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/>
  <mc:AlternateContent xmlns:mc="http://schemas.openxmlformats.org/markup-compatibility/2006">
    <mc:Choice Requires="x15">
      <x15ac:absPath xmlns:x15ac="http://schemas.microsoft.com/office/spreadsheetml/2010/11/ac" url="C:\Users\Brent Franey\Google Drive\SFBB Active Projects\Standings Data\Mixed Data\"/>
    </mc:Choice>
  </mc:AlternateContent>
  <xr:revisionPtr revIDLastSave="0" documentId="13_ncr:1_{EE0669C1-5CE4-4B81-AD5F-9CFE1E8F278B}" xr6:coauthVersionLast="45" xr6:coauthVersionMax="45" xr10:uidLastSave="{00000000-0000-0000-0000-000000000000}"/>
  <bookViews>
    <workbookView xWindow="-4590" yWindow="-16320" windowWidth="29040" windowHeight="15840" xr2:uid="{00000000-000D-0000-FFFF-FFFF00000000}"/>
  </bookViews>
  <sheets>
    <sheet name="2016 NFBC Draft Champ SGP Data" sheetId="2" r:id="rId1"/>
    <sheet name="Overall" sheetId="13" r:id="rId2"/>
    <sheet name="BA" sheetId="12" r:id="rId3"/>
    <sheet name="R" sheetId="3" r:id="rId4"/>
    <sheet name="HR" sheetId="4" r:id="rId5"/>
    <sheet name="RBI" sheetId="5" r:id="rId6"/>
    <sheet name="SB" sheetId="6" r:id="rId7"/>
    <sheet name="ERA" sheetId="7" r:id="rId8"/>
    <sheet name="W" sheetId="9" r:id="rId9"/>
    <sheet name="WHIP" sheetId="8" r:id="rId10"/>
    <sheet name="K" sheetId="10" r:id="rId11"/>
    <sheet name="SV" sheetId="11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" i="13" l="1"/>
  <c r="C6" i="13"/>
  <c r="C17" i="13"/>
  <c r="C19" i="13"/>
  <c r="C11" i="13"/>
  <c r="C16" i="13"/>
  <c r="C8" i="13"/>
  <c r="C9" i="13"/>
  <c r="C20" i="13"/>
  <c r="C14" i="13"/>
  <c r="C10" i="13"/>
  <c r="C18" i="13"/>
  <c r="C13" i="13"/>
  <c r="C15" i="13"/>
  <c r="C12" i="13"/>
  <c r="C25" i="13"/>
  <c r="C27" i="13"/>
  <c r="C33" i="13"/>
  <c r="C28" i="13"/>
  <c r="C30" i="13"/>
  <c r="C21" i="13"/>
  <c r="C24" i="13"/>
  <c r="C31" i="13"/>
  <c r="C34" i="13"/>
  <c r="C23" i="13"/>
  <c r="C35" i="13"/>
  <c r="C26" i="13"/>
  <c r="C22" i="13"/>
  <c r="C29" i="13"/>
  <c r="C32" i="13"/>
  <c r="C47" i="13"/>
  <c r="C42" i="13"/>
  <c r="C38" i="13"/>
  <c r="C41" i="13"/>
  <c r="C49" i="13"/>
  <c r="C37" i="13"/>
  <c r="C36" i="13"/>
  <c r="C50" i="13"/>
  <c r="C40" i="13"/>
  <c r="C44" i="13"/>
  <c r="C45" i="13"/>
  <c r="C39" i="13"/>
  <c r="C48" i="13"/>
  <c r="C43" i="13"/>
  <c r="C46" i="13"/>
  <c r="C59" i="13"/>
  <c r="C60" i="13"/>
  <c r="C65" i="13"/>
  <c r="C55" i="13"/>
  <c r="C51" i="13"/>
  <c r="C61" i="13"/>
  <c r="C57" i="13"/>
  <c r="C64" i="13"/>
  <c r="C53" i="13"/>
  <c r="C52" i="13"/>
  <c r="C63" i="13"/>
  <c r="C58" i="13"/>
  <c r="C56" i="13"/>
  <c r="C54" i="13"/>
  <c r="C62" i="13"/>
  <c r="C75" i="13"/>
  <c r="C71" i="13"/>
  <c r="C70" i="13"/>
  <c r="C72" i="13"/>
  <c r="C76" i="13"/>
  <c r="C68" i="13"/>
  <c r="C66" i="13"/>
  <c r="C80" i="13"/>
  <c r="C73" i="13"/>
  <c r="C67" i="13"/>
  <c r="C69" i="13"/>
  <c r="C74" i="13"/>
  <c r="C78" i="13"/>
  <c r="C77" i="13"/>
  <c r="C79" i="13"/>
  <c r="C89" i="13"/>
  <c r="C82" i="13"/>
  <c r="C85" i="13"/>
  <c r="C86" i="13"/>
  <c r="C81" i="13"/>
  <c r="C87" i="13"/>
  <c r="C83" i="13"/>
  <c r="C93" i="13"/>
  <c r="C94" i="13"/>
  <c r="C88" i="13"/>
  <c r="C91" i="13"/>
  <c r="C95" i="13"/>
  <c r="C84" i="13"/>
  <c r="C90" i="13"/>
  <c r="C92" i="13"/>
  <c r="C98" i="13"/>
  <c r="C102" i="13"/>
  <c r="C104" i="13"/>
  <c r="C101" i="13"/>
  <c r="C109" i="13"/>
  <c r="C97" i="13"/>
  <c r="C96" i="13"/>
  <c r="C99" i="13"/>
  <c r="C108" i="13"/>
  <c r="C105" i="13"/>
  <c r="C110" i="13"/>
  <c r="C107" i="13"/>
  <c r="C100" i="13"/>
  <c r="C106" i="13"/>
  <c r="C103" i="13"/>
  <c r="C113" i="13"/>
  <c r="C111" i="13"/>
  <c r="C123" i="13"/>
  <c r="C112" i="13"/>
  <c r="C118" i="13"/>
  <c r="C115" i="13"/>
  <c r="C119" i="13"/>
  <c r="C121" i="13"/>
  <c r="C124" i="13"/>
  <c r="C116" i="13"/>
  <c r="C114" i="13"/>
  <c r="C120" i="13"/>
  <c r="C117" i="13"/>
  <c r="C125" i="13"/>
  <c r="C122" i="13"/>
  <c r="C131" i="13"/>
  <c r="C137" i="13"/>
  <c r="C128" i="13"/>
  <c r="C133" i="13"/>
  <c r="C135" i="13"/>
  <c r="C126" i="13"/>
  <c r="C129" i="13"/>
  <c r="C138" i="13"/>
  <c r="C134" i="13"/>
  <c r="C139" i="13"/>
  <c r="C136" i="13"/>
  <c r="C140" i="13"/>
  <c r="C127" i="13"/>
  <c r="C130" i="13"/>
  <c r="C132" i="13"/>
  <c r="C145" i="13"/>
  <c r="C142" i="13"/>
  <c r="C150" i="13"/>
  <c r="C148" i="13"/>
  <c r="C144" i="13"/>
  <c r="C152" i="13"/>
  <c r="C155" i="13"/>
  <c r="C153" i="13"/>
  <c r="C141" i="13"/>
  <c r="C146" i="13"/>
  <c r="C149" i="13"/>
  <c r="C143" i="13"/>
  <c r="C154" i="13"/>
  <c r="C151" i="13"/>
  <c r="C147" i="13"/>
  <c r="C158" i="13"/>
  <c r="C159" i="13"/>
  <c r="C157" i="13"/>
  <c r="C156" i="13"/>
  <c r="C161" i="13"/>
  <c r="C162" i="13"/>
  <c r="C168" i="13"/>
  <c r="C169" i="13"/>
  <c r="C165" i="13"/>
  <c r="C160" i="13"/>
  <c r="C163" i="13"/>
  <c r="C164" i="13"/>
  <c r="C167" i="13"/>
  <c r="C170" i="13"/>
  <c r="C166" i="13"/>
  <c r="C174" i="13"/>
  <c r="C171" i="13"/>
  <c r="C176" i="13"/>
  <c r="C173" i="13"/>
  <c r="C185" i="13"/>
  <c r="C172" i="13"/>
  <c r="C184" i="13"/>
  <c r="C177" i="13"/>
  <c r="C180" i="13"/>
  <c r="C182" i="13"/>
  <c r="C175" i="13"/>
  <c r="C179" i="13"/>
  <c r="C181" i="13"/>
  <c r="C183" i="13"/>
  <c r="C178" i="13"/>
  <c r="C200" i="13"/>
  <c r="C187" i="13"/>
  <c r="C192" i="13"/>
  <c r="C188" i="13"/>
  <c r="C193" i="13"/>
  <c r="C189" i="13"/>
  <c r="C191" i="13"/>
  <c r="C197" i="13"/>
  <c r="C186" i="13"/>
  <c r="C195" i="13"/>
  <c r="C198" i="13"/>
  <c r="C190" i="13"/>
  <c r="C196" i="13"/>
  <c r="C199" i="13"/>
  <c r="C194" i="13"/>
  <c r="C204" i="13"/>
  <c r="C210" i="13"/>
  <c r="C209" i="13"/>
  <c r="C202" i="13"/>
  <c r="C203" i="13"/>
  <c r="C207" i="13"/>
  <c r="C201" i="13"/>
  <c r="C211" i="13"/>
  <c r="C206" i="13"/>
  <c r="C215" i="13"/>
  <c r="C212" i="13"/>
  <c r="C208" i="13"/>
  <c r="C213" i="13"/>
  <c r="C205" i="13"/>
  <c r="C214" i="13"/>
  <c r="C217" i="13"/>
  <c r="C223" i="13"/>
  <c r="C221" i="13"/>
  <c r="C225" i="13"/>
  <c r="C219" i="13"/>
  <c r="C222" i="13"/>
  <c r="C218" i="13"/>
  <c r="C224" i="13"/>
  <c r="C227" i="13"/>
  <c r="C216" i="13"/>
  <c r="C220" i="13"/>
  <c r="C228" i="13"/>
  <c r="C226" i="13"/>
  <c r="C230" i="13"/>
  <c r="C229" i="13"/>
  <c r="C231" i="13"/>
  <c r="C242" i="13"/>
  <c r="C232" i="13"/>
  <c r="C233" i="13"/>
  <c r="C234" i="13"/>
  <c r="C241" i="13"/>
  <c r="C238" i="13"/>
  <c r="C239" i="13"/>
  <c r="C244" i="13"/>
  <c r="C240" i="13"/>
  <c r="C236" i="13"/>
  <c r="C243" i="13"/>
  <c r="C245" i="13"/>
  <c r="C235" i="13"/>
  <c r="C237" i="13"/>
  <c r="C250" i="13"/>
  <c r="C257" i="13"/>
  <c r="C253" i="13"/>
  <c r="C246" i="13"/>
  <c r="C248" i="13"/>
  <c r="C254" i="13"/>
  <c r="C259" i="13"/>
  <c r="C256" i="13"/>
  <c r="C247" i="13"/>
  <c r="C249" i="13"/>
  <c r="C251" i="13"/>
  <c r="C260" i="13"/>
  <c r="C252" i="13"/>
  <c r="C258" i="13"/>
  <c r="C255" i="13"/>
  <c r="C268" i="13"/>
  <c r="C267" i="13"/>
  <c r="C270" i="13"/>
  <c r="C271" i="13"/>
  <c r="C262" i="13"/>
  <c r="C261" i="13"/>
  <c r="C265" i="13"/>
  <c r="C263" i="13"/>
  <c r="C274" i="13"/>
  <c r="C273" i="13"/>
  <c r="C266" i="13"/>
  <c r="C264" i="13"/>
  <c r="C275" i="13"/>
  <c r="C269" i="13"/>
  <c r="C272" i="13"/>
  <c r="C276" i="13"/>
  <c r="C281" i="13"/>
  <c r="C282" i="13"/>
  <c r="C284" i="13"/>
  <c r="C280" i="13"/>
  <c r="C286" i="13"/>
  <c r="C289" i="13"/>
  <c r="C287" i="13"/>
  <c r="C278" i="13"/>
  <c r="C279" i="13"/>
  <c r="C283" i="13"/>
  <c r="C277" i="13"/>
  <c r="C288" i="13"/>
  <c r="C290" i="13"/>
  <c r="C285" i="13"/>
  <c r="C302" i="13"/>
  <c r="C295" i="13"/>
  <c r="C297" i="13"/>
  <c r="C292" i="13"/>
  <c r="C305" i="13"/>
  <c r="C300" i="13"/>
  <c r="C301" i="13"/>
  <c r="C294" i="13"/>
  <c r="C296" i="13"/>
  <c r="C298" i="13"/>
  <c r="C299" i="13"/>
  <c r="C293" i="13"/>
  <c r="C303" i="13"/>
  <c r="C291" i="13"/>
  <c r="C304" i="13"/>
  <c r="C311" i="13"/>
  <c r="C317" i="13"/>
  <c r="C315" i="13"/>
  <c r="C306" i="13"/>
  <c r="C310" i="13"/>
  <c r="C312" i="13"/>
  <c r="C309" i="13"/>
  <c r="C314" i="13"/>
  <c r="C320" i="13"/>
  <c r="C308" i="13"/>
  <c r="C316" i="13"/>
  <c r="C313" i="13"/>
  <c r="C319" i="13"/>
  <c r="C307" i="13"/>
  <c r="C318" i="13"/>
  <c r="C325" i="13"/>
  <c r="C321" i="13"/>
  <c r="C322" i="13"/>
  <c r="C324" i="13"/>
  <c r="C323" i="13"/>
  <c r="C327" i="13"/>
  <c r="C331" i="13"/>
  <c r="C335" i="13"/>
  <c r="C330" i="13"/>
  <c r="C334" i="13"/>
  <c r="C326" i="13"/>
  <c r="C329" i="13"/>
  <c r="C328" i="13"/>
  <c r="C332" i="13"/>
  <c r="C333" i="13"/>
  <c r="C340" i="13"/>
  <c r="C339" i="13"/>
  <c r="C338" i="13"/>
  <c r="C336" i="13"/>
  <c r="C345" i="13"/>
  <c r="C343" i="13"/>
  <c r="C349" i="13"/>
  <c r="C350" i="13"/>
  <c r="C344" i="13"/>
  <c r="C341" i="13"/>
  <c r="C337" i="13"/>
  <c r="C346" i="13"/>
  <c r="C348" i="13"/>
  <c r="C342" i="13"/>
  <c r="C347" i="13"/>
  <c r="C353" i="13"/>
  <c r="C352" i="13"/>
  <c r="C354" i="13"/>
  <c r="C362" i="13"/>
  <c r="C355" i="13"/>
  <c r="C363" i="13"/>
  <c r="C365" i="13"/>
  <c r="C360" i="13"/>
  <c r="C358" i="13"/>
  <c r="C364" i="13"/>
  <c r="C351" i="13"/>
  <c r="C359" i="13"/>
  <c r="C356" i="13"/>
  <c r="C361" i="13"/>
  <c r="C357" i="13"/>
  <c r="C377" i="13"/>
  <c r="C368" i="13"/>
  <c r="C378" i="13"/>
  <c r="C366" i="13"/>
  <c r="C371" i="13"/>
  <c r="C374" i="13"/>
  <c r="C375" i="13"/>
  <c r="C369" i="13"/>
  <c r="C372" i="13"/>
  <c r="C367" i="13"/>
  <c r="C370" i="13"/>
  <c r="C379" i="13"/>
  <c r="C376" i="13"/>
  <c r="C380" i="13"/>
  <c r="C373" i="13"/>
  <c r="C385" i="13"/>
  <c r="C386" i="13"/>
  <c r="C387" i="13"/>
  <c r="C394" i="13"/>
  <c r="C392" i="13"/>
  <c r="C388" i="13"/>
  <c r="C390" i="13"/>
  <c r="C389" i="13"/>
  <c r="C393" i="13"/>
  <c r="C395" i="13"/>
  <c r="C381" i="13"/>
  <c r="C382" i="13"/>
  <c r="C384" i="13"/>
  <c r="C383" i="13"/>
  <c r="C391" i="13"/>
  <c r="C404" i="13"/>
  <c r="C402" i="13"/>
  <c r="C406" i="13"/>
  <c r="C409" i="13"/>
  <c r="C397" i="13"/>
  <c r="C400" i="13"/>
  <c r="C407" i="13"/>
  <c r="C399" i="13"/>
  <c r="C403" i="13"/>
  <c r="C398" i="13"/>
  <c r="C401" i="13"/>
  <c r="C408" i="13"/>
  <c r="C410" i="13"/>
  <c r="C396" i="13"/>
  <c r="C405" i="13"/>
  <c r="C411" i="13"/>
  <c r="C421" i="13"/>
  <c r="C412" i="13"/>
  <c r="C419" i="13"/>
  <c r="C420" i="13"/>
  <c r="C418" i="13"/>
  <c r="C417" i="13"/>
  <c r="C422" i="13"/>
  <c r="C416" i="13"/>
  <c r="C413" i="13"/>
  <c r="C415" i="13"/>
  <c r="C424" i="13"/>
  <c r="C425" i="13"/>
  <c r="C414" i="13"/>
  <c r="C423" i="13"/>
  <c r="C430" i="13"/>
  <c r="C432" i="13"/>
  <c r="C433" i="13"/>
  <c r="C439" i="13"/>
  <c r="C429" i="13"/>
  <c r="C435" i="13"/>
  <c r="C436" i="13"/>
  <c r="C438" i="13"/>
  <c r="C431" i="13"/>
  <c r="C428" i="13"/>
  <c r="C426" i="13"/>
  <c r="C434" i="13"/>
  <c r="C427" i="13"/>
  <c r="C440" i="13"/>
  <c r="C437" i="13"/>
  <c r="C443" i="13"/>
  <c r="C446" i="13"/>
  <c r="C444" i="13"/>
  <c r="C441" i="13"/>
  <c r="C442" i="13"/>
  <c r="C450" i="13"/>
  <c r="C445" i="13"/>
  <c r="C453" i="13"/>
  <c r="C448" i="13"/>
  <c r="C447" i="13"/>
  <c r="C454" i="13"/>
  <c r="C452" i="13"/>
  <c r="C455" i="13"/>
  <c r="C451" i="13"/>
  <c r="C449" i="13"/>
  <c r="C468" i="13"/>
  <c r="C457" i="13"/>
  <c r="C459" i="13"/>
  <c r="C458" i="13"/>
  <c r="C469" i="13"/>
  <c r="C460" i="13"/>
  <c r="C464" i="13"/>
  <c r="C461" i="13"/>
  <c r="C456" i="13"/>
  <c r="C470" i="13"/>
  <c r="C467" i="13"/>
  <c r="C465" i="13"/>
  <c r="C466" i="13"/>
  <c r="C462" i="13"/>
  <c r="C463" i="13"/>
  <c r="C483" i="13"/>
  <c r="C475" i="13"/>
  <c r="C474" i="13"/>
  <c r="C477" i="13"/>
  <c r="C484" i="13"/>
  <c r="C481" i="13"/>
  <c r="C478" i="13"/>
  <c r="C471" i="13"/>
  <c r="C482" i="13"/>
  <c r="C485" i="13"/>
  <c r="C472" i="13"/>
  <c r="C473" i="13"/>
  <c r="C479" i="13"/>
  <c r="C476" i="13"/>
  <c r="C480" i="13"/>
  <c r="C487" i="13"/>
  <c r="C486" i="13"/>
  <c r="C494" i="13"/>
  <c r="C495" i="13"/>
  <c r="C493" i="13"/>
  <c r="C492" i="13"/>
  <c r="C490" i="13"/>
  <c r="C491" i="13"/>
  <c r="C497" i="13"/>
  <c r="C488" i="13"/>
  <c r="C489" i="13"/>
  <c r="C498" i="13"/>
  <c r="C500" i="13"/>
  <c r="C496" i="13"/>
  <c r="C499" i="13"/>
  <c r="C501" i="13"/>
  <c r="C507" i="13"/>
  <c r="C515" i="13"/>
  <c r="C509" i="13"/>
  <c r="C504" i="13"/>
  <c r="C506" i="13"/>
  <c r="C510" i="13"/>
  <c r="C508" i="13"/>
  <c r="C513" i="13"/>
  <c r="C514" i="13"/>
  <c r="C512" i="13"/>
  <c r="C502" i="13"/>
  <c r="C505" i="13"/>
  <c r="C511" i="13"/>
  <c r="C503" i="13"/>
  <c r="C522" i="13"/>
  <c r="C520" i="13"/>
  <c r="C519" i="13"/>
  <c r="C516" i="13"/>
  <c r="C523" i="13"/>
  <c r="C527" i="13"/>
  <c r="C518" i="13"/>
  <c r="C530" i="13"/>
  <c r="C517" i="13"/>
  <c r="C529" i="13"/>
  <c r="C526" i="13"/>
  <c r="C521" i="13"/>
  <c r="C524" i="13"/>
  <c r="C525" i="13"/>
  <c r="C528" i="13"/>
  <c r="C531" i="13"/>
  <c r="C535" i="13"/>
  <c r="C538" i="13"/>
  <c r="C534" i="13"/>
  <c r="C533" i="13"/>
  <c r="C537" i="13"/>
  <c r="C542" i="13"/>
  <c r="C540" i="13"/>
  <c r="C541" i="13"/>
  <c r="C536" i="13"/>
  <c r="C543" i="13"/>
  <c r="C545" i="13"/>
  <c r="C539" i="13"/>
  <c r="C532" i="13"/>
  <c r="C544" i="13"/>
  <c r="C547" i="13"/>
  <c r="C552" i="13"/>
  <c r="C549" i="13"/>
  <c r="C551" i="13"/>
  <c r="C557" i="13"/>
  <c r="C546" i="13"/>
  <c r="C553" i="13"/>
  <c r="C558" i="13"/>
  <c r="C554" i="13"/>
  <c r="C548" i="13"/>
  <c r="C560" i="13"/>
  <c r="C550" i="13"/>
  <c r="C555" i="13"/>
  <c r="C559" i="13"/>
  <c r="C556" i="13"/>
  <c r="C570" i="13"/>
  <c r="C568" i="13"/>
  <c r="C561" i="13"/>
  <c r="C563" i="13"/>
  <c r="C562" i="13"/>
  <c r="C564" i="13"/>
  <c r="C569" i="13"/>
  <c r="C567" i="13"/>
  <c r="C565" i="13"/>
  <c r="C572" i="13"/>
  <c r="C574" i="13"/>
  <c r="C566" i="13"/>
  <c r="C575" i="13"/>
  <c r="C571" i="13"/>
  <c r="C573" i="13"/>
  <c r="C578" i="13"/>
  <c r="C585" i="13"/>
  <c r="C583" i="13"/>
  <c r="C577" i="13"/>
  <c r="C588" i="13"/>
  <c r="C589" i="13"/>
  <c r="C584" i="13"/>
  <c r="C579" i="13"/>
  <c r="C581" i="13"/>
  <c r="C586" i="13"/>
  <c r="C590" i="13"/>
  <c r="C576" i="13"/>
  <c r="C587" i="13"/>
  <c r="C582" i="13"/>
  <c r="C580" i="13"/>
  <c r="C592" i="13"/>
  <c r="C591" i="13"/>
  <c r="C594" i="13"/>
  <c r="C599" i="13"/>
  <c r="C600" i="13"/>
  <c r="C593" i="13"/>
  <c r="C603" i="13"/>
  <c r="C604" i="13"/>
  <c r="C602" i="13"/>
  <c r="C601" i="13"/>
  <c r="C598" i="13"/>
  <c r="C595" i="13"/>
  <c r="C605" i="13"/>
  <c r="C596" i="13"/>
  <c r="C597" i="13"/>
  <c r="C611" i="13"/>
  <c r="C609" i="13"/>
  <c r="C614" i="13"/>
  <c r="C606" i="13"/>
  <c r="C613" i="13"/>
  <c r="C615" i="13"/>
  <c r="C608" i="13"/>
  <c r="C617" i="13"/>
  <c r="C612" i="13"/>
  <c r="C610" i="13"/>
  <c r="C616" i="13"/>
  <c r="C618" i="13"/>
  <c r="C619" i="13"/>
  <c r="C607" i="13"/>
  <c r="C620" i="13"/>
  <c r="C627" i="13"/>
  <c r="C629" i="13"/>
  <c r="C621" i="13"/>
  <c r="C631" i="13"/>
  <c r="C623" i="13"/>
  <c r="C633" i="13"/>
  <c r="C630" i="13"/>
  <c r="C628" i="13"/>
  <c r="C632" i="13"/>
  <c r="C622" i="13"/>
  <c r="C624" i="13"/>
  <c r="C626" i="13"/>
  <c r="C635" i="13"/>
  <c r="C625" i="13"/>
  <c r="C634" i="13"/>
  <c r="C638" i="13"/>
  <c r="C636" i="13"/>
  <c r="C639" i="13"/>
  <c r="C640" i="13"/>
  <c r="C645" i="13"/>
  <c r="C647" i="13"/>
  <c r="C637" i="13"/>
  <c r="C648" i="13"/>
  <c r="C649" i="13"/>
  <c r="C644" i="13"/>
  <c r="C641" i="13"/>
  <c r="C646" i="13"/>
  <c r="C650" i="13"/>
  <c r="C642" i="13"/>
  <c r="C643" i="13"/>
  <c r="C651" i="13"/>
  <c r="C658" i="13"/>
  <c r="C657" i="13"/>
  <c r="C663" i="13"/>
  <c r="C656" i="13"/>
  <c r="C659" i="13"/>
  <c r="C665" i="13"/>
  <c r="C654" i="13"/>
  <c r="C662" i="13"/>
  <c r="C653" i="13"/>
  <c r="C655" i="13"/>
  <c r="C664" i="13"/>
  <c r="C652" i="13"/>
  <c r="C661" i="13"/>
  <c r="C660" i="13"/>
  <c r="C669" i="13"/>
  <c r="C672" i="13"/>
  <c r="C670" i="13"/>
  <c r="C666" i="13"/>
  <c r="C667" i="13"/>
  <c r="C671" i="13"/>
  <c r="C674" i="13"/>
  <c r="C676" i="13"/>
  <c r="C668" i="13"/>
  <c r="C675" i="13"/>
  <c r="C679" i="13"/>
  <c r="C673" i="13"/>
  <c r="C677" i="13"/>
  <c r="C680" i="13"/>
  <c r="C678" i="13"/>
  <c r="C690" i="13"/>
  <c r="C692" i="13"/>
  <c r="C687" i="13"/>
  <c r="C681" i="13"/>
  <c r="C685" i="13"/>
  <c r="C691" i="13"/>
  <c r="C693" i="13"/>
  <c r="C683" i="13"/>
  <c r="C682" i="13"/>
  <c r="C695" i="13"/>
  <c r="C684" i="13"/>
  <c r="C689" i="13"/>
  <c r="C688" i="13"/>
  <c r="C694" i="13"/>
  <c r="C686" i="13"/>
  <c r="C709" i="13"/>
  <c r="C698" i="13"/>
  <c r="C704" i="13"/>
  <c r="C696" i="13"/>
  <c r="C697" i="13"/>
  <c r="C705" i="13"/>
  <c r="C703" i="13"/>
  <c r="C702" i="13"/>
  <c r="C708" i="13"/>
  <c r="C701" i="13"/>
  <c r="C699" i="13"/>
  <c r="C707" i="13"/>
  <c r="C700" i="13"/>
  <c r="C706" i="13"/>
  <c r="C710" i="13"/>
  <c r="C721" i="13"/>
  <c r="C713" i="13"/>
  <c r="C723" i="13"/>
  <c r="C725" i="13"/>
  <c r="C716" i="13"/>
  <c r="C719" i="13"/>
  <c r="C711" i="13"/>
  <c r="C717" i="13"/>
  <c r="C715" i="13"/>
  <c r="C712" i="13"/>
  <c r="C718" i="13"/>
  <c r="C722" i="13"/>
  <c r="C720" i="13"/>
  <c r="C724" i="13"/>
  <c r="C714" i="13"/>
  <c r="C728" i="13"/>
  <c r="C727" i="13"/>
  <c r="C735" i="13"/>
  <c r="C726" i="13"/>
  <c r="C732" i="13"/>
  <c r="C733" i="13"/>
  <c r="C734" i="13"/>
  <c r="C729" i="13"/>
  <c r="C736" i="13"/>
  <c r="C739" i="13"/>
  <c r="C740" i="13"/>
  <c r="C737" i="13"/>
  <c r="C738" i="13"/>
  <c r="C730" i="13"/>
  <c r="C731" i="13"/>
  <c r="C744" i="13"/>
  <c r="C753" i="13"/>
  <c r="C742" i="13"/>
  <c r="C743" i="13"/>
  <c r="C741" i="13"/>
  <c r="C747" i="13"/>
  <c r="C750" i="13"/>
  <c r="C746" i="13"/>
  <c r="C745" i="13"/>
  <c r="C751" i="13"/>
  <c r="C748" i="13"/>
  <c r="C752" i="13"/>
  <c r="C749" i="13"/>
  <c r="C754" i="13"/>
  <c r="C755" i="13"/>
  <c r="C757" i="13"/>
  <c r="C758" i="13"/>
  <c r="C764" i="13"/>
  <c r="C761" i="13"/>
  <c r="C767" i="13"/>
  <c r="C756" i="13"/>
  <c r="C760" i="13"/>
  <c r="C762" i="13"/>
  <c r="C759" i="13"/>
  <c r="C766" i="13"/>
  <c r="C765" i="13"/>
  <c r="C763" i="13"/>
  <c r="C769" i="13"/>
  <c r="C768" i="13"/>
  <c r="C770" i="13"/>
  <c r="C777" i="13"/>
  <c r="C772" i="13"/>
  <c r="C771" i="13"/>
  <c r="C773" i="13"/>
  <c r="C785" i="13"/>
  <c r="C775" i="13"/>
  <c r="C778" i="13"/>
  <c r="C776" i="13"/>
  <c r="C780" i="13"/>
  <c r="C784" i="13"/>
  <c r="C779" i="13"/>
  <c r="C774" i="13"/>
  <c r="C781" i="13"/>
  <c r="C783" i="13"/>
  <c r="C782" i="13"/>
  <c r="C788" i="13"/>
  <c r="C787" i="13"/>
  <c r="C789" i="13"/>
  <c r="C797" i="13"/>
  <c r="C794" i="13"/>
  <c r="C798" i="13"/>
  <c r="C790" i="13"/>
  <c r="C799" i="13"/>
  <c r="C791" i="13"/>
  <c r="C786" i="13"/>
  <c r="C800" i="13"/>
  <c r="C795" i="13"/>
  <c r="C793" i="13"/>
  <c r="C792" i="13"/>
  <c r="C796" i="13"/>
  <c r="C807" i="13"/>
  <c r="C809" i="13"/>
  <c r="C810" i="13"/>
  <c r="C811" i="13"/>
  <c r="C813" i="13"/>
  <c r="C805" i="13"/>
  <c r="C802" i="13"/>
  <c r="C815" i="13"/>
  <c r="C804" i="13"/>
  <c r="C806" i="13"/>
  <c r="C814" i="13"/>
  <c r="C803" i="13"/>
  <c r="C801" i="13"/>
  <c r="C812" i="13"/>
  <c r="C808" i="13"/>
  <c r="C823" i="13"/>
  <c r="C824" i="13"/>
  <c r="C826" i="13"/>
  <c r="C825" i="13"/>
  <c r="C818" i="13"/>
  <c r="C829" i="13"/>
  <c r="C816" i="13"/>
  <c r="C821" i="13"/>
  <c r="C817" i="13"/>
  <c r="C830" i="13"/>
  <c r="C819" i="13"/>
  <c r="C827" i="13"/>
  <c r="C820" i="13"/>
  <c r="C822" i="13"/>
  <c r="C828" i="13"/>
  <c r="C833" i="13"/>
  <c r="C839" i="13"/>
  <c r="C842" i="13"/>
  <c r="C831" i="13"/>
  <c r="C837" i="13"/>
  <c r="C835" i="13"/>
  <c r="C838" i="13"/>
  <c r="C845" i="13"/>
  <c r="C836" i="13"/>
  <c r="C834" i="13"/>
  <c r="C843" i="13"/>
  <c r="C844" i="13"/>
  <c r="C832" i="13"/>
  <c r="C841" i="13"/>
  <c r="C840" i="13"/>
  <c r="C851" i="13"/>
  <c r="C854" i="13"/>
  <c r="C847" i="13"/>
  <c r="C849" i="13"/>
  <c r="C859" i="13"/>
  <c r="C853" i="13"/>
  <c r="C855" i="13"/>
  <c r="C846" i="13"/>
  <c r="C850" i="13"/>
  <c r="C852" i="13"/>
  <c r="C848" i="13"/>
  <c r="C856" i="13"/>
  <c r="C858" i="13"/>
  <c r="C857" i="13"/>
  <c r="C860" i="13"/>
  <c r="C871" i="13"/>
  <c r="C866" i="13"/>
  <c r="C867" i="13"/>
  <c r="C862" i="13"/>
  <c r="C873" i="13"/>
  <c r="C861" i="13"/>
  <c r="C868" i="13"/>
  <c r="C869" i="13"/>
  <c r="C874" i="13"/>
  <c r="C864" i="13"/>
  <c r="C870" i="13"/>
  <c r="C863" i="13"/>
  <c r="C875" i="13"/>
  <c r="C872" i="13"/>
  <c r="C865" i="13"/>
  <c r="C890" i="13"/>
  <c r="C885" i="13"/>
  <c r="C883" i="13"/>
  <c r="C888" i="13"/>
  <c r="C877" i="13"/>
  <c r="C879" i="13"/>
  <c r="C887" i="13"/>
  <c r="C876" i="13"/>
  <c r="C881" i="13"/>
  <c r="C878" i="13"/>
  <c r="C882" i="13"/>
  <c r="C884" i="13"/>
  <c r="C886" i="13"/>
  <c r="C889" i="13"/>
  <c r="C880" i="13"/>
  <c r="C896" i="13"/>
  <c r="C893" i="13"/>
  <c r="C894" i="13"/>
  <c r="C891" i="13"/>
  <c r="C895" i="13"/>
  <c r="C898" i="13"/>
  <c r="C905" i="13"/>
  <c r="C902" i="13"/>
  <c r="C897" i="13"/>
  <c r="C892" i="13"/>
  <c r="C903" i="13"/>
  <c r="C900" i="13"/>
  <c r="C904" i="13"/>
  <c r="C899" i="13"/>
  <c r="C901" i="13"/>
  <c r="C916" i="13"/>
  <c r="C909" i="13"/>
  <c r="C906" i="13"/>
  <c r="C912" i="13"/>
  <c r="C919" i="13"/>
  <c r="C911" i="13"/>
  <c r="C907" i="13"/>
  <c r="C915" i="13"/>
  <c r="C913" i="13"/>
  <c r="C908" i="13"/>
  <c r="C914" i="13"/>
  <c r="C917" i="13"/>
  <c r="C918" i="13"/>
  <c r="C910" i="13"/>
  <c r="C920" i="13"/>
  <c r="C931" i="13"/>
  <c r="C922" i="13"/>
  <c r="C921" i="13"/>
  <c r="C933" i="13"/>
  <c r="C935" i="13"/>
  <c r="C934" i="13"/>
  <c r="C928" i="13"/>
  <c r="C929" i="13"/>
  <c r="C923" i="13"/>
  <c r="C930" i="13"/>
  <c r="C925" i="13"/>
  <c r="C924" i="13"/>
  <c r="C926" i="13"/>
  <c r="C932" i="13"/>
  <c r="C927" i="13"/>
  <c r="C940" i="13"/>
  <c r="C946" i="13"/>
  <c r="C936" i="13"/>
  <c r="C937" i="13"/>
  <c r="C943" i="13"/>
  <c r="C939" i="13"/>
  <c r="C945" i="13"/>
  <c r="C950" i="13"/>
  <c r="C947" i="13"/>
  <c r="C944" i="13"/>
  <c r="C948" i="13"/>
  <c r="C942" i="13"/>
  <c r="C938" i="13"/>
  <c r="C949" i="13"/>
  <c r="C941" i="13"/>
  <c r="C960" i="13"/>
  <c r="C951" i="13"/>
  <c r="C952" i="13"/>
  <c r="C953" i="13"/>
  <c r="C963" i="13"/>
  <c r="C954" i="13"/>
  <c r="C956" i="13"/>
  <c r="C962" i="13"/>
  <c r="C957" i="13"/>
  <c r="C965" i="13"/>
  <c r="C964" i="13"/>
  <c r="C959" i="13"/>
  <c r="C958" i="13"/>
  <c r="C955" i="13"/>
  <c r="C961" i="13"/>
  <c r="C976" i="13"/>
  <c r="C967" i="13"/>
  <c r="C966" i="13"/>
  <c r="C973" i="13"/>
  <c r="C975" i="13"/>
  <c r="C968" i="13"/>
  <c r="C970" i="13"/>
  <c r="C971" i="13"/>
  <c r="C969" i="13"/>
  <c r="C974" i="13"/>
  <c r="C977" i="13"/>
  <c r="C972" i="13"/>
  <c r="C979" i="13"/>
  <c r="C980" i="13"/>
  <c r="C978" i="13"/>
  <c r="C982" i="13"/>
  <c r="C985" i="13"/>
  <c r="C991" i="13"/>
  <c r="C981" i="13"/>
  <c r="C986" i="13"/>
  <c r="C983" i="13"/>
  <c r="C995" i="13"/>
  <c r="C987" i="13"/>
  <c r="C984" i="13"/>
  <c r="C992" i="13"/>
  <c r="C988" i="13"/>
  <c r="C990" i="13"/>
  <c r="C989" i="13"/>
  <c r="C994" i="13"/>
  <c r="C993" i="13"/>
  <c r="C999" i="13"/>
  <c r="C1007" i="13"/>
  <c r="C1003" i="13"/>
  <c r="C996" i="13"/>
  <c r="C997" i="13"/>
  <c r="C1002" i="13"/>
  <c r="C1001" i="13"/>
  <c r="C1006" i="13"/>
  <c r="C998" i="13"/>
  <c r="C1000" i="13"/>
  <c r="C1004" i="13"/>
  <c r="C1005" i="13"/>
  <c r="C1008" i="13"/>
  <c r="C1010" i="13"/>
  <c r="C1009" i="13"/>
  <c r="C1011" i="13"/>
  <c r="C1024" i="13"/>
  <c r="C1021" i="13"/>
  <c r="C1016" i="13"/>
  <c r="C1012" i="13"/>
  <c r="C1014" i="13"/>
  <c r="C1023" i="13"/>
  <c r="C1017" i="13"/>
  <c r="C1018" i="13"/>
  <c r="C1019" i="13"/>
  <c r="C1015" i="13"/>
  <c r="C1013" i="13"/>
  <c r="C1022" i="13"/>
  <c r="C1020" i="13"/>
  <c r="C1025" i="13"/>
  <c r="C1026" i="13"/>
  <c r="C1030" i="13"/>
  <c r="C1040" i="13"/>
  <c r="C1037" i="13"/>
  <c r="C1034" i="13"/>
  <c r="C1039" i="13"/>
  <c r="C1027" i="13"/>
  <c r="C1031" i="13"/>
  <c r="C1029" i="13"/>
  <c r="C1028" i="13"/>
  <c r="C1032" i="13"/>
  <c r="C1036" i="13"/>
  <c r="C1033" i="13"/>
  <c r="C1035" i="13"/>
  <c r="C1038" i="13"/>
  <c r="C1043" i="13"/>
  <c r="C1054" i="13"/>
  <c r="C1041" i="13"/>
  <c r="C1044" i="13"/>
  <c r="C1042" i="13"/>
  <c r="C1053" i="13"/>
  <c r="C1049" i="13"/>
  <c r="C1045" i="13"/>
  <c r="C1055" i="13"/>
  <c r="C1046" i="13"/>
  <c r="C1048" i="13"/>
  <c r="C1052" i="13"/>
  <c r="C1050" i="13"/>
  <c r="C1051" i="13"/>
  <c r="C1047" i="13"/>
  <c r="C1060" i="13"/>
  <c r="C1061" i="13"/>
  <c r="C1059" i="13"/>
  <c r="C1069" i="13"/>
  <c r="C1063" i="13"/>
  <c r="C1056" i="13"/>
  <c r="C1057" i="13"/>
  <c r="C1065" i="13"/>
  <c r="C1062" i="13"/>
  <c r="C1066" i="13"/>
  <c r="C1067" i="13"/>
  <c r="C1070" i="13"/>
  <c r="C1064" i="13"/>
  <c r="C1058" i="13"/>
  <c r="C1068" i="13"/>
  <c r="C1072" i="13"/>
  <c r="C1075" i="13"/>
  <c r="C1079" i="13"/>
  <c r="C1074" i="13"/>
  <c r="C1071" i="13"/>
  <c r="C1085" i="13"/>
  <c r="C1082" i="13"/>
  <c r="C1073" i="13"/>
  <c r="C1077" i="13"/>
  <c r="C1081" i="13"/>
  <c r="C1076" i="13"/>
  <c r="C1083" i="13"/>
  <c r="C1084" i="13"/>
  <c r="C1080" i="13"/>
  <c r="C1078" i="13"/>
  <c r="C1088" i="13"/>
  <c r="C1100" i="13"/>
  <c r="C1095" i="13"/>
  <c r="C1097" i="13"/>
  <c r="C1093" i="13"/>
  <c r="C1086" i="13"/>
  <c r="C1099" i="13"/>
  <c r="C1087" i="13"/>
  <c r="C1089" i="13"/>
  <c r="C1092" i="13"/>
  <c r="C1096" i="13"/>
  <c r="C1090" i="13"/>
  <c r="C1091" i="13"/>
  <c r="C1094" i="13"/>
  <c r="C1098" i="13"/>
  <c r="C1101" i="13"/>
  <c r="C1105" i="13"/>
  <c r="C1102" i="13"/>
  <c r="C1104" i="13"/>
  <c r="C1109" i="13"/>
  <c r="C1106" i="13"/>
  <c r="C1108" i="13"/>
  <c r="C1107" i="13"/>
  <c r="C1110" i="13"/>
  <c r="C1103" i="13"/>
  <c r="C1115" i="13"/>
  <c r="C1112" i="13"/>
  <c r="C1114" i="13"/>
  <c r="C1113" i="13"/>
  <c r="C1111" i="13"/>
  <c r="C1117" i="13"/>
  <c r="C1119" i="13"/>
  <c r="C1122" i="13"/>
  <c r="C1125" i="13"/>
  <c r="C1126" i="13"/>
  <c r="C1118" i="13"/>
  <c r="C1128" i="13"/>
  <c r="C1120" i="13"/>
  <c r="C1127" i="13"/>
  <c r="C1124" i="13"/>
  <c r="C1116" i="13"/>
  <c r="C1121" i="13"/>
  <c r="C1123" i="13"/>
  <c r="C1130" i="13"/>
  <c r="C1129" i="13"/>
  <c r="C1143" i="13"/>
  <c r="C1136" i="13"/>
  <c r="C1134" i="13"/>
  <c r="C1141" i="13"/>
  <c r="C1145" i="13"/>
  <c r="C1138" i="13"/>
  <c r="C1142" i="13"/>
  <c r="C1131" i="13"/>
  <c r="C1137" i="13"/>
  <c r="C1135" i="13"/>
  <c r="C1139" i="13"/>
  <c r="C1133" i="13"/>
  <c r="C1140" i="13"/>
  <c r="C1132" i="13"/>
  <c r="C1144" i="13"/>
  <c r="C1160" i="13"/>
  <c r="C1146" i="13"/>
  <c r="C1149" i="13"/>
  <c r="C1147" i="13"/>
  <c r="C1156" i="13"/>
  <c r="C1152" i="13"/>
  <c r="C1153" i="13"/>
  <c r="C1159" i="13"/>
  <c r="C1148" i="13"/>
  <c r="C1157" i="13"/>
  <c r="C1150" i="13"/>
  <c r="C1155" i="13"/>
  <c r="C1151" i="13"/>
  <c r="C1158" i="13"/>
  <c r="C1154" i="13"/>
  <c r="C1171" i="13"/>
  <c r="C1167" i="13"/>
  <c r="C1161" i="13"/>
  <c r="C1169" i="13"/>
  <c r="C1162" i="13"/>
  <c r="C1165" i="13"/>
  <c r="C1164" i="13"/>
  <c r="C1172" i="13"/>
  <c r="C1163" i="13"/>
  <c r="C1166" i="13"/>
  <c r="C1168" i="13"/>
  <c r="C1175" i="13"/>
  <c r="C1174" i="13"/>
  <c r="C1173" i="13"/>
  <c r="C1170" i="13"/>
  <c r="C1186" i="13"/>
  <c r="C1183" i="13"/>
  <c r="C1179" i="13"/>
  <c r="C1178" i="13"/>
  <c r="C1190" i="13"/>
  <c r="C1176" i="13"/>
  <c r="C1187" i="13"/>
  <c r="C1184" i="13"/>
  <c r="C1180" i="13"/>
  <c r="C1177" i="13"/>
  <c r="C1189" i="13"/>
  <c r="C1181" i="13"/>
  <c r="C1185" i="13"/>
  <c r="C1182" i="13"/>
  <c r="C1188" i="13"/>
  <c r="C1191" i="13"/>
  <c r="C1199" i="13"/>
  <c r="C1204" i="13"/>
  <c r="C1193" i="13"/>
  <c r="C1194" i="13"/>
  <c r="C1196" i="13"/>
  <c r="C1205" i="13"/>
  <c r="C1201" i="13"/>
  <c r="C1202" i="13"/>
  <c r="C1195" i="13"/>
  <c r="C1198" i="13"/>
  <c r="C1197" i="13"/>
  <c r="C1192" i="13"/>
  <c r="C1203" i="13"/>
  <c r="C1200" i="13"/>
  <c r="C1206" i="13"/>
  <c r="C1217" i="13"/>
  <c r="C1215" i="13"/>
  <c r="C1211" i="13"/>
  <c r="C1207" i="13"/>
  <c r="C1220" i="13"/>
  <c r="C1209" i="13"/>
  <c r="C1213" i="13"/>
  <c r="C1214" i="13"/>
  <c r="C1208" i="13"/>
  <c r="C1210" i="13"/>
  <c r="C1212" i="13"/>
  <c r="C1216" i="13"/>
  <c r="C1219" i="13"/>
  <c r="C1218" i="13"/>
  <c r="C1231" i="13"/>
  <c r="C1226" i="13"/>
  <c r="C1230" i="13"/>
  <c r="C1235" i="13"/>
  <c r="C1221" i="13"/>
  <c r="C1223" i="13"/>
  <c r="C1232" i="13"/>
  <c r="C1228" i="13"/>
  <c r="C1225" i="13"/>
  <c r="C1224" i="13"/>
  <c r="C1222" i="13"/>
  <c r="C1227" i="13"/>
  <c r="C1233" i="13"/>
  <c r="C1234" i="13"/>
  <c r="C1229" i="13"/>
  <c r="C1244" i="13"/>
  <c r="C1237" i="13"/>
  <c r="C1236" i="13"/>
  <c r="C1246" i="13"/>
  <c r="C1239" i="13"/>
  <c r="C1245" i="13"/>
  <c r="C1243" i="13"/>
  <c r="C1247" i="13"/>
  <c r="C1248" i="13"/>
  <c r="C1241" i="13"/>
  <c r="C1238" i="13"/>
  <c r="C1240" i="13"/>
  <c r="C1249" i="13"/>
  <c r="C1250" i="13"/>
  <c r="C1242" i="13"/>
  <c r="C1260" i="13"/>
  <c r="C1251" i="13"/>
  <c r="C1252" i="13"/>
  <c r="C1255" i="13"/>
  <c r="C1253" i="13"/>
  <c r="C1257" i="13"/>
  <c r="C1258" i="13"/>
  <c r="C1263" i="13"/>
  <c r="C1264" i="13"/>
  <c r="C1262" i="13"/>
  <c r="C1254" i="13"/>
  <c r="C1261" i="13"/>
  <c r="C1256" i="13"/>
  <c r="C1265" i="13"/>
  <c r="C1259" i="13"/>
  <c r="C1277" i="13"/>
  <c r="C1271" i="13"/>
  <c r="C1273" i="13"/>
  <c r="C1268" i="13"/>
  <c r="C1266" i="13"/>
  <c r="C1279" i="13"/>
  <c r="C1267" i="13"/>
  <c r="C1274" i="13"/>
  <c r="C1270" i="13"/>
  <c r="C1269" i="13"/>
  <c r="C1278" i="13"/>
  <c r="C1276" i="13"/>
  <c r="C1272" i="13"/>
  <c r="C1275" i="13"/>
  <c r="C1280" i="13"/>
  <c r="C1290" i="13"/>
  <c r="C1293" i="13"/>
  <c r="C1281" i="13"/>
  <c r="C1288" i="13"/>
  <c r="C1284" i="13"/>
  <c r="C1286" i="13"/>
  <c r="C1285" i="13"/>
  <c r="C1287" i="13"/>
  <c r="C1282" i="13"/>
  <c r="C1289" i="13"/>
  <c r="C1294" i="13"/>
  <c r="C1295" i="13"/>
  <c r="C1283" i="13"/>
  <c r="C1292" i="13"/>
  <c r="C1291" i="13"/>
  <c r="C1297" i="13"/>
  <c r="C1301" i="13"/>
  <c r="C1299" i="13"/>
  <c r="C1296" i="13"/>
  <c r="C1300" i="13"/>
  <c r="C1298" i="13"/>
  <c r="C1302" i="13"/>
  <c r="C1310" i="13"/>
  <c r="C1304" i="13"/>
  <c r="C1307" i="13"/>
  <c r="C1303" i="13"/>
  <c r="C1309" i="13"/>
  <c r="C1305" i="13"/>
  <c r="C1308" i="13"/>
  <c r="C1306" i="13"/>
  <c r="C1312" i="13"/>
  <c r="C1318" i="13"/>
  <c r="C1311" i="13"/>
  <c r="C1313" i="13"/>
  <c r="C1316" i="13"/>
  <c r="C1320" i="13"/>
  <c r="C1315" i="13"/>
  <c r="C1321" i="13"/>
  <c r="C1322" i="13"/>
  <c r="C1323" i="13"/>
  <c r="C1319" i="13"/>
  <c r="C1317" i="13"/>
  <c r="C1324" i="13"/>
  <c r="C1325" i="13"/>
  <c r="C1314" i="13"/>
  <c r="C1326" i="13"/>
  <c r="C1331" i="13"/>
  <c r="C1329" i="13"/>
  <c r="C1335" i="13"/>
  <c r="C1333" i="13"/>
  <c r="C1327" i="13"/>
  <c r="C1337" i="13"/>
  <c r="C1332" i="13"/>
  <c r="C1336" i="13"/>
  <c r="C1338" i="13"/>
  <c r="C1328" i="13"/>
  <c r="C1330" i="13"/>
  <c r="C1340" i="13"/>
  <c r="C1334" i="13"/>
  <c r="C1339" i="13"/>
  <c r="C1343" i="13"/>
  <c r="C1347" i="13"/>
  <c r="C1342" i="13"/>
  <c r="C1344" i="13"/>
  <c r="C1351" i="13"/>
  <c r="C1354" i="13"/>
  <c r="C1341" i="13"/>
  <c r="C1349" i="13"/>
  <c r="C1345" i="13"/>
  <c r="C1352" i="13"/>
  <c r="C1348" i="13"/>
  <c r="C1350" i="13"/>
  <c r="C1355" i="13"/>
  <c r="C1353" i="13"/>
  <c r="C1346" i="13"/>
  <c r="C1362" i="13"/>
  <c r="C1359" i="13"/>
  <c r="C1360" i="13"/>
  <c r="C1361" i="13"/>
  <c r="C1365" i="13"/>
  <c r="C1356" i="13"/>
  <c r="C1357" i="13"/>
  <c r="C1358" i="13"/>
  <c r="C1363" i="13"/>
  <c r="C1368" i="13"/>
  <c r="C1369" i="13"/>
  <c r="C1366" i="13"/>
  <c r="C1367" i="13"/>
  <c r="C1370" i="13"/>
  <c r="C1364" i="13"/>
  <c r="C1375" i="13"/>
  <c r="C1376" i="13"/>
  <c r="C1371" i="13"/>
  <c r="C1374" i="13"/>
  <c r="C1377" i="13"/>
  <c r="C1383" i="13"/>
  <c r="C1385" i="13"/>
  <c r="C1373" i="13"/>
  <c r="C1384" i="13"/>
  <c r="C1372" i="13"/>
  <c r="C1379" i="13"/>
  <c r="C1382" i="13"/>
  <c r="C1380" i="13"/>
  <c r="C1381" i="13"/>
  <c r="C1378" i="13"/>
  <c r="C1387" i="13"/>
  <c r="C1397" i="13"/>
  <c r="C1389" i="13"/>
  <c r="C1391" i="13"/>
  <c r="C1396" i="13"/>
  <c r="C1386" i="13"/>
  <c r="C1394" i="13"/>
  <c r="C1400" i="13"/>
  <c r="C1398" i="13"/>
  <c r="C1393" i="13"/>
  <c r="C1399" i="13"/>
  <c r="C1388" i="13"/>
  <c r="C1392" i="13"/>
  <c r="C1390" i="13"/>
  <c r="C1395" i="13"/>
  <c r="C1402" i="13"/>
  <c r="C1405" i="13"/>
  <c r="C1407" i="13"/>
  <c r="C1403" i="13"/>
  <c r="C1412" i="13"/>
  <c r="C1404" i="13"/>
  <c r="C1401" i="13"/>
  <c r="C1408" i="13"/>
  <c r="C1409" i="13"/>
  <c r="C1414" i="13"/>
  <c r="C1415" i="13"/>
  <c r="C1410" i="13"/>
  <c r="C1411" i="13"/>
  <c r="C1406" i="13"/>
  <c r="C1413" i="13"/>
  <c r="C1419" i="13"/>
  <c r="C1417" i="13"/>
  <c r="C1420" i="13"/>
  <c r="C1423" i="13"/>
  <c r="C1421" i="13"/>
  <c r="C1418" i="13"/>
  <c r="C1425" i="13"/>
  <c r="C1426" i="13"/>
  <c r="C1416" i="13"/>
  <c r="C1422" i="13"/>
  <c r="C1429" i="13"/>
  <c r="C1424" i="13"/>
  <c r="C1428" i="13"/>
  <c r="C1430" i="13"/>
  <c r="C1427" i="13"/>
  <c r="C1431" i="13"/>
  <c r="C1439" i="13"/>
  <c r="C1442" i="13"/>
  <c r="C1433" i="13"/>
  <c r="C1440" i="13"/>
  <c r="C1432" i="13"/>
  <c r="C1434" i="13"/>
  <c r="C1435" i="13"/>
  <c r="C1437" i="13"/>
  <c r="C1436" i="13"/>
  <c r="C1438" i="13"/>
  <c r="C1444" i="13"/>
  <c r="C1443" i="13"/>
  <c r="C1441" i="13"/>
  <c r="C1445" i="13"/>
  <c r="C1455" i="13"/>
  <c r="C1448" i="13"/>
  <c r="C1452" i="13"/>
  <c r="C1450" i="13"/>
  <c r="C1446" i="13"/>
  <c r="C1457" i="13"/>
  <c r="C1458" i="13"/>
  <c r="C1447" i="13"/>
  <c r="C1460" i="13"/>
  <c r="C1456" i="13"/>
  <c r="C1459" i="13"/>
  <c r="C1449" i="13"/>
  <c r="C1453" i="13"/>
  <c r="C1451" i="13"/>
  <c r="C1454" i="13"/>
  <c r="C1462" i="13"/>
  <c r="C1468" i="13"/>
  <c r="C1469" i="13"/>
  <c r="C1463" i="13"/>
  <c r="C1461" i="13"/>
  <c r="C1465" i="13"/>
  <c r="C1464" i="13"/>
  <c r="C1467" i="13"/>
  <c r="C1475" i="13"/>
  <c r="C1470" i="13"/>
  <c r="C1473" i="13"/>
  <c r="C1466" i="13"/>
  <c r="C1471" i="13"/>
  <c r="C1472" i="13"/>
  <c r="C1474" i="13"/>
  <c r="C1479" i="13"/>
  <c r="C1487" i="13"/>
  <c r="C1477" i="13"/>
  <c r="C1486" i="13"/>
  <c r="C1483" i="13"/>
  <c r="C1489" i="13"/>
  <c r="C1476" i="13"/>
  <c r="C1485" i="13"/>
  <c r="C1490" i="13"/>
  <c r="C1480" i="13"/>
  <c r="C1482" i="13"/>
  <c r="C1488" i="13"/>
  <c r="C1481" i="13"/>
  <c r="C1484" i="13"/>
  <c r="C1478" i="13"/>
  <c r="C1505" i="13"/>
  <c r="C1495" i="13"/>
  <c r="C1502" i="13"/>
  <c r="C1503" i="13"/>
  <c r="C1493" i="13"/>
  <c r="C1500" i="13"/>
  <c r="C1501" i="13"/>
  <c r="C1496" i="13"/>
  <c r="C1491" i="13"/>
  <c r="C1498" i="13"/>
  <c r="C1497" i="13"/>
  <c r="C1492" i="13"/>
  <c r="C1494" i="13"/>
  <c r="C1499" i="13"/>
  <c r="C1504" i="13"/>
  <c r="C1507" i="13"/>
  <c r="C1511" i="13"/>
  <c r="C1508" i="13"/>
  <c r="C1509" i="13"/>
  <c r="C1510" i="13"/>
  <c r="C1517" i="13"/>
  <c r="C1506" i="13"/>
  <c r="C1513" i="13"/>
  <c r="C1518" i="13"/>
  <c r="C1519" i="13"/>
  <c r="C1520" i="13"/>
  <c r="C1514" i="13"/>
  <c r="C1512" i="13"/>
  <c r="C1515" i="13"/>
  <c r="C1516" i="13"/>
  <c r="C1521" i="13"/>
  <c r="C1523" i="13"/>
  <c r="C1522" i="13"/>
  <c r="C1524" i="13"/>
  <c r="C1534" i="13"/>
  <c r="C1526" i="13"/>
  <c r="C1535" i="13"/>
  <c r="C1529" i="13"/>
  <c r="C1525" i="13"/>
  <c r="C1530" i="13"/>
  <c r="C1533" i="13"/>
  <c r="C1531" i="13"/>
  <c r="C1532" i="13"/>
  <c r="C1527" i="13"/>
  <c r="C1528" i="13"/>
  <c r="C1538" i="13"/>
  <c r="C1540" i="13"/>
  <c r="C1536" i="13"/>
  <c r="C1547" i="13"/>
  <c r="C1543" i="13"/>
  <c r="C1537" i="13"/>
  <c r="C1546" i="13"/>
  <c r="C1548" i="13"/>
  <c r="C1544" i="13"/>
  <c r="C1541" i="13"/>
  <c r="C1542" i="13"/>
  <c r="C1545" i="13"/>
  <c r="C1550" i="13"/>
  <c r="C1539" i="13"/>
  <c r="C1549" i="13"/>
  <c r="C1552" i="13"/>
  <c r="C1556" i="13"/>
  <c r="C1553" i="13"/>
  <c r="C1557" i="13"/>
  <c r="C1563" i="13"/>
  <c r="C1551" i="13"/>
  <c r="C1559" i="13"/>
  <c r="C1562" i="13"/>
  <c r="C1558" i="13"/>
  <c r="C1554" i="13"/>
  <c r="C1555" i="13"/>
  <c r="C1560" i="13"/>
  <c r="C1564" i="13"/>
  <c r="C1561" i="13"/>
  <c r="C1565" i="13"/>
  <c r="C1575" i="13"/>
  <c r="C1566" i="13"/>
  <c r="C1569" i="13"/>
  <c r="C1574" i="13"/>
  <c r="C1572" i="13"/>
  <c r="C1568" i="13"/>
  <c r="C1570" i="13"/>
  <c r="C1579" i="13"/>
  <c r="C1577" i="13"/>
  <c r="C1578" i="13"/>
  <c r="C1576" i="13"/>
  <c r="C1567" i="13"/>
  <c r="C1580" i="13"/>
  <c r="C1571" i="13"/>
  <c r="C1573" i="13"/>
  <c r="C1581" i="13"/>
  <c r="C1588" i="13"/>
  <c r="C1585" i="13"/>
  <c r="C1583" i="13"/>
  <c r="C1590" i="13"/>
  <c r="C1587" i="13"/>
  <c r="C1582" i="13"/>
  <c r="C1586" i="13"/>
  <c r="C1584" i="13"/>
  <c r="C1589" i="13"/>
  <c r="C1595" i="13"/>
  <c r="C1592" i="13"/>
  <c r="C1591" i="13"/>
  <c r="C1593" i="13"/>
  <c r="C1594" i="13"/>
  <c r="C1599" i="13"/>
  <c r="C1607" i="13"/>
  <c r="C1604" i="13"/>
  <c r="C1596" i="13"/>
  <c r="C1606" i="13"/>
  <c r="C1600" i="13"/>
  <c r="C1597" i="13"/>
  <c r="C1598" i="13"/>
  <c r="C1601" i="13"/>
  <c r="C1609" i="13"/>
  <c r="C1608" i="13"/>
  <c r="C1610" i="13"/>
  <c r="C1602" i="13"/>
  <c r="C1603" i="13"/>
  <c r="C1605" i="13"/>
  <c r="C1617" i="13"/>
  <c r="C1614" i="13"/>
  <c r="C1613" i="13"/>
  <c r="C1620" i="13"/>
  <c r="C1611" i="13"/>
  <c r="C1621" i="13"/>
  <c r="C1624" i="13"/>
  <c r="C1615" i="13"/>
  <c r="C1622" i="13"/>
  <c r="C1623" i="13"/>
  <c r="C1618" i="13"/>
  <c r="C1619" i="13"/>
  <c r="C1625" i="13"/>
  <c r="C1616" i="13"/>
  <c r="C1612" i="13"/>
  <c r="C1635" i="13"/>
  <c r="C1636" i="13"/>
  <c r="C1631" i="13"/>
  <c r="C1638" i="13"/>
  <c r="C1639" i="13"/>
  <c r="C1632" i="13"/>
  <c r="C1627" i="13"/>
  <c r="C1626" i="13"/>
  <c r="C1637" i="13"/>
  <c r="C1634" i="13"/>
  <c r="C1630" i="13"/>
  <c r="C1633" i="13"/>
  <c r="C1640" i="13"/>
  <c r="C1629" i="13"/>
  <c r="C1628" i="13"/>
  <c r="C1643" i="13"/>
  <c r="C1648" i="13"/>
  <c r="C1650" i="13"/>
  <c r="C1645" i="13"/>
  <c r="C1641" i="13"/>
  <c r="C1646" i="13"/>
  <c r="C1642" i="13"/>
  <c r="C1652" i="13"/>
  <c r="C1653" i="13"/>
  <c r="C1651" i="13"/>
  <c r="C1644" i="13"/>
  <c r="C1649" i="13"/>
  <c r="C1647" i="13"/>
  <c r="C1654" i="13"/>
  <c r="C1655" i="13"/>
  <c r="C1658" i="13"/>
  <c r="C1663" i="13"/>
  <c r="C1664" i="13"/>
  <c r="C1656" i="13"/>
  <c r="C1661" i="13"/>
  <c r="C1657" i="13"/>
  <c r="C1666" i="13"/>
  <c r="C1659" i="13"/>
  <c r="C1668" i="13"/>
  <c r="C1669" i="13"/>
  <c r="C1662" i="13"/>
  <c r="C1660" i="13"/>
  <c r="C1665" i="13"/>
  <c r="C1670" i="13"/>
  <c r="C1667" i="13"/>
  <c r="C1673" i="13"/>
  <c r="C1671" i="13"/>
  <c r="C1672" i="13"/>
  <c r="C1674" i="13"/>
  <c r="C1679" i="13"/>
  <c r="C1682" i="13"/>
  <c r="C1677" i="13"/>
  <c r="C1675" i="13"/>
  <c r="C1676" i="13"/>
  <c r="C1681" i="13"/>
  <c r="C1678" i="13"/>
  <c r="C1683" i="13"/>
  <c r="C1685" i="13"/>
  <c r="C1680" i="13"/>
  <c r="C1684" i="13"/>
  <c r="C1691" i="13"/>
  <c r="C1694" i="13"/>
  <c r="C1686" i="13"/>
  <c r="C1688" i="13"/>
  <c r="C1693" i="13"/>
  <c r="C1689" i="13"/>
  <c r="C1698" i="13"/>
  <c r="C1690" i="13"/>
  <c r="C1699" i="13"/>
  <c r="C1692" i="13"/>
  <c r="C1687" i="13"/>
  <c r="C1696" i="13"/>
  <c r="C1697" i="13"/>
  <c r="C1695" i="13"/>
  <c r="C1700" i="13"/>
  <c r="C1701" i="13"/>
  <c r="C1707" i="13"/>
  <c r="C1708" i="13"/>
  <c r="C1711" i="13"/>
  <c r="C1710" i="13"/>
  <c r="C1713" i="13"/>
  <c r="C1709" i="13"/>
  <c r="C1703" i="13"/>
  <c r="C1706" i="13"/>
  <c r="C1704" i="13"/>
  <c r="C1712" i="13"/>
  <c r="C1705" i="13"/>
  <c r="C1702" i="13"/>
  <c r="C1715" i="13"/>
  <c r="C1714" i="13"/>
  <c r="C1718" i="13"/>
  <c r="C1719" i="13"/>
  <c r="C1725" i="13"/>
  <c r="C1716" i="13"/>
  <c r="C1727" i="13"/>
  <c r="C1721" i="13"/>
  <c r="C1717" i="13"/>
  <c r="C1722" i="13"/>
  <c r="C1729" i="13"/>
  <c r="C1730" i="13"/>
  <c r="C1720" i="13"/>
  <c r="C1723" i="13"/>
  <c r="C1728" i="13"/>
  <c r="C1724" i="13"/>
  <c r="C1726" i="13"/>
  <c r="C1740" i="13"/>
  <c r="C1735" i="13"/>
  <c r="C1737" i="13"/>
  <c r="C1741" i="13"/>
  <c r="C1742" i="13"/>
  <c r="C1739" i="13"/>
  <c r="C1732" i="13"/>
  <c r="C1731" i="13"/>
  <c r="C1733" i="13"/>
  <c r="C1736" i="13"/>
  <c r="C1743" i="13"/>
  <c r="C1734" i="13"/>
  <c r="C1738" i="13"/>
  <c r="C1745" i="13"/>
  <c r="C1744" i="13"/>
  <c r="C1749" i="13"/>
  <c r="C1747" i="13"/>
  <c r="C1753" i="13"/>
  <c r="C1750" i="13"/>
  <c r="C1756" i="13"/>
  <c r="C1751" i="13"/>
  <c r="C1752" i="13"/>
  <c r="C1746" i="13"/>
  <c r="C1758" i="13"/>
  <c r="C1748" i="13"/>
  <c r="C1757" i="13"/>
  <c r="C1755" i="13"/>
  <c r="C1759" i="13"/>
  <c r="C1754" i="13"/>
  <c r="C1760" i="13"/>
  <c r="C1761" i="13"/>
  <c r="C1775" i="13"/>
  <c r="C1765" i="13"/>
  <c r="C1771" i="13"/>
  <c r="C1764" i="13"/>
  <c r="C1763" i="13"/>
  <c r="C1773" i="13"/>
  <c r="C1772" i="13"/>
  <c r="C1774" i="13"/>
  <c r="C1767" i="13"/>
  <c r="C1770" i="13"/>
  <c r="C1769" i="13"/>
  <c r="C1766" i="13"/>
  <c r="C1762" i="13"/>
  <c r="C1768" i="13"/>
  <c r="C1781" i="13"/>
  <c r="C1788" i="13"/>
  <c r="C1777" i="13"/>
  <c r="C1780" i="13"/>
  <c r="C1785" i="13"/>
  <c r="C1778" i="13"/>
  <c r="C1787" i="13"/>
  <c r="C1779" i="13"/>
  <c r="C1783" i="13"/>
  <c r="C1776" i="13"/>
  <c r="C1790" i="13"/>
  <c r="C1789" i="13"/>
  <c r="C1782" i="13"/>
  <c r="C1786" i="13"/>
  <c r="C1784" i="13"/>
  <c r="C1792" i="13"/>
  <c r="C1800" i="13"/>
  <c r="C1799" i="13"/>
  <c r="C1796" i="13"/>
  <c r="C1791" i="13"/>
  <c r="C1797" i="13"/>
  <c r="C1801" i="13"/>
  <c r="C1798" i="13"/>
  <c r="C1793" i="13"/>
  <c r="C1802" i="13"/>
  <c r="C1803" i="13"/>
  <c r="C1804" i="13"/>
  <c r="C1794" i="13"/>
  <c r="C1795" i="13"/>
  <c r="C1805" i="13"/>
  <c r="C1808" i="13"/>
  <c r="C1811" i="13"/>
  <c r="C1812" i="13"/>
  <c r="C1809" i="13"/>
  <c r="C1810" i="13"/>
  <c r="C1816" i="13"/>
  <c r="C1818" i="13"/>
  <c r="C1820" i="13"/>
  <c r="C1807" i="13"/>
  <c r="C1819" i="13"/>
  <c r="C1813" i="13"/>
  <c r="C1806" i="13"/>
  <c r="C1817" i="13"/>
  <c r="C1814" i="13"/>
  <c r="C1815" i="13"/>
  <c r="C1830" i="13"/>
  <c r="C1831" i="13"/>
  <c r="C1821" i="13"/>
  <c r="C1828" i="13"/>
  <c r="C1822" i="13"/>
  <c r="C1823" i="13"/>
  <c r="C1824" i="13"/>
  <c r="C1825" i="13"/>
  <c r="C1832" i="13"/>
  <c r="C1834" i="13"/>
  <c r="C1826" i="13"/>
  <c r="C1829" i="13"/>
  <c r="C1827" i="13"/>
  <c r="C1835" i="13"/>
  <c r="C1833" i="13"/>
  <c r="C1841" i="13"/>
  <c r="C1850" i="13"/>
  <c r="C1845" i="13"/>
  <c r="C1849" i="13"/>
  <c r="C1839" i="13"/>
  <c r="C1844" i="13"/>
  <c r="C1843" i="13"/>
  <c r="C1836" i="13"/>
  <c r="C1847" i="13"/>
  <c r="C1846" i="13"/>
  <c r="C1838" i="13"/>
  <c r="C1848" i="13"/>
  <c r="C1837" i="13"/>
  <c r="C1840" i="13"/>
  <c r="C1842" i="13"/>
  <c r="C1854" i="13"/>
  <c r="C1857" i="13"/>
  <c r="C1856" i="13"/>
  <c r="C1852" i="13"/>
  <c r="C1855" i="13"/>
  <c r="C1859" i="13"/>
  <c r="C1853" i="13"/>
  <c r="C1862" i="13"/>
  <c r="C1851" i="13"/>
  <c r="C1865" i="13"/>
  <c r="C1861" i="13"/>
  <c r="C1858" i="13"/>
  <c r="C1860" i="13"/>
  <c r="C1864" i="13"/>
  <c r="C1863" i="13"/>
  <c r="C1872" i="13"/>
  <c r="C1866" i="13"/>
  <c r="C1878" i="13"/>
  <c r="C1871" i="13"/>
  <c r="C1874" i="13"/>
  <c r="C1879" i="13"/>
  <c r="C1867" i="13"/>
  <c r="C1875" i="13"/>
  <c r="C1876" i="13"/>
  <c r="C1870" i="13"/>
  <c r="C1877" i="13"/>
  <c r="C1869" i="13"/>
  <c r="C1868" i="13"/>
  <c r="C1880" i="13"/>
  <c r="C1873" i="13"/>
  <c r="C1881" i="13"/>
  <c r="C1886" i="13"/>
  <c r="C1891" i="13"/>
  <c r="C1885" i="13"/>
  <c r="C1895" i="13"/>
  <c r="C1892" i="13"/>
  <c r="C1893" i="13"/>
  <c r="C1887" i="13"/>
  <c r="C1890" i="13"/>
  <c r="C1884" i="13"/>
  <c r="C1889" i="13"/>
  <c r="C1883" i="13"/>
  <c r="C1894" i="13"/>
  <c r="C1882" i="13"/>
  <c r="C1888" i="13"/>
  <c r="C1896" i="13"/>
  <c r="C1899" i="13"/>
  <c r="C1898" i="13"/>
  <c r="C1906" i="13"/>
  <c r="C1907" i="13"/>
  <c r="C1909" i="13"/>
  <c r="C1908" i="13"/>
  <c r="C1903" i="13"/>
  <c r="C1910" i="13"/>
  <c r="C1905" i="13"/>
  <c r="C1901" i="13"/>
  <c r="C1897" i="13"/>
  <c r="C1900" i="13"/>
  <c r="C1902" i="13"/>
  <c r="C1904" i="13"/>
  <c r="C1912" i="13"/>
  <c r="C1914" i="13"/>
  <c r="C1911" i="13"/>
  <c r="C1921" i="13"/>
  <c r="C1915" i="13"/>
  <c r="C1922" i="13"/>
  <c r="C1916" i="13"/>
  <c r="C1913" i="13"/>
  <c r="C1920" i="13"/>
  <c r="C1925" i="13"/>
  <c r="C1917" i="13"/>
  <c r="C1918" i="13"/>
  <c r="C1923" i="13"/>
  <c r="C1924" i="13"/>
  <c r="C1919" i="13"/>
  <c r="C1928" i="13"/>
  <c r="C1927" i="13"/>
  <c r="C1933" i="13"/>
  <c r="C1931" i="13"/>
  <c r="C1934" i="13"/>
  <c r="C1930" i="13"/>
  <c r="C1926" i="13"/>
  <c r="C1932" i="13"/>
  <c r="C1935" i="13"/>
  <c r="C1929" i="13"/>
  <c r="C1939" i="13"/>
  <c r="C1938" i="13"/>
  <c r="C1937" i="13"/>
  <c r="C1940" i="13"/>
  <c r="C1936" i="13"/>
  <c r="C1945" i="13"/>
  <c r="C1955" i="13"/>
  <c r="C1946" i="13"/>
  <c r="C1949" i="13"/>
  <c r="C1943" i="13"/>
  <c r="C1951" i="13"/>
  <c r="C1942" i="13"/>
  <c r="C1941" i="13"/>
  <c r="C1952" i="13"/>
  <c r="C1950" i="13"/>
  <c r="C1954" i="13"/>
  <c r="C1944" i="13"/>
  <c r="C1948" i="13"/>
  <c r="C1947" i="13"/>
  <c r="C1953" i="13"/>
  <c r="C1956" i="13"/>
  <c r="C1959" i="13"/>
  <c r="C1957" i="13"/>
  <c r="C1964" i="13"/>
  <c r="C1958" i="13"/>
  <c r="C1965" i="13"/>
  <c r="C1966" i="13"/>
  <c r="C1967" i="13"/>
  <c r="C1968" i="13"/>
  <c r="C1961" i="13"/>
  <c r="C1970" i="13"/>
  <c r="C1962" i="13"/>
  <c r="C1960" i="13"/>
  <c r="C1969" i="13"/>
  <c r="C1963" i="13"/>
  <c r="C1978" i="13"/>
  <c r="C1971" i="13"/>
  <c r="C1975" i="13"/>
  <c r="C1976" i="13"/>
  <c r="C1979" i="13"/>
  <c r="C1974" i="13"/>
  <c r="C1973" i="13"/>
  <c r="C1981" i="13"/>
  <c r="C1982" i="13"/>
  <c r="C1977" i="13"/>
  <c r="C1985" i="13"/>
  <c r="C1980" i="13"/>
  <c r="C1972" i="13"/>
  <c r="C1984" i="13"/>
  <c r="C1983" i="13"/>
  <c r="C1986" i="13"/>
  <c r="C1993" i="13"/>
  <c r="C1987" i="13"/>
  <c r="C1995" i="13"/>
  <c r="C1998" i="13"/>
  <c r="C1991" i="13"/>
  <c r="C1990" i="13"/>
  <c r="C1988" i="13"/>
  <c r="C1989" i="13"/>
  <c r="C1992" i="13"/>
  <c r="C1999" i="13"/>
  <c r="C1997" i="13"/>
  <c r="C1994" i="13"/>
  <c r="C2000" i="13"/>
  <c r="C1996" i="13"/>
  <c r="C2008" i="13"/>
  <c r="C2001" i="13"/>
  <c r="C2004" i="13"/>
  <c r="C2009" i="13"/>
  <c r="C2011" i="13"/>
  <c r="C2005" i="13"/>
  <c r="C2014" i="13"/>
  <c r="C2007" i="13"/>
  <c r="C2010" i="13"/>
  <c r="C2012" i="13"/>
  <c r="C2006" i="13"/>
  <c r="C2002" i="13"/>
  <c r="C2013" i="13"/>
  <c r="C2015" i="13"/>
  <c r="C2003" i="13"/>
  <c r="C2029" i="13"/>
  <c r="C2022" i="13"/>
  <c r="C2016" i="13"/>
  <c r="C2020" i="13"/>
  <c r="C2028" i="13"/>
  <c r="C2023" i="13"/>
  <c r="C2018" i="13"/>
  <c r="C2026" i="13"/>
  <c r="C2017" i="13"/>
  <c r="C2025" i="13"/>
  <c r="C2027" i="13"/>
  <c r="C2021" i="13"/>
  <c r="C2019" i="13"/>
  <c r="C2024" i="13"/>
  <c r="C2030" i="13"/>
  <c r="C2033" i="13"/>
  <c r="C2036" i="13"/>
  <c r="C2031" i="13"/>
  <c r="C2032" i="13"/>
  <c r="C2035" i="13"/>
  <c r="C2045" i="13"/>
  <c r="C2044" i="13"/>
  <c r="C2042" i="13"/>
  <c r="C2041" i="13"/>
  <c r="C2038" i="13"/>
  <c r="C2034" i="13"/>
  <c r="C2043" i="13"/>
  <c r="C2039" i="13"/>
  <c r="C2040" i="13"/>
  <c r="C2037" i="13"/>
  <c r="C2049" i="13"/>
  <c r="C2053" i="13"/>
  <c r="C2046" i="13"/>
  <c r="C2048" i="13"/>
  <c r="C2056" i="13"/>
  <c r="C2052" i="13"/>
  <c r="C2055" i="13"/>
  <c r="C2057" i="13"/>
  <c r="C2047" i="13"/>
  <c r="C2054" i="13"/>
  <c r="C2050" i="13"/>
  <c r="C2060" i="13"/>
  <c r="C2059" i="13"/>
  <c r="C2058" i="13"/>
  <c r="C2051" i="13"/>
  <c r="C2065" i="13"/>
  <c r="C2062" i="13"/>
  <c r="C2070" i="13"/>
  <c r="C2063" i="13"/>
  <c r="C2066" i="13"/>
  <c r="C2064" i="13"/>
  <c r="C2071" i="13"/>
  <c r="C2073" i="13"/>
  <c r="C2068" i="13"/>
  <c r="C2069" i="13"/>
  <c r="C2067" i="13"/>
  <c r="C2061" i="13"/>
  <c r="C2075" i="13"/>
  <c r="C2074" i="13"/>
  <c r="C2072" i="13"/>
  <c r="C2085" i="13"/>
  <c r="C2079" i="13"/>
  <c r="C2078" i="13"/>
  <c r="C2087" i="13"/>
  <c r="C2080" i="13"/>
  <c r="C2076" i="13"/>
  <c r="C2082" i="13"/>
  <c r="C2083" i="13"/>
  <c r="C2089" i="13"/>
  <c r="C2081" i="13"/>
  <c r="C2077" i="13"/>
  <c r="C2084" i="13"/>
  <c r="C2086" i="13"/>
  <c r="C2088" i="13"/>
  <c r="C2090" i="13"/>
  <c r="C2096" i="13"/>
  <c r="C2095" i="13"/>
  <c r="C2104" i="13"/>
  <c r="C2094" i="13"/>
  <c r="C2092" i="13"/>
  <c r="C2103" i="13"/>
  <c r="C2097" i="13"/>
  <c r="C2098" i="13"/>
  <c r="C2091" i="13"/>
  <c r="C2101" i="13"/>
  <c r="C2099" i="13"/>
  <c r="C2093" i="13"/>
  <c r="C2100" i="13"/>
  <c r="C2102" i="13"/>
  <c r="C2105" i="13"/>
  <c r="C2120" i="13"/>
  <c r="C2106" i="13"/>
  <c r="C2114" i="13"/>
  <c r="C2112" i="13"/>
  <c r="C2107" i="13"/>
  <c r="C2111" i="13"/>
  <c r="C2115" i="13"/>
  <c r="C2116" i="13"/>
  <c r="C2108" i="13"/>
  <c r="C2110" i="13"/>
  <c r="C2109" i="13"/>
  <c r="C2119" i="13"/>
  <c r="C2113" i="13"/>
  <c r="C2118" i="13"/>
  <c r="C2117" i="13"/>
  <c r="C2121" i="13"/>
  <c r="C2126" i="13"/>
  <c r="C2130" i="13"/>
  <c r="C2123" i="13"/>
  <c r="C2134" i="13"/>
  <c r="C2133" i="13"/>
  <c r="C2131" i="13"/>
  <c r="C2129" i="13"/>
  <c r="C2132" i="13"/>
  <c r="C2127" i="13"/>
  <c r="C2128" i="13"/>
  <c r="C2125" i="13"/>
  <c r="C2124" i="13"/>
  <c r="C2122" i="13"/>
  <c r="C2135" i="13"/>
  <c r="C2144" i="13"/>
  <c r="C2141" i="13"/>
  <c r="C2140" i="13"/>
  <c r="C2139" i="13"/>
  <c r="C2149" i="13"/>
  <c r="C2142" i="13"/>
  <c r="C2138" i="13"/>
  <c r="C2136" i="13"/>
  <c r="C2150" i="13"/>
  <c r="C2145" i="13"/>
  <c r="C2137" i="13"/>
  <c r="C2147" i="13"/>
  <c r="C2143" i="13"/>
  <c r="C2146" i="13"/>
  <c r="C2148" i="13"/>
  <c r="C2155" i="13"/>
  <c r="C2160" i="13"/>
  <c r="C2165" i="13"/>
  <c r="C2157" i="13"/>
  <c r="C2152" i="13"/>
  <c r="C2154" i="13"/>
  <c r="C2163" i="13"/>
  <c r="C2151" i="13"/>
  <c r="C2159" i="13"/>
  <c r="C2153" i="13"/>
  <c r="C2158" i="13"/>
  <c r="C2164" i="13"/>
  <c r="C2156" i="13"/>
  <c r="C2162" i="13"/>
  <c r="C2161" i="13"/>
  <c r="C2170" i="13"/>
  <c r="C2167" i="13"/>
  <c r="C2173" i="13"/>
  <c r="C2166" i="13"/>
  <c r="C2174" i="13"/>
  <c r="C2177" i="13"/>
  <c r="C2172" i="13"/>
  <c r="C2168" i="13"/>
  <c r="C2171" i="13"/>
  <c r="C2178" i="13"/>
  <c r="C2179" i="13"/>
  <c r="C2169" i="13"/>
  <c r="C2175" i="13"/>
  <c r="C2176" i="13"/>
  <c r="C2180" i="13"/>
  <c r="C2187" i="13"/>
  <c r="C2183" i="13"/>
  <c r="C2195" i="13"/>
  <c r="C2182" i="13"/>
  <c r="C2181" i="13"/>
  <c r="C2193" i="13"/>
  <c r="C2184" i="13"/>
  <c r="C2191" i="13"/>
  <c r="C2185" i="13"/>
  <c r="C2192" i="13"/>
  <c r="C2190" i="13"/>
  <c r="C2186" i="13"/>
  <c r="C2188" i="13"/>
  <c r="C2194" i="13"/>
  <c r="C2189" i="13"/>
  <c r="C2197" i="13"/>
  <c r="C2199" i="13"/>
  <c r="C2208" i="13"/>
  <c r="C2210" i="13"/>
  <c r="C2201" i="13"/>
  <c r="C2196" i="13"/>
  <c r="C2206" i="13"/>
  <c r="C2198" i="13"/>
  <c r="C2205" i="13"/>
  <c r="C2202" i="13"/>
  <c r="C2207" i="13"/>
  <c r="C2204" i="13"/>
  <c r="C2203" i="13"/>
  <c r="C2200" i="13"/>
  <c r="C2209" i="13"/>
  <c r="C2216" i="13"/>
  <c r="C2220" i="13"/>
  <c r="C2214" i="13"/>
  <c r="C2211" i="13"/>
  <c r="C2212" i="13"/>
  <c r="C2215" i="13"/>
  <c r="C2223" i="13"/>
  <c r="C2222" i="13"/>
  <c r="C2224" i="13"/>
  <c r="C2225" i="13"/>
  <c r="C2219" i="13"/>
  <c r="C2213" i="13"/>
  <c r="C2221" i="13"/>
  <c r="C2218" i="13"/>
  <c r="C2217" i="13"/>
  <c r="C2229" i="13"/>
  <c r="C2226" i="13"/>
  <c r="C2230" i="13"/>
  <c r="C2237" i="13"/>
  <c r="C2233" i="13"/>
  <c r="C2235" i="13"/>
  <c r="C2240" i="13"/>
  <c r="C2232" i="13"/>
  <c r="C2236" i="13"/>
  <c r="C2227" i="13"/>
  <c r="C2234" i="13"/>
  <c r="C2231" i="13"/>
  <c r="C2238" i="13"/>
  <c r="C2228" i="13"/>
  <c r="C2239" i="13"/>
  <c r="C2244" i="13"/>
  <c r="C2249" i="13"/>
  <c r="C2248" i="13"/>
  <c r="C2247" i="13"/>
  <c r="C2242" i="13"/>
  <c r="C2245" i="13"/>
  <c r="C2241" i="13"/>
  <c r="C2252" i="13"/>
  <c r="C2243" i="13"/>
  <c r="C2254" i="13"/>
  <c r="C2246" i="13"/>
  <c r="C2255" i="13"/>
  <c r="C2253" i="13"/>
  <c r="C2250" i="13"/>
  <c r="C2251" i="13"/>
  <c r="C2267" i="13"/>
  <c r="C2261" i="13"/>
  <c r="C2259" i="13"/>
  <c r="C2264" i="13"/>
  <c r="C2256" i="13"/>
  <c r="C2260" i="13"/>
  <c r="C2265" i="13"/>
  <c r="C2257" i="13"/>
  <c r="C2262" i="13"/>
  <c r="C2263" i="13"/>
  <c r="C2269" i="13"/>
  <c r="C2258" i="13"/>
  <c r="C2270" i="13"/>
  <c r="C2266" i="13"/>
  <c r="C2268" i="13"/>
  <c r="C2275" i="13"/>
  <c r="C2271" i="13"/>
  <c r="C2279" i="13"/>
  <c r="C2272" i="13"/>
  <c r="C2273" i="13"/>
  <c r="C2281" i="13"/>
  <c r="C2274" i="13"/>
  <c r="C2278" i="13"/>
  <c r="C2277" i="13"/>
  <c r="C2283" i="13"/>
  <c r="C2280" i="13"/>
  <c r="C2276" i="13"/>
  <c r="C2284" i="13"/>
  <c r="C2285" i="13"/>
  <c r="C2282" i="13"/>
  <c r="C2292" i="13"/>
  <c r="C2286" i="13"/>
  <c r="C2294" i="13"/>
  <c r="C2295" i="13"/>
  <c r="C2298" i="13"/>
  <c r="C2299" i="13"/>
  <c r="C2289" i="13"/>
  <c r="C2290" i="13"/>
  <c r="C2296" i="13"/>
  <c r="C2287" i="13"/>
  <c r="C2297" i="13"/>
  <c r="C2288" i="13"/>
  <c r="C2291" i="13"/>
  <c r="C2300" i="13"/>
  <c r="C2293" i="13"/>
  <c r="C2303" i="13"/>
  <c r="C2315" i="13"/>
  <c r="C2307" i="13"/>
  <c r="C2308" i="13"/>
  <c r="C2304" i="13"/>
  <c r="C2301" i="13"/>
  <c r="C2314" i="13"/>
  <c r="C2311" i="13"/>
  <c r="C2305" i="13"/>
  <c r="C2302" i="13"/>
  <c r="C2306" i="13"/>
  <c r="C2313" i="13"/>
  <c r="C2309" i="13"/>
  <c r="C2312" i="13"/>
  <c r="C2310" i="13"/>
  <c r="C2317" i="13"/>
  <c r="C2321" i="13"/>
  <c r="C2318" i="13"/>
  <c r="C2316" i="13"/>
  <c r="C2326" i="13"/>
  <c r="C2322" i="13"/>
  <c r="C2319" i="13"/>
  <c r="C2320" i="13"/>
  <c r="C2329" i="13"/>
  <c r="C2323" i="13"/>
  <c r="C2330" i="13"/>
  <c r="C2327" i="13"/>
  <c r="C2324" i="13"/>
  <c r="C2328" i="13"/>
  <c r="C2325" i="13"/>
  <c r="C2331" i="13"/>
  <c r="C2339" i="13"/>
  <c r="C2334" i="13"/>
  <c r="C2332" i="13"/>
  <c r="C2342" i="13"/>
  <c r="C2340" i="13"/>
  <c r="C2335" i="13"/>
  <c r="C2344" i="13"/>
  <c r="C2338" i="13"/>
  <c r="C2343" i="13"/>
  <c r="C2345" i="13"/>
  <c r="C2336" i="13"/>
  <c r="C2337" i="13"/>
  <c r="C2341" i="13"/>
  <c r="C2333" i="13"/>
  <c r="C2351" i="13"/>
  <c r="C2349" i="13"/>
  <c r="C2346" i="13"/>
  <c r="C2352" i="13"/>
  <c r="C2357" i="13"/>
  <c r="C2354" i="13"/>
  <c r="C2350" i="13"/>
  <c r="C2347" i="13"/>
  <c r="C2348" i="13"/>
  <c r="C2360" i="13"/>
  <c r="C2359" i="13"/>
  <c r="C2353" i="13"/>
  <c r="C2358" i="13"/>
  <c r="C2356" i="13"/>
  <c r="C2355" i="13"/>
  <c r="C2365" i="13"/>
  <c r="C2364" i="13"/>
  <c r="C2375" i="13"/>
  <c r="C2361" i="13"/>
  <c r="C2363" i="13"/>
  <c r="C2370" i="13"/>
  <c r="C2372" i="13"/>
  <c r="C2374" i="13"/>
  <c r="C2366" i="13"/>
  <c r="C2371" i="13"/>
  <c r="C2367" i="13"/>
  <c r="C2369" i="13"/>
  <c r="C2362" i="13"/>
  <c r="C2368" i="13"/>
  <c r="C2373" i="13"/>
  <c r="C2377" i="13"/>
  <c r="C2389" i="13"/>
  <c r="C2384" i="13"/>
  <c r="C2382" i="13"/>
  <c r="C2390" i="13"/>
  <c r="C2385" i="13"/>
  <c r="C2376" i="13"/>
  <c r="C2383" i="13"/>
  <c r="C2379" i="13"/>
  <c r="C2387" i="13"/>
  <c r="C2378" i="13"/>
  <c r="C2381" i="13"/>
  <c r="C2386" i="13"/>
  <c r="C2380" i="13"/>
  <c r="C2388" i="13"/>
  <c r="C2395" i="13"/>
  <c r="C2393" i="13"/>
  <c r="C2397" i="13"/>
  <c r="C2401" i="13"/>
  <c r="C2398" i="13"/>
  <c r="C2391" i="13"/>
  <c r="C2392" i="13"/>
  <c r="C2405" i="13"/>
  <c r="C2394" i="13"/>
  <c r="C2404" i="13"/>
  <c r="C2403" i="13"/>
  <c r="C2400" i="13"/>
  <c r="C2396" i="13"/>
  <c r="C2402" i="13"/>
  <c r="C2399" i="13"/>
  <c r="C2415" i="13"/>
  <c r="C2406" i="13"/>
  <c r="C2413" i="13"/>
  <c r="C2407" i="13"/>
  <c r="C2419" i="13"/>
  <c r="C2414" i="13"/>
  <c r="C2420" i="13"/>
  <c r="C2409" i="13"/>
  <c r="C2417" i="13"/>
  <c r="C2411" i="13"/>
  <c r="C2418" i="13"/>
  <c r="C2408" i="13"/>
  <c r="C2412" i="13"/>
  <c r="C2410" i="13"/>
  <c r="C2416" i="13"/>
  <c r="C2429" i="13"/>
  <c r="C2422" i="13"/>
  <c r="C2423" i="13"/>
  <c r="C2425" i="13"/>
  <c r="C2426" i="13"/>
  <c r="C2428" i="13"/>
  <c r="C2432" i="13"/>
  <c r="C2430" i="13"/>
  <c r="C2435" i="13"/>
  <c r="C2434" i="13"/>
  <c r="C2424" i="13"/>
  <c r="C2427" i="13"/>
  <c r="C2421" i="13"/>
  <c r="C2433" i="13"/>
  <c r="C2431" i="13"/>
  <c r="C2440" i="13"/>
  <c r="C2437" i="13"/>
  <c r="C2438" i="13"/>
  <c r="C2448" i="13"/>
  <c r="C2450" i="13"/>
  <c r="C2445" i="13"/>
  <c r="C2442" i="13"/>
  <c r="C2446" i="13"/>
  <c r="C2439" i="13"/>
  <c r="C2441" i="13"/>
  <c r="C2436" i="13"/>
  <c r="C2449" i="13"/>
  <c r="C2447" i="13"/>
  <c r="C2443" i="13"/>
  <c r="C2444" i="13"/>
  <c r="C2455" i="13"/>
  <c r="C2451" i="13"/>
  <c r="C2453" i="13"/>
  <c r="C2461" i="13"/>
  <c r="C2462" i="13"/>
  <c r="C2457" i="13"/>
  <c r="C2452" i="13"/>
  <c r="C2464" i="13"/>
  <c r="C2459" i="13"/>
  <c r="C2463" i="13"/>
  <c r="C2454" i="13"/>
  <c r="C2458" i="13"/>
  <c r="C2456" i="13"/>
  <c r="C2465" i="13"/>
  <c r="C2460" i="13"/>
  <c r="C2471" i="13"/>
  <c r="C2470" i="13"/>
  <c r="C2467" i="13"/>
  <c r="C2466" i="13"/>
  <c r="C2469" i="13"/>
  <c r="C2477" i="13"/>
  <c r="C2475" i="13"/>
  <c r="C2468" i="13"/>
  <c r="C2476" i="13"/>
  <c r="C2479" i="13"/>
  <c r="C2480" i="13"/>
  <c r="C2474" i="13"/>
  <c r="C2472" i="13"/>
  <c r="C2473" i="13"/>
  <c r="C2478" i="13"/>
  <c r="C2490" i="13"/>
  <c r="C2482" i="13"/>
  <c r="C2483" i="13"/>
  <c r="C2487" i="13"/>
  <c r="C2481" i="13"/>
  <c r="C2489" i="13"/>
  <c r="C2491" i="13"/>
  <c r="C2484" i="13"/>
  <c r="C2488" i="13"/>
  <c r="C2494" i="13"/>
  <c r="C2485" i="13"/>
  <c r="C2493" i="13"/>
  <c r="C2486" i="13"/>
  <c r="C2495" i="13"/>
  <c r="C2492" i="13"/>
  <c r="C2496" i="13"/>
  <c r="C2503" i="13"/>
  <c r="C2498" i="13"/>
  <c r="C2499" i="13"/>
  <c r="C2500" i="13"/>
  <c r="C2501" i="13"/>
  <c r="C2510" i="13"/>
  <c r="C2508" i="13"/>
  <c r="C2504" i="13"/>
  <c r="C2497" i="13"/>
  <c r="C2507" i="13"/>
  <c r="C2509" i="13"/>
  <c r="C2502" i="13"/>
  <c r="C2506" i="13"/>
  <c r="C2505" i="13"/>
  <c r="C2520" i="13"/>
  <c r="C2519" i="13"/>
  <c r="C2512" i="13"/>
  <c r="C2511" i="13"/>
  <c r="C2513" i="13"/>
  <c r="C2514" i="13"/>
  <c r="C2523" i="13"/>
  <c r="C2517" i="13"/>
  <c r="C2516" i="13"/>
  <c r="C2524" i="13"/>
  <c r="C2515" i="13"/>
  <c r="C2522" i="13"/>
  <c r="C2525" i="13"/>
  <c r="C2521" i="13"/>
  <c r="C2518" i="13"/>
  <c r="C2527" i="13"/>
  <c r="C2531" i="13"/>
  <c r="C2530" i="13"/>
  <c r="C2529" i="13"/>
  <c r="C2526" i="13"/>
  <c r="C2537" i="13"/>
  <c r="C2528" i="13"/>
  <c r="C2533" i="13"/>
  <c r="C2532" i="13"/>
  <c r="C2539" i="13"/>
  <c r="C2538" i="13"/>
  <c r="C2536" i="13"/>
  <c r="C2534" i="13"/>
  <c r="C2540" i="13"/>
  <c r="C2535" i="13"/>
  <c r="C2554" i="13"/>
  <c r="C2553" i="13"/>
  <c r="C2547" i="13"/>
  <c r="C2548" i="13"/>
  <c r="C2551" i="13"/>
  <c r="C2541" i="13"/>
  <c r="C2545" i="13"/>
  <c r="C2542" i="13"/>
  <c r="C2544" i="13"/>
  <c r="C2543" i="13"/>
  <c r="C2555" i="13"/>
  <c r="C2550" i="13"/>
  <c r="C2546" i="13"/>
  <c r="C2552" i="13"/>
  <c r="C2549" i="13"/>
  <c r="C2556" i="13"/>
  <c r="C2570" i="13"/>
  <c r="C2558" i="13"/>
  <c r="C2561" i="13"/>
  <c r="C2567" i="13"/>
  <c r="C2557" i="13"/>
  <c r="C2559" i="13"/>
  <c r="C2562" i="13"/>
  <c r="C2564" i="13"/>
  <c r="C2568" i="13"/>
  <c r="C2566" i="13"/>
  <c r="C2569" i="13"/>
  <c r="C2563" i="13"/>
  <c r="C2565" i="13"/>
  <c r="C2560" i="13"/>
  <c r="C2578" i="13"/>
  <c r="C2572" i="13"/>
  <c r="C2577" i="13"/>
  <c r="C2575" i="13"/>
  <c r="C2574" i="13"/>
  <c r="C2580" i="13"/>
  <c r="C2581" i="13"/>
  <c r="C2582" i="13"/>
  <c r="C2576" i="13"/>
  <c r="C2571" i="13"/>
  <c r="C2583" i="13"/>
  <c r="C2573" i="13"/>
  <c r="C2579" i="13"/>
  <c r="C2585" i="13"/>
  <c r="C2584" i="13"/>
  <c r="C2592" i="13"/>
  <c r="C2597" i="13"/>
  <c r="C2598" i="13"/>
  <c r="C2586" i="13"/>
  <c r="C2600" i="13"/>
  <c r="C2588" i="13"/>
  <c r="C2595" i="13"/>
  <c r="C2590" i="13"/>
  <c r="C2589" i="13"/>
  <c r="C2591" i="13"/>
  <c r="C2587" i="13"/>
  <c r="C2593" i="13"/>
  <c r="C2599" i="13"/>
  <c r="C2596" i="13"/>
  <c r="C2594" i="13"/>
  <c r="C2605" i="13"/>
  <c r="C2601" i="13"/>
  <c r="C2611" i="13"/>
  <c r="C2603" i="13"/>
  <c r="C2604" i="13"/>
  <c r="C2614" i="13"/>
  <c r="C2602" i="13"/>
  <c r="C2607" i="13"/>
  <c r="C2615" i="13"/>
  <c r="C2609" i="13"/>
  <c r="C2613" i="13"/>
  <c r="C2606" i="13"/>
  <c r="C2612" i="13"/>
  <c r="C2610" i="13"/>
  <c r="C2608" i="13"/>
  <c r="C2623" i="13"/>
  <c r="C2617" i="13"/>
  <c r="C2621" i="13"/>
  <c r="C2618" i="13"/>
  <c r="C2619" i="13"/>
  <c r="C2622" i="13"/>
  <c r="C2624" i="13"/>
  <c r="C2620" i="13"/>
  <c r="C2629" i="13"/>
  <c r="C2625" i="13"/>
  <c r="C2616" i="13"/>
  <c r="C2630" i="13"/>
  <c r="C2627" i="13"/>
  <c r="C2626" i="13"/>
  <c r="C2628" i="13"/>
  <c r="C2636" i="13"/>
  <c r="C2633" i="13"/>
  <c r="C2637" i="13"/>
  <c r="C2632" i="13"/>
  <c r="C2634" i="13"/>
  <c r="C2631" i="13"/>
  <c r="C2642" i="13"/>
  <c r="C2639" i="13"/>
  <c r="C2644" i="13"/>
  <c r="C2635" i="13"/>
  <c r="C2640" i="13"/>
  <c r="C2643" i="13"/>
  <c r="C2638" i="13"/>
  <c r="C2645" i="13"/>
  <c r="C2641" i="13"/>
  <c r="C2649" i="13"/>
  <c r="C2651" i="13"/>
  <c r="C2648" i="13"/>
  <c r="C2655" i="13"/>
  <c r="C2659" i="13"/>
  <c r="C2656" i="13"/>
  <c r="C2646" i="13"/>
  <c r="C2653" i="13"/>
  <c r="C2647" i="13"/>
  <c r="C2658" i="13"/>
  <c r="C2650" i="13"/>
  <c r="C2654" i="13"/>
  <c r="C2652" i="13"/>
  <c r="C2660" i="13"/>
  <c r="C2657" i="13"/>
  <c r="C2661" i="13"/>
  <c r="C2664" i="13"/>
  <c r="C2667" i="13"/>
  <c r="C2662" i="13"/>
  <c r="C2669" i="13"/>
  <c r="C2665" i="13"/>
  <c r="C2672" i="13"/>
  <c r="C2663" i="13"/>
  <c r="C2673" i="13"/>
  <c r="C2675" i="13"/>
  <c r="C2670" i="13"/>
  <c r="C2674" i="13"/>
  <c r="C2668" i="13"/>
  <c r="C2671" i="13"/>
  <c r="C2666" i="13"/>
  <c r="C2678" i="13"/>
  <c r="C2676" i="13"/>
  <c r="C2682" i="13"/>
  <c r="C2683" i="13"/>
  <c r="C2684" i="13"/>
  <c r="C2681" i="13"/>
  <c r="C2685" i="13"/>
  <c r="C2687" i="13"/>
  <c r="C2690" i="13"/>
  <c r="C2686" i="13"/>
  <c r="C2679" i="13"/>
  <c r="C2677" i="13"/>
  <c r="C2689" i="13"/>
  <c r="C2688" i="13"/>
  <c r="C2680" i="13"/>
  <c r="C2692" i="13"/>
  <c r="C2698" i="13"/>
  <c r="C2704" i="13"/>
  <c r="C2691" i="13"/>
  <c r="C2697" i="13"/>
  <c r="C2695" i="13"/>
  <c r="C2699" i="13"/>
  <c r="C2700" i="13"/>
  <c r="C2693" i="13"/>
  <c r="C2702" i="13"/>
  <c r="C2694" i="13"/>
  <c r="C2703" i="13"/>
  <c r="C2696" i="13"/>
  <c r="C2701" i="13"/>
  <c r="C2705" i="13"/>
  <c r="C2706" i="13"/>
  <c r="C2711" i="13"/>
  <c r="C2709" i="13"/>
  <c r="C2710" i="13"/>
  <c r="C2714" i="13"/>
  <c r="C2716" i="13"/>
  <c r="C2707" i="13"/>
  <c r="C2708" i="13"/>
  <c r="C2717" i="13"/>
  <c r="C2712" i="13"/>
  <c r="C2713" i="13"/>
  <c r="C2719" i="13"/>
  <c r="C2720" i="13"/>
  <c r="C2715" i="13"/>
  <c r="C2718" i="13"/>
  <c r="C2726" i="13"/>
  <c r="C2727" i="13"/>
  <c r="C2723" i="13"/>
  <c r="C2722" i="13"/>
  <c r="C2725" i="13"/>
  <c r="C2734" i="13"/>
  <c r="C2733" i="13"/>
  <c r="C2729" i="13"/>
  <c r="C2735" i="13"/>
  <c r="C2731" i="13"/>
  <c r="C2721" i="13"/>
  <c r="C2724" i="13"/>
  <c r="C2728" i="13"/>
  <c r="C2732" i="13"/>
  <c r="C2730" i="13"/>
  <c r="C2747" i="13"/>
  <c r="C2737" i="13"/>
  <c r="C2739" i="13"/>
  <c r="C2738" i="13"/>
  <c r="C2748" i="13"/>
  <c r="C2742" i="13"/>
  <c r="C2741" i="13"/>
  <c r="C2736" i="13"/>
  <c r="C2745" i="13"/>
  <c r="C2744" i="13"/>
  <c r="C2749" i="13"/>
  <c r="C2746" i="13"/>
  <c r="C2743" i="13"/>
  <c r="C2750" i="13"/>
  <c r="C2740" i="13"/>
  <c r="C2753" i="13"/>
  <c r="C2751" i="13"/>
  <c r="C2757" i="13"/>
  <c r="C2765" i="13"/>
  <c r="C2754" i="13"/>
  <c r="C2759" i="13"/>
  <c r="C2760" i="13"/>
  <c r="C2764" i="13"/>
  <c r="C2755" i="13"/>
  <c r="C2763" i="13"/>
  <c r="C2752" i="13"/>
  <c r="C2761" i="13"/>
  <c r="C2756" i="13"/>
  <c r="C2758" i="13"/>
  <c r="C2762" i="13"/>
  <c r="C2775" i="13"/>
  <c r="C2767" i="13"/>
  <c r="C2768" i="13"/>
  <c r="C2771" i="13"/>
  <c r="C2778" i="13"/>
  <c r="C2773" i="13"/>
  <c r="C2766" i="13"/>
  <c r="C2774" i="13"/>
  <c r="C2769" i="13"/>
  <c r="C2770" i="13"/>
  <c r="C2780" i="13"/>
  <c r="C2776" i="13"/>
  <c r="C2779" i="13"/>
  <c r="C2772" i="13"/>
  <c r="C2777" i="13"/>
  <c r="C2786" i="13"/>
  <c r="C2792" i="13"/>
  <c r="C2788" i="13"/>
  <c r="C2790" i="13"/>
  <c r="C2785" i="13"/>
  <c r="C2781" i="13"/>
  <c r="C2793" i="13"/>
  <c r="C2795" i="13"/>
  <c r="C2794" i="13"/>
  <c r="C2789" i="13"/>
  <c r="C2782" i="13"/>
  <c r="C2787" i="13"/>
  <c r="C2784" i="13"/>
  <c r="C2791" i="13"/>
  <c r="C2783" i="13"/>
  <c r="C2796" i="13"/>
  <c r="C2804" i="13"/>
  <c r="C2807" i="13"/>
  <c r="C2803" i="13"/>
  <c r="C2800" i="13"/>
  <c r="C2799" i="13"/>
  <c r="C2798" i="13"/>
  <c r="C2810" i="13"/>
  <c r="C2801" i="13"/>
  <c r="C2809" i="13"/>
  <c r="C2805" i="13"/>
  <c r="C2808" i="13"/>
  <c r="C2797" i="13"/>
  <c r="C2802" i="13"/>
  <c r="C2806" i="13"/>
  <c r="C2817" i="13"/>
  <c r="C2819" i="13"/>
  <c r="C2821" i="13"/>
  <c r="C2812" i="13"/>
  <c r="C2811" i="13"/>
  <c r="C2823" i="13"/>
  <c r="C2814" i="13"/>
  <c r="C2820" i="13"/>
  <c r="C2818" i="13"/>
  <c r="C2815" i="13"/>
  <c r="C2824" i="13"/>
  <c r="C2822" i="13"/>
  <c r="C2813" i="13"/>
  <c r="C2825" i="13"/>
  <c r="C2816" i="13"/>
  <c r="C2829" i="13"/>
  <c r="C2827" i="13"/>
  <c r="C2828" i="13"/>
  <c r="C2832" i="13"/>
  <c r="C2826" i="13"/>
  <c r="C2835" i="13"/>
  <c r="C2830" i="13"/>
  <c r="C2840" i="13"/>
  <c r="C2837" i="13"/>
  <c r="C2834" i="13"/>
  <c r="C2831" i="13"/>
  <c r="C2836" i="13"/>
  <c r="C2833" i="13"/>
  <c r="C2838" i="13"/>
  <c r="C2839" i="13"/>
  <c r="C2852" i="13"/>
  <c r="C2843" i="13"/>
  <c r="C2841" i="13"/>
  <c r="C2844" i="13"/>
  <c r="C2847" i="13"/>
  <c r="C2842" i="13"/>
  <c r="C2851" i="13"/>
  <c r="C2849" i="13"/>
  <c r="C2848" i="13"/>
  <c r="C2845" i="13"/>
  <c r="C2850" i="13"/>
  <c r="C2853" i="13"/>
  <c r="C2846" i="13"/>
  <c r="C2855" i="13"/>
  <c r="C2854" i="13"/>
  <c r="C2864" i="13"/>
  <c r="C2861" i="13"/>
  <c r="C2859" i="13"/>
  <c r="C2869" i="13"/>
  <c r="C2858" i="13"/>
  <c r="C2865" i="13"/>
  <c r="C2860" i="13"/>
  <c r="C2870" i="13"/>
  <c r="C2863" i="13"/>
  <c r="C2857" i="13"/>
  <c r="C2868" i="13"/>
  <c r="C2856" i="13"/>
  <c r="C2862" i="13"/>
  <c r="C2867" i="13"/>
  <c r="C2866" i="13"/>
  <c r="C2882" i="13"/>
  <c r="C2878" i="13"/>
  <c r="C2884" i="13"/>
  <c r="C2872" i="13"/>
  <c r="C2871" i="13"/>
  <c r="C2873" i="13"/>
  <c r="C2875" i="13"/>
  <c r="C2879" i="13"/>
  <c r="C2880" i="13"/>
  <c r="C2883" i="13"/>
  <c r="C2876" i="13"/>
  <c r="C2874" i="13"/>
  <c r="C2885" i="13"/>
  <c r="C2877" i="13"/>
  <c r="C2881" i="13"/>
  <c r="C2891" i="13"/>
  <c r="C2892" i="13"/>
  <c r="C2889" i="13"/>
  <c r="C2886" i="13"/>
  <c r="C2895" i="13"/>
  <c r="C2900" i="13"/>
  <c r="C2894" i="13"/>
  <c r="C2887" i="13"/>
  <c r="C2888" i="13"/>
  <c r="C2896" i="13"/>
  <c r="C2890" i="13"/>
  <c r="C2899" i="13"/>
  <c r="C2897" i="13"/>
  <c r="C2898" i="13"/>
  <c r="C2893" i="13"/>
  <c r="C2912" i="13"/>
  <c r="C2905" i="13"/>
  <c r="C2901" i="13"/>
  <c r="C2910" i="13"/>
  <c r="C2906" i="13"/>
  <c r="C2904" i="13"/>
  <c r="C2913" i="13"/>
  <c r="C2911" i="13"/>
  <c r="C2907" i="13"/>
  <c r="C2914" i="13"/>
  <c r="C2908" i="13"/>
  <c r="C2902" i="13"/>
  <c r="C2909" i="13"/>
  <c r="C2903" i="13"/>
  <c r="C2915" i="13"/>
  <c r="C7" i="13"/>
  <c r="G3" i="11"/>
  <c r="G4" i="11"/>
  <c r="G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340" i="11"/>
  <c r="G341" i="11"/>
  <c r="G342" i="11"/>
  <c r="G343" i="11"/>
  <c r="G344" i="11"/>
  <c r="G345" i="11"/>
  <c r="G346" i="11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6" i="11"/>
  <c r="G427" i="11"/>
  <c r="G428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62" i="11"/>
  <c r="G563" i="11"/>
  <c r="G564" i="11"/>
  <c r="G565" i="11"/>
  <c r="G566" i="11"/>
  <c r="G567" i="11"/>
  <c r="G568" i="11"/>
  <c r="G569" i="11"/>
  <c r="G570" i="11"/>
  <c r="G571" i="11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585" i="11"/>
  <c r="G586" i="11"/>
  <c r="G587" i="11"/>
  <c r="G588" i="11"/>
  <c r="G589" i="11"/>
  <c r="G590" i="11"/>
  <c r="G591" i="11"/>
  <c r="G592" i="11"/>
  <c r="G593" i="11"/>
  <c r="G594" i="11"/>
  <c r="G595" i="11"/>
  <c r="G596" i="11"/>
  <c r="G597" i="11"/>
  <c r="G598" i="11"/>
  <c r="G599" i="11"/>
  <c r="G600" i="11"/>
  <c r="G601" i="11"/>
  <c r="G602" i="11"/>
  <c r="G603" i="11"/>
  <c r="G604" i="11"/>
  <c r="G605" i="11"/>
  <c r="G606" i="11"/>
  <c r="G607" i="11"/>
  <c r="G608" i="11"/>
  <c r="G609" i="11"/>
  <c r="G610" i="11"/>
  <c r="G611" i="11"/>
  <c r="G612" i="11"/>
  <c r="G613" i="11"/>
  <c r="G614" i="11"/>
  <c r="G615" i="11"/>
  <c r="G616" i="11"/>
  <c r="G617" i="11"/>
  <c r="G618" i="11"/>
  <c r="G619" i="11"/>
  <c r="G620" i="11"/>
  <c r="G621" i="11"/>
  <c r="G622" i="11"/>
  <c r="G623" i="11"/>
  <c r="G624" i="11"/>
  <c r="G625" i="11"/>
  <c r="G626" i="11"/>
  <c r="G627" i="11"/>
  <c r="G628" i="11"/>
  <c r="G629" i="11"/>
  <c r="G630" i="11"/>
  <c r="G631" i="11"/>
  <c r="G632" i="11"/>
  <c r="G633" i="11"/>
  <c r="G634" i="11"/>
  <c r="G635" i="11"/>
  <c r="G636" i="11"/>
  <c r="G637" i="11"/>
  <c r="G638" i="11"/>
  <c r="G639" i="11"/>
  <c r="G640" i="11"/>
  <c r="G641" i="11"/>
  <c r="G642" i="11"/>
  <c r="G643" i="11"/>
  <c r="G644" i="11"/>
  <c r="G645" i="11"/>
  <c r="G646" i="11"/>
  <c r="G647" i="11"/>
  <c r="G648" i="11"/>
  <c r="G649" i="11"/>
  <c r="G650" i="11"/>
  <c r="G651" i="11"/>
  <c r="G652" i="11"/>
  <c r="G653" i="11"/>
  <c r="G654" i="11"/>
  <c r="G655" i="11"/>
  <c r="G656" i="11"/>
  <c r="G657" i="11"/>
  <c r="G658" i="11"/>
  <c r="G659" i="11"/>
  <c r="G660" i="11"/>
  <c r="G661" i="11"/>
  <c r="G662" i="11"/>
  <c r="G663" i="11"/>
  <c r="G664" i="11"/>
  <c r="G665" i="11"/>
  <c r="G666" i="11"/>
  <c r="G667" i="11"/>
  <c r="G668" i="11"/>
  <c r="G669" i="11"/>
  <c r="G670" i="11"/>
  <c r="G671" i="11"/>
  <c r="G672" i="11"/>
  <c r="G673" i="11"/>
  <c r="G674" i="11"/>
  <c r="G675" i="11"/>
  <c r="G676" i="11"/>
  <c r="G677" i="11"/>
  <c r="G678" i="11"/>
  <c r="G679" i="11"/>
  <c r="G680" i="11"/>
  <c r="G681" i="11"/>
  <c r="G682" i="11"/>
  <c r="G683" i="11"/>
  <c r="G684" i="11"/>
  <c r="G685" i="11"/>
  <c r="G686" i="11"/>
  <c r="G687" i="11"/>
  <c r="G688" i="11"/>
  <c r="G689" i="11"/>
  <c r="G690" i="11"/>
  <c r="G691" i="11"/>
  <c r="G692" i="11"/>
  <c r="G693" i="11"/>
  <c r="G694" i="11"/>
  <c r="G695" i="11"/>
  <c r="G696" i="11"/>
  <c r="G697" i="11"/>
  <c r="G698" i="11"/>
  <c r="G699" i="11"/>
  <c r="G700" i="11"/>
  <c r="G701" i="11"/>
  <c r="G702" i="11"/>
  <c r="G703" i="11"/>
  <c r="G704" i="11"/>
  <c r="G705" i="11"/>
  <c r="G706" i="11"/>
  <c r="G707" i="11"/>
  <c r="G708" i="11"/>
  <c r="G709" i="11"/>
  <c r="G710" i="11"/>
  <c r="G711" i="11"/>
  <c r="G712" i="11"/>
  <c r="G713" i="11"/>
  <c r="G714" i="11"/>
  <c r="G715" i="11"/>
  <c r="G716" i="11"/>
  <c r="G717" i="11"/>
  <c r="G718" i="11"/>
  <c r="G719" i="11"/>
  <c r="G720" i="11"/>
  <c r="G721" i="11"/>
  <c r="G722" i="11"/>
  <c r="G723" i="11"/>
  <c r="G724" i="11"/>
  <c r="G725" i="11"/>
  <c r="G726" i="11"/>
  <c r="G727" i="11"/>
  <c r="G728" i="11"/>
  <c r="G729" i="11"/>
  <c r="G730" i="11"/>
  <c r="G731" i="11"/>
  <c r="G732" i="11"/>
  <c r="G733" i="11"/>
  <c r="G734" i="11"/>
  <c r="G735" i="11"/>
  <c r="G736" i="11"/>
  <c r="G737" i="11"/>
  <c r="G738" i="11"/>
  <c r="G739" i="11"/>
  <c r="G740" i="11"/>
  <c r="G741" i="11"/>
  <c r="G742" i="11"/>
  <c r="G743" i="11"/>
  <c r="G744" i="11"/>
  <c r="G745" i="11"/>
  <c r="G746" i="11"/>
  <c r="G747" i="11"/>
  <c r="G748" i="11"/>
  <c r="G749" i="11"/>
  <c r="G750" i="11"/>
  <c r="G751" i="11"/>
  <c r="G752" i="11"/>
  <c r="G753" i="11"/>
  <c r="G754" i="11"/>
  <c r="G755" i="11"/>
  <c r="G756" i="11"/>
  <c r="G757" i="11"/>
  <c r="G758" i="11"/>
  <c r="G759" i="11"/>
  <c r="G760" i="11"/>
  <c r="G761" i="11"/>
  <c r="G762" i="11"/>
  <c r="G763" i="11"/>
  <c r="G764" i="11"/>
  <c r="G765" i="11"/>
  <c r="G766" i="11"/>
  <c r="G767" i="11"/>
  <c r="G768" i="11"/>
  <c r="G769" i="11"/>
  <c r="G770" i="11"/>
  <c r="G771" i="11"/>
  <c r="G772" i="11"/>
  <c r="G773" i="11"/>
  <c r="G774" i="11"/>
  <c r="G775" i="11"/>
  <c r="G776" i="11"/>
  <c r="G777" i="11"/>
  <c r="G778" i="11"/>
  <c r="G779" i="11"/>
  <c r="G780" i="11"/>
  <c r="G781" i="11"/>
  <c r="G782" i="11"/>
  <c r="G783" i="11"/>
  <c r="G784" i="11"/>
  <c r="G785" i="11"/>
  <c r="G786" i="11"/>
  <c r="G787" i="11"/>
  <c r="G788" i="11"/>
  <c r="G789" i="11"/>
  <c r="G790" i="11"/>
  <c r="G791" i="11"/>
  <c r="G792" i="11"/>
  <c r="G793" i="11"/>
  <c r="G794" i="11"/>
  <c r="G795" i="11"/>
  <c r="G796" i="11"/>
  <c r="G797" i="11"/>
  <c r="G798" i="11"/>
  <c r="G799" i="11"/>
  <c r="G800" i="11"/>
  <c r="G801" i="11"/>
  <c r="G802" i="11"/>
  <c r="G803" i="11"/>
  <c r="G804" i="11"/>
  <c r="G805" i="11"/>
  <c r="G806" i="11"/>
  <c r="G807" i="11"/>
  <c r="G808" i="11"/>
  <c r="G809" i="11"/>
  <c r="G810" i="11"/>
  <c r="G811" i="11"/>
  <c r="G812" i="11"/>
  <c r="G813" i="11"/>
  <c r="G814" i="11"/>
  <c r="G815" i="11"/>
  <c r="G816" i="11"/>
  <c r="G817" i="11"/>
  <c r="G818" i="11"/>
  <c r="G819" i="11"/>
  <c r="G820" i="11"/>
  <c r="G821" i="11"/>
  <c r="G822" i="11"/>
  <c r="G823" i="11"/>
  <c r="G824" i="11"/>
  <c r="G825" i="11"/>
  <c r="G826" i="11"/>
  <c r="G827" i="11"/>
  <c r="G828" i="11"/>
  <c r="G829" i="11"/>
  <c r="G830" i="11"/>
  <c r="G831" i="11"/>
  <c r="G832" i="11"/>
  <c r="G833" i="11"/>
  <c r="G834" i="11"/>
  <c r="G835" i="11"/>
  <c r="G836" i="11"/>
  <c r="G837" i="11"/>
  <c r="G838" i="11"/>
  <c r="G839" i="11"/>
  <c r="G840" i="11"/>
  <c r="G841" i="11"/>
  <c r="G842" i="11"/>
  <c r="G843" i="11"/>
  <c r="G844" i="11"/>
  <c r="G845" i="11"/>
  <c r="G846" i="11"/>
  <c r="G847" i="11"/>
  <c r="G848" i="11"/>
  <c r="G849" i="11"/>
  <c r="G850" i="11"/>
  <c r="G851" i="11"/>
  <c r="G852" i="11"/>
  <c r="G853" i="11"/>
  <c r="G854" i="11"/>
  <c r="G855" i="11"/>
  <c r="G856" i="11"/>
  <c r="G857" i="11"/>
  <c r="G858" i="11"/>
  <c r="G859" i="11"/>
  <c r="G860" i="11"/>
  <c r="G861" i="11"/>
  <c r="G862" i="11"/>
  <c r="G863" i="11"/>
  <c r="G864" i="11"/>
  <c r="G865" i="11"/>
  <c r="G866" i="11"/>
  <c r="G867" i="11"/>
  <c r="G868" i="11"/>
  <c r="G869" i="11"/>
  <c r="G870" i="11"/>
  <c r="G871" i="11"/>
  <c r="G872" i="11"/>
  <c r="G873" i="11"/>
  <c r="G874" i="11"/>
  <c r="G875" i="11"/>
  <c r="G876" i="11"/>
  <c r="G877" i="11"/>
  <c r="G878" i="11"/>
  <c r="G879" i="11"/>
  <c r="G880" i="11"/>
  <c r="G881" i="11"/>
  <c r="G882" i="11"/>
  <c r="G883" i="11"/>
  <c r="G884" i="11"/>
  <c r="G885" i="11"/>
  <c r="G886" i="11"/>
  <c r="G887" i="11"/>
  <c r="G888" i="11"/>
  <c r="G889" i="11"/>
  <c r="G890" i="11"/>
  <c r="G891" i="11"/>
  <c r="G892" i="11"/>
  <c r="G893" i="11"/>
  <c r="G894" i="11"/>
  <c r="G895" i="11"/>
  <c r="G896" i="11"/>
  <c r="G897" i="11"/>
  <c r="G898" i="11"/>
  <c r="G899" i="11"/>
  <c r="G900" i="11"/>
  <c r="G901" i="11"/>
  <c r="G902" i="11"/>
  <c r="G903" i="11"/>
  <c r="G904" i="11"/>
  <c r="G905" i="11"/>
  <c r="G906" i="11"/>
  <c r="G907" i="11"/>
  <c r="G908" i="11"/>
  <c r="G909" i="11"/>
  <c r="G910" i="11"/>
  <c r="G911" i="11"/>
  <c r="G912" i="11"/>
  <c r="G913" i="11"/>
  <c r="G914" i="11"/>
  <c r="G915" i="11"/>
  <c r="G916" i="11"/>
  <c r="G917" i="11"/>
  <c r="G918" i="11"/>
  <c r="G919" i="11"/>
  <c r="G920" i="11"/>
  <c r="G921" i="11"/>
  <c r="G922" i="11"/>
  <c r="G923" i="11"/>
  <c r="G924" i="11"/>
  <c r="G925" i="11"/>
  <c r="G926" i="11"/>
  <c r="G927" i="11"/>
  <c r="G928" i="11"/>
  <c r="G929" i="11"/>
  <c r="G930" i="11"/>
  <c r="G931" i="11"/>
  <c r="G932" i="11"/>
  <c r="G933" i="11"/>
  <c r="G934" i="11"/>
  <c r="G935" i="11"/>
  <c r="G936" i="11"/>
  <c r="G937" i="11"/>
  <c r="G938" i="11"/>
  <c r="G939" i="11"/>
  <c r="G940" i="11"/>
  <c r="G941" i="11"/>
  <c r="G942" i="11"/>
  <c r="G943" i="11"/>
  <c r="G944" i="11"/>
  <c r="G945" i="11"/>
  <c r="G946" i="11"/>
  <c r="G947" i="11"/>
  <c r="G948" i="11"/>
  <c r="G949" i="11"/>
  <c r="G950" i="11"/>
  <c r="G951" i="11"/>
  <c r="G952" i="11"/>
  <c r="G953" i="11"/>
  <c r="G954" i="11"/>
  <c r="G955" i="11"/>
  <c r="G956" i="11"/>
  <c r="G957" i="11"/>
  <c r="G958" i="11"/>
  <c r="G959" i="11"/>
  <c r="G960" i="11"/>
  <c r="G961" i="11"/>
  <c r="G962" i="11"/>
  <c r="G963" i="11"/>
  <c r="G964" i="11"/>
  <c r="G965" i="11"/>
  <c r="G966" i="11"/>
  <c r="G967" i="11"/>
  <c r="G968" i="11"/>
  <c r="G969" i="11"/>
  <c r="G970" i="11"/>
  <c r="G971" i="11"/>
  <c r="G972" i="11"/>
  <c r="G973" i="11"/>
  <c r="G974" i="11"/>
  <c r="G975" i="11"/>
  <c r="G976" i="11"/>
  <c r="G977" i="11"/>
  <c r="G978" i="11"/>
  <c r="G979" i="11"/>
  <c r="G980" i="11"/>
  <c r="G981" i="11"/>
  <c r="G982" i="11"/>
  <c r="G983" i="11"/>
  <c r="G984" i="11"/>
  <c r="G985" i="11"/>
  <c r="G986" i="11"/>
  <c r="G987" i="11"/>
  <c r="G988" i="11"/>
  <c r="G989" i="11"/>
  <c r="G990" i="11"/>
  <c r="G991" i="11"/>
  <c r="G992" i="11"/>
  <c r="G993" i="11"/>
  <c r="G994" i="11"/>
  <c r="G995" i="11"/>
  <c r="G996" i="11"/>
  <c r="G997" i="11"/>
  <c r="G998" i="11"/>
  <c r="G999" i="11"/>
  <c r="G1000" i="11"/>
  <c r="G1001" i="11"/>
  <c r="G1002" i="11"/>
  <c r="G1003" i="11"/>
  <c r="G1004" i="11"/>
  <c r="G1005" i="11"/>
  <c r="G1006" i="11"/>
  <c r="G1007" i="11"/>
  <c r="G1008" i="11"/>
  <c r="G1009" i="11"/>
  <c r="G1010" i="11"/>
  <c r="G1011" i="11"/>
  <c r="G1012" i="11"/>
  <c r="G1013" i="11"/>
  <c r="G1014" i="11"/>
  <c r="G1015" i="11"/>
  <c r="G1016" i="11"/>
  <c r="G1017" i="11"/>
  <c r="G1018" i="11"/>
  <c r="G1019" i="11"/>
  <c r="G1020" i="11"/>
  <c r="G1021" i="11"/>
  <c r="G1022" i="11"/>
  <c r="G1023" i="11"/>
  <c r="G1024" i="11"/>
  <c r="G1025" i="11"/>
  <c r="G1026" i="11"/>
  <c r="G1027" i="11"/>
  <c r="G1028" i="11"/>
  <c r="G1029" i="11"/>
  <c r="G1030" i="11"/>
  <c r="G1031" i="11"/>
  <c r="G1032" i="11"/>
  <c r="G1033" i="11"/>
  <c r="G1034" i="11"/>
  <c r="G1035" i="11"/>
  <c r="G1036" i="11"/>
  <c r="G1037" i="11"/>
  <c r="G1038" i="11"/>
  <c r="G1039" i="11"/>
  <c r="G1040" i="11"/>
  <c r="G1041" i="11"/>
  <c r="G1042" i="11"/>
  <c r="G1043" i="11"/>
  <c r="G1044" i="11"/>
  <c r="G1045" i="11"/>
  <c r="G1046" i="11"/>
  <c r="G1047" i="11"/>
  <c r="G1048" i="11"/>
  <c r="G1049" i="11"/>
  <c r="G1050" i="11"/>
  <c r="G1051" i="11"/>
  <c r="G1052" i="11"/>
  <c r="G1053" i="11"/>
  <c r="G1054" i="11"/>
  <c r="G1055" i="11"/>
  <c r="G1056" i="11"/>
  <c r="G1057" i="11"/>
  <c r="G1058" i="11"/>
  <c r="G1059" i="11"/>
  <c r="G1060" i="11"/>
  <c r="G1061" i="11"/>
  <c r="G1062" i="11"/>
  <c r="G1063" i="11"/>
  <c r="G1064" i="11"/>
  <c r="G1065" i="11"/>
  <c r="G1066" i="11"/>
  <c r="G1067" i="11"/>
  <c r="G1068" i="11"/>
  <c r="G1069" i="11"/>
  <c r="G1070" i="11"/>
  <c r="G1071" i="11"/>
  <c r="G1072" i="11"/>
  <c r="G1073" i="11"/>
  <c r="G1074" i="11"/>
  <c r="G1075" i="11"/>
  <c r="G1076" i="11"/>
  <c r="G1077" i="11"/>
  <c r="G1078" i="11"/>
  <c r="G1079" i="11"/>
  <c r="G1080" i="11"/>
  <c r="G1081" i="11"/>
  <c r="G1082" i="11"/>
  <c r="G1083" i="11"/>
  <c r="G1084" i="11"/>
  <c r="G1085" i="11"/>
  <c r="G1086" i="11"/>
  <c r="G1087" i="11"/>
  <c r="G1088" i="11"/>
  <c r="G1089" i="11"/>
  <c r="G1090" i="11"/>
  <c r="G1091" i="11"/>
  <c r="G1092" i="11"/>
  <c r="G1093" i="11"/>
  <c r="G1094" i="11"/>
  <c r="G1095" i="11"/>
  <c r="G1096" i="11"/>
  <c r="G1097" i="11"/>
  <c r="G1098" i="11"/>
  <c r="G1099" i="11"/>
  <c r="G1100" i="11"/>
  <c r="G1101" i="11"/>
  <c r="G1102" i="11"/>
  <c r="G1103" i="11"/>
  <c r="G1104" i="11"/>
  <c r="G1105" i="11"/>
  <c r="G1106" i="11"/>
  <c r="G1107" i="11"/>
  <c r="G1108" i="11"/>
  <c r="G1109" i="11"/>
  <c r="G1110" i="11"/>
  <c r="G1111" i="11"/>
  <c r="G1112" i="11"/>
  <c r="G1113" i="11"/>
  <c r="G1114" i="11"/>
  <c r="G1115" i="11"/>
  <c r="G1116" i="11"/>
  <c r="G1117" i="11"/>
  <c r="G1118" i="11"/>
  <c r="G1119" i="11"/>
  <c r="G1120" i="11"/>
  <c r="G1121" i="11"/>
  <c r="G1122" i="11"/>
  <c r="G1123" i="11"/>
  <c r="G1124" i="11"/>
  <c r="G1125" i="11"/>
  <c r="G1126" i="11"/>
  <c r="G1127" i="11"/>
  <c r="G1128" i="11"/>
  <c r="G1129" i="11"/>
  <c r="G1130" i="11"/>
  <c r="G1131" i="11"/>
  <c r="G1132" i="11"/>
  <c r="G1133" i="11"/>
  <c r="G1134" i="11"/>
  <c r="G1135" i="11"/>
  <c r="G1136" i="11"/>
  <c r="G1137" i="11"/>
  <c r="G1138" i="11"/>
  <c r="G1139" i="11"/>
  <c r="G1140" i="11"/>
  <c r="G1141" i="11"/>
  <c r="G1142" i="11"/>
  <c r="G1143" i="11"/>
  <c r="G1144" i="11"/>
  <c r="G1145" i="11"/>
  <c r="G1146" i="11"/>
  <c r="G1147" i="11"/>
  <c r="G1148" i="11"/>
  <c r="G1149" i="11"/>
  <c r="G1150" i="11"/>
  <c r="G1151" i="11"/>
  <c r="G1152" i="11"/>
  <c r="G1153" i="11"/>
  <c r="G1154" i="11"/>
  <c r="G1155" i="11"/>
  <c r="G1156" i="11"/>
  <c r="G1157" i="11"/>
  <c r="G1158" i="11"/>
  <c r="G1159" i="11"/>
  <c r="G1160" i="11"/>
  <c r="G1161" i="11"/>
  <c r="G1162" i="11"/>
  <c r="G1163" i="11"/>
  <c r="G1164" i="11"/>
  <c r="G1165" i="11"/>
  <c r="G1166" i="11"/>
  <c r="G1167" i="11"/>
  <c r="G1168" i="11"/>
  <c r="G1169" i="11"/>
  <c r="G1170" i="11"/>
  <c r="G1171" i="11"/>
  <c r="G1172" i="11"/>
  <c r="G1173" i="11"/>
  <c r="G1174" i="11"/>
  <c r="G1175" i="11"/>
  <c r="G1176" i="11"/>
  <c r="G1177" i="11"/>
  <c r="G1178" i="11"/>
  <c r="G1179" i="11"/>
  <c r="G1180" i="11"/>
  <c r="G1181" i="11"/>
  <c r="G1182" i="11"/>
  <c r="G1183" i="11"/>
  <c r="G1184" i="11"/>
  <c r="G1185" i="11"/>
  <c r="G1186" i="11"/>
  <c r="G1187" i="11"/>
  <c r="G1188" i="11"/>
  <c r="G1189" i="11"/>
  <c r="G1190" i="11"/>
  <c r="G1191" i="11"/>
  <c r="G1192" i="11"/>
  <c r="G1193" i="11"/>
  <c r="G1194" i="11"/>
  <c r="G1195" i="11"/>
  <c r="G1196" i="11"/>
  <c r="G1197" i="11"/>
  <c r="G1198" i="11"/>
  <c r="G1199" i="11"/>
  <c r="G1200" i="11"/>
  <c r="G1201" i="11"/>
  <c r="G1202" i="11"/>
  <c r="G1203" i="11"/>
  <c r="G1204" i="11"/>
  <c r="G1205" i="11"/>
  <c r="G1206" i="11"/>
  <c r="G1207" i="11"/>
  <c r="G1208" i="11"/>
  <c r="G1209" i="11"/>
  <c r="G1210" i="11"/>
  <c r="G1211" i="11"/>
  <c r="G1212" i="11"/>
  <c r="G1213" i="11"/>
  <c r="G1214" i="11"/>
  <c r="G1215" i="11"/>
  <c r="G1216" i="11"/>
  <c r="G1217" i="11"/>
  <c r="G1218" i="11"/>
  <c r="G1219" i="11"/>
  <c r="G1220" i="11"/>
  <c r="G1221" i="11"/>
  <c r="G1222" i="11"/>
  <c r="G1223" i="11"/>
  <c r="G1224" i="11"/>
  <c r="G1225" i="11"/>
  <c r="G1226" i="11"/>
  <c r="G1227" i="11"/>
  <c r="G1228" i="11"/>
  <c r="G1229" i="11"/>
  <c r="G1230" i="11"/>
  <c r="G1231" i="11"/>
  <c r="G1232" i="11"/>
  <c r="G1233" i="11"/>
  <c r="G1234" i="11"/>
  <c r="G1235" i="11"/>
  <c r="G1236" i="11"/>
  <c r="G1237" i="11"/>
  <c r="G1238" i="11"/>
  <c r="G1239" i="11"/>
  <c r="G1240" i="11"/>
  <c r="G1241" i="11"/>
  <c r="G1242" i="11"/>
  <c r="G1243" i="11"/>
  <c r="G1244" i="11"/>
  <c r="G1245" i="11"/>
  <c r="G1246" i="11"/>
  <c r="G1247" i="11"/>
  <c r="G1248" i="11"/>
  <c r="G1249" i="11"/>
  <c r="G1250" i="11"/>
  <c r="G1251" i="11"/>
  <c r="G1252" i="11"/>
  <c r="G1253" i="11"/>
  <c r="G1254" i="11"/>
  <c r="G1255" i="11"/>
  <c r="G1256" i="11"/>
  <c r="G1257" i="11"/>
  <c r="G1258" i="11"/>
  <c r="G1259" i="11"/>
  <c r="G1260" i="11"/>
  <c r="G1261" i="11"/>
  <c r="G1262" i="11"/>
  <c r="G1263" i="11"/>
  <c r="G1264" i="11"/>
  <c r="G1265" i="11"/>
  <c r="G1266" i="11"/>
  <c r="G1267" i="11"/>
  <c r="G1268" i="11"/>
  <c r="G1269" i="11"/>
  <c r="G1270" i="11"/>
  <c r="G1271" i="11"/>
  <c r="G1272" i="11"/>
  <c r="G1273" i="11"/>
  <c r="G1274" i="11"/>
  <c r="G1275" i="11"/>
  <c r="G1276" i="11"/>
  <c r="G1277" i="11"/>
  <c r="G1278" i="11"/>
  <c r="G1279" i="11"/>
  <c r="G1280" i="11"/>
  <c r="G1281" i="11"/>
  <c r="G1282" i="11"/>
  <c r="G1283" i="11"/>
  <c r="G1284" i="11"/>
  <c r="G1285" i="11"/>
  <c r="G1286" i="11"/>
  <c r="G1287" i="11"/>
  <c r="G1288" i="11"/>
  <c r="G1289" i="11"/>
  <c r="G1290" i="11"/>
  <c r="G1291" i="11"/>
  <c r="G1292" i="11"/>
  <c r="G1293" i="11"/>
  <c r="G1294" i="11"/>
  <c r="G1295" i="11"/>
  <c r="G1296" i="11"/>
  <c r="G1297" i="11"/>
  <c r="G1298" i="11"/>
  <c r="G1299" i="11"/>
  <c r="G1300" i="11"/>
  <c r="G1301" i="11"/>
  <c r="G1302" i="11"/>
  <c r="G1303" i="11"/>
  <c r="G1304" i="11"/>
  <c r="G1305" i="11"/>
  <c r="G1306" i="11"/>
  <c r="G1307" i="11"/>
  <c r="G1308" i="11"/>
  <c r="G1309" i="11"/>
  <c r="G1310" i="11"/>
  <c r="G1311" i="11"/>
  <c r="G1312" i="11"/>
  <c r="G1313" i="11"/>
  <c r="G1314" i="11"/>
  <c r="G1315" i="11"/>
  <c r="G1316" i="11"/>
  <c r="G1317" i="11"/>
  <c r="G1318" i="11"/>
  <c r="G1319" i="11"/>
  <c r="G1320" i="11"/>
  <c r="G1321" i="11"/>
  <c r="G1322" i="11"/>
  <c r="G1323" i="11"/>
  <c r="G1324" i="11"/>
  <c r="G1325" i="11"/>
  <c r="G1326" i="11"/>
  <c r="G1327" i="11"/>
  <c r="G1328" i="11"/>
  <c r="G1329" i="11"/>
  <c r="G1330" i="11"/>
  <c r="G1331" i="11"/>
  <c r="G1332" i="11"/>
  <c r="G1333" i="11"/>
  <c r="G1334" i="11"/>
  <c r="G1335" i="11"/>
  <c r="G1336" i="11"/>
  <c r="G1337" i="11"/>
  <c r="G1338" i="11"/>
  <c r="G1339" i="11"/>
  <c r="G1340" i="11"/>
  <c r="G1341" i="11"/>
  <c r="G1342" i="11"/>
  <c r="G1343" i="11"/>
  <c r="G1344" i="11"/>
  <c r="G1345" i="11"/>
  <c r="G1346" i="11"/>
  <c r="G1347" i="11"/>
  <c r="G1348" i="11"/>
  <c r="G1349" i="11"/>
  <c r="G1350" i="11"/>
  <c r="G1351" i="11"/>
  <c r="G1352" i="11"/>
  <c r="G1353" i="11"/>
  <c r="G1354" i="11"/>
  <c r="G1355" i="11"/>
  <c r="G1356" i="11"/>
  <c r="G1357" i="11"/>
  <c r="G1358" i="11"/>
  <c r="G1359" i="11"/>
  <c r="G1360" i="11"/>
  <c r="G1361" i="11"/>
  <c r="G1362" i="11"/>
  <c r="G1363" i="11"/>
  <c r="G1364" i="11"/>
  <c r="G1365" i="11"/>
  <c r="G1366" i="11"/>
  <c r="G1367" i="11"/>
  <c r="G1368" i="11"/>
  <c r="G1369" i="11"/>
  <c r="G1370" i="11"/>
  <c r="G1371" i="11"/>
  <c r="G1372" i="11"/>
  <c r="G1373" i="11"/>
  <c r="G1374" i="11"/>
  <c r="G1375" i="11"/>
  <c r="G1376" i="11"/>
  <c r="G1377" i="11"/>
  <c r="G1378" i="11"/>
  <c r="G1379" i="11"/>
  <c r="G1380" i="11"/>
  <c r="G1381" i="11"/>
  <c r="G1382" i="11"/>
  <c r="G1383" i="11"/>
  <c r="G1384" i="11"/>
  <c r="G1385" i="11"/>
  <c r="G1386" i="11"/>
  <c r="G1387" i="11"/>
  <c r="G1388" i="11"/>
  <c r="G1389" i="11"/>
  <c r="G1390" i="11"/>
  <c r="G1391" i="11"/>
  <c r="G1392" i="11"/>
  <c r="G1393" i="11"/>
  <c r="G1394" i="11"/>
  <c r="G1395" i="11"/>
  <c r="G1396" i="11"/>
  <c r="G1397" i="11"/>
  <c r="G1398" i="11"/>
  <c r="G1399" i="11"/>
  <c r="G1400" i="11"/>
  <c r="G1401" i="11"/>
  <c r="G1402" i="11"/>
  <c r="G1403" i="11"/>
  <c r="G1404" i="11"/>
  <c r="G1405" i="11"/>
  <c r="G1406" i="11"/>
  <c r="G1407" i="11"/>
  <c r="G1408" i="11"/>
  <c r="G1409" i="11"/>
  <c r="G1410" i="11"/>
  <c r="G1411" i="11"/>
  <c r="G1412" i="11"/>
  <c r="G1413" i="11"/>
  <c r="G1414" i="11"/>
  <c r="G1415" i="11"/>
  <c r="G1416" i="11"/>
  <c r="G1417" i="11"/>
  <c r="G1418" i="11"/>
  <c r="G1419" i="11"/>
  <c r="G1420" i="11"/>
  <c r="G1421" i="11"/>
  <c r="G1422" i="11"/>
  <c r="G1423" i="11"/>
  <c r="G1424" i="11"/>
  <c r="G1425" i="11"/>
  <c r="G1426" i="11"/>
  <c r="G1427" i="11"/>
  <c r="G1428" i="11"/>
  <c r="G1429" i="11"/>
  <c r="G1430" i="11"/>
  <c r="G1431" i="11"/>
  <c r="G1432" i="11"/>
  <c r="G1433" i="11"/>
  <c r="G1434" i="11"/>
  <c r="G1435" i="11"/>
  <c r="G1436" i="11"/>
  <c r="G1437" i="11"/>
  <c r="G1438" i="11"/>
  <c r="G1439" i="11"/>
  <c r="G1440" i="11"/>
  <c r="G1441" i="11"/>
  <c r="G1442" i="11"/>
  <c r="G1443" i="11"/>
  <c r="G1444" i="11"/>
  <c r="G1445" i="11"/>
  <c r="G1446" i="11"/>
  <c r="G1447" i="11"/>
  <c r="G1448" i="11"/>
  <c r="G1449" i="11"/>
  <c r="G1450" i="11"/>
  <c r="G1451" i="11"/>
  <c r="G1452" i="11"/>
  <c r="G1453" i="11"/>
  <c r="G1454" i="11"/>
  <c r="G1455" i="11"/>
  <c r="G1456" i="11"/>
  <c r="G1457" i="11"/>
  <c r="G1458" i="11"/>
  <c r="G1459" i="11"/>
  <c r="G1460" i="11"/>
  <c r="G1461" i="11"/>
  <c r="G1462" i="11"/>
  <c r="G1463" i="11"/>
  <c r="G1464" i="11"/>
  <c r="G1465" i="11"/>
  <c r="G1466" i="11"/>
  <c r="G1467" i="11"/>
  <c r="G1468" i="11"/>
  <c r="G1469" i="11"/>
  <c r="G1470" i="11"/>
  <c r="G1471" i="11"/>
  <c r="G1472" i="11"/>
  <c r="G1473" i="11"/>
  <c r="G1474" i="11"/>
  <c r="G1475" i="11"/>
  <c r="G1476" i="11"/>
  <c r="G1477" i="11"/>
  <c r="G1478" i="11"/>
  <c r="G1479" i="11"/>
  <c r="G1480" i="11"/>
  <c r="G1481" i="11"/>
  <c r="G1482" i="11"/>
  <c r="G1483" i="11"/>
  <c r="G1484" i="11"/>
  <c r="G1485" i="11"/>
  <c r="G1486" i="11"/>
  <c r="G1487" i="11"/>
  <c r="G1488" i="11"/>
  <c r="G1489" i="11"/>
  <c r="G1490" i="11"/>
  <c r="G1491" i="11"/>
  <c r="G1492" i="11"/>
  <c r="G1493" i="11"/>
  <c r="G1494" i="11"/>
  <c r="G1495" i="11"/>
  <c r="G1496" i="11"/>
  <c r="G1497" i="11"/>
  <c r="G1498" i="11"/>
  <c r="G1499" i="11"/>
  <c r="G1500" i="11"/>
  <c r="G1501" i="11"/>
  <c r="G1502" i="11"/>
  <c r="G1503" i="11"/>
  <c r="G1504" i="11"/>
  <c r="G1505" i="11"/>
  <c r="G1506" i="11"/>
  <c r="G1507" i="11"/>
  <c r="G1508" i="11"/>
  <c r="G1509" i="11"/>
  <c r="G1510" i="11"/>
  <c r="G1511" i="11"/>
  <c r="G1512" i="11"/>
  <c r="G1513" i="11"/>
  <c r="G1514" i="11"/>
  <c r="G1515" i="11"/>
  <c r="G1516" i="11"/>
  <c r="G1517" i="11"/>
  <c r="G1518" i="11"/>
  <c r="G1519" i="11"/>
  <c r="G1520" i="11"/>
  <c r="G1521" i="11"/>
  <c r="G1522" i="11"/>
  <c r="G1523" i="11"/>
  <c r="G1524" i="11"/>
  <c r="G1525" i="11"/>
  <c r="G1526" i="11"/>
  <c r="G1527" i="11"/>
  <c r="G1528" i="11"/>
  <c r="G1529" i="11"/>
  <c r="G1530" i="11"/>
  <c r="G1531" i="11"/>
  <c r="G1532" i="11"/>
  <c r="G1533" i="11"/>
  <c r="G1534" i="11"/>
  <c r="G1535" i="11"/>
  <c r="G1536" i="11"/>
  <c r="G1537" i="11"/>
  <c r="G1538" i="11"/>
  <c r="G1539" i="11"/>
  <c r="G1540" i="11"/>
  <c r="G1541" i="11"/>
  <c r="G1542" i="11"/>
  <c r="G1543" i="11"/>
  <c r="G1544" i="11"/>
  <c r="G1545" i="11"/>
  <c r="G1546" i="11"/>
  <c r="G1547" i="11"/>
  <c r="G1548" i="11"/>
  <c r="G1549" i="11"/>
  <c r="G1550" i="11"/>
  <c r="G1551" i="11"/>
  <c r="G1552" i="11"/>
  <c r="G1553" i="11"/>
  <c r="G1554" i="11"/>
  <c r="G1555" i="11"/>
  <c r="G1556" i="11"/>
  <c r="G1557" i="11"/>
  <c r="G1558" i="11"/>
  <c r="G1559" i="11"/>
  <c r="G1560" i="11"/>
  <c r="G1561" i="11"/>
  <c r="G1562" i="11"/>
  <c r="G1563" i="11"/>
  <c r="G1564" i="11"/>
  <c r="G1565" i="11"/>
  <c r="G1566" i="11"/>
  <c r="G1567" i="11"/>
  <c r="G1568" i="11"/>
  <c r="G1569" i="11"/>
  <c r="G1570" i="11"/>
  <c r="G1571" i="11"/>
  <c r="G1572" i="11"/>
  <c r="G1573" i="11"/>
  <c r="G1574" i="11"/>
  <c r="G1575" i="11"/>
  <c r="G1576" i="11"/>
  <c r="G1577" i="11"/>
  <c r="G1578" i="11"/>
  <c r="G1579" i="11"/>
  <c r="G1580" i="11"/>
  <c r="G1581" i="11"/>
  <c r="G1582" i="11"/>
  <c r="G1583" i="11"/>
  <c r="G1584" i="11"/>
  <c r="G1585" i="11"/>
  <c r="G1586" i="11"/>
  <c r="G1587" i="11"/>
  <c r="G1588" i="11"/>
  <c r="G1589" i="11"/>
  <c r="G1590" i="11"/>
  <c r="G1591" i="11"/>
  <c r="G1592" i="11"/>
  <c r="G1593" i="11"/>
  <c r="G1594" i="11"/>
  <c r="G1595" i="11"/>
  <c r="G1596" i="11"/>
  <c r="G1597" i="11"/>
  <c r="G1598" i="11"/>
  <c r="G1599" i="11"/>
  <c r="G1600" i="11"/>
  <c r="G1601" i="11"/>
  <c r="G1602" i="11"/>
  <c r="G1603" i="11"/>
  <c r="G1604" i="11"/>
  <c r="G1605" i="11"/>
  <c r="G1606" i="11"/>
  <c r="G1607" i="11"/>
  <c r="G1608" i="11"/>
  <c r="G1609" i="11"/>
  <c r="G1610" i="11"/>
  <c r="G1611" i="11"/>
  <c r="G1612" i="11"/>
  <c r="G1613" i="11"/>
  <c r="G1614" i="11"/>
  <c r="G1615" i="11"/>
  <c r="G1616" i="11"/>
  <c r="G1617" i="11"/>
  <c r="G1618" i="11"/>
  <c r="G1619" i="11"/>
  <c r="G1620" i="11"/>
  <c r="G1621" i="11"/>
  <c r="G1622" i="11"/>
  <c r="G1623" i="11"/>
  <c r="G1624" i="11"/>
  <c r="G1625" i="11"/>
  <c r="G1626" i="11"/>
  <c r="G1627" i="11"/>
  <c r="G1628" i="11"/>
  <c r="G1629" i="11"/>
  <c r="G1630" i="11"/>
  <c r="G1631" i="11"/>
  <c r="G1632" i="11"/>
  <c r="G1633" i="11"/>
  <c r="G1634" i="11"/>
  <c r="G1635" i="11"/>
  <c r="G1636" i="11"/>
  <c r="G1637" i="11"/>
  <c r="G1638" i="11"/>
  <c r="G1639" i="11"/>
  <c r="G1640" i="11"/>
  <c r="G1641" i="11"/>
  <c r="G1642" i="11"/>
  <c r="G1643" i="11"/>
  <c r="G1644" i="11"/>
  <c r="G1645" i="11"/>
  <c r="G1646" i="11"/>
  <c r="G1647" i="11"/>
  <c r="G1648" i="11"/>
  <c r="G1649" i="11"/>
  <c r="G1650" i="11"/>
  <c r="G1651" i="11"/>
  <c r="G1652" i="11"/>
  <c r="G1653" i="11"/>
  <c r="G1654" i="11"/>
  <c r="G1655" i="11"/>
  <c r="G1656" i="11"/>
  <c r="G1657" i="11"/>
  <c r="G1658" i="11"/>
  <c r="G1659" i="11"/>
  <c r="G1660" i="11"/>
  <c r="G1661" i="11"/>
  <c r="G1662" i="11"/>
  <c r="G1663" i="11"/>
  <c r="G1664" i="11"/>
  <c r="G1665" i="11"/>
  <c r="G1666" i="11"/>
  <c r="G1667" i="11"/>
  <c r="G1668" i="11"/>
  <c r="G1669" i="11"/>
  <c r="G1670" i="11"/>
  <c r="G1671" i="11"/>
  <c r="G1672" i="11"/>
  <c r="G1673" i="11"/>
  <c r="G1674" i="11"/>
  <c r="G1675" i="11"/>
  <c r="G1676" i="11"/>
  <c r="G1677" i="11"/>
  <c r="G1678" i="11"/>
  <c r="G1679" i="11"/>
  <c r="G1680" i="11"/>
  <c r="G1681" i="11"/>
  <c r="G1682" i="11"/>
  <c r="G1683" i="11"/>
  <c r="G1684" i="11"/>
  <c r="G1685" i="11"/>
  <c r="G1686" i="11"/>
  <c r="G1687" i="11"/>
  <c r="G1688" i="11"/>
  <c r="G1689" i="11"/>
  <c r="G1690" i="11"/>
  <c r="G1691" i="11"/>
  <c r="G1692" i="11"/>
  <c r="G1693" i="11"/>
  <c r="G1694" i="11"/>
  <c r="G1695" i="11"/>
  <c r="G1696" i="11"/>
  <c r="G1697" i="11"/>
  <c r="G1698" i="11"/>
  <c r="G1699" i="11"/>
  <c r="G1700" i="11"/>
  <c r="G1701" i="11"/>
  <c r="G1702" i="11"/>
  <c r="G1703" i="11"/>
  <c r="G1704" i="11"/>
  <c r="G1705" i="11"/>
  <c r="G1706" i="11"/>
  <c r="G1707" i="11"/>
  <c r="G1708" i="11"/>
  <c r="G1709" i="11"/>
  <c r="G1710" i="11"/>
  <c r="G1711" i="11"/>
  <c r="G1712" i="11"/>
  <c r="G1713" i="11"/>
  <c r="G1714" i="11"/>
  <c r="G1715" i="11"/>
  <c r="G1716" i="11"/>
  <c r="G1717" i="11"/>
  <c r="G1718" i="11"/>
  <c r="G1719" i="11"/>
  <c r="G1720" i="11"/>
  <c r="G1721" i="11"/>
  <c r="G1722" i="11"/>
  <c r="G1723" i="11"/>
  <c r="G1724" i="11"/>
  <c r="G1725" i="11"/>
  <c r="G1726" i="11"/>
  <c r="G1727" i="11"/>
  <c r="G1728" i="11"/>
  <c r="G1729" i="11"/>
  <c r="G1730" i="11"/>
  <c r="G1731" i="11"/>
  <c r="G1732" i="11"/>
  <c r="G1733" i="11"/>
  <c r="G1734" i="11"/>
  <c r="G1735" i="11"/>
  <c r="G1736" i="11"/>
  <c r="G1737" i="11"/>
  <c r="G1738" i="11"/>
  <c r="G1739" i="11"/>
  <c r="G1740" i="11"/>
  <c r="G1741" i="11"/>
  <c r="G1742" i="11"/>
  <c r="G1743" i="11"/>
  <c r="G1744" i="11"/>
  <c r="G1745" i="11"/>
  <c r="G1746" i="11"/>
  <c r="G1747" i="11"/>
  <c r="G1748" i="11"/>
  <c r="G1749" i="11"/>
  <c r="G1750" i="11"/>
  <c r="G1751" i="11"/>
  <c r="G1752" i="11"/>
  <c r="G1753" i="11"/>
  <c r="G1754" i="11"/>
  <c r="G1755" i="11"/>
  <c r="G1756" i="11"/>
  <c r="G1757" i="11"/>
  <c r="G1758" i="11"/>
  <c r="G1759" i="11"/>
  <c r="G1760" i="11"/>
  <c r="G1761" i="11"/>
  <c r="G1762" i="11"/>
  <c r="G1763" i="11"/>
  <c r="G1764" i="11"/>
  <c r="G1765" i="11"/>
  <c r="G1766" i="11"/>
  <c r="G1767" i="11"/>
  <c r="G1768" i="11"/>
  <c r="G1769" i="11"/>
  <c r="G1770" i="11"/>
  <c r="G1771" i="11"/>
  <c r="G1772" i="11"/>
  <c r="G1773" i="11"/>
  <c r="G1774" i="11"/>
  <c r="G1775" i="11"/>
  <c r="G1776" i="11"/>
  <c r="G1777" i="11"/>
  <c r="G1778" i="11"/>
  <c r="G1779" i="11"/>
  <c r="G1780" i="11"/>
  <c r="G1781" i="11"/>
  <c r="G1782" i="11"/>
  <c r="G1783" i="11"/>
  <c r="G1784" i="11"/>
  <c r="G1785" i="11"/>
  <c r="G1786" i="11"/>
  <c r="G1787" i="11"/>
  <c r="G1788" i="11"/>
  <c r="G1789" i="11"/>
  <c r="G1790" i="11"/>
  <c r="G1791" i="11"/>
  <c r="G1792" i="11"/>
  <c r="G1793" i="11"/>
  <c r="G1794" i="11"/>
  <c r="G1795" i="11"/>
  <c r="G1796" i="11"/>
  <c r="G1797" i="11"/>
  <c r="G1798" i="11"/>
  <c r="G1799" i="11"/>
  <c r="G1800" i="11"/>
  <c r="G1801" i="11"/>
  <c r="G1802" i="11"/>
  <c r="G1803" i="11"/>
  <c r="G1804" i="11"/>
  <c r="G1805" i="11"/>
  <c r="G1806" i="11"/>
  <c r="G1807" i="11"/>
  <c r="G1808" i="11"/>
  <c r="G1809" i="11"/>
  <c r="G1810" i="11"/>
  <c r="G1811" i="11"/>
  <c r="G1812" i="11"/>
  <c r="G1813" i="11"/>
  <c r="G1814" i="11"/>
  <c r="G1815" i="11"/>
  <c r="G1816" i="11"/>
  <c r="G1817" i="11"/>
  <c r="G1818" i="11"/>
  <c r="G1819" i="11"/>
  <c r="G1820" i="11"/>
  <c r="G1821" i="11"/>
  <c r="G1822" i="11"/>
  <c r="G1823" i="11"/>
  <c r="G1824" i="11"/>
  <c r="G1825" i="11"/>
  <c r="G1826" i="11"/>
  <c r="G1827" i="11"/>
  <c r="G1828" i="11"/>
  <c r="G1829" i="11"/>
  <c r="G1830" i="11"/>
  <c r="G1831" i="11"/>
  <c r="G1832" i="11"/>
  <c r="G1833" i="11"/>
  <c r="G1834" i="11"/>
  <c r="G1835" i="11"/>
  <c r="G1836" i="11"/>
  <c r="G1837" i="11"/>
  <c r="G1838" i="11"/>
  <c r="G1839" i="11"/>
  <c r="G1840" i="11"/>
  <c r="G1841" i="11"/>
  <c r="G1842" i="11"/>
  <c r="G1843" i="11"/>
  <c r="G1844" i="11"/>
  <c r="G1845" i="11"/>
  <c r="G1846" i="11"/>
  <c r="G1847" i="11"/>
  <c r="G1848" i="11"/>
  <c r="G1849" i="11"/>
  <c r="G1850" i="11"/>
  <c r="G1851" i="11"/>
  <c r="G1852" i="11"/>
  <c r="G1853" i="11"/>
  <c r="G1854" i="11"/>
  <c r="G1855" i="11"/>
  <c r="G1856" i="11"/>
  <c r="G1857" i="11"/>
  <c r="G1858" i="11"/>
  <c r="G1859" i="11"/>
  <c r="G1860" i="11"/>
  <c r="G1861" i="11"/>
  <c r="G1862" i="11"/>
  <c r="G1863" i="11"/>
  <c r="G1864" i="11"/>
  <c r="G1865" i="11"/>
  <c r="G1866" i="11"/>
  <c r="G1867" i="11"/>
  <c r="G1868" i="11"/>
  <c r="G1869" i="11"/>
  <c r="G1870" i="11"/>
  <c r="G1871" i="11"/>
  <c r="G1872" i="11"/>
  <c r="G1873" i="11"/>
  <c r="G1874" i="11"/>
  <c r="G1875" i="11"/>
  <c r="G1876" i="11"/>
  <c r="G1877" i="11"/>
  <c r="G1878" i="11"/>
  <c r="G1879" i="11"/>
  <c r="G1880" i="11"/>
  <c r="G1881" i="11"/>
  <c r="G1882" i="11"/>
  <c r="G1883" i="11"/>
  <c r="G1884" i="11"/>
  <c r="G1885" i="11"/>
  <c r="G1886" i="11"/>
  <c r="G1887" i="11"/>
  <c r="G1888" i="11"/>
  <c r="G1889" i="11"/>
  <c r="G1890" i="11"/>
  <c r="G1891" i="11"/>
  <c r="G1892" i="11"/>
  <c r="G1893" i="11"/>
  <c r="G1894" i="11"/>
  <c r="G1895" i="11"/>
  <c r="G1896" i="11"/>
  <c r="G1897" i="11"/>
  <c r="G1898" i="11"/>
  <c r="G1899" i="11"/>
  <c r="G1900" i="11"/>
  <c r="G1901" i="11"/>
  <c r="G1902" i="11"/>
  <c r="G1903" i="11"/>
  <c r="G1904" i="11"/>
  <c r="G1905" i="11"/>
  <c r="G1906" i="11"/>
  <c r="G1907" i="11"/>
  <c r="G1908" i="11"/>
  <c r="G1909" i="11"/>
  <c r="G1910" i="11"/>
  <c r="G1911" i="11"/>
  <c r="G1912" i="11"/>
  <c r="G1913" i="11"/>
  <c r="G1914" i="11"/>
  <c r="G1915" i="11"/>
  <c r="G1916" i="11"/>
  <c r="G1917" i="11"/>
  <c r="G1918" i="11"/>
  <c r="G1919" i="11"/>
  <c r="G1920" i="11"/>
  <c r="G1921" i="11"/>
  <c r="G1922" i="11"/>
  <c r="G1923" i="11"/>
  <c r="G1924" i="11"/>
  <c r="G1925" i="11"/>
  <c r="G1926" i="11"/>
  <c r="G1927" i="11"/>
  <c r="G1928" i="11"/>
  <c r="G1929" i="11"/>
  <c r="G1930" i="11"/>
  <c r="G1931" i="11"/>
  <c r="G1932" i="11"/>
  <c r="G1933" i="11"/>
  <c r="G1934" i="11"/>
  <c r="G1935" i="11"/>
  <c r="G1936" i="11"/>
  <c r="G1937" i="11"/>
  <c r="G1938" i="11"/>
  <c r="G1939" i="11"/>
  <c r="G1940" i="11"/>
  <c r="G1941" i="11"/>
  <c r="G1942" i="11"/>
  <c r="G1943" i="11"/>
  <c r="G1944" i="11"/>
  <c r="G1945" i="11"/>
  <c r="G1946" i="11"/>
  <c r="G1947" i="11"/>
  <c r="G1948" i="11"/>
  <c r="G1949" i="11"/>
  <c r="G1950" i="11"/>
  <c r="G1951" i="11"/>
  <c r="G1952" i="11"/>
  <c r="G1953" i="11"/>
  <c r="G1954" i="11"/>
  <c r="G1955" i="11"/>
  <c r="G1956" i="11"/>
  <c r="G1957" i="11"/>
  <c r="G1958" i="11"/>
  <c r="G1959" i="11"/>
  <c r="G1960" i="11"/>
  <c r="G1961" i="11"/>
  <c r="G1962" i="11"/>
  <c r="G1963" i="11"/>
  <c r="G1964" i="11"/>
  <c r="G1965" i="11"/>
  <c r="G1966" i="11"/>
  <c r="G1967" i="11"/>
  <c r="G1968" i="11"/>
  <c r="G1969" i="11"/>
  <c r="G1970" i="11"/>
  <c r="G1971" i="11"/>
  <c r="G1972" i="11"/>
  <c r="G1973" i="11"/>
  <c r="G1974" i="11"/>
  <c r="G1975" i="11"/>
  <c r="G1976" i="11"/>
  <c r="G1977" i="11"/>
  <c r="G1978" i="11"/>
  <c r="G1979" i="11"/>
  <c r="G1980" i="11"/>
  <c r="G1981" i="11"/>
  <c r="G1982" i="11"/>
  <c r="G1983" i="11"/>
  <c r="G1984" i="11"/>
  <c r="G1985" i="11"/>
  <c r="G1986" i="11"/>
  <c r="G1987" i="11"/>
  <c r="G1988" i="11"/>
  <c r="G1989" i="11"/>
  <c r="G1990" i="11"/>
  <c r="G1991" i="11"/>
  <c r="G1992" i="11"/>
  <c r="G1993" i="11"/>
  <c r="G1994" i="11"/>
  <c r="G1995" i="11"/>
  <c r="G1996" i="11"/>
  <c r="G1997" i="11"/>
  <c r="G1998" i="11"/>
  <c r="G1999" i="11"/>
  <c r="G2000" i="11"/>
  <c r="G2001" i="11"/>
  <c r="G2002" i="11"/>
  <c r="G2003" i="11"/>
  <c r="G2004" i="11"/>
  <c r="G2005" i="11"/>
  <c r="G2006" i="11"/>
  <c r="G2007" i="11"/>
  <c r="G2008" i="11"/>
  <c r="G2009" i="11"/>
  <c r="G2010" i="11"/>
  <c r="G2011" i="11"/>
  <c r="G2012" i="11"/>
  <c r="G2013" i="11"/>
  <c r="G2014" i="11"/>
  <c r="G2015" i="11"/>
  <c r="G2016" i="11"/>
  <c r="G2017" i="11"/>
  <c r="G2018" i="11"/>
  <c r="G2019" i="11"/>
  <c r="G2020" i="11"/>
  <c r="G2021" i="11"/>
  <c r="G2022" i="11"/>
  <c r="G2023" i="11"/>
  <c r="G2024" i="11"/>
  <c r="G2025" i="11"/>
  <c r="G2026" i="11"/>
  <c r="G2027" i="11"/>
  <c r="G2028" i="11"/>
  <c r="G2029" i="11"/>
  <c r="G2030" i="11"/>
  <c r="G2031" i="11"/>
  <c r="G2032" i="11"/>
  <c r="G2033" i="11"/>
  <c r="G2034" i="11"/>
  <c r="G2035" i="11"/>
  <c r="G2036" i="11"/>
  <c r="G2037" i="11"/>
  <c r="G2038" i="11"/>
  <c r="G2039" i="11"/>
  <c r="G2040" i="11"/>
  <c r="G2041" i="11"/>
  <c r="G2042" i="11"/>
  <c r="G2043" i="11"/>
  <c r="G2044" i="11"/>
  <c r="G2045" i="11"/>
  <c r="G2046" i="11"/>
  <c r="G2047" i="11"/>
  <c r="G2048" i="11"/>
  <c r="G2049" i="11"/>
  <c r="G2050" i="11"/>
  <c r="G2051" i="11"/>
  <c r="G2052" i="11"/>
  <c r="G2053" i="11"/>
  <c r="G2054" i="11"/>
  <c r="G2055" i="11"/>
  <c r="G2056" i="11"/>
  <c r="G2057" i="11"/>
  <c r="G2058" i="11"/>
  <c r="G2059" i="11"/>
  <c r="G2060" i="11"/>
  <c r="G2061" i="11"/>
  <c r="G2062" i="11"/>
  <c r="G2063" i="11"/>
  <c r="G2064" i="11"/>
  <c r="G2065" i="11"/>
  <c r="G2066" i="11"/>
  <c r="G2067" i="11"/>
  <c r="G2068" i="11"/>
  <c r="G2069" i="11"/>
  <c r="G2070" i="11"/>
  <c r="G2071" i="11"/>
  <c r="G2072" i="11"/>
  <c r="G2073" i="11"/>
  <c r="G2074" i="11"/>
  <c r="G2075" i="11"/>
  <c r="G2076" i="11"/>
  <c r="G2077" i="11"/>
  <c r="G2078" i="11"/>
  <c r="G2079" i="11"/>
  <c r="G2080" i="11"/>
  <c r="G2081" i="11"/>
  <c r="G2082" i="11"/>
  <c r="G2083" i="11"/>
  <c r="G2084" i="11"/>
  <c r="G2085" i="11"/>
  <c r="G2086" i="11"/>
  <c r="G2087" i="11"/>
  <c r="G2088" i="11"/>
  <c r="G2089" i="11"/>
  <c r="G2090" i="11"/>
  <c r="G2091" i="11"/>
  <c r="G2092" i="11"/>
  <c r="G2093" i="11"/>
  <c r="G2094" i="11"/>
  <c r="G2095" i="11"/>
  <c r="G2096" i="11"/>
  <c r="G2097" i="11"/>
  <c r="G2098" i="11"/>
  <c r="G2099" i="11"/>
  <c r="G2100" i="11"/>
  <c r="G2101" i="11"/>
  <c r="G2102" i="11"/>
  <c r="G2103" i="11"/>
  <c r="G2104" i="11"/>
  <c r="G2105" i="11"/>
  <c r="G2106" i="11"/>
  <c r="G2107" i="11"/>
  <c r="G2108" i="11"/>
  <c r="G2109" i="11"/>
  <c r="G2110" i="11"/>
  <c r="G2111" i="11"/>
  <c r="G2112" i="11"/>
  <c r="G2113" i="11"/>
  <c r="G2114" i="11"/>
  <c r="G2115" i="11"/>
  <c r="G2116" i="11"/>
  <c r="G2117" i="11"/>
  <c r="G2118" i="11"/>
  <c r="G2119" i="11"/>
  <c r="G2120" i="11"/>
  <c r="G2121" i="11"/>
  <c r="G2122" i="11"/>
  <c r="G2123" i="11"/>
  <c r="G2124" i="11"/>
  <c r="G2125" i="11"/>
  <c r="G2126" i="11"/>
  <c r="G2127" i="11"/>
  <c r="G2128" i="11"/>
  <c r="G2129" i="11"/>
  <c r="G2130" i="11"/>
  <c r="G2131" i="11"/>
  <c r="G2132" i="11"/>
  <c r="G2133" i="11"/>
  <c r="G2134" i="11"/>
  <c r="G2135" i="11"/>
  <c r="G2136" i="11"/>
  <c r="G2137" i="11"/>
  <c r="G2138" i="11"/>
  <c r="G2139" i="11"/>
  <c r="G2140" i="11"/>
  <c r="G2141" i="11"/>
  <c r="G2142" i="11"/>
  <c r="G2143" i="11"/>
  <c r="G2144" i="11"/>
  <c r="G2145" i="11"/>
  <c r="G2146" i="11"/>
  <c r="G2147" i="11"/>
  <c r="G2148" i="11"/>
  <c r="G2149" i="11"/>
  <c r="G2150" i="11"/>
  <c r="G2151" i="11"/>
  <c r="G2152" i="11"/>
  <c r="G2153" i="11"/>
  <c r="G2154" i="11"/>
  <c r="G2155" i="11"/>
  <c r="G2156" i="11"/>
  <c r="G2157" i="11"/>
  <c r="G2158" i="11"/>
  <c r="G2159" i="11"/>
  <c r="G2160" i="11"/>
  <c r="G2161" i="11"/>
  <c r="G2162" i="11"/>
  <c r="G2163" i="11"/>
  <c r="G2164" i="11"/>
  <c r="G2165" i="11"/>
  <c r="G2166" i="11"/>
  <c r="G2167" i="11"/>
  <c r="G2168" i="11"/>
  <c r="G2169" i="11"/>
  <c r="G2170" i="11"/>
  <c r="G2171" i="11"/>
  <c r="G2172" i="11"/>
  <c r="G2173" i="11"/>
  <c r="G2174" i="11"/>
  <c r="G2175" i="11"/>
  <c r="G2176" i="11"/>
  <c r="G2177" i="11"/>
  <c r="G2178" i="11"/>
  <c r="G2179" i="11"/>
  <c r="G2180" i="11"/>
  <c r="G2181" i="11"/>
  <c r="G2182" i="11"/>
  <c r="G2183" i="11"/>
  <c r="G2184" i="11"/>
  <c r="G2185" i="11"/>
  <c r="G2186" i="11"/>
  <c r="G2187" i="11"/>
  <c r="G2188" i="11"/>
  <c r="G2189" i="11"/>
  <c r="G2190" i="11"/>
  <c r="G2191" i="11"/>
  <c r="G2192" i="11"/>
  <c r="G2193" i="11"/>
  <c r="G2194" i="11"/>
  <c r="G2195" i="11"/>
  <c r="G2196" i="11"/>
  <c r="G2197" i="11"/>
  <c r="G2198" i="11"/>
  <c r="G2199" i="11"/>
  <c r="G2200" i="11"/>
  <c r="G2201" i="11"/>
  <c r="G2202" i="11"/>
  <c r="G2203" i="11"/>
  <c r="G2204" i="11"/>
  <c r="G2205" i="11"/>
  <c r="G2206" i="11"/>
  <c r="G2207" i="11"/>
  <c r="G2208" i="11"/>
  <c r="G2209" i="11"/>
  <c r="G2210" i="11"/>
  <c r="G2211" i="11"/>
  <c r="G2212" i="11"/>
  <c r="G2213" i="11"/>
  <c r="G2214" i="11"/>
  <c r="G2215" i="11"/>
  <c r="G2216" i="11"/>
  <c r="G2217" i="11"/>
  <c r="G2218" i="11"/>
  <c r="G2219" i="11"/>
  <c r="G2220" i="11"/>
  <c r="G2221" i="11"/>
  <c r="G2222" i="11"/>
  <c r="G2223" i="11"/>
  <c r="G2224" i="11"/>
  <c r="G2225" i="11"/>
  <c r="G2226" i="11"/>
  <c r="G2227" i="11"/>
  <c r="G2228" i="11"/>
  <c r="G2229" i="11"/>
  <c r="G2230" i="11"/>
  <c r="G2231" i="11"/>
  <c r="G2232" i="11"/>
  <c r="G2233" i="11"/>
  <c r="G2234" i="11"/>
  <c r="G2235" i="11"/>
  <c r="G2236" i="11"/>
  <c r="G2237" i="11"/>
  <c r="G2238" i="11"/>
  <c r="G2239" i="11"/>
  <c r="G2240" i="11"/>
  <c r="G2241" i="11"/>
  <c r="G2242" i="11"/>
  <c r="G2243" i="11"/>
  <c r="G2244" i="11"/>
  <c r="G2245" i="11"/>
  <c r="G2246" i="11"/>
  <c r="G2247" i="11"/>
  <c r="G2248" i="11"/>
  <c r="G2249" i="11"/>
  <c r="G2250" i="11"/>
  <c r="G2251" i="11"/>
  <c r="G2252" i="11"/>
  <c r="G2253" i="11"/>
  <c r="G2254" i="11"/>
  <c r="G2255" i="11"/>
  <c r="G2256" i="11"/>
  <c r="G2257" i="11"/>
  <c r="G2258" i="11"/>
  <c r="G2259" i="11"/>
  <c r="G2260" i="11"/>
  <c r="G2261" i="11"/>
  <c r="G2262" i="11"/>
  <c r="G2263" i="11"/>
  <c r="G2264" i="11"/>
  <c r="G2265" i="11"/>
  <c r="G2266" i="11"/>
  <c r="G2267" i="11"/>
  <c r="G2268" i="11"/>
  <c r="G2269" i="11"/>
  <c r="G2270" i="11"/>
  <c r="G2271" i="11"/>
  <c r="G2272" i="11"/>
  <c r="G2273" i="11"/>
  <c r="G2274" i="11"/>
  <c r="G2275" i="11"/>
  <c r="G2276" i="11"/>
  <c r="G2277" i="11"/>
  <c r="G2278" i="11"/>
  <c r="G2279" i="11"/>
  <c r="G2280" i="11"/>
  <c r="G2281" i="11"/>
  <c r="G2282" i="11"/>
  <c r="G2283" i="11"/>
  <c r="G2284" i="11"/>
  <c r="G2285" i="11"/>
  <c r="G2286" i="11"/>
  <c r="G2287" i="11"/>
  <c r="G2288" i="11"/>
  <c r="G2289" i="11"/>
  <c r="G2290" i="11"/>
  <c r="G2291" i="11"/>
  <c r="G2292" i="11"/>
  <c r="G2293" i="11"/>
  <c r="G2294" i="11"/>
  <c r="G2295" i="11"/>
  <c r="G2296" i="11"/>
  <c r="G2297" i="11"/>
  <c r="G2298" i="11"/>
  <c r="G2299" i="11"/>
  <c r="G2300" i="11"/>
  <c r="G2301" i="11"/>
  <c r="G2302" i="11"/>
  <c r="G2303" i="11"/>
  <c r="G2304" i="11"/>
  <c r="G2305" i="11"/>
  <c r="G2306" i="11"/>
  <c r="G2307" i="11"/>
  <c r="G2308" i="11"/>
  <c r="G2309" i="11"/>
  <c r="G2310" i="11"/>
  <c r="G2311" i="11"/>
  <c r="G2312" i="11"/>
  <c r="G2313" i="11"/>
  <c r="G2314" i="11"/>
  <c r="G2315" i="11"/>
  <c r="G2316" i="11"/>
  <c r="G2317" i="11"/>
  <c r="G2318" i="11"/>
  <c r="G2319" i="11"/>
  <c r="G2320" i="11"/>
  <c r="G2321" i="11"/>
  <c r="G2322" i="11"/>
  <c r="G2323" i="11"/>
  <c r="G2324" i="11"/>
  <c r="G2325" i="11"/>
  <c r="G2326" i="11"/>
  <c r="G2327" i="11"/>
  <c r="G2328" i="11"/>
  <c r="G2329" i="11"/>
  <c r="G2330" i="11"/>
  <c r="G2331" i="11"/>
  <c r="G2332" i="11"/>
  <c r="G2333" i="11"/>
  <c r="G2334" i="11"/>
  <c r="G2335" i="11"/>
  <c r="G2336" i="11"/>
  <c r="G2337" i="11"/>
  <c r="G2338" i="11"/>
  <c r="G2339" i="11"/>
  <c r="G2340" i="11"/>
  <c r="G2341" i="11"/>
  <c r="G2342" i="11"/>
  <c r="G2343" i="11"/>
  <c r="G2344" i="11"/>
  <c r="G2345" i="11"/>
  <c r="G2346" i="11"/>
  <c r="G2347" i="11"/>
  <c r="G2348" i="11"/>
  <c r="G2349" i="11"/>
  <c r="G2350" i="11"/>
  <c r="G2351" i="11"/>
  <c r="G2352" i="11"/>
  <c r="G2353" i="11"/>
  <c r="G2354" i="11"/>
  <c r="G2355" i="11"/>
  <c r="G2356" i="11"/>
  <c r="G2357" i="11"/>
  <c r="G2358" i="11"/>
  <c r="G2359" i="11"/>
  <c r="G2360" i="11"/>
  <c r="G2361" i="11"/>
  <c r="G2362" i="11"/>
  <c r="G2363" i="11"/>
  <c r="G2364" i="11"/>
  <c r="G2365" i="11"/>
  <c r="G2366" i="11"/>
  <c r="G2367" i="11"/>
  <c r="G2368" i="11"/>
  <c r="G2369" i="11"/>
  <c r="G2370" i="11"/>
  <c r="G2371" i="11"/>
  <c r="G2372" i="11"/>
  <c r="G2373" i="11"/>
  <c r="G2374" i="11"/>
  <c r="G2375" i="11"/>
  <c r="G2376" i="11"/>
  <c r="G2377" i="11"/>
  <c r="G2378" i="11"/>
  <c r="G2379" i="11"/>
  <c r="G2380" i="11"/>
  <c r="G2381" i="11"/>
  <c r="G2382" i="11"/>
  <c r="G2383" i="11"/>
  <c r="G2384" i="11"/>
  <c r="G2385" i="11"/>
  <c r="G2386" i="11"/>
  <c r="G2387" i="11"/>
  <c r="G2388" i="11"/>
  <c r="G2389" i="11"/>
  <c r="G2390" i="11"/>
  <c r="G2391" i="11"/>
  <c r="G2392" i="11"/>
  <c r="G2393" i="11"/>
  <c r="G2394" i="11"/>
  <c r="G2395" i="11"/>
  <c r="G2396" i="11"/>
  <c r="G2397" i="11"/>
  <c r="G2398" i="11"/>
  <c r="G2399" i="11"/>
  <c r="G2400" i="11"/>
  <c r="G2401" i="11"/>
  <c r="G2402" i="11"/>
  <c r="G2403" i="11"/>
  <c r="G2404" i="11"/>
  <c r="G2405" i="11"/>
  <c r="G2406" i="11"/>
  <c r="G2407" i="11"/>
  <c r="G2408" i="11"/>
  <c r="G2409" i="11"/>
  <c r="G2410" i="11"/>
  <c r="G2411" i="11"/>
  <c r="G2412" i="11"/>
  <c r="G2413" i="11"/>
  <c r="G2414" i="11"/>
  <c r="G2415" i="11"/>
  <c r="G2416" i="11"/>
  <c r="G2417" i="11"/>
  <c r="G2418" i="11"/>
  <c r="G2419" i="11"/>
  <c r="G2420" i="11"/>
  <c r="G2421" i="11"/>
  <c r="G2422" i="11"/>
  <c r="G2423" i="11"/>
  <c r="G2424" i="11"/>
  <c r="G2425" i="11"/>
  <c r="G2426" i="11"/>
  <c r="G2427" i="11"/>
  <c r="G2428" i="11"/>
  <c r="G2429" i="11"/>
  <c r="G2430" i="11"/>
  <c r="G2431" i="11"/>
  <c r="G2432" i="11"/>
  <c r="G2433" i="11"/>
  <c r="G2434" i="11"/>
  <c r="G2435" i="11"/>
  <c r="G2436" i="11"/>
  <c r="G2437" i="11"/>
  <c r="G2438" i="11"/>
  <c r="G2439" i="11"/>
  <c r="G2440" i="11"/>
  <c r="G2441" i="11"/>
  <c r="G2442" i="11"/>
  <c r="G2443" i="11"/>
  <c r="G2444" i="11"/>
  <c r="G2445" i="11"/>
  <c r="G2446" i="11"/>
  <c r="G2447" i="11"/>
  <c r="G2448" i="11"/>
  <c r="G2449" i="11"/>
  <c r="G2450" i="11"/>
  <c r="G2451" i="11"/>
  <c r="G2452" i="11"/>
  <c r="G2453" i="11"/>
  <c r="G2454" i="11"/>
  <c r="G2455" i="11"/>
  <c r="G2456" i="11"/>
  <c r="G2457" i="11"/>
  <c r="G2458" i="11"/>
  <c r="G2459" i="11"/>
  <c r="G2460" i="11"/>
  <c r="G2461" i="11"/>
  <c r="G2462" i="11"/>
  <c r="G2463" i="11"/>
  <c r="G2464" i="11"/>
  <c r="G2465" i="11"/>
  <c r="G2466" i="11"/>
  <c r="G2467" i="11"/>
  <c r="G2468" i="11"/>
  <c r="G2469" i="11"/>
  <c r="G2470" i="11"/>
  <c r="G2471" i="11"/>
  <c r="G2472" i="11"/>
  <c r="G2473" i="11"/>
  <c r="G2474" i="11"/>
  <c r="G2475" i="11"/>
  <c r="G2476" i="11"/>
  <c r="G2477" i="11"/>
  <c r="G2478" i="11"/>
  <c r="G2479" i="11"/>
  <c r="G2480" i="11"/>
  <c r="G2481" i="11"/>
  <c r="G2482" i="11"/>
  <c r="G2483" i="11"/>
  <c r="G2484" i="11"/>
  <c r="G2485" i="11"/>
  <c r="G2486" i="11"/>
  <c r="G2487" i="11"/>
  <c r="G2488" i="11"/>
  <c r="G2489" i="11"/>
  <c r="G2490" i="11"/>
  <c r="G2491" i="11"/>
  <c r="G2492" i="11"/>
  <c r="G2493" i="11"/>
  <c r="G2494" i="11"/>
  <c r="G2495" i="11"/>
  <c r="G2496" i="11"/>
  <c r="G2497" i="11"/>
  <c r="G2498" i="11"/>
  <c r="G2499" i="11"/>
  <c r="G2500" i="11"/>
  <c r="G2501" i="11"/>
  <c r="G2502" i="11"/>
  <c r="G2503" i="11"/>
  <c r="G2504" i="11"/>
  <c r="G2505" i="11"/>
  <c r="G2506" i="11"/>
  <c r="G2507" i="11"/>
  <c r="G2508" i="11"/>
  <c r="G2509" i="11"/>
  <c r="G2510" i="11"/>
  <c r="G2511" i="11"/>
  <c r="G2512" i="11"/>
  <c r="G2513" i="11"/>
  <c r="G2514" i="11"/>
  <c r="G2515" i="11"/>
  <c r="G2516" i="11"/>
  <c r="G2517" i="11"/>
  <c r="G2518" i="11"/>
  <c r="G2519" i="11"/>
  <c r="G2520" i="11"/>
  <c r="G2521" i="11"/>
  <c r="G2522" i="11"/>
  <c r="G2523" i="11"/>
  <c r="G2524" i="11"/>
  <c r="G2525" i="11"/>
  <c r="G2526" i="11"/>
  <c r="G2527" i="11"/>
  <c r="G2528" i="11"/>
  <c r="G2529" i="11"/>
  <c r="G2530" i="11"/>
  <c r="G2531" i="11"/>
  <c r="G2532" i="11"/>
  <c r="G2533" i="11"/>
  <c r="G2534" i="11"/>
  <c r="G2535" i="11"/>
  <c r="G2536" i="11"/>
  <c r="G2537" i="11"/>
  <c r="G2538" i="11"/>
  <c r="G2539" i="11"/>
  <c r="G2540" i="11"/>
  <c r="G2541" i="11"/>
  <c r="G2542" i="11"/>
  <c r="G2543" i="11"/>
  <c r="G2544" i="11"/>
  <c r="G2545" i="11"/>
  <c r="G2546" i="11"/>
  <c r="G2547" i="11"/>
  <c r="G2548" i="11"/>
  <c r="G2549" i="11"/>
  <c r="G2550" i="11"/>
  <c r="G2551" i="11"/>
  <c r="G2552" i="11"/>
  <c r="G2553" i="11"/>
  <c r="G2554" i="11"/>
  <c r="G2555" i="11"/>
  <c r="G2556" i="11"/>
  <c r="G2557" i="11"/>
  <c r="G2558" i="11"/>
  <c r="G2559" i="11"/>
  <c r="G2560" i="11"/>
  <c r="G2561" i="11"/>
  <c r="G2562" i="11"/>
  <c r="G2563" i="11"/>
  <c r="G2564" i="11"/>
  <c r="G2565" i="11"/>
  <c r="G2566" i="11"/>
  <c r="G2567" i="11"/>
  <c r="G2568" i="11"/>
  <c r="G2569" i="11"/>
  <c r="G2570" i="11"/>
  <c r="G2571" i="11"/>
  <c r="G2572" i="11"/>
  <c r="G2573" i="11"/>
  <c r="G2574" i="11"/>
  <c r="G2575" i="11"/>
  <c r="G2576" i="11"/>
  <c r="G2577" i="11"/>
  <c r="G2578" i="11"/>
  <c r="G2579" i="11"/>
  <c r="G2580" i="11"/>
  <c r="G2581" i="11"/>
  <c r="G2582" i="11"/>
  <c r="G2583" i="11"/>
  <c r="G2584" i="11"/>
  <c r="G2585" i="11"/>
  <c r="G2586" i="11"/>
  <c r="G2587" i="11"/>
  <c r="G2588" i="11"/>
  <c r="G2589" i="11"/>
  <c r="G2590" i="11"/>
  <c r="G2591" i="11"/>
  <c r="G2592" i="11"/>
  <c r="G2593" i="11"/>
  <c r="G2594" i="11"/>
  <c r="G2595" i="11"/>
  <c r="G2596" i="11"/>
  <c r="G2597" i="11"/>
  <c r="G2598" i="11"/>
  <c r="G2599" i="11"/>
  <c r="G2600" i="11"/>
  <c r="G2601" i="11"/>
  <c r="G2602" i="11"/>
  <c r="G2603" i="11"/>
  <c r="G2604" i="11"/>
  <c r="G2605" i="11"/>
  <c r="G2606" i="11"/>
  <c r="G2607" i="11"/>
  <c r="G2608" i="11"/>
  <c r="G2609" i="11"/>
  <c r="G2610" i="11"/>
  <c r="G2611" i="11"/>
  <c r="G2612" i="11"/>
  <c r="G2613" i="11"/>
  <c r="G2614" i="11"/>
  <c r="G2615" i="11"/>
  <c r="G2616" i="11"/>
  <c r="G2617" i="11"/>
  <c r="G2618" i="11"/>
  <c r="G2619" i="11"/>
  <c r="G2620" i="11"/>
  <c r="G2621" i="11"/>
  <c r="G2622" i="11"/>
  <c r="G2623" i="11"/>
  <c r="G2624" i="11"/>
  <c r="G2625" i="11"/>
  <c r="G2626" i="11"/>
  <c r="G2627" i="11"/>
  <c r="G2628" i="11"/>
  <c r="G2629" i="11"/>
  <c r="G2630" i="11"/>
  <c r="G2631" i="11"/>
  <c r="G2632" i="11"/>
  <c r="G2633" i="11"/>
  <c r="G2634" i="11"/>
  <c r="G2635" i="11"/>
  <c r="G2636" i="11"/>
  <c r="G2637" i="11"/>
  <c r="G2638" i="11"/>
  <c r="G2639" i="11"/>
  <c r="G2640" i="11"/>
  <c r="G2641" i="11"/>
  <c r="G2642" i="11"/>
  <c r="G2643" i="11"/>
  <c r="G2644" i="11"/>
  <c r="G2645" i="11"/>
  <c r="G2646" i="11"/>
  <c r="G2647" i="11"/>
  <c r="G2648" i="11"/>
  <c r="G2649" i="11"/>
  <c r="G2650" i="11"/>
  <c r="G2651" i="11"/>
  <c r="G2652" i="11"/>
  <c r="G2653" i="11"/>
  <c r="G2654" i="11"/>
  <c r="G2655" i="11"/>
  <c r="G2656" i="11"/>
  <c r="G2657" i="11"/>
  <c r="G2658" i="11"/>
  <c r="G2659" i="11"/>
  <c r="G2660" i="11"/>
  <c r="G2661" i="11"/>
  <c r="G2662" i="11"/>
  <c r="G2663" i="11"/>
  <c r="G2664" i="11"/>
  <c r="G2665" i="11"/>
  <c r="G2666" i="11"/>
  <c r="G2667" i="11"/>
  <c r="G2668" i="11"/>
  <c r="G2669" i="11"/>
  <c r="G2670" i="11"/>
  <c r="G2671" i="11"/>
  <c r="G2672" i="11"/>
  <c r="G2673" i="11"/>
  <c r="G2674" i="11"/>
  <c r="G2675" i="11"/>
  <c r="G2676" i="11"/>
  <c r="G2677" i="11"/>
  <c r="G2678" i="11"/>
  <c r="G2679" i="11"/>
  <c r="G2680" i="11"/>
  <c r="G2681" i="11"/>
  <c r="G2682" i="11"/>
  <c r="G2683" i="11"/>
  <c r="G2684" i="11"/>
  <c r="G2685" i="11"/>
  <c r="G2686" i="11"/>
  <c r="G2687" i="11"/>
  <c r="G2688" i="11"/>
  <c r="G2689" i="11"/>
  <c r="G2690" i="11"/>
  <c r="G2691" i="11"/>
  <c r="G2692" i="11"/>
  <c r="G2693" i="11"/>
  <c r="G2694" i="11"/>
  <c r="G2695" i="11"/>
  <c r="G2696" i="11"/>
  <c r="G2697" i="11"/>
  <c r="G2698" i="11"/>
  <c r="G2699" i="11"/>
  <c r="G2700" i="11"/>
  <c r="G2701" i="11"/>
  <c r="G2702" i="11"/>
  <c r="G2703" i="11"/>
  <c r="G2704" i="11"/>
  <c r="G2705" i="11"/>
  <c r="G2706" i="11"/>
  <c r="G2707" i="11"/>
  <c r="G2708" i="11"/>
  <c r="G2709" i="11"/>
  <c r="G2710" i="11"/>
  <c r="G2711" i="11"/>
  <c r="G2712" i="11"/>
  <c r="G2713" i="11"/>
  <c r="G2714" i="11"/>
  <c r="G2715" i="11"/>
  <c r="G2716" i="11"/>
  <c r="G2717" i="11"/>
  <c r="G2718" i="11"/>
  <c r="G2719" i="11"/>
  <c r="G2720" i="11"/>
  <c r="G2721" i="11"/>
  <c r="G2722" i="11"/>
  <c r="G2723" i="11"/>
  <c r="G2724" i="11"/>
  <c r="G2725" i="11"/>
  <c r="G2726" i="11"/>
  <c r="G2727" i="11"/>
  <c r="G2728" i="11"/>
  <c r="G2729" i="11"/>
  <c r="G2730" i="11"/>
  <c r="G2731" i="11"/>
  <c r="G2732" i="11"/>
  <c r="G2733" i="11"/>
  <c r="G2734" i="11"/>
  <c r="G2735" i="11"/>
  <c r="G2736" i="11"/>
  <c r="G2737" i="11"/>
  <c r="G2738" i="11"/>
  <c r="G2739" i="11"/>
  <c r="G2740" i="11"/>
  <c r="G2741" i="11"/>
  <c r="G2742" i="11"/>
  <c r="G2743" i="11"/>
  <c r="G2744" i="11"/>
  <c r="G2745" i="11"/>
  <c r="G2746" i="11"/>
  <c r="G2747" i="11"/>
  <c r="G2748" i="11"/>
  <c r="G2749" i="11"/>
  <c r="G2750" i="11"/>
  <c r="G2751" i="11"/>
  <c r="G2752" i="11"/>
  <c r="G2753" i="11"/>
  <c r="G2754" i="11"/>
  <c r="G2755" i="11"/>
  <c r="G2756" i="11"/>
  <c r="G2757" i="11"/>
  <c r="G2758" i="11"/>
  <c r="G2759" i="11"/>
  <c r="G2760" i="11"/>
  <c r="G2761" i="11"/>
  <c r="G2762" i="11"/>
  <c r="G2763" i="11"/>
  <c r="G2764" i="11"/>
  <c r="G2765" i="11"/>
  <c r="G2766" i="11"/>
  <c r="G2767" i="11"/>
  <c r="G2768" i="11"/>
  <c r="G2769" i="11"/>
  <c r="G2770" i="11"/>
  <c r="G2771" i="11"/>
  <c r="G2772" i="11"/>
  <c r="G2773" i="11"/>
  <c r="G2774" i="11"/>
  <c r="G2775" i="11"/>
  <c r="G2776" i="11"/>
  <c r="G2777" i="11"/>
  <c r="G2778" i="11"/>
  <c r="G2779" i="11"/>
  <c r="G2780" i="11"/>
  <c r="G2781" i="11"/>
  <c r="G2782" i="11"/>
  <c r="G2783" i="11"/>
  <c r="G2784" i="11"/>
  <c r="G2785" i="11"/>
  <c r="G2786" i="11"/>
  <c r="G2787" i="11"/>
  <c r="G2788" i="11"/>
  <c r="G2789" i="11"/>
  <c r="G2790" i="11"/>
  <c r="G2791" i="11"/>
  <c r="G2792" i="11"/>
  <c r="G2793" i="11"/>
  <c r="G2794" i="11"/>
  <c r="G2795" i="11"/>
  <c r="G2796" i="11"/>
  <c r="G2797" i="11"/>
  <c r="G2798" i="11"/>
  <c r="G2799" i="11"/>
  <c r="G2800" i="11"/>
  <c r="G2801" i="11"/>
  <c r="G2802" i="11"/>
  <c r="G2803" i="11"/>
  <c r="G2804" i="11"/>
  <c r="G2805" i="11"/>
  <c r="G2806" i="11"/>
  <c r="G2807" i="11"/>
  <c r="G2808" i="11"/>
  <c r="G2809" i="11"/>
  <c r="G2810" i="11"/>
  <c r="G2811" i="11"/>
  <c r="G2812" i="11"/>
  <c r="G2813" i="11"/>
  <c r="G2814" i="11"/>
  <c r="G2815" i="11"/>
  <c r="G2816" i="11"/>
  <c r="G2817" i="11"/>
  <c r="G2818" i="11"/>
  <c r="G2819" i="11"/>
  <c r="G2820" i="11"/>
  <c r="G2821" i="11"/>
  <c r="G2822" i="11"/>
  <c r="G2823" i="11"/>
  <c r="G2824" i="11"/>
  <c r="G2825" i="11"/>
  <c r="G2826" i="11"/>
  <c r="G2827" i="11"/>
  <c r="G2828" i="11"/>
  <c r="G2829" i="11"/>
  <c r="G2830" i="11"/>
  <c r="G2831" i="11"/>
  <c r="G2832" i="11"/>
  <c r="G2833" i="11"/>
  <c r="G2834" i="11"/>
  <c r="G2835" i="11"/>
  <c r="G2836" i="11"/>
  <c r="G2837" i="11"/>
  <c r="G2838" i="11"/>
  <c r="G2839" i="11"/>
  <c r="G2840" i="11"/>
  <c r="G2841" i="11"/>
  <c r="G2842" i="11"/>
  <c r="G2843" i="11"/>
  <c r="G2844" i="11"/>
  <c r="G2845" i="11"/>
  <c r="G2846" i="11"/>
  <c r="G2847" i="11"/>
  <c r="G2848" i="11"/>
  <c r="G2849" i="11"/>
  <c r="G2850" i="11"/>
  <c r="G2851" i="11"/>
  <c r="G2852" i="11"/>
  <c r="G2853" i="11"/>
  <c r="G2854" i="11"/>
  <c r="G2855" i="11"/>
  <c r="G2856" i="11"/>
  <c r="G2857" i="11"/>
  <c r="G2858" i="11"/>
  <c r="G2859" i="11"/>
  <c r="G2860" i="11"/>
  <c r="G2861" i="11"/>
  <c r="G2862" i="11"/>
  <c r="G2863" i="11"/>
  <c r="G2864" i="11"/>
  <c r="G2865" i="11"/>
  <c r="G2866" i="11"/>
  <c r="G2867" i="11"/>
  <c r="G2868" i="11"/>
  <c r="G2869" i="11"/>
  <c r="G2870" i="11"/>
  <c r="G2871" i="11"/>
  <c r="G2872" i="11"/>
  <c r="G2873" i="11"/>
  <c r="G2874" i="11"/>
  <c r="G2875" i="11"/>
  <c r="G2876" i="11"/>
  <c r="G2877" i="11"/>
  <c r="G2878" i="11"/>
  <c r="G2879" i="11"/>
  <c r="G2880" i="11"/>
  <c r="G2881" i="11"/>
  <c r="G2882" i="11"/>
  <c r="G2883" i="11"/>
  <c r="G2884" i="11"/>
  <c r="G2885" i="11"/>
  <c r="G2886" i="11"/>
  <c r="G2887" i="11"/>
  <c r="G2888" i="11"/>
  <c r="G2889" i="11"/>
  <c r="G2890" i="11"/>
  <c r="G2891" i="11"/>
  <c r="G2892" i="11"/>
  <c r="G2893" i="11"/>
  <c r="G2894" i="11"/>
  <c r="G2895" i="11"/>
  <c r="G2896" i="11"/>
  <c r="G2897" i="11"/>
  <c r="G2898" i="11"/>
  <c r="G2899" i="11"/>
  <c r="G2900" i="11"/>
  <c r="G2901" i="11"/>
  <c r="G2902" i="11"/>
  <c r="G2903" i="11"/>
  <c r="G2904" i="11"/>
  <c r="G2905" i="11"/>
  <c r="G2906" i="11"/>
  <c r="G2907" i="11"/>
  <c r="G2908" i="11"/>
  <c r="G2909" i="11"/>
  <c r="G2910" i="11"/>
  <c r="G2911" i="11"/>
  <c r="G2" i="11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565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97" i="10"/>
  <c r="G598" i="10"/>
  <c r="G599" i="10"/>
  <c r="G600" i="10"/>
  <c r="G601" i="10"/>
  <c r="G602" i="10"/>
  <c r="G603" i="10"/>
  <c r="G604" i="10"/>
  <c r="G605" i="10"/>
  <c r="G606" i="10"/>
  <c r="G607" i="10"/>
  <c r="G608" i="10"/>
  <c r="G609" i="10"/>
  <c r="G610" i="10"/>
  <c r="G611" i="10"/>
  <c r="G612" i="10"/>
  <c r="G613" i="10"/>
  <c r="G614" i="10"/>
  <c r="G615" i="10"/>
  <c r="G616" i="10"/>
  <c r="G617" i="10"/>
  <c r="G618" i="10"/>
  <c r="G619" i="10"/>
  <c r="G620" i="10"/>
  <c r="G621" i="10"/>
  <c r="G622" i="10"/>
  <c r="G623" i="10"/>
  <c r="G624" i="10"/>
  <c r="G625" i="10"/>
  <c r="G626" i="10"/>
  <c r="G627" i="10"/>
  <c r="G628" i="10"/>
  <c r="G629" i="10"/>
  <c r="G630" i="10"/>
  <c r="G631" i="10"/>
  <c r="G632" i="10"/>
  <c r="G633" i="10"/>
  <c r="G634" i="10"/>
  <c r="G635" i="10"/>
  <c r="G636" i="10"/>
  <c r="G637" i="10"/>
  <c r="G638" i="10"/>
  <c r="G639" i="10"/>
  <c r="G640" i="10"/>
  <c r="G641" i="10"/>
  <c r="G642" i="10"/>
  <c r="G643" i="10"/>
  <c r="G644" i="10"/>
  <c r="G645" i="10"/>
  <c r="G646" i="10"/>
  <c r="G647" i="10"/>
  <c r="G648" i="10"/>
  <c r="G649" i="10"/>
  <c r="G650" i="10"/>
  <c r="G651" i="10"/>
  <c r="G652" i="10"/>
  <c r="G653" i="10"/>
  <c r="G654" i="10"/>
  <c r="G655" i="10"/>
  <c r="G656" i="10"/>
  <c r="G657" i="10"/>
  <c r="G658" i="10"/>
  <c r="G659" i="10"/>
  <c r="G660" i="10"/>
  <c r="G661" i="10"/>
  <c r="G662" i="10"/>
  <c r="G663" i="10"/>
  <c r="G664" i="10"/>
  <c r="G665" i="10"/>
  <c r="G666" i="10"/>
  <c r="G667" i="10"/>
  <c r="G668" i="10"/>
  <c r="G669" i="10"/>
  <c r="G670" i="10"/>
  <c r="G671" i="10"/>
  <c r="G672" i="10"/>
  <c r="G673" i="10"/>
  <c r="G674" i="10"/>
  <c r="G675" i="10"/>
  <c r="G676" i="10"/>
  <c r="G677" i="10"/>
  <c r="G678" i="10"/>
  <c r="G679" i="10"/>
  <c r="G680" i="10"/>
  <c r="G681" i="10"/>
  <c r="G682" i="10"/>
  <c r="G683" i="10"/>
  <c r="G684" i="10"/>
  <c r="G685" i="10"/>
  <c r="G686" i="10"/>
  <c r="G687" i="10"/>
  <c r="G688" i="10"/>
  <c r="G689" i="10"/>
  <c r="G690" i="10"/>
  <c r="G691" i="10"/>
  <c r="G692" i="10"/>
  <c r="G693" i="10"/>
  <c r="G694" i="10"/>
  <c r="G695" i="10"/>
  <c r="G696" i="10"/>
  <c r="G697" i="10"/>
  <c r="G698" i="10"/>
  <c r="G699" i="10"/>
  <c r="G700" i="10"/>
  <c r="G701" i="10"/>
  <c r="G702" i="10"/>
  <c r="G703" i="10"/>
  <c r="G704" i="10"/>
  <c r="G705" i="10"/>
  <c r="G706" i="10"/>
  <c r="G707" i="10"/>
  <c r="G708" i="10"/>
  <c r="G709" i="10"/>
  <c r="G710" i="10"/>
  <c r="G711" i="10"/>
  <c r="G712" i="10"/>
  <c r="G713" i="10"/>
  <c r="G714" i="10"/>
  <c r="G715" i="10"/>
  <c r="G716" i="10"/>
  <c r="G717" i="10"/>
  <c r="G718" i="10"/>
  <c r="G719" i="10"/>
  <c r="G720" i="10"/>
  <c r="G721" i="10"/>
  <c r="G722" i="10"/>
  <c r="G723" i="10"/>
  <c r="G724" i="10"/>
  <c r="G725" i="10"/>
  <c r="G726" i="10"/>
  <c r="G727" i="10"/>
  <c r="G728" i="10"/>
  <c r="G729" i="10"/>
  <c r="G730" i="10"/>
  <c r="G731" i="10"/>
  <c r="G732" i="10"/>
  <c r="G733" i="10"/>
  <c r="G734" i="10"/>
  <c r="G735" i="10"/>
  <c r="G736" i="10"/>
  <c r="G737" i="10"/>
  <c r="G738" i="10"/>
  <c r="G739" i="10"/>
  <c r="G740" i="10"/>
  <c r="G741" i="10"/>
  <c r="G742" i="10"/>
  <c r="G743" i="10"/>
  <c r="G744" i="10"/>
  <c r="G745" i="10"/>
  <c r="G746" i="10"/>
  <c r="G747" i="10"/>
  <c r="G748" i="10"/>
  <c r="G749" i="10"/>
  <c r="G750" i="10"/>
  <c r="G751" i="10"/>
  <c r="G752" i="10"/>
  <c r="G753" i="10"/>
  <c r="G754" i="10"/>
  <c r="G755" i="10"/>
  <c r="G756" i="10"/>
  <c r="G757" i="10"/>
  <c r="G758" i="10"/>
  <c r="G759" i="10"/>
  <c r="G760" i="10"/>
  <c r="G761" i="10"/>
  <c r="G762" i="10"/>
  <c r="G763" i="10"/>
  <c r="G764" i="10"/>
  <c r="G765" i="10"/>
  <c r="G766" i="10"/>
  <c r="G767" i="10"/>
  <c r="G768" i="10"/>
  <c r="G769" i="10"/>
  <c r="G770" i="10"/>
  <c r="G771" i="10"/>
  <c r="G772" i="10"/>
  <c r="G773" i="10"/>
  <c r="G774" i="10"/>
  <c r="G775" i="10"/>
  <c r="G776" i="10"/>
  <c r="G777" i="10"/>
  <c r="G778" i="10"/>
  <c r="G779" i="10"/>
  <c r="G780" i="10"/>
  <c r="G781" i="10"/>
  <c r="G782" i="10"/>
  <c r="G783" i="10"/>
  <c r="G784" i="10"/>
  <c r="G785" i="10"/>
  <c r="G786" i="10"/>
  <c r="G787" i="10"/>
  <c r="G788" i="10"/>
  <c r="G789" i="10"/>
  <c r="G790" i="10"/>
  <c r="G791" i="10"/>
  <c r="G792" i="10"/>
  <c r="G793" i="10"/>
  <c r="G794" i="10"/>
  <c r="G795" i="10"/>
  <c r="G796" i="10"/>
  <c r="G797" i="10"/>
  <c r="G798" i="10"/>
  <c r="G799" i="10"/>
  <c r="G800" i="10"/>
  <c r="G801" i="10"/>
  <c r="G802" i="10"/>
  <c r="G803" i="10"/>
  <c r="G804" i="10"/>
  <c r="G805" i="10"/>
  <c r="G806" i="10"/>
  <c r="G807" i="10"/>
  <c r="G808" i="10"/>
  <c r="G809" i="10"/>
  <c r="G810" i="10"/>
  <c r="G811" i="10"/>
  <c r="G812" i="10"/>
  <c r="G813" i="10"/>
  <c r="G814" i="10"/>
  <c r="G815" i="10"/>
  <c r="G816" i="10"/>
  <c r="G817" i="10"/>
  <c r="G818" i="10"/>
  <c r="G819" i="10"/>
  <c r="G820" i="10"/>
  <c r="G821" i="10"/>
  <c r="G822" i="10"/>
  <c r="G823" i="10"/>
  <c r="G824" i="10"/>
  <c r="G825" i="10"/>
  <c r="G826" i="10"/>
  <c r="G827" i="10"/>
  <c r="G828" i="10"/>
  <c r="G829" i="10"/>
  <c r="G830" i="10"/>
  <c r="G831" i="10"/>
  <c r="G832" i="10"/>
  <c r="G833" i="10"/>
  <c r="G834" i="10"/>
  <c r="G835" i="10"/>
  <c r="G836" i="10"/>
  <c r="G837" i="10"/>
  <c r="G838" i="10"/>
  <c r="G839" i="10"/>
  <c r="G840" i="10"/>
  <c r="G841" i="10"/>
  <c r="G842" i="10"/>
  <c r="G843" i="10"/>
  <c r="G844" i="10"/>
  <c r="G845" i="10"/>
  <c r="G846" i="10"/>
  <c r="G847" i="10"/>
  <c r="G848" i="10"/>
  <c r="G849" i="10"/>
  <c r="G850" i="10"/>
  <c r="G851" i="10"/>
  <c r="G852" i="10"/>
  <c r="G853" i="10"/>
  <c r="G854" i="10"/>
  <c r="G855" i="10"/>
  <c r="G856" i="10"/>
  <c r="G857" i="10"/>
  <c r="G858" i="10"/>
  <c r="G859" i="10"/>
  <c r="G860" i="10"/>
  <c r="G861" i="10"/>
  <c r="G862" i="10"/>
  <c r="G863" i="10"/>
  <c r="G864" i="10"/>
  <c r="G865" i="10"/>
  <c r="G866" i="10"/>
  <c r="G867" i="10"/>
  <c r="G868" i="10"/>
  <c r="G869" i="10"/>
  <c r="G870" i="10"/>
  <c r="G871" i="10"/>
  <c r="G872" i="10"/>
  <c r="G873" i="10"/>
  <c r="G874" i="10"/>
  <c r="G875" i="10"/>
  <c r="G876" i="10"/>
  <c r="G877" i="10"/>
  <c r="G878" i="10"/>
  <c r="G879" i="10"/>
  <c r="G880" i="10"/>
  <c r="G881" i="10"/>
  <c r="G882" i="10"/>
  <c r="G883" i="10"/>
  <c r="G884" i="10"/>
  <c r="G885" i="10"/>
  <c r="G886" i="10"/>
  <c r="G887" i="10"/>
  <c r="G888" i="10"/>
  <c r="G889" i="10"/>
  <c r="G890" i="10"/>
  <c r="G891" i="10"/>
  <c r="G892" i="10"/>
  <c r="G893" i="10"/>
  <c r="G894" i="10"/>
  <c r="G895" i="10"/>
  <c r="G896" i="10"/>
  <c r="G897" i="10"/>
  <c r="G898" i="10"/>
  <c r="G899" i="10"/>
  <c r="G900" i="10"/>
  <c r="G901" i="10"/>
  <c r="G902" i="10"/>
  <c r="G903" i="10"/>
  <c r="G904" i="10"/>
  <c r="G905" i="10"/>
  <c r="G906" i="10"/>
  <c r="G907" i="10"/>
  <c r="G908" i="10"/>
  <c r="G909" i="10"/>
  <c r="G910" i="10"/>
  <c r="G911" i="10"/>
  <c r="G912" i="10"/>
  <c r="G913" i="10"/>
  <c r="G914" i="10"/>
  <c r="G915" i="10"/>
  <c r="G916" i="10"/>
  <c r="G917" i="10"/>
  <c r="G918" i="10"/>
  <c r="G919" i="10"/>
  <c r="G920" i="10"/>
  <c r="G921" i="10"/>
  <c r="G922" i="10"/>
  <c r="G923" i="10"/>
  <c r="G924" i="10"/>
  <c r="G925" i="10"/>
  <c r="G926" i="10"/>
  <c r="G927" i="10"/>
  <c r="G928" i="10"/>
  <c r="G929" i="10"/>
  <c r="G930" i="10"/>
  <c r="G931" i="10"/>
  <c r="G932" i="10"/>
  <c r="G933" i="10"/>
  <c r="G934" i="10"/>
  <c r="G935" i="10"/>
  <c r="G936" i="10"/>
  <c r="G937" i="10"/>
  <c r="G938" i="10"/>
  <c r="G939" i="10"/>
  <c r="G940" i="10"/>
  <c r="G941" i="10"/>
  <c r="G942" i="10"/>
  <c r="G943" i="10"/>
  <c r="G944" i="10"/>
  <c r="G945" i="10"/>
  <c r="G946" i="10"/>
  <c r="G947" i="10"/>
  <c r="G948" i="10"/>
  <c r="G949" i="10"/>
  <c r="G950" i="10"/>
  <c r="G951" i="10"/>
  <c r="G952" i="10"/>
  <c r="G953" i="10"/>
  <c r="G954" i="10"/>
  <c r="G955" i="10"/>
  <c r="G956" i="10"/>
  <c r="G957" i="10"/>
  <c r="G958" i="10"/>
  <c r="G959" i="10"/>
  <c r="G960" i="10"/>
  <c r="G961" i="10"/>
  <c r="G962" i="10"/>
  <c r="G963" i="10"/>
  <c r="G964" i="10"/>
  <c r="G965" i="10"/>
  <c r="G966" i="10"/>
  <c r="G967" i="10"/>
  <c r="G968" i="10"/>
  <c r="G969" i="10"/>
  <c r="G970" i="10"/>
  <c r="G971" i="10"/>
  <c r="G972" i="10"/>
  <c r="G973" i="10"/>
  <c r="G974" i="10"/>
  <c r="G975" i="10"/>
  <c r="G976" i="10"/>
  <c r="G977" i="10"/>
  <c r="G978" i="10"/>
  <c r="G979" i="10"/>
  <c r="G980" i="10"/>
  <c r="G981" i="10"/>
  <c r="G982" i="10"/>
  <c r="G983" i="10"/>
  <c r="G984" i="10"/>
  <c r="G985" i="10"/>
  <c r="G986" i="10"/>
  <c r="G987" i="10"/>
  <c r="G988" i="10"/>
  <c r="G989" i="10"/>
  <c r="G990" i="10"/>
  <c r="G991" i="10"/>
  <c r="G992" i="10"/>
  <c r="G993" i="10"/>
  <c r="G994" i="10"/>
  <c r="G995" i="10"/>
  <c r="G996" i="10"/>
  <c r="G997" i="10"/>
  <c r="G998" i="10"/>
  <c r="G999" i="10"/>
  <c r="G1000" i="10"/>
  <c r="G1001" i="10"/>
  <c r="G1002" i="10"/>
  <c r="G1003" i="10"/>
  <c r="G1004" i="10"/>
  <c r="G1005" i="10"/>
  <c r="G1006" i="10"/>
  <c r="G1007" i="10"/>
  <c r="G1008" i="10"/>
  <c r="G1009" i="10"/>
  <c r="G1010" i="10"/>
  <c r="G1011" i="10"/>
  <c r="G1012" i="10"/>
  <c r="G1013" i="10"/>
  <c r="G1014" i="10"/>
  <c r="G1015" i="10"/>
  <c r="G1016" i="10"/>
  <c r="G1017" i="10"/>
  <c r="G1018" i="10"/>
  <c r="G1019" i="10"/>
  <c r="G1020" i="10"/>
  <c r="G1021" i="10"/>
  <c r="G1022" i="10"/>
  <c r="G1023" i="10"/>
  <c r="G1024" i="10"/>
  <c r="G1025" i="10"/>
  <c r="G1026" i="10"/>
  <c r="G1027" i="10"/>
  <c r="G1028" i="10"/>
  <c r="G1029" i="10"/>
  <c r="G1030" i="10"/>
  <c r="G1031" i="10"/>
  <c r="G1032" i="10"/>
  <c r="G1033" i="10"/>
  <c r="G1034" i="10"/>
  <c r="G1035" i="10"/>
  <c r="G1036" i="10"/>
  <c r="G1037" i="10"/>
  <c r="G1038" i="10"/>
  <c r="G1039" i="10"/>
  <c r="G1040" i="10"/>
  <c r="G1041" i="10"/>
  <c r="G1042" i="10"/>
  <c r="G1043" i="10"/>
  <c r="G1044" i="10"/>
  <c r="G1045" i="10"/>
  <c r="G1046" i="10"/>
  <c r="G1047" i="10"/>
  <c r="G1048" i="10"/>
  <c r="G1049" i="10"/>
  <c r="G1050" i="10"/>
  <c r="G1051" i="10"/>
  <c r="G1052" i="10"/>
  <c r="G1053" i="10"/>
  <c r="G1054" i="10"/>
  <c r="G1055" i="10"/>
  <c r="G1056" i="10"/>
  <c r="G1057" i="10"/>
  <c r="G1058" i="10"/>
  <c r="G1059" i="10"/>
  <c r="G1060" i="10"/>
  <c r="G1061" i="10"/>
  <c r="G1062" i="10"/>
  <c r="G1063" i="10"/>
  <c r="G1064" i="10"/>
  <c r="G1065" i="10"/>
  <c r="G1066" i="10"/>
  <c r="G1067" i="10"/>
  <c r="G1068" i="10"/>
  <c r="G1069" i="10"/>
  <c r="G1070" i="10"/>
  <c r="G1071" i="10"/>
  <c r="G1072" i="10"/>
  <c r="G1073" i="10"/>
  <c r="G1074" i="10"/>
  <c r="G1075" i="10"/>
  <c r="G1076" i="10"/>
  <c r="G1077" i="10"/>
  <c r="G1078" i="10"/>
  <c r="G1079" i="10"/>
  <c r="G1080" i="10"/>
  <c r="G1081" i="10"/>
  <c r="G1082" i="10"/>
  <c r="G1083" i="10"/>
  <c r="G1084" i="10"/>
  <c r="G1085" i="10"/>
  <c r="G1086" i="10"/>
  <c r="G1087" i="10"/>
  <c r="G1088" i="10"/>
  <c r="G1089" i="10"/>
  <c r="G1090" i="10"/>
  <c r="G1091" i="10"/>
  <c r="G1092" i="10"/>
  <c r="G1093" i="10"/>
  <c r="G1094" i="10"/>
  <c r="G1095" i="10"/>
  <c r="G1096" i="10"/>
  <c r="G1097" i="10"/>
  <c r="G1098" i="10"/>
  <c r="G1099" i="10"/>
  <c r="G1100" i="10"/>
  <c r="G1101" i="10"/>
  <c r="G1102" i="10"/>
  <c r="G1103" i="10"/>
  <c r="G1104" i="10"/>
  <c r="G1105" i="10"/>
  <c r="G1106" i="10"/>
  <c r="G1107" i="10"/>
  <c r="G1108" i="10"/>
  <c r="G1109" i="10"/>
  <c r="G1110" i="10"/>
  <c r="G1111" i="10"/>
  <c r="G1112" i="10"/>
  <c r="G1113" i="10"/>
  <c r="G1114" i="10"/>
  <c r="G1115" i="10"/>
  <c r="G1116" i="10"/>
  <c r="G1117" i="10"/>
  <c r="G1118" i="10"/>
  <c r="G1119" i="10"/>
  <c r="G1120" i="10"/>
  <c r="G1121" i="10"/>
  <c r="G1122" i="10"/>
  <c r="G1123" i="10"/>
  <c r="G1124" i="10"/>
  <c r="G1125" i="10"/>
  <c r="G1126" i="10"/>
  <c r="G1127" i="10"/>
  <c r="G1128" i="10"/>
  <c r="G1129" i="10"/>
  <c r="G1130" i="10"/>
  <c r="G1131" i="10"/>
  <c r="G1132" i="10"/>
  <c r="G1133" i="10"/>
  <c r="G1134" i="10"/>
  <c r="G1135" i="10"/>
  <c r="G1136" i="10"/>
  <c r="G1137" i="10"/>
  <c r="G1138" i="10"/>
  <c r="G1139" i="10"/>
  <c r="G1140" i="10"/>
  <c r="G1141" i="10"/>
  <c r="G1142" i="10"/>
  <c r="G1143" i="10"/>
  <c r="G1144" i="10"/>
  <c r="G1145" i="10"/>
  <c r="G1146" i="10"/>
  <c r="G1147" i="10"/>
  <c r="G1148" i="10"/>
  <c r="G1149" i="10"/>
  <c r="G1150" i="10"/>
  <c r="G1151" i="10"/>
  <c r="G1152" i="10"/>
  <c r="G1153" i="10"/>
  <c r="G1154" i="10"/>
  <c r="G1155" i="10"/>
  <c r="G1156" i="10"/>
  <c r="G1157" i="10"/>
  <c r="G1158" i="10"/>
  <c r="G1159" i="10"/>
  <c r="G1160" i="10"/>
  <c r="G1161" i="10"/>
  <c r="G1162" i="10"/>
  <c r="G1163" i="10"/>
  <c r="G1164" i="10"/>
  <c r="G1165" i="10"/>
  <c r="G1166" i="10"/>
  <c r="G1167" i="10"/>
  <c r="G1168" i="10"/>
  <c r="G1169" i="10"/>
  <c r="G1170" i="10"/>
  <c r="G1171" i="10"/>
  <c r="G1172" i="10"/>
  <c r="G1173" i="10"/>
  <c r="G1174" i="10"/>
  <c r="G1175" i="10"/>
  <c r="G1176" i="10"/>
  <c r="G1177" i="10"/>
  <c r="G1178" i="10"/>
  <c r="G1179" i="10"/>
  <c r="G1180" i="10"/>
  <c r="G1181" i="10"/>
  <c r="G1182" i="10"/>
  <c r="G1183" i="10"/>
  <c r="G1184" i="10"/>
  <c r="G1185" i="10"/>
  <c r="G1186" i="10"/>
  <c r="G1187" i="10"/>
  <c r="G1188" i="10"/>
  <c r="G1189" i="10"/>
  <c r="G1190" i="10"/>
  <c r="G1191" i="10"/>
  <c r="G1192" i="10"/>
  <c r="G1193" i="10"/>
  <c r="G1194" i="10"/>
  <c r="G1195" i="10"/>
  <c r="G1196" i="10"/>
  <c r="G1197" i="10"/>
  <c r="G1198" i="10"/>
  <c r="G1199" i="10"/>
  <c r="G1200" i="10"/>
  <c r="G1201" i="10"/>
  <c r="G1202" i="10"/>
  <c r="G1203" i="10"/>
  <c r="G1204" i="10"/>
  <c r="G1205" i="10"/>
  <c r="G1206" i="10"/>
  <c r="G1207" i="10"/>
  <c r="G1208" i="10"/>
  <c r="G1209" i="10"/>
  <c r="G1210" i="10"/>
  <c r="G1211" i="10"/>
  <c r="G1212" i="10"/>
  <c r="G1213" i="10"/>
  <c r="G1214" i="10"/>
  <c r="G1215" i="10"/>
  <c r="G1216" i="10"/>
  <c r="G1217" i="10"/>
  <c r="G1218" i="10"/>
  <c r="G1219" i="10"/>
  <c r="G1220" i="10"/>
  <c r="G1221" i="10"/>
  <c r="G1222" i="10"/>
  <c r="G1223" i="10"/>
  <c r="G1224" i="10"/>
  <c r="G1225" i="10"/>
  <c r="G1226" i="10"/>
  <c r="G1227" i="10"/>
  <c r="G1228" i="10"/>
  <c r="G1229" i="10"/>
  <c r="G1230" i="10"/>
  <c r="G1231" i="10"/>
  <c r="G1232" i="10"/>
  <c r="G1233" i="10"/>
  <c r="G1234" i="10"/>
  <c r="G1235" i="10"/>
  <c r="G1236" i="10"/>
  <c r="G1237" i="10"/>
  <c r="G1238" i="10"/>
  <c r="G1239" i="10"/>
  <c r="G1240" i="10"/>
  <c r="G1241" i="10"/>
  <c r="G1242" i="10"/>
  <c r="G1243" i="10"/>
  <c r="G1244" i="10"/>
  <c r="G1245" i="10"/>
  <c r="G1246" i="10"/>
  <c r="G1247" i="10"/>
  <c r="G1248" i="10"/>
  <c r="G1249" i="10"/>
  <c r="G1250" i="10"/>
  <c r="G1251" i="10"/>
  <c r="G1252" i="10"/>
  <c r="G1253" i="10"/>
  <c r="G1254" i="10"/>
  <c r="G1255" i="10"/>
  <c r="G1256" i="10"/>
  <c r="G1257" i="10"/>
  <c r="G1258" i="10"/>
  <c r="G1259" i="10"/>
  <c r="G1260" i="10"/>
  <c r="G1261" i="10"/>
  <c r="G1262" i="10"/>
  <c r="G1263" i="10"/>
  <c r="G1264" i="10"/>
  <c r="G1265" i="10"/>
  <c r="G1266" i="10"/>
  <c r="G1267" i="10"/>
  <c r="G1268" i="10"/>
  <c r="G1269" i="10"/>
  <c r="G1270" i="10"/>
  <c r="G1271" i="10"/>
  <c r="G1272" i="10"/>
  <c r="G1273" i="10"/>
  <c r="G1274" i="10"/>
  <c r="G1275" i="10"/>
  <c r="G1276" i="10"/>
  <c r="G1277" i="10"/>
  <c r="G1278" i="10"/>
  <c r="G1279" i="10"/>
  <c r="G1280" i="10"/>
  <c r="G1281" i="10"/>
  <c r="G1282" i="10"/>
  <c r="G1283" i="10"/>
  <c r="G1284" i="10"/>
  <c r="G1285" i="10"/>
  <c r="G1286" i="10"/>
  <c r="G1287" i="10"/>
  <c r="G1288" i="10"/>
  <c r="G1289" i="10"/>
  <c r="G1290" i="10"/>
  <c r="G1291" i="10"/>
  <c r="G1292" i="10"/>
  <c r="G1293" i="10"/>
  <c r="G1294" i="10"/>
  <c r="G1295" i="10"/>
  <c r="G1296" i="10"/>
  <c r="G1297" i="10"/>
  <c r="G1298" i="10"/>
  <c r="G1299" i="10"/>
  <c r="G1300" i="10"/>
  <c r="G1301" i="10"/>
  <c r="G1302" i="10"/>
  <c r="G1303" i="10"/>
  <c r="G1304" i="10"/>
  <c r="G1305" i="10"/>
  <c r="G1306" i="10"/>
  <c r="G1307" i="10"/>
  <c r="G1308" i="10"/>
  <c r="G1309" i="10"/>
  <c r="G1310" i="10"/>
  <c r="G1311" i="10"/>
  <c r="G1312" i="10"/>
  <c r="G1313" i="10"/>
  <c r="G1314" i="10"/>
  <c r="G1315" i="10"/>
  <c r="G1316" i="10"/>
  <c r="G1317" i="10"/>
  <c r="G1318" i="10"/>
  <c r="G1319" i="10"/>
  <c r="G1320" i="10"/>
  <c r="G1321" i="10"/>
  <c r="G1322" i="10"/>
  <c r="G1323" i="10"/>
  <c r="G1324" i="10"/>
  <c r="G1325" i="10"/>
  <c r="G1326" i="10"/>
  <c r="G1327" i="10"/>
  <c r="G1328" i="10"/>
  <c r="G1329" i="10"/>
  <c r="G1330" i="10"/>
  <c r="G1331" i="10"/>
  <c r="G1332" i="10"/>
  <c r="G1333" i="10"/>
  <c r="G1334" i="10"/>
  <c r="G1335" i="10"/>
  <c r="G1336" i="10"/>
  <c r="G1337" i="10"/>
  <c r="G1338" i="10"/>
  <c r="G1339" i="10"/>
  <c r="G1340" i="10"/>
  <c r="G1341" i="10"/>
  <c r="G1342" i="10"/>
  <c r="G1343" i="10"/>
  <c r="G1344" i="10"/>
  <c r="G1345" i="10"/>
  <c r="G1346" i="10"/>
  <c r="G1347" i="10"/>
  <c r="G1348" i="10"/>
  <c r="G1349" i="10"/>
  <c r="G1350" i="10"/>
  <c r="G1351" i="10"/>
  <c r="G1352" i="10"/>
  <c r="G1353" i="10"/>
  <c r="G1354" i="10"/>
  <c r="G1355" i="10"/>
  <c r="G1356" i="10"/>
  <c r="G1357" i="10"/>
  <c r="G1358" i="10"/>
  <c r="G1359" i="10"/>
  <c r="G1360" i="10"/>
  <c r="G1361" i="10"/>
  <c r="G1362" i="10"/>
  <c r="G1363" i="10"/>
  <c r="G1364" i="10"/>
  <c r="G1365" i="10"/>
  <c r="G1366" i="10"/>
  <c r="G1367" i="10"/>
  <c r="G1368" i="10"/>
  <c r="G1369" i="10"/>
  <c r="G1370" i="10"/>
  <c r="G1371" i="10"/>
  <c r="G1372" i="10"/>
  <c r="G1373" i="10"/>
  <c r="G1374" i="10"/>
  <c r="G1375" i="10"/>
  <c r="G1376" i="10"/>
  <c r="G1377" i="10"/>
  <c r="G1378" i="10"/>
  <c r="G1379" i="10"/>
  <c r="G1380" i="10"/>
  <c r="G1381" i="10"/>
  <c r="G1382" i="10"/>
  <c r="G1383" i="10"/>
  <c r="G1384" i="10"/>
  <c r="G1385" i="10"/>
  <c r="G1386" i="10"/>
  <c r="G1387" i="10"/>
  <c r="G1388" i="10"/>
  <c r="G1389" i="10"/>
  <c r="G1390" i="10"/>
  <c r="G1391" i="10"/>
  <c r="G1392" i="10"/>
  <c r="G1393" i="10"/>
  <c r="G1394" i="10"/>
  <c r="G1395" i="10"/>
  <c r="G1396" i="10"/>
  <c r="G1397" i="10"/>
  <c r="G1398" i="10"/>
  <c r="G1399" i="10"/>
  <c r="G1400" i="10"/>
  <c r="G1401" i="10"/>
  <c r="G1402" i="10"/>
  <c r="G1403" i="10"/>
  <c r="G1404" i="10"/>
  <c r="G1405" i="10"/>
  <c r="G1406" i="10"/>
  <c r="G1407" i="10"/>
  <c r="G1408" i="10"/>
  <c r="G1409" i="10"/>
  <c r="G1410" i="10"/>
  <c r="G1411" i="10"/>
  <c r="G1412" i="10"/>
  <c r="G1413" i="10"/>
  <c r="G1414" i="10"/>
  <c r="G1415" i="10"/>
  <c r="G1416" i="10"/>
  <c r="G1417" i="10"/>
  <c r="G1418" i="10"/>
  <c r="G1419" i="10"/>
  <c r="G1420" i="10"/>
  <c r="G1421" i="10"/>
  <c r="G1422" i="10"/>
  <c r="G1423" i="10"/>
  <c r="G1424" i="10"/>
  <c r="G1425" i="10"/>
  <c r="G1426" i="10"/>
  <c r="G1427" i="10"/>
  <c r="G1428" i="10"/>
  <c r="G1429" i="10"/>
  <c r="G1430" i="10"/>
  <c r="G1431" i="10"/>
  <c r="G1432" i="10"/>
  <c r="G1433" i="10"/>
  <c r="G1434" i="10"/>
  <c r="G1435" i="10"/>
  <c r="G1436" i="10"/>
  <c r="G1437" i="10"/>
  <c r="G1438" i="10"/>
  <c r="G1439" i="10"/>
  <c r="G1440" i="10"/>
  <c r="G1441" i="10"/>
  <c r="G1442" i="10"/>
  <c r="G1443" i="10"/>
  <c r="G1444" i="10"/>
  <c r="G1445" i="10"/>
  <c r="G1446" i="10"/>
  <c r="G1447" i="10"/>
  <c r="G1448" i="10"/>
  <c r="G1449" i="10"/>
  <c r="G1450" i="10"/>
  <c r="G1451" i="10"/>
  <c r="G1452" i="10"/>
  <c r="G1453" i="10"/>
  <c r="G1454" i="10"/>
  <c r="G1455" i="10"/>
  <c r="G1456" i="10"/>
  <c r="G1457" i="10"/>
  <c r="G1458" i="10"/>
  <c r="G1459" i="10"/>
  <c r="G1460" i="10"/>
  <c r="G1461" i="10"/>
  <c r="G1462" i="10"/>
  <c r="G1463" i="10"/>
  <c r="G1464" i="10"/>
  <c r="G1465" i="10"/>
  <c r="G1466" i="10"/>
  <c r="G1467" i="10"/>
  <c r="G1468" i="10"/>
  <c r="G1469" i="10"/>
  <c r="G1470" i="10"/>
  <c r="G1471" i="10"/>
  <c r="G1472" i="10"/>
  <c r="G1473" i="10"/>
  <c r="G1474" i="10"/>
  <c r="G1475" i="10"/>
  <c r="G1476" i="10"/>
  <c r="G1477" i="10"/>
  <c r="G1478" i="10"/>
  <c r="G1479" i="10"/>
  <c r="G1480" i="10"/>
  <c r="G1481" i="10"/>
  <c r="G1482" i="10"/>
  <c r="G1483" i="10"/>
  <c r="G1484" i="10"/>
  <c r="G1485" i="10"/>
  <c r="G1486" i="10"/>
  <c r="G1487" i="10"/>
  <c r="G1488" i="10"/>
  <c r="G1489" i="10"/>
  <c r="G1490" i="10"/>
  <c r="G1491" i="10"/>
  <c r="G1492" i="10"/>
  <c r="G1493" i="10"/>
  <c r="G1494" i="10"/>
  <c r="G1495" i="10"/>
  <c r="G1496" i="10"/>
  <c r="G1497" i="10"/>
  <c r="G1498" i="10"/>
  <c r="G1499" i="10"/>
  <c r="G1500" i="10"/>
  <c r="G1501" i="10"/>
  <c r="G1502" i="10"/>
  <c r="G1503" i="10"/>
  <c r="G1504" i="10"/>
  <c r="G1505" i="10"/>
  <c r="G1506" i="10"/>
  <c r="G1507" i="10"/>
  <c r="G1508" i="10"/>
  <c r="G1509" i="10"/>
  <c r="G1510" i="10"/>
  <c r="G1511" i="10"/>
  <c r="G1512" i="10"/>
  <c r="G1513" i="10"/>
  <c r="G1514" i="10"/>
  <c r="G1515" i="10"/>
  <c r="G1516" i="10"/>
  <c r="G1517" i="10"/>
  <c r="G1518" i="10"/>
  <c r="G1519" i="10"/>
  <c r="G1520" i="10"/>
  <c r="G1521" i="10"/>
  <c r="G1522" i="10"/>
  <c r="G1523" i="10"/>
  <c r="G1524" i="10"/>
  <c r="G1525" i="10"/>
  <c r="G1526" i="10"/>
  <c r="G1527" i="10"/>
  <c r="G1528" i="10"/>
  <c r="G1529" i="10"/>
  <c r="G1530" i="10"/>
  <c r="G1531" i="10"/>
  <c r="G1532" i="10"/>
  <c r="G1533" i="10"/>
  <c r="G1534" i="10"/>
  <c r="G1535" i="10"/>
  <c r="G1536" i="10"/>
  <c r="G1537" i="10"/>
  <c r="G1538" i="10"/>
  <c r="G1539" i="10"/>
  <c r="G1540" i="10"/>
  <c r="G1541" i="10"/>
  <c r="G1542" i="10"/>
  <c r="G1543" i="10"/>
  <c r="G1544" i="10"/>
  <c r="G1545" i="10"/>
  <c r="G1546" i="10"/>
  <c r="G1547" i="10"/>
  <c r="G1548" i="10"/>
  <c r="G1549" i="10"/>
  <c r="G1550" i="10"/>
  <c r="G1551" i="10"/>
  <c r="G1552" i="10"/>
  <c r="G1553" i="10"/>
  <c r="G1554" i="10"/>
  <c r="G1555" i="10"/>
  <c r="G1556" i="10"/>
  <c r="G1557" i="10"/>
  <c r="G1558" i="10"/>
  <c r="G1559" i="10"/>
  <c r="G1560" i="10"/>
  <c r="G1561" i="10"/>
  <c r="G1562" i="10"/>
  <c r="G1563" i="10"/>
  <c r="G1564" i="10"/>
  <c r="G1565" i="10"/>
  <c r="G1566" i="10"/>
  <c r="G1567" i="10"/>
  <c r="G1568" i="10"/>
  <c r="G1569" i="10"/>
  <c r="G1570" i="10"/>
  <c r="G1571" i="10"/>
  <c r="G1572" i="10"/>
  <c r="G1573" i="10"/>
  <c r="G1574" i="10"/>
  <c r="G1575" i="10"/>
  <c r="G1576" i="10"/>
  <c r="G1577" i="10"/>
  <c r="G1578" i="10"/>
  <c r="G1579" i="10"/>
  <c r="G1580" i="10"/>
  <c r="G1581" i="10"/>
  <c r="G1582" i="10"/>
  <c r="G1583" i="10"/>
  <c r="G1584" i="10"/>
  <c r="G1585" i="10"/>
  <c r="G1586" i="10"/>
  <c r="G1587" i="10"/>
  <c r="G1588" i="10"/>
  <c r="G1589" i="10"/>
  <c r="G1590" i="10"/>
  <c r="G1591" i="10"/>
  <c r="G1592" i="10"/>
  <c r="G1593" i="10"/>
  <c r="G1594" i="10"/>
  <c r="G1595" i="10"/>
  <c r="G1596" i="10"/>
  <c r="G1597" i="10"/>
  <c r="G1598" i="10"/>
  <c r="G1599" i="10"/>
  <c r="G1600" i="10"/>
  <c r="G1601" i="10"/>
  <c r="G1602" i="10"/>
  <c r="G1603" i="10"/>
  <c r="G1604" i="10"/>
  <c r="G1605" i="10"/>
  <c r="G1606" i="10"/>
  <c r="G1607" i="10"/>
  <c r="G1608" i="10"/>
  <c r="G1609" i="10"/>
  <c r="G1610" i="10"/>
  <c r="G1611" i="10"/>
  <c r="G1612" i="10"/>
  <c r="G1613" i="10"/>
  <c r="G1614" i="10"/>
  <c r="G1615" i="10"/>
  <c r="G1616" i="10"/>
  <c r="G1617" i="10"/>
  <c r="G1618" i="10"/>
  <c r="G1619" i="10"/>
  <c r="G1620" i="10"/>
  <c r="G1621" i="10"/>
  <c r="G1622" i="10"/>
  <c r="G1623" i="10"/>
  <c r="G1624" i="10"/>
  <c r="G1625" i="10"/>
  <c r="G1626" i="10"/>
  <c r="G1627" i="10"/>
  <c r="G1628" i="10"/>
  <c r="G1629" i="10"/>
  <c r="G1630" i="10"/>
  <c r="G1631" i="10"/>
  <c r="G1632" i="10"/>
  <c r="G1633" i="10"/>
  <c r="G1634" i="10"/>
  <c r="G1635" i="10"/>
  <c r="G1636" i="10"/>
  <c r="G1637" i="10"/>
  <c r="G1638" i="10"/>
  <c r="G1639" i="10"/>
  <c r="G1640" i="10"/>
  <c r="G1641" i="10"/>
  <c r="G1642" i="10"/>
  <c r="G1643" i="10"/>
  <c r="G1644" i="10"/>
  <c r="G1645" i="10"/>
  <c r="G1646" i="10"/>
  <c r="G1647" i="10"/>
  <c r="G1648" i="10"/>
  <c r="G1649" i="10"/>
  <c r="G1650" i="10"/>
  <c r="G1651" i="10"/>
  <c r="G1652" i="10"/>
  <c r="G1653" i="10"/>
  <c r="G1654" i="10"/>
  <c r="G1655" i="10"/>
  <c r="G1656" i="10"/>
  <c r="G1657" i="10"/>
  <c r="G1658" i="10"/>
  <c r="G1659" i="10"/>
  <c r="G1660" i="10"/>
  <c r="G1661" i="10"/>
  <c r="G1662" i="10"/>
  <c r="G1663" i="10"/>
  <c r="G1664" i="10"/>
  <c r="G1665" i="10"/>
  <c r="G1666" i="10"/>
  <c r="G1667" i="10"/>
  <c r="G1668" i="10"/>
  <c r="G1669" i="10"/>
  <c r="G1670" i="10"/>
  <c r="G1671" i="10"/>
  <c r="G1672" i="10"/>
  <c r="G1673" i="10"/>
  <c r="G1674" i="10"/>
  <c r="G1675" i="10"/>
  <c r="G1676" i="10"/>
  <c r="G1677" i="10"/>
  <c r="G1678" i="10"/>
  <c r="G1679" i="10"/>
  <c r="G1680" i="10"/>
  <c r="G1681" i="10"/>
  <c r="G1682" i="10"/>
  <c r="G1683" i="10"/>
  <c r="G1684" i="10"/>
  <c r="G1685" i="10"/>
  <c r="G1686" i="10"/>
  <c r="G1687" i="10"/>
  <c r="G1688" i="10"/>
  <c r="G1689" i="10"/>
  <c r="G1690" i="10"/>
  <c r="G1691" i="10"/>
  <c r="G1692" i="10"/>
  <c r="G1693" i="10"/>
  <c r="G1694" i="10"/>
  <c r="G1695" i="10"/>
  <c r="G1696" i="10"/>
  <c r="G1697" i="10"/>
  <c r="G1698" i="10"/>
  <c r="G1699" i="10"/>
  <c r="G1700" i="10"/>
  <c r="G1701" i="10"/>
  <c r="G1702" i="10"/>
  <c r="G1703" i="10"/>
  <c r="G1704" i="10"/>
  <c r="G1705" i="10"/>
  <c r="G1706" i="10"/>
  <c r="G1707" i="10"/>
  <c r="G1708" i="10"/>
  <c r="G1709" i="10"/>
  <c r="G1710" i="10"/>
  <c r="G1711" i="10"/>
  <c r="G1712" i="10"/>
  <c r="G1713" i="10"/>
  <c r="G1714" i="10"/>
  <c r="G1715" i="10"/>
  <c r="G1716" i="10"/>
  <c r="G1717" i="10"/>
  <c r="G1718" i="10"/>
  <c r="G1719" i="10"/>
  <c r="G1720" i="10"/>
  <c r="G1721" i="10"/>
  <c r="G1722" i="10"/>
  <c r="G1723" i="10"/>
  <c r="G1724" i="10"/>
  <c r="G1725" i="10"/>
  <c r="G1726" i="10"/>
  <c r="G1727" i="10"/>
  <c r="G1728" i="10"/>
  <c r="G1729" i="10"/>
  <c r="G1730" i="10"/>
  <c r="G1731" i="10"/>
  <c r="G1732" i="10"/>
  <c r="G1733" i="10"/>
  <c r="G1734" i="10"/>
  <c r="G1735" i="10"/>
  <c r="G1736" i="10"/>
  <c r="G1737" i="10"/>
  <c r="G1738" i="10"/>
  <c r="G1739" i="10"/>
  <c r="G1740" i="10"/>
  <c r="G1741" i="10"/>
  <c r="G1742" i="10"/>
  <c r="G1743" i="10"/>
  <c r="G1744" i="10"/>
  <c r="G1745" i="10"/>
  <c r="G1746" i="10"/>
  <c r="G1747" i="10"/>
  <c r="G1748" i="10"/>
  <c r="G1749" i="10"/>
  <c r="G1750" i="10"/>
  <c r="G1751" i="10"/>
  <c r="G1752" i="10"/>
  <c r="G1753" i="10"/>
  <c r="G1754" i="10"/>
  <c r="G1755" i="10"/>
  <c r="G1756" i="10"/>
  <c r="G1757" i="10"/>
  <c r="G1758" i="10"/>
  <c r="G1759" i="10"/>
  <c r="G1760" i="10"/>
  <c r="G1761" i="10"/>
  <c r="G1762" i="10"/>
  <c r="G1763" i="10"/>
  <c r="G1764" i="10"/>
  <c r="G1765" i="10"/>
  <c r="G1766" i="10"/>
  <c r="G1767" i="10"/>
  <c r="G1768" i="10"/>
  <c r="G1769" i="10"/>
  <c r="G1770" i="10"/>
  <c r="G1771" i="10"/>
  <c r="G1772" i="10"/>
  <c r="G1773" i="10"/>
  <c r="G1774" i="10"/>
  <c r="G1775" i="10"/>
  <c r="G1776" i="10"/>
  <c r="G1777" i="10"/>
  <c r="G1778" i="10"/>
  <c r="G1779" i="10"/>
  <c r="G1780" i="10"/>
  <c r="G1781" i="10"/>
  <c r="G1782" i="10"/>
  <c r="G1783" i="10"/>
  <c r="G1784" i="10"/>
  <c r="G1785" i="10"/>
  <c r="G1786" i="10"/>
  <c r="G1787" i="10"/>
  <c r="G1788" i="10"/>
  <c r="G1789" i="10"/>
  <c r="G1790" i="10"/>
  <c r="G1791" i="10"/>
  <c r="G1792" i="10"/>
  <c r="G1793" i="10"/>
  <c r="G1794" i="10"/>
  <c r="G1795" i="10"/>
  <c r="G1796" i="10"/>
  <c r="G1797" i="10"/>
  <c r="G1798" i="10"/>
  <c r="G1799" i="10"/>
  <c r="G1800" i="10"/>
  <c r="G1801" i="10"/>
  <c r="G1802" i="10"/>
  <c r="G1803" i="10"/>
  <c r="G1804" i="10"/>
  <c r="G1805" i="10"/>
  <c r="G1806" i="10"/>
  <c r="G1807" i="10"/>
  <c r="G1808" i="10"/>
  <c r="G1809" i="10"/>
  <c r="G1810" i="10"/>
  <c r="G1811" i="10"/>
  <c r="G1812" i="10"/>
  <c r="G1813" i="10"/>
  <c r="G1814" i="10"/>
  <c r="G1815" i="10"/>
  <c r="G1816" i="10"/>
  <c r="G1817" i="10"/>
  <c r="G1818" i="10"/>
  <c r="G1819" i="10"/>
  <c r="G1820" i="10"/>
  <c r="G1821" i="10"/>
  <c r="G1822" i="10"/>
  <c r="G1823" i="10"/>
  <c r="G1824" i="10"/>
  <c r="G1825" i="10"/>
  <c r="G1826" i="10"/>
  <c r="G1827" i="10"/>
  <c r="G1828" i="10"/>
  <c r="G1829" i="10"/>
  <c r="G1830" i="10"/>
  <c r="G1831" i="10"/>
  <c r="G1832" i="10"/>
  <c r="G1833" i="10"/>
  <c r="G1834" i="10"/>
  <c r="G1835" i="10"/>
  <c r="G1836" i="10"/>
  <c r="G1837" i="10"/>
  <c r="G1838" i="10"/>
  <c r="G1839" i="10"/>
  <c r="G1840" i="10"/>
  <c r="G1841" i="10"/>
  <c r="G1842" i="10"/>
  <c r="G1843" i="10"/>
  <c r="G1844" i="10"/>
  <c r="G1845" i="10"/>
  <c r="G1846" i="10"/>
  <c r="G1847" i="10"/>
  <c r="G1848" i="10"/>
  <c r="G1849" i="10"/>
  <c r="G1850" i="10"/>
  <c r="G1851" i="10"/>
  <c r="G1852" i="10"/>
  <c r="G1853" i="10"/>
  <c r="G1854" i="10"/>
  <c r="G1855" i="10"/>
  <c r="G1856" i="10"/>
  <c r="G1857" i="10"/>
  <c r="G1858" i="10"/>
  <c r="G1859" i="10"/>
  <c r="G1860" i="10"/>
  <c r="G1861" i="10"/>
  <c r="G1862" i="10"/>
  <c r="G1863" i="10"/>
  <c r="G1864" i="10"/>
  <c r="G1865" i="10"/>
  <c r="G1866" i="10"/>
  <c r="G1867" i="10"/>
  <c r="G1868" i="10"/>
  <c r="G1869" i="10"/>
  <c r="G1870" i="10"/>
  <c r="G1871" i="10"/>
  <c r="G1872" i="10"/>
  <c r="G1873" i="10"/>
  <c r="G1874" i="10"/>
  <c r="G1875" i="10"/>
  <c r="G1876" i="10"/>
  <c r="G1877" i="10"/>
  <c r="G1878" i="10"/>
  <c r="G1879" i="10"/>
  <c r="G1880" i="10"/>
  <c r="G1881" i="10"/>
  <c r="G1882" i="10"/>
  <c r="G1883" i="10"/>
  <c r="G1884" i="10"/>
  <c r="G1885" i="10"/>
  <c r="G1886" i="10"/>
  <c r="G1887" i="10"/>
  <c r="G1888" i="10"/>
  <c r="G1889" i="10"/>
  <c r="G1890" i="10"/>
  <c r="G1891" i="10"/>
  <c r="G1892" i="10"/>
  <c r="G1893" i="10"/>
  <c r="G1894" i="10"/>
  <c r="G1895" i="10"/>
  <c r="G1896" i="10"/>
  <c r="G1897" i="10"/>
  <c r="G1898" i="10"/>
  <c r="G1899" i="10"/>
  <c r="G1900" i="10"/>
  <c r="G1901" i="10"/>
  <c r="G1902" i="10"/>
  <c r="G1903" i="10"/>
  <c r="G1904" i="10"/>
  <c r="G1905" i="10"/>
  <c r="G1906" i="10"/>
  <c r="G1907" i="10"/>
  <c r="G1908" i="10"/>
  <c r="G1909" i="10"/>
  <c r="G1910" i="10"/>
  <c r="G1911" i="10"/>
  <c r="G1912" i="10"/>
  <c r="G1913" i="10"/>
  <c r="G1914" i="10"/>
  <c r="G1915" i="10"/>
  <c r="G1916" i="10"/>
  <c r="G1917" i="10"/>
  <c r="G1918" i="10"/>
  <c r="G1919" i="10"/>
  <c r="G1920" i="10"/>
  <c r="G1921" i="10"/>
  <c r="G1922" i="10"/>
  <c r="G1923" i="10"/>
  <c r="G1924" i="10"/>
  <c r="G1925" i="10"/>
  <c r="G1926" i="10"/>
  <c r="G1927" i="10"/>
  <c r="G1928" i="10"/>
  <c r="G1929" i="10"/>
  <c r="G1930" i="10"/>
  <c r="G1931" i="10"/>
  <c r="G1932" i="10"/>
  <c r="G1933" i="10"/>
  <c r="G1934" i="10"/>
  <c r="G1935" i="10"/>
  <c r="G1936" i="10"/>
  <c r="G1937" i="10"/>
  <c r="G1938" i="10"/>
  <c r="G1939" i="10"/>
  <c r="G1940" i="10"/>
  <c r="G1941" i="10"/>
  <c r="G1942" i="10"/>
  <c r="G1943" i="10"/>
  <c r="G1944" i="10"/>
  <c r="G1945" i="10"/>
  <c r="G1946" i="10"/>
  <c r="G1947" i="10"/>
  <c r="G1948" i="10"/>
  <c r="G1949" i="10"/>
  <c r="G1950" i="10"/>
  <c r="G1951" i="10"/>
  <c r="G1952" i="10"/>
  <c r="G1953" i="10"/>
  <c r="G1954" i="10"/>
  <c r="G1955" i="10"/>
  <c r="G1956" i="10"/>
  <c r="G1957" i="10"/>
  <c r="G1958" i="10"/>
  <c r="G1959" i="10"/>
  <c r="G1960" i="10"/>
  <c r="G1961" i="10"/>
  <c r="G1962" i="10"/>
  <c r="G1963" i="10"/>
  <c r="G1964" i="10"/>
  <c r="G1965" i="10"/>
  <c r="G1966" i="10"/>
  <c r="G1967" i="10"/>
  <c r="G1968" i="10"/>
  <c r="G1969" i="10"/>
  <c r="G1970" i="10"/>
  <c r="G1971" i="10"/>
  <c r="G1972" i="10"/>
  <c r="G1973" i="10"/>
  <c r="G1974" i="10"/>
  <c r="G1975" i="10"/>
  <c r="G1976" i="10"/>
  <c r="G1977" i="10"/>
  <c r="G1978" i="10"/>
  <c r="G1979" i="10"/>
  <c r="G1980" i="10"/>
  <c r="G1981" i="10"/>
  <c r="G1982" i="10"/>
  <c r="G1983" i="10"/>
  <c r="G1984" i="10"/>
  <c r="G1985" i="10"/>
  <c r="G1986" i="10"/>
  <c r="G1987" i="10"/>
  <c r="G1988" i="10"/>
  <c r="G1989" i="10"/>
  <c r="G1990" i="10"/>
  <c r="G1991" i="10"/>
  <c r="G1992" i="10"/>
  <c r="G1993" i="10"/>
  <c r="G1994" i="10"/>
  <c r="G1995" i="10"/>
  <c r="G1996" i="10"/>
  <c r="G1997" i="10"/>
  <c r="G1998" i="10"/>
  <c r="G1999" i="10"/>
  <c r="G2000" i="10"/>
  <c r="G2001" i="10"/>
  <c r="G2002" i="10"/>
  <c r="G2003" i="10"/>
  <c r="G2004" i="10"/>
  <c r="G2005" i="10"/>
  <c r="G2006" i="10"/>
  <c r="G2007" i="10"/>
  <c r="G2008" i="10"/>
  <c r="G2009" i="10"/>
  <c r="G2010" i="10"/>
  <c r="G2011" i="10"/>
  <c r="G2012" i="10"/>
  <c r="G2013" i="10"/>
  <c r="G2014" i="10"/>
  <c r="G2015" i="10"/>
  <c r="G2016" i="10"/>
  <c r="G2017" i="10"/>
  <c r="G2018" i="10"/>
  <c r="G2019" i="10"/>
  <c r="G2020" i="10"/>
  <c r="G2021" i="10"/>
  <c r="G2022" i="10"/>
  <c r="G2023" i="10"/>
  <c r="G2024" i="10"/>
  <c r="G2025" i="10"/>
  <c r="G2026" i="10"/>
  <c r="G2027" i="10"/>
  <c r="G2028" i="10"/>
  <c r="G2029" i="10"/>
  <c r="G2030" i="10"/>
  <c r="G2031" i="10"/>
  <c r="G2032" i="10"/>
  <c r="G2033" i="10"/>
  <c r="G2034" i="10"/>
  <c r="G2035" i="10"/>
  <c r="G2036" i="10"/>
  <c r="G2037" i="10"/>
  <c r="G2038" i="10"/>
  <c r="G2039" i="10"/>
  <c r="G2040" i="10"/>
  <c r="G2041" i="10"/>
  <c r="G2042" i="10"/>
  <c r="G2043" i="10"/>
  <c r="G2044" i="10"/>
  <c r="G2045" i="10"/>
  <c r="G2046" i="10"/>
  <c r="G2047" i="10"/>
  <c r="G2048" i="10"/>
  <c r="G2049" i="10"/>
  <c r="G2050" i="10"/>
  <c r="G2051" i="10"/>
  <c r="G2052" i="10"/>
  <c r="G2053" i="10"/>
  <c r="G2054" i="10"/>
  <c r="G2055" i="10"/>
  <c r="G2056" i="10"/>
  <c r="G2057" i="10"/>
  <c r="G2058" i="10"/>
  <c r="G2059" i="10"/>
  <c r="G2060" i="10"/>
  <c r="G2061" i="10"/>
  <c r="G2062" i="10"/>
  <c r="G2063" i="10"/>
  <c r="G2064" i="10"/>
  <c r="G2065" i="10"/>
  <c r="G2066" i="10"/>
  <c r="G2067" i="10"/>
  <c r="G2068" i="10"/>
  <c r="G2069" i="10"/>
  <c r="G2070" i="10"/>
  <c r="G2071" i="10"/>
  <c r="G2072" i="10"/>
  <c r="G2073" i="10"/>
  <c r="G2074" i="10"/>
  <c r="G2075" i="10"/>
  <c r="G2076" i="10"/>
  <c r="G2077" i="10"/>
  <c r="G2078" i="10"/>
  <c r="G2079" i="10"/>
  <c r="G2080" i="10"/>
  <c r="G2081" i="10"/>
  <c r="G2082" i="10"/>
  <c r="G2083" i="10"/>
  <c r="G2084" i="10"/>
  <c r="G2085" i="10"/>
  <c r="G2086" i="10"/>
  <c r="G2087" i="10"/>
  <c r="G2088" i="10"/>
  <c r="G2089" i="10"/>
  <c r="G2090" i="10"/>
  <c r="G2091" i="10"/>
  <c r="G2092" i="10"/>
  <c r="G2093" i="10"/>
  <c r="G2094" i="10"/>
  <c r="G2095" i="10"/>
  <c r="G2096" i="10"/>
  <c r="G2097" i="10"/>
  <c r="G2098" i="10"/>
  <c r="G2099" i="10"/>
  <c r="G2100" i="10"/>
  <c r="G2101" i="10"/>
  <c r="G2102" i="10"/>
  <c r="G2103" i="10"/>
  <c r="G2104" i="10"/>
  <c r="G2105" i="10"/>
  <c r="G2106" i="10"/>
  <c r="G2107" i="10"/>
  <c r="G2108" i="10"/>
  <c r="G2109" i="10"/>
  <c r="G2110" i="10"/>
  <c r="G2111" i="10"/>
  <c r="G2112" i="10"/>
  <c r="G2113" i="10"/>
  <c r="G2114" i="10"/>
  <c r="G2115" i="10"/>
  <c r="G2116" i="10"/>
  <c r="G2117" i="10"/>
  <c r="G2118" i="10"/>
  <c r="G2119" i="10"/>
  <c r="G2120" i="10"/>
  <c r="G2121" i="10"/>
  <c r="G2122" i="10"/>
  <c r="G2123" i="10"/>
  <c r="G2124" i="10"/>
  <c r="G2125" i="10"/>
  <c r="G2126" i="10"/>
  <c r="G2127" i="10"/>
  <c r="G2128" i="10"/>
  <c r="G2129" i="10"/>
  <c r="G2130" i="10"/>
  <c r="G2131" i="10"/>
  <c r="G2132" i="10"/>
  <c r="G2133" i="10"/>
  <c r="G2134" i="10"/>
  <c r="G2135" i="10"/>
  <c r="G2136" i="10"/>
  <c r="G2137" i="10"/>
  <c r="G2138" i="10"/>
  <c r="G2139" i="10"/>
  <c r="G2140" i="10"/>
  <c r="G2141" i="10"/>
  <c r="G2142" i="10"/>
  <c r="G2143" i="10"/>
  <c r="G2144" i="10"/>
  <c r="G2145" i="10"/>
  <c r="G2146" i="10"/>
  <c r="G2147" i="10"/>
  <c r="G2148" i="10"/>
  <c r="G2149" i="10"/>
  <c r="G2150" i="10"/>
  <c r="G2151" i="10"/>
  <c r="G2152" i="10"/>
  <c r="G2153" i="10"/>
  <c r="G2154" i="10"/>
  <c r="G2155" i="10"/>
  <c r="G2156" i="10"/>
  <c r="G2157" i="10"/>
  <c r="G2158" i="10"/>
  <c r="G2159" i="10"/>
  <c r="G2160" i="10"/>
  <c r="G2161" i="10"/>
  <c r="G2162" i="10"/>
  <c r="G2163" i="10"/>
  <c r="G2164" i="10"/>
  <c r="G2165" i="10"/>
  <c r="G2166" i="10"/>
  <c r="G2167" i="10"/>
  <c r="G2168" i="10"/>
  <c r="G2169" i="10"/>
  <c r="G2170" i="10"/>
  <c r="G2171" i="10"/>
  <c r="G2172" i="10"/>
  <c r="G2173" i="10"/>
  <c r="G2174" i="10"/>
  <c r="G2175" i="10"/>
  <c r="G2176" i="10"/>
  <c r="G2177" i="10"/>
  <c r="G2178" i="10"/>
  <c r="G2179" i="10"/>
  <c r="G2180" i="10"/>
  <c r="G2181" i="10"/>
  <c r="G2182" i="10"/>
  <c r="G2183" i="10"/>
  <c r="G2184" i="10"/>
  <c r="G2185" i="10"/>
  <c r="G2186" i="10"/>
  <c r="G2187" i="10"/>
  <c r="G2188" i="10"/>
  <c r="G2189" i="10"/>
  <c r="G2190" i="10"/>
  <c r="G2191" i="10"/>
  <c r="G2192" i="10"/>
  <c r="G2193" i="10"/>
  <c r="G2194" i="10"/>
  <c r="G2195" i="10"/>
  <c r="G2196" i="10"/>
  <c r="G2197" i="10"/>
  <c r="G2198" i="10"/>
  <c r="G2199" i="10"/>
  <c r="G2200" i="10"/>
  <c r="G2201" i="10"/>
  <c r="G2202" i="10"/>
  <c r="G2203" i="10"/>
  <c r="G2204" i="10"/>
  <c r="G2205" i="10"/>
  <c r="G2206" i="10"/>
  <c r="G2207" i="10"/>
  <c r="G2208" i="10"/>
  <c r="G2209" i="10"/>
  <c r="G2210" i="10"/>
  <c r="G2211" i="10"/>
  <c r="G2212" i="10"/>
  <c r="G2213" i="10"/>
  <c r="G2214" i="10"/>
  <c r="G2215" i="10"/>
  <c r="G2216" i="10"/>
  <c r="G2217" i="10"/>
  <c r="G2218" i="10"/>
  <c r="G2219" i="10"/>
  <c r="G2220" i="10"/>
  <c r="G2221" i="10"/>
  <c r="G2222" i="10"/>
  <c r="G2223" i="10"/>
  <c r="G2224" i="10"/>
  <c r="G2225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" i="10"/>
  <c r="G3" i="8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" i="8"/>
  <c r="G3" i="9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565" i="9"/>
  <c r="G566" i="9"/>
  <c r="G567" i="9"/>
  <c r="G568" i="9"/>
  <c r="G569" i="9"/>
  <c r="G570" i="9"/>
  <c r="G571" i="9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97" i="9"/>
  <c r="G598" i="9"/>
  <c r="G599" i="9"/>
  <c r="G600" i="9"/>
  <c r="G601" i="9"/>
  <c r="G602" i="9"/>
  <c r="G603" i="9"/>
  <c r="G604" i="9"/>
  <c r="G605" i="9"/>
  <c r="G606" i="9"/>
  <c r="G607" i="9"/>
  <c r="G608" i="9"/>
  <c r="G609" i="9"/>
  <c r="G610" i="9"/>
  <c r="G611" i="9"/>
  <c r="G612" i="9"/>
  <c r="G613" i="9"/>
  <c r="G614" i="9"/>
  <c r="G615" i="9"/>
  <c r="G616" i="9"/>
  <c r="G617" i="9"/>
  <c r="G618" i="9"/>
  <c r="G619" i="9"/>
  <c r="G620" i="9"/>
  <c r="G621" i="9"/>
  <c r="G622" i="9"/>
  <c r="G623" i="9"/>
  <c r="G624" i="9"/>
  <c r="G625" i="9"/>
  <c r="G626" i="9"/>
  <c r="G627" i="9"/>
  <c r="G628" i="9"/>
  <c r="G629" i="9"/>
  <c r="G630" i="9"/>
  <c r="G631" i="9"/>
  <c r="G632" i="9"/>
  <c r="G633" i="9"/>
  <c r="G634" i="9"/>
  <c r="G635" i="9"/>
  <c r="G636" i="9"/>
  <c r="G637" i="9"/>
  <c r="G638" i="9"/>
  <c r="G639" i="9"/>
  <c r="G640" i="9"/>
  <c r="G641" i="9"/>
  <c r="G642" i="9"/>
  <c r="G643" i="9"/>
  <c r="G644" i="9"/>
  <c r="G645" i="9"/>
  <c r="G646" i="9"/>
  <c r="G647" i="9"/>
  <c r="G648" i="9"/>
  <c r="G649" i="9"/>
  <c r="G650" i="9"/>
  <c r="G651" i="9"/>
  <c r="G652" i="9"/>
  <c r="G653" i="9"/>
  <c r="G654" i="9"/>
  <c r="G655" i="9"/>
  <c r="G656" i="9"/>
  <c r="G657" i="9"/>
  <c r="G658" i="9"/>
  <c r="G659" i="9"/>
  <c r="G660" i="9"/>
  <c r="G661" i="9"/>
  <c r="G662" i="9"/>
  <c r="G663" i="9"/>
  <c r="G664" i="9"/>
  <c r="G665" i="9"/>
  <c r="G666" i="9"/>
  <c r="G667" i="9"/>
  <c r="G668" i="9"/>
  <c r="G669" i="9"/>
  <c r="G670" i="9"/>
  <c r="G671" i="9"/>
  <c r="G672" i="9"/>
  <c r="G673" i="9"/>
  <c r="G674" i="9"/>
  <c r="G675" i="9"/>
  <c r="G676" i="9"/>
  <c r="G677" i="9"/>
  <c r="G678" i="9"/>
  <c r="G679" i="9"/>
  <c r="G680" i="9"/>
  <c r="G681" i="9"/>
  <c r="G682" i="9"/>
  <c r="G683" i="9"/>
  <c r="G684" i="9"/>
  <c r="G685" i="9"/>
  <c r="G686" i="9"/>
  <c r="G687" i="9"/>
  <c r="G688" i="9"/>
  <c r="G689" i="9"/>
  <c r="G690" i="9"/>
  <c r="G691" i="9"/>
  <c r="G692" i="9"/>
  <c r="G693" i="9"/>
  <c r="G694" i="9"/>
  <c r="G695" i="9"/>
  <c r="G696" i="9"/>
  <c r="G697" i="9"/>
  <c r="G698" i="9"/>
  <c r="G699" i="9"/>
  <c r="G700" i="9"/>
  <c r="G701" i="9"/>
  <c r="G702" i="9"/>
  <c r="G703" i="9"/>
  <c r="G704" i="9"/>
  <c r="G705" i="9"/>
  <c r="G706" i="9"/>
  <c r="G707" i="9"/>
  <c r="G708" i="9"/>
  <c r="G709" i="9"/>
  <c r="G710" i="9"/>
  <c r="G711" i="9"/>
  <c r="G712" i="9"/>
  <c r="G713" i="9"/>
  <c r="G714" i="9"/>
  <c r="G715" i="9"/>
  <c r="G716" i="9"/>
  <c r="G717" i="9"/>
  <c r="G718" i="9"/>
  <c r="G719" i="9"/>
  <c r="G720" i="9"/>
  <c r="G721" i="9"/>
  <c r="G722" i="9"/>
  <c r="G723" i="9"/>
  <c r="G724" i="9"/>
  <c r="G725" i="9"/>
  <c r="G726" i="9"/>
  <c r="G727" i="9"/>
  <c r="G728" i="9"/>
  <c r="G729" i="9"/>
  <c r="G730" i="9"/>
  <c r="G731" i="9"/>
  <c r="G732" i="9"/>
  <c r="G733" i="9"/>
  <c r="G734" i="9"/>
  <c r="G735" i="9"/>
  <c r="G736" i="9"/>
  <c r="G737" i="9"/>
  <c r="G738" i="9"/>
  <c r="G739" i="9"/>
  <c r="G740" i="9"/>
  <c r="G741" i="9"/>
  <c r="G742" i="9"/>
  <c r="G743" i="9"/>
  <c r="G744" i="9"/>
  <c r="G745" i="9"/>
  <c r="G746" i="9"/>
  <c r="G747" i="9"/>
  <c r="G748" i="9"/>
  <c r="G749" i="9"/>
  <c r="G750" i="9"/>
  <c r="G751" i="9"/>
  <c r="G752" i="9"/>
  <c r="G753" i="9"/>
  <c r="G754" i="9"/>
  <c r="G755" i="9"/>
  <c r="G756" i="9"/>
  <c r="G757" i="9"/>
  <c r="G758" i="9"/>
  <c r="G759" i="9"/>
  <c r="G760" i="9"/>
  <c r="G761" i="9"/>
  <c r="G762" i="9"/>
  <c r="G763" i="9"/>
  <c r="G764" i="9"/>
  <c r="G765" i="9"/>
  <c r="G766" i="9"/>
  <c r="G767" i="9"/>
  <c r="G768" i="9"/>
  <c r="G769" i="9"/>
  <c r="G770" i="9"/>
  <c r="G771" i="9"/>
  <c r="G772" i="9"/>
  <c r="G773" i="9"/>
  <c r="G774" i="9"/>
  <c r="G775" i="9"/>
  <c r="G776" i="9"/>
  <c r="G777" i="9"/>
  <c r="G778" i="9"/>
  <c r="G779" i="9"/>
  <c r="G780" i="9"/>
  <c r="G781" i="9"/>
  <c r="G782" i="9"/>
  <c r="G783" i="9"/>
  <c r="G784" i="9"/>
  <c r="G785" i="9"/>
  <c r="G786" i="9"/>
  <c r="G787" i="9"/>
  <c r="G788" i="9"/>
  <c r="G789" i="9"/>
  <c r="G790" i="9"/>
  <c r="G791" i="9"/>
  <c r="G792" i="9"/>
  <c r="G793" i="9"/>
  <c r="G794" i="9"/>
  <c r="G795" i="9"/>
  <c r="G796" i="9"/>
  <c r="G797" i="9"/>
  <c r="G798" i="9"/>
  <c r="G799" i="9"/>
  <c r="G800" i="9"/>
  <c r="G801" i="9"/>
  <c r="G802" i="9"/>
  <c r="G803" i="9"/>
  <c r="G804" i="9"/>
  <c r="G805" i="9"/>
  <c r="G806" i="9"/>
  <c r="G807" i="9"/>
  <c r="G808" i="9"/>
  <c r="G809" i="9"/>
  <c r="G810" i="9"/>
  <c r="G811" i="9"/>
  <c r="G812" i="9"/>
  <c r="G813" i="9"/>
  <c r="G814" i="9"/>
  <c r="G815" i="9"/>
  <c r="G816" i="9"/>
  <c r="G817" i="9"/>
  <c r="G818" i="9"/>
  <c r="G819" i="9"/>
  <c r="G820" i="9"/>
  <c r="G821" i="9"/>
  <c r="G822" i="9"/>
  <c r="G823" i="9"/>
  <c r="G824" i="9"/>
  <c r="G825" i="9"/>
  <c r="G826" i="9"/>
  <c r="G827" i="9"/>
  <c r="G828" i="9"/>
  <c r="G829" i="9"/>
  <c r="G830" i="9"/>
  <c r="G831" i="9"/>
  <c r="G832" i="9"/>
  <c r="G833" i="9"/>
  <c r="G834" i="9"/>
  <c r="G835" i="9"/>
  <c r="G836" i="9"/>
  <c r="G837" i="9"/>
  <c r="G838" i="9"/>
  <c r="G839" i="9"/>
  <c r="G840" i="9"/>
  <c r="G841" i="9"/>
  <c r="G842" i="9"/>
  <c r="G843" i="9"/>
  <c r="G844" i="9"/>
  <c r="G845" i="9"/>
  <c r="G846" i="9"/>
  <c r="G847" i="9"/>
  <c r="G848" i="9"/>
  <c r="G849" i="9"/>
  <c r="G850" i="9"/>
  <c r="G851" i="9"/>
  <c r="G852" i="9"/>
  <c r="G853" i="9"/>
  <c r="G854" i="9"/>
  <c r="G855" i="9"/>
  <c r="G856" i="9"/>
  <c r="G857" i="9"/>
  <c r="G858" i="9"/>
  <c r="G859" i="9"/>
  <c r="G860" i="9"/>
  <c r="G861" i="9"/>
  <c r="G862" i="9"/>
  <c r="G863" i="9"/>
  <c r="G864" i="9"/>
  <c r="G865" i="9"/>
  <c r="G866" i="9"/>
  <c r="G867" i="9"/>
  <c r="G868" i="9"/>
  <c r="G869" i="9"/>
  <c r="G870" i="9"/>
  <c r="G871" i="9"/>
  <c r="G872" i="9"/>
  <c r="G873" i="9"/>
  <c r="G874" i="9"/>
  <c r="G875" i="9"/>
  <c r="G876" i="9"/>
  <c r="G877" i="9"/>
  <c r="G878" i="9"/>
  <c r="G879" i="9"/>
  <c r="G880" i="9"/>
  <c r="G881" i="9"/>
  <c r="G882" i="9"/>
  <c r="G883" i="9"/>
  <c r="G884" i="9"/>
  <c r="G885" i="9"/>
  <c r="G886" i="9"/>
  <c r="G887" i="9"/>
  <c r="G888" i="9"/>
  <c r="G889" i="9"/>
  <c r="G890" i="9"/>
  <c r="G891" i="9"/>
  <c r="G892" i="9"/>
  <c r="G893" i="9"/>
  <c r="G894" i="9"/>
  <c r="G895" i="9"/>
  <c r="G896" i="9"/>
  <c r="G897" i="9"/>
  <c r="G898" i="9"/>
  <c r="G899" i="9"/>
  <c r="G900" i="9"/>
  <c r="G901" i="9"/>
  <c r="G902" i="9"/>
  <c r="G903" i="9"/>
  <c r="G904" i="9"/>
  <c r="G905" i="9"/>
  <c r="G906" i="9"/>
  <c r="G907" i="9"/>
  <c r="G908" i="9"/>
  <c r="G909" i="9"/>
  <c r="G910" i="9"/>
  <c r="G911" i="9"/>
  <c r="G912" i="9"/>
  <c r="G913" i="9"/>
  <c r="G914" i="9"/>
  <c r="G915" i="9"/>
  <c r="G916" i="9"/>
  <c r="G917" i="9"/>
  <c r="G918" i="9"/>
  <c r="G919" i="9"/>
  <c r="G920" i="9"/>
  <c r="G921" i="9"/>
  <c r="G922" i="9"/>
  <c r="G923" i="9"/>
  <c r="G924" i="9"/>
  <c r="G925" i="9"/>
  <c r="G926" i="9"/>
  <c r="G927" i="9"/>
  <c r="G928" i="9"/>
  <c r="G929" i="9"/>
  <c r="G930" i="9"/>
  <c r="G931" i="9"/>
  <c r="G932" i="9"/>
  <c r="G933" i="9"/>
  <c r="G934" i="9"/>
  <c r="G935" i="9"/>
  <c r="G936" i="9"/>
  <c r="G937" i="9"/>
  <c r="G938" i="9"/>
  <c r="G939" i="9"/>
  <c r="G940" i="9"/>
  <c r="G941" i="9"/>
  <c r="G942" i="9"/>
  <c r="G943" i="9"/>
  <c r="G944" i="9"/>
  <c r="G945" i="9"/>
  <c r="G946" i="9"/>
  <c r="G947" i="9"/>
  <c r="G948" i="9"/>
  <c r="G949" i="9"/>
  <c r="G950" i="9"/>
  <c r="G951" i="9"/>
  <c r="G952" i="9"/>
  <c r="G953" i="9"/>
  <c r="G954" i="9"/>
  <c r="G955" i="9"/>
  <c r="G956" i="9"/>
  <c r="G957" i="9"/>
  <c r="G958" i="9"/>
  <c r="G959" i="9"/>
  <c r="G960" i="9"/>
  <c r="G961" i="9"/>
  <c r="G962" i="9"/>
  <c r="G963" i="9"/>
  <c r="G964" i="9"/>
  <c r="G965" i="9"/>
  <c r="G966" i="9"/>
  <c r="G967" i="9"/>
  <c r="G968" i="9"/>
  <c r="G969" i="9"/>
  <c r="G970" i="9"/>
  <c r="G971" i="9"/>
  <c r="G972" i="9"/>
  <c r="G973" i="9"/>
  <c r="G974" i="9"/>
  <c r="G975" i="9"/>
  <c r="G976" i="9"/>
  <c r="G977" i="9"/>
  <c r="G978" i="9"/>
  <c r="G979" i="9"/>
  <c r="G980" i="9"/>
  <c r="G981" i="9"/>
  <c r="G982" i="9"/>
  <c r="G983" i="9"/>
  <c r="G984" i="9"/>
  <c r="G985" i="9"/>
  <c r="G986" i="9"/>
  <c r="G987" i="9"/>
  <c r="G988" i="9"/>
  <c r="G989" i="9"/>
  <c r="G990" i="9"/>
  <c r="G991" i="9"/>
  <c r="G992" i="9"/>
  <c r="G993" i="9"/>
  <c r="G994" i="9"/>
  <c r="G995" i="9"/>
  <c r="G996" i="9"/>
  <c r="G997" i="9"/>
  <c r="G998" i="9"/>
  <c r="G999" i="9"/>
  <c r="G1000" i="9"/>
  <c r="G1001" i="9"/>
  <c r="G1002" i="9"/>
  <c r="G1003" i="9"/>
  <c r="G1004" i="9"/>
  <c r="G1005" i="9"/>
  <c r="G1006" i="9"/>
  <c r="G1007" i="9"/>
  <c r="G1008" i="9"/>
  <c r="G1009" i="9"/>
  <c r="G1010" i="9"/>
  <c r="G1011" i="9"/>
  <c r="G1012" i="9"/>
  <c r="G1013" i="9"/>
  <c r="G1014" i="9"/>
  <c r="G1015" i="9"/>
  <c r="G1016" i="9"/>
  <c r="G1017" i="9"/>
  <c r="G1018" i="9"/>
  <c r="G1019" i="9"/>
  <c r="G1020" i="9"/>
  <c r="G1021" i="9"/>
  <c r="G1022" i="9"/>
  <c r="G1023" i="9"/>
  <c r="G1024" i="9"/>
  <c r="G1025" i="9"/>
  <c r="G1026" i="9"/>
  <c r="G1027" i="9"/>
  <c r="G1028" i="9"/>
  <c r="G1029" i="9"/>
  <c r="G1030" i="9"/>
  <c r="G1031" i="9"/>
  <c r="G1032" i="9"/>
  <c r="G1033" i="9"/>
  <c r="G1034" i="9"/>
  <c r="G1035" i="9"/>
  <c r="G1036" i="9"/>
  <c r="G1037" i="9"/>
  <c r="G1038" i="9"/>
  <c r="G1039" i="9"/>
  <c r="G1040" i="9"/>
  <c r="G1041" i="9"/>
  <c r="G1042" i="9"/>
  <c r="G1043" i="9"/>
  <c r="G1044" i="9"/>
  <c r="G1045" i="9"/>
  <c r="G1046" i="9"/>
  <c r="G1047" i="9"/>
  <c r="G1048" i="9"/>
  <c r="G1049" i="9"/>
  <c r="G1050" i="9"/>
  <c r="G1051" i="9"/>
  <c r="G1052" i="9"/>
  <c r="G1053" i="9"/>
  <c r="G1054" i="9"/>
  <c r="G1055" i="9"/>
  <c r="G1056" i="9"/>
  <c r="G1057" i="9"/>
  <c r="G1058" i="9"/>
  <c r="G1059" i="9"/>
  <c r="G1060" i="9"/>
  <c r="G1061" i="9"/>
  <c r="G1062" i="9"/>
  <c r="G1063" i="9"/>
  <c r="G1064" i="9"/>
  <c r="G1065" i="9"/>
  <c r="G1066" i="9"/>
  <c r="G1067" i="9"/>
  <c r="G1068" i="9"/>
  <c r="G1069" i="9"/>
  <c r="G1070" i="9"/>
  <c r="G1071" i="9"/>
  <c r="G1072" i="9"/>
  <c r="G1073" i="9"/>
  <c r="G1074" i="9"/>
  <c r="G1075" i="9"/>
  <c r="G1076" i="9"/>
  <c r="G1077" i="9"/>
  <c r="G1078" i="9"/>
  <c r="G1079" i="9"/>
  <c r="G1080" i="9"/>
  <c r="G1081" i="9"/>
  <c r="G1082" i="9"/>
  <c r="G1083" i="9"/>
  <c r="G1084" i="9"/>
  <c r="G1085" i="9"/>
  <c r="G1086" i="9"/>
  <c r="G1087" i="9"/>
  <c r="G1088" i="9"/>
  <c r="G1089" i="9"/>
  <c r="G1090" i="9"/>
  <c r="G1091" i="9"/>
  <c r="G1092" i="9"/>
  <c r="G1093" i="9"/>
  <c r="G1094" i="9"/>
  <c r="G1095" i="9"/>
  <c r="G1096" i="9"/>
  <c r="G1097" i="9"/>
  <c r="G1098" i="9"/>
  <c r="G1099" i="9"/>
  <c r="G1100" i="9"/>
  <c r="G1101" i="9"/>
  <c r="G1102" i="9"/>
  <c r="G1103" i="9"/>
  <c r="G1104" i="9"/>
  <c r="G1105" i="9"/>
  <c r="G1106" i="9"/>
  <c r="G1107" i="9"/>
  <c r="G1108" i="9"/>
  <c r="G1109" i="9"/>
  <c r="G1110" i="9"/>
  <c r="G1111" i="9"/>
  <c r="G1112" i="9"/>
  <c r="G1113" i="9"/>
  <c r="G1114" i="9"/>
  <c r="G1115" i="9"/>
  <c r="G1116" i="9"/>
  <c r="G1117" i="9"/>
  <c r="G1118" i="9"/>
  <c r="G1119" i="9"/>
  <c r="G1120" i="9"/>
  <c r="G1121" i="9"/>
  <c r="G1122" i="9"/>
  <c r="G1123" i="9"/>
  <c r="G1124" i="9"/>
  <c r="G1125" i="9"/>
  <c r="G1126" i="9"/>
  <c r="G1127" i="9"/>
  <c r="G1128" i="9"/>
  <c r="G1129" i="9"/>
  <c r="G1130" i="9"/>
  <c r="G1131" i="9"/>
  <c r="G1132" i="9"/>
  <c r="G1133" i="9"/>
  <c r="G1134" i="9"/>
  <c r="G1135" i="9"/>
  <c r="G1136" i="9"/>
  <c r="G1137" i="9"/>
  <c r="G1138" i="9"/>
  <c r="G1139" i="9"/>
  <c r="G1140" i="9"/>
  <c r="G1141" i="9"/>
  <c r="G1142" i="9"/>
  <c r="G1143" i="9"/>
  <c r="G1144" i="9"/>
  <c r="G1145" i="9"/>
  <c r="G1146" i="9"/>
  <c r="G1147" i="9"/>
  <c r="G1148" i="9"/>
  <c r="G1149" i="9"/>
  <c r="G1150" i="9"/>
  <c r="G1151" i="9"/>
  <c r="G1152" i="9"/>
  <c r="G1153" i="9"/>
  <c r="G1154" i="9"/>
  <c r="G1155" i="9"/>
  <c r="G1156" i="9"/>
  <c r="G1157" i="9"/>
  <c r="G1158" i="9"/>
  <c r="G1159" i="9"/>
  <c r="G1160" i="9"/>
  <c r="G1161" i="9"/>
  <c r="G1162" i="9"/>
  <c r="G1163" i="9"/>
  <c r="G1164" i="9"/>
  <c r="G1165" i="9"/>
  <c r="G1166" i="9"/>
  <c r="G1167" i="9"/>
  <c r="G1168" i="9"/>
  <c r="G1169" i="9"/>
  <c r="G1170" i="9"/>
  <c r="G1171" i="9"/>
  <c r="G1172" i="9"/>
  <c r="G1173" i="9"/>
  <c r="G1174" i="9"/>
  <c r="G1175" i="9"/>
  <c r="G1176" i="9"/>
  <c r="G1177" i="9"/>
  <c r="G1178" i="9"/>
  <c r="G1179" i="9"/>
  <c r="G1180" i="9"/>
  <c r="G1181" i="9"/>
  <c r="G1182" i="9"/>
  <c r="G1183" i="9"/>
  <c r="G1184" i="9"/>
  <c r="G1185" i="9"/>
  <c r="G1186" i="9"/>
  <c r="G1187" i="9"/>
  <c r="G1188" i="9"/>
  <c r="G1189" i="9"/>
  <c r="G1190" i="9"/>
  <c r="G1191" i="9"/>
  <c r="G1192" i="9"/>
  <c r="G1193" i="9"/>
  <c r="G1194" i="9"/>
  <c r="G1195" i="9"/>
  <c r="G1196" i="9"/>
  <c r="G1197" i="9"/>
  <c r="G1198" i="9"/>
  <c r="G1199" i="9"/>
  <c r="G1200" i="9"/>
  <c r="G1201" i="9"/>
  <c r="G1202" i="9"/>
  <c r="G1203" i="9"/>
  <c r="G1204" i="9"/>
  <c r="G1205" i="9"/>
  <c r="G1206" i="9"/>
  <c r="G1207" i="9"/>
  <c r="G1208" i="9"/>
  <c r="G1209" i="9"/>
  <c r="G1210" i="9"/>
  <c r="G1211" i="9"/>
  <c r="G1212" i="9"/>
  <c r="G1213" i="9"/>
  <c r="G1214" i="9"/>
  <c r="G1215" i="9"/>
  <c r="G1216" i="9"/>
  <c r="G1217" i="9"/>
  <c r="G1218" i="9"/>
  <c r="G1219" i="9"/>
  <c r="G1220" i="9"/>
  <c r="G1221" i="9"/>
  <c r="G1222" i="9"/>
  <c r="G1223" i="9"/>
  <c r="G1224" i="9"/>
  <c r="G1225" i="9"/>
  <c r="G1226" i="9"/>
  <c r="G1227" i="9"/>
  <c r="G1228" i="9"/>
  <c r="G1229" i="9"/>
  <c r="G1230" i="9"/>
  <c r="G1231" i="9"/>
  <c r="G1232" i="9"/>
  <c r="G1233" i="9"/>
  <c r="G1234" i="9"/>
  <c r="G1235" i="9"/>
  <c r="G1236" i="9"/>
  <c r="G1237" i="9"/>
  <c r="G1238" i="9"/>
  <c r="G1239" i="9"/>
  <c r="G1240" i="9"/>
  <c r="G1241" i="9"/>
  <c r="G1242" i="9"/>
  <c r="G1243" i="9"/>
  <c r="G1244" i="9"/>
  <c r="G1245" i="9"/>
  <c r="G1246" i="9"/>
  <c r="G1247" i="9"/>
  <c r="G1248" i="9"/>
  <c r="G1249" i="9"/>
  <c r="G1250" i="9"/>
  <c r="G1251" i="9"/>
  <c r="G1252" i="9"/>
  <c r="G1253" i="9"/>
  <c r="G1254" i="9"/>
  <c r="G1255" i="9"/>
  <c r="G1256" i="9"/>
  <c r="G1257" i="9"/>
  <c r="G1258" i="9"/>
  <c r="G1259" i="9"/>
  <c r="G1260" i="9"/>
  <c r="G1261" i="9"/>
  <c r="G1262" i="9"/>
  <c r="G1263" i="9"/>
  <c r="G1264" i="9"/>
  <c r="G1265" i="9"/>
  <c r="G1266" i="9"/>
  <c r="G1267" i="9"/>
  <c r="G1268" i="9"/>
  <c r="G1269" i="9"/>
  <c r="G1270" i="9"/>
  <c r="G1271" i="9"/>
  <c r="G1272" i="9"/>
  <c r="G1273" i="9"/>
  <c r="G1274" i="9"/>
  <c r="G1275" i="9"/>
  <c r="G1276" i="9"/>
  <c r="G1277" i="9"/>
  <c r="G1278" i="9"/>
  <c r="G1279" i="9"/>
  <c r="G1280" i="9"/>
  <c r="G1281" i="9"/>
  <c r="G1282" i="9"/>
  <c r="G1283" i="9"/>
  <c r="G1284" i="9"/>
  <c r="G1285" i="9"/>
  <c r="G1286" i="9"/>
  <c r="G1287" i="9"/>
  <c r="G1288" i="9"/>
  <c r="G1289" i="9"/>
  <c r="G1290" i="9"/>
  <c r="G1291" i="9"/>
  <c r="G1292" i="9"/>
  <c r="G1293" i="9"/>
  <c r="G1294" i="9"/>
  <c r="G1295" i="9"/>
  <c r="G1296" i="9"/>
  <c r="G1297" i="9"/>
  <c r="G1298" i="9"/>
  <c r="G1299" i="9"/>
  <c r="G1300" i="9"/>
  <c r="G1301" i="9"/>
  <c r="G1302" i="9"/>
  <c r="G1303" i="9"/>
  <c r="G1304" i="9"/>
  <c r="G1305" i="9"/>
  <c r="G1306" i="9"/>
  <c r="G1307" i="9"/>
  <c r="G1308" i="9"/>
  <c r="G1309" i="9"/>
  <c r="G1310" i="9"/>
  <c r="G1311" i="9"/>
  <c r="G1312" i="9"/>
  <c r="G1313" i="9"/>
  <c r="G1314" i="9"/>
  <c r="G1315" i="9"/>
  <c r="G1316" i="9"/>
  <c r="G1317" i="9"/>
  <c r="G1318" i="9"/>
  <c r="G1319" i="9"/>
  <c r="G1320" i="9"/>
  <c r="G1321" i="9"/>
  <c r="G1322" i="9"/>
  <c r="G1323" i="9"/>
  <c r="G1324" i="9"/>
  <c r="G1325" i="9"/>
  <c r="G1326" i="9"/>
  <c r="G1327" i="9"/>
  <c r="G1328" i="9"/>
  <c r="G1329" i="9"/>
  <c r="G1330" i="9"/>
  <c r="G1331" i="9"/>
  <c r="G1332" i="9"/>
  <c r="G1333" i="9"/>
  <c r="G1334" i="9"/>
  <c r="G1335" i="9"/>
  <c r="G1336" i="9"/>
  <c r="G1337" i="9"/>
  <c r="G1338" i="9"/>
  <c r="G1339" i="9"/>
  <c r="G1340" i="9"/>
  <c r="G1341" i="9"/>
  <c r="G1342" i="9"/>
  <c r="G1343" i="9"/>
  <c r="G1344" i="9"/>
  <c r="G1345" i="9"/>
  <c r="G1346" i="9"/>
  <c r="G1347" i="9"/>
  <c r="G1348" i="9"/>
  <c r="G1349" i="9"/>
  <c r="G1350" i="9"/>
  <c r="G1351" i="9"/>
  <c r="G1352" i="9"/>
  <c r="G1353" i="9"/>
  <c r="G1354" i="9"/>
  <c r="G1355" i="9"/>
  <c r="G1356" i="9"/>
  <c r="G1357" i="9"/>
  <c r="G1358" i="9"/>
  <c r="G1359" i="9"/>
  <c r="G1360" i="9"/>
  <c r="G1361" i="9"/>
  <c r="G1362" i="9"/>
  <c r="G1363" i="9"/>
  <c r="G1364" i="9"/>
  <c r="G1365" i="9"/>
  <c r="G1366" i="9"/>
  <c r="G1367" i="9"/>
  <c r="G1368" i="9"/>
  <c r="G1369" i="9"/>
  <c r="G1370" i="9"/>
  <c r="G1371" i="9"/>
  <c r="G1372" i="9"/>
  <c r="G1373" i="9"/>
  <c r="G1374" i="9"/>
  <c r="G1375" i="9"/>
  <c r="G1376" i="9"/>
  <c r="G1377" i="9"/>
  <c r="G1378" i="9"/>
  <c r="G1379" i="9"/>
  <c r="G1380" i="9"/>
  <c r="G1381" i="9"/>
  <c r="G1382" i="9"/>
  <c r="G1383" i="9"/>
  <c r="G1384" i="9"/>
  <c r="G1385" i="9"/>
  <c r="G1386" i="9"/>
  <c r="G1387" i="9"/>
  <c r="G1388" i="9"/>
  <c r="G1389" i="9"/>
  <c r="G1390" i="9"/>
  <c r="G1391" i="9"/>
  <c r="G1392" i="9"/>
  <c r="G1393" i="9"/>
  <c r="G1394" i="9"/>
  <c r="G1395" i="9"/>
  <c r="G1396" i="9"/>
  <c r="G1397" i="9"/>
  <c r="G1398" i="9"/>
  <c r="G1399" i="9"/>
  <c r="G1400" i="9"/>
  <c r="G1401" i="9"/>
  <c r="G1402" i="9"/>
  <c r="G1403" i="9"/>
  <c r="G1404" i="9"/>
  <c r="G1405" i="9"/>
  <c r="G1406" i="9"/>
  <c r="G1407" i="9"/>
  <c r="G1408" i="9"/>
  <c r="G1409" i="9"/>
  <c r="G1410" i="9"/>
  <c r="G1411" i="9"/>
  <c r="G1412" i="9"/>
  <c r="G1413" i="9"/>
  <c r="G1414" i="9"/>
  <c r="G1415" i="9"/>
  <c r="G1416" i="9"/>
  <c r="G1417" i="9"/>
  <c r="G1418" i="9"/>
  <c r="G1419" i="9"/>
  <c r="G1420" i="9"/>
  <c r="G1421" i="9"/>
  <c r="G1422" i="9"/>
  <c r="G1423" i="9"/>
  <c r="G1424" i="9"/>
  <c r="G1425" i="9"/>
  <c r="G1426" i="9"/>
  <c r="G1427" i="9"/>
  <c r="G1428" i="9"/>
  <c r="G1429" i="9"/>
  <c r="G1430" i="9"/>
  <c r="G1431" i="9"/>
  <c r="G1432" i="9"/>
  <c r="G1433" i="9"/>
  <c r="G1434" i="9"/>
  <c r="G1435" i="9"/>
  <c r="G1436" i="9"/>
  <c r="G1437" i="9"/>
  <c r="G1438" i="9"/>
  <c r="G1439" i="9"/>
  <c r="G1440" i="9"/>
  <c r="G1441" i="9"/>
  <c r="G1442" i="9"/>
  <c r="G1443" i="9"/>
  <c r="G1444" i="9"/>
  <c r="G1445" i="9"/>
  <c r="G1446" i="9"/>
  <c r="G1447" i="9"/>
  <c r="G1448" i="9"/>
  <c r="G1449" i="9"/>
  <c r="G1450" i="9"/>
  <c r="G1451" i="9"/>
  <c r="G1452" i="9"/>
  <c r="G1453" i="9"/>
  <c r="G1454" i="9"/>
  <c r="G1455" i="9"/>
  <c r="G1456" i="9"/>
  <c r="G1457" i="9"/>
  <c r="G1458" i="9"/>
  <c r="G1459" i="9"/>
  <c r="G1460" i="9"/>
  <c r="G1461" i="9"/>
  <c r="G1462" i="9"/>
  <c r="G1463" i="9"/>
  <c r="G1464" i="9"/>
  <c r="G1465" i="9"/>
  <c r="G1466" i="9"/>
  <c r="G1467" i="9"/>
  <c r="G1468" i="9"/>
  <c r="G1469" i="9"/>
  <c r="G1470" i="9"/>
  <c r="G1471" i="9"/>
  <c r="G1472" i="9"/>
  <c r="G1473" i="9"/>
  <c r="G1474" i="9"/>
  <c r="G1475" i="9"/>
  <c r="G1476" i="9"/>
  <c r="G1477" i="9"/>
  <c r="G1478" i="9"/>
  <c r="G1479" i="9"/>
  <c r="G1480" i="9"/>
  <c r="G1481" i="9"/>
  <c r="G1482" i="9"/>
  <c r="G1483" i="9"/>
  <c r="G1484" i="9"/>
  <c r="G1485" i="9"/>
  <c r="G1486" i="9"/>
  <c r="G1487" i="9"/>
  <c r="G1488" i="9"/>
  <c r="G1489" i="9"/>
  <c r="G1490" i="9"/>
  <c r="G1491" i="9"/>
  <c r="G1492" i="9"/>
  <c r="G1493" i="9"/>
  <c r="G1494" i="9"/>
  <c r="G1495" i="9"/>
  <c r="G1496" i="9"/>
  <c r="G1497" i="9"/>
  <c r="G1498" i="9"/>
  <c r="G1499" i="9"/>
  <c r="G1500" i="9"/>
  <c r="G1501" i="9"/>
  <c r="G1502" i="9"/>
  <c r="G1503" i="9"/>
  <c r="G1504" i="9"/>
  <c r="G1505" i="9"/>
  <c r="G1506" i="9"/>
  <c r="G1507" i="9"/>
  <c r="G1508" i="9"/>
  <c r="G1509" i="9"/>
  <c r="G1510" i="9"/>
  <c r="G1511" i="9"/>
  <c r="G1512" i="9"/>
  <c r="G1513" i="9"/>
  <c r="G1514" i="9"/>
  <c r="G1515" i="9"/>
  <c r="G1516" i="9"/>
  <c r="G1517" i="9"/>
  <c r="G1518" i="9"/>
  <c r="G1519" i="9"/>
  <c r="G1520" i="9"/>
  <c r="G1521" i="9"/>
  <c r="G1522" i="9"/>
  <c r="G1523" i="9"/>
  <c r="G1524" i="9"/>
  <c r="G1525" i="9"/>
  <c r="G1526" i="9"/>
  <c r="G1527" i="9"/>
  <c r="G1528" i="9"/>
  <c r="G1529" i="9"/>
  <c r="G1530" i="9"/>
  <c r="G1531" i="9"/>
  <c r="G1532" i="9"/>
  <c r="G1533" i="9"/>
  <c r="G1534" i="9"/>
  <c r="G1535" i="9"/>
  <c r="G1536" i="9"/>
  <c r="G1537" i="9"/>
  <c r="G1538" i="9"/>
  <c r="G1539" i="9"/>
  <c r="G1540" i="9"/>
  <c r="G1541" i="9"/>
  <c r="G1542" i="9"/>
  <c r="G1543" i="9"/>
  <c r="G1544" i="9"/>
  <c r="G1545" i="9"/>
  <c r="G1546" i="9"/>
  <c r="G1547" i="9"/>
  <c r="G1548" i="9"/>
  <c r="G1549" i="9"/>
  <c r="G1550" i="9"/>
  <c r="G1551" i="9"/>
  <c r="G1552" i="9"/>
  <c r="G1553" i="9"/>
  <c r="G1554" i="9"/>
  <c r="G1555" i="9"/>
  <c r="G1556" i="9"/>
  <c r="G1557" i="9"/>
  <c r="G1558" i="9"/>
  <c r="G1559" i="9"/>
  <c r="G1560" i="9"/>
  <c r="G1561" i="9"/>
  <c r="G1562" i="9"/>
  <c r="G1563" i="9"/>
  <c r="G1564" i="9"/>
  <c r="G1565" i="9"/>
  <c r="G1566" i="9"/>
  <c r="G1567" i="9"/>
  <c r="G1568" i="9"/>
  <c r="G1569" i="9"/>
  <c r="G1570" i="9"/>
  <c r="G1571" i="9"/>
  <c r="G1572" i="9"/>
  <c r="G1573" i="9"/>
  <c r="G1574" i="9"/>
  <c r="G1575" i="9"/>
  <c r="G1576" i="9"/>
  <c r="G1577" i="9"/>
  <c r="G1578" i="9"/>
  <c r="G1579" i="9"/>
  <c r="G1580" i="9"/>
  <c r="G1581" i="9"/>
  <c r="G1582" i="9"/>
  <c r="G1583" i="9"/>
  <c r="G1584" i="9"/>
  <c r="G1585" i="9"/>
  <c r="G1586" i="9"/>
  <c r="G1587" i="9"/>
  <c r="G1588" i="9"/>
  <c r="G1589" i="9"/>
  <c r="G1590" i="9"/>
  <c r="G1591" i="9"/>
  <c r="G1592" i="9"/>
  <c r="G1593" i="9"/>
  <c r="G1594" i="9"/>
  <c r="G1595" i="9"/>
  <c r="G1596" i="9"/>
  <c r="G1597" i="9"/>
  <c r="G1598" i="9"/>
  <c r="G1599" i="9"/>
  <c r="G1600" i="9"/>
  <c r="G1601" i="9"/>
  <c r="G1602" i="9"/>
  <c r="G1603" i="9"/>
  <c r="G1604" i="9"/>
  <c r="G1605" i="9"/>
  <c r="G1606" i="9"/>
  <c r="G1607" i="9"/>
  <c r="G1608" i="9"/>
  <c r="G1609" i="9"/>
  <c r="G1610" i="9"/>
  <c r="G1611" i="9"/>
  <c r="G1612" i="9"/>
  <c r="G1613" i="9"/>
  <c r="G1614" i="9"/>
  <c r="G1615" i="9"/>
  <c r="G1616" i="9"/>
  <c r="G1617" i="9"/>
  <c r="G1618" i="9"/>
  <c r="G1619" i="9"/>
  <c r="G1620" i="9"/>
  <c r="G1621" i="9"/>
  <c r="G1622" i="9"/>
  <c r="G1623" i="9"/>
  <c r="G1624" i="9"/>
  <c r="G1625" i="9"/>
  <c r="G1626" i="9"/>
  <c r="G1627" i="9"/>
  <c r="G1628" i="9"/>
  <c r="G1629" i="9"/>
  <c r="G1630" i="9"/>
  <c r="G1631" i="9"/>
  <c r="G1632" i="9"/>
  <c r="G1633" i="9"/>
  <c r="G1634" i="9"/>
  <c r="G1635" i="9"/>
  <c r="G1636" i="9"/>
  <c r="G1637" i="9"/>
  <c r="G1638" i="9"/>
  <c r="G1639" i="9"/>
  <c r="G1640" i="9"/>
  <c r="G1641" i="9"/>
  <c r="G1642" i="9"/>
  <c r="G1643" i="9"/>
  <c r="G1644" i="9"/>
  <c r="G1645" i="9"/>
  <c r="G1646" i="9"/>
  <c r="G1647" i="9"/>
  <c r="G1648" i="9"/>
  <c r="G1649" i="9"/>
  <c r="G1650" i="9"/>
  <c r="G1651" i="9"/>
  <c r="G1652" i="9"/>
  <c r="G1653" i="9"/>
  <c r="G1654" i="9"/>
  <c r="G1655" i="9"/>
  <c r="G1656" i="9"/>
  <c r="G1657" i="9"/>
  <c r="G1658" i="9"/>
  <c r="G1659" i="9"/>
  <c r="G1660" i="9"/>
  <c r="G1661" i="9"/>
  <c r="G1662" i="9"/>
  <c r="G1663" i="9"/>
  <c r="G1664" i="9"/>
  <c r="G1665" i="9"/>
  <c r="G1666" i="9"/>
  <c r="G1667" i="9"/>
  <c r="G1668" i="9"/>
  <c r="G1669" i="9"/>
  <c r="G1670" i="9"/>
  <c r="G1671" i="9"/>
  <c r="G1672" i="9"/>
  <c r="G1673" i="9"/>
  <c r="G1674" i="9"/>
  <c r="G1675" i="9"/>
  <c r="G1676" i="9"/>
  <c r="G1677" i="9"/>
  <c r="G1678" i="9"/>
  <c r="G1679" i="9"/>
  <c r="G1680" i="9"/>
  <c r="G1681" i="9"/>
  <c r="G1682" i="9"/>
  <c r="G1683" i="9"/>
  <c r="G1684" i="9"/>
  <c r="G1685" i="9"/>
  <c r="G1686" i="9"/>
  <c r="G1687" i="9"/>
  <c r="G1688" i="9"/>
  <c r="G1689" i="9"/>
  <c r="G1690" i="9"/>
  <c r="G1691" i="9"/>
  <c r="G1692" i="9"/>
  <c r="G1693" i="9"/>
  <c r="G1694" i="9"/>
  <c r="G1695" i="9"/>
  <c r="G1696" i="9"/>
  <c r="G1697" i="9"/>
  <c r="G1698" i="9"/>
  <c r="G1699" i="9"/>
  <c r="G1700" i="9"/>
  <c r="G1701" i="9"/>
  <c r="G1702" i="9"/>
  <c r="G1703" i="9"/>
  <c r="G1704" i="9"/>
  <c r="G1705" i="9"/>
  <c r="G1706" i="9"/>
  <c r="G1707" i="9"/>
  <c r="G1708" i="9"/>
  <c r="G1709" i="9"/>
  <c r="G1710" i="9"/>
  <c r="G1711" i="9"/>
  <c r="G1712" i="9"/>
  <c r="G1713" i="9"/>
  <c r="G1714" i="9"/>
  <c r="G1715" i="9"/>
  <c r="G1716" i="9"/>
  <c r="G1717" i="9"/>
  <c r="G1718" i="9"/>
  <c r="G1719" i="9"/>
  <c r="G1720" i="9"/>
  <c r="G1721" i="9"/>
  <c r="G1722" i="9"/>
  <c r="G1723" i="9"/>
  <c r="G1724" i="9"/>
  <c r="G1725" i="9"/>
  <c r="G1726" i="9"/>
  <c r="G1727" i="9"/>
  <c r="G1728" i="9"/>
  <c r="G1729" i="9"/>
  <c r="G1730" i="9"/>
  <c r="G1731" i="9"/>
  <c r="G1732" i="9"/>
  <c r="G1733" i="9"/>
  <c r="G1734" i="9"/>
  <c r="G1735" i="9"/>
  <c r="G1736" i="9"/>
  <c r="G1737" i="9"/>
  <c r="G1738" i="9"/>
  <c r="G1739" i="9"/>
  <c r="G1740" i="9"/>
  <c r="G1741" i="9"/>
  <c r="G1742" i="9"/>
  <c r="G1743" i="9"/>
  <c r="G1744" i="9"/>
  <c r="G1745" i="9"/>
  <c r="G1746" i="9"/>
  <c r="G1747" i="9"/>
  <c r="G1748" i="9"/>
  <c r="G1749" i="9"/>
  <c r="G1750" i="9"/>
  <c r="G1751" i="9"/>
  <c r="G1752" i="9"/>
  <c r="G1753" i="9"/>
  <c r="G1754" i="9"/>
  <c r="G1755" i="9"/>
  <c r="G1756" i="9"/>
  <c r="G1757" i="9"/>
  <c r="G1758" i="9"/>
  <c r="G1759" i="9"/>
  <c r="G1760" i="9"/>
  <c r="G1761" i="9"/>
  <c r="G1762" i="9"/>
  <c r="G1763" i="9"/>
  <c r="G1764" i="9"/>
  <c r="G1765" i="9"/>
  <c r="G1766" i="9"/>
  <c r="G1767" i="9"/>
  <c r="G1768" i="9"/>
  <c r="G1769" i="9"/>
  <c r="G1770" i="9"/>
  <c r="G1771" i="9"/>
  <c r="G1772" i="9"/>
  <c r="G1773" i="9"/>
  <c r="G1774" i="9"/>
  <c r="G1775" i="9"/>
  <c r="G1776" i="9"/>
  <c r="G1777" i="9"/>
  <c r="G1778" i="9"/>
  <c r="G1779" i="9"/>
  <c r="G1780" i="9"/>
  <c r="G1781" i="9"/>
  <c r="G1782" i="9"/>
  <c r="G1783" i="9"/>
  <c r="G1784" i="9"/>
  <c r="G1785" i="9"/>
  <c r="G1786" i="9"/>
  <c r="G1787" i="9"/>
  <c r="G1788" i="9"/>
  <c r="G1789" i="9"/>
  <c r="G1790" i="9"/>
  <c r="G1791" i="9"/>
  <c r="G1792" i="9"/>
  <c r="G1793" i="9"/>
  <c r="G1794" i="9"/>
  <c r="G1795" i="9"/>
  <c r="G1796" i="9"/>
  <c r="G1797" i="9"/>
  <c r="G1798" i="9"/>
  <c r="G1799" i="9"/>
  <c r="G1800" i="9"/>
  <c r="G1801" i="9"/>
  <c r="G1802" i="9"/>
  <c r="G1803" i="9"/>
  <c r="G1804" i="9"/>
  <c r="G1805" i="9"/>
  <c r="G1806" i="9"/>
  <c r="G1807" i="9"/>
  <c r="G1808" i="9"/>
  <c r="G1809" i="9"/>
  <c r="G1810" i="9"/>
  <c r="G1811" i="9"/>
  <c r="G1812" i="9"/>
  <c r="G1813" i="9"/>
  <c r="G1814" i="9"/>
  <c r="G1815" i="9"/>
  <c r="G1816" i="9"/>
  <c r="G1817" i="9"/>
  <c r="G1818" i="9"/>
  <c r="G1819" i="9"/>
  <c r="G1820" i="9"/>
  <c r="G1821" i="9"/>
  <c r="G1822" i="9"/>
  <c r="G1823" i="9"/>
  <c r="G1824" i="9"/>
  <c r="G1825" i="9"/>
  <c r="G1826" i="9"/>
  <c r="G1827" i="9"/>
  <c r="G1828" i="9"/>
  <c r="G1829" i="9"/>
  <c r="G1830" i="9"/>
  <c r="G1831" i="9"/>
  <c r="G1832" i="9"/>
  <c r="G1833" i="9"/>
  <c r="G1834" i="9"/>
  <c r="G1835" i="9"/>
  <c r="G1836" i="9"/>
  <c r="G1837" i="9"/>
  <c r="G1838" i="9"/>
  <c r="G1839" i="9"/>
  <c r="G1840" i="9"/>
  <c r="G1841" i="9"/>
  <c r="G1842" i="9"/>
  <c r="G1843" i="9"/>
  <c r="G1844" i="9"/>
  <c r="G1845" i="9"/>
  <c r="G1846" i="9"/>
  <c r="G1847" i="9"/>
  <c r="G1848" i="9"/>
  <c r="G1849" i="9"/>
  <c r="G1850" i="9"/>
  <c r="G1851" i="9"/>
  <c r="G1852" i="9"/>
  <c r="G1853" i="9"/>
  <c r="G1854" i="9"/>
  <c r="G1855" i="9"/>
  <c r="G1856" i="9"/>
  <c r="G1857" i="9"/>
  <c r="G1858" i="9"/>
  <c r="G1859" i="9"/>
  <c r="G1860" i="9"/>
  <c r="G1861" i="9"/>
  <c r="G1862" i="9"/>
  <c r="G1863" i="9"/>
  <c r="G1864" i="9"/>
  <c r="G1865" i="9"/>
  <c r="G1866" i="9"/>
  <c r="G1867" i="9"/>
  <c r="G1868" i="9"/>
  <c r="G1869" i="9"/>
  <c r="G1870" i="9"/>
  <c r="G1871" i="9"/>
  <c r="G1872" i="9"/>
  <c r="G1873" i="9"/>
  <c r="G1874" i="9"/>
  <c r="G1875" i="9"/>
  <c r="G1876" i="9"/>
  <c r="G1877" i="9"/>
  <c r="G1878" i="9"/>
  <c r="G1879" i="9"/>
  <c r="G1880" i="9"/>
  <c r="G1881" i="9"/>
  <c r="G1882" i="9"/>
  <c r="G1883" i="9"/>
  <c r="G1884" i="9"/>
  <c r="G1885" i="9"/>
  <c r="G1886" i="9"/>
  <c r="G1887" i="9"/>
  <c r="G1888" i="9"/>
  <c r="G1889" i="9"/>
  <c r="G1890" i="9"/>
  <c r="G1891" i="9"/>
  <c r="G1892" i="9"/>
  <c r="G1893" i="9"/>
  <c r="G1894" i="9"/>
  <c r="G1895" i="9"/>
  <c r="G1896" i="9"/>
  <c r="G1897" i="9"/>
  <c r="G1898" i="9"/>
  <c r="G1899" i="9"/>
  <c r="G1900" i="9"/>
  <c r="G1901" i="9"/>
  <c r="G1902" i="9"/>
  <c r="G1903" i="9"/>
  <c r="G1904" i="9"/>
  <c r="G1905" i="9"/>
  <c r="G1906" i="9"/>
  <c r="G1907" i="9"/>
  <c r="G1908" i="9"/>
  <c r="G1909" i="9"/>
  <c r="G1910" i="9"/>
  <c r="G1911" i="9"/>
  <c r="G1912" i="9"/>
  <c r="G1913" i="9"/>
  <c r="G1914" i="9"/>
  <c r="G1915" i="9"/>
  <c r="G1916" i="9"/>
  <c r="G1917" i="9"/>
  <c r="G1918" i="9"/>
  <c r="G1919" i="9"/>
  <c r="G1920" i="9"/>
  <c r="G1921" i="9"/>
  <c r="G1922" i="9"/>
  <c r="G1923" i="9"/>
  <c r="G1924" i="9"/>
  <c r="G1925" i="9"/>
  <c r="G1926" i="9"/>
  <c r="G1927" i="9"/>
  <c r="G1928" i="9"/>
  <c r="G1929" i="9"/>
  <c r="G1930" i="9"/>
  <c r="G1931" i="9"/>
  <c r="G1932" i="9"/>
  <c r="G1933" i="9"/>
  <c r="G1934" i="9"/>
  <c r="G1935" i="9"/>
  <c r="G1936" i="9"/>
  <c r="G1937" i="9"/>
  <c r="G1938" i="9"/>
  <c r="G1939" i="9"/>
  <c r="G1940" i="9"/>
  <c r="G1941" i="9"/>
  <c r="G1942" i="9"/>
  <c r="G1943" i="9"/>
  <c r="G1944" i="9"/>
  <c r="G1945" i="9"/>
  <c r="G1946" i="9"/>
  <c r="G1947" i="9"/>
  <c r="G1948" i="9"/>
  <c r="G1949" i="9"/>
  <c r="G1950" i="9"/>
  <c r="G1951" i="9"/>
  <c r="G1952" i="9"/>
  <c r="G1953" i="9"/>
  <c r="G1954" i="9"/>
  <c r="G1955" i="9"/>
  <c r="G1956" i="9"/>
  <c r="G1957" i="9"/>
  <c r="G1958" i="9"/>
  <c r="G1959" i="9"/>
  <c r="G1960" i="9"/>
  <c r="G1961" i="9"/>
  <c r="G1962" i="9"/>
  <c r="G1963" i="9"/>
  <c r="G1964" i="9"/>
  <c r="G1965" i="9"/>
  <c r="G1966" i="9"/>
  <c r="G1967" i="9"/>
  <c r="G1968" i="9"/>
  <c r="G1969" i="9"/>
  <c r="G1970" i="9"/>
  <c r="G1971" i="9"/>
  <c r="G1972" i="9"/>
  <c r="G1973" i="9"/>
  <c r="G1974" i="9"/>
  <c r="G1975" i="9"/>
  <c r="G1976" i="9"/>
  <c r="G1977" i="9"/>
  <c r="G1978" i="9"/>
  <c r="G1979" i="9"/>
  <c r="G1980" i="9"/>
  <c r="G1981" i="9"/>
  <c r="G1982" i="9"/>
  <c r="G1983" i="9"/>
  <c r="G1984" i="9"/>
  <c r="G1985" i="9"/>
  <c r="G1986" i="9"/>
  <c r="G1987" i="9"/>
  <c r="G1988" i="9"/>
  <c r="G1989" i="9"/>
  <c r="G1990" i="9"/>
  <c r="G1991" i="9"/>
  <c r="G1992" i="9"/>
  <c r="G1993" i="9"/>
  <c r="G1994" i="9"/>
  <c r="G1995" i="9"/>
  <c r="G1996" i="9"/>
  <c r="G1997" i="9"/>
  <c r="G1998" i="9"/>
  <c r="G1999" i="9"/>
  <c r="G2000" i="9"/>
  <c r="G2001" i="9"/>
  <c r="G2002" i="9"/>
  <c r="G2003" i="9"/>
  <c r="G2004" i="9"/>
  <c r="G2005" i="9"/>
  <c r="G2006" i="9"/>
  <c r="G2007" i="9"/>
  <c r="G2008" i="9"/>
  <c r="G2009" i="9"/>
  <c r="G2010" i="9"/>
  <c r="G2011" i="9"/>
  <c r="G2012" i="9"/>
  <c r="G2013" i="9"/>
  <c r="G2014" i="9"/>
  <c r="G2015" i="9"/>
  <c r="G2016" i="9"/>
  <c r="G2017" i="9"/>
  <c r="G2018" i="9"/>
  <c r="G2019" i="9"/>
  <c r="G2020" i="9"/>
  <c r="G2021" i="9"/>
  <c r="G2022" i="9"/>
  <c r="G2023" i="9"/>
  <c r="G2024" i="9"/>
  <c r="G2025" i="9"/>
  <c r="G2026" i="9"/>
  <c r="G2027" i="9"/>
  <c r="G2028" i="9"/>
  <c r="G2029" i="9"/>
  <c r="G2030" i="9"/>
  <c r="G2031" i="9"/>
  <c r="G2032" i="9"/>
  <c r="G2033" i="9"/>
  <c r="G2034" i="9"/>
  <c r="G2035" i="9"/>
  <c r="G2036" i="9"/>
  <c r="G2037" i="9"/>
  <c r="G2038" i="9"/>
  <c r="G2039" i="9"/>
  <c r="G2040" i="9"/>
  <c r="G2041" i="9"/>
  <c r="G2042" i="9"/>
  <c r="G2043" i="9"/>
  <c r="G2044" i="9"/>
  <c r="G2045" i="9"/>
  <c r="G2046" i="9"/>
  <c r="G2047" i="9"/>
  <c r="G2048" i="9"/>
  <c r="G2049" i="9"/>
  <c r="G2050" i="9"/>
  <c r="G2051" i="9"/>
  <c r="G2052" i="9"/>
  <c r="G2053" i="9"/>
  <c r="G2054" i="9"/>
  <c r="G2055" i="9"/>
  <c r="G2056" i="9"/>
  <c r="G2057" i="9"/>
  <c r="G2058" i="9"/>
  <c r="G2059" i="9"/>
  <c r="G2060" i="9"/>
  <c r="G2061" i="9"/>
  <c r="G2062" i="9"/>
  <c r="G2063" i="9"/>
  <c r="G2064" i="9"/>
  <c r="G2065" i="9"/>
  <c r="G2066" i="9"/>
  <c r="G2067" i="9"/>
  <c r="G2068" i="9"/>
  <c r="G2069" i="9"/>
  <c r="G2070" i="9"/>
  <c r="G2071" i="9"/>
  <c r="G2072" i="9"/>
  <c r="G2073" i="9"/>
  <c r="G2074" i="9"/>
  <c r="G2075" i="9"/>
  <c r="G2076" i="9"/>
  <c r="G2077" i="9"/>
  <c r="G2078" i="9"/>
  <c r="G2079" i="9"/>
  <c r="G2080" i="9"/>
  <c r="G2081" i="9"/>
  <c r="G2082" i="9"/>
  <c r="G2083" i="9"/>
  <c r="G2084" i="9"/>
  <c r="G2085" i="9"/>
  <c r="G2086" i="9"/>
  <c r="G2087" i="9"/>
  <c r="G2088" i="9"/>
  <c r="G2089" i="9"/>
  <c r="G2090" i="9"/>
  <c r="G2091" i="9"/>
  <c r="G2092" i="9"/>
  <c r="G2093" i="9"/>
  <c r="G2094" i="9"/>
  <c r="G2095" i="9"/>
  <c r="G2096" i="9"/>
  <c r="G2097" i="9"/>
  <c r="G2098" i="9"/>
  <c r="G2099" i="9"/>
  <c r="G2100" i="9"/>
  <c r="G2101" i="9"/>
  <c r="G2102" i="9"/>
  <c r="G2103" i="9"/>
  <c r="G2104" i="9"/>
  <c r="G2105" i="9"/>
  <c r="G2106" i="9"/>
  <c r="G2107" i="9"/>
  <c r="G2108" i="9"/>
  <c r="G2109" i="9"/>
  <c r="G2110" i="9"/>
  <c r="G2111" i="9"/>
  <c r="G2112" i="9"/>
  <c r="G2113" i="9"/>
  <c r="G2114" i="9"/>
  <c r="G2115" i="9"/>
  <c r="G2116" i="9"/>
  <c r="G2117" i="9"/>
  <c r="G2118" i="9"/>
  <c r="G2119" i="9"/>
  <c r="G2120" i="9"/>
  <c r="G2121" i="9"/>
  <c r="G2122" i="9"/>
  <c r="G2123" i="9"/>
  <c r="G2124" i="9"/>
  <c r="G2125" i="9"/>
  <c r="G2126" i="9"/>
  <c r="G2127" i="9"/>
  <c r="G2128" i="9"/>
  <c r="G2129" i="9"/>
  <c r="G2130" i="9"/>
  <c r="G2131" i="9"/>
  <c r="G2132" i="9"/>
  <c r="G2133" i="9"/>
  <c r="G2134" i="9"/>
  <c r="G2135" i="9"/>
  <c r="G2136" i="9"/>
  <c r="G2137" i="9"/>
  <c r="G2138" i="9"/>
  <c r="G2139" i="9"/>
  <c r="G2140" i="9"/>
  <c r="G2141" i="9"/>
  <c r="G2142" i="9"/>
  <c r="G2143" i="9"/>
  <c r="G2144" i="9"/>
  <c r="G2145" i="9"/>
  <c r="G2146" i="9"/>
  <c r="G2147" i="9"/>
  <c r="G2148" i="9"/>
  <c r="G2149" i="9"/>
  <c r="G2150" i="9"/>
  <c r="G2151" i="9"/>
  <c r="G2152" i="9"/>
  <c r="G2153" i="9"/>
  <c r="G2154" i="9"/>
  <c r="G2155" i="9"/>
  <c r="G2156" i="9"/>
  <c r="G2157" i="9"/>
  <c r="G2158" i="9"/>
  <c r="G2159" i="9"/>
  <c r="G2160" i="9"/>
  <c r="G2161" i="9"/>
  <c r="G2162" i="9"/>
  <c r="G2163" i="9"/>
  <c r="G2164" i="9"/>
  <c r="G2165" i="9"/>
  <c r="G2166" i="9"/>
  <c r="G2167" i="9"/>
  <c r="G2168" i="9"/>
  <c r="G2169" i="9"/>
  <c r="G2170" i="9"/>
  <c r="G2171" i="9"/>
  <c r="G2172" i="9"/>
  <c r="G2173" i="9"/>
  <c r="G2174" i="9"/>
  <c r="G2175" i="9"/>
  <c r="G2176" i="9"/>
  <c r="G2177" i="9"/>
  <c r="G2178" i="9"/>
  <c r="G2179" i="9"/>
  <c r="G2180" i="9"/>
  <c r="G2181" i="9"/>
  <c r="G2182" i="9"/>
  <c r="G2183" i="9"/>
  <c r="G2184" i="9"/>
  <c r="G2185" i="9"/>
  <c r="G2186" i="9"/>
  <c r="G2187" i="9"/>
  <c r="G2188" i="9"/>
  <c r="G2189" i="9"/>
  <c r="G2190" i="9"/>
  <c r="G2191" i="9"/>
  <c r="G2192" i="9"/>
  <c r="G2193" i="9"/>
  <c r="G2194" i="9"/>
  <c r="G2195" i="9"/>
  <c r="G2196" i="9"/>
  <c r="G2197" i="9"/>
  <c r="G2198" i="9"/>
  <c r="G2199" i="9"/>
  <c r="G2200" i="9"/>
  <c r="G2201" i="9"/>
  <c r="G2202" i="9"/>
  <c r="G2203" i="9"/>
  <c r="G2204" i="9"/>
  <c r="G2205" i="9"/>
  <c r="G2206" i="9"/>
  <c r="G2207" i="9"/>
  <c r="G2208" i="9"/>
  <c r="G2209" i="9"/>
  <c r="G2210" i="9"/>
  <c r="G2211" i="9"/>
  <c r="G2212" i="9"/>
  <c r="G2213" i="9"/>
  <c r="G2214" i="9"/>
  <c r="G2215" i="9"/>
  <c r="G2216" i="9"/>
  <c r="G2217" i="9"/>
  <c r="G2218" i="9"/>
  <c r="G2219" i="9"/>
  <c r="G2220" i="9"/>
  <c r="G2221" i="9"/>
  <c r="G2222" i="9"/>
  <c r="G2223" i="9"/>
  <c r="G2224" i="9"/>
  <c r="G2225" i="9"/>
  <c r="G2226" i="9"/>
  <c r="G2227" i="9"/>
  <c r="G2228" i="9"/>
  <c r="G2229" i="9"/>
  <c r="G2230" i="9"/>
  <c r="G2231" i="9"/>
  <c r="G2232" i="9"/>
  <c r="G2233" i="9"/>
  <c r="G2234" i="9"/>
  <c r="G2235" i="9"/>
  <c r="G2236" i="9"/>
  <c r="G2237" i="9"/>
  <c r="G2238" i="9"/>
  <c r="G2239" i="9"/>
  <c r="G2240" i="9"/>
  <c r="G2241" i="9"/>
  <c r="G2242" i="9"/>
  <c r="G2243" i="9"/>
  <c r="G2244" i="9"/>
  <c r="G2245" i="9"/>
  <c r="G2246" i="9"/>
  <c r="G2247" i="9"/>
  <c r="G2248" i="9"/>
  <c r="G2249" i="9"/>
  <c r="G2250" i="9"/>
  <c r="G2251" i="9"/>
  <c r="G2252" i="9"/>
  <c r="G2253" i="9"/>
  <c r="G2254" i="9"/>
  <c r="G2255" i="9"/>
  <c r="G2256" i="9"/>
  <c r="G2257" i="9"/>
  <c r="G2258" i="9"/>
  <c r="G2259" i="9"/>
  <c r="G2260" i="9"/>
  <c r="G2261" i="9"/>
  <c r="G2262" i="9"/>
  <c r="G2263" i="9"/>
  <c r="G2264" i="9"/>
  <c r="G2265" i="9"/>
  <c r="G2266" i="9"/>
  <c r="G2267" i="9"/>
  <c r="G2268" i="9"/>
  <c r="G2269" i="9"/>
  <c r="G2270" i="9"/>
  <c r="G2271" i="9"/>
  <c r="G2272" i="9"/>
  <c r="G2273" i="9"/>
  <c r="G2274" i="9"/>
  <c r="G2275" i="9"/>
  <c r="G2276" i="9"/>
  <c r="G2277" i="9"/>
  <c r="G2278" i="9"/>
  <c r="G2279" i="9"/>
  <c r="G2280" i="9"/>
  <c r="G2281" i="9"/>
  <c r="G2282" i="9"/>
  <c r="G2283" i="9"/>
  <c r="G2284" i="9"/>
  <c r="G2285" i="9"/>
  <c r="G2286" i="9"/>
  <c r="G2287" i="9"/>
  <c r="G2288" i="9"/>
  <c r="G2289" i="9"/>
  <c r="G2290" i="9"/>
  <c r="G2291" i="9"/>
  <c r="G2292" i="9"/>
  <c r="G2293" i="9"/>
  <c r="G2294" i="9"/>
  <c r="G2295" i="9"/>
  <c r="G2296" i="9"/>
  <c r="G2297" i="9"/>
  <c r="G2298" i="9"/>
  <c r="G2299" i="9"/>
  <c r="G2300" i="9"/>
  <c r="G2301" i="9"/>
  <c r="G2302" i="9"/>
  <c r="G2303" i="9"/>
  <c r="G2304" i="9"/>
  <c r="G2305" i="9"/>
  <c r="G2306" i="9"/>
  <c r="G2307" i="9"/>
  <c r="G2308" i="9"/>
  <c r="G2309" i="9"/>
  <c r="G2310" i="9"/>
  <c r="G2311" i="9"/>
  <c r="G2312" i="9"/>
  <c r="G2313" i="9"/>
  <c r="G2314" i="9"/>
  <c r="G2315" i="9"/>
  <c r="G2316" i="9"/>
  <c r="G2317" i="9"/>
  <c r="G2318" i="9"/>
  <c r="G2319" i="9"/>
  <c r="G2320" i="9"/>
  <c r="G2321" i="9"/>
  <c r="G2322" i="9"/>
  <c r="G2323" i="9"/>
  <c r="G2324" i="9"/>
  <c r="G2325" i="9"/>
  <c r="G2326" i="9"/>
  <c r="G2327" i="9"/>
  <c r="G2328" i="9"/>
  <c r="G2329" i="9"/>
  <c r="G2330" i="9"/>
  <c r="G2331" i="9"/>
  <c r="G2332" i="9"/>
  <c r="G2333" i="9"/>
  <c r="G2334" i="9"/>
  <c r="G2335" i="9"/>
  <c r="G2336" i="9"/>
  <c r="G2337" i="9"/>
  <c r="G2338" i="9"/>
  <c r="G2339" i="9"/>
  <c r="G2340" i="9"/>
  <c r="G2341" i="9"/>
  <c r="G2342" i="9"/>
  <c r="G2343" i="9"/>
  <c r="G2344" i="9"/>
  <c r="G2345" i="9"/>
  <c r="G2346" i="9"/>
  <c r="G2347" i="9"/>
  <c r="G2348" i="9"/>
  <c r="G2349" i="9"/>
  <c r="G2350" i="9"/>
  <c r="G2351" i="9"/>
  <c r="G2352" i="9"/>
  <c r="G2353" i="9"/>
  <c r="G2354" i="9"/>
  <c r="G2355" i="9"/>
  <c r="G2356" i="9"/>
  <c r="G2357" i="9"/>
  <c r="G2358" i="9"/>
  <c r="G2359" i="9"/>
  <c r="G2360" i="9"/>
  <c r="G2361" i="9"/>
  <c r="G2362" i="9"/>
  <c r="G2363" i="9"/>
  <c r="G2364" i="9"/>
  <c r="G2365" i="9"/>
  <c r="G2366" i="9"/>
  <c r="G2367" i="9"/>
  <c r="G2368" i="9"/>
  <c r="G2369" i="9"/>
  <c r="G2370" i="9"/>
  <c r="G2371" i="9"/>
  <c r="G2372" i="9"/>
  <c r="G2373" i="9"/>
  <c r="G2374" i="9"/>
  <c r="G2375" i="9"/>
  <c r="G2376" i="9"/>
  <c r="G2377" i="9"/>
  <c r="G2378" i="9"/>
  <c r="G2379" i="9"/>
  <c r="G2380" i="9"/>
  <c r="G2381" i="9"/>
  <c r="G2382" i="9"/>
  <c r="G2383" i="9"/>
  <c r="G2384" i="9"/>
  <c r="G2385" i="9"/>
  <c r="G2386" i="9"/>
  <c r="G2387" i="9"/>
  <c r="G2388" i="9"/>
  <c r="G2389" i="9"/>
  <c r="G2390" i="9"/>
  <c r="G2391" i="9"/>
  <c r="G2392" i="9"/>
  <c r="G2393" i="9"/>
  <c r="G2394" i="9"/>
  <c r="G2395" i="9"/>
  <c r="G2396" i="9"/>
  <c r="G2397" i="9"/>
  <c r="G2398" i="9"/>
  <c r="G2399" i="9"/>
  <c r="G2400" i="9"/>
  <c r="G2401" i="9"/>
  <c r="G2402" i="9"/>
  <c r="G2403" i="9"/>
  <c r="G2404" i="9"/>
  <c r="G2405" i="9"/>
  <c r="G2406" i="9"/>
  <c r="G2407" i="9"/>
  <c r="G2408" i="9"/>
  <c r="G2409" i="9"/>
  <c r="G2410" i="9"/>
  <c r="G2411" i="9"/>
  <c r="G2412" i="9"/>
  <c r="G2413" i="9"/>
  <c r="G2414" i="9"/>
  <c r="G2415" i="9"/>
  <c r="G2416" i="9"/>
  <c r="G2417" i="9"/>
  <c r="G2418" i="9"/>
  <c r="G2419" i="9"/>
  <c r="G2420" i="9"/>
  <c r="G2421" i="9"/>
  <c r="G2422" i="9"/>
  <c r="G2423" i="9"/>
  <c r="G2424" i="9"/>
  <c r="G2425" i="9"/>
  <c r="G2426" i="9"/>
  <c r="G2427" i="9"/>
  <c r="G2428" i="9"/>
  <c r="G2429" i="9"/>
  <c r="G2430" i="9"/>
  <c r="G2431" i="9"/>
  <c r="G2432" i="9"/>
  <c r="G2433" i="9"/>
  <c r="G2434" i="9"/>
  <c r="G2435" i="9"/>
  <c r="G2436" i="9"/>
  <c r="G2437" i="9"/>
  <c r="G2438" i="9"/>
  <c r="G2439" i="9"/>
  <c r="G2440" i="9"/>
  <c r="G2441" i="9"/>
  <c r="G2442" i="9"/>
  <c r="G2443" i="9"/>
  <c r="G2444" i="9"/>
  <c r="G2445" i="9"/>
  <c r="G2446" i="9"/>
  <c r="G2447" i="9"/>
  <c r="G2448" i="9"/>
  <c r="G2449" i="9"/>
  <c r="G2450" i="9"/>
  <c r="G2451" i="9"/>
  <c r="G2452" i="9"/>
  <c r="G2453" i="9"/>
  <c r="G2454" i="9"/>
  <c r="G2455" i="9"/>
  <c r="G2456" i="9"/>
  <c r="G2457" i="9"/>
  <c r="G2458" i="9"/>
  <c r="G2459" i="9"/>
  <c r="G2460" i="9"/>
  <c r="G2461" i="9"/>
  <c r="G2462" i="9"/>
  <c r="G2463" i="9"/>
  <c r="G2464" i="9"/>
  <c r="G2465" i="9"/>
  <c r="G2466" i="9"/>
  <c r="G2467" i="9"/>
  <c r="G2468" i="9"/>
  <c r="G2469" i="9"/>
  <c r="G2470" i="9"/>
  <c r="G2471" i="9"/>
  <c r="G2472" i="9"/>
  <c r="G2473" i="9"/>
  <c r="G2474" i="9"/>
  <c r="G2475" i="9"/>
  <c r="G2476" i="9"/>
  <c r="G2477" i="9"/>
  <c r="G2478" i="9"/>
  <c r="G2479" i="9"/>
  <c r="G2480" i="9"/>
  <c r="G2481" i="9"/>
  <c r="G2482" i="9"/>
  <c r="G2483" i="9"/>
  <c r="G2484" i="9"/>
  <c r="G2485" i="9"/>
  <c r="G2486" i="9"/>
  <c r="G2487" i="9"/>
  <c r="G2488" i="9"/>
  <c r="G2489" i="9"/>
  <c r="G2490" i="9"/>
  <c r="G2491" i="9"/>
  <c r="G2492" i="9"/>
  <c r="G2493" i="9"/>
  <c r="G2494" i="9"/>
  <c r="G2495" i="9"/>
  <c r="G2496" i="9"/>
  <c r="G2497" i="9"/>
  <c r="G2498" i="9"/>
  <c r="G2499" i="9"/>
  <c r="G2500" i="9"/>
  <c r="G2501" i="9"/>
  <c r="G2502" i="9"/>
  <c r="G2503" i="9"/>
  <c r="G2504" i="9"/>
  <c r="G2505" i="9"/>
  <c r="G2506" i="9"/>
  <c r="G2507" i="9"/>
  <c r="G2508" i="9"/>
  <c r="G2509" i="9"/>
  <c r="G2510" i="9"/>
  <c r="G2511" i="9"/>
  <c r="G2512" i="9"/>
  <c r="G2513" i="9"/>
  <c r="G2514" i="9"/>
  <c r="G2515" i="9"/>
  <c r="G2516" i="9"/>
  <c r="G2517" i="9"/>
  <c r="G2518" i="9"/>
  <c r="G2519" i="9"/>
  <c r="G2520" i="9"/>
  <c r="G2521" i="9"/>
  <c r="G2522" i="9"/>
  <c r="G2523" i="9"/>
  <c r="G2524" i="9"/>
  <c r="G2525" i="9"/>
  <c r="G2526" i="9"/>
  <c r="G2527" i="9"/>
  <c r="G2528" i="9"/>
  <c r="G2529" i="9"/>
  <c r="G2530" i="9"/>
  <c r="G2531" i="9"/>
  <c r="G2532" i="9"/>
  <c r="G2533" i="9"/>
  <c r="G2534" i="9"/>
  <c r="G2535" i="9"/>
  <c r="G2536" i="9"/>
  <c r="G2537" i="9"/>
  <c r="G2538" i="9"/>
  <c r="G2539" i="9"/>
  <c r="G2540" i="9"/>
  <c r="G2541" i="9"/>
  <c r="G2542" i="9"/>
  <c r="G2543" i="9"/>
  <c r="G2544" i="9"/>
  <c r="G2545" i="9"/>
  <c r="G2546" i="9"/>
  <c r="G2547" i="9"/>
  <c r="G2548" i="9"/>
  <c r="G2549" i="9"/>
  <c r="G2550" i="9"/>
  <c r="G2551" i="9"/>
  <c r="G2552" i="9"/>
  <c r="G2553" i="9"/>
  <c r="G2554" i="9"/>
  <c r="G2555" i="9"/>
  <c r="G2556" i="9"/>
  <c r="G2557" i="9"/>
  <c r="G2558" i="9"/>
  <c r="G2559" i="9"/>
  <c r="G2560" i="9"/>
  <c r="G2561" i="9"/>
  <c r="G2562" i="9"/>
  <c r="G2563" i="9"/>
  <c r="G2564" i="9"/>
  <c r="G2565" i="9"/>
  <c r="G2566" i="9"/>
  <c r="G2567" i="9"/>
  <c r="G2568" i="9"/>
  <c r="G2569" i="9"/>
  <c r="G2570" i="9"/>
  <c r="G2571" i="9"/>
  <c r="G2572" i="9"/>
  <c r="G2573" i="9"/>
  <c r="G2574" i="9"/>
  <c r="G2575" i="9"/>
  <c r="G2576" i="9"/>
  <c r="G2577" i="9"/>
  <c r="G2578" i="9"/>
  <c r="G2579" i="9"/>
  <c r="G2580" i="9"/>
  <c r="G2581" i="9"/>
  <c r="G2582" i="9"/>
  <c r="G2583" i="9"/>
  <c r="G2584" i="9"/>
  <c r="G2585" i="9"/>
  <c r="G2586" i="9"/>
  <c r="G2587" i="9"/>
  <c r="G2588" i="9"/>
  <c r="G2589" i="9"/>
  <c r="G2590" i="9"/>
  <c r="G2591" i="9"/>
  <c r="G2592" i="9"/>
  <c r="G2593" i="9"/>
  <c r="G2594" i="9"/>
  <c r="G2595" i="9"/>
  <c r="G2596" i="9"/>
  <c r="G2597" i="9"/>
  <c r="G2598" i="9"/>
  <c r="G2599" i="9"/>
  <c r="G2600" i="9"/>
  <c r="G2601" i="9"/>
  <c r="G2602" i="9"/>
  <c r="G2603" i="9"/>
  <c r="G2604" i="9"/>
  <c r="G2605" i="9"/>
  <c r="G2606" i="9"/>
  <c r="G2607" i="9"/>
  <c r="G2608" i="9"/>
  <c r="G2609" i="9"/>
  <c r="G2610" i="9"/>
  <c r="G2611" i="9"/>
  <c r="G2612" i="9"/>
  <c r="G2613" i="9"/>
  <c r="G2614" i="9"/>
  <c r="G2615" i="9"/>
  <c r="G2616" i="9"/>
  <c r="G2617" i="9"/>
  <c r="G2618" i="9"/>
  <c r="G2619" i="9"/>
  <c r="G2620" i="9"/>
  <c r="G2621" i="9"/>
  <c r="G2622" i="9"/>
  <c r="G2623" i="9"/>
  <c r="G2624" i="9"/>
  <c r="G2625" i="9"/>
  <c r="G2626" i="9"/>
  <c r="G2627" i="9"/>
  <c r="G2628" i="9"/>
  <c r="G2629" i="9"/>
  <c r="G2630" i="9"/>
  <c r="G2631" i="9"/>
  <c r="G2632" i="9"/>
  <c r="G2633" i="9"/>
  <c r="G2634" i="9"/>
  <c r="G2635" i="9"/>
  <c r="G2636" i="9"/>
  <c r="G2637" i="9"/>
  <c r="G2638" i="9"/>
  <c r="G2639" i="9"/>
  <c r="G2640" i="9"/>
  <c r="G2641" i="9"/>
  <c r="G2642" i="9"/>
  <c r="G2643" i="9"/>
  <c r="G2644" i="9"/>
  <c r="G2645" i="9"/>
  <c r="G2646" i="9"/>
  <c r="G2647" i="9"/>
  <c r="G2648" i="9"/>
  <c r="G2649" i="9"/>
  <c r="G2650" i="9"/>
  <c r="G2651" i="9"/>
  <c r="G2652" i="9"/>
  <c r="G2653" i="9"/>
  <c r="G2654" i="9"/>
  <c r="G2655" i="9"/>
  <c r="G2656" i="9"/>
  <c r="G2657" i="9"/>
  <c r="G2658" i="9"/>
  <c r="G2659" i="9"/>
  <c r="G2660" i="9"/>
  <c r="G2661" i="9"/>
  <c r="G2662" i="9"/>
  <c r="G2663" i="9"/>
  <c r="G2664" i="9"/>
  <c r="G2665" i="9"/>
  <c r="G2666" i="9"/>
  <c r="G2667" i="9"/>
  <c r="G2668" i="9"/>
  <c r="G2669" i="9"/>
  <c r="G2670" i="9"/>
  <c r="G2671" i="9"/>
  <c r="G2672" i="9"/>
  <c r="G2673" i="9"/>
  <c r="G2674" i="9"/>
  <c r="G2675" i="9"/>
  <c r="G2676" i="9"/>
  <c r="G2677" i="9"/>
  <c r="G2678" i="9"/>
  <c r="G2679" i="9"/>
  <c r="G2680" i="9"/>
  <c r="G2681" i="9"/>
  <c r="G2682" i="9"/>
  <c r="G2683" i="9"/>
  <c r="G2684" i="9"/>
  <c r="G2685" i="9"/>
  <c r="G2686" i="9"/>
  <c r="G2687" i="9"/>
  <c r="G2688" i="9"/>
  <c r="G2689" i="9"/>
  <c r="G2690" i="9"/>
  <c r="G2691" i="9"/>
  <c r="G2692" i="9"/>
  <c r="G2693" i="9"/>
  <c r="G2694" i="9"/>
  <c r="G2695" i="9"/>
  <c r="G2696" i="9"/>
  <c r="G2697" i="9"/>
  <c r="G2698" i="9"/>
  <c r="G2699" i="9"/>
  <c r="G2700" i="9"/>
  <c r="G2701" i="9"/>
  <c r="G2702" i="9"/>
  <c r="G2703" i="9"/>
  <c r="G2704" i="9"/>
  <c r="G2705" i="9"/>
  <c r="G2706" i="9"/>
  <c r="G2707" i="9"/>
  <c r="G2708" i="9"/>
  <c r="G2709" i="9"/>
  <c r="G2710" i="9"/>
  <c r="G2711" i="9"/>
  <c r="G2712" i="9"/>
  <c r="G2713" i="9"/>
  <c r="G2714" i="9"/>
  <c r="G2715" i="9"/>
  <c r="G2716" i="9"/>
  <c r="G2717" i="9"/>
  <c r="G2718" i="9"/>
  <c r="G2719" i="9"/>
  <c r="G2720" i="9"/>
  <c r="G2721" i="9"/>
  <c r="G2722" i="9"/>
  <c r="G2723" i="9"/>
  <c r="G2724" i="9"/>
  <c r="G2725" i="9"/>
  <c r="G2726" i="9"/>
  <c r="G2727" i="9"/>
  <c r="G2728" i="9"/>
  <c r="G2729" i="9"/>
  <c r="G2730" i="9"/>
  <c r="G2731" i="9"/>
  <c r="G2732" i="9"/>
  <c r="G2733" i="9"/>
  <c r="G2734" i="9"/>
  <c r="G2735" i="9"/>
  <c r="G2736" i="9"/>
  <c r="G2737" i="9"/>
  <c r="G2738" i="9"/>
  <c r="G2739" i="9"/>
  <c r="G2740" i="9"/>
  <c r="G2741" i="9"/>
  <c r="G2742" i="9"/>
  <c r="G2743" i="9"/>
  <c r="G2744" i="9"/>
  <c r="G2745" i="9"/>
  <c r="G2746" i="9"/>
  <c r="G2747" i="9"/>
  <c r="G2748" i="9"/>
  <c r="G2749" i="9"/>
  <c r="G2750" i="9"/>
  <c r="G2751" i="9"/>
  <c r="G2752" i="9"/>
  <c r="G2753" i="9"/>
  <c r="G2754" i="9"/>
  <c r="G2755" i="9"/>
  <c r="G2756" i="9"/>
  <c r="G2757" i="9"/>
  <c r="G2758" i="9"/>
  <c r="G2759" i="9"/>
  <c r="G2760" i="9"/>
  <c r="G2761" i="9"/>
  <c r="G2762" i="9"/>
  <c r="G2763" i="9"/>
  <c r="G2764" i="9"/>
  <c r="G2765" i="9"/>
  <c r="G2766" i="9"/>
  <c r="G2767" i="9"/>
  <c r="G2768" i="9"/>
  <c r="G2769" i="9"/>
  <c r="G2770" i="9"/>
  <c r="G2771" i="9"/>
  <c r="G2772" i="9"/>
  <c r="G2773" i="9"/>
  <c r="G2774" i="9"/>
  <c r="G2775" i="9"/>
  <c r="G2776" i="9"/>
  <c r="G2777" i="9"/>
  <c r="G2778" i="9"/>
  <c r="G2779" i="9"/>
  <c r="G2780" i="9"/>
  <c r="G2781" i="9"/>
  <c r="G2782" i="9"/>
  <c r="G2783" i="9"/>
  <c r="G2784" i="9"/>
  <c r="G2785" i="9"/>
  <c r="G2786" i="9"/>
  <c r="G2787" i="9"/>
  <c r="G2788" i="9"/>
  <c r="G2789" i="9"/>
  <c r="G2790" i="9"/>
  <c r="G2791" i="9"/>
  <c r="G2792" i="9"/>
  <c r="G2793" i="9"/>
  <c r="G2794" i="9"/>
  <c r="G2795" i="9"/>
  <c r="G2796" i="9"/>
  <c r="G2797" i="9"/>
  <c r="G2798" i="9"/>
  <c r="G2799" i="9"/>
  <c r="G2800" i="9"/>
  <c r="G2801" i="9"/>
  <c r="G2802" i="9"/>
  <c r="G2803" i="9"/>
  <c r="G2804" i="9"/>
  <c r="G2805" i="9"/>
  <c r="G2806" i="9"/>
  <c r="G2807" i="9"/>
  <c r="G2808" i="9"/>
  <c r="G2809" i="9"/>
  <c r="G2810" i="9"/>
  <c r="G2811" i="9"/>
  <c r="G2812" i="9"/>
  <c r="G2813" i="9"/>
  <c r="G2814" i="9"/>
  <c r="G2815" i="9"/>
  <c r="G2816" i="9"/>
  <c r="G2817" i="9"/>
  <c r="G2818" i="9"/>
  <c r="G2819" i="9"/>
  <c r="G2820" i="9"/>
  <c r="G2821" i="9"/>
  <c r="G2822" i="9"/>
  <c r="G2823" i="9"/>
  <c r="G2824" i="9"/>
  <c r="G2825" i="9"/>
  <c r="G2826" i="9"/>
  <c r="G2827" i="9"/>
  <c r="G2828" i="9"/>
  <c r="G2829" i="9"/>
  <c r="G2830" i="9"/>
  <c r="G2831" i="9"/>
  <c r="G2832" i="9"/>
  <c r="G2833" i="9"/>
  <c r="G2834" i="9"/>
  <c r="G2835" i="9"/>
  <c r="G2836" i="9"/>
  <c r="G2837" i="9"/>
  <c r="G2838" i="9"/>
  <c r="G2839" i="9"/>
  <c r="G2840" i="9"/>
  <c r="G2841" i="9"/>
  <c r="G2842" i="9"/>
  <c r="G2843" i="9"/>
  <c r="G2844" i="9"/>
  <c r="G2845" i="9"/>
  <c r="G2846" i="9"/>
  <c r="G2847" i="9"/>
  <c r="G2848" i="9"/>
  <c r="G2849" i="9"/>
  <c r="G2850" i="9"/>
  <c r="G2851" i="9"/>
  <c r="G2852" i="9"/>
  <c r="G2853" i="9"/>
  <c r="G2854" i="9"/>
  <c r="G2855" i="9"/>
  <c r="G2856" i="9"/>
  <c r="G2857" i="9"/>
  <c r="G2858" i="9"/>
  <c r="G2859" i="9"/>
  <c r="G2860" i="9"/>
  <c r="G2861" i="9"/>
  <c r="G2862" i="9"/>
  <c r="G2863" i="9"/>
  <c r="G2864" i="9"/>
  <c r="G2865" i="9"/>
  <c r="G2866" i="9"/>
  <c r="G2867" i="9"/>
  <c r="G2868" i="9"/>
  <c r="G2869" i="9"/>
  <c r="G2870" i="9"/>
  <c r="G2871" i="9"/>
  <c r="G2872" i="9"/>
  <c r="G2873" i="9"/>
  <c r="G2874" i="9"/>
  <c r="G2875" i="9"/>
  <c r="G2876" i="9"/>
  <c r="G2877" i="9"/>
  <c r="G2878" i="9"/>
  <c r="G2879" i="9"/>
  <c r="G2880" i="9"/>
  <c r="G2881" i="9"/>
  <c r="G2882" i="9"/>
  <c r="G2883" i="9"/>
  <c r="G2884" i="9"/>
  <c r="G2885" i="9"/>
  <c r="G2886" i="9"/>
  <c r="G2887" i="9"/>
  <c r="G2888" i="9"/>
  <c r="G2889" i="9"/>
  <c r="G2890" i="9"/>
  <c r="G2891" i="9"/>
  <c r="G2892" i="9"/>
  <c r="G2893" i="9"/>
  <c r="G2894" i="9"/>
  <c r="G2895" i="9"/>
  <c r="G2896" i="9"/>
  <c r="G2897" i="9"/>
  <c r="G2898" i="9"/>
  <c r="G2899" i="9"/>
  <c r="G2900" i="9"/>
  <c r="G2901" i="9"/>
  <c r="G2902" i="9"/>
  <c r="G2903" i="9"/>
  <c r="G2904" i="9"/>
  <c r="G2905" i="9"/>
  <c r="G2906" i="9"/>
  <c r="G2907" i="9"/>
  <c r="G2908" i="9"/>
  <c r="G2909" i="9"/>
  <c r="G2910" i="9"/>
  <c r="G2911" i="9"/>
  <c r="G2" i="9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G1507" i="7"/>
  <c r="G1508" i="7"/>
  <c r="G1509" i="7"/>
  <c r="G1510" i="7"/>
  <c r="G1511" i="7"/>
  <c r="G1512" i="7"/>
  <c r="G1513" i="7"/>
  <c r="G1514" i="7"/>
  <c r="G1515" i="7"/>
  <c r="G1516" i="7"/>
  <c r="G1517" i="7"/>
  <c r="G1518" i="7"/>
  <c r="G1519" i="7"/>
  <c r="G1520" i="7"/>
  <c r="G1521" i="7"/>
  <c r="G1522" i="7"/>
  <c r="G1523" i="7"/>
  <c r="G1524" i="7"/>
  <c r="G1525" i="7"/>
  <c r="G1526" i="7"/>
  <c r="G1527" i="7"/>
  <c r="G1528" i="7"/>
  <c r="G1529" i="7"/>
  <c r="G1530" i="7"/>
  <c r="G1531" i="7"/>
  <c r="G1532" i="7"/>
  <c r="G1533" i="7"/>
  <c r="G1534" i="7"/>
  <c r="G1535" i="7"/>
  <c r="G1536" i="7"/>
  <c r="G1537" i="7"/>
  <c r="G1538" i="7"/>
  <c r="G1539" i="7"/>
  <c r="G1540" i="7"/>
  <c r="G1541" i="7"/>
  <c r="G1542" i="7"/>
  <c r="G1543" i="7"/>
  <c r="G1544" i="7"/>
  <c r="G1545" i="7"/>
  <c r="G1546" i="7"/>
  <c r="G1547" i="7"/>
  <c r="G1548" i="7"/>
  <c r="G1549" i="7"/>
  <c r="G1550" i="7"/>
  <c r="G1551" i="7"/>
  <c r="G1552" i="7"/>
  <c r="G1553" i="7"/>
  <c r="G1554" i="7"/>
  <c r="G1555" i="7"/>
  <c r="G1556" i="7"/>
  <c r="G1557" i="7"/>
  <c r="G1558" i="7"/>
  <c r="G1559" i="7"/>
  <c r="G1560" i="7"/>
  <c r="G1561" i="7"/>
  <c r="G1562" i="7"/>
  <c r="G1563" i="7"/>
  <c r="G1564" i="7"/>
  <c r="G1565" i="7"/>
  <c r="G1566" i="7"/>
  <c r="G1567" i="7"/>
  <c r="G1568" i="7"/>
  <c r="G1569" i="7"/>
  <c r="G1570" i="7"/>
  <c r="G1571" i="7"/>
  <c r="G1572" i="7"/>
  <c r="G1573" i="7"/>
  <c r="G1574" i="7"/>
  <c r="G1575" i="7"/>
  <c r="G1576" i="7"/>
  <c r="G1577" i="7"/>
  <c r="G1578" i="7"/>
  <c r="G1579" i="7"/>
  <c r="G1580" i="7"/>
  <c r="G1581" i="7"/>
  <c r="G1582" i="7"/>
  <c r="G1583" i="7"/>
  <c r="G1584" i="7"/>
  <c r="G1585" i="7"/>
  <c r="G1586" i="7"/>
  <c r="G1587" i="7"/>
  <c r="G1588" i="7"/>
  <c r="G1589" i="7"/>
  <c r="G1590" i="7"/>
  <c r="G1591" i="7"/>
  <c r="G1592" i="7"/>
  <c r="G1593" i="7"/>
  <c r="G1594" i="7"/>
  <c r="G1595" i="7"/>
  <c r="G1596" i="7"/>
  <c r="G1597" i="7"/>
  <c r="G1598" i="7"/>
  <c r="G1599" i="7"/>
  <c r="G1600" i="7"/>
  <c r="G1601" i="7"/>
  <c r="G1602" i="7"/>
  <c r="G1603" i="7"/>
  <c r="G1604" i="7"/>
  <c r="G1605" i="7"/>
  <c r="G1606" i="7"/>
  <c r="G1607" i="7"/>
  <c r="G1608" i="7"/>
  <c r="G1609" i="7"/>
  <c r="G1610" i="7"/>
  <c r="G1611" i="7"/>
  <c r="G1612" i="7"/>
  <c r="G1613" i="7"/>
  <c r="G1614" i="7"/>
  <c r="G1615" i="7"/>
  <c r="G1616" i="7"/>
  <c r="G1617" i="7"/>
  <c r="G1618" i="7"/>
  <c r="G1619" i="7"/>
  <c r="G1620" i="7"/>
  <c r="G1621" i="7"/>
  <c r="G1622" i="7"/>
  <c r="G1623" i="7"/>
  <c r="G1624" i="7"/>
  <c r="G1625" i="7"/>
  <c r="G1626" i="7"/>
  <c r="G1627" i="7"/>
  <c r="G1628" i="7"/>
  <c r="G1629" i="7"/>
  <c r="G1630" i="7"/>
  <c r="G1631" i="7"/>
  <c r="G1632" i="7"/>
  <c r="G1633" i="7"/>
  <c r="G1634" i="7"/>
  <c r="G1635" i="7"/>
  <c r="G1636" i="7"/>
  <c r="G1637" i="7"/>
  <c r="G1638" i="7"/>
  <c r="G1639" i="7"/>
  <c r="G1640" i="7"/>
  <c r="G1641" i="7"/>
  <c r="G1642" i="7"/>
  <c r="G1643" i="7"/>
  <c r="G1644" i="7"/>
  <c r="G1645" i="7"/>
  <c r="G1646" i="7"/>
  <c r="G1647" i="7"/>
  <c r="G1648" i="7"/>
  <c r="G1649" i="7"/>
  <c r="G1650" i="7"/>
  <c r="G1651" i="7"/>
  <c r="G1652" i="7"/>
  <c r="G1653" i="7"/>
  <c r="G1654" i="7"/>
  <c r="G1655" i="7"/>
  <c r="G1656" i="7"/>
  <c r="G1657" i="7"/>
  <c r="G1658" i="7"/>
  <c r="G1659" i="7"/>
  <c r="G1660" i="7"/>
  <c r="G1661" i="7"/>
  <c r="G1662" i="7"/>
  <c r="G1663" i="7"/>
  <c r="G1664" i="7"/>
  <c r="G1665" i="7"/>
  <c r="G1666" i="7"/>
  <c r="G1667" i="7"/>
  <c r="G1668" i="7"/>
  <c r="G1669" i="7"/>
  <c r="G1670" i="7"/>
  <c r="G1671" i="7"/>
  <c r="G1672" i="7"/>
  <c r="G1673" i="7"/>
  <c r="G1674" i="7"/>
  <c r="G1675" i="7"/>
  <c r="G1676" i="7"/>
  <c r="G1677" i="7"/>
  <c r="G1678" i="7"/>
  <c r="G1679" i="7"/>
  <c r="G1680" i="7"/>
  <c r="G1681" i="7"/>
  <c r="G1682" i="7"/>
  <c r="G1683" i="7"/>
  <c r="G1684" i="7"/>
  <c r="G1685" i="7"/>
  <c r="G1686" i="7"/>
  <c r="G1687" i="7"/>
  <c r="G1688" i="7"/>
  <c r="G1689" i="7"/>
  <c r="G1690" i="7"/>
  <c r="G1691" i="7"/>
  <c r="G1692" i="7"/>
  <c r="G1693" i="7"/>
  <c r="G1694" i="7"/>
  <c r="G1695" i="7"/>
  <c r="G1696" i="7"/>
  <c r="G1697" i="7"/>
  <c r="G1698" i="7"/>
  <c r="G1699" i="7"/>
  <c r="G1700" i="7"/>
  <c r="G1701" i="7"/>
  <c r="G1702" i="7"/>
  <c r="G1703" i="7"/>
  <c r="G1704" i="7"/>
  <c r="G1705" i="7"/>
  <c r="G1706" i="7"/>
  <c r="G1707" i="7"/>
  <c r="G1708" i="7"/>
  <c r="G1709" i="7"/>
  <c r="G1710" i="7"/>
  <c r="G1711" i="7"/>
  <c r="G1712" i="7"/>
  <c r="G1713" i="7"/>
  <c r="G1714" i="7"/>
  <c r="G1715" i="7"/>
  <c r="G1716" i="7"/>
  <c r="G1717" i="7"/>
  <c r="G1718" i="7"/>
  <c r="G1719" i="7"/>
  <c r="G1720" i="7"/>
  <c r="G1721" i="7"/>
  <c r="G1722" i="7"/>
  <c r="G1723" i="7"/>
  <c r="G1724" i="7"/>
  <c r="G1725" i="7"/>
  <c r="G1726" i="7"/>
  <c r="G1727" i="7"/>
  <c r="G1728" i="7"/>
  <c r="G1729" i="7"/>
  <c r="G1730" i="7"/>
  <c r="G1731" i="7"/>
  <c r="G1732" i="7"/>
  <c r="G1733" i="7"/>
  <c r="G1734" i="7"/>
  <c r="G1735" i="7"/>
  <c r="G1736" i="7"/>
  <c r="G1737" i="7"/>
  <c r="G1738" i="7"/>
  <c r="G1739" i="7"/>
  <c r="G1740" i="7"/>
  <c r="G1741" i="7"/>
  <c r="G1742" i="7"/>
  <c r="G1743" i="7"/>
  <c r="G1744" i="7"/>
  <c r="G1745" i="7"/>
  <c r="G1746" i="7"/>
  <c r="G1747" i="7"/>
  <c r="G1748" i="7"/>
  <c r="G1749" i="7"/>
  <c r="G1750" i="7"/>
  <c r="G1751" i="7"/>
  <c r="G1752" i="7"/>
  <c r="G1753" i="7"/>
  <c r="G1754" i="7"/>
  <c r="G1755" i="7"/>
  <c r="G1756" i="7"/>
  <c r="G1757" i="7"/>
  <c r="G1758" i="7"/>
  <c r="G1759" i="7"/>
  <c r="G1760" i="7"/>
  <c r="G1761" i="7"/>
  <c r="G1762" i="7"/>
  <c r="G1763" i="7"/>
  <c r="G1764" i="7"/>
  <c r="G1765" i="7"/>
  <c r="G1766" i="7"/>
  <c r="G1767" i="7"/>
  <c r="G1768" i="7"/>
  <c r="G1769" i="7"/>
  <c r="G1770" i="7"/>
  <c r="G1771" i="7"/>
  <c r="G1772" i="7"/>
  <c r="G1773" i="7"/>
  <c r="G1774" i="7"/>
  <c r="G1775" i="7"/>
  <c r="G1776" i="7"/>
  <c r="G1777" i="7"/>
  <c r="G1778" i="7"/>
  <c r="G1779" i="7"/>
  <c r="G1780" i="7"/>
  <c r="G1781" i="7"/>
  <c r="G1782" i="7"/>
  <c r="G1783" i="7"/>
  <c r="G1784" i="7"/>
  <c r="G1785" i="7"/>
  <c r="G1786" i="7"/>
  <c r="G1787" i="7"/>
  <c r="G1788" i="7"/>
  <c r="G1789" i="7"/>
  <c r="G1790" i="7"/>
  <c r="G1791" i="7"/>
  <c r="G1792" i="7"/>
  <c r="G1793" i="7"/>
  <c r="G1794" i="7"/>
  <c r="G1795" i="7"/>
  <c r="G1796" i="7"/>
  <c r="G1797" i="7"/>
  <c r="G1798" i="7"/>
  <c r="G1799" i="7"/>
  <c r="G1800" i="7"/>
  <c r="G1801" i="7"/>
  <c r="G1802" i="7"/>
  <c r="G1803" i="7"/>
  <c r="G1804" i="7"/>
  <c r="G1805" i="7"/>
  <c r="G1806" i="7"/>
  <c r="G1807" i="7"/>
  <c r="G1808" i="7"/>
  <c r="G1809" i="7"/>
  <c r="G1810" i="7"/>
  <c r="G1811" i="7"/>
  <c r="G1812" i="7"/>
  <c r="G1813" i="7"/>
  <c r="G1814" i="7"/>
  <c r="G1815" i="7"/>
  <c r="G1816" i="7"/>
  <c r="G1817" i="7"/>
  <c r="G1818" i="7"/>
  <c r="G1819" i="7"/>
  <c r="G1820" i="7"/>
  <c r="G1821" i="7"/>
  <c r="G1822" i="7"/>
  <c r="G1823" i="7"/>
  <c r="G1824" i="7"/>
  <c r="G1825" i="7"/>
  <c r="G1826" i="7"/>
  <c r="G1827" i="7"/>
  <c r="G1828" i="7"/>
  <c r="G1829" i="7"/>
  <c r="G1830" i="7"/>
  <c r="G1831" i="7"/>
  <c r="G1832" i="7"/>
  <c r="G1833" i="7"/>
  <c r="G1834" i="7"/>
  <c r="G1835" i="7"/>
  <c r="G1836" i="7"/>
  <c r="G1837" i="7"/>
  <c r="G1838" i="7"/>
  <c r="G1839" i="7"/>
  <c r="G1840" i="7"/>
  <c r="G1841" i="7"/>
  <c r="G1842" i="7"/>
  <c r="G1843" i="7"/>
  <c r="G1844" i="7"/>
  <c r="G1845" i="7"/>
  <c r="G1846" i="7"/>
  <c r="G1847" i="7"/>
  <c r="G1848" i="7"/>
  <c r="G1849" i="7"/>
  <c r="G1850" i="7"/>
  <c r="G1851" i="7"/>
  <c r="G1852" i="7"/>
  <c r="G1853" i="7"/>
  <c r="G1854" i="7"/>
  <c r="G1855" i="7"/>
  <c r="G1856" i="7"/>
  <c r="G1857" i="7"/>
  <c r="G1858" i="7"/>
  <c r="G1859" i="7"/>
  <c r="G1860" i="7"/>
  <c r="G1861" i="7"/>
  <c r="G1862" i="7"/>
  <c r="G1863" i="7"/>
  <c r="G1864" i="7"/>
  <c r="G1865" i="7"/>
  <c r="G1866" i="7"/>
  <c r="G1867" i="7"/>
  <c r="G1868" i="7"/>
  <c r="G1869" i="7"/>
  <c r="G1870" i="7"/>
  <c r="G1871" i="7"/>
  <c r="G1872" i="7"/>
  <c r="G1873" i="7"/>
  <c r="G1874" i="7"/>
  <c r="G1875" i="7"/>
  <c r="G1876" i="7"/>
  <c r="G1877" i="7"/>
  <c r="G1878" i="7"/>
  <c r="G1879" i="7"/>
  <c r="G1880" i="7"/>
  <c r="G1881" i="7"/>
  <c r="G1882" i="7"/>
  <c r="G1883" i="7"/>
  <c r="G1884" i="7"/>
  <c r="G1885" i="7"/>
  <c r="G1886" i="7"/>
  <c r="G1887" i="7"/>
  <c r="G1888" i="7"/>
  <c r="G1889" i="7"/>
  <c r="G1890" i="7"/>
  <c r="G1891" i="7"/>
  <c r="G1892" i="7"/>
  <c r="G1893" i="7"/>
  <c r="G1894" i="7"/>
  <c r="G1895" i="7"/>
  <c r="G1896" i="7"/>
  <c r="G1897" i="7"/>
  <c r="G1898" i="7"/>
  <c r="G1899" i="7"/>
  <c r="G1900" i="7"/>
  <c r="G1901" i="7"/>
  <c r="G1902" i="7"/>
  <c r="G1903" i="7"/>
  <c r="G1904" i="7"/>
  <c r="G1905" i="7"/>
  <c r="G1906" i="7"/>
  <c r="G1907" i="7"/>
  <c r="G1908" i="7"/>
  <c r="G1909" i="7"/>
  <c r="G1910" i="7"/>
  <c r="G1911" i="7"/>
  <c r="G1912" i="7"/>
  <c r="G1913" i="7"/>
  <c r="G1914" i="7"/>
  <c r="G1915" i="7"/>
  <c r="G1916" i="7"/>
  <c r="G1917" i="7"/>
  <c r="G1918" i="7"/>
  <c r="G1919" i="7"/>
  <c r="G1920" i="7"/>
  <c r="G1921" i="7"/>
  <c r="G1922" i="7"/>
  <c r="G1923" i="7"/>
  <c r="G1924" i="7"/>
  <c r="G1925" i="7"/>
  <c r="G1926" i="7"/>
  <c r="G1927" i="7"/>
  <c r="G1928" i="7"/>
  <c r="G1929" i="7"/>
  <c r="G1930" i="7"/>
  <c r="G1931" i="7"/>
  <c r="G1932" i="7"/>
  <c r="G1933" i="7"/>
  <c r="G1934" i="7"/>
  <c r="G1935" i="7"/>
  <c r="G1936" i="7"/>
  <c r="G1937" i="7"/>
  <c r="G1938" i="7"/>
  <c r="G1939" i="7"/>
  <c r="G1940" i="7"/>
  <c r="G1941" i="7"/>
  <c r="G1942" i="7"/>
  <c r="G1943" i="7"/>
  <c r="G1944" i="7"/>
  <c r="G1945" i="7"/>
  <c r="G1946" i="7"/>
  <c r="G1947" i="7"/>
  <c r="G1948" i="7"/>
  <c r="G1949" i="7"/>
  <c r="G1950" i="7"/>
  <c r="G1951" i="7"/>
  <c r="G1952" i="7"/>
  <c r="G1953" i="7"/>
  <c r="G1954" i="7"/>
  <c r="G1955" i="7"/>
  <c r="G1956" i="7"/>
  <c r="G1957" i="7"/>
  <c r="G1958" i="7"/>
  <c r="G1959" i="7"/>
  <c r="G1960" i="7"/>
  <c r="G1961" i="7"/>
  <c r="G1962" i="7"/>
  <c r="G1963" i="7"/>
  <c r="G1964" i="7"/>
  <c r="G1965" i="7"/>
  <c r="G1966" i="7"/>
  <c r="G1967" i="7"/>
  <c r="G1968" i="7"/>
  <c r="G1969" i="7"/>
  <c r="G1970" i="7"/>
  <c r="G1971" i="7"/>
  <c r="G1972" i="7"/>
  <c r="G1973" i="7"/>
  <c r="G1974" i="7"/>
  <c r="G1975" i="7"/>
  <c r="G1976" i="7"/>
  <c r="G1977" i="7"/>
  <c r="G1978" i="7"/>
  <c r="G1979" i="7"/>
  <c r="G1980" i="7"/>
  <c r="G1981" i="7"/>
  <c r="G1982" i="7"/>
  <c r="G1983" i="7"/>
  <c r="G1984" i="7"/>
  <c r="G1985" i="7"/>
  <c r="G1986" i="7"/>
  <c r="G1987" i="7"/>
  <c r="G1988" i="7"/>
  <c r="G1989" i="7"/>
  <c r="G1990" i="7"/>
  <c r="G1991" i="7"/>
  <c r="G1992" i="7"/>
  <c r="G1993" i="7"/>
  <c r="G1994" i="7"/>
  <c r="G1995" i="7"/>
  <c r="G1996" i="7"/>
  <c r="G1997" i="7"/>
  <c r="G1998" i="7"/>
  <c r="G1999" i="7"/>
  <c r="G2000" i="7"/>
  <c r="G2001" i="7"/>
  <c r="G2002" i="7"/>
  <c r="G2003" i="7"/>
  <c r="G2004" i="7"/>
  <c r="G2005" i="7"/>
  <c r="G2006" i="7"/>
  <c r="G2007" i="7"/>
  <c r="G2008" i="7"/>
  <c r="G2009" i="7"/>
  <c r="G2010" i="7"/>
  <c r="G2011" i="7"/>
  <c r="G2012" i="7"/>
  <c r="G2013" i="7"/>
  <c r="G2014" i="7"/>
  <c r="G2015" i="7"/>
  <c r="G2016" i="7"/>
  <c r="G2017" i="7"/>
  <c r="G2018" i="7"/>
  <c r="G2019" i="7"/>
  <c r="G2020" i="7"/>
  <c r="G2021" i="7"/>
  <c r="G2022" i="7"/>
  <c r="G2023" i="7"/>
  <c r="G2024" i="7"/>
  <c r="G2025" i="7"/>
  <c r="G2026" i="7"/>
  <c r="G2027" i="7"/>
  <c r="G2028" i="7"/>
  <c r="G2029" i="7"/>
  <c r="G2030" i="7"/>
  <c r="G2031" i="7"/>
  <c r="G2032" i="7"/>
  <c r="G2033" i="7"/>
  <c r="G2034" i="7"/>
  <c r="G2035" i="7"/>
  <c r="G2036" i="7"/>
  <c r="G2037" i="7"/>
  <c r="G2038" i="7"/>
  <c r="G2039" i="7"/>
  <c r="G2040" i="7"/>
  <c r="G2041" i="7"/>
  <c r="G2042" i="7"/>
  <c r="G2043" i="7"/>
  <c r="G2044" i="7"/>
  <c r="G2045" i="7"/>
  <c r="G2046" i="7"/>
  <c r="G2047" i="7"/>
  <c r="G2048" i="7"/>
  <c r="G2049" i="7"/>
  <c r="G2050" i="7"/>
  <c r="G2051" i="7"/>
  <c r="G2052" i="7"/>
  <c r="G2053" i="7"/>
  <c r="G2054" i="7"/>
  <c r="G2055" i="7"/>
  <c r="G2056" i="7"/>
  <c r="G2057" i="7"/>
  <c r="G2058" i="7"/>
  <c r="G2059" i="7"/>
  <c r="G2060" i="7"/>
  <c r="G2061" i="7"/>
  <c r="G2062" i="7"/>
  <c r="G2063" i="7"/>
  <c r="G2064" i="7"/>
  <c r="G2065" i="7"/>
  <c r="G2066" i="7"/>
  <c r="G2067" i="7"/>
  <c r="G2068" i="7"/>
  <c r="G2069" i="7"/>
  <c r="G2070" i="7"/>
  <c r="G2071" i="7"/>
  <c r="G2072" i="7"/>
  <c r="G2073" i="7"/>
  <c r="G2074" i="7"/>
  <c r="G2075" i="7"/>
  <c r="G2076" i="7"/>
  <c r="G2077" i="7"/>
  <c r="G2078" i="7"/>
  <c r="G2079" i="7"/>
  <c r="G2080" i="7"/>
  <c r="G2081" i="7"/>
  <c r="G2082" i="7"/>
  <c r="G2083" i="7"/>
  <c r="G2084" i="7"/>
  <c r="G2085" i="7"/>
  <c r="G2086" i="7"/>
  <c r="G2087" i="7"/>
  <c r="G2088" i="7"/>
  <c r="G2089" i="7"/>
  <c r="G2090" i="7"/>
  <c r="G2091" i="7"/>
  <c r="G2092" i="7"/>
  <c r="G2093" i="7"/>
  <c r="G2094" i="7"/>
  <c r="G2095" i="7"/>
  <c r="G2096" i="7"/>
  <c r="G2097" i="7"/>
  <c r="G2098" i="7"/>
  <c r="G2099" i="7"/>
  <c r="G2100" i="7"/>
  <c r="G2101" i="7"/>
  <c r="G2102" i="7"/>
  <c r="G2103" i="7"/>
  <c r="G2104" i="7"/>
  <c r="G2105" i="7"/>
  <c r="G2106" i="7"/>
  <c r="G2107" i="7"/>
  <c r="G2108" i="7"/>
  <c r="G2109" i="7"/>
  <c r="G2110" i="7"/>
  <c r="G2111" i="7"/>
  <c r="G2112" i="7"/>
  <c r="G2113" i="7"/>
  <c r="G2114" i="7"/>
  <c r="G2115" i="7"/>
  <c r="G2116" i="7"/>
  <c r="G2117" i="7"/>
  <c r="G2118" i="7"/>
  <c r="G2119" i="7"/>
  <c r="G2120" i="7"/>
  <c r="G2121" i="7"/>
  <c r="G2122" i="7"/>
  <c r="G2123" i="7"/>
  <c r="G2124" i="7"/>
  <c r="G2125" i="7"/>
  <c r="G2126" i="7"/>
  <c r="G2127" i="7"/>
  <c r="G2128" i="7"/>
  <c r="G2129" i="7"/>
  <c r="G2130" i="7"/>
  <c r="G2131" i="7"/>
  <c r="G2132" i="7"/>
  <c r="G2133" i="7"/>
  <c r="G2134" i="7"/>
  <c r="G2135" i="7"/>
  <c r="G2136" i="7"/>
  <c r="G2137" i="7"/>
  <c r="G2138" i="7"/>
  <c r="G2139" i="7"/>
  <c r="G2140" i="7"/>
  <c r="G2141" i="7"/>
  <c r="G2142" i="7"/>
  <c r="G2143" i="7"/>
  <c r="G2144" i="7"/>
  <c r="G2145" i="7"/>
  <c r="G2146" i="7"/>
  <c r="G2147" i="7"/>
  <c r="G2148" i="7"/>
  <c r="G2149" i="7"/>
  <c r="G2150" i="7"/>
  <c r="G2151" i="7"/>
  <c r="G2152" i="7"/>
  <c r="G2153" i="7"/>
  <c r="G2154" i="7"/>
  <c r="G2155" i="7"/>
  <c r="G2156" i="7"/>
  <c r="G2157" i="7"/>
  <c r="G2158" i="7"/>
  <c r="G2159" i="7"/>
  <c r="G2160" i="7"/>
  <c r="G2161" i="7"/>
  <c r="G2162" i="7"/>
  <c r="G2163" i="7"/>
  <c r="G2164" i="7"/>
  <c r="G2165" i="7"/>
  <c r="G2166" i="7"/>
  <c r="G2167" i="7"/>
  <c r="G2168" i="7"/>
  <c r="G2169" i="7"/>
  <c r="G2170" i="7"/>
  <c r="G2171" i="7"/>
  <c r="G2172" i="7"/>
  <c r="G2173" i="7"/>
  <c r="G2174" i="7"/>
  <c r="G2175" i="7"/>
  <c r="G2176" i="7"/>
  <c r="G2177" i="7"/>
  <c r="G2178" i="7"/>
  <c r="G2179" i="7"/>
  <c r="G2180" i="7"/>
  <c r="G2181" i="7"/>
  <c r="G2182" i="7"/>
  <c r="G2183" i="7"/>
  <c r="G2184" i="7"/>
  <c r="G2185" i="7"/>
  <c r="G2186" i="7"/>
  <c r="G2187" i="7"/>
  <c r="G2188" i="7"/>
  <c r="G2189" i="7"/>
  <c r="G2190" i="7"/>
  <c r="G2191" i="7"/>
  <c r="G2192" i="7"/>
  <c r="G2193" i="7"/>
  <c r="G2194" i="7"/>
  <c r="G2195" i="7"/>
  <c r="G2196" i="7"/>
  <c r="G2197" i="7"/>
  <c r="G2198" i="7"/>
  <c r="G2199" i="7"/>
  <c r="G2200" i="7"/>
  <c r="G2201" i="7"/>
  <c r="G2202" i="7"/>
  <c r="G2203" i="7"/>
  <c r="G2204" i="7"/>
  <c r="G2205" i="7"/>
  <c r="G2206" i="7"/>
  <c r="G2207" i="7"/>
  <c r="G2208" i="7"/>
  <c r="G2209" i="7"/>
  <c r="G2210" i="7"/>
  <c r="G2211" i="7"/>
  <c r="G2212" i="7"/>
  <c r="G2213" i="7"/>
  <c r="G2214" i="7"/>
  <c r="G2215" i="7"/>
  <c r="G2216" i="7"/>
  <c r="G2217" i="7"/>
  <c r="G2218" i="7"/>
  <c r="G2219" i="7"/>
  <c r="G2220" i="7"/>
  <c r="G2221" i="7"/>
  <c r="G2222" i="7"/>
  <c r="G2223" i="7"/>
  <c r="G2224" i="7"/>
  <c r="G2225" i="7"/>
  <c r="G2226" i="7"/>
  <c r="G2227" i="7"/>
  <c r="G2228" i="7"/>
  <c r="G2229" i="7"/>
  <c r="G2230" i="7"/>
  <c r="G2231" i="7"/>
  <c r="G2232" i="7"/>
  <c r="G2233" i="7"/>
  <c r="G2234" i="7"/>
  <c r="G2235" i="7"/>
  <c r="G2236" i="7"/>
  <c r="G2237" i="7"/>
  <c r="G2238" i="7"/>
  <c r="G2239" i="7"/>
  <c r="G2240" i="7"/>
  <c r="G2241" i="7"/>
  <c r="G2242" i="7"/>
  <c r="G2243" i="7"/>
  <c r="G2244" i="7"/>
  <c r="G2245" i="7"/>
  <c r="G2246" i="7"/>
  <c r="G2247" i="7"/>
  <c r="G2248" i="7"/>
  <c r="G2249" i="7"/>
  <c r="G2250" i="7"/>
  <c r="G2251" i="7"/>
  <c r="G2252" i="7"/>
  <c r="G2253" i="7"/>
  <c r="G2254" i="7"/>
  <c r="G2255" i="7"/>
  <c r="G2256" i="7"/>
  <c r="G2257" i="7"/>
  <c r="G2258" i="7"/>
  <c r="G2259" i="7"/>
  <c r="G2260" i="7"/>
  <c r="G2261" i="7"/>
  <c r="G2262" i="7"/>
  <c r="G2263" i="7"/>
  <c r="G2264" i="7"/>
  <c r="G2265" i="7"/>
  <c r="G2266" i="7"/>
  <c r="G2267" i="7"/>
  <c r="G2268" i="7"/>
  <c r="G2269" i="7"/>
  <c r="G2270" i="7"/>
  <c r="G2271" i="7"/>
  <c r="G2272" i="7"/>
  <c r="G2273" i="7"/>
  <c r="G2274" i="7"/>
  <c r="G2275" i="7"/>
  <c r="G2276" i="7"/>
  <c r="G2277" i="7"/>
  <c r="G2278" i="7"/>
  <c r="G2279" i="7"/>
  <c r="G2280" i="7"/>
  <c r="G2281" i="7"/>
  <c r="G2282" i="7"/>
  <c r="G2283" i="7"/>
  <c r="G2284" i="7"/>
  <c r="G2285" i="7"/>
  <c r="G2286" i="7"/>
  <c r="G2287" i="7"/>
  <c r="G2288" i="7"/>
  <c r="G2289" i="7"/>
  <c r="G2290" i="7"/>
  <c r="G2291" i="7"/>
  <c r="G2292" i="7"/>
  <c r="G2293" i="7"/>
  <c r="G2294" i="7"/>
  <c r="G2295" i="7"/>
  <c r="G2296" i="7"/>
  <c r="G2297" i="7"/>
  <c r="G2298" i="7"/>
  <c r="G2299" i="7"/>
  <c r="G2300" i="7"/>
  <c r="G2301" i="7"/>
  <c r="G2302" i="7"/>
  <c r="G2303" i="7"/>
  <c r="G2304" i="7"/>
  <c r="G2305" i="7"/>
  <c r="G2306" i="7"/>
  <c r="G2307" i="7"/>
  <c r="G2308" i="7"/>
  <c r="G2309" i="7"/>
  <c r="G2310" i="7"/>
  <c r="G2311" i="7"/>
  <c r="G2312" i="7"/>
  <c r="G2313" i="7"/>
  <c r="G2314" i="7"/>
  <c r="G2315" i="7"/>
  <c r="G2316" i="7"/>
  <c r="G2317" i="7"/>
  <c r="G2318" i="7"/>
  <c r="G2319" i="7"/>
  <c r="G2320" i="7"/>
  <c r="G2321" i="7"/>
  <c r="G2322" i="7"/>
  <c r="G2323" i="7"/>
  <c r="G2324" i="7"/>
  <c r="G2325" i="7"/>
  <c r="G2326" i="7"/>
  <c r="G2327" i="7"/>
  <c r="G2328" i="7"/>
  <c r="G2329" i="7"/>
  <c r="G2330" i="7"/>
  <c r="G2331" i="7"/>
  <c r="G2332" i="7"/>
  <c r="G2333" i="7"/>
  <c r="G2334" i="7"/>
  <c r="G2335" i="7"/>
  <c r="G2336" i="7"/>
  <c r="G2337" i="7"/>
  <c r="G2338" i="7"/>
  <c r="G2339" i="7"/>
  <c r="G2340" i="7"/>
  <c r="G2341" i="7"/>
  <c r="G2342" i="7"/>
  <c r="G2343" i="7"/>
  <c r="G2344" i="7"/>
  <c r="G2345" i="7"/>
  <c r="G2346" i="7"/>
  <c r="G2347" i="7"/>
  <c r="G2348" i="7"/>
  <c r="G2349" i="7"/>
  <c r="G2350" i="7"/>
  <c r="G2351" i="7"/>
  <c r="G2352" i="7"/>
  <c r="G2353" i="7"/>
  <c r="G2354" i="7"/>
  <c r="G2355" i="7"/>
  <c r="G2356" i="7"/>
  <c r="G2357" i="7"/>
  <c r="G2358" i="7"/>
  <c r="G2359" i="7"/>
  <c r="G2360" i="7"/>
  <c r="G2361" i="7"/>
  <c r="G2362" i="7"/>
  <c r="G2363" i="7"/>
  <c r="G2364" i="7"/>
  <c r="G2365" i="7"/>
  <c r="G2366" i="7"/>
  <c r="G2367" i="7"/>
  <c r="G2368" i="7"/>
  <c r="G2369" i="7"/>
  <c r="G2370" i="7"/>
  <c r="G2371" i="7"/>
  <c r="G2372" i="7"/>
  <c r="G2373" i="7"/>
  <c r="G2374" i="7"/>
  <c r="G2375" i="7"/>
  <c r="G2376" i="7"/>
  <c r="G2377" i="7"/>
  <c r="G2378" i="7"/>
  <c r="G2379" i="7"/>
  <c r="G2380" i="7"/>
  <c r="G2381" i="7"/>
  <c r="G2382" i="7"/>
  <c r="G2383" i="7"/>
  <c r="G2384" i="7"/>
  <c r="G2385" i="7"/>
  <c r="G2386" i="7"/>
  <c r="G2387" i="7"/>
  <c r="G2388" i="7"/>
  <c r="G2389" i="7"/>
  <c r="G2390" i="7"/>
  <c r="G2391" i="7"/>
  <c r="G2392" i="7"/>
  <c r="G2393" i="7"/>
  <c r="G2394" i="7"/>
  <c r="G2395" i="7"/>
  <c r="G2396" i="7"/>
  <c r="G2397" i="7"/>
  <c r="G2398" i="7"/>
  <c r="G2399" i="7"/>
  <c r="G2400" i="7"/>
  <c r="G2401" i="7"/>
  <c r="G2402" i="7"/>
  <c r="G2403" i="7"/>
  <c r="G2404" i="7"/>
  <c r="G2405" i="7"/>
  <c r="G2406" i="7"/>
  <c r="G2407" i="7"/>
  <c r="G2408" i="7"/>
  <c r="G2409" i="7"/>
  <c r="G2410" i="7"/>
  <c r="G2411" i="7"/>
  <c r="G2412" i="7"/>
  <c r="G2413" i="7"/>
  <c r="G2414" i="7"/>
  <c r="G2415" i="7"/>
  <c r="G2416" i="7"/>
  <c r="G2417" i="7"/>
  <c r="G2418" i="7"/>
  <c r="G2419" i="7"/>
  <c r="G2420" i="7"/>
  <c r="G2421" i="7"/>
  <c r="G2422" i="7"/>
  <c r="G2423" i="7"/>
  <c r="G2424" i="7"/>
  <c r="G2425" i="7"/>
  <c r="G2426" i="7"/>
  <c r="G2427" i="7"/>
  <c r="G2428" i="7"/>
  <c r="G2429" i="7"/>
  <c r="G2430" i="7"/>
  <c r="G2431" i="7"/>
  <c r="G2432" i="7"/>
  <c r="G2433" i="7"/>
  <c r="G2434" i="7"/>
  <c r="G2435" i="7"/>
  <c r="G2436" i="7"/>
  <c r="G2437" i="7"/>
  <c r="G2438" i="7"/>
  <c r="G2439" i="7"/>
  <c r="G2440" i="7"/>
  <c r="G2441" i="7"/>
  <c r="G2442" i="7"/>
  <c r="G2443" i="7"/>
  <c r="G2444" i="7"/>
  <c r="G2445" i="7"/>
  <c r="G2446" i="7"/>
  <c r="G2447" i="7"/>
  <c r="G2448" i="7"/>
  <c r="G2449" i="7"/>
  <c r="G2450" i="7"/>
  <c r="G2451" i="7"/>
  <c r="G2452" i="7"/>
  <c r="G2453" i="7"/>
  <c r="G2454" i="7"/>
  <c r="G2455" i="7"/>
  <c r="G2456" i="7"/>
  <c r="G2457" i="7"/>
  <c r="G2458" i="7"/>
  <c r="G2459" i="7"/>
  <c r="G2460" i="7"/>
  <c r="G2461" i="7"/>
  <c r="G2462" i="7"/>
  <c r="G2463" i="7"/>
  <c r="G2464" i="7"/>
  <c r="G2465" i="7"/>
  <c r="G2466" i="7"/>
  <c r="G2467" i="7"/>
  <c r="G2468" i="7"/>
  <c r="G2469" i="7"/>
  <c r="G2470" i="7"/>
  <c r="G2471" i="7"/>
  <c r="G2472" i="7"/>
  <c r="G2473" i="7"/>
  <c r="G2474" i="7"/>
  <c r="G2475" i="7"/>
  <c r="G2476" i="7"/>
  <c r="G2477" i="7"/>
  <c r="G2478" i="7"/>
  <c r="G2479" i="7"/>
  <c r="G2480" i="7"/>
  <c r="G2481" i="7"/>
  <c r="G2482" i="7"/>
  <c r="G2483" i="7"/>
  <c r="G2484" i="7"/>
  <c r="G2485" i="7"/>
  <c r="G2486" i="7"/>
  <c r="G2487" i="7"/>
  <c r="G2488" i="7"/>
  <c r="G2489" i="7"/>
  <c r="G2490" i="7"/>
  <c r="G2491" i="7"/>
  <c r="G2492" i="7"/>
  <c r="G2493" i="7"/>
  <c r="G2494" i="7"/>
  <c r="G2495" i="7"/>
  <c r="G2496" i="7"/>
  <c r="G2497" i="7"/>
  <c r="G2498" i="7"/>
  <c r="G2499" i="7"/>
  <c r="G2500" i="7"/>
  <c r="G2501" i="7"/>
  <c r="G2502" i="7"/>
  <c r="G2503" i="7"/>
  <c r="G2504" i="7"/>
  <c r="G2505" i="7"/>
  <c r="G2506" i="7"/>
  <c r="G2507" i="7"/>
  <c r="G2508" i="7"/>
  <c r="G2509" i="7"/>
  <c r="G2510" i="7"/>
  <c r="G2511" i="7"/>
  <c r="G2512" i="7"/>
  <c r="G2513" i="7"/>
  <c r="G2514" i="7"/>
  <c r="G2515" i="7"/>
  <c r="G2516" i="7"/>
  <c r="G2517" i="7"/>
  <c r="G2518" i="7"/>
  <c r="G2519" i="7"/>
  <c r="G2520" i="7"/>
  <c r="G2521" i="7"/>
  <c r="G2522" i="7"/>
  <c r="G2523" i="7"/>
  <c r="G2524" i="7"/>
  <c r="G2525" i="7"/>
  <c r="G2526" i="7"/>
  <c r="G2527" i="7"/>
  <c r="G2528" i="7"/>
  <c r="G2529" i="7"/>
  <c r="G2530" i="7"/>
  <c r="G2531" i="7"/>
  <c r="G2532" i="7"/>
  <c r="G2533" i="7"/>
  <c r="G2534" i="7"/>
  <c r="G2535" i="7"/>
  <c r="G2536" i="7"/>
  <c r="G2537" i="7"/>
  <c r="G2538" i="7"/>
  <c r="G2539" i="7"/>
  <c r="G2540" i="7"/>
  <c r="G2541" i="7"/>
  <c r="G2542" i="7"/>
  <c r="G2543" i="7"/>
  <c r="G2544" i="7"/>
  <c r="G2545" i="7"/>
  <c r="G2546" i="7"/>
  <c r="G2547" i="7"/>
  <c r="G2548" i="7"/>
  <c r="G2549" i="7"/>
  <c r="G2550" i="7"/>
  <c r="G2551" i="7"/>
  <c r="G2552" i="7"/>
  <c r="G2553" i="7"/>
  <c r="G2554" i="7"/>
  <c r="G2555" i="7"/>
  <c r="G2556" i="7"/>
  <c r="G2557" i="7"/>
  <c r="G2558" i="7"/>
  <c r="G2559" i="7"/>
  <c r="G2560" i="7"/>
  <c r="G2561" i="7"/>
  <c r="G2562" i="7"/>
  <c r="G2563" i="7"/>
  <c r="G2564" i="7"/>
  <c r="G2565" i="7"/>
  <c r="G2566" i="7"/>
  <c r="G2567" i="7"/>
  <c r="G2568" i="7"/>
  <c r="G2569" i="7"/>
  <c r="G2570" i="7"/>
  <c r="G2571" i="7"/>
  <c r="G2572" i="7"/>
  <c r="G2573" i="7"/>
  <c r="G2574" i="7"/>
  <c r="G2575" i="7"/>
  <c r="G2576" i="7"/>
  <c r="G2577" i="7"/>
  <c r="G2578" i="7"/>
  <c r="G2579" i="7"/>
  <c r="G2580" i="7"/>
  <c r="G2581" i="7"/>
  <c r="G2582" i="7"/>
  <c r="G2583" i="7"/>
  <c r="G2584" i="7"/>
  <c r="G2585" i="7"/>
  <c r="G2586" i="7"/>
  <c r="G2587" i="7"/>
  <c r="G2588" i="7"/>
  <c r="G2589" i="7"/>
  <c r="G2590" i="7"/>
  <c r="G2591" i="7"/>
  <c r="G2592" i="7"/>
  <c r="G2593" i="7"/>
  <c r="G2594" i="7"/>
  <c r="G2595" i="7"/>
  <c r="G2596" i="7"/>
  <c r="G2597" i="7"/>
  <c r="G2598" i="7"/>
  <c r="G2599" i="7"/>
  <c r="G2600" i="7"/>
  <c r="G2601" i="7"/>
  <c r="G2602" i="7"/>
  <c r="G2603" i="7"/>
  <c r="G2604" i="7"/>
  <c r="G2605" i="7"/>
  <c r="G2606" i="7"/>
  <c r="G2607" i="7"/>
  <c r="G2608" i="7"/>
  <c r="G2609" i="7"/>
  <c r="G2610" i="7"/>
  <c r="G2611" i="7"/>
  <c r="G2612" i="7"/>
  <c r="G2613" i="7"/>
  <c r="G2614" i="7"/>
  <c r="G2615" i="7"/>
  <c r="G2616" i="7"/>
  <c r="G2617" i="7"/>
  <c r="G2618" i="7"/>
  <c r="G2619" i="7"/>
  <c r="G2620" i="7"/>
  <c r="G2621" i="7"/>
  <c r="G2622" i="7"/>
  <c r="G2623" i="7"/>
  <c r="G2624" i="7"/>
  <c r="G2625" i="7"/>
  <c r="G2626" i="7"/>
  <c r="G2627" i="7"/>
  <c r="G2628" i="7"/>
  <c r="G2629" i="7"/>
  <c r="G2630" i="7"/>
  <c r="G2631" i="7"/>
  <c r="G2632" i="7"/>
  <c r="G2633" i="7"/>
  <c r="G2634" i="7"/>
  <c r="G2635" i="7"/>
  <c r="G2636" i="7"/>
  <c r="G2637" i="7"/>
  <c r="G2638" i="7"/>
  <c r="G2639" i="7"/>
  <c r="G2640" i="7"/>
  <c r="G2641" i="7"/>
  <c r="G2642" i="7"/>
  <c r="G2643" i="7"/>
  <c r="G2644" i="7"/>
  <c r="G2645" i="7"/>
  <c r="G2646" i="7"/>
  <c r="G2647" i="7"/>
  <c r="G2648" i="7"/>
  <c r="G2649" i="7"/>
  <c r="G2650" i="7"/>
  <c r="G2651" i="7"/>
  <c r="G2652" i="7"/>
  <c r="G2653" i="7"/>
  <c r="G2654" i="7"/>
  <c r="G2655" i="7"/>
  <c r="G2656" i="7"/>
  <c r="G2657" i="7"/>
  <c r="G2658" i="7"/>
  <c r="G2659" i="7"/>
  <c r="G2660" i="7"/>
  <c r="G2661" i="7"/>
  <c r="G2662" i="7"/>
  <c r="G2663" i="7"/>
  <c r="G2664" i="7"/>
  <c r="G2665" i="7"/>
  <c r="G2666" i="7"/>
  <c r="G2667" i="7"/>
  <c r="G2668" i="7"/>
  <c r="G2669" i="7"/>
  <c r="G2670" i="7"/>
  <c r="G2671" i="7"/>
  <c r="G2672" i="7"/>
  <c r="G2673" i="7"/>
  <c r="G2674" i="7"/>
  <c r="G2675" i="7"/>
  <c r="G2676" i="7"/>
  <c r="G2677" i="7"/>
  <c r="G2678" i="7"/>
  <c r="G2679" i="7"/>
  <c r="G2680" i="7"/>
  <c r="G2681" i="7"/>
  <c r="G2682" i="7"/>
  <c r="G2683" i="7"/>
  <c r="G2684" i="7"/>
  <c r="G2685" i="7"/>
  <c r="G2686" i="7"/>
  <c r="G2687" i="7"/>
  <c r="G2688" i="7"/>
  <c r="G2689" i="7"/>
  <c r="G2690" i="7"/>
  <c r="G2691" i="7"/>
  <c r="G2692" i="7"/>
  <c r="G2693" i="7"/>
  <c r="G2694" i="7"/>
  <c r="G2695" i="7"/>
  <c r="G2696" i="7"/>
  <c r="G2697" i="7"/>
  <c r="G2698" i="7"/>
  <c r="G2699" i="7"/>
  <c r="G2700" i="7"/>
  <c r="G2701" i="7"/>
  <c r="G2702" i="7"/>
  <c r="G2703" i="7"/>
  <c r="G2704" i="7"/>
  <c r="G2705" i="7"/>
  <c r="G2706" i="7"/>
  <c r="G2707" i="7"/>
  <c r="G2708" i="7"/>
  <c r="G2709" i="7"/>
  <c r="G2710" i="7"/>
  <c r="G2711" i="7"/>
  <c r="G2712" i="7"/>
  <c r="G2713" i="7"/>
  <c r="G2714" i="7"/>
  <c r="G2715" i="7"/>
  <c r="G2716" i="7"/>
  <c r="G2717" i="7"/>
  <c r="G2718" i="7"/>
  <c r="G2719" i="7"/>
  <c r="G2720" i="7"/>
  <c r="G2721" i="7"/>
  <c r="G2722" i="7"/>
  <c r="G2723" i="7"/>
  <c r="G2724" i="7"/>
  <c r="G2725" i="7"/>
  <c r="G2726" i="7"/>
  <c r="G2727" i="7"/>
  <c r="G2728" i="7"/>
  <c r="G2729" i="7"/>
  <c r="G2730" i="7"/>
  <c r="G2731" i="7"/>
  <c r="G2732" i="7"/>
  <c r="G2733" i="7"/>
  <c r="G2734" i="7"/>
  <c r="G2735" i="7"/>
  <c r="G2736" i="7"/>
  <c r="G2737" i="7"/>
  <c r="G2738" i="7"/>
  <c r="G2739" i="7"/>
  <c r="G2740" i="7"/>
  <c r="G2741" i="7"/>
  <c r="G2742" i="7"/>
  <c r="G2743" i="7"/>
  <c r="G2744" i="7"/>
  <c r="G2745" i="7"/>
  <c r="G2746" i="7"/>
  <c r="G2747" i="7"/>
  <c r="G2748" i="7"/>
  <c r="G2749" i="7"/>
  <c r="G2750" i="7"/>
  <c r="G2751" i="7"/>
  <c r="G2752" i="7"/>
  <c r="G2753" i="7"/>
  <c r="G2754" i="7"/>
  <c r="G2755" i="7"/>
  <c r="G2756" i="7"/>
  <c r="G2757" i="7"/>
  <c r="G2758" i="7"/>
  <c r="G2759" i="7"/>
  <c r="G2760" i="7"/>
  <c r="G2761" i="7"/>
  <c r="G2762" i="7"/>
  <c r="G2763" i="7"/>
  <c r="G2764" i="7"/>
  <c r="G2765" i="7"/>
  <c r="G2766" i="7"/>
  <c r="G2767" i="7"/>
  <c r="G2768" i="7"/>
  <c r="G2769" i="7"/>
  <c r="G2770" i="7"/>
  <c r="G2771" i="7"/>
  <c r="G2772" i="7"/>
  <c r="G2773" i="7"/>
  <c r="G2774" i="7"/>
  <c r="G2775" i="7"/>
  <c r="G2776" i="7"/>
  <c r="G2777" i="7"/>
  <c r="G2778" i="7"/>
  <c r="G2779" i="7"/>
  <c r="G2780" i="7"/>
  <c r="G2781" i="7"/>
  <c r="G2782" i="7"/>
  <c r="G2783" i="7"/>
  <c r="G2784" i="7"/>
  <c r="G2785" i="7"/>
  <c r="G2786" i="7"/>
  <c r="G2787" i="7"/>
  <c r="G2788" i="7"/>
  <c r="G2789" i="7"/>
  <c r="G2790" i="7"/>
  <c r="G2791" i="7"/>
  <c r="G2792" i="7"/>
  <c r="G2793" i="7"/>
  <c r="G2794" i="7"/>
  <c r="G2795" i="7"/>
  <c r="G2796" i="7"/>
  <c r="G2797" i="7"/>
  <c r="G2798" i="7"/>
  <c r="G2799" i="7"/>
  <c r="G2800" i="7"/>
  <c r="G2801" i="7"/>
  <c r="G2802" i="7"/>
  <c r="G2803" i="7"/>
  <c r="G2804" i="7"/>
  <c r="G2805" i="7"/>
  <c r="G2806" i="7"/>
  <c r="G2807" i="7"/>
  <c r="G2808" i="7"/>
  <c r="G2809" i="7"/>
  <c r="G2810" i="7"/>
  <c r="G2811" i="7"/>
  <c r="G2812" i="7"/>
  <c r="G2813" i="7"/>
  <c r="G2814" i="7"/>
  <c r="G2815" i="7"/>
  <c r="G2816" i="7"/>
  <c r="G2817" i="7"/>
  <c r="G2818" i="7"/>
  <c r="G2819" i="7"/>
  <c r="G2820" i="7"/>
  <c r="G2821" i="7"/>
  <c r="G2822" i="7"/>
  <c r="G2823" i="7"/>
  <c r="G2824" i="7"/>
  <c r="G2825" i="7"/>
  <c r="G2826" i="7"/>
  <c r="G2827" i="7"/>
  <c r="G2828" i="7"/>
  <c r="G2829" i="7"/>
  <c r="G2830" i="7"/>
  <c r="G2831" i="7"/>
  <c r="G2832" i="7"/>
  <c r="G2833" i="7"/>
  <c r="G2834" i="7"/>
  <c r="G2835" i="7"/>
  <c r="G2836" i="7"/>
  <c r="G2837" i="7"/>
  <c r="G2838" i="7"/>
  <c r="G2839" i="7"/>
  <c r="G2840" i="7"/>
  <c r="G2841" i="7"/>
  <c r="G2842" i="7"/>
  <c r="G2843" i="7"/>
  <c r="G2844" i="7"/>
  <c r="G2845" i="7"/>
  <c r="G2846" i="7"/>
  <c r="G2847" i="7"/>
  <c r="G2848" i="7"/>
  <c r="G2849" i="7"/>
  <c r="G2850" i="7"/>
  <c r="G2851" i="7"/>
  <c r="G2852" i="7"/>
  <c r="G2853" i="7"/>
  <c r="G2854" i="7"/>
  <c r="G2855" i="7"/>
  <c r="G2856" i="7"/>
  <c r="G2857" i="7"/>
  <c r="G2858" i="7"/>
  <c r="G2859" i="7"/>
  <c r="G2860" i="7"/>
  <c r="G2861" i="7"/>
  <c r="G2862" i="7"/>
  <c r="G2863" i="7"/>
  <c r="G2864" i="7"/>
  <c r="G2865" i="7"/>
  <c r="G2866" i="7"/>
  <c r="G2867" i="7"/>
  <c r="G2868" i="7"/>
  <c r="G2869" i="7"/>
  <c r="G2870" i="7"/>
  <c r="G2871" i="7"/>
  <c r="G2872" i="7"/>
  <c r="G2873" i="7"/>
  <c r="G2874" i="7"/>
  <c r="G2875" i="7"/>
  <c r="G2876" i="7"/>
  <c r="G2877" i="7"/>
  <c r="G2878" i="7"/>
  <c r="G2879" i="7"/>
  <c r="G2880" i="7"/>
  <c r="G2881" i="7"/>
  <c r="G2882" i="7"/>
  <c r="G2883" i="7"/>
  <c r="G2884" i="7"/>
  <c r="G2885" i="7"/>
  <c r="G2886" i="7"/>
  <c r="G2887" i="7"/>
  <c r="G2888" i="7"/>
  <c r="G2889" i="7"/>
  <c r="G2890" i="7"/>
  <c r="G2891" i="7"/>
  <c r="G2892" i="7"/>
  <c r="G2893" i="7"/>
  <c r="G2894" i="7"/>
  <c r="G2895" i="7"/>
  <c r="G2896" i="7"/>
  <c r="G2897" i="7"/>
  <c r="G2898" i="7"/>
  <c r="G2899" i="7"/>
  <c r="G2900" i="7"/>
  <c r="G2901" i="7"/>
  <c r="G2902" i="7"/>
  <c r="G2903" i="7"/>
  <c r="G2904" i="7"/>
  <c r="G2905" i="7"/>
  <c r="G2906" i="7"/>
  <c r="G2907" i="7"/>
  <c r="G2908" i="7"/>
  <c r="G2909" i="7"/>
  <c r="G2910" i="7"/>
  <c r="G2911" i="7"/>
  <c r="G2" i="7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97" i="6"/>
  <c r="G598" i="6"/>
  <c r="G599" i="6"/>
  <c r="G600" i="6"/>
  <c r="G601" i="6"/>
  <c r="G602" i="6"/>
  <c r="G603" i="6"/>
  <c r="G604" i="6"/>
  <c r="G605" i="6"/>
  <c r="G606" i="6"/>
  <c r="G607" i="6"/>
  <c r="G608" i="6"/>
  <c r="G609" i="6"/>
  <c r="G610" i="6"/>
  <c r="G611" i="6"/>
  <c r="G612" i="6"/>
  <c r="G613" i="6"/>
  <c r="G614" i="6"/>
  <c r="G615" i="6"/>
  <c r="G616" i="6"/>
  <c r="G617" i="6"/>
  <c r="G618" i="6"/>
  <c r="G619" i="6"/>
  <c r="G620" i="6"/>
  <c r="G621" i="6"/>
  <c r="G622" i="6"/>
  <c r="G623" i="6"/>
  <c r="G624" i="6"/>
  <c r="G625" i="6"/>
  <c r="G626" i="6"/>
  <c r="G627" i="6"/>
  <c r="G628" i="6"/>
  <c r="G629" i="6"/>
  <c r="G630" i="6"/>
  <c r="G631" i="6"/>
  <c r="G632" i="6"/>
  <c r="G633" i="6"/>
  <c r="G634" i="6"/>
  <c r="G635" i="6"/>
  <c r="G636" i="6"/>
  <c r="G637" i="6"/>
  <c r="G638" i="6"/>
  <c r="G639" i="6"/>
  <c r="G640" i="6"/>
  <c r="G641" i="6"/>
  <c r="G642" i="6"/>
  <c r="G643" i="6"/>
  <c r="G644" i="6"/>
  <c r="G645" i="6"/>
  <c r="G646" i="6"/>
  <c r="G647" i="6"/>
  <c r="G648" i="6"/>
  <c r="G649" i="6"/>
  <c r="G650" i="6"/>
  <c r="G651" i="6"/>
  <c r="G652" i="6"/>
  <c r="G653" i="6"/>
  <c r="G654" i="6"/>
  <c r="G655" i="6"/>
  <c r="G656" i="6"/>
  <c r="G657" i="6"/>
  <c r="G658" i="6"/>
  <c r="G659" i="6"/>
  <c r="G660" i="6"/>
  <c r="G661" i="6"/>
  <c r="G662" i="6"/>
  <c r="G663" i="6"/>
  <c r="G664" i="6"/>
  <c r="G665" i="6"/>
  <c r="G666" i="6"/>
  <c r="G667" i="6"/>
  <c r="G668" i="6"/>
  <c r="G669" i="6"/>
  <c r="G670" i="6"/>
  <c r="G671" i="6"/>
  <c r="G672" i="6"/>
  <c r="G673" i="6"/>
  <c r="G674" i="6"/>
  <c r="G675" i="6"/>
  <c r="G676" i="6"/>
  <c r="G677" i="6"/>
  <c r="G678" i="6"/>
  <c r="G679" i="6"/>
  <c r="G680" i="6"/>
  <c r="G681" i="6"/>
  <c r="G682" i="6"/>
  <c r="G683" i="6"/>
  <c r="G684" i="6"/>
  <c r="G685" i="6"/>
  <c r="G686" i="6"/>
  <c r="G687" i="6"/>
  <c r="G688" i="6"/>
  <c r="G689" i="6"/>
  <c r="G690" i="6"/>
  <c r="G691" i="6"/>
  <c r="G692" i="6"/>
  <c r="G693" i="6"/>
  <c r="G694" i="6"/>
  <c r="G695" i="6"/>
  <c r="G696" i="6"/>
  <c r="G697" i="6"/>
  <c r="G698" i="6"/>
  <c r="G699" i="6"/>
  <c r="G700" i="6"/>
  <c r="G701" i="6"/>
  <c r="G702" i="6"/>
  <c r="G703" i="6"/>
  <c r="G704" i="6"/>
  <c r="G705" i="6"/>
  <c r="G706" i="6"/>
  <c r="G707" i="6"/>
  <c r="G708" i="6"/>
  <c r="G709" i="6"/>
  <c r="G710" i="6"/>
  <c r="G711" i="6"/>
  <c r="G712" i="6"/>
  <c r="G713" i="6"/>
  <c r="G714" i="6"/>
  <c r="G715" i="6"/>
  <c r="G716" i="6"/>
  <c r="G717" i="6"/>
  <c r="G718" i="6"/>
  <c r="G719" i="6"/>
  <c r="G720" i="6"/>
  <c r="G721" i="6"/>
  <c r="G722" i="6"/>
  <c r="G723" i="6"/>
  <c r="G724" i="6"/>
  <c r="G725" i="6"/>
  <c r="G726" i="6"/>
  <c r="G727" i="6"/>
  <c r="G728" i="6"/>
  <c r="G729" i="6"/>
  <c r="G730" i="6"/>
  <c r="G731" i="6"/>
  <c r="G732" i="6"/>
  <c r="G733" i="6"/>
  <c r="G734" i="6"/>
  <c r="G735" i="6"/>
  <c r="G736" i="6"/>
  <c r="G737" i="6"/>
  <c r="G738" i="6"/>
  <c r="G739" i="6"/>
  <c r="G740" i="6"/>
  <c r="G741" i="6"/>
  <c r="G742" i="6"/>
  <c r="G743" i="6"/>
  <c r="G744" i="6"/>
  <c r="G745" i="6"/>
  <c r="G746" i="6"/>
  <c r="G747" i="6"/>
  <c r="G748" i="6"/>
  <c r="G749" i="6"/>
  <c r="G750" i="6"/>
  <c r="G751" i="6"/>
  <c r="G752" i="6"/>
  <c r="G753" i="6"/>
  <c r="G754" i="6"/>
  <c r="G755" i="6"/>
  <c r="G756" i="6"/>
  <c r="G757" i="6"/>
  <c r="G758" i="6"/>
  <c r="G759" i="6"/>
  <c r="G760" i="6"/>
  <c r="G761" i="6"/>
  <c r="G762" i="6"/>
  <c r="G763" i="6"/>
  <c r="G764" i="6"/>
  <c r="G765" i="6"/>
  <c r="G766" i="6"/>
  <c r="G767" i="6"/>
  <c r="G768" i="6"/>
  <c r="G769" i="6"/>
  <c r="G770" i="6"/>
  <c r="G771" i="6"/>
  <c r="G772" i="6"/>
  <c r="G773" i="6"/>
  <c r="G774" i="6"/>
  <c r="G775" i="6"/>
  <c r="G776" i="6"/>
  <c r="G777" i="6"/>
  <c r="G778" i="6"/>
  <c r="G779" i="6"/>
  <c r="G780" i="6"/>
  <c r="G781" i="6"/>
  <c r="G782" i="6"/>
  <c r="G783" i="6"/>
  <c r="G784" i="6"/>
  <c r="G785" i="6"/>
  <c r="G786" i="6"/>
  <c r="G787" i="6"/>
  <c r="G788" i="6"/>
  <c r="G789" i="6"/>
  <c r="G790" i="6"/>
  <c r="G791" i="6"/>
  <c r="G792" i="6"/>
  <c r="G793" i="6"/>
  <c r="G794" i="6"/>
  <c r="G795" i="6"/>
  <c r="G796" i="6"/>
  <c r="G797" i="6"/>
  <c r="G798" i="6"/>
  <c r="G799" i="6"/>
  <c r="G800" i="6"/>
  <c r="G801" i="6"/>
  <c r="G802" i="6"/>
  <c r="G803" i="6"/>
  <c r="G804" i="6"/>
  <c r="G805" i="6"/>
  <c r="G806" i="6"/>
  <c r="G807" i="6"/>
  <c r="G808" i="6"/>
  <c r="G809" i="6"/>
  <c r="G810" i="6"/>
  <c r="G811" i="6"/>
  <c r="G812" i="6"/>
  <c r="G813" i="6"/>
  <c r="G814" i="6"/>
  <c r="G815" i="6"/>
  <c r="G816" i="6"/>
  <c r="G817" i="6"/>
  <c r="G818" i="6"/>
  <c r="G819" i="6"/>
  <c r="G820" i="6"/>
  <c r="G821" i="6"/>
  <c r="G822" i="6"/>
  <c r="G823" i="6"/>
  <c r="G824" i="6"/>
  <c r="G825" i="6"/>
  <c r="G826" i="6"/>
  <c r="G827" i="6"/>
  <c r="G828" i="6"/>
  <c r="G829" i="6"/>
  <c r="G830" i="6"/>
  <c r="G831" i="6"/>
  <c r="G832" i="6"/>
  <c r="G833" i="6"/>
  <c r="G834" i="6"/>
  <c r="G835" i="6"/>
  <c r="G836" i="6"/>
  <c r="G837" i="6"/>
  <c r="G838" i="6"/>
  <c r="G839" i="6"/>
  <c r="G840" i="6"/>
  <c r="G841" i="6"/>
  <c r="G842" i="6"/>
  <c r="G843" i="6"/>
  <c r="G844" i="6"/>
  <c r="G845" i="6"/>
  <c r="G846" i="6"/>
  <c r="G847" i="6"/>
  <c r="G848" i="6"/>
  <c r="G849" i="6"/>
  <c r="G850" i="6"/>
  <c r="G851" i="6"/>
  <c r="G852" i="6"/>
  <c r="G853" i="6"/>
  <c r="G854" i="6"/>
  <c r="G855" i="6"/>
  <c r="G856" i="6"/>
  <c r="G857" i="6"/>
  <c r="G858" i="6"/>
  <c r="G859" i="6"/>
  <c r="G860" i="6"/>
  <c r="G861" i="6"/>
  <c r="G862" i="6"/>
  <c r="G863" i="6"/>
  <c r="G864" i="6"/>
  <c r="G865" i="6"/>
  <c r="G866" i="6"/>
  <c r="G867" i="6"/>
  <c r="G868" i="6"/>
  <c r="G869" i="6"/>
  <c r="G870" i="6"/>
  <c r="G871" i="6"/>
  <c r="G872" i="6"/>
  <c r="G873" i="6"/>
  <c r="G874" i="6"/>
  <c r="G875" i="6"/>
  <c r="G876" i="6"/>
  <c r="G877" i="6"/>
  <c r="G878" i="6"/>
  <c r="G879" i="6"/>
  <c r="G880" i="6"/>
  <c r="G881" i="6"/>
  <c r="G882" i="6"/>
  <c r="G883" i="6"/>
  <c r="G884" i="6"/>
  <c r="G885" i="6"/>
  <c r="G886" i="6"/>
  <c r="G887" i="6"/>
  <c r="G888" i="6"/>
  <c r="G889" i="6"/>
  <c r="G890" i="6"/>
  <c r="G891" i="6"/>
  <c r="G892" i="6"/>
  <c r="G893" i="6"/>
  <c r="G894" i="6"/>
  <c r="G895" i="6"/>
  <c r="G896" i="6"/>
  <c r="G897" i="6"/>
  <c r="G898" i="6"/>
  <c r="G899" i="6"/>
  <c r="G900" i="6"/>
  <c r="G901" i="6"/>
  <c r="G902" i="6"/>
  <c r="G903" i="6"/>
  <c r="G904" i="6"/>
  <c r="G905" i="6"/>
  <c r="G906" i="6"/>
  <c r="G907" i="6"/>
  <c r="G908" i="6"/>
  <c r="G909" i="6"/>
  <c r="G910" i="6"/>
  <c r="G911" i="6"/>
  <c r="G912" i="6"/>
  <c r="G913" i="6"/>
  <c r="G914" i="6"/>
  <c r="G915" i="6"/>
  <c r="G916" i="6"/>
  <c r="G917" i="6"/>
  <c r="G918" i="6"/>
  <c r="G919" i="6"/>
  <c r="G920" i="6"/>
  <c r="G921" i="6"/>
  <c r="G922" i="6"/>
  <c r="G923" i="6"/>
  <c r="G924" i="6"/>
  <c r="G925" i="6"/>
  <c r="G926" i="6"/>
  <c r="G927" i="6"/>
  <c r="G928" i="6"/>
  <c r="G929" i="6"/>
  <c r="G930" i="6"/>
  <c r="G931" i="6"/>
  <c r="G932" i="6"/>
  <c r="G933" i="6"/>
  <c r="G934" i="6"/>
  <c r="G935" i="6"/>
  <c r="G936" i="6"/>
  <c r="G937" i="6"/>
  <c r="G938" i="6"/>
  <c r="G939" i="6"/>
  <c r="G940" i="6"/>
  <c r="G941" i="6"/>
  <c r="G942" i="6"/>
  <c r="G943" i="6"/>
  <c r="G944" i="6"/>
  <c r="G945" i="6"/>
  <c r="G946" i="6"/>
  <c r="G947" i="6"/>
  <c r="G948" i="6"/>
  <c r="G949" i="6"/>
  <c r="G950" i="6"/>
  <c r="G951" i="6"/>
  <c r="G952" i="6"/>
  <c r="G953" i="6"/>
  <c r="G954" i="6"/>
  <c r="G955" i="6"/>
  <c r="G956" i="6"/>
  <c r="G957" i="6"/>
  <c r="G958" i="6"/>
  <c r="G959" i="6"/>
  <c r="G960" i="6"/>
  <c r="G961" i="6"/>
  <c r="G962" i="6"/>
  <c r="G963" i="6"/>
  <c r="G964" i="6"/>
  <c r="G965" i="6"/>
  <c r="G966" i="6"/>
  <c r="G967" i="6"/>
  <c r="G968" i="6"/>
  <c r="G969" i="6"/>
  <c r="G970" i="6"/>
  <c r="G971" i="6"/>
  <c r="G972" i="6"/>
  <c r="G973" i="6"/>
  <c r="G974" i="6"/>
  <c r="G975" i="6"/>
  <c r="G976" i="6"/>
  <c r="G977" i="6"/>
  <c r="G978" i="6"/>
  <c r="G979" i="6"/>
  <c r="G980" i="6"/>
  <c r="G981" i="6"/>
  <c r="G982" i="6"/>
  <c r="G983" i="6"/>
  <c r="G984" i="6"/>
  <c r="G985" i="6"/>
  <c r="G986" i="6"/>
  <c r="G987" i="6"/>
  <c r="G988" i="6"/>
  <c r="G989" i="6"/>
  <c r="G990" i="6"/>
  <c r="G991" i="6"/>
  <c r="G992" i="6"/>
  <c r="G993" i="6"/>
  <c r="G994" i="6"/>
  <c r="G995" i="6"/>
  <c r="G996" i="6"/>
  <c r="G997" i="6"/>
  <c r="G998" i="6"/>
  <c r="G999" i="6"/>
  <c r="G1000" i="6"/>
  <c r="G1001" i="6"/>
  <c r="G1002" i="6"/>
  <c r="G1003" i="6"/>
  <c r="G1004" i="6"/>
  <c r="G1005" i="6"/>
  <c r="G1006" i="6"/>
  <c r="G1007" i="6"/>
  <c r="G1008" i="6"/>
  <c r="G1009" i="6"/>
  <c r="G1010" i="6"/>
  <c r="G1011" i="6"/>
  <c r="G1012" i="6"/>
  <c r="G1013" i="6"/>
  <c r="G1014" i="6"/>
  <c r="G1015" i="6"/>
  <c r="G1016" i="6"/>
  <c r="G1017" i="6"/>
  <c r="G1018" i="6"/>
  <c r="G1019" i="6"/>
  <c r="G1020" i="6"/>
  <c r="G1021" i="6"/>
  <c r="G1022" i="6"/>
  <c r="G1023" i="6"/>
  <c r="G1024" i="6"/>
  <c r="G1025" i="6"/>
  <c r="G1026" i="6"/>
  <c r="G1027" i="6"/>
  <c r="G1028" i="6"/>
  <c r="G1029" i="6"/>
  <c r="G1030" i="6"/>
  <c r="G1031" i="6"/>
  <c r="G1032" i="6"/>
  <c r="G1033" i="6"/>
  <c r="G1034" i="6"/>
  <c r="G1035" i="6"/>
  <c r="G1036" i="6"/>
  <c r="G1037" i="6"/>
  <c r="G1038" i="6"/>
  <c r="G1039" i="6"/>
  <c r="G1040" i="6"/>
  <c r="G1041" i="6"/>
  <c r="G1042" i="6"/>
  <c r="G1043" i="6"/>
  <c r="G1044" i="6"/>
  <c r="G1045" i="6"/>
  <c r="G1046" i="6"/>
  <c r="G1047" i="6"/>
  <c r="G1048" i="6"/>
  <c r="G1049" i="6"/>
  <c r="G1050" i="6"/>
  <c r="G1051" i="6"/>
  <c r="G1052" i="6"/>
  <c r="G1053" i="6"/>
  <c r="G1054" i="6"/>
  <c r="G1055" i="6"/>
  <c r="G1056" i="6"/>
  <c r="G1057" i="6"/>
  <c r="G1058" i="6"/>
  <c r="G1059" i="6"/>
  <c r="G1060" i="6"/>
  <c r="G1061" i="6"/>
  <c r="G1062" i="6"/>
  <c r="G1063" i="6"/>
  <c r="G1064" i="6"/>
  <c r="G1065" i="6"/>
  <c r="G1066" i="6"/>
  <c r="G1067" i="6"/>
  <c r="G1068" i="6"/>
  <c r="G1069" i="6"/>
  <c r="G1070" i="6"/>
  <c r="G1071" i="6"/>
  <c r="G1072" i="6"/>
  <c r="G1073" i="6"/>
  <c r="G1074" i="6"/>
  <c r="G1075" i="6"/>
  <c r="G1076" i="6"/>
  <c r="G1077" i="6"/>
  <c r="G1078" i="6"/>
  <c r="G1079" i="6"/>
  <c r="G1080" i="6"/>
  <c r="G1081" i="6"/>
  <c r="G1082" i="6"/>
  <c r="G1083" i="6"/>
  <c r="G1084" i="6"/>
  <c r="G1085" i="6"/>
  <c r="G1086" i="6"/>
  <c r="G1087" i="6"/>
  <c r="G1088" i="6"/>
  <c r="G1089" i="6"/>
  <c r="G1090" i="6"/>
  <c r="G1091" i="6"/>
  <c r="G1092" i="6"/>
  <c r="G1093" i="6"/>
  <c r="G1094" i="6"/>
  <c r="G1095" i="6"/>
  <c r="G1096" i="6"/>
  <c r="G1097" i="6"/>
  <c r="G1098" i="6"/>
  <c r="G1099" i="6"/>
  <c r="G1100" i="6"/>
  <c r="G1101" i="6"/>
  <c r="G1102" i="6"/>
  <c r="G1103" i="6"/>
  <c r="G1104" i="6"/>
  <c r="G1105" i="6"/>
  <c r="G1106" i="6"/>
  <c r="G1107" i="6"/>
  <c r="G1108" i="6"/>
  <c r="G1109" i="6"/>
  <c r="G1110" i="6"/>
  <c r="G1111" i="6"/>
  <c r="G1112" i="6"/>
  <c r="G1113" i="6"/>
  <c r="G1114" i="6"/>
  <c r="G1115" i="6"/>
  <c r="G1116" i="6"/>
  <c r="G1117" i="6"/>
  <c r="G1118" i="6"/>
  <c r="G1119" i="6"/>
  <c r="G1120" i="6"/>
  <c r="G1121" i="6"/>
  <c r="G1122" i="6"/>
  <c r="G1123" i="6"/>
  <c r="G1124" i="6"/>
  <c r="G1125" i="6"/>
  <c r="G1126" i="6"/>
  <c r="G1127" i="6"/>
  <c r="G1128" i="6"/>
  <c r="G1129" i="6"/>
  <c r="G1130" i="6"/>
  <c r="G1131" i="6"/>
  <c r="G1132" i="6"/>
  <c r="G1133" i="6"/>
  <c r="G1134" i="6"/>
  <c r="G1135" i="6"/>
  <c r="G1136" i="6"/>
  <c r="G1137" i="6"/>
  <c r="G1138" i="6"/>
  <c r="G1139" i="6"/>
  <c r="G1140" i="6"/>
  <c r="G1141" i="6"/>
  <c r="G1142" i="6"/>
  <c r="G1143" i="6"/>
  <c r="G1144" i="6"/>
  <c r="G1145" i="6"/>
  <c r="G1146" i="6"/>
  <c r="G1147" i="6"/>
  <c r="G1148" i="6"/>
  <c r="G1149" i="6"/>
  <c r="G1150" i="6"/>
  <c r="G1151" i="6"/>
  <c r="G1152" i="6"/>
  <c r="G1153" i="6"/>
  <c r="G1154" i="6"/>
  <c r="G1155" i="6"/>
  <c r="G1156" i="6"/>
  <c r="G1157" i="6"/>
  <c r="G1158" i="6"/>
  <c r="G1159" i="6"/>
  <c r="G1160" i="6"/>
  <c r="G1161" i="6"/>
  <c r="G1162" i="6"/>
  <c r="G1163" i="6"/>
  <c r="G1164" i="6"/>
  <c r="G1165" i="6"/>
  <c r="G1166" i="6"/>
  <c r="G1167" i="6"/>
  <c r="G1168" i="6"/>
  <c r="G1169" i="6"/>
  <c r="G1170" i="6"/>
  <c r="G1171" i="6"/>
  <c r="G1172" i="6"/>
  <c r="G1173" i="6"/>
  <c r="G1174" i="6"/>
  <c r="G1175" i="6"/>
  <c r="G1176" i="6"/>
  <c r="G1177" i="6"/>
  <c r="G1178" i="6"/>
  <c r="G1179" i="6"/>
  <c r="G1180" i="6"/>
  <c r="G1181" i="6"/>
  <c r="G1182" i="6"/>
  <c r="G1183" i="6"/>
  <c r="G1184" i="6"/>
  <c r="G1185" i="6"/>
  <c r="G1186" i="6"/>
  <c r="G1187" i="6"/>
  <c r="G1188" i="6"/>
  <c r="G1189" i="6"/>
  <c r="G1190" i="6"/>
  <c r="G1191" i="6"/>
  <c r="G1192" i="6"/>
  <c r="G1193" i="6"/>
  <c r="G1194" i="6"/>
  <c r="G1195" i="6"/>
  <c r="G1196" i="6"/>
  <c r="G1197" i="6"/>
  <c r="G1198" i="6"/>
  <c r="G1199" i="6"/>
  <c r="G1200" i="6"/>
  <c r="G1201" i="6"/>
  <c r="G1202" i="6"/>
  <c r="G1203" i="6"/>
  <c r="G1204" i="6"/>
  <c r="G1205" i="6"/>
  <c r="G1206" i="6"/>
  <c r="G1207" i="6"/>
  <c r="G1208" i="6"/>
  <c r="G1209" i="6"/>
  <c r="G1210" i="6"/>
  <c r="G1211" i="6"/>
  <c r="G1212" i="6"/>
  <c r="G1213" i="6"/>
  <c r="G1214" i="6"/>
  <c r="G1215" i="6"/>
  <c r="G1216" i="6"/>
  <c r="G1217" i="6"/>
  <c r="G1218" i="6"/>
  <c r="G1219" i="6"/>
  <c r="G1220" i="6"/>
  <c r="G1221" i="6"/>
  <c r="G1222" i="6"/>
  <c r="G1223" i="6"/>
  <c r="G1224" i="6"/>
  <c r="G1225" i="6"/>
  <c r="G1226" i="6"/>
  <c r="G1227" i="6"/>
  <c r="G1228" i="6"/>
  <c r="G1229" i="6"/>
  <c r="G1230" i="6"/>
  <c r="G1231" i="6"/>
  <c r="G1232" i="6"/>
  <c r="G1233" i="6"/>
  <c r="G1234" i="6"/>
  <c r="G1235" i="6"/>
  <c r="G1236" i="6"/>
  <c r="G1237" i="6"/>
  <c r="G1238" i="6"/>
  <c r="G1239" i="6"/>
  <c r="G1240" i="6"/>
  <c r="G1241" i="6"/>
  <c r="G1242" i="6"/>
  <c r="G1243" i="6"/>
  <c r="G1244" i="6"/>
  <c r="G1245" i="6"/>
  <c r="G1246" i="6"/>
  <c r="G1247" i="6"/>
  <c r="G1248" i="6"/>
  <c r="G1249" i="6"/>
  <c r="G1250" i="6"/>
  <c r="G1251" i="6"/>
  <c r="G1252" i="6"/>
  <c r="G1253" i="6"/>
  <c r="G1254" i="6"/>
  <c r="G1255" i="6"/>
  <c r="G1256" i="6"/>
  <c r="G1257" i="6"/>
  <c r="G1258" i="6"/>
  <c r="G1259" i="6"/>
  <c r="G1260" i="6"/>
  <c r="G1261" i="6"/>
  <c r="G1262" i="6"/>
  <c r="G1263" i="6"/>
  <c r="G1264" i="6"/>
  <c r="G1265" i="6"/>
  <c r="G1266" i="6"/>
  <c r="G1267" i="6"/>
  <c r="G1268" i="6"/>
  <c r="G1269" i="6"/>
  <c r="G1270" i="6"/>
  <c r="G1271" i="6"/>
  <c r="G1272" i="6"/>
  <c r="G1273" i="6"/>
  <c r="G1274" i="6"/>
  <c r="G1275" i="6"/>
  <c r="G1276" i="6"/>
  <c r="G1277" i="6"/>
  <c r="G1278" i="6"/>
  <c r="G1279" i="6"/>
  <c r="G1280" i="6"/>
  <c r="G1281" i="6"/>
  <c r="G1282" i="6"/>
  <c r="G1283" i="6"/>
  <c r="G1284" i="6"/>
  <c r="G1285" i="6"/>
  <c r="G1286" i="6"/>
  <c r="G1287" i="6"/>
  <c r="G1288" i="6"/>
  <c r="G1289" i="6"/>
  <c r="G1290" i="6"/>
  <c r="G1291" i="6"/>
  <c r="G1292" i="6"/>
  <c r="G1293" i="6"/>
  <c r="G1294" i="6"/>
  <c r="G1295" i="6"/>
  <c r="G1296" i="6"/>
  <c r="G1297" i="6"/>
  <c r="G1298" i="6"/>
  <c r="G1299" i="6"/>
  <c r="G1300" i="6"/>
  <c r="G1301" i="6"/>
  <c r="G1302" i="6"/>
  <c r="G1303" i="6"/>
  <c r="G1304" i="6"/>
  <c r="G1305" i="6"/>
  <c r="G1306" i="6"/>
  <c r="G1307" i="6"/>
  <c r="G1308" i="6"/>
  <c r="G1309" i="6"/>
  <c r="G1310" i="6"/>
  <c r="G1311" i="6"/>
  <c r="G1312" i="6"/>
  <c r="G1313" i="6"/>
  <c r="G1314" i="6"/>
  <c r="G1315" i="6"/>
  <c r="G1316" i="6"/>
  <c r="G1317" i="6"/>
  <c r="G1318" i="6"/>
  <c r="G1319" i="6"/>
  <c r="G1320" i="6"/>
  <c r="G1321" i="6"/>
  <c r="G1322" i="6"/>
  <c r="G1323" i="6"/>
  <c r="G1324" i="6"/>
  <c r="G1325" i="6"/>
  <c r="G1326" i="6"/>
  <c r="G1327" i="6"/>
  <c r="G1328" i="6"/>
  <c r="G1329" i="6"/>
  <c r="G1330" i="6"/>
  <c r="G1331" i="6"/>
  <c r="G1332" i="6"/>
  <c r="G1333" i="6"/>
  <c r="G1334" i="6"/>
  <c r="G1335" i="6"/>
  <c r="G1336" i="6"/>
  <c r="G1337" i="6"/>
  <c r="G1338" i="6"/>
  <c r="G1339" i="6"/>
  <c r="G1340" i="6"/>
  <c r="G1341" i="6"/>
  <c r="G1342" i="6"/>
  <c r="G1343" i="6"/>
  <c r="G1344" i="6"/>
  <c r="G1345" i="6"/>
  <c r="G1346" i="6"/>
  <c r="G1347" i="6"/>
  <c r="G1348" i="6"/>
  <c r="G1349" i="6"/>
  <c r="G1350" i="6"/>
  <c r="G1351" i="6"/>
  <c r="G1352" i="6"/>
  <c r="G1353" i="6"/>
  <c r="G1354" i="6"/>
  <c r="G1355" i="6"/>
  <c r="G1356" i="6"/>
  <c r="G1357" i="6"/>
  <c r="G1358" i="6"/>
  <c r="G1359" i="6"/>
  <c r="G1360" i="6"/>
  <c r="G1361" i="6"/>
  <c r="G1362" i="6"/>
  <c r="G1363" i="6"/>
  <c r="G1364" i="6"/>
  <c r="G1365" i="6"/>
  <c r="G1366" i="6"/>
  <c r="G1367" i="6"/>
  <c r="G1368" i="6"/>
  <c r="G1369" i="6"/>
  <c r="G1370" i="6"/>
  <c r="G1371" i="6"/>
  <c r="G1372" i="6"/>
  <c r="G1373" i="6"/>
  <c r="G1374" i="6"/>
  <c r="G1375" i="6"/>
  <c r="G1376" i="6"/>
  <c r="G1377" i="6"/>
  <c r="G1378" i="6"/>
  <c r="G1379" i="6"/>
  <c r="G1380" i="6"/>
  <c r="G1381" i="6"/>
  <c r="G1382" i="6"/>
  <c r="G1383" i="6"/>
  <c r="G1384" i="6"/>
  <c r="G1385" i="6"/>
  <c r="G1386" i="6"/>
  <c r="G1387" i="6"/>
  <c r="G1388" i="6"/>
  <c r="G1389" i="6"/>
  <c r="G1390" i="6"/>
  <c r="G1391" i="6"/>
  <c r="G1392" i="6"/>
  <c r="G1393" i="6"/>
  <c r="G1394" i="6"/>
  <c r="G1395" i="6"/>
  <c r="G1396" i="6"/>
  <c r="G1397" i="6"/>
  <c r="G1398" i="6"/>
  <c r="G1399" i="6"/>
  <c r="G1400" i="6"/>
  <c r="G1401" i="6"/>
  <c r="G1402" i="6"/>
  <c r="G1403" i="6"/>
  <c r="G1404" i="6"/>
  <c r="G1405" i="6"/>
  <c r="G1406" i="6"/>
  <c r="G1407" i="6"/>
  <c r="G1408" i="6"/>
  <c r="G1409" i="6"/>
  <c r="G1410" i="6"/>
  <c r="G1411" i="6"/>
  <c r="G1412" i="6"/>
  <c r="G1413" i="6"/>
  <c r="G1414" i="6"/>
  <c r="G1415" i="6"/>
  <c r="G1416" i="6"/>
  <c r="G1417" i="6"/>
  <c r="G1418" i="6"/>
  <c r="G1419" i="6"/>
  <c r="G1420" i="6"/>
  <c r="G1421" i="6"/>
  <c r="G1422" i="6"/>
  <c r="G1423" i="6"/>
  <c r="G1424" i="6"/>
  <c r="G1425" i="6"/>
  <c r="G1426" i="6"/>
  <c r="G1427" i="6"/>
  <c r="G1428" i="6"/>
  <c r="G1429" i="6"/>
  <c r="G1430" i="6"/>
  <c r="G1431" i="6"/>
  <c r="G1432" i="6"/>
  <c r="G1433" i="6"/>
  <c r="G1434" i="6"/>
  <c r="G1435" i="6"/>
  <c r="G1436" i="6"/>
  <c r="G1437" i="6"/>
  <c r="G1438" i="6"/>
  <c r="G1439" i="6"/>
  <c r="G1440" i="6"/>
  <c r="G1441" i="6"/>
  <c r="G1442" i="6"/>
  <c r="G1443" i="6"/>
  <c r="G1444" i="6"/>
  <c r="G1445" i="6"/>
  <c r="G1446" i="6"/>
  <c r="G1447" i="6"/>
  <c r="G1448" i="6"/>
  <c r="G1449" i="6"/>
  <c r="G1450" i="6"/>
  <c r="G1451" i="6"/>
  <c r="G1452" i="6"/>
  <c r="G1453" i="6"/>
  <c r="G1454" i="6"/>
  <c r="G1455" i="6"/>
  <c r="G1456" i="6"/>
  <c r="G1457" i="6"/>
  <c r="G1458" i="6"/>
  <c r="G1459" i="6"/>
  <c r="G1460" i="6"/>
  <c r="G1461" i="6"/>
  <c r="G1462" i="6"/>
  <c r="G1463" i="6"/>
  <c r="G1464" i="6"/>
  <c r="G1465" i="6"/>
  <c r="G1466" i="6"/>
  <c r="G1467" i="6"/>
  <c r="G1468" i="6"/>
  <c r="G1469" i="6"/>
  <c r="G1470" i="6"/>
  <c r="G1471" i="6"/>
  <c r="G1472" i="6"/>
  <c r="G1473" i="6"/>
  <c r="G1474" i="6"/>
  <c r="G1475" i="6"/>
  <c r="G1476" i="6"/>
  <c r="G1477" i="6"/>
  <c r="G1478" i="6"/>
  <c r="G1479" i="6"/>
  <c r="G1480" i="6"/>
  <c r="G1481" i="6"/>
  <c r="G1482" i="6"/>
  <c r="G1483" i="6"/>
  <c r="G1484" i="6"/>
  <c r="G1485" i="6"/>
  <c r="G1486" i="6"/>
  <c r="G1487" i="6"/>
  <c r="G1488" i="6"/>
  <c r="G1489" i="6"/>
  <c r="G1490" i="6"/>
  <c r="G1491" i="6"/>
  <c r="G1492" i="6"/>
  <c r="G1493" i="6"/>
  <c r="G1494" i="6"/>
  <c r="G1495" i="6"/>
  <c r="G1496" i="6"/>
  <c r="G1497" i="6"/>
  <c r="G1498" i="6"/>
  <c r="G1499" i="6"/>
  <c r="G1500" i="6"/>
  <c r="G1501" i="6"/>
  <c r="G1502" i="6"/>
  <c r="G1503" i="6"/>
  <c r="G1504" i="6"/>
  <c r="G1505" i="6"/>
  <c r="G1506" i="6"/>
  <c r="G1507" i="6"/>
  <c r="G1508" i="6"/>
  <c r="G1509" i="6"/>
  <c r="G1510" i="6"/>
  <c r="G1511" i="6"/>
  <c r="G1512" i="6"/>
  <c r="G1513" i="6"/>
  <c r="G1514" i="6"/>
  <c r="G1515" i="6"/>
  <c r="G1516" i="6"/>
  <c r="G1517" i="6"/>
  <c r="G1518" i="6"/>
  <c r="G1519" i="6"/>
  <c r="G1520" i="6"/>
  <c r="G1521" i="6"/>
  <c r="G1522" i="6"/>
  <c r="G1523" i="6"/>
  <c r="G1524" i="6"/>
  <c r="G1525" i="6"/>
  <c r="G1526" i="6"/>
  <c r="G1527" i="6"/>
  <c r="G1528" i="6"/>
  <c r="G1529" i="6"/>
  <c r="G1530" i="6"/>
  <c r="G1531" i="6"/>
  <c r="G1532" i="6"/>
  <c r="G1533" i="6"/>
  <c r="G1534" i="6"/>
  <c r="G1535" i="6"/>
  <c r="G1536" i="6"/>
  <c r="G1537" i="6"/>
  <c r="G1538" i="6"/>
  <c r="G1539" i="6"/>
  <c r="G1540" i="6"/>
  <c r="G1541" i="6"/>
  <c r="G1542" i="6"/>
  <c r="G1543" i="6"/>
  <c r="G1544" i="6"/>
  <c r="G1545" i="6"/>
  <c r="G1546" i="6"/>
  <c r="G1547" i="6"/>
  <c r="G1548" i="6"/>
  <c r="G1549" i="6"/>
  <c r="G1550" i="6"/>
  <c r="G1551" i="6"/>
  <c r="G1552" i="6"/>
  <c r="G1553" i="6"/>
  <c r="G1554" i="6"/>
  <c r="G1555" i="6"/>
  <c r="G1556" i="6"/>
  <c r="G1557" i="6"/>
  <c r="G1558" i="6"/>
  <c r="G1559" i="6"/>
  <c r="G1560" i="6"/>
  <c r="G1561" i="6"/>
  <c r="G1562" i="6"/>
  <c r="G1563" i="6"/>
  <c r="G1564" i="6"/>
  <c r="G1565" i="6"/>
  <c r="G1566" i="6"/>
  <c r="G1567" i="6"/>
  <c r="G1568" i="6"/>
  <c r="G1569" i="6"/>
  <c r="G1570" i="6"/>
  <c r="G1571" i="6"/>
  <c r="G1572" i="6"/>
  <c r="G1573" i="6"/>
  <c r="G1574" i="6"/>
  <c r="G1575" i="6"/>
  <c r="G1576" i="6"/>
  <c r="G1577" i="6"/>
  <c r="G1578" i="6"/>
  <c r="G1579" i="6"/>
  <c r="G1580" i="6"/>
  <c r="G1581" i="6"/>
  <c r="G1582" i="6"/>
  <c r="G1583" i="6"/>
  <c r="G1584" i="6"/>
  <c r="G1585" i="6"/>
  <c r="G1586" i="6"/>
  <c r="G1587" i="6"/>
  <c r="G1588" i="6"/>
  <c r="G1589" i="6"/>
  <c r="G1590" i="6"/>
  <c r="G1591" i="6"/>
  <c r="G1592" i="6"/>
  <c r="G1593" i="6"/>
  <c r="G1594" i="6"/>
  <c r="G1595" i="6"/>
  <c r="G1596" i="6"/>
  <c r="G1597" i="6"/>
  <c r="G1598" i="6"/>
  <c r="G1599" i="6"/>
  <c r="G1600" i="6"/>
  <c r="G1601" i="6"/>
  <c r="G1602" i="6"/>
  <c r="G1603" i="6"/>
  <c r="G1604" i="6"/>
  <c r="G1605" i="6"/>
  <c r="G1606" i="6"/>
  <c r="G1607" i="6"/>
  <c r="G1608" i="6"/>
  <c r="G1609" i="6"/>
  <c r="G1610" i="6"/>
  <c r="G1611" i="6"/>
  <c r="G1612" i="6"/>
  <c r="G1613" i="6"/>
  <c r="G1614" i="6"/>
  <c r="G1615" i="6"/>
  <c r="G1616" i="6"/>
  <c r="G1617" i="6"/>
  <c r="G1618" i="6"/>
  <c r="G1619" i="6"/>
  <c r="G1620" i="6"/>
  <c r="G1621" i="6"/>
  <c r="G1622" i="6"/>
  <c r="G1623" i="6"/>
  <c r="G1624" i="6"/>
  <c r="G1625" i="6"/>
  <c r="G1626" i="6"/>
  <c r="G1627" i="6"/>
  <c r="G1628" i="6"/>
  <c r="G1629" i="6"/>
  <c r="G1630" i="6"/>
  <c r="G1631" i="6"/>
  <c r="G1632" i="6"/>
  <c r="G1633" i="6"/>
  <c r="G1634" i="6"/>
  <c r="G1635" i="6"/>
  <c r="G1636" i="6"/>
  <c r="G1637" i="6"/>
  <c r="G1638" i="6"/>
  <c r="G1639" i="6"/>
  <c r="G1640" i="6"/>
  <c r="G1641" i="6"/>
  <c r="G1642" i="6"/>
  <c r="G1643" i="6"/>
  <c r="G1644" i="6"/>
  <c r="G1645" i="6"/>
  <c r="G1646" i="6"/>
  <c r="G1647" i="6"/>
  <c r="G1648" i="6"/>
  <c r="G1649" i="6"/>
  <c r="G1650" i="6"/>
  <c r="G1651" i="6"/>
  <c r="G1652" i="6"/>
  <c r="G1653" i="6"/>
  <c r="G1654" i="6"/>
  <c r="G1655" i="6"/>
  <c r="G1656" i="6"/>
  <c r="G1657" i="6"/>
  <c r="G1658" i="6"/>
  <c r="G1659" i="6"/>
  <c r="G1660" i="6"/>
  <c r="G1661" i="6"/>
  <c r="G1662" i="6"/>
  <c r="G1663" i="6"/>
  <c r="G1664" i="6"/>
  <c r="G1665" i="6"/>
  <c r="G1666" i="6"/>
  <c r="G1667" i="6"/>
  <c r="G1668" i="6"/>
  <c r="G1669" i="6"/>
  <c r="G1670" i="6"/>
  <c r="G1671" i="6"/>
  <c r="G1672" i="6"/>
  <c r="G1673" i="6"/>
  <c r="G1674" i="6"/>
  <c r="G1675" i="6"/>
  <c r="G1676" i="6"/>
  <c r="G1677" i="6"/>
  <c r="G1678" i="6"/>
  <c r="G1679" i="6"/>
  <c r="G1680" i="6"/>
  <c r="G1681" i="6"/>
  <c r="G1682" i="6"/>
  <c r="G1683" i="6"/>
  <c r="G1684" i="6"/>
  <c r="G1685" i="6"/>
  <c r="G1686" i="6"/>
  <c r="G1687" i="6"/>
  <c r="G1688" i="6"/>
  <c r="G1689" i="6"/>
  <c r="G1690" i="6"/>
  <c r="G1691" i="6"/>
  <c r="G1692" i="6"/>
  <c r="G1693" i="6"/>
  <c r="G1694" i="6"/>
  <c r="G1695" i="6"/>
  <c r="G1696" i="6"/>
  <c r="G1697" i="6"/>
  <c r="G1698" i="6"/>
  <c r="G1699" i="6"/>
  <c r="G1700" i="6"/>
  <c r="G1701" i="6"/>
  <c r="G1702" i="6"/>
  <c r="G1703" i="6"/>
  <c r="G1704" i="6"/>
  <c r="G1705" i="6"/>
  <c r="G1706" i="6"/>
  <c r="G1707" i="6"/>
  <c r="G1708" i="6"/>
  <c r="G1709" i="6"/>
  <c r="G1710" i="6"/>
  <c r="G1711" i="6"/>
  <c r="G1712" i="6"/>
  <c r="G1713" i="6"/>
  <c r="G1714" i="6"/>
  <c r="G1715" i="6"/>
  <c r="G1716" i="6"/>
  <c r="G1717" i="6"/>
  <c r="G1718" i="6"/>
  <c r="G1719" i="6"/>
  <c r="G1720" i="6"/>
  <c r="G1721" i="6"/>
  <c r="G1722" i="6"/>
  <c r="G1723" i="6"/>
  <c r="G1724" i="6"/>
  <c r="G1725" i="6"/>
  <c r="G1726" i="6"/>
  <c r="G1727" i="6"/>
  <c r="G1728" i="6"/>
  <c r="G1729" i="6"/>
  <c r="G1730" i="6"/>
  <c r="G1731" i="6"/>
  <c r="G1732" i="6"/>
  <c r="G1733" i="6"/>
  <c r="G1734" i="6"/>
  <c r="G1735" i="6"/>
  <c r="G1736" i="6"/>
  <c r="G1737" i="6"/>
  <c r="G1738" i="6"/>
  <c r="G1739" i="6"/>
  <c r="G1740" i="6"/>
  <c r="G1741" i="6"/>
  <c r="G1742" i="6"/>
  <c r="G1743" i="6"/>
  <c r="G1744" i="6"/>
  <c r="G1745" i="6"/>
  <c r="G1746" i="6"/>
  <c r="G1747" i="6"/>
  <c r="G1748" i="6"/>
  <c r="G1749" i="6"/>
  <c r="G1750" i="6"/>
  <c r="G1751" i="6"/>
  <c r="G1752" i="6"/>
  <c r="G1753" i="6"/>
  <c r="G1754" i="6"/>
  <c r="G1755" i="6"/>
  <c r="G1756" i="6"/>
  <c r="G1757" i="6"/>
  <c r="G1758" i="6"/>
  <c r="G1759" i="6"/>
  <c r="G1760" i="6"/>
  <c r="G1761" i="6"/>
  <c r="G1762" i="6"/>
  <c r="G1763" i="6"/>
  <c r="G1764" i="6"/>
  <c r="G1765" i="6"/>
  <c r="G1766" i="6"/>
  <c r="G1767" i="6"/>
  <c r="G1768" i="6"/>
  <c r="G1769" i="6"/>
  <c r="G1770" i="6"/>
  <c r="G1771" i="6"/>
  <c r="G1772" i="6"/>
  <c r="G1773" i="6"/>
  <c r="G1774" i="6"/>
  <c r="G1775" i="6"/>
  <c r="G1776" i="6"/>
  <c r="G1777" i="6"/>
  <c r="G1778" i="6"/>
  <c r="G1779" i="6"/>
  <c r="G1780" i="6"/>
  <c r="G1781" i="6"/>
  <c r="G1782" i="6"/>
  <c r="G1783" i="6"/>
  <c r="G1784" i="6"/>
  <c r="G1785" i="6"/>
  <c r="G1786" i="6"/>
  <c r="G1787" i="6"/>
  <c r="G1788" i="6"/>
  <c r="G1789" i="6"/>
  <c r="G1790" i="6"/>
  <c r="G1791" i="6"/>
  <c r="G1792" i="6"/>
  <c r="G1793" i="6"/>
  <c r="G1794" i="6"/>
  <c r="G1795" i="6"/>
  <c r="G1796" i="6"/>
  <c r="G1797" i="6"/>
  <c r="G1798" i="6"/>
  <c r="G1799" i="6"/>
  <c r="G1800" i="6"/>
  <c r="G1801" i="6"/>
  <c r="G1802" i="6"/>
  <c r="G1803" i="6"/>
  <c r="G1804" i="6"/>
  <c r="G1805" i="6"/>
  <c r="G1806" i="6"/>
  <c r="G1807" i="6"/>
  <c r="G1808" i="6"/>
  <c r="G1809" i="6"/>
  <c r="G1810" i="6"/>
  <c r="G1811" i="6"/>
  <c r="G1812" i="6"/>
  <c r="G1813" i="6"/>
  <c r="G1814" i="6"/>
  <c r="G1815" i="6"/>
  <c r="G1816" i="6"/>
  <c r="G1817" i="6"/>
  <c r="G1818" i="6"/>
  <c r="G1819" i="6"/>
  <c r="G1820" i="6"/>
  <c r="G1821" i="6"/>
  <c r="G1822" i="6"/>
  <c r="G1823" i="6"/>
  <c r="G1824" i="6"/>
  <c r="G1825" i="6"/>
  <c r="G1826" i="6"/>
  <c r="G1827" i="6"/>
  <c r="G1828" i="6"/>
  <c r="G1829" i="6"/>
  <c r="G1830" i="6"/>
  <c r="G1831" i="6"/>
  <c r="G1832" i="6"/>
  <c r="G1833" i="6"/>
  <c r="G1834" i="6"/>
  <c r="G1835" i="6"/>
  <c r="G1836" i="6"/>
  <c r="G1837" i="6"/>
  <c r="G1838" i="6"/>
  <c r="G1839" i="6"/>
  <c r="G1840" i="6"/>
  <c r="G1841" i="6"/>
  <c r="G1842" i="6"/>
  <c r="G1843" i="6"/>
  <c r="G1844" i="6"/>
  <c r="G1845" i="6"/>
  <c r="G1846" i="6"/>
  <c r="G1847" i="6"/>
  <c r="G1848" i="6"/>
  <c r="G1849" i="6"/>
  <c r="G1850" i="6"/>
  <c r="G1851" i="6"/>
  <c r="G1852" i="6"/>
  <c r="G1853" i="6"/>
  <c r="G1854" i="6"/>
  <c r="G1855" i="6"/>
  <c r="G1856" i="6"/>
  <c r="G1857" i="6"/>
  <c r="G1858" i="6"/>
  <c r="G1859" i="6"/>
  <c r="G1860" i="6"/>
  <c r="G1861" i="6"/>
  <c r="G1862" i="6"/>
  <c r="G1863" i="6"/>
  <c r="G1864" i="6"/>
  <c r="G1865" i="6"/>
  <c r="G1866" i="6"/>
  <c r="G1867" i="6"/>
  <c r="G1868" i="6"/>
  <c r="G1869" i="6"/>
  <c r="G1870" i="6"/>
  <c r="G1871" i="6"/>
  <c r="G1872" i="6"/>
  <c r="G1873" i="6"/>
  <c r="G1874" i="6"/>
  <c r="G1875" i="6"/>
  <c r="G1876" i="6"/>
  <c r="G1877" i="6"/>
  <c r="G1878" i="6"/>
  <c r="G1879" i="6"/>
  <c r="G1880" i="6"/>
  <c r="G1881" i="6"/>
  <c r="G1882" i="6"/>
  <c r="G1883" i="6"/>
  <c r="G1884" i="6"/>
  <c r="G1885" i="6"/>
  <c r="G1886" i="6"/>
  <c r="G1887" i="6"/>
  <c r="G1888" i="6"/>
  <c r="G1889" i="6"/>
  <c r="G1890" i="6"/>
  <c r="G1891" i="6"/>
  <c r="G1892" i="6"/>
  <c r="G1893" i="6"/>
  <c r="G1894" i="6"/>
  <c r="G1895" i="6"/>
  <c r="G1896" i="6"/>
  <c r="G1897" i="6"/>
  <c r="G1898" i="6"/>
  <c r="G1899" i="6"/>
  <c r="G1900" i="6"/>
  <c r="G1901" i="6"/>
  <c r="G1902" i="6"/>
  <c r="G1903" i="6"/>
  <c r="G1904" i="6"/>
  <c r="G1905" i="6"/>
  <c r="G1906" i="6"/>
  <c r="G1907" i="6"/>
  <c r="G1908" i="6"/>
  <c r="G1909" i="6"/>
  <c r="G1910" i="6"/>
  <c r="G1911" i="6"/>
  <c r="G1912" i="6"/>
  <c r="G1913" i="6"/>
  <c r="G1914" i="6"/>
  <c r="G1915" i="6"/>
  <c r="G1916" i="6"/>
  <c r="G1917" i="6"/>
  <c r="G1918" i="6"/>
  <c r="G1919" i="6"/>
  <c r="G1920" i="6"/>
  <c r="G1921" i="6"/>
  <c r="G1922" i="6"/>
  <c r="G1923" i="6"/>
  <c r="G1924" i="6"/>
  <c r="G1925" i="6"/>
  <c r="G1926" i="6"/>
  <c r="G1927" i="6"/>
  <c r="G1928" i="6"/>
  <c r="G1929" i="6"/>
  <c r="G1930" i="6"/>
  <c r="G1931" i="6"/>
  <c r="G1932" i="6"/>
  <c r="G1933" i="6"/>
  <c r="G1934" i="6"/>
  <c r="G1935" i="6"/>
  <c r="G1936" i="6"/>
  <c r="G1937" i="6"/>
  <c r="G1938" i="6"/>
  <c r="G1939" i="6"/>
  <c r="G1940" i="6"/>
  <c r="G1941" i="6"/>
  <c r="G1942" i="6"/>
  <c r="G1943" i="6"/>
  <c r="G1944" i="6"/>
  <c r="G1945" i="6"/>
  <c r="G1946" i="6"/>
  <c r="G1947" i="6"/>
  <c r="G1948" i="6"/>
  <c r="G1949" i="6"/>
  <c r="G1950" i="6"/>
  <c r="G1951" i="6"/>
  <c r="G1952" i="6"/>
  <c r="G1953" i="6"/>
  <c r="G1954" i="6"/>
  <c r="G1955" i="6"/>
  <c r="G1956" i="6"/>
  <c r="G1957" i="6"/>
  <c r="G1958" i="6"/>
  <c r="G1959" i="6"/>
  <c r="G1960" i="6"/>
  <c r="G1961" i="6"/>
  <c r="G1962" i="6"/>
  <c r="G1963" i="6"/>
  <c r="G1964" i="6"/>
  <c r="G1965" i="6"/>
  <c r="G1966" i="6"/>
  <c r="G1967" i="6"/>
  <c r="G1968" i="6"/>
  <c r="G1969" i="6"/>
  <c r="G1970" i="6"/>
  <c r="G1971" i="6"/>
  <c r="G1972" i="6"/>
  <c r="G1973" i="6"/>
  <c r="G1974" i="6"/>
  <c r="G1975" i="6"/>
  <c r="G1976" i="6"/>
  <c r="G1977" i="6"/>
  <c r="G1978" i="6"/>
  <c r="G1979" i="6"/>
  <c r="G1980" i="6"/>
  <c r="G1981" i="6"/>
  <c r="G1982" i="6"/>
  <c r="G1983" i="6"/>
  <c r="G1984" i="6"/>
  <c r="G1985" i="6"/>
  <c r="G1986" i="6"/>
  <c r="G1987" i="6"/>
  <c r="G1988" i="6"/>
  <c r="G1989" i="6"/>
  <c r="G1990" i="6"/>
  <c r="G1991" i="6"/>
  <c r="G1992" i="6"/>
  <c r="G1993" i="6"/>
  <c r="G1994" i="6"/>
  <c r="G1995" i="6"/>
  <c r="G1996" i="6"/>
  <c r="G1997" i="6"/>
  <c r="G1998" i="6"/>
  <c r="G1999" i="6"/>
  <c r="G2000" i="6"/>
  <c r="G2001" i="6"/>
  <c r="G2002" i="6"/>
  <c r="G2003" i="6"/>
  <c r="G2004" i="6"/>
  <c r="G2005" i="6"/>
  <c r="G2006" i="6"/>
  <c r="G2007" i="6"/>
  <c r="G2008" i="6"/>
  <c r="G2009" i="6"/>
  <c r="G2010" i="6"/>
  <c r="G2011" i="6"/>
  <c r="G2012" i="6"/>
  <c r="G2013" i="6"/>
  <c r="G2014" i="6"/>
  <c r="G2015" i="6"/>
  <c r="G2016" i="6"/>
  <c r="G2017" i="6"/>
  <c r="G2018" i="6"/>
  <c r="G2019" i="6"/>
  <c r="G2020" i="6"/>
  <c r="G2021" i="6"/>
  <c r="G2022" i="6"/>
  <c r="G2023" i="6"/>
  <c r="G2024" i="6"/>
  <c r="G2025" i="6"/>
  <c r="G2026" i="6"/>
  <c r="G2027" i="6"/>
  <c r="G2028" i="6"/>
  <c r="G2029" i="6"/>
  <c r="G2030" i="6"/>
  <c r="G2031" i="6"/>
  <c r="G2032" i="6"/>
  <c r="G2033" i="6"/>
  <c r="G2034" i="6"/>
  <c r="G2035" i="6"/>
  <c r="G2036" i="6"/>
  <c r="G2037" i="6"/>
  <c r="G2038" i="6"/>
  <c r="G2039" i="6"/>
  <c r="G2040" i="6"/>
  <c r="G2041" i="6"/>
  <c r="G2042" i="6"/>
  <c r="G2043" i="6"/>
  <c r="G2044" i="6"/>
  <c r="G2045" i="6"/>
  <c r="G2046" i="6"/>
  <c r="G2047" i="6"/>
  <c r="G2048" i="6"/>
  <c r="G2049" i="6"/>
  <c r="G2050" i="6"/>
  <c r="G2051" i="6"/>
  <c r="G2052" i="6"/>
  <c r="G2053" i="6"/>
  <c r="G2054" i="6"/>
  <c r="G2055" i="6"/>
  <c r="G2056" i="6"/>
  <c r="G2057" i="6"/>
  <c r="G2058" i="6"/>
  <c r="G2059" i="6"/>
  <c r="G2060" i="6"/>
  <c r="G2061" i="6"/>
  <c r="G2062" i="6"/>
  <c r="G2063" i="6"/>
  <c r="G2064" i="6"/>
  <c r="G2065" i="6"/>
  <c r="G2066" i="6"/>
  <c r="G2067" i="6"/>
  <c r="G2068" i="6"/>
  <c r="G2069" i="6"/>
  <c r="G2070" i="6"/>
  <c r="G2071" i="6"/>
  <c r="G2072" i="6"/>
  <c r="G2073" i="6"/>
  <c r="G2074" i="6"/>
  <c r="G2075" i="6"/>
  <c r="G2076" i="6"/>
  <c r="G2077" i="6"/>
  <c r="G2078" i="6"/>
  <c r="G2079" i="6"/>
  <c r="G2080" i="6"/>
  <c r="G2081" i="6"/>
  <c r="G2082" i="6"/>
  <c r="G2083" i="6"/>
  <c r="G2084" i="6"/>
  <c r="G2085" i="6"/>
  <c r="G2086" i="6"/>
  <c r="G2087" i="6"/>
  <c r="G2088" i="6"/>
  <c r="G2089" i="6"/>
  <c r="G2090" i="6"/>
  <c r="G2091" i="6"/>
  <c r="G2092" i="6"/>
  <c r="G2093" i="6"/>
  <c r="G2094" i="6"/>
  <c r="G2095" i="6"/>
  <c r="G2096" i="6"/>
  <c r="G2097" i="6"/>
  <c r="G2098" i="6"/>
  <c r="G2099" i="6"/>
  <c r="G2100" i="6"/>
  <c r="G2101" i="6"/>
  <c r="G2102" i="6"/>
  <c r="G2103" i="6"/>
  <c r="G2104" i="6"/>
  <c r="G2105" i="6"/>
  <c r="G2106" i="6"/>
  <c r="G2107" i="6"/>
  <c r="G2108" i="6"/>
  <c r="G2109" i="6"/>
  <c r="G2110" i="6"/>
  <c r="G2111" i="6"/>
  <c r="G2112" i="6"/>
  <c r="G2113" i="6"/>
  <c r="G2114" i="6"/>
  <c r="G2115" i="6"/>
  <c r="G2116" i="6"/>
  <c r="G2117" i="6"/>
  <c r="G2118" i="6"/>
  <c r="G2119" i="6"/>
  <c r="G2120" i="6"/>
  <c r="G2121" i="6"/>
  <c r="G2122" i="6"/>
  <c r="G2123" i="6"/>
  <c r="G2124" i="6"/>
  <c r="G2125" i="6"/>
  <c r="G2126" i="6"/>
  <c r="G2127" i="6"/>
  <c r="G2128" i="6"/>
  <c r="G2129" i="6"/>
  <c r="G2130" i="6"/>
  <c r="G2131" i="6"/>
  <c r="G2132" i="6"/>
  <c r="G2133" i="6"/>
  <c r="G2134" i="6"/>
  <c r="G2135" i="6"/>
  <c r="G2136" i="6"/>
  <c r="G2137" i="6"/>
  <c r="G2138" i="6"/>
  <c r="G2139" i="6"/>
  <c r="G2140" i="6"/>
  <c r="G2141" i="6"/>
  <c r="G2142" i="6"/>
  <c r="G2143" i="6"/>
  <c r="G2144" i="6"/>
  <c r="G2145" i="6"/>
  <c r="G2146" i="6"/>
  <c r="G2147" i="6"/>
  <c r="G2148" i="6"/>
  <c r="G2149" i="6"/>
  <c r="G2150" i="6"/>
  <c r="G2151" i="6"/>
  <c r="G2152" i="6"/>
  <c r="G2153" i="6"/>
  <c r="G2154" i="6"/>
  <c r="G2155" i="6"/>
  <c r="G2156" i="6"/>
  <c r="G2157" i="6"/>
  <c r="G2158" i="6"/>
  <c r="G2159" i="6"/>
  <c r="G2160" i="6"/>
  <c r="G2161" i="6"/>
  <c r="G2162" i="6"/>
  <c r="G2163" i="6"/>
  <c r="G2164" i="6"/>
  <c r="G2165" i="6"/>
  <c r="G2166" i="6"/>
  <c r="G2167" i="6"/>
  <c r="G2168" i="6"/>
  <c r="G2169" i="6"/>
  <c r="G2170" i="6"/>
  <c r="G2171" i="6"/>
  <c r="G2172" i="6"/>
  <c r="G2173" i="6"/>
  <c r="G2174" i="6"/>
  <c r="G2175" i="6"/>
  <c r="G2176" i="6"/>
  <c r="G2177" i="6"/>
  <c r="G2178" i="6"/>
  <c r="G2179" i="6"/>
  <c r="G2180" i="6"/>
  <c r="G2181" i="6"/>
  <c r="G2182" i="6"/>
  <c r="G2183" i="6"/>
  <c r="G2184" i="6"/>
  <c r="G2185" i="6"/>
  <c r="G2186" i="6"/>
  <c r="G2187" i="6"/>
  <c r="G2188" i="6"/>
  <c r="G2189" i="6"/>
  <c r="G2190" i="6"/>
  <c r="G2191" i="6"/>
  <c r="G2192" i="6"/>
  <c r="G2193" i="6"/>
  <c r="G2194" i="6"/>
  <c r="G2195" i="6"/>
  <c r="G2196" i="6"/>
  <c r="G2197" i="6"/>
  <c r="G2198" i="6"/>
  <c r="G2199" i="6"/>
  <c r="G2200" i="6"/>
  <c r="G2201" i="6"/>
  <c r="G2202" i="6"/>
  <c r="G2203" i="6"/>
  <c r="G2204" i="6"/>
  <c r="G2205" i="6"/>
  <c r="G2206" i="6"/>
  <c r="G2207" i="6"/>
  <c r="G2208" i="6"/>
  <c r="G2209" i="6"/>
  <c r="G2210" i="6"/>
  <c r="G2211" i="6"/>
  <c r="G2212" i="6"/>
  <c r="G2213" i="6"/>
  <c r="G2214" i="6"/>
  <c r="G2215" i="6"/>
  <c r="G2216" i="6"/>
  <c r="G2217" i="6"/>
  <c r="G2218" i="6"/>
  <c r="G2219" i="6"/>
  <c r="G2220" i="6"/>
  <c r="G2221" i="6"/>
  <c r="G2222" i="6"/>
  <c r="G2223" i="6"/>
  <c r="G2224" i="6"/>
  <c r="G2225" i="6"/>
  <c r="G2226" i="6"/>
  <c r="G2227" i="6"/>
  <c r="G2228" i="6"/>
  <c r="G2229" i="6"/>
  <c r="G2230" i="6"/>
  <c r="G2231" i="6"/>
  <c r="G2232" i="6"/>
  <c r="G2233" i="6"/>
  <c r="G2234" i="6"/>
  <c r="G2235" i="6"/>
  <c r="G2236" i="6"/>
  <c r="G2237" i="6"/>
  <c r="G2238" i="6"/>
  <c r="G2239" i="6"/>
  <c r="G2240" i="6"/>
  <c r="G2241" i="6"/>
  <c r="G2242" i="6"/>
  <c r="G2243" i="6"/>
  <c r="G2244" i="6"/>
  <c r="G2245" i="6"/>
  <c r="G2246" i="6"/>
  <c r="G2247" i="6"/>
  <c r="G2248" i="6"/>
  <c r="G2249" i="6"/>
  <c r="G2250" i="6"/>
  <c r="G2251" i="6"/>
  <c r="G2252" i="6"/>
  <c r="G2253" i="6"/>
  <c r="G2254" i="6"/>
  <c r="G2255" i="6"/>
  <c r="G2256" i="6"/>
  <c r="G2257" i="6"/>
  <c r="G2258" i="6"/>
  <c r="G2259" i="6"/>
  <c r="G2260" i="6"/>
  <c r="G2261" i="6"/>
  <c r="G2262" i="6"/>
  <c r="G2263" i="6"/>
  <c r="G2264" i="6"/>
  <c r="G2265" i="6"/>
  <c r="G2266" i="6"/>
  <c r="G2267" i="6"/>
  <c r="G2268" i="6"/>
  <c r="G2269" i="6"/>
  <c r="G2270" i="6"/>
  <c r="G2271" i="6"/>
  <c r="G2272" i="6"/>
  <c r="G2273" i="6"/>
  <c r="G2274" i="6"/>
  <c r="G2275" i="6"/>
  <c r="G2276" i="6"/>
  <c r="G2277" i="6"/>
  <c r="G2278" i="6"/>
  <c r="G2279" i="6"/>
  <c r="G2280" i="6"/>
  <c r="G2281" i="6"/>
  <c r="G2282" i="6"/>
  <c r="G2283" i="6"/>
  <c r="G2284" i="6"/>
  <c r="G2285" i="6"/>
  <c r="G2286" i="6"/>
  <c r="G2287" i="6"/>
  <c r="G2288" i="6"/>
  <c r="G2289" i="6"/>
  <c r="G2290" i="6"/>
  <c r="G2291" i="6"/>
  <c r="G2292" i="6"/>
  <c r="G2293" i="6"/>
  <c r="G2294" i="6"/>
  <c r="G2295" i="6"/>
  <c r="G2296" i="6"/>
  <c r="G2297" i="6"/>
  <c r="G2298" i="6"/>
  <c r="G2299" i="6"/>
  <c r="G2300" i="6"/>
  <c r="G2301" i="6"/>
  <c r="G2302" i="6"/>
  <c r="G2303" i="6"/>
  <c r="G2304" i="6"/>
  <c r="G2305" i="6"/>
  <c r="G2306" i="6"/>
  <c r="G2307" i="6"/>
  <c r="G2308" i="6"/>
  <c r="G2309" i="6"/>
  <c r="G2310" i="6"/>
  <c r="G2311" i="6"/>
  <c r="G2312" i="6"/>
  <c r="G2313" i="6"/>
  <c r="G2314" i="6"/>
  <c r="G2315" i="6"/>
  <c r="G2316" i="6"/>
  <c r="G2317" i="6"/>
  <c r="G2318" i="6"/>
  <c r="G2319" i="6"/>
  <c r="G2320" i="6"/>
  <c r="G2321" i="6"/>
  <c r="G2322" i="6"/>
  <c r="G2323" i="6"/>
  <c r="G2324" i="6"/>
  <c r="G2325" i="6"/>
  <c r="G2326" i="6"/>
  <c r="G2327" i="6"/>
  <c r="G2328" i="6"/>
  <c r="G2329" i="6"/>
  <c r="G2330" i="6"/>
  <c r="G2331" i="6"/>
  <c r="G2332" i="6"/>
  <c r="G2333" i="6"/>
  <c r="G2334" i="6"/>
  <c r="G2335" i="6"/>
  <c r="G2336" i="6"/>
  <c r="G2337" i="6"/>
  <c r="G2338" i="6"/>
  <c r="G2339" i="6"/>
  <c r="G2340" i="6"/>
  <c r="G2341" i="6"/>
  <c r="G2342" i="6"/>
  <c r="G2343" i="6"/>
  <c r="G2344" i="6"/>
  <c r="G2345" i="6"/>
  <c r="G2346" i="6"/>
  <c r="G2347" i="6"/>
  <c r="G2348" i="6"/>
  <c r="G2349" i="6"/>
  <c r="G2350" i="6"/>
  <c r="G2351" i="6"/>
  <c r="G2352" i="6"/>
  <c r="G2353" i="6"/>
  <c r="G2354" i="6"/>
  <c r="G2355" i="6"/>
  <c r="G2356" i="6"/>
  <c r="G2357" i="6"/>
  <c r="G2358" i="6"/>
  <c r="G2359" i="6"/>
  <c r="G2360" i="6"/>
  <c r="G2361" i="6"/>
  <c r="G2362" i="6"/>
  <c r="G2363" i="6"/>
  <c r="G2364" i="6"/>
  <c r="G2365" i="6"/>
  <c r="G2366" i="6"/>
  <c r="G2367" i="6"/>
  <c r="G2368" i="6"/>
  <c r="G2369" i="6"/>
  <c r="G2370" i="6"/>
  <c r="G2371" i="6"/>
  <c r="G2372" i="6"/>
  <c r="G2373" i="6"/>
  <c r="G2374" i="6"/>
  <c r="G2375" i="6"/>
  <c r="G2376" i="6"/>
  <c r="G2377" i="6"/>
  <c r="G2378" i="6"/>
  <c r="G2379" i="6"/>
  <c r="G2380" i="6"/>
  <c r="G2381" i="6"/>
  <c r="G2382" i="6"/>
  <c r="G2383" i="6"/>
  <c r="G2384" i="6"/>
  <c r="G2385" i="6"/>
  <c r="G2386" i="6"/>
  <c r="G2387" i="6"/>
  <c r="G2388" i="6"/>
  <c r="G2389" i="6"/>
  <c r="G2390" i="6"/>
  <c r="G2391" i="6"/>
  <c r="G2392" i="6"/>
  <c r="G2393" i="6"/>
  <c r="G2394" i="6"/>
  <c r="G2395" i="6"/>
  <c r="G2396" i="6"/>
  <c r="G2397" i="6"/>
  <c r="G2398" i="6"/>
  <c r="G2399" i="6"/>
  <c r="G2400" i="6"/>
  <c r="G2401" i="6"/>
  <c r="G2402" i="6"/>
  <c r="G2403" i="6"/>
  <c r="G2404" i="6"/>
  <c r="G2405" i="6"/>
  <c r="G2406" i="6"/>
  <c r="G2407" i="6"/>
  <c r="G2408" i="6"/>
  <c r="G2409" i="6"/>
  <c r="G2410" i="6"/>
  <c r="G2411" i="6"/>
  <c r="G2412" i="6"/>
  <c r="G2413" i="6"/>
  <c r="G2414" i="6"/>
  <c r="G2415" i="6"/>
  <c r="G2416" i="6"/>
  <c r="G2417" i="6"/>
  <c r="G2418" i="6"/>
  <c r="G2419" i="6"/>
  <c r="G2420" i="6"/>
  <c r="G2421" i="6"/>
  <c r="G2422" i="6"/>
  <c r="G2423" i="6"/>
  <c r="G2424" i="6"/>
  <c r="G2425" i="6"/>
  <c r="G2426" i="6"/>
  <c r="G2427" i="6"/>
  <c r="G2428" i="6"/>
  <c r="G2429" i="6"/>
  <c r="G2430" i="6"/>
  <c r="G2431" i="6"/>
  <c r="G2432" i="6"/>
  <c r="G2433" i="6"/>
  <c r="G2434" i="6"/>
  <c r="G2435" i="6"/>
  <c r="G2436" i="6"/>
  <c r="G2437" i="6"/>
  <c r="G2438" i="6"/>
  <c r="G2439" i="6"/>
  <c r="G2440" i="6"/>
  <c r="G2441" i="6"/>
  <c r="G2442" i="6"/>
  <c r="G2443" i="6"/>
  <c r="G2444" i="6"/>
  <c r="G2445" i="6"/>
  <c r="G2446" i="6"/>
  <c r="G2447" i="6"/>
  <c r="G2448" i="6"/>
  <c r="G2449" i="6"/>
  <c r="G2450" i="6"/>
  <c r="G2451" i="6"/>
  <c r="G2452" i="6"/>
  <c r="G2453" i="6"/>
  <c r="G2454" i="6"/>
  <c r="G2455" i="6"/>
  <c r="G2456" i="6"/>
  <c r="G2457" i="6"/>
  <c r="G2458" i="6"/>
  <c r="G2459" i="6"/>
  <c r="G2460" i="6"/>
  <c r="G2461" i="6"/>
  <c r="G2462" i="6"/>
  <c r="G2463" i="6"/>
  <c r="G2464" i="6"/>
  <c r="G2465" i="6"/>
  <c r="G2466" i="6"/>
  <c r="G2467" i="6"/>
  <c r="G2468" i="6"/>
  <c r="G2469" i="6"/>
  <c r="G2470" i="6"/>
  <c r="G2471" i="6"/>
  <c r="G2472" i="6"/>
  <c r="G2473" i="6"/>
  <c r="G2474" i="6"/>
  <c r="G2475" i="6"/>
  <c r="G2476" i="6"/>
  <c r="G2477" i="6"/>
  <c r="G2478" i="6"/>
  <c r="G2479" i="6"/>
  <c r="G2480" i="6"/>
  <c r="G2481" i="6"/>
  <c r="G2482" i="6"/>
  <c r="G2483" i="6"/>
  <c r="G2484" i="6"/>
  <c r="G2485" i="6"/>
  <c r="G2486" i="6"/>
  <c r="G2487" i="6"/>
  <c r="G2488" i="6"/>
  <c r="G2489" i="6"/>
  <c r="G2490" i="6"/>
  <c r="G2491" i="6"/>
  <c r="G2492" i="6"/>
  <c r="G2493" i="6"/>
  <c r="G2494" i="6"/>
  <c r="G2495" i="6"/>
  <c r="G2496" i="6"/>
  <c r="G2497" i="6"/>
  <c r="G2498" i="6"/>
  <c r="G2499" i="6"/>
  <c r="G2500" i="6"/>
  <c r="G2501" i="6"/>
  <c r="G2502" i="6"/>
  <c r="G2503" i="6"/>
  <c r="G2504" i="6"/>
  <c r="G2505" i="6"/>
  <c r="G2506" i="6"/>
  <c r="G2507" i="6"/>
  <c r="G2508" i="6"/>
  <c r="G2509" i="6"/>
  <c r="G2510" i="6"/>
  <c r="G2511" i="6"/>
  <c r="G2512" i="6"/>
  <c r="G2513" i="6"/>
  <c r="G2514" i="6"/>
  <c r="G2515" i="6"/>
  <c r="G2516" i="6"/>
  <c r="G2517" i="6"/>
  <c r="G2518" i="6"/>
  <c r="G2519" i="6"/>
  <c r="G2520" i="6"/>
  <c r="G2521" i="6"/>
  <c r="G2522" i="6"/>
  <c r="G2523" i="6"/>
  <c r="G2524" i="6"/>
  <c r="G2525" i="6"/>
  <c r="G2526" i="6"/>
  <c r="G2527" i="6"/>
  <c r="G2528" i="6"/>
  <c r="G2529" i="6"/>
  <c r="G2530" i="6"/>
  <c r="G2531" i="6"/>
  <c r="G2532" i="6"/>
  <c r="G2533" i="6"/>
  <c r="G2534" i="6"/>
  <c r="G2535" i="6"/>
  <c r="G2536" i="6"/>
  <c r="G2537" i="6"/>
  <c r="G2538" i="6"/>
  <c r="G2539" i="6"/>
  <c r="G2540" i="6"/>
  <c r="G2541" i="6"/>
  <c r="G2542" i="6"/>
  <c r="G2543" i="6"/>
  <c r="G2544" i="6"/>
  <c r="G2545" i="6"/>
  <c r="G2546" i="6"/>
  <c r="G2547" i="6"/>
  <c r="G2548" i="6"/>
  <c r="G2549" i="6"/>
  <c r="G2550" i="6"/>
  <c r="G2551" i="6"/>
  <c r="G2552" i="6"/>
  <c r="G2553" i="6"/>
  <c r="G2554" i="6"/>
  <c r="G2555" i="6"/>
  <c r="G2556" i="6"/>
  <c r="G2557" i="6"/>
  <c r="G2558" i="6"/>
  <c r="G2559" i="6"/>
  <c r="G2560" i="6"/>
  <c r="G2561" i="6"/>
  <c r="G2562" i="6"/>
  <c r="G2563" i="6"/>
  <c r="G2564" i="6"/>
  <c r="G2565" i="6"/>
  <c r="G2566" i="6"/>
  <c r="G2567" i="6"/>
  <c r="G2568" i="6"/>
  <c r="G2569" i="6"/>
  <c r="G2570" i="6"/>
  <c r="G2571" i="6"/>
  <c r="G2572" i="6"/>
  <c r="G2573" i="6"/>
  <c r="G2574" i="6"/>
  <c r="G2575" i="6"/>
  <c r="G2576" i="6"/>
  <c r="G2577" i="6"/>
  <c r="G2578" i="6"/>
  <c r="G2579" i="6"/>
  <c r="G2580" i="6"/>
  <c r="G2581" i="6"/>
  <c r="G2582" i="6"/>
  <c r="G2583" i="6"/>
  <c r="G2584" i="6"/>
  <c r="G2585" i="6"/>
  <c r="G2586" i="6"/>
  <c r="G2587" i="6"/>
  <c r="G2588" i="6"/>
  <c r="G2589" i="6"/>
  <c r="G2590" i="6"/>
  <c r="G2591" i="6"/>
  <c r="G2592" i="6"/>
  <c r="G2593" i="6"/>
  <c r="G2594" i="6"/>
  <c r="G2595" i="6"/>
  <c r="G2596" i="6"/>
  <c r="G2597" i="6"/>
  <c r="G2598" i="6"/>
  <c r="G2599" i="6"/>
  <c r="G2600" i="6"/>
  <c r="G2601" i="6"/>
  <c r="G2602" i="6"/>
  <c r="G2603" i="6"/>
  <c r="G2604" i="6"/>
  <c r="G2605" i="6"/>
  <c r="G2606" i="6"/>
  <c r="G2607" i="6"/>
  <c r="G2608" i="6"/>
  <c r="G2609" i="6"/>
  <c r="G2610" i="6"/>
  <c r="G2611" i="6"/>
  <c r="G2612" i="6"/>
  <c r="G2613" i="6"/>
  <c r="G2614" i="6"/>
  <c r="G2615" i="6"/>
  <c r="G2616" i="6"/>
  <c r="G2617" i="6"/>
  <c r="G2618" i="6"/>
  <c r="G2619" i="6"/>
  <c r="G2620" i="6"/>
  <c r="G2621" i="6"/>
  <c r="G2622" i="6"/>
  <c r="G2623" i="6"/>
  <c r="G2624" i="6"/>
  <c r="G2625" i="6"/>
  <c r="G2626" i="6"/>
  <c r="G2627" i="6"/>
  <c r="G2628" i="6"/>
  <c r="G2629" i="6"/>
  <c r="G2630" i="6"/>
  <c r="G2631" i="6"/>
  <c r="G2632" i="6"/>
  <c r="G2633" i="6"/>
  <c r="G2634" i="6"/>
  <c r="G2635" i="6"/>
  <c r="G2636" i="6"/>
  <c r="G2637" i="6"/>
  <c r="G2638" i="6"/>
  <c r="G2639" i="6"/>
  <c r="G2640" i="6"/>
  <c r="G2641" i="6"/>
  <c r="G2642" i="6"/>
  <c r="G2643" i="6"/>
  <c r="G2644" i="6"/>
  <c r="G2645" i="6"/>
  <c r="G2646" i="6"/>
  <c r="G2647" i="6"/>
  <c r="G2648" i="6"/>
  <c r="G2649" i="6"/>
  <c r="G2650" i="6"/>
  <c r="G2651" i="6"/>
  <c r="G2652" i="6"/>
  <c r="G2653" i="6"/>
  <c r="G2654" i="6"/>
  <c r="G2655" i="6"/>
  <c r="G2656" i="6"/>
  <c r="G2657" i="6"/>
  <c r="G2658" i="6"/>
  <c r="G2659" i="6"/>
  <c r="G2660" i="6"/>
  <c r="G2661" i="6"/>
  <c r="G2662" i="6"/>
  <c r="G2663" i="6"/>
  <c r="G2664" i="6"/>
  <c r="G2665" i="6"/>
  <c r="G2666" i="6"/>
  <c r="G2667" i="6"/>
  <c r="G2668" i="6"/>
  <c r="G2669" i="6"/>
  <c r="G2670" i="6"/>
  <c r="G2671" i="6"/>
  <c r="G2672" i="6"/>
  <c r="G2673" i="6"/>
  <c r="G2674" i="6"/>
  <c r="G2675" i="6"/>
  <c r="G2676" i="6"/>
  <c r="G2677" i="6"/>
  <c r="G2678" i="6"/>
  <c r="G2679" i="6"/>
  <c r="G2680" i="6"/>
  <c r="G2681" i="6"/>
  <c r="G2682" i="6"/>
  <c r="G2683" i="6"/>
  <c r="G2684" i="6"/>
  <c r="G2685" i="6"/>
  <c r="G2686" i="6"/>
  <c r="G2687" i="6"/>
  <c r="G2688" i="6"/>
  <c r="G2689" i="6"/>
  <c r="G2690" i="6"/>
  <c r="G2691" i="6"/>
  <c r="G2692" i="6"/>
  <c r="G2693" i="6"/>
  <c r="G2694" i="6"/>
  <c r="G2695" i="6"/>
  <c r="G2696" i="6"/>
  <c r="G2697" i="6"/>
  <c r="G2698" i="6"/>
  <c r="G2699" i="6"/>
  <c r="G2700" i="6"/>
  <c r="G2701" i="6"/>
  <c r="G2702" i="6"/>
  <c r="G2703" i="6"/>
  <c r="G2704" i="6"/>
  <c r="G2705" i="6"/>
  <c r="G2706" i="6"/>
  <c r="G2707" i="6"/>
  <c r="G2708" i="6"/>
  <c r="G2709" i="6"/>
  <c r="G2710" i="6"/>
  <c r="G2711" i="6"/>
  <c r="G2712" i="6"/>
  <c r="G2713" i="6"/>
  <c r="G2714" i="6"/>
  <c r="G2715" i="6"/>
  <c r="G2716" i="6"/>
  <c r="G2717" i="6"/>
  <c r="G2718" i="6"/>
  <c r="G2719" i="6"/>
  <c r="G2720" i="6"/>
  <c r="G2721" i="6"/>
  <c r="G2722" i="6"/>
  <c r="G2723" i="6"/>
  <c r="G2724" i="6"/>
  <c r="G2725" i="6"/>
  <c r="G2726" i="6"/>
  <c r="G2727" i="6"/>
  <c r="G2728" i="6"/>
  <c r="G2729" i="6"/>
  <c r="G2730" i="6"/>
  <c r="G2731" i="6"/>
  <c r="G2732" i="6"/>
  <c r="G2733" i="6"/>
  <c r="G2734" i="6"/>
  <c r="G2735" i="6"/>
  <c r="G2736" i="6"/>
  <c r="G2737" i="6"/>
  <c r="G2738" i="6"/>
  <c r="G2739" i="6"/>
  <c r="G2740" i="6"/>
  <c r="G2741" i="6"/>
  <c r="G2742" i="6"/>
  <c r="G2743" i="6"/>
  <c r="G2744" i="6"/>
  <c r="G2745" i="6"/>
  <c r="G2746" i="6"/>
  <c r="G2747" i="6"/>
  <c r="G2748" i="6"/>
  <c r="G2749" i="6"/>
  <c r="G2750" i="6"/>
  <c r="G2751" i="6"/>
  <c r="G2752" i="6"/>
  <c r="G2753" i="6"/>
  <c r="G2754" i="6"/>
  <c r="G2755" i="6"/>
  <c r="G2756" i="6"/>
  <c r="G2757" i="6"/>
  <c r="G2758" i="6"/>
  <c r="G2759" i="6"/>
  <c r="G2760" i="6"/>
  <c r="G2761" i="6"/>
  <c r="G2762" i="6"/>
  <c r="G2763" i="6"/>
  <c r="G2764" i="6"/>
  <c r="G2765" i="6"/>
  <c r="G2766" i="6"/>
  <c r="G2767" i="6"/>
  <c r="G2768" i="6"/>
  <c r="G2769" i="6"/>
  <c r="G2770" i="6"/>
  <c r="G2771" i="6"/>
  <c r="G2772" i="6"/>
  <c r="G2773" i="6"/>
  <c r="G2774" i="6"/>
  <c r="G2775" i="6"/>
  <c r="G2776" i="6"/>
  <c r="G2777" i="6"/>
  <c r="G2778" i="6"/>
  <c r="G2779" i="6"/>
  <c r="G2780" i="6"/>
  <c r="G2781" i="6"/>
  <c r="G2782" i="6"/>
  <c r="G2783" i="6"/>
  <c r="G2784" i="6"/>
  <c r="G2785" i="6"/>
  <c r="G2786" i="6"/>
  <c r="G2787" i="6"/>
  <c r="G2788" i="6"/>
  <c r="G2789" i="6"/>
  <c r="G2790" i="6"/>
  <c r="G2791" i="6"/>
  <c r="G2792" i="6"/>
  <c r="G2793" i="6"/>
  <c r="G2794" i="6"/>
  <c r="G2795" i="6"/>
  <c r="G2796" i="6"/>
  <c r="G2797" i="6"/>
  <c r="G2798" i="6"/>
  <c r="G2799" i="6"/>
  <c r="G2800" i="6"/>
  <c r="G2801" i="6"/>
  <c r="G2802" i="6"/>
  <c r="G2803" i="6"/>
  <c r="G2804" i="6"/>
  <c r="G2805" i="6"/>
  <c r="G2806" i="6"/>
  <c r="G2807" i="6"/>
  <c r="G2808" i="6"/>
  <c r="G2809" i="6"/>
  <c r="G2810" i="6"/>
  <c r="G2811" i="6"/>
  <c r="G2812" i="6"/>
  <c r="G2813" i="6"/>
  <c r="G2814" i="6"/>
  <c r="G2815" i="6"/>
  <c r="G2816" i="6"/>
  <c r="G2817" i="6"/>
  <c r="G2818" i="6"/>
  <c r="G2819" i="6"/>
  <c r="G2820" i="6"/>
  <c r="G2821" i="6"/>
  <c r="G2822" i="6"/>
  <c r="G2823" i="6"/>
  <c r="G2824" i="6"/>
  <c r="G2825" i="6"/>
  <c r="G2826" i="6"/>
  <c r="G2827" i="6"/>
  <c r="G2828" i="6"/>
  <c r="G2829" i="6"/>
  <c r="G2830" i="6"/>
  <c r="G2831" i="6"/>
  <c r="G2832" i="6"/>
  <c r="G2833" i="6"/>
  <c r="G2834" i="6"/>
  <c r="G2835" i="6"/>
  <c r="G2836" i="6"/>
  <c r="G2837" i="6"/>
  <c r="G2838" i="6"/>
  <c r="G2839" i="6"/>
  <c r="G2840" i="6"/>
  <c r="G2841" i="6"/>
  <c r="G2842" i="6"/>
  <c r="G2843" i="6"/>
  <c r="G2844" i="6"/>
  <c r="G2845" i="6"/>
  <c r="G2846" i="6"/>
  <c r="G2847" i="6"/>
  <c r="G2848" i="6"/>
  <c r="G2849" i="6"/>
  <c r="G2850" i="6"/>
  <c r="G2851" i="6"/>
  <c r="G2852" i="6"/>
  <c r="G2853" i="6"/>
  <c r="G2854" i="6"/>
  <c r="G2855" i="6"/>
  <c r="G2856" i="6"/>
  <c r="G2857" i="6"/>
  <c r="G2858" i="6"/>
  <c r="G2859" i="6"/>
  <c r="G2860" i="6"/>
  <c r="G2861" i="6"/>
  <c r="G2862" i="6"/>
  <c r="G2863" i="6"/>
  <c r="G2864" i="6"/>
  <c r="G2865" i="6"/>
  <c r="G2866" i="6"/>
  <c r="G2867" i="6"/>
  <c r="G2868" i="6"/>
  <c r="G2869" i="6"/>
  <c r="G2870" i="6"/>
  <c r="G2871" i="6"/>
  <c r="G2872" i="6"/>
  <c r="G2873" i="6"/>
  <c r="G2874" i="6"/>
  <c r="G2875" i="6"/>
  <c r="G2876" i="6"/>
  <c r="G2877" i="6"/>
  <c r="G2878" i="6"/>
  <c r="G2879" i="6"/>
  <c r="G2880" i="6"/>
  <c r="G2881" i="6"/>
  <c r="G2882" i="6"/>
  <c r="G2883" i="6"/>
  <c r="G2884" i="6"/>
  <c r="G2885" i="6"/>
  <c r="G2886" i="6"/>
  <c r="G2887" i="6"/>
  <c r="G2888" i="6"/>
  <c r="G2889" i="6"/>
  <c r="G2890" i="6"/>
  <c r="G2891" i="6"/>
  <c r="G2892" i="6"/>
  <c r="G2893" i="6"/>
  <c r="G2894" i="6"/>
  <c r="G2895" i="6"/>
  <c r="G2896" i="6"/>
  <c r="G2897" i="6"/>
  <c r="G2898" i="6"/>
  <c r="G2899" i="6"/>
  <c r="G2900" i="6"/>
  <c r="G2901" i="6"/>
  <c r="G2902" i="6"/>
  <c r="G2903" i="6"/>
  <c r="G2904" i="6"/>
  <c r="G2905" i="6"/>
  <c r="G2906" i="6"/>
  <c r="G2907" i="6"/>
  <c r="G2908" i="6"/>
  <c r="G2909" i="6"/>
  <c r="G2910" i="6"/>
  <c r="G2911" i="6"/>
  <c r="G2" i="6"/>
  <c r="G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G2002" i="5"/>
  <c r="G2003" i="5"/>
  <c r="G2004" i="5"/>
  <c r="G2005" i="5"/>
  <c r="G2006" i="5"/>
  <c r="G2007" i="5"/>
  <c r="G2008" i="5"/>
  <c r="G2009" i="5"/>
  <c r="G2010" i="5"/>
  <c r="G2011" i="5"/>
  <c r="G2012" i="5"/>
  <c r="G2013" i="5"/>
  <c r="G2014" i="5"/>
  <c r="G2015" i="5"/>
  <c r="G2016" i="5"/>
  <c r="G2017" i="5"/>
  <c r="G2018" i="5"/>
  <c r="G2019" i="5"/>
  <c r="G2020" i="5"/>
  <c r="G2021" i="5"/>
  <c r="G2022" i="5"/>
  <c r="G2023" i="5"/>
  <c r="G2024" i="5"/>
  <c r="G2025" i="5"/>
  <c r="G2026" i="5"/>
  <c r="G2027" i="5"/>
  <c r="G2028" i="5"/>
  <c r="G2029" i="5"/>
  <c r="G2030" i="5"/>
  <c r="G2031" i="5"/>
  <c r="G2032" i="5"/>
  <c r="G2033" i="5"/>
  <c r="G2034" i="5"/>
  <c r="G2035" i="5"/>
  <c r="G2036" i="5"/>
  <c r="G2037" i="5"/>
  <c r="G2038" i="5"/>
  <c r="G2039" i="5"/>
  <c r="G2040" i="5"/>
  <c r="G2041" i="5"/>
  <c r="G2042" i="5"/>
  <c r="G2043" i="5"/>
  <c r="G2044" i="5"/>
  <c r="G2045" i="5"/>
  <c r="G2046" i="5"/>
  <c r="G2047" i="5"/>
  <c r="G2048" i="5"/>
  <c r="G2049" i="5"/>
  <c r="G2050" i="5"/>
  <c r="G2051" i="5"/>
  <c r="G2052" i="5"/>
  <c r="G2053" i="5"/>
  <c r="G2054" i="5"/>
  <c r="G2055" i="5"/>
  <c r="G2056" i="5"/>
  <c r="G2057" i="5"/>
  <c r="G2058" i="5"/>
  <c r="G2059" i="5"/>
  <c r="G2060" i="5"/>
  <c r="G2061" i="5"/>
  <c r="G2062" i="5"/>
  <c r="G2063" i="5"/>
  <c r="G2064" i="5"/>
  <c r="G2065" i="5"/>
  <c r="G2066" i="5"/>
  <c r="G2067" i="5"/>
  <c r="G2068" i="5"/>
  <c r="G2069" i="5"/>
  <c r="G2070" i="5"/>
  <c r="G2071" i="5"/>
  <c r="G2072" i="5"/>
  <c r="G2073" i="5"/>
  <c r="G2074" i="5"/>
  <c r="G2075" i="5"/>
  <c r="G2076" i="5"/>
  <c r="G2077" i="5"/>
  <c r="G2078" i="5"/>
  <c r="G2079" i="5"/>
  <c r="G2080" i="5"/>
  <c r="G2081" i="5"/>
  <c r="G2082" i="5"/>
  <c r="G2083" i="5"/>
  <c r="G2084" i="5"/>
  <c r="G2085" i="5"/>
  <c r="G2086" i="5"/>
  <c r="G2087" i="5"/>
  <c r="G2088" i="5"/>
  <c r="G2089" i="5"/>
  <c r="G2090" i="5"/>
  <c r="G2091" i="5"/>
  <c r="G2092" i="5"/>
  <c r="G2093" i="5"/>
  <c r="G2094" i="5"/>
  <c r="G2095" i="5"/>
  <c r="G2096" i="5"/>
  <c r="G2097" i="5"/>
  <c r="G2098" i="5"/>
  <c r="G2099" i="5"/>
  <c r="G2100" i="5"/>
  <c r="G2101" i="5"/>
  <c r="G2102" i="5"/>
  <c r="G2103" i="5"/>
  <c r="G2104" i="5"/>
  <c r="G2105" i="5"/>
  <c r="G2106" i="5"/>
  <c r="G2107" i="5"/>
  <c r="G2108" i="5"/>
  <c r="G2109" i="5"/>
  <c r="G2110" i="5"/>
  <c r="G2111" i="5"/>
  <c r="G2112" i="5"/>
  <c r="G2113" i="5"/>
  <c r="G2114" i="5"/>
  <c r="G2115" i="5"/>
  <c r="G2116" i="5"/>
  <c r="G2117" i="5"/>
  <c r="G2118" i="5"/>
  <c r="G2119" i="5"/>
  <c r="G2120" i="5"/>
  <c r="G2121" i="5"/>
  <c r="G2122" i="5"/>
  <c r="G2123" i="5"/>
  <c r="G2124" i="5"/>
  <c r="G2125" i="5"/>
  <c r="G2126" i="5"/>
  <c r="G2127" i="5"/>
  <c r="G2128" i="5"/>
  <c r="G2129" i="5"/>
  <c r="G2130" i="5"/>
  <c r="G2131" i="5"/>
  <c r="G2132" i="5"/>
  <c r="G2133" i="5"/>
  <c r="G2134" i="5"/>
  <c r="G2135" i="5"/>
  <c r="G2136" i="5"/>
  <c r="G2137" i="5"/>
  <c r="G2138" i="5"/>
  <c r="G2139" i="5"/>
  <c r="G2140" i="5"/>
  <c r="G2141" i="5"/>
  <c r="G2142" i="5"/>
  <c r="G2143" i="5"/>
  <c r="G2144" i="5"/>
  <c r="G2145" i="5"/>
  <c r="G2146" i="5"/>
  <c r="G2147" i="5"/>
  <c r="G2148" i="5"/>
  <c r="G2149" i="5"/>
  <c r="G2150" i="5"/>
  <c r="G2151" i="5"/>
  <c r="G2152" i="5"/>
  <c r="G2153" i="5"/>
  <c r="G2154" i="5"/>
  <c r="G2155" i="5"/>
  <c r="G2156" i="5"/>
  <c r="G2157" i="5"/>
  <c r="G2158" i="5"/>
  <c r="G2159" i="5"/>
  <c r="G2160" i="5"/>
  <c r="G2161" i="5"/>
  <c r="G2162" i="5"/>
  <c r="G2163" i="5"/>
  <c r="G2164" i="5"/>
  <c r="G2165" i="5"/>
  <c r="G2166" i="5"/>
  <c r="G2167" i="5"/>
  <c r="G2168" i="5"/>
  <c r="G2169" i="5"/>
  <c r="G2170" i="5"/>
  <c r="G2171" i="5"/>
  <c r="G2172" i="5"/>
  <c r="G2173" i="5"/>
  <c r="G2174" i="5"/>
  <c r="G2175" i="5"/>
  <c r="G2176" i="5"/>
  <c r="G2177" i="5"/>
  <c r="G2178" i="5"/>
  <c r="G2179" i="5"/>
  <c r="G2180" i="5"/>
  <c r="G2181" i="5"/>
  <c r="G2182" i="5"/>
  <c r="G2183" i="5"/>
  <c r="G2184" i="5"/>
  <c r="G2185" i="5"/>
  <c r="G2186" i="5"/>
  <c r="G2187" i="5"/>
  <c r="G2188" i="5"/>
  <c r="G2189" i="5"/>
  <c r="G2190" i="5"/>
  <c r="G2191" i="5"/>
  <c r="G2192" i="5"/>
  <c r="G2193" i="5"/>
  <c r="G2194" i="5"/>
  <c r="G2195" i="5"/>
  <c r="G2196" i="5"/>
  <c r="G2197" i="5"/>
  <c r="G2198" i="5"/>
  <c r="G2199" i="5"/>
  <c r="G2200" i="5"/>
  <c r="G2201" i="5"/>
  <c r="G2202" i="5"/>
  <c r="G2203" i="5"/>
  <c r="G2204" i="5"/>
  <c r="G2205" i="5"/>
  <c r="G2206" i="5"/>
  <c r="G2207" i="5"/>
  <c r="G2208" i="5"/>
  <c r="G2209" i="5"/>
  <c r="G2210" i="5"/>
  <c r="G2211" i="5"/>
  <c r="G2212" i="5"/>
  <c r="G2213" i="5"/>
  <c r="G2214" i="5"/>
  <c r="G2215" i="5"/>
  <c r="G2216" i="5"/>
  <c r="G2217" i="5"/>
  <c r="G2218" i="5"/>
  <c r="G2219" i="5"/>
  <c r="G2220" i="5"/>
  <c r="G2221" i="5"/>
  <c r="G2222" i="5"/>
  <c r="G2223" i="5"/>
  <c r="G2224" i="5"/>
  <c r="G2225" i="5"/>
  <c r="G2226" i="5"/>
  <c r="G2227" i="5"/>
  <c r="G2228" i="5"/>
  <c r="G2229" i="5"/>
  <c r="G2230" i="5"/>
  <c r="G2231" i="5"/>
  <c r="G2232" i="5"/>
  <c r="G2233" i="5"/>
  <c r="G2234" i="5"/>
  <c r="G2235" i="5"/>
  <c r="G2236" i="5"/>
  <c r="G2237" i="5"/>
  <c r="G2238" i="5"/>
  <c r="G2239" i="5"/>
  <c r="G2240" i="5"/>
  <c r="G2241" i="5"/>
  <c r="G2242" i="5"/>
  <c r="G2243" i="5"/>
  <c r="G2244" i="5"/>
  <c r="G2245" i="5"/>
  <c r="G2246" i="5"/>
  <c r="G2247" i="5"/>
  <c r="G2248" i="5"/>
  <c r="G2249" i="5"/>
  <c r="G2250" i="5"/>
  <c r="G2251" i="5"/>
  <c r="G2252" i="5"/>
  <c r="G2253" i="5"/>
  <c r="G2254" i="5"/>
  <c r="G2255" i="5"/>
  <c r="G2256" i="5"/>
  <c r="G2257" i="5"/>
  <c r="G2258" i="5"/>
  <c r="G2259" i="5"/>
  <c r="G2260" i="5"/>
  <c r="G2261" i="5"/>
  <c r="G2262" i="5"/>
  <c r="G2263" i="5"/>
  <c r="G2264" i="5"/>
  <c r="G2265" i="5"/>
  <c r="G2266" i="5"/>
  <c r="G2267" i="5"/>
  <c r="G2268" i="5"/>
  <c r="G2269" i="5"/>
  <c r="G2270" i="5"/>
  <c r="G2271" i="5"/>
  <c r="G2272" i="5"/>
  <c r="G2273" i="5"/>
  <c r="G2274" i="5"/>
  <c r="G2275" i="5"/>
  <c r="G2276" i="5"/>
  <c r="G2277" i="5"/>
  <c r="G2278" i="5"/>
  <c r="G2279" i="5"/>
  <c r="G2280" i="5"/>
  <c r="G2281" i="5"/>
  <c r="G2282" i="5"/>
  <c r="G2283" i="5"/>
  <c r="G2284" i="5"/>
  <c r="G2285" i="5"/>
  <c r="G2286" i="5"/>
  <c r="G2287" i="5"/>
  <c r="G2288" i="5"/>
  <c r="G2289" i="5"/>
  <c r="G2290" i="5"/>
  <c r="G2291" i="5"/>
  <c r="G2292" i="5"/>
  <c r="G2293" i="5"/>
  <c r="G2294" i="5"/>
  <c r="G2295" i="5"/>
  <c r="G2296" i="5"/>
  <c r="G2297" i="5"/>
  <c r="G2298" i="5"/>
  <c r="G2299" i="5"/>
  <c r="G2300" i="5"/>
  <c r="G2301" i="5"/>
  <c r="G2302" i="5"/>
  <c r="G2303" i="5"/>
  <c r="G2304" i="5"/>
  <c r="G2305" i="5"/>
  <c r="G2306" i="5"/>
  <c r="G2307" i="5"/>
  <c r="G2308" i="5"/>
  <c r="G2309" i="5"/>
  <c r="G2310" i="5"/>
  <c r="G2311" i="5"/>
  <c r="G2312" i="5"/>
  <c r="G2313" i="5"/>
  <c r="G2314" i="5"/>
  <c r="G2315" i="5"/>
  <c r="G2316" i="5"/>
  <c r="G2317" i="5"/>
  <c r="G2318" i="5"/>
  <c r="G2319" i="5"/>
  <c r="G2320" i="5"/>
  <c r="G2321" i="5"/>
  <c r="G2322" i="5"/>
  <c r="G2323" i="5"/>
  <c r="G2324" i="5"/>
  <c r="G2325" i="5"/>
  <c r="G2326" i="5"/>
  <c r="G2327" i="5"/>
  <c r="G2328" i="5"/>
  <c r="G2329" i="5"/>
  <c r="G2330" i="5"/>
  <c r="G2331" i="5"/>
  <c r="G2332" i="5"/>
  <c r="G2333" i="5"/>
  <c r="G2334" i="5"/>
  <c r="G2335" i="5"/>
  <c r="G2336" i="5"/>
  <c r="G2337" i="5"/>
  <c r="G2338" i="5"/>
  <c r="G2339" i="5"/>
  <c r="G2340" i="5"/>
  <c r="G2341" i="5"/>
  <c r="G2342" i="5"/>
  <c r="G2343" i="5"/>
  <c r="G2344" i="5"/>
  <c r="G2345" i="5"/>
  <c r="G2346" i="5"/>
  <c r="G2347" i="5"/>
  <c r="G2348" i="5"/>
  <c r="G2349" i="5"/>
  <c r="G2350" i="5"/>
  <c r="G2351" i="5"/>
  <c r="G2352" i="5"/>
  <c r="G2353" i="5"/>
  <c r="G2354" i="5"/>
  <c r="G2355" i="5"/>
  <c r="G2356" i="5"/>
  <c r="G2357" i="5"/>
  <c r="G2358" i="5"/>
  <c r="G2359" i="5"/>
  <c r="G2360" i="5"/>
  <c r="G2361" i="5"/>
  <c r="G2362" i="5"/>
  <c r="G2363" i="5"/>
  <c r="G2364" i="5"/>
  <c r="G2365" i="5"/>
  <c r="G2366" i="5"/>
  <c r="G2367" i="5"/>
  <c r="G2368" i="5"/>
  <c r="G2369" i="5"/>
  <c r="G2370" i="5"/>
  <c r="G2371" i="5"/>
  <c r="G2372" i="5"/>
  <c r="G2373" i="5"/>
  <c r="G2374" i="5"/>
  <c r="G2375" i="5"/>
  <c r="G2376" i="5"/>
  <c r="G2377" i="5"/>
  <c r="G2378" i="5"/>
  <c r="G2379" i="5"/>
  <c r="G2380" i="5"/>
  <c r="G2381" i="5"/>
  <c r="G2382" i="5"/>
  <c r="G2383" i="5"/>
  <c r="G2384" i="5"/>
  <c r="G2385" i="5"/>
  <c r="G2386" i="5"/>
  <c r="G2387" i="5"/>
  <c r="G2388" i="5"/>
  <c r="G2389" i="5"/>
  <c r="G2390" i="5"/>
  <c r="G2391" i="5"/>
  <c r="G2392" i="5"/>
  <c r="G2393" i="5"/>
  <c r="G2394" i="5"/>
  <c r="G2395" i="5"/>
  <c r="G2396" i="5"/>
  <c r="G2397" i="5"/>
  <c r="G2398" i="5"/>
  <c r="G2399" i="5"/>
  <c r="G2400" i="5"/>
  <c r="G2401" i="5"/>
  <c r="G2402" i="5"/>
  <c r="G2403" i="5"/>
  <c r="G2404" i="5"/>
  <c r="G2405" i="5"/>
  <c r="G2406" i="5"/>
  <c r="G2407" i="5"/>
  <c r="G2408" i="5"/>
  <c r="G2409" i="5"/>
  <c r="G2410" i="5"/>
  <c r="G2411" i="5"/>
  <c r="G2412" i="5"/>
  <c r="G2413" i="5"/>
  <c r="G2414" i="5"/>
  <c r="G2415" i="5"/>
  <c r="G2416" i="5"/>
  <c r="G2417" i="5"/>
  <c r="G2418" i="5"/>
  <c r="G2419" i="5"/>
  <c r="G2420" i="5"/>
  <c r="G2421" i="5"/>
  <c r="G2422" i="5"/>
  <c r="G2423" i="5"/>
  <c r="G2424" i="5"/>
  <c r="G2425" i="5"/>
  <c r="G2426" i="5"/>
  <c r="G2427" i="5"/>
  <c r="G2428" i="5"/>
  <c r="G2429" i="5"/>
  <c r="G2430" i="5"/>
  <c r="G2431" i="5"/>
  <c r="G2432" i="5"/>
  <c r="G2433" i="5"/>
  <c r="G2434" i="5"/>
  <c r="G2435" i="5"/>
  <c r="G2436" i="5"/>
  <c r="G2437" i="5"/>
  <c r="G2438" i="5"/>
  <c r="G2439" i="5"/>
  <c r="G2440" i="5"/>
  <c r="G2441" i="5"/>
  <c r="G2442" i="5"/>
  <c r="G2443" i="5"/>
  <c r="G2444" i="5"/>
  <c r="G2445" i="5"/>
  <c r="G2446" i="5"/>
  <c r="G2447" i="5"/>
  <c r="G2448" i="5"/>
  <c r="G2449" i="5"/>
  <c r="G2450" i="5"/>
  <c r="G2451" i="5"/>
  <c r="G2452" i="5"/>
  <c r="G2453" i="5"/>
  <c r="G2454" i="5"/>
  <c r="G2455" i="5"/>
  <c r="G2456" i="5"/>
  <c r="G2457" i="5"/>
  <c r="G2458" i="5"/>
  <c r="G2459" i="5"/>
  <c r="G2460" i="5"/>
  <c r="G2461" i="5"/>
  <c r="G2462" i="5"/>
  <c r="G2463" i="5"/>
  <c r="G2464" i="5"/>
  <c r="G2465" i="5"/>
  <c r="G2466" i="5"/>
  <c r="G2467" i="5"/>
  <c r="G2468" i="5"/>
  <c r="G2469" i="5"/>
  <c r="G2470" i="5"/>
  <c r="G2471" i="5"/>
  <c r="G2472" i="5"/>
  <c r="G2473" i="5"/>
  <c r="G2474" i="5"/>
  <c r="G2475" i="5"/>
  <c r="G2476" i="5"/>
  <c r="G2477" i="5"/>
  <c r="G2478" i="5"/>
  <c r="G2479" i="5"/>
  <c r="G2480" i="5"/>
  <c r="G2481" i="5"/>
  <c r="G2482" i="5"/>
  <c r="G2483" i="5"/>
  <c r="G2484" i="5"/>
  <c r="G2485" i="5"/>
  <c r="G2486" i="5"/>
  <c r="G2487" i="5"/>
  <c r="G2488" i="5"/>
  <c r="G2489" i="5"/>
  <c r="G2490" i="5"/>
  <c r="G2491" i="5"/>
  <c r="G2492" i="5"/>
  <c r="G2493" i="5"/>
  <c r="G2494" i="5"/>
  <c r="G2495" i="5"/>
  <c r="G2496" i="5"/>
  <c r="G2497" i="5"/>
  <c r="G2498" i="5"/>
  <c r="G2499" i="5"/>
  <c r="G2500" i="5"/>
  <c r="G2501" i="5"/>
  <c r="G2502" i="5"/>
  <c r="G2503" i="5"/>
  <c r="G2504" i="5"/>
  <c r="G2505" i="5"/>
  <c r="G2506" i="5"/>
  <c r="G2507" i="5"/>
  <c r="G2508" i="5"/>
  <c r="G2509" i="5"/>
  <c r="G2510" i="5"/>
  <c r="G2511" i="5"/>
  <c r="G2512" i="5"/>
  <c r="G2513" i="5"/>
  <c r="G2514" i="5"/>
  <c r="G2515" i="5"/>
  <c r="G2516" i="5"/>
  <c r="G2517" i="5"/>
  <c r="G2518" i="5"/>
  <c r="G2519" i="5"/>
  <c r="G2520" i="5"/>
  <c r="G2521" i="5"/>
  <c r="G2522" i="5"/>
  <c r="G2523" i="5"/>
  <c r="G2524" i="5"/>
  <c r="G2525" i="5"/>
  <c r="G2526" i="5"/>
  <c r="G2527" i="5"/>
  <c r="G2528" i="5"/>
  <c r="G2529" i="5"/>
  <c r="G2530" i="5"/>
  <c r="G2531" i="5"/>
  <c r="G2532" i="5"/>
  <c r="G2533" i="5"/>
  <c r="G2534" i="5"/>
  <c r="G2535" i="5"/>
  <c r="G2536" i="5"/>
  <c r="G2537" i="5"/>
  <c r="G2538" i="5"/>
  <c r="G2539" i="5"/>
  <c r="G2540" i="5"/>
  <c r="G2541" i="5"/>
  <c r="G2542" i="5"/>
  <c r="G2543" i="5"/>
  <c r="G2544" i="5"/>
  <c r="G2545" i="5"/>
  <c r="G2546" i="5"/>
  <c r="G2547" i="5"/>
  <c r="G2548" i="5"/>
  <c r="G2549" i="5"/>
  <c r="G2550" i="5"/>
  <c r="G2551" i="5"/>
  <c r="G2552" i="5"/>
  <c r="G2553" i="5"/>
  <c r="G2554" i="5"/>
  <c r="G2555" i="5"/>
  <c r="G2556" i="5"/>
  <c r="G2557" i="5"/>
  <c r="G2558" i="5"/>
  <c r="G2559" i="5"/>
  <c r="G2560" i="5"/>
  <c r="G2561" i="5"/>
  <c r="G2562" i="5"/>
  <c r="G2563" i="5"/>
  <c r="G2564" i="5"/>
  <c r="G2565" i="5"/>
  <c r="G2566" i="5"/>
  <c r="G2567" i="5"/>
  <c r="G2568" i="5"/>
  <c r="G2569" i="5"/>
  <c r="G2570" i="5"/>
  <c r="G2571" i="5"/>
  <c r="G2572" i="5"/>
  <c r="G2573" i="5"/>
  <c r="G2574" i="5"/>
  <c r="G2575" i="5"/>
  <c r="G2576" i="5"/>
  <c r="G2577" i="5"/>
  <c r="G2578" i="5"/>
  <c r="G2579" i="5"/>
  <c r="G2580" i="5"/>
  <c r="G2581" i="5"/>
  <c r="G2582" i="5"/>
  <c r="G2583" i="5"/>
  <c r="G2584" i="5"/>
  <c r="G2585" i="5"/>
  <c r="G2586" i="5"/>
  <c r="G2587" i="5"/>
  <c r="G2588" i="5"/>
  <c r="G2589" i="5"/>
  <c r="G2590" i="5"/>
  <c r="G2591" i="5"/>
  <c r="G2592" i="5"/>
  <c r="G2593" i="5"/>
  <c r="G2594" i="5"/>
  <c r="G2595" i="5"/>
  <c r="G2596" i="5"/>
  <c r="G2597" i="5"/>
  <c r="G2598" i="5"/>
  <c r="G2599" i="5"/>
  <c r="G2600" i="5"/>
  <c r="G2601" i="5"/>
  <c r="G2602" i="5"/>
  <c r="G2603" i="5"/>
  <c r="G2604" i="5"/>
  <c r="G2605" i="5"/>
  <c r="G2606" i="5"/>
  <c r="G2607" i="5"/>
  <c r="G2608" i="5"/>
  <c r="G2609" i="5"/>
  <c r="G2610" i="5"/>
  <c r="G2611" i="5"/>
  <c r="G2612" i="5"/>
  <c r="G2613" i="5"/>
  <c r="G2614" i="5"/>
  <c r="G2615" i="5"/>
  <c r="G2616" i="5"/>
  <c r="G2617" i="5"/>
  <c r="G2618" i="5"/>
  <c r="G2619" i="5"/>
  <c r="G2620" i="5"/>
  <c r="G2621" i="5"/>
  <c r="G2622" i="5"/>
  <c r="G2623" i="5"/>
  <c r="G2624" i="5"/>
  <c r="G2625" i="5"/>
  <c r="G2626" i="5"/>
  <c r="G2627" i="5"/>
  <c r="G2628" i="5"/>
  <c r="G2629" i="5"/>
  <c r="G2630" i="5"/>
  <c r="G2631" i="5"/>
  <c r="G2632" i="5"/>
  <c r="G2633" i="5"/>
  <c r="G2634" i="5"/>
  <c r="G2635" i="5"/>
  <c r="G2636" i="5"/>
  <c r="G2637" i="5"/>
  <c r="G2638" i="5"/>
  <c r="G2639" i="5"/>
  <c r="G2640" i="5"/>
  <c r="G2641" i="5"/>
  <c r="G2642" i="5"/>
  <c r="G2643" i="5"/>
  <c r="G2644" i="5"/>
  <c r="G2645" i="5"/>
  <c r="G2646" i="5"/>
  <c r="G2647" i="5"/>
  <c r="G2648" i="5"/>
  <c r="G2649" i="5"/>
  <c r="G2650" i="5"/>
  <c r="G2651" i="5"/>
  <c r="G2652" i="5"/>
  <c r="G2653" i="5"/>
  <c r="G2654" i="5"/>
  <c r="G2655" i="5"/>
  <c r="G2656" i="5"/>
  <c r="G2657" i="5"/>
  <c r="G2658" i="5"/>
  <c r="G2659" i="5"/>
  <c r="G2660" i="5"/>
  <c r="G2661" i="5"/>
  <c r="G2662" i="5"/>
  <c r="G2663" i="5"/>
  <c r="G2664" i="5"/>
  <c r="G2665" i="5"/>
  <c r="G2666" i="5"/>
  <c r="G2667" i="5"/>
  <c r="G2668" i="5"/>
  <c r="G2669" i="5"/>
  <c r="G2670" i="5"/>
  <c r="G2671" i="5"/>
  <c r="G2672" i="5"/>
  <c r="G2673" i="5"/>
  <c r="G2674" i="5"/>
  <c r="G2675" i="5"/>
  <c r="G2676" i="5"/>
  <c r="G2677" i="5"/>
  <c r="G2678" i="5"/>
  <c r="G2679" i="5"/>
  <c r="G2680" i="5"/>
  <c r="G2681" i="5"/>
  <c r="G2682" i="5"/>
  <c r="G2683" i="5"/>
  <c r="G2684" i="5"/>
  <c r="G2685" i="5"/>
  <c r="G2686" i="5"/>
  <c r="G2687" i="5"/>
  <c r="G2688" i="5"/>
  <c r="G2689" i="5"/>
  <c r="G2690" i="5"/>
  <c r="G2691" i="5"/>
  <c r="G2692" i="5"/>
  <c r="G2693" i="5"/>
  <c r="G2694" i="5"/>
  <c r="G2695" i="5"/>
  <c r="G2696" i="5"/>
  <c r="G2697" i="5"/>
  <c r="G2698" i="5"/>
  <c r="G2699" i="5"/>
  <c r="G2700" i="5"/>
  <c r="G2701" i="5"/>
  <c r="G2702" i="5"/>
  <c r="G2703" i="5"/>
  <c r="G2704" i="5"/>
  <c r="G2705" i="5"/>
  <c r="G2706" i="5"/>
  <c r="G2707" i="5"/>
  <c r="G2708" i="5"/>
  <c r="G2709" i="5"/>
  <c r="G2710" i="5"/>
  <c r="G2711" i="5"/>
  <c r="G2712" i="5"/>
  <c r="G2713" i="5"/>
  <c r="G2714" i="5"/>
  <c r="G2715" i="5"/>
  <c r="G2716" i="5"/>
  <c r="G2717" i="5"/>
  <c r="G2718" i="5"/>
  <c r="G2719" i="5"/>
  <c r="G2720" i="5"/>
  <c r="G2721" i="5"/>
  <c r="G2722" i="5"/>
  <c r="G2723" i="5"/>
  <c r="G2724" i="5"/>
  <c r="G2725" i="5"/>
  <c r="G2726" i="5"/>
  <c r="G2727" i="5"/>
  <c r="G2728" i="5"/>
  <c r="G2729" i="5"/>
  <c r="G2730" i="5"/>
  <c r="G2731" i="5"/>
  <c r="G2732" i="5"/>
  <c r="G2733" i="5"/>
  <c r="G2734" i="5"/>
  <c r="G2735" i="5"/>
  <c r="G2736" i="5"/>
  <c r="G2737" i="5"/>
  <c r="G2738" i="5"/>
  <c r="G2739" i="5"/>
  <c r="G2740" i="5"/>
  <c r="G2741" i="5"/>
  <c r="G2742" i="5"/>
  <c r="G2743" i="5"/>
  <c r="G2744" i="5"/>
  <c r="G2745" i="5"/>
  <c r="G2746" i="5"/>
  <c r="G2747" i="5"/>
  <c r="G2748" i="5"/>
  <c r="G2749" i="5"/>
  <c r="G2750" i="5"/>
  <c r="G2751" i="5"/>
  <c r="G2752" i="5"/>
  <c r="G2753" i="5"/>
  <c r="G2754" i="5"/>
  <c r="G2755" i="5"/>
  <c r="G2756" i="5"/>
  <c r="G2757" i="5"/>
  <c r="G2758" i="5"/>
  <c r="G2759" i="5"/>
  <c r="G2760" i="5"/>
  <c r="G2761" i="5"/>
  <c r="G2762" i="5"/>
  <c r="G2763" i="5"/>
  <c r="G2764" i="5"/>
  <c r="G2765" i="5"/>
  <c r="G2766" i="5"/>
  <c r="G2767" i="5"/>
  <c r="G2768" i="5"/>
  <c r="G2769" i="5"/>
  <c r="G2770" i="5"/>
  <c r="G2771" i="5"/>
  <c r="G2772" i="5"/>
  <c r="G2773" i="5"/>
  <c r="G2774" i="5"/>
  <c r="G2775" i="5"/>
  <c r="G2776" i="5"/>
  <c r="G2777" i="5"/>
  <c r="G2778" i="5"/>
  <c r="G2779" i="5"/>
  <c r="G2780" i="5"/>
  <c r="G2781" i="5"/>
  <c r="G2782" i="5"/>
  <c r="G2783" i="5"/>
  <c r="G2784" i="5"/>
  <c r="G2785" i="5"/>
  <c r="G2786" i="5"/>
  <c r="G2787" i="5"/>
  <c r="G2788" i="5"/>
  <c r="G2789" i="5"/>
  <c r="G2790" i="5"/>
  <c r="G2791" i="5"/>
  <c r="G2792" i="5"/>
  <c r="G2793" i="5"/>
  <c r="G2794" i="5"/>
  <c r="G2795" i="5"/>
  <c r="G2796" i="5"/>
  <c r="G2797" i="5"/>
  <c r="G2798" i="5"/>
  <c r="G2799" i="5"/>
  <c r="G2800" i="5"/>
  <c r="G2801" i="5"/>
  <c r="G2802" i="5"/>
  <c r="G2803" i="5"/>
  <c r="G2804" i="5"/>
  <c r="G2805" i="5"/>
  <c r="G2806" i="5"/>
  <c r="G2807" i="5"/>
  <c r="G2808" i="5"/>
  <c r="G2809" i="5"/>
  <c r="G2810" i="5"/>
  <c r="G2811" i="5"/>
  <c r="G2812" i="5"/>
  <c r="G2813" i="5"/>
  <c r="G2814" i="5"/>
  <c r="G2815" i="5"/>
  <c r="G2816" i="5"/>
  <c r="G2817" i="5"/>
  <c r="G2818" i="5"/>
  <c r="G2819" i="5"/>
  <c r="G2820" i="5"/>
  <c r="G2821" i="5"/>
  <c r="G2822" i="5"/>
  <c r="G2823" i="5"/>
  <c r="G2824" i="5"/>
  <c r="G2825" i="5"/>
  <c r="G2826" i="5"/>
  <c r="G2827" i="5"/>
  <c r="G2828" i="5"/>
  <c r="G2829" i="5"/>
  <c r="G2830" i="5"/>
  <c r="G2831" i="5"/>
  <c r="G2832" i="5"/>
  <c r="G2833" i="5"/>
  <c r="G2834" i="5"/>
  <c r="G2835" i="5"/>
  <c r="G2836" i="5"/>
  <c r="G2837" i="5"/>
  <c r="G2838" i="5"/>
  <c r="G2839" i="5"/>
  <c r="G2840" i="5"/>
  <c r="G2841" i="5"/>
  <c r="G2842" i="5"/>
  <c r="G2843" i="5"/>
  <c r="G2844" i="5"/>
  <c r="G2845" i="5"/>
  <c r="G2846" i="5"/>
  <c r="G2847" i="5"/>
  <c r="G2848" i="5"/>
  <c r="G2849" i="5"/>
  <c r="G2850" i="5"/>
  <c r="G2851" i="5"/>
  <c r="G2852" i="5"/>
  <c r="G2853" i="5"/>
  <c r="G2854" i="5"/>
  <c r="G2855" i="5"/>
  <c r="G2856" i="5"/>
  <c r="G2857" i="5"/>
  <c r="G2858" i="5"/>
  <c r="G2859" i="5"/>
  <c r="G2860" i="5"/>
  <c r="G2861" i="5"/>
  <c r="G2862" i="5"/>
  <c r="G2863" i="5"/>
  <c r="G2864" i="5"/>
  <c r="G2865" i="5"/>
  <c r="G2866" i="5"/>
  <c r="G2867" i="5"/>
  <c r="G2868" i="5"/>
  <c r="G2869" i="5"/>
  <c r="G2870" i="5"/>
  <c r="G2871" i="5"/>
  <c r="G2872" i="5"/>
  <c r="G2873" i="5"/>
  <c r="G2874" i="5"/>
  <c r="G2875" i="5"/>
  <c r="G2876" i="5"/>
  <c r="G2877" i="5"/>
  <c r="G2878" i="5"/>
  <c r="G2879" i="5"/>
  <c r="G2880" i="5"/>
  <c r="G2881" i="5"/>
  <c r="G2882" i="5"/>
  <c r="G2883" i="5"/>
  <c r="G2884" i="5"/>
  <c r="G2885" i="5"/>
  <c r="G2886" i="5"/>
  <c r="G2887" i="5"/>
  <c r="G2888" i="5"/>
  <c r="G2889" i="5"/>
  <c r="G2890" i="5"/>
  <c r="G2891" i="5"/>
  <c r="G2892" i="5"/>
  <c r="G2893" i="5"/>
  <c r="G2894" i="5"/>
  <c r="G2895" i="5"/>
  <c r="G2896" i="5"/>
  <c r="G2897" i="5"/>
  <c r="G2898" i="5"/>
  <c r="G2899" i="5"/>
  <c r="G2900" i="5"/>
  <c r="G2901" i="5"/>
  <c r="G2902" i="5"/>
  <c r="G2903" i="5"/>
  <c r="G2904" i="5"/>
  <c r="G2905" i="5"/>
  <c r="G2906" i="5"/>
  <c r="G2907" i="5"/>
  <c r="G2908" i="5"/>
  <c r="G2909" i="5"/>
  <c r="G2910" i="5"/>
  <c r="G2911" i="5"/>
  <c r="G2" i="5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26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96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410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24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38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52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66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80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94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508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22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36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50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64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78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92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606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20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34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48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62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76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90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704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18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32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46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60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74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88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802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16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30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44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58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72" i="4"/>
  <c r="G2873" i="4"/>
  <c r="G2874" i="4"/>
  <c r="G2875" i="4"/>
  <c r="G2876" i="4"/>
  <c r="G2877" i="4"/>
  <c r="G2878" i="4"/>
  <c r="G2879" i="4"/>
  <c r="G2880" i="4"/>
  <c r="G2881" i="4"/>
  <c r="G2882" i="4"/>
  <c r="G2883" i="4"/>
  <c r="G2884" i="4"/>
  <c r="G2885" i="4"/>
  <c r="G2886" i="4"/>
  <c r="G2887" i="4"/>
  <c r="G2888" i="4"/>
  <c r="G2889" i="4"/>
  <c r="G2890" i="4"/>
  <c r="G2891" i="4"/>
  <c r="G2892" i="4"/>
  <c r="G2893" i="4"/>
  <c r="G2894" i="4"/>
  <c r="G2895" i="4"/>
  <c r="G2896" i="4"/>
  <c r="G2897" i="4"/>
  <c r="G2898" i="4"/>
  <c r="G2899" i="4"/>
  <c r="G2900" i="4"/>
  <c r="G2901" i="4"/>
  <c r="G2902" i="4"/>
  <c r="G2903" i="4"/>
  <c r="G2904" i="4"/>
  <c r="G2905" i="4"/>
  <c r="G2906" i="4"/>
  <c r="G2907" i="4"/>
  <c r="G2908" i="4"/>
  <c r="G2909" i="4"/>
  <c r="G2910" i="4"/>
  <c r="G2911" i="4"/>
  <c r="G2" i="4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" i="3"/>
  <c r="G3" i="12"/>
  <c r="G4" i="12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6" i="12"/>
  <c r="G377" i="12"/>
  <c r="G378" i="12"/>
  <c r="G379" i="12"/>
  <c r="G380" i="12"/>
  <c r="G381" i="12"/>
  <c r="G382" i="12"/>
  <c r="G383" i="12"/>
  <c r="G384" i="12"/>
  <c r="G385" i="12"/>
  <c r="G386" i="12"/>
  <c r="G387" i="12"/>
  <c r="G388" i="12"/>
  <c r="G389" i="12"/>
  <c r="G390" i="12"/>
  <c r="G391" i="12"/>
  <c r="G392" i="12"/>
  <c r="G393" i="12"/>
  <c r="G394" i="12"/>
  <c r="G395" i="12"/>
  <c r="G396" i="12"/>
  <c r="G397" i="12"/>
  <c r="G398" i="12"/>
  <c r="G399" i="12"/>
  <c r="G400" i="12"/>
  <c r="G401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G415" i="12"/>
  <c r="G416" i="12"/>
  <c r="G417" i="12"/>
  <c r="G418" i="12"/>
  <c r="G419" i="12"/>
  <c r="G420" i="12"/>
  <c r="G421" i="12"/>
  <c r="G422" i="12"/>
  <c r="G423" i="12"/>
  <c r="G424" i="12"/>
  <c r="G425" i="12"/>
  <c r="G426" i="12"/>
  <c r="G427" i="12"/>
  <c r="G428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G446" i="12"/>
  <c r="G447" i="12"/>
  <c r="G448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59" i="12"/>
  <c r="G560" i="12"/>
  <c r="G561" i="12"/>
  <c r="G562" i="12"/>
  <c r="G563" i="12"/>
  <c r="G564" i="12"/>
  <c r="G565" i="12"/>
  <c r="G566" i="12"/>
  <c r="G567" i="12"/>
  <c r="G568" i="12"/>
  <c r="G569" i="12"/>
  <c r="G570" i="12"/>
  <c r="G571" i="12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585" i="12"/>
  <c r="G586" i="12"/>
  <c r="G587" i="12"/>
  <c r="G588" i="12"/>
  <c r="G589" i="12"/>
  <c r="G590" i="12"/>
  <c r="G591" i="12"/>
  <c r="G592" i="12"/>
  <c r="G593" i="12"/>
  <c r="G594" i="12"/>
  <c r="G595" i="12"/>
  <c r="G596" i="12"/>
  <c r="G597" i="12"/>
  <c r="G598" i="12"/>
  <c r="G599" i="12"/>
  <c r="G600" i="12"/>
  <c r="G601" i="12"/>
  <c r="G602" i="12"/>
  <c r="G603" i="12"/>
  <c r="G604" i="12"/>
  <c r="G605" i="12"/>
  <c r="G606" i="12"/>
  <c r="G607" i="12"/>
  <c r="G608" i="12"/>
  <c r="G609" i="12"/>
  <c r="G610" i="12"/>
  <c r="G611" i="12"/>
  <c r="G612" i="12"/>
  <c r="G613" i="12"/>
  <c r="G614" i="12"/>
  <c r="G615" i="12"/>
  <c r="G616" i="12"/>
  <c r="G617" i="12"/>
  <c r="G618" i="12"/>
  <c r="G619" i="12"/>
  <c r="G620" i="12"/>
  <c r="G621" i="12"/>
  <c r="G622" i="12"/>
  <c r="G623" i="12"/>
  <c r="G624" i="12"/>
  <c r="G625" i="12"/>
  <c r="G626" i="12"/>
  <c r="G627" i="12"/>
  <c r="G628" i="12"/>
  <c r="G629" i="12"/>
  <c r="G630" i="12"/>
  <c r="G631" i="12"/>
  <c r="G632" i="12"/>
  <c r="G633" i="12"/>
  <c r="G634" i="12"/>
  <c r="G635" i="12"/>
  <c r="G636" i="12"/>
  <c r="G637" i="12"/>
  <c r="G638" i="12"/>
  <c r="G639" i="12"/>
  <c r="G640" i="12"/>
  <c r="G641" i="12"/>
  <c r="G642" i="12"/>
  <c r="G643" i="12"/>
  <c r="G644" i="12"/>
  <c r="G645" i="12"/>
  <c r="G646" i="12"/>
  <c r="G647" i="12"/>
  <c r="G648" i="12"/>
  <c r="G649" i="12"/>
  <c r="G650" i="12"/>
  <c r="G651" i="12"/>
  <c r="G652" i="12"/>
  <c r="G653" i="12"/>
  <c r="G654" i="12"/>
  <c r="G655" i="12"/>
  <c r="G656" i="12"/>
  <c r="G657" i="12"/>
  <c r="G658" i="12"/>
  <c r="G659" i="12"/>
  <c r="G660" i="12"/>
  <c r="G661" i="12"/>
  <c r="G662" i="12"/>
  <c r="G663" i="12"/>
  <c r="G664" i="12"/>
  <c r="G665" i="12"/>
  <c r="G666" i="12"/>
  <c r="G667" i="12"/>
  <c r="G668" i="12"/>
  <c r="G669" i="12"/>
  <c r="G670" i="12"/>
  <c r="G671" i="12"/>
  <c r="G672" i="12"/>
  <c r="G673" i="12"/>
  <c r="G674" i="12"/>
  <c r="G675" i="12"/>
  <c r="G676" i="12"/>
  <c r="G677" i="12"/>
  <c r="G678" i="12"/>
  <c r="G679" i="12"/>
  <c r="G680" i="12"/>
  <c r="G681" i="12"/>
  <c r="G682" i="12"/>
  <c r="G683" i="12"/>
  <c r="G684" i="12"/>
  <c r="G685" i="12"/>
  <c r="G686" i="12"/>
  <c r="G687" i="12"/>
  <c r="G688" i="12"/>
  <c r="G689" i="12"/>
  <c r="G690" i="12"/>
  <c r="G691" i="12"/>
  <c r="G692" i="12"/>
  <c r="G693" i="12"/>
  <c r="G694" i="12"/>
  <c r="G695" i="12"/>
  <c r="G696" i="12"/>
  <c r="G697" i="12"/>
  <c r="G698" i="12"/>
  <c r="G699" i="12"/>
  <c r="G700" i="12"/>
  <c r="G701" i="12"/>
  <c r="G702" i="12"/>
  <c r="G703" i="12"/>
  <c r="G704" i="12"/>
  <c r="G705" i="12"/>
  <c r="G706" i="12"/>
  <c r="G707" i="12"/>
  <c r="G708" i="12"/>
  <c r="G709" i="12"/>
  <c r="G710" i="12"/>
  <c r="G711" i="12"/>
  <c r="G712" i="12"/>
  <c r="G713" i="12"/>
  <c r="G714" i="12"/>
  <c r="G715" i="12"/>
  <c r="G716" i="12"/>
  <c r="G717" i="12"/>
  <c r="G718" i="12"/>
  <c r="G719" i="12"/>
  <c r="G720" i="12"/>
  <c r="G721" i="12"/>
  <c r="G722" i="12"/>
  <c r="G723" i="12"/>
  <c r="G724" i="12"/>
  <c r="G725" i="12"/>
  <c r="G726" i="12"/>
  <c r="G727" i="12"/>
  <c r="G728" i="12"/>
  <c r="G729" i="12"/>
  <c r="G730" i="12"/>
  <c r="G731" i="12"/>
  <c r="G732" i="12"/>
  <c r="G733" i="12"/>
  <c r="G734" i="12"/>
  <c r="G735" i="12"/>
  <c r="G736" i="12"/>
  <c r="G737" i="12"/>
  <c r="G738" i="12"/>
  <c r="G739" i="12"/>
  <c r="G740" i="12"/>
  <c r="G741" i="12"/>
  <c r="G742" i="12"/>
  <c r="G743" i="12"/>
  <c r="G744" i="12"/>
  <c r="G745" i="12"/>
  <c r="G746" i="12"/>
  <c r="G747" i="12"/>
  <c r="G748" i="12"/>
  <c r="G749" i="12"/>
  <c r="G750" i="12"/>
  <c r="G751" i="12"/>
  <c r="G752" i="12"/>
  <c r="G753" i="12"/>
  <c r="G754" i="12"/>
  <c r="G755" i="12"/>
  <c r="G756" i="12"/>
  <c r="G757" i="12"/>
  <c r="G758" i="12"/>
  <c r="G759" i="12"/>
  <c r="G760" i="12"/>
  <c r="G761" i="12"/>
  <c r="G762" i="12"/>
  <c r="G763" i="12"/>
  <c r="G764" i="12"/>
  <c r="G765" i="12"/>
  <c r="G766" i="12"/>
  <c r="G767" i="12"/>
  <c r="G768" i="12"/>
  <c r="G769" i="12"/>
  <c r="G770" i="12"/>
  <c r="G771" i="12"/>
  <c r="G772" i="12"/>
  <c r="G773" i="12"/>
  <c r="G774" i="12"/>
  <c r="G775" i="12"/>
  <c r="G776" i="12"/>
  <c r="G777" i="12"/>
  <c r="G778" i="12"/>
  <c r="G779" i="12"/>
  <c r="G780" i="12"/>
  <c r="G781" i="12"/>
  <c r="G782" i="12"/>
  <c r="G783" i="12"/>
  <c r="G784" i="12"/>
  <c r="G785" i="12"/>
  <c r="G786" i="12"/>
  <c r="G787" i="12"/>
  <c r="G788" i="12"/>
  <c r="G789" i="12"/>
  <c r="G790" i="12"/>
  <c r="G791" i="12"/>
  <c r="G792" i="12"/>
  <c r="G793" i="12"/>
  <c r="G794" i="12"/>
  <c r="G795" i="12"/>
  <c r="G796" i="12"/>
  <c r="G797" i="12"/>
  <c r="G798" i="12"/>
  <c r="G799" i="12"/>
  <c r="G800" i="12"/>
  <c r="G801" i="12"/>
  <c r="G802" i="12"/>
  <c r="G803" i="12"/>
  <c r="G804" i="12"/>
  <c r="G805" i="12"/>
  <c r="G806" i="12"/>
  <c r="G807" i="12"/>
  <c r="G808" i="12"/>
  <c r="G809" i="12"/>
  <c r="G810" i="12"/>
  <c r="G811" i="12"/>
  <c r="G812" i="12"/>
  <c r="G813" i="12"/>
  <c r="G814" i="12"/>
  <c r="G815" i="12"/>
  <c r="G816" i="12"/>
  <c r="G817" i="12"/>
  <c r="G818" i="12"/>
  <c r="G819" i="12"/>
  <c r="G820" i="12"/>
  <c r="G821" i="12"/>
  <c r="G822" i="12"/>
  <c r="G823" i="12"/>
  <c r="G824" i="12"/>
  <c r="G825" i="12"/>
  <c r="G826" i="12"/>
  <c r="G827" i="12"/>
  <c r="G828" i="12"/>
  <c r="G829" i="12"/>
  <c r="G830" i="12"/>
  <c r="G831" i="12"/>
  <c r="G832" i="12"/>
  <c r="G833" i="12"/>
  <c r="G834" i="12"/>
  <c r="G835" i="12"/>
  <c r="G836" i="12"/>
  <c r="G837" i="12"/>
  <c r="G838" i="12"/>
  <c r="G839" i="12"/>
  <c r="G840" i="12"/>
  <c r="G841" i="12"/>
  <c r="G842" i="12"/>
  <c r="G843" i="12"/>
  <c r="G844" i="12"/>
  <c r="G845" i="12"/>
  <c r="G846" i="12"/>
  <c r="G847" i="12"/>
  <c r="G848" i="12"/>
  <c r="G849" i="12"/>
  <c r="G850" i="12"/>
  <c r="G851" i="12"/>
  <c r="G852" i="12"/>
  <c r="G853" i="12"/>
  <c r="G854" i="12"/>
  <c r="G855" i="12"/>
  <c r="G856" i="12"/>
  <c r="G857" i="12"/>
  <c r="G858" i="12"/>
  <c r="G859" i="12"/>
  <c r="G860" i="12"/>
  <c r="G861" i="12"/>
  <c r="G862" i="12"/>
  <c r="G863" i="12"/>
  <c r="G864" i="12"/>
  <c r="G865" i="12"/>
  <c r="G866" i="12"/>
  <c r="G867" i="12"/>
  <c r="G868" i="12"/>
  <c r="G869" i="12"/>
  <c r="G870" i="12"/>
  <c r="G871" i="12"/>
  <c r="G872" i="12"/>
  <c r="G873" i="12"/>
  <c r="G874" i="12"/>
  <c r="G875" i="12"/>
  <c r="G876" i="12"/>
  <c r="G877" i="12"/>
  <c r="G878" i="12"/>
  <c r="G879" i="12"/>
  <c r="G880" i="12"/>
  <c r="G881" i="12"/>
  <c r="G882" i="12"/>
  <c r="G883" i="12"/>
  <c r="G884" i="12"/>
  <c r="G885" i="12"/>
  <c r="G886" i="12"/>
  <c r="G887" i="12"/>
  <c r="G888" i="12"/>
  <c r="G889" i="12"/>
  <c r="G890" i="12"/>
  <c r="G891" i="12"/>
  <c r="G892" i="12"/>
  <c r="G893" i="12"/>
  <c r="G894" i="12"/>
  <c r="G895" i="12"/>
  <c r="G896" i="12"/>
  <c r="G897" i="12"/>
  <c r="G898" i="12"/>
  <c r="G899" i="12"/>
  <c r="G900" i="12"/>
  <c r="G901" i="12"/>
  <c r="G902" i="12"/>
  <c r="G903" i="12"/>
  <c r="G904" i="12"/>
  <c r="G905" i="12"/>
  <c r="G906" i="12"/>
  <c r="G907" i="12"/>
  <c r="G908" i="12"/>
  <c r="G909" i="12"/>
  <c r="G910" i="12"/>
  <c r="G911" i="12"/>
  <c r="G912" i="12"/>
  <c r="G913" i="12"/>
  <c r="G914" i="12"/>
  <c r="G915" i="12"/>
  <c r="G916" i="12"/>
  <c r="G917" i="12"/>
  <c r="G918" i="12"/>
  <c r="G919" i="12"/>
  <c r="G920" i="12"/>
  <c r="G921" i="12"/>
  <c r="G922" i="12"/>
  <c r="G923" i="12"/>
  <c r="G924" i="12"/>
  <c r="G925" i="12"/>
  <c r="G926" i="12"/>
  <c r="G927" i="12"/>
  <c r="G928" i="12"/>
  <c r="G929" i="12"/>
  <c r="G930" i="12"/>
  <c r="G931" i="12"/>
  <c r="G932" i="12"/>
  <c r="G933" i="12"/>
  <c r="G934" i="12"/>
  <c r="G935" i="12"/>
  <c r="G936" i="12"/>
  <c r="G937" i="12"/>
  <c r="G938" i="12"/>
  <c r="G939" i="12"/>
  <c r="G940" i="12"/>
  <c r="G941" i="12"/>
  <c r="G942" i="12"/>
  <c r="G943" i="12"/>
  <c r="G944" i="12"/>
  <c r="G945" i="12"/>
  <c r="G946" i="12"/>
  <c r="G947" i="12"/>
  <c r="G948" i="12"/>
  <c r="G949" i="12"/>
  <c r="G950" i="12"/>
  <c r="G951" i="12"/>
  <c r="G952" i="12"/>
  <c r="G953" i="12"/>
  <c r="G954" i="12"/>
  <c r="G955" i="12"/>
  <c r="G956" i="12"/>
  <c r="G957" i="12"/>
  <c r="G958" i="12"/>
  <c r="G959" i="12"/>
  <c r="G960" i="12"/>
  <c r="G961" i="12"/>
  <c r="G962" i="12"/>
  <c r="G963" i="12"/>
  <c r="G964" i="12"/>
  <c r="G965" i="12"/>
  <c r="G966" i="12"/>
  <c r="G967" i="12"/>
  <c r="G968" i="12"/>
  <c r="G969" i="12"/>
  <c r="G970" i="12"/>
  <c r="G971" i="12"/>
  <c r="G972" i="12"/>
  <c r="G973" i="12"/>
  <c r="G974" i="12"/>
  <c r="G975" i="12"/>
  <c r="G976" i="12"/>
  <c r="G977" i="12"/>
  <c r="G978" i="12"/>
  <c r="G979" i="12"/>
  <c r="G980" i="12"/>
  <c r="G981" i="12"/>
  <c r="G982" i="12"/>
  <c r="G983" i="12"/>
  <c r="G984" i="12"/>
  <c r="G985" i="12"/>
  <c r="G986" i="12"/>
  <c r="G987" i="12"/>
  <c r="G988" i="12"/>
  <c r="G989" i="12"/>
  <c r="G990" i="12"/>
  <c r="G991" i="12"/>
  <c r="G992" i="12"/>
  <c r="G993" i="12"/>
  <c r="G994" i="12"/>
  <c r="G995" i="12"/>
  <c r="G996" i="12"/>
  <c r="G997" i="12"/>
  <c r="G998" i="12"/>
  <c r="G999" i="12"/>
  <c r="G1000" i="12"/>
  <c r="G1001" i="12"/>
  <c r="G1002" i="12"/>
  <c r="G1003" i="12"/>
  <c r="G1004" i="12"/>
  <c r="G1005" i="12"/>
  <c r="G1006" i="12"/>
  <c r="G1007" i="12"/>
  <c r="G1008" i="12"/>
  <c r="G1009" i="12"/>
  <c r="G1010" i="12"/>
  <c r="G1011" i="12"/>
  <c r="G1012" i="12"/>
  <c r="G1013" i="12"/>
  <c r="G1014" i="12"/>
  <c r="G1015" i="12"/>
  <c r="G1016" i="12"/>
  <c r="G1017" i="12"/>
  <c r="G1018" i="12"/>
  <c r="G1019" i="12"/>
  <c r="G1020" i="12"/>
  <c r="G1021" i="12"/>
  <c r="G1022" i="12"/>
  <c r="G1023" i="12"/>
  <c r="G1024" i="12"/>
  <c r="G1025" i="12"/>
  <c r="G1026" i="12"/>
  <c r="G1027" i="12"/>
  <c r="G1028" i="12"/>
  <c r="G1029" i="12"/>
  <c r="G1030" i="12"/>
  <c r="G1031" i="12"/>
  <c r="G1032" i="12"/>
  <c r="G1033" i="12"/>
  <c r="G1034" i="12"/>
  <c r="G1035" i="12"/>
  <c r="G1036" i="12"/>
  <c r="G1037" i="12"/>
  <c r="G1038" i="12"/>
  <c r="G1039" i="12"/>
  <c r="G1040" i="12"/>
  <c r="G1041" i="12"/>
  <c r="G1042" i="12"/>
  <c r="G1043" i="12"/>
  <c r="G1044" i="12"/>
  <c r="G1045" i="12"/>
  <c r="G1046" i="12"/>
  <c r="G1047" i="12"/>
  <c r="G1048" i="12"/>
  <c r="G1049" i="12"/>
  <c r="G1050" i="12"/>
  <c r="G1051" i="12"/>
  <c r="G1052" i="12"/>
  <c r="G1053" i="12"/>
  <c r="G1054" i="12"/>
  <c r="G1055" i="12"/>
  <c r="G1056" i="12"/>
  <c r="G1057" i="12"/>
  <c r="G1058" i="12"/>
  <c r="G1059" i="12"/>
  <c r="G1060" i="12"/>
  <c r="G1061" i="12"/>
  <c r="G1062" i="12"/>
  <c r="G1063" i="12"/>
  <c r="G1064" i="12"/>
  <c r="G1065" i="12"/>
  <c r="G1066" i="12"/>
  <c r="G1067" i="12"/>
  <c r="G1068" i="12"/>
  <c r="G1069" i="12"/>
  <c r="G1070" i="12"/>
  <c r="G1071" i="12"/>
  <c r="G1072" i="12"/>
  <c r="G1073" i="12"/>
  <c r="G1074" i="12"/>
  <c r="G1075" i="12"/>
  <c r="G1076" i="12"/>
  <c r="G1077" i="12"/>
  <c r="G1078" i="12"/>
  <c r="G1079" i="12"/>
  <c r="G1080" i="12"/>
  <c r="G1081" i="12"/>
  <c r="G1082" i="12"/>
  <c r="G1083" i="12"/>
  <c r="G1084" i="12"/>
  <c r="G1085" i="12"/>
  <c r="G1086" i="12"/>
  <c r="G1087" i="12"/>
  <c r="G1088" i="12"/>
  <c r="G1089" i="12"/>
  <c r="G1090" i="12"/>
  <c r="G1091" i="12"/>
  <c r="G1092" i="12"/>
  <c r="G1093" i="12"/>
  <c r="G1094" i="12"/>
  <c r="G1095" i="12"/>
  <c r="G1096" i="12"/>
  <c r="G1097" i="12"/>
  <c r="G1098" i="12"/>
  <c r="G1099" i="12"/>
  <c r="G1100" i="12"/>
  <c r="G1101" i="12"/>
  <c r="G1102" i="12"/>
  <c r="G1103" i="12"/>
  <c r="G1104" i="12"/>
  <c r="G1105" i="12"/>
  <c r="G1106" i="12"/>
  <c r="G1107" i="12"/>
  <c r="G1108" i="12"/>
  <c r="G1109" i="12"/>
  <c r="G1110" i="12"/>
  <c r="G1111" i="12"/>
  <c r="G1112" i="12"/>
  <c r="G1113" i="12"/>
  <c r="G1114" i="12"/>
  <c r="G1115" i="12"/>
  <c r="G1116" i="12"/>
  <c r="G1117" i="12"/>
  <c r="G1118" i="12"/>
  <c r="G1119" i="12"/>
  <c r="G1120" i="12"/>
  <c r="G1121" i="12"/>
  <c r="G1122" i="12"/>
  <c r="G1123" i="12"/>
  <c r="G1124" i="12"/>
  <c r="G1125" i="12"/>
  <c r="G1126" i="12"/>
  <c r="G1127" i="12"/>
  <c r="G1128" i="12"/>
  <c r="G1129" i="12"/>
  <c r="G1130" i="12"/>
  <c r="G1131" i="12"/>
  <c r="G1132" i="12"/>
  <c r="G1133" i="12"/>
  <c r="G1134" i="12"/>
  <c r="G1135" i="12"/>
  <c r="G1136" i="12"/>
  <c r="G1137" i="12"/>
  <c r="G1138" i="12"/>
  <c r="G1139" i="12"/>
  <c r="G1140" i="12"/>
  <c r="G1141" i="12"/>
  <c r="G1142" i="12"/>
  <c r="G1143" i="12"/>
  <c r="G1144" i="12"/>
  <c r="G1145" i="12"/>
  <c r="G1146" i="12"/>
  <c r="G1147" i="12"/>
  <c r="G1148" i="12"/>
  <c r="G1149" i="12"/>
  <c r="G1150" i="12"/>
  <c r="G1151" i="12"/>
  <c r="G1152" i="12"/>
  <c r="G1153" i="12"/>
  <c r="G1154" i="12"/>
  <c r="G1155" i="12"/>
  <c r="G1156" i="12"/>
  <c r="G1157" i="12"/>
  <c r="G1158" i="12"/>
  <c r="G1159" i="12"/>
  <c r="G1160" i="12"/>
  <c r="G1161" i="12"/>
  <c r="G1162" i="12"/>
  <c r="G1163" i="12"/>
  <c r="G1164" i="12"/>
  <c r="G1165" i="12"/>
  <c r="G1166" i="12"/>
  <c r="G1167" i="12"/>
  <c r="G1168" i="12"/>
  <c r="G1169" i="12"/>
  <c r="G1170" i="12"/>
  <c r="G1171" i="12"/>
  <c r="G1172" i="12"/>
  <c r="G1173" i="12"/>
  <c r="G1174" i="12"/>
  <c r="G1175" i="12"/>
  <c r="G1176" i="12"/>
  <c r="G1177" i="12"/>
  <c r="G1178" i="12"/>
  <c r="G1179" i="12"/>
  <c r="G1180" i="12"/>
  <c r="G1181" i="12"/>
  <c r="G1182" i="12"/>
  <c r="G1183" i="12"/>
  <c r="G1184" i="12"/>
  <c r="G1185" i="12"/>
  <c r="G1186" i="12"/>
  <c r="G1187" i="12"/>
  <c r="G1188" i="12"/>
  <c r="G1189" i="12"/>
  <c r="G1190" i="12"/>
  <c r="G1191" i="12"/>
  <c r="G1192" i="12"/>
  <c r="G1193" i="12"/>
  <c r="G1194" i="12"/>
  <c r="G1195" i="12"/>
  <c r="G1196" i="12"/>
  <c r="G1197" i="12"/>
  <c r="G1198" i="12"/>
  <c r="G1199" i="12"/>
  <c r="G1200" i="12"/>
  <c r="G1201" i="12"/>
  <c r="G1202" i="12"/>
  <c r="G1203" i="12"/>
  <c r="G1204" i="12"/>
  <c r="G1205" i="12"/>
  <c r="G1206" i="12"/>
  <c r="G1207" i="12"/>
  <c r="G1208" i="12"/>
  <c r="G1209" i="12"/>
  <c r="G1210" i="12"/>
  <c r="G1211" i="12"/>
  <c r="G1212" i="12"/>
  <c r="G1213" i="12"/>
  <c r="G1214" i="12"/>
  <c r="G1215" i="12"/>
  <c r="G1216" i="12"/>
  <c r="G1217" i="12"/>
  <c r="G1218" i="12"/>
  <c r="G1219" i="12"/>
  <c r="G1220" i="12"/>
  <c r="G1221" i="12"/>
  <c r="G1222" i="12"/>
  <c r="G1223" i="12"/>
  <c r="G1224" i="12"/>
  <c r="G1225" i="12"/>
  <c r="G1226" i="12"/>
  <c r="G1227" i="12"/>
  <c r="G1228" i="12"/>
  <c r="G1229" i="12"/>
  <c r="G1230" i="12"/>
  <c r="G1231" i="12"/>
  <c r="G1232" i="12"/>
  <c r="G1233" i="12"/>
  <c r="G1234" i="12"/>
  <c r="G1235" i="12"/>
  <c r="G1236" i="12"/>
  <c r="G1237" i="12"/>
  <c r="G1238" i="12"/>
  <c r="G1239" i="12"/>
  <c r="G1240" i="12"/>
  <c r="G1241" i="12"/>
  <c r="G1242" i="12"/>
  <c r="G1243" i="12"/>
  <c r="G1244" i="12"/>
  <c r="G1245" i="12"/>
  <c r="G1246" i="12"/>
  <c r="G1247" i="12"/>
  <c r="G1248" i="12"/>
  <c r="G1249" i="12"/>
  <c r="G1250" i="12"/>
  <c r="G1251" i="12"/>
  <c r="G1252" i="12"/>
  <c r="G1253" i="12"/>
  <c r="G1254" i="12"/>
  <c r="G1255" i="12"/>
  <c r="G1256" i="12"/>
  <c r="G1257" i="12"/>
  <c r="G1258" i="12"/>
  <c r="G1259" i="12"/>
  <c r="G1260" i="12"/>
  <c r="G1261" i="12"/>
  <c r="G1262" i="12"/>
  <c r="G1263" i="12"/>
  <c r="G1264" i="12"/>
  <c r="G1265" i="12"/>
  <c r="G1266" i="12"/>
  <c r="G1267" i="12"/>
  <c r="G1268" i="12"/>
  <c r="G1269" i="12"/>
  <c r="G1270" i="12"/>
  <c r="G1271" i="12"/>
  <c r="G1272" i="12"/>
  <c r="G1273" i="12"/>
  <c r="G1274" i="12"/>
  <c r="G1275" i="12"/>
  <c r="G1276" i="12"/>
  <c r="G1277" i="12"/>
  <c r="G1278" i="12"/>
  <c r="G1279" i="12"/>
  <c r="G1280" i="12"/>
  <c r="G1281" i="12"/>
  <c r="G1282" i="12"/>
  <c r="G1283" i="12"/>
  <c r="G1284" i="12"/>
  <c r="G1285" i="12"/>
  <c r="G1286" i="12"/>
  <c r="G1287" i="12"/>
  <c r="G1288" i="12"/>
  <c r="G1289" i="12"/>
  <c r="G1290" i="12"/>
  <c r="G1291" i="12"/>
  <c r="G1292" i="12"/>
  <c r="G1293" i="12"/>
  <c r="G1294" i="12"/>
  <c r="G1295" i="12"/>
  <c r="G1296" i="12"/>
  <c r="G1297" i="12"/>
  <c r="G1298" i="12"/>
  <c r="G1299" i="12"/>
  <c r="G1300" i="12"/>
  <c r="G1301" i="12"/>
  <c r="G1302" i="12"/>
  <c r="G1303" i="12"/>
  <c r="G1304" i="12"/>
  <c r="G1305" i="12"/>
  <c r="G1306" i="12"/>
  <c r="G1307" i="12"/>
  <c r="G1308" i="12"/>
  <c r="G1309" i="12"/>
  <c r="G1310" i="12"/>
  <c r="G1311" i="12"/>
  <c r="G1312" i="12"/>
  <c r="G1313" i="12"/>
  <c r="G1314" i="12"/>
  <c r="G1315" i="12"/>
  <c r="G1316" i="12"/>
  <c r="G1317" i="12"/>
  <c r="G1318" i="12"/>
  <c r="G1319" i="12"/>
  <c r="G1320" i="12"/>
  <c r="G1321" i="12"/>
  <c r="G1322" i="12"/>
  <c r="G1323" i="12"/>
  <c r="G1324" i="12"/>
  <c r="G1325" i="12"/>
  <c r="G1326" i="12"/>
  <c r="G1327" i="12"/>
  <c r="G1328" i="12"/>
  <c r="G1329" i="12"/>
  <c r="G1330" i="12"/>
  <c r="G1331" i="12"/>
  <c r="G1332" i="12"/>
  <c r="G1333" i="12"/>
  <c r="G1334" i="12"/>
  <c r="G1335" i="12"/>
  <c r="G1336" i="12"/>
  <c r="G1337" i="12"/>
  <c r="G1338" i="12"/>
  <c r="G1339" i="12"/>
  <c r="G1340" i="12"/>
  <c r="G1341" i="12"/>
  <c r="G1342" i="12"/>
  <c r="G1343" i="12"/>
  <c r="G1344" i="12"/>
  <c r="G1345" i="12"/>
  <c r="G1346" i="12"/>
  <c r="G1347" i="12"/>
  <c r="G1348" i="12"/>
  <c r="G1349" i="12"/>
  <c r="G1350" i="12"/>
  <c r="G1351" i="12"/>
  <c r="G1352" i="12"/>
  <c r="G1353" i="12"/>
  <c r="G1354" i="12"/>
  <c r="G1355" i="12"/>
  <c r="G1356" i="12"/>
  <c r="G1357" i="12"/>
  <c r="G1358" i="12"/>
  <c r="G1359" i="12"/>
  <c r="G1360" i="12"/>
  <c r="G1361" i="12"/>
  <c r="G1362" i="12"/>
  <c r="G1363" i="12"/>
  <c r="G1364" i="12"/>
  <c r="G1365" i="12"/>
  <c r="G1366" i="12"/>
  <c r="G1367" i="12"/>
  <c r="G1368" i="12"/>
  <c r="G1369" i="12"/>
  <c r="G1370" i="12"/>
  <c r="G1371" i="12"/>
  <c r="G1372" i="12"/>
  <c r="G1373" i="12"/>
  <c r="G1374" i="12"/>
  <c r="G1375" i="12"/>
  <c r="G1376" i="12"/>
  <c r="G1377" i="12"/>
  <c r="G1378" i="12"/>
  <c r="G1379" i="12"/>
  <c r="G1380" i="12"/>
  <c r="G1381" i="12"/>
  <c r="G1382" i="12"/>
  <c r="G1383" i="12"/>
  <c r="G1384" i="12"/>
  <c r="G1385" i="12"/>
  <c r="G1386" i="12"/>
  <c r="G1387" i="12"/>
  <c r="G1388" i="12"/>
  <c r="G1389" i="12"/>
  <c r="G1390" i="12"/>
  <c r="G1391" i="12"/>
  <c r="G1392" i="12"/>
  <c r="G1393" i="12"/>
  <c r="G1394" i="12"/>
  <c r="G1395" i="12"/>
  <c r="G1396" i="12"/>
  <c r="G1397" i="12"/>
  <c r="G1398" i="12"/>
  <c r="G1399" i="12"/>
  <c r="G1400" i="12"/>
  <c r="G1401" i="12"/>
  <c r="G1402" i="12"/>
  <c r="G1403" i="12"/>
  <c r="G1404" i="12"/>
  <c r="G1405" i="12"/>
  <c r="G1406" i="12"/>
  <c r="G1407" i="12"/>
  <c r="G1408" i="12"/>
  <c r="G1409" i="12"/>
  <c r="G1410" i="12"/>
  <c r="G1411" i="12"/>
  <c r="G1412" i="12"/>
  <c r="G1413" i="12"/>
  <c r="G1414" i="12"/>
  <c r="G1415" i="12"/>
  <c r="G1416" i="12"/>
  <c r="G1417" i="12"/>
  <c r="G1418" i="12"/>
  <c r="G1419" i="12"/>
  <c r="G1420" i="12"/>
  <c r="G1421" i="12"/>
  <c r="G1422" i="12"/>
  <c r="G1423" i="12"/>
  <c r="G1424" i="12"/>
  <c r="G1425" i="12"/>
  <c r="G1426" i="12"/>
  <c r="G1427" i="12"/>
  <c r="G1428" i="12"/>
  <c r="G1429" i="12"/>
  <c r="G1430" i="12"/>
  <c r="G1431" i="12"/>
  <c r="G1432" i="12"/>
  <c r="G1433" i="12"/>
  <c r="G1434" i="12"/>
  <c r="G1435" i="12"/>
  <c r="G1436" i="12"/>
  <c r="G1437" i="12"/>
  <c r="G1438" i="12"/>
  <c r="G1439" i="12"/>
  <c r="G1440" i="12"/>
  <c r="G1441" i="12"/>
  <c r="G1442" i="12"/>
  <c r="G1443" i="12"/>
  <c r="G1444" i="12"/>
  <c r="G1445" i="12"/>
  <c r="G1446" i="12"/>
  <c r="G1447" i="12"/>
  <c r="G1448" i="12"/>
  <c r="G1449" i="12"/>
  <c r="G1450" i="12"/>
  <c r="G1451" i="12"/>
  <c r="G1452" i="12"/>
  <c r="G1453" i="12"/>
  <c r="G1454" i="12"/>
  <c r="G1455" i="12"/>
  <c r="G1456" i="12"/>
  <c r="G1457" i="12"/>
  <c r="G1458" i="12"/>
  <c r="G1459" i="12"/>
  <c r="G1460" i="12"/>
  <c r="G1461" i="12"/>
  <c r="G1462" i="12"/>
  <c r="G1463" i="12"/>
  <c r="G1464" i="12"/>
  <c r="G1465" i="12"/>
  <c r="G1466" i="12"/>
  <c r="G1467" i="12"/>
  <c r="G1468" i="12"/>
  <c r="G1469" i="12"/>
  <c r="G1470" i="12"/>
  <c r="G1471" i="12"/>
  <c r="G1472" i="12"/>
  <c r="G1473" i="12"/>
  <c r="G1474" i="12"/>
  <c r="G1475" i="12"/>
  <c r="G1476" i="12"/>
  <c r="G1477" i="12"/>
  <c r="G1478" i="12"/>
  <c r="G1479" i="12"/>
  <c r="G1480" i="12"/>
  <c r="G1481" i="12"/>
  <c r="G1482" i="12"/>
  <c r="G1483" i="12"/>
  <c r="G1484" i="12"/>
  <c r="G1485" i="12"/>
  <c r="G1486" i="12"/>
  <c r="G1487" i="12"/>
  <c r="G1488" i="12"/>
  <c r="G1489" i="12"/>
  <c r="G1490" i="12"/>
  <c r="G1491" i="12"/>
  <c r="G1492" i="12"/>
  <c r="G1493" i="12"/>
  <c r="G1494" i="12"/>
  <c r="G1495" i="12"/>
  <c r="G1496" i="12"/>
  <c r="G1497" i="12"/>
  <c r="G1498" i="12"/>
  <c r="G1499" i="12"/>
  <c r="G1500" i="12"/>
  <c r="G1501" i="12"/>
  <c r="G1502" i="12"/>
  <c r="G1503" i="12"/>
  <c r="G1504" i="12"/>
  <c r="G1505" i="12"/>
  <c r="G1506" i="12"/>
  <c r="G1507" i="12"/>
  <c r="G1508" i="12"/>
  <c r="G1509" i="12"/>
  <c r="G1510" i="12"/>
  <c r="G1511" i="12"/>
  <c r="G1512" i="12"/>
  <c r="G1513" i="12"/>
  <c r="G1514" i="12"/>
  <c r="G1515" i="12"/>
  <c r="G1516" i="12"/>
  <c r="G1517" i="12"/>
  <c r="G1518" i="12"/>
  <c r="G1519" i="12"/>
  <c r="G1520" i="12"/>
  <c r="G1521" i="12"/>
  <c r="G1522" i="12"/>
  <c r="G1523" i="12"/>
  <c r="G1524" i="12"/>
  <c r="G1525" i="12"/>
  <c r="G1526" i="12"/>
  <c r="G1527" i="12"/>
  <c r="G1528" i="12"/>
  <c r="G1529" i="12"/>
  <c r="G1530" i="12"/>
  <c r="G1531" i="12"/>
  <c r="G1532" i="12"/>
  <c r="G1533" i="12"/>
  <c r="G1534" i="12"/>
  <c r="G1535" i="12"/>
  <c r="G1536" i="12"/>
  <c r="G1537" i="12"/>
  <c r="G1538" i="12"/>
  <c r="G1539" i="12"/>
  <c r="G1540" i="12"/>
  <c r="G1541" i="12"/>
  <c r="G1542" i="12"/>
  <c r="G1543" i="12"/>
  <c r="G1544" i="12"/>
  <c r="G1545" i="12"/>
  <c r="G1546" i="12"/>
  <c r="G1547" i="12"/>
  <c r="G1548" i="12"/>
  <c r="G1549" i="12"/>
  <c r="G1550" i="12"/>
  <c r="G1551" i="12"/>
  <c r="G1552" i="12"/>
  <c r="G1553" i="12"/>
  <c r="G1554" i="12"/>
  <c r="G1555" i="12"/>
  <c r="G1556" i="12"/>
  <c r="G1557" i="12"/>
  <c r="G1558" i="12"/>
  <c r="G1559" i="12"/>
  <c r="G1560" i="12"/>
  <c r="G1561" i="12"/>
  <c r="G1562" i="12"/>
  <c r="G1563" i="12"/>
  <c r="G1564" i="12"/>
  <c r="G1565" i="12"/>
  <c r="G1566" i="12"/>
  <c r="G1567" i="12"/>
  <c r="G1568" i="12"/>
  <c r="G1569" i="12"/>
  <c r="G1570" i="12"/>
  <c r="G1571" i="12"/>
  <c r="G1572" i="12"/>
  <c r="G1573" i="12"/>
  <c r="G1574" i="12"/>
  <c r="G1575" i="12"/>
  <c r="G1576" i="12"/>
  <c r="G1577" i="12"/>
  <c r="G1578" i="12"/>
  <c r="G1579" i="12"/>
  <c r="G1580" i="12"/>
  <c r="G1581" i="12"/>
  <c r="G1582" i="12"/>
  <c r="G1583" i="12"/>
  <c r="G1584" i="12"/>
  <c r="G1585" i="12"/>
  <c r="G1586" i="12"/>
  <c r="G1587" i="12"/>
  <c r="G1588" i="12"/>
  <c r="G1589" i="12"/>
  <c r="G1590" i="12"/>
  <c r="G1591" i="12"/>
  <c r="G1592" i="12"/>
  <c r="G1593" i="12"/>
  <c r="G1594" i="12"/>
  <c r="G1595" i="12"/>
  <c r="G1596" i="12"/>
  <c r="G1597" i="12"/>
  <c r="G1598" i="12"/>
  <c r="G1599" i="12"/>
  <c r="G1600" i="12"/>
  <c r="G1601" i="12"/>
  <c r="G1602" i="12"/>
  <c r="G1603" i="12"/>
  <c r="G1604" i="12"/>
  <c r="G1605" i="12"/>
  <c r="G1606" i="12"/>
  <c r="G1607" i="12"/>
  <c r="G1608" i="12"/>
  <c r="G1609" i="12"/>
  <c r="G1610" i="12"/>
  <c r="G1611" i="12"/>
  <c r="G1612" i="12"/>
  <c r="G1613" i="12"/>
  <c r="G1614" i="12"/>
  <c r="G1615" i="12"/>
  <c r="G1616" i="12"/>
  <c r="G1617" i="12"/>
  <c r="G1618" i="12"/>
  <c r="G1619" i="12"/>
  <c r="G1620" i="12"/>
  <c r="G1621" i="12"/>
  <c r="G1622" i="12"/>
  <c r="G1623" i="12"/>
  <c r="G1624" i="12"/>
  <c r="G1625" i="12"/>
  <c r="G1626" i="12"/>
  <c r="G1627" i="12"/>
  <c r="G1628" i="12"/>
  <c r="G1629" i="12"/>
  <c r="G1630" i="12"/>
  <c r="G1631" i="12"/>
  <c r="G1632" i="12"/>
  <c r="G1633" i="12"/>
  <c r="G1634" i="12"/>
  <c r="G1635" i="12"/>
  <c r="G1636" i="12"/>
  <c r="G1637" i="12"/>
  <c r="G1638" i="12"/>
  <c r="G1639" i="12"/>
  <c r="G1640" i="12"/>
  <c r="G1641" i="12"/>
  <c r="G1642" i="12"/>
  <c r="G1643" i="12"/>
  <c r="G1644" i="12"/>
  <c r="G1645" i="12"/>
  <c r="G1646" i="12"/>
  <c r="G1647" i="12"/>
  <c r="G1648" i="12"/>
  <c r="G1649" i="12"/>
  <c r="G1650" i="12"/>
  <c r="G1651" i="12"/>
  <c r="G1652" i="12"/>
  <c r="G1653" i="12"/>
  <c r="G1654" i="12"/>
  <c r="G1655" i="12"/>
  <c r="G1656" i="12"/>
  <c r="G1657" i="12"/>
  <c r="G1658" i="12"/>
  <c r="G1659" i="12"/>
  <c r="G1660" i="12"/>
  <c r="G1661" i="12"/>
  <c r="G1662" i="12"/>
  <c r="G1663" i="12"/>
  <c r="G1664" i="12"/>
  <c r="G1665" i="12"/>
  <c r="G1666" i="12"/>
  <c r="G1667" i="12"/>
  <c r="G1668" i="12"/>
  <c r="G1669" i="12"/>
  <c r="G1670" i="12"/>
  <c r="G1671" i="12"/>
  <c r="G1672" i="12"/>
  <c r="G1673" i="12"/>
  <c r="G1674" i="12"/>
  <c r="G1675" i="12"/>
  <c r="G1676" i="12"/>
  <c r="G1677" i="12"/>
  <c r="G1678" i="12"/>
  <c r="G1679" i="12"/>
  <c r="G1680" i="12"/>
  <c r="G1681" i="12"/>
  <c r="G1682" i="12"/>
  <c r="G1683" i="12"/>
  <c r="G1684" i="12"/>
  <c r="G1685" i="12"/>
  <c r="G1686" i="12"/>
  <c r="G1687" i="12"/>
  <c r="G1688" i="12"/>
  <c r="G1689" i="12"/>
  <c r="G1690" i="12"/>
  <c r="G1691" i="12"/>
  <c r="G1692" i="12"/>
  <c r="G1693" i="12"/>
  <c r="G1694" i="12"/>
  <c r="G1695" i="12"/>
  <c r="G1696" i="12"/>
  <c r="G1697" i="12"/>
  <c r="G1698" i="12"/>
  <c r="G1699" i="12"/>
  <c r="G1700" i="12"/>
  <c r="G1701" i="12"/>
  <c r="G1702" i="12"/>
  <c r="G1703" i="12"/>
  <c r="G1704" i="12"/>
  <c r="G1705" i="12"/>
  <c r="G1706" i="12"/>
  <c r="G1707" i="12"/>
  <c r="G1708" i="12"/>
  <c r="G1709" i="12"/>
  <c r="G1710" i="12"/>
  <c r="G1711" i="12"/>
  <c r="G1712" i="12"/>
  <c r="G1713" i="12"/>
  <c r="G1714" i="12"/>
  <c r="G1715" i="12"/>
  <c r="G1716" i="12"/>
  <c r="G1717" i="12"/>
  <c r="G1718" i="12"/>
  <c r="G1719" i="12"/>
  <c r="G1720" i="12"/>
  <c r="G1721" i="12"/>
  <c r="G1722" i="12"/>
  <c r="G1723" i="12"/>
  <c r="G1724" i="12"/>
  <c r="G1725" i="12"/>
  <c r="G1726" i="12"/>
  <c r="G1727" i="12"/>
  <c r="G1728" i="12"/>
  <c r="G1729" i="12"/>
  <c r="G1730" i="12"/>
  <c r="G1731" i="12"/>
  <c r="G1732" i="12"/>
  <c r="G1733" i="12"/>
  <c r="G1734" i="12"/>
  <c r="G1735" i="12"/>
  <c r="G1736" i="12"/>
  <c r="G1737" i="12"/>
  <c r="G1738" i="12"/>
  <c r="G1739" i="12"/>
  <c r="G1740" i="12"/>
  <c r="G1741" i="12"/>
  <c r="G1742" i="12"/>
  <c r="G1743" i="12"/>
  <c r="G1744" i="12"/>
  <c r="G1745" i="12"/>
  <c r="G1746" i="12"/>
  <c r="G1747" i="12"/>
  <c r="G1748" i="12"/>
  <c r="G1749" i="12"/>
  <c r="G1750" i="12"/>
  <c r="G1751" i="12"/>
  <c r="G1752" i="12"/>
  <c r="G1753" i="12"/>
  <c r="G1754" i="12"/>
  <c r="G1755" i="12"/>
  <c r="G1756" i="12"/>
  <c r="G1757" i="12"/>
  <c r="G1758" i="12"/>
  <c r="G1759" i="12"/>
  <c r="G1760" i="12"/>
  <c r="G1761" i="12"/>
  <c r="G1762" i="12"/>
  <c r="G1763" i="12"/>
  <c r="G1764" i="12"/>
  <c r="G1765" i="12"/>
  <c r="G1766" i="12"/>
  <c r="G1767" i="12"/>
  <c r="G1768" i="12"/>
  <c r="G1769" i="12"/>
  <c r="G1770" i="12"/>
  <c r="G1771" i="12"/>
  <c r="G1772" i="12"/>
  <c r="G1773" i="12"/>
  <c r="G1774" i="12"/>
  <c r="G1775" i="12"/>
  <c r="G1776" i="12"/>
  <c r="G1777" i="12"/>
  <c r="G1778" i="12"/>
  <c r="G1779" i="12"/>
  <c r="G1780" i="12"/>
  <c r="G1781" i="12"/>
  <c r="G1782" i="12"/>
  <c r="G1783" i="12"/>
  <c r="G1784" i="12"/>
  <c r="G1785" i="12"/>
  <c r="G1786" i="12"/>
  <c r="G1787" i="12"/>
  <c r="G1788" i="12"/>
  <c r="G1789" i="12"/>
  <c r="G1790" i="12"/>
  <c r="G1791" i="12"/>
  <c r="G1792" i="12"/>
  <c r="G1793" i="12"/>
  <c r="G1794" i="12"/>
  <c r="G1795" i="12"/>
  <c r="G1796" i="12"/>
  <c r="G1797" i="12"/>
  <c r="G1798" i="12"/>
  <c r="G1799" i="12"/>
  <c r="G1800" i="12"/>
  <c r="G1801" i="12"/>
  <c r="G1802" i="12"/>
  <c r="G1803" i="12"/>
  <c r="G1804" i="12"/>
  <c r="G1805" i="12"/>
  <c r="G1806" i="12"/>
  <c r="G1807" i="12"/>
  <c r="G1808" i="12"/>
  <c r="G1809" i="12"/>
  <c r="G1810" i="12"/>
  <c r="G1811" i="12"/>
  <c r="G1812" i="12"/>
  <c r="G1813" i="12"/>
  <c r="G1814" i="12"/>
  <c r="G1815" i="12"/>
  <c r="G1816" i="12"/>
  <c r="G1817" i="12"/>
  <c r="G1818" i="12"/>
  <c r="G1819" i="12"/>
  <c r="G1820" i="12"/>
  <c r="G1821" i="12"/>
  <c r="G1822" i="12"/>
  <c r="G1823" i="12"/>
  <c r="G1824" i="12"/>
  <c r="G1825" i="12"/>
  <c r="G1826" i="12"/>
  <c r="G1827" i="12"/>
  <c r="G1828" i="12"/>
  <c r="G1829" i="12"/>
  <c r="G1830" i="12"/>
  <c r="G1831" i="12"/>
  <c r="G1832" i="12"/>
  <c r="G1833" i="12"/>
  <c r="G1834" i="12"/>
  <c r="G1835" i="12"/>
  <c r="G1836" i="12"/>
  <c r="G1837" i="12"/>
  <c r="G1838" i="12"/>
  <c r="G1839" i="12"/>
  <c r="G1840" i="12"/>
  <c r="G1841" i="12"/>
  <c r="G1842" i="12"/>
  <c r="G1843" i="12"/>
  <c r="G1844" i="12"/>
  <c r="G1845" i="12"/>
  <c r="G1846" i="12"/>
  <c r="G1847" i="12"/>
  <c r="G1848" i="12"/>
  <c r="G1849" i="12"/>
  <c r="G1850" i="12"/>
  <c r="G1851" i="12"/>
  <c r="G1852" i="12"/>
  <c r="G1853" i="12"/>
  <c r="G1854" i="12"/>
  <c r="G1855" i="12"/>
  <c r="G1856" i="12"/>
  <c r="G1857" i="12"/>
  <c r="G1858" i="12"/>
  <c r="G1859" i="12"/>
  <c r="G1860" i="12"/>
  <c r="G1861" i="12"/>
  <c r="G1862" i="12"/>
  <c r="G1863" i="12"/>
  <c r="G1864" i="12"/>
  <c r="G1865" i="12"/>
  <c r="G1866" i="12"/>
  <c r="G1867" i="12"/>
  <c r="G1868" i="12"/>
  <c r="G1869" i="12"/>
  <c r="G1870" i="12"/>
  <c r="G1871" i="12"/>
  <c r="G1872" i="12"/>
  <c r="G1873" i="12"/>
  <c r="G1874" i="12"/>
  <c r="G1875" i="12"/>
  <c r="G1876" i="12"/>
  <c r="G1877" i="12"/>
  <c r="G1878" i="12"/>
  <c r="G1879" i="12"/>
  <c r="G1880" i="12"/>
  <c r="G1881" i="12"/>
  <c r="G1882" i="12"/>
  <c r="G1883" i="12"/>
  <c r="G1884" i="12"/>
  <c r="G1885" i="12"/>
  <c r="G1886" i="12"/>
  <c r="G1887" i="12"/>
  <c r="G1888" i="12"/>
  <c r="G1889" i="12"/>
  <c r="G1890" i="12"/>
  <c r="G1891" i="12"/>
  <c r="G1892" i="12"/>
  <c r="G1893" i="12"/>
  <c r="G1894" i="12"/>
  <c r="G1895" i="12"/>
  <c r="G1896" i="12"/>
  <c r="G1897" i="12"/>
  <c r="G1898" i="12"/>
  <c r="G1899" i="12"/>
  <c r="G1900" i="12"/>
  <c r="G1901" i="12"/>
  <c r="G1902" i="12"/>
  <c r="G1903" i="12"/>
  <c r="G1904" i="12"/>
  <c r="G1905" i="12"/>
  <c r="G1906" i="12"/>
  <c r="G1907" i="12"/>
  <c r="G1908" i="12"/>
  <c r="G1909" i="12"/>
  <c r="G1910" i="12"/>
  <c r="G1911" i="12"/>
  <c r="G1912" i="12"/>
  <c r="G1913" i="12"/>
  <c r="G1914" i="12"/>
  <c r="G1915" i="12"/>
  <c r="G1916" i="12"/>
  <c r="G1917" i="12"/>
  <c r="G1918" i="12"/>
  <c r="G1919" i="12"/>
  <c r="G1920" i="12"/>
  <c r="G1921" i="12"/>
  <c r="G1922" i="12"/>
  <c r="G1923" i="12"/>
  <c r="G1924" i="12"/>
  <c r="G1925" i="12"/>
  <c r="G1926" i="12"/>
  <c r="G1927" i="12"/>
  <c r="G1928" i="12"/>
  <c r="G1929" i="12"/>
  <c r="G1930" i="12"/>
  <c r="G1931" i="12"/>
  <c r="G1932" i="12"/>
  <c r="G1933" i="12"/>
  <c r="G1934" i="12"/>
  <c r="G1935" i="12"/>
  <c r="G1936" i="12"/>
  <c r="G1937" i="12"/>
  <c r="G1938" i="12"/>
  <c r="G1939" i="12"/>
  <c r="G1940" i="12"/>
  <c r="G1941" i="12"/>
  <c r="G1942" i="12"/>
  <c r="G1943" i="12"/>
  <c r="G1944" i="12"/>
  <c r="G1945" i="12"/>
  <c r="G1946" i="12"/>
  <c r="G1947" i="12"/>
  <c r="G1948" i="12"/>
  <c r="G1949" i="12"/>
  <c r="G1950" i="12"/>
  <c r="G1951" i="12"/>
  <c r="G1952" i="12"/>
  <c r="G1953" i="12"/>
  <c r="G1954" i="12"/>
  <c r="G1955" i="12"/>
  <c r="G1956" i="12"/>
  <c r="G1957" i="12"/>
  <c r="G1958" i="12"/>
  <c r="G1959" i="12"/>
  <c r="G1960" i="12"/>
  <c r="G1961" i="12"/>
  <c r="G1962" i="12"/>
  <c r="G1963" i="12"/>
  <c r="G1964" i="12"/>
  <c r="G1965" i="12"/>
  <c r="G1966" i="12"/>
  <c r="G1967" i="12"/>
  <c r="G1968" i="12"/>
  <c r="G1969" i="12"/>
  <c r="G1970" i="12"/>
  <c r="G1971" i="12"/>
  <c r="G1972" i="12"/>
  <c r="G1973" i="12"/>
  <c r="G1974" i="12"/>
  <c r="G1975" i="12"/>
  <c r="G1976" i="12"/>
  <c r="G1977" i="12"/>
  <c r="G1978" i="12"/>
  <c r="G1979" i="12"/>
  <c r="G1980" i="12"/>
  <c r="G1981" i="12"/>
  <c r="G1982" i="12"/>
  <c r="G1983" i="12"/>
  <c r="G1984" i="12"/>
  <c r="G1985" i="12"/>
  <c r="G1986" i="12"/>
  <c r="G1987" i="12"/>
  <c r="G1988" i="12"/>
  <c r="G1989" i="12"/>
  <c r="G1990" i="12"/>
  <c r="G1991" i="12"/>
  <c r="G1992" i="12"/>
  <c r="G1993" i="12"/>
  <c r="G1994" i="12"/>
  <c r="G1995" i="12"/>
  <c r="G1996" i="12"/>
  <c r="G1997" i="12"/>
  <c r="G1998" i="12"/>
  <c r="G1999" i="12"/>
  <c r="G2000" i="12"/>
  <c r="G2001" i="12"/>
  <c r="G2002" i="12"/>
  <c r="G2003" i="12"/>
  <c r="G2004" i="12"/>
  <c r="G2005" i="12"/>
  <c r="G2006" i="12"/>
  <c r="G2007" i="12"/>
  <c r="G2008" i="12"/>
  <c r="G2009" i="12"/>
  <c r="G2010" i="12"/>
  <c r="G2011" i="12"/>
  <c r="G2012" i="12"/>
  <c r="G2013" i="12"/>
  <c r="G2014" i="12"/>
  <c r="G2015" i="12"/>
  <c r="G2016" i="12"/>
  <c r="G2017" i="12"/>
  <c r="G2018" i="12"/>
  <c r="G2019" i="12"/>
  <c r="G2020" i="12"/>
  <c r="G2021" i="12"/>
  <c r="G2022" i="12"/>
  <c r="G2023" i="12"/>
  <c r="G2024" i="12"/>
  <c r="G2025" i="12"/>
  <c r="G2026" i="12"/>
  <c r="G2027" i="12"/>
  <c r="G2028" i="12"/>
  <c r="G2029" i="12"/>
  <c r="G2030" i="12"/>
  <c r="G2031" i="12"/>
  <c r="G2032" i="12"/>
  <c r="G2033" i="12"/>
  <c r="G2034" i="12"/>
  <c r="G2035" i="12"/>
  <c r="G2036" i="12"/>
  <c r="G2037" i="12"/>
  <c r="G2038" i="12"/>
  <c r="G2039" i="12"/>
  <c r="G2040" i="12"/>
  <c r="G2041" i="12"/>
  <c r="G2042" i="12"/>
  <c r="G2043" i="12"/>
  <c r="G2044" i="12"/>
  <c r="G2045" i="12"/>
  <c r="G2046" i="12"/>
  <c r="G2047" i="12"/>
  <c r="G2048" i="12"/>
  <c r="G2049" i="12"/>
  <c r="G2050" i="12"/>
  <c r="G2051" i="12"/>
  <c r="G2052" i="12"/>
  <c r="G2053" i="12"/>
  <c r="G2054" i="12"/>
  <c r="G2055" i="12"/>
  <c r="G2056" i="12"/>
  <c r="G2057" i="12"/>
  <c r="G2058" i="12"/>
  <c r="G2059" i="12"/>
  <c r="G2060" i="12"/>
  <c r="G2061" i="12"/>
  <c r="G2062" i="12"/>
  <c r="G2063" i="12"/>
  <c r="G2064" i="12"/>
  <c r="G2065" i="12"/>
  <c r="G2066" i="12"/>
  <c r="G2067" i="12"/>
  <c r="G2068" i="12"/>
  <c r="G2069" i="12"/>
  <c r="G2070" i="12"/>
  <c r="G2071" i="12"/>
  <c r="G2072" i="12"/>
  <c r="G2073" i="12"/>
  <c r="G2074" i="12"/>
  <c r="G2075" i="12"/>
  <c r="G2076" i="12"/>
  <c r="G2077" i="12"/>
  <c r="G2078" i="12"/>
  <c r="G2079" i="12"/>
  <c r="G2080" i="12"/>
  <c r="G2081" i="12"/>
  <c r="G2082" i="12"/>
  <c r="G2083" i="12"/>
  <c r="G2084" i="12"/>
  <c r="G2085" i="12"/>
  <c r="G2086" i="12"/>
  <c r="G2087" i="12"/>
  <c r="G2088" i="12"/>
  <c r="G2089" i="12"/>
  <c r="G2090" i="12"/>
  <c r="G2091" i="12"/>
  <c r="G2092" i="12"/>
  <c r="G2093" i="12"/>
  <c r="G2094" i="12"/>
  <c r="G2095" i="12"/>
  <c r="G2096" i="12"/>
  <c r="G2097" i="12"/>
  <c r="G2098" i="12"/>
  <c r="G2099" i="12"/>
  <c r="G2100" i="12"/>
  <c r="G2101" i="12"/>
  <c r="G2102" i="12"/>
  <c r="G2103" i="12"/>
  <c r="G2104" i="12"/>
  <c r="G2105" i="12"/>
  <c r="G2106" i="12"/>
  <c r="G2107" i="12"/>
  <c r="G2108" i="12"/>
  <c r="G2109" i="12"/>
  <c r="G2110" i="12"/>
  <c r="G2111" i="12"/>
  <c r="G2112" i="12"/>
  <c r="G2113" i="12"/>
  <c r="G2114" i="12"/>
  <c r="G2115" i="12"/>
  <c r="G2116" i="12"/>
  <c r="G2117" i="12"/>
  <c r="G2118" i="12"/>
  <c r="G2119" i="12"/>
  <c r="G2120" i="12"/>
  <c r="G2121" i="12"/>
  <c r="G2122" i="12"/>
  <c r="G2123" i="12"/>
  <c r="G2124" i="12"/>
  <c r="G2125" i="12"/>
  <c r="G2126" i="12"/>
  <c r="G2127" i="12"/>
  <c r="G2128" i="12"/>
  <c r="G2129" i="12"/>
  <c r="G2130" i="12"/>
  <c r="G2131" i="12"/>
  <c r="G2132" i="12"/>
  <c r="G2133" i="12"/>
  <c r="G2134" i="12"/>
  <c r="G2135" i="12"/>
  <c r="G2136" i="12"/>
  <c r="G2137" i="12"/>
  <c r="G2138" i="12"/>
  <c r="G2139" i="12"/>
  <c r="G2140" i="12"/>
  <c r="G2141" i="12"/>
  <c r="G2142" i="12"/>
  <c r="G2143" i="12"/>
  <c r="G2144" i="12"/>
  <c r="G2145" i="12"/>
  <c r="G2146" i="12"/>
  <c r="G2147" i="12"/>
  <c r="G2148" i="12"/>
  <c r="G2149" i="12"/>
  <c r="G2150" i="12"/>
  <c r="G2151" i="12"/>
  <c r="G2152" i="12"/>
  <c r="G2153" i="12"/>
  <c r="G2154" i="12"/>
  <c r="G2155" i="12"/>
  <c r="G2156" i="12"/>
  <c r="G2157" i="12"/>
  <c r="G2158" i="12"/>
  <c r="G2159" i="12"/>
  <c r="G2160" i="12"/>
  <c r="G2161" i="12"/>
  <c r="G2162" i="12"/>
  <c r="G2163" i="12"/>
  <c r="G2164" i="12"/>
  <c r="G2165" i="12"/>
  <c r="G2166" i="12"/>
  <c r="G2167" i="12"/>
  <c r="G2168" i="12"/>
  <c r="G2169" i="12"/>
  <c r="G2170" i="12"/>
  <c r="G2171" i="12"/>
  <c r="G2172" i="12"/>
  <c r="G2173" i="12"/>
  <c r="G2174" i="12"/>
  <c r="G2175" i="12"/>
  <c r="G2176" i="12"/>
  <c r="G2177" i="12"/>
  <c r="G2178" i="12"/>
  <c r="G2179" i="12"/>
  <c r="G2180" i="12"/>
  <c r="G2181" i="12"/>
  <c r="G2182" i="12"/>
  <c r="G2183" i="12"/>
  <c r="G2184" i="12"/>
  <c r="G2185" i="12"/>
  <c r="G2186" i="12"/>
  <c r="G2187" i="12"/>
  <c r="G2188" i="12"/>
  <c r="G2189" i="12"/>
  <c r="G2190" i="12"/>
  <c r="G2191" i="12"/>
  <c r="G2192" i="12"/>
  <c r="G2193" i="12"/>
  <c r="G2194" i="12"/>
  <c r="G2195" i="12"/>
  <c r="G2196" i="12"/>
  <c r="G2197" i="12"/>
  <c r="G2198" i="12"/>
  <c r="G2199" i="12"/>
  <c r="G2200" i="12"/>
  <c r="G2201" i="12"/>
  <c r="G2202" i="12"/>
  <c r="G2203" i="12"/>
  <c r="G2204" i="12"/>
  <c r="G2205" i="12"/>
  <c r="G2206" i="12"/>
  <c r="G2207" i="12"/>
  <c r="G2208" i="12"/>
  <c r="G2209" i="12"/>
  <c r="G2210" i="12"/>
  <c r="G2211" i="12"/>
  <c r="G2212" i="12"/>
  <c r="G2213" i="12"/>
  <c r="G2214" i="12"/>
  <c r="G2215" i="12"/>
  <c r="G2216" i="12"/>
  <c r="G2217" i="12"/>
  <c r="G2218" i="12"/>
  <c r="G2219" i="12"/>
  <c r="G2220" i="12"/>
  <c r="G2221" i="12"/>
  <c r="G2222" i="12"/>
  <c r="G2223" i="12"/>
  <c r="G2224" i="12"/>
  <c r="G2225" i="12"/>
  <c r="G2226" i="12"/>
  <c r="G2227" i="12"/>
  <c r="G2228" i="12"/>
  <c r="G2229" i="12"/>
  <c r="G2230" i="12"/>
  <c r="G2231" i="12"/>
  <c r="G2232" i="12"/>
  <c r="G2233" i="12"/>
  <c r="G2234" i="12"/>
  <c r="G2235" i="12"/>
  <c r="G2236" i="12"/>
  <c r="G2237" i="12"/>
  <c r="G2238" i="12"/>
  <c r="G2239" i="12"/>
  <c r="G2240" i="12"/>
  <c r="G2241" i="12"/>
  <c r="G2242" i="12"/>
  <c r="G2243" i="12"/>
  <c r="G2244" i="12"/>
  <c r="G2245" i="12"/>
  <c r="G2246" i="12"/>
  <c r="G2247" i="12"/>
  <c r="G2248" i="12"/>
  <c r="G2249" i="12"/>
  <c r="G2250" i="12"/>
  <c r="G2251" i="12"/>
  <c r="G2252" i="12"/>
  <c r="G2253" i="12"/>
  <c r="G2254" i="12"/>
  <c r="G2255" i="12"/>
  <c r="G2256" i="12"/>
  <c r="G2257" i="12"/>
  <c r="G2258" i="12"/>
  <c r="G2259" i="12"/>
  <c r="G2260" i="12"/>
  <c r="G2261" i="12"/>
  <c r="G2262" i="12"/>
  <c r="G2263" i="12"/>
  <c r="G2264" i="12"/>
  <c r="G2265" i="12"/>
  <c r="G2266" i="12"/>
  <c r="G2267" i="12"/>
  <c r="G2268" i="12"/>
  <c r="G2269" i="12"/>
  <c r="G2270" i="12"/>
  <c r="G2271" i="12"/>
  <c r="G2272" i="12"/>
  <c r="G2273" i="12"/>
  <c r="G2274" i="12"/>
  <c r="G2275" i="12"/>
  <c r="G2276" i="12"/>
  <c r="G2277" i="12"/>
  <c r="G2278" i="12"/>
  <c r="G2279" i="12"/>
  <c r="G2280" i="12"/>
  <c r="G2281" i="12"/>
  <c r="G2282" i="12"/>
  <c r="G2283" i="12"/>
  <c r="G2284" i="12"/>
  <c r="G2285" i="12"/>
  <c r="G2286" i="12"/>
  <c r="G2287" i="12"/>
  <c r="G2288" i="12"/>
  <c r="G2289" i="12"/>
  <c r="G2290" i="12"/>
  <c r="G2291" i="12"/>
  <c r="G2292" i="12"/>
  <c r="G2293" i="12"/>
  <c r="G2294" i="12"/>
  <c r="G2295" i="12"/>
  <c r="G2296" i="12"/>
  <c r="G2297" i="12"/>
  <c r="G2298" i="12"/>
  <c r="G2299" i="12"/>
  <c r="G2300" i="12"/>
  <c r="G2301" i="12"/>
  <c r="G2302" i="12"/>
  <c r="G2303" i="12"/>
  <c r="G2304" i="12"/>
  <c r="G2305" i="12"/>
  <c r="G2306" i="12"/>
  <c r="G2307" i="12"/>
  <c r="G2308" i="12"/>
  <c r="G2309" i="12"/>
  <c r="G2310" i="12"/>
  <c r="G2311" i="12"/>
  <c r="G2312" i="12"/>
  <c r="G2313" i="12"/>
  <c r="G2314" i="12"/>
  <c r="G2315" i="12"/>
  <c r="G2316" i="12"/>
  <c r="G2317" i="12"/>
  <c r="G2318" i="12"/>
  <c r="G2319" i="12"/>
  <c r="G2320" i="12"/>
  <c r="G2321" i="12"/>
  <c r="G2322" i="12"/>
  <c r="G2323" i="12"/>
  <c r="G2324" i="12"/>
  <c r="G2325" i="12"/>
  <c r="G2326" i="12"/>
  <c r="G2327" i="12"/>
  <c r="G2328" i="12"/>
  <c r="G2329" i="12"/>
  <c r="G2330" i="12"/>
  <c r="G2331" i="12"/>
  <c r="G2332" i="12"/>
  <c r="G2333" i="12"/>
  <c r="G2334" i="12"/>
  <c r="G2335" i="12"/>
  <c r="G2336" i="12"/>
  <c r="G2337" i="12"/>
  <c r="G2338" i="12"/>
  <c r="G2339" i="12"/>
  <c r="G2340" i="12"/>
  <c r="G2341" i="12"/>
  <c r="G2342" i="12"/>
  <c r="G2343" i="12"/>
  <c r="G2344" i="12"/>
  <c r="G2345" i="12"/>
  <c r="G2346" i="12"/>
  <c r="G2347" i="12"/>
  <c r="G2348" i="12"/>
  <c r="G2349" i="12"/>
  <c r="G2350" i="12"/>
  <c r="G2351" i="12"/>
  <c r="G2352" i="12"/>
  <c r="G2353" i="12"/>
  <c r="G2354" i="12"/>
  <c r="G2355" i="12"/>
  <c r="G2356" i="12"/>
  <c r="G2357" i="12"/>
  <c r="G2358" i="12"/>
  <c r="G2359" i="12"/>
  <c r="G2360" i="12"/>
  <c r="G2361" i="12"/>
  <c r="G2362" i="12"/>
  <c r="G2363" i="12"/>
  <c r="G2364" i="12"/>
  <c r="G2365" i="12"/>
  <c r="G2366" i="12"/>
  <c r="G2367" i="12"/>
  <c r="G2368" i="12"/>
  <c r="G2369" i="12"/>
  <c r="G2370" i="12"/>
  <c r="G2371" i="12"/>
  <c r="G2372" i="12"/>
  <c r="G2373" i="12"/>
  <c r="G2374" i="12"/>
  <c r="G2375" i="12"/>
  <c r="G2376" i="12"/>
  <c r="G2377" i="12"/>
  <c r="G2378" i="12"/>
  <c r="G2379" i="12"/>
  <c r="G2380" i="12"/>
  <c r="G2381" i="12"/>
  <c r="G2382" i="12"/>
  <c r="G2383" i="12"/>
  <c r="G2384" i="12"/>
  <c r="G2385" i="12"/>
  <c r="G2386" i="12"/>
  <c r="G2387" i="12"/>
  <c r="G2388" i="12"/>
  <c r="G2389" i="12"/>
  <c r="G2390" i="12"/>
  <c r="G2391" i="12"/>
  <c r="G2392" i="12"/>
  <c r="G2393" i="12"/>
  <c r="G2394" i="12"/>
  <c r="G2395" i="12"/>
  <c r="G2396" i="12"/>
  <c r="G2397" i="12"/>
  <c r="G2398" i="12"/>
  <c r="G2399" i="12"/>
  <c r="G2400" i="12"/>
  <c r="G2401" i="12"/>
  <c r="G2402" i="12"/>
  <c r="G2403" i="12"/>
  <c r="G2404" i="12"/>
  <c r="G2405" i="12"/>
  <c r="G2406" i="12"/>
  <c r="G2407" i="12"/>
  <c r="G2408" i="12"/>
  <c r="G2409" i="12"/>
  <c r="G2410" i="12"/>
  <c r="G2411" i="12"/>
  <c r="G2412" i="12"/>
  <c r="G2413" i="12"/>
  <c r="G2414" i="12"/>
  <c r="G2415" i="12"/>
  <c r="G2416" i="12"/>
  <c r="G2417" i="12"/>
  <c r="G2418" i="12"/>
  <c r="G2419" i="12"/>
  <c r="G2420" i="12"/>
  <c r="G2421" i="12"/>
  <c r="G2422" i="12"/>
  <c r="G2423" i="12"/>
  <c r="G2424" i="12"/>
  <c r="G2425" i="12"/>
  <c r="G2426" i="12"/>
  <c r="G2427" i="12"/>
  <c r="G2428" i="12"/>
  <c r="G2429" i="12"/>
  <c r="G2430" i="12"/>
  <c r="G2431" i="12"/>
  <c r="G2432" i="12"/>
  <c r="G2433" i="12"/>
  <c r="G2434" i="12"/>
  <c r="G2435" i="12"/>
  <c r="G2436" i="12"/>
  <c r="G2437" i="12"/>
  <c r="G2438" i="12"/>
  <c r="G2439" i="12"/>
  <c r="G2440" i="12"/>
  <c r="G2441" i="12"/>
  <c r="G2442" i="12"/>
  <c r="G2443" i="12"/>
  <c r="G2444" i="12"/>
  <c r="G2445" i="12"/>
  <c r="G2446" i="12"/>
  <c r="G2447" i="12"/>
  <c r="G2448" i="12"/>
  <c r="G2449" i="12"/>
  <c r="G2450" i="12"/>
  <c r="G2451" i="12"/>
  <c r="G2452" i="12"/>
  <c r="G2453" i="12"/>
  <c r="G2454" i="12"/>
  <c r="G2455" i="12"/>
  <c r="G2456" i="12"/>
  <c r="G2457" i="12"/>
  <c r="G2458" i="12"/>
  <c r="G2459" i="12"/>
  <c r="G2460" i="12"/>
  <c r="G2461" i="12"/>
  <c r="G2462" i="12"/>
  <c r="G2463" i="12"/>
  <c r="G2464" i="12"/>
  <c r="G2465" i="12"/>
  <c r="G2466" i="12"/>
  <c r="G2467" i="12"/>
  <c r="G2468" i="12"/>
  <c r="G2469" i="12"/>
  <c r="G2470" i="12"/>
  <c r="G2471" i="12"/>
  <c r="G2472" i="12"/>
  <c r="G2473" i="12"/>
  <c r="G2474" i="12"/>
  <c r="G2475" i="12"/>
  <c r="G2476" i="12"/>
  <c r="G2477" i="12"/>
  <c r="G2478" i="12"/>
  <c r="G2479" i="12"/>
  <c r="G2480" i="12"/>
  <c r="G2481" i="12"/>
  <c r="G2482" i="12"/>
  <c r="G2483" i="12"/>
  <c r="G2484" i="12"/>
  <c r="G2485" i="12"/>
  <c r="G2486" i="12"/>
  <c r="G2487" i="12"/>
  <c r="G2488" i="12"/>
  <c r="G2489" i="12"/>
  <c r="G2490" i="12"/>
  <c r="G2491" i="12"/>
  <c r="G2492" i="12"/>
  <c r="G2493" i="12"/>
  <c r="G2494" i="12"/>
  <c r="G2495" i="12"/>
  <c r="G2496" i="12"/>
  <c r="G2497" i="12"/>
  <c r="G2498" i="12"/>
  <c r="G2499" i="12"/>
  <c r="G2500" i="12"/>
  <c r="G2501" i="12"/>
  <c r="G2502" i="12"/>
  <c r="G2503" i="12"/>
  <c r="G2504" i="12"/>
  <c r="G2505" i="12"/>
  <c r="G2506" i="12"/>
  <c r="G2507" i="12"/>
  <c r="G2508" i="12"/>
  <c r="G2509" i="12"/>
  <c r="G2510" i="12"/>
  <c r="G2511" i="12"/>
  <c r="G2512" i="12"/>
  <c r="G2513" i="12"/>
  <c r="G2514" i="12"/>
  <c r="G2515" i="12"/>
  <c r="G2516" i="12"/>
  <c r="G2517" i="12"/>
  <c r="G2518" i="12"/>
  <c r="G2519" i="12"/>
  <c r="G2520" i="12"/>
  <c r="G2521" i="12"/>
  <c r="G2522" i="12"/>
  <c r="G2523" i="12"/>
  <c r="G2524" i="12"/>
  <c r="G2525" i="12"/>
  <c r="G2526" i="12"/>
  <c r="G2527" i="12"/>
  <c r="G2528" i="12"/>
  <c r="G2529" i="12"/>
  <c r="G2530" i="12"/>
  <c r="G2531" i="12"/>
  <c r="G2532" i="12"/>
  <c r="G2533" i="12"/>
  <c r="G2534" i="12"/>
  <c r="G2535" i="12"/>
  <c r="G2536" i="12"/>
  <c r="G2537" i="12"/>
  <c r="G2538" i="12"/>
  <c r="G2539" i="12"/>
  <c r="G2540" i="12"/>
  <c r="G2541" i="12"/>
  <c r="G2542" i="12"/>
  <c r="G2543" i="12"/>
  <c r="G2544" i="12"/>
  <c r="G2545" i="12"/>
  <c r="G2546" i="12"/>
  <c r="G2547" i="12"/>
  <c r="G2548" i="12"/>
  <c r="G2549" i="12"/>
  <c r="G2550" i="12"/>
  <c r="G2551" i="12"/>
  <c r="G2552" i="12"/>
  <c r="G2553" i="12"/>
  <c r="G2554" i="12"/>
  <c r="G2555" i="12"/>
  <c r="G2556" i="12"/>
  <c r="G2557" i="12"/>
  <c r="G2558" i="12"/>
  <c r="G2559" i="12"/>
  <c r="G2560" i="12"/>
  <c r="G2561" i="12"/>
  <c r="G2562" i="12"/>
  <c r="G2563" i="12"/>
  <c r="G2564" i="12"/>
  <c r="G2565" i="12"/>
  <c r="G2566" i="12"/>
  <c r="G2567" i="12"/>
  <c r="G2568" i="12"/>
  <c r="G2569" i="12"/>
  <c r="G2570" i="12"/>
  <c r="G2571" i="12"/>
  <c r="G2572" i="12"/>
  <c r="G2573" i="12"/>
  <c r="G2574" i="12"/>
  <c r="G2575" i="12"/>
  <c r="G2576" i="12"/>
  <c r="G2577" i="12"/>
  <c r="G2578" i="12"/>
  <c r="G2579" i="12"/>
  <c r="G2580" i="12"/>
  <c r="G2581" i="12"/>
  <c r="G2582" i="12"/>
  <c r="G2583" i="12"/>
  <c r="G2584" i="12"/>
  <c r="G2585" i="12"/>
  <c r="G2586" i="12"/>
  <c r="G2587" i="12"/>
  <c r="G2588" i="12"/>
  <c r="G2589" i="12"/>
  <c r="G2590" i="12"/>
  <c r="G2591" i="12"/>
  <c r="G2592" i="12"/>
  <c r="G2593" i="12"/>
  <c r="G2594" i="12"/>
  <c r="G2595" i="12"/>
  <c r="G2596" i="12"/>
  <c r="G2597" i="12"/>
  <c r="G2598" i="12"/>
  <c r="G2599" i="12"/>
  <c r="G2600" i="12"/>
  <c r="G2601" i="12"/>
  <c r="G2602" i="12"/>
  <c r="G2603" i="12"/>
  <c r="G2604" i="12"/>
  <c r="G2605" i="12"/>
  <c r="G2606" i="12"/>
  <c r="G2607" i="12"/>
  <c r="G2608" i="12"/>
  <c r="G2609" i="12"/>
  <c r="G2610" i="12"/>
  <c r="G2611" i="12"/>
  <c r="G2612" i="12"/>
  <c r="G2613" i="12"/>
  <c r="G2614" i="12"/>
  <c r="G2615" i="12"/>
  <c r="G2616" i="12"/>
  <c r="G2617" i="12"/>
  <c r="G2618" i="12"/>
  <c r="G2619" i="12"/>
  <c r="G2620" i="12"/>
  <c r="G2621" i="12"/>
  <c r="G2622" i="12"/>
  <c r="G2623" i="12"/>
  <c r="G2624" i="12"/>
  <c r="G2625" i="12"/>
  <c r="G2626" i="12"/>
  <c r="G2627" i="12"/>
  <c r="G2628" i="12"/>
  <c r="G2629" i="12"/>
  <c r="G2630" i="12"/>
  <c r="G2631" i="12"/>
  <c r="G2632" i="12"/>
  <c r="G2633" i="12"/>
  <c r="G2634" i="12"/>
  <c r="G2635" i="12"/>
  <c r="G2636" i="12"/>
  <c r="G2637" i="12"/>
  <c r="G2638" i="12"/>
  <c r="G2639" i="12"/>
  <c r="G2640" i="12"/>
  <c r="G2641" i="12"/>
  <c r="G2642" i="12"/>
  <c r="G2643" i="12"/>
  <c r="G2644" i="12"/>
  <c r="G2645" i="12"/>
  <c r="G2646" i="12"/>
  <c r="G2647" i="12"/>
  <c r="G2648" i="12"/>
  <c r="G2649" i="12"/>
  <c r="G2650" i="12"/>
  <c r="G2651" i="12"/>
  <c r="G2652" i="12"/>
  <c r="G2653" i="12"/>
  <c r="G2654" i="12"/>
  <c r="G2655" i="12"/>
  <c r="G2656" i="12"/>
  <c r="G2657" i="12"/>
  <c r="G2658" i="12"/>
  <c r="G2659" i="12"/>
  <c r="G2660" i="12"/>
  <c r="G2661" i="12"/>
  <c r="G2662" i="12"/>
  <c r="G2663" i="12"/>
  <c r="G2664" i="12"/>
  <c r="G2665" i="12"/>
  <c r="G2666" i="12"/>
  <c r="G2667" i="12"/>
  <c r="G2668" i="12"/>
  <c r="G2669" i="12"/>
  <c r="G2670" i="12"/>
  <c r="G2671" i="12"/>
  <c r="G2672" i="12"/>
  <c r="G2673" i="12"/>
  <c r="G2674" i="12"/>
  <c r="G2675" i="12"/>
  <c r="G2676" i="12"/>
  <c r="G2677" i="12"/>
  <c r="G2678" i="12"/>
  <c r="G2679" i="12"/>
  <c r="G2680" i="12"/>
  <c r="G2681" i="12"/>
  <c r="G2682" i="12"/>
  <c r="G2683" i="12"/>
  <c r="G2684" i="12"/>
  <c r="G2685" i="12"/>
  <c r="G2686" i="12"/>
  <c r="G2687" i="12"/>
  <c r="G2688" i="12"/>
  <c r="G2689" i="12"/>
  <c r="G2690" i="12"/>
  <c r="G2691" i="12"/>
  <c r="G2692" i="12"/>
  <c r="G2693" i="12"/>
  <c r="G2694" i="12"/>
  <c r="G2695" i="12"/>
  <c r="G2696" i="12"/>
  <c r="G2697" i="12"/>
  <c r="G2698" i="12"/>
  <c r="G2699" i="12"/>
  <c r="G2700" i="12"/>
  <c r="G2701" i="12"/>
  <c r="G2702" i="12"/>
  <c r="G2703" i="12"/>
  <c r="G2704" i="12"/>
  <c r="G2705" i="12"/>
  <c r="G2706" i="12"/>
  <c r="G2707" i="12"/>
  <c r="G2708" i="12"/>
  <c r="G2709" i="12"/>
  <c r="G2710" i="12"/>
  <c r="G2711" i="12"/>
  <c r="G2712" i="12"/>
  <c r="G2713" i="12"/>
  <c r="G2714" i="12"/>
  <c r="G2715" i="12"/>
  <c r="G2716" i="12"/>
  <c r="G2717" i="12"/>
  <c r="G2718" i="12"/>
  <c r="G2719" i="12"/>
  <c r="G2720" i="12"/>
  <c r="G2721" i="12"/>
  <c r="G2722" i="12"/>
  <c r="G2723" i="12"/>
  <c r="G2724" i="12"/>
  <c r="G2725" i="12"/>
  <c r="G2726" i="12"/>
  <c r="G2727" i="12"/>
  <c r="G2728" i="12"/>
  <c r="G2729" i="12"/>
  <c r="G2730" i="12"/>
  <c r="G2731" i="12"/>
  <c r="G2732" i="12"/>
  <c r="G2733" i="12"/>
  <c r="G2734" i="12"/>
  <c r="G2735" i="12"/>
  <c r="G2736" i="12"/>
  <c r="G2737" i="12"/>
  <c r="G2738" i="12"/>
  <c r="G2739" i="12"/>
  <c r="G2740" i="12"/>
  <c r="G2741" i="12"/>
  <c r="G2742" i="12"/>
  <c r="G2743" i="12"/>
  <c r="G2744" i="12"/>
  <c r="G2745" i="12"/>
  <c r="G2746" i="12"/>
  <c r="G2747" i="12"/>
  <c r="G2748" i="12"/>
  <c r="G2749" i="12"/>
  <c r="G2750" i="12"/>
  <c r="G2751" i="12"/>
  <c r="G2752" i="12"/>
  <c r="G2753" i="12"/>
  <c r="G2754" i="12"/>
  <c r="G2755" i="12"/>
  <c r="G2756" i="12"/>
  <c r="G2757" i="12"/>
  <c r="G2758" i="12"/>
  <c r="G2759" i="12"/>
  <c r="G2760" i="12"/>
  <c r="G2761" i="12"/>
  <c r="G2762" i="12"/>
  <c r="G2763" i="12"/>
  <c r="G2764" i="12"/>
  <c r="G2765" i="12"/>
  <c r="G2766" i="12"/>
  <c r="G2767" i="12"/>
  <c r="G2768" i="12"/>
  <c r="G2769" i="12"/>
  <c r="G2770" i="12"/>
  <c r="G2771" i="12"/>
  <c r="G2772" i="12"/>
  <c r="G2773" i="12"/>
  <c r="G2774" i="12"/>
  <c r="G2775" i="12"/>
  <c r="G2776" i="12"/>
  <c r="G2777" i="12"/>
  <c r="G2778" i="12"/>
  <c r="G2779" i="12"/>
  <c r="G2780" i="12"/>
  <c r="G2781" i="12"/>
  <c r="G2782" i="12"/>
  <c r="G2783" i="12"/>
  <c r="G2784" i="12"/>
  <c r="G2785" i="12"/>
  <c r="G2786" i="12"/>
  <c r="G2787" i="12"/>
  <c r="G2788" i="12"/>
  <c r="G2789" i="12"/>
  <c r="G2790" i="12"/>
  <c r="G2791" i="12"/>
  <c r="G2792" i="12"/>
  <c r="G2793" i="12"/>
  <c r="G2794" i="12"/>
  <c r="G2795" i="12"/>
  <c r="G2796" i="12"/>
  <c r="G2797" i="12"/>
  <c r="G2798" i="12"/>
  <c r="G2799" i="12"/>
  <c r="G2800" i="12"/>
  <c r="G2801" i="12"/>
  <c r="G2802" i="12"/>
  <c r="G2803" i="12"/>
  <c r="G2804" i="12"/>
  <c r="G2805" i="12"/>
  <c r="G2806" i="12"/>
  <c r="G2807" i="12"/>
  <c r="G2808" i="12"/>
  <c r="G2809" i="12"/>
  <c r="G2810" i="12"/>
  <c r="G2811" i="12"/>
  <c r="G2812" i="12"/>
  <c r="G2813" i="12"/>
  <c r="G2814" i="12"/>
  <c r="G2815" i="12"/>
  <c r="G2816" i="12"/>
  <c r="G2817" i="12"/>
  <c r="G2818" i="12"/>
  <c r="G2819" i="12"/>
  <c r="G2820" i="12"/>
  <c r="G2821" i="12"/>
  <c r="G2822" i="12"/>
  <c r="G2823" i="12"/>
  <c r="G2824" i="12"/>
  <c r="G2825" i="12"/>
  <c r="G2826" i="12"/>
  <c r="G2827" i="12"/>
  <c r="G2828" i="12"/>
  <c r="G2829" i="12"/>
  <c r="G2830" i="12"/>
  <c r="G2831" i="12"/>
  <c r="G2832" i="12"/>
  <c r="G2833" i="12"/>
  <c r="G2834" i="12"/>
  <c r="G2835" i="12"/>
  <c r="G2836" i="12"/>
  <c r="G2837" i="12"/>
  <c r="G2838" i="12"/>
  <c r="G2839" i="12"/>
  <c r="G2840" i="12"/>
  <c r="G2841" i="12"/>
  <c r="G2842" i="12"/>
  <c r="G2843" i="12"/>
  <c r="G2844" i="12"/>
  <c r="G2845" i="12"/>
  <c r="G2846" i="12"/>
  <c r="G2847" i="12"/>
  <c r="G2848" i="12"/>
  <c r="G2849" i="12"/>
  <c r="G2850" i="12"/>
  <c r="G2851" i="12"/>
  <c r="G2852" i="12"/>
  <c r="G2853" i="12"/>
  <c r="G2854" i="12"/>
  <c r="G2855" i="12"/>
  <c r="G2856" i="12"/>
  <c r="G2857" i="12"/>
  <c r="G2858" i="12"/>
  <c r="G2859" i="12"/>
  <c r="G2860" i="12"/>
  <c r="G2861" i="12"/>
  <c r="G2862" i="12"/>
  <c r="G2863" i="12"/>
  <c r="G2864" i="12"/>
  <c r="G2865" i="12"/>
  <c r="G2866" i="12"/>
  <c r="G2867" i="12"/>
  <c r="G2868" i="12"/>
  <c r="G2869" i="12"/>
  <c r="G2870" i="12"/>
  <c r="G2871" i="12"/>
  <c r="G2872" i="12"/>
  <c r="G2873" i="12"/>
  <c r="G2874" i="12"/>
  <c r="G2875" i="12"/>
  <c r="G2876" i="12"/>
  <c r="G2877" i="12"/>
  <c r="G2878" i="12"/>
  <c r="G2879" i="12"/>
  <c r="G2880" i="12"/>
  <c r="G2881" i="12"/>
  <c r="G2882" i="12"/>
  <c r="G2883" i="12"/>
  <c r="G2884" i="12"/>
  <c r="G2885" i="12"/>
  <c r="G2886" i="12"/>
  <c r="G2887" i="12"/>
  <c r="G2888" i="12"/>
  <c r="G2889" i="12"/>
  <c r="G2890" i="12"/>
  <c r="G2891" i="12"/>
  <c r="G2892" i="12"/>
  <c r="G2893" i="12"/>
  <c r="G2894" i="12"/>
  <c r="G2895" i="12"/>
  <c r="G2896" i="12"/>
  <c r="G2897" i="12"/>
  <c r="G2898" i="12"/>
  <c r="G2899" i="12"/>
  <c r="G2900" i="12"/>
  <c r="G2901" i="12"/>
  <c r="G2902" i="12"/>
  <c r="G2903" i="12"/>
  <c r="G2904" i="12"/>
  <c r="G2905" i="12"/>
  <c r="G2906" i="12"/>
  <c r="G2907" i="12"/>
  <c r="G2908" i="12"/>
  <c r="G2909" i="12"/>
  <c r="G2910" i="12"/>
  <c r="G2911" i="12"/>
  <c r="G2" i="12"/>
  <c r="D2891" i="13" l="1"/>
  <c r="F2882" i="11"/>
  <c r="F2897" i="11"/>
  <c r="F2898" i="11" s="1"/>
  <c r="F2882" i="10"/>
  <c r="F2897" i="10"/>
  <c r="F2882" i="8"/>
  <c r="F2897" i="8"/>
  <c r="F2897" i="9"/>
  <c r="K2908" i="13" s="1"/>
  <c r="F2898" i="9"/>
  <c r="F2882" i="7"/>
  <c r="F2897" i="7"/>
  <c r="F2882" i="6"/>
  <c r="F2883" i="6" s="1"/>
  <c r="F2897" i="6"/>
  <c r="F2898" i="6" s="1"/>
  <c r="F2899" i="6" s="1"/>
  <c r="F2882" i="5"/>
  <c r="F2897" i="5"/>
  <c r="F2882" i="4"/>
  <c r="F2896" i="13" s="1"/>
  <c r="F2883" i="4"/>
  <c r="F2897" i="4"/>
  <c r="F2883" i="3"/>
  <c r="F2898" i="3"/>
  <c r="F2882" i="12"/>
  <c r="F2883" i="12" s="1"/>
  <c r="F2897" i="12"/>
  <c r="F2" i="12"/>
  <c r="F2898" i="4" l="1"/>
  <c r="F2901" i="13"/>
  <c r="F2883" i="7"/>
  <c r="I2886" i="13"/>
  <c r="F2883" i="11"/>
  <c r="M2887" i="13"/>
  <c r="F2898" i="7"/>
  <c r="I2909" i="13"/>
  <c r="F2884" i="3"/>
  <c r="E2896" i="13"/>
  <c r="F2884" i="4"/>
  <c r="F2888" i="13"/>
  <c r="F2899" i="9"/>
  <c r="K2902" i="13"/>
  <c r="F2899" i="11"/>
  <c r="M2909" i="13"/>
  <c r="M2914" i="13"/>
  <c r="F3" i="12"/>
  <c r="D7" i="13"/>
  <c r="F2898" i="5"/>
  <c r="G2901" i="13"/>
  <c r="F2898" i="8"/>
  <c r="J2909" i="13"/>
  <c r="H2914" i="13"/>
  <c r="F2898" i="12"/>
  <c r="D2912" i="13"/>
  <c r="F2883" i="5"/>
  <c r="G2888" i="13"/>
  <c r="F2883" i="8"/>
  <c r="J2888" i="13"/>
  <c r="H2903" i="13"/>
  <c r="F2884" i="12"/>
  <c r="D2892" i="13"/>
  <c r="F2900" i="6"/>
  <c r="H2902" i="13"/>
  <c r="F2898" i="10"/>
  <c r="L2908" i="13"/>
  <c r="F2899" i="3"/>
  <c r="E2901" i="13"/>
  <c r="F2884" i="6"/>
  <c r="H2890" i="13"/>
  <c r="F2883" i="10"/>
  <c r="L2894" i="13"/>
  <c r="H2895" i="13"/>
  <c r="F2" i="3"/>
  <c r="F2" i="4"/>
  <c r="F2" i="5"/>
  <c r="F2" i="6"/>
  <c r="F2" i="7"/>
  <c r="F2" i="8"/>
  <c r="F2" i="9"/>
  <c r="F2" i="10"/>
  <c r="F2" i="11"/>
  <c r="F3" i="11" l="1"/>
  <c r="M16" i="13"/>
  <c r="F3" i="3"/>
  <c r="E7" i="13"/>
  <c r="F3" i="10"/>
  <c r="L7" i="13"/>
  <c r="F3" i="9"/>
  <c r="K10" i="13"/>
  <c r="F3" i="8"/>
  <c r="J10" i="13"/>
  <c r="F3" i="7"/>
  <c r="I10" i="13"/>
  <c r="F3" i="6"/>
  <c r="H16" i="13"/>
  <c r="F3" i="5"/>
  <c r="G7" i="13"/>
  <c r="F3" i="4"/>
  <c r="F14" i="13"/>
  <c r="F2885" i="6"/>
  <c r="H2886" i="13"/>
  <c r="F2885" i="12"/>
  <c r="D2889" i="13"/>
  <c r="F2900" i="11"/>
  <c r="M2906" i="13"/>
  <c r="F2899" i="7"/>
  <c r="I2905" i="13"/>
  <c r="F2900" i="3"/>
  <c r="E2903" i="13"/>
  <c r="F2899" i="8"/>
  <c r="J2908" i="13"/>
  <c r="F2884" i="8"/>
  <c r="J2886" i="13"/>
  <c r="F2900" i="9"/>
  <c r="K2909" i="13"/>
  <c r="F2884" i="11"/>
  <c r="M2891" i="13"/>
  <c r="F2899" i="10"/>
  <c r="L2902" i="13"/>
  <c r="F2899" i="5"/>
  <c r="G2910" i="13"/>
  <c r="F2884" i="5"/>
  <c r="G2887" i="13"/>
  <c r="F2885" i="4"/>
  <c r="F2887" i="13"/>
  <c r="F2884" i="7"/>
  <c r="I2893" i="13"/>
  <c r="F2884" i="10"/>
  <c r="L2890" i="13"/>
  <c r="F2901" i="6"/>
  <c r="H2910" i="13"/>
  <c r="F4" i="12"/>
  <c r="D6" i="13"/>
  <c r="F2899" i="12"/>
  <c r="D2905" i="13"/>
  <c r="F2885" i="3"/>
  <c r="E2892" i="13"/>
  <c r="F2899" i="4"/>
  <c r="F2902" i="13"/>
  <c r="F2886" i="3" l="1"/>
  <c r="E2889" i="13"/>
  <c r="F2885" i="10"/>
  <c r="L2893" i="13"/>
  <c r="F2900" i="5"/>
  <c r="G2904" i="13"/>
  <c r="F2885" i="8"/>
  <c r="J2887" i="13"/>
  <c r="F2901" i="11"/>
  <c r="M2907" i="13"/>
  <c r="F4" i="5"/>
  <c r="G8" i="13"/>
  <c r="F4" i="9"/>
  <c r="K6" i="13"/>
  <c r="F2900" i="12"/>
  <c r="D2901" i="13"/>
  <c r="F2885" i="7"/>
  <c r="I2887" i="13"/>
  <c r="F2900" i="10"/>
  <c r="L2901" i="13"/>
  <c r="F2900" i="8"/>
  <c r="J2906" i="13"/>
  <c r="F2886" i="12"/>
  <c r="D2886" i="13"/>
  <c r="F4" i="6"/>
  <c r="H13" i="13"/>
  <c r="F4" i="10"/>
  <c r="L6" i="13"/>
  <c r="F5" i="12"/>
  <c r="D17" i="13"/>
  <c r="F2886" i="4"/>
  <c r="F2893" i="13"/>
  <c r="F2885" i="11"/>
  <c r="M2897" i="13"/>
  <c r="F2901" i="3"/>
  <c r="E2912" i="13"/>
  <c r="F2886" i="6"/>
  <c r="H2887" i="13"/>
  <c r="F4" i="7"/>
  <c r="I12" i="13"/>
  <c r="F4" i="3"/>
  <c r="E8" i="13"/>
  <c r="F2900" i="4"/>
  <c r="F2903" i="13"/>
  <c r="F2902" i="6"/>
  <c r="H2906" i="13"/>
  <c r="F2885" i="5"/>
  <c r="G2894" i="13"/>
  <c r="F2901" i="9"/>
  <c r="K2901" i="13"/>
  <c r="F2900" i="7"/>
  <c r="I2908" i="13"/>
  <c r="F4" i="4"/>
  <c r="F7" i="13"/>
  <c r="F4" i="8"/>
  <c r="J11" i="13"/>
  <c r="F4" i="11"/>
  <c r="M9" i="13"/>
  <c r="F2901" i="4" l="1"/>
  <c r="F2904" i="13"/>
  <c r="F2901" i="8"/>
  <c r="J2905" i="13"/>
  <c r="F2886" i="8"/>
  <c r="J2898" i="13"/>
  <c r="F2902" i="9"/>
  <c r="K2906" i="13"/>
  <c r="F2886" i="11"/>
  <c r="M2893" i="13"/>
  <c r="F5" i="3"/>
  <c r="E6" i="13"/>
  <c r="F5" i="10"/>
  <c r="L10" i="13"/>
  <c r="F2901" i="10"/>
  <c r="L2909" i="13"/>
  <c r="F5" i="9"/>
  <c r="K13" i="13"/>
  <c r="F2901" i="5"/>
  <c r="G2907" i="13"/>
  <c r="F5" i="11"/>
  <c r="M19" i="13"/>
  <c r="F5" i="8"/>
  <c r="J9" i="13"/>
  <c r="F2886" i="5"/>
  <c r="G2886" i="13"/>
  <c r="F5" i="7"/>
  <c r="I9" i="13"/>
  <c r="F2887" i="4"/>
  <c r="F2886" i="13"/>
  <c r="F2901" i="7"/>
  <c r="I2903" i="13"/>
  <c r="F5" i="6"/>
  <c r="H9" i="13"/>
  <c r="F2886" i="7"/>
  <c r="I2888" i="13"/>
  <c r="F5" i="5"/>
  <c r="G14" i="13"/>
  <c r="F2886" i="10"/>
  <c r="L2898" i="13"/>
  <c r="F2903" i="6"/>
  <c r="H2904" i="13"/>
  <c r="F2887" i="6"/>
  <c r="H2891" i="13"/>
  <c r="F6" i="12"/>
  <c r="D19" i="13"/>
  <c r="F2902" i="3"/>
  <c r="E2904" i="13"/>
  <c r="F5" i="4"/>
  <c r="F8" i="13"/>
  <c r="F2887" i="12"/>
  <c r="D2895" i="13"/>
  <c r="F2901" i="12"/>
  <c r="D2910" i="13"/>
  <c r="F2902" i="11"/>
  <c r="M2904" i="13"/>
  <c r="F2887" i="3"/>
  <c r="E2895" i="13"/>
  <c r="F6" i="7" l="1"/>
  <c r="I11" i="13"/>
  <c r="F2888" i="12"/>
  <c r="D2900" i="13"/>
  <c r="F2887" i="7"/>
  <c r="I2898" i="13"/>
  <c r="F2902" i="10"/>
  <c r="L2904" i="13"/>
  <c r="F2887" i="8"/>
  <c r="J2890" i="13"/>
  <c r="F2888" i="6"/>
  <c r="H2892" i="13"/>
  <c r="F6" i="6"/>
  <c r="H19" i="13"/>
  <c r="F2887" i="5"/>
  <c r="G2889" i="13"/>
  <c r="F6" i="10"/>
  <c r="L8" i="13"/>
  <c r="F6" i="8"/>
  <c r="J12" i="13"/>
  <c r="F6" i="3"/>
  <c r="E9" i="13"/>
  <c r="F2902" i="8"/>
  <c r="J2911" i="13"/>
  <c r="F6" i="4"/>
  <c r="F6" i="13"/>
  <c r="F2904" i="6"/>
  <c r="H2913" i="13"/>
  <c r="F6" i="11"/>
  <c r="M14" i="13"/>
  <c r="F7" i="12"/>
  <c r="D11" i="13"/>
  <c r="F2903" i="11"/>
  <c r="M2902" i="13"/>
  <c r="F2903" i="3"/>
  <c r="E2907" i="13"/>
  <c r="F2902" i="7"/>
  <c r="I2906" i="13"/>
  <c r="F2887" i="11"/>
  <c r="M2892" i="13"/>
  <c r="F2902" i="4"/>
  <c r="F2907" i="13"/>
  <c r="F2888" i="3"/>
  <c r="E2890" i="13"/>
  <c r="F2887" i="10"/>
  <c r="L2889" i="13"/>
  <c r="F2902" i="5"/>
  <c r="G2903" i="13"/>
  <c r="F2902" i="12"/>
  <c r="D2906" i="13"/>
  <c r="F6" i="5"/>
  <c r="G17" i="13"/>
  <c r="F2888" i="4"/>
  <c r="F2894" i="13"/>
  <c r="F6" i="9"/>
  <c r="K8" i="13"/>
  <c r="F2903" i="9"/>
  <c r="K2903" i="13"/>
  <c r="F8" i="12" l="1"/>
  <c r="D16" i="13"/>
  <c r="F2903" i="5"/>
  <c r="G2902" i="13"/>
  <c r="F2903" i="8"/>
  <c r="J2903" i="13"/>
  <c r="F2888" i="5"/>
  <c r="G2891" i="13"/>
  <c r="F2889" i="3"/>
  <c r="E2886" i="13"/>
  <c r="F2904" i="11"/>
  <c r="M2913" i="13"/>
  <c r="F2905" i="6"/>
  <c r="H2901" i="13"/>
  <c r="F2888" i="8"/>
  <c r="J2893" i="13"/>
  <c r="F2888" i="7"/>
  <c r="I2892" i="13"/>
  <c r="F7" i="7"/>
  <c r="I17" i="13"/>
  <c r="F2889" i="12"/>
  <c r="D2894" i="13"/>
  <c r="F7" i="11"/>
  <c r="M18" i="13"/>
  <c r="F7" i="3"/>
  <c r="E20" i="13"/>
  <c r="F2903" i="7"/>
  <c r="I2911" i="13"/>
  <c r="F2889" i="4"/>
  <c r="F2889" i="13"/>
  <c r="F7" i="9"/>
  <c r="K11" i="13"/>
  <c r="F2903" i="4"/>
  <c r="F2910" i="13"/>
  <c r="F7" i="6"/>
  <c r="H15" i="13"/>
  <c r="F2903" i="10"/>
  <c r="L2905" i="13"/>
  <c r="F2903" i="12"/>
  <c r="D2904" i="13"/>
  <c r="F2888" i="10"/>
  <c r="L2886" i="13"/>
  <c r="F2888" i="11"/>
  <c r="M2886" i="13"/>
  <c r="F2904" i="3"/>
  <c r="E2910" i="13"/>
  <c r="F7" i="10"/>
  <c r="L12" i="13"/>
  <c r="F2889" i="6"/>
  <c r="H2889" i="13"/>
  <c r="F2904" i="9"/>
  <c r="K2913" i="13"/>
  <c r="F7" i="5"/>
  <c r="G6" i="13"/>
  <c r="F7" i="4"/>
  <c r="F20" i="13"/>
  <c r="F7" i="8"/>
  <c r="J6" i="13"/>
  <c r="F2904" i="10" l="1"/>
  <c r="L2907" i="13"/>
  <c r="F8" i="3"/>
  <c r="E12" i="13"/>
  <c r="F2889" i="5"/>
  <c r="G2893" i="13"/>
  <c r="F2889" i="8"/>
  <c r="J2892" i="13"/>
  <c r="F8" i="8"/>
  <c r="J16" i="13"/>
  <c r="F8" i="6"/>
  <c r="H18" i="13"/>
  <c r="F2905" i="9"/>
  <c r="K2912" i="13"/>
  <c r="F2905" i="3"/>
  <c r="E2902" i="13"/>
  <c r="F2889" i="10"/>
  <c r="L2888" i="13"/>
  <c r="F8" i="9"/>
  <c r="K7" i="13"/>
  <c r="F2906" i="6"/>
  <c r="H2908" i="13"/>
  <c r="F2904" i="8"/>
  <c r="J2904" i="13"/>
  <c r="F9" i="12"/>
  <c r="D8" i="13"/>
  <c r="F8" i="5"/>
  <c r="G13" i="13"/>
  <c r="F2889" i="11"/>
  <c r="M2895" i="13"/>
  <c r="F2904" i="12"/>
  <c r="D2913" i="13"/>
  <c r="F2890" i="4"/>
  <c r="F2895" i="13"/>
  <c r="F8" i="11"/>
  <c r="M15" i="13"/>
  <c r="F8" i="7"/>
  <c r="I6" i="13"/>
  <c r="F2905" i="11"/>
  <c r="M2911" i="13"/>
  <c r="F2904" i="5"/>
  <c r="G2912" i="13"/>
  <c r="F2904" i="4"/>
  <c r="F2905" i="13"/>
  <c r="F2890" i="6"/>
  <c r="H2896" i="13"/>
  <c r="F8" i="10"/>
  <c r="L13" i="13"/>
  <c r="F2890" i="12"/>
  <c r="D2887" i="13"/>
  <c r="F8" i="4"/>
  <c r="F10" i="13"/>
  <c r="F2904" i="7"/>
  <c r="I2904" i="13"/>
  <c r="F2889" i="7"/>
  <c r="I2890" i="13"/>
  <c r="F2890" i="3"/>
  <c r="E2888" i="13"/>
  <c r="F2891" i="6" l="1"/>
  <c r="H2893" i="13"/>
  <c r="F9" i="7"/>
  <c r="I7" i="13"/>
  <c r="F2890" i="11"/>
  <c r="M2896" i="13"/>
  <c r="F2905" i="8"/>
  <c r="J2907" i="13"/>
  <c r="F9" i="3"/>
  <c r="E14" i="13"/>
  <c r="F2906" i="11"/>
  <c r="M2903" i="13"/>
  <c r="F2891" i="4"/>
  <c r="F2891" i="13"/>
  <c r="F2891" i="12"/>
  <c r="D2888" i="13"/>
  <c r="F2907" i="6"/>
  <c r="H2915" i="13"/>
  <c r="F2890" i="10"/>
  <c r="L2897" i="13"/>
  <c r="F2905" i="10"/>
  <c r="L2903" i="13"/>
  <c r="F2905" i="5"/>
  <c r="G2905" i="13"/>
  <c r="F9" i="10"/>
  <c r="L18" i="13"/>
  <c r="F9" i="8"/>
  <c r="J17" i="13"/>
  <c r="F2891" i="3"/>
  <c r="E2894" i="13"/>
  <c r="F9" i="5"/>
  <c r="G11" i="13"/>
  <c r="F2906" i="3"/>
  <c r="E2905" i="13"/>
  <c r="F9" i="6"/>
  <c r="H7" i="13"/>
  <c r="F2905" i="4"/>
  <c r="F2912" i="13"/>
  <c r="F9" i="11"/>
  <c r="M6" i="13"/>
  <c r="F2890" i="8"/>
  <c r="J2894" i="13"/>
  <c r="F2890" i="5"/>
  <c r="G2892" i="13"/>
  <c r="F2906" i="9"/>
  <c r="K2911" i="13"/>
  <c r="F2905" i="7"/>
  <c r="I2907" i="13"/>
  <c r="F2890" i="7"/>
  <c r="I2891" i="13"/>
  <c r="F9" i="4"/>
  <c r="F15" i="13"/>
  <c r="F2905" i="12"/>
  <c r="D2911" i="13"/>
  <c r="F10" i="12"/>
  <c r="D9" i="13"/>
  <c r="F9" i="9"/>
  <c r="K12" i="13"/>
  <c r="F2906" i="12" l="1"/>
  <c r="D2907" i="13"/>
  <c r="F2906" i="4"/>
  <c r="F2911" i="13"/>
  <c r="F2891" i="10"/>
  <c r="L2887" i="13"/>
  <c r="F2907" i="11"/>
  <c r="M2910" i="13"/>
  <c r="F10" i="7"/>
  <c r="I15" i="13"/>
  <c r="F10" i="4"/>
  <c r="F13" i="13"/>
  <c r="F2907" i="3"/>
  <c r="E2911" i="13"/>
  <c r="F10" i="10"/>
  <c r="L11" i="13"/>
  <c r="F2906" i="8"/>
  <c r="J2902" i="13"/>
  <c r="F2891" i="5"/>
  <c r="G2896" i="13"/>
  <c r="F2908" i="6"/>
  <c r="H2905" i="13"/>
  <c r="F2892" i="6"/>
  <c r="H2897" i="13"/>
  <c r="F2907" i="9"/>
  <c r="K2907" i="13"/>
  <c r="F2906" i="5"/>
  <c r="G2911" i="13"/>
  <c r="F2891" i="11"/>
  <c r="M2889" i="13"/>
  <c r="F2891" i="7"/>
  <c r="I2897" i="13"/>
  <c r="F2891" i="8"/>
  <c r="J2889" i="13"/>
  <c r="F10" i="5"/>
  <c r="G15" i="13"/>
  <c r="F2892" i="12"/>
  <c r="D2896" i="13"/>
  <c r="F10" i="3"/>
  <c r="E15" i="13"/>
  <c r="F10" i="6"/>
  <c r="H12" i="13"/>
  <c r="F2906" i="10"/>
  <c r="L2906" i="13"/>
  <c r="F11" i="12"/>
  <c r="D20" i="13"/>
  <c r="F2906" i="7"/>
  <c r="I2902" i="13"/>
  <c r="F10" i="9"/>
  <c r="K15" i="13"/>
  <c r="F10" i="11"/>
  <c r="M13" i="13"/>
  <c r="F2892" i="3"/>
  <c r="E2891" i="13"/>
  <c r="F10" i="8"/>
  <c r="J15" i="13"/>
  <c r="F2892" i="4"/>
  <c r="F2890" i="13"/>
  <c r="F11" i="3" l="1"/>
  <c r="E13" i="13"/>
  <c r="F11" i="6"/>
  <c r="H11" i="13"/>
  <c r="F2908" i="3"/>
  <c r="E2914" i="13"/>
  <c r="F2892" i="10"/>
  <c r="L2895" i="13"/>
  <c r="F2893" i="12"/>
  <c r="D2890" i="13"/>
  <c r="F2892" i="7"/>
  <c r="I2896" i="13"/>
  <c r="F2908" i="9"/>
  <c r="K2905" i="13"/>
  <c r="F2892" i="5"/>
  <c r="G2890" i="13"/>
  <c r="F11" i="4"/>
  <c r="F12" i="13"/>
  <c r="F2907" i="4"/>
  <c r="F2908" i="13"/>
  <c r="F11" i="8"/>
  <c r="J8" i="13"/>
  <c r="F11" i="11"/>
  <c r="M10" i="13"/>
  <c r="F11" i="5"/>
  <c r="G10" i="13"/>
  <c r="F2892" i="11"/>
  <c r="M2898" i="13"/>
  <c r="F2907" i="8"/>
  <c r="J2901" i="13"/>
  <c r="F11" i="7"/>
  <c r="I8" i="13"/>
  <c r="F2893" i="4"/>
  <c r="F2892" i="13"/>
  <c r="F11" i="9"/>
  <c r="K18" i="13"/>
  <c r="F2893" i="6"/>
  <c r="H2888" i="13"/>
  <c r="F2907" i="12"/>
  <c r="D2914" i="13"/>
  <c r="F12" i="12"/>
  <c r="D14" i="13"/>
  <c r="F2892" i="8"/>
  <c r="J2897" i="13"/>
  <c r="F11" i="10"/>
  <c r="L14" i="13"/>
  <c r="F2908" i="11"/>
  <c r="M2901" i="13"/>
  <c r="F2893" i="3"/>
  <c r="E2887" i="13"/>
  <c r="F2907" i="7"/>
  <c r="I2914" i="13"/>
  <c r="F2907" i="10"/>
  <c r="L2913" i="13"/>
  <c r="F2907" i="5"/>
  <c r="G2906" i="13"/>
  <c r="F2909" i="6"/>
  <c r="H2911" i="13"/>
  <c r="F2908" i="10" l="1"/>
  <c r="L2915" i="13"/>
  <c r="F12" i="10"/>
  <c r="L9" i="13"/>
  <c r="F13" i="12"/>
  <c r="D10" i="13"/>
  <c r="F2908" i="8"/>
  <c r="J2914" i="13"/>
  <c r="F12" i="5"/>
  <c r="G9" i="13"/>
  <c r="F12" i="3"/>
  <c r="E18" i="13"/>
  <c r="F2894" i="4"/>
  <c r="F2897" i="13"/>
  <c r="F2893" i="5"/>
  <c r="G2895" i="13"/>
  <c r="F2910" i="6"/>
  <c r="H2907" i="13"/>
  <c r="N2907" i="13" s="1"/>
  <c r="F2908" i="7"/>
  <c r="I2901" i="13"/>
  <c r="N2901" i="13" s="1"/>
  <c r="F2893" i="8"/>
  <c r="J2895" i="13"/>
  <c r="F2908" i="12"/>
  <c r="D2908" i="13"/>
  <c r="F2893" i="11"/>
  <c r="M2900" i="13"/>
  <c r="F12" i="4"/>
  <c r="F11" i="13"/>
  <c r="F2909" i="9"/>
  <c r="K2910" i="13"/>
  <c r="F2908" i="5"/>
  <c r="G2913" i="13"/>
  <c r="F2893" i="10"/>
  <c r="L2892" i="13"/>
  <c r="F12" i="6"/>
  <c r="H6" i="13"/>
  <c r="N6" i="13" s="1"/>
  <c r="F2909" i="11"/>
  <c r="M2905" i="13"/>
  <c r="N2905" i="13" s="1"/>
  <c r="F12" i="11"/>
  <c r="M17" i="13"/>
  <c r="F2894" i="3"/>
  <c r="E2899" i="13"/>
  <c r="F12" i="8"/>
  <c r="J19" i="13"/>
  <c r="F2893" i="7"/>
  <c r="I2895" i="13"/>
  <c r="F2908" i="4"/>
  <c r="F2913" i="13"/>
  <c r="F2894" i="12"/>
  <c r="D2899" i="13"/>
  <c r="F2894" i="6"/>
  <c r="H2899" i="13"/>
  <c r="F12" i="9"/>
  <c r="K20" i="13"/>
  <c r="F12" i="7"/>
  <c r="I19" i="13"/>
  <c r="F2909" i="3"/>
  <c r="E2908" i="13"/>
  <c r="F13" i="6" l="1"/>
  <c r="H8" i="13"/>
  <c r="F2894" i="8"/>
  <c r="J2891" i="13"/>
  <c r="F13" i="3"/>
  <c r="E16" i="13"/>
  <c r="F2895" i="12"/>
  <c r="D2897" i="13"/>
  <c r="F2910" i="11"/>
  <c r="M2915" i="13"/>
  <c r="F2894" i="10"/>
  <c r="L2891" i="13"/>
  <c r="F2895" i="4"/>
  <c r="F2899" i="13"/>
  <c r="F13" i="10"/>
  <c r="L20" i="13"/>
  <c r="F13" i="11"/>
  <c r="M20" i="13"/>
  <c r="F13" i="4"/>
  <c r="F9" i="13"/>
  <c r="F2894" i="11"/>
  <c r="M2888" i="13"/>
  <c r="F2909" i="7"/>
  <c r="I2913" i="13"/>
  <c r="F13" i="5"/>
  <c r="G20" i="13"/>
  <c r="F2910" i="9"/>
  <c r="K2904" i="13"/>
  <c r="N2904" i="13" s="1"/>
  <c r="F2909" i="4"/>
  <c r="F2909" i="13"/>
  <c r="F2895" i="3"/>
  <c r="E2893" i="13"/>
  <c r="F2909" i="10"/>
  <c r="L2911" i="13"/>
  <c r="N2911" i="13" s="1"/>
  <c r="F14" i="12"/>
  <c r="D18" i="13"/>
  <c r="F13" i="9"/>
  <c r="K17" i="13"/>
  <c r="F2911" i="6"/>
  <c r="H2912" i="13"/>
  <c r="F2909" i="8"/>
  <c r="J2913" i="13"/>
  <c r="F2910" i="3"/>
  <c r="E2915" i="13"/>
  <c r="F2909" i="5"/>
  <c r="G2909" i="13"/>
  <c r="F2909" i="12"/>
  <c r="D2902" i="13"/>
  <c r="N2902" i="13" s="1"/>
  <c r="F13" i="7"/>
  <c r="I18" i="13"/>
  <c r="F2895" i="6"/>
  <c r="H2894" i="13"/>
  <c r="F2894" i="7"/>
  <c r="I2889" i="13"/>
  <c r="F13" i="8"/>
  <c r="J18" i="13"/>
  <c r="F2894" i="5"/>
  <c r="G2899" i="13"/>
  <c r="F2895" i="7" l="1"/>
  <c r="I2894" i="13"/>
  <c r="F14" i="9"/>
  <c r="K16" i="13"/>
  <c r="F14" i="10"/>
  <c r="L16" i="13"/>
  <c r="F2896" i="6"/>
  <c r="H2900" i="13" s="1"/>
  <c r="H2898" i="13"/>
  <c r="F2911" i="3"/>
  <c r="E2906" i="13"/>
  <c r="F15" i="12"/>
  <c r="D13" i="13"/>
  <c r="F2911" i="9"/>
  <c r="K2915" i="13"/>
  <c r="F2896" i="4"/>
  <c r="F2898" i="13" s="1"/>
  <c r="F2900" i="13"/>
  <c r="F14" i="3"/>
  <c r="E17" i="13"/>
  <c r="F2895" i="11"/>
  <c r="M2890" i="13"/>
  <c r="F14" i="7"/>
  <c r="I14" i="13"/>
  <c r="F14" i="4"/>
  <c r="F18" i="13"/>
  <c r="F2910" i="4"/>
  <c r="F2914" i="13"/>
  <c r="F2910" i="8"/>
  <c r="J2912" i="13"/>
  <c r="F2910" i="10"/>
  <c r="L2912" i="13"/>
  <c r="F14" i="5"/>
  <c r="G12" i="13"/>
  <c r="F2895" i="10"/>
  <c r="L2900" i="13"/>
  <c r="F2895" i="8"/>
  <c r="J2896" i="13"/>
  <c r="F2910" i="5"/>
  <c r="G2915" i="13"/>
  <c r="F2896" i="12"/>
  <c r="D2893" i="13" s="1"/>
  <c r="D2898" i="13"/>
  <c r="F2895" i="5"/>
  <c r="G2900" i="13"/>
  <c r="F14" i="8"/>
  <c r="J7" i="13"/>
  <c r="F2910" i="12"/>
  <c r="D2909" i="13"/>
  <c r="H2909" i="13"/>
  <c r="F2896" i="3"/>
  <c r="E2900" i="13"/>
  <c r="F2910" i="7"/>
  <c r="I2912" i="13"/>
  <c r="F14" i="11"/>
  <c r="M11" i="13"/>
  <c r="F2911" i="11"/>
  <c r="M2908" i="13"/>
  <c r="F14" i="6"/>
  <c r="H14" i="13"/>
  <c r="F2896" i="11" l="1"/>
  <c r="M2894" i="13" s="1"/>
  <c r="M2899" i="13"/>
  <c r="F2911" i="4"/>
  <c r="F2915" i="13"/>
  <c r="F15" i="10"/>
  <c r="L19" i="13"/>
  <c r="F15" i="5"/>
  <c r="G18" i="13"/>
  <c r="N18" i="13" s="1"/>
  <c r="F16" i="12"/>
  <c r="D15" i="13"/>
  <c r="F2897" i="3"/>
  <c r="E2898" i="13" s="1"/>
  <c r="E2897" i="13"/>
  <c r="F15" i="3"/>
  <c r="E19" i="13"/>
  <c r="F15" i="9"/>
  <c r="K9" i="13"/>
  <c r="N9" i="13" s="1"/>
  <c r="F2896" i="5"/>
  <c r="G2898" i="13" s="1"/>
  <c r="G2897" i="13"/>
  <c r="F2896" i="10"/>
  <c r="L2899" i="13" s="1"/>
  <c r="L2896" i="13"/>
  <c r="K2914" i="13"/>
  <c r="M2912" i="13"/>
  <c r="N2912" i="13" s="1"/>
  <c r="F2911" i="12"/>
  <c r="D2903" i="13"/>
  <c r="N2903" i="13" s="1"/>
  <c r="F15" i="11"/>
  <c r="M12" i="13"/>
  <c r="F2911" i="5"/>
  <c r="G2908" i="13"/>
  <c r="N2908" i="13" s="1"/>
  <c r="F2911" i="10"/>
  <c r="L2910" i="13"/>
  <c r="F15" i="4"/>
  <c r="F17" i="13"/>
  <c r="F2912" i="3"/>
  <c r="E2913" i="13"/>
  <c r="N2913" i="13" s="1"/>
  <c r="F15" i="6"/>
  <c r="H17" i="13"/>
  <c r="F2911" i="7"/>
  <c r="I2910" i="13"/>
  <c r="F15" i="8"/>
  <c r="J14" i="13"/>
  <c r="F2896" i="8"/>
  <c r="J2899" i="13" s="1"/>
  <c r="J2900" i="13"/>
  <c r="F2911" i="8"/>
  <c r="J2910" i="13"/>
  <c r="F15" i="7"/>
  <c r="I13" i="13"/>
  <c r="F2896" i="7"/>
  <c r="I2900" i="13" s="1"/>
  <c r="I2899" i="13"/>
  <c r="F16" i="9" l="1"/>
  <c r="K14" i="13"/>
  <c r="N14" i="13" s="1"/>
  <c r="F16" i="11"/>
  <c r="M8" i="13"/>
  <c r="N8" i="13" s="1"/>
  <c r="F2906" i="13"/>
  <c r="N2906" i="13" s="1"/>
  <c r="N2910" i="13"/>
  <c r="J2915" i="13"/>
  <c r="I2915" i="13"/>
  <c r="F16" i="4"/>
  <c r="F16" i="13"/>
  <c r="D2915" i="13"/>
  <c r="F16" i="5"/>
  <c r="G16" i="13"/>
  <c r="F16" i="3"/>
  <c r="E10" i="13"/>
  <c r="F16" i="6"/>
  <c r="H20" i="13"/>
  <c r="L2914" i="13"/>
  <c r="F16" i="7"/>
  <c r="I16" i="13"/>
  <c r="E2909" i="13"/>
  <c r="N2909" i="13" s="1"/>
  <c r="F16" i="10"/>
  <c r="L17" i="13"/>
  <c r="N17" i="13" s="1"/>
  <c r="F16" i="8"/>
  <c r="J13" i="13"/>
  <c r="N13" i="13" s="1"/>
  <c r="G2914" i="13"/>
  <c r="N2914" i="13" s="1"/>
  <c r="F17" i="12"/>
  <c r="D12" i="13"/>
  <c r="N12" i="13" s="1"/>
  <c r="F17" i="9" l="1"/>
  <c r="K19" i="13"/>
  <c r="F18" i="12"/>
  <c r="D25" i="13"/>
  <c r="F17" i="6"/>
  <c r="H10" i="13"/>
  <c r="F17" i="5"/>
  <c r="G19" i="13"/>
  <c r="F17" i="10"/>
  <c r="L15" i="13"/>
  <c r="N15" i="13" s="1"/>
  <c r="N10" i="13"/>
  <c r="F17" i="11"/>
  <c r="M7" i="13"/>
  <c r="N7" i="13" s="1"/>
  <c r="F17" i="4"/>
  <c r="F19" i="13"/>
  <c r="N19" i="13" s="1"/>
  <c r="F17" i="3"/>
  <c r="E11" i="13"/>
  <c r="N11" i="13" s="1"/>
  <c r="F17" i="8"/>
  <c r="J20" i="13"/>
  <c r="N20" i="13" s="1"/>
  <c r="N2915" i="13"/>
  <c r="F17" i="7"/>
  <c r="I20" i="13"/>
  <c r="N16" i="13"/>
  <c r="F19" i="12" l="1"/>
  <c r="D27" i="13"/>
  <c r="F18" i="6"/>
  <c r="H29" i="13"/>
  <c r="F18" i="4"/>
  <c r="F31" i="13"/>
  <c r="F18" i="10"/>
  <c r="L30" i="13"/>
  <c r="F18" i="9"/>
  <c r="K26" i="13"/>
  <c r="F18" i="8"/>
  <c r="J32" i="13"/>
  <c r="F18" i="7"/>
  <c r="I21" i="13"/>
  <c r="F18" i="3"/>
  <c r="E21" i="13"/>
  <c r="F18" i="11"/>
  <c r="M35" i="13"/>
  <c r="F18" i="5"/>
  <c r="G31" i="13"/>
  <c r="F19" i="4" l="1"/>
  <c r="F22" i="13"/>
  <c r="F19" i="11"/>
  <c r="M29" i="13"/>
  <c r="F19" i="3"/>
  <c r="E23" i="13"/>
  <c r="F19" i="9"/>
  <c r="K21" i="13"/>
  <c r="F19" i="8"/>
  <c r="J24" i="13"/>
  <c r="F19" i="6"/>
  <c r="H24" i="13"/>
  <c r="F19" i="5"/>
  <c r="G28" i="13"/>
  <c r="F19" i="7"/>
  <c r="I25" i="13"/>
  <c r="F19" i="10"/>
  <c r="L21" i="13"/>
  <c r="F20" i="12"/>
  <c r="D33" i="13"/>
  <c r="F20" i="10" l="1"/>
  <c r="L22" i="13"/>
  <c r="F20" i="9"/>
  <c r="K31" i="13"/>
  <c r="F20" i="4"/>
  <c r="F28" i="13"/>
  <c r="F20" i="5"/>
  <c r="G22" i="13"/>
  <c r="F20" i="6"/>
  <c r="H23" i="13"/>
  <c r="F20" i="8"/>
  <c r="J21" i="13"/>
  <c r="F21" i="12"/>
  <c r="D28" i="13"/>
  <c r="F20" i="11"/>
  <c r="M21" i="13"/>
  <c r="F20" i="7"/>
  <c r="I29" i="13"/>
  <c r="F20" i="3"/>
  <c r="E22" i="13"/>
  <c r="F21" i="5" l="1"/>
  <c r="G21" i="13"/>
  <c r="F21" i="11"/>
  <c r="M25" i="13"/>
  <c r="F22" i="12"/>
  <c r="D30" i="13"/>
  <c r="F21" i="10"/>
  <c r="L23" i="13"/>
  <c r="F21" i="8"/>
  <c r="J26" i="13"/>
  <c r="F21" i="6"/>
  <c r="H27" i="13"/>
  <c r="F21" i="9"/>
  <c r="K22" i="13"/>
  <c r="F21" i="3"/>
  <c r="E27" i="13"/>
  <c r="F21" i="7"/>
  <c r="I32" i="13"/>
  <c r="F21" i="4"/>
  <c r="F21" i="13"/>
  <c r="F22" i="9" l="1"/>
  <c r="K32" i="13"/>
  <c r="F22" i="6"/>
  <c r="H33" i="13"/>
  <c r="F22" i="4"/>
  <c r="F34" i="13"/>
  <c r="F22" i="7"/>
  <c r="I22" i="13"/>
  <c r="F22" i="10"/>
  <c r="L32" i="13"/>
  <c r="F22" i="3"/>
  <c r="E25" i="13"/>
  <c r="F22" i="11"/>
  <c r="M32" i="13"/>
  <c r="F23" i="12"/>
  <c r="D21" i="13"/>
  <c r="F22" i="5"/>
  <c r="G23" i="13"/>
  <c r="F22" i="8"/>
  <c r="J23" i="13"/>
  <c r="F24" i="12" l="1"/>
  <c r="D24" i="13"/>
  <c r="F23" i="7"/>
  <c r="I26" i="13"/>
  <c r="F23" i="11"/>
  <c r="M24" i="13"/>
  <c r="F23" i="6"/>
  <c r="H28" i="13"/>
  <c r="F23" i="3"/>
  <c r="E28" i="13"/>
  <c r="F23" i="8"/>
  <c r="J35" i="13"/>
  <c r="F23" i="5"/>
  <c r="G34" i="13"/>
  <c r="F23" i="10"/>
  <c r="L26" i="13"/>
  <c r="F23" i="4"/>
  <c r="F24" i="13"/>
  <c r="F23" i="9"/>
  <c r="K33" i="13"/>
  <c r="F24" i="5" l="1"/>
  <c r="G26" i="13"/>
  <c r="F24" i="3"/>
  <c r="E24" i="13"/>
  <c r="F24" i="9"/>
  <c r="K27" i="13"/>
  <c r="F24" i="6"/>
  <c r="H34" i="13"/>
  <c r="F24" i="10"/>
  <c r="L27" i="13"/>
  <c r="F24" i="4"/>
  <c r="F23" i="13"/>
  <c r="F24" i="7"/>
  <c r="I24" i="13"/>
  <c r="F24" i="11"/>
  <c r="M34" i="13"/>
  <c r="F24" i="8"/>
  <c r="J29" i="13"/>
  <c r="F25" i="12"/>
  <c r="D31" i="13"/>
  <c r="F25" i="6" l="1"/>
  <c r="H25" i="13"/>
  <c r="F26" i="12"/>
  <c r="D34" i="13"/>
  <c r="F25" i="7"/>
  <c r="I23" i="13"/>
  <c r="F25" i="9"/>
  <c r="K23" i="13"/>
  <c r="F25" i="8"/>
  <c r="J22" i="13"/>
  <c r="F25" i="4"/>
  <c r="F26" i="13"/>
  <c r="F25" i="3"/>
  <c r="E31" i="13"/>
  <c r="F25" i="10"/>
  <c r="L33" i="13"/>
  <c r="F25" i="11"/>
  <c r="M22" i="13"/>
  <c r="F25" i="5"/>
  <c r="G30" i="13"/>
  <c r="F26" i="10" l="1"/>
  <c r="L31" i="13"/>
  <c r="F26" i="9"/>
  <c r="K30" i="13"/>
  <c r="F26" i="3"/>
  <c r="E26" i="13"/>
  <c r="F26" i="7"/>
  <c r="I27" i="13"/>
  <c r="F26" i="4"/>
  <c r="F35" i="13"/>
  <c r="F27" i="12"/>
  <c r="D23" i="13"/>
  <c r="F26" i="5"/>
  <c r="G24" i="13"/>
  <c r="F26" i="11"/>
  <c r="M26" i="13"/>
  <c r="F26" i="8"/>
  <c r="J27" i="13"/>
  <c r="F26" i="6"/>
  <c r="H32" i="13"/>
  <c r="F27" i="7" l="1"/>
  <c r="I35" i="13"/>
  <c r="F27" i="3"/>
  <c r="E30" i="13"/>
  <c r="F28" i="12"/>
  <c r="D35" i="13"/>
  <c r="F27" i="9"/>
  <c r="K29" i="13"/>
  <c r="F27" i="5"/>
  <c r="G25" i="13"/>
  <c r="F27" i="4"/>
  <c r="F25" i="13"/>
  <c r="F27" i="6"/>
  <c r="H30" i="13"/>
  <c r="F27" i="10"/>
  <c r="L25" i="13"/>
  <c r="F27" i="8"/>
  <c r="J30" i="13"/>
  <c r="F27" i="11"/>
  <c r="M30" i="13"/>
  <c r="F28" i="6" l="1"/>
  <c r="H21" i="13"/>
  <c r="N21" i="13" s="1"/>
  <c r="F29" i="12"/>
  <c r="D26" i="13"/>
  <c r="F28" i="11"/>
  <c r="M33" i="13"/>
  <c r="F28" i="4"/>
  <c r="F33" i="13"/>
  <c r="F28" i="3"/>
  <c r="E33" i="13"/>
  <c r="F28" i="5"/>
  <c r="G35" i="13"/>
  <c r="F28" i="8"/>
  <c r="J25" i="13"/>
  <c r="F28" i="7"/>
  <c r="I33" i="13"/>
  <c r="F28" i="10"/>
  <c r="L29" i="13"/>
  <c r="F28" i="9"/>
  <c r="K24" i="13"/>
  <c r="F29" i="8" l="1"/>
  <c r="J33" i="13"/>
  <c r="F29" i="11"/>
  <c r="M28" i="13"/>
  <c r="F29" i="9"/>
  <c r="K25" i="13"/>
  <c r="N25" i="13" s="1"/>
  <c r="F29" i="5"/>
  <c r="G29" i="13"/>
  <c r="F29" i="10"/>
  <c r="L28" i="13"/>
  <c r="F29" i="3"/>
  <c r="E34" i="13"/>
  <c r="F30" i="12"/>
  <c r="D22" i="13"/>
  <c r="F29" i="7"/>
  <c r="I34" i="13"/>
  <c r="F29" i="4"/>
  <c r="F27" i="13"/>
  <c r="F29" i="6"/>
  <c r="H35" i="13"/>
  <c r="F30" i="6" l="1"/>
  <c r="H22" i="13"/>
  <c r="N22" i="13" s="1"/>
  <c r="F31" i="12"/>
  <c r="D29" i="13"/>
  <c r="F30" i="5"/>
  <c r="G27" i="13"/>
  <c r="F30" i="4"/>
  <c r="F30" i="13"/>
  <c r="F30" i="3"/>
  <c r="E35" i="13"/>
  <c r="F30" i="9"/>
  <c r="K35" i="13"/>
  <c r="F30" i="10"/>
  <c r="L24" i="13"/>
  <c r="N24" i="13" s="1"/>
  <c r="F30" i="7"/>
  <c r="I30" i="13"/>
  <c r="F30" i="11"/>
  <c r="M27" i="13"/>
  <c r="N27" i="13" s="1"/>
  <c r="F30" i="8"/>
  <c r="J34" i="13"/>
  <c r="F31" i="8" l="1"/>
  <c r="J31" i="13"/>
  <c r="F31" i="9"/>
  <c r="K28" i="13"/>
  <c r="F31" i="5"/>
  <c r="G33" i="13"/>
  <c r="N33" i="13" s="1"/>
  <c r="F31" i="10"/>
  <c r="L34" i="13"/>
  <c r="F31" i="11"/>
  <c r="M23" i="13"/>
  <c r="N23" i="13" s="1"/>
  <c r="F31" i="3"/>
  <c r="E29" i="13"/>
  <c r="N29" i="13" s="1"/>
  <c r="F32" i="12"/>
  <c r="D32" i="13"/>
  <c r="N30" i="13"/>
  <c r="F31" i="7"/>
  <c r="I28" i="13"/>
  <c r="F31" i="4"/>
  <c r="F29" i="13"/>
  <c r="F31" i="6"/>
  <c r="H26" i="13"/>
  <c r="N26" i="13" s="1"/>
  <c r="F32" i="3" l="1"/>
  <c r="E32" i="13"/>
  <c r="N32" i="13" s="1"/>
  <c r="F32" i="5"/>
  <c r="G32" i="13"/>
  <c r="F32" i="11"/>
  <c r="M31" i="13"/>
  <c r="F32" i="9"/>
  <c r="K34" i="13"/>
  <c r="N34" i="13" s="1"/>
  <c r="F32" i="6"/>
  <c r="H31" i="13"/>
  <c r="N31" i="13" s="1"/>
  <c r="F32" i="4"/>
  <c r="F32" i="13"/>
  <c r="F32" i="7"/>
  <c r="I31" i="13"/>
  <c r="F32" i="8"/>
  <c r="J28" i="13"/>
  <c r="N28" i="13" s="1"/>
  <c r="F33" i="12"/>
  <c r="D47" i="13"/>
  <c r="F32" i="10"/>
  <c r="L35" i="13"/>
  <c r="N35" i="13" s="1"/>
  <c r="F33" i="11" l="1"/>
  <c r="M45" i="13"/>
  <c r="F34" i="12"/>
  <c r="D42" i="13"/>
  <c r="F33" i="4"/>
  <c r="F37" i="13"/>
  <c r="F33" i="10"/>
  <c r="L42" i="13"/>
  <c r="F33" i="6"/>
  <c r="H38" i="13"/>
  <c r="F33" i="5"/>
  <c r="G36" i="13"/>
  <c r="F33" i="8"/>
  <c r="J45" i="13"/>
  <c r="F33" i="9"/>
  <c r="K43" i="13"/>
  <c r="F33" i="3"/>
  <c r="E44" i="13"/>
  <c r="F33" i="7"/>
  <c r="I39" i="13"/>
  <c r="F34" i="8" l="1"/>
  <c r="J36" i="13"/>
  <c r="F34" i="4"/>
  <c r="F39" i="13"/>
  <c r="F34" i="7"/>
  <c r="I36" i="13"/>
  <c r="F34" i="5"/>
  <c r="G37" i="13"/>
  <c r="F35" i="12"/>
  <c r="D38" i="13"/>
  <c r="F34" i="9"/>
  <c r="K46" i="13"/>
  <c r="F34" i="10"/>
  <c r="L45" i="13"/>
  <c r="F34" i="3"/>
  <c r="E38" i="13"/>
  <c r="F34" i="6"/>
  <c r="H46" i="13"/>
  <c r="F34" i="11"/>
  <c r="M40" i="13"/>
  <c r="F35" i="5" l="1"/>
  <c r="G40" i="13"/>
  <c r="F35" i="3"/>
  <c r="E41" i="13"/>
  <c r="F35" i="10"/>
  <c r="L46" i="13"/>
  <c r="F35" i="7"/>
  <c r="I45" i="13"/>
  <c r="F35" i="9"/>
  <c r="K42" i="13"/>
  <c r="F35" i="4"/>
  <c r="F40" i="13"/>
  <c r="F35" i="11"/>
  <c r="M36" i="13"/>
  <c r="F35" i="6"/>
  <c r="H49" i="13"/>
  <c r="F36" i="12"/>
  <c r="D41" i="13"/>
  <c r="F35" i="8"/>
  <c r="J43" i="13"/>
  <c r="F36" i="7" l="1"/>
  <c r="I37" i="13"/>
  <c r="F36" i="11"/>
  <c r="M41" i="13"/>
  <c r="F36" i="10"/>
  <c r="L39" i="13"/>
  <c r="F36" i="4"/>
  <c r="F44" i="13"/>
  <c r="F36" i="8"/>
  <c r="J39" i="13"/>
  <c r="F36" i="3"/>
  <c r="E36" i="13"/>
  <c r="F36" i="6"/>
  <c r="H40" i="13"/>
  <c r="F37" i="12"/>
  <c r="D49" i="13"/>
  <c r="F36" i="9"/>
  <c r="K39" i="13"/>
  <c r="F36" i="5"/>
  <c r="G48" i="13"/>
  <c r="F38" i="12" l="1"/>
  <c r="D37" i="13"/>
  <c r="F37" i="4"/>
  <c r="F36" i="13"/>
  <c r="F37" i="10"/>
  <c r="L44" i="13"/>
  <c r="F37" i="3"/>
  <c r="E37" i="13"/>
  <c r="F37" i="6"/>
  <c r="H41" i="13"/>
  <c r="F37" i="11"/>
  <c r="M43" i="13"/>
  <c r="F37" i="5"/>
  <c r="G47" i="13"/>
  <c r="F37" i="9"/>
  <c r="K45" i="13"/>
  <c r="F37" i="8"/>
  <c r="J38" i="13"/>
  <c r="F37" i="7"/>
  <c r="I41" i="13"/>
  <c r="F38" i="9" l="1"/>
  <c r="K37" i="13"/>
  <c r="F38" i="3"/>
  <c r="E40" i="13"/>
  <c r="F38" i="5"/>
  <c r="G44" i="13"/>
  <c r="F38" i="10"/>
  <c r="L43" i="13"/>
  <c r="F38" i="11"/>
  <c r="M48" i="13"/>
  <c r="F38" i="4"/>
  <c r="F48" i="13"/>
  <c r="F38" i="8"/>
  <c r="J40" i="13"/>
  <c r="F38" i="7"/>
  <c r="I44" i="13"/>
  <c r="F38" i="6"/>
  <c r="H37" i="13"/>
  <c r="F39" i="12"/>
  <c r="D36" i="13"/>
  <c r="F39" i="7" l="1"/>
  <c r="I38" i="13"/>
  <c r="F39" i="10"/>
  <c r="L38" i="13"/>
  <c r="F39" i="8"/>
  <c r="J37" i="13"/>
  <c r="F39" i="5"/>
  <c r="G39" i="13"/>
  <c r="F39" i="4"/>
  <c r="F43" i="13"/>
  <c r="F39" i="3"/>
  <c r="E47" i="13"/>
  <c r="F40" i="12"/>
  <c r="D50" i="13"/>
  <c r="F39" i="6"/>
  <c r="H36" i="13"/>
  <c r="F39" i="11"/>
  <c r="M47" i="13"/>
  <c r="F39" i="9"/>
  <c r="K36" i="13"/>
  <c r="F41" i="12" l="1"/>
  <c r="D40" i="13"/>
  <c r="F40" i="8"/>
  <c r="J49" i="13"/>
  <c r="F40" i="3"/>
  <c r="E42" i="13"/>
  <c r="F40" i="10"/>
  <c r="L36" i="13"/>
  <c r="N36" i="13" s="1"/>
  <c r="F40" i="9"/>
  <c r="K41" i="13"/>
  <c r="F40" i="4"/>
  <c r="F38" i="13"/>
  <c r="F40" i="7"/>
  <c r="I43" i="13"/>
  <c r="F40" i="11"/>
  <c r="M39" i="13"/>
  <c r="F40" i="6"/>
  <c r="H42" i="13"/>
  <c r="F40" i="5"/>
  <c r="G38" i="13"/>
  <c r="F41" i="5" l="1"/>
  <c r="G41" i="13"/>
  <c r="F41" i="8"/>
  <c r="J46" i="13"/>
  <c r="F42" i="12"/>
  <c r="D44" i="13"/>
  <c r="F41" i="11"/>
  <c r="M49" i="13"/>
  <c r="F41" i="10"/>
  <c r="L37" i="13"/>
  <c r="F41" i="4"/>
  <c r="F47" i="13"/>
  <c r="F41" i="6"/>
  <c r="H47" i="13"/>
  <c r="F41" i="9"/>
  <c r="K44" i="13"/>
  <c r="F41" i="7"/>
  <c r="I46" i="13"/>
  <c r="F41" i="3"/>
  <c r="E48" i="13"/>
  <c r="F42" i="6" l="1"/>
  <c r="H48" i="13"/>
  <c r="F43" i="12"/>
  <c r="D45" i="13"/>
  <c r="F42" i="8"/>
  <c r="J42" i="13"/>
  <c r="F42" i="7"/>
  <c r="I49" i="13"/>
  <c r="F42" i="3"/>
  <c r="E43" i="13"/>
  <c r="F42" i="4"/>
  <c r="F42" i="13"/>
  <c r="F42" i="5"/>
  <c r="G43" i="13"/>
  <c r="F42" i="10"/>
  <c r="L41" i="13"/>
  <c r="F42" i="9"/>
  <c r="K47" i="13"/>
  <c r="F42" i="11"/>
  <c r="M46" i="13"/>
  <c r="F43" i="10" l="1"/>
  <c r="L48" i="13"/>
  <c r="F43" i="7"/>
  <c r="I42" i="13"/>
  <c r="F43" i="5"/>
  <c r="G42" i="13"/>
  <c r="F43" i="8"/>
  <c r="J44" i="13"/>
  <c r="F44" i="12"/>
  <c r="D39" i="13"/>
  <c r="F43" i="11"/>
  <c r="M42" i="13"/>
  <c r="N42" i="13" s="1"/>
  <c r="F43" i="9"/>
  <c r="K48" i="13"/>
  <c r="F43" i="3"/>
  <c r="E46" i="13"/>
  <c r="F43" i="4"/>
  <c r="F46" i="13"/>
  <c r="F43" i="6"/>
  <c r="H45" i="13"/>
  <c r="F44" i="9" l="1"/>
  <c r="K38" i="13"/>
  <c r="F44" i="8"/>
  <c r="J41" i="13"/>
  <c r="F44" i="6"/>
  <c r="H43" i="13"/>
  <c r="F44" i="11"/>
  <c r="M44" i="13"/>
  <c r="F44" i="5"/>
  <c r="G46" i="13"/>
  <c r="F44" i="4"/>
  <c r="F49" i="13"/>
  <c r="F45" i="12"/>
  <c r="D48" i="13"/>
  <c r="F44" i="7"/>
  <c r="I40" i="13"/>
  <c r="F44" i="3"/>
  <c r="E50" i="13"/>
  <c r="F44" i="10"/>
  <c r="L49" i="13"/>
  <c r="F45" i="11" l="1"/>
  <c r="M50" i="13"/>
  <c r="F45" i="7"/>
  <c r="I48" i="13"/>
  <c r="F45" i="6"/>
  <c r="H39" i="13"/>
  <c r="F46" i="12"/>
  <c r="D43" i="13"/>
  <c r="N43" i="13" s="1"/>
  <c r="F45" i="10"/>
  <c r="L47" i="13"/>
  <c r="F45" i="4"/>
  <c r="F50" i="13"/>
  <c r="F45" i="8"/>
  <c r="J47" i="13"/>
  <c r="F45" i="3"/>
  <c r="E49" i="13"/>
  <c r="F45" i="5"/>
  <c r="G50" i="13"/>
  <c r="F45" i="9"/>
  <c r="K40" i="13"/>
  <c r="F47" i="12" l="1"/>
  <c r="D46" i="13"/>
  <c r="N46" i="13" s="1"/>
  <c r="F46" i="8"/>
  <c r="J48" i="13"/>
  <c r="N48" i="13" s="1"/>
  <c r="F46" i="6"/>
  <c r="H44" i="13"/>
  <c r="N44" i="13" s="1"/>
  <c r="F46" i="9"/>
  <c r="K49" i="13"/>
  <c r="F46" i="4"/>
  <c r="F41" i="13"/>
  <c r="N41" i="13" s="1"/>
  <c r="F46" i="7"/>
  <c r="I47" i="13"/>
  <c r="N47" i="13" s="1"/>
  <c r="F46" i="3"/>
  <c r="E39" i="13"/>
  <c r="N39" i="13" s="1"/>
  <c r="F46" i="10"/>
  <c r="L40" i="13"/>
  <c r="N40" i="13" s="1"/>
  <c r="F46" i="11"/>
  <c r="M38" i="13"/>
  <c r="N38" i="13" s="1"/>
  <c r="F46" i="5"/>
  <c r="G49" i="13"/>
  <c r="N49" i="13" s="1"/>
  <c r="F47" i="6" l="1"/>
  <c r="H50" i="13"/>
  <c r="F47" i="11"/>
  <c r="M37" i="13"/>
  <c r="N37" i="13" s="1"/>
  <c r="F47" i="7"/>
  <c r="I50" i="13"/>
  <c r="F47" i="8"/>
  <c r="J50" i="13"/>
  <c r="F47" i="10"/>
  <c r="L50" i="13"/>
  <c r="F47" i="4"/>
  <c r="F45" i="13"/>
  <c r="F48" i="12"/>
  <c r="D59" i="13"/>
  <c r="F47" i="5"/>
  <c r="G45" i="13"/>
  <c r="F47" i="3"/>
  <c r="E45" i="13"/>
  <c r="N45" i="13" s="1"/>
  <c r="F47" i="9"/>
  <c r="K50" i="13"/>
  <c r="F48" i="8" l="1"/>
  <c r="J53" i="13"/>
  <c r="F48" i="5"/>
  <c r="G55" i="13"/>
  <c r="F49" i="12"/>
  <c r="D60" i="13"/>
  <c r="F48" i="7"/>
  <c r="I53" i="13"/>
  <c r="F48" i="9"/>
  <c r="K51" i="13"/>
  <c r="F48" i="4"/>
  <c r="F51" i="13"/>
  <c r="F48" i="11"/>
  <c r="M56" i="13"/>
  <c r="N50" i="13"/>
  <c r="F48" i="3"/>
  <c r="E52" i="13"/>
  <c r="F48" i="10"/>
  <c r="L51" i="13"/>
  <c r="F48" i="6"/>
  <c r="H59" i="13"/>
  <c r="F50" i="12" l="1"/>
  <c r="D65" i="13"/>
  <c r="F49" i="4"/>
  <c r="F55" i="13"/>
  <c r="F49" i="11"/>
  <c r="M60" i="13"/>
  <c r="F49" i="9"/>
  <c r="K52" i="13"/>
  <c r="F49" i="5"/>
  <c r="G51" i="13"/>
  <c r="F49" i="6"/>
  <c r="H53" i="13"/>
  <c r="F49" i="10"/>
  <c r="L55" i="13"/>
  <c r="F49" i="3"/>
  <c r="E51" i="13"/>
  <c r="F49" i="7"/>
  <c r="I51" i="13"/>
  <c r="F49" i="8"/>
  <c r="J51" i="13"/>
  <c r="F50" i="3" l="1"/>
  <c r="E55" i="13"/>
  <c r="F50" i="10"/>
  <c r="L54" i="13"/>
  <c r="F50" i="11"/>
  <c r="M53" i="13"/>
  <c r="F50" i="9"/>
  <c r="K58" i="13"/>
  <c r="F50" i="8"/>
  <c r="J56" i="13"/>
  <c r="F50" i="6"/>
  <c r="H54" i="13"/>
  <c r="F50" i="4"/>
  <c r="F56" i="13"/>
  <c r="F50" i="7"/>
  <c r="I64" i="13"/>
  <c r="F50" i="5"/>
  <c r="G52" i="13"/>
  <c r="F51" i="12"/>
  <c r="D55" i="13"/>
  <c r="F51" i="7" l="1"/>
  <c r="I52" i="13"/>
  <c r="F51" i="9"/>
  <c r="K57" i="13"/>
  <c r="F51" i="4"/>
  <c r="F54" i="13"/>
  <c r="F51" i="11"/>
  <c r="M54" i="13"/>
  <c r="F51" i="6"/>
  <c r="H52" i="13"/>
  <c r="F51" i="10"/>
  <c r="L57" i="13"/>
  <c r="F52" i="12"/>
  <c r="D51" i="13"/>
  <c r="F51" i="5"/>
  <c r="G56" i="13"/>
  <c r="F51" i="8"/>
  <c r="J52" i="13"/>
  <c r="F51" i="3"/>
  <c r="E54" i="13"/>
  <c r="F52" i="5" l="1"/>
  <c r="G54" i="13"/>
  <c r="F52" i="11"/>
  <c r="M58" i="13"/>
  <c r="F53" i="12"/>
  <c r="D61" i="13"/>
  <c r="F52" i="4"/>
  <c r="F52" i="13"/>
  <c r="F52" i="9"/>
  <c r="K59" i="13"/>
  <c r="F52" i="3"/>
  <c r="E57" i="13"/>
  <c r="F52" i="10"/>
  <c r="L58" i="13"/>
  <c r="F52" i="6"/>
  <c r="H62" i="13"/>
  <c r="F52" i="8"/>
  <c r="J62" i="13"/>
  <c r="F52" i="7"/>
  <c r="I62" i="13"/>
  <c r="F53" i="6" l="1"/>
  <c r="H61" i="13"/>
  <c r="F53" i="4"/>
  <c r="F53" i="13"/>
  <c r="F53" i="10"/>
  <c r="L52" i="13"/>
  <c r="F54" i="12"/>
  <c r="D57" i="13"/>
  <c r="F53" i="3"/>
  <c r="E63" i="13"/>
  <c r="F53" i="11"/>
  <c r="M51" i="13"/>
  <c r="F53" i="7"/>
  <c r="I54" i="13"/>
  <c r="F53" i="9"/>
  <c r="K62" i="13"/>
  <c r="F53" i="8"/>
  <c r="J58" i="13"/>
  <c r="F53" i="5"/>
  <c r="G57" i="13"/>
  <c r="F54" i="9" l="1"/>
  <c r="K55" i="13"/>
  <c r="F55" i="12"/>
  <c r="D64" i="13"/>
  <c r="F54" i="7"/>
  <c r="I56" i="13"/>
  <c r="F54" i="10"/>
  <c r="L59" i="13"/>
  <c r="F54" i="11"/>
  <c r="M52" i="13"/>
  <c r="F54" i="4"/>
  <c r="F57" i="13"/>
  <c r="F54" i="5"/>
  <c r="G63" i="13"/>
  <c r="F54" i="8"/>
  <c r="J64" i="13"/>
  <c r="F54" i="3"/>
  <c r="E65" i="13"/>
  <c r="F54" i="6"/>
  <c r="H65" i="13"/>
  <c r="F55" i="8" l="1"/>
  <c r="J61" i="13"/>
  <c r="F55" i="10"/>
  <c r="L62" i="13"/>
  <c r="F55" i="6"/>
  <c r="H56" i="13"/>
  <c r="F55" i="5"/>
  <c r="G59" i="13"/>
  <c r="F55" i="7"/>
  <c r="I58" i="13"/>
  <c r="F55" i="4"/>
  <c r="F63" i="13"/>
  <c r="F56" i="12"/>
  <c r="D53" i="13"/>
  <c r="F55" i="3"/>
  <c r="E56" i="13"/>
  <c r="F55" i="11"/>
  <c r="M63" i="13"/>
  <c r="F55" i="9"/>
  <c r="K61" i="13"/>
  <c r="F56" i="5" l="1"/>
  <c r="G53" i="13"/>
  <c r="F56" i="6"/>
  <c r="H58" i="13"/>
  <c r="F56" i="9"/>
  <c r="K53" i="13"/>
  <c r="F56" i="4"/>
  <c r="F58" i="13"/>
  <c r="F56" i="11"/>
  <c r="M61" i="13"/>
  <c r="F56" i="10"/>
  <c r="L53" i="13"/>
  <c r="F56" i="3"/>
  <c r="E58" i="13"/>
  <c r="F56" i="7"/>
  <c r="I57" i="13"/>
  <c r="F56" i="8"/>
  <c r="J59" i="13"/>
  <c r="F57" i="12"/>
  <c r="D52" i="13"/>
  <c r="N52" i="13" s="1"/>
  <c r="F57" i="7" l="1"/>
  <c r="I60" i="13"/>
  <c r="F57" i="4"/>
  <c r="F65" i="13"/>
  <c r="F57" i="3"/>
  <c r="E59" i="13"/>
  <c r="F57" i="9"/>
  <c r="K54" i="13"/>
  <c r="F58" i="12"/>
  <c r="D63" i="13"/>
  <c r="F57" i="10"/>
  <c r="L61" i="13"/>
  <c r="F57" i="6"/>
  <c r="H63" i="13"/>
  <c r="F57" i="8"/>
  <c r="J57" i="13"/>
  <c r="F57" i="11"/>
  <c r="M62" i="13"/>
  <c r="F57" i="5"/>
  <c r="G58" i="13"/>
  <c r="F58" i="8" l="1"/>
  <c r="J63" i="13"/>
  <c r="F58" i="6"/>
  <c r="H57" i="13"/>
  <c r="F58" i="9"/>
  <c r="K60" i="13"/>
  <c r="F58" i="3"/>
  <c r="E53" i="13"/>
  <c r="N53" i="13" s="1"/>
  <c r="F58" i="5"/>
  <c r="G64" i="13"/>
  <c r="F58" i="10"/>
  <c r="L60" i="13"/>
  <c r="F58" i="4"/>
  <c r="F59" i="13"/>
  <c r="F58" i="11"/>
  <c r="M64" i="13"/>
  <c r="F59" i="12"/>
  <c r="D58" i="13"/>
  <c r="N58" i="13" s="1"/>
  <c r="F58" i="7"/>
  <c r="I59" i="13"/>
  <c r="F59" i="3" l="1"/>
  <c r="E61" i="13"/>
  <c r="F59" i="9"/>
  <c r="K64" i="13"/>
  <c r="F59" i="6"/>
  <c r="H60" i="13"/>
  <c r="F59" i="4"/>
  <c r="F64" i="13"/>
  <c r="F59" i="7"/>
  <c r="I61" i="13"/>
  <c r="F60" i="12"/>
  <c r="D56" i="13"/>
  <c r="F59" i="11"/>
  <c r="M57" i="13"/>
  <c r="N57" i="13" s="1"/>
  <c r="F59" i="5"/>
  <c r="G60" i="13"/>
  <c r="F59" i="10"/>
  <c r="L64" i="13"/>
  <c r="F59" i="8"/>
  <c r="J60" i="13"/>
  <c r="F60" i="11" l="1"/>
  <c r="M55" i="13"/>
  <c r="F60" i="6"/>
  <c r="H51" i="13"/>
  <c r="N51" i="13" s="1"/>
  <c r="F61" i="12"/>
  <c r="D54" i="13"/>
  <c r="N54" i="13" s="1"/>
  <c r="F60" i="9"/>
  <c r="K63" i="13"/>
  <c r="F60" i="8"/>
  <c r="J54" i="13"/>
  <c r="F60" i="7"/>
  <c r="I63" i="13"/>
  <c r="F60" i="3"/>
  <c r="E60" i="13"/>
  <c r="N60" i="13" s="1"/>
  <c r="F60" i="10"/>
  <c r="L56" i="13"/>
  <c r="F60" i="5"/>
  <c r="G65" i="13"/>
  <c r="F60" i="4"/>
  <c r="F60" i="13"/>
  <c r="F62" i="12" l="1"/>
  <c r="D62" i="13"/>
  <c r="F61" i="4"/>
  <c r="F61" i="13"/>
  <c r="N61" i="13" s="1"/>
  <c r="F61" i="7"/>
  <c r="I55" i="13"/>
  <c r="F61" i="5"/>
  <c r="G61" i="13"/>
  <c r="F61" i="8"/>
  <c r="J55" i="13"/>
  <c r="F61" i="6"/>
  <c r="H55" i="13"/>
  <c r="N55" i="13" s="1"/>
  <c r="F61" i="9"/>
  <c r="K56" i="13"/>
  <c r="N56" i="13" s="1"/>
  <c r="F61" i="3"/>
  <c r="E64" i="13"/>
  <c r="F61" i="10"/>
  <c r="L63" i="13"/>
  <c r="N63" i="13" s="1"/>
  <c r="F61" i="11"/>
  <c r="M59" i="13"/>
  <c r="N59" i="13" s="1"/>
  <c r="F62" i="11" l="1"/>
  <c r="M65" i="13"/>
  <c r="F62" i="9"/>
  <c r="K65" i="13"/>
  <c r="F62" i="7"/>
  <c r="I65" i="13"/>
  <c r="F62" i="6"/>
  <c r="H64" i="13"/>
  <c r="N64" i="13" s="1"/>
  <c r="F62" i="4"/>
  <c r="F62" i="13"/>
  <c r="F62" i="8"/>
  <c r="J65" i="13"/>
  <c r="F62" i="10"/>
  <c r="L65" i="13"/>
  <c r="F63" i="12"/>
  <c r="D75" i="13"/>
  <c r="F62" i="3"/>
  <c r="E62" i="13"/>
  <c r="N62" i="13" s="1"/>
  <c r="F62" i="5"/>
  <c r="G62" i="13"/>
  <c r="F63" i="6" l="1"/>
  <c r="H68" i="13"/>
  <c r="F63" i="10"/>
  <c r="L67" i="13"/>
  <c r="F63" i="5"/>
  <c r="G66" i="13"/>
  <c r="F63" i="7"/>
  <c r="I67" i="13"/>
  <c r="F63" i="3"/>
  <c r="E66" i="13"/>
  <c r="F63" i="8"/>
  <c r="J67" i="13"/>
  <c r="F63" i="9"/>
  <c r="K67" i="13"/>
  <c r="N65" i="13"/>
  <c r="F64" i="12"/>
  <c r="D71" i="13"/>
  <c r="F63" i="4"/>
  <c r="F66" i="13"/>
  <c r="F63" i="11"/>
  <c r="M66" i="13"/>
  <c r="F64" i="7" l="1"/>
  <c r="I66" i="13"/>
  <c r="F64" i="11"/>
  <c r="M76" i="13"/>
  <c r="F64" i="9"/>
  <c r="K70" i="13"/>
  <c r="F64" i="5"/>
  <c r="G67" i="13"/>
  <c r="F65" i="12"/>
  <c r="D70" i="13"/>
  <c r="F64" i="4"/>
  <c r="F69" i="13"/>
  <c r="F64" i="8"/>
  <c r="J70" i="13"/>
  <c r="F64" i="10"/>
  <c r="L73" i="13"/>
  <c r="F64" i="3"/>
  <c r="E67" i="13"/>
  <c r="F64" i="6"/>
  <c r="H78" i="13"/>
  <c r="F65" i="10" l="1"/>
  <c r="L69" i="13"/>
  <c r="F65" i="5"/>
  <c r="G68" i="13"/>
  <c r="F65" i="8"/>
  <c r="J76" i="13"/>
  <c r="F65" i="9"/>
  <c r="K69" i="13"/>
  <c r="F65" i="6"/>
  <c r="H66" i="13"/>
  <c r="F65" i="4"/>
  <c r="F67" i="13"/>
  <c r="F65" i="11"/>
  <c r="M68" i="13"/>
  <c r="F65" i="3"/>
  <c r="E68" i="13"/>
  <c r="F66" i="12"/>
  <c r="D72" i="13"/>
  <c r="F65" i="7"/>
  <c r="I70" i="13"/>
  <c r="F66" i="3" l="1"/>
  <c r="E70" i="13"/>
  <c r="F66" i="9"/>
  <c r="K73" i="13"/>
  <c r="F66" i="11"/>
  <c r="M79" i="13"/>
  <c r="F66" i="8"/>
  <c r="J69" i="13"/>
  <c r="F66" i="4"/>
  <c r="F70" i="13"/>
  <c r="F66" i="5"/>
  <c r="G77" i="13"/>
  <c r="F66" i="7"/>
  <c r="I71" i="13"/>
  <c r="F67" i="12"/>
  <c r="D76" i="13"/>
  <c r="F66" i="6"/>
  <c r="H71" i="13"/>
  <c r="F66" i="10"/>
  <c r="L66" i="13"/>
  <c r="F68" i="12" l="1"/>
  <c r="D68" i="13"/>
  <c r="F67" i="8"/>
  <c r="J71" i="13"/>
  <c r="F67" i="11"/>
  <c r="M74" i="13"/>
  <c r="F67" i="7"/>
  <c r="I69" i="13"/>
  <c r="F67" i="5"/>
  <c r="G69" i="13"/>
  <c r="F67" i="9"/>
  <c r="K72" i="13"/>
  <c r="F67" i="10"/>
  <c r="L77" i="13"/>
  <c r="F67" i="6"/>
  <c r="H74" i="13"/>
  <c r="F67" i="4"/>
  <c r="F68" i="13"/>
  <c r="F67" i="3"/>
  <c r="E69" i="13"/>
  <c r="F68" i="6" l="1"/>
  <c r="H69" i="13"/>
  <c r="F68" i="7"/>
  <c r="I68" i="13"/>
  <c r="F68" i="3"/>
  <c r="E77" i="13"/>
  <c r="F68" i="10"/>
  <c r="L78" i="13"/>
  <c r="F68" i="11"/>
  <c r="M67" i="13"/>
  <c r="F68" i="9"/>
  <c r="K66" i="13"/>
  <c r="F68" i="8"/>
  <c r="J74" i="13"/>
  <c r="F68" i="4"/>
  <c r="F77" i="13"/>
  <c r="F68" i="5"/>
  <c r="G70" i="13"/>
  <c r="F69" i="12"/>
  <c r="D66" i="13"/>
  <c r="F69" i="4" l="1"/>
  <c r="F75" i="13"/>
  <c r="F69" i="10"/>
  <c r="L68" i="13"/>
  <c r="F69" i="8"/>
  <c r="J68" i="13"/>
  <c r="N68" i="13" s="1"/>
  <c r="F69" i="3"/>
  <c r="E72" i="13"/>
  <c r="F70" i="12"/>
  <c r="D80" i="13"/>
  <c r="F69" i="9"/>
  <c r="K68" i="13"/>
  <c r="F69" i="7"/>
  <c r="I74" i="13"/>
  <c r="F69" i="5"/>
  <c r="G73" i="13"/>
  <c r="F69" i="11"/>
  <c r="M72" i="13"/>
  <c r="F69" i="6"/>
  <c r="H73" i="13"/>
  <c r="F70" i="7" l="1"/>
  <c r="I79" i="13"/>
  <c r="F70" i="8"/>
  <c r="J79" i="13"/>
  <c r="F70" i="6"/>
  <c r="H77" i="13"/>
  <c r="F70" i="9"/>
  <c r="K76" i="13"/>
  <c r="F70" i="10"/>
  <c r="L72" i="13"/>
  <c r="F71" i="12"/>
  <c r="D73" i="13"/>
  <c r="F70" i="11"/>
  <c r="M71" i="13"/>
  <c r="F70" i="4"/>
  <c r="F79" i="13"/>
  <c r="F70" i="5"/>
  <c r="G75" i="13"/>
  <c r="F70" i="3"/>
  <c r="E75" i="13"/>
  <c r="F71" i="9" l="1"/>
  <c r="K77" i="13"/>
  <c r="F71" i="11"/>
  <c r="M75" i="13"/>
  <c r="F71" i="6"/>
  <c r="H72" i="13"/>
  <c r="F72" i="12"/>
  <c r="D67" i="13"/>
  <c r="F71" i="8"/>
  <c r="J66" i="13"/>
  <c r="N66" i="13" s="1"/>
  <c r="F71" i="5"/>
  <c r="G71" i="13"/>
  <c r="F71" i="3"/>
  <c r="E74" i="13"/>
  <c r="F71" i="10"/>
  <c r="L76" i="13"/>
  <c r="F71" i="4"/>
  <c r="F73" i="13"/>
  <c r="F71" i="7"/>
  <c r="I76" i="13"/>
  <c r="F73" i="12" l="1"/>
  <c r="D69" i="13"/>
  <c r="F72" i="3"/>
  <c r="E78" i="13"/>
  <c r="F72" i="6"/>
  <c r="H79" i="13"/>
  <c r="F72" i="7"/>
  <c r="I72" i="13"/>
  <c r="F72" i="5"/>
  <c r="G72" i="13"/>
  <c r="F72" i="4"/>
  <c r="F71" i="13"/>
  <c r="F72" i="8"/>
  <c r="J75" i="13"/>
  <c r="F72" i="11"/>
  <c r="M69" i="13"/>
  <c r="F72" i="10"/>
  <c r="L70" i="13"/>
  <c r="F72" i="9"/>
  <c r="K71" i="13"/>
  <c r="F73" i="11" l="1"/>
  <c r="M80" i="13"/>
  <c r="F73" i="7"/>
  <c r="I78" i="13"/>
  <c r="F73" i="8"/>
  <c r="J72" i="13"/>
  <c r="F73" i="6"/>
  <c r="H67" i="13"/>
  <c r="N67" i="13" s="1"/>
  <c r="F73" i="9"/>
  <c r="K78" i="13"/>
  <c r="F73" i="4"/>
  <c r="F74" i="13"/>
  <c r="F73" i="3"/>
  <c r="E71" i="13"/>
  <c r="N69" i="13"/>
  <c r="F73" i="10"/>
  <c r="L75" i="13"/>
  <c r="F73" i="5"/>
  <c r="G74" i="13"/>
  <c r="F74" i="12"/>
  <c r="D74" i="13"/>
  <c r="F74" i="6" l="1"/>
  <c r="H75" i="13"/>
  <c r="F74" i="3"/>
  <c r="E80" i="13"/>
  <c r="F74" i="8"/>
  <c r="J80" i="13"/>
  <c r="F75" i="12"/>
  <c r="D78" i="13"/>
  <c r="F74" i="4"/>
  <c r="F78" i="13"/>
  <c r="F74" i="7"/>
  <c r="I75" i="13"/>
  <c r="F74" i="10"/>
  <c r="L74" i="13"/>
  <c r="F74" i="5"/>
  <c r="G78" i="13"/>
  <c r="F74" i="9"/>
  <c r="K74" i="13"/>
  <c r="N74" i="13" s="1"/>
  <c r="F74" i="11"/>
  <c r="M77" i="13"/>
  <c r="F75" i="10" l="1"/>
  <c r="L71" i="13"/>
  <c r="N71" i="13" s="1"/>
  <c r="F75" i="8"/>
  <c r="J73" i="13"/>
  <c r="F75" i="11"/>
  <c r="M73" i="13"/>
  <c r="F75" i="7"/>
  <c r="I73" i="13"/>
  <c r="F75" i="3"/>
  <c r="E73" i="13"/>
  <c r="N73" i="13" s="1"/>
  <c r="F75" i="9"/>
  <c r="K75" i="13"/>
  <c r="N75" i="13" s="1"/>
  <c r="F75" i="4"/>
  <c r="F72" i="13"/>
  <c r="N72" i="13" s="1"/>
  <c r="F75" i="5"/>
  <c r="G80" i="13"/>
  <c r="F76" i="12"/>
  <c r="D77" i="13"/>
  <c r="F75" i="6"/>
  <c r="H80" i="13"/>
  <c r="F76" i="9" l="1"/>
  <c r="K79" i="13"/>
  <c r="F76" i="3"/>
  <c r="E76" i="13"/>
  <c r="F76" i="7"/>
  <c r="I80" i="13"/>
  <c r="F76" i="6"/>
  <c r="H76" i="13"/>
  <c r="F76" i="4"/>
  <c r="F80" i="13"/>
  <c r="F76" i="11"/>
  <c r="M78" i="13"/>
  <c r="F76" i="8"/>
  <c r="J78" i="13"/>
  <c r="F77" i="12"/>
  <c r="D79" i="13"/>
  <c r="F76" i="5"/>
  <c r="G79" i="13"/>
  <c r="F76" i="10"/>
  <c r="L80" i="13"/>
  <c r="N78" i="13" l="1"/>
  <c r="F77" i="6"/>
  <c r="H70" i="13"/>
  <c r="F77" i="8"/>
  <c r="J77" i="13"/>
  <c r="F77" i="7"/>
  <c r="I77" i="13"/>
  <c r="N77" i="13" s="1"/>
  <c r="F77" i="11"/>
  <c r="M70" i="13"/>
  <c r="N70" i="13" s="1"/>
  <c r="F77" i="3"/>
  <c r="E79" i="13"/>
  <c r="F78" i="12"/>
  <c r="D89" i="13"/>
  <c r="F77" i="10"/>
  <c r="L79" i="13"/>
  <c r="F77" i="5"/>
  <c r="G76" i="13"/>
  <c r="N79" i="13"/>
  <c r="F77" i="4"/>
  <c r="F76" i="13"/>
  <c r="N76" i="13" s="1"/>
  <c r="F77" i="9"/>
  <c r="K80" i="13"/>
  <c r="N80" i="13" s="1"/>
  <c r="F78" i="10" l="1"/>
  <c r="L87" i="13"/>
  <c r="F78" i="8"/>
  <c r="J81" i="13"/>
  <c r="F78" i="9"/>
  <c r="K87" i="13"/>
  <c r="F78" i="7"/>
  <c r="I81" i="13"/>
  <c r="F78" i="3"/>
  <c r="E82" i="13"/>
  <c r="F79" i="12"/>
  <c r="D82" i="13"/>
  <c r="F78" i="4"/>
  <c r="F86" i="13"/>
  <c r="F78" i="6"/>
  <c r="H88" i="13"/>
  <c r="F78" i="5"/>
  <c r="G82" i="13"/>
  <c r="F78" i="11"/>
  <c r="M84" i="13"/>
  <c r="F79" i="4" l="1"/>
  <c r="F82" i="13"/>
  <c r="F79" i="9"/>
  <c r="K82" i="13"/>
  <c r="F79" i="11"/>
  <c r="M85" i="13"/>
  <c r="F80" i="12"/>
  <c r="D85" i="13"/>
  <c r="F79" i="8"/>
  <c r="J87" i="13"/>
  <c r="F79" i="6"/>
  <c r="H84" i="13"/>
  <c r="F79" i="7"/>
  <c r="I83" i="13"/>
  <c r="F79" i="5"/>
  <c r="G86" i="13"/>
  <c r="F79" i="3"/>
  <c r="E86" i="13"/>
  <c r="F79" i="10"/>
  <c r="L83" i="13"/>
  <c r="F80" i="5" l="1"/>
  <c r="G85" i="13"/>
  <c r="F81" i="12"/>
  <c r="D86" i="13"/>
  <c r="F80" i="7"/>
  <c r="I87" i="13"/>
  <c r="F80" i="11"/>
  <c r="M88" i="13"/>
  <c r="F80" i="6"/>
  <c r="H83" i="13"/>
  <c r="F80" i="9"/>
  <c r="K81" i="13"/>
  <c r="F80" i="8"/>
  <c r="J82" i="13"/>
  <c r="F80" i="10"/>
  <c r="L81" i="13"/>
  <c r="F80" i="3"/>
  <c r="E84" i="13"/>
  <c r="F80" i="4"/>
  <c r="F85" i="13"/>
  <c r="F81" i="10" l="1"/>
  <c r="L92" i="13"/>
  <c r="F81" i="8"/>
  <c r="J85" i="13"/>
  <c r="F81" i="7"/>
  <c r="I90" i="13"/>
  <c r="F81" i="11"/>
  <c r="M83" i="13"/>
  <c r="F81" i="9"/>
  <c r="K89" i="13"/>
  <c r="F82" i="12"/>
  <c r="D81" i="13"/>
  <c r="F81" i="4"/>
  <c r="F83" i="13"/>
  <c r="F81" i="3"/>
  <c r="E81" i="13"/>
  <c r="F81" i="6"/>
  <c r="H86" i="13"/>
  <c r="F81" i="5"/>
  <c r="G81" i="13"/>
  <c r="F82" i="11" l="1"/>
  <c r="M86" i="13"/>
  <c r="F82" i="4"/>
  <c r="F84" i="13"/>
  <c r="F82" i="7"/>
  <c r="I84" i="13"/>
  <c r="F82" i="3"/>
  <c r="E88" i="13"/>
  <c r="F83" i="12"/>
  <c r="D87" i="13"/>
  <c r="F82" i="5"/>
  <c r="G83" i="13"/>
  <c r="F82" i="8"/>
  <c r="J90" i="13"/>
  <c r="F82" i="9"/>
  <c r="K83" i="13"/>
  <c r="F82" i="6"/>
  <c r="H82" i="13"/>
  <c r="F82" i="10"/>
  <c r="L82" i="13"/>
  <c r="F83" i="8" l="1"/>
  <c r="J89" i="13"/>
  <c r="F83" i="7"/>
  <c r="I82" i="13"/>
  <c r="F83" i="4"/>
  <c r="F81" i="13"/>
  <c r="F83" i="5"/>
  <c r="G84" i="13"/>
  <c r="F84" i="12"/>
  <c r="D83" i="13"/>
  <c r="F83" i="10"/>
  <c r="L85" i="13"/>
  <c r="F83" i="6"/>
  <c r="H81" i="13"/>
  <c r="F83" i="11"/>
  <c r="M81" i="13"/>
  <c r="F83" i="9"/>
  <c r="K84" i="13"/>
  <c r="F83" i="3"/>
  <c r="E83" i="13"/>
  <c r="F84" i="11" l="1"/>
  <c r="M87" i="13"/>
  <c r="F84" i="5"/>
  <c r="G88" i="13"/>
  <c r="N81" i="13"/>
  <c r="F84" i="6"/>
  <c r="H90" i="13"/>
  <c r="F84" i="3"/>
  <c r="E85" i="13"/>
  <c r="F84" i="9"/>
  <c r="K91" i="13"/>
  <c r="F84" i="7"/>
  <c r="I85" i="13"/>
  <c r="F84" i="4"/>
  <c r="F92" i="13"/>
  <c r="F84" i="10"/>
  <c r="L91" i="13"/>
  <c r="F85" i="12"/>
  <c r="D93" i="13"/>
  <c r="F84" i="8"/>
  <c r="J84" i="13"/>
  <c r="F85" i="3" l="1"/>
  <c r="E89" i="13"/>
  <c r="F85" i="4"/>
  <c r="F88" i="13"/>
  <c r="F85" i="6"/>
  <c r="H87" i="13"/>
  <c r="F85" i="8"/>
  <c r="J83" i="13"/>
  <c r="N83" i="13" s="1"/>
  <c r="F85" i="7"/>
  <c r="I92" i="13"/>
  <c r="F86" i="12"/>
  <c r="D94" i="13"/>
  <c r="F85" i="5"/>
  <c r="G91" i="13"/>
  <c r="F85" i="9"/>
  <c r="K90" i="13"/>
  <c r="F85" i="10"/>
  <c r="L84" i="13"/>
  <c r="F85" i="11"/>
  <c r="M90" i="13"/>
  <c r="F86" i="9" l="1"/>
  <c r="K86" i="13"/>
  <c r="F86" i="8"/>
  <c r="J92" i="13"/>
  <c r="F86" i="6"/>
  <c r="H91" i="13"/>
  <c r="F86" i="5"/>
  <c r="G89" i="13"/>
  <c r="F86" i="11"/>
  <c r="M91" i="13"/>
  <c r="F87" i="12"/>
  <c r="D88" i="13"/>
  <c r="F86" i="4"/>
  <c r="F91" i="13"/>
  <c r="F86" i="10"/>
  <c r="L89" i="13"/>
  <c r="F86" i="7"/>
  <c r="I94" i="13"/>
  <c r="F86" i="3"/>
  <c r="E87" i="13"/>
  <c r="F87" i="10" l="1"/>
  <c r="L93" i="13"/>
  <c r="F87" i="5"/>
  <c r="G92" i="13"/>
  <c r="F87" i="4"/>
  <c r="F93" i="13"/>
  <c r="F87" i="6"/>
  <c r="H85" i="13"/>
  <c r="F87" i="3"/>
  <c r="E91" i="13"/>
  <c r="F88" i="12"/>
  <c r="D91" i="13"/>
  <c r="F87" i="11"/>
  <c r="M94" i="13"/>
  <c r="F87" i="7"/>
  <c r="I89" i="13"/>
  <c r="F87" i="8"/>
  <c r="J94" i="13"/>
  <c r="F87" i="9"/>
  <c r="K92" i="13"/>
  <c r="F88" i="11" l="1"/>
  <c r="M89" i="13"/>
  <c r="F88" i="9"/>
  <c r="K88" i="13"/>
  <c r="F89" i="12"/>
  <c r="D95" i="13"/>
  <c r="F88" i="4"/>
  <c r="F95" i="13"/>
  <c r="F88" i="8"/>
  <c r="J86" i="13"/>
  <c r="F88" i="3"/>
  <c r="E90" i="13"/>
  <c r="F88" i="5"/>
  <c r="G90" i="13"/>
  <c r="F88" i="7"/>
  <c r="I86" i="13"/>
  <c r="F88" i="6"/>
  <c r="H95" i="13"/>
  <c r="F88" i="10"/>
  <c r="L90" i="13"/>
  <c r="F90" i="12" l="1"/>
  <c r="D84" i="13"/>
  <c r="N84" i="13" s="1"/>
  <c r="F89" i="6"/>
  <c r="H92" i="13"/>
  <c r="F89" i="7"/>
  <c r="I88" i="13"/>
  <c r="F89" i="4"/>
  <c r="F89" i="13"/>
  <c r="F89" i="3"/>
  <c r="E93" i="13"/>
  <c r="F89" i="9"/>
  <c r="K93" i="13"/>
  <c r="F89" i="10"/>
  <c r="L88" i="13"/>
  <c r="F89" i="5"/>
  <c r="G87" i="13"/>
  <c r="F89" i="8"/>
  <c r="J93" i="13"/>
  <c r="F89" i="11"/>
  <c r="M92" i="13"/>
  <c r="F90" i="5" l="1"/>
  <c r="G93" i="13"/>
  <c r="F90" i="4"/>
  <c r="F87" i="13"/>
  <c r="N87" i="13" s="1"/>
  <c r="F90" i="11"/>
  <c r="M93" i="13"/>
  <c r="F90" i="7"/>
  <c r="I91" i="13"/>
  <c r="F90" i="10"/>
  <c r="L86" i="13"/>
  <c r="N86" i="13" s="1"/>
  <c r="F90" i="9"/>
  <c r="K85" i="13"/>
  <c r="N85" i="13" s="1"/>
  <c r="F90" i="6"/>
  <c r="H94" i="13"/>
  <c r="F90" i="8"/>
  <c r="J88" i="13"/>
  <c r="N88" i="13" s="1"/>
  <c r="F90" i="3"/>
  <c r="E92" i="13"/>
  <c r="F91" i="12"/>
  <c r="D90" i="13"/>
  <c r="F91" i="11" l="1"/>
  <c r="M95" i="13"/>
  <c r="F91" i="7"/>
  <c r="I93" i="13"/>
  <c r="F92" i="12"/>
  <c r="D92" i="13"/>
  <c r="N92" i="13" s="1"/>
  <c r="F91" i="9"/>
  <c r="K94" i="13"/>
  <c r="F91" i="10"/>
  <c r="L94" i="13"/>
  <c r="F91" i="4"/>
  <c r="F90" i="13"/>
  <c r="N90" i="13" s="1"/>
  <c r="F91" i="6"/>
  <c r="H89" i="13"/>
  <c r="N89" i="13" s="1"/>
  <c r="F91" i="3"/>
  <c r="E95" i="13"/>
  <c r="F91" i="8"/>
  <c r="J91" i="13"/>
  <c r="N91" i="13" s="1"/>
  <c r="F91" i="5"/>
  <c r="G95" i="13"/>
  <c r="F92" i="6" l="1"/>
  <c r="H93" i="13"/>
  <c r="N93" i="13" s="1"/>
  <c r="F93" i="12"/>
  <c r="D98" i="13"/>
  <c r="F92" i="5"/>
  <c r="G94" i="13"/>
  <c r="F92" i="4"/>
  <c r="F94" i="13"/>
  <c r="F92" i="7"/>
  <c r="I95" i="13"/>
  <c r="N95" i="13" s="1"/>
  <c r="F92" i="3"/>
  <c r="E94" i="13"/>
  <c r="F92" i="9"/>
  <c r="K95" i="13"/>
  <c r="F92" i="8"/>
  <c r="J95" i="13"/>
  <c r="F92" i="10"/>
  <c r="L95" i="13"/>
  <c r="F92" i="11"/>
  <c r="M82" i="13"/>
  <c r="N82" i="13" s="1"/>
  <c r="F93" i="8" l="1"/>
  <c r="J106" i="13"/>
  <c r="F93" i="4"/>
  <c r="F97" i="13"/>
  <c r="F93" i="9"/>
  <c r="K106" i="13"/>
  <c r="F93" i="5"/>
  <c r="G97" i="13"/>
  <c r="N94" i="13"/>
  <c r="F93" i="11"/>
  <c r="M102" i="13"/>
  <c r="F93" i="3"/>
  <c r="E97" i="13"/>
  <c r="F94" i="12"/>
  <c r="D102" i="13"/>
  <c r="F93" i="10"/>
  <c r="L106" i="13"/>
  <c r="F93" i="7"/>
  <c r="I100" i="13"/>
  <c r="F93" i="6"/>
  <c r="H98" i="13"/>
  <c r="F95" i="12" l="1"/>
  <c r="D104" i="13"/>
  <c r="F94" i="5"/>
  <c r="G96" i="13"/>
  <c r="F94" i="6"/>
  <c r="H99" i="13"/>
  <c r="F94" i="3"/>
  <c r="E99" i="13"/>
  <c r="F94" i="9"/>
  <c r="K96" i="13"/>
  <c r="F94" i="7"/>
  <c r="I106" i="13"/>
  <c r="F94" i="11"/>
  <c r="M104" i="13"/>
  <c r="F94" i="4"/>
  <c r="F99" i="13"/>
  <c r="F94" i="10"/>
  <c r="L98" i="13"/>
  <c r="F94" i="8"/>
  <c r="J100" i="13"/>
  <c r="F95" i="4" l="1"/>
  <c r="F100" i="13"/>
  <c r="F95" i="3"/>
  <c r="E102" i="13"/>
  <c r="F95" i="11"/>
  <c r="M96" i="13"/>
  <c r="F95" i="6"/>
  <c r="H97" i="13"/>
  <c r="F95" i="7"/>
  <c r="I105" i="13"/>
  <c r="F95" i="5"/>
  <c r="G105" i="13"/>
  <c r="F95" i="8"/>
  <c r="J105" i="13"/>
  <c r="F95" i="10"/>
  <c r="L101" i="13"/>
  <c r="F95" i="9"/>
  <c r="K100" i="13"/>
  <c r="F96" i="12"/>
  <c r="D101" i="13"/>
  <c r="F96" i="11" l="1"/>
  <c r="M107" i="13"/>
  <c r="F96" i="10"/>
  <c r="L104" i="13"/>
  <c r="F96" i="6"/>
  <c r="H96" i="13"/>
  <c r="F97" i="12"/>
  <c r="D109" i="13"/>
  <c r="F96" i="5"/>
  <c r="G99" i="13"/>
  <c r="F96" i="3"/>
  <c r="E100" i="13"/>
  <c r="F96" i="8"/>
  <c r="J96" i="13"/>
  <c r="F96" i="9"/>
  <c r="K103" i="13"/>
  <c r="F96" i="7"/>
  <c r="I103" i="13"/>
  <c r="F96" i="4"/>
  <c r="F96" i="13"/>
  <c r="F97" i="6" l="1"/>
  <c r="H104" i="13"/>
  <c r="F97" i="8"/>
  <c r="J104" i="13"/>
  <c r="F97" i="3"/>
  <c r="E96" i="13"/>
  <c r="F97" i="10"/>
  <c r="L108" i="13"/>
  <c r="F97" i="5"/>
  <c r="G101" i="13"/>
  <c r="F97" i="4"/>
  <c r="F105" i="13"/>
  <c r="F97" i="11"/>
  <c r="M103" i="13"/>
  <c r="F97" i="7"/>
  <c r="I96" i="13"/>
  <c r="F97" i="9"/>
  <c r="K101" i="13"/>
  <c r="F98" i="12"/>
  <c r="D97" i="13"/>
  <c r="F98" i="10" l="1"/>
  <c r="L103" i="13"/>
  <c r="F98" i="3"/>
  <c r="E101" i="13"/>
  <c r="F98" i="7"/>
  <c r="I97" i="13"/>
  <c r="F99" i="12"/>
  <c r="D96" i="13"/>
  <c r="F98" i="4"/>
  <c r="F103" i="13"/>
  <c r="F98" i="8"/>
  <c r="J103" i="13"/>
  <c r="F98" i="11"/>
  <c r="M110" i="13"/>
  <c r="F98" i="9"/>
  <c r="K107" i="13"/>
  <c r="F98" i="5"/>
  <c r="G102" i="13"/>
  <c r="F98" i="6"/>
  <c r="H107" i="13"/>
  <c r="F99" i="11" l="1"/>
  <c r="M98" i="13"/>
  <c r="F99" i="7"/>
  <c r="I98" i="13"/>
  <c r="F100" i="12"/>
  <c r="D99" i="13"/>
  <c r="F99" i="6"/>
  <c r="H108" i="13"/>
  <c r="F99" i="8"/>
  <c r="J98" i="13"/>
  <c r="F99" i="3"/>
  <c r="E98" i="13"/>
  <c r="F99" i="9"/>
  <c r="K102" i="13"/>
  <c r="F99" i="5"/>
  <c r="G98" i="13"/>
  <c r="F99" i="4"/>
  <c r="F101" i="13"/>
  <c r="F99" i="10"/>
  <c r="L99" i="13"/>
  <c r="F100" i="9" l="1"/>
  <c r="K99" i="13"/>
  <c r="F100" i="3"/>
  <c r="E105" i="13"/>
  <c r="F100" i="7"/>
  <c r="I99" i="13"/>
  <c r="F100" i="8"/>
  <c r="J99" i="13"/>
  <c r="F101" i="12"/>
  <c r="D108" i="13"/>
  <c r="F100" i="4"/>
  <c r="F108" i="13"/>
  <c r="F100" i="11"/>
  <c r="M100" i="13"/>
  <c r="F100" i="10"/>
  <c r="L105" i="13"/>
  <c r="F100" i="5"/>
  <c r="G100" i="13"/>
  <c r="F100" i="6"/>
  <c r="H103" i="13"/>
  <c r="F101" i="7" l="1"/>
  <c r="I104" i="13"/>
  <c r="F101" i="4"/>
  <c r="F107" i="13"/>
  <c r="F101" i="3"/>
  <c r="E108" i="13"/>
  <c r="F101" i="5"/>
  <c r="G107" i="13"/>
  <c r="F102" i="12"/>
  <c r="D105" i="13"/>
  <c r="F101" i="10"/>
  <c r="L97" i="13"/>
  <c r="F101" i="8"/>
  <c r="J101" i="13"/>
  <c r="F101" i="9"/>
  <c r="K97" i="13"/>
  <c r="F101" i="11"/>
  <c r="M109" i="13"/>
  <c r="F101" i="6"/>
  <c r="H105" i="13"/>
  <c r="F102" i="8" l="1"/>
  <c r="J97" i="13"/>
  <c r="F102" i="3"/>
  <c r="E107" i="13"/>
  <c r="F102" i="10"/>
  <c r="L100" i="13"/>
  <c r="F102" i="4"/>
  <c r="F102" i="13"/>
  <c r="F102" i="6"/>
  <c r="H102" i="13"/>
  <c r="F103" i="12"/>
  <c r="D110" i="13"/>
  <c r="F102" i="11"/>
  <c r="M108" i="13"/>
  <c r="F102" i="7"/>
  <c r="I101" i="13"/>
  <c r="F102" i="9"/>
  <c r="K98" i="13"/>
  <c r="F102" i="5"/>
  <c r="G103" i="13"/>
  <c r="F103" i="11" l="1"/>
  <c r="M97" i="13"/>
  <c r="N97" i="13" s="1"/>
  <c r="F103" i="10"/>
  <c r="L107" i="13"/>
  <c r="F104" i="12"/>
  <c r="D107" i="13"/>
  <c r="F103" i="3"/>
  <c r="E103" i="13"/>
  <c r="F103" i="6"/>
  <c r="H100" i="13"/>
  <c r="F103" i="9"/>
  <c r="K104" i="13"/>
  <c r="F103" i="8"/>
  <c r="J102" i="13"/>
  <c r="F103" i="5"/>
  <c r="G108" i="13"/>
  <c r="F103" i="7"/>
  <c r="I102" i="13"/>
  <c r="F103" i="4"/>
  <c r="F98" i="13"/>
  <c r="N98" i="13" s="1"/>
  <c r="F104" i="8" l="1"/>
  <c r="J108" i="13"/>
  <c r="F104" i="3"/>
  <c r="E104" i="13"/>
  <c r="F105" i="12"/>
  <c r="D100" i="13"/>
  <c r="N100" i="13" s="1"/>
  <c r="F104" i="4"/>
  <c r="F109" i="13"/>
  <c r="F104" i="9"/>
  <c r="K108" i="13"/>
  <c r="F104" i="7"/>
  <c r="I107" i="13"/>
  <c r="F104" i="10"/>
  <c r="L96" i="13"/>
  <c r="N96" i="13" s="1"/>
  <c r="F104" i="6"/>
  <c r="H106" i="13"/>
  <c r="F104" i="5"/>
  <c r="G104" i="13"/>
  <c r="F104" i="11"/>
  <c r="M101" i="13"/>
  <c r="F105" i="7" l="1"/>
  <c r="I110" i="13"/>
  <c r="F105" i="5"/>
  <c r="G106" i="13"/>
  <c r="F105" i="9"/>
  <c r="K110" i="13"/>
  <c r="F105" i="6"/>
  <c r="H101" i="13"/>
  <c r="N101" i="13" s="1"/>
  <c r="F105" i="4"/>
  <c r="F104" i="13"/>
  <c r="N104" i="13" s="1"/>
  <c r="F105" i="10"/>
  <c r="L109" i="13"/>
  <c r="F106" i="12"/>
  <c r="D106" i="13"/>
  <c r="F105" i="3"/>
  <c r="E109" i="13"/>
  <c r="F105" i="11"/>
  <c r="M99" i="13"/>
  <c r="N99" i="13" s="1"/>
  <c r="F105" i="8"/>
  <c r="J107" i="13"/>
  <c r="N107" i="13" s="1"/>
  <c r="F106" i="9" l="1"/>
  <c r="K105" i="13"/>
  <c r="F106" i="10"/>
  <c r="L102" i="13"/>
  <c r="N102" i="13" s="1"/>
  <c r="F106" i="11"/>
  <c r="M106" i="13"/>
  <c r="F106" i="5"/>
  <c r="G109" i="13"/>
  <c r="F106" i="3"/>
  <c r="E106" i="13"/>
  <c r="F106" i="4"/>
  <c r="F110" i="13"/>
  <c r="F106" i="7"/>
  <c r="I109" i="13"/>
  <c r="F107" i="12"/>
  <c r="D103" i="13"/>
  <c r="N103" i="13" s="1"/>
  <c r="F106" i="8"/>
  <c r="J109" i="13"/>
  <c r="F106" i="6"/>
  <c r="H109" i="13"/>
  <c r="F107" i="5" l="1"/>
  <c r="G110" i="13"/>
  <c r="F107" i="6"/>
  <c r="H110" i="13"/>
  <c r="F107" i="7"/>
  <c r="I108" i="13"/>
  <c r="N108" i="13" s="1"/>
  <c r="F107" i="11"/>
  <c r="M105" i="13"/>
  <c r="N105" i="13" s="1"/>
  <c r="F108" i="12"/>
  <c r="D113" i="13"/>
  <c r="F107" i="4"/>
  <c r="F106" i="13"/>
  <c r="N106" i="13" s="1"/>
  <c r="F107" i="10"/>
  <c r="L110" i="13"/>
  <c r="F107" i="8"/>
  <c r="J110" i="13"/>
  <c r="F107" i="3"/>
  <c r="E110" i="13"/>
  <c r="F107" i="9"/>
  <c r="K109" i="13"/>
  <c r="N109" i="13" s="1"/>
  <c r="F108" i="10" l="1"/>
  <c r="L117" i="13"/>
  <c r="F108" i="7"/>
  <c r="I111" i="13"/>
  <c r="N110" i="13"/>
  <c r="F108" i="4"/>
  <c r="F118" i="13"/>
  <c r="F108" i="6"/>
  <c r="H113" i="13"/>
  <c r="F108" i="3"/>
  <c r="E114" i="13"/>
  <c r="F109" i="12"/>
  <c r="D111" i="13"/>
  <c r="F108" i="5"/>
  <c r="G118" i="13"/>
  <c r="F108" i="9"/>
  <c r="K117" i="13"/>
  <c r="F108" i="8"/>
  <c r="J111" i="13"/>
  <c r="F108" i="11"/>
  <c r="M123" i="13"/>
  <c r="F109" i="4" l="1"/>
  <c r="F113" i="13"/>
  <c r="F109" i="11"/>
  <c r="M122" i="13"/>
  <c r="F110" i="12"/>
  <c r="D123" i="13"/>
  <c r="F109" i="6"/>
  <c r="H115" i="13"/>
  <c r="F109" i="5"/>
  <c r="G113" i="13"/>
  <c r="F109" i="8"/>
  <c r="J116" i="13"/>
  <c r="F109" i="7"/>
  <c r="I112" i="13"/>
  <c r="F109" i="3"/>
  <c r="E113" i="13"/>
  <c r="F109" i="9"/>
  <c r="K112" i="13"/>
  <c r="F109" i="10"/>
  <c r="L121" i="13"/>
  <c r="F110" i="3" l="1"/>
  <c r="E116" i="13"/>
  <c r="F110" i="6"/>
  <c r="H112" i="13"/>
  <c r="F110" i="7"/>
  <c r="I116" i="13"/>
  <c r="F111" i="12"/>
  <c r="D112" i="13"/>
  <c r="F110" i="10"/>
  <c r="L112" i="13"/>
  <c r="F110" i="8"/>
  <c r="J115" i="13"/>
  <c r="F110" i="11"/>
  <c r="M116" i="13"/>
  <c r="F110" i="9"/>
  <c r="K114" i="13"/>
  <c r="F110" i="5"/>
  <c r="G111" i="13"/>
  <c r="F110" i="4"/>
  <c r="F116" i="13"/>
  <c r="F111" i="11" l="1"/>
  <c r="M119" i="13"/>
  <c r="F111" i="7"/>
  <c r="I117" i="13"/>
  <c r="F111" i="8"/>
  <c r="J117" i="13"/>
  <c r="F111" i="6"/>
  <c r="H114" i="13"/>
  <c r="F111" i="10"/>
  <c r="L120" i="13"/>
  <c r="F111" i="3"/>
  <c r="E118" i="13"/>
  <c r="F111" i="4"/>
  <c r="F120" i="13"/>
  <c r="F111" i="5"/>
  <c r="G114" i="13"/>
  <c r="F111" i="9"/>
  <c r="K121" i="13"/>
  <c r="F112" i="12"/>
  <c r="D118" i="13"/>
  <c r="F112" i="6" l="1"/>
  <c r="H111" i="13"/>
  <c r="F112" i="8"/>
  <c r="J112" i="13"/>
  <c r="F112" i="3"/>
  <c r="E111" i="13"/>
  <c r="F112" i="4"/>
  <c r="F114" i="13"/>
  <c r="F112" i="7"/>
  <c r="I115" i="13"/>
  <c r="F112" i="5"/>
  <c r="G121" i="13"/>
  <c r="F113" i="12"/>
  <c r="D115" i="13"/>
  <c r="F112" i="9"/>
  <c r="K115" i="13"/>
  <c r="F112" i="10"/>
  <c r="L119" i="13"/>
  <c r="F112" i="11"/>
  <c r="M115" i="13"/>
  <c r="F113" i="9" l="1"/>
  <c r="K111" i="13"/>
  <c r="F113" i="4"/>
  <c r="F119" i="13"/>
  <c r="F114" i="12"/>
  <c r="D119" i="13"/>
  <c r="F113" i="3"/>
  <c r="E115" i="13"/>
  <c r="F113" i="11"/>
  <c r="M111" i="13"/>
  <c r="F113" i="5"/>
  <c r="G119" i="13"/>
  <c r="F113" i="8"/>
  <c r="J119" i="13"/>
  <c r="F113" i="7"/>
  <c r="I124" i="13"/>
  <c r="F113" i="10"/>
  <c r="L111" i="13"/>
  <c r="F113" i="6"/>
  <c r="H124" i="13"/>
  <c r="F114" i="8" l="1"/>
  <c r="J114" i="13"/>
  <c r="F115" i="12"/>
  <c r="D121" i="13"/>
  <c r="F114" i="6"/>
  <c r="H117" i="13"/>
  <c r="F114" i="5"/>
  <c r="G125" i="13"/>
  <c r="F114" i="10"/>
  <c r="L115" i="13"/>
  <c r="F114" i="11"/>
  <c r="M124" i="13"/>
  <c r="F114" i="4"/>
  <c r="F125" i="13"/>
  <c r="F114" i="7"/>
  <c r="I114" i="13"/>
  <c r="F114" i="3"/>
  <c r="E125" i="13"/>
  <c r="F114" i="9"/>
  <c r="K123" i="13"/>
  <c r="F115" i="4" l="1"/>
  <c r="F112" i="13"/>
  <c r="F115" i="6"/>
  <c r="H119" i="13"/>
  <c r="F115" i="9"/>
  <c r="K118" i="13"/>
  <c r="F115" i="11"/>
  <c r="M118" i="13"/>
  <c r="F116" i="12"/>
  <c r="D124" i="13"/>
  <c r="F115" i="3"/>
  <c r="E122" i="13"/>
  <c r="F115" i="10"/>
  <c r="L118" i="13"/>
  <c r="F115" i="8"/>
  <c r="J124" i="13"/>
  <c r="F115" i="7"/>
  <c r="I119" i="13"/>
  <c r="F115" i="5"/>
  <c r="G122" i="13"/>
  <c r="F116" i="8" l="1"/>
  <c r="J113" i="13"/>
  <c r="F116" i="11"/>
  <c r="M120" i="13"/>
  <c r="F116" i="10"/>
  <c r="L114" i="13"/>
  <c r="F116" i="9"/>
  <c r="K116" i="13"/>
  <c r="F116" i="3"/>
  <c r="E117" i="13"/>
  <c r="F116" i="6"/>
  <c r="H120" i="13"/>
  <c r="F116" i="5"/>
  <c r="G112" i="13"/>
  <c r="F117" i="12"/>
  <c r="D116" i="13"/>
  <c r="F116" i="7"/>
  <c r="I122" i="13"/>
  <c r="F116" i="4"/>
  <c r="F117" i="13"/>
  <c r="F117" i="9" l="1"/>
  <c r="K120" i="13"/>
  <c r="F117" i="5"/>
  <c r="G116" i="13"/>
  <c r="F117" i="10"/>
  <c r="L122" i="13"/>
  <c r="F118" i="12"/>
  <c r="D114" i="13"/>
  <c r="F117" i="11"/>
  <c r="M112" i="13"/>
  <c r="F117" i="4"/>
  <c r="F122" i="13"/>
  <c r="F117" i="6"/>
  <c r="H125" i="13"/>
  <c r="F117" i="7"/>
  <c r="I113" i="13"/>
  <c r="F117" i="3"/>
  <c r="E112" i="13"/>
  <c r="N112" i="13" s="1"/>
  <c r="F117" i="8"/>
  <c r="J120" i="13"/>
  <c r="F118" i="7" l="1"/>
  <c r="I123" i="13"/>
  <c r="F119" i="12"/>
  <c r="D120" i="13"/>
  <c r="F118" i="6"/>
  <c r="H118" i="13"/>
  <c r="F118" i="10"/>
  <c r="L113" i="13"/>
  <c r="F118" i="4"/>
  <c r="F111" i="13"/>
  <c r="N111" i="13" s="1"/>
  <c r="F118" i="5"/>
  <c r="G120" i="13"/>
  <c r="F118" i="3"/>
  <c r="E121" i="13"/>
  <c r="F118" i="8"/>
  <c r="J122" i="13"/>
  <c r="F118" i="11"/>
  <c r="M114" i="13"/>
  <c r="N114" i="13" s="1"/>
  <c r="F118" i="9"/>
  <c r="K125" i="13"/>
  <c r="F119" i="3" l="1"/>
  <c r="E119" i="13"/>
  <c r="F119" i="6"/>
  <c r="H122" i="13"/>
  <c r="F119" i="9"/>
  <c r="K113" i="13"/>
  <c r="F119" i="5"/>
  <c r="G117" i="13"/>
  <c r="F120" i="12"/>
  <c r="D117" i="13"/>
  <c r="F119" i="11"/>
  <c r="M113" i="13"/>
  <c r="N113" i="13" s="1"/>
  <c r="F119" i="4"/>
  <c r="F121" i="13"/>
  <c r="F119" i="7"/>
  <c r="I121" i="13"/>
  <c r="F119" i="8"/>
  <c r="J123" i="13"/>
  <c r="F119" i="10"/>
  <c r="L116" i="13"/>
  <c r="F120" i="4" l="1"/>
  <c r="F123" i="13"/>
  <c r="F120" i="9"/>
  <c r="K122" i="13"/>
  <c r="F120" i="11"/>
  <c r="M117" i="13"/>
  <c r="N117" i="13" s="1"/>
  <c r="F120" i="6"/>
  <c r="H116" i="13"/>
  <c r="N116" i="13" s="1"/>
  <c r="F120" i="8"/>
  <c r="J121" i="13"/>
  <c r="F120" i="3"/>
  <c r="E120" i="13"/>
  <c r="F120" i="10"/>
  <c r="L123" i="13"/>
  <c r="F121" i="12"/>
  <c r="D125" i="13"/>
  <c r="F120" i="7"/>
  <c r="I120" i="13"/>
  <c r="F120" i="5"/>
  <c r="G115" i="13"/>
  <c r="F121" i="7" l="1"/>
  <c r="I118" i="13"/>
  <c r="F121" i="8"/>
  <c r="J118" i="13"/>
  <c r="F122" i="12"/>
  <c r="D122" i="13"/>
  <c r="N122" i="13" s="1"/>
  <c r="F121" i="10"/>
  <c r="L125" i="13"/>
  <c r="F121" i="5"/>
  <c r="G123" i="13"/>
  <c r="N120" i="13"/>
  <c r="F121" i="9"/>
  <c r="K119" i="13"/>
  <c r="N119" i="13" s="1"/>
  <c r="F121" i="3"/>
  <c r="E123" i="13"/>
  <c r="F121" i="4"/>
  <c r="F124" i="13"/>
  <c r="F121" i="11"/>
  <c r="M125" i="13"/>
  <c r="F121" i="6"/>
  <c r="H121" i="13"/>
  <c r="F122" i="3" l="1"/>
  <c r="E124" i="13"/>
  <c r="F122" i="10"/>
  <c r="L124" i="13"/>
  <c r="F123" i="12"/>
  <c r="D131" i="13"/>
  <c r="F122" i="9"/>
  <c r="K124" i="13"/>
  <c r="F122" i="11"/>
  <c r="M121" i="13"/>
  <c r="N121" i="13" s="1"/>
  <c r="F122" i="8"/>
  <c r="J125" i="13"/>
  <c r="N118" i="13"/>
  <c r="F122" i="6"/>
  <c r="H123" i="13"/>
  <c r="N123" i="13" s="1"/>
  <c r="F122" i="4"/>
  <c r="F115" i="13"/>
  <c r="N115" i="13" s="1"/>
  <c r="F122" i="5"/>
  <c r="G124" i="13"/>
  <c r="F122" i="7"/>
  <c r="I125" i="13"/>
  <c r="N125" i="13" s="1"/>
  <c r="F123" i="6" l="1"/>
  <c r="H128" i="13"/>
  <c r="F123" i="9"/>
  <c r="K131" i="13"/>
  <c r="F123" i="7"/>
  <c r="I127" i="13"/>
  <c r="F124" i="12"/>
  <c r="D137" i="13"/>
  <c r="F123" i="5"/>
  <c r="G127" i="13"/>
  <c r="F123" i="8"/>
  <c r="J126" i="13"/>
  <c r="F123" i="10"/>
  <c r="L130" i="13"/>
  <c r="N124" i="13"/>
  <c r="F123" i="4"/>
  <c r="F127" i="13"/>
  <c r="F123" i="11"/>
  <c r="M133" i="13"/>
  <c r="F123" i="3"/>
  <c r="E127" i="13"/>
  <c r="F124" i="4" l="1"/>
  <c r="F134" i="13"/>
  <c r="F125" i="12"/>
  <c r="D128" i="13"/>
  <c r="F124" i="10"/>
  <c r="L126" i="13"/>
  <c r="F124" i="7"/>
  <c r="I126" i="13"/>
  <c r="F124" i="3"/>
  <c r="E128" i="13"/>
  <c r="F124" i="8"/>
  <c r="J131" i="13"/>
  <c r="F124" i="9"/>
  <c r="K130" i="13"/>
  <c r="F124" i="11"/>
  <c r="M134" i="13"/>
  <c r="F124" i="5"/>
  <c r="G128" i="13"/>
  <c r="F124" i="6"/>
  <c r="H127" i="13"/>
  <c r="F125" i="9" l="1"/>
  <c r="K126" i="13"/>
  <c r="F125" i="10"/>
  <c r="L132" i="13"/>
  <c r="F125" i="11"/>
  <c r="M127" i="13"/>
  <c r="F125" i="6"/>
  <c r="H132" i="13"/>
  <c r="F125" i="7"/>
  <c r="I130" i="13"/>
  <c r="F125" i="8"/>
  <c r="J130" i="13"/>
  <c r="F126" i="12"/>
  <c r="D133" i="13"/>
  <c r="F125" i="5"/>
  <c r="G134" i="13"/>
  <c r="F125" i="3"/>
  <c r="E126" i="13"/>
  <c r="F125" i="4"/>
  <c r="F136" i="13"/>
  <c r="F126" i="6" l="1"/>
  <c r="H126" i="13"/>
  <c r="F127" i="12"/>
  <c r="D135" i="13"/>
  <c r="F126" i="11"/>
  <c r="M126" i="13"/>
  <c r="F126" i="10"/>
  <c r="L129" i="13"/>
  <c r="F126" i="5"/>
  <c r="G129" i="13"/>
  <c r="F126" i="3"/>
  <c r="E132" i="13"/>
  <c r="F126" i="4"/>
  <c r="F126" i="13"/>
  <c r="F126" i="8"/>
  <c r="J128" i="13"/>
  <c r="F126" i="7"/>
  <c r="I128" i="13"/>
  <c r="F126" i="9"/>
  <c r="K136" i="13"/>
  <c r="F127" i="4" l="1"/>
  <c r="F132" i="13"/>
  <c r="F127" i="11"/>
  <c r="M128" i="13"/>
  <c r="F127" i="8"/>
  <c r="J127" i="13"/>
  <c r="F127" i="10"/>
  <c r="L127" i="13"/>
  <c r="F127" i="9"/>
  <c r="K127" i="13"/>
  <c r="F127" i="3"/>
  <c r="E133" i="13"/>
  <c r="F128" i="12"/>
  <c r="D126" i="13"/>
  <c r="F127" i="7"/>
  <c r="I131" i="13"/>
  <c r="F127" i="5"/>
  <c r="G133" i="13"/>
  <c r="F127" i="6"/>
  <c r="H129" i="13"/>
  <c r="F128" i="7" l="1"/>
  <c r="I135" i="13"/>
  <c r="F128" i="10"/>
  <c r="L136" i="13"/>
  <c r="F129" i="12"/>
  <c r="D129" i="13"/>
  <c r="F128" i="8"/>
  <c r="J132" i="13"/>
  <c r="F128" i="3"/>
  <c r="E129" i="13"/>
  <c r="F128" i="11"/>
  <c r="M129" i="13"/>
  <c r="F128" i="5"/>
  <c r="G130" i="13"/>
  <c r="F128" i="9"/>
  <c r="K132" i="13"/>
  <c r="F128" i="6"/>
  <c r="H138" i="13"/>
  <c r="F128" i="4"/>
  <c r="F130" i="13"/>
  <c r="F130" i="12" l="1"/>
  <c r="D138" i="13"/>
  <c r="F129" i="4"/>
  <c r="F128" i="13"/>
  <c r="F129" i="11"/>
  <c r="M135" i="13"/>
  <c r="F129" i="6"/>
  <c r="H130" i="13"/>
  <c r="F129" i="3"/>
  <c r="E131" i="13"/>
  <c r="F129" i="10"/>
  <c r="L131" i="13"/>
  <c r="F129" i="8"/>
  <c r="J135" i="13"/>
  <c r="F129" i="5"/>
  <c r="G138" i="13"/>
  <c r="F129" i="9"/>
  <c r="K129" i="13"/>
  <c r="F129" i="7"/>
  <c r="I129" i="13"/>
  <c r="F130" i="6" l="1"/>
  <c r="H131" i="13"/>
  <c r="F130" i="5"/>
  <c r="G126" i="13"/>
  <c r="N126" i="13" s="1"/>
  <c r="F130" i="8"/>
  <c r="J129" i="13"/>
  <c r="F130" i="11"/>
  <c r="M131" i="13"/>
  <c r="F130" i="7"/>
  <c r="I132" i="13"/>
  <c r="F130" i="10"/>
  <c r="L135" i="13"/>
  <c r="F130" i="4"/>
  <c r="F137" i="13"/>
  <c r="F130" i="9"/>
  <c r="K128" i="13"/>
  <c r="F130" i="3"/>
  <c r="E138" i="13"/>
  <c r="F131" i="12"/>
  <c r="D134" i="13"/>
  <c r="F131" i="11" l="1"/>
  <c r="M132" i="13"/>
  <c r="F132" i="12"/>
  <c r="D139" i="13"/>
  <c r="F131" i="8"/>
  <c r="J133" i="13"/>
  <c r="F131" i="4"/>
  <c r="F129" i="13"/>
  <c r="N129" i="13" s="1"/>
  <c r="F131" i="3"/>
  <c r="E130" i="13"/>
  <c r="F131" i="5"/>
  <c r="G132" i="13"/>
  <c r="F131" i="10"/>
  <c r="L134" i="13"/>
  <c r="F131" i="9"/>
  <c r="K134" i="13"/>
  <c r="F131" i="7"/>
  <c r="I133" i="13"/>
  <c r="F131" i="6"/>
  <c r="H139" i="13"/>
  <c r="F132" i="10" l="1"/>
  <c r="L128" i="13"/>
  <c r="N128" i="13" s="1"/>
  <c r="F132" i="8"/>
  <c r="J137" i="13"/>
  <c r="F132" i="5"/>
  <c r="G137" i="13"/>
  <c r="F133" i="12"/>
  <c r="D136" i="13"/>
  <c r="F132" i="7"/>
  <c r="I136" i="13"/>
  <c r="F132" i="3"/>
  <c r="E134" i="13"/>
  <c r="F132" i="11"/>
  <c r="M137" i="13"/>
  <c r="F132" i="6"/>
  <c r="H134" i="13"/>
  <c r="F132" i="9"/>
  <c r="K135" i="13"/>
  <c r="F132" i="4"/>
  <c r="F133" i="13"/>
  <c r="F133" i="6" l="1"/>
  <c r="H133" i="13"/>
  <c r="F134" i="12"/>
  <c r="D140" i="13"/>
  <c r="F133" i="11"/>
  <c r="M140" i="13"/>
  <c r="F133" i="5"/>
  <c r="G135" i="13"/>
  <c r="F133" i="3"/>
  <c r="E135" i="13"/>
  <c r="F133" i="8"/>
  <c r="J139" i="13"/>
  <c r="F133" i="4"/>
  <c r="F138" i="13"/>
  <c r="F133" i="9"/>
  <c r="K140" i="13"/>
  <c r="F133" i="7"/>
  <c r="I140" i="13"/>
  <c r="F133" i="10"/>
  <c r="L140" i="13"/>
  <c r="F134" i="5" l="1"/>
  <c r="G136" i="13"/>
  <c r="F134" i="4"/>
  <c r="F135" i="13"/>
  <c r="F134" i="11"/>
  <c r="M139" i="13"/>
  <c r="F135" i="12"/>
  <c r="D127" i="13"/>
  <c r="N127" i="13" s="1"/>
  <c r="F134" i="3"/>
  <c r="E137" i="13"/>
  <c r="F134" i="10"/>
  <c r="L137" i="13"/>
  <c r="F134" i="6"/>
  <c r="H137" i="13"/>
  <c r="F134" i="8"/>
  <c r="J136" i="13"/>
  <c r="F134" i="7"/>
  <c r="I134" i="13"/>
  <c r="F134" i="9"/>
  <c r="K139" i="13"/>
  <c r="F135" i="6" l="1"/>
  <c r="H140" i="13"/>
  <c r="F135" i="9"/>
  <c r="K133" i="13"/>
  <c r="F135" i="10"/>
  <c r="L139" i="13"/>
  <c r="F135" i="11"/>
  <c r="M136" i="13"/>
  <c r="F135" i="3"/>
  <c r="E136" i="13"/>
  <c r="F135" i="4"/>
  <c r="F131" i="13"/>
  <c r="F135" i="7"/>
  <c r="I139" i="13"/>
  <c r="F135" i="8"/>
  <c r="J140" i="13"/>
  <c r="F136" i="12"/>
  <c r="D130" i="13"/>
  <c r="F135" i="5"/>
  <c r="G139" i="13"/>
  <c r="F136" i="11" l="1"/>
  <c r="M130" i="13"/>
  <c r="F136" i="8"/>
  <c r="J138" i="13"/>
  <c r="F136" i="7"/>
  <c r="I137" i="13"/>
  <c r="F136" i="5"/>
  <c r="G131" i="13"/>
  <c r="N131" i="13" s="1"/>
  <c r="F136" i="4"/>
  <c r="F140" i="13"/>
  <c r="F136" i="10"/>
  <c r="L133" i="13"/>
  <c r="N133" i="13" s="1"/>
  <c r="F137" i="12"/>
  <c r="D132" i="13"/>
  <c r="N132" i="13" s="1"/>
  <c r="F136" i="3"/>
  <c r="E139" i="13"/>
  <c r="F136" i="9"/>
  <c r="K138" i="13"/>
  <c r="N130" i="13"/>
  <c r="F136" i="6"/>
  <c r="H136" i="13"/>
  <c r="N136" i="13" s="1"/>
  <c r="F138" i="12" l="1"/>
  <c r="D145" i="13"/>
  <c r="F137" i="7"/>
  <c r="I138" i="13"/>
  <c r="F137" i="10"/>
  <c r="L138" i="13"/>
  <c r="F137" i="5"/>
  <c r="G140" i="13"/>
  <c r="F137" i="8"/>
  <c r="J134" i="13"/>
  <c r="N134" i="13" s="1"/>
  <c r="F137" i="6"/>
  <c r="H135" i="13"/>
  <c r="N135" i="13" s="1"/>
  <c r="F137" i="9"/>
  <c r="K137" i="13"/>
  <c r="N137" i="13" s="1"/>
  <c r="F137" i="4"/>
  <c r="F139" i="13"/>
  <c r="N139" i="13" s="1"/>
  <c r="F137" i="3"/>
  <c r="E140" i="13"/>
  <c r="N140" i="13" s="1"/>
  <c r="F137" i="11"/>
  <c r="M138" i="13"/>
  <c r="F138" i="4" l="1"/>
  <c r="F142" i="13"/>
  <c r="N138" i="13"/>
  <c r="F138" i="9"/>
  <c r="K141" i="13"/>
  <c r="F138" i="10"/>
  <c r="L146" i="13"/>
  <c r="F138" i="5"/>
  <c r="G142" i="13"/>
  <c r="F138" i="6"/>
  <c r="H146" i="13"/>
  <c r="F138" i="7"/>
  <c r="I147" i="13"/>
  <c r="F138" i="3"/>
  <c r="E142" i="13"/>
  <c r="F138" i="11"/>
  <c r="M147" i="13"/>
  <c r="F138" i="8"/>
  <c r="J147" i="13"/>
  <c r="F139" i="12"/>
  <c r="D142" i="13"/>
  <c r="F139" i="11" l="1"/>
  <c r="M150" i="13"/>
  <c r="F139" i="5"/>
  <c r="G145" i="13"/>
  <c r="F139" i="3"/>
  <c r="E148" i="13"/>
  <c r="F139" i="10"/>
  <c r="L141" i="13"/>
  <c r="F139" i="7"/>
  <c r="I141" i="13"/>
  <c r="F139" i="9"/>
  <c r="K146" i="13"/>
  <c r="F140" i="12"/>
  <c r="D150" i="13"/>
  <c r="F139" i="6"/>
  <c r="H154" i="13"/>
  <c r="F139" i="8"/>
  <c r="J143" i="13"/>
  <c r="F139" i="4"/>
  <c r="F145" i="13"/>
  <c r="F140" i="10" l="1"/>
  <c r="L144" i="13"/>
  <c r="F141" i="12"/>
  <c r="D148" i="13"/>
  <c r="F140" i="3"/>
  <c r="E145" i="13"/>
  <c r="F140" i="4"/>
  <c r="F143" i="13"/>
  <c r="F140" i="9"/>
  <c r="K143" i="13"/>
  <c r="F140" i="5"/>
  <c r="G148" i="13"/>
  <c r="F140" i="6"/>
  <c r="H141" i="13"/>
  <c r="F140" i="8"/>
  <c r="J141" i="13"/>
  <c r="F140" i="7"/>
  <c r="I145" i="13"/>
  <c r="F140" i="11"/>
  <c r="M154" i="13"/>
  <c r="F141" i="4" l="1"/>
  <c r="F141" i="13"/>
  <c r="F141" i="6"/>
  <c r="H142" i="13"/>
  <c r="F141" i="3"/>
  <c r="E141" i="13"/>
  <c r="F141" i="11"/>
  <c r="M149" i="13"/>
  <c r="F141" i="5"/>
  <c r="G144" i="13"/>
  <c r="F142" i="12"/>
  <c r="D144" i="13"/>
  <c r="F141" i="8"/>
  <c r="J142" i="13"/>
  <c r="F141" i="7"/>
  <c r="I149" i="13"/>
  <c r="F141" i="9"/>
  <c r="K144" i="13"/>
  <c r="F141" i="10"/>
  <c r="L143" i="13"/>
  <c r="F142" i="8" l="1"/>
  <c r="J150" i="13"/>
  <c r="F142" i="3"/>
  <c r="E143" i="13"/>
  <c r="F142" i="10"/>
  <c r="L147" i="13"/>
  <c r="F142" i="6"/>
  <c r="H144" i="13"/>
  <c r="F142" i="5"/>
  <c r="G143" i="13"/>
  <c r="F143" i="12"/>
  <c r="D152" i="13"/>
  <c r="F142" i="9"/>
  <c r="K151" i="13"/>
  <c r="F142" i="4"/>
  <c r="F146" i="13"/>
  <c r="F142" i="7"/>
  <c r="I151" i="13"/>
  <c r="F142" i="11"/>
  <c r="M152" i="13"/>
  <c r="F143" i="9" l="1"/>
  <c r="K153" i="13"/>
  <c r="F143" i="10"/>
  <c r="L152" i="13"/>
  <c r="F143" i="11"/>
  <c r="M143" i="13"/>
  <c r="F143" i="3"/>
  <c r="E144" i="13"/>
  <c r="F143" i="7"/>
  <c r="I143" i="13"/>
  <c r="F143" i="5"/>
  <c r="G141" i="13"/>
  <c r="F144" i="12"/>
  <c r="D155" i="13"/>
  <c r="F143" i="4"/>
  <c r="F148" i="13"/>
  <c r="F143" i="6"/>
  <c r="H145" i="13"/>
  <c r="F143" i="8"/>
  <c r="J149" i="13"/>
  <c r="F144" i="4" l="1"/>
  <c r="F149" i="13"/>
  <c r="F144" i="3"/>
  <c r="E150" i="13"/>
  <c r="F145" i="12"/>
  <c r="D153" i="13"/>
  <c r="F144" i="11"/>
  <c r="M153" i="13"/>
  <c r="F144" i="8"/>
  <c r="J145" i="13"/>
  <c r="F144" i="10"/>
  <c r="L142" i="13"/>
  <c r="F144" i="5"/>
  <c r="G149" i="13"/>
  <c r="F144" i="6"/>
  <c r="H150" i="13"/>
  <c r="F144" i="7"/>
  <c r="I144" i="13"/>
  <c r="F144" i="9"/>
  <c r="K142" i="13"/>
  <c r="F146" i="12" l="1"/>
  <c r="D141" i="13"/>
  <c r="F145" i="11"/>
  <c r="M144" i="13"/>
  <c r="F145" i="9"/>
  <c r="K154" i="13"/>
  <c r="F145" i="5"/>
  <c r="G155" i="13"/>
  <c r="F145" i="10"/>
  <c r="L151" i="13"/>
  <c r="F145" i="3"/>
  <c r="E149" i="13"/>
  <c r="F145" i="8"/>
  <c r="J151" i="13"/>
  <c r="F145" i="7"/>
  <c r="I148" i="13"/>
  <c r="F145" i="6"/>
  <c r="H152" i="13"/>
  <c r="F145" i="4"/>
  <c r="F144" i="13"/>
  <c r="F146" i="5" l="1"/>
  <c r="G150" i="13"/>
  <c r="F146" i="9"/>
  <c r="K147" i="13"/>
  <c r="F146" i="4"/>
  <c r="F147" i="13"/>
  <c r="F146" i="11"/>
  <c r="M151" i="13"/>
  <c r="F146" i="8"/>
  <c r="J146" i="13"/>
  <c r="F146" i="6"/>
  <c r="H148" i="13"/>
  <c r="F146" i="3"/>
  <c r="E155" i="13"/>
  <c r="F146" i="10"/>
  <c r="L153" i="13"/>
  <c r="F147" i="12"/>
  <c r="D146" i="13"/>
  <c r="F146" i="7"/>
  <c r="I153" i="13"/>
  <c r="F147" i="3" l="1"/>
  <c r="E146" i="13"/>
  <c r="F147" i="11"/>
  <c r="M148" i="13"/>
  <c r="F147" i="7"/>
  <c r="I154" i="13"/>
  <c r="F147" i="4"/>
  <c r="F151" i="13"/>
  <c r="F148" i="12"/>
  <c r="D149" i="13"/>
  <c r="F147" i="6"/>
  <c r="H143" i="13"/>
  <c r="F147" i="9"/>
  <c r="K149" i="13"/>
  <c r="F147" i="10"/>
  <c r="L148" i="13"/>
  <c r="F147" i="8"/>
  <c r="J144" i="13"/>
  <c r="N144" i="13" s="1"/>
  <c r="F147" i="5"/>
  <c r="G146" i="13"/>
  <c r="F148" i="9" l="1"/>
  <c r="K152" i="13"/>
  <c r="F148" i="5"/>
  <c r="G153" i="13"/>
  <c r="F148" i="6"/>
  <c r="H151" i="13"/>
  <c r="F148" i="7"/>
  <c r="I150" i="13"/>
  <c r="F148" i="8"/>
  <c r="J155" i="13"/>
  <c r="F149" i="12"/>
  <c r="D143" i="13"/>
  <c r="N143" i="13" s="1"/>
  <c r="F148" i="11"/>
  <c r="M155" i="13"/>
  <c r="F148" i="4"/>
  <c r="F153" i="13"/>
  <c r="F148" i="10"/>
  <c r="L145" i="13"/>
  <c r="F148" i="3"/>
  <c r="E152" i="13"/>
  <c r="F149" i="6" l="1"/>
  <c r="H147" i="13"/>
  <c r="F149" i="5"/>
  <c r="G147" i="13"/>
  <c r="F149" i="3"/>
  <c r="E147" i="13"/>
  <c r="F149" i="10"/>
  <c r="L154" i="13"/>
  <c r="F149" i="8"/>
  <c r="J153" i="13"/>
  <c r="F150" i="12"/>
  <c r="D154" i="13"/>
  <c r="F149" i="9"/>
  <c r="K145" i="13"/>
  <c r="F149" i="11"/>
  <c r="M142" i="13"/>
  <c r="F149" i="4"/>
  <c r="F155" i="13"/>
  <c r="F149" i="7"/>
  <c r="I146" i="13"/>
  <c r="F150" i="10" l="1"/>
  <c r="L149" i="13"/>
  <c r="F150" i="9"/>
  <c r="K150" i="13"/>
  <c r="F150" i="3"/>
  <c r="E153" i="13"/>
  <c r="F151" i="12"/>
  <c r="D151" i="13"/>
  <c r="F150" i="5"/>
  <c r="G152" i="13"/>
  <c r="F150" i="11"/>
  <c r="M141" i="13"/>
  <c r="N141" i="13" s="1"/>
  <c r="F150" i="7"/>
  <c r="I142" i="13"/>
  <c r="N142" i="13" s="1"/>
  <c r="F150" i="4"/>
  <c r="F150" i="13"/>
  <c r="F150" i="8"/>
  <c r="J152" i="13"/>
  <c r="F150" i="6"/>
  <c r="H149" i="13"/>
  <c r="N149" i="13" s="1"/>
  <c r="F151" i="6" l="1"/>
  <c r="H155" i="13"/>
  <c r="F151" i="11"/>
  <c r="M146" i="13"/>
  <c r="N146" i="13" s="1"/>
  <c r="F151" i="3"/>
  <c r="E154" i="13"/>
  <c r="F151" i="7"/>
  <c r="I152" i="13"/>
  <c r="F151" i="8"/>
  <c r="J154" i="13"/>
  <c r="F151" i="5"/>
  <c r="G151" i="13"/>
  <c r="F151" i="9"/>
  <c r="K148" i="13"/>
  <c r="F151" i="4"/>
  <c r="F152" i="13"/>
  <c r="N152" i="13" s="1"/>
  <c r="F152" i="12"/>
  <c r="D147" i="13"/>
  <c r="N147" i="13" s="1"/>
  <c r="F151" i="10"/>
  <c r="L155" i="13"/>
  <c r="F152" i="7" l="1"/>
  <c r="I155" i="13"/>
  <c r="N155" i="13" s="1"/>
  <c r="F152" i="10"/>
  <c r="L150" i="13"/>
  <c r="N150" i="13" s="1"/>
  <c r="F152" i="9"/>
  <c r="K155" i="13"/>
  <c r="F152" i="3"/>
  <c r="E151" i="13"/>
  <c r="N151" i="13" s="1"/>
  <c r="F152" i="5"/>
  <c r="G154" i="13"/>
  <c r="F152" i="11"/>
  <c r="M145" i="13"/>
  <c r="N145" i="13" s="1"/>
  <c r="F152" i="8"/>
  <c r="J148" i="13"/>
  <c r="N148" i="13" s="1"/>
  <c r="F152" i="6"/>
  <c r="H153" i="13"/>
  <c r="N153" i="13" s="1"/>
  <c r="F153" i="12"/>
  <c r="D158" i="13"/>
  <c r="F152" i="4"/>
  <c r="F154" i="13"/>
  <c r="N154" i="13" s="1"/>
  <c r="F153" i="9" l="1"/>
  <c r="K157" i="13"/>
  <c r="F153" i="3"/>
  <c r="E157" i="13"/>
  <c r="F153" i="11"/>
  <c r="M160" i="13"/>
  <c r="F153" i="10"/>
  <c r="L158" i="13"/>
  <c r="F154" i="12"/>
  <c r="D159" i="13"/>
  <c r="F153" i="8"/>
  <c r="J160" i="13"/>
  <c r="F153" i="4"/>
  <c r="F157" i="13"/>
  <c r="F153" i="5"/>
  <c r="G157" i="13"/>
  <c r="F153" i="6"/>
  <c r="H156" i="13"/>
  <c r="F153" i="7"/>
  <c r="I158" i="13"/>
  <c r="F154" i="10" l="1"/>
  <c r="L160" i="13"/>
  <c r="F154" i="4"/>
  <c r="F159" i="13"/>
  <c r="F154" i="11"/>
  <c r="M158" i="13"/>
  <c r="F154" i="5"/>
  <c r="G156" i="13"/>
  <c r="F154" i="7"/>
  <c r="I160" i="13"/>
  <c r="F154" i="8"/>
  <c r="J156" i="13"/>
  <c r="F154" i="3"/>
  <c r="E156" i="13"/>
  <c r="F154" i="6"/>
  <c r="H161" i="13"/>
  <c r="F155" i="12"/>
  <c r="D157" i="13"/>
  <c r="F154" i="9"/>
  <c r="K164" i="13"/>
  <c r="F155" i="5" l="1"/>
  <c r="G162" i="13"/>
  <c r="F155" i="6"/>
  <c r="H168" i="13"/>
  <c r="F155" i="11"/>
  <c r="M165" i="13"/>
  <c r="F155" i="3"/>
  <c r="E162" i="13"/>
  <c r="F155" i="9"/>
  <c r="K159" i="13"/>
  <c r="F155" i="8"/>
  <c r="J168" i="13"/>
  <c r="F155" i="4"/>
  <c r="F156" i="13"/>
  <c r="F156" i="12"/>
  <c r="D156" i="13"/>
  <c r="F155" i="7"/>
  <c r="I167" i="13"/>
  <c r="F155" i="10"/>
  <c r="L166" i="13"/>
  <c r="F156" i="3" l="1"/>
  <c r="E159" i="13"/>
  <c r="F156" i="11"/>
  <c r="M163" i="13"/>
  <c r="F157" i="12"/>
  <c r="D161" i="13"/>
  <c r="F156" i="4"/>
  <c r="F165" i="13"/>
  <c r="F156" i="8"/>
  <c r="J157" i="13"/>
  <c r="F156" i="10"/>
  <c r="L161" i="13"/>
  <c r="F156" i="6"/>
  <c r="H166" i="13"/>
  <c r="F156" i="7"/>
  <c r="I163" i="13"/>
  <c r="F156" i="9"/>
  <c r="K161" i="13"/>
  <c r="F156" i="5"/>
  <c r="G159" i="13"/>
  <c r="F157" i="7" l="1"/>
  <c r="I156" i="13"/>
  <c r="F157" i="4"/>
  <c r="F158" i="13"/>
  <c r="F157" i="6"/>
  <c r="H159" i="13"/>
  <c r="F158" i="12"/>
  <c r="D162" i="13"/>
  <c r="F157" i="5"/>
  <c r="G160" i="13"/>
  <c r="F157" i="10"/>
  <c r="L167" i="13"/>
  <c r="F157" i="11"/>
  <c r="M156" i="13"/>
  <c r="F157" i="9"/>
  <c r="K158" i="13"/>
  <c r="F157" i="8"/>
  <c r="J167" i="13"/>
  <c r="F157" i="3"/>
  <c r="E165" i="13"/>
  <c r="F158" i="11" l="1"/>
  <c r="M170" i="13"/>
  <c r="F158" i="6"/>
  <c r="H157" i="13"/>
  <c r="F158" i="3"/>
  <c r="E160" i="13"/>
  <c r="F158" i="10"/>
  <c r="L159" i="13"/>
  <c r="F158" i="8"/>
  <c r="J158" i="13"/>
  <c r="F158" i="4"/>
  <c r="F162" i="13"/>
  <c r="F158" i="5"/>
  <c r="G165" i="13"/>
  <c r="F159" i="12"/>
  <c r="D168" i="13"/>
  <c r="F158" i="9"/>
  <c r="K160" i="13"/>
  <c r="F158" i="7"/>
  <c r="I168" i="13"/>
  <c r="F159" i="7" l="1"/>
  <c r="I157" i="13"/>
  <c r="F159" i="5"/>
  <c r="G164" i="13"/>
  <c r="F159" i="3"/>
  <c r="E161" i="13"/>
  <c r="F159" i="10"/>
  <c r="L162" i="13"/>
  <c r="F159" i="4"/>
  <c r="F164" i="13"/>
  <c r="F159" i="6"/>
  <c r="H163" i="13"/>
  <c r="F160" i="12"/>
  <c r="D169" i="13"/>
  <c r="F159" i="9"/>
  <c r="K163" i="13"/>
  <c r="F159" i="8"/>
  <c r="J170" i="13"/>
  <c r="F159" i="11"/>
  <c r="M169" i="13"/>
  <c r="F160" i="3" l="1"/>
  <c r="E166" i="13"/>
  <c r="F161" i="12"/>
  <c r="D165" i="13"/>
  <c r="F160" i="8"/>
  <c r="J163" i="13"/>
  <c r="F160" i="5"/>
  <c r="G158" i="13"/>
  <c r="F160" i="11"/>
  <c r="M159" i="13"/>
  <c r="F160" i="4"/>
  <c r="F166" i="13"/>
  <c r="F160" i="6"/>
  <c r="H162" i="13"/>
  <c r="F160" i="7"/>
  <c r="I170" i="13"/>
  <c r="F160" i="9"/>
  <c r="K167" i="13"/>
  <c r="F160" i="10"/>
  <c r="L156" i="13"/>
  <c r="F161" i="6" l="1"/>
  <c r="H165" i="13"/>
  <c r="F161" i="8"/>
  <c r="J169" i="13"/>
  <c r="F161" i="10"/>
  <c r="L157" i="13"/>
  <c r="F161" i="4"/>
  <c r="F160" i="13"/>
  <c r="F162" i="12"/>
  <c r="D160" i="13"/>
  <c r="F161" i="9"/>
  <c r="K156" i="13"/>
  <c r="N156" i="13" s="1"/>
  <c r="F161" i="11"/>
  <c r="M166" i="13"/>
  <c r="F161" i="3"/>
  <c r="E158" i="13"/>
  <c r="F161" i="7"/>
  <c r="I164" i="13"/>
  <c r="F161" i="5"/>
  <c r="G166" i="13"/>
  <c r="F162" i="5" l="1"/>
  <c r="G161" i="13"/>
  <c r="F162" i="9"/>
  <c r="K166" i="13"/>
  <c r="F162" i="10"/>
  <c r="L169" i="13"/>
  <c r="F162" i="7"/>
  <c r="I159" i="13"/>
  <c r="F162" i="8"/>
  <c r="J159" i="13"/>
  <c r="F162" i="11"/>
  <c r="M164" i="13"/>
  <c r="F162" i="4"/>
  <c r="F161" i="13"/>
  <c r="F162" i="3"/>
  <c r="E164" i="13"/>
  <c r="F163" i="12"/>
  <c r="D163" i="13"/>
  <c r="F162" i="6"/>
  <c r="H170" i="13"/>
  <c r="F163" i="6" l="1"/>
  <c r="H164" i="13"/>
  <c r="F163" i="11"/>
  <c r="M161" i="13"/>
  <c r="N161" i="13" s="1"/>
  <c r="F163" i="10"/>
  <c r="L164" i="13"/>
  <c r="F164" i="12"/>
  <c r="D164" i="13"/>
  <c r="F163" i="8"/>
  <c r="J161" i="13"/>
  <c r="F163" i="9"/>
  <c r="K169" i="13"/>
  <c r="F163" i="3"/>
  <c r="E169" i="13"/>
  <c r="F163" i="5"/>
  <c r="G163" i="13"/>
  <c r="N159" i="13"/>
  <c r="F163" i="4"/>
  <c r="F168" i="13"/>
  <c r="F163" i="7"/>
  <c r="I161" i="13"/>
  <c r="F165" i="12" l="1"/>
  <c r="D167" i="13"/>
  <c r="F164" i="10"/>
  <c r="L163" i="13"/>
  <c r="F164" i="4"/>
  <c r="F167" i="13"/>
  <c r="F164" i="3"/>
  <c r="E170" i="13"/>
  <c r="F164" i="9"/>
  <c r="K162" i="13"/>
  <c r="F164" i="11"/>
  <c r="M167" i="13"/>
  <c r="F164" i="5"/>
  <c r="G167" i="13"/>
  <c r="F164" i="7"/>
  <c r="I169" i="13"/>
  <c r="F164" i="8"/>
  <c r="J164" i="13"/>
  <c r="N164" i="13" s="1"/>
  <c r="F164" i="6"/>
  <c r="H160" i="13"/>
  <c r="N160" i="13" s="1"/>
  <c r="F165" i="4" l="1"/>
  <c r="F170" i="13"/>
  <c r="F165" i="11"/>
  <c r="M162" i="13"/>
  <c r="F165" i="10"/>
  <c r="L168" i="13"/>
  <c r="F165" i="5"/>
  <c r="G170" i="13"/>
  <c r="F165" i="8"/>
  <c r="J165" i="13"/>
  <c r="F165" i="6"/>
  <c r="H158" i="13"/>
  <c r="N158" i="13" s="1"/>
  <c r="F165" i="9"/>
  <c r="K165" i="13"/>
  <c r="F166" i="12"/>
  <c r="D170" i="13"/>
  <c r="F165" i="7"/>
  <c r="I162" i="13"/>
  <c r="F165" i="3"/>
  <c r="E163" i="13"/>
  <c r="F166" i="5" l="1"/>
  <c r="G169" i="13"/>
  <c r="F166" i="10"/>
  <c r="L170" i="13"/>
  <c r="F166" i="3"/>
  <c r="E167" i="13"/>
  <c r="F166" i="9"/>
  <c r="K168" i="13"/>
  <c r="F166" i="6"/>
  <c r="H169" i="13"/>
  <c r="F166" i="11"/>
  <c r="M157" i="13"/>
  <c r="N157" i="13" s="1"/>
  <c r="F167" i="12"/>
  <c r="D166" i="13"/>
  <c r="N166" i="13" s="1"/>
  <c r="F166" i="7"/>
  <c r="I166" i="13"/>
  <c r="F166" i="8"/>
  <c r="J166" i="13"/>
  <c r="F166" i="4"/>
  <c r="F163" i="13"/>
  <c r="N163" i="13" s="1"/>
  <c r="F167" i="3" l="1"/>
  <c r="E168" i="13"/>
  <c r="F167" i="4"/>
  <c r="F169" i="13"/>
  <c r="N169" i="13" s="1"/>
  <c r="F167" i="10"/>
  <c r="L165" i="13"/>
  <c r="F167" i="11"/>
  <c r="M168" i="13"/>
  <c r="F167" i="8"/>
  <c r="J162" i="13"/>
  <c r="N162" i="13" s="1"/>
  <c r="F167" i="6"/>
  <c r="H167" i="13"/>
  <c r="N167" i="13" s="1"/>
  <c r="F168" i="12"/>
  <c r="D174" i="13"/>
  <c r="F167" i="7"/>
  <c r="I165" i="13"/>
  <c r="N165" i="13" s="1"/>
  <c r="F167" i="9"/>
  <c r="K170" i="13"/>
  <c r="N170" i="13" s="1"/>
  <c r="F167" i="5"/>
  <c r="G168" i="13"/>
  <c r="F168" i="7" l="1"/>
  <c r="I173" i="13"/>
  <c r="F169" i="12"/>
  <c r="D171" i="13"/>
  <c r="F168" i="10"/>
  <c r="L176" i="13"/>
  <c r="F168" i="11"/>
  <c r="M181" i="13"/>
  <c r="F168" i="5"/>
  <c r="G171" i="13"/>
  <c r="F168" i="6"/>
  <c r="H172" i="13"/>
  <c r="F168" i="4"/>
  <c r="F171" i="13"/>
  <c r="N168" i="13"/>
  <c r="F168" i="9"/>
  <c r="K171" i="13"/>
  <c r="F168" i="8"/>
  <c r="J181" i="13"/>
  <c r="F168" i="3"/>
  <c r="E172" i="13"/>
  <c r="F169" i="8" l="1"/>
  <c r="J173" i="13"/>
  <c r="F169" i="5"/>
  <c r="G172" i="13"/>
  <c r="F169" i="9"/>
  <c r="K178" i="13"/>
  <c r="F169" i="11"/>
  <c r="M184" i="13"/>
  <c r="F169" i="4"/>
  <c r="F172" i="13"/>
  <c r="F169" i="10"/>
  <c r="L178" i="13"/>
  <c r="F169" i="6"/>
  <c r="H174" i="13"/>
  <c r="F170" i="12"/>
  <c r="D176" i="13"/>
  <c r="F169" i="3"/>
  <c r="E171" i="13"/>
  <c r="F169" i="7"/>
  <c r="I181" i="13"/>
  <c r="F170" i="11" l="1"/>
  <c r="M173" i="13"/>
  <c r="F170" i="6"/>
  <c r="H183" i="13"/>
  <c r="F171" i="12"/>
  <c r="D173" i="13"/>
  <c r="F170" i="9"/>
  <c r="K176" i="13"/>
  <c r="F170" i="10"/>
  <c r="L171" i="13"/>
  <c r="F170" i="5"/>
  <c r="G180" i="13"/>
  <c r="F170" i="7"/>
  <c r="I179" i="13"/>
  <c r="F170" i="3"/>
  <c r="E180" i="13"/>
  <c r="F170" i="4"/>
  <c r="F179" i="13"/>
  <c r="F170" i="8"/>
  <c r="J175" i="13"/>
  <c r="F171" i="3" l="1"/>
  <c r="E177" i="13"/>
  <c r="F171" i="9"/>
  <c r="K175" i="13"/>
  <c r="F171" i="7"/>
  <c r="I171" i="13"/>
  <c r="F171" i="8"/>
  <c r="J171" i="13"/>
  <c r="F171" i="5"/>
  <c r="G174" i="13"/>
  <c r="F171" i="6"/>
  <c r="H185" i="13"/>
  <c r="F171" i="4"/>
  <c r="F180" i="13"/>
  <c r="F172" i="12"/>
  <c r="D185" i="13"/>
  <c r="F171" i="10"/>
  <c r="L175" i="13"/>
  <c r="F171" i="11"/>
  <c r="M183" i="13"/>
  <c r="F173" i="12" l="1"/>
  <c r="D172" i="13"/>
  <c r="F172" i="8"/>
  <c r="J178" i="13"/>
  <c r="F172" i="4"/>
  <c r="F177" i="13"/>
  <c r="F172" i="7"/>
  <c r="I175" i="13"/>
  <c r="F172" i="6"/>
  <c r="H175" i="13"/>
  <c r="F172" i="9"/>
  <c r="K172" i="13"/>
  <c r="F172" i="11"/>
  <c r="M175" i="13"/>
  <c r="F172" i="5"/>
  <c r="G176" i="13"/>
  <c r="F172" i="10"/>
  <c r="L173" i="13"/>
  <c r="F172" i="3"/>
  <c r="E174" i="13"/>
  <c r="F173" i="5" l="1"/>
  <c r="G177" i="13"/>
  <c r="F173" i="7"/>
  <c r="I178" i="13"/>
  <c r="F173" i="11"/>
  <c r="M172" i="13"/>
  <c r="F173" i="4"/>
  <c r="F178" i="13"/>
  <c r="F173" i="3"/>
  <c r="E176" i="13"/>
  <c r="F173" i="9"/>
  <c r="K173" i="13"/>
  <c r="F173" i="8"/>
  <c r="J184" i="13"/>
  <c r="F173" i="10"/>
  <c r="L172" i="13"/>
  <c r="F173" i="6"/>
  <c r="H181" i="13"/>
  <c r="F174" i="12"/>
  <c r="D184" i="13"/>
  <c r="F174" i="4" l="1"/>
  <c r="F176" i="13"/>
  <c r="F174" i="11"/>
  <c r="M180" i="13"/>
  <c r="F174" i="9"/>
  <c r="K182" i="13"/>
  <c r="F174" i="8"/>
  <c r="J172" i="13"/>
  <c r="F174" i="7"/>
  <c r="I174" i="13"/>
  <c r="F174" i="6"/>
  <c r="H180" i="13"/>
  <c r="F175" i="12"/>
  <c r="D177" i="13"/>
  <c r="F174" i="3"/>
  <c r="E173" i="13"/>
  <c r="F174" i="10"/>
  <c r="L177" i="13"/>
  <c r="F174" i="5"/>
  <c r="G179" i="13"/>
  <c r="F175" i="9" l="1"/>
  <c r="K177" i="13"/>
  <c r="F175" i="6"/>
  <c r="H177" i="13"/>
  <c r="F175" i="11"/>
  <c r="M174" i="13"/>
  <c r="F176" i="12"/>
  <c r="D180" i="13"/>
  <c r="F175" i="5"/>
  <c r="G178" i="13"/>
  <c r="F175" i="10"/>
  <c r="L181" i="13"/>
  <c r="F175" i="7"/>
  <c r="I172" i="13"/>
  <c r="N172" i="13" s="1"/>
  <c r="F175" i="8"/>
  <c r="J177" i="13"/>
  <c r="F175" i="3"/>
  <c r="E179" i="13"/>
  <c r="F175" i="4"/>
  <c r="F174" i="13"/>
  <c r="F176" i="8" l="1"/>
  <c r="J174" i="13"/>
  <c r="F177" i="12"/>
  <c r="D182" i="13"/>
  <c r="F176" i="4"/>
  <c r="F182" i="13"/>
  <c r="F176" i="11"/>
  <c r="M182" i="13"/>
  <c r="F176" i="10"/>
  <c r="L179" i="13"/>
  <c r="F176" i="7"/>
  <c r="I184" i="13"/>
  <c r="F176" i="3"/>
  <c r="E183" i="13"/>
  <c r="F176" i="6"/>
  <c r="H178" i="13"/>
  <c r="F176" i="5"/>
  <c r="G182" i="13"/>
  <c r="F176" i="9"/>
  <c r="K179" i="13"/>
  <c r="F177" i="3" l="1"/>
  <c r="E175" i="13"/>
  <c r="F177" i="4"/>
  <c r="F183" i="13"/>
  <c r="F178" i="12"/>
  <c r="D175" i="13"/>
  <c r="F177" i="5"/>
  <c r="G173" i="13"/>
  <c r="F177" i="9"/>
  <c r="K174" i="13"/>
  <c r="F177" i="10"/>
  <c r="L183" i="13"/>
  <c r="F177" i="8"/>
  <c r="J179" i="13"/>
  <c r="F177" i="7"/>
  <c r="I177" i="13"/>
  <c r="F177" i="6"/>
  <c r="H173" i="13"/>
  <c r="F177" i="11"/>
  <c r="M179" i="13"/>
  <c r="F178" i="7" l="1"/>
  <c r="I182" i="13"/>
  <c r="F178" i="5"/>
  <c r="G183" i="13"/>
  <c r="F178" i="8"/>
  <c r="J185" i="13"/>
  <c r="F179" i="12"/>
  <c r="D179" i="13"/>
  <c r="F178" i="11"/>
  <c r="M176" i="13"/>
  <c r="F178" i="10"/>
  <c r="L182" i="13"/>
  <c r="F178" i="4"/>
  <c r="F173" i="13"/>
  <c r="N173" i="13" s="1"/>
  <c r="F178" i="6"/>
  <c r="H182" i="13"/>
  <c r="F178" i="9"/>
  <c r="K181" i="13"/>
  <c r="F178" i="3"/>
  <c r="E182" i="13"/>
  <c r="F179" i="4" l="1"/>
  <c r="F184" i="13"/>
  <c r="F179" i="8"/>
  <c r="J182" i="13"/>
  <c r="F179" i="3"/>
  <c r="E184" i="13"/>
  <c r="F179" i="5"/>
  <c r="G184" i="13"/>
  <c r="F179" i="9"/>
  <c r="K185" i="13"/>
  <c r="F179" i="11"/>
  <c r="M171" i="13"/>
  <c r="F179" i="7"/>
  <c r="I180" i="13"/>
  <c r="N182" i="13"/>
  <c r="F179" i="10"/>
  <c r="L180" i="13"/>
  <c r="F179" i="6"/>
  <c r="H179" i="13"/>
  <c r="N179" i="13" s="1"/>
  <c r="F180" i="12"/>
  <c r="D181" i="13"/>
  <c r="F180" i="5" l="1"/>
  <c r="G175" i="13"/>
  <c r="F180" i="7"/>
  <c r="I185" i="13"/>
  <c r="F181" i="12"/>
  <c r="D183" i="13"/>
  <c r="F180" i="3"/>
  <c r="E178" i="13"/>
  <c r="F180" i="6"/>
  <c r="H176" i="13"/>
  <c r="F180" i="11"/>
  <c r="M178" i="13"/>
  <c r="F180" i="8"/>
  <c r="J183" i="13"/>
  <c r="F180" i="10"/>
  <c r="L174" i="13"/>
  <c r="N174" i="13" s="1"/>
  <c r="F180" i="9"/>
  <c r="K183" i="13"/>
  <c r="F180" i="4"/>
  <c r="F185" i="13"/>
  <c r="F181" i="8" l="1"/>
  <c r="J180" i="13"/>
  <c r="F182" i="12"/>
  <c r="D178" i="13"/>
  <c r="N178" i="13" s="1"/>
  <c r="F181" i="9"/>
  <c r="K180" i="13"/>
  <c r="F181" i="6"/>
  <c r="H171" i="13"/>
  <c r="N171" i="13" s="1"/>
  <c r="F181" i="10"/>
  <c r="L185" i="13"/>
  <c r="F181" i="3"/>
  <c r="E185" i="13"/>
  <c r="F181" i="5"/>
  <c r="G185" i="13"/>
  <c r="F181" i="4"/>
  <c r="F181" i="13"/>
  <c r="F181" i="11"/>
  <c r="M185" i="13"/>
  <c r="F181" i="7"/>
  <c r="I183" i="13"/>
  <c r="N183" i="13" s="1"/>
  <c r="F182" i="6" l="1"/>
  <c r="H184" i="13"/>
  <c r="F182" i="5"/>
  <c r="G181" i="13"/>
  <c r="F182" i="9"/>
  <c r="K184" i="13"/>
  <c r="N185" i="13"/>
  <c r="F182" i="3"/>
  <c r="E181" i="13"/>
  <c r="F183" i="12"/>
  <c r="D200" i="13"/>
  <c r="F182" i="4"/>
  <c r="F175" i="13"/>
  <c r="N175" i="13" s="1"/>
  <c r="F182" i="7"/>
  <c r="I176" i="13"/>
  <c r="F182" i="11"/>
  <c r="M177" i="13"/>
  <c r="N177" i="13" s="1"/>
  <c r="F182" i="10"/>
  <c r="L184" i="13"/>
  <c r="N180" i="13"/>
  <c r="F182" i="8"/>
  <c r="J176" i="13"/>
  <c r="N176" i="13" s="1"/>
  <c r="F183" i="11" l="1"/>
  <c r="M189" i="13"/>
  <c r="F183" i="3"/>
  <c r="E186" i="13"/>
  <c r="F183" i="7"/>
  <c r="I190" i="13"/>
  <c r="F183" i="9"/>
  <c r="K186" i="13"/>
  <c r="F183" i="4"/>
  <c r="F186" i="13"/>
  <c r="F183" i="8"/>
  <c r="J194" i="13"/>
  <c r="F183" i="5"/>
  <c r="G186" i="13"/>
  <c r="F183" i="10"/>
  <c r="L188" i="13"/>
  <c r="N184" i="13"/>
  <c r="F184" i="12"/>
  <c r="D187" i="13"/>
  <c r="N181" i="13"/>
  <c r="F183" i="6"/>
  <c r="H186" i="13"/>
  <c r="F184" i="9" l="1"/>
  <c r="K193" i="13"/>
  <c r="F184" i="10"/>
  <c r="L196" i="13"/>
  <c r="F184" i="6"/>
  <c r="H188" i="13"/>
  <c r="F184" i="5"/>
  <c r="G187" i="13"/>
  <c r="F184" i="7"/>
  <c r="I194" i="13"/>
  <c r="F185" i="12"/>
  <c r="D192" i="13"/>
  <c r="F184" i="8"/>
  <c r="J187" i="13"/>
  <c r="F184" i="3"/>
  <c r="E188" i="13"/>
  <c r="F184" i="4"/>
  <c r="F194" i="13"/>
  <c r="F184" i="11"/>
  <c r="M192" i="13"/>
  <c r="F185" i="5" l="1"/>
  <c r="G194" i="13"/>
  <c r="F185" i="8"/>
  <c r="J190" i="13"/>
  <c r="F185" i="6"/>
  <c r="H190" i="13"/>
  <c r="F185" i="11"/>
  <c r="M193" i="13"/>
  <c r="F186" i="12"/>
  <c r="D188" i="13"/>
  <c r="F185" i="10"/>
  <c r="L193" i="13"/>
  <c r="F185" i="3"/>
  <c r="E198" i="13"/>
  <c r="F185" i="4"/>
  <c r="F189" i="13"/>
  <c r="F185" i="7"/>
  <c r="I189" i="13"/>
  <c r="F185" i="9"/>
  <c r="K196" i="13"/>
  <c r="F186" i="4" l="1"/>
  <c r="F197" i="13"/>
  <c r="F186" i="11"/>
  <c r="M199" i="13"/>
  <c r="F186" i="3"/>
  <c r="E197" i="13"/>
  <c r="F186" i="6"/>
  <c r="H195" i="13"/>
  <c r="F186" i="9"/>
  <c r="K198" i="13"/>
  <c r="F186" i="8"/>
  <c r="J188" i="13"/>
  <c r="F186" i="10"/>
  <c r="L186" i="13"/>
  <c r="F187" i="12"/>
  <c r="D193" i="13"/>
  <c r="F186" i="7"/>
  <c r="I187" i="13"/>
  <c r="F186" i="5"/>
  <c r="G189" i="13"/>
  <c r="F187" i="6" l="1"/>
  <c r="H197" i="13"/>
  <c r="F187" i="3"/>
  <c r="E192" i="13"/>
  <c r="F188" i="12"/>
  <c r="D189" i="13"/>
  <c r="F187" i="10"/>
  <c r="L190" i="13"/>
  <c r="F187" i="8"/>
  <c r="J195" i="13"/>
  <c r="F187" i="5"/>
  <c r="G195" i="13"/>
  <c r="F187" i="11"/>
  <c r="M191" i="13"/>
  <c r="F187" i="7"/>
  <c r="I193" i="13"/>
  <c r="F187" i="9"/>
  <c r="K190" i="13"/>
  <c r="F187" i="4"/>
  <c r="F195" i="13"/>
  <c r="F188" i="11" l="1"/>
  <c r="M190" i="13"/>
  <c r="F189" i="12"/>
  <c r="D191" i="13"/>
  <c r="F188" i="10"/>
  <c r="L187" i="13"/>
  <c r="F188" i="4"/>
  <c r="F187" i="13"/>
  <c r="F188" i="5"/>
  <c r="G191" i="13"/>
  <c r="F188" i="3"/>
  <c r="E191" i="13"/>
  <c r="F188" i="7"/>
  <c r="I191" i="13"/>
  <c r="F188" i="9"/>
  <c r="K188" i="13"/>
  <c r="F188" i="8"/>
  <c r="J193" i="13"/>
  <c r="F188" i="6"/>
  <c r="H191" i="13"/>
  <c r="F189" i="6" l="1"/>
  <c r="H199" i="13"/>
  <c r="F190" i="12"/>
  <c r="D197" i="13"/>
  <c r="F189" i="7"/>
  <c r="I188" i="13"/>
  <c r="F189" i="10"/>
  <c r="L194" i="13"/>
  <c r="F189" i="3"/>
  <c r="E196" i="13"/>
  <c r="F189" i="8"/>
  <c r="J189" i="13"/>
  <c r="F189" i="5"/>
  <c r="G192" i="13"/>
  <c r="F189" i="11"/>
  <c r="M187" i="13"/>
  <c r="F189" i="9"/>
  <c r="K191" i="13"/>
  <c r="F189" i="4"/>
  <c r="F192" i="13"/>
  <c r="F190" i="11" l="1"/>
  <c r="M197" i="13"/>
  <c r="F190" i="10"/>
  <c r="L195" i="13"/>
  <c r="F190" i="5"/>
  <c r="G197" i="13"/>
  <c r="F190" i="7"/>
  <c r="I196" i="13"/>
  <c r="F190" i="4"/>
  <c r="F188" i="13"/>
  <c r="F190" i="8"/>
  <c r="J186" i="13"/>
  <c r="F191" i="12"/>
  <c r="D186" i="13"/>
  <c r="F190" i="9"/>
  <c r="K187" i="13"/>
  <c r="F190" i="3"/>
  <c r="E187" i="13"/>
  <c r="F190" i="6"/>
  <c r="H187" i="13"/>
  <c r="F191" i="9" l="1"/>
  <c r="K189" i="13"/>
  <c r="F191" i="7"/>
  <c r="I195" i="13"/>
  <c r="F191" i="5"/>
  <c r="G198" i="13"/>
  <c r="F192" i="12"/>
  <c r="D195" i="13"/>
  <c r="F191" i="6"/>
  <c r="H198" i="13"/>
  <c r="F191" i="8"/>
  <c r="J192" i="13"/>
  <c r="F191" i="10"/>
  <c r="L191" i="13"/>
  <c r="N187" i="13"/>
  <c r="F191" i="4"/>
  <c r="F191" i="13"/>
  <c r="F191" i="3"/>
  <c r="E195" i="13"/>
  <c r="F191" i="11"/>
  <c r="M200" i="13"/>
  <c r="F192" i="11" l="1"/>
  <c r="M194" i="13"/>
  <c r="F192" i="5"/>
  <c r="G188" i="13"/>
  <c r="F192" i="3"/>
  <c r="E199" i="13"/>
  <c r="F192" i="8"/>
  <c r="J196" i="13"/>
  <c r="F192" i="7"/>
  <c r="I192" i="13"/>
  <c r="F192" i="6"/>
  <c r="H193" i="13"/>
  <c r="F192" i="9"/>
  <c r="K192" i="13"/>
  <c r="F192" i="10"/>
  <c r="L198" i="13"/>
  <c r="F192" i="4"/>
  <c r="F190" i="13"/>
  <c r="F193" i="12"/>
  <c r="D198" i="13"/>
  <c r="F193" i="9" l="1"/>
  <c r="K194" i="13"/>
  <c r="F193" i="8"/>
  <c r="J191" i="13"/>
  <c r="N191" i="13" s="1"/>
  <c r="F193" i="3"/>
  <c r="E189" i="13"/>
  <c r="F194" i="12"/>
  <c r="D190" i="13"/>
  <c r="F193" i="6"/>
  <c r="H196" i="13"/>
  <c r="F193" i="4"/>
  <c r="F198" i="13"/>
  <c r="F193" i="5"/>
  <c r="G196" i="13"/>
  <c r="F193" i="10"/>
  <c r="L189" i="13"/>
  <c r="F193" i="7"/>
  <c r="I186" i="13"/>
  <c r="F193" i="11"/>
  <c r="M186" i="13"/>
  <c r="F195" i="12" l="1"/>
  <c r="D196" i="13"/>
  <c r="F194" i="5"/>
  <c r="G199" i="13"/>
  <c r="F194" i="3"/>
  <c r="E190" i="13"/>
  <c r="F194" i="11"/>
  <c r="M195" i="13"/>
  <c r="N186" i="13"/>
  <c r="F194" i="4"/>
  <c r="F199" i="13"/>
  <c r="F194" i="7"/>
  <c r="I199" i="13"/>
  <c r="F194" i="8"/>
  <c r="J199" i="13"/>
  <c r="F194" i="6"/>
  <c r="H192" i="13"/>
  <c r="F194" i="10"/>
  <c r="L192" i="13"/>
  <c r="F194" i="9"/>
  <c r="K195" i="13"/>
  <c r="N195" i="13" s="1"/>
  <c r="F195" i="3" l="1"/>
  <c r="E194" i="13"/>
  <c r="F195" i="8"/>
  <c r="J200" i="13"/>
  <c r="F195" i="9"/>
  <c r="K200" i="13"/>
  <c r="F195" i="7"/>
  <c r="I200" i="13"/>
  <c r="N192" i="13"/>
  <c r="F195" i="10"/>
  <c r="L200" i="13"/>
  <c r="F195" i="4"/>
  <c r="F196" i="13"/>
  <c r="F195" i="5"/>
  <c r="G190" i="13"/>
  <c r="N190" i="13" s="1"/>
  <c r="F196" i="12"/>
  <c r="D199" i="13"/>
  <c r="F195" i="6"/>
  <c r="H200" i="13"/>
  <c r="F195" i="11"/>
  <c r="M198" i="13"/>
  <c r="F196" i="7" l="1"/>
  <c r="I198" i="13"/>
  <c r="F196" i="9"/>
  <c r="K197" i="13"/>
  <c r="F196" i="8"/>
  <c r="J198" i="13"/>
  <c r="F196" i="11"/>
  <c r="M188" i="13"/>
  <c r="N188" i="13" s="1"/>
  <c r="F196" i="6"/>
  <c r="H194" i="13"/>
  <c r="F196" i="10"/>
  <c r="L199" i="13"/>
  <c r="F197" i="12"/>
  <c r="D194" i="13"/>
  <c r="N194" i="13" s="1"/>
  <c r="F196" i="3"/>
  <c r="E193" i="13"/>
  <c r="F196" i="5"/>
  <c r="G193" i="13"/>
  <c r="F196" i="4"/>
  <c r="F200" i="13"/>
  <c r="F197" i="11" l="1"/>
  <c r="M196" i="13"/>
  <c r="N196" i="13" s="1"/>
  <c r="F197" i="8"/>
  <c r="J197" i="13"/>
  <c r="F198" i="12"/>
  <c r="D204" i="13"/>
  <c r="F197" i="4"/>
  <c r="F193" i="13"/>
  <c r="N193" i="13" s="1"/>
  <c r="F197" i="10"/>
  <c r="L197" i="13"/>
  <c r="F197" i="9"/>
  <c r="K199" i="13"/>
  <c r="N199" i="13" s="1"/>
  <c r="N198" i="13"/>
  <c r="F197" i="5"/>
  <c r="G200" i="13"/>
  <c r="F197" i="6"/>
  <c r="H189" i="13"/>
  <c r="N189" i="13" s="1"/>
  <c r="F197" i="7"/>
  <c r="I197" i="13"/>
  <c r="N197" i="13" s="1"/>
  <c r="F197" i="3"/>
  <c r="E200" i="13"/>
  <c r="N200" i="13" s="1"/>
  <c r="F198" i="4" l="1"/>
  <c r="F205" i="13"/>
  <c r="F198" i="5"/>
  <c r="G205" i="13"/>
  <c r="F198" i="3"/>
  <c r="E204" i="13"/>
  <c r="F199" i="12"/>
  <c r="D210" i="13"/>
  <c r="F198" i="7"/>
  <c r="I202" i="13"/>
  <c r="F198" i="9"/>
  <c r="K202" i="13"/>
  <c r="F198" i="8"/>
  <c r="J202" i="13"/>
  <c r="F198" i="6"/>
  <c r="H206" i="13"/>
  <c r="F198" i="10"/>
  <c r="L202" i="13"/>
  <c r="F198" i="11"/>
  <c r="M212" i="13"/>
  <c r="F199" i="6" l="1"/>
  <c r="H203" i="13"/>
  <c r="F200" i="12"/>
  <c r="D209" i="13"/>
  <c r="F199" i="8"/>
  <c r="J207" i="13"/>
  <c r="F199" i="3"/>
  <c r="E205" i="13"/>
  <c r="F199" i="11"/>
  <c r="M205" i="13"/>
  <c r="F199" i="9"/>
  <c r="K201" i="13"/>
  <c r="F199" i="5"/>
  <c r="G201" i="13"/>
  <c r="F199" i="10"/>
  <c r="L201" i="13"/>
  <c r="F199" i="7"/>
  <c r="I203" i="13"/>
  <c r="F199" i="4"/>
  <c r="F201" i="13"/>
  <c r="F200" i="3" l="1"/>
  <c r="E206" i="13"/>
  <c r="F200" i="5"/>
  <c r="G204" i="13"/>
  <c r="F200" i="8"/>
  <c r="J208" i="13"/>
  <c r="F200" i="4"/>
  <c r="F206" i="13"/>
  <c r="F200" i="9"/>
  <c r="K207" i="13"/>
  <c r="F201" i="12"/>
  <c r="D202" i="13"/>
  <c r="F200" i="10"/>
  <c r="L204" i="13"/>
  <c r="F200" i="7"/>
  <c r="I208" i="13"/>
  <c r="F200" i="11"/>
  <c r="M203" i="13"/>
  <c r="F200" i="6"/>
  <c r="H201" i="13"/>
  <c r="F201" i="7" l="1"/>
  <c r="I212" i="13"/>
  <c r="F201" i="4"/>
  <c r="F204" i="13"/>
  <c r="F201" i="8"/>
  <c r="J201" i="13"/>
  <c r="F201" i="6"/>
  <c r="H205" i="13"/>
  <c r="F201" i="10"/>
  <c r="L207" i="13"/>
  <c r="F201" i="5"/>
  <c r="G209" i="13"/>
  <c r="F202" i="12"/>
  <c r="D203" i="13"/>
  <c r="F201" i="9"/>
  <c r="K206" i="13"/>
  <c r="F201" i="11"/>
  <c r="M209" i="13"/>
  <c r="F201" i="3"/>
  <c r="E202" i="13"/>
  <c r="F202" i="9" l="1"/>
  <c r="K210" i="13"/>
  <c r="F202" i="6"/>
  <c r="H213" i="13"/>
  <c r="F203" i="12"/>
  <c r="D207" i="13"/>
  <c r="F202" i="8"/>
  <c r="J209" i="13"/>
  <c r="F202" i="4"/>
  <c r="F208" i="13"/>
  <c r="F202" i="3"/>
  <c r="E201" i="13"/>
  <c r="F202" i="5"/>
  <c r="G206" i="13"/>
  <c r="F202" i="10"/>
  <c r="L203" i="13"/>
  <c r="F202" i="11"/>
  <c r="M206" i="13"/>
  <c r="F202" i="7"/>
  <c r="I207" i="13"/>
  <c r="F204" i="12" l="1"/>
  <c r="D201" i="13"/>
  <c r="F203" i="7"/>
  <c r="I213" i="13"/>
  <c r="F203" i="3"/>
  <c r="E210" i="13"/>
  <c r="F203" i="11"/>
  <c r="M210" i="13"/>
  <c r="F203" i="4"/>
  <c r="F209" i="13"/>
  <c r="F203" i="6"/>
  <c r="H204" i="13"/>
  <c r="F203" i="5"/>
  <c r="G208" i="13"/>
  <c r="F203" i="10"/>
  <c r="L211" i="13"/>
  <c r="F203" i="9"/>
  <c r="K211" i="13"/>
  <c r="F203" i="8"/>
  <c r="J203" i="13"/>
  <c r="F204" i="10" l="1"/>
  <c r="L205" i="13"/>
  <c r="F204" i="11"/>
  <c r="M211" i="13"/>
  <c r="F204" i="5"/>
  <c r="G202" i="13"/>
  <c r="F204" i="3"/>
  <c r="E207" i="13"/>
  <c r="F204" i="8"/>
  <c r="J212" i="13"/>
  <c r="F204" i="6"/>
  <c r="H211" i="13"/>
  <c r="F204" i="7"/>
  <c r="I201" i="13"/>
  <c r="F204" i="9"/>
  <c r="K203" i="13"/>
  <c r="F204" i="4"/>
  <c r="F212" i="13"/>
  <c r="F205" i="12"/>
  <c r="D211" i="13"/>
  <c r="F205" i="7" l="1"/>
  <c r="I209" i="13"/>
  <c r="F205" i="5"/>
  <c r="G210" i="13"/>
  <c r="F205" i="3"/>
  <c r="E208" i="13"/>
  <c r="F206" i="12"/>
  <c r="D206" i="13"/>
  <c r="F205" i="6"/>
  <c r="H208" i="13"/>
  <c r="F205" i="4"/>
  <c r="F202" i="13"/>
  <c r="F205" i="11"/>
  <c r="M208" i="13"/>
  <c r="F205" i="8"/>
  <c r="J205" i="13"/>
  <c r="F205" i="9"/>
  <c r="K214" i="13"/>
  <c r="F205" i="10"/>
  <c r="L214" i="13"/>
  <c r="F206" i="11" l="1"/>
  <c r="M215" i="13"/>
  <c r="F206" i="3"/>
  <c r="E203" i="13"/>
  <c r="F206" i="10"/>
  <c r="L208" i="13"/>
  <c r="F206" i="4"/>
  <c r="F203" i="13"/>
  <c r="F206" i="5"/>
  <c r="G207" i="13"/>
  <c r="F206" i="9"/>
  <c r="K208" i="13"/>
  <c r="F206" i="6"/>
  <c r="H210" i="13"/>
  <c r="F206" i="7"/>
  <c r="I205" i="13"/>
  <c r="F206" i="8"/>
  <c r="J211" i="13"/>
  <c r="F207" i="12"/>
  <c r="D215" i="13"/>
  <c r="F207" i="4" l="1"/>
  <c r="F207" i="13"/>
  <c r="F207" i="10"/>
  <c r="L206" i="13"/>
  <c r="F208" i="12"/>
  <c r="D212" i="13"/>
  <c r="F207" i="9"/>
  <c r="K204" i="13"/>
  <c r="F207" i="3"/>
  <c r="E209" i="13"/>
  <c r="F207" i="7"/>
  <c r="I204" i="13"/>
  <c r="F207" i="6"/>
  <c r="H202" i="13"/>
  <c r="F207" i="8"/>
  <c r="J204" i="13"/>
  <c r="F207" i="5"/>
  <c r="G203" i="13"/>
  <c r="N203" i="13" s="1"/>
  <c r="F207" i="11"/>
  <c r="M214" i="13"/>
  <c r="F209" i="12" l="1"/>
  <c r="D208" i="13"/>
  <c r="N208" i="13" s="1"/>
  <c r="F208" i="11"/>
  <c r="M213" i="13"/>
  <c r="F208" i="7"/>
  <c r="I211" i="13"/>
  <c r="F208" i="9"/>
  <c r="K209" i="13"/>
  <c r="F208" i="5"/>
  <c r="G211" i="13"/>
  <c r="F208" i="3"/>
  <c r="E212" i="13"/>
  <c r="F208" i="10"/>
  <c r="L209" i="13"/>
  <c r="F208" i="6"/>
  <c r="H212" i="13"/>
  <c r="F208" i="8"/>
  <c r="J210" i="13"/>
  <c r="F208" i="4"/>
  <c r="F210" i="13"/>
  <c r="F209" i="7" l="1"/>
  <c r="I210" i="13"/>
  <c r="F209" i="11"/>
  <c r="M204" i="13"/>
  <c r="N204" i="13" s="1"/>
  <c r="F209" i="8"/>
  <c r="J213" i="13"/>
  <c r="F209" i="5"/>
  <c r="G212" i="13"/>
  <c r="F209" i="6"/>
  <c r="H207" i="13"/>
  <c r="F210" i="12"/>
  <c r="D213" i="13"/>
  <c r="F209" i="9"/>
  <c r="K205" i="13"/>
  <c r="F209" i="10"/>
  <c r="L210" i="13"/>
  <c r="N210" i="13" s="1"/>
  <c r="F209" i="4"/>
  <c r="F215" i="13"/>
  <c r="F209" i="3"/>
  <c r="E211" i="13"/>
  <c r="F210" i="9" l="1"/>
  <c r="K212" i="13"/>
  <c r="F210" i="8"/>
  <c r="J206" i="13"/>
  <c r="F210" i="3"/>
  <c r="E213" i="13"/>
  <c r="F211" i="12"/>
  <c r="D205" i="13"/>
  <c r="N205" i="13" s="1"/>
  <c r="F210" i="11"/>
  <c r="M207" i="13"/>
  <c r="N207" i="13" s="1"/>
  <c r="F210" i="4"/>
  <c r="F211" i="13"/>
  <c r="F210" i="6"/>
  <c r="H214" i="13"/>
  <c r="F210" i="7"/>
  <c r="I214" i="13"/>
  <c r="N211" i="13"/>
  <c r="F210" i="10"/>
  <c r="L215" i="13"/>
  <c r="F210" i="5"/>
  <c r="G214" i="13"/>
  <c r="F211" i="6" l="1"/>
  <c r="H209" i="13"/>
  <c r="N209" i="13" s="1"/>
  <c r="F211" i="3"/>
  <c r="E215" i="13"/>
  <c r="F211" i="5"/>
  <c r="G215" i="13"/>
  <c r="F211" i="8"/>
  <c r="J214" i="13"/>
  <c r="F211" i="4"/>
  <c r="F214" i="13"/>
  <c r="F211" i="11"/>
  <c r="M201" i="13"/>
  <c r="N201" i="13" s="1"/>
  <c r="F211" i="9"/>
  <c r="K215" i="13"/>
  <c r="F211" i="10"/>
  <c r="L213" i="13"/>
  <c r="F211" i="7"/>
  <c r="I206" i="13"/>
  <c r="N206" i="13" s="1"/>
  <c r="F212" i="12"/>
  <c r="D214" i="13"/>
  <c r="F212" i="10" l="1"/>
  <c r="L212" i="13"/>
  <c r="N212" i="13" s="1"/>
  <c r="F212" i="8"/>
  <c r="J215" i="13"/>
  <c r="F212" i="9"/>
  <c r="K213" i="13"/>
  <c r="F212" i="5"/>
  <c r="G213" i="13"/>
  <c r="F213" i="12"/>
  <c r="D217" i="13"/>
  <c r="F212" i="11"/>
  <c r="M202" i="13"/>
  <c r="N202" i="13" s="1"/>
  <c r="F212" i="3"/>
  <c r="E214" i="13"/>
  <c r="N214" i="13"/>
  <c r="F212" i="7"/>
  <c r="I215" i="13"/>
  <c r="F212" i="4"/>
  <c r="F213" i="13"/>
  <c r="N213" i="13" s="1"/>
  <c r="F212" i="6"/>
  <c r="H215" i="13"/>
  <c r="N215" i="13" s="1"/>
  <c r="F213" i="5" l="1"/>
  <c r="G223" i="13"/>
  <c r="F213" i="3"/>
  <c r="E223" i="13"/>
  <c r="F213" i="9"/>
  <c r="K218" i="13"/>
  <c r="F213" i="11"/>
  <c r="M225" i="13"/>
  <c r="F213" i="8"/>
  <c r="J218" i="13"/>
  <c r="F213" i="4"/>
  <c r="F223" i="13"/>
  <c r="F213" i="6"/>
  <c r="H222" i="13"/>
  <c r="F214" i="12"/>
  <c r="D223" i="13"/>
  <c r="F213" i="7"/>
  <c r="I218" i="13"/>
  <c r="F213" i="10"/>
  <c r="L220" i="13"/>
  <c r="F215" i="12" l="1"/>
  <c r="D221" i="13"/>
  <c r="F214" i="11"/>
  <c r="M227" i="13"/>
  <c r="F214" i="9"/>
  <c r="K219" i="13"/>
  <c r="F214" i="4"/>
  <c r="F217" i="13"/>
  <c r="F214" i="3"/>
  <c r="E224" i="13"/>
  <c r="F214" i="8"/>
  <c r="J216" i="13"/>
  <c r="F214" i="6"/>
  <c r="H229" i="13"/>
  <c r="F214" i="10"/>
  <c r="L219" i="13"/>
  <c r="F214" i="7"/>
  <c r="I219" i="13"/>
  <c r="F214" i="5"/>
  <c r="G217" i="13"/>
  <c r="F215" i="10" l="1"/>
  <c r="L226" i="13"/>
  <c r="F215" i="4"/>
  <c r="F216" i="13"/>
  <c r="F215" i="6"/>
  <c r="H216" i="13"/>
  <c r="F215" i="9"/>
  <c r="K217" i="13"/>
  <c r="F215" i="5"/>
  <c r="G224" i="13"/>
  <c r="F215" i="8"/>
  <c r="J219" i="13"/>
  <c r="F215" i="11"/>
  <c r="M229" i="13"/>
  <c r="F215" i="7"/>
  <c r="I220" i="13"/>
  <c r="F215" i="3"/>
  <c r="E216" i="13"/>
  <c r="F216" i="12"/>
  <c r="D225" i="13"/>
  <c r="F216" i="3" l="1"/>
  <c r="E217" i="13"/>
  <c r="F216" i="7"/>
  <c r="I216" i="13"/>
  <c r="F216" i="9"/>
  <c r="K220" i="13"/>
  <c r="F216" i="11"/>
  <c r="M220" i="13"/>
  <c r="F216" i="6"/>
  <c r="H218" i="13"/>
  <c r="F217" i="12"/>
  <c r="D219" i="13"/>
  <c r="F216" i="8"/>
  <c r="J220" i="13"/>
  <c r="F216" i="4"/>
  <c r="F224" i="13"/>
  <c r="F216" i="5"/>
  <c r="G216" i="13"/>
  <c r="F216" i="10"/>
  <c r="L222" i="13"/>
  <c r="F217" i="4" l="1"/>
  <c r="F220" i="13"/>
  <c r="F217" i="11"/>
  <c r="M226" i="13"/>
  <c r="F217" i="9"/>
  <c r="K228" i="13"/>
  <c r="F217" i="8"/>
  <c r="J225" i="13"/>
  <c r="F217" i="10"/>
  <c r="L227" i="13"/>
  <c r="F218" i="12"/>
  <c r="D222" i="13"/>
  <c r="F217" i="7"/>
  <c r="I221" i="13"/>
  <c r="F217" i="5"/>
  <c r="G221" i="13"/>
  <c r="F217" i="6"/>
  <c r="H226" i="13"/>
  <c r="F217" i="3"/>
  <c r="E222" i="13"/>
  <c r="F218" i="5" l="1"/>
  <c r="G218" i="13"/>
  <c r="F218" i="8"/>
  <c r="J221" i="13"/>
  <c r="F218" i="7"/>
  <c r="I225" i="13"/>
  <c r="F218" i="9"/>
  <c r="K222" i="13"/>
  <c r="F218" i="3"/>
  <c r="E218" i="13"/>
  <c r="F219" i="12"/>
  <c r="D218" i="13"/>
  <c r="F218" i="6"/>
  <c r="H225" i="13"/>
  <c r="F218" i="11"/>
  <c r="M216" i="13"/>
  <c r="F218" i="10"/>
  <c r="L217" i="13"/>
  <c r="F218" i="4"/>
  <c r="F222" i="13"/>
  <c r="F219" i="9" l="1"/>
  <c r="K225" i="13"/>
  <c r="F219" i="7"/>
  <c r="I226" i="13"/>
  <c r="F220" i="12"/>
  <c r="D224" i="13"/>
  <c r="F219" i="11"/>
  <c r="M221" i="13"/>
  <c r="F219" i="4"/>
  <c r="F221" i="13"/>
  <c r="F219" i="8"/>
  <c r="J217" i="13"/>
  <c r="F219" i="6"/>
  <c r="H228" i="13"/>
  <c r="F219" i="10"/>
  <c r="L224" i="13"/>
  <c r="F219" i="3"/>
  <c r="E227" i="13"/>
  <c r="F219" i="5"/>
  <c r="G228" i="13"/>
  <c r="F220" i="6" l="1"/>
  <c r="H221" i="13"/>
  <c r="F221" i="12"/>
  <c r="D227" i="13"/>
  <c r="F220" i="5"/>
  <c r="G220" i="13"/>
  <c r="F220" i="8"/>
  <c r="J229" i="13"/>
  <c r="F220" i="7"/>
  <c r="I217" i="13"/>
  <c r="F220" i="4"/>
  <c r="F230" i="13"/>
  <c r="F220" i="3"/>
  <c r="E221" i="13"/>
  <c r="F220" i="9"/>
  <c r="K224" i="13"/>
  <c r="F220" i="10"/>
  <c r="L228" i="13"/>
  <c r="F220" i="11"/>
  <c r="M219" i="13"/>
  <c r="F221" i="9" l="1"/>
  <c r="K229" i="13"/>
  <c r="F221" i="8"/>
  <c r="J226" i="13"/>
  <c r="F221" i="3"/>
  <c r="E219" i="13"/>
  <c r="F221" i="5"/>
  <c r="G222" i="13"/>
  <c r="F221" i="11"/>
  <c r="M228" i="13"/>
  <c r="F221" i="4"/>
  <c r="F218" i="13"/>
  <c r="F222" i="12"/>
  <c r="D216" i="13"/>
  <c r="F221" i="10"/>
  <c r="L218" i="13"/>
  <c r="F221" i="7"/>
  <c r="I229" i="13"/>
  <c r="F221" i="6"/>
  <c r="H219" i="13"/>
  <c r="F222" i="5" l="1"/>
  <c r="G219" i="13"/>
  <c r="F223" i="12"/>
  <c r="D220" i="13"/>
  <c r="F222" i="3"/>
  <c r="E226" i="13"/>
  <c r="F222" i="6"/>
  <c r="H227" i="13"/>
  <c r="F222" i="4"/>
  <c r="F227" i="13"/>
  <c r="F222" i="7"/>
  <c r="I224" i="13"/>
  <c r="F222" i="11"/>
  <c r="M217" i="13"/>
  <c r="F222" i="8"/>
  <c r="J230" i="13"/>
  <c r="F222" i="10"/>
  <c r="L229" i="13"/>
  <c r="F222" i="9"/>
  <c r="K216" i="13"/>
  <c r="F223" i="11" l="1"/>
  <c r="M222" i="13"/>
  <c r="F223" i="3"/>
  <c r="E220" i="13"/>
  <c r="F223" i="9"/>
  <c r="K226" i="13"/>
  <c r="F224" i="12"/>
  <c r="D228" i="13"/>
  <c r="F223" i="10"/>
  <c r="L216" i="13"/>
  <c r="N216" i="13" s="1"/>
  <c r="F223" i="4"/>
  <c r="F226" i="13"/>
  <c r="F223" i="7"/>
  <c r="I228" i="13"/>
  <c r="F223" i="8"/>
  <c r="J224" i="13"/>
  <c r="F223" i="6"/>
  <c r="H220" i="13"/>
  <c r="N220" i="13" s="1"/>
  <c r="F223" i="5"/>
  <c r="G226" i="13"/>
  <c r="F224" i="5" l="1"/>
  <c r="G225" i="13"/>
  <c r="F224" i="4"/>
  <c r="F219" i="13"/>
  <c r="N219" i="13" s="1"/>
  <c r="F224" i="9"/>
  <c r="K221" i="13"/>
  <c r="F224" i="7"/>
  <c r="I223" i="13"/>
  <c r="F224" i="6"/>
  <c r="H223" i="13"/>
  <c r="F224" i="10"/>
  <c r="L223" i="13"/>
  <c r="F224" i="3"/>
  <c r="E228" i="13"/>
  <c r="F224" i="8"/>
  <c r="J227" i="13"/>
  <c r="F225" i="12"/>
  <c r="D226" i="13"/>
  <c r="N226" i="13" s="1"/>
  <c r="F224" i="11"/>
  <c r="M223" i="13"/>
  <c r="F225" i="7" l="1"/>
  <c r="I230" i="13"/>
  <c r="F225" i="11"/>
  <c r="M218" i="13"/>
  <c r="N218" i="13" s="1"/>
  <c r="F225" i="3"/>
  <c r="E225" i="13"/>
  <c r="F225" i="9"/>
  <c r="K227" i="13"/>
  <c r="F226" i="12"/>
  <c r="D230" i="13"/>
  <c r="F225" i="10"/>
  <c r="L225" i="13"/>
  <c r="F225" i="4"/>
  <c r="F228" i="13"/>
  <c r="F225" i="8"/>
  <c r="J223" i="13"/>
  <c r="F225" i="6"/>
  <c r="H224" i="13"/>
  <c r="F225" i="5"/>
  <c r="G227" i="13"/>
  <c r="F226" i="4" l="1"/>
  <c r="F229" i="13"/>
  <c r="F226" i="3"/>
  <c r="E229" i="13"/>
  <c r="F226" i="10"/>
  <c r="L230" i="13"/>
  <c r="F226" i="11"/>
  <c r="M230" i="13"/>
  <c r="F226" i="5"/>
  <c r="G230" i="13"/>
  <c r="F226" i="6"/>
  <c r="H217" i="13"/>
  <c r="N217" i="13" s="1"/>
  <c r="F226" i="7"/>
  <c r="I222" i="13"/>
  <c r="F227" i="12"/>
  <c r="D229" i="13"/>
  <c r="F226" i="8"/>
  <c r="J228" i="13"/>
  <c r="N228" i="13" s="1"/>
  <c r="F226" i="9"/>
  <c r="K223" i="13"/>
  <c r="N223" i="13" s="1"/>
  <c r="F227" i="8" l="1"/>
  <c r="J222" i="13"/>
  <c r="N222" i="13" s="1"/>
  <c r="F227" i="5"/>
  <c r="G229" i="13"/>
  <c r="F227" i="3"/>
  <c r="E230" i="13"/>
  <c r="F227" i="4"/>
  <c r="F225" i="13"/>
  <c r="N225" i="13" s="1"/>
  <c r="F227" i="11"/>
  <c r="M224" i="13"/>
  <c r="N224" i="13" s="1"/>
  <c r="F228" i="12"/>
  <c r="D231" i="13"/>
  <c r="F227" i="10"/>
  <c r="L221" i="13"/>
  <c r="N221" i="13" s="1"/>
  <c r="N229" i="13"/>
  <c r="F227" i="7"/>
  <c r="I227" i="13"/>
  <c r="N227" i="13" s="1"/>
  <c r="F227" i="9"/>
  <c r="K230" i="13"/>
  <c r="F227" i="6"/>
  <c r="H230" i="13"/>
  <c r="F228" i="4" l="1"/>
  <c r="F231" i="13"/>
  <c r="F228" i="3"/>
  <c r="E232" i="13"/>
  <c r="F228" i="5"/>
  <c r="G232" i="13"/>
  <c r="N230" i="13"/>
  <c r="F228" i="6"/>
  <c r="H232" i="13"/>
  <c r="F229" i="12"/>
  <c r="D242" i="13"/>
  <c r="F228" i="9"/>
  <c r="K237" i="13"/>
  <c r="F228" i="10"/>
  <c r="L236" i="13"/>
  <c r="F228" i="11"/>
  <c r="M237" i="13"/>
  <c r="F228" i="7"/>
  <c r="I235" i="13"/>
  <c r="F228" i="8"/>
  <c r="J231" i="13"/>
  <c r="F229" i="5" l="1"/>
  <c r="G231" i="13"/>
  <c r="F229" i="3"/>
  <c r="E231" i="13"/>
  <c r="F229" i="9"/>
  <c r="K232" i="13"/>
  <c r="F229" i="7"/>
  <c r="I236" i="13"/>
  <c r="F230" i="12"/>
  <c r="D232" i="13"/>
  <c r="F229" i="10"/>
  <c r="L237" i="13"/>
  <c r="F229" i="8"/>
  <c r="J237" i="13"/>
  <c r="F229" i="11"/>
  <c r="M235" i="13"/>
  <c r="F229" i="6"/>
  <c r="H231" i="13"/>
  <c r="F229" i="4"/>
  <c r="F233" i="13"/>
  <c r="F230" i="6" l="1"/>
  <c r="H238" i="13"/>
  <c r="F230" i="11"/>
  <c r="M239" i="13"/>
  <c r="F230" i="7"/>
  <c r="I237" i="13"/>
  <c r="F230" i="8"/>
  <c r="J236" i="13"/>
  <c r="F230" i="9"/>
  <c r="K235" i="13"/>
  <c r="F230" i="4"/>
  <c r="F235" i="13"/>
  <c r="F230" i="10"/>
  <c r="L235" i="13"/>
  <c r="F230" i="3"/>
  <c r="E233" i="13"/>
  <c r="F231" i="12"/>
  <c r="D233" i="13"/>
  <c r="F230" i="5"/>
  <c r="G233" i="13"/>
  <c r="F231" i="8" l="1"/>
  <c r="J235" i="13"/>
  <c r="F231" i="10"/>
  <c r="L231" i="13"/>
  <c r="F231" i="7"/>
  <c r="I240" i="13"/>
  <c r="F231" i="5"/>
  <c r="G242" i="13"/>
  <c r="F231" i="4"/>
  <c r="F242" i="13"/>
  <c r="F232" i="12"/>
  <c r="D234" i="13"/>
  <c r="F231" i="11"/>
  <c r="M231" i="13"/>
  <c r="F231" i="3"/>
  <c r="E238" i="13"/>
  <c r="F231" i="9"/>
  <c r="K234" i="13"/>
  <c r="F231" i="6"/>
  <c r="H240" i="13"/>
  <c r="F232" i="5" l="1"/>
  <c r="G241" i="13"/>
  <c r="F232" i="11"/>
  <c r="M233" i="13"/>
  <c r="F232" i="7"/>
  <c r="I231" i="13"/>
  <c r="F232" i="6"/>
  <c r="H245" i="13"/>
  <c r="F233" i="12"/>
  <c r="D241" i="13"/>
  <c r="F232" i="10"/>
  <c r="L234" i="13"/>
  <c r="F232" i="9"/>
  <c r="K236" i="13"/>
  <c r="F232" i="4"/>
  <c r="F241" i="13"/>
  <c r="F232" i="3"/>
  <c r="E234" i="13"/>
  <c r="F232" i="8"/>
  <c r="J232" i="13"/>
  <c r="F233" i="4" l="1"/>
  <c r="F236" i="13"/>
  <c r="F233" i="6"/>
  <c r="H243" i="13"/>
  <c r="F233" i="9"/>
  <c r="K238" i="13"/>
  <c r="F233" i="7"/>
  <c r="I232" i="13"/>
  <c r="F233" i="11"/>
  <c r="M234" i="13"/>
  <c r="F233" i="8"/>
  <c r="J234" i="13"/>
  <c r="F233" i="10"/>
  <c r="L232" i="13"/>
  <c r="F234" i="12"/>
  <c r="D238" i="13"/>
  <c r="F233" i="3"/>
  <c r="E240" i="13"/>
  <c r="F233" i="5"/>
  <c r="G239" i="13"/>
  <c r="F234" i="9" l="1"/>
  <c r="K243" i="13"/>
  <c r="F234" i="5"/>
  <c r="G236" i="13"/>
  <c r="F234" i="8"/>
  <c r="J244" i="13"/>
  <c r="F234" i="10"/>
  <c r="L243" i="13"/>
  <c r="F234" i="3"/>
  <c r="E242" i="13"/>
  <c r="F234" i="11"/>
  <c r="M240" i="13"/>
  <c r="F234" i="6"/>
  <c r="H234" i="13"/>
  <c r="F234" i="4"/>
  <c r="F232" i="13"/>
  <c r="F235" i="12"/>
  <c r="D239" i="13"/>
  <c r="F234" i="7"/>
  <c r="I233" i="13"/>
  <c r="F235" i="10" l="1"/>
  <c r="L244" i="13"/>
  <c r="F235" i="6"/>
  <c r="H237" i="13"/>
  <c r="F235" i="8"/>
  <c r="J239" i="13"/>
  <c r="F235" i="4"/>
  <c r="F243" i="13"/>
  <c r="F235" i="7"/>
  <c r="I234" i="13"/>
  <c r="F235" i="11"/>
  <c r="M243" i="13"/>
  <c r="F235" i="5"/>
  <c r="G238" i="13"/>
  <c r="F236" i="12"/>
  <c r="D244" i="13"/>
  <c r="F235" i="3"/>
  <c r="E241" i="13"/>
  <c r="F235" i="9"/>
  <c r="K244" i="13"/>
  <c r="F236" i="4" l="1"/>
  <c r="F234" i="13"/>
  <c r="F236" i="8"/>
  <c r="J233" i="13"/>
  <c r="F236" i="5"/>
  <c r="G235" i="13"/>
  <c r="F236" i="3"/>
  <c r="E243" i="13"/>
  <c r="F236" i="11"/>
  <c r="M241" i="13"/>
  <c r="F236" i="6"/>
  <c r="H242" i="13"/>
  <c r="F236" i="9"/>
  <c r="K231" i="13"/>
  <c r="N231" i="13" s="1"/>
  <c r="F237" i="12"/>
  <c r="D240" i="13"/>
  <c r="F236" i="7"/>
  <c r="I239" i="13"/>
  <c r="F236" i="10"/>
  <c r="L233" i="13"/>
  <c r="F237" i="3" l="1"/>
  <c r="E239" i="13"/>
  <c r="F237" i="11"/>
  <c r="M232" i="13"/>
  <c r="N232" i="13" s="1"/>
  <c r="F238" i="12"/>
  <c r="D236" i="13"/>
  <c r="F237" i="9"/>
  <c r="K239" i="13"/>
  <c r="F237" i="5"/>
  <c r="G234" i="13"/>
  <c r="N234" i="13" s="1"/>
  <c r="F237" i="6"/>
  <c r="H241" i="13"/>
  <c r="F237" i="8"/>
  <c r="J240" i="13"/>
  <c r="F237" i="10"/>
  <c r="L239" i="13"/>
  <c r="F237" i="7"/>
  <c r="I244" i="13"/>
  <c r="F237" i="4"/>
  <c r="F240" i="13"/>
  <c r="F238" i="9" l="1"/>
  <c r="K233" i="13"/>
  <c r="F239" i="12"/>
  <c r="D243" i="13"/>
  <c r="F238" i="4"/>
  <c r="F238" i="13"/>
  <c r="F238" i="11"/>
  <c r="M236" i="13"/>
  <c r="F238" i="6"/>
  <c r="H233" i="13"/>
  <c r="N233" i="13" s="1"/>
  <c r="F238" i="7"/>
  <c r="I238" i="13"/>
  <c r="F238" i="5"/>
  <c r="G243" i="13"/>
  <c r="F238" i="8"/>
  <c r="J241" i="13"/>
  <c r="F238" i="10"/>
  <c r="L238" i="13"/>
  <c r="F238" i="3"/>
  <c r="E235" i="13"/>
  <c r="F239" i="3" l="1"/>
  <c r="E244" i="13"/>
  <c r="F239" i="5"/>
  <c r="G244" i="13"/>
  <c r="F239" i="7"/>
  <c r="I241" i="13"/>
  <c r="F240" i="12"/>
  <c r="D245" i="13"/>
  <c r="F239" i="10"/>
  <c r="L241" i="13"/>
  <c r="F239" i="6"/>
  <c r="H236" i="13"/>
  <c r="F239" i="4"/>
  <c r="F239" i="13"/>
  <c r="F239" i="8"/>
  <c r="J238" i="13"/>
  <c r="F239" i="11"/>
  <c r="M242" i="13"/>
  <c r="F239" i="9"/>
  <c r="K240" i="13"/>
  <c r="F240" i="8" l="1"/>
  <c r="J243" i="13"/>
  <c r="F241" i="12"/>
  <c r="D235" i="13"/>
  <c r="F240" i="4"/>
  <c r="F244" i="13"/>
  <c r="F240" i="7"/>
  <c r="I243" i="13"/>
  <c r="N243" i="13" s="1"/>
  <c r="F240" i="9"/>
  <c r="K241" i="13"/>
  <c r="N241" i="13" s="1"/>
  <c r="F240" i="6"/>
  <c r="H239" i="13"/>
  <c r="N239" i="13" s="1"/>
  <c r="F240" i="5"/>
  <c r="G240" i="13"/>
  <c r="F240" i="11"/>
  <c r="M238" i="13"/>
  <c r="N238" i="13" s="1"/>
  <c r="F240" i="10"/>
  <c r="L242" i="13"/>
  <c r="F240" i="3"/>
  <c r="E236" i="13"/>
  <c r="N236" i="13" s="1"/>
  <c r="F241" i="5" l="1"/>
  <c r="G237" i="13"/>
  <c r="F241" i="4"/>
  <c r="F237" i="13"/>
  <c r="F242" i="12"/>
  <c r="D237" i="13"/>
  <c r="F241" i="10"/>
  <c r="L240" i="13"/>
  <c r="N240" i="13" s="1"/>
  <c r="F241" i="11"/>
  <c r="M244" i="13"/>
  <c r="N244" i="13" s="1"/>
  <c r="F241" i="9"/>
  <c r="K245" i="13"/>
  <c r="F241" i="6"/>
  <c r="H244" i="13"/>
  <c r="F241" i="8"/>
  <c r="J242" i="13"/>
  <c r="F241" i="3"/>
  <c r="E237" i="13"/>
  <c r="F241" i="7"/>
  <c r="I242" i="13"/>
  <c r="F243" i="12" l="1"/>
  <c r="D250" i="13"/>
  <c r="F242" i="6"/>
  <c r="H235" i="13"/>
  <c r="N235" i="13" s="1"/>
  <c r="F242" i="4"/>
  <c r="F245" i="13"/>
  <c r="F242" i="11"/>
  <c r="M245" i="13"/>
  <c r="F242" i="7"/>
  <c r="I245" i="13"/>
  <c r="F242" i="9"/>
  <c r="K242" i="13"/>
  <c r="N242" i="13" s="1"/>
  <c r="F242" i="3"/>
  <c r="E245" i="13"/>
  <c r="F242" i="5"/>
  <c r="G245" i="13"/>
  <c r="F242" i="8"/>
  <c r="J245" i="13"/>
  <c r="F242" i="10"/>
  <c r="L245" i="13"/>
  <c r="N237" i="13"/>
  <c r="N245" i="13" l="1"/>
  <c r="F243" i="11"/>
  <c r="M251" i="13"/>
  <c r="F243" i="3"/>
  <c r="E256" i="13"/>
  <c r="F243" i="4"/>
  <c r="F249" i="13"/>
  <c r="F243" i="10"/>
  <c r="L246" i="13"/>
  <c r="F243" i="6"/>
  <c r="H257" i="13"/>
  <c r="F243" i="8"/>
  <c r="J246" i="13"/>
  <c r="F243" i="5"/>
  <c r="G256" i="13"/>
  <c r="F243" i="9"/>
  <c r="K246" i="13"/>
  <c r="F243" i="7"/>
  <c r="I246" i="13"/>
  <c r="F244" i="12"/>
  <c r="D257" i="13"/>
  <c r="F244" i="10" l="1"/>
  <c r="L247" i="13"/>
  <c r="F244" i="5"/>
  <c r="G249" i="13"/>
  <c r="F244" i="4"/>
  <c r="F252" i="13"/>
  <c r="F244" i="8"/>
  <c r="J247" i="13"/>
  <c r="F244" i="3"/>
  <c r="E259" i="13"/>
  <c r="F244" i="6"/>
  <c r="H258" i="13"/>
  <c r="F244" i="11"/>
  <c r="M246" i="13"/>
  <c r="F245" i="12"/>
  <c r="D253" i="13"/>
  <c r="F244" i="7"/>
  <c r="I247" i="13"/>
  <c r="F244" i="9"/>
  <c r="K252" i="13"/>
  <c r="F246" i="12" l="1"/>
  <c r="D246" i="13"/>
  <c r="F245" i="8"/>
  <c r="J255" i="13"/>
  <c r="F245" i="11"/>
  <c r="M249" i="13"/>
  <c r="F245" i="4"/>
  <c r="F247" i="13"/>
  <c r="F245" i="9"/>
  <c r="K247" i="13"/>
  <c r="F245" i="6"/>
  <c r="H248" i="13"/>
  <c r="F245" i="5"/>
  <c r="G253" i="13"/>
  <c r="F245" i="7"/>
  <c r="I255" i="13"/>
  <c r="F245" i="3"/>
  <c r="E248" i="13"/>
  <c r="F245" i="10"/>
  <c r="L250" i="13"/>
  <c r="F246" i="7" l="1"/>
  <c r="I251" i="13"/>
  <c r="F246" i="4"/>
  <c r="F253" i="13"/>
  <c r="F246" i="5"/>
  <c r="G259" i="13"/>
  <c r="F246" i="11"/>
  <c r="M255" i="13"/>
  <c r="F246" i="10"/>
  <c r="L255" i="13"/>
  <c r="F246" i="6"/>
  <c r="H253" i="13"/>
  <c r="F246" i="8"/>
  <c r="J251" i="13"/>
  <c r="F246" i="3"/>
  <c r="E253" i="13"/>
  <c r="F246" i="9"/>
  <c r="K248" i="13"/>
  <c r="F247" i="12"/>
  <c r="D248" i="13"/>
  <c r="F247" i="11" l="1"/>
  <c r="M247" i="13"/>
  <c r="F247" i="8"/>
  <c r="J250" i="13"/>
  <c r="F247" i="5"/>
  <c r="G248" i="13"/>
  <c r="F247" i="3"/>
  <c r="E250" i="13"/>
  <c r="F247" i="6"/>
  <c r="H254" i="13"/>
  <c r="F247" i="4"/>
  <c r="F248" i="13"/>
  <c r="F248" i="12"/>
  <c r="D254" i="13"/>
  <c r="F247" i="9"/>
  <c r="K255" i="13"/>
  <c r="F247" i="10"/>
  <c r="L252" i="13"/>
  <c r="F247" i="7"/>
  <c r="I252" i="13"/>
  <c r="F248" i="9" l="1"/>
  <c r="K250" i="13"/>
  <c r="F248" i="3"/>
  <c r="E249" i="13"/>
  <c r="F249" i="12"/>
  <c r="D259" i="13"/>
  <c r="F248" i="5"/>
  <c r="G247" i="13"/>
  <c r="F248" i="4"/>
  <c r="F254" i="13"/>
  <c r="F248" i="8"/>
  <c r="J258" i="13"/>
  <c r="F248" i="10"/>
  <c r="L251" i="13"/>
  <c r="F248" i="6"/>
  <c r="H246" i="13"/>
  <c r="F248" i="7"/>
  <c r="I254" i="13"/>
  <c r="F248" i="11"/>
  <c r="M258" i="13"/>
  <c r="F249" i="10" l="1"/>
  <c r="L256" i="13"/>
  <c r="F250" i="12"/>
  <c r="D256" i="13"/>
  <c r="F249" i="8"/>
  <c r="J260" i="13"/>
  <c r="F249" i="3"/>
  <c r="E247" i="13"/>
  <c r="F249" i="7"/>
  <c r="I250" i="13"/>
  <c r="F249" i="4"/>
  <c r="F259" i="13"/>
  <c r="F249" i="11"/>
  <c r="M257" i="13"/>
  <c r="F249" i="9"/>
  <c r="K260" i="13"/>
  <c r="F249" i="6"/>
  <c r="H260" i="13"/>
  <c r="F249" i="5"/>
  <c r="G252" i="13"/>
  <c r="F250" i="3" l="1"/>
  <c r="F251" i="3" s="1"/>
  <c r="E254" i="13"/>
  <c r="F250" i="9"/>
  <c r="K254" i="13"/>
  <c r="F250" i="11"/>
  <c r="M256" i="13"/>
  <c r="F250" i="8"/>
  <c r="J254" i="13"/>
  <c r="F250" i="4"/>
  <c r="F251" i="13"/>
  <c r="F251" i="12"/>
  <c r="D247" i="13"/>
  <c r="F250" i="5"/>
  <c r="G246" i="13"/>
  <c r="F250" i="6"/>
  <c r="H249" i="13"/>
  <c r="F250" i="7"/>
  <c r="I249" i="13"/>
  <c r="F250" i="10"/>
  <c r="L249" i="13"/>
  <c r="F251" i="5" l="1"/>
  <c r="G251" i="13"/>
  <c r="F251" i="11"/>
  <c r="M253" i="13"/>
  <c r="F251" i="8"/>
  <c r="J248" i="13"/>
  <c r="F252" i="12"/>
  <c r="D249" i="13"/>
  <c r="F251" i="9"/>
  <c r="K258" i="13"/>
  <c r="F251" i="4"/>
  <c r="F256" i="13"/>
  <c r="F252" i="3"/>
  <c r="E246" i="13"/>
  <c r="F251" i="10"/>
  <c r="L258" i="13"/>
  <c r="F251" i="7"/>
  <c r="I258" i="13"/>
  <c r="F251" i="6"/>
  <c r="H251" i="13"/>
  <c r="F252" i="8" l="1"/>
  <c r="J252" i="13"/>
  <c r="F253" i="12"/>
  <c r="D251" i="13"/>
  <c r="F253" i="3"/>
  <c r="E252" i="13"/>
  <c r="F252" i="11"/>
  <c r="M254" i="13"/>
  <c r="F252" i="4"/>
  <c r="F250" i="13"/>
  <c r="F252" i="7"/>
  <c r="I248" i="13"/>
  <c r="F252" i="9"/>
  <c r="K251" i="13"/>
  <c r="F252" i="6"/>
  <c r="H252" i="13"/>
  <c r="F252" i="10"/>
  <c r="L248" i="13"/>
  <c r="F252" i="5"/>
  <c r="G250" i="13"/>
  <c r="F253" i="9" l="1"/>
  <c r="K249" i="13"/>
  <c r="F254" i="3"/>
  <c r="E257" i="13"/>
  <c r="F253" i="5"/>
  <c r="G257" i="13"/>
  <c r="F253" i="7"/>
  <c r="I260" i="13"/>
  <c r="F254" i="12"/>
  <c r="D260" i="13"/>
  <c r="F253" i="4"/>
  <c r="F255" i="13"/>
  <c r="F253" i="10"/>
  <c r="L254" i="13"/>
  <c r="F253" i="8"/>
  <c r="J256" i="13"/>
  <c r="F253" i="6"/>
  <c r="H255" i="13"/>
  <c r="F253" i="11"/>
  <c r="M259" i="13"/>
  <c r="F254" i="6" l="1"/>
  <c r="H250" i="13"/>
  <c r="F254" i="10"/>
  <c r="L253" i="13"/>
  <c r="F254" i="5"/>
  <c r="G255" i="13"/>
  <c r="F254" i="4"/>
  <c r="F260" i="13"/>
  <c r="F254" i="11"/>
  <c r="M252" i="13"/>
  <c r="F255" i="12"/>
  <c r="D252" i="13"/>
  <c r="N252" i="13" s="1"/>
  <c r="F255" i="3"/>
  <c r="E251" i="13"/>
  <c r="N251" i="13" s="1"/>
  <c r="F254" i="8"/>
  <c r="J249" i="13"/>
  <c r="N249" i="13" s="1"/>
  <c r="F254" i="7"/>
  <c r="I257" i="13"/>
  <c r="F254" i="9"/>
  <c r="K253" i="13"/>
  <c r="F255" i="4" l="1"/>
  <c r="F246" i="13"/>
  <c r="N246" i="13" s="1"/>
  <c r="F255" i="5"/>
  <c r="G254" i="13"/>
  <c r="N254" i="13" s="1"/>
  <c r="F256" i="3"/>
  <c r="E255" i="13"/>
  <c r="F256" i="12"/>
  <c r="D258" i="13"/>
  <c r="F255" i="9"/>
  <c r="K256" i="13"/>
  <c r="F255" i="10"/>
  <c r="L260" i="13"/>
  <c r="F255" i="7"/>
  <c r="I256" i="13"/>
  <c r="F255" i="11"/>
  <c r="M248" i="13"/>
  <c r="N248" i="13" s="1"/>
  <c r="F255" i="8"/>
  <c r="J257" i="13"/>
  <c r="F255" i="6"/>
  <c r="H259" i="13"/>
  <c r="F256" i="11" l="1"/>
  <c r="M250" i="13"/>
  <c r="N250" i="13" s="1"/>
  <c r="F257" i="12"/>
  <c r="D255" i="13"/>
  <c r="N255" i="13" s="1"/>
  <c r="F256" i="7"/>
  <c r="I253" i="13"/>
  <c r="N253" i="13" s="1"/>
  <c r="F257" i="3"/>
  <c r="E258" i="13"/>
  <c r="F256" i="6"/>
  <c r="H247" i="13"/>
  <c r="N247" i="13" s="1"/>
  <c r="F256" i="10"/>
  <c r="L257" i="13"/>
  <c r="F256" i="5"/>
  <c r="G260" i="13"/>
  <c r="F256" i="8"/>
  <c r="J253" i="13"/>
  <c r="F256" i="9"/>
  <c r="K257" i="13"/>
  <c r="F256" i="4"/>
  <c r="F257" i="13"/>
  <c r="F257" i="8" l="1"/>
  <c r="J259" i="13"/>
  <c r="F258" i="3"/>
  <c r="E260" i="13"/>
  <c r="N257" i="13"/>
  <c r="F257" i="5"/>
  <c r="G258" i="13"/>
  <c r="F257" i="7"/>
  <c r="I259" i="13"/>
  <c r="F257" i="10"/>
  <c r="L259" i="13"/>
  <c r="F258" i="12"/>
  <c r="D268" i="13"/>
  <c r="F257" i="4"/>
  <c r="F258" i="13"/>
  <c r="N258" i="13" s="1"/>
  <c r="F257" i="6"/>
  <c r="H256" i="13"/>
  <c r="N256" i="13" s="1"/>
  <c r="F257" i="11"/>
  <c r="M260" i="13"/>
  <c r="F257" i="9"/>
  <c r="K259" i="13"/>
  <c r="F258" i="4" l="1"/>
  <c r="F266" i="13"/>
  <c r="F258" i="5"/>
  <c r="G267" i="13"/>
  <c r="N260" i="13"/>
  <c r="N259" i="13"/>
  <c r="F259" i="3"/>
  <c r="E264" i="13"/>
  <c r="F258" i="9"/>
  <c r="K261" i="13"/>
  <c r="F259" i="12"/>
  <c r="D267" i="13"/>
  <c r="F258" i="11"/>
  <c r="M269" i="13"/>
  <c r="F258" i="10"/>
  <c r="L262" i="13"/>
  <c r="F258" i="8"/>
  <c r="J269" i="13"/>
  <c r="F258" i="6"/>
  <c r="H267" i="13"/>
  <c r="F258" i="7"/>
  <c r="I269" i="13"/>
  <c r="F259" i="10" l="1"/>
  <c r="L261" i="13"/>
  <c r="F259" i="7"/>
  <c r="I261" i="13"/>
  <c r="F259" i="11"/>
  <c r="M270" i="13"/>
  <c r="F260" i="12"/>
  <c r="D270" i="13"/>
  <c r="F259" i="5"/>
  <c r="G264" i="13"/>
  <c r="F260" i="3"/>
  <c r="E265" i="13"/>
  <c r="F259" i="6"/>
  <c r="H264" i="13"/>
  <c r="F259" i="8"/>
  <c r="J265" i="13"/>
  <c r="F259" i="9"/>
  <c r="K262" i="13"/>
  <c r="F259" i="4"/>
  <c r="F262" i="13"/>
  <c r="F261" i="12" l="1"/>
  <c r="D271" i="13"/>
  <c r="F260" i="11"/>
  <c r="M267" i="13"/>
  <c r="F260" i="8"/>
  <c r="J262" i="13"/>
  <c r="F260" i="4"/>
  <c r="F264" i="13"/>
  <c r="F261" i="3"/>
  <c r="E263" i="13"/>
  <c r="F260" i="6"/>
  <c r="H263" i="13"/>
  <c r="F260" i="7"/>
  <c r="I265" i="13"/>
  <c r="F260" i="9"/>
  <c r="K263" i="13"/>
  <c r="F260" i="5"/>
  <c r="G266" i="13"/>
  <c r="F260" i="10"/>
  <c r="L272" i="13"/>
  <c r="F261" i="9" l="1"/>
  <c r="K266" i="13"/>
  <c r="F261" i="4"/>
  <c r="F263" i="13"/>
  <c r="F261" i="7"/>
  <c r="I270" i="13"/>
  <c r="F261" i="8"/>
  <c r="J264" i="13"/>
  <c r="F261" i="10"/>
  <c r="L266" i="13"/>
  <c r="F261" i="6"/>
  <c r="H265" i="13"/>
  <c r="F261" i="11"/>
  <c r="M261" i="13"/>
  <c r="F261" i="5"/>
  <c r="G262" i="13"/>
  <c r="F262" i="3"/>
  <c r="E267" i="13"/>
  <c r="F262" i="12"/>
  <c r="D262" i="13"/>
  <c r="F262" i="11" l="1"/>
  <c r="M263" i="13"/>
  <c r="F262" i="7"/>
  <c r="I262" i="13"/>
  <c r="F262" i="8"/>
  <c r="J261" i="13"/>
  <c r="F263" i="12"/>
  <c r="D261" i="13"/>
  <c r="F262" i="6"/>
  <c r="H261" i="13"/>
  <c r="F262" i="4"/>
  <c r="F267" i="13"/>
  <c r="F262" i="5"/>
  <c r="G272" i="13"/>
  <c r="F263" i="3"/>
  <c r="E266" i="13"/>
  <c r="F262" i="10"/>
  <c r="L271" i="13"/>
  <c r="F262" i="9"/>
  <c r="K272" i="13"/>
  <c r="F264" i="12" l="1"/>
  <c r="D265" i="13"/>
  <c r="F263" i="9"/>
  <c r="K273" i="13"/>
  <c r="F263" i="7"/>
  <c r="I263" i="13"/>
  <c r="F263" i="5"/>
  <c r="G263" i="13"/>
  <c r="F263" i="8"/>
  <c r="J274" i="13"/>
  <c r="F263" i="11"/>
  <c r="M271" i="13"/>
  <c r="F263" i="4"/>
  <c r="F272" i="13"/>
  <c r="F263" i="10"/>
  <c r="L264" i="13"/>
  <c r="F263" i="6"/>
  <c r="H268" i="13"/>
  <c r="F264" i="3"/>
  <c r="E268" i="13"/>
  <c r="F264" i="4" l="1"/>
  <c r="F265" i="13"/>
  <c r="F264" i="7"/>
  <c r="I264" i="13"/>
  <c r="F264" i="5"/>
  <c r="G268" i="13"/>
  <c r="F264" i="10"/>
  <c r="L269" i="13"/>
  <c r="F265" i="3"/>
  <c r="E261" i="13"/>
  <c r="F264" i="11"/>
  <c r="M273" i="13"/>
  <c r="F264" i="9"/>
  <c r="K265" i="13"/>
  <c r="F264" i="6"/>
  <c r="H269" i="13"/>
  <c r="F264" i="8"/>
  <c r="J266" i="13"/>
  <c r="F265" i="12"/>
  <c r="D263" i="13"/>
  <c r="F265" i="10" l="1"/>
  <c r="L273" i="13"/>
  <c r="F266" i="12"/>
  <c r="D274" i="13"/>
  <c r="F265" i="9"/>
  <c r="K274" i="13"/>
  <c r="F265" i="5"/>
  <c r="G265" i="13"/>
  <c r="F265" i="8"/>
  <c r="J263" i="13"/>
  <c r="F265" i="11"/>
  <c r="M275" i="13"/>
  <c r="F265" i="7"/>
  <c r="I273" i="13"/>
  <c r="F265" i="6"/>
  <c r="H275" i="13"/>
  <c r="F266" i="3"/>
  <c r="E262" i="13"/>
  <c r="F265" i="4"/>
  <c r="F261" i="13"/>
  <c r="F266" i="5" l="1"/>
  <c r="G274" i="13"/>
  <c r="F266" i="9"/>
  <c r="K264" i="13"/>
  <c r="F267" i="12"/>
  <c r="D273" i="13"/>
  <c r="F267" i="3"/>
  <c r="E270" i="13"/>
  <c r="F266" i="8"/>
  <c r="J270" i="13"/>
  <c r="F266" i="6"/>
  <c r="H270" i="13"/>
  <c r="F266" i="10"/>
  <c r="L268" i="13"/>
  <c r="F266" i="7"/>
  <c r="I274" i="13"/>
  <c r="F266" i="4"/>
  <c r="F275" i="13"/>
  <c r="F266" i="11"/>
  <c r="M268" i="13"/>
  <c r="F267" i="11" l="1"/>
  <c r="M262" i="13"/>
  <c r="F267" i="4"/>
  <c r="F274" i="13"/>
  <c r="F267" i="8"/>
  <c r="J273" i="13"/>
  <c r="F267" i="9"/>
  <c r="K268" i="13"/>
  <c r="F267" i="7"/>
  <c r="I266" i="13"/>
  <c r="F268" i="3"/>
  <c r="E272" i="13"/>
  <c r="F267" i="5"/>
  <c r="G271" i="13"/>
  <c r="F267" i="6"/>
  <c r="H271" i="13"/>
  <c r="F267" i="10"/>
  <c r="L263" i="13"/>
  <c r="N263" i="13" s="1"/>
  <c r="F268" i="12"/>
  <c r="D266" i="13"/>
  <c r="F268" i="9" l="1"/>
  <c r="K269" i="13"/>
  <c r="F268" i="5"/>
  <c r="G275" i="13"/>
  <c r="F268" i="8"/>
  <c r="J271" i="13"/>
  <c r="F269" i="3"/>
  <c r="E275" i="13"/>
  <c r="F268" i="4"/>
  <c r="F268" i="13"/>
  <c r="F268" i="6"/>
  <c r="H272" i="13"/>
  <c r="F268" i="7"/>
  <c r="I271" i="13"/>
  <c r="F269" i="12"/>
  <c r="D264" i="13"/>
  <c r="F268" i="10"/>
  <c r="L265" i="13"/>
  <c r="F268" i="11"/>
  <c r="M266" i="13"/>
  <c r="F269" i="7" l="1"/>
  <c r="I272" i="13"/>
  <c r="F269" i="8"/>
  <c r="J268" i="13"/>
  <c r="F270" i="12"/>
  <c r="D275" i="13"/>
  <c r="F270" i="3"/>
  <c r="E271" i="13"/>
  <c r="F269" i="11"/>
  <c r="M274" i="13"/>
  <c r="F269" i="6"/>
  <c r="H266" i="13"/>
  <c r="N266" i="13" s="1"/>
  <c r="F269" i="5"/>
  <c r="G261" i="13"/>
  <c r="N261" i="13" s="1"/>
  <c r="F269" i="10"/>
  <c r="L274" i="13"/>
  <c r="F269" i="4"/>
  <c r="F271" i="13"/>
  <c r="F269" i="9"/>
  <c r="K270" i="13"/>
  <c r="F270" i="4" l="1"/>
  <c r="F273" i="13"/>
  <c r="F270" i="10"/>
  <c r="L270" i="13"/>
  <c r="F271" i="3"/>
  <c r="E274" i="13"/>
  <c r="F270" i="9"/>
  <c r="K271" i="13"/>
  <c r="N271" i="13" s="1"/>
  <c r="F270" i="5"/>
  <c r="G273" i="13"/>
  <c r="F271" i="12"/>
  <c r="D269" i="13"/>
  <c r="F270" i="6"/>
  <c r="H273" i="13"/>
  <c r="F270" i="8"/>
  <c r="J267" i="13"/>
  <c r="F270" i="11"/>
  <c r="M264" i="13"/>
  <c r="N264" i="13" s="1"/>
  <c r="F270" i="7"/>
  <c r="I268" i="13"/>
  <c r="N268" i="13" s="1"/>
  <c r="F272" i="3" l="1"/>
  <c r="E273" i="13"/>
  <c r="N273" i="13" s="1"/>
  <c r="F271" i="7"/>
  <c r="I267" i="13"/>
  <c r="F271" i="10"/>
  <c r="L275" i="13"/>
  <c r="F271" i="5"/>
  <c r="G270" i="13"/>
  <c r="F271" i="4"/>
  <c r="F270" i="13"/>
  <c r="N270" i="13" s="1"/>
  <c r="F271" i="8"/>
  <c r="J272" i="13"/>
  <c r="F271" i="9"/>
  <c r="K275" i="13"/>
  <c r="F271" i="6"/>
  <c r="H262" i="13"/>
  <c r="N262" i="13" s="1"/>
  <c r="F272" i="12"/>
  <c r="D272" i="13"/>
  <c r="F271" i="11"/>
  <c r="M265" i="13"/>
  <c r="N265" i="13" s="1"/>
  <c r="F272" i="10" l="1"/>
  <c r="L267" i="13"/>
  <c r="F272" i="11"/>
  <c r="M272" i="13"/>
  <c r="N272" i="13" s="1"/>
  <c r="F272" i="8"/>
  <c r="J275" i="13"/>
  <c r="F272" i="7"/>
  <c r="I275" i="13"/>
  <c r="N275" i="13" s="1"/>
  <c r="F272" i="4"/>
  <c r="F269" i="13"/>
  <c r="F273" i="3"/>
  <c r="E269" i="13"/>
  <c r="F272" i="9"/>
  <c r="K267" i="13"/>
  <c r="F273" i="12"/>
  <c r="D276" i="13"/>
  <c r="F272" i="6"/>
  <c r="H274" i="13"/>
  <c r="N274" i="13" s="1"/>
  <c r="F272" i="5"/>
  <c r="G269" i="13"/>
  <c r="F273" i="7" l="1"/>
  <c r="I284" i="13"/>
  <c r="N269" i="13"/>
  <c r="F273" i="8"/>
  <c r="J283" i="13"/>
  <c r="F274" i="3"/>
  <c r="E276" i="13"/>
  <c r="F273" i="11"/>
  <c r="M289" i="13"/>
  <c r="F274" i="12"/>
  <c r="D281" i="13"/>
  <c r="F273" i="9"/>
  <c r="K278" i="13"/>
  <c r="F273" i="5"/>
  <c r="G279" i="13"/>
  <c r="F273" i="4"/>
  <c r="F279" i="13"/>
  <c r="N267" i="13"/>
  <c r="F273" i="6"/>
  <c r="H279" i="13"/>
  <c r="F273" i="10"/>
  <c r="L279" i="13"/>
  <c r="F274" i="4" l="1"/>
  <c r="F278" i="13"/>
  <c r="F274" i="11"/>
  <c r="M283" i="13"/>
  <c r="F274" i="10"/>
  <c r="L277" i="13"/>
  <c r="F274" i="5"/>
  <c r="G277" i="13"/>
  <c r="F275" i="3"/>
  <c r="E279" i="13"/>
  <c r="F274" i="9"/>
  <c r="K279" i="13"/>
  <c r="F274" i="8"/>
  <c r="J284" i="13"/>
  <c r="F274" i="6"/>
  <c r="H276" i="13"/>
  <c r="F275" i="12"/>
  <c r="D282" i="13"/>
  <c r="F274" i="7"/>
  <c r="I283" i="13"/>
  <c r="F275" i="6" l="1"/>
  <c r="H281" i="13"/>
  <c r="F275" i="5"/>
  <c r="G276" i="13"/>
  <c r="F275" i="8"/>
  <c r="J277" i="13"/>
  <c r="F275" i="10"/>
  <c r="L276" i="13"/>
  <c r="F275" i="7"/>
  <c r="I278" i="13"/>
  <c r="F275" i="9"/>
  <c r="K276" i="13"/>
  <c r="F275" i="11"/>
  <c r="M277" i="13"/>
  <c r="F276" i="12"/>
  <c r="D284" i="13"/>
  <c r="F276" i="3"/>
  <c r="E287" i="13"/>
  <c r="F275" i="4"/>
  <c r="F285" i="13"/>
  <c r="F276" i="10" l="1"/>
  <c r="L280" i="13"/>
  <c r="F277" i="12"/>
  <c r="D280" i="13"/>
  <c r="F276" i="8"/>
  <c r="J278" i="13"/>
  <c r="F276" i="11"/>
  <c r="M285" i="13"/>
  <c r="F276" i="9"/>
  <c r="K288" i="13"/>
  <c r="F276" i="5"/>
  <c r="G278" i="13"/>
  <c r="F276" i="4"/>
  <c r="F277" i="13"/>
  <c r="F277" i="3"/>
  <c r="E278" i="13"/>
  <c r="F276" i="7"/>
  <c r="I286" i="13"/>
  <c r="F276" i="6"/>
  <c r="H282" i="13"/>
  <c r="F278" i="3" l="1"/>
  <c r="E277" i="13"/>
  <c r="F277" i="11"/>
  <c r="M284" i="13"/>
  <c r="F277" i="4"/>
  <c r="F276" i="13"/>
  <c r="F277" i="8"/>
  <c r="J280" i="13"/>
  <c r="F277" i="6"/>
  <c r="H277" i="13"/>
  <c r="F277" i="5"/>
  <c r="G281" i="13"/>
  <c r="F278" i="12"/>
  <c r="D286" i="13"/>
  <c r="F277" i="7"/>
  <c r="I276" i="13"/>
  <c r="F277" i="9"/>
  <c r="K280" i="13"/>
  <c r="F277" i="10"/>
  <c r="L286" i="13"/>
  <c r="F278" i="8" l="1"/>
  <c r="J276" i="13"/>
  <c r="F279" i="12"/>
  <c r="D289" i="13"/>
  <c r="F278" i="4"/>
  <c r="F287" i="13"/>
  <c r="F278" i="7"/>
  <c r="I277" i="13"/>
  <c r="F278" i="5"/>
  <c r="G288" i="13"/>
  <c r="F278" i="11"/>
  <c r="M282" i="13"/>
  <c r="F278" i="10"/>
  <c r="L278" i="13"/>
  <c r="F278" i="9"/>
  <c r="K277" i="13"/>
  <c r="F278" i="6"/>
  <c r="H288" i="13"/>
  <c r="F279" i="3"/>
  <c r="E281" i="13"/>
  <c r="F279" i="10" l="1"/>
  <c r="L281" i="13"/>
  <c r="F279" i="4"/>
  <c r="F288" i="13"/>
  <c r="F280" i="12"/>
  <c r="D287" i="13"/>
  <c r="F279" i="11"/>
  <c r="M280" i="13"/>
  <c r="F279" i="5"/>
  <c r="G285" i="13"/>
  <c r="F280" i="3"/>
  <c r="E280" i="13"/>
  <c r="F279" i="6"/>
  <c r="H284" i="13"/>
  <c r="F279" i="8"/>
  <c r="J286" i="13"/>
  <c r="F279" i="9"/>
  <c r="K281" i="13"/>
  <c r="F279" i="7"/>
  <c r="I280" i="13"/>
  <c r="F280" i="6" l="1"/>
  <c r="H278" i="13"/>
  <c r="F281" i="12"/>
  <c r="D278" i="13"/>
  <c r="F280" i="7"/>
  <c r="I282" i="13"/>
  <c r="F281" i="3"/>
  <c r="E283" i="13"/>
  <c r="F280" i="9"/>
  <c r="K286" i="13"/>
  <c r="F280" i="5"/>
  <c r="G287" i="13"/>
  <c r="F280" i="4"/>
  <c r="F281" i="13"/>
  <c r="F280" i="8"/>
  <c r="J282" i="13"/>
  <c r="F280" i="11"/>
  <c r="M286" i="13"/>
  <c r="F280" i="10"/>
  <c r="L285" i="13"/>
  <c r="F281" i="8" l="1"/>
  <c r="J279" i="13"/>
  <c r="F282" i="3"/>
  <c r="E288" i="13"/>
  <c r="F281" i="4"/>
  <c r="F283" i="13"/>
  <c r="F281" i="7"/>
  <c r="I290" i="13"/>
  <c r="F282" i="12"/>
  <c r="D279" i="13"/>
  <c r="F281" i="5"/>
  <c r="G282" i="13"/>
  <c r="F281" i="9"/>
  <c r="K285" i="13"/>
  <c r="F281" i="10"/>
  <c r="L282" i="13"/>
  <c r="F281" i="11"/>
  <c r="M290" i="13"/>
  <c r="F281" i="6"/>
  <c r="H283" i="13"/>
  <c r="F282" i="4" l="1"/>
  <c r="F282" i="13"/>
  <c r="F282" i="6"/>
  <c r="H280" i="13"/>
  <c r="F282" i="5"/>
  <c r="G283" i="13"/>
  <c r="F282" i="11"/>
  <c r="M281" i="13"/>
  <c r="F283" i="12"/>
  <c r="D283" i="13"/>
  <c r="F283" i="3"/>
  <c r="E285" i="13"/>
  <c r="F282" i="9"/>
  <c r="K287" i="13"/>
  <c r="F282" i="8"/>
  <c r="J290" i="13"/>
  <c r="F282" i="10"/>
  <c r="L289" i="13"/>
  <c r="F282" i="7"/>
  <c r="I285" i="13"/>
  <c r="F283" i="8" l="1"/>
  <c r="J289" i="13"/>
  <c r="F283" i="11"/>
  <c r="M276" i="13"/>
  <c r="N276" i="13" s="1"/>
  <c r="F283" i="9"/>
  <c r="K290" i="13"/>
  <c r="F283" i="5"/>
  <c r="G280" i="13"/>
  <c r="F283" i="7"/>
  <c r="I287" i="13"/>
  <c r="F284" i="3"/>
  <c r="E282" i="13"/>
  <c r="F283" i="6"/>
  <c r="H290" i="13"/>
  <c r="F283" i="10"/>
  <c r="L287" i="13"/>
  <c r="F284" i="12"/>
  <c r="D277" i="13"/>
  <c r="N277" i="13" s="1"/>
  <c r="F283" i="4"/>
  <c r="F280" i="13"/>
  <c r="F284" i="10" l="1"/>
  <c r="L284" i="13"/>
  <c r="N280" i="13"/>
  <c r="F284" i="6"/>
  <c r="H287" i="13"/>
  <c r="F284" i="4"/>
  <c r="F286" i="13"/>
  <c r="F284" i="9"/>
  <c r="K284" i="13"/>
  <c r="F284" i="5"/>
  <c r="G290" i="13"/>
  <c r="F285" i="3"/>
  <c r="E290" i="13"/>
  <c r="F284" i="11"/>
  <c r="M287" i="13"/>
  <c r="F285" i="12"/>
  <c r="D288" i="13"/>
  <c r="F284" i="7"/>
  <c r="I289" i="13"/>
  <c r="F284" i="8"/>
  <c r="J285" i="13"/>
  <c r="F285" i="4" l="1"/>
  <c r="F289" i="13"/>
  <c r="F285" i="6"/>
  <c r="H289" i="13"/>
  <c r="F285" i="9"/>
  <c r="K282" i="13"/>
  <c r="N282" i="13" s="1"/>
  <c r="F285" i="11"/>
  <c r="M278" i="13"/>
  <c r="N278" i="13" s="1"/>
  <c r="F285" i="8"/>
  <c r="J281" i="13"/>
  <c r="F285" i="7"/>
  <c r="I288" i="13"/>
  <c r="F285" i="5"/>
  <c r="G289" i="13"/>
  <c r="F286" i="3"/>
  <c r="E284" i="13"/>
  <c r="F286" i="12"/>
  <c r="D290" i="13"/>
  <c r="F285" i="10"/>
  <c r="L288" i="13"/>
  <c r="F286" i="5" l="1"/>
  <c r="G284" i="13"/>
  <c r="F286" i="9"/>
  <c r="K289" i="13"/>
  <c r="F286" i="11"/>
  <c r="M288" i="13"/>
  <c r="F286" i="7"/>
  <c r="I279" i="13"/>
  <c r="F286" i="6"/>
  <c r="H285" i="13"/>
  <c r="F287" i="12"/>
  <c r="D285" i="13"/>
  <c r="F286" i="8"/>
  <c r="J287" i="13"/>
  <c r="N287" i="13" s="1"/>
  <c r="F286" i="10"/>
  <c r="L290" i="13"/>
  <c r="F287" i="3"/>
  <c r="E289" i="13"/>
  <c r="N289" i="13" s="1"/>
  <c r="F286" i="4"/>
  <c r="F284" i="13"/>
  <c r="N284" i="13" s="1"/>
  <c r="F287" i="4" l="1"/>
  <c r="F290" i="13"/>
  <c r="N290" i="13" s="1"/>
  <c r="N285" i="13"/>
  <c r="F287" i="11"/>
  <c r="M279" i="13"/>
  <c r="F287" i="9"/>
  <c r="K283" i="13"/>
  <c r="N283" i="13" s="1"/>
  <c r="F287" i="6"/>
  <c r="H286" i="13"/>
  <c r="N279" i="13"/>
  <c r="F287" i="5"/>
  <c r="G286" i="13"/>
  <c r="F287" i="8"/>
  <c r="J288" i="13"/>
  <c r="N288" i="13" s="1"/>
  <c r="F288" i="12"/>
  <c r="D302" i="13"/>
  <c r="F288" i="3"/>
  <c r="E286" i="13"/>
  <c r="N286" i="13" s="1"/>
  <c r="F287" i="10"/>
  <c r="L283" i="13"/>
  <c r="F287" i="7"/>
  <c r="I281" i="13"/>
  <c r="N281" i="13" s="1"/>
  <c r="F288" i="6" l="1"/>
  <c r="H293" i="13"/>
  <c r="F288" i="9"/>
  <c r="K293" i="13"/>
  <c r="F289" i="12"/>
  <c r="D295" i="13"/>
  <c r="F288" i="7"/>
  <c r="I291" i="13"/>
  <c r="F288" i="8"/>
  <c r="J291" i="13"/>
  <c r="F288" i="11"/>
  <c r="M301" i="13"/>
  <c r="F288" i="10"/>
  <c r="L291" i="13"/>
  <c r="F288" i="5"/>
  <c r="G299" i="13"/>
  <c r="F289" i="3"/>
  <c r="E297" i="13"/>
  <c r="F288" i="4"/>
  <c r="F299" i="13"/>
  <c r="F289" i="5" l="1"/>
  <c r="G295" i="13"/>
  <c r="F289" i="7"/>
  <c r="I292" i="13"/>
  <c r="F289" i="10"/>
  <c r="L292" i="13"/>
  <c r="F290" i="12"/>
  <c r="D297" i="13"/>
  <c r="F289" i="4"/>
  <c r="F291" i="13"/>
  <c r="F289" i="11"/>
  <c r="M298" i="13"/>
  <c r="F289" i="9"/>
  <c r="K294" i="13"/>
  <c r="F290" i="3"/>
  <c r="E299" i="13"/>
  <c r="F289" i="8"/>
  <c r="J292" i="13"/>
  <c r="F289" i="6"/>
  <c r="H296" i="13"/>
  <c r="F291" i="3" l="1"/>
  <c r="E291" i="13"/>
  <c r="F291" i="12"/>
  <c r="D292" i="13"/>
  <c r="F290" i="9"/>
  <c r="K291" i="13"/>
  <c r="F290" i="10"/>
  <c r="L293" i="13"/>
  <c r="F290" i="11"/>
  <c r="M302" i="13"/>
  <c r="F290" i="7"/>
  <c r="I293" i="13"/>
  <c r="F290" i="4"/>
  <c r="F296" i="13"/>
  <c r="F290" i="6"/>
  <c r="H294" i="13"/>
  <c r="F290" i="8"/>
  <c r="J298" i="13"/>
  <c r="F290" i="5"/>
  <c r="G296" i="13"/>
  <c r="F291" i="6" l="1"/>
  <c r="H291" i="13"/>
  <c r="F291" i="10"/>
  <c r="L295" i="13"/>
  <c r="F291" i="4"/>
  <c r="F295" i="13"/>
  <c r="F291" i="9"/>
  <c r="K297" i="13"/>
  <c r="F291" i="5"/>
  <c r="G291" i="13"/>
  <c r="F291" i="7"/>
  <c r="I294" i="13"/>
  <c r="F292" i="12"/>
  <c r="D305" i="13"/>
  <c r="F291" i="8"/>
  <c r="J293" i="13"/>
  <c r="F291" i="11"/>
  <c r="M293" i="13"/>
  <c r="F292" i="3"/>
  <c r="E293" i="13"/>
  <c r="F292" i="9" l="1"/>
  <c r="K299" i="13"/>
  <c r="F293" i="12"/>
  <c r="D300" i="13"/>
  <c r="F292" i="4"/>
  <c r="F303" i="13"/>
  <c r="F293" i="3"/>
  <c r="E294" i="13"/>
  <c r="F292" i="10"/>
  <c r="L298" i="13"/>
  <c r="F292" i="8"/>
  <c r="J304" i="13"/>
  <c r="F292" i="11"/>
  <c r="M304" i="13"/>
  <c r="F292" i="5"/>
  <c r="G297" i="13"/>
  <c r="F292" i="7"/>
  <c r="I304" i="13"/>
  <c r="F292" i="6"/>
  <c r="H304" i="13"/>
  <c r="F294" i="3" l="1"/>
  <c r="E292" i="13"/>
  <c r="F293" i="5"/>
  <c r="G292" i="13"/>
  <c r="F293" i="11"/>
  <c r="M296" i="13"/>
  <c r="F293" i="4"/>
  <c r="F301" i="13"/>
  <c r="F293" i="6"/>
  <c r="H301" i="13"/>
  <c r="F293" i="8"/>
  <c r="J294" i="13"/>
  <c r="F294" i="12"/>
  <c r="D301" i="13"/>
  <c r="F293" i="7"/>
  <c r="I298" i="13"/>
  <c r="F293" i="10"/>
  <c r="L294" i="13"/>
  <c r="F293" i="9"/>
  <c r="K300" i="13"/>
  <c r="F294" i="7" l="1"/>
  <c r="I296" i="13"/>
  <c r="F294" i="11"/>
  <c r="M297" i="13"/>
  <c r="F294" i="4"/>
  <c r="F297" i="13"/>
  <c r="F294" i="9"/>
  <c r="K292" i="13"/>
  <c r="F294" i="8"/>
  <c r="J305" i="13"/>
  <c r="F294" i="5"/>
  <c r="G294" i="13"/>
  <c r="F295" i="12"/>
  <c r="D294" i="13"/>
  <c r="F294" i="6"/>
  <c r="H292" i="13"/>
  <c r="F294" i="10"/>
  <c r="L303" i="13"/>
  <c r="F295" i="3"/>
  <c r="E295" i="13"/>
  <c r="F295" i="9" l="1"/>
  <c r="K295" i="13"/>
  <c r="F296" i="12"/>
  <c r="D296" i="13"/>
  <c r="F296" i="3"/>
  <c r="E302" i="13"/>
  <c r="F295" i="4"/>
  <c r="F292" i="13"/>
  <c r="F295" i="10"/>
  <c r="L300" i="13"/>
  <c r="F295" i="5"/>
  <c r="G301" i="13"/>
  <c r="F295" i="11"/>
  <c r="M292" i="13"/>
  <c r="F295" i="6"/>
  <c r="H300" i="13"/>
  <c r="F295" i="8"/>
  <c r="J303" i="13"/>
  <c r="F295" i="7"/>
  <c r="I300" i="13"/>
  <c r="F296" i="7" l="1"/>
  <c r="I303" i="13"/>
  <c r="F296" i="5"/>
  <c r="G300" i="13"/>
  <c r="F297" i="12"/>
  <c r="D298" i="13"/>
  <c r="F297" i="3"/>
  <c r="E298" i="13"/>
  <c r="F296" i="8"/>
  <c r="J300" i="13"/>
  <c r="F296" i="10"/>
  <c r="L296" i="13"/>
  <c r="N292" i="13"/>
  <c r="F296" i="6"/>
  <c r="H302" i="13"/>
  <c r="F296" i="4"/>
  <c r="F305" i="13"/>
  <c r="F296" i="9"/>
  <c r="K298" i="13"/>
  <c r="F296" i="11"/>
  <c r="M294" i="13"/>
  <c r="F298" i="12" l="1"/>
  <c r="D299" i="13"/>
  <c r="F298" i="3"/>
  <c r="E300" i="13"/>
  <c r="F297" i="6"/>
  <c r="H298" i="13"/>
  <c r="F297" i="11"/>
  <c r="M295" i="13"/>
  <c r="F297" i="10"/>
  <c r="L299" i="13"/>
  <c r="F297" i="5"/>
  <c r="G302" i="13"/>
  <c r="F297" i="8"/>
  <c r="J295" i="13"/>
  <c r="F297" i="7"/>
  <c r="I301" i="13"/>
  <c r="F297" i="9"/>
  <c r="K303" i="13"/>
  <c r="F297" i="4"/>
  <c r="F294" i="13"/>
  <c r="N294" i="13" s="1"/>
  <c r="F298" i="7" l="1"/>
  <c r="I295" i="13"/>
  <c r="F298" i="6"/>
  <c r="H297" i="13"/>
  <c r="F298" i="8"/>
  <c r="J296" i="13"/>
  <c r="F298" i="4"/>
  <c r="F293" i="13"/>
  <c r="F298" i="5"/>
  <c r="G303" i="13"/>
  <c r="F299" i="3"/>
  <c r="E296" i="13"/>
  <c r="F298" i="11"/>
  <c r="M300" i="13"/>
  <c r="F298" i="9"/>
  <c r="K305" i="13"/>
  <c r="F298" i="10"/>
  <c r="L297" i="13"/>
  <c r="F299" i="12"/>
  <c r="D293" i="13"/>
  <c r="F299" i="11" l="1"/>
  <c r="M305" i="13"/>
  <c r="F299" i="8"/>
  <c r="J301" i="13"/>
  <c r="F299" i="4"/>
  <c r="F300" i="13"/>
  <c r="N300" i="13" s="1"/>
  <c r="F300" i="12"/>
  <c r="D303" i="13"/>
  <c r="F300" i="3"/>
  <c r="E303" i="13"/>
  <c r="F299" i="10"/>
  <c r="L305" i="13"/>
  <c r="F299" i="6"/>
  <c r="H299" i="13"/>
  <c r="F299" i="5"/>
  <c r="G298" i="13"/>
  <c r="F299" i="9"/>
  <c r="K301" i="13"/>
  <c r="F299" i="7"/>
  <c r="I305" i="13"/>
  <c r="F300" i="4" l="1"/>
  <c r="F298" i="13"/>
  <c r="N298" i="13" s="1"/>
  <c r="F300" i="7"/>
  <c r="I297" i="13"/>
  <c r="F300" i="10"/>
  <c r="L301" i="13"/>
  <c r="F300" i="9"/>
  <c r="K296" i="13"/>
  <c r="N296" i="13" s="1"/>
  <c r="F301" i="3"/>
  <c r="E301" i="13"/>
  <c r="N301" i="13" s="1"/>
  <c r="F300" i="8"/>
  <c r="J299" i="13"/>
  <c r="F300" i="6"/>
  <c r="H295" i="13"/>
  <c r="N295" i="13" s="1"/>
  <c r="F300" i="5"/>
  <c r="G305" i="13"/>
  <c r="F301" i="12"/>
  <c r="D291" i="13"/>
  <c r="F300" i="11"/>
  <c r="M299" i="13"/>
  <c r="F301" i="9" l="1"/>
  <c r="K302" i="13"/>
  <c r="F301" i="6"/>
  <c r="H303" i="13"/>
  <c r="F301" i="11"/>
  <c r="M291" i="13"/>
  <c r="N291" i="13" s="1"/>
  <c r="F301" i="10"/>
  <c r="L304" i="13"/>
  <c r="F301" i="8"/>
  <c r="J297" i="13"/>
  <c r="N297" i="13" s="1"/>
  <c r="F301" i="7"/>
  <c r="I299" i="13"/>
  <c r="N299" i="13" s="1"/>
  <c r="F301" i="5"/>
  <c r="G293" i="13"/>
  <c r="N293" i="13" s="1"/>
  <c r="F302" i="12"/>
  <c r="D304" i="13"/>
  <c r="F302" i="3"/>
  <c r="E305" i="13"/>
  <c r="F301" i="4"/>
  <c r="F302" i="13"/>
  <c r="F303" i="12" l="1"/>
  <c r="D311" i="13"/>
  <c r="F302" i="10"/>
  <c r="L302" i="13"/>
  <c r="N302" i="13" s="1"/>
  <c r="F302" i="11"/>
  <c r="M303" i="13"/>
  <c r="N303" i="13"/>
  <c r="F302" i="4"/>
  <c r="F304" i="13"/>
  <c r="F302" i="6"/>
  <c r="H305" i="13"/>
  <c r="N305" i="13" s="1"/>
  <c r="F303" i="3"/>
  <c r="E304" i="13"/>
  <c r="N304" i="13" s="1"/>
  <c r="F302" i="8"/>
  <c r="J302" i="13"/>
  <c r="F302" i="5"/>
  <c r="G304" i="13"/>
  <c r="F302" i="7"/>
  <c r="I302" i="13"/>
  <c r="F302" i="9"/>
  <c r="K304" i="13"/>
  <c r="F303" i="8" l="1"/>
  <c r="J307" i="13"/>
  <c r="F303" i="9"/>
  <c r="K308" i="13"/>
  <c r="F304" i="3"/>
  <c r="E312" i="13"/>
  <c r="F303" i="11"/>
  <c r="M310" i="13"/>
  <c r="F303" i="7"/>
  <c r="I307" i="13"/>
  <c r="F303" i="6"/>
  <c r="H310" i="13"/>
  <c r="F303" i="10"/>
  <c r="L308" i="13"/>
  <c r="F303" i="5"/>
  <c r="G312" i="13"/>
  <c r="F303" i="4"/>
  <c r="F312" i="13"/>
  <c r="F304" i="12"/>
  <c r="D317" i="13"/>
  <c r="F304" i="10" l="1"/>
  <c r="L314" i="13"/>
  <c r="F305" i="3"/>
  <c r="E306" i="13"/>
  <c r="F304" i="6"/>
  <c r="H311" i="13"/>
  <c r="F304" i="9"/>
  <c r="K314" i="13"/>
  <c r="F304" i="5"/>
  <c r="G311" i="13"/>
  <c r="F305" i="12"/>
  <c r="D315" i="13"/>
  <c r="F304" i="4"/>
  <c r="F308" i="13"/>
  <c r="F304" i="11"/>
  <c r="M307" i="13"/>
  <c r="F304" i="7"/>
  <c r="I306" i="13"/>
  <c r="F304" i="8"/>
  <c r="J316" i="13"/>
  <c r="F305" i="9" l="1"/>
  <c r="K310" i="13"/>
  <c r="F305" i="4"/>
  <c r="F309" i="13"/>
  <c r="F305" i="6"/>
  <c r="H312" i="13"/>
  <c r="F305" i="8"/>
  <c r="J308" i="13"/>
  <c r="F306" i="12"/>
  <c r="D306" i="13"/>
  <c r="F306" i="3"/>
  <c r="E311" i="13"/>
  <c r="F305" i="11"/>
  <c r="M316" i="13"/>
  <c r="F305" i="7"/>
  <c r="I316" i="13"/>
  <c r="F305" i="5"/>
  <c r="G306" i="13"/>
  <c r="F305" i="10"/>
  <c r="L306" i="13"/>
  <c r="F306" i="7" l="1"/>
  <c r="I313" i="13"/>
  <c r="F306" i="8"/>
  <c r="J306" i="13"/>
  <c r="F306" i="11"/>
  <c r="M306" i="13"/>
  <c r="F306" i="6"/>
  <c r="H306" i="13"/>
  <c r="F306" i="10"/>
  <c r="L307" i="13"/>
  <c r="F307" i="3"/>
  <c r="E309" i="13"/>
  <c r="F306" i="4"/>
  <c r="F318" i="13"/>
  <c r="F306" i="5"/>
  <c r="G308" i="13"/>
  <c r="F307" i="12"/>
  <c r="D310" i="13"/>
  <c r="F306" i="9"/>
  <c r="K309" i="13"/>
  <c r="F307" i="11" l="1"/>
  <c r="M315" i="13"/>
  <c r="F307" i="6"/>
  <c r="H313" i="13"/>
  <c r="F307" i="9"/>
  <c r="K307" i="13"/>
  <c r="F308" i="3"/>
  <c r="E307" i="13"/>
  <c r="F308" i="12"/>
  <c r="D312" i="13"/>
  <c r="F307" i="8"/>
  <c r="J313" i="13"/>
  <c r="F307" i="4"/>
  <c r="F311" i="13"/>
  <c r="F307" i="10"/>
  <c r="L309" i="13"/>
  <c r="F307" i="5"/>
  <c r="G309" i="13"/>
  <c r="F307" i="7"/>
  <c r="I317" i="13"/>
  <c r="F309" i="3" l="1"/>
  <c r="E310" i="13"/>
  <c r="F308" i="10"/>
  <c r="L310" i="13"/>
  <c r="F308" i="4"/>
  <c r="F306" i="13"/>
  <c r="N306" i="13" s="1"/>
  <c r="F308" i="9"/>
  <c r="K306" i="13"/>
  <c r="F308" i="7"/>
  <c r="I310" i="13"/>
  <c r="F308" i="8"/>
  <c r="J317" i="13"/>
  <c r="F308" i="6"/>
  <c r="H315" i="13"/>
  <c r="F309" i="12"/>
  <c r="D309" i="13"/>
  <c r="F308" i="5"/>
  <c r="G318" i="13"/>
  <c r="F308" i="11"/>
  <c r="M309" i="13"/>
  <c r="F309" i="6" l="1"/>
  <c r="H307" i="13"/>
  <c r="F309" i="4"/>
  <c r="F315" i="13"/>
  <c r="F309" i="11"/>
  <c r="M311" i="13"/>
  <c r="F309" i="8"/>
  <c r="J314" i="13"/>
  <c r="F309" i="10"/>
  <c r="L316" i="13"/>
  <c r="F309" i="9"/>
  <c r="K313" i="13"/>
  <c r="F309" i="7"/>
  <c r="I314" i="13"/>
  <c r="F310" i="3"/>
  <c r="E308" i="13"/>
  <c r="F309" i="5"/>
  <c r="G320" i="13"/>
  <c r="F310" i="12"/>
  <c r="D314" i="13"/>
  <c r="F310" i="7" l="1"/>
  <c r="I308" i="13"/>
  <c r="F310" i="8"/>
  <c r="J310" i="13"/>
  <c r="F310" i="11"/>
  <c r="M313" i="13"/>
  <c r="F310" i="9"/>
  <c r="K316" i="13"/>
  <c r="F310" i="5"/>
  <c r="G314" i="13"/>
  <c r="F310" i="4"/>
  <c r="F320" i="13"/>
  <c r="F311" i="12"/>
  <c r="D320" i="13"/>
  <c r="F311" i="3"/>
  <c r="E319" i="13"/>
  <c r="F310" i="10"/>
  <c r="L315" i="13"/>
  <c r="F310" i="6"/>
  <c r="H319" i="13"/>
  <c r="F312" i="12" l="1"/>
  <c r="D308" i="13"/>
  <c r="F311" i="11"/>
  <c r="M317" i="13"/>
  <c r="F311" i="6"/>
  <c r="H309" i="13"/>
  <c r="F311" i="4"/>
  <c r="F307" i="13"/>
  <c r="F311" i="10"/>
  <c r="L313" i="13"/>
  <c r="F311" i="5"/>
  <c r="G319" i="13"/>
  <c r="F311" i="8"/>
  <c r="J315" i="13"/>
  <c r="F312" i="3"/>
  <c r="E314" i="13"/>
  <c r="F311" i="9"/>
  <c r="K318" i="13"/>
  <c r="F311" i="7"/>
  <c r="I315" i="13"/>
  <c r="F312" i="4" l="1"/>
  <c r="F317" i="13"/>
  <c r="F312" i="8"/>
  <c r="J309" i="13"/>
  <c r="F312" i="6"/>
  <c r="H318" i="13"/>
  <c r="F313" i="3"/>
  <c r="E313" i="13"/>
  <c r="F312" i="7"/>
  <c r="I318" i="13"/>
  <c r="F312" i="5"/>
  <c r="G317" i="13"/>
  <c r="F312" i="11"/>
  <c r="M318" i="13"/>
  <c r="F312" i="9"/>
  <c r="K312" i="13"/>
  <c r="F312" i="10"/>
  <c r="L319" i="13"/>
  <c r="F313" i="12"/>
  <c r="D316" i="13"/>
  <c r="F313" i="9" l="1"/>
  <c r="K320" i="13"/>
  <c r="F314" i="3"/>
  <c r="E320" i="13"/>
  <c r="F313" i="11"/>
  <c r="M319" i="13"/>
  <c r="F313" i="6"/>
  <c r="H316" i="13"/>
  <c r="F314" i="12"/>
  <c r="D313" i="13"/>
  <c r="F313" i="5"/>
  <c r="G307" i="13"/>
  <c r="F313" i="8"/>
  <c r="J318" i="13"/>
  <c r="F313" i="10"/>
  <c r="L311" i="13"/>
  <c r="F313" i="7"/>
  <c r="I309" i="13"/>
  <c r="N309" i="13" s="1"/>
  <c r="F313" i="4"/>
  <c r="F313" i="13"/>
  <c r="F314" i="10" l="1"/>
  <c r="L320" i="13"/>
  <c r="F314" i="6"/>
  <c r="H308" i="13"/>
  <c r="F314" i="8"/>
  <c r="J312" i="13"/>
  <c r="F314" i="11"/>
  <c r="M312" i="13"/>
  <c r="F314" i="4"/>
  <c r="F314" i="13"/>
  <c r="F315" i="3"/>
  <c r="E315" i="13"/>
  <c r="F314" i="5"/>
  <c r="G313" i="13"/>
  <c r="N313" i="13" s="1"/>
  <c r="F315" i="12"/>
  <c r="D319" i="13"/>
  <c r="F314" i="7"/>
  <c r="I319" i="13"/>
  <c r="F314" i="9"/>
  <c r="K311" i="13"/>
  <c r="F315" i="5" l="1"/>
  <c r="G315" i="13"/>
  <c r="N315" i="13" s="1"/>
  <c r="F315" i="11"/>
  <c r="M320" i="13"/>
  <c r="F315" i="9"/>
  <c r="K315" i="13"/>
  <c r="F316" i="3"/>
  <c r="E318" i="13"/>
  <c r="F315" i="8"/>
  <c r="J311" i="13"/>
  <c r="F315" i="7"/>
  <c r="I311" i="13"/>
  <c r="N311" i="13" s="1"/>
  <c r="F315" i="6"/>
  <c r="H320" i="13"/>
  <c r="F316" i="12"/>
  <c r="D307" i="13"/>
  <c r="N307" i="13" s="1"/>
  <c r="F315" i="4"/>
  <c r="F319" i="13"/>
  <c r="F315" i="10"/>
  <c r="L312" i="13"/>
  <c r="F317" i="3" l="1"/>
  <c r="E317" i="13"/>
  <c r="F316" i="9"/>
  <c r="K319" i="13"/>
  <c r="F316" i="4"/>
  <c r="F310" i="13"/>
  <c r="F316" i="7"/>
  <c r="I312" i="13"/>
  <c r="N312" i="13" s="1"/>
  <c r="F316" i="10"/>
  <c r="L318" i="13"/>
  <c r="F316" i="6"/>
  <c r="H314" i="13"/>
  <c r="F316" i="11"/>
  <c r="M308" i="13"/>
  <c r="N308" i="13" s="1"/>
  <c r="F317" i="12"/>
  <c r="D318" i="13"/>
  <c r="F316" i="8"/>
  <c r="J319" i="13"/>
  <c r="N319" i="13" s="1"/>
  <c r="F316" i="5"/>
  <c r="G316" i="13"/>
  <c r="F317" i="11" l="1"/>
  <c r="M314" i="13"/>
  <c r="N314" i="13" s="1"/>
  <c r="F317" i="4"/>
  <c r="F316" i="13"/>
  <c r="F317" i="5"/>
  <c r="G310" i="13"/>
  <c r="N310" i="13" s="1"/>
  <c r="F317" i="6"/>
  <c r="H317" i="13"/>
  <c r="N317" i="13" s="1"/>
  <c r="F317" i="9"/>
  <c r="K317" i="13"/>
  <c r="F317" i="8"/>
  <c r="J320" i="13"/>
  <c r="F317" i="10"/>
  <c r="L317" i="13"/>
  <c r="F318" i="3"/>
  <c r="E316" i="13"/>
  <c r="N318" i="13"/>
  <c r="F318" i="12"/>
  <c r="D325" i="13"/>
  <c r="F317" i="7"/>
  <c r="I320" i="13"/>
  <c r="F318" i="10" l="1"/>
  <c r="L324" i="13"/>
  <c r="F318" i="7"/>
  <c r="I332" i="13"/>
  <c r="N320" i="13"/>
  <c r="F318" i="5"/>
  <c r="G325" i="13"/>
  <c r="F318" i="6"/>
  <c r="H321" i="13"/>
  <c r="F318" i="8"/>
  <c r="J321" i="13"/>
  <c r="F319" i="12"/>
  <c r="D321" i="13"/>
  <c r="F318" i="4"/>
  <c r="F323" i="13"/>
  <c r="N316" i="13"/>
  <c r="F318" i="9"/>
  <c r="K328" i="13"/>
  <c r="F318" i="11"/>
  <c r="M332" i="13"/>
  <c r="F319" i="3"/>
  <c r="E322" i="13"/>
  <c r="F319" i="5" l="1"/>
  <c r="G322" i="13"/>
  <c r="F320" i="12"/>
  <c r="D322" i="13"/>
  <c r="F319" i="8"/>
  <c r="J332" i="13"/>
  <c r="F319" i="7"/>
  <c r="I321" i="13"/>
  <c r="F319" i="6"/>
  <c r="H324" i="13"/>
  <c r="F319" i="4"/>
  <c r="F326" i="13"/>
  <c r="F320" i="3"/>
  <c r="E323" i="13"/>
  <c r="F319" i="9"/>
  <c r="K321" i="13"/>
  <c r="F319" i="11"/>
  <c r="M334" i="13"/>
  <c r="F319" i="10"/>
  <c r="L321" i="13"/>
  <c r="F320" i="9" l="1"/>
  <c r="K322" i="13"/>
  <c r="F320" i="7"/>
  <c r="I325" i="13"/>
  <c r="F321" i="3"/>
  <c r="E321" i="13"/>
  <c r="F320" i="8"/>
  <c r="J324" i="13"/>
  <c r="F320" i="10"/>
  <c r="L329" i="13"/>
  <c r="F320" i="4"/>
  <c r="F328" i="13"/>
  <c r="F321" i="12"/>
  <c r="D324" i="13"/>
  <c r="F320" i="11"/>
  <c r="M322" i="13"/>
  <c r="F320" i="6"/>
  <c r="H323" i="13"/>
  <c r="F320" i="5"/>
  <c r="G323" i="13"/>
  <c r="F321" i="8" l="1"/>
  <c r="J323" i="13"/>
  <c r="F322" i="12"/>
  <c r="D323" i="13"/>
  <c r="F322" i="3"/>
  <c r="E327" i="13"/>
  <c r="F321" i="5"/>
  <c r="G326" i="13"/>
  <c r="F321" i="4"/>
  <c r="F330" i="13"/>
  <c r="F321" i="7"/>
  <c r="I324" i="13"/>
  <c r="F321" i="11"/>
  <c r="M323" i="13"/>
  <c r="F321" i="6"/>
  <c r="H327" i="13"/>
  <c r="F321" i="10"/>
  <c r="L322" i="13"/>
  <c r="F321" i="9"/>
  <c r="K324" i="13"/>
  <c r="F322" i="11" l="1"/>
  <c r="M330" i="13"/>
  <c r="F323" i="3"/>
  <c r="E325" i="13"/>
  <c r="F322" i="9"/>
  <c r="K327" i="13"/>
  <c r="F323" i="12"/>
  <c r="D327" i="13"/>
  <c r="F322" i="10"/>
  <c r="L331" i="13"/>
  <c r="F322" i="4"/>
  <c r="F325" i="13"/>
  <c r="F322" i="8"/>
  <c r="J326" i="13"/>
  <c r="F322" i="7"/>
  <c r="I323" i="13"/>
  <c r="F322" i="6"/>
  <c r="H334" i="13"/>
  <c r="F322" i="5"/>
  <c r="G330" i="13"/>
  <c r="F323" i="7" l="1"/>
  <c r="I333" i="13"/>
  <c r="F324" i="12"/>
  <c r="D331" i="13"/>
  <c r="F323" i="8"/>
  <c r="J329" i="13"/>
  <c r="F323" i="9"/>
  <c r="K329" i="13"/>
  <c r="F323" i="5"/>
  <c r="G328" i="13"/>
  <c r="F323" i="4"/>
  <c r="F321" i="13"/>
  <c r="F324" i="3"/>
  <c r="E330" i="13"/>
  <c r="F323" i="6"/>
  <c r="H325" i="13"/>
  <c r="F323" i="10"/>
  <c r="L325" i="13"/>
  <c r="F323" i="11"/>
  <c r="M333" i="13"/>
  <c r="F325" i="3" l="1"/>
  <c r="E331" i="13"/>
  <c r="F324" i="11"/>
  <c r="M324" i="13"/>
  <c r="F324" i="8"/>
  <c r="J325" i="13"/>
  <c r="F324" i="4"/>
  <c r="F322" i="13"/>
  <c r="F325" i="12"/>
  <c r="D335" i="13"/>
  <c r="F324" i="5"/>
  <c r="G331" i="13"/>
  <c r="F324" i="7"/>
  <c r="I322" i="13"/>
  <c r="F324" i="9"/>
  <c r="K325" i="13"/>
  <c r="F324" i="10"/>
  <c r="L328" i="13"/>
  <c r="F324" i="6"/>
  <c r="H322" i="13"/>
  <c r="F325" i="7" l="1"/>
  <c r="I326" i="13"/>
  <c r="F325" i="6"/>
  <c r="H330" i="13"/>
  <c r="F325" i="5"/>
  <c r="G321" i="13"/>
  <c r="F325" i="8"/>
  <c r="J322" i="13"/>
  <c r="F325" i="10"/>
  <c r="L326" i="13"/>
  <c r="F326" i="12"/>
  <c r="D330" i="13"/>
  <c r="F325" i="11"/>
  <c r="M329" i="13"/>
  <c r="N322" i="13"/>
  <c r="F325" i="9"/>
  <c r="K331" i="13"/>
  <c r="F325" i="4"/>
  <c r="F331" i="13"/>
  <c r="F326" i="3"/>
  <c r="E324" i="13"/>
  <c r="F326" i="8" l="1"/>
  <c r="J333" i="13"/>
  <c r="F326" i="11"/>
  <c r="M327" i="13"/>
  <c r="F326" i="5"/>
  <c r="G324" i="13"/>
  <c r="F326" i="6"/>
  <c r="H329" i="13"/>
  <c r="F327" i="12"/>
  <c r="D334" i="13"/>
  <c r="F327" i="3"/>
  <c r="E334" i="13"/>
  <c r="F326" i="10"/>
  <c r="L323" i="13"/>
  <c r="F326" i="9"/>
  <c r="K323" i="13"/>
  <c r="N323" i="13" s="1"/>
  <c r="F326" i="7"/>
  <c r="I328" i="13"/>
  <c r="F326" i="4"/>
  <c r="F333" i="13"/>
  <c r="F327" i="5" l="1"/>
  <c r="G327" i="13"/>
  <c r="F327" i="4"/>
  <c r="F324" i="13"/>
  <c r="N324" i="13" s="1"/>
  <c r="F328" i="3"/>
  <c r="E328" i="13"/>
  <c r="F327" i="7"/>
  <c r="I329" i="13"/>
  <c r="F328" i="12"/>
  <c r="D326" i="13"/>
  <c r="F327" i="11"/>
  <c r="M326" i="13"/>
  <c r="F327" i="10"/>
  <c r="L327" i="13"/>
  <c r="F327" i="9"/>
  <c r="K326" i="13"/>
  <c r="F327" i="8"/>
  <c r="J328" i="13"/>
  <c r="F327" i="6"/>
  <c r="H333" i="13"/>
  <c r="F328" i="9" l="1"/>
  <c r="K335" i="13"/>
  <c r="F328" i="7"/>
  <c r="I327" i="13"/>
  <c r="F328" i="10"/>
  <c r="L330" i="13"/>
  <c r="F329" i="3"/>
  <c r="E329" i="13"/>
  <c r="F328" i="6"/>
  <c r="H331" i="13"/>
  <c r="F328" i="11"/>
  <c r="M335" i="13"/>
  <c r="F328" i="4"/>
  <c r="F335" i="13"/>
  <c r="F328" i="8"/>
  <c r="J335" i="13"/>
  <c r="F329" i="12"/>
  <c r="D329" i="13"/>
  <c r="F328" i="5"/>
  <c r="G329" i="13"/>
  <c r="F330" i="3" l="1"/>
  <c r="E326" i="13"/>
  <c r="F329" i="10"/>
  <c r="L332" i="13"/>
  <c r="F329" i="11"/>
  <c r="M325" i="13"/>
  <c r="N325" i="13" s="1"/>
  <c r="F329" i="7"/>
  <c r="I335" i="13"/>
  <c r="F329" i="8"/>
  <c r="J327" i="13"/>
  <c r="F329" i="4"/>
  <c r="F327" i="13"/>
  <c r="N327" i="13" s="1"/>
  <c r="F329" i="5"/>
  <c r="G333" i="13"/>
  <c r="F330" i="12"/>
  <c r="D328" i="13"/>
  <c r="F329" i="6"/>
  <c r="H326" i="13"/>
  <c r="F329" i="9"/>
  <c r="K332" i="13"/>
  <c r="F331" i="12" l="1"/>
  <c r="D332" i="13"/>
  <c r="F330" i="7"/>
  <c r="I334" i="13"/>
  <c r="F330" i="5"/>
  <c r="G335" i="13"/>
  <c r="F330" i="11"/>
  <c r="M328" i="13"/>
  <c r="F330" i="4"/>
  <c r="F329" i="13"/>
  <c r="N329" i="13" s="1"/>
  <c r="F330" i="10"/>
  <c r="L335" i="13"/>
  <c r="F330" i="9"/>
  <c r="K333" i="13"/>
  <c r="F330" i="6"/>
  <c r="H335" i="13"/>
  <c r="F330" i="8"/>
  <c r="J334" i="13"/>
  <c r="N326" i="13"/>
  <c r="F331" i="3"/>
  <c r="E335" i="13"/>
  <c r="F331" i="6" l="1"/>
  <c r="H332" i="13"/>
  <c r="F331" i="11"/>
  <c r="M321" i="13"/>
  <c r="N321" i="13" s="1"/>
  <c r="F332" i="3"/>
  <c r="E333" i="13"/>
  <c r="F331" i="9"/>
  <c r="K334" i="13"/>
  <c r="F331" i="5"/>
  <c r="G332" i="13"/>
  <c r="N335" i="13"/>
  <c r="F331" i="10"/>
  <c r="L333" i="13"/>
  <c r="F331" i="7"/>
  <c r="I331" i="13"/>
  <c r="F331" i="8"/>
  <c r="J331" i="13"/>
  <c r="F331" i="4"/>
  <c r="F334" i="13"/>
  <c r="F332" i="12"/>
  <c r="D333" i="13"/>
  <c r="N333" i="13" s="1"/>
  <c r="F332" i="9" l="1"/>
  <c r="K330" i="13"/>
  <c r="F333" i="3"/>
  <c r="E332" i="13"/>
  <c r="F332" i="7"/>
  <c r="I330" i="13"/>
  <c r="F332" i="10"/>
  <c r="L334" i="13"/>
  <c r="F332" i="4"/>
  <c r="F332" i="13"/>
  <c r="F332" i="11"/>
  <c r="M331" i="13"/>
  <c r="N331" i="13" s="1"/>
  <c r="F333" i="12"/>
  <c r="D340" i="13"/>
  <c r="F332" i="8"/>
  <c r="J330" i="13"/>
  <c r="F332" i="5"/>
  <c r="G334" i="13"/>
  <c r="N334" i="13" s="1"/>
  <c r="F332" i="6"/>
  <c r="H328" i="13"/>
  <c r="N328" i="13" s="1"/>
  <c r="F333" i="8" l="1"/>
  <c r="J344" i="13"/>
  <c r="F333" i="10"/>
  <c r="L341" i="13"/>
  <c r="F334" i="12"/>
  <c r="D339" i="13"/>
  <c r="N330" i="13"/>
  <c r="F333" i="7"/>
  <c r="I344" i="13"/>
  <c r="F333" i="6"/>
  <c r="H337" i="13"/>
  <c r="F333" i="11"/>
  <c r="M344" i="13"/>
  <c r="N332" i="13"/>
  <c r="F334" i="3"/>
  <c r="E337" i="13"/>
  <c r="F333" i="5"/>
  <c r="G336" i="13"/>
  <c r="F333" i="4"/>
  <c r="F336" i="13"/>
  <c r="F333" i="9"/>
  <c r="K346" i="13"/>
  <c r="F335" i="12" l="1"/>
  <c r="D338" i="13"/>
  <c r="F335" i="3"/>
  <c r="E343" i="13"/>
  <c r="F334" i="4"/>
  <c r="F348" i="13"/>
  <c r="F334" i="10"/>
  <c r="L343" i="13"/>
  <c r="F334" i="6"/>
  <c r="H342" i="13"/>
  <c r="F334" i="9"/>
  <c r="K341" i="13"/>
  <c r="F334" i="11"/>
  <c r="M347" i="13"/>
  <c r="F334" i="5"/>
  <c r="G340" i="13"/>
  <c r="F334" i="8"/>
  <c r="J347" i="13"/>
  <c r="F334" i="7"/>
  <c r="I347" i="13"/>
  <c r="F335" i="5" l="1"/>
  <c r="G343" i="13"/>
  <c r="F335" i="11"/>
  <c r="M336" i="13"/>
  <c r="F335" i="4"/>
  <c r="F340" i="13"/>
  <c r="F335" i="7"/>
  <c r="I336" i="13"/>
  <c r="F335" i="9"/>
  <c r="K337" i="13"/>
  <c r="F336" i="3"/>
  <c r="E338" i="13"/>
  <c r="F335" i="10"/>
  <c r="L338" i="13"/>
  <c r="F335" i="8"/>
  <c r="J339" i="13"/>
  <c r="F335" i="6"/>
  <c r="H345" i="13"/>
  <c r="F336" i="12"/>
  <c r="D336" i="13"/>
  <c r="F336" i="7" l="1"/>
  <c r="I337" i="13"/>
  <c r="F336" i="8"/>
  <c r="J337" i="13"/>
  <c r="F336" i="10"/>
  <c r="L337" i="13"/>
  <c r="F336" i="4"/>
  <c r="F337" i="13"/>
  <c r="F337" i="3"/>
  <c r="E340" i="13"/>
  <c r="F336" i="11"/>
  <c r="M339" i="13"/>
  <c r="F336" i="6"/>
  <c r="H340" i="13"/>
  <c r="F337" i="12"/>
  <c r="D345" i="13"/>
  <c r="F336" i="9"/>
  <c r="K340" i="13"/>
  <c r="F336" i="5"/>
  <c r="G339" i="13"/>
  <c r="F337" i="10" l="1"/>
  <c r="L342" i="13"/>
  <c r="F337" i="11"/>
  <c r="M348" i="13"/>
  <c r="F337" i="8"/>
  <c r="J338" i="13"/>
  <c r="F337" i="5"/>
  <c r="G348" i="13"/>
  <c r="F337" i="9"/>
  <c r="K342" i="13"/>
  <c r="F338" i="3"/>
  <c r="E336" i="13"/>
  <c r="F337" i="6"/>
  <c r="H341" i="13"/>
  <c r="F337" i="7"/>
  <c r="I339" i="13"/>
  <c r="F338" i="12"/>
  <c r="D343" i="13"/>
  <c r="F337" i="4"/>
  <c r="F338" i="13"/>
  <c r="F338" i="7" l="1"/>
  <c r="I346" i="13"/>
  <c r="F338" i="5"/>
  <c r="G338" i="13"/>
  <c r="F338" i="6"/>
  <c r="H336" i="13"/>
  <c r="F338" i="8"/>
  <c r="J341" i="13"/>
  <c r="F338" i="4"/>
  <c r="F345" i="13"/>
  <c r="F339" i="3"/>
  <c r="E341" i="13"/>
  <c r="F338" i="11"/>
  <c r="M350" i="13"/>
  <c r="F339" i="12"/>
  <c r="D349" i="13"/>
  <c r="F338" i="9"/>
  <c r="K338" i="13"/>
  <c r="F338" i="10"/>
  <c r="L339" i="13"/>
  <c r="F339" i="8" l="1"/>
  <c r="J346" i="13"/>
  <c r="F339" i="6"/>
  <c r="H339" i="13"/>
  <c r="F339" i="5"/>
  <c r="G341" i="13"/>
  <c r="F339" i="10"/>
  <c r="L346" i="13"/>
  <c r="F339" i="11"/>
  <c r="M342" i="13"/>
  <c r="F339" i="9"/>
  <c r="K343" i="13"/>
  <c r="F340" i="3"/>
  <c r="E345" i="13"/>
  <c r="F340" i="12"/>
  <c r="D350" i="13"/>
  <c r="F339" i="4"/>
  <c r="F342" i="13"/>
  <c r="F339" i="7"/>
  <c r="I338" i="13"/>
  <c r="F341" i="3" l="1"/>
  <c r="E349" i="13"/>
  <c r="F340" i="5"/>
  <c r="G337" i="13"/>
  <c r="F340" i="7"/>
  <c r="I341" i="13"/>
  <c r="F340" i="6"/>
  <c r="H344" i="13"/>
  <c r="F340" i="9"/>
  <c r="K339" i="13"/>
  <c r="F340" i="11"/>
  <c r="M340" i="13"/>
  <c r="F340" i="4"/>
  <c r="F343" i="13"/>
  <c r="F340" i="8"/>
  <c r="J336" i="13"/>
  <c r="F341" i="12"/>
  <c r="D344" i="13"/>
  <c r="F340" i="10"/>
  <c r="L340" i="13"/>
  <c r="F341" i="4" l="1"/>
  <c r="F349" i="13"/>
  <c r="F341" i="7"/>
  <c r="I342" i="13"/>
  <c r="F341" i="11"/>
  <c r="M346" i="13"/>
  <c r="F341" i="5"/>
  <c r="G345" i="13"/>
  <c r="F341" i="6"/>
  <c r="H349" i="13"/>
  <c r="F341" i="8"/>
  <c r="J342" i="13"/>
  <c r="F341" i="10"/>
  <c r="L336" i="13"/>
  <c r="F342" i="12"/>
  <c r="D341" i="13"/>
  <c r="F341" i="9"/>
  <c r="K336" i="13"/>
  <c r="F342" i="3"/>
  <c r="E342" i="13"/>
  <c r="F342" i="10" l="1"/>
  <c r="L345" i="13"/>
  <c r="F342" i="11"/>
  <c r="M349" i="13"/>
  <c r="F343" i="3"/>
  <c r="E339" i="13"/>
  <c r="F342" i="8"/>
  <c r="J349" i="13"/>
  <c r="F342" i="7"/>
  <c r="I348" i="13"/>
  <c r="F342" i="6"/>
  <c r="H338" i="13"/>
  <c r="F342" i="4"/>
  <c r="F346" i="13"/>
  <c r="F342" i="9"/>
  <c r="K345" i="13"/>
  <c r="F343" i="12"/>
  <c r="D337" i="13"/>
  <c r="N336" i="13"/>
  <c r="F342" i="5"/>
  <c r="G349" i="13"/>
  <c r="F343" i="4" l="1"/>
  <c r="F341" i="13"/>
  <c r="F343" i="8"/>
  <c r="J345" i="13"/>
  <c r="F343" i="5"/>
  <c r="G342" i="13"/>
  <c r="F344" i="3"/>
  <c r="E348" i="13"/>
  <c r="F343" i="6"/>
  <c r="H348" i="13"/>
  <c r="F344" i="12"/>
  <c r="D346" i="13"/>
  <c r="F343" i="11"/>
  <c r="M345" i="13"/>
  <c r="F343" i="9"/>
  <c r="K344" i="13"/>
  <c r="F343" i="7"/>
  <c r="I350" i="13"/>
  <c r="F343" i="10"/>
  <c r="L347" i="13"/>
  <c r="F344" i="5" l="1"/>
  <c r="G346" i="13"/>
  <c r="F344" i="10"/>
  <c r="L344" i="13"/>
  <c r="F345" i="12"/>
  <c r="D348" i="13"/>
  <c r="F344" i="7"/>
  <c r="I345" i="13"/>
  <c r="F344" i="6"/>
  <c r="H347" i="13"/>
  <c r="F344" i="8"/>
  <c r="J343" i="13"/>
  <c r="F344" i="11"/>
  <c r="M338" i="13"/>
  <c r="N338" i="13" s="1"/>
  <c r="F344" i="9"/>
  <c r="K347" i="13"/>
  <c r="F344" i="4"/>
  <c r="F339" i="13"/>
  <c r="N339" i="13" s="1"/>
  <c r="N345" i="13"/>
  <c r="F345" i="3"/>
  <c r="E344" i="13"/>
  <c r="F345" i="7" l="1"/>
  <c r="I343" i="13"/>
  <c r="F346" i="12"/>
  <c r="D342" i="13"/>
  <c r="N342" i="13" s="1"/>
  <c r="F346" i="3"/>
  <c r="E346" i="13"/>
  <c r="F345" i="8"/>
  <c r="J350" i="13"/>
  <c r="F345" i="10"/>
  <c r="L349" i="13"/>
  <c r="F345" i="11"/>
  <c r="M341" i="13"/>
  <c r="N341" i="13" s="1"/>
  <c r="F345" i="4"/>
  <c r="F350" i="13"/>
  <c r="F345" i="6"/>
  <c r="H343" i="13"/>
  <c r="F345" i="5"/>
  <c r="G344" i="13"/>
  <c r="F345" i="9"/>
  <c r="K350" i="13"/>
  <c r="F346" i="4" l="1"/>
  <c r="F344" i="13"/>
  <c r="N344" i="13" s="1"/>
  <c r="F347" i="3"/>
  <c r="E347" i="13"/>
  <c r="F346" i="9"/>
  <c r="K349" i="13"/>
  <c r="F346" i="11"/>
  <c r="M343" i="13"/>
  <c r="F347" i="12"/>
  <c r="D347" i="13"/>
  <c r="F346" i="5"/>
  <c r="G350" i="13"/>
  <c r="F346" i="10"/>
  <c r="L350" i="13"/>
  <c r="N343" i="13"/>
  <c r="F346" i="6"/>
  <c r="H346" i="13"/>
  <c r="N346" i="13" s="1"/>
  <c r="F346" i="8"/>
  <c r="J348" i="13"/>
  <c r="F346" i="7"/>
  <c r="I349" i="13"/>
  <c r="N349" i="13" s="1"/>
  <c r="F347" i="9" l="1"/>
  <c r="K348" i="13"/>
  <c r="N348" i="13" s="1"/>
  <c r="F347" i="10"/>
  <c r="L348" i="13"/>
  <c r="F347" i="5"/>
  <c r="G347" i="13"/>
  <c r="F347" i="8"/>
  <c r="J340" i="13"/>
  <c r="F348" i="3"/>
  <c r="E350" i="13"/>
  <c r="F347" i="6"/>
  <c r="H350" i="13"/>
  <c r="F348" i="12"/>
  <c r="D353" i="13"/>
  <c r="F347" i="4"/>
  <c r="F347" i="13"/>
  <c r="N347" i="13" s="1"/>
  <c r="F347" i="11"/>
  <c r="M337" i="13"/>
  <c r="N337" i="13" s="1"/>
  <c r="F347" i="7"/>
  <c r="I340" i="13"/>
  <c r="N340" i="13" s="1"/>
  <c r="F348" i="8" l="1"/>
  <c r="J356" i="13"/>
  <c r="F349" i="12"/>
  <c r="D352" i="13"/>
  <c r="F348" i="5"/>
  <c r="G353" i="13"/>
  <c r="F348" i="7"/>
  <c r="I356" i="13"/>
  <c r="F348" i="6"/>
  <c r="H351" i="13"/>
  <c r="F348" i="11"/>
  <c r="M354" i="13"/>
  <c r="N350" i="13"/>
  <c r="F348" i="10"/>
  <c r="L356" i="13"/>
  <c r="F349" i="3"/>
  <c r="E352" i="13"/>
  <c r="F348" i="4"/>
  <c r="F357" i="13"/>
  <c r="F348" i="9"/>
  <c r="K356" i="13"/>
  <c r="F349" i="7" l="1"/>
  <c r="I351" i="13"/>
  <c r="F349" i="10"/>
  <c r="L353" i="13"/>
  <c r="F349" i="9"/>
  <c r="K351" i="13"/>
  <c r="F349" i="5"/>
  <c r="G352" i="13"/>
  <c r="F350" i="3"/>
  <c r="E351" i="13"/>
  <c r="F349" i="4"/>
  <c r="F352" i="13"/>
  <c r="F349" i="11"/>
  <c r="M351" i="13"/>
  <c r="F350" i="12"/>
  <c r="D354" i="13"/>
  <c r="F349" i="6"/>
  <c r="H352" i="13"/>
  <c r="F349" i="8"/>
  <c r="J351" i="13"/>
  <c r="F350" i="5" l="1"/>
  <c r="G359" i="13"/>
  <c r="F350" i="11"/>
  <c r="M364" i="13"/>
  <c r="F350" i="9"/>
  <c r="K359" i="13"/>
  <c r="F350" i="8"/>
  <c r="J358" i="13"/>
  <c r="F350" i="4"/>
  <c r="F351" i="13"/>
  <c r="F350" i="10"/>
  <c r="L355" i="13"/>
  <c r="F351" i="12"/>
  <c r="D362" i="13"/>
  <c r="F350" i="6"/>
  <c r="H355" i="13"/>
  <c r="F351" i="3"/>
  <c r="E353" i="13"/>
  <c r="F350" i="7"/>
  <c r="I352" i="13"/>
  <c r="F352" i="3" l="1"/>
  <c r="E359" i="13"/>
  <c r="F351" i="6"/>
  <c r="H353" i="13"/>
  <c r="F351" i="8"/>
  <c r="J354" i="13"/>
  <c r="F352" i="12"/>
  <c r="D355" i="13"/>
  <c r="F351" i="9"/>
  <c r="K358" i="13"/>
  <c r="F351" i="10"/>
  <c r="L357" i="13"/>
  <c r="F351" i="11"/>
  <c r="M362" i="13"/>
  <c r="F351" i="7"/>
  <c r="I358" i="13"/>
  <c r="F351" i="4"/>
  <c r="F359" i="13"/>
  <c r="F351" i="5"/>
  <c r="G354" i="13"/>
  <c r="F352" i="11" l="1"/>
  <c r="M355" i="13"/>
  <c r="F353" i="12"/>
  <c r="D363" i="13"/>
  <c r="F352" i="4"/>
  <c r="F363" i="13"/>
  <c r="F352" i="6"/>
  <c r="H362" i="13"/>
  <c r="F352" i="10"/>
  <c r="L358" i="13"/>
  <c r="F352" i="7"/>
  <c r="I354" i="13"/>
  <c r="F352" i="9"/>
  <c r="K353" i="13"/>
  <c r="F353" i="3"/>
  <c r="E354" i="13"/>
  <c r="F352" i="5"/>
  <c r="G357" i="13"/>
  <c r="F352" i="8"/>
  <c r="J353" i="13"/>
  <c r="F354" i="3" l="1"/>
  <c r="E360" i="13"/>
  <c r="F353" i="6"/>
  <c r="H365" i="13"/>
  <c r="F353" i="9"/>
  <c r="K355" i="13"/>
  <c r="F353" i="4"/>
  <c r="F360" i="13"/>
  <c r="F353" i="8"/>
  <c r="J361" i="13"/>
  <c r="F353" i="7"/>
  <c r="I353" i="13"/>
  <c r="F354" i="12"/>
  <c r="D365" i="13"/>
  <c r="F353" i="5"/>
  <c r="G355" i="13"/>
  <c r="F353" i="10"/>
  <c r="L359" i="13"/>
  <c r="F353" i="11"/>
  <c r="M356" i="13"/>
  <c r="F354" i="4" l="1"/>
  <c r="F354" i="13"/>
  <c r="F355" i="12"/>
  <c r="D360" i="13"/>
  <c r="F354" i="9"/>
  <c r="K357" i="13"/>
  <c r="F354" i="11"/>
  <c r="M360" i="13"/>
  <c r="F354" i="7"/>
  <c r="I361" i="13"/>
  <c r="F354" i="10"/>
  <c r="L363" i="13"/>
  <c r="F354" i="8"/>
  <c r="J363" i="13"/>
  <c r="F354" i="6"/>
  <c r="H361" i="13"/>
  <c r="F354" i="5"/>
  <c r="G351" i="13"/>
  <c r="F355" i="3"/>
  <c r="E355" i="13"/>
  <c r="F355" i="6" l="1"/>
  <c r="H357" i="13"/>
  <c r="F355" i="11"/>
  <c r="M352" i="13"/>
  <c r="F355" i="8"/>
  <c r="J352" i="13"/>
  <c r="F355" i="9"/>
  <c r="K352" i="13"/>
  <c r="F356" i="3"/>
  <c r="E357" i="13"/>
  <c r="F355" i="10"/>
  <c r="L351" i="13"/>
  <c r="F356" i="12"/>
  <c r="D358" i="13"/>
  <c r="F355" i="5"/>
  <c r="G363" i="13"/>
  <c r="F355" i="7"/>
  <c r="I360" i="13"/>
  <c r="F355" i="4"/>
  <c r="F361" i="13"/>
  <c r="F356" i="9" l="1"/>
  <c r="K363" i="13"/>
  <c r="F356" i="8"/>
  <c r="J357" i="13"/>
  <c r="F356" i="4"/>
  <c r="F362" i="13"/>
  <c r="F356" i="7"/>
  <c r="I357" i="13"/>
  <c r="F356" i="11"/>
  <c r="M358" i="13"/>
  <c r="F357" i="12"/>
  <c r="D364" i="13"/>
  <c r="F356" i="10"/>
  <c r="L352" i="13"/>
  <c r="N352" i="13" s="1"/>
  <c r="F356" i="5"/>
  <c r="G360" i="13"/>
  <c r="F357" i="3"/>
  <c r="E361" i="13"/>
  <c r="F356" i="6"/>
  <c r="H354" i="13"/>
  <c r="F357" i="4" l="1"/>
  <c r="F355" i="13"/>
  <c r="F357" i="6"/>
  <c r="H360" i="13"/>
  <c r="F357" i="8"/>
  <c r="J360" i="13"/>
  <c r="F357" i="10"/>
  <c r="L364" i="13"/>
  <c r="F358" i="12"/>
  <c r="D351" i="13"/>
  <c r="N351" i="13" s="1"/>
  <c r="F358" i="3"/>
  <c r="E364" i="13"/>
  <c r="F357" i="11"/>
  <c r="M361" i="13"/>
  <c r="F357" i="9"/>
  <c r="K361" i="13"/>
  <c r="F357" i="5"/>
  <c r="G358" i="13"/>
  <c r="F357" i="7"/>
  <c r="I355" i="13"/>
  <c r="F358" i="11" l="1"/>
  <c r="M357" i="13"/>
  <c r="F358" i="8"/>
  <c r="J355" i="13"/>
  <c r="N355" i="13" s="1"/>
  <c r="F359" i="3"/>
  <c r="E358" i="13"/>
  <c r="F358" i="6"/>
  <c r="H359" i="13"/>
  <c r="F358" i="9"/>
  <c r="K364" i="13"/>
  <c r="F358" i="7"/>
  <c r="I362" i="13"/>
  <c r="F358" i="5"/>
  <c r="G362" i="13"/>
  <c r="F358" i="10"/>
  <c r="L361" i="13"/>
  <c r="F359" i="12"/>
  <c r="D359" i="13"/>
  <c r="F358" i="4"/>
  <c r="F353" i="13"/>
  <c r="F359" i="5" l="1"/>
  <c r="G364" i="13"/>
  <c r="F360" i="3"/>
  <c r="E356" i="13"/>
  <c r="F359" i="7"/>
  <c r="I364" i="13"/>
  <c r="F359" i="8"/>
  <c r="J362" i="13"/>
  <c r="F360" i="12"/>
  <c r="D356" i="13"/>
  <c r="F359" i="9"/>
  <c r="K354" i="13"/>
  <c r="F359" i="11"/>
  <c r="M365" i="13"/>
  <c r="F359" i="4"/>
  <c r="F364" i="13"/>
  <c r="F359" i="10"/>
  <c r="L354" i="13"/>
  <c r="N354" i="13" s="1"/>
  <c r="F359" i="6"/>
  <c r="H358" i="13"/>
  <c r="F360" i="7" l="1"/>
  <c r="I363" i="13"/>
  <c r="F360" i="9"/>
  <c r="K362" i="13"/>
  <c r="F361" i="3"/>
  <c r="E362" i="13"/>
  <c r="F360" i="11"/>
  <c r="M363" i="13"/>
  <c r="F360" i="6"/>
  <c r="H356" i="13"/>
  <c r="F360" i="10"/>
  <c r="L360" i="13"/>
  <c r="F361" i="12"/>
  <c r="D361" i="13"/>
  <c r="N361" i="13" s="1"/>
  <c r="F360" i="5"/>
  <c r="G361" i="13"/>
  <c r="F360" i="4"/>
  <c r="F358" i="13"/>
  <c r="N358" i="13" s="1"/>
  <c r="F360" i="8"/>
  <c r="J359" i="13"/>
  <c r="F361" i="8" l="1"/>
  <c r="J364" i="13"/>
  <c r="F361" i="5"/>
  <c r="G356" i="13"/>
  <c r="F361" i="11"/>
  <c r="M359" i="13"/>
  <c r="F362" i="12"/>
  <c r="D357" i="13"/>
  <c r="N357" i="13" s="1"/>
  <c r="F362" i="3"/>
  <c r="E363" i="13"/>
  <c r="F361" i="9"/>
  <c r="K360" i="13"/>
  <c r="N360" i="13" s="1"/>
  <c r="F361" i="10"/>
  <c r="L362" i="13"/>
  <c r="N362" i="13" s="1"/>
  <c r="F361" i="4"/>
  <c r="F356" i="13"/>
  <c r="N356" i="13" s="1"/>
  <c r="F361" i="6"/>
  <c r="H363" i="13"/>
  <c r="F361" i="7"/>
  <c r="I359" i="13"/>
  <c r="N359" i="13" s="1"/>
  <c r="F363" i="12" l="1"/>
  <c r="D377" i="13"/>
  <c r="F362" i="10"/>
  <c r="L365" i="13"/>
  <c r="F362" i="7"/>
  <c r="I365" i="13"/>
  <c r="F362" i="9"/>
  <c r="K365" i="13"/>
  <c r="F362" i="11"/>
  <c r="M353" i="13"/>
  <c r="N353" i="13" s="1"/>
  <c r="F362" i="6"/>
  <c r="H364" i="13"/>
  <c r="N364" i="13" s="1"/>
  <c r="N363" i="13"/>
  <c r="F362" i="5"/>
  <c r="G365" i="13"/>
  <c r="F363" i="3"/>
  <c r="E365" i="13"/>
  <c r="F362" i="4"/>
  <c r="F365" i="13"/>
  <c r="F362" i="8"/>
  <c r="J365" i="13"/>
  <c r="F364" i="3" l="1"/>
  <c r="E372" i="13"/>
  <c r="F363" i="9"/>
  <c r="K367" i="13"/>
  <c r="F363" i="5"/>
  <c r="G366" i="13"/>
  <c r="F363" i="8"/>
  <c r="J370" i="13"/>
  <c r="F363" i="7"/>
  <c r="I369" i="13"/>
  <c r="F363" i="4"/>
  <c r="F373" i="13"/>
  <c r="F363" i="6"/>
  <c r="H371" i="13"/>
  <c r="F363" i="10"/>
  <c r="L369" i="13"/>
  <c r="N365" i="13"/>
  <c r="F363" i="11"/>
  <c r="M374" i="13"/>
  <c r="F364" i="12"/>
  <c r="D368" i="13"/>
  <c r="F364" i="10" l="1"/>
  <c r="L367" i="13"/>
  <c r="F364" i="8"/>
  <c r="J369" i="13"/>
  <c r="F365" i="12"/>
  <c r="D378" i="13"/>
  <c r="F364" i="6"/>
  <c r="H366" i="13"/>
  <c r="F364" i="5"/>
  <c r="G367" i="13"/>
  <c r="F364" i="11"/>
  <c r="M369" i="13"/>
  <c r="F364" i="4"/>
  <c r="F372" i="13"/>
  <c r="F364" i="9"/>
  <c r="K369" i="13"/>
  <c r="F364" i="7"/>
  <c r="I370" i="13"/>
  <c r="F365" i="3"/>
  <c r="E373" i="13"/>
  <c r="F365" i="9" l="1"/>
  <c r="K366" i="13"/>
  <c r="F365" i="6"/>
  <c r="H367" i="13"/>
  <c r="F365" i="4"/>
  <c r="F367" i="13"/>
  <c r="F366" i="12"/>
  <c r="D366" i="13"/>
  <c r="F366" i="3"/>
  <c r="E367" i="13"/>
  <c r="F365" i="11"/>
  <c r="M372" i="13"/>
  <c r="F365" i="8"/>
  <c r="J368" i="13"/>
  <c r="F365" i="7"/>
  <c r="I375" i="13"/>
  <c r="F365" i="5"/>
  <c r="G372" i="13"/>
  <c r="F365" i="10"/>
  <c r="L370" i="13"/>
  <c r="F367" i="12" l="1"/>
  <c r="D371" i="13"/>
  <c r="F366" i="8"/>
  <c r="J375" i="13"/>
  <c r="F366" i="4"/>
  <c r="F366" i="13"/>
  <c r="F366" i="11"/>
  <c r="M380" i="13"/>
  <c r="F366" i="6"/>
  <c r="H380" i="13"/>
  <c r="F366" i="7"/>
  <c r="I374" i="13"/>
  <c r="F366" i="10"/>
  <c r="L379" i="13"/>
  <c r="F366" i="5"/>
  <c r="G373" i="13"/>
  <c r="F367" i="3"/>
  <c r="E371" i="13"/>
  <c r="F366" i="9"/>
  <c r="K370" i="13"/>
  <c r="F367" i="5" l="1"/>
  <c r="G371" i="13"/>
  <c r="F367" i="11"/>
  <c r="M370" i="13"/>
  <c r="F367" i="10"/>
  <c r="L371" i="13"/>
  <c r="F367" i="4"/>
  <c r="F376" i="13"/>
  <c r="F367" i="9"/>
  <c r="K371" i="13"/>
  <c r="F367" i="7"/>
  <c r="I368" i="13"/>
  <c r="F367" i="8"/>
  <c r="J376" i="13"/>
  <c r="F368" i="3"/>
  <c r="E366" i="13"/>
  <c r="F367" i="6"/>
  <c r="H368" i="13"/>
  <c r="F368" i="12"/>
  <c r="D374" i="13"/>
  <c r="F368" i="4" l="1"/>
  <c r="F368" i="13"/>
  <c r="F368" i="8"/>
  <c r="J374" i="13"/>
  <c r="F368" i="10"/>
  <c r="L366" i="13"/>
  <c r="F369" i="3"/>
  <c r="E368" i="13"/>
  <c r="F368" i="7"/>
  <c r="I372" i="13"/>
  <c r="F368" i="11"/>
  <c r="M368" i="13"/>
  <c r="F369" i="12"/>
  <c r="D375" i="13"/>
  <c r="F368" i="6"/>
  <c r="H378" i="13"/>
  <c r="F368" i="9"/>
  <c r="K377" i="13"/>
  <c r="F368" i="5"/>
  <c r="G376" i="13"/>
  <c r="F370" i="12" l="1"/>
  <c r="D369" i="13"/>
  <c r="F369" i="10"/>
  <c r="L375" i="13"/>
  <c r="F369" i="11"/>
  <c r="M373" i="13"/>
  <c r="F369" i="8"/>
  <c r="J366" i="13"/>
  <c r="F369" i="9"/>
  <c r="K374" i="13"/>
  <c r="F369" i="6"/>
  <c r="H377" i="13"/>
  <c r="F370" i="3"/>
  <c r="E376" i="13"/>
  <c r="F369" i="5"/>
  <c r="G368" i="13"/>
  <c r="F369" i="7"/>
  <c r="I373" i="13"/>
  <c r="F369" i="4"/>
  <c r="F370" i="13"/>
  <c r="F370" i="8" l="1"/>
  <c r="J367" i="13"/>
  <c r="F370" i="5"/>
  <c r="G377" i="13"/>
  <c r="F370" i="11"/>
  <c r="M375" i="13"/>
  <c r="F370" i="4"/>
  <c r="F371" i="13"/>
  <c r="F370" i="6"/>
  <c r="H375" i="13"/>
  <c r="F370" i="10"/>
  <c r="L376" i="13"/>
  <c r="F370" i="7"/>
  <c r="I376" i="13"/>
  <c r="F371" i="3"/>
  <c r="E374" i="13"/>
  <c r="F370" i="9"/>
  <c r="K373" i="13"/>
  <c r="F371" i="12"/>
  <c r="D372" i="13"/>
  <c r="F372" i="3" l="1"/>
  <c r="E377" i="13"/>
  <c r="F371" i="4"/>
  <c r="F374" i="13"/>
  <c r="F371" i="7"/>
  <c r="I377" i="13"/>
  <c r="F371" i="11"/>
  <c r="M376" i="13"/>
  <c r="F371" i="10"/>
  <c r="L372" i="13"/>
  <c r="F371" i="5"/>
  <c r="G369" i="13"/>
  <c r="F372" i="12"/>
  <c r="D367" i="13"/>
  <c r="F371" i="9"/>
  <c r="K368" i="13"/>
  <c r="F371" i="6"/>
  <c r="H370" i="13"/>
  <c r="F371" i="8"/>
  <c r="J380" i="13"/>
  <c r="F373" i="12" l="1"/>
  <c r="D370" i="13"/>
  <c r="F372" i="7"/>
  <c r="I367" i="13"/>
  <c r="F372" i="8"/>
  <c r="J373" i="13"/>
  <c r="F372" i="6"/>
  <c r="H372" i="13"/>
  <c r="F372" i="4"/>
  <c r="F378" i="13"/>
  <c r="F372" i="5"/>
  <c r="G378" i="13"/>
  <c r="F372" i="10"/>
  <c r="L377" i="13"/>
  <c r="F373" i="3"/>
  <c r="E379" i="13"/>
  <c r="F372" i="9"/>
  <c r="K379" i="13"/>
  <c r="F372" i="11"/>
  <c r="M371" i="13"/>
  <c r="F373" i="6" l="1"/>
  <c r="H373" i="13"/>
  <c r="F373" i="8"/>
  <c r="J379" i="13"/>
  <c r="F373" i="11"/>
  <c r="M366" i="13"/>
  <c r="F373" i="9"/>
  <c r="K375" i="13"/>
  <c r="F373" i="5"/>
  <c r="G375" i="13"/>
  <c r="F373" i="7"/>
  <c r="I366" i="13"/>
  <c r="N366" i="13" s="1"/>
  <c r="F373" i="10"/>
  <c r="L373" i="13"/>
  <c r="F373" i="4"/>
  <c r="F379" i="13"/>
  <c r="F374" i="12"/>
  <c r="D379" i="13"/>
  <c r="F374" i="3"/>
  <c r="E375" i="13"/>
  <c r="F374" i="9" l="1"/>
  <c r="K376" i="13"/>
  <c r="F374" i="10"/>
  <c r="L378" i="13"/>
  <c r="F374" i="11"/>
  <c r="M377" i="13"/>
  <c r="F374" i="7"/>
  <c r="I380" i="13"/>
  <c r="F374" i="8"/>
  <c r="J371" i="13"/>
  <c r="F374" i="5"/>
  <c r="G370" i="13"/>
  <c r="F374" i="6"/>
  <c r="H369" i="13"/>
  <c r="F375" i="3"/>
  <c r="E369" i="13"/>
  <c r="F375" i="12"/>
  <c r="D376" i="13"/>
  <c r="F374" i="4"/>
  <c r="F375" i="13"/>
  <c r="N375" i="13" s="1"/>
  <c r="F375" i="11" l="1"/>
  <c r="M378" i="13"/>
  <c r="F375" i="4"/>
  <c r="F369" i="13"/>
  <c r="F375" i="5"/>
  <c r="G374" i="13"/>
  <c r="F376" i="12"/>
  <c r="D380" i="13"/>
  <c r="F375" i="8"/>
  <c r="J377" i="13"/>
  <c r="F375" i="10"/>
  <c r="L368" i="13"/>
  <c r="N368" i="13" s="1"/>
  <c r="N369" i="13"/>
  <c r="F375" i="6"/>
  <c r="H374" i="13"/>
  <c r="F376" i="3"/>
  <c r="E378" i="13"/>
  <c r="F375" i="7"/>
  <c r="I379" i="13"/>
  <c r="F375" i="9"/>
  <c r="K372" i="13"/>
  <c r="F377" i="12" l="1"/>
  <c r="D373" i="13"/>
  <c r="N373" i="13" s="1"/>
  <c r="F377" i="3"/>
  <c r="E370" i="13"/>
  <c r="N370" i="13" s="1"/>
  <c r="F376" i="6"/>
  <c r="H379" i="13"/>
  <c r="F376" i="5"/>
  <c r="G379" i="13"/>
  <c r="F376" i="4"/>
  <c r="F380" i="13"/>
  <c r="F376" i="7"/>
  <c r="I378" i="13"/>
  <c r="F376" i="8"/>
  <c r="J372" i="13"/>
  <c r="N372" i="13" s="1"/>
  <c r="F376" i="9"/>
  <c r="K378" i="13"/>
  <c r="F376" i="10"/>
  <c r="L380" i="13"/>
  <c r="F376" i="11"/>
  <c r="M379" i="13"/>
  <c r="F377" i="9" l="1"/>
  <c r="K380" i="13"/>
  <c r="F377" i="5"/>
  <c r="G380" i="13"/>
  <c r="F377" i="8"/>
  <c r="J378" i="13"/>
  <c r="N378" i="13" s="1"/>
  <c r="F377" i="6"/>
  <c r="H376" i="13"/>
  <c r="N376" i="13" s="1"/>
  <c r="F377" i="7"/>
  <c r="I371" i="13"/>
  <c r="N371" i="13" s="1"/>
  <c r="F378" i="3"/>
  <c r="E380" i="13"/>
  <c r="F377" i="11"/>
  <c r="M367" i="13"/>
  <c r="N367" i="13" s="1"/>
  <c r="F377" i="4"/>
  <c r="F377" i="13"/>
  <c r="N377" i="13" s="1"/>
  <c r="F377" i="10"/>
  <c r="L374" i="13"/>
  <c r="N374" i="13" s="1"/>
  <c r="N379" i="13"/>
  <c r="F378" i="12"/>
  <c r="D385" i="13"/>
  <c r="F378" i="11" l="1"/>
  <c r="M390" i="13"/>
  <c r="F378" i="8"/>
  <c r="J389" i="13"/>
  <c r="F378" i="4"/>
  <c r="F381" i="13"/>
  <c r="F378" i="6"/>
  <c r="H381" i="13"/>
  <c r="F379" i="12"/>
  <c r="D386" i="13"/>
  <c r="N380" i="13"/>
  <c r="F379" i="3"/>
  <c r="E381" i="13"/>
  <c r="F378" i="5"/>
  <c r="G382" i="13"/>
  <c r="F378" i="10"/>
  <c r="L381" i="13"/>
  <c r="F378" i="7"/>
  <c r="I382" i="13"/>
  <c r="F378" i="9"/>
  <c r="K382" i="13"/>
  <c r="F379" i="6" l="1"/>
  <c r="H383" i="13"/>
  <c r="F379" i="4"/>
  <c r="F382" i="13"/>
  <c r="F380" i="3"/>
  <c r="E392" i="13"/>
  <c r="F379" i="8"/>
  <c r="J384" i="13"/>
  <c r="F380" i="12"/>
  <c r="D387" i="13"/>
  <c r="F379" i="11"/>
  <c r="M384" i="13"/>
  <c r="F379" i="5"/>
  <c r="G381" i="13"/>
  <c r="F379" i="9"/>
  <c r="K391" i="13"/>
  <c r="F379" i="7"/>
  <c r="I391" i="13"/>
  <c r="F379" i="10"/>
  <c r="L382" i="13"/>
  <c r="F380" i="9" l="1"/>
  <c r="K383" i="13"/>
  <c r="F380" i="8"/>
  <c r="J382" i="13"/>
  <c r="F381" i="3"/>
  <c r="E387" i="13"/>
  <c r="F380" i="5"/>
  <c r="G383" i="13"/>
  <c r="F380" i="11"/>
  <c r="M387" i="13"/>
  <c r="F380" i="4"/>
  <c r="F387" i="13"/>
  <c r="F380" i="10"/>
  <c r="L391" i="13"/>
  <c r="F381" i="12"/>
  <c r="D394" i="13"/>
  <c r="F380" i="7"/>
  <c r="I384" i="13"/>
  <c r="F380" i="6"/>
  <c r="H390" i="13"/>
  <c r="F381" i="5" l="1"/>
  <c r="G386" i="13"/>
  <c r="F382" i="3"/>
  <c r="E383" i="13"/>
  <c r="F381" i="6"/>
  <c r="H393" i="13"/>
  <c r="F381" i="4"/>
  <c r="F383" i="13"/>
  <c r="F381" i="8"/>
  <c r="J383" i="13"/>
  <c r="F382" i="12"/>
  <c r="D392" i="13"/>
  <c r="F381" i="10"/>
  <c r="L383" i="13"/>
  <c r="F381" i="7"/>
  <c r="I389" i="13"/>
  <c r="F381" i="11"/>
  <c r="M382" i="13"/>
  <c r="F381" i="9"/>
  <c r="K386" i="13"/>
  <c r="F382" i="7" l="1"/>
  <c r="I383" i="13"/>
  <c r="F382" i="4"/>
  <c r="F392" i="13"/>
  <c r="F382" i="10"/>
  <c r="L388" i="13"/>
  <c r="F382" i="6"/>
  <c r="H384" i="13"/>
  <c r="F383" i="12"/>
  <c r="D388" i="13"/>
  <c r="F383" i="3"/>
  <c r="E386" i="13"/>
  <c r="F382" i="9"/>
  <c r="K381" i="13"/>
  <c r="F382" i="8"/>
  <c r="J391" i="13"/>
  <c r="F382" i="5"/>
  <c r="G385" i="13"/>
  <c r="F382" i="11"/>
  <c r="M381" i="13"/>
  <c r="F383" i="6" l="1"/>
  <c r="H392" i="13"/>
  <c r="F383" i="9"/>
  <c r="K385" i="13"/>
  <c r="F383" i="10"/>
  <c r="L386" i="13"/>
  <c r="F383" i="8"/>
  <c r="J388" i="13"/>
  <c r="F383" i="11"/>
  <c r="M385" i="13"/>
  <c r="F384" i="3"/>
  <c r="E393" i="13"/>
  <c r="F383" i="4"/>
  <c r="F388" i="13"/>
  <c r="F384" i="12"/>
  <c r="D390" i="13"/>
  <c r="F383" i="5"/>
  <c r="G392" i="13"/>
  <c r="F383" i="7"/>
  <c r="I388" i="13"/>
  <c r="F384" i="10" l="1"/>
  <c r="L384" i="13"/>
  <c r="F384" i="7"/>
  <c r="I385" i="13"/>
  <c r="F384" i="9"/>
  <c r="K388" i="13"/>
  <c r="F384" i="5"/>
  <c r="G387" i="13"/>
  <c r="F384" i="11"/>
  <c r="M395" i="13"/>
  <c r="F384" i="4"/>
  <c r="F385" i="13"/>
  <c r="F385" i="3"/>
  <c r="E384" i="13"/>
  <c r="F385" i="12"/>
  <c r="D389" i="13"/>
  <c r="F384" i="6"/>
  <c r="H389" i="13"/>
  <c r="F384" i="8"/>
  <c r="J381" i="13"/>
  <c r="F386" i="12" l="1"/>
  <c r="D393" i="13"/>
  <c r="F385" i="5"/>
  <c r="G389" i="13"/>
  <c r="F386" i="3"/>
  <c r="E385" i="13"/>
  <c r="F385" i="9"/>
  <c r="K384" i="13"/>
  <c r="F385" i="8"/>
  <c r="J385" i="13"/>
  <c r="F385" i="4"/>
  <c r="F384" i="13"/>
  <c r="F385" i="7"/>
  <c r="I386" i="13"/>
  <c r="F385" i="6"/>
  <c r="H388" i="13"/>
  <c r="F385" i="11"/>
  <c r="M393" i="13"/>
  <c r="F385" i="10"/>
  <c r="L387" i="13"/>
  <c r="F386" i="7" l="1"/>
  <c r="I381" i="13"/>
  <c r="F387" i="3"/>
  <c r="E389" i="13"/>
  <c r="F386" i="6"/>
  <c r="H391" i="13"/>
  <c r="F386" i="9"/>
  <c r="K390" i="13"/>
  <c r="F386" i="10"/>
  <c r="L385" i="13"/>
  <c r="F386" i="4"/>
  <c r="F386" i="13"/>
  <c r="F386" i="5"/>
  <c r="G384" i="13"/>
  <c r="F386" i="11"/>
  <c r="M386" i="13"/>
  <c r="F386" i="8"/>
  <c r="J387" i="13"/>
  <c r="F387" i="12"/>
  <c r="D395" i="13"/>
  <c r="F387" i="5" l="1"/>
  <c r="G393" i="13"/>
  <c r="F387" i="6"/>
  <c r="H386" i="13"/>
  <c r="F387" i="4"/>
  <c r="F393" i="13"/>
  <c r="F388" i="3"/>
  <c r="E394" i="13"/>
  <c r="F387" i="10"/>
  <c r="L390" i="13"/>
  <c r="F387" i="7"/>
  <c r="I387" i="13"/>
  <c r="F387" i="8"/>
  <c r="J394" i="13"/>
  <c r="F388" i="12"/>
  <c r="D381" i="13"/>
  <c r="N381" i="13" s="1"/>
  <c r="F387" i="11"/>
  <c r="M394" i="13"/>
  <c r="F387" i="9"/>
  <c r="K389" i="13"/>
  <c r="F388" i="4" l="1"/>
  <c r="F391" i="13"/>
  <c r="F388" i="9"/>
  <c r="K393" i="13"/>
  <c r="F388" i="7"/>
  <c r="I390" i="13"/>
  <c r="F388" i="11"/>
  <c r="M383" i="13"/>
  <c r="F388" i="10"/>
  <c r="L394" i="13"/>
  <c r="F388" i="6"/>
  <c r="H394" i="13"/>
  <c r="F388" i="8"/>
  <c r="J390" i="13"/>
  <c r="F389" i="12"/>
  <c r="D382" i="13"/>
  <c r="F389" i="3"/>
  <c r="E382" i="13"/>
  <c r="F388" i="5"/>
  <c r="G390" i="13"/>
  <c r="F390" i="3" l="1"/>
  <c r="E390" i="13"/>
  <c r="F390" i="12"/>
  <c r="D384" i="13"/>
  <c r="N384" i="13" s="1"/>
  <c r="F389" i="11"/>
  <c r="M392" i="13"/>
  <c r="F389" i="8"/>
  <c r="J395" i="13"/>
  <c r="F389" i="7"/>
  <c r="I395" i="13"/>
  <c r="F389" i="5"/>
  <c r="G391" i="13"/>
  <c r="F389" i="6"/>
  <c r="H382" i="13"/>
  <c r="N382" i="13" s="1"/>
  <c r="F389" i="9"/>
  <c r="K387" i="13"/>
  <c r="F389" i="10"/>
  <c r="L393" i="13"/>
  <c r="F389" i="4"/>
  <c r="F389" i="13"/>
  <c r="F390" i="9" l="1"/>
  <c r="K395" i="13"/>
  <c r="F390" i="8"/>
  <c r="J386" i="13"/>
  <c r="N386" i="13" s="1"/>
  <c r="F390" i="6"/>
  <c r="H385" i="13"/>
  <c r="N385" i="13" s="1"/>
  <c r="F390" i="11"/>
  <c r="M388" i="13"/>
  <c r="F390" i="5"/>
  <c r="G395" i="13"/>
  <c r="F391" i="12"/>
  <c r="D383" i="13"/>
  <c r="N383" i="13" s="1"/>
  <c r="F390" i="4"/>
  <c r="F394" i="13"/>
  <c r="F390" i="10"/>
  <c r="L389" i="13"/>
  <c r="F390" i="7"/>
  <c r="I392" i="13"/>
  <c r="F391" i="3"/>
  <c r="E388" i="13"/>
  <c r="F391" i="4" l="1"/>
  <c r="F390" i="13"/>
  <c r="N390" i="13" s="1"/>
  <c r="F391" i="6"/>
  <c r="H395" i="13"/>
  <c r="F392" i="12"/>
  <c r="D391" i="13"/>
  <c r="F391" i="5"/>
  <c r="G388" i="13"/>
  <c r="N388" i="13" s="1"/>
  <c r="F391" i="8"/>
  <c r="J393" i="13"/>
  <c r="F392" i="3"/>
  <c r="E395" i="13"/>
  <c r="F391" i="7"/>
  <c r="I394" i="13"/>
  <c r="F391" i="10"/>
  <c r="L392" i="13"/>
  <c r="F391" i="11"/>
  <c r="M389" i="13"/>
  <c r="N389" i="13" s="1"/>
  <c r="F391" i="9"/>
  <c r="K394" i="13"/>
  <c r="F393" i="12" l="1"/>
  <c r="D404" i="13"/>
  <c r="F392" i="6"/>
  <c r="H387" i="13"/>
  <c r="N387" i="13" s="1"/>
  <c r="F392" i="7"/>
  <c r="I393" i="13"/>
  <c r="N393" i="13" s="1"/>
  <c r="F392" i="8"/>
  <c r="J392" i="13"/>
  <c r="F392" i="4"/>
  <c r="F395" i="13"/>
  <c r="N395" i="13" s="1"/>
  <c r="F392" i="9"/>
  <c r="K392" i="13"/>
  <c r="F392" i="10"/>
  <c r="L395" i="13"/>
  <c r="F393" i="3"/>
  <c r="E391" i="13"/>
  <c r="N391" i="13" s="1"/>
  <c r="F392" i="11"/>
  <c r="M391" i="13"/>
  <c r="F392" i="5"/>
  <c r="G394" i="13"/>
  <c r="N394" i="13" s="1"/>
  <c r="F393" i="10" l="1"/>
  <c r="L401" i="13"/>
  <c r="F393" i="6"/>
  <c r="H397" i="13"/>
  <c r="F393" i="9"/>
  <c r="K397" i="13"/>
  <c r="F393" i="4"/>
  <c r="F396" i="13"/>
  <c r="F394" i="12"/>
  <c r="D402" i="13"/>
  <c r="F394" i="3"/>
  <c r="E396" i="13"/>
  <c r="N392" i="13"/>
  <c r="F393" i="7"/>
  <c r="I396" i="13"/>
  <c r="F393" i="5"/>
  <c r="G399" i="13"/>
  <c r="F393" i="11"/>
  <c r="M407" i="13"/>
  <c r="F393" i="8"/>
  <c r="J396" i="13"/>
  <c r="F394" i="4" l="1"/>
  <c r="F398" i="13"/>
  <c r="F394" i="7"/>
  <c r="I400" i="13"/>
  <c r="F394" i="8"/>
  <c r="J405" i="13"/>
  <c r="F394" i="9"/>
  <c r="K396" i="13"/>
  <c r="F395" i="3"/>
  <c r="E399" i="13"/>
  <c r="F394" i="6"/>
  <c r="H396" i="13"/>
  <c r="F394" i="11"/>
  <c r="M396" i="13"/>
  <c r="F395" i="12"/>
  <c r="D406" i="13"/>
  <c r="F394" i="5"/>
  <c r="G404" i="13"/>
  <c r="F394" i="10"/>
  <c r="L397" i="13"/>
  <c r="F395" i="5" l="1"/>
  <c r="G398" i="13"/>
  <c r="F395" i="9"/>
  <c r="K403" i="13"/>
  <c r="F395" i="8"/>
  <c r="J400" i="13"/>
  <c r="F395" i="11"/>
  <c r="M399" i="13"/>
  <c r="F395" i="10"/>
  <c r="L406" i="13"/>
  <c r="F395" i="6"/>
  <c r="H407" i="13"/>
  <c r="F396" i="12"/>
  <c r="D409" i="13"/>
  <c r="F395" i="7"/>
  <c r="I398" i="13"/>
  <c r="F396" i="3"/>
  <c r="E407" i="13"/>
  <c r="F395" i="4"/>
  <c r="F399" i="13"/>
  <c r="F396" i="7" l="1"/>
  <c r="I402" i="13"/>
  <c r="F396" i="11"/>
  <c r="M398" i="13"/>
  <c r="F397" i="12"/>
  <c r="D397" i="13"/>
  <c r="F396" i="8"/>
  <c r="J402" i="13"/>
  <c r="F396" i="6"/>
  <c r="H400" i="13"/>
  <c r="F396" i="9"/>
  <c r="K402" i="13"/>
  <c r="F397" i="3"/>
  <c r="E397" i="13"/>
  <c r="F396" i="4"/>
  <c r="F410" i="13"/>
  <c r="F396" i="10"/>
  <c r="L405" i="13"/>
  <c r="F396" i="5"/>
  <c r="G397" i="13"/>
  <c r="F397" i="8" l="1"/>
  <c r="J398" i="13"/>
  <c r="F398" i="12"/>
  <c r="D400" i="13"/>
  <c r="F397" i="9"/>
  <c r="K401" i="13"/>
  <c r="F397" i="11"/>
  <c r="M403" i="13"/>
  <c r="F397" i="4"/>
  <c r="F404" i="13"/>
  <c r="F398" i="3"/>
  <c r="E404" i="13"/>
  <c r="F397" i="5"/>
  <c r="G396" i="13"/>
  <c r="F397" i="10"/>
  <c r="L400" i="13"/>
  <c r="F397" i="6"/>
  <c r="H403" i="13"/>
  <c r="F397" i="7"/>
  <c r="I405" i="13"/>
  <c r="F398" i="10" l="1"/>
  <c r="L396" i="13"/>
  <c r="F398" i="11"/>
  <c r="M405" i="13"/>
  <c r="F398" i="5"/>
  <c r="G410" i="13"/>
  <c r="F398" i="9"/>
  <c r="K406" i="13"/>
  <c r="F398" i="7"/>
  <c r="I410" i="13"/>
  <c r="F399" i="3"/>
  <c r="E401" i="13"/>
  <c r="F399" i="12"/>
  <c r="D407" i="13"/>
  <c r="F398" i="4"/>
  <c r="F401" i="13"/>
  <c r="F398" i="6"/>
  <c r="H401" i="13"/>
  <c r="F398" i="8"/>
  <c r="J410" i="13"/>
  <c r="F400" i="12" l="1"/>
  <c r="D399" i="13"/>
  <c r="F399" i="9"/>
  <c r="K408" i="13"/>
  <c r="F399" i="8"/>
  <c r="J403" i="13"/>
  <c r="F400" i="3"/>
  <c r="E398" i="13"/>
  <c r="F399" i="5"/>
  <c r="G408" i="13"/>
  <c r="F399" i="6"/>
  <c r="H398" i="13"/>
  <c r="F399" i="7"/>
  <c r="I403" i="13"/>
  <c r="F399" i="11"/>
  <c r="M409" i="13"/>
  <c r="F399" i="4"/>
  <c r="F405" i="13"/>
  <c r="F399" i="10"/>
  <c r="L398" i="13"/>
  <c r="F400" i="11" l="1"/>
  <c r="M400" i="13"/>
  <c r="F401" i="3"/>
  <c r="E403" i="13"/>
  <c r="F400" i="7"/>
  <c r="I401" i="13"/>
  <c r="F400" i="8"/>
  <c r="J397" i="13"/>
  <c r="F400" i="10"/>
  <c r="L408" i="13"/>
  <c r="F400" i="6"/>
  <c r="H409" i="13"/>
  <c r="F400" i="9"/>
  <c r="K405" i="13"/>
  <c r="F400" i="4"/>
  <c r="F397" i="13"/>
  <c r="F400" i="5"/>
  <c r="G406" i="13"/>
  <c r="F401" i="12"/>
  <c r="D403" i="13"/>
  <c r="F401" i="4" l="1"/>
  <c r="F408" i="13"/>
  <c r="F401" i="8"/>
  <c r="J399" i="13"/>
  <c r="F401" i="9"/>
  <c r="K398" i="13"/>
  <c r="F401" i="7"/>
  <c r="I397" i="13"/>
  <c r="F401" i="6"/>
  <c r="H399" i="13"/>
  <c r="F402" i="3"/>
  <c r="E406" i="13"/>
  <c r="F401" i="5"/>
  <c r="G409" i="13"/>
  <c r="F402" i="12"/>
  <c r="D398" i="13"/>
  <c r="N398" i="13" s="1"/>
  <c r="F401" i="10"/>
  <c r="L399" i="13"/>
  <c r="F401" i="11"/>
  <c r="M404" i="13"/>
  <c r="F403" i="12" l="1"/>
  <c r="D401" i="13"/>
  <c r="F402" i="7"/>
  <c r="I399" i="13"/>
  <c r="F402" i="5"/>
  <c r="G400" i="13"/>
  <c r="F402" i="9"/>
  <c r="K400" i="13"/>
  <c r="F403" i="3"/>
  <c r="E402" i="13"/>
  <c r="F402" i="8"/>
  <c r="J401" i="13"/>
  <c r="F402" i="11"/>
  <c r="M397" i="13"/>
  <c r="N397" i="13" s="1"/>
  <c r="F402" i="10"/>
  <c r="L402" i="13"/>
  <c r="F402" i="6"/>
  <c r="H402" i="13"/>
  <c r="F402" i="4"/>
  <c r="F406" i="13"/>
  <c r="F403" i="11" l="1"/>
  <c r="M408" i="13"/>
  <c r="F403" i="9"/>
  <c r="K399" i="13"/>
  <c r="N399" i="13" s="1"/>
  <c r="F403" i="4"/>
  <c r="F400" i="13"/>
  <c r="F403" i="8"/>
  <c r="J407" i="13"/>
  <c r="F403" i="5"/>
  <c r="G402" i="13"/>
  <c r="F403" i="6"/>
  <c r="H404" i="13"/>
  <c r="F403" i="7"/>
  <c r="I407" i="13"/>
  <c r="F404" i="3"/>
  <c r="E408" i="13"/>
  <c r="F403" i="10"/>
  <c r="L403" i="13"/>
  <c r="F404" i="12"/>
  <c r="D408" i="13"/>
  <c r="F404" i="8" l="1"/>
  <c r="J406" i="13"/>
  <c r="F404" i="7"/>
  <c r="I408" i="13"/>
  <c r="F405" i="12"/>
  <c r="D410" i="13"/>
  <c r="F404" i="4"/>
  <c r="F409" i="13"/>
  <c r="F404" i="10"/>
  <c r="L409" i="13"/>
  <c r="F404" i="6"/>
  <c r="H408" i="13"/>
  <c r="F404" i="9"/>
  <c r="K404" i="13"/>
  <c r="F405" i="3"/>
  <c r="E409" i="13"/>
  <c r="F404" i="5"/>
  <c r="G405" i="13"/>
  <c r="F404" i="11"/>
  <c r="M402" i="13"/>
  <c r="F405" i="4" l="1"/>
  <c r="F407" i="13"/>
  <c r="F406" i="12"/>
  <c r="D396" i="13"/>
  <c r="N396" i="13" s="1"/>
  <c r="F405" i="6"/>
  <c r="H406" i="13"/>
  <c r="F405" i="9"/>
  <c r="K409" i="13"/>
  <c r="F405" i="7"/>
  <c r="I406" i="13"/>
  <c r="F405" i="5"/>
  <c r="G401" i="13"/>
  <c r="N401" i="13" s="1"/>
  <c r="F405" i="10"/>
  <c r="L404" i="13"/>
  <c r="F405" i="11"/>
  <c r="M401" i="13"/>
  <c r="F406" i="3"/>
  <c r="E400" i="13"/>
  <c r="N400" i="13" s="1"/>
  <c r="F405" i="8"/>
  <c r="J408" i="13"/>
  <c r="N408" i="13" s="1"/>
  <c r="F406" i="10" l="1"/>
  <c r="L407" i="13"/>
  <c r="F406" i="6"/>
  <c r="H405" i="13"/>
  <c r="F406" i="5"/>
  <c r="G407" i="13"/>
  <c r="F407" i="12"/>
  <c r="D405" i="13"/>
  <c r="N405" i="13" s="1"/>
  <c r="F407" i="3"/>
  <c r="E405" i="13"/>
  <c r="F406" i="7"/>
  <c r="I404" i="13"/>
  <c r="F406" i="8"/>
  <c r="J409" i="13"/>
  <c r="F406" i="4"/>
  <c r="F403" i="13"/>
  <c r="F406" i="11"/>
  <c r="M406" i="13"/>
  <c r="N406" i="13" s="1"/>
  <c r="F406" i="9"/>
  <c r="K410" i="13"/>
  <c r="F407" i="8" l="1"/>
  <c r="J404" i="13"/>
  <c r="N404" i="13" s="1"/>
  <c r="F408" i="12"/>
  <c r="D411" i="13"/>
  <c r="F407" i="5"/>
  <c r="G403" i="13"/>
  <c r="N403" i="13" s="1"/>
  <c r="F407" i="7"/>
  <c r="I409" i="13"/>
  <c r="N409" i="13" s="1"/>
  <c r="F407" i="6"/>
  <c r="H410" i="13"/>
  <c r="F407" i="9"/>
  <c r="K407" i="13"/>
  <c r="N407" i="13" s="1"/>
  <c r="F407" i="11"/>
  <c r="M410" i="13"/>
  <c r="F408" i="3"/>
  <c r="E410" i="13"/>
  <c r="F407" i="4"/>
  <c r="F402" i="13"/>
  <c r="N402" i="13" s="1"/>
  <c r="F407" i="10"/>
  <c r="L410" i="13"/>
  <c r="F408" i="11" l="1"/>
  <c r="M411" i="13"/>
  <c r="F408" i="5"/>
  <c r="G416" i="13"/>
  <c r="F408" i="9"/>
  <c r="K415" i="13"/>
  <c r="F409" i="12"/>
  <c r="D421" i="13"/>
  <c r="F408" i="10"/>
  <c r="L417" i="13"/>
  <c r="F408" i="4"/>
  <c r="F416" i="13"/>
  <c r="N410" i="13"/>
  <c r="F408" i="6"/>
  <c r="H413" i="13"/>
  <c r="F408" i="8"/>
  <c r="J412" i="13"/>
  <c r="F409" i="3"/>
  <c r="E413" i="13"/>
  <c r="F408" i="7"/>
  <c r="I412" i="13"/>
  <c r="F410" i="12" l="1"/>
  <c r="D412" i="13"/>
  <c r="F409" i="6"/>
  <c r="H412" i="13"/>
  <c r="F409" i="9"/>
  <c r="K411" i="13"/>
  <c r="F409" i="7"/>
  <c r="I411" i="13"/>
  <c r="F409" i="4"/>
  <c r="F414" i="13"/>
  <c r="F410" i="3"/>
  <c r="E421" i="13"/>
  <c r="F409" i="5"/>
  <c r="G413" i="13"/>
  <c r="F409" i="10"/>
  <c r="L412" i="13"/>
  <c r="F409" i="8"/>
  <c r="J411" i="13"/>
  <c r="F409" i="11"/>
  <c r="M422" i="13"/>
  <c r="F410" i="10" l="1"/>
  <c r="L423" i="13"/>
  <c r="F410" i="7"/>
  <c r="I414" i="13"/>
  <c r="F410" i="5"/>
  <c r="G414" i="13"/>
  <c r="F410" i="9"/>
  <c r="K417" i="13"/>
  <c r="F410" i="11"/>
  <c r="M416" i="13"/>
  <c r="F411" i="3"/>
  <c r="E416" i="13"/>
  <c r="F410" i="6"/>
  <c r="H415" i="13"/>
  <c r="F410" i="8"/>
  <c r="J414" i="13"/>
  <c r="F410" i="4"/>
  <c r="F420" i="13"/>
  <c r="F411" i="12"/>
  <c r="D419" i="13"/>
  <c r="F411" i="9" l="1"/>
  <c r="K414" i="13"/>
  <c r="F411" i="6"/>
  <c r="H418" i="13"/>
  <c r="F411" i="5"/>
  <c r="G411" i="13"/>
  <c r="F412" i="3"/>
  <c r="E415" i="13"/>
  <c r="F411" i="7"/>
  <c r="I413" i="13"/>
  <c r="F411" i="4"/>
  <c r="F413" i="13"/>
  <c r="F411" i="11"/>
  <c r="M412" i="13"/>
  <c r="F411" i="10"/>
  <c r="L419" i="13"/>
  <c r="F412" i="12"/>
  <c r="D420" i="13"/>
  <c r="F411" i="8"/>
  <c r="J422" i="13"/>
  <c r="F412" i="10" l="1"/>
  <c r="L411" i="13"/>
  <c r="F413" i="3"/>
  <c r="E411" i="13"/>
  <c r="F412" i="5"/>
  <c r="G420" i="13"/>
  <c r="F412" i="8"/>
  <c r="J420" i="13"/>
  <c r="F412" i="4"/>
  <c r="F421" i="13"/>
  <c r="F412" i="6"/>
  <c r="H419" i="13"/>
  <c r="F412" i="11"/>
  <c r="M413" i="13"/>
  <c r="F412" i="7"/>
  <c r="I425" i="13"/>
  <c r="F413" i="12"/>
  <c r="D418" i="13"/>
  <c r="F412" i="9"/>
  <c r="K412" i="13"/>
  <c r="F413" i="8" l="1"/>
  <c r="J417" i="13"/>
  <c r="F413" i="7"/>
  <c r="I416" i="13"/>
  <c r="F413" i="11"/>
  <c r="M419" i="13"/>
  <c r="F413" i="5"/>
  <c r="G415" i="13"/>
  <c r="F413" i="9"/>
  <c r="K418" i="13"/>
  <c r="F413" i="6"/>
  <c r="H424" i="13"/>
  <c r="F414" i="3"/>
  <c r="E414" i="13"/>
  <c r="F414" i="12"/>
  <c r="D417" i="13"/>
  <c r="F413" i="4"/>
  <c r="F415" i="13"/>
  <c r="F413" i="10"/>
  <c r="L415" i="13"/>
  <c r="F415" i="3" l="1"/>
  <c r="E417" i="13"/>
  <c r="F414" i="5"/>
  <c r="G418" i="13"/>
  <c r="F414" i="6"/>
  <c r="H423" i="13"/>
  <c r="F414" i="11"/>
  <c r="M414" i="13"/>
  <c r="F414" i="4"/>
  <c r="F419" i="13"/>
  <c r="F414" i="10"/>
  <c r="L420" i="13"/>
  <c r="F414" i="7"/>
  <c r="I422" i="13"/>
  <c r="F415" i="12"/>
  <c r="D422" i="13"/>
  <c r="F414" i="9"/>
  <c r="K425" i="13"/>
  <c r="F414" i="8"/>
  <c r="J416" i="13"/>
  <c r="F415" i="11" l="1"/>
  <c r="M418" i="13"/>
  <c r="F415" i="7"/>
  <c r="I417" i="13"/>
  <c r="F415" i="6"/>
  <c r="H414" i="13"/>
  <c r="F415" i="10"/>
  <c r="L418" i="13"/>
  <c r="F415" i="5"/>
  <c r="G421" i="13"/>
  <c r="F416" i="12"/>
  <c r="D416" i="13"/>
  <c r="F415" i="8"/>
  <c r="J415" i="13"/>
  <c r="F415" i="9"/>
  <c r="K419" i="13"/>
  <c r="F415" i="4"/>
  <c r="F423" i="13"/>
  <c r="F416" i="3"/>
  <c r="E418" i="13"/>
  <c r="F416" i="8" l="1"/>
  <c r="J413" i="13"/>
  <c r="F416" i="6"/>
  <c r="H411" i="13"/>
  <c r="F417" i="12"/>
  <c r="D413" i="13"/>
  <c r="F416" i="7"/>
  <c r="I423" i="13"/>
  <c r="F416" i="9"/>
  <c r="K422" i="13"/>
  <c r="F416" i="10"/>
  <c r="L424" i="13"/>
  <c r="F417" i="3"/>
  <c r="E424" i="13"/>
  <c r="F416" i="4"/>
  <c r="F417" i="13"/>
  <c r="F416" i="5"/>
  <c r="G417" i="13"/>
  <c r="F416" i="11"/>
  <c r="M421" i="13"/>
  <c r="F418" i="3" l="1"/>
  <c r="E412" i="13"/>
  <c r="F418" i="12"/>
  <c r="D415" i="13"/>
  <c r="F417" i="6"/>
  <c r="H417" i="13"/>
  <c r="F417" i="10"/>
  <c r="L421" i="13"/>
  <c r="F417" i="9"/>
  <c r="K413" i="13"/>
  <c r="F417" i="11"/>
  <c r="M415" i="13"/>
  <c r="F417" i="5"/>
  <c r="G419" i="13"/>
  <c r="F417" i="8"/>
  <c r="J425" i="13"/>
  <c r="F417" i="4"/>
  <c r="F418" i="13"/>
  <c r="F417" i="7"/>
  <c r="I420" i="13"/>
  <c r="F418" i="5" l="1"/>
  <c r="G424" i="13"/>
  <c r="F418" i="6"/>
  <c r="H416" i="13"/>
  <c r="F419" i="12"/>
  <c r="D424" i="13"/>
  <c r="F418" i="7"/>
  <c r="I415" i="13"/>
  <c r="N415" i="13" s="1"/>
  <c r="F418" i="11"/>
  <c r="M423" i="13"/>
  <c r="F418" i="9"/>
  <c r="K420" i="13"/>
  <c r="F419" i="3"/>
  <c r="E419" i="13"/>
  <c r="F418" i="4"/>
  <c r="F424" i="13"/>
  <c r="F418" i="8"/>
  <c r="J423" i="13"/>
  <c r="F418" i="10"/>
  <c r="L413" i="13"/>
  <c r="N413" i="13" s="1"/>
  <c r="F420" i="12" l="1"/>
  <c r="D425" i="13"/>
  <c r="F419" i="9"/>
  <c r="K423" i="13"/>
  <c r="F419" i="11"/>
  <c r="M417" i="13"/>
  <c r="N417" i="13" s="1"/>
  <c r="F419" i="6"/>
  <c r="H422" i="13"/>
  <c r="F420" i="3"/>
  <c r="E423" i="13"/>
  <c r="F419" i="10"/>
  <c r="L414" i="13"/>
  <c r="F419" i="4"/>
  <c r="F411" i="13"/>
  <c r="N411" i="13" s="1"/>
  <c r="F419" i="8"/>
  <c r="J418" i="13"/>
  <c r="F419" i="7"/>
  <c r="I418" i="13"/>
  <c r="F419" i="5"/>
  <c r="G422" i="13"/>
  <c r="F420" i="4" l="1"/>
  <c r="F425" i="13"/>
  <c r="F420" i="11"/>
  <c r="M420" i="13"/>
  <c r="F420" i="10"/>
  <c r="L416" i="13"/>
  <c r="F420" i="9"/>
  <c r="K416" i="13"/>
  <c r="N416" i="13" s="1"/>
  <c r="F421" i="3"/>
  <c r="E420" i="13"/>
  <c r="F421" i="12"/>
  <c r="D414" i="13"/>
  <c r="N414" i="13" s="1"/>
  <c r="F420" i="5"/>
  <c r="G423" i="13"/>
  <c r="F420" i="7"/>
  <c r="I424" i="13"/>
  <c r="N418" i="13"/>
  <c r="F420" i="8"/>
  <c r="J419" i="13"/>
  <c r="F420" i="6"/>
  <c r="H425" i="13"/>
  <c r="F421" i="7" l="1"/>
  <c r="I419" i="13"/>
  <c r="N419" i="13" s="1"/>
  <c r="F421" i="9"/>
  <c r="K424" i="13"/>
  <c r="F421" i="10"/>
  <c r="L422" i="13"/>
  <c r="F421" i="6"/>
  <c r="H421" i="13"/>
  <c r="F421" i="5"/>
  <c r="G425" i="13"/>
  <c r="F421" i="11"/>
  <c r="M424" i="13"/>
  <c r="F422" i="12"/>
  <c r="D423" i="13"/>
  <c r="N423" i="13" s="1"/>
  <c r="F422" i="3"/>
  <c r="E425" i="13"/>
  <c r="F421" i="8"/>
  <c r="J424" i="13"/>
  <c r="N424" i="13" s="1"/>
  <c r="F421" i="4"/>
  <c r="F412" i="13"/>
  <c r="F422" i="6" l="1"/>
  <c r="H420" i="13"/>
  <c r="N420" i="13" s="1"/>
  <c r="F423" i="3"/>
  <c r="E422" i="13"/>
  <c r="F422" i="10"/>
  <c r="L425" i="13"/>
  <c r="N425" i="13" s="1"/>
  <c r="F422" i="11"/>
  <c r="M425" i="13"/>
  <c r="F422" i="9"/>
  <c r="K421" i="13"/>
  <c r="F423" i="12"/>
  <c r="D430" i="13"/>
  <c r="F422" i="4"/>
  <c r="F422" i="13"/>
  <c r="F422" i="8"/>
  <c r="J421" i="13"/>
  <c r="F422" i="5"/>
  <c r="G412" i="13"/>
  <c r="N412" i="13" s="1"/>
  <c r="F422" i="7"/>
  <c r="I421" i="13"/>
  <c r="N421" i="13" s="1"/>
  <c r="F423" i="11" l="1"/>
  <c r="M437" i="13"/>
  <c r="F423" i="10"/>
  <c r="L434" i="13"/>
  <c r="N422" i="13"/>
  <c r="F424" i="3"/>
  <c r="E430" i="13"/>
  <c r="F423" i="7"/>
  <c r="I426" i="13"/>
  <c r="F423" i="5"/>
  <c r="G430" i="13"/>
  <c r="F423" i="9"/>
  <c r="K427" i="13"/>
  <c r="F423" i="6"/>
  <c r="H439" i="13"/>
  <c r="F423" i="4"/>
  <c r="F430" i="13"/>
  <c r="F424" i="12"/>
  <c r="D432" i="13"/>
  <c r="F423" i="8"/>
  <c r="J426" i="13"/>
  <c r="F424" i="6" l="1"/>
  <c r="H431" i="13"/>
  <c r="F425" i="3"/>
  <c r="E429" i="13"/>
  <c r="F424" i="9"/>
  <c r="K438" i="13"/>
  <c r="F424" i="10"/>
  <c r="L438" i="13"/>
  <c r="F425" i="12"/>
  <c r="D433" i="13"/>
  <c r="F424" i="5"/>
  <c r="G435" i="13"/>
  <c r="F424" i="8"/>
  <c r="J427" i="13"/>
  <c r="F424" i="4"/>
  <c r="F426" i="13"/>
  <c r="F424" i="7"/>
  <c r="I434" i="13"/>
  <c r="F424" i="11"/>
  <c r="M427" i="13"/>
  <c r="F425" i="10" l="1"/>
  <c r="L427" i="13"/>
  <c r="F425" i="9"/>
  <c r="K426" i="13"/>
  <c r="F425" i="8"/>
  <c r="J434" i="13"/>
  <c r="F425" i="5"/>
  <c r="G431" i="13"/>
  <c r="F426" i="3"/>
  <c r="E431" i="13"/>
  <c r="F426" i="12"/>
  <c r="D439" i="13"/>
  <c r="F425" i="7"/>
  <c r="I427" i="13"/>
  <c r="F425" i="6"/>
  <c r="H430" i="13"/>
  <c r="F425" i="11"/>
  <c r="M432" i="13"/>
  <c r="F425" i="4"/>
  <c r="F437" i="13"/>
  <c r="F426" i="5" l="1"/>
  <c r="G429" i="13"/>
  <c r="F426" i="7"/>
  <c r="I437" i="13"/>
  <c r="F426" i="8"/>
  <c r="J428" i="13"/>
  <c r="F426" i="6"/>
  <c r="H428" i="13"/>
  <c r="F427" i="12"/>
  <c r="D429" i="13"/>
  <c r="F426" i="9"/>
  <c r="K434" i="13"/>
  <c r="F427" i="3"/>
  <c r="E428" i="13"/>
  <c r="F426" i="4"/>
  <c r="F427" i="13"/>
  <c r="F426" i="11"/>
  <c r="M433" i="13"/>
  <c r="F426" i="10"/>
  <c r="L426" i="13"/>
  <c r="F427" i="6" l="1"/>
  <c r="H426" i="13"/>
  <c r="F428" i="3"/>
  <c r="E427" i="13"/>
  <c r="F427" i="8"/>
  <c r="J429" i="13"/>
  <c r="F427" i="10"/>
  <c r="L436" i="13"/>
  <c r="F427" i="9"/>
  <c r="K428" i="13"/>
  <c r="F427" i="4"/>
  <c r="F436" i="13"/>
  <c r="F427" i="7"/>
  <c r="I428" i="13"/>
  <c r="F427" i="11"/>
  <c r="M426" i="13"/>
  <c r="F428" i="12"/>
  <c r="D435" i="13"/>
  <c r="F427" i="5"/>
  <c r="G427" i="13"/>
  <c r="F428" i="10" l="1"/>
  <c r="L429" i="13"/>
  <c r="F428" i="8"/>
  <c r="J437" i="13"/>
  <c r="F428" i="7"/>
  <c r="I429" i="13"/>
  <c r="F428" i="4"/>
  <c r="F428" i="13"/>
  <c r="F429" i="3"/>
  <c r="E433" i="13"/>
  <c r="F428" i="11"/>
  <c r="M429" i="13"/>
  <c r="F428" i="5"/>
  <c r="G426" i="13"/>
  <c r="F429" i="12"/>
  <c r="D436" i="13"/>
  <c r="F428" i="9"/>
  <c r="K432" i="13"/>
  <c r="F428" i="6"/>
  <c r="H433" i="13"/>
  <c r="F430" i="12" l="1"/>
  <c r="D438" i="13"/>
  <c r="F429" i="7"/>
  <c r="I435" i="13"/>
  <c r="F429" i="6"/>
  <c r="H438" i="13"/>
  <c r="F429" i="11"/>
  <c r="M428" i="13"/>
  <c r="F429" i="8"/>
  <c r="J431" i="13"/>
  <c r="F429" i="4"/>
  <c r="F429" i="13"/>
  <c r="F429" i="5"/>
  <c r="G428" i="13"/>
  <c r="F429" i="9"/>
  <c r="K431" i="13"/>
  <c r="F430" i="3"/>
  <c r="E426" i="13"/>
  <c r="F429" i="10"/>
  <c r="L435" i="13"/>
  <c r="F430" i="11" l="1"/>
  <c r="M439" i="13"/>
  <c r="F430" i="5"/>
  <c r="G432" i="13"/>
  <c r="F430" i="6"/>
  <c r="H436" i="13"/>
  <c r="F430" i="10"/>
  <c r="L430" i="13"/>
  <c r="F430" i="4"/>
  <c r="F433" i="13"/>
  <c r="F430" i="7"/>
  <c r="I432" i="13"/>
  <c r="F430" i="9"/>
  <c r="K436" i="13"/>
  <c r="F431" i="3"/>
  <c r="E432" i="13"/>
  <c r="F430" i="8"/>
  <c r="J435" i="13"/>
  <c r="F431" i="12"/>
  <c r="D431" i="13"/>
  <c r="F431" i="8" l="1"/>
  <c r="J432" i="13"/>
  <c r="F432" i="3"/>
  <c r="E436" i="13"/>
  <c r="F431" i="10"/>
  <c r="L428" i="13"/>
  <c r="F431" i="9"/>
  <c r="K433" i="13"/>
  <c r="F431" i="6"/>
  <c r="H432" i="13"/>
  <c r="F432" i="12"/>
  <c r="D428" i="13"/>
  <c r="F431" i="5"/>
  <c r="G440" i="13"/>
  <c r="F431" i="7"/>
  <c r="I431" i="13"/>
  <c r="F431" i="4"/>
  <c r="F440" i="13"/>
  <c r="F431" i="11"/>
  <c r="M440" i="13"/>
  <c r="F432" i="9" l="1"/>
  <c r="K429" i="13"/>
  <c r="F432" i="5"/>
  <c r="G437" i="13"/>
  <c r="N428" i="13"/>
  <c r="F432" i="10"/>
  <c r="L431" i="13"/>
  <c r="F432" i="4"/>
  <c r="F435" i="13"/>
  <c r="F433" i="3"/>
  <c r="E437" i="13"/>
  <c r="F432" i="6"/>
  <c r="H440" i="13"/>
  <c r="F432" i="11"/>
  <c r="M435" i="13"/>
  <c r="F433" i="12"/>
  <c r="D426" i="13"/>
  <c r="N426" i="13" s="1"/>
  <c r="F432" i="7"/>
  <c r="I439" i="13"/>
  <c r="F432" i="8"/>
  <c r="J438" i="13"/>
  <c r="F433" i="11" l="1"/>
  <c r="M430" i="13"/>
  <c r="F433" i="10"/>
  <c r="L440" i="13"/>
  <c r="F433" i="8"/>
  <c r="J436" i="13"/>
  <c r="F433" i="6"/>
  <c r="H434" i="13"/>
  <c r="F433" i="7"/>
  <c r="I433" i="13"/>
  <c r="F434" i="3"/>
  <c r="E435" i="13"/>
  <c r="F433" i="5"/>
  <c r="G436" i="13"/>
  <c r="F434" i="12"/>
  <c r="D434" i="13"/>
  <c r="F433" i="4"/>
  <c r="F431" i="13"/>
  <c r="F433" i="9"/>
  <c r="K435" i="13"/>
  <c r="F435" i="12" l="1"/>
  <c r="D427" i="13"/>
  <c r="F434" i="6"/>
  <c r="H429" i="13"/>
  <c r="N429" i="13" s="1"/>
  <c r="F434" i="5"/>
  <c r="G433" i="13"/>
  <c r="F434" i="8"/>
  <c r="J433" i="13"/>
  <c r="F434" i="9"/>
  <c r="K440" i="13"/>
  <c r="F435" i="3"/>
  <c r="E440" i="13"/>
  <c r="F434" i="10"/>
  <c r="L432" i="13"/>
  <c r="F434" i="4"/>
  <c r="F432" i="13"/>
  <c r="N432" i="13" s="1"/>
  <c r="F434" i="7"/>
  <c r="I430" i="13"/>
  <c r="F434" i="11"/>
  <c r="M434" i="13"/>
  <c r="F435" i="11" l="1"/>
  <c r="M436" i="13"/>
  <c r="F435" i="10"/>
  <c r="L439" i="13"/>
  <c r="F435" i="5"/>
  <c r="G438" i="13"/>
  <c r="F436" i="3"/>
  <c r="E434" i="13"/>
  <c r="F435" i="4"/>
  <c r="F438" i="13"/>
  <c r="F435" i="9"/>
  <c r="K430" i="13"/>
  <c r="F435" i="6"/>
  <c r="H427" i="13"/>
  <c r="N427" i="13" s="1"/>
  <c r="F435" i="7"/>
  <c r="I438" i="13"/>
  <c r="F436" i="12"/>
  <c r="D440" i="13"/>
  <c r="F435" i="8"/>
  <c r="J440" i="13"/>
  <c r="F436" i="7" l="1"/>
  <c r="I436" i="13"/>
  <c r="F437" i="3"/>
  <c r="E439" i="13"/>
  <c r="F436" i="6"/>
  <c r="H437" i="13"/>
  <c r="F436" i="5"/>
  <c r="G434" i="13"/>
  <c r="F436" i="9"/>
  <c r="K439" i="13"/>
  <c r="F436" i="10"/>
  <c r="L433" i="13"/>
  <c r="N433" i="13" s="1"/>
  <c r="F436" i="8"/>
  <c r="J430" i="13"/>
  <c r="N430" i="13" s="1"/>
  <c r="N436" i="13"/>
  <c r="F436" i="4"/>
  <c r="F434" i="13"/>
  <c r="N434" i="13" s="1"/>
  <c r="F436" i="11"/>
  <c r="M431" i="13"/>
  <c r="N431" i="13" s="1"/>
  <c r="F437" i="12"/>
  <c r="D437" i="13"/>
  <c r="F437" i="5" l="1"/>
  <c r="G439" i="13"/>
  <c r="F437" i="8"/>
  <c r="J439" i="13"/>
  <c r="F437" i="6"/>
  <c r="H435" i="13"/>
  <c r="N435" i="13" s="1"/>
  <c r="F438" i="3"/>
  <c r="E438" i="13"/>
  <c r="F438" i="12"/>
  <c r="D443" i="13"/>
  <c r="F437" i="10"/>
  <c r="L437" i="13"/>
  <c r="F437" i="11"/>
  <c r="M438" i="13"/>
  <c r="F437" i="9"/>
  <c r="K437" i="13"/>
  <c r="N437" i="13" s="1"/>
  <c r="F437" i="4"/>
  <c r="F439" i="13"/>
  <c r="N439" i="13" s="1"/>
  <c r="F437" i="7"/>
  <c r="I440" i="13"/>
  <c r="N440" i="13" s="1"/>
  <c r="F439" i="3" l="1"/>
  <c r="E444" i="13"/>
  <c r="F438" i="9"/>
  <c r="K442" i="13"/>
  <c r="F438" i="11"/>
  <c r="M453" i="13"/>
  <c r="F438" i="7"/>
  <c r="I452" i="13"/>
  <c r="F438" i="10"/>
  <c r="L442" i="13"/>
  <c r="F438" i="6"/>
  <c r="H441" i="13"/>
  <c r="F438" i="4"/>
  <c r="F443" i="13"/>
  <c r="F439" i="12"/>
  <c r="D446" i="13"/>
  <c r="F438" i="8"/>
  <c r="J452" i="13"/>
  <c r="N438" i="13"/>
  <c r="F438" i="5"/>
  <c r="G441" i="13"/>
  <c r="F439" i="7" l="1"/>
  <c r="I445" i="13"/>
  <c r="F439" i="4"/>
  <c r="F441" i="13"/>
  <c r="F439" i="5"/>
  <c r="G443" i="13"/>
  <c r="F439" i="11"/>
  <c r="M452" i="13"/>
  <c r="F440" i="12"/>
  <c r="D444" i="13"/>
  <c r="F439" i="6"/>
  <c r="H443" i="13"/>
  <c r="F439" i="9"/>
  <c r="K441" i="13"/>
  <c r="F439" i="8"/>
  <c r="J445" i="13"/>
  <c r="F439" i="10"/>
  <c r="L450" i="13"/>
  <c r="F440" i="3"/>
  <c r="E442" i="13"/>
  <c r="F440" i="8" l="1"/>
  <c r="J449" i="13"/>
  <c r="F440" i="11"/>
  <c r="M444" i="13"/>
  <c r="F440" i="9"/>
  <c r="K445" i="13"/>
  <c r="F440" i="5"/>
  <c r="G444" i="13"/>
  <c r="F440" i="6"/>
  <c r="H447" i="13"/>
  <c r="F440" i="4"/>
  <c r="F448" i="13"/>
  <c r="F440" i="10"/>
  <c r="L449" i="13"/>
  <c r="F441" i="3"/>
  <c r="E441" i="13"/>
  <c r="F441" i="12"/>
  <c r="D441" i="13"/>
  <c r="F440" i="7"/>
  <c r="I442" i="13"/>
  <c r="F441" i="10" l="1"/>
  <c r="L448" i="13"/>
  <c r="F441" i="9"/>
  <c r="K446" i="13"/>
  <c r="F441" i="4"/>
  <c r="F444" i="13"/>
  <c r="F441" i="11"/>
  <c r="M447" i="13"/>
  <c r="F441" i="5"/>
  <c r="G446" i="13"/>
  <c r="F442" i="12"/>
  <c r="D442" i="13"/>
  <c r="F442" i="3"/>
  <c r="E443" i="13"/>
  <c r="F441" i="7"/>
  <c r="I446" i="13"/>
  <c r="F441" i="6"/>
  <c r="H445" i="13"/>
  <c r="F441" i="8"/>
  <c r="J447" i="13"/>
  <c r="F442" i="7" l="1"/>
  <c r="I449" i="13"/>
  <c r="F442" i="11"/>
  <c r="M446" i="13"/>
  <c r="F443" i="3"/>
  <c r="E451" i="13"/>
  <c r="F442" i="4"/>
  <c r="F455" i="13"/>
  <c r="F443" i="12"/>
  <c r="D450" i="13"/>
  <c r="F442" i="9"/>
  <c r="K443" i="13"/>
  <c r="F442" i="8"/>
  <c r="J441" i="13"/>
  <c r="F442" i="6"/>
  <c r="H448" i="13"/>
  <c r="F442" i="5"/>
  <c r="G447" i="13"/>
  <c r="F442" i="10"/>
  <c r="L445" i="13"/>
  <c r="F443" i="8" l="1"/>
  <c r="J442" i="13"/>
  <c r="F444" i="3"/>
  <c r="E447" i="13"/>
  <c r="F443" i="10"/>
  <c r="L441" i="13"/>
  <c r="F443" i="9"/>
  <c r="K448" i="13"/>
  <c r="F444" i="12"/>
  <c r="D445" i="13"/>
  <c r="F443" i="11"/>
  <c r="M449" i="13"/>
  <c r="F443" i="5"/>
  <c r="G442" i="13"/>
  <c r="F443" i="6"/>
  <c r="H442" i="13"/>
  <c r="F443" i="4"/>
  <c r="F442" i="13"/>
  <c r="F443" i="7"/>
  <c r="I444" i="13"/>
  <c r="F444" i="9" l="1"/>
  <c r="K451" i="13"/>
  <c r="F444" i="10"/>
  <c r="L443" i="13"/>
  <c r="F444" i="6"/>
  <c r="H444" i="13"/>
  <c r="F444" i="5"/>
  <c r="G450" i="13"/>
  <c r="F444" i="11"/>
  <c r="M443" i="13"/>
  <c r="F445" i="3"/>
  <c r="E446" i="13"/>
  <c r="F445" i="12"/>
  <c r="D453" i="13"/>
  <c r="F444" i="7"/>
  <c r="I441" i="13"/>
  <c r="F444" i="4"/>
  <c r="F453" i="13"/>
  <c r="F444" i="8"/>
  <c r="J446" i="13"/>
  <c r="F446" i="12" l="1"/>
  <c r="D448" i="13"/>
  <c r="F445" i="5"/>
  <c r="G448" i="13"/>
  <c r="F445" i="8"/>
  <c r="J454" i="13"/>
  <c r="F446" i="3"/>
  <c r="E448" i="13"/>
  <c r="F445" i="6"/>
  <c r="H451" i="13"/>
  <c r="F445" i="4"/>
  <c r="F449" i="13"/>
  <c r="F445" i="10"/>
  <c r="L447" i="13"/>
  <c r="F445" i="7"/>
  <c r="I451" i="13"/>
  <c r="F445" i="11"/>
  <c r="M445" i="13"/>
  <c r="F445" i="9"/>
  <c r="K449" i="13"/>
  <c r="F446" i="8" l="1"/>
  <c r="J444" i="13"/>
  <c r="F446" i="4"/>
  <c r="F445" i="13"/>
  <c r="F446" i="9"/>
  <c r="K444" i="13"/>
  <c r="F446" i="11"/>
  <c r="M451" i="13"/>
  <c r="F446" i="10"/>
  <c r="L444" i="13"/>
  <c r="N444" i="13" s="1"/>
  <c r="F446" i="7"/>
  <c r="I447" i="13"/>
  <c r="F446" i="6"/>
  <c r="H454" i="13"/>
  <c r="F446" i="5"/>
  <c r="G449" i="13"/>
  <c r="F447" i="3"/>
  <c r="E449" i="13"/>
  <c r="F447" i="12"/>
  <c r="D447" i="13"/>
  <c r="F447" i="5" l="1"/>
  <c r="G445" i="13"/>
  <c r="F447" i="11"/>
  <c r="M441" i="13"/>
  <c r="N441" i="13" s="1"/>
  <c r="F447" i="6"/>
  <c r="H450" i="13"/>
  <c r="F447" i="9"/>
  <c r="K450" i="13"/>
  <c r="F447" i="7"/>
  <c r="I454" i="13"/>
  <c r="F447" i="4"/>
  <c r="F447" i="13"/>
  <c r="F448" i="12"/>
  <c r="D454" i="13"/>
  <c r="F448" i="3"/>
  <c r="E445" i="13"/>
  <c r="N445" i="13" s="1"/>
  <c r="F447" i="10"/>
  <c r="L446" i="13"/>
  <c r="F447" i="8"/>
  <c r="J453" i="13"/>
  <c r="F448" i="9" l="1"/>
  <c r="K455" i="13"/>
  <c r="F449" i="12"/>
  <c r="D452" i="13"/>
  <c r="F448" i="6"/>
  <c r="H446" i="13"/>
  <c r="F448" i="4"/>
  <c r="F450" i="13"/>
  <c r="F448" i="11"/>
  <c r="M442" i="13"/>
  <c r="N442" i="13" s="1"/>
  <c r="F449" i="3"/>
  <c r="E450" i="13"/>
  <c r="F448" i="8"/>
  <c r="J448" i="13"/>
  <c r="F448" i="10"/>
  <c r="L451" i="13"/>
  <c r="F448" i="7"/>
  <c r="I448" i="13"/>
  <c r="F448" i="5"/>
  <c r="G455" i="13"/>
  <c r="F449" i="8" l="1"/>
  <c r="J451" i="13"/>
  <c r="F449" i="6"/>
  <c r="H455" i="13"/>
  <c r="F449" i="5"/>
  <c r="G453" i="13"/>
  <c r="F450" i="3"/>
  <c r="E455" i="13"/>
  <c r="F450" i="12"/>
  <c r="D455" i="13"/>
  <c r="F449" i="11"/>
  <c r="M448" i="13"/>
  <c r="N448" i="13" s="1"/>
  <c r="F449" i="9"/>
  <c r="K454" i="13"/>
  <c r="F449" i="7"/>
  <c r="I443" i="13"/>
  <c r="F449" i="10"/>
  <c r="L452" i="13"/>
  <c r="F449" i="4"/>
  <c r="F454" i="13"/>
  <c r="F450" i="9" l="1"/>
  <c r="K447" i="13"/>
  <c r="N447" i="13" s="1"/>
  <c r="F450" i="5"/>
  <c r="G451" i="13"/>
  <c r="F450" i="11"/>
  <c r="M454" i="13"/>
  <c r="F451" i="12"/>
  <c r="D451" i="13"/>
  <c r="F450" i="6"/>
  <c r="H449" i="13"/>
  <c r="F450" i="4"/>
  <c r="F451" i="13"/>
  <c r="F450" i="7"/>
  <c r="I450" i="13"/>
  <c r="F450" i="10"/>
  <c r="L455" i="13"/>
  <c r="F451" i="3"/>
  <c r="E454" i="13"/>
  <c r="F450" i="8"/>
  <c r="J443" i="13"/>
  <c r="N443" i="13" s="1"/>
  <c r="F451" i="7" l="1"/>
  <c r="I455" i="13"/>
  <c r="F451" i="8"/>
  <c r="J450" i="13"/>
  <c r="F451" i="4"/>
  <c r="F446" i="13"/>
  <c r="N446" i="13" s="1"/>
  <c r="F451" i="11"/>
  <c r="M455" i="13"/>
  <c r="F452" i="3"/>
  <c r="E453" i="13"/>
  <c r="F451" i="6"/>
  <c r="H452" i="13"/>
  <c r="F451" i="5"/>
  <c r="G454" i="13"/>
  <c r="N454" i="13" s="1"/>
  <c r="N451" i="13"/>
  <c r="F451" i="10"/>
  <c r="L454" i="13"/>
  <c r="F452" i="12"/>
  <c r="D449" i="13"/>
  <c r="N449" i="13" s="1"/>
  <c r="F451" i="9"/>
  <c r="K452" i="13"/>
  <c r="F452" i="4" l="1"/>
  <c r="F452" i="13"/>
  <c r="F452" i="8"/>
  <c r="J455" i="13"/>
  <c r="N455" i="13" s="1"/>
  <c r="F452" i="5"/>
  <c r="G452" i="13"/>
  <c r="F452" i="9"/>
  <c r="K453" i="13"/>
  <c r="F452" i="6"/>
  <c r="H453" i="13"/>
  <c r="N453" i="13" s="1"/>
  <c r="F452" i="11"/>
  <c r="M450" i="13"/>
  <c r="N450" i="13" s="1"/>
  <c r="F453" i="3"/>
  <c r="E452" i="13"/>
  <c r="N452" i="13" s="1"/>
  <c r="F452" i="10"/>
  <c r="L453" i="13"/>
  <c r="F452" i="7"/>
  <c r="I453" i="13"/>
  <c r="F453" i="12"/>
  <c r="D468" i="13"/>
  <c r="F454" i="3" l="1"/>
  <c r="E458" i="13"/>
  <c r="F453" i="5"/>
  <c r="G456" i="13"/>
  <c r="F453" i="8"/>
  <c r="J457" i="13"/>
  <c r="F453" i="9"/>
  <c r="K462" i="13"/>
  <c r="F453" i="6"/>
  <c r="H458" i="13"/>
  <c r="F454" i="12"/>
  <c r="D457" i="13"/>
  <c r="F453" i="11"/>
  <c r="M464" i="13"/>
  <c r="F453" i="7"/>
  <c r="I457" i="13"/>
  <c r="F453" i="10"/>
  <c r="L462" i="13"/>
  <c r="F453" i="4"/>
  <c r="F462" i="13"/>
  <c r="F454" i="9" l="1"/>
  <c r="K461" i="13"/>
  <c r="F454" i="8"/>
  <c r="J456" i="13"/>
  <c r="F454" i="7"/>
  <c r="I463" i="13"/>
  <c r="F454" i="11"/>
  <c r="M456" i="13"/>
  <c r="F454" i="4"/>
  <c r="F464" i="13"/>
  <c r="F455" i="12"/>
  <c r="D459" i="13"/>
  <c r="F454" i="5"/>
  <c r="G458" i="13"/>
  <c r="F454" i="10"/>
  <c r="L460" i="13"/>
  <c r="F454" i="6"/>
  <c r="H456" i="13"/>
  <c r="F455" i="3"/>
  <c r="E456" i="13"/>
  <c r="F455" i="11" l="1"/>
  <c r="M463" i="13"/>
  <c r="F455" i="10"/>
  <c r="L456" i="13"/>
  <c r="F455" i="5"/>
  <c r="G462" i="13"/>
  <c r="F455" i="7"/>
  <c r="I456" i="13"/>
  <c r="F456" i="3"/>
  <c r="E459" i="13"/>
  <c r="F456" i="12"/>
  <c r="D458" i="13"/>
  <c r="F455" i="8"/>
  <c r="J463" i="13"/>
  <c r="F455" i="6"/>
  <c r="H461" i="13"/>
  <c r="F455" i="4"/>
  <c r="F459" i="13"/>
  <c r="F455" i="9"/>
  <c r="K456" i="13"/>
  <c r="F456" i="7" l="1"/>
  <c r="I465" i="13"/>
  <c r="F456" i="5"/>
  <c r="G464" i="13"/>
  <c r="F456" i="9"/>
  <c r="K466" i="13"/>
  <c r="F457" i="12"/>
  <c r="D469" i="13"/>
  <c r="F456" i="10"/>
  <c r="L463" i="13"/>
  <c r="F456" i="6"/>
  <c r="H457" i="13"/>
  <c r="F457" i="3"/>
  <c r="E460" i="13"/>
  <c r="F456" i="8"/>
  <c r="J460" i="13"/>
  <c r="F456" i="4"/>
  <c r="F458" i="13"/>
  <c r="F456" i="11"/>
  <c r="M457" i="13"/>
  <c r="F458" i="3" l="1"/>
  <c r="E470" i="13"/>
  <c r="F457" i="9"/>
  <c r="K457" i="13"/>
  <c r="F457" i="11"/>
  <c r="M460" i="13"/>
  <c r="F457" i="6"/>
  <c r="H467" i="13"/>
  <c r="F457" i="5"/>
  <c r="G459" i="13"/>
  <c r="F457" i="4"/>
  <c r="F457" i="13"/>
  <c r="F457" i="10"/>
  <c r="L457" i="13"/>
  <c r="F457" i="7"/>
  <c r="I466" i="13"/>
  <c r="F457" i="8"/>
  <c r="J466" i="13"/>
  <c r="F458" i="12"/>
  <c r="D460" i="13"/>
  <c r="F458" i="7" l="1"/>
  <c r="I460" i="13"/>
  <c r="F458" i="6"/>
  <c r="H460" i="13"/>
  <c r="F458" i="10"/>
  <c r="L459" i="13"/>
  <c r="F458" i="11"/>
  <c r="M466" i="13"/>
  <c r="F458" i="4"/>
  <c r="F467" i="13"/>
  <c r="F458" i="9"/>
  <c r="K459" i="13"/>
  <c r="F459" i="12"/>
  <c r="D464" i="13"/>
  <c r="F458" i="5"/>
  <c r="G457" i="13"/>
  <c r="F459" i="3"/>
  <c r="E461" i="13"/>
  <c r="F458" i="8"/>
  <c r="J458" i="13"/>
  <c r="F459" i="9" l="1"/>
  <c r="K465" i="13"/>
  <c r="F459" i="8"/>
  <c r="J465" i="13"/>
  <c r="F459" i="6"/>
  <c r="H468" i="13"/>
  <c r="F459" i="10"/>
  <c r="L466" i="13"/>
  <c r="F460" i="3"/>
  <c r="E464" i="13"/>
  <c r="F459" i="4"/>
  <c r="F456" i="13"/>
  <c r="F459" i="7"/>
  <c r="I458" i="13"/>
  <c r="F460" i="12"/>
  <c r="D461" i="13"/>
  <c r="F459" i="5"/>
  <c r="G461" i="13"/>
  <c r="F459" i="11"/>
  <c r="M465" i="13"/>
  <c r="F461" i="12" l="1"/>
  <c r="D456" i="13"/>
  <c r="N456" i="13" s="1"/>
  <c r="F460" i="10"/>
  <c r="L467" i="13"/>
  <c r="F460" i="7"/>
  <c r="I461" i="13"/>
  <c r="F460" i="6"/>
  <c r="H465" i="13"/>
  <c r="F460" i="11"/>
  <c r="M461" i="13"/>
  <c r="F460" i="4"/>
  <c r="F470" i="13"/>
  <c r="F460" i="8"/>
  <c r="J462" i="13"/>
  <c r="F460" i="5"/>
  <c r="G467" i="13"/>
  <c r="F461" i="3"/>
  <c r="E457" i="13"/>
  <c r="N457" i="13" s="1"/>
  <c r="F460" i="9"/>
  <c r="K463" i="13"/>
  <c r="F461" i="4" l="1"/>
  <c r="F461" i="13"/>
  <c r="F461" i="10"/>
  <c r="L469" i="13"/>
  <c r="F461" i="8"/>
  <c r="J459" i="13"/>
  <c r="F461" i="9"/>
  <c r="K469" i="13"/>
  <c r="F462" i="3"/>
  <c r="E462" i="13"/>
  <c r="F461" i="11"/>
  <c r="M467" i="13"/>
  <c r="F462" i="12"/>
  <c r="D470" i="13"/>
  <c r="F461" i="5"/>
  <c r="G463" i="13"/>
  <c r="F461" i="6"/>
  <c r="H463" i="13"/>
  <c r="F461" i="7"/>
  <c r="I462" i="13"/>
  <c r="F462" i="5" l="1"/>
  <c r="G470" i="13"/>
  <c r="F462" i="9"/>
  <c r="K460" i="13"/>
  <c r="F463" i="12"/>
  <c r="D467" i="13"/>
  <c r="F462" i="8"/>
  <c r="J469" i="13"/>
  <c r="F462" i="7"/>
  <c r="I464" i="13"/>
  <c r="F462" i="11"/>
  <c r="M459" i="13"/>
  <c r="F462" i="10"/>
  <c r="L461" i="13"/>
  <c r="F462" i="6"/>
  <c r="H459" i="13"/>
  <c r="F463" i="3"/>
  <c r="E463" i="13"/>
  <c r="F462" i="4"/>
  <c r="F463" i="13"/>
  <c r="F463" i="10" l="1"/>
  <c r="L465" i="13"/>
  <c r="F464" i="12"/>
  <c r="D465" i="13"/>
  <c r="F463" i="11"/>
  <c r="M458" i="13"/>
  <c r="F463" i="9"/>
  <c r="K458" i="13"/>
  <c r="F463" i="7"/>
  <c r="I469" i="13"/>
  <c r="F463" i="8"/>
  <c r="J461" i="13"/>
  <c r="N461" i="13" s="1"/>
  <c r="F463" i="4"/>
  <c r="F469" i="13"/>
  <c r="F464" i="3"/>
  <c r="E468" i="13"/>
  <c r="F463" i="6"/>
  <c r="H464" i="13"/>
  <c r="F463" i="5"/>
  <c r="G465" i="13"/>
  <c r="F464" i="11" l="1"/>
  <c r="M462" i="13"/>
  <c r="F465" i="12"/>
  <c r="D466" i="13"/>
  <c r="F464" i="8"/>
  <c r="J468" i="13"/>
  <c r="F464" i="6"/>
  <c r="H470" i="13"/>
  <c r="F464" i="7"/>
  <c r="I459" i="13"/>
  <c r="N459" i="13" s="1"/>
  <c r="F464" i="4"/>
  <c r="F468" i="13"/>
  <c r="F464" i="5"/>
  <c r="G460" i="13"/>
  <c r="F464" i="10"/>
  <c r="L458" i="13"/>
  <c r="N458" i="13" s="1"/>
  <c r="F465" i="3"/>
  <c r="E467" i="13"/>
  <c r="F464" i="9"/>
  <c r="K467" i="13"/>
  <c r="F465" i="9" l="1"/>
  <c r="K464" i="13"/>
  <c r="F465" i="5"/>
  <c r="G468" i="13"/>
  <c r="F465" i="8"/>
  <c r="J464" i="13"/>
  <c r="F465" i="10"/>
  <c r="L470" i="13"/>
  <c r="F466" i="3"/>
  <c r="E465" i="13"/>
  <c r="F465" i="4"/>
  <c r="F460" i="13"/>
  <c r="N460" i="13" s="1"/>
  <c r="F466" i="12"/>
  <c r="D462" i="13"/>
  <c r="F465" i="6"/>
  <c r="H466" i="13"/>
  <c r="F465" i="7"/>
  <c r="I468" i="13"/>
  <c r="F465" i="11"/>
  <c r="M470" i="13"/>
  <c r="F466" i="8" l="1"/>
  <c r="J467" i="13"/>
  <c r="F466" i="11"/>
  <c r="M468" i="13"/>
  <c r="F467" i="12"/>
  <c r="D463" i="13"/>
  <c r="N463" i="13" s="1"/>
  <c r="N465" i="13"/>
  <c r="F466" i="5"/>
  <c r="G469" i="13"/>
  <c r="F466" i="4"/>
  <c r="F465" i="13"/>
  <c r="F466" i="7"/>
  <c r="I467" i="13"/>
  <c r="N467" i="13" s="1"/>
  <c r="F466" i="9"/>
  <c r="K468" i="13"/>
  <c r="F467" i="3"/>
  <c r="E469" i="13"/>
  <c r="F466" i="6"/>
  <c r="H462" i="13"/>
  <c r="N462" i="13" s="1"/>
  <c r="F466" i="10"/>
  <c r="L468" i="13"/>
  <c r="F467" i="9" l="1"/>
  <c r="K470" i="13"/>
  <c r="F467" i="10"/>
  <c r="L464" i="13"/>
  <c r="N464" i="13" s="1"/>
  <c r="F467" i="7"/>
  <c r="I470" i="13"/>
  <c r="F468" i="12"/>
  <c r="D483" i="13"/>
  <c r="N468" i="13"/>
  <c r="F467" i="6"/>
  <c r="H469" i="13"/>
  <c r="F467" i="4"/>
  <c r="F466" i="13"/>
  <c r="F467" i="11"/>
  <c r="M469" i="13"/>
  <c r="N469" i="13" s="1"/>
  <c r="F468" i="3"/>
  <c r="E466" i="13"/>
  <c r="F467" i="8"/>
  <c r="J470" i="13"/>
  <c r="F467" i="5"/>
  <c r="G466" i="13"/>
  <c r="N470" i="13" l="1"/>
  <c r="F468" i="7"/>
  <c r="I472" i="13"/>
  <c r="F468" i="11"/>
  <c r="M472" i="13"/>
  <c r="F468" i="5"/>
  <c r="G471" i="13"/>
  <c r="F468" i="8"/>
  <c r="J472" i="13"/>
  <c r="F468" i="10"/>
  <c r="L471" i="13"/>
  <c r="F468" i="4"/>
  <c r="F471" i="13"/>
  <c r="F469" i="12"/>
  <c r="D475" i="13"/>
  <c r="N466" i="13"/>
  <c r="F468" i="6"/>
  <c r="H482" i="13"/>
  <c r="F469" i="3"/>
  <c r="E477" i="13"/>
  <c r="F468" i="9"/>
  <c r="K481" i="13"/>
  <c r="F469" i="9" l="1"/>
  <c r="K472" i="13"/>
  <c r="F469" i="5"/>
  <c r="G475" i="13"/>
  <c r="F470" i="12"/>
  <c r="D474" i="13"/>
  <c r="F470" i="3"/>
  <c r="E471" i="13"/>
  <c r="F469" i="4"/>
  <c r="F477" i="13"/>
  <c r="F469" i="11"/>
  <c r="M473" i="13"/>
  <c r="F469" i="8"/>
  <c r="J471" i="13"/>
  <c r="F469" i="6"/>
  <c r="H472" i="13"/>
  <c r="F469" i="10"/>
  <c r="L479" i="13"/>
  <c r="F469" i="7"/>
  <c r="I471" i="13"/>
  <c r="F470" i="6" l="1"/>
  <c r="H473" i="13"/>
  <c r="F471" i="3"/>
  <c r="E473" i="13"/>
  <c r="F470" i="8"/>
  <c r="J480" i="13"/>
  <c r="F471" i="12"/>
  <c r="D477" i="13"/>
  <c r="F470" i="11"/>
  <c r="M483" i="13"/>
  <c r="F470" i="7"/>
  <c r="I479" i="13"/>
  <c r="F470" i="5"/>
  <c r="G477" i="13"/>
  <c r="F470" i="4"/>
  <c r="F475" i="13"/>
  <c r="F470" i="10"/>
  <c r="L476" i="13"/>
  <c r="F470" i="9"/>
  <c r="K471" i="13"/>
  <c r="F472" i="12" l="1"/>
  <c r="D484" i="13"/>
  <c r="F471" i="5"/>
  <c r="G472" i="13"/>
  <c r="F471" i="8"/>
  <c r="J474" i="13"/>
  <c r="F471" i="10"/>
  <c r="L474" i="13"/>
  <c r="F471" i="11"/>
  <c r="M478" i="13"/>
  <c r="F471" i="4"/>
  <c r="F473" i="13"/>
  <c r="F471" i="9"/>
  <c r="K474" i="13"/>
  <c r="F471" i="7"/>
  <c r="I480" i="13"/>
  <c r="F472" i="3"/>
  <c r="E475" i="13"/>
  <c r="F471" i="6"/>
  <c r="H471" i="13"/>
  <c r="F472" i="7" l="1"/>
  <c r="I473" i="13"/>
  <c r="F472" i="10"/>
  <c r="L472" i="13"/>
  <c r="F472" i="9"/>
  <c r="K479" i="13"/>
  <c r="F472" i="8"/>
  <c r="J479" i="13"/>
  <c r="F472" i="6"/>
  <c r="H478" i="13"/>
  <c r="F472" i="4"/>
  <c r="F482" i="13"/>
  <c r="F472" i="5"/>
  <c r="G474" i="13"/>
  <c r="F473" i="3"/>
  <c r="E476" i="13"/>
  <c r="F472" i="11"/>
  <c r="M474" i="13"/>
  <c r="F473" i="12"/>
  <c r="D481" i="13"/>
  <c r="F473" i="8" l="1"/>
  <c r="J481" i="13"/>
  <c r="F474" i="12"/>
  <c r="D478" i="13"/>
  <c r="F473" i="5"/>
  <c r="G476" i="13"/>
  <c r="F473" i="9"/>
  <c r="K475" i="13"/>
  <c r="F473" i="11"/>
  <c r="M480" i="13"/>
  <c r="F473" i="4"/>
  <c r="F472" i="13"/>
  <c r="F473" i="10"/>
  <c r="L475" i="13"/>
  <c r="F474" i="3"/>
  <c r="E472" i="13"/>
  <c r="F473" i="6"/>
  <c r="H479" i="13"/>
  <c r="F473" i="7"/>
  <c r="I474" i="13"/>
  <c r="F474" i="9" l="1"/>
  <c r="K480" i="13"/>
  <c r="F474" i="10"/>
  <c r="L473" i="13"/>
  <c r="F474" i="5"/>
  <c r="G473" i="13"/>
  <c r="F475" i="3"/>
  <c r="E480" i="13"/>
  <c r="F474" i="7"/>
  <c r="I476" i="13"/>
  <c r="F474" i="4"/>
  <c r="F476" i="13"/>
  <c r="F475" i="12"/>
  <c r="D471" i="13"/>
  <c r="F474" i="6"/>
  <c r="H476" i="13"/>
  <c r="F474" i="11"/>
  <c r="M485" i="13"/>
  <c r="F474" i="8"/>
  <c r="J478" i="13"/>
  <c r="F475" i="6" l="1"/>
  <c r="H481" i="13"/>
  <c r="F476" i="3"/>
  <c r="E482" i="13"/>
  <c r="F476" i="12"/>
  <c r="D482" i="13"/>
  <c r="F475" i="5"/>
  <c r="G482" i="13"/>
  <c r="F475" i="8"/>
  <c r="J473" i="13"/>
  <c r="F475" i="4"/>
  <c r="F480" i="13"/>
  <c r="F475" i="10"/>
  <c r="L480" i="13"/>
  <c r="F475" i="11"/>
  <c r="M477" i="13"/>
  <c r="F475" i="7"/>
  <c r="I481" i="13"/>
  <c r="F475" i="9"/>
  <c r="K473" i="13"/>
  <c r="F476" i="5" l="1"/>
  <c r="G479" i="13"/>
  <c r="F476" i="10"/>
  <c r="L478" i="13"/>
  <c r="F477" i="12"/>
  <c r="D485" i="13"/>
  <c r="F476" i="11"/>
  <c r="M471" i="13"/>
  <c r="N471" i="13" s="1"/>
  <c r="F476" i="9"/>
  <c r="K476" i="13"/>
  <c r="F476" i="4"/>
  <c r="F474" i="13"/>
  <c r="F477" i="3"/>
  <c r="E481" i="13"/>
  <c r="F476" i="7"/>
  <c r="I478" i="13"/>
  <c r="F476" i="8"/>
  <c r="J476" i="13"/>
  <c r="F476" i="6"/>
  <c r="H474" i="13"/>
  <c r="F478" i="3" l="1"/>
  <c r="E478" i="13"/>
  <c r="F478" i="12"/>
  <c r="D472" i="13"/>
  <c r="N472" i="13" s="1"/>
  <c r="F477" i="6"/>
  <c r="H477" i="13"/>
  <c r="F477" i="4"/>
  <c r="F478" i="13"/>
  <c r="F477" i="10"/>
  <c r="L483" i="13"/>
  <c r="F477" i="7"/>
  <c r="I483" i="13"/>
  <c r="F477" i="11"/>
  <c r="M476" i="13"/>
  <c r="F477" i="8"/>
  <c r="J485" i="13"/>
  <c r="F477" i="9"/>
  <c r="K478" i="13"/>
  <c r="F477" i="5"/>
  <c r="G478" i="13"/>
  <c r="F478" i="11" l="1"/>
  <c r="M481" i="13"/>
  <c r="F478" i="6"/>
  <c r="H475" i="13"/>
  <c r="F478" i="5"/>
  <c r="G484" i="13"/>
  <c r="F478" i="7"/>
  <c r="I477" i="13"/>
  <c r="F479" i="12"/>
  <c r="D473" i="13"/>
  <c r="N473" i="13" s="1"/>
  <c r="N478" i="13"/>
  <c r="F478" i="9"/>
  <c r="K482" i="13"/>
  <c r="F478" i="10"/>
  <c r="L481" i="13"/>
  <c r="F479" i="3"/>
  <c r="E474" i="13"/>
  <c r="N474" i="13" s="1"/>
  <c r="F478" i="8"/>
  <c r="J475" i="13"/>
  <c r="F478" i="4"/>
  <c r="F479" i="13"/>
  <c r="F479" i="5" l="1"/>
  <c r="G480" i="13"/>
  <c r="F479" i="7"/>
  <c r="I475" i="13"/>
  <c r="F479" i="4"/>
  <c r="F484" i="13"/>
  <c r="F479" i="9"/>
  <c r="K484" i="13"/>
  <c r="F479" i="6"/>
  <c r="H484" i="13"/>
  <c r="F480" i="12"/>
  <c r="D479" i="13"/>
  <c r="F479" i="11"/>
  <c r="M482" i="13"/>
  <c r="F479" i="10"/>
  <c r="L482" i="13"/>
  <c r="F479" i="8"/>
  <c r="J483" i="13"/>
  <c r="F480" i="3"/>
  <c r="E484" i="13"/>
  <c r="F480" i="4" l="1"/>
  <c r="F481" i="13"/>
  <c r="F480" i="9"/>
  <c r="K485" i="13"/>
  <c r="F481" i="12"/>
  <c r="D476" i="13"/>
  <c r="N476" i="13" s="1"/>
  <c r="F480" i="7"/>
  <c r="I482" i="13"/>
  <c r="F481" i="3"/>
  <c r="E479" i="13"/>
  <c r="F480" i="8"/>
  <c r="J482" i="13"/>
  <c r="F480" i="6"/>
  <c r="H483" i="13"/>
  <c r="F480" i="11"/>
  <c r="M475" i="13"/>
  <c r="N475" i="13" s="1"/>
  <c r="F480" i="5"/>
  <c r="G481" i="13"/>
  <c r="F480" i="10"/>
  <c r="L477" i="13"/>
  <c r="F481" i="7" l="1"/>
  <c r="I485" i="13"/>
  <c r="F482" i="12"/>
  <c r="D480" i="13"/>
  <c r="N480" i="13" s="1"/>
  <c r="F481" i="8"/>
  <c r="J477" i="13"/>
  <c r="F481" i="9"/>
  <c r="K483" i="13"/>
  <c r="F481" i="5"/>
  <c r="G483" i="13"/>
  <c r="F482" i="3"/>
  <c r="E483" i="13"/>
  <c r="N481" i="13"/>
  <c r="F481" i="4"/>
  <c r="F483" i="13"/>
  <c r="F481" i="6"/>
  <c r="H480" i="13"/>
  <c r="F481" i="10"/>
  <c r="L485" i="13"/>
  <c r="F481" i="11"/>
  <c r="M484" i="13"/>
  <c r="N482" i="13"/>
  <c r="F483" i="3" l="1"/>
  <c r="E485" i="13"/>
  <c r="F482" i="4"/>
  <c r="F485" i="13"/>
  <c r="F482" i="9"/>
  <c r="K477" i="13"/>
  <c r="N477" i="13" s="1"/>
  <c r="N483" i="13"/>
  <c r="F482" i="8"/>
  <c r="J484" i="13"/>
  <c r="F483" i="12"/>
  <c r="D487" i="13"/>
  <c r="F482" i="11"/>
  <c r="M479" i="13"/>
  <c r="N479" i="13" s="1"/>
  <c r="F482" i="10"/>
  <c r="L484" i="13"/>
  <c r="F482" i="5"/>
  <c r="G485" i="13"/>
  <c r="F482" i="6"/>
  <c r="H485" i="13"/>
  <c r="F482" i="7"/>
  <c r="I484" i="13"/>
  <c r="N484" i="13" s="1"/>
  <c r="F483" i="10" l="1"/>
  <c r="L487" i="13"/>
  <c r="F483" i="9"/>
  <c r="K487" i="13"/>
  <c r="F483" i="11"/>
  <c r="M489" i="13"/>
  <c r="F483" i="4"/>
  <c r="F495" i="13"/>
  <c r="N485" i="13"/>
  <c r="F484" i="12"/>
  <c r="D486" i="13"/>
  <c r="F484" i="3"/>
  <c r="E486" i="13"/>
  <c r="F483" i="7"/>
  <c r="I488" i="13"/>
  <c r="F483" i="6"/>
  <c r="H488" i="13"/>
  <c r="F483" i="5"/>
  <c r="G486" i="13"/>
  <c r="F483" i="8"/>
  <c r="J492" i="13"/>
  <c r="F484" i="4" l="1"/>
  <c r="F486" i="13"/>
  <c r="F484" i="6"/>
  <c r="H498" i="13"/>
  <c r="F484" i="7"/>
  <c r="I487" i="13"/>
  <c r="F484" i="8"/>
  <c r="J488" i="13"/>
  <c r="F485" i="3"/>
  <c r="E496" i="13"/>
  <c r="F484" i="11"/>
  <c r="M494" i="13"/>
  <c r="F484" i="5"/>
  <c r="G495" i="13"/>
  <c r="F485" i="12"/>
  <c r="D494" i="13"/>
  <c r="F484" i="9"/>
  <c r="K491" i="13"/>
  <c r="F484" i="10"/>
  <c r="L488" i="13"/>
  <c r="F486" i="12" l="1"/>
  <c r="D495" i="13"/>
  <c r="F485" i="8"/>
  <c r="J487" i="13"/>
  <c r="F485" i="5"/>
  <c r="G490" i="13"/>
  <c r="F485" i="7"/>
  <c r="I492" i="13"/>
  <c r="F485" i="11"/>
  <c r="M488" i="13"/>
  <c r="F485" i="6"/>
  <c r="H486" i="13"/>
  <c r="F485" i="10"/>
  <c r="L486" i="13"/>
  <c r="F485" i="9"/>
  <c r="K493" i="13"/>
  <c r="F486" i="3"/>
  <c r="E495" i="13"/>
  <c r="F485" i="4"/>
  <c r="F490" i="13"/>
  <c r="F486" i="10" l="1"/>
  <c r="L491" i="13"/>
  <c r="F486" i="5"/>
  <c r="G489" i="13"/>
  <c r="F486" i="6"/>
  <c r="H487" i="13"/>
  <c r="F486" i="8"/>
  <c r="J486" i="13"/>
  <c r="F486" i="9"/>
  <c r="K492" i="13"/>
  <c r="F486" i="4"/>
  <c r="F496" i="13"/>
  <c r="F487" i="3"/>
  <c r="E490" i="13"/>
  <c r="F486" i="7"/>
  <c r="I497" i="13"/>
  <c r="F486" i="11"/>
  <c r="M493" i="13"/>
  <c r="F487" i="12"/>
  <c r="D493" i="13"/>
  <c r="F488" i="3" l="1"/>
  <c r="E487" i="13"/>
  <c r="F487" i="6"/>
  <c r="H493" i="13"/>
  <c r="F487" i="4"/>
  <c r="F491" i="13"/>
  <c r="F487" i="5"/>
  <c r="G494" i="13"/>
  <c r="F487" i="8"/>
  <c r="J497" i="13"/>
  <c r="F487" i="11"/>
  <c r="M486" i="13"/>
  <c r="F487" i="9"/>
  <c r="K489" i="13"/>
  <c r="F487" i="10"/>
  <c r="L489" i="13"/>
  <c r="F488" i="12"/>
  <c r="D492" i="13"/>
  <c r="F487" i="7"/>
  <c r="I489" i="13"/>
  <c r="F488" i="10" l="1"/>
  <c r="L492" i="13"/>
  <c r="F488" i="5"/>
  <c r="G488" i="13"/>
  <c r="F488" i="9"/>
  <c r="K496" i="13"/>
  <c r="F488" i="4"/>
  <c r="F494" i="13"/>
  <c r="F488" i="7"/>
  <c r="I493" i="13"/>
  <c r="F488" i="11"/>
  <c r="M492" i="13"/>
  <c r="F488" i="6"/>
  <c r="H495" i="13"/>
  <c r="F489" i="12"/>
  <c r="D490" i="13"/>
  <c r="F488" i="8"/>
  <c r="J493" i="13"/>
  <c r="F489" i="3"/>
  <c r="E491" i="13"/>
  <c r="F489" i="4" l="1"/>
  <c r="F500" i="13"/>
  <c r="F489" i="9"/>
  <c r="K488" i="13"/>
  <c r="F489" i="8"/>
  <c r="J490" i="13"/>
  <c r="F489" i="5"/>
  <c r="G491" i="13"/>
  <c r="F490" i="3"/>
  <c r="E494" i="13"/>
  <c r="F489" i="6"/>
  <c r="H489" i="13"/>
  <c r="F489" i="11"/>
  <c r="M500" i="13"/>
  <c r="F490" i="12"/>
  <c r="D491" i="13"/>
  <c r="F489" i="7"/>
  <c r="I486" i="13"/>
  <c r="F489" i="10"/>
  <c r="L490" i="13"/>
  <c r="F490" i="11" l="1"/>
  <c r="M497" i="13"/>
  <c r="F490" i="8"/>
  <c r="J489" i="13"/>
  <c r="F490" i="5"/>
  <c r="G487" i="13"/>
  <c r="F490" i="10"/>
  <c r="L499" i="13"/>
  <c r="F490" i="6"/>
  <c r="H499" i="13"/>
  <c r="F490" i="9"/>
  <c r="K498" i="13"/>
  <c r="F491" i="3"/>
  <c r="E489" i="13"/>
  <c r="F490" i="4"/>
  <c r="F487" i="13"/>
  <c r="F490" i="7"/>
  <c r="I498" i="13"/>
  <c r="F491" i="12"/>
  <c r="D497" i="13"/>
  <c r="F491" i="10" l="1"/>
  <c r="L494" i="13"/>
  <c r="F492" i="3"/>
  <c r="E488" i="13"/>
  <c r="F491" i="5"/>
  <c r="G496" i="13"/>
  <c r="F491" i="7"/>
  <c r="I490" i="13"/>
  <c r="F491" i="9"/>
  <c r="K490" i="13"/>
  <c r="F491" i="8"/>
  <c r="J491" i="13"/>
  <c r="F492" i="12"/>
  <c r="D488" i="13"/>
  <c r="F491" i="4"/>
  <c r="F489" i="13"/>
  <c r="F491" i="6"/>
  <c r="H491" i="13"/>
  <c r="F491" i="11"/>
  <c r="M490" i="13"/>
  <c r="F492" i="4" l="1"/>
  <c r="F488" i="13"/>
  <c r="F492" i="7"/>
  <c r="I491" i="13"/>
  <c r="F493" i="12"/>
  <c r="D489" i="13"/>
  <c r="N489" i="13" s="1"/>
  <c r="F492" i="5"/>
  <c r="G492" i="13"/>
  <c r="F492" i="8"/>
  <c r="J498" i="13"/>
  <c r="F493" i="3"/>
  <c r="E493" i="13"/>
  <c r="F492" i="6"/>
  <c r="H494" i="13"/>
  <c r="F492" i="9"/>
  <c r="K486" i="13"/>
  <c r="N486" i="13" s="1"/>
  <c r="F492" i="10"/>
  <c r="L496" i="13"/>
  <c r="N488" i="13"/>
  <c r="F492" i="11"/>
  <c r="M499" i="13"/>
  <c r="F493" i="5" l="1"/>
  <c r="G500" i="13"/>
  <c r="F493" i="6"/>
  <c r="H497" i="13"/>
  <c r="F493" i="11"/>
  <c r="M495" i="13"/>
  <c r="F494" i="12"/>
  <c r="D498" i="13"/>
  <c r="F494" i="3"/>
  <c r="E497" i="13"/>
  <c r="F493" i="7"/>
  <c r="I499" i="13"/>
  <c r="F493" i="9"/>
  <c r="K499" i="13"/>
  <c r="F493" i="10"/>
  <c r="L495" i="13"/>
  <c r="F493" i="8"/>
  <c r="J494" i="13"/>
  <c r="F493" i="4"/>
  <c r="F499" i="13"/>
  <c r="F494" i="11" l="1"/>
  <c r="M496" i="13"/>
  <c r="F494" i="7"/>
  <c r="I494" i="13"/>
  <c r="F494" i="6"/>
  <c r="H490" i="13"/>
  <c r="N490" i="13" s="1"/>
  <c r="F494" i="4"/>
  <c r="F497" i="13"/>
  <c r="F494" i="8"/>
  <c r="J500" i="13"/>
  <c r="F495" i="3"/>
  <c r="E498" i="13"/>
  <c r="F494" i="9"/>
  <c r="K495" i="13"/>
  <c r="F494" i="5"/>
  <c r="G497" i="13"/>
  <c r="F494" i="10"/>
  <c r="L498" i="13"/>
  <c r="F495" i="12"/>
  <c r="D500" i="13"/>
  <c r="F495" i="9" l="1"/>
  <c r="K497" i="13"/>
  <c r="F495" i="6"/>
  <c r="H496" i="13"/>
  <c r="F496" i="12"/>
  <c r="D496" i="13"/>
  <c r="F496" i="3"/>
  <c r="E492" i="13"/>
  <c r="F495" i="7"/>
  <c r="I500" i="13"/>
  <c r="F495" i="5"/>
  <c r="G493" i="13"/>
  <c r="F495" i="4"/>
  <c r="F493" i="13"/>
  <c r="N493" i="13" s="1"/>
  <c r="F495" i="10"/>
  <c r="L493" i="13"/>
  <c r="F495" i="8"/>
  <c r="J496" i="13"/>
  <c r="F495" i="11"/>
  <c r="M498" i="13"/>
  <c r="F496" i="4" l="1"/>
  <c r="F492" i="13"/>
  <c r="N492" i="13" s="1"/>
  <c r="F496" i="11"/>
  <c r="M487" i="13"/>
  <c r="N487" i="13" s="1"/>
  <c r="F496" i="5"/>
  <c r="G499" i="13"/>
  <c r="F496" i="6"/>
  <c r="H492" i="13"/>
  <c r="F496" i="8"/>
  <c r="J499" i="13"/>
  <c r="F496" i="7"/>
  <c r="I496" i="13"/>
  <c r="N496" i="13" s="1"/>
  <c r="F496" i="9"/>
  <c r="K500" i="13"/>
  <c r="F497" i="12"/>
  <c r="D499" i="13"/>
  <c r="N499" i="13" s="1"/>
  <c r="F496" i="10"/>
  <c r="L500" i="13"/>
  <c r="F497" i="3"/>
  <c r="E499" i="13"/>
  <c r="F498" i="12" l="1"/>
  <c r="D501" i="13"/>
  <c r="F497" i="6"/>
  <c r="H500" i="13"/>
  <c r="F497" i="9"/>
  <c r="K494" i="13"/>
  <c r="N494" i="13" s="1"/>
  <c r="F497" i="5"/>
  <c r="G498" i="13"/>
  <c r="F497" i="7"/>
  <c r="I495" i="13"/>
  <c r="F497" i="11"/>
  <c r="M491" i="13"/>
  <c r="N491" i="13" s="1"/>
  <c r="F497" i="10"/>
  <c r="L497" i="13"/>
  <c r="N497" i="13" s="1"/>
  <c r="F498" i="3"/>
  <c r="E500" i="13"/>
  <c r="N500" i="13" s="1"/>
  <c r="F497" i="8"/>
  <c r="J495" i="13"/>
  <c r="F497" i="4"/>
  <c r="F498" i="13"/>
  <c r="N498" i="13" s="1"/>
  <c r="F499" i="3" l="1"/>
  <c r="E501" i="13"/>
  <c r="F498" i="5"/>
  <c r="G501" i="13"/>
  <c r="F498" i="10"/>
  <c r="L503" i="13"/>
  <c r="F498" i="9"/>
  <c r="K506" i="13"/>
  <c r="F498" i="4"/>
  <c r="F504" i="13"/>
  <c r="F498" i="11"/>
  <c r="M502" i="13"/>
  <c r="F498" i="6"/>
  <c r="H512" i="13"/>
  <c r="N495" i="13"/>
  <c r="F498" i="8"/>
  <c r="J503" i="13"/>
  <c r="F498" i="7"/>
  <c r="I502" i="13"/>
  <c r="F499" i="12"/>
  <c r="D507" i="13"/>
  <c r="F499" i="9" l="1"/>
  <c r="K501" i="13"/>
  <c r="F500" i="12"/>
  <c r="D515" i="13"/>
  <c r="F499" i="6"/>
  <c r="H505" i="13"/>
  <c r="F499" i="10"/>
  <c r="L501" i="13"/>
  <c r="F499" i="7"/>
  <c r="I503" i="13"/>
  <c r="F499" i="11"/>
  <c r="M509" i="13"/>
  <c r="F499" i="5"/>
  <c r="G504" i="13"/>
  <c r="F499" i="8"/>
  <c r="J502" i="13"/>
  <c r="F499" i="4"/>
  <c r="F507" i="13"/>
  <c r="F500" i="3"/>
  <c r="E508" i="13"/>
  <c r="F500" i="5" l="1"/>
  <c r="G507" i="13"/>
  <c r="F500" i="6"/>
  <c r="H504" i="13"/>
  <c r="F501" i="3"/>
  <c r="E505" i="13"/>
  <c r="F500" i="11"/>
  <c r="M508" i="13"/>
  <c r="F501" i="12"/>
  <c r="D509" i="13"/>
  <c r="F500" i="7"/>
  <c r="I509" i="13"/>
  <c r="F500" i="4"/>
  <c r="F503" i="13"/>
  <c r="F500" i="9"/>
  <c r="K502" i="13"/>
  <c r="F500" i="8"/>
  <c r="J509" i="13"/>
  <c r="F500" i="10"/>
  <c r="L510" i="13"/>
  <c r="F501" i="9" l="1"/>
  <c r="K510" i="13"/>
  <c r="F501" i="11"/>
  <c r="M505" i="13"/>
  <c r="F501" i="4"/>
  <c r="F505" i="13"/>
  <c r="F502" i="3"/>
  <c r="E507" i="13"/>
  <c r="F501" i="6"/>
  <c r="H508" i="13"/>
  <c r="F501" i="10"/>
  <c r="L502" i="13"/>
  <c r="F501" i="7"/>
  <c r="I510" i="13"/>
  <c r="F501" i="8"/>
  <c r="J501" i="13"/>
  <c r="F502" i="12"/>
  <c r="D504" i="13"/>
  <c r="F501" i="5"/>
  <c r="G505" i="13"/>
  <c r="F503" i="3" l="1"/>
  <c r="E503" i="13"/>
  <c r="F502" i="7"/>
  <c r="I506" i="13"/>
  <c r="F502" i="4"/>
  <c r="F508" i="13"/>
  <c r="F502" i="5"/>
  <c r="G506" i="13"/>
  <c r="F502" i="10"/>
  <c r="L505" i="13"/>
  <c r="F502" i="11"/>
  <c r="M514" i="13"/>
  <c r="F502" i="8"/>
  <c r="J506" i="13"/>
  <c r="F502" i="6"/>
  <c r="H502" i="13"/>
  <c r="F503" i="12"/>
  <c r="D506" i="13"/>
  <c r="F502" i="9"/>
  <c r="K504" i="13"/>
  <c r="F503" i="8" l="1"/>
  <c r="J510" i="13"/>
  <c r="F503" i="4"/>
  <c r="F501" i="13"/>
  <c r="F503" i="5"/>
  <c r="G503" i="13"/>
  <c r="F503" i="11"/>
  <c r="M503" i="13"/>
  <c r="F503" i="7"/>
  <c r="I504" i="13"/>
  <c r="F504" i="12"/>
  <c r="D510" i="13"/>
  <c r="F503" i="9"/>
  <c r="K505" i="13"/>
  <c r="F503" i="10"/>
  <c r="L506" i="13"/>
  <c r="F504" i="3"/>
  <c r="E504" i="13"/>
  <c r="F503" i="6"/>
  <c r="H507" i="13"/>
  <c r="F504" i="9" l="1"/>
  <c r="K511" i="13"/>
  <c r="F504" i="5"/>
  <c r="G508" i="13"/>
  <c r="F504" i="11"/>
  <c r="M513" i="13"/>
  <c r="F505" i="12"/>
  <c r="D508" i="13"/>
  <c r="F504" i="4"/>
  <c r="F514" i="13"/>
  <c r="F504" i="10"/>
  <c r="L511" i="13"/>
  <c r="F504" i="6"/>
  <c r="H501" i="13"/>
  <c r="F505" i="3"/>
  <c r="E502" i="13"/>
  <c r="F504" i="7"/>
  <c r="I507" i="13"/>
  <c r="F504" i="8"/>
  <c r="J513" i="13"/>
  <c r="F505" i="8" l="1"/>
  <c r="J511" i="13"/>
  <c r="F505" i="10"/>
  <c r="L504" i="13"/>
  <c r="F505" i="11"/>
  <c r="M501" i="13"/>
  <c r="F505" i="7"/>
  <c r="I511" i="13"/>
  <c r="F505" i="4"/>
  <c r="F512" i="13"/>
  <c r="F505" i="5"/>
  <c r="G502" i="13"/>
  <c r="F506" i="3"/>
  <c r="E506" i="13"/>
  <c r="F505" i="6"/>
  <c r="H510" i="13"/>
  <c r="F506" i="12"/>
  <c r="D513" i="13"/>
  <c r="F505" i="9"/>
  <c r="K503" i="13"/>
  <c r="F507" i="3" l="1"/>
  <c r="E509" i="13"/>
  <c r="F506" i="11"/>
  <c r="M510" i="13"/>
  <c r="F506" i="6"/>
  <c r="H503" i="13"/>
  <c r="F506" i="9"/>
  <c r="K514" i="13"/>
  <c r="F506" i="5"/>
  <c r="G509" i="13"/>
  <c r="F506" i="10"/>
  <c r="L512" i="13"/>
  <c r="F506" i="7"/>
  <c r="I508" i="13"/>
  <c r="F507" i="12"/>
  <c r="D514" i="13"/>
  <c r="F506" i="4"/>
  <c r="F506" i="13"/>
  <c r="F506" i="8"/>
  <c r="J505" i="13"/>
  <c r="F507" i="7" l="1"/>
  <c r="I501" i="13"/>
  <c r="N501" i="13" s="1"/>
  <c r="F507" i="10"/>
  <c r="L509" i="13"/>
  <c r="F507" i="11"/>
  <c r="M504" i="13"/>
  <c r="F507" i="4"/>
  <c r="F511" i="13"/>
  <c r="F508" i="3"/>
  <c r="E511" i="13"/>
  <c r="F507" i="8"/>
  <c r="J507" i="13"/>
  <c r="F508" i="12"/>
  <c r="D512" i="13"/>
  <c r="F507" i="6"/>
  <c r="H509" i="13"/>
  <c r="F507" i="5"/>
  <c r="G514" i="13"/>
  <c r="F507" i="9"/>
  <c r="K507" i="13"/>
  <c r="F508" i="8" l="1"/>
  <c r="J504" i="13"/>
  <c r="N504" i="13" s="1"/>
  <c r="F508" i="11"/>
  <c r="M506" i="13"/>
  <c r="F508" i="4"/>
  <c r="F502" i="13"/>
  <c r="F508" i="5"/>
  <c r="G512" i="13"/>
  <c r="F509" i="3"/>
  <c r="E512" i="13"/>
  <c r="F508" i="10"/>
  <c r="L508" i="13"/>
  <c r="F509" i="12"/>
  <c r="D502" i="13"/>
  <c r="N502" i="13" s="1"/>
  <c r="F508" i="9"/>
  <c r="K513" i="13"/>
  <c r="F508" i="6"/>
  <c r="H515" i="13"/>
  <c r="F508" i="7"/>
  <c r="I505" i="13"/>
  <c r="F509" i="9" l="1"/>
  <c r="K508" i="13"/>
  <c r="F509" i="5"/>
  <c r="G513" i="13"/>
  <c r="F510" i="12"/>
  <c r="D505" i="13"/>
  <c r="N505" i="13" s="1"/>
  <c r="F509" i="4"/>
  <c r="F513" i="13"/>
  <c r="F509" i="7"/>
  <c r="I513" i="13"/>
  <c r="F509" i="10"/>
  <c r="L513" i="13"/>
  <c r="F509" i="11"/>
  <c r="M511" i="13"/>
  <c r="F509" i="6"/>
  <c r="H506" i="13"/>
  <c r="N506" i="13" s="1"/>
  <c r="F510" i="3"/>
  <c r="E510" i="13"/>
  <c r="F509" i="8"/>
  <c r="J508" i="13"/>
  <c r="N508" i="13" s="1"/>
  <c r="F511" i="12" l="1"/>
  <c r="D511" i="13"/>
  <c r="F510" i="11"/>
  <c r="M512" i="13"/>
  <c r="F510" i="10"/>
  <c r="L507" i="13"/>
  <c r="F510" i="5"/>
  <c r="G515" i="13"/>
  <c r="F510" i="4"/>
  <c r="F510" i="13"/>
  <c r="F510" i="8"/>
  <c r="J512" i="13"/>
  <c r="F511" i="3"/>
  <c r="E515" i="13"/>
  <c r="F510" i="9"/>
  <c r="K512" i="13"/>
  <c r="F510" i="7"/>
  <c r="I515" i="13"/>
  <c r="F510" i="6"/>
  <c r="H511" i="13"/>
  <c r="F511" i="9" l="1"/>
  <c r="K509" i="13"/>
  <c r="F511" i="5"/>
  <c r="G511" i="13"/>
  <c r="F512" i="3"/>
  <c r="E513" i="13"/>
  <c r="N513" i="13" s="1"/>
  <c r="F511" i="10"/>
  <c r="L514" i="13"/>
  <c r="F511" i="6"/>
  <c r="H513" i="13"/>
  <c r="F511" i="8"/>
  <c r="J515" i="13"/>
  <c r="F511" i="11"/>
  <c r="M507" i="13"/>
  <c r="N507" i="13" s="1"/>
  <c r="N511" i="13"/>
  <c r="F511" i="7"/>
  <c r="I514" i="13"/>
  <c r="F511" i="4"/>
  <c r="F515" i="13"/>
  <c r="F512" i="12"/>
  <c r="D503" i="13"/>
  <c r="N503" i="13" s="1"/>
  <c r="F513" i="3" l="1"/>
  <c r="E514" i="13"/>
  <c r="F513" i="12"/>
  <c r="D522" i="13"/>
  <c r="F512" i="8"/>
  <c r="J514" i="13"/>
  <c r="F512" i="5"/>
  <c r="G510" i="13"/>
  <c r="N510" i="13" s="1"/>
  <c r="F512" i="10"/>
  <c r="L515" i="13"/>
  <c r="F512" i="11"/>
  <c r="M515" i="13"/>
  <c r="N515" i="13" s="1"/>
  <c r="F512" i="4"/>
  <c r="F509" i="13"/>
  <c r="N509" i="13" s="1"/>
  <c r="F512" i="6"/>
  <c r="H514" i="13"/>
  <c r="F512" i="7"/>
  <c r="I512" i="13"/>
  <c r="N512" i="13" s="1"/>
  <c r="F512" i="9"/>
  <c r="K515" i="13"/>
  <c r="F513" i="6" l="1"/>
  <c r="H517" i="13"/>
  <c r="F513" i="4"/>
  <c r="F517" i="13"/>
  <c r="F513" i="8"/>
  <c r="J521" i="13"/>
  <c r="F513" i="9"/>
  <c r="K523" i="13"/>
  <c r="F513" i="11"/>
  <c r="M519" i="13"/>
  <c r="F514" i="12"/>
  <c r="D520" i="13"/>
  <c r="N514" i="13"/>
  <c r="F513" i="5"/>
  <c r="G517" i="13"/>
  <c r="F513" i="7"/>
  <c r="I521" i="13"/>
  <c r="F513" i="10"/>
  <c r="L523" i="13"/>
  <c r="F514" i="3"/>
  <c r="E517" i="13"/>
  <c r="F514" i="5" l="1"/>
  <c r="G516" i="13"/>
  <c r="F514" i="9"/>
  <c r="K516" i="13"/>
  <c r="F514" i="8"/>
  <c r="J518" i="13"/>
  <c r="F515" i="3"/>
  <c r="E520" i="13"/>
  <c r="F515" i="12"/>
  <c r="D519" i="13"/>
  <c r="F514" i="10"/>
  <c r="L525" i="13"/>
  <c r="F514" i="4"/>
  <c r="F516" i="13"/>
  <c r="F514" i="11"/>
  <c r="M524" i="13"/>
  <c r="F514" i="7"/>
  <c r="I517" i="13"/>
  <c r="F514" i="6"/>
  <c r="H519" i="13"/>
  <c r="F515" i="11" l="1"/>
  <c r="M518" i="13"/>
  <c r="F515" i="4"/>
  <c r="F526" i="13"/>
  <c r="F515" i="8"/>
  <c r="J517" i="13"/>
  <c r="F516" i="3"/>
  <c r="E516" i="13"/>
  <c r="F515" i="6"/>
  <c r="H518" i="13"/>
  <c r="F515" i="10"/>
  <c r="L516" i="13"/>
  <c r="F515" i="9"/>
  <c r="K525" i="13"/>
  <c r="F515" i="7"/>
  <c r="I529" i="13"/>
  <c r="F516" i="12"/>
  <c r="D516" i="13"/>
  <c r="F515" i="5"/>
  <c r="G519" i="13"/>
  <c r="F517" i="3" l="1"/>
  <c r="E526" i="13"/>
  <c r="F516" i="9"/>
  <c r="K517" i="13"/>
  <c r="F516" i="8"/>
  <c r="J529" i="13"/>
  <c r="F516" i="5"/>
  <c r="G526" i="13"/>
  <c r="F516" i="10"/>
  <c r="L522" i="13"/>
  <c r="F516" i="4"/>
  <c r="F520" i="13"/>
  <c r="F516" i="6"/>
  <c r="H524" i="13"/>
  <c r="F516" i="11"/>
  <c r="M521" i="13"/>
  <c r="F517" i="12"/>
  <c r="D523" i="13"/>
  <c r="F516" i="7"/>
  <c r="I518" i="13"/>
  <c r="F517" i="5" l="1"/>
  <c r="G520" i="13"/>
  <c r="F517" i="8"/>
  <c r="J525" i="13"/>
  <c r="F517" i="6"/>
  <c r="H528" i="13"/>
  <c r="F517" i="7"/>
  <c r="I525" i="13"/>
  <c r="F517" i="4"/>
  <c r="F518" i="13"/>
  <c r="F517" i="11"/>
  <c r="M529" i="13"/>
  <c r="F517" i="9"/>
  <c r="K520" i="13"/>
  <c r="F517" i="10"/>
  <c r="L520" i="13"/>
  <c r="F518" i="12"/>
  <c r="D527" i="13"/>
  <c r="F518" i="3"/>
  <c r="E518" i="13"/>
  <c r="F518" i="4" l="1"/>
  <c r="F519" i="13"/>
  <c r="F518" i="10"/>
  <c r="L528" i="13"/>
  <c r="F518" i="7"/>
  <c r="I516" i="13"/>
  <c r="F518" i="9"/>
  <c r="K522" i="13"/>
  <c r="F518" i="6"/>
  <c r="H516" i="13"/>
  <c r="F518" i="11"/>
  <c r="M530" i="13"/>
  <c r="F518" i="8"/>
  <c r="J516" i="13"/>
  <c r="F519" i="3"/>
  <c r="E519" i="13"/>
  <c r="F519" i="12"/>
  <c r="D518" i="13"/>
  <c r="F518" i="5"/>
  <c r="G522" i="13"/>
  <c r="F520" i="3" l="1"/>
  <c r="E527" i="13"/>
  <c r="F519" i="9"/>
  <c r="K527" i="13"/>
  <c r="F519" i="8"/>
  <c r="J522" i="13"/>
  <c r="F519" i="7"/>
  <c r="I524" i="13"/>
  <c r="F519" i="10"/>
  <c r="L521" i="13"/>
  <c r="F519" i="5"/>
  <c r="G518" i="13"/>
  <c r="F519" i="11"/>
  <c r="M522" i="13"/>
  <c r="F520" i="12"/>
  <c r="D530" i="13"/>
  <c r="F519" i="6"/>
  <c r="H520" i="13"/>
  <c r="F519" i="4"/>
  <c r="F524" i="13"/>
  <c r="F520" i="11" l="1"/>
  <c r="M516" i="13"/>
  <c r="N516" i="13" s="1"/>
  <c r="F520" i="7"/>
  <c r="I530" i="13"/>
  <c r="F520" i="5"/>
  <c r="G523" i="13"/>
  <c r="F520" i="8"/>
  <c r="J528" i="13"/>
  <c r="F520" i="4"/>
  <c r="F527" i="13"/>
  <c r="F520" i="9"/>
  <c r="K528" i="13"/>
  <c r="F520" i="6"/>
  <c r="H525" i="13"/>
  <c r="F520" i="10"/>
  <c r="L517" i="13"/>
  <c r="F521" i="12"/>
  <c r="D517" i="13"/>
  <c r="F521" i="3"/>
  <c r="E528" i="13"/>
  <c r="F522" i="3" l="1"/>
  <c r="E524" i="13"/>
  <c r="F521" i="6"/>
  <c r="H521" i="13"/>
  <c r="F521" i="5"/>
  <c r="G527" i="13"/>
  <c r="F521" i="8"/>
  <c r="J524" i="13"/>
  <c r="F522" i="12"/>
  <c r="D529" i="13"/>
  <c r="F521" i="9"/>
  <c r="K521" i="13"/>
  <c r="F521" i="7"/>
  <c r="I522" i="13"/>
  <c r="F521" i="10"/>
  <c r="L518" i="13"/>
  <c r="F521" i="4"/>
  <c r="F523" i="13"/>
  <c r="F521" i="11"/>
  <c r="M526" i="13"/>
  <c r="F522" i="8" l="1"/>
  <c r="J523" i="13"/>
  <c r="F522" i="7"/>
  <c r="I523" i="13"/>
  <c r="F522" i="5"/>
  <c r="G524" i="13"/>
  <c r="F522" i="9"/>
  <c r="K526" i="13"/>
  <c r="F522" i="6"/>
  <c r="H530" i="13"/>
  <c r="F522" i="10"/>
  <c r="L526" i="13"/>
  <c r="F522" i="11"/>
  <c r="M525" i="13"/>
  <c r="F522" i="4"/>
  <c r="F521" i="13"/>
  <c r="F523" i="12"/>
  <c r="D526" i="13"/>
  <c r="F523" i="3"/>
  <c r="E523" i="13"/>
  <c r="F523" i="9" l="1"/>
  <c r="K519" i="13"/>
  <c r="F523" i="5"/>
  <c r="G521" i="13"/>
  <c r="F524" i="3"/>
  <c r="E521" i="13"/>
  <c r="F523" i="10"/>
  <c r="L524" i="13"/>
  <c r="F523" i="7"/>
  <c r="I527" i="13"/>
  <c r="F523" i="6"/>
  <c r="H529" i="13"/>
  <c r="F523" i="11"/>
  <c r="M523" i="13"/>
  <c r="F524" i="12"/>
  <c r="D521" i="13"/>
  <c r="N521" i="13" s="1"/>
  <c r="F523" i="4"/>
  <c r="F522" i="13"/>
  <c r="F523" i="8"/>
  <c r="J530" i="13"/>
  <c r="F524" i="11" l="1"/>
  <c r="M528" i="13"/>
  <c r="F524" i="8"/>
  <c r="J527" i="13"/>
  <c r="F524" i="6"/>
  <c r="H527" i="13"/>
  <c r="F525" i="3"/>
  <c r="E522" i="13"/>
  <c r="F524" i="10"/>
  <c r="L527" i="13"/>
  <c r="F524" i="4"/>
  <c r="F528" i="13"/>
  <c r="F524" i="7"/>
  <c r="I528" i="13"/>
  <c r="F524" i="5"/>
  <c r="G528" i="13"/>
  <c r="F525" i="12"/>
  <c r="D524" i="13"/>
  <c r="F524" i="9"/>
  <c r="K518" i="13"/>
  <c r="N518" i="13" s="1"/>
  <c r="F525" i="5" l="1"/>
  <c r="G530" i="13"/>
  <c r="F526" i="3"/>
  <c r="E525" i="13"/>
  <c r="F525" i="7"/>
  <c r="I519" i="13"/>
  <c r="F525" i="6"/>
  <c r="H526" i="13"/>
  <c r="F525" i="9"/>
  <c r="K524" i="13"/>
  <c r="N524" i="13" s="1"/>
  <c r="F525" i="4"/>
  <c r="F530" i="13"/>
  <c r="F525" i="8"/>
  <c r="J519" i="13"/>
  <c r="F526" i="12"/>
  <c r="D525" i="13"/>
  <c r="F525" i="10"/>
  <c r="L529" i="13"/>
  <c r="F525" i="11"/>
  <c r="M527" i="13"/>
  <c r="N527" i="13" s="1"/>
  <c r="F526" i="8" l="1"/>
  <c r="J520" i="13"/>
  <c r="F526" i="7"/>
  <c r="I526" i="13"/>
  <c r="F526" i="4"/>
  <c r="F525" i="13"/>
  <c r="N525" i="13" s="1"/>
  <c r="F527" i="3"/>
  <c r="E530" i="13"/>
  <c r="F526" i="9"/>
  <c r="K529" i="13"/>
  <c r="F526" i="5"/>
  <c r="G525" i="13"/>
  <c r="F526" i="6"/>
  <c r="H523" i="13"/>
  <c r="N523" i="13" s="1"/>
  <c r="F526" i="11"/>
  <c r="M517" i="13"/>
  <c r="N517" i="13" s="1"/>
  <c r="F526" i="10"/>
  <c r="L519" i="13"/>
  <c r="N519" i="13" s="1"/>
  <c r="F527" i="12"/>
  <c r="D528" i="13"/>
  <c r="N528" i="13" s="1"/>
  <c r="F527" i="4" l="1"/>
  <c r="F529" i="13"/>
  <c r="F528" i="12"/>
  <c r="D531" i="13"/>
  <c r="F527" i="7"/>
  <c r="I520" i="13"/>
  <c r="F527" i="9"/>
  <c r="K530" i="13"/>
  <c r="N530" i="13" s="1"/>
  <c r="F528" i="3"/>
  <c r="E529" i="13"/>
  <c r="F527" i="8"/>
  <c r="J526" i="13"/>
  <c r="N526" i="13" s="1"/>
  <c r="F527" i="6"/>
  <c r="H522" i="13"/>
  <c r="N522" i="13" s="1"/>
  <c r="F527" i="5"/>
  <c r="G529" i="13"/>
  <c r="F527" i="10"/>
  <c r="L530" i="13"/>
  <c r="F527" i="11"/>
  <c r="M520" i="13"/>
  <c r="N520" i="13" s="1"/>
  <c r="F528" i="5" l="1"/>
  <c r="G531" i="13"/>
  <c r="F528" i="9"/>
  <c r="K531" i="13"/>
  <c r="F528" i="6"/>
  <c r="H532" i="13"/>
  <c r="F528" i="7"/>
  <c r="I539" i="13"/>
  <c r="F528" i="11"/>
  <c r="M532" i="13"/>
  <c r="F528" i="8"/>
  <c r="J541" i="13"/>
  <c r="F529" i="12"/>
  <c r="D535" i="13"/>
  <c r="N529" i="13"/>
  <c r="F528" i="10"/>
  <c r="L539" i="13"/>
  <c r="F529" i="3"/>
  <c r="E531" i="13"/>
  <c r="F528" i="4"/>
  <c r="F532" i="13"/>
  <c r="F529" i="7" l="1"/>
  <c r="I533" i="13"/>
  <c r="F529" i="6"/>
  <c r="H533" i="13"/>
  <c r="F529" i="8"/>
  <c r="J532" i="13"/>
  <c r="F530" i="12"/>
  <c r="D538" i="13"/>
  <c r="F529" i="4"/>
  <c r="F534" i="13"/>
  <c r="F529" i="9"/>
  <c r="K533" i="13"/>
  <c r="F530" i="3"/>
  <c r="E534" i="13"/>
  <c r="F529" i="11"/>
  <c r="M536" i="13"/>
  <c r="F529" i="10"/>
  <c r="L531" i="13"/>
  <c r="F529" i="5"/>
  <c r="G534" i="13"/>
  <c r="F531" i="3" l="1"/>
  <c r="E532" i="13"/>
  <c r="F530" i="8"/>
  <c r="J533" i="13"/>
  <c r="F530" i="5"/>
  <c r="G532" i="13"/>
  <c r="F530" i="9"/>
  <c r="K537" i="13"/>
  <c r="F530" i="6"/>
  <c r="H539" i="13"/>
  <c r="F530" i="10"/>
  <c r="L537" i="13"/>
  <c r="F530" i="4"/>
  <c r="F531" i="13"/>
  <c r="F530" i="7"/>
  <c r="I532" i="13"/>
  <c r="F530" i="11"/>
  <c r="M534" i="13"/>
  <c r="F531" i="12"/>
  <c r="D534" i="13"/>
  <c r="F531" i="7" l="1"/>
  <c r="I541" i="13"/>
  <c r="F531" i="9"/>
  <c r="K541" i="13"/>
  <c r="F531" i="4"/>
  <c r="F542" i="13"/>
  <c r="F531" i="5"/>
  <c r="G536" i="13"/>
  <c r="F532" i="12"/>
  <c r="D533" i="13"/>
  <c r="F531" i="10"/>
  <c r="L533" i="13"/>
  <c r="F531" i="8"/>
  <c r="J531" i="13"/>
  <c r="F531" i="11"/>
  <c r="M539" i="13"/>
  <c r="F531" i="6"/>
  <c r="H531" i="13"/>
  <c r="F532" i="3"/>
  <c r="E538" i="13"/>
  <c r="F532" i="8" l="1"/>
  <c r="J537" i="13"/>
  <c r="F532" i="4"/>
  <c r="F538" i="13"/>
  <c r="F533" i="3"/>
  <c r="E542" i="13"/>
  <c r="F532" i="10"/>
  <c r="L541" i="13"/>
  <c r="F532" i="6"/>
  <c r="H535" i="13"/>
  <c r="F533" i="12"/>
  <c r="D537" i="13"/>
  <c r="F532" i="9"/>
  <c r="K540" i="13"/>
  <c r="F532" i="11"/>
  <c r="M541" i="13"/>
  <c r="F532" i="5"/>
  <c r="G542" i="13"/>
  <c r="F532" i="7"/>
  <c r="I531" i="13"/>
  <c r="F533" i="10" l="1"/>
  <c r="L543" i="13"/>
  <c r="F533" i="9"/>
  <c r="K536" i="13"/>
  <c r="F534" i="3"/>
  <c r="E533" i="13"/>
  <c r="F533" i="7"/>
  <c r="I537" i="13"/>
  <c r="F534" i="12"/>
  <c r="D542" i="13"/>
  <c r="F533" i="5"/>
  <c r="G540" i="13"/>
  <c r="F533" i="6"/>
  <c r="H536" i="13"/>
  <c r="F533" i="4"/>
  <c r="F540" i="13"/>
  <c r="F533" i="11"/>
  <c r="M535" i="13"/>
  <c r="F533" i="8"/>
  <c r="J539" i="13"/>
  <c r="F534" i="6" l="1"/>
  <c r="H538" i="13"/>
  <c r="F535" i="3"/>
  <c r="E535" i="13"/>
  <c r="F534" i="8"/>
  <c r="J535" i="13"/>
  <c r="F534" i="5"/>
  <c r="G533" i="13"/>
  <c r="F534" i="9"/>
  <c r="K534" i="13"/>
  <c r="F534" i="11"/>
  <c r="M544" i="13"/>
  <c r="F534" i="10"/>
  <c r="L534" i="13"/>
  <c r="F535" i="12"/>
  <c r="D540" i="13"/>
  <c r="F534" i="4"/>
  <c r="F536" i="13"/>
  <c r="F534" i="7"/>
  <c r="I535" i="13"/>
  <c r="F535" i="5" l="1"/>
  <c r="G538" i="13"/>
  <c r="F535" i="7"/>
  <c r="I534" i="13"/>
  <c r="F536" i="3"/>
  <c r="E540" i="13"/>
  <c r="F535" i="11"/>
  <c r="M537" i="13"/>
  <c r="F535" i="9"/>
  <c r="K543" i="13"/>
  <c r="F535" i="10"/>
  <c r="L540" i="13"/>
  <c r="F535" i="8"/>
  <c r="J536" i="13"/>
  <c r="F535" i="6"/>
  <c r="H540" i="13"/>
  <c r="F535" i="4"/>
  <c r="F537" i="13"/>
  <c r="F536" i="12"/>
  <c r="D541" i="13"/>
  <c r="F536" i="9" l="1"/>
  <c r="K535" i="13"/>
  <c r="F536" i="6"/>
  <c r="H534" i="13"/>
  <c r="F536" i="11"/>
  <c r="M542" i="13"/>
  <c r="F536" i="10"/>
  <c r="L532" i="13"/>
  <c r="F536" i="7"/>
  <c r="I538" i="13"/>
  <c r="F536" i="8"/>
  <c r="J538" i="13"/>
  <c r="F537" i="3"/>
  <c r="E536" i="13"/>
  <c r="F536" i="4"/>
  <c r="F543" i="13"/>
  <c r="F537" i="12"/>
  <c r="D536" i="13"/>
  <c r="F536" i="5"/>
  <c r="G535" i="13"/>
  <c r="F537" i="4" l="1"/>
  <c r="F533" i="13"/>
  <c r="F537" i="10"/>
  <c r="L535" i="13"/>
  <c r="F537" i="5"/>
  <c r="G543" i="13"/>
  <c r="F537" i="8"/>
  <c r="J540" i="13"/>
  <c r="F537" i="6"/>
  <c r="H541" i="13"/>
  <c r="F538" i="3"/>
  <c r="E543" i="13"/>
  <c r="F537" i="7"/>
  <c r="I544" i="13"/>
  <c r="F537" i="9"/>
  <c r="K532" i="13"/>
  <c r="F537" i="11"/>
  <c r="M533" i="13"/>
  <c r="F538" i="12"/>
  <c r="D543" i="13"/>
  <c r="F538" i="7" l="1"/>
  <c r="I536" i="13"/>
  <c r="F539" i="12"/>
  <c r="D545" i="13"/>
  <c r="F539" i="3"/>
  <c r="E537" i="13"/>
  <c r="F538" i="5"/>
  <c r="G545" i="13"/>
  <c r="F538" i="11"/>
  <c r="M538" i="13"/>
  <c r="F538" i="6"/>
  <c r="H542" i="13"/>
  <c r="F538" i="10"/>
  <c r="L536" i="13"/>
  <c r="N533" i="13"/>
  <c r="F538" i="9"/>
  <c r="K538" i="13"/>
  <c r="F538" i="8"/>
  <c r="J543" i="13"/>
  <c r="F538" i="4"/>
  <c r="F545" i="13"/>
  <c r="F539" i="5" l="1"/>
  <c r="G537" i="13"/>
  <c r="F540" i="3"/>
  <c r="E545" i="13"/>
  <c r="F539" i="10"/>
  <c r="L538" i="13"/>
  <c r="N538" i="13"/>
  <c r="F540" i="12"/>
  <c r="D539" i="13"/>
  <c r="F539" i="8"/>
  <c r="J534" i="13"/>
  <c r="N534" i="13" s="1"/>
  <c r="N536" i="13"/>
  <c r="F539" i="4"/>
  <c r="F535" i="13"/>
  <c r="N535" i="13" s="1"/>
  <c r="F539" i="6"/>
  <c r="H544" i="13"/>
  <c r="F539" i="11"/>
  <c r="M540" i="13"/>
  <c r="F539" i="9"/>
  <c r="K539" i="13"/>
  <c r="F539" i="7"/>
  <c r="I540" i="13"/>
  <c r="N540" i="13" s="1"/>
  <c r="F540" i="9" l="1"/>
  <c r="K545" i="13"/>
  <c r="F540" i="8"/>
  <c r="J542" i="13"/>
  <c r="F541" i="3"/>
  <c r="E539" i="13"/>
  <c r="F540" i="7"/>
  <c r="I542" i="13"/>
  <c r="F540" i="4"/>
  <c r="F544" i="13"/>
  <c r="F540" i="11"/>
  <c r="M531" i="13"/>
  <c r="N531" i="13" s="1"/>
  <c r="F541" i="12"/>
  <c r="D532" i="13"/>
  <c r="N532" i="13" s="1"/>
  <c r="F540" i="10"/>
  <c r="L542" i="13"/>
  <c r="F540" i="6"/>
  <c r="H537" i="13"/>
  <c r="N537" i="13" s="1"/>
  <c r="F540" i="5"/>
  <c r="G544" i="13"/>
  <c r="F542" i="3" l="1"/>
  <c r="E544" i="13"/>
  <c r="F541" i="11"/>
  <c r="M545" i="13"/>
  <c r="F541" i="8"/>
  <c r="J544" i="13"/>
  <c r="F541" i="9"/>
  <c r="K542" i="13"/>
  <c r="N542" i="13" s="1"/>
  <c r="F541" i="4"/>
  <c r="F539" i="13"/>
  <c r="N539" i="13" s="1"/>
  <c r="F542" i="12"/>
  <c r="D544" i="13"/>
  <c r="F541" i="5"/>
  <c r="G539" i="13"/>
  <c r="F541" i="6"/>
  <c r="H543" i="13"/>
  <c r="F541" i="10"/>
  <c r="L545" i="13"/>
  <c r="F541" i="7"/>
  <c r="I543" i="13"/>
  <c r="F542" i="9" l="1"/>
  <c r="K544" i="13"/>
  <c r="N544" i="13" s="1"/>
  <c r="F542" i="5"/>
  <c r="G541" i="13"/>
  <c r="F542" i="7"/>
  <c r="I545" i="13"/>
  <c r="F543" i="12"/>
  <c r="D547" i="13"/>
  <c r="F542" i="11"/>
  <c r="M543" i="13"/>
  <c r="F542" i="10"/>
  <c r="L544" i="13"/>
  <c r="N543" i="13"/>
  <c r="F542" i="4"/>
  <c r="F541" i="13"/>
  <c r="F543" i="3"/>
  <c r="E541" i="13"/>
  <c r="F542" i="8"/>
  <c r="J545" i="13"/>
  <c r="F542" i="6"/>
  <c r="H545" i="13"/>
  <c r="F543" i="4" l="1"/>
  <c r="F546" i="13"/>
  <c r="F544" i="12"/>
  <c r="D552" i="13"/>
  <c r="N545" i="13"/>
  <c r="F543" i="6"/>
  <c r="H553" i="13"/>
  <c r="F543" i="7"/>
  <c r="I559" i="13"/>
  <c r="F543" i="10"/>
  <c r="L558" i="13"/>
  <c r="F543" i="8"/>
  <c r="J559" i="13"/>
  <c r="F543" i="5"/>
  <c r="G546" i="13"/>
  <c r="N541" i="13"/>
  <c r="F544" i="3"/>
  <c r="E546" i="13"/>
  <c r="F543" i="11"/>
  <c r="M554" i="13"/>
  <c r="F543" i="9"/>
  <c r="K556" i="13"/>
  <c r="F544" i="5" l="1"/>
  <c r="G552" i="13"/>
  <c r="F544" i="6"/>
  <c r="H546" i="13"/>
  <c r="F544" i="9"/>
  <c r="K546" i="13"/>
  <c r="F545" i="12"/>
  <c r="D549" i="13"/>
  <c r="F544" i="11"/>
  <c r="M551" i="13"/>
  <c r="F544" i="8"/>
  <c r="J549" i="13"/>
  <c r="F544" i="4"/>
  <c r="F556" i="13"/>
  <c r="F544" i="10"/>
  <c r="L548" i="13"/>
  <c r="F545" i="3"/>
  <c r="E553" i="13"/>
  <c r="F544" i="7"/>
  <c r="I549" i="13"/>
  <c r="F545" i="10" l="1"/>
  <c r="L556" i="13"/>
  <c r="F545" i="4"/>
  <c r="F550" i="13"/>
  <c r="F545" i="9"/>
  <c r="K547" i="13"/>
  <c r="F545" i="7"/>
  <c r="I546" i="13"/>
  <c r="F545" i="8"/>
  <c r="J546" i="13"/>
  <c r="F546" i="12"/>
  <c r="D551" i="13"/>
  <c r="F545" i="6"/>
  <c r="H554" i="13"/>
  <c r="F546" i="3"/>
  <c r="E552" i="13"/>
  <c r="F545" i="11"/>
  <c r="M549" i="13"/>
  <c r="F545" i="5"/>
  <c r="G550" i="13"/>
  <c r="F547" i="3" l="1"/>
  <c r="E548" i="13"/>
  <c r="F546" i="7"/>
  <c r="I555" i="13"/>
  <c r="F546" i="6"/>
  <c r="H548" i="13"/>
  <c r="F546" i="9"/>
  <c r="K555" i="13"/>
  <c r="F546" i="5"/>
  <c r="G557" i="13"/>
  <c r="F547" i="12"/>
  <c r="D557" i="13"/>
  <c r="F546" i="4"/>
  <c r="F548" i="13"/>
  <c r="F546" i="11"/>
  <c r="M555" i="13"/>
  <c r="F546" i="8"/>
  <c r="J547" i="13"/>
  <c r="F546" i="10"/>
  <c r="L550" i="13"/>
  <c r="F547" i="4" l="1"/>
  <c r="F554" i="13"/>
  <c r="F547" i="9"/>
  <c r="K548" i="13"/>
  <c r="F547" i="10"/>
  <c r="L547" i="13"/>
  <c r="F548" i="12"/>
  <c r="D546" i="13"/>
  <c r="F547" i="6"/>
  <c r="H551" i="13"/>
  <c r="F547" i="7"/>
  <c r="I547" i="13"/>
  <c r="F547" i="8"/>
  <c r="J550" i="13"/>
  <c r="F547" i="5"/>
  <c r="G554" i="13"/>
  <c r="F547" i="11"/>
  <c r="M550" i="13"/>
  <c r="F548" i="3"/>
  <c r="E547" i="13"/>
  <c r="F548" i="5" l="1"/>
  <c r="G548" i="13"/>
  <c r="F549" i="12"/>
  <c r="D553" i="13"/>
  <c r="F548" i="8"/>
  <c r="J553" i="13"/>
  <c r="F548" i="10"/>
  <c r="L560" i="13"/>
  <c r="F548" i="7"/>
  <c r="I553" i="13"/>
  <c r="F548" i="9"/>
  <c r="K558" i="13"/>
  <c r="F548" i="11"/>
  <c r="M557" i="13"/>
  <c r="F548" i="6"/>
  <c r="H547" i="13"/>
  <c r="F549" i="3"/>
  <c r="E555" i="13"/>
  <c r="F548" i="4"/>
  <c r="F552" i="13"/>
  <c r="F549" i="10" l="1"/>
  <c r="L549" i="13"/>
  <c r="F549" i="6"/>
  <c r="H549" i="13"/>
  <c r="F549" i="11"/>
  <c r="M548" i="13"/>
  <c r="F549" i="4"/>
  <c r="F547" i="13"/>
  <c r="F549" i="8"/>
  <c r="J558" i="13"/>
  <c r="F549" i="9"/>
  <c r="K551" i="13"/>
  <c r="F550" i="12"/>
  <c r="D558" i="13"/>
  <c r="F550" i="3"/>
  <c r="E556" i="13"/>
  <c r="F549" i="7"/>
  <c r="I550" i="13"/>
  <c r="F549" i="5"/>
  <c r="G551" i="13"/>
  <c r="F550" i="4" l="1"/>
  <c r="F558" i="13"/>
  <c r="F551" i="12"/>
  <c r="D554" i="13"/>
  <c r="F550" i="11"/>
  <c r="M546" i="13"/>
  <c r="F550" i="5"/>
  <c r="G553" i="13"/>
  <c r="F550" i="9"/>
  <c r="K560" i="13"/>
  <c r="F550" i="7"/>
  <c r="I551" i="13"/>
  <c r="F550" i="6"/>
  <c r="H552" i="13"/>
  <c r="F550" i="8"/>
  <c r="J555" i="13"/>
  <c r="F551" i="3"/>
  <c r="E554" i="13"/>
  <c r="F550" i="10"/>
  <c r="L552" i="13"/>
  <c r="F551" i="8" l="1"/>
  <c r="J557" i="13"/>
  <c r="F551" i="5"/>
  <c r="G547" i="13"/>
  <c r="F551" i="6"/>
  <c r="H557" i="13"/>
  <c r="F551" i="11"/>
  <c r="M559" i="13"/>
  <c r="F551" i="7"/>
  <c r="I552" i="13"/>
  <c r="F552" i="12"/>
  <c r="D548" i="13"/>
  <c r="F551" i="9"/>
  <c r="K550" i="13"/>
  <c r="F551" i="10"/>
  <c r="L551" i="13"/>
  <c r="F552" i="3"/>
  <c r="E551" i="13"/>
  <c r="F551" i="4"/>
  <c r="F551" i="13"/>
  <c r="F552" i="11" l="1"/>
  <c r="M552" i="13"/>
  <c r="F552" i="9"/>
  <c r="K553" i="13"/>
  <c r="F552" i="6"/>
  <c r="H555" i="13"/>
  <c r="F552" i="10"/>
  <c r="L553" i="13"/>
  <c r="F553" i="12"/>
  <c r="D560" i="13"/>
  <c r="F552" i="5"/>
  <c r="G558" i="13"/>
  <c r="F552" i="4"/>
  <c r="F549" i="13"/>
  <c r="F553" i="3"/>
  <c r="E550" i="13"/>
  <c r="F552" i="7"/>
  <c r="I557" i="13"/>
  <c r="F552" i="8"/>
  <c r="J548" i="13"/>
  <c r="F554" i="3" l="1"/>
  <c r="E557" i="13"/>
  <c r="F553" i="10"/>
  <c r="L546" i="13"/>
  <c r="N546" i="13" s="1"/>
  <c r="F553" i="4"/>
  <c r="F555" i="13"/>
  <c r="F553" i="6"/>
  <c r="H559" i="13"/>
  <c r="F553" i="8"/>
  <c r="J554" i="13"/>
  <c r="F553" i="5"/>
  <c r="G556" i="13"/>
  <c r="F553" i="9"/>
  <c r="K549" i="13"/>
  <c r="F553" i="7"/>
  <c r="I558" i="13"/>
  <c r="F554" i="12"/>
  <c r="D550" i="13"/>
  <c r="F553" i="11"/>
  <c r="M547" i="13"/>
  <c r="N547" i="13" s="1"/>
  <c r="F554" i="7" l="1"/>
  <c r="I548" i="13"/>
  <c r="N548" i="13" s="1"/>
  <c r="F554" i="6"/>
  <c r="H556" i="13"/>
  <c r="F554" i="9"/>
  <c r="K552" i="13"/>
  <c r="F554" i="11"/>
  <c r="M560" i="13"/>
  <c r="F554" i="4"/>
  <c r="F557" i="13"/>
  <c r="F555" i="12"/>
  <c r="D555" i="13"/>
  <c r="F554" i="5"/>
  <c r="G549" i="13"/>
  <c r="F554" i="10"/>
  <c r="L557" i="13"/>
  <c r="F554" i="8"/>
  <c r="J556" i="13"/>
  <c r="F555" i="3"/>
  <c r="E549" i="13"/>
  <c r="N549" i="13" s="1"/>
  <c r="F555" i="11" l="1"/>
  <c r="M556" i="13"/>
  <c r="F555" i="5"/>
  <c r="G555" i="13"/>
  <c r="N555" i="13" s="1"/>
  <c r="F555" i="9"/>
  <c r="K557" i="13"/>
  <c r="N557" i="13" s="1"/>
  <c r="F556" i="3"/>
  <c r="E560" i="13"/>
  <c r="F556" i="12"/>
  <c r="D559" i="13"/>
  <c r="F555" i="8"/>
  <c r="J551" i="13"/>
  <c r="N551" i="13" s="1"/>
  <c r="F555" i="6"/>
  <c r="H550" i="13"/>
  <c r="N550" i="13" s="1"/>
  <c r="F555" i="10"/>
  <c r="L555" i="13"/>
  <c r="F555" i="4"/>
  <c r="F560" i="13"/>
  <c r="F555" i="7"/>
  <c r="I556" i="13"/>
  <c r="F556" i="6" l="1"/>
  <c r="H560" i="13"/>
  <c r="F556" i="9"/>
  <c r="K554" i="13"/>
  <c r="F556" i="8"/>
  <c r="J552" i="13"/>
  <c r="N552" i="13" s="1"/>
  <c r="F556" i="5"/>
  <c r="G560" i="13"/>
  <c r="F557" i="12"/>
  <c r="D556" i="13"/>
  <c r="N556" i="13" s="1"/>
  <c r="F556" i="7"/>
  <c r="I554" i="13"/>
  <c r="F556" i="4"/>
  <c r="F553" i="13"/>
  <c r="F556" i="11"/>
  <c r="M553" i="13"/>
  <c r="F556" i="10"/>
  <c r="L554" i="13"/>
  <c r="F557" i="3"/>
  <c r="E558" i="13"/>
  <c r="F557" i="11" l="1"/>
  <c r="M558" i="13"/>
  <c r="F557" i="5"/>
  <c r="G559" i="13"/>
  <c r="N553" i="13"/>
  <c r="F557" i="4"/>
  <c r="F559" i="13"/>
  <c r="N554" i="13"/>
  <c r="F557" i="8"/>
  <c r="J560" i="13"/>
  <c r="N560" i="13" s="1"/>
  <c r="F557" i="7"/>
  <c r="I560" i="13"/>
  <c r="F557" i="9"/>
  <c r="K559" i="13"/>
  <c r="F558" i="12"/>
  <c r="D570" i="13"/>
  <c r="F558" i="3"/>
  <c r="E559" i="13"/>
  <c r="F557" i="10"/>
  <c r="L559" i="13"/>
  <c r="F557" i="6"/>
  <c r="H558" i="13"/>
  <c r="N558" i="13" s="1"/>
  <c r="F558" i="6" l="1"/>
  <c r="H561" i="13"/>
  <c r="F558" i="9"/>
  <c r="K566" i="13"/>
  <c r="F558" i="4"/>
  <c r="F563" i="13"/>
  <c r="F558" i="7"/>
  <c r="I562" i="13"/>
  <c r="N559" i="13"/>
  <c r="F558" i="5"/>
  <c r="G561" i="13"/>
  <c r="F559" i="3"/>
  <c r="E561" i="13"/>
  <c r="F558" i="8"/>
  <c r="J561" i="13"/>
  <c r="F558" i="11"/>
  <c r="M567" i="13"/>
  <c r="F558" i="10"/>
  <c r="L561" i="13"/>
  <c r="F559" i="12"/>
  <c r="D568" i="13"/>
  <c r="F559" i="8" l="1"/>
  <c r="J565" i="13"/>
  <c r="F559" i="7"/>
  <c r="I565" i="13"/>
  <c r="F559" i="4"/>
  <c r="F571" i="13"/>
  <c r="F560" i="12"/>
  <c r="D561" i="13"/>
  <c r="F559" i="9"/>
  <c r="K564" i="13"/>
  <c r="F560" i="3"/>
  <c r="E564" i="13"/>
  <c r="F559" i="10"/>
  <c r="L566" i="13"/>
  <c r="F559" i="5"/>
  <c r="G563" i="13"/>
  <c r="F559" i="11"/>
  <c r="M562" i="13"/>
  <c r="F559" i="6"/>
  <c r="H562" i="13"/>
  <c r="F561" i="12" l="1"/>
  <c r="D563" i="13"/>
  <c r="F560" i="10"/>
  <c r="L565" i="13"/>
  <c r="F560" i="4"/>
  <c r="F569" i="13"/>
  <c r="F561" i="3"/>
  <c r="E562" i="13"/>
  <c r="F560" i="6"/>
  <c r="H567" i="13"/>
  <c r="F560" i="7"/>
  <c r="I561" i="13"/>
  <c r="F560" i="5"/>
  <c r="G569" i="13"/>
  <c r="F560" i="11"/>
  <c r="M569" i="13"/>
  <c r="F560" i="9"/>
  <c r="K561" i="13"/>
  <c r="F560" i="8"/>
  <c r="J563" i="13"/>
  <c r="F562" i="3" l="1"/>
  <c r="E563" i="13"/>
  <c r="F561" i="11"/>
  <c r="M565" i="13"/>
  <c r="F561" i="5"/>
  <c r="G571" i="13"/>
  <c r="F561" i="4"/>
  <c r="F574" i="13"/>
  <c r="F561" i="7"/>
  <c r="I563" i="13"/>
  <c r="F561" i="10"/>
  <c r="L564" i="13"/>
  <c r="F561" i="8"/>
  <c r="J564" i="13"/>
  <c r="F561" i="6"/>
  <c r="H563" i="13"/>
  <c r="F561" i="9"/>
  <c r="K565" i="13"/>
  <c r="F562" i="12"/>
  <c r="D562" i="13"/>
  <c r="F562" i="6" l="1"/>
  <c r="H565" i="13"/>
  <c r="F562" i="4"/>
  <c r="F561" i="13"/>
  <c r="N561" i="13" s="1"/>
  <c r="F562" i="8"/>
  <c r="J562" i="13"/>
  <c r="F562" i="5"/>
  <c r="G562" i="13"/>
  <c r="F562" i="10"/>
  <c r="L568" i="13"/>
  <c r="F562" i="11"/>
  <c r="M561" i="13"/>
  <c r="F562" i="9"/>
  <c r="K563" i="13"/>
  <c r="F563" i="12"/>
  <c r="D564" i="13"/>
  <c r="F562" i="7"/>
  <c r="I566" i="13"/>
  <c r="F563" i="3"/>
  <c r="E571" i="13"/>
  <c r="F563" i="9" l="1"/>
  <c r="K572" i="13"/>
  <c r="F563" i="8"/>
  <c r="J566" i="13"/>
  <c r="F563" i="4"/>
  <c r="F562" i="13"/>
  <c r="F563" i="7"/>
  <c r="I564" i="13"/>
  <c r="F563" i="10"/>
  <c r="L571" i="13"/>
  <c r="F564" i="3"/>
  <c r="E567" i="13"/>
  <c r="F563" i="11"/>
  <c r="M575" i="13"/>
  <c r="F563" i="6"/>
  <c r="H572" i="13"/>
  <c r="F564" i="12"/>
  <c r="D569" i="13"/>
  <c r="F563" i="5"/>
  <c r="G564" i="13"/>
  <c r="F564" i="6" l="1"/>
  <c r="H571" i="13"/>
  <c r="F564" i="7"/>
  <c r="I570" i="13"/>
  <c r="F564" i="11"/>
  <c r="M573" i="13"/>
  <c r="F564" i="4"/>
  <c r="F572" i="13"/>
  <c r="F565" i="3"/>
  <c r="E569" i="13"/>
  <c r="F564" i="8"/>
  <c r="J573" i="13"/>
  <c r="F565" i="12"/>
  <c r="D567" i="13"/>
  <c r="F564" i="5"/>
  <c r="G570" i="13"/>
  <c r="F564" i="10"/>
  <c r="L570" i="13"/>
  <c r="F564" i="9"/>
  <c r="K570" i="13"/>
  <c r="F565" i="11" l="1"/>
  <c r="M564" i="13"/>
  <c r="F565" i="9"/>
  <c r="K567" i="13"/>
  <c r="F565" i="8"/>
  <c r="J568" i="13"/>
  <c r="F565" i="10"/>
  <c r="L562" i="13"/>
  <c r="F566" i="3"/>
  <c r="E570" i="13"/>
  <c r="F565" i="7"/>
  <c r="I567" i="13"/>
  <c r="F565" i="4"/>
  <c r="F568" i="13"/>
  <c r="F566" i="12"/>
  <c r="D565" i="13"/>
  <c r="F565" i="5"/>
  <c r="G568" i="13"/>
  <c r="F565" i="6"/>
  <c r="H564" i="13"/>
  <c r="F566" i="4" l="1"/>
  <c r="F564" i="13"/>
  <c r="N564" i="13" s="1"/>
  <c r="F566" i="8"/>
  <c r="J567" i="13"/>
  <c r="F566" i="6"/>
  <c r="H568" i="13"/>
  <c r="F566" i="7"/>
  <c r="I573" i="13"/>
  <c r="F566" i="9"/>
  <c r="K562" i="13"/>
  <c r="N562" i="13" s="1"/>
  <c r="F566" i="5"/>
  <c r="G575" i="13"/>
  <c r="F567" i="3"/>
  <c r="E566" i="13"/>
  <c r="F566" i="11"/>
  <c r="M574" i="13"/>
  <c r="F567" i="12"/>
  <c r="D572" i="13"/>
  <c r="F566" i="10"/>
  <c r="L572" i="13"/>
  <c r="F567" i="7" l="1"/>
  <c r="I575" i="13"/>
  <c r="F567" i="6"/>
  <c r="H573" i="13"/>
  <c r="F568" i="3"/>
  <c r="E565" i="13"/>
  <c r="F567" i="10"/>
  <c r="L563" i="13"/>
  <c r="F567" i="11"/>
  <c r="M563" i="13"/>
  <c r="F567" i="5"/>
  <c r="G572" i="13"/>
  <c r="F568" i="12"/>
  <c r="D574" i="13"/>
  <c r="F567" i="8"/>
  <c r="J569" i="13"/>
  <c r="F567" i="9"/>
  <c r="K568" i="13"/>
  <c r="F567" i="4"/>
  <c r="F575" i="13"/>
  <c r="F568" i="10" l="1"/>
  <c r="L567" i="13"/>
  <c r="F569" i="12"/>
  <c r="D566" i="13"/>
  <c r="F569" i="3"/>
  <c r="E572" i="13"/>
  <c r="F568" i="8"/>
  <c r="J572" i="13"/>
  <c r="F568" i="5"/>
  <c r="G566" i="13"/>
  <c r="F568" i="4"/>
  <c r="F570" i="13"/>
  <c r="F568" i="6"/>
  <c r="H575" i="13"/>
  <c r="N563" i="13"/>
  <c r="F568" i="9"/>
  <c r="K569" i="13"/>
  <c r="F568" i="11"/>
  <c r="M568" i="13"/>
  <c r="F568" i="7"/>
  <c r="I568" i="13"/>
  <c r="F569" i="6" l="1"/>
  <c r="H566" i="13"/>
  <c r="F570" i="3"/>
  <c r="E568" i="13"/>
  <c r="N568" i="13" s="1"/>
  <c r="F570" i="12"/>
  <c r="D575" i="13"/>
  <c r="F569" i="4"/>
  <c r="F566" i="13"/>
  <c r="N566" i="13" s="1"/>
  <c r="F569" i="11"/>
  <c r="M566" i="13"/>
  <c r="F569" i="10"/>
  <c r="L573" i="13"/>
  <c r="F569" i="7"/>
  <c r="I571" i="13"/>
  <c r="F569" i="5"/>
  <c r="G573" i="13"/>
  <c r="F569" i="9"/>
  <c r="K571" i="13"/>
  <c r="F569" i="8"/>
  <c r="J570" i="13"/>
  <c r="F571" i="12" l="1"/>
  <c r="D571" i="13"/>
  <c r="F570" i="8"/>
  <c r="J571" i="13"/>
  <c r="F570" i="10"/>
  <c r="L574" i="13"/>
  <c r="F570" i="7"/>
  <c r="I574" i="13"/>
  <c r="F570" i="11"/>
  <c r="M571" i="13"/>
  <c r="F571" i="3"/>
  <c r="E574" i="13"/>
  <c r="F570" i="9"/>
  <c r="K574" i="13"/>
  <c r="F570" i="5"/>
  <c r="G565" i="13"/>
  <c r="F570" i="4"/>
  <c r="F565" i="13"/>
  <c r="N565" i="13" s="1"/>
  <c r="F570" i="6"/>
  <c r="H569" i="13"/>
  <c r="F571" i="7" l="1"/>
  <c r="I569" i="13"/>
  <c r="F571" i="9"/>
  <c r="K573" i="13"/>
  <c r="F571" i="10"/>
  <c r="L569" i="13"/>
  <c r="N569" i="13" s="1"/>
  <c r="F572" i="3"/>
  <c r="E573" i="13"/>
  <c r="F571" i="8"/>
  <c r="J574" i="13"/>
  <c r="F571" i="5"/>
  <c r="G574" i="13"/>
  <c r="F571" i="6"/>
  <c r="H570" i="13"/>
  <c r="F571" i="4"/>
  <c r="F567" i="13"/>
  <c r="N571" i="13"/>
  <c r="F571" i="11"/>
  <c r="M570" i="13"/>
  <c r="F572" i="12"/>
  <c r="D573" i="13"/>
  <c r="F572" i="10" l="1"/>
  <c r="L575" i="13"/>
  <c r="N570" i="13"/>
  <c r="F572" i="5"/>
  <c r="G567" i="13"/>
  <c r="N567" i="13" s="1"/>
  <c r="F572" i="6"/>
  <c r="H574" i="13"/>
  <c r="N574" i="13" s="1"/>
  <c r="F572" i="11"/>
  <c r="M572" i="13"/>
  <c r="F572" i="8"/>
  <c r="J575" i="13"/>
  <c r="F572" i="9"/>
  <c r="K575" i="13"/>
  <c r="F573" i="12"/>
  <c r="D578" i="13"/>
  <c r="F572" i="4"/>
  <c r="F573" i="13"/>
  <c r="N573" i="13" s="1"/>
  <c r="F573" i="3"/>
  <c r="E575" i="13"/>
  <c r="N575" i="13" s="1"/>
  <c r="F572" i="7"/>
  <c r="I572" i="13"/>
  <c r="N572" i="13" s="1"/>
  <c r="F573" i="7" l="1"/>
  <c r="I580" i="13"/>
  <c r="F573" i="6"/>
  <c r="H576" i="13"/>
  <c r="F574" i="3"/>
  <c r="E578" i="13"/>
  <c r="F573" i="9"/>
  <c r="K581" i="13"/>
  <c r="F573" i="5"/>
  <c r="G583" i="13"/>
  <c r="F573" i="8"/>
  <c r="J582" i="13"/>
  <c r="F573" i="4"/>
  <c r="F587" i="13"/>
  <c r="F573" i="10"/>
  <c r="L582" i="13"/>
  <c r="F574" i="12"/>
  <c r="D585" i="13"/>
  <c r="F573" i="11"/>
  <c r="M585" i="13"/>
  <c r="F574" i="10" l="1"/>
  <c r="L577" i="13"/>
  <c r="F574" i="9"/>
  <c r="K578" i="13"/>
  <c r="F574" i="4"/>
  <c r="F579" i="13"/>
  <c r="F575" i="3"/>
  <c r="E583" i="13"/>
  <c r="F574" i="11"/>
  <c r="M580" i="13"/>
  <c r="F574" i="8"/>
  <c r="J577" i="13"/>
  <c r="F574" i="6"/>
  <c r="H584" i="13"/>
  <c r="F575" i="12"/>
  <c r="D583" i="13"/>
  <c r="F574" i="5"/>
  <c r="G581" i="13"/>
  <c r="F574" i="7"/>
  <c r="I577" i="13"/>
  <c r="F576" i="3" l="1"/>
  <c r="E579" i="13"/>
  <c r="F575" i="4"/>
  <c r="F586" i="13"/>
  <c r="F575" i="6"/>
  <c r="H582" i="13"/>
  <c r="F575" i="8"/>
  <c r="J576" i="13"/>
  <c r="F575" i="9"/>
  <c r="K577" i="13"/>
  <c r="F575" i="7"/>
  <c r="I576" i="13"/>
  <c r="F575" i="11"/>
  <c r="M576" i="13"/>
  <c r="F575" i="10"/>
  <c r="L581" i="13"/>
  <c r="F575" i="5"/>
  <c r="G576" i="13"/>
  <c r="F576" i="12"/>
  <c r="D577" i="13"/>
  <c r="F576" i="8" l="1"/>
  <c r="J580" i="13"/>
  <c r="F576" i="11"/>
  <c r="M588" i="13"/>
  <c r="F576" i="6"/>
  <c r="H583" i="13"/>
  <c r="F576" i="5"/>
  <c r="G579" i="13"/>
  <c r="F576" i="10"/>
  <c r="L580" i="13"/>
  <c r="F577" i="12"/>
  <c r="D588" i="13"/>
  <c r="F576" i="7"/>
  <c r="I588" i="13"/>
  <c r="F576" i="4"/>
  <c r="F576" i="13"/>
  <c r="F576" i="9"/>
  <c r="K582" i="13"/>
  <c r="F577" i="3"/>
  <c r="E576" i="13"/>
  <c r="F577" i="4" l="1"/>
  <c r="F581" i="13"/>
  <c r="F577" i="5"/>
  <c r="G586" i="13"/>
  <c r="F577" i="7"/>
  <c r="I582" i="13"/>
  <c r="F577" i="6"/>
  <c r="H590" i="13"/>
  <c r="F578" i="12"/>
  <c r="D589" i="13"/>
  <c r="F578" i="3"/>
  <c r="E581" i="13"/>
  <c r="F577" i="11"/>
  <c r="M582" i="13"/>
  <c r="F577" i="9"/>
  <c r="K586" i="13"/>
  <c r="F577" i="10"/>
  <c r="L579" i="13"/>
  <c r="F577" i="8"/>
  <c r="J588" i="13"/>
  <c r="F578" i="6" l="1"/>
  <c r="H589" i="13"/>
  <c r="F578" i="11"/>
  <c r="M578" i="13"/>
  <c r="F578" i="7"/>
  <c r="I579" i="13"/>
  <c r="F578" i="8"/>
  <c r="J587" i="13"/>
  <c r="F578" i="5"/>
  <c r="G578" i="13"/>
  <c r="F578" i="9"/>
  <c r="K580" i="13"/>
  <c r="F579" i="3"/>
  <c r="E584" i="13"/>
  <c r="F578" i="10"/>
  <c r="L578" i="13"/>
  <c r="F579" i="12"/>
  <c r="D584" i="13"/>
  <c r="F578" i="4"/>
  <c r="F583" i="13"/>
  <c r="F579" i="8" l="1"/>
  <c r="J579" i="13"/>
  <c r="F579" i="7"/>
  <c r="I585" i="13"/>
  <c r="F579" i="11"/>
  <c r="M584" i="13"/>
  <c r="F579" i="10"/>
  <c r="L587" i="13"/>
  <c r="F580" i="3"/>
  <c r="E586" i="13"/>
  <c r="F579" i="4"/>
  <c r="F580" i="13"/>
  <c r="F579" i="5"/>
  <c r="G587" i="13"/>
  <c r="F579" i="9"/>
  <c r="K587" i="13"/>
  <c r="F580" i="12"/>
  <c r="D579" i="13"/>
  <c r="F579" i="6"/>
  <c r="H577" i="13"/>
  <c r="F580" i="10" l="1"/>
  <c r="L588" i="13"/>
  <c r="F580" i="5"/>
  <c r="G584" i="13"/>
  <c r="F580" i="11"/>
  <c r="M577" i="13"/>
  <c r="F580" i="6"/>
  <c r="H585" i="13"/>
  <c r="F580" i="4"/>
  <c r="F578" i="13"/>
  <c r="F581" i="12"/>
  <c r="D581" i="13"/>
  <c r="F580" i="7"/>
  <c r="I581" i="13"/>
  <c r="F581" i="3"/>
  <c r="E585" i="13"/>
  <c r="F580" i="9"/>
  <c r="K584" i="13"/>
  <c r="F580" i="8"/>
  <c r="J578" i="13"/>
  <c r="F581" i="6" l="1"/>
  <c r="H580" i="13"/>
  <c r="F582" i="3"/>
  <c r="E577" i="13"/>
  <c r="F581" i="7"/>
  <c r="I584" i="13"/>
  <c r="F581" i="11"/>
  <c r="M586" i="13"/>
  <c r="F581" i="8"/>
  <c r="J585" i="13"/>
  <c r="F581" i="5"/>
  <c r="G577" i="13"/>
  <c r="F581" i="9"/>
  <c r="K579" i="13"/>
  <c r="F581" i="4"/>
  <c r="F577" i="13"/>
  <c r="F582" i="12"/>
  <c r="D586" i="13"/>
  <c r="F581" i="10"/>
  <c r="L576" i="13"/>
  <c r="F582" i="11" l="1"/>
  <c r="M590" i="13"/>
  <c r="F582" i="9"/>
  <c r="K576" i="13"/>
  <c r="F582" i="5"/>
  <c r="G585" i="13"/>
  <c r="F582" i="7"/>
  <c r="I583" i="13"/>
  <c r="F582" i="10"/>
  <c r="L585" i="13"/>
  <c r="N577" i="13"/>
  <c r="F583" i="12"/>
  <c r="D590" i="13"/>
  <c r="F583" i="3"/>
  <c r="E580" i="13"/>
  <c r="F582" i="8"/>
  <c r="J584" i="13"/>
  <c r="F582" i="4"/>
  <c r="F590" i="13"/>
  <c r="F582" i="6"/>
  <c r="H579" i="13"/>
  <c r="F583" i="7" l="1"/>
  <c r="I578" i="13"/>
  <c r="N578" i="13" s="1"/>
  <c r="F584" i="3"/>
  <c r="E587" i="13"/>
  <c r="F583" i="5"/>
  <c r="G580" i="13"/>
  <c r="F584" i="12"/>
  <c r="D576" i="13"/>
  <c r="N576" i="13" s="1"/>
  <c r="F583" i="4"/>
  <c r="F584" i="13"/>
  <c r="F583" i="9"/>
  <c r="K588" i="13"/>
  <c r="F583" i="6"/>
  <c r="H578" i="13"/>
  <c r="F583" i="8"/>
  <c r="J581" i="13"/>
  <c r="F583" i="10"/>
  <c r="L584" i="13"/>
  <c r="F583" i="11"/>
  <c r="M589" i="13"/>
  <c r="F584" i="5" l="1"/>
  <c r="G589" i="13"/>
  <c r="F584" i="6"/>
  <c r="H588" i="13"/>
  <c r="N584" i="13"/>
  <c r="F585" i="3"/>
  <c r="E589" i="13"/>
  <c r="F584" i="9"/>
  <c r="K585" i="13"/>
  <c r="F584" i="10"/>
  <c r="L586" i="13"/>
  <c r="F584" i="4"/>
  <c r="F582" i="13"/>
  <c r="F584" i="11"/>
  <c r="M583" i="13"/>
  <c r="F584" i="7"/>
  <c r="I586" i="13"/>
  <c r="F584" i="8"/>
  <c r="J586" i="13"/>
  <c r="F585" i="12"/>
  <c r="D587" i="13"/>
  <c r="F585" i="11" l="1"/>
  <c r="M579" i="13"/>
  <c r="N579" i="13" s="1"/>
  <c r="F586" i="3"/>
  <c r="E590" i="13"/>
  <c r="F585" i="9"/>
  <c r="K583" i="13"/>
  <c r="F585" i="7"/>
  <c r="I587" i="13"/>
  <c r="F585" i="6"/>
  <c r="H587" i="13"/>
  <c r="F586" i="12"/>
  <c r="D582" i="13"/>
  <c r="F585" i="4"/>
  <c r="F589" i="13"/>
  <c r="F585" i="8"/>
  <c r="J583" i="13"/>
  <c r="N583" i="13" s="1"/>
  <c r="F585" i="10"/>
  <c r="L583" i="13"/>
  <c r="F585" i="5"/>
  <c r="G590" i="13"/>
  <c r="F586" i="9" l="1"/>
  <c r="K589" i="13"/>
  <c r="F587" i="3"/>
  <c r="E588" i="13"/>
  <c r="F586" i="4"/>
  <c r="F585" i="13"/>
  <c r="N585" i="13" s="1"/>
  <c r="F586" i="5"/>
  <c r="G582" i="13"/>
  <c r="F586" i="6"/>
  <c r="H586" i="13"/>
  <c r="N586" i="13" s="1"/>
  <c r="F586" i="11"/>
  <c r="M587" i="13"/>
  <c r="N587" i="13" s="1"/>
  <c r="F587" i="12"/>
  <c r="D580" i="13"/>
  <c r="N580" i="13" s="1"/>
  <c r="F586" i="10"/>
  <c r="L590" i="13"/>
  <c r="F586" i="8"/>
  <c r="J590" i="13"/>
  <c r="F586" i="7"/>
  <c r="I590" i="13"/>
  <c r="F587" i="7" l="1"/>
  <c r="I589" i="13"/>
  <c r="F587" i="11"/>
  <c r="M581" i="13"/>
  <c r="F588" i="3"/>
  <c r="E582" i="13"/>
  <c r="N582" i="13" s="1"/>
  <c r="F587" i="8"/>
  <c r="J589" i="13"/>
  <c r="F587" i="6"/>
  <c r="H581" i="13"/>
  <c r="F587" i="9"/>
  <c r="K590" i="13"/>
  <c r="N590" i="13" s="1"/>
  <c r="F587" i="10"/>
  <c r="L589" i="13"/>
  <c r="N589" i="13" s="1"/>
  <c r="F587" i="5"/>
  <c r="G588" i="13"/>
  <c r="F588" i="12"/>
  <c r="D592" i="13"/>
  <c r="F587" i="4"/>
  <c r="F588" i="13"/>
  <c r="N588" i="13" s="1"/>
  <c r="F588" i="10" l="1"/>
  <c r="L601" i="13"/>
  <c r="F589" i="3"/>
  <c r="E595" i="13"/>
  <c r="F588" i="4"/>
  <c r="F595" i="13"/>
  <c r="F588" i="9"/>
  <c r="K597" i="13"/>
  <c r="F588" i="11"/>
  <c r="M593" i="13"/>
  <c r="N581" i="13"/>
  <c r="F589" i="12"/>
  <c r="D591" i="13"/>
  <c r="F588" i="6"/>
  <c r="H592" i="13"/>
  <c r="F588" i="7"/>
  <c r="I597" i="13"/>
  <c r="F588" i="5"/>
  <c r="G591" i="13"/>
  <c r="F588" i="8"/>
  <c r="J597" i="13"/>
  <c r="F589" i="6" l="1"/>
  <c r="H596" i="13"/>
  <c r="F589" i="9"/>
  <c r="K591" i="13"/>
  <c r="F589" i="8"/>
  <c r="J598" i="13"/>
  <c r="F590" i="12"/>
  <c r="D594" i="13"/>
  <c r="F589" i="4"/>
  <c r="F591" i="13"/>
  <c r="F589" i="5"/>
  <c r="G595" i="13"/>
  <c r="F590" i="3"/>
  <c r="E591" i="13"/>
  <c r="F589" i="7"/>
  <c r="I593" i="13"/>
  <c r="F589" i="11"/>
  <c r="M598" i="13"/>
  <c r="F589" i="10"/>
  <c r="L597" i="13"/>
  <c r="F590" i="7" l="1"/>
  <c r="I598" i="13"/>
  <c r="F591" i="12"/>
  <c r="D599" i="13"/>
  <c r="F591" i="3"/>
  <c r="E596" i="13"/>
  <c r="F590" i="8"/>
  <c r="J601" i="13"/>
  <c r="F590" i="5"/>
  <c r="G592" i="13"/>
  <c r="F590" i="9"/>
  <c r="K595" i="13"/>
  <c r="F590" i="10"/>
  <c r="L595" i="13"/>
  <c r="F590" i="4"/>
  <c r="F596" i="13"/>
  <c r="F590" i="11"/>
  <c r="M597" i="13"/>
  <c r="F590" i="6"/>
  <c r="H594" i="13"/>
  <c r="F591" i="4" l="1"/>
  <c r="F593" i="13"/>
  <c r="F591" i="8"/>
  <c r="J592" i="13"/>
  <c r="F591" i="10"/>
  <c r="L594" i="13"/>
  <c r="F592" i="3"/>
  <c r="E593" i="13"/>
  <c r="F591" i="9"/>
  <c r="K605" i="13"/>
  <c r="F592" i="12"/>
  <c r="D600" i="13"/>
  <c r="F591" i="11"/>
  <c r="M596" i="13"/>
  <c r="F591" i="5"/>
  <c r="G599" i="13"/>
  <c r="F591" i="7"/>
  <c r="I591" i="13"/>
  <c r="F591" i="6"/>
  <c r="H599" i="13"/>
  <c r="F593" i="3" l="1"/>
  <c r="E600" i="13"/>
  <c r="F592" i="10"/>
  <c r="L600" i="13"/>
  <c r="F592" i="11"/>
  <c r="M599" i="13"/>
  <c r="F593" i="12"/>
  <c r="D593" i="13"/>
  <c r="F592" i="5"/>
  <c r="G594" i="13"/>
  <c r="F592" i="8"/>
  <c r="J593" i="13"/>
  <c r="F592" i="6"/>
  <c r="H602" i="13"/>
  <c r="F592" i="7"/>
  <c r="I601" i="13"/>
  <c r="F592" i="9"/>
  <c r="K601" i="13"/>
  <c r="F592" i="4"/>
  <c r="F599" i="13"/>
  <c r="F593" i="6" l="1"/>
  <c r="H593" i="13"/>
  <c r="F593" i="11"/>
  <c r="M604" i="13"/>
  <c r="F593" i="7"/>
  <c r="I596" i="13"/>
  <c r="F593" i="4"/>
  <c r="F602" i="13"/>
  <c r="F593" i="8"/>
  <c r="J591" i="13"/>
  <c r="F593" i="10"/>
  <c r="L591" i="13"/>
  <c r="F594" i="12"/>
  <c r="D603" i="13"/>
  <c r="F593" i="9"/>
  <c r="K602" i="13"/>
  <c r="F593" i="5"/>
  <c r="G593" i="13"/>
  <c r="F594" i="3"/>
  <c r="E599" i="13"/>
  <c r="F594" i="9" l="1"/>
  <c r="K592" i="13"/>
  <c r="F594" i="4"/>
  <c r="F594" i="13"/>
  <c r="F595" i="12"/>
  <c r="D604" i="13"/>
  <c r="F594" i="7"/>
  <c r="I592" i="13"/>
  <c r="F594" i="10"/>
  <c r="L596" i="13"/>
  <c r="F594" i="11"/>
  <c r="M594" i="13"/>
  <c r="F595" i="3"/>
  <c r="E594" i="13"/>
  <c r="F594" i="5"/>
  <c r="G596" i="13"/>
  <c r="F594" i="8"/>
  <c r="J594" i="13"/>
  <c r="F594" i="6"/>
  <c r="H604" i="13"/>
  <c r="F596" i="12" l="1"/>
  <c r="D602" i="13"/>
  <c r="F595" i="6"/>
  <c r="H601" i="13"/>
  <c r="F595" i="11"/>
  <c r="M600" i="13"/>
  <c r="F595" i="8"/>
  <c r="J603" i="13"/>
  <c r="F595" i="10"/>
  <c r="L598" i="13"/>
  <c r="F595" i="4"/>
  <c r="F603" i="13"/>
  <c r="F596" i="3"/>
  <c r="E592" i="13"/>
  <c r="F595" i="5"/>
  <c r="G605" i="13"/>
  <c r="F595" i="9"/>
  <c r="K598" i="13"/>
  <c r="F595" i="7"/>
  <c r="I595" i="13"/>
  <c r="F596" i="5" l="1"/>
  <c r="G602" i="13"/>
  <c r="F596" i="8"/>
  <c r="J600" i="13"/>
  <c r="F596" i="7"/>
  <c r="I594" i="13"/>
  <c r="F597" i="3"/>
  <c r="E605" i="13"/>
  <c r="F596" i="11"/>
  <c r="M602" i="13"/>
  <c r="F596" i="4"/>
  <c r="F605" i="13"/>
  <c r="F596" i="6"/>
  <c r="H603" i="13"/>
  <c r="F596" i="9"/>
  <c r="K600" i="13"/>
  <c r="F596" i="10"/>
  <c r="L604" i="13"/>
  <c r="F597" i="12"/>
  <c r="D601" i="13"/>
  <c r="F598" i="3" l="1"/>
  <c r="E598" i="13"/>
  <c r="F597" i="6"/>
  <c r="H598" i="13"/>
  <c r="F597" i="7"/>
  <c r="I604" i="13"/>
  <c r="F597" i="8"/>
  <c r="J596" i="13"/>
  <c r="F598" i="12"/>
  <c r="D598" i="13"/>
  <c r="F597" i="4"/>
  <c r="F592" i="13"/>
  <c r="F597" i="11"/>
  <c r="M592" i="13"/>
  <c r="F597" i="10"/>
  <c r="L603" i="13"/>
  <c r="F597" i="9"/>
  <c r="K599" i="13"/>
  <c r="F597" i="5"/>
  <c r="G600" i="13"/>
  <c r="F598" i="11" l="1"/>
  <c r="M591" i="13"/>
  <c r="F598" i="7"/>
  <c r="I600" i="13"/>
  <c r="F598" i="5"/>
  <c r="G603" i="13"/>
  <c r="F598" i="4"/>
  <c r="F600" i="13"/>
  <c r="F598" i="6"/>
  <c r="H595" i="13"/>
  <c r="F598" i="9"/>
  <c r="K596" i="13"/>
  <c r="F599" i="12"/>
  <c r="D595" i="13"/>
  <c r="F598" i="10"/>
  <c r="L605" i="13"/>
  <c r="F598" i="8"/>
  <c r="J595" i="13"/>
  <c r="F599" i="3"/>
  <c r="E604" i="13"/>
  <c r="F599" i="4" l="1"/>
  <c r="F597" i="13"/>
  <c r="F600" i="12"/>
  <c r="D605" i="13"/>
  <c r="F599" i="5"/>
  <c r="G598" i="13"/>
  <c r="F600" i="3"/>
  <c r="E602" i="13"/>
  <c r="F599" i="9"/>
  <c r="K594" i="13"/>
  <c r="N594" i="13" s="1"/>
  <c r="F599" i="8"/>
  <c r="J604" i="13"/>
  <c r="F599" i="7"/>
  <c r="I602" i="13"/>
  <c r="F599" i="6"/>
  <c r="H600" i="13"/>
  <c r="F599" i="10"/>
  <c r="L592" i="13"/>
  <c r="N592" i="13" s="1"/>
  <c r="N600" i="13"/>
  <c r="F599" i="11"/>
  <c r="M601" i="13"/>
  <c r="F600" i="5" l="1"/>
  <c r="G597" i="13"/>
  <c r="F601" i="12"/>
  <c r="D596" i="13"/>
  <c r="N596" i="13" s="1"/>
  <c r="F600" i="9"/>
  <c r="K603" i="13"/>
  <c r="F600" i="7"/>
  <c r="I603" i="13"/>
  <c r="F600" i="8"/>
  <c r="J602" i="13"/>
  <c r="N602" i="13" s="1"/>
  <c r="F600" i="10"/>
  <c r="L602" i="13"/>
  <c r="F600" i="4"/>
  <c r="F598" i="13"/>
  <c r="N598" i="13" s="1"/>
  <c r="F600" i="11"/>
  <c r="M603" i="13"/>
  <c r="F600" i="6"/>
  <c r="H605" i="13"/>
  <c r="F601" i="3"/>
  <c r="E597" i="13"/>
  <c r="F601" i="7" l="1"/>
  <c r="I599" i="13"/>
  <c r="F601" i="4"/>
  <c r="F604" i="13"/>
  <c r="F601" i="9"/>
  <c r="K593" i="13"/>
  <c r="F602" i="3"/>
  <c r="E603" i="13"/>
  <c r="N603" i="13" s="1"/>
  <c r="F601" i="10"/>
  <c r="L599" i="13"/>
  <c r="F602" i="12"/>
  <c r="D597" i="13"/>
  <c r="F601" i="6"/>
  <c r="H597" i="13"/>
  <c r="F601" i="8"/>
  <c r="J599" i="13"/>
  <c r="F601" i="11"/>
  <c r="M605" i="13"/>
  <c r="F601" i="5"/>
  <c r="G601" i="13"/>
  <c r="F603" i="3" l="1"/>
  <c r="E601" i="13"/>
  <c r="F602" i="6"/>
  <c r="H591" i="13"/>
  <c r="N591" i="13" s="1"/>
  <c r="F602" i="9"/>
  <c r="K604" i="13"/>
  <c r="N604" i="13"/>
  <c r="N597" i="13"/>
  <c r="F602" i="5"/>
  <c r="G604" i="13"/>
  <c r="F603" i="12"/>
  <c r="D611" i="13"/>
  <c r="F602" i="4"/>
  <c r="F601" i="13"/>
  <c r="N599" i="13"/>
  <c r="F602" i="8"/>
  <c r="J605" i="13"/>
  <c r="F602" i="11"/>
  <c r="M595" i="13"/>
  <c r="N595" i="13" s="1"/>
  <c r="F602" i="10"/>
  <c r="L593" i="13"/>
  <c r="N593" i="13" s="1"/>
  <c r="F602" i="7"/>
  <c r="I605" i="13"/>
  <c r="N605" i="13" s="1"/>
  <c r="F603" i="4" l="1"/>
  <c r="F609" i="13"/>
  <c r="F603" i="9"/>
  <c r="K612" i="13"/>
  <c r="F604" i="12"/>
  <c r="D609" i="13"/>
  <c r="F603" i="6"/>
  <c r="H610" i="13"/>
  <c r="F603" i="11"/>
  <c r="M613" i="13"/>
  <c r="F603" i="7"/>
  <c r="I606" i="13"/>
  <c r="F603" i="10"/>
  <c r="L612" i="13"/>
  <c r="N601" i="13"/>
  <c r="F603" i="5"/>
  <c r="G606" i="13"/>
  <c r="F603" i="8"/>
  <c r="J606" i="13"/>
  <c r="F604" i="3"/>
  <c r="E606" i="13"/>
  <c r="F604" i="6" l="1"/>
  <c r="H606" i="13"/>
  <c r="F605" i="3"/>
  <c r="E611" i="13"/>
  <c r="F604" i="10"/>
  <c r="L615" i="13"/>
  <c r="F605" i="12"/>
  <c r="D614" i="13"/>
  <c r="F604" i="8"/>
  <c r="J607" i="13"/>
  <c r="F604" i="7"/>
  <c r="I607" i="13"/>
  <c r="F604" i="9"/>
  <c r="K606" i="13"/>
  <c r="F604" i="5"/>
  <c r="G609" i="13"/>
  <c r="F604" i="11"/>
  <c r="M609" i="13"/>
  <c r="F604" i="4"/>
  <c r="F610" i="13"/>
  <c r="F605" i="5" l="1"/>
  <c r="G612" i="13"/>
  <c r="F605" i="9"/>
  <c r="K607" i="13"/>
  <c r="F605" i="10"/>
  <c r="L606" i="13"/>
  <c r="F606" i="12"/>
  <c r="D606" i="13"/>
  <c r="F605" i="4"/>
  <c r="F606" i="13"/>
  <c r="F605" i="7"/>
  <c r="I613" i="13"/>
  <c r="F606" i="3"/>
  <c r="E607" i="13"/>
  <c r="F605" i="11"/>
  <c r="M608" i="13"/>
  <c r="F605" i="8"/>
  <c r="J614" i="13"/>
  <c r="F605" i="6"/>
  <c r="H616" i="13"/>
  <c r="F606" i="11" l="1"/>
  <c r="M607" i="13"/>
  <c r="F607" i="12"/>
  <c r="D613" i="13"/>
  <c r="F606" i="10"/>
  <c r="L611" i="13"/>
  <c r="F607" i="3"/>
  <c r="E610" i="13"/>
  <c r="F606" i="6"/>
  <c r="H615" i="13"/>
  <c r="F606" i="7"/>
  <c r="I620" i="13"/>
  <c r="F606" i="9"/>
  <c r="K617" i="13"/>
  <c r="F606" i="8"/>
  <c r="J617" i="13"/>
  <c r="F606" i="4"/>
  <c r="F613" i="13"/>
  <c r="F606" i="5"/>
  <c r="G610" i="13"/>
  <c r="F607" i="8" l="1"/>
  <c r="J613" i="13"/>
  <c r="F608" i="3"/>
  <c r="E616" i="13"/>
  <c r="F607" i="9"/>
  <c r="K608" i="13"/>
  <c r="F607" i="10"/>
  <c r="L607" i="13"/>
  <c r="F607" i="7"/>
  <c r="I608" i="13"/>
  <c r="F608" i="12"/>
  <c r="D615" i="13"/>
  <c r="F607" i="5"/>
  <c r="G607" i="13"/>
  <c r="F607" i="4"/>
  <c r="F608" i="13"/>
  <c r="F607" i="6"/>
  <c r="H614" i="13"/>
  <c r="F607" i="11"/>
  <c r="M610" i="13"/>
  <c r="F608" i="4" l="1"/>
  <c r="F618" i="13"/>
  <c r="F608" i="10"/>
  <c r="L618" i="13"/>
  <c r="F608" i="9"/>
  <c r="K615" i="13"/>
  <c r="F608" i="5"/>
  <c r="G608" i="13"/>
  <c r="F609" i="12"/>
  <c r="D608" i="13"/>
  <c r="F609" i="3"/>
  <c r="E609" i="13"/>
  <c r="F608" i="11"/>
  <c r="M619" i="13"/>
  <c r="F608" i="7"/>
  <c r="I609" i="13"/>
  <c r="F608" i="6"/>
  <c r="H608" i="13"/>
  <c r="F608" i="8"/>
  <c r="J608" i="13"/>
  <c r="F609" i="7" l="1"/>
  <c r="I616" i="13"/>
  <c r="F609" i="5"/>
  <c r="G611" i="13"/>
  <c r="F609" i="11"/>
  <c r="M620" i="13"/>
  <c r="F609" i="9"/>
  <c r="K611" i="13"/>
  <c r="F610" i="3"/>
  <c r="E608" i="13"/>
  <c r="F609" i="10"/>
  <c r="L608" i="13"/>
  <c r="N608" i="13" s="1"/>
  <c r="F609" i="6"/>
  <c r="H607" i="13"/>
  <c r="F609" i="8"/>
  <c r="J620" i="13"/>
  <c r="F610" i="12"/>
  <c r="D617" i="13"/>
  <c r="F609" i="4"/>
  <c r="F607" i="13"/>
  <c r="F610" i="6" l="1"/>
  <c r="H609" i="13"/>
  <c r="F610" i="9"/>
  <c r="K616" i="13"/>
  <c r="F610" i="4"/>
  <c r="F612" i="13"/>
  <c r="F610" i="10"/>
  <c r="L619" i="13"/>
  <c r="F610" i="11"/>
  <c r="M606" i="13"/>
  <c r="N606" i="13" s="1"/>
  <c r="F611" i="12"/>
  <c r="D612" i="13"/>
  <c r="F610" i="5"/>
  <c r="G618" i="13"/>
  <c r="F611" i="3"/>
  <c r="E615" i="13"/>
  <c r="F610" i="8"/>
  <c r="J611" i="13"/>
  <c r="F610" i="7"/>
  <c r="I617" i="13"/>
  <c r="F612" i="3" l="1"/>
  <c r="E613" i="13"/>
  <c r="F611" i="10"/>
  <c r="L616" i="13"/>
  <c r="F611" i="5"/>
  <c r="G614" i="13"/>
  <c r="F611" i="4"/>
  <c r="F614" i="13"/>
  <c r="F611" i="7"/>
  <c r="I611" i="13"/>
  <c r="F612" i="12"/>
  <c r="D610" i="13"/>
  <c r="F611" i="9"/>
  <c r="K619" i="13"/>
  <c r="F611" i="8"/>
  <c r="J610" i="13"/>
  <c r="F611" i="11"/>
  <c r="M614" i="13"/>
  <c r="F611" i="6"/>
  <c r="H612" i="13"/>
  <c r="F612" i="8" l="1"/>
  <c r="J609" i="13"/>
  <c r="F612" i="4"/>
  <c r="F615" i="13"/>
  <c r="F612" i="9"/>
  <c r="K618" i="13"/>
  <c r="F612" i="5"/>
  <c r="G613" i="13"/>
  <c r="F612" i="6"/>
  <c r="H618" i="13"/>
  <c r="F612" i="11"/>
  <c r="M616" i="13"/>
  <c r="F613" i="12"/>
  <c r="D616" i="13"/>
  <c r="F612" i="10"/>
  <c r="L617" i="13"/>
  <c r="F612" i="7"/>
  <c r="I614" i="13"/>
  <c r="F613" i="3"/>
  <c r="E612" i="13"/>
  <c r="F613" i="5" l="1"/>
  <c r="G615" i="13"/>
  <c r="F614" i="12"/>
  <c r="D618" i="13"/>
  <c r="F614" i="3"/>
  <c r="E619" i="13"/>
  <c r="F613" i="9"/>
  <c r="K610" i="13"/>
  <c r="F613" i="7"/>
  <c r="I619" i="13"/>
  <c r="F613" i="11"/>
  <c r="M618" i="13"/>
  <c r="F613" i="4"/>
  <c r="F611" i="13"/>
  <c r="F613" i="10"/>
  <c r="L614" i="13"/>
  <c r="F613" i="6"/>
  <c r="H619" i="13"/>
  <c r="F613" i="8"/>
  <c r="J612" i="13"/>
  <c r="F614" i="11" l="1"/>
  <c r="M611" i="13"/>
  <c r="F615" i="12"/>
  <c r="D619" i="13"/>
  <c r="F614" i="6"/>
  <c r="H617" i="13"/>
  <c r="F614" i="7"/>
  <c r="I612" i="13"/>
  <c r="F614" i="5"/>
  <c r="G616" i="13"/>
  <c r="F615" i="3"/>
  <c r="E620" i="13"/>
  <c r="F614" i="9"/>
  <c r="K620" i="13"/>
  <c r="F614" i="8"/>
  <c r="J615" i="13"/>
  <c r="F614" i="10"/>
  <c r="L610" i="13"/>
  <c r="F614" i="4"/>
  <c r="F619" i="13"/>
  <c r="F615" i="7" l="1"/>
  <c r="I610" i="13"/>
  <c r="N610" i="13" s="1"/>
  <c r="F615" i="9"/>
  <c r="K614" i="13"/>
  <c r="F615" i="6"/>
  <c r="H611" i="13"/>
  <c r="N611" i="13" s="1"/>
  <c r="F615" i="4"/>
  <c r="F616" i="13"/>
  <c r="F616" i="3"/>
  <c r="E614" i="13"/>
  <c r="N614" i="13" s="1"/>
  <c r="F616" i="12"/>
  <c r="D607" i="13"/>
  <c r="N607" i="13" s="1"/>
  <c r="F615" i="10"/>
  <c r="L620" i="13"/>
  <c r="F615" i="5"/>
  <c r="G620" i="13"/>
  <c r="F615" i="11"/>
  <c r="M615" i="13"/>
  <c r="F615" i="8"/>
  <c r="J619" i="13"/>
  <c r="F616" i="4" l="1"/>
  <c r="F620" i="13"/>
  <c r="F616" i="10"/>
  <c r="L613" i="13"/>
  <c r="F616" i="6"/>
  <c r="H613" i="13"/>
  <c r="F617" i="12"/>
  <c r="D620" i="13"/>
  <c r="F616" i="9"/>
  <c r="K609" i="13"/>
  <c r="F617" i="3"/>
  <c r="E618" i="13"/>
  <c r="F616" i="7"/>
  <c r="I615" i="13"/>
  <c r="N615" i="13" s="1"/>
  <c r="F616" i="8"/>
  <c r="J618" i="13"/>
  <c r="F616" i="11"/>
  <c r="M612" i="13"/>
  <c r="N612" i="13" s="1"/>
  <c r="F616" i="5"/>
  <c r="G619" i="13"/>
  <c r="N619" i="13" s="1"/>
  <c r="F618" i="12" l="1"/>
  <c r="D627" i="13"/>
  <c r="F617" i="7"/>
  <c r="I618" i="13"/>
  <c r="N618" i="13" s="1"/>
  <c r="F617" i="6"/>
  <c r="H620" i="13"/>
  <c r="N620" i="13" s="1"/>
  <c r="F617" i="5"/>
  <c r="G617" i="13"/>
  <c r="F617" i="10"/>
  <c r="L609" i="13"/>
  <c r="N609" i="13" s="1"/>
  <c r="F617" i="8"/>
  <c r="J616" i="13"/>
  <c r="N616" i="13" s="1"/>
  <c r="F618" i="3"/>
  <c r="E617" i="13"/>
  <c r="F617" i="11"/>
  <c r="M617" i="13"/>
  <c r="F617" i="9"/>
  <c r="K613" i="13"/>
  <c r="N613" i="13" s="1"/>
  <c r="F617" i="4"/>
  <c r="F617" i="13"/>
  <c r="F618" i="6" l="1"/>
  <c r="H621" i="13"/>
  <c r="F618" i="4"/>
  <c r="F622" i="13"/>
  <c r="F618" i="8"/>
  <c r="J630" i="13"/>
  <c r="F618" i="9"/>
  <c r="K626" i="13"/>
  <c r="F618" i="10"/>
  <c r="L621" i="13"/>
  <c r="F618" i="7"/>
  <c r="I630" i="13"/>
  <c r="F619" i="3"/>
  <c r="E622" i="13"/>
  <c r="F618" i="11"/>
  <c r="M630" i="13"/>
  <c r="N617" i="13"/>
  <c r="F618" i="5"/>
  <c r="G622" i="13"/>
  <c r="F619" i="12"/>
  <c r="D629" i="13"/>
  <c r="F619" i="9" l="1"/>
  <c r="K621" i="13"/>
  <c r="F620" i="12"/>
  <c r="D621" i="13"/>
  <c r="F620" i="3"/>
  <c r="E621" i="13"/>
  <c r="F619" i="8"/>
  <c r="J625" i="13"/>
  <c r="F619" i="11"/>
  <c r="M635" i="13"/>
  <c r="F619" i="5"/>
  <c r="G623" i="13"/>
  <c r="F619" i="7"/>
  <c r="I625" i="13"/>
  <c r="F619" i="4"/>
  <c r="F623" i="13"/>
  <c r="F619" i="10"/>
  <c r="L628" i="13"/>
  <c r="F619" i="6"/>
  <c r="H623" i="13"/>
  <c r="F620" i="4" l="1"/>
  <c r="F627" i="13"/>
  <c r="F620" i="8"/>
  <c r="J629" i="13"/>
  <c r="F620" i="7"/>
  <c r="I629" i="13"/>
  <c r="F621" i="3"/>
  <c r="E623" i="13"/>
  <c r="F620" i="6"/>
  <c r="H634" i="13"/>
  <c r="F620" i="5"/>
  <c r="G621" i="13"/>
  <c r="F621" i="12"/>
  <c r="D631" i="13"/>
  <c r="F620" i="11"/>
  <c r="M628" i="13"/>
  <c r="F620" i="10"/>
  <c r="L626" i="13"/>
  <c r="F620" i="9"/>
  <c r="K628" i="13"/>
  <c r="F622" i="3" l="1"/>
  <c r="E624" i="13"/>
  <c r="F621" i="11"/>
  <c r="M627" i="13"/>
  <c r="F622" i="12"/>
  <c r="D623" i="13"/>
  <c r="F621" i="7"/>
  <c r="I631" i="13"/>
  <c r="F621" i="9"/>
  <c r="K622" i="13"/>
  <c r="F621" i="5"/>
  <c r="G625" i="13"/>
  <c r="F621" i="8"/>
  <c r="J635" i="13"/>
  <c r="F621" i="10"/>
  <c r="L624" i="13"/>
  <c r="F621" i="6"/>
  <c r="H626" i="13"/>
  <c r="F621" i="4"/>
  <c r="F625" i="13"/>
  <c r="F622" i="8" l="1"/>
  <c r="J626" i="13"/>
  <c r="F623" i="12"/>
  <c r="D633" i="13"/>
  <c r="F622" i="4"/>
  <c r="F634" i="13"/>
  <c r="F622" i="5"/>
  <c r="G627" i="13"/>
  <c r="F622" i="11"/>
  <c r="M622" i="13"/>
  <c r="F622" i="10"/>
  <c r="L633" i="13"/>
  <c r="F622" i="7"/>
  <c r="I624" i="13"/>
  <c r="F622" i="6"/>
  <c r="H622" i="13"/>
  <c r="F622" i="9"/>
  <c r="K623" i="13"/>
  <c r="F623" i="3"/>
  <c r="E626" i="13"/>
  <c r="F623" i="6" l="1"/>
  <c r="H627" i="13"/>
  <c r="F623" i="7"/>
  <c r="I622" i="13"/>
  <c r="F623" i="4"/>
  <c r="F624" i="13"/>
  <c r="F624" i="3"/>
  <c r="E627" i="13"/>
  <c r="F623" i="10"/>
  <c r="L632" i="13"/>
  <c r="F624" i="12"/>
  <c r="D630" i="13"/>
  <c r="F623" i="5"/>
  <c r="G629" i="13"/>
  <c r="F623" i="9"/>
  <c r="K624" i="13"/>
  <c r="F623" i="11"/>
  <c r="M629" i="13"/>
  <c r="F623" i="8"/>
  <c r="J621" i="13"/>
  <c r="F624" i="9" l="1"/>
  <c r="K633" i="13"/>
  <c r="F624" i="5"/>
  <c r="G624" i="13"/>
  <c r="F624" i="4"/>
  <c r="F621" i="13"/>
  <c r="F625" i="3"/>
  <c r="E625" i="13"/>
  <c r="F624" i="8"/>
  <c r="J633" i="13"/>
  <c r="F625" i="12"/>
  <c r="D628" i="13"/>
  <c r="F624" i="7"/>
  <c r="I628" i="13"/>
  <c r="F624" i="11"/>
  <c r="M632" i="13"/>
  <c r="F624" i="10"/>
  <c r="L622" i="13"/>
  <c r="F624" i="6"/>
  <c r="H628" i="13"/>
  <c r="F625" i="11" l="1"/>
  <c r="M624" i="13"/>
  <c r="F626" i="3"/>
  <c r="E632" i="13"/>
  <c r="F625" i="7"/>
  <c r="I626" i="13"/>
  <c r="F625" i="4"/>
  <c r="F631" i="13"/>
  <c r="F626" i="12"/>
  <c r="D632" i="13"/>
  <c r="F625" i="6"/>
  <c r="H624" i="13"/>
  <c r="F625" i="5"/>
  <c r="G634" i="13"/>
  <c r="F625" i="8"/>
  <c r="J624" i="13"/>
  <c r="F625" i="10"/>
  <c r="L623" i="13"/>
  <c r="F625" i="9"/>
  <c r="K625" i="13"/>
  <c r="F626" i="7" l="1"/>
  <c r="I623" i="13"/>
  <c r="F626" i="4"/>
  <c r="F632" i="13"/>
  <c r="F626" i="9"/>
  <c r="K631" i="13"/>
  <c r="F626" i="6"/>
  <c r="H633" i="13"/>
  <c r="F626" i="10"/>
  <c r="L625" i="13"/>
  <c r="F627" i="12"/>
  <c r="D622" i="13"/>
  <c r="F627" i="3"/>
  <c r="E634" i="13"/>
  <c r="F626" i="5"/>
  <c r="G632" i="13"/>
  <c r="F626" i="8"/>
  <c r="J623" i="13"/>
  <c r="F626" i="11"/>
  <c r="M625" i="13"/>
  <c r="F627" i="6" l="1"/>
  <c r="H635" i="13"/>
  <c r="F627" i="5"/>
  <c r="G626" i="13"/>
  <c r="F628" i="3"/>
  <c r="E628" i="13"/>
  <c r="F627" i="9"/>
  <c r="K627" i="13"/>
  <c r="F627" i="11"/>
  <c r="M631" i="13"/>
  <c r="F628" i="12"/>
  <c r="D624" i="13"/>
  <c r="N624" i="13" s="1"/>
  <c r="F627" i="4"/>
  <c r="F630" i="13"/>
  <c r="F627" i="10"/>
  <c r="L631" i="13"/>
  <c r="F627" i="8"/>
  <c r="J622" i="13"/>
  <c r="N622" i="13" s="1"/>
  <c r="F627" i="7"/>
  <c r="I621" i="13"/>
  <c r="F628" i="4" l="1"/>
  <c r="F626" i="13"/>
  <c r="F629" i="3"/>
  <c r="E629" i="13"/>
  <c r="F629" i="12"/>
  <c r="D626" i="13"/>
  <c r="F628" i="5"/>
  <c r="G628" i="13"/>
  <c r="F628" i="7"/>
  <c r="I633" i="13"/>
  <c r="F628" i="11"/>
  <c r="M621" i="13"/>
  <c r="N621" i="13" s="1"/>
  <c r="F628" i="8"/>
  <c r="J631" i="13"/>
  <c r="F628" i="6"/>
  <c r="H632" i="13"/>
  <c r="F628" i="10"/>
  <c r="L634" i="13"/>
  <c r="F628" i="9"/>
  <c r="K634" i="13"/>
  <c r="F629" i="5" l="1"/>
  <c r="G631" i="13"/>
  <c r="F629" i="8"/>
  <c r="J632" i="13"/>
  <c r="F630" i="12"/>
  <c r="D635" i="13"/>
  <c r="F629" i="11"/>
  <c r="M634" i="13"/>
  <c r="F630" i="3"/>
  <c r="E631" i="13"/>
  <c r="F629" i="10"/>
  <c r="L629" i="13"/>
  <c r="F629" i="9"/>
  <c r="K635" i="13"/>
  <c r="F629" i="7"/>
  <c r="I635" i="13"/>
  <c r="F629" i="6"/>
  <c r="H625" i="13"/>
  <c r="F629" i="4"/>
  <c r="F628" i="13"/>
  <c r="F631" i="12" l="1"/>
  <c r="D625" i="13"/>
  <c r="N625" i="13" s="1"/>
  <c r="F630" i="9"/>
  <c r="K629" i="13"/>
  <c r="F630" i="10"/>
  <c r="L630" i="13"/>
  <c r="F630" i="4"/>
  <c r="F635" i="13"/>
  <c r="F630" i="6"/>
  <c r="H630" i="13"/>
  <c r="F631" i="3"/>
  <c r="E635" i="13"/>
  <c r="F630" i="8"/>
  <c r="J627" i="13"/>
  <c r="F630" i="7"/>
  <c r="I627" i="13"/>
  <c r="F630" i="11"/>
  <c r="M623" i="13"/>
  <c r="N623" i="13" s="1"/>
  <c r="F630" i="5"/>
  <c r="G630" i="13"/>
  <c r="F631" i="8" l="1"/>
  <c r="J628" i="13"/>
  <c r="N628" i="13" s="1"/>
  <c r="F631" i="10"/>
  <c r="L635" i="13"/>
  <c r="F632" i="3"/>
  <c r="E630" i="13"/>
  <c r="F631" i="11"/>
  <c r="M633" i="13"/>
  <c r="F631" i="9"/>
  <c r="K630" i="13"/>
  <c r="F631" i="4"/>
  <c r="F629" i="13"/>
  <c r="N629" i="13" s="1"/>
  <c r="F631" i="7"/>
  <c r="I632" i="13"/>
  <c r="F631" i="6"/>
  <c r="H629" i="13"/>
  <c r="F632" i="12"/>
  <c r="D634" i="13"/>
  <c r="F631" i="5"/>
  <c r="G635" i="13"/>
  <c r="N635" i="13" s="1"/>
  <c r="N630" i="13" l="1"/>
  <c r="F633" i="3"/>
  <c r="E633" i="13"/>
  <c r="F632" i="10"/>
  <c r="L627" i="13"/>
  <c r="N627" i="13" s="1"/>
  <c r="F632" i="11"/>
  <c r="M626" i="13"/>
  <c r="N626" i="13" s="1"/>
  <c r="F632" i="7"/>
  <c r="I634" i="13"/>
  <c r="N634" i="13" s="1"/>
  <c r="F632" i="9"/>
  <c r="K632" i="13"/>
  <c r="N632" i="13" s="1"/>
  <c r="F632" i="8"/>
  <c r="J634" i="13"/>
  <c r="F632" i="5"/>
  <c r="G633" i="13"/>
  <c r="F632" i="4"/>
  <c r="F633" i="13"/>
  <c r="F633" i="12"/>
  <c r="D638" i="13"/>
  <c r="F632" i="6"/>
  <c r="H631" i="13"/>
  <c r="N631" i="13" s="1"/>
  <c r="F633" i="5" l="1"/>
  <c r="G638" i="13"/>
  <c r="F633" i="11"/>
  <c r="M643" i="13"/>
  <c r="F633" i="6"/>
  <c r="H650" i="13"/>
  <c r="F633" i="8"/>
  <c r="J643" i="13"/>
  <c r="F633" i="10"/>
  <c r="L636" i="13"/>
  <c r="F633" i="9"/>
  <c r="K644" i="13"/>
  <c r="N633" i="13"/>
  <c r="F634" i="3"/>
  <c r="E639" i="13"/>
  <c r="F634" i="12"/>
  <c r="D636" i="13"/>
  <c r="F633" i="4"/>
  <c r="F639" i="13"/>
  <c r="F633" i="7"/>
  <c r="I640" i="13"/>
  <c r="F635" i="3" l="1"/>
  <c r="E636" i="13"/>
  <c r="F634" i="8"/>
  <c r="J640" i="13"/>
  <c r="F634" i="7"/>
  <c r="I643" i="13"/>
  <c r="F634" i="6"/>
  <c r="H642" i="13"/>
  <c r="F634" i="4"/>
  <c r="F638" i="13"/>
  <c r="F634" i="9"/>
  <c r="K637" i="13"/>
  <c r="F634" i="11"/>
  <c r="M642" i="13"/>
  <c r="F635" i="12"/>
  <c r="D639" i="13"/>
  <c r="F634" i="10"/>
  <c r="L637" i="13"/>
  <c r="F634" i="5"/>
  <c r="G639" i="13"/>
  <c r="F636" i="12" l="1"/>
  <c r="D640" i="13"/>
  <c r="F635" i="6"/>
  <c r="H637" i="13"/>
  <c r="F635" i="11"/>
  <c r="M640" i="13"/>
  <c r="F635" i="7"/>
  <c r="I636" i="13"/>
  <c r="F635" i="9"/>
  <c r="K638" i="13"/>
  <c r="F635" i="8"/>
  <c r="J636" i="13"/>
  <c r="F635" i="5"/>
  <c r="G644" i="13"/>
  <c r="F635" i="10"/>
  <c r="L638" i="13"/>
  <c r="F635" i="4"/>
  <c r="F649" i="13"/>
  <c r="F636" i="3"/>
  <c r="E637" i="13"/>
  <c r="F636" i="5" l="1"/>
  <c r="G646" i="13"/>
  <c r="F636" i="11"/>
  <c r="M645" i="13"/>
  <c r="F637" i="3"/>
  <c r="E638" i="13"/>
  <c r="F636" i="8"/>
  <c r="J637" i="13"/>
  <c r="F636" i="6"/>
  <c r="H636" i="13"/>
  <c r="F636" i="10"/>
  <c r="L643" i="13"/>
  <c r="F636" i="7"/>
  <c r="I637" i="13"/>
  <c r="F636" i="4"/>
  <c r="F646" i="13"/>
  <c r="F636" i="9"/>
  <c r="K636" i="13"/>
  <c r="F637" i="12"/>
  <c r="D645" i="13"/>
  <c r="F637" i="4" l="1"/>
  <c r="F644" i="13"/>
  <c r="F637" i="8"/>
  <c r="J648" i="13"/>
  <c r="F637" i="7"/>
  <c r="I648" i="13"/>
  <c r="F638" i="3"/>
  <c r="E644" i="13"/>
  <c r="F637" i="10"/>
  <c r="L644" i="13"/>
  <c r="F637" i="11"/>
  <c r="M650" i="13"/>
  <c r="F637" i="9"/>
  <c r="K641" i="13"/>
  <c r="F638" i="12"/>
  <c r="D647" i="13"/>
  <c r="F637" i="6"/>
  <c r="H647" i="13"/>
  <c r="F637" i="5"/>
  <c r="G649" i="13"/>
  <c r="F638" i="9" l="1"/>
  <c r="K642" i="13"/>
  <c r="F638" i="7"/>
  <c r="I642" i="13"/>
  <c r="F638" i="5"/>
  <c r="G637" i="13"/>
  <c r="F638" i="11"/>
  <c r="M646" i="13"/>
  <c r="F638" i="6"/>
  <c r="H638" i="13"/>
  <c r="F638" i="10"/>
  <c r="L640" i="13"/>
  <c r="F638" i="8"/>
  <c r="J645" i="13"/>
  <c r="F639" i="12"/>
  <c r="D637" i="13"/>
  <c r="F639" i="3"/>
  <c r="E641" i="13"/>
  <c r="F638" i="4"/>
  <c r="F636" i="13"/>
  <c r="F640" i="12" l="1"/>
  <c r="D648" i="13"/>
  <c r="F639" i="11"/>
  <c r="M647" i="13"/>
  <c r="F639" i="8"/>
  <c r="J646" i="13"/>
  <c r="F639" i="5"/>
  <c r="G636" i="13"/>
  <c r="F639" i="10"/>
  <c r="L639" i="13"/>
  <c r="F639" i="7"/>
  <c r="I645" i="13"/>
  <c r="F639" i="4"/>
  <c r="F641" i="13"/>
  <c r="F640" i="3"/>
  <c r="E646" i="13"/>
  <c r="F639" i="6"/>
  <c r="H641" i="13"/>
  <c r="F639" i="9"/>
  <c r="K640" i="13"/>
  <c r="F640" i="4" l="1"/>
  <c r="F637" i="13"/>
  <c r="F640" i="8"/>
  <c r="J641" i="13"/>
  <c r="F640" i="7"/>
  <c r="I641" i="13"/>
  <c r="F640" i="9"/>
  <c r="K647" i="13"/>
  <c r="F640" i="11"/>
  <c r="M638" i="13"/>
  <c r="F640" i="10"/>
  <c r="L641" i="13"/>
  <c r="F641" i="12"/>
  <c r="D649" i="13"/>
  <c r="F640" i="6"/>
  <c r="H646" i="13"/>
  <c r="F641" i="3"/>
  <c r="E645" i="13"/>
  <c r="F640" i="5"/>
  <c r="G640" i="13"/>
  <c r="F641" i="9" l="1"/>
  <c r="K648" i="13"/>
  <c r="F641" i="7"/>
  <c r="I650" i="13"/>
  <c r="F642" i="12"/>
  <c r="D644" i="13"/>
  <c r="F641" i="5"/>
  <c r="G641" i="13"/>
  <c r="F641" i="10"/>
  <c r="L645" i="13"/>
  <c r="F641" i="8"/>
  <c r="J642" i="13"/>
  <c r="F641" i="6"/>
  <c r="H639" i="13"/>
  <c r="F642" i="3"/>
  <c r="E642" i="13"/>
  <c r="F641" i="11"/>
  <c r="M641" i="13"/>
  <c r="F641" i="4"/>
  <c r="F643" i="13"/>
  <c r="F643" i="12" l="1"/>
  <c r="D641" i="13"/>
  <c r="N641" i="13" s="1"/>
  <c r="F642" i="6"/>
  <c r="H645" i="13"/>
  <c r="F642" i="11"/>
  <c r="M639" i="13"/>
  <c r="F642" i="8"/>
  <c r="J639" i="13"/>
  <c r="F642" i="7"/>
  <c r="I646" i="13"/>
  <c r="F642" i="10"/>
  <c r="L642" i="13"/>
  <c r="F642" i="9"/>
  <c r="K639" i="13"/>
  <c r="F642" i="5"/>
  <c r="G648" i="13"/>
  <c r="F642" i="4"/>
  <c r="F648" i="13"/>
  <c r="F643" i="3"/>
  <c r="E649" i="13"/>
  <c r="F643" i="9" l="1"/>
  <c r="K643" i="13"/>
  <c r="F643" i="11"/>
  <c r="M649" i="13"/>
  <c r="F644" i="3"/>
  <c r="E650" i="13"/>
  <c r="F643" i="10"/>
  <c r="L647" i="13"/>
  <c r="F643" i="6"/>
  <c r="H649" i="13"/>
  <c r="F643" i="7"/>
  <c r="I647" i="13"/>
  <c r="F643" i="4"/>
  <c r="F642" i="13"/>
  <c r="F644" i="12"/>
  <c r="D646" i="13"/>
  <c r="F643" i="5"/>
  <c r="G645" i="13"/>
  <c r="F643" i="8"/>
  <c r="J647" i="13"/>
  <c r="F644" i="10" l="1"/>
  <c r="L649" i="13"/>
  <c r="F645" i="3"/>
  <c r="E640" i="13"/>
  <c r="F644" i="4"/>
  <c r="F650" i="13"/>
  <c r="F644" i="8"/>
  <c r="J650" i="13"/>
  <c r="F644" i="7"/>
  <c r="I638" i="13"/>
  <c r="F644" i="11"/>
  <c r="M636" i="13"/>
  <c r="N636" i="13" s="1"/>
  <c r="F645" i="12"/>
  <c r="D650" i="13"/>
  <c r="F644" i="5"/>
  <c r="G643" i="13"/>
  <c r="F644" i="6"/>
  <c r="H644" i="13"/>
  <c r="F644" i="9"/>
  <c r="K645" i="13"/>
  <c r="F645" i="8" l="1"/>
  <c r="J638" i="13"/>
  <c r="F645" i="5"/>
  <c r="G642" i="13"/>
  <c r="F646" i="12"/>
  <c r="D642" i="13"/>
  <c r="F645" i="4"/>
  <c r="F647" i="13"/>
  <c r="F645" i="9"/>
  <c r="K649" i="13"/>
  <c r="F645" i="11"/>
  <c r="M637" i="13"/>
  <c r="N637" i="13" s="1"/>
  <c r="F646" i="3"/>
  <c r="E647" i="13"/>
  <c r="F645" i="6"/>
  <c r="H640" i="13"/>
  <c r="N638" i="13"/>
  <c r="F645" i="7"/>
  <c r="I639" i="13"/>
  <c r="N639" i="13" s="1"/>
  <c r="F645" i="10"/>
  <c r="L648" i="13"/>
  <c r="F646" i="10" l="1"/>
  <c r="L650" i="13"/>
  <c r="N642" i="13"/>
  <c r="F646" i="11"/>
  <c r="M648" i="13"/>
  <c r="F646" i="7"/>
  <c r="I644" i="13"/>
  <c r="F647" i="12"/>
  <c r="D643" i="13"/>
  <c r="F646" i="9"/>
  <c r="K650" i="13"/>
  <c r="F646" i="5"/>
  <c r="G650" i="13"/>
  <c r="N650" i="13" s="1"/>
  <c r="F646" i="6"/>
  <c r="H648" i="13"/>
  <c r="F646" i="4"/>
  <c r="F640" i="13"/>
  <c r="N640" i="13" s="1"/>
  <c r="F646" i="8"/>
  <c r="J649" i="13"/>
  <c r="F647" i="3"/>
  <c r="E643" i="13"/>
  <c r="F647" i="4" l="1"/>
  <c r="F645" i="13"/>
  <c r="N645" i="13" s="1"/>
  <c r="F648" i="12"/>
  <c r="D651" i="13"/>
  <c r="F647" i="6"/>
  <c r="H643" i="13"/>
  <c r="F647" i="7"/>
  <c r="I649" i="13"/>
  <c r="N649" i="13" s="1"/>
  <c r="F647" i="5"/>
  <c r="G647" i="13"/>
  <c r="N647" i="13" s="1"/>
  <c r="F647" i="11"/>
  <c r="M644" i="13"/>
  <c r="N644" i="13" s="1"/>
  <c r="F647" i="8"/>
  <c r="J644" i="13"/>
  <c r="F648" i="3"/>
  <c r="E648" i="13"/>
  <c r="N648" i="13" s="1"/>
  <c r="F647" i="9"/>
  <c r="K646" i="13"/>
  <c r="N646" i="13" s="1"/>
  <c r="N643" i="13"/>
  <c r="F647" i="10"/>
  <c r="L646" i="13"/>
  <c r="F649" i="3" l="1"/>
  <c r="E651" i="13"/>
  <c r="F648" i="7"/>
  <c r="I651" i="13"/>
  <c r="F648" i="8"/>
  <c r="J651" i="13"/>
  <c r="F648" i="6"/>
  <c r="H656" i="13"/>
  <c r="F648" i="11"/>
  <c r="M653" i="13"/>
  <c r="F649" i="12"/>
  <c r="D658" i="13"/>
  <c r="F648" i="10"/>
  <c r="L655" i="13"/>
  <c r="F648" i="9"/>
  <c r="K655" i="13"/>
  <c r="F648" i="5"/>
  <c r="G652" i="13"/>
  <c r="F648" i="4"/>
  <c r="F661" i="13"/>
  <c r="F649" i="6" l="1"/>
  <c r="H652" i="13"/>
  <c r="F649" i="8"/>
  <c r="J664" i="13"/>
  <c r="F649" i="4"/>
  <c r="F652" i="13"/>
  <c r="F649" i="9"/>
  <c r="K652" i="13"/>
  <c r="F649" i="10"/>
  <c r="L652" i="13"/>
  <c r="F650" i="12"/>
  <c r="D657" i="13"/>
  <c r="F649" i="7"/>
  <c r="I652" i="13"/>
  <c r="F649" i="5"/>
  <c r="G657" i="13"/>
  <c r="F649" i="11"/>
  <c r="M660" i="13"/>
  <c r="F650" i="3"/>
  <c r="E656" i="13"/>
  <c r="F650" i="7" l="1"/>
  <c r="I664" i="13"/>
  <c r="F650" i="4"/>
  <c r="F662" i="13"/>
  <c r="F651" i="3"/>
  <c r="E657" i="13"/>
  <c r="F651" i="12"/>
  <c r="D663" i="13"/>
  <c r="F650" i="8"/>
  <c r="J652" i="13"/>
  <c r="F650" i="11"/>
  <c r="M651" i="13"/>
  <c r="F650" i="10"/>
  <c r="L651" i="13"/>
  <c r="F650" i="6"/>
  <c r="H659" i="13"/>
  <c r="F650" i="5"/>
  <c r="G661" i="13"/>
  <c r="F650" i="9"/>
  <c r="K653" i="13"/>
  <c r="F651" i="6" l="1"/>
  <c r="H654" i="13"/>
  <c r="F652" i="12"/>
  <c r="D656" i="13"/>
  <c r="F651" i="10"/>
  <c r="L653" i="13"/>
  <c r="F652" i="3"/>
  <c r="E658" i="13"/>
  <c r="F651" i="9"/>
  <c r="K660" i="13"/>
  <c r="F651" i="4"/>
  <c r="F654" i="13"/>
  <c r="F651" i="8"/>
  <c r="J655" i="13"/>
  <c r="F651" i="11"/>
  <c r="M654" i="13"/>
  <c r="F651" i="5"/>
  <c r="G659" i="13"/>
  <c r="F651" i="7"/>
  <c r="I655" i="13"/>
  <c r="F652" i="11" l="1"/>
  <c r="M661" i="13"/>
  <c r="F653" i="3"/>
  <c r="E660" i="13"/>
  <c r="F652" i="10"/>
  <c r="L662" i="13"/>
  <c r="F652" i="4"/>
  <c r="F657" i="13"/>
  <c r="F653" i="12"/>
  <c r="D659" i="13"/>
  <c r="F652" i="5"/>
  <c r="G656" i="13"/>
  <c r="F652" i="9"/>
  <c r="K651" i="13"/>
  <c r="F652" i="6"/>
  <c r="H657" i="13"/>
  <c r="F652" i="8"/>
  <c r="J653" i="13"/>
  <c r="F652" i="7"/>
  <c r="I658" i="13"/>
  <c r="F653" i="4" l="1"/>
  <c r="F651" i="13"/>
  <c r="F653" i="9"/>
  <c r="K663" i="13"/>
  <c r="F653" i="10"/>
  <c r="L665" i="13"/>
  <c r="F653" i="6"/>
  <c r="H661" i="13"/>
  <c r="F653" i="7"/>
  <c r="I654" i="13"/>
  <c r="F654" i="3"/>
  <c r="E652" i="13"/>
  <c r="F653" i="5"/>
  <c r="G653" i="13"/>
  <c r="F653" i="8"/>
  <c r="J654" i="13"/>
  <c r="F654" i="12"/>
  <c r="D665" i="13"/>
  <c r="F653" i="11"/>
  <c r="M664" i="13"/>
  <c r="F654" i="6" l="1"/>
  <c r="H653" i="13"/>
  <c r="F654" i="5"/>
  <c r="G655" i="13"/>
  <c r="F654" i="10"/>
  <c r="L660" i="13"/>
  <c r="F655" i="3"/>
  <c r="E659" i="13"/>
  <c r="F654" i="9"/>
  <c r="K662" i="13"/>
  <c r="F654" i="8"/>
  <c r="J663" i="13"/>
  <c r="F654" i="11"/>
  <c r="M656" i="13"/>
  <c r="F655" i="12"/>
  <c r="D654" i="13"/>
  <c r="F654" i="7"/>
  <c r="I653" i="13"/>
  <c r="F654" i="4"/>
  <c r="F656" i="13"/>
  <c r="F655" i="11" l="1"/>
  <c r="M658" i="13"/>
  <c r="F656" i="3"/>
  <c r="E661" i="13"/>
  <c r="F655" i="4"/>
  <c r="F659" i="13"/>
  <c r="F655" i="8"/>
  <c r="J658" i="13"/>
  <c r="F655" i="10"/>
  <c r="L657" i="13"/>
  <c r="F655" i="5"/>
  <c r="G651" i="13"/>
  <c r="F655" i="7"/>
  <c r="I663" i="13"/>
  <c r="F655" i="9"/>
  <c r="K658" i="13"/>
  <c r="F656" i="12"/>
  <c r="D662" i="13"/>
  <c r="F655" i="6"/>
  <c r="H655" i="13"/>
  <c r="F656" i="8" l="1"/>
  <c r="J659" i="13"/>
  <c r="F656" i="7"/>
  <c r="I660" i="13"/>
  <c r="F656" i="4"/>
  <c r="F653" i="13"/>
  <c r="F656" i="5"/>
  <c r="G654" i="13"/>
  <c r="F657" i="12"/>
  <c r="D653" i="13"/>
  <c r="F657" i="3"/>
  <c r="E663" i="13"/>
  <c r="F656" i="9"/>
  <c r="K656" i="13"/>
  <c r="F656" i="10"/>
  <c r="L654" i="13"/>
  <c r="F656" i="11"/>
  <c r="M659" i="13"/>
  <c r="F656" i="6"/>
  <c r="H660" i="13"/>
  <c r="F657" i="4" l="1"/>
  <c r="F655" i="13"/>
  <c r="F657" i="7"/>
  <c r="I659" i="13"/>
  <c r="F658" i="12"/>
  <c r="D655" i="13"/>
  <c r="F658" i="3"/>
  <c r="E654" i="13"/>
  <c r="F657" i="11"/>
  <c r="M662" i="13"/>
  <c r="F657" i="8"/>
  <c r="J662" i="13"/>
  <c r="F657" i="9"/>
  <c r="K657" i="13"/>
  <c r="F657" i="6"/>
  <c r="H651" i="13"/>
  <c r="N651" i="13" s="1"/>
  <c r="F657" i="10"/>
  <c r="L656" i="13"/>
  <c r="F657" i="5"/>
  <c r="G663" i="13"/>
  <c r="F658" i="9" l="1"/>
  <c r="K665" i="13"/>
  <c r="F659" i="12"/>
  <c r="D664" i="13"/>
  <c r="F658" i="5"/>
  <c r="G662" i="13"/>
  <c r="F658" i="8"/>
  <c r="J665" i="13"/>
  <c r="F658" i="7"/>
  <c r="I657" i="13"/>
  <c r="F658" i="11"/>
  <c r="M652" i="13"/>
  <c r="F658" i="4"/>
  <c r="F658" i="13"/>
  <c r="F658" i="6"/>
  <c r="H664" i="13"/>
  <c r="F659" i="3"/>
  <c r="E653" i="13"/>
  <c r="N653" i="13" s="1"/>
  <c r="F658" i="10"/>
  <c r="L664" i="13"/>
  <c r="F659" i="8" l="1"/>
  <c r="J660" i="13"/>
  <c r="F659" i="5"/>
  <c r="G660" i="13"/>
  <c r="F659" i="4"/>
  <c r="F660" i="13"/>
  <c r="F659" i="11"/>
  <c r="M663" i="13"/>
  <c r="F660" i="12"/>
  <c r="D652" i="13"/>
  <c r="N652" i="13" s="1"/>
  <c r="F660" i="3"/>
  <c r="E662" i="13"/>
  <c r="F659" i="7"/>
  <c r="I661" i="13"/>
  <c r="F659" i="9"/>
  <c r="K654" i="13"/>
  <c r="N654" i="13" s="1"/>
  <c r="F659" i="10"/>
  <c r="L663" i="13"/>
  <c r="F659" i="6"/>
  <c r="H658" i="13"/>
  <c r="F660" i="7" l="1"/>
  <c r="I662" i="13"/>
  <c r="F660" i="6"/>
  <c r="H662" i="13"/>
  <c r="N662" i="13" s="1"/>
  <c r="F660" i="9"/>
  <c r="K661" i="13"/>
  <c r="F660" i="11"/>
  <c r="M665" i="13"/>
  <c r="F660" i="4"/>
  <c r="F663" i="13"/>
  <c r="F661" i="3"/>
  <c r="E655" i="13"/>
  <c r="F660" i="5"/>
  <c r="G658" i="13"/>
  <c r="F660" i="10"/>
  <c r="L658" i="13"/>
  <c r="F661" i="12"/>
  <c r="D661" i="13"/>
  <c r="F660" i="8"/>
  <c r="J661" i="13"/>
  <c r="F661" i="11" l="1"/>
  <c r="M657" i="13"/>
  <c r="F661" i="9"/>
  <c r="K664" i="13"/>
  <c r="F661" i="8"/>
  <c r="J656" i="13"/>
  <c r="F662" i="3"/>
  <c r="E665" i="13"/>
  <c r="F661" i="10"/>
  <c r="L661" i="13"/>
  <c r="F661" i="5"/>
  <c r="G664" i="13"/>
  <c r="F661" i="6"/>
  <c r="H663" i="13"/>
  <c r="N663" i="13" s="1"/>
  <c r="F661" i="4"/>
  <c r="F665" i="13"/>
  <c r="N661" i="13"/>
  <c r="F662" i="12"/>
  <c r="D660" i="13"/>
  <c r="N660" i="13" s="1"/>
  <c r="N658" i="13"/>
  <c r="F661" i="7"/>
  <c r="I665" i="13"/>
  <c r="F663" i="3" l="1"/>
  <c r="E664" i="13"/>
  <c r="F662" i="7"/>
  <c r="I656" i="13"/>
  <c r="N656" i="13" s="1"/>
  <c r="F662" i="6"/>
  <c r="H665" i="13"/>
  <c r="F662" i="8"/>
  <c r="J657" i="13"/>
  <c r="N657" i="13" s="1"/>
  <c r="F663" i="12"/>
  <c r="D669" i="13"/>
  <c r="F662" i="5"/>
  <c r="G665" i="13"/>
  <c r="N665" i="13" s="1"/>
  <c r="F662" i="9"/>
  <c r="K659" i="13"/>
  <c r="F662" i="10"/>
  <c r="L659" i="13"/>
  <c r="F662" i="4"/>
  <c r="F664" i="13"/>
  <c r="F662" i="11"/>
  <c r="M655" i="13"/>
  <c r="N655" i="13" s="1"/>
  <c r="F663" i="10" l="1"/>
  <c r="L670" i="13"/>
  <c r="F663" i="8"/>
  <c r="J666" i="13"/>
  <c r="N659" i="13"/>
  <c r="F663" i="11"/>
  <c r="M677" i="13"/>
  <c r="F663" i="9"/>
  <c r="K670" i="13"/>
  <c r="F663" i="6"/>
  <c r="H680" i="13"/>
  <c r="F663" i="5"/>
  <c r="G666" i="13"/>
  <c r="F663" i="7"/>
  <c r="I666" i="13"/>
  <c r="F663" i="4"/>
  <c r="F666" i="13"/>
  <c r="N664" i="13"/>
  <c r="F664" i="12"/>
  <c r="D672" i="13"/>
  <c r="F664" i="3"/>
  <c r="E667" i="13"/>
  <c r="F664" i="4" l="1"/>
  <c r="F667" i="13"/>
  <c r="F664" i="9"/>
  <c r="K667" i="13"/>
  <c r="F665" i="3"/>
  <c r="E666" i="13"/>
  <c r="F664" i="7"/>
  <c r="I668" i="13"/>
  <c r="F664" i="11"/>
  <c r="M669" i="13"/>
  <c r="F664" i="5"/>
  <c r="G667" i="13"/>
  <c r="F664" i="8"/>
  <c r="J668" i="13"/>
  <c r="F665" i="12"/>
  <c r="D670" i="13"/>
  <c r="F664" i="6"/>
  <c r="H673" i="13"/>
  <c r="F664" i="10"/>
  <c r="L672" i="13"/>
  <c r="F666" i="12" l="1"/>
  <c r="D666" i="13"/>
  <c r="F665" i="7"/>
  <c r="I667" i="13"/>
  <c r="F665" i="8"/>
  <c r="J674" i="13"/>
  <c r="F666" i="3"/>
  <c r="E671" i="13"/>
  <c r="F665" i="10"/>
  <c r="L674" i="13"/>
  <c r="F665" i="5"/>
  <c r="G671" i="13"/>
  <c r="F665" i="9"/>
  <c r="K672" i="13"/>
  <c r="F665" i="6"/>
  <c r="H668" i="13"/>
  <c r="F665" i="11"/>
  <c r="M668" i="13"/>
  <c r="F665" i="4"/>
  <c r="F678" i="13"/>
  <c r="F667" i="3" l="1"/>
  <c r="E670" i="13"/>
  <c r="F666" i="9"/>
  <c r="K673" i="13"/>
  <c r="F666" i="8"/>
  <c r="J669" i="13"/>
  <c r="F666" i="6"/>
  <c r="H669" i="13"/>
  <c r="F666" i="4"/>
  <c r="F671" i="13"/>
  <c r="F666" i="5"/>
  <c r="G668" i="13"/>
  <c r="F666" i="7"/>
  <c r="I669" i="13"/>
  <c r="F666" i="11"/>
  <c r="M666" i="13"/>
  <c r="F666" i="10"/>
  <c r="L675" i="13"/>
  <c r="F667" i="12"/>
  <c r="D667" i="13"/>
  <c r="F667" i="6" l="1"/>
  <c r="H672" i="13"/>
  <c r="F667" i="7"/>
  <c r="I670" i="13"/>
  <c r="F667" i="8"/>
  <c r="J679" i="13"/>
  <c r="F668" i="12"/>
  <c r="D671" i="13"/>
  <c r="F667" i="5"/>
  <c r="G678" i="13"/>
  <c r="F667" i="9"/>
  <c r="K676" i="13"/>
  <c r="F667" i="11"/>
  <c r="M675" i="13"/>
  <c r="F667" i="10"/>
  <c r="L667" i="13"/>
  <c r="F667" i="4"/>
  <c r="F668" i="13"/>
  <c r="F668" i="3"/>
  <c r="E668" i="13"/>
  <c r="F668" i="11" l="1"/>
  <c r="M673" i="13"/>
  <c r="F669" i="3"/>
  <c r="E673" i="13"/>
  <c r="F668" i="10"/>
  <c r="L669" i="13"/>
  <c r="F669" i="12"/>
  <c r="D674" i="13"/>
  <c r="F668" i="9"/>
  <c r="K675" i="13"/>
  <c r="F668" i="7"/>
  <c r="I671" i="13"/>
  <c r="F668" i="4"/>
  <c r="F672" i="13"/>
  <c r="F668" i="8"/>
  <c r="J667" i="13"/>
  <c r="F668" i="5"/>
  <c r="G677" i="13"/>
  <c r="F668" i="6"/>
  <c r="H670" i="13"/>
  <c r="F669" i="8" l="1"/>
  <c r="J670" i="13"/>
  <c r="F670" i="12"/>
  <c r="D676" i="13"/>
  <c r="F669" i="4"/>
  <c r="F676" i="13"/>
  <c r="F669" i="10"/>
  <c r="L676" i="13"/>
  <c r="F669" i="6"/>
  <c r="H675" i="13"/>
  <c r="F669" i="7"/>
  <c r="I675" i="13"/>
  <c r="F670" i="3"/>
  <c r="E669" i="13"/>
  <c r="F669" i="5"/>
  <c r="G672" i="13"/>
  <c r="F669" i="9"/>
  <c r="K666" i="13"/>
  <c r="F669" i="11"/>
  <c r="M674" i="13"/>
  <c r="F670" i="5" l="1"/>
  <c r="G669" i="13"/>
  <c r="F670" i="10"/>
  <c r="L673" i="13"/>
  <c r="F671" i="3"/>
  <c r="E678" i="13"/>
  <c r="F670" i="4"/>
  <c r="F673" i="13"/>
  <c r="F670" i="11"/>
  <c r="M671" i="13"/>
  <c r="F670" i="7"/>
  <c r="I674" i="13"/>
  <c r="F671" i="12"/>
  <c r="D668" i="13"/>
  <c r="F670" i="9"/>
  <c r="K674" i="13"/>
  <c r="F670" i="6"/>
  <c r="H671" i="13"/>
  <c r="F670" i="8"/>
  <c r="J671" i="13"/>
  <c r="F672" i="3" l="1"/>
  <c r="E675" i="13"/>
  <c r="F671" i="8"/>
  <c r="J675" i="13"/>
  <c r="F671" i="7"/>
  <c r="I676" i="13"/>
  <c r="F671" i="6"/>
  <c r="H677" i="13"/>
  <c r="F671" i="11"/>
  <c r="M667" i="13"/>
  <c r="F671" i="10"/>
  <c r="L679" i="13"/>
  <c r="F671" i="4"/>
  <c r="F669" i="13"/>
  <c r="F672" i="12"/>
  <c r="D675" i="13"/>
  <c r="F671" i="9"/>
  <c r="K678" i="13"/>
  <c r="F671" i="5"/>
  <c r="G673" i="13"/>
  <c r="F672" i="6" l="1"/>
  <c r="H674" i="13"/>
  <c r="F672" i="4"/>
  <c r="F679" i="13"/>
  <c r="F672" i="7"/>
  <c r="I680" i="13"/>
  <c r="F672" i="5"/>
  <c r="G670" i="13"/>
  <c r="F672" i="10"/>
  <c r="L666" i="13"/>
  <c r="F672" i="9"/>
  <c r="K671" i="13"/>
  <c r="F672" i="8"/>
  <c r="J677" i="13"/>
  <c r="F672" i="11"/>
  <c r="M678" i="13"/>
  <c r="F673" i="12"/>
  <c r="D679" i="13"/>
  <c r="F673" i="3"/>
  <c r="E672" i="13"/>
  <c r="F673" i="11" l="1"/>
  <c r="M679" i="13"/>
  <c r="F673" i="5"/>
  <c r="G679" i="13"/>
  <c r="F673" i="8"/>
  <c r="J672" i="13"/>
  <c r="F673" i="7"/>
  <c r="I672" i="13"/>
  <c r="F673" i="9"/>
  <c r="K668" i="13"/>
  <c r="F673" i="4"/>
  <c r="F670" i="13"/>
  <c r="F674" i="3"/>
  <c r="E679" i="13"/>
  <c r="F674" i="12"/>
  <c r="D673" i="13"/>
  <c r="F673" i="10"/>
  <c r="L671" i="13"/>
  <c r="N671" i="13" s="1"/>
  <c r="F673" i="6"/>
  <c r="H667" i="13"/>
  <c r="N667" i="13" s="1"/>
  <c r="F674" i="7" l="1"/>
  <c r="I677" i="13"/>
  <c r="F675" i="3"/>
  <c r="E677" i="13"/>
  <c r="F674" i="8"/>
  <c r="J680" i="13"/>
  <c r="F674" i="6"/>
  <c r="H678" i="13"/>
  <c r="F674" i="4"/>
  <c r="F677" i="13"/>
  <c r="F674" i="10"/>
  <c r="L668" i="13"/>
  <c r="N668" i="13" s="1"/>
  <c r="F674" i="9"/>
  <c r="K679" i="13"/>
  <c r="F674" i="5"/>
  <c r="G676" i="13"/>
  <c r="F675" i="12"/>
  <c r="D677" i="13"/>
  <c r="F674" i="11"/>
  <c r="M670" i="13"/>
  <c r="N670" i="13" s="1"/>
  <c r="F675" i="10" l="1"/>
  <c r="L678" i="13"/>
  <c r="F676" i="3"/>
  <c r="E676" i="13"/>
  <c r="F675" i="8"/>
  <c r="J676" i="13"/>
  <c r="F676" i="12"/>
  <c r="D680" i="13"/>
  <c r="F675" i="4"/>
  <c r="F674" i="13"/>
  <c r="F675" i="5"/>
  <c r="G674" i="13"/>
  <c r="F675" i="7"/>
  <c r="I679" i="13"/>
  <c r="F675" i="6"/>
  <c r="H676" i="13"/>
  <c r="F675" i="11"/>
  <c r="M680" i="13"/>
  <c r="F675" i="9"/>
  <c r="K669" i="13"/>
  <c r="N669" i="13" s="1"/>
  <c r="F676" i="6" l="1"/>
  <c r="H679" i="13"/>
  <c r="N679" i="13" s="1"/>
  <c r="F677" i="12"/>
  <c r="D678" i="13"/>
  <c r="F676" i="7"/>
  <c r="I673" i="13"/>
  <c r="F676" i="8"/>
  <c r="J673" i="13"/>
  <c r="F676" i="9"/>
  <c r="K680" i="13"/>
  <c r="F676" i="5"/>
  <c r="G675" i="13"/>
  <c r="F677" i="3"/>
  <c r="E674" i="13"/>
  <c r="N674" i="13" s="1"/>
  <c r="F676" i="11"/>
  <c r="M676" i="13"/>
  <c r="N676" i="13" s="1"/>
  <c r="F676" i="4"/>
  <c r="F680" i="13"/>
  <c r="F676" i="10"/>
  <c r="L680" i="13"/>
  <c r="F677" i="8" l="1"/>
  <c r="J678" i="13"/>
  <c r="N673" i="13"/>
  <c r="F677" i="7"/>
  <c r="I678" i="13"/>
  <c r="N678" i="13" s="1"/>
  <c r="F678" i="12"/>
  <c r="D690" i="13"/>
  <c r="F677" i="11"/>
  <c r="M672" i="13"/>
  <c r="N672" i="13" s="1"/>
  <c r="F678" i="3"/>
  <c r="E680" i="13"/>
  <c r="F677" i="9"/>
  <c r="K677" i="13"/>
  <c r="F677" i="10"/>
  <c r="L677" i="13"/>
  <c r="F677" i="5"/>
  <c r="G680" i="13"/>
  <c r="F677" i="4"/>
  <c r="F675" i="13"/>
  <c r="N675" i="13" s="1"/>
  <c r="F677" i="6"/>
  <c r="H666" i="13"/>
  <c r="N666" i="13" s="1"/>
  <c r="F678" i="10" l="1"/>
  <c r="L686" i="13"/>
  <c r="F679" i="12"/>
  <c r="D692" i="13"/>
  <c r="N677" i="13"/>
  <c r="F678" i="9"/>
  <c r="K686" i="13"/>
  <c r="N680" i="13"/>
  <c r="F678" i="7"/>
  <c r="I682" i="13"/>
  <c r="F678" i="6"/>
  <c r="H681" i="13"/>
  <c r="F678" i="4"/>
  <c r="F683" i="13"/>
  <c r="F679" i="3"/>
  <c r="E687" i="13"/>
  <c r="F678" i="5"/>
  <c r="G687" i="13"/>
  <c r="F678" i="11"/>
  <c r="M691" i="13"/>
  <c r="F678" i="8"/>
  <c r="J689" i="13"/>
  <c r="F679" i="9" l="1"/>
  <c r="K682" i="13"/>
  <c r="F679" i="8"/>
  <c r="J682" i="13"/>
  <c r="F679" i="4"/>
  <c r="F688" i="13"/>
  <c r="F679" i="11"/>
  <c r="M682" i="13"/>
  <c r="F679" i="6"/>
  <c r="H687" i="13"/>
  <c r="F680" i="12"/>
  <c r="D687" i="13"/>
  <c r="F680" i="3"/>
  <c r="E683" i="13"/>
  <c r="F679" i="5"/>
  <c r="G683" i="13"/>
  <c r="F679" i="7"/>
  <c r="I689" i="13"/>
  <c r="F679" i="10"/>
  <c r="L684" i="13"/>
  <c r="F680" i="5" l="1"/>
  <c r="G694" i="13"/>
  <c r="F680" i="11"/>
  <c r="M685" i="13"/>
  <c r="F681" i="3"/>
  <c r="E686" i="13"/>
  <c r="F680" i="4"/>
  <c r="F686" i="13"/>
  <c r="F681" i="12"/>
  <c r="D681" i="13"/>
  <c r="F680" i="8"/>
  <c r="J686" i="13"/>
  <c r="F680" i="7"/>
  <c r="I684" i="13"/>
  <c r="F680" i="10"/>
  <c r="L681" i="13"/>
  <c r="F680" i="6"/>
  <c r="H691" i="13"/>
  <c r="F680" i="9"/>
  <c r="K689" i="13"/>
  <c r="F681" i="10" l="1"/>
  <c r="L683" i="13"/>
  <c r="F681" i="4"/>
  <c r="F694" i="13"/>
  <c r="F681" i="7"/>
  <c r="I695" i="13"/>
  <c r="F682" i="3"/>
  <c r="E685" i="13"/>
  <c r="F681" i="9"/>
  <c r="K681" i="13"/>
  <c r="F681" i="8"/>
  <c r="J685" i="13"/>
  <c r="F681" i="11"/>
  <c r="M684" i="13"/>
  <c r="F682" i="12"/>
  <c r="D685" i="13"/>
  <c r="F681" i="6"/>
  <c r="H693" i="13"/>
  <c r="F681" i="5"/>
  <c r="G681" i="13"/>
  <c r="F683" i="3" l="1"/>
  <c r="E682" i="13"/>
  <c r="F683" i="12"/>
  <c r="D691" i="13"/>
  <c r="F682" i="11"/>
  <c r="M688" i="13"/>
  <c r="F682" i="7"/>
  <c r="I688" i="13"/>
  <c r="F682" i="5"/>
  <c r="G684" i="13"/>
  <c r="F682" i="8"/>
  <c r="J681" i="13"/>
  <c r="F682" i="4"/>
  <c r="F687" i="13"/>
  <c r="F682" i="6"/>
  <c r="H690" i="13"/>
  <c r="F682" i="9"/>
  <c r="K690" i="13"/>
  <c r="F682" i="10"/>
  <c r="L690" i="13"/>
  <c r="F683" i="6" l="1"/>
  <c r="H692" i="13"/>
  <c r="F683" i="7"/>
  <c r="I681" i="13"/>
  <c r="F683" i="4"/>
  <c r="F684" i="13"/>
  <c r="F683" i="11"/>
  <c r="M687" i="13"/>
  <c r="F683" i="8"/>
  <c r="J684" i="13"/>
  <c r="F684" i="12"/>
  <c r="D693" i="13"/>
  <c r="F683" i="10"/>
  <c r="L682" i="13"/>
  <c r="F683" i="9"/>
  <c r="K685" i="13"/>
  <c r="F683" i="5"/>
  <c r="G688" i="13"/>
  <c r="F684" i="3"/>
  <c r="E694" i="13"/>
  <c r="F684" i="10" l="1"/>
  <c r="L685" i="13"/>
  <c r="F684" i="11"/>
  <c r="M693" i="13"/>
  <c r="F684" i="4"/>
  <c r="F681" i="13"/>
  <c r="F685" i="12"/>
  <c r="D683" i="13"/>
  <c r="F684" i="7"/>
  <c r="I685" i="13"/>
  <c r="F685" i="3"/>
  <c r="E681" i="13"/>
  <c r="F684" i="5"/>
  <c r="G686" i="13"/>
  <c r="F684" i="8"/>
  <c r="J690" i="13"/>
  <c r="F684" i="9"/>
  <c r="K684" i="13"/>
  <c r="F684" i="6"/>
  <c r="H685" i="13"/>
  <c r="F685" i="5" l="1"/>
  <c r="G691" i="13"/>
  <c r="F685" i="4"/>
  <c r="F689" i="13"/>
  <c r="F685" i="8"/>
  <c r="J683" i="13"/>
  <c r="F686" i="12"/>
  <c r="D682" i="13"/>
  <c r="F685" i="6"/>
  <c r="H688" i="13"/>
  <c r="F686" i="3"/>
  <c r="E684" i="13"/>
  <c r="F685" i="11"/>
  <c r="M683" i="13"/>
  <c r="F685" i="9"/>
  <c r="K683" i="13"/>
  <c r="F685" i="7"/>
  <c r="I690" i="13"/>
  <c r="F685" i="10"/>
  <c r="L692" i="13"/>
  <c r="F686" i="11" l="1"/>
  <c r="M695" i="13"/>
  <c r="F686" i="8"/>
  <c r="J693" i="13"/>
  <c r="F687" i="3"/>
  <c r="E688" i="13"/>
  <c r="F686" i="4"/>
  <c r="F692" i="13"/>
  <c r="F686" i="9"/>
  <c r="K688" i="13"/>
  <c r="F687" i="12"/>
  <c r="D695" i="13"/>
  <c r="F686" i="10"/>
  <c r="L693" i="13"/>
  <c r="F686" i="7"/>
  <c r="I686" i="13"/>
  <c r="F686" i="6"/>
  <c r="H682" i="13"/>
  <c r="F686" i="5"/>
  <c r="G685" i="13"/>
  <c r="F687" i="7" l="1"/>
  <c r="I693" i="13"/>
  <c r="F687" i="4"/>
  <c r="F682" i="13"/>
  <c r="F687" i="10"/>
  <c r="L689" i="13"/>
  <c r="F688" i="3"/>
  <c r="E691" i="13"/>
  <c r="F687" i="5"/>
  <c r="G692" i="13"/>
  <c r="F688" i="12"/>
  <c r="D684" i="13"/>
  <c r="F687" i="8"/>
  <c r="J688" i="13"/>
  <c r="F687" i="6"/>
  <c r="H686" i="13"/>
  <c r="F687" i="9"/>
  <c r="K693" i="13"/>
  <c r="F687" i="11"/>
  <c r="M689" i="13"/>
  <c r="F689" i="3" l="1"/>
  <c r="E689" i="13"/>
  <c r="F688" i="10"/>
  <c r="L687" i="13"/>
  <c r="F688" i="11"/>
  <c r="M681" i="13"/>
  <c r="N681" i="13" s="1"/>
  <c r="F689" i="12"/>
  <c r="D689" i="13"/>
  <c r="F688" i="4"/>
  <c r="F691" i="13"/>
  <c r="F688" i="6"/>
  <c r="H683" i="13"/>
  <c r="F688" i="8"/>
  <c r="J692" i="13"/>
  <c r="F688" i="9"/>
  <c r="K692" i="13"/>
  <c r="F688" i="5"/>
  <c r="G682" i="13"/>
  <c r="N682" i="13" s="1"/>
  <c r="F688" i="7"/>
  <c r="I692" i="13"/>
  <c r="F689" i="11" l="1"/>
  <c r="M694" i="13"/>
  <c r="F689" i="8"/>
  <c r="J695" i="13"/>
  <c r="F689" i="7"/>
  <c r="I683" i="13"/>
  <c r="N683" i="13" s="1"/>
  <c r="F689" i="10"/>
  <c r="L688" i="13"/>
  <c r="F689" i="5"/>
  <c r="G689" i="13"/>
  <c r="F689" i="4"/>
  <c r="F695" i="13"/>
  <c r="F689" i="6"/>
  <c r="H684" i="13"/>
  <c r="N684" i="13" s="1"/>
  <c r="F690" i="12"/>
  <c r="D688" i="13"/>
  <c r="N688" i="13" s="1"/>
  <c r="F689" i="9"/>
  <c r="K691" i="13"/>
  <c r="F690" i="3"/>
  <c r="E692" i="13"/>
  <c r="F690" i="7" l="1"/>
  <c r="I691" i="13"/>
  <c r="F690" i="6"/>
  <c r="H689" i="13"/>
  <c r="N689" i="13" s="1"/>
  <c r="F690" i="4"/>
  <c r="F690" i="13"/>
  <c r="F690" i="8"/>
  <c r="J691" i="13"/>
  <c r="F691" i="3"/>
  <c r="E690" i="13"/>
  <c r="F690" i="9"/>
  <c r="K694" i="13"/>
  <c r="F690" i="5"/>
  <c r="G695" i="13"/>
  <c r="F690" i="11"/>
  <c r="M690" i="13"/>
  <c r="F691" i="12"/>
  <c r="D694" i="13"/>
  <c r="F690" i="10"/>
  <c r="L691" i="13"/>
  <c r="N691" i="13" s="1"/>
  <c r="F691" i="5" l="1"/>
  <c r="G693" i="13"/>
  <c r="F691" i="4"/>
  <c r="F685" i="13"/>
  <c r="N685" i="13" s="1"/>
  <c r="F691" i="10"/>
  <c r="L695" i="13"/>
  <c r="F691" i="9"/>
  <c r="K695" i="13"/>
  <c r="F691" i="6"/>
  <c r="H694" i="13"/>
  <c r="F692" i="12"/>
  <c r="D686" i="13"/>
  <c r="N686" i="13" s="1"/>
  <c r="F692" i="3"/>
  <c r="E693" i="13"/>
  <c r="F691" i="7"/>
  <c r="I687" i="13"/>
  <c r="F691" i="11"/>
  <c r="M686" i="13"/>
  <c r="F691" i="8"/>
  <c r="J687" i="13"/>
  <c r="F693" i="3" l="1"/>
  <c r="E695" i="13"/>
  <c r="F692" i="9"/>
  <c r="K687" i="13"/>
  <c r="N687" i="13" s="1"/>
  <c r="F692" i="8"/>
  <c r="J694" i="13"/>
  <c r="F693" i="12"/>
  <c r="D709" i="13"/>
  <c r="F692" i="10"/>
  <c r="L694" i="13"/>
  <c r="F692" i="11"/>
  <c r="M692" i="13"/>
  <c r="N692" i="13" s="1"/>
  <c r="F692" i="4"/>
  <c r="F693" i="13"/>
  <c r="N693" i="13" s="1"/>
  <c r="F692" i="7"/>
  <c r="I694" i="13"/>
  <c r="N694" i="13" s="1"/>
  <c r="F692" i="6"/>
  <c r="H695" i="13"/>
  <c r="F692" i="5"/>
  <c r="G690" i="13"/>
  <c r="N690" i="13" s="1"/>
  <c r="F693" i="8" l="1"/>
  <c r="J697" i="13"/>
  <c r="F694" i="12"/>
  <c r="D698" i="13"/>
  <c r="F693" i="4"/>
  <c r="F707" i="13"/>
  <c r="F693" i="11"/>
  <c r="M702" i="13"/>
  <c r="F693" i="6"/>
  <c r="H696" i="13"/>
  <c r="F693" i="9"/>
  <c r="K708" i="13"/>
  <c r="N695" i="13"/>
  <c r="F693" i="7"/>
  <c r="I697" i="13"/>
  <c r="F693" i="10"/>
  <c r="L697" i="13"/>
  <c r="F694" i="3"/>
  <c r="E696" i="13"/>
  <c r="F693" i="5"/>
  <c r="G700" i="13"/>
  <c r="F694" i="11" l="1"/>
  <c r="M696" i="13"/>
  <c r="F694" i="4"/>
  <c r="F706" i="13"/>
  <c r="F694" i="5"/>
  <c r="G704" i="13"/>
  <c r="F694" i="9"/>
  <c r="K698" i="13"/>
  <c r="F695" i="12"/>
  <c r="D704" i="13"/>
  <c r="F694" i="10"/>
  <c r="L701" i="13"/>
  <c r="F694" i="7"/>
  <c r="I696" i="13"/>
  <c r="F695" i="3"/>
  <c r="E706" i="13"/>
  <c r="F694" i="6"/>
  <c r="H699" i="13"/>
  <c r="F694" i="8"/>
  <c r="J696" i="13"/>
  <c r="F695" i="9" l="1"/>
  <c r="K697" i="13"/>
  <c r="F696" i="3"/>
  <c r="E700" i="13"/>
  <c r="F695" i="5"/>
  <c r="G706" i="13"/>
  <c r="F695" i="7"/>
  <c r="I710" i="13"/>
  <c r="F695" i="8"/>
  <c r="J701" i="13"/>
  <c r="F695" i="10"/>
  <c r="L698" i="13"/>
  <c r="F695" i="4"/>
  <c r="F700" i="13"/>
  <c r="F695" i="6"/>
  <c r="H697" i="13"/>
  <c r="F696" i="12"/>
  <c r="D696" i="13"/>
  <c r="F695" i="11"/>
  <c r="M699" i="13"/>
  <c r="F696" i="7" l="1"/>
  <c r="I698" i="13"/>
  <c r="F696" i="5"/>
  <c r="G707" i="13"/>
  <c r="F696" i="6"/>
  <c r="H701" i="13"/>
  <c r="F696" i="4"/>
  <c r="F704" i="13"/>
  <c r="F696" i="10"/>
  <c r="L708" i="13"/>
  <c r="F697" i="3"/>
  <c r="E709" i="13"/>
  <c r="F696" i="11"/>
  <c r="M700" i="13"/>
  <c r="F697" i="12"/>
  <c r="D697" i="13"/>
  <c r="F696" i="8"/>
  <c r="J708" i="13"/>
  <c r="F696" i="9"/>
  <c r="K701" i="13"/>
  <c r="F697" i="4" l="1"/>
  <c r="F705" i="13"/>
  <c r="F697" i="6"/>
  <c r="H702" i="13"/>
  <c r="F697" i="5"/>
  <c r="G705" i="13"/>
  <c r="F698" i="12"/>
  <c r="D705" i="13"/>
  <c r="F697" i="11"/>
  <c r="M703" i="13"/>
  <c r="F697" i="9"/>
  <c r="K710" i="13"/>
  <c r="F697" i="8"/>
  <c r="J698" i="13"/>
  <c r="F697" i="10"/>
  <c r="L699" i="13"/>
  <c r="F698" i="3"/>
  <c r="E705" i="13"/>
  <c r="F697" i="7"/>
  <c r="I699" i="13"/>
  <c r="F698" i="8" l="1"/>
  <c r="J699" i="13"/>
  <c r="F698" i="5"/>
  <c r="G699" i="13"/>
  <c r="F699" i="12"/>
  <c r="D703" i="13"/>
  <c r="F698" i="10"/>
  <c r="L700" i="13"/>
  <c r="F698" i="9"/>
  <c r="K703" i="13"/>
  <c r="F698" i="6"/>
  <c r="H698" i="13"/>
  <c r="F698" i="7"/>
  <c r="I701" i="13"/>
  <c r="F699" i="3"/>
  <c r="E702" i="13"/>
  <c r="F698" i="11"/>
  <c r="M705" i="13"/>
  <c r="F698" i="4"/>
  <c r="F699" i="13"/>
  <c r="F700" i="3" l="1"/>
  <c r="E704" i="13"/>
  <c r="F699" i="10"/>
  <c r="L702" i="13"/>
  <c r="F699" i="7"/>
  <c r="I707" i="13"/>
  <c r="F700" i="12"/>
  <c r="D702" i="13"/>
  <c r="F699" i="4"/>
  <c r="F709" i="13"/>
  <c r="F699" i="6"/>
  <c r="H709" i="13"/>
  <c r="F699" i="5"/>
  <c r="G696" i="13"/>
  <c r="F699" i="11"/>
  <c r="M698" i="13"/>
  <c r="F699" i="9"/>
  <c r="K700" i="13"/>
  <c r="F699" i="8"/>
  <c r="J710" i="13"/>
  <c r="F700" i="5" l="1"/>
  <c r="G702" i="13"/>
  <c r="F700" i="7"/>
  <c r="I708" i="13"/>
  <c r="F700" i="8"/>
  <c r="J703" i="13"/>
  <c r="F700" i="6"/>
  <c r="H703" i="13"/>
  <c r="F700" i="10"/>
  <c r="L707" i="13"/>
  <c r="F700" i="11"/>
  <c r="M704" i="13"/>
  <c r="F701" i="12"/>
  <c r="D708" i="13"/>
  <c r="F700" i="9"/>
  <c r="K707" i="13"/>
  <c r="F700" i="4"/>
  <c r="F696" i="13"/>
  <c r="F701" i="3"/>
  <c r="E697" i="13"/>
  <c r="F701" i="6" l="1"/>
  <c r="H700" i="13"/>
  <c r="F701" i="8"/>
  <c r="J707" i="13"/>
  <c r="F702" i="12"/>
  <c r="D701" i="13"/>
  <c r="F701" i="11"/>
  <c r="M709" i="13"/>
  <c r="F701" i="7"/>
  <c r="I703" i="13"/>
  <c r="F701" i="9"/>
  <c r="K696" i="13"/>
  <c r="F702" i="3"/>
  <c r="E699" i="13"/>
  <c r="F701" i="10"/>
  <c r="L703" i="13"/>
  <c r="F701" i="4"/>
  <c r="F701" i="13"/>
  <c r="F701" i="5"/>
  <c r="G709" i="13"/>
  <c r="F703" i="12" l="1"/>
  <c r="D699" i="13"/>
  <c r="F702" i="8"/>
  <c r="J704" i="13"/>
  <c r="F703" i="3"/>
  <c r="E698" i="13"/>
  <c r="F702" i="9"/>
  <c r="K702" i="13"/>
  <c r="F702" i="7"/>
  <c r="I705" i="13"/>
  <c r="F702" i="6"/>
  <c r="H706" i="13"/>
  <c r="F702" i="11"/>
  <c r="M710" i="13"/>
  <c r="F702" i="5"/>
  <c r="G703" i="13"/>
  <c r="F702" i="4"/>
  <c r="F703" i="13"/>
  <c r="F702" i="10"/>
  <c r="L696" i="13"/>
  <c r="N696" i="13" s="1"/>
  <c r="F703" i="11" l="1"/>
  <c r="M697" i="13"/>
  <c r="F704" i="3"/>
  <c r="E701" i="13"/>
  <c r="F703" i="10"/>
  <c r="L710" i="13"/>
  <c r="F703" i="6"/>
  <c r="H704" i="13"/>
  <c r="F703" i="8"/>
  <c r="J706" i="13"/>
  <c r="F703" i="4"/>
  <c r="F702" i="13"/>
  <c r="F703" i="7"/>
  <c r="I706" i="13"/>
  <c r="F704" i="12"/>
  <c r="D707" i="13"/>
  <c r="F703" i="5"/>
  <c r="G701" i="13"/>
  <c r="F703" i="9"/>
  <c r="K706" i="13"/>
  <c r="F704" i="7" l="1"/>
  <c r="I700" i="13"/>
  <c r="F704" i="10"/>
  <c r="L704" i="13"/>
  <c r="F704" i="6"/>
  <c r="H705" i="13"/>
  <c r="F704" i="9"/>
  <c r="K699" i="13"/>
  <c r="N699" i="13" s="1"/>
  <c r="F705" i="3"/>
  <c r="E703" i="13"/>
  <c r="N703" i="13" s="1"/>
  <c r="F704" i="4"/>
  <c r="F698" i="13"/>
  <c r="F704" i="8"/>
  <c r="J700" i="13"/>
  <c r="F704" i="11"/>
  <c r="M706" i="13"/>
  <c r="F704" i="5"/>
  <c r="G697" i="13"/>
  <c r="F705" i="12"/>
  <c r="D700" i="13"/>
  <c r="N700" i="13" s="1"/>
  <c r="F705" i="6" l="1"/>
  <c r="H708" i="13"/>
  <c r="F705" i="4"/>
  <c r="F697" i="13"/>
  <c r="N697" i="13" s="1"/>
  <c r="F705" i="10"/>
  <c r="L706" i="13"/>
  <c r="F705" i="8"/>
  <c r="J705" i="13"/>
  <c r="F706" i="12"/>
  <c r="D706" i="13"/>
  <c r="F705" i="5"/>
  <c r="G708" i="13"/>
  <c r="F706" i="3"/>
  <c r="E707" i="13"/>
  <c r="F705" i="11"/>
  <c r="M701" i="13"/>
  <c r="N701" i="13" s="1"/>
  <c r="F705" i="9"/>
  <c r="K705" i="13"/>
  <c r="F705" i="7"/>
  <c r="I702" i="13"/>
  <c r="F707" i="3" l="1"/>
  <c r="E708" i="13"/>
  <c r="F706" i="10"/>
  <c r="L705" i="13"/>
  <c r="N705" i="13" s="1"/>
  <c r="N706" i="13"/>
  <c r="F706" i="4"/>
  <c r="F710" i="13"/>
  <c r="F706" i="5"/>
  <c r="G698" i="13"/>
  <c r="N698" i="13" s="1"/>
  <c r="F706" i="9"/>
  <c r="K704" i="13"/>
  <c r="N704" i="13" s="1"/>
  <c r="F707" i="12"/>
  <c r="D710" i="13"/>
  <c r="F706" i="7"/>
  <c r="I704" i="13"/>
  <c r="F706" i="11"/>
  <c r="M707" i="13"/>
  <c r="F706" i="8"/>
  <c r="J702" i="13"/>
  <c r="N702" i="13" s="1"/>
  <c r="F706" i="6"/>
  <c r="H707" i="13"/>
  <c r="N707" i="13" s="1"/>
  <c r="F707" i="4" l="1"/>
  <c r="F708" i="13"/>
  <c r="N708" i="13" s="1"/>
  <c r="F708" i="12"/>
  <c r="D721" i="13"/>
  <c r="F707" i="9"/>
  <c r="K709" i="13"/>
  <c r="F707" i="10"/>
  <c r="L709" i="13"/>
  <c r="F707" i="6"/>
  <c r="H710" i="13"/>
  <c r="F707" i="8"/>
  <c r="J709" i="13"/>
  <c r="F707" i="11"/>
  <c r="M708" i="13"/>
  <c r="F708" i="3"/>
  <c r="E710" i="13"/>
  <c r="N710" i="13" s="1"/>
  <c r="F707" i="5"/>
  <c r="G710" i="13"/>
  <c r="F707" i="7"/>
  <c r="I709" i="13"/>
  <c r="N709" i="13" s="1"/>
  <c r="F708" i="9" l="1"/>
  <c r="K712" i="13"/>
  <c r="F708" i="10"/>
  <c r="L717" i="13"/>
  <c r="F708" i="7"/>
  <c r="I711" i="13"/>
  <c r="F709" i="12"/>
  <c r="D713" i="13"/>
  <c r="F708" i="11"/>
  <c r="M715" i="13"/>
  <c r="F708" i="8"/>
  <c r="J718" i="13"/>
  <c r="F708" i="5"/>
  <c r="G713" i="13"/>
  <c r="F708" i="6"/>
  <c r="H711" i="13"/>
  <c r="F708" i="4"/>
  <c r="F713" i="13"/>
  <c r="F709" i="3"/>
  <c r="E712" i="13"/>
  <c r="F709" i="5" l="1"/>
  <c r="G723" i="13"/>
  <c r="F709" i="7"/>
  <c r="I719" i="13"/>
  <c r="F709" i="6"/>
  <c r="H712" i="13"/>
  <c r="F710" i="3"/>
  <c r="E715" i="13"/>
  <c r="F709" i="8"/>
  <c r="J722" i="13"/>
  <c r="F709" i="10"/>
  <c r="L712" i="13"/>
  <c r="F710" i="12"/>
  <c r="D723" i="13"/>
  <c r="F709" i="4"/>
  <c r="F715" i="13"/>
  <c r="F709" i="11"/>
  <c r="M720" i="13"/>
  <c r="F709" i="9"/>
  <c r="K718" i="13"/>
  <c r="F710" i="4" l="1"/>
  <c r="F720" i="13"/>
  <c r="F711" i="3"/>
  <c r="E713" i="13"/>
  <c r="F711" i="12"/>
  <c r="D725" i="13"/>
  <c r="F710" i="6"/>
  <c r="H718" i="13"/>
  <c r="F710" i="9"/>
  <c r="K714" i="13"/>
  <c r="F710" i="10"/>
  <c r="L718" i="13"/>
  <c r="F710" i="7"/>
  <c r="I718" i="13"/>
  <c r="F710" i="11"/>
  <c r="M716" i="13"/>
  <c r="F710" i="8"/>
  <c r="J711" i="13"/>
  <c r="F710" i="5"/>
  <c r="G715" i="13"/>
  <c r="F711" i="11" l="1"/>
  <c r="M711" i="13"/>
  <c r="F711" i="7"/>
  <c r="I722" i="13"/>
  <c r="F712" i="12"/>
  <c r="D716" i="13"/>
  <c r="F711" i="10"/>
  <c r="L711" i="13"/>
  <c r="F712" i="3"/>
  <c r="E711" i="13"/>
  <c r="F711" i="6"/>
  <c r="H714" i="13"/>
  <c r="F711" i="5"/>
  <c r="G712" i="13"/>
  <c r="F711" i="8"/>
  <c r="J716" i="13"/>
  <c r="F711" i="9"/>
  <c r="K716" i="13"/>
  <c r="F711" i="4"/>
  <c r="F717" i="13"/>
  <c r="F713" i="12" l="1"/>
  <c r="D719" i="13"/>
  <c r="F712" i="5"/>
  <c r="G717" i="13"/>
  <c r="F712" i="6"/>
  <c r="H720" i="13"/>
  <c r="F712" i="7"/>
  <c r="I714" i="13"/>
  <c r="F712" i="10"/>
  <c r="L721" i="13"/>
  <c r="F712" i="4"/>
  <c r="F712" i="13"/>
  <c r="F712" i="9"/>
  <c r="K717" i="13"/>
  <c r="F713" i="3"/>
  <c r="E720" i="13"/>
  <c r="F712" i="8"/>
  <c r="J714" i="13"/>
  <c r="F712" i="11"/>
  <c r="M719" i="13"/>
  <c r="F713" i="9" l="1"/>
  <c r="K711" i="13"/>
  <c r="F713" i="6"/>
  <c r="H719" i="13"/>
  <c r="F713" i="11"/>
  <c r="M722" i="13"/>
  <c r="F713" i="4"/>
  <c r="F714" i="13"/>
  <c r="F713" i="5"/>
  <c r="G720" i="13"/>
  <c r="F714" i="3"/>
  <c r="E721" i="13"/>
  <c r="F713" i="7"/>
  <c r="I724" i="13"/>
  <c r="F713" i="8"/>
  <c r="J717" i="13"/>
  <c r="F713" i="10"/>
  <c r="L713" i="13"/>
  <c r="F714" i="12"/>
  <c r="D711" i="13"/>
  <c r="F714" i="4" l="1"/>
  <c r="F723" i="13"/>
  <c r="F714" i="7"/>
  <c r="I716" i="13"/>
  <c r="F714" i="11"/>
  <c r="M714" i="13"/>
  <c r="F715" i="12"/>
  <c r="D717" i="13"/>
  <c r="F715" i="3"/>
  <c r="E714" i="13"/>
  <c r="F714" i="8"/>
  <c r="J724" i="13"/>
  <c r="F714" i="6"/>
  <c r="H716" i="13"/>
  <c r="F714" i="10"/>
  <c r="L714" i="13"/>
  <c r="F714" i="5"/>
  <c r="G714" i="13"/>
  <c r="F714" i="9"/>
  <c r="K724" i="13"/>
  <c r="F715" i="6" l="1"/>
  <c r="H721" i="13"/>
  <c r="F715" i="11"/>
  <c r="M723" i="13"/>
  <c r="F715" i="7"/>
  <c r="I713" i="13"/>
  <c r="F716" i="3"/>
  <c r="E719" i="13"/>
  <c r="F716" i="12"/>
  <c r="D715" i="13"/>
  <c r="F715" i="9"/>
  <c r="K722" i="13"/>
  <c r="F715" i="8"/>
  <c r="J715" i="13"/>
  <c r="F715" i="5"/>
  <c r="G725" i="13"/>
  <c r="F715" i="10"/>
  <c r="L722" i="13"/>
  <c r="F715" i="4"/>
  <c r="F719" i="13"/>
  <c r="F716" i="5" l="1"/>
  <c r="G719" i="13"/>
  <c r="F717" i="3"/>
  <c r="E716" i="13"/>
  <c r="F716" i="8"/>
  <c r="J719" i="13"/>
  <c r="F716" i="7"/>
  <c r="I720" i="13"/>
  <c r="F716" i="4"/>
  <c r="F725" i="13"/>
  <c r="F716" i="9"/>
  <c r="K721" i="13"/>
  <c r="F716" i="11"/>
  <c r="M713" i="13"/>
  <c r="F716" i="10"/>
  <c r="L716" i="13"/>
  <c r="F717" i="12"/>
  <c r="D712" i="13"/>
  <c r="F716" i="6"/>
  <c r="H715" i="13"/>
  <c r="F717" i="11" l="1"/>
  <c r="M717" i="13"/>
  <c r="F717" i="8"/>
  <c r="J723" i="13"/>
  <c r="F717" i="7"/>
  <c r="I717" i="13"/>
  <c r="F717" i="9"/>
  <c r="K725" i="13"/>
  <c r="F718" i="3"/>
  <c r="E717" i="13"/>
  <c r="F717" i="6"/>
  <c r="H713" i="13"/>
  <c r="F717" i="4"/>
  <c r="F724" i="13"/>
  <c r="F717" i="5"/>
  <c r="G716" i="13"/>
  <c r="F718" i="12"/>
  <c r="D718" i="13"/>
  <c r="F717" i="10"/>
  <c r="L724" i="13"/>
  <c r="F718" i="10" l="1"/>
  <c r="L715" i="13"/>
  <c r="F718" i="6"/>
  <c r="H717" i="13"/>
  <c r="N717" i="13" s="1"/>
  <c r="F718" i="7"/>
  <c r="I712" i="13"/>
  <c r="F719" i="12"/>
  <c r="D722" i="13"/>
  <c r="F719" i="3"/>
  <c r="E723" i="13"/>
  <c r="F718" i="8"/>
  <c r="J720" i="13"/>
  <c r="F718" i="9"/>
  <c r="K713" i="13"/>
  <c r="F718" i="11"/>
  <c r="M712" i="13"/>
  <c r="F718" i="5"/>
  <c r="G721" i="13"/>
  <c r="F718" i="4"/>
  <c r="F711" i="13"/>
  <c r="F719" i="7" l="1"/>
  <c r="I715" i="13"/>
  <c r="F719" i="5"/>
  <c r="G711" i="13"/>
  <c r="N711" i="13" s="1"/>
  <c r="F719" i="8"/>
  <c r="J713" i="13"/>
  <c r="N713" i="13" s="1"/>
  <c r="F719" i="6"/>
  <c r="H724" i="13"/>
  <c r="F719" i="9"/>
  <c r="K715" i="13"/>
  <c r="F720" i="12"/>
  <c r="D720" i="13"/>
  <c r="F719" i="4"/>
  <c r="F716" i="13"/>
  <c r="N716" i="13" s="1"/>
  <c r="F719" i="11"/>
  <c r="M725" i="13"/>
  <c r="F720" i="3"/>
  <c r="E724" i="13"/>
  <c r="F719" i="10"/>
  <c r="L720" i="13"/>
  <c r="F720" i="8" l="1"/>
  <c r="J721" i="13"/>
  <c r="F720" i="5"/>
  <c r="G724" i="13"/>
  <c r="F721" i="3"/>
  <c r="E725" i="13"/>
  <c r="N715" i="13"/>
  <c r="F720" i="7"/>
  <c r="I723" i="13"/>
  <c r="F720" i="10"/>
  <c r="L725" i="13"/>
  <c r="F720" i="11"/>
  <c r="M718" i="13"/>
  <c r="F720" i="6"/>
  <c r="H722" i="13"/>
  <c r="F721" i="12"/>
  <c r="D724" i="13"/>
  <c r="F720" i="9"/>
  <c r="K719" i="13"/>
  <c r="F720" i="4"/>
  <c r="F718" i="13"/>
  <c r="F721" i="6" l="1"/>
  <c r="H725" i="13"/>
  <c r="F721" i="4"/>
  <c r="F722" i="13"/>
  <c r="F721" i="11"/>
  <c r="M721" i="13"/>
  <c r="F722" i="3"/>
  <c r="E718" i="13"/>
  <c r="F721" i="9"/>
  <c r="K720" i="13"/>
  <c r="N720" i="13" s="1"/>
  <c r="F721" i="10"/>
  <c r="L719" i="13"/>
  <c r="N719" i="13" s="1"/>
  <c r="F721" i="5"/>
  <c r="G718" i="13"/>
  <c r="F722" i="12"/>
  <c r="D714" i="13"/>
  <c r="N714" i="13" s="1"/>
  <c r="F721" i="7"/>
  <c r="I725" i="13"/>
  <c r="F721" i="8"/>
  <c r="J712" i="13"/>
  <c r="N712" i="13" s="1"/>
  <c r="F722" i="5" l="1"/>
  <c r="G722" i="13"/>
  <c r="F722" i="11"/>
  <c r="M724" i="13"/>
  <c r="N724" i="13" s="1"/>
  <c r="F723" i="3"/>
  <c r="E722" i="13"/>
  <c r="N722" i="13" s="1"/>
  <c r="F722" i="10"/>
  <c r="L723" i="13"/>
  <c r="F722" i="4"/>
  <c r="F721" i="13"/>
  <c r="F722" i="8"/>
  <c r="J725" i="13"/>
  <c r="N725" i="13" s="1"/>
  <c r="F722" i="7"/>
  <c r="I721" i="13"/>
  <c r="F722" i="9"/>
  <c r="K723" i="13"/>
  <c r="F723" i="12"/>
  <c r="D728" i="13"/>
  <c r="N718" i="13"/>
  <c r="F722" i="6"/>
  <c r="H723" i="13"/>
  <c r="N723" i="13" s="1"/>
  <c r="F723" i="7" l="1"/>
  <c r="I726" i="13"/>
  <c r="F724" i="3"/>
  <c r="E726" i="13"/>
  <c r="F723" i="6"/>
  <c r="H739" i="13"/>
  <c r="F723" i="8"/>
  <c r="J726" i="13"/>
  <c r="F723" i="11"/>
  <c r="M736" i="13"/>
  <c r="F723" i="9"/>
  <c r="K734" i="13"/>
  <c r="F723" i="10"/>
  <c r="L729" i="13"/>
  <c r="N721" i="13"/>
  <c r="F724" i="12"/>
  <c r="D727" i="13"/>
  <c r="F723" i="4"/>
  <c r="F726" i="13"/>
  <c r="F723" i="5"/>
  <c r="G731" i="13"/>
  <c r="F724" i="8" l="1"/>
  <c r="J727" i="13"/>
  <c r="F724" i="10"/>
  <c r="L727" i="13"/>
  <c r="F724" i="6"/>
  <c r="H733" i="13"/>
  <c r="F724" i="5"/>
  <c r="G733" i="13"/>
  <c r="F724" i="9"/>
  <c r="K729" i="13"/>
  <c r="F724" i="4"/>
  <c r="F736" i="13"/>
  <c r="F725" i="3"/>
  <c r="E733" i="13"/>
  <c r="F725" i="12"/>
  <c r="D735" i="13"/>
  <c r="F724" i="11"/>
  <c r="M726" i="13"/>
  <c r="F724" i="7"/>
  <c r="I727" i="13"/>
  <c r="F725" i="5" l="1"/>
  <c r="G727" i="13"/>
  <c r="F726" i="3"/>
  <c r="E735" i="13"/>
  <c r="F725" i="6"/>
  <c r="H730" i="13"/>
  <c r="F725" i="7"/>
  <c r="I730" i="13"/>
  <c r="F725" i="4"/>
  <c r="F733" i="13"/>
  <c r="F725" i="10"/>
  <c r="L731" i="13"/>
  <c r="F726" i="12"/>
  <c r="D726" i="13"/>
  <c r="F725" i="11"/>
  <c r="M734" i="13"/>
  <c r="F725" i="9"/>
  <c r="K730" i="13"/>
  <c r="F725" i="8"/>
  <c r="J730" i="13"/>
  <c r="F726" i="11" l="1"/>
  <c r="M728" i="13"/>
  <c r="F726" i="7"/>
  <c r="I728" i="13"/>
  <c r="F727" i="12"/>
  <c r="D732" i="13"/>
  <c r="F726" i="6"/>
  <c r="H737" i="13"/>
  <c r="F726" i="8"/>
  <c r="J729" i="13"/>
  <c r="F726" i="10"/>
  <c r="L734" i="13"/>
  <c r="F727" i="3"/>
  <c r="E727" i="13"/>
  <c r="F726" i="9"/>
  <c r="K738" i="13"/>
  <c r="F726" i="4"/>
  <c r="F731" i="13"/>
  <c r="F726" i="5"/>
  <c r="G728" i="13"/>
  <c r="F728" i="3" l="1"/>
  <c r="E729" i="13"/>
  <c r="F728" i="12"/>
  <c r="D733" i="13"/>
  <c r="F727" i="7"/>
  <c r="I736" i="13"/>
  <c r="F727" i="5"/>
  <c r="G726" i="13"/>
  <c r="F727" i="10"/>
  <c r="L728" i="13"/>
  <c r="F727" i="4"/>
  <c r="F740" i="13"/>
  <c r="F727" i="8"/>
  <c r="J731" i="13"/>
  <c r="F727" i="11"/>
  <c r="M733" i="13"/>
  <c r="F727" i="9"/>
  <c r="K728" i="13"/>
  <c r="F727" i="6"/>
  <c r="H732" i="13"/>
  <c r="F728" i="8" l="1"/>
  <c r="J728" i="13"/>
  <c r="F728" i="7"/>
  <c r="I731" i="13"/>
  <c r="F728" i="6"/>
  <c r="H729" i="13"/>
  <c r="F728" i="4"/>
  <c r="F735" i="13"/>
  <c r="F729" i="12"/>
  <c r="D734" i="13"/>
  <c r="F728" i="9"/>
  <c r="K727" i="13"/>
  <c r="F728" i="10"/>
  <c r="L726" i="13"/>
  <c r="F729" i="3"/>
  <c r="E731" i="13"/>
  <c r="F728" i="11"/>
  <c r="M730" i="13"/>
  <c r="F728" i="5"/>
  <c r="G736" i="13"/>
  <c r="F730" i="3" l="1"/>
  <c r="E732" i="13"/>
  <c r="F729" i="10"/>
  <c r="L732" i="13"/>
  <c r="F729" i="6"/>
  <c r="H727" i="13"/>
  <c r="F729" i="9"/>
  <c r="K731" i="13"/>
  <c r="F729" i="4"/>
  <c r="F734" i="13"/>
  <c r="F729" i="7"/>
  <c r="I729" i="13"/>
  <c r="F729" i="5"/>
  <c r="G732" i="13"/>
  <c r="F729" i="11"/>
  <c r="M727" i="13"/>
  <c r="F730" i="12"/>
  <c r="D729" i="13"/>
  <c r="F729" i="8"/>
  <c r="J738" i="13"/>
  <c r="F730" i="11" l="1"/>
  <c r="M740" i="13"/>
  <c r="F730" i="9"/>
  <c r="K726" i="13"/>
  <c r="F730" i="6"/>
  <c r="H734" i="13"/>
  <c r="F730" i="7"/>
  <c r="I732" i="13"/>
  <c r="F730" i="10"/>
  <c r="L738" i="13"/>
  <c r="F730" i="5"/>
  <c r="G740" i="13"/>
  <c r="F730" i="8"/>
  <c r="J732" i="13"/>
  <c r="F731" i="12"/>
  <c r="D736" i="13"/>
  <c r="F730" i="4"/>
  <c r="F728" i="13"/>
  <c r="F731" i="3"/>
  <c r="E737" i="13"/>
  <c r="F731" i="7" l="1"/>
  <c r="I735" i="13"/>
  <c r="F731" i="6"/>
  <c r="H735" i="13"/>
  <c r="F731" i="5"/>
  <c r="G735" i="13"/>
  <c r="F731" i="4"/>
  <c r="F732" i="13"/>
  <c r="F731" i="9"/>
  <c r="K732" i="13"/>
  <c r="F732" i="12"/>
  <c r="D739" i="13"/>
  <c r="F731" i="8"/>
  <c r="J739" i="13"/>
  <c r="F731" i="10"/>
  <c r="L730" i="13"/>
  <c r="F732" i="3"/>
  <c r="E730" i="13"/>
  <c r="F731" i="11"/>
  <c r="M732" i="13"/>
  <c r="N732" i="13" l="1"/>
  <c r="F732" i="10"/>
  <c r="L735" i="13"/>
  <c r="F732" i="4"/>
  <c r="F737" i="13"/>
  <c r="F732" i="8"/>
  <c r="J736" i="13"/>
  <c r="F732" i="5"/>
  <c r="G734" i="13"/>
  <c r="F733" i="12"/>
  <c r="D740" i="13"/>
  <c r="F732" i="6"/>
  <c r="H738" i="13"/>
  <c r="F732" i="11"/>
  <c r="M735" i="13"/>
  <c r="F733" i="3"/>
  <c r="E728" i="13"/>
  <c r="F732" i="9"/>
  <c r="K735" i="13"/>
  <c r="F732" i="7"/>
  <c r="I738" i="13"/>
  <c r="F733" i="5" l="1"/>
  <c r="G730" i="13"/>
  <c r="F733" i="11"/>
  <c r="M729" i="13"/>
  <c r="F733" i="8"/>
  <c r="J733" i="13"/>
  <c r="F733" i="4"/>
  <c r="F727" i="13"/>
  <c r="N727" i="13" s="1"/>
  <c r="F733" i="6"/>
  <c r="H726" i="13"/>
  <c r="N726" i="13" s="1"/>
  <c r="F733" i="9"/>
  <c r="K737" i="13"/>
  <c r="F733" i="7"/>
  <c r="I737" i="13"/>
  <c r="F733" i="10"/>
  <c r="L737" i="13"/>
  <c r="F734" i="12"/>
  <c r="D737" i="13"/>
  <c r="F734" i="3"/>
  <c r="E736" i="13"/>
  <c r="F734" i="7" l="1"/>
  <c r="I739" i="13"/>
  <c r="F735" i="3"/>
  <c r="E734" i="13"/>
  <c r="F734" i="8"/>
  <c r="J735" i="13"/>
  <c r="N735" i="13" s="1"/>
  <c r="F734" i="9"/>
  <c r="K739" i="13"/>
  <c r="F734" i="11"/>
  <c r="M737" i="13"/>
  <c r="F735" i="12"/>
  <c r="D738" i="13"/>
  <c r="F734" i="5"/>
  <c r="G729" i="13"/>
  <c r="F734" i="6"/>
  <c r="H736" i="13"/>
  <c r="F734" i="10"/>
  <c r="L740" i="13"/>
  <c r="F734" i="4"/>
  <c r="F730" i="13"/>
  <c r="F735" i="8" l="1"/>
  <c r="J734" i="13"/>
  <c r="F735" i="4"/>
  <c r="F729" i="13"/>
  <c r="N729" i="13" s="1"/>
  <c r="F736" i="3"/>
  <c r="E740" i="13"/>
  <c r="F735" i="9"/>
  <c r="K740" i="13"/>
  <c r="F735" i="11"/>
  <c r="M731" i="13"/>
  <c r="F735" i="7"/>
  <c r="I734" i="13"/>
  <c r="N734" i="13" s="1"/>
  <c r="F735" i="5"/>
  <c r="G737" i="13"/>
  <c r="F736" i="12"/>
  <c r="D730" i="13"/>
  <c r="N730" i="13" s="1"/>
  <c r="F735" i="10"/>
  <c r="L736" i="13"/>
  <c r="F735" i="6"/>
  <c r="H731" i="13"/>
  <c r="F736" i="5" l="1"/>
  <c r="G739" i="13"/>
  <c r="F737" i="3"/>
  <c r="E739" i="13"/>
  <c r="F736" i="6"/>
  <c r="H728" i="13"/>
  <c r="N728" i="13" s="1"/>
  <c r="F736" i="7"/>
  <c r="I733" i="13"/>
  <c r="F736" i="4"/>
  <c r="F739" i="13"/>
  <c r="F736" i="10"/>
  <c r="L739" i="13"/>
  <c r="F736" i="11"/>
  <c r="M739" i="13"/>
  <c r="F736" i="8"/>
  <c r="J737" i="13"/>
  <c r="N737" i="13" s="1"/>
  <c r="F737" i="12"/>
  <c r="D731" i="13"/>
  <c r="N731" i="13" s="1"/>
  <c r="F736" i="9"/>
  <c r="K733" i="13"/>
  <c r="F737" i="11" l="1"/>
  <c r="M738" i="13"/>
  <c r="F737" i="6"/>
  <c r="H740" i="13"/>
  <c r="N739" i="13"/>
  <c r="F737" i="9"/>
  <c r="K736" i="13"/>
  <c r="N736" i="13" s="1"/>
  <c r="F737" i="10"/>
  <c r="L733" i="13"/>
  <c r="F738" i="3"/>
  <c r="E738" i="13"/>
  <c r="F738" i="12"/>
  <c r="D744" i="13"/>
  <c r="F737" i="4"/>
  <c r="F738" i="13"/>
  <c r="F737" i="5"/>
  <c r="G738" i="13"/>
  <c r="N733" i="13"/>
  <c r="F737" i="8"/>
  <c r="J740" i="13"/>
  <c r="F737" i="7"/>
  <c r="I740" i="13"/>
  <c r="F738" i="5" l="1"/>
  <c r="G742" i="13"/>
  <c r="F738" i="4"/>
  <c r="F748" i="13"/>
  <c r="F738" i="9"/>
  <c r="K745" i="13"/>
  <c r="F738" i="10"/>
  <c r="L745" i="13"/>
  <c r="F739" i="12"/>
  <c r="D753" i="13"/>
  <c r="N740" i="13"/>
  <c r="F738" i="8"/>
  <c r="J745" i="13"/>
  <c r="N738" i="13"/>
  <c r="F738" i="6"/>
  <c r="H741" i="13"/>
  <c r="F738" i="7"/>
  <c r="I745" i="13"/>
  <c r="F739" i="3"/>
  <c r="E746" i="13"/>
  <c r="F738" i="11"/>
  <c r="M752" i="13"/>
  <c r="F739" i="8" l="1"/>
  <c r="J744" i="13"/>
  <c r="F739" i="9"/>
  <c r="K746" i="13"/>
  <c r="F739" i="6"/>
  <c r="H743" i="13"/>
  <c r="F739" i="10"/>
  <c r="L746" i="13"/>
  <c r="F739" i="11"/>
  <c r="M755" i="13"/>
  <c r="F740" i="3"/>
  <c r="E741" i="13"/>
  <c r="F739" i="4"/>
  <c r="F741" i="13"/>
  <c r="F739" i="7"/>
  <c r="I744" i="13"/>
  <c r="F740" i="12"/>
  <c r="D742" i="13"/>
  <c r="F739" i="5"/>
  <c r="G741" i="13"/>
  <c r="F740" i="10" l="1"/>
  <c r="L742" i="13"/>
  <c r="F740" i="4"/>
  <c r="F742" i="13"/>
  <c r="F740" i="6"/>
  <c r="H742" i="13"/>
  <c r="F740" i="7"/>
  <c r="I741" i="13"/>
  <c r="F741" i="3"/>
  <c r="E742" i="13"/>
  <c r="F740" i="9"/>
  <c r="K742" i="13"/>
  <c r="F740" i="5"/>
  <c r="G748" i="13"/>
  <c r="F741" i="12"/>
  <c r="D743" i="13"/>
  <c r="F740" i="11"/>
  <c r="M748" i="13"/>
  <c r="F740" i="8"/>
  <c r="J747" i="13"/>
  <c r="F741" i="7" l="1"/>
  <c r="I743" i="13"/>
  <c r="F741" i="5"/>
  <c r="G746" i="13"/>
  <c r="F741" i="6"/>
  <c r="H744" i="13"/>
  <c r="F741" i="9"/>
  <c r="K743" i="13"/>
  <c r="F741" i="4"/>
  <c r="F749" i="13"/>
  <c r="F742" i="3"/>
  <c r="E747" i="13"/>
  <c r="F742" i="12"/>
  <c r="D741" i="13"/>
  <c r="F741" i="8"/>
  <c r="J750" i="13"/>
  <c r="F741" i="11"/>
  <c r="M744" i="13"/>
  <c r="F741" i="10"/>
  <c r="L744" i="13"/>
  <c r="F743" i="12" l="1"/>
  <c r="D747" i="13"/>
  <c r="F742" i="6"/>
  <c r="H755" i="13"/>
  <c r="F743" i="3"/>
  <c r="E749" i="13"/>
  <c r="F742" i="5"/>
  <c r="G749" i="13"/>
  <c r="F742" i="8"/>
  <c r="J741" i="13"/>
  <c r="F742" i="9"/>
  <c r="K741" i="13"/>
  <c r="F742" i="10"/>
  <c r="L741" i="13"/>
  <c r="F742" i="11"/>
  <c r="M754" i="13"/>
  <c r="F742" i="4"/>
  <c r="F754" i="13"/>
  <c r="F742" i="7"/>
  <c r="I750" i="13"/>
  <c r="F743" i="11" l="1"/>
  <c r="M743" i="13"/>
  <c r="F743" i="10"/>
  <c r="L749" i="13"/>
  <c r="F744" i="3"/>
  <c r="E743" i="13"/>
  <c r="F743" i="7"/>
  <c r="I754" i="13"/>
  <c r="F743" i="9"/>
  <c r="K744" i="13"/>
  <c r="F743" i="6"/>
  <c r="H747" i="13"/>
  <c r="F743" i="5"/>
  <c r="G751" i="13"/>
  <c r="F743" i="4"/>
  <c r="F746" i="13"/>
  <c r="F743" i="8"/>
  <c r="J752" i="13"/>
  <c r="F744" i="12"/>
  <c r="D750" i="13"/>
  <c r="F744" i="5" l="1"/>
  <c r="G743" i="13"/>
  <c r="F745" i="3"/>
  <c r="E748" i="13"/>
  <c r="F745" i="12"/>
  <c r="D746" i="13"/>
  <c r="F744" i="6"/>
  <c r="H753" i="13"/>
  <c r="F744" i="10"/>
  <c r="L743" i="13"/>
  <c r="F744" i="4"/>
  <c r="F747" i="13"/>
  <c r="F744" i="7"/>
  <c r="I747" i="13"/>
  <c r="F744" i="8"/>
  <c r="J743" i="13"/>
  <c r="F744" i="9"/>
  <c r="K749" i="13"/>
  <c r="F744" i="11"/>
  <c r="M749" i="13"/>
  <c r="F745" i="7" l="1"/>
  <c r="I752" i="13"/>
  <c r="F746" i="12"/>
  <c r="D745" i="13"/>
  <c r="F745" i="11"/>
  <c r="M741" i="13"/>
  <c r="N741" i="13" s="1"/>
  <c r="F745" i="4"/>
  <c r="F751" i="13"/>
  <c r="F746" i="3"/>
  <c r="E745" i="13"/>
  <c r="F745" i="9"/>
  <c r="K751" i="13"/>
  <c r="F745" i="10"/>
  <c r="L751" i="13"/>
  <c r="F745" i="5"/>
  <c r="G747" i="13"/>
  <c r="F745" i="8"/>
  <c r="J754" i="13"/>
  <c r="F745" i="6"/>
  <c r="H752" i="13"/>
  <c r="F746" i="10" l="1"/>
  <c r="L750" i="13"/>
  <c r="F746" i="11"/>
  <c r="M751" i="13"/>
  <c r="F747" i="12"/>
  <c r="D751" i="13"/>
  <c r="F746" i="8"/>
  <c r="J742" i="13"/>
  <c r="F747" i="3"/>
  <c r="E751" i="13"/>
  <c r="F746" i="9"/>
  <c r="K750" i="13"/>
  <c r="F746" i="7"/>
  <c r="I746" i="13"/>
  <c r="F746" i="6"/>
  <c r="H751" i="13"/>
  <c r="F746" i="5"/>
  <c r="G754" i="13"/>
  <c r="F746" i="4"/>
  <c r="F743" i="13"/>
  <c r="N743" i="13" s="1"/>
  <c r="F747" i="7" l="1"/>
  <c r="I742" i="13"/>
  <c r="F748" i="12"/>
  <c r="D748" i="13"/>
  <c r="F747" i="9"/>
  <c r="K752" i="13"/>
  <c r="F747" i="11"/>
  <c r="M753" i="13"/>
  <c r="F747" i="4"/>
  <c r="F753" i="13"/>
  <c r="F748" i="3"/>
  <c r="E753" i="13"/>
  <c r="F747" i="5"/>
  <c r="G750" i="13"/>
  <c r="F747" i="10"/>
  <c r="L748" i="13"/>
  <c r="F747" i="6"/>
  <c r="H750" i="13"/>
  <c r="F747" i="8"/>
  <c r="J746" i="13"/>
  <c r="F748" i="5" l="1"/>
  <c r="G753" i="13"/>
  <c r="F748" i="9"/>
  <c r="K748" i="13"/>
  <c r="F748" i="10"/>
  <c r="L752" i="13"/>
  <c r="F748" i="11"/>
  <c r="M745" i="13"/>
  <c r="F748" i="8"/>
  <c r="J749" i="13"/>
  <c r="F749" i="3"/>
  <c r="E750" i="13"/>
  <c r="F749" i="12"/>
  <c r="D752" i="13"/>
  <c r="F748" i="6"/>
  <c r="H748" i="13"/>
  <c r="F748" i="4"/>
  <c r="F745" i="13"/>
  <c r="F748" i="7"/>
  <c r="I749" i="13"/>
  <c r="F749" i="10" l="1"/>
  <c r="L747" i="13"/>
  <c r="F750" i="3"/>
  <c r="E744" i="13"/>
  <c r="F749" i="11"/>
  <c r="M747" i="13"/>
  <c r="F750" i="12"/>
  <c r="D749" i="13"/>
  <c r="F749" i="4"/>
  <c r="F752" i="13"/>
  <c r="F749" i="8"/>
  <c r="J748" i="13"/>
  <c r="F749" i="9"/>
  <c r="K753" i="13"/>
  <c r="F749" i="6"/>
  <c r="H745" i="13"/>
  <c r="F749" i="7"/>
  <c r="I748" i="13"/>
  <c r="N748" i="13" s="1"/>
  <c r="F749" i="5"/>
  <c r="G745" i="13"/>
  <c r="N745" i="13" s="1"/>
  <c r="F750" i="9" l="1"/>
  <c r="K747" i="13"/>
  <c r="F750" i="11"/>
  <c r="M742" i="13"/>
  <c r="N742" i="13" s="1"/>
  <c r="F750" i="8"/>
  <c r="J751" i="13"/>
  <c r="F751" i="3"/>
  <c r="E754" i="13"/>
  <c r="F750" i="5"/>
  <c r="G752" i="13"/>
  <c r="F750" i="7"/>
  <c r="I755" i="13"/>
  <c r="F750" i="10"/>
  <c r="L753" i="13"/>
  <c r="F750" i="4"/>
  <c r="F750" i="13"/>
  <c r="F750" i="6"/>
  <c r="H746" i="13"/>
  <c r="F751" i="12"/>
  <c r="D754" i="13"/>
  <c r="N747" i="13"/>
  <c r="F752" i="3" l="1"/>
  <c r="E752" i="13"/>
  <c r="N752" i="13" s="1"/>
  <c r="F751" i="10"/>
  <c r="L755" i="13"/>
  <c r="F751" i="8"/>
  <c r="J753" i="13"/>
  <c r="F752" i="12"/>
  <c r="D755" i="13"/>
  <c r="F751" i="7"/>
  <c r="I751" i="13"/>
  <c r="N751" i="13" s="1"/>
  <c r="F751" i="11"/>
  <c r="M750" i="13"/>
  <c r="N750" i="13" s="1"/>
  <c r="F751" i="6"/>
  <c r="H749" i="13"/>
  <c r="N749" i="13" s="1"/>
  <c r="F751" i="5"/>
  <c r="G755" i="13"/>
  <c r="F751" i="4"/>
  <c r="F755" i="13"/>
  <c r="F751" i="9"/>
  <c r="K755" i="13"/>
  <c r="F752" i="6" l="1"/>
  <c r="H754" i="13"/>
  <c r="F752" i="9"/>
  <c r="K754" i="13"/>
  <c r="F752" i="8"/>
  <c r="J755" i="13"/>
  <c r="F753" i="12"/>
  <c r="D757" i="13"/>
  <c r="F752" i="4"/>
  <c r="F744" i="13"/>
  <c r="F752" i="11"/>
  <c r="M746" i="13"/>
  <c r="N746" i="13" s="1"/>
  <c r="F752" i="10"/>
  <c r="L754" i="13"/>
  <c r="F752" i="7"/>
  <c r="I753" i="13"/>
  <c r="N753" i="13" s="1"/>
  <c r="F752" i="5"/>
  <c r="G744" i="13"/>
  <c r="F753" i="3"/>
  <c r="E755" i="13"/>
  <c r="N755" i="13" s="1"/>
  <c r="F753" i="7" l="1"/>
  <c r="I763" i="13"/>
  <c r="F754" i="12"/>
  <c r="D758" i="13"/>
  <c r="F753" i="10"/>
  <c r="L766" i="13"/>
  <c r="F753" i="8"/>
  <c r="J763" i="13"/>
  <c r="F754" i="3"/>
  <c r="E758" i="13"/>
  <c r="F753" i="11"/>
  <c r="M763" i="13"/>
  <c r="F753" i="9"/>
  <c r="K766" i="13"/>
  <c r="N754" i="13"/>
  <c r="N744" i="13"/>
  <c r="F753" i="5"/>
  <c r="G758" i="13"/>
  <c r="F753" i="4"/>
  <c r="F759" i="13"/>
  <c r="F753" i="6"/>
  <c r="H760" i="13"/>
  <c r="F754" i="6" l="1"/>
  <c r="H758" i="13"/>
  <c r="F754" i="9"/>
  <c r="K757" i="13"/>
  <c r="F754" i="10"/>
  <c r="L762" i="13"/>
  <c r="F754" i="4"/>
  <c r="F758" i="13"/>
  <c r="F754" i="11"/>
  <c r="M761" i="13"/>
  <c r="F755" i="12"/>
  <c r="D764" i="13"/>
  <c r="F754" i="8"/>
  <c r="J759" i="13"/>
  <c r="F754" i="5"/>
  <c r="G761" i="13"/>
  <c r="F755" i="3"/>
  <c r="E759" i="13"/>
  <c r="F754" i="7"/>
  <c r="I757" i="13"/>
  <c r="F755" i="10" l="1"/>
  <c r="L767" i="13"/>
  <c r="F755" i="7"/>
  <c r="I760" i="13"/>
  <c r="F756" i="12"/>
  <c r="D761" i="13"/>
  <c r="F755" i="9"/>
  <c r="K760" i="13"/>
  <c r="F755" i="5"/>
  <c r="G759" i="13"/>
  <c r="F755" i="4"/>
  <c r="F761" i="13"/>
  <c r="F755" i="8"/>
  <c r="J756" i="13"/>
  <c r="F756" i="3"/>
  <c r="E756" i="13"/>
  <c r="F755" i="11"/>
  <c r="M765" i="13"/>
  <c r="F755" i="6"/>
  <c r="H756" i="13"/>
  <c r="F756" i="8" l="1"/>
  <c r="J762" i="13"/>
  <c r="F757" i="12"/>
  <c r="D767" i="13"/>
  <c r="F756" i="6"/>
  <c r="H764" i="13"/>
  <c r="F756" i="4"/>
  <c r="F756" i="13"/>
  <c r="F756" i="7"/>
  <c r="I765" i="13"/>
  <c r="F756" i="11"/>
  <c r="M764" i="13"/>
  <c r="F756" i="5"/>
  <c r="G756" i="13"/>
  <c r="F756" i="10"/>
  <c r="L757" i="13"/>
  <c r="F757" i="3"/>
  <c r="E761" i="13"/>
  <c r="F756" i="9"/>
  <c r="K762" i="13"/>
  <c r="F757" i="10" l="1"/>
  <c r="L756" i="13"/>
  <c r="F757" i="5"/>
  <c r="G757" i="13"/>
  <c r="F757" i="6"/>
  <c r="H765" i="13"/>
  <c r="F757" i="9"/>
  <c r="K756" i="13"/>
  <c r="F757" i="11"/>
  <c r="M757" i="13"/>
  <c r="F758" i="12"/>
  <c r="D756" i="13"/>
  <c r="F757" i="4"/>
  <c r="F768" i="13"/>
  <c r="F758" i="3"/>
  <c r="E764" i="13"/>
  <c r="F757" i="7"/>
  <c r="I762" i="13"/>
  <c r="F757" i="8"/>
  <c r="J760" i="13"/>
  <c r="F758" i="6" l="1"/>
  <c r="H762" i="13"/>
  <c r="F758" i="5"/>
  <c r="G760" i="13"/>
  <c r="F758" i="8"/>
  <c r="J761" i="13"/>
  <c r="F758" i="11"/>
  <c r="M758" i="13"/>
  <c r="F758" i="7"/>
  <c r="I761" i="13"/>
  <c r="F758" i="10"/>
  <c r="L765" i="13"/>
  <c r="F758" i="4"/>
  <c r="F769" i="13"/>
  <c r="F759" i="12"/>
  <c r="D760" i="13"/>
  <c r="F759" i="3"/>
  <c r="E760" i="13"/>
  <c r="F758" i="9"/>
  <c r="K759" i="13"/>
  <c r="F759" i="4" l="1"/>
  <c r="F764" i="13"/>
  <c r="F759" i="8"/>
  <c r="J765" i="13"/>
  <c r="F760" i="12"/>
  <c r="D762" i="13"/>
  <c r="F759" i="11"/>
  <c r="M760" i="13"/>
  <c r="F759" i="9"/>
  <c r="K767" i="13"/>
  <c r="F759" i="10"/>
  <c r="L758" i="13"/>
  <c r="F759" i="5"/>
  <c r="G769" i="13"/>
  <c r="F760" i="3"/>
  <c r="E767" i="13"/>
  <c r="F759" i="7"/>
  <c r="I759" i="13"/>
  <c r="F759" i="6"/>
  <c r="H759" i="13"/>
  <c r="F761" i="3" l="1"/>
  <c r="E757" i="13"/>
  <c r="F760" i="11"/>
  <c r="M768" i="13"/>
  <c r="F760" i="5"/>
  <c r="G764" i="13"/>
  <c r="F761" i="12"/>
  <c r="D759" i="13"/>
  <c r="F760" i="6"/>
  <c r="H766" i="13"/>
  <c r="F760" i="10"/>
  <c r="L759" i="13"/>
  <c r="F760" i="8"/>
  <c r="J769" i="13"/>
  <c r="F760" i="7"/>
  <c r="I766" i="13"/>
  <c r="F760" i="9"/>
  <c r="K761" i="13"/>
  <c r="F760" i="4"/>
  <c r="F757" i="13"/>
  <c r="F761" i="4" l="1"/>
  <c r="F763" i="13"/>
  <c r="F761" i="8"/>
  <c r="J757" i="13"/>
  <c r="F761" i="5"/>
  <c r="G763" i="13"/>
  <c r="F762" i="12"/>
  <c r="D766" i="13"/>
  <c r="F761" i="9"/>
  <c r="K765" i="13"/>
  <c r="F761" i="10"/>
  <c r="L763" i="13"/>
  <c r="F761" i="11"/>
  <c r="M770" i="13"/>
  <c r="F761" i="6"/>
  <c r="H768" i="13"/>
  <c r="F761" i="7"/>
  <c r="I769" i="13"/>
  <c r="F762" i="3"/>
  <c r="E768" i="13"/>
  <c r="F762" i="6" l="1"/>
  <c r="H767" i="13"/>
  <c r="F763" i="12"/>
  <c r="D765" i="13"/>
  <c r="F763" i="3"/>
  <c r="E766" i="13"/>
  <c r="F762" i="11"/>
  <c r="M762" i="13"/>
  <c r="F762" i="5"/>
  <c r="G770" i="13"/>
  <c r="F762" i="10"/>
  <c r="L760" i="13"/>
  <c r="F762" i="8"/>
  <c r="J766" i="13"/>
  <c r="F762" i="7"/>
  <c r="I756" i="13"/>
  <c r="F762" i="9"/>
  <c r="K763" i="13"/>
  <c r="F762" i="4"/>
  <c r="F762" i="13"/>
  <c r="F763" i="11" l="1"/>
  <c r="M756" i="13"/>
  <c r="F763" i="8"/>
  <c r="J758" i="13"/>
  <c r="F764" i="3"/>
  <c r="E765" i="13"/>
  <c r="F763" i="4"/>
  <c r="F770" i="13"/>
  <c r="F763" i="10"/>
  <c r="L768" i="13"/>
  <c r="F764" i="12"/>
  <c r="D763" i="13"/>
  <c r="F763" i="7"/>
  <c r="I764" i="13"/>
  <c r="F763" i="9"/>
  <c r="K758" i="13"/>
  <c r="F763" i="5"/>
  <c r="G768" i="13"/>
  <c r="F763" i="6"/>
  <c r="H757" i="13"/>
  <c r="N757" i="13" s="1"/>
  <c r="N756" i="13"/>
  <c r="F765" i="3" l="1"/>
  <c r="E763" i="13"/>
  <c r="F764" i="6"/>
  <c r="H770" i="13"/>
  <c r="F764" i="8"/>
  <c r="J764" i="13"/>
  <c r="F765" i="12"/>
  <c r="D769" i="13"/>
  <c r="F764" i="10"/>
  <c r="L761" i="13"/>
  <c r="F764" i="5"/>
  <c r="G762" i="13"/>
  <c r="F764" i="11"/>
  <c r="M759" i="13"/>
  <c r="N759" i="13" s="1"/>
  <c r="F764" i="7"/>
  <c r="I770" i="13"/>
  <c r="F764" i="9"/>
  <c r="K770" i="13"/>
  <c r="F764" i="4"/>
  <c r="F760" i="13"/>
  <c r="N760" i="13" s="1"/>
  <c r="F765" i="11" l="1"/>
  <c r="M769" i="13"/>
  <c r="F765" i="8"/>
  <c r="J768" i="13"/>
  <c r="F766" i="12"/>
  <c r="D768" i="13"/>
  <c r="F765" i="4"/>
  <c r="F766" i="13"/>
  <c r="F765" i="5"/>
  <c r="G766" i="13"/>
  <c r="F765" i="6"/>
  <c r="H769" i="13"/>
  <c r="F765" i="7"/>
  <c r="I758" i="13"/>
  <c r="N758" i="13" s="1"/>
  <c r="F765" i="9"/>
  <c r="K768" i="13"/>
  <c r="F765" i="10"/>
  <c r="L770" i="13"/>
  <c r="F766" i="3"/>
  <c r="E770" i="13"/>
  <c r="F766" i="7" l="1"/>
  <c r="I767" i="13"/>
  <c r="F767" i="12"/>
  <c r="D770" i="13"/>
  <c r="N770" i="13" s="1"/>
  <c r="F766" i="4"/>
  <c r="F765" i="13"/>
  <c r="F767" i="3"/>
  <c r="E769" i="13"/>
  <c r="F766" i="6"/>
  <c r="H761" i="13"/>
  <c r="N761" i="13" s="1"/>
  <c r="F766" i="8"/>
  <c r="J770" i="13"/>
  <c r="F766" i="9"/>
  <c r="K769" i="13"/>
  <c r="F766" i="10"/>
  <c r="L764" i="13"/>
  <c r="F766" i="5"/>
  <c r="G765" i="13"/>
  <c r="F766" i="11"/>
  <c r="M767" i="13"/>
  <c r="F767" i="10" l="1"/>
  <c r="L769" i="13"/>
  <c r="N765" i="13"/>
  <c r="F767" i="9"/>
  <c r="K764" i="13"/>
  <c r="N764" i="13" s="1"/>
  <c r="F767" i="4"/>
  <c r="F767" i="13"/>
  <c r="F767" i="11"/>
  <c r="M766" i="13"/>
  <c r="N766" i="13" s="1"/>
  <c r="F767" i="8"/>
  <c r="J767" i="13"/>
  <c r="F768" i="12"/>
  <c r="D777" i="13"/>
  <c r="F768" i="3"/>
  <c r="E762" i="13"/>
  <c r="N762" i="13" s="1"/>
  <c r="F767" i="5"/>
  <c r="G767" i="13"/>
  <c r="F767" i="6"/>
  <c r="H763" i="13"/>
  <c r="N763" i="13" s="1"/>
  <c r="F767" i="7"/>
  <c r="I768" i="13"/>
  <c r="N768" i="13" s="1"/>
  <c r="N769" i="13"/>
  <c r="N767" i="13" l="1"/>
  <c r="F769" i="3"/>
  <c r="E771" i="13"/>
  <c r="F768" i="4"/>
  <c r="F774" i="13"/>
  <c r="F768" i="11"/>
  <c r="M781" i="13"/>
  <c r="F768" i="7"/>
  <c r="I779" i="13"/>
  <c r="F769" i="12"/>
  <c r="D772" i="13"/>
  <c r="F768" i="9"/>
  <c r="K780" i="13"/>
  <c r="F768" i="5"/>
  <c r="G771" i="13"/>
  <c r="F768" i="6"/>
  <c r="H778" i="13"/>
  <c r="F768" i="8"/>
  <c r="J772" i="13"/>
  <c r="F768" i="10"/>
  <c r="L780" i="13"/>
  <c r="F769" i="11" l="1"/>
  <c r="M776" i="13"/>
  <c r="F769" i="5"/>
  <c r="G772" i="13"/>
  <c r="F769" i="10"/>
  <c r="L773" i="13"/>
  <c r="F769" i="4"/>
  <c r="F776" i="13"/>
  <c r="F769" i="8"/>
  <c r="J771" i="13"/>
  <c r="F770" i="12"/>
  <c r="D771" i="13"/>
  <c r="F769" i="9"/>
  <c r="K773" i="13"/>
  <c r="F770" i="3"/>
  <c r="E776" i="13"/>
  <c r="F769" i="6"/>
  <c r="H782" i="13"/>
  <c r="F769" i="7"/>
  <c r="I771" i="13"/>
  <c r="F770" i="4" l="1"/>
  <c r="F778" i="13"/>
  <c r="F770" i="10"/>
  <c r="L775" i="13"/>
  <c r="F771" i="12"/>
  <c r="D773" i="13"/>
  <c r="F770" i="5"/>
  <c r="G778" i="13"/>
  <c r="F771" i="3"/>
  <c r="E775" i="13"/>
  <c r="F770" i="9"/>
  <c r="K779" i="13"/>
  <c r="F770" i="7"/>
  <c r="I773" i="13"/>
  <c r="F770" i="6"/>
  <c r="H785" i="13"/>
  <c r="F770" i="8"/>
  <c r="J773" i="13"/>
  <c r="F770" i="11"/>
  <c r="M771" i="13"/>
  <c r="F771" i="5" l="1"/>
  <c r="G774" i="13"/>
  <c r="F771" i="7"/>
  <c r="I781" i="13"/>
  <c r="F772" i="12"/>
  <c r="D785" i="13"/>
  <c r="F771" i="6"/>
  <c r="H776" i="13"/>
  <c r="F771" i="11"/>
  <c r="M775" i="13"/>
  <c r="F771" i="9"/>
  <c r="K772" i="13"/>
  <c r="F771" i="10"/>
  <c r="L779" i="13"/>
  <c r="F771" i="8"/>
  <c r="J774" i="13"/>
  <c r="F772" i="3"/>
  <c r="E778" i="13"/>
  <c r="F771" i="4"/>
  <c r="F771" i="13"/>
  <c r="F772" i="10" l="1"/>
  <c r="L772" i="13"/>
  <c r="F773" i="12"/>
  <c r="D775" i="13"/>
  <c r="F772" i="8"/>
  <c r="J780" i="13"/>
  <c r="F772" i="6"/>
  <c r="H783" i="13"/>
  <c r="F772" i="4"/>
  <c r="F781" i="13"/>
  <c r="F772" i="9"/>
  <c r="K774" i="13"/>
  <c r="F772" i="7"/>
  <c r="I780" i="13"/>
  <c r="F773" i="3"/>
  <c r="E773" i="13"/>
  <c r="F772" i="11"/>
  <c r="M774" i="13"/>
  <c r="F772" i="5"/>
  <c r="G777" i="13"/>
  <c r="F773" i="7" l="1"/>
  <c r="I772" i="13"/>
  <c r="F773" i="8"/>
  <c r="J781" i="13"/>
  <c r="F773" i="6"/>
  <c r="H773" i="13"/>
  <c r="F773" i="9"/>
  <c r="K771" i="13"/>
  <c r="F774" i="12"/>
  <c r="D778" i="13"/>
  <c r="F773" i="4"/>
  <c r="F777" i="13"/>
  <c r="F773" i="10"/>
  <c r="L774" i="13"/>
  <c r="F773" i="5"/>
  <c r="G776" i="13"/>
  <c r="F773" i="11"/>
  <c r="M772" i="13"/>
  <c r="F774" i="3"/>
  <c r="E777" i="13"/>
  <c r="F774" i="6" l="1"/>
  <c r="H772" i="13"/>
  <c r="F775" i="3"/>
  <c r="E779" i="13"/>
  <c r="F774" i="4"/>
  <c r="F783" i="13"/>
  <c r="F774" i="10"/>
  <c r="L783" i="13"/>
  <c r="F774" i="11"/>
  <c r="M783" i="13"/>
  <c r="F774" i="8"/>
  <c r="J775" i="13"/>
  <c r="F774" i="9"/>
  <c r="K782" i="13"/>
  <c r="F775" i="12"/>
  <c r="D776" i="13"/>
  <c r="F774" i="5"/>
  <c r="G775" i="13"/>
  <c r="F774" i="7"/>
  <c r="I774" i="13"/>
  <c r="F775" i="4" l="1"/>
  <c r="F779" i="13"/>
  <c r="F775" i="10"/>
  <c r="L777" i="13"/>
  <c r="F776" i="3"/>
  <c r="E772" i="13"/>
  <c r="F775" i="9"/>
  <c r="K777" i="13"/>
  <c r="F775" i="8"/>
  <c r="J776" i="13"/>
  <c r="F775" i="5"/>
  <c r="G773" i="13"/>
  <c r="F775" i="7"/>
  <c r="I775" i="13"/>
  <c r="F775" i="11"/>
  <c r="M784" i="13"/>
  <c r="F776" i="12"/>
  <c r="D780" i="13"/>
  <c r="F775" i="6"/>
  <c r="H771" i="13"/>
  <c r="F776" i="11" l="1"/>
  <c r="M785" i="13"/>
  <c r="F776" i="9"/>
  <c r="K775" i="13"/>
  <c r="F776" i="7"/>
  <c r="I778" i="13"/>
  <c r="F777" i="3"/>
  <c r="E784" i="13"/>
  <c r="F776" i="5"/>
  <c r="G781" i="13"/>
  <c r="F776" i="10"/>
  <c r="L778" i="13"/>
  <c r="F777" i="12"/>
  <c r="D784" i="13"/>
  <c r="F776" i="6"/>
  <c r="H777" i="13"/>
  <c r="F776" i="8"/>
  <c r="J779" i="13"/>
  <c r="F776" i="4"/>
  <c r="F782" i="13"/>
  <c r="F777" i="7" l="1"/>
  <c r="I777" i="13"/>
  <c r="F777" i="4"/>
  <c r="F773" i="13"/>
  <c r="F777" i="10"/>
  <c r="L781" i="13"/>
  <c r="F777" i="8"/>
  <c r="J777" i="13"/>
  <c r="F777" i="5"/>
  <c r="G782" i="13"/>
  <c r="F777" i="9"/>
  <c r="K781" i="13"/>
  <c r="F778" i="12"/>
  <c r="D779" i="13"/>
  <c r="F777" i="6"/>
  <c r="H784" i="13"/>
  <c r="F778" i="3"/>
  <c r="E774" i="13"/>
  <c r="F777" i="11"/>
  <c r="M780" i="13"/>
  <c r="F779" i="12" l="1"/>
  <c r="D774" i="13"/>
  <c r="F778" i="11"/>
  <c r="M779" i="13"/>
  <c r="F778" i="9"/>
  <c r="K784" i="13"/>
  <c r="F778" i="10"/>
  <c r="L784" i="13"/>
  <c r="F779" i="3"/>
  <c r="E782" i="13"/>
  <c r="F778" i="8"/>
  <c r="J782" i="13"/>
  <c r="F778" i="4"/>
  <c r="F772" i="13"/>
  <c r="N772" i="13" s="1"/>
  <c r="F778" i="5"/>
  <c r="G780" i="13"/>
  <c r="F778" i="6"/>
  <c r="H775" i="13"/>
  <c r="F778" i="7"/>
  <c r="I784" i="13"/>
  <c r="F779" i="4" l="1"/>
  <c r="F780" i="13"/>
  <c r="F779" i="10"/>
  <c r="L782" i="13"/>
  <c r="F779" i="7"/>
  <c r="I782" i="13"/>
  <c r="F779" i="8"/>
  <c r="J784" i="13"/>
  <c r="F779" i="9"/>
  <c r="K778" i="13"/>
  <c r="F779" i="6"/>
  <c r="H781" i="13"/>
  <c r="F779" i="11"/>
  <c r="M773" i="13"/>
  <c r="N773" i="13" s="1"/>
  <c r="F780" i="3"/>
  <c r="E783" i="13"/>
  <c r="F779" i="5"/>
  <c r="G779" i="13"/>
  <c r="F780" i="12"/>
  <c r="D781" i="13"/>
  <c r="F780" i="8" l="1"/>
  <c r="J783" i="13"/>
  <c r="F780" i="11"/>
  <c r="M782" i="13"/>
  <c r="F780" i="7"/>
  <c r="I783" i="13"/>
  <c r="F781" i="3"/>
  <c r="E781" i="13"/>
  <c r="N781" i="13" s="1"/>
  <c r="F780" i="6"/>
  <c r="H774" i="13"/>
  <c r="N774" i="13" s="1"/>
  <c r="F780" i="10"/>
  <c r="L771" i="13"/>
  <c r="N771" i="13" s="1"/>
  <c r="F781" i="12"/>
  <c r="D783" i="13"/>
  <c r="F780" i="5"/>
  <c r="G784" i="13"/>
  <c r="F780" i="9"/>
  <c r="K783" i="13"/>
  <c r="F780" i="4"/>
  <c r="F775" i="13"/>
  <c r="N775" i="13" s="1"/>
  <c r="F781" i="7" l="1"/>
  <c r="I776" i="13"/>
  <c r="F782" i="3"/>
  <c r="E780" i="13"/>
  <c r="F782" i="12"/>
  <c r="D782" i="13"/>
  <c r="N782" i="13" s="1"/>
  <c r="F781" i="4"/>
  <c r="F784" i="13"/>
  <c r="N784" i="13" s="1"/>
  <c r="F781" i="11"/>
  <c r="M777" i="13"/>
  <c r="N777" i="13" s="1"/>
  <c r="F781" i="9"/>
  <c r="K785" i="13"/>
  <c r="F781" i="6"/>
  <c r="H780" i="13"/>
  <c r="F781" i="10"/>
  <c r="L776" i="13"/>
  <c r="F781" i="5"/>
  <c r="G783" i="13"/>
  <c r="N783" i="13" s="1"/>
  <c r="F781" i="8"/>
  <c r="J785" i="13"/>
  <c r="F782" i="10" l="1"/>
  <c r="L785" i="13"/>
  <c r="F782" i="4"/>
  <c r="F785" i="13"/>
  <c r="F782" i="6"/>
  <c r="H779" i="13"/>
  <c r="N779" i="13" s="1"/>
  <c r="F783" i="12"/>
  <c r="D788" i="13"/>
  <c r="N780" i="13"/>
  <c r="F782" i="8"/>
  <c r="J778" i="13"/>
  <c r="F782" i="9"/>
  <c r="K776" i="13"/>
  <c r="F783" i="3"/>
  <c r="E785" i="13"/>
  <c r="N776" i="13"/>
  <c r="F782" i="5"/>
  <c r="G785" i="13"/>
  <c r="F782" i="11"/>
  <c r="M778" i="13"/>
  <c r="F782" i="7"/>
  <c r="I785" i="13"/>
  <c r="N785" i="13" l="1"/>
  <c r="F784" i="12"/>
  <c r="D787" i="13"/>
  <c r="F783" i="6"/>
  <c r="H792" i="13"/>
  <c r="F783" i="9"/>
  <c r="K796" i="13"/>
  <c r="N778" i="13"/>
  <c r="F783" i="4"/>
  <c r="F791" i="13"/>
  <c r="F784" i="3"/>
  <c r="E786" i="13"/>
  <c r="F783" i="7"/>
  <c r="I786" i="13"/>
  <c r="F783" i="11"/>
  <c r="M795" i="13"/>
  <c r="F783" i="8"/>
  <c r="J793" i="13"/>
  <c r="F783" i="5"/>
  <c r="G791" i="13"/>
  <c r="F783" i="10"/>
  <c r="L792" i="13"/>
  <c r="F784" i="9" l="1"/>
  <c r="K792" i="13"/>
  <c r="F784" i="11"/>
  <c r="M797" i="13"/>
  <c r="F784" i="6"/>
  <c r="H798" i="13"/>
  <c r="F784" i="5"/>
  <c r="G789" i="13"/>
  <c r="F785" i="12"/>
  <c r="D789" i="13"/>
  <c r="F784" i="8"/>
  <c r="J786" i="13"/>
  <c r="F784" i="4"/>
  <c r="F795" i="13"/>
  <c r="F784" i="10"/>
  <c r="L796" i="13"/>
  <c r="F784" i="7"/>
  <c r="I793" i="13"/>
  <c r="F785" i="3"/>
  <c r="E787" i="13"/>
  <c r="F785" i="5" l="1"/>
  <c r="G787" i="13"/>
  <c r="F785" i="4"/>
  <c r="F786" i="13"/>
  <c r="F785" i="6"/>
  <c r="H794" i="13"/>
  <c r="F785" i="10"/>
  <c r="L788" i="13"/>
  <c r="F786" i="3"/>
  <c r="E788" i="13"/>
  <c r="F785" i="8"/>
  <c r="J790" i="13"/>
  <c r="F785" i="11"/>
  <c r="M786" i="13"/>
  <c r="F785" i="7"/>
  <c r="I787" i="13"/>
  <c r="F786" i="12"/>
  <c r="D797" i="13"/>
  <c r="F785" i="9"/>
  <c r="K789" i="13"/>
  <c r="F786" i="11" l="1"/>
  <c r="M792" i="13"/>
  <c r="F786" i="6"/>
  <c r="H787" i="13"/>
  <c r="F786" i="8"/>
  <c r="J787" i="13"/>
  <c r="F786" i="4"/>
  <c r="F790" i="13"/>
  <c r="F786" i="10"/>
  <c r="L787" i="13"/>
  <c r="F786" i="9"/>
  <c r="K786" i="13"/>
  <c r="F787" i="3"/>
  <c r="E791" i="13"/>
  <c r="F786" i="5"/>
  <c r="G790" i="13"/>
  <c r="F787" i="12"/>
  <c r="D794" i="13"/>
  <c r="F786" i="7"/>
  <c r="I788" i="13"/>
  <c r="F787" i="4" l="1"/>
  <c r="F789" i="13"/>
  <c r="F788" i="3"/>
  <c r="E789" i="13"/>
  <c r="F787" i="8"/>
  <c r="J788" i="13"/>
  <c r="F787" i="7"/>
  <c r="I792" i="13"/>
  <c r="F787" i="9"/>
  <c r="K787" i="13"/>
  <c r="F788" i="12"/>
  <c r="D798" i="13"/>
  <c r="F787" i="10"/>
  <c r="L786" i="13"/>
  <c r="F787" i="6"/>
  <c r="H791" i="13"/>
  <c r="F787" i="5"/>
  <c r="G786" i="13"/>
  <c r="F787" i="11"/>
  <c r="M791" i="13"/>
  <c r="F788" i="6" l="1"/>
  <c r="H788" i="13"/>
  <c r="F788" i="7"/>
  <c r="I790" i="13"/>
  <c r="F788" i="10"/>
  <c r="L790" i="13"/>
  <c r="F788" i="8"/>
  <c r="J792" i="13"/>
  <c r="F788" i="11"/>
  <c r="M794" i="13"/>
  <c r="F789" i="12"/>
  <c r="D790" i="13"/>
  <c r="F789" i="3"/>
  <c r="E799" i="13"/>
  <c r="F788" i="5"/>
  <c r="G788" i="13"/>
  <c r="F788" i="9"/>
  <c r="K793" i="13"/>
  <c r="F788" i="4"/>
  <c r="F787" i="13"/>
  <c r="F789" i="8" l="1"/>
  <c r="J789" i="13"/>
  <c r="F789" i="10"/>
  <c r="L789" i="13"/>
  <c r="F790" i="3"/>
  <c r="E790" i="13"/>
  <c r="F790" i="12"/>
  <c r="D799" i="13"/>
  <c r="F789" i="4"/>
  <c r="F793" i="13"/>
  <c r="F789" i="7"/>
  <c r="I796" i="13"/>
  <c r="F789" i="9"/>
  <c r="K788" i="13"/>
  <c r="F789" i="11"/>
  <c r="M788" i="13"/>
  <c r="F789" i="5"/>
  <c r="G799" i="13"/>
  <c r="F789" i="6"/>
  <c r="H799" i="13"/>
  <c r="F790" i="9" l="1"/>
  <c r="K790" i="13"/>
  <c r="F791" i="3"/>
  <c r="E794" i="13"/>
  <c r="F790" i="7"/>
  <c r="I797" i="13"/>
  <c r="F790" i="10"/>
  <c r="L793" i="13"/>
  <c r="F791" i="12"/>
  <c r="D791" i="13"/>
  <c r="F790" i="5"/>
  <c r="G798" i="13"/>
  <c r="F790" i="4"/>
  <c r="F800" i="13"/>
  <c r="F790" i="6"/>
  <c r="H786" i="13"/>
  <c r="F790" i="11"/>
  <c r="M790" i="13"/>
  <c r="F790" i="8"/>
  <c r="J796" i="13"/>
  <c r="F791" i="4" l="1"/>
  <c r="F788" i="13"/>
  <c r="N788" i="13" s="1"/>
  <c r="F791" i="7"/>
  <c r="I800" i="13"/>
  <c r="F791" i="10"/>
  <c r="L791" i="13"/>
  <c r="F791" i="5"/>
  <c r="G793" i="13"/>
  <c r="F792" i="3"/>
  <c r="E796" i="13"/>
  <c r="F791" i="6"/>
  <c r="H790" i="13"/>
  <c r="N790" i="13" s="1"/>
  <c r="F791" i="8"/>
  <c r="J797" i="13"/>
  <c r="F791" i="11"/>
  <c r="M789" i="13"/>
  <c r="F792" i="12"/>
  <c r="D786" i="13"/>
  <c r="N786" i="13" s="1"/>
  <c r="F791" i="9"/>
  <c r="K797" i="13"/>
  <c r="F792" i="11" l="1"/>
  <c r="M800" i="13"/>
  <c r="F792" i="5"/>
  <c r="G795" i="13"/>
  <c r="F792" i="8"/>
  <c r="J794" i="13"/>
  <c r="F792" i="7"/>
  <c r="I795" i="13"/>
  <c r="F792" i="10"/>
  <c r="L797" i="13"/>
  <c r="F793" i="12"/>
  <c r="D800" i="13"/>
  <c r="F792" i="9"/>
  <c r="K791" i="13"/>
  <c r="F792" i="6"/>
  <c r="H789" i="13"/>
  <c r="F793" i="3"/>
  <c r="E795" i="13"/>
  <c r="F792" i="4"/>
  <c r="F798" i="13"/>
  <c r="F793" i="6" l="1"/>
  <c r="H793" i="13"/>
  <c r="F793" i="7"/>
  <c r="I789" i="13"/>
  <c r="N789" i="13" s="1"/>
  <c r="F793" i="9"/>
  <c r="K794" i="13"/>
  <c r="F793" i="8"/>
  <c r="J795" i="13"/>
  <c r="F793" i="4"/>
  <c r="F799" i="13"/>
  <c r="F794" i="12"/>
  <c r="D795" i="13"/>
  <c r="F793" i="5"/>
  <c r="G794" i="13"/>
  <c r="F794" i="3"/>
  <c r="E798" i="13"/>
  <c r="F793" i="10"/>
  <c r="L798" i="13"/>
  <c r="F793" i="11"/>
  <c r="M787" i="13"/>
  <c r="N787" i="13" s="1"/>
  <c r="F794" i="9" l="1"/>
  <c r="K795" i="13"/>
  <c r="F794" i="11"/>
  <c r="M793" i="13"/>
  <c r="F795" i="12"/>
  <c r="D793" i="13"/>
  <c r="F794" i="7"/>
  <c r="I791" i="13"/>
  <c r="F794" i="8"/>
  <c r="J798" i="13"/>
  <c r="F794" i="4"/>
  <c r="F796" i="13"/>
  <c r="F794" i="5"/>
  <c r="G800" i="13"/>
  <c r="F794" i="6"/>
  <c r="H797" i="13"/>
  <c r="F794" i="10"/>
  <c r="L795" i="13"/>
  <c r="F795" i="3"/>
  <c r="E792" i="13"/>
  <c r="F796" i="12" l="1"/>
  <c r="D792" i="13"/>
  <c r="F795" i="5"/>
  <c r="G796" i="13"/>
  <c r="F795" i="4"/>
  <c r="F794" i="13"/>
  <c r="F795" i="11"/>
  <c r="M799" i="13"/>
  <c r="F796" i="3"/>
  <c r="E800" i="13"/>
  <c r="F795" i="10"/>
  <c r="L794" i="13"/>
  <c r="F795" i="9"/>
  <c r="K798" i="13"/>
  <c r="F795" i="8"/>
  <c r="J799" i="13"/>
  <c r="F795" i="6"/>
  <c r="H800" i="13"/>
  <c r="F795" i="7"/>
  <c r="I798" i="13"/>
  <c r="F796" i="4" l="1"/>
  <c r="F792" i="13"/>
  <c r="N792" i="13" s="1"/>
  <c r="F796" i="11"/>
  <c r="M798" i="13"/>
  <c r="N798" i="13" s="1"/>
  <c r="F796" i="10"/>
  <c r="L799" i="13"/>
  <c r="F796" i="5"/>
  <c r="G792" i="13"/>
  <c r="F797" i="3"/>
  <c r="E797" i="13"/>
  <c r="F797" i="12"/>
  <c r="D796" i="13"/>
  <c r="F796" i="9"/>
  <c r="K799" i="13"/>
  <c r="F796" i="7"/>
  <c r="I794" i="13"/>
  <c r="N794" i="13" s="1"/>
  <c r="F796" i="6"/>
  <c r="H796" i="13"/>
  <c r="F796" i="8"/>
  <c r="J800" i="13"/>
  <c r="F797" i="8" l="1"/>
  <c r="J791" i="13"/>
  <c r="N791" i="13" s="1"/>
  <c r="F798" i="12"/>
  <c r="D807" i="13"/>
  <c r="F797" i="10"/>
  <c r="L800" i="13"/>
  <c r="N800" i="13" s="1"/>
  <c r="F797" i="6"/>
  <c r="H795" i="13"/>
  <c r="N795" i="13" s="1"/>
  <c r="F798" i="3"/>
  <c r="E793" i="13"/>
  <c r="N793" i="13" s="1"/>
  <c r="F797" i="11"/>
  <c r="M796" i="13"/>
  <c r="N796" i="13" s="1"/>
  <c r="F797" i="7"/>
  <c r="I799" i="13"/>
  <c r="N799" i="13" s="1"/>
  <c r="F797" i="4"/>
  <c r="F797" i="13"/>
  <c r="F797" i="9"/>
  <c r="K800" i="13"/>
  <c r="F797" i="5"/>
  <c r="G797" i="13"/>
  <c r="N797" i="13" s="1"/>
  <c r="F798" i="7" l="1"/>
  <c r="I802" i="13"/>
  <c r="F798" i="10"/>
  <c r="L802" i="13"/>
  <c r="F799" i="12"/>
  <c r="D809" i="13"/>
  <c r="F799" i="3"/>
  <c r="E801" i="13"/>
  <c r="F798" i="11"/>
  <c r="M801" i="13"/>
  <c r="F798" i="8"/>
  <c r="J802" i="13"/>
  <c r="F798" i="5"/>
  <c r="G801" i="13"/>
  <c r="F798" i="9"/>
  <c r="K810" i="13"/>
  <c r="F798" i="4"/>
  <c r="F808" i="13"/>
  <c r="F798" i="6"/>
  <c r="H809" i="13"/>
  <c r="F799" i="5" l="1"/>
  <c r="G808" i="13"/>
  <c r="F800" i="12"/>
  <c r="D810" i="13"/>
  <c r="F800" i="3"/>
  <c r="E810" i="13"/>
  <c r="F799" i="8"/>
  <c r="J804" i="13"/>
  <c r="F799" i="10"/>
  <c r="L803" i="13"/>
  <c r="F799" i="9"/>
  <c r="K804" i="13"/>
  <c r="F799" i="6"/>
  <c r="H802" i="13"/>
  <c r="F799" i="4"/>
  <c r="F801" i="13"/>
  <c r="F799" i="11"/>
  <c r="M805" i="13"/>
  <c r="F799" i="7"/>
  <c r="I812" i="13"/>
  <c r="F800" i="8" l="1"/>
  <c r="J805" i="13"/>
  <c r="F800" i="6"/>
  <c r="H811" i="13"/>
  <c r="F801" i="3"/>
  <c r="E804" i="13"/>
  <c r="F800" i="4"/>
  <c r="F807" i="13"/>
  <c r="F800" i="7"/>
  <c r="I804" i="13"/>
  <c r="F800" i="9"/>
  <c r="K802" i="13"/>
  <c r="F801" i="12"/>
  <c r="D811" i="13"/>
  <c r="F800" i="11"/>
  <c r="M803" i="13"/>
  <c r="F800" i="10"/>
  <c r="L808" i="13"/>
  <c r="F800" i="5"/>
  <c r="G813" i="13"/>
  <c r="F801" i="11" l="1"/>
  <c r="M804" i="13"/>
  <c r="F802" i="3"/>
  <c r="E803" i="13"/>
  <c r="F801" i="5"/>
  <c r="G807" i="13"/>
  <c r="F801" i="9"/>
  <c r="K806" i="13"/>
  <c r="F801" i="6"/>
  <c r="H810" i="13"/>
  <c r="F801" i="4"/>
  <c r="F803" i="13"/>
  <c r="F802" i="12"/>
  <c r="D813" i="13"/>
  <c r="F801" i="10"/>
  <c r="L804" i="13"/>
  <c r="F801" i="7"/>
  <c r="I806" i="13"/>
  <c r="F801" i="8"/>
  <c r="J803" i="13"/>
  <c r="F802" i="9" l="1"/>
  <c r="K803" i="13"/>
  <c r="F803" i="12"/>
  <c r="D805" i="13"/>
  <c r="F802" i="5"/>
  <c r="G809" i="13"/>
  <c r="F802" i="10"/>
  <c r="L813" i="13"/>
  <c r="F802" i="8"/>
  <c r="J806" i="13"/>
  <c r="F802" i="4"/>
  <c r="F814" i="13"/>
  <c r="F803" i="3"/>
  <c r="E807" i="13"/>
  <c r="F802" i="7"/>
  <c r="I805" i="13"/>
  <c r="F802" i="6"/>
  <c r="H805" i="13"/>
  <c r="F802" i="11"/>
  <c r="M802" i="13"/>
  <c r="F803" i="7" l="1"/>
  <c r="I803" i="13"/>
  <c r="F804" i="3"/>
  <c r="E808" i="13"/>
  <c r="F803" i="5"/>
  <c r="G810" i="13"/>
  <c r="F803" i="10"/>
  <c r="L806" i="13"/>
  <c r="F803" i="11"/>
  <c r="M808" i="13"/>
  <c r="F803" i="4"/>
  <c r="F806" i="13"/>
  <c r="F804" i="12"/>
  <c r="D802" i="13"/>
  <c r="F803" i="6"/>
  <c r="H801" i="13"/>
  <c r="F803" i="8"/>
  <c r="J812" i="13"/>
  <c r="F803" i="9"/>
  <c r="K808" i="13"/>
  <c r="F804" i="5" l="1"/>
  <c r="G803" i="13"/>
  <c r="F805" i="12"/>
  <c r="D815" i="13"/>
  <c r="F805" i="3"/>
  <c r="E812" i="13"/>
  <c r="F804" i="9"/>
  <c r="K811" i="13"/>
  <c r="F804" i="8"/>
  <c r="J811" i="13"/>
  <c r="F804" i="11"/>
  <c r="M807" i="13"/>
  <c r="F804" i="4"/>
  <c r="F813" i="13"/>
  <c r="F804" i="6"/>
  <c r="H807" i="13"/>
  <c r="F804" i="10"/>
  <c r="L801" i="13"/>
  <c r="F804" i="7"/>
  <c r="I811" i="13"/>
  <c r="F805" i="4" l="1"/>
  <c r="F812" i="13"/>
  <c r="F806" i="3"/>
  <c r="E811" i="13"/>
  <c r="F805" i="6"/>
  <c r="H806" i="13"/>
  <c r="F805" i="7"/>
  <c r="I807" i="13"/>
  <c r="F805" i="11"/>
  <c r="M812" i="13"/>
  <c r="F806" i="12"/>
  <c r="D804" i="13"/>
  <c r="F805" i="9"/>
  <c r="K805" i="13"/>
  <c r="F805" i="10"/>
  <c r="L809" i="13"/>
  <c r="F805" i="8"/>
  <c r="J801" i="13"/>
  <c r="F805" i="5"/>
  <c r="G806" i="13"/>
  <c r="F806" i="9" l="1"/>
  <c r="K809" i="13"/>
  <c r="F806" i="6"/>
  <c r="H814" i="13"/>
  <c r="F806" i="10"/>
  <c r="L812" i="13"/>
  <c r="F807" i="12"/>
  <c r="D806" i="13"/>
  <c r="F807" i="3"/>
  <c r="E809" i="13"/>
  <c r="F806" i="7"/>
  <c r="I809" i="13"/>
  <c r="F806" i="5"/>
  <c r="G814" i="13"/>
  <c r="F806" i="8"/>
  <c r="J813" i="13"/>
  <c r="F806" i="11"/>
  <c r="M806" i="13"/>
  <c r="F806" i="4"/>
  <c r="F809" i="13"/>
  <c r="F807" i="10" l="1"/>
  <c r="L810" i="13"/>
  <c r="F807" i="4"/>
  <c r="F805" i="13"/>
  <c r="F807" i="7"/>
  <c r="I813" i="13"/>
  <c r="F808" i="12"/>
  <c r="D814" i="13"/>
  <c r="F807" i="5"/>
  <c r="G812" i="13"/>
  <c r="F807" i="11"/>
  <c r="M814" i="13"/>
  <c r="F808" i="3"/>
  <c r="E805" i="13"/>
  <c r="F807" i="6"/>
  <c r="H804" i="13"/>
  <c r="F807" i="8"/>
  <c r="J808" i="13"/>
  <c r="F807" i="9"/>
  <c r="K801" i="13"/>
  <c r="F809" i="12" l="1"/>
  <c r="D803" i="13"/>
  <c r="F808" i="7"/>
  <c r="I801" i="13"/>
  <c r="F808" i="9"/>
  <c r="K813" i="13"/>
  <c r="F808" i="11"/>
  <c r="M809" i="13"/>
  <c r="F808" i="6"/>
  <c r="H812" i="13"/>
  <c r="F809" i="3"/>
  <c r="E813" i="13"/>
  <c r="F808" i="4"/>
  <c r="F810" i="13"/>
  <c r="F808" i="8"/>
  <c r="J815" i="13"/>
  <c r="F808" i="5"/>
  <c r="G805" i="13"/>
  <c r="N805" i="13" s="1"/>
  <c r="F808" i="10"/>
  <c r="L805" i="13"/>
  <c r="F809" i="4" l="1"/>
  <c r="F802" i="13"/>
  <c r="F809" i="9"/>
  <c r="K807" i="13"/>
  <c r="F809" i="7"/>
  <c r="I815" i="13"/>
  <c r="F810" i="3"/>
  <c r="E806" i="13"/>
  <c r="N806" i="13" s="1"/>
  <c r="F809" i="6"/>
  <c r="H808" i="13"/>
  <c r="F809" i="10"/>
  <c r="L811" i="13"/>
  <c r="F810" i="12"/>
  <c r="D801" i="13"/>
  <c r="N801" i="13" s="1"/>
  <c r="F809" i="5"/>
  <c r="G811" i="13"/>
  <c r="F809" i="8"/>
  <c r="J810" i="13"/>
  <c r="F809" i="11"/>
  <c r="M811" i="13"/>
  <c r="F811" i="12" l="1"/>
  <c r="D812" i="13"/>
  <c r="F810" i="11"/>
  <c r="M815" i="13"/>
  <c r="F810" i="10"/>
  <c r="L807" i="13"/>
  <c r="F810" i="7"/>
  <c r="I808" i="13"/>
  <c r="F810" i="8"/>
  <c r="J809" i="13"/>
  <c r="N809" i="13" s="1"/>
  <c r="F810" i="6"/>
  <c r="H815" i="13"/>
  <c r="F810" i="9"/>
  <c r="K815" i="13"/>
  <c r="F810" i="5"/>
  <c r="G804" i="13"/>
  <c r="F811" i="3"/>
  <c r="E814" i="13"/>
  <c r="F810" i="4"/>
  <c r="F804" i="13"/>
  <c r="F811" i="5" l="1"/>
  <c r="G815" i="13"/>
  <c r="F811" i="7"/>
  <c r="I810" i="13"/>
  <c r="F811" i="9"/>
  <c r="K812" i="13"/>
  <c r="N812" i="13" s="1"/>
  <c r="F811" i="10"/>
  <c r="L814" i="13"/>
  <c r="N804" i="13"/>
  <c r="F811" i="4"/>
  <c r="F815" i="13"/>
  <c r="F811" i="6"/>
  <c r="H803" i="13"/>
  <c r="N803" i="13" s="1"/>
  <c r="F811" i="11"/>
  <c r="M810" i="13"/>
  <c r="F812" i="3"/>
  <c r="E802" i="13"/>
  <c r="F811" i="8"/>
  <c r="J807" i="13"/>
  <c r="N807" i="13" s="1"/>
  <c r="F812" i="12"/>
  <c r="D808" i="13"/>
  <c r="N808" i="13" s="1"/>
  <c r="F812" i="9" l="1"/>
  <c r="K814" i="13"/>
  <c r="F812" i="8"/>
  <c r="J814" i="13"/>
  <c r="F812" i="6"/>
  <c r="H813" i="13"/>
  <c r="F812" i="10"/>
  <c r="L815" i="13"/>
  <c r="N810" i="13"/>
  <c r="F813" i="12"/>
  <c r="D823" i="13"/>
  <c r="F813" i="3"/>
  <c r="E815" i="13"/>
  <c r="F812" i="4"/>
  <c r="F811" i="13"/>
  <c r="N811" i="13" s="1"/>
  <c r="F812" i="7"/>
  <c r="I814" i="13"/>
  <c r="N814" i="13" s="1"/>
  <c r="F812" i="11"/>
  <c r="M813" i="13"/>
  <c r="F812" i="5"/>
  <c r="G802" i="13"/>
  <c r="N802" i="13" s="1"/>
  <c r="F813" i="10" l="1"/>
  <c r="L816" i="13"/>
  <c r="N813" i="13"/>
  <c r="F813" i="5"/>
  <c r="G817" i="13"/>
  <c r="N815" i="13"/>
  <c r="F813" i="6"/>
  <c r="H817" i="13"/>
  <c r="F814" i="3"/>
  <c r="E818" i="13"/>
  <c r="F813" i="4"/>
  <c r="F817" i="13"/>
  <c r="F813" i="8"/>
  <c r="J819" i="13"/>
  <c r="F814" i="12"/>
  <c r="D824" i="13"/>
  <c r="F813" i="7"/>
  <c r="I819" i="13"/>
  <c r="F813" i="11"/>
  <c r="M827" i="13"/>
  <c r="F813" i="9"/>
  <c r="K818" i="13"/>
  <c r="F814" i="6" l="1"/>
  <c r="H820" i="13"/>
  <c r="F814" i="9"/>
  <c r="K816" i="13"/>
  <c r="F814" i="8"/>
  <c r="J816" i="13"/>
  <c r="F815" i="12"/>
  <c r="D826" i="13"/>
  <c r="F814" i="11"/>
  <c r="M818" i="13"/>
  <c r="F814" i="5"/>
  <c r="G824" i="13"/>
  <c r="F814" i="4"/>
  <c r="F824" i="13"/>
  <c r="F814" i="7"/>
  <c r="I817" i="13"/>
  <c r="F815" i="3"/>
  <c r="E820" i="13"/>
  <c r="F814" i="10"/>
  <c r="L822" i="13"/>
  <c r="F815" i="7" l="1"/>
  <c r="I827" i="13"/>
  <c r="F816" i="12"/>
  <c r="D825" i="13"/>
  <c r="F815" i="4"/>
  <c r="F816" i="13"/>
  <c r="F815" i="8"/>
  <c r="J825" i="13"/>
  <c r="F815" i="10"/>
  <c r="L820" i="13"/>
  <c r="F815" i="5"/>
  <c r="G816" i="13"/>
  <c r="F815" i="9"/>
  <c r="K817" i="13"/>
  <c r="F816" i="3"/>
  <c r="E824" i="13"/>
  <c r="F815" i="11"/>
  <c r="M828" i="13"/>
  <c r="F815" i="6"/>
  <c r="H821" i="13"/>
  <c r="F816" i="8" l="1"/>
  <c r="J823" i="13"/>
  <c r="F816" i="9"/>
  <c r="K822" i="13"/>
  <c r="F816" i="4"/>
  <c r="F822" i="13"/>
  <c r="F816" i="6"/>
  <c r="H822" i="13"/>
  <c r="F816" i="5"/>
  <c r="G819" i="13"/>
  <c r="F817" i="12"/>
  <c r="D818" i="13"/>
  <c r="F817" i="3"/>
  <c r="E816" i="13"/>
  <c r="F816" i="11"/>
  <c r="M822" i="13"/>
  <c r="F816" i="10"/>
  <c r="L828" i="13"/>
  <c r="F816" i="7"/>
  <c r="I816" i="13"/>
  <c r="F817" i="4" l="1"/>
  <c r="F820" i="13"/>
  <c r="F817" i="7"/>
  <c r="I823" i="13"/>
  <c r="F818" i="12"/>
  <c r="D829" i="13"/>
  <c r="F817" i="9"/>
  <c r="K826" i="13"/>
  <c r="F817" i="11"/>
  <c r="M823" i="13"/>
  <c r="F817" i="6"/>
  <c r="H816" i="13"/>
  <c r="F818" i="3"/>
  <c r="E821" i="13"/>
  <c r="F817" i="10"/>
  <c r="L819" i="13"/>
  <c r="F817" i="5"/>
  <c r="G821" i="13"/>
  <c r="F817" i="8"/>
  <c r="J828" i="13"/>
  <c r="F819" i="3" l="1"/>
  <c r="E817" i="13"/>
  <c r="F819" i="12"/>
  <c r="D816" i="13"/>
  <c r="F818" i="9"/>
  <c r="K830" i="13"/>
  <c r="F818" i="8"/>
  <c r="J817" i="13"/>
  <c r="F818" i="6"/>
  <c r="H823" i="13"/>
  <c r="F818" i="7"/>
  <c r="I828" i="13"/>
  <c r="F818" i="10"/>
  <c r="L817" i="13"/>
  <c r="F818" i="5"/>
  <c r="G829" i="13"/>
  <c r="F818" i="11"/>
  <c r="M829" i="13"/>
  <c r="F818" i="4"/>
  <c r="F819" i="13"/>
  <c r="F819" i="8" l="1"/>
  <c r="J821" i="13"/>
  <c r="F819" i="10"/>
  <c r="L821" i="13"/>
  <c r="F819" i="9"/>
  <c r="K820" i="13"/>
  <c r="F819" i="5"/>
  <c r="G822" i="13"/>
  <c r="F819" i="4"/>
  <c r="F821" i="13"/>
  <c r="F819" i="7"/>
  <c r="I818" i="13"/>
  <c r="F820" i="12"/>
  <c r="D821" i="13"/>
  <c r="F819" i="11"/>
  <c r="M820" i="13"/>
  <c r="F819" i="6"/>
  <c r="H818" i="13"/>
  <c r="F820" i="3"/>
  <c r="E822" i="13"/>
  <c r="F820" i="9" l="1"/>
  <c r="K819" i="13"/>
  <c r="F821" i="3"/>
  <c r="E819" i="13"/>
  <c r="F820" i="7"/>
  <c r="I830" i="13"/>
  <c r="F820" i="10"/>
  <c r="L823" i="13"/>
  <c r="F820" i="11"/>
  <c r="M819" i="13"/>
  <c r="F820" i="5"/>
  <c r="G818" i="13"/>
  <c r="F821" i="12"/>
  <c r="D817" i="13"/>
  <c r="F820" i="6"/>
  <c r="H819" i="13"/>
  <c r="F820" i="4"/>
  <c r="F825" i="13"/>
  <c r="F820" i="8"/>
  <c r="J818" i="13"/>
  <c r="F822" i="12" l="1"/>
  <c r="D830" i="13"/>
  <c r="F821" i="7"/>
  <c r="I825" i="13"/>
  <c r="F821" i="10"/>
  <c r="L824" i="13"/>
  <c r="F821" i="8"/>
  <c r="J820" i="13"/>
  <c r="F821" i="5"/>
  <c r="G820" i="13"/>
  <c r="F822" i="3"/>
  <c r="E829" i="13"/>
  <c r="F821" i="6"/>
  <c r="H827" i="13"/>
  <c r="F821" i="4"/>
  <c r="F818" i="13"/>
  <c r="F821" i="11"/>
  <c r="M821" i="13"/>
  <c r="F821" i="9"/>
  <c r="K824" i="13"/>
  <c r="F822" i="4" l="1"/>
  <c r="F827" i="13"/>
  <c r="F822" i="6"/>
  <c r="H826" i="13"/>
  <c r="F822" i="10"/>
  <c r="L818" i="13"/>
  <c r="N818" i="13" s="1"/>
  <c r="F822" i="9"/>
  <c r="K825" i="13"/>
  <c r="F823" i="3"/>
  <c r="E826" i="13"/>
  <c r="F822" i="7"/>
  <c r="I820" i="13"/>
  <c r="F822" i="8"/>
  <c r="J827" i="13"/>
  <c r="F822" i="11"/>
  <c r="M816" i="13"/>
  <c r="N816" i="13" s="1"/>
  <c r="F822" i="5"/>
  <c r="G826" i="13"/>
  <c r="F823" i="12"/>
  <c r="D819" i="13"/>
  <c r="N819" i="13" s="1"/>
  <c r="F823" i="9" l="1"/>
  <c r="K821" i="13"/>
  <c r="F823" i="8"/>
  <c r="J830" i="13"/>
  <c r="F823" i="10"/>
  <c r="L826" i="13"/>
  <c r="F823" i="7"/>
  <c r="I826" i="13"/>
  <c r="F823" i="5"/>
  <c r="G825" i="13"/>
  <c r="F823" i="6"/>
  <c r="H829" i="13"/>
  <c r="F824" i="3"/>
  <c r="E823" i="13"/>
  <c r="F824" i="12"/>
  <c r="D827" i="13"/>
  <c r="F823" i="11"/>
  <c r="M817" i="13"/>
  <c r="N817" i="13" s="1"/>
  <c r="F823" i="4"/>
  <c r="F826" i="13"/>
  <c r="F824" i="7" l="1"/>
  <c r="I821" i="13"/>
  <c r="N821" i="13" s="1"/>
  <c r="F824" i="10"/>
  <c r="L830" i="13"/>
  <c r="F824" i="4"/>
  <c r="F829" i="13"/>
  <c r="F824" i="6"/>
  <c r="H825" i="13"/>
  <c r="F825" i="12"/>
  <c r="D820" i="13"/>
  <c r="N820" i="13" s="1"/>
  <c r="F825" i="3"/>
  <c r="E825" i="13"/>
  <c r="F824" i="8"/>
  <c r="J826" i="13"/>
  <c r="F824" i="11"/>
  <c r="M825" i="13"/>
  <c r="F824" i="5"/>
  <c r="G827" i="13"/>
  <c r="F824" i="9"/>
  <c r="K828" i="13"/>
  <c r="F825" i="8" l="1"/>
  <c r="J829" i="13"/>
  <c r="F825" i="4"/>
  <c r="F828" i="13"/>
  <c r="F826" i="3"/>
  <c r="E827" i="13"/>
  <c r="F825" i="10"/>
  <c r="L827" i="13"/>
  <c r="F826" i="12"/>
  <c r="D822" i="13"/>
  <c r="F825" i="7"/>
  <c r="I829" i="13"/>
  <c r="F825" i="5"/>
  <c r="G823" i="13"/>
  <c r="F825" i="9"/>
  <c r="K823" i="13"/>
  <c r="F825" i="11"/>
  <c r="M826" i="13"/>
  <c r="N826" i="13" s="1"/>
  <c r="F825" i="6"/>
  <c r="H830" i="13"/>
  <c r="F826" i="5" l="1"/>
  <c r="G828" i="13"/>
  <c r="F826" i="10"/>
  <c r="L825" i="13"/>
  <c r="N825" i="13" s="1"/>
  <c r="F827" i="3"/>
  <c r="E830" i="13"/>
  <c r="F826" i="7"/>
  <c r="I822" i="13"/>
  <c r="F826" i="4"/>
  <c r="F823" i="13"/>
  <c r="N823" i="13" s="1"/>
  <c r="F826" i="6"/>
  <c r="H824" i="13"/>
  <c r="F826" i="11"/>
  <c r="M830" i="13"/>
  <c r="F827" i="12"/>
  <c r="D828" i="13"/>
  <c r="F826" i="9"/>
  <c r="K827" i="13"/>
  <c r="N827" i="13" s="1"/>
  <c r="F826" i="8"/>
  <c r="J824" i="13"/>
  <c r="F828" i="3" l="1"/>
  <c r="E828" i="13"/>
  <c r="N828" i="13" s="1"/>
  <c r="F827" i="8"/>
  <c r="J822" i="13"/>
  <c r="N822" i="13" s="1"/>
  <c r="F827" i="6"/>
  <c r="H828" i="13"/>
  <c r="F827" i="7"/>
  <c r="I824" i="13"/>
  <c r="F827" i="9"/>
  <c r="K829" i="13"/>
  <c r="F827" i="4"/>
  <c r="F830" i="13"/>
  <c r="N830" i="13" s="1"/>
  <c r="F827" i="10"/>
  <c r="L829" i="13"/>
  <c r="N829" i="13" s="1"/>
  <c r="F827" i="11"/>
  <c r="M824" i="13"/>
  <c r="N824" i="13" s="1"/>
  <c r="F828" i="12"/>
  <c r="D833" i="13"/>
  <c r="F827" i="5"/>
  <c r="G830" i="13"/>
  <c r="F828" i="10" l="1"/>
  <c r="L835" i="13"/>
  <c r="F828" i="6"/>
  <c r="H836" i="13"/>
  <c r="F828" i="4"/>
  <c r="F839" i="13"/>
  <c r="F828" i="8"/>
  <c r="J833" i="13"/>
  <c r="F829" i="12"/>
  <c r="D839" i="13"/>
  <c r="F828" i="5"/>
  <c r="G838" i="13"/>
  <c r="F828" i="9"/>
  <c r="K835" i="13"/>
  <c r="F829" i="3"/>
  <c r="E834" i="13"/>
  <c r="F828" i="11"/>
  <c r="M831" i="13"/>
  <c r="F828" i="7"/>
  <c r="I835" i="13"/>
  <c r="F829" i="8" l="1"/>
  <c r="J835" i="13"/>
  <c r="F829" i="9"/>
  <c r="K840" i="13"/>
  <c r="F829" i="4"/>
  <c r="F841" i="13"/>
  <c r="F830" i="3"/>
  <c r="E838" i="13"/>
  <c r="F829" i="5"/>
  <c r="G839" i="13"/>
  <c r="F829" i="7"/>
  <c r="I831" i="13"/>
  <c r="F829" i="6"/>
  <c r="H842" i="13"/>
  <c r="F829" i="11"/>
  <c r="M834" i="13"/>
  <c r="F830" i="12"/>
  <c r="D842" i="13"/>
  <c r="F829" i="10"/>
  <c r="L832" i="13"/>
  <c r="F831" i="3" l="1"/>
  <c r="E831" i="13"/>
  <c r="F830" i="4"/>
  <c r="F831" i="13"/>
  <c r="F830" i="11"/>
  <c r="M843" i="13"/>
  <c r="F830" i="6"/>
  <c r="H831" i="13"/>
  <c r="F830" i="10"/>
  <c r="L833" i="13"/>
  <c r="F830" i="7"/>
  <c r="I833" i="13"/>
  <c r="F830" i="9"/>
  <c r="K832" i="13"/>
  <c r="F831" i="12"/>
  <c r="D831" i="13"/>
  <c r="F830" i="5"/>
  <c r="G831" i="13"/>
  <c r="F830" i="8"/>
  <c r="J831" i="13"/>
  <c r="F831" i="6" l="1"/>
  <c r="H832" i="13"/>
  <c r="F831" i="11"/>
  <c r="M845" i="13"/>
  <c r="F831" i="7"/>
  <c r="I832" i="13"/>
  <c r="F831" i="9"/>
  <c r="K837" i="13"/>
  <c r="F831" i="8"/>
  <c r="J832" i="13"/>
  <c r="F831" i="4"/>
  <c r="F834" i="13"/>
  <c r="F832" i="12"/>
  <c r="D837" i="13"/>
  <c r="F831" i="5"/>
  <c r="G832" i="13"/>
  <c r="F831" i="10"/>
  <c r="L836" i="13"/>
  <c r="F832" i="3"/>
  <c r="E832" i="13"/>
  <c r="F832" i="5" l="1"/>
  <c r="G834" i="13"/>
  <c r="F832" i="9"/>
  <c r="K831" i="13"/>
  <c r="F833" i="12"/>
  <c r="D835" i="13"/>
  <c r="F832" i="7"/>
  <c r="I840" i="13"/>
  <c r="F833" i="3"/>
  <c r="E837" i="13"/>
  <c r="F832" i="4"/>
  <c r="F832" i="13"/>
  <c r="F832" i="11"/>
  <c r="M836" i="13"/>
  <c r="F832" i="10"/>
  <c r="L831" i="13"/>
  <c r="F832" i="8"/>
  <c r="J840" i="13"/>
  <c r="F832" i="6"/>
  <c r="H837" i="13"/>
  <c r="F833" i="10" l="1"/>
  <c r="L840" i="13"/>
  <c r="F833" i="7"/>
  <c r="I834" i="13"/>
  <c r="F833" i="11"/>
  <c r="M833" i="13"/>
  <c r="F834" i="12"/>
  <c r="D838" i="13"/>
  <c r="N831" i="13"/>
  <c r="F833" i="6"/>
  <c r="H838" i="13"/>
  <c r="F833" i="4"/>
  <c r="F838" i="13"/>
  <c r="F833" i="9"/>
  <c r="K833" i="13"/>
  <c r="F833" i="8"/>
  <c r="J841" i="13"/>
  <c r="F834" i="3"/>
  <c r="E839" i="13"/>
  <c r="F833" i="5"/>
  <c r="G841" i="13"/>
  <c r="F834" i="11" l="1"/>
  <c r="M837" i="13"/>
  <c r="F834" i="5"/>
  <c r="G837" i="13"/>
  <c r="F834" i="4"/>
  <c r="F844" i="13"/>
  <c r="F834" i="9"/>
  <c r="K836" i="13"/>
  <c r="F835" i="3"/>
  <c r="E833" i="13"/>
  <c r="F834" i="6"/>
  <c r="H834" i="13"/>
  <c r="F834" i="7"/>
  <c r="I836" i="13"/>
  <c r="F834" i="10"/>
  <c r="L834" i="13"/>
  <c r="F834" i="8"/>
  <c r="J834" i="13"/>
  <c r="F835" i="12"/>
  <c r="D845" i="13"/>
  <c r="F835" i="9" l="1"/>
  <c r="K838" i="13"/>
  <c r="F836" i="12"/>
  <c r="D836" i="13"/>
  <c r="F835" i="7"/>
  <c r="I842" i="13"/>
  <c r="F835" i="4"/>
  <c r="F840" i="13"/>
  <c r="F835" i="8"/>
  <c r="J842" i="13"/>
  <c r="F835" i="6"/>
  <c r="H833" i="13"/>
  <c r="F835" i="5"/>
  <c r="G833" i="13"/>
  <c r="F835" i="10"/>
  <c r="L837" i="13"/>
  <c r="F836" i="3"/>
  <c r="E836" i="13"/>
  <c r="F835" i="11"/>
  <c r="M832" i="13"/>
  <c r="F836" i="5" l="1"/>
  <c r="G843" i="13"/>
  <c r="F836" i="7"/>
  <c r="I843" i="13"/>
  <c r="F836" i="4"/>
  <c r="F837" i="13"/>
  <c r="F836" i="6"/>
  <c r="H835" i="13"/>
  <c r="F837" i="12"/>
  <c r="D834" i="13"/>
  <c r="F837" i="3"/>
  <c r="E841" i="13"/>
  <c r="F836" i="11"/>
  <c r="M838" i="13"/>
  <c r="F836" i="8"/>
  <c r="J845" i="13"/>
  <c r="F836" i="10"/>
  <c r="L844" i="13"/>
  <c r="F836" i="9"/>
  <c r="K841" i="13"/>
  <c r="F837" i="4" l="1"/>
  <c r="F833" i="13"/>
  <c r="N833" i="13" s="1"/>
  <c r="F837" i="9"/>
  <c r="K844" i="13"/>
  <c r="F838" i="3"/>
  <c r="E844" i="13"/>
  <c r="F837" i="7"/>
  <c r="I845" i="13"/>
  <c r="F837" i="8"/>
  <c r="J836" i="13"/>
  <c r="F837" i="6"/>
  <c r="H843" i="13"/>
  <c r="F837" i="11"/>
  <c r="M842" i="13"/>
  <c r="F837" i="10"/>
  <c r="L839" i="13"/>
  <c r="F838" i="12"/>
  <c r="D843" i="13"/>
  <c r="F837" i="5"/>
  <c r="G844" i="13"/>
  <c r="F839" i="3" l="1"/>
  <c r="E843" i="13"/>
  <c r="F838" i="6"/>
  <c r="H845" i="13"/>
  <c r="F838" i="9"/>
  <c r="K834" i="13"/>
  <c r="N834" i="13" s="1"/>
  <c r="F838" i="11"/>
  <c r="M844" i="13"/>
  <c r="F838" i="8"/>
  <c r="J843" i="13"/>
  <c r="F838" i="4"/>
  <c r="F843" i="13"/>
  <c r="F838" i="5"/>
  <c r="G840" i="13"/>
  <c r="F839" i="12"/>
  <c r="D844" i="13"/>
  <c r="F838" i="10"/>
  <c r="L841" i="13"/>
  <c r="F838" i="7"/>
  <c r="I841" i="13"/>
  <c r="F839" i="5" l="1"/>
  <c r="G845" i="13"/>
  <c r="F839" i="9"/>
  <c r="K839" i="13"/>
  <c r="F839" i="11"/>
  <c r="M840" i="13"/>
  <c r="F839" i="4"/>
  <c r="F835" i="13"/>
  <c r="F839" i="6"/>
  <c r="H841" i="13"/>
  <c r="F840" i="12"/>
  <c r="D832" i="13"/>
  <c r="N832" i="13" s="1"/>
  <c r="F839" i="7"/>
  <c r="I844" i="13"/>
  <c r="F839" i="10"/>
  <c r="L838" i="13"/>
  <c r="F839" i="8"/>
  <c r="J839" i="13"/>
  <c r="F840" i="3"/>
  <c r="E845" i="13"/>
  <c r="F840" i="7" l="1"/>
  <c r="I839" i="13"/>
  <c r="F840" i="11"/>
  <c r="M839" i="13"/>
  <c r="F841" i="3"/>
  <c r="E840" i="13"/>
  <c r="F841" i="12"/>
  <c r="D841" i="13"/>
  <c r="F840" i="9"/>
  <c r="K842" i="13"/>
  <c r="F840" i="10"/>
  <c r="L842" i="13"/>
  <c r="F840" i="4"/>
  <c r="F836" i="13"/>
  <c r="F840" i="8"/>
  <c r="J844" i="13"/>
  <c r="F840" i="6"/>
  <c r="H844" i="13"/>
  <c r="N844" i="13" s="1"/>
  <c r="F840" i="5"/>
  <c r="G836" i="13"/>
  <c r="F842" i="12" l="1"/>
  <c r="D840" i="13"/>
  <c r="N836" i="13"/>
  <c r="F841" i="4"/>
  <c r="F845" i="13"/>
  <c r="F842" i="3"/>
  <c r="E835" i="13"/>
  <c r="F841" i="8"/>
  <c r="J837" i="13"/>
  <c r="F841" i="5"/>
  <c r="G835" i="13"/>
  <c r="F841" i="10"/>
  <c r="L845" i="13"/>
  <c r="F841" i="11"/>
  <c r="M841" i="13"/>
  <c r="N841" i="13" s="1"/>
  <c r="F841" i="6"/>
  <c r="H839" i="13"/>
  <c r="N839" i="13" s="1"/>
  <c r="F841" i="9"/>
  <c r="K845" i="13"/>
  <c r="F841" i="7"/>
  <c r="I837" i="13"/>
  <c r="F842" i="11" l="1"/>
  <c r="M835" i="13"/>
  <c r="N835" i="13" s="1"/>
  <c r="F843" i="3"/>
  <c r="E842" i="13"/>
  <c r="F842" i="8"/>
  <c r="J838" i="13"/>
  <c r="N845" i="13"/>
  <c r="F842" i="6"/>
  <c r="H840" i="13"/>
  <c r="F842" i="7"/>
  <c r="I838" i="13"/>
  <c r="F842" i="10"/>
  <c r="L843" i="13"/>
  <c r="F842" i="4"/>
  <c r="F842" i="13"/>
  <c r="F842" i="9"/>
  <c r="K843" i="13"/>
  <c r="F842" i="5"/>
  <c r="G842" i="13"/>
  <c r="N840" i="13"/>
  <c r="N837" i="13"/>
  <c r="F843" i="12"/>
  <c r="D851" i="13"/>
  <c r="F844" i="12" l="1"/>
  <c r="D854" i="13"/>
  <c r="F843" i="8"/>
  <c r="J846" i="13"/>
  <c r="N842" i="13"/>
  <c r="N838" i="13"/>
  <c r="F844" i="3"/>
  <c r="E854" i="13"/>
  <c r="F843" i="4"/>
  <c r="F851" i="13"/>
  <c r="F843" i="10"/>
  <c r="L846" i="13"/>
  <c r="F843" i="5"/>
  <c r="G851" i="13"/>
  <c r="F843" i="7"/>
  <c r="I850" i="13"/>
  <c r="F843" i="11"/>
  <c r="M846" i="13"/>
  <c r="N843" i="13"/>
  <c r="F843" i="9"/>
  <c r="K850" i="13"/>
  <c r="F843" i="6"/>
  <c r="H853" i="13"/>
  <c r="F844" i="6" l="1"/>
  <c r="H846" i="13"/>
  <c r="F844" i="7"/>
  <c r="I846" i="13"/>
  <c r="F845" i="3"/>
  <c r="E851" i="13"/>
  <c r="F844" i="9"/>
  <c r="K849" i="13"/>
  <c r="F844" i="5"/>
  <c r="G847" i="13"/>
  <c r="F844" i="10"/>
  <c r="L851" i="13"/>
  <c r="F844" i="8"/>
  <c r="J850" i="13"/>
  <c r="F844" i="11"/>
  <c r="M850" i="13"/>
  <c r="F844" i="4"/>
  <c r="F848" i="13"/>
  <c r="F845" i="12"/>
  <c r="D847" i="13"/>
  <c r="F845" i="11" l="1"/>
  <c r="M855" i="13"/>
  <c r="F845" i="9"/>
  <c r="K853" i="13"/>
  <c r="F845" i="8"/>
  <c r="J847" i="13"/>
  <c r="F846" i="3"/>
  <c r="E848" i="13"/>
  <c r="F846" i="12"/>
  <c r="D849" i="13"/>
  <c r="F845" i="10"/>
  <c r="L858" i="13"/>
  <c r="F845" i="7"/>
  <c r="I847" i="13"/>
  <c r="F845" i="4"/>
  <c r="F852" i="13"/>
  <c r="F845" i="5"/>
  <c r="G848" i="13"/>
  <c r="F845" i="6"/>
  <c r="H856" i="13"/>
  <c r="F846" i="7" l="1"/>
  <c r="I857" i="13"/>
  <c r="F846" i="8"/>
  <c r="J848" i="13"/>
  <c r="F846" i="6"/>
  <c r="H859" i="13"/>
  <c r="F846" i="10"/>
  <c r="L850" i="13"/>
  <c r="F846" i="5"/>
  <c r="G854" i="13"/>
  <c r="F847" i="12"/>
  <c r="D859" i="13"/>
  <c r="F846" i="9"/>
  <c r="K847" i="13"/>
  <c r="F846" i="4"/>
  <c r="F847" i="13"/>
  <c r="F847" i="3"/>
  <c r="E852" i="13"/>
  <c r="F846" i="11"/>
  <c r="M848" i="13"/>
  <c r="F847" i="10" l="1"/>
  <c r="L848" i="13"/>
  <c r="F847" i="6"/>
  <c r="H852" i="13"/>
  <c r="F847" i="11"/>
  <c r="M847" i="13"/>
  <c r="F848" i="12"/>
  <c r="D853" i="13"/>
  <c r="F847" i="8"/>
  <c r="J857" i="13"/>
  <c r="F847" i="5"/>
  <c r="G852" i="13"/>
  <c r="F847" i="4"/>
  <c r="F849" i="13"/>
  <c r="F847" i="9"/>
  <c r="K855" i="13"/>
  <c r="F848" i="3"/>
  <c r="E849" i="13"/>
  <c r="F847" i="7"/>
  <c r="I856" i="13"/>
  <c r="F848" i="4" l="1"/>
  <c r="F846" i="13"/>
  <c r="F848" i="11"/>
  <c r="M857" i="13"/>
  <c r="F849" i="12"/>
  <c r="D855" i="13"/>
  <c r="F848" i="9"/>
  <c r="K846" i="13"/>
  <c r="F848" i="7"/>
  <c r="I855" i="13"/>
  <c r="F848" i="5"/>
  <c r="G846" i="13"/>
  <c r="F848" i="6"/>
  <c r="H847" i="13"/>
  <c r="F849" i="3"/>
  <c r="E856" i="13"/>
  <c r="F848" i="8"/>
  <c r="J855" i="13"/>
  <c r="F848" i="10"/>
  <c r="L849" i="13"/>
  <c r="F849" i="9" l="1"/>
  <c r="K852" i="13"/>
  <c r="F849" i="10"/>
  <c r="L857" i="13"/>
  <c r="F849" i="6"/>
  <c r="H849" i="13"/>
  <c r="F850" i="12"/>
  <c r="D846" i="13"/>
  <c r="N846" i="13" s="1"/>
  <c r="F850" i="3"/>
  <c r="E846" i="13"/>
  <c r="F849" i="5"/>
  <c r="G849" i="13"/>
  <c r="F849" i="11"/>
  <c r="M856" i="13"/>
  <c r="F849" i="8"/>
  <c r="J849" i="13"/>
  <c r="F849" i="7"/>
  <c r="I848" i="13"/>
  <c r="F849" i="4"/>
  <c r="F857" i="13"/>
  <c r="F850" i="11" l="1"/>
  <c r="M858" i="13"/>
  <c r="F850" i="6"/>
  <c r="H855" i="13"/>
  <c r="F851" i="12"/>
  <c r="D850" i="13"/>
  <c r="F850" i="8"/>
  <c r="J858" i="13"/>
  <c r="F850" i="4"/>
  <c r="F854" i="13"/>
  <c r="F850" i="5"/>
  <c r="G857" i="13"/>
  <c r="F850" i="10"/>
  <c r="L853" i="13"/>
  <c r="F850" i="7"/>
  <c r="I858" i="13"/>
  <c r="F851" i="3"/>
  <c r="E853" i="13"/>
  <c r="F850" i="9"/>
  <c r="K848" i="13"/>
  <c r="F851" i="8" l="1"/>
  <c r="J856" i="13"/>
  <c r="F852" i="12"/>
  <c r="D852" i="13"/>
  <c r="F851" i="5"/>
  <c r="G856" i="13"/>
  <c r="F851" i="7"/>
  <c r="I849" i="13"/>
  <c r="F851" i="10"/>
  <c r="L852" i="13"/>
  <c r="F851" i="9"/>
  <c r="K851" i="13"/>
  <c r="F851" i="6"/>
  <c r="H858" i="13"/>
  <c r="F852" i="3"/>
  <c r="E847" i="13"/>
  <c r="F851" i="4"/>
  <c r="F860" i="13"/>
  <c r="F851" i="11"/>
  <c r="M852" i="13"/>
  <c r="F852" i="6" l="1"/>
  <c r="H851" i="13"/>
  <c r="F852" i="11"/>
  <c r="M853" i="13"/>
  <c r="F852" i="5"/>
  <c r="G853" i="13"/>
  <c r="F852" i="4"/>
  <c r="F856" i="13"/>
  <c r="F852" i="9"/>
  <c r="K857" i="13"/>
  <c r="F853" i="12"/>
  <c r="D848" i="13"/>
  <c r="F853" i="3"/>
  <c r="E850" i="13"/>
  <c r="F852" i="10"/>
  <c r="L847" i="13"/>
  <c r="N847" i="13" s="1"/>
  <c r="F852" i="7"/>
  <c r="I853" i="13"/>
  <c r="F852" i="8"/>
  <c r="J859" i="13"/>
  <c r="F853" i="4" l="1"/>
  <c r="F853" i="13"/>
  <c r="F854" i="3"/>
  <c r="E859" i="13"/>
  <c r="F853" i="5"/>
  <c r="G855" i="13"/>
  <c r="F854" i="12"/>
  <c r="D856" i="13"/>
  <c r="F853" i="7"/>
  <c r="I859" i="13"/>
  <c r="F853" i="11"/>
  <c r="M854" i="13"/>
  <c r="F853" i="8"/>
  <c r="J854" i="13"/>
  <c r="F853" i="9"/>
  <c r="K858" i="13"/>
  <c r="F853" i="10"/>
  <c r="L855" i="13"/>
  <c r="F853" i="6"/>
  <c r="H848" i="13"/>
  <c r="N848" i="13" s="1"/>
  <c r="F854" i="8" l="1"/>
  <c r="J853" i="13"/>
  <c r="N853" i="13" s="1"/>
  <c r="F854" i="5"/>
  <c r="G859" i="13"/>
  <c r="F854" i="6"/>
  <c r="H860" i="13"/>
  <c r="F854" i="11"/>
  <c r="M859" i="13"/>
  <c r="F855" i="3"/>
  <c r="E860" i="13"/>
  <c r="F854" i="10"/>
  <c r="L854" i="13"/>
  <c r="F854" i="4"/>
  <c r="F850" i="13"/>
  <c r="F854" i="7"/>
  <c r="I854" i="13"/>
  <c r="F854" i="9"/>
  <c r="K854" i="13"/>
  <c r="F855" i="12"/>
  <c r="D858" i="13"/>
  <c r="F856" i="12" l="1"/>
  <c r="D857" i="13"/>
  <c r="F855" i="6"/>
  <c r="H854" i="13"/>
  <c r="N854" i="13" s="1"/>
  <c r="F855" i="10"/>
  <c r="L856" i="13"/>
  <c r="F855" i="5"/>
  <c r="G850" i="13"/>
  <c r="F855" i="4"/>
  <c r="F858" i="13"/>
  <c r="F855" i="11"/>
  <c r="M849" i="13"/>
  <c r="N849" i="13" s="1"/>
  <c r="F855" i="9"/>
  <c r="K859" i="13"/>
  <c r="F855" i="7"/>
  <c r="I852" i="13"/>
  <c r="N852" i="13" s="1"/>
  <c r="F856" i="3"/>
  <c r="E857" i="13"/>
  <c r="F855" i="8"/>
  <c r="J852" i="13"/>
  <c r="F856" i="7" l="1"/>
  <c r="I860" i="13"/>
  <c r="F856" i="9"/>
  <c r="K856" i="13"/>
  <c r="N856" i="13" s="1"/>
  <c r="F856" i="10"/>
  <c r="L859" i="13"/>
  <c r="F856" i="5"/>
  <c r="G858" i="13"/>
  <c r="F856" i="11"/>
  <c r="M860" i="13"/>
  <c r="F856" i="6"/>
  <c r="H850" i="13"/>
  <c r="N850" i="13" s="1"/>
  <c r="F856" i="8"/>
  <c r="J851" i="13"/>
  <c r="F857" i="3"/>
  <c r="E855" i="13"/>
  <c r="F856" i="4"/>
  <c r="F859" i="13"/>
  <c r="F857" i="12"/>
  <c r="D860" i="13"/>
  <c r="F857" i="5" l="1"/>
  <c r="G860" i="13"/>
  <c r="N860" i="13" s="1"/>
  <c r="F858" i="3"/>
  <c r="E858" i="13"/>
  <c r="N858" i="13" s="1"/>
  <c r="F857" i="10"/>
  <c r="L860" i="13"/>
  <c r="F857" i="8"/>
  <c r="J860" i="13"/>
  <c r="F858" i="12"/>
  <c r="D871" i="13"/>
  <c r="N859" i="13"/>
  <c r="F857" i="6"/>
  <c r="H857" i="13"/>
  <c r="N857" i="13" s="1"/>
  <c r="F857" i="9"/>
  <c r="K860" i="13"/>
  <c r="F857" i="4"/>
  <c r="F855" i="13"/>
  <c r="N855" i="13" s="1"/>
  <c r="F857" i="11"/>
  <c r="M851" i="13"/>
  <c r="F857" i="7"/>
  <c r="I851" i="13"/>
  <c r="F858" i="10" l="1"/>
  <c r="L864" i="13"/>
  <c r="N851" i="13"/>
  <c r="F858" i="6"/>
  <c r="H861" i="13"/>
  <c r="F858" i="8"/>
  <c r="J865" i="13"/>
  <c r="F858" i="11"/>
  <c r="M870" i="13"/>
  <c r="F858" i="7"/>
  <c r="I865" i="13"/>
  <c r="F859" i="3"/>
  <c r="E862" i="13"/>
  <c r="F858" i="9"/>
  <c r="K864" i="13"/>
  <c r="F859" i="12"/>
  <c r="D866" i="13"/>
  <c r="F858" i="4"/>
  <c r="F862" i="13"/>
  <c r="F858" i="5"/>
  <c r="G862" i="13"/>
  <c r="F859" i="8" l="1"/>
  <c r="J870" i="13"/>
  <c r="F859" i="11"/>
  <c r="M866" i="13"/>
  <c r="F859" i="6"/>
  <c r="H864" i="13"/>
  <c r="F860" i="3"/>
  <c r="E867" i="13"/>
  <c r="F859" i="4"/>
  <c r="F871" i="13"/>
  <c r="F859" i="9"/>
  <c r="K865" i="13"/>
  <c r="F859" i="5"/>
  <c r="G867" i="13"/>
  <c r="F859" i="7"/>
  <c r="I870" i="13"/>
  <c r="F860" i="12"/>
  <c r="D867" i="13"/>
  <c r="F859" i="10"/>
  <c r="L869" i="13"/>
  <c r="F860" i="7" l="1"/>
  <c r="I861" i="13"/>
  <c r="F861" i="3"/>
  <c r="E871" i="13"/>
  <c r="F860" i="5"/>
  <c r="G863" i="13"/>
  <c r="F860" i="6"/>
  <c r="H863" i="13"/>
  <c r="F860" i="9"/>
  <c r="K869" i="13"/>
  <c r="F860" i="11"/>
  <c r="M861" i="13"/>
  <c r="F860" i="10"/>
  <c r="L865" i="13"/>
  <c r="F861" i="12"/>
  <c r="D862" i="13"/>
  <c r="F860" i="4"/>
  <c r="F863" i="13"/>
  <c r="F860" i="8"/>
  <c r="J861" i="13"/>
  <c r="F861" i="6" l="1"/>
  <c r="H866" i="13"/>
  <c r="F862" i="12"/>
  <c r="D873" i="13"/>
  <c r="F861" i="5"/>
  <c r="G861" i="13"/>
  <c r="F861" i="11"/>
  <c r="M875" i="13"/>
  <c r="F862" i="3"/>
  <c r="E868" i="13"/>
  <c r="F861" i="8"/>
  <c r="J863" i="13"/>
  <c r="F861" i="9"/>
  <c r="K862" i="13"/>
  <c r="F861" i="10"/>
  <c r="L862" i="13"/>
  <c r="F861" i="4"/>
  <c r="F864" i="13"/>
  <c r="F861" i="7"/>
  <c r="I868" i="13"/>
  <c r="F862" i="11" l="1"/>
  <c r="M872" i="13"/>
  <c r="F862" i="5"/>
  <c r="G874" i="13"/>
  <c r="F862" i="8"/>
  <c r="J868" i="13"/>
  <c r="F863" i="12"/>
  <c r="D861" i="13"/>
  <c r="F862" i="7"/>
  <c r="I869" i="13"/>
  <c r="F863" i="3"/>
  <c r="E864" i="13"/>
  <c r="F862" i="10"/>
  <c r="L863" i="13"/>
  <c r="F862" i="9"/>
  <c r="K868" i="13"/>
  <c r="F862" i="4"/>
  <c r="F874" i="13"/>
  <c r="F862" i="6"/>
  <c r="H862" i="13"/>
  <c r="F863" i="9" l="1"/>
  <c r="K861" i="13"/>
  <c r="F864" i="12"/>
  <c r="D868" i="13"/>
  <c r="F863" i="8"/>
  <c r="J864" i="13"/>
  <c r="F863" i="6"/>
  <c r="H873" i="13"/>
  <c r="F864" i="3"/>
  <c r="E863" i="13"/>
  <c r="F863" i="5"/>
  <c r="G866" i="13"/>
  <c r="F863" i="10"/>
  <c r="L861" i="13"/>
  <c r="F863" i="4"/>
  <c r="F872" i="13"/>
  <c r="F863" i="7"/>
  <c r="I872" i="13"/>
  <c r="F863" i="11"/>
  <c r="M869" i="13"/>
  <c r="F864" i="4" l="1"/>
  <c r="F865" i="13"/>
  <c r="F864" i="8"/>
  <c r="J869" i="13"/>
  <c r="F864" i="6"/>
  <c r="H867" i="13"/>
  <c r="F864" i="10"/>
  <c r="L867" i="13"/>
  <c r="F864" i="5"/>
  <c r="G871" i="13"/>
  <c r="F865" i="12"/>
  <c r="D869" i="13"/>
  <c r="F864" i="11"/>
  <c r="M873" i="13"/>
  <c r="F864" i="7"/>
  <c r="I863" i="13"/>
  <c r="F865" i="3"/>
  <c r="E866" i="13"/>
  <c r="F864" i="9"/>
  <c r="K863" i="13"/>
  <c r="F865" i="10" l="1"/>
  <c r="L868" i="13"/>
  <c r="F865" i="6"/>
  <c r="H871" i="13"/>
  <c r="F865" i="7"/>
  <c r="I864" i="13"/>
  <c r="F865" i="11"/>
  <c r="M863" i="13"/>
  <c r="F866" i="12"/>
  <c r="D874" i="13"/>
  <c r="F865" i="9"/>
  <c r="K867" i="13"/>
  <c r="F865" i="8"/>
  <c r="J872" i="13"/>
  <c r="F866" i="3"/>
  <c r="E861" i="13"/>
  <c r="F865" i="5"/>
  <c r="G865" i="13"/>
  <c r="F865" i="4"/>
  <c r="F866" i="13"/>
  <c r="F866" i="8" l="1"/>
  <c r="J866" i="13"/>
  <c r="F866" i="4"/>
  <c r="F868" i="13"/>
  <c r="F866" i="7"/>
  <c r="I866" i="13"/>
  <c r="F866" i="5"/>
  <c r="G864" i="13"/>
  <c r="F866" i="9"/>
  <c r="K873" i="13"/>
  <c r="F866" i="6"/>
  <c r="H872" i="13"/>
  <c r="F866" i="11"/>
  <c r="M865" i="13"/>
  <c r="F867" i="3"/>
  <c r="E874" i="13"/>
  <c r="F867" i="12"/>
  <c r="D864" i="13"/>
  <c r="F866" i="10"/>
  <c r="L870" i="13"/>
  <c r="F867" i="11" l="1"/>
  <c r="M868" i="13"/>
  <c r="F867" i="10"/>
  <c r="L866" i="13"/>
  <c r="F867" i="7"/>
  <c r="I862" i="13"/>
  <c r="F867" i="5"/>
  <c r="G872" i="13"/>
  <c r="F868" i="12"/>
  <c r="D870" i="13"/>
  <c r="F867" i="6"/>
  <c r="H865" i="13"/>
  <c r="F867" i="4"/>
  <c r="F867" i="13"/>
  <c r="F868" i="3"/>
  <c r="E865" i="13"/>
  <c r="F867" i="9"/>
  <c r="K875" i="13"/>
  <c r="F867" i="8"/>
  <c r="J867" i="13"/>
  <c r="F868" i="7" l="1"/>
  <c r="I873" i="13"/>
  <c r="F868" i="10"/>
  <c r="L873" i="13"/>
  <c r="F868" i="9"/>
  <c r="K874" i="13"/>
  <c r="F868" i="5"/>
  <c r="G870" i="13"/>
  <c r="F869" i="12"/>
  <c r="D863" i="13"/>
  <c r="N863" i="13" s="1"/>
  <c r="F869" i="3"/>
  <c r="E873" i="13"/>
  <c r="F868" i="11"/>
  <c r="M871" i="13"/>
  <c r="F868" i="4"/>
  <c r="F861" i="13"/>
  <c r="N861" i="13" s="1"/>
  <c r="F868" i="8"/>
  <c r="J862" i="13"/>
  <c r="F868" i="6"/>
  <c r="H874" i="13"/>
  <c r="F869" i="6" l="1"/>
  <c r="H870" i="13"/>
  <c r="F870" i="3"/>
  <c r="E870" i="13"/>
  <c r="F869" i="10"/>
  <c r="L872" i="13"/>
  <c r="F869" i="8"/>
  <c r="J875" i="13"/>
  <c r="F870" i="12"/>
  <c r="D875" i="13"/>
  <c r="F869" i="4"/>
  <c r="F873" i="13"/>
  <c r="F869" i="5"/>
  <c r="G868" i="13"/>
  <c r="F869" i="7"/>
  <c r="I867" i="13"/>
  <c r="F869" i="11"/>
  <c r="M874" i="13"/>
  <c r="F869" i="9"/>
  <c r="K872" i="13"/>
  <c r="F870" i="8" l="1"/>
  <c r="J871" i="13"/>
  <c r="F870" i="9"/>
  <c r="K866" i="13"/>
  <c r="N866" i="13" s="1"/>
  <c r="F870" i="10"/>
  <c r="L874" i="13"/>
  <c r="F870" i="5"/>
  <c r="G873" i="13"/>
  <c r="F870" i="11"/>
  <c r="M864" i="13"/>
  <c r="N864" i="13" s="1"/>
  <c r="F870" i="4"/>
  <c r="F870" i="13"/>
  <c r="F871" i="3"/>
  <c r="E872" i="13"/>
  <c r="F870" i="7"/>
  <c r="I875" i="13"/>
  <c r="F871" i="12"/>
  <c r="D872" i="13"/>
  <c r="N872" i="13" s="1"/>
  <c r="F870" i="6"/>
  <c r="H868" i="13"/>
  <c r="N868" i="13" s="1"/>
  <c r="F871" i="9" l="1"/>
  <c r="K870" i="13"/>
  <c r="N870" i="13" s="1"/>
  <c r="F871" i="7"/>
  <c r="I871" i="13"/>
  <c r="F871" i="11"/>
  <c r="M867" i="13"/>
  <c r="N867" i="13" s="1"/>
  <c r="F871" i="8"/>
  <c r="J873" i="13"/>
  <c r="N873" i="13" s="1"/>
  <c r="F872" i="12"/>
  <c r="D865" i="13"/>
  <c r="N865" i="13" s="1"/>
  <c r="F871" i="5"/>
  <c r="G869" i="13"/>
  <c r="F871" i="10"/>
  <c r="L875" i="13"/>
  <c r="F871" i="4"/>
  <c r="F869" i="13"/>
  <c r="F871" i="6"/>
  <c r="H869" i="13"/>
  <c r="F872" i="3"/>
  <c r="E869" i="13"/>
  <c r="N869" i="13" s="1"/>
  <c r="F872" i="4" l="1"/>
  <c r="F875" i="13"/>
  <c r="F872" i="10"/>
  <c r="L871" i="13"/>
  <c r="F872" i="11"/>
  <c r="M862" i="13"/>
  <c r="N862" i="13" s="1"/>
  <c r="F873" i="3"/>
  <c r="E875" i="13"/>
  <c r="F872" i="5"/>
  <c r="G875" i="13"/>
  <c r="F872" i="7"/>
  <c r="I874" i="13"/>
  <c r="N874" i="13" s="1"/>
  <c r="F872" i="8"/>
  <c r="J874" i="13"/>
  <c r="F872" i="6"/>
  <c r="H875" i="13"/>
  <c r="F873" i="12"/>
  <c r="D890" i="13"/>
  <c r="F872" i="9"/>
  <c r="K871" i="13"/>
  <c r="N871" i="13" s="1"/>
  <c r="F873" i="11" l="1"/>
  <c r="M879" i="13"/>
  <c r="F873" i="9"/>
  <c r="K877" i="13"/>
  <c r="F873" i="7"/>
  <c r="I876" i="13"/>
  <c r="F873" i="10"/>
  <c r="L877" i="13"/>
  <c r="F873" i="6"/>
  <c r="H890" i="13"/>
  <c r="F874" i="3"/>
  <c r="E880" i="13"/>
  <c r="F873" i="8"/>
  <c r="J876" i="13"/>
  <c r="F874" i="12"/>
  <c r="D885" i="13"/>
  <c r="F873" i="5"/>
  <c r="G885" i="13"/>
  <c r="N875" i="13"/>
  <c r="F873" i="4"/>
  <c r="F880" i="13"/>
  <c r="F875" i="12" l="1"/>
  <c r="D883" i="13"/>
  <c r="F874" i="8"/>
  <c r="J886" i="13"/>
  <c r="F874" i="7"/>
  <c r="I881" i="13"/>
  <c r="F874" i="10"/>
  <c r="L883" i="13"/>
  <c r="F874" i="4"/>
  <c r="F885" i="13"/>
  <c r="F875" i="3"/>
  <c r="E879" i="13"/>
  <c r="F874" i="9"/>
  <c r="K878" i="13"/>
  <c r="F874" i="5"/>
  <c r="G877" i="13"/>
  <c r="F874" i="6"/>
  <c r="H884" i="13"/>
  <c r="F874" i="11"/>
  <c r="M876" i="13"/>
  <c r="F875" i="5" l="1"/>
  <c r="G880" i="13"/>
  <c r="F875" i="10"/>
  <c r="L880" i="13"/>
  <c r="F875" i="9"/>
  <c r="K886" i="13"/>
  <c r="F875" i="7"/>
  <c r="I877" i="13"/>
  <c r="F875" i="11"/>
  <c r="M882" i="13"/>
  <c r="F876" i="3"/>
  <c r="E878" i="13"/>
  <c r="F875" i="8"/>
  <c r="J878" i="13"/>
  <c r="F875" i="6"/>
  <c r="H883" i="13"/>
  <c r="F875" i="4"/>
  <c r="F879" i="13"/>
  <c r="F876" i="12"/>
  <c r="D888" i="13"/>
  <c r="F876" i="7" l="1"/>
  <c r="I878" i="13"/>
  <c r="F876" i="8"/>
  <c r="J883" i="13"/>
  <c r="F876" i="9"/>
  <c r="K880" i="13"/>
  <c r="F876" i="6"/>
  <c r="H882" i="13"/>
  <c r="F877" i="12"/>
  <c r="D877" i="13"/>
  <c r="F877" i="3"/>
  <c r="E877" i="13"/>
  <c r="F876" i="10"/>
  <c r="L884" i="13"/>
  <c r="F876" i="4"/>
  <c r="F881" i="13"/>
  <c r="F876" i="11"/>
  <c r="M888" i="13"/>
  <c r="F876" i="5"/>
  <c r="G876" i="13"/>
  <c r="F877" i="4" l="1"/>
  <c r="F876" i="13"/>
  <c r="F877" i="10"/>
  <c r="L878" i="13"/>
  <c r="F877" i="9"/>
  <c r="K883" i="13"/>
  <c r="F877" i="6"/>
  <c r="H880" i="13"/>
  <c r="F877" i="5"/>
  <c r="G879" i="13"/>
  <c r="F878" i="3"/>
  <c r="E876" i="13"/>
  <c r="F877" i="8"/>
  <c r="J882" i="13"/>
  <c r="F877" i="11"/>
  <c r="M881" i="13"/>
  <c r="F878" i="12"/>
  <c r="D879" i="13"/>
  <c r="F877" i="7"/>
  <c r="I888" i="13"/>
  <c r="F878" i="6" l="1"/>
  <c r="H879" i="13"/>
  <c r="F878" i="8"/>
  <c r="J877" i="13"/>
  <c r="F878" i="9"/>
  <c r="K884" i="13"/>
  <c r="F879" i="3"/>
  <c r="E885" i="13"/>
  <c r="F878" i="10"/>
  <c r="L882" i="13"/>
  <c r="F878" i="11"/>
  <c r="M878" i="13"/>
  <c r="F878" i="7"/>
  <c r="I886" i="13"/>
  <c r="F879" i="12"/>
  <c r="D887" i="13"/>
  <c r="F878" i="5"/>
  <c r="G878" i="13"/>
  <c r="F878" i="4"/>
  <c r="F877" i="13"/>
  <c r="F880" i="12" l="1"/>
  <c r="D876" i="13"/>
  <c r="F879" i="9"/>
  <c r="K889" i="13"/>
  <c r="F879" i="4"/>
  <c r="F884" i="13"/>
  <c r="F879" i="11"/>
  <c r="M887" i="13"/>
  <c r="F879" i="8"/>
  <c r="J879" i="13"/>
  <c r="F880" i="3"/>
  <c r="E881" i="13"/>
  <c r="F879" i="7"/>
  <c r="I882" i="13"/>
  <c r="F879" i="5"/>
  <c r="G881" i="13"/>
  <c r="F879" i="10"/>
  <c r="L887" i="13"/>
  <c r="F879" i="6"/>
  <c r="H889" i="13"/>
  <c r="F880" i="6" l="1"/>
  <c r="H876" i="13"/>
  <c r="F880" i="7"/>
  <c r="I883" i="13"/>
  <c r="F880" i="4"/>
  <c r="F889" i="13"/>
  <c r="F881" i="3"/>
  <c r="E882" i="13"/>
  <c r="F880" i="9"/>
  <c r="K881" i="13"/>
  <c r="F880" i="10"/>
  <c r="L876" i="13"/>
  <c r="F880" i="8"/>
  <c r="J881" i="13"/>
  <c r="F881" i="12"/>
  <c r="D881" i="13"/>
  <c r="F880" i="5"/>
  <c r="G882" i="13"/>
  <c r="F880" i="11"/>
  <c r="M880" i="13"/>
  <c r="F882" i="3" l="1"/>
  <c r="E889" i="13"/>
  <c r="F882" i="12"/>
  <c r="D878" i="13"/>
  <c r="F881" i="4"/>
  <c r="F887" i="13"/>
  <c r="F881" i="8"/>
  <c r="J887" i="13"/>
  <c r="F881" i="11"/>
  <c r="M884" i="13"/>
  <c r="F881" i="10"/>
  <c r="L881" i="13"/>
  <c r="F881" i="7"/>
  <c r="I884" i="13"/>
  <c r="F881" i="5"/>
  <c r="G887" i="13"/>
  <c r="F881" i="9"/>
  <c r="K885" i="13"/>
  <c r="F881" i="6"/>
  <c r="H888" i="13"/>
  <c r="F882" i="7" l="1"/>
  <c r="I887" i="13"/>
  <c r="F882" i="4"/>
  <c r="F882" i="13"/>
  <c r="F882" i="5"/>
  <c r="G889" i="13"/>
  <c r="F882" i="8"/>
  <c r="J888" i="13"/>
  <c r="F882" i="6"/>
  <c r="H878" i="13"/>
  <c r="F882" i="10"/>
  <c r="L886" i="13"/>
  <c r="F883" i="12"/>
  <c r="D882" i="13"/>
  <c r="F882" i="9"/>
  <c r="K876" i="13"/>
  <c r="N876" i="13" s="1"/>
  <c r="F882" i="11"/>
  <c r="M886" i="13"/>
  <c r="F883" i="3"/>
  <c r="E887" i="13"/>
  <c r="F884" i="12" l="1"/>
  <c r="D884" i="13"/>
  <c r="F883" i="5"/>
  <c r="G884" i="13"/>
  <c r="F884" i="3"/>
  <c r="E884" i="13"/>
  <c r="F883" i="10"/>
  <c r="L889" i="13"/>
  <c r="F883" i="4"/>
  <c r="F878" i="13"/>
  <c r="N878" i="13" s="1"/>
  <c r="F883" i="9"/>
  <c r="K882" i="13"/>
  <c r="N882" i="13" s="1"/>
  <c r="F883" i="8"/>
  <c r="J884" i="13"/>
  <c r="F883" i="11"/>
  <c r="M890" i="13"/>
  <c r="F883" i="6"/>
  <c r="H886" i="13"/>
  <c r="F883" i="7"/>
  <c r="I879" i="13"/>
  <c r="F884" i="8" l="1"/>
  <c r="J889" i="13"/>
  <c r="F885" i="3"/>
  <c r="E888" i="13"/>
  <c r="F884" i="5"/>
  <c r="G886" i="13"/>
  <c r="F884" i="4"/>
  <c r="F886" i="13"/>
  <c r="N884" i="13"/>
  <c r="F884" i="7"/>
  <c r="I889" i="13"/>
  <c r="F885" i="12"/>
  <c r="D886" i="13"/>
  <c r="F884" i="9"/>
  <c r="K887" i="13"/>
  <c r="F884" i="6"/>
  <c r="H881" i="13"/>
  <c r="N881" i="13" s="1"/>
  <c r="F884" i="11"/>
  <c r="M883" i="13"/>
  <c r="F884" i="10"/>
  <c r="L879" i="13"/>
  <c r="F885" i="4" l="1"/>
  <c r="F883" i="13"/>
  <c r="F885" i="5"/>
  <c r="G890" i="13"/>
  <c r="F885" i="10"/>
  <c r="L885" i="13"/>
  <c r="F886" i="12"/>
  <c r="D889" i="13"/>
  <c r="F885" i="11"/>
  <c r="M877" i="13"/>
  <c r="F885" i="7"/>
  <c r="I885" i="13"/>
  <c r="F886" i="3"/>
  <c r="E886" i="13"/>
  <c r="N886" i="13" s="1"/>
  <c r="F885" i="9"/>
  <c r="K888" i="13"/>
  <c r="F885" i="6"/>
  <c r="H877" i="13"/>
  <c r="N877" i="13" s="1"/>
  <c r="F885" i="8"/>
  <c r="J890" i="13"/>
  <c r="F886" i="10" l="1"/>
  <c r="L888" i="13"/>
  <c r="F887" i="3"/>
  <c r="E890" i="13"/>
  <c r="F886" i="8"/>
  <c r="J880" i="13"/>
  <c r="F886" i="5"/>
  <c r="G888" i="13"/>
  <c r="F886" i="6"/>
  <c r="H885" i="13"/>
  <c r="F886" i="11"/>
  <c r="M885" i="13"/>
  <c r="F886" i="9"/>
  <c r="K890" i="13"/>
  <c r="F886" i="4"/>
  <c r="F890" i="13"/>
  <c r="F886" i="7"/>
  <c r="I880" i="13"/>
  <c r="F887" i="12"/>
  <c r="D880" i="13"/>
  <c r="N880" i="13" s="1"/>
  <c r="F887" i="5" l="1"/>
  <c r="G883" i="13"/>
  <c r="F887" i="9"/>
  <c r="K879" i="13"/>
  <c r="N879" i="13" s="1"/>
  <c r="F887" i="8"/>
  <c r="J885" i="13"/>
  <c r="F887" i="4"/>
  <c r="F888" i="13"/>
  <c r="N888" i="13" s="1"/>
  <c r="F888" i="12"/>
  <c r="D896" i="13"/>
  <c r="F887" i="11"/>
  <c r="M889" i="13"/>
  <c r="N889" i="13" s="1"/>
  <c r="F888" i="3"/>
  <c r="E883" i="13"/>
  <c r="N883" i="13" s="1"/>
  <c r="N885" i="13"/>
  <c r="F887" i="7"/>
  <c r="I890" i="13"/>
  <c r="N890" i="13" s="1"/>
  <c r="F887" i="6"/>
  <c r="H887" i="13"/>
  <c r="N887" i="13" s="1"/>
  <c r="F887" i="10"/>
  <c r="L890" i="13"/>
  <c r="F889" i="3" l="1"/>
  <c r="E891" i="13"/>
  <c r="F888" i="8"/>
  <c r="J894" i="13"/>
  <c r="F888" i="11"/>
  <c r="M899" i="13"/>
  <c r="F888" i="6"/>
  <c r="H892" i="13"/>
  <c r="F888" i="9"/>
  <c r="K891" i="13"/>
  <c r="F889" i="12"/>
  <c r="D893" i="13"/>
  <c r="F888" i="4"/>
  <c r="F891" i="13"/>
  <c r="F888" i="10"/>
  <c r="L891" i="13"/>
  <c r="F888" i="7"/>
  <c r="I894" i="13"/>
  <c r="F888" i="5"/>
  <c r="G891" i="13"/>
  <c r="F889" i="6" l="1"/>
  <c r="H891" i="13"/>
  <c r="F889" i="11"/>
  <c r="M896" i="13"/>
  <c r="F889" i="10"/>
  <c r="L892" i="13"/>
  <c r="F889" i="4"/>
  <c r="F893" i="13"/>
  <c r="F889" i="5"/>
  <c r="G893" i="13"/>
  <c r="F890" i="12"/>
  <c r="D894" i="13"/>
  <c r="F889" i="8"/>
  <c r="J899" i="13"/>
  <c r="F889" i="9"/>
  <c r="K893" i="13"/>
  <c r="F889" i="7"/>
  <c r="I900" i="13"/>
  <c r="F890" i="3"/>
  <c r="E892" i="13"/>
  <c r="F890" i="9" l="1"/>
  <c r="K897" i="13"/>
  <c r="F890" i="8"/>
  <c r="J891" i="13"/>
  <c r="F890" i="10"/>
  <c r="L893" i="13"/>
  <c r="F890" i="4"/>
  <c r="F898" i="13"/>
  <c r="F891" i="3"/>
  <c r="E896" i="13"/>
  <c r="F891" i="12"/>
  <c r="D891" i="13"/>
  <c r="F890" i="11"/>
  <c r="M892" i="13"/>
  <c r="F890" i="7"/>
  <c r="I892" i="13"/>
  <c r="F890" i="5"/>
  <c r="G896" i="13"/>
  <c r="F890" i="6"/>
  <c r="H896" i="13"/>
  <c r="F891" i="4" l="1"/>
  <c r="F892" i="13"/>
  <c r="F891" i="10"/>
  <c r="L900" i="13"/>
  <c r="F891" i="6"/>
  <c r="H903" i="13"/>
  <c r="F892" i="12"/>
  <c r="D895" i="13"/>
  <c r="F891" i="8"/>
  <c r="J900" i="13"/>
  <c r="F892" i="3"/>
  <c r="E893" i="13"/>
  <c r="F891" i="7"/>
  <c r="I891" i="13"/>
  <c r="F891" i="11"/>
  <c r="M904" i="13"/>
  <c r="F891" i="5"/>
  <c r="G899" i="13"/>
  <c r="F891" i="9"/>
  <c r="K895" i="13"/>
  <c r="F892" i="6" l="1"/>
  <c r="H897" i="13"/>
  <c r="F892" i="9"/>
  <c r="K892" i="13"/>
  <c r="F892" i="10"/>
  <c r="L897" i="13"/>
  <c r="F893" i="12"/>
  <c r="D898" i="13"/>
  <c r="F892" i="7"/>
  <c r="I895" i="13"/>
  <c r="F893" i="3"/>
  <c r="E895" i="13"/>
  <c r="F892" i="5"/>
  <c r="G892" i="13"/>
  <c r="F892" i="8"/>
  <c r="J901" i="13"/>
  <c r="F892" i="11"/>
  <c r="M894" i="13"/>
  <c r="F892" i="4"/>
  <c r="F899" i="13"/>
  <c r="F893" i="5" l="1"/>
  <c r="G898" i="13"/>
  <c r="F893" i="10"/>
  <c r="L895" i="13"/>
  <c r="F894" i="3"/>
  <c r="E898" i="13"/>
  <c r="F893" i="9"/>
  <c r="K901" i="13"/>
  <c r="F893" i="11"/>
  <c r="M893" i="13"/>
  <c r="F893" i="7"/>
  <c r="I893" i="13"/>
  <c r="F893" i="6"/>
  <c r="H894" i="13"/>
  <c r="F893" i="4"/>
  <c r="F896" i="13"/>
  <c r="F893" i="8"/>
  <c r="J895" i="13"/>
  <c r="F894" i="12"/>
  <c r="D905" i="13"/>
  <c r="F894" i="6" l="1"/>
  <c r="H904" i="13"/>
  <c r="F895" i="3"/>
  <c r="E897" i="13"/>
  <c r="F894" i="9"/>
  <c r="K894" i="13"/>
  <c r="F895" i="12"/>
  <c r="D902" i="13"/>
  <c r="F894" i="7"/>
  <c r="I897" i="13"/>
  <c r="F894" i="10"/>
  <c r="L901" i="13"/>
  <c r="F894" i="11"/>
  <c r="M901" i="13"/>
  <c r="F894" i="5"/>
  <c r="G900" i="13"/>
  <c r="F894" i="8"/>
  <c r="J892" i="13"/>
  <c r="F894" i="4"/>
  <c r="F895" i="13"/>
  <c r="F895" i="9" l="1"/>
  <c r="K898" i="13"/>
  <c r="F896" i="12"/>
  <c r="D897" i="13"/>
  <c r="F895" i="4"/>
  <c r="F894" i="13"/>
  <c r="F895" i="10"/>
  <c r="L898" i="13"/>
  <c r="F896" i="3"/>
  <c r="E899" i="13"/>
  <c r="F895" i="11"/>
  <c r="M902" i="13"/>
  <c r="F895" i="7"/>
  <c r="I899" i="13"/>
  <c r="F895" i="6"/>
  <c r="H901" i="13"/>
  <c r="F895" i="8"/>
  <c r="J898" i="13"/>
  <c r="F895" i="5"/>
  <c r="G895" i="13"/>
  <c r="F896" i="7" l="1"/>
  <c r="I901" i="13"/>
  <c r="F896" i="4"/>
  <c r="F897" i="13"/>
  <c r="F896" i="5"/>
  <c r="G897" i="13"/>
  <c r="F896" i="11"/>
  <c r="M903" i="13"/>
  <c r="F897" i="12"/>
  <c r="D892" i="13"/>
  <c r="N892" i="13" s="1"/>
  <c r="F896" i="6"/>
  <c r="H898" i="13"/>
  <c r="F896" i="10"/>
  <c r="L894" i="13"/>
  <c r="F896" i="8"/>
  <c r="J897" i="13"/>
  <c r="F897" i="3"/>
  <c r="E902" i="13"/>
  <c r="F896" i="9"/>
  <c r="K902" i="13"/>
  <c r="F897" i="10" l="1"/>
  <c r="L902" i="13"/>
  <c r="F897" i="5"/>
  <c r="G902" i="13"/>
  <c r="F897" i="9"/>
  <c r="K903" i="13"/>
  <c r="F897" i="6"/>
  <c r="H902" i="13"/>
  <c r="F897" i="4"/>
  <c r="F900" i="13"/>
  <c r="F897" i="8"/>
  <c r="J896" i="13"/>
  <c r="F897" i="11"/>
  <c r="M895" i="13"/>
  <c r="F898" i="3"/>
  <c r="E894" i="13"/>
  <c r="F898" i="12"/>
  <c r="D903" i="13"/>
  <c r="F897" i="7"/>
  <c r="I902" i="13"/>
  <c r="F898" i="9" l="1"/>
  <c r="K900" i="13"/>
  <c r="F898" i="7"/>
  <c r="I896" i="13"/>
  <c r="F898" i="8"/>
  <c r="J903" i="13"/>
  <c r="F898" i="11"/>
  <c r="M898" i="13"/>
  <c r="F899" i="12"/>
  <c r="D900" i="13"/>
  <c r="F898" i="4"/>
  <c r="F904" i="13"/>
  <c r="F898" i="5"/>
  <c r="G894" i="13"/>
  <c r="N894" i="13" s="1"/>
  <c r="F899" i="3"/>
  <c r="E904" i="13"/>
  <c r="F898" i="10"/>
  <c r="L899" i="13"/>
  <c r="F898" i="6"/>
  <c r="H895" i="13"/>
  <c r="N895" i="13" s="1"/>
  <c r="F899" i="11" l="1"/>
  <c r="M900" i="13"/>
  <c r="F899" i="6"/>
  <c r="H905" i="13"/>
  <c r="F899" i="5"/>
  <c r="G904" i="13"/>
  <c r="F899" i="8"/>
  <c r="J893" i="13"/>
  <c r="F899" i="10"/>
  <c r="L903" i="13"/>
  <c r="F899" i="4"/>
  <c r="F903" i="13"/>
  <c r="F899" i="7"/>
  <c r="I904" i="13"/>
  <c r="F900" i="3"/>
  <c r="E900" i="13"/>
  <c r="F900" i="12"/>
  <c r="D904" i="13"/>
  <c r="F899" i="9"/>
  <c r="K905" i="13"/>
  <c r="F900" i="8" l="1"/>
  <c r="J902" i="13"/>
  <c r="F900" i="7"/>
  <c r="I898" i="13"/>
  <c r="N898" i="13" s="1"/>
  <c r="F900" i="5"/>
  <c r="G903" i="13"/>
  <c r="F900" i="4"/>
  <c r="F905" i="13"/>
  <c r="F900" i="6"/>
  <c r="H900" i="13"/>
  <c r="N900" i="13" s="1"/>
  <c r="F901" i="3"/>
  <c r="E905" i="13"/>
  <c r="F900" i="9"/>
  <c r="K899" i="13"/>
  <c r="F901" i="12"/>
  <c r="D899" i="13"/>
  <c r="F900" i="10"/>
  <c r="L904" i="13"/>
  <c r="F900" i="11"/>
  <c r="M897" i="13"/>
  <c r="N897" i="13" s="1"/>
  <c r="F901" i="5" l="1"/>
  <c r="G901" i="13"/>
  <c r="F901" i="7"/>
  <c r="I903" i="13"/>
  <c r="F902" i="3"/>
  <c r="E901" i="13"/>
  <c r="F901" i="6"/>
  <c r="H893" i="13"/>
  <c r="N893" i="13" s="1"/>
  <c r="F901" i="11"/>
  <c r="M891" i="13"/>
  <c r="N891" i="13" s="1"/>
  <c r="F901" i="10"/>
  <c r="L905" i="13"/>
  <c r="F901" i="8"/>
  <c r="J904" i="13"/>
  <c r="N904" i="13" s="1"/>
  <c r="F901" i="9"/>
  <c r="K904" i="13"/>
  <c r="F902" i="12"/>
  <c r="D901" i="13"/>
  <c r="F901" i="4"/>
  <c r="F902" i="13"/>
  <c r="N902" i="13" s="1"/>
  <c r="F902" i="9" l="1"/>
  <c r="K896" i="13"/>
  <c r="F902" i="8"/>
  <c r="J905" i="13"/>
  <c r="F903" i="3"/>
  <c r="E903" i="13"/>
  <c r="N903" i="13" s="1"/>
  <c r="F902" i="4"/>
  <c r="F901" i="13"/>
  <c r="N901" i="13" s="1"/>
  <c r="F902" i="6"/>
  <c r="H899" i="13"/>
  <c r="N899" i="13" s="1"/>
  <c r="F902" i="10"/>
  <c r="L896" i="13"/>
  <c r="N896" i="13" s="1"/>
  <c r="F902" i="7"/>
  <c r="I905" i="13"/>
  <c r="F903" i="12"/>
  <c r="D916" i="13"/>
  <c r="F902" i="11"/>
  <c r="M905" i="13"/>
  <c r="F902" i="5"/>
  <c r="G905" i="13"/>
  <c r="N905" i="13" s="1"/>
  <c r="F903" i="4" l="1"/>
  <c r="F906" i="13"/>
  <c r="F904" i="3"/>
  <c r="E906" i="13"/>
  <c r="F904" i="12"/>
  <c r="D909" i="13"/>
  <c r="F903" i="7"/>
  <c r="I906" i="13"/>
  <c r="F903" i="10"/>
  <c r="L911" i="13"/>
  <c r="F903" i="5"/>
  <c r="G912" i="13"/>
  <c r="F903" i="8"/>
  <c r="J907" i="13"/>
  <c r="F903" i="11"/>
  <c r="M917" i="13"/>
  <c r="F903" i="6"/>
  <c r="H919" i="13"/>
  <c r="F903" i="9"/>
  <c r="K912" i="13"/>
  <c r="F904" i="11" l="1"/>
  <c r="M908" i="13"/>
  <c r="F904" i="7"/>
  <c r="I907" i="13"/>
  <c r="F904" i="8"/>
  <c r="J908" i="13"/>
  <c r="F905" i="12"/>
  <c r="D906" i="13"/>
  <c r="F904" i="5"/>
  <c r="G909" i="13"/>
  <c r="F905" i="3"/>
  <c r="E909" i="13"/>
  <c r="F904" i="9"/>
  <c r="K906" i="13"/>
  <c r="F904" i="6"/>
  <c r="H916" i="13"/>
  <c r="F904" i="10"/>
  <c r="L913" i="13"/>
  <c r="F904" i="4"/>
  <c r="F909" i="13"/>
  <c r="F906" i="12" l="1"/>
  <c r="D912" i="13"/>
  <c r="F905" i="9"/>
  <c r="K910" i="13"/>
  <c r="F905" i="8"/>
  <c r="J911" i="13"/>
  <c r="F905" i="4"/>
  <c r="F910" i="13"/>
  <c r="F906" i="3"/>
  <c r="E907" i="13"/>
  <c r="F905" i="6"/>
  <c r="H907" i="13"/>
  <c r="F905" i="7"/>
  <c r="I908" i="13"/>
  <c r="F905" i="10"/>
  <c r="L912" i="13"/>
  <c r="F905" i="5"/>
  <c r="G914" i="13"/>
  <c r="F905" i="11"/>
  <c r="M918" i="13"/>
  <c r="F906" i="7" l="1"/>
  <c r="I911" i="13"/>
  <c r="F906" i="8"/>
  <c r="J906" i="13"/>
  <c r="F906" i="4"/>
  <c r="F912" i="13"/>
  <c r="F906" i="10"/>
  <c r="L910" i="13"/>
  <c r="F906" i="6"/>
  <c r="H906" i="13"/>
  <c r="F906" i="9"/>
  <c r="K908" i="13"/>
  <c r="F906" i="11"/>
  <c r="M907" i="13"/>
  <c r="F906" i="5"/>
  <c r="G906" i="13"/>
  <c r="F907" i="3"/>
  <c r="E910" i="13"/>
  <c r="F907" i="12"/>
  <c r="D919" i="13"/>
  <c r="F907" i="10" l="1"/>
  <c r="L915" i="13"/>
  <c r="F907" i="5"/>
  <c r="G910" i="13"/>
  <c r="F907" i="4"/>
  <c r="F919" i="13"/>
  <c r="F907" i="11"/>
  <c r="M909" i="13"/>
  <c r="F908" i="12"/>
  <c r="D911" i="13"/>
  <c r="F907" i="9"/>
  <c r="K907" i="13"/>
  <c r="F907" i="8"/>
  <c r="J910" i="13"/>
  <c r="F908" i="3"/>
  <c r="E908" i="13"/>
  <c r="F907" i="6"/>
  <c r="H915" i="13"/>
  <c r="F907" i="7"/>
  <c r="I910" i="13"/>
  <c r="F908" i="8" l="1"/>
  <c r="J915" i="13"/>
  <c r="F908" i="4"/>
  <c r="F917" i="13"/>
  <c r="F908" i="9"/>
  <c r="K915" i="13"/>
  <c r="F908" i="7"/>
  <c r="I915" i="13"/>
  <c r="F908" i="6"/>
  <c r="H908" i="13"/>
  <c r="F908" i="5"/>
  <c r="G911" i="13"/>
  <c r="F909" i="3"/>
  <c r="E919" i="13"/>
  <c r="F908" i="11"/>
  <c r="M910" i="13"/>
  <c r="F909" i="12"/>
  <c r="D907" i="13"/>
  <c r="F908" i="10"/>
  <c r="L909" i="13"/>
  <c r="F909" i="7" l="1"/>
  <c r="I913" i="13"/>
  <c r="F909" i="9"/>
  <c r="K911" i="13"/>
  <c r="F909" i="10"/>
  <c r="L906" i="13"/>
  <c r="F909" i="5"/>
  <c r="G919" i="13"/>
  <c r="F909" i="4"/>
  <c r="F911" i="13"/>
  <c r="F909" i="11"/>
  <c r="M913" i="13"/>
  <c r="F910" i="3"/>
  <c r="E911" i="13"/>
  <c r="F910" i="12"/>
  <c r="D915" i="13"/>
  <c r="F909" i="6"/>
  <c r="H909" i="13"/>
  <c r="F909" i="8"/>
  <c r="J913" i="13"/>
  <c r="F910" i="10" l="1"/>
  <c r="L918" i="13"/>
  <c r="F911" i="3"/>
  <c r="E912" i="13"/>
  <c r="F910" i="9"/>
  <c r="K913" i="13"/>
  <c r="F910" i="5"/>
  <c r="G908" i="13"/>
  <c r="F910" i="8"/>
  <c r="J914" i="13"/>
  <c r="F910" i="4"/>
  <c r="F920" i="13"/>
  <c r="F910" i="11"/>
  <c r="M906" i="13"/>
  <c r="N906" i="13" s="1"/>
  <c r="F910" i="6"/>
  <c r="H912" i="13"/>
  <c r="F910" i="7"/>
  <c r="I914" i="13"/>
  <c r="F911" i="12"/>
  <c r="D913" i="13"/>
  <c r="F912" i="12" l="1"/>
  <c r="D908" i="13"/>
  <c r="F911" i="4"/>
  <c r="F918" i="13"/>
  <c r="F912" i="3"/>
  <c r="E914" i="13"/>
  <c r="F911" i="11"/>
  <c r="M914" i="13"/>
  <c r="F911" i="7"/>
  <c r="I916" i="13"/>
  <c r="F911" i="8"/>
  <c r="J916" i="13"/>
  <c r="F911" i="10"/>
  <c r="L908" i="13"/>
  <c r="F911" i="9"/>
  <c r="K916" i="13"/>
  <c r="F911" i="6"/>
  <c r="H918" i="13"/>
  <c r="F911" i="5"/>
  <c r="G918" i="13"/>
  <c r="F912" i="10" l="1"/>
  <c r="L907" i="13"/>
  <c r="F913" i="3"/>
  <c r="E918" i="13"/>
  <c r="F912" i="5"/>
  <c r="G917" i="13"/>
  <c r="F912" i="4"/>
  <c r="F914" i="13"/>
  <c r="F912" i="8"/>
  <c r="J917" i="13"/>
  <c r="F912" i="7"/>
  <c r="I918" i="13"/>
  <c r="F913" i="12"/>
  <c r="D914" i="13"/>
  <c r="F912" i="6"/>
  <c r="H917" i="13"/>
  <c r="F912" i="9"/>
  <c r="K914" i="13"/>
  <c r="F912" i="11"/>
  <c r="M911" i="13"/>
  <c r="F913" i="4" l="1"/>
  <c r="F908" i="13"/>
  <c r="N908" i="13" s="1"/>
  <c r="F913" i="5"/>
  <c r="G907" i="13"/>
  <c r="F913" i="6"/>
  <c r="H914" i="13"/>
  <c r="N914" i="13" s="1"/>
  <c r="F914" i="12"/>
  <c r="D917" i="13"/>
  <c r="F913" i="11"/>
  <c r="M916" i="13"/>
  <c r="F913" i="7"/>
  <c r="I917" i="13"/>
  <c r="F914" i="3"/>
  <c r="E913" i="13"/>
  <c r="F913" i="9"/>
  <c r="K909" i="13"/>
  <c r="F913" i="8"/>
  <c r="J918" i="13"/>
  <c r="F913" i="10"/>
  <c r="L914" i="13"/>
  <c r="F915" i="3" l="1"/>
  <c r="E917" i="13"/>
  <c r="F914" i="6"/>
  <c r="H913" i="13"/>
  <c r="F914" i="10"/>
  <c r="L917" i="13"/>
  <c r="F914" i="7"/>
  <c r="I909" i="13"/>
  <c r="F914" i="5"/>
  <c r="G920" i="13"/>
  <c r="F914" i="9"/>
  <c r="K917" i="13"/>
  <c r="N917" i="13" s="1"/>
  <c r="F915" i="12"/>
  <c r="D918" i="13"/>
  <c r="F914" i="8"/>
  <c r="J912" i="13"/>
  <c r="F914" i="11"/>
  <c r="M915" i="13"/>
  <c r="F914" i="4"/>
  <c r="F913" i="13"/>
  <c r="F916" i="12" l="1"/>
  <c r="D910" i="13"/>
  <c r="F915" i="10"/>
  <c r="L916" i="13"/>
  <c r="F915" i="8"/>
  <c r="J909" i="13"/>
  <c r="N909" i="13" s="1"/>
  <c r="F915" i="4"/>
  <c r="F907" i="13"/>
  <c r="N907" i="13" s="1"/>
  <c r="F915" i="9"/>
  <c r="K920" i="13"/>
  <c r="F915" i="6"/>
  <c r="H920" i="13"/>
  <c r="F915" i="7"/>
  <c r="I912" i="13"/>
  <c r="F915" i="11"/>
  <c r="M920" i="13"/>
  <c r="F915" i="5"/>
  <c r="G913" i="13"/>
  <c r="N913" i="13" s="1"/>
  <c r="F916" i="3"/>
  <c r="E916" i="13"/>
  <c r="F916" i="7" l="1"/>
  <c r="I920" i="13"/>
  <c r="F916" i="8"/>
  <c r="J920" i="13"/>
  <c r="F917" i="3"/>
  <c r="E920" i="13"/>
  <c r="F916" i="6"/>
  <c r="H911" i="13"/>
  <c r="N911" i="13" s="1"/>
  <c r="F916" i="10"/>
  <c r="L920" i="13"/>
  <c r="F916" i="5"/>
  <c r="G916" i="13"/>
  <c r="F916" i="9"/>
  <c r="K918" i="13"/>
  <c r="N918" i="13" s="1"/>
  <c r="F917" i="12"/>
  <c r="D920" i="13"/>
  <c r="N920" i="13" s="1"/>
  <c r="F916" i="11"/>
  <c r="M919" i="13"/>
  <c r="F916" i="4"/>
  <c r="F916" i="13"/>
  <c r="N916" i="13" s="1"/>
  <c r="F917" i="9" l="1"/>
  <c r="K919" i="13"/>
  <c r="F917" i="6"/>
  <c r="H910" i="13"/>
  <c r="N910" i="13" s="1"/>
  <c r="F917" i="5"/>
  <c r="G915" i="13"/>
  <c r="F918" i="3"/>
  <c r="E915" i="13"/>
  <c r="F917" i="4"/>
  <c r="F915" i="13"/>
  <c r="F917" i="11"/>
  <c r="M912" i="13"/>
  <c r="N912" i="13" s="1"/>
  <c r="F917" i="8"/>
  <c r="J919" i="13"/>
  <c r="F918" i="12"/>
  <c r="D931" i="13"/>
  <c r="F917" i="10"/>
  <c r="L919" i="13"/>
  <c r="F917" i="7"/>
  <c r="I919" i="13"/>
  <c r="N919" i="13" s="1"/>
  <c r="F919" i="3" l="1"/>
  <c r="E922" i="13"/>
  <c r="F918" i="8"/>
  <c r="J932" i="13"/>
  <c r="F918" i="5"/>
  <c r="G929" i="13"/>
  <c r="F919" i="12"/>
  <c r="D922" i="13"/>
  <c r="F918" i="7"/>
  <c r="I921" i="13"/>
  <c r="F918" i="6"/>
  <c r="H923" i="13"/>
  <c r="F918" i="11"/>
  <c r="M924" i="13"/>
  <c r="F918" i="10"/>
  <c r="L925" i="13"/>
  <c r="F918" i="4"/>
  <c r="F926" i="13"/>
  <c r="N915" i="13"/>
  <c r="F918" i="9"/>
  <c r="K921" i="13"/>
  <c r="F919" i="10" l="1"/>
  <c r="L928" i="13"/>
  <c r="F920" i="12"/>
  <c r="D921" i="13"/>
  <c r="F919" i="9"/>
  <c r="K922" i="13"/>
  <c r="F919" i="11"/>
  <c r="M929" i="13"/>
  <c r="F919" i="5"/>
  <c r="G921" i="13"/>
  <c r="F919" i="6"/>
  <c r="H921" i="13"/>
  <c r="F919" i="8"/>
  <c r="J928" i="13"/>
  <c r="F919" i="4"/>
  <c r="F922" i="13"/>
  <c r="F919" i="7"/>
  <c r="I932" i="13"/>
  <c r="F920" i="3"/>
  <c r="E927" i="13"/>
  <c r="F920" i="8" l="1"/>
  <c r="J924" i="13"/>
  <c r="F920" i="9"/>
  <c r="K923" i="13"/>
  <c r="F921" i="3"/>
  <c r="E921" i="13"/>
  <c r="F920" i="6"/>
  <c r="H925" i="13"/>
  <c r="F921" i="12"/>
  <c r="D933" i="13"/>
  <c r="F920" i="4"/>
  <c r="F929" i="13"/>
  <c r="F920" i="11"/>
  <c r="M926" i="13"/>
  <c r="F920" i="7"/>
  <c r="I928" i="13"/>
  <c r="F920" i="5"/>
  <c r="G927" i="13"/>
  <c r="F920" i="10"/>
  <c r="L922" i="13"/>
  <c r="F921" i="11" l="1"/>
  <c r="M932" i="13"/>
  <c r="F922" i="3"/>
  <c r="E923" i="13"/>
  <c r="F921" i="9"/>
  <c r="K925" i="13"/>
  <c r="F921" i="10"/>
  <c r="L927" i="13"/>
  <c r="F921" i="4"/>
  <c r="F921" i="13"/>
  <c r="F922" i="12"/>
  <c r="D935" i="13"/>
  <c r="F921" i="8"/>
  <c r="J921" i="13"/>
  <c r="F921" i="5"/>
  <c r="G926" i="13"/>
  <c r="F921" i="7"/>
  <c r="I924" i="13"/>
  <c r="F921" i="6"/>
  <c r="H935" i="13"/>
  <c r="F922" i="8" l="1"/>
  <c r="J925" i="13"/>
  <c r="F922" i="9"/>
  <c r="K927" i="13"/>
  <c r="F922" i="6"/>
  <c r="H931" i="13"/>
  <c r="F923" i="3"/>
  <c r="E934" i="13"/>
  <c r="F923" i="12"/>
  <c r="D934" i="13"/>
  <c r="F922" i="4"/>
  <c r="F927" i="13"/>
  <c r="F922" i="7"/>
  <c r="I925" i="13"/>
  <c r="F922" i="11"/>
  <c r="M925" i="13"/>
  <c r="F922" i="5"/>
  <c r="G931" i="13"/>
  <c r="F922" i="10"/>
  <c r="L924" i="13"/>
  <c r="F923" i="7" l="1"/>
  <c r="I926" i="13"/>
  <c r="F923" i="6"/>
  <c r="H934" i="13"/>
  <c r="F923" i="10"/>
  <c r="L921" i="13"/>
  <c r="F923" i="4"/>
  <c r="F930" i="13"/>
  <c r="F923" i="9"/>
  <c r="K928" i="13"/>
  <c r="F923" i="5"/>
  <c r="G922" i="13"/>
  <c r="F924" i="12"/>
  <c r="D928" i="13"/>
  <c r="F923" i="8"/>
  <c r="J926" i="13"/>
  <c r="F923" i="11"/>
  <c r="M930" i="13"/>
  <c r="F924" i="3"/>
  <c r="E926" i="13"/>
  <c r="F924" i="4" l="1"/>
  <c r="F931" i="13"/>
  <c r="F924" i="10"/>
  <c r="L923" i="13"/>
  <c r="F924" i="5"/>
  <c r="G924" i="13"/>
  <c r="F924" i="6"/>
  <c r="H922" i="13"/>
  <c r="F924" i="8"/>
  <c r="J927" i="13"/>
  <c r="F925" i="12"/>
  <c r="D929" i="13"/>
  <c r="F924" i="9"/>
  <c r="K933" i="13"/>
  <c r="F925" i="3"/>
  <c r="E929" i="13"/>
  <c r="F924" i="11"/>
  <c r="M931" i="13"/>
  <c r="F924" i="7"/>
  <c r="I923" i="13"/>
  <c r="F925" i="9" l="1"/>
  <c r="K935" i="13"/>
  <c r="F925" i="5"/>
  <c r="G930" i="13"/>
  <c r="F925" i="7"/>
  <c r="I930" i="13"/>
  <c r="F926" i="12"/>
  <c r="D923" i="13"/>
  <c r="F925" i="10"/>
  <c r="L932" i="13"/>
  <c r="F925" i="8"/>
  <c r="J933" i="13"/>
  <c r="F925" i="4"/>
  <c r="F935" i="13"/>
  <c r="F925" i="11"/>
  <c r="M934" i="13"/>
  <c r="F926" i="3"/>
  <c r="E924" i="13"/>
  <c r="F925" i="6"/>
  <c r="H932" i="13"/>
  <c r="F927" i="12" l="1"/>
  <c r="D930" i="13"/>
  <c r="F926" i="4"/>
  <c r="F928" i="13"/>
  <c r="F926" i="7"/>
  <c r="I933" i="13"/>
  <c r="F926" i="11"/>
  <c r="M923" i="13"/>
  <c r="F926" i="6"/>
  <c r="H930" i="13"/>
  <c r="F926" i="8"/>
  <c r="J923" i="13"/>
  <c r="F926" i="5"/>
  <c r="G934" i="13"/>
  <c r="F927" i="3"/>
  <c r="E933" i="13"/>
  <c r="F926" i="10"/>
  <c r="L926" i="13"/>
  <c r="F926" i="9"/>
  <c r="K924" i="13"/>
  <c r="F928" i="3" l="1"/>
  <c r="E931" i="13"/>
  <c r="F927" i="11"/>
  <c r="M933" i="13"/>
  <c r="F927" i="5"/>
  <c r="G923" i="13"/>
  <c r="F927" i="7"/>
  <c r="I927" i="13"/>
  <c r="F927" i="9"/>
  <c r="K930" i="13"/>
  <c r="F927" i="8"/>
  <c r="J930" i="13"/>
  <c r="F927" i="4"/>
  <c r="F924" i="13"/>
  <c r="F927" i="10"/>
  <c r="L929" i="13"/>
  <c r="F927" i="6"/>
  <c r="H926" i="13"/>
  <c r="F928" i="12"/>
  <c r="D925" i="13"/>
  <c r="F928" i="7" l="1"/>
  <c r="I922" i="13"/>
  <c r="F928" i="5"/>
  <c r="G935" i="13"/>
  <c r="F928" i="4"/>
  <c r="F934" i="13"/>
  <c r="F929" i="12"/>
  <c r="D924" i="13"/>
  <c r="F928" i="8"/>
  <c r="J929" i="13"/>
  <c r="F928" i="6"/>
  <c r="H927" i="13"/>
  <c r="F928" i="11"/>
  <c r="M928" i="13"/>
  <c r="F928" i="10"/>
  <c r="L930" i="13"/>
  <c r="F928" i="9"/>
  <c r="K932" i="13"/>
  <c r="F929" i="3"/>
  <c r="E930" i="13"/>
  <c r="N930" i="13" s="1"/>
  <c r="F930" i="12" l="1"/>
  <c r="D926" i="13"/>
  <c r="F930" i="3"/>
  <c r="E925" i="13"/>
  <c r="F929" i="11"/>
  <c r="M921" i="13"/>
  <c r="N921" i="13" s="1"/>
  <c r="F929" i="4"/>
  <c r="F923" i="13"/>
  <c r="N923" i="13" s="1"/>
  <c r="F929" i="9"/>
  <c r="K929" i="13"/>
  <c r="F929" i="6"/>
  <c r="H933" i="13"/>
  <c r="F929" i="5"/>
  <c r="G928" i="13"/>
  <c r="F929" i="10"/>
  <c r="L935" i="13"/>
  <c r="F929" i="8"/>
  <c r="J922" i="13"/>
  <c r="F929" i="7"/>
  <c r="I929" i="13"/>
  <c r="F930" i="5" l="1"/>
  <c r="G933" i="13"/>
  <c r="F930" i="11"/>
  <c r="M927" i="13"/>
  <c r="F930" i="7"/>
  <c r="I934" i="13"/>
  <c r="F930" i="6"/>
  <c r="H924" i="13"/>
  <c r="N924" i="13" s="1"/>
  <c r="F931" i="3"/>
  <c r="E935" i="13"/>
  <c r="F930" i="9"/>
  <c r="K931" i="13"/>
  <c r="F931" i="12"/>
  <c r="D932" i="13"/>
  <c r="F930" i="8"/>
  <c r="J935" i="13"/>
  <c r="F930" i="10"/>
  <c r="L933" i="13"/>
  <c r="F930" i="4"/>
  <c r="F925" i="13"/>
  <c r="F931" i="7" l="1"/>
  <c r="I935" i="13"/>
  <c r="N935" i="13" s="1"/>
  <c r="F931" i="9"/>
  <c r="K934" i="13"/>
  <c r="F931" i="6"/>
  <c r="H928" i="13"/>
  <c r="F931" i="4"/>
  <c r="F933" i="13"/>
  <c r="N933" i="13" s="1"/>
  <c r="F931" i="10"/>
  <c r="L934" i="13"/>
  <c r="N934" i="13" s="1"/>
  <c r="F931" i="11"/>
  <c r="M935" i="13"/>
  <c r="F932" i="3"/>
  <c r="E928" i="13"/>
  <c r="F932" i="12"/>
  <c r="D927" i="13"/>
  <c r="N927" i="13" s="1"/>
  <c r="F931" i="8"/>
  <c r="J934" i="13"/>
  <c r="F931" i="5"/>
  <c r="G925" i="13"/>
  <c r="N925" i="13" s="1"/>
  <c r="F932" i="6" l="1"/>
  <c r="H929" i="13"/>
  <c r="N929" i="13" s="1"/>
  <c r="F932" i="11"/>
  <c r="M922" i="13"/>
  <c r="N922" i="13" s="1"/>
  <c r="F932" i="8"/>
  <c r="J931" i="13"/>
  <c r="F932" i="9"/>
  <c r="K926" i="13"/>
  <c r="N926" i="13" s="1"/>
  <c r="F932" i="5"/>
  <c r="G932" i="13"/>
  <c r="F933" i="12"/>
  <c r="D940" i="13"/>
  <c r="F932" i="10"/>
  <c r="L931" i="13"/>
  <c r="F932" i="7"/>
  <c r="I931" i="13"/>
  <c r="N931" i="13" s="1"/>
  <c r="F933" i="3"/>
  <c r="E932" i="13"/>
  <c r="N932" i="13" s="1"/>
  <c r="N928" i="13"/>
  <c r="F932" i="4"/>
  <c r="F932" i="13"/>
  <c r="F933" i="7" l="1"/>
  <c r="I937" i="13"/>
  <c r="F933" i="9"/>
  <c r="K936" i="13"/>
  <c r="F933" i="10"/>
  <c r="L936" i="13"/>
  <c r="F933" i="8"/>
  <c r="J937" i="13"/>
  <c r="F933" i="4"/>
  <c r="F936" i="13"/>
  <c r="F934" i="12"/>
  <c r="D946" i="13"/>
  <c r="F933" i="11"/>
  <c r="M938" i="13"/>
  <c r="F934" i="3"/>
  <c r="E938" i="13"/>
  <c r="F933" i="5"/>
  <c r="G940" i="13"/>
  <c r="F933" i="6"/>
  <c r="H938" i="13"/>
  <c r="F934" i="8" l="1"/>
  <c r="J936" i="13"/>
  <c r="F934" i="10"/>
  <c r="L939" i="13"/>
  <c r="F935" i="3"/>
  <c r="E940" i="13"/>
  <c r="F934" i="11"/>
  <c r="M942" i="13"/>
  <c r="F935" i="12"/>
  <c r="D936" i="13"/>
  <c r="F934" i="6"/>
  <c r="H937" i="13"/>
  <c r="F934" i="9"/>
  <c r="K940" i="13"/>
  <c r="F934" i="5"/>
  <c r="G943" i="13"/>
  <c r="F934" i="4"/>
  <c r="F938" i="13"/>
  <c r="F934" i="7"/>
  <c r="I942" i="13"/>
  <c r="F935" i="9" l="1"/>
  <c r="K943" i="13"/>
  <c r="F936" i="3"/>
  <c r="E936" i="13"/>
  <c r="F935" i="7"/>
  <c r="I941" i="13"/>
  <c r="F935" i="6"/>
  <c r="H946" i="13"/>
  <c r="F935" i="10"/>
  <c r="L944" i="13"/>
  <c r="F935" i="5"/>
  <c r="G939" i="13"/>
  <c r="F935" i="11"/>
  <c r="M941" i="13"/>
  <c r="F935" i="4"/>
  <c r="F950" i="13"/>
  <c r="F936" i="12"/>
  <c r="D937" i="13"/>
  <c r="F935" i="8"/>
  <c r="J942" i="13"/>
  <c r="F936" i="7" l="1"/>
  <c r="I936" i="13"/>
  <c r="F936" i="5"/>
  <c r="G938" i="13"/>
  <c r="F936" i="6"/>
  <c r="H948" i="13"/>
  <c r="F937" i="3"/>
  <c r="E937" i="13"/>
  <c r="F936" i="10"/>
  <c r="L942" i="13"/>
  <c r="F936" i="9"/>
  <c r="K944" i="13"/>
  <c r="F936" i="11"/>
  <c r="M937" i="13"/>
  <c r="F936" i="8"/>
  <c r="J941" i="13"/>
  <c r="F937" i="12"/>
  <c r="D943" i="13"/>
  <c r="F936" i="4"/>
  <c r="F945" i="13"/>
  <c r="F937" i="6" l="1"/>
  <c r="H936" i="13"/>
  <c r="F937" i="4"/>
  <c r="F943" i="13"/>
  <c r="F937" i="11"/>
  <c r="M939" i="13"/>
  <c r="F937" i="5"/>
  <c r="G936" i="13"/>
  <c r="F937" i="9"/>
  <c r="K941" i="13"/>
  <c r="F937" i="10"/>
  <c r="L943" i="13"/>
  <c r="F938" i="12"/>
  <c r="D939" i="13"/>
  <c r="F937" i="7"/>
  <c r="I939" i="13"/>
  <c r="F937" i="8"/>
  <c r="J938" i="13"/>
  <c r="F938" i="3"/>
  <c r="E945" i="13"/>
  <c r="F938" i="5" l="1"/>
  <c r="G947" i="13"/>
  <c r="F938" i="11"/>
  <c r="M936" i="13"/>
  <c r="F938" i="7"/>
  <c r="I938" i="13"/>
  <c r="F939" i="12"/>
  <c r="D945" i="13"/>
  <c r="F939" i="3"/>
  <c r="E939" i="13"/>
  <c r="F938" i="10"/>
  <c r="L937" i="13"/>
  <c r="F938" i="4"/>
  <c r="F937" i="13"/>
  <c r="N936" i="13"/>
  <c r="F938" i="8"/>
  <c r="J940" i="13"/>
  <c r="F938" i="9"/>
  <c r="K942" i="13"/>
  <c r="F938" i="6"/>
  <c r="H939" i="13"/>
  <c r="F939" i="4" l="1"/>
  <c r="F947" i="13"/>
  <c r="F939" i="7"/>
  <c r="I949" i="13"/>
  <c r="F939" i="10"/>
  <c r="L941" i="13"/>
  <c r="F939" i="11"/>
  <c r="M948" i="13"/>
  <c r="F940" i="3"/>
  <c r="E947" i="13"/>
  <c r="F939" i="5"/>
  <c r="G937" i="13"/>
  <c r="F940" i="12"/>
  <c r="D950" i="13"/>
  <c r="F939" i="6"/>
  <c r="H942" i="13"/>
  <c r="F939" i="9"/>
  <c r="K946" i="13"/>
  <c r="F939" i="8"/>
  <c r="J939" i="13"/>
  <c r="F941" i="12" l="1"/>
  <c r="D947" i="13"/>
  <c r="F940" i="10"/>
  <c r="L938" i="13"/>
  <c r="F940" i="8"/>
  <c r="J945" i="13"/>
  <c r="F940" i="5"/>
  <c r="G944" i="13"/>
  <c r="F940" i="7"/>
  <c r="I945" i="13"/>
  <c r="F940" i="9"/>
  <c r="K939" i="13"/>
  <c r="F941" i="3"/>
  <c r="E941" i="13"/>
  <c r="F940" i="4"/>
  <c r="F939" i="13"/>
  <c r="N939" i="13" s="1"/>
  <c r="F940" i="6"/>
  <c r="H945" i="13"/>
  <c r="F940" i="11"/>
  <c r="M944" i="13"/>
  <c r="F942" i="3" l="1"/>
  <c r="E944" i="13"/>
  <c r="F941" i="8"/>
  <c r="J944" i="13"/>
  <c r="F941" i="9"/>
  <c r="K937" i="13"/>
  <c r="N937" i="13" s="1"/>
  <c r="F941" i="10"/>
  <c r="L946" i="13"/>
  <c r="F941" i="6"/>
  <c r="H941" i="13"/>
  <c r="F941" i="4"/>
  <c r="F940" i="13"/>
  <c r="F941" i="5"/>
  <c r="G941" i="13"/>
  <c r="F941" i="11"/>
  <c r="M945" i="13"/>
  <c r="F941" i="7"/>
  <c r="I940" i="13"/>
  <c r="F942" i="12"/>
  <c r="D944" i="13"/>
  <c r="F942" i="10" l="1"/>
  <c r="L947" i="13"/>
  <c r="F942" i="9"/>
  <c r="K947" i="13"/>
  <c r="F942" i="11"/>
  <c r="M946" i="13"/>
  <c r="F943" i="12"/>
  <c r="D948" i="13"/>
  <c r="F942" i="4"/>
  <c r="F941" i="13"/>
  <c r="F942" i="5"/>
  <c r="G950" i="13"/>
  <c r="F942" i="8"/>
  <c r="J946" i="13"/>
  <c r="F942" i="7"/>
  <c r="I946" i="13"/>
  <c r="F942" i="6"/>
  <c r="H947" i="13"/>
  <c r="F943" i="3"/>
  <c r="E943" i="13"/>
  <c r="F943" i="8" l="1"/>
  <c r="J943" i="13"/>
  <c r="F943" i="11"/>
  <c r="M947" i="13"/>
  <c r="F944" i="3"/>
  <c r="E949" i="13"/>
  <c r="F943" i="5"/>
  <c r="G945" i="13"/>
  <c r="F943" i="9"/>
  <c r="K949" i="13"/>
  <c r="F943" i="6"/>
  <c r="H949" i="13"/>
  <c r="F943" i="4"/>
  <c r="F944" i="13"/>
  <c r="F943" i="7"/>
  <c r="I944" i="13"/>
  <c r="F944" i="12"/>
  <c r="D942" i="13"/>
  <c r="F943" i="10"/>
  <c r="L949" i="13"/>
  <c r="F944" i="4" l="1"/>
  <c r="F948" i="13"/>
  <c r="F944" i="5"/>
  <c r="G948" i="13"/>
  <c r="F944" i="6"/>
  <c r="H940" i="13"/>
  <c r="F945" i="3"/>
  <c r="E946" i="13"/>
  <c r="F945" i="12"/>
  <c r="D938" i="13"/>
  <c r="N938" i="13" s="1"/>
  <c r="F944" i="11"/>
  <c r="M949" i="13"/>
  <c r="F944" i="7"/>
  <c r="I950" i="13"/>
  <c r="F944" i="10"/>
  <c r="L940" i="13"/>
  <c r="F944" i="9"/>
  <c r="K938" i="13"/>
  <c r="F944" i="8"/>
  <c r="J949" i="13"/>
  <c r="F945" i="6" l="1"/>
  <c r="H944" i="13"/>
  <c r="N944" i="13" s="1"/>
  <c r="F945" i="11"/>
  <c r="M950" i="13"/>
  <c r="F945" i="8"/>
  <c r="J947" i="13"/>
  <c r="F945" i="9"/>
  <c r="K948" i="13"/>
  <c r="F946" i="12"/>
  <c r="D949" i="13"/>
  <c r="F945" i="5"/>
  <c r="G946" i="13"/>
  <c r="F945" i="7"/>
  <c r="I943" i="13"/>
  <c r="F946" i="3"/>
  <c r="E948" i="13"/>
  <c r="F945" i="10"/>
  <c r="L948" i="13"/>
  <c r="F945" i="4"/>
  <c r="F949" i="13"/>
  <c r="F947" i="3" l="1"/>
  <c r="E950" i="13"/>
  <c r="F946" i="9"/>
  <c r="K945" i="13"/>
  <c r="F946" i="7"/>
  <c r="I947" i="13"/>
  <c r="N947" i="13" s="1"/>
  <c r="F946" i="8"/>
  <c r="J950" i="13"/>
  <c r="F946" i="4"/>
  <c r="F946" i="13"/>
  <c r="N946" i="13" s="1"/>
  <c r="F946" i="5"/>
  <c r="G949" i="13"/>
  <c r="F946" i="11"/>
  <c r="M940" i="13"/>
  <c r="N940" i="13" s="1"/>
  <c r="N949" i="13"/>
  <c r="F946" i="10"/>
  <c r="L950" i="13"/>
  <c r="F947" i="12"/>
  <c r="D941" i="13"/>
  <c r="N941" i="13" s="1"/>
  <c r="F946" i="6"/>
  <c r="H950" i="13"/>
  <c r="F947" i="8" l="1"/>
  <c r="J948" i="13"/>
  <c r="F947" i="7"/>
  <c r="I948" i="13"/>
  <c r="N948" i="13" s="1"/>
  <c r="F947" i="6"/>
  <c r="H943" i="13"/>
  <c r="N943" i="13" s="1"/>
  <c r="F947" i="11"/>
  <c r="M943" i="13"/>
  <c r="F947" i="5"/>
  <c r="G942" i="13"/>
  <c r="F948" i="12"/>
  <c r="D960" i="13"/>
  <c r="F947" i="9"/>
  <c r="K950" i="13"/>
  <c r="N950" i="13" s="1"/>
  <c r="F947" i="10"/>
  <c r="L945" i="13"/>
  <c r="N945" i="13" s="1"/>
  <c r="F947" i="4"/>
  <c r="F942" i="13"/>
  <c r="F948" i="3"/>
  <c r="E942" i="13"/>
  <c r="N942" i="13" s="1"/>
  <c r="F948" i="6" l="1"/>
  <c r="H952" i="13"/>
  <c r="F948" i="11"/>
  <c r="M951" i="13"/>
  <c r="F948" i="9"/>
  <c r="K956" i="13"/>
  <c r="F949" i="3"/>
  <c r="E953" i="13"/>
  <c r="F949" i="12"/>
  <c r="D951" i="13"/>
  <c r="F948" i="4"/>
  <c r="F952" i="13"/>
  <c r="F948" i="7"/>
  <c r="I954" i="13"/>
  <c r="F948" i="5"/>
  <c r="G953" i="13"/>
  <c r="F948" i="10"/>
  <c r="L956" i="13"/>
  <c r="F948" i="8"/>
  <c r="J954" i="13"/>
  <c r="F949" i="7" l="1"/>
  <c r="I961" i="13"/>
  <c r="F949" i="9"/>
  <c r="K962" i="13"/>
  <c r="F949" i="8"/>
  <c r="J951" i="13"/>
  <c r="F949" i="4"/>
  <c r="F959" i="13"/>
  <c r="F949" i="11"/>
  <c r="M963" i="13"/>
  <c r="F949" i="5"/>
  <c r="G951" i="13"/>
  <c r="F950" i="3"/>
  <c r="E959" i="13"/>
  <c r="F949" i="10"/>
  <c r="L953" i="13"/>
  <c r="F950" i="12"/>
  <c r="D952" i="13"/>
  <c r="F949" i="6"/>
  <c r="H959" i="13"/>
  <c r="F950" i="4" l="1"/>
  <c r="F957" i="13"/>
  <c r="F950" i="10"/>
  <c r="L954" i="13"/>
  <c r="F951" i="3"/>
  <c r="E954" i="13"/>
  <c r="F950" i="8"/>
  <c r="J958" i="13"/>
  <c r="F950" i="6"/>
  <c r="H960" i="13"/>
  <c r="F950" i="5"/>
  <c r="G952" i="13"/>
  <c r="F950" i="9"/>
  <c r="K953" i="13"/>
  <c r="F951" i="12"/>
  <c r="D953" i="13"/>
  <c r="F950" i="11"/>
  <c r="M952" i="13"/>
  <c r="F950" i="7"/>
  <c r="I956" i="13"/>
  <c r="F951" i="8" l="1"/>
  <c r="J956" i="13"/>
  <c r="F951" i="9"/>
  <c r="K958" i="13"/>
  <c r="F952" i="3"/>
  <c r="E951" i="13"/>
  <c r="F951" i="5"/>
  <c r="G958" i="13"/>
  <c r="F952" i="12"/>
  <c r="D963" i="13"/>
  <c r="F951" i="7"/>
  <c r="I951" i="13"/>
  <c r="F951" i="10"/>
  <c r="L958" i="13"/>
  <c r="F951" i="11"/>
  <c r="M960" i="13"/>
  <c r="F951" i="6"/>
  <c r="H954" i="13"/>
  <c r="F951" i="4"/>
  <c r="F955" i="13"/>
  <c r="F952" i="11" l="1"/>
  <c r="M955" i="13"/>
  <c r="F952" i="5"/>
  <c r="G955" i="13"/>
  <c r="F952" i="10"/>
  <c r="L955" i="13"/>
  <c r="F953" i="3"/>
  <c r="E952" i="13"/>
  <c r="F952" i="7"/>
  <c r="I957" i="13"/>
  <c r="F952" i="9"/>
  <c r="K955" i="13"/>
  <c r="F952" i="4"/>
  <c r="F953" i="13"/>
  <c r="F952" i="6"/>
  <c r="H953" i="13"/>
  <c r="F953" i="12"/>
  <c r="D954" i="13"/>
  <c r="F952" i="8"/>
  <c r="J965" i="13"/>
  <c r="F953" i="6" l="1"/>
  <c r="H956" i="13"/>
  <c r="F954" i="3"/>
  <c r="E960" i="13"/>
  <c r="F953" i="4"/>
  <c r="F963" i="13"/>
  <c r="F953" i="10"/>
  <c r="L957" i="13"/>
  <c r="F953" i="8"/>
  <c r="J955" i="13"/>
  <c r="F953" i="9"/>
  <c r="K954" i="13"/>
  <c r="F953" i="5"/>
  <c r="G957" i="13"/>
  <c r="F954" i="12"/>
  <c r="D956" i="13"/>
  <c r="F953" i="7"/>
  <c r="I955" i="13"/>
  <c r="F953" i="11"/>
  <c r="M964" i="13"/>
  <c r="F955" i="12" l="1"/>
  <c r="D962" i="13"/>
  <c r="F954" i="10"/>
  <c r="L961" i="13"/>
  <c r="F954" i="5"/>
  <c r="G959" i="13"/>
  <c r="F954" i="4"/>
  <c r="F951" i="13"/>
  <c r="F955" i="3"/>
  <c r="E955" i="13"/>
  <c r="F954" i="11"/>
  <c r="M957" i="13"/>
  <c r="F954" i="9"/>
  <c r="K951" i="13"/>
  <c r="F954" i="7"/>
  <c r="I958" i="13"/>
  <c r="F954" i="8"/>
  <c r="J961" i="13"/>
  <c r="F954" i="6"/>
  <c r="H962" i="13"/>
  <c r="F955" i="4" l="1"/>
  <c r="F961" i="13"/>
  <c r="F955" i="7"/>
  <c r="I952" i="13"/>
  <c r="F955" i="6"/>
  <c r="H955" i="13"/>
  <c r="F955" i="5"/>
  <c r="G962" i="13"/>
  <c r="F955" i="9"/>
  <c r="K961" i="13"/>
  <c r="F955" i="11"/>
  <c r="M959" i="13"/>
  <c r="F955" i="8"/>
  <c r="J957" i="13"/>
  <c r="F955" i="10"/>
  <c r="L952" i="13"/>
  <c r="F956" i="3"/>
  <c r="E956" i="13"/>
  <c r="F956" i="12"/>
  <c r="D957" i="13"/>
  <c r="F956" i="10" l="1"/>
  <c r="L959" i="13"/>
  <c r="F956" i="5"/>
  <c r="G954" i="13"/>
  <c r="F956" i="8"/>
  <c r="J960" i="13"/>
  <c r="F956" i="6"/>
  <c r="H961" i="13"/>
  <c r="F956" i="11"/>
  <c r="M961" i="13"/>
  <c r="F956" i="7"/>
  <c r="I965" i="13"/>
  <c r="F957" i="3"/>
  <c r="E958" i="13"/>
  <c r="F956" i="9"/>
  <c r="K957" i="13"/>
  <c r="F956" i="4"/>
  <c r="F964" i="13"/>
  <c r="F957" i="12"/>
  <c r="D965" i="13"/>
  <c r="F958" i="3" l="1"/>
  <c r="E962" i="13"/>
  <c r="F957" i="8"/>
  <c r="J952" i="13"/>
  <c r="F957" i="6"/>
  <c r="H964" i="13"/>
  <c r="F958" i="12"/>
  <c r="D964" i="13"/>
  <c r="F957" i="7"/>
  <c r="I953" i="13"/>
  <c r="F957" i="4"/>
  <c r="F962" i="13"/>
  <c r="F957" i="11"/>
  <c r="M965" i="13"/>
  <c r="F957" i="5"/>
  <c r="G956" i="13"/>
  <c r="F957" i="9"/>
  <c r="K952" i="13"/>
  <c r="N952" i="13" s="1"/>
  <c r="F957" i="10"/>
  <c r="L962" i="13"/>
  <c r="F959" i="12" l="1"/>
  <c r="D959" i="13"/>
  <c r="F958" i="6"/>
  <c r="H958" i="13"/>
  <c r="F958" i="5"/>
  <c r="G963" i="13"/>
  <c r="F958" i="8"/>
  <c r="J953" i="13"/>
  <c r="F958" i="10"/>
  <c r="L951" i="13"/>
  <c r="F958" i="4"/>
  <c r="F960" i="13"/>
  <c r="F958" i="9"/>
  <c r="K959" i="13"/>
  <c r="F958" i="11"/>
  <c r="M956" i="13"/>
  <c r="F958" i="7"/>
  <c r="I960" i="13"/>
  <c r="F959" i="3"/>
  <c r="E957" i="13"/>
  <c r="F959" i="8" l="1"/>
  <c r="J962" i="13"/>
  <c r="F959" i="9"/>
  <c r="K960" i="13"/>
  <c r="F959" i="5"/>
  <c r="G960" i="13"/>
  <c r="F960" i="3"/>
  <c r="E964" i="13"/>
  <c r="F959" i="4"/>
  <c r="F954" i="13"/>
  <c r="F959" i="6"/>
  <c r="H951" i="13"/>
  <c r="N951" i="13" s="1"/>
  <c r="F959" i="7"/>
  <c r="I962" i="13"/>
  <c r="F959" i="11"/>
  <c r="M958" i="13"/>
  <c r="F959" i="10"/>
  <c r="L964" i="13"/>
  <c r="F960" i="12"/>
  <c r="D958" i="13"/>
  <c r="F960" i="7" l="1"/>
  <c r="I963" i="13"/>
  <c r="F961" i="3"/>
  <c r="E961" i="13"/>
  <c r="F961" i="12"/>
  <c r="D955" i="13"/>
  <c r="N955" i="13" s="1"/>
  <c r="F960" i="9"/>
  <c r="K964" i="13"/>
  <c r="F960" i="5"/>
  <c r="G961" i="13"/>
  <c r="F960" i="10"/>
  <c r="L965" i="13"/>
  <c r="F960" i="6"/>
  <c r="H957" i="13"/>
  <c r="N957" i="13" s="1"/>
  <c r="F960" i="11"/>
  <c r="M954" i="13"/>
  <c r="N954" i="13" s="1"/>
  <c r="F960" i="4"/>
  <c r="F958" i="13"/>
  <c r="N958" i="13" s="1"/>
  <c r="F960" i="8"/>
  <c r="J963" i="13"/>
  <c r="F961" i="6" l="1"/>
  <c r="H963" i="13"/>
  <c r="F961" i="10"/>
  <c r="L963" i="13"/>
  <c r="F962" i="3"/>
  <c r="E963" i="13"/>
  <c r="F962" i="12"/>
  <c r="D961" i="13"/>
  <c r="N961" i="13" s="1"/>
  <c r="F961" i="8"/>
  <c r="J964" i="13"/>
  <c r="F961" i="4"/>
  <c r="F965" i="13"/>
  <c r="F961" i="5"/>
  <c r="G965" i="13"/>
  <c r="F961" i="11"/>
  <c r="M962" i="13"/>
  <c r="N962" i="13" s="1"/>
  <c r="F961" i="7"/>
  <c r="I964" i="13"/>
  <c r="F961" i="9"/>
  <c r="K965" i="13"/>
  <c r="F962" i="11" l="1"/>
  <c r="M953" i="13"/>
  <c r="N953" i="13" s="1"/>
  <c r="F963" i="12"/>
  <c r="D976" i="13"/>
  <c r="F962" i="5"/>
  <c r="G964" i="13"/>
  <c r="N964" i="13" s="1"/>
  <c r="F963" i="3"/>
  <c r="E965" i="13"/>
  <c r="F962" i="9"/>
  <c r="K963" i="13"/>
  <c r="N963" i="13" s="1"/>
  <c r="F962" i="4"/>
  <c r="F956" i="13"/>
  <c r="N956" i="13" s="1"/>
  <c r="F962" i="10"/>
  <c r="L960" i="13"/>
  <c r="N960" i="13" s="1"/>
  <c r="F962" i="7"/>
  <c r="I959" i="13"/>
  <c r="N959" i="13" s="1"/>
  <c r="F962" i="8"/>
  <c r="J959" i="13"/>
  <c r="F962" i="6"/>
  <c r="H965" i="13"/>
  <c r="F963" i="7" l="1"/>
  <c r="I969" i="13"/>
  <c r="F964" i="3"/>
  <c r="E967" i="13"/>
  <c r="F963" i="10"/>
  <c r="L970" i="13"/>
  <c r="F963" i="5"/>
  <c r="G967" i="13"/>
  <c r="F963" i="6"/>
  <c r="H968" i="13"/>
  <c r="F963" i="4"/>
  <c r="F967" i="13"/>
  <c r="F964" i="12"/>
  <c r="D967" i="13"/>
  <c r="F963" i="9"/>
  <c r="K970" i="13"/>
  <c r="F963" i="8"/>
  <c r="J966" i="13"/>
  <c r="N965" i="13"/>
  <c r="F963" i="11"/>
  <c r="M969" i="13"/>
  <c r="F964" i="5" l="1"/>
  <c r="G970" i="13"/>
  <c r="F965" i="12"/>
  <c r="D966" i="13"/>
  <c r="F964" i="10"/>
  <c r="L972" i="13"/>
  <c r="F964" i="9"/>
  <c r="K967" i="13"/>
  <c r="F964" i="11"/>
  <c r="M966" i="13"/>
  <c r="F964" i="4"/>
  <c r="F978" i="13"/>
  <c r="F965" i="3"/>
  <c r="E968" i="13"/>
  <c r="F964" i="8"/>
  <c r="J968" i="13"/>
  <c r="F964" i="6"/>
  <c r="H972" i="13"/>
  <c r="F964" i="7"/>
  <c r="I967" i="13"/>
  <c r="F966" i="3" l="1"/>
  <c r="E969" i="13"/>
  <c r="F965" i="10"/>
  <c r="L968" i="13"/>
  <c r="F965" i="7"/>
  <c r="I970" i="13"/>
  <c r="F965" i="4"/>
  <c r="F970" i="13"/>
  <c r="F966" i="12"/>
  <c r="D973" i="13"/>
  <c r="F965" i="8"/>
  <c r="J969" i="13"/>
  <c r="F965" i="9"/>
  <c r="K971" i="13"/>
  <c r="F965" i="6"/>
  <c r="H966" i="13"/>
  <c r="F965" i="11"/>
  <c r="M977" i="13"/>
  <c r="F965" i="5"/>
  <c r="G976" i="13"/>
  <c r="F966" i="9" l="1"/>
  <c r="K966" i="13"/>
  <c r="F966" i="7"/>
  <c r="I971" i="13"/>
  <c r="F966" i="5"/>
  <c r="G966" i="13"/>
  <c r="F966" i="8"/>
  <c r="J971" i="13"/>
  <c r="F966" i="10"/>
  <c r="L971" i="13"/>
  <c r="F966" i="6"/>
  <c r="H971" i="13"/>
  <c r="F966" i="4"/>
  <c r="F969" i="13"/>
  <c r="F966" i="11"/>
  <c r="M973" i="13"/>
  <c r="F967" i="12"/>
  <c r="D975" i="13"/>
  <c r="F967" i="3"/>
  <c r="E966" i="13"/>
  <c r="F967" i="8" l="1"/>
  <c r="J970" i="13"/>
  <c r="F967" i="5"/>
  <c r="G969" i="13"/>
  <c r="F968" i="3"/>
  <c r="E974" i="13"/>
  <c r="F967" i="6"/>
  <c r="H976" i="13"/>
  <c r="F967" i="7"/>
  <c r="I972" i="13"/>
  <c r="F967" i="11"/>
  <c r="M968" i="13"/>
  <c r="F967" i="4"/>
  <c r="F966" i="13"/>
  <c r="F967" i="10"/>
  <c r="L967" i="13"/>
  <c r="F968" i="12"/>
  <c r="D968" i="13"/>
  <c r="F967" i="9"/>
  <c r="K969" i="13"/>
  <c r="F968" i="6" l="1"/>
  <c r="H975" i="13"/>
  <c r="F969" i="3"/>
  <c r="E978" i="13"/>
  <c r="F968" i="11"/>
  <c r="M976" i="13"/>
  <c r="F968" i="4"/>
  <c r="F979" i="13"/>
  <c r="F969" i="12"/>
  <c r="D970" i="13"/>
  <c r="F968" i="5"/>
  <c r="G968" i="13"/>
  <c r="F968" i="7"/>
  <c r="I966" i="13"/>
  <c r="F968" i="10"/>
  <c r="L975" i="13"/>
  <c r="F968" i="9"/>
  <c r="K975" i="13"/>
  <c r="F968" i="8"/>
  <c r="J967" i="13"/>
  <c r="F969" i="7" l="1"/>
  <c r="I968" i="13"/>
  <c r="F969" i="11"/>
  <c r="M972" i="13"/>
  <c r="F969" i="5"/>
  <c r="G980" i="13"/>
  <c r="F970" i="3"/>
  <c r="E970" i="13"/>
  <c r="F969" i="8"/>
  <c r="J974" i="13"/>
  <c r="F970" i="12"/>
  <c r="D971" i="13"/>
  <c r="F969" i="9"/>
  <c r="K974" i="13"/>
  <c r="F969" i="6"/>
  <c r="H973" i="13"/>
  <c r="F969" i="10"/>
  <c r="L977" i="13"/>
  <c r="F969" i="4"/>
  <c r="F968" i="13"/>
  <c r="F970" i="6" l="1"/>
  <c r="H977" i="13"/>
  <c r="F971" i="3"/>
  <c r="E973" i="13"/>
  <c r="F970" i="9"/>
  <c r="K968" i="13"/>
  <c r="N968" i="13" s="1"/>
  <c r="F970" i="5"/>
  <c r="G979" i="13"/>
  <c r="F971" i="12"/>
  <c r="D969" i="13"/>
  <c r="F970" i="4"/>
  <c r="F974" i="13"/>
  <c r="F970" i="11"/>
  <c r="M967" i="13"/>
  <c r="F970" i="8"/>
  <c r="J972" i="13"/>
  <c r="F970" i="10"/>
  <c r="L973" i="13"/>
  <c r="F970" i="7"/>
  <c r="I974" i="13"/>
  <c r="F971" i="9" l="1"/>
  <c r="K977" i="13"/>
  <c r="F971" i="4"/>
  <c r="F980" i="13"/>
  <c r="F972" i="3"/>
  <c r="E975" i="13"/>
  <c r="F971" i="11"/>
  <c r="M978" i="13"/>
  <c r="F972" i="12"/>
  <c r="D974" i="13"/>
  <c r="F971" i="7"/>
  <c r="I977" i="13"/>
  <c r="F971" i="10"/>
  <c r="L966" i="13"/>
  <c r="N966" i="13" s="1"/>
  <c r="F971" i="6"/>
  <c r="H969" i="13"/>
  <c r="F971" i="8"/>
  <c r="J977" i="13"/>
  <c r="F971" i="5"/>
  <c r="G974" i="13"/>
  <c r="F972" i="10" l="1"/>
  <c r="L978" i="13"/>
  <c r="F973" i="3"/>
  <c r="E976" i="13"/>
  <c r="F972" i="5"/>
  <c r="G978" i="13"/>
  <c r="F972" i="7"/>
  <c r="I979" i="13"/>
  <c r="F972" i="8"/>
  <c r="J973" i="13"/>
  <c r="F973" i="12"/>
  <c r="D977" i="13"/>
  <c r="F972" i="4"/>
  <c r="F975" i="13"/>
  <c r="F972" i="6"/>
  <c r="H974" i="13"/>
  <c r="F972" i="11"/>
  <c r="M980" i="13"/>
  <c r="F972" i="9"/>
  <c r="K973" i="13"/>
  <c r="F973" i="5" l="1"/>
  <c r="G975" i="13"/>
  <c r="F974" i="3"/>
  <c r="E980" i="13"/>
  <c r="F973" i="11"/>
  <c r="M979" i="13"/>
  <c r="F973" i="8"/>
  <c r="J979" i="13"/>
  <c r="F973" i="4"/>
  <c r="F973" i="13"/>
  <c r="F973" i="10"/>
  <c r="L969" i="13"/>
  <c r="N969" i="13" s="1"/>
  <c r="F974" i="12"/>
  <c r="D972" i="13"/>
  <c r="F973" i="6"/>
  <c r="H980" i="13"/>
  <c r="F973" i="9"/>
  <c r="K972" i="13"/>
  <c r="F973" i="7"/>
  <c r="I973" i="13"/>
  <c r="F974" i="7" l="1"/>
  <c r="I978" i="13"/>
  <c r="F974" i="10"/>
  <c r="L979" i="13"/>
  <c r="F975" i="3"/>
  <c r="E979" i="13"/>
  <c r="F974" i="5"/>
  <c r="G972" i="13"/>
  <c r="F974" i="6"/>
  <c r="H978" i="13"/>
  <c r="F974" i="8"/>
  <c r="J978" i="13"/>
  <c r="F974" i="9"/>
  <c r="K978" i="13"/>
  <c r="F974" i="4"/>
  <c r="F971" i="13"/>
  <c r="F975" i="12"/>
  <c r="D979" i="13"/>
  <c r="F974" i="11"/>
  <c r="M974" i="13"/>
  <c r="F975" i="4" l="1"/>
  <c r="F972" i="13"/>
  <c r="F975" i="5"/>
  <c r="G973" i="13"/>
  <c r="N973" i="13" s="1"/>
  <c r="F976" i="3"/>
  <c r="E972" i="13"/>
  <c r="N972" i="13" s="1"/>
  <c r="F975" i="8"/>
  <c r="J975" i="13"/>
  <c r="F975" i="10"/>
  <c r="L974" i="13"/>
  <c r="N974" i="13" s="1"/>
  <c r="F975" i="11"/>
  <c r="M975" i="13"/>
  <c r="F976" i="12"/>
  <c r="D980" i="13"/>
  <c r="F975" i="6"/>
  <c r="H970" i="13"/>
  <c r="F975" i="9"/>
  <c r="K979" i="13"/>
  <c r="F975" i="7"/>
  <c r="I975" i="13"/>
  <c r="F976" i="8" l="1"/>
  <c r="J976" i="13"/>
  <c r="F976" i="6"/>
  <c r="H967" i="13"/>
  <c r="N967" i="13" s="1"/>
  <c r="F977" i="12"/>
  <c r="D978" i="13"/>
  <c r="N978" i="13" s="1"/>
  <c r="N975" i="13"/>
  <c r="F977" i="3"/>
  <c r="E977" i="13"/>
  <c r="F976" i="11"/>
  <c r="M971" i="13"/>
  <c r="F976" i="5"/>
  <c r="G971" i="13"/>
  <c r="F976" i="9"/>
  <c r="K976" i="13"/>
  <c r="F976" i="10"/>
  <c r="L976" i="13"/>
  <c r="F976" i="7"/>
  <c r="I976" i="13"/>
  <c r="F976" i="4"/>
  <c r="F976" i="13"/>
  <c r="N976" i="13" s="1"/>
  <c r="F977" i="4" l="1"/>
  <c r="F977" i="13"/>
  <c r="N977" i="13" s="1"/>
  <c r="F978" i="12"/>
  <c r="D982" i="13"/>
  <c r="F977" i="6"/>
  <c r="H979" i="13"/>
  <c r="N979" i="13" s="1"/>
  <c r="F977" i="5"/>
  <c r="G977" i="13"/>
  <c r="F977" i="7"/>
  <c r="I980" i="13"/>
  <c r="N980" i="13" s="1"/>
  <c r="F977" i="11"/>
  <c r="M970" i="13"/>
  <c r="N970" i="13" s="1"/>
  <c r="F977" i="8"/>
  <c r="J980" i="13"/>
  <c r="F977" i="9"/>
  <c r="K980" i="13"/>
  <c r="F977" i="10"/>
  <c r="L980" i="13"/>
  <c r="F978" i="3"/>
  <c r="E971" i="13"/>
  <c r="N971" i="13" s="1"/>
  <c r="F978" i="5" l="1"/>
  <c r="G982" i="13"/>
  <c r="F978" i="6"/>
  <c r="H981" i="13"/>
  <c r="F979" i="3"/>
  <c r="E981" i="13"/>
  <c r="F978" i="11"/>
  <c r="M994" i="13"/>
  <c r="F979" i="12"/>
  <c r="D985" i="13"/>
  <c r="F978" i="9"/>
  <c r="K989" i="13"/>
  <c r="F978" i="8"/>
  <c r="J985" i="13"/>
  <c r="F978" i="10"/>
  <c r="L989" i="13"/>
  <c r="F978" i="7"/>
  <c r="I984" i="13"/>
  <c r="F978" i="4"/>
  <c r="F984" i="13"/>
  <c r="F979" i="10" l="1"/>
  <c r="L985" i="13"/>
  <c r="F979" i="11"/>
  <c r="M983" i="13"/>
  <c r="F979" i="8"/>
  <c r="J989" i="13"/>
  <c r="F980" i="3"/>
  <c r="E982" i="13"/>
  <c r="F979" i="4"/>
  <c r="F981" i="13"/>
  <c r="F979" i="9"/>
  <c r="K988" i="13"/>
  <c r="F979" i="6"/>
  <c r="H994" i="13"/>
  <c r="F979" i="7"/>
  <c r="I989" i="13"/>
  <c r="F980" i="12"/>
  <c r="D991" i="13"/>
  <c r="F979" i="5"/>
  <c r="G984" i="13"/>
  <c r="F980" i="7" l="1"/>
  <c r="I987" i="13"/>
  <c r="F981" i="3"/>
  <c r="E991" i="13"/>
  <c r="F980" i="8"/>
  <c r="J988" i="13"/>
  <c r="F980" i="6"/>
  <c r="H983" i="13"/>
  <c r="F980" i="9"/>
  <c r="K990" i="13"/>
  <c r="F980" i="11"/>
  <c r="M984" i="13"/>
  <c r="F980" i="5"/>
  <c r="G991" i="13"/>
  <c r="F981" i="12"/>
  <c r="D981" i="13"/>
  <c r="F980" i="4"/>
  <c r="F988" i="13"/>
  <c r="F980" i="10"/>
  <c r="L983" i="13"/>
  <c r="F981" i="8" l="1"/>
  <c r="J984" i="13"/>
  <c r="F981" i="6"/>
  <c r="H984" i="13"/>
  <c r="F981" i="10"/>
  <c r="L987" i="13"/>
  <c r="F981" i="11"/>
  <c r="M987" i="13"/>
  <c r="F982" i="3"/>
  <c r="E986" i="13"/>
  <c r="F981" i="4"/>
  <c r="F983" i="13"/>
  <c r="F981" i="9"/>
  <c r="K983" i="13"/>
  <c r="F981" i="5"/>
  <c r="G981" i="13"/>
  <c r="F982" i="12"/>
  <c r="D986" i="13"/>
  <c r="F981" i="7"/>
  <c r="I983" i="13"/>
  <c r="F982" i="9" l="1"/>
  <c r="K982" i="13"/>
  <c r="F982" i="10"/>
  <c r="L982" i="13"/>
  <c r="F982" i="11"/>
  <c r="M981" i="13"/>
  <c r="F982" i="4"/>
  <c r="F982" i="13"/>
  <c r="F982" i="6"/>
  <c r="H990" i="13"/>
  <c r="F983" i="12"/>
  <c r="D983" i="13"/>
  <c r="F983" i="3"/>
  <c r="E984" i="13"/>
  <c r="F982" i="8"/>
  <c r="J993" i="13"/>
  <c r="F982" i="7"/>
  <c r="I982" i="13"/>
  <c r="F982" i="5"/>
  <c r="G983" i="13"/>
  <c r="F983" i="8" l="1"/>
  <c r="J981" i="13"/>
  <c r="F984" i="3"/>
  <c r="E983" i="13"/>
  <c r="F983" i="11"/>
  <c r="M993" i="13"/>
  <c r="F983" i="5"/>
  <c r="G986" i="13"/>
  <c r="F984" i="12"/>
  <c r="D995" i="13"/>
  <c r="F983" i="4"/>
  <c r="F991" i="13"/>
  <c r="F983" i="10"/>
  <c r="L981" i="13"/>
  <c r="F983" i="7"/>
  <c r="I985" i="13"/>
  <c r="F983" i="6"/>
  <c r="H987" i="13"/>
  <c r="F983" i="9"/>
  <c r="K981" i="13"/>
  <c r="F984" i="7" l="1"/>
  <c r="I986" i="13"/>
  <c r="F984" i="5"/>
  <c r="G985" i="13"/>
  <c r="F984" i="10"/>
  <c r="L988" i="13"/>
  <c r="F984" i="11"/>
  <c r="M986" i="13"/>
  <c r="F984" i="9"/>
  <c r="K985" i="13"/>
  <c r="F984" i="4"/>
  <c r="F992" i="13"/>
  <c r="F985" i="3"/>
  <c r="E987" i="13"/>
  <c r="F984" i="6"/>
  <c r="H986" i="13"/>
  <c r="F985" i="12"/>
  <c r="D987" i="13"/>
  <c r="F984" i="8"/>
  <c r="J982" i="13"/>
  <c r="F985" i="8" l="1"/>
  <c r="J986" i="13"/>
  <c r="F985" i="4"/>
  <c r="F990" i="13"/>
  <c r="F986" i="3"/>
  <c r="E990" i="13"/>
  <c r="F985" i="11"/>
  <c r="M992" i="13"/>
  <c r="F985" i="10"/>
  <c r="L986" i="13"/>
  <c r="F986" i="12"/>
  <c r="D984" i="13"/>
  <c r="F985" i="5"/>
  <c r="G988" i="13"/>
  <c r="F985" i="6"/>
  <c r="H982" i="13"/>
  <c r="F985" i="9"/>
  <c r="K992" i="13"/>
  <c r="F985" i="7"/>
  <c r="I981" i="13"/>
  <c r="N981" i="13" s="1"/>
  <c r="F986" i="11" l="1"/>
  <c r="M982" i="13"/>
  <c r="N982" i="13" s="1"/>
  <c r="F986" i="6"/>
  <c r="H993" i="13"/>
  <c r="F986" i="5"/>
  <c r="G992" i="13"/>
  <c r="F987" i="3"/>
  <c r="E988" i="13"/>
  <c r="F986" i="7"/>
  <c r="I992" i="13"/>
  <c r="F987" i="12"/>
  <c r="D992" i="13"/>
  <c r="F986" i="4"/>
  <c r="F986" i="13"/>
  <c r="F986" i="9"/>
  <c r="K991" i="13"/>
  <c r="F986" i="10"/>
  <c r="L993" i="13"/>
  <c r="F986" i="8"/>
  <c r="J987" i="13"/>
  <c r="F987" i="9" l="1"/>
  <c r="K987" i="13"/>
  <c r="F988" i="3"/>
  <c r="E985" i="13"/>
  <c r="F987" i="4"/>
  <c r="F985" i="13"/>
  <c r="F987" i="5"/>
  <c r="G990" i="13"/>
  <c r="F988" i="12"/>
  <c r="D988" i="13"/>
  <c r="F987" i="6"/>
  <c r="H985" i="13"/>
  <c r="F987" i="10"/>
  <c r="L984" i="13"/>
  <c r="F987" i="8"/>
  <c r="J990" i="13"/>
  <c r="F987" i="7"/>
  <c r="I988" i="13"/>
  <c r="F987" i="11"/>
  <c r="M990" i="13"/>
  <c r="F988" i="4" l="1"/>
  <c r="F989" i="13"/>
  <c r="F988" i="11"/>
  <c r="M988" i="13"/>
  <c r="F988" i="6"/>
  <c r="H992" i="13"/>
  <c r="F988" i="10"/>
  <c r="L990" i="13"/>
  <c r="F988" i="7"/>
  <c r="I993" i="13"/>
  <c r="F989" i="12"/>
  <c r="D990" i="13"/>
  <c r="F989" i="3"/>
  <c r="E994" i="13"/>
  <c r="F988" i="8"/>
  <c r="J983" i="13"/>
  <c r="N983" i="13" s="1"/>
  <c r="F988" i="5"/>
  <c r="G987" i="13"/>
  <c r="F988" i="9"/>
  <c r="K984" i="13"/>
  <c r="N984" i="13" s="1"/>
  <c r="F989" i="10" l="1"/>
  <c r="L992" i="13"/>
  <c r="F990" i="3"/>
  <c r="E992" i="13"/>
  <c r="F989" i="9"/>
  <c r="K993" i="13"/>
  <c r="F990" i="12"/>
  <c r="D989" i="13"/>
  <c r="F989" i="6"/>
  <c r="H991" i="13"/>
  <c r="F989" i="5"/>
  <c r="G989" i="13"/>
  <c r="F989" i="7"/>
  <c r="I990" i="13"/>
  <c r="N990" i="13" s="1"/>
  <c r="F989" i="11"/>
  <c r="M995" i="13"/>
  <c r="F989" i="8"/>
  <c r="J994" i="13"/>
  <c r="F989" i="4"/>
  <c r="F987" i="13"/>
  <c r="N987" i="13" s="1"/>
  <c r="F990" i="11" l="1"/>
  <c r="M985" i="13"/>
  <c r="N985" i="13" s="1"/>
  <c r="F991" i="12"/>
  <c r="D994" i="13"/>
  <c r="F990" i="7"/>
  <c r="I994" i="13"/>
  <c r="F990" i="9"/>
  <c r="K986" i="13"/>
  <c r="N986" i="13" s="1"/>
  <c r="F990" i="4"/>
  <c r="F993" i="13"/>
  <c r="F991" i="3"/>
  <c r="E995" i="13"/>
  <c r="F990" i="8"/>
  <c r="J992" i="13"/>
  <c r="N992" i="13" s="1"/>
  <c r="F990" i="6"/>
  <c r="H988" i="13"/>
  <c r="N988" i="13" s="1"/>
  <c r="F990" i="5"/>
  <c r="G993" i="13"/>
  <c r="F990" i="10"/>
  <c r="L994" i="13"/>
  <c r="F991" i="9" l="1"/>
  <c r="K994" i="13"/>
  <c r="F991" i="8"/>
  <c r="J995" i="13"/>
  <c r="F991" i="10"/>
  <c r="L991" i="13"/>
  <c r="F991" i="7"/>
  <c r="I991" i="13"/>
  <c r="F992" i="3"/>
  <c r="E993" i="13"/>
  <c r="F991" i="6"/>
  <c r="H989" i="13"/>
  <c r="F992" i="12"/>
  <c r="D993" i="13"/>
  <c r="N993" i="13" s="1"/>
  <c r="F991" i="5"/>
  <c r="G994" i="13"/>
  <c r="F991" i="4"/>
  <c r="F995" i="13"/>
  <c r="F991" i="11"/>
  <c r="M989" i="13"/>
  <c r="F992" i="7" l="1"/>
  <c r="I995" i="13"/>
  <c r="F992" i="5"/>
  <c r="G995" i="13"/>
  <c r="F993" i="12"/>
  <c r="D999" i="13"/>
  <c r="F992" i="11"/>
  <c r="M991" i="13"/>
  <c r="F992" i="6"/>
  <c r="H995" i="13"/>
  <c r="F992" i="10"/>
  <c r="L995" i="13"/>
  <c r="N995" i="13" s="1"/>
  <c r="F992" i="4"/>
  <c r="F994" i="13"/>
  <c r="N994" i="13" s="1"/>
  <c r="F992" i="8"/>
  <c r="J991" i="13"/>
  <c r="F993" i="3"/>
  <c r="E989" i="13"/>
  <c r="N989" i="13" s="1"/>
  <c r="F992" i="9"/>
  <c r="K995" i="13"/>
  <c r="F993" i="8" l="1"/>
  <c r="J996" i="13"/>
  <c r="F993" i="11"/>
  <c r="M1000" i="13"/>
  <c r="F993" i="4"/>
  <c r="F1002" i="13"/>
  <c r="F994" i="12"/>
  <c r="D1007" i="13"/>
  <c r="F993" i="9"/>
  <c r="K1001" i="13"/>
  <c r="F993" i="10"/>
  <c r="L996" i="13"/>
  <c r="F993" i="5"/>
  <c r="G1006" i="13"/>
  <c r="F994" i="3"/>
  <c r="E1004" i="13"/>
  <c r="F993" i="6"/>
  <c r="H996" i="13"/>
  <c r="F993" i="7"/>
  <c r="I996" i="13"/>
  <c r="N991" i="13"/>
  <c r="F995" i="3" l="1"/>
  <c r="E999" i="13"/>
  <c r="F995" i="12"/>
  <c r="D1003" i="13"/>
  <c r="F994" i="5"/>
  <c r="G1003" i="13"/>
  <c r="F994" i="4"/>
  <c r="F999" i="13"/>
  <c r="F994" i="7"/>
  <c r="I997" i="13"/>
  <c r="F994" i="11"/>
  <c r="M1009" i="13"/>
  <c r="F994" i="6"/>
  <c r="H997" i="13"/>
  <c r="F994" i="9"/>
  <c r="K996" i="13"/>
  <c r="F994" i="10"/>
  <c r="L998" i="13"/>
  <c r="F994" i="8"/>
  <c r="J1001" i="13"/>
  <c r="F995" i="9" l="1"/>
  <c r="K1010" i="13"/>
  <c r="F995" i="4"/>
  <c r="F1006" i="13"/>
  <c r="F995" i="6"/>
  <c r="H998" i="13"/>
  <c r="F995" i="5"/>
  <c r="G998" i="13"/>
  <c r="F995" i="11"/>
  <c r="M999" i="13"/>
  <c r="F996" i="12"/>
  <c r="D996" i="13"/>
  <c r="F995" i="8"/>
  <c r="J997" i="13"/>
  <c r="F995" i="10"/>
  <c r="L997" i="13"/>
  <c r="F995" i="7"/>
  <c r="I1000" i="13"/>
  <c r="F996" i="3"/>
  <c r="E996" i="13"/>
  <c r="F996" i="8" l="1"/>
  <c r="J1009" i="13"/>
  <c r="F996" i="5"/>
  <c r="G999" i="13"/>
  <c r="F996" i="6"/>
  <c r="H1007" i="13"/>
  <c r="F997" i="3"/>
  <c r="E997" i="13"/>
  <c r="F996" i="4"/>
  <c r="F1003" i="13"/>
  <c r="F997" i="12"/>
  <c r="D997" i="13"/>
  <c r="F996" i="7"/>
  <c r="I1009" i="13"/>
  <c r="F996" i="11"/>
  <c r="M997" i="13"/>
  <c r="F996" i="10"/>
  <c r="L1002" i="13"/>
  <c r="F996" i="9"/>
  <c r="K997" i="13"/>
  <c r="F997" i="11" l="1"/>
  <c r="M1010" i="13"/>
  <c r="F998" i="3"/>
  <c r="E1007" i="13"/>
  <c r="F997" i="7"/>
  <c r="I1003" i="13"/>
  <c r="F997" i="6"/>
  <c r="H1008" i="13"/>
  <c r="F998" i="12"/>
  <c r="D1002" i="13"/>
  <c r="F997" i="5"/>
  <c r="G997" i="13"/>
  <c r="F997" i="9"/>
  <c r="K1002" i="13"/>
  <c r="F997" i="4"/>
  <c r="F1008" i="13"/>
  <c r="F997" i="10"/>
  <c r="L1001" i="13"/>
  <c r="F997" i="8"/>
  <c r="J1003" i="13"/>
  <c r="F998" i="9" l="1"/>
  <c r="K998" i="13"/>
  <c r="F998" i="6"/>
  <c r="H1004" i="13"/>
  <c r="F998" i="8"/>
  <c r="J998" i="13"/>
  <c r="F998" i="5"/>
  <c r="G1002" i="13"/>
  <c r="F998" i="7"/>
  <c r="I1001" i="13"/>
  <c r="F999" i="3"/>
  <c r="E1003" i="13"/>
  <c r="F998" i="10"/>
  <c r="L1005" i="13"/>
  <c r="F999" i="12"/>
  <c r="D1001" i="13"/>
  <c r="F998" i="4"/>
  <c r="F1005" i="13"/>
  <c r="F998" i="11"/>
  <c r="M1008" i="13"/>
  <c r="F999" i="10" l="1"/>
  <c r="L1000" i="13"/>
  <c r="F999" i="5"/>
  <c r="G1004" i="13"/>
  <c r="F999" i="11"/>
  <c r="M1005" i="13"/>
  <c r="F1000" i="3"/>
  <c r="E1006" i="13"/>
  <c r="F999" i="8"/>
  <c r="J1004" i="13"/>
  <c r="F999" i="4"/>
  <c r="F1000" i="13"/>
  <c r="F999" i="6"/>
  <c r="H1000" i="13"/>
  <c r="F1000" i="12"/>
  <c r="D1006" i="13"/>
  <c r="F999" i="7"/>
  <c r="I1005" i="13"/>
  <c r="F999" i="9"/>
  <c r="K1005" i="13"/>
  <c r="F1000" i="7" l="1"/>
  <c r="I1002" i="13"/>
  <c r="F1000" i="8"/>
  <c r="J1010" i="13"/>
  <c r="F1001" i="3"/>
  <c r="E1000" i="13"/>
  <c r="F1000" i="6"/>
  <c r="H1005" i="13"/>
  <c r="F1000" i="11"/>
  <c r="M996" i="13"/>
  <c r="F1000" i="9"/>
  <c r="K1004" i="13"/>
  <c r="F1000" i="4"/>
  <c r="F996" i="13"/>
  <c r="F1000" i="5"/>
  <c r="G1001" i="13"/>
  <c r="F1001" i="12"/>
  <c r="D998" i="13"/>
  <c r="F1000" i="10"/>
  <c r="L1008" i="13"/>
  <c r="F1001" i="5" l="1"/>
  <c r="G996" i="13"/>
  <c r="F1001" i="6"/>
  <c r="H1001" i="13"/>
  <c r="F1001" i="4"/>
  <c r="F1009" i="13"/>
  <c r="F1002" i="3"/>
  <c r="E998" i="13"/>
  <c r="F1001" i="9"/>
  <c r="K1007" i="13"/>
  <c r="F1001" i="8"/>
  <c r="J1000" i="13"/>
  <c r="N996" i="13"/>
  <c r="F1001" i="10"/>
  <c r="L1007" i="13"/>
  <c r="F1002" i="12"/>
  <c r="D1000" i="13"/>
  <c r="F1001" i="11"/>
  <c r="M998" i="13"/>
  <c r="F1001" i="7"/>
  <c r="I1004" i="13"/>
  <c r="F1002" i="10" l="1"/>
  <c r="L1010" i="13"/>
  <c r="F1003" i="3"/>
  <c r="E1001" i="13"/>
  <c r="F1002" i="4"/>
  <c r="F997" i="13"/>
  <c r="N997" i="13" s="1"/>
  <c r="F1002" i="7"/>
  <c r="I1010" i="13"/>
  <c r="F1002" i="6"/>
  <c r="H1009" i="13"/>
  <c r="F1002" i="8"/>
  <c r="J1005" i="13"/>
  <c r="F1002" i="11"/>
  <c r="M1004" i="13"/>
  <c r="F1002" i="9"/>
  <c r="K999" i="13"/>
  <c r="F1003" i="12"/>
  <c r="D1004" i="13"/>
  <c r="F1002" i="5"/>
  <c r="G1000" i="13"/>
  <c r="F1003" i="5" l="1"/>
  <c r="G1008" i="13"/>
  <c r="F1004" i="12"/>
  <c r="D1005" i="13"/>
  <c r="F1003" i="9"/>
  <c r="K1000" i="13"/>
  <c r="N1000" i="13" s="1"/>
  <c r="F1003" i="7"/>
  <c r="I998" i="13"/>
  <c r="F1003" i="11"/>
  <c r="M1006" i="13"/>
  <c r="F1003" i="4"/>
  <c r="F1007" i="13"/>
  <c r="F1003" i="8"/>
  <c r="J999" i="13"/>
  <c r="F1004" i="3"/>
  <c r="E1008" i="13"/>
  <c r="F1003" i="6"/>
  <c r="H1006" i="13"/>
  <c r="F1003" i="10"/>
  <c r="L1006" i="13"/>
  <c r="F1004" i="8" l="1"/>
  <c r="J1002" i="13"/>
  <c r="F1004" i="7"/>
  <c r="I1006" i="13"/>
  <c r="F1004" i="10"/>
  <c r="L999" i="13"/>
  <c r="F1004" i="9"/>
  <c r="K1008" i="13"/>
  <c r="F1004" i="6"/>
  <c r="H1002" i="13"/>
  <c r="F1004" i="4"/>
  <c r="F998" i="13"/>
  <c r="N998" i="13" s="1"/>
  <c r="F1005" i="12"/>
  <c r="D1008" i="13"/>
  <c r="F1005" i="3"/>
  <c r="E1005" i="13"/>
  <c r="F1004" i="11"/>
  <c r="M1007" i="13"/>
  <c r="F1004" i="5"/>
  <c r="G1007" i="13"/>
  <c r="F1006" i="12" l="1"/>
  <c r="D1010" i="13"/>
  <c r="F1005" i="9"/>
  <c r="K1006" i="13"/>
  <c r="F1005" i="4"/>
  <c r="F1004" i="13"/>
  <c r="F1005" i="10"/>
  <c r="L1004" i="13"/>
  <c r="F1005" i="5"/>
  <c r="G1009" i="13"/>
  <c r="F1005" i="6"/>
  <c r="H1010" i="13"/>
  <c r="F1005" i="7"/>
  <c r="I999" i="13"/>
  <c r="F1005" i="11"/>
  <c r="M1003" i="13"/>
  <c r="F1006" i="3"/>
  <c r="E1002" i="13"/>
  <c r="F1005" i="8"/>
  <c r="J1008" i="13"/>
  <c r="F1006" i="8" l="1"/>
  <c r="J1006" i="13"/>
  <c r="N1006" i="13" s="1"/>
  <c r="F1006" i="9"/>
  <c r="K1009" i="13"/>
  <c r="F1007" i="12"/>
  <c r="D1009" i="13"/>
  <c r="F1006" i="11"/>
  <c r="M1001" i="13"/>
  <c r="F1006" i="10"/>
  <c r="L1009" i="13"/>
  <c r="F1007" i="3"/>
  <c r="E1010" i="13"/>
  <c r="N1004" i="13"/>
  <c r="F1006" i="6"/>
  <c r="H999" i="13"/>
  <c r="N999" i="13" s="1"/>
  <c r="F1006" i="5"/>
  <c r="G1005" i="13"/>
  <c r="N1005" i="13" s="1"/>
  <c r="F1006" i="7"/>
  <c r="I1007" i="13"/>
  <c r="F1006" i="4"/>
  <c r="F1001" i="13"/>
  <c r="N1001" i="13" s="1"/>
  <c r="F1008" i="12" l="1"/>
  <c r="D1011" i="13"/>
  <c r="F1008" i="3"/>
  <c r="E1009" i="13"/>
  <c r="N1009" i="13" s="1"/>
  <c r="F1007" i="10"/>
  <c r="L1003" i="13"/>
  <c r="F1007" i="9"/>
  <c r="K1003" i="13"/>
  <c r="F1007" i="4"/>
  <c r="F1010" i="13"/>
  <c r="N1010" i="13" s="1"/>
  <c r="F1007" i="5"/>
  <c r="G1010" i="13"/>
  <c r="F1007" i="11"/>
  <c r="M1002" i="13"/>
  <c r="N1002" i="13" s="1"/>
  <c r="F1007" i="8"/>
  <c r="J1007" i="13"/>
  <c r="N1007" i="13" s="1"/>
  <c r="F1007" i="7"/>
  <c r="I1008" i="13"/>
  <c r="N1008" i="13" s="1"/>
  <c r="F1007" i="6"/>
  <c r="H1003" i="13"/>
  <c r="N1003" i="13" s="1"/>
  <c r="F1008" i="11" l="1"/>
  <c r="M1018" i="13"/>
  <c r="F1008" i="10"/>
  <c r="L1012" i="13"/>
  <c r="F1008" i="6"/>
  <c r="H1016" i="13"/>
  <c r="F1008" i="5"/>
  <c r="G1014" i="13"/>
  <c r="F1009" i="3"/>
  <c r="E1011" i="13"/>
  <c r="F1008" i="7"/>
  <c r="I1013" i="13"/>
  <c r="F1008" i="4"/>
  <c r="F1011" i="13"/>
  <c r="F1009" i="12"/>
  <c r="D1024" i="13"/>
  <c r="F1008" i="8"/>
  <c r="J1015" i="13"/>
  <c r="F1008" i="9"/>
  <c r="K1013" i="13"/>
  <c r="F1009" i="5" l="1"/>
  <c r="G1011" i="13"/>
  <c r="F1010" i="12"/>
  <c r="D1021" i="13"/>
  <c r="F1009" i="4"/>
  <c r="F1014" i="13"/>
  <c r="F1009" i="6"/>
  <c r="H1022" i="13"/>
  <c r="F1009" i="9"/>
  <c r="K1014" i="13"/>
  <c r="F1009" i="7"/>
  <c r="I1015" i="13"/>
  <c r="F1009" i="10"/>
  <c r="L1014" i="13"/>
  <c r="F1009" i="8"/>
  <c r="J1013" i="13"/>
  <c r="F1010" i="3"/>
  <c r="E1012" i="13"/>
  <c r="F1009" i="11"/>
  <c r="M1020" i="13"/>
  <c r="F1010" i="8" l="1"/>
  <c r="J1017" i="13"/>
  <c r="F1010" i="6"/>
  <c r="H1011" i="13"/>
  <c r="F1010" i="10"/>
  <c r="L1013" i="13"/>
  <c r="F1010" i="4"/>
  <c r="F1012" i="13"/>
  <c r="F1010" i="11"/>
  <c r="M1015" i="13"/>
  <c r="F1010" i="7"/>
  <c r="I1020" i="13"/>
  <c r="F1011" i="12"/>
  <c r="D1016" i="13"/>
  <c r="F1011" i="3"/>
  <c r="E1014" i="13"/>
  <c r="F1010" i="9"/>
  <c r="K1012" i="13"/>
  <c r="F1010" i="5"/>
  <c r="G1012" i="13"/>
  <c r="F1011" i="4" l="1"/>
  <c r="F1022" i="13"/>
  <c r="F1011" i="10"/>
  <c r="L1011" i="13"/>
  <c r="F1011" i="7"/>
  <c r="I1019" i="13"/>
  <c r="F1011" i="6"/>
  <c r="H1012" i="13"/>
  <c r="F1011" i="9"/>
  <c r="K1019" i="13"/>
  <c r="F1011" i="11"/>
  <c r="M1016" i="13"/>
  <c r="F1011" i="8"/>
  <c r="J1016" i="13"/>
  <c r="F1012" i="12"/>
  <c r="D1012" i="13"/>
  <c r="F1011" i="5"/>
  <c r="G1019" i="13"/>
  <c r="F1012" i="3"/>
  <c r="E1019" i="13"/>
  <c r="F1013" i="12" l="1"/>
  <c r="D1014" i="13"/>
  <c r="F1012" i="6"/>
  <c r="H1017" i="13"/>
  <c r="F1012" i="8"/>
  <c r="J1020" i="13"/>
  <c r="F1012" i="7"/>
  <c r="I1016" i="13"/>
  <c r="F1013" i="3"/>
  <c r="E1013" i="13"/>
  <c r="F1012" i="11"/>
  <c r="M1013" i="13"/>
  <c r="F1012" i="10"/>
  <c r="L1015" i="13"/>
  <c r="F1012" i="5"/>
  <c r="G1013" i="13"/>
  <c r="F1012" i="9"/>
  <c r="K1011" i="13"/>
  <c r="F1012" i="4"/>
  <c r="F1013" i="13"/>
  <c r="F1013" i="5" l="1"/>
  <c r="G1022" i="13"/>
  <c r="F1013" i="7"/>
  <c r="I1017" i="13"/>
  <c r="F1013" i="10"/>
  <c r="L1018" i="13"/>
  <c r="F1013" i="8"/>
  <c r="J1011" i="13"/>
  <c r="F1013" i="4"/>
  <c r="F1020" i="13"/>
  <c r="F1013" i="11"/>
  <c r="M1012" i="13"/>
  <c r="F1013" i="6"/>
  <c r="H1013" i="13"/>
  <c r="F1013" i="9"/>
  <c r="K1020" i="13"/>
  <c r="F1014" i="3"/>
  <c r="E1021" i="13"/>
  <c r="F1014" i="12"/>
  <c r="D1023" i="13"/>
  <c r="F1014" i="9" l="1"/>
  <c r="K1015" i="13"/>
  <c r="F1014" i="8"/>
  <c r="J1022" i="13"/>
  <c r="F1014" i="6"/>
  <c r="H1023" i="13"/>
  <c r="F1014" i="10"/>
  <c r="L1016" i="13"/>
  <c r="F1015" i="12"/>
  <c r="D1017" i="13"/>
  <c r="F1014" i="11"/>
  <c r="M1011" i="13"/>
  <c r="F1014" i="7"/>
  <c r="I1011" i="13"/>
  <c r="F1015" i="3"/>
  <c r="E1018" i="13"/>
  <c r="F1014" i="4"/>
  <c r="F1015" i="13"/>
  <c r="F1014" i="5"/>
  <c r="G1021" i="13"/>
  <c r="F1015" i="10" l="1"/>
  <c r="L1024" i="13"/>
  <c r="N1011" i="13"/>
  <c r="F1015" i="6"/>
  <c r="H1021" i="13"/>
  <c r="F1015" i="5"/>
  <c r="G1018" i="13"/>
  <c r="F1015" i="11"/>
  <c r="M1017" i="13"/>
  <c r="F1015" i="7"/>
  <c r="I1025" i="13"/>
  <c r="F1015" i="8"/>
  <c r="J1012" i="13"/>
  <c r="F1015" i="4"/>
  <c r="F1019" i="13"/>
  <c r="F1016" i="12"/>
  <c r="D1018" i="13"/>
  <c r="F1016" i="3"/>
  <c r="E1017" i="13"/>
  <c r="F1015" i="9"/>
  <c r="K1017" i="13"/>
  <c r="F1016" i="11" l="1"/>
  <c r="M1021" i="13"/>
  <c r="F1016" i="5"/>
  <c r="G1015" i="13"/>
  <c r="F1016" i="8"/>
  <c r="J1018" i="13"/>
  <c r="F1016" i="6"/>
  <c r="H1015" i="13"/>
  <c r="F1016" i="4"/>
  <c r="F1018" i="13"/>
  <c r="F1016" i="9"/>
  <c r="K1025" i="13"/>
  <c r="F1017" i="3"/>
  <c r="E1022" i="13"/>
  <c r="F1016" i="7"/>
  <c r="I1018" i="13"/>
  <c r="F1017" i="12"/>
  <c r="D1019" i="13"/>
  <c r="F1016" i="10"/>
  <c r="L1019" i="13"/>
  <c r="F1017" i="7" l="1"/>
  <c r="I1012" i="13"/>
  <c r="N1012" i="13" s="1"/>
  <c r="F1017" i="6"/>
  <c r="H1018" i="13"/>
  <c r="F1018" i="3"/>
  <c r="E1023" i="13"/>
  <c r="F1017" i="8"/>
  <c r="J1014" i="13"/>
  <c r="F1017" i="9"/>
  <c r="K1021" i="13"/>
  <c r="F1017" i="5"/>
  <c r="G1017" i="13"/>
  <c r="F1017" i="10"/>
  <c r="L1021" i="13"/>
  <c r="F1017" i="4"/>
  <c r="F1017" i="13"/>
  <c r="F1017" i="11"/>
  <c r="M1022" i="13"/>
  <c r="F1018" i="12"/>
  <c r="D1015" i="13"/>
  <c r="F1018" i="8" l="1"/>
  <c r="J1019" i="13"/>
  <c r="F1019" i="3"/>
  <c r="E1016" i="13"/>
  <c r="F1018" i="5"/>
  <c r="G1020" i="13"/>
  <c r="F1018" i="6"/>
  <c r="H1025" i="13"/>
  <c r="F1018" i="10"/>
  <c r="L1020" i="13"/>
  <c r="F1018" i="7"/>
  <c r="I1023" i="13"/>
  <c r="F1019" i="12"/>
  <c r="D1013" i="13"/>
  <c r="N1013" i="13" s="1"/>
  <c r="F1018" i="11"/>
  <c r="M1023" i="13"/>
  <c r="F1018" i="9"/>
  <c r="K1018" i="13"/>
  <c r="N1018" i="13" s="1"/>
  <c r="F1018" i="4"/>
  <c r="F1021" i="13"/>
  <c r="F1019" i="4" l="1"/>
  <c r="F1023" i="13"/>
  <c r="F1019" i="7"/>
  <c r="I1014" i="13"/>
  <c r="F1019" i="5"/>
  <c r="G1024" i="13"/>
  <c r="F1020" i="3"/>
  <c r="E1025" i="13"/>
  <c r="F1019" i="10"/>
  <c r="L1017" i="13"/>
  <c r="N1017" i="13" s="1"/>
  <c r="F1019" i="9"/>
  <c r="K1016" i="13"/>
  <c r="F1019" i="11"/>
  <c r="M1025" i="13"/>
  <c r="F1019" i="8"/>
  <c r="J1025" i="13"/>
  <c r="F1020" i="12"/>
  <c r="D1022" i="13"/>
  <c r="F1019" i="6"/>
  <c r="H1014" i="13"/>
  <c r="F1021" i="3" l="1"/>
  <c r="E1015" i="13"/>
  <c r="N1015" i="13" s="1"/>
  <c r="F1021" i="12"/>
  <c r="D1020" i="13"/>
  <c r="F1020" i="8"/>
  <c r="J1021" i="13"/>
  <c r="F1020" i="11"/>
  <c r="M1014" i="13"/>
  <c r="N1014" i="13" s="1"/>
  <c r="F1020" i="6"/>
  <c r="H1024" i="13"/>
  <c r="F1020" i="5"/>
  <c r="G1023" i="13"/>
  <c r="F1020" i="9"/>
  <c r="K1024" i="13"/>
  <c r="F1020" i="7"/>
  <c r="I1022" i="13"/>
  <c r="F1020" i="10"/>
  <c r="L1023" i="13"/>
  <c r="F1020" i="4"/>
  <c r="F1024" i="13"/>
  <c r="F1021" i="11" l="1"/>
  <c r="M1019" i="13"/>
  <c r="F1021" i="9"/>
  <c r="K1022" i="13"/>
  <c r="N1022" i="13" s="1"/>
  <c r="F1021" i="4"/>
  <c r="F1016" i="13"/>
  <c r="F1021" i="8"/>
  <c r="J1023" i="13"/>
  <c r="F1021" i="5"/>
  <c r="G1025" i="13"/>
  <c r="F1022" i="12"/>
  <c r="D1025" i="13"/>
  <c r="F1021" i="6"/>
  <c r="H1019" i="13"/>
  <c r="N1019" i="13" s="1"/>
  <c r="F1021" i="10"/>
  <c r="L1022" i="13"/>
  <c r="F1021" i="7"/>
  <c r="I1024" i="13"/>
  <c r="F1022" i="3"/>
  <c r="E1024" i="13"/>
  <c r="F1022" i="4" l="1"/>
  <c r="F1025" i="13"/>
  <c r="N1025" i="13" s="1"/>
  <c r="F1023" i="3"/>
  <c r="E1020" i="13"/>
  <c r="N1020" i="13" s="1"/>
  <c r="F1023" i="12"/>
  <c r="D1026" i="13"/>
  <c r="F1022" i="9"/>
  <c r="K1023" i="13"/>
  <c r="N1023" i="13" s="1"/>
  <c r="F1022" i="7"/>
  <c r="I1021" i="13"/>
  <c r="N1021" i="13" s="1"/>
  <c r="F1022" i="5"/>
  <c r="G1016" i="13"/>
  <c r="N1016" i="13" s="1"/>
  <c r="F1022" i="10"/>
  <c r="L1025" i="13"/>
  <c r="F1022" i="11"/>
  <c r="M1024" i="13"/>
  <c r="F1022" i="6"/>
  <c r="H1020" i="13"/>
  <c r="F1022" i="8"/>
  <c r="J1024" i="13"/>
  <c r="N1024" i="13" s="1"/>
  <c r="F1024" i="12" l="1"/>
  <c r="D1030" i="13"/>
  <c r="F1023" i="5"/>
  <c r="G1026" i="13"/>
  <c r="F1024" i="3"/>
  <c r="E1026" i="13"/>
  <c r="F1023" i="6"/>
  <c r="H1026" i="13"/>
  <c r="F1023" i="7"/>
  <c r="I1033" i="13"/>
  <c r="F1023" i="4"/>
  <c r="F1026" i="13"/>
  <c r="F1023" i="10"/>
  <c r="L1027" i="13"/>
  <c r="F1023" i="11"/>
  <c r="M1028" i="13"/>
  <c r="F1023" i="8"/>
  <c r="J1034" i="13"/>
  <c r="F1023" i="9"/>
  <c r="K1033" i="13"/>
  <c r="F1024" i="11" l="1"/>
  <c r="M1030" i="13"/>
  <c r="F1024" i="6"/>
  <c r="H1028" i="13"/>
  <c r="F1024" i="10"/>
  <c r="L1031" i="13"/>
  <c r="F1025" i="3"/>
  <c r="E1030" i="13"/>
  <c r="F1024" i="9"/>
  <c r="K1035" i="13"/>
  <c r="F1024" i="4"/>
  <c r="F1027" i="13"/>
  <c r="F1024" i="5"/>
  <c r="G1030" i="13"/>
  <c r="F1024" i="8"/>
  <c r="J1026" i="13"/>
  <c r="F1024" i="7"/>
  <c r="I1026" i="13"/>
  <c r="F1025" i="12"/>
  <c r="D1040" i="13"/>
  <c r="F1025" i="7" l="1"/>
  <c r="I1034" i="13"/>
  <c r="F1025" i="8"/>
  <c r="J1033" i="13"/>
  <c r="F1026" i="3"/>
  <c r="E1027" i="13"/>
  <c r="F1025" i="5"/>
  <c r="G1028" i="13"/>
  <c r="F1025" i="10"/>
  <c r="L1033" i="13"/>
  <c r="F1025" i="4"/>
  <c r="F1030" i="13"/>
  <c r="F1025" i="6"/>
  <c r="H1030" i="13"/>
  <c r="F1025" i="9"/>
  <c r="K1026" i="13"/>
  <c r="F1025" i="11"/>
  <c r="M1034" i="13"/>
  <c r="F1026" i="12"/>
  <c r="D1037" i="13"/>
  <c r="F1026" i="6" l="1"/>
  <c r="H1037" i="13"/>
  <c r="F1027" i="3"/>
  <c r="E1029" i="13"/>
  <c r="F1026" i="8"/>
  <c r="J1029" i="13"/>
  <c r="F1027" i="12"/>
  <c r="D1034" i="13"/>
  <c r="F1026" i="10"/>
  <c r="L1029" i="13"/>
  <c r="F1026" i="7"/>
  <c r="I1027" i="13"/>
  <c r="F1026" i="9"/>
  <c r="K1031" i="13"/>
  <c r="F1026" i="5"/>
  <c r="G1036" i="13"/>
  <c r="F1026" i="4"/>
  <c r="F1028" i="13"/>
  <c r="F1026" i="11"/>
  <c r="M1026" i="13"/>
  <c r="F1027" i="5" l="1"/>
  <c r="G1027" i="13"/>
  <c r="F1028" i="12"/>
  <c r="D1039" i="13"/>
  <c r="F1027" i="9"/>
  <c r="K1032" i="13"/>
  <c r="F1027" i="8"/>
  <c r="J1038" i="13"/>
  <c r="F1027" i="7"/>
  <c r="I1038" i="13"/>
  <c r="F1028" i="3"/>
  <c r="E1028" i="13"/>
  <c r="F1027" i="4"/>
  <c r="F1036" i="13"/>
  <c r="F1027" i="10"/>
  <c r="L1035" i="13"/>
  <c r="F1027" i="6"/>
  <c r="H1032" i="13"/>
  <c r="F1027" i="11"/>
  <c r="M1029" i="13"/>
  <c r="F1028" i="10" l="1"/>
  <c r="L1032" i="13"/>
  <c r="F1028" i="8"/>
  <c r="J1035" i="13"/>
  <c r="F1028" i="4"/>
  <c r="F1032" i="13"/>
  <c r="F1028" i="9"/>
  <c r="K1027" i="13"/>
  <c r="F1028" i="11"/>
  <c r="M1037" i="13"/>
  <c r="F1029" i="12"/>
  <c r="D1027" i="13"/>
  <c r="F1028" i="7"/>
  <c r="I1028" i="13"/>
  <c r="F1029" i="3"/>
  <c r="E1032" i="13"/>
  <c r="F1028" i="6"/>
  <c r="H1027" i="13"/>
  <c r="F1028" i="5"/>
  <c r="G1032" i="13"/>
  <c r="F1029" i="9" l="1"/>
  <c r="K1029" i="13"/>
  <c r="F1029" i="7"/>
  <c r="I1029" i="13"/>
  <c r="F1029" i="4"/>
  <c r="F1035" i="13"/>
  <c r="F1030" i="12"/>
  <c r="D1031" i="13"/>
  <c r="F1030" i="3"/>
  <c r="E1036" i="13"/>
  <c r="F1029" i="5"/>
  <c r="G1029" i="13"/>
  <c r="F1029" i="8"/>
  <c r="J1027" i="13"/>
  <c r="F1029" i="6"/>
  <c r="H1040" i="13"/>
  <c r="F1029" i="11"/>
  <c r="M1036" i="13"/>
  <c r="F1029" i="10"/>
  <c r="L1028" i="13"/>
  <c r="F1030" i="6" l="1"/>
  <c r="H1038" i="13"/>
  <c r="F1031" i="12"/>
  <c r="D1029" i="13"/>
  <c r="F1030" i="8"/>
  <c r="J1031" i="13"/>
  <c r="F1030" i="4"/>
  <c r="F1029" i="13"/>
  <c r="F1030" i="5"/>
  <c r="G1039" i="13"/>
  <c r="F1030" i="7"/>
  <c r="I1031" i="13"/>
  <c r="F1030" i="11"/>
  <c r="M1038" i="13"/>
  <c r="F1031" i="3"/>
  <c r="E1031" i="13"/>
  <c r="F1030" i="10"/>
  <c r="L1026" i="13"/>
  <c r="N1026" i="13" s="1"/>
  <c r="F1030" i="9"/>
  <c r="K1038" i="13"/>
  <c r="F1032" i="3" l="1"/>
  <c r="E1037" i="13"/>
  <c r="F1031" i="4"/>
  <c r="F1033" i="13"/>
  <c r="F1031" i="11"/>
  <c r="M1027" i="13"/>
  <c r="N1027" i="13" s="1"/>
  <c r="F1031" i="8"/>
  <c r="J1036" i="13"/>
  <c r="F1031" i="7"/>
  <c r="I1032" i="13"/>
  <c r="F1032" i="12"/>
  <c r="D1028" i="13"/>
  <c r="F1031" i="10"/>
  <c r="L1037" i="13"/>
  <c r="F1031" i="5"/>
  <c r="G1031" i="13"/>
  <c r="F1031" i="6"/>
  <c r="H1031" i="13"/>
  <c r="F1031" i="9"/>
  <c r="K1028" i="13"/>
  <c r="F1032" i="11" l="1"/>
  <c r="M1039" i="13"/>
  <c r="F1032" i="8"/>
  <c r="J1028" i="13"/>
  <c r="N1028" i="13" s="1"/>
  <c r="F1032" i="10"/>
  <c r="L1036" i="13"/>
  <c r="F1032" i="9"/>
  <c r="K1037" i="13"/>
  <c r="F1033" i="12"/>
  <c r="D1032" i="13"/>
  <c r="F1032" i="4"/>
  <c r="F1031" i="13"/>
  <c r="F1032" i="6"/>
  <c r="H1039" i="13"/>
  <c r="F1032" i="7"/>
  <c r="I1035" i="13"/>
  <c r="F1033" i="3"/>
  <c r="E1039" i="13"/>
  <c r="F1032" i="5"/>
  <c r="G1035" i="13"/>
  <c r="F1033" i="7" l="1"/>
  <c r="I1036" i="13"/>
  <c r="F1033" i="9"/>
  <c r="K1034" i="13"/>
  <c r="F1033" i="6"/>
  <c r="H1029" i="13"/>
  <c r="N1029" i="13" s="1"/>
  <c r="F1033" i="10"/>
  <c r="L1034" i="13"/>
  <c r="F1033" i="4"/>
  <c r="F1039" i="13"/>
  <c r="F1033" i="8"/>
  <c r="J1030" i="13"/>
  <c r="F1033" i="5"/>
  <c r="G1033" i="13"/>
  <c r="F1034" i="12"/>
  <c r="D1036" i="13"/>
  <c r="F1033" i="11"/>
  <c r="M1031" i="13"/>
  <c r="N1031" i="13" s="1"/>
  <c r="F1034" i="3"/>
  <c r="E1038" i="13"/>
  <c r="F1034" i="10" l="1"/>
  <c r="L1038" i="13"/>
  <c r="F1035" i="3"/>
  <c r="E1034" i="13"/>
  <c r="F1034" i="6"/>
  <c r="H1035" i="13"/>
  <c r="F1034" i="5"/>
  <c r="G1037" i="13"/>
  <c r="F1034" i="9"/>
  <c r="K1040" i="13"/>
  <c r="F1034" i="8"/>
  <c r="J1032" i="13"/>
  <c r="F1034" i="11"/>
  <c r="M1032" i="13"/>
  <c r="F1034" i="4"/>
  <c r="F1034" i="13"/>
  <c r="F1035" i="12"/>
  <c r="D1033" i="13"/>
  <c r="F1034" i="7"/>
  <c r="I1040" i="13"/>
  <c r="F1035" i="7" l="1"/>
  <c r="I1037" i="13"/>
  <c r="F1036" i="12"/>
  <c r="D1035" i="13"/>
  <c r="F1035" i="4"/>
  <c r="F1040" i="13"/>
  <c r="F1035" i="5"/>
  <c r="G1034" i="13"/>
  <c r="F1035" i="11"/>
  <c r="M1035" i="13"/>
  <c r="F1035" i="6"/>
  <c r="H1033" i="13"/>
  <c r="F1035" i="8"/>
  <c r="J1037" i="13"/>
  <c r="F1036" i="3"/>
  <c r="E1033" i="13"/>
  <c r="N1032" i="13"/>
  <c r="F1035" i="9"/>
  <c r="K1039" i="13"/>
  <c r="F1035" i="10"/>
  <c r="L1039" i="13"/>
  <c r="F1036" i="8" l="1"/>
  <c r="J1039" i="13"/>
  <c r="F1036" i="5"/>
  <c r="G1038" i="13"/>
  <c r="F1036" i="4"/>
  <c r="F1038" i="13"/>
  <c r="F1036" i="9"/>
  <c r="K1030" i="13"/>
  <c r="F1036" i="6"/>
  <c r="H1036" i="13"/>
  <c r="F1037" i="12"/>
  <c r="D1038" i="13"/>
  <c r="N1038" i="13" s="1"/>
  <c r="F1036" i="10"/>
  <c r="L1040" i="13"/>
  <c r="F1037" i="3"/>
  <c r="E1035" i="13"/>
  <c r="N1035" i="13" s="1"/>
  <c r="F1036" i="11"/>
  <c r="M1040" i="13"/>
  <c r="F1036" i="7"/>
  <c r="I1039" i="13"/>
  <c r="N1039" i="13" s="1"/>
  <c r="F1037" i="4" l="1"/>
  <c r="F1037" i="13"/>
  <c r="N1037" i="13" s="1"/>
  <c r="F1037" i="5"/>
  <c r="G1040" i="13"/>
  <c r="F1037" i="6"/>
  <c r="H1034" i="13"/>
  <c r="N1034" i="13" s="1"/>
  <c r="F1037" i="8"/>
  <c r="J1040" i="13"/>
  <c r="F1038" i="3"/>
  <c r="E1040" i="13"/>
  <c r="N1040" i="13" s="1"/>
  <c r="F1037" i="7"/>
  <c r="I1030" i="13"/>
  <c r="F1037" i="9"/>
  <c r="K1036" i="13"/>
  <c r="N1036" i="13" s="1"/>
  <c r="F1038" i="12"/>
  <c r="D1043" i="13"/>
  <c r="F1037" i="11"/>
  <c r="M1033" i="13"/>
  <c r="N1033" i="13" s="1"/>
  <c r="F1037" i="10"/>
  <c r="L1030" i="13"/>
  <c r="N1030" i="13" s="1"/>
  <c r="F1039" i="12" l="1"/>
  <c r="D1054" i="13"/>
  <c r="F1038" i="8"/>
  <c r="J1043" i="13"/>
  <c r="F1038" i="9"/>
  <c r="K1048" i="13"/>
  <c r="F1038" i="6"/>
  <c r="H1042" i="13"/>
  <c r="F1038" i="10"/>
  <c r="L1048" i="13"/>
  <c r="F1038" i="7"/>
  <c r="I1047" i="13"/>
  <c r="F1038" i="5"/>
  <c r="G1044" i="13"/>
  <c r="F1039" i="3"/>
  <c r="E1045" i="13"/>
  <c r="F1038" i="11"/>
  <c r="M1049" i="13"/>
  <c r="F1038" i="4"/>
  <c r="F1052" i="13"/>
  <c r="F1040" i="3" l="1"/>
  <c r="E1044" i="13"/>
  <c r="F1039" i="6"/>
  <c r="H1047" i="13"/>
  <c r="F1039" i="5"/>
  <c r="G1045" i="13"/>
  <c r="F1039" i="9"/>
  <c r="K1044" i="13"/>
  <c r="F1039" i="4"/>
  <c r="F1050" i="13"/>
  <c r="F1039" i="7"/>
  <c r="I1043" i="13"/>
  <c r="F1039" i="8"/>
  <c r="J1047" i="13"/>
  <c r="F1039" i="11"/>
  <c r="M1042" i="13"/>
  <c r="F1039" i="10"/>
  <c r="L1041" i="13"/>
  <c r="F1040" i="12"/>
  <c r="D1041" i="13"/>
  <c r="F1041" i="12" l="1"/>
  <c r="D1044" i="13"/>
  <c r="F1040" i="11"/>
  <c r="M1052" i="13"/>
  <c r="F1040" i="9"/>
  <c r="K1041" i="13"/>
  <c r="F1040" i="8"/>
  <c r="J1041" i="13"/>
  <c r="F1040" i="5"/>
  <c r="G1042" i="13"/>
  <c r="F1040" i="7"/>
  <c r="I1049" i="13"/>
  <c r="F1040" i="6"/>
  <c r="H1046" i="13"/>
  <c r="F1040" i="10"/>
  <c r="L1051" i="13"/>
  <c r="F1040" i="4"/>
  <c r="F1046" i="13"/>
  <c r="F1041" i="3"/>
  <c r="E1042" i="13"/>
  <c r="F1041" i="4" l="1"/>
  <c r="F1042" i="13"/>
  <c r="F1041" i="5"/>
  <c r="G1048" i="13"/>
  <c r="F1041" i="10"/>
  <c r="L1050" i="13"/>
  <c r="F1041" i="8"/>
  <c r="J1055" i="13"/>
  <c r="F1041" i="6"/>
  <c r="H1043" i="13"/>
  <c r="F1041" i="9"/>
  <c r="K1046" i="13"/>
  <c r="F1041" i="11"/>
  <c r="M1043" i="13"/>
  <c r="F1042" i="3"/>
  <c r="E1041" i="13"/>
  <c r="F1041" i="7"/>
  <c r="I1041" i="13"/>
  <c r="F1042" i="12"/>
  <c r="D1042" i="13"/>
  <c r="F1043" i="3" l="1"/>
  <c r="E1048" i="13"/>
  <c r="F1042" i="8"/>
  <c r="J1049" i="13"/>
  <c r="F1042" i="11"/>
  <c r="M1055" i="13"/>
  <c r="F1042" i="10"/>
  <c r="L1044" i="13"/>
  <c r="F1043" i="12"/>
  <c r="D1053" i="13"/>
  <c r="F1042" i="9"/>
  <c r="K1045" i="13"/>
  <c r="F1042" i="5"/>
  <c r="G1050" i="13"/>
  <c r="F1042" i="7"/>
  <c r="I1051" i="13"/>
  <c r="F1042" i="6"/>
  <c r="H1041" i="13"/>
  <c r="F1042" i="4"/>
  <c r="F1045" i="13"/>
  <c r="F1043" i="5" l="1"/>
  <c r="G1041" i="13"/>
  <c r="F1043" i="11"/>
  <c r="M1047" i="13"/>
  <c r="F1043" i="9"/>
  <c r="K1043" i="13"/>
  <c r="F1043" i="8"/>
  <c r="J1046" i="13"/>
  <c r="F1043" i="6"/>
  <c r="H1044" i="13"/>
  <c r="F1043" i="4"/>
  <c r="F1051" i="13"/>
  <c r="F1044" i="12"/>
  <c r="D1049" i="13"/>
  <c r="F1044" i="3"/>
  <c r="E1043" i="13"/>
  <c r="F1043" i="7"/>
  <c r="I1053" i="13"/>
  <c r="F1043" i="10"/>
  <c r="L1043" i="13"/>
  <c r="F1045" i="3" l="1"/>
  <c r="E1047" i="13"/>
  <c r="F1044" i="8"/>
  <c r="J1042" i="13"/>
  <c r="F1044" i="9"/>
  <c r="K1042" i="13"/>
  <c r="F1045" i="12"/>
  <c r="D1045" i="13"/>
  <c r="F1044" i="10"/>
  <c r="L1045" i="13"/>
  <c r="F1044" i="4"/>
  <c r="F1044" i="13"/>
  <c r="F1044" i="11"/>
  <c r="M1041" i="13"/>
  <c r="F1044" i="6"/>
  <c r="H1045" i="13"/>
  <c r="F1044" i="7"/>
  <c r="I1042" i="13"/>
  <c r="F1044" i="5"/>
  <c r="G1052" i="13"/>
  <c r="F1045" i="11" l="1"/>
  <c r="M1044" i="13"/>
  <c r="F1045" i="9"/>
  <c r="K1051" i="13"/>
  <c r="F1045" i="4"/>
  <c r="F1047" i="13"/>
  <c r="F1045" i="8"/>
  <c r="J1051" i="13"/>
  <c r="F1045" i="7"/>
  <c r="I1045" i="13"/>
  <c r="F1045" i="10"/>
  <c r="L1046" i="13"/>
  <c r="F1045" i="5"/>
  <c r="G1046" i="13"/>
  <c r="F1046" i="3"/>
  <c r="E1046" i="13"/>
  <c r="F1045" i="6"/>
  <c r="H1050" i="13"/>
  <c r="F1046" i="12"/>
  <c r="D1055" i="13"/>
  <c r="F1046" i="4" l="1"/>
  <c r="F1048" i="13"/>
  <c r="F1046" i="10"/>
  <c r="L1054" i="13"/>
  <c r="F1046" i="7"/>
  <c r="I1044" i="13"/>
  <c r="F1046" i="9"/>
  <c r="K1054" i="13"/>
  <c r="F1046" i="5"/>
  <c r="G1053" i="13"/>
  <c r="F1047" i="12"/>
  <c r="D1046" i="13"/>
  <c r="F1046" i="6"/>
  <c r="H1052" i="13"/>
  <c r="F1047" i="3"/>
  <c r="E1050" i="13"/>
  <c r="F1046" i="8"/>
  <c r="J1045" i="13"/>
  <c r="N1045" i="13" s="1"/>
  <c r="F1046" i="11"/>
  <c r="M1045" i="13"/>
  <c r="F1047" i="6" l="1"/>
  <c r="H1053" i="13"/>
  <c r="F1047" i="7"/>
  <c r="I1046" i="13"/>
  <c r="F1047" i="11"/>
  <c r="M1051" i="13"/>
  <c r="F1048" i="12"/>
  <c r="D1048" i="13"/>
  <c r="F1047" i="10"/>
  <c r="L1042" i="13"/>
  <c r="N1042" i="13" s="1"/>
  <c r="F1047" i="5"/>
  <c r="G1043" i="13"/>
  <c r="F1047" i="4"/>
  <c r="F1053" i="13"/>
  <c r="F1047" i="8"/>
  <c r="J1044" i="13"/>
  <c r="N1044" i="13" s="1"/>
  <c r="F1048" i="3"/>
  <c r="E1052" i="13"/>
  <c r="F1047" i="9"/>
  <c r="K1047" i="13"/>
  <c r="F1048" i="4" l="1"/>
  <c r="F1041" i="13"/>
  <c r="N1041" i="13" s="1"/>
  <c r="F1048" i="11"/>
  <c r="M1050" i="13"/>
  <c r="F1048" i="5"/>
  <c r="G1047" i="13"/>
  <c r="F1048" i="7"/>
  <c r="I1055" i="13"/>
  <c r="F1049" i="3"/>
  <c r="E1054" i="13"/>
  <c r="F1048" i="10"/>
  <c r="L1047" i="13"/>
  <c r="F1048" i="9"/>
  <c r="K1050" i="13"/>
  <c r="F1048" i="6"/>
  <c r="H1049" i="13"/>
  <c r="F1048" i="8"/>
  <c r="J1048" i="13"/>
  <c r="F1049" i="12"/>
  <c r="D1052" i="13"/>
  <c r="F1049" i="7" l="1"/>
  <c r="I1052" i="13"/>
  <c r="F1049" i="9"/>
  <c r="K1049" i="13"/>
  <c r="F1049" i="5"/>
  <c r="G1049" i="13"/>
  <c r="F1050" i="12"/>
  <c r="D1050" i="13"/>
  <c r="F1049" i="10"/>
  <c r="L1049" i="13"/>
  <c r="F1049" i="11"/>
  <c r="M1046" i="13"/>
  <c r="N1046" i="13" s="1"/>
  <c r="F1050" i="3"/>
  <c r="E1049" i="13"/>
  <c r="F1049" i="4"/>
  <c r="F1055" i="13"/>
  <c r="F1049" i="8"/>
  <c r="J1053" i="13"/>
  <c r="F1049" i="6"/>
  <c r="H1054" i="13"/>
  <c r="F1051" i="3" l="1"/>
  <c r="E1051" i="13"/>
  <c r="F1050" i="5"/>
  <c r="G1051" i="13"/>
  <c r="F1050" i="6"/>
  <c r="H1048" i="13"/>
  <c r="F1050" i="11"/>
  <c r="M1053" i="13"/>
  <c r="F1050" i="9"/>
  <c r="K1053" i="13"/>
  <c r="F1050" i="8"/>
  <c r="J1052" i="13"/>
  <c r="F1050" i="10"/>
  <c r="L1055" i="13"/>
  <c r="F1050" i="7"/>
  <c r="I1048" i="13"/>
  <c r="F1050" i="4"/>
  <c r="F1054" i="13"/>
  <c r="F1051" i="12"/>
  <c r="D1051" i="13"/>
  <c r="F1051" i="10" l="1"/>
  <c r="L1053" i="13"/>
  <c r="F1051" i="6"/>
  <c r="H1051" i="13"/>
  <c r="N1051" i="13" s="1"/>
  <c r="F1052" i="12"/>
  <c r="D1047" i="13"/>
  <c r="N1047" i="13" s="1"/>
  <c r="F1051" i="8"/>
  <c r="J1054" i="13"/>
  <c r="F1051" i="5"/>
  <c r="G1055" i="13"/>
  <c r="F1051" i="4"/>
  <c r="F1043" i="13"/>
  <c r="N1043" i="13" s="1"/>
  <c r="F1051" i="9"/>
  <c r="K1052" i="13"/>
  <c r="F1052" i="3"/>
  <c r="E1053" i="13"/>
  <c r="N1053" i="13" s="1"/>
  <c r="F1051" i="7"/>
  <c r="I1054" i="13"/>
  <c r="F1051" i="11"/>
  <c r="M1054" i="13"/>
  <c r="F1053" i="12" l="1"/>
  <c r="D1060" i="13"/>
  <c r="F1052" i="6"/>
  <c r="H1055" i="13"/>
  <c r="F1052" i="4"/>
  <c r="F1049" i="13"/>
  <c r="N1049" i="13" s="1"/>
  <c r="F1052" i="5"/>
  <c r="G1054" i="13"/>
  <c r="N1054" i="13" s="1"/>
  <c r="F1052" i="11"/>
  <c r="M1048" i="13"/>
  <c r="N1048" i="13" s="1"/>
  <c r="F1052" i="7"/>
  <c r="I1050" i="13"/>
  <c r="F1052" i="10"/>
  <c r="L1052" i="13"/>
  <c r="N1052" i="13" s="1"/>
  <c r="F1053" i="3"/>
  <c r="E1055" i="13"/>
  <c r="N1055" i="13" s="1"/>
  <c r="F1052" i="8"/>
  <c r="J1050" i="13"/>
  <c r="F1052" i="9"/>
  <c r="K1055" i="13"/>
  <c r="F1054" i="3" l="1"/>
  <c r="E1060" i="13"/>
  <c r="F1053" i="5"/>
  <c r="G1057" i="13"/>
  <c r="F1053" i="10"/>
  <c r="L1057" i="13"/>
  <c r="F1053" i="4"/>
  <c r="F1057" i="13"/>
  <c r="N1050" i="13"/>
  <c r="F1053" i="9"/>
  <c r="K1063" i="13"/>
  <c r="F1053" i="7"/>
  <c r="I1068" i="13"/>
  <c r="F1053" i="6"/>
  <c r="H1062" i="13"/>
  <c r="F1053" i="8"/>
  <c r="J1068" i="13"/>
  <c r="F1053" i="11"/>
  <c r="M1058" i="13"/>
  <c r="F1054" i="12"/>
  <c r="D1061" i="13"/>
  <c r="F1054" i="4" l="1"/>
  <c r="F1056" i="13"/>
  <c r="F1054" i="10"/>
  <c r="L1056" i="13"/>
  <c r="F1055" i="12"/>
  <c r="D1059" i="13"/>
  <c r="F1054" i="7"/>
  <c r="I1058" i="13"/>
  <c r="F1054" i="6"/>
  <c r="H1058" i="13"/>
  <c r="F1054" i="5"/>
  <c r="G1062" i="13"/>
  <c r="F1054" i="11"/>
  <c r="M1061" i="13"/>
  <c r="F1054" i="9"/>
  <c r="K1068" i="13"/>
  <c r="F1054" i="8"/>
  <c r="J1064" i="13"/>
  <c r="F1055" i="3"/>
  <c r="E1057" i="13"/>
  <c r="F1055" i="9" l="1"/>
  <c r="K1056" i="13"/>
  <c r="F1055" i="7"/>
  <c r="I1056" i="13"/>
  <c r="F1055" i="11"/>
  <c r="M1059" i="13"/>
  <c r="F1056" i="12"/>
  <c r="D1069" i="13"/>
  <c r="F1055" i="5"/>
  <c r="G1060" i="13"/>
  <c r="F1055" i="10"/>
  <c r="L1065" i="13"/>
  <c r="F1056" i="3"/>
  <c r="E1062" i="13"/>
  <c r="F1055" i="8"/>
  <c r="J1058" i="13"/>
  <c r="F1055" i="6"/>
  <c r="H1057" i="13"/>
  <c r="F1055" i="4"/>
  <c r="F1062" i="13"/>
  <c r="F1056" i="8" l="1"/>
  <c r="J1056" i="13"/>
  <c r="F1057" i="12"/>
  <c r="D1063" i="13"/>
  <c r="F1057" i="3"/>
  <c r="E1056" i="13"/>
  <c r="F1056" i="11"/>
  <c r="M1067" i="13"/>
  <c r="F1056" i="10"/>
  <c r="L1066" i="13"/>
  <c r="F1056" i="7"/>
  <c r="I1064" i="13"/>
  <c r="F1056" i="4"/>
  <c r="F1059" i="13"/>
  <c r="F1056" i="6"/>
  <c r="H1066" i="13"/>
  <c r="F1056" i="5"/>
  <c r="G1067" i="13"/>
  <c r="F1056" i="9"/>
  <c r="K1058" i="13"/>
  <c r="F1057" i="6" l="1"/>
  <c r="H1063" i="13"/>
  <c r="F1057" i="11"/>
  <c r="M1064" i="13"/>
  <c r="F1057" i="4"/>
  <c r="F1067" i="13"/>
  <c r="F1058" i="3"/>
  <c r="E1063" i="13"/>
  <c r="F1057" i="7"/>
  <c r="I1059" i="13"/>
  <c r="F1058" i="12"/>
  <c r="D1056" i="13"/>
  <c r="F1057" i="9"/>
  <c r="K1070" i="13"/>
  <c r="F1057" i="5"/>
  <c r="G1059" i="13"/>
  <c r="F1057" i="10"/>
  <c r="L1058" i="13"/>
  <c r="F1057" i="8"/>
  <c r="J1059" i="13"/>
  <c r="F1059" i="3" l="1"/>
  <c r="E1058" i="13"/>
  <c r="F1058" i="9"/>
  <c r="K1064" i="13"/>
  <c r="F1058" i="4"/>
  <c r="F1060" i="13"/>
  <c r="F1058" i="5"/>
  <c r="G1056" i="13"/>
  <c r="N1056" i="13" s="1"/>
  <c r="F1058" i="11"/>
  <c r="M1056" i="13"/>
  <c r="F1058" i="8"/>
  <c r="J1065" i="13"/>
  <c r="F1059" i="12"/>
  <c r="D1057" i="13"/>
  <c r="F1058" i="10"/>
  <c r="L1060" i="13"/>
  <c r="F1058" i="7"/>
  <c r="I1067" i="13"/>
  <c r="F1058" i="6"/>
  <c r="H1056" i="13"/>
  <c r="F1060" i="12" l="1"/>
  <c r="D1065" i="13"/>
  <c r="F1059" i="4"/>
  <c r="F1069" i="13"/>
  <c r="F1059" i="8"/>
  <c r="J1069" i="13"/>
  <c r="F1059" i="9"/>
  <c r="K1057" i="13"/>
  <c r="F1059" i="6"/>
  <c r="H1059" i="13"/>
  <c r="F1059" i="11"/>
  <c r="M1062" i="13"/>
  <c r="F1059" i="7"/>
  <c r="I1065" i="13"/>
  <c r="F1060" i="3"/>
  <c r="E1059" i="13"/>
  <c r="F1059" i="10"/>
  <c r="L1064" i="13"/>
  <c r="F1059" i="5"/>
  <c r="G1061" i="13"/>
  <c r="F1060" i="7" l="1"/>
  <c r="I1060" i="13"/>
  <c r="F1060" i="8"/>
  <c r="J1061" i="13"/>
  <c r="F1060" i="5"/>
  <c r="G1066" i="13"/>
  <c r="F1060" i="11"/>
  <c r="M1065" i="13"/>
  <c r="F1060" i="4"/>
  <c r="F1065" i="13"/>
  <c r="F1060" i="10"/>
  <c r="L1059" i="13"/>
  <c r="F1060" i="6"/>
  <c r="H1060" i="13"/>
  <c r="F1061" i="12"/>
  <c r="D1062" i="13"/>
  <c r="F1061" i="3"/>
  <c r="E1061" i="13"/>
  <c r="F1060" i="9"/>
  <c r="K1065" i="13"/>
  <c r="F1062" i="12" l="1"/>
  <c r="D1066" i="13"/>
  <c r="F1061" i="11"/>
  <c r="M1060" i="13"/>
  <c r="F1061" i="6"/>
  <c r="H1064" i="13"/>
  <c r="F1061" i="5"/>
  <c r="G1065" i="13"/>
  <c r="F1061" i="9"/>
  <c r="K1066" i="13"/>
  <c r="F1061" i="10"/>
  <c r="L1070" i="13"/>
  <c r="F1062" i="3"/>
  <c r="E1067" i="13"/>
  <c r="F1061" i="8"/>
  <c r="J1066" i="13"/>
  <c r="F1061" i="4"/>
  <c r="F1058" i="13"/>
  <c r="F1061" i="7"/>
  <c r="I1066" i="13"/>
  <c r="F1062" i="5" l="1"/>
  <c r="G1063" i="13"/>
  <c r="F1062" i="6"/>
  <c r="H1070" i="13"/>
  <c r="F1063" i="3"/>
  <c r="E1066" i="13"/>
  <c r="F1062" i="7"/>
  <c r="I1061" i="13"/>
  <c r="F1062" i="10"/>
  <c r="L1068" i="13"/>
  <c r="F1062" i="4"/>
  <c r="F1066" i="13"/>
  <c r="F1062" i="11"/>
  <c r="M1068" i="13"/>
  <c r="F1062" i="9"/>
  <c r="K1061" i="13"/>
  <c r="F1062" i="8"/>
  <c r="J1057" i="13"/>
  <c r="F1063" i="12"/>
  <c r="D1067" i="13"/>
  <c r="F1063" i="9" l="1"/>
  <c r="K1060" i="13"/>
  <c r="F1063" i="7"/>
  <c r="I1063" i="13"/>
  <c r="F1063" i="11"/>
  <c r="M1057" i="13"/>
  <c r="F1064" i="3"/>
  <c r="E1064" i="13"/>
  <c r="F1064" i="12"/>
  <c r="D1070" i="13"/>
  <c r="F1063" i="4"/>
  <c r="F1063" i="13"/>
  <c r="F1063" i="6"/>
  <c r="H1061" i="13"/>
  <c r="F1063" i="8"/>
  <c r="J1063" i="13"/>
  <c r="F1063" i="10"/>
  <c r="L1061" i="13"/>
  <c r="F1063" i="5"/>
  <c r="G1069" i="13"/>
  <c r="F1064" i="6" l="1"/>
  <c r="H1069" i="13"/>
  <c r="F1064" i="11"/>
  <c r="M1063" i="13"/>
  <c r="N1063" i="13" s="1"/>
  <c r="F1064" i="5"/>
  <c r="G1058" i="13"/>
  <c r="F1064" i="7"/>
  <c r="I1069" i="13"/>
  <c r="F1064" i="4"/>
  <c r="F1061" i="13"/>
  <c r="N1061" i="13" s="1"/>
  <c r="F1064" i="10"/>
  <c r="L1063" i="13"/>
  <c r="F1065" i="12"/>
  <c r="D1064" i="13"/>
  <c r="F1064" i="9"/>
  <c r="K1059" i="13"/>
  <c r="N1059" i="13" s="1"/>
  <c r="F1064" i="8"/>
  <c r="J1067" i="13"/>
  <c r="F1065" i="3"/>
  <c r="E1069" i="13"/>
  <c r="F1065" i="5" l="1"/>
  <c r="G1064" i="13"/>
  <c r="F1066" i="3"/>
  <c r="E1065" i="13"/>
  <c r="F1065" i="10"/>
  <c r="L1067" i="13"/>
  <c r="F1065" i="8"/>
  <c r="J1060" i="13"/>
  <c r="N1060" i="13" s="1"/>
  <c r="F1065" i="4"/>
  <c r="F1070" i="13"/>
  <c r="F1065" i="11"/>
  <c r="M1069" i="13"/>
  <c r="F1066" i="12"/>
  <c r="D1058" i="13"/>
  <c r="N1058" i="13" s="1"/>
  <c r="F1065" i="9"/>
  <c r="K1067" i="13"/>
  <c r="F1065" i="7"/>
  <c r="I1062" i="13"/>
  <c r="F1065" i="6"/>
  <c r="H1068" i="13"/>
  <c r="F1067" i="12" l="1"/>
  <c r="D1068" i="13"/>
  <c r="F1066" i="10"/>
  <c r="L1062" i="13"/>
  <c r="F1066" i="6"/>
  <c r="H1067" i="13"/>
  <c r="N1067" i="13" s="1"/>
  <c r="F1066" i="11"/>
  <c r="M1066" i="13"/>
  <c r="N1066" i="13" s="1"/>
  <c r="F1067" i="3"/>
  <c r="E1070" i="13"/>
  <c r="F1066" i="4"/>
  <c r="F1064" i="13"/>
  <c r="N1064" i="13" s="1"/>
  <c r="F1066" i="5"/>
  <c r="G1068" i="13"/>
  <c r="F1066" i="7"/>
  <c r="I1070" i="13"/>
  <c r="F1066" i="9"/>
  <c r="K1062" i="13"/>
  <c r="F1066" i="8"/>
  <c r="J1070" i="13"/>
  <c r="F1067" i="11" l="1"/>
  <c r="M1070" i="13"/>
  <c r="F1067" i="6"/>
  <c r="H1065" i="13"/>
  <c r="N1065" i="13" s="1"/>
  <c r="F1067" i="8"/>
  <c r="J1062" i="13"/>
  <c r="N1062" i="13" s="1"/>
  <c r="F1067" i="4"/>
  <c r="F1068" i="13"/>
  <c r="N1068" i="13" s="1"/>
  <c r="F1067" i="10"/>
  <c r="L1069" i="13"/>
  <c r="F1067" i="5"/>
  <c r="G1070" i="13"/>
  <c r="N1070" i="13" s="1"/>
  <c r="F1067" i="9"/>
  <c r="K1069" i="13"/>
  <c r="N1069" i="13" s="1"/>
  <c r="F1068" i="3"/>
  <c r="E1068" i="13"/>
  <c r="F1067" i="7"/>
  <c r="I1057" i="13"/>
  <c r="N1057" i="13" s="1"/>
  <c r="F1068" i="12"/>
  <c r="D1072" i="13"/>
  <c r="F1068" i="4" l="1"/>
  <c r="F1071" i="13"/>
  <c r="F1068" i="9"/>
  <c r="K1071" i="13"/>
  <c r="F1068" i="8"/>
  <c r="J1083" i="13"/>
  <c r="F1069" i="12"/>
  <c r="D1075" i="13"/>
  <c r="F1068" i="7"/>
  <c r="I1083" i="13"/>
  <c r="F1068" i="6"/>
  <c r="H1078" i="13"/>
  <c r="F1068" i="10"/>
  <c r="L1073" i="13"/>
  <c r="F1069" i="3"/>
  <c r="E1072" i="13"/>
  <c r="F1068" i="5"/>
  <c r="G1071" i="13"/>
  <c r="F1068" i="11"/>
  <c r="M1081" i="13"/>
  <c r="F1070" i="3" l="1"/>
  <c r="E1073" i="13"/>
  <c r="F1070" i="12"/>
  <c r="D1079" i="13"/>
  <c r="F1069" i="8"/>
  <c r="J1076" i="13"/>
  <c r="F1069" i="10"/>
  <c r="L1072" i="13"/>
  <c r="F1069" i="11"/>
  <c r="M1071" i="13"/>
  <c r="F1069" i="6"/>
  <c r="H1072" i="13"/>
  <c r="F1069" i="9"/>
  <c r="K1073" i="13"/>
  <c r="F1069" i="5"/>
  <c r="G1074" i="13"/>
  <c r="F1069" i="7"/>
  <c r="I1076" i="13"/>
  <c r="F1069" i="4"/>
  <c r="F1072" i="13"/>
  <c r="F1070" i="5" l="1"/>
  <c r="G1072" i="13"/>
  <c r="F1070" i="10"/>
  <c r="L1074" i="13"/>
  <c r="F1070" i="9"/>
  <c r="K1076" i="13"/>
  <c r="F1070" i="8"/>
  <c r="J1071" i="13"/>
  <c r="F1070" i="6"/>
  <c r="H1074" i="13"/>
  <c r="F1071" i="12"/>
  <c r="D1074" i="13"/>
  <c r="F1070" i="7"/>
  <c r="I1073" i="13"/>
  <c r="F1070" i="11"/>
  <c r="M1074" i="13"/>
  <c r="F1071" i="3"/>
  <c r="E1080" i="13"/>
  <c r="F1070" i="4"/>
  <c r="F1073" i="13"/>
  <c r="F1071" i="8" l="1"/>
  <c r="J1073" i="13"/>
  <c r="F1071" i="9"/>
  <c r="K1078" i="13"/>
  <c r="F1071" i="7"/>
  <c r="I1081" i="13"/>
  <c r="F1071" i="4"/>
  <c r="F1084" i="13"/>
  <c r="F1072" i="12"/>
  <c r="D1071" i="13"/>
  <c r="F1071" i="10"/>
  <c r="L1071" i="13"/>
  <c r="F1071" i="6"/>
  <c r="H1076" i="13"/>
  <c r="F1071" i="5"/>
  <c r="G1073" i="13"/>
  <c r="F1072" i="3"/>
  <c r="E1074" i="13"/>
  <c r="F1071" i="11"/>
  <c r="M1077" i="13"/>
  <c r="F1072" i="5" l="1"/>
  <c r="G1080" i="13"/>
  <c r="F1072" i="4"/>
  <c r="F1074" i="13"/>
  <c r="F1072" i="6"/>
  <c r="H1079" i="13"/>
  <c r="F1072" i="7"/>
  <c r="I1071" i="13"/>
  <c r="F1072" i="11"/>
  <c r="M1078" i="13"/>
  <c r="F1072" i="10"/>
  <c r="L1076" i="13"/>
  <c r="F1072" i="9"/>
  <c r="K1075" i="13"/>
  <c r="F1073" i="12"/>
  <c r="D1085" i="13"/>
  <c r="F1073" i="3"/>
  <c r="E1075" i="13"/>
  <c r="F1072" i="8"/>
  <c r="J1075" i="13"/>
  <c r="F1073" i="7" l="1"/>
  <c r="I1075" i="13"/>
  <c r="F1073" i="9"/>
  <c r="K1072" i="13"/>
  <c r="F1073" i="6"/>
  <c r="H1077" i="13"/>
  <c r="F1073" i="10"/>
  <c r="L1083" i="13"/>
  <c r="F1073" i="4"/>
  <c r="F1080" i="13"/>
  <c r="F1074" i="3"/>
  <c r="E1071" i="13"/>
  <c r="F1073" i="11"/>
  <c r="M1080" i="13"/>
  <c r="F1073" i="5"/>
  <c r="G1077" i="13"/>
  <c r="F1073" i="8"/>
  <c r="J1081" i="13"/>
  <c r="F1074" i="12"/>
  <c r="D1082" i="13"/>
  <c r="F1074" i="5" l="1"/>
  <c r="G1084" i="13"/>
  <c r="F1074" i="11"/>
  <c r="M1079" i="13"/>
  <c r="F1074" i="6"/>
  <c r="H1080" i="13"/>
  <c r="F1075" i="3"/>
  <c r="E1077" i="13"/>
  <c r="F1074" i="9"/>
  <c r="K1074" i="13"/>
  <c r="F1074" i="4"/>
  <c r="F1082" i="13"/>
  <c r="F1074" i="7"/>
  <c r="I1082" i="13"/>
  <c r="F1075" i="12"/>
  <c r="D1073" i="13"/>
  <c r="F1074" i="8"/>
  <c r="J1085" i="13"/>
  <c r="F1074" i="10"/>
  <c r="L1078" i="13"/>
  <c r="F1076" i="3" l="1"/>
  <c r="E1078" i="13"/>
  <c r="F1075" i="7"/>
  <c r="I1077" i="13"/>
  <c r="F1075" i="6"/>
  <c r="H1084" i="13"/>
  <c r="F1075" i="11"/>
  <c r="M1076" i="13"/>
  <c r="F1075" i="8"/>
  <c r="J1072" i="13"/>
  <c r="F1075" i="9"/>
  <c r="K1082" i="13"/>
  <c r="F1075" i="10"/>
  <c r="L1077" i="13"/>
  <c r="F1075" i="4"/>
  <c r="F1075" i="13"/>
  <c r="F1076" i="12"/>
  <c r="D1077" i="13"/>
  <c r="F1075" i="5"/>
  <c r="G1075" i="13"/>
  <c r="F1076" i="6" l="1"/>
  <c r="H1073" i="13"/>
  <c r="F1076" i="9"/>
  <c r="K1084" i="13"/>
  <c r="F1076" i="7"/>
  <c r="I1072" i="13"/>
  <c r="F1076" i="8"/>
  <c r="J1082" i="13"/>
  <c r="F1076" i="10"/>
  <c r="L1081" i="13"/>
  <c r="F1077" i="12"/>
  <c r="D1081" i="13"/>
  <c r="F1077" i="3"/>
  <c r="E1084" i="13"/>
  <c r="F1076" i="5"/>
  <c r="G1082" i="13"/>
  <c r="F1076" i="4"/>
  <c r="F1079" i="13"/>
  <c r="F1076" i="11"/>
  <c r="M1082" i="13"/>
  <c r="F1077" i="10" l="1"/>
  <c r="L1079" i="13"/>
  <c r="F1077" i="5"/>
  <c r="G1079" i="13"/>
  <c r="F1077" i="8"/>
  <c r="J1084" i="13"/>
  <c r="F1078" i="3"/>
  <c r="E1082" i="13"/>
  <c r="F1077" i="7"/>
  <c r="I1079" i="13"/>
  <c r="F1078" i="12"/>
  <c r="D1076" i="13"/>
  <c r="F1077" i="11"/>
  <c r="M1075" i="13"/>
  <c r="F1077" i="4"/>
  <c r="F1078" i="13"/>
  <c r="F1077" i="9"/>
  <c r="K1085" i="13"/>
  <c r="F1077" i="6"/>
  <c r="H1083" i="13"/>
  <c r="F1079" i="3" l="1"/>
  <c r="E1079" i="13"/>
  <c r="F1078" i="4"/>
  <c r="F1077" i="13"/>
  <c r="F1078" i="8"/>
  <c r="J1079" i="13"/>
  <c r="F1078" i="11"/>
  <c r="M1072" i="13"/>
  <c r="N1072" i="13" s="1"/>
  <c r="F1079" i="12"/>
  <c r="D1083" i="13"/>
  <c r="F1078" i="6"/>
  <c r="H1085" i="13"/>
  <c r="F1078" i="5"/>
  <c r="G1081" i="13"/>
  <c r="F1078" i="9"/>
  <c r="K1081" i="13"/>
  <c r="F1078" i="7"/>
  <c r="I1078" i="13"/>
  <c r="F1078" i="10"/>
  <c r="L1080" i="13"/>
  <c r="F1079" i="5" l="1"/>
  <c r="G1083" i="13"/>
  <c r="F1079" i="8"/>
  <c r="J1077" i="13"/>
  <c r="F1079" i="10"/>
  <c r="L1084" i="13"/>
  <c r="F1079" i="6"/>
  <c r="H1071" i="13"/>
  <c r="N1071" i="13" s="1"/>
  <c r="F1079" i="4"/>
  <c r="F1081" i="13"/>
  <c r="F1080" i="3"/>
  <c r="E1085" i="13"/>
  <c r="F1079" i="7"/>
  <c r="I1084" i="13"/>
  <c r="F1079" i="9"/>
  <c r="K1080" i="13"/>
  <c r="F1079" i="11"/>
  <c r="M1073" i="13"/>
  <c r="N1073" i="13" s="1"/>
  <c r="F1080" i="12"/>
  <c r="D1084" i="13"/>
  <c r="F1080" i="6" l="1"/>
  <c r="H1082" i="13"/>
  <c r="F1081" i="3"/>
  <c r="E1081" i="13"/>
  <c r="F1080" i="10"/>
  <c r="L1075" i="13"/>
  <c r="F1080" i="11"/>
  <c r="M1085" i="13"/>
  <c r="F1081" i="12"/>
  <c r="D1080" i="13"/>
  <c r="F1080" i="4"/>
  <c r="F1083" i="13"/>
  <c r="F1080" i="8"/>
  <c r="J1080" i="13"/>
  <c r="F1080" i="7"/>
  <c r="I1080" i="13"/>
  <c r="F1080" i="9"/>
  <c r="K1083" i="13"/>
  <c r="F1080" i="5"/>
  <c r="G1078" i="13"/>
  <c r="F1081" i="8" l="1"/>
  <c r="J1078" i="13"/>
  <c r="F1081" i="10"/>
  <c r="L1085" i="13"/>
  <c r="F1081" i="5"/>
  <c r="G1085" i="13"/>
  <c r="F1081" i="4"/>
  <c r="F1085" i="13"/>
  <c r="F1082" i="3"/>
  <c r="E1083" i="13"/>
  <c r="N1080" i="13"/>
  <c r="F1081" i="6"/>
  <c r="H1081" i="13"/>
  <c r="N1081" i="13" s="1"/>
  <c r="F1081" i="7"/>
  <c r="I1085" i="13"/>
  <c r="F1081" i="11"/>
  <c r="M1083" i="13"/>
  <c r="F1081" i="9"/>
  <c r="K1079" i="13"/>
  <c r="N1079" i="13" s="1"/>
  <c r="F1082" i="12"/>
  <c r="D1078" i="13"/>
  <c r="N1078" i="13" s="1"/>
  <c r="F1082" i="7" l="1"/>
  <c r="I1074" i="13"/>
  <c r="F1082" i="4"/>
  <c r="F1076" i="13"/>
  <c r="F1083" i="12"/>
  <c r="D1088" i="13"/>
  <c r="F1082" i="6"/>
  <c r="H1075" i="13"/>
  <c r="N1075" i="13" s="1"/>
  <c r="F1082" i="5"/>
  <c r="G1076" i="13"/>
  <c r="F1082" i="9"/>
  <c r="K1077" i="13"/>
  <c r="N1077" i="13" s="1"/>
  <c r="N1083" i="13"/>
  <c r="F1082" i="10"/>
  <c r="L1082" i="13"/>
  <c r="N1082" i="13" s="1"/>
  <c r="F1082" i="11"/>
  <c r="M1084" i="13"/>
  <c r="N1084" i="13" s="1"/>
  <c r="F1083" i="3"/>
  <c r="E1076" i="13"/>
  <c r="N1085" i="13"/>
  <c r="F1082" i="8"/>
  <c r="J1074" i="13"/>
  <c r="F1083" i="6" l="1"/>
  <c r="H1091" i="13"/>
  <c r="F1083" i="10"/>
  <c r="L1094" i="13"/>
  <c r="F1083" i="8"/>
  <c r="J1090" i="13"/>
  <c r="F1084" i="12"/>
  <c r="D1100" i="13"/>
  <c r="N1076" i="13"/>
  <c r="F1083" i="9"/>
  <c r="K1087" i="13"/>
  <c r="F1083" i="4"/>
  <c r="F1086" i="13"/>
  <c r="N1074" i="13"/>
  <c r="F1083" i="11"/>
  <c r="M1090" i="13"/>
  <c r="F1084" i="3"/>
  <c r="E1091" i="13"/>
  <c r="F1083" i="5"/>
  <c r="G1091" i="13"/>
  <c r="F1083" i="7"/>
  <c r="I1090" i="13"/>
  <c r="F1084" i="11" l="1"/>
  <c r="M1091" i="13"/>
  <c r="F1085" i="12"/>
  <c r="D1095" i="13"/>
  <c r="F1084" i="8"/>
  <c r="J1095" i="13"/>
  <c r="F1084" i="7"/>
  <c r="I1096" i="13"/>
  <c r="F1084" i="4"/>
  <c r="F1091" i="13"/>
  <c r="F1084" i="10"/>
  <c r="L1086" i="13"/>
  <c r="F1084" i="9"/>
  <c r="K1090" i="13"/>
  <c r="F1085" i="3"/>
  <c r="E1086" i="13"/>
  <c r="F1084" i="5"/>
  <c r="G1086" i="13"/>
  <c r="F1084" i="6"/>
  <c r="H1092" i="13"/>
  <c r="F1086" i="3" l="1"/>
  <c r="E1087" i="13"/>
  <c r="F1085" i="7"/>
  <c r="I1089" i="13"/>
  <c r="F1085" i="9"/>
  <c r="K1092" i="13"/>
  <c r="F1085" i="8"/>
  <c r="J1089" i="13"/>
  <c r="F1085" i="10"/>
  <c r="L1090" i="13"/>
  <c r="F1086" i="12"/>
  <c r="D1097" i="13"/>
  <c r="F1085" i="6"/>
  <c r="H1088" i="13"/>
  <c r="F1085" i="5"/>
  <c r="G1087" i="13"/>
  <c r="F1085" i="4"/>
  <c r="F1093" i="13"/>
  <c r="F1085" i="11"/>
  <c r="M1088" i="13"/>
  <c r="F1086" i="8" l="1"/>
  <c r="J1086" i="13"/>
  <c r="F1086" i="5"/>
  <c r="G1089" i="13"/>
  <c r="F1086" i="6"/>
  <c r="H1096" i="13"/>
  <c r="F1086" i="9"/>
  <c r="K1098" i="13"/>
  <c r="F1087" i="12"/>
  <c r="D1093" i="13"/>
  <c r="F1086" i="11"/>
  <c r="M1087" i="13"/>
  <c r="F1086" i="7"/>
  <c r="I1086" i="13"/>
  <c r="F1086" i="10"/>
  <c r="L1098" i="13"/>
  <c r="F1086" i="4"/>
  <c r="F1089" i="13"/>
  <c r="F1087" i="3"/>
  <c r="E1100" i="13"/>
  <c r="F1087" i="10" l="1"/>
  <c r="L1087" i="13"/>
  <c r="F1087" i="9"/>
  <c r="K1089" i="13"/>
  <c r="F1087" i="7"/>
  <c r="I1088" i="13"/>
  <c r="F1087" i="6"/>
  <c r="H1097" i="13"/>
  <c r="F1088" i="3"/>
  <c r="E1089" i="13"/>
  <c r="F1087" i="5"/>
  <c r="G1088" i="13"/>
  <c r="F1088" i="12"/>
  <c r="D1086" i="13"/>
  <c r="F1087" i="11"/>
  <c r="M1099" i="13"/>
  <c r="F1087" i="4"/>
  <c r="F1087" i="13"/>
  <c r="F1087" i="8"/>
  <c r="J1096" i="13"/>
  <c r="F1088" i="6" l="1"/>
  <c r="H1099" i="13"/>
  <c r="F1089" i="12"/>
  <c r="D1099" i="13"/>
  <c r="F1088" i="7"/>
  <c r="I1095" i="13"/>
  <c r="F1088" i="8"/>
  <c r="J1088" i="13"/>
  <c r="F1088" i="5"/>
  <c r="G1093" i="13"/>
  <c r="F1088" i="4"/>
  <c r="F1088" i="13"/>
  <c r="F1088" i="9"/>
  <c r="K1094" i="13"/>
  <c r="F1088" i="11"/>
  <c r="M1089" i="13"/>
  <c r="F1089" i="3"/>
  <c r="E1088" i="13"/>
  <c r="F1088" i="10"/>
  <c r="L1092" i="13"/>
  <c r="F1089" i="11" l="1"/>
  <c r="M1092" i="13"/>
  <c r="F1089" i="8"/>
  <c r="J1094" i="13"/>
  <c r="F1089" i="9"/>
  <c r="K1096" i="13"/>
  <c r="F1089" i="7"/>
  <c r="I1087" i="13"/>
  <c r="F1089" i="10"/>
  <c r="L1097" i="13"/>
  <c r="F1089" i="4"/>
  <c r="F1095" i="13"/>
  <c r="F1090" i="12"/>
  <c r="D1087" i="13"/>
  <c r="F1090" i="3"/>
  <c r="E1093" i="13"/>
  <c r="F1089" i="5"/>
  <c r="G1097" i="13"/>
  <c r="F1089" i="6"/>
  <c r="H1087" i="13"/>
  <c r="F1090" i="7" l="1"/>
  <c r="I1098" i="13"/>
  <c r="F1090" i="9"/>
  <c r="K1091" i="13"/>
  <c r="F1090" i="6"/>
  <c r="H1090" i="13"/>
  <c r="F1091" i="12"/>
  <c r="D1089" i="13"/>
  <c r="F1090" i="8"/>
  <c r="J1087" i="13"/>
  <c r="N1087" i="13" s="1"/>
  <c r="F1090" i="4"/>
  <c r="F1094" i="13"/>
  <c r="F1090" i="5"/>
  <c r="G1098" i="13"/>
  <c r="F1090" i="10"/>
  <c r="L1088" i="13"/>
  <c r="F1091" i="3"/>
  <c r="E1097" i="13"/>
  <c r="F1090" i="11"/>
  <c r="M1095" i="13"/>
  <c r="F1091" i="11" l="1"/>
  <c r="M1100" i="13"/>
  <c r="F1092" i="3"/>
  <c r="E1099" i="13"/>
  <c r="F1091" i="10"/>
  <c r="L1089" i="13"/>
  <c r="F1092" i="12"/>
  <c r="D1092" i="13"/>
  <c r="F1091" i="5"/>
  <c r="G1100" i="13"/>
  <c r="F1091" i="6"/>
  <c r="H1093" i="13"/>
  <c r="F1091" i="4"/>
  <c r="F1097" i="13"/>
  <c r="F1091" i="9"/>
  <c r="K1086" i="13"/>
  <c r="F1091" i="8"/>
  <c r="J1099" i="13"/>
  <c r="F1091" i="7"/>
  <c r="I1094" i="13"/>
  <c r="F1093" i="12" l="1"/>
  <c r="D1096" i="13"/>
  <c r="F1092" i="4"/>
  <c r="F1092" i="13"/>
  <c r="F1092" i="10"/>
  <c r="L1093" i="13"/>
  <c r="F1092" i="7"/>
  <c r="I1093" i="13"/>
  <c r="F1092" i="6"/>
  <c r="H1086" i="13"/>
  <c r="F1093" i="3"/>
  <c r="E1090" i="13"/>
  <c r="F1092" i="9"/>
  <c r="K1088" i="13"/>
  <c r="N1088" i="13" s="1"/>
  <c r="F1092" i="8"/>
  <c r="J1098" i="13"/>
  <c r="F1092" i="5"/>
  <c r="G1095" i="13"/>
  <c r="F1092" i="11"/>
  <c r="M1094" i="13"/>
  <c r="F1093" i="11" l="1"/>
  <c r="M1086" i="13"/>
  <c r="N1086" i="13" s="1"/>
  <c r="F1094" i="3"/>
  <c r="E1096" i="13"/>
  <c r="F1093" i="10"/>
  <c r="L1096" i="13"/>
  <c r="F1093" i="5"/>
  <c r="G1094" i="13"/>
  <c r="F1093" i="6"/>
  <c r="H1094" i="13"/>
  <c r="F1093" i="4"/>
  <c r="F1098" i="13"/>
  <c r="F1093" i="7"/>
  <c r="I1099" i="13"/>
  <c r="F1094" i="12"/>
  <c r="D1090" i="13"/>
  <c r="F1093" i="8"/>
  <c r="J1091" i="13"/>
  <c r="F1093" i="9"/>
  <c r="K1099" i="13"/>
  <c r="F1094" i="5" l="1"/>
  <c r="G1092" i="13"/>
  <c r="F1094" i="8"/>
  <c r="J1092" i="13"/>
  <c r="F1095" i="12"/>
  <c r="D1091" i="13"/>
  <c r="F1094" i="7"/>
  <c r="I1092" i="13"/>
  <c r="F1094" i="9"/>
  <c r="K1095" i="13"/>
  <c r="F1094" i="10"/>
  <c r="L1099" i="13"/>
  <c r="F1094" i="4"/>
  <c r="F1100" i="13"/>
  <c r="F1095" i="3"/>
  <c r="E1098" i="13"/>
  <c r="F1094" i="6"/>
  <c r="H1098" i="13"/>
  <c r="F1094" i="11"/>
  <c r="M1098" i="13"/>
  <c r="F1096" i="3" l="1"/>
  <c r="E1094" i="13"/>
  <c r="F1095" i="7"/>
  <c r="I1091" i="13"/>
  <c r="N1091" i="13" s="1"/>
  <c r="F1095" i="4"/>
  <c r="F1096" i="13"/>
  <c r="F1096" i="12"/>
  <c r="D1094" i="13"/>
  <c r="N1094" i="13" s="1"/>
  <c r="F1095" i="11"/>
  <c r="M1093" i="13"/>
  <c r="F1095" i="10"/>
  <c r="L1091" i="13"/>
  <c r="F1095" i="8"/>
  <c r="J1093" i="13"/>
  <c r="F1095" i="6"/>
  <c r="H1100" i="13"/>
  <c r="F1095" i="9"/>
  <c r="K1097" i="13"/>
  <c r="F1095" i="5"/>
  <c r="G1090" i="13"/>
  <c r="F1096" i="6" l="1"/>
  <c r="H1089" i="13"/>
  <c r="N1089" i="13" s="1"/>
  <c r="F1097" i="12"/>
  <c r="D1098" i="13"/>
  <c r="N1098" i="13" s="1"/>
  <c r="F1096" i="8"/>
  <c r="J1097" i="13"/>
  <c r="F1096" i="4"/>
  <c r="F1090" i="13"/>
  <c r="N1090" i="13" s="1"/>
  <c r="F1096" i="5"/>
  <c r="G1096" i="13"/>
  <c r="N1096" i="13" s="1"/>
  <c r="F1096" i="10"/>
  <c r="L1095" i="13"/>
  <c r="F1096" i="7"/>
  <c r="I1097" i="13"/>
  <c r="F1096" i="11"/>
  <c r="M1096" i="13"/>
  <c r="F1096" i="9"/>
  <c r="K1093" i="13"/>
  <c r="N1093" i="13" s="1"/>
  <c r="F1097" i="3"/>
  <c r="E1092" i="13"/>
  <c r="N1092" i="13" s="1"/>
  <c r="F1097" i="4" l="1"/>
  <c r="F1099" i="13"/>
  <c r="F1097" i="8"/>
  <c r="J1100" i="13"/>
  <c r="F1097" i="7"/>
  <c r="I1100" i="13"/>
  <c r="F1098" i="3"/>
  <c r="E1095" i="13"/>
  <c r="F1097" i="10"/>
  <c r="L1100" i="13"/>
  <c r="F1097" i="9"/>
  <c r="K1100" i="13"/>
  <c r="F1098" i="12"/>
  <c r="D1101" i="13"/>
  <c r="F1097" i="5"/>
  <c r="G1099" i="13"/>
  <c r="F1097" i="11"/>
  <c r="M1097" i="13"/>
  <c r="N1097" i="13" s="1"/>
  <c r="F1097" i="6"/>
  <c r="H1095" i="13"/>
  <c r="N1095" i="13" l="1"/>
  <c r="F1098" i="5"/>
  <c r="G1106" i="13"/>
  <c r="F1099" i="3"/>
  <c r="E1101" i="13"/>
  <c r="F1099" i="12"/>
  <c r="D1105" i="13"/>
  <c r="F1098" i="7"/>
  <c r="I1104" i="13"/>
  <c r="F1098" i="6"/>
  <c r="H1105" i="13"/>
  <c r="F1098" i="9"/>
  <c r="K1103" i="13"/>
  <c r="F1098" i="8"/>
  <c r="J1101" i="13"/>
  <c r="N1099" i="13"/>
  <c r="N1100" i="13"/>
  <c r="F1098" i="11"/>
  <c r="M1110" i="13"/>
  <c r="F1098" i="10"/>
  <c r="L1103" i="13"/>
  <c r="F1098" i="4"/>
  <c r="F1106" i="13"/>
  <c r="F1099" i="4" l="1"/>
  <c r="F1101" i="13"/>
  <c r="F1099" i="8"/>
  <c r="J1108" i="13"/>
  <c r="F1100" i="12"/>
  <c r="D1102" i="13"/>
  <c r="F1100" i="3"/>
  <c r="E1110" i="13"/>
  <c r="F1099" i="10"/>
  <c r="L1112" i="13"/>
  <c r="F1099" i="9"/>
  <c r="K1107" i="13"/>
  <c r="F1099" i="5"/>
  <c r="G1101" i="13"/>
  <c r="F1099" i="11"/>
  <c r="M1101" i="13"/>
  <c r="F1099" i="6"/>
  <c r="H1108" i="13"/>
  <c r="F1099" i="7"/>
  <c r="I1101" i="13"/>
  <c r="F1100" i="5" l="1"/>
  <c r="G1109" i="13"/>
  <c r="F1101" i="12"/>
  <c r="D1104" i="13"/>
  <c r="F1100" i="7"/>
  <c r="I1103" i="13"/>
  <c r="F1100" i="9"/>
  <c r="K1108" i="13"/>
  <c r="F1100" i="8"/>
  <c r="J1102" i="13"/>
  <c r="F1100" i="6"/>
  <c r="H1101" i="13"/>
  <c r="F1100" i="10"/>
  <c r="L1107" i="13"/>
  <c r="F1100" i="4"/>
  <c r="F1111" i="13"/>
  <c r="F1100" i="11"/>
  <c r="M1106" i="13"/>
  <c r="F1101" i="3"/>
  <c r="E1106" i="13"/>
  <c r="F1101" i="10" l="1"/>
  <c r="L1102" i="13"/>
  <c r="F1101" i="7"/>
  <c r="I1102" i="13"/>
  <c r="F1102" i="3"/>
  <c r="E1102" i="13"/>
  <c r="F1101" i="6"/>
  <c r="H1102" i="13"/>
  <c r="F1102" i="12"/>
  <c r="D1109" i="13"/>
  <c r="F1101" i="11"/>
  <c r="M1104" i="13"/>
  <c r="F1101" i="8"/>
  <c r="J1112" i="13"/>
  <c r="F1101" i="5"/>
  <c r="G1107" i="13"/>
  <c r="F1101" i="4"/>
  <c r="F1109" i="13"/>
  <c r="F1101" i="9"/>
  <c r="K1104" i="13"/>
  <c r="F1102" i="5" l="1"/>
  <c r="G1111" i="13"/>
  <c r="F1102" i="6"/>
  <c r="H1103" i="13"/>
  <c r="F1102" i="8"/>
  <c r="J1104" i="13"/>
  <c r="F1103" i="3"/>
  <c r="E1103" i="13"/>
  <c r="F1102" i="11"/>
  <c r="M1105" i="13"/>
  <c r="F1102" i="7"/>
  <c r="I1108" i="13"/>
  <c r="F1103" i="12"/>
  <c r="D1106" i="13"/>
  <c r="F1102" i="9"/>
  <c r="K1101" i="13"/>
  <c r="F1102" i="4"/>
  <c r="F1107" i="13"/>
  <c r="F1102" i="10"/>
  <c r="L1109" i="13"/>
  <c r="F1104" i="3" l="1"/>
  <c r="E1107" i="13"/>
  <c r="F1103" i="8"/>
  <c r="J1103" i="13"/>
  <c r="F1103" i="10"/>
  <c r="L1105" i="13"/>
  <c r="F1103" i="7"/>
  <c r="I1113" i="13"/>
  <c r="F1104" i="12"/>
  <c r="D1108" i="13"/>
  <c r="F1103" i="6"/>
  <c r="H1104" i="13"/>
  <c r="F1103" i="4"/>
  <c r="F1103" i="13"/>
  <c r="F1103" i="11"/>
  <c r="M1115" i="13"/>
  <c r="F1103" i="9"/>
  <c r="K1106" i="13"/>
  <c r="F1103" i="5"/>
  <c r="G1102" i="13"/>
  <c r="F1104" i="11" l="1"/>
  <c r="M1102" i="13"/>
  <c r="F1104" i="7"/>
  <c r="I1105" i="13"/>
  <c r="F1104" i="4"/>
  <c r="F1105" i="13"/>
  <c r="F1104" i="10"/>
  <c r="L1101" i="13"/>
  <c r="N1101" i="13" s="1"/>
  <c r="F1104" i="5"/>
  <c r="G1110" i="13"/>
  <c r="F1104" i="6"/>
  <c r="H1110" i="13"/>
  <c r="F1104" i="8"/>
  <c r="J1113" i="13"/>
  <c r="F1104" i="9"/>
  <c r="K1102" i="13"/>
  <c r="F1105" i="12"/>
  <c r="D1107" i="13"/>
  <c r="F1105" i="3"/>
  <c r="E1109" i="13"/>
  <c r="F1106" i="3" l="1"/>
  <c r="E1111" i="13"/>
  <c r="F1105" i="9"/>
  <c r="K1112" i="13"/>
  <c r="F1105" i="10"/>
  <c r="L1106" i="13"/>
  <c r="F1105" i="8"/>
  <c r="J1105" i="13"/>
  <c r="F1105" i="4"/>
  <c r="F1113" i="13"/>
  <c r="F1105" i="6"/>
  <c r="H1107" i="13"/>
  <c r="F1105" i="7"/>
  <c r="I1112" i="13"/>
  <c r="F1106" i="12"/>
  <c r="D1110" i="13"/>
  <c r="F1105" i="5"/>
  <c r="G1103" i="13"/>
  <c r="F1105" i="11"/>
  <c r="M1111" i="13"/>
  <c r="F1106" i="8" l="1"/>
  <c r="J1107" i="13"/>
  <c r="F1106" i="5"/>
  <c r="G1104" i="13"/>
  <c r="F1106" i="7"/>
  <c r="I1111" i="13"/>
  <c r="F1106" i="11"/>
  <c r="M1112" i="13"/>
  <c r="F1106" i="6"/>
  <c r="H1111" i="13"/>
  <c r="F1106" i="10"/>
  <c r="L1114" i="13"/>
  <c r="F1106" i="9"/>
  <c r="K1105" i="13"/>
  <c r="F1106" i="4"/>
  <c r="F1114" i="13"/>
  <c r="F1107" i="12"/>
  <c r="D1103" i="13"/>
  <c r="F1107" i="3"/>
  <c r="E1104" i="13"/>
  <c r="F1108" i="12" l="1"/>
  <c r="D1115" i="13"/>
  <c r="F1107" i="4"/>
  <c r="F1102" i="13"/>
  <c r="N1102" i="13" s="1"/>
  <c r="F1107" i="11"/>
  <c r="M1103" i="13"/>
  <c r="F1107" i="9"/>
  <c r="K1110" i="13"/>
  <c r="F1107" i="7"/>
  <c r="I1107" i="13"/>
  <c r="N1103" i="13"/>
  <c r="F1107" i="10"/>
  <c r="L1108" i="13"/>
  <c r="F1107" i="5"/>
  <c r="G1108" i="13"/>
  <c r="F1107" i="6"/>
  <c r="H1109" i="13"/>
  <c r="F1107" i="8"/>
  <c r="J1115" i="13"/>
  <c r="F1108" i="3"/>
  <c r="E1105" i="13"/>
  <c r="F1108" i="9" l="1"/>
  <c r="K1114" i="13"/>
  <c r="F1108" i="5"/>
  <c r="G1115" i="13"/>
  <c r="F1109" i="3"/>
  <c r="E1115" i="13"/>
  <c r="F1108" i="10"/>
  <c r="L1104" i="13"/>
  <c r="F1108" i="11"/>
  <c r="M1113" i="13"/>
  <c r="F1108" i="4"/>
  <c r="F1104" i="13"/>
  <c r="N1104" i="13" s="1"/>
  <c r="F1108" i="8"/>
  <c r="J1114" i="13"/>
  <c r="F1108" i="7"/>
  <c r="I1114" i="13"/>
  <c r="F1108" i="6"/>
  <c r="H1113" i="13"/>
  <c r="F1109" i="12"/>
  <c r="D1112" i="13"/>
  <c r="F1109" i="10" l="1"/>
  <c r="L1110" i="13"/>
  <c r="F1110" i="3"/>
  <c r="E1113" i="13"/>
  <c r="F1109" i="8"/>
  <c r="J1106" i="13"/>
  <c r="F1109" i="6"/>
  <c r="H1115" i="13"/>
  <c r="F1109" i="4"/>
  <c r="F1110" i="13"/>
  <c r="F1109" i="5"/>
  <c r="G1105" i="13"/>
  <c r="N1105" i="13" s="1"/>
  <c r="F1109" i="11"/>
  <c r="M1109" i="13"/>
  <c r="F1110" i="12"/>
  <c r="D1114" i="13"/>
  <c r="F1109" i="7"/>
  <c r="I1109" i="13"/>
  <c r="F1109" i="9"/>
  <c r="K1109" i="13"/>
  <c r="F1111" i="12" l="1"/>
  <c r="D1113" i="13"/>
  <c r="F1110" i="6"/>
  <c r="H1106" i="13"/>
  <c r="F1110" i="11"/>
  <c r="M1108" i="13"/>
  <c r="F1110" i="8"/>
  <c r="J1109" i="13"/>
  <c r="F1110" i="5"/>
  <c r="G1114" i="13"/>
  <c r="F1111" i="3"/>
  <c r="E1108" i="13"/>
  <c r="N1108" i="13" s="1"/>
  <c r="F1110" i="7"/>
  <c r="I1110" i="13"/>
  <c r="F1110" i="4"/>
  <c r="F1108" i="13"/>
  <c r="F1110" i="10"/>
  <c r="L1113" i="13"/>
  <c r="N1109" i="13"/>
  <c r="F1110" i="9"/>
  <c r="K1113" i="13"/>
  <c r="F1111" i="4" l="1"/>
  <c r="F1115" i="13"/>
  <c r="F1111" i="8"/>
  <c r="J1111" i="13"/>
  <c r="F1111" i="9"/>
  <c r="K1111" i="13"/>
  <c r="F1111" i="7"/>
  <c r="I1106" i="13"/>
  <c r="N1106" i="13" s="1"/>
  <c r="F1111" i="11"/>
  <c r="M1114" i="13"/>
  <c r="F1112" i="3"/>
  <c r="E1114" i="13"/>
  <c r="N1114" i="13" s="1"/>
  <c r="F1111" i="6"/>
  <c r="H1114" i="13"/>
  <c r="F1111" i="5"/>
  <c r="G1113" i="13"/>
  <c r="N1113" i="13" s="1"/>
  <c r="F1112" i="12"/>
  <c r="D1111" i="13"/>
  <c r="F1111" i="10"/>
  <c r="L1111" i="13"/>
  <c r="F1112" i="7" l="1"/>
  <c r="I1115" i="13"/>
  <c r="F1112" i="9"/>
  <c r="K1115" i="13"/>
  <c r="F1112" i="10"/>
  <c r="L1115" i="13"/>
  <c r="N1115" i="13" s="1"/>
  <c r="N1111" i="13"/>
  <c r="F1113" i="3"/>
  <c r="E1112" i="13"/>
  <c r="F1113" i="12"/>
  <c r="D1117" i="13"/>
  <c r="F1112" i="8"/>
  <c r="J1110" i="13"/>
  <c r="N1110" i="13" s="1"/>
  <c r="F1112" i="6"/>
  <c r="H1112" i="13"/>
  <c r="F1112" i="5"/>
  <c r="G1112" i="13"/>
  <c r="F1112" i="11"/>
  <c r="M1107" i="13"/>
  <c r="N1107" i="13" s="1"/>
  <c r="F1112" i="4"/>
  <c r="F1112" i="13"/>
  <c r="F1113" i="5" l="1"/>
  <c r="G1117" i="13"/>
  <c r="F1114" i="3"/>
  <c r="E1117" i="13"/>
  <c r="F1113" i="4"/>
  <c r="F1117" i="13"/>
  <c r="F1113" i="10"/>
  <c r="L1118" i="13"/>
  <c r="F1113" i="6"/>
  <c r="H1118" i="13"/>
  <c r="F1113" i="8"/>
  <c r="J1123" i="13"/>
  <c r="F1113" i="9"/>
  <c r="K1123" i="13"/>
  <c r="F1114" i="12"/>
  <c r="D1119" i="13"/>
  <c r="F1113" i="11"/>
  <c r="M1116" i="13"/>
  <c r="N1112" i="13"/>
  <c r="F1113" i="7"/>
  <c r="I1126" i="13"/>
  <c r="F1114" i="10" l="1"/>
  <c r="L1119" i="13"/>
  <c r="F1114" i="9"/>
  <c r="K1119" i="13"/>
  <c r="F1114" i="7"/>
  <c r="I1123" i="13"/>
  <c r="F1114" i="4"/>
  <c r="F1116" i="13"/>
  <c r="F1114" i="8"/>
  <c r="J1119" i="13"/>
  <c r="F1115" i="3"/>
  <c r="E1116" i="13"/>
  <c r="F1115" i="12"/>
  <c r="D1122" i="13"/>
  <c r="F1114" i="11"/>
  <c r="M1126" i="13"/>
  <c r="F1114" i="6"/>
  <c r="H1116" i="13"/>
  <c r="F1114" i="5"/>
  <c r="G1116" i="13"/>
  <c r="F1116" i="12" l="1"/>
  <c r="D1125" i="13"/>
  <c r="F1115" i="7"/>
  <c r="I1119" i="13"/>
  <c r="F1115" i="11"/>
  <c r="M1123" i="13"/>
  <c r="F1115" i="5"/>
  <c r="G1118" i="13"/>
  <c r="F1116" i="3"/>
  <c r="E1128" i="13"/>
  <c r="F1115" i="9"/>
  <c r="K1129" i="13"/>
  <c r="F1115" i="4"/>
  <c r="F1121" i="13"/>
  <c r="F1115" i="6"/>
  <c r="H1125" i="13"/>
  <c r="F1115" i="8"/>
  <c r="J1126" i="13"/>
  <c r="F1115" i="10"/>
  <c r="L1124" i="13"/>
  <c r="F1116" i="5" l="1"/>
  <c r="G1120" i="13"/>
  <c r="F1116" i="4"/>
  <c r="F1125" i="13"/>
  <c r="F1116" i="11"/>
  <c r="M1127" i="13"/>
  <c r="F1116" i="10"/>
  <c r="L1123" i="13"/>
  <c r="F1116" i="9"/>
  <c r="K1120" i="13"/>
  <c r="F1116" i="7"/>
  <c r="I1116" i="13"/>
  <c r="F1116" i="6"/>
  <c r="H1117" i="13"/>
  <c r="F1116" i="8"/>
  <c r="J1122" i="13"/>
  <c r="F1117" i="3"/>
  <c r="E1120" i="13"/>
  <c r="F1117" i="12"/>
  <c r="D1126" i="13"/>
  <c r="F1117" i="10" l="1"/>
  <c r="L1120" i="13"/>
  <c r="F1117" i="6"/>
  <c r="H1127" i="13"/>
  <c r="F1117" i="11"/>
  <c r="M1124" i="13"/>
  <c r="F1118" i="12"/>
  <c r="D1118" i="13"/>
  <c r="F1117" i="7"/>
  <c r="I1121" i="13"/>
  <c r="F1117" i="4"/>
  <c r="F1128" i="13"/>
  <c r="F1117" i="8"/>
  <c r="J1116" i="13"/>
  <c r="F1118" i="3"/>
  <c r="E1127" i="13"/>
  <c r="F1117" i="9"/>
  <c r="K1118" i="13"/>
  <c r="F1117" i="5"/>
  <c r="G1121" i="13"/>
  <c r="F1118" i="8" l="1"/>
  <c r="J1121" i="13"/>
  <c r="F1118" i="11"/>
  <c r="M1121" i="13"/>
  <c r="F1118" i="5"/>
  <c r="G1125" i="13"/>
  <c r="F1118" i="6"/>
  <c r="H1130" i="13"/>
  <c r="F1118" i="7"/>
  <c r="I1122" i="13"/>
  <c r="F1118" i="4"/>
  <c r="F1120" i="13"/>
  <c r="F1118" i="9"/>
  <c r="K1117" i="13"/>
  <c r="F1118" i="10"/>
  <c r="L1117" i="13"/>
  <c r="F1119" i="3"/>
  <c r="E1122" i="13"/>
  <c r="F1119" i="12"/>
  <c r="D1128" i="13"/>
  <c r="F1119" i="6" l="1"/>
  <c r="H1122" i="13"/>
  <c r="F1119" i="9"/>
  <c r="K1116" i="13"/>
  <c r="F1119" i="5"/>
  <c r="G1128" i="13"/>
  <c r="F1120" i="12"/>
  <c r="D1120" i="13"/>
  <c r="F1119" i="10"/>
  <c r="L1116" i="13"/>
  <c r="F1119" i="4"/>
  <c r="F1118" i="13"/>
  <c r="F1119" i="11"/>
  <c r="M1119" i="13"/>
  <c r="F1120" i="3"/>
  <c r="E1125" i="13"/>
  <c r="F1119" i="7"/>
  <c r="I1124" i="13"/>
  <c r="F1119" i="8"/>
  <c r="J1118" i="13"/>
  <c r="F1121" i="12" l="1"/>
  <c r="D1127" i="13"/>
  <c r="F1120" i="5"/>
  <c r="G1122" i="13"/>
  <c r="F1120" i="8"/>
  <c r="J1124" i="13"/>
  <c r="F1120" i="9"/>
  <c r="K1121" i="13"/>
  <c r="F1120" i="11"/>
  <c r="M1117" i="13"/>
  <c r="F1120" i="4"/>
  <c r="F1124" i="13"/>
  <c r="F1120" i="7"/>
  <c r="I1118" i="13"/>
  <c r="F1120" i="10"/>
  <c r="L1129" i="13"/>
  <c r="F1121" i="3"/>
  <c r="E1121" i="13"/>
  <c r="F1120" i="6"/>
  <c r="H1128" i="13"/>
  <c r="F1121" i="6" l="1"/>
  <c r="H1124" i="13"/>
  <c r="F1121" i="7"/>
  <c r="I1125" i="13"/>
  <c r="F1121" i="8"/>
  <c r="J1130" i="13"/>
  <c r="F1121" i="9"/>
  <c r="K1124" i="13"/>
  <c r="F1121" i="4"/>
  <c r="F1122" i="13"/>
  <c r="F1121" i="5"/>
  <c r="G1119" i="13"/>
  <c r="F1121" i="11"/>
  <c r="M1128" i="13"/>
  <c r="F1122" i="12"/>
  <c r="D1124" i="13"/>
  <c r="F1122" i="3"/>
  <c r="E1118" i="13"/>
  <c r="F1121" i="10"/>
  <c r="L1121" i="13"/>
  <c r="F1122" i="9" l="1"/>
  <c r="K1122" i="13"/>
  <c r="F1122" i="10"/>
  <c r="L1127" i="13"/>
  <c r="F1122" i="8"/>
  <c r="J1120" i="13"/>
  <c r="F1122" i="11"/>
  <c r="M1120" i="13"/>
  <c r="F1123" i="3"/>
  <c r="E1124" i="13"/>
  <c r="F1122" i="5"/>
  <c r="G1126" i="13"/>
  <c r="F1122" i="7"/>
  <c r="I1129" i="13"/>
  <c r="F1123" i="12"/>
  <c r="D1116" i="13"/>
  <c r="N1116" i="13" s="1"/>
  <c r="F1122" i="4"/>
  <c r="F1126" i="13"/>
  <c r="F1122" i="6"/>
  <c r="H1129" i="13"/>
  <c r="F1123" i="11" l="1"/>
  <c r="M1130" i="13"/>
  <c r="F1123" i="8"/>
  <c r="J1125" i="13"/>
  <c r="F1123" i="6"/>
  <c r="H1123" i="13"/>
  <c r="F1123" i="7"/>
  <c r="I1120" i="13"/>
  <c r="F1123" i="10"/>
  <c r="L1126" i="13"/>
  <c r="F1123" i="4"/>
  <c r="F1130" i="13"/>
  <c r="F1123" i="5"/>
  <c r="G1124" i="13"/>
  <c r="N1124" i="13" s="1"/>
  <c r="F1124" i="12"/>
  <c r="D1121" i="13"/>
  <c r="F1124" i="3"/>
  <c r="E1129" i="13"/>
  <c r="F1123" i="9"/>
  <c r="K1125" i="13"/>
  <c r="F1125" i="12" l="1"/>
  <c r="D1123" i="13"/>
  <c r="F1124" i="5"/>
  <c r="G1127" i="13"/>
  <c r="F1124" i="6"/>
  <c r="H1119" i="13"/>
  <c r="F1124" i="7"/>
  <c r="I1130" i="13"/>
  <c r="F1124" i="9"/>
  <c r="K1130" i="13"/>
  <c r="F1124" i="4"/>
  <c r="F1127" i="13"/>
  <c r="F1124" i="8"/>
  <c r="J1129" i="13"/>
  <c r="F1125" i="3"/>
  <c r="E1119" i="13"/>
  <c r="F1124" i="10"/>
  <c r="L1125" i="13"/>
  <c r="F1124" i="11"/>
  <c r="M1122" i="13"/>
  <c r="F1126" i="3" l="1"/>
  <c r="E1126" i="13"/>
  <c r="F1125" i="7"/>
  <c r="I1127" i="13"/>
  <c r="F1125" i="8"/>
  <c r="J1117" i="13"/>
  <c r="F1125" i="6"/>
  <c r="H1120" i="13"/>
  <c r="N1120" i="13" s="1"/>
  <c r="F1125" i="11"/>
  <c r="M1129" i="13"/>
  <c r="F1125" i="4"/>
  <c r="F1129" i="13"/>
  <c r="F1125" i="5"/>
  <c r="G1129" i="13"/>
  <c r="F1125" i="10"/>
  <c r="L1122" i="13"/>
  <c r="N1122" i="13" s="1"/>
  <c r="F1125" i="9"/>
  <c r="K1127" i="13"/>
  <c r="F1126" i="12"/>
  <c r="D1130" i="13"/>
  <c r="F1126" i="6" l="1"/>
  <c r="H1126" i="13"/>
  <c r="N1126" i="13" s="1"/>
  <c r="F1126" i="8"/>
  <c r="J1127" i="13"/>
  <c r="N1127" i="13" s="1"/>
  <c r="F1126" i="5"/>
  <c r="G1123" i="13"/>
  <c r="F1126" i="4"/>
  <c r="F1119" i="13"/>
  <c r="N1119" i="13" s="1"/>
  <c r="F1127" i="12"/>
  <c r="D1129" i="13"/>
  <c r="N1129" i="13" s="1"/>
  <c r="F1126" i="7"/>
  <c r="I1128" i="13"/>
  <c r="F1126" i="9"/>
  <c r="K1126" i="13"/>
  <c r="F1126" i="10"/>
  <c r="L1130" i="13"/>
  <c r="F1126" i="11"/>
  <c r="M1125" i="13"/>
  <c r="N1125" i="13" s="1"/>
  <c r="F1127" i="3"/>
  <c r="E1130" i="13"/>
  <c r="F1127" i="9" l="1"/>
  <c r="K1128" i="13"/>
  <c r="F1127" i="5"/>
  <c r="G1130" i="13"/>
  <c r="N1130" i="13" s="1"/>
  <c r="F1127" i="8"/>
  <c r="J1128" i="13"/>
  <c r="N1128" i="13" s="1"/>
  <c r="F1128" i="3"/>
  <c r="E1123" i="13"/>
  <c r="F1127" i="7"/>
  <c r="I1117" i="13"/>
  <c r="N1117" i="13" s="1"/>
  <c r="F1127" i="11"/>
  <c r="M1118" i="13"/>
  <c r="N1118" i="13" s="1"/>
  <c r="F1127" i="6"/>
  <c r="H1121" i="13"/>
  <c r="N1121" i="13" s="1"/>
  <c r="F1128" i="12"/>
  <c r="D1143" i="13"/>
  <c r="F1127" i="10"/>
  <c r="L1128" i="13"/>
  <c r="F1127" i="4"/>
  <c r="F1123" i="13"/>
  <c r="F1128" i="6" l="1"/>
  <c r="H1133" i="13"/>
  <c r="F1128" i="8"/>
  <c r="J1131" i="13"/>
  <c r="F1128" i="4"/>
  <c r="F1135" i="13"/>
  <c r="F1128" i="11"/>
  <c r="M1135" i="13"/>
  <c r="F1128" i="5"/>
  <c r="G1135" i="13"/>
  <c r="F1128" i="10"/>
  <c r="L1134" i="13"/>
  <c r="F1128" i="7"/>
  <c r="I1132" i="13"/>
  <c r="N1123" i="13"/>
  <c r="F1128" i="9"/>
  <c r="K1131" i="13"/>
  <c r="F1129" i="12"/>
  <c r="D1136" i="13"/>
  <c r="F1129" i="3"/>
  <c r="E1133" i="13"/>
  <c r="F1129" i="9" l="1"/>
  <c r="K1140" i="13"/>
  <c r="F1129" i="11"/>
  <c r="M1132" i="13"/>
  <c r="F1130" i="3"/>
  <c r="E1141" i="13"/>
  <c r="F1129" i="7"/>
  <c r="I1137" i="13"/>
  <c r="F1129" i="4"/>
  <c r="F1133" i="13"/>
  <c r="F1130" i="12"/>
  <c r="D1134" i="13"/>
  <c r="F1129" i="10"/>
  <c r="L1131" i="13"/>
  <c r="F1129" i="8"/>
  <c r="J1137" i="13"/>
  <c r="F1129" i="5"/>
  <c r="G1133" i="13"/>
  <c r="F1129" i="6"/>
  <c r="H1131" i="13"/>
  <c r="F1130" i="7" l="1"/>
  <c r="I1131" i="13"/>
  <c r="F1130" i="8"/>
  <c r="J1132" i="13"/>
  <c r="F1130" i="10"/>
  <c r="L1137" i="13"/>
  <c r="F1131" i="3"/>
  <c r="E1131" i="13"/>
  <c r="F1131" i="12"/>
  <c r="D1141" i="13"/>
  <c r="F1130" i="11"/>
  <c r="M1139" i="13"/>
  <c r="F1130" i="6"/>
  <c r="H1142" i="13"/>
  <c r="F1130" i="5"/>
  <c r="G1138" i="13"/>
  <c r="F1130" i="4"/>
  <c r="F1138" i="13"/>
  <c r="F1130" i="9"/>
  <c r="K1134" i="13"/>
  <c r="F1131" i="5" l="1"/>
  <c r="G1134" i="13"/>
  <c r="F1132" i="3"/>
  <c r="E1135" i="13"/>
  <c r="F1131" i="6"/>
  <c r="H1141" i="13"/>
  <c r="F1131" i="10"/>
  <c r="L1140" i="13"/>
  <c r="F1131" i="9"/>
  <c r="K1137" i="13"/>
  <c r="F1131" i="8"/>
  <c r="J1140" i="13"/>
  <c r="F1131" i="4"/>
  <c r="F1131" i="13"/>
  <c r="F1132" i="12"/>
  <c r="D1145" i="13"/>
  <c r="F1131" i="11"/>
  <c r="M1145" i="13"/>
  <c r="F1131" i="7"/>
  <c r="I1139" i="13"/>
  <c r="F1132" i="10" l="1"/>
  <c r="L1139" i="13"/>
  <c r="F1133" i="12"/>
  <c r="D1138" i="13"/>
  <c r="F1132" i="4"/>
  <c r="F1132" i="13"/>
  <c r="F1132" i="6"/>
  <c r="H1132" i="13"/>
  <c r="F1132" i="7"/>
  <c r="I1135" i="13"/>
  <c r="F1132" i="8"/>
  <c r="J1139" i="13"/>
  <c r="F1133" i="3"/>
  <c r="E1132" i="13"/>
  <c r="F1132" i="11"/>
  <c r="M1144" i="13"/>
  <c r="F1132" i="9"/>
  <c r="K1132" i="13"/>
  <c r="F1132" i="5"/>
  <c r="G1136" i="13"/>
  <c r="F1133" i="11" l="1"/>
  <c r="M1137" i="13"/>
  <c r="F1133" i="6"/>
  <c r="H1145" i="13"/>
  <c r="F1134" i="3"/>
  <c r="E1142" i="13"/>
  <c r="F1133" i="4"/>
  <c r="F1144" i="13"/>
  <c r="F1133" i="5"/>
  <c r="G1131" i="13"/>
  <c r="F1133" i="8"/>
  <c r="J1136" i="13"/>
  <c r="F1134" i="12"/>
  <c r="D1142" i="13"/>
  <c r="F1133" i="9"/>
  <c r="K1142" i="13"/>
  <c r="F1133" i="7"/>
  <c r="I1140" i="13"/>
  <c r="F1133" i="10"/>
  <c r="L1132" i="13"/>
  <c r="F1134" i="4" l="1"/>
  <c r="F1143" i="13"/>
  <c r="F1135" i="12"/>
  <c r="D1131" i="13"/>
  <c r="F1135" i="3"/>
  <c r="E1136" i="13"/>
  <c r="F1134" i="8"/>
  <c r="J1135" i="13"/>
  <c r="F1134" i="9"/>
  <c r="K1136" i="13"/>
  <c r="F1134" i="10"/>
  <c r="L1133" i="13"/>
  <c r="F1134" i="6"/>
  <c r="H1134" i="13"/>
  <c r="F1134" i="7"/>
  <c r="I1134" i="13"/>
  <c r="F1134" i="5"/>
  <c r="G1143" i="13"/>
  <c r="F1134" i="11"/>
  <c r="M1140" i="13"/>
  <c r="F1135" i="7" l="1"/>
  <c r="I1136" i="13"/>
  <c r="F1135" i="8"/>
  <c r="J1134" i="13"/>
  <c r="F1135" i="6"/>
  <c r="H1143" i="13"/>
  <c r="F1136" i="3"/>
  <c r="E1138" i="13"/>
  <c r="F1135" i="11"/>
  <c r="M1141" i="13"/>
  <c r="F1135" i="10"/>
  <c r="L1142" i="13"/>
  <c r="F1136" i="12"/>
  <c r="D1137" i="13"/>
  <c r="F1135" i="5"/>
  <c r="G1144" i="13"/>
  <c r="F1135" i="9"/>
  <c r="K1139" i="13"/>
  <c r="F1135" i="4"/>
  <c r="F1141" i="13"/>
  <c r="F1137" i="3" l="1"/>
  <c r="E1140" i="13"/>
  <c r="F1136" i="6"/>
  <c r="H1136" i="13"/>
  <c r="F1136" i="4"/>
  <c r="F1137" i="13"/>
  <c r="F1136" i="10"/>
  <c r="L1136" i="13"/>
  <c r="F1137" i="12"/>
  <c r="D1135" i="13"/>
  <c r="F1136" i="9"/>
  <c r="K1138" i="13"/>
  <c r="F1136" i="11"/>
  <c r="M1136" i="13"/>
  <c r="F1136" i="8"/>
  <c r="J1133" i="13"/>
  <c r="F1136" i="5"/>
  <c r="G1141" i="13"/>
  <c r="F1136" i="7"/>
  <c r="I1138" i="13"/>
  <c r="F1137" i="11" l="1"/>
  <c r="M1138" i="13"/>
  <c r="F1137" i="4"/>
  <c r="F1136" i="13"/>
  <c r="N1136" i="13" s="1"/>
  <c r="F1137" i="9"/>
  <c r="K1133" i="13"/>
  <c r="F1137" i="6"/>
  <c r="H1144" i="13"/>
  <c r="F1137" i="7"/>
  <c r="I1142" i="13"/>
  <c r="F1137" i="5"/>
  <c r="G1142" i="13"/>
  <c r="F1138" i="12"/>
  <c r="D1139" i="13"/>
  <c r="F1138" i="3"/>
  <c r="E1143" i="13"/>
  <c r="F1137" i="8"/>
  <c r="J1138" i="13"/>
  <c r="F1137" i="10"/>
  <c r="L1143" i="13"/>
  <c r="F1138" i="6" l="1"/>
  <c r="H1140" i="13"/>
  <c r="F1138" i="9"/>
  <c r="K1143" i="13"/>
  <c r="F1138" i="5"/>
  <c r="G1139" i="13"/>
  <c r="F1138" i="4"/>
  <c r="F1139" i="13"/>
  <c r="F1139" i="12"/>
  <c r="D1133" i="13"/>
  <c r="F1138" i="10"/>
  <c r="L1141" i="13"/>
  <c r="F1138" i="8"/>
  <c r="J1142" i="13"/>
  <c r="F1138" i="7"/>
  <c r="I1133" i="13"/>
  <c r="F1138" i="11"/>
  <c r="M1143" i="13"/>
  <c r="F1139" i="3"/>
  <c r="E1134" i="13"/>
  <c r="F1139" i="7" l="1"/>
  <c r="I1143" i="13"/>
  <c r="F1139" i="4"/>
  <c r="F1134" i="13"/>
  <c r="F1139" i="8"/>
  <c r="J1145" i="13"/>
  <c r="F1139" i="5"/>
  <c r="G1137" i="13"/>
  <c r="F1139" i="10"/>
  <c r="L1138" i="13"/>
  <c r="F1139" i="9"/>
  <c r="K1141" i="13"/>
  <c r="F1140" i="12"/>
  <c r="D1140" i="13"/>
  <c r="F1139" i="6"/>
  <c r="H1139" i="13"/>
  <c r="F1140" i="3"/>
  <c r="E1137" i="13"/>
  <c r="F1139" i="11"/>
  <c r="M1133" i="13"/>
  <c r="N1133" i="13" s="1"/>
  <c r="F1141" i="12" l="1"/>
  <c r="D1132" i="13"/>
  <c r="F1140" i="5"/>
  <c r="G1132" i="13"/>
  <c r="F1140" i="11"/>
  <c r="M1134" i="13"/>
  <c r="N1134" i="13" s="1"/>
  <c r="F1140" i="8"/>
  <c r="J1143" i="13"/>
  <c r="F1140" i="9"/>
  <c r="K1135" i="13"/>
  <c r="F1140" i="4"/>
  <c r="F1142" i="13"/>
  <c r="F1141" i="3"/>
  <c r="E1144" i="13"/>
  <c r="F1140" i="6"/>
  <c r="H1135" i="13"/>
  <c r="N1143" i="13"/>
  <c r="F1140" i="10"/>
  <c r="L1144" i="13"/>
  <c r="F1140" i="7"/>
  <c r="I1145" i="13"/>
  <c r="F1141" i="11" l="1"/>
  <c r="M1131" i="13"/>
  <c r="N1131" i="13" s="1"/>
  <c r="F1141" i="4"/>
  <c r="F1140" i="13"/>
  <c r="F1141" i="7"/>
  <c r="I1141" i="13"/>
  <c r="N1141" i="13" s="1"/>
  <c r="F1141" i="10"/>
  <c r="L1135" i="13"/>
  <c r="F1141" i="5"/>
  <c r="G1140" i="13"/>
  <c r="F1141" i="9"/>
  <c r="K1144" i="13"/>
  <c r="N1132" i="13"/>
  <c r="F1142" i="3"/>
  <c r="E1139" i="13"/>
  <c r="N1139" i="13" s="1"/>
  <c r="N1135" i="13"/>
  <c r="F1142" i="12"/>
  <c r="D1144" i="13"/>
  <c r="F1141" i="6"/>
  <c r="H1138" i="13"/>
  <c r="N1138" i="13" s="1"/>
  <c r="F1141" i="8"/>
  <c r="J1141" i="13"/>
  <c r="F1142" i="10" l="1"/>
  <c r="L1145" i="13"/>
  <c r="F1143" i="3"/>
  <c r="E1145" i="13"/>
  <c r="F1142" i="8"/>
  <c r="J1144" i="13"/>
  <c r="F1142" i="7"/>
  <c r="I1144" i="13"/>
  <c r="N1144" i="13" s="1"/>
  <c r="N1140" i="13"/>
  <c r="F1142" i="6"/>
  <c r="H1137" i="13"/>
  <c r="N1137" i="13" s="1"/>
  <c r="F1142" i="9"/>
  <c r="K1145" i="13"/>
  <c r="F1142" i="4"/>
  <c r="F1145" i="13"/>
  <c r="F1143" i="12"/>
  <c r="D1160" i="13"/>
  <c r="F1142" i="5"/>
  <c r="G1145" i="13"/>
  <c r="F1142" i="11"/>
  <c r="M1142" i="13"/>
  <c r="N1142" i="13" s="1"/>
  <c r="F1143" i="7" l="1"/>
  <c r="I1148" i="13"/>
  <c r="F1143" i="4"/>
  <c r="F1147" i="13"/>
  <c r="F1143" i="8"/>
  <c r="J1148" i="13"/>
  <c r="F1143" i="11"/>
  <c r="M1156" i="13"/>
  <c r="N1145" i="13"/>
  <c r="F1144" i="3"/>
  <c r="E1146" i="13"/>
  <c r="F1143" i="5"/>
  <c r="G1147" i="13"/>
  <c r="F1143" i="6"/>
  <c r="H1147" i="13"/>
  <c r="F1144" i="12"/>
  <c r="D1146" i="13"/>
  <c r="F1143" i="9"/>
  <c r="K1148" i="13"/>
  <c r="F1143" i="10"/>
  <c r="L1146" i="13"/>
  <c r="F1144" i="11" l="1"/>
  <c r="M1152" i="13"/>
  <c r="F1144" i="6"/>
  <c r="H1159" i="13"/>
  <c r="F1144" i="10"/>
  <c r="L1148" i="13"/>
  <c r="F1144" i="8"/>
  <c r="J1146" i="13"/>
  <c r="F1144" i="5"/>
  <c r="G1152" i="13"/>
  <c r="F1144" i="4"/>
  <c r="F1154" i="13"/>
  <c r="F1145" i="12"/>
  <c r="D1149" i="13"/>
  <c r="F1144" i="9"/>
  <c r="K1155" i="13"/>
  <c r="F1145" i="3"/>
  <c r="E1147" i="13"/>
  <c r="F1144" i="7"/>
  <c r="I1147" i="13"/>
  <c r="F1145" i="9" l="1"/>
  <c r="K1154" i="13"/>
  <c r="F1145" i="8"/>
  <c r="J1159" i="13"/>
  <c r="F1146" i="12"/>
  <c r="D1147" i="13"/>
  <c r="F1145" i="10"/>
  <c r="L1157" i="13"/>
  <c r="F1145" i="7"/>
  <c r="I1146" i="13"/>
  <c r="F1145" i="4"/>
  <c r="F1153" i="13"/>
  <c r="F1145" i="6"/>
  <c r="H1160" i="13"/>
  <c r="F1146" i="3"/>
  <c r="E1152" i="13"/>
  <c r="F1145" i="5"/>
  <c r="G1153" i="13"/>
  <c r="F1145" i="11"/>
  <c r="M1149" i="13"/>
  <c r="F1147" i="3" l="1"/>
  <c r="E1158" i="13"/>
  <c r="F1146" i="10"/>
  <c r="L1154" i="13"/>
  <c r="F1146" i="6"/>
  <c r="H1146" i="13"/>
  <c r="F1147" i="12"/>
  <c r="D1156" i="13"/>
  <c r="F1146" i="11"/>
  <c r="M1150" i="13"/>
  <c r="F1146" i="8"/>
  <c r="J1147" i="13"/>
  <c r="F1146" i="7"/>
  <c r="I1155" i="13"/>
  <c r="F1146" i="4"/>
  <c r="F1151" i="13"/>
  <c r="F1146" i="5"/>
  <c r="G1156" i="13"/>
  <c r="F1146" i="9"/>
  <c r="K1151" i="13"/>
  <c r="F1147" i="4" l="1"/>
  <c r="F1152" i="13"/>
  <c r="F1148" i="12"/>
  <c r="D1152" i="13"/>
  <c r="F1147" i="7"/>
  <c r="I1151" i="13"/>
  <c r="F1147" i="6"/>
  <c r="H1150" i="13"/>
  <c r="F1147" i="8"/>
  <c r="J1154" i="13"/>
  <c r="F1147" i="10"/>
  <c r="L1155" i="13"/>
  <c r="F1147" i="5"/>
  <c r="G1150" i="13"/>
  <c r="F1147" i="11"/>
  <c r="M1157" i="13"/>
  <c r="F1147" i="9"/>
  <c r="K1150" i="13"/>
  <c r="F1148" i="3"/>
  <c r="E1153" i="13"/>
  <c r="F1148" i="11" l="1"/>
  <c r="M1146" i="13"/>
  <c r="F1148" i="6"/>
  <c r="H1158" i="13"/>
  <c r="F1148" i="5"/>
  <c r="G1154" i="13"/>
  <c r="F1148" i="7"/>
  <c r="I1149" i="13"/>
  <c r="F1148" i="10"/>
  <c r="L1150" i="13"/>
  <c r="F1149" i="12"/>
  <c r="D1153" i="13"/>
  <c r="F1149" i="3"/>
  <c r="E1149" i="13"/>
  <c r="F1148" i="9"/>
  <c r="K1146" i="13"/>
  <c r="F1148" i="8"/>
  <c r="J1158" i="13"/>
  <c r="F1148" i="4"/>
  <c r="F1155" i="13"/>
  <c r="F1149" i="7" l="1"/>
  <c r="I1154" i="13"/>
  <c r="F1150" i="3"/>
  <c r="E1151" i="13"/>
  <c r="F1149" i="5"/>
  <c r="G1149" i="13"/>
  <c r="F1150" i="12"/>
  <c r="D1159" i="13"/>
  <c r="F1149" i="6"/>
  <c r="H1149" i="13"/>
  <c r="F1149" i="9"/>
  <c r="K1149" i="13"/>
  <c r="F1149" i="4"/>
  <c r="F1148" i="13"/>
  <c r="F1149" i="8"/>
  <c r="J1155" i="13"/>
  <c r="F1149" i="10"/>
  <c r="L1147" i="13"/>
  <c r="F1149" i="11"/>
  <c r="M1160" i="13"/>
  <c r="F1150" i="4" l="1"/>
  <c r="F1150" i="13"/>
  <c r="F1150" i="5"/>
  <c r="G1155" i="13"/>
  <c r="F1150" i="9"/>
  <c r="K1153" i="13"/>
  <c r="F1151" i="3"/>
  <c r="E1150" i="13"/>
  <c r="F1150" i="10"/>
  <c r="L1153" i="13"/>
  <c r="F1150" i="6"/>
  <c r="H1157" i="13"/>
  <c r="F1150" i="7"/>
  <c r="I1159" i="13"/>
  <c r="F1150" i="11"/>
  <c r="M1153" i="13"/>
  <c r="F1150" i="8"/>
  <c r="J1156" i="13"/>
  <c r="F1151" i="12"/>
  <c r="D1148" i="13"/>
  <c r="F1152" i="3" l="1"/>
  <c r="E1148" i="13"/>
  <c r="F1151" i="7"/>
  <c r="I1158" i="13"/>
  <c r="F1151" i="9"/>
  <c r="K1159" i="13"/>
  <c r="F1152" i="12"/>
  <c r="D1157" i="13"/>
  <c r="F1151" i="6"/>
  <c r="H1151" i="13"/>
  <c r="F1151" i="5"/>
  <c r="G1151" i="13"/>
  <c r="F1151" i="11"/>
  <c r="M1151" i="13"/>
  <c r="F1151" i="8"/>
  <c r="J1157" i="13"/>
  <c r="F1151" i="10"/>
  <c r="L1151" i="13"/>
  <c r="F1151" i="4"/>
  <c r="F1158" i="13"/>
  <c r="F1152" i="8" l="1"/>
  <c r="J1151" i="13"/>
  <c r="F1153" i="12"/>
  <c r="D1150" i="13"/>
  <c r="F1152" i="11"/>
  <c r="M1148" i="13"/>
  <c r="F1152" i="9"/>
  <c r="K1152" i="13"/>
  <c r="F1152" i="5"/>
  <c r="G1146" i="13"/>
  <c r="F1152" i="7"/>
  <c r="I1156" i="13"/>
  <c r="F1152" i="10"/>
  <c r="L1159" i="13"/>
  <c r="F1152" i="6"/>
  <c r="H1152" i="13"/>
  <c r="F1152" i="4"/>
  <c r="F1156" i="13"/>
  <c r="F1153" i="3"/>
  <c r="E1160" i="13"/>
  <c r="F1153" i="6" l="1"/>
  <c r="H1154" i="13"/>
  <c r="F1153" i="9"/>
  <c r="K1157" i="13"/>
  <c r="F1153" i="10"/>
  <c r="L1149" i="13"/>
  <c r="F1153" i="11"/>
  <c r="M1147" i="13"/>
  <c r="F1153" i="7"/>
  <c r="I1160" i="13"/>
  <c r="F1154" i="12"/>
  <c r="D1155" i="13"/>
  <c r="F1154" i="3"/>
  <c r="E1157" i="13"/>
  <c r="F1153" i="4"/>
  <c r="F1146" i="13"/>
  <c r="N1146" i="13" s="1"/>
  <c r="F1153" i="5"/>
  <c r="G1160" i="13"/>
  <c r="F1153" i="8"/>
  <c r="J1149" i="13"/>
  <c r="F1154" i="10" l="1"/>
  <c r="L1158" i="13"/>
  <c r="F1154" i="8"/>
  <c r="J1150" i="13"/>
  <c r="F1155" i="12"/>
  <c r="D1151" i="13"/>
  <c r="N1151" i="13" s="1"/>
  <c r="F1154" i="5"/>
  <c r="G1148" i="13"/>
  <c r="F1154" i="7"/>
  <c r="I1157" i="13"/>
  <c r="F1154" i="9"/>
  <c r="K1156" i="13"/>
  <c r="F1155" i="3"/>
  <c r="E1156" i="13"/>
  <c r="F1154" i="4"/>
  <c r="F1149" i="13"/>
  <c r="N1149" i="13" s="1"/>
  <c r="F1154" i="6"/>
  <c r="H1153" i="13"/>
  <c r="F1154" i="11"/>
  <c r="M1158" i="13"/>
  <c r="F1155" i="4" l="1"/>
  <c r="F1160" i="13"/>
  <c r="F1155" i="5"/>
  <c r="G1158" i="13"/>
  <c r="F1156" i="3"/>
  <c r="E1155" i="13"/>
  <c r="F1156" i="12"/>
  <c r="D1158" i="13"/>
  <c r="N1158" i="13" s="1"/>
  <c r="F1155" i="9"/>
  <c r="K1158" i="13"/>
  <c r="F1155" i="8"/>
  <c r="J1153" i="13"/>
  <c r="F1155" i="11"/>
  <c r="M1155" i="13"/>
  <c r="F1155" i="7"/>
  <c r="I1152" i="13"/>
  <c r="F1155" i="6"/>
  <c r="H1156" i="13"/>
  <c r="N1156" i="13" s="1"/>
  <c r="F1155" i="10"/>
  <c r="L1156" i="13"/>
  <c r="F1156" i="11" l="1"/>
  <c r="M1159" i="13"/>
  <c r="F1157" i="12"/>
  <c r="D1154" i="13"/>
  <c r="F1157" i="3"/>
  <c r="E1154" i="13"/>
  <c r="F1156" i="8"/>
  <c r="J1160" i="13"/>
  <c r="F1156" i="5"/>
  <c r="G1157" i="13"/>
  <c r="F1156" i="10"/>
  <c r="L1152" i="13"/>
  <c r="F1156" i="6"/>
  <c r="H1155" i="13"/>
  <c r="N1155" i="13" s="1"/>
  <c r="F1156" i="9"/>
  <c r="K1147" i="13"/>
  <c r="N1147" i="13" s="1"/>
  <c r="F1156" i="7"/>
  <c r="I1150" i="13"/>
  <c r="N1150" i="13" s="1"/>
  <c r="F1156" i="4"/>
  <c r="F1157" i="13"/>
  <c r="N1157" i="13" s="1"/>
  <c r="F1157" i="8" l="1"/>
  <c r="J1152" i="13"/>
  <c r="N1152" i="13" s="1"/>
  <c r="F1157" i="4"/>
  <c r="F1159" i="13"/>
  <c r="F1157" i="6"/>
  <c r="H1148" i="13"/>
  <c r="N1148" i="13" s="1"/>
  <c r="F1158" i="3"/>
  <c r="E1159" i="13"/>
  <c r="N1159" i="13" s="1"/>
  <c r="F1157" i="7"/>
  <c r="I1153" i="13"/>
  <c r="N1153" i="13" s="1"/>
  <c r="F1158" i="12"/>
  <c r="D1171" i="13"/>
  <c r="F1157" i="10"/>
  <c r="L1160" i="13"/>
  <c r="N1160" i="13" s="1"/>
  <c r="F1157" i="9"/>
  <c r="K1160" i="13"/>
  <c r="F1157" i="5"/>
  <c r="G1159" i="13"/>
  <c r="F1157" i="11"/>
  <c r="M1154" i="13"/>
  <c r="N1154" i="13" s="1"/>
  <c r="F1159" i="3" l="1"/>
  <c r="E1165" i="13"/>
  <c r="F1158" i="10"/>
  <c r="L1161" i="13"/>
  <c r="F1158" i="6"/>
  <c r="H1169" i="13"/>
  <c r="F1158" i="9"/>
  <c r="K1170" i="13"/>
  <c r="F1159" i="12"/>
  <c r="D1167" i="13"/>
  <c r="F1158" i="4"/>
  <c r="F1165" i="13"/>
  <c r="F1158" i="11"/>
  <c r="M1174" i="13"/>
  <c r="F1158" i="5"/>
  <c r="G1165" i="13"/>
  <c r="F1158" i="7"/>
  <c r="I1161" i="13"/>
  <c r="F1158" i="8"/>
  <c r="J1162" i="13"/>
  <c r="F1159" i="5" l="1"/>
  <c r="G1168" i="13"/>
  <c r="F1159" i="9"/>
  <c r="K1161" i="13"/>
  <c r="F1159" i="11"/>
  <c r="M1162" i="13"/>
  <c r="F1159" i="6"/>
  <c r="H1168" i="13"/>
  <c r="F1159" i="4"/>
  <c r="F1163" i="13"/>
  <c r="F1159" i="10"/>
  <c r="L1164" i="13"/>
  <c r="F1160" i="12"/>
  <c r="D1161" i="13"/>
  <c r="F1159" i="8"/>
  <c r="J1161" i="13"/>
  <c r="F1159" i="7"/>
  <c r="I1162" i="13"/>
  <c r="F1160" i="3"/>
  <c r="E1167" i="13"/>
  <c r="F1160" i="6" l="1"/>
  <c r="H1161" i="13"/>
  <c r="F1161" i="12"/>
  <c r="D1169" i="13"/>
  <c r="F1160" i="11"/>
  <c r="M1163" i="13"/>
  <c r="F1161" i="3"/>
  <c r="E1164" i="13"/>
  <c r="F1160" i="10"/>
  <c r="L1170" i="13"/>
  <c r="F1160" i="9"/>
  <c r="K1164" i="13"/>
  <c r="F1160" i="8"/>
  <c r="J1166" i="13"/>
  <c r="F1160" i="7"/>
  <c r="I1166" i="13"/>
  <c r="F1160" i="4"/>
  <c r="F1168" i="13"/>
  <c r="F1160" i="5"/>
  <c r="G1163" i="13"/>
  <c r="F1161" i="8" l="1"/>
  <c r="J1170" i="13"/>
  <c r="F1161" i="11"/>
  <c r="M1171" i="13"/>
  <c r="F1161" i="5"/>
  <c r="G1167" i="13"/>
  <c r="F1161" i="9"/>
  <c r="K1163" i="13"/>
  <c r="F1162" i="12"/>
  <c r="D1162" i="13"/>
  <c r="F1161" i="4"/>
  <c r="F1167" i="13"/>
  <c r="F1161" i="10"/>
  <c r="L1167" i="13"/>
  <c r="F1161" i="6"/>
  <c r="H1174" i="13"/>
  <c r="F1161" i="7"/>
  <c r="I1169" i="13"/>
  <c r="F1162" i="3"/>
  <c r="E1166" i="13"/>
  <c r="F1162" i="6" l="1"/>
  <c r="H1170" i="13"/>
  <c r="F1162" i="9"/>
  <c r="K1173" i="13"/>
  <c r="F1162" i="10"/>
  <c r="L1168" i="13"/>
  <c r="F1162" i="5"/>
  <c r="G1171" i="13"/>
  <c r="F1162" i="4"/>
  <c r="F1172" i="13"/>
  <c r="F1162" i="11"/>
  <c r="M1169" i="13"/>
  <c r="F1163" i="12"/>
  <c r="D1165" i="13"/>
  <c r="F1163" i="3"/>
  <c r="E1171" i="13"/>
  <c r="F1162" i="7"/>
  <c r="I1170" i="13"/>
  <c r="F1162" i="8"/>
  <c r="J1174" i="13"/>
  <c r="F1164" i="12" l="1"/>
  <c r="D1164" i="13"/>
  <c r="F1163" i="5"/>
  <c r="G1162" i="13"/>
  <c r="F1163" i="8"/>
  <c r="J1169" i="13"/>
  <c r="F1163" i="11"/>
  <c r="M1175" i="13"/>
  <c r="F1163" i="10"/>
  <c r="L1166" i="13"/>
  <c r="F1163" i="9"/>
  <c r="K1165" i="13"/>
  <c r="F1163" i="7"/>
  <c r="I1164" i="13"/>
  <c r="F1163" i="4"/>
  <c r="F1164" i="13"/>
  <c r="F1164" i="3"/>
  <c r="E1163" i="13"/>
  <c r="F1163" i="6"/>
  <c r="H1167" i="13"/>
  <c r="F1164" i="4" l="1"/>
  <c r="F1162" i="13"/>
  <c r="F1164" i="11"/>
  <c r="M1161" i="13"/>
  <c r="F1164" i="7"/>
  <c r="I1163" i="13"/>
  <c r="F1164" i="8"/>
  <c r="J1173" i="13"/>
  <c r="F1164" i="9"/>
  <c r="K1167" i="13"/>
  <c r="F1164" i="5"/>
  <c r="G1172" i="13"/>
  <c r="F1164" i="6"/>
  <c r="H1166" i="13"/>
  <c r="F1164" i="10"/>
  <c r="L1173" i="13"/>
  <c r="F1165" i="12"/>
  <c r="D1172" i="13"/>
  <c r="F1165" i="3"/>
  <c r="E1162" i="13"/>
  <c r="F1165" i="8" l="1"/>
  <c r="J1163" i="13"/>
  <c r="F1165" i="6"/>
  <c r="H1165" i="13"/>
  <c r="F1165" i="7"/>
  <c r="I1173" i="13"/>
  <c r="F1165" i="10"/>
  <c r="L1171" i="13"/>
  <c r="F1166" i="3"/>
  <c r="E1168" i="13"/>
  <c r="F1165" i="5"/>
  <c r="G1164" i="13"/>
  <c r="F1165" i="11"/>
  <c r="M1172" i="13"/>
  <c r="F1166" i="12"/>
  <c r="D1163" i="13"/>
  <c r="F1165" i="9"/>
  <c r="K1162" i="13"/>
  <c r="F1165" i="4"/>
  <c r="F1175" i="13"/>
  <c r="F1166" i="10" l="1"/>
  <c r="L1162" i="13"/>
  <c r="F1166" i="7"/>
  <c r="I1174" i="13"/>
  <c r="F1166" i="4"/>
  <c r="F1173" i="13"/>
  <c r="F1166" i="5"/>
  <c r="G1166" i="13"/>
  <c r="F1166" i="11"/>
  <c r="M1166" i="13"/>
  <c r="F1166" i="9"/>
  <c r="K1169" i="13"/>
  <c r="F1166" i="6"/>
  <c r="H1172" i="13"/>
  <c r="F1167" i="3"/>
  <c r="E1172" i="13"/>
  <c r="F1167" i="12"/>
  <c r="D1166" i="13"/>
  <c r="F1166" i="8"/>
  <c r="J1168" i="13"/>
  <c r="F1167" i="5" l="1"/>
  <c r="G1170" i="13"/>
  <c r="F1167" i="4"/>
  <c r="F1169" i="13"/>
  <c r="F1167" i="6"/>
  <c r="H1171" i="13"/>
  <c r="F1167" i="9"/>
  <c r="K1166" i="13"/>
  <c r="F1168" i="12"/>
  <c r="D1168" i="13"/>
  <c r="F1167" i="7"/>
  <c r="I1175" i="13"/>
  <c r="F1167" i="11"/>
  <c r="M1173" i="13"/>
  <c r="F1167" i="8"/>
  <c r="J1164" i="13"/>
  <c r="F1168" i="3"/>
  <c r="E1161" i="13"/>
  <c r="F1167" i="10"/>
  <c r="L1165" i="13"/>
  <c r="F1168" i="9" l="1"/>
  <c r="K1168" i="13"/>
  <c r="F1168" i="10"/>
  <c r="L1172" i="13"/>
  <c r="F1168" i="7"/>
  <c r="I1172" i="13"/>
  <c r="F1168" i="8"/>
  <c r="J1175" i="13"/>
  <c r="F1168" i="11"/>
  <c r="M1165" i="13"/>
  <c r="F1168" i="6"/>
  <c r="H1164" i="13"/>
  <c r="F1168" i="4"/>
  <c r="F1166" i="13"/>
  <c r="N1166" i="13" s="1"/>
  <c r="F1169" i="12"/>
  <c r="D1175" i="13"/>
  <c r="F1169" i="3"/>
  <c r="E1173" i="13"/>
  <c r="F1168" i="5"/>
  <c r="G1161" i="13"/>
  <c r="F1169" i="4" l="1"/>
  <c r="F1161" i="13"/>
  <c r="N1161" i="13" s="1"/>
  <c r="F1169" i="8"/>
  <c r="J1171" i="13"/>
  <c r="F1169" i="5"/>
  <c r="G1173" i="13"/>
  <c r="F1169" i="7"/>
  <c r="I1168" i="13"/>
  <c r="F1170" i="3"/>
  <c r="E1170" i="13"/>
  <c r="F1169" i="6"/>
  <c r="H1162" i="13"/>
  <c r="N1162" i="13" s="1"/>
  <c r="F1169" i="10"/>
  <c r="L1163" i="13"/>
  <c r="F1170" i="12"/>
  <c r="D1174" i="13"/>
  <c r="F1169" i="11"/>
  <c r="M1170" i="13"/>
  <c r="F1169" i="9"/>
  <c r="K1175" i="13"/>
  <c r="F1170" i="7" l="1"/>
  <c r="I1171" i="13"/>
  <c r="F1170" i="5"/>
  <c r="G1169" i="13"/>
  <c r="F1170" i="6"/>
  <c r="H1163" i="13"/>
  <c r="N1163" i="13" s="1"/>
  <c r="F1171" i="3"/>
  <c r="E1169" i="13"/>
  <c r="F1170" i="8"/>
  <c r="J1172" i="13"/>
  <c r="F1170" i="10"/>
  <c r="L1175" i="13"/>
  <c r="F1171" i="12"/>
  <c r="D1173" i="13"/>
  <c r="F1170" i="9"/>
  <c r="K1172" i="13"/>
  <c r="N1172" i="13" s="1"/>
  <c r="F1170" i="11"/>
  <c r="M1164" i="13"/>
  <c r="N1164" i="13" s="1"/>
  <c r="F1170" i="4"/>
  <c r="F1171" i="13"/>
  <c r="F1171" i="9" l="1"/>
  <c r="K1171" i="13"/>
  <c r="F1172" i="3"/>
  <c r="E1175" i="13"/>
  <c r="F1172" i="12"/>
  <c r="D1170" i="13"/>
  <c r="N1170" i="13" s="1"/>
  <c r="F1171" i="4"/>
  <c r="F1170" i="13"/>
  <c r="F1171" i="6"/>
  <c r="H1175" i="13"/>
  <c r="F1171" i="10"/>
  <c r="L1169" i="13"/>
  <c r="F1171" i="5"/>
  <c r="G1175" i="13"/>
  <c r="N1171" i="13"/>
  <c r="F1171" i="11"/>
  <c r="M1167" i="13"/>
  <c r="F1171" i="8"/>
  <c r="J1165" i="13"/>
  <c r="N1169" i="13"/>
  <c r="F1171" i="7"/>
  <c r="I1165" i="13"/>
  <c r="N1165" i="13" s="1"/>
  <c r="F1172" i="11" l="1"/>
  <c r="M1168" i="13"/>
  <c r="N1168" i="13" s="1"/>
  <c r="F1172" i="4"/>
  <c r="F1174" i="13"/>
  <c r="F1172" i="7"/>
  <c r="I1167" i="13"/>
  <c r="N1167" i="13" s="1"/>
  <c r="F1172" i="5"/>
  <c r="G1174" i="13"/>
  <c r="F1173" i="12"/>
  <c r="D1186" i="13"/>
  <c r="N1175" i="13"/>
  <c r="F1173" i="3"/>
  <c r="E1174" i="13"/>
  <c r="F1172" i="10"/>
  <c r="L1174" i="13"/>
  <c r="F1172" i="6"/>
  <c r="H1173" i="13"/>
  <c r="N1173" i="13" s="1"/>
  <c r="F1172" i="8"/>
  <c r="J1167" i="13"/>
  <c r="F1172" i="9"/>
  <c r="K1174" i="13"/>
  <c r="F1173" i="5" l="1"/>
  <c r="G1179" i="13"/>
  <c r="N1174" i="13"/>
  <c r="F1173" i="7"/>
  <c r="I1185" i="13"/>
  <c r="F1173" i="10"/>
  <c r="L1176" i="13"/>
  <c r="F1174" i="3"/>
  <c r="E1177" i="13"/>
  <c r="F1173" i="4"/>
  <c r="F1179" i="13"/>
  <c r="F1173" i="8"/>
  <c r="J1176" i="13"/>
  <c r="F1173" i="9"/>
  <c r="K1177" i="13"/>
  <c r="F1174" i="12"/>
  <c r="D1183" i="13"/>
  <c r="F1173" i="11"/>
  <c r="M1181" i="13"/>
  <c r="F1173" i="6"/>
  <c r="H1177" i="13"/>
  <c r="F1175" i="12" l="1"/>
  <c r="D1179" i="13"/>
  <c r="F1174" i="9"/>
  <c r="K1180" i="13"/>
  <c r="F1174" i="10"/>
  <c r="L1178" i="13"/>
  <c r="F1175" i="3"/>
  <c r="E1178" i="13"/>
  <c r="F1174" i="8"/>
  <c r="J1182" i="13"/>
  <c r="F1174" i="7"/>
  <c r="I1176" i="13"/>
  <c r="F1174" i="6"/>
  <c r="H1185" i="13"/>
  <c r="F1174" i="11"/>
  <c r="M1188" i="13"/>
  <c r="F1174" i="4"/>
  <c r="F1181" i="13"/>
  <c r="F1174" i="5"/>
  <c r="G1178" i="13"/>
  <c r="F1175" i="11" l="1"/>
  <c r="M1176" i="13"/>
  <c r="F1176" i="3"/>
  <c r="E1181" i="13"/>
  <c r="F1175" i="6"/>
  <c r="H1186" i="13"/>
  <c r="F1175" i="10"/>
  <c r="L1177" i="13"/>
  <c r="F1175" i="7"/>
  <c r="I1177" i="13"/>
  <c r="F1175" i="9"/>
  <c r="K1183" i="13"/>
  <c r="F1175" i="5"/>
  <c r="G1184" i="13"/>
  <c r="F1175" i="4"/>
  <c r="F1187" i="13"/>
  <c r="F1175" i="8"/>
  <c r="J1178" i="13"/>
  <c r="F1176" i="12"/>
  <c r="D1178" i="13"/>
  <c r="F1176" i="10" l="1"/>
  <c r="L1183" i="13"/>
  <c r="F1176" i="5"/>
  <c r="G1176" i="13"/>
  <c r="F1176" i="6"/>
  <c r="H1176" i="13"/>
  <c r="F1177" i="12"/>
  <c r="D1190" i="13"/>
  <c r="F1176" i="9"/>
  <c r="K1182" i="13"/>
  <c r="F1177" i="3"/>
  <c r="E1184" i="13"/>
  <c r="F1176" i="4"/>
  <c r="F1184" i="13"/>
  <c r="F1176" i="8"/>
  <c r="J1187" i="13"/>
  <c r="F1176" i="7"/>
  <c r="I1182" i="13"/>
  <c r="F1176" i="11"/>
  <c r="M1189" i="13"/>
  <c r="F1177" i="8" l="1"/>
  <c r="J1179" i="13"/>
  <c r="F1177" i="4"/>
  <c r="F1177" i="13"/>
  <c r="F1177" i="6"/>
  <c r="H1184" i="13"/>
  <c r="F1178" i="12"/>
  <c r="D1176" i="13"/>
  <c r="F1177" i="11"/>
  <c r="M1183" i="13"/>
  <c r="F1178" i="3"/>
  <c r="E1180" i="13"/>
  <c r="F1177" i="5"/>
  <c r="G1181" i="13"/>
  <c r="F1177" i="7"/>
  <c r="I1180" i="13"/>
  <c r="F1177" i="9"/>
  <c r="K1178" i="13"/>
  <c r="F1177" i="10"/>
  <c r="L1182" i="13"/>
  <c r="F1178" i="7" l="1"/>
  <c r="I1188" i="13"/>
  <c r="F1179" i="12"/>
  <c r="D1187" i="13"/>
  <c r="F1178" i="5"/>
  <c r="G1180" i="13"/>
  <c r="F1178" i="6"/>
  <c r="H1181" i="13"/>
  <c r="F1179" i="3"/>
  <c r="E1176" i="13"/>
  <c r="F1178" i="4"/>
  <c r="F1176" i="13"/>
  <c r="F1178" i="10"/>
  <c r="L1184" i="13"/>
  <c r="F1178" i="9"/>
  <c r="K1186" i="13"/>
  <c r="F1178" i="11"/>
  <c r="M1190" i="13"/>
  <c r="F1178" i="8"/>
  <c r="J1180" i="13"/>
  <c r="F1179" i="10" l="1"/>
  <c r="L1188" i="13"/>
  <c r="F1179" i="5"/>
  <c r="G1177" i="13"/>
  <c r="F1179" i="8"/>
  <c r="J1185" i="13"/>
  <c r="F1179" i="4"/>
  <c r="F1182" i="13"/>
  <c r="F1180" i="12"/>
  <c r="D1184" i="13"/>
  <c r="F1179" i="9"/>
  <c r="K1179" i="13"/>
  <c r="F1179" i="6"/>
  <c r="H1180" i="13"/>
  <c r="F1179" i="11"/>
  <c r="M1182" i="13"/>
  <c r="F1180" i="3"/>
  <c r="E1179" i="13"/>
  <c r="F1179" i="7"/>
  <c r="I1187" i="13"/>
  <c r="F1180" i="6" l="1"/>
  <c r="H1188" i="13"/>
  <c r="F1180" i="8"/>
  <c r="J1177" i="13"/>
  <c r="F1180" i="7"/>
  <c r="I1178" i="13"/>
  <c r="F1180" i="9"/>
  <c r="K1176" i="13"/>
  <c r="N1176" i="13" s="1"/>
  <c r="F1180" i="5"/>
  <c r="G1182" i="13"/>
  <c r="F1181" i="12"/>
  <c r="D1180" i="13"/>
  <c r="F1181" i="3"/>
  <c r="E1183" i="13"/>
  <c r="F1180" i="10"/>
  <c r="L1180" i="13"/>
  <c r="F1180" i="11"/>
  <c r="M1186" i="13"/>
  <c r="F1180" i="4"/>
  <c r="F1178" i="13"/>
  <c r="F1181" i="7" l="1"/>
  <c r="I1179" i="13"/>
  <c r="F1181" i="4"/>
  <c r="F1180" i="13"/>
  <c r="N1180" i="13" s="1"/>
  <c r="F1181" i="8"/>
  <c r="J1188" i="13"/>
  <c r="F1181" i="9"/>
  <c r="K1185" i="13"/>
  <c r="F1181" i="11"/>
  <c r="M1180" i="13"/>
  <c r="F1182" i="3"/>
  <c r="E1185" i="13"/>
  <c r="F1182" i="12"/>
  <c r="D1177" i="13"/>
  <c r="F1181" i="5"/>
  <c r="G1187" i="13"/>
  <c r="F1181" i="10"/>
  <c r="L1186" i="13"/>
  <c r="F1181" i="6"/>
  <c r="H1178" i="13"/>
  <c r="F1183" i="12" l="1"/>
  <c r="D1189" i="13"/>
  <c r="F1182" i="4"/>
  <c r="F1183" i="13"/>
  <c r="F1182" i="10"/>
  <c r="L1179" i="13"/>
  <c r="F1182" i="11"/>
  <c r="M1178" i="13"/>
  <c r="N1178" i="13" s="1"/>
  <c r="F1182" i="8"/>
  <c r="J1189" i="13"/>
  <c r="F1183" i="3"/>
  <c r="E1187" i="13"/>
  <c r="F1182" i="5"/>
  <c r="G1183" i="13"/>
  <c r="F1182" i="9"/>
  <c r="K1184" i="13"/>
  <c r="F1182" i="7"/>
  <c r="I1181" i="13"/>
  <c r="F1182" i="6"/>
  <c r="H1179" i="13"/>
  <c r="F1183" i="11" l="1"/>
  <c r="M1184" i="13"/>
  <c r="F1183" i="5"/>
  <c r="G1189" i="13"/>
  <c r="F1183" i="10"/>
  <c r="L1181" i="13"/>
  <c r="F1183" i="9"/>
  <c r="K1188" i="13"/>
  <c r="F1183" i="6"/>
  <c r="H1189" i="13"/>
  <c r="F1184" i="3"/>
  <c r="E1186" i="13"/>
  <c r="F1183" i="4"/>
  <c r="F1185" i="13"/>
  <c r="F1183" i="7"/>
  <c r="I1183" i="13"/>
  <c r="F1183" i="8"/>
  <c r="J1181" i="13"/>
  <c r="F1184" i="12"/>
  <c r="D1181" i="13"/>
  <c r="F1185" i="12" l="1"/>
  <c r="D1185" i="13"/>
  <c r="F1184" i="4"/>
  <c r="F1189" i="13"/>
  <c r="F1184" i="9"/>
  <c r="K1187" i="13"/>
  <c r="F1184" i="8"/>
  <c r="J1183" i="13"/>
  <c r="F1185" i="3"/>
  <c r="E1182" i="13"/>
  <c r="F1184" i="10"/>
  <c r="L1185" i="13"/>
  <c r="F1184" i="7"/>
  <c r="I1186" i="13"/>
  <c r="F1184" i="6"/>
  <c r="H1183" i="13"/>
  <c r="F1184" i="5"/>
  <c r="G1188" i="13"/>
  <c r="F1184" i="11"/>
  <c r="M1177" i="13"/>
  <c r="N1177" i="13" s="1"/>
  <c r="F1185" i="8" l="1"/>
  <c r="J1186" i="13"/>
  <c r="F1185" i="7"/>
  <c r="I1189" i="13"/>
  <c r="F1185" i="9"/>
  <c r="K1189" i="13"/>
  <c r="F1185" i="10"/>
  <c r="L1189" i="13"/>
  <c r="F1185" i="11"/>
  <c r="M1179" i="13"/>
  <c r="N1179" i="13" s="1"/>
  <c r="F1185" i="5"/>
  <c r="G1185" i="13"/>
  <c r="F1185" i="4"/>
  <c r="F1188" i="13"/>
  <c r="F1186" i="3"/>
  <c r="E1189" i="13"/>
  <c r="N1189" i="13" s="1"/>
  <c r="F1185" i="6"/>
  <c r="H1182" i="13"/>
  <c r="N1183" i="13"/>
  <c r="F1186" i="12"/>
  <c r="D1182" i="13"/>
  <c r="N1182" i="13" s="1"/>
  <c r="F1187" i="3" l="1"/>
  <c r="E1190" i="13"/>
  <c r="F1186" i="10"/>
  <c r="L1190" i="13"/>
  <c r="F1187" i="12"/>
  <c r="D1188" i="13"/>
  <c r="F1186" i="4"/>
  <c r="F1190" i="13"/>
  <c r="F1186" i="9"/>
  <c r="K1181" i="13"/>
  <c r="N1181" i="13" s="1"/>
  <c r="F1186" i="5"/>
  <c r="G1186" i="13"/>
  <c r="F1186" i="7"/>
  <c r="I1184" i="13"/>
  <c r="N1184" i="13" s="1"/>
  <c r="F1186" i="6"/>
  <c r="H1190" i="13"/>
  <c r="F1186" i="11"/>
  <c r="M1185" i="13"/>
  <c r="N1185" i="13" s="1"/>
  <c r="F1186" i="8"/>
  <c r="J1184" i="13"/>
  <c r="F1187" i="6" l="1"/>
  <c r="H1187" i="13"/>
  <c r="F1187" i="4"/>
  <c r="F1186" i="13"/>
  <c r="N1186" i="13" s="1"/>
  <c r="F1187" i="7"/>
  <c r="I1190" i="13"/>
  <c r="F1188" i="12"/>
  <c r="D1191" i="13"/>
  <c r="F1187" i="8"/>
  <c r="J1190" i="13"/>
  <c r="F1187" i="5"/>
  <c r="G1190" i="13"/>
  <c r="N1190" i="13" s="1"/>
  <c r="F1187" i="10"/>
  <c r="L1187" i="13"/>
  <c r="F1187" i="11"/>
  <c r="M1187" i="13"/>
  <c r="F1187" i="9"/>
  <c r="K1190" i="13"/>
  <c r="F1188" i="3"/>
  <c r="E1188" i="13"/>
  <c r="N1188" i="13" s="1"/>
  <c r="F1188" i="9" l="1"/>
  <c r="K1192" i="13"/>
  <c r="F1188" i="11"/>
  <c r="M1196" i="13"/>
  <c r="F1189" i="12"/>
  <c r="D1199" i="13"/>
  <c r="F1188" i="10"/>
  <c r="L1192" i="13"/>
  <c r="F1188" i="7"/>
  <c r="I1192" i="13"/>
  <c r="F1189" i="3"/>
  <c r="E1191" i="13"/>
  <c r="F1188" i="4"/>
  <c r="F1194" i="13"/>
  <c r="F1188" i="8"/>
  <c r="J1192" i="13"/>
  <c r="N1187" i="13"/>
  <c r="F1188" i="5"/>
  <c r="G1192" i="13"/>
  <c r="F1188" i="6"/>
  <c r="H1191" i="13"/>
  <c r="F1189" i="8" l="1"/>
  <c r="J1201" i="13"/>
  <c r="F1189" i="10"/>
  <c r="L1197" i="13"/>
  <c r="F1189" i="6"/>
  <c r="H1199" i="13"/>
  <c r="F1189" i="4"/>
  <c r="F1192" i="13"/>
  <c r="F1190" i="12"/>
  <c r="D1204" i="13"/>
  <c r="F1190" i="3"/>
  <c r="E1194" i="13"/>
  <c r="F1189" i="11"/>
  <c r="M1194" i="13"/>
  <c r="F1189" i="5"/>
  <c r="G1191" i="13"/>
  <c r="F1189" i="7"/>
  <c r="I1201" i="13"/>
  <c r="F1189" i="9"/>
  <c r="K1198" i="13"/>
  <c r="F1190" i="11" l="1"/>
  <c r="M1199" i="13"/>
  <c r="F1190" i="6"/>
  <c r="H1197" i="13"/>
  <c r="F1191" i="3"/>
  <c r="E1193" i="13"/>
  <c r="F1190" i="10"/>
  <c r="L1193" i="13"/>
  <c r="F1190" i="9"/>
  <c r="K1201" i="13"/>
  <c r="F1190" i="7"/>
  <c r="I1202" i="13"/>
  <c r="F1191" i="12"/>
  <c r="D1193" i="13"/>
  <c r="F1190" i="8"/>
  <c r="J1193" i="13"/>
  <c r="F1190" i="5"/>
  <c r="G1194" i="13"/>
  <c r="F1190" i="4"/>
  <c r="F1195" i="13"/>
  <c r="F1191" i="8" l="1"/>
  <c r="J1195" i="13"/>
  <c r="F1191" i="10"/>
  <c r="L1198" i="13"/>
  <c r="F1192" i="12"/>
  <c r="D1194" i="13"/>
  <c r="F1192" i="3"/>
  <c r="E1199" i="13"/>
  <c r="F1191" i="4"/>
  <c r="F1203" i="13"/>
  <c r="F1191" i="6"/>
  <c r="H1200" i="13"/>
  <c r="F1191" i="9"/>
  <c r="K1197" i="13"/>
  <c r="F1191" i="7"/>
  <c r="I1195" i="13"/>
  <c r="F1191" i="5"/>
  <c r="G1195" i="13"/>
  <c r="F1191" i="11"/>
  <c r="M1191" i="13"/>
  <c r="F1192" i="7" l="1"/>
  <c r="I1193" i="13"/>
  <c r="F1193" i="3"/>
  <c r="E1195" i="13"/>
  <c r="F1192" i="9"/>
  <c r="K1193" i="13"/>
  <c r="F1193" i="12"/>
  <c r="D1196" i="13"/>
  <c r="F1192" i="11"/>
  <c r="M1195" i="13"/>
  <c r="F1192" i="10"/>
  <c r="L1191" i="13"/>
  <c r="F1192" i="6"/>
  <c r="H1194" i="13"/>
  <c r="F1192" i="4"/>
  <c r="F1191" i="13"/>
  <c r="F1192" i="5"/>
  <c r="G1200" i="13"/>
  <c r="F1192" i="8"/>
  <c r="J1198" i="13"/>
  <c r="F1193" i="4" l="1"/>
  <c r="F1200" i="13"/>
  <c r="F1194" i="12"/>
  <c r="D1205" i="13"/>
  <c r="F1193" i="6"/>
  <c r="H1196" i="13"/>
  <c r="F1193" i="9"/>
  <c r="K1196" i="13"/>
  <c r="F1193" i="8"/>
  <c r="J1202" i="13"/>
  <c r="F1194" i="3"/>
  <c r="E1192" i="13"/>
  <c r="F1193" i="10"/>
  <c r="L1196" i="13"/>
  <c r="F1193" i="5"/>
  <c r="G1203" i="13"/>
  <c r="F1193" i="11"/>
  <c r="M1193" i="13"/>
  <c r="F1193" i="7"/>
  <c r="I1198" i="13"/>
  <c r="F1194" i="10" l="1"/>
  <c r="L1202" i="13"/>
  <c r="F1194" i="6"/>
  <c r="H1195" i="13"/>
  <c r="F1195" i="3"/>
  <c r="E1198" i="13"/>
  <c r="F1195" i="12"/>
  <c r="D1201" i="13"/>
  <c r="F1194" i="11"/>
  <c r="M1203" i="13"/>
  <c r="F1194" i="8"/>
  <c r="J1197" i="13"/>
  <c r="F1194" i="4"/>
  <c r="F1197" i="13"/>
  <c r="F1194" i="7"/>
  <c r="I1200" i="13"/>
  <c r="F1194" i="5"/>
  <c r="G1196" i="13"/>
  <c r="F1194" i="9"/>
  <c r="K1191" i="13"/>
  <c r="F1195" i="7" l="1"/>
  <c r="I1197" i="13"/>
  <c r="F1196" i="12"/>
  <c r="D1202" i="13"/>
  <c r="F1195" i="4"/>
  <c r="F1196" i="13"/>
  <c r="F1196" i="3"/>
  <c r="E1197" i="13"/>
  <c r="F1195" i="9"/>
  <c r="K1195" i="13"/>
  <c r="F1195" i="8"/>
  <c r="J1200" i="13"/>
  <c r="F1195" i="6"/>
  <c r="H1202" i="13"/>
  <c r="F1195" i="11"/>
  <c r="M1201" i="13"/>
  <c r="F1195" i="5"/>
  <c r="G1197" i="13"/>
  <c r="F1195" i="10"/>
  <c r="L1194" i="13"/>
  <c r="F1196" i="11" l="1"/>
  <c r="M1200" i="13"/>
  <c r="F1197" i="3"/>
  <c r="E1204" i="13"/>
  <c r="F1196" i="10"/>
  <c r="L1200" i="13"/>
  <c r="F1196" i="6"/>
  <c r="H1193" i="13"/>
  <c r="F1196" i="4"/>
  <c r="F1193" i="13"/>
  <c r="N1193" i="13" s="1"/>
  <c r="F1196" i="8"/>
  <c r="J1196" i="13"/>
  <c r="F1197" i="12"/>
  <c r="D1195" i="13"/>
  <c r="F1196" i="5"/>
  <c r="G1193" i="13"/>
  <c r="F1196" i="9"/>
  <c r="K1194" i="13"/>
  <c r="F1196" i="7"/>
  <c r="I1196" i="13"/>
  <c r="F1197" i="6" l="1"/>
  <c r="H1192" i="13"/>
  <c r="F1197" i="5"/>
  <c r="G1198" i="13"/>
  <c r="F1198" i="12"/>
  <c r="D1198" i="13"/>
  <c r="F1197" i="10"/>
  <c r="L1201" i="13"/>
  <c r="F1197" i="8"/>
  <c r="J1194" i="13"/>
  <c r="F1197" i="7"/>
  <c r="I1203" i="13"/>
  <c r="F1198" i="3"/>
  <c r="E1196" i="13"/>
  <c r="N1196" i="13" s="1"/>
  <c r="F1197" i="9"/>
  <c r="K1199" i="13"/>
  <c r="F1197" i="4"/>
  <c r="F1204" i="13"/>
  <c r="F1197" i="11"/>
  <c r="M1202" i="13"/>
  <c r="F1198" i="10" l="1"/>
  <c r="L1195" i="13"/>
  <c r="N1195" i="13" s="1"/>
  <c r="F1199" i="12"/>
  <c r="D1197" i="13"/>
  <c r="F1198" i="11"/>
  <c r="M1197" i="13"/>
  <c r="F1198" i="5"/>
  <c r="G1202" i="13"/>
  <c r="F1199" i="3"/>
  <c r="E1203" i="13"/>
  <c r="F1198" i="4"/>
  <c r="F1198" i="13"/>
  <c r="F1198" i="7"/>
  <c r="I1191" i="13"/>
  <c r="F1198" i="8"/>
  <c r="J1203" i="13"/>
  <c r="F1198" i="6"/>
  <c r="H1205" i="13"/>
  <c r="F1198" i="9"/>
  <c r="K1200" i="13"/>
  <c r="F1199" i="7" l="1"/>
  <c r="I1194" i="13"/>
  <c r="N1194" i="13" s="1"/>
  <c r="F1199" i="11"/>
  <c r="M1204" i="13"/>
  <c r="N1197" i="13"/>
  <c r="F1199" i="9"/>
  <c r="K1202" i="13"/>
  <c r="F1199" i="4"/>
  <c r="F1199" i="13"/>
  <c r="F1200" i="12"/>
  <c r="D1192" i="13"/>
  <c r="F1199" i="6"/>
  <c r="H1204" i="13"/>
  <c r="F1200" i="3"/>
  <c r="E1200" i="13"/>
  <c r="F1199" i="10"/>
  <c r="L1203" i="13"/>
  <c r="F1199" i="8"/>
  <c r="J1191" i="13"/>
  <c r="N1191" i="13" s="1"/>
  <c r="F1199" i="5"/>
  <c r="G1204" i="13"/>
  <c r="F1201" i="3" l="1"/>
  <c r="E1201" i="13"/>
  <c r="F1200" i="9"/>
  <c r="K1203" i="13"/>
  <c r="F1200" i="6"/>
  <c r="H1198" i="13"/>
  <c r="F1200" i="11"/>
  <c r="M1192" i="13"/>
  <c r="N1192" i="13" s="1"/>
  <c r="F1200" i="5"/>
  <c r="G1199" i="13"/>
  <c r="F1200" i="7"/>
  <c r="I1199" i="13"/>
  <c r="F1200" i="10"/>
  <c r="L1199" i="13"/>
  <c r="F1200" i="4"/>
  <c r="F1205" i="13"/>
  <c r="F1200" i="8"/>
  <c r="J1204" i="13"/>
  <c r="F1201" i="12"/>
  <c r="D1203" i="13"/>
  <c r="F1201" i="10" l="1"/>
  <c r="L1205" i="13"/>
  <c r="F1201" i="7"/>
  <c r="I1204" i="13"/>
  <c r="F1201" i="6"/>
  <c r="H1201" i="13"/>
  <c r="F1201" i="5"/>
  <c r="G1201" i="13"/>
  <c r="F1201" i="9"/>
  <c r="K1205" i="13"/>
  <c r="F1201" i="8"/>
  <c r="J1199" i="13"/>
  <c r="N1199" i="13" s="1"/>
  <c r="F1201" i="4"/>
  <c r="F1202" i="13"/>
  <c r="F1202" i="12"/>
  <c r="D1200" i="13"/>
  <c r="N1200" i="13" s="1"/>
  <c r="F1201" i="11"/>
  <c r="M1198" i="13"/>
  <c r="N1198" i="13" s="1"/>
  <c r="F1202" i="3"/>
  <c r="E1202" i="13"/>
  <c r="N1202" i="13" s="1"/>
  <c r="F1202" i="4" l="1"/>
  <c r="F1201" i="13"/>
  <c r="N1201" i="13" s="1"/>
  <c r="F1202" i="6"/>
  <c r="H1203" i="13"/>
  <c r="N1203" i="13" s="1"/>
  <c r="F1202" i="8"/>
  <c r="J1205" i="13"/>
  <c r="F1202" i="7"/>
  <c r="I1205" i="13"/>
  <c r="F1202" i="11"/>
  <c r="M1205" i="13"/>
  <c r="F1202" i="9"/>
  <c r="K1204" i="13"/>
  <c r="N1204" i="13" s="1"/>
  <c r="F1203" i="3"/>
  <c r="E1205" i="13"/>
  <c r="F1203" i="12"/>
  <c r="D1206" i="13"/>
  <c r="F1202" i="5"/>
  <c r="G1205" i="13"/>
  <c r="F1202" i="10"/>
  <c r="L1204" i="13"/>
  <c r="F1204" i="12" l="1"/>
  <c r="D1217" i="13"/>
  <c r="F1203" i="7"/>
  <c r="I1216" i="13"/>
  <c r="N1205" i="13"/>
  <c r="F1204" i="3"/>
  <c r="E1207" i="13"/>
  <c r="F1203" i="8"/>
  <c r="J1216" i="13"/>
  <c r="F1203" i="9"/>
  <c r="K1209" i="13"/>
  <c r="F1203" i="6"/>
  <c r="H1206" i="13"/>
  <c r="F1203" i="11"/>
  <c r="M1217" i="13"/>
  <c r="F1203" i="10"/>
  <c r="L1209" i="13"/>
  <c r="F1203" i="5"/>
  <c r="G1206" i="13"/>
  <c r="F1203" i="4"/>
  <c r="F1210" i="13"/>
  <c r="F1204" i="11" l="1"/>
  <c r="M1208" i="13"/>
  <c r="F1205" i="3"/>
  <c r="E1206" i="13"/>
  <c r="F1204" i="6"/>
  <c r="H1214" i="13"/>
  <c r="F1204" i="7"/>
  <c r="I1208" i="13"/>
  <c r="F1204" i="5"/>
  <c r="G1210" i="13"/>
  <c r="F1204" i="9"/>
  <c r="K1206" i="13"/>
  <c r="F1205" i="12"/>
  <c r="D1215" i="13"/>
  <c r="F1204" i="4"/>
  <c r="F1212" i="13"/>
  <c r="F1204" i="10"/>
  <c r="L1215" i="13"/>
  <c r="F1204" i="8"/>
  <c r="J1208" i="13"/>
  <c r="F1205" i="7" l="1"/>
  <c r="I1211" i="13"/>
  <c r="F1205" i="4"/>
  <c r="F1213" i="13"/>
  <c r="F1206" i="12"/>
  <c r="D1211" i="13"/>
  <c r="F1205" i="6"/>
  <c r="H1208" i="13"/>
  <c r="F1205" i="8"/>
  <c r="J1209" i="13"/>
  <c r="F1205" i="9"/>
  <c r="K1213" i="13"/>
  <c r="F1206" i="3"/>
  <c r="E1208" i="13"/>
  <c r="F1205" i="10"/>
  <c r="L1218" i="13"/>
  <c r="F1205" i="5"/>
  <c r="G1212" i="13"/>
  <c r="F1205" i="11"/>
  <c r="M1219" i="13"/>
  <c r="F1206" i="6" l="1"/>
  <c r="H1213" i="13"/>
  <c r="F1207" i="12"/>
  <c r="D1207" i="13"/>
  <c r="F1206" i="11"/>
  <c r="M1210" i="13"/>
  <c r="F1206" i="4"/>
  <c r="F1207" i="13"/>
  <c r="F1207" i="3"/>
  <c r="E1212" i="13"/>
  <c r="F1206" i="5"/>
  <c r="G1207" i="13"/>
  <c r="F1206" i="9"/>
  <c r="K1211" i="13"/>
  <c r="F1206" i="8"/>
  <c r="J1211" i="13"/>
  <c r="F1206" i="7"/>
  <c r="I1206" i="13"/>
  <c r="F1206" i="10"/>
  <c r="L1214" i="13"/>
  <c r="F1207" i="8" l="1"/>
  <c r="J1207" i="13"/>
  <c r="F1207" i="4"/>
  <c r="F1206" i="13"/>
  <c r="F1207" i="9"/>
  <c r="K1214" i="13"/>
  <c r="F1207" i="11"/>
  <c r="M1216" i="13"/>
  <c r="F1207" i="10"/>
  <c r="L1206" i="13"/>
  <c r="F1207" i="5"/>
  <c r="G1213" i="13"/>
  <c r="F1208" i="12"/>
  <c r="D1220" i="13"/>
  <c r="F1208" i="3"/>
  <c r="E1210" i="13"/>
  <c r="F1207" i="7"/>
  <c r="I1209" i="13"/>
  <c r="F1207" i="6"/>
  <c r="H1211" i="13"/>
  <c r="F1208" i="11" l="1"/>
  <c r="M1209" i="13"/>
  <c r="F1209" i="12"/>
  <c r="D1209" i="13"/>
  <c r="F1208" i="9"/>
  <c r="K1215" i="13"/>
  <c r="F1209" i="3"/>
  <c r="E1214" i="13"/>
  <c r="F1208" i="5"/>
  <c r="G1216" i="13"/>
  <c r="F1208" i="4"/>
  <c r="F1218" i="13"/>
  <c r="F1208" i="7"/>
  <c r="I1210" i="13"/>
  <c r="F1208" i="10"/>
  <c r="L1207" i="13"/>
  <c r="F1208" i="6"/>
  <c r="H1207" i="13"/>
  <c r="F1208" i="8"/>
  <c r="J1206" i="13"/>
  <c r="F1210" i="3" l="1"/>
  <c r="E1218" i="13"/>
  <c r="F1209" i="7"/>
  <c r="I1207" i="13"/>
  <c r="F1209" i="9"/>
  <c r="K1207" i="13"/>
  <c r="F1210" i="12"/>
  <c r="D1213" i="13"/>
  <c r="F1209" i="8"/>
  <c r="J1210" i="13"/>
  <c r="F1209" i="5"/>
  <c r="G1215" i="13"/>
  <c r="F1209" i="11"/>
  <c r="M1212" i="13"/>
  <c r="F1209" i="4"/>
  <c r="F1217" i="13"/>
  <c r="F1209" i="6"/>
  <c r="H1209" i="13"/>
  <c r="F1209" i="10"/>
  <c r="L1211" i="13"/>
  <c r="F1210" i="11" l="1"/>
  <c r="M1207" i="13"/>
  <c r="N1207" i="13" s="1"/>
  <c r="F1210" i="10"/>
  <c r="L1219" i="13"/>
  <c r="F1210" i="5"/>
  <c r="G1218" i="13"/>
  <c r="F1210" i="9"/>
  <c r="K1208" i="13"/>
  <c r="F1210" i="6"/>
  <c r="H1212" i="13"/>
  <c r="F1210" i="8"/>
  <c r="J1214" i="13"/>
  <c r="F1210" i="7"/>
  <c r="I1212" i="13"/>
  <c r="F1210" i="4"/>
  <c r="F1215" i="13"/>
  <c r="F1211" i="12"/>
  <c r="D1214" i="13"/>
  <c r="F1211" i="3"/>
  <c r="E1213" i="13"/>
  <c r="F1212" i="3" l="1"/>
  <c r="E1215" i="13"/>
  <c r="F1211" i="4"/>
  <c r="F1214" i="13"/>
  <c r="F1211" i="9"/>
  <c r="K1212" i="13"/>
  <c r="F1211" i="7"/>
  <c r="I1217" i="13"/>
  <c r="F1211" i="5"/>
  <c r="G1217" i="13"/>
  <c r="F1211" i="8"/>
  <c r="J1215" i="13"/>
  <c r="F1211" i="10"/>
  <c r="L1212" i="13"/>
  <c r="F1211" i="6"/>
  <c r="H1216" i="13"/>
  <c r="F1211" i="11"/>
  <c r="M1220" i="13"/>
  <c r="F1212" i="12"/>
  <c r="D1208" i="13"/>
  <c r="F1212" i="7" l="1"/>
  <c r="I1219" i="13"/>
  <c r="F1212" i="9"/>
  <c r="K1216" i="13"/>
  <c r="F1212" i="10"/>
  <c r="L1213" i="13"/>
  <c r="F1212" i="8"/>
  <c r="J1218" i="13"/>
  <c r="F1213" i="12"/>
  <c r="D1210" i="13"/>
  <c r="F1212" i="4"/>
  <c r="F1208" i="13"/>
  <c r="F1212" i="11"/>
  <c r="M1211" i="13"/>
  <c r="F1212" i="5"/>
  <c r="G1209" i="13"/>
  <c r="F1213" i="3"/>
  <c r="E1217" i="13"/>
  <c r="F1212" i="6"/>
  <c r="H1210" i="13"/>
  <c r="F1213" i="11" l="1"/>
  <c r="M1218" i="13"/>
  <c r="F1213" i="8"/>
  <c r="J1217" i="13"/>
  <c r="F1213" i="6"/>
  <c r="H1215" i="13"/>
  <c r="F1213" i="10"/>
  <c r="L1210" i="13"/>
  <c r="F1214" i="3"/>
  <c r="E1216" i="13"/>
  <c r="F1213" i="4"/>
  <c r="F1211" i="13"/>
  <c r="F1213" i="9"/>
  <c r="K1210" i="13"/>
  <c r="N1210" i="13" s="1"/>
  <c r="F1213" i="5"/>
  <c r="G1214" i="13"/>
  <c r="F1214" i="12"/>
  <c r="D1212" i="13"/>
  <c r="F1213" i="7"/>
  <c r="I1214" i="13"/>
  <c r="F1214" i="10" l="1"/>
  <c r="L1216" i="13"/>
  <c r="F1214" i="7"/>
  <c r="I1215" i="13"/>
  <c r="F1214" i="9"/>
  <c r="K1218" i="13"/>
  <c r="F1214" i="6"/>
  <c r="H1217" i="13"/>
  <c r="F1215" i="12"/>
  <c r="D1216" i="13"/>
  <c r="F1214" i="4"/>
  <c r="F1219" i="13"/>
  <c r="F1214" i="8"/>
  <c r="J1213" i="13"/>
  <c r="F1214" i="5"/>
  <c r="G1208" i="13"/>
  <c r="F1215" i="3"/>
  <c r="E1209" i="13"/>
  <c r="F1214" i="11"/>
  <c r="M1213" i="13"/>
  <c r="F1215" i="8" l="1"/>
  <c r="J1219" i="13"/>
  <c r="F1215" i="9"/>
  <c r="K1217" i="13"/>
  <c r="F1215" i="4"/>
  <c r="F1216" i="13"/>
  <c r="N1216" i="13" s="1"/>
  <c r="F1215" i="7"/>
  <c r="I1213" i="13"/>
  <c r="N1213" i="13" s="1"/>
  <c r="F1216" i="3"/>
  <c r="E1211" i="13"/>
  <c r="F1215" i="11"/>
  <c r="M1206" i="13"/>
  <c r="N1206" i="13" s="1"/>
  <c r="F1215" i="10"/>
  <c r="L1208" i="13"/>
  <c r="N1208" i="13" s="1"/>
  <c r="F1216" i="12"/>
  <c r="D1219" i="13"/>
  <c r="F1215" i="5"/>
  <c r="G1220" i="13"/>
  <c r="F1215" i="6"/>
  <c r="H1219" i="13"/>
  <c r="F1216" i="10" l="1"/>
  <c r="L1217" i="13"/>
  <c r="N1217" i="13" s="1"/>
  <c r="F1216" i="7"/>
  <c r="I1220" i="13"/>
  <c r="F1216" i="4"/>
  <c r="F1220" i="13"/>
  <c r="F1216" i="5"/>
  <c r="G1211" i="13"/>
  <c r="N1211" i="13" s="1"/>
  <c r="F1216" i="11"/>
  <c r="M1215" i="13"/>
  <c r="N1215" i="13" s="1"/>
  <c r="F1217" i="12"/>
  <c r="D1218" i="13"/>
  <c r="F1217" i="3"/>
  <c r="E1220" i="13"/>
  <c r="F1216" i="9"/>
  <c r="K1219" i="13"/>
  <c r="F1216" i="6"/>
  <c r="H1218" i="13"/>
  <c r="F1216" i="8"/>
  <c r="J1220" i="13"/>
  <c r="F1218" i="3" l="1"/>
  <c r="E1219" i="13"/>
  <c r="F1217" i="5"/>
  <c r="G1219" i="13"/>
  <c r="F1217" i="8"/>
  <c r="J1212" i="13"/>
  <c r="N1212" i="13" s="1"/>
  <c r="F1218" i="12"/>
  <c r="D1231" i="13"/>
  <c r="F1217" i="4"/>
  <c r="F1209" i="13"/>
  <c r="N1209" i="13" s="1"/>
  <c r="F1217" i="6"/>
  <c r="H1220" i="13"/>
  <c r="N1220" i="13" s="1"/>
  <c r="F1217" i="7"/>
  <c r="I1218" i="13"/>
  <c r="N1218" i="13" s="1"/>
  <c r="F1217" i="9"/>
  <c r="K1220" i="13"/>
  <c r="F1217" i="11"/>
  <c r="M1214" i="13"/>
  <c r="N1214" i="13" s="1"/>
  <c r="F1217" i="10"/>
  <c r="L1220" i="13"/>
  <c r="F1218" i="7" l="1"/>
  <c r="I1224" i="13"/>
  <c r="F1218" i="8"/>
  <c r="J1224" i="13"/>
  <c r="F1218" i="6"/>
  <c r="H1233" i="13"/>
  <c r="F1218" i="5"/>
  <c r="G1223" i="13"/>
  <c r="F1218" i="4"/>
  <c r="F1228" i="13"/>
  <c r="N1219" i="13"/>
  <c r="F1218" i="11"/>
  <c r="M1230" i="13"/>
  <c r="F1219" i="3"/>
  <c r="E1226" i="13"/>
  <c r="F1218" i="10"/>
  <c r="L1225" i="13"/>
  <c r="F1218" i="9"/>
  <c r="K1229" i="13"/>
  <c r="F1219" i="12"/>
  <c r="D1226" i="13"/>
  <c r="F1220" i="3" l="1"/>
  <c r="E1223" i="13"/>
  <c r="F1219" i="5"/>
  <c r="G1228" i="13"/>
  <c r="F1219" i="6"/>
  <c r="H1225" i="13"/>
  <c r="F1220" i="12"/>
  <c r="D1230" i="13"/>
  <c r="F1219" i="11"/>
  <c r="M1232" i="13"/>
  <c r="F1219" i="9"/>
  <c r="K1227" i="13"/>
  <c r="F1219" i="8"/>
  <c r="J1230" i="13"/>
  <c r="F1219" i="10"/>
  <c r="L1224" i="13"/>
  <c r="F1219" i="4"/>
  <c r="F1223" i="13"/>
  <c r="F1219" i="7"/>
  <c r="I1230" i="13"/>
  <c r="F1220" i="10" l="1"/>
  <c r="L1229" i="13"/>
  <c r="F1221" i="12"/>
  <c r="D1235" i="13"/>
  <c r="F1220" i="8"/>
  <c r="J1221" i="13"/>
  <c r="F1220" i="6"/>
  <c r="H1221" i="13"/>
  <c r="F1220" i="7"/>
  <c r="I1221" i="13"/>
  <c r="F1220" i="9"/>
  <c r="K1222" i="13"/>
  <c r="F1220" i="5"/>
  <c r="G1234" i="13"/>
  <c r="F1220" i="4"/>
  <c r="F1222" i="13"/>
  <c r="F1220" i="11"/>
  <c r="M1223" i="13"/>
  <c r="F1221" i="3"/>
  <c r="E1221" i="13"/>
  <c r="F1221" i="4" l="1"/>
  <c r="F1234" i="13"/>
  <c r="F1221" i="6"/>
  <c r="H1235" i="13"/>
  <c r="F1221" i="5"/>
  <c r="G1222" i="13"/>
  <c r="F1221" i="8"/>
  <c r="J1229" i="13"/>
  <c r="F1222" i="3"/>
  <c r="E1228" i="13"/>
  <c r="F1221" i="9"/>
  <c r="K1225" i="13"/>
  <c r="F1222" i="12"/>
  <c r="D1221" i="13"/>
  <c r="F1221" i="11"/>
  <c r="M1221" i="13"/>
  <c r="F1221" i="7"/>
  <c r="I1231" i="13"/>
  <c r="F1221" i="10"/>
  <c r="L1222" i="13"/>
  <c r="F1222" i="8" l="1"/>
  <c r="J1222" i="13"/>
  <c r="F1222" i="5"/>
  <c r="G1226" i="13"/>
  <c r="F1222" i="9"/>
  <c r="K1221" i="13"/>
  <c r="F1222" i="11"/>
  <c r="M1222" i="13"/>
  <c r="F1222" i="6"/>
  <c r="H1231" i="13"/>
  <c r="F1223" i="12"/>
  <c r="D1223" i="13"/>
  <c r="F1222" i="10"/>
  <c r="L1221" i="13"/>
  <c r="F1222" i="7"/>
  <c r="I1232" i="13"/>
  <c r="F1223" i="3"/>
  <c r="E1227" i="13"/>
  <c r="F1222" i="4"/>
  <c r="F1229" i="13"/>
  <c r="F1223" i="7" l="1"/>
  <c r="I1222" i="13"/>
  <c r="F1223" i="11"/>
  <c r="M1235" i="13"/>
  <c r="F1223" i="10"/>
  <c r="L1227" i="13"/>
  <c r="F1223" i="9"/>
  <c r="K1234" i="13"/>
  <c r="F1223" i="4"/>
  <c r="F1233" i="13"/>
  <c r="F1224" i="12"/>
  <c r="D1232" i="13"/>
  <c r="F1223" i="5"/>
  <c r="G1224" i="13"/>
  <c r="F1224" i="3"/>
  <c r="E1231" i="13"/>
  <c r="F1223" i="6"/>
  <c r="H1227" i="13"/>
  <c r="F1223" i="8"/>
  <c r="J1231" i="13"/>
  <c r="F1224" i="9" l="1"/>
  <c r="K1226" i="13"/>
  <c r="F1225" i="3"/>
  <c r="E1234" i="13"/>
  <c r="F1224" i="5"/>
  <c r="G1221" i="13"/>
  <c r="F1224" i="10"/>
  <c r="L1226" i="13"/>
  <c r="F1225" i="12"/>
  <c r="D1228" i="13"/>
  <c r="F1224" i="8"/>
  <c r="J1225" i="13"/>
  <c r="F1224" i="11"/>
  <c r="M1228" i="13"/>
  <c r="F1224" i="6"/>
  <c r="H1224" i="13"/>
  <c r="F1224" i="4"/>
  <c r="F1227" i="13"/>
  <c r="F1224" i="7"/>
  <c r="I1229" i="13"/>
  <c r="F1225" i="6" l="1"/>
  <c r="H1226" i="13"/>
  <c r="F1225" i="10"/>
  <c r="L1233" i="13"/>
  <c r="F1225" i="11"/>
  <c r="M1226" i="13"/>
  <c r="F1225" i="5"/>
  <c r="G1233" i="13"/>
  <c r="F1225" i="8"/>
  <c r="J1232" i="13"/>
  <c r="F1225" i="7"/>
  <c r="I1225" i="13"/>
  <c r="F1226" i="3"/>
  <c r="E1224" i="13"/>
  <c r="F1226" i="12"/>
  <c r="D1225" i="13"/>
  <c r="F1225" i="4"/>
  <c r="F1225" i="13"/>
  <c r="F1225" i="9"/>
  <c r="K1224" i="13"/>
  <c r="F1226" i="5" l="1"/>
  <c r="G1225" i="13"/>
  <c r="F1227" i="3"/>
  <c r="E1222" i="13"/>
  <c r="F1226" i="11"/>
  <c r="M1224" i="13"/>
  <c r="F1226" i="9"/>
  <c r="K1232" i="13"/>
  <c r="F1226" i="7"/>
  <c r="I1233" i="13"/>
  <c r="F1226" i="10"/>
  <c r="L1234" i="13"/>
  <c r="F1227" i="12"/>
  <c r="D1224" i="13"/>
  <c r="F1226" i="4"/>
  <c r="F1226" i="13"/>
  <c r="F1226" i="8"/>
  <c r="J1223" i="13"/>
  <c r="F1226" i="6"/>
  <c r="H1223" i="13"/>
  <c r="F1227" i="4" l="1"/>
  <c r="F1235" i="13"/>
  <c r="F1227" i="9"/>
  <c r="K1233" i="13"/>
  <c r="F1228" i="12"/>
  <c r="D1222" i="13"/>
  <c r="F1227" i="11"/>
  <c r="M1227" i="13"/>
  <c r="F1227" i="10"/>
  <c r="L1223" i="13"/>
  <c r="F1228" i="3"/>
  <c r="E1232" i="13"/>
  <c r="F1227" i="8"/>
  <c r="J1227" i="13"/>
  <c r="F1227" i="6"/>
  <c r="H1228" i="13"/>
  <c r="F1227" i="7"/>
  <c r="I1227" i="13"/>
  <c r="F1227" i="5"/>
  <c r="G1229" i="13"/>
  <c r="F1228" i="8" l="1"/>
  <c r="J1233" i="13"/>
  <c r="F1229" i="12"/>
  <c r="D1227" i="13"/>
  <c r="F1228" i="5"/>
  <c r="G1235" i="13"/>
  <c r="F1229" i="3"/>
  <c r="E1225" i="13"/>
  <c r="F1228" i="7"/>
  <c r="I1223" i="13"/>
  <c r="F1228" i="10"/>
  <c r="L1235" i="13"/>
  <c r="F1228" i="9"/>
  <c r="K1223" i="13"/>
  <c r="F1228" i="6"/>
  <c r="H1230" i="13"/>
  <c r="F1228" i="11"/>
  <c r="M1229" i="13"/>
  <c r="F1228" i="4"/>
  <c r="F1221" i="13"/>
  <c r="N1221" i="13" s="1"/>
  <c r="F1229" i="11" l="1"/>
  <c r="M1231" i="13"/>
  <c r="F1229" i="6"/>
  <c r="H1222" i="13"/>
  <c r="N1222" i="13" s="1"/>
  <c r="F1230" i="3"/>
  <c r="E1233" i="13"/>
  <c r="F1229" i="9"/>
  <c r="K1228" i="13"/>
  <c r="F1229" i="5"/>
  <c r="G1232" i="13"/>
  <c r="F1229" i="4"/>
  <c r="F1230" i="13"/>
  <c r="N1223" i="13"/>
  <c r="F1230" i="12"/>
  <c r="D1233" i="13"/>
  <c r="F1229" i="7"/>
  <c r="I1234" i="13"/>
  <c r="F1229" i="10"/>
  <c r="L1228" i="13"/>
  <c r="F1229" i="8"/>
  <c r="J1234" i="13"/>
  <c r="F1231" i="12" l="1"/>
  <c r="D1234" i="13"/>
  <c r="F1230" i="9"/>
  <c r="K1235" i="13"/>
  <c r="F1230" i="8"/>
  <c r="J1226" i="13"/>
  <c r="F1231" i="3"/>
  <c r="E1235" i="13"/>
  <c r="F1230" i="10"/>
  <c r="L1232" i="13"/>
  <c r="F1230" i="4"/>
  <c r="F1224" i="13"/>
  <c r="N1224" i="13" s="1"/>
  <c r="F1230" i="6"/>
  <c r="H1232" i="13"/>
  <c r="F1230" i="7"/>
  <c r="I1226" i="13"/>
  <c r="N1226" i="13" s="1"/>
  <c r="F1230" i="5"/>
  <c r="G1227" i="13"/>
  <c r="N1227" i="13" s="1"/>
  <c r="F1230" i="11"/>
  <c r="M1225" i="13"/>
  <c r="N1225" i="13" s="1"/>
  <c r="F1231" i="7" l="1"/>
  <c r="I1228" i="13"/>
  <c r="F1232" i="3"/>
  <c r="E1229" i="13"/>
  <c r="F1231" i="6"/>
  <c r="H1234" i="13"/>
  <c r="N1234" i="13" s="1"/>
  <c r="F1231" i="8"/>
  <c r="J1228" i="13"/>
  <c r="F1231" i="11"/>
  <c r="M1234" i="13"/>
  <c r="F1231" i="4"/>
  <c r="F1232" i="13"/>
  <c r="N1232" i="13" s="1"/>
  <c r="F1231" i="9"/>
  <c r="K1231" i="13"/>
  <c r="F1231" i="5"/>
  <c r="G1230" i="13"/>
  <c r="F1231" i="10"/>
  <c r="L1231" i="13"/>
  <c r="F1232" i="12"/>
  <c r="D1229" i="13"/>
  <c r="F1232" i="5" l="1"/>
  <c r="G1231" i="13"/>
  <c r="F1232" i="8"/>
  <c r="J1235" i="13"/>
  <c r="F1232" i="9"/>
  <c r="K1230" i="13"/>
  <c r="F1232" i="6"/>
  <c r="H1229" i="13"/>
  <c r="N1229" i="13" s="1"/>
  <c r="F1233" i="12"/>
  <c r="D1244" i="13"/>
  <c r="F1232" i="4"/>
  <c r="F1231" i="13"/>
  <c r="N1231" i="13" s="1"/>
  <c r="F1233" i="3"/>
  <c r="E1230" i="13"/>
  <c r="N1230" i="13" s="1"/>
  <c r="N1228" i="13"/>
  <c r="F1232" i="10"/>
  <c r="L1230" i="13"/>
  <c r="F1232" i="11"/>
  <c r="M1233" i="13"/>
  <c r="N1233" i="13" s="1"/>
  <c r="F1232" i="7"/>
  <c r="I1235" i="13"/>
  <c r="N1235" i="13" s="1"/>
  <c r="F1233" i="10" l="1"/>
  <c r="L1242" i="13"/>
  <c r="F1233" i="6"/>
  <c r="H1236" i="13"/>
  <c r="F1234" i="3"/>
  <c r="E1239" i="13"/>
  <c r="F1233" i="9"/>
  <c r="K1240" i="13"/>
  <c r="F1233" i="7"/>
  <c r="I1241" i="13"/>
  <c r="F1233" i="8"/>
  <c r="J1240" i="13"/>
  <c r="F1233" i="11"/>
  <c r="M1241" i="13"/>
  <c r="F1234" i="12"/>
  <c r="D1237" i="13"/>
  <c r="F1233" i="4"/>
  <c r="F1239" i="13"/>
  <c r="F1233" i="5"/>
  <c r="G1239" i="13"/>
  <c r="F1234" i="9" l="1"/>
  <c r="K1238" i="13"/>
  <c r="F1235" i="3"/>
  <c r="E1236" i="13"/>
  <c r="F1234" i="11"/>
  <c r="M1237" i="13"/>
  <c r="F1234" i="5"/>
  <c r="G1236" i="13"/>
  <c r="F1234" i="8"/>
  <c r="J1238" i="13"/>
  <c r="F1235" i="12"/>
  <c r="D1236" i="13"/>
  <c r="F1234" i="6"/>
  <c r="H1237" i="13"/>
  <c r="F1234" i="4"/>
  <c r="F1241" i="13"/>
  <c r="F1234" i="7"/>
  <c r="I1240" i="13"/>
  <c r="F1234" i="10"/>
  <c r="L1238" i="13"/>
  <c r="F1235" i="4" l="1"/>
  <c r="F1236" i="13"/>
  <c r="F1235" i="5"/>
  <c r="G1241" i="13"/>
  <c r="F1235" i="6"/>
  <c r="H1247" i="13"/>
  <c r="F1235" i="11"/>
  <c r="M1236" i="13"/>
  <c r="F1236" i="12"/>
  <c r="D1246" i="13"/>
  <c r="F1236" i="3"/>
  <c r="E1244" i="13"/>
  <c r="F1235" i="10"/>
  <c r="L1240" i="13"/>
  <c r="F1235" i="7"/>
  <c r="I1243" i="13"/>
  <c r="F1235" i="8"/>
  <c r="J1243" i="13"/>
  <c r="F1235" i="9"/>
  <c r="K1239" i="13"/>
  <c r="F1236" i="7" l="1"/>
  <c r="I1238" i="13"/>
  <c r="F1236" i="11"/>
  <c r="M1243" i="13"/>
  <c r="F1236" i="10"/>
  <c r="L1249" i="13"/>
  <c r="F1236" i="6"/>
  <c r="H1242" i="13"/>
  <c r="F1236" i="9"/>
  <c r="K1242" i="13"/>
  <c r="F1236" i="5"/>
  <c r="G1237" i="13"/>
  <c r="F1236" i="8"/>
  <c r="J1242" i="13"/>
  <c r="F1237" i="12"/>
  <c r="D1239" i="13"/>
  <c r="F1237" i="3"/>
  <c r="E1245" i="13"/>
  <c r="F1236" i="4"/>
  <c r="F1245" i="13"/>
  <c r="F1237" i="9" l="1"/>
  <c r="K1247" i="13"/>
  <c r="F1238" i="12"/>
  <c r="D1245" i="13"/>
  <c r="F1237" i="8"/>
  <c r="J1241" i="13"/>
  <c r="F1237" i="4"/>
  <c r="F1248" i="13"/>
  <c r="F1237" i="5"/>
  <c r="G1243" i="13"/>
  <c r="F1237" i="10"/>
  <c r="L1247" i="13"/>
  <c r="F1237" i="11"/>
  <c r="M1244" i="13"/>
  <c r="F1237" i="7"/>
  <c r="I1248" i="13"/>
  <c r="F1238" i="3"/>
  <c r="E1238" i="13"/>
  <c r="F1237" i="6"/>
  <c r="H1238" i="13"/>
  <c r="F1238" i="6" l="1"/>
  <c r="H1244" i="13"/>
  <c r="F1239" i="3"/>
  <c r="E1241" i="13"/>
  <c r="F1238" i="7"/>
  <c r="I1247" i="13"/>
  <c r="F1238" i="4"/>
  <c r="F1237" i="13"/>
  <c r="F1238" i="11"/>
  <c r="M1246" i="13"/>
  <c r="F1238" i="8"/>
  <c r="J1237" i="13"/>
  <c r="F1238" i="10"/>
  <c r="L1236" i="13"/>
  <c r="F1239" i="12"/>
  <c r="D1243" i="13"/>
  <c r="F1238" i="5"/>
  <c r="G1246" i="13"/>
  <c r="F1238" i="9"/>
  <c r="K1236" i="13"/>
  <c r="F1239" i="4" l="1"/>
  <c r="F1242" i="13"/>
  <c r="F1239" i="10"/>
  <c r="L1237" i="13"/>
  <c r="F1239" i="7"/>
  <c r="I1237" i="13"/>
  <c r="F1240" i="12"/>
  <c r="D1247" i="13"/>
  <c r="F1239" i="9"/>
  <c r="K1246" i="13"/>
  <c r="F1239" i="8"/>
  <c r="J1247" i="13"/>
  <c r="F1240" i="3"/>
  <c r="E1246" i="13"/>
  <c r="F1239" i="5"/>
  <c r="G1238" i="13"/>
  <c r="F1239" i="11"/>
  <c r="M1248" i="13"/>
  <c r="F1239" i="6"/>
  <c r="H1248" i="13"/>
  <c r="F1240" i="5" l="1"/>
  <c r="G1245" i="13"/>
  <c r="F1241" i="12"/>
  <c r="D1248" i="13"/>
  <c r="F1241" i="3"/>
  <c r="E1243" i="13"/>
  <c r="F1240" i="7"/>
  <c r="I1242" i="13"/>
  <c r="F1240" i="8"/>
  <c r="J1244" i="13"/>
  <c r="F1240" i="10"/>
  <c r="L1239" i="13"/>
  <c r="F1240" i="6"/>
  <c r="H1240" i="13"/>
  <c r="F1240" i="11"/>
  <c r="M1240" i="13"/>
  <c r="F1240" i="9"/>
  <c r="K1237" i="13"/>
  <c r="F1240" i="4"/>
  <c r="F1238" i="13"/>
  <c r="F1241" i="6" l="1"/>
  <c r="H1245" i="13"/>
  <c r="F1242" i="3"/>
  <c r="E1237" i="13"/>
  <c r="N1237" i="13" s="1"/>
  <c r="F1241" i="4"/>
  <c r="F1240" i="13"/>
  <c r="F1242" i="12"/>
  <c r="D1241" i="13"/>
  <c r="F1241" i="5"/>
  <c r="G1242" i="13"/>
  <c r="F1241" i="10"/>
  <c r="L1244" i="13"/>
  <c r="F1241" i="9"/>
  <c r="K1249" i="13"/>
  <c r="F1241" i="8"/>
  <c r="J1245" i="13"/>
  <c r="F1241" i="11"/>
  <c r="M1247" i="13"/>
  <c r="F1241" i="7"/>
  <c r="I1244" i="13"/>
  <c r="F1242" i="8" l="1"/>
  <c r="J1246" i="13"/>
  <c r="F1242" i="9"/>
  <c r="K1243" i="13"/>
  <c r="F1242" i="7"/>
  <c r="I1245" i="13"/>
  <c r="F1242" i="10"/>
  <c r="L1243" i="13"/>
  <c r="F1242" i="4"/>
  <c r="F1249" i="13"/>
  <c r="F1242" i="11"/>
  <c r="M1245" i="13"/>
  <c r="F1242" i="5"/>
  <c r="G1240" i="13"/>
  <c r="F1243" i="3"/>
  <c r="E1242" i="13"/>
  <c r="F1242" i="6"/>
  <c r="H1239" i="13"/>
  <c r="F1243" i="12"/>
  <c r="D1238" i="13"/>
  <c r="F1244" i="3" l="1"/>
  <c r="E1248" i="13"/>
  <c r="F1243" i="10"/>
  <c r="L1246" i="13"/>
  <c r="F1243" i="5"/>
  <c r="G1249" i="13"/>
  <c r="F1243" i="7"/>
  <c r="I1239" i="13"/>
  <c r="F1243" i="11"/>
  <c r="M1250" i="13"/>
  <c r="F1243" i="9"/>
  <c r="K1244" i="13"/>
  <c r="F1243" i="6"/>
  <c r="H1246" i="13"/>
  <c r="F1243" i="4"/>
  <c r="F1246" i="13"/>
  <c r="F1243" i="8"/>
  <c r="J1239" i="13"/>
  <c r="F1244" i="12"/>
  <c r="D1240" i="13"/>
  <c r="F1244" i="5" l="1"/>
  <c r="G1248" i="13"/>
  <c r="F1245" i="12"/>
  <c r="D1249" i="13"/>
  <c r="F1244" i="9"/>
  <c r="K1245" i="13"/>
  <c r="F1244" i="8"/>
  <c r="J1236" i="13"/>
  <c r="F1244" i="11"/>
  <c r="M1242" i="13"/>
  <c r="F1244" i="10"/>
  <c r="L1250" i="13"/>
  <c r="F1244" i="4"/>
  <c r="F1244" i="13"/>
  <c r="F1245" i="3"/>
  <c r="E1249" i="13"/>
  <c r="F1244" i="6"/>
  <c r="H1250" i="13"/>
  <c r="F1244" i="7"/>
  <c r="I1236" i="13"/>
  <c r="N1236" i="13" s="1"/>
  <c r="F1245" i="7" l="1"/>
  <c r="I1249" i="13"/>
  <c r="F1245" i="9"/>
  <c r="K1250" i="13"/>
  <c r="F1245" i="6"/>
  <c r="H1243" i="13"/>
  <c r="F1245" i="10"/>
  <c r="L1245" i="13"/>
  <c r="N1245" i="13" s="1"/>
  <c r="F1246" i="12"/>
  <c r="D1250" i="13"/>
  <c r="F1246" i="3"/>
  <c r="E1240" i="13"/>
  <c r="N1240" i="13" s="1"/>
  <c r="F1245" i="11"/>
  <c r="M1238" i="13"/>
  <c r="N1238" i="13" s="1"/>
  <c r="F1245" i="5"/>
  <c r="G1250" i="13"/>
  <c r="F1245" i="4"/>
  <c r="F1243" i="13"/>
  <c r="N1243" i="13" s="1"/>
  <c r="F1245" i="8"/>
  <c r="J1248" i="13"/>
  <c r="F1246" i="11" l="1"/>
  <c r="M1249" i="13"/>
  <c r="F1246" i="6"/>
  <c r="H1241" i="13"/>
  <c r="F1247" i="3"/>
  <c r="E1247" i="13"/>
  <c r="F1246" i="9"/>
  <c r="K1248" i="13"/>
  <c r="F1246" i="8"/>
  <c r="J1249" i="13"/>
  <c r="F1246" i="4"/>
  <c r="F1250" i="13"/>
  <c r="F1247" i="12"/>
  <c r="D1242" i="13"/>
  <c r="N1242" i="13" s="1"/>
  <c r="F1246" i="7"/>
  <c r="I1246" i="13"/>
  <c r="N1246" i="13" s="1"/>
  <c r="F1246" i="5"/>
  <c r="G1244" i="13"/>
  <c r="N1244" i="13" s="1"/>
  <c r="F1246" i="10"/>
  <c r="L1248" i="13"/>
  <c r="N1248" i="13" s="1"/>
  <c r="F1248" i="3" l="1"/>
  <c r="E1250" i="13"/>
  <c r="F1248" i="12"/>
  <c r="D1260" i="13"/>
  <c r="F1247" i="6"/>
  <c r="H1249" i="13"/>
  <c r="N1249" i="13" s="1"/>
  <c r="F1247" i="8"/>
  <c r="J1250" i="13"/>
  <c r="F1247" i="4"/>
  <c r="F1247" i="13"/>
  <c r="N1247" i="13" s="1"/>
  <c r="F1247" i="5"/>
  <c r="G1247" i="13"/>
  <c r="F1247" i="11"/>
  <c r="M1239" i="13"/>
  <c r="N1239" i="13" s="1"/>
  <c r="F1247" i="10"/>
  <c r="L1241" i="13"/>
  <c r="F1247" i="7"/>
  <c r="I1250" i="13"/>
  <c r="F1247" i="9"/>
  <c r="K1241" i="13"/>
  <c r="N1241" i="13" s="1"/>
  <c r="F1248" i="11" l="1"/>
  <c r="M1254" i="13"/>
  <c r="F1248" i="6"/>
  <c r="H1255" i="13"/>
  <c r="F1248" i="9"/>
  <c r="K1251" i="13"/>
  <c r="F1249" i="12"/>
  <c r="D1251" i="13"/>
  <c r="F1248" i="4"/>
  <c r="F1251" i="13"/>
  <c r="N1250" i="13"/>
  <c r="F1249" i="3"/>
  <c r="E1255" i="13"/>
  <c r="F1248" i="5"/>
  <c r="G1254" i="13"/>
  <c r="F1248" i="7"/>
  <c r="I1251" i="13"/>
  <c r="F1248" i="10"/>
  <c r="L1253" i="13"/>
  <c r="F1248" i="8"/>
  <c r="J1251" i="13"/>
  <c r="F1250" i="12" l="1"/>
  <c r="D1252" i="13"/>
  <c r="F1249" i="10"/>
  <c r="L1255" i="13"/>
  <c r="F1249" i="7"/>
  <c r="I1252" i="13"/>
  <c r="F1249" i="5"/>
  <c r="G1251" i="13"/>
  <c r="F1249" i="8"/>
  <c r="J1252" i="13"/>
  <c r="F1250" i="3"/>
  <c r="E1251" i="13"/>
  <c r="F1249" i="9"/>
  <c r="K1253" i="13"/>
  <c r="F1249" i="6"/>
  <c r="H1252" i="13"/>
  <c r="F1249" i="4"/>
  <c r="F1259" i="13"/>
  <c r="F1249" i="11"/>
  <c r="M1256" i="13"/>
  <c r="F1250" i="6" l="1"/>
  <c r="H1256" i="13"/>
  <c r="F1250" i="5"/>
  <c r="G1258" i="13"/>
  <c r="F1250" i="9"/>
  <c r="K1255" i="13"/>
  <c r="F1250" i="7"/>
  <c r="I1261" i="13"/>
  <c r="F1251" i="3"/>
  <c r="E1253" i="13"/>
  <c r="F1250" i="10"/>
  <c r="L1251" i="13"/>
  <c r="F1250" i="11"/>
  <c r="M1261" i="13"/>
  <c r="F1250" i="4"/>
  <c r="F1263" i="13"/>
  <c r="F1250" i="8"/>
  <c r="J1254" i="13"/>
  <c r="F1251" i="12"/>
  <c r="D1255" i="13"/>
  <c r="F1251" i="7" l="1"/>
  <c r="I1256" i="13"/>
  <c r="F1251" i="9"/>
  <c r="K1258" i="13"/>
  <c r="F1251" i="10"/>
  <c r="L1252" i="13"/>
  <c r="F1251" i="5"/>
  <c r="G1253" i="13"/>
  <c r="F1251" i="11"/>
  <c r="M1252" i="13"/>
  <c r="F1251" i="8"/>
  <c r="J1253" i="13"/>
  <c r="F1252" i="3"/>
  <c r="E1256" i="13"/>
  <c r="F1251" i="6"/>
  <c r="H1264" i="13"/>
  <c r="F1252" i="12"/>
  <c r="D1253" i="13"/>
  <c r="F1251" i="4"/>
  <c r="F1258" i="13"/>
  <c r="F1252" i="6" l="1"/>
  <c r="H1253" i="13"/>
  <c r="F1252" i="5"/>
  <c r="G1255" i="13"/>
  <c r="F1253" i="3"/>
  <c r="E1252" i="13"/>
  <c r="F1252" i="10"/>
  <c r="L1258" i="13"/>
  <c r="F1252" i="4"/>
  <c r="F1254" i="13"/>
  <c r="F1252" i="8"/>
  <c r="J1257" i="13"/>
  <c r="F1252" i="9"/>
  <c r="K1252" i="13"/>
  <c r="F1252" i="11"/>
  <c r="M1265" i="13"/>
  <c r="F1253" i="12"/>
  <c r="D1257" i="13"/>
  <c r="F1252" i="7"/>
  <c r="I1257" i="13"/>
  <c r="F1254" i="12" l="1"/>
  <c r="D1258" i="13"/>
  <c r="F1253" i="11"/>
  <c r="M1251" i="13"/>
  <c r="F1253" i="10"/>
  <c r="L1257" i="13"/>
  <c r="F1253" i="9"/>
  <c r="K1256" i="13"/>
  <c r="F1254" i="3"/>
  <c r="E1254" i="13"/>
  <c r="F1253" i="8"/>
  <c r="J1262" i="13"/>
  <c r="F1253" i="5"/>
  <c r="G1259" i="13"/>
  <c r="F1253" i="7"/>
  <c r="I1254" i="13"/>
  <c r="F1253" i="4"/>
  <c r="F1253" i="13"/>
  <c r="F1253" i="6"/>
  <c r="H1257" i="13"/>
  <c r="F1254" i="9" l="1"/>
  <c r="K1260" i="13"/>
  <c r="F1254" i="4"/>
  <c r="F1256" i="13"/>
  <c r="F1254" i="5"/>
  <c r="G1252" i="13"/>
  <c r="F1254" i="6"/>
  <c r="H1251" i="13"/>
  <c r="N1251" i="13" s="1"/>
  <c r="F1254" i="8"/>
  <c r="J1261" i="13"/>
  <c r="F1254" i="10"/>
  <c r="L1262" i="13"/>
  <c r="F1254" i="11"/>
  <c r="M1257" i="13"/>
  <c r="F1255" i="3"/>
  <c r="E1264" i="13"/>
  <c r="F1254" i="7"/>
  <c r="I1253" i="13"/>
  <c r="F1255" i="12"/>
  <c r="D1263" i="13"/>
  <c r="F1255" i="6" l="1"/>
  <c r="H1258" i="13"/>
  <c r="F1256" i="3"/>
  <c r="E1258" i="13"/>
  <c r="F1255" i="11"/>
  <c r="M1264" i="13"/>
  <c r="F1256" i="12"/>
  <c r="D1264" i="13"/>
  <c r="F1255" i="5"/>
  <c r="G1256" i="13"/>
  <c r="F1255" i="7"/>
  <c r="I1259" i="13"/>
  <c r="F1255" i="10"/>
  <c r="L1254" i="13"/>
  <c r="F1255" i="4"/>
  <c r="F1257" i="13"/>
  <c r="F1255" i="8"/>
  <c r="J1256" i="13"/>
  <c r="F1255" i="9"/>
  <c r="K1262" i="13"/>
  <c r="F1256" i="10" l="1"/>
  <c r="L1259" i="13"/>
  <c r="F1256" i="11"/>
  <c r="M1263" i="13"/>
  <c r="F1256" i="7"/>
  <c r="I1262" i="13"/>
  <c r="F1257" i="3"/>
  <c r="E1259" i="13"/>
  <c r="F1256" i="8"/>
  <c r="J1263" i="13"/>
  <c r="F1256" i="5"/>
  <c r="G1260" i="13"/>
  <c r="F1256" i="9"/>
  <c r="K1261" i="13"/>
  <c r="F1256" i="6"/>
  <c r="H1254" i="13"/>
  <c r="F1256" i="4"/>
  <c r="F1255" i="13"/>
  <c r="F1257" i="12"/>
  <c r="D1262" i="13"/>
  <c r="F1258" i="3" l="1"/>
  <c r="E1260" i="13"/>
  <c r="F1257" i="9"/>
  <c r="K1257" i="13"/>
  <c r="F1257" i="7"/>
  <c r="I1255" i="13"/>
  <c r="F1258" i="12"/>
  <c r="D1254" i="13"/>
  <c r="F1257" i="11"/>
  <c r="M1259" i="13"/>
  <c r="F1257" i="5"/>
  <c r="G1263" i="13"/>
  <c r="F1257" i="8"/>
  <c r="J1259" i="13"/>
  <c r="F1257" i="4"/>
  <c r="F1260" i="13"/>
  <c r="F1257" i="6"/>
  <c r="H1259" i="13"/>
  <c r="F1257" i="10"/>
  <c r="L1260" i="13"/>
  <c r="F1258" i="8" l="1"/>
  <c r="J1258" i="13"/>
  <c r="F1258" i="7"/>
  <c r="I1265" i="13"/>
  <c r="F1258" i="5"/>
  <c r="G1264" i="13"/>
  <c r="F1258" i="10"/>
  <c r="L1256" i="13"/>
  <c r="F1258" i="9"/>
  <c r="K1254" i="13"/>
  <c r="N1254" i="13" s="1"/>
  <c r="F1258" i="6"/>
  <c r="H1261" i="13"/>
  <c r="F1258" i="11"/>
  <c r="M1262" i="13"/>
  <c r="F1258" i="4"/>
  <c r="F1252" i="13"/>
  <c r="N1252" i="13" s="1"/>
  <c r="F1259" i="12"/>
  <c r="D1261" i="13"/>
  <c r="F1259" i="3"/>
  <c r="E1257" i="13"/>
  <c r="F1259" i="10" l="1"/>
  <c r="L1261" i="13"/>
  <c r="F1260" i="3"/>
  <c r="E1265" i="13"/>
  <c r="F1259" i="11"/>
  <c r="M1260" i="13"/>
  <c r="F1259" i="5"/>
  <c r="G1257" i="13"/>
  <c r="N1257" i="13" s="1"/>
  <c r="F1260" i="12"/>
  <c r="D1256" i="13"/>
  <c r="N1256" i="13" s="1"/>
  <c r="F1259" i="6"/>
  <c r="H1262" i="13"/>
  <c r="F1259" i="7"/>
  <c r="I1263" i="13"/>
  <c r="F1259" i="4"/>
  <c r="F1262" i="13"/>
  <c r="F1259" i="9"/>
  <c r="K1259" i="13"/>
  <c r="F1259" i="8"/>
  <c r="J1260" i="13"/>
  <c r="F1260" i="5" l="1"/>
  <c r="G1262" i="13"/>
  <c r="F1260" i="11"/>
  <c r="M1253" i="13"/>
  <c r="N1253" i="13" s="1"/>
  <c r="F1260" i="4"/>
  <c r="F1261" i="13"/>
  <c r="F1260" i="6"/>
  <c r="H1260" i="13"/>
  <c r="F1261" i="3"/>
  <c r="E1262" i="13"/>
  <c r="N1262" i="13" s="1"/>
  <c r="F1260" i="7"/>
  <c r="I1258" i="13"/>
  <c r="F1260" i="8"/>
  <c r="J1255" i="13"/>
  <c r="F1260" i="9"/>
  <c r="K1265" i="13"/>
  <c r="F1261" i="12"/>
  <c r="D1265" i="13"/>
  <c r="F1260" i="10"/>
  <c r="L1265" i="13"/>
  <c r="F1261" i="9" l="1"/>
  <c r="K1263" i="13"/>
  <c r="F1261" i="6"/>
  <c r="H1265" i="13"/>
  <c r="F1261" i="8"/>
  <c r="J1264" i="13"/>
  <c r="F1261" i="4"/>
  <c r="F1264" i="13"/>
  <c r="F1261" i="10"/>
  <c r="L1264" i="13"/>
  <c r="F1261" i="7"/>
  <c r="I1260" i="13"/>
  <c r="N1260" i="13" s="1"/>
  <c r="F1261" i="11"/>
  <c r="M1258" i="13"/>
  <c r="N1258" i="13" s="1"/>
  <c r="F1262" i="12"/>
  <c r="D1259" i="13"/>
  <c r="N1259" i="13" s="1"/>
  <c r="F1262" i="3"/>
  <c r="E1261" i="13"/>
  <c r="F1261" i="5"/>
  <c r="G1261" i="13"/>
  <c r="F1262" i="4" l="1"/>
  <c r="F1265" i="13"/>
  <c r="F1262" i="8"/>
  <c r="J1265" i="13"/>
  <c r="F1262" i="7"/>
  <c r="I1264" i="13"/>
  <c r="N1264" i="13" s="1"/>
  <c r="F1262" i="11"/>
  <c r="M1255" i="13"/>
  <c r="N1255" i="13" s="1"/>
  <c r="F1262" i="6"/>
  <c r="H1263" i="13"/>
  <c r="F1262" i="5"/>
  <c r="G1265" i="13"/>
  <c r="F1263" i="3"/>
  <c r="E1263" i="13"/>
  <c r="F1262" i="10"/>
  <c r="L1263" i="13"/>
  <c r="F1263" i="12"/>
  <c r="D1277" i="13"/>
  <c r="F1262" i="9"/>
  <c r="K1264" i="13"/>
  <c r="N1261" i="13"/>
  <c r="F1263" i="10" l="1"/>
  <c r="L1266" i="13"/>
  <c r="F1263" i="11"/>
  <c r="M1275" i="13"/>
  <c r="N1263" i="13"/>
  <c r="F1264" i="3"/>
  <c r="E1266" i="13"/>
  <c r="F1263" i="7"/>
  <c r="I1275" i="13"/>
  <c r="F1263" i="9"/>
  <c r="K1266" i="13"/>
  <c r="F1263" i="5"/>
  <c r="G1270" i="13"/>
  <c r="F1263" i="8"/>
  <c r="J1275" i="13"/>
  <c r="N1265" i="13"/>
  <c r="F1264" i="12"/>
  <c r="D1271" i="13"/>
  <c r="F1263" i="6"/>
  <c r="H1269" i="13"/>
  <c r="F1263" i="4"/>
  <c r="F1270" i="13"/>
  <c r="F1264" i="4" l="1"/>
  <c r="F1266" i="13"/>
  <c r="F1264" i="8"/>
  <c r="J1266" i="13"/>
  <c r="F1265" i="3"/>
  <c r="E1270" i="13"/>
  <c r="F1264" i="7"/>
  <c r="I1268" i="13"/>
  <c r="F1264" i="5"/>
  <c r="G1269" i="13"/>
  <c r="F1264" i="11"/>
  <c r="M1268" i="13"/>
  <c r="F1265" i="12"/>
  <c r="D1273" i="13"/>
  <c r="F1264" i="9"/>
  <c r="K1267" i="13"/>
  <c r="F1264" i="6"/>
  <c r="H1268" i="13"/>
  <c r="F1264" i="10"/>
  <c r="L1270" i="13"/>
  <c r="F1265" i="7" l="1"/>
  <c r="I1267" i="13"/>
  <c r="F1266" i="3"/>
  <c r="E1267" i="13"/>
  <c r="F1265" i="10"/>
  <c r="L1272" i="13"/>
  <c r="F1265" i="11"/>
  <c r="M1271" i="13"/>
  <c r="F1265" i="8"/>
  <c r="J1268" i="13"/>
  <c r="F1265" i="9"/>
  <c r="K1270" i="13"/>
  <c r="F1266" i="12"/>
  <c r="D1268" i="13"/>
  <c r="F1265" i="6"/>
  <c r="H1272" i="13"/>
  <c r="F1265" i="5"/>
  <c r="G1267" i="13"/>
  <c r="F1265" i="4"/>
  <c r="F1268" i="13"/>
  <c r="F1266" i="6" l="1"/>
  <c r="H1274" i="13"/>
  <c r="F1267" i="12"/>
  <c r="D1266" i="13"/>
  <c r="F1266" i="10"/>
  <c r="L1269" i="13"/>
  <c r="F1266" i="4"/>
  <c r="F1269" i="13"/>
  <c r="F1266" i="9"/>
  <c r="K1269" i="13"/>
  <c r="F1267" i="3"/>
  <c r="E1269" i="13"/>
  <c r="F1266" i="11"/>
  <c r="M1267" i="13"/>
  <c r="F1266" i="5"/>
  <c r="G1268" i="13"/>
  <c r="F1266" i="8"/>
  <c r="J1267" i="13"/>
  <c r="F1266" i="7"/>
  <c r="I1273" i="13"/>
  <c r="F1267" i="11" l="1"/>
  <c r="M1280" i="13"/>
  <c r="F1267" i="10"/>
  <c r="L1276" i="13"/>
  <c r="F1267" i="5"/>
  <c r="G1266" i="13"/>
  <c r="F1267" i="4"/>
  <c r="F1272" i="13"/>
  <c r="F1267" i="7"/>
  <c r="I1269" i="13"/>
  <c r="F1268" i="3"/>
  <c r="E1272" i="13"/>
  <c r="F1268" i="12"/>
  <c r="D1279" i="13"/>
  <c r="F1267" i="8"/>
  <c r="J1279" i="13"/>
  <c r="F1267" i="9"/>
  <c r="K1276" i="13"/>
  <c r="F1267" i="6"/>
  <c r="H1266" i="13"/>
  <c r="F1268" i="8" l="1"/>
  <c r="J1273" i="13"/>
  <c r="F1268" i="5"/>
  <c r="G1272" i="13"/>
  <c r="F1268" i="6"/>
  <c r="H1271" i="13"/>
  <c r="F1269" i="3"/>
  <c r="E1271" i="13"/>
  <c r="F1268" i="10"/>
  <c r="L1267" i="13"/>
  <c r="F1268" i="4"/>
  <c r="F1271" i="13"/>
  <c r="F1269" i="12"/>
  <c r="D1267" i="13"/>
  <c r="F1268" i="9"/>
  <c r="K1278" i="13"/>
  <c r="F1268" i="7"/>
  <c r="I1266" i="13"/>
  <c r="F1268" i="11"/>
  <c r="M1272" i="13"/>
  <c r="F1270" i="12" l="1"/>
  <c r="D1274" i="13"/>
  <c r="F1269" i="6"/>
  <c r="H1267" i="13"/>
  <c r="F1269" i="11"/>
  <c r="M1274" i="13"/>
  <c r="F1269" i="4"/>
  <c r="F1267" i="13"/>
  <c r="N1267" i="13" s="1"/>
  <c r="F1269" i="5"/>
  <c r="G1273" i="13"/>
  <c r="F1269" i="7"/>
  <c r="I1279" i="13"/>
  <c r="F1269" i="10"/>
  <c r="L1278" i="13"/>
  <c r="F1269" i="8"/>
  <c r="J1269" i="13"/>
  <c r="F1269" i="9"/>
  <c r="K1272" i="13"/>
  <c r="F1270" i="3"/>
  <c r="E1268" i="13"/>
  <c r="F1270" i="11" l="1"/>
  <c r="M1277" i="13"/>
  <c r="F1270" i="4"/>
  <c r="F1276" i="13"/>
  <c r="F1270" i="10"/>
  <c r="L1274" i="13"/>
  <c r="F1271" i="3"/>
  <c r="E1273" i="13"/>
  <c r="F1270" i="7"/>
  <c r="I1274" i="13"/>
  <c r="F1270" i="9"/>
  <c r="K1268" i="13"/>
  <c r="F1270" i="6"/>
  <c r="H1273" i="13"/>
  <c r="F1270" i="5"/>
  <c r="G1274" i="13"/>
  <c r="F1271" i="12"/>
  <c r="D1270" i="13"/>
  <c r="F1270" i="8"/>
  <c r="J1271" i="13"/>
  <c r="F1272" i="3" l="1"/>
  <c r="E1278" i="13"/>
  <c r="F1271" i="8"/>
  <c r="J1276" i="13"/>
  <c r="F1271" i="6"/>
  <c r="H1278" i="13"/>
  <c r="F1271" i="10"/>
  <c r="L1275" i="13"/>
  <c r="F1272" i="12"/>
  <c r="D1269" i="13"/>
  <c r="F1271" i="9"/>
  <c r="K1279" i="13"/>
  <c r="F1271" i="4"/>
  <c r="F1280" i="13"/>
  <c r="F1271" i="5"/>
  <c r="G1277" i="13"/>
  <c r="F1271" i="7"/>
  <c r="I1270" i="13"/>
  <c r="F1271" i="11"/>
  <c r="M1269" i="13"/>
  <c r="F1272" i="4" l="1"/>
  <c r="F1274" i="13"/>
  <c r="F1272" i="6"/>
  <c r="H1279" i="13"/>
  <c r="F1272" i="9"/>
  <c r="K1274" i="13"/>
  <c r="F1272" i="8"/>
  <c r="J1277" i="13"/>
  <c r="F1272" i="7"/>
  <c r="I1277" i="13"/>
  <c r="F1273" i="12"/>
  <c r="D1278" i="13"/>
  <c r="F1273" i="3"/>
  <c r="E1276" i="13"/>
  <c r="F1272" i="11"/>
  <c r="M1273" i="13"/>
  <c r="N1269" i="13"/>
  <c r="F1272" i="5"/>
  <c r="G1271" i="13"/>
  <c r="F1272" i="10"/>
  <c r="L1271" i="13"/>
  <c r="F1273" i="11" l="1"/>
  <c r="M1276" i="13"/>
  <c r="F1273" i="8"/>
  <c r="J1270" i="13"/>
  <c r="F1274" i="3"/>
  <c r="E1277" i="13"/>
  <c r="F1273" i="9"/>
  <c r="K1273" i="13"/>
  <c r="F1274" i="12"/>
  <c r="D1276" i="13"/>
  <c r="F1273" i="6"/>
  <c r="H1275" i="13"/>
  <c r="F1273" i="10"/>
  <c r="L1277" i="13"/>
  <c r="F1273" i="5"/>
  <c r="G1275" i="13"/>
  <c r="F1273" i="7"/>
  <c r="I1278" i="13"/>
  <c r="F1273" i="4"/>
  <c r="F1273" i="13"/>
  <c r="F1274" i="10" l="1"/>
  <c r="L1268" i="13"/>
  <c r="N1268" i="13" s="1"/>
  <c r="F1274" i="9"/>
  <c r="K1271" i="13"/>
  <c r="F1274" i="4"/>
  <c r="F1275" i="13"/>
  <c r="F1274" i="6"/>
  <c r="H1270" i="13"/>
  <c r="F1275" i="3"/>
  <c r="E1274" i="13"/>
  <c r="F1274" i="7"/>
  <c r="I1271" i="13"/>
  <c r="F1275" i="12"/>
  <c r="D1272" i="13"/>
  <c r="F1274" i="8"/>
  <c r="J1274" i="13"/>
  <c r="F1274" i="5"/>
  <c r="G1276" i="13"/>
  <c r="F1274" i="11"/>
  <c r="M1270" i="13"/>
  <c r="F1275" i="11" l="1"/>
  <c r="M1279" i="13"/>
  <c r="F1275" i="7"/>
  <c r="I1276" i="13"/>
  <c r="F1275" i="4"/>
  <c r="F1278" i="13"/>
  <c r="F1275" i="6"/>
  <c r="H1277" i="13"/>
  <c r="F1275" i="5"/>
  <c r="G1280" i="13"/>
  <c r="N1271" i="13"/>
  <c r="N1274" i="13"/>
  <c r="F1275" i="9"/>
  <c r="K1277" i="13"/>
  <c r="F1276" i="12"/>
  <c r="D1275" i="13"/>
  <c r="F1275" i="8"/>
  <c r="J1278" i="13"/>
  <c r="F1276" i="3"/>
  <c r="E1280" i="13"/>
  <c r="N1270" i="13"/>
  <c r="F1275" i="10"/>
  <c r="L1279" i="13"/>
  <c r="F1277" i="12" l="1"/>
  <c r="D1280" i="13"/>
  <c r="F1276" i="9"/>
  <c r="K1275" i="13"/>
  <c r="F1276" i="4"/>
  <c r="F1277" i="13"/>
  <c r="N1277" i="13" s="1"/>
  <c r="F1276" i="10"/>
  <c r="L1273" i="13"/>
  <c r="N1273" i="13" s="1"/>
  <c r="F1277" i="3"/>
  <c r="E1275" i="13"/>
  <c r="N1275" i="13" s="1"/>
  <c r="F1276" i="7"/>
  <c r="I1272" i="13"/>
  <c r="N1272" i="13" s="1"/>
  <c r="F1276" i="6"/>
  <c r="H1276" i="13"/>
  <c r="N1276" i="13" s="1"/>
  <c r="F1276" i="8"/>
  <c r="J1272" i="13"/>
  <c r="F1276" i="5"/>
  <c r="G1278" i="13"/>
  <c r="N1278" i="13" s="1"/>
  <c r="F1276" i="11"/>
  <c r="M1278" i="13"/>
  <c r="F1277" i="6" l="1"/>
  <c r="H1280" i="13"/>
  <c r="N1280" i="13" s="1"/>
  <c r="F1277" i="4"/>
  <c r="F1279" i="13"/>
  <c r="F1277" i="11"/>
  <c r="M1266" i="13"/>
  <c r="N1266" i="13" s="1"/>
  <c r="F1277" i="7"/>
  <c r="I1280" i="13"/>
  <c r="F1277" i="9"/>
  <c r="K1280" i="13"/>
  <c r="F1277" i="8"/>
  <c r="J1280" i="13"/>
  <c r="F1277" i="10"/>
  <c r="L1280" i="13"/>
  <c r="F1277" i="5"/>
  <c r="G1279" i="13"/>
  <c r="F1278" i="3"/>
  <c r="E1279" i="13"/>
  <c r="N1279" i="13" s="1"/>
  <c r="F1278" i="12"/>
  <c r="D1290" i="13"/>
  <c r="F1278" i="7" l="1"/>
  <c r="I1285" i="13"/>
  <c r="F1278" i="11"/>
  <c r="M1294" i="13"/>
  <c r="F1278" i="5"/>
  <c r="G1283" i="13"/>
  <c r="F1278" i="10"/>
  <c r="L1286" i="13"/>
  <c r="F1278" i="8"/>
  <c r="J1286" i="13"/>
  <c r="F1278" i="4"/>
  <c r="F1283" i="13"/>
  <c r="F1279" i="12"/>
  <c r="D1293" i="13"/>
  <c r="F1279" i="3"/>
  <c r="E1281" i="13"/>
  <c r="F1278" i="9"/>
  <c r="K1285" i="13"/>
  <c r="F1278" i="6"/>
  <c r="H1290" i="13"/>
  <c r="F1280" i="12" l="1"/>
  <c r="D1281" i="13"/>
  <c r="F1279" i="5"/>
  <c r="G1282" i="13"/>
  <c r="F1279" i="6"/>
  <c r="H1281" i="13"/>
  <c r="F1279" i="4"/>
  <c r="F1282" i="13"/>
  <c r="F1279" i="11"/>
  <c r="M1289" i="13"/>
  <c r="F1280" i="3"/>
  <c r="E1283" i="13"/>
  <c r="F1279" i="10"/>
  <c r="L1281" i="13"/>
  <c r="F1279" i="9"/>
  <c r="K1286" i="13"/>
  <c r="F1279" i="8"/>
  <c r="J1285" i="13"/>
  <c r="F1279" i="7"/>
  <c r="I1286" i="13"/>
  <c r="F1280" i="10" l="1"/>
  <c r="L1283" i="13"/>
  <c r="F1280" i="6"/>
  <c r="H1291" i="13"/>
  <c r="F1280" i="4"/>
  <c r="F1281" i="13"/>
  <c r="F1280" i="7"/>
  <c r="I1289" i="13"/>
  <c r="F1281" i="3"/>
  <c r="E1284" i="13"/>
  <c r="F1280" i="5"/>
  <c r="G1287" i="13"/>
  <c r="F1280" i="9"/>
  <c r="K1281" i="13"/>
  <c r="F1280" i="8"/>
  <c r="J1293" i="13"/>
  <c r="F1280" i="11"/>
  <c r="M1284" i="13"/>
  <c r="F1281" i="12"/>
  <c r="D1288" i="13"/>
  <c r="F1281" i="7" l="1"/>
  <c r="I1282" i="13"/>
  <c r="F1281" i="4"/>
  <c r="F1292" i="13"/>
  <c r="F1281" i="8"/>
  <c r="J1282" i="13"/>
  <c r="F1281" i="9"/>
  <c r="K1282" i="13"/>
  <c r="F1282" i="12"/>
  <c r="D1284" i="13"/>
  <c r="F1281" i="5"/>
  <c r="G1290" i="13"/>
  <c r="F1281" i="6"/>
  <c r="H1284" i="13"/>
  <c r="F1281" i="11"/>
  <c r="M1287" i="13"/>
  <c r="F1282" i="3"/>
  <c r="E1287" i="13"/>
  <c r="F1281" i="10"/>
  <c r="L1285" i="13"/>
  <c r="F1282" i="6" l="1"/>
  <c r="H1283" i="13"/>
  <c r="F1282" i="8"/>
  <c r="J1289" i="13"/>
  <c r="F1282" i="10"/>
  <c r="L1282" i="13"/>
  <c r="F1282" i="5"/>
  <c r="G1281" i="13"/>
  <c r="F1282" i="4"/>
  <c r="F1287" i="13"/>
  <c r="F1283" i="12"/>
  <c r="D1286" i="13"/>
  <c r="F1283" i="3"/>
  <c r="E1290" i="13"/>
  <c r="F1282" i="7"/>
  <c r="I1284" i="13"/>
  <c r="F1282" i="11"/>
  <c r="M1282" i="13"/>
  <c r="F1282" i="9"/>
  <c r="K1288" i="13"/>
  <c r="F1283" i="5" l="1"/>
  <c r="G1288" i="13"/>
  <c r="F1283" i="10"/>
  <c r="L1292" i="13"/>
  <c r="F1284" i="12"/>
  <c r="D1285" i="13"/>
  <c r="F1283" i="7"/>
  <c r="I1293" i="13"/>
  <c r="F1284" i="3"/>
  <c r="E1282" i="13"/>
  <c r="F1283" i="9"/>
  <c r="K1283" i="13"/>
  <c r="F1283" i="8"/>
  <c r="J1284" i="13"/>
  <c r="F1283" i="11"/>
  <c r="M1292" i="13"/>
  <c r="F1283" i="4"/>
  <c r="F1288" i="13"/>
  <c r="F1283" i="6"/>
  <c r="H1288" i="13"/>
  <c r="F1284" i="8" l="1"/>
  <c r="J1281" i="13"/>
  <c r="F1284" i="10"/>
  <c r="L1291" i="13"/>
  <c r="F1284" i="9"/>
  <c r="K1293" i="13"/>
  <c r="F1284" i="4"/>
  <c r="F1295" i="13"/>
  <c r="F1285" i="3"/>
  <c r="E1288" i="13"/>
  <c r="F1285" i="12"/>
  <c r="D1287" i="13"/>
  <c r="F1284" i="6"/>
  <c r="H1289" i="13"/>
  <c r="F1284" i="11"/>
  <c r="M1295" i="13"/>
  <c r="F1284" i="7"/>
  <c r="I1281" i="13"/>
  <c r="F1284" i="5"/>
  <c r="G1292" i="13"/>
  <c r="F1285" i="11" l="1"/>
  <c r="M1283" i="13"/>
  <c r="F1285" i="4"/>
  <c r="F1291" i="13"/>
  <c r="F1285" i="6"/>
  <c r="H1286" i="13"/>
  <c r="F1285" i="9"/>
  <c r="K1291" i="13"/>
  <c r="F1285" i="5"/>
  <c r="G1284" i="13"/>
  <c r="F1286" i="12"/>
  <c r="D1282" i="13"/>
  <c r="F1285" i="10"/>
  <c r="L1288" i="13"/>
  <c r="F1285" i="7"/>
  <c r="I1291" i="13"/>
  <c r="F1286" i="3"/>
  <c r="E1291" i="13"/>
  <c r="F1285" i="8"/>
  <c r="J1283" i="13"/>
  <c r="F1286" i="9" l="1"/>
  <c r="K1284" i="13"/>
  <c r="F1286" i="6"/>
  <c r="H1282" i="13"/>
  <c r="N1282" i="13" s="1"/>
  <c r="F1287" i="12"/>
  <c r="D1289" i="13"/>
  <c r="F1287" i="3"/>
  <c r="E1294" i="13"/>
  <c r="F1286" i="4"/>
  <c r="F1290" i="13"/>
  <c r="F1286" i="8"/>
  <c r="J1294" i="13"/>
  <c r="F1286" i="10"/>
  <c r="L1295" i="13"/>
  <c r="F1286" i="5"/>
  <c r="G1295" i="13"/>
  <c r="F1286" i="7"/>
  <c r="I1283" i="13"/>
  <c r="F1286" i="11"/>
  <c r="M1290" i="13"/>
  <c r="F1287" i="10" l="1"/>
  <c r="L1289" i="13"/>
  <c r="F1288" i="12"/>
  <c r="D1294" i="13"/>
  <c r="F1288" i="3"/>
  <c r="E1285" i="13"/>
  <c r="F1287" i="5"/>
  <c r="G1289" i="13"/>
  <c r="F1287" i="11"/>
  <c r="M1285" i="13"/>
  <c r="F1287" i="8"/>
  <c r="J1291" i="13"/>
  <c r="F1287" i="6"/>
  <c r="H1292" i="13"/>
  <c r="F1287" i="7"/>
  <c r="I1287" i="13"/>
  <c r="F1287" i="4"/>
  <c r="F1293" i="13"/>
  <c r="F1287" i="9"/>
  <c r="K1287" i="13"/>
  <c r="F1288" i="6" l="1"/>
  <c r="H1287" i="13"/>
  <c r="F1289" i="3"/>
  <c r="E1289" i="13"/>
  <c r="F1288" i="8"/>
  <c r="J1287" i="13"/>
  <c r="F1289" i="12"/>
  <c r="D1295" i="13"/>
  <c r="F1288" i="5"/>
  <c r="G1291" i="13"/>
  <c r="F1288" i="9"/>
  <c r="K1295" i="13"/>
  <c r="F1288" i="11"/>
  <c r="M1291" i="13"/>
  <c r="F1288" i="10"/>
  <c r="L1284" i="13"/>
  <c r="F1288" i="4"/>
  <c r="F1289" i="13"/>
  <c r="F1288" i="7"/>
  <c r="I1294" i="13"/>
  <c r="F1289" i="11" l="1"/>
  <c r="M1293" i="13"/>
  <c r="F1289" i="8"/>
  <c r="J1292" i="13"/>
  <c r="F1290" i="3"/>
  <c r="E1292" i="13"/>
  <c r="F1289" i="9"/>
  <c r="K1292" i="13"/>
  <c r="F1289" i="5"/>
  <c r="G1285" i="13"/>
  <c r="F1289" i="6"/>
  <c r="H1285" i="13"/>
  <c r="F1289" i="7"/>
  <c r="I1288" i="13"/>
  <c r="F1289" i="4"/>
  <c r="F1294" i="13"/>
  <c r="F1289" i="10"/>
  <c r="L1287" i="13"/>
  <c r="N1287" i="13" s="1"/>
  <c r="F1290" i="12"/>
  <c r="D1283" i="13"/>
  <c r="N1283" i="13" s="1"/>
  <c r="F1291" i="12" l="1"/>
  <c r="D1292" i="13"/>
  <c r="F1290" i="6"/>
  <c r="H1294" i="13"/>
  <c r="F1291" i="3"/>
  <c r="E1295" i="13"/>
  <c r="F1290" i="7"/>
  <c r="I1290" i="13"/>
  <c r="F1290" i="9"/>
  <c r="K1294" i="13"/>
  <c r="F1290" i="10"/>
  <c r="L1294" i="13"/>
  <c r="F1290" i="8"/>
  <c r="J1290" i="13"/>
  <c r="F1290" i="4"/>
  <c r="F1284" i="13"/>
  <c r="N1284" i="13" s="1"/>
  <c r="F1290" i="5"/>
  <c r="G1286" i="13"/>
  <c r="F1290" i="11"/>
  <c r="M1281" i="13"/>
  <c r="N1281" i="13" s="1"/>
  <c r="F1291" i="7" l="1"/>
  <c r="I1295" i="13"/>
  <c r="F1291" i="8"/>
  <c r="J1295" i="13"/>
  <c r="F1291" i="11"/>
  <c r="M1288" i="13"/>
  <c r="F1292" i="3"/>
  <c r="E1286" i="13"/>
  <c r="F1291" i="4"/>
  <c r="F1285" i="13"/>
  <c r="N1285" i="13" s="1"/>
  <c r="F1291" i="10"/>
  <c r="L1290" i="13"/>
  <c r="F1291" i="6"/>
  <c r="H1295" i="13"/>
  <c r="N1295" i="13" s="1"/>
  <c r="F1291" i="5"/>
  <c r="G1294" i="13"/>
  <c r="N1294" i="13" s="1"/>
  <c r="F1291" i="9"/>
  <c r="K1289" i="13"/>
  <c r="N1289" i="13" s="1"/>
  <c r="F1292" i="12"/>
  <c r="D1291" i="13"/>
  <c r="N1291" i="13" s="1"/>
  <c r="F1292" i="6" l="1"/>
  <c r="H1293" i="13"/>
  <c r="F1292" i="11"/>
  <c r="M1286" i="13"/>
  <c r="F1293" i="3"/>
  <c r="E1293" i="13"/>
  <c r="N1293" i="13" s="1"/>
  <c r="F1292" i="10"/>
  <c r="L1293" i="13"/>
  <c r="F1292" i="8"/>
  <c r="J1288" i="13"/>
  <c r="N1288" i="13" s="1"/>
  <c r="F1292" i="9"/>
  <c r="K1290" i="13"/>
  <c r="N1290" i="13" s="1"/>
  <c r="F1292" i="4"/>
  <c r="F1286" i="13"/>
  <c r="N1286" i="13" s="1"/>
  <c r="F1293" i="12"/>
  <c r="D1297" i="13"/>
  <c r="F1292" i="5"/>
  <c r="G1293" i="13"/>
  <c r="F1292" i="7"/>
  <c r="I1292" i="13"/>
  <c r="N1292" i="13" s="1"/>
  <c r="F1294" i="3" l="1"/>
  <c r="E1297" i="13"/>
  <c r="F1293" i="10"/>
  <c r="L1305" i="13"/>
  <c r="F1293" i="11"/>
  <c r="M1303" i="13"/>
  <c r="F1293" i="7"/>
  <c r="I1302" i="13"/>
  <c r="F1293" i="8"/>
  <c r="J1305" i="13"/>
  <c r="F1293" i="6"/>
  <c r="H1309" i="13"/>
  <c r="F1293" i="4"/>
  <c r="F1300" i="13"/>
  <c r="F1293" i="9"/>
  <c r="K1305" i="13"/>
  <c r="F1293" i="5"/>
  <c r="G1300" i="13"/>
  <c r="F1294" i="12"/>
  <c r="D1301" i="13"/>
  <c r="F1294" i="7" l="1"/>
  <c r="I1305" i="13"/>
  <c r="F1294" i="11"/>
  <c r="M1296" i="13"/>
  <c r="F1295" i="12"/>
  <c r="D1299" i="13"/>
  <c r="F1294" i="6"/>
  <c r="H1304" i="13"/>
  <c r="F1294" i="10"/>
  <c r="L1304" i="13"/>
  <c r="F1294" i="8"/>
  <c r="J1296" i="13"/>
  <c r="F1294" i="9"/>
  <c r="K1296" i="13"/>
  <c r="F1294" i="4"/>
  <c r="F1298" i="13"/>
  <c r="F1294" i="5"/>
  <c r="G1297" i="13"/>
  <c r="F1295" i="3"/>
  <c r="E1296" i="13"/>
  <c r="F1296" i="12" l="1"/>
  <c r="D1296" i="13"/>
  <c r="F1295" i="9"/>
  <c r="K1298" i="13"/>
  <c r="F1295" i="11"/>
  <c r="M1299" i="13"/>
  <c r="F1295" i="5"/>
  <c r="G1296" i="13"/>
  <c r="F1295" i="6"/>
  <c r="H1300" i="13"/>
  <c r="F1296" i="3"/>
  <c r="E1301" i="13"/>
  <c r="F1295" i="8"/>
  <c r="J1298" i="13"/>
  <c r="F1295" i="10"/>
  <c r="L1296" i="13"/>
  <c r="F1295" i="7"/>
  <c r="I1297" i="13"/>
  <c r="F1295" i="4"/>
  <c r="F1296" i="13"/>
  <c r="F1296" i="8" l="1"/>
  <c r="J1297" i="13"/>
  <c r="F1296" i="11"/>
  <c r="M1306" i="13"/>
  <c r="F1296" i="4"/>
  <c r="F1297" i="13"/>
  <c r="F1297" i="3"/>
  <c r="E1299" i="13"/>
  <c r="F1296" i="9"/>
  <c r="K1304" i="13"/>
  <c r="F1296" i="5"/>
  <c r="G1301" i="13"/>
  <c r="F1296" i="7"/>
  <c r="I1296" i="13"/>
  <c r="F1296" i="6"/>
  <c r="H1297" i="13"/>
  <c r="F1297" i="12"/>
  <c r="D1300" i="13"/>
  <c r="F1296" i="10"/>
  <c r="L1298" i="13"/>
  <c r="F1297" i="4" l="1"/>
  <c r="F1301" i="13"/>
  <c r="F1297" i="10"/>
  <c r="L1308" i="13"/>
  <c r="F1297" i="5"/>
  <c r="G1299" i="13"/>
  <c r="F1297" i="7"/>
  <c r="I1298" i="13"/>
  <c r="F1298" i="12"/>
  <c r="D1298" i="13"/>
  <c r="F1297" i="11"/>
  <c r="M1308" i="13"/>
  <c r="F1297" i="9"/>
  <c r="K1306" i="13"/>
  <c r="F1298" i="3"/>
  <c r="E1300" i="13"/>
  <c r="F1297" i="6"/>
  <c r="H1301" i="13"/>
  <c r="F1297" i="8"/>
  <c r="J1300" i="13"/>
  <c r="F1298" i="5" l="1"/>
  <c r="G1298" i="13"/>
  <c r="F1298" i="9"/>
  <c r="K1297" i="13"/>
  <c r="F1298" i="11"/>
  <c r="M1297" i="13"/>
  <c r="F1298" i="10"/>
  <c r="L1306" i="13"/>
  <c r="F1299" i="12"/>
  <c r="D1302" i="13"/>
  <c r="F1298" i="6"/>
  <c r="H1299" i="13"/>
  <c r="F1298" i="4"/>
  <c r="F1303" i="13"/>
  <c r="F1298" i="8"/>
  <c r="J1306" i="13"/>
  <c r="F1299" i="3"/>
  <c r="E1298" i="13"/>
  <c r="F1298" i="7"/>
  <c r="I1308" i="13"/>
  <c r="F1299" i="10" l="1"/>
  <c r="L1303" i="13"/>
  <c r="F1299" i="4"/>
  <c r="F1299" i="13"/>
  <c r="F1299" i="7"/>
  <c r="I1299" i="13"/>
  <c r="F1299" i="6"/>
  <c r="H1307" i="13"/>
  <c r="F1299" i="11"/>
  <c r="M1307" i="13"/>
  <c r="F1299" i="9"/>
  <c r="K1302" i="13"/>
  <c r="F1300" i="12"/>
  <c r="D1310" i="13"/>
  <c r="F1300" i="3"/>
  <c r="E1303" i="13"/>
  <c r="F1299" i="8"/>
  <c r="J1302" i="13"/>
  <c r="F1299" i="5"/>
  <c r="G1303" i="13"/>
  <c r="F1300" i="7" l="1"/>
  <c r="I1304" i="13"/>
  <c r="F1300" i="5"/>
  <c r="G1302" i="13"/>
  <c r="F1300" i="9"/>
  <c r="K1301" i="13"/>
  <c r="F1300" i="8"/>
  <c r="J1304" i="13"/>
  <c r="F1300" i="4"/>
  <c r="F1310" i="13"/>
  <c r="F1300" i="11"/>
  <c r="M1298" i="13"/>
  <c r="F1301" i="12"/>
  <c r="D1304" i="13"/>
  <c r="F1300" i="10"/>
  <c r="L1309" i="13"/>
  <c r="F1301" i="3"/>
  <c r="E1302" i="13"/>
  <c r="F1300" i="6"/>
  <c r="H1303" i="13"/>
  <c r="F1302" i="12" l="1"/>
  <c r="D1307" i="13"/>
  <c r="F1301" i="9"/>
  <c r="K1303" i="13"/>
  <c r="F1301" i="11"/>
  <c r="M1302" i="13"/>
  <c r="F1301" i="5"/>
  <c r="G1310" i="13"/>
  <c r="F1301" i="10"/>
  <c r="L1297" i="13"/>
  <c r="N1297" i="13" s="1"/>
  <c r="F1301" i="8"/>
  <c r="J1308" i="13"/>
  <c r="F1301" i="6"/>
  <c r="H1302" i="13"/>
  <c r="F1302" i="3"/>
  <c r="E1309" i="13"/>
  <c r="F1301" i="4"/>
  <c r="F1306" i="13"/>
  <c r="F1301" i="7"/>
  <c r="I1306" i="13"/>
  <c r="F1302" i="11" l="1"/>
  <c r="M1301" i="13"/>
  <c r="F1302" i="9"/>
  <c r="K1308" i="13"/>
  <c r="F1302" i="10"/>
  <c r="L1299" i="13"/>
  <c r="F1303" i="12"/>
  <c r="D1303" i="13"/>
  <c r="F1302" i="6"/>
  <c r="H1296" i="13"/>
  <c r="N1296" i="13" s="1"/>
  <c r="F1302" i="7"/>
  <c r="I1300" i="13"/>
  <c r="F1302" i="8"/>
  <c r="J1299" i="13"/>
  <c r="F1302" i="4"/>
  <c r="F1307" i="13"/>
  <c r="F1303" i="3"/>
  <c r="E1307" i="13"/>
  <c r="F1302" i="5"/>
  <c r="G1307" i="13"/>
  <c r="F1303" i="4" l="1"/>
  <c r="F1302" i="13"/>
  <c r="F1303" i="10"/>
  <c r="L1302" i="13"/>
  <c r="F1303" i="5"/>
  <c r="G1306" i="13"/>
  <c r="F1303" i="7"/>
  <c r="I1301" i="13"/>
  <c r="F1303" i="9"/>
  <c r="K1299" i="13"/>
  <c r="N1299" i="13" s="1"/>
  <c r="F1304" i="12"/>
  <c r="D1309" i="13"/>
  <c r="F1303" i="8"/>
  <c r="J1303" i="13"/>
  <c r="F1304" i="3"/>
  <c r="E1306" i="13"/>
  <c r="F1303" i="6"/>
  <c r="H1298" i="13"/>
  <c r="N1298" i="13" s="1"/>
  <c r="F1303" i="11"/>
  <c r="M1310" i="13"/>
  <c r="F1304" i="11" l="1"/>
  <c r="M1300" i="13"/>
  <c r="F1305" i="12"/>
  <c r="D1305" i="13"/>
  <c r="F1304" i="10"/>
  <c r="L1301" i="13"/>
  <c r="F1304" i="6"/>
  <c r="H1310" i="13"/>
  <c r="F1304" i="9"/>
  <c r="K1307" i="13"/>
  <c r="N1302" i="13"/>
  <c r="F1304" i="8"/>
  <c r="J1301" i="13"/>
  <c r="N1301" i="13" s="1"/>
  <c r="F1304" i="5"/>
  <c r="G1304" i="13"/>
  <c r="F1305" i="3"/>
  <c r="E1304" i="13"/>
  <c r="F1304" i="7"/>
  <c r="I1303" i="13"/>
  <c r="N1303" i="13" s="1"/>
  <c r="F1304" i="4"/>
  <c r="F1305" i="13"/>
  <c r="F1305" i="10" l="1"/>
  <c r="L1300" i="13"/>
  <c r="F1306" i="12"/>
  <c r="D1308" i="13"/>
  <c r="F1305" i="7"/>
  <c r="I1310" i="13"/>
  <c r="F1305" i="4"/>
  <c r="F1304" i="13"/>
  <c r="F1305" i="9"/>
  <c r="K1300" i="13"/>
  <c r="N1300" i="13" s="1"/>
  <c r="F1306" i="3"/>
  <c r="E1310" i="13"/>
  <c r="F1305" i="11"/>
  <c r="M1305" i="13"/>
  <c r="F1305" i="5"/>
  <c r="G1305" i="13"/>
  <c r="F1305" i="8"/>
  <c r="J1310" i="13"/>
  <c r="F1305" i="6"/>
  <c r="H1306" i="13"/>
  <c r="F1306" i="7" l="1"/>
  <c r="I1307" i="13"/>
  <c r="F1306" i="4"/>
  <c r="F1309" i="13"/>
  <c r="F1307" i="12"/>
  <c r="D1306" i="13"/>
  <c r="N1306" i="13" s="1"/>
  <c r="F1306" i="11"/>
  <c r="M1309" i="13"/>
  <c r="F1306" i="6"/>
  <c r="H1308" i="13"/>
  <c r="F1306" i="8"/>
  <c r="J1307" i="13"/>
  <c r="F1306" i="9"/>
  <c r="K1309" i="13"/>
  <c r="F1307" i="3"/>
  <c r="E1305" i="13"/>
  <c r="F1306" i="5"/>
  <c r="G1309" i="13"/>
  <c r="F1306" i="10"/>
  <c r="L1307" i="13"/>
  <c r="F1307" i="9" l="1"/>
  <c r="K1310" i="13"/>
  <c r="F1307" i="10"/>
  <c r="L1310" i="13"/>
  <c r="F1307" i="8"/>
  <c r="J1309" i="13"/>
  <c r="F1307" i="4"/>
  <c r="F1308" i="13"/>
  <c r="F1308" i="12"/>
  <c r="D1312" i="13"/>
  <c r="F1307" i="5"/>
  <c r="G1308" i="13"/>
  <c r="N1307" i="13"/>
  <c r="F1307" i="6"/>
  <c r="H1305" i="13"/>
  <c r="N1305" i="13" s="1"/>
  <c r="F1307" i="7"/>
  <c r="I1309" i="13"/>
  <c r="N1309" i="13" s="1"/>
  <c r="F1308" i="3"/>
  <c r="E1308" i="13"/>
  <c r="N1308" i="13" s="1"/>
  <c r="F1307" i="11"/>
  <c r="M1304" i="13"/>
  <c r="N1304" i="13" s="1"/>
  <c r="F1308" i="6" l="1"/>
  <c r="H1320" i="13"/>
  <c r="F1308" i="11"/>
  <c r="M1314" i="13"/>
  <c r="F1308" i="8"/>
  <c r="J1315" i="13"/>
  <c r="F1309" i="3"/>
  <c r="E1318" i="13"/>
  <c r="F1308" i="5"/>
  <c r="G1314" i="13"/>
  <c r="F1308" i="10"/>
  <c r="L1312" i="13"/>
  <c r="F1308" i="4"/>
  <c r="F1314" i="13"/>
  <c r="F1309" i="12"/>
  <c r="D1318" i="13"/>
  <c r="N1310" i="13"/>
  <c r="F1308" i="7"/>
  <c r="I1315" i="13"/>
  <c r="F1308" i="9"/>
  <c r="K1319" i="13"/>
  <c r="F1310" i="3" l="1"/>
  <c r="E1311" i="13"/>
  <c r="F1310" i="12"/>
  <c r="D1311" i="13"/>
  <c r="F1309" i="4"/>
  <c r="F1318" i="13"/>
  <c r="F1309" i="9"/>
  <c r="K1311" i="13"/>
  <c r="F1309" i="8"/>
  <c r="J1316" i="13"/>
  <c r="F1309" i="7"/>
  <c r="I1314" i="13"/>
  <c r="F1309" i="10"/>
  <c r="L1321" i="13"/>
  <c r="F1309" i="11"/>
  <c r="M1316" i="13"/>
  <c r="F1309" i="5"/>
  <c r="G1313" i="13"/>
  <c r="F1309" i="6"/>
  <c r="H1312" i="13"/>
  <c r="F1310" i="11" l="1"/>
  <c r="M1315" i="13"/>
  <c r="F1310" i="9"/>
  <c r="K1317" i="13"/>
  <c r="F1310" i="10"/>
  <c r="L1317" i="13"/>
  <c r="F1310" i="4"/>
  <c r="F1313" i="13"/>
  <c r="F1310" i="6"/>
  <c r="H1319" i="13"/>
  <c r="F1310" i="7"/>
  <c r="I1319" i="13"/>
  <c r="F1311" i="12"/>
  <c r="D1313" i="13"/>
  <c r="F1310" i="5"/>
  <c r="G1318" i="13"/>
  <c r="F1310" i="8"/>
  <c r="J1314" i="13"/>
  <c r="F1311" i="3"/>
  <c r="E1312" i="13"/>
  <c r="F1311" i="4" l="1"/>
  <c r="F1322" i="13"/>
  <c r="F1311" i="10"/>
  <c r="L1323" i="13"/>
  <c r="F1311" i="7"/>
  <c r="I1316" i="13"/>
  <c r="F1312" i="3"/>
  <c r="E1314" i="13"/>
  <c r="F1311" i="9"/>
  <c r="K1322" i="13"/>
  <c r="F1311" i="6"/>
  <c r="H1311" i="13"/>
  <c r="F1311" i="11"/>
  <c r="M1313" i="13"/>
  <c r="F1312" i="12"/>
  <c r="D1316" i="13"/>
  <c r="F1311" i="8"/>
  <c r="J1311" i="13"/>
  <c r="F1311" i="5"/>
  <c r="G1322" i="13"/>
  <c r="F1312" i="7" l="1"/>
  <c r="I1313" i="13"/>
  <c r="F1312" i="11"/>
  <c r="M1324" i="13"/>
  <c r="F1312" i="6"/>
  <c r="H1315" i="13"/>
  <c r="F1312" i="10"/>
  <c r="L1325" i="13"/>
  <c r="F1312" i="9"/>
  <c r="K1323" i="13"/>
  <c r="F1312" i="4"/>
  <c r="F1324" i="13"/>
  <c r="F1312" i="8"/>
  <c r="J1319" i="13"/>
  <c r="F1313" i="12"/>
  <c r="D1320" i="13"/>
  <c r="F1312" i="5"/>
  <c r="G1324" i="13"/>
  <c r="F1313" i="3"/>
  <c r="E1317" i="13"/>
  <c r="F1313" i="10" l="1"/>
  <c r="L1315" i="13"/>
  <c r="F1313" i="8"/>
  <c r="J1320" i="13"/>
  <c r="F1313" i="6"/>
  <c r="H1316" i="13"/>
  <c r="F1313" i="4"/>
  <c r="F1311" i="13"/>
  <c r="F1314" i="12"/>
  <c r="D1315" i="13"/>
  <c r="F1314" i="3"/>
  <c r="E1313" i="13"/>
  <c r="F1313" i="11"/>
  <c r="M1319" i="13"/>
  <c r="F1313" i="5"/>
  <c r="G1312" i="13"/>
  <c r="F1313" i="9"/>
  <c r="K1312" i="13"/>
  <c r="F1313" i="7"/>
  <c r="I1311" i="13"/>
  <c r="F1314" i="5" l="1"/>
  <c r="G1317" i="13"/>
  <c r="F1314" i="4"/>
  <c r="F1317" i="13"/>
  <c r="F1314" i="11"/>
  <c r="M1311" i="13"/>
  <c r="F1314" i="6"/>
  <c r="H1314" i="13"/>
  <c r="F1314" i="7"/>
  <c r="I1320" i="13"/>
  <c r="F1315" i="3"/>
  <c r="E1315" i="13"/>
  <c r="F1314" i="8"/>
  <c r="J1313" i="13"/>
  <c r="F1314" i="9"/>
  <c r="K1318" i="13"/>
  <c r="F1315" i="12"/>
  <c r="D1321" i="13"/>
  <c r="F1314" i="10"/>
  <c r="L1318" i="13"/>
  <c r="F1315" i="6" l="1"/>
  <c r="H1317" i="13"/>
  <c r="F1315" i="11"/>
  <c r="M1320" i="13"/>
  <c r="F1315" i="10"/>
  <c r="L1311" i="13"/>
  <c r="F1316" i="3"/>
  <c r="E1316" i="13"/>
  <c r="F1316" i="12"/>
  <c r="D1322" i="13"/>
  <c r="F1315" i="4"/>
  <c r="F1325" i="13"/>
  <c r="F1315" i="9"/>
  <c r="K1313" i="13"/>
  <c r="F1315" i="7"/>
  <c r="I1312" i="13"/>
  <c r="F1315" i="5"/>
  <c r="G1311" i="13"/>
  <c r="N1311" i="13" s="1"/>
  <c r="F1315" i="8"/>
  <c r="J1317" i="13"/>
  <c r="F1316" i="10" l="1"/>
  <c r="L1313" i="13"/>
  <c r="F1316" i="4"/>
  <c r="F1312" i="13"/>
  <c r="F1316" i="11"/>
  <c r="M1325" i="13"/>
  <c r="F1316" i="5"/>
  <c r="G1316" i="13"/>
  <c r="F1317" i="12"/>
  <c r="D1323" i="13"/>
  <c r="F1316" i="9"/>
  <c r="K1320" i="13"/>
  <c r="F1316" i="8"/>
  <c r="J1312" i="13"/>
  <c r="F1316" i="6"/>
  <c r="H1325" i="13"/>
  <c r="F1316" i="7"/>
  <c r="I1321" i="13"/>
  <c r="F1317" i="3"/>
  <c r="E1323" i="13"/>
  <c r="F1318" i="3" l="1"/>
  <c r="E1320" i="13"/>
  <c r="F1317" i="9"/>
  <c r="K1316" i="13"/>
  <c r="F1317" i="7"/>
  <c r="I1317" i="13"/>
  <c r="F1317" i="6"/>
  <c r="H1313" i="13"/>
  <c r="N1313" i="13" s="1"/>
  <c r="F1317" i="5"/>
  <c r="G1323" i="13"/>
  <c r="F1317" i="8"/>
  <c r="J1321" i="13"/>
  <c r="F1317" i="11"/>
  <c r="M1321" i="13"/>
  <c r="F1317" i="4"/>
  <c r="F1321" i="13"/>
  <c r="F1318" i="12"/>
  <c r="D1319" i="13"/>
  <c r="F1317" i="10"/>
  <c r="L1319" i="13"/>
  <c r="F1318" i="6" l="1"/>
  <c r="H1323" i="13"/>
  <c r="F1318" i="10"/>
  <c r="L1316" i="13"/>
  <c r="F1318" i="11"/>
  <c r="M1317" i="13"/>
  <c r="F1318" i="7"/>
  <c r="I1324" i="13"/>
  <c r="F1319" i="12"/>
  <c r="D1317" i="13"/>
  <c r="F1318" i="8"/>
  <c r="J1324" i="13"/>
  <c r="F1318" i="9"/>
  <c r="K1321" i="13"/>
  <c r="F1318" i="4"/>
  <c r="F1315" i="13"/>
  <c r="F1318" i="5"/>
  <c r="G1321" i="13"/>
  <c r="F1319" i="3"/>
  <c r="E1322" i="13"/>
  <c r="F1319" i="7" l="1"/>
  <c r="I1322" i="13"/>
  <c r="F1319" i="9"/>
  <c r="K1315" i="13"/>
  <c r="F1320" i="3"/>
  <c r="E1321" i="13"/>
  <c r="F1319" i="11"/>
  <c r="M1318" i="13"/>
  <c r="F1319" i="8"/>
  <c r="J1323" i="13"/>
  <c r="F1319" i="5"/>
  <c r="G1320" i="13"/>
  <c r="N1317" i="13"/>
  <c r="F1319" i="10"/>
  <c r="L1314" i="13"/>
  <c r="F1320" i="12"/>
  <c r="D1324" i="13"/>
  <c r="F1319" i="4"/>
  <c r="F1323" i="13"/>
  <c r="F1319" i="6"/>
  <c r="H1318" i="13"/>
  <c r="F1320" i="11" l="1"/>
  <c r="M1312" i="13"/>
  <c r="N1312" i="13" s="1"/>
  <c r="F1321" i="3"/>
  <c r="E1319" i="13"/>
  <c r="F1320" i="6"/>
  <c r="H1321" i="13"/>
  <c r="N1321" i="13" s="1"/>
  <c r="F1320" i="4"/>
  <c r="F1320" i="13"/>
  <c r="N1320" i="13" s="1"/>
  <c r="F1320" i="5"/>
  <c r="G1325" i="13"/>
  <c r="F1320" i="9"/>
  <c r="K1314" i="13"/>
  <c r="F1321" i="12"/>
  <c r="D1325" i="13"/>
  <c r="F1320" i="10"/>
  <c r="L1320" i="13"/>
  <c r="F1320" i="8"/>
  <c r="J1322" i="13"/>
  <c r="F1320" i="7"/>
  <c r="I1325" i="13"/>
  <c r="F1322" i="3" l="1"/>
  <c r="E1324" i="13"/>
  <c r="F1321" i="8"/>
  <c r="J1325" i="13"/>
  <c r="F1321" i="5"/>
  <c r="G1315" i="13"/>
  <c r="N1315" i="13" s="1"/>
  <c r="F1321" i="10"/>
  <c r="L1322" i="13"/>
  <c r="F1321" i="7"/>
  <c r="I1323" i="13"/>
  <c r="N1323" i="13" s="1"/>
  <c r="F1321" i="9"/>
  <c r="K1325" i="13"/>
  <c r="F1321" i="4"/>
  <c r="F1316" i="13"/>
  <c r="N1316" i="13" s="1"/>
  <c r="F1321" i="11"/>
  <c r="M1323" i="13"/>
  <c r="F1322" i="12"/>
  <c r="D1314" i="13"/>
  <c r="N1314" i="13" s="1"/>
  <c r="F1321" i="6"/>
  <c r="H1322" i="13"/>
  <c r="F1322" i="10" l="1"/>
  <c r="L1324" i="13"/>
  <c r="F1322" i="5"/>
  <c r="G1319" i="13"/>
  <c r="F1322" i="9"/>
  <c r="K1324" i="13"/>
  <c r="F1322" i="8"/>
  <c r="J1318" i="13"/>
  <c r="F1323" i="12"/>
  <c r="D1326" i="13"/>
  <c r="F1322" i="7"/>
  <c r="I1318" i="13"/>
  <c r="N1318" i="13" s="1"/>
  <c r="F1323" i="3"/>
  <c r="E1325" i="13"/>
  <c r="N1325" i="13" s="1"/>
  <c r="F1322" i="4"/>
  <c r="F1319" i="13"/>
  <c r="N1319" i="13" s="1"/>
  <c r="F1322" i="6"/>
  <c r="H1324" i="13"/>
  <c r="N1324" i="13" s="1"/>
  <c r="F1322" i="11"/>
  <c r="M1322" i="13"/>
  <c r="N1322" i="13" s="1"/>
  <c r="F1323" i="8" l="1"/>
  <c r="J1328" i="13"/>
  <c r="F1323" i="9"/>
  <c r="K1332" i="13"/>
  <c r="F1324" i="3"/>
  <c r="E1326" i="13"/>
  <c r="F1323" i="7"/>
  <c r="I1330" i="13"/>
  <c r="F1323" i="5"/>
  <c r="G1326" i="13"/>
  <c r="F1323" i="11"/>
  <c r="M1334" i="13"/>
  <c r="F1323" i="6"/>
  <c r="H1334" i="13"/>
  <c r="F1324" i="12"/>
  <c r="D1331" i="13"/>
  <c r="F1323" i="4"/>
  <c r="F1339" i="13"/>
  <c r="F1323" i="10"/>
  <c r="L1332" i="13"/>
  <c r="F1325" i="12" l="1"/>
  <c r="D1329" i="13"/>
  <c r="F1324" i="7"/>
  <c r="I1332" i="13"/>
  <c r="F1324" i="6"/>
  <c r="H1327" i="13"/>
  <c r="F1325" i="3"/>
  <c r="E1331" i="13"/>
  <c r="F1324" i="10"/>
  <c r="L1327" i="13"/>
  <c r="F1324" i="11"/>
  <c r="M1327" i="13"/>
  <c r="F1324" i="9"/>
  <c r="K1328" i="13"/>
  <c r="F1324" i="4"/>
  <c r="F1330" i="13"/>
  <c r="F1324" i="5"/>
  <c r="G1330" i="13"/>
  <c r="F1324" i="8"/>
  <c r="J1336" i="13"/>
  <c r="F1325" i="4" l="1"/>
  <c r="F1326" i="13"/>
  <c r="F1326" i="3"/>
  <c r="E1334" i="13"/>
  <c r="F1325" i="9"/>
  <c r="K1336" i="13"/>
  <c r="F1325" i="6"/>
  <c r="H1326" i="13"/>
  <c r="F1325" i="11"/>
  <c r="M1331" i="13"/>
  <c r="F1325" i="7"/>
  <c r="I1328" i="13"/>
  <c r="F1325" i="8"/>
  <c r="J1329" i="13"/>
  <c r="F1325" i="10"/>
  <c r="L1336" i="13"/>
  <c r="F1326" i="12"/>
  <c r="D1335" i="13"/>
  <c r="F1325" i="5"/>
  <c r="G1335" i="13"/>
  <c r="F1326" i="10" l="1"/>
  <c r="L1329" i="13"/>
  <c r="F1326" i="6"/>
  <c r="H1329" i="13"/>
  <c r="F1326" i="8"/>
  <c r="J1330" i="13"/>
  <c r="F1326" i="9"/>
  <c r="K1326" i="13"/>
  <c r="F1326" i="7"/>
  <c r="I1336" i="13"/>
  <c r="F1327" i="3"/>
  <c r="E1327" i="13"/>
  <c r="F1327" i="12"/>
  <c r="D1333" i="13"/>
  <c r="F1326" i="11"/>
  <c r="M1330" i="13"/>
  <c r="F1326" i="4"/>
  <c r="F1327" i="13"/>
  <c r="F1326" i="5"/>
  <c r="G1332" i="13"/>
  <c r="F1328" i="12" l="1"/>
  <c r="D1327" i="13"/>
  <c r="F1327" i="9"/>
  <c r="K1329" i="13"/>
  <c r="F1327" i="8"/>
  <c r="J1333" i="13"/>
  <c r="F1327" i="5"/>
  <c r="G1331" i="13"/>
  <c r="F1327" i="6"/>
  <c r="H1340" i="13"/>
  <c r="F1328" i="3"/>
  <c r="E1329" i="13"/>
  <c r="F1327" i="4"/>
  <c r="F1332" i="13"/>
  <c r="F1327" i="7"/>
  <c r="I1329" i="13"/>
  <c r="F1327" i="11"/>
  <c r="M1338" i="13"/>
  <c r="F1327" i="10"/>
  <c r="L1333" i="13"/>
  <c r="F1328" i="7" l="1"/>
  <c r="I1333" i="13"/>
  <c r="F1328" i="5"/>
  <c r="G1328" i="13"/>
  <c r="F1328" i="4"/>
  <c r="F1328" i="13"/>
  <c r="F1328" i="8"/>
  <c r="J1332" i="13"/>
  <c r="F1328" i="10"/>
  <c r="L1328" i="13"/>
  <c r="F1329" i="3"/>
  <c r="E1335" i="13"/>
  <c r="F1328" i="9"/>
  <c r="K1333" i="13"/>
  <c r="F1328" i="11"/>
  <c r="M1333" i="13"/>
  <c r="F1328" i="6"/>
  <c r="H1328" i="13"/>
  <c r="F1329" i="12"/>
  <c r="D1337" i="13"/>
  <c r="F1329" i="8" l="1"/>
  <c r="J1327" i="13"/>
  <c r="F1329" i="4"/>
  <c r="F1338" i="13"/>
  <c r="F1329" i="9"/>
  <c r="K1330" i="13"/>
  <c r="F1329" i="5"/>
  <c r="G1337" i="13"/>
  <c r="F1330" i="3"/>
  <c r="E1330" i="13"/>
  <c r="F1329" i="6"/>
  <c r="H1338" i="13"/>
  <c r="F1330" i="12"/>
  <c r="D1332" i="13"/>
  <c r="F1329" i="10"/>
  <c r="L1326" i="13"/>
  <c r="F1329" i="11"/>
  <c r="M1328" i="13"/>
  <c r="F1329" i="7"/>
  <c r="I1327" i="13"/>
  <c r="F1331" i="12" l="1"/>
  <c r="D1336" i="13"/>
  <c r="F1330" i="9"/>
  <c r="K1335" i="13"/>
  <c r="F1330" i="6"/>
  <c r="H1331" i="13"/>
  <c r="F1330" i="4"/>
  <c r="F1334" i="13"/>
  <c r="F1330" i="11"/>
  <c r="M1335" i="13"/>
  <c r="F1331" i="3"/>
  <c r="E1339" i="13"/>
  <c r="F1330" i="7"/>
  <c r="I1337" i="13"/>
  <c r="F1330" i="10"/>
  <c r="L1335" i="13"/>
  <c r="F1330" i="5"/>
  <c r="G1339" i="13"/>
  <c r="F1330" i="8"/>
  <c r="J1326" i="13"/>
  <c r="F1331" i="10" l="1"/>
  <c r="L1331" i="13"/>
  <c r="F1331" i="4"/>
  <c r="F1335" i="13"/>
  <c r="F1331" i="7"/>
  <c r="I1331" i="13"/>
  <c r="F1331" i="6"/>
  <c r="H1333" i="13"/>
  <c r="F1331" i="8"/>
  <c r="J1331" i="13"/>
  <c r="F1332" i="3"/>
  <c r="E1328" i="13"/>
  <c r="F1331" i="9"/>
  <c r="K1327" i="13"/>
  <c r="F1331" i="5"/>
  <c r="G1334" i="13"/>
  <c r="F1331" i="11"/>
  <c r="M1329" i="13"/>
  <c r="F1332" i="12"/>
  <c r="D1338" i="13"/>
  <c r="F1332" i="5" l="1"/>
  <c r="G1338" i="13"/>
  <c r="F1332" i="6"/>
  <c r="H1336" i="13"/>
  <c r="F1332" i="9"/>
  <c r="K1340" i="13"/>
  <c r="F1332" i="7"/>
  <c r="I1334" i="13"/>
  <c r="F1333" i="12"/>
  <c r="D1328" i="13"/>
  <c r="N1328" i="13" s="1"/>
  <c r="F1333" i="3"/>
  <c r="E1340" i="13"/>
  <c r="F1332" i="4"/>
  <c r="F1331" i="13"/>
  <c r="F1332" i="11"/>
  <c r="M1337" i="13"/>
  <c r="F1332" i="8"/>
  <c r="J1337" i="13"/>
  <c r="F1332" i="10"/>
  <c r="L1334" i="13"/>
  <c r="F1333" i="7" l="1"/>
  <c r="I1326" i="13"/>
  <c r="F1333" i="9"/>
  <c r="K1339" i="13"/>
  <c r="F1333" i="10"/>
  <c r="L1340" i="13"/>
  <c r="F1334" i="3"/>
  <c r="E1337" i="13"/>
  <c r="F1333" i="4"/>
  <c r="F1337" i="13"/>
  <c r="F1333" i="6"/>
  <c r="H1337" i="13"/>
  <c r="F1334" i="12"/>
  <c r="D1330" i="13"/>
  <c r="F1333" i="8"/>
  <c r="J1334" i="13"/>
  <c r="F1333" i="11"/>
  <c r="M1340" i="13"/>
  <c r="F1333" i="5"/>
  <c r="G1333" i="13"/>
  <c r="F1334" i="8" l="1"/>
  <c r="J1338" i="13"/>
  <c r="F1335" i="3"/>
  <c r="E1332" i="13"/>
  <c r="F1335" i="12"/>
  <c r="D1340" i="13"/>
  <c r="F1334" i="10"/>
  <c r="L1339" i="13"/>
  <c r="F1334" i="5"/>
  <c r="G1327" i="13"/>
  <c r="N1327" i="13" s="1"/>
  <c r="F1334" i="6"/>
  <c r="H1335" i="13"/>
  <c r="F1334" i="9"/>
  <c r="K1331" i="13"/>
  <c r="N1331" i="13" s="1"/>
  <c r="F1334" i="11"/>
  <c r="M1339" i="13"/>
  <c r="F1334" i="4"/>
  <c r="F1336" i="13"/>
  <c r="F1334" i="7"/>
  <c r="I1338" i="13"/>
  <c r="F1335" i="11" l="1"/>
  <c r="M1336" i="13"/>
  <c r="F1335" i="10"/>
  <c r="L1330" i="13"/>
  <c r="F1335" i="9"/>
  <c r="K1338" i="13"/>
  <c r="F1336" i="12"/>
  <c r="D1334" i="13"/>
  <c r="F1336" i="3"/>
  <c r="E1333" i="13"/>
  <c r="F1335" i="5"/>
  <c r="G1329" i="13"/>
  <c r="F1335" i="7"/>
  <c r="I1335" i="13"/>
  <c r="F1335" i="6"/>
  <c r="H1339" i="13"/>
  <c r="F1335" i="4"/>
  <c r="F1340" i="13"/>
  <c r="F1335" i="8"/>
  <c r="J1335" i="13"/>
  <c r="F1337" i="12" l="1"/>
  <c r="D1339" i="13"/>
  <c r="N1335" i="13"/>
  <c r="F1336" i="9"/>
  <c r="K1334" i="13"/>
  <c r="N1334" i="13" s="1"/>
  <c r="F1336" i="8"/>
  <c r="J1339" i="13"/>
  <c r="F1336" i="5"/>
  <c r="G1340" i="13"/>
  <c r="F1336" i="4"/>
  <c r="F1329" i="13"/>
  <c r="N1329" i="13" s="1"/>
  <c r="F1337" i="3"/>
  <c r="E1336" i="13"/>
  <c r="F1336" i="10"/>
  <c r="L1337" i="13"/>
  <c r="F1336" i="7"/>
  <c r="I1339" i="13"/>
  <c r="F1336" i="6"/>
  <c r="H1330" i="13"/>
  <c r="N1330" i="13" s="1"/>
  <c r="F1336" i="11"/>
  <c r="M1326" i="13"/>
  <c r="N1326" i="13" s="1"/>
  <c r="F1337" i="8" l="1"/>
  <c r="J1340" i="13"/>
  <c r="N1340" i="13" s="1"/>
  <c r="F1337" i="9"/>
  <c r="K1337" i="13"/>
  <c r="N1337" i="13" s="1"/>
  <c r="F1337" i="6"/>
  <c r="H1332" i="13"/>
  <c r="N1332" i="13" s="1"/>
  <c r="F1337" i="4"/>
  <c r="F1333" i="13"/>
  <c r="N1333" i="13" s="1"/>
  <c r="N1339" i="13"/>
  <c r="F1337" i="10"/>
  <c r="L1338" i="13"/>
  <c r="F1337" i="7"/>
  <c r="I1340" i="13"/>
  <c r="F1338" i="12"/>
  <c r="D1343" i="13"/>
  <c r="F1337" i="11"/>
  <c r="M1332" i="13"/>
  <c r="F1338" i="3"/>
  <c r="E1338" i="13"/>
  <c r="N1338" i="13" s="1"/>
  <c r="F1337" i="5"/>
  <c r="G1336" i="13"/>
  <c r="N1336" i="13" s="1"/>
  <c r="F1338" i="6" l="1"/>
  <c r="H1348" i="13"/>
  <c r="F1338" i="9"/>
  <c r="K1347" i="13"/>
  <c r="F1339" i="3"/>
  <c r="E1342" i="13"/>
  <c r="F1338" i="10"/>
  <c r="L1349" i="13"/>
  <c r="F1338" i="5"/>
  <c r="G1346" i="13"/>
  <c r="F1338" i="8"/>
  <c r="J1342" i="13"/>
  <c r="F1339" i="12"/>
  <c r="D1347" i="13"/>
  <c r="F1338" i="7"/>
  <c r="I1354" i="13"/>
  <c r="F1338" i="11"/>
  <c r="M1341" i="13"/>
  <c r="F1338" i="4"/>
  <c r="F1346" i="13"/>
  <c r="F1339" i="7" l="1"/>
  <c r="I1341" i="13"/>
  <c r="F1339" i="10"/>
  <c r="L1341" i="13"/>
  <c r="F1340" i="12"/>
  <c r="D1342" i="13"/>
  <c r="F1340" i="3"/>
  <c r="E1348" i="13"/>
  <c r="F1339" i="4"/>
  <c r="F1344" i="13"/>
  <c r="F1339" i="8"/>
  <c r="J1341" i="13"/>
  <c r="F1339" i="9"/>
  <c r="K1341" i="13"/>
  <c r="F1339" i="11"/>
  <c r="M1342" i="13"/>
  <c r="F1339" i="5"/>
  <c r="G1342" i="13"/>
  <c r="F1339" i="6"/>
  <c r="H1345" i="13"/>
  <c r="F1340" i="11" l="1"/>
  <c r="M1344" i="13"/>
  <c r="F1341" i="3"/>
  <c r="E1344" i="13"/>
  <c r="F1340" i="9"/>
  <c r="K1350" i="13"/>
  <c r="F1341" i="12"/>
  <c r="D1344" i="13"/>
  <c r="F1340" i="6"/>
  <c r="H1342" i="13"/>
  <c r="F1340" i="10"/>
  <c r="L1343" i="13"/>
  <c r="F1340" i="4"/>
  <c r="F1343" i="13"/>
  <c r="F1340" i="8"/>
  <c r="J1345" i="13"/>
  <c r="F1340" i="5"/>
  <c r="G1341" i="13"/>
  <c r="F1340" i="7"/>
  <c r="I1345" i="13"/>
  <c r="F1341" i="8" l="1"/>
  <c r="J1354" i="13"/>
  <c r="F1342" i="12"/>
  <c r="D1351" i="13"/>
  <c r="F1341" i="4"/>
  <c r="F1341" i="13"/>
  <c r="F1341" i="9"/>
  <c r="K1345" i="13"/>
  <c r="F1341" i="10"/>
  <c r="L1345" i="13"/>
  <c r="F1341" i="7"/>
  <c r="I1350" i="13"/>
  <c r="F1342" i="3"/>
  <c r="E1343" i="13"/>
  <c r="F1341" i="5"/>
  <c r="G1343" i="13"/>
  <c r="F1341" i="6"/>
  <c r="H1352" i="13"/>
  <c r="F1341" i="11"/>
  <c r="M1345" i="13"/>
  <c r="F1342" i="5" l="1"/>
  <c r="G1352" i="13"/>
  <c r="F1342" i="9"/>
  <c r="K1349" i="13"/>
  <c r="F1343" i="3"/>
  <c r="E1345" i="13"/>
  <c r="F1342" i="4"/>
  <c r="F1353" i="13"/>
  <c r="F1342" i="11"/>
  <c r="M1348" i="13"/>
  <c r="F1342" i="7"/>
  <c r="I1342" i="13"/>
  <c r="F1343" i="12"/>
  <c r="D1354" i="13"/>
  <c r="F1342" i="6"/>
  <c r="H1341" i="13"/>
  <c r="F1342" i="10"/>
  <c r="L1350" i="13"/>
  <c r="F1342" i="8"/>
  <c r="J1343" i="13"/>
  <c r="F1343" i="4" l="1"/>
  <c r="F1348" i="13"/>
  <c r="F1344" i="3"/>
  <c r="E1346" i="13"/>
  <c r="F1343" i="8"/>
  <c r="J1347" i="13"/>
  <c r="F1343" i="7"/>
  <c r="I1344" i="13"/>
  <c r="F1344" i="12"/>
  <c r="D1341" i="13"/>
  <c r="F1343" i="10"/>
  <c r="L1342" i="13"/>
  <c r="F1343" i="9"/>
  <c r="K1351" i="13"/>
  <c r="F1343" i="11"/>
  <c r="M1346" i="13"/>
  <c r="F1343" i="6"/>
  <c r="H1344" i="13"/>
  <c r="F1343" i="5"/>
  <c r="G1344" i="13"/>
  <c r="F1344" i="11" l="1"/>
  <c r="M1343" i="13"/>
  <c r="F1344" i="7"/>
  <c r="I1347" i="13"/>
  <c r="F1344" i="9"/>
  <c r="K1346" i="13"/>
  <c r="F1344" i="8"/>
  <c r="J1344" i="13"/>
  <c r="F1344" i="5"/>
  <c r="G1348" i="13"/>
  <c r="F1344" i="10"/>
  <c r="L1347" i="13"/>
  <c r="F1345" i="3"/>
  <c r="E1351" i="13"/>
  <c r="F1344" i="6"/>
  <c r="H1343" i="13"/>
  <c r="F1345" i="12"/>
  <c r="D1349" i="13"/>
  <c r="F1344" i="4"/>
  <c r="F1342" i="13"/>
  <c r="F1345" i="8" l="1"/>
  <c r="J1355" i="13"/>
  <c r="F1345" i="4"/>
  <c r="F1352" i="13"/>
  <c r="F1346" i="3"/>
  <c r="E1341" i="13"/>
  <c r="N1341" i="13" s="1"/>
  <c r="F1345" i="9"/>
  <c r="K1344" i="13"/>
  <c r="F1346" i="12"/>
  <c r="D1345" i="13"/>
  <c r="F1345" i="10"/>
  <c r="L1346" i="13"/>
  <c r="F1345" i="7"/>
  <c r="I1349" i="13"/>
  <c r="F1345" i="6"/>
  <c r="H1351" i="13"/>
  <c r="F1345" i="5"/>
  <c r="G1353" i="13"/>
  <c r="F1345" i="11"/>
  <c r="M1353" i="13"/>
  <c r="F1346" i="10" l="1"/>
  <c r="L1344" i="13"/>
  <c r="N1344" i="13" s="1"/>
  <c r="F1346" i="4"/>
  <c r="F1349" i="13"/>
  <c r="F1346" i="11"/>
  <c r="M1349" i="13"/>
  <c r="F1347" i="12"/>
  <c r="D1352" i="13"/>
  <c r="F1346" i="6"/>
  <c r="H1347" i="13"/>
  <c r="F1346" i="9"/>
  <c r="K1343" i="13"/>
  <c r="F1346" i="8"/>
  <c r="J1348" i="13"/>
  <c r="F1346" i="5"/>
  <c r="G1349" i="13"/>
  <c r="F1346" i="7"/>
  <c r="I1346" i="13"/>
  <c r="F1347" i="3"/>
  <c r="E1353" i="13"/>
  <c r="F1347" i="5" l="1"/>
  <c r="G1345" i="13"/>
  <c r="F1348" i="12"/>
  <c r="D1348" i="13"/>
  <c r="F1347" i="8"/>
  <c r="J1350" i="13"/>
  <c r="F1347" i="11"/>
  <c r="M1351" i="13"/>
  <c r="F1348" i="3"/>
  <c r="E1349" i="13"/>
  <c r="F1347" i="9"/>
  <c r="K1342" i="13"/>
  <c r="N1342" i="13" s="1"/>
  <c r="F1347" i="4"/>
  <c r="F1345" i="13"/>
  <c r="N1345" i="13" s="1"/>
  <c r="F1347" i="7"/>
  <c r="I1343" i="13"/>
  <c r="N1343" i="13" s="1"/>
  <c r="F1347" i="6"/>
  <c r="H1350" i="13"/>
  <c r="F1347" i="10"/>
  <c r="L1351" i="13"/>
  <c r="F1348" i="7" l="1"/>
  <c r="I1355" i="13"/>
  <c r="F1348" i="11"/>
  <c r="M1347" i="13"/>
  <c r="F1348" i="4"/>
  <c r="F1347" i="13"/>
  <c r="F1348" i="8"/>
  <c r="J1349" i="13"/>
  <c r="F1349" i="12"/>
  <c r="D1350" i="13"/>
  <c r="F1348" i="10"/>
  <c r="L1353" i="13"/>
  <c r="F1348" i="9"/>
  <c r="K1353" i="13"/>
  <c r="F1348" i="6"/>
  <c r="H1346" i="13"/>
  <c r="F1349" i="3"/>
  <c r="E1352" i="13"/>
  <c r="F1348" i="5"/>
  <c r="G1351" i="13"/>
  <c r="F1349" i="9" l="1"/>
  <c r="K1352" i="13"/>
  <c r="F1349" i="8"/>
  <c r="J1351" i="13"/>
  <c r="F1349" i="5"/>
  <c r="G1347" i="13"/>
  <c r="F1349" i="10"/>
  <c r="L1348" i="13"/>
  <c r="F1349" i="4"/>
  <c r="F1350" i="13"/>
  <c r="F1350" i="3"/>
  <c r="E1347" i="13"/>
  <c r="N1347" i="13" s="1"/>
  <c r="F1350" i="12"/>
  <c r="D1355" i="13"/>
  <c r="F1349" i="11"/>
  <c r="M1350" i="13"/>
  <c r="F1349" i="6"/>
  <c r="H1349" i="13"/>
  <c r="N1349" i="13" s="1"/>
  <c r="F1349" i="7"/>
  <c r="I1348" i="13"/>
  <c r="F1350" i="11" l="1"/>
  <c r="M1355" i="13"/>
  <c r="F1350" i="10"/>
  <c r="L1352" i="13"/>
  <c r="F1351" i="12"/>
  <c r="D1353" i="13"/>
  <c r="F1350" i="5"/>
  <c r="G1350" i="13"/>
  <c r="F1350" i="7"/>
  <c r="I1351" i="13"/>
  <c r="F1351" i="3"/>
  <c r="E1350" i="13"/>
  <c r="N1350" i="13" s="1"/>
  <c r="F1350" i="6"/>
  <c r="H1355" i="13"/>
  <c r="F1350" i="8"/>
  <c r="J1346" i="13"/>
  <c r="F1350" i="4"/>
  <c r="F1355" i="13"/>
  <c r="F1350" i="9"/>
  <c r="K1354" i="13"/>
  <c r="F1351" i="5" l="1"/>
  <c r="G1355" i="13"/>
  <c r="F1352" i="12"/>
  <c r="D1346" i="13"/>
  <c r="N1346" i="13" s="1"/>
  <c r="F1351" i="9"/>
  <c r="K1355" i="13"/>
  <c r="F1351" i="10"/>
  <c r="L1354" i="13"/>
  <c r="F1351" i="6"/>
  <c r="H1353" i="13"/>
  <c r="N1353" i="13" s="1"/>
  <c r="F1351" i="4"/>
  <c r="F1351" i="13"/>
  <c r="N1351" i="13" s="1"/>
  <c r="F1351" i="7"/>
  <c r="I1353" i="13"/>
  <c r="F1352" i="3"/>
  <c r="E1354" i="13"/>
  <c r="F1351" i="8"/>
  <c r="J1353" i="13"/>
  <c r="F1351" i="11"/>
  <c r="M1354" i="13"/>
  <c r="F1353" i="3" l="1"/>
  <c r="E1355" i="13"/>
  <c r="N1355" i="13" s="1"/>
  <c r="F1352" i="10"/>
  <c r="L1355" i="13"/>
  <c r="F1352" i="7"/>
  <c r="I1352" i="13"/>
  <c r="N1352" i="13" s="1"/>
  <c r="F1352" i="9"/>
  <c r="K1348" i="13"/>
  <c r="N1348" i="13" s="1"/>
  <c r="F1352" i="11"/>
  <c r="M1352" i="13"/>
  <c r="F1352" i="4"/>
  <c r="F1354" i="13"/>
  <c r="N1354" i="13" s="1"/>
  <c r="F1353" i="12"/>
  <c r="D1362" i="13"/>
  <c r="F1352" i="6"/>
  <c r="H1354" i="13"/>
  <c r="F1352" i="8"/>
  <c r="J1352" i="13"/>
  <c r="F1352" i="5"/>
  <c r="G1354" i="13"/>
  <c r="F1353" i="6" l="1"/>
  <c r="H1362" i="13"/>
  <c r="F1353" i="9"/>
  <c r="K1365" i="13"/>
  <c r="F1354" i="12"/>
  <c r="D1359" i="13"/>
  <c r="F1353" i="7"/>
  <c r="I1361" i="13"/>
  <c r="F1353" i="5"/>
  <c r="G1356" i="13"/>
  <c r="F1353" i="4"/>
  <c r="F1356" i="13"/>
  <c r="F1353" i="10"/>
  <c r="L1367" i="13"/>
  <c r="F1353" i="8"/>
  <c r="J1361" i="13"/>
  <c r="F1353" i="11"/>
  <c r="M1361" i="13"/>
  <c r="F1354" i="3"/>
  <c r="E1362" i="13"/>
  <c r="F1354" i="8" l="1"/>
  <c r="J1357" i="13"/>
  <c r="F1354" i="7"/>
  <c r="I1357" i="13"/>
  <c r="F1354" i="10"/>
  <c r="L1358" i="13"/>
  <c r="F1355" i="12"/>
  <c r="D1360" i="13"/>
  <c r="F1354" i="4"/>
  <c r="F1366" i="13"/>
  <c r="F1354" i="9"/>
  <c r="K1364" i="13"/>
  <c r="F1354" i="5"/>
  <c r="G1359" i="13"/>
  <c r="F1355" i="3"/>
  <c r="E1356" i="13"/>
  <c r="F1354" i="11"/>
  <c r="M1356" i="13"/>
  <c r="F1354" i="6"/>
  <c r="H1363" i="13"/>
  <c r="F1355" i="5" l="1"/>
  <c r="G1357" i="13"/>
  <c r="F1355" i="10"/>
  <c r="L1364" i="13"/>
  <c r="F1355" i="9"/>
  <c r="K1359" i="13"/>
  <c r="F1355" i="7"/>
  <c r="I1363" i="13"/>
  <c r="F1355" i="4"/>
  <c r="F1367" i="13"/>
  <c r="F1355" i="11"/>
  <c r="M1360" i="13"/>
  <c r="F1355" i="8"/>
  <c r="J1364" i="13"/>
  <c r="F1355" i="6"/>
  <c r="H1364" i="13"/>
  <c r="F1356" i="3"/>
  <c r="E1358" i="13"/>
  <c r="F1356" i="12"/>
  <c r="D1361" i="13"/>
  <c r="F1356" i="7" l="1"/>
  <c r="I1364" i="13"/>
  <c r="F1356" i="6"/>
  <c r="H1359" i="13"/>
  <c r="F1356" i="8"/>
  <c r="J1358" i="13"/>
  <c r="F1356" i="9"/>
  <c r="K1358" i="13"/>
  <c r="F1356" i="11"/>
  <c r="M1368" i="13"/>
  <c r="F1356" i="10"/>
  <c r="L1365" i="13"/>
  <c r="F1357" i="12"/>
  <c r="D1365" i="13"/>
  <c r="F1357" i="3"/>
  <c r="E1361" i="13"/>
  <c r="F1356" i="4"/>
  <c r="F1357" i="13"/>
  <c r="F1356" i="5"/>
  <c r="G1366" i="13"/>
  <c r="F1358" i="3" l="1"/>
  <c r="E1365" i="13"/>
  <c r="F1357" i="9"/>
  <c r="K1357" i="13"/>
  <c r="F1357" i="8"/>
  <c r="J1363" i="13"/>
  <c r="F1357" i="10"/>
  <c r="L1359" i="13"/>
  <c r="F1358" i="12"/>
  <c r="D1356" i="13"/>
  <c r="F1357" i="6"/>
  <c r="H1361" i="13"/>
  <c r="F1357" i="11"/>
  <c r="M1366" i="13"/>
  <c r="F1357" i="5"/>
  <c r="G1360" i="13"/>
  <c r="F1357" i="4"/>
  <c r="F1359" i="13"/>
  <c r="F1357" i="7"/>
  <c r="I1358" i="13"/>
  <c r="F1358" i="11" l="1"/>
  <c r="M1358" i="13"/>
  <c r="F1358" i="8"/>
  <c r="J1360" i="13"/>
  <c r="F1358" i="6"/>
  <c r="H1360" i="13"/>
  <c r="F1358" i="9"/>
  <c r="K1366" i="13"/>
  <c r="F1359" i="12"/>
  <c r="D1357" i="13"/>
  <c r="F1359" i="3"/>
  <c r="E1359" i="13"/>
  <c r="F1358" i="7"/>
  <c r="I1356" i="13"/>
  <c r="F1358" i="4"/>
  <c r="F1358" i="13"/>
  <c r="F1358" i="5"/>
  <c r="G1367" i="13"/>
  <c r="F1358" i="10"/>
  <c r="L1356" i="13"/>
  <c r="F1359" i="6" l="1"/>
  <c r="H1356" i="13"/>
  <c r="F1360" i="3"/>
  <c r="E1360" i="13"/>
  <c r="F1359" i="7"/>
  <c r="I1362" i="13"/>
  <c r="F1359" i="8"/>
  <c r="J1356" i="13"/>
  <c r="F1360" i="12"/>
  <c r="D1358" i="13"/>
  <c r="F1359" i="5"/>
  <c r="G1362" i="13"/>
  <c r="F1359" i="11"/>
  <c r="M1362" i="13"/>
  <c r="F1359" i="10"/>
  <c r="L1357" i="13"/>
  <c r="F1359" i="4"/>
  <c r="F1360" i="13"/>
  <c r="F1359" i="9"/>
  <c r="K1360" i="13"/>
  <c r="F1360" i="7" l="1"/>
  <c r="I1367" i="13"/>
  <c r="F1360" i="9"/>
  <c r="K1363" i="13"/>
  <c r="F1361" i="3"/>
  <c r="E1366" i="13"/>
  <c r="F1360" i="11"/>
  <c r="M1357" i="13"/>
  <c r="F1360" i="4"/>
  <c r="F1363" i="13"/>
  <c r="F1360" i="5"/>
  <c r="G1361" i="13"/>
  <c r="F1361" i="12"/>
  <c r="D1363" i="13"/>
  <c r="F1360" i="6"/>
  <c r="H1370" i="13"/>
  <c r="F1360" i="10"/>
  <c r="L1363" i="13"/>
  <c r="F1360" i="8"/>
  <c r="J1359" i="13"/>
  <c r="F1362" i="3" l="1"/>
  <c r="E1357" i="13"/>
  <c r="F1361" i="8"/>
  <c r="J1362" i="13"/>
  <c r="F1361" i="5"/>
  <c r="G1358" i="13"/>
  <c r="F1361" i="10"/>
  <c r="L1366" i="13"/>
  <c r="F1361" i="4"/>
  <c r="F1364" i="13"/>
  <c r="F1361" i="9"/>
  <c r="K1367" i="13"/>
  <c r="F1362" i="12"/>
  <c r="D1368" i="13"/>
  <c r="F1361" i="6"/>
  <c r="H1365" i="13"/>
  <c r="F1361" i="11"/>
  <c r="M1367" i="13"/>
  <c r="F1361" i="7"/>
  <c r="I1360" i="13"/>
  <c r="F1362" i="6" l="1"/>
  <c r="H1357" i="13"/>
  <c r="F1362" i="10"/>
  <c r="L1370" i="13"/>
  <c r="F1363" i="12"/>
  <c r="D1369" i="13"/>
  <c r="F1362" i="5"/>
  <c r="G1365" i="13"/>
  <c r="F1362" i="7"/>
  <c r="I1359" i="13"/>
  <c r="F1362" i="9"/>
  <c r="K1368" i="13"/>
  <c r="F1362" i="8"/>
  <c r="J1367" i="13"/>
  <c r="F1362" i="11"/>
  <c r="M1370" i="13"/>
  <c r="N1357" i="13"/>
  <c r="F1362" i="4"/>
  <c r="F1365" i="13"/>
  <c r="F1363" i="3"/>
  <c r="E1363" i="13"/>
  <c r="F1364" i="3" l="1"/>
  <c r="E1369" i="13"/>
  <c r="F1363" i="8"/>
  <c r="J1365" i="13"/>
  <c r="F1364" i="12"/>
  <c r="D1366" i="13"/>
  <c r="F1363" i="4"/>
  <c r="F1361" i="13"/>
  <c r="F1363" i="9"/>
  <c r="K1362" i="13"/>
  <c r="F1363" i="7"/>
  <c r="I1366" i="13"/>
  <c r="F1363" i="10"/>
  <c r="L1360" i="13"/>
  <c r="N1360" i="13" s="1"/>
  <c r="F1363" i="11"/>
  <c r="M1363" i="13"/>
  <c r="F1363" i="5"/>
  <c r="G1364" i="13"/>
  <c r="F1363" i="6"/>
  <c r="H1358" i="13"/>
  <c r="N1358" i="13" s="1"/>
  <c r="F1364" i="10" l="1"/>
  <c r="L1362" i="13"/>
  <c r="F1364" i="7"/>
  <c r="I1370" i="13"/>
  <c r="F1365" i="12"/>
  <c r="D1367" i="13"/>
  <c r="F1364" i="8"/>
  <c r="J1369" i="13"/>
  <c r="F1364" i="9"/>
  <c r="K1369" i="13"/>
  <c r="F1364" i="6"/>
  <c r="H1366" i="13"/>
  <c r="F1364" i="11"/>
  <c r="M1369" i="13"/>
  <c r="F1365" i="3"/>
  <c r="E1367" i="13"/>
  <c r="F1364" i="5"/>
  <c r="G1363" i="13"/>
  <c r="N1363" i="13" s="1"/>
  <c r="F1364" i="4"/>
  <c r="F1362" i="13"/>
  <c r="N1362" i="13" s="1"/>
  <c r="F1365" i="11" l="1"/>
  <c r="M1365" i="13"/>
  <c r="N1365" i="13" s="1"/>
  <c r="F1366" i="12"/>
  <c r="D1370" i="13"/>
  <c r="F1365" i="6"/>
  <c r="H1369" i="13"/>
  <c r="F1365" i="7"/>
  <c r="I1365" i="13"/>
  <c r="F1365" i="4"/>
  <c r="F1370" i="13"/>
  <c r="F1365" i="5"/>
  <c r="G1369" i="13"/>
  <c r="F1365" i="10"/>
  <c r="L1369" i="13"/>
  <c r="F1365" i="9"/>
  <c r="K1356" i="13"/>
  <c r="N1356" i="13" s="1"/>
  <c r="F1366" i="3"/>
  <c r="E1364" i="13"/>
  <c r="F1365" i="8"/>
  <c r="J1368" i="13"/>
  <c r="F1366" i="10" l="1"/>
  <c r="L1368" i="13"/>
  <c r="F1366" i="6"/>
  <c r="H1368" i="13"/>
  <c r="F1366" i="8"/>
  <c r="J1366" i="13"/>
  <c r="N1366" i="13" s="1"/>
  <c r="F1366" i="5"/>
  <c r="G1368" i="13"/>
  <c r="F1367" i="12"/>
  <c r="D1364" i="13"/>
  <c r="F1367" i="3"/>
  <c r="E1370" i="13"/>
  <c r="F1366" i="4"/>
  <c r="F1369" i="13"/>
  <c r="N1369" i="13" s="1"/>
  <c r="F1366" i="11"/>
  <c r="M1364" i="13"/>
  <c r="F1366" i="9"/>
  <c r="K1370" i="13"/>
  <c r="F1366" i="7"/>
  <c r="I1369" i="13"/>
  <c r="F1367" i="11" l="1"/>
  <c r="M1359" i="13"/>
  <c r="N1359" i="13" s="1"/>
  <c r="F1367" i="5"/>
  <c r="G1370" i="13"/>
  <c r="N1370" i="13" s="1"/>
  <c r="F1367" i="4"/>
  <c r="F1368" i="13"/>
  <c r="F1367" i="8"/>
  <c r="J1370" i="13"/>
  <c r="F1368" i="3"/>
  <c r="E1368" i="13"/>
  <c r="N1364" i="13"/>
  <c r="F1367" i="6"/>
  <c r="H1367" i="13"/>
  <c r="N1367" i="13" s="1"/>
  <c r="F1367" i="7"/>
  <c r="I1368" i="13"/>
  <c r="F1367" i="9"/>
  <c r="K1361" i="13"/>
  <c r="F1368" i="12"/>
  <c r="D1375" i="13"/>
  <c r="F1367" i="10"/>
  <c r="L1361" i="13"/>
  <c r="N1361" i="13" s="1"/>
  <c r="F1368" i="8" l="1"/>
  <c r="J1373" i="13"/>
  <c r="F1368" i="4"/>
  <c r="F1378" i="13"/>
  <c r="F1368" i="6"/>
  <c r="H1373" i="13"/>
  <c r="F1368" i="5"/>
  <c r="G1372" i="13"/>
  <c r="F1368" i="7"/>
  <c r="I1373" i="13"/>
  <c r="N1368" i="13"/>
  <c r="F1369" i="3"/>
  <c r="E1374" i="13"/>
  <c r="F1368" i="11"/>
  <c r="M1381" i="13"/>
  <c r="F1368" i="10"/>
  <c r="L1372" i="13"/>
  <c r="F1369" i="12"/>
  <c r="D1376" i="13"/>
  <c r="F1368" i="9"/>
  <c r="K1372" i="13"/>
  <c r="F1369" i="5" l="1"/>
  <c r="G1374" i="13"/>
  <c r="F1369" i="10"/>
  <c r="L1371" i="13"/>
  <c r="F1369" i="11"/>
  <c r="M1373" i="13"/>
  <c r="F1369" i="9"/>
  <c r="K1371" i="13"/>
  <c r="F1370" i="3"/>
  <c r="E1372" i="13"/>
  <c r="F1369" i="6"/>
  <c r="H1375" i="13"/>
  <c r="F1369" i="4"/>
  <c r="F1372" i="13"/>
  <c r="F1370" i="12"/>
  <c r="D1371" i="13"/>
  <c r="F1369" i="7"/>
  <c r="I1371" i="13"/>
  <c r="F1369" i="8"/>
  <c r="J1371" i="13"/>
  <c r="F1370" i="9" l="1"/>
  <c r="K1379" i="13"/>
  <c r="F1371" i="12"/>
  <c r="D1374" i="13"/>
  <c r="F1370" i="4"/>
  <c r="F1377" i="13"/>
  <c r="F1370" i="11"/>
  <c r="M1376" i="13"/>
  <c r="F1370" i="8"/>
  <c r="J1376" i="13"/>
  <c r="F1370" i="6"/>
  <c r="H1374" i="13"/>
  <c r="F1370" i="10"/>
  <c r="L1378" i="13"/>
  <c r="F1370" i="7"/>
  <c r="I1378" i="13"/>
  <c r="F1371" i="3"/>
  <c r="E1375" i="13"/>
  <c r="F1370" i="5"/>
  <c r="G1382" i="13"/>
  <c r="F1371" i="7" l="1"/>
  <c r="I1372" i="13"/>
  <c r="F1371" i="11"/>
  <c r="M1375" i="13"/>
  <c r="F1371" i="10"/>
  <c r="L1376" i="13"/>
  <c r="F1371" i="4"/>
  <c r="F1374" i="13"/>
  <c r="F1371" i="5"/>
  <c r="G1371" i="13"/>
  <c r="F1371" i="6"/>
  <c r="H1379" i="13"/>
  <c r="F1372" i="12"/>
  <c r="D1377" i="13"/>
  <c r="F1372" i="3"/>
  <c r="E1377" i="13"/>
  <c r="F1371" i="8"/>
  <c r="J1372" i="13"/>
  <c r="F1371" i="9"/>
  <c r="K1378" i="13"/>
  <c r="F1373" i="12" l="1"/>
  <c r="D1383" i="13"/>
  <c r="F1372" i="4"/>
  <c r="F1382" i="13"/>
  <c r="F1372" i="9"/>
  <c r="K1384" i="13"/>
  <c r="F1372" i="6"/>
  <c r="H1377" i="13"/>
  <c r="F1372" i="10"/>
  <c r="L1379" i="13"/>
  <c r="F1372" i="11"/>
  <c r="M1374" i="13"/>
  <c r="F1372" i="8"/>
  <c r="J1378" i="13"/>
  <c r="F1372" i="5"/>
  <c r="G1379" i="13"/>
  <c r="F1373" i="3"/>
  <c r="E1371" i="13"/>
  <c r="F1372" i="7"/>
  <c r="I1376" i="13"/>
  <c r="F1373" i="9" l="1"/>
  <c r="K1380" i="13"/>
  <c r="F1373" i="8"/>
  <c r="J1374" i="13"/>
  <c r="F1373" i="6"/>
  <c r="H1372" i="13"/>
  <c r="F1373" i="4"/>
  <c r="F1380" i="13"/>
  <c r="F1373" i="11"/>
  <c r="M1371" i="13"/>
  <c r="F1373" i="10"/>
  <c r="L1384" i="13"/>
  <c r="F1374" i="12"/>
  <c r="D1385" i="13"/>
  <c r="F1373" i="7"/>
  <c r="I1381" i="13"/>
  <c r="F1374" i="3"/>
  <c r="E1376" i="13"/>
  <c r="F1373" i="5"/>
  <c r="G1377" i="13"/>
  <c r="F1374" i="4" l="1"/>
  <c r="F1375" i="13"/>
  <c r="F1375" i="12"/>
  <c r="D1373" i="13"/>
  <c r="F1375" i="3"/>
  <c r="E1379" i="13"/>
  <c r="F1374" i="11"/>
  <c r="M1380" i="13"/>
  <c r="F1374" i="8"/>
  <c r="J1381" i="13"/>
  <c r="F1374" i="6"/>
  <c r="H1384" i="13"/>
  <c r="F1374" i="5"/>
  <c r="G1375" i="13"/>
  <c r="F1374" i="10"/>
  <c r="L1383" i="13"/>
  <c r="F1374" i="7"/>
  <c r="I1380" i="13"/>
  <c r="F1374" i="9"/>
  <c r="K1375" i="13"/>
  <c r="F1375" i="9" l="1"/>
  <c r="K1377" i="13"/>
  <c r="F1375" i="6"/>
  <c r="H1382" i="13"/>
  <c r="F1375" i="5"/>
  <c r="G1373" i="13"/>
  <c r="F1376" i="3"/>
  <c r="E1373" i="13"/>
  <c r="F1375" i="7"/>
  <c r="I1374" i="13"/>
  <c r="F1375" i="8"/>
  <c r="J1383" i="13"/>
  <c r="F1376" i="12"/>
  <c r="D1384" i="13"/>
  <c r="F1375" i="10"/>
  <c r="L1380" i="13"/>
  <c r="F1375" i="11"/>
  <c r="M1382" i="13"/>
  <c r="F1375" i="4"/>
  <c r="F1371" i="13"/>
  <c r="F1377" i="3" l="1"/>
  <c r="E1382" i="13"/>
  <c r="F1377" i="12"/>
  <c r="D1372" i="13"/>
  <c r="F1376" i="4"/>
  <c r="F1373" i="13"/>
  <c r="F1376" i="5"/>
  <c r="G1378" i="13"/>
  <c r="F1376" i="11"/>
  <c r="M1385" i="13"/>
  <c r="F1376" i="6"/>
  <c r="H1371" i="13"/>
  <c r="N1371" i="13" s="1"/>
  <c r="F1376" i="8"/>
  <c r="J1380" i="13"/>
  <c r="F1376" i="7"/>
  <c r="I1383" i="13"/>
  <c r="F1376" i="10"/>
  <c r="L1381" i="13"/>
  <c r="F1376" i="9"/>
  <c r="K1383" i="13"/>
  <c r="F1377" i="9" l="1"/>
  <c r="K1376" i="13"/>
  <c r="F1377" i="6"/>
  <c r="H1376" i="13"/>
  <c r="F1377" i="4"/>
  <c r="F1384" i="13"/>
  <c r="F1378" i="12"/>
  <c r="D1379" i="13"/>
  <c r="F1377" i="10"/>
  <c r="L1373" i="13"/>
  <c r="F1377" i="11"/>
  <c r="M1377" i="13"/>
  <c r="F1377" i="7"/>
  <c r="I1377" i="13"/>
  <c r="F1378" i="3"/>
  <c r="E1381" i="13"/>
  <c r="F1377" i="8"/>
  <c r="J1375" i="13"/>
  <c r="F1377" i="5"/>
  <c r="G1376" i="13"/>
  <c r="F1379" i="12" l="1"/>
  <c r="D1382" i="13"/>
  <c r="F1378" i="7"/>
  <c r="I1379" i="13"/>
  <c r="F1378" i="6"/>
  <c r="H1381" i="13"/>
  <c r="F1378" i="4"/>
  <c r="F1376" i="13"/>
  <c r="N1376" i="13" s="1"/>
  <c r="F1378" i="11"/>
  <c r="M1383" i="13"/>
  <c r="F1378" i="8"/>
  <c r="J1379" i="13"/>
  <c r="F1378" i="10"/>
  <c r="L1375" i="13"/>
  <c r="F1378" i="9"/>
  <c r="K1373" i="13"/>
  <c r="N1373" i="13" s="1"/>
  <c r="F1378" i="5"/>
  <c r="G1380" i="13"/>
  <c r="F1379" i="3"/>
  <c r="E1383" i="13"/>
  <c r="F1379" i="10" l="1"/>
  <c r="L1382" i="13"/>
  <c r="F1379" i="6"/>
  <c r="H1380" i="13"/>
  <c r="F1380" i="3"/>
  <c r="E1378" i="13"/>
  <c r="F1379" i="8"/>
  <c r="J1377" i="13"/>
  <c r="F1379" i="7"/>
  <c r="I1375" i="13"/>
  <c r="N1375" i="13" s="1"/>
  <c r="F1379" i="5"/>
  <c r="G1381" i="13"/>
  <c r="F1379" i="11"/>
  <c r="M1378" i="13"/>
  <c r="F1380" i="12"/>
  <c r="D1380" i="13"/>
  <c r="F1379" i="9"/>
  <c r="K1381" i="13"/>
  <c r="F1379" i="4"/>
  <c r="F1379" i="13"/>
  <c r="F1380" i="8" l="1"/>
  <c r="J1384" i="13"/>
  <c r="F1380" i="5"/>
  <c r="G1385" i="13"/>
  <c r="F1381" i="3"/>
  <c r="E1380" i="13"/>
  <c r="N1380" i="13" s="1"/>
  <c r="F1380" i="9"/>
  <c r="K1374" i="13"/>
  <c r="F1380" i="6"/>
  <c r="H1378" i="13"/>
  <c r="F1380" i="11"/>
  <c r="M1379" i="13"/>
  <c r="N1379" i="13" s="1"/>
  <c r="F1380" i="4"/>
  <c r="F1383" i="13"/>
  <c r="F1381" i="12"/>
  <c r="D1381" i="13"/>
  <c r="F1380" i="7"/>
  <c r="I1385" i="13"/>
  <c r="F1380" i="10"/>
  <c r="L1377" i="13"/>
  <c r="N1377" i="13" s="1"/>
  <c r="F1382" i="3" l="1"/>
  <c r="E1384" i="13"/>
  <c r="F1381" i="9"/>
  <c r="K1382" i="13"/>
  <c r="F1381" i="10"/>
  <c r="L1374" i="13"/>
  <c r="N1374" i="13" s="1"/>
  <c r="F1381" i="5"/>
  <c r="G1383" i="13"/>
  <c r="F1381" i="4"/>
  <c r="F1381" i="13"/>
  <c r="N1381" i="13" s="1"/>
  <c r="F1381" i="6"/>
  <c r="H1385" i="13"/>
  <c r="F1381" i="8"/>
  <c r="J1385" i="13"/>
  <c r="F1381" i="11"/>
  <c r="M1384" i="13"/>
  <c r="F1381" i="7"/>
  <c r="I1384" i="13"/>
  <c r="F1382" i="12"/>
  <c r="D1378" i="13"/>
  <c r="N1378" i="13" s="1"/>
  <c r="F1382" i="8" l="1"/>
  <c r="J1382" i="13"/>
  <c r="F1382" i="5"/>
  <c r="G1384" i="13"/>
  <c r="F1383" i="12"/>
  <c r="D1387" i="13"/>
  <c r="F1382" i="6"/>
  <c r="H1383" i="13"/>
  <c r="N1383" i="13" s="1"/>
  <c r="F1382" i="10"/>
  <c r="L1385" i="13"/>
  <c r="F1382" i="9"/>
  <c r="K1385" i="13"/>
  <c r="F1382" i="7"/>
  <c r="I1382" i="13"/>
  <c r="N1382" i="13" s="1"/>
  <c r="N1384" i="13"/>
  <c r="F1382" i="4"/>
  <c r="F1385" i="13"/>
  <c r="F1382" i="11"/>
  <c r="M1372" i="13"/>
  <c r="N1372" i="13" s="1"/>
  <c r="F1383" i="3"/>
  <c r="E1385" i="13"/>
  <c r="N1385" i="13" s="1"/>
  <c r="F1383" i="7" l="1"/>
  <c r="I1388" i="13"/>
  <c r="F1384" i="12"/>
  <c r="D1397" i="13"/>
  <c r="F1384" i="3"/>
  <c r="E1387" i="13"/>
  <c r="F1383" i="9"/>
  <c r="K1388" i="13"/>
  <c r="F1383" i="5"/>
  <c r="G1390" i="13"/>
  <c r="F1383" i="4"/>
  <c r="F1390" i="13"/>
  <c r="F1383" i="6"/>
  <c r="H1396" i="13"/>
  <c r="F1383" i="11"/>
  <c r="M1392" i="13"/>
  <c r="F1383" i="10"/>
  <c r="L1386" i="13"/>
  <c r="F1383" i="8"/>
  <c r="J1386" i="13"/>
  <c r="F1384" i="9" l="1"/>
  <c r="K1389" i="13"/>
  <c r="F1384" i="6"/>
  <c r="H1395" i="13"/>
  <c r="F1385" i="3"/>
  <c r="E1386" i="13"/>
  <c r="F1384" i="8"/>
  <c r="J1388" i="13"/>
  <c r="F1384" i="4"/>
  <c r="F1387" i="13"/>
  <c r="F1385" i="12"/>
  <c r="D1389" i="13"/>
  <c r="F1384" i="10"/>
  <c r="L1387" i="13"/>
  <c r="F1384" i="5"/>
  <c r="G1387" i="13"/>
  <c r="F1384" i="7"/>
  <c r="I1386" i="13"/>
  <c r="F1384" i="11"/>
  <c r="M1391" i="13"/>
  <c r="F1386" i="3" l="1"/>
  <c r="E1392" i="13"/>
  <c r="F1385" i="10"/>
  <c r="L1389" i="13"/>
  <c r="F1385" i="6"/>
  <c r="H1388" i="13"/>
  <c r="F1385" i="11"/>
  <c r="M1389" i="13"/>
  <c r="F1385" i="4"/>
  <c r="F1386" i="13"/>
  <c r="F1386" i="12"/>
  <c r="D1391" i="13"/>
  <c r="F1385" i="7"/>
  <c r="I1390" i="13"/>
  <c r="F1385" i="9"/>
  <c r="K1387" i="13"/>
  <c r="F1385" i="5"/>
  <c r="G1386" i="13"/>
  <c r="F1385" i="8"/>
  <c r="J1389" i="13"/>
  <c r="F1386" i="7" l="1"/>
  <c r="I1389" i="13"/>
  <c r="F1386" i="6"/>
  <c r="H1387" i="13"/>
  <c r="F1387" i="12"/>
  <c r="D1396" i="13"/>
  <c r="F1386" i="8"/>
  <c r="J1395" i="13"/>
  <c r="F1386" i="5"/>
  <c r="G1392" i="13"/>
  <c r="F1386" i="4"/>
  <c r="F1391" i="13"/>
  <c r="F1387" i="3"/>
  <c r="E1388" i="13"/>
  <c r="F1386" i="10"/>
  <c r="L1388" i="13"/>
  <c r="F1386" i="9"/>
  <c r="K1395" i="13"/>
  <c r="F1386" i="11"/>
  <c r="M1390" i="13"/>
  <c r="F1388" i="3" l="1"/>
  <c r="E1390" i="13"/>
  <c r="F1388" i="12"/>
  <c r="D1386" i="13"/>
  <c r="F1387" i="10"/>
  <c r="L1399" i="13"/>
  <c r="F1387" i="4"/>
  <c r="F1392" i="13"/>
  <c r="F1387" i="6"/>
  <c r="H1386" i="13"/>
  <c r="F1387" i="9"/>
  <c r="K1386" i="13"/>
  <c r="F1387" i="5"/>
  <c r="G1391" i="13"/>
  <c r="F1387" i="8"/>
  <c r="J1390" i="13"/>
  <c r="F1387" i="11"/>
  <c r="M1386" i="13"/>
  <c r="F1387" i="7"/>
  <c r="I1393" i="13"/>
  <c r="F1388" i="5" l="1"/>
  <c r="G1394" i="13"/>
  <c r="F1388" i="10"/>
  <c r="L1392" i="13"/>
  <c r="N1386" i="13"/>
  <c r="F1388" i="8"/>
  <c r="J1387" i="13"/>
  <c r="F1388" i="4"/>
  <c r="F1393" i="13"/>
  <c r="F1388" i="7"/>
  <c r="I1394" i="13"/>
  <c r="F1388" i="9"/>
  <c r="K1398" i="13"/>
  <c r="F1389" i="12"/>
  <c r="D1394" i="13"/>
  <c r="F1388" i="11"/>
  <c r="M1387" i="13"/>
  <c r="F1388" i="6"/>
  <c r="H1400" i="13"/>
  <c r="F1389" i="3"/>
  <c r="E1391" i="13"/>
  <c r="F1389" i="4" l="1"/>
  <c r="F1388" i="13"/>
  <c r="F1389" i="8"/>
  <c r="J1393" i="13"/>
  <c r="F1390" i="3"/>
  <c r="E1393" i="13"/>
  <c r="F1389" i="9"/>
  <c r="K1392" i="13"/>
  <c r="F1389" i="10"/>
  <c r="L1397" i="13"/>
  <c r="F1389" i="11"/>
  <c r="M1388" i="13"/>
  <c r="F1390" i="12"/>
  <c r="D1400" i="13"/>
  <c r="F1389" i="6"/>
  <c r="H1397" i="13"/>
  <c r="F1389" i="7"/>
  <c r="I1398" i="13"/>
  <c r="F1389" i="5"/>
  <c r="G1389" i="13"/>
  <c r="F1391" i="12" l="1"/>
  <c r="D1398" i="13"/>
  <c r="F1391" i="3"/>
  <c r="E1396" i="13"/>
  <c r="F1390" i="11"/>
  <c r="M1394" i="13"/>
  <c r="F1390" i="8"/>
  <c r="J1399" i="13"/>
  <c r="F1390" i="5"/>
  <c r="G1393" i="13"/>
  <c r="F1390" i="10"/>
  <c r="L1391" i="13"/>
  <c r="F1390" i="7"/>
  <c r="I1391" i="13"/>
  <c r="F1390" i="4"/>
  <c r="F1394" i="13"/>
  <c r="F1390" i="6"/>
  <c r="H1390" i="13"/>
  <c r="F1390" i="9"/>
  <c r="K1393" i="13"/>
  <c r="F1391" i="4" l="1"/>
  <c r="F1400" i="13"/>
  <c r="F1391" i="8"/>
  <c r="J1398" i="13"/>
  <c r="F1391" i="11"/>
  <c r="M1395" i="13"/>
  <c r="F1392" i="3"/>
  <c r="E1389" i="13"/>
  <c r="F1391" i="7"/>
  <c r="I1395" i="13"/>
  <c r="F1391" i="6"/>
  <c r="H1394" i="13"/>
  <c r="F1391" i="9"/>
  <c r="K1391" i="13"/>
  <c r="F1391" i="10"/>
  <c r="L1395" i="13"/>
  <c r="F1391" i="5"/>
  <c r="G1388" i="13"/>
  <c r="F1392" i="12"/>
  <c r="D1393" i="13"/>
  <c r="F1393" i="12" l="1"/>
  <c r="D1399" i="13"/>
  <c r="F1392" i="11"/>
  <c r="M1397" i="13"/>
  <c r="F1392" i="9"/>
  <c r="K1399" i="13"/>
  <c r="F1392" i="6"/>
  <c r="H1398" i="13"/>
  <c r="F1392" i="5"/>
  <c r="G1400" i="13"/>
  <c r="F1392" i="8"/>
  <c r="J1396" i="13"/>
  <c r="F1393" i="3"/>
  <c r="E1394" i="13"/>
  <c r="F1392" i="7"/>
  <c r="I1399" i="13"/>
  <c r="F1392" i="10"/>
  <c r="L1393" i="13"/>
  <c r="F1392" i="4"/>
  <c r="F1399" i="13"/>
  <c r="F1393" i="7" l="1"/>
  <c r="I1387" i="13"/>
  <c r="N1387" i="13" s="1"/>
  <c r="F1393" i="6"/>
  <c r="H1393" i="13"/>
  <c r="F1393" i="4"/>
  <c r="F1396" i="13"/>
  <c r="F1394" i="3"/>
  <c r="E1397" i="13"/>
  <c r="F1393" i="9"/>
  <c r="K1394" i="13"/>
  <c r="F1393" i="8"/>
  <c r="J1391" i="13"/>
  <c r="F1393" i="11"/>
  <c r="M1393" i="13"/>
  <c r="F1393" i="10"/>
  <c r="L1398" i="13"/>
  <c r="F1393" i="5"/>
  <c r="G1396" i="13"/>
  <c r="F1394" i="12"/>
  <c r="D1388" i="13"/>
  <c r="N1388" i="13" s="1"/>
  <c r="F1394" i="10" l="1"/>
  <c r="L1390" i="13"/>
  <c r="F1395" i="3"/>
  <c r="E1395" i="13"/>
  <c r="F1394" i="11"/>
  <c r="M1398" i="13"/>
  <c r="F1394" i="4"/>
  <c r="F1389" i="13"/>
  <c r="N1389" i="13" s="1"/>
  <c r="F1395" i="12"/>
  <c r="D1392" i="13"/>
  <c r="F1394" i="8"/>
  <c r="J1394" i="13"/>
  <c r="N1393" i="13"/>
  <c r="F1394" i="5"/>
  <c r="G1399" i="13"/>
  <c r="F1394" i="6"/>
  <c r="H1389" i="13"/>
  <c r="F1394" i="9"/>
  <c r="K1390" i="13"/>
  <c r="F1394" i="7"/>
  <c r="I1396" i="13"/>
  <c r="F1395" i="5" l="1"/>
  <c r="G1397" i="13"/>
  <c r="F1395" i="4"/>
  <c r="F1395" i="13"/>
  <c r="F1395" i="7"/>
  <c r="I1392" i="13"/>
  <c r="F1395" i="11"/>
  <c r="M1400" i="13"/>
  <c r="F1396" i="3"/>
  <c r="E1400" i="13"/>
  <c r="F1395" i="8"/>
  <c r="J1392" i="13"/>
  <c r="F1395" i="9"/>
  <c r="K1397" i="13"/>
  <c r="F1396" i="12"/>
  <c r="D1390" i="13"/>
  <c r="N1390" i="13" s="1"/>
  <c r="F1395" i="6"/>
  <c r="H1392" i="13"/>
  <c r="N1392" i="13" s="1"/>
  <c r="F1395" i="10"/>
  <c r="L1394" i="13"/>
  <c r="N1394" i="13" s="1"/>
  <c r="F1396" i="11" l="1"/>
  <c r="M1396" i="13"/>
  <c r="F1396" i="9"/>
  <c r="K1396" i="13"/>
  <c r="F1396" i="10"/>
  <c r="L1400" i="13"/>
  <c r="F1396" i="8"/>
  <c r="J1397" i="13"/>
  <c r="F1396" i="7"/>
  <c r="I1400" i="13"/>
  <c r="F1396" i="6"/>
  <c r="H1399" i="13"/>
  <c r="F1397" i="3"/>
  <c r="E1399" i="13"/>
  <c r="F1396" i="4"/>
  <c r="F1397" i="13"/>
  <c r="F1397" i="12"/>
  <c r="D1395" i="13"/>
  <c r="F1396" i="5"/>
  <c r="G1395" i="13"/>
  <c r="F1397" i="4" l="1"/>
  <c r="F1398" i="13"/>
  <c r="F1397" i="8"/>
  <c r="J1400" i="13"/>
  <c r="F1397" i="10"/>
  <c r="L1396" i="13"/>
  <c r="N1396" i="13" s="1"/>
  <c r="F1397" i="6"/>
  <c r="H1391" i="13"/>
  <c r="N1391" i="13" s="1"/>
  <c r="F1397" i="5"/>
  <c r="G1398" i="13"/>
  <c r="N1395" i="13"/>
  <c r="F1397" i="9"/>
  <c r="K1400" i="13"/>
  <c r="N1400" i="13" s="1"/>
  <c r="F1398" i="3"/>
  <c r="E1398" i="13"/>
  <c r="N1398" i="13" s="1"/>
  <c r="F1398" i="12"/>
  <c r="D1402" i="13"/>
  <c r="F1397" i="7"/>
  <c r="I1397" i="13"/>
  <c r="N1397" i="13" s="1"/>
  <c r="F1397" i="11"/>
  <c r="M1399" i="13"/>
  <c r="N1399" i="13" s="1"/>
  <c r="F1398" i="10" l="1"/>
  <c r="L1402" i="13"/>
  <c r="F1398" i="11"/>
  <c r="M1412" i="13"/>
  <c r="F1398" i="7"/>
  <c r="I1411" i="13"/>
  <c r="F1398" i="9"/>
  <c r="K1401" i="13"/>
  <c r="F1398" i="8"/>
  <c r="J1404" i="13"/>
  <c r="F1399" i="12"/>
  <c r="D1405" i="13"/>
  <c r="F1398" i="5"/>
  <c r="G1401" i="13"/>
  <c r="F1398" i="4"/>
  <c r="F1404" i="13"/>
  <c r="F1399" i="3"/>
  <c r="E1401" i="13"/>
  <c r="F1398" i="6"/>
  <c r="H1403" i="13"/>
  <c r="F1399" i="4" l="1"/>
  <c r="F1401" i="13"/>
  <c r="F1399" i="9"/>
  <c r="K1406" i="13"/>
  <c r="F1399" i="5"/>
  <c r="G1407" i="13"/>
  <c r="F1399" i="7"/>
  <c r="I1402" i="13"/>
  <c r="F1400" i="12"/>
  <c r="D1407" i="13"/>
  <c r="F1399" i="11"/>
  <c r="M1409" i="13"/>
  <c r="F1399" i="6"/>
  <c r="H1406" i="13"/>
  <c r="F1400" i="3"/>
  <c r="E1405" i="13"/>
  <c r="F1399" i="8"/>
  <c r="J1401" i="13"/>
  <c r="F1399" i="10"/>
  <c r="L1406" i="13"/>
  <c r="F1400" i="7" l="1"/>
  <c r="I1403" i="13"/>
  <c r="F1400" i="6"/>
  <c r="H1408" i="13"/>
  <c r="F1400" i="5"/>
  <c r="G1404" i="13"/>
  <c r="F1400" i="10"/>
  <c r="L1401" i="13"/>
  <c r="F1401" i="3"/>
  <c r="E1403" i="13"/>
  <c r="F1400" i="11"/>
  <c r="M1404" i="13"/>
  <c r="F1400" i="9"/>
  <c r="K1414" i="13"/>
  <c r="F1401" i="12"/>
  <c r="D1403" i="13"/>
  <c r="F1400" i="8"/>
  <c r="J1411" i="13"/>
  <c r="F1400" i="4"/>
  <c r="F1405" i="13"/>
  <c r="F1401" i="5" l="1"/>
  <c r="G1402" i="13"/>
  <c r="F1401" i="11"/>
  <c r="M1405" i="13"/>
  <c r="F1401" i="6"/>
  <c r="H1415" i="13"/>
  <c r="F1401" i="9"/>
  <c r="K1402" i="13"/>
  <c r="F1402" i="3"/>
  <c r="E1407" i="13"/>
  <c r="F1401" i="7"/>
  <c r="I1413" i="13"/>
  <c r="F1401" i="10"/>
  <c r="L1404" i="13"/>
  <c r="F1401" i="4"/>
  <c r="F1409" i="13"/>
  <c r="F1401" i="8"/>
  <c r="J1402" i="13"/>
  <c r="F1402" i="12"/>
  <c r="D1412" i="13"/>
  <c r="F1402" i="6" l="1"/>
  <c r="H1407" i="13"/>
  <c r="F1402" i="10"/>
  <c r="L1414" i="13"/>
  <c r="F1403" i="12"/>
  <c r="D1404" i="13"/>
  <c r="F1402" i="7"/>
  <c r="I1401" i="13"/>
  <c r="F1402" i="11"/>
  <c r="M1410" i="13"/>
  <c r="F1403" i="3"/>
  <c r="E1402" i="13"/>
  <c r="F1402" i="9"/>
  <c r="K1413" i="13"/>
  <c r="F1402" i="8"/>
  <c r="J1413" i="13"/>
  <c r="F1402" i="5"/>
  <c r="G1403" i="13"/>
  <c r="F1402" i="4"/>
  <c r="F1408" i="13"/>
  <c r="F1403" i="4" l="1"/>
  <c r="F1403" i="13"/>
  <c r="F1404" i="3"/>
  <c r="E1404" i="13"/>
  <c r="F1404" i="12"/>
  <c r="D1401" i="13"/>
  <c r="F1403" i="7"/>
  <c r="I1404" i="13"/>
  <c r="F1403" i="10"/>
  <c r="L1403" i="13"/>
  <c r="F1403" i="5"/>
  <c r="G1409" i="13"/>
  <c r="F1403" i="9"/>
  <c r="K1411" i="13"/>
  <c r="F1403" i="11"/>
  <c r="M1401" i="13"/>
  <c r="F1403" i="8"/>
  <c r="J1403" i="13"/>
  <c r="F1403" i="6"/>
  <c r="H1405" i="13"/>
  <c r="F1404" i="9" l="1"/>
  <c r="K1403" i="13"/>
  <c r="F1405" i="12"/>
  <c r="D1408" i="13"/>
  <c r="F1404" i="6"/>
  <c r="H1410" i="13"/>
  <c r="F1404" i="5"/>
  <c r="G1405" i="13"/>
  <c r="F1405" i="3"/>
  <c r="E1408" i="13"/>
  <c r="F1404" i="8"/>
  <c r="J1407" i="13"/>
  <c r="F1404" i="10"/>
  <c r="L1408" i="13"/>
  <c r="F1404" i="4"/>
  <c r="F1406" i="13"/>
  <c r="F1404" i="11"/>
  <c r="M1402" i="13"/>
  <c r="F1404" i="7"/>
  <c r="I1406" i="13"/>
  <c r="F1405" i="6" l="1"/>
  <c r="H1402" i="13"/>
  <c r="F1406" i="12"/>
  <c r="D1409" i="13"/>
  <c r="F1405" i="10"/>
  <c r="L1411" i="13"/>
  <c r="F1405" i="7"/>
  <c r="I1407" i="13"/>
  <c r="F1405" i="8"/>
  <c r="J1406" i="13"/>
  <c r="F1406" i="3"/>
  <c r="E1410" i="13"/>
  <c r="F1405" i="9"/>
  <c r="K1404" i="13"/>
  <c r="F1405" i="11"/>
  <c r="M1406" i="13"/>
  <c r="F1405" i="4"/>
  <c r="F1402" i="13"/>
  <c r="N1402" i="13" s="1"/>
  <c r="F1405" i="5"/>
  <c r="G1408" i="13"/>
  <c r="F1406" i="9" l="1"/>
  <c r="K1405" i="13"/>
  <c r="F1406" i="10"/>
  <c r="L1405" i="13"/>
  <c r="F1407" i="3"/>
  <c r="E1409" i="13"/>
  <c r="F1407" i="12"/>
  <c r="D1414" i="13"/>
  <c r="F1406" i="4"/>
  <c r="F1410" i="13"/>
  <c r="F1406" i="8"/>
  <c r="J1408" i="13"/>
  <c r="F1406" i="5"/>
  <c r="G1410" i="13"/>
  <c r="F1406" i="6"/>
  <c r="H1401" i="13"/>
  <c r="N1401" i="13" s="1"/>
  <c r="F1406" i="11"/>
  <c r="M1403" i="13"/>
  <c r="N1403" i="13" s="1"/>
  <c r="F1406" i="7"/>
  <c r="I1412" i="13"/>
  <c r="F1407" i="5" l="1"/>
  <c r="G1406" i="13"/>
  <c r="F1408" i="3"/>
  <c r="E1415" i="13"/>
  <c r="F1407" i="8"/>
  <c r="J1412" i="13"/>
  <c r="F1407" i="10"/>
  <c r="L1407" i="13"/>
  <c r="F1407" i="4"/>
  <c r="F1407" i="13"/>
  <c r="F1407" i="9"/>
  <c r="K1408" i="13"/>
  <c r="F1407" i="7"/>
  <c r="I1408" i="13"/>
  <c r="F1407" i="11"/>
  <c r="M1415" i="13"/>
  <c r="F1407" i="6"/>
  <c r="H1413" i="13"/>
  <c r="F1408" i="12"/>
  <c r="D1415" i="13"/>
  <c r="F1408" i="8" l="1"/>
  <c r="J1415" i="13"/>
  <c r="F1408" i="10"/>
  <c r="L1413" i="13"/>
  <c r="F1408" i="9"/>
  <c r="K1410" i="13"/>
  <c r="F1409" i="3"/>
  <c r="E1406" i="13"/>
  <c r="F1408" i="6"/>
  <c r="H1412" i="13"/>
  <c r="F1408" i="4"/>
  <c r="F1415" i="13"/>
  <c r="F1408" i="5"/>
  <c r="G1414" i="13"/>
  <c r="F1408" i="7"/>
  <c r="I1409" i="13"/>
  <c r="F1409" i="12"/>
  <c r="D1410" i="13"/>
  <c r="F1408" i="11"/>
  <c r="M1407" i="13"/>
  <c r="F1409" i="5" l="1"/>
  <c r="G1415" i="13"/>
  <c r="F1410" i="3"/>
  <c r="E1414" i="13"/>
  <c r="F1409" i="4"/>
  <c r="F1412" i="13"/>
  <c r="F1409" i="9"/>
  <c r="K1407" i="13"/>
  <c r="N1407" i="13" s="1"/>
  <c r="F1410" i="12"/>
  <c r="D1411" i="13"/>
  <c r="F1409" i="11"/>
  <c r="M1408" i="13"/>
  <c r="N1408" i="13" s="1"/>
  <c r="F1409" i="6"/>
  <c r="H1404" i="13"/>
  <c r="N1404" i="13" s="1"/>
  <c r="F1409" i="10"/>
  <c r="L1410" i="13"/>
  <c r="F1409" i="7"/>
  <c r="I1410" i="13"/>
  <c r="F1409" i="8"/>
  <c r="J1414" i="13"/>
  <c r="F1411" i="3" l="1"/>
  <c r="E1412" i="13"/>
  <c r="F1410" i="6"/>
  <c r="H1411" i="13"/>
  <c r="F1410" i="4"/>
  <c r="F1414" i="13"/>
  <c r="F1410" i="8"/>
  <c r="J1409" i="13"/>
  <c r="F1410" i="7"/>
  <c r="I1405" i="13"/>
  <c r="F1411" i="12"/>
  <c r="D1406" i="13"/>
  <c r="N1406" i="13" s="1"/>
  <c r="F1410" i="11"/>
  <c r="M1413" i="13"/>
  <c r="F1410" i="5"/>
  <c r="G1412" i="13"/>
  <c r="F1410" i="10"/>
  <c r="L1409" i="13"/>
  <c r="F1410" i="9"/>
  <c r="K1409" i="13"/>
  <c r="F1411" i="9" l="1"/>
  <c r="K1412" i="13"/>
  <c r="F1412" i="12"/>
  <c r="D1413" i="13"/>
  <c r="F1411" i="6"/>
  <c r="H1414" i="13"/>
  <c r="N1412" i="13"/>
  <c r="F1411" i="10"/>
  <c r="L1412" i="13"/>
  <c r="F1411" i="7"/>
  <c r="I1414" i="13"/>
  <c r="F1412" i="3"/>
  <c r="E1411" i="13"/>
  <c r="F1411" i="5"/>
  <c r="G1411" i="13"/>
  <c r="F1411" i="8"/>
  <c r="J1405" i="13"/>
  <c r="N1405" i="13" s="1"/>
  <c r="F1411" i="11"/>
  <c r="M1411" i="13"/>
  <c r="F1411" i="4"/>
  <c r="F1413" i="13"/>
  <c r="F1412" i="4" l="1"/>
  <c r="F1411" i="13"/>
  <c r="N1411" i="13" s="1"/>
  <c r="F1413" i="3"/>
  <c r="E1413" i="13"/>
  <c r="F1412" i="6"/>
  <c r="H1409" i="13"/>
  <c r="N1409" i="13" s="1"/>
  <c r="F1412" i="11"/>
  <c r="M1414" i="13"/>
  <c r="N1414" i="13" s="1"/>
  <c r="F1412" i="7"/>
  <c r="I1415" i="13"/>
  <c r="F1413" i="12"/>
  <c r="D1419" i="13"/>
  <c r="F1412" i="8"/>
  <c r="J1410" i="13"/>
  <c r="N1410" i="13" s="1"/>
  <c r="F1412" i="10"/>
  <c r="L1415" i="13"/>
  <c r="F1412" i="9"/>
  <c r="K1415" i="13"/>
  <c r="F1412" i="5"/>
  <c r="G1413" i="13"/>
  <c r="N1413" i="13" s="1"/>
  <c r="F1413" i="6" l="1"/>
  <c r="H1416" i="13"/>
  <c r="F1413" i="8"/>
  <c r="J1416" i="13"/>
  <c r="F1414" i="12"/>
  <c r="D1417" i="13"/>
  <c r="F1414" i="3"/>
  <c r="E1421" i="13"/>
  <c r="F1413" i="9"/>
  <c r="K1422" i="13"/>
  <c r="F1413" i="7"/>
  <c r="I1422" i="13"/>
  <c r="F1413" i="4"/>
  <c r="F1418" i="13"/>
  <c r="F1413" i="5"/>
  <c r="G1421" i="13"/>
  <c r="N1415" i="13"/>
  <c r="F1413" i="10"/>
  <c r="L1422" i="13"/>
  <c r="F1413" i="11"/>
  <c r="M1430" i="13"/>
  <c r="F1414" i="4" l="1"/>
  <c r="F1421" i="13"/>
  <c r="F1415" i="12"/>
  <c r="D1420" i="13"/>
  <c r="F1414" i="11"/>
  <c r="M1420" i="13"/>
  <c r="F1414" i="7"/>
  <c r="I1416" i="13"/>
  <c r="F1414" i="8"/>
  <c r="J1417" i="13"/>
  <c r="F1414" i="10"/>
  <c r="L1416" i="13"/>
  <c r="F1414" i="5"/>
  <c r="G1418" i="13"/>
  <c r="F1415" i="3"/>
  <c r="E1420" i="13"/>
  <c r="F1414" i="9"/>
  <c r="K1416" i="13"/>
  <c r="F1414" i="6"/>
  <c r="H1417" i="13"/>
  <c r="F1415" i="5" l="1"/>
  <c r="G1428" i="13"/>
  <c r="F1415" i="11"/>
  <c r="M1425" i="13"/>
  <c r="F1415" i="7"/>
  <c r="I1430" i="13"/>
  <c r="F1415" i="6"/>
  <c r="H1422" i="13"/>
  <c r="F1415" i="10"/>
  <c r="L1417" i="13"/>
  <c r="F1416" i="12"/>
  <c r="D1423" i="13"/>
  <c r="F1416" i="3"/>
  <c r="E1418" i="13"/>
  <c r="F1415" i="9"/>
  <c r="K1419" i="13"/>
  <c r="F1415" i="8"/>
  <c r="J1423" i="13"/>
  <c r="F1415" i="4"/>
  <c r="F1424" i="13"/>
  <c r="F1417" i="3" l="1"/>
  <c r="E1419" i="13"/>
  <c r="F1416" i="7"/>
  <c r="I1417" i="13"/>
  <c r="F1416" i="9"/>
  <c r="K1421" i="13"/>
  <c r="F1416" i="4"/>
  <c r="F1428" i="13"/>
  <c r="F1417" i="12"/>
  <c r="D1421" i="13"/>
  <c r="F1416" i="11"/>
  <c r="M1424" i="13"/>
  <c r="F1416" i="6"/>
  <c r="H1419" i="13"/>
  <c r="F1416" i="8"/>
  <c r="J1422" i="13"/>
  <c r="F1416" i="10"/>
  <c r="L1418" i="13"/>
  <c r="F1416" i="5"/>
  <c r="G1419" i="13"/>
  <c r="F1417" i="6" l="1"/>
  <c r="H1427" i="13"/>
  <c r="F1417" i="9"/>
  <c r="K1428" i="13"/>
  <c r="F1417" i="4"/>
  <c r="F1420" i="13"/>
  <c r="F1417" i="5"/>
  <c r="G1424" i="13"/>
  <c r="F1417" i="11"/>
  <c r="M1423" i="13"/>
  <c r="F1417" i="7"/>
  <c r="I1420" i="13"/>
  <c r="F1417" i="8"/>
  <c r="J1418" i="13"/>
  <c r="F1417" i="10"/>
  <c r="L1420" i="13"/>
  <c r="F1418" i="12"/>
  <c r="D1418" i="13"/>
  <c r="F1418" i="3"/>
  <c r="E1424" i="13"/>
  <c r="F1418" i="5" l="1"/>
  <c r="G1420" i="13"/>
  <c r="F1418" i="10"/>
  <c r="L1427" i="13"/>
  <c r="F1419" i="3"/>
  <c r="E1417" i="13"/>
  <c r="F1418" i="4"/>
  <c r="F1419" i="13"/>
  <c r="F1418" i="7"/>
  <c r="I1426" i="13"/>
  <c r="F1418" i="9"/>
  <c r="K1426" i="13"/>
  <c r="F1418" i="8"/>
  <c r="J1430" i="13"/>
  <c r="F1419" i="12"/>
  <c r="D1425" i="13"/>
  <c r="F1418" i="11"/>
  <c r="M1427" i="13"/>
  <c r="F1418" i="6"/>
  <c r="H1429" i="13"/>
  <c r="F1420" i="3" l="1"/>
  <c r="E1416" i="13"/>
  <c r="F1419" i="6"/>
  <c r="H1425" i="13"/>
  <c r="F1419" i="9"/>
  <c r="K1417" i="13"/>
  <c r="F1419" i="4"/>
  <c r="F1416" i="13"/>
  <c r="F1419" i="8"/>
  <c r="J1419" i="13"/>
  <c r="F1419" i="11"/>
  <c r="M1429" i="13"/>
  <c r="F1419" i="10"/>
  <c r="L1419" i="13"/>
  <c r="F1419" i="7"/>
  <c r="I1418" i="13"/>
  <c r="F1420" i="12"/>
  <c r="D1426" i="13"/>
  <c r="F1419" i="5"/>
  <c r="G1416" i="13"/>
  <c r="F1420" i="5" l="1"/>
  <c r="G1417" i="13"/>
  <c r="F1420" i="10"/>
  <c r="L1426" i="13"/>
  <c r="F1420" i="9"/>
  <c r="K1423" i="13"/>
  <c r="F1420" i="11"/>
  <c r="M1417" i="13"/>
  <c r="F1420" i="6"/>
  <c r="H1421" i="13"/>
  <c r="F1421" i="12"/>
  <c r="D1416" i="13"/>
  <c r="F1420" i="8"/>
  <c r="J1421" i="13"/>
  <c r="F1421" i="3"/>
  <c r="E1429" i="13"/>
  <c r="F1420" i="7"/>
  <c r="I1423" i="13"/>
  <c r="F1420" i="4"/>
  <c r="F1427" i="13"/>
  <c r="F1421" i="8" l="1"/>
  <c r="J1420" i="13"/>
  <c r="F1421" i="9"/>
  <c r="K1418" i="13"/>
  <c r="F1421" i="4"/>
  <c r="F1429" i="13"/>
  <c r="F1422" i="12"/>
  <c r="D1422" i="13"/>
  <c r="F1422" i="3"/>
  <c r="E1422" i="13"/>
  <c r="F1421" i="11"/>
  <c r="M1426" i="13"/>
  <c r="F1421" i="10"/>
  <c r="L1421" i="13"/>
  <c r="F1421" i="7"/>
  <c r="I1421" i="13"/>
  <c r="F1421" i="6"/>
  <c r="H1420" i="13"/>
  <c r="F1421" i="5"/>
  <c r="G1425" i="13"/>
  <c r="F1422" i="4" l="1"/>
  <c r="F1422" i="13"/>
  <c r="F1423" i="12"/>
  <c r="D1429" i="13"/>
  <c r="F1422" i="5"/>
  <c r="G1422" i="13"/>
  <c r="F1422" i="11"/>
  <c r="M1418" i="13"/>
  <c r="F1422" i="9"/>
  <c r="K1427" i="13"/>
  <c r="F1422" i="6"/>
  <c r="H1418" i="13"/>
  <c r="N1418" i="13" s="1"/>
  <c r="F1422" i="10"/>
  <c r="L1428" i="13"/>
  <c r="F1423" i="3"/>
  <c r="E1428" i="13"/>
  <c r="F1422" i="7"/>
  <c r="I1419" i="13"/>
  <c r="F1422" i="8"/>
  <c r="J1426" i="13"/>
  <c r="F1424" i="3" l="1"/>
  <c r="E1427" i="13"/>
  <c r="F1423" i="10"/>
  <c r="L1423" i="13"/>
  <c r="F1423" i="5"/>
  <c r="G1429" i="13"/>
  <c r="F1423" i="11"/>
  <c r="M1416" i="13"/>
  <c r="N1416" i="13" s="1"/>
  <c r="F1423" i="8"/>
  <c r="J1424" i="13"/>
  <c r="F1423" i="6"/>
  <c r="H1423" i="13"/>
  <c r="F1424" i="12"/>
  <c r="D1424" i="13"/>
  <c r="F1423" i="7"/>
  <c r="I1425" i="13"/>
  <c r="F1423" i="9"/>
  <c r="K1425" i="13"/>
  <c r="F1423" i="4"/>
  <c r="F1425" i="13"/>
  <c r="F1424" i="5" l="1"/>
  <c r="G1426" i="13"/>
  <c r="F1424" i="11"/>
  <c r="M1421" i="13"/>
  <c r="N1421" i="13" s="1"/>
  <c r="F1424" i="6"/>
  <c r="H1424" i="13"/>
  <c r="F1424" i="4"/>
  <c r="F1417" i="13"/>
  <c r="N1417" i="13" s="1"/>
  <c r="F1424" i="10"/>
  <c r="L1425" i="13"/>
  <c r="F1424" i="8"/>
  <c r="J1425" i="13"/>
  <c r="F1425" i="3"/>
  <c r="E1426" i="13"/>
  <c r="F1425" i="12"/>
  <c r="D1428" i="13"/>
  <c r="F1424" i="9"/>
  <c r="K1429" i="13"/>
  <c r="F1424" i="7"/>
  <c r="I1429" i="13"/>
  <c r="F1425" i="6" l="1"/>
  <c r="H1426" i="13"/>
  <c r="F1425" i="8"/>
  <c r="J1427" i="13"/>
  <c r="F1425" i="11"/>
  <c r="M1419" i="13"/>
  <c r="N1419" i="13" s="1"/>
  <c r="F1425" i="9"/>
  <c r="K1420" i="13"/>
  <c r="N1420" i="13" s="1"/>
  <c r="F1425" i="10"/>
  <c r="L1430" i="13"/>
  <c r="F1426" i="3"/>
  <c r="E1425" i="13"/>
  <c r="N1425" i="13" s="1"/>
  <c r="F1425" i="7"/>
  <c r="I1424" i="13"/>
  <c r="F1425" i="5"/>
  <c r="G1427" i="13"/>
  <c r="F1426" i="12"/>
  <c r="D1430" i="13"/>
  <c r="F1425" i="4"/>
  <c r="F1426" i="13"/>
  <c r="N1426" i="13" s="1"/>
  <c r="F1426" i="4" l="1"/>
  <c r="F1423" i="13"/>
  <c r="F1426" i="7"/>
  <c r="I1427" i="13"/>
  <c r="F1426" i="11"/>
  <c r="M1428" i="13"/>
  <c r="F1426" i="5"/>
  <c r="G1430" i="13"/>
  <c r="F1427" i="12"/>
  <c r="D1427" i="13"/>
  <c r="N1427" i="13" s="1"/>
  <c r="F1427" i="3"/>
  <c r="E1423" i="13"/>
  <c r="F1426" i="8"/>
  <c r="J1429" i="13"/>
  <c r="F1426" i="9"/>
  <c r="K1424" i="13"/>
  <c r="N1424" i="13" s="1"/>
  <c r="F1426" i="10"/>
  <c r="L1424" i="13"/>
  <c r="F1426" i="6"/>
  <c r="H1430" i="13"/>
  <c r="F1427" i="8" l="1"/>
  <c r="J1428" i="13"/>
  <c r="F1427" i="11"/>
  <c r="M1422" i="13"/>
  <c r="N1422" i="13" s="1"/>
  <c r="F1428" i="3"/>
  <c r="E1430" i="13"/>
  <c r="N1430" i="13" s="1"/>
  <c r="F1427" i="7"/>
  <c r="I1428" i="13"/>
  <c r="F1427" i="6"/>
  <c r="H1428" i="13"/>
  <c r="N1428" i="13" s="1"/>
  <c r="F1428" i="12"/>
  <c r="D1431" i="13"/>
  <c r="F1427" i="10"/>
  <c r="L1429" i="13"/>
  <c r="N1429" i="13" s="1"/>
  <c r="F1427" i="4"/>
  <c r="F1430" i="13"/>
  <c r="F1427" i="9"/>
  <c r="K1430" i="13"/>
  <c r="F1427" i="5"/>
  <c r="G1423" i="13"/>
  <c r="N1423" i="13" s="1"/>
  <c r="F1428" i="10" l="1"/>
  <c r="L1432" i="13"/>
  <c r="F1429" i="3"/>
  <c r="E1434" i="13"/>
  <c r="F1428" i="4"/>
  <c r="F1436" i="13"/>
  <c r="F1428" i="7"/>
  <c r="I1437" i="13"/>
  <c r="F1428" i="5"/>
  <c r="G1432" i="13"/>
  <c r="F1429" i="12"/>
  <c r="D1439" i="13"/>
  <c r="F1428" i="11"/>
  <c r="M1435" i="13"/>
  <c r="F1428" i="9"/>
  <c r="K1432" i="13"/>
  <c r="F1428" i="6"/>
  <c r="H1438" i="13"/>
  <c r="F1428" i="8"/>
  <c r="J1437" i="13"/>
  <c r="F1429" i="7" l="1"/>
  <c r="I1433" i="13"/>
  <c r="F1429" i="9"/>
  <c r="K1431" i="13"/>
  <c r="F1429" i="4"/>
  <c r="F1435" i="13"/>
  <c r="F1429" i="8"/>
  <c r="J1431" i="13"/>
  <c r="F1430" i="12"/>
  <c r="D1442" i="13"/>
  <c r="F1430" i="3"/>
  <c r="E1435" i="13"/>
  <c r="F1429" i="11"/>
  <c r="M1433" i="13"/>
  <c r="F1429" i="5"/>
  <c r="G1436" i="13"/>
  <c r="F1429" i="6"/>
  <c r="H1431" i="13"/>
  <c r="F1429" i="10"/>
  <c r="L1431" i="13"/>
  <c r="F1430" i="11" l="1"/>
  <c r="M1436" i="13"/>
  <c r="F1430" i="4"/>
  <c r="F1437" i="13"/>
  <c r="F1430" i="8"/>
  <c r="J1439" i="13"/>
  <c r="F1430" i="10"/>
  <c r="L1442" i="13"/>
  <c r="F1431" i="3"/>
  <c r="E1431" i="13"/>
  <c r="F1430" i="9"/>
  <c r="K1433" i="13"/>
  <c r="F1430" i="5"/>
  <c r="G1435" i="13"/>
  <c r="F1430" i="6"/>
  <c r="H1435" i="13"/>
  <c r="F1431" i="12"/>
  <c r="D1433" i="13"/>
  <c r="F1430" i="7"/>
  <c r="I1431" i="13"/>
  <c r="F1431" i="10" l="1"/>
  <c r="L1444" i="13"/>
  <c r="F1431" i="6"/>
  <c r="H1432" i="13"/>
  <c r="F1431" i="8"/>
  <c r="J1433" i="13"/>
  <c r="F1431" i="9"/>
  <c r="K1434" i="13"/>
  <c r="F1431" i="4"/>
  <c r="F1434" i="13"/>
  <c r="F1431" i="5"/>
  <c r="G1434" i="13"/>
  <c r="F1431" i="7"/>
  <c r="I1443" i="13"/>
  <c r="F1432" i="12"/>
  <c r="D1440" i="13"/>
  <c r="F1432" i="3"/>
  <c r="E1436" i="13"/>
  <c r="F1431" i="11"/>
  <c r="M1437" i="13"/>
  <c r="F1432" i="7" l="1"/>
  <c r="I1441" i="13"/>
  <c r="F1432" i="9"/>
  <c r="K1442" i="13"/>
  <c r="F1432" i="11"/>
  <c r="M1443" i="13"/>
  <c r="F1432" i="5"/>
  <c r="G1440" i="13"/>
  <c r="F1432" i="8"/>
  <c r="J1443" i="13"/>
  <c r="F1432" i="6"/>
  <c r="H1441" i="13"/>
  <c r="F1433" i="3"/>
  <c r="E1440" i="13"/>
  <c r="F1432" i="4"/>
  <c r="F1440" i="13"/>
  <c r="F1433" i="12"/>
  <c r="D1432" i="13"/>
  <c r="F1432" i="10"/>
  <c r="L1441" i="13"/>
  <c r="F1433" i="5" l="1"/>
  <c r="G1431" i="13"/>
  <c r="F1434" i="3"/>
  <c r="E1438" i="13"/>
  <c r="F1433" i="11"/>
  <c r="M1444" i="13"/>
  <c r="F1433" i="6"/>
  <c r="H1439" i="13"/>
  <c r="F1433" i="9"/>
  <c r="K1444" i="13"/>
  <c r="F1433" i="4"/>
  <c r="F1432" i="13"/>
  <c r="F1433" i="10"/>
  <c r="L1433" i="13"/>
  <c r="F1434" i="12"/>
  <c r="D1434" i="13"/>
  <c r="F1433" i="8"/>
  <c r="J1441" i="13"/>
  <c r="F1433" i="7"/>
  <c r="I1439" i="13"/>
  <c r="F1434" i="11" l="1"/>
  <c r="M1434" i="13"/>
  <c r="F1434" i="10"/>
  <c r="L1434" i="13"/>
  <c r="F1434" i="4"/>
  <c r="F1438" i="13"/>
  <c r="F1435" i="3"/>
  <c r="E1432" i="13"/>
  <c r="F1434" i="8"/>
  <c r="J1432" i="13"/>
  <c r="F1434" i="9"/>
  <c r="K1441" i="13"/>
  <c r="F1434" i="7"/>
  <c r="I1432" i="13"/>
  <c r="F1434" i="5"/>
  <c r="G1438" i="13"/>
  <c r="F1435" i="12"/>
  <c r="D1435" i="13"/>
  <c r="F1434" i="6"/>
  <c r="H1433" i="13"/>
  <c r="F1435" i="5" l="1"/>
  <c r="G1437" i="13"/>
  <c r="F1436" i="3"/>
  <c r="E1433" i="13"/>
  <c r="F1435" i="7"/>
  <c r="I1434" i="13"/>
  <c r="F1435" i="4"/>
  <c r="F1442" i="13"/>
  <c r="F1435" i="9"/>
  <c r="K1436" i="13"/>
  <c r="F1435" i="10"/>
  <c r="L1436" i="13"/>
  <c r="F1436" i="12"/>
  <c r="D1437" i="13"/>
  <c r="F1435" i="6"/>
  <c r="H1445" i="13"/>
  <c r="F1435" i="8"/>
  <c r="J1438" i="13"/>
  <c r="F1435" i="11"/>
  <c r="M1438" i="13"/>
  <c r="F1436" i="7" l="1"/>
  <c r="I1440" i="13"/>
  <c r="F1437" i="3"/>
  <c r="E1442" i="13"/>
  <c r="F1436" i="4"/>
  <c r="F1433" i="13"/>
  <c r="N1433" i="13" s="1"/>
  <c r="F1436" i="11"/>
  <c r="M1441" i="13"/>
  <c r="F1436" i="9"/>
  <c r="K1439" i="13"/>
  <c r="F1437" i="12"/>
  <c r="D1436" i="13"/>
  <c r="F1436" i="10"/>
  <c r="L1439" i="13"/>
  <c r="F1436" i="8"/>
  <c r="J1434" i="13"/>
  <c r="F1436" i="5"/>
  <c r="G1433" i="13"/>
  <c r="F1436" i="6"/>
  <c r="H1434" i="13"/>
  <c r="N1434" i="13" s="1"/>
  <c r="F1437" i="10" l="1"/>
  <c r="L1435" i="13"/>
  <c r="F1437" i="4"/>
  <c r="F1431" i="13"/>
  <c r="F1437" i="6"/>
  <c r="H1444" i="13"/>
  <c r="F1438" i="12"/>
  <c r="D1438" i="13"/>
  <c r="F1438" i="3"/>
  <c r="E1443" i="13"/>
  <c r="F1437" i="5"/>
  <c r="G1445" i="13"/>
  <c r="F1437" i="9"/>
  <c r="K1445" i="13"/>
  <c r="F1437" i="8"/>
  <c r="J1440" i="13"/>
  <c r="F1437" i="11"/>
  <c r="M1439" i="13"/>
  <c r="F1437" i="7"/>
  <c r="I1435" i="13"/>
  <c r="F1438" i="9" l="1"/>
  <c r="K1435" i="13"/>
  <c r="F1438" i="6"/>
  <c r="H1442" i="13"/>
  <c r="F1438" i="7"/>
  <c r="I1438" i="13"/>
  <c r="F1438" i="5"/>
  <c r="G1442" i="13"/>
  <c r="F1438" i="11"/>
  <c r="M1445" i="13"/>
  <c r="F1439" i="3"/>
  <c r="E1444" i="13"/>
  <c r="F1438" i="4"/>
  <c r="F1445" i="13"/>
  <c r="F1438" i="8"/>
  <c r="J1444" i="13"/>
  <c r="F1439" i="12"/>
  <c r="D1444" i="13"/>
  <c r="F1438" i="10"/>
  <c r="L1443" i="13"/>
  <c r="F1439" i="7" l="1"/>
  <c r="I1444" i="13"/>
  <c r="F1440" i="3"/>
  <c r="E1437" i="13"/>
  <c r="F1439" i="5"/>
  <c r="G1443" i="13"/>
  <c r="F1439" i="4"/>
  <c r="F1443" i="13"/>
  <c r="F1439" i="10"/>
  <c r="L1438" i="13"/>
  <c r="F1440" i="12"/>
  <c r="D1443" i="13"/>
  <c r="F1439" i="11"/>
  <c r="M1432" i="13"/>
  <c r="N1432" i="13" s="1"/>
  <c r="F1439" i="6"/>
  <c r="H1443" i="13"/>
  <c r="F1439" i="8"/>
  <c r="J1435" i="13"/>
  <c r="N1435" i="13" s="1"/>
  <c r="F1439" i="9"/>
  <c r="K1443" i="13"/>
  <c r="F1440" i="11" l="1"/>
  <c r="M1440" i="13"/>
  <c r="F1440" i="5"/>
  <c r="G1444" i="13"/>
  <c r="N1443" i="13"/>
  <c r="F1441" i="12"/>
  <c r="D1441" i="13"/>
  <c r="F1441" i="3"/>
  <c r="E1445" i="13"/>
  <c r="F1440" i="10"/>
  <c r="L1440" i="13"/>
  <c r="F1440" i="8"/>
  <c r="J1442" i="13"/>
  <c r="F1440" i="7"/>
  <c r="I1436" i="13"/>
  <c r="F1440" i="9"/>
  <c r="K1440" i="13"/>
  <c r="F1440" i="6"/>
  <c r="H1440" i="13"/>
  <c r="F1440" i="4"/>
  <c r="F1441" i="13"/>
  <c r="F1441" i="7" l="1"/>
  <c r="I1445" i="13"/>
  <c r="F1442" i="12"/>
  <c r="D1445" i="13"/>
  <c r="F1441" i="4"/>
  <c r="F1444" i="13"/>
  <c r="N1444" i="13" s="1"/>
  <c r="F1441" i="8"/>
  <c r="J1445" i="13"/>
  <c r="N1440" i="13"/>
  <c r="F1441" i="6"/>
  <c r="H1437" i="13"/>
  <c r="F1441" i="10"/>
  <c r="L1445" i="13"/>
  <c r="F1441" i="5"/>
  <c r="G1441" i="13"/>
  <c r="F1441" i="9"/>
  <c r="K1438" i="13"/>
  <c r="N1438" i="13" s="1"/>
  <c r="F1442" i="3"/>
  <c r="E1441" i="13"/>
  <c r="N1441" i="13" s="1"/>
  <c r="F1441" i="11"/>
  <c r="M1431" i="13"/>
  <c r="N1431" i="13" s="1"/>
  <c r="F1442" i="4" l="1"/>
  <c r="F1439" i="13"/>
  <c r="F1442" i="8"/>
  <c r="J1436" i="13"/>
  <c r="N1445" i="13"/>
  <c r="F1443" i="12"/>
  <c r="D1455" i="13"/>
  <c r="F1442" i="5"/>
  <c r="G1439" i="13"/>
  <c r="F1442" i="11"/>
  <c r="M1442" i="13"/>
  <c r="F1442" i="10"/>
  <c r="L1437" i="13"/>
  <c r="N1437" i="13" s="1"/>
  <c r="F1443" i="3"/>
  <c r="E1439" i="13"/>
  <c r="N1439" i="13" s="1"/>
  <c r="F1442" i="6"/>
  <c r="H1436" i="13"/>
  <c r="N1436" i="13" s="1"/>
  <c r="F1442" i="7"/>
  <c r="I1442" i="13"/>
  <c r="F1442" i="9"/>
  <c r="K1437" i="13"/>
  <c r="F1444" i="3" l="1"/>
  <c r="E1450" i="13"/>
  <c r="F1444" i="12"/>
  <c r="D1448" i="13"/>
  <c r="F1443" i="9"/>
  <c r="K1446" i="13"/>
  <c r="F1443" i="10"/>
  <c r="L1452" i="13"/>
  <c r="N1442" i="13"/>
  <c r="F1443" i="7"/>
  <c r="I1446" i="13"/>
  <c r="F1443" i="11"/>
  <c r="M1455" i="13"/>
  <c r="F1443" i="8"/>
  <c r="J1446" i="13"/>
  <c r="F1443" i="6"/>
  <c r="H1454" i="13"/>
  <c r="F1443" i="5"/>
  <c r="G1447" i="13"/>
  <c r="F1443" i="4"/>
  <c r="F1453" i="13"/>
  <c r="F1444" i="9" l="1"/>
  <c r="K1454" i="13"/>
  <c r="F1444" i="10"/>
  <c r="L1456" i="13"/>
  <c r="F1444" i="11"/>
  <c r="M1447" i="13"/>
  <c r="F1445" i="12"/>
  <c r="D1452" i="13"/>
  <c r="F1444" i="5"/>
  <c r="G1446" i="13"/>
  <c r="F1444" i="7"/>
  <c r="I1451" i="13"/>
  <c r="F1444" i="8"/>
  <c r="J1451" i="13"/>
  <c r="F1444" i="4"/>
  <c r="F1447" i="13"/>
  <c r="F1445" i="3"/>
  <c r="E1453" i="13"/>
  <c r="F1444" i="6"/>
  <c r="H1447" i="13"/>
  <c r="F1445" i="8" l="1"/>
  <c r="J1449" i="13"/>
  <c r="F1445" i="11"/>
  <c r="M1449" i="13"/>
  <c r="F1446" i="12"/>
  <c r="D1450" i="13"/>
  <c r="F1445" i="6"/>
  <c r="H1450" i="13"/>
  <c r="F1445" i="7"/>
  <c r="I1447" i="13"/>
  <c r="F1445" i="10"/>
  <c r="L1450" i="13"/>
  <c r="F1445" i="4"/>
  <c r="F1446" i="13"/>
  <c r="F1446" i="3"/>
  <c r="E1446" i="13"/>
  <c r="F1445" i="5"/>
  <c r="G1450" i="13"/>
  <c r="F1445" i="9"/>
  <c r="K1456" i="13"/>
  <c r="F1447" i="3" l="1"/>
  <c r="E1447" i="13"/>
  <c r="F1446" i="6"/>
  <c r="H1455" i="13"/>
  <c r="F1446" i="4"/>
  <c r="F1450" i="13"/>
  <c r="F1447" i="12"/>
  <c r="D1446" i="13"/>
  <c r="F1446" i="9"/>
  <c r="K1452" i="13"/>
  <c r="F1446" i="10"/>
  <c r="L1448" i="13"/>
  <c r="F1446" i="11"/>
  <c r="M1446" i="13"/>
  <c r="F1446" i="5"/>
  <c r="G1453" i="13"/>
  <c r="F1446" i="7"/>
  <c r="I1448" i="13"/>
  <c r="F1446" i="8"/>
  <c r="J1448" i="13"/>
  <c r="F1447" i="11" l="1"/>
  <c r="M1448" i="13"/>
  <c r="F1447" i="4"/>
  <c r="F1449" i="13"/>
  <c r="F1448" i="12"/>
  <c r="D1457" i="13"/>
  <c r="F1447" i="10"/>
  <c r="L1447" i="13"/>
  <c r="F1447" i="6"/>
  <c r="H1457" i="13"/>
  <c r="F1447" i="5"/>
  <c r="G1449" i="13"/>
  <c r="F1447" i="8"/>
  <c r="J1447" i="13"/>
  <c r="F1447" i="7"/>
  <c r="I1458" i="13"/>
  <c r="F1447" i="9"/>
  <c r="K1450" i="13"/>
  <c r="F1448" i="3"/>
  <c r="E1452" i="13"/>
  <c r="F1448" i="8" l="1"/>
  <c r="J1455" i="13"/>
  <c r="F1449" i="12"/>
  <c r="D1458" i="13"/>
  <c r="F1448" i="7"/>
  <c r="I1449" i="13"/>
  <c r="F1448" i="10"/>
  <c r="L1446" i="13"/>
  <c r="F1449" i="3"/>
  <c r="E1458" i="13"/>
  <c r="F1448" i="5"/>
  <c r="G1448" i="13"/>
  <c r="F1448" i="4"/>
  <c r="F1454" i="13"/>
  <c r="F1448" i="9"/>
  <c r="K1451" i="13"/>
  <c r="F1448" i="6"/>
  <c r="H1449" i="13"/>
  <c r="F1448" i="11"/>
  <c r="M1451" i="13"/>
  <c r="F1449" i="4" l="1"/>
  <c r="F1457" i="13"/>
  <c r="F1449" i="7"/>
  <c r="I1456" i="13"/>
  <c r="F1449" i="11"/>
  <c r="M1454" i="13"/>
  <c r="F1449" i="5"/>
  <c r="G1452" i="13"/>
  <c r="F1450" i="12"/>
  <c r="D1447" i="13"/>
  <c r="F1449" i="6"/>
  <c r="H1459" i="13"/>
  <c r="F1450" i="3"/>
  <c r="E1451" i="13"/>
  <c r="F1449" i="8"/>
  <c r="J1456" i="13"/>
  <c r="F1449" i="9"/>
  <c r="K1448" i="13"/>
  <c r="F1449" i="10"/>
  <c r="L1449" i="13"/>
  <c r="F1451" i="3" l="1"/>
  <c r="E1459" i="13"/>
  <c r="F1450" i="11"/>
  <c r="M1458" i="13"/>
  <c r="F1450" i="10"/>
  <c r="L1454" i="13"/>
  <c r="F1450" i="6"/>
  <c r="H1451" i="13"/>
  <c r="F1450" i="7"/>
  <c r="I1455" i="13"/>
  <c r="F1450" i="8"/>
  <c r="J1453" i="13"/>
  <c r="F1450" i="5"/>
  <c r="G1454" i="13"/>
  <c r="F1450" i="9"/>
  <c r="K1447" i="13"/>
  <c r="N1447" i="13" s="1"/>
  <c r="F1451" i="12"/>
  <c r="D1460" i="13"/>
  <c r="F1450" i="4"/>
  <c r="F1458" i="13"/>
  <c r="F1451" i="6" l="1"/>
  <c r="H1448" i="13"/>
  <c r="F1451" i="9"/>
  <c r="K1449" i="13"/>
  <c r="F1451" i="10"/>
  <c r="L1451" i="13"/>
  <c r="F1451" i="4"/>
  <c r="F1452" i="13"/>
  <c r="F1451" i="8"/>
  <c r="J1457" i="13"/>
  <c r="F1451" i="11"/>
  <c r="M1459" i="13"/>
  <c r="F1451" i="7"/>
  <c r="I1452" i="13"/>
  <c r="F1451" i="5"/>
  <c r="G1451" i="13"/>
  <c r="F1452" i="12"/>
  <c r="D1456" i="13"/>
  <c r="F1452" i="3"/>
  <c r="E1454" i="13"/>
  <c r="F1452" i="7" l="1"/>
  <c r="I1453" i="13"/>
  <c r="F1452" i="4"/>
  <c r="F1451" i="13"/>
  <c r="F1452" i="10"/>
  <c r="L1453" i="13"/>
  <c r="F1453" i="3"/>
  <c r="E1457" i="13"/>
  <c r="F1452" i="11"/>
  <c r="M1456" i="13"/>
  <c r="F1453" i="12"/>
  <c r="D1459" i="13"/>
  <c r="F1452" i="9"/>
  <c r="K1459" i="13"/>
  <c r="F1452" i="5"/>
  <c r="G1459" i="13"/>
  <c r="F1452" i="8"/>
  <c r="J1452" i="13"/>
  <c r="F1452" i="6"/>
  <c r="H1458" i="13"/>
  <c r="F1453" i="10" l="1"/>
  <c r="L1459" i="13"/>
  <c r="F1453" i="9"/>
  <c r="K1453" i="13"/>
  <c r="F1454" i="3"/>
  <c r="E1449" i="13"/>
  <c r="F1454" i="12"/>
  <c r="D1449" i="13"/>
  <c r="F1453" i="4"/>
  <c r="F1459" i="13"/>
  <c r="F1453" i="8"/>
  <c r="J1459" i="13"/>
  <c r="F1453" i="11"/>
  <c r="M1453" i="13"/>
  <c r="F1453" i="6"/>
  <c r="H1453" i="13"/>
  <c r="F1453" i="7"/>
  <c r="I1457" i="13"/>
  <c r="F1453" i="5"/>
  <c r="G1460" i="13"/>
  <c r="F1454" i="11" l="1"/>
  <c r="M1460" i="13"/>
  <c r="F1455" i="3"/>
  <c r="E1448" i="13"/>
  <c r="F1455" i="12"/>
  <c r="D1453" i="13"/>
  <c r="N1453" i="13" s="1"/>
  <c r="F1454" i="6"/>
  <c r="H1446" i="13"/>
  <c r="N1446" i="13" s="1"/>
  <c r="F1454" i="5"/>
  <c r="G1458" i="13"/>
  <c r="F1454" i="8"/>
  <c r="J1454" i="13"/>
  <c r="F1454" i="9"/>
  <c r="K1457" i="13"/>
  <c r="F1454" i="7"/>
  <c r="I1460" i="13"/>
  <c r="F1454" i="4"/>
  <c r="F1448" i="13"/>
  <c r="F1454" i="10"/>
  <c r="L1457" i="13"/>
  <c r="N1449" i="13"/>
  <c r="F1455" i="9" l="1"/>
  <c r="K1460" i="13"/>
  <c r="F1456" i="12"/>
  <c r="D1451" i="13"/>
  <c r="N1451" i="13" s="1"/>
  <c r="F1455" i="6"/>
  <c r="H1460" i="13"/>
  <c r="N1448" i="13"/>
  <c r="F1455" i="7"/>
  <c r="I1459" i="13"/>
  <c r="N1459" i="13" s="1"/>
  <c r="F1455" i="10"/>
  <c r="L1460" i="13"/>
  <c r="F1455" i="8"/>
  <c r="J1458" i="13"/>
  <c r="F1456" i="3"/>
  <c r="E1460" i="13"/>
  <c r="F1455" i="4"/>
  <c r="F1456" i="13"/>
  <c r="F1455" i="5"/>
  <c r="G1457" i="13"/>
  <c r="F1455" i="11"/>
  <c r="M1457" i="13"/>
  <c r="F1456" i="7" l="1"/>
  <c r="I1454" i="13"/>
  <c r="F1456" i="6"/>
  <c r="H1452" i="13"/>
  <c r="N1457" i="13"/>
  <c r="F1456" i="11"/>
  <c r="M1452" i="13"/>
  <c r="N1452" i="13" s="1"/>
  <c r="F1456" i="8"/>
  <c r="J1460" i="13"/>
  <c r="F1456" i="5"/>
  <c r="G1455" i="13"/>
  <c r="F1457" i="12"/>
  <c r="D1454" i="13"/>
  <c r="N1454" i="13" s="1"/>
  <c r="F1456" i="10"/>
  <c r="L1458" i="13"/>
  <c r="F1457" i="3"/>
  <c r="E1455" i="13"/>
  <c r="F1456" i="4"/>
  <c r="F1460" i="13"/>
  <c r="N1460" i="13" s="1"/>
  <c r="F1456" i="9"/>
  <c r="K1455" i="13"/>
  <c r="F1457" i="10" l="1"/>
  <c r="L1455" i="13"/>
  <c r="F1457" i="11"/>
  <c r="M1450" i="13"/>
  <c r="F1458" i="12"/>
  <c r="D1462" i="13"/>
  <c r="F1457" i="6"/>
  <c r="H1456" i="13"/>
  <c r="F1457" i="9"/>
  <c r="K1458" i="13"/>
  <c r="N1458" i="13" s="1"/>
  <c r="F1457" i="5"/>
  <c r="G1456" i="13"/>
  <c r="F1457" i="4"/>
  <c r="F1455" i="13"/>
  <c r="N1455" i="13" s="1"/>
  <c r="F1457" i="7"/>
  <c r="I1450" i="13"/>
  <c r="F1458" i="3"/>
  <c r="E1456" i="13"/>
  <c r="F1457" i="8"/>
  <c r="J1450" i="13"/>
  <c r="F1458" i="6" l="1"/>
  <c r="H1464" i="13"/>
  <c r="F1459" i="12"/>
  <c r="D1468" i="13"/>
  <c r="N1456" i="13"/>
  <c r="F1458" i="5"/>
  <c r="G1462" i="13"/>
  <c r="F1458" i="7"/>
  <c r="I1461" i="13"/>
  <c r="F1458" i="4"/>
  <c r="F1461" i="13"/>
  <c r="F1458" i="8"/>
  <c r="J1463" i="13"/>
  <c r="F1459" i="3"/>
  <c r="E1462" i="13"/>
  <c r="F1458" i="11"/>
  <c r="M1461" i="13"/>
  <c r="F1458" i="9"/>
  <c r="K1461" i="13"/>
  <c r="N1450" i="13"/>
  <c r="F1458" i="10"/>
  <c r="L1463" i="13"/>
  <c r="F1460" i="3" l="1"/>
  <c r="E1469" i="13"/>
  <c r="F1459" i="5"/>
  <c r="G1466" i="13"/>
  <c r="F1459" i="10"/>
  <c r="L1464" i="13"/>
  <c r="F1460" i="12"/>
  <c r="D1469" i="13"/>
  <c r="F1459" i="8"/>
  <c r="J1472" i="13"/>
  <c r="F1459" i="9"/>
  <c r="K1464" i="13"/>
  <c r="F1459" i="4"/>
  <c r="F1467" i="13"/>
  <c r="F1459" i="11"/>
  <c r="M1464" i="13"/>
  <c r="F1459" i="7"/>
  <c r="I1464" i="13"/>
  <c r="F1459" i="6"/>
  <c r="H1465" i="13"/>
  <c r="F1460" i="4" l="1"/>
  <c r="F1466" i="13"/>
  <c r="F1460" i="10"/>
  <c r="L1473" i="13"/>
  <c r="F1460" i="6"/>
  <c r="H1466" i="13"/>
  <c r="F1460" i="9"/>
  <c r="K1462" i="13"/>
  <c r="F1460" i="5"/>
  <c r="G1467" i="13"/>
  <c r="F1460" i="8"/>
  <c r="J1464" i="13"/>
  <c r="F1460" i="7"/>
  <c r="I1472" i="13"/>
  <c r="F1461" i="3"/>
  <c r="E1463" i="13"/>
  <c r="F1460" i="11"/>
  <c r="M1470" i="13"/>
  <c r="F1461" i="12"/>
  <c r="D1463" i="13"/>
  <c r="F1462" i="3" l="1"/>
  <c r="E1466" i="13"/>
  <c r="F1461" i="9"/>
  <c r="K1467" i="13"/>
  <c r="F1461" i="7"/>
  <c r="I1463" i="13"/>
  <c r="F1461" i="6"/>
  <c r="H1462" i="13"/>
  <c r="F1461" i="8"/>
  <c r="J1468" i="13"/>
  <c r="F1461" i="10"/>
  <c r="L1471" i="13"/>
  <c r="F1461" i="11"/>
  <c r="M1472" i="13"/>
  <c r="F1462" i="12"/>
  <c r="D1461" i="13"/>
  <c r="F1461" i="5"/>
  <c r="G1461" i="13"/>
  <c r="F1461" i="4"/>
  <c r="F1462" i="13"/>
  <c r="F1462" i="11" l="1"/>
  <c r="M1475" i="13"/>
  <c r="F1462" i="7"/>
  <c r="I1468" i="13"/>
  <c r="F1462" i="6"/>
  <c r="H1467" i="13"/>
  <c r="F1462" i="4"/>
  <c r="F1474" i="13"/>
  <c r="F1462" i="10"/>
  <c r="L1469" i="13"/>
  <c r="F1462" i="9"/>
  <c r="K1466" i="13"/>
  <c r="F1463" i="12"/>
  <c r="D1465" i="13"/>
  <c r="F1462" i="5"/>
  <c r="G1463" i="13"/>
  <c r="F1462" i="8"/>
  <c r="J1461" i="13"/>
  <c r="F1463" i="3"/>
  <c r="E1468" i="13"/>
  <c r="F1463" i="5" l="1"/>
  <c r="G1468" i="13"/>
  <c r="F1463" i="6"/>
  <c r="H1470" i="13"/>
  <c r="F1463" i="4"/>
  <c r="F1463" i="13"/>
  <c r="F1463" i="9"/>
  <c r="K1463" i="13"/>
  <c r="F1463" i="7"/>
  <c r="I1462" i="13"/>
  <c r="F1464" i="12"/>
  <c r="D1464" i="13"/>
  <c r="F1464" i="3"/>
  <c r="E1461" i="13"/>
  <c r="F1463" i="8"/>
  <c r="J1470" i="13"/>
  <c r="F1463" i="10"/>
  <c r="L1465" i="13"/>
  <c r="F1463" i="11"/>
  <c r="M1462" i="13"/>
  <c r="F1465" i="3" l="1"/>
  <c r="E1467" i="13"/>
  <c r="F1464" i="4"/>
  <c r="F1465" i="13"/>
  <c r="F1464" i="11"/>
  <c r="M1471" i="13"/>
  <c r="F1465" i="12"/>
  <c r="D1467" i="13"/>
  <c r="F1464" i="6"/>
  <c r="H1473" i="13"/>
  <c r="F1464" i="10"/>
  <c r="L1467" i="13"/>
  <c r="F1464" i="7"/>
  <c r="I1470" i="13"/>
  <c r="F1464" i="5"/>
  <c r="G1465" i="13"/>
  <c r="F1464" i="8"/>
  <c r="J1462" i="13"/>
  <c r="F1464" i="9"/>
  <c r="K1471" i="13"/>
  <c r="F1465" i="11" l="1"/>
  <c r="M1474" i="13"/>
  <c r="F1465" i="10"/>
  <c r="L1466" i="13"/>
  <c r="F1465" i="4"/>
  <c r="F1468" i="13"/>
  <c r="F1465" i="6"/>
  <c r="H1461" i="13"/>
  <c r="F1465" i="7"/>
  <c r="I1465" i="13"/>
  <c r="F1466" i="3"/>
  <c r="E1465" i="13"/>
  <c r="F1465" i="9"/>
  <c r="K1465" i="13"/>
  <c r="F1465" i="8"/>
  <c r="J1475" i="13"/>
  <c r="F1465" i="5"/>
  <c r="G1469" i="13"/>
  <c r="F1466" i="12"/>
  <c r="D1475" i="13"/>
  <c r="F1466" i="4" l="1"/>
  <c r="F1469" i="13"/>
  <c r="F1467" i="3"/>
  <c r="E1473" i="13"/>
  <c r="F1466" i="6"/>
  <c r="H1471" i="13"/>
  <c r="F1466" i="10"/>
  <c r="L1461" i="13"/>
  <c r="F1466" i="9"/>
  <c r="K1473" i="13"/>
  <c r="F1467" i="12"/>
  <c r="D1470" i="13"/>
  <c r="F1466" i="5"/>
  <c r="G1474" i="13"/>
  <c r="F1466" i="7"/>
  <c r="I1475" i="13"/>
  <c r="F1466" i="11"/>
  <c r="M1463" i="13"/>
  <c r="F1466" i="8"/>
  <c r="J1469" i="13"/>
  <c r="N1461" i="13"/>
  <c r="F1467" i="5" l="1"/>
  <c r="G1471" i="13"/>
  <c r="F1467" i="6"/>
  <c r="H1468" i="13"/>
  <c r="F1467" i="8"/>
  <c r="J1465" i="13"/>
  <c r="N1465" i="13" s="1"/>
  <c r="F1468" i="12"/>
  <c r="D1473" i="13"/>
  <c r="F1468" i="3"/>
  <c r="E1471" i="13"/>
  <c r="F1467" i="11"/>
  <c r="M1465" i="13"/>
  <c r="F1467" i="9"/>
  <c r="K1469" i="13"/>
  <c r="F1467" i="4"/>
  <c r="F1470" i="13"/>
  <c r="F1467" i="7"/>
  <c r="I1474" i="13"/>
  <c r="F1467" i="10"/>
  <c r="L1462" i="13"/>
  <c r="N1462" i="13" s="1"/>
  <c r="F1469" i="12" l="1"/>
  <c r="D1466" i="13"/>
  <c r="F1468" i="9"/>
  <c r="K1474" i="13"/>
  <c r="F1468" i="10"/>
  <c r="L1474" i="13"/>
  <c r="F1468" i="11"/>
  <c r="M1469" i="13"/>
  <c r="F1468" i="8"/>
  <c r="J1474" i="13"/>
  <c r="F1468" i="7"/>
  <c r="I1469" i="13"/>
  <c r="F1468" i="6"/>
  <c r="H1469" i="13"/>
  <c r="F1469" i="3"/>
  <c r="E1470" i="13"/>
  <c r="F1468" i="4"/>
  <c r="F1473" i="13"/>
  <c r="F1468" i="5"/>
  <c r="G1470" i="13"/>
  <c r="F1470" i="3" l="1"/>
  <c r="E1475" i="13"/>
  <c r="F1469" i="11"/>
  <c r="M1466" i="13"/>
  <c r="F1469" i="6"/>
  <c r="H1463" i="13"/>
  <c r="N1463" i="13" s="1"/>
  <c r="F1469" i="10"/>
  <c r="L1468" i="13"/>
  <c r="F1469" i="5"/>
  <c r="G1473" i="13"/>
  <c r="N1469" i="13"/>
  <c r="F1469" i="7"/>
  <c r="I1467" i="13"/>
  <c r="F1469" i="9"/>
  <c r="K1470" i="13"/>
  <c r="F1469" i="4"/>
  <c r="F1471" i="13"/>
  <c r="F1469" i="8"/>
  <c r="J1471" i="13"/>
  <c r="F1470" i="12"/>
  <c r="D1471" i="13"/>
  <c r="F1470" i="6" l="1"/>
  <c r="H1472" i="13"/>
  <c r="F1471" i="12"/>
  <c r="D1472" i="13"/>
  <c r="F1470" i="11"/>
  <c r="M1467" i="13"/>
  <c r="F1470" i="4"/>
  <c r="F1472" i="13"/>
  <c r="F1470" i="10"/>
  <c r="L1472" i="13"/>
  <c r="F1470" i="5"/>
  <c r="G1475" i="13"/>
  <c r="F1471" i="3"/>
  <c r="E1464" i="13"/>
  <c r="F1470" i="9"/>
  <c r="K1468" i="13"/>
  <c r="F1470" i="8"/>
  <c r="J1466" i="13"/>
  <c r="F1470" i="7"/>
  <c r="I1466" i="13"/>
  <c r="F1472" i="12" l="1"/>
  <c r="D1474" i="13"/>
  <c r="F1471" i="11"/>
  <c r="M1468" i="13"/>
  <c r="N1468" i="13" s="1"/>
  <c r="F1471" i="8"/>
  <c r="J1473" i="13"/>
  <c r="F1471" i="10"/>
  <c r="L1470" i="13"/>
  <c r="N1470" i="13" s="1"/>
  <c r="F1471" i="9"/>
  <c r="K1472" i="13"/>
  <c r="F1471" i="6"/>
  <c r="H1475" i="13"/>
  <c r="F1471" i="5"/>
  <c r="G1472" i="13"/>
  <c r="F1471" i="7"/>
  <c r="I1471" i="13"/>
  <c r="N1471" i="13" s="1"/>
  <c r="F1471" i="4"/>
  <c r="F1475" i="13"/>
  <c r="N1466" i="13"/>
  <c r="F1472" i="3"/>
  <c r="E1474" i="13"/>
  <c r="F1472" i="7" l="1"/>
  <c r="I1473" i="13"/>
  <c r="F1473" i="3"/>
  <c r="E1472" i="13"/>
  <c r="N1472" i="13" s="1"/>
  <c r="F1472" i="5"/>
  <c r="G1464" i="13"/>
  <c r="F1472" i="8"/>
  <c r="J1467" i="13"/>
  <c r="N1467" i="13" s="1"/>
  <c r="F1472" i="6"/>
  <c r="H1474" i="13"/>
  <c r="F1472" i="11"/>
  <c r="M1473" i="13"/>
  <c r="N1473" i="13" s="1"/>
  <c r="F1472" i="10"/>
  <c r="L1475" i="13"/>
  <c r="N1475" i="13" s="1"/>
  <c r="N1474" i="13"/>
  <c r="F1472" i="4"/>
  <c r="F1464" i="13"/>
  <c r="N1464" i="13" s="1"/>
  <c r="F1472" i="9"/>
  <c r="K1475" i="13"/>
  <c r="F1473" i="12"/>
  <c r="D1479" i="13"/>
  <c r="F1473" i="8" l="1"/>
  <c r="J1488" i="13"/>
  <c r="F1473" i="5"/>
  <c r="G1482" i="13"/>
  <c r="F1473" i="10"/>
  <c r="L1484" i="13"/>
  <c r="F1474" i="12"/>
  <c r="D1487" i="13"/>
  <c r="F1473" i="9"/>
  <c r="K1484" i="13"/>
  <c r="F1474" i="3"/>
  <c r="E1476" i="13"/>
  <c r="F1473" i="11"/>
  <c r="M1489" i="13"/>
  <c r="F1473" i="6"/>
  <c r="H1478" i="13"/>
  <c r="F1473" i="4"/>
  <c r="F1481" i="13"/>
  <c r="F1473" i="7"/>
  <c r="I1488" i="13"/>
  <c r="F1475" i="12" l="1"/>
  <c r="D1477" i="13"/>
  <c r="F1474" i="11"/>
  <c r="M1477" i="13"/>
  <c r="F1474" i="10"/>
  <c r="L1478" i="13"/>
  <c r="F1474" i="6"/>
  <c r="H1479" i="13"/>
  <c r="F1474" i="7"/>
  <c r="I1476" i="13"/>
  <c r="F1475" i="3"/>
  <c r="E1485" i="13"/>
  <c r="F1474" i="5"/>
  <c r="G1481" i="13"/>
  <c r="F1474" i="4"/>
  <c r="F1483" i="13"/>
  <c r="F1474" i="9"/>
  <c r="K1478" i="13"/>
  <c r="F1474" i="8"/>
  <c r="J1477" i="13"/>
  <c r="F1475" i="6" l="1"/>
  <c r="H1484" i="13"/>
  <c r="F1475" i="4"/>
  <c r="F1482" i="13"/>
  <c r="F1475" i="5"/>
  <c r="G1480" i="13"/>
  <c r="F1475" i="10"/>
  <c r="L1479" i="13"/>
  <c r="F1475" i="8"/>
  <c r="J1484" i="13"/>
  <c r="F1476" i="3"/>
  <c r="E1481" i="13"/>
  <c r="F1475" i="11"/>
  <c r="M1486" i="13"/>
  <c r="F1475" i="9"/>
  <c r="K1483" i="13"/>
  <c r="F1475" i="7"/>
  <c r="I1481" i="13"/>
  <c r="F1476" i="12"/>
  <c r="D1486" i="13"/>
  <c r="F1476" i="9" l="1"/>
  <c r="K1476" i="13"/>
  <c r="F1476" i="10"/>
  <c r="L1487" i="13"/>
  <c r="F1476" i="11"/>
  <c r="M1480" i="13"/>
  <c r="F1476" i="5"/>
  <c r="G1486" i="13"/>
  <c r="F1477" i="12"/>
  <c r="D1483" i="13"/>
  <c r="F1477" i="3"/>
  <c r="E1482" i="13"/>
  <c r="F1476" i="4"/>
  <c r="F1480" i="13"/>
  <c r="F1476" i="7"/>
  <c r="I1477" i="13"/>
  <c r="F1476" i="8"/>
  <c r="J1479" i="13"/>
  <c r="F1476" i="6"/>
  <c r="H1482" i="13"/>
  <c r="F1477" i="4" l="1"/>
  <c r="F1487" i="13"/>
  <c r="F1477" i="11"/>
  <c r="M1478" i="13"/>
  <c r="F1477" i="6"/>
  <c r="H1485" i="13"/>
  <c r="F1478" i="3"/>
  <c r="E1480" i="13"/>
  <c r="F1477" i="10"/>
  <c r="L1476" i="13"/>
  <c r="F1477" i="7"/>
  <c r="I1484" i="13"/>
  <c r="F1477" i="5"/>
  <c r="G1485" i="13"/>
  <c r="F1477" i="8"/>
  <c r="J1476" i="13"/>
  <c r="F1478" i="12"/>
  <c r="D1489" i="13"/>
  <c r="F1477" i="9"/>
  <c r="K1480" i="13"/>
  <c r="F1479" i="3" l="1"/>
  <c r="E1479" i="13"/>
  <c r="F1478" i="6"/>
  <c r="H1487" i="13"/>
  <c r="F1478" i="9"/>
  <c r="K1485" i="13"/>
  <c r="F1478" i="7"/>
  <c r="I1486" i="13"/>
  <c r="F1478" i="11"/>
  <c r="M1476" i="13"/>
  <c r="F1478" i="10"/>
  <c r="L1477" i="13"/>
  <c r="F1478" i="8"/>
  <c r="J1486" i="13"/>
  <c r="F1478" i="5"/>
  <c r="G1488" i="13"/>
  <c r="F1479" i="12"/>
  <c r="D1476" i="13"/>
  <c r="F1478" i="4"/>
  <c r="F1485" i="13"/>
  <c r="F1479" i="7" l="1"/>
  <c r="I1478" i="13"/>
  <c r="F1479" i="9"/>
  <c r="K1489" i="13"/>
  <c r="F1479" i="4"/>
  <c r="F1478" i="13"/>
  <c r="F1479" i="10"/>
  <c r="L1482" i="13"/>
  <c r="F1479" i="6"/>
  <c r="H1481" i="13"/>
  <c r="F1479" i="11"/>
  <c r="M1482" i="13"/>
  <c r="F1479" i="5"/>
  <c r="G1476" i="13"/>
  <c r="F1479" i="8"/>
  <c r="J1481" i="13"/>
  <c r="F1480" i="12"/>
  <c r="D1485" i="13"/>
  <c r="F1480" i="3"/>
  <c r="E1483" i="13"/>
  <c r="F1480" i="5" l="1"/>
  <c r="G1483" i="13"/>
  <c r="F1480" i="10"/>
  <c r="L1480" i="13"/>
  <c r="F1480" i="4"/>
  <c r="F1476" i="13"/>
  <c r="F1480" i="11"/>
  <c r="M1490" i="13"/>
  <c r="F1481" i="3"/>
  <c r="E1477" i="13"/>
  <c r="F1480" i="9"/>
  <c r="K1479" i="13"/>
  <c r="F1481" i="12"/>
  <c r="D1490" i="13"/>
  <c r="F1480" i="6"/>
  <c r="H1476" i="13"/>
  <c r="F1480" i="8"/>
  <c r="J1483" i="13"/>
  <c r="F1480" i="7"/>
  <c r="I1479" i="13"/>
  <c r="N1476" i="13" l="1"/>
  <c r="F1481" i="4"/>
  <c r="F1486" i="13"/>
  <c r="F1481" i="7"/>
  <c r="I1483" i="13"/>
  <c r="F1481" i="9"/>
  <c r="K1477" i="13"/>
  <c r="F1481" i="8"/>
  <c r="J1478" i="13"/>
  <c r="F1482" i="3"/>
  <c r="E1487" i="13"/>
  <c r="F1481" i="10"/>
  <c r="L1481" i="13"/>
  <c r="F1482" i="12"/>
  <c r="D1480" i="13"/>
  <c r="F1481" i="6"/>
  <c r="H1489" i="13"/>
  <c r="F1481" i="11"/>
  <c r="M1484" i="13"/>
  <c r="F1481" i="5"/>
  <c r="G1478" i="13"/>
  <c r="F1482" i="9" l="1"/>
  <c r="K1482" i="13"/>
  <c r="F1482" i="7"/>
  <c r="I1480" i="13"/>
  <c r="F1482" i="5"/>
  <c r="G1487" i="13"/>
  <c r="F1482" i="11"/>
  <c r="M1485" i="13"/>
  <c r="F1482" i="10"/>
  <c r="L1483" i="13"/>
  <c r="F1482" i="4"/>
  <c r="F1477" i="13"/>
  <c r="F1482" i="8"/>
  <c r="J1490" i="13"/>
  <c r="F1483" i="3"/>
  <c r="E1486" i="13"/>
  <c r="F1482" i="6"/>
  <c r="H1483" i="13"/>
  <c r="F1483" i="12"/>
  <c r="D1482" i="13"/>
  <c r="F1483" i="5" l="1"/>
  <c r="G1477" i="13"/>
  <c r="F1483" i="8"/>
  <c r="J1480" i="13"/>
  <c r="F1483" i="4"/>
  <c r="F1488" i="13"/>
  <c r="F1483" i="7"/>
  <c r="I1490" i="13"/>
  <c r="F1483" i="6"/>
  <c r="H1477" i="13"/>
  <c r="N1477" i="13" s="1"/>
  <c r="F1483" i="11"/>
  <c r="M1488" i="13"/>
  <c r="F1484" i="12"/>
  <c r="D1488" i="13"/>
  <c r="F1483" i="10"/>
  <c r="L1488" i="13"/>
  <c r="F1484" i="3"/>
  <c r="E1478" i="13"/>
  <c r="F1483" i="9"/>
  <c r="K1488" i="13"/>
  <c r="F1484" i="9" l="1"/>
  <c r="K1481" i="13"/>
  <c r="F1484" i="11"/>
  <c r="M1487" i="13"/>
  <c r="F1484" i="4"/>
  <c r="F1489" i="13"/>
  <c r="F1484" i="8"/>
  <c r="J1487" i="13"/>
  <c r="F1484" i="6"/>
  <c r="H1480" i="13"/>
  <c r="N1480" i="13" s="1"/>
  <c r="F1484" i="10"/>
  <c r="L1485" i="13"/>
  <c r="F1484" i="5"/>
  <c r="G1479" i="13"/>
  <c r="F1485" i="3"/>
  <c r="E1489" i="13"/>
  <c r="F1485" i="12"/>
  <c r="D1481" i="13"/>
  <c r="F1484" i="7"/>
  <c r="I1487" i="13"/>
  <c r="F1486" i="3" l="1"/>
  <c r="E1488" i="13"/>
  <c r="F1485" i="8"/>
  <c r="J1482" i="13"/>
  <c r="F1485" i="5"/>
  <c r="G1489" i="13"/>
  <c r="F1485" i="4"/>
  <c r="F1490" i="13"/>
  <c r="F1485" i="10"/>
  <c r="L1489" i="13"/>
  <c r="F1485" i="11"/>
  <c r="M1479" i="13"/>
  <c r="F1486" i="12"/>
  <c r="D1484" i="13"/>
  <c r="F1485" i="7"/>
  <c r="I1482" i="13"/>
  <c r="N1482" i="13" s="1"/>
  <c r="F1485" i="6"/>
  <c r="H1486" i="13"/>
  <c r="F1485" i="9"/>
  <c r="K1487" i="13"/>
  <c r="N1487" i="13" s="1"/>
  <c r="F1486" i="4" l="1"/>
  <c r="F1479" i="13"/>
  <c r="N1479" i="13" s="1"/>
  <c r="F1486" i="11"/>
  <c r="M1483" i="13"/>
  <c r="N1483" i="13" s="1"/>
  <c r="F1486" i="5"/>
  <c r="G1490" i="13"/>
  <c r="F1486" i="9"/>
  <c r="K1486" i="13"/>
  <c r="F1486" i="6"/>
  <c r="H1488" i="13"/>
  <c r="N1488" i="13" s="1"/>
  <c r="F1486" i="10"/>
  <c r="L1486" i="13"/>
  <c r="N1486" i="13" s="1"/>
  <c r="F1486" i="8"/>
  <c r="J1485" i="13"/>
  <c r="F1487" i="12"/>
  <c r="D1478" i="13"/>
  <c r="N1478" i="13" s="1"/>
  <c r="F1486" i="7"/>
  <c r="I1485" i="13"/>
  <c r="F1487" i="3"/>
  <c r="E1484" i="13"/>
  <c r="F1488" i="3" l="1"/>
  <c r="E1490" i="13"/>
  <c r="F1487" i="8"/>
  <c r="J1489" i="13"/>
  <c r="F1487" i="5"/>
  <c r="G1484" i="13"/>
  <c r="F1487" i="10"/>
  <c r="L1490" i="13"/>
  <c r="F1487" i="11"/>
  <c r="M1481" i="13"/>
  <c r="N1481" i="13" s="1"/>
  <c r="F1487" i="7"/>
  <c r="I1489" i="13"/>
  <c r="N1485" i="13"/>
  <c r="F1487" i="6"/>
  <c r="H1490" i="13"/>
  <c r="F1487" i="4"/>
  <c r="F1484" i="13"/>
  <c r="N1484" i="13" s="1"/>
  <c r="F1488" i="12"/>
  <c r="D1505" i="13"/>
  <c r="F1487" i="9"/>
  <c r="K1490" i="13"/>
  <c r="F1488" i="6" l="1"/>
  <c r="H1493" i="13"/>
  <c r="F1488" i="5"/>
  <c r="G1495" i="13"/>
  <c r="F1488" i="10"/>
  <c r="L1492" i="13"/>
  <c r="N1489" i="13"/>
  <c r="F1488" i="7"/>
  <c r="I1491" i="13"/>
  <c r="F1488" i="8"/>
  <c r="J1491" i="13"/>
  <c r="F1488" i="9"/>
  <c r="K1492" i="13"/>
  <c r="N1490" i="13"/>
  <c r="F1489" i="12"/>
  <c r="D1495" i="13"/>
  <c r="F1488" i="11"/>
  <c r="M1491" i="13"/>
  <c r="F1489" i="3"/>
  <c r="E1492" i="13"/>
  <c r="F1488" i="4"/>
  <c r="F1492" i="13"/>
  <c r="F1489" i="9" l="1"/>
  <c r="K1494" i="13"/>
  <c r="F1489" i="10"/>
  <c r="L1496" i="13"/>
  <c r="F1490" i="12"/>
  <c r="D1502" i="13"/>
  <c r="F1489" i="4"/>
  <c r="F1494" i="13"/>
  <c r="F1490" i="3"/>
  <c r="E1493" i="13"/>
  <c r="F1489" i="8"/>
  <c r="J1496" i="13"/>
  <c r="F1489" i="5"/>
  <c r="G1494" i="13"/>
  <c r="F1489" i="11"/>
  <c r="M1499" i="13"/>
  <c r="F1489" i="7"/>
  <c r="I1496" i="13"/>
  <c r="F1489" i="6"/>
  <c r="H1491" i="13"/>
  <c r="F1490" i="11" l="1"/>
  <c r="M1501" i="13"/>
  <c r="F1490" i="4"/>
  <c r="F1498" i="13"/>
  <c r="F1490" i="5"/>
  <c r="G1492" i="13"/>
  <c r="F1491" i="12"/>
  <c r="D1503" i="13"/>
  <c r="F1490" i="8"/>
  <c r="J1492" i="13"/>
  <c r="F1490" i="10"/>
  <c r="L1494" i="13"/>
  <c r="F1490" i="7"/>
  <c r="I1494" i="13"/>
  <c r="F1490" i="6"/>
  <c r="H1505" i="13"/>
  <c r="F1491" i="3"/>
  <c r="E1491" i="13"/>
  <c r="F1490" i="9"/>
  <c r="K1493" i="13"/>
  <c r="F1491" i="7" l="1"/>
  <c r="I1499" i="13"/>
  <c r="F1491" i="5"/>
  <c r="G1493" i="13"/>
  <c r="F1491" i="6"/>
  <c r="H1498" i="13"/>
  <c r="F1491" i="9"/>
  <c r="K1499" i="13"/>
  <c r="F1491" i="10"/>
  <c r="L1493" i="13"/>
  <c r="F1491" i="4"/>
  <c r="F1500" i="13"/>
  <c r="F1492" i="12"/>
  <c r="D1493" i="13"/>
  <c r="F1492" i="3"/>
  <c r="E1494" i="13"/>
  <c r="F1491" i="8"/>
  <c r="J1495" i="13"/>
  <c r="F1491" i="11"/>
  <c r="M1497" i="13"/>
  <c r="F1493" i="3" l="1"/>
  <c r="E1495" i="13"/>
  <c r="F1492" i="9"/>
  <c r="K1496" i="13"/>
  <c r="F1493" i="12"/>
  <c r="D1500" i="13"/>
  <c r="F1492" i="6"/>
  <c r="H1504" i="13"/>
  <c r="F1492" i="11"/>
  <c r="M1496" i="13"/>
  <c r="F1492" i="4"/>
  <c r="F1495" i="13"/>
  <c r="F1492" i="5"/>
  <c r="G1491" i="13"/>
  <c r="F1492" i="8"/>
  <c r="J1497" i="13"/>
  <c r="F1492" i="10"/>
  <c r="L1491" i="13"/>
  <c r="F1492" i="7"/>
  <c r="I1502" i="13"/>
  <c r="F1493" i="6" l="1"/>
  <c r="H1496" i="13"/>
  <c r="F1494" i="12"/>
  <c r="D1501" i="13"/>
  <c r="F1493" i="4"/>
  <c r="F1504" i="13"/>
  <c r="F1493" i="9"/>
  <c r="K1497" i="13"/>
  <c r="F1493" i="10"/>
  <c r="L1495" i="13"/>
  <c r="F1493" i="8"/>
  <c r="J1494" i="13"/>
  <c r="F1493" i="5"/>
  <c r="G1500" i="13"/>
  <c r="F1493" i="7"/>
  <c r="I1497" i="13"/>
  <c r="F1493" i="11"/>
  <c r="M1500" i="13"/>
  <c r="F1494" i="3"/>
  <c r="E1500" i="13"/>
  <c r="F1494" i="4" l="1"/>
  <c r="F1491" i="13"/>
  <c r="F1495" i="12"/>
  <c r="D1496" i="13"/>
  <c r="F1494" i="8"/>
  <c r="J1503" i="13"/>
  <c r="F1494" i="11"/>
  <c r="M1493" i="13"/>
  <c r="F1494" i="9"/>
  <c r="K1495" i="13"/>
  <c r="F1494" i="5"/>
  <c r="G1498" i="13"/>
  <c r="F1495" i="3"/>
  <c r="E1501" i="13"/>
  <c r="F1494" i="10"/>
  <c r="L1497" i="13"/>
  <c r="F1494" i="7"/>
  <c r="I1492" i="13"/>
  <c r="F1494" i="6"/>
  <c r="H1497" i="13"/>
  <c r="F1496" i="3" l="1"/>
  <c r="E1498" i="13"/>
  <c r="F1495" i="8"/>
  <c r="J1502" i="13"/>
  <c r="F1495" i="6"/>
  <c r="H1503" i="13"/>
  <c r="F1495" i="5"/>
  <c r="G1497" i="13"/>
  <c r="F1496" i="12"/>
  <c r="D1491" i="13"/>
  <c r="F1495" i="9"/>
  <c r="K1491" i="13"/>
  <c r="F1495" i="7"/>
  <c r="I1501" i="13"/>
  <c r="F1495" i="4"/>
  <c r="F1497" i="13"/>
  <c r="F1495" i="10"/>
  <c r="L1504" i="13"/>
  <c r="F1495" i="11"/>
  <c r="M1502" i="13"/>
  <c r="F1496" i="7" l="1"/>
  <c r="I1503" i="13"/>
  <c r="N1491" i="13"/>
  <c r="F1496" i="8"/>
  <c r="J1501" i="13"/>
  <c r="F1497" i="12"/>
  <c r="D1498" i="13"/>
  <c r="F1496" i="6"/>
  <c r="H1492" i="13"/>
  <c r="F1496" i="11"/>
  <c r="M1504" i="13"/>
  <c r="F1497" i="3"/>
  <c r="E1497" i="13"/>
  <c r="F1496" i="9"/>
  <c r="K1504" i="13"/>
  <c r="F1496" i="10"/>
  <c r="L1499" i="13"/>
  <c r="F1496" i="4"/>
  <c r="F1493" i="13"/>
  <c r="F1496" i="5"/>
  <c r="G1501" i="13"/>
  <c r="F1497" i="11" l="1"/>
  <c r="M1492" i="13"/>
  <c r="F1497" i="10"/>
  <c r="L1503" i="13"/>
  <c r="F1497" i="6"/>
  <c r="H1494" i="13"/>
  <c r="F1497" i="9"/>
  <c r="K1498" i="13"/>
  <c r="F1498" i="12"/>
  <c r="D1497" i="13"/>
  <c r="N1497" i="13" s="1"/>
  <c r="F1497" i="5"/>
  <c r="G1504" i="13"/>
  <c r="F1498" i="3"/>
  <c r="E1496" i="13"/>
  <c r="F1497" i="8"/>
  <c r="J1499" i="13"/>
  <c r="F1497" i="4"/>
  <c r="F1499" i="13"/>
  <c r="F1497" i="7"/>
  <c r="I1493" i="13"/>
  <c r="F1498" i="8" l="1"/>
  <c r="J1498" i="13"/>
  <c r="F1498" i="9"/>
  <c r="K1505" i="13"/>
  <c r="F1498" i="7"/>
  <c r="I1498" i="13"/>
  <c r="F1498" i="6"/>
  <c r="H1501" i="13"/>
  <c r="F1498" i="5"/>
  <c r="G1499" i="13"/>
  <c r="F1498" i="10"/>
  <c r="L1498" i="13"/>
  <c r="F1499" i="3"/>
  <c r="E1502" i="13"/>
  <c r="F1498" i="4"/>
  <c r="F1502" i="13"/>
  <c r="F1499" i="12"/>
  <c r="D1492" i="13"/>
  <c r="N1492" i="13" s="1"/>
  <c r="F1498" i="11"/>
  <c r="M1505" i="13"/>
  <c r="F1500" i="3" l="1"/>
  <c r="E1499" i="13"/>
  <c r="F1499" i="7"/>
  <c r="I1495" i="13"/>
  <c r="F1499" i="9"/>
  <c r="K1500" i="13"/>
  <c r="F1499" i="10"/>
  <c r="L1505" i="13"/>
  <c r="F1500" i="12"/>
  <c r="D1494" i="13"/>
  <c r="F1499" i="5"/>
  <c r="G1502" i="13"/>
  <c r="F1499" i="8"/>
  <c r="J1493" i="13"/>
  <c r="N1493" i="13" s="1"/>
  <c r="F1499" i="11"/>
  <c r="M1495" i="13"/>
  <c r="F1499" i="4"/>
  <c r="F1501" i="13"/>
  <c r="F1499" i="6"/>
  <c r="H1499" i="13"/>
  <c r="F1500" i="8" l="1"/>
  <c r="J1500" i="13"/>
  <c r="F1500" i="9"/>
  <c r="K1503" i="13"/>
  <c r="F1500" i="5"/>
  <c r="G1496" i="13"/>
  <c r="F1500" i="7"/>
  <c r="I1500" i="13"/>
  <c r="F1500" i="4"/>
  <c r="F1503" i="13"/>
  <c r="F1501" i="12"/>
  <c r="D1499" i="13"/>
  <c r="N1499" i="13" s="1"/>
  <c r="F1500" i="6"/>
  <c r="H1500" i="13"/>
  <c r="F1501" i="3"/>
  <c r="E1503" i="13"/>
  <c r="F1500" i="11"/>
  <c r="M1498" i="13"/>
  <c r="N1498" i="13" s="1"/>
  <c r="F1500" i="10"/>
  <c r="L1501" i="13"/>
  <c r="F1501" i="5" l="1"/>
  <c r="G1503" i="13"/>
  <c r="F1502" i="12"/>
  <c r="D1504" i="13"/>
  <c r="F1501" i="11"/>
  <c r="M1503" i="13"/>
  <c r="N1503" i="13" s="1"/>
  <c r="F1501" i="9"/>
  <c r="K1501" i="13"/>
  <c r="N1501" i="13" s="1"/>
  <c r="F1501" i="10"/>
  <c r="L1500" i="13"/>
  <c r="N1500" i="13" s="1"/>
  <c r="F1501" i="4"/>
  <c r="F1505" i="13"/>
  <c r="F1501" i="6"/>
  <c r="H1495" i="13"/>
  <c r="N1495" i="13" s="1"/>
  <c r="F1501" i="8"/>
  <c r="J1504" i="13"/>
  <c r="F1502" i="3"/>
  <c r="E1505" i="13"/>
  <c r="F1501" i="7"/>
  <c r="I1504" i="13"/>
  <c r="F1502" i="6" l="1"/>
  <c r="H1502" i="13"/>
  <c r="F1502" i="7"/>
  <c r="I1505" i="13"/>
  <c r="F1502" i="11"/>
  <c r="M1494" i="13"/>
  <c r="N1494" i="13" s="1"/>
  <c r="F1503" i="3"/>
  <c r="E1504" i="13"/>
  <c r="N1504" i="13" s="1"/>
  <c r="F1502" i="4"/>
  <c r="F1496" i="13"/>
  <c r="N1496" i="13" s="1"/>
  <c r="F1503" i="12"/>
  <c r="D1507" i="13"/>
  <c r="F1502" i="9"/>
  <c r="K1502" i="13"/>
  <c r="F1502" i="10"/>
  <c r="L1502" i="13"/>
  <c r="F1502" i="5"/>
  <c r="G1505" i="13"/>
  <c r="N1505" i="13" s="1"/>
  <c r="F1502" i="8"/>
  <c r="J1505" i="13"/>
  <c r="F1503" i="9" l="1"/>
  <c r="K1506" i="13"/>
  <c r="F1503" i="8"/>
  <c r="J1506" i="13"/>
  <c r="F1504" i="12"/>
  <c r="D1511" i="13"/>
  <c r="F1503" i="11"/>
  <c r="M1513" i="13"/>
  <c r="F1503" i="5"/>
  <c r="G1511" i="13"/>
  <c r="F1503" i="4"/>
  <c r="F1516" i="13"/>
  <c r="F1503" i="7"/>
  <c r="I1506" i="13"/>
  <c r="N1502" i="13"/>
  <c r="F1503" i="10"/>
  <c r="L1507" i="13"/>
  <c r="F1504" i="3"/>
  <c r="E1510" i="13"/>
  <c r="F1503" i="6"/>
  <c r="H1512" i="13"/>
  <c r="F1504" i="7" l="1"/>
  <c r="I1509" i="13"/>
  <c r="F1505" i="12"/>
  <c r="D1508" i="13"/>
  <c r="F1504" i="4"/>
  <c r="F1506" i="13"/>
  <c r="F1504" i="8"/>
  <c r="J1520" i="13"/>
  <c r="F1504" i="11"/>
  <c r="M1509" i="13"/>
  <c r="F1504" i="6"/>
  <c r="H1509" i="13"/>
  <c r="F1505" i="3"/>
  <c r="E1509" i="13"/>
  <c r="F1504" i="5"/>
  <c r="G1507" i="13"/>
  <c r="F1504" i="10"/>
  <c r="L1506" i="13"/>
  <c r="F1504" i="9"/>
  <c r="K1517" i="13"/>
  <c r="F1505" i="8" l="1"/>
  <c r="J1519" i="13"/>
  <c r="F1506" i="3"/>
  <c r="E1506" i="13"/>
  <c r="F1505" i="4"/>
  <c r="F1511" i="13"/>
  <c r="F1505" i="9"/>
  <c r="K1507" i="13"/>
  <c r="F1505" i="6"/>
  <c r="H1511" i="13"/>
  <c r="F1506" i="12"/>
  <c r="D1509" i="13"/>
  <c r="F1505" i="5"/>
  <c r="G1508" i="13"/>
  <c r="F1505" i="10"/>
  <c r="L1512" i="13"/>
  <c r="F1505" i="11"/>
  <c r="M1516" i="13"/>
  <c r="F1505" i="7"/>
  <c r="I1512" i="13"/>
  <c r="F1506" i="10" l="1"/>
  <c r="L1517" i="13"/>
  <c r="F1506" i="9"/>
  <c r="K1515" i="13"/>
  <c r="F1506" i="5"/>
  <c r="G1506" i="13"/>
  <c r="F1506" i="4"/>
  <c r="F1513" i="13"/>
  <c r="F1506" i="7"/>
  <c r="I1508" i="13"/>
  <c r="F1507" i="12"/>
  <c r="D1510" i="13"/>
  <c r="F1507" i="3"/>
  <c r="E1511" i="13"/>
  <c r="F1506" i="11"/>
  <c r="M1508" i="13"/>
  <c r="F1506" i="6"/>
  <c r="H1513" i="13"/>
  <c r="F1506" i="8"/>
  <c r="J1515" i="13"/>
  <c r="F1507" i="11" l="1"/>
  <c r="M1518" i="13"/>
  <c r="F1507" i="4"/>
  <c r="F1507" i="13"/>
  <c r="F1507" i="8"/>
  <c r="J1512" i="13"/>
  <c r="F1508" i="3"/>
  <c r="E1507" i="13"/>
  <c r="F1507" i="5"/>
  <c r="G1510" i="13"/>
  <c r="F1508" i="12"/>
  <c r="D1517" i="13"/>
  <c r="F1507" i="9"/>
  <c r="K1508" i="13"/>
  <c r="F1507" i="6"/>
  <c r="H1508" i="13"/>
  <c r="F1507" i="7"/>
  <c r="I1507" i="13"/>
  <c r="F1507" i="10"/>
  <c r="L1508" i="13"/>
  <c r="F1509" i="3" l="1"/>
  <c r="E1508" i="13"/>
  <c r="F1508" i="9"/>
  <c r="K1511" i="13"/>
  <c r="F1508" i="8"/>
  <c r="J1514" i="13"/>
  <c r="F1508" i="10"/>
  <c r="L1510" i="13"/>
  <c r="F1509" i="12"/>
  <c r="D1506" i="13"/>
  <c r="F1508" i="7"/>
  <c r="I1520" i="13"/>
  <c r="F1508" i="5"/>
  <c r="G1513" i="13"/>
  <c r="F1508" i="4"/>
  <c r="F1509" i="13"/>
  <c r="F1508" i="6"/>
  <c r="H1506" i="13"/>
  <c r="F1508" i="11"/>
  <c r="M1510" i="13"/>
  <c r="F1509" i="5" l="1"/>
  <c r="G1517" i="13"/>
  <c r="F1509" i="8"/>
  <c r="J1507" i="13"/>
  <c r="F1509" i="4"/>
  <c r="F1510" i="13"/>
  <c r="F1509" i="7"/>
  <c r="I1515" i="13"/>
  <c r="F1509" i="9"/>
  <c r="K1514" i="13"/>
  <c r="F1509" i="10"/>
  <c r="L1511" i="13"/>
  <c r="F1509" i="11"/>
  <c r="M1514" i="13"/>
  <c r="F1509" i="6"/>
  <c r="H1510" i="13"/>
  <c r="F1510" i="12"/>
  <c r="D1513" i="13"/>
  <c r="F1510" i="3"/>
  <c r="E1513" i="13"/>
  <c r="F1510" i="11" l="1"/>
  <c r="M1515" i="13"/>
  <c r="F1510" i="7"/>
  <c r="I1510" i="13"/>
  <c r="F1510" i="10"/>
  <c r="L1516" i="13"/>
  <c r="F1510" i="4"/>
  <c r="F1519" i="13"/>
  <c r="F1510" i="8"/>
  <c r="J1509" i="13"/>
  <c r="F1511" i="12"/>
  <c r="D1518" i="13"/>
  <c r="F1511" i="3"/>
  <c r="E1516" i="13"/>
  <c r="F1510" i="9"/>
  <c r="K1512" i="13"/>
  <c r="F1510" i="6"/>
  <c r="H1514" i="13"/>
  <c r="F1510" i="5"/>
  <c r="G1509" i="13"/>
  <c r="F1512" i="3" l="1"/>
  <c r="E1512" i="13"/>
  <c r="F1511" i="10"/>
  <c r="L1515" i="13"/>
  <c r="F1511" i="5"/>
  <c r="G1519" i="13"/>
  <c r="F1512" i="12"/>
  <c r="D1519" i="13"/>
  <c r="F1511" i="6"/>
  <c r="H1518" i="13"/>
  <c r="F1511" i="8"/>
  <c r="J1510" i="13"/>
  <c r="F1511" i="7"/>
  <c r="I1518" i="13"/>
  <c r="F1511" i="4"/>
  <c r="F1508" i="13"/>
  <c r="F1511" i="9"/>
  <c r="K1509" i="13"/>
  <c r="F1511" i="11"/>
  <c r="M1519" i="13"/>
  <c r="F1512" i="7" l="1"/>
  <c r="I1514" i="13"/>
  <c r="F1512" i="5"/>
  <c r="G1516" i="13"/>
  <c r="F1512" i="11"/>
  <c r="M1512" i="13"/>
  <c r="F1512" i="10"/>
  <c r="L1514" i="13"/>
  <c r="F1512" i="8"/>
  <c r="J1508" i="13"/>
  <c r="N1508" i="13" s="1"/>
  <c r="F1512" i="9"/>
  <c r="K1518" i="13"/>
  <c r="F1512" i="6"/>
  <c r="H1515" i="13"/>
  <c r="F1512" i="4"/>
  <c r="F1514" i="13"/>
  <c r="F1513" i="12"/>
  <c r="D1520" i="13"/>
  <c r="F1513" i="3"/>
  <c r="E1517" i="13"/>
  <c r="F1513" i="4" l="1"/>
  <c r="F1512" i="13"/>
  <c r="F1513" i="10"/>
  <c r="L1513" i="13"/>
  <c r="F1513" i="6"/>
  <c r="H1507" i="13"/>
  <c r="N1507" i="13" s="1"/>
  <c r="F1513" i="11"/>
  <c r="M1507" i="13"/>
  <c r="F1514" i="3"/>
  <c r="E1518" i="13"/>
  <c r="F1513" i="9"/>
  <c r="K1510" i="13"/>
  <c r="N1510" i="13" s="1"/>
  <c r="F1513" i="5"/>
  <c r="G1514" i="13"/>
  <c r="F1514" i="12"/>
  <c r="D1514" i="13"/>
  <c r="F1513" i="8"/>
  <c r="J1518" i="13"/>
  <c r="F1513" i="7"/>
  <c r="I1516" i="13"/>
  <c r="F1514" i="6" l="1"/>
  <c r="H1520" i="13"/>
  <c r="F1514" i="7"/>
  <c r="I1519" i="13"/>
  <c r="F1514" i="9"/>
  <c r="K1516" i="13"/>
  <c r="F1514" i="11"/>
  <c r="M1506" i="13"/>
  <c r="N1506" i="13" s="1"/>
  <c r="F1514" i="5"/>
  <c r="G1515" i="13"/>
  <c r="F1514" i="8"/>
  <c r="J1517" i="13"/>
  <c r="F1514" i="10"/>
  <c r="L1518" i="13"/>
  <c r="F1515" i="3"/>
  <c r="E1514" i="13"/>
  <c r="N1514" i="13" s="1"/>
  <c r="F1515" i="12"/>
  <c r="D1512" i="13"/>
  <c r="F1514" i="4"/>
  <c r="F1515" i="13"/>
  <c r="F1515" i="11" l="1"/>
  <c r="M1520" i="13"/>
  <c r="F1515" i="10"/>
  <c r="L1509" i="13"/>
  <c r="N1509" i="13" s="1"/>
  <c r="F1515" i="4"/>
  <c r="F1517" i="13"/>
  <c r="F1515" i="9"/>
  <c r="K1520" i="13"/>
  <c r="F1516" i="12"/>
  <c r="D1515" i="13"/>
  <c r="F1515" i="8"/>
  <c r="J1511" i="13"/>
  <c r="F1515" i="7"/>
  <c r="I1513" i="13"/>
  <c r="F1516" i="3"/>
  <c r="E1519" i="13"/>
  <c r="F1515" i="5"/>
  <c r="G1512" i="13"/>
  <c r="N1512" i="13" s="1"/>
  <c r="F1515" i="6"/>
  <c r="H1516" i="13"/>
  <c r="F1516" i="9" l="1"/>
  <c r="K1513" i="13"/>
  <c r="F1516" i="4"/>
  <c r="F1520" i="13"/>
  <c r="F1516" i="6"/>
  <c r="H1517" i="13"/>
  <c r="F1516" i="8"/>
  <c r="J1516" i="13"/>
  <c r="F1516" i="10"/>
  <c r="L1520" i="13"/>
  <c r="F1517" i="3"/>
  <c r="E1515" i="13"/>
  <c r="N1515" i="13" s="1"/>
  <c r="F1516" i="7"/>
  <c r="I1511" i="13"/>
  <c r="F1516" i="5"/>
  <c r="G1518" i="13"/>
  <c r="F1517" i="12"/>
  <c r="D1516" i="13"/>
  <c r="N1516" i="13" s="1"/>
  <c r="F1516" i="11"/>
  <c r="M1511" i="13"/>
  <c r="F1517" i="6" l="1"/>
  <c r="H1519" i="13"/>
  <c r="F1517" i="4"/>
  <c r="F1518" i="13"/>
  <c r="N1518" i="13" s="1"/>
  <c r="F1518" i="12"/>
  <c r="D1521" i="13"/>
  <c r="F1517" i="10"/>
  <c r="L1519" i="13"/>
  <c r="F1517" i="7"/>
  <c r="I1517" i="13"/>
  <c r="F1517" i="11"/>
  <c r="M1517" i="13"/>
  <c r="N1517" i="13" s="1"/>
  <c r="F1518" i="3"/>
  <c r="E1520" i="13"/>
  <c r="N1520" i="13" s="1"/>
  <c r="F1517" i="9"/>
  <c r="K1519" i="13"/>
  <c r="F1517" i="5"/>
  <c r="G1520" i="13"/>
  <c r="N1511" i="13"/>
  <c r="F1517" i="8"/>
  <c r="J1513" i="13"/>
  <c r="N1513" i="13" s="1"/>
  <c r="F1518" i="9" l="1"/>
  <c r="K1528" i="13"/>
  <c r="F1518" i="10"/>
  <c r="L1522" i="13"/>
  <c r="F1519" i="3"/>
  <c r="E1525" i="13"/>
  <c r="F1519" i="12"/>
  <c r="D1523" i="13"/>
  <c r="F1518" i="8"/>
  <c r="J1529" i="13"/>
  <c r="F1518" i="11"/>
  <c r="M1534" i="13"/>
  <c r="F1518" i="4"/>
  <c r="F1532" i="13"/>
  <c r="N1519" i="13"/>
  <c r="F1518" i="5"/>
  <c r="G1521" i="13"/>
  <c r="F1518" i="7"/>
  <c r="I1524" i="13"/>
  <c r="F1518" i="6"/>
  <c r="H1525" i="13"/>
  <c r="F1519" i="5" l="1"/>
  <c r="G1532" i="13"/>
  <c r="F1520" i="12"/>
  <c r="D1522" i="13"/>
  <c r="F1519" i="4"/>
  <c r="F1531" i="13"/>
  <c r="F1520" i="3"/>
  <c r="E1521" i="13"/>
  <c r="F1519" i="11"/>
  <c r="M1523" i="13"/>
  <c r="F1519" i="10"/>
  <c r="L1523" i="13"/>
  <c r="F1519" i="6"/>
  <c r="H1522" i="13"/>
  <c r="F1519" i="7"/>
  <c r="I1523" i="13"/>
  <c r="F1519" i="8"/>
  <c r="J1523" i="13"/>
  <c r="F1519" i="9"/>
  <c r="K1522" i="13"/>
  <c r="F1520" i="7" l="1"/>
  <c r="I1521" i="13"/>
  <c r="F1521" i="3"/>
  <c r="E1526" i="13"/>
  <c r="F1520" i="6"/>
  <c r="H1533" i="13"/>
  <c r="F1520" i="4"/>
  <c r="F1527" i="13"/>
  <c r="F1520" i="10"/>
  <c r="L1525" i="13"/>
  <c r="F1521" i="12"/>
  <c r="D1524" i="13"/>
  <c r="F1520" i="9"/>
  <c r="K1525" i="13"/>
  <c r="F1520" i="8"/>
  <c r="J1531" i="13"/>
  <c r="F1520" i="11"/>
  <c r="M1521" i="13"/>
  <c r="F1520" i="5"/>
  <c r="G1527" i="13"/>
  <c r="F1521" i="4" l="1"/>
  <c r="F1521" i="13"/>
  <c r="F1521" i="6"/>
  <c r="H1524" i="13"/>
  <c r="F1521" i="9"/>
  <c r="K1527" i="13"/>
  <c r="F1521" i="5"/>
  <c r="G1522" i="13"/>
  <c r="F1522" i="12"/>
  <c r="D1534" i="13"/>
  <c r="F1522" i="3"/>
  <c r="E1524" i="13"/>
  <c r="F1521" i="10"/>
  <c r="L1528" i="13"/>
  <c r="F1521" i="11"/>
  <c r="M1524" i="13"/>
  <c r="F1521" i="7"/>
  <c r="I1528" i="13"/>
  <c r="F1521" i="8"/>
  <c r="J1524" i="13"/>
  <c r="F1522" i="11" l="1"/>
  <c r="M1526" i="13"/>
  <c r="F1522" i="5"/>
  <c r="G1525" i="13"/>
  <c r="F1522" i="10"/>
  <c r="L1529" i="13"/>
  <c r="F1522" i="9"/>
  <c r="K1523" i="13"/>
  <c r="F1522" i="8"/>
  <c r="J1521" i="13"/>
  <c r="F1523" i="3"/>
  <c r="E1527" i="13"/>
  <c r="F1522" i="6"/>
  <c r="H1527" i="13"/>
  <c r="F1522" i="7"/>
  <c r="I1529" i="13"/>
  <c r="F1523" i="12"/>
  <c r="D1526" i="13"/>
  <c r="F1522" i="4"/>
  <c r="F1522" i="13"/>
  <c r="F1523" i="7" l="1"/>
  <c r="I1522" i="13"/>
  <c r="F1523" i="9"/>
  <c r="K1530" i="13"/>
  <c r="F1523" i="4"/>
  <c r="F1525" i="13"/>
  <c r="F1523" i="6"/>
  <c r="H1521" i="13"/>
  <c r="F1523" i="10"/>
  <c r="L1526" i="13"/>
  <c r="F1524" i="12"/>
  <c r="D1535" i="13"/>
  <c r="F1524" i="3"/>
  <c r="E1532" i="13"/>
  <c r="F1523" i="5"/>
  <c r="G1531" i="13"/>
  <c r="F1523" i="8"/>
  <c r="J1522" i="13"/>
  <c r="F1523" i="11"/>
  <c r="M1530" i="13"/>
  <c r="F1524" i="6" l="1"/>
  <c r="H1535" i="13"/>
  <c r="F1525" i="3"/>
  <c r="E1522" i="13"/>
  <c r="F1524" i="4"/>
  <c r="F1526" i="13"/>
  <c r="F1524" i="5"/>
  <c r="G1526" i="13"/>
  <c r="F1525" i="12"/>
  <c r="D1529" i="13"/>
  <c r="F1524" i="11"/>
  <c r="M1533" i="13"/>
  <c r="F1524" i="9"/>
  <c r="K1529" i="13"/>
  <c r="F1524" i="8"/>
  <c r="J1528" i="13"/>
  <c r="F1524" i="10"/>
  <c r="L1527" i="13"/>
  <c r="F1524" i="7"/>
  <c r="I1531" i="13"/>
  <c r="F1525" i="8" l="1"/>
  <c r="J1525" i="13"/>
  <c r="F1525" i="5"/>
  <c r="G1523" i="13"/>
  <c r="F1525" i="9"/>
  <c r="K1524" i="13"/>
  <c r="F1525" i="4"/>
  <c r="F1530" i="13"/>
  <c r="F1526" i="3"/>
  <c r="E1523" i="13"/>
  <c r="F1525" i="7"/>
  <c r="I1530" i="13"/>
  <c r="F1525" i="11"/>
  <c r="M1531" i="13"/>
  <c r="F1525" i="10"/>
  <c r="L1524" i="13"/>
  <c r="F1526" i="12"/>
  <c r="D1525" i="13"/>
  <c r="F1525" i="6"/>
  <c r="H1530" i="13"/>
  <c r="F1526" i="11" l="1"/>
  <c r="M1529" i="13"/>
  <c r="F1526" i="4"/>
  <c r="F1524" i="13"/>
  <c r="F1526" i="6"/>
  <c r="H1526" i="13"/>
  <c r="F1526" i="7"/>
  <c r="I1535" i="13"/>
  <c r="F1526" i="9"/>
  <c r="K1521" i="13"/>
  <c r="F1527" i="3"/>
  <c r="E1533" i="13"/>
  <c r="F1526" i="5"/>
  <c r="G1528" i="13"/>
  <c r="F1526" i="10"/>
  <c r="L1533" i="13"/>
  <c r="F1527" i="12"/>
  <c r="D1530" i="13"/>
  <c r="F1526" i="8"/>
  <c r="J1533" i="13"/>
  <c r="F1527" i="7" l="1"/>
  <c r="I1534" i="13"/>
  <c r="F1527" i="8"/>
  <c r="J1530" i="13"/>
  <c r="F1527" i="6"/>
  <c r="H1523" i="13"/>
  <c r="F1528" i="3"/>
  <c r="E1528" i="13"/>
  <c r="F1528" i="12"/>
  <c r="D1533" i="13"/>
  <c r="F1527" i="4"/>
  <c r="F1528" i="13"/>
  <c r="F1527" i="5"/>
  <c r="G1524" i="13"/>
  <c r="N1524" i="13" s="1"/>
  <c r="F1527" i="10"/>
  <c r="L1521" i="13"/>
  <c r="N1521" i="13" s="1"/>
  <c r="F1527" i="9"/>
  <c r="K1526" i="13"/>
  <c r="F1527" i="11"/>
  <c r="M1528" i="13"/>
  <c r="F1528" i="5" l="1"/>
  <c r="G1530" i="13"/>
  <c r="F1528" i="11"/>
  <c r="M1535" i="13"/>
  <c r="F1528" i="4"/>
  <c r="F1523" i="13"/>
  <c r="N1523" i="13" s="1"/>
  <c r="F1528" i="6"/>
  <c r="H1529" i="13"/>
  <c r="F1528" i="9"/>
  <c r="K1533" i="13"/>
  <c r="F1529" i="12"/>
  <c r="D1531" i="13"/>
  <c r="F1528" i="8"/>
  <c r="J1526" i="13"/>
  <c r="F1529" i="3"/>
  <c r="E1531" i="13"/>
  <c r="F1528" i="10"/>
  <c r="L1532" i="13"/>
  <c r="F1528" i="7"/>
  <c r="I1532" i="13"/>
  <c r="F1529" i="6" l="1"/>
  <c r="H1528" i="13"/>
  <c r="F1529" i="4"/>
  <c r="F1529" i="13"/>
  <c r="F1529" i="7"/>
  <c r="I1527" i="13"/>
  <c r="F1530" i="12"/>
  <c r="D1532" i="13"/>
  <c r="F1529" i="11"/>
  <c r="M1532" i="13"/>
  <c r="F1529" i="9"/>
  <c r="K1532" i="13"/>
  <c r="F1529" i="5"/>
  <c r="G1533" i="13"/>
  <c r="F1529" i="8"/>
  <c r="J1534" i="13"/>
  <c r="F1529" i="10"/>
  <c r="L1530" i="13"/>
  <c r="F1530" i="3"/>
  <c r="E1535" i="13"/>
  <c r="F1530" i="8" l="1"/>
  <c r="J1527" i="13"/>
  <c r="F1531" i="12"/>
  <c r="D1527" i="13"/>
  <c r="F1530" i="5"/>
  <c r="G1529" i="13"/>
  <c r="F1530" i="7"/>
  <c r="I1525" i="13"/>
  <c r="F1531" i="3"/>
  <c r="E1530" i="13"/>
  <c r="N1530" i="13" s="1"/>
  <c r="F1530" i="9"/>
  <c r="K1534" i="13"/>
  <c r="F1530" i="4"/>
  <c r="F1535" i="13"/>
  <c r="F1530" i="10"/>
  <c r="L1531" i="13"/>
  <c r="F1530" i="11"/>
  <c r="M1527" i="13"/>
  <c r="F1530" i="6"/>
  <c r="H1532" i="13"/>
  <c r="F1531" i="7" l="1"/>
  <c r="I1533" i="13"/>
  <c r="F1531" i="4"/>
  <c r="F1533" i="13"/>
  <c r="N1533" i="13" s="1"/>
  <c r="F1531" i="5"/>
  <c r="G1535" i="13"/>
  <c r="F1531" i="10"/>
  <c r="L1534" i="13"/>
  <c r="N1527" i="13"/>
  <c r="F1532" i="12"/>
  <c r="D1528" i="13"/>
  <c r="N1528" i="13" s="1"/>
  <c r="F1531" i="6"/>
  <c r="H1534" i="13"/>
  <c r="F1531" i="11"/>
  <c r="M1525" i="13"/>
  <c r="N1525" i="13" s="1"/>
  <c r="F1532" i="3"/>
  <c r="E1529" i="13"/>
  <c r="N1529" i="13" s="1"/>
  <c r="F1531" i="9"/>
  <c r="K1535" i="13"/>
  <c r="F1531" i="8"/>
  <c r="J1532" i="13"/>
  <c r="N1532" i="13" s="1"/>
  <c r="F1532" i="5" l="1"/>
  <c r="G1534" i="13"/>
  <c r="F1532" i="4"/>
  <c r="F1534" i="13"/>
  <c r="F1532" i="6"/>
  <c r="H1531" i="13"/>
  <c r="F1532" i="9"/>
  <c r="K1531" i="13"/>
  <c r="F1533" i="12"/>
  <c r="D1538" i="13"/>
  <c r="F1532" i="7"/>
  <c r="I1526" i="13"/>
  <c r="N1526" i="13" s="1"/>
  <c r="F1532" i="10"/>
  <c r="L1535" i="13"/>
  <c r="F1532" i="8"/>
  <c r="J1535" i="13"/>
  <c r="F1533" i="3"/>
  <c r="E1534" i="13"/>
  <c r="N1534" i="13" s="1"/>
  <c r="F1532" i="11"/>
  <c r="M1522" i="13"/>
  <c r="N1522" i="13" s="1"/>
  <c r="F1533" i="8" l="1"/>
  <c r="J1539" i="13"/>
  <c r="F1533" i="9"/>
  <c r="K1536" i="13"/>
  <c r="N1535" i="13"/>
  <c r="N1531" i="13"/>
  <c r="F1533" i="10"/>
  <c r="L1539" i="13"/>
  <c r="F1533" i="6"/>
  <c r="H1540" i="13"/>
  <c r="F1533" i="11"/>
  <c r="M1539" i="13"/>
  <c r="F1533" i="7"/>
  <c r="I1539" i="13"/>
  <c r="F1533" i="4"/>
  <c r="F1537" i="13"/>
  <c r="F1534" i="3"/>
  <c r="E1540" i="13"/>
  <c r="F1534" i="12"/>
  <c r="D1540" i="13"/>
  <c r="F1533" i="5"/>
  <c r="G1538" i="13"/>
  <c r="F1534" i="4" l="1"/>
  <c r="F1538" i="13"/>
  <c r="F1534" i="10"/>
  <c r="L1545" i="13"/>
  <c r="F1534" i="7"/>
  <c r="I1541" i="13"/>
  <c r="F1534" i="5"/>
  <c r="G1536" i="13"/>
  <c r="F1535" i="12"/>
  <c r="D1536" i="13"/>
  <c r="F1534" i="11"/>
  <c r="M1540" i="13"/>
  <c r="F1534" i="9"/>
  <c r="K1545" i="13"/>
  <c r="F1535" i="3"/>
  <c r="E1538" i="13"/>
  <c r="F1534" i="6"/>
  <c r="H1538" i="13"/>
  <c r="F1534" i="8"/>
  <c r="J1536" i="13"/>
  <c r="F1536" i="3" l="1"/>
  <c r="E1536" i="13"/>
  <c r="F1535" i="5"/>
  <c r="G1537" i="13"/>
  <c r="F1535" i="9"/>
  <c r="K1537" i="13"/>
  <c r="F1535" i="7"/>
  <c r="I1536" i="13"/>
  <c r="F1535" i="11"/>
  <c r="M1542" i="13"/>
  <c r="F1535" i="10"/>
  <c r="L1537" i="13"/>
  <c r="F1535" i="6"/>
  <c r="H1544" i="13"/>
  <c r="F1536" i="12"/>
  <c r="D1547" i="13"/>
  <c r="F1535" i="8"/>
  <c r="J1549" i="13"/>
  <c r="F1535" i="4"/>
  <c r="F1536" i="13"/>
  <c r="F1536" i="7" l="1"/>
  <c r="I1537" i="13"/>
  <c r="F1536" i="6"/>
  <c r="H1543" i="13"/>
  <c r="F1536" i="9"/>
  <c r="K1539" i="13"/>
  <c r="F1536" i="10"/>
  <c r="L1536" i="13"/>
  <c r="F1536" i="4"/>
  <c r="F1541" i="13"/>
  <c r="F1536" i="5"/>
  <c r="G1542" i="13"/>
  <c r="F1536" i="11"/>
  <c r="M1544" i="13"/>
  <c r="F1537" i="3"/>
  <c r="E1537" i="13"/>
  <c r="F1536" i="8"/>
  <c r="J1545" i="13"/>
  <c r="F1537" i="12"/>
  <c r="D1543" i="13"/>
  <c r="F1537" i="10" l="1"/>
  <c r="L1549" i="13"/>
  <c r="F1537" i="9"/>
  <c r="K1542" i="13"/>
  <c r="F1538" i="12"/>
  <c r="D1537" i="13"/>
  <c r="F1537" i="5"/>
  <c r="G1541" i="13"/>
  <c r="F1537" i="6"/>
  <c r="H1539" i="13"/>
  <c r="F1537" i="4"/>
  <c r="F1547" i="13"/>
  <c r="F1537" i="7"/>
  <c r="I1545" i="13"/>
  <c r="F1537" i="11"/>
  <c r="M1537" i="13"/>
  <c r="F1537" i="8"/>
  <c r="J1537" i="13"/>
  <c r="F1538" i="3"/>
  <c r="E1541" i="13"/>
  <c r="F1538" i="11" l="1"/>
  <c r="M1541" i="13"/>
  <c r="F1538" i="5"/>
  <c r="G1546" i="13"/>
  <c r="F1538" i="7"/>
  <c r="I1543" i="13"/>
  <c r="F1539" i="12"/>
  <c r="D1546" i="13"/>
  <c r="F1539" i="3"/>
  <c r="E1546" i="13"/>
  <c r="F1538" i="4"/>
  <c r="F1546" i="13"/>
  <c r="F1538" i="9"/>
  <c r="K1543" i="13"/>
  <c r="F1538" i="6"/>
  <c r="H1550" i="13"/>
  <c r="F1538" i="8"/>
  <c r="J1543" i="13"/>
  <c r="F1538" i="10"/>
  <c r="L1548" i="13"/>
  <c r="F1539" i="6" l="1"/>
  <c r="H1536" i="13"/>
  <c r="F1540" i="12"/>
  <c r="D1548" i="13"/>
  <c r="F1539" i="9"/>
  <c r="K1540" i="13"/>
  <c r="F1539" i="7"/>
  <c r="I1542" i="13"/>
  <c r="F1539" i="4"/>
  <c r="F1540" i="13"/>
  <c r="F1539" i="5"/>
  <c r="G1547" i="13"/>
  <c r="F1540" i="3"/>
  <c r="E1542" i="13"/>
  <c r="F1539" i="10"/>
  <c r="L1542" i="13"/>
  <c r="F1539" i="8"/>
  <c r="J1541" i="13"/>
  <c r="F1539" i="11"/>
  <c r="M1536" i="13"/>
  <c r="F1540" i="10" l="1"/>
  <c r="L1541" i="13"/>
  <c r="F1540" i="7"/>
  <c r="I1549" i="13"/>
  <c r="F1541" i="3"/>
  <c r="E1544" i="13"/>
  <c r="F1540" i="9"/>
  <c r="K1544" i="13"/>
  <c r="F1540" i="11"/>
  <c r="M1548" i="13"/>
  <c r="F1540" i="5"/>
  <c r="G1540" i="13"/>
  <c r="F1541" i="12"/>
  <c r="D1544" i="13"/>
  <c r="N1536" i="13"/>
  <c r="F1540" i="8"/>
  <c r="J1542" i="13"/>
  <c r="F1540" i="4"/>
  <c r="F1550" i="13"/>
  <c r="F1540" i="6"/>
  <c r="H1537" i="13"/>
  <c r="N1537" i="13" s="1"/>
  <c r="F1541" i="9" l="1"/>
  <c r="K1538" i="13"/>
  <c r="F1541" i="6"/>
  <c r="H1541" i="13"/>
  <c r="F1542" i="3"/>
  <c r="E1548" i="13"/>
  <c r="F1541" i="7"/>
  <c r="I1540" i="13"/>
  <c r="F1542" i="12"/>
  <c r="D1541" i="13"/>
  <c r="F1541" i="4"/>
  <c r="F1542" i="13"/>
  <c r="F1541" i="5"/>
  <c r="G1539" i="13"/>
  <c r="F1541" i="8"/>
  <c r="J1550" i="13"/>
  <c r="F1541" i="11"/>
  <c r="M1538" i="13"/>
  <c r="F1541" i="10"/>
  <c r="L1538" i="13"/>
  <c r="F1542" i="5" l="1"/>
  <c r="G1543" i="13"/>
  <c r="F1543" i="3"/>
  <c r="E1547" i="13"/>
  <c r="F1542" i="10"/>
  <c r="L1543" i="13"/>
  <c r="F1542" i="4"/>
  <c r="F1543" i="13"/>
  <c r="F1542" i="6"/>
  <c r="H1548" i="13"/>
  <c r="F1542" i="11"/>
  <c r="M1549" i="13"/>
  <c r="F1543" i="12"/>
  <c r="D1542" i="13"/>
  <c r="F1542" i="9"/>
  <c r="K1546" i="13"/>
  <c r="F1542" i="8"/>
  <c r="J1548" i="13"/>
  <c r="F1542" i="7"/>
  <c r="I1538" i="13"/>
  <c r="F1543" i="4" l="1"/>
  <c r="F1549" i="13"/>
  <c r="F1543" i="10"/>
  <c r="L1544" i="13"/>
  <c r="F1544" i="3"/>
  <c r="E1550" i="13"/>
  <c r="F1544" i="12"/>
  <c r="D1545" i="13"/>
  <c r="F1543" i="11"/>
  <c r="M1547" i="13"/>
  <c r="F1543" i="6"/>
  <c r="H1542" i="13"/>
  <c r="N1542" i="13" s="1"/>
  <c r="F1543" i="5"/>
  <c r="G1544" i="13"/>
  <c r="F1543" i="7"/>
  <c r="I1550" i="13"/>
  <c r="F1543" i="8"/>
  <c r="J1540" i="13"/>
  <c r="F1543" i="9"/>
  <c r="K1547" i="13"/>
  <c r="F1544" i="5" l="1"/>
  <c r="G1549" i="13"/>
  <c r="F1545" i="3"/>
  <c r="E1539" i="13"/>
  <c r="F1544" i="6"/>
  <c r="H1546" i="13"/>
  <c r="F1544" i="10"/>
  <c r="L1546" i="13"/>
  <c r="F1544" i="8"/>
  <c r="J1538" i="13"/>
  <c r="N1538" i="13" s="1"/>
  <c r="F1544" i="9"/>
  <c r="K1550" i="13"/>
  <c r="F1544" i="4"/>
  <c r="F1539" i="13"/>
  <c r="F1544" i="11"/>
  <c r="M1550" i="13"/>
  <c r="F1544" i="7"/>
  <c r="I1548" i="13"/>
  <c r="F1545" i="12"/>
  <c r="D1550" i="13"/>
  <c r="F1545" i="11" l="1"/>
  <c r="M1543" i="13"/>
  <c r="F1545" i="10"/>
  <c r="L1547" i="13"/>
  <c r="F1545" i="6"/>
  <c r="H1547" i="13"/>
  <c r="F1546" i="12"/>
  <c r="D1539" i="13"/>
  <c r="N1539" i="13" s="1"/>
  <c r="F1545" i="9"/>
  <c r="K1548" i="13"/>
  <c r="F1546" i="3"/>
  <c r="E1543" i="13"/>
  <c r="N1543" i="13" s="1"/>
  <c r="F1545" i="4"/>
  <c r="F1544" i="13"/>
  <c r="F1545" i="7"/>
  <c r="I1544" i="13"/>
  <c r="F1545" i="8"/>
  <c r="J1546" i="13"/>
  <c r="F1545" i="5"/>
  <c r="G1548" i="13"/>
  <c r="F1546" i="4" l="1"/>
  <c r="F1545" i="13"/>
  <c r="F1546" i="6"/>
  <c r="H1545" i="13"/>
  <c r="F1546" i="5"/>
  <c r="G1545" i="13"/>
  <c r="F1547" i="3"/>
  <c r="E1545" i="13"/>
  <c r="F1546" i="8"/>
  <c r="J1547" i="13"/>
  <c r="N1547" i="13" s="1"/>
  <c r="F1546" i="9"/>
  <c r="K1541" i="13"/>
  <c r="N1541" i="13" s="1"/>
  <c r="F1546" i="10"/>
  <c r="L1540" i="13"/>
  <c r="N1540" i="13" s="1"/>
  <c r="F1546" i="7"/>
  <c r="I1547" i="13"/>
  <c r="F1547" i="12"/>
  <c r="D1549" i="13"/>
  <c r="F1546" i="11"/>
  <c r="M1546" i="13"/>
  <c r="F1547" i="10" l="1"/>
  <c r="L1550" i="13"/>
  <c r="F1547" i="5"/>
  <c r="G1550" i="13"/>
  <c r="N1550" i="13" s="1"/>
  <c r="F1547" i="11"/>
  <c r="M1545" i="13"/>
  <c r="N1545" i="13" s="1"/>
  <c r="F1547" i="9"/>
  <c r="K1549" i="13"/>
  <c r="F1547" i="6"/>
  <c r="H1549" i="13"/>
  <c r="F1548" i="12"/>
  <c r="D1552" i="13"/>
  <c r="F1547" i="8"/>
  <c r="J1544" i="13"/>
  <c r="N1544" i="13" s="1"/>
  <c r="F1547" i="4"/>
  <c r="F1548" i="13"/>
  <c r="N1548" i="13" s="1"/>
  <c r="F1547" i="7"/>
  <c r="I1546" i="13"/>
  <c r="N1546" i="13" s="1"/>
  <c r="F1548" i="3"/>
  <c r="E1549" i="13"/>
  <c r="N1549" i="13" s="1"/>
  <c r="F1548" i="4" l="1"/>
  <c r="F1559" i="13"/>
  <c r="F1548" i="9"/>
  <c r="K1554" i="13"/>
  <c r="F1549" i="3"/>
  <c r="E1553" i="13"/>
  <c r="F1548" i="8"/>
  <c r="J1551" i="13"/>
  <c r="F1548" i="11"/>
  <c r="M1561" i="13"/>
  <c r="F1548" i="7"/>
  <c r="I1551" i="13"/>
  <c r="F1549" i="12"/>
  <c r="D1556" i="13"/>
  <c r="F1548" i="5"/>
  <c r="G1555" i="13"/>
  <c r="F1548" i="6"/>
  <c r="H1563" i="13"/>
  <c r="F1548" i="10"/>
  <c r="L1551" i="13"/>
  <c r="F1549" i="8" l="1"/>
  <c r="J1552" i="13"/>
  <c r="F1550" i="12"/>
  <c r="D1553" i="13"/>
  <c r="F1550" i="3"/>
  <c r="E1552" i="13"/>
  <c r="F1549" i="5"/>
  <c r="G1559" i="13"/>
  <c r="F1549" i="10"/>
  <c r="L1552" i="13"/>
  <c r="F1549" i="7"/>
  <c r="I1552" i="13"/>
  <c r="F1549" i="9"/>
  <c r="K1551" i="13"/>
  <c r="F1549" i="6"/>
  <c r="H1558" i="13"/>
  <c r="F1549" i="11"/>
  <c r="M1562" i="13"/>
  <c r="F1549" i="4"/>
  <c r="F1553" i="13"/>
  <c r="F1550" i="9" l="1"/>
  <c r="K1564" i="13"/>
  <c r="F1551" i="3"/>
  <c r="E1557" i="13"/>
  <c r="F1550" i="5"/>
  <c r="G1552" i="13"/>
  <c r="F1550" i="4"/>
  <c r="F1562" i="13"/>
  <c r="F1550" i="7"/>
  <c r="I1560" i="13"/>
  <c r="F1551" i="12"/>
  <c r="D1557" i="13"/>
  <c r="F1550" i="6"/>
  <c r="H1555" i="13"/>
  <c r="F1550" i="11"/>
  <c r="M1558" i="13"/>
  <c r="F1550" i="10"/>
  <c r="L1554" i="13"/>
  <c r="F1550" i="8"/>
  <c r="J1563" i="13"/>
  <c r="F1551" i="6" l="1"/>
  <c r="H1564" i="13"/>
  <c r="F1551" i="5"/>
  <c r="G1553" i="13"/>
  <c r="F1552" i="12"/>
  <c r="D1563" i="13"/>
  <c r="F1552" i="3"/>
  <c r="E1551" i="13"/>
  <c r="F1551" i="7"/>
  <c r="I1553" i="13"/>
  <c r="F1551" i="10"/>
  <c r="L1556" i="13"/>
  <c r="F1551" i="9"/>
  <c r="K1552" i="13"/>
  <c r="F1551" i="8"/>
  <c r="J1560" i="13"/>
  <c r="F1551" i="11"/>
  <c r="M1551" i="13"/>
  <c r="F1551" i="4"/>
  <c r="F1551" i="13"/>
  <c r="F1552" i="11" l="1"/>
  <c r="M1554" i="13"/>
  <c r="F1552" i="8"/>
  <c r="J1558" i="13"/>
  <c r="F1553" i="3"/>
  <c r="E1559" i="13"/>
  <c r="F1552" i="9"/>
  <c r="K1560" i="13"/>
  <c r="F1553" i="12"/>
  <c r="D1551" i="13"/>
  <c r="F1552" i="4"/>
  <c r="F1552" i="13"/>
  <c r="F1552" i="5"/>
  <c r="G1551" i="13"/>
  <c r="F1552" i="10"/>
  <c r="L1564" i="13"/>
  <c r="F1552" i="7"/>
  <c r="I1554" i="13"/>
  <c r="F1552" i="6"/>
  <c r="H1557" i="13"/>
  <c r="F1553" i="9" l="1"/>
  <c r="K1553" i="13"/>
  <c r="F1553" i="5"/>
  <c r="G1554" i="13"/>
  <c r="F1553" i="6"/>
  <c r="H1553" i="13"/>
  <c r="F1553" i="4"/>
  <c r="F1555" i="13"/>
  <c r="F1554" i="3"/>
  <c r="E1562" i="13"/>
  <c r="F1553" i="8"/>
  <c r="J1553" i="13"/>
  <c r="F1554" i="12"/>
  <c r="D1559" i="13"/>
  <c r="F1553" i="7"/>
  <c r="I1563" i="13"/>
  <c r="F1553" i="10"/>
  <c r="L1560" i="13"/>
  <c r="F1553" i="11"/>
  <c r="M1555" i="13"/>
  <c r="F1554" i="4" l="1"/>
  <c r="F1554" i="13"/>
  <c r="F1554" i="6"/>
  <c r="H1551" i="13"/>
  <c r="N1551" i="13" s="1"/>
  <c r="F1554" i="11"/>
  <c r="M1565" i="13"/>
  <c r="F1554" i="8"/>
  <c r="J1556" i="13"/>
  <c r="F1555" i="12"/>
  <c r="D1562" i="13"/>
  <c r="F1554" i="10"/>
  <c r="L1557" i="13"/>
  <c r="F1554" i="5"/>
  <c r="G1562" i="13"/>
  <c r="F1555" i="3"/>
  <c r="E1555" i="13"/>
  <c r="F1554" i="7"/>
  <c r="I1561" i="13"/>
  <c r="F1554" i="9"/>
  <c r="K1555" i="13"/>
  <c r="F1555" i="5" l="1"/>
  <c r="G1556" i="13"/>
  <c r="F1555" i="11"/>
  <c r="M1552" i="13"/>
  <c r="F1555" i="9"/>
  <c r="K1558" i="13"/>
  <c r="F1555" i="10"/>
  <c r="L1559" i="13"/>
  <c r="F1555" i="6"/>
  <c r="H1565" i="13"/>
  <c r="F1555" i="7"/>
  <c r="I1558" i="13"/>
  <c r="F1556" i="12"/>
  <c r="D1558" i="13"/>
  <c r="F1555" i="4"/>
  <c r="F1557" i="13"/>
  <c r="F1556" i="3"/>
  <c r="E1554" i="13"/>
  <c r="F1555" i="8"/>
  <c r="J1561" i="13"/>
  <c r="F1556" i="10" l="1"/>
  <c r="L1555" i="13"/>
  <c r="F1556" i="4"/>
  <c r="F1565" i="13"/>
  <c r="F1557" i="12"/>
  <c r="D1554" i="13"/>
  <c r="F1556" i="9"/>
  <c r="K1556" i="13"/>
  <c r="F1556" i="7"/>
  <c r="I1556" i="13"/>
  <c r="F1556" i="8"/>
  <c r="J1554" i="13"/>
  <c r="F1556" i="11"/>
  <c r="M1556" i="13"/>
  <c r="F1557" i="3"/>
  <c r="E1561" i="13"/>
  <c r="F1556" i="6"/>
  <c r="H1561" i="13"/>
  <c r="F1556" i="5"/>
  <c r="G1557" i="13"/>
  <c r="F1557" i="9" l="1"/>
  <c r="K1557" i="13"/>
  <c r="F1558" i="12"/>
  <c r="D1555" i="13"/>
  <c r="F1557" i="5"/>
  <c r="G1561" i="13"/>
  <c r="F1557" i="8"/>
  <c r="J1565" i="13"/>
  <c r="F1557" i="6"/>
  <c r="H1552" i="13"/>
  <c r="N1552" i="13" s="1"/>
  <c r="F1557" i="4"/>
  <c r="F1561" i="13"/>
  <c r="F1557" i="11"/>
  <c r="M1557" i="13"/>
  <c r="F1557" i="7"/>
  <c r="I1565" i="13"/>
  <c r="F1557" i="10"/>
  <c r="L1553" i="13"/>
  <c r="F1558" i="3"/>
  <c r="E1564" i="13"/>
  <c r="F1558" i="11" l="1"/>
  <c r="M1563" i="13"/>
  <c r="F1558" i="5"/>
  <c r="G1560" i="13"/>
  <c r="F1559" i="3"/>
  <c r="E1556" i="13"/>
  <c r="F1558" i="4"/>
  <c r="F1564" i="13"/>
  <c r="F1559" i="12"/>
  <c r="D1560" i="13"/>
  <c r="F1558" i="10"/>
  <c r="L1558" i="13"/>
  <c r="F1558" i="6"/>
  <c r="H1554" i="13"/>
  <c r="N1554" i="13" s="1"/>
  <c r="F1558" i="9"/>
  <c r="K1565" i="13"/>
  <c r="F1558" i="7"/>
  <c r="I1555" i="13"/>
  <c r="N1555" i="13" s="1"/>
  <c r="F1558" i="8"/>
  <c r="J1555" i="13"/>
  <c r="F1559" i="6" l="1"/>
  <c r="H1560" i="13"/>
  <c r="F1560" i="3"/>
  <c r="E1558" i="13"/>
  <c r="F1559" i="10"/>
  <c r="L1565" i="13"/>
  <c r="F1559" i="5"/>
  <c r="G1564" i="13"/>
  <c r="F1559" i="8"/>
  <c r="J1562" i="13"/>
  <c r="F1560" i="12"/>
  <c r="D1564" i="13"/>
  <c r="F1559" i="7"/>
  <c r="I1562" i="13"/>
  <c r="F1559" i="11"/>
  <c r="M1560" i="13"/>
  <c r="F1559" i="9"/>
  <c r="K1559" i="13"/>
  <c r="F1559" i="4"/>
  <c r="F1556" i="13"/>
  <c r="F1560" i="10" l="1"/>
  <c r="L1561" i="13"/>
  <c r="F1560" i="4"/>
  <c r="F1560" i="13"/>
  <c r="F1561" i="3"/>
  <c r="E1563" i="13"/>
  <c r="F1560" i="8"/>
  <c r="J1564" i="13"/>
  <c r="F1560" i="6"/>
  <c r="H1559" i="13"/>
  <c r="F1560" i="7"/>
  <c r="I1564" i="13"/>
  <c r="F1561" i="12"/>
  <c r="D1561" i="13"/>
  <c r="N1561" i="13" s="1"/>
  <c r="F1560" i="9"/>
  <c r="K1561" i="13"/>
  <c r="F1560" i="11"/>
  <c r="M1559" i="13"/>
  <c r="F1560" i="5"/>
  <c r="G1565" i="13"/>
  <c r="F1562" i="12" l="1"/>
  <c r="D1565" i="13"/>
  <c r="F1562" i="3"/>
  <c r="E1560" i="13"/>
  <c r="N1560" i="13" s="1"/>
  <c r="F1561" i="4"/>
  <c r="F1563" i="13"/>
  <c r="F1561" i="11"/>
  <c r="M1553" i="13"/>
  <c r="N1553" i="13" s="1"/>
  <c r="F1561" i="6"/>
  <c r="H1556" i="13"/>
  <c r="N1556" i="13" s="1"/>
  <c r="F1561" i="5"/>
  <c r="G1558" i="13"/>
  <c r="F1561" i="10"/>
  <c r="L1563" i="13"/>
  <c r="F1561" i="9"/>
  <c r="K1563" i="13"/>
  <c r="F1561" i="8"/>
  <c r="J1559" i="13"/>
  <c r="F1561" i="7"/>
  <c r="I1559" i="13"/>
  <c r="N1559" i="13" s="1"/>
  <c r="F1562" i="10" l="1"/>
  <c r="L1562" i="13"/>
  <c r="F1562" i="4"/>
  <c r="F1558" i="13"/>
  <c r="N1558" i="13" s="1"/>
  <c r="F1562" i="7"/>
  <c r="I1557" i="13"/>
  <c r="N1557" i="13" s="1"/>
  <c r="F1563" i="3"/>
  <c r="E1565" i="13"/>
  <c r="N1565" i="13" s="1"/>
  <c r="F1562" i="6"/>
  <c r="H1562" i="13"/>
  <c r="N1562" i="13" s="1"/>
  <c r="F1563" i="12"/>
  <c r="D1575" i="13"/>
  <c r="F1562" i="5"/>
  <c r="G1563" i="13"/>
  <c r="N1563" i="13" s="1"/>
  <c r="F1562" i="8"/>
  <c r="J1557" i="13"/>
  <c r="F1562" i="9"/>
  <c r="K1562" i="13"/>
  <c r="F1562" i="11"/>
  <c r="M1564" i="13"/>
  <c r="N1564" i="13" s="1"/>
  <c r="F1564" i="3" l="1"/>
  <c r="E1566" i="13"/>
  <c r="F1563" i="7"/>
  <c r="I1569" i="13"/>
  <c r="F1564" i="12"/>
  <c r="D1566" i="13"/>
  <c r="F1563" i="4"/>
  <c r="F1566" i="13"/>
  <c r="F1563" i="5"/>
  <c r="G1567" i="13"/>
  <c r="F1563" i="9"/>
  <c r="K1569" i="13"/>
  <c r="F1563" i="6"/>
  <c r="H1572" i="13"/>
  <c r="F1563" i="10"/>
  <c r="L1573" i="13"/>
  <c r="F1563" i="11"/>
  <c r="M1567" i="13"/>
  <c r="F1563" i="8"/>
  <c r="J1569" i="13"/>
  <c r="F1564" i="10" l="1"/>
  <c r="L1569" i="13"/>
  <c r="F1564" i="4"/>
  <c r="F1567" i="13"/>
  <c r="F1564" i="6"/>
  <c r="H1579" i="13"/>
  <c r="F1565" i="12"/>
  <c r="D1569" i="13"/>
  <c r="F1564" i="8"/>
  <c r="J1567" i="13"/>
  <c r="F1564" i="9"/>
  <c r="K1566" i="13"/>
  <c r="F1564" i="7"/>
  <c r="I1570" i="13"/>
  <c r="F1564" i="11"/>
  <c r="M1566" i="13"/>
  <c r="F1564" i="5"/>
  <c r="G1568" i="13"/>
  <c r="F1565" i="3"/>
  <c r="E1568" i="13"/>
  <c r="F1565" i="11" l="1"/>
  <c r="M1570" i="13"/>
  <c r="F1566" i="12"/>
  <c r="D1574" i="13"/>
  <c r="F1565" i="7"/>
  <c r="I1567" i="13"/>
  <c r="F1565" i="6"/>
  <c r="H1575" i="13"/>
  <c r="F1565" i="9"/>
  <c r="K1580" i="13"/>
  <c r="F1565" i="4"/>
  <c r="F1571" i="13"/>
  <c r="F1566" i="3"/>
  <c r="E1575" i="13"/>
  <c r="F1565" i="8"/>
  <c r="J1570" i="13"/>
  <c r="F1565" i="5"/>
  <c r="G1566" i="13"/>
  <c r="F1565" i="10"/>
  <c r="L1568" i="13"/>
  <c r="F1566" i="8" l="1"/>
  <c r="J1573" i="13"/>
  <c r="F1566" i="6"/>
  <c r="H1571" i="13"/>
  <c r="F1567" i="3"/>
  <c r="E1571" i="13"/>
  <c r="F1566" i="7"/>
  <c r="I1568" i="13"/>
  <c r="F1566" i="10"/>
  <c r="L1578" i="13"/>
  <c r="F1566" i="4"/>
  <c r="F1573" i="13"/>
  <c r="F1567" i="12"/>
  <c r="D1572" i="13"/>
  <c r="F1566" i="5"/>
  <c r="G1574" i="13"/>
  <c r="F1566" i="9"/>
  <c r="K1576" i="13"/>
  <c r="F1566" i="11"/>
  <c r="M1568" i="13"/>
  <c r="F1567" i="7" l="1"/>
  <c r="I1573" i="13"/>
  <c r="F1568" i="3"/>
  <c r="E1567" i="13"/>
  <c r="F1567" i="4"/>
  <c r="F1568" i="13"/>
  <c r="F1567" i="11"/>
  <c r="M1574" i="13"/>
  <c r="F1568" i="12"/>
  <c r="D1568" i="13"/>
  <c r="F1567" i="6"/>
  <c r="H1576" i="13"/>
  <c r="F1567" i="5"/>
  <c r="G1571" i="13"/>
  <c r="F1567" i="10"/>
  <c r="L1576" i="13"/>
  <c r="F1567" i="9"/>
  <c r="K1577" i="13"/>
  <c r="F1567" i="8"/>
  <c r="J1566" i="13"/>
  <c r="F1568" i="10" l="1"/>
  <c r="L1577" i="13"/>
  <c r="F1568" i="11"/>
  <c r="M1577" i="13"/>
  <c r="F1568" i="5"/>
  <c r="G1573" i="13"/>
  <c r="F1568" i="4"/>
  <c r="F1572" i="13"/>
  <c r="F1568" i="8"/>
  <c r="J1578" i="13"/>
  <c r="F1568" i="6"/>
  <c r="H1566" i="13"/>
  <c r="F1569" i="3"/>
  <c r="E1572" i="13"/>
  <c r="F1568" i="9"/>
  <c r="K1573" i="13"/>
  <c r="F1569" i="12"/>
  <c r="D1570" i="13"/>
  <c r="F1568" i="7"/>
  <c r="I1566" i="13"/>
  <c r="F1570" i="12" l="1"/>
  <c r="D1579" i="13"/>
  <c r="F1569" i="9"/>
  <c r="K1578" i="13"/>
  <c r="F1569" i="4"/>
  <c r="F1574" i="13"/>
  <c r="F1570" i="3"/>
  <c r="E1576" i="13"/>
  <c r="F1569" i="5"/>
  <c r="G1575" i="13"/>
  <c r="F1569" i="6"/>
  <c r="H1567" i="13"/>
  <c r="F1569" i="11"/>
  <c r="M1571" i="13"/>
  <c r="F1569" i="7"/>
  <c r="I1571" i="13"/>
  <c r="F1569" i="8"/>
  <c r="J1568" i="13"/>
  <c r="F1569" i="10"/>
  <c r="L1567" i="13"/>
  <c r="F1570" i="11" l="1"/>
  <c r="M1572" i="13"/>
  <c r="F1571" i="3"/>
  <c r="E1574" i="13"/>
  <c r="F1570" i="10"/>
  <c r="L1570" i="13"/>
  <c r="F1570" i="6"/>
  <c r="H1578" i="13"/>
  <c r="F1570" i="4"/>
  <c r="F1569" i="13"/>
  <c r="F1570" i="8"/>
  <c r="J1571" i="13"/>
  <c r="F1570" i="9"/>
  <c r="K1570" i="13"/>
  <c r="F1570" i="5"/>
  <c r="G1570" i="13"/>
  <c r="F1570" i="7"/>
  <c r="I1578" i="13"/>
  <c r="F1571" i="12"/>
  <c r="D1577" i="13"/>
  <c r="F1571" i="5" l="1"/>
  <c r="G1576" i="13"/>
  <c r="F1571" i="6"/>
  <c r="H1577" i="13"/>
  <c r="F1571" i="9"/>
  <c r="K1571" i="13"/>
  <c r="F1571" i="10"/>
  <c r="L1566" i="13"/>
  <c r="N1566" i="13" s="1"/>
  <c r="F1572" i="12"/>
  <c r="D1578" i="13"/>
  <c r="F1571" i="8"/>
  <c r="J1572" i="13"/>
  <c r="F1572" i="3"/>
  <c r="E1570" i="13"/>
  <c r="F1571" i="7"/>
  <c r="I1572" i="13"/>
  <c r="F1571" i="4"/>
  <c r="F1570" i="13"/>
  <c r="F1571" i="11"/>
  <c r="M1580" i="13"/>
  <c r="F1572" i="9" l="1"/>
  <c r="K1567" i="13"/>
  <c r="F1572" i="11"/>
  <c r="M1573" i="13"/>
  <c r="F1572" i="8"/>
  <c r="J1574" i="13"/>
  <c r="F1572" i="4"/>
  <c r="F1580" i="13"/>
  <c r="F1573" i="12"/>
  <c r="D1576" i="13"/>
  <c r="F1572" i="6"/>
  <c r="H1580" i="13"/>
  <c r="F1572" i="10"/>
  <c r="L1575" i="13"/>
  <c r="F1573" i="3"/>
  <c r="E1578" i="13"/>
  <c r="F1572" i="7"/>
  <c r="I1577" i="13"/>
  <c r="F1572" i="5"/>
  <c r="G1572" i="13"/>
  <c r="F1573" i="10" l="1"/>
  <c r="L1571" i="13"/>
  <c r="F1573" i="5"/>
  <c r="G1569" i="13"/>
  <c r="F1573" i="6"/>
  <c r="H1570" i="13"/>
  <c r="N1570" i="13" s="1"/>
  <c r="F1573" i="8"/>
  <c r="J1577" i="13"/>
  <c r="F1573" i="7"/>
  <c r="I1576" i="13"/>
  <c r="F1574" i="12"/>
  <c r="D1567" i="13"/>
  <c r="N1567" i="13" s="1"/>
  <c r="F1573" i="11"/>
  <c r="M1578" i="13"/>
  <c r="F1574" i="3"/>
  <c r="E1579" i="13"/>
  <c r="F1573" i="4"/>
  <c r="F1577" i="13"/>
  <c r="F1573" i="9"/>
  <c r="K1572" i="13"/>
  <c r="F1574" i="11" l="1"/>
  <c r="M1576" i="13"/>
  <c r="F1574" i="8"/>
  <c r="J1575" i="13"/>
  <c r="F1574" i="9"/>
  <c r="K1575" i="13"/>
  <c r="F1575" i="12"/>
  <c r="D1580" i="13"/>
  <c r="F1574" i="6"/>
  <c r="H1569" i="13"/>
  <c r="F1574" i="4"/>
  <c r="F1576" i="13"/>
  <c r="F1574" i="7"/>
  <c r="I1574" i="13"/>
  <c r="F1574" i="5"/>
  <c r="G1579" i="13"/>
  <c r="F1575" i="3"/>
  <c r="E1569" i="13"/>
  <c r="F1574" i="10"/>
  <c r="L1574" i="13"/>
  <c r="F1575" i="5" l="1"/>
  <c r="G1577" i="13"/>
  <c r="F1576" i="12"/>
  <c r="D1571" i="13"/>
  <c r="N1571" i="13" s="1"/>
  <c r="F1575" i="7"/>
  <c r="I1579" i="13"/>
  <c r="F1575" i="9"/>
  <c r="K1574" i="13"/>
  <c r="F1575" i="10"/>
  <c r="L1572" i="13"/>
  <c r="N1572" i="13" s="1"/>
  <c r="F1575" i="4"/>
  <c r="F1579" i="13"/>
  <c r="F1575" i="8"/>
  <c r="J1579" i="13"/>
  <c r="F1576" i="3"/>
  <c r="E1577" i="13"/>
  <c r="N1577" i="13" s="1"/>
  <c r="F1575" i="6"/>
  <c r="H1574" i="13"/>
  <c r="N1574" i="13" s="1"/>
  <c r="F1575" i="11"/>
  <c r="M1579" i="13"/>
  <c r="F1576" i="9" l="1"/>
  <c r="K1568" i="13"/>
  <c r="F1576" i="7"/>
  <c r="I1580" i="13"/>
  <c r="F1576" i="11"/>
  <c r="M1575" i="13"/>
  <c r="F1576" i="4"/>
  <c r="F1575" i="13"/>
  <c r="F1576" i="6"/>
  <c r="H1568" i="13"/>
  <c r="N1568" i="13" s="1"/>
  <c r="F1577" i="12"/>
  <c r="D1573" i="13"/>
  <c r="F1577" i="3"/>
  <c r="E1580" i="13"/>
  <c r="F1576" i="10"/>
  <c r="L1580" i="13"/>
  <c r="F1576" i="5"/>
  <c r="G1580" i="13"/>
  <c r="F1576" i="8"/>
  <c r="J1580" i="13"/>
  <c r="F1577" i="10" l="1"/>
  <c r="L1579" i="13"/>
  <c r="F1577" i="4"/>
  <c r="F1578" i="13"/>
  <c r="N1580" i="13"/>
  <c r="F1578" i="3"/>
  <c r="E1573" i="13"/>
  <c r="N1573" i="13" s="1"/>
  <c r="F1577" i="11"/>
  <c r="M1569" i="13"/>
  <c r="N1569" i="13" s="1"/>
  <c r="F1577" i="8"/>
  <c r="J1576" i="13"/>
  <c r="N1576" i="13" s="1"/>
  <c r="F1578" i="12"/>
  <c r="D1581" i="13"/>
  <c r="F1577" i="7"/>
  <c r="I1575" i="13"/>
  <c r="N1575" i="13" s="1"/>
  <c r="F1577" i="5"/>
  <c r="G1578" i="13"/>
  <c r="F1577" i="6"/>
  <c r="H1573" i="13"/>
  <c r="F1577" i="9"/>
  <c r="K1579" i="13"/>
  <c r="F1578" i="11" l="1"/>
  <c r="M1581" i="13"/>
  <c r="F1579" i="3"/>
  <c r="E1583" i="13"/>
  <c r="F1578" i="7"/>
  <c r="I1584" i="13"/>
  <c r="F1578" i="9"/>
  <c r="K1585" i="13"/>
  <c r="F1579" i="12"/>
  <c r="D1588" i="13"/>
  <c r="N1578" i="13"/>
  <c r="F1578" i="6"/>
  <c r="H1586" i="13"/>
  <c r="F1578" i="8"/>
  <c r="J1586" i="13"/>
  <c r="F1578" i="4"/>
  <c r="F1583" i="13"/>
  <c r="N1579" i="13"/>
  <c r="F1578" i="5"/>
  <c r="G1583" i="13"/>
  <c r="F1578" i="10"/>
  <c r="L1588" i="13"/>
  <c r="F1579" i="9" l="1"/>
  <c r="K1589" i="13"/>
  <c r="F1579" i="7"/>
  <c r="I1592" i="13"/>
  <c r="F1579" i="8"/>
  <c r="J1584" i="13"/>
  <c r="F1579" i="10"/>
  <c r="L1589" i="13"/>
  <c r="F1579" i="6"/>
  <c r="H1592" i="13"/>
  <c r="F1579" i="5"/>
  <c r="G1581" i="13"/>
  <c r="F1580" i="3"/>
  <c r="E1581" i="13"/>
  <c r="F1580" i="12"/>
  <c r="D1585" i="13"/>
  <c r="F1579" i="4"/>
  <c r="F1581" i="13"/>
  <c r="F1579" i="11"/>
  <c r="M1588" i="13"/>
  <c r="F1580" i="11" l="1"/>
  <c r="M1593" i="13"/>
  <c r="F1580" i="4"/>
  <c r="F1587" i="13"/>
  <c r="F1581" i="12"/>
  <c r="D1583" i="13"/>
  <c r="F1580" i="10"/>
  <c r="L1584" i="13"/>
  <c r="F1581" i="3"/>
  <c r="E1590" i="13"/>
  <c r="F1580" i="8"/>
  <c r="J1588" i="13"/>
  <c r="F1580" i="5"/>
  <c r="G1587" i="13"/>
  <c r="F1580" i="7"/>
  <c r="I1582" i="13"/>
  <c r="F1580" i="6"/>
  <c r="H1588" i="13"/>
  <c r="F1580" i="9"/>
  <c r="K1588" i="13"/>
  <c r="F1581" i="10" l="1"/>
  <c r="L1585" i="13"/>
  <c r="F1581" i="5"/>
  <c r="G1584" i="13"/>
  <c r="F1582" i="12"/>
  <c r="D1590" i="13"/>
  <c r="F1581" i="7"/>
  <c r="I1591" i="13"/>
  <c r="F1581" i="8"/>
  <c r="J1582" i="13"/>
  <c r="F1581" i="6"/>
  <c r="H1589" i="13"/>
  <c r="F1581" i="4"/>
  <c r="F1584" i="13"/>
  <c r="F1582" i="3"/>
  <c r="E1587" i="13"/>
  <c r="F1581" i="9"/>
  <c r="K1593" i="13"/>
  <c r="F1581" i="11"/>
  <c r="M1594" i="13"/>
  <c r="F1583" i="3" l="1"/>
  <c r="E1586" i="13"/>
  <c r="F1582" i="7"/>
  <c r="I1586" i="13"/>
  <c r="F1582" i="4"/>
  <c r="F1582" i="13"/>
  <c r="F1583" i="12"/>
  <c r="D1587" i="13"/>
  <c r="F1582" i="6"/>
  <c r="H1583" i="13"/>
  <c r="F1582" i="5"/>
  <c r="G1582" i="13"/>
  <c r="F1582" i="8"/>
  <c r="J1581" i="13"/>
  <c r="F1582" i="11"/>
  <c r="M1584" i="13"/>
  <c r="F1582" i="9"/>
  <c r="K1582" i="13"/>
  <c r="F1582" i="10"/>
  <c r="L1587" i="13"/>
  <c r="F1583" i="11" l="1"/>
  <c r="M1591" i="13"/>
  <c r="F1584" i="12"/>
  <c r="D1582" i="13"/>
  <c r="F1583" i="8"/>
  <c r="J1592" i="13"/>
  <c r="F1583" i="4"/>
  <c r="F1585" i="13"/>
  <c r="F1583" i="5"/>
  <c r="G1585" i="13"/>
  <c r="F1583" i="7"/>
  <c r="I1593" i="13"/>
  <c r="F1583" i="9"/>
  <c r="K1586" i="13"/>
  <c r="F1583" i="6"/>
  <c r="H1581" i="13"/>
  <c r="F1583" i="10"/>
  <c r="L1582" i="13"/>
  <c r="F1584" i="3"/>
  <c r="E1582" i="13"/>
  <c r="F1584" i="4" l="1"/>
  <c r="F1590" i="13"/>
  <c r="F1584" i="9"/>
  <c r="K1583" i="13"/>
  <c r="F1584" i="8"/>
  <c r="J1591" i="13"/>
  <c r="F1584" i="7"/>
  <c r="I1587" i="13"/>
  <c r="F1585" i="3"/>
  <c r="E1585" i="13"/>
  <c r="F1585" i="12"/>
  <c r="D1586" i="13"/>
  <c r="F1584" i="6"/>
  <c r="H1590" i="13"/>
  <c r="F1584" i="10"/>
  <c r="L1583" i="13"/>
  <c r="F1584" i="5"/>
  <c r="G1590" i="13"/>
  <c r="F1584" i="11"/>
  <c r="M1587" i="13"/>
  <c r="F1585" i="10" l="1"/>
  <c r="L1591" i="13"/>
  <c r="F1585" i="7"/>
  <c r="I1585" i="13"/>
  <c r="F1585" i="6"/>
  <c r="H1585" i="13"/>
  <c r="F1585" i="8"/>
  <c r="J1585" i="13"/>
  <c r="F1586" i="12"/>
  <c r="D1584" i="13"/>
  <c r="F1585" i="5"/>
  <c r="G1589" i="13"/>
  <c r="F1585" i="9"/>
  <c r="K1587" i="13"/>
  <c r="F1586" i="3"/>
  <c r="E1589" i="13"/>
  <c r="F1585" i="11"/>
  <c r="M1582" i="13"/>
  <c r="F1585" i="4"/>
  <c r="F1586" i="13"/>
  <c r="F1586" i="8" l="1"/>
  <c r="J1593" i="13"/>
  <c r="F1586" i="9"/>
  <c r="K1590" i="13"/>
  <c r="F1586" i="6"/>
  <c r="H1587" i="13"/>
  <c r="F1586" i="4"/>
  <c r="F1594" i="13"/>
  <c r="F1586" i="11"/>
  <c r="M1595" i="13"/>
  <c r="F1586" i="5"/>
  <c r="G1586" i="13"/>
  <c r="F1586" i="7"/>
  <c r="I1581" i="13"/>
  <c r="F1587" i="12"/>
  <c r="D1589" i="13"/>
  <c r="F1587" i="3"/>
  <c r="E1591" i="13"/>
  <c r="F1586" i="10"/>
  <c r="L1581" i="13"/>
  <c r="F1587" i="6" l="1"/>
  <c r="H1595" i="13"/>
  <c r="F1587" i="5"/>
  <c r="G1594" i="13"/>
  <c r="F1587" i="9"/>
  <c r="K1584" i="13"/>
  <c r="F1588" i="3"/>
  <c r="E1584" i="13"/>
  <c r="F1587" i="11"/>
  <c r="M1586" i="13"/>
  <c r="F1587" i="8"/>
  <c r="J1590" i="13"/>
  <c r="F1587" i="7"/>
  <c r="I1589" i="13"/>
  <c r="F1587" i="10"/>
  <c r="L1593" i="13"/>
  <c r="F1588" i="12"/>
  <c r="D1595" i="13"/>
  <c r="F1587" i="4"/>
  <c r="F1591" i="13"/>
  <c r="F1588" i="9" l="1"/>
  <c r="K1592" i="13"/>
  <c r="F1588" i="5"/>
  <c r="G1593" i="13"/>
  <c r="F1588" i="8"/>
  <c r="J1583" i="13"/>
  <c r="F1589" i="12"/>
  <c r="D1592" i="13"/>
  <c r="F1588" i="11"/>
  <c r="M1589" i="13"/>
  <c r="F1588" i="6"/>
  <c r="H1582" i="13"/>
  <c r="N1582" i="13" s="1"/>
  <c r="F1589" i="3"/>
  <c r="E1594" i="13"/>
  <c r="F1588" i="4"/>
  <c r="F1589" i="13"/>
  <c r="F1588" i="10"/>
  <c r="L1592" i="13"/>
  <c r="F1588" i="7"/>
  <c r="I1588" i="13"/>
  <c r="F1590" i="3" l="1"/>
  <c r="E1595" i="13"/>
  <c r="F1590" i="12"/>
  <c r="D1591" i="13"/>
  <c r="F1589" i="7"/>
  <c r="I1583" i="13"/>
  <c r="F1589" i="8"/>
  <c r="J1589" i="13"/>
  <c r="N1589" i="13" s="1"/>
  <c r="F1589" i="10"/>
  <c r="L1586" i="13"/>
  <c r="N1586" i="13" s="1"/>
  <c r="F1589" i="6"/>
  <c r="H1594" i="13"/>
  <c r="F1589" i="5"/>
  <c r="G1595" i="13"/>
  <c r="F1589" i="4"/>
  <c r="F1593" i="13"/>
  <c r="F1589" i="11"/>
  <c r="M1592" i="13"/>
  <c r="F1589" i="9"/>
  <c r="K1595" i="13"/>
  <c r="F1590" i="4" l="1"/>
  <c r="F1595" i="13"/>
  <c r="F1590" i="8"/>
  <c r="J1594" i="13"/>
  <c r="F1590" i="5"/>
  <c r="G1591" i="13"/>
  <c r="N1591" i="13" s="1"/>
  <c r="F1590" i="7"/>
  <c r="I1590" i="13"/>
  <c r="F1590" i="9"/>
  <c r="K1591" i="13"/>
  <c r="F1590" i="6"/>
  <c r="H1591" i="13"/>
  <c r="F1591" i="12"/>
  <c r="D1593" i="13"/>
  <c r="F1590" i="11"/>
  <c r="M1585" i="13"/>
  <c r="N1585" i="13" s="1"/>
  <c r="F1590" i="10"/>
  <c r="L1595" i="13"/>
  <c r="F1591" i="3"/>
  <c r="E1592" i="13"/>
  <c r="F1591" i="7" l="1"/>
  <c r="I1594" i="13"/>
  <c r="F1591" i="5"/>
  <c r="G1592" i="13"/>
  <c r="F1591" i="6"/>
  <c r="H1593" i="13"/>
  <c r="F1591" i="9"/>
  <c r="K1594" i="13"/>
  <c r="F1591" i="8"/>
  <c r="J1587" i="13"/>
  <c r="N1587" i="13" s="1"/>
  <c r="F1592" i="12"/>
  <c r="D1594" i="13"/>
  <c r="N1594" i="13" s="1"/>
  <c r="F1592" i="3"/>
  <c r="E1593" i="13"/>
  <c r="N1593" i="13" s="1"/>
  <c r="F1591" i="11"/>
  <c r="M1583" i="13"/>
  <c r="N1583" i="13" s="1"/>
  <c r="F1591" i="10"/>
  <c r="L1594" i="13"/>
  <c r="F1591" i="4"/>
  <c r="F1592" i="13"/>
  <c r="N1592" i="13" s="1"/>
  <c r="F1592" i="11" l="1"/>
  <c r="M1590" i="13"/>
  <c r="F1592" i="9"/>
  <c r="K1581" i="13"/>
  <c r="N1581" i="13" s="1"/>
  <c r="F1592" i="4"/>
  <c r="F1588" i="13"/>
  <c r="F1593" i="3"/>
  <c r="E1588" i="13"/>
  <c r="F1592" i="6"/>
  <c r="H1584" i="13"/>
  <c r="N1584" i="13" s="1"/>
  <c r="F1593" i="12"/>
  <c r="D1599" i="13"/>
  <c r="F1592" i="5"/>
  <c r="G1588" i="13"/>
  <c r="F1592" i="8"/>
  <c r="J1595" i="13"/>
  <c r="F1592" i="7"/>
  <c r="I1595" i="13"/>
  <c r="F1592" i="10"/>
  <c r="L1590" i="13"/>
  <c r="N1588" i="13" l="1"/>
  <c r="F1593" i="8"/>
  <c r="J1597" i="13"/>
  <c r="F1594" i="3"/>
  <c r="E1596" i="13"/>
  <c r="F1593" i="5"/>
  <c r="G1596" i="13"/>
  <c r="F1593" i="4"/>
  <c r="F1605" i="13"/>
  <c r="F1593" i="10"/>
  <c r="L1601" i="13"/>
  <c r="F1594" i="12"/>
  <c r="D1607" i="13"/>
  <c r="F1593" i="9"/>
  <c r="K1596" i="13"/>
  <c r="N1595" i="13"/>
  <c r="N1590" i="13"/>
  <c r="F1593" i="7"/>
  <c r="I1598" i="13"/>
  <c r="F1593" i="6"/>
  <c r="H1600" i="13"/>
  <c r="F1593" i="11"/>
  <c r="M1597" i="13"/>
  <c r="F1594" i="5" l="1"/>
  <c r="G1602" i="13"/>
  <c r="F1594" i="4"/>
  <c r="F1602" i="13"/>
  <c r="F1594" i="11"/>
  <c r="M1606" i="13"/>
  <c r="F1594" i="6"/>
  <c r="H1606" i="13"/>
  <c r="F1595" i="3"/>
  <c r="E1602" i="13"/>
  <c r="F1594" i="9"/>
  <c r="K1602" i="13"/>
  <c r="F1594" i="7"/>
  <c r="I1597" i="13"/>
  <c r="F1594" i="10"/>
  <c r="L1597" i="13"/>
  <c r="F1594" i="8"/>
  <c r="J1603" i="13"/>
  <c r="F1595" i="12"/>
  <c r="D1604" i="13"/>
  <c r="F1595" i="10" l="1"/>
  <c r="L1598" i="13"/>
  <c r="F1595" i="7"/>
  <c r="I1603" i="13"/>
  <c r="F1595" i="11"/>
  <c r="M1603" i="13"/>
  <c r="F1595" i="6"/>
  <c r="H1599" i="13"/>
  <c r="F1596" i="12"/>
  <c r="D1596" i="13"/>
  <c r="F1595" i="9"/>
  <c r="K1601" i="13"/>
  <c r="F1595" i="4"/>
  <c r="F1596" i="13"/>
  <c r="F1595" i="8"/>
  <c r="J1608" i="13"/>
  <c r="F1596" i="3"/>
  <c r="E1604" i="13"/>
  <c r="F1595" i="5"/>
  <c r="G1604" i="13"/>
  <c r="F1596" i="6" l="1"/>
  <c r="H1609" i="13"/>
  <c r="F1596" i="4"/>
  <c r="F1600" i="13"/>
  <c r="F1596" i="11"/>
  <c r="M1598" i="13"/>
  <c r="F1596" i="5"/>
  <c r="G1605" i="13"/>
  <c r="F1596" i="9"/>
  <c r="K1599" i="13"/>
  <c r="F1596" i="7"/>
  <c r="I1599" i="13"/>
  <c r="F1596" i="8"/>
  <c r="J1601" i="13"/>
  <c r="F1597" i="3"/>
  <c r="E1600" i="13"/>
  <c r="F1597" i="12"/>
  <c r="D1606" i="13"/>
  <c r="F1596" i="10"/>
  <c r="L1596" i="13"/>
  <c r="F1597" i="11" l="1"/>
  <c r="M1610" i="13"/>
  <c r="F1597" i="7"/>
  <c r="I1596" i="13"/>
  <c r="F1597" i="4"/>
  <c r="F1598" i="13"/>
  <c r="F1597" i="8"/>
  <c r="J1596" i="13"/>
  <c r="F1598" i="12"/>
  <c r="D1600" i="13"/>
  <c r="F1597" i="9"/>
  <c r="K1598" i="13"/>
  <c r="F1597" i="6"/>
  <c r="H1601" i="13"/>
  <c r="F1597" i="5"/>
  <c r="G1600" i="13"/>
  <c r="F1597" i="10"/>
  <c r="L1605" i="13"/>
  <c r="F1598" i="3"/>
  <c r="E1599" i="13"/>
  <c r="F1598" i="6" l="1"/>
  <c r="H1597" i="13"/>
  <c r="F1598" i="4"/>
  <c r="F1604" i="13"/>
  <c r="F1599" i="3"/>
  <c r="E1605" i="13"/>
  <c r="F1598" i="9"/>
  <c r="K1597" i="13"/>
  <c r="F1598" i="7"/>
  <c r="I1607" i="13"/>
  <c r="F1598" i="5"/>
  <c r="G1599" i="13"/>
  <c r="F1598" i="8"/>
  <c r="J1599" i="13"/>
  <c r="F1598" i="10"/>
  <c r="L1599" i="13"/>
  <c r="F1599" i="12"/>
  <c r="D1597" i="13"/>
  <c r="F1598" i="11"/>
  <c r="M1600" i="13"/>
  <c r="F1599" i="8" l="1"/>
  <c r="J1600" i="13"/>
  <c r="F1600" i="3"/>
  <c r="E1606" i="13"/>
  <c r="F1599" i="11"/>
  <c r="M1596" i="13"/>
  <c r="F1599" i="5"/>
  <c r="G1597" i="13"/>
  <c r="F1599" i="9"/>
  <c r="K1603" i="13"/>
  <c r="F1600" i="12"/>
  <c r="D1598" i="13"/>
  <c r="F1599" i="4"/>
  <c r="F1606" i="13"/>
  <c r="F1599" i="7"/>
  <c r="I1601" i="13"/>
  <c r="F1599" i="10"/>
  <c r="L1602" i="13"/>
  <c r="F1599" i="6"/>
  <c r="H1607" i="13"/>
  <c r="F1600" i="5" l="1"/>
  <c r="G1598" i="13"/>
  <c r="F1600" i="4"/>
  <c r="F1601" i="13"/>
  <c r="F1600" i="11"/>
  <c r="M1602" i="13"/>
  <c r="F1600" i="7"/>
  <c r="I1605" i="13"/>
  <c r="F1601" i="12"/>
  <c r="D1601" i="13"/>
  <c r="F1600" i="10"/>
  <c r="L1609" i="13"/>
  <c r="F1601" i="3"/>
  <c r="E1601" i="13"/>
  <c r="F1600" i="6"/>
  <c r="H1598" i="13"/>
  <c r="F1600" i="9"/>
  <c r="K1600" i="13"/>
  <c r="F1600" i="8"/>
  <c r="J1598" i="13"/>
  <c r="F1601" i="11" l="1"/>
  <c r="M1604" i="13"/>
  <c r="F1601" i="8"/>
  <c r="J1607" i="13"/>
  <c r="F1601" i="10"/>
  <c r="L1603" i="13"/>
  <c r="F1602" i="3"/>
  <c r="E1597" i="13"/>
  <c r="F1601" i="9"/>
  <c r="K1610" i="13"/>
  <c r="F1602" i="12"/>
  <c r="D1609" i="13"/>
  <c r="F1601" i="4"/>
  <c r="F1608" i="13"/>
  <c r="F1601" i="7"/>
  <c r="I1608" i="13"/>
  <c r="F1601" i="6"/>
  <c r="H1603" i="13"/>
  <c r="F1601" i="5"/>
  <c r="G1601" i="13"/>
  <c r="F1603" i="3" l="1"/>
  <c r="E1607" i="13"/>
  <c r="F1602" i="4"/>
  <c r="F1597" i="13"/>
  <c r="N1597" i="13" s="1"/>
  <c r="F1602" i="10"/>
  <c r="L1604" i="13"/>
  <c r="F1603" i="12"/>
  <c r="D1608" i="13"/>
  <c r="F1602" i="7"/>
  <c r="I1600" i="13"/>
  <c r="F1602" i="8"/>
  <c r="J1605" i="13"/>
  <c r="F1602" i="5"/>
  <c r="G1603" i="13"/>
  <c r="F1602" i="6"/>
  <c r="H1604" i="13"/>
  <c r="F1602" i="9"/>
  <c r="K1605" i="13"/>
  <c r="F1602" i="11"/>
  <c r="M1609" i="13"/>
  <c r="F1603" i="10" l="1"/>
  <c r="L1607" i="13"/>
  <c r="F1603" i="8"/>
  <c r="J1602" i="13"/>
  <c r="F1603" i="4"/>
  <c r="F1603" i="13"/>
  <c r="F1603" i="9"/>
  <c r="K1607" i="13"/>
  <c r="F1603" i="7"/>
  <c r="I1604" i="13"/>
  <c r="F1603" i="5"/>
  <c r="G1607" i="13"/>
  <c r="F1603" i="11"/>
  <c r="M1607" i="13"/>
  <c r="F1603" i="6"/>
  <c r="H1605" i="13"/>
  <c r="F1604" i="12"/>
  <c r="D1610" i="13"/>
  <c r="F1604" i="3"/>
  <c r="E1598" i="13"/>
  <c r="N1598" i="13" s="1"/>
  <c r="F1604" i="4" l="1"/>
  <c r="F1607" i="13"/>
  <c r="N1607" i="13" s="1"/>
  <c r="F1604" i="5"/>
  <c r="G1608" i="13"/>
  <c r="F1604" i="8"/>
  <c r="J1606" i="13"/>
  <c r="F1604" i="11"/>
  <c r="M1608" i="13"/>
  <c r="F1605" i="12"/>
  <c r="D1602" i="13"/>
  <c r="F1604" i="6"/>
  <c r="H1602" i="13"/>
  <c r="F1604" i="7"/>
  <c r="I1602" i="13"/>
  <c r="F1605" i="3"/>
  <c r="E1603" i="13"/>
  <c r="F1604" i="10"/>
  <c r="L1600" i="13"/>
  <c r="N1600" i="13" s="1"/>
  <c r="F1604" i="9"/>
  <c r="K1608" i="13"/>
  <c r="F1605" i="9" l="1"/>
  <c r="K1606" i="13"/>
  <c r="F1605" i="6"/>
  <c r="H1608" i="13"/>
  <c r="F1605" i="5"/>
  <c r="G1606" i="13"/>
  <c r="N1602" i="13"/>
  <c r="F1605" i="7"/>
  <c r="I1610" i="13"/>
  <c r="F1606" i="12"/>
  <c r="D1603" i="13"/>
  <c r="N1603" i="13" s="1"/>
  <c r="F1605" i="8"/>
  <c r="J1604" i="13"/>
  <c r="F1605" i="10"/>
  <c r="L1606" i="13"/>
  <c r="F1605" i="4"/>
  <c r="F1599" i="13"/>
  <c r="F1606" i="3"/>
  <c r="E1610" i="13"/>
  <c r="F1605" i="11"/>
  <c r="M1605" i="13"/>
  <c r="F1606" i="4" l="1"/>
  <c r="F1610" i="13"/>
  <c r="F1606" i="7"/>
  <c r="I1606" i="13"/>
  <c r="N1606" i="13" s="1"/>
  <c r="F1606" i="10"/>
  <c r="L1610" i="13"/>
  <c r="F1606" i="5"/>
  <c r="G1609" i="13"/>
  <c r="F1606" i="11"/>
  <c r="M1599" i="13"/>
  <c r="N1599" i="13" s="1"/>
  <c r="F1606" i="6"/>
  <c r="H1610" i="13"/>
  <c r="F1606" i="8"/>
  <c r="J1609" i="13"/>
  <c r="F1607" i="3"/>
  <c r="E1609" i="13"/>
  <c r="F1607" i="12"/>
  <c r="D1605" i="13"/>
  <c r="N1605" i="13" s="1"/>
  <c r="F1606" i="9"/>
  <c r="K1604" i="13"/>
  <c r="N1604" i="13" s="1"/>
  <c r="F1607" i="10" l="1"/>
  <c r="L1608" i="13"/>
  <c r="F1607" i="8"/>
  <c r="J1610" i="13"/>
  <c r="F1607" i="6"/>
  <c r="H1596" i="13"/>
  <c r="N1596" i="13" s="1"/>
  <c r="F1607" i="9"/>
  <c r="K1609" i="13"/>
  <c r="F1608" i="12"/>
  <c r="D1617" i="13"/>
  <c r="F1607" i="7"/>
  <c r="I1609" i="13"/>
  <c r="F1607" i="11"/>
  <c r="M1601" i="13"/>
  <c r="N1601" i="13" s="1"/>
  <c r="F1607" i="4"/>
  <c r="F1609" i="13"/>
  <c r="N1609" i="13" s="1"/>
  <c r="F1608" i="3"/>
  <c r="E1608" i="13"/>
  <c r="N1608" i="13" s="1"/>
  <c r="F1607" i="5"/>
  <c r="G1610" i="13"/>
  <c r="N1610" i="13" s="1"/>
  <c r="F1608" i="4" l="1"/>
  <c r="F1616" i="13"/>
  <c r="F1608" i="9"/>
  <c r="K1612" i="13"/>
  <c r="F1608" i="11"/>
  <c r="M1615" i="13"/>
  <c r="F1608" i="6"/>
  <c r="H1619" i="13"/>
  <c r="F1608" i="5"/>
  <c r="G1617" i="13"/>
  <c r="F1608" i="7"/>
  <c r="I1612" i="13"/>
  <c r="F1608" i="8"/>
  <c r="J1614" i="13"/>
  <c r="F1609" i="3"/>
  <c r="E1613" i="13"/>
  <c r="F1609" i="12"/>
  <c r="D1614" i="13"/>
  <c r="F1608" i="10"/>
  <c r="L1618" i="13"/>
  <c r="F1610" i="3" l="1"/>
  <c r="E1617" i="13"/>
  <c r="F1609" i="6"/>
  <c r="H1613" i="13"/>
  <c r="F1609" i="8"/>
  <c r="J1612" i="13"/>
  <c r="F1609" i="11"/>
  <c r="M1619" i="13"/>
  <c r="F1609" i="7"/>
  <c r="I1614" i="13"/>
  <c r="F1609" i="9"/>
  <c r="K1618" i="13"/>
  <c r="F1609" i="10"/>
  <c r="L1611" i="13"/>
  <c r="F1610" i="12"/>
  <c r="D1613" i="13"/>
  <c r="F1609" i="5"/>
  <c r="G1620" i="13"/>
  <c r="F1609" i="4"/>
  <c r="F1617" i="13"/>
  <c r="F1610" i="11" l="1"/>
  <c r="M1614" i="13"/>
  <c r="F1611" i="12"/>
  <c r="D1620" i="13"/>
  <c r="F1610" i="10"/>
  <c r="L1622" i="13"/>
  <c r="F1610" i="8"/>
  <c r="J1619" i="13"/>
  <c r="F1610" i="4"/>
  <c r="F1625" i="13"/>
  <c r="F1610" i="9"/>
  <c r="K1611" i="13"/>
  <c r="F1610" i="6"/>
  <c r="H1615" i="13"/>
  <c r="F1610" i="5"/>
  <c r="G1613" i="13"/>
  <c r="F1610" i="7"/>
  <c r="I1623" i="13"/>
  <c r="F1611" i="3"/>
  <c r="E1614" i="13"/>
  <c r="F1611" i="5" l="1"/>
  <c r="G1612" i="13"/>
  <c r="F1611" i="8"/>
  <c r="J1623" i="13"/>
  <c r="F1612" i="3"/>
  <c r="E1611" i="13"/>
  <c r="F1611" i="6"/>
  <c r="H1618" i="13"/>
  <c r="F1611" i="10"/>
  <c r="L1612" i="13"/>
  <c r="F1611" i="9"/>
  <c r="K1617" i="13"/>
  <c r="F1612" i="12"/>
  <c r="D1611" i="13"/>
  <c r="F1611" i="7"/>
  <c r="I1615" i="13"/>
  <c r="F1611" i="4"/>
  <c r="F1620" i="13"/>
  <c r="F1611" i="11"/>
  <c r="M1613" i="13"/>
  <c r="F1612" i="6" l="1"/>
  <c r="H1616" i="13"/>
  <c r="F1613" i="3"/>
  <c r="E1615" i="13"/>
  <c r="F1612" i="11"/>
  <c r="M1611" i="13"/>
  <c r="F1612" i="9"/>
  <c r="K1616" i="13"/>
  <c r="F1613" i="12"/>
  <c r="D1621" i="13"/>
  <c r="F1612" i="4"/>
  <c r="F1613" i="13"/>
  <c r="F1612" i="8"/>
  <c r="J1611" i="13"/>
  <c r="F1612" i="10"/>
  <c r="L1617" i="13"/>
  <c r="F1612" i="7"/>
  <c r="I1616" i="13"/>
  <c r="F1612" i="5"/>
  <c r="G1625" i="13"/>
  <c r="F1613" i="10" l="1"/>
  <c r="L1619" i="13"/>
  <c r="F1613" i="9"/>
  <c r="K1620" i="13"/>
  <c r="F1613" i="8"/>
  <c r="J1615" i="13"/>
  <c r="F1613" i="11"/>
  <c r="M1622" i="13"/>
  <c r="F1613" i="5"/>
  <c r="G1611" i="13"/>
  <c r="F1613" i="4"/>
  <c r="F1611" i="13"/>
  <c r="F1614" i="3"/>
  <c r="E1621" i="13"/>
  <c r="F1613" i="7"/>
  <c r="I1611" i="13"/>
  <c r="F1614" i="12"/>
  <c r="D1624" i="13"/>
  <c r="F1613" i="6"/>
  <c r="H1612" i="13"/>
  <c r="F1614" i="11" l="1"/>
  <c r="M1612" i="13"/>
  <c r="F1615" i="3"/>
  <c r="E1618" i="13"/>
  <c r="F1614" i="8"/>
  <c r="J1616" i="13"/>
  <c r="F1614" i="6"/>
  <c r="H1614" i="13"/>
  <c r="F1614" i="9"/>
  <c r="K1619" i="13"/>
  <c r="F1614" i="4"/>
  <c r="F1612" i="13"/>
  <c r="F1615" i="12"/>
  <c r="D1615" i="13"/>
  <c r="F1614" i="5"/>
  <c r="G1624" i="13"/>
  <c r="F1614" i="7"/>
  <c r="I1619" i="13"/>
  <c r="F1614" i="10"/>
  <c r="L1616" i="13"/>
  <c r="F1615" i="8" l="1"/>
  <c r="J1621" i="13"/>
  <c r="F1615" i="10"/>
  <c r="L1621" i="13"/>
  <c r="F1615" i="4"/>
  <c r="F1621" i="13"/>
  <c r="F1616" i="12"/>
  <c r="D1622" i="13"/>
  <c r="F1615" i="7"/>
  <c r="I1622" i="13"/>
  <c r="F1616" i="3"/>
  <c r="E1620" i="13"/>
  <c r="F1615" i="9"/>
  <c r="K1622" i="13"/>
  <c r="F1615" i="5"/>
  <c r="G1616" i="13"/>
  <c r="F1615" i="11"/>
  <c r="M1616" i="13"/>
  <c r="F1615" i="6"/>
  <c r="H1623" i="13"/>
  <c r="F1616" i="5" l="1"/>
  <c r="G1615" i="13"/>
  <c r="F1617" i="12"/>
  <c r="D1623" i="13"/>
  <c r="F1616" i="9"/>
  <c r="K1624" i="13"/>
  <c r="F1616" i="4"/>
  <c r="F1615" i="13"/>
  <c r="F1617" i="3"/>
  <c r="E1616" i="13"/>
  <c r="F1616" i="10"/>
  <c r="L1613" i="13"/>
  <c r="F1616" i="6"/>
  <c r="H1622" i="13"/>
  <c r="F1616" i="11"/>
  <c r="M1623" i="13"/>
  <c r="F1616" i="7"/>
  <c r="I1620" i="13"/>
  <c r="F1616" i="8"/>
  <c r="J1618" i="13"/>
  <c r="F1617" i="9" l="1"/>
  <c r="K1615" i="13"/>
  <c r="F1617" i="8"/>
  <c r="J1624" i="13"/>
  <c r="F1617" i="10"/>
  <c r="L1624" i="13"/>
  <c r="F1617" i="7"/>
  <c r="I1618" i="13"/>
  <c r="F1618" i="3"/>
  <c r="E1612" i="13"/>
  <c r="F1618" i="12"/>
  <c r="D1618" i="13"/>
  <c r="F1617" i="5"/>
  <c r="G1618" i="13"/>
  <c r="F1617" i="6"/>
  <c r="H1611" i="13"/>
  <c r="N1611" i="13" s="1"/>
  <c r="F1617" i="11"/>
  <c r="M1625" i="13"/>
  <c r="F1617" i="4"/>
  <c r="F1618" i="13"/>
  <c r="F1618" i="7" l="1"/>
  <c r="I1624" i="13"/>
  <c r="F1618" i="5"/>
  <c r="G1621" i="13"/>
  <c r="F1618" i="10"/>
  <c r="L1614" i="13"/>
  <c r="F1619" i="12"/>
  <c r="D1619" i="13"/>
  <c r="F1618" i="4"/>
  <c r="F1614" i="13"/>
  <c r="F1618" i="11"/>
  <c r="M1618" i="13"/>
  <c r="N1618" i="13" s="1"/>
  <c r="F1618" i="8"/>
  <c r="J1622" i="13"/>
  <c r="F1619" i="3"/>
  <c r="E1625" i="13"/>
  <c r="F1618" i="6"/>
  <c r="H1621" i="13"/>
  <c r="F1618" i="9"/>
  <c r="K1621" i="13"/>
  <c r="F1619" i="8" l="1"/>
  <c r="J1613" i="13"/>
  <c r="F1619" i="10"/>
  <c r="L1615" i="13"/>
  <c r="N1615" i="13" s="1"/>
  <c r="F1619" i="11"/>
  <c r="M1621" i="13"/>
  <c r="F1619" i="5"/>
  <c r="G1614" i="13"/>
  <c r="F1619" i="6"/>
  <c r="H1625" i="13"/>
  <c r="F1619" i="4"/>
  <c r="F1624" i="13"/>
  <c r="F1619" i="7"/>
  <c r="I1621" i="13"/>
  <c r="F1619" i="9"/>
  <c r="K1623" i="13"/>
  <c r="F1620" i="3"/>
  <c r="E1624" i="13"/>
  <c r="F1620" i="12"/>
  <c r="D1625" i="13"/>
  <c r="F1620" i="5" l="1"/>
  <c r="G1622" i="13"/>
  <c r="F1620" i="4"/>
  <c r="F1619" i="13"/>
  <c r="F1620" i="7"/>
  <c r="I1613" i="13"/>
  <c r="N1621" i="13"/>
  <c r="F1620" i="11"/>
  <c r="M1624" i="13"/>
  <c r="F1620" i="10"/>
  <c r="L1620" i="13"/>
  <c r="F1620" i="6"/>
  <c r="H1617" i="13"/>
  <c r="F1621" i="12"/>
  <c r="D1616" i="13"/>
  <c r="N1616" i="13" s="1"/>
  <c r="F1621" i="3"/>
  <c r="E1619" i="13"/>
  <c r="F1620" i="9"/>
  <c r="K1613" i="13"/>
  <c r="F1620" i="8"/>
  <c r="J1620" i="13"/>
  <c r="F1622" i="3" l="1"/>
  <c r="E1622" i="13"/>
  <c r="F1622" i="12"/>
  <c r="D1612" i="13"/>
  <c r="N1612" i="13" s="1"/>
  <c r="N1613" i="13"/>
  <c r="F1621" i="8"/>
  <c r="J1617" i="13"/>
  <c r="F1621" i="6"/>
  <c r="H1620" i="13"/>
  <c r="F1621" i="7"/>
  <c r="I1617" i="13"/>
  <c r="F1621" i="9"/>
  <c r="K1614" i="13"/>
  <c r="N1614" i="13" s="1"/>
  <c r="F1621" i="10"/>
  <c r="L1623" i="13"/>
  <c r="F1621" i="4"/>
  <c r="F1623" i="13"/>
  <c r="F1621" i="11"/>
  <c r="M1617" i="13"/>
  <c r="N1617" i="13" s="1"/>
  <c r="F1621" i="5"/>
  <c r="G1619" i="13"/>
  <c r="N1619" i="13" s="1"/>
  <c r="F1622" i="10" l="1"/>
  <c r="L1625" i="13"/>
  <c r="F1622" i="8"/>
  <c r="J1625" i="13"/>
  <c r="F1622" i="9"/>
  <c r="K1625" i="13"/>
  <c r="F1622" i="11"/>
  <c r="M1620" i="13"/>
  <c r="F1622" i="7"/>
  <c r="I1625" i="13"/>
  <c r="N1625" i="13" s="1"/>
  <c r="F1623" i="12"/>
  <c r="D1635" i="13"/>
  <c r="F1622" i="5"/>
  <c r="G1623" i="13"/>
  <c r="N1620" i="13"/>
  <c r="F1622" i="4"/>
  <c r="F1622" i="13"/>
  <c r="N1622" i="13" s="1"/>
  <c r="F1622" i="6"/>
  <c r="H1624" i="13"/>
  <c r="N1624" i="13" s="1"/>
  <c r="F1623" i="3"/>
  <c r="E1623" i="13"/>
  <c r="F1623" i="11" l="1"/>
  <c r="M1627" i="13"/>
  <c r="N1623" i="13"/>
  <c r="F1623" i="5"/>
  <c r="G1631" i="13"/>
  <c r="F1624" i="3"/>
  <c r="E1631" i="13"/>
  <c r="F1623" i="9"/>
  <c r="K1630" i="13"/>
  <c r="F1623" i="6"/>
  <c r="H1631" i="13"/>
  <c r="F1624" i="12"/>
  <c r="D1636" i="13"/>
  <c r="F1623" i="8"/>
  <c r="J1626" i="13"/>
  <c r="F1623" i="4"/>
  <c r="F1631" i="13"/>
  <c r="F1623" i="7"/>
  <c r="I1626" i="13"/>
  <c r="F1623" i="10"/>
  <c r="L1633" i="13"/>
  <c r="F1624" i="9" l="1"/>
  <c r="K1626" i="13"/>
  <c r="F1625" i="3"/>
  <c r="E1635" i="13"/>
  <c r="F1624" i="8"/>
  <c r="J1627" i="13"/>
  <c r="F1624" i="5"/>
  <c r="G1628" i="13"/>
  <c r="F1624" i="7"/>
  <c r="I1627" i="13"/>
  <c r="F1624" i="6"/>
  <c r="H1640" i="13"/>
  <c r="F1624" i="10"/>
  <c r="L1628" i="13"/>
  <c r="F1625" i="12"/>
  <c r="D1631" i="13"/>
  <c r="F1624" i="4"/>
  <c r="F1629" i="13"/>
  <c r="F1624" i="11"/>
  <c r="M1628" i="13"/>
  <c r="F1626" i="12" l="1"/>
  <c r="D1638" i="13"/>
  <c r="F1625" i="5"/>
  <c r="G1636" i="13"/>
  <c r="F1625" i="10"/>
  <c r="L1626" i="13"/>
  <c r="F1625" i="8"/>
  <c r="J1629" i="13"/>
  <c r="F1625" i="11"/>
  <c r="M1636" i="13"/>
  <c r="F1625" i="6"/>
  <c r="H1633" i="13"/>
  <c r="F1626" i="3"/>
  <c r="E1632" i="13"/>
  <c r="F1625" i="7"/>
  <c r="I1629" i="13"/>
  <c r="F1625" i="4"/>
  <c r="F1636" i="13"/>
  <c r="F1625" i="9"/>
  <c r="K1637" i="13"/>
  <c r="F1626" i="8" l="1"/>
  <c r="J1628" i="13"/>
  <c r="F1627" i="3"/>
  <c r="E1634" i="13"/>
  <c r="F1626" i="10"/>
  <c r="L1627" i="13"/>
  <c r="F1626" i="6"/>
  <c r="H1629" i="13"/>
  <c r="F1626" i="9"/>
  <c r="K1628" i="13"/>
  <c r="F1626" i="5"/>
  <c r="G1626" i="13"/>
  <c r="F1627" i="12"/>
  <c r="D1639" i="13"/>
  <c r="F1626" i="4"/>
  <c r="F1630" i="13"/>
  <c r="F1626" i="11"/>
  <c r="M1634" i="13"/>
  <c r="F1626" i="7"/>
  <c r="I1628" i="13"/>
  <c r="F1627" i="6" l="1"/>
  <c r="H1626" i="13"/>
  <c r="F1627" i="10"/>
  <c r="L1632" i="13"/>
  <c r="F1628" i="12"/>
  <c r="D1632" i="13"/>
  <c r="F1627" i="5"/>
  <c r="G1633" i="13"/>
  <c r="F1628" i="3"/>
  <c r="E1633" i="13"/>
  <c r="F1627" i="4"/>
  <c r="F1633" i="13"/>
  <c r="F1627" i="7"/>
  <c r="I1632" i="13"/>
  <c r="F1627" i="11"/>
  <c r="M1629" i="13"/>
  <c r="F1627" i="9"/>
  <c r="K1627" i="13"/>
  <c r="F1627" i="8"/>
  <c r="J1638" i="13"/>
  <c r="F1628" i="11" l="1"/>
  <c r="M1640" i="13"/>
  <c r="F1628" i="5"/>
  <c r="G1632" i="13"/>
  <c r="F1628" i="7"/>
  <c r="I1630" i="13"/>
  <c r="F1629" i="12"/>
  <c r="D1627" i="13"/>
  <c r="F1628" i="8"/>
  <c r="J1639" i="13"/>
  <c r="F1628" i="4"/>
  <c r="F1628" i="13"/>
  <c r="F1628" i="10"/>
  <c r="L1630" i="13"/>
  <c r="F1628" i="9"/>
  <c r="K1635" i="13"/>
  <c r="F1629" i="3"/>
  <c r="E1630" i="13"/>
  <c r="F1628" i="6"/>
  <c r="H1635" i="13"/>
  <c r="F1629" i="9" l="1"/>
  <c r="K1632" i="13"/>
  <c r="F1630" i="12"/>
  <c r="D1626" i="13"/>
  <c r="F1629" i="10"/>
  <c r="L1634" i="13"/>
  <c r="F1629" i="7"/>
  <c r="I1637" i="13"/>
  <c r="F1629" i="4"/>
  <c r="F1627" i="13"/>
  <c r="F1629" i="5"/>
  <c r="G1635" i="13"/>
  <c r="F1630" i="3"/>
  <c r="E1628" i="13"/>
  <c r="F1629" i="8"/>
  <c r="J1632" i="13"/>
  <c r="F1629" i="6"/>
  <c r="H1627" i="13"/>
  <c r="F1629" i="11"/>
  <c r="M1630" i="13"/>
  <c r="F1630" i="8" l="1"/>
  <c r="J1630" i="13"/>
  <c r="F1630" i="7"/>
  <c r="I1638" i="13"/>
  <c r="F1631" i="3"/>
  <c r="E1629" i="13"/>
  <c r="F1630" i="10"/>
  <c r="L1629" i="13"/>
  <c r="F1630" i="11"/>
  <c r="M1638" i="13"/>
  <c r="F1630" i="5"/>
  <c r="G1629" i="13"/>
  <c r="F1631" i="12"/>
  <c r="D1637" i="13"/>
  <c r="F1630" i="6"/>
  <c r="H1632" i="13"/>
  <c r="F1630" i="4"/>
  <c r="F1634" i="13"/>
  <c r="F1630" i="9"/>
  <c r="K1634" i="13"/>
  <c r="F1631" i="10" l="1"/>
  <c r="L1640" i="13"/>
  <c r="F1632" i="12"/>
  <c r="D1634" i="13"/>
  <c r="F1632" i="3"/>
  <c r="E1626" i="13"/>
  <c r="F1631" i="6"/>
  <c r="H1637" i="13"/>
  <c r="F1631" i="9"/>
  <c r="K1639" i="13"/>
  <c r="F1631" i="5"/>
  <c r="G1634" i="13"/>
  <c r="F1631" i="7"/>
  <c r="I1639" i="13"/>
  <c r="F1631" i="4"/>
  <c r="F1640" i="13"/>
  <c r="F1631" i="11"/>
  <c r="M1626" i="13"/>
  <c r="F1631" i="8"/>
  <c r="J1637" i="13"/>
  <c r="F1632" i="4" l="1"/>
  <c r="F1632" i="13"/>
  <c r="F1632" i="7"/>
  <c r="I1631" i="13"/>
  <c r="F1633" i="3"/>
  <c r="E1627" i="13"/>
  <c r="F1632" i="6"/>
  <c r="H1630" i="13"/>
  <c r="F1632" i="8"/>
  <c r="J1633" i="13"/>
  <c r="F1632" i="5"/>
  <c r="G1630" i="13"/>
  <c r="F1633" i="12"/>
  <c r="D1630" i="13"/>
  <c r="N1630" i="13" s="1"/>
  <c r="F1632" i="11"/>
  <c r="M1637" i="13"/>
  <c r="F1632" i="9"/>
  <c r="K1633" i="13"/>
  <c r="F1632" i="10"/>
  <c r="L1631" i="13"/>
  <c r="F1634" i="12" l="1"/>
  <c r="D1633" i="13"/>
  <c r="F1634" i="3"/>
  <c r="E1639" i="13"/>
  <c r="F1633" i="10"/>
  <c r="L1637" i="13"/>
  <c r="F1633" i="7"/>
  <c r="I1633" i="13"/>
  <c r="F1633" i="5"/>
  <c r="G1627" i="13"/>
  <c r="N1627" i="13" s="1"/>
  <c r="F1633" i="6"/>
  <c r="H1639" i="13"/>
  <c r="F1633" i="4"/>
  <c r="F1635" i="13"/>
  <c r="F1633" i="9"/>
  <c r="K1638" i="13"/>
  <c r="F1633" i="8"/>
  <c r="J1636" i="13"/>
  <c r="F1633" i="11"/>
  <c r="M1639" i="13"/>
  <c r="F1634" i="10" l="1"/>
  <c r="L1638" i="13"/>
  <c r="F1634" i="11"/>
  <c r="M1633" i="13"/>
  <c r="F1634" i="6"/>
  <c r="H1634" i="13"/>
  <c r="N1634" i="13" s="1"/>
  <c r="F1634" i="4"/>
  <c r="F1626" i="13"/>
  <c r="N1626" i="13" s="1"/>
  <c r="F1635" i="3"/>
  <c r="E1636" i="13"/>
  <c r="F1634" i="8"/>
  <c r="J1634" i="13"/>
  <c r="F1634" i="5"/>
  <c r="G1638" i="13"/>
  <c r="N1633" i="13"/>
  <c r="F1634" i="9"/>
  <c r="K1629" i="13"/>
  <c r="F1634" i="7"/>
  <c r="I1634" i="13"/>
  <c r="F1635" i="12"/>
  <c r="D1640" i="13"/>
  <c r="F1635" i="6" l="1"/>
  <c r="H1638" i="13"/>
  <c r="F1636" i="12"/>
  <c r="D1629" i="13"/>
  <c r="N1629" i="13" s="1"/>
  <c r="F1635" i="5"/>
  <c r="G1640" i="13"/>
  <c r="F1635" i="7"/>
  <c r="I1635" i="13"/>
  <c r="F1635" i="8"/>
  <c r="J1635" i="13"/>
  <c r="F1635" i="4"/>
  <c r="F1637" i="13"/>
  <c r="F1635" i="11"/>
  <c r="M1631" i="13"/>
  <c r="F1636" i="3"/>
  <c r="E1640" i="13"/>
  <c r="F1635" i="9"/>
  <c r="K1640" i="13"/>
  <c r="F1635" i="10"/>
  <c r="L1639" i="13"/>
  <c r="F1636" i="5" l="1"/>
  <c r="G1639" i="13"/>
  <c r="F1636" i="4"/>
  <c r="F1639" i="13"/>
  <c r="F1637" i="12"/>
  <c r="D1628" i="13"/>
  <c r="N1628" i="13" s="1"/>
  <c r="F1636" i="7"/>
  <c r="I1636" i="13"/>
  <c r="F1636" i="9"/>
  <c r="K1636" i="13"/>
  <c r="F1636" i="11"/>
  <c r="M1632" i="13"/>
  <c r="N1632" i="13" s="1"/>
  <c r="F1636" i="10"/>
  <c r="L1635" i="13"/>
  <c r="F1636" i="8"/>
  <c r="J1640" i="13"/>
  <c r="F1636" i="6"/>
  <c r="H1628" i="13"/>
  <c r="F1637" i="3"/>
  <c r="E1638" i="13"/>
  <c r="F1637" i="8" l="1"/>
  <c r="J1631" i="13"/>
  <c r="F1637" i="7"/>
  <c r="I1640" i="13"/>
  <c r="N1640" i="13" s="1"/>
  <c r="F1637" i="10"/>
  <c r="L1636" i="13"/>
  <c r="F1638" i="12"/>
  <c r="D1643" i="13"/>
  <c r="N1639" i="13"/>
  <c r="F1638" i="3"/>
  <c r="E1637" i="13"/>
  <c r="F1637" i="11"/>
  <c r="M1635" i="13"/>
  <c r="N1635" i="13" s="1"/>
  <c r="F1637" i="4"/>
  <c r="F1638" i="13"/>
  <c r="N1638" i="13" s="1"/>
  <c r="F1637" i="6"/>
  <c r="H1636" i="13"/>
  <c r="F1637" i="9"/>
  <c r="K1631" i="13"/>
  <c r="F1637" i="5"/>
  <c r="G1637" i="13"/>
  <c r="F1638" i="4" l="1"/>
  <c r="F1643" i="13"/>
  <c r="F1639" i="12"/>
  <c r="D1648" i="13"/>
  <c r="F1638" i="5"/>
  <c r="G1643" i="13"/>
  <c r="F1638" i="11"/>
  <c r="M1651" i="13"/>
  <c r="F1638" i="10"/>
  <c r="L1642" i="13"/>
  <c r="N1637" i="13"/>
  <c r="F1638" i="9"/>
  <c r="K1641" i="13"/>
  <c r="F1639" i="3"/>
  <c r="E1643" i="13"/>
  <c r="F1638" i="7"/>
  <c r="I1646" i="13"/>
  <c r="N1631" i="13"/>
  <c r="N1636" i="13"/>
  <c r="F1638" i="6"/>
  <c r="H1645" i="13"/>
  <c r="F1638" i="8"/>
  <c r="J1641" i="13"/>
  <c r="F1639" i="11" l="1"/>
  <c r="M1646" i="13"/>
  <c r="F1639" i="5"/>
  <c r="G1649" i="13"/>
  <c r="F1639" i="6"/>
  <c r="H1647" i="13"/>
  <c r="F1639" i="9"/>
  <c r="K1644" i="13"/>
  <c r="F1640" i="12"/>
  <c r="D1650" i="13"/>
  <c r="F1639" i="8"/>
  <c r="J1642" i="13"/>
  <c r="F1640" i="3"/>
  <c r="E1645" i="13"/>
  <c r="F1639" i="10"/>
  <c r="L1647" i="13"/>
  <c r="F1639" i="4"/>
  <c r="F1644" i="13"/>
  <c r="F1639" i="7"/>
  <c r="I1641" i="13"/>
  <c r="F1641" i="3" l="1"/>
  <c r="E1644" i="13"/>
  <c r="F1640" i="6"/>
  <c r="H1641" i="13"/>
  <c r="F1640" i="5"/>
  <c r="G1648" i="13"/>
  <c r="F1640" i="8"/>
  <c r="J1651" i="13"/>
  <c r="F1641" i="12"/>
  <c r="D1645" i="13"/>
  <c r="F1640" i="11"/>
  <c r="M1647" i="13"/>
  <c r="F1640" i="7"/>
  <c r="I1651" i="13"/>
  <c r="F1640" i="4"/>
  <c r="F1649" i="13"/>
  <c r="F1640" i="10"/>
  <c r="L1646" i="13"/>
  <c r="F1640" i="9"/>
  <c r="K1649" i="13"/>
  <c r="F1641" i="4" l="1"/>
  <c r="F1645" i="13"/>
  <c r="F1641" i="8"/>
  <c r="J1646" i="13"/>
  <c r="F1641" i="7"/>
  <c r="I1642" i="13"/>
  <c r="F1641" i="5"/>
  <c r="G1641" i="13"/>
  <c r="F1641" i="11"/>
  <c r="M1643" i="13"/>
  <c r="F1641" i="6"/>
  <c r="H1648" i="13"/>
  <c r="F1642" i="12"/>
  <c r="D1641" i="13"/>
  <c r="F1641" i="9"/>
  <c r="K1647" i="13"/>
  <c r="F1641" i="10"/>
  <c r="L1641" i="13"/>
  <c r="F1642" i="3"/>
  <c r="E1642" i="13"/>
  <c r="F1642" i="5" l="1"/>
  <c r="G1650" i="13"/>
  <c r="F1643" i="12"/>
  <c r="D1646" i="13"/>
  <c r="F1642" i="7"/>
  <c r="I1644" i="13"/>
  <c r="F1642" i="9"/>
  <c r="K1646" i="13"/>
  <c r="F1643" i="3"/>
  <c r="E1641" i="13"/>
  <c r="F1642" i="6"/>
  <c r="H1642" i="13"/>
  <c r="F1642" i="8"/>
  <c r="J1647" i="13"/>
  <c r="F1642" i="10"/>
  <c r="L1649" i="13"/>
  <c r="F1642" i="11"/>
  <c r="M1642" i="13"/>
  <c r="F1642" i="4"/>
  <c r="F1650" i="13"/>
  <c r="F1643" i="10" l="1"/>
  <c r="L1644" i="13"/>
  <c r="F1643" i="9"/>
  <c r="K1642" i="13"/>
  <c r="F1643" i="8"/>
  <c r="J1648" i="13"/>
  <c r="F1643" i="7"/>
  <c r="I1648" i="13"/>
  <c r="F1643" i="4"/>
  <c r="F1641" i="13"/>
  <c r="F1643" i="6"/>
  <c r="H1653" i="13"/>
  <c r="F1644" i="12"/>
  <c r="D1642" i="13"/>
  <c r="F1643" i="11"/>
  <c r="M1645" i="13"/>
  <c r="F1644" i="3"/>
  <c r="E1650" i="13"/>
  <c r="F1643" i="5"/>
  <c r="G1644" i="13"/>
  <c r="F1644" i="7" l="1"/>
  <c r="I1650" i="13"/>
  <c r="F1644" i="8"/>
  <c r="J1644" i="13"/>
  <c r="F1645" i="12"/>
  <c r="D1652" i="13"/>
  <c r="F1644" i="5"/>
  <c r="G1642" i="13"/>
  <c r="F1644" i="6"/>
  <c r="H1646" i="13"/>
  <c r="F1644" i="9"/>
  <c r="K1652" i="13"/>
  <c r="F1644" i="4"/>
  <c r="F1654" i="13"/>
  <c r="F1644" i="10"/>
  <c r="L1643" i="13"/>
  <c r="F1645" i="3"/>
  <c r="E1648" i="13"/>
  <c r="F1644" i="11"/>
  <c r="M1652" i="13"/>
  <c r="F1645" i="4" l="1"/>
  <c r="F1652" i="13"/>
  <c r="F1646" i="12"/>
  <c r="D1653" i="13"/>
  <c r="F1645" i="11"/>
  <c r="M1641" i="13"/>
  <c r="N1641" i="13" s="1"/>
  <c r="F1645" i="9"/>
  <c r="K1645" i="13"/>
  <c r="F1645" i="8"/>
  <c r="J1650" i="13"/>
  <c r="F1646" i="3"/>
  <c r="E1649" i="13"/>
  <c r="F1645" i="6"/>
  <c r="H1643" i="13"/>
  <c r="F1645" i="7"/>
  <c r="I1643" i="13"/>
  <c r="F1645" i="10"/>
  <c r="L1648" i="13"/>
  <c r="F1645" i="5"/>
  <c r="G1652" i="13"/>
  <c r="F1646" i="11" l="1"/>
  <c r="M1653" i="13"/>
  <c r="F1646" i="5"/>
  <c r="G1645" i="13"/>
  <c r="F1647" i="12"/>
  <c r="D1651" i="13"/>
  <c r="F1646" i="6"/>
  <c r="H1652" i="13"/>
  <c r="F1646" i="8"/>
  <c r="J1653" i="13"/>
  <c r="F1647" i="3"/>
  <c r="E1652" i="13"/>
  <c r="F1646" i="4"/>
  <c r="F1647" i="13"/>
  <c r="F1646" i="10"/>
  <c r="L1651" i="13"/>
  <c r="F1646" i="7"/>
  <c r="I1647" i="13"/>
  <c r="F1646" i="9"/>
  <c r="K1654" i="13"/>
  <c r="F1647" i="4" l="1"/>
  <c r="F1655" i="13"/>
  <c r="F1648" i="12"/>
  <c r="D1644" i="13"/>
  <c r="F1647" i="5"/>
  <c r="G1651" i="13"/>
  <c r="F1648" i="3"/>
  <c r="E1647" i="13"/>
  <c r="F1647" i="8"/>
  <c r="J1654" i="13"/>
  <c r="F1647" i="7"/>
  <c r="I1655" i="13"/>
  <c r="F1647" i="11"/>
  <c r="M1644" i="13"/>
  <c r="F1647" i="9"/>
  <c r="K1648" i="13"/>
  <c r="F1647" i="10"/>
  <c r="L1645" i="13"/>
  <c r="F1647" i="6"/>
  <c r="H1649" i="13"/>
  <c r="F1648" i="11" l="1"/>
  <c r="M1650" i="13"/>
  <c r="F1648" i="5"/>
  <c r="G1647" i="13"/>
  <c r="F1648" i="6"/>
  <c r="H1651" i="13"/>
  <c r="F1648" i="7"/>
  <c r="I1649" i="13"/>
  <c r="F1648" i="10"/>
  <c r="L1652" i="13"/>
  <c r="F1648" i="8"/>
  <c r="J1645" i="13"/>
  <c r="F1649" i="12"/>
  <c r="D1649" i="13"/>
  <c r="F1648" i="9"/>
  <c r="K1643" i="13"/>
  <c r="F1649" i="3"/>
  <c r="E1651" i="13"/>
  <c r="F1648" i="4"/>
  <c r="F1648" i="13"/>
  <c r="F1649" i="7" l="1"/>
  <c r="I1645" i="13"/>
  <c r="N1645" i="13" s="1"/>
  <c r="F1649" i="6"/>
  <c r="H1644" i="13"/>
  <c r="N1644" i="13" s="1"/>
  <c r="F1650" i="12"/>
  <c r="D1647" i="13"/>
  <c r="N1647" i="13" s="1"/>
  <c r="F1649" i="8"/>
  <c r="J1652" i="13"/>
  <c r="F1649" i="9"/>
  <c r="K1650" i="13"/>
  <c r="F1649" i="5"/>
  <c r="G1646" i="13"/>
  <c r="F1650" i="3"/>
  <c r="E1655" i="13"/>
  <c r="F1649" i="10"/>
  <c r="L1654" i="13"/>
  <c r="F1649" i="4"/>
  <c r="F1651" i="13"/>
  <c r="F1649" i="11"/>
  <c r="M1648" i="13"/>
  <c r="N1648" i="13" s="1"/>
  <c r="F1651" i="3" l="1"/>
  <c r="E1646" i="13"/>
  <c r="F1650" i="11"/>
  <c r="M1654" i="13"/>
  <c r="F1651" i="12"/>
  <c r="D1654" i="13"/>
  <c r="F1650" i="5"/>
  <c r="G1655" i="13"/>
  <c r="F1650" i="6"/>
  <c r="H1650" i="13"/>
  <c r="F1650" i="4"/>
  <c r="F1653" i="13"/>
  <c r="F1650" i="9"/>
  <c r="K1655" i="13"/>
  <c r="F1650" i="10"/>
  <c r="L1650" i="13"/>
  <c r="F1650" i="7"/>
  <c r="I1653" i="13"/>
  <c r="F1650" i="8"/>
  <c r="J1649" i="13"/>
  <c r="F1651" i="10" l="1"/>
  <c r="L1655" i="13"/>
  <c r="F1651" i="5"/>
  <c r="G1653" i="13"/>
  <c r="F1651" i="9"/>
  <c r="K1651" i="13"/>
  <c r="N1651" i="13" s="1"/>
  <c r="F1652" i="12"/>
  <c r="D1655" i="13"/>
  <c r="F1651" i="8"/>
  <c r="J1643" i="13"/>
  <c r="N1643" i="13" s="1"/>
  <c r="F1651" i="4"/>
  <c r="F1642" i="13"/>
  <c r="N1642" i="13" s="1"/>
  <c r="F1651" i="11"/>
  <c r="M1655" i="13"/>
  <c r="N1650" i="13"/>
  <c r="F1651" i="7"/>
  <c r="I1652" i="13"/>
  <c r="N1652" i="13" s="1"/>
  <c r="F1651" i="6"/>
  <c r="H1655" i="13"/>
  <c r="F1652" i="3"/>
  <c r="E1653" i="13"/>
  <c r="F1653" i="12" l="1"/>
  <c r="D1658" i="13"/>
  <c r="F1652" i="9"/>
  <c r="K1653" i="13"/>
  <c r="N1653" i="13" s="1"/>
  <c r="F1652" i="6"/>
  <c r="H1654" i="13"/>
  <c r="F1652" i="4"/>
  <c r="F1646" i="13"/>
  <c r="N1646" i="13" s="1"/>
  <c r="F1652" i="7"/>
  <c r="I1654" i="13"/>
  <c r="F1652" i="8"/>
  <c r="J1655" i="13"/>
  <c r="N1655" i="13" s="1"/>
  <c r="F1652" i="5"/>
  <c r="G1654" i="13"/>
  <c r="F1652" i="11"/>
  <c r="M1649" i="13"/>
  <c r="N1649" i="13" s="1"/>
  <c r="F1653" i="3"/>
  <c r="E1654" i="13"/>
  <c r="F1652" i="10"/>
  <c r="L1653" i="13"/>
  <c r="F1653" i="11" l="1"/>
  <c r="M1661" i="13"/>
  <c r="F1653" i="4"/>
  <c r="F1666" i="13"/>
  <c r="F1653" i="10"/>
  <c r="L1659" i="13"/>
  <c r="F1653" i="5"/>
  <c r="G1656" i="13"/>
  <c r="F1653" i="6"/>
  <c r="H1664" i="13"/>
  <c r="N1654" i="13"/>
  <c r="F1653" i="8"/>
  <c r="J1662" i="13"/>
  <c r="F1653" i="9"/>
  <c r="K1665" i="13"/>
  <c r="F1654" i="3"/>
  <c r="E1656" i="13"/>
  <c r="F1653" i="7"/>
  <c r="I1662" i="13"/>
  <c r="F1654" i="12"/>
  <c r="D1663" i="13"/>
  <c r="F1654" i="5" l="1"/>
  <c r="G1666" i="13"/>
  <c r="F1655" i="3"/>
  <c r="E1667" i="13"/>
  <c r="F1654" i="9"/>
  <c r="K1662" i="13"/>
  <c r="F1654" i="10"/>
  <c r="L1656" i="13"/>
  <c r="F1655" i="12"/>
  <c r="D1664" i="13"/>
  <c r="F1654" i="8"/>
  <c r="J1656" i="13"/>
  <c r="F1654" i="7"/>
  <c r="I1656" i="13"/>
  <c r="F1654" i="4"/>
  <c r="F1660" i="13"/>
  <c r="F1654" i="6"/>
  <c r="H1661" i="13"/>
  <c r="F1654" i="11"/>
  <c r="M1668" i="13"/>
  <c r="F1655" i="4" l="1"/>
  <c r="F1656" i="13"/>
  <c r="F1655" i="10"/>
  <c r="L1665" i="13"/>
  <c r="F1655" i="7"/>
  <c r="I1657" i="13"/>
  <c r="F1655" i="9"/>
  <c r="K1660" i="13"/>
  <c r="F1655" i="11"/>
  <c r="M1664" i="13"/>
  <c r="F1655" i="8"/>
  <c r="J1657" i="13"/>
  <c r="F1656" i="3"/>
  <c r="E1658" i="13"/>
  <c r="F1655" i="6"/>
  <c r="H1667" i="13"/>
  <c r="F1656" i="12"/>
  <c r="D1656" i="13"/>
  <c r="F1655" i="5"/>
  <c r="G1658" i="13"/>
  <c r="F1656" i="6" l="1"/>
  <c r="H1657" i="13"/>
  <c r="F1656" i="9"/>
  <c r="K1656" i="13"/>
  <c r="F1657" i="3"/>
  <c r="E1659" i="13"/>
  <c r="F1656" i="7"/>
  <c r="I1661" i="13"/>
  <c r="F1656" i="5"/>
  <c r="G1660" i="13"/>
  <c r="F1656" i="8"/>
  <c r="J1659" i="13"/>
  <c r="F1656" i="10"/>
  <c r="L1660" i="13"/>
  <c r="F1657" i="12"/>
  <c r="D1661" i="13"/>
  <c r="F1656" i="11"/>
  <c r="M1669" i="13"/>
  <c r="F1656" i="4"/>
  <c r="F1665" i="13"/>
  <c r="F1657" i="7" l="1"/>
  <c r="I1668" i="13"/>
  <c r="F1658" i="3"/>
  <c r="E1664" i="13"/>
  <c r="F1657" i="4"/>
  <c r="F1658" i="13"/>
  <c r="F1657" i="8"/>
  <c r="J1661" i="13"/>
  <c r="F1657" i="9"/>
  <c r="K1659" i="13"/>
  <c r="F1657" i="5"/>
  <c r="G1659" i="13"/>
  <c r="F1657" i="10"/>
  <c r="L1658" i="13"/>
  <c r="F1657" i="11"/>
  <c r="M1667" i="13"/>
  <c r="F1658" i="12"/>
  <c r="D1657" i="13"/>
  <c r="F1657" i="6"/>
  <c r="H1656" i="13"/>
  <c r="F1658" i="11" l="1"/>
  <c r="M1663" i="13"/>
  <c r="F1658" i="8"/>
  <c r="J1668" i="13"/>
  <c r="F1658" i="4"/>
  <c r="F1668" i="13"/>
  <c r="F1658" i="5"/>
  <c r="G1667" i="13"/>
  <c r="F1659" i="3"/>
  <c r="E1660" i="13"/>
  <c r="F1658" i="10"/>
  <c r="L1657" i="13"/>
  <c r="F1658" i="6"/>
  <c r="H1662" i="13"/>
  <c r="F1659" i="12"/>
  <c r="D1666" i="13"/>
  <c r="F1658" i="9"/>
  <c r="K1663" i="13"/>
  <c r="F1658" i="7"/>
  <c r="I1658" i="13"/>
  <c r="F1659" i="7" l="1"/>
  <c r="I1659" i="13"/>
  <c r="F1659" i="10"/>
  <c r="L1662" i="13"/>
  <c r="F1659" i="4"/>
  <c r="F1667" i="13"/>
  <c r="F1659" i="9"/>
  <c r="K1658" i="13"/>
  <c r="F1660" i="3"/>
  <c r="E1663" i="13"/>
  <c r="F1660" i="12"/>
  <c r="D1659" i="13"/>
  <c r="F1659" i="8"/>
  <c r="J1665" i="13"/>
  <c r="F1659" i="6"/>
  <c r="H1663" i="13"/>
  <c r="F1659" i="5"/>
  <c r="G1664" i="13"/>
  <c r="F1659" i="11"/>
  <c r="M1670" i="13"/>
  <c r="F1660" i="6" l="1"/>
  <c r="H1659" i="13"/>
  <c r="F1660" i="9"/>
  <c r="K1657" i="13"/>
  <c r="F1660" i="8"/>
  <c r="J1669" i="13"/>
  <c r="F1660" i="4"/>
  <c r="F1657" i="13"/>
  <c r="F1661" i="12"/>
  <c r="D1668" i="13"/>
  <c r="F1660" i="11"/>
  <c r="M1662" i="13"/>
  <c r="F1660" i="10"/>
  <c r="L1667" i="13"/>
  <c r="F1660" i="5"/>
  <c r="G1657" i="13"/>
  <c r="F1661" i="3"/>
  <c r="E1657" i="13"/>
  <c r="F1660" i="7"/>
  <c r="I1665" i="13"/>
  <c r="F1662" i="3" l="1"/>
  <c r="E1666" i="13"/>
  <c r="F1661" i="5"/>
  <c r="G1663" i="13"/>
  <c r="F1661" i="4"/>
  <c r="F1663" i="13"/>
  <c r="F1661" i="10"/>
  <c r="L1666" i="13"/>
  <c r="F1661" i="8"/>
  <c r="J1660" i="13"/>
  <c r="F1661" i="7"/>
  <c r="I1666" i="13"/>
  <c r="F1661" i="9"/>
  <c r="K1661" i="13"/>
  <c r="F1662" i="12"/>
  <c r="D1669" i="13"/>
  <c r="F1661" i="11"/>
  <c r="M1656" i="13"/>
  <c r="N1656" i="13" s="1"/>
  <c r="F1661" i="6"/>
  <c r="H1669" i="13"/>
  <c r="F1662" i="10" l="1"/>
  <c r="L1663" i="13"/>
  <c r="F1662" i="4"/>
  <c r="F1664" i="13"/>
  <c r="F1662" i="9"/>
  <c r="K1667" i="13"/>
  <c r="F1662" i="7"/>
  <c r="I1660" i="13"/>
  <c r="F1662" i="5"/>
  <c r="G1665" i="13"/>
  <c r="F1662" i="11"/>
  <c r="M1666" i="13"/>
  <c r="F1662" i="6"/>
  <c r="H1660" i="13"/>
  <c r="F1662" i="8"/>
  <c r="J1658" i="13"/>
  <c r="F1663" i="3"/>
  <c r="E1665" i="13"/>
  <c r="F1663" i="12"/>
  <c r="D1662" i="13"/>
  <c r="F1663" i="7" l="1"/>
  <c r="I1664" i="13"/>
  <c r="F1663" i="6"/>
  <c r="H1665" i="13"/>
  <c r="F1664" i="12"/>
  <c r="D1660" i="13"/>
  <c r="F1663" i="9"/>
  <c r="K1668" i="13"/>
  <c r="F1664" i="3"/>
  <c r="E1661" i="13"/>
  <c r="F1663" i="11"/>
  <c r="M1657" i="13"/>
  <c r="N1657" i="13" s="1"/>
  <c r="F1663" i="4"/>
  <c r="F1659" i="13"/>
  <c r="F1663" i="5"/>
  <c r="G1668" i="13"/>
  <c r="F1663" i="8"/>
  <c r="J1663" i="13"/>
  <c r="F1663" i="10"/>
  <c r="L1661" i="13"/>
  <c r="F1665" i="12" l="1"/>
  <c r="D1665" i="13"/>
  <c r="F1664" i="11"/>
  <c r="M1658" i="13"/>
  <c r="F1664" i="4"/>
  <c r="F1662" i="13"/>
  <c r="F1664" i="6"/>
  <c r="H1666" i="13"/>
  <c r="F1664" i="8"/>
  <c r="J1666" i="13"/>
  <c r="F1665" i="3"/>
  <c r="E1669" i="13"/>
  <c r="F1664" i="10"/>
  <c r="L1668" i="13"/>
  <c r="F1664" i="5"/>
  <c r="G1669" i="13"/>
  <c r="F1664" i="7"/>
  <c r="I1669" i="13"/>
  <c r="F1664" i="9"/>
  <c r="K1669" i="13"/>
  <c r="F1665" i="10" l="1"/>
  <c r="L1669" i="13"/>
  <c r="F1665" i="4"/>
  <c r="F1669" i="13"/>
  <c r="N1669" i="13" s="1"/>
  <c r="F1666" i="3"/>
  <c r="E1668" i="13"/>
  <c r="F1665" i="11"/>
  <c r="M1660" i="13"/>
  <c r="N1660" i="13" s="1"/>
  <c r="F1665" i="8"/>
  <c r="J1664" i="13"/>
  <c r="F1665" i="9"/>
  <c r="K1666" i="13"/>
  <c r="N1666" i="13" s="1"/>
  <c r="F1666" i="12"/>
  <c r="D1670" i="13"/>
  <c r="F1665" i="7"/>
  <c r="I1670" i="13"/>
  <c r="F1665" i="5"/>
  <c r="G1670" i="13"/>
  <c r="F1665" i="6"/>
  <c r="H1668" i="13"/>
  <c r="N1668" i="13" l="1"/>
  <c r="F1666" i="9"/>
  <c r="K1664" i="13"/>
  <c r="F1667" i="3"/>
  <c r="E1662" i="13"/>
  <c r="F1666" i="4"/>
  <c r="F1670" i="13"/>
  <c r="F1666" i="6"/>
  <c r="H1670" i="13"/>
  <c r="F1666" i="7"/>
  <c r="I1663" i="13"/>
  <c r="N1663" i="13" s="1"/>
  <c r="F1666" i="8"/>
  <c r="J1667" i="13"/>
  <c r="F1666" i="5"/>
  <c r="G1661" i="13"/>
  <c r="F1667" i="12"/>
  <c r="D1667" i="13"/>
  <c r="F1666" i="11"/>
  <c r="M1665" i="13"/>
  <c r="N1665" i="13" s="1"/>
  <c r="F1666" i="10"/>
  <c r="L1664" i="13"/>
  <c r="N1664" i="13" s="1"/>
  <c r="F1667" i="6" l="1"/>
  <c r="H1658" i="13"/>
  <c r="N1658" i="13" s="1"/>
  <c r="F1667" i="4"/>
  <c r="F1661" i="13"/>
  <c r="N1661" i="13" s="1"/>
  <c r="F1667" i="8"/>
  <c r="J1670" i="13"/>
  <c r="F1668" i="3"/>
  <c r="E1670" i="13"/>
  <c r="F1667" i="10"/>
  <c r="L1670" i="13"/>
  <c r="F1667" i="7"/>
  <c r="I1667" i="13"/>
  <c r="N1667" i="13" s="1"/>
  <c r="F1667" i="9"/>
  <c r="K1670" i="13"/>
  <c r="F1667" i="5"/>
  <c r="G1662" i="13"/>
  <c r="N1662" i="13" s="1"/>
  <c r="F1667" i="11"/>
  <c r="M1659" i="13"/>
  <c r="N1659" i="13" s="1"/>
  <c r="F1668" i="12"/>
  <c r="D1673" i="13"/>
  <c r="F1669" i="3" l="1"/>
  <c r="E1679" i="13"/>
  <c r="F1668" i="8"/>
  <c r="J1678" i="13"/>
  <c r="F1669" i="12"/>
  <c r="D1671" i="13"/>
  <c r="F1668" i="7"/>
  <c r="I1678" i="13"/>
  <c r="F1668" i="11"/>
  <c r="M1671" i="13"/>
  <c r="F1668" i="4"/>
  <c r="F1676" i="13"/>
  <c r="F1668" i="9"/>
  <c r="K1678" i="13"/>
  <c r="F1668" i="10"/>
  <c r="L1677" i="13"/>
  <c r="F1668" i="5"/>
  <c r="G1671" i="13"/>
  <c r="N1670" i="13"/>
  <c r="F1668" i="6"/>
  <c r="H1679" i="13"/>
  <c r="F1669" i="10" l="1"/>
  <c r="L1678" i="13"/>
  <c r="F1669" i="7"/>
  <c r="I1671" i="13"/>
  <c r="F1669" i="9"/>
  <c r="K1677" i="13"/>
  <c r="F1670" i="12"/>
  <c r="D1672" i="13"/>
  <c r="F1669" i="6"/>
  <c r="H1672" i="13"/>
  <c r="F1669" i="4"/>
  <c r="F1674" i="13"/>
  <c r="F1669" i="8"/>
  <c r="J1671" i="13"/>
  <c r="F1669" i="11"/>
  <c r="M1679" i="13"/>
  <c r="F1669" i="5"/>
  <c r="G1680" i="13"/>
  <c r="F1670" i="3"/>
  <c r="E1673" i="13"/>
  <c r="F1670" i="11" l="1"/>
  <c r="M1675" i="13"/>
  <c r="F1671" i="12"/>
  <c r="D1674" i="13"/>
  <c r="F1670" i="8"/>
  <c r="J1683" i="13"/>
  <c r="F1670" i="9"/>
  <c r="K1681" i="13"/>
  <c r="F1670" i="4"/>
  <c r="F1673" i="13"/>
  <c r="F1671" i="3"/>
  <c r="E1676" i="13"/>
  <c r="F1670" i="7"/>
  <c r="I1683" i="13"/>
  <c r="F1670" i="6"/>
  <c r="H1682" i="13"/>
  <c r="F1670" i="5"/>
  <c r="G1673" i="13"/>
  <c r="F1670" i="10"/>
  <c r="L1681" i="13"/>
  <c r="F1671" i="6" l="1"/>
  <c r="H1676" i="13"/>
  <c r="F1671" i="9"/>
  <c r="K1673" i="13"/>
  <c r="F1671" i="10"/>
  <c r="L1676" i="13"/>
  <c r="F1671" i="7"/>
  <c r="I1680" i="13"/>
  <c r="F1671" i="8"/>
  <c r="J1672" i="13"/>
  <c r="F1672" i="3"/>
  <c r="E1674" i="13"/>
  <c r="F1672" i="12"/>
  <c r="D1679" i="13"/>
  <c r="F1671" i="5"/>
  <c r="G1674" i="13"/>
  <c r="F1671" i="4"/>
  <c r="F1675" i="13"/>
  <c r="F1671" i="11"/>
  <c r="M1672" i="13"/>
  <c r="F1672" i="7" l="1"/>
  <c r="I1672" i="13"/>
  <c r="F1672" i="10"/>
  <c r="L1671" i="13"/>
  <c r="F1672" i="11"/>
  <c r="M1676" i="13"/>
  <c r="F1673" i="3"/>
  <c r="E1675" i="13"/>
  <c r="F1672" i="9"/>
  <c r="K1671" i="13"/>
  <c r="F1673" i="12"/>
  <c r="D1682" i="13"/>
  <c r="F1672" i="8"/>
  <c r="J1677" i="13"/>
  <c r="F1672" i="6"/>
  <c r="H1677" i="13"/>
  <c r="F1672" i="4"/>
  <c r="F1679" i="13"/>
  <c r="F1672" i="5"/>
  <c r="G1675" i="13"/>
  <c r="F1673" i="8" l="1"/>
  <c r="J1680" i="13"/>
  <c r="F1673" i="11"/>
  <c r="M1680" i="13"/>
  <c r="F1673" i="5"/>
  <c r="G1676" i="13"/>
  <c r="F1674" i="12"/>
  <c r="D1677" i="13"/>
  <c r="F1673" i="10"/>
  <c r="L1684" i="13"/>
  <c r="F1673" i="4"/>
  <c r="F1680" i="13"/>
  <c r="F1673" i="9"/>
  <c r="K1672" i="13"/>
  <c r="F1673" i="7"/>
  <c r="I1673" i="13"/>
  <c r="F1673" i="6"/>
  <c r="H1674" i="13"/>
  <c r="F1674" i="3"/>
  <c r="E1672" i="13"/>
  <c r="F1674" i="9" l="1"/>
  <c r="K1674" i="13"/>
  <c r="F1674" i="5"/>
  <c r="G1679" i="13"/>
  <c r="F1674" i="4"/>
  <c r="F1682" i="13"/>
  <c r="F1674" i="11"/>
  <c r="M1681" i="13"/>
  <c r="F1675" i="3"/>
  <c r="E1681" i="13"/>
  <c r="F1674" i="10"/>
  <c r="L1680" i="13"/>
  <c r="F1674" i="6"/>
  <c r="H1683" i="13"/>
  <c r="F1674" i="8"/>
  <c r="J1684" i="13"/>
  <c r="F1674" i="7"/>
  <c r="I1677" i="13"/>
  <c r="F1675" i="12"/>
  <c r="D1675" i="13"/>
  <c r="F1675" i="4" l="1"/>
  <c r="F1678" i="13"/>
  <c r="F1675" i="10"/>
  <c r="L1672" i="13"/>
  <c r="F1675" i="7"/>
  <c r="I1674" i="13"/>
  <c r="F1675" i="6"/>
  <c r="H1673" i="13"/>
  <c r="F1676" i="3"/>
  <c r="E1677" i="13"/>
  <c r="F1675" i="5"/>
  <c r="G1672" i="13"/>
  <c r="F1675" i="8"/>
  <c r="J1675" i="13"/>
  <c r="F1676" i="12"/>
  <c r="D1676" i="13"/>
  <c r="F1675" i="11"/>
  <c r="M1674" i="13"/>
  <c r="F1675" i="9"/>
  <c r="K1684" i="13"/>
  <c r="F1676" i="7" l="1"/>
  <c r="I1675" i="13"/>
  <c r="F1676" i="5"/>
  <c r="G1682" i="13"/>
  <c r="F1676" i="8"/>
  <c r="J1673" i="13"/>
  <c r="F1676" i="10"/>
  <c r="L1675" i="13"/>
  <c r="F1676" i="9"/>
  <c r="K1685" i="13"/>
  <c r="F1676" i="11"/>
  <c r="M1684" i="13"/>
  <c r="F1677" i="3"/>
  <c r="E1682" i="13"/>
  <c r="F1676" i="4"/>
  <c r="F1681" i="13"/>
  <c r="F1677" i="12"/>
  <c r="D1681" i="13"/>
  <c r="F1676" i="6"/>
  <c r="H1675" i="13"/>
  <c r="F1677" i="10" l="1"/>
  <c r="L1674" i="13"/>
  <c r="F1678" i="3"/>
  <c r="E1671" i="13"/>
  <c r="F1677" i="8"/>
  <c r="J1681" i="13"/>
  <c r="F1677" i="6"/>
  <c r="H1681" i="13"/>
  <c r="F1677" i="11"/>
  <c r="M1683" i="13"/>
  <c r="F1678" i="12"/>
  <c r="D1678" i="13"/>
  <c r="F1677" i="5"/>
  <c r="G1677" i="13"/>
  <c r="F1677" i="9"/>
  <c r="K1675" i="13"/>
  <c r="N1675" i="13" s="1"/>
  <c r="F1677" i="4"/>
  <c r="F1672" i="13"/>
  <c r="N1672" i="13" s="1"/>
  <c r="F1677" i="7"/>
  <c r="I1681" i="13"/>
  <c r="F1678" i="5" l="1"/>
  <c r="G1678" i="13"/>
  <c r="F1678" i="8"/>
  <c r="J1685" i="13"/>
  <c r="F1679" i="3"/>
  <c r="E1680" i="13"/>
  <c r="F1678" i="4"/>
  <c r="F1671" i="13"/>
  <c r="F1678" i="11"/>
  <c r="M1682" i="13"/>
  <c r="F1678" i="7"/>
  <c r="I1684" i="13"/>
  <c r="F1679" i="12"/>
  <c r="D1683" i="13"/>
  <c r="F1678" i="9"/>
  <c r="K1680" i="13"/>
  <c r="F1678" i="6"/>
  <c r="H1678" i="13"/>
  <c r="F1678" i="10"/>
  <c r="L1685" i="13"/>
  <c r="F1680" i="12" l="1"/>
  <c r="D1685" i="13"/>
  <c r="F1680" i="3"/>
  <c r="E1678" i="13"/>
  <c r="F1679" i="10"/>
  <c r="L1682" i="13"/>
  <c r="F1679" i="7"/>
  <c r="I1679" i="13"/>
  <c r="F1679" i="6"/>
  <c r="H1671" i="13"/>
  <c r="N1671" i="13" s="1"/>
  <c r="F1679" i="11"/>
  <c r="M1673" i="13"/>
  <c r="F1679" i="8"/>
  <c r="J1674" i="13"/>
  <c r="N1674" i="13" s="1"/>
  <c r="F1679" i="9"/>
  <c r="K1676" i="13"/>
  <c r="F1679" i="4"/>
  <c r="F1677" i="13"/>
  <c r="F1679" i="5"/>
  <c r="G1685" i="13"/>
  <c r="F1680" i="8" l="1"/>
  <c r="J1676" i="13"/>
  <c r="F1680" i="10"/>
  <c r="L1673" i="13"/>
  <c r="N1673" i="13" s="1"/>
  <c r="F1680" i="5"/>
  <c r="G1681" i="13"/>
  <c r="N1681" i="13" s="1"/>
  <c r="F1680" i="11"/>
  <c r="M1678" i="13"/>
  <c r="N1678" i="13" s="1"/>
  <c r="F1681" i="3"/>
  <c r="E1683" i="13"/>
  <c r="F1680" i="4"/>
  <c r="F1684" i="13"/>
  <c r="F1680" i="6"/>
  <c r="H1680" i="13"/>
  <c r="F1681" i="12"/>
  <c r="D1680" i="13"/>
  <c r="N1680" i="13" s="1"/>
  <c r="F1680" i="9"/>
  <c r="K1683" i="13"/>
  <c r="F1680" i="7"/>
  <c r="I1676" i="13"/>
  <c r="N1676" i="13" s="1"/>
  <c r="F1681" i="6" l="1"/>
  <c r="H1685" i="13"/>
  <c r="F1681" i="7"/>
  <c r="I1685" i="13"/>
  <c r="F1681" i="5"/>
  <c r="G1683" i="13"/>
  <c r="F1681" i="4"/>
  <c r="F1685" i="13"/>
  <c r="F1681" i="9"/>
  <c r="K1682" i="13"/>
  <c r="F1682" i="3"/>
  <c r="E1685" i="13"/>
  <c r="F1681" i="10"/>
  <c r="L1679" i="13"/>
  <c r="F1682" i="12"/>
  <c r="D1684" i="13"/>
  <c r="F1681" i="11"/>
  <c r="M1677" i="13"/>
  <c r="N1677" i="13" s="1"/>
  <c r="F1681" i="8"/>
  <c r="J1679" i="13"/>
  <c r="F1683" i="12" l="1"/>
  <c r="D1691" i="13"/>
  <c r="F1682" i="4"/>
  <c r="F1683" i="13"/>
  <c r="F1682" i="10"/>
  <c r="L1683" i="13"/>
  <c r="F1682" i="5"/>
  <c r="G1684" i="13"/>
  <c r="F1682" i="8"/>
  <c r="J1682" i="13"/>
  <c r="F1683" i="3"/>
  <c r="E1684" i="13"/>
  <c r="N1684" i="13" s="1"/>
  <c r="F1682" i="7"/>
  <c r="I1682" i="13"/>
  <c r="N1682" i="13" s="1"/>
  <c r="F1682" i="11"/>
  <c r="M1685" i="13"/>
  <c r="N1685" i="13" s="1"/>
  <c r="F1682" i="9"/>
  <c r="K1679" i="13"/>
  <c r="N1679" i="13" s="1"/>
  <c r="F1682" i="6"/>
  <c r="H1684" i="13"/>
  <c r="F1683" i="10" l="1"/>
  <c r="L1696" i="13"/>
  <c r="N1683" i="13"/>
  <c r="F1683" i="4"/>
  <c r="F1686" i="13"/>
  <c r="F1684" i="3"/>
  <c r="E1686" i="13"/>
  <c r="F1683" i="9"/>
  <c r="K1687" i="13"/>
  <c r="F1683" i="8"/>
  <c r="J1687" i="13"/>
  <c r="F1683" i="7"/>
  <c r="I1687" i="13"/>
  <c r="F1683" i="6"/>
  <c r="H1697" i="13"/>
  <c r="F1683" i="11"/>
  <c r="M1694" i="13"/>
  <c r="F1683" i="5"/>
  <c r="G1688" i="13"/>
  <c r="F1684" i="12"/>
  <c r="D1694" i="13"/>
  <c r="F1684" i="9" l="1"/>
  <c r="K1696" i="13"/>
  <c r="F1685" i="3"/>
  <c r="E1691" i="13"/>
  <c r="F1684" i="6"/>
  <c r="H1686" i="13"/>
  <c r="F1685" i="12"/>
  <c r="D1686" i="13"/>
  <c r="F1684" i="7"/>
  <c r="I1688" i="13"/>
  <c r="F1684" i="4"/>
  <c r="F1692" i="13"/>
  <c r="F1684" i="5"/>
  <c r="G1686" i="13"/>
  <c r="F1684" i="8"/>
  <c r="J1694" i="13"/>
  <c r="F1684" i="11"/>
  <c r="M1699" i="13"/>
  <c r="F1684" i="10"/>
  <c r="L1686" i="13"/>
  <c r="F1685" i="8" l="1"/>
  <c r="J1688" i="13"/>
  <c r="F1686" i="12"/>
  <c r="D1688" i="13"/>
  <c r="F1685" i="5"/>
  <c r="G1687" i="13"/>
  <c r="F1685" i="6"/>
  <c r="H1695" i="13"/>
  <c r="F1685" i="4"/>
  <c r="F1697" i="13"/>
  <c r="F1686" i="3"/>
  <c r="E1697" i="13"/>
  <c r="F1685" i="11"/>
  <c r="M1689" i="13"/>
  <c r="F1685" i="10"/>
  <c r="L1693" i="13"/>
  <c r="F1685" i="7"/>
  <c r="I1694" i="13"/>
  <c r="F1685" i="9"/>
  <c r="K1693" i="13"/>
  <c r="F1686" i="6" l="1"/>
  <c r="H1689" i="13"/>
  <c r="F1686" i="5"/>
  <c r="G1693" i="13"/>
  <c r="F1686" i="11"/>
  <c r="M1687" i="13"/>
  <c r="F1687" i="3"/>
  <c r="E1695" i="13"/>
  <c r="F1687" i="12"/>
  <c r="D1693" i="13"/>
  <c r="F1686" i="7"/>
  <c r="I1689" i="13"/>
  <c r="F1686" i="4"/>
  <c r="F1688" i="13"/>
  <c r="F1686" i="9"/>
  <c r="K1690" i="13"/>
  <c r="F1686" i="8"/>
  <c r="J1700" i="13"/>
  <c r="F1686" i="10"/>
  <c r="L1692" i="13"/>
  <c r="F1688" i="3" l="1"/>
  <c r="E1690" i="13"/>
  <c r="F1687" i="9"/>
  <c r="K1686" i="13"/>
  <c r="F1687" i="4"/>
  <c r="F1693" i="13"/>
  <c r="F1687" i="10"/>
  <c r="L1690" i="13"/>
  <c r="F1687" i="5"/>
  <c r="G1692" i="13"/>
  <c r="F1687" i="11"/>
  <c r="M1688" i="13"/>
  <c r="F1687" i="7"/>
  <c r="I1690" i="13"/>
  <c r="F1687" i="8"/>
  <c r="J1692" i="13"/>
  <c r="F1688" i="12"/>
  <c r="D1689" i="13"/>
  <c r="F1687" i="6"/>
  <c r="H1690" i="13"/>
  <c r="F1688" i="10" l="1"/>
  <c r="L1687" i="13"/>
  <c r="F1688" i="4"/>
  <c r="F1691" i="13"/>
  <c r="F1688" i="8"/>
  <c r="J1698" i="13"/>
  <c r="F1688" i="7"/>
  <c r="I1686" i="13"/>
  <c r="F1688" i="11"/>
  <c r="M1690" i="13"/>
  <c r="F1688" i="9"/>
  <c r="K1692" i="13"/>
  <c r="F1689" i="12"/>
  <c r="D1698" i="13"/>
  <c r="F1688" i="5"/>
  <c r="G1689" i="13"/>
  <c r="F1688" i="6"/>
  <c r="H1696" i="13"/>
  <c r="F1689" i="3"/>
  <c r="E1692" i="13"/>
  <c r="F1689" i="7" l="1"/>
  <c r="I1698" i="13"/>
  <c r="F1690" i="12"/>
  <c r="D1690" i="13"/>
  <c r="F1689" i="5"/>
  <c r="G1691" i="13"/>
  <c r="F1689" i="8"/>
  <c r="J1696" i="13"/>
  <c r="F1689" i="4"/>
  <c r="F1699" i="13"/>
  <c r="F1690" i="3"/>
  <c r="E1689" i="13"/>
  <c r="F1689" i="9"/>
  <c r="K1700" i="13"/>
  <c r="F1689" i="6"/>
  <c r="H1687" i="13"/>
  <c r="F1689" i="11"/>
  <c r="M1686" i="13"/>
  <c r="F1689" i="10"/>
  <c r="L1700" i="13"/>
  <c r="F1690" i="10" l="1"/>
  <c r="L1695" i="13"/>
  <c r="F1691" i="3"/>
  <c r="E1688" i="13"/>
  <c r="F1690" i="5"/>
  <c r="G1697" i="13"/>
  <c r="F1691" i="12"/>
  <c r="D1699" i="13"/>
  <c r="F1690" i="11"/>
  <c r="M1691" i="13"/>
  <c r="F1690" i="9"/>
  <c r="K1695" i="13"/>
  <c r="F1690" i="8"/>
  <c r="J1691" i="13"/>
  <c r="F1690" i="4"/>
  <c r="F1698" i="13"/>
  <c r="F1690" i="6"/>
  <c r="H1699" i="13"/>
  <c r="F1690" i="7"/>
  <c r="I1696" i="13"/>
  <c r="F1691" i="5" l="1"/>
  <c r="G1698" i="13"/>
  <c r="F1692" i="3"/>
  <c r="E1687" i="13"/>
  <c r="F1691" i="7"/>
  <c r="I1695" i="13"/>
  <c r="F1691" i="9"/>
  <c r="K1691" i="13"/>
  <c r="F1691" i="6"/>
  <c r="H1688" i="13"/>
  <c r="F1691" i="8"/>
  <c r="J1686" i="13"/>
  <c r="N1686" i="13" s="1"/>
  <c r="F1691" i="10"/>
  <c r="L1698" i="13"/>
  <c r="F1691" i="11"/>
  <c r="M1693" i="13"/>
  <c r="F1691" i="4"/>
  <c r="F1689" i="13"/>
  <c r="F1692" i="12"/>
  <c r="D1692" i="13"/>
  <c r="F1692" i="7" l="1"/>
  <c r="I1700" i="13"/>
  <c r="F1692" i="8"/>
  <c r="J1695" i="13"/>
  <c r="F1693" i="3"/>
  <c r="E1693" i="13"/>
  <c r="F1692" i="10"/>
  <c r="L1689" i="13"/>
  <c r="F1693" i="12"/>
  <c r="D1687" i="13"/>
  <c r="F1692" i="4"/>
  <c r="F1687" i="13"/>
  <c r="F1692" i="6"/>
  <c r="H1691" i="13"/>
  <c r="F1692" i="11"/>
  <c r="M1698" i="13"/>
  <c r="F1692" i="9"/>
  <c r="K1689" i="13"/>
  <c r="F1692" i="5"/>
  <c r="G1694" i="13"/>
  <c r="F1693" i="6" l="1"/>
  <c r="H1700" i="13"/>
  <c r="F1693" i="5"/>
  <c r="G1699" i="13"/>
  <c r="F1693" i="4"/>
  <c r="F1690" i="13"/>
  <c r="F1693" i="8"/>
  <c r="J1690" i="13"/>
  <c r="N1687" i="13"/>
  <c r="F1694" i="3"/>
  <c r="E1699" i="13"/>
  <c r="F1694" i="12"/>
  <c r="D1696" i="13"/>
  <c r="F1693" i="7"/>
  <c r="I1692" i="13"/>
  <c r="F1693" i="9"/>
  <c r="K1694" i="13"/>
  <c r="F1693" i="11"/>
  <c r="M1695" i="13"/>
  <c r="F1693" i="10"/>
  <c r="L1691" i="13"/>
  <c r="F1694" i="4" l="1"/>
  <c r="F1695" i="13"/>
  <c r="F1694" i="5"/>
  <c r="G1695" i="13"/>
  <c r="F1694" i="8"/>
  <c r="J1689" i="13"/>
  <c r="N1689" i="13" s="1"/>
  <c r="F1694" i="7"/>
  <c r="I1693" i="13"/>
  <c r="F1695" i="12"/>
  <c r="D1697" i="13"/>
  <c r="F1695" i="3"/>
  <c r="E1694" i="13"/>
  <c r="F1694" i="10"/>
  <c r="L1694" i="13"/>
  <c r="F1694" i="11"/>
  <c r="M1692" i="13"/>
  <c r="F1694" i="6"/>
  <c r="H1693" i="13"/>
  <c r="F1694" i="9"/>
  <c r="K1697" i="13"/>
  <c r="F1695" i="10" l="1"/>
  <c r="L1697" i="13"/>
  <c r="F1695" i="9"/>
  <c r="K1688" i="13"/>
  <c r="F1696" i="3"/>
  <c r="E1696" i="13"/>
  <c r="F1695" i="5"/>
  <c r="G1690" i="13"/>
  <c r="N1690" i="13" s="1"/>
  <c r="F1695" i="8"/>
  <c r="J1699" i="13"/>
  <c r="F1696" i="12"/>
  <c r="D1695" i="13"/>
  <c r="N1695" i="13" s="1"/>
  <c r="F1695" i="4"/>
  <c r="F1694" i="13"/>
  <c r="N1694" i="13" s="1"/>
  <c r="F1695" i="6"/>
  <c r="H1694" i="13"/>
  <c r="F1695" i="11"/>
  <c r="M1697" i="13"/>
  <c r="F1695" i="7"/>
  <c r="I1691" i="13"/>
  <c r="N1691" i="13" s="1"/>
  <c r="F1696" i="4" l="1"/>
  <c r="F1700" i="13"/>
  <c r="F1697" i="3"/>
  <c r="E1698" i="13"/>
  <c r="F1697" i="12"/>
  <c r="D1700" i="13"/>
  <c r="F1696" i="5"/>
  <c r="G1696" i="13"/>
  <c r="F1696" i="9"/>
  <c r="K1698" i="13"/>
  <c r="F1696" i="7"/>
  <c r="I1699" i="13"/>
  <c r="F1696" i="8"/>
  <c r="J1693" i="13"/>
  <c r="N1693" i="13" s="1"/>
  <c r="F1696" i="11"/>
  <c r="M1700" i="13"/>
  <c r="F1696" i="6"/>
  <c r="H1698" i="13"/>
  <c r="F1696" i="10"/>
  <c r="L1699" i="13"/>
  <c r="F1697" i="8" l="1"/>
  <c r="J1697" i="13"/>
  <c r="F1698" i="12"/>
  <c r="D1701" i="13"/>
  <c r="N1698" i="13"/>
  <c r="F1697" i="10"/>
  <c r="L1688" i="13"/>
  <c r="N1688" i="13" s="1"/>
  <c r="F1697" i="7"/>
  <c r="I1697" i="13"/>
  <c r="N1697" i="13" s="1"/>
  <c r="F1698" i="3"/>
  <c r="E1700" i="13"/>
  <c r="N1700" i="13" s="1"/>
  <c r="F1697" i="11"/>
  <c r="M1696" i="13"/>
  <c r="F1697" i="5"/>
  <c r="G1700" i="13"/>
  <c r="F1697" i="6"/>
  <c r="H1692" i="13"/>
  <c r="N1692" i="13" s="1"/>
  <c r="F1697" i="9"/>
  <c r="K1699" i="13"/>
  <c r="N1699" i="13" s="1"/>
  <c r="F1697" i="4"/>
  <c r="F1696" i="13"/>
  <c r="N1696" i="13" s="1"/>
  <c r="F1698" i="4" l="1"/>
  <c r="F1701" i="13"/>
  <c r="F1698" i="11"/>
  <c r="M1709" i="13"/>
  <c r="F1698" i="9"/>
  <c r="K1707" i="13"/>
  <c r="F1699" i="3"/>
  <c r="E1701" i="13"/>
  <c r="F1699" i="12"/>
  <c r="D1707" i="13"/>
  <c r="F1698" i="5"/>
  <c r="G1701" i="13"/>
  <c r="F1698" i="10"/>
  <c r="L1707" i="13"/>
  <c r="F1698" i="6"/>
  <c r="H1701" i="13"/>
  <c r="F1698" i="7"/>
  <c r="I1702" i="13"/>
  <c r="F1698" i="8"/>
  <c r="J1702" i="13"/>
  <c r="F1700" i="3" l="1"/>
  <c r="E1703" i="13"/>
  <c r="F1699" i="10"/>
  <c r="L1704" i="13"/>
  <c r="F1699" i="9"/>
  <c r="K1702" i="13"/>
  <c r="F1699" i="6"/>
  <c r="H1705" i="13"/>
  <c r="F1699" i="8"/>
  <c r="J1701" i="13"/>
  <c r="F1699" i="5"/>
  <c r="G1703" i="13"/>
  <c r="F1699" i="11"/>
  <c r="M1706" i="13"/>
  <c r="F1699" i="7"/>
  <c r="I1706" i="13"/>
  <c r="F1700" i="12"/>
  <c r="D1708" i="13"/>
  <c r="F1699" i="4"/>
  <c r="F1709" i="13"/>
  <c r="F1700" i="6" l="1"/>
  <c r="H1704" i="13"/>
  <c r="F1700" i="9"/>
  <c r="K1705" i="13"/>
  <c r="F1700" i="4"/>
  <c r="F1703" i="13"/>
  <c r="F1700" i="5"/>
  <c r="G1704" i="13"/>
  <c r="F1700" i="10"/>
  <c r="L1708" i="13"/>
  <c r="F1700" i="11"/>
  <c r="M1702" i="13"/>
  <c r="F1701" i="12"/>
  <c r="D1711" i="13"/>
  <c r="F1700" i="8"/>
  <c r="J1706" i="13"/>
  <c r="F1701" i="3"/>
  <c r="E1704" i="13"/>
  <c r="F1700" i="7"/>
  <c r="I1712" i="13"/>
  <c r="F1701" i="8" l="1"/>
  <c r="J1708" i="13"/>
  <c r="F1701" i="5"/>
  <c r="G1709" i="13"/>
  <c r="F1702" i="12"/>
  <c r="D1710" i="13"/>
  <c r="F1701" i="4"/>
  <c r="F1713" i="13"/>
  <c r="F1701" i="7"/>
  <c r="I1705" i="13"/>
  <c r="F1701" i="11"/>
  <c r="M1711" i="13"/>
  <c r="F1701" i="9"/>
  <c r="K1708" i="13"/>
  <c r="F1701" i="10"/>
  <c r="L1705" i="13"/>
  <c r="F1702" i="3"/>
  <c r="E1706" i="13"/>
  <c r="F1701" i="6"/>
  <c r="H1710" i="13"/>
  <c r="F1702" i="10" l="1"/>
  <c r="L1710" i="13"/>
  <c r="F1702" i="4"/>
  <c r="F1706" i="13"/>
  <c r="F1702" i="9"/>
  <c r="K1710" i="13"/>
  <c r="F1703" i="12"/>
  <c r="D1713" i="13"/>
  <c r="F1702" i="11"/>
  <c r="M1715" i="13"/>
  <c r="F1702" i="6"/>
  <c r="H1712" i="13"/>
  <c r="F1702" i="5"/>
  <c r="G1702" i="13"/>
  <c r="F1702" i="7"/>
  <c r="I1708" i="13"/>
  <c r="F1703" i="3"/>
  <c r="E1710" i="13"/>
  <c r="F1702" i="8"/>
  <c r="J1712" i="13"/>
  <c r="F1703" i="7" l="1"/>
  <c r="I1703" i="13"/>
  <c r="F1704" i="12"/>
  <c r="D1709" i="13"/>
  <c r="F1703" i="5"/>
  <c r="G1707" i="13"/>
  <c r="F1703" i="9"/>
  <c r="K1704" i="13"/>
  <c r="F1703" i="8"/>
  <c r="J1705" i="13"/>
  <c r="F1703" i="4"/>
  <c r="F1702" i="13"/>
  <c r="F1703" i="11"/>
  <c r="M1701" i="13"/>
  <c r="F1703" i="6"/>
  <c r="H1709" i="13"/>
  <c r="F1704" i="3"/>
  <c r="E1705" i="13"/>
  <c r="F1703" i="10"/>
  <c r="L1703" i="13"/>
  <c r="F1704" i="6" l="1"/>
  <c r="H1714" i="13"/>
  <c r="F1704" i="9"/>
  <c r="K1714" i="13"/>
  <c r="F1704" i="11"/>
  <c r="M1703" i="13"/>
  <c r="F1704" i="5"/>
  <c r="G1711" i="13"/>
  <c r="F1704" i="4"/>
  <c r="F1704" i="13"/>
  <c r="F1705" i="12"/>
  <c r="D1703" i="13"/>
  <c r="F1704" i="10"/>
  <c r="L1714" i="13"/>
  <c r="F1705" i="3"/>
  <c r="E1711" i="13"/>
  <c r="F1704" i="8"/>
  <c r="J1714" i="13"/>
  <c r="F1704" i="7"/>
  <c r="I1707" i="13"/>
  <c r="F1705" i="5" l="1"/>
  <c r="G1708" i="13"/>
  <c r="F1705" i="10"/>
  <c r="L1711" i="13"/>
  <c r="F1705" i="11"/>
  <c r="M1705" i="13"/>
  <c r="F1706" i="12"/>
  <c r="D1706" i="13"/>
  <c r="F1705" i="9"/>
  <c r="K1703" i="13"/>
  <c r="F1705" i="7"/>
  <c r="I1714" i="13"/>
  <c r="F1705" i="8"/>
  <c r="J1707" i="13"/>
  <c r="F1705" i="4"/>
  <c r="F1710" i="13"/>
  <c r="F1706" i="3"/>
  <c r="E1709" i="13"/>
  <c r="F1705" i="6"/>
  <c r="H1702" i="13"/>
  <c r="F1706" i="4" l="1"/>
  <c r="F1705" i="13"/>
  <c r="F1707" i="12"/>
  <c r="D1704" i="13"/>
  <c r="F1706" i="8"/>
  <c r="J1704" i="13"/>
  <c r="F1706" i="11"/>
  <c r="M1708" i="13"/>
  <c r="F1706" i="6"/>
  <c r="H1711" i="13"/>
  <c r="F1706" i="7"/>
  <c r="I1709" i="13"/>
  <c r="F1706" i="10"/>
  <c r="L1702" i="13"/>
  <c r="F1707" i="3"/>
  <c r="E1713" i="13"/>
  <c r="F1706" i="9"/>
  <c r="K1706" i="13"/>
  <c r="F1706" i="5"/>
  <c r="G1713" i="13"/>
  <c r="F1708" i="3" l="1"/>
  <c r="E1707" i="13"/>
  <c r="F1707" i="11"/>
  <c r="M1704" i="13"/>
  <c r="F1707" i="5"/>
  <c r="G1705" i="13"/>
  <c r="F1707" i="10"/>
  <c r="L1706" i="13"/>
  <c r="F1707" i="8"/>
  <c r="J1703" i="13"/>
  <c r="F1707" i="7"/>
  <c r="I1704" i="13"/>
  <c r="N1704" i="13" s="1"/>
  <c r="F1708" i="12"/>
  <c r="D1712" i="13"/>
  <c r="F1707" i="9"/>
  <c r="K1701" i="13"/>
  <c r="F1707" i="6"/>
  <c r="H1703" i="13"/>
  <c r="F1707" i="4"/>
  <c r="F1711" i="13"/>
  <c r="F1708" i="5" l="1"/>
  <c r="G1706" i="13"/>
  <c r="F1708" i="4"/>
  <c r="F1712" i="13"/>
  <c r="N1703" i="13"/>
  <c r="F1708" i="11"/>
  <c r="M1712" i="13"/>
  <c r="F1708" i="6"/>
  <c r="H1706" i="13"/>
  <c r="F1708" i="8"/>
  <c r="J1715" i="13"/>
  <c r="F1709" i="3"/>
  <c r="E1708" i="13"/>
  <c r="F1708" i="7"/>
  <c r="I1701" i="13"/>
  <c r="F1708" i="9"/>
  <c r="K1713" i="13"/>
  <c r="F1709" i="12"/>
  <c r="D1705" i="13"/>
  <c r="N1705" i="13" s="1"/>
  <c r="F1708" i="10"/>
  <c r="L1701" i="13"/>
  <c r="F1709" i="7" l="1"/>
  <c r="I1715" i="13"/>
  <c r="F1710" i="3"/>
  <c r="E1715" i="13"/>
  <c r="F1709" i="11"/>
  <c r="M1707" i="13"/>
  <c r="F1709" i="10"/>
  <c r="L1712" i="13"/>
  <c r="F1710" i="12"/>
  <c r="D1702" i="13"/>
  <c r="F1709" i="8"/>
  <c r="J1709" i="13"/>
  <c r="F1709" i="4"/>
  <c r="F1715" i="13"/>
  <c r="F1709" i="9"/>
  <c r="K1712" i="13"/>
  <c r="F1709" i="6"/>
  <c r="H1707" i="13"/>
  <c r="N1706" i="13"/>
  <c r="N1701" i="13"/>
  <c r="F1709" i="5"/>
  <c r="G1712" i="13"/>
  <c r="F1710" i="9" l="1"/>
  <c r="K1711" i="13"/>
  <c r="F1710" i="10"/>
  <c r="L1709" i="13"/>
  <c r="F1710" i="5"/>
  <c r="G1710" i="13"/>
  <c r="F1710" i="4"/>
  <c r="F1707" i="13"/>
  <c r="N1707" i="13" s="1"/>
  <c r="F1710" i="11"/>
  <c r="M1714" i="13"/>
  <c r="F1710" i="8"/>
  <c r="J1713" i="13"/>
  <c r="F1711" i="3"/>
  <c r="E1702" i="13"/>
  <c r="N1702" i="13" s="1"/>
  <c r="F1710" i="6"/>
  <c r="H1708" i="13"/>
  <c r="F1711" i="12"/>
  <c r="D1715" i="13"/>
  <c r="F1710" i="7"/>
  <c r="I1710" i="13"/>
  <c r="F1712" i="12" l="1"/>
  <c r="D1714" i="13"/>
  <c r="F1711" i="6"/>
  <c r="H1715" i="13"/>
  <c r="F1711" i="4"/>
  <c r="F1708" i="13"/>
  <c r="N1708" i="13" s="1"/>
  <c r="F1712" i="3"/>
  <c r="E1712" i="13"/>
  <c r="N1712" i="13" s="1"/>
  <c r="F1711" i="5"/>
  <c r="G1715" i="13"/>
  <c r="F1711" i="8"/>
  <c r="J1710" i="13"/>
  <c r="F1711" i="10"/>
  <c r="L1713" i="13"/>
  <c r="F1711" i="7"/>
  <c r="I1713" i="13"/>
  <c r="F1711" i="11"/>
  <c r="M1713" i="13"/>
  <c r="F1711" i="9"/>
  <c r="K1715" i="13"/>
  <c r="F1712" i="10" l="1"/>
  <c r="L1715" i="13"/>
  <c r="N1715" i="13" s="1"/>
  <c r="F1713" i="3"/>
  <c r="E1714" i="13"/>
  <c r="N1714" i="13" s="1"/>
  <c r="F1712" i="8"/>
  <c r="J1711" i="13"/>
  <c r="F1712" i="4"/>
  <c r="F1714" i="13"/>
  <c r="F1712" i="11"/>
  <c r="M1710" i="13"/>
  <c r="N1710" i="13" s="1"/>
  <c r="F1712" i="6"/>
  <c r="H1713" i="13"/>
  <c r="N1713" i="13" s="1"/>
  <c r="F1712" i="7"/>
  <c r="I1711" i="13"/>
  <c r="N1711" i="13" s="1"/>
  <c r="F1712" i="9"/>
  <c r="K1709" i="13"/>
  <c r="N1709" i="13" s="1"/>
  <c r="F1712" i="5"/>
  <c r="G1714" i="13"/>
  <c r="F1713" i="12"/>
  <c r="D1718" i="13"/>
  <c r="F1713" i="4" l="1"/>
  <c r="F1717" i="13"/>
  <c r="F1713" i="7"/>
  <c r="I1716" i="13"/>
  <c r="F1713" i="8"/>
  <c r="J1716" i="13"/>
  <c r="F1713" i="6"/>
  <c r="H1728" i="13"/>
  <c r="F1714" i="3"/>
  <c r="E1717" i="13"/>
  <c r="F1713" i="5"/>
  <c r="G1717" i="13"/>
  <c r="F1713" i="11"/>
  <c r="M1716" i="13"/>
  <c r="F1713" i="10"/>
  <c r="L1723" i="13"/>
  <c r="F1714" i="12"/>
  <c r="D1719" i="13"/>
  <c r="F1713" i="9"/>
  <c r="K1716" i="13"/>
  <c r="F1714" i="10" l="1"/>
  <c r="L1716" i="13"/>
  <c r="F1714" i="6"/>
  <c r="H1726" i="13"/>
  <c r="F1714" i="11"/>
  <c r="M1721" i="13"/>
  <c r="F1714" i="8"/>
  <c r="J1723" i="13"/>
  <c r="F1714" i="9"/>
  <c r="K1723" i="13"/>
  <c r="F1714" i="5"/>
  <c r="G1718" i="13"/>
  <c r="F1714" i="7"/>
  <c r="I1723" i="13"/>
  <c r="F1715" i="12"/>
  <c r="D1725" i="13"/>
  <c r="F1715" i="3"/>
  <c r="E1718" i="13"/>
  <c r="F1714" i="4"/>
  <c r="F1718" i="13"/>
  <c r="F1715" i="4" l="1"/>
  <c r="F1720" i="13"/>
  <c r="F1716" i="3"/>
  <c r="E1722" i="13"/>
  <c r="F1716" i="12"/>
  <c r="D1716" i="13"/>
  <c r="F1715" i="8"/>
  <c r="J1724" i="13"/>
  <c r="F1715" i="7"/>
  <c r="I1726" i="13"/>
  <c r="F1715" i="11"/>
  <c r="M1724" i="13"/>
  <c r="F1715" i="5"/>
  <c r="G1721" i="13"/>
  <c r="F1715" i="6"/>
  <c r="H1720" i="13"/>
  <c r="F1715" i="9"/>
  <c r="K1717" i="13"/>
  <c r="F1715" i="10"/>
  <c r="L1729" i="13"/>
  <c r="F1716" i="8" l="1"/>
  <c r="J1726" i="13"/>
  <c r="F1716" i="5"/>
  <c r="G1722" i="13"/>
  <c r="F1716" i="10"/>
  <c r="L1722" i="13"/>
  <c r="F1717" i="12"/>
  <c r="D1727" i="13"/>
  <c r="F1716" i="9"/>
  <c r="K1722" i="13"/>
  <c r="F1716" i="11"/>
  <c r="M1719" i="13"/>
  <c r="F1717" i="3"/>
  <c r="E1719" i="13"/>
  <c r="F1716" i="6"/>
  <c r="H1719" i="13"/>
  <c r="F1716" i="7"/>
  <c r="I1718" i="13"/>
  <c r="F1716" i="4"/>
  <c r="F1722" i="13"/>
  <c r="F1717" i="6" l="1"/>
  <c r="H1724" i="13"/>
  <c r="F1718" i="12"/>
  <c r="D1721" i="13"/>
  <c r="F1718" i="3"/>
  <c r="E1721" i="13"/>
  <c r="F1717" i="10"/>
  <c r="L1728" i="13"/>
  <c r="F1717" i="4"/>
  <c r="F1728" i="13"/>
  <c r="F1717" i="11"/>
  <c r="M1725" i="13"/>
  <c r="F1717" i="5"/>
  <c r="G1720" i="13"/>
  <c r="F1717" i="7"/>
  <c r="I1717" i="13"/>
  <c r="F1717" i="9"/>
  <c r="K1720" i="13"/>
  <c r="F1717" i="8"/>
  <c r="J1729" i="13"/>
  <c r="F1718" i="7" l="1"/>
  <c r="I1724" i="13"/>
  <c r="F1718" i="10"/>
  <c r="L1727" i="13"/>
  <c r="F1718" i="5"/>
  <c r="G1716" i="13"/>
  <c r="F1719" i="3"/>
  <c r="E1720" i="13"/>
  <c r="F1719" i="12"/>
  <c r="D1717" i="13"/>
  <c r="F1718" i="8"/>
  <c r="J1717" i="13"/>
  <c r="F1718" i="11"/>
  <c r="M1720" i="13"/>
  <c r="F1718" i="4"/>
  <c r="F1721" i="13"/>
  <c r="F1718" i="9"/>
  <c r="K1728" i="13"/>
  <c r="F1718" i="6"/>
  <c r="H1721" i="13"/>
  <c r="F1720" i="3" l="1"/>
  <c r="E1726" i="13"/>
  <c r="F1719" i="4"/>
  <c r="F1719" i="13"/>
  <c r="F1719" i="11"/>
  <c r="M1726" i="13"/>
  <c r="F1719" i="5"/>
  <c r="G1719" i="13"/>
  <c r="F1719" i="8"/>
  <c r="J1727" i="13"/>
  <c r="F1719" i="10"/>
  <c r="L1717" i="13"/>
  <c r="F1719" i="9"/>
  <c r="K1718" i="13"/>
  <c r="F1720" i="12"/>
  <c r="D1722" i="13"/>
  <c r="F1719" i="6"/>
  <c r="H1716" i="13"/>
  <c r="F1719" i="7"/>
  <c r="I1719" i="13"/>
  <c r="F1720" i="5" l="1"/>
  <c r="G1725" i="13"/>
  <c r="F1720" i="11"/>
  <c r="M1718" i="13"/>
  <c r="F1720" i="9"/>
  <c r="K1729" i="13"/>
  <c r="F1720" i="7"/>
  <c r="I1721" i="13"/>
  <c r="F1720" i="10"/>
  <c r="L1724" i="13"/>
  <c r="F1720" i="4"/>
  <c r="F1725" i="13"/>
  <c r="F1720" i="6"/>
  <c r="H1717" i="13"/>
  <c r="F1720" i="8"/>
  <c r="J1722" i="13"/>
  <c r="F1721" i="3"/>
  <c r="E1728" i="13"/>
  <c r="F1721" i="12"/>
  <c r="D1729" i="13"/>
  <c r="F1721" i="7" l="1"/>
  <c r="I1727" i="13"/>
  <c r="F1721" i="6"/>
  <c r="H1725" i="13"/>
  <c r="F1721" i="9"/>
  <c r="K1727" i="13"/>
  <c r="F1721" i="4"/>
  <c r="F1724" i="13"/>
  <c r="F1722" i="3"/>
  <c r="E1725" i="13"/>
  <c r="F1721" i="11"/>
  <c r="M1723" i="13"/>
  <c r="F1722" i="12"/>
  <c r="D1730" i="13"/>
  <c r="F1721" i="8"/>
  <c r="J1725" i="13"/>
  <c r="F1721" i="10"/>
  <c r="L1720" i="13"/>
  <c r="F1721" i="5"/>
  <c r="G1729" i="13"/>
  <c r="F1722" i="9" l="1"/>
  <c r="K1730" i="13"/>
  <c r="F1722" i="11"/>
  <c r="M1727" i="13"/>
  <c r="F1722" i="6"/>
  <c r="H1727" i="13"/>
  <c r="F1723" i="12"/>
  <c r="D1720" i="13"/>
  <c r="F1723" i="3"/>
  <c r="E1716" i="13"/>
  <c r="F1722" i="5"/>
  <c r="G1724" i="13"/>
  <c r="F1722" i="10"/>
  <c r="L1725" i="13"/>
  <c r="F1722" i="7"/>
  <c r="I1722" i="13"/>
  <c r="F1722" i="8"/>
  <c r="J1721" i="13"/>
  <c r="F1722" i="4"/>
  <c r="F1727" i="13"/>
  <c r="F1723" i="7" l="1"/>
  <c r="I1725" i="13"/>
  <c r="F1724" i="12"/>
  <c r="D1723" i="13"/>
  <c r="F1723" i="10"/>
  <c r="L1718" i="13"/>
  <c r="F1723" i="6"/>
  <c r="H1718" i="13"/>
  <c r="F1723" i="5"/>
  <c r="G1728" i="13"/>
  <c r="F1723" i="11"/>
  <c r="M1730" i="13"/>
  <c r="F1723" i="8"/>
  <c r="J1720" i="13"/>
  <c r="F1724" i="3"/>
  <c r="E1727" i="13"/>
  <c r="F1723" i="4"/>
  <c r="F1726" i="13"/>
  <c r="F1723" i="9"/>
  <c r="K1724" i="13"/>
  <c r="F1724" i="6" l="1"/>
  <c r="H1729" i="13"/>
  <c r="F1724" i="10"/>
  <c r="L1719" i="13"/>
  <c r="F1724" i="8"/>
  <c r="J1719" i="13"/>
  <c r="F1725" i="3"/>
  <c r="E1723" i="13"/>
  <c r="F1724" i="11"/>
  <c r="M1717" i="13"/>
  <c r="N1717" i="13" s="1"/>
  <c r="F1725" i="12"/>
  <c r="D1728" i="13"/>
  <c r="F1724" i="9"/>
  <c r="K1726" i="13"/>
  <c r="F1724" i="4"/>
  <c r="F1729" i="13"/>
  <c r="F1724" i="5"/>
  <c r="G1727" i="13"/>
  <c r="N1727" i="13" s="1"/>
  <c r="F1724" i="7"/>
  <c r="I1729" i="13"/>
  <c r="F1725" i="9" l="1"/>
  <c r="K1719" i="13"/>
  <c r="F1725" i="8"/>
  <c r="J1718" i="13"/>
  <c r="N1718" i="13" s="1"/>
  <c r="F1725" i="5"/>
  <c r="G1726" i="13"/>
  <c r="F1726" i="12"/>
  <c r="D1724" i="13"/>
  <c r="N1719" i="13"/>
  <c r="F1725" i="10"/>
  <c r="L1726" i="13"/>
  <c r="F1725" i="11"/>
  <c r="M1729" i="13"/>
  <c r="F1725" i="7"/>
  <c r="I1720" i="13"/>
  <c r="N1720" i="13" s="1"/>
  <c r="F1725" i="4"/>
  <c r="F1723" i="13"/>
  <c r="F1725" i="6"/>
  <c r="H1723" i="13"/>
  <c r="F1726" i="3"/>
  <c r="E1724" i="13"/>
  <c r="F1726" i="5" l="1"/>
  <c r="G1723" i="13"/>
  <c r="N1723" i="13" s="1"/>
  <c r="F1727" i="3"/>
  <c r="E1730" i="13"/>
  <c r="F1726" i="11"/>
  <c r="M1728" i="13"/>
  <c r="F1726" i="8"/>
  <c r="J1730" i="13"/>
  <c r="F1726" i="6"/>
  <c r="H1730" i="13"/>
  <c r="F1726" i="10"/>
  <c r="L1730" i="13"/>
  <c r="F1726" i="4"/>
  <c r="F1716" i="13"/>
  <c r="N1716" i="13" s="1"/>
  <c r="N1724" i="13"/>
  <c r="F1726" i="9"/>
  <c r="K1721" i="13"/>
  <c r="F1726" i="7"/>
  <c r="I1728" i="13"/>
  <c r="F1727" i="12"/>
  <c r="D1726" i="13"/>
  <c r="N1726" i="13" s="1"/>
  <c r="F1727" i="7" l="1"/>
  <c r="I1730" i="13"/>
  <c r="F1727" i="9"/>
  <c r="K1725" i="13"/>
  <c r="N1725" i="13" s="1"/>
  <c r="F1727" i="8"/>
  <c r="J1728" i="13"/>
  <c r="N1728" i="13" s="1"/>
  <c r="F1727" i="4"/>
  <c r="F1730" i="13"/>
  <c r="N1730" i="13" s="1"/>
  <c r="F1727" i="11"/>
  <c r="M1722" i="13"/>
  <c r="F1727" i="10"/>
  <c r="L1721" i="13"/>
  <c r="N1721" i="13" s="1"/>
  <c r="F1728" i="3"/>
  <c r="E1729" i="13"/>
  <c r="N1729" i="13" s="1"/>
  <c r="F1728" i="12"/>
  <c r="D1740" i="13"/>
  <c r="F1727" i="6"/>
  <c r="H1722" i="13"/>
  <c r="N1722" i="13" s="1"/>
  <c r="F1727" i="5"/>
  <c r="G1730" i="13"/>
  <c r="F1729" i="3" l="1"/>
  <c r="E1738" i="13"/>
  <c r="F1728" i="4"/>
  <c r="F1731" i="13"/>
  <c r="F1728" i="5"/>
  <c r="G1731" i="13"/>
  <c r="F1728" i="10"/>
  <c r="L1738" i="13"/>
  <c r="F1728" i="8"/>
  <c r="J1731" i="13"/>
  <c r="F1728" i="6"/>
  <c r="H1735" i="13"/>
  <c r="F1728" i="9"/>
  <c r="K1733" i="13"/>
  <c r="F1729" i="12"/>
  <c r="D1735" i="13"/>
  <c r="F1728" i="11"/>
  <c r="M1734" i="13"/>
  <c r="F1728" i="7"/>
  <c r="I1731" i="13"/>
  <c r="F1729" i="7" l="1"/>
  <c r="I1733" i="13"/>
  <c r="F1729" i="11"/>
  <c r="M1735" i="13"/>
  <c r="F1730" i="12"/>
  <c r="D1737" i="13"/>
  <c r="F1729" i="10"/>
  <c r="L1732" i="13"/>
  <c r="F1729" i="9"/>
  <c r="K1738" i="13"/>
  <c r="F1729" i="5"/>
  <c r="G1732" i="13"/>
  <c r="F1729" i="6"/>
  <c r="H1737" i="13"/>
  <c r="F1729" i="4"/>
  <c r="F1732" i="13"/>
  <c r="F1729" i="8"/>
  <c r="J1733" i="13"/>
  <c r="F1730" i="3"/>
  <c r="E1735" i="13"/>
  <c r="F1730" i="4" l="1"/>
  <c r="F1738" i="13"/>
  <c r="F1730" i="10"/>
  <c r="L1733" i="13"/>
  <c r="F1730" i="6"/>
  <c r="H1736" i="13"/>
  <c r="F1731" i="12"/>
  <c r="D1741" i="13"/>
  <c r="F1731" i="3"/>
  <c r="E1734" i="13"/>
  <c r="F1730" i="5"/>
  <c r="G1737" i="13"/>
  <c r="F1730" i="11"/>
  <c r="M1733" i="13"/>
  <c r="F1730" i="8"/>
  <c r="J1734" i="13"/>
  <c r="F1730" i="9"/>
  <c r="K1731" i="13"/>
  <c r="F1730" i="7"/>
  <c r="I1734" i="13"/>
  <c r="F1731" i="11" l="1"/>
  <c r="M1737" i="13"/>
  <c r="F1731" i="6"/>
  <c r="H1742" i="13"/>
  <c r="F1731" i="5"/>
  <c r="G1739" i="13"/>
  <c r="F1731" i="10"/>
  <c r="L1743" i="13"/>
  <c r="F1731" i="7"/>
  <c r="I1732" i="13"/>
  <c r="F1731" i="9"/>
  <c r="K1732" i="13"/>
  <c r="F1732" i="3"/>
  <c r="E1737" i="13"/>
  <c r="F1731" i="4"/>
  <c r="F1734" i="13"/>
  <c r="F1731" i="8"/>
  <c r="J1732" i="13"/>
  <c r="F1732" i="12"/>
  <c r="D1742" i="13"/>
  <c r="F1732" i="8" l="1"/>
  <c r="J1735" i="13"/>
  <c r="F1732" i="4"/>
  <c r="F1736" i="13"/>
  <c r="F1732" i="10"/>
  <c r="L1731" i="13"/>
  <c r="F1733" i="3"/>
  <c r="E1733" i="13"/>
  <c r="F1732" i="5"/>
  <c r="G1738" i="13"/>
  <c r="F1732" i="9"/>
  <c r="K1739" i="13"/>
  <c r="F1732" i="6"/>
  <c r="H1740" i="13"/>
  <c r="F1733" i="12"/>
  <c r="D1739" i="13"/>
  <c r="F1732" i="7"/>
  <c r="I1740" i="13"/>
  <c r="F1732" i="11"/>
  <c r="M1731" i="13"/>
  <c r="F1733" i="6" l="1"/>
  <c r="H1741" i="13"/>
  <c r="F1733" i="11"/>
  <c r="M1736" i="13"/>
  <c r="F1733" i="9"/>
  <c r="K1736" i="13"/>
  <c r="F1733" i="10"/>
  <c r="L1741" i="13"/>
  <c r="F1733" i="7"/>
  <c r="I1735" i="13"/>
  <c r="F1733" i="5"/>
  <c r="G1734" i="13"/>
  <c r="F1733" i="4"/>
  <c r="F1737" i="13"/>
  <c r="F1734" i="12"/>
  <c r="D1732" i="13"/>
  <c r="F1734" i="3"/>
  <c r="E1732" i="13"/>
  <c r="F1733" i="8"/>
  <c r="J1740" i="13"/>
  <c r="F1734" i="8" l="1"/>
  <c r="J1736" i="13"/>
  <c r="F1735" i="12"/>
  <c r="D1731" i="13"/>
  <c r="F1734" i="10"/>
  <c r="L1734" i="13"/>
  <c r="F1734" i="4"/>
  <c r="F1744" i="13"/>
  <c r="F1734" i="9"/>
  <c r="K1734" i="13"/>
  <c r="F1734" i="5"/>
  <c r="G1736" i="13"/>
  <c r="F1734" i="11"/>
  <c r="M1742" i="13"/>
  <c r="F1735" i="3"/>
  <c r="E1742" i="13"/>
  <c r="F1734" i="7"/>
  <c r="I1736" i="13"/>
  <c r="F1734" i="6"/>
  <c r="H1743" i="13"/>
  <c r="F1736" i="3" l="1"/>
  <c r="E1731" i="13"/>
  <c r="F1735" i="4"/>
  <c r="F1733" i="13"/>
  <c r="F1735" i="11"/>
  <c r="M1743" i="13"/>
  <c r="F1735" i="10"/>
  <c r="L1736" i="13"/>
  <c r="F1736" i="12"/>
  <c r="D1733" i="13"/>
  <c r="F1735" i="6"/>
  <c r="H1732" i="13"/>
  <c r="F1735" i="5"/>
  <c r="G1733" i="13"/>
  <c r="F1735" i="9"/>
  <c r="K1744" i="13"/>
  <c r="F1735" i="7"/>
  <c r="I1744" i="13"/>
  <c r="F1735" i="8"/>
  <c r="J1744" i="13"/>
  <c r="F1736" i="10" l="1"/>
  <c r="L1739" i="13"/>
  <c r="F1736" i="11"/>
  <c r="M1744" i="13"/>
  <c r="F1736" i="5"/>
  <c r="G1735" i="13"/>
  <c r="F1736" i="8"/>
  <c r="J1745" i="13"/>
  <c r="F1736" i="6"/>
  <c r="H1733" i="13"/>
  <c r="N1733" i="13" s="1"/>
  <c r="F1736" i="4"/>
  <c r="F1739" i="13"/>
  <c r="F1736" i="7"/>
  <c r="I1745" i="13"/>
  <c r="F1737" i="12"/>
  <c r="D1736" i="13"/>
  <c r="N1736" i="13" s="1"/>
  <c r="F1737" i="3"/>
  <c r="E1736" i="13"/>
  <c r="F1736" i="9"/>
  <c r="K1743" i="13"/>
  <c r="F1737" i="5" l="1"/>
  <c r="G1741" i="13"/>
  <c r="F1737" i="4"/>
  <c r="F1735" i="13"/>
  <c r="F1737" i="11"/>
  <c r="M1745" i="13"/>
  <c r="F1738" i="3"/>
  <c r="E1739" i="13"/>
  <c r="F1737" i="7"/>
  <c r="I1743" i="13"/>
  <c r="F1737" i="6"/>
  <c r="H1738" i="13"/>
  <c r="F1737" i="9"/>
  <c r="K1741" i="13"/>
  <c r="F1738" i="12"/>
  <c r="D1743" i="13"/>
  <c r="F1737" i="10"/>
  <c r="L1744" i="13"/>
  <c r="F1737" i="8"/>
  <c r="J1742" i="13"/>
  <c r="F1739" i="12" l="1"/>
  <c r="D1734" i="13"/>
  <c r="F1739" i="3"/>
  <c r="E1741" i="13"/>
  <c r="F1738" i="9"/>
  <c r="K1740" i="13"/>
  <c r="F1738" i="11"/>
  <c r="M1732" i="13"/>
  <c r="N1732" i="13" s="1"/>
  <c r="F1738" i="8"/>
  <c r="J1743" i="13"/>
  <c r="F1738" i="6"/>
  <c r="H1739" i="13"/>
  <c r="F1738" i="4"/>
  <c r="F1741" i="13"/>
  <c r="F1738" i="10"/>
  <c r="L1735" i="13"/>
  <c r="F1738" i="7"/>
  <c r="I1742" i="13"/>
  <c r="F1738" i="5"/>
  <c r="G1742" i="13"/>
  <c r="F1739" i="9" l="1"/>
  <c r="K1735" i="13"/>
  <c r="N1735" i="13" s="1"/>
  <c r="F1740" i="3"/>
  <c r="E1743" i="13"/>
  <c r="F1739" i="7"/>
  <c r="I1739" i="13"/>
  <c r="F1740" i="12"/>
  <c r="D1738" i="13"/>
  <c r="F1739" i="4"/>
  <c r="F1745" i="13"/>
  <c r="F1739" i="5"/>
  <c r="G1745" i="13"/>
  <c r="F1739" i="10"/>
  <c r="L1737" i="13"/>
  <c r="F1739" i="6"/>
  <c r="H1734" i="13"/>
  <c r="N1734" i="13" s="1"/>
  <c r="F1739" i="8"/>
  <c r="J1739" i="13"/>
  <c r="F1739" i="11"/>
  <c r="M1741" i="13"/>
  <c r="F1740" i="7" l="1"/>
  <c r="I1741" i="13"/>
  <c r="F1741" i="3"/>
  <c r="E1740" i="13"/>
  <c r="F1740" i="8"/>
  <c r="J1741" i="13"/>
  <c r="F1740" i="4"/>
  <c r="F1742" i="13"/>
  <c r="F1740" i="6"/>
  <c r="H1745" i="13"/>
  <c r="F1741" i="12"/>
  <c r="D1745" i="13"/>
  <c r="F1740" i="9"/>
  <c r="K1737" i="13"/>
  <c r="F1740" i="11"/>
  <c r="M1740" i="13"/>
  <c r="F1740" i="5"/>
  <c r="G1740" i="13"/>
  <c r="F1740" i="10"/>
  <c r="L1742" i="13"/>
  <c r="F1741" i="4" l="1"/>
  <c r="F1743" i="13"/>
  <c r="F1741" i="8"/>
  <c r="J1737" i="13"/>
  <c r="F1742" i="12"/>
  <c r="D1744" i="13"/>
  <c r="F1741" i="10"/>
  <c r="L1740" i="13"/>
  <c r="F1742" i="3"/>
  <c r="E1744" i="13"/>
  <c r="F1741" i="9"/>
  <c r="K1745" i="13"/>
  <c r="F1741" i="6"/>
  <c r="H1744" i="13"/>
  <c r="F1741" i="11"/>
  <c r="M1739" i="13"/>
  <c r="N1739" i="13" s="1"/>
  <c r="N1741" i="13"/>
  <c r="F1741" i="5"/>
  <c r="G1744" i="13"/>
  <c r="F1741" i="7"/>
  <c r="I1737" i="13"/>
  <c r="N1737" i="13" s="1"/>
  <c r="N1744" i="13" l="1"/>
  <c r="F1743" i="12"/>
  <c r="D1749" i="13"/>
  <c r="F1742" i="6"/>
  <c r="H1731" i="13"/>
  <c r="N1731" i="13" s="1"/>
  <c r="F1742" i="8"/>
  <c r="J1738" i="13"/>
  <c r="F1742" i="9"/>
  <c r="K1742" i="13"/>
  <c r="N1742" i="13" s="1"/>
  <c r="F1742" i="5"/>
  <c r="G1743" i="13"/>
  <c r="N1743" i="13" s="1"/>
  <c r="F1743" i="3"/>
  <c r="E1745" i="13"/>
  <c r="N1745" i="13" s="1"/>
  <c r="F1742" i="7"/>
  <c r="I1738" i="13"/>
  <c r="N1738" i="13" s="1"/>
  <c r="F1742" i="11"/>
  <c r="M1738" i="13"/>
  <c r="F1742" i="10"/>
  <c r="L1745" i="13"/>
  <c r="F1742" i="4"/>
  <c r="F1740" i="13"/>
  <c r="N1740" i="13" s="1"/>
  <c r="F1743" i="9" l="1"/>
  <c r="K1754" i="13"/>
  <c r="F1743" i="8"/>
  <c r="J1746" i="13"/>
  <c r="F1743" i="7"/>
  <c r="I1746" i="13"/>
  <c r="F1744" i="3"/>
  <c r="E1751" i="13"/>
  <c r="F1743" i="6"/>
  <c r="H1747" i="13"/>
  <c r="F1743" i="4"/>
  <c r="F1751" i="13"/>
  <c r="F1743" i="5"/>
  <c r="G1750" i="13"/>
  <c r="F1744" i="12"/>
  <c r="D1747" i="13"/>
  <c r="F1743" i="10"/>
  <c r="L1746" i="13"/>
  <c r="F1743" i="11"/>
  <c r="M1756" i="13"/>
  <c r="F1745" i="3" l="1"/>
  <c r="E1749" i="13"/>
  <c r="F1744" i="5"/>
  <c r="G1749" i="13"/>
  <c r="F1744" i="7"/>
  <c r="I1755" i="13"/>
  <c r="F1745" i="12"/>
  <c r="D1753" i="13"/>
  <c r="F1744" i="11"/>
  <c r="M1749" i="13"/>
  <c r="F1744" i="4"/>
  <c r="F1754" i="13"/>
  <c r="F1744" i="8"/>
  <c r="J1755" i="13"/>
  <c r="F1744" i="10"/>
  <c r="L1754" i="13"/>
  <c r="F1744" i="6"/>
  <c r="H1757" i="13"/>
  <c r="F1744" i="9"/>
  <c r="K1752" i="13"/>
  <c r="F1745" i="10" l="1"/>
  <c r="L1755" i="13"/>
  <c r="F1746" i="12"/>
  <c r="D1750" i="13"/>
  <c r="F1745" i="8"/>
  <c r="J1748" i="13"/>
  <c r="F1745" i="7"/>
  <c r="I1747" i="13"/>
  <c r="F1745" i="9"/>
  <c r="K1746" i="13"/>
  <c r="F1745" i="4"/>
  <c r="F1748" i="13"/>
  <c r="F1745" i="5"/>
  <c r="G1751" i="13"/>
  <c r="F1745" i="6"/>
  <c r="H1746" i="13"/>
  <c r="F1745" i="11"/>
  <c r="M1760" i="13"/>
  <c r="F1746" i="3"/>
  <c r="E1747" i="13"/>
  <c r="F1746" i="6" l="1"/>
  <c r="H1753" i="13"/>
  <c r="F1746" i="7"/>
  <c r="I1748" i="13"/>
  <c r="F1746" i="5"/>
  <c r="G1747" i="13"/>
  <c r="F1746" i="8"/>
  <c r="J1747" i="13"/>
  <c r="F1747" i="3"/>
  <c r="E1750" i="13"/>
  <c r="F1746" i="4"/>
  <c r="F1749" i="13"/>
  <c r="F1747" i="12"/>
  <c r="D1756" i="13"/>
  <c r="F1746" i="9"/>
  <c r="K1750" i="13"/>
  <c r="F1746" i="10"/>
  <c r="L1752" i="13"/>
  <c r="F1746" i="11"/>
  <c r="M1753" i="13"/>
  <c r="F1747" i="8" l="1"/>
  <c r="J1750" i="13"/>
  <c r="F1747" i="5"/>
  <c r="G1748" i="13"/>
  <c r="F1747" i="11"/>
  <c r="M1748" i="13"/>
  <c r="F1747" i="4"/>
  <c r="F1750" i="13"/>
  <c r="F1748" i="12"/>
  <c r="D1751" i="13"/>
  <c r="F1747" i="10"/>
  <c r="L1758" i="13"/>
  <c r="F1747" i="7"/>
  <c r="I1758" i="13"/>
  <c r="F1748" i="3"/>
  <c r="E1753" i="13"/>
  <c r="F1747" i="9"/>
  <c r="K1748" i="13"/>
  <c r="F1747" i="6"/>
  <c r="H1755" i="13"/>
  <c r="F1748" i="7" l="1"/>
  <c r="I1752" i="13"/>
  <c r="F1748" i="11"/>
  <c r="M1746" i="13"/>
  <c r="F1748" i="6"/>
  <c r="H1751" i="13"/>
  <c r="F1748" i="10"/>
  <c r="L1753" i="13"/>
  <c r="F1748" i="5"/>
  <c r="G1752" i="13"/>
  <c r="F1749" i="12"/>
  <c r="D1752" i="13"/>
  <c r="F1748" i="9"/>
  <c r="K1757" i="13"/>
  <c r="F1748" i="8"/>
  <c r="J1759" i="13"/>
  <c r="F1749" i="3"/>
  <c r="E1748" i="13"/>
  <c r="F1748" i="4"/>
  <c r="F1747" i="13"/>
  <c r="F1749" i="10" l="1"/>
  <c r="L1757" i="13"/>
  <c r="F1749" i="9"/>
  <c r="K1747" i="13"/>
  <c r="F1749" i="6"/>
  <c r="H1754" i="13"/>
  <c r="F1750" i="3"/>
  <c r="E1746" i="13"/>
  <c r="F1750" i="12"/>
  <c r="D1746" i="13"/>
  <c r="F1749" i="11"/>
  <c r="M1755" i="13"/>
  <c r="F1749" i="4"/>
  <c r="F1752" i="13"/>
  <c r="F1749" i="8"/>
  <c r="J1758" i="13"/>
  <c r="F1749" i="5"/>
  <c r="G1754" i="13"/>
  <c r="F1749" i="7"/>
  <c r="I1756" i="13"/>
  <c r="F1750" i="6" l="1"/>
  <c r="H1749" i="13"/>
  <c r="F1750" i="7"/>
  <c r="I1751" i="13"/>
  <c r="F1750" i="11"/>
  <c r="M1750" i="13"/>
  <c r="F1750" i="5"/>
  <c r="G1753" i="13"/>
  <c r="F1751" i="12"/>
  <c r="D1758" i="13"/>
  <c r="F1750" i="9"/>
  <c r="K1758" i="13"/>
  <c r="F1750" i="4"/>
  <c r="F1757" i="13"/>
  <c r="F1750" i="8"/>
  <c r="J1752" i="13"/>
  <c r="F1751" i="3"/>
  <c r="E1757" i="13"/>
  <c r="F1750" i="10"/>
  <c r="L1751" i="13"/>
  <c r="F1751" i="8" l="1"/>
  <c r="J1756" i="13"/>
  <c r="F1751" i="5"/>
  <c r="G1756" i="13"/>
  <c r="F1751" i="4"/>
  <c r="F1753" i="13"/>
  <c r="F1751" i="11"/>
  <c r="M1759" i="13"/>
  <c r="F1751" i="7"/>
  <c r="I1759" i="13"/>
  <c r="F1752" i="12"/>
  <c r="D1748" i="13"/>
  <c r="F1751" i="10"/>
  <c r="L1748" i="13"/>
  <c r="F1751" i="9"/>
  <c r="K1753" i="13"/>
  <c r="F1752" i="3"/>
  <c r="E1752" i="13"/>
  <c r="F1751" i="6"/>
  <c r="H1756" i="13"/>
  <c r="F1752" i="10" l="1"/>
  <c r="L1750" i="13"/>
  <c r="F1752" i="11"/>
  <c r="M1747" i="13"/>
  <c r="F1752" i="6"/>
  <c r="H1752" i="13"/>
  <c r="F1753" i="12"/>
  <c r="D1757" i="13"/>
  <c r="F1752" i="4"/>
  <c r="F1746" i="13"/>
  <c r="N1746" i="13" s="1"/>
  <c r="F1753" i="3"/>
  <c r="E1756" i="13"/>
  <c r="F1752" i="7"/>
  <c r="I1749" i="13"/>
  <c r="F1752" i="5"/>
  <c r="G1746" i="13"/>
  <c r="F1752" i="9"/>
  <c r="K1751" i="13"/>
  <c r="F1752" i="8"/>
  <c r="J1749" i="13"/>
  <c r="F1753" i="7" l="1"/>
  <c r="I1750" i="13"/>
  <c r="F1753" i="6"/>
  <c r="H1759" i="13"/>
  <c r="F1753" i="8"/>
  <c r="J1754" i="13"/>
  <c r="F1754" i="3"/>
  <c r="E1754" i="13"/>
  <c r="F1753" i="9"/>
  <c r="K1755" i="13"/>
  <c r="F1753" i="4"/>
  <c r="F1760" i="13"/>
  <c r="F1753" i="11"/>
  <c r="M1757" i="13"/>
  <c r="F1753" i="5"/>
  <c r="G1757" i="13"/>
  <c r="F1754" i="12"/>
  <c r="D1755" i="13"/>
  <c r="F1753" i="10"/>
  <c r="L1747" i="13"/>
  <c r="N1747" i="13" s="1"/>
  <c r="F1754" i="8" l="1"/>
  <c r="J1751" i="13"/>
  <c r="F1754" i="4"/>
  <c r="F1756" i="13"/>
  <c r="F1754" i="11"/>
  <c r="M1752" i="13"/>
  <c r="N1752" i="13" s="1"/>
  <c r="F1754" i="6"/>
  <c r="H1748" i="13"/>
  <c r="N1748" i="13" s="1"/>
  <c r="F1754" i="10"/>
  <c r="L1756" i="13"/>
  <c r="F1754" i="5"/>
  <c r="G1758" i="13"/>
  <c r="F1754" i="9"/>
  <c r="K1759" i="13"/>
  <c r="F1754" i="7"/>
  <c r="I1753" i="13"/>
  <c r="F1755" i="12"/>
  <c r="D1759" i="13"/>
  <c r="F1755" i="3"/>
  <c r="E1758" i="13"/>
  <c r="F1755" i="9" l="1"/>
  <c r="K1756" i="13"/>
  <c r="N1756" i="13" s="1"/>
  <c r="F1755" i="11"/>
  <c r="M1754" i="13"/>
  <c r="F1756" i="3"/>
  <c r="E1760" i="13"/>
  <c r="F1755" i="5"/>
  <c r="G1760" i="13"/>
  <c r="F1755" i="4"/>
  <c r="F1759" i="13"/>
  <c r="F1756" i="12"/>
  <c r="D1754" i="13"/>
  <c r="F1755" i="10"/>
  <c r="L1749" i="13"/>
  <c r="F1755" i="8"/>
  <c r="J1753" i="13"/>
  <c r="N1753" i="13" s="1"/>
  <c r="F1755" i="7"/>
  <c r="I1757" i="13"/>
  <c r="F1755" i="6"/>
  <c r="H1760" i="13"/>
  <c r="F1756" i="5" l="1"/>
  <c r="G1755" i="13"/>
  <c r="F1757" i="3"/>
  <c r="E1755" i="13"/>
  <c r="F1757" i="12"/>
  <c r="D1760" i="13"/>
  <c r="F1756" i="7"/>
  <c r="I1754" i="13"/>
  <c r="N1754" i="13" s="1"/>
  <c r="F1756" i="11"/>
  <c r="M1751" i="13"/>
  <c r="N1751" i="13" s="1"/>
  <c r="F1756" i="6"/>
  <c r="H1750" i="13"/>
  <c r="N1750" i="13" s="1"/>
  <c r="F1756" i="8"/>
  <c r="J1757" i="13"/>
  <c r="N1757" i="13" s="1"/>
  <c r="F1756" i="4"/>
  <c r="F1758" i="13"/>
  <c r="F1756" i="10"/>
  <c r="L1759" i="13"/>
  <c r="F1756" i="9"/>
  <c r="K1749" i="13"/>
  <c r="N1749" i="13" s="1"/>
  <c r="F1757" i="8" l="1"/>
  <c r="J1760" i="13"/>
  <c r="F1758" i="12"/>
  <c r="D1761" i="13"/>
  <c r="F1757" i="9"/>
  <c r="K1760" i="13"/>
  <c r="F1758" i="3"/>
  <c r="E1759" i="13"/>
  <c r="F1757" i="10"/>
  <c r="L1760" i="13"/>
  <c r="F1757" i="11"/>
  <c r="M1758" i="13"/>
  <c r="F1757" i="6"/>
  <c r="H1758" i="13"/>
  <c r="N1758" i="13" s="1"/>
  <c r="F1757" i="4"/>
  <c r="F1755" i="13"/>
  <c r="N1755" i="13" s="1"/>
  <c r="F1757" i="7"/>
  <c r="I1760" i="13"/>
  <c r="N1760" i="13" s="1"/>
  <c r="F1757" i="5"/>
  <c r="G1759" i="13"/>
  <c r="F1758" i="4" l="1"/>
  <c r="F1767" i="13"/>
  <c r="F1759" i="3"/>
  <c r="E1761" i="13"/>
  <c r="F1758" i="6"/>
  <c r="H1766" i="13"/>
  <c r="F1758" i="9"/>
  <c r="K1768" i="13"/>
  <c r="F1758" i="5"/>
  <c r="G1761" i="13"/>
  <c r="F1759" i="12"/>
  <c r="D1775" i="13"/>
  <c r="F1758" i="11"/>
  <c r="M1769" i="13"/>
  <c r="F1758" i="7"/>
  <c r="I1764" i="13"/>
  <c r="F1758" i="10"/>
  <c r="L1762" i="13"/>
  <c r="N1759" i="13"/>
  <c r="F1758" i="8"/>
  <c r="J1764" i="13"/>
  <c r="F1759" i="7" l="1"/>
  <c r="I1762" i="13"/>
  <c r="F1759" i="9"/>
  <c r="K1763" i="13"/>
  <c r="F1759" i="6"/>
  <c r="H1770" i="13"/>
  <c r="F1759" i="11"/>
  <c r="M1764" i="13"/>
  <c r="F1760" i="12"/>
  <c r="D1765" i="13"/>
  <c r="F1759" i="8"/>
  <c r="J1762" i="13"/>
  <c r="F1760" i="3"/>
  <c r="E1762" i="13"/>
  <c r="F1759" i="10"/>
  <c r="L1768" i="13"/>
  <c r="F1759" i="5"/>
  <c r="G1763" i="13"/>
  <c r="F1759" i="4"/>
  <c r="F1761" i="13"/>
  <c r="F1761" i="3" l="1"/>
  <c r="E1765" i="13"/>
  <c r="F1760" i="6"/>
  <c r="H1762" i="13"/>
  <c r="F1760" i="8"/>
  <c r="J1768" i="13"/>
  <c r="F1760" i="9"/>
  <c r="K1762" i="13"/>
  <c r="F1761" i="12"/>
  <c r="D1771" i="13"/>
  <c r="F1760" i="4"/>
  <c r="F1762" i="13"/>
  <c r="F1760" i="7"/>
  <c r="I1763" i="13"/>
  <c r="F1760" i="5"/>
  <c r="G1765" i="13"/>
  <c r="F1760" i="10"/>
  <c r="L1763" i="13"/>
  <c r="F1760" i="11"/>
  <c r="M1765" i="13"/>
  <c r="F1761" i="7" l="1"/>
  <c r="I1761" i="13"/>
  <c r="F1761" i="8"/>
  <c r="J1761" i="13"/>
  <c r="F1761" i="4"/>
  <c r="F1773" i="13"/>
  <c r="F1761" i="11"/>
  <c r="M1761" i="13"/>
  <c r="F1761" i="6"/>
  <c r="H1774" i="13"/>
  <c r="F1762" i="12"/>
  <c r="D1764" i="13"/>
  <c r="F1761" i="10"/>
  <c r="L1766" i="13"/>
  <c r="F1762" i="3"/>
  <c r="E1767" i="13"/>
  <c r="F1761" i="5"/>
  <c r="G1767" i="13"/>
  <c r="F1761" i="9"/>
  <c r="K1764" i="13"/>
  <c r="F1762" i="11" l="1"/>
  <c r="M1767" i="13"/>
  <c r="F1762" i="4"/>
  <c r="F1771" i="13"/>
  <c r="F1762" i="9"/>
  <c r="K1766" i="13"/>
  <c r="F1763" i="12"/>
  <c r="D1763" i="13"/>
  <c r="F1762" i="8"/>
  <c r="J1763" i="13"/>
  <c r="F1762" i="5"/>
  <c r="G1762" i="13"/>
  <c r="F1762" i="6"/>
  <c r="H1763" i="13"/>
  <c r="F1762" i="7"/>
  <c r="I1772" i="13"/>
  <c r="F1762" i="10"/>
  <c r="L1769" i="13"/>
  <c r="F1763" i="3"/>
  <c r="E1763" i="13"/>
  <c r="F1763" i="7" l="1"/>
  <c r="I1774" i="13"/>
  <c r="F1764" i="12"/>
  <c r="D1773" i="13"/>
  <c r="F1763" i="6"/>
  <c r="H1761" i="13"/>
  <c r="F1763" i="9"/>
  <c r="K1770" i="13"/>
  <c r="F1764" i="3"/>
  <c r="E1766" i="13"/>
  <c r="F1763" i="5"/>
  <c r="G1771" i="13"/>
  <c r="F1763" i="4"/>
  <c r="F1768" i="13"/>
  <c r="F1763" i="10"/>
  <c r="L1761" i="13"/>
  <c r="F1763" i="8"/>
  <c r="J1769" i="13"/>
  <c r="F1763" i="11"/>
  <c r="M1772" i="13"/>
  <c r="F1764" i="10" l="1"/>
  <c r="L1770" i="13"/>
  <c r="F1764" i="9"/>
  <c r="K1769" i="13"/>
  <c r="F1764" i="4"/>
  <c r="F1763" i="13"/>
  <c r="F1764" i="6"/>
  <c r="H1764" i="13"/>
  <c r="F1764" i="5"/>
  <c r="G1766" i="13"/>
  <c r="F1765" i="12"/>
  <c r="D1772" i="13"/>
  <c r="F1764" i="11"/>
  <c r="M1766" i="13"/>
  <c r="F1764" i="8"/>
  <c r="J1774" i="13"/>
  <c r="F1765" i="3"/>
  <c r="E1771" i="13"/>
  <c r="F1764" i="7"/>
  <c r="I1769" i="13"/>
  <c r="F1765" i="6" l="1"/>
  <c r="H1771" i="13"/>
  <c r="F1765" i="4"/>
  <c r="F1765" i="13"/>
  <c r="F1765" i="7"/>
  <c r="I1766" i="13"/>
  <c r="F1766" i="12"/>
  <c r="D1774" i="13"/>
  <c r="F1765" i="11"/>
  <c r="M1770" i="13"/>
  <c r="F1766" i="3"/>
  <c r="E1764" i="13"/>
  <c r="F1765" i="5"/>
  <c r="G1775" i="13"/>
  <c r="F1765" i="9"/>
  <c r="K1761" i="13"/>
  <c r="N1761" i="13" s="1"/>
  <c r="F1765" i="8"/>
  <c r="J1765" i="13"/>
  <c r="F1765" i="10"/>
  <c r="L1767" i="13"/>
  <c r="F1766" i="5" l="1"/>
  <c r="G1773" i="13"/>
  <c r="F1766" i="7"/>
  <c r="I1770" i="13"/>
  <c r="F1767" i="3"/>
  <c r="E1770" i="13"/>
  <c r="F1766" i="4"/>
  <c r="F1766" i="13"/>
  <c r="F1766" i="10"/>
  <c r="L1772" i="13"/>
  <c r="F1766" i="8"/>
  <c r="J1766" i="13"/>
  <c r="F1766" i="11"/>
  <c r="M1763" i="13"/>
  <c r="N1763" i="13" s="1"/>
  <c r="F1766" i="9"/>
  <c r="K1773" i="13"/>
  <c r="F1767" i="12"/>
  <c r="D1767" i="13"/>
  <c r="F1766" i="6"/>
  <c r="H1765" i="13"/>
  <c r="F1768" i="3" l="1"/>
  <c r="E1775" i="13"/>
  <c r="F1767" i="8"/>
  <c r="J1772" i="13"/>
  <c r="F1768" i="12"/>
  <c r="D1770" i="13"/>
  <c r="F1767" i="7"/>
  <c r="I1765" i="13"/>
  <c r="F1767" i="11"/>
  <c r="M1768" i="13"/>
  <c r="F1767" i="10"/>
  <c r="L1765" i="13"/>
  <c r="F1767" i="9"/>
  <c r="K1772" i="13"/>
  <c r="F1767" i="5"/>
  <c r="G1768" i="13"/>
  <c r="F1767" i="6"/>
  <c r="H1767" i="13"/>
  <c r="F1767" i="4"/>
  <c r="F1775" i="13"/>
  <c r="F1768" i="5" l="1"/>
  <c r="G1769" i="13"/>
  <c r="F1768" i="7"/>
  <c r="I1767" i="13"/>
  <c r="F1768" i="9"/>
  <c r="K1765" i="13"/>
  <c r="N1765" i="13" s="1"/>
  <c r="F1769" i="12"/>
  <c r="D1769" i="13"/>
  <c r="F1768" i="4"/>
  <c r="F1772" i="13"/>
  <c r="F1768" i="10"/>
  <c r="L1764" i="13"/>
  <c r="F1768" i="8"/>
  <c r="J1770" i="13"/>
  <c r="F1768" i="11"/>
  <c r="M1762" i="13"/>
  <c r="F1768" i="6"/>
  <c r="H1769" i="13"/>
  <c r="F1769" i="3"/>
  <c r="E1768" i="13"/>
  <c r="F1769" i="9" l="1"/>
  <c r="K1767" i="13"/>
  <c r="F1769" i="10"/>
  <c r="L1773" i="13"/>
  <c r="F1769" i="8"/>
  <c r="J1771" i="13"/>
  <c r="F1769" i="6"/>
  <c r="H1768" i="13"/>
  <c r="F1769" i="4"/>
  <c r="F1764" i="13"/>
  <c r="N1764" i="13" s="1"/>
  <c r="F1769" i="7"/>
  <c r="I1768" i="13"/>
  <c r="F1770" i="3"/>
  <c r="E1773" i="13"/>
  <c r="F1769" i="5"/>
  <c r="G1764" i="13"/>
  <c r="F1769" i="11"/>
  <c r="M1773" i="13"/>
  <c r="F1770" i="12"/>
  <c r="D1766" i="13"/>
  <c r="N1766" i="13" s="1"/>
  <c r="F1771" i="12" l="1"/>
  <c r="D1762" i="13"/>
  <c r="N1762" i="13" s="1"/>
  <c r="F1770" i="5"/>
  <c r="G1770" i="13"/>
  <c r="F1770" i="6"/>
  <c r="H1772" i="13"/>
  <c r="F1771" i="3"/>
  <c r="E1769" i="13"/>
  <c r="F1770" i="8"/>
  <c r="J1767" i="13"/>
  <c r="N1767" i="13" s="1"/>
  <c r="F1770" i="7"/>
  <c r="I1773" i="13"/>
  <c r="F1770" i="10"/>
  <c r="L1771" i="13"/>
  <c r="F1770" i="4"/>
  <c r="F1770" i="13"/>
  <c r="N1770" i="13" s="1"/>
  <c r="F1770" i="9"/>
  <c r="K1775" i="13"/>
  <c r="F1770" i="11"/>
  <c r="M1771" i="13"/>
  <c r="F1771" i="10" l="1"/>
  <c r="L1774" i="13"/>
  <c r="F1771" i="6"/>
  <c r="H1775" i="13"/>
  <c r="F1771" i="11"/>
  <c r="M1775" i="13"/>
  <c r="F1771" i="7"/>
  <c r="I1771" i="13"/>
  <c r="F1771" i="5"/>
  <c r="G1772" i="13"/>
  <c r="F1771" i="9"/>
  <c r="K1774" i="13"/>
  <c r="F1771" i="8"/>
  <c r="J1773" i="13"/>
  <c r="F1772" i="12"/>
  <c r="D1768" i="13"/>
  <c r="N1768" i="13" s="1"/>
  <c r="F1771" i="4"/>
  <c r="F1769" i="13"/>
  <c r="N1769" i="13" s="1"/>
  <c r="F1772" i="3"/>
  <c r="E1772" i="13"/>
  <c r="N1772" i="13" s="1"/>
  <c r="F1773" i="12" l="1"/>
  <c r="D1781" i="13"/>
  <c r="F1772" i="7"/>
  <c r="I1775" i="13"/>
  <c r="F1772" i="8"/>
  <c r="J1775" i="13"/>
  <c r="F1772" i="11"/>
  <c r="M1774" i="13"/>
  <c r="F1773" i="3"/>
  <c r="E1774" i="13"/>
  <c r="N1774" i="13" s="1"/>
  <c r="F1772" i="9"/>
  <c r="K1771" i="13"/>
  <c r="N1771" i="13" s="1"/>
  <c r="F1772" i="4"/>
  <c r="F1774" i="13"/>
  <c r="F1772" i="6"/>
  <c r="H1773" i="13"/>
  <c r="N1773" i="13" s="1"/>
  <c r="F1772" i="5"/>
  <c r="G1774" i="13"/>
  <c r="F1772" i="10"/>
  <c r="L1775" i="13"/>
  <c r="N1775" i="13" s="1"/>
  <c r="F1773" i="11" l="1"/>
  <c r="M1776" i="13"/>
  <c r="F1773" i="8"/>
  <c r="J1788" i="13"/>
  <c r="F1773" i="10"/>
  <c r="L1782" i="13"/>
  <c r="F1773" i="9"/>
  <c r="K1776" i="13"/>
  <c r="F1773" i="7"/>
  <c r="I1778" i="13"/>
  <c r="F1774" i="3"/>
  <c r="E1779" i="13"/>
  <c r="F1774" i="12"/>
  <c r="D1788" i="13"/>
  <c r="F1773" i="4"/>
  <c r="F1779" i="13"/>
  <c r="F1773" i="5"/>
  <c r="G1781" i="13"/>
  <c r="F1773" i="6"/>
  <c r="H1776" i="13"/>
  <c r="F1774" i="9" l="1"/>
  <c r="K1779" i="13"/>
  <c r="F1774" i="10"/>
  <c r="L1778" i="13"/>
  <c r="F1774" i="6"/>
  <c r="H1783" i="13"/>
  <c r="F1775" i="3"/>
  <c r="E1789" i="13"/>
  <c r="F1774" i="8"/>
  <c r="J1778" i="13"/>
  <c r="F1774" i="4"/>
  <c r="F1777" i="13"/>
  <c r="F1775" i="12"/>
  <c r="D1777" i="13"/>
  <c r="F1774" i="5"/>
  <c r="G1777" i="13"/>
  <c r="F1774" i="7"/>
  <c r="I1776" i="13"/>
  <c r="F1774" i="11"/>
  <c r="M1780" i="13"/>
  <c r="F1775" i="5" l="1"/>
  <c r="G1782" i="13"/>
  <c r="F1776" i="3"/>
  <c r="E1781" i="13"/>
  <c r="F1776" i="12"/>
  <c r="D1780" i="13"/>
  <c r="F1775" i="6"/>
  <c r="H1779" i="13"/>
  <c r="F1775" i="11"/>
  <c r="M1786" i="13"/>
  <c r="F1775" i="4"/>
  <c r="F1780" i="13"/>
  <c r="F1775" i="10"/>
  <c r="L1786" i="13"/>
  <c r="F1775" i="7"/>
  <c r="I1790" i="13"/>
  <c r="F1775" i="8"/>
  <c r="J1776" i="13"/>
  <c r="F1775" i="9"/>
  <c r="K1783" i="13"/>
  <c r="F1776" i="7" l="1"/>
  <c r="I1786" i="13"/>
  <c r="F1776" i="6"/>
  <c r="H1782" i="13"/>
  <c r="F1776" i="10"/>
  <c r="L1779" i="13"/>
  <c r="F1777" i="12"/>
  <c r="D1785" i="13"/>
  <c r="F1776" i="9"/>
  <c r="K1778" i="13"/>
  <c r="F1777" i="3"/>
  <c r="E1785" i="13"/>
  <c r="F1776" i="4"/>
  <c r="F1781" i="13"/>
  <c r="F1776" i="8"/>
  <c r="J1783" i="13"/>
  <c r="F1776" i="11"/>
  <c r="M1781" i="13"/>
  <c r="F1776" i="5"/>
  <c r="G1785" i="13"/>
  <c r="F1778" i="12" l="1"/>
  <c r="D1778" i="13"/>
  <c r="F1777" i="10"/>
  <c r="L1776" i="13"/>
  <c r="F1777" i="5"/>
  <c r="G1780" i="13"/>
  <c r="F1778" i="3"/>
  <c r="E1780" i="13"/>
  <c r="F1777" i="4"/>
  <c r="F1789" i="13"/>
  <c r="F1777" i="11"/>
  <c r="M1777" i="13"/>
  <c r="F1777" i="6"/>
  <c r="H1790" i="13"/>
  <c r="F1777" i="9"/>
  <c r="K1784" i="13"/>
  <c r="F1777" i="8"/>
  <c r="J1786" i="13"/>
  <c r="F1777" i="7"/>
  <c r="I1788" i="13"/>
  <c r="F1778" i="9" l="1"/>
  <c r="K1780" i="13"/>
  <c r="F1779" i="3"/>
  <c r="E1782" i="13"/>
  <c r="F1778" i="6"/>
  <c r="H1781" i="13"/>
  <c r="F1778" i="5"/>
  <c r="G1789" i="13"/>
  <c r="F1778" i="7"/>
  <c r="I1784" i="13"/>
  <c r="F1778" i="11"/>
  <c r="M1783" i="13"/>
  <c r="F1778" i="10"/>
  <c r="L1784" i="13"/>
  <c r="F1778" i="8"/>
  <c r="J1787" i="13"/>
  <c r="F1778" i="4"/>
  <c r="F1785" i="13"/>
  <c r="F1779" i="12"/>
  <c r="D1787" i="13"/>
  <c r="F1779" i="4" l="1"/>
  <c r="F1782" i="13"/>
  <c r="F1779" i="8"/>
  <c r="J1777" i="13"/>
  <c r="F1779" i="5"/>
  <c r="G1779" i="13"/>
  <c r="F1779" i="10"/>
  <c r="L1777" i="13"/>
  <c r="F1779" i="6"/>
  <c r="H1785" i="13"/>
  <c r="F1779" i="11"/>
  <c r="M1778" i="13"/>
  <c r="F1780" i="3"/>
  <c r="E1777" i="13"/>
  <c r="F1780" i="12"/>
  <c r="D1779" i="13"/>
  <c r="F1779" i="7"/>
  <c r="I1787" i="13"/>
  <c r="F1779" i="9"/>
  <c r="K1777" i="13"/>
  <c r="F1780" i="10" l="1"/>
  <c r="L1780" i="13"/>
  <c r="F1781" i="12"/>
  <c r="D1783" i="13"/>
  <c r="F1781" i="3"/>
  <c r="E1778" i="13"/>
  <c r="F1780" i="9"/>
  <c r="K1787" i="13"/>
  <c r="F1780" i="11"/>
  <c r="M1779" i="13"/>
  <c r="F1780" i="5"/>
  <c r="G1788" i="13"/>
  <c r="F1780" i="8"/>
  <c r="J1784" i="13"/>
  <c r="F1780" i="6"/>
  <c r="H1780" i="13"/>
  <c r="F1780" i="7"/>
  <c r="I1777" i="13"/>
  <c r="F1780" i="4"/>
  <c r="F1784" i="13"/>
  <c r="F1781" i="8" l="1"/>
  <c r="J1790" i="13"/>
  <c r="F1782" i="3"/>
  <c r="E1784" i="13"/>
  <c r="F1781" i="5"/>
  <c r="G1778" i="13"/>
  <c r="F1782" i="12"/>
  <c r="D1776" i="13"/>
  <c r="F1781" i="4"/>
  <c r="F1778" i="13"/>
  <c r="F1781" i="11"/>
  <c r="M1782" i="13"/>
  <c r="F1781" i="10"/>
  <c r="L1783" i="13"/>
  <c r="F1781" i="7"/>
  <c r="I1783" i="13"/>
  <c r="F1781" i="6"/>
  <c r="H1784" i="13"/>
  <c r="F1781" i="9"/>
  <c r="K1786" i="13"/>
  <c r="F1782" i="5" l="1"/>
  <c r="G1787" i="13"/>
  <c r="F1782" i="9"/>
  <c r="K1782" i="13"/>
  <c r="F1782" i="11"/>
  <c r="M1784" i="13"/>
  <c r="F1782" i="10"/>
  <c r="L1785" i="13"/>
  <c r="F1783" i="3"/>
  <c r="E1783" i="13"/>
  <c r="F1782" i="4"/>
  <c r="F1776" i="13"/>
  <c r="F1782" i="6"/>
  <c r="H1777" i="13"/>
  <c r="N1777" i="13" s="1"/>
  <c r="F1782" i="7"/>
  <c r="I1780" i="13"/>
  <c r="F1782" i="8"/>
  <c r="J1780" i="13"/>
  <c r="F1783" i="12"/>
  <c r="D1790" i="13"/>
  <c r="F1783" i="7" l="1"/>
  <c r="I1789" i="13"/>
  <c r="F1783" i="10"/>
  <c r="L1789" i="13"/>
  <c r="F1783" i="6"/>
  <c r="H1786" i="13"/>
  <c r="F1783" i="11"/>
  <c r="M1787" i="13"/>
  <c r="N1780" i="13"/>
  <c r="F1783" i="4"/>
  <c r="F1787" i="13"/>
  <c r="F1783" i="9"/>
  <c r="K1781" i="13"/>
  <c r="F1784" i="12"/>
  <c r="D1789" i="13"/>
  <c r="F1784" i="3"/>
  <c r="E1787" i="13"/>
  <c r="F1783" i="5"/>
  <c r="G1776" i="13"/>
  <c r="F1783" i="8"/>
  <c r="J1782" i="13"/>
  <c r="F1784" i="11" l="1"/>
  <c r="M1789" i="13"/>
  <c r="F1784" i="8"/>
  <c r="J1789" i="13"/>
  <c r="F1784" i="6"/>
  <c r="H1778" i="13"/>
  <c r="N1778" i="13" s="1"/>
  <c r="F1784" i="9"/>
  <c r="K1785" i="13"/>
  <c r="F1784" i="4"/>
  <c r="F1788" i="13"/>
  <c r="F1784" i="10"/>
  <c r="L1788" i="13"/>
  <c r="F1785" i="12"/>
  <c r="D1782" i="13"/>
  <c r="F1785" i="3"/>
  <c r="E1776" i="13"/>
  <c r="N1776" i="13" s="1"/>
  <c r="F1784" i="5"/>
  <c r="G1784" i="13"/>
  <c r="F1784" i="7"/>
  <c r="I1782" i="13"/>
  <c r="N1782" i="13" l="1"/>
  <c r="F1785" i="9"/>
  <c r="K1789" i="13"/>
  <c r="F1786" i="12"/>
  <c r="D1786" i="13"/>
  <c r="F1785" i="6"/>
  <c r="H1787" i="13"/>
  <c r="N1787" i="13" s="1"/>
  <c r="F1785" i="10"/>
  <c r="L1787" i="13"/>
  <c r="F1785" i="8"/>
  <c r="J1779" i="13"/>
  <c r="F1785" i="7"/>
  <c r="I1779" i="13"/>
  <c r="N1779" i="13" s="1"/>
  <c r="F1785" i="11"/>
  <c r="M1790" i="13"/>
  <c r="F1785" i="5"/>
  <c r="G1790" i="13"/>
  <c r="F1785" i="4"/>
  <c r="F1783" i="13"/>
  <c r="F1786" i="3"/>
  <c r="E1786" i="13"/>
  <c r="F1786" i="5" l="1"/>
  <c r="G1783" i="13"/>
  <c r="F1786" i="10"/>
  <c r="L1790" i="13"/>
  <c r="F1786" i="11"/>
  <c r="M1785" i="13"/>
  <c r="F1786" i="6"/>
  <c r="H1789" i="13"/>
  <c r="N1789" i="13" s="1"/>
  <c r="F1787" i="3"/>
  <c r="E1788" i="13"/>
  <c r="F1786" i="7"/>
  <c r="I1785" i="13"/>
  <c r="F1787" i="12"/>
  <c r="D1784" i="13"/>
  <c r="N1784" i="13" s="1"/>
  <c r="F1786" i="4"/>
  <c r="F1790" i="13"/>
  <c r="F1786" i="8"/>
  <c r="J1781" i="13"/>
  <c r="F1786" i="9"/>
  <c r="K1788" i="13"/>
  <c r="N1783" i="13"/>
  <c r="F1787" i="6" l="1"/>
  <c r="H1788" i="13"/>
  <c r="N1788" i="13" s="1"/>
  <c r="F1787" i="11"/>
  <c r="M1788" i="13"/>
  <c r="F1787" i="9"/>
  <c r="K1790" i="13"/>
  <c r="F1787" i="7"/>
  <c r="I1781" i="13"/>
  <c r="F1787" i="4"/>
  <c r="F1786" i="13"/>
  <c r="F1787" i="10"/>
  <c r="L1781" i="13"/>
  <c r="N1781" i="13" s="1"/>
  <c r="F1788" i="3"/>
  <c r="E1790" i="13"/>
  <c r="N1790" i="13" s="1"/>
  <c r="F1788" i="12"/>
  <c r="D1792" i="13"/>
  <c r="F1787" i="8"/>
  <c r="J1785" i="13"/>
  <c r="N1785" i="13" s="1"/>
  <c r="F1787" i="5"/>
  <c r="G1786" i="13"/>
  <c r="F1788" i="7" l="1"/>
  <c r="I1791" i="13"/>
  <c r="F1788" i="9"/>
  <c r="K1791" i="13"/>
  <c r="F1788" i="10"/>
  <c r="L1791" i="13"/>
  <c r="F1788" i="11"/>
  <c r="M1804" i="13"/>
  <c r="F1789" i="3"/>
  <c r="E1792" i="13"/>
  <c r="N1786" i="13"/>
  <c r="F1788" i="4"/>
  <c r="F1792" i="13"/>
  <c r="F1788" i="5"/>
  <c r="G1792" i="13"/>
  <c r="F1788" i="8"/>
  <c r="J1791" i="13"/>
  <c r="F1789" i="12"/>
  <c r="D1800" i="13"/>
  <c r="F1788" i="6"/>
  <c r="H1797" i="13"/>
  <c r="F1789" i="5" l="1"/>
  <c r="G1793" i="13"/>
  <c r="F1789" i="11"/>
  <c r="M1796" i="13"/>
  <c r="F1789" i="6"/>
  <c r="H1791" i="13"/>
  <c r="F1789" i="4"/>
  <c r="F1794" i="13"/>
  <c r="F1789" i="10"/>
  <c r="L1795" i="13"/>
  <c r="F1790" i="12"/>
  <c r="D1799" i="13"/>
  <c r="F1789" i="9"/>
  <c r="K1795" i="13"/>
  <c r="F1789" i="8"/>
  <c r="J1795" i="13"/>
  <c r="F1790" i="3"/>
  <c r="E1793" i="13"/>
  <c r="F1789" i="7"/>
  <c r="I1795" i="13"/>
  <c r="F1790" i="4" l="1"/>
  <c r="F1793" i="13"/>
  <c r="F1790" i="6"/>
  <c r="H1794" i="13"/>
  <c r="F1790" i="7"/>
  <c r="I1799" i="13"/>
  <c r="F1791" i="12"/>
  <c r="D1796" i="13"/>
  <c r="F1790" i="9"/>
  <c r="K1793" i="13"/>
  <c r="F1790" i="11"/>
  <c r="M1797" i="13"/>
  <c r="F1791" i="3"/>
  <c r="E1798" i="13"/>
  <c r="F1790" i="10"/>
  <c r="L1796" i="13"/>
  <c r="F1790" i="5"/>
  <c r="G1791" i="13"/>
  <c r="F1790" i="8"/>
  <c r="J1804" i="13"/>
  <c r="F1791" i="10" l="1"/>
  <c r="L1793" i="13"/>
  <c r="F1792" i="12"/>
  <c r="D1791" i="13"/>
  <c r="F1792" i="3"/>
  <c r="E1794" i="13"/>
  <c r="F1791" i="7"/>
  <c r="I1797" i="13"/>
  <c r="F1791" i="8"/>
  <c r="J1799" i="13"/>
  <c r="F1791" i="11"/>
  <c r="M1794" i="13"/>
  <c r="F1791" i="6"/>
  <c r="H1800" i="13"/>
  <c r="F1791" i="5"/>
  <c r="G1798" i="13"/>
  <c r="F1791" i="9"/>
  <c r="K1798" i="13"/>
  <c r="F1791" i="4"/>
  <c r="F1798" i="13"/>
  <c r="F1792" i="5" l="1"/>
  <c r="G1794" i="13"/>
  <c r="F1792" i="7"/>
  <c r="I1801" i="13"/>
  <c r="F1792" i="6"/>
  <c r="H1803" i="13"/>
  <c r="F1793" i="3"/>
  <c r="E1791" i="13"/>
  <c r="F1792" i="11"/>
  <c r="M1799" i="13"/>
  <c r="F1793" i="12"/>
  <c r="D1797" i="13"/>
  <c r="F1792" i="4"/>
  <c r="F1801" i="13"/>
  <c r="F1792" i="9"/>
  <c r="K1796" i="13"/>
  <c r="F1792" i="8"/>
  <c r="J1794" i="13"/>
  <c r="F1792" i="10"/>
  <c r="L1792" i="13"/>
  <c r="F1794" i="3" l="1"/>
  <c r="E1796" i="13"/>
  <c r="F1793" i="9"/>
  <c r="K1805" i="13"/>
  <c r="F1793" i="6"/>
  <c r="H1805" i="13"/>
  <c r="F1793" i="4"/>
  <c r="F1797" i="13"/>
  <c r="F1793" i="7"/>
  <c r="I1804" i="13"/>
  <c r="F1794" i="12"/>
  <c r="D1801" i="13"/>
  <c r="F1793" i="11"/>
  <c r="M1800" i="13"/>
  <c r="F1793" i="10"/>
  <c r="L1805" i="13"/>
  <c r="F1793" i="8"/>
  <c r="J1793" i="13"/>
  <c r="F1793" i="5"/>
  <c r="G1795" i="13"/>
  <c r="F1794" i="11" l="1"/>
  <c r="M1792" i="13"/>
  <c r="F1794" i="6"/>
  <c r="H1796" i="13"/>
  <c r="F1794" i="9"/>
  <c r="K1792" i="13"/>
  <c r="F1794" i="8"/>
  <c r="J1802" i="13"/>
  <c r="F1794" i="7"/>
  <c r="I1802" i="13"/>
  <c r="F1795" i="12"/>
  <c r="D1798" i="13"/>
  <c r="F1795" i="3"/>
  <c r="E1803" i="13"/>
  <c r="F1794" i="5"/>
  <c r="G1803" i="13"/>
  <c r="F1794" i="10"/>
  <c r="L1794" i="13"/>
  <c r="F1794" i="4"/>
  <c r="F1795" i="13"/>
  <c r="F1795" i="8" l="1"/>
  <c r="J1801" i="13"/>
  <c r="F1795" i="9"/>
  <c r="K1803" i="13"/>
  <c r="F1795" i="4"/>
  <c r="F1791" i="13"/>
  <c r="F1796" i="12"/>
  <c r="D1793" i="13"/>
  <c r="F1796" i="3"/>
  <c r="E1800" i="13"/>
  <c r="F1795" i="10"/>
  <c r="L1802" i="13"/>
  <c r="F1795" i="6"/>
  <c r="H1802" i="13"/>
  <c r="F1795" i="7"/>
  <c r="I1800" i="13"/>
  <c r="F1795" i="5"/>
  <c r="G1796" i="13"/>
  <c r="F1795" i="11"/>
  <c r="M1802" i="13"/>
  <c r="F1796" i="7" l="1"/>
  <c r="I1792" i="13"/>
  <c r="F1797" i="12"/>
  <c r="D1802" i="13"/>
  <c r="F1796" i="6"/>
  <c r="H1799" i="13"/>
  <c r="F1796" i="4"/>
  <c r="F1803" i="13"/>
  <c r="F1796" i="11"/>
  <c r="M1795" i="13"/>
  <c r="F1796" i="10"/>
  <c r="L1801" i="13"/>
  <c r="F1796" i="9"/>
  <c r="K1801" i="13"/>
  <c r="F1796" i="5"/>
  <c r="G1801" i="13"/>
  <c r="F1797" i="3"/>
  <c r="E1795" i="13"/>
  <c r="F1796" i="8"/>
  <c r="J1798" i="13"/>
  <c r="F1798" i="3" l="1"/>
  <c r="E1799" i="13"/>
  <c r="F1797" i="5"/>
  <c r="G1799" i="13"/>
  <c r="F1797" i="4"/>
  <c r="F1796" i="13"/>
  <c r="F1797" i="8"/>
  <c r="J1797" i="13"/>
  <c r="F1797" i="9"/>
  <c r="K1797" i="13"/>
  <c r="F1797" i="6"/>
  <c r="H1793" i="13"/>
  <c r="F1798" i="12"/>
  <c r="D1803" i="13"/>
  <c r="F1797" i="11"/>
  <c r="M1798" i="13"/>
  <c r="F1797" i="10"/>
  <c r="L1798" i="13"/>
  <c r="F1797" i="7"/>
  <c r="I1794" i="13"/>
  <c r="F1798" i="8" l="1"/>
  <c r="J1805" i="13"/>
  <c r="F1799" i="12"/>
  <c r="D1804" i="13"/>
  <c r="F1798" i="4"/>
  <c r="F1800" i="13"/>
  <c r="F1798" i="11"/>
  <c r="M1791" i="13"/>
  <c r="N1791" i="13" s="1"/>
  <c r="F1798" i="6"/>
  <c r="H1795" i="13"/>
  <c r="F1798" i="5"/>
  <c r="G1800" i="13"/>
  <c r="F1798" i="7"/>
  <c r="I1793" i="13"/>
  <c r="F1798" i="10"/>
  <c r="L1797" i="13"/>
  <c r="F1798" i="9"/>
  <c r="K1794" i="13"/>
  <c r="F1799" i="3"/>
  <c r="E1797" i="13"/>
  <c r="F1799" i="4" l="1"/>
  <c r="F1799" i="13"/>
  <c r="F1800" i="12"/>
  <c r="D1794" i="13"/>
  <c r="N1794" i="13" s="1"/>
  <c r="F1799" i="6"/>
  <c r="H1801" i="13"/>
  <c r="F1799" i="5"/>
  <c r="G1797" i="13"/>
  <c r="N1797" i="13" s="1"/>
  <c r="F1799" i="9"/>
  <c r="K1800" i="13"/>
  <c r="F1799" i="10"/>
  <c r="L1803" i="13"/>
  <c r="F1800" i="3"/>
  <c r="E1801" i="13"/>
  <c r="F1799" i="11"/>
  <c r="M1803" i="13"/>
  <c r="F1799" i="8"/>
  <c r="J1792" i="13"/>
  <c r="F1799" i="7"/>
  <c r="I1796" i="13"/>
  <c r="F1801" i="3" l="1"/>
  <c r="E1802" i="13"/>
  <c r="F1800" i="6"/>
  <c r="H1798" i="13"/>
  <c r="N1798" i="13" s="1"/>
  <c r="F1800" i="10"/>
  <c r="L1804" i="13"/>
  <c r="F1801" i="12"/>
  <c r="D1795" i="13"/>
  <c r="N1795" i="13" s="1"/>
  <c r="F1800" i="9"/>
  <c r="K1802" i="13"/>
  <c r="F1800" i="8"/>
  <c r="J1800" i="13"/>
  <c r="F1800" i="4"/>
  <c r="F1802" i="13"/>
  <c r="F1800" i="7"/>
  <c r="I1798" i="13"/>
  <c r="F1800" i="11"/>
  <c r="M1793" i="13"/>
  <c r="N1793" i="13" s="1"/>
  <c r="F1800" i="5"/>
  <c r="G1802" i="13"/>
  <c r="F1802" i="12" l="1"/>
  <c r="D1805" i="13"/>
  <c r="F1801" i="4"/>
  <c r="F1805" i="13"/>
  <c r="F1801" i="10"/>
  <c r="L1800" i="13"/>
  <c r="N1800" i="13" s="1"/>
  <c r="F1801" i="7"/>
  <c r="I1803" i="13"/>
  <c r="F1801" i="8"/>
  <c r="J1796" i="13"/>
  <c r="N1796" i="13" s="1"/>
  <c r="F1801" i="6"/>
  <c r="H1804" i="13"/>
  <c r="N1802" i="13"/>
  <c r="F1801" i="5"/>
  <c r="G1804" i="13"/>
  <c r="F1801" i="11"/>
  <c r="M1801" i="13"/>
  <c r="N1801" i="13" s="1"/>
  <c r="F1801" i="9"/>
  <c r="K1804" i="13"/>
  <c r="F1802" i="3"/>
  <c r="E1805" i="13"/>
  <c r="F1802" i="7" l="1"/>
  <c r="I1805" i="13"/>
  <c r="F1802" i="5"/>
  <c r="G1805" i="13"/>
  <c r="N1805" i="13" s="1"/>
  <c r="F1802" i="10"/>
  <c r="L1799" i="13"/>
  <c r="N1799" i="13" s="1"/>
  <c r="F1802" i="11"/>
  <c r="M1805" i="13"/>
  <c r="F1803" i="3"/>
  <c r="E1804" i="13"/>
  <c r="F1802" i="6"/>
  <c r="H1792" i="13"/>
  <c r="N1792" i="13" s="1"/>
  <c r="F1802" i="4"/>
  <c r="F1804" i="13"/>
  <c r="F1802" i="9"/>
  <c r="K1799" i="13"/>
  <c r="F1802" i="8"/>
  <c r="J1803" i="13"/>
  <c r="N1803" i="13" s="1"/>
  <c r="F1803" i="12"/>
  <c r="D1808" i="13"/>
  <c r="N1804" i="13" l="1"/>
  <c r="F1803" i="11"/>
  <c r="M1811" i="13"/>
  <c r="F1803" i="4"/>
  <c r="F1808" i="13"/>
  <c r="F1803" i="10"/>
  <c r="L1812" i="13"/>
  <c r="F1803" i="6"/>
  <c r="H1817" i="13"/>
  <c r="F1803" i="5"/>
  <c r="G1808" i="13"/>
  <c r="F1804" i="12"/>
  <c r="D1811" i="13"/>
  <c r="F1804" i="3"/>
  <c r="E1808" i="13"/>
  <c r="F1803" i="7"/>
  <c r="I1814" i="13"/>
  <c r="F1803" i="8"/>
  <c r="J1806" i="13"/>
  <c r="F1803" i="9"/>
  <c r="K1806" i="13"/>
  <c r="F1805" i="3" l="1"/>
  <c r="E1811" i="13"/>
  <c r="F1804" i="10"/>
  <c r="L1809" i="13"/>
  <c r="F1804" i="9"/>
  <c r="K1807" i="13"/>
  <c r="F1805" i="12"/>
  <c r="D1812" i="13"/>
  <c r="F1804" i="4"/>
  <c r="F1816" i="13"/>
  <c r="F1804" i="5"/>
  <c r="G1807" i="13"/>
  <c r="F1804" i="8"/>
  <c r="J1812" i="13"/>
  <c r="F1804" i="11"/>
  <c r="M1810" i="13"/>
  <c r="F1804" i="7"/>
  <c r="I1810" i="13"/>
  <c r="F1804" i="6"/>
  <c r="H1808" i="13"/>
  <c r="F1805" i="8" l="1"/>
  <c r="J1810" i="13"/>
  <c r="F1805" i="9"/>
  <c r="K1809" i="13"/>
  <c r="F1805" i="5"/>
  <c r="G1813" i="13"/>
  <c r="F1805" i="10"/>
  <c r="L1806" i="13"/>
  <c r="F1805" i="6"/>
  <c r="H1807" i="13"/>
  <c r="F1805" i="4"/>
  <c r="F1807" i="13"/>
  <c r="F1806" i="3"/>
  <c r="E1806" i="13"/>
  <c r="F1805" i="7"/>
  <c r="I1806" i="13"/>
  <c r="F1805" i="11"/>
  <c r="M1814" i="13"/>
  <c r="F1806" i="12"/>
  <c r="D1809" i="13"/>
  <c r="F1807" i="3" l="1"/>
  <c r="E1818" i="13"/>
  <c r="F1806" i="5"/>
  <c r="G1811" i="13"/>
  <c r="F1806" i="4"/>
  <c r="F1811" i="13"/>
  <c r="F1806" i="9"/>
  <c r="K1812" i="13"/>
  <c r="F1806" i="6"/>
  <c r="H1806" i="13"/>
  <c r="F1806" i="8"/>
  <c r="J1814" i="13"/>
  <c r="F1806" i="7"/>
  <c r="I1812" i="13"/>
  <c r="F1807" i="12"/>
  <c r="D1810" i="13"/>
  <c r="F1806" i="11"/>
  <c r="M1817" i="13"/>
  <c r="F1806" i="10"/>
  <c r="L1807" i="13"/>
  <c r="F1808" i="12" l="1"/>
  <c r="D1816" i="13"/>
  <c r="F1807" i="9"/>
  <c r="K1819" i="13"/>
  <c r="F1807" i="7"/>
  <c r="I1809" i="13"/>
  <c r="F1807" i="4"/>
  <c r="F1818" i="13"/>
  <c r="F1807" i="10"/>
  <c r="L1815" i="13"/>
  <c r="F1807" i="8"/>
  <c r="J1807" i="13"/>
  <c r="F1807" i="5"/>
  <c r="G1818" i="13"/>
  <c r="F1807" i="6"/>
  <c r="H1810" i="13"/>
  <c r="F1807" i="11"/>
  <c r="M1806" i="13"/>
  <c r="F1808" i="3"/>
  <c r="E1807" i="13"/>
  <c r="F1808" i="5" l="1"/>
  <c r="G1816" i="13"/>
  <c r="F1808" i="7"/>
  <c r="I1807" i="13"/>
  <c r="F1808" i="8"/>
  <c r="J1815" i="13"/>
  <c r="F1808" i="9"/>
  <c r="K1814" i="13"/>
  <c r="F1808" i="11"/>
  <c r="M1819" i="13"/>
  <c r="F1809" i="3"/>
  <c r="E1813" i="13"/>
  <c r="F1808" i="10"/>
  <c r="L1817" i="13"/>
  <c r="F1809" i="12"/>
  <c r="D1818" i="13"/>
  <c r="F1808" i="6"/>
  <c r="H1815" i="13"/>
  <c r="F1808" i="4"/>
  <c r="F1815" i="13"/>
  <c r="F1810" i="12" l="1"/>
  <c r="D1820" i="13"/>
  <c r="F1809" i="9"/>
  <c r="K1808" i="13"/>
  <c r="F1809" i="10"/>
  <c r="L1810" i="13"/>
  <c r="F1809" i="8"/>
  <c r="J1813" i="13"/>
  <c r="F1810" i="3"/>
  <c r="E1809" i="13"/>
  <c r="F1809" i="4"/>
  <c r="F1813" i="13"/>
  <c r="F1809" i="7"/>
  <c r="I1816" i="13"/>
  <c r="F1809" i="6"/>
  <c r="H1809" i="13"/>
  <c r="F1809" i="11"/>
  <c r="M1820" i="13"/>
  <c r="F1809" i="5"/>
  <c r="G1806" i="13"/>
  <c r="F1810" i="6" l="1"/>
  <c r="H1814" i="13"/>
  <c r="F1810" i="8"/>
  <c r="J1809" i="13"/>
  <c r="F1810" i="7"/>
  <c r="I1815" i="13"/>
  <c r="F1810" i="10"/>
  <c r="L1813" i="13"/>
  <c r="F1810" i="5"/>
  <c r="G1817" i="13"/>
  <c r="F1810" i="4"/>
  <c r="F1806" i="13"/>
  <c r="F1810" i="9"/>
  <c r="K1815" i="13"/>
  <c r="F1810" i="11"/>
  <c r="M1815" i="13"/>
  <c r="F1811" i="3"/>
  <c r="E1816" i="13"/>
  <c r="F1811" i="12"/>
  <c r="D1807" i="13"/>
  <c r="F1811" i="11" l="1"/>
  <c r="M1816" i="13"/>
  <c r="F1811" i="10"/>
  <c r="L1819" i="13"/>
  <c r="F1812" i="12"/>
  <c r="D1819" i="13"/>
  <c r="F1811" i="9"/>
  <c r="K1811" i="13"/>
  <c r="F1811" i="7"/>
  <c r="I1813" i="13"/>
  <c r="F1812" i="3"/>
  <c r="E1810" i="13"/>
  <c r="F1811" i="4"/>
  <c r="F1809" i="13"/>
  <c r="F1811" i="8"/>
  <c r="J1819" i="13"/>
  <c r="F1811" i="5"/>
  <c r="G1815" i="13"/>
  <c r="F1811" i="6"/>
  <c r="H1820" i="13"/>
  <c r="F1812" i="8" l="1"/>
  <c r="J1808" i="13"/>
  <c r="F1812" i="9"/>
  <c r="K1813" i="13"/>
  <c r="F1812" i="4"/>
  <c r="F1817" i="13"/>
  <c r="F1813" i="12"/>
  <c r="D1813" i="13"/>
  <c r="F1813" i="3"/>
  <c r="E1814" i="13"/>
  <c r="F1812" i="6"/>
  <c r="H1818" i="13"/>
  <c r="F1812" i="5"/>
  <c r="G1809" i="13"/>
  <c r="F1812" i="10"/>
  <c r="L1814" i="13"/>
  <c r="F1812" i="7"/>
  <c r="I1808" i="13"/>
  <c r="F1812" i="11"/>
  <c r="M1813" i="13"/>
  <c r="F1814" i="12" l="1"/>
  <c r="D1806" i="13"/>
  <c r="N1806" i="13" s="1"/>
  <c r="F1813" i="4"/>
  <c r="F1810" i="13"/>
  <c r="F1813" i="5"/>
  <c r="G1810" i="13"/>
  <c r="F1813" i="11"/>
  <c r="M1809" i="13"/>
  <c r="N1809" i="13" s="1"/>
  <c r="F1813" i="6"/>
  <c r="H1813" i="13"/>
  <c r="N1813" i="13" s="1"/>
  <c r="F1813" i="7"/>
  <c r="I1811" i="13"/>
  <c r="F1814" i="3"/>
  <c r="E1815" i="13"/>
  <c r="F1813" i="9"/>
  <c r="K1817" i="13"/>
  <c r="F1813" i="10"/>
  <c r="L1818" i="13"/>
  <c r="F1813" i="8"/>
  <c r="J1817" i="13"/>
  <c r="F1814" i="9" l="1"/>
  <c r="K1810" i="13"/>
  <c r="N1810" i="13" s="1"/>
  <c r="F1814" i="11"/>
  <c r="M1808" i="13"/>
  <c r="F1815" i="3"/>
  <c r="E1819" i="13"/>
  <c r="F1814" i="5"/>
  <c r="G1812" i="13"/>
  <c r="F1814" i="7"/>
  <c r="I1819" i="13"/>
  <c r="F1814" i="4"/>
  <c r="F1812" i="13"/>
  <c r="F1814" i="8"/>
  <c r="J1816" i="13"/>
  <c r="F1814" i="10"/>
  <c r="L1811" i="13"/>
  <c r="F1814" i="6"/>
  <c r="H1812" i="13"/>
  <c r="F1815" i="12"/>
  <c r="D1817" i="13"/>
  <c r="F1815" i="10" l="1"/>
  <c r="L1808" i="13"/>
  <c r="N1808" i="13" s="1"/>
  <c r="F1815" i="5"/>
  <c r="G1814" i="13"/>
  <c r="F1816" i="3"/>
  <c r="E1812" i="13"/>
  <c r="F1815" i="4"/>
  <c r="F1814" i="13"/>
  <c r="F1815" i="8"/>
  <c r="J1811" i="13"/>
  <c r="F1815" i="11"/>
  <c r="M1812" i="13"/>
  <c r="F1815" i="6"/>
  <c r="H1811" i="13"/>
  <c r="N1811" i="13" s="1"/>
  <c r="F1815" i="7"/>
  <c r="I1817" i="13"/>
  <c r="F1816" i="12"/>
  <c r="D1814" i="13"/>
  <c r="N1814" i="13" s="1"/>
  <c r="F1815" i="9"/>
  <c r="K1816" i="13"/>
  <c r="N1812" i="13" l="1"/>
  <c r="F1817" i="3"/>
  <c r="E1820" i="13"/>
  <c r="F1816" i="6"/>
  <c r="H1816" i="13"/>
  <c r="F1816" i="9"/>
  <c r="K1818" i="13"/>
  <c r="F1816" i="11"/>
  <c r="M1818" i="13"/>
  <c r="F1816" i="8"/>
  <c r="J1820" i="13"/>
  <c r="F1817" i="12"/>
  <c r="D1815" i="13"/>
  <c r="N1815" i="13" s="1"/>
  <c r="F1816" i="5"/>
  <c r="G1820" i="13"/>
  <c r="F1816" i="7"/>
  <c r="I1818" i="13"/>
  <c r="F1816" i="4"/>
  <c r="F1820" i="13"/>
  <c r="F1816" i="10"/>
  <c r="L1816" i="13"/>
  <c r="F1817" i="7" l="1"/>
  <c r="I1820" i="13"/>
  <c r="N1820" i="13" s="1"/>
  <c r="F1817" i="11"/>
  <c r="M1807" i="13"/>
  <c r="N1807" i="13" s="1"/>
  <c r="F1817" i="5"/>
  <c r="G1819" i="13"/>
  <c r="F1817" i="9"/>
  <c r="K1820" i="13"/>
  <c r="N1816" i="13"/>
  <c r="F1817" i="10"/>
  <c r="L1820" i="13"/>
  <c r="F1818" i="12"/>
  <c r="D1830" i="13"/>
  <c r="F1817" i="6"/>
  <c r="H1819" i="13"/>
  <c r="F1817" i="4"/>
  <c r="F1819" i="13"/>
  <c r="F1817" i="8"/>
  <c r="J1818" i="13"/>
  <c r="N1818" i="13" s="1"/>
  <c r="F1818" i="3"/>
  <c r="E1817" i="13"/>
  <c r="N1817" i="13" s="1"/>
  <c r="F1818" i="9" l="1"/>
  <c r="K1827" i="13"/>
  <c r="F1818" i="5"/>
  <c r="G1821" i="13"/>
  <c r="F1819" i="3"/>
  <c r="E1822" i="13"/>
  <c r="F1818" i="11"/>
  <c r="M1829" i="13"/>
  <c r="F1818" i="6"/>
  <c r="H1821" i="13"/>
  <c r="F1818" i="8"/>
  <c r="J1824" i="13"/>
  <c r="N1819" i="13"/>
  <c r="F1818" i="10"/>
  <c r="L1827" i="13"/>
  <c r="F1818" i="4"/>
  <c r="F1821" i="13"/>
  <c r="F1818" i="7"/>
  <c r="I1824" i="13"/>
  <c r="F1819" i="12"/>
  <c r="D1831" i="13"/>
  <c r="F1819" i="11" l="1"/>
  <c r="M1830" i="13"/>
  <c r="F1820" i="3"/>
  <c r="E1821" i="13"/>
  <c r="F1819" i="8"/>
  <c r="J1827" i="13"/>
  <c r="F1819" i="5"/>
  <c r="G1822" i="13"/>
  <c r="F1819" i="7"/>
  <c r="I1827" i="13"/>
  <c r="F1819" i="6"/>
  <c r="H1832" i="13"/>
  <c r="F1819" i="10"/>
  <c r="L1823" i="13"/>
  <c r="F1820" i="12"/>
  <c r="D1821" i="13"/>
  <c r="F1819" i="4"/>
  <c r="F1825" i="13"/>
  <c r="F1819" i="9"/>
  <c r="K1822" i="13"/>
  <c r="F1821" i="12" l="1"/>
  <c r="D1828" i="13"/>
  <c r="F1820" i="5"/>
  <c r="G1825" i="13"/>
  <c r="F1820" i="10"/>
  <c r="L1822" i="13"/>
  <c r="F1820" i="8"/>
  <c r="J1821" i="13"/>
  <c r="F1820" i="9"/>
  <c r="K1825" i="13"/>
  <c r="F1820" i="6"/>
  <c r="H1822" i="13"/>
  <c r="F1821" i="3"/>
  <c r="E1823" i="13"/>
  <c r="F1820" i="4"/>
  <c r="F1822" i="13"/>
  <c r="F1820" i="7"/>
  <c r="I1821" i="13"/>
  <c r="F1820" i="11"/>
  <c r="M1828" i="13"/>
  <c r="F1821" i="4" l="1"/>
  <c r="F1829" i="13"/>
  <c r="F1821" i="8"/>
  <c r="J1829" i="13"/>
  <c r="F1822" i="3"/>
  <c r="E1825" i="13"/>
  <c r="F1821" i="10"/>
  <c r="L1825" i="13"/>
  <c r="F1821" i="11"/>
  <c r="M1833" i="13"/>
  <c r="F1821" i="6"/>
  <c r="H1835" i="13"/>
  <c r="F1821" i="5"/>
  <c r="G1826" i="13"/>
  <c r="F1821" i="7"/>
  <c r="I1826" i="13"/>
  <c r="F1821" i="9"/>
  <c r="K1833" i="13"/>
  <c r="F1822" i="12"/>
  <c r="D1822" i="13"/>
  <c r="F1823" i="12" l="1"/>
  <c r="D1823" i="13"/>
  <c r="F1822" i="9"/>
  <c r="K1823" i="13"/>
  <c r="F1822" i="7"/>
  <c r="I1828" i="13"/>
  <c r="F1822" i="10"/>
  <c r="L1833" i="13"/>
  <c r="F1822" i="5"/>
  <c r="G1828" i="13"/>
  <c r="F1823" i="3"/>
  <c r="E1826" i="13"/>
  <c r="F1822" i="6"/>
  <c r="H1824" i="13"/>
  <c r="F1822" i="8"/>
  <c r="J1823" i="13"/>
  <c r="F1822" i="11"/>
  <c r="M1826" i="13"/>
  <c r="F1822" i="4"/>
  <c r="F1828" i="13"/>
  <c r="F1823" i="8" l="1"/>
  <c r="J1828" i="13"/>
  <c r="F1823" i="10"/>
  <c r="L1834" i="13"/>
  <c r="F1823" i="6"/>
  <c r="H1826" i="13"/>
  <c r="F1823" i="7"/>
  <c r="I1822" i="13"/>
  <c r="F1824" i="3"/>
  <c r="E1824" i="13"/>
  <c r="F1823" i="9"/>
  <c r="K1821" i="13"/>
  <c r="F1823" i="11"/>
  <c r="M1831" i="13"/>
  <c r="F1823" i="4"/>
  <c r="F1826" i="13"/>
  <c r="F1823" i="5"/>
  <c r="G1830" i="13"/>
  <c r="F1824" i="12"/>
  <c r="D1824" i="13"/>
  <c r="F1824" i="5" l="1"/>
  <c r="G1823" i="13"/>
  <c r="F1824" i="4"/>
  <c r="F1824" i="13"/>
  <c r="F1824" i="7"/>
  <c r="I1833" i="13"/>
  <c r="F1824" i="11"/>
  <c r="M1827" i="13"/>
  <c r="F1824" i="6"/>
  <c r="H1834" i="13"/>
  <c r="F1825" i="12"/>
  <c r="D1825" i="13"/>
  <c r="F1824" i="9"/>
  <c r="K1831" i="13"/>
  <c r="F1824" i="10"/>
  <c r="L1831" i="13"/>
  <c r="F1825" i="3"/>
  <c r="E1831" i="13"/>
  <c r="F1824" i="8"/>
  <c r="J1825" i="13"/>
  <c r="F1825" i="7" l="1"/>
  <c r="I1829" i="13"/>
  <c r="F1826" i="12"/>
  <c r="D1832" i="13"/>
  <c r="F1825" i="4"/>
  <c r="F1823" i="13"/>
  <c r="F1825" i="9"/>
  <c r="K1824" i="13"/>
  <c r="F1826" i="3"/>
  <c r="E1832" i="13"/>
  <c r="F1825" i="6"/>
  <c r="H1823" i="13"/>
  <c r="F1825" i="5"/>
  <c r="G1832" i="13"/>
  <c r="F1825" i="8"/>
  <c r="J1833" i="13"/>
  <c r="F1825" i="10"/>
  <c r="L1824" i="13"/>
  <c r="F1825" i="11"/>
  <c r="M1823" i="13"/>
  <c r="F1826" i="11" l="1"/>
  <c r="M1835" i="13"/>
  <c r="F1826" i="6"/>
  <c r="H1833" i="13"/>
  <c r="F1826" i="10"/>
  <c r="L1821" i="13"/>
  <c r="F1827" i="3"/>
  <c r="E1830" i="13"/>
  <c r="F1826" i="5"/>
  <c r="G1834" i="13"/>
  <c r="F1826" i="4"/>
  <c r="F1832" i="13"/>
  <c r="F1827" i="12"/>
  <c r="D1834" i="13"/>
  <c r="F1826" i="7"/>
  <c r="I1834" i="13"/>
  <c r="F1826" i="8"/>
  <c r="J1826" i="13"/>
  <c r="F1826" i="9"/>
  <c r="K1834" i="13"/>
  <c r="F1828" i="3" l="1"/>
  <c r="E1828" i="13"/>
  <c r="F1828" i="12"/>
  <c r="D1826" i="13"/>
  <c r="F1827" i="10"/>
  <c r="L1832" i="13"/>
  <c r="F1827" i="9"/>
  <c r="K1832" i="13"/>
  <c r="F1827" i="4"/>
  <c r="F1827" i="13"/>
  <c r="F1827" i="6"/>
  <c r="H1830" i="13"/>
  <c r="F1827" i="7"/>
  <c r="I1830" i="13"/>
  <c r="F1827" i="8"/>
  <c r="J1822" i="13"/>
  <c r="F1827" i="5"/>
  <c r="G1824" i="13"/>
  <c r="F1827" i="11"/>
  <c r="M1821" i="13"/>
  <c r="N1821" i="13" s="1"/>
  <c r="F1828" i="7" l="1"/>
  <c r="I1825" i="13"/>
  <c r="F1828" i="10"/>
  <c r="L1829" i="13"/>
  <c r="F1828" i="11"/>
  <c r="M1824" i="13"/>
  <c r="F1828" i="6"/>
  <c r="H1829" i="13"/>
  <c r="F1829" i="12"/>
  <c r="D1829" i="13"/>
  <c r="F1828" i="5"/>
  <c r="G1831" i="13"/>
  <c r="F1828" i="4"/>
  <c r="F1834" i="13"/>
  <c r="F1829" i="3"/>
  <c r="E1834" i="13"/>
  <c r="F1828" i="8"/>
  <c r="J1834" i="13"/>
  <c r="F1828" i="9"/>
  <c r="K1826" i="13"/>
  <c r="N1824" i="13"/>
  <c r="F1829" i="6" l="1"/>
  <c r="H1831" i="13"/>
  <c r="F1829" i="11"/>
  <c r="M1832" i="13"/>
  <c r="F1829" i="5"/>
  <c r="G1827" i="13"/>
  <c r="F1829" i="8"/>
  <c r="J1830" i="13"/>
  <c r="F1829" i="4"/>
  <c r="F1831" i="13"/>
  <c r="F1829" i="9"/>
  <c r="K1828" i="13"/>
  <c r="F1829" i="10"/>
  <c r="L1828" i="13"/>
  <c r="F1830" i="12"/>
  <c r="D1827" i="13"/>
  <c r="F1830" i="3"/>
  <c r="E1827" i="13"/>
  <c r="F1829" i="7"/>
  <c r="I1823" i="13"/>
  <c r="N1823" i="13" s="1"/>
  <c r="F1830" i="8" l="1"/>
  <c r="J1832" i="13"/>
  <c r="F1830" i="10"/>
  <c r="L1826" i="13"/>
  <c r="N1826" i="13" s="1"/>
  <c r="F1830" i="7"/>
  <c r="I1832" i="13"/>
  <c r="N1832" i="13" s="1"/>
  <c r="F1830" i="5"/>
  <c r="G1829" i="13"/>
  <c r="F1831" i="3"/>
  <c r="E1829" i="13"/>
  <c r="F1830" i="9"/>
  <c r="K1829" i="13"/>
  <c r="F1830" i="11"/>
  <c r="M1834" i="13"/>
  <c r="N1834" i="13" s="1"/>
  <c r="F1830" i="4"/>
  <c r="F1830" i="13"/>
  <c r="F1830" i="6"/>
  <c r="H1825" i="13"/>
  <c r="F1831" i="12"/>
  <c r="D1835" i="13"/>
  <c r="F1831" i="5" l="1"/>
  <c r="G1833" i="13"/>
  <c r="F1832" i="12"/>
  <c r="D1833" i="13"/>
  <c r="F1831" i="11"/>
  <c r="M1825" i="13"/>
  <c r="N1825" i="13" s="1"/>
  <c r="F1831" i="7"/>
  <c r="I1831" i="13"/>
  <c r="F1831" i="6"/>
  <c r="H1827" i="13"/>
  <c r="N1827" i="13" s="1"/>
  <c r="F1831" i="9"/>
  <c r="K1830" i="13"/>
  <c r="F1831" i="10"/>
  <c r="L1835" i="13"/>
  <c r="N1829" i="13"/>
  <c r="F1831" i="4"/>
  <c r="F1833" i="13"/>
  <c r="F1832" i="3"/>
  <c r="E1835" i="13"/>
  <c r="F1831" i="8"/>
  <c r="J1831" i="13"/>
  <c r="N1831" i="13" s="1"/>
  <c r="F1832" i="7" l="1"/>
  <c r="I1835" i="13"/>
  <c r="F1832" i="11"/>
  <c r="M1822" i="13"/>
  <c r="N1822" i="13" s="1"/>
  <c r="F1832" i="8"/>
  <c r="J1835" i="13"/>
  <c r="F1832" i="10"/>
  <c r="L1830" i="13"/>
  <c r="N1830" i="13" s="1"/>
  <c r="F1833" i="12"/>
  <c r="D1841" i="13"/>
  <c r="F1832" i="9"/>
  <c r="K1835" i="13"/>
  <c r="F1832" i="4"/>
  <c r="F1835" i="13"/>
  <c r="N1835" i="13" s="1"/>
  <c r="F1832" i="6"/>
  <c r="H1828" i="13"/>
  <c r="N1828" i="13" s="1"/>
  <c r="F1832" i="5"/>
  <c r="G1835" i="13"/>
  <c r="F1833" i="3"/>
  <c r="E1833" i="13"/>
  <c r="N1833" i="13" s="1"/>
  <c r="F1833" i="4" l="1"/>
  <c r="F1838" i="13"/>
  <c r="F1833" i="8"/>
  <c r="J1843" i="13"/>
  <c r="F1833" i="11"/>
  <c r="M1848" i="13"/>
  <c r="F1833" i="9"/>
  <c r="K1839" i="13"/>
  <c r="F1833" i="5"/>
  <c r="G1838" i="13"/>
  <c r="F1834" i="12"/>
  <c r="D1850" i="13"/>
  <c r="F1834" i="3"/>
  <c r="E1841" i="13"/>
  <c r="F1833" i="7"/>
  <c r="I1844" i="13"/>
  <c r="F1833" i="6"/>
  <c r="H1836" i="13"/>
  <c r="F1833" i="10"/>
  <c r="L1839" i="13"/>
  <c r="F1834" i="7" l="1"/>
  <c r="I1839" i="13"/>
  <c r="F1834" i="9"/>
  <c r="K1837" i="13"/>
  <c r="F1835" i="3"/>
  <c r="E1849" i="13"/>
  <c r="F1834" i="11"/>
  <c r="M1841" i="13"/>
  <c r="F1835" i="12"/>
  <c r="D1845" i="13"/>
  <c r="F1834" i="8"/>
  <c r="J1840" i="13"/>
  <c r="F1834" i="10"/>
  <c r="L1837" i="13"/>
  <c r="F1834" i="6"/>
  <c r="H1837" i="13"/>
  <c r="F1834" i="5"/>
  <c r="G1842" i="13"/>
  <c r="F1834" i="4"/>
  <c r="F1842" i="13"/>
  <c r="F1835" i="11" l="1"/>
  <c r="M1842" i="13"/>
  <c r="F1836" i="3"/>
  <c r="E1838" i="13"/>
  <c r="F1835" i="4"/>
  <c r="F1840" i="13"/>
  <c r="F1835" i="8"/>
  <c r="J1848" i="13"/>
  <c r="F1835" i="9"/>
  <c r="K1840" i="13"/>
  <c r="F1836" i="12"/>
  <c r="D1849" i="13"/>
  <c r="F1835" i="7"/>
  <c r="I1848" i="13"/>
  <c r="F1835" i="10"/>
  <c r="L1836" i="13"/>
  <c r="F1835" i="5"/>
  <c r="G1836" i="13"/>
  <c r="F1835" i="6"/>
  <c r="H1838" i="13"/>
  <c r="F1836" i="8" l="1"/>
  <c r="J1839" i="13"/>
  <c r="F1836" i="10"/>
  <c r="L1840" i="13"/>
  <c r="F1836" i="7"/>
  <c r="I1840" i="13"/>
  <c r="F1836" i="4"/>
  <c r="F1836" i="13"/>
  <c r="F1837" i="12"/>
  <c r="D1839" i="13"/>
  <c r="F1837" i="3"/>
  <c r="E1836" i="13"/>
  <c r="F1836" i="5"/>
  <c r="G1846" i="13"/>
  <c r="F1836" i="9"/>
  <c r="K1843" i="13"/>
  <c r="F1836" i="6"/>
  <c r="H1847" i="13"/>
  <c r="F1836" i="11"/>
  <c r="M1844" i="13"/>
  <c r="F1837" i="9" l="1"/>
  <c r="K1836" i="13"/>
  <c r="F1837" i="4"/>
  <c r="F1849" i="13"/>
  <c r="F1837" i="5"/>
  <c r="G1849" i="13"/>
  <c r="F1837" i="7"/>
  <c r="I1843" i="13"/>
  <c r="F1838" i="3"/>
  <c r="E1846" i="13"/>
  <c r="F1837" i="10"/>
  <c r="L1838" i="13"/>
  <c r="F1838" i="12"/>
  <c r="D1844" i="13"/>
  <c r="F1837" i="11"/>
  <c r="M1847" i="13"/>
  <c r="F1837" i="6"/>
  <c r="H1841" i="13"/>
  <c r="F1837" i="8"/>
  <c r="J1844" i="13"/>
  <c r="F1838" i="11" l="1"/>
  <c r="M1839" i="13"/>
  <c r="F1838" i="7"/>
  <c r="I1837" i="13"/>
  <c r="F1838" i="5"/>
  <c r="G1847" i="13"/>
  <c r="F1838" i="10"/>
  <c r="L1843" i="13"/>
  <c r="F1838" i="4"/>
  <c r="F1837" i="13"/>
  <c r="F1839" i="12"/>
  <c r="D1843" i="13"/>
  <c r="F1838" i="8"/>
  <c r="J1845" i="13"/>
  <c r="F1838" i="6"/>
  <c r="H1850" i="13"/>
  <c r="F1839" i="3"/>
  <c r="E1837" i="13"/>
  <c r="F1838" i="9"/>
  <c r="K1838" i="13"/>
  <c r="F1839" i="10" l="1"/>
  <c r="L1845" i="13"/>
  <c r="F1839" i="5"/>
  <c r="G1840" i="13"/>
  <c r="F1839" i="8"/>
  <c r="J1837" i="13"/>
  <c r="F1839" i="9"/>
  <c r="K1845" i="13"/>
  <c r="F1840" i="12"/>
  <c r="D1836" i="13"/>
  <c r="F1839" i="7"/>
  <c r="I1836" i="13"/>
  <c r="F1840" i="3"/>
  <c r="E1842" i="13"/>
  <c r="F1839" i="4"/>
  <c r="F1846" i="13"/>
  <c r="F1839" i="6"/>
  <c r="H1844" i="13"/>
  <c r="F1839" i="11"/>
  <c r="M1846" i="13"/>
  <c r="F1840" i="4" l="1"/>
  <c r="F1848" i="13"/>
  <c r="F1840" i="9"/>
  <c r="K1842" i="13"/>
  <c r="F1841" i="3"/>
  <c r="E1847" i="13"/>
  <c r="F1840" i="8"/>
  <c r="J1836" i="13"/>
  <c r="F1840" i="11"/>
  <c r="M1843" i="13"/>
  <c r="F1840" i="7"/>
  <c r="I1841" i="13"/>
  <c r="F1840" i="5"/>
  <c r="G1837" i="13"/>
  <c r="F1841" i="12"/>
  <c r="D1847" i="13"/>
  <c r="F1840" i="6"/>
  <c r="H1840" i="13"/>
  <c r="F1840" i="10"/>
  <c r="L1844" i="13"/>
  <c r="F1841" i="10" l="1"/>
  <c r="L1847" i="13"/>
  <c r="F1841" i="6"/>
  <c r="H1846" i="13"/>
  <c r="F1842" i="12"/>
  <c r="D1846" i="13"/>
  <c r="F1841" i="8"/>
  <c r="J1850" i="13"/>
  <c r="F1841" i="5"/>
  <c r="G1841" i="13"/>
  <c r="F1842" i="3"/>
  <c r="E1845" i="13"/>
  <c r="F1841" i="7"/>
  <c r="I1850" i="13"/>
  <c r="F1841" i="9"/>
  <c r="K1844" i="13"/>
  <c r="F1841" i="11"/>
  <c r="M1837" i="13"/>
  <c r="F1841" i="4"/>
  <c r="F1841" i="13"/>
  <c r="F1842" i="9" l="1"/>
  <c r="K1846" i="13"/>
  <c r="F1842" i="8"/>
  <c r="J1838" i="13"/>
  <c r="F1842" i="7"/>
  <c r="I1842" i="13"/>
  <c r="F1843" i="12"/>
  <c r="D1838" i="13"/>
  <c r="F1843" i="3"/>
  <c r="E1840" i="13"/>
  <c r="F1842" i="6"/>
  <c r="H1845" i="13"/>
  <c r="F1842" i="11"/>
  <c r="M1838" i="13"/>
  <c r="F1842" i="5"/>
  <c r="G1848" i="13"/>
  <c r="F1842" i="10"/>
  <c r="L1842" i="13"/>
  <c r="F1842" i="4"/>
  <c r="F1847" i="13"/>
  <c r="F1843" i="7" l="1"/>
  <c r="I1845" i="13"/>
  <c r="F1843" i="4"/>
  <c r="F1843" i="13"/>
  <c r="F1843" i="6"/>
  <c r="H1839" i="13"/>
  <c r="F1844" i="3"/>
  <c r="E1839" i="13"/>
  <c r="F1843" i="11"/>
  <c r="M1850" i="13"/>
  <c r="F1843" i="10"/>
  <c r="L1846" i="13"/>
  <c r="F1843" i="8"/>
  <c r="J1842" i="13"/>
  <c r="F1843" i="5"/>
  <c r="G1839" i="13"/>
  <c r="F1844" i="12"/>
  <c r="D1848" i="13"/>
  <c r="F1843" i="9"/>
  <c r="K1841" i="13"/>
  <c r="F1844" i="9" l="1"/>
  <c r="K1850" i="13"/>
  <c r="F1844" i="5"/>
  <c r="G1845" i="13"/>
  <c r="F1845" i="3"/>
  <c r="E1848" i="13"/>
  <c r="F1844" i="8"/>
  <c r="J1849" i="13"/>
  <c r="F1844" i="6"/>
  <c r="H1849" i="13"/>
  <c r="F1844" i="10"/>
  <c r="L1850" i="13"/>
  <c r="F1844" i="4"/>
  <c r="F1845" i="13"/>
  <c r="N1845" i="13" s="1"/>
  <c r="F1845" i="12"/>
  <c r="D1837" i="13"/>
  <c r="N1837" i="13" s="1"/>
  <c r="F1844" i="11"/>
  <c r="M1845" i="13"/>
  <c r="F1844" i="7"/>
  <c r="I1838" i="13"/>
  <c r="N1838" i="13" s="1"/>
  <c r="F1845" i="8" l="1"/>
  <c r="J1841" i="13"/>
  <c r="F1845" i="4"/>
  <c r="F1839" i="13"/>
  <c r="N1839" i="13" s="1"/>
  <c r="F1846" i="3"/>
  <c r="E1850" i="13"/>
  <c r="F1845" i="10"/>
  <c r="L1849" i="13"/>
  <c r="F1845" i="7"/>
  <c r="I1847" i="13"/>
  <c r="F1845" i="5"/>
  <c r="G1843" i="13"/>
  <c r="F1846" i="12"/>
  <c r="D1840" i="13"/>
  <c r="F1845" i="11"/>
  <c r="M1836" i="13"/>
  <c r="N1836" i="13" s="1"/>
  <c r="F1845" i="6"/>
  <c r="H1843" i="13"/>
  <c r="F1845" i="9"/>
  <c r="K1847" i="13"/>
  <c r="F1846" i="10" l="1"/>
  <c r="L1841" i="13"/>
  <c r="N1841" i="13" s="1"/>
  <c r="F1847" i="3"/>
  <c r="E1844" i="13"/>
  <c r="F1846" i="5"/>
  <c r="G1850" i="13"/>
  <c r="F1846" i="4"/>
  <c r="F1850" i="13"/>
  <c r="N1850" i="13" s="1"/>
  <c r="F1846" i="6"/>
  <c r="H1842" i="13"/>
  <c r="F1846" i="7"/>
  <c r="I1846" i="13"/>
  <c r="N1846" i="13" s="1"/>
  <c r="F1846" i="8"/>
  <c r="J1846" i="13"/>
  <c r="F1847" i="12"/>
  <c r="D1842" i="13"/>
  <c r="N1842" i="13" s="1"/>
  <c r="F1846" i="9"/>
  <c r="K1849" i="13"/>
  <c r="F1846" i="11"/>
  <c r="M1849" i="13"/>
  <c r="F1847" i="5" l="1"/>
  <c r="G1844" i="13"/>
  <c r="F1847" i="7"/>
  <c r="I1849" i="13"/>
  <c r="N1849" i="13" s="1"/>
  <c r="F1848" i="3"/>
  <c r="E1843" i="13"/>
  <c r="N1843" i="13" s="1"/>
  <c r="F1847" i="9"/>
  <c r="K1848" i="13"/>
  <c r="F1847" i="6"/>
  <c r="H1848" i="13"/>
  <c r="F1847" i="8"/>
  <c r="J1847" i="13"/>
  <c r="N1847" i="13" s="1"/>
  <c r="F1847" i="11"/>
  <c r="M1840" i="13"/>
  <c r="N1840" i="13" s="1"/>
  <c r="F1848" i="12"/>
  <c r="D1854" i="13"/>
  <c r="F1847" i="10"/>
  <c r="L1848" i="13"/>
  <c r="F1847" i="4"/>
  <c r="F1844" i="13"/>
  <c r="N1844" i="13" s="1"/>
  <c r="F1848" i="11" l="1"/>
  <c r="M1864" i="13"/>
  <c r="F1849" i="3"/>
  <c r="E1855" i="13"/>
  <c r="F1848" i="4"/>
  <c r="F1855" i="13"/>
  <c r="F1848" i="8"/>
  <c r="J1853" i="13"/>
  <c r="F1848" i="7"/>
  <c r="I1851" i="13"/>
  <c r="N1848" i="13"/>
  <c r="F1848" i="10"/>
  <c r="L1854" i="13"/>
  <c r="F1848" i="6"/>
  <c r="H1851" i="13"/>
  <c r="F1849" i="12"/>
  <c r="D1857" i="13"/>
  <c r="F1848" i="9"/>
  <c r="K1852" i="13"/>
  <c r="F1848" i="5"/>
  <c r="G1855" i="13"/>
  <c r="F1849" i="8" l="1"/>
  <c r="J1854" i="13"/>
  <c r="F1849" i="6"/>
  <c r="H1862" i="13"/>
  <c r="F1849" i="4"/>
  <c r="F1853" i="13"/>
  <c r="F1849" i="5"/>
  <c r="G1852" i="13"/>
  <c r="F1849" i="10"/>
  <c r="L1852" i="13"/>
  <c r="F1849" i="9"/>
  <c r="K1854" i="13"/>
  <c r="F1850" i="3"/>
  <c r="E1857" i="13"/>
  <c r="F1850" i="12"/>
  <c r="D1856" i="13"/>
  <c r="F1849" i="7"/>
  <c r="I1860" i="13"/>
  <c r="F1849" i="11"/>
  <c r="M1859" i="13"/>
  <c r="F1850" i="7" l="1"/>
  <c r="I1854" i="13"/>
  <c r="F1851" i="12"/>
  <c r="D1852" i="13"/>
  <c r="F1850" i="5"/>
  <c r="G1859" i="13"/>
  <c r="F1851" i="3"/>
  <c r="E1852" i="13"/>
  <c r="F1850" i="4"/>
  <c r="F1857" i="13"/>
  <c r="F1850" i="11"/>
  <c r="M1857" i="13"/>
  <c r="F1850" i="9"/>
  <c r="K1856" i="13"/>
  <c r="F1850" i="6"/>
  <c r="H1858" i="13"/>
  <c r="F1850" i="10"/>
  <c r="L1860" i="13"/>
  <c r="F1850" i="8"/>
  <c r="J1851" i="13"/>
  <c r="F1851" i="6" l="1"/>
  <c r="H1861" i="13"/>
  <c r="F1852" i="3"/>
  <c r="E1858" i="13"/>
  <c r="F1851" i="9"/>
  <c r="K1860" i="13"/>
  <c r="F1851" i="5"/>
  <c r="G1857" i="13"/>
  <c r="F1851" i="8"/>
  <c r="J1856" i="13"/>
  <c r="F1851" i="11"/>
  <c r="M1865" i="13"/>
  <c r="F1852" i="12"/>
  <c r="D1855" i="13"/>
  <c r="F1851" i="4"/>
  <c r="F1851" i="13"/>
  <c r="F1851" i="7"/>
  <c r="I1853" i="13"/>
  <c r="F1851" i="10"/>
  <c r="L1855" i="13"/>
  <c r="F1852" i="5" l="1"/>
  <c r="G1853" i="13"/>
  <c r="F1852" i="9"/>
  <c r="K1853" i="13"/>
  <c r="F1852" i="11"/>
  <c r="M1856" i="13"/>
  <c r="F1853" i="12"/>
  <c r="D1859" i="13"/>
  <c r="F1853" i="3"/>
  <c r="E1861" i="13"/>
  <c r="F1852" i="10"/>
  <c r="L1851" i="13"/>
  <c r="F1852" i="8"/>
  <c r="J1860" i="13"/>
  <c r="F1852" i="6"/>
  <c r="H1852" i="13"/>
  <c r="F1852" i="7"/>
  <c r="I1858" i="13"/>
  <c r="F1852" i="4"/>
  <c r="F1863" i="13"/>
  <c r="F1853" i="6" l="1"/>
  <c r="H1854" i="13"/>
  <c r="F1854" i="12"/>
  <c r="D1853" i="13"/>
  <c r="F1853" i="8"/>
  <c r="J1859" i="13"/>
  <c r="F1853" i="11"/>
  <c r="M1861" i="13"/>
  <c r="F1853" i="4"/>
  <c r="F1862" i="13"/>
  <c r="F1853" i="10"/>
  <c r="L1864" i="13"/>
  <c r="F1853" i="9"/>
  <c r="K1855" i="13"/>
  <c r="F1853" i="7"/>
  <c r="I1852" i="13"/>
  <c r="F1854" i="3"/>
  <c r="E1851" i="13"/>
  <c r="F1853" i="5"/>
  <c r="G1851" i="13"/>
  <c r="F1854" i="7" l="1"/>
  <c r="I1856" i="13"/>
  <c r="F1854" i="11"/>
  <c r="M1858" i="13"/>
  <c r="F1854" i="9"/>
  <c r="K1851" i="13"/>
  <c r="F1854" i="8"/>
  <c r="J1861" i="13"/>
  <c r="F1854" i="5"/>
  <c r="G1863" i="13"/>
  <c r="F1854" i="10"/>
  <c r="L1856" i="13"/>
  <c r="F1855" i="12"/>
  <c r="D1862" i="13"/>
  <c r="F1855" i="3"/>
  <c r="E1856" i="13"/>
  <c r="F1854" i="4"/>
  <c r="F1859" i="13"/>
  <c r="F1854" i="6"/>
  <c r="H1855" i="13"/>
  <c r="F1855" i="8" l="1"/>
  <c r="J1852" i="13"/>
  <c r="F1856" i="12"/>
  <c r="D1851" i="13"/>
  <c r="F1855" i="9"/>
  <c r="K1862" i="13"/>
  <c r="F1855" i="10"/>
  <c r="L1858" i="13"/>
  <c r="F1856" i="3"/>
  <c r="E1863" i="13"/>
  <c r="F1855" i="6"/>
  <c r="H1863" i="13"/>
  <c r="F1855" i="11"/>
  <c r="M1860" i="13"/>
  <c r="F1855" i="4"/>
  <c r="F1852" i="13"/>
  <c r="F1855" i="5"/>
  <c r="G1858" i="13"/>
  <c r="F1855" i="7"/>
  <c r="I1859" i="13"/>
  <c r="F1856" i="4" l="1"/>
  <c r="F1861" i="13"/>
  <c r="F1856" i="10"/>
  <c r="L1859" i="13"/>
  <c r="F1856" i="7"/>
  <c r="I1861" i="13"/>
  <c r="F1856" i="11"/>
  <c r="M1853" i="13"/>
  <c r="F1856" i="9"/>
  <c r="K1864" i="13"/>
  <c r="F1856" i="6"/>
  <c r="H1856" i="13"/>
  <c r="F1857" i="12"/>
  <c r="D1865" i="13"/>
  <c r="F1856" i="5"/>
  <c r="G1862" i="13"/>
  <c r="F1857" i="3"/>
  <c r="E1853" i="13"/>
  <c r="F1856" i="8"/>
  <c r="J1865" i="13"/>
  <c r="F1857" i="5" l="1"/>
  <c r="G1860" i="13"/>
  <c r="F1857" i="11"/>
  <c r="M1851" i="13"/>
  <c r="N1851" i="13" s="1"/>
  <c r="F1858" i="12"/>
  <c r="D1861" i="13"/>
  <c r="F1857" i="7"/>
  <c r="I1865" i="13"/>
  <c r="F1857" i="6"/>
  <c r="H1860" i="13"/>
  <c r="F1857" i="10"/>
  <c r="L1853" i="13"/>
  <c r="F1857" i="8"/>
  <c r="J1864" i="13"/>
  <c r="F1858" i="3"/>
  <c r="E1862" i="13"/>
  <c r="F1857" i="9"/>
  <c r="K1858" i="13"/>
  <c r="F1857" i="4"/>
  <c r="F1858" i="13"/>
  <c r="F1858" i="7" l="1"/>
  <c r="I1857" i="13"/>
  <c r="F1859" i="12"/>
  <c r="D1858" i="13"/>
  <c r="N1858" i="13" s="1"/>
  <c r="F1858" i="10"/>
  <c r="L1861" i="13"/>
  <c r="F1858" i="8"/>
  <c r="J1858" i="13"/>
  <c r="F1858" i="11"/>
  <c r="M1863" i="13"/>
  <c r="F1858" i="9"/>
  <c r="K1863" i="13"/>
  <c r="F1858" i="6"/>
  <c r="H1857" i="13"/>
  <c r="F1858" i="4"/>
  <c r="F1860" i="13"/>
  <c r="F1859" i="3"/>
  <c r="E1859" i="13"/>
  <c r="F1858" i="5"/>
  <c r="G1861" i="13"/>
  <c r="F1859" i="8" l="1"/>
  <c r="J1863" i="13"/>
  <c r="F1859" i="10"/>
  <c r="L1862" i="13"/>
  <c r="F1859" i="9"/>
  <c r="K1859" i="13"/>
  <c r="F1860" i="12"/>
  <c r="D1860" i="13"/>
  <c r="F1859" i="6"/>
  <c r="H1853" i="13"/>
  <c r="N1853" i="13" s="1"/>
  <c r="F1859" i="5"/>
  <c r="G1856" i="13"/>
  <c r="F1860" i="3"/>
  <c r="E1854" i="13"/>
  <c r="F1859" i="11"/>
  <c r="M1862" i="13"/>
  <c r="F1859" i="4"/>
  <c r="F1856" i="13"/>
  <c r="N1856" i="13" s="1"/>
  <c r="F1859" i="7"/>
  <c r="I1864" i="13"/>
  <c r="F1861" i="3" l="1"/>
  <c r="E1860" i="13"/>
  <c r="N1860" i="13" s="1"/>
  <c r="F1860" i="9"/>
  <c r="K1861" i="13"/>
  <c r="N1861" i="13" s="1"/>
  <c r="F1860" i="5"/>
  <c r="G1854" i="13"/>
  <c r="F1860" i="10"/>
  <c r="L1863" i="13"/>
  <c r="F1860" i="6"/>
  <c r="H1864" i="13"/>
  <c r="F1860" i="7"/>
  <c r="I1855" i="13"/>
  <c r="F1860" i="8"/>
  <c r="J1857" i="13"/>
  <c r="F1860" i="4"/>
  <c r="F1865" i="13"/>
  <c r="F1860" i="11"/>
  <c r="M1854" i="13"/>
  <c r="F1861" i="12"/>
  <c r="D1864" i="13"/>
  <c r="F1861" i="10" l="1"/>
  <c r="L1857" i="13"/>
  <c r="F1861" i="5"/>
  <c r="G1865" i="13"/>
  <c r="F1861" i="8"/>
  <c r="J1855" i="13"/>
  <c r="F1861" i="7"/>
  <c r="I1863" i="13"/>
  <c r="F1861" i="9"/>
  <c r="K1857" i="13"/>
  <c r="F1862" i="12"/>
  <c r="D1863" i="13"/>
  <c r="N1863" i="13" s="1"/>
  <c r="F1861" i="6"/>
  <c r="H1865" i="13"/>
  <c r="F1862" i="3"/>
  <c r="E1864" i="13"/>
  <c r="F1861" i="11"/>
  <c r="M1852" i="13"/>
  <c r="N1852" i="13" s="1"/>
  <c r="F1861" i="4"/>
  <c r="F1854" i="13"/>
  <c r="N1854" i="13" s="1"/>
  <c r="F1863" i="3" l="1"/>
  <c r="E1865" i="13"/>
  <c r="F1862" i="7"/>
  <c r="I1862" i="13"/>
  <c r="N1862" i="13" s="1"/>
  <c r="F1862" i="6"/>
  <c r="H1859" i="13"/>
  <c r="N1859" i="13" s="1"/>
  <c r="F1862" i="8"/>
  <c r="J1862" i="13"/>
  <c r="F1863" i="12"/>
  <c r="D1872" i="13"/>
  <c r="F1862" i="5"/>
  <c r="G1864" i="13"/>
  <c r="F1862" i="11"/>
  <c r="M1855" i="13"/>
  <c r="N1855" i="13" s="1"/>
  <c r="N1857" i="13"/>
  <c r="F1862" i="4"/>
  <c r="F1864" i="13"/>
  <c r="N1864" i="13" s="1"/>
  <c r="F1862" i="9"/>
  <c r="K1865" i="13"/>
  <c r="F1862" i="10"/>
  <c r="L1865" i="13"/>
  <c r="F1863" i="9" l="1"/>
  <c r="K1869" i="13"/>
  <c r="F1863" i="4"/>
  <c r="F1868" i="13"/>
  <c r="F1863" i="8"/>
  <c r="J1874" i="13"/>
  <c r="F1863" i="11"/>
  <c r="M1876" i="13"/>
  <c r="F1863" i="6"/>
  <c r="H1871" i="13"/>
  <c r="F1863" i="10"/>
  <c r="L1869" i="13"/>
  <c r="F1863" i="5"/>
  <c r="G1866" i="13"/>
  <c r="F1863" i="7"/>
  <c r="I1874" i="13"/>
  <c r="N1865" i="13"/>
  <c r="F1864" i="12"/>
  <c r="D1866" i="13"/>
  <c r="F1864" i="3"/>
  <c r="E1866" i="13"/>
  <c r="F1864" i="7" l="1"/>
  <c r="I1875" i="13"/>
  <c r="F1864" i="11"/>
  <c r="M1870" i="13"/>
  <c r="F1864" i="5"/>
  <c r="G1872" i="13"/>
  <c r="F1864" i="8"/>
  <c r="J1869" i="13"/>
  <c r="F1864" i="10"/>
  <c r="L1866" i="13"/>
  <c r="F1864" i="4"/>
  <c r="F1873" i="13"/>
  <c r="F1865" i="12"/>
  <c r="D1878" i="13"/>
  <c r="F1865" i="3"/>
  <c r="E1871" i="13"/>
  <c r="F1864" i="6"/>
  <c r="H1867" i="13"/>
  <c r="F1864" i="9"/>
  <c r="K1873" i="13"/>
  <c r="F1865" i="8" l="1"/>
  <c r="J1868" i="13"/>
  <c r="F1866" i="3"/>
  <c r="E1872" i="13"/>
  <c r="F1866" i="12"/>
  <c r="D1871" i="13"/>
  <c r="F1865" i="5"/>
  <c r="G1873" i="13"/>
  <c r="F1865" i="4"/>
  <c r="F1876" i="13"/>
  <c r="F1865" i="9"/>
  <c r="K1866" i="13"/>
  <c r="F1865" i="11"/>
  <c r="M1874" i="13"/>
  <c r="F1865" i="10"/>
  <c r="L1873" i="13"/>
  <c r="F1865" i="6"/>
  <c r="H1872" i="13"/>
  <c r="F1865" i="7"/>
  <c r="I1868" i="13"/>
  <c r="F1866" i="10" l="1"/>
  <c r="L1867" i="13"/>
  <c r="F1866" i="5"/>
  <c r="G1871" i="13"/>
  <c r="F1866" i="11"/>
  <c r="M1868" i="13"/>
  <c r="F1867" i="12"/>
  <c r="D1874" i="13"/>
  <c r="F1866" i="7"/>
  <c r="I1869" i="13"/>
  <c r="F1866" i="9"/>
  <c r="K1867" i="13"/>
  <c r="F1867" i="3"/>
  <c r="E1867" i="13"/>
  <c r="F1866" i="6"/>
  <c r="H1874" i="13"/>
  <c r="F1866" i="4"/>
  <c r="F1866" i="13"/>
  <c r="F1866" i="8"/>
  <c r="J1870" i="13"/>
  <c r="F1868" i="12" l="1"/>
  <c r="D1879" i="13"/>
  <c r="F1867" i="11"/>
  <c r="M1871" i="13"/>
  <c r="F1867" i="8"/>
  <c r="J1866" i="13"/>
  <c r="F1867" i="9"/>
  <c r="K1877" i="13"/>
  <c r="F1867" i="4"/>
  <c r="F1871" i="13"/>
  <c r="F1867" i="7"/>
  <c r="I1870" i="13"/>
  <c r="F1867" i="5"/>
  <c r="G1868" i="13"/>
  <c r="F1868" i="3"/>
  <c r="E1873" i="13"/>
  <c r="F1867" i="6"/>
  <c r="H1870" i="13"/>
  <c r="F1867" i="10"/>
  <c r="L1870" i="13"/>
  <c r="F1868" i="9" l="1"/>
  <c r="K1870" i="13"/>
  <c r="F1868" i="5"/>
  <c r="G1876" i="13"/>
  <c r="F1868" i="10"/>
  <c r="L1877" i="13"/>
  <c r="F1868" i="8"/>
  <c r="J1875" i="13"/>
  <c r="F1868" i="7"/>
  <c r="I1866" i="13"/>
  <c r="F1868" i="11"/>
  <c r="M1879" i="13"/>
  <c r="F1869" i="3"/>
  <c r="E1869" i="13"/>
  <c r="F1868" i="6"/>
  <c r="H1869" i="13"/>
  <c r="F1868" i="4"/>
  <c r="F1872" i="13"/>
  <c r="F1869" i="12"/>
  <c r="D1867" i="13"/>
  <c r="F1869" i="8" l="1"/>
  <c r="J1867" i="13"/>
  <c r="F1870" i="3"/>
  <c r="E1868" i="13"/>
  <c r="F1869" i="6"/>
  <c r="H1875" i="13"/>
  <c r="F1869" i="10"/>
  <c r="L1868" i="13"/>
  <c r="F1870" i="12"/>
  <c r="D1875" i="13"/>
  <c r="F1869" i="11"/>
  <c r="M1867" i="13"/>
  <c r="F1869" i="5"/>
  <c r="G1867" i="13"/>
  <c r="F1869" i="4"/>
  <c r="F1867" i="13"/>
  <c r="F1869" i="7"/>
  <c r="I1876" i="13"/>
  <c r="F1869" i="9"/>
  <c r="K1878" i="13"/>
  <c r="F1870" i="10" l="1"/>
  <c r="L1875" i="13"/>
  <c r="F1870" i="6"/>
  <c r="H1868" i="13"/>
  <c r="F1870" i="5"/>
  <c r="G1878" i="13"/>
  <c r="F1870" i="11"/>
  <c r="M1880" i="13"/>
  <c r="F1871" i="3"/>
  <c r="E1877" i="13"/>
  <c r="F1870" i="9"/>
  <c r="K1875" i="13"/>
  <c r="F1870" i="7"/>
  <c r="I1867" i="13"/>
  <c r="N1867" i="13" s="1"/>
  <c r="F1871" i="12"/>
  <c r="D1876" i="13"/>
  <c r="F1870" i="4"/>
  <c r="F1877" i="13"/>
  <c r="F1870" i="8"/>
  <c r="J1879" i="13"/>
  <c r="F1871" i="11" l="1"/>
  <c r="M1875" i="13"/>
  <c r="F1871" i="5"/>
  <c r="G1870" i="13"/>
  <c r="F1871" i="7"/>
  <c r="I1873" i="13"/>
  <c r="F1871" i="8"/>
  <c r="J1872" i="13"/>
  <c r="F1871" i="9"/>
  <c r="K1868" i="13"/>
  <c r="F1871" i="6"/>
  <c r="H1877" i="13"/>
  <c r="F1872" i="3"/>
  <c r="E1878" i="13"/>
  <c r="F1871" i="10"/>
  <c r="L1880" i="13"/>
  <c r="F1871" i="4"/>
  <c r="F1869" i="13"/>
  <c r="F1872" i="12"/>
  <c r="D1870" i="13"/>
  <c r="F1872" i="8" l="1"/>
  <c r="J1876" i="13"/>
  <c r="F1872" i="7"/>
  <c r="I1879" i="13"/>
  <c r="F1872" i="6"/>
  <c r="H1866" i="13"/>
  <c r="F1872" i="5"/>
  <c r="G1879" i="13"/>
  <c r="F1872" i="10"/>
  <c r="L1876" i="13"/>
  <c r="F1873" i="3"/>
  <c r="E1876" i="13"/>
  <c r="F1873" i="12"/>
  <c r="D1877" i="13"/>
  <c r="F1872" i="4"/>
  <c r="F1878" i="13"/>
  <c r="F1872" i="9"/>
  <c r="K1874" i="13"/>
  <c r="F1872" i="11"/>
  <c r="M1878" i="13"/>
  <c r="F1874" i="12" l="1"/>
  <c r="D1869" i="13"/>
  <c r="F1873" i="6"/>
  <c r="H1879" i="13"/>
  <c r="F1873" i="11"/>
  <c r="M1877" i="13"/>
  <c r="F1874" i="3"/>
  <c r="E1870" i="13"/>
  <c r="F1873" i="7"/>
  <c r="I1880" i="13"/>
  <c r="F1873" i="10"/>
  <c r="L1878" i="13"/>
  <c r="F1873" i="9"/>
  <c r="K1879" i="13"/>
  <c r="F1873" i="8"/>
  <c r="J1877" i="13"/>
  <c r="F1873" i="4"/>
  <c r="F1880" i="13"/>
  <c r="F1873" i="5"/>
  <c r="G1875" i="13"/>
  <c r="F1874" i="6" l="1"/>
  <c r="H1878" i="13"/>
  <c r="F1874" i="10"/>
  <c r="L1874" i="13"/>
  <c r="F1875" i="12"/>
  <c r="D1868" i="13"/>
  <c r="N1868" i="13" s="1"/>
  <c r="F1874" i="8"/>
  <c r="J1873" i="13"/>
  <c r="F1875" i="3"/>
  <c r="E1879" i="13"/>
  <c r="F1874" i="5"/>
  <c r="G1877" i="13"/>
  <c r="N1877" i="13" s="1"/>
  <c r="F1874" i="4"/>
  <c r="F1875" i="13"/>
  <c r="F1874" i="7"/>
  <c r="I1877" i="13"/>
  <c r="F1874" i="9"/>
  <c r="K1872" i="13"/>
  <c r="F1874" i="11"/>
  <c r="M1866" i="13"/>
  <c r="N1866" i="13" s="1"/>
  <c r="F1876" i="12" l="1"/>
  <c r="D1880" i="13"/>
  <c r="F1875" i="11"/>
  <c r="M1872" i="13"/>
  <c r="F1875" i="5"/>
  <c r="G1869" i="13"/>
  <c r="F1875" i="9"/>
  <c r="K1871" i="13"/>
  <c r="F1876" i="3"/>
  <c r="E1875" i="13"/>
  <c r="N1875" i="13" s="1"/>
  <c r="F1875" i="10"/>
  <c r="L1879" i="13"/>
  <c r="F1875" i="7"/>
  <c r="I1878" i="13"/>
  <c r="N1878" i="13" s="1"/>
  <c r="F1875" i="8"/>
  <c r="J1878" i="13"/>
  <c r="F1875" i="6"/>
  <c r="H1873" i="13"/>
  <c r="F1875" i="4"/>
  <c r="F1870" i="13"/>
  <c r="N1870" i="13" s="1"/>
  <c r="F1876" i="5" l="1"/>
  <c r="G1880" i="13"/>
  <c r="F1876" i="10"/>
  <c r="L1871" i="13"/>
  <c r="F1876" i="11"/>
  <c r="M1873" i="13"/>
  <c r="F1877" i="3"/>
  <c r="E1874" i="13"/>
  <c r="F1876" i="7"/>
  <c r="I1872" i="13"/>
  <c r="F1876" i="4"/>
  <c r="F1879" i="13"/>
  <c r="N1879" i="13" s="1"/>
  <c r="F1876" i="6"/>
  <c r="H1876" i="13"/>
  <c r="F1877" i="12"/>
  <c r="D1873" i="13"/>
  <c r="N1873" i="13" s="1"/>
  <c r="F1876" i="8"/>
  <c r="J1871" i="13"/>
  <c r="F1876" i="9"/>
  <c r="K1880" i="13"/>
  <c r="F1877" i="11" l="1"/>
  <c r="M1869" i="13"/>
  <c r="N1869" i="13" s="1"/>
  <c r="F1877" i="9"/>
  <c r="K1876" i="13"/>
  <c r="F1877" i="4"/>
  <c r="F1874" i="13"/>
  <c r="N1874" i="13" s="1"/>
  <c r="F1877" i="8"/>
  <c r="J1880" i="13"/>
  <c r="F1877" i="7"/>
  <c r="I1871" i="13"/>
  <c r="N1871" i="13" s="1"/>
  <c r="F1877" i="10"/>
  <c r="L1872" i="13"/>
  <c r="N1872" i="13" s="1"/>
  <c r="F1878" i="12"/>
  <c r="D1881" i="13"/>
  <c r="F1877" i="5"/>
  <c r="G1874" i="13"/>
  <c r="F1877" i="6"/>
  <c r="H1880" i="13"/>
  <c r="N1876" i="13"/>
  <c r="F1878" i="3"/>
  <c r="E1880" i="13"/>
  <c r="N1880" i="13" s="1"/>
  <c r="F1878" i="8" l="1"/>
  <c r="J1888" i="13"/>
  <c r="F1879" i="3"/>
  <c r="E1882" i="13"/>
  <c r="F1879" i="12"/>
  <c r="D1886" i="13"/>
  <c r="F1878" i="4"/>
  <c r="F1882" i="13"/>
  <c r="F1878" i="10"/>
  <c r="L1881" i="13"/>
  <c r="F1878" i="9"/>
  <c r="K1888" i="13"/>
  <c r="F1878" i="6"/>
  <c r="H1883" i="13"/>
  <c r="F1878" i="7"/>
  <c r="I1884" i="13"/>
  <c r="F1878" i="11"/>
  <c r="M1887" i="13"/>
  <c r="F1878" i="5"/>
  <c r="G1882" i="13"/>
  <c r="F1879" i="7" l="1"/>
  <c r="I1888" i="13"/>
  <c r="F1879" i="4"/>
  <c r="F1881" i="13"/>
  <c r="F1879" i="6"/>
  <c r="H1887" i="13"/>
  <c r="F1880" i="12"/>
  <c r="D1891" i="13"/>
  <c r="F1879" i="5"/>
  <c r="G1881" i="13"/>
  <c r="F1879" i="9"/>
  <c r="K1882" i="13"/>
  <c r="F1880" i="3"/>
  <c r="E1891" i="13"/>
  <c r="F1879" i="11"/>
  <c r="M1890" i="13"/>
  <c r="F1879" i="10"/>
  <c r="L1888" i="13"/>
  <c r="F1879" i="8"/>
  <c r="J1884" i="13"/>
  <c r="F1880" i="11" l="1"/>
  <c r="M1882" i="13"/>
  <c r="F1881" i="12"/>
  <c r="D1885" i="13"/>
  <c r="F1881" i="3"/>
  <c r="E1881" i="13"/>
  <c r="F1880" i="6"/>
  <c r="H1894" i="13"/>
  <c r="F1880" i="9"/>
  <c r="K1892" i="13"/>
  <c r="F1880" i="4"/>
  <c r="F1883" i="13"/>
  <c r="F1880" i="8"/>
  <c r="J1882" i="13"/>
  <c r="F1880" i="5"/>
  <c r="G1883" i="13"/>
  <c r="F1880" i="10"/>
  <c r="L1884" i="13"/>
  <c r="F1880" i="7"/>
  <c r="I1882" i="13"/>
  <c r="F1881" i="5" l="1"/>
  <c r="G1885" i="13"/>
  <c r="F1881" i="6"/>
  <c r="H1889" i="13"/>
  <c r="F1881" i="8"/>
  <c r="J1881" i="13"/>
  <c r="F1882" i="3"/>
  <c r="E1883" i="13"/>
  <c r="F1881" i="4"/>
  <c r="F1886" i="13"/>
  <c r="F1882" i="12"/>
  <c r="D1895" i="13"/>
  <c r="F1881" i="7"/>
  <c r="I1887" i="13"/>
  <c r="F1881" i="10"/>
  <c r="L1885" i="13"/>
  <c r="F1881" i="9"/>
  <c r="K1884" i="13"/>
  <c r="F1881" i="11"/>
  <c r="M1884" i="13"/>
  <c r="F1883" i="3" l="1"/>
  <c r="E1886" i="13"/>
  <c r="F1882" i="8"/>
  <c r="J1889" i="13"/>
  <c r="F1882" i="11"/>
  <c r="M1886" i="13"/>
  <c r="F1883" i="12"/>
  <c r="D1892" i="13"/>
  <c r="F1882" i="7"/>
  <c r="I1883" i="13"/>
  <c r="F1882" i="9"/>
  <c r="K1883" i="13"/>
  <c r="F1882" i="4"/>
  <c r="F1889" i="13"/>
  <c r="F1882" i="6"/>
  <c r="H1884" i="13"/>
  <c r="F1882" i="10"/>
  <c r="L1883" i="13"/>
  <c r="F1882" i="5"/>
  <c r="G1886" i="13"/>
  <c r="F1883" i="6" l="1"/>
  <c r="H1885" i="13"/>
  <c r="F1884" i="12"/>
  <c r="D1893" i="13"/>
  <c r="F1883" i="4"/>
  <c r="F1885" i="13"/>
  <c r="F1883" i="11"/>
  <c r="M1885" i="13"/>
  <c r="F1883" i="5"/>
  <c r="G1890" i="13"/>
  <c r="F1883" i="9"/>
  <c r="K1881" i="13"/>
  <c r="F1883" i="8"/>
  <c r="J1892" i="13"/>
  <c r="F1883" i="7"/>
  <c r="I1881" i="13"/>
  <c r="F1883" i="10"/>
  <c r="L1889" i="13"/>
  <c r="F1884" i="3"/>
  <c r="E1884" i="13"/>
  <c r="F1884" i="7" l="1"/>
  <c r="I1890" i="13"/>
  <c r="F1884" i="11"/>
  <c r="M1892" i="13"/>
  <c r="F1885" i="3"/>
  <c r="E1885" i="13"/>
  <c r="F1884" i="8"/>
  <c r="J1883" i="13"/>
  <c r="F1884" i="4"/>
  <c r="F1890" i="13"/>
  <c r="F1884" i="9"/>
  <c r="K1889" i="13"/>
  <c r="F1885" i="12"/>
  <c r="D1887" i="13"/>
  <c r="F1884" i="10"/>
  <c r="L1892" i="13"/>
  <c r="F1884" i="5"/>
  <c r="G1895" i="13"/>
  <c r="F1884" i="6"/>
  <c r="H1886" i="13"/>
  <c r="F1885" i="8" l="1"/>
  <c r="J1890" i="13"/>
  <c r="F1886" i="12"/>
  <c r="D1890" i="13"/>
  <c r="F1886" i="3"/>
  <c r="E1890" i="13"/>
  <c r="F1885" i="9"/>
  <c r="K1893" i="13"/>
  <c r="F1885" i="11"/>
  <c r="M1891" i="13"/>
  <c r="F1885" i="10"/>
  <c r="L1886" i="13"/>
  <c r="F1885" i="6"/>
  <c r="H1882" i="13"/>
  <c r="F1885" i="5"/>
  <c r="G1891" i="13"/>
  <c r="F1885" i="4"/>
  <c r="F1887" i="13"/>
  <c r="F1885" i="7"/>
  <c r="I1889" i="13"/>
  <c r="F1886" i="6" l="1"/>
  <c r="H1881" i="13"/>
  <c r="F1887" i="3"/>
  <c r="E1887" i="13"/>
  <c r="F1886" i="7"/>
  <c r="I1892" i="13"/>
  <c r="F1886" i="10"/>
  <c r="L1882" i="13"/>
  <c r="F1886" i="4"/>
  <c r="F1891" i="13"/>
  <c r="F1886" i="11"/>
  <c r="M1883" i="13"/>
  <c r="F1887" i="12"/>
  <c r="D1884" i="13"/>
  <c r="F1886" i="8"/>
  <c r="J1887" i="13"/>
  <c r="F1886" i="5"/>
  <c r="G1887" i="13"/>
  <c r="F1886" i="9"/>
  <c r="K1885" i="13"/>
  <c r="F1887" i="10" l="1"/>
  <c r="L1893" i="13"/>
  <c r="F1887" i="7"/>
  <c r="I1885" i="13"/>
  <c r="F1888" i="12"/>
  <c r="D1889" i="13"/>
  <c r="F1887" i="9"/>
  <c r="K1886" i="13"/>
  <c r="F1887" i="11"/>
  <c r="M1889" i="13"/>
  <c r="F1888" i="3"/>
  <c r="E1892" i="13"/>
  <c r="F1887" i="4"/>
  <c r="F1888" i="13"/>
  <c r="F1887" i="6"/>
  <c r="H1891" i="13"/>
  <c r="F1887" i="5"/>
  <c r="G1888" i="13"/>
  <c r="F1887" i="8"/>
  <c r="J1886" i="13"/>
  <c r="F1888" i="4" l="1"/>
  <c r="F1892" i="13"/>
  <c r="F1888" i="9"/>
  <c r="K1894" i="13"/>
  <c r="F1889" i="3"/>
  <c r="E1894" i="13"/>
  <c r="F1889" i="12"/>
  <c r="D1883" i="13"/>
  <c r="N1883" i="13" s="1"/>
  <c r="F1888" i="5"/>
  <c r="G1884" i="13"/>
  <c r="F1888" i="8"/>
  <c r="J1885" i="13"/>
  <c r="N1885" i="13" s="1"/>
  <c r="F1888" i="7"/>
  <c r="I1891" i="13"/>
  <c r="F1888" i="6"/>
  <c r="H1890" i="13"/>
  <c r="F1888" i="11"/>
  <c r="M1881" i="13"/>
  <c r="N1881" i="13" s="1"/>
  <c r="F1888" i="10"/>
  <c r="L1891" i="13"/>
  <c r="F1890" i="3" l="1"/>
  <c r="E1889" i="13"/>
  <c r="F1889" i="8"/>
  <c r="J1893" i="13"/>
  <c r="F1889" i="9"/>
  <c r="K1891" i="13"/>
  <c r="F1889" i="7"/>
  <c r="I1893" i="13"/>
  <c r="F1889" i="6"/>
  <c r="H1895" i="13"/>
  <c r="F1889" i="5"/>
  <c r="G1889" i="13"/>
  <c r="F1889" i="10"/>
  <c r="L1894" i="13"/>
  <c r="F1889" i="4"/>
  <c r="F1884" i="13"/>
  <c r="N1884" i="13" s="1"/>
  <c r="F1889" i="11"/>
  <c r="M1888" i="13"/>
  <c r="F1890" i="12"/>
  <c r="D1894" i="13"/>
  <c r="F1890" i="10" l="1"/>
  <c r="L1890" i="13"/>
  <c r="F1890" i="9"/>
  <c r="K1890" i="13"/>
  <c r="N1890" i="13" s="1"/>
  <c r="F1890" i="5"/>
  <c r="G1892" i="13"/>
  <c r="F1890" i="8"/>
  <c r="J1891" i="13"/>
  <c r="N1891" i="13" s="1"/>
  <c r="F1891" i="12"/>
  <c r="D1882" i="13"/>
  <c r="N1882" i="13" s="1"/>
  <c r="F1890" i="6"/>
  <c r="H1888" i="13"/>
  <c r="N1889" i="13"/>
  <c r="F1890" i="11"/>
  <c r="M1893" i="13"/>
  <c r="F1891" i="3"/>
  <c r="E1888" i="13"/>
  <c r="F1890" i="4"/>
  <c r="F1894" i="13"/>
  <c r="F1890" i="7"/>
  <c r="I1886" i="13"/>
  <c r="N1886" i="13" s="1"/>
  <c r="F1891" i="8" l="1"/>
  <c r="J1894" i="13"/>
  <c r="F1892" i="3"/>
  <c r="E1895" i="13"/>
  <c r="F1891" i="11"/>
  <c r="M1895" i="13"/>
  <c r="F1891" i="7"/>
  <c r="I1894" i="13"/>
  <c r="F1891" i="5"/>
  <c r="G1894" i="13"/>
  <c r="F1891" i="6"/>
  <c r="H1893" i="13"/>
  <c r="F1891" i="9"/>
  <c r="K1887" i="13"/>
  <c r="F1892" i="12"/>
  <c r="D1888" i="13"/>
  <c r="N1888" i="13" s="1"/>
  <c r="F1891" i="4"/>
  <c r="F1893" i="13"/>
  <c r="F1891" i="10"/>
  <c r="L1887" i="13"/>
  <c r="N1887" i="13" l="1"/>
  <c r="F1892" i="11"/>
  <c r="M1894" i="13"/>
  <c r="N1894" i="13" s="1"/>
  <c r="F1892" i="10"/>
  <c r="L1895" i="13"/>
  <c r="F1892" i="9"/>
  <c r="K1895" i="13"/>
  <c r="F1893" i="3"/>
  <c r="E1893" i="13"/>
  <c r="F1892" i="5"/>
  <c r="G1893" i="13"/>
  <c r="F1892" i="6"/>
  <c r="H1892" i="13"/>
  <c r="N1892" i="13" s="1"/>
  <c r="F1892" i="4"/>
  <c r="F1895" i="13"/>
  <c r="N1895" i="13" s="1"/>
  <c r="F1892" i="8"/>
  <c r="J1895" i="13"/>
  <c r="F1893" i="12"/>
  <c r="D1896" i="13"/>
  <c r="F1892" i="7"/>
  <c r="I1895" i="13"/>
  <c r="F1893" i="4" l="1"/>
  <c r="F1904" i="13"/>
  <c r="F1893" i="9"/>
  <c r="K1896" i="13"/>
  <c r="F1893" i="6"/>
  <c r="H1896" i="13"/>
  <c r="F1893" i="10"/>
  <c r="L1896" i="13"/>
  <c r="F1894" i="12"/>
  <c r="D1899" i="13"/>
  <c r="F1893" i="11"/>
  <c r="M1900" i="13"/>
  <c r="N1893" i="13"/>
  <c r="F1893" i="8"/>
  <c r="J1900" i="13"/>
  <c r="F1894" i="3"/>
  <c r="E1896" i="13"/>
  <c r="F1893" i="7"/>
  <c r="I1900" i="13"/>
  <c r="F1893" i="5"/>
  <c r="G1899" i="13"/>
  <c r="F1894" i="8" l="1"/>
  <c r="J1898" i="13"/>
  <c r="F1894" i="10"/>
  <c r="L1898" i="13"/>
  <c r="F1894" i="6"/>
  <c r="H1903" i="13"/>
  <c r="F1894" i="5"/>
  <c r="G1904" i="13"/>
  <c r="F1894" i="11"/>
  <c r="M1897" i="13"/>
  <c r="F1894" i="7"/>
  <c r="I1898" i="13"/>
  <c r="F1894" i="9"/>
  <c r="K1898" i="13"/>
  <c r="F1895" i="3"/>
  <c r="E1903" i="13"/>
  <c r="F1895" i="12"/>
  <c r="D1898" i="13"/>
  <c r="F1894" i="4"/>
  <c r="F1899" i="13"/>
  <c r="F1896" i="3" l="1"/>
  <c r="E1897" i="13"/>
  <c r="F1895" i="5"/>
  <c r="G1901" i="13"/>
  <c r="F1895" i="9"/>
  <c r="K1902" i="13"/>
  <c r="F1895" i="6"/>
  <c r="H1897" i="13"/>
  <c r="F1895" i="7"/>
  <c r="I1897" i="13"/>
  <c r="F1895" i="10"/>
  <c r="L1902" i="13"/>
  <c r="F1895" i="11"/>
  <c r="M1898" i="13"/>
  <c r="F1895" i="8"/>
  <c r="J1896" i="13"/>
  <c r="F1895" i="4"/>
  <c r="F1901" i="13"/>
  <c r="F1896" i="12"/>
  <c r="D1906" i="13"/>
  <c r="F1896" i="6" l="1"/>
  <c r="H1904" i="13"/>
  <c r="F1896" i="11"/>
  <c r="M1901" i="13"/>
  <c r="F1896" i="9"/>
  <c r="K1900" i="13"/>
  <c r="F1896" i="10"/>
  <c r="L1905" i="13"/>
  <c r="F1896" i="8"/>
  <c r="J1907" i="13"/>
  <c r="F1897" i="12"/>
  <c r="D1907" i="13"/>
  <c r="F1896" i="5"/>
  <c r="G1896" i="13"/>
  <c r="F1896" i="4"/>
  <c r="F1896" i="13"/>
  <c r="F1896" i="7"/>
  <c r="I1896" i="13"/>
  <c r="F1897" i="3"/>
  <c r="E1904" i="13"/>
  <c r="F1897" i="4" l="1"/>
  <c r="F1897" i="13"/>
  <c r="F1897" i="10"/>
  <c r="L1901" i="13"/>
  <c r="F1897" i="5"/>
  <c r="G1897" i="13"/>
  <c r="F1897" i="9"/>
  <c r="K1905" i="13"/>
  <c r="F1898" i="3"/>
  <c r="E1905" i="13"/>
  <c r="F1898" i="12"/>
  <c r="D1909" i="13"/>
  <c r="F1897" i="11"/>
  <c r="M1910" i="13"/>
  <c r="F1897" i="7"/>
  <c r="I1907" i="13"/>
  <c r="F1897" i="8"/>
  <c r="J1897" i="13"/>
  <c r="F1897" i="6"/>
  <c r="H1900" i="13"/>
  <c r="F1898" i="9" l="1"/>
  <c r="K1897" i="13"/>
  <c r="F1898" i="5"/>
  <c r="G1905" i="13"/>
  <c r="F1898" i="6"/>
  <c r="H1899" i="13"/>
  <c r="F1899" i="12"/>
  <c r="D1908" i="13"/>
  <c r="F1898" i="10"/>
  <c r="L1907" i="13"/>
  <c r="F1898" i="11"/>
  <c r="M1904" i="13"/>
  <c r="F1898" i="8"/>
  <c r="J1903" i="13"/>
  <c r="F1899" i="3"/>
  <c r="E1908" i="13"/>
  <c r="F1898" i="4"/>
  <c r="F1905" i="13"/>
  <c r="F1898" i="7"/>
  <c r="I1902" i="13"/>
  <c r="F1900" i="3" l="1"/>
  <c r="E1899" i="13"/>
  <c r="F1900" i="12"/>
  <c r="D1903" i="13"/>
  <c r="F1899" i="8"/>
  <c r="J1906" i="13"/>
  <c r="F1899" i="6"/>
  <c r="H1906" i="13"/>
  <c r="F1899" i="7"/>
  <c r="I1901" i="13"/>
  <c r="F1899" i="11"/>
  <c r="M1906" i="13"/>
  <c r="F1899" i="5"/>
  <c r="G1906" i="13"/>
  <c r="F1899" i="4"/>
  <c r="F1902" i="13"/>
  <c r="F1899" i="10"/>
  <c r="L1900" i="13"/>
  <c r="F1899" i="9"/>
  <c r="K1903" i="13"/>
  <c r="F1900" i="4" l="1"/>
  <c r="F1906" i="13"/>
  <c r="F1900" i="6"/>
  <c r="H1909" i="13"/>
  <c r="F1900" i="5"/>
  <c r="G1902" i="13"/>
  <c r="F1900" i="8"/>
  <c r="J1901" i="13"/>
  <c r="F1900" i="11"/>
  <c r="M1902" i="13"/>
  <c r="F1901" i="12"/>
  <c r="D1910" i="13"/>
  <c r="F1900" i="9"/>
  <c r="K1899" i="13"/>
  <c r="F1900" i="10"/>
  <c r="L1897" i="13"/>
  <c r="F1900" i="7"/>
  <c r="I1899" i="13"/>
  <c r="F1901" i="3"/>
  <c r="E1902" i="13"/>
  <c r="F1901" i="9" l="1"/>
  <c r="K1901" i="13"/>
  <c r="F1901" i="8"/>
  <c r="J1905" i="13"/>
  <c r="F1901" i="5"/>
  <c r="G1908" i="13"/>
  <c r="F1902" i="12"/>
  <c r="D1905" i="13"/>
  <c r="F1902" i="3"/>
  <c r="E1901" i="13"/>
  <c r="F1901" i="6"/>
  <c r="H1908" i="13"/>
  <c r="F1901" i="7"/>
  <c r="I1903" i="13"/>
  <c r="F1901" i="11"/>
  <c r="M1903" i="13"/>
  <c r="F1901" i="10"/>
  <c r="L1903" i="13"/>
  <c r="F1901" i="4"/>
  <c r="F1910" i="13"/>
  <c r="F1902" i="7" l="1"/>
  <c r="I1906" i="13"/>
  <c r="F1902" i="5"/>
  <c r="G1907" i="13"/>
  <c r="F1902" i="6"/>
  <c r="H1902" i="13"/>
  <c r="F1902" i="8"/>
  <c r="J1902" i="13"/>
  <c r="F1902" i="4"/>
  <c r="F1907" i="13"/>
  <c r="F1902" i="10"/>
  <c r="L1899" i="13"/>
  <c r="F1903" i="3"/>
  <c r="E1906" i="13"/>
  <c r="F1902" i="9"/>
  <c r="K1907" i="13"/>
  <c r="F1902" i="11"/>
  <c r="M1907" i="13"/>
  <c r="F1903" i="12"/>
  <c r="D1901" i="13"/>
  <c r="F1903" i="9" l="1"/>
  <c r="K1909" i="13"/>
  <c r="F1903" i="8"/>
  <c r="J1899" i="13"/>
  <c r="F1904" i="3"/>
  <c r="E1898" i="13"/>
  <c r="F1903" i="6"/>
  <c r="H1905" i="13"/>
  <c r="F1904" i="12"/>
  <c r="D1897" i="13"/>
  <c r="N1897" i="13" s="1"/>
  <c r="F1903" i="10"/>
  <c r="L1909" i="13"/>
  <c r="F1903" i="5"/>
  <c r="G1900" i="13"/>
  <c r="F1903" i="11"/>
  <c r="M1909" i="13"/>
  <c r="F1903" i="4"/>
  <c r="F1908" i="13"/>
  <c r="F1903" i="7"/>
  <c r="I1904" i="13"/>
  <c r="F1904" i="5" l="1"/>
  <c r="G1898" i="13"/>
  <c r="F1905" i="3"/>
  <c r="E1900" i="13"/>
  <c r="F1904" i="7"/>
  <c r="I1910" i="13"/>
  <c r="F1904" i="10"/>
  <c r="L1904" i="13"/>
  <c r="F1904" i="4"/>
  <c r="F1898" i="13"/>
  <c r="N1898" i="13" s="1"/>
  <c r="F1905" i="12"/>
  <c r="D1900" i="13"/>
  <c r="F1904" i="8"/>
  <c r="J1909" i="13"/>
  <c r="F1904" i="11"/>
  <c r="M1899" i="13"/>
  <c r="N1899" i="13" s="1"/>
  <c r="F1904" i="6"/>
  <c r="H1898" i="13"/>
  <c r="F1904" i="9"/>
  <c r="K1906" i="13"/>
  <c r="F1905" i="10" l="1"/>
  <c r="L1906" i="13"/>
  <c r="N1906" i="13" s="1"/>
  <c r="F1905" i="7"/>
  <c r="I1905" i="13"/>
  <c r="F1905" i="8"/>
  <c r="J1904" i="13"/>
  <c r="F1905" i="9"/>
  <c r="K1908" i="13"/>
  <c r="F1906" i="12"/>
  <c r="D1902" i="13"/>
  <c r="N1902" i="13" s="1"/>
  <c r="F1906" i="3"/>
  <c r="E1909" i="13"/>
  <c r="F1905" i="4"/>
  <c r="F1900" i="13"/>
  <c r="N1900" i="13" s="1"/>
  <c r="F1905" i="11"/>
  <c r="M1908" i="13"/>
  <c r="F1905" i="5"/>
  <c r="G1903" i="13"/>
  <c r="F1905" i="6"/>
  <c r="H1907" i="13"/>
  <c r="F1906" i="4" l="1"/>
  <c r="F1909" i="13"/>
  <c r="F1906" i="8"/>
  <c r="J1910" i="13"/>
  <c r="F1906" i="6"/>
  <c r="H1910" i="13"/>
  <c r="F1906" i="7"/>
  <c r="I1909" i="13"/>
  <c r="F1906" i="5"/>
  <c r="G1910" i="13"/>
  <c r="F1907" i="12"/>
  <c r="D1904" i="13"/>
  <c r="F1907" i="3"/>
  <c r="E1907" i="13"/>
  <c r="N1907" i="13" s="1"/>
  <c r="F1906" i="11"/>
  <c r="M1896" i="13"/>
  <c r="N1896" i="13" s="1"/>
  <c r="F1906" i="9"/>
  <c r="K1904" i="13"/>
  <c r="F1906" i="10"/>
  <c r="L1910" i="13"/>
  <c r="N1904" i="13" l="1"/>
  <c r="F1907" i="6"/>
  <c r="H1901" i="13"/>
  <c r="N1901" i="13" s="1"/>
  <c r="F1907" i="10"/>
  <c r="L1908" i="13"/>
  <c r="F1908" i="12"/>
  <c r="D1912" i="13"/>
  <c r="F1908" i="3"/>
  <c r="E1910" i="13"/>
  <c r="F1907" i="9"/>
  <c r="K1910" i="13"/>
  <c r="F1907" i="5"/>
  <c r="G1909" i="13"/>
  <c r="N1909" i="13" s="1"/>
  <c r="F1907" i="8"/>
  <c r="J1908" i="13"/>
  <c r="F1907" i="11"/>
  <c r="M1905" i="13"/>
  <c r="N1905" i="13" s="1"/>
  <c r="F1907" i="7"/>
  <c r="I1908" i="13"/>
  <c r="F1907" i="4"/>
  <c r="F1903" i="13"/>
  <c r="N1903" i="13" s="1"/>
  <c r="F1908" i="8" l="1"/>
  <c r="J1917" i="13"/>
  <c r="F1909" i="12"/>
  <c r="D1914" i="13"/>
  <c r="F1908" i="4"/>
  <c r="F1916" i="13"/>
  <c r="F1908" i="5"/>
  <c r="G1916" i="13"/>
  <c r="F1908" i="10"/>
  <c r="L1917" i="13"/>
  <c r="N1908" i="13"/>
  <c r="F1908" i="7"/>
  <c r="I1917" i="13"/>
  <c r="F1908" i="9"/>
  <c r="K1919" i="13"/>
  <c r="F1908" i="6"/>
  <c r="H1911" i="13"/>
  <c r="N1910" i="13"/>
  <c r="F1908" i="11"/>
  <c r="M1925" i="13"/>
  <c r="F1909" i="3"/>
  <c r="E1916" i="13"/>
  <c r="F1909" i="5" l="1"/>
  <c r="G1913" i="13"/>
  <c r="F1909" i="9"/>
  <c r="K1917" i="13"/>
  <c r="F1909" i="7"/>
  <c r="I1911" i="13"/>
  <c r="F1909" i="11"/>
  <c r="M1913" i="13"/>
  <c r="F1910" i="12"/>
  <c r="D1911" i="13"/>
  <c r="F1910" i="3"/>
  <c r="E1912" i="13"/>
  <c r="F1909" i="4"/>
  <c r="F1913" i="13"/>
  <c r="F1909" i="10"/>
  <c r="L1921" i="13"/>
  <c r="F1909" i="8"/>
  <c r="J1911" i="13"/>
  <c r="F1909" i="6"/>
  <c r="H1924" i="13"/>
  <c r="F1910" i="10" l="1"/>
  <c r="L1919" i="13"/>
  <c r="F1910" i="11"/>
  <c r="M1914" i="13"/>
  <c r="F1910" i="6"/>
  <c r="H1916" i="13"/>
  <c r="F1910" i="4"/>
  <c r="F1918" i="13"/>
  <c r="F1910" i="7"/>
  <c r="I1913" i="13"/>
  <c r="F1910" i="9"/>
  <c r="K1912" i="13"/>
  <c r="F1911" i="12"/>
  <c r="D1921" i="13"/>
  <c r="F1911" i="3"/>
  <c r="E1913" i="13"/>
  <c r="F1910" i="8"/>
  <c r="J1919" i="13"/>
  <c r="F1910" i="5"/>
  <c r="G1911" i="13"/>
  <c r="F1912" i="12" l="1"/>
  <c r="D1915" i="13"/>
  <c r="F1911" i="4"/>
  <c r="F1912" i="13"/>
  <c r="F1911" i="5"/>
  <c r="G1918" i="13"/>
  <c r="F1911" i="9"/>
  <c r="K1923" i="13"/>
  <c r="F1911" i="6"/>
  <c r="H1915" i="13"/>
  <c r="F1911" i="8"/>
  <c r="J1913" i="13"/>
  <c r="F1911" i="11"/>
  <c r="M1915" i="13"/>
  <c r="F1912" i="3"/>
  <c r="E1918" i="13"/>
  <c r="F1911" i="7"/>
  <c r="I1919" i="13"/>
  <c r="F1911" i="10"/>
  <c r="L1914" i="13"/>
  <c r="F1913" i="3" l="1"/>
  <c r="E1911" i="13"/>
  <c r="F1912" i="11"/>
  <c r="M1917" i="13"/>
  <c r="F1912" i="5"/>
  <c r="G1912" i="13"/>
  <c r="F1912" i="10"/>
  <c r="L1922" i="13"/>
  <c r="F1912" i="8"/>
  <c r="J1912" i="13"/>
  <c r="F1912" i="4"/>
  <c r="F1911" i="13"/>
  <c r="F1912" i="9"/>
  <c r="K1920" i="13"/>
  <c r="F1912" i="7"/>
  <c r="I1914" i="13"/>
  <c r="F1912" i="6"/>
  <c r="H1912" i="13"/>
  <c r="F1913" i="12"/>
  <c r="D1922" i="13"/>
  <c r="F1913" i="10" l="1"/>
  <c r="L1911" i="13"/>
  <c r="F1913" i="9"/>
  <c r="K1915" i="13"/>
  <c r="F1913" i="5"/>
  <c r="G1915" i="13"/>
  <c r="F1914" i="12"/>
  <c r="D1916" i="13"/>
  <c r="F1913" i="4"/>
  <c r="F1919" i="13"/>
  <c r="F1913" i="6"/>
  <c r="H1918" i="13"/>
  <c r="F1913" i="11"/>
  <c r="M1918" i="13"/>
  <c r="F1913" i="8"/>
  <c r="J1914" i="13"/>
  <c r="F1913" i="7"/>
  <c r="I1912" i="13"/>
  <c r="F1914" i="3"/>
  <c r="E1914" i="13"/>
  <c r="F1914" i="8" l="1"/>
  <c r="J1920" i="13"/>
  <c r="F1914" i="5"/>
  <c r="G1920" i="13"/>
  <c r="F1915" i="12"/>
  <c r="D1913" i="13"/>
  <c r="F1914" i="11"/>
  <c r="M1916" i="13"/>
  <c r="F1915" i="3"/>
  <c r="E1915" i="13"/>
  <c r="F1914" i="6"/>
  <c r="H1914" i="13"/>
  <c r="F1914" i="7"/>
  <c r="I1915" i="13"/>
  <c r="F1914" i="9"/>
  <c r="K1922" i="13"/>
  <c r="F1914" i="4"/>
  <c r="F1923" i="13"/>
  <c r="F1914" i="10"/>
  <c r="L1916" i="13"/>
  <c r="F1915" i="9" l="1"/>
  <c r="K1911" i="13"/>
  <c r="N1911" i="13" s="1"/>
  <c r="F1915" i="11"/>
  <c r="M1911" i="13"/>
  <c r="F1915" i="10"/>
  <c r="L1912" i="13"/>
  <c r="F1915" i="7"/>
  <c r="I1924" i="13"/>
  <c r="F1916" i="12"/>
  <c r="D1920" i="13"/>
  <c r="F1915" i="6"/>
  <c r="H1913" i="13"/>
  <c r="F1915" i="5"/>
  <c r="G1921" i="13"/>
  <c r="F1915" i="4"/>
  <c r="F1915" i="13"/>
  <c r="F1916" i="3"/>
  <c r="E1920" i="13"/>
  <c r="F1915" i="8"/>
  <c r="J1915" i="13"/>
  <c r="F1916" i="5" l="1"/>
  <c r="G1923" i="13"/>
  <c r="F1916" i="10"/>
  <c r="L1915" i="13"/>
  <c r="N1915" i="13" s="1"/>
  <c r="F1916" i="4"/>
  <c r="F1914" i="13"/>
  <c r="F1916" i="6"/>
  <c r="H1917" i="13"/>
  <c r="F1916" i="7"/>
  <c r="I1920" i="13"/>
  <c r="F1916" i="8"/>
  <c r="J1925" i="13"/>
  <c r="F1917" i="3"/>
  <c r="E1921" i="13"/>
  <c r="F1916" i="11"/>
  <c r="M1924" i="13"/>
  <c r="F1917" i="12"/>
  <c r="D1925" i="13"/>
  <c r="F1916" i="9"/>
  <c r="K1914" i="13"/>
  <c r="F1918" i="3" l="1"/>
  <c r="E1923" i="13"/>
  <c r="F1917" i="4"/>
  <c r="F1920" i="13"/>
  <c r="F1917" i="8"/>
  <c r="J1918" i="13"/>
  <c r="F1917" i="10"/>
  <c r="L1920" i="13"/>
  <c r="F1918" i="12"/>
  <c r="D1917" i="13"/>
  <c r="F1917" i="7"/>
  <c r="I1922" i="13"/>
  <c r="F1917" i="5"/>
  <c r="G1922" i="13"/>
  <c r="F1917" i="9"/>
  <c r="K1921" i="13"/>
  <c r="F1917" i="11"/>
  <c r="M1922" i="13"/>
  <c r="F1917" i="6"/>
  <c r="H1923" i="13"/>
  <c r="F1918" i="6" l="1"/>
  <c r="H1920" i="13"/>
  <c r="F1918" i="7"/>
  <c r="I1918" i="13"/>
  <c r="F1918" i="8"/>
  <c r="J1924" i="13"/>
  <c r="F1918" i="11"/>
  <c r="M1919" i="13"/>
  <c r="F1919" i="12"/>
  <c r="D1918" i="13"/>
  <c r="F1918" i="4"/>
  <c r="F1924" i="13"/>
  <c r="F1918" i="5"/>
  <c r="G1914" i="13"/>
  <c r="N1914" i="13" s="1"/>
  <c r="F1918" i="10"/>
  <c r="L1923" i="13"/>
  <c r="F1918" i="9"/>
  <c r="K1918" i="13"/>
  <c r="F1919" i="3"/>
  <c r="E1917" i="13"/>
  <c r="F1919" i="5" l="1"/>
  <c r="G1919" i="13"/>
  <c r="F1919" i="11"/>
  <c r="M1921" i="13"/>
  <c r="F1920" i="3"/>
  <c r="E1922" i="13"/>
  <c r="F1919" i="4"/>
  <c r="F1925" i="13"/>
  <c r="F1919" i="8"/>
  <c r="J1916" i="13"/>
  <c r="F1919" i="9"/>
  <c r="K1924" i="13"/>
  <c r="F1920" i="12"/>
  <c r="D1923" i="13"/>
  <c r="F1919" i="7"/>
  <c r="I1925" i="13"/>
  <c r="F1919" i="10"/>
  <c r="L1918" i="13"/>
  <c r="N1918" i="13" s="1"/>
  <c r="F1919" i="6"/>
  <c r="H1922" i="13"/>
  <c r="F1921" i="3" l="1"/>
  <c r="E1919" i="13"/>
  <c r="F1921" i="12"/>
  <c r="D1924" i="13"/>
  <c r="F1920" i="11"/>
  <c r="M1920" i="13"/>
  <c r="N1920" i="13" s="1"/>
  <c r="F1920" i="9"/>
  <c r="K1925" i="13"/>
  <c r="F1920" i="10"/>
  <c r="L1913" i="13"/>
  <c r="F1920" i="8"/>
  <c r="J1921" i="13"/>
  <c r="F1920" i="5"/>
  <c r="G1925" i="13"/>
  <c r="F1920" i="7"/>
  <c r="I1921" i="13"/>
  <c r="F1920" i="6"/>
  <c r="H1919" i="13"/>
  <c r="F1920" i="4"/>
  <c r="F1921" i="13"/>
  <c r="F1921" i="7" l="1"/>
  <c r="I1916" i="13"/>
  <c r="F1921" i="11"/>
  <c r="M1912" i="13"/>
  <c r="N1912" i="13" s="1"/>
  <c r="F1921" i="9"/>
  <c r="K1913" i="13"/>
  <c r="N1913" i="13" s="1"/>
  <c r="F1921" i="5"/>
  <c r="G1917" i="13"/>
  <c r="F1921" i="8"/>
  <c r="J1923" i="13"/>
  <c r="F1922" i="12"/>
  <c r="D1919" i="13"/>
  <c r="N1919" i="13" s="1"/>
  <c r="F1921" i="4"/>
  <c r="F1917" i="13"/>
  <c r="N1917" i="13" s="1"/>
  <c r="F1921" i="6"/>
  <c r="H1921" i="13"/>
  <c r="N1921" i="13" s="1"/>
  <c r="F1921" i="10"/>
  <c r="L1924" i="13"/>
  <c r="F1922" i="3"/>
  <c r="E1924" i="13"/>
  <c r="F1922" i="4" l="1"/>
  <c r="F1922" i="13"/>
  <c r="F1922" i="5"/>
  <c r="G1924" i="13"/>
  <c r="N1924" i="13" s="1"/>
  <c r="F1922" i="9"/>
  <c r="K1916" i="13"/>
  <c r="F1923" i="3"/>
  <c r="E1925" i="13"/>
  <c r="F1923" i="12"/>
  <c r="D1928" i="13"/>
  <c r="F1922" i="10"/>
  <c r="L1925" i="13"/>
  <c r="F1922" i="11"/>
  <c r="M1923" i="13"/>
  <c r="N1916" i="13"/>
  <c r="F1922" i="6"/>
  <c r="H1925" i="13"/>
  <c r="F1922" i="8"/>
  <c r="J1922" i="13"/>
  <c r="F1922" i="7"/>
  <c r="I1923" i="13"/>
  <c r="N1923" i="13" s="1"/>
  <c r="F1924" i="3" l="1"/>
  <c r="E1926" i="13"/>
  <c r="F1923" i="11"/>
  <c r="M1931" i="13"/>
  <c r="F1923" i="9"/>
  <c r="K1927" i="13"/>
  <c r="F1923" i="10"/>
  <c r="L1932" i="13"/>
  <c r="F1923" i="5"/>
  <c r="G1929" i="13"/>
  <c r="N1922" i="13"/>
  <c r="F1924" i="12"/>
  <c r="D1927" i="13"/>
  <c r="F1923" i="4"/>
  <c r="F1928" i="13"/>
  <c r="F1923" i="7"/>
  <c r="I1927" i="13"/>
  <c r="F1923" i="8"/>
  <c r="J1932" i="13"/>
  <c r="F1923" i="6"/>
  <c r="H1928" i="13"/>
  <c r="N1925" i="13"/>
  <c r="F1924" i="4" l="1"/>
  <c r="F1931" i="13"/>
  <c r="F1924" i="10"/>
  <c r="L1926" i="13"/>
  <c r="F1924" i="6"/>
  <c r="H1932" i="13"/>
  <c r="F1925" i="12"/>
  <c r="D1933" i="13"/>
  <c r="F1924" i="9"/>
  <c r="K1929" i="13"/>
  <c r="F1924" i="8"/>
  <c r="J1927" i="13"/>
  <c r="F1924" i="11"/>
  <c r="M1930" i="13"/>
  <c r="F1924" i="7"/>
  <c r="I1926" i="13"/>
  <c r="F1924" i="5"/>
  <c r="G1928" i="13"/>
  <c r="F1925" i="3"/>
  <c r="E1931" i="13"/>
  <c r="F1925" i="7" l="1"/>
  <c r="I1929" i="13"/>
  <c r="F1925" i="11"/>
  <c r="M1935" i="13"/>
  <c r="F1925" i="6"/>
  <c r="H1926" i="13"/>
  <c r="F1926" i="3"/>
  <c r="E1928" i="13"/>
  <c r="F1925" i="8"/>
  <c r="J1930" i="13"/>
  <c r="F1925" i="10"/>
  <c r="L1930" i="13"/>
  <c r="F1926" i="12"/>
  <c r="D1931" i="13"/>
  <c r="F1925" i="5"/>
  <c r="G1927" i="13"/>
  <c r="F1925" i="9"/>
  <c r="K1926" i="13"/>
  <c r="F1925" i="4"/>
  <c r="F1926" i="13"/>
  <c r="F1926" i="5" l="1"/>
  <c r="G1931" i="13"/>
  <c r="F1927" i="3"/>
  <c r="E1929" i="13"/>
  <c r="F1927" i="12"/>
  <c r="D1934" i="13"/>
  <c r="F1926" i="6"/>
  <c r="H1931" i="13"/>
  <c r="F1926" i="4"/>
  <c r="F1927" i="13"/>
  <c r="F1926" i="10"/>
  <c r="L1928" i="13"/>
  <c r="F1926" i="11"/>
  <c r="M1936" i="13"/>
  <c r="F1926" i="9"/>
  <c r="K1928" i="13"/>
  <c r="F1926" i="8"/>
  <c r="J1929" i="13"/>
  <c r="F1926" i="7"/>
  <c r="I1932" i="13"/>
  <c r="F1928" i="12" l="1"/>
  <c r="D1930" i="13"/>
  <c r="F1927" i="7"/>
  <c r="I1935" i="13"/>
  <c r="F1927" i="6"/>
  <c r="H1938" i="13"/>
  <c r="F1927" i="10"/>
  <c r="L1927" i="13"/>
  <c r="F1928" i="3"/>
  <c r="E1933" i="13"/>
  <c r="F1927" i="11"/>
  <c r="M1937" i="13"/>
  <c r="F1927" i="4"/>
  <c r="F1933" i="13"/>
  <c r="F1927" i="5"/>
  <c r="G1933" i="13"/>
  <c r="F1927" i="8"/>
  <c r="J1926" i="13"/>
  <c r="F1927" i="9"/>
  <c r="K1932" i="13"/>
  <c r="F1928" i="4" l="1"/>
  <c r="F1929" i="13"/>
  <c r="F1928" i="6"/>
  <c r="H1929" i="13"/>
  <c r="F1928" i="9"/>
  <c r="K1934" i="13"/>
  <c r="F1928" i="11"/>
  <c r="M1929" i="13"/>
  <c r="F1928" i="7"/>
  <c r="I1938" i="13"/>
  <c r="F1928" i="8"/>
  <c r="J1935" i="13"/>
  <c r="F1929" i="3"/>
  <c r="E1937" i="13"/>
  <c r="F1929" i="12"/>
  <c r="D1926" i="13"/>
  <c r="F1928" i="5"/>
  <c r="G1926" i="13"/>
  <c r="F1928" i="10"/>
  <c r="L1934" i="13"/>
  <c r="F1930" i="3" l="1"/>
  <c r="E1927" i="13"/>
  <c r="F1929" i="11"/>
  <c r="M1939" i="13"/>
  <c r="F1929" i="10"/>
  <c r="L1929" i="13"/>
  <c r="F1929" i="8"/>
  <c r="J1938" i="13"/>
  <c r="F1929" i="9"/>
  <c r="K1938" i="13"/>
  <c r="F1929" i="5"/>
  <c r="G1937" i="13"/>
  <c r="F1929" i="6"/>
  <c r="H1940" i="13"/>
  <c r="F1930" i="12"/>
  <c r="D1932" i="13"/>
  <c r="F1929" i="7"/>
  <c r="I1930" i="13"/>
  <c r="F1929" i="4"/>
  <c r="F1937" i="13"/>
  <c r="F1930" i="8" l="1"/>
  <c r="J1936" i="13"/>
  <c r="F1930" i="6"/>
  <c r="H1933" i="13"/>
  <c r="F1930" i="10"/>
  <c r="L1936" i="13"/>
  <c r="F1930" i="4"/>
  <c r="F1936" i="13"/>
  <c r="F1930" i="5"/>
  <c r="G1934" i="13"/>
  <c r="F1930" i="11"/>
  <c r="M1927" i="13"/>
  <c r="F1931" i="12"/>
  <c r="D1935" i="13"/>
  <c r="F1930" i="7"/>
  <c r="I1928" i="13"/>
  <c r="F1930" i="9"/>
  <c r="K1930" i="13"/>
  <c r="F1931" i="3"/>
  <c r="E1934" i="13"/>
  <c r="F1931" i="4" l="1"/>
  <c r="F1935" i="13"/>
  <c r="F1932" i="12"/>
  <c r="D1929" i="13"/>
  <c r="N1929" i="13" s="1"/>
  <c r="F1932" i="3"/>
  <c r="E1930" i="13"/>
  <c r="F1931" i="10"/>
  <c r="L1935" i="13"/>
  <c r="F1931" i="9"/>
  <c r="K1939" i="13"/>
  <c r="F1931" i="11"/>
  <c r="M1934" i="13"/>
  <c r="F1931" i="6"/>
  <c r="H1930" i="13"/>
  <c r="F1931" i="7"/>
  <c r="I1939" i="13"/>
  <c r="F1931" i="5"/>
  <c r="G1935" i="13"/>
  <c r="F1931" i="8"/>
  <c r="J1928" i="13"/>
  <c r="F1933" i="12" l="1"/>
  <c r="D1939" i="13"/>
  <c r="F1932" i="5"/>
  <c r="G1930" i="13"/>
  <c r="F1932" i="9"/>
  <c r="K1933" i="13"/>
  <c r="F1932" i="6"/>
  <c r="H1927" i="13"/>
  <c r="N1927" i="13" s="1"/>
  <c r="F1932" i="8"/>
  <c r="J1934" i="13"/>
  <c r="F1933" i="3"/>
  <c r="E1936" i="13"/>
  <c r="F1932" i="11"/>
  <c r="M1926" i="13"/>
  <c r="N1926" i="13" s="1"/>
  <c r="F1932" i="7"/>
  <c r="I1934" i="13"/>
  <c r="F1932" i="4"/>
  <c r="F1930" i="13"/>
  <c r="N1930" i="13" s="1"/>
  <c r="F1932" i="10"/>
  <c r="L1931" i="13"/>
  <c r="F1933" i="7" l="1"/>
  <c r="I1936" i="13"/>
  <c r="F1933" i="6"/>
  <c r="H1937" i="13"/>
  <c r="F1933" i="11"/>
  <c r="M1932" i="13"/>
  <c r="F1933" i="9"/>
  <c r="K1935" i="13"/>
  <c r="F1933" i="10"/>
  <c r="L1940" i="13"/>
  <c r="F1934" i="3"/>
  <c r="E1935" i="13"/>
  <c r="F1933" i="5"/>
  <c r="G1940" i="13"/>
  <c r="F1933" i="4"/>
  <c r="F1934" i="13"/>
  <c r="F1933" i="8"/>
  <c r="J1933" i="13"/>
  <c r="F1934" i="12"/>
  <c r="D1938" i="13"/>
  <c r="F1935" i="12" l="1"/>
  <c r="D1937" i="13"/>
  <c r="F1934" i="8"/>
  <c r="J1939" i="13"/>
  <c r="F1934" i="4"/>
  <c r="F1940" i="13"/>
  <c r="F1934" i="9"/>
  <c r="K1936" i="13"/>
  <c r="F1934" i="5"/>
  <c r="G1939" i="13"/>
  <c r="F1934" i="11"/>
  <c r="M1940" i="13"/>
  <c r="F1935" i="3"/>
  <c r="E1940" i="13"/>
  <c r="F1934" i="6"/>
  <c r="H1936" i="13"/>
  <c r="F1934" i="10"/>
  <c r="L1939" i="13"/>
  <c r="F1934" i="7"/>
  <c r="I1933" i="13"/>
  <c r="F1936" i="3" l="1"/>
  <c r="E1932" i="13"/>
  <c r="F1935" i="4"/>
  <c r="F1939" i="13"/>
  <c r="F1935" i="9"/>
  <c r="K1937" i="13"/>
  <c r="F1935" i="11"/>
  <c r="M1928" i="13"/>
  <c r="N1928" i="13" s="1"/>
  <c r="F1935" i="7"/>
  <c r="I1940" i="13"/>
  <c r="F1935" i="10"/>
  <c r="L1938" i="13"/>
  <c r="F1935" i="8"/>
  <c r="J1937" i="13"/>
  <c r="F1935" i="5"/>
  <c r="G1936" i="13"/>
  <c r="F1935" i="6"/>
  <c r="H1939" i="13"/>
  <c r="F1936" i="12"/>
  <c r="D1940" i="13"/>
  <c r="F1937" i="12" l="1"/>
  <c r="D1936" i="13"/>
  <c r="N1936" i="13" s="1"/>
  <c r="F1936" i="5"/>
  <c r="G1938" i="13"/>
  <c r="F1936" i="11"/>
  <c r="M1933" i="13"/>
  <c r="F1936" i="8"/>
  <c r="J1940" i="13"/>
  <c r="N1940" i="13" s="1"/>
  <c r="F1936" i="9"/>
  <c r="K1940" i="13"/>
  <c r="F1936" i="10"/>
  <c r="L1933" i="13"/>
  <c r="F1936" i="4"/>
  <c r="F1932" i="13"/>
  <c r="F1936" i="6"/>
  <c r="H1934" i="13"/>
  <c r="N1934" i="13" s="1"/>
  <c r="F1936" i="7"/>
  <c r="I1937" i="13"/>
  <c r="F1937" i="3"/>
  <c r="E1938" i="13"/>
  <c r="F1937" i="7" l="1"/>
  <c r="I1931" i="13"/>
  <c r="F1937" i="9"/>
  <c r="K1931" i="13"/>
  <c r="F1937" i="8"/>
  <c r="J1931" i="13"/>
  <c r="N1933" i="13"/>
  <c r="F1937" i="11"/>
  <c r="M1938" i="13"/>
  <c r="F1937" i="4"/>
  <c r="F1938" i="13"/>
  <c r="N1938" i="13" s="1"/>
  <c r="F1937" i="10"/>
  <c r="L1937" i="13"/>
  <c r="N1937" i="13" s="1"/>
  <c r="F1937" i="5"/>
  <c r="G1932" i="13"/>
  <c r="N1932" i="13" s="1"/>
  <c r="F1938" i="3"/>
  <c r="E1939" i="13"/>
  <c r="N1939" i="13" s="1"/>
  <c r="F1937" i="6"/>
  <c r="H1935" i="13"/>
  <c r="N1935" i="13" s="1"/>
  <c r="F1938" i="12"/>
  <c r="D1945" i="13"/>
  <c r="F1938" i="8" l="1"/>
  <c r="J1948" i="13"/>
  <c r="F1939" i="12"/>
  <c r="D1955" i="13"/>
  <c r="F1938" i="9"/>
  <c r="K1948" i="13"/>
  <c r="F1938" i="5"/>
  <c r="G1944" i="13"/>
  <c r="F1938" i="10"/>
  <c r="L1941" i="13"/>
  <c r="N1931" i="13"/>
  <c r="F1938" i="6"/>
  <c r="H1943" i="13"/>
  <c r="F1938" i="7"/>
  <c r="I1948" i="13"/>
  <c r="F1938" i="4"/>
  <c r="F1944" i="13"/>
  <c r="F1939" i="3"/>
  <c r="E1941" i="13"/>
  <c r="F1938" i="11"/>
  <c r="M1949" i="13"/>
  <c r="F1939" i="5" l="1"/>
  <c r="G1951" i="13"/>
  <c r="F1939" i="7"/>
  <c r="I1941" i="13"/>
  <c r="F1939" i="9"/>
  <c r="K1943" i="13"/>
  <c r="F1939" i="11"/>
  <c r="M1947" i="13"/>
  <c r="F1939" i="6"/>
  <c r="H1947" i="13"/>
  <c r="F1940" i="3"/>
  <c r="E1946" i="13"/>
  <c r="F1940" i="12"/>
  <c r="D1946" i="13"/>
  <c r="F1939" i="4"/>
  <c r="F1951" i="13"/>
  <c r="F1939" i="10"/>
  <c r="L1945" i="13"/>
  <c r="F1939" i="8"/>
  <c r="J1941" i="13"/>
  <c r="F1940" i="11" l="1"/>
  <c r="M1944" i="13"/>
  <c r="F1941" i="12"/>
  <c r="D1949" i="13"/>
  <c r="F1940" i="9"/>
  <c r="K1946" i="13"/>
  <c r="F1940" i="8"/>
  <c r="J1949" i="13"/>
  <c r="F1940" i="7"/>
  <c r="I1949" i="13"/>
  <c r="F1940" i="4"/>
  <c r="F1942" i="13"/>
  <c r="F1941" i="3"/>
  <c r="E1942" i="13"/>
  <c r="F1940" i="6"/>
  <c r="H1945" i="13"/>
  <c r="F1940" i="10"/>
  <c r="L1943" i="13"/>
  <c r="F1940" i="5"/>
  <c r="G1942" i="13"/>
  <c r="F1942" i="3" l="1"/>
  <c r="E1944" i="13"/>
  <c r="F1941" i="9"/>
  <c r="K1941" i="13"/>
  <c r="F1941" i="8"/>
  <c r="J1952" i="13"/>
  <c r="F1941" i="6"/>
  <c r="H1949" i="13"/>
  <c r="F1941" i="5"/>
  <c r="G1946" i="13"/>
  <c r="F1941" i="4"/>
  <c r="F1946" i="13"/>
  <c r="F1942" i="12"/>
  <c r="D1943" i="13"/>
  <c r="F1941" i="10"/>
  <c r="L1948" i="13"/>
  <c r="F1941" i="7"/>
  <c r="I1942" i="13"/>
  <c r="F1941" i="11"/>
  <c r="M1948" i="13"/>
  <c r="F1942" i="10" l="1"/>
  <c r="L1944" i="13"/>
  <c r="F1942" i="6"/>
  <c r="H1955" i="13"/>
  <c r="F1943" i="12"/>
  <c r="D1951" i="13"/>
  <c r="F1942" i="8"/>
  <c r="J1947" i="13"/>
  <c r="F1942" i="4"/>
  <c r="F1941" i="13"/>
  <c r="F1942" i="9"/>
  <c r="K1945" i="13"/>
  <c r="F1942" i="11"/>
  <c r="M1942" i="13"/>
  <c r="F1942" i="7"/>
  <c r="I1950" i="13"/>
  <c r="F1942" i="5"/>
  <c r="G1941" i="13"/>
  <c r="F1943" i="3"/>
  <c r="E1945" i="13"/>
  <c r="F1944" i="12" l="1"/>
  <c r="D1942" i="13"/>
  <c r="F1944" i="3"/>
  <c r="E1943" i="13"/>
  <c r="F1943" i="9"/>
  <c r="K1944" i="13"/>
  <c r="F1943" i="11"/>
  <c r="M1945" i="13"/>
  <c r="F1943" i="5"/>
  <c r="G1943" i="13"/>
  <c r="F1943" i="4"/>
  <c r="F1954" i="13"/>
  <c r="F1943" i="6"/>
  <c r="H1950" i="13"/>
  <c r="F1943" i="7"/>
  <c r="I1945" i="13"/>
  <c r="F1943" i="8"/>
  <c r="J1942" i="13"/>
  <c r="F1943" i="10"/>
  <c r="L1942" i="13"/>
  <c r="F1944" i="6" l="1"/>
  <c r="H1953" i="13"/>
  <c r="F1944" i="9"/>
  <c r="K1947" i="13"/>
  <c r="F1944" i="10"/>
  <c r="L1950" i="13"/>
  <c r="F1944" i="4"/>
  <c r="F1953" i="13"/>
  <c r="F1945" i="3"/>
  <c r="E1947" i="13"/>
  <c r="F1944" i="8"/>
  <c r="J1943" i="13"/>
  <c r="F1944" i="5"/>
  <c r="G1954" i="13"/>
  <c r="F1945" i="12"/>
  <c r="D1941" i="13"/>
  <c r="F1944" i="7"/>
  <c r="I1946" i="13"/>
  <c r="F1944" i="11"/>
  <c r="M1941" i="13"/>
  <c r="F1945" i="5" l="1"/>
  <c r="G1947" i="13"/>
  <c r="F1945" i="10"/>
  <c r="L1947" i="13"/>
  <c r="F1945" i="4"/>
  <c r="F1943" i="13"/>
  <c r="F1945" i="8"/>
  <c r="J1946" i="13"/>
  <c r="F1945" i="11"/>
  <c r="M1955" i="13"/>
  <c r="F1945" i="7"/>
  <c r="I1947" i="13"/>
  <c r="F1945" i="9"/>
  <c r="K1942" i="13"/>
  <c r="F1946" i="3"/>
  <c r="E1954" i="13"/>
  <c r="F1946" i="12"/>
  <c r="D1952" i="13"/>
  <c r="F1945" i="6"/>
  <c r="H1954" i="13"/>
  <c r="F1947" i="12" l="1"/>
  <c r="D1950" i="13"/>
  <c r="F1947" i="3"/>
  <c r="E1952" i="13"/>
  <c r="F1946" i="8"/>
  <c r="J1950" i="13"/>
  <c r="F1946" i="9"/>
  <c r="K1951" i="13"/>
  <c r="F1946" i="4"/>
  <c r="F1948" i="13"/>
  <c r="F1946" i="6"/>
  <c r="H1941" i="13"/>
  <c r="N1941" i="13" s="1"/>
  <c r="F1946" i="7"/>
  <c r="I1944" i="13"/>
  <c r="F1946" i="10"/>
  <c r="L1953" i="13"/>
  <c r="F1946" i="11"/>
  <c r="M1950" i="13"/>
  <c r="F1946" i="5"/>
  <c r="G1950" i="13"/>
  <c r="F1947" i="10" l="1"/>
  <c r="L1946" i="13"/>
  <c r="F1947" i="9"/>
  <c r="K1950" i="13"/>
  <c r="F1947" i="5"/>
  <c r="G1952" i="13"/>
  <c r="F1947" i="8"/>
  <c r="J1945" i="13"/>
  <c r="F1947" i="11"/>
  <c r="M1951" i="13"/>
  <c r="F1947" i="6"/>
  <c r="H1944" i="13"/>
  <c r="F1948" i="3"/>
  <c r="E1953" i="13"/>
  <c r="F1947" i="7"/>
  <c r="I1952" i="13"/>
  <c r="F1947" i="4"/>
  <c r="F1950" i="13"/>
  <c r="F1948" i="12"/>
  <c r="D1954" i="13"/>
  <c r="F1948" i="7" l="1"/>
  <c r="I1943" i="13"/>
  <c r="F1948" i="8"/>
  <c r="J1944" i="13"/>
  <c r="F1948" i="5"/>
  <c r="G1945" i="13"/>
  <c r="F1948" i="6"/>
  <c r="H1942" i="13"/>
  <c r="N1942" i="13" s="1"/>
  <c r="F1948" i="9"/>
  <c r="K1953" i="13"/>
  <c r="F1949" i="3"/>
  <c r="E1951" i="13"/>
  <c r="F1949" i="12"/>
  <c r="D1944" i="13"/>
  <c r="N1944" i="13" s="1"/>
  <c r="F1948" i="4"/>
  <c r="F1947" i="13"/>
  <c r="F1948" i="11"/>
  <c r="M1953" i="13"/>
  <c r="F1948" i="10"/>
  <c r="L1951" i="13"/>
  <c r="F1949" i="6" l="1"/>
  <c r="H1948" i="13"/>
  <c r="F1949" i="5"/>
  <c r="G1953" i="13"/>
  <c r="F1949" i="4"/>
  <c r="F1952" i="13"/>
  <c r="F1950" i="3"/>
  <c r="E1949" i="13"/>
  <c r="F1949" i="8"/>
  <c r="J1953" i="13"/>
  <c r="F1950" i="12"/>
  <c r="D1948" i="13"/>
  <c r="F1949" i="10"/>
  <c r="L1949" i="13"/>
  <c r="F1949" i="11"/>
  <c r="M1952" i="13"/>
  <c r="F1949" i="9"/>
  <c r="K1949" i="13"/>
  <c r="F1949" i="7"/>
  <c r="I1951" i="13"/>
  <c r="F1950" i="11" l="1"/>
  <c r="M1943" i="13"/>
  <c r="N1943" i="13" s="1"/>
  <c r="F1951" i="3"/>
  <c r="E1950" i="13"/>
  <c r="N1950" i="13" s="1"/>
  <c r="F1950" i="10"/>
  <c r="L1954" i="13"/>
  <c r="F1950" i="4"/>
  <c r="F1949" i="13"/>
  <c r="F1950" i="7"/>
  <c r="I1955" i="13"/>
  <c r="F1951" i="12"/>
  <c r="D1947" i="13"/>
  <c r="N1947" i="13" s="1"/>
  <c r="F1950" i="5"/>
  <c r="G1955" i="13"/>
  <c r="F1950" i="9"/>
  <c r="K1952" i="13"/>
  <c r="F1950" i="8"/>
  <c r="J1951" i="13"/>
  <c r="F1950" i="6"/>
  <c r="H1946" i="13"/>
  <c r="F1951" i="4" l="1"/>
  <c r="F1945" i="13"/>
  <c r="N1945" i="13" s="1"/>
  <c r="F1951" i="10"/>
  <c r="L1952" i="13"/>
  <c r="N1952" i="13" s="1"/>
  <c r="F1951" i="5"/>
  <c r="G1949" i="13"/>
  <c r="N1949" i="13" s="1"/>
  <c r="F1951" i="6"/>
  <c r="H1952" i="13"/>
  <c r="F1952" i="12"/>
  <c r="D1953" i="13"/>
  <c r="F1951" i="8"/>
  <c r="J1955" i="13"/>
  <c r="F1951" i="7"/>
  <c r="I1953" i="13"/>
  <c r="F1952" i="3"/>
  <c r="E1948" i="13"/>
  <c r="F1951" i="9"/>
  <c r="K1954" i="13"/>
  <c r="F1951" i="11"/>
  <c r="M1954" i="13"/>
  <c r="F1952" i="7" l="1"/>
  <c r="I1954" i="13"/>
  <c r="N1954" i="13" s="1"/>
  <c r="F1952" i="5"/>
  <c r="G1948" i="13"/>
  <c r="F1952" i="11"/>
  <c r="M1946" i="13"/>
  <c r="N1946" i="13" s="1"/>
  <c r="N1953" i="13"/>
  <c r="F1952" i="10"/>
  <c r="L1955" i="13"/>
  <c r="F1952" i="8"/>
  <c r="J1954" i="13"/>
  <c r="F1952" i="9"/>
  <c r="K1955" i="13"/>
  <c r="F1953" i="12"/>
  <c r="D1956" i="13"/>
  <c r="F1952" i="4"/>
  <c r="F1955" i="13"/>
  <c r="N1948" i="13"/>
  <c r="F1953" i="3"/>
  <c r="E1955" i="13"/>
  <c r="N1955" i="13" s="1"/>
  <c r="F1952" i="6"/>
  <c r="H1951" i="13"/>
  <c r="N1951" i="13" s="1"/>
  <c r="F1953" i="10" l="1"/>
  <c r="L1961" i="13"/>
  <c r="F1953" i="11"/>
  <c r="M1966" i="13"/>
  <c r="F1954" i="12"/>
  <c r="D1959" i="13"/>
  <c r="F1953" i="6"/>
  <c r="H1963" i="13"/>
  <c r="F1953" i="9"/>
  <c r="K1961" i="13"/>
  <c r="F1954" i="3"/>
  <c r="E1957" i="13"/>
  <c r="F1953" i="5"/>
  <c r="G1960" i="13"/>
  <c r="F1953" i="4"/>
  <c r="F1961" i="13"/>
  <c r="F1953" i="8"/>
  <c r="J1957" i="13"/>
  <c r="F1953" i="7"/>
  <c r="I1957" i="13"/>
  <c r="F1954" i="5" l="1"/>
  <c r="G1956" i="13"/>
  <c r="F1955" i="12"/>
  <c r="D1957" i="13"/>
  <c r="F1954" i="7"/>
  <c r="I1958" i="13"/>
  <c r="F1955" i="3"/>
  <c r="E1959" i="13"/>
  <c r="F1954" i="11"/>
  <c r="M1959" i="13"/>
  <c r="F1954" i="4"/>
  <c r="F1960" i="13"/>
  <c r="F1954" i="6"/>
  <c r="H1962" i="13"/>
  <c r="F1954" i="8"/>
  <c r="J1960" i="13"/>
  <c r="F1954" i="9"/>
  <c r="K1958" i="13"/>
  <c r="F1954" i="10"/>
  <c r="L1960" i="13"/>
  <c r="F1955" i="6" l="1"/>
  <c r="H1956" i="13"/>
  <c r="F1955" i="7"/>
  <c r="I1960" i="13"/>
  <c r="F1955" i="8"/>
  <c r="J1956" i="13"/>
  <c r="F1955" i="10"/>
  <c r="L1956" i="13"/>
  <c r="F1955" i="4"/>
  <c r="F1959" i="13"/>
  <c r="F1956" i="12"/>
  <c r="D1964" i="13"/>
  <c r="F1956" i="3"/>
  <c r="E1956" i="13"/>
  <c r="F1955" i="9"/>
  <c r="K1956" i="13"/>
  <c r="F1955" i="11"/>
  <c r="M1957" i="13"/>
  <c r="F1955" i="5"/>
  <c r="G1958" i="13"/>
  <c r="F1956" i="8" l="1"/>
  <c r="J1958" i="13"/>
  <c r="F1956" i="5"/>
  <c r="G1957" i="13"/>
  <c r="F1957" i="3"/>
  <c r="E1958" i="13"/>
  <c r="F1956" i="7"/>
  <c r="I1968" i="13"/>
  <c r="F1957" i="12"/>
  <c r="D1958" i="13"/>
  <c r="F1956" i="4"/>
  <c r="F1958" i="13"/>
  <c r="F1956" i="11"/>
  <c r="M1963" i="13"/>
  <c r="F1956" i="6"/>
  <c r="H1964" i="13"/>
  <c r="F1956" i="9"/>
  <c r="K1957" i="13"/>
  <c r="F1956" i="10"/>
  <c r="L1958" i="13"/>
  <c r="F1958" i="3" l="1"/>
  <c r="E1965" i="13"/>
  <c r="F1957" i="5"/>
  <c r="G1961" i="13"/>
  <c r="F1957" i="11"/>
  <c r="M1956" i="13"/>
  <c r="F1957" i="10"/>
  <c r="L1959" i="13"/>
  <c r="F1957" i="9"/>
  <c r="K1960" i="13"/>
  <c r="F1958" i="12"/>
  <c r="D1965" i="13"/>
  <c r="F1957" i="8"/>
  <c r="J1961" i="13"/>
  <c r="F1957" i="4"/>
  <c r="F1957" i="13"/>
  <c r="F1957" i="6"/>
  <c r="H1968" i="13"/>
  <c r="F1957" i="7"/>
  <c r="I1961" i="13"/>
  <c r="F1958" i="8" l="1"/>
  <c r="J1963" i="13"/>
  <c r="F1958" i="11"/>
  <c r="M1967" i="13"/>
  <c r="F1958" i="10"/>
  <c r="L1964" i="13"/>
  <c r="F1958" i="7"/>
  <c r="I1956" i="13"/>
  <c r="F1959" i="12"/>
  <c r="D1966" i="13"/>
  <c r="F1958" i="5"/>
  <c r="G1959" i="13"/>
  <c r="F1958" i="6"/>
  <c r="H1959" i="13"/>
  <c r="F1958" i="9"/>
  <c r="K1959" i="13"/>
  <c r="F1958" i="4"/>
  <c r="F1965" i="13"/>
  <c r="F1959" i="3"/>
  <c r="E1961" i="13"/>
  <c r="F1959" i="6" l="1"/>
  <c r="H1958" i="13"/>
  <c r="F1959" i="10"/>
  <c r="L1969" i="13"/>
  <c r="F1959" i="9"/>
  <c r="K1964" i="13"/>
  <c r="F1959" i="7"/>
  <c r="I1966" i="13"/>
  <c r="F1960" i="3"/>
  <c r="E1967" i="13"/>
  <c r="F1959" i="5"/>
  <c r="G1962" i="13"/>
  <c r="F1959" i="11"/>
  <c r="M1965" i="13"/>
  <c r="F1959" i="4"/>
  <c r="F1967" i="13"/>
  <c r="F1960" i="12"/>
  <c r="D1967" i="13"/>
  <c r="F1959" i="8"/>
  <c r="J1964" i="13"/>
  <c r="F1960" i="9" l="1"/>
  <c r="K1963" i="13"/>
  <c r="F1960" i="5"/>
  <c r="G1965" i="13"/>
  <c r="F1960" i="10"/>
  <c r="L1962" i="13"/>
  <c r="F1961" i="12"/>
  <c r="D1968" i="13"/>
  <c r="F1961" i="3"/>
  <c r="E1960" i="13"/>
  <c r="F1960" i="6"/>
  <c r="H1957" i="13"/>
  <c r="F1960" i="11"/>
  <c r="M1968" i="13"/>
  <c r="F1960" i="8"/>
  <c r="J1968" i="13"/>
  <c r="F1960" i="4"/>
  <c r="F1962" i="13"/>
  <c r="F1960" i="7"/>
  <c r="I1959" i="13"/>
  <c r="F1961" i="11" l="1"/>
  <c r="M1969" i="13"/>
  <c r="F1961" i="10"/>
  <c r="L1967" i="13"/>
  <c r="F1961" i="6"/>
  <c r="H1965" i="13"/>
  <c r="F1961" i="7"/>
  <c r="I1962" i="13"/>
  <c r="F1961" i="5"/>
  <c r="G1967" i="13"/>
  <c r="F1961" i="4"/>
  <c r="F1956" i="13"/>
  <c r="N1956" i="13" s="1"/>
  <c r="F1962" i="3"/>
  <c r="E1968" i="13"/>
  <c r="F1962" i="12"/>
  <c r="D1961" i="13"/>
  <c r="F1961" i="8"/>
  <c r="J1969" i="13"/>
  <c r="F1961" i="9"/>
  <c r="K1967" i="13"/>
  <c r="F1962" i="6" l="1"/>
  <c r="H1969" i="13"/>
  <c r="F1962" i="9"/>
  <c r="K1962" i="13"/>
  <c r="F1962" i="4"/>
  <c r="F1970" i="13"/>
  <c r="F1962" i="8"/>
  <c r="J1959" i="13"/>
  <c r="N1959" i="13" s="1"/>
  <c r="F1962" i="5"/>
  <c r="G1966" i="13"/>
  <c r="F1962" i="10"/>
  <c r="L1957" i="13"/>
  <c r="N1957" i="13" s="1"/>
  <c r="F1963" i="12"/>
  <c r="D1970" i="13"/>
  <c r="F1962" i="7"/>
  <c r="I1963" i="13"/>
  <c r="F1963" i="3"/>
  <c r="E1962" i="13"/>
  <c r="F1962" i="11"/>
  <c r="M1960" i="13"/>
  <c r="F1963" i="4" l="1"/>
  <c r="F1964" i="13"/>
  <c r="F1963" i="10"/>
  <c r="L1963" i="13"/>
  <c r="F1964" i="12"/>
  <c r="D1962" i="13"/>
  <c r="F1964" i="3"/>
  <c r="E1966" i="13"/>
  <c r="F1963" i="9"/>
  <c r="K1970" i="13"/>
  <c r="F1963" i="5"/>
  <c r="G1963" i="13"/>
  <c r="F1963" i="6"/>
  <c r="H1966" i="13"/>
  <c r="F1963" i="11"/>
  <c r="M1970" i="13"/>
  <c r="F1963" i="7"/>
  <c r="I1964" i="13"/>
  <c r="F1963" i="8"/>
  <c r="J1962" i="13"/>
  <c r="F1964" i="6" l="1"/>
  <c r="H1967" i="13"/>
  <c r="F1965" i="12"/>
  <c r="D1960" i="13"/>
  <c r="F1964" i="8"/>
  <c r="J1966" i="13"/>
  <c r="F1964" i="5"/>
  <c r="G1968" i="13"/>
  <c r="F1964" i="10"/>
  <c r="L1966" i="13"/>
  <c r="F1964" i="11"/>
  <c r="M1962" i="13"/>
  <c r="N1962" i="13" s="1"/>
  <c r="F1965" i="3"/>
  <c r="E1963" i="13"/>
  <c r="F1964" i="7"/>
  <c r="I1969" i="13"/>
  <c r="F1964" i="9"/>
  <c r="K1966" i="13"/>
  <c r="F1964" i="4"/>
  <c r="F1963" i="13"/>
  <c r="F1966" i="3" l="1"/>
  <c r="E1964" i="13"/>
  <c r="F1965" i="8"/>
  <c r="J1965" i="13"/>
  <c r="F1965" i="4"/>
  <c r="F1966" i="13"/>
  <c r="N1966" i="13" s="1"/>
  <c r="F1965" i="11"/>
  <c r="M1958" i="13"/>
  <c r="N1958" i="13" s="1"/>
  <c r="F1966" i="12"/>
  <c r="D1969" i="13"/>
  <c r="F1965" i="9"/>
  <c r="K1969" i="13"/>
  <c r="F1965" i="10"/>
  <c r="L1965" i="13"/>
  <c r="F1965" i="6"/>
  <c r="H1961" i="13"/>
  <c r="F1965" i="7"/>
  <c r="I1970" i="13"/>
  <c r="F1965" i="5"/>
  <c r="G1970" i="13"/>
  <c r="F1966" i="11" l="1"/>
  <c r="M1964" i="13"/>
  <c r="F1966" i="4"/>
  <c r="F1968" i="13"/>
  <c r="F1966" i="5"/>
  <c r="G1964" i="13"/>
  <c r="N1964" i="13" s="1"/>
  <c r="F1966" i="9"/>
  <c r="K1968" i="13"/>
  <c r="F1966" i="10"/>
  <c r="L1968" i="13"/>
  <c r="F1966" i="7"/>
  <c r="I1965" i="13"/>
  <c r="F1966" i="8"/>
  <c r="J1967" i="13"/>
  <c r="F1967" i="12"/>
  <c r="D1963" i="13"/>
  <c r="N1963" i="13" s="1"/>
  <c r="F1966" i="6"/>
  <c r="H1960" i="13"/>
  <c r="N1960" i="13" s="1"/>
  <c r="F1967" i="3"/>
  <c r="E1970" i="13"/>
  <c r="F1968" i="3" l="1"/>
  <c r="E1969" i="13"/>
  <c r="F1967" i="8"/>
  <c r="J1970" i="13"/>
  <c r="F1967" i="9"/>
  <c r="K1965" i="13"/>
  <c r="N1965" i="13" s="1"/>
  <c r="F1967" i="5"/>
  <c r="G1969" i="13"/>
  <c r="F1967" i="6"/>
  <c r="H1970" i="13"/>
  <c r="N1970" i="13" s="1"/>
  <c r="N1968" i="13"/>
  <c r="F1967" i="4"/>
  <c r="F1969" i="13"/>
  <c r="N1967" i="13"/>
  <c r="F1967" i="7"/>
  <c r="I1967" i="13"/>
  <c r="F1968" i="12"/>
  <c r="D1978" i="13"/>
  <c r="F1967" i="10"/>
  <c r="L1970" i="13"/>
  <c r="F1967" i="11"/>
  <c r="M1961" i="13"/>
  <c r="N1961" i="13" s="1"/>
  <c r="F1968" i="4" l="1"/>
  <c r="F1971" i="13"/>
  <c r="F1968" i="9"/>
  <c r="K1972" i="13"/>
  <c r="F1968" i="5"/>
  <c r="G1971" i="13"/>
  <c r="F1968" i="10"/>
  <c r="L1972" i="13"/>
  <c r="F1968" i="8"/>
  <c r="J1973" i="13"/>
  <c r="F1968" i="6"/>
  <c r="H1972" i="13"/>
  <c r="N1969" i="13"/>
  <c r="F1969" i="3"/>
  <c r="E1971" i="13"/>
  <c r="F1968" i="11"/>
  <c r="M1979" i="13"/>
  <c r="F1969" i="12"/>
  <c r="D1971" i="13"/>
  <c r="F1968" i="7"/>
  <c r="I1972" i="13"/>
  <c r="F1970" i="3" l="1"/>
  <c r="E1972" i="13"/>
  <c r="F1969" i="10"/>
  <c r="L1973" i="13"/>
  <c r="F1969" i="5"/>
  <c r="G1982" i="13"/>
  <c r="F1969" i="6"/>
  <c r="H1979" i="13"/>
  <c r="F1970" i="12"/>
  <c r="D1975" i="13"/>
  <c r="F1969" i="9"/>
  <c r="K1978" i="13"/>
  <c r="F1969" i="7"/>
  <c r="I1973" i="13"/>
  <c r="F1969" i="11"/>
  <c r="M1978" i="13"/>
  <c r="F1969" i="8"/>
  <c r="J1972" i="13"/>
  <c r="F1969" i="4"/>
  <c r="F1972" i="13"/>
  <c r="F1970" i="6" l="1"/>
  <c r="H1974" i="13"/>
  <c r="F1970" i="5"/>
  <c r="G1974" i="13"/>
  <c r="F1970" i="9"/>
  <c r="K1980" i="13"/>
  <c r="F1970" i="11"/>
  <c r="M1971" i="13"/>
  <c r="F1970" i="7"/>
  <c r="I1971" i="13"/>
  <c r="F1970" i="4"/>
  <c r="F1974" i="13"/>
  <c r="F1970" i="10"/>
  <c r="L1974" i="13"/>
  <c r="F1970" i="8"/>
  <c r="J1977" i="13"/>
  <c r="F1971" i="12"/>
  <c r="D1976" i="13"/>
  <c r="F1971" i="3"/>
  <c r="E1974" i="13"/>
  <c r="F1971" i="11" l="1"/>
  <c r="M1983" i="13"/>
  <c r="F1971" i="8"/>
  <c r="J1975" i="13"/>
  <c r="F1971" i="10"/>
  <c r="L1980" i="13"/>
  <c r="F1971" i="9"/>
  <c r="K1975" i="13"/>
  <c r="F1971" i="4"/>
  <c r="F1982" i="13"/>
  <c r="F1971" i="5"/>
  <c r="G1972" i="13"/>
  <c r="F1972" i="3"/>
  <c r="E1979" i="13"/>
  <c r="F1972" i="12"/>
  <c r="D1979" i="13"/>
  <c r="F1971" i="7"/>
  <c r="I1976" i="13"/>
  <c r="F1971" i="6"/>
  <c r="H1973" i="13"/>
  <c r="F1972" i="9" l="1"/>
  <c r="K1977" i="13"/>
  <c r="F1972" i="10"/>
  <c r="L1971" i="13"/>
  <c r="F1973" i="12"/>
  <c r="D1974" i="13"/>
  <c r="F1973" i="3"/>
  <c r="E1977" i="13"/>
  <c r="F1972" i="6"/>
  <c r="H1971" i="13"/>
  <c r="F1972" i="5"/>
  <c r="G1975" i="13"/>
  <c r="F1972" i="8"/>
  <c r="J1984" i="13"/>
  <c r="F1972" i="4"/>
  <c r="F1976" i="13"/>
  <c r="F1972" i="7"/>
  <c r="I1977" i="13"/>
  <c r="F1972" i="11"/>
  <c r="M1980" i="13"/>
  <c r="F1973" i="4" l="1"/>
  <c r="F1983" i="13"/>
  <c r="F1974" i="3"/>
  <c r="E1975" i="13"/>
  <c r="F1973" i="8"/>
  <c r="J1971" i="13"/>
  <c r="F1974" i="12"/>
  <c r="D1973" i="13"/>
  <c r="F1973" i="11"/>
  <c r="M1975" i="13"/>
  <c r="F1973" i="5"/>
  <c r="G1976" i="13"/>
  <c r="F1973" i="10"/>
  <c r="L1978" i="13"/>
  <c r="F1973" i="7"/>
  <c r="I1980" i="13"/>
  <c r="F1973" i="6"/>
  <c r="H1977" i="13"/>
  <c r="F1973" i="9"/>
  <c r="K1976" i="13"/>
  <c r="F1974" i="10" l="1"/>
  <c r="L1985" i="13"/>
  <c r="F1974" i="8"/>
  <c r="J1976" i="13"/>
  <c r="F1974" i="5"/>
  <c r="G1977" i="13"/>
  <c r="F1974" i="6"/>
  <c r="H1983" i="13"/>
  <c r="F1975" i="3"/>
  <c r="E1976" i="13"/>
  <c r="F1974" i="11"/>
  <c r="M1973" i="13"/>
  <c r="F1975" i="12"/>
  <c r="D1981" i="13"/>
  <c r="F1974" i="9"/>
  <c r="K1971" i="13"/>
  <c r="N1971" i="13" s="1"/>
  <c r="F1974" i="7"/>
  <c r="I1984" i="13"/>
  <c r="F1974" i="4"/>
  <c r="F1979" i="13"/>
  <c r="F1976" i="12" l="1"/>
  <c r="D1982" i="13"/>
  <c r="F1975" i="5"/>
  <c r="G1979" i="13"/>
  <c r="F1975" i="8"/>
  <c r="J1981" i="13"/>
  <c r="F1975" i="4"/>
  <c r="F1973" i="13"/>
  <c r="F1975" i="11"/>
  <c r="M1981" i="13"/>
  <c r="F1976" i="3"/>
  <c r="E1973" i="13"/>
  <c r="F1975" i="7"/>
  <c r="I1975" i="13"/>
  <c r="F1975" i="10"/>
  <c r="L1975" i="13"/>
  <c r="F1975" i="9"/>
  <c r="K1974" i="13"/>
  <c r="F1975" i="6"/>
  <c r="H1985" i="13"/>
  <c r="F1976" i="7" l="1"/>
  <c r="I1978" i="13"/>
  <c r="F1976" i="8"/>
  <c r="J1980" i="13"/>
  <c r="F1977" i="3"/>
  <c r="E1982" i="13"/>
  <c r="F1976" i="9"/>
  <c r="K1984" i="13"/>
  <c r="F1976" i="6"/>
  <c r="H1975" i="13"/>
  <c r="F1976" i="11"/>
  <c r="M1974" i="13"/>
  <c r="F1976" i="5"/>
  <c r="G1981" i="13"/>
  <c r="F1976" i="10"/>
  <c r="L1977" i="13"/>
  <c r="F1976" i="4"/>
  <c r="F1981" i="13"/>
  <c r="F1977" i="12"/>
  <c r="D1977" i="13"/>
  <c r="F1977" i="5" l="1"/>
  <c r="G1984" i="13"/>
  <c r="F1978" i="3"/>
  <c r="E1981" i="13"/>
  <c r="F1978" i="12"/>
  <c r="D1985" i="13"/>
  <c r="F1977" i="8"/>
  <c r="J1974" i="13"/>
  <c r="F1977" i="11"/>
  <c r="M1976" i="13"/>
  <c r="F1977" i="4"/>
  <c r="F1977" i="13"/>
  <c r="F1977" i="7"/>
  <c r="I1983" i="13"/>
  <c r="F1977" i="6"/>
  <c r="H1978" i="13"/>
  <c r="F1977" i="10"/>
  <c r="L1976" i="13"/>
  <c r="F1977" i="9"/>
  <c r="K1973" i="13"/>
  <c r="F1978" i="7" l="1"/>
  <c r="I1981" i="13"/>
  <c r="F1979" i="12"/>
  <c r="D1980" i="13"/>
  <c r="F1978" i="9"/>
  <c r="K1985" i="13"/>
  <c r="F1978" i="4"/>
  <c r="F1984" i="13"/>
  <c r="F1979" i="3"/>
  <c r="E1980" i="13"/>
  <c r="F1978" i="10"/>
  <c r="L1983" i="13"/>
  <c r="F1978" i="11"/>
  <c r="M1972" i="13"/>
  <c r="F1978" i="5"/>
  <c r="G1980" i="13"/>
  <c r="F1978" i="6"/>
  <c r="H1982" i="13"/>
  <c r="F1978" i="8"/>
  <c r="J1978" i="13"/>
  <c r="F1979" i="11" l="1"/>
  <c r="M1985" i="13"/>
  <c r="F1980" i="12"/>
  <c r="D1972" i="13"/>
  <c r="N1972" i="13" s="1"/>
  <c r="F1979" i="8"/>
  <c r="J1982" i="13"/>
  <c r="F1979" i="6"/>
  <c r="H1984" i="13"/>
  <c r="F1980" i="3"/>
  <c r="E1983" i="13"/>
  <c r="F1979" i="7"/>
  <c r="I1985" i="13"/>
  <c r="F1979" i="9"/>
  <c r="K1981" i="13"/>
  <c r="F1979" i="10"/>
  <c r="L1984" i="13"/>
  <c r="F1979" i="5"/>
  <c r="G1973" i="13"/>
  <c r="N1973" i="13" s="1"/>
  <c r="F1979" i="4"/>
  <c r="F1985" i="13"/>
  <c r="F1980" i="8" l="1"/>
  <c r="J1983" i="13"/>
  <c r="F1980" i="6"/>
  <c r="H1981" i="13"/>
  <c r="F1980" i="4"/>
  <c r="F1975" i="13"/>
  <c r="N1975" i="13" s="1"/>
  <c r="F1981" i="12"/>
  <c r="D1984" i="13"/>
  <c r="F1980" i="9"/>
  <c r="K1983" i="13"/>
  <c r="F1980" i="7"/>
  <c r="I1982" i="13"/>
  <c r="F1980" i="5"/>
  <c r="G1983" i="13"/>
  <c r="F1981" i="3"/>
  <c r="E1984" i="13"/>
  <c r="F1980" i="10"/>
  <c r="L1981" i="13"/>
  <c r="F1980" i="11"/>
  <c r="M1984" i="13"/>
  <c r="N1984" i="13" l="1"/>
  <c r="F1982" i="3"/>
  <c r="E1985" i="13"/>
  <c r="F1982" i="12"/>
  <c r="D1983" i="13"/>
  <c r="N1983" i="13" s="1"/>
  <c r="F1981" i="5"/>
  <c r="G1985" i="13"/>
  <c r="F1981" i="4"/>
  <c r="F1980" i="13"/>
  <c r="N1981" i="13"/>
  <c r="F1981" i="11"/>
  <c r="M1977" i="13"/>
  <c r="N1977" i="13" s="1"/>
  <c r="F1981" i="7"/>
  <c r="I1974" i="13"/>
  <c r="N1974" i="13" s="1"/>
  <c r="F1981" i="6"/>
  <c r="H1980" i="13"/>
  <c r="F1981" i="10"/>
  <c r="L1982" i="13"/>
  <c r="F1981" i="9"/>
  <c r="K1979" i="13"/>
  <c r="F1981" i="8"/>
  <c r="J1985" i="13"/>
  <c r="F1982" i="6" l="1"/>
  <c r="H1976" i="13"/>
  <c r="N1976" i="13" s="1"/>
  <c r="F1982" i="5"/>
  <c r="G1978" i="13"/>
  <c r="F1983" i="12"/>
  <c r="D1986" i="13"/>
  <c r="F1982" i="11"/>
  <c r="M1982" i="13"/>
  <c r="N1982" i="13" s="1"/>
  <c r="N1985" i="13"/>
  <c r="F1983" i="3"/>
  <c r="E1978" i="13"/>
  <c r="F1982" i="4"/>
  <c r="F1978" i="13"/>
  <c r="F1982" i="8"/>
  <c r="J1979" i="13"/>
  <c r="F1982" i="7"/>
  <c r="I1979" i="13"/>
  <c r="F1982" i="9"/>
  <c r="K1982" i="13"/>
  <c r="F1982" i="10"/>
  <c r="L1979" i="13"/>
  <c r="N1979" i="13" s="1"/>
  <c r="N1980" i="13"/>
  <c r="F1983" i="11" l="1"/>
  <c r="M1987" i="13"/>
  <c r="F1984" i="12"/>
  <c r="D1993" i="13"/>
  <c r="F1983" i="8"/>
  <c r="J1990" i="13"/>
  <c r="F1983" i="4"/>
  <c r="F1988" i="13"/>
  <c r="N1978" i="13"/>
  <c r="F1983" i="5"/>
  <c r="G1988" i="13"/>
  <c r="F1983" i="7"/>
  <c r="I1987" i="13"/>
  <c r="F1983" i="10"/>
  <c r="L1991" i="13"/>
  <c r="F1984" i="3"/>
  <c r="E1988" i="13"/>
  <c r="F1983" i="9"/>
  <c r="K1993" i="13"/>
  <c r="F1983" i="6"/>
  <c r="H1986" i="13"/>
  <c r="F1984" i="8" l="1"/>
  <c r="J1987" i="13"/>
  <c r="F1984" i="7"/>
  <c r="I1990" i="13"/>
  <c r="F1985" i="12"/>
  <c r="D1987" i="13"/>
  <c r="F1984" i="4"/>
  <c r="F1989" i="13"/>
  <c r="F1984" i="9"/>
  <c r="K1991" i="13"/>
  <c r="F1984" i="5"/>
  <c r="G1989" i="13"/>
  <c r="F1984" i="10"/>
  <c r="L1992" i="13"/>
  <c r="F1984" i="6"/>
  <c r="H1998" i="13"/>
  <c r="F1985" i="3"/>
  <c r="E1986" i="13"/>
  <c r="F1984" i="11"/>
  <c r="M1990" i="13"/>
  <c r="F1985" i="6" l="1"/>
  <c r="H1994" i="13"/>
  <c r="F1985" i="4"/>
  <c r="F1986" i="13"/>
  <c r="F1985" i="10"/>
  <c r="L1988" i="13"/>
  <c r="F1986" i="12"/>
  <c r="D1995" i="13"/>
  <c r="F1985" i="11"/>
  <c r="M1989" i="13"/>
  <c r="F1985" i="5"/>
  <c r="G1990" i="13"/>
  <c r="F1985" i="7"/>
  <c r="I1993" i="13"/>
  <c r="F1985" i="9"/>
  <c r="K1997" i="13"/>
  <c r="F1986" i="3"/>
  <c r="E1989" i="13"/>
  <c r="F1985" i="8"/>
  <c r="J1986" i="13"/>
  <c r="F1986" i="9" l="1"/>
  <c r="K1987" i="13"/>
  <c r="F1987" i="12"/>
  <c r="D1998" i="13"/>
  <c r="F1986" i="7"/>
  <c r="I1991" i="13"/>
  <c r="F1986" i="10"/>
  <c r="L1987" i="13"/>
  <c r="F1986" i="5"/>
  <c r="G1986" i="13"/>
  <c r="F1986" i="8"/>
  <c r="J1991" i="13"/>
  <c r="F1987" i="3"/>
  <c r="E1992" i="13"/>
  <c r="F1986" i="4"/>
  <c r="F1990" i="13"/>
  <c r="F1986" i="11"/>
  <c r="M1997" i="13"/>
  <c r="F1986" i="6"/>
  <c r="H1988" i="13"/>
  <c r="F1987" i="4" l="1"/>
  <c r="F1991" i="13"/>
  <c r="F1987" i="10"/>
  <c r="L1995" i="13"/>
  <c r="F1988" i="3"/>
  <c r="E1994" i="13"/>
  <c r="F1987" i="7"/>
  <c r="I1986" i="13"/>
  <c r="F1987" i="8"/>
  <c r="J1995" i="13"/>
  <c r="F1988" i="12"/>
  <c r="D1991" i="13"/>
  <c r="F1987" i="6"/>
  <c r="H1989" i="13"/>
  <c r="F1987" i="11"/>
  <c r="M1986" i="13"/>
  <c r="F1987" i="5"/>
  <c r="G1996" i="13"/>
  <c r="F1987" i="9"/>
  <c r="K1986" i="13"/>
  <c r="F1988" i="7" l="1"/>
  <c r="I1988" i="13"/>
  <c r="F1988" i="6"/>
  <c r="H1996" i="13"/>
  <c r="F1989" i="3"/>
  <c r="E1991" i="13"/>
  <c r="F1989" i="12"/>
  <c r="D1990" i="13"/>
  <c r="F1988" i="11"/>
  <c r="M2000" i="13"/>
  <c r="F1988" i="9"/>
  <c r="K1988" i="13"/>
  <c r="F1988" i="10"/>
  <c r="L1993" i="13"/>
  <c r="F1988" i="5"/>
  <c r="G1991" i="13"/>
  <c r="F1988" i="8"/>
  <c r="J1994" i="13"/>
  <c r="F1988" i="4"/>
  <c r="F1992" i="13"/>
  <c r="F1989" i="5" l="1"/>
  <c r="G1999" i="13"/>
  <c r="F1990" i="12"/>
  <c r="D1988" i="13"/>
  <c r="F1989" i="10"/>
  <c r="L1990" i="13"/>
  <c r="F1990" i="3"/>
  <c r="E1987" i="13"/>
  <c r="F1989" i="9"/>
  <c r="K1994" i="13"/>
  <c r="F1989" i="6"/>
  <c r="H1997" i="13"/>
  <c r="F1989" i="11"/>
  <c r="M1995" i="13"/>
  <c r="F1989" i="4"/>
  <c r="F1996" i="13"/>
  <c r="F1989" i="8"/>
  <c r="J1989" i="13"/>
  <c r="F1989" i="7"/>
  <c r="I1989" i="13"/>
  <c r="F1990" i="4" l="1"/>
  <c r="F1998" i="13"/>
  <c r="F1991" i="3"/>
  <c r="E1996" i="13"/>
  <c r="F1990" i="11"/>
  <c r="M1996" i="13"/>
  <c r="F1990" i="10"/>
  <c r="L1994" i="13"/>
  <c r="F1990" i="6"/>
  <c r="H1987" i="13"/>
  <c r="F1991" i="12"/>
  <c r="D1989" i="13"/>
  <c r="F1990" i="7"/>
  <c r="I1995" i="13"/>
  <c r="F1990" i="8"/>
  <c r="J1988" i="13"/>
  <c r="F1990" i="9"/>
  <c r="K1989" i="13"/>
  <c r="F1990" i="5"/>
  <c r="G1992" i="13"/>
  <c r="F1991" i="10" l="1"/>
  <c r="L1986" i="13"/>
  <c r="N1986" i="13" s="1"/>
  <c r="F1991" i="7"/>
  <c r="I1992" i="13"/>
  <c r="F1991" i="11"/>
  <c r="M1999" i="13"/>
  <c r="F1991" i="5"/>
  <c r="G1987" i="13"/>
  <c r="F1992" i="3"/>
  <c r="E1993" i="13"/>
  <c r="F1991" i="9"/>
  <c r="K1992" i="13"/>
  <c r="F1991" i="6"/>
  <c r="H1995" i="13"/>
  <c r="F1991" i="8"/>
  <c r="J1992" i="13"/>
  <c r="F1992" i="12"/>
  <c r="D1992" i="13"/>
  <c r="F1991" i="4"/>
  <c r="F1994" i="13"/>
  <c r="F1992" i="6" l="1"/>
  <c r="H1992" i="13"/>
  <c r="F1992" i="11"/>
  <c r="M1994" i="13"/>
  <c r="F1992" i="4"/>
  <c r="F1987" i="13"/>
  <c r="N1987" i="13" s="1"/>
  <c r="F1992" i="9"/>
  <c r="K1995" i="13"/>
  <c r="F1992" i="7"/>
  <c r="I2000" i="13"/>
  <c r="F1993" i="3"/>
  <c r="E1990" i="13"/>
  <c r="F1992" i="10"/>
  <c r="L1989" i="13"/>
  <c r="N1989" i="13" s="1"/>
  <c r="F1993" i="12"/>
  <c r="D1999" i="13"/>
  <c r="F1992" i="8"/>
  <c r="J1993" i="13"/>
  <c r="F1992" i="5"/>
  <c r="G1998" i="13"/>
  <c r="F1993" i="10" l="1"/>
  <c r="L1997" i="13"/>
  <c r="F1993" i="9"/>
  <c r="K1990" i="13"/>
  <c r="N1990" i="13" s="1"/>
  <c r="F1993" i="5"/>
  <c r="G1993" i="13"/>
  <c r="F1994" i="3"/>
  <c r="E1998" i="13"/>
  <c r="F1993" i="4"/>
  <c r="F1999" i="13"/>
  <c r="F1993" i="8"/>
  <c r="J1996" i="13"/>
  <c r="F1993" i="7"/>
  <c r="I1994" i="13"/>
  <c r="F1993" i="11"/>
  <c r="M1988" i="13"/>
  <c r="N1988" i="13" s="1"/>
  <c r="F1994" i="12"/>
  <c r="D1997" i="13"/>
  <c r="F1993" i="6"/>
  <c r="H1990" i="13"/>
  <c r="F1994" i="7" l="1"/>
  <c r="I1997" i="13"/>
  <c r="F1994" i="5"/>
  <c r="G1994" i="13"/>
  <c r="F1994" i="9"/>
  <c r="K1996" i="13"/>
  <c r="F1994" i="6"/>
  <c r="H1999" i="13"/>
  <c r="F1994" i="8"/>
  <c r="J1997" i="13"/>
  <c r="F1994" i="4"/>
  <c r="F1993" i="13"/>
  <c r="F1995" i="12"/>
  <c r="D1994" i="13"/>
  <c r="N1994" i="13" s="1"/>
  <c r="F1994" i="10"/>
  <c r="L1998" i="13"/>
  <c r="F1994" i="11"/>
  <c r="M1992" i="13"/>
  <c r="N1992" i="13" s="1"/>
  <c r="F1995" i="3"/>
  <c r="E1999" i="13"/>
  <c r="F1995" i="6" l="1"/>
  <c r="H1991" i="13"/>
  <c r="F1996" i="3"/>
  <c r="E1997" i="13"/>
  <c r="F1996" i="12"/>
  <c r="D2000" i="13"/>
  <c r="F1995" i="9"/>
  <c r="K1998" i="13"/>
  <c r="F1995" i="11"/>
  <c r="M1993" i="13"/>
  <c r="F1995" i="4"/>
  <c r="F2000" i="13"/>
  <c r="F1995" i="5"/>
  <c r="G1997" i="13"/>
  <c r="F1995" i="10"/>
  <c r="L1996" i="13"/>
  <c r="F1995" i="8"/>
  <c r="J2000" i="13"/>
  <c r="F1995" i="7"/>
  <c r="I1996" i="13"/>
  <c r="F1996" i="5" l="1"/>
  <c r="G1995" i="13"/>
  <c r="F1997" i="12"/>
  <c r="D1996" i="13"/>
  <c r="N1996" i="13" s="1"/>
  <c r="F1996" i="4"/>
  <c r="F1997" i="13"/>
  <c r="N1997" i="13" s="1"/>
  <c r="F1996" i="9"/>
  <c r="K2000" i="13"/>
  <c r="F1997" i="3"/>
  <c r="E1995" i="13"/>
  <c r="F1996" i="7"/>
  <c r="I1999" i="13"/>
  <c r="F1996" i="8"/>
  <c r="J1999" i="13"/>
  <c r="F1996" i="11"/>
  <c r="M1991" i="13"/>
  <c r="N1991" i="13"/>
  <c r="F1996" i="10"/>
  <c r="L1999" i="13"/>
  <c r="F1996" i="6"/>
  <c r="H1993" i="13"/>
  <c r="N1993" i="13" s="1"/>
  <c r="F1997" i="4" l="1"/>
  <c r="F1995" i="13"/>
  <c r="N1995" i="13" s="1"/>
  <c r="F1998" i="12"/>
  <c r="D2008" i="13"/>
  <c r="F1997" i="6"/>
  <c r="H2000" i="13"/>
  <c r="F1997" i="8"/>
  <c r="J1998" i="13"/>
  <c r="F1997" i="7"/>
  <c r="I1998" i="13"/>
  <c r="N1998" i="13" s="1"/>
  <c r="F1997" i="5"/>
  <c r="G2000" i="13"/>
  <c r="F1997" i="10"/>
  <c r="L2000" i="13"/>
  <c r="F1997" i="11"/>
  <c r="M1998" i="13"/>
  <c r="F1997" i="9"/>
  <c r="K1999" i="13"/>
  <c r="N1999" i="13" s="1"/>
  <c r="F1998" i="3"/>
  <c r="E2000" i="13"/>
  <c r="F1998" i="10" l="1"/>
  <c r="L2002" i="13"/>
  <c r="F1998" i="6"/>
  <c r="H2001" i="13"/>
  <c r="F1999" i="3"/>
  <c r="E2001" i="13"/>
  <c r="F1998" i="5"/>
  <c r="G2001" i="13"/>
  <c r="F1999" i="12"/>
  <c r="D2001" i="13"/>
  <c r="N2000" i="13"/>
  <c r="F1998" i="7"/>
  <c r="I2001" i="13"/>
  <c r="F1998" i="9"/>
  <c r="K2002" i="13"/>
  <c r="F1998" i="4"/>
  <c r="F2001" i="13"/>
  <c r="F1998" i="11"/>
  <c r="M2007" i="13"/>
  <c r="F1998" i="8"/>
  <c r="J2001" i="13"/>
  <c r="F2000" i="3" l="1"/>
  <c r="E2004" i="13"/>
  <c r="F1999" i="8"/>
  <c r="J2006" i="13"/>
  <c r="F1999" i="7"/>
  <c r="I2006" i="13"/>
  <c r="F1999" i="5"/>
  <c r="G2004" i="13"/>
  <c r="F1999" i="6"/>
  <c r="H2007" i="13"/>
  <c r="F1999" i="9"/>
  <c r="K2003" i="13"/>
  <c r="F1999" i="11"/>
  <c r="M2001" i="13"/>
  <c r="F2000" i="12"/>
  <c r="D2004" i="13"/>
  <c r="F1999" i="4"/>
  <c r="F2008" i="13"/>
  <c r="F1999" i="10"/>
  <c r="L2003" i="13"/>
  <c r="F2000" i="5" l="1"/>
  <c r="G2002" i="13"/>
  <c r="F2000" i="11"/>
  <c r="M2006" i="13"/>
  <c r="F2000" i="7"/>
  <c r="I2010" i="13"/>
  <c r="F2001" i="12"/>
  <c r="D2009" i="13"/>
  <c r="F2000" i="9"/>
  <c r="K2001" i="13"/>
  <c r="F2000" i="8"/>
  <c r="J2003" i="13"/>
  <c r="F2000" i="10"/>
  <c r="L2006" i="13"/>
  <c r="F2000" i="4"/>
  <c r="F2003" i="13"/>
  <c r="F2000" i="6"/>
  <c r="H2002" i="13"/>
  <c r="F2001" i="3"/>
  <c r="E2002" i="13"/>
  <c r="F2001" i="4" l="1"/>
  <c r="F2012" i="13"/>
  <c r="F2002" i="12"/>
  <c r="D2011" i="13"/>
  <c r="F2001" i="10"/>
  <c r="L2005" i="13"/>
  <c r="F2001" i="7"/>
  <c r="I2003" i="13"/>
  <c r="F2002" i="3"/>
  <c r="E2006" i="13"/>
  <c r="F2001" i="8"/>
  <c r="J2010" i="13"/>
  <c r="F2001" i="11"/>
  <c r="M2014" i="13"/>
  <c r="F2001" i="6"/>
  <c r="H2008" i="13"/>
  <c r="F2001" i="9"/>
  <c r="K2005" i="13"/>
  <c r="F2001" i="5"/>
  <c r="G2009" i="13"/>
  <c r="F2002" i="7" l="1"/>
  <c r="I2015" i="13"/>
  <c r="F2002" i="11"/>
  <c r="M2015" i="13"/>
  <c r="F2002" i="10"/>
  <c r="L2013" i="13"/>
  <c r="F2002" i="5"/>
  <c r="G2008" i="13"/>
  <c r="F2002" i="8"/>
  <c r="J2002" i="13"/>
  <c r="F2003" i="12"/>
  <c r="D2005" i="13"/>
  <c r="F2002" i="9"/>
  <c r="K2006" i="13"/>
  <c r="F2003" i="3"/>
  <c r="E2003" i="13"/>
  <c r="F2002" i="4"/>
  <c r="F2005" i="13"/>
  <c r="F2002" i="6"/>
  <c r="H2009" i="13"/>
  <c r="F2003" i="5" l="1"/>
  <c r="G2003" i="13"/>
  <c r="F2003" i="9"/>
  <c r="K2013" i="13"/>
  <c r="F2003" i="10"/>
  <c r="L2001" i="13"/>
  <c r="N2001" i="13" s="1"/>
  <c r="F2003" i="6"/>
  <c r="H2015" i="13"/>
  <c r="F2004" i="12"/>
  <c r="D2014" i="13"/>
  <c r="F2004" i="3"/>
  <c r="E2008" i="13"/>
  <c r="F2003" i="11"/>
  <c r="M2013" i="13"/>
  <c r="F2003" i="8"/>
  <c r="J2012" i="13"/>
  <c r="F2003" i="4"/>
  <c r="F2004" i="13"/>
  <c r="F2003" i="7"/>
  <c r="I2005" i="13"/>
  <c r="F2004" i="8" l="1"/>
  <c r="J2005" i="13"/>
  <c r="F2004" i="6"/>
  <c r="H2014" i="13"/>
  <c r="F2004" i="11"/>
  <c r="M2012" i="13"/>
  <c r="F2004" i="10"/>
  <c r="L2004" i="13"/>
  <c r="F2005" i="3"/>
  <c r="E2005" i="13"/>
  <c r="F2004" i="9"/>
  <c r="K2010" i="13"/>
  <c r="F2004" i="4"/>
  <c r="F2013" i="13"/>
  <c r="F2005" i="12"/>
  <c r="D2007" i="13"/>
  <c r="F2004" i="7"/>
  <c r="I2002" i="13"/>
  <c r="F2004" i="5"/>
  <c r="G2005" i="13"/>
  <c r="F2005" i="10" l="1"/>
  <c r="L2010" i="13"/>
  <c r="F2005" i="9"/>
  <c r="K2011" i="13"/>
  <c r="F2005" i="11"/>
  <c r="M2004" i="13"/>
  <c r="F2005" i="7"/>
  <c r="I2004" i="13"/>
  <c r="F2005" i="4"/>
  <c r="F2011" i="13"/>
  <c r="F2005" i="6"/>
  <c r="H2003" i="13"/>
  <c r="F2006" i="12"/>
  <c r="D2010" i="13"/>
  <c r="F2006" i="3"/>
  <c r="E2009" i="13"/>
  <c r="F2005" i="5"/>
  <c r="G2007" i="13"/>
  <c r="F2005" i="8"/>
  <c r="J2004" i="13"/>
  <c r="F2007" i="12" l="1"/>
  <c r="D2012" i="13"/>
  <c r="F2006" i="7"/>
  <c r="I2014" i="13"/>
  <c r="F2006" i="11"/>
  <c r="M2009" i="13"/>
  <c r="F2006" i="8"/>
  <c r="J2015" i="13"/>
  <c r="F2006" i="6"/>
  <c r="H2005" i="13"/>
  <c r="F2006" i="5"/>
  <c r="G2011" i="13"/>
  <c r="F2006" i="9"/>
  <c r="K2004" i="13"/>
  <c r="F2007" i="3"/>
  <c r="E2011" i="13"/>
  <c r="F2006" i="4"/>
  <c r="F2002" i="13"/>
  <c r="F2006" i="10"/>
  <c r="L2012" i="13"/>
  <c r="F2007" i="8" l="1"/>
  <c r="J2014" i="13"/>
  <c r="F2007" i="9"/>
  <c r="K2007" i="13"/>
  <c r="F2007" i="11"/>
  <c r="M2010" i="13"/>
  <c r="F2007" i="5"/>
  <c r="G2012" i="13"/>
  <c r="F2007" i="7"/>
  <c r="I2012" i="13"/>
  <c r="F2007" i="6"/>
  <c r="H2011" i="13"/>
  <c r="F2008" i="12"/>
  <c r="D2006" i="13"/>
  <c r="F2007" i="10"/>
  <c r="L2007" i="13"/>
  <c r="F2007" i="4"/>
  <c r="F2009" i="13"/>
  <c r="F2008" i="3"/>
  <c r="E2007" i="13"/>
  <c r="F2009" i="12" l="1"/>
  <c r="D2002" i="13"/>
  <c r="F2008" i="5"/>
  <c r="G2013" i="13"/>
  <c r="F2009" i="3"/>
  <c r="E2014" i="13"/>
  <c r="F2008" i="6"/>
  <c r="H2004" i="13"/>
  <c r="N2004" i="13" s="1"/>
  <c r="F2008" i="11"/>
  <c r="M2011" i="13"/>
  <c r="F2008" i="4"/>
  <c r="F2006" i="13"/>
  <c r="F2008" i="9"/>
  <c r="K2015" i="13"/>
  <c r="F2008" i="10"/>
  <c r="L2015" i="13"/>
  <c r="F2008" i="7"/>
  <c r="I2011" i="13"/>
  <c r="F2008" i="8"/>
  <c r="J2013" i="13"/>
  <c r="F2009" i="8" l="1"/>
  <c r="J2007" i="13"/>
  <c r="F2009" i="4"/>
  <c r="F2014" i="13"/>
  <c r="F2010" i="3"/>
  <c r="E2013" i="13"/>
  <c r="F2009" i="7"/>
  <c r="I2013" i="13"/>
  <c r="F2009" i="5"/>
  <c r="G2010" i="13"/>
  <c r="F2009" i="10"/>
  <c r="L2011" i="13"/>
  <c r="F2009" i="11"/>
  <c r="M2008" i="13"/>
  <c r="F2010" i="12"/>
  <c r="D2013" i="13"/>
  <c r="F2009" i="9"/>
  <c r="K2014" i="13"/>
  <c r="F2009" i="6"/>
  <c r="H2012" i="13"/>
  <c r="F2011" i="3" l="1"/>
  <c r="E2010" i="13"/>
  <c r="F2010" i="4"/>
  <c r="F2007" i="13"/>
  <c r="F2010" i="5"/>
  <c r="G2014" i="13"/>
  <c r="F2010" i="8"/>
  <c r="J2011" i="13"/>
  <c r="N2011" i="13" s="1"/>
  <c r="F2010" i="10"/>
  <c r="L2009" i="13"/>
  <c r="F2010" i="7"/>
  <c r="I2007" i="13"/>
  <c r="F2010" i="6"/>
  <c r="H2013" i="13"/>
  <c r="N2013" i="13" s="1"/>
  <c r="F2010" i="9"/>
  <c r="K2009" i="13"/>
  <c r="F2011" i="12"/>
  <c r="D2015" i="13"/>
  <c r="F2010" i="11"/>
  <c r="M2003" i="13"/>
  <c r="F2011" i="6" l="1"/>
  <c r="H2006" i="13"/>
  <c r="F2011" i="5"/>
  <c r="G2006" i="13"/>
  <c r="N2006" i="13" s="1"/>
  <c r="F2011" i="7"/>
  <c r="I2009" i="13"/>
  <c r="N2009" i="13" s="1"/>
  <c r="N2007" i="13"/>
  <c r="F2011" i="4"/>
  <c r="F2010" i="13"/>
  <c r="F2012" i="12"/>
  <c r="D2003" i="13"/>
  <c r="N2003" i="13" s="1"/>
  <c r="F2011" i="11"/>
  <c r="M2005" i="13"/>
  <c r="N2005" i="13" s="1"/>
  <c r="F2012" i="3"/>
  <c r="E2012" i="13"/>
  <c r="F2011" i="10"/>
  <c r="L2008" i="13"/>
  <c r="F2011" i="9"/>
  <c r="K2012" i="13"/>
  <c r="F2011" i="8"/>
  <c r="J2009" i="13"/>
  <c r="F2013" i="3" l="1"/>
  <c r="E2015" i="13"/>
  <c r="N2015" i="13" s="1"/>
  <c r="F2012" i="11"/>
  <c r="M2002" i="13"/>
  <c r="N2002" i="13" s="1"/>
  <c r="F2012" i="9"/>
  <c r="K2008" i="13"/>
  <c r="F2012" i="7"/>
  <c r="I2008" i="13"/>
  <c r="F2012" i="10"/>
  <c r="L2014" i="13"/>
  <c r="N2014" i="13" s="1"/>
  <c r="F2013" i="12"/>
  <c r="D2029" i="13"/>
  <c r="F2012" i="5"/>
  <c r="G2015" i="13"/>
  <c r="F2012" i="8"/>
  <c r="J2008" i="13"/>
  <c r="N2012" i="13"/>
  <c r="F2012" i="4"/>
  <c r="F2015" i="13"/>
  <c r="F2012" i="6"/>
  <c r="H2010" i="13"/>
  <c r="N2010" i="13" s="1"/>
  <c r="F2013" i="8" l="1"/>
  <c r="J2023" i="13"/>
  <c r="F2013" i="7"/>
  <c r="I2020" i="13"/>
  <c r="F2013" i="5"/>
  <c r="G2016" i="13"/>
  <c r="F2013" i="9"/>
  <c r="K2016" i="13"/>
  <c r="F2013" i="6"/>
  <c r="H2016" i="13"/>
  <c r="F2014" i="12"/>
  <c r="D2022" i="13"/>
  <c r="F2013" i="11"/>
  <c r="M2027" i="13"/>
  <c r="F2013" i="10"/>
  <c r="L2024" i="13"/>
  <c r="F2014" i="3"/>
  <c r="E2016" i="13"/>
  <c r="F2013" i="4"/>
  <c r="F2016" i="13"/>
  <c r="N2008" i="13"/>
  <c r="F2014" i="9" l="1"/>
  <c r="K2023" i="13"/>
  <c r="F2014" i="11"/>
  <c r="M2025" i="13"/>
  <c r="F2014" i="5"/>
  <c r="G2022" i="13"/>
  <c r="F2014" i="4"/>
  <c r="F2019" i="13"/>
  <c r="F2014" i="7"/>
  <c r="I2027" i="13"/>
  <c r="F2015" i="3"/>
  <c r="E2022" i="13"/>
  <c r="F2014" i="6"/>
  <c r="H2019" i="13"/>
  <c r="F2014" i="10"/>
  <c r="L2016" i="13"/>
  <c r="F2015" i="12"/>
  <c r="D2016" i="13"/>
  <c r="F2014" i="8"/>
  <c r="J2020" i="13"/>
  <c r="F2015" i="10" l="1"/>
  <c r="L2021" i="13"/>
  <c r="F2015" i="4"/>
  <c r="F2028" i="13"/>
  <c r="F2015" i="6"/>
  <c r="H2018" i="13"/>
  <c r="F2015" i="5"/>
  <c r="G2028" i="13"/>
  <c r="F2015" i="11"/>
  <c r="M2018" i="13"/>
  <c r="F2015" i="7"/>
  <c r="I2023" i="13"/>
  <c r="F2015" i="8"/>
  <c r="J2027" i="13"/>
  <c r="F2016" i="3"/>
  <c r="E2017" i="13"/>
  <c r="F2016" i="12"/>
  <c r="D2020" i="13"/>
  <c r="F2015" i="9"/>
  <c r="K2017" i="13"/>
  <c r="F2016" i="5" l="1"/>
  <c r="G2018" i="13"/>
  <c r="F2016" i="6"/>
  <c r="H2024" i="13"/>
  <c r="F2016" i="8"/>
  <c r="J2024" i="13"/>
  <c r="F2016" i="9"/>
  <c r="K2021" i="13"/>
  <c r="F2016" i="7"/>
  <c r="I2024" i="13"/>
  <c r="F2016" i="4"/>
  <c r="F2022" i="13"/>
  <c r="F2017" i="12"/>
  <c r="D2028" i="13"/>
  <c r="F2016" i="11"/>
  <c r="M2022" i="13"/>
  <c r="F2016" i="10"/>
  <c r="L2017" i="13"/>
  <c r="F2017" i="3"/>
  <c r="E2019" i="13"/>
  <c r="F2017" i="9" l="1"/>
  <c r="K2019" i="13"/>
  <c r="F2018" i="12"/>
  <c r="D2023" i="13"/>
  <c r="F2017" i="8"/>
  <c r="J2026" i="13"/>
  <c r="F2017" i="4"/>
  <c r="F2018" i="13"/>
  <c r="F2017" i="6"/>
  <c r="H2017" i="13"/>
  <c r="F2017" i="11"/>
  <c r="M2024" i="13"/>
  <c r="F2018" i="3"/>
  <c r="E2025" i="13"/>
  <c r="F2017" i="10"/>
  <c r="L2023" i="13"/>
  <c r="F2017" i="7"/>
  <c r="I2030" i="13"/>
  <c r="F2017" i="5"/>
  <c r="G2017" i="13"/>
  <c r="F2019" i="3" l="1"/>
  <c r="E2018" i="13"/>
  <c r="F2018" i="8"/>
  <c r="J2017" i="13"/>
  <c r="F2018" i="5"/>
  <c r="G2019" i="13"/>
  <c r="F2019" i="12"/>
  <c r="D2018" i="13"/>
  <c r="F2018" i="11"/>
  <c r="M2019" i="13"/>
  <c r="F2018" i="6"/>
  <c r="H2023" i="13"/>
  <c r="F2018" i="7"/>
  <c r="I2026" i="13"/>
  <c r="F2018" i="9"/>
  <c r="K2030" i="13"/>
  <c r="F2018" i="10"/>
  <c r="L2026" i="13"/>
  <c r="F2018" i="4"/>
  <c r="F2017" i="13"/>
  <c r="F2019" i="9" l="1"/>
  <c r="K2026" i="13"/>
  <c r="F2020" i="12"/>
  <c r="D2026" i="13"/>
  <c r="F2019" i="5"/>
  <c r="G2021" i="13"/>
  <c r="F2019" i="7"/>
  <c r="I2021" i="13"/>
  <c r="F2019" i="6"/>
  <c r="H2025" i="13"/>
  <c r="F2019" i="8"/>
  <c r="J2021" i="13"/>
  <c r="F2019" i="4"/>
  <c r="F2025" i="13"/>
  <c r="F2019" i="10"/>
  <c r="L2030" i="13"/>
  <c r="F2019" i="11"/>
  <c r="M2020" i="13"/>
  <c r="F2020" i="3"/>
  <c r="E2028" i="13"/>
  <c r="F2020" i="10" l="1"/>
  <c r="L2018" i="13"/>
  <c r="F2020" i="7"/>
  <c r="I2017" i="13"/>
  <c r="F2020" i="4"/>
  <c r="F2029" i="13"/>
  <c r="F2020" i="5"/>
  <c r="G2025" i="13"/>
  <c r="F2020" i="8"/>
  <c r="J2022" i="13"/>
  <c r="F2021" i="12"/>
  <c r="D2017" i="13"/>
  <c r="F2021" i="3"/>
  <c r="E2021" i="13"/>
  <c r="F2020" i="11"/>
  <c r="M2028" i="13"/>
  <c r="F2020" i="6"/>
  <c r="H2026" i="13"/>
  <c r="F2020" i="9"/>
  <c r="K2020" i="13"/>
  <c r="F2021" i="5" l="1"/>
  <c r="G2029" i="13"/>
  <c r="F2021" i="4"/>
  <c r="F2021" i="13"/>
  <c r="F2021" i="9"/>
  <c r="K2018" i="13"/>
  <c r="F2022" i="12"/>
  <c r="D2025" i="13"/>
  <c r="F2021" i="6"/>
  <c r="H2021" i="13"/>
  <c r="F2021" i="8"/>
  <c r="J2018" i="13"/>
  <c r="F2021" i="7"/>
  <c r="I2018" i="13"/>
  <c r="N2018" i="13" s="1"/>
  <c r="F2022" i="3"/>
  <c r="E2020" i="13"/>
  <c r="F2021" i="11"/>
  <c r="M2026" i="13"/>
  <c r="F2021" i="10"/>
  <c r="L2025" i="13"/>
  <c r="F2023" i="3" l="1"/>
  <c r="E2029" i="13"/>
  <c r="F2023" i="12"/>
  <c r="D2027" i="13"/>
  <c r="F2022" i="7"/>
  <c r="I2025" i="13"/>
  <c r="F2022" i="9"/>
  <c r="K2025" i="13"/>
  <c r="F2022" i="10"/>
  <c r="L2019" i="13"/>
  <c r="F2022" i="8"/>
  <c r="J2030" i="13"/>
  <c r="F2022" i="4"/>
  <c r="F2020" i="13"/>
  <c r="F2022" i="11"/>
  <c r="M2021" i="13"/>
  <c r="F2022" i="6"/>
  <c r="H2029" i="13"/>
  <c r="F2022" i="5"/>
  <c r="G2020" i="13"/>
  <c r="F2023" i="11" l="1"/>
  <c r="M2023" i="13"/>
  <c r="F2023" i="9"/>
  <c r="K2024" i="13"/>
  <c r="F2023" i="4"/>
  <c r="F2024" i="13"/>
  <c r="F2023" i="7"/>
  <c r="I2019" i="13"/>
  <c r="F2023" i="5"/>
  <c r="G2026" i="13"/>
  <c r="F2023" i="8"/>
  <c r="J2019" i="13"/>
  <c r="F2024" i="12"/>
  <c r="D2021" i="13"/>
  <c r="N2021" i="13" s="1"/>
  <c r="F2023" i="6"/>
  <c r="H2020" i="13"/>
  <c r="F2023" i="10"/>
  <c r="L2029" i="13"/>
  <c r="F2024" i="3"/>
  <c r="E2026" i="13"/>
  <c r="F2024" i="4" l="1"/>
  <c r="F2027" i="13"/>
  <c r="F2025" i="12"/>
  <c r="D2019" i="13"/>
  <c r="N2019" i="13" s="1"/>
  <c r="F2024" i="8"/>
  <c r="J2025" i="13"/>
  <c r="N2025" i="13" s="1"/>
  <c r="F2024" i="10"/>
  <c r="L2027" i="13"/>
  <c r="F2024" i="9"/>
  <c r="K2029" i="13"/>
  <c r="F2024" i="6"/>
  <c r="H2027" i="13"/>
  <c r="F2024" i="5"/>
  <c r="G2024" i="13"/>
  <c r="F2024" i="11"/>
  <c r="M2017" i="13"/>
  <c r="N2017" i="13" s="1"/>
  <c r="F2025" i="3"/>
  <c r="E2024" i="13"/>
  <c r="F2024" i="7"/>
  <c r="I2016" i="13"/>
  <c r="F2025" i="11" l="1"/>
  <c r="M2030" i="13"/>
  <c r="F2025" i="10"/>
  <c r="L2020" i="13"/>
  <c r="N2020" i="13" s="1"/>
  <c r="F2025" i="5"/>
  <c r="G2027" i="13"/>
  <c r="F2025" i="8"/>
  <c r="J2016" i="13"/>
  <c r="F2025" i="6"/>
  <c r="H2022" i="13"/>
  <c r="F2026" i="12"/>
  <c r="D2024" i="13"/>
  <c r="N2024" i="13" s="1"/>
  <c r="F2025" i="7"/>
  <c r="I2028" i="13"/>
  <c r="F2026" i="3"/>
  <c r="E2027" i="13"/>
  <c r="F2025" i="9"/>
  <c r="K2027" i="13"/>
  <c r="F2025" i="4"/>
  <c r="F2030" i="13"/>
  <c r="N2027" i="13" l="1"/>
  <c r="F2027" i="3"/>
  <c r="E2023" i="13"/>
  <c r="F2026" i="8"/>
  <c r="J2029" i="13"/>
  <c r="F2026" i="7"/>
  <c r="I2029" i="13"/>
  <c r="F2026" i="5"/>
  <c r="G2030" i="13"/>
  <c r="F2027" i="12"/>
  <c r="D2030" i="13"/>
  <c r="F2026" i="10"/>
  <c r="L2022" i="13"/>
  <c r="F2026" i="6"/>
  <c r="H2030" i="13"/>
  <c r="F2026" i="4"/>
  <c r="F2026" i="13"/>
  <c r="N2026" i="13" s="1"/>
  <c r="F2026" i="9"/>
  <c r="K2022" i="13"/>
  <c r="F2026" i="11"/>
  <c r="M2029" i="13"/>
  <c r="N2029" i="13" l="1"/>
  <c r="F2027" i="6"/>
  <c r="H2028" i="13"/>
  <c r="F2027" i="7"/>
  <c r="I2022" i="13"/>
  <c r="N2022" i="13" s="1"/>
  <c r="F2027" i="11"/>
  <c r="M2016" i="13"/>
  <c r="N2016" i="13" s="1"/>
  <c r="F2027" i="10"/>
  <c r="L2028" i="13"/>
  <c r="F2027" i="8"/>
  <c r="J2028" i="13"/>
  <c r="F2027" i="9"/>
  <c r="K2028" i="13"/>
  <c r="F2028" i="12"/>
  <c r="D2033" i="13"/>
  <c r="F2028" i="3"/>
  <c r="E2030" i="13"/>
  <c r="N2030" i="13" s="1"/>
  <c r="F2027" i="4"/>
  <c r="F2023" i="13"/>
  <c r="N2023" i="13" s="1"/>
  <c r="F2027" i="5"/>
  <c r="G2023" i="13"/>
  <c r="F2028" i="5" l="1"/>
  <c r="G2035" i="13"/>
  <c r="F2028" i="9"/>
  <c r="K2034" i="13"/>
  <c r="F2028" i="11"/>
  <c r="M2032" i="13"/>
  <c r="F2028" i="4"/>
  <c r="F2035" i="13"/>
  <c r="F2028" i="7"/>
  <c r="I2038" i="13"/>
  <c r="F2029" i="3"/>
  <c r="E2033" i="13"/>
  <c r="N2028" i="13"/>
  <c r="F2028" i="8"/>
  <c r="J2034" i="13"/>
  <c r="F2028" i="6"/>
  <c r="H2032" i="13"/>
  <c r="F2029" i="12"/>
  <c r="D2036" i="13"/>
  <c r="F2028" i="10"/>
  <c r="L2036" i="13"/>
  <c r="F2029" i="4" l="1"/>
  <c r="F2033" i="13"/>
  <c r="F2029" i="6"/>
  <c r="H2031" i="13"/>
  <c r="F2029" i="8"/>
  <c r="J2031" i="13"/>
  <c r="F2029" i="10"/>
  <c r="L2040" i="13"/>
  <c r="F2029" i="11"/>
  <c r="M2038" i="13"/>
  <c r="F2030" i="12"/>
  <c r="D2031" i="13"/>
  <c r="F2030" i="3"/>
  <c r="E2031" i="13"/>
  <c r="F2029" i="9"/>
  <c r="K2036" i="13"/>
  <c r="F2029" i="7"/>
  <c r="I2034" i="13"/>
  <c r="F2029" i="5"/>
  <c r="G2033" i="13"/>
  <c r="F2030" i="10" l="1"/>
  <c r="L2034" i="13"/>
  <c r="F2030" i="8"/>
  <c r="J2038" i="13"/>
  <c r="F2030" i="6"/>
  <c r="H2040" i="13"/>
  <c r="F2031" i="3"/>
  <c r="E2035" i="13"/>
  <c r="F2030" i="5"/>
  <c r="G2031" i="13"/>
  <c r="F2030" i="7"/>
  <c r="I2037" i="13"/>
  <c r="F2031" i="12"/>
  <c r="D2032" i="13"/>
  <c r="F2030" i="11"/>
  <c r="M2034" i="13"/>
  <c r="F2030" i="4"/>
  <c r="F2042" i="13"/>
  <c r="F2030" i="9"/>
  <c r="K2040" i="13"/>
  <c r="F2032" i="12" l="1"/>
  <c r="D2035" i="13"/>
  <c r="F2031" i="6"/>
  <c r="H2035" i="13"/>
  <c r="F2031" i="9"/>
  <c r="K2031" i="13"/>
  <c r="F2031" i="7"/>
  <c r="I2031" i="13"/>
  <c r="F2031" i="8"/>
  <c r="J2039" i="13"/>
  <c r="F2031" i="5"/>
  <c r="G2032" i="13"/>
  <c r="F2031" i="4"/>
  <c r="F2031" i="13"/>
  <c r="F2031" i="10"/>
  <c r="L2033" i="13"/>
  <c r="F2031" i="11"/>
  <c r="M2039" i="13"/>
  <c r="F2032" i="3"/>
  <c r="E2041" i="13"/>
  <c r="F2032" i="10" l="1"/>
  <c r="L2039" i="13"/>
  <c r="F2032" i="7"/>
  <c r="I2040" i="13"/>
  <c r="F2032" i="4"/>
  <c r="F2041" i="13"/>
  <c r="F2032" i="9"/>
  <c r="K2037" i="13"/>
  <c r="F2033" i="3"/>
  <c r="E2032" i="13"/>
  <c r="F2032" i="5"/>
  <c r="G2043" i="13"/>
  <c r="F2032" i="6"/>
  <c r="H2039" i="13"/>
  <c r="F2032" i="11"/>
  <c r="M2044" i="13"/>
  <c r="F2032" i="8"/>
  <c r="J2040" i="13"/>
  <c r="F2033" i="12"/>
  <c r="D2045" i="13"/>
  <c r="F2033" i="9" l="1"/>
  <c r="K2033" i="13"/>
  <c r="F2033" i="6"/>
  <c r="H2038" i="13"/>
  <c r="F2033" i="4"/>
  <c r="F2032" i="13"/>
  <c r="F2033" i="7"/>
  <c r="I2039" i="13"/>
  <c r="F2034" i="12"/>
  <c r="D2044" i="13"/>
  <c r="F2034" i="3"/>
  <c r="E2034" i="13"/>
  <c r="F2033" i="5"/>
  <c r="G2041" i="13"/>
  <c r="F2033" i="8"/>
  <c r="J2036" i="13"/>
  <c r="F2033" i="11"/>
  <c r="M2043" i="13"/>
  <c r="F2033" i="10"/>
  <c r="L2042" i="13"/>
  <c r="F2034" i="4" l="1"/>
  <c r="F2037" i="13"/>
  <c r="F2035" i="3"/>
  <c r="E2042" i="13"/>
  <c r="F2034" i="6"/>
  <c r="H2041" i="13"/>
  <c r="F2034" i="5"/>
  <c r="G2036" i="13"/>
  <c r="F2034" i="11"/>
  <c r="M2037" i="13"/>
  <c r="F2035" i="12"/>
  <c r="D2042" i="13"/>
  <c r="F2034" i="10"/>
  <c r="L2037" i="13"/>
  <c r="F2034" i="8"/>
  <c r="J2032" i="13"/>
  <c r="F2034" i="7"/>
  <c r="I2036" i="13"/>
  <c r="F2034" i="9"/>
  <c r="K2035" i="13"/>
  <c r="F2035" i="10" l="1"/>
  <c r="L2031" i="13"/>
  <c r="F2035" i="6"/>
  <c r="H2033" i="13"/>
  <c r="F2036" i="12"/>
  <c r="D2041" i="13"/>
  <c r="F2036" i="3"/>
  <c r="E2037" i="13"/>
  <c r="F2035" i="9"/>
  <c r="K2032" i="13"/>
  <c r="F2035" i="7"/>
  <c r="I2032" i="13"/>
  <c r="F2035" i="11"/>
  <c r="M2031" i="13"/>
  <c r="F2035" i="4"/>
  <c r="F2043" i="13"/>
  <c r="F2035" i="8"/>
  <c r="J2037" i="13"/>
  <c r="F2035" i="5"/>
  <c r="G2037" i="13"/>
  <c r="F2036" i="4" l="1"/>
  <c r="F2036" i="13"/>
  <c r="F2037" i="3"/>
  <c r="E2036" i="13"/>
  <c r="F2036" i="11"/>
  <c r="M2035" i="13"/>
  <c r="F2037" i="12"/>
  <c r="D2038" i="13"/>
  <c r="F2036" i="7"/>
  <c r="I2033" i="13"/>
  <c r="F2036" i="6"/>
  <c r="H2034" i="13"/>
  <c r="F2036" i="5"/>
  <c r="G2034" i="13"/>
  <c r="N2031" i="13"/>
  <c r="F2036" i="8"/>
  <c r="J2035" i="13"/>
  <c r="F2036" i="9"/>
  <c r="K2039" i="13"/>
  <c r="F2036" i="10"/>
  <c r="L2032" i="13"/>
  <c r="N2032" i="13" s="1"/>
  <c r="F2037" i="8" l="1"/>
  <c r="J2033" i="13"/>
  <c r="F2038" i="12"/>
  <c r="D2034" i="13"/>
  <c r="F2037" i="5"/>
  <c r="G2042" i="13"/>
  <c r="F2037" i="11"/>
  <c r="M2045" i="13"/>
  <c r="F2037" i="10"/>
  <c r="L2035" i="13"/>
  <c r="F2038" i="3"/>
  <c r="E2039" i="13"/>
  <c r="F2037" i="9"/>
  <c r="K2041" i="13"/>
  <c r="F2037" i="7"/>
  <c r="I2035" i="13"/>
  <c r="F2037" i="6"/>
  <c r="H2037" i="13"/>
  <c r="F2037" i="4"/>
  <c r="F2044" i="13"/>
  <c r="F2038" i="7" l="1"/>
  <c r="I2041" i="13"/>
  <c r="F2038" i="11"/>
  <c r="M2041" i="13"/>
  <c r="F2038" i="9"/>
  <c r="K2042" i="13"/>
  <c r="F2038" i="4"/>
  <c r="F2038" i="13"/>
  <c r="F2038" i="5"/>
  <c r="G2044" i="13"/>
  <c r="F2039" i="3"/>
  <c r="E2044" i="13"/>
  <c r="F2039" i="12"/>
  <c r="D2043" i="13"/>
  <c r="F2038" i="6"/>
  <c r="H2043" i="13"/>
  <c r="N2035" i="13"/>
  <c r="F2038" i="10"/>
  <c r="L2038" i="13"/>
  <c r="F2038" i="8"/>
  <c r="J2044" i="13"/>
  <c r="F2039" i="4" l="1"/>
  <c r="F2034" i="13"/>
  <c r="N2034" i="13" s="1"/>
  <c r="F2040" i="12"/>
  <c r="D2039" i="13"/>
  <c r="F2039" i="8"/>
  <c r="J2041" i="13"/>
  <c r="F2039" i="9"/>
  <c r="K2043" i="13"/>
  <c r="F2040" i="3"/>
  <c r="E2038" i="13"/>
  <c r="F2039" i="10"/>
  <c r="L2043" i="13"/>
  <c r="F2039" i="11"/>
  <c r="M2040" i="13"/>
  <c r="F2039" i="5"/>
  <c r="G2040" i="13"/>
  <c r="F2039" i="6"/>
  <c r="H2036" i="13"/>
  <c r="F2039" i="7"/>
  <c r="I2044" i="13"/>
  <c r="F2040" i="9" l="1"/>
  <c r="K2038" i="13"/>
  <c r="F2040" i="11"/>
  <c r="M2036" i="13"/>
  <c r="F2040" i="7"/>
  <c r="I2042" i="13"/>
  <c r="F2041" i="12"/>
  <c r="D2040" i="13"/>
  <c r="F2040" i="8"/>
  <c r="J2043" i="13"/>
  <c r="F2040" i="6"/>
  <c r="H2044" i="13"/>
  <c r="N2036" i="13"/>
  <c r="F2040" i="4"/>
  <c r="F2039" i="13"/>
  <c r="F2040" i="10"/>
  <c r="L2041" i="13"/>
  <c r="N2041" i="13" s="1"/>
  <c r="F2041" i="3"/>
  <c r="E2043" i="13"/>
  <c r="F2040" i="5"/>
  <c r="G2038" i="13"/>
  <c r="N2038" i="13" s="1"/>
  <c r="F2041" i="10" l="1"/>
  <c r="L2044" i="13"/>
  <c r="F2041" i="4"/>
  <c r="F2040" i="13"/>
  <c r="F2041" i="7"/>
  <c r="I2043" i="13"/>
  <c r="N2043" i="13" s="1"/>
  <c r="F2041" i="6"/>
  <c r="H2042" i="13"/>
  <c r="F2041" i="8"/>
  <c r="J2045" i="13"/>
  <c r="F2041" i="11"/>
  <c r="M2033" i="13"/>
  <c r="N2033" i="13" s="1"/>
  <c r="F2041" i="5"/>
  <c r="G2039" i="13"/>
  <c r="N2039" i="13" s="1"/>
  <c r="F2042" i="3"/>
  <c r="E2040" i="13"/>
  <c r="N2040" i="13" s="1"/>
  <c r="F2042" i="12"/>
  <c r="D2037" i="13"/>
  <c r="N2037" i="13" s="1"/>
  <c r="F2041" i="9"/>
  <c r="K2045" i="13"/>
  <c r="F2042" i="7" l="1"/>
  <c r="I2045" i="13"/>
  <c r="F2042" i="11"/>
  <c r="M2042" i="13"/>
  <c r="N2042" i="13" s="1"/>
  <c r="F2043" i="12"/>
  <c r="D2049" i="13"/>
  <c r="F2042" i="8"/>
  <c r="J2042" i="13"/>
  <c r="F2042" i="4"/>
  <c r="F2045" i="13"/>
  <c r="F2043" i="3"/>
  <c r="E2045" i="13"/>
  <c r="F2042" i="9"/>
  <c r="K2044" i="13"/>
  <c r="N2044" i="13" s="1"/>
  <c r="F2042" i="6"/>
  <c r="H2045" i="13"/>
  <c r="F2042" i="10"/>
  <c r="L2045" i="13"/>
  <c r="F2042" i="5"/>
  <c r="G2045" i="13"/>
  <c r="F2043" i="6" l="1"/>
  <c r="H2050" i="13"/>
  <c r="F2043" i="8"/>
  <c r="J2046" i="13"/>
  <c r="F2043" i="9"/>
  <c r="K2046" i="13"/>
  <c r="F2044" i="12"/>
  <c r="D2053" i="13"/>
  <c r="F2043" i="5"/>
  <c r="G2050" i="13"/>
  <c r="N2045" i="13"/>
  <c r="F2044" i="3"/>
  <c r="E2048" i="13"/>
  <c r="F2043" i="11"/>
  <c r="M2056" i="13"/>
  <c r="F2043" i="10"/>
  <c r="L2051" i="13"/>
  <c r="F2043" i="4"/>
  <c r="F2050" i="13"/>
  <c r="F2043" i="7"/>
  <c r="I2046" i="13"/>
  <c r="F2045" i="12" l="1"/>
  <c r="D2046" i="13"/>
  <c r="F2044" i="9"/>
  <c r="K2051" i="13"/>
  <c r="F2044" i="7"/>
  <c r="I2053" i="13"/>
  <c r="F2045" i="3"/>
  <c r="E2047" i="13"/>
  <c r="F2044" i="8"/>
  <c r="J2053" i="13"/>
  <c r="F2044" i="5"/>
  <c r="G2046" i="13"/>
  <c r="F2044" i="11"/>
  <c r="M2053" i="13"/>
  <c r="F2044" i="4"/>
  <c r="F2054" i="13"/>
  <c r="F2044" i="10"/>
  <c r="L2047" i="13"/>
  <c r="F2044" i="6"/>
  <c r="H2047" i="13"/>
  <c r="F2045" i="4" l="1"/>
  <c r="F2048" i="13"/>
  <c r="F2046" i="3"/>
  <c r="E2046" i="13"/>
  <c r="F2045" i="11"/>
  <c r="M2060" i="13"/>
  <c r="F2045" i="7"/>
  <c r="I2052" i="13"/>
  <c r="F2045" i="5"/>
  <c r="G2057" i="13"/>
  <c r="F2045" i="9"/>
  <c r="K2049" i="13"/>
  <c r="F2045" i="6"/>
  <c r="H2048" i="13"/>
  <c r="F2045" i="10"/>
  <c r="L2046" i="13"/>
  <c r="F2045" i="8"/>
  <c r="J2058" i="13"/>
  <c r="F2046" i="12"/>
  <c r="D2048" i="13"/>
  <c r="F2046" i="7" l="1"/>
  <c r="I2058" i="13"/>
  <c r="F2046" i="10"/>
  <c r="L2055" i="13"/>
  <c r="F2046" i="6"/>
  <c r="H2051" i="13"/>
  <c r="F2046" i="11"/>
  <c r="M2058" i="13"/>
  <c r="F2047" i="12"/>
  <c r="D2056" i="13"/>
  <c r="F2046" i="9"/>
  <c r="K2054" i="13"/>
  <c r="F2047" i="3"/>
  <c r="E2050" i="13"/>
  <c r="F2046" i="8"/>
  <c r="J2051" i="13"/>
  <c r="F2046" i="5"/>
  <c r="G2047" i="13"/>
  <c r="F2046" i="4"/>
  <c r="F2056" i="13"/>
  <c r="F2047" i="6" l="1"/>
  <c r="H2055" i="13"/>
  <c r="F2048" i="3"/>
  <c r="E2051" i="13"/>
  <c r="F2047" i="4"/>
  <c r="F2046" i="13"/>
  <c r="F2047" i="10"/>
  <c r="L2049" i="13"/>
  <c r="F2047" i="5"/>
  <c r="G2049" i="13"/>
  <c r="F2048" i="12"/>
  <c r="D2052" i="13"/>
  <c r="F2047" i="7"/>
  <c r="I2051" i="13"/>
  <c r="F2047" i="9"/>
  <c r="K2048" i="13"/>
  <c r="F2047" i="8"/>
  <c r="J2052" i="13"/>
  <c r="F2047" i="11"/>
  <c r="M2052" i="13"/>
  <c r="F2048" i="9" l="1"/>
  <c r="K2047" i="13"/>
  <c r="F2048" i="10"/>
  <c r="L2052" i="13"/>
  <c r="F2048" i="4"/>
  <c r="F2047" i="13"/>
  <c r="F2048" i="11"/>
  <c r="M2059" i="13"/>
  <c r="F2048" i="7"/>
  <c r="I2048" i="13"/>
  <c r="F2049" i="3"/>
  <c r="E2049" i="13"/>
  <c r="F2048" i="8"/>
  <c r="J2047" i="13"/>
  <c r="F2048" i="5"/>
  <c r="G2055" i="13"/>
  <c r="F2049" i="12"/>
  <c r="D2055" i="13"/>
  <c r="F2048" i="6"/>
  <c r="H2058" i="13"/>
  <c r="F2049" i="8" l="1"/>
  <c r="J2049" i="13"/>
  <c r="F2049" i="4"/>
  <c r="F2057" i="13"/>
  <c r="F2049" i="6"/>
  <c r="H2052" i="13"/>
  <c r="F2050" i="3"/>
  <c r="E2054" i="13"/>
  <c r="F2050" i="12"/>
  <c r="D2057" i="13"/>
  <c r="F2049" i="7"/>
  <c r="I2054" i="13"/>
  <c r="F2049" i="10"/>
  <c r="L2048" i="13"/>
  <c r="F2049" i="5"/>
  <c r="G2048" i="13"/>
  <c r="F2049" i="11"/>
  <c r="M2049" i="13"/>
  <c r="F2049" i="9"/>
  <c r="K2055" i="13"/>
  <c r="F2051" i="3" l="1"/>
  <c r="E2056" i="13"/>
  <c r="F2050" i="6"/>
  <c r="H2046" i="13"/>
  <c r="F2050" i="9"/>
  <c r="K2057" i="13"/>
  <c r="F2050" i="7"/>
  <c r="I2047" i="13"/>
  <c r="F2050" i="11"/>
  <c r="M2057" i="13"/>
  <c r="F2051" i="12"/>
  <c r="D2047" i="13"/>
  <c r="F2050" i="4"/>
  <c r="F2055" i="13"/>
  <c r="F2050" i="10"/>
  <c r="L2054" i="13"/>
  <c r="F2050" i="5"/>
  <c r="G2054" i="13"/>
  <c r="F2050" i="8"/>
  <c r="J2054" i="13"/>
  <c r="F2051" i="7" l="1"/>
  <c r="I2049" i="13"/>
  <c r="F2051" i="9"/>
  <c r="K2050" i="13"/>
  <c r="F2051" i="8"/>
  <c r="J2059" i="13"/>
  <c r="F2051" i="6"/>
  <c r="H2057" i="13"/>
  <c r="F2051" i="4"/>
  <c r="F2059" i="13"/>
  <c r="F2052" i="12"/>
  <c r="D2054" i="13"/>
  <c r="F2051" i="5"/>
  <c r="G2059" i="13"/>
  <c r="F2051" i="11"/>
  <c r="M2050" i="13"/>
  <c r="F2051" i="10"/>
  <c r="L2050" i="13"/>
  <c r="F2052" i="3"/>
  <c r="E2055" i="13"/>
  <c r="F2053" i="3" l="1"/>
  <c r="E2057" i="13"/>
  <c r="F2052" i="10"/>
  <c r="L2057" i="13"/>
  <c r="F2052" i="6"/>
  <c r="H2053" i="13"/>
  <c r="F2052" i="5"/>
  <c r="G2052" i="13"/>
  <c r="F2052" i="8"/>
  <c r="J2048" i="13"/>
  <c r="F2053" i="12"/>
  <c r="D2050" i="13"/>
  <c r="F2052" i="9"/>
  <c r="K2053" i="13"/>
  <c r="F2052" i="4"/>
  <c r="F2051" i="13"/>
  <c r="F2052" i="11"/>
  <c r="M2046" i="13"/>
  <c r="N2046" i="13" s="1"/>
  <c r="F2052" i="7"/>
  <c r="I2056" i="13"/>
  <c r="F2053" i="4" l="1"/>
  <c r="F2049" i="13"/>
  <c r="N2049" i="13" s="1"/>
  <c r="F2053" i="5"/>
  <c r="G2056" i="13"/>
  <c r="F2053" i="9"/>
  <c r="K2052" i="13"/>
  <c r="F2053" i="6"/>
  <c r="H2049" i="13"/>
  <c r="F2054" i="12"/>
  <c r="D2060" i="13"/>
  <c r="F2053" i="10"/>
  <c r="L2058" i="13"/>
  <c r="F2053" i="8"/>
  <c r="J2056" i="13"/>
  <c r="F2053" i="7"/>
  <c r="I2050" i="13"/>
  <c r="F2053" i="11"/>
  <c r="M2055" i="13"/>
  <c r="F2054" i="3"/>
  <c r="E2052" i="13"/>
  <c r="F2054" i="6" l="1"/>
  <c r="H2059" i="13"/>
  <c r="F2054" i="8"/>
  <c r="J2060" i="13"/>
  <c r="F2054" i="10"/>
  <c r="L2056" i="13"/>
  <c r="F2054" i="9"/>
  <c r="K2060" i="13"/>
  <c r="F2055" i="3"/>
  <c r="E2059" i="13"/>
  <c r="F2054" i="5"/>
  <c r="G2051" i="13"/>
  <c r="F2055" i="12"/>
  <c r="D2059" i="13"/>
  <c r="F2054" i="11"/>
  <c r="M2047" i="13"/>
  <c r="N2047" i="13" s="1"/>
  <c r="F2054" i="7"/>
  <c r="I2060" i="13"/>
  <c r="F2054" i="4"/>
  <c r="F2052" i="13"/>
  <c r="N2052" i="13" s="1"/>
  <c r="F2055" i="4" l="1"/>
  <c r="F2053" i="13"/>
  <c r="F2055" i="5"/>
  <c r="G2053" i="13"/>
  <c r="F2055" i="10"/>
  <c r="L2060" i="13"/>
  <c r="F2055" i="8"/>
  <c r="J2050" i="13"/>
  <c r="N2050" i="13" s="1"/>
  <c r="F2055" i="7"/>
  <c r="I2059" i="13"/>
  <c r="F2056" i="3"/>
  <c r="E2053" i="13"/>
  <c r="F2055" i="11"/>
  <c r="M2051" i="13"/>
  <c r="F2055" i="6"/>
  <c r="H2054" i="13"/>
  <c r="F2056" i="12"/>
  <c r="D2058" i="13"/>
  <c r="F2055" i="9"/>
  <c r="K2058" i="13"/>
  <c r="F2056" i="6" l="1"/>
  <c r="H2060" i="13"/>
  <c r="F2056" i="8"/>
  <c r="J2055" i="13"/>
  <c r="F2056" i="11"/>
  <c r="M2048" i="13"/>
  <c r="N2048" i="13" s="1"/>
  <c r="F2056" i="10"/>
  <c r="L2053" i="13"/>
  <c r="N2053" i="13" s="1"/>
  <c r="F2057" i="3"/>
  <c r="E2060" i="13"/>
  <c r="F2056" i="5"/>
  <c r="G2060" i="13"/>
  <c r="F2056" i="9"/>
  <c r="K2056" i="13"/>
  <c r="F2057" i="12"/>
  <c r="D2051" i="13"/>
  <c r="N2051" i="13" s="1"/>
  <c r="F2056" i="7"/>
  <c r="I2055" i="13"/>
  <c r="N2055" i="13" s="1"/>
  <c r="F2056" i="4"/>
  <c r="F2060" i="13"/>
  <c r="F2057" i="4" l="1"/>
  <c r="F2058" i="13"/>
  <c r="F2057" i="5"/>
  <c r="G2058" i="13"/>
  <c r="F2057" i="11"/>
  <c r="M2054" i="13"/>
  <c r="N2054" i="13" s="1"/>
  <c r="N2060" i="13"/>
  <c r="F2057" i="7"/>
  <c r="I2057" i="13"/>
  <c r="F2058" i="3"/>
  <c r="E2058" i="13"/>
  <c r="N2058" i="13" s="1"/>
  <c r="F2057" i="8"/>
  <c r="J2057" i="13"/>
  <c r="F2058" i="12"/>
  <c r="D2065" i="13"/>
  <c r="F2057" i="6"/>
  <c r="H2056" i="13"/>
  <c r="N2056" i="13" s="1"/>
  <c r="F2057" i="9"/>
  <c r="K2059" i="13"/>
  <c r="N2059" i="13" s="1"/>
  <c r="F2057" i="10"/>
  <c r="L2059" i="13"/>
  <c r="F2058" i="6" l="1"/>
  <c r="H2066" i="13"/>
  <c r="F2058" i="7"/>
  <c r="I2062" i="13"/>
  <c r="F2058" i="11"/>
  <c r="M2072" i="13"/>
  <c r="F2058" i="8"/>
  <c r="J2062" i="13"/>
  <c r="F2058" i="5"/>
  <c r="G2063" i="13"/>
  <c r="F2058" i="10"/>
  <c r="L2061" i="13"/>
  <c r="F2059" i="3"/>
  <c r="E2066" i="13"/>
  <c r="F2059" i="12"/>
  <c r="D2062" i="13"/>
  <c r="F2058" i="9"/>
  <c r="K2061" i="13"/>
  <c r="N2057" i="13"/>
  <c r="F2058" i="4"/>
  <c r="F2066" i="13"/>
  <c r="F2060" i="12" l="1"/>
  <c r="D2070" i="13"/>
  <c r="F2059" i="8"/>
  <c r="J2061" i="13"/>
  <c r="F2060" i="3"/>
  <c r="E2063" i="13"/>
  <c r="F2059" i="11"/>
  <c r="M2068" i="13"/>
  <c r="F2059" i="10"/>
  <c r="L2067" i="13"/>
  <c r="F2059" i="4"/>
  <c r="F2064" i="13"/>
  <c r="F2059" i="7"/>
  <c r="I2061" i="13"/>
  <c r="F2059" i="5"/>
  <c r="G2064" i="13"/>
  <c r="F2059" i="9"/>
  <c r="K2065" i="13"/>
  <c r="F2059" i="6"/>
  <c r="H2068" i="13"/>
  <c r="F2060" i="5" l="1"/>
  <c r="G2062" i="13"/>
  <c r="F2060" i="11"/>
  <c r="M2061" i="13"/>
  <c r="F2060" i="7"/>
  <c r="I2071" i="13"/>
  <c r="F2061" i="3"/>
  <c r="E2064" i="13"/>
  <c r="F2060" i="6"/>
  <c r="H2072" i="13"/>
  <c r="F2060" i="4"/>
  <c r="F2063" i="13"/>
  <c r="F2060" i="8"/>
  <c r="J2065" i="13"/>
  <c r="F2060" i="9"/>
  <c r="K2069" i="13"/>
  <c r="F2060" i="10"/>
  <c r="L2069" i="13"/>
  <c r="F2061" i="12"/>
  <c r="D2063" i="13"/>
  <c r="F2062" i="12" l="1"/>
  <c r="D2066" i="13"/>
  <c r="F2061" i="10"/>
  <c r="L2065" i="13"/>
  <c r="F2061" i="9"/>
  <c r="K2064" i="13"/>
  <c r="F2062" i="3"/>
  <c r="E2062" i="13"/>
  <c r="F2061" i="8"/>
  <c r="J2063" i="13"/>
  <c r="F2061" i="7"/>
  <c r="I2067" i="13"/>
  <c r="F2061" i="4"/>
  <c r="F2067" i="13"/>
  <c r="F2061" i="11"/>
  <c r="M2073" i="13"/>
  <c r="F2061" i="6"/>
  <c r="H2074" i="13"/>
  <c r="F2061" i="5"/>
  <c r="G2061" i="13"/>
  <c r="F2063" i="3" l="1"/>
  <c r="E2061" i="13"/>
  <c r="F2062" i="4"/>
  <c r="F2062" i="13"/>
  <c r="F2062" i="9"/>
  <c r="K2067" i="13"/>
  <c r="F2062" i="11"/>
  <c r="M2074" i="13"/>
  <c r="F2062" i="5"/>
  <c r="G2066" i="13"/>
  <c r="F2062" i="7"/>
  <c r="I2065" i="13"/>
  <c r="F2062" i="10"/>
  <c r="L2064" i="13"/>
  <c r="F2062" i="8"/>
  <c r="J2069" i="13"/>
  <c r="F2062" i="6"/>
  <c r="H2061" i="13"/>
  <c r="F2063" i="12"/>
  <c r="D2064" i="13"/>
  <c r="F2063" i="6" l="1"/>
  <c r="H2063" i="13"/>
  <c r="F2063" i="8"/>
  <c r="J2067" i="13"/>
  <c r="F2063" i="11"/>
  <c r="M2062" i="13"/>
  <c r="F2063" i="10"/>
  <c r="L2063" i="13"/>
  <c r="F2063" i="9"/>
  <c r="K2062" i="13"/>
  <c r="F2063" i="7"/>
  <c r="I2069" i="13"/>
  <c r="F2063" i="4"/>
  <c r="F2070" i="13"/>
  <c r="F2064" i="12"/>
  <c r="D2071" i="13"/>
  <c r="F2063" i="5"/>
  <c r="G2070" i="13"/>
  <c r="F2064" i="3"/>
  <c r="E2074" i="13"/>
  <c r="F2064" i="4" l="1"/>
  <c r="F2061" i="13"/>
  <c r="F2064" i="11"/>
  <c r="M2063" i="13"/>
  <c r="F2065" i="3"/>
  <c r="E2071" i="13"/>
  <c r="F2064" i="8"/>
  <c r="J2064" i="13"/>
  <c r="F2064" i="5"/>
  <c r="G2065" i="13"/>
  <c r="F2064" i="7"/>
  <c r="I2063" i="13"/>
  <c r="F2064" i="6"/>
  <c r="H2064" i="13"/>
  <c r="F2065" i="12"/>
  <c r="D2073" i="13"/>
  <c r="F2064" i="10"/>
  <c r="L2062" i="13"/>
  <c r="F2064" i="9"/>
  <c r="K2066" i="13"/>
  <c r="F2065" i="8" l="1"/>
  <c r="J2068" i="13"/>
  <c r="F2066" i="3"/>
  <c r="E2067" i="13"/>
  <c r="F2065" i="6"/>
  <c r="H2067" i="13"/>
  <c r="F2065" i="9"/>
  <c r="K2063" i="13"/>
  <c r="N2063" i="13" s="1"/>
  <c r="F2065" i="7"/>
  <c r="I2064" i="13"/>
  <c r="F2065" i="10"/>
  <c r="L2066" i="13"/>
  <c r="F2065" i="11"/>
  <c r="M2067" i="13"/>
  <c r="F2066" i="12"/>
  <c r="D2068" i="13"/>
  <c r="F2065" i="5"/>
  <c r="G2074" i="13"/>
  <c r="F2065" i="4"/>
  <c r="F2065" i="13"/>
  <c r="F2066" i="11" l="1"/>
  <c r="M2071" i="13"/>
  <c r="F2066" i="6"/>
  <c r="H2070" i="13"/>
  <c r="F2066" i="4"/>
  <c r="F2074" i="13"/>
  <c r="F2066" i="10"/>
  <c r="L2073" i="13"/>
  <c r="F2067" i="3"/>
  <c r="E2065" i="13"/>
  <c r="F2066" i="5"/>
  <c r="G2067" i="13"/>
  <c r="F2066" i="7"/>
  <c r="I2068" i="13"/>
  <c r="F2066" i="8"/>
  <c r="J2070" i="13"/>
  <c r="F2067" i="12"/>
  <c r="D2069" i="13"/>
  <c r="F2066" i="9"/>
  <c r="K2068" i="13"/>
  <c r="F2067" i="8" l="1"/>
  <c r="J2071" i="13"/>
  <c r="F2067" i="10"/>
  <c r="L2071" i="13"/>
  <c r="F2067" i="7"/>
  <c r="I2066" i="13"/>
  <c r="F2067" i="4"/>
  <c r="F2073" i="13"/>
  <c r="F2067" i="9"/>
  <c r="K2070" i="13"/>
  <c r="F2067" i="5"/>
  <c r="G2073" i="13"/>
  <c r="F2067" i="6"/>
  <c r="H2062" i="13"/>
  <c r="N2062" i="13" s="1"/>
  <c r="F2068" i="12"/>
  <c r="D2067" i="13"/>
  <c r="N2067" i="13" s="1"/>
  <c r="F2068" i="3"/>
  <c r="E2068" i="13"/>
  <c r="F2067" i="11"/>
  <c r="M2069" i="13"/>
  <c r="F2068" i="4" l="1"/>
  <c r="F2072" i="13"/>
  <c r="F2068" i="6"/>
  <c r="H2071" i="13"/>
  <c r="F2068" i="7"/>
  <c r="I2072" i="13"/>
  <c r="F2069" i="12"/>
  <c r="D2061" i="13"/>
  <c r="N2061" i="13" s="1"/>
  <c r="F2068" i="11"/>
  <c r="M2065" i="13"/>
  <c r="F2068" i="5"/>
  <c r="G2075" i="13"/>
  <c r="F2069" i="3"/>
  <c r="E2073" i="13"/>
  <c r="F2068" i="10"/>
  <c r="L2072" i="13"/>
  <c r="F2068" i="9"/>
  <c r="K2075" i="13"/>
  <c r="F2068" i="8"/>
  <c r="J2072" i="13"/>
  <c r="F2070" i="12" l="1"/>
  <c r="D2075" i="13"/>
  <c r="F2069" i="7"/>
  <c r="I2073" i="13"/>
  <c r="F2069" i="8"/>
  <c r="J2073" i="13"/>
  <c r="F2069" i="5"/>
  <c r="G2068" i="13"/>
  <c r="F2069" i="6"/>
  <c r="H2065" i="13"/>
  <c r="N2065" i="13" s="1"/>
  <c r="F2069" i="11"/>
  <c r="M2066" i="13"/>
  <c r="F2070" i="3"/>
  <c r="E2070" i="13"/>
  <c r="F2069" i="9"/>
  <c r="K2072" i="13"/>
  <c r="F2069" i="10"/>
  <c r="L2068" i="13"/>
  <c r="F2069" i="4"/>
  <c r="F2075" i="13"/>
  <c r="F2070" i="9" l="1"/>
  <c r="K2073" i="13"/>
  <c r="F2070" i="5"/>
  <c r="G2071" i="13"/>
  <c r="F2071" i="3"/>
  <c r="E2072" i="13"/>
  <c r="F2070" i="8"/>
  <c r="J2066" i="13"/>
  <c r="N2066" i="13"/>
  <c r="F2070" i="4"/>
  <c r="F2069" i="13"/>
  <c r="F2070" i="11"/>
  <c r="M2064" i="13"/>
  <c r="N2064" i="13" s="1"/>
  <c r="F2070" i="7"/>
  <c r="I2074" i="13"/>
  <c r="F2070" i="10"/>
  <c r="L2070" i="13"/>
  <c r="F2070" i="6"/>
  <c r="H2069" i="13"/>
  <c r="F2071" i="12"/>
  <c r="D2074" i="13"/>
  <c r="F2071" i="8" l="1"/>
  <c r="J2075" i="13"/>
  <c r="F2072" i="3"/>
  <c r="E2075" i="13"/>
  <c r="F2071" i="11"/>
  <c r="M2070" i="13"/>
  <c r="F2071" i="4"/>
  <c r="F2071" i="13"/>
  <c r="F2071" i="5"/>
  <c r="G2072" i="13"/>
  <c r="F2071" i="7"/>
  <c r="I2070" i="13"/>
  <c r="F2071" i="10"/>
  <c r="L2075" i="13"/>
  <c r="F2072" i="12"/>
  <c r="D2072" i="13"/>
  <c r="N2072" i="13" s="1"/>
  <c r="F2071" i="6"/>
  <c r="H2073" i="13"/>
  <c r="N2073" i="13" s="1"/>
  <c r="F2071" i="9"/>
  <c r="K2071" i="13"/>
  <c r="F2073" i="12" l="1"/>
  <c r="D2085" i="13"/>
  <c r="F2072" i="4"/>
  <c r="F2068" i="13"/>
  <c r="N2068" i="13" s="1"/>
  <c r="F2072" i="10"/>
  <c r="L2074" i="13"/>
  <c r="F2072" i="11"/>
  <c r="M2075" i="13"/>
  <c r="N2070" i="13"/>
  <c r="F2072" i="7"/>
  <c r="I2075" i="13"/>
  <c r="F2073" i="3"/>
  <c r="E2069" i="13"/>
  <c r="N2069" i="13" s="1"/>
  <c r="F2072" i="6"/>
  <c r="H2075" i="13"/>
  <c r="N2075" i="13" s="1"/>
  <c r="F2072" i="5"/>
  <c r="G2069" i="13"/>
  <c r="F2072" i="9"/>
  <c r="K2074" i="13"/>
  <c r="N2071" i="13"/>
  <c r="F2072" i="8"/>
  <c r="J2074" i="13"/>
  <c r="N2074" i="13" l="1"/>
  <c r="F2073" i="6"/>
  <c r="H2078" i="13"/>
  <c r="F2073" i="11"/>
  <c r="M2085" i="13"/>
  <c r="F2073" i="8"/>
  <c r="J2077" i="13"/>
  <c r="F2074" i="3"/>
  <c r="E2076" i="13"/>
  <c r="F2073" i="10"/>
  <c r="L2077" i="13"/>
  <c r="F2073" i="4"/>
  <c r="F2077" i="13"/>
  <c r="F2073" i="9"/>
  <c r="K2077" i="13"/>
  <c r="F2073" i="7"/>
  <c r="I2077" i="13"/>
  <c r="F2073" i="5"/>
  <c r="G2078" i="13"/>
  <c r="F2074" i="12"/>
  <c r="D2079" i="13"/>
  <c r="F2075" i="12" l="1"/>
  <c r="D2078" i="13"/>
  <c r="F2074" i="5"/>
  <c r="G2077" i="13"/>
  <c r="F2074" i="7"/>
  <c r="I2076" i="13"/>
  <c r="F2075" i="3"/>
  <c r="E2077" i="13"/>
  <c r="F2074" i="9"/>
  <c r="K2083" i="13"/>
  <c r="F2074" i="8"/>
  <c r="J2076" i="13"/>
  <c r="F2074" i="4"/>
  <c r="F2078" i="13"/>
  <c r="F2074" i="11"/>
  <c r="M2079" i="13"/>
  <c r="F2074" i="10"/>
  <c r="L2080" i="13"/>
  <c r="F2074" i="6"/>
  <c r="H2082" i="13"/>
  <c r="F2076" i="3" l="1"/>
  <c r="E2078" i="13"/>
  <c r="F2075" i="11"/>
  <c r="M2076" i="13"/>
  <c r="F2075" i="4"/>
  <c r="F2088" i="13"/>
  <c r="F2075" i="7"/>
  <c r="I2082" i="13"/>
  <c r="F2075" i="8"/>
  <c r="J2085" i="13"/>
  <c r="F2075" i="5"/>
  <c r="G2084" i="13"/>
  <c r="F2075" i="10"/>
  <c r="L2083" i="13"/>
  <c r="F2075" i="9"/>
  <c r="K2081" i="13"/>
  <c r="F2075" i="6"/>
  <c r="H2076" i="13"/>
  <c r="F2076" i="12"/>
  <c r="D2087" i="13"/>
  <c r="F2076" i="9" l="1"/>
  <c r="K2078" i="13"/>
  <c r="F2076" i="7"/>
  <c r="I2080" i="13"/>
  <c r="F2076" i="10"/>
  <c r="L2081" i="13"/>
  <c r="F2076" i="4"/>
  <c r="F2084" i="13"/>
  <c r="F2077" i="12"/>
  <c r="D2080" i="13"/>
  <c r="F2076" i="5"/>
  <c r="G2076" i="13"/>
  <c r="F2076" i="11"/>
  <c r="M2081" i="13"/>
  <c r="F2076" i="6"/>
  <c r="H2079" i="13"/>
  <c r="F2076" i="8"/>
  <c r="J2082" i="13"/>
  <c r="F2077" i="3"/>
  <c r="E2079" i="13"/>
  <c r="F2077" i="11" l="1"/>
  <c r="M2082" i="13"/>
  <c r="F2077" i="10"/>
  <c r="L2084" i="13"/>
  <c r="F2077" i="5"/>
  <c r="G2088" i="13"/>
  <c r="F2077" i="7"/>
  <c r="I2085" i="13"/>
  <c r="F2078" i="12"/>
  <c r="D2076" i="13"/>
  <c r="F2077" i="8"/>
  <c r="J2081" i="13"/>
  <c r="F2077" i="9"/>
  <c r="K2080" i="13"/>
  <c r="F2078" i="3"/>
  <c r="E2081" i="13"/>
  <c r="F2077" i="6"/>
  <c r="H2087" i="13"/>
  <c r="F2077" i="4"/>
  <c r="F2083" i="13"/>
  <c r="F2078" i="7" l="1"/>
  <c r="I2086" i="13"/>
  <c r="F2078" i="9"/>
  <c r="K2082" i="13"/>
  <c r="F2078" i="4"/>
  <c r="F2076" i="13"/>
  <c r="F2078" i="8"/>
  <c r="J2080" i="13"/>
  <c r="F2078" i="5"/>
  <c r="G2083" i="13"/>
  <c r="F2078" i="10"/>
  <c r="L2087" i="13"/>
  <c r="F2079" i="12"/>
  <c r="D2082" i="13"/>
  <c r="F2078" i="6"/>
  <c r="H2080" i="13"/>
  <c r="F2079" i="3"/>
  <c r="E2088" i="13"/>
  <c r="F2078" i="11"/>
  <c r="M2086" i="13"/>
  <c r="F2079" i="8" l="1"/>
  <c r="J2079" i="13"/>
  <c r="F2080" i="12"/>
  <c r="D2083" i="13"/>
  <c r="F2079" i="4"/>
  <c r="F2086" i="13"/>
  <c r="F2079" i="6"/>
  <c r="H2081" i="13"/>
  <c r="F2079" i="11"/>
  <c r="M2078" i="13"/>
  <c r="F2079" i="10"/>
  <c r="L2082" i="13"/>
  <c r="F2079" i="9"/>
  <c r="K2076" i="13"/>
  <c r="F2080" i="3"/>
  <c r="E2086" i="13"/>
  <c r="F2079" i="5"/>
  <c r="G2081" i="13"/>
  <c r="F2079" i="7"/>
  <c r="I2079" i="13"/>
  <c r="F2080" i="9" l="1"/>
  <c r="K2084" i="13"/>
  <c r="F2080" i="4"/>
  <c r="F2079" i="13"/>
  <c r="F2080" i="7"/>
  <c r="I2084" i="13"/>
  <c r="F2080" i="10"/>
  <c r="L2079" i="13"/>
  <c r="F2081" i="12"/>
  <c r="D2089" i="13"/>
  <c r="F2080" i="5"/>
  <c r="G2080" i="13"/>
  <c r="F2080" i="11"/>
  <c r="M2084" i="13"/>
  <c r="F2080" i="8"/>
  <c r="J2086" i="13"/>
  <c r="F2081" i="3"/>
  <c r="E2080" i="13"/>
  <c r="F2080" i="6"/>
  <c r="H2089" i="13"/>
  <c r="F2081" i="11" l="1"/>
  <c r="M2088" i="13"/>
  <c r="F2081" i="7"/>
  <c r="I2089" i="13"/>
  <c r="F2081" i="6"/>
  <c r="H2084" i="13"/>
  <c r="F2081" i="4"/>
  <c r="F2081" i="13"/>
  <c r="F2082" i="3"/>
  <c r="E2087" i="13"/>
  <c r="F2082" i="12"/>
  <c r="D2081" i="13"/>
  <c r="F2081" i="9"/>
  <c r="K2079" i="13"/>
  <c r="N2079" i="13" s="1"/>
  <c r="F2081" i="5"/>
  <c r="G2079" i="13"/>
  <c r="F2081" i="8"/>
  <c r="J2089" i="13"/>
  <c r="F2081" i="10"/>
  <c r="L2088" i="13"/>
  <c r="F2082" i="9" l="1"/>
  <c r="K2090" i="13"/>
  <c r="F2082" i="10"/>
  <c r="L2078" i="13"/>
  <c r="F2083" i="12"/>
  <c r="D2077" i="13"/>
  <c r="F2082" i="6"/>
  <c r="H2086" i="13"/>
  <c r="F2082" i="8"/>
  <c r="J2083" i="13"/>
  <c r="F2083" i="3"/>
  <c r="E2083" i="13"/>
  <c r="F2082" i="7"/>
  <c r="I2081" i="13"/>
  <c r="N2081" i="13" s="1"/>
  <c r="F2082" i="5"/>
  <c r="G2086" i="13"/>
  <c r="F2082" i="4"/>
  <c r="F2080" i="13"/>
  <c r="N2080" i="13" s="1"/>
  <c r="F2082" i="11"/>
  <c r="M2080" i="13"/>
  <c r="F2083" i="5" l="1"/>
  <c r="G2087" i="13"/>
  <c r="F2083" i="6"/>
  <c r="H2077" i="13"/>
  <c r="F2083" i="11"/>
  <c r="M2083" i="13"/>
  <c r="F2083" i="7"/>
  <c r="I2088" i="13"/>
  <c r="F2084" i="12"/>
  <c r="D2084" i="13"/>
  <c r="F2083" i="4"/>
  <c r="F2090" i="13"/>
  <c r="F2084" i="3"/>
  <c r="E2084" i="13"/>
  <c r="F2083" i="10"/>
  <c r="L2076" i="13"/>
  <c r="N2076" i="13" s="1"/>
  <c r="F2083" i="8"/>
  <c r="J2090" i="13"/>
  <c r="F2083" i="9"/>
  <c r="K2087" i="13"/>
  <c r="F2084" i="7" l="1"/>
  <c r="I2083" i="13"/>
  <c r="F2084" i="11"/>
  <c r="M2087" i="13"/>
  <c r="F2085" i="3"/>
  <c r="E2082" i="13"/>
  <c r="F2084" i="9"/>
  <c r="K2088" i="13"/>
  <c r="F2084" i="4"/>
  <c r="F2082" i="13"/>
  <c r="F2084" i="6"/>
  <c r="H2085" i="13"/>
  <c r="F2085" i="12"/>
  <c r="D2086" i="13"/>
  <c r="F2084" i="8"/>
  <c r="J2087" i="13"/>
  <c r="F2084" i="10"/>
  <c r="L2085" i="13"/>
  <c r="F2084" i="5"/>
  <c r="G2082" i="13"/>
  <c r="F2085" i="9" l="1"/>
  <c r="K2086" i="13"/>
  <c r="N2086" i="13" s="1"/>
  <c r="N2082" i="13"/>
  <c r="F2086" i="3"/>
  <c r="E2089" i="13"/>
  <c r="F2085" i="6"/>
  <c r="H2083" i="13"/>
  <c r="N2083" i="13" s="1"/>
  <c r="F2085" i="11"/>
  <c r="M2090" i="13"/>
  <c r="F2085" i="5"/>
  <c r="G2090" i="13"/>
  <c r="F2085" i="10"/>
  <c r="L2086" i="13"/>
  <c r="F2085" i="4"/>
  <c r="F2087" i="13"/>
  <c r="N2087" i="13" s="1"/>
  <c r="F2085" i="7"/>
  <c r="I2087" i="13"/>
  <c r="F2086" i="12"/>
  <c r="D2088" i="13"/>
  <c r="F2085" i="8"/>
  <c r="J2088" i="13"/>
  <c r="F2086" i="4" l="1"/>
  <c r="F2085" i="13"/>
  <c r="F2086" i="6"/>
  <c r="H2088" i="13"/>
  <c r="F2086" i="8"/>
  <c r="J2078" i="13"/>
  <c r="F2086" i="10"/>
  <c r="L2090" i="13"/>
  <c r="F2087" i="3"/>
  <c r="E2090" i="13"/>
  <c r="N2088" i="13"/>
  <c r="F2086" i="5"/>
  <c r="G2089" i="13"/>
  <c r="F2087" i="12"/>
  <c r="D2090" i="13"/>
  <c r="F2086" i="9"/>
  <c r="K2085" i="13"/>
  <c r="F2086" i="7"/>
  <c r="I2078" i="13"/>
  <c r="N2078" i="13" s="1"/>
  <c r="F2086" i="11"/>
  <c r="M2089" i="13"/>
  <c r="F2087" i="10" l="1"/>
  <c r="L2089" i="13"/>
  <c r="F2087" i="8"/>
  <c r="J2084" i="13"/>
  <c r="N2084" i="13" s="1"/>
  <c r="F2087" i="11"/>
  <c r="M2077" i="13"/>
  <c r="N2077" i="13" s="1"/>
  <c r="F2087" i="5"/>
  <c r="G2085" i="13"/>
  <c r="F2087" i="6"/>
  <c r="H2090" i="13"/>
  <c r="N2090" i="13" s="1"/>
  <c r="F2088" i="12"/>
  <c r="D2096" i="13"/>
  <c r="F2087" i="7"/>
  <c r="I2090" i="13"/>
  <c r="F2088" i="3"/>
  <c r="E2085" i="13"/>
  <c r="N2085" i="13" s="1"/>
  <c r="F2087" i="9"/>
  <c r="K2089" i="13"/>
  <c r="F2087" i="4"/>
  <c r="F2089" i="13"/>
  <c r="N2089" i="13" s="1"/>
  <c r="F2089" i="3" l="1"/>
  <c r="E2091" i="13"/>
  <c r="F2088" i="5"/>
  <c r="G2093" i="13"/>
  <c r="F2088" i="7"/>
  <c r="I2100" i="13"/>
  <c r="F2088" i="11"/>
  <c r="M2105" i="13"/>
  <c r="F2088" i="4"/>
  <c r="F2093" i="13"/>
  <c r="F2089" i="12"/>
  <c r="D2095" i="13"/>
  <c r="F2088" i="8"/>
  <c r="J2099" i="13"/>
  <c r="F2088" i="9"/>
  <c r="K2098" i="13"/>
  <c r="F2088" i="6"/>
  <c r="H2094" i="13"/>
  <c r="F2088" i="10"/>
  <c r="L2100" i="13"/>
  <c r="F2089" i="11" l="1"/>
  <c r="M2092" i="13"/>
  <c r="F2089" i="9"/>
  <c r="K2093" i="13"/>
  <c r="F2089" i="7"/>
  <c r="I2099" i="13"/>
  <c r="F2089" i="10"/>
  <c r="L2098" i="13"/>
  <c r="F2090" i="12"/>
  <c r="D2104" i="13"/>
  <c r="F2089" i="8"/>
  <c r="J2100" i="13"/>
  <c r="F2089" i="5"/>
  <c r="G2091" i="13"/>
  <c r="F2089" i="6"/>
  <c r="H2097" i="13"/>
  <c r="F2089" i="4"/>
  <c r="F2091" i="13"/>
  <c r="F2090" i="3"/>
  <c r="E2101" i="13"/>
  <c r="F2090" i="6" l="1"/>
  <c r="H2091" i="13"/>
  <c r="F2090" i="10"/>
  <c r="L2093" i="13"/>
  <c r="F2090" i="5"/>
  <c r="G2092" i="13"/>
  <c r="F2090" i="7"/>
  <c r="I2091" i="13"/>
  <c r="F2091" i="3"/>
  <c r="E2093" i="13"/>
  <c r="F2090" i="9"/>
  <c r="K2099" i="13"/>
  <c r="F2090" i="8"/>
  <c r="J2091" i="13"/>
  <c r="F2090" i="4"/>
  <c r="F2101" i="13"/>
  <c r="F2091" i="12"/>
  <c r="D2094" i="13"/>
  <c r="F2090" i="11"/>
  <c r="M2104" i="13"/>
  <c r="F2091" i="7" l="1"/>
  <c r="I2102" i="13"/>
  <c r="F2091" i="5"/>
  <c r="G2101" i="13"/>
  <c r="F2091" i="8"/>
  <c r="J2098" i="13"/>
  <c r="F2091" i="9"/>
  <c r="K2091" i="13"/>
  <c r="F2091" i="10"/>
  <c r="L2092" i="13"/>
  <c r="F2091" i="4"/>
  <c r="F2094" i="13"/>
  <c r="F2091" i="11"/>
  <c r="M2097" i="13"/>
  <c r="F2092" i="12"/>
  <c r="D2092" i="13"/>
  <c r="F2092" i="3"/>
  <c r="E2092" i="13"/>
  <c r="F2091" i="6"/>
  <c r="H2096" i="13"/>
  <c r="F2092" i="9" l="1"/>
  <c r="K2094" i="13"/>
  <c r="F2093" i="12"/>
  <c r="D2103" i="13"/>
  <c r="F2092" i="8"/>
  <c r="J2097" i="13"/>
  <c r="F2092" i="6"/>
  <c r="H2092" i="13"/>
  <c r="F2092" i="4"/>
  <c r="F2103" i="13"/>
  <c r="F2092" i="5"/>
  <c r="G2094" i="13"/>
  <c r="F2092" i="10"/>
  <c r="L2096" i="13"/>
  <c r="F2092" i="11"/>
  <c r="M2100" i="13"/>
  <c r="F2093" i="3"/>
  <c r="E2094" i="13"/>
  <c r="F2092" i="7"/>
  <c r="I2097" i="13"/>
  <c r="F2093" i="11" l="1"/>
  <c r="M2095" i="13"/>
  <c r="F2093" i="6"/>
  <c r="H2093" i="13"/>
  <c r="F2093" i="10"/>
  <c r="L2094" i="13"/>
  <c r="F2093" i="8"/>
  <c r="J2095" i="13"/>
  <c r="F2093" i="5"/>
  <c r="G2096" i="13"/>
  <c r="F2094" i="12"/>
  <c r="D2097" i="13"/>
  <c r="F2093" i="7"/>
  <c r="I2092" i="13"/>
  <c r="F2094" i="3"/>
  <c r="E2096" i="13"/>
  <c r="F2093" i="4"/>
  <c r="F2096" i="13"/>
  <c r="F2093" i="9"/>
  <c r="K2095" i="13"/>
  <c r="F2094" i="7" l="1"/>
  <c r="I2095" i="13"/>
  <c r="F2094" i="8"/>
  <c r="J2102" i="13"/>
  <c r="F2094" i="10"/>
  <c r="L2091" i="13"/>
  <c r="F2095" i="12"/>
  <c r="D2098" i="13"/>
  <c r="F2094" i="6"/>
  <c r="H2101" i="13"/>
  <c r="F2094" i="9"/>
  <c r="K2100" i="13"/>
  <c r="F2094" i="4"/>
  <c r="F2098" i="13"/>
  <c r="F2094" i="5"/>
  <c r="G2095" i="13"/>
  <c r="F2095" i="3"/>
  <c r="E2095" i="13"/>
  <c r="F2094" i="11"/>
  <c r="M2102" i="13"/>
  <c r="F2096" i="12" l="1"/>
  <c r="D2091" i="13"/>
  <c r="F2095" i="4"/>
  <c r="F2092" i="13"/>
  <c r="F2095" i="10"/>
  <c r="L2102" i="13"/>
  <c r="F2095" i="11"/>
  <c r="M2099" i="13"/>
  <c r="F2095" i="9"/>
  <c r="K2102" i="13"/>
  <c r="F2096" i="3"/>
  <c r="E2097" i="13"/>
  <c r="F2095" i="8"/>
  <c r="J2092" i="13"/>
  <c r="F2095" i="6"/>
  <c r="H2102" i="13"/>
  <c r="F2095" i="5"/>
  <c r="G2097" i="13"/>
  <c r="F2095" i="7"/>
  <c r="I2103" i="13"/>
  <c r="F2096" i="11" l="1"/>
  <c r="M2091" i="13"/>
  <c r="F2096" i="10"/>
  <c r="L2099" i="13"/>
  <c r="F2097" i="3"/>
  <c r="E2098" i="13"/>
  <c r="F2096" i="7"/>
  <c r="I2098" i="13"/>
  <c r="F2096" i="4"/>
  <c r="F2095" i="13"/>
  <c r="N2091" i="13"/>
  <c r="F2096" i="6"/>
  <c r="H2095" i="13"/>
  <c r="F2096" i="8"/>
  <c r="J2093" i="13"/>
  <c r="F2096" i="5"/>
  <c r="G2103" i="13"/>
  <c r="F2096" i="9"/>
  <c r="K2092" i="13"/>
  <c r="N2092" i="13" s="1"/>
  <c r="F2097" i="12"/>
  <c r="D2101" i="13"/>
  <c r="F2098" i="12" l="1"/>
  <c r="D2099" i="13"/>
  <c r="F2097" i="6"/>
  <c r="H2103" i="13"/>
  <c r="F2098" i="3"/>
  <c r="E2104" i="13"/>
  <c r="F2097" i="8"/>
  <c r="J2103" i="13"/>
  <c r="F2097" i="10"/>
  <c r="L2105" i="13"/>
  <c r="F2097" i="9"/>
  <c r="K2105" i="13"/>
  <c r="F2097" i="4"/>
  <c r="F2105" i="13"/>
  <c r="F2097" i="5"/>
  <c r="G2099" i="13"/>
  <c r="F2097" i="7"/>
  <c r="I2096" i="13"/>
  <c r="F2097" i="11"/>
  <c r="M2093" i="13"/>
  <c r="F2098" i="4" l="1"/>
  <c r="F2097" i="13"/>
  <c r="F2098" i="11"/>
  <c r="M2103" i="13"/>
  <c r="F2098" i="9"/>
  <c r="K2097" i="13"/>
  <c r="F2099" i="3"/>
  <c r="E2099" i="13"/>
  <c r="F2098" i="6"/>
  <c r="H2100" i="13"/>
  <c r="F2098" i="8"/>
  <c r="J2096" i="13"/>
  <c r="F2098" i="7"/>
  <c r="I2093" i="13"/>
  <c r="F2098" i="10"/>
  <c r="L2095" i="13"/>
  <c r="N2095" i="13" s="1"/>
  <c r="F2098" i="5"/>
  <c r="G2098" i="13"/>
  <c r="F2099" i="12"/>
  <c r="D2093" i="13"/>
  <c r="F2099" i="9" l="1"/>
  <c r="K2101" i="13"/>
  <c r="F2099" i="8"/>
  <c r="J2094" i="13"/>
  <c r="F2100" i="3"/>
  <c r="E2103" i="13"/>
  <c r="F2099" i="7"/>
  <c r="I2094" i="13"/>
  <c r="F2099" i="5"/>
  <c r="G2105" i="13"/>
  <c r="F2099" i="11"/>
  <c r="M2096" i="13"/>
  <c r="N2093" i="13"/>
  <c r="F2099" i="6"/>
  <c r="H2098" i="13"/>
  <c r="F2100" i="12"/>
  <c r="D2100" i="13"/>
  <c r="F2099" i="10"/>
  <c r="L2101" i="13"/>
  <c r="F2099" i="4"/>
  <c r="F2099" i="13"/>
  <c r="F2100" i="7" l="1"/>
  <c r="I2104" i="13"/>
  <c r="F2100" i="4"/>
  <c r="F2104" i="13"/>
  <c r="F2100" i="6"/>
  <c r="H2104" i="13"/>
  <c r="F2101" i="3"/>
  <c r="E2105" i="13"/>
  <c r="F2100" i="11"/>
  <c r="M2094" i="13"/>
  <c r="N2094" i="13" s="1"/>
  <c r="F2100" i="8"/>
  <c r="J2101" i="13"/>
  <c r="F2101" i="12"/>
  <c r="D2102" i="13"/>
  <c r="F2100" i="10"/>
  <c r="L2097" i="13"/>
  <c r="N2097" i="13" s="1"/>
  <c r="F2100" i="5"/>
  <c r="G2102" i="13"/>
  <c r="F2100" i="9"/>
  <c r="K2096" i="13"/>
  <c r="N2096" i="13" s="1"/>
  <c r="F2101" i="8" l="1"/>
  <c r="J2105" i="13"/>
  <c r="F2101" i="6"/>
  <c r="H2099" i="13"/>
  <c r="N2099" i="13" s="1"/>
  <c r="F2101" i="9"/>
  <c r="K2103" i="13"/>
  <c r="F2101" i="11"/>
  <c r="M2098" i="13"/>
  <c r="N2098" i="13" s="1"/>
  <c r="F2101" i="4"/>
  <c r="F2102" i="13"/>
  <c r="F2101" i="5"/>
  <c r="G2104" i="13"/>
  <c r="F2101" i="10"/>
  <c r="L2104" i="13"/>
  <c r="F2102" i="12"/>
  <c r="D2105" i="13"/>
  <c r="F2102" i="3"/>
  <c r="E2100" i="13"/>
  <c r="F2101" i="7"/>
  <c r="I2105" i="13"/>
  <c r="F2102" i="10" l="1"/>
  <c r="L2103" i="13"/>
  <c r="N2103" i="13" s="1"/>
  <c r="F2102" i="9"/>
  <c r="K2104" i="13"/>
  <c r="F2102" i="11"/>
  <c r="M2101" i="13"/>
  <c r="F2102" i="7"/>
  <c r="I2101" i="13"/>
  <c r="F2102" i="5"/>
  <c r="G2100" i="13"/>
  <c r="F2103" i="3"/>
  <c r="E2102" i="13"/>
  <c r="N2102" i="13" s="1"/>
  <c r="F2102" i="6"/>
  <c r="H2105" i="13"/>
  <c r="N2105" i="13" s="1"/>
  <c r="F2102" i="4"/>
  <c r="F2100" i="13"/>
  <c r="N2100" i="13" s="1"/>
  <c r="F2103" i="12"/>
  <c r="D2120" i="13"/>
  <c r="F2102" i="8"/>
  <c r="J2104" i="13"/>
  <c r="N2104" i="13" s="1"/>
  <c r="F2103" i="8" l="1"/>
  <c r="J2109" i="13"/>
  <c r="F2103" i="6"/>
  <c r="H2114" i="13"/>
  <c r="F2103" i="11"/>
  <c r="M2110" i="13"/>
  <c r="F2104" i="12"/>
  <c r="D2106" i="13"/>
  <c r="F2104" i="3"/>
  <c r="E2106" i="13"/>
  <c r="F2103" i="9"/>
  <c r="K2107" i="13"/>
  <c r="F2103" i="5"/>
  <c r="G2106" i="13"/>
  <c r="F2103" i="10"/>
  <c r="L2107" i="13"/>
  <c r="N2101" i="13"/>
  <c r="F2103" i="4"/>
  <c r="F2112" i="13"/>
  <c r="F2103" i="7"/>
  <c r="I2109" i="13"/>
  <c r="F2104" i="10" l="1"/>
  <c r="L2106" i="13"/>
  <c r="F2105" i="12"/>
  <c r="D2114" i="13"/>
  <c r="F2104" i="7"/>
  <c r="I2106" i="13"/>
  <c r="F2104" i="5"/>
  <c r="G2112" i="13"/>
  <c r="F2104" i="11"/>
  <c r="M2109" i="13"/>
  <c r="F2104" i="4"/>
  <c r="F2117" i="13"/>
  <c r="F2104" i="9"/>
  <c r="K2106" i="13"/>
  <c r="F2104" i="6"/>
  <c r="H2113" i="13"/>
  <c r="F2105" i="3"/>
  <c r="E2112" i="13"/>
  <c r="F2104" i="8"/>
  <c r="J2108" i="13"/>
  <c r="F2105" i="6" l="1"/>
  <c r="H2111" i="13"/>
  <c r="F2105" i="5"/>
  <c r="G2108" i="13"/>
  <c r="F2105" i="9"/>
  <c r="K2117" i="13"/>
  <c r="F2105" i="7"/>
  <c r="I2118" i="13"/>
  <c r="F2105" i="8"/>
  <c r="J2106" i="13"/>
  <c r="F2105" i="4"/>
  <c r="F2110" i="13"/>
  <c r="F2106" i="12"/>
  <c r="D2112" i="13"/>
  <c r="F2106" i="3"/>
  <c r="E2108" i="13"/>
  <c r="F2105" i="11"/>
  <c r="M2116" i="13"/>
  <c r="F2105" i="10"/>
  <c r="L2108" i="13"/>
  <c r="F2106" i="7" l="1"/>
  <c r="I2119" i="13"/>
  <c r="F2107" i="3"/>
  <c r="E2115" i="13"/>
  <c r="F2107" i="12"/>
  <c r="D2107" i="13"/>
  <c r="F2106" i="9"/>
  <c r="K2114" i="13"/>
  <c r="F2106" i="10"/>
  <c r="L2109" i="13"/>
  <c r="F2106" i="5"/>
  <c r="G2110" i="13"/>
  <c r="F2106" i="11"/>
  <c r="M2106" i="13"/>
  <c r="F2106" i="8"/>
  <c r="J2119" i="13"/>
  <c r="F2106" i="4"/>
  <c r="F2107" i="13"/>
  <c r="F2106" i="6"/>
  <c r="H2109" i="13"/>
  <c r="F2107" i="8" l="1"/>
  <c r="J2107" i="13"/>
  <c r="F2107" i="9"/>
  <c r="K2111" i="13"/>
  <c r="F2107" i="11"/>
  <c r="M2118" i="13"/>
  <c r="F2108" i="12"/>
  <c r="D2111" i="13"/>
  <c r="F2107" i="6"/>
  <c r="H2106" i="13"/>
  <c r="F2107" i="5"/>
  <c r="G2115" i="13"/>
  <c r="F2108" i="3"/>
  <c r="E2113" i="13"/>
  <c r="F2107" i="4"/>
  <c r="F2108" i="13"/>
  <c r="F2107" i="10"/>
  <c r="L2114" i="13"/>
  <c r="F2107" i="7"/>
  <c r="I2108" i="13"/>
  <c r="F2108" i="4" l="1"/>
  <c r="F2113" i="13"/>
  <c r="F2109" i="12"/>
  <c r="D2115" i="13"/>
  <c r="F2109" i="3"/>
  <c r="E2110" i="13"/>
  <c r="F2108" i="11"/>
  <c r="M2119" i="13"/>
  <c r="F2108" i="5"/>
  <c r="G2107" i="13"/>
  <c r="F2108" i="9"/>
  <c r="K2113" i="13"/>
  <c r="F2108" i="10"/>
  <c r="L2111" i="13"/>
  <c r="F2108" i="6"/>
  <c r="H2107" i="13"/>
  <c r="F2108" i="7"/>
  <c r="I2107" i="13"/>
  <c r="F2108" i="8"/>
  <c r="J2116" i="13"/>
  <c r="F2109" i="6" l="1"/>
  <c r="H2118" i="13"/>
  <c r="F2109" i="11"/>
  <c r="M2107" i="13"/>
  <c r="F2109" i="10"/>
  <c r="L2115" i="13"/>
  <c r="F2110" i="3"/>
  <c r="E2107" i="13"/>
  <c r="N2107" i="13" s="1"/>
  <c r="F2109" i="8"/>
  <c r="J2118" i="13"/>
  <c r="F2109" i="9"/>
  <c r="K2108" i="13"/>
  <c r="F2110" i="12"/>
  <c r="D2116" i="13"/>
  <c r="F2109" i="7"/>
  <c r="I2111" i="13"/>
  <c r="F2109" i="5"/>
  <c r="G2113" i="13"/>
  <c r="F2109" i="4"/>
  <c r="F2106" i="13"/>
  <c r="N2106" i="13" s="1"/>
  <c r="F2111" i="3" l="1"/>
  <c r="E2117" i="13"/>
  <c r="F2111" i="12"/>
  <c r="D2108" i="13"/>
  <c r="F2110" i="10"/>
  <c r="L2110" i="13"/>
  <c r="F2110" i="9"/>
  <c r="K2109" i="13"/>
  <c r="F2110" i="4"/>
  <c r="F2115" i="13"/>
  <c r="F2110" i="11"/>
  <c r="M2117" i="13"/>
  <c r="F2110" i="7"/>
  <c r="I2110" i="13"/>
  <c r="F2110" i="5"/>
  <c r="G2109" i="13"/>
  <c r="F2110" i="8"/>
  <c r="J2111" i="13"/>
  <c r="F2110" i="6"/>
  <c r="H2120" i="13"/>
  <c r="F2111" i="5" l="1"/>
  <c r="G2116" i="13"/>
  <c r="F2111" i="9"/>
  <c r="K2116" i="13"/>
  <c r="F2111" i="7"/>
  <c r="I2115" i="13"/>
  <c r="F2111" i="10"/>
  <c r="L2113" i="13"/>
  <c r="F2111" i="6"/>
  <c r="H2112" i="13"/>
  <c r="F2111" i="11"/>
  <c r="M2111" i="13"/>
  <c r="F2112" i="12"/>
  <c r="D2110" i="13"/>
  <c r="F2111" i="8"/>
  <c r="J2110" i="13"/>
  <c r="F2111" i="4"/>
  <c r="F2111" i="13"/>
  <c r="F2112" i="3"/>
  <c r="E2116" i="13"/>
  <c r="F2112" i="10" l="1"/>
  <c r="L2117" i="13"/>
  <c r="F2112" i="7"/>
  <c r="I2114" i="13"/>
  <c r="F2113" i="3"/>
  <c r="E2111" i="13"/>
  <c r="F2112" i="9"/>
  <c r="K2110" i="13"/>
  <c r="F2112" i="11"/>
  <c r="M2115" i="13"/>
  <c r="F2112" i="4"/>
  <c r="F2116" i="13"/>
  <c r="F2113" i="12"/>
  <c r="D2109" i="13"/>
  <c r="F2112" i="6"/>
  <c r="H2117" i="13"/>
  <c r="F2112" i="8"/>
  <c r="J2112" i="13"/>
  <c r="F2112" i="5"/>
  <c r="G2117" i="13"/>
  <c r="F2114" i="3" l="1"/>
  <c r="E2109" i="13"/>
  <c r="N2109" i="13" s="1"/>
  <c r="F2114" i="12"/>
  <c r="D2119" i="13"/>
  <c r="F2113" i="4"/>
  <c r="F2109" i="13"/>
  <c r="F2113" i="7"/>
  <c r="I2116" i="13"/>
  <c r="F2113" i="8"/>
  <c r="J2114" i="13"/>
  <c r="F2113" i="11"/>
  <c r="M2113" i="13"/>
  <c r="F2113" i="6"/>
  <c r="H2108" i="13"/>
  <c r="F2113" i="9"/>
  <c r="K2115" i="13"/>
  <c r="F2113" i="10"/>
  <c r="L2112" i="13"/>
  <c r="F2113" i="5"/>
  <c r="G2120" i="13"/>
  <c r="F2114" i="6" l="1"/>
  <c r="H2116" i="13"/>
  <c r="F2114" i="4"/>
  <c r="F2120" i="13"/>
  <c r="F2114" i="5"/>
  <c r="G2111" i="13"/>
  <c r="N2111" i="13" s="1"/>
  <c r="F2114" i="11"/>
  <c r="M2108" i="13"/>
  <c r="N2108" i="13" s="1"/>
  <c r="F2115" i="12"/>
  <c r="D2113" i="13"/>
  <c r="F2114" i="10"/>
  <c r="L2118" i="13"/>
  <c r="F2114" i="8"/>
  <c r="J2115" i="13"/>
  <c r="F2115" i="3"/>
  <c r="E2120" i="13"/>
  <c r="F2114" i="9"/>
  <c r="K2112" i="13"/>
  <c r="F2114" i="7"/>
  <c r="I2117" i="13"/>
  <c r="F2115" i="8" l="1"/>
  <c r="J2113" i="13"/>
  <c r="F2115" i="5"/>
  <c r="G2114" i="13"/>
  <c r="F2115" i="10"/>
  <c r="L2116" i="13"/>
  <c r="N2116" i="13" s="1"/>
  <c r="F2115" i="4"/>
  <c r="F2119" i="13"/>
  <c r="F2115" i="7"/>
  <c r="I2112" i="13"/>
  <c r="F2116" i="12"/>
  <c r="D2118" i="13"/>
  <c r="F2115" i="9"/>
  <c r="K2118" i="13"/>
  <c r="F2115" i="6"/>
  <c r="H2110" i="13"/>
  <c r="N2110" i="13" s="1"/>
  <c r="F2116" i="3"/>
  <c r="E2114" i="13"/>
  <c r="F2115" i="11"/>
  <c r="M2114" i="13"/>
  <c r="F2116" i="6" l="1"/>
  <c r="H2119" i="13"/>
  <c r="F2116" i="4"/>
  <c r="F2114" i="13"/>
  <c r="N2114" i="13" s="1"/>
  <c r="F2116" i="9"/>
  <c r="K2119" i="13"/>
  <c r="F2116" i="10"/>
  <c r="L2119" i="13"/>
  <c r="F2116" i="11"/>
  <c r="M2120" i="13"/>
  <c r="F2116" i="5"/>
  <c r="G2119" i="13"/>
  <c r="F2117" i="3"/>
  <c r="E2119" i="13"/>
  <c r="F2116" i="7"/>
  <c r="I2113" i="13"/>
  <c r="N2113" i="13" s="1"/>
  <c r="F2117" i="12"/>
  <c r="D2117" i="13"/>
  <c r="F2116" i="8"/>
  <c r="J2117" i="13"/>
  <c r="N2119" i="13" l="1"/>
  <c r="F2118" i="3"/>
  <c r="E2118" i="13"/>
  <c r="F2117" i="10"/>
  <c r="L2120" i="13"/>
  <c r="N2117" i="13"/>
  <c r="F2117" i="5"/>
  <c r="G2118" i="13"/>
  <c r="F2117" i="9"/>
  <c r="K2120" i="13"/>
  <c r="F2118" i="12"/>
  <c r="D2121" i="13"/>
  <c r="F2117" i="8"/>
  <c r="J2120" i="13"/>
  <c r="F2117" i="4"/>
  <c r="F2118" i="13"/>
  <c r="F2117" i="7"/>
  <c r="I2120" i="13"/>
  <c r="F2117" i="11"/>
  <c r="M2112" i="13"/>
  <c r="N2112" i="13" s="1"/>
  <c r="F2117" i="6"/>
  <c r="H2115" i="13"/>
  <c r="N2115" i="13" s="1"/>
  <c r="F2118" i="4" l="1"/>
  <c r="F2122" i="13"/>
  <c r="F2118" i="5"/>
  <c r="G2123" i="13"/>
  <c r="F2118" i="6"/>
  <c r="H2132" i="13"/>
  <c r="F2118" i="8"/>
  <c r="J2121" i="13"/>
  <c r="F2118" i="10"/>
  <c r="L2124" i="13"/>
  <c r="F2118" i="11"/>
  <c r="M2122" i="13"/>
  <c r="N2118" i="13"/>
  <c r="F2119" i="12"/>
  <c r="D2126" i="13"/>
  <c r="F2119" i="3"/>
  <c r="E2128" i="13"/>
  <c r="N2120" i="13"/>
  <c r="F2118" i="7"/>
  <c r="I2121" i="13"/>
  <c r="F2118" i="9"/>
  <c r="K2129" i="13"/>
  <c r="F2120" i="12" l="1"/>
  <c r="D2130" i="13"/>
  <c r="F2119" i="8"/>
  <c r="J2122" i="13"/>
  <c r="F2119" i="6"/>
  <c r="H2127" i="13"/>
  <c r="F2119" i="11"/>
  <c r="M2127" i="13"/>
  <c r="F2119" i="5"/>
  <c r="G2122" i="13"/>
  <c r="F2119" i="9"/>
  <c r="K2124" i="13"/>
  <c r="F2119" i="7"/>
  <c r="I2122" i="13"/>
  <c r="F2119" i="10"/>
  <c r="L2123" i="13"/>
  <c r="F2120" i="3"/>
  <c r="E2127" i="13"/>
  <c r="F2119" i="4"/>
  <c r="F2123" i="13"/>
  <c r="F2120" i="10" l="1"/>
  <c r="L2129" i="13"/>
  <c r="F2120" i="11"/>
  <c r="M2125" i="13"/>
  <c r="F2120" i="7"/>
  <c r="I2125" i="13"/>
  <c r="F2120" i="6"/>
  <c r="H2124" i="13"/>
  <c r="F2120" i="9"/>
  <c r="K2121" i="13"/>
  <c r="F2120" i="8"/>
  <c r="J2126" i="13"/>
  <c r="F2120" i="4"/>
  <c r="F2128" i="13"/>
  <c r="F2120" i="5"/>
  <c r="G2127" i="13"/>
  <c r="F2121" i="3"/>
  <c r="E2122" i="13"/>
  <c r="F2121" i="12"/>
  <c r="D2123" i="13"/>
  <c r="F2121" i="5" l="1"/>
  <c r="G2128" i="13"/>
  <c r="F2121" i="6"/>
  <c r="H2125" i="13"/>
  <c r="F2121" i="4"/>
  <c r="F2131" i="13"/>
  <c r="F2121" i="7"/>
  <c r="I2126" i="13"/>
  <c r="F2122" i="12"/>
  <c r="D2134" i="13"/>
  <c r="F2121" i="8"/>
  <c r="J2125" i="13"/>
  <c r="F2121" i="11"/>
  <c r="M2126" i="13"/>
  <c r="F2122" i="3"/>
  <c r="E2121" i="13"/>
  <c r="F2121" i="9"/>
  <c r="K2123" i="13"/>
  <c r="F2121" i="10"/>
  <c r="L2122" i="13"/>
  <c r="F2123" i="3" l="1"/>
  <c r="E2123" i="13"/>
  <c r="F2122" i="7"/>
  <c r="I2128" i="13"/>
  <c r="F2122" i="11"/>
  <c r="M2121" i="13"/>
  <c r="F2122" i="4"/>
  <c r="F2121" i="13"/>
  <c r="F2122" i="8"/>
  <c r="J2123" i="13"/>
  <c r="F2122" i="6"/>
  <c r="H2122" i="13"/>
  <c r="F2123" i="12"/>
  <c r="D2133" i="13"/>
  <c r="F2122" i="10"/>
  <c r="L2126" i="13"/>
  <c r="F2122" i="9"/>
  <c r="K2133" i="13"/>
  <c r="F2122" i="5"/>
  <c r="G2131" i="13"/>
  <c r="F2123" i="4" l="1"/>
  <c r="F2127" i="13"/>
  <c r="F2123" i="11"/>
  <c r="M2134" i="13"/>
  <c r="F2123" i="5"/>
  <c r="G2121" i="13"/>
  <c r="F2123" i="6"/>
  <c r="H2126" i="13"/>
  <c r="F2123" i="7"/>
  <c r="I2129" i="13"/>
  <c r="F2123" i="8"/>
  <c r="J2124" i="13"/>
  <c r="F2124" i="3"/>
  <c r="E2130" i="13"/>
  <c r="F2124" i="12"/>
  <c r="D2131" i="13"/>
  <c r="F2123" i="9"/>
  <c r="K2131" i="13"/>
  <c r="F2123" i="10"/>
  <c r="L2130" i="13"/>
  <c r="F2124" i="5" l="1"/>
  <c r="G2125" i="13"/>
  <c r="F2124" i="8"/>
  <c r="J2133" i="13"/>
  <c r="F2124" i="11"/>
  <c r="M2129" i="13"/>
  <c r="F2124" i="7"/>
  <c r="I2123" i="13"/>
  <c r="F2124" i="4"/>
  <c r="F2124" i="13"/>
  <c r="F2125" i="3"/>
  <c r="E2134" i="13"/>
  <c r="F2124" i="10"/>
  <c r="L2121" i="13"/>
  <c r="N2121" i="13" s="1"/>
  <c r="F2124" i="9"/>
  <c r="K2130" i="13"/>
  <c r="F2125" i="12"/>
  <c r="D2129" i="13"/>
  <c r="F2124" i="6"/>
  <c r="H2121" i="13"/>
  <c r="F2125" i="9" l="1"/>
  <c r="K2132" i="13"/>
  <c r="F2125" i="7"/>
  <c r="I2124" i="13"/>
  <c r="F2125" i="10"/>
  <c r="L2125" i="13"/>
  <c r="F2125" i="11"/>
  <c r="M2135" i="13"/>
  <c r="F2126" i="3"/>
  <c r="E2124" i="13"/>
  <c r="F2125" i="6"/>
  <c r="H2133" i="13"/>
  <c r="F2125" i="8"/>
  <c r="J2129" i="13"/>
  <c r="F2125" i="4"/>
  <c r="F2125" i="13"/>
  <c r="F2126" i="12"/>
  <c r="D2132" i="13"/>
  <c r="F2125" i="5"/>
  <c r="G2130" i="13"/>
  <c r="F2126" i="4" l="1"/>
  <c r="F2130" i="13"/>
  <c r="F2126" i="11"/>
  <c r="M2133" i="13"/>
  <c r="F2126" i="8"/>
  <c r="J2128" i="13"/>
  <c r="F2126" i="10"/>
  <c r="L2132" i="13"/>
  <c r="F2126" i="6"/>
  <c r="H2129" i="13"/>
  <c r="F2127" i="12"/>
  <c r="D2127" i="13"/>
  <c r="F2126" i="7"/>
  <c r="I2127" i="13"/>
  <c r="F2126" i="5"/>
  <c r="G2124" i="13"/>
  <c r="F2127" i="3"/>
  <c r="E2131" i="13"/>
  <c r="F2126" i="9"/>
  <c r="K2128" i="13"/>
  <c r="F2127" i="5" l="1"/>
  <c r="G2134" i="13"/>
  <c r="F2127" i="10"/>
  <c r="L2131" i="13"/>
  <c r="F2127" i="7"/>
  <c r="I2135" i="13"/>
  <c r="F2127" i="8"/>
  <c r="J2130" i="13"/>
  <c r="F2127" i="9"/>
  <c r="K2126" i="13"/>
  <c r="F2128" i="12"/>
  <c r="D2128" i="13"/>
  <c r="F2127" i="11"/>
  <c r="M2123" i="13"/>
  <c r="F2128" i="3"/>
  <c r="E2132" i="13"/>
  <c r="F2127" i="6"/>
  <c r="H2134" i="13"/>
  <c r="F2127" i="4"/>
  <c r="F2132" i="13"/>
  <c r="F2128" i="8" l="1"/>
  <c r="J2131" i="13"/>
  <c r="F2128" i="7"/>
  <c r="I2131" i="13"/>
  <c r="F2128" i="4"/>
  <c r="F2134" i="13"/>
  <c r="F2128" i="10"/>
  <c r="L2133" i="13"/>
  <c r="F2128" i="11"/>
  <c r="M2124" i="13"/>
  <c r="F2128" i="6"/>
  <c r="H2128" i="13"/>
  <c r="F2129" i="12"/>
  <c r="D2125" i="13"/>
  <c r="F2129" i="3"/>
  <c r="E2125" i="13"/>
  <c r="F2128" i="9"/>
  <c r="K2122" i="13"/>
  <c r="F2128" i="5"/>
  <c r="G2132" i="13"/>
  <c r="F2129" i="4" l="1"/>
  <c r="F2135" i="13"/>
  <c r="F2129" i="6"/>
  <c r="H2135" i="13"/>
  <c r="F2129" i="7"/>
  <c r="I2130" i="13"/>
  <c r="F2129" i="9"/>
  <c r="K2125" i="13"/>
  <c r="N2125" i="13" s="1"/>
  <c r="F2129" i="11"/>
  <c r="M2128" i="13"/>
  <c r="F2130" i="12"/>
  <c r="D2124" i="13"/>
  <c r="N2124" i="13" s="1"/>
  <c r="F2129" i="5"/>
  <c r="G2129" i="13"/>
  <c r="F2130" i="3"/>
  <c r="E2135" i="13"/>
  <c r="F2129" i="10"/>
  <c r="L2135" i="13"/>
  <c r="F2129" i="8"/>
  <c r="J2132" i="13"/>
  <c r="F2130" i="8" l="1"/>
  <c r="J2127" i="13"/>
  <c r="F2131" i="12"/>
  <c r="D2122" i="13"/>
  <c r="N2122" i="13" s="1"/>
  <c r="F2130" i="6"/>
  <c r="H2123" i="13"/>
  <c r="N2123" i="13" s="1"/>
  <c r="F2130" i="10"/>
  <c r="L2128" i="13"/>
  <c r="N2128" i="13" s="1"/>
  <c r="F2130" i="11"/>
  <c r="M2132" i="13"/>
  <c r="F2130" i="4"/>
  <c r="F2129" i="13"/>
  <c r="F2131" i="3"/>
  <c r="E2126" i="13"/>
  <c r="F2130" i="9"/>
  <c r="K2135" i="13"/>
  <c r="F2130" i="5"/>
  <c r="G2135" i="13"/>
  <c r="F2130" i="7"/>
  <c r="I2133" i="13"/>
  <c r="F2131" i="9" l="1"/>
  <c r="K2134" i="13"/>
  <c r="F2131" i="10"/>
  <c r="L2127" i="13"/>
  <c r="F2132" i="3"/>
  <c r="E2129" i="13"/>
  <c r="N2129" i="13" s="1"/>
  <c r="F2131" i="6"/>
  <c r="H2131" i="13"/>
  <c r="F2131" i="7"/>
  <c r="I2134" i="13"/>
  <c r="F2131" i="4"/>
  <c r="F2133" i="13"/>
  <c r="F2132" i="12"/>
  <c r="D2135" i="13"/>
  <c r="N2135" i="13" s="1"/>
  <c r="F2131" i="5"/>
  <c r="G2126" i="13"/>
  <c r="F2131" i="11"/>
  <c r="M2131" i="13"/>
  <c r="F2131" i="8"/>
  <c r="J2135" i="13"/>
  <c r="F2132" i="11" l="1"/>
  <c r="M2130" i="13"/>
  <c r="F2132" i="5"/>
  <c r="G2133" i="13"/>
  <c r="F2132" i="6"/>
  <c r="H2130" i="13"/>
  <c r="F2132" i="8"/>
  <c r="J2134" i="13"/>
  <c r="F2133" i="12"/>
  <c r="D2144" i="13"/>
  <c r="F2133" i="3"/>
  <c r="E2133" i="13"/>
  <c r="N2133" i="13" s="1"/>
  <c r="F2132" i="4"/>
  <c r="F2126" i="13"/>
  <c r="N2126" i="13" s="1"/>
  <c r="F2132" i="10"/>
  <c r="L2134" i="13"/>
  <c r="N2134" i="13" s="1"/>
  <c r="F2132" i="7"/>
  <c r="I2132" i="13"/>
  <c r="N2132" i="13" s="1"/>
  <c r="N2131" i="13"/>
  <c r="F2132" i="9"/>
  <c r="K2127" i="13"/>
  <c r="N2127" i="13" s="1"/>
  <c r="F2133" i="10" l="1"/>
  <c r="L2146" i="13"/>
  <c r="F2133" i="8"/>
  <c r="J2136" i="13"/>
  <c r="F2133" i="4"/>
  <c r="F2139" i="13"/>
  <c r="F2133" i="6"/>
  <c r="H2136" i="13"/>
  <c r="F2133" i="9"/>
  <c r="K2137" i="13"/>
  <c r="F2134" i="3"/>
  <c r="E2137" i="13"/>
  <c r="F2133" i="5"/>
  <c r="G2139" i="13"/>
  <c r="N2130" i="13"/>
  <c r="F2133" i="7"/>
  <c r="I2136" i="13"/>
  <c r="F2134" i="12"/>
  <c r="D2141" i="13"/>
  <c r="F2133" i="11"/>
  <c r="M2136" i="13"/>
  <c r="F2134" i="6" l="1"/>
  <c r="H2137" i="13"/>
  <c r="F2134" i="11"/>
  <c r="M2138" i="13"/>
  <c r="F2134" i="5"/>
  <c r="G2137" i="13"/>
  <c r="F2134" i="4"/>
  <c r="F2137" i="13"/>
  <c r="F2135" i="12"/>
  <c r="D2140" i="13"/>
  <c r="F2135" i="3"/>
  <c r="E2142" i="13"/>
  <c r="F2134" i="8"/>
  <c r="J2148" i="13"/>
  <c r="F2134" i="7"/>
  <c r="I2138" i="13"/>
  <c r="F2134" i="9"/>
  <c r="K2143" i="13"/>
  <c r="F2134" i="10"/>
  <c r="L2140" i="13"/>
  <c r="F2135" i="7" l="1"/>
  <c r="I2148" i="13"/>
  <c r="F2135" i="4"/>
  <c r="F2138" i="13"/>
  <c r="F2135" i="8"/>
  <c r="J2137" i="13"/>
  <c r="F2135" i="5"/>
  <c r="G2138" i="13"/>
  <c r="F2135" i="10"/>
  <c r="L2136" i="13"/>
  <c r="F2136" i="3"/>
  <c r="E2139" i="13"/>
  <c r="F2135" i="11"/>
  <c r="M2144" i="13"/>
  <c r="F2135" i="9"/>
  <c r="K2136" i="13"/>
  <c r="F2136" i="12"/>
  <c r="D2139" i="13"/>
  <c r="F2135" i="6"/>
  <c r="H2140" i="13"/>
  <c r="F2137" i="12" l="1"/>
  <c r="D2149" i="13"/>
  <c r="F2136" i="9"/>
  <c r="K2146" i="13"/>
  <c r="F2136" i="5"/>
  <c r="G2141" i="13"/>
  <c r="F2136" i="11"/>
  <c r="M2145" i="13"/>
  <c r="F2136" i="8"/>
  <c r="J2141" i="13"/>
  <c r="F2137" i="3"/>
  <c r="E2140" i="13"/>
  <c r="F2136" i="4"/>
  <c r="F2140" i="13"/>
  <c r="F2136" i="6"/>
  <c r="H2138" i="13"/>
  <c r="F2136" i="10"/>
  <c r="L2141" i="13"/>
  <c r="F2136" i="7"/>
  <c r="I2137" i="13"/>
  <c r="F2137" i="11" l="1"/>
  <c r="M2137" i="13"/>
  <c r="F2137" i="6"/>
  <c r="H2142" i="13"/>
  <c r="F2137" i="4"/>
  <c r="F2142" i="13"/>
  <c r="F2137" i="5"/>
  <c r="G2144" i="13"/>
  <c r="F2138" i="3"/>
  <c r="E2136" i="13"/>
  <c r="F2137" i="9"/>
  <c r="K2147" i="13"/>
  <c r="F2137" i="7"/>
  <c r="I2146" i="13"/>
  <c r="F2137" i="10"/>
  <c r="L2137" i="13"/>
  <c r="F2137" i="8"/>
  <c r="J2146" i="13"/>
  <c r="F2138" i="12"/>
  <c r="D2142" i="13"/>
  <c r="F2138" i="5" l="1"/>
  <c r="G2136" i="13"/>
  <c r="F2138" i="8"/>
  <c r="J2138" i="13"/>
  <c r="F2138" i="7"/>
  <c r="I2147" i="13"/>
  <c r="F2138" i="4"/>
  <c r="F2141" i="13"/>
  <c r="F2138" i="9"/>
  <c r="K2141" i="13"/>
  <c r="F2138" i="6"/>
  <c r="H2145" i="13"/>
  <c r="F2139" i="3"/>
  <c r="E2145" i="13"/>
  <c r="F2139" i="12"/>
  <c r="D2138" i="13"/>
  <c r="F2138" i="10"/>
  <c r="L2139" i="13"/>
  <c r="F2138" i="11"/>
  <c r="M2147" i="13"/>
  <c r="F2140" i="12" l="1"/>
  <c r="D2136" i="13"/>
  <c r="N2136" i="13" s="1"/>
  <c r="F2139" i="4"/>
  <c r="F2136" i="13"/>
  <c r="F2140" i="3"/>
  <c r="E2138" i="13"/>
  <c r="F2139" i="7"/>
  <c r="I2143" i="13"/>
  <c r="F2139" i="6"/>
  <c r="H2144" i="13"/>
  <c r="F2139" i="11"/>
  <c r="M2149" i="13"/>
  <c r="F2139" i="8"/>
  <c r="J2147" i="13"/>
  <c r="F2139" i="9"/>
  <c r="K2139" i="13"/>
  <c r="F2139" i="10"/>
  <c r="L2143" i="13"/>
  <c r="F2139" i="5"/>
  <c r="G2140" i="13"/>
  <c r="F2140" i="9" l="1"/>
  <c r="K2140" i="13"/>
  <c r="F2140" i="7"/>
  <c r="I2141" i="13"/>
  <c r="F2140" i="8"/>
  <c r="J2139" i="13"/>
  <c r="F2141" i="3"/>
  <c r="E2144" i="13"/>
  <c r="F2140" i="5"/>
  <c r="G2142" i="13"/>
  <c r="F2140" i="11"/>
  <c r="M2143" i="13"/>
  <c r="F2140" i="4"/>
  <c r="F2144" i="13"/>
  <c r="F2140" i="10"/>
  <c r="L2138" i="13"/>
  <c r="F2140" i="6"/>
  <c r="H2139" i="13"/>
  <c r="F2141" i="12"/>
  <c r="D2150" i="13"/>
  <c r="F2142" i="3" l="1"/>
  <c r="E2149" i="13"/>
  <c r="F2141" i="8"/>
  <c r="J2142" i="13"/>
  <c r="F2142" i="12"/>
  <c r="D2145" i="13"/>
  <c r="F2141" i="11"/>
  <c r="M2140" i="13"/>
  <c r="F2141" i="7"/>
  <c r="I2139" i="13"/>
  <c r="F2141" i="6"/>
  <c r="H2146" i="13"/>
  <c r="F2141" i="5"/>
  <c r="G2145" i="13"/>
  <c r="F2141" i="9"/>
  <c r="K2142" i="13"/>
  <c r="F2141" i="4"/>
  <c r="F2145" i="13"/>
  <c r="F2141" i="10"/>
  <c r="L2150" i="13"/>
  <c r="F2142" i="5" l="1"/>
  <c r="G2149" i="13"/>
  <c r="F2142" i="11"/>
  <c r="M2150" i="13"/>
  <c r="F2142" i="10"/>
  <c r="L2142" i="13"/>
  <c r="F2142" i="6"/>
  <c r="H2143" i="13"/>
  <c r="F2143" i="12"/>
  <c r="D2137" i="13"/>
  <c r="N2137" i="13" s="1"/>
  <c r="F2142" i="4"/>
  <c r="F2143" i="13"/>
  <c r="F2142" i="8"/>
  <c r="J2143" i="13"/>
  <c r="F2142" i="9"/>
  <c r="K2138" i="13"/>
  <c r="N2138" i="13" s="1"/>
  <c r="F2142" i="7"/>
  <c r="I2150" i="13"/>
  <c r="F2143" i="3"/>
  <c r="E2141" i="13"/>
  <c r="F2143" i="8" l="1"/>
  <c r="J2140" i="13"/>
  <c r="F2143" i="10"/>
  <c r="L2147" i="13"/>
  <c r="F2143" i="4"/>
  <c r="F2150" i="13"/>
  <c r="F2143" i="11"/>
  <c r="M2148" i="13"/>
  <c r="F2144" i="3"/>
  <c r="E2143" i="13"/>
  <c r="F2143" i="7"/>
  <c r="I2145" i="13"/>
  <c r="F2144" i="12"/>
  <c r="D2147" i="13"/>
  <c r="F2143" i="9"/>
  <c r="K2148" i="13"/>
  <c r="F2143" i="5"/>
  <c r="G2143" i="13"/>
  <c r="F2143" i="6"/>
  <c r="H2150" i="13"/>
  <c r="F2144" i="9" l="1"/>
  <c r="K2150" i="13"/>
  <c r="F2144" i="11"/>
  <c r="M2141" i="13"/>
  <c r="F2145" i="12"/>
  <c r="D2143" i="13"/>
  <c r="N2143" i="13" s="1"/>
  <c r="F2144" i="4"/>
  <c r="F2147" i="13"/>
  <c r="F2144" i="6"/>
  <c r="H2141" i="13"/>
  <c r="N2141" i="13" s="1"/>
  <c r="F2144" i="7"/>
  <c r="I2140" i="13"/>
  <c r="N2140" i="13" s="1"/>
  <c r="F2144" i="10"/>
  <c r="L2145" i="13"/>
  <c r="F2144" i="5"/>
  <c r="G2147" i="13"/>
  <c r="F2145" i="3"/>
  <c r="E2147" i="13"/>
  <c r="F2144" i="8"/>
  <c r="J2145" i="13"/>
  <c r="F2145" i="4" l="1"/>
  <c r="F2149" i="13"/>
  <c r="F2146" i="12"/>
  <c r="D2146" i="13"/>
  <c r="F2145" i="8"/>
  <c r="J2150" i="13"/>
  <c r="F2145" i="7"/>
  <c r="I2142" i="13"/>
  <c r="F2146" i="3"/>
  <c r="E2148" i="13"/>
  <c r="F2145" i="6"/>
  <c r="H2148" i="13"/>
  <c r="F2145" i="11"/>
  <c r="M2146" i="13"/>
  <c r="F2145" i="10"/>
  <c r="L2149" i="13"/>
  <c r="F2145" i="5"/>
  <c r="G2148" i="13"/>
  <c r="F2145" i="9"/>
  <c r="K2149" i="13"/>
  <c r="F2146" i="11" l="1"/>
  <c r="M2139" i="13"/>
  <c r="N2139" i="13" s="1"/>
  <c r="F2146" i="8"/>
  <c r="J2149" i="13"/>
  <c r="F2146" i="9"/>
  <c r="K2145" i="13"/>
  <c r="N2145" i="13" s="1"/>
  <c r="F2146" i="6"/>
  <c r="H2149" i="13"/>
  <c r="F2147" i="12"/>
  <c r="D2148" i="13"/>
  <c r="F2146" i="5"/>
  <c r="G2150" i="13"/>
  <c r="F2147" i="3"/>
  <c r="E2150" i="13"/>
  <c r="N2150" i="13" s="1"/>
  <c r="F2146" i="4"/>
  <c r="F2148" i="13"/>
  <c r="F2146" i="10"/>
  <c r="L2148" i="13"/>
  <c r="F2146" i="7"/>
  <c r="I2149" i="13"/>
  <c r="N2149" i="13" s="1"/>
  <c r="F2147" i="6" l="1"/>
  <c r="H2147" i="13"/>
  <c r="N2147" i="13" s="1"/>
  <c r="F2147" i="7"/>
  <c r="I2144" i="13"/>
  <c r="F2147" i="9"/>
  <c r="K2144" i="13"/>
  <c r="F2147" i="5"/>
  <c r="G2146" i="13"/>
  <c r="F2148" i="3"/>
  <c r="E2146" i="13"/>
  <c r="N2146" i="13" s="1"/>
  <c r="F2147" i="10"/>
  <c r="L2144" i="13"/>
  <c r="N2148" i="13"/>
  <c r="F2147" i="8"/>
  <c r="J2144" i="13"/>
  <c r="F2148" i="12"/>
  <c r="D2155" i="13"/>
  <c r="F2147" i="4"/>
  <c r="F2146" i="13"/>
  <c r="F2147" i="11"/>
  <c r="M2142" i="13"/>
  <c r="N2142" i="13" s="1"/>
  <c r="F2149" i="12" l="1"/>
  <c r="D2160" i="13"/>
  <c r="F2148" i="5"/>
  <c r="G2155" i="13"/>
  <c r="F2148" i="8"/>
  <c r="J2151" i="13"/>
  <c r="F2148" i="9"/>
  <c r="K2152" i="13"/>
  <c r="N2144" i="13"/>
  <c r="F2148" i="11"/>
  <c r="M2157" i="13"/>
  <c r="F2148" i="10"/>
  <c r="L2151" i="13"/>
  <c r="F2148" i="7"/>
  <c r="I2157" i="13"/>
  <c r="F2148" i="4"/>
  <c r="F2158" i="13"/>
  <c r="F2149" i="3"/>
  <c r="E2158" i="13"/>
  <c r="F2148" i="6"/>
  <c r="H2156" i="13"/>
  <c r="F2149" i="9" l="1"/>
  <c r="K2156" i="13"/>
  <c r="F2149" i="4"/>
  <c r="F2152" i="13"/>
  <c r="F2149" i="7"/>
  <c r="I2151" i="13"/>
  <c r="F2149" i="8"/>
  <c r="J2159" i="13"/>
  <c r="F2149" i="10"/>
  <c r="L2152" i="13"/>
  <c r="F2150" i="3"/>
  <c r="E2156" i="13"/>
  <c r="F2149" i="5"/>
  <c r="G2152" i="13"/>
  <c r="F2149" i="11"/>
  <c r="M2159" i="13"/>
  <c r="F2149" i="6"/>
  <c r="H2153" i="13"/>
  <c r="F2150" i="12"/>
  <c r="D2165" i="13"/>
  <c r="F2150" i="11" l="1"/>
  <c r="M2151" i="13"/>
  <c r="F2150" i="8"/>
  <c r="J2157" i="13"/>
  <c r="F2150" i="5"/>
  <c r="G2160" i="13"/>
  <c r="F2150" i="7"/>
  <c r="I2155" i="13"/>
  <c r="F2151" i="12"/>
  <c r="D2157" i="13"/>
  <c r="F2151" i="3"/>
  <c r="E2153" i="13"/>
  <c r="F2150" i="4"/>
  <c r="F2155" i="13"/>
  <c r="F2150" i="6"/>
  <c r="H2159" i="13"/>
  <c r="F2150" i="10"/>
  <c r="L2158" i="13"/>
  <c r="F2150" i="9"/>
  <c r="K2151" i="13"/>
  <c r="F2151" i="10" l="1"/>
  <c r="L2153" i="13"/>
  <c r="F2152" i="12"/>
  <c r="D2152" i="13"/>
  <c r="F2151" i="6"/>
  <c r="H2164" i="13"/>
  <c r="F2151" i="7"/>
  <c r="I2159" i="13"/>
  <c r="F2151" i="4"/>
  <c r="F2163" i="13"/>
  <c r="F2151" i="5"/>
  <c r="G2153" i="13"/>
  <c r="F2151" i="9"/>
  <c r="K2153" i="13"/>
  <c r="F2151" i="8"/>
  <c r="J2154" i="13"/>
  <c r="F2152" i="3"/>
  <c r="E2152" i="13"/>
  <c r="F2151" i="11"/>
  <c r="M2165" i="13"/>
  <c r="F2152" i="11" l="1"/>
  <c r="M2162" i="13"/>
  <c r="F2153" i="3"/>
  <c r="E2154" i="13"/>
  <c r="F2152" i="8"/>
  <c r="J2155" i="13"/>
  <c r="F2152" i="7"/>
  <c r="I2161" i="13"/>
  <c r="F2152" i="9"/>
  <c r="K2159" i="13"/>
  <c r="F2152" i="6"/>
  <c r="H2154" i="13"/>
  <c r="F2152" i="5"/>
  <c r="G2154" i="13"/>
  <c r="F2153" i="12"/>
  <c r="D2154" i="13"/>
  <c r="F2152" i="4"/>
  <c r="F2154" i="13"/>
  <c r="F2152" i="10"/>
  <c r="L2156" i="13"/>
  <c r="F2153" i="7" l="1"/>
  <c r="I2154" i="13"/>
  <c r="F2153" i="5"/>
  <c r="G2162" i="13"/>
  <c r="F2153" i="8"/>
  <c r="J2152" i="13"/>
  <c r="F2154" i="12"/>
  <c r="D2163" i="13"/>
  <c r="F2153" i="10"/>
  <c r="L2161" i="13"/>
  <c r="F2153" i="6"/>
  <c r="H2158" i="13"/>
  <c r="F2154" i="3"/>
  <c r="E2160" i="13"/>
  <c r="F2153" i="4"/>
  <c r="F2153" i="13"/>
  <c r="F2153" i="9"/>
  <c r="K2158" i="13"/>
  <c r="F2153" i="11"/>
  <c r="M2161" i="13"/>
  <c r="F2154" i="4" l="1"/>
  <c r="F2151" i="13"/>
  <c r="F2155" i="12"/>
  <c r="D2151" i="13"/>
  <c r="F2155" i="3"/>
  <c r="E2165" i="13"/>
  <c r="F2154" i="8"/>
  <c r="J2153" i="13"/>
  <c r="F2154" i="11"/>
  <c r="M2164" i="13"/>
  <c r="F2154" i="6"/>
  <c r="H2161" i="13"/>
  <c r="F2154" i="5"/>
  <c r="G2151" i="13"/>
  <c r="F2154" i="9"/>
  <c r="K2161" i="13"/>
  <c r="F2154" i="10"/>
  <c r="L2160" i="13"/>
  <c r="F2154" i="7"/>
  <c r="I2156" i="13"/>
  <c r="F2156" i="3" l="1"/>
  <c r="E2163" i="13"/>
  <c r="F2155" i="5"/>
  <c r="G2158" i="13"/>
  <c r="F2155" i="6"/>
  <c r="H2157" i="13"/>
  <c r="F2156" i="12"/>
  <c r="D2159" i="13"/>
  <c r="F2155" i="7"/>
  <c r="I2153" i="13"/>
  <c r="F2155" i="11"/>
  <c r="M2153" i="13"/>
  <c r="F2155" i="4"/>
  <c r="F2156" i="13"/>
  <c r="F2155" i="9"/>
  <c r="K2160" i="13"/>
  <c r="F2155" i="10"/>
  <c r="L2154" i="13"/>
  <c r="F2155" i="8"/>
  <c r="J2162" i="13"/>
  <c r="F2156" i="4" l="1"/>
  <c r="F2161" i="13"/>
  <c r="F2156" i="6"/>
  <c r="H2160" i="13"/>
  <c r="F2156" i="8"/>
  <c r="J2161" i="13"/>
  <c r="F2156" i="11"/>
  <c r="M2163" i="13"/>
  <c r="F2156" i="5"/>
  <c r="G2163" i="13"/>
  <c r="F2156" i="7"/>
  <c r="I2152" i="13"/>
  <c r="F2156" i="10"/>
  <c r="L2159" i="13"/>
  <c r="F2157" i="3"/>
  <c r="E2151" i="13"/>
  <c r="F2156" i="9"/>
  <c r="K2155" i="13"/>
  <c r="F2157" i="12"/>
  <c r="D2153" i="13"/>
  <c r="N2153" i="13" s="1"/>
  <c r="F2157" i="11" l="1"/>
  <c r="M2155" i="13"/>
  <c r="F2157" i="10"/>
  <c r="L2157" i="13"/>
  <c r="F2158" i="12"/>
  <c r="D2158" i="13"/>
  <c r="F2157" i="8"/>
  <c r="J2156" i="13"/>
  <c r="F2157" i="9"/>
  <c r="K2154" i="13"/>
  <c r="F2157" i="7"/>
  <c r="I2162" i="13"/>
  <c r="F2157" i="6"/>
  <c r="H2152" i="13"/>
  <c r="F2158" i="3"/>
  <c r="E2161" i="13"/>
  <c r="F2157" i="5"/>
  <c r="G2157" i="13"/>
  <c r="F2157" i="4"/>
  <c r="F2164" i="13"/>
  <c r="F2159" i="3" l="1"/>
  <c r="E2157" i="13"/>
  <c r="F2158" i="8"/>
  <c r="J2164" i="13"/>
  <c r="F2158" i="6"/>
  <c r="H2165" i="13"/>
  <c r="F2159" i="12"/>
  <c r="D2164" i="13"/>
  <c r="F2158" i="7"/>
  <c r="I2164" i="13"/>
  <c r="F2158" i="10"/>
  <c r="L2155" i="13"/>
  <c r="F2158" i="5"/>
  <c r="G2165" i="13"/>
  <c r="F2158" i="9"/>
  <c r="K2162" i="13"/>
  <c r="F2158" i="11"/>
  <c r="M2156" i="13"/>
  <c r="F2158" i="4"/>
  <c r="F2162" i="13"/>
  <c r="F2159" i="5" l="1"/>
  <c r="G2156" i="13"/>
  <c r="F2159" i="6"/>
  <c r="H2163" i="13"/>
  <c r="F2159" i="4"/>
  <c r="F2157" i="13"/>
  <c r="N2157" i="13" s="1"/>
  <c r="F2159" i="10"/>
  <c r="L2162" i="13"/>
  <c r="F2159" i="8"/>
  <c r="J2160" i="13"/>
  <c r="F2159" i="11"/>
  <c r="M2154" i="13"/>
  <c r="N2154" i="13" s="1"/>
  <c r="F2160" i="3"/>
  <c r="E2162" i="13"/>
  <c r="F2159" i="7"/>
  <c r="I2158" i="13"/>
  <c r="F2159" i="9"/>
  <c r="K2157" i="13"/>
  <c r="F2160" i="12"/>
  <c r="D2156" i="13"/>
  <c r="N2156" i="13" s="1"/>
  <c r="F2161" i="3" l="1"/>
  <c r="E2155" i="13"/>
  <c r="F2160" i="10"/>
  <c r="L2164" i="13"/>
  <c r="F2160" i="4"/>
  <c r="F2160" i="13"/>
  <c r="F2161" i="12"/>
  <c r="D2162" i="13"/>
  <c r="F2160" i="11"/>
  <c r="M2160" i="13"/>
  <c r="F2160" i="9"/>
  <c r="K2164" i="13"/>
  <c r="F2160" i="6"/>
  <c r="H2151" i="13"/>
  <c r="N2151" i="13" s="1"/>
  <c r="F2160" i="7"/>
  <c r="I2160" i="13"/>
  <c r="F2160" i="8"/>
  <c r="J2158" i="13"/>
  <c r="F2160" i="5"/>
  <c r="G2164" i="13"/>
  <c r="F2161" i="8" l="1"/>
  <c r="J2163" i="13"/>
  <c r="F2161" i="7"/>
  <c r="I2163" i="13"/>
  <c r="F2162" i="12"/>
  <c r="D2161" i="13"/>
  <c r="N2160" i="13"/>
  <c r="F2161" i="6"/>
  <c r="H2162" i="13"/>
  <c r="N2162" i="13" s="1"/>
  <c r="F2161" i="4"/>
  <c r="F2159" i="13"/>
  <c r="F2161" i="9"/>
  <c r="K2163" i="13"/>
  <c r="F2161" i="10"/>
  <c r="L2163" i="13"/>
  <c r="F2161" i="5"/>
  <c r="G2161" i="13"/>
  <c r="F2161" i="11"/>
  <c r="M2158" i="13"/>
  <c r="N2158" i="13" s="1"/>
  <c r="F2162" i="3"/>
  <c r="E2164" i="13"/>
  <c r="N2164" i="13" s="1"/>
  <c r="N2161" i="13" l="1"/>
  <c r="F2163" i="12"/>
  <c r="D2170" i="13"/>
  <c r="F2162" i="10"/>
  <c r="L2165" i="13"/>
  <c r="F2162" i="11"/>
  <c r="M2152" i="13"/>
  <c r="N2152" i="13" s="1"/>
  <c r="F2162" i="7"/>
  <c r="I2165" i="13"/>
  <c r="F2162" i="9"/>
  <c r="K2165" i="13"/>
  <c r="F2163" i="3"/>
  <c r="E2159" i="13"/>
  <c r="N2159" i="13" s="1"/>
  <c r="F2162" i="8"/>
  <c r="J2165" i="13"/>
  <c r="F2162" i="4"/>
  <c r="F2165" i="13"/>
  <c r="F2162" i="5"/>
  <c r="G2159" i="13"/>
  <c r="F2162" i="6"/>
  <c r="H2155" i="13"/>
  <c r="N2155" i="13" s="1"/>
  <c r="N2163" i="13"/>
  <c r="N2165" i="13" l="1"/>
  <c r="F2163" i="4"/>
  <c r="F2169" i="13"/>
  <c r="F2163" i="7"/>
  <c r="I2166" i="13"/>
  <c r="F2163" i="8"/>
  <c r="J2168" i="13"/>
  <c r="F2163" i="11"/>
  <c r="M2171" i="13"/>
  <c r="F2163" i="6"/>
  <c r="H2174" i="13"/>
  <c r="F2164" i="3"/>
  <c r="E2166" i="13"/>
  <c r="F2163" i="10"/>
  <c r="L2175" i="13"/>
  <c r="F2163" i="5"/>
  <c r="G2166" i="13"/>
  <c r="F2163" i="9"/>
  <c r="K2173" i="13"/>
  <c r="F2164" i="12"/>
  <c r="D2167" i="13"/>
  <c r="F2164" i="5" l="1"/>
  <c r="G2167" i="13"/>
  <c r="F2164" i="11"/>
  <c r="M2174" i="13"/>
  <c r="F2164" i="10"/>
  <c r="L2167" i="13"/>
  <c r="F2164" i="8"/>
  <c r="J2173" i="13"/>
  <c r="F2165" i="3"/>
  <c r="E2170" i="13"/>
  <c r="F2164" i="7"/>
  <c r="I2173" i="13"/>
  <c r="F2164" i="9"/>
  <c r="K2167" i="13"/>
  <c r="F2164" i="6"/>
  <c r="H2178" i="13"/>
  <c r="F2164" i="4"/>
  <c r="F2172" i="13"/>
  <c r="F2165" i="12"/>
  <c r="D2173" i="13"/>
  <c r="F2165" i="6" l="1"/>
  <c r="H2170" i="13"/>
  <c r="F2165" i="8"/>
  <c r="J2167" i="13"/>
  <c r="F2165" i="9"/>
  <c r="K2166" i="13"/>
  <c r="F2165" i="10"/>
  <c r="L2166" i="13"/>
  <c r="F2165" i="7"/>
  <c r="I2168" i="13"/>
  <c r="F2165" i="11"/>
  <c r="M2168" i="13"/>
  <c r="F2166" i="12"/>
  <c r="D2166" i="13"/>
  <c r="F2165" i="4"/>
  <c r="F2175" i="13"/>
  <c r="F2166" i="3"/>
  <c r="E2171" i="13"/>
  <c r="F2165" i="5"/>
  <c r="G2169" i="13"/>
  <c r="F2167" i="12" l="1"/>
  <c r="D2174" i="13"/>
  <c r="F2166" i="10"/>
  <c r="L2177" i="13"/>
  <c r="F2166" i="5"/>
  <c r="G2168" i="13"/>
  <c r="F2166" i="11"/>
  <c r="M2169" i="13"/>
  <c r="F2166" i="9"/>
  <c r="K2176" i="13"/>
  <c r="F2166" i="8"/>
  <c r="J2169" i="13"/>
  <c r="F2167" i="3"/>
  <c r="E2169" i="13"/>
  <c r="F2166" i="7"/>
  <c r="I2170" i="13"/>
  <c r="F2166" i="4"/>
  <c r="F2167" i="13"/>
  <c r="F2166" i="6"/>
  <c r="H2168" i="13"/>
  <c r="F2167" i="7" l="1"/>
  <c r="I2180" i="13"/>
  <c r="F2167" i="11"/>
  <c r="M2178" i="13"/>
  <c r="F2168" i="3"/>
  <c r="E2177" i="13"/>
  <c r="F2167" i="5"/>
  <c r="G2172" i="13"/>
  <c r="F2167" i="6"/>
  <c r="H2172" i="13"/>
  <c r="F2167" i="8"/>
  <c r="J2171" i="13"/>
  <c r="F2167" i="10"/>
  <c r="L2173" i="13"/>
  <c r="F2167" i="4"/>
  <c r="F2166" i="13"/>
  <c r="F2167" i="9"/>
  <c r="K2172" i="13"/>
  <c r="F2168" i="12"/>
  <c r="D2177" i="13"/>
  <c r="F2169" i="12" l="1"/>
  <c r="D2172" i="13"/>
  <c r="F2168" i="4"/>
  <c r="F2168" i="13"/>
  <c r="F2168" i="5"/>
  <c r="G2175" i="13"/>
  <c r="F2168" i="10"/>
  <c r="L2170" i="13"/>
  <c r="F2169" i="3"/>
  <c r="E2167" i="13"/>
  <c r="F2168" i="8"/>
  <c r="J2166" i="13"/>
  <c r="F2168" i="11"/>
  <c r="M2179" i="13"/>
  <c r="F2168" i="9"/>
  <c r="K2168" i="13"/>
  <c r="F2168" i="6"/>
  <c r="H2176" i="13"/>
  <c r="F2168" i="7"/>
  <c r="I2169" i="13"/>
  <c r="F2169" i="9" l="1"/>
  <c r="K2175" i="13"/>
  <c r="F2169" i="10"/>
  <c r="L2169" i="13"/>
  <c r="F2169" i="5"/>
  <c r="G2171" i="13"/>
  <c r="F2169" i="8"/>
  <c r="J2180" i="13"/>
  <c r="F2169" i="11"/>
  <c r="M2180" i="13"/>
  <c r="F2169" i="4"/>
  <c r="F2171" i="13"/>
  <c r="F2169" i="6"/>
  <c r="H2169" i="13"/>
  <c r="F2170" i="3"/>
  <c r="E2174" i="13"/>
  <c r="F2169" i="7"/>
  <c r="I2167" i="13"/>
  <c r="F2170" i="12"/>
  <c r="D2168" i="13"/>
  <c r="F2170" i="8" l="1"/>
  <c r="J2179" i="13"/>
  <c r="F2170" i="6"/>
  <c r="H2180" i="13"/>
  <c r="F2170" i="5"/>
  <c r="G2170" i="13"/>
  <c r="F2171" i="12"/>
  <c r="D2171" i="13"/>
  <c r="F2170" i="4"/>
  <c r="F2180" i="13"/>
  <c r="F2170" i="7"/>
  <c r="I2179" i="13"/>
  <c r="F2170" i="10"/>
  <c r="L2179" i="13"/>
  <c r="F2171" i="3"/>
  <c r="E2172" i="13"/>
  <c r="F2170" i="11"/>
  <c r="M2176" i="13"/>
  <c r="F2170" i="9"/>
  <c r="K2177" i="13"/>
  <c r="F2172" i="3" l="1"/>
  <c r="E2175" i="13"/>
  <c r="F2172" i="12"/>
  <c r="D2178" i="13"/>
  <c r="F2171" i="10"/>
  <c r="L2171" i="13"/>
  <c r="F2171" i="5"/>
  <c r="G2177" i="13"/>
  <c r="F2171" i="7"/>
  <c r="I2176" i="13"/>
  <c r="F2171" i="6"/>
  <c r="H2171" i="13"/>
  <c r="F2171" i="4"/>
  <c r="F2170" i="13"/>
  <c r="F2171" i="9"/>
  <c r="K2170" i="13"/>
  <c r="F2171" i="11"/>
  <c r="M2175" i="13"/>
  <c r="F2171" i="8"/>
  <c r="J2174" i="13"/>
  <c r="F2172" i="9" l="1"/>
  <c r="K2171" i="13"/>
  <c r="F2172" i="5"/>
  <c r="G2174" i="13"/>
  <c r="F2172" i="4"/>
  <c r="F2176" i="13"/>
  <c r="F2172" i="10"/>
  <c r="L2176" i="13"/>
  <c r="F2172" i="8"/>
  <c r="J2178" i="13"/>
  <c r="F2172" i="6"/>
  <c r="H2175" i="13"/>
  <c r="F2173" i="12"/>
  <c r="D2179" i="13"/>
  <c r="F2172" i="11"/>
  <c r="M2172" i="13"/>
  <c r="F2172" i="7"/>
  <c r="I2171" i="13"/>
  <c r="N2171" i="13" s="1"/>
  <c r="F2173" i="3"/>
  <c r="E2168" i="13"/>
  <c r="F2173" i="10" l="1"/>
  <c r="L2172" i="13"/>
  <c r="F2173" i="4"/>
  <c r="F2174" i="13"/>
  <c r="F2174" i="3"/>
  <c r="E2178" i="13"/>
  <c r="F2173" i="6"/>
  <c r="H2177" i="13"/>
  <c r="F2173" i="7"/>
  <c r="I2174" i="13"/>
  <c r="F2173" i="5"/>
  <c r="G2176" i="13"/>
  <c r="F2173" i="11"/>
  <c r="M2166" i="13"/>
  <c r="F2173" i="8"/>
  <c r="J2172" i="13"/>
  <c r="F2173" i="9"/>
  <c r="K2179" i="13"/>
  <c r="F2174" i="12"/>
  <c r="D2169" i="13"/>
  <c r="F2174" i="6" l="1"/>
  <c r="H2166" i="13"/>
  <c r="N2166" i="13" s="1"/>
  <c r="F2175" i="3"/>
  <c r="E2176" i="13"/>
  <c r="F2174" i="5"/>
  <c r="G2180" i="13"/>
  <c r="F2174" i="4"/>
  <c r="F2179" i="13"/>
  <c r="F2175" i="12"/>
  <c r="D2175" i="13"/>
  <c r="F2174" i="7"/>
  <c r="I2172" i="13"/>
  <c r="N2172" i="13" s="1"/>
  <c r="F2174" i="10"/>
  <c r="L2168" i="13"/>
  <c r="N2168" i="13" s="1"/>
  <c r="F2174" i="11"/>
  <c r="M2173" i="13"/>
  <c r="F2174" i="9"/>
  <c r="K2178" i="13"/>
  <c r="F2174" i="8"/>
  <c r="J2176" i="13"/>
  <c r="F2175" i="10" l="1"/>
  <c r="L2178" i="13"/>
  <c r="F2175" i="5"/>
  <c r="G2178" i="13"/>
  <c r="F2175" i="8"/>
  <c r="J2170" i="13"/>
  <c r="F2175" i="7"/>
  <c r="I2178" i="13"/>
  <c r="F2176" i="3"/>
  <c r="E2179" i="13"/>
  <c r="F2175" i="9"/>
  <c r="K2180" i="13"/>
  <c r="F2176" i="12"/>
  <c r="D2176" i="13"/>
  <c r="N2176" i="13" s="1"/>
  <c r="F2175" i="11"/>
  <c r="M2167" i="13"/>
  <c r="F2175" i="4"/>
  <c r="F2173" i="13"/>
  <c r="F2175" i="6"/>
  <c r="H2179" i="13"/>
  <c r="F2176" i="7" l="1"/>
  <c r="I2177" i="13"/>
  <c r="F2177" i="12"/>
  <c r="D2180" i="13"/>
  <c r="F2176" i="8"/>
  <c r="J2175" i="13"/>
  <c r="F2176" i="11"/>
  <c r="M2170" i="13"/>
  <c r="N2170" i="13" s="1"/>
  <c r="F2176" i="9"/>
  <c r="K2174" i="13"/>
  <c r="F2176" i="5"/>
  <c r="G2179" i="13"/>
  <c r="N2179" i="13" s="1"/>
  <c r="F2176" i="6"/>
  <c r="H2167" i="13"/>
  <c r="N2167" i="13" s="1"/>
  <c r="F2176" i="4"/>
  <c r="F2177" i="13"/>
  <c r="F2177" i="3"/>
  <c r="E2180" i="13"/>
  <c r="F2176" i="10"/>
  <c r="L2174" i="13"/>
  <c r="N2174" i="13" s="1"/>
  <c r="F2177" i="11" l="1"/>
  <c r="M2177" i="13"/>
  <c r="F2177" i="6"/>
  <c r="H2173" i="13"/>
  <c r="F2177" i="8"/>
  <c r="J2177" i="13"/>
  <c r="N2177" i="13" s="1"/>
  <c r="F2177" i="5"/>
  <c r="G2173" i="13"/>
  <c r="F2177" i="4"/>
  <c r="F2178" i="13"/>
  <c r="N2178" i="13" s="1"/>
  <c r="F2177" i="10"/>
  <c r="L2180" i="13"/>
  <c r="N2180" i="13" s="1"/>
  <c r="F2178" i="12"/>
  <c r="D2187" i="13"/>
  <c r="F2178" i="3"/>
  <c r="E2173" i="13"/>
  <c r="F2177" i="9"/>
  <c r="K2169" i="13"/>
  <c r="N2169" i="13" s="1"/>
  <c r="F2177" i="7"/>
  <c r="I2175" i="13"/>
  <c r="N2175" i="13" s="1"/>
  <c r="F2178" i="5" l="1"/>
  <c r="G2182" i="13"/>
  <c r="F2178" i="7"/>
  <c r="I2186" i="13"/>
  <c r="F2178" i="8"/>
  <c r="J2186" i="13"/>
  <c r="F2179" i="12"/>
  <c r="D2183" i="13"/>
  <c r="F2178" i="10"/>
  <c r="L2181" i="13"/>
  <c r="F2178" i="6"/>
  <c r="H2184" i="13"/>
  <c r="F2178" i="4"/>
  <c r="F2187" i="13"/>
  <c r="F2179" i="3"/>
  <c r="E2187" i="13"/>
  <c r="F2178" i="9"/>
  <c r="K2181" i="13"/>
  <c r="N2173" i="13"/>
  <c r="F2178" i="11"/>
  <c r="M2189" i="13"/>
  <c r="F2180" i="3" l="1"/>
  <c r="E2182" i="13"/>
  <c r="F2180" i="12"/>
  <c r="D2195" i="13"/>
  <c r="F2179" i="4"/>
  <c r="F2181" i="13"/>
  <c r="F2179" i="8"/>
  <c r="J2183" i="13"/>
  <c r="F2179" i="11"/>
  <c r="M2191" i="13"/>
  <c r="F2179" i="6"/>
  <c r="H2192" i="13"/>
  <c r="F2179" i="7"/>
  <c r="I2193" i="13"/>
  <c r="F2179" i="9"/>
  <c r="K2183" i="13"/>
  <c r="F2179" i="10"/>
  <c r="L2183" i="13"/>
  <c r="F2179" i="5"/>
  <c r="G2187" i="13"/>
  <c r="F2180" i="9" l="1"/>
  <c r="K2185" i="13"/>
  <c r="F2180" i="8"/>
  <c r="J2191" i="13"/>
  <c r="F2180" i="7"/>
  <c r="I2181" i="13"/>
  <c r="F2180" i="4"/>
  <c r="F2188" i="13"/>
  <c r="F2180" i="5"/>
  <c r="G2181" i="13"/>
  <c r="F2180" i="6"/>
  <c r="H2190" i="13"/>
  <c r="F2181" i="12"/>
  <c r="D2182" i="13"/>
  <c r="F2180" i="10"/>
  <c r="L2185" i="13"/>
  <c r="F2180" i="11"/>
  <c r="M2188" i="13"/>
  <c r="F2181" i="3"/>
  <c r="E2181" i="13"/>
  <c r="F2181" i="4" l="1"/>
  <c r="F2182" i="13"/>
  <c r="F2181" i="7"/>
  <c r="I2183" i="13"/>
  <c r="F2182" i="12"/>
  <c r="D2181" i="13"/>
  <c r="F2181" i="6"/>
  <c r="H2182" i="13"/>
  <c r="F2181" i="8"/>
  <c r="J2181" i="13"/>
  <c r="F2182" i="3"/>
  <c r="E2184" i="13"/>
  <c r="F2181" i="5"/>
  <c r="G2188" i="13"/>
  <c r="F2181" i="9"/>
  <c r="K2189" i="13"/>
  <c r="F2181" i="11"/>
  <c r="M2185" i="13"/>
  <c r="F2181" i="10"/>
  <c r="L2182" i="13"/>
  <c r="F2182" i="9" l="1"/>
  <c r="K2184" i="13"/>
  <c r="F2182" i="6"/>
  <c r="H2191" i="13"/>
  <c r="F2182" i="5"/>
  <c r="G2184" i="13"/>
  <c r="F2183" i="12"/>
  <c r="D2193" i="13"/>
  <c r="F2182" i="10"/>
  <c r="L2186" i="13"/>
  <c r="F2183" i="3"/>
  <c r="E2185" i="13"/>
  <c r="F2182" i="7"/>
  <c r="I2189" i="13"/>
  <c r="F2182" i="11"/>
  <c r="M2182" i="13"/>
  <c r="F2182" i="8"/>
  <c r="J2189" i="13"/>
  <c r="F2182" i="4"/>
  <c r="F2185" i="13"/>
  <c r="F2183" i="7" l="1"/>
  <c r="I2190" i="13"/>
  <c r="F2183" i="5"/>
  <c r="G2185" i="13"/>
  <c r="F2184" i="3"/>
  <c r="E2183" i="13"/>
  <c r="F2183" i="6"/>
  <c r="H2188" i="13"/>
  <c r="F2183" i="4"/>
  <c r="F2186" i="13"/>
  <c r="F2183" i="8"/>
  <c r="J2190" i="13"/>
  <c r="F2183" i="10"/>
  <c r="L2189" i="13"/>
  <c r="F2183" i="9"/>
  <c r="K2186" i="13"/>
  <c r="F2183" i="11"/>
  <c r="M2186" i="13"/>
  <c r="F2184" i="12"/>
  <c r="D2184" i="13"/>
  <c r="F2185" i="12" l="1"/>
  <c r="D2191" i="13"/>
  <c r="F2184" i="11"/>
  <c r="M2190" i="13"/>
  <c r="F2184" i="9"/>
  <c r="K2182" i="13"/>
  <c r="F2184" i="6"/>
  <c r="H2183" i="13"/>
  <c r="F2184" i="10"/>
  <c r="L2184" i="13"/>
  <c r="F2185" i="3"/>
  <c r="E2188" i="13"/>
  <c r="F2184" i="8"/>
  <c r="J2193" i="13"/>
  <c r="F2184" i="5"/>
  <c r="G2183" i="13"/>
  <c r="F2184" i="4"/>
  <c r="F2184" i="13"/>
  <c r="F2184" i="7"/>
  <c r="I2188" i="13"/>
  <c r="F2185" i="8" l="1"/>
  <c r="J2184" i="13"/>
  <c r="F2185" i="6"/>
  <c r="H2181" i="13"/>
  <c r="F2185" i="7"/>
  <c r="I2191" i="13"/>
  <c r="F2186" i="3"/>
  <c r="E2186" i="13"/>
  <c r="F2185" i="9"/>
  <c r="K2190" i="13"/>
  <c r="F2185" i="4"/>
  <c r="F2194" i="13"/>
  <c r="F2185" i="10"/>
  <c r="L2190" i="13"/>
  <c r="F2185" i="11"/>
  <c r="M2187" i="13"/>
  <c r="F2185" i="5"/>
  <c r="G2189" i="13"/>
  <c r="F2186" i="12"/>
  <c r="D2185" i="13"/>
  <c r="F2187" i="3" l="1"/>
  <c r="E2190" i="13"/>
  <c r="F2186" i="10"/>
  <c r="L2188" i="13"/>
  <c r="F2186" i="7"/>
  <c r="I2184" i="13"/>
  <c r="F2186" i="11"/>
  <c r="M2193" i="13"/>
  <c r="F2186" i="4"/>
  <c r="F2189" i="13"/>
  <c r="F2186" i="6"/>
  <c r="H2189" i="13"/>
  <c r="F2186" i="5"/>
  <c r="G2192" i="13"/>
  <c r="F2187" i="12"/>
  <c r="D2192" i="13"/>
  <c r="F2186" i="9"/>
  <c r="K2192" i="13"/>
  <c r="F2186" i="8"/>
  <c r="J2182" i="13"/>
  <c r="F2187" i="10" l="1"/>
  <c r="L2192" i="13"/>
  <c r="F2187" i="5"/>
  <c r="G2190" i="13"/>
  <c r="F2187" i="9"/>
  <c r="K2194" i="13"/>
  <c r="F2187" i="4"/>
  <c r="F2191" i="13"/>
  <c r="F2187" i="7"/>
  <c r="I2185" i="13"/>
  <c r="F2187" i="8"/>
  <c r="J2188" i="13"/>
  <c r="F2187" i="6"/>
  <c r="H2187" i="13"/>
  <c r="F2188" i="12"/>
  <c r="D2190" i="13"/>
  <c r="F2187" i="11"/>
  <c r="M2195" i="13"/>
  <c r="F2188" i="3"/>
  <c r="E2192" i="13"/>
  <c r="F2188" i="4" l="1"/>
  <c r="F2190" i="13"/>
  <c r="N2190" i="13" s="1"/>
  <c r="F2188" i="6"/>
  <c r="H2185" i="13"/>
  <c r="N2185" i="13" s="1"/>
  <c r="F2189" i="3"/>
  <c r="E2191" i="13"/>
  <c r="F2188" i="8"/>
  <c r="J2185" i="13"/>
  <c r="F2188" i="5"/>
  <c r="G2186" i="13"/>
  <c r="F2188" i="7"/>
  <c r="I2182" i="13"/>
  <c r="N2182" i="13" s="1"/>
  <c r="F2188" i="10"/>
  <c r="L2194" i="13"/>
  <c r="F2188" i="9"/>
  <c r="K2187" i="13"/>
  <c r="F2188" i="11"/>
  <c r="M2194" i="13"/>
  <c r="F2189" i="12"/>
  <c r="D2186" i="13"/>
  <c r="F2189" i="10" l="1"/>
  <c r="L2191" i="13"/>
  <c r="F2189" i="6"/>
  <c r="H2186" i="13"/>
  <c r="N2186" i="13" s="1"/>
  <c r="F2190" i="12"/>
  <c r="D2188" i="13"/>
  <c r="F2190" i="3"/>
  <c r="E2194" i="13"/>
  <c r="F2189" i="7"/>
  <c r="I2195" i="13"/>
  <c r="F2189" i="5"/>
  <c r="G2191" i="13"/>
  <c r="N2191" i="13" s="1"/>
  <c r="F2189" i="4"/>
  <c r="F2192" i="13"/>
  <c r="F2189" i="11"/>
  <c r="M2183" i="13"/>
  <c r="F2189" i="9"/>
  <c r="K2191" i="13"/>
  <c r="F2189" i="8"/>
  <c r="J2187" i="13"/>
  <c r="F2191" i="12" l="1"/>
  <c r="D2194" i="13"/>
  <c r="F2190" i="8"/>
  <c r="J2192" i="13"/>
  <c r="F2190" i="5"/>
  <c r="G2194" i="13"/>
  <c r="F2190" i="4"/>
  <c r="F2193" i="13"/>
  <c r="F2190" i="9"/>
  <c r="K2188" i="13"/>
  <c r="N2188" i="13" s="1"/>
  <c r="F2190" i="7"/>
  <c r="I2187" i="13"/>
  <c r="F2190" i="6"/>
  <c r="H2195" i="13"/>
  <c r="F2190" i="11"/>
  <c r="M2184" i="13"/>
  <c r="N2184" i="13" s="1"/>
  <c r="F2191" i="3"/>
  <c r="E2189" i="13"/>
  <c r="F2190" i="10"/>
  <c r="L2187" i="13"/>
  <c r="F2191" i="5" l="1"/>
  <c r="G2193" i="13"/>
  <c r="N2187" i="13"/>
  <c r="F2191" i="10"/>
  <c r="L2193" i="13"/>
  <c r="F2191" i="7"/>
  <c r="I2192" i="13"/>
  <c r="F2191" i="8"/>
  <c r="J2195" i="13"/>
  <c r="F2192" i="3"/>
  <c r="E2193" i="13"/>
  <c r="F2191" i="9"/>
  <c r="K2193" i="13"/>
  <c r="F2192" i="12"/>
  <c r="D2189" i="13"/>
  <c r="N2189" i="13" s="1"/>
  <c r="F2191" i="6"/>
  <c r="H2193" i="13"/>
  <c r="F2191" i="11"/>
  <c r="M2192" i="13"/>
  <c r="N2192" i="13" s="1"/>
  <c r="F2191" i="4"/>
  <c r="F2183" i="13"/>
  <c r="N2183" i="13" s="1"/>
  <c r="F2192" i="8" l="1"/>
  <c r="J2194" i="13"/>
  <c r="F2193" i="12"/>
  <c r="D2197" i="13"/>
  <c r="F2192" i="4"/>
  <c r="F2195" i="13"/>
  <c r="F2192" i="9"/>
  <c r="K2195" i="13"/>
  <c r="N2193" i="13"/>
  <c r="F2192" i="10"/>
  <c r="L2195" i="13"/>
  <c r="F2192" i="11"/>
  <c r="M2181" i="13"/>
  <c r="N2181" i="13" s="1"/>
  <c r="F2193" i="3"/>
  <c r="E2195" i="13"/>
  <c r="F2192" i="7"/>
  <c r="I2194" i="13"/>
  <c r="F2192" i="6"/>
  <c r="H2194" i="13"/>
  <c r="N2194" i="13" s="1"/>
  <c r="F2192" i="5"/>
  <c r="G2195" i="13"/>
  <c r="N2195" i="13" l="1"/>
  <c r="F2193" i="9"/>
  <c r="K2196" i="13"/>
  <c r="F2193" i="4"/>
  <c r="F2205" i="13"/>
  <c r="F2193" i="5"/>
  <c r="G2205" i="13"/>
  <c r="F2193" i="7"/>
  <c r="I2198" i="13"/>
  <c r="F2194" i="3"/>
  <c r="E2197" i="13"/>
  <c r="F2194" i="12"/>
  <c r="D2199" i="13"/>
  <c r="F2193" i="11"/>
  <c r="M2207" i="13"/>
  <c r="F2193" i="6"/>
  <c r="H2197" i="13"/>
  <c r="F2193" i="10"/>
  <c r="L2203" i="13"/>
  <c r="F2193" i="8"/>
  <c r="J2201" i="13"/>
  <c r="F2194" i="5" l="1"/>
  <c r="G2197" i="13"/>
  <c r="F2194" i="11"/>
  <c r="M2199" i="13"/>
  <c r="F2194" i="4"/>
  <c r="F2202" i="13"/>
  <c r="F2194" i="10"/>
  <c r="L2196" i="13"/>
  <c r="F2194" i="9"/>
  <c r="K2200" i="13"/>
  <c r="F2194" i="8"/>
  <c r="J2198" i="13"/>
  <c r="F2195" i="12"/>
  <c r="D2208" i="13"/>
  <c r="F2195" i="3"/>
  <c r="E2202" i="13"/>
  <c r="F2194" i="6"/>
  <c r="H2200" i="13"/>
  <c r="F2194" i="7"/>
  <c r="I2201" i="13"/>
  <c r="F2196" i="12" l="1"/>
  <c r="D2210" i="13"/>
  <c r="F2195" i="4"/>
  <c r="F2206" i="13"/>
  <c r="F2195" i="10"/>
  <c r="L2202" i="13"/>
  <c r="F2195" i="7"/>
  <c r="I2203" i="13"/>
  <c r="F2195" i="8"/>
  <c r="J2203" i="13"/>
  <c r="F2195" i="11"/>
  <c r="M2204" i="13"/>
  <c r="F2196" i="3"/>
  <c r="E2196" i="13"/>
  <c r="F2195" i="6"/>
  <c r="H2198" i="13"/>
  <c r="F2195" i="9"/>
  <c r="K2198" i="13"/>
  <c r="F2195" i="5"/>
  <c r="G2196" i="13"/>
  <c r="F2197" i="3" l="1"/>
  <c r="E2198" i="13"/>
  <c r="F2196" i="10"/>
  <c r="L2200" i="13"/>
  <c r="F2196" i="7"/>
  <c r="I2204" i="13"/>
  <c r="F2196" i="5"/>
  <c r="G2202" i="13"/>
  <c r="F2196" i="11"/>
  <c r="M2197" i="13"/>
  <c r="F2196" i="4"/>
  <c r="F2197" i="13"/>
  <c r="F2196" i="6"/>
  <c r="H2209" i="13"/>
  <c r="F2196" i="9"/>
  <c r="K2199" i="13"/>
  <c r="F2196" i="8"/>
  <c r="J2200" i="13"/>
  <c r="F2197" i="12"/>
  <c r="D2201" i="13"/>
  <c r="F2197" i="5" l="1"/>
  <c r="G2206" i="13"/>
  <c r="F2197" i="6"/>
  <c r="H2196" i="13"/>
  <c r="F2197" i="7"/>
  <c r="I2196" i="13"/>
  <c r="F2197" i="4"/>
  <c r="F2196" i="13"/>
  <c r="F2197" i="10"/>
  <c r="L2201" i="13"/>
  <c r="F2197" i="9"/>
  <c r="K2201" i="13"/>
  <c r="F2198" i="12"/>
  <c r="D2196" i="13"/>
  <c r="F2197" i="8"/>
  <c r="J2196" i="13"/>
  <c r="F2197" i="11"/>
  <c r="M2208" i="13"/>
  <c r="F2198" i="3"/>
  <c r="E2205" i="13"/>
  <c r="F2199" i="12" l="1"/>
  <c r="D2206" i="13"/>
  <c r="F2198" i="7"/>
  <c r="I2199" i="13"/>
  <c r="F2199" i="3"/>
  <c r="E2199" i="13"/>
  <c r="F2198" i="9"/>
  <c r="K2203" i="13"/>
  <c r="F2198" i="11"/>
  <c r="M2206" i="13"/>
  <c r="F2198" i="10"/>
  <c r="L2197" i="13"/>
  <c r="F2198" i="6"/>
  <c r="H2201" i="13"/>
  <c r="F2198" i="8"/>
  <c r="J2208" i="13"/>
  <c r="F2198" i="4"/>
  <c r="F2203" i="13"/>
  <c r="F2198" i="5"/>
  <c r="G2199" i="13"/>
  <c r="F2199" i="9" l="1"/>
  <c r="K2209" i="13"/>
  <c r="F2200" i="3"/>
  <c r="E2200" i="13"/>
  <c r="F2199" i="5"/>
  <c r="G2200" i="13"/>
  <c r="F2199" i="10"/>
  <c r="L2205" i="13"/>
  <c r="F2199" i="8"/>
  <c r="J2197" i="13"/>
  <c r="F2199" i="7"/>
  <c r="I2200" i="13"/>
  <c r="F2199" i="6"/>
  <c r="H2207" i="13"/>
  <c r="F2199" i="4"/>
  <c r="F2199" i="13"/>
  <c r="F2199" i="11"/>
  <c r="M2196" i="13"/>
  <c r="N2196" i="13" s="1"/>
  <c r="F2200" i="12"/>
  <c r="D2198" i="13"/>
  <c r="F2200" i="10" l="1"/>
  <c r="L2204" i="13"/>
  <c r="F2200" i="6"/>
  <c r="H2204" i="13"/>
  <c r="F2200" i="5"/>
  <c r="G2203" i="13"/>
  <c r="F2201" i="12"/>
  <c r="D2205" i="13"/>
  <c r="F2200" i="7"/>
  <c r="I2202" i="13"/>
  <c r="F2201" i="3"/>
  <c r="E2204" i="13"/>
  <c r="F2200" i="4"/>
  <c r="F2198" i="13"/>
  <c r="F2200" i="11"/>
  <c r="M2200" i="13"/>
  <c r="F2200" i="8"/>
  <c r="J2202" i="13"/>
  <c r="F2200" i="9"/>
  <c r="K2202" i="13"/>
  <c r="F2201" i="4" l="1"/>
  <c r="F2200" i="13"/>
  <c r="F2201" i="5"/>
  <c r="G2204" i="13"/>
  <c r="F2201" i="9"/>
  <c r="K2205" i="13"/>
  <c r="F2202" i="3"/>
  <c r="E2201" i="13"/>
  <c r="F2201" i="6"/>
  <c r="H2199" i="13"/>
  <c r="F2201" i="7"/>
  <c r="I2208" i="13"/>
  <c r="F2201" i="10"/>
  <c r="L2198" i="13"/>
  <c r="F2201" i="8"/>
  <c r="J2204" i="13"/>
  <c r="F2201" i="11"/>
  <c r="M2203" i="13"/>
  <c r="F2202" i="12"/>
  <c r="D2202" i="13"/>
  <c r="F2202" i="9" l="1"/>
  <c r="K2197" i="13"/>
  <c r="F2202" i="7"/>
  <c r="I2197" i="13"/>
  <c r="N2197" i="13" s="1"/>
  <c r="F2202" i="5"/>
  <c r="G2201" i="13"/>
  <c r="F2203" i="3"/>
  <c r="E2207" i="13"/>
  <c r="F2202" i="11"/>
  <c r="M2210" i="13"/>
  <c r="F2202" i="6"/>
  <c r="H2202" i="13"/>
  <c r="F2202" i="4"/>
  <c r="F2209" i="13"/>
  <c r="F2202" i="10"/>
  <c r="L2199" i="13"/>
  <c r="F2203" i="12"/>
  <c r="D2207" i="13"/>
  <c r="F2202" i="8"/>
  <c r="J2199" i="13"/>
  <c r="F2203" i="4" l="1"/>
  <c r="F2201" i="13"/>
  <c r="F2203" i="5"/>
  <c r="G2198" i="13"/>
  <c r="N2198" i="13" s="1"/>
  <c r="F2203" i="10"/>
  <c r="L2207" i="13"/>
  <c r="F2203" i="8"/>
  <c r="J2206" i="13"/>
  <c r="F2203" i="6"/>
  <c r="H2208" i="13"/>
  <c r="F2203" i="7"/>
  <c r="I2206" i="13"/>
  <c r="F2204" i="3"/>
  <c r="E2203" i="13"/>
  <c r="F2204" i="12"/>
  <c r="D2204" i="13"/>
  <c r="F2203" i="11"/>
  <c r="M2198" i="13"/>
  <c r="F2203" i="9"/>
  <c r="K2204" i="13"/>
  <c r="N2199" i="13"/>
  <c r="F2204" i="10" l="1"/>
  <c r="L2209" i="13"/>
  <c r="F2204" i="8"/>
  <c r="J2209" i="13"/>
  <c r="F2204" i="7"/>
  <c r="I2207" i="13"/>
  <c r="F2204" i="5"/>
  <c r="G2209" i="13"/>
  <c r="F2205" i="3"/>
  <c r="E2206" i="13"/>
  <c r="F2204" i="9"/>
  <c r="K2207" i="13"/>
  <c r="N2204" i="13"/>
  <c r="F2204" i="6"/>
  <c r="H2203" i="13"/>
  <c r="F2204" i="4"/>
  <c r="F2204" i="13"/>
  <c r="F2204" i="11"/>
  <c r="M2201" i="13"/>
  <c r="N2201" i="13" s="1"/>
  <c r="F2205" i="12"/>
  <c r="D2203" i="13"/>
  <c r="N2203" i="13" s="1"/>
  <c r="F2205" i="6" l="1"/>
  <c r="H2205" i="13"/>
  <c r="F2205" i="5"/>
  <c r="G2207" i="13"/>
  <c r="F2205" i="7"/>
  <c r="I2209" i="13"/>
  <c r="F2206" i="12"/>
  <c r="D2200" i="13"/>
  <c r="N2200" i="13" s="1"/>
  <c r="F2205" i="8"/>
  <c r="J2207" i="13"/>
  <c r="F2205" i="9"/>
  <c r="K2210" i="13"/>
  <c r="F2205" i="11"/>
  <c r="M2202" i="13"/>
  <c r="N2202" i="13" s="1"/>
  <c r="F2206" i="3"/>
  <c r="E2209" i="13"/>
  <c r="F2205" i="4"/>
  <c r="F2207" i="13"/>
  <c r="N2207" i="13" s="1"/>
  <c r="F2205" i="10"/>
  <c r="L2206" i="13"/>
  <c r="F2207" i="12" l="1"/>
  <c r="D2209" i="13"/>
  <c r="N2209" i="13" s="1"/>
  <c r="F2206" i="11"/>
  <c r="M2209" i="13"/>
  <c r="F2206" i="7"/>
  <c r="I2210" i="13"/>
  <c r="F2206" i="10"/>
  <c r="L2210" i="13"/>
  <c r="F2206" i="9"/>
  <c r="K2206" i="13"/>
  <c r="F2206" i="5"/>
  <c r="G2210" i="13"/>
  <c r="F2207" i="3"/>
  <c r="E2208" i="13"/>
  <c r="F2206" i="4"/>
  <c r="F2210" i="13"/>
  <c r="F2206" i="8"/>
  <c r="J2205" i="13"/>
  <c r="F2206" i="6"/>
  <c r="H2210" i="13"/>
  <c r="F2207" i="10" l="1"/>
  <c r="L2208" i="13"/>
  <c r="F2207" i="7"/>
  <c r="I2205" i="13"/>
  <c r="N2205" i="13" s="1"/>
  <c r="F2207" i="6"/>
  <c r="H2206" i="13"/>
  <c r="N2206" i="13" s="1"/>
  <c r="F2207" i="5"/>
  <c r="G2208" i="13"/>
  <c r="F2207" i="11"/>
  <c r="M2205" i="13"/>
  <c r="F2207" i="4"/>
  <c r="F2208" i="13"/>
  <c r="N2208" i="13" s="1"/>
  <c r="F2208" i="3"/>
  <c r="E2210" i="13"/>
  <c r="N2210" i="13" s="1"/>
  <c r="F2207" i="8"/>
  <c r="J2210" i="13"/>
  <c r="F2207" i="9"/>
  <c r="K2208" i="13"/>
  <c r="F2208" i="12"/>
  <c r="D2216" i="13"/>
  <c r="F2209" i="3" l="1"/>
  <c r="E2212" i="13"/>
  <c r="F2208" i="6"/>
  <c r="H2212" i="13"/>
  <c r="F2208" i="8"/>
  <c r="J2215" i="13"/>
  <c r="F2208" i="5"/>
  <c r="G2212" i="13"/>
  <c r="F2209" i="12"/>
  <c r="D2220" i="13"/>
  <c r="F2208" i="4"/>
  <c r="F2211" i="13"/>
  <c r="F2208" i="7"/>
  <c r="I2211" i="13"/>
  <c r="F2208" i="9"/>
  <c r="K2211" i="13"/>
  <c r="F2208" i="11"/>
  <c r="M2218" i="13"/>
  <c r="F2208" i="10"/>
  <c r="L2213" i="13"/>
  <c r="F2209" i="5" l="1"/>
  <c r="G2211" i="13"/>
  <c r="F2209" i="7"/>
  <c r="I2215" i="13"/>
  <c r="F2209" i="8"/>
  <c r="J2211" i="13"/>
  <c r="F2209" i="10"/>
  <c r="L2215" i="13"/>
  <c r="F2209" i="4"/>
  <c r="F2212" i="13"/>
  <c r="F2209" i="6"/>
  <c r="H2219" i="13"/>
  <c r="F2209" i="9"/>
  <c r="K2214" i="13"/>
  <c r="F2209" i="11"/>
  <c r="M2215" i="13"/>
  <c r="F2210" i="12"/>
  <c r="D2214" i="13"/>
  <c r="F2210" i="3"/>
  <c r="E2211" i="13"/>
  <c r="F2210" i="10" l="1"/>
  <c r="L2217" i="13"/>
  <c r="F2210" i="9"/>
  <c r="K2212" i="13"/>
  <c r="F2210" i="8"/>
  <c r="J2221" i="13"/>
  <c r="F2211" i="3"/>
  <c r="E2220" i="13"/>
  <c r="F2210" i="6"/>
  <c r="H2211" i="13"/>
  <c r="F2210" i="7"/>
  <c r="I2221" i="13"/>
  <c r="F2210" i="11"/>
  <c r="M2224" i="13"/>
  <c r="F2211" i="12"/>
  <c r="D2211" i="13"/>
  <c r="F2210" i="4"/>
  <c r="F2213" i="13"/>
  <c r="F2210" i="5"/>
  <c r="G2213" i="13"/>
  <c r="F2212" i="3" l="1"/>
  <c r="E2214" i="13"/>
  <c r="F2211" i="8"/>
  <c r="J2214" i="13"/>
  <c r="F2212" i="12"/>
  <c r="D2212" i="13"/>
  <c r="F2211" i="11"/>
  <c r="M2221" i="13"/>
  <c r="F2211" i="5"/>
  <c r="G2216" i="13"/>
  <c r="F2211" i="7"/>
  <c r="I2219" i="13"/>
  <c r="F2211" i="9"/>
  <c r="K2215" i="13"/>
  <c r="F2211" i="6"/>
  <c r="H2220" i="13"/>
  <c r="F2211" i="4"/>
  <c r="F2218" i="13"/>
  <c r="F2211" i="10"/>
  <c r="L2214" i="13"/>
  <c r="F2212" i="6" l="1"/>
  <c r="H2217" i="13"/>
  <c r="F2212" i="11"/>
  <c r="M2217" i="13"/>
  <c r="F2212" i="10"/>
  <c r="L2212" i="13"/>
  <c r="F2212" i="9"/>
  <c r="K2223" i="13"/>
  <c r="F2213" i="12"/>
  <c r="D2215" i="13"/>
  <c r="F2212" i="7"/>
  <c r="I2217" i="13"/>
  <c r="F2212" i="8"/>
  <c r="J2213" i="13"/>
  <c r="F2212" i="4"/>
  <c r="F2223" i="13"/>
  <c r="F2212" i="5"/>
  <c r="G2219" i="13"/>
  <c r="F2213" i="3"/>
  <c r="E2213" i="13"/>
  <c r="F2213" i="8" l="1"/>
  <c r="J2217" i="13"/>
  <c r="F2213" i="10"/>
  <c r="L2219" i="13"/>
  <c r="F2213" i="9"/>
  <c r="K2213" i="13"/>
  <c r="F2214" i="3"/>
  <c r="E2215" i="13"/>
  <c r="F2213" i="7"/>
  <c r="I2218" i="13"/>
  <c r="F2213" i="5"/>
  <c r="G2222" i="13"/>
  <c r="F2213" i="11"/>
  <c r="M2213" i="13"/>
  <c r="F2213" i="4"/>
  <c r="F2222" i="13"/>
  <c r="F2214" i="12"/>
  <c r="D2223" i="13"/>
  <c r="F2213" i="6"/>
  <c r="H2216" i="13"/>
  <c r="F2215" i="3" l="1"/>
  <c r="E2218" i="13"/>
  <c r="F2214" i="9"/>
  <c r="K2217" i="13"/>
  <c r="F2214" i="4"/>
  <c r="F2216" i="13"/>
  <c r="F2214" i="11"/>
  <c r="M2222" i="13"/>
  <c r="F2214" i="6"/>
  <c r="H2214" i="13"/>
  <c r="F2214" i="5"/>
  <c r="G2220" i="13"/>
  <c r="F2214" i="10"/>
  <c r="L2220" i="13"/>
  <c r="F2215" i="12"/>
  <c r="D2222" i="13"/>
  <c r="F2214" i="7"/>
  <c r="I2214" i="13"/>
  <c r="F2214" i="8"/>
  <c r="J2218" i="13"/>
  <c r="F2215" i="4" l="1"/>
  <c r="F2214" i="13"/>
  <c r="F2215" i="5"/>
  <c r="G2217" i="13"/>
  <c r="F2215" i="9"/>
  <c r="K2221" i="13"/>
  <c r="F2215" i="11"/>
  <c r="M2216" i="13"/>
  <c r="F2215" i="6"/>
  <c r="H2222" i="13"/>
  <c r="F2216" i="3"/>
  <c r="E2216" i="13"/>
  <c r="F2215" i="10"/>
  <c r="L2211" i="13"/>
  <c r="F2215" i="8"/>
  <c r="J2212" i="13"/>
  <c r="F2215" i="7"/>
  <c r="I2213" i="13"/>
  <c r="F2216" i="12"/>
  <c r="D2224" i="13"/>
  <c r="F2216" i="11" l="1"/>
  <c r="M2219" i="13"/>
  <c r="F2216" i="10"/>
  <c r="L2218" i="13"/>
  <c r="F2216" i="9"/>
  <c r="K2218" i="13"/>
  <c r="F2217" i="3"/>
  <c r="E2222" i="13"/>
  <c r="F2216" i="5"/>
  <c r="G2223" i="13"/>
  <c r="F2216" i="8"/>
  <c r="J2219" i="13"/>
  <c r="F2217" i="12"/>
  <c r="D2225" i="13"/>
  <c r="F2216" i="7"/>
  <c r="I2212" i="13"/>
  <c r="F2216" i="6"/>
  <c r="H2221" i="13"/>
  <c r="F2216" i="4"/>
  <c r="F2221" i="13"/>
  <c r="F2217" i="9" l="1"/>
  <c r="K2219" i="13"/>
  <c r="F2217" i="8"/>
  <c r="J2220" i="13"/>
  <c r="F2217" i="5"/>
  <c r="G2214" i="13"/>
  <c r="F2217" i="10"/>
  <c r="L2216" i="13"/>
  <c r="F2217" i="4"/>
  <c r="F2225" i="13"/>
  <c r="F2217" i="7"/>
  <c r="I2224" i="13"/>
  <c r="F2217" i="6"/>
  <c r="H2218" i="13"/>
  <c r="F2217" i="11"/>
  <c r="M2220" i="13"/>
  <c r="F2218" i="3"/>
  <c r="E2219" i="13"/>
  <c r="F2218" i="12"/>
  <c r="D2219" i="13"/>
  <c r="F2219" i="12" l="1"/>
  <c r="D2213" i="13"/>
  <c r="N2213" i="13" s="1"/>
  <c r="F2218" i="6"/>
  <c r="H2213" i="13"/>
  <c r="F2218" i="5"/>
  <c r="G2218" i="13"/>
  <c r="F2218" i="7"/>
  <c r="I2216" i="13"/>
  <c r="F2218" i="10"/>
  <c r="L2221" i="13"/>
  <c r="F2219" i="3"/>
  <c r="E2217" i="13"/>
  <c r="F2218" i="8"/>
  <c r="J2216" i="13"/>
  <c r="F2218" i="4"/>
  <c r="F2220" i="13"/>
  <c r="F2218" i="11"/>
  <c r="M2211" i="13"/>
  <c r="N2211" i="13" s="1"/>
  <c r="F2218" i="9"/>
  <c r="K2216" i="13"/>
  <c r="N2216" i="13" l="1"/>
  <c r="F2219" i="7"/>
  <c r="I2223" i="13"/>
  <c r="F2219" i="8"/>
  <c r="J2224" i="13"/>
  <c r="F2219" i="5"/>
  <c r="G2221" i="13"/>
  <c r="F2219" i="4"/>
  <c r="F2217" i="13"/>
  <c r="F2219" i="9"/>
  <c r="K2220" i="13"/>
  <c r="F2220" i="3"/>
  <c r="E2223" i="13"/>
  <c r="F2219" i="6"/>
  <c r="H2223" i="13"/>
  <c r="F2219" i="11"/>
  <c r="M2225" i="13"/>
  <c r="F2219" i="10"/>
  <c r="L2223" i="13"/>
  <c r="F2220" i="12"/>
  <c r="D2221" i="13"/>
  <c r="F2220" i="6" l="1"/>
  <c r="H2215" i="13"/>
  <c r="F2220" i="5"/>
  <c r="G2225" i="13"/>
  <c r="F2220" i="11"/>
  <c r="M2214" i="13"/>
  <c r="N2214" i="13" s="1"/>
  <c r="F2221" i="12"/>
  <c r="D2218" i="13"/>
  <c r="N2218" i="13" s="1"/>
  <c r="F2221" i="3"/>
  <c r="E2221" i="13"/>
  <c r="N2221" i="13" s="1"/>
  <c r="F2220" i="8"/>
  <c r="J2222" i="13"/>
  <c r="F2220" i="10"/>
  <c r="L2222" i="13"/>
  <c r="F2220" i="4"/>
  <c r="F2219" i="13"/>
  <c r="N2219" i="13" s="1"/>
  <c r="F2220" i="9"/>
  <c r="K2225" i="13"/>
  <c r="F2220" i="7"/>
  <c r="I2222" i="13"/>
  <c r="F2221" i="11" l="1"/>
  <c r="M2223" i="13"/>
  <c r="F2221" i="7"/>
  <c r="I2225" i="13"/>
  <c r="F2221" i="8"/>
  <c r="J2223" i="13"/>
  <c r="N2223" i="13" s="1"/>
  <c r="F2221" i="5"/>
  <c r="G2215" i="13"/>
  <c r="F2221" i="10"/>
  <c r="L2224" i="13"/>
  <c r="F2221" i="9"/>
  <c r="K2222" i="13"/>
  <c r="N2222" i="13" s="1"/>
  <c r="F2222" i="3"/>
  <c r="E2225" i="13"/>
  <c r="F2221" i="6"/>
  <c r="H2224" i="13"/>
  <c r="F2221" i="4"/>
  <c r="F2224" i="13"/>
  <c r="F2222" i="12"/>
  <c r="D2217" i="13"/>
  <c r="N2217" i="13" s="1"/>
  <c r="F2223" i="3" l="1"/>
  <c r="E2224" i="13"/>
  <c r="F2222" i="8"/>
  <c r="J2225" i="13"/>
  <c r="F2222" i="6"/>
  <c r="H2225" i="13"/>
  <c r="N2225" i="13" s="1"/>
  <c r="F2223" i="12"/>
  <c r="D2229" i="13"/>
  <c r="F2222" i="9"/>
  <c r="K2224" i="13"/>
  <c r="F2222" i="7"/>
  <c r="I2220" i="13"/>
  <c r="N2220" i="13" s="1"/>
  <c r="F2222" i="5"/>
  <c r="G2224" i="13"/>
  <c r="F2222" i="4"/>
  <c r="F2215" i="13"/>
  <c r="N2215" i="13" s="1"/>
  <c r="F2222" i="10"/>
  <c r="L2225" i="13"/>
  <c r="F2222" i="11"/>
  <c r="M2212" i="13"/>
  <c r="N2212" i="13" s="1"/>
  <c r="F2223" i="5" l="1"/>
  <c r="G2230" i="13"/>
  <c r="F2223" i="6"/>
  <c r="H2231" i="13"/>
  <c r="F2223" i="4"/>
  <c r="F2227" i="13"/>
  <c r="F2223" i="11"/>
  <c r="M2230" i="13"/>
  <c r="F2223" i="7"/>
  <c r="I2228" i="13"/>
  <c r="F2223" i="8"/>
  <c r="J2228" i="13"/>
  <c r="N2224" i="13"/>
  <c r="F2224" i="12"/>
  <c r="D2226" i="13"/>
  <c r="F2223" i="10"/>
  <c r="L2226" i="13"/>
  <c r="F2223" i="9"/>
  <c r="K2226" i="13"/>
  <c r="F2224" i="3"/>
  <c r="E2233" i="13"/>
  <c r="F2224" i="11" l="1"/>
  <c r="M2234" i="13"/>
  <c r="F2224" i="10"/>
  <c r="L2228" i="13"/>
  <c r="F2224" i="4"/>
  <c r="F2230" i="13"/>
  <c r="F2225" i="12"/>
  <c r="D2230" i="13"/>
  <c r="F2225" i="3"/>
  <c r="E2229" i="13"/>
  <c r="F2224" i="8"/>
  <c r="J2226" i="13"/>
  <c r="F2224" i="6"/>
  <c r="H2228" i="13"/>
  <c r="F2224" i="9"/>
  <c r="K2228" i="13"/>
  <c r="F2224" i="7"/>
  <c r="I2232" i="13"/>
  <c r="F2224" i="5"/>
  <c r="G2226" i="13"/>
  <c r="F2225" i="6" l="1"/>
  <c r="H2227" i="13"/>
  <c r="F2225" i="4"/>
  <c r="F2233" i="13"/>
  <c r="F2225" i="9"/>
  <c r="K2234" i="13"/>
  <c r="F2226" i="12"/>
  <c r="D2237" i="13"/>
  <c r="F2225" i="5"/>
  <c r="G2229" i="13"/>
  <c r="F2225" i="8"/>
  <c r="J2232" i="13"/>
  <c r="F2225" i="10"/>
  <c r="L2227" i="13"/>
  <c r="F2225" i="7"/>
  <c r="I2226" i="13"/>
  <c r="F2226" i="3"/>
  <c r="E2230" i="13"/>
  <c r="F2225" i="11"/>
  <c r="M2239" i="13"/>
  <c r="F2227" i="12" l="1"/>
  <c r="D2233" i="13"/>
  <c r="F2226" i="10"/>
  <c r="L2235" i="13"/>
  <c r="F2226" i="9"/>
  <c r="K2232" i="13"/>
  <c r="F2226" i="11"/>
  <c r="M2236" i="13"/>
  <c r="F2226" i="8"/>
  <c r="J2238" i="13"/>
  <c r="F2226" i="4"/>
  <c r="F2229" i="13"/>
  <c r="F2226" i="7"/>
  <c r="I2234" i="13"/>
  <c r="F2227" i="3"/>
  <c r="E2226" i="13"/>
  <c r="F2226" i="5"/>
  <c r="G2233" i="13"/>
  <c r="F2226" i="6"/>
  <c r="H2232" i="13"/>
  <c r="F2228" i="3" l="1"/>
  <c r="E2228" i="13"/>
  <c r="F2227" i="7"/>
  <c r="I2227" i="13"/>
  <c r="F2227" i="9"/>
  <c r="K2227" i="13"/>
  <c r="F2227" i="6"/>
  <c r="H2239" i="13"/>
  <c r="F2227" i="4"/>
  <c r="F2228" i="13"/>
  <c r="F2227" i="10"/>
  <c r="L2232" i="13"/>
  <c r="F2227" i="11"/>
  <c r="M2231" i="13"/>
  <c r="F2227" i="5"/>
  <c r="G2227" i="13"/>
  <c r="F2227" i="8"/>
  <c r="J2227" i="13"/>
  <c r="F2228" i="12"/>
  <c r="D2235" i="13"/>
  <c r="F2228" i="6" l="1"/>
  <c r="H2229" i="13"/>
  <c r="F2228" i="11"/>
  <c r="M2237" i="13"/>
  <c r="F2228" i="9"/>
  <c r="K2231" i="13"/>
  <c r="F2228" i="10"/>
  <c r="L2231" i="13"/>
  <c r="F2228" i="8"/>
  <c r="J2231" i="13"/>
  <c r="F2228" i="7"/>
  <c r="I2236" i="13"/>
  <c r="F2228" i="4"/>
  <c r="F2235" i="13"/>
  <c r="F2229" i="12"/>
  <c r="D2240" i="13"/>
  <c r="F2228" i="5"/>
  <c r="G2235" i="13"/>
  <c r="F2229" i="3"/>
  <c r="E2227" i="13"/>
  <c r="F2229" i="10" l="1"/>
  <c r="L2236" i="13"/>
  <c r="F2230" i="12"/>
  <c r="D2232" i="13"/>
  <c r="F2229" i="4"/>
  <c r="F2226" i="13"/>
  <c r="F2229" i="9"/>
  <c r="K2238" i="13"/>
  <c r="F2230" i="3"/>
  <c r="E2231" i="13"/>
  <c r="F2229" i="7"/>
  <c r="I2231" i="13"/>
  <c r="F2229" i="11"/>
  <c r="M2227" i="13"/>
  <c r="F2229" i="5"/>
  <c r="G2228" i="13"/>
  <c r="F2229" i="8"/>
  <c r="J2234" i="13"/>
  <c r="F2229" i="6"/>
  <c r="H2226" i="13"/>
  <c r="F2230" i="5" l="1"/>
  <c r="G2237" i="13"/>
  <c r="F2230" i="9"/>
  <c r="K2235" i="13"/>
  <c r="F2230" i="11"/>
  <c r="M2233" i="13"/>
  <c r="F2230" i="4"/>
  <c r="F2231" i="13"/>
  <c r="F2230" i="7"/>
  <c r="I2229" i="13"/>
  <c r="F2231" i="12"/>
  <c r="D2236" i="13"/>
  <c r="F2230" i="8"/>
  <c r="J2230" i="13"/>
  <c r="F2230" i="6"/>
  <c r="H2238" i="13"/>
  <c r="F2231" i="3"/>
  <c r="E2235" i="13"/>
  <c r="F2230" i="10"/>
  <c r="L2234" i="13"/>
  <c r="F2231" i="11" l="1"/>
  <c r="M2229" i="13"/>
  <c r="F2231" i="10"/>
  <c r="L2229" i="13"/>
  <c r="F2232" i="12"/>
  <c r="D2227" i="13"/>
  <c r="N2227" i="13" s="1"/>
  <c r="F2231" i="4"/>
  <c r="F2237" i="13"/>
  <c r="F2231" i="8"/>
  <c r="J2236" i="13"/>
  <c r="F2232" i="3"/>
  <c r="E2237" i="13"/>
  <c r="F2231" i="7"/>
  <c r="I2238" i="13"/>
  <c r="F2231" i="9"/>
  <c r="K2229" i="13"/>
  <c r="F2231" i="6"/>
  <c r="H2233" i="13"/>
  <c r="F2231" i="5"/>
  <c r="G2234" i="13"/>
  <c r="F2233" i="12" l="1"/>
  <c r="D2234" i="13"/>
  <c r="F2233" i="3"/>
  <c r="E2236" i="13"/>
  <c r="F2232" i="10"/>
  <c r="L2230" i="13"/>
  <c r="F2232" i="7"/>
  <c r="I2230" i="13"/>
  <c r="F2232" i="6"/>
  <c r="H2237" i="13"/>
  <c r="F2232" i="11"/>
  <c r="M2232" i="13"/>
  <c r="F2232" i="5"/>
  <c r="G2231" i="13"/>
  <c r="F2232" i="8"/>
  <c r="J2229" i="13"/>
  <c r="N2229" i="13" s="1"/>
  <c r="F2232" i="9"/>
  <c r="K2236" i="13"/>
  <c r="F2232" i="4"/>
  <c r="F2240" i="13"/>
  <c r="F2233" i="10" l="1"/>
  <c r="L2238" i="13"/>
  <c r="F2233" i="4"/>
  <c r="F2239" i="13"/>
  <c r="F2233" i="11"/>
  <c r="M2240" i="13"/>
  <c r="F2233" i="5"/>
  <c r="G2236" i="13"/>
  <c r="F2234" i="3"/>
  <c r="E2238" i="13"/>
  <c r="F2233" i="9"/>
  <c r="K2237" i="13"/>
  <c r="F2233" i="8"/>
  <c r="J2237" i="13"/>
  <c r="F2234" i="12"/>
  <c r="D2231" i="13"/>
  <c r="N2231" i="13" s="1"/>
  <c r="F2233" i="6"/>
  <c r="H2235" i="13"/>
  <c r="F2233" i="7"/>
  <c r="I2237" i="13"/>
  <c r="F2234" i="7" l="1"/>
  <c r="I2233" i="13"/>
  <c r="F2234" i="9"/>
  <c r="K2230" i="13"/>
  <c r="F2234" i="11"/>
  <c r="M2226" i="13"/>
  <c r="N2226" i="13" s="1"/>
  <c r="F2234" i="5"/>
  <c r="G2240" i="13"/>
  <c r="F2234" i="4"/>
  <c r="F2234" i="13"/>
  <c r="F2234" i="6"/>
  <c r="H2236" i="13"/>
  <c r="F2234" i="8"/>
  <c r="J2239" i="13"/>
  <c r="F2235" i="3"/>
  <c r="E2234" i="13"/>
  <c r="F2235" i="12"/>
  <c r="D2238" i="13"/>
  <c r="F2234" i="10"/>
  <c r="L2239" i="13"/>
  <c r="F2235" i="5" l="1"/>
  <c r="G2238" i="13"/>
  <c r="F2236" i="3"/>
  <c r="E2240" i="13"/>
  <c r="F2235" i="11"/>
  <c r="M2238" i="13"/>
  <c r="F2235" i="10"/>
  <c r="L2233" i="13"/>
  <c r="F2235" i="6"/>
  <c r="H2230" i="13"/>
  <c r="N2230" i="13" s="1"/>
  <c r="F2235" i="8"/>
  <c r="J2233" i="13"/>
  <c r="F2235" i="9"/>
  <c r="K2240" i="13"/>
  <c r="F2236" i="12"/>
  <c r="D2228" i="13"/>
  <c r="F2235" i="4"/>
  <c r="F2238" i="13"/>
  <c r="N2238" i="13" s="1"/>
  <c r="F2235" i="7"/>
  <c r="I2235" i="13"/>
  <c r="F2236" i="10" l="1"/>
  <c r="L2237" i="13"/>
  <c r="N2237" i="13" s="1"/>
  <c r="F2236" i="11"/>
  <c r="M2228" i="13"/>
  <c r="F2236" i="4"/>
  <c r="F2236" i="13"/>
  <c r="N2236" i="13" s="1"/>
  <c r="F2236" i="9"/>
  <c r="K2233" i="13"/>
  <c r="N2233" i="13" s="1"/>
  <c r="F2236" i="8"/>
  <c r="J2235" i="13"/>
  <c r="F2237" i="3"/>
  <c r="E2239" i="13"/>
  <c r="N2228" i="13"/>
  <c r="F2236" i="7"/>
  <c r="I2239" i="13"/>
  <c r="F2237" i="12"/>
  <c r="D2239" i="13"/>
  <c r="F2236" i="6"/>
  <c r="H2234" i="13"/>
  <c r="N2234" i="13" s="1"/>
  <c r="F2236" i="5"/>
  <c r="G2239" i="13"/>
  <c r="F2237" i="4" l="1"/>
  <c r="F2232" i="13"/>
  <c r="F2238" i="3"/>
  <c r="E2232" i="13"/>
  <c r="F2237" i="5"/>
  <c r="G2232" i="13"/>
  <c r="F2237" i="11"/>
  <c r="M2235" i="13"/>
  <c r="N2235" i="13" s="1"/>
  <c r="F2237" i="6"/>
  <c r="H2240" i="13"/>
  <c r="F2238" i="12"/>
  <c r="D2244" i="13"/>
  <c r="F2237" i="10"/>
  <c r="L2240" i="13"/>
  <c r="F2237" i="7"/>
  <c r="I2240" i="13"/>
  <c r="F2237" i="8"/>
  <c r="J2240" i="13"/>
  <c r="F2237" i="9"/>
  <c r="K2239" i="13"/>
  <c r="N2239" i="13" s="1"/>
  <c r="F2238" i="11" l="1"/>
  <c r="M2251" i="13"/>
  <c r="F2238" i="10"/>
  <c r="L2246" i="13"/>
  <c r="F2238" i="5"/>
  <c r="G2243" i="13"/>
  <c r="F2238" i="7"/>
  <c r="I2241" i="13"/>
  <c r="F2239" i="12"/>
  <c r="D2249" i="13"/>
  <c r="N2232" i="13"/>
  <c r="F2238" i="9"/>
  <c r="K2241" i="13"/>
  <c r="N2240" i="13"/>
  <c r="F2239" i="3"/>
  <c r="E2242" i="13"/>
  <c r="F2238" i="8"/>
  <c r="J2241" i="13"/>
  <c r="F2238" i="6"/>
  <c r="H2253" i="13"/>
  <c r="F2238" i="4"/>
  <c r="F2243" i="13"/>
  <c r="F2239" i="5" l="1"/>
  <c r="G2249" i="13"/>
  <c r="F2239" i="9"/>
  <c r="K2245" i="13"/>
  <c r="F2240" i="3"/>
  <c r="E2243" i="13"/>
  <c r="F2239" i="4"/>
  <c r="F2242" i="13"/>
  <c r="F2239" i="6"/>
  <c r="H2245" i="13"/>
  <c r="F2239" i="10"/>
  <c r="L2241" i="13"/>
  <c r="F2239" i="7"/>
  <c r="I2244" i="13"/>
  <c r="F2239" i="8"/>
  <c r="J2245" i="13"/>
  <c r="F2240" i="12"/>
  <c r="D2248" i="13"/>
  <c r="F2239" i="11"/>
  <c r="M2253" i="13"/>
  <c r="F2240" i="4" l="1"/>
  <c r="F2251" i="13"/>
  <c r="F2240" i="7"/>
  <c r="I2246" i="13"/>
  <c r="F2241" i="3"/>
  <c r="E2247" i="13"/>
  <c r="F2240" i="8"/>
  <c r="J2254" i="13"/>
  <c r="F2240" i="10"/>
  <c r="L2247" i="13"/>
  <c r="F2240" i="11"/>
  <c r="M2254" i="13"/>
  <c r="F2240" i="9"/>
  <c r="K2255" i="13"/>
  <c r="F2241" i="12"/>
  <c r="D2247" i="13"/>
  <c r="F2240" i="6"/>
  <c r="H2247" i="13"/>
  <c r="F2240" i="5"/>
  <c r="G2247" i="13"/>
  <c r="F2241" i="8" l="1"/>
  <c r="J2244" i="13"/>
  <c r="F2242" i="3"/>
  <c r="E2241" i="13"/>
  <c r="F2241" i="9"/>
  <c r="K2250" i="13"/>
  <c r="F2241" i="5"/>
  <c r="G2244" i="13"/>
  <c r="F2241" i="11"/>
  <c r="M2241" i="13"/>
  <c r="F2241" i="7"/>
  <c r="I2242" i="13"/>
  <c r="F2242" i="12"/>
  <c r="D2242" i="13"/>
  <c r="F2241" i="6"/>
  <c r="H2243" i="13"/>
  <c r="F2241" i="10"/>
  <c r="L2242" i="13"/>
  <c r="F2241" i="4"/>
  <c r="F2247" i="13"/>
  <c r="F2242" i="6" l="1"/>
  <c r="H2242" i="13"/>
  <c r="F2242" i="5"/>
  <c r="G2248" i="13"/>
  <c r="F2243" i="12"/>
  <c r="D2245" i="13"/>
  <c r="F2242" i="9"/>
  <c r="K2244" i="13"/>
  <c r="F2242" i="7"/>
  <c r="I2245" i="13"/>
  <c r="F2243" i="3"/>
  <c r="E2245" i="13"/>
  <c r="F2242" i="4"/>
  <c r="F2248" i="13"/>
  <c r="F2242" i="10"/>
  <c r="L2245" i="13"/>
  <c r="F2242" i="11"/>
  <c r="M2245" i="13"/>
  <c r="F2242" i="8"/>
  <c r="J2246" i="13"/>
  <c r="F2244" i="12" l="1"/>
  <c r="D2241" i="13"/>
  <c r="F2243" i="5"/>
  <c r="G2241" i="13"/>
  <c r="F2243" i="11"/>
  <c r="M2243" i="13"/>
  <c r="F2243" i="7"/>
  <c r="I2254" i="13"/>
  <c r="F2243" i="9"/>
  <c r="K2252" i="13"/>
  <c r="F2243" i="8"/>
  <c r="J2251" i="13"/>
  <c r="F2243" i="6"/>
  <c r="H2248" i="13"/>
  <c r="F2243" i="4"/>
  <c r="F2246" i="13"/>
  <c r="F2244" i="3"/>
  <c r="E2248" i="13"/>
  <c r="F2243" i="10"/>
  <c r="L2252" i="13"/>
  <c r="F2244" i="6" l="1"/>
  <c r="H2246" i="13"/>
  <c r="F2244" i="11"/>
  <c r="M2244" i="13"/>
  <c r="F2244" i="7"/>
  <c r="I2243" i="13"/>
  <c r="F2244" i="10"/>
  <c r="L2255" i="13"/>
  <c r="F2244" i="8"/>
  <c r="J2242" i="13"/>
  <c r="F2244" i="5"/>
  <c r="G2246" i="13"/>
  <c r="F2244" i="4"/>
  <c r="F2249" i="13"/>
  <c r="F2245" i="3"/>
  <c r="E2249" i="13"/>
  <c r="F2244" i="9"/>
  <c r="K2246" i="13"/>
  <c r="F2245" i="12"/>
  <c r="D2252" i="13"/>
  <c r="F2245" i="4" l="1"/>
  <c r="F2253" i="13"/>
  <c r="F2245" i="10"/>
  <c r="L2244" i="13"/>
  <c r="F2246" i="12"/>
  <c r="D2243" i="13"/>
  <c r="F2245" i="7"/>
  <c r="I2252" i="13"/>
  <c r="F2245" i="9"/>
  <c r="K2242" i="13"/>
  <c r="F2245" i="5"/>
  <c r="G2251" i="13"/>
  <c r="F2245" i="11"/>
  <c r="M2250" i="13"/>
  <c r="F2246" i="3"/>
  <c r="E2244" i="13"/>
  <c r="F2245" i="8"/>
  <c r="J2250" i="13"/>
  <c r="F2245" i="6"/>
  <c r="H2252" i="13"/>
  <c r="F2246" i="11" l="1"/>
  <c r="M2246" i="13"/>
  <c r="F2247" i="12"/>
  <c r="D2254" i="13"/>
  <c r="F2246" i="7"/>
  <c r="I2248" i="13"/>
  <c r="F2246" i="6"/>
  <c r="H2250" i="13"/>
  <c r="F2246" i="5"/>
  <c r="G2242" i="13"/>
  <c r="F2246" i="10"/>
  <c r="L2243" i="13"/>
  <c r="F2246" i="8"/>
  <c r="J2243" i="13"/>
  <c r="F2246" i="9"/>
  <c r="K2249" i="13"/>
  <c r="F2247" i="3"/>
  <c r="E2250" i="13"/>
  <c r="F2246" i="4"/>
  <c r="F2250" i="13"/>
  <c r="F2247" i="8" l="1"/>
  <c r="J2255" i="13"/>
  <c r="F2247" i="7"/>
  <c r="I2249" i="13"/>
  <c r="F2247" i="6"/>
  <c r="H2249" i="13"/>
  <c r="F2247" i="10"/>
  <c r="L2250" i="13"/>
  <c r="F2248" i="12"/>
  <c r="D2246" i="13"/>
  <c r="F2247" i="9"/>
  <c r="K2247" i="13"/>
  <c r="F2247" i="4"/>
  <c r="F2244" i="13"/>
  <c r="F2248" i="3"/>
  <c r="E2255" i="13"/>
  <c r="F2247" i="5"/>
  <c r="G2250" i="13"/>
  <c r="F2247" i="11"/>
  <c r="M2252" i="13"/>
  <c r="F2248" i="6" l="1"/>
  <c r="H2244" i="13"/>
  <c r="F2248" i="4"/>
  <c r="F2241" i="13"/>
  <c r="F2248" i="9"/>
  <c r="K2243" i="13"/>
  <c r="N2243" i="13" s="1"/>
  <c r="F2248" i="11"/>
  <c r="M2249" i="13"/>
  <c r="F2248" i="7"/>
  <c r="I2251" i="13"/>
  <c r="F2248" i="5"/>
  <c r="G2254" i="13"/>
  <c r="F2249" i="12"/>
  <c r="D2255" i="13"/>
  <c r="F2248" i="8"/>
  <c r="J2248" i="13"/>
  <c r="F2249" i="3"/>
  <c r="E2253" i="13"/>
  <c r="F2248" i="10"/>
  <c r="L2248" i="13"/>
  <c r="N2244" i="13"/>
  <c r="F2249" i="11" l="1"/>
  <c r="M2242" i="13"/>
  <c r="N2242" i="13" s="1"/>
  <c r="F2249" i="8"/>
  <c r="J2253" i="13"/>
  <c r="F2249" i="9"/>
  <c r="K2248" i="13"/>
  <c r="F2249" i="5"/>
  <c r="G2252" i="13"/>
  <c r="F2249" i="4"/>
  <c r="F2252" i="13"/>
  <c r="F2249" i="10"/>
  <c r="L2249" i="13"/>
  <c r="F2249" i="7"/>
  <c r="I2253" i="13"/>
  <c r="F2250" i="12"/>
  <c r="D2253" i="13"/>
  <c r="F2250" i="3"/>
  <c r="E2246" i="13"/>
  <c r="N2246" i="13" s="1"/>
  <c r="F2249" i="6"/>
  <c r="H2251" i="13"/>
  <c r="F2250" i="9" l="1"/>
  <c r="K2251" i="13"/>
  <c r="F2250" i="10"/>
  <c r="L2253" i="13"/>
  <c r="F2250" i="8"/>
  <c r="J2249" i="13"/>
  <c r="N2249" i="13" s="1"/>
  <c r="F2250" i="4"/>
  <c r="F2255" i="13"/>
  <c r="F2250" i="11"/>
  <c r="M2247" i="13"/>
  <c r="F2251" i="3"/>
  <c r="E2254" i="13"/>
  <c r="F2251" i="12"/>
  <c r="D2250" i="13"/>
  <c r="N2250" i="13" s="1"/>
  <c r="F2250" i="7"/>
  <c r="I2250" i="13"/>
  <c r="F2250" i="6"/>
  <c r="H2241" i="13"/>
  <c r="N2241" i="13" s="1"/>
  <c r="F2250" i="5"/>
  <c r="G2255" i="13"/>
  <c r="F2251" i="4" l="1"/>
  <c r="F2254" i="13"/>
  <c r="F2252" i="12"/>
  <c r="D2251" i="13"/>
  <c r="F2251" i="8"/>
  <c r="J2252" i="13"/>
  <c r="F2251" i="7"/>
  <c r="I2255" i="13"/>
  <c r="F2251" i="5"/>
  <c r="G2253" i="13"/>
  <c r="F2252" i="3"/>
  <c r="E2251" i="13"/>
  <c r="F2251" i="10"/>
  <c r="L2251" i="13"/>
  <c r="F2251" i="11"/>
  <c r="M2248" i="13"/>
  <c r="N2248" i="13" s="1"/>
  <c r="F2251" i="6"/>
  <c r="H2255" i="13"/>
  <c r="F2251" i="9"/>
  <c r="K2253" i="13"/>
  <c r="F2252" i="10" l="1"/>
  <c r="L2254" i="13"/>
  <c r="N2254" i="13" s="1"/>
  <c r="F2252" i="8"/>
  <c r="J2247" i="13"/>
  <c r="F2252" i="9"/>
  <c r="K2254" i="13"/>
  <c r="N2251" i="13"/>
  <c r="N2253" i="13"/>
  <c r="F2253" i="12"/>
  <c r="D2267" i="13"/>
  <c r="F2252" i="6"/>
  <c r="H2254" i="13"/>
  <c r="F2252" i="5"/>
  <c r="G2245" i="13"/>
  <c r="F2252" i="4"/>
  <c r="F2245" i="13"/>
  <c r="F2253" i="3"/>
  <c r="E2252" i="13"/>
  <c r="N2252" i="13" s="1"/>
  <c r="F2252" i="11"/>
  <c r="M2255" i="13"/>
  <c r="N2255" i="13" s="1"/>
  <c r="F2252" i="7"/>
  <c r="I2247" i="13"/>
  <c r="N2247" i="13" s="1"/>
  <c r="F2253" i="7" l="1"/>
  <c r="I2256" i="13"/>
  <c r="F2253" i="5"/>
  <c r="G2263" i="13"/>
  <c r="F2253" i="9"/>
  <c r="K2257" i="13"/>
  <c r="F2253" i="11"/>
  <c r="M2266" i="13"/>
  <c r="F2253" i="6"/>
  <c r="H2258" i="13"/>
  <c r="F2253" i="8"/>
  <c r="J2257" i="13"/>
  <c r="F2254" i="12"/>
  <c r="D2261" i="13"/>
  <c r="F2253" i="10"/>
  <c r="L2257" i="13"/>
  <c r="N2245" i="13"/>
  <c r="F2254" i="3"/>
  <c r="E2261" i="13"/>
  <c r="F2253" i="4"/>
  <c r="F2263" i="13"/>
  <c r="F2254" i="11" l="1"/>
  <c r="M2269" i="13"/>
  <c r="F2254" i="10"/>
  <c r="L2258" i="13"/>
  <c r="F2255" i="12"/>
  <c r="D2259" i="13"/>
  <c r="F2254" i="4"/>
  <c r="F2262" i="13"/>
  <c r="F2254" i="9"/>
  <c r="K2256" i="13"/>
  <c r="F2255" i="3"/>
  <c r="E2259" i="13"/>
  <c r="F2254" i="8"/>
  <c r="J2265" i="13"/>
  <c r="F2254" i="5"/>
  <c r="G2258" i="13"/>
  <c r="F2254" i="6"/>
  <c r="H2262" i="13"/>
  <c r="F2254" i="7"/>
  <c r="I2257" i="13"/>
  <c r="F2255" i="5" l="1"/>
  <c r="G2267" i="13"/>
  <c r="F2255" i="4"/>
  <c r="F2258" i="13"/>
  <c r="F2255" i="8"/>
  <c r="J2261" i="13"/>
  <c r="F2256" i="12"/>
  <c r="D2264" i="13"/>
  <c r="F2255" i="7"/>
  <c r="I2261" i="13"/>
  <c r="F2256" i="3"/>
  <c r="E2256" i="13"/>
  <c r="F2255" i="10"/>
  <c r="L2267" i="13"/>
  <c r="F2255" i="6"/>
  <c r="H2256" i="13"/>
  <c r="F2255" i="9"/>
  <c r="K2260" i="13"/>
  <c r="F2255" i="11"/>
  <c r="M2264" i="13"/>
  <c r="F2256" i="6" l="1"/>
  <c r="H2266" i="13"/>
  <c r="F2257" i="12"/>
  <c r="D2256" i="13"/>
  <c r="F2256" i="10"/>
  <c r="L2262" i="13"/>
  <c r="F2256" i="8"/>
  <c r="J2269" i="13"/>
  <c r="F2257" i="3"/>
  <c r="E2262" i="13"/>
  <c r="F2256" i="4"/>
  <c r="F2266" i="13"/>
  <c r="F2256" i="9"/>
  <c r="K2269" i="13"/>
  <c r="F2256" i="7"/>
  <c r="I2265" i="13"/>
  <c r="F2256" i="11"/>
  <c r="M2258" i="13"/>
  <c r="F2256" i="5"/>
  <c r="G2256" i="13"/>
  <c r="F2257" i="7" l="1"/>
  <c r="I2259" i="13"/>
  <c r="F2257" i="8"/>
  <c r="J2256" i="13"/>
  <c r="F2257" i="9"/>
  <c r="K2258" i="13"/>
  <c r="F2257" i="10"/>
  <c r="L2260" i="13"/>
  <c r="F2257" i="4"/>
  <c r="F2265" i="13"/>
  <c r="F2258" i="12"/>
  <c r="D2260" i="13"/>
  <c r="F2257" i="5"/>
  <c r="G2265" i="13"/>
  <c r="F2257" i="11"/>
  <c r="M2259" i="13"/>
  <c r="F2258" i="3"/>
  <c r="E2263" i="13"/>
  <c r="F2257" i="6"/>
  <c r="H2263" i="13"/>
  <c r="F2258" i="10" l="1"/>
  <c r="L2268" i="13"/>
  <c r="F2258" i="11"/>
  <c r="M2268" i="13"/>
  <c r="F2258" i="5"/>
  <c r="G2262" i="13"/>
  <c r="F2258" i="9"/>
  <c r="K2261" i="13"/>
  <c r="F2258" i="6"/>
  <c r="H2267" i="13"/>
  <c r="F2258" i="8"/>
  <c r="J2260" i="13"/>
  <c r="F2259" i="3"/>
  <c r="E2260" i="13"/>
  <c r="F2258" i="4"/>
  <c r="F2260" i="13"/>
  <c r="F2259" i="12"/>
  <c r="D2265" i="13"/>
  <c r="F2258" i="7"/>
  <c r="I2269" i="13"/>
  <c r="F2259" i="4" l="1"/>
  <c r="F2259" i="13"/>
  <c r="F2259" i="9"/>
  <c r="K2270" i="13"/>
  <c r="F2259" i="5"/>
  <c r="G2259" i="13"/>
  <c r="F2259" i="7"/>
  <c r="I2266" i="13"/>
  <c r="F2259" i="8"/>
  <c r="J2266" i="13"/>
  <c r="F2259" i="11"/>
  <c r="M2261" i="13"/>
  <c r="F2260" i="3"/>
  <c r="E2264" i="13"/>
  <c r="F2260" i="12"/>
  <c r="D2257" i="13"/>
  <c r="F2259" i="6"/>
  <c r="H2270" i="13"/>
  <c r="F2259" i="10"/>
  <c r="L2256" i="13"/>
  <c r="F2261" i="12" l="1"/>
  <c r="D2262" i="13"/>
  <c r="F2260" i="7"/>
  <c r="I2260" i="13"/>
  <c r="F2261" i="3"/>
  <c r="E2257" i="13"/>
  <c r="F2260" i="5"/>
  <c r="G2268" i="13"/>
  <c r="F2260" i="10"/>
  <c r="L2264" i="13"/>
  <c r="F2260" i="11"/>
  <c r="M2256" i="13"/>
  <c r="F2260" i="9"/>
  <c r="K2262" i="13"/>
  <c r="F2260" i="6"/>
  <c r="H2264" i="13"/>
  <c r="F2260" i="8"/>
  <c r="J2268" i="13"/>
  <c r="F2260" i="4"/>
  <c r="F2257" i="13"/>
  <c r="F2261" i="5" l="1"/>
  <c r="G2260" i="13"/>
  <c r="F2261" i="4"/>
  <c r="F2268" i="13"/>
  <c r="F2261" i="9"/>
  <c r="K2268" i="13"/>
  <c r="F2262" i="3"/>
  <c r="E2258" i="13"/>
  <c r="F2261" i="8"/>
  <c r="J2259" i="13"/>
  <c r="F2261" i="11"/>
  <c r="M2263" i="13"/>
  <c r="F2261" i="7"/>
  <c r="I2268" i="13"/>
  <c r="F2261" i="6"/>
  <c r="H2257" i="13"/>
  <c r="F2261" i="10"/>
  <c r="L2259" i="13"/>
  <c r="F2262" i="12"/>
  <c r="D2263" i="13"/>
  <c r="F2262" i="6" l="1"/>
  <c r="H2259" i="13"/>
  <c r="F2263" i="3"/>
  <c r="E2266" i="13"/>
  <c r="F2262" i="7"/>
  <c r="I2258" i="13"/>
  <c r="F2262" i="9"/>
  <c r="K2264" i="13"/>
  <c r="F2262" i="11"/>
  <c r="M2260" i="13"/>
  <c r="F2262" i="4"/>
  <c r="F2256" i="13"/>
  <c r="N2256" i="13" s="1"/>
  <c r="F2263" i="12"/>
  <c r="D2269" i="13"/>
  <c r="F2262" i="8"/>
  <c r="J2264" i="13"/>
  <c r="F2262" i="5"/>
  <c r="G2257" i="13"/>
  <c r="F2262" i="10"/>
  <c r="L2263" i="13"/>
  <c r="F2263" i="4" l="1"/>
  <c r="F2264" i="13"/>
  <c r="F2263" i="5"/>
  <c r="G2266" i="13"/>
  <c r="F2263" i="9"/>
  <c r="K2265" i="13"/>
  <c r="F2264" i="12"/>
  <c r="D2258" i="13"/>
  <c r="F2263" i="7"/>
  <c r="I2264" i="13"/>
  <c r="F2264" i="3"/>
  <c r="E2268" i="13"/>
  <c r="F2263" i="10"/>
  <c r="L2270" i="13"/>
  <c r="F2263" i="11"/>
  <c r="M2270" i="13"/>
  <c r="F2263" i="8"/>
  <c r="J2263" i="13"/>
  <c r="F2263" i="6"/>
  <c r="H2260" i="13"/>
  <c r="N2260" i="13" s="1"/>
  <c r="F2264" i="10" l="1"/>
  <c r="L2265" i="13"/>
  <c r="F2265" i="12"/>
  <c r="D2270" i="13"/>
  <c r="F2265" i="3"/>
  <c r="E2265" i="13"/>
  <c r="F2264" i="9"/>
  <c r="K2259" i="13"/>
  <c r="N2259" i="13" s="1"/>
  <c r="F2264" i="6"/>
  <c r="H2265" i="13"/>
  <c r="F2264" i="8"/>
  <c r="J2258" i="13"/>
  <c r="N2258" i="13" s="1"/>
  <c r="F2264" i="5"/>
  <c r="G2264" i="13"/>
  <c r="N2264" i="13" s="1"/>
  <c r="F2264" i="11"/>
  <c r="M2257" i="13"/>
  <c r="N2257" i="13" s="1"/>
  <c r="F2264" i="7"/>
  <c r="I2263" i="13"/>
  <c r="F2264" i="4"/>
  <c r="F2267" i="13"/>
  <c r="F2265" i="11" l="1"/>
  <c r="M2262" i="13"/>
  <c r="F2265" i="9"/>
  <c r="K2267" i="13"/>
  <c r="F2265" i="5"/>
  <c r="G2270" i="13"/>
  <c r="F2266" i="3"/>
  <c r="E2267" i="13"/>
  <c r="F2265" i="8"/>
  <c r="J2267" i="13"/>
  <c r="F2266" i="12"/>
  <c r="D2266" i="13"/>
  <c r="F2265" i="4"/>
  <c r="F2270" i="13"/>
  <c r="F2265" i="7"/>
  <c r="I2267" i="13"/>
  <c r="F2265" i="6"/>
  <c r="H2261" i="13"/>
  <c r="F2265" i="10"/>
  <c r="L2269" i="13"/>
  <c r="F2266" i="4" l="1"/>
  <c r="F2261" i="13"/>
  <c r="F2267" i="3"/>
  <c r="E2269" i="13"/>
  <c r="F2266" i="10"/>
  <c r="L2261" i="13"/>
  <c r="F2267" i="12"/>
  <c r="D2268" i="13"/>
  <c r="F2266" i="5"/>
  <c r="G2261" i="13"/>
  <c r="F2266" i="8"/>
  <c r="J2262" i="13"/>
  <c r="F2266" i="9"/>
  <c r="K2263" i="13"/>
  <c r="N2263" i="13" s="1"/>
  <c r="F2266" i="6"/>
  <c r="H2269" i="13"/>
  <c r="F2266" i="7"/>
  <c r="I2270" i="13"/>
  <c r="F2266" i="11"/>
  <c r="M2267" i="13"/>
  <c r="N2267" i="13" s="1"/>
  <c r="F2267" i="6" l="1"/>
  <c r="H2268" i="13"/>
  <c r="F2268" i="12"/>
  <c r="D2275" i="13"/>
  <c r="F2267" i="9"/>
  <c r="K2266" i="13"/>
  <c r="N2266" i="13" s="1"/>
  <c r="F2267" i="10"/>
  <c r="L2266" i="13"/>
  <c r="F2268" i="3"/>
  <c r="E2270" i="13"/>
  <c r="F2267" i="7"/>
  <c r="I2262" i="13"/>
  <c r="N2262" i="13" s="1"/>
  <c r="F2267" i="5"/>
  <c r="G2269" i="13"/>
  <c r="N2261" i="13"/>
  <c r="F2267" i="11"/>
  <c r="M2265" i="13"/>
  <c r="N2265" i="13" s="1"/>
  <c r="F2267" i="8"/>
  <c r="J2270" i="13"/>
  <c r="N2268" i="13"/>
  <c r="F2267" i="4"/>
  <c r="F2269" i="13"/>
  <c r="N2269" i="13" s="1"/>
  <c r="F2268" i="10" l="1"/>
  <c r="L2271" i="13"/>
  <c r="F2268" i="4"/>
  <c r="F2272" i="13"/>
  <c r="F2268" i="9"/>
  <c r="K2271" i="13"/>
  <c r="N2270" i="13"/>
  <c r="F2269" i="12"/>
  <c r="D2271" i="13"/>
  <c r="F2268" i="7"/>
  <c r="I2273" i="13"/>
  <c r="F2268" i="8"/>
  <c r="J2274" i="13"/>
  <c r="F2268" i="5"/>
  <c r="G2276" i="13"/>
  <c r="F2269" i="3"/>
  <c r="E2271" i="13"/>
  <c r="F2268" i="11"/>
  <c r="M2284" i="13"/>
  <c r="F2268" i="6"/>
  <c r="H2277" i="13"/>
  <c r="F2269" i="5" l="1"/>
  <c r="G2272" i="13"/>
  <c r="F2269" i="6"/>
  <c r="H2273" i="13"/>
  <c r="F2269" i="8"/>
  <c r="J2271" i="13"/>
  <c r="F2269" i="9"/>
  <c r="K2279" i="13"/>
  <c r="F2269" i="11"/>
  <c r="M2272" i="13"/>
  <c r="F2269" i="7"/>
  <c r="I2282" i="13"/>
  <c r="F2269" i="4"/>
  <c r="F2278" i="13"/>
  <c r="F2270" i="3"/>
  <c r="E2276" i="13"/>
  <c r="F2270" i="12"/>
  <c r="D2279" i="13"/>
  <c r="F2269" i="10"/>
  <c r="L2275" i="13"/>
  <c r="F2271" i="12" l="1"/>
  <c r="D2272" i="13"/>
  <c r="F2271" i="3"/>
  <c r="E2278" i="13"/>
  <c r="F2270" i="9"/>
  <c r="K2275" i="13"/>
  <c r="F2270" i="4"/>
  <c r="F2276" i="13"/>
  <c r="F2270" i="8"/>
  <c r="J2283" i="13"/>
  <c r="F2270" i="7"/>
  <c r="I2271" i="13"/>
  <c r="F2270" i="6"/>
  <c r="H2275" i="13"/>
  <c r="F2270" i="10"/>
  <c r="L2277" i="13"/>
  <c r="F2270" i="11"/>
  <c r="M2281" i="13"/>
  <c r="F2270" i="5"/>
  <c r="G2274" i="13"/>
  <c r="F2271" i="4" l="1"/>
  <c r="F2271" i="13"/>
  <c r="F2271" i="6"/>
  <c r="H2272" i="13"/>
  <c r="F2271" i="9"/>
  <c r="K2277" i="13"/>
  <c r="F2271" i="10"/>
  <c r="L2279" i="13"/>
  <c r="F2271" i="5"/>
  <c r="G2278" i="13"/>
  <c r="F2271" i="7"/>
  <c r="I2274" i="13"/>
  <c r="F2272" i="3"/>
  <c r="E2272" i="13"/>
  <c r="F2271" i="11"/>
  <c r="M2285" i="13"/>
  <c r="F2271" i="8"/>
  <c r="J2273" i="13"/>
  <c r="F2272" i="12"/>
  <c r="D2273" i="13"/>
  <c r="F2272" i="8" l="1"/>
  <c r="J2282" i="13"/>
  <c r="F2272" i="11"/>
  <c r="M2280" i="13"/>
  <c r="F2272" i="10"/>
  <c r="L2273" i="13"/>
  <c r="F2273" i="3"/>
  <c r="E2274" i="13"/>
  <c r="F2272" i="9"/>
  <c r="K2276" i="13"/>
  <c r="F2273" i="12"/>
  <c r="D2281" i="13"/>
  <c r="F2272" i="7"/>
  <c r="I2285" i="13"/>
  <c r="F2272" i="6"/>
  <c r="H2276" i="13"/>
  <c r="F2272" i="5"/>
  <c r="G2280" i="13"/>
  <c r="F2272" i="4"/>
  <c r="F2277" i="13"/>
  <c r="F2273" i="10" l="1"/>
  <c r="L2282" i="13"/>
  <c r="F2274" i="12"/>
  <c r="D2274" i="13"/>
  <c r="F2273" i="7"/>
  <c r="I2283" i="13"/>
  <c r="F2273" i="11"/>
  <c r="M2273" i="13"/>
  <c r="F2273" i="9"/>
  <c r="K2274" i="13"/>
  <c r="F2273" i="5"/>
  <c r="G2271" i="13"/>
  <c r="F2273" i="8"/>
  <c r="J2285" i="13"/>
  <c r="F2273" i="4"/>
  <c r="F2273" i="13"/>
  <c r="F2273" i="6"/>
  <c r="H2283" i="13"/>
  <c r="F2274" i="3"/>
  <c r="E2281" i="13"/>
  <c r="F2274" i="4" l="1"/>
  <c r="F2274" i="13"/>
  <c r="F2274" i="11"/>
  <c r="M2282" i="13"/>
  <c r="F2274" i="8"/>
  <c r="J2280" i="13"/>
  <c r="F2274" i="7"/>
  <c r="I2281" i="13"/>
  <c r="F2275" i="3"/>
  <c r="E2277" i="13"/>
  <c r="F2274" i="5"/>
  <c r="G2275" i="13"/>
  <c r="F2275" i="12"/>
  <c r="D2278" i="13"/>
  <c r="F2274" i="6"/>
  <c r="H2271" i="13"/>
  <c r="F2274" i="9"/>
  <c r="K2280" i="13"/>
  <c r="F2274" i="10"/>
  <c r="L2280" i="13"/>
  <c r="F2276" i="12" l="1"/>
  <c r="D2277" i="13"/>
  <c r="F2275" i="7"/>
  <c r="I2280" i="13"/>
  <c r="F2275" i="10"/>
  <c r="L2283" i="13"/>
  <c r="F2275" i="5"/>
  <c r="G2279" i="13"/>
  <c r="F2275" i="8"/>
  <c r="J2272" i="13"/>
  <c r="F2275" i="9"/>
  <c r="K2272" i="13"/>
  <c r="F2276" i="3"/>
  <c r="E2273" i="13"/>
  <c r="F2275" i="11"/>
  <c r="M2279" i="13"/>
  <c r="F2275" i="6"/>
  <c r="H2281" i="13"/>
  <c r="F2275" i="4"/>
  <c r="F2280" i="13"/>
  <c r="F2277" i="3" l="1"/>
  <c r="E2275" i="13"/>
  <c r="F2276" i="10"/>
  <c r="L2274" i="13"/>
  <c r="F2276" i="4"/>
  <c r="F2284" i="13"/>
  <c r="F2276" i="9"/>
  <c r="K2282" i="13"/>
  <c r="F2276" i="7"/>
  <c r="I2279" i="13"/>
  <c r="F2276" i="6"/>
  <c r="H2278" i="13"/>
  <c r="F2276" i="8"/>
  <c r="J2284" i="13"/>
  <c r="F2277" i="12"/>
  <c r="D2283" i="13"/>
  <c r="F2276" i="11"/>
  <c r="M2278" i="13"/>
  <c r="F2276" i="5"/>
  <c r="G2281" i="13"/>
  <c r="F2277" i="9" l="1"/>
  <c r="K2273" i="13"/>
  <c r="F2277" i="4"/>
  <c r="F2282" i="13"/>
  <c r="F2277" i="5"/>
  <c r="G2273" i="13"/>
  <c r="N2273" i="13" s="1"/>
  <c r="F2277" i="6"/>
  <c r="H2274" i="13"/>
  <c r="F2277" i="8"/>
  <c r="J2278" i="13"/>
  <c r="F2277" i="10"/>
  <c r="L2276" i="13"/>
  <c r="F2277" i="11"/>
  <c r="M2276" i="13"/>
  <c r="F2277" i="7"/>
  <c r="I2284" i="13"/>
  <c r="F2278" i="3"/>
  <c r="E2279" i="13"/>
  <c r="F2278" i="12"/>
  <c r="D2280" i="13"/>
  <c r="F2278" i="6" l="1"/>
  <c r="H2284" i="13"/>
  <c r="F2278" i="11"/>
  <c r="M2283" i="13"/>
  <c r="F2279" i="12"/>
  <c r="D2276" i="13"/>
  <c r="F2278" i="5"/>
  <c r="G2277" i="13"/>
  <c r="F2279" i="3"/>
  <c r="E2280" i="13"/>
  <c r="F2278" i="10"/>
  <c r="L2278" i="13"/>
  <c r="F2278" i="4"/>
  <c r="F2275" i="13"/>
  <c r="F2278" i="7"/>
  <c r="I2272" i="13"/>
  <c r="F2278" i="8"/>
  <c r="J2281" i="13"/>
  <c r="F2278" i="9"/>
  <c r="K2278" i="13"/>
  <c r="F2279" i="7" l="1"/>
  <c r="I2277" i="13"/>
  <c r="F2279" i="5"/>
  <c r="G2284" i="13"/>
  <c r="F2279" i="9"/>
  <c r="K2283" i="13"/>
  <c r="F2279" i="4"/>
  <c r="F2279" i="13"/>
  <c r="F2280" i="12"/>
  <c r="D2284" i="13"/>
  <c r="F2279" i="10"/>
  <c r="L2281" i="13"/>
  <c r="F2279" i="11"/>
  <c r="M2274" i="13"/>
  <c r="N2274" i="13" s="1"/>
  <c r="F2279" i="8"/>
  <c r="J2275" i="13"/>
  <c r="F2280" i="3"/>
  <c r="E2284" i="13"/>
  <c r="F2279" i="6"/>
  <c r="H2279" i="13"/>
  <c r="F2280" i="6" l="1"/>
  <c r="H2280" i="13"/>
  <c r="N2280" i="13" s="1"/>
  <c r="F2280" i="10"/>
  <c r="L2272" i="13"/>
  <c r="N2272" i="13" s="1"/>
  <c r="F2281" i="3"/>
  <c r="E2282" i="13"/>
  <c r="F2281" i="12"/>
  <c r="D2285" i="13"/>
  <c r="F2280" i="5"/>
  <c r="G2283" i="13"/>
  <c r="F2280" i="8"/>
  <c r="J2279" i="13"/>
  <c r="N2279" i="13" s="1"/>
  <c r="F2280" i="4"/>
  <c r="F2281" i="13"/>
  <c r="N2281" i="13" s="1"/>
  <c r="F2280" i="7"/>
  <c r="I2278" i="13"/>
  <c r="N2278" i="13" s="1"/>
  <c r="F2280" i="11"/>
  <c r="M2277" i="13"/>
  <c r="F2280" i="9"/>
  <c r="K2281" i="13"/>
  <c r="F2282" i="12" l="1"/>
  <c r="D2282" i="13"/>
  <c r="F2282" i="3"/>
  <c r="E2285" i="13"/>
  <c r="F2281" i="9"/>
  <c r="K2285" i="13"/>
  <c r="F2281" i="8"/>
  <c r="J2277" i="13"/>
  <c r="N2277" i="13" s="1"/>
  <c r="F2281" i="4"/>
  <c r="F2285" i="13"/>
  <c r="F2281" i="11"/>
  <c r="M2271" i="13"/>
  <c r="N2271" i="13" s="1"/>
  <c r="F2281" i="10"/>
  <c r="L2284" i="13"/>
  <c r="F2281" i="5"/>
  <c r="G2282" i="13"/>
  <c r="F2281" i="7"/>
  <c r="I2275" i="13"/>
  <c r="F2281" i="6"/>
  <c r="H2282" i="13"/>
  <c r="F2282" i="5" l="1"/>
  <c r="G2285" i="13"/>
  <c r="N2285" i="13" s="1"/>
  <c r="F2282" i="8"/>
  <c r="J2276" i="13"/>
  <c r="F2282" i="10"/>
  <c r="L2285" i="13"/>
  <c r="F2282" i="9"/>
  <c r="K2284" i="13"/>
  <c r="N2284" i="13" s="1"/>
  <c r="F2282" i="6"/>
  <c r="H2285" i="13"/>
  <c r="F2282" i="11"/>
  <c r="M2275" i="13"/>
  <c r="N2275" i="13" s="1"/>
  <c r="F2283" i="3"/>
  <c r="E2283" i="13"/>
  <c r="N2283" i="13" s="1"/>
  <c r="N2282" i="13"/>
  <c r="F2282" i="7"/>
  <c r="I2276" i="13"/>
  <c r="N2276" i="13" s="1"/>
  <c r="F2282" i="4"/>
  <c r="F2283" i="13"/>
  <c r="F2283" i="12"/>
  <c r="D2292" i="13"/>
  <c r="F2284" i="12" l="1"/>
  <c r="D2286" i="13"/>
  <c r="F2283" i="4"/>
  <c r="F2288" i="13"/>
  <c r="F2283" i="7"/>
  <c r="I2290" i="13"/>
  <c r="F2283" i="9"/>
  <c r="K2290" i="13"/>
  <c r="F2284" i="3"/>
  <c r="E2291" i="13"/>
  <c r="F2283" i="10"/>
  <c r="L2289" i="13"/>
  <c r="F2283" i="11"/>
  <c r="M2288" i="13"/>
  <c r="F2283" i="8"/>
  <c r="J2287" i="13"/>
  <c r="F2283" i="6"/>
  <c r="H2288" i="13"/>
  <c r="F2283" i="5"/>
  <c r="G2293" i="13"/>
  <c r="F2284" i="9" l="1"/>
  <c r="K2296" i="13"/>
  <c r="F2284" i="8"/>
  <c r="J2289" i="13"/>
  <c r="F2284" i="7"/>
  <c r="I2287" i="13"/>
  <c r="F2284" i="5"/>
  <c r="G2294" i="13"/>
  <c r="F2284" i="10"/>
  <c r="L2290" i="13"/>
  <c r="F2284" i="4"/>
  <c r="F2293" i="13"/>
  <c r="F2284" i="11"/>
  <c r="M2287" i="13"/>
  <c r="F2284" i="6"/>
  <c r="H2290" i="13"/>
  <c r="F2285" i="3"/>
  <c r="E2288" i="13"/>
  <c r="F2285" i="12"/>
  <c r="D2294" i="13"/>
  <c r="F2285" i="6" l="1"/>
  <c r="H2289" i="13"/>
  <c r="F2285" i="5"/>
  <c r="G2286" i="13"/>
  <c r="F2285" i="11"/>
  <c r="M2295" i="13"/>
  <c r="F2285" i="7"/>
  <c r="I2291" i="13"/>
  <c r="F2286" i="12"/>
  <c r="D2295" i="13"/>
  <c r="F2285" i="4"/>
  <c r="F2291" i="13"/>
  <c r="F2285" i="8"/>
  <c r="J2290" i="13"/>
  <c r="F2286" i="3"/>
  <c r="E2286" i="13"/>
  <c r="F2285" i="10"/>
  <c r="L2287" i="13"/>
  <c r="F2285" i="9"/>
  <c r="K2287" i="13"/>
  <c r="F2287" i="3" l="1"/>
  <c r="E2289" i="13"/>
  <c r="F2286" i="7"/>
  <c r="I2288" i="13"/>
  <c r="F2286" i="8"/>
  <c r="J2286" i="13"/>
  <c r="F2286" i="11"/>
  <c r="M2286" i="13"/>
  <c r="F2286" i="4"/>
  <c r="F2286" i="13"/>
  <c r="F2286" i="5"/>
  <c r="G2288" i="13"/>
  <c r="F2286" i="9"/>
  <c r="K2293" i="13"/>
  <c r="F2287" i="12"/>
  <c r="D2298" i="13"/>
  <c r="F2286" i="10"/>
  <c r="L2293" i="13"/>
  <c r="F2286" i="6"/>
  <c r="H2291" i="13"/>
  <c r="F2287" i="11" l="1"/>
  <c r="M2294" i="13"/>
  <c r="F2287" i="8"/>
  <c r="J2298" i="13"/>
  <c r="F2287" i="5"/>
  <c r="G2287" i="13"/>
  <c r="F2287" i="7"/>
  <c r="I2289" i="13"/>
  <c r="F2287" i="4"/>
  <c r="F2287" i="13"/>
  <c r="F2288" i="3"/>
  <c r="E2294" i="13"/>
  <c r="F2287" i="9"/>
  <c r="K2289" i="13"/>
  <c r="F2287" i="6"/>
  <c r="H2300" i="13"/>
  <c r="F2287" i="10"/>
  <c r="L2296" i="13"/>
  <c r="F2288" i="12"/>
  <c r="D2299" i="13"/>
  <c r="F2288" i="7" l="1"/>
  <c r="I2298" i="13"/>
  <c r="F2288" i="5"/>
  <c r="G2289" i="13"/>
  <c r="F2288" i="9"/>
  <c r="K2286" i="13"/>
  <c r="F2289" i="3"/>
  <c r="E2290" i="13"/>
  <c r="F2288" i="8"/>
  <c r="J2292" i="13"/>
  <c r="F2288" i="10"/>
  <c r="L2292" i="13"/>
  <c r="F2288" i="4"/>
  <c r="F2289" i="13"/>
  <c r="F2289" i="12"/>
  <c r="D2289" i="13"/>
  <c r="F2288" i="11"/>
  <c r="M2298" i="13"/>
  <c r="F2288" i="6"/>
  <c r="H2296" i="13"/>
  <c r="F2290" i="3" l="1"/>
  <c r="E2292" i="13"/>
  <c r="F2289" i="9"/>
  <c r="K2291" i="13"/>
  <c r="F2289" i="4"/>
  <c r="F2299" i="13"/>
  <c r="F2289" i="6"/>
  <c r="H2292" i="13"/>
  <c r="F2289" i="10"/>
  <c r="L2288" i="13"/>
  <c r="F2289" i="5"/>
  <c r="G2292" i="13"/>
  <c r="F2289" i="11"/>
  <c r="M2297" i="13"/>
  <c r="F2289" i="8"/>
  <c r="J2291" i="13"/>
  <c r="F2290" i="12"/>
  <c r="D2290" i="13"/>
  <c r="F2289" i="7"/>
  <c r="I2286" i="13"/>
  <c r="F2291" i="12" l="1"/>
  <c r="D2296" i="13"/>
  <c r="F2290" i="8"/>
  <c r="J2288" i="13"/>
  <c r="F2290" i="6"/>
  <c r="H2286" i="13"/>
  <c r="F2290" i="11"/>
  <c r="M2300" i="13"/>
  <c r="F2290" i="4"/>
  <c r="F2297" i="13"/>
  <c r="F2290" i="5"/>
  <c r="G2299" i="13"/>
  <c r="F2290" i="9"/>
  <c r="K2292" i="13"/>
  <c r="F2290" i="7"/>
  <c r="I2292" i="13"/>
  <c r="F2290" i="10"/>
  <c r="L2286" i="13"/>
  <c r="N2286" i="13" s="1"/>
  <c r="F2291" i="3"/>
  <c r="E2299" i="13"/>
  <c r="F2291" i="11" l="1"/>
  <c r="M2292" i="13"/>
  <c r="F2291" i="9"/>
  <c r="K2295" i="13"/>
  <c r="F2291" i="6"/>
  <c r="H2299" i="13"/>
  <c r="F2291" i="5"/>
  <c r="G2295" i="13"/>
  <c r="F2291" i="10"/>
  <c r="L2297" i="13"/>
  <c r="F2291" i="8"/>
  <c r="J2295" i="13"/>
  <c r="F2292" i="3"/>
  <c r="E2287" i="13"/>
  <c r="F2291" i="7"/>
  <c r="I2295" i="13"/>
  <c r="F2291" i="4"/>
  <c r="F2300" i="13"/>
  <c r="F2292" i="12"/>
  <c r="D2287" i="13"/>
  <c r="F2292" i="5" l="1"/>
  <c r="G2290" i="13"/>
  <c r="F2292" i="4"/>
  <c r="F2295" i="13"/>
  <c r="F2292" i="7"/>
  <c r="I2297" i="13"/>
  <c r="F2293" i="3"/>
  <c r="E2295" i="13"/>
  <c r="F2293" i="12"/>
  <c r="D2297" i="13"/>
  <c r="F2292" i="6"/>
  <c r="H2297" i="13"/>
  <c r="F2292" i="8"/>
  <c r="J2297" i="13"/>
  <c r="F2292" i="9"/>
  <c r="K2298" i="13"/>
  <c r="F2292" i="10"/>
  <c r="L2291" i="13"/>
  <c r="F2292" i="11"/>
  <c r="M2291" i="13"/>
  <c r="F2294" i="3" l="1"/>
  <c r="E2293" i="13"/>
  <c r="F2293" i="7"/>
  <c r="I2296" i="13"/>
  <c r="F2293" i="6"/>
  <c r="H2294" i="13"/>
  <c r="F2293" i="4"/>
  <c r="F2290" i="13"/>
  <c r="F2293" i="8"/>
  <c r="J2296" i="13"/>
  <c r="F2293" i="10"/>
  <c r="L2294" i="13"/>
  <c r="F2294" i="12"/>
  <c r="D2288" i="13"/>
  <c r="F2293" i="5"/>
  <c r="G2291" i="13"/>
  <c r="F2293" i="11"/>
  <c r="M2299" i="13"/>
  <c r="F2293" i="9"/>
  <c r="K2299" i="13"/>
  <c r="F2294" i="4" l="1"/>
  <c r="F2294" i="13"/>
  <c r="F2294" i="5"/>
  <c r="G2297" i="13"/>
  <c r="F2294" i="6"/>
  <c r="H2293" i="13"/>
  <c r="F2294" i="9"/>
  <c r="K2300" i="13"/>
  <c r="F2294" i="10"/>
  <c r="L2300" i="13"/>
  <c r="F2295" i="12"/>
  <c r="D2291" i="13"/>
  <c r="N2291" i="13" s="1"/>
  <c r="F2294" i="7"/>
  <c r="I2300" i="13"/>
  <c r="F2294" i="11"/>
  <c r="M2290" i="13"/>
  <c r="N2290" i="13" s="1"/>
  <c r="F2294" i="8"/>
  <c r="J2293" i="13"/>
  <c r="F2295" i="3"/>
  <c r="E2297" i="13"/>
  <c r="F2295" i="7" l="1"/>
  <c r="I2294" i="13"/>
  <c r="F2295" i="6"/>
  <c r="H2287" i="13"/>
  <c r="N2287" i="13" s="1"/>
  <c r="F2296" i="3"/>
  <c r="E2296" i="13"/>
  <c r="F2296" i="12"/>
  <c r="D2300" i="13"/>
  <c r="F2295" i="5"/>
  <c r="G2300" i="13"/>
  <c r="F2295" i="8"/>
  <c r="J2300" i="13"/>
  <c r="F2295" i="10"/>
  <c r="L2295" i="13"/>
  <c r="F2295" i="4"/>
  <c r="F2292" i="13"/>
  <c r="N2292" i="13" s="1"/>
  <c r="F2295" i="11"/>
  <c r="M2293" i="13"/>
  <c r="F2295" i="9"/>
  <c r="K2288" i="13"/>
  <c r="N2288" i="13" s="1"/>
  <c r="F2297" i="12" l="1"/>
  <c r="D2293" i="13"/>
  <c r="F2297" i="3"/>
  <c r="E2300" i="13"/>
  <c r="N2300" i="13" s="1"/>
  <c r="F2296" i="9"/>
  <c r="K2297" i="13"/>
  <c r="N2297" i="13" s="1"/>
  <c r="F2296" i="8"/>
  <c r="J2294" i="13"/>
  <c r="F2296" i="6"/>
  <c r="H2298" i="13"/>
  <c r="F2296" i="10"/>
  <c r="L2298" i="13"/>
  <c r="F2296" i="11"/>
  <c r="M2296" i="13"/>
  <c r="F2296" i="5"/>
  <c r="G2296" i="13"/>
  <c r="F2296" i="7"/>
  <c r="I2293" i="13"/>
  <c r="F2296" i="4"/>
  <c r="F2296" i="13"/>
  <c r="N2296" i="13" s="1"/>
  <c r="F2297" i="5" l="1"/>
  <c r="G2298" i="13"/>
  <c r="F2297" i="8"/>
  <c r="J2299" i="13"/>
  <c r="F2297" i="11"/>
  <c r="M2289" i="13"/>
  <c r="N2289" i="13" s="1"/>
  <c r="F2297" i="9"/>
  <c r="K2294" i="13"/>
  <c r="N2294" i="13" s="1"/>
  <c r="F2297" i="4"/>
  <c r="F2298" i="13"/>
  <c r="F2297" i="10"/>
  <c r="L2299" i="13"/>
  <c r="F2298" i="3"/>
  <c r="E2298" i="13"/>
  <c r="N2298" i="13" s="1"/>
  <c r="F2297" i="7"/>
  <c r="I2299" i="13"/>
  <c r="N2299" i="13" s="1"/>
  <c r="N2293" i="13"/>
  <c r="F2297" i="6"/>
  <c r="H2295" i="13"/>
  <c r="N2295" i="13" s="1"/>
  <c r="F2298" i="12"/>
  <c r="D2303" i="13"/>
  <c r="F2298" i="7" l="1"/>
  <c r="I2302" i="13"/>
  <c r="F2298" i="9"/>
  <c r="K2302" i="13"/>
  <c r="F2299" i="3"/>
  <c r="E2307" i="13"/>
  <c r="F2298" i="11"/>
  <c r="M2307" i="13"/>
  <c r="F2299" i="12"/>
  <c r="D2315" i="13"/>
  <c r="F2298" i="10"/>
  <c r="L2312" i="13"/>
  <c r="F2298" i="8"/>
  <c r="J2313" i="13"/>
  <c r="F2298" i="6"/>
  <c r="H2307" i="13"/>
  <c r="F2298" i="4"/>
  <c r="F2306" i="13"/>
  <c r="F2298" i="5"/>
  <c r="G2306" i="13"/>
  <c r="F2299" i="6" l="1"/>
  <c r="H2302" i="13"/>
  <c r="F2299" i="11"/>
  <c r="M2302" i="13"/>
  <c r="F2299" i="8"/>
  <c r="J2302" i="13"/>
  <c r="F2300" i="3"/>
  <c r="E2301" i="13"/>
  <c r="F2299" i="5"/>
  <c r="G2301" i="13"/>
  <c r="F2299" i="10"/>
  <c r="L2301" i="13"/>
  <c r="F2299" i="9"/>
  <c r="K2301" i="13"/>
  <c r="F2300" i="12"/>
  <c r="D2307" i="13"/>
  <c r="F2299" i="4"/>
  <c r="F2309" i="13"/>
  <c r="F2299" i="7"/>
  <c r="I2313" i="13"/>
  <c r="F2301" i="3" l="1"/>
  <c r="E2314" i="13"/>
  <c r="F2301" i="12"/>
  <c r="D2308" i="13"/>
  <c r="F2300" i="9"/>
  <c r="K2303" i="13"/>
  <c r="F2300" i="8"/>
  <c r="J2301" i="13"/>
  <c r="F2300" i="7"/>
  <c r="I2301" i="13"/>
  <c r="F2300" i="10"/>
  <c r="L2302" i="13"/>
  <c r="F2300" i="11"/>
  <c r="M2313" i="13"/>
  <c r="F2300" i="4"/>
  <c r="F2301" i="13"/>
  <c r="F2300" i="5"/>
  <c r="G2309" i="13"/>
  <c r="F2300" i="6"/>
  <c r="H2301" i="13"/>
  <c r="F2301" i="4" l="1"/>
  <c r="F2305" i="13"/>
  <c r="F2301" i="8"/>
  <c r="J2310" i="13"/>
  <c r="F2301" i="11"/>
  <c r="M2304" i="13"/>
  <c r="F2301" i="9"/>
  <c r="K2312" i="13"/>
  <c r="F2301" i="10"/>
  <c r="L2305" i="13"/>
  <c r="F2302" i="12"/>
  <c r="D2304" i="13"/>
  <c r="F2301" i="5"/>
  <c r="G2303" i="13"/>
  <c r="F2301" i="6"/>
  <c r="H2309" i="13"/>
  <c r="F2301" i="7"/>
  <c r="I2305" i="13"/>
  <c r="F2302" i="3"/>
  <c r="E2308" i="13"/>
  <c r="F2302" i="9" l="1"/>
  <c r="K2308" i="13"/>
  <c r="F2302" i="5"/>
  <c r="G2305" i="13"/>
  <c r="F2302" i="11"/>
  <c r="M2306" i="13"/>
  <c r="F2303" i="12"/>
  <c r="D2301" i="13"/>
  <c r="F2302" i="6"/>
  <c r="H2308" i="13"/>
  <c r="F2303" i="3"/>
  <c r="E2302" i="13"/>
  <c r="F2302" i="8"/>
  <c r="J2305" i="13"/>
  <c r="F2302" i="7"/>
  <c r="I2304" i="13"/>
  <c r="F2302" i="10"/>
  <c r="L2308" i="13"/>
  <c r="F2302" i="4"/>
  <c r="F2314" i="13"/>
  <c r="F2303" i="8" l="1"/>
  <c r="J2303" i="13"/>
  <c r="F2303" i="11"/>
  <c r="M2310" i="13"/>
  <c r="F2304" i="3"/>
  <c r="E2305" i="13"/>
  <c r="F2303" i="5"/>
  <c r="G2314" i="13"/>
  <c r="F2303" i="10"/>
  <c r="L2306" i="13"/>
  <c r="F2303" i="6"/>
  <c r="H2304" i="13"/>
  <c r="F2303" i="4"/>
  <c r="F2304" i="13"/>
  <c r="F2303" i="9"/>
  <c r="K2311" i="13"/>
  <c r="F2303" i="7"/>
  <c r="I2303" i="13"/>
  <c r="F2304" i="12"/>
  <c r="D2314" i="13"/>
  <c r="F2305" i="12" l="1"/>
  <c r="D2311" i="13"/>
  <c r="F2304" i="9"/>
  <c r="K2305" i="13"/>
  <c r="F2304" i="5"/>
  <c r="G2308" i="13"/>
  <c r="F2304" i="4"/>
  <c r="F2303" i="13"/>
  <c r="F2305" i="3"/>
  <c r="E2306" i="13"/>
  <c r="F2304" i="6"/>
  <c r="H2310" i="13"/>
  <c r="F2304" i="11"/>
  <c r="M2312" i="13"/>
  <c r="F2304" i="7"/>
  <c r="I2311" i="13"/>
  <c r="F2304" i="10"/>
  <c r="L2304" i="13"/>
  <c r="F2304" i="8"/>
  <c r="J2311" i="13"/>
  <c r="F2305" i="7" l="1"/>
  <c r="I2310" i="13"/>
  <c r="F2305" i="4"/>
  <c r="F2310" i="13"/>
  <c r="F2305" i="11"/>
  <c r="M2303" i="13"/>
  <c r="F2305" i="5"/>
  <c r="G2304" i="13"/>
  <c r="F2305" i="6"/>
  <c r="H2315" i="13"/>
  <c r="F2305" i="9"/>
  <c r="K2304" i="13"/>
  <c r="F2305" i="8"/>
  <c r="J2312" i="13"/>
  <c r="F2305" i="10"/>
  <c r="L2309" i="13"/>
  <c r="F2306" i="3"/>
  <c r="E2304" i="13"/>
  <c r="F2306" i="12"/>
  <c r="D2305" i="13"/>
  <c r="F2306" i="10" l="1"/>
  <c r="L2303" i="13"/>
  <c r="F2306" i="5"/>
  <c r="G2307" i="13"/>
  <c r="F2306" i="8"/>
  <c r="J2306" i="13"/>
  <c r="F2306" i="11"/>
  <c r="M2301" i="13"/>
  <c r="N2301" i="13" s="1"/>
  <c r="F2307" i="12"/>
  <c r="D2302" i="13"/>
  <c r="F2306" i="9"/>
  <c r="K2306" i="13"/>
  <c r="F2306" i="4"/>
  <c r="F2307" i="13"/>
  <c r="F2307" i="3"/>
  <c r="E2310" i="13"/>
  <c r="F2306" i="6"/>
  <c r="H2313" i="13"/>
  <c r="F2306" i="7"/>
  <c r="I2309" i="13"/>
  <c r="F2307" i="11" l="1"/>
  <c r="M2311" i="13"/>
  <c r="F2307" i="8"/>
  <c r="J2304" i="13"/>
  <c r="N2304" i="13" s="1"/>
  <c r="F2307" i="7"/>
  <c r="I2306" i="13"/>
  <c r="F2307" i="9"/>
  <c r="K2315" i="13"/>
  <c r="F2307" i="4"/>
  <c r="F2308" i="13"/>
  <c r="F2307" i="5"/>
  <c r="G2302" i="13"/>
  <c r="F2308" i="12"/>
  <c r="D2306" i="13"/>
  <c r="F2307" i="6"/>
  <c r="H2303" i="13"/>
  <c r="F2308" i="3"/>
  <c r="E2309" i="13"/>
  <c r="F2307" i="10"/>
  <c r="L2310" i="13"/>
  <c r="F2308" i="9" l="1"/>
  <c r="K2307" i="13"/>
  <c r="F2308" i="7"/>
  <c r="I2312" i="13"/>
  <c r="F2308" i="5"/>
  <c r="G2310" i="13"/>
  <c r="F2308" i="8"/>
  <c r="J2309" i="13"/>
  <c r="F2309" i="12"/>
  <c r="D2313" i="13"/>
  <c r="F2309" i="3"/>
  <c r="E2311" i="13"/>
  <c r="F2308" i="4"/>
  <c r="F2302" i="13"/>
  <c r="N2302" i="13" s="1"/>
  <c r="F2308" i="11"/>
  <c r="M2314" i="13"/>
  <c r="F2308" i="10"/>
  <c r="L2311" i="13"/>
  <c r="F2308" i="6"/>
  <c r="H2305" i="13"/>
  <c r="F2309" i="8" l="1"/>
  <c r="J2315" i="13"/>
  <c r="F2309" i="5"/>
  <c r="G2312" i="13"/>
  <c r="F2309" i="4"/>
  <c r="F2312" i="13"/>
  <c r="F2310" i="3"/>
  <c r="E2315" i="13"/>
  <c r="F2309" i="7"/>
  <c r="I2315" i="13"/>
  <c r="F2309" i="6"/>
  <c r="H2311" i="13"/>
  <c r="F2309" i="9"/>
  <c r="K2310" i="13"/>
  <c r="F2309" i="10"/>
  <c r="L2315" i="13"/>
  <c r="F2310" i="12"/>
  <c r="D2309" i="13"/>
  <c r="F2309" i="11"/>
  <c r="M2309" i="13"/>
  <c r="F2310" i="9" l="1"/>
  <c r="K2314" i="13"/>
  <c r="F2311" i="3"/>
  <c r="E2303" i="13"/>
  <c r="N2303" i="13" s="1"/>
  <c r="F2310" i="4"/>
  <c r="F2311" i="13"/>
  <c r="N2311" i="13" s="1"/>
  <c r="F2310" i="6"/>
  <c r="H2314" i="13"/>
  <c r="F2310" i="5"/>
  <c r="G2311" i="13"/>
  <c r="F2310" i="7"/>
  <c r="I2307" i="13"/>
  <c r="F2311" i="12"/>
  <c r="D2312" i="13"/>
  <c r="F2310" i="10"/>
  <c r="L2307" i="13"/>
  <c r="F2310" i="11"/>
  <c r="M2315" i="13"/>
  <c r="F2310" i="8"/>
  <c r="J2307" i="13"/>
  <c r="F2311" i="10" l="1"/>
  <c r="L2314" i="13"/>
  <c r="F2311" i="6"/>
  <c r="H2306" i="13"/>
  <c r="N2306" i="13" s="1"/>
  <c r="F2312" i="12"/>
  <c r="D2310" i="13"/>
  <c r="N2310" i="13" s="1"/>
  <c r="N2307" i="13"/>
  <c r="F2311" i="4"/>
  <c r="F2315" i="13"/>
  <c r="F2311" i="7"/>
  <c r="I2314" i="13"/>
  <c r="F2312" i="3"/>
  <c r="E2312" i="13"/>
  <c r="F2311" i="5"/>
  <c r="G2313" i="13"/>
  <c r="F2311" i="8"/>
  <c r="J2308" i="13"/>
  <c r="F2311" i="11"/>
  <c r="M2305" i="13"/>
  <c r="N2305" i="13" s="1"/>
  <c r="F2311" i="9"/>
  <c r="K2313" i="13"/>
  <c r="F2312" i="5" l="1"/>
  <c r="G2315" i="13"/>
  <c r="N2315" i="13" s="1"/>
  <c r="F2312" i="9"/>
  <c r="K2309" i="13"/>
  <c r="N2309" i="13" s="1"/>
  <c r="F2313" i="12"/>
  <c r="D2317" i="13"/>
  <c r="F2313" i="3"/>
  <c r="E2313" i="13"/>
  <c r="F2312" i="11"/>
  <c r="M2308" i="13"/>
  <c r="F2312" i="7"/>
  <c r="I2308" i="13"/>
  <c r="F2312" i="6"/>
  <c r="H2312" i="13"/>
  <c r="N2312" i="13" s="1"/>
  <c r="F2312" i="8"/>
  <c r="J2314" i="13"/>
  <c r="N2314" i="13" s="1"/>
  <c r="F2312" i="4"/>
  <c r="F2313" i="13"/>
  <c r="F2312" i="10"/>
  <c r="L2313" i="13"/>
  <c r="F2313" i="6" l="1"/>
  <c r="H2317" i="13"/>
  <c r="F2314" i="12"/>
  <c r="D2321" i="13"/>
  <c r="F2313" i="10"/>
  <c r="L2323" i="13"/>
  <c r="F2313" i="7"/>
  <c r="I2316" i="13"/>
  <c r="F2313" i="9"/>
  <c r="K2323" i="13"/>
  <c r="F2313" i="4"/>
  <c r="F2319" i="13"/>
  <c r="F2313" i="11"/>
  <c r="M2326" i="13"/>
  <c r="F2313" i="5"/>
  <c r="G2316" i="13"/>
  <c r="N2313" i="13"/>
  <c r="N2308" i="13"/>
  <c r="F2313" i="8"/>
  <c r="J2316" i="13"/>
  <c r="F2314" i="3"/>
  <c r="E2316" i="13"/>
  <c r="F2314" i="5" l="1"/>
  <c r="G2318" i="13"/>
  <c r="F2314" i="7"/>
  <c r="I2317" i="13"/>
  <c r="F2314" i="11"/>
  <c r="M2318" i="13"/>
  <c r="F2314" i="10"/>
  <c r="L2317" i="13"/>
  <c r="F2315" i="3"/>
  <c r="E2319" i="13"/>
  <c r="F2314" i="4"/>
  <c r="F2316" i="13"/>
  <c r="F2315" i="12"/>
  <c r="D2318" i="13"/>
  <c r="F2314" i="8"/>
  <c r="J2317" i="13"/>
  <c r="F2314" i="9"/>
  <c r="K2320" i="13"/>
  <c r="F2314" i="6"/>
  <c r="H2323" i="13"/>
  <c r="F2315" i="10" l="1"/>
  <c r="L2319" i="13"/>
  <c r="F2316" i="12"/>
  <c r="D2316" i="13"/>
  <c r="F2315" i="11"/>
  <c r="M2316" i="13"/>
  <c r="F2315" i="8"/>
  <c r="J2328" i="13"/>
  <c r="F2315" i="6"/>
  <c r="H2321" i="13"/>
  <c r="F2315" i="4"/>
  <c r="F2320" i="13"/>
  <c r="F2315" i="7"/>
  <c r="I2318" i="13"/>
  <c r="F2315" i="9"/>
  <c r="K2317" i="13"/>
  <c r="F2316" i="3"/>
  <c r="E2317" i="13"/>
  <c r="F2315" i="5"/>
  <c r="G2321" i="13"/>
  <c r="F2316" i="9" l="1"/>
  <c r="K2324" i="13"/>
  <c r="F2316" i="7"/>
  <c r="I2323" i="13"/>
  <c r="F2316" i="11"/>
  <c r="M2324" i="13"/>
  <c r="F2316" i="5"/>
  <c r="G2319" i="13"/>
  <c r="F2316" i="4"/>
  <c r="F2318" i="13"/>
  <c r="F2317" i="12"/>
  <c r="D2326" i="13"/>
  <c r="F2316" i="8"/>
  <c r="J2323" i="13"/>
  <c r="F2317" i="3"/>
  <c r="E2318" i="13"/>
  <c r="F2316" i="6"/>
  <c r="H2316" i="13"/>
  <c r="F2316" i="10"/>
  <c r="L2316" i="13"/>
  <c r="F2317" i="5" l="1"/>
  <c r="G2320" i="13"/>
  <c r="F2317" i="8"/>
  <c r="J2318" i="13"/>
  <c r="F2317" i="10"/>
  <c r="L2318" i="13"/>
  <c r="F2317" i="11"/>
  <c r="M2322" i="13"/>
  <c r="F2318" i="12"/>
  <c r="D2322" i="13"/>
  <c r="F2317" i="7"/>
  <c r="I2324" i="13"/>
  <c r="F2317" i="4"/>
  <c r="F2325" i="13"/>
  <c r="F2317" i="6"/>
  <c r="H2325" i="13"/>
  <c r="F2318" i="3"/>
  <c r="E2325" i="13"/>
  <c r="F2317" i="9"/>
  <c r="K2319" i="13"/>
  <c r="F2318" i="10" l="1"/>
  <c r="L2327" i="13"/>
  <c r="F2318" i="7"/>
  <c r="I2319" i="13"/>
  <c r="F2318" i="8"/>
  <c r="J2322" i="13"/>
  <c r="F2318" i="4"/>
  <c r="F2321" i="13"/>
  <c r="F2318" i="9"/>
  <c r="K2318" i="13"/>
  <c r="F2319" i="12"/>
  <c r="D2319" i="13"/>
  <c r="F2319" i="3"/>
  <c r="E2321" i="13"/>
  <c r="F2318" i="6"/>
  <c r="H2320" i="13"/>
  <c r="F2318" i="5"/>
  <c r="G2325" i="13"/>
  <c r="F2318" i="11"/>
  <c r="M2321" i="13"/>
  <c r="F2319" i="4" l="1"/>
  <c r="F2327" i="13"/>
  <c r="F2320" i="3"/>
  <c r="E2322" i="13"/>
  <c r="F2319" i="8"/>
  <c r="J2319" i="13"/>
  <c r="F2319" i="11"/>
  <c r="M2320" i="13"/>
  <c r="F2320" i="12"/>
  <c r="D2320" i="13"/>
  <c r="F2319" i="6"/>
  <c r="H2322" i="13"/>
  <c r="F2319" i="7"/>
  <c r="I2322" i="13"/>
  <c r="F2319" i="5"/>
  <c r="G2327" i="13"/>
  <c r="F2319" i="9"/>
  <c r="K2316" i="13"/>
  <c r="N2316" i="13" s="1"/>
  <c r="F2319" i="10"/>
  <c r="L2324" i="13"/>
  <c r="F2320" i="8" l="1"/>
  <c r="J2321" i="13"/>
  <c r="F2321" i="3"/>
  <c r="E2320" i="13"/>
  <c r="F2320" i="9"/>
  <c r="K2322" i="13"/>
  <c r="F2321" i="12"/>
  <c r="D2329" i="13"/>
  <c r="F2320" i="7"/>
  <c r="I2328" i="13"/>
  <c r="F2320" i="10"/>
  <c r="L2322" i="13"/>
  <c r="F2320" i="6"/>
  <c r="H2318" i="13"/>
  <c r="N2318" i="13" s="1"/>
  <c r="F2320" i="5"/>
  <c r="G2317" i="13"/>
  <c r="F2320" i="11"/>
  <c r="M2328" i="13"/>
  <c r="F2320" i="4"/>
  <c r="F2329" i="13"/>
  <c r="F2321" i="6" l="1"/>
  <c r="H2326" i="13"/>
  <c r="F2321" i="9"/>
  <c r="K2325" i="13"/>
  <c r="F2321" i="4"/>
  <c r="F2322" i="13"/>
  <c r="N2322" i="13" s="1"/>
  <c r="F2321" i="10"/>
  <c r="L2320" i="13"/>
  <c r="F2322" i="3"/>
  <c r="E2324" i="13"/>
  <c r="F2321" i="11"/>
  <c r="M2317" i="13"/>
  <c r="F2321" i="7"/>
  <c r="I2320" i="13"/>
  <c r="N2320" i="13" s="1"/>
  <c r="F2321" i="5"/>
  <c r="G2322" i="13"/>
  <c r="F2322" i="12"/>
  <c r="D2323" i="13"/>
  <c r="F2321" i="8"/>
  <c r="J2320" i="13"/>
  <c r="F2322" i="8" l="1"/>
  <c r="J2324" i="13"/>
  <c r="F2323" i="12"/>
  <c r="D2330" i="13"/>
  <c r="F2322" i="5"/>
  <c r="G2324" i="13"/>
  <c r="F2322" i="10"/>
  <c r="L2321" i="13"/>
  <c r="F2322" i="7"/>
  <c r="I2321" i="13"/>
  <c r="F2322" i="4"/>
  <c r="F2317" i="13"/>
  <c r="N2317" i="13" s="1"/>
  <c r="F2322" i="11"/>
  <c r="M2323" i="13"/>
  <c r="F2322" i="9"/>
  <c r="K2329" i="13"/>
  <c r="F2323" i="3"/>
  <c r="E2327" i="13"/>
  <c r="F2322" i="6"/>
  <c r="H2319" i="13"/>
  <c r="F2323" i="10" l="1"/>
  <c r="L2325" i="13"/>
  <c r="F2323" i="9"/>
  <c r="K2328" i="13"/>
  <c r="F2323" i="5"/>
  <c r="G2329" i="13"/>
  <c r="F2323" i="6"/>
  <c r="H2324" i="13"/>
  <c r="F2323" i="4"/>
  <c r="F2328" i="13"/>
  <c r="F2324" i="12"/>
  <c r="D2327" i="13"/>
  <c r="F2323" i="11"/>
  <c r="M2330" i="13"/>
  <c r="F2324" i="3"/>
  <c r="E2326" i="13"/>
  <c r="F2323" i="7"/>
  <c r="I2326" i="13"/>
  <c r="F2323" i="8"/>
  <c r="J2325" i="13"/>
  <c r="F2325" i="3" l="1"/>
  <c r="E2328" i="13"/>
  <c r="F2324" i="11"/>
  <c r="M2319" i="13"/>
  <c r="N2319" i="13" s="1"/>
  <c r="F2324" i="5"/>
  <c r="G2328" i="13"/>
  <c r="F2325" i="12"/>
  <c r="D2324" i="13"/>
  <c r="F2324" i="8"/>
  <c r="J2326" i="13"/>
  <c r="F2324" i="4"/>
  <c r="F2330" i="13"/>
  <c r="F2324" i="9"/>
  <c r="K2327" i="13"/>
  <c r="F2324" i="7"/>
  <c r="I2327" i="13"/>
  <c r="F2324" i="6"/>
  <c r="H2330" i="13"/>
  <c r="F2324" i="10"/>
  <c r="L2328" i="13"/>
  <c r="F2326" i="12" l="1"/>
  <c r="D2328" i="13"/>
  <c r="F2325" i="5"/>
  <c r="G2323" i="13"/>
  <c r="F2325" i="10"/>
  <c r="L2329" i="13"/>
  <c r="F2325" i="4"/>
  <c r="F2324" i="13"/>
  <c r="N2324" i="13" s="1"/>
  <c r="F2325" i="9"/>
  <c r="K2321" i="13"/>
  <c r="N2321" i="13" s="1"/>
  <c r="F2325" i="6"/>
  <c r="H2327" i="13"/>
  <c r="F2325" i="11"/>
  <c r="M2325" i="13"/>
  <c r="F2325" i="8"/>
  <c r="J2327" i="13"/>
  <c r="F2325" i="7"/>
  <c r="I2325" i="13"/>
  <c r="F2326" i="3"/>
  <c r="E2329" i="13"/>
  <c r="F2326" i="8" l="1"/>
  <c r="J2329" i="13"/>
  <c r="F2326" i="4"/>
  <c r="F2326" i="13"/>
  <c r="F2326" i="11"/>
  <c r="M2327" i="13"/>
  <c r="N2327" i="13" s="1"/>
  <c r="F2326" i="10"/>
  <c r="L2326" i="13"/>
  <c r="F2327" i="3"/>
  <c r="E2330" i="13"/>
  <c r="F2326" i="6"/>
  <c r="H2329" i="13"/>
  <c r="F2326" i="5"/>
  <c r="G2326" i="13"/>
  <c r="F2326" i="7"/>
  <c r="I2330" i="13"/>
  <c r="F2326" i="9"/>
  <c r="K2326" i="13"/>
  <c r="F2327" i="12"/>
  <c r="D2325" i="13"/>
  <c r="N2325" i="13" s="1"/>
  <c r="F2327" i="10" l="1"/>
  <c r="L2330" i="13"/>
  <c r="F2327" i="11"/>
  <c r="M2329" i="13"/>
  <c r="N2329" i="13" s="1"/>
  <c r="F2328" i="12"/>
  <c r="D2331" i="13"/>
  <c r="F2327" i="6"/>
  <c r="H2328" i="13"/>
  <c r="N2328" i="13" s="1"/>
  <c r="F2327" i="9"/>
  <c r="K2330" i="13"/>
  <c r="N2326" i="13"/>
  <c r="F2327" i="4"/>
  <c r="F2323" i="13"/>
  <c r="F2327" i="7"/>
  <c r="I2329" i="13"/>
  <c r="F2328" i="3"/>
  <c r="E2323" i="13"/>
  <c r="F2327" i="5"/>
  <c r="G2330" i="13"/>
  <c r="N2330" i="13" s="1"/>
  <c r="F2327" i="8"/>
  <c r="J2330" i="13"/>
  <c r="F2328" i="7" l="1"/>
  <c r="I2332" i="13"/>
  <c r="F2328" i="6"/>
  <c r="H2334" i="13"/>
  <c r="F2328" i="8"/>
  <c r="J2332" i="13"/>
  <c r="F2328" i="4"/>
  <c r="F2335" i="13"/>
  <c r="F2329" i="12"/>
  <c r="D2339" i="13"/>
  <c r="F2328" i="5"/>
  <c r="G2335" i="13"/>
  <c r="F2328" i="11"/>
  <c r="M2333" i="13"/>
  <c r="N2323" i="13"/>
  <c r="F2329" i="3"/>
  <c r="E2335" i="13"/>
  <c r="F2328" i="9"/>
  <c r="K2331" i="13"/>
  <c r="F2328" i="10"/>
  <c r="L2332" i="13"/>
  <c r="F2329" i="5" l="1"/>
  <c r="G2331" i="13"/>
  <c r="F2330" i="3"/>
  <c r="E2331" i="13"/>
  <c r="F2329" i="4"/>
  <c r="F2331" i="13"/>
  <c r="F2329" i="11"/>
  <c r="M2332" i="13"/>
  <c r="F2329" i="8"/>
  <c r="J2333" i="13"/>
  <c r="F2329" i="10"/>
  <c r="L2343" i="13"/>
  <c r="F2329" i="6"/>
  <c r="H2343" i="13"/>
  <c r="F2330" i="12"/>
  <c r="D2334" i="13"/>
  <c r="F2329" i="9"/>
  <c r="K2332" i="13"/>
  <c r="F2329" i="7"/>
  <c r="I2333" i="13"/>
  <c r="F2330" i="11" l="1"/>
  <c r="M2345" i="13"/>
  <c r="F2331" i="12"/>
  <c r="D2332" i="13"/>
  <c r="F2330" i="6"/>
  <c r="H2336" i="13"/>
  <c r="F2330" i="4"/>
  <c r="F2340" i="13"/>
  <c r="F2330" i="7"/>
  <c r="I2334" i="13"/>
  <c r="F2330" i="10"/>
  <c r="L2335" i="13"/>
  <c r="F2331" i="3"/>
  <c r="E2338" i="13"/>
  <c r="F2330" i="9"/>
  <c r="K2333" i="13"/>
  <c r="F2330" i="8"/>
  <c r="J2336" i="13"/>
  <c r="F2330" i="5"/>
  <c r="G2337" i="13"/>
  <c r="F2331" i="4" l="1"/>
  <c r="F2333" i="13"/>
  <c r="F2332" i="3"/>
  <c r="E2340" i="13"/>
  <c r="F2331" i="6"/>
  <c r="H2332" i="13"/>
  <c r="F2331" i="9"/>
  <c r="K2341" i="13"/>
  <c r="F2331" i="10"/>
  <c r="L2331" i="13"/>
  <c r="F2331" i="8"/>
  <c r="J2337" i="13"/>
  <c r="F2332" i="12"/>
  <c r="D2342" i="13"/>
  <c r="F2331" i="5"/>
  <c r="G2340" i="13"/>
  <c r="F2331" i="7"/>
  <c r="I2336" i="13"/>
  <c r="F2331" i="11"/>
  <c r="M2336" i="13"/>
  <c r="F2332" i="9" l="1"/>
  <c r="K2336" i="13"/>
  <c r="F2333" i="12"/>
  <c r="D2340" i="13"/>
  <c r="F2332" i="6"/>
  <c r="H2331" i="13"/>
  <c r="F2332" i="11"/>
  <c r="M2338" i="13"/>
  <c r="F2333" i="3"/>
  <c r="E2339" i="13"/>
  <c r="F2332" i="7"/>
  <c r="I2337" i="13"/>
  <c r="F2332" i="10"/>
  <c r="L2337" i="13"/>
  <c r="F2332" i="5"/>
  <c r="G2333" i="13"/>
  <c r="F2332" i="8"/>
  <c r="J2334" i="13"/>
  <c r="F2332" i="4"/>
  <c r="F2338" i="13"/>
  <c r="F2333" i="5" l="1"/>
  <c r="G2332" i="13"/>
  <c r="F2333" i="11"/>
  <c r="M2331" i="13"/>
  <c r="N2331" i="13" s="1"/>
  <c r="F2333" i="10"/>
  <c r="L2339" i="13"/>
  <c r="F2333" i="6"/>
  <c r="H2333" i="13"/>
  <c r="F2333" i="4"/>
  <c r="F2337" i="13"/>
  <c r="F2333" i="7"/>
  <c r="I2331" i="13"/>
  <c r="F2334" i="12"/>
  <c r="D2335" i="13"/>
  <c r="F2333" i="8"/>
  <c r="J2331" i="13"/>
  <c r="F2334" i="3"/>
  <c r="E2334" i="13"/>
  <c r="F2333" i="9"/>
  <c r="K2337" i="13"/>
  <c r="F2334" i="6" l="1"/>
  <c r="H2339" i="13"/>
  <c r="F2334" i="10"/>
  <c r="L2336" i="13"/>
  <c r="F2334" i="7"/>
  <c r="I2342" i="13"/>
  <c r="F2335" i="12"/>
  <c r="D2344" i="13"/>
  <c r="F2334" i="4"/>
  <c r="F2334" i="13"/>
  <c r="F2334" i="11"/>
  <c r="M2334" i="13"/>
  <c r="F2334" i="9"/>
  <c r="K2334" i="13"/>
  <c r="F2334" i="8"/>
  <c r="J2341" i="13"/>
  <c r="F2335" i="3"/>
  <c r="E2341" i="13"/>
  <c r="F2334" i="5"/>
  <c r="G2338" i="13"/>
  <c r="F2335" i="9" l="1"/>
  <c r="K2344" i="13"/>
  <c r="F2335" i="7"/>
  <c r="I2344" i="13"/>
  <c r="F2335" i="11"/>
  <c r="M2339" i="13"/>
  <c r="F2335" i="10"/>
  <c r="L2333" i="13"/>
  <c r="F2336" i="3"/>
  <c r="E2333" i="13"/>
  <c r="F2335" i="4"/>
  <c r="F2332" i="13"/>
  <c r="F2335" i="6"/>
  <c r="H2340" i="13"/>
  <c r="F2335" i="5"/>
  <c r="G2342" i="13"/>
  <c r="F2335" i="8"/>
  <c r="J2344" i="13"/>
  <c r="F2336" i="12"/>
  <c r="D2338" i="13"/>
  <c r="F2336" i="10" l="1"/>
  <c r="L2344" i="13"/>
  <c r="F2336" i="11"/>
  <c r="M2341" i="13"/>
  <c r="F2337" i="12"/>
  <c r="D2343" i="13"/>
  <c r="F2336" i="4"/>
  <c r="F2341" i="13"/>
  <c r="F2336" i="7"/>
  <c r="I2338" i="13"/>
  <c r="F2336" i="8"/>
  <c r="J2338" i="13"/>
  <c r="F2337" i="3"/>
  <c r="E2342" i="13"/>
  <c r="F2336" i="9"/>
  <c r="K2343" i="13"/>
  <c r="F2336" i="6"/>
  <c r="H2344" i="13"/>
  <c r="F2336" i="5"/>
  <c r="G2334" i="13"/>
  <c r="F2338" i="3" l="1"/>
  <c r="E2332" i="13"/>
  <c r="N2332" i="13" s="1"/>
  <c r="F2338" i="12"/>
  <c r="D2345" i="13"/>
  <c r="F2337" i="5"/>
  <c r="G2336" i="13"/>
  <c r="F2337" i="8"/>
  <c r="J2342" i="13"/>
  <c r="F2337" i="11"/>
  <c r="M2335" i="13"/>
  <c r="F2337" i="6"/>
  <c r="H2342" i="13"/>
  <c r="F2337" i="7"/>
  <c r="I2345" i="13"/>
  <c r="F2337" i="10"/>
  <c r="L2341" i="13"/>
  <c r="F2337" i="9"/>
  <c r="K2339" i="13"/>
  <c r="F2337" i="4"/>
  <c r="F2345" i="13"/>
  <c r="F2338" i="7" l="1"/>
  <c r="I2339" i="13"/>
  <c r="F2338" i="5"/>
  <c r="G2345" i="13"/>
  <c r="F2338" i="4"/>
  <c r="F2336" i="13"/>
  <c r="F2338" i="6"/>
  <c r="H2335" i="13"/>
  <c r="F2339" i="12"/>
  <c r="D2336" i="13"/>
  <c r="F2338" i="9"/>
  <c r="K2342" i="13"/>
  <c r="F2338" i="11"/>
  <c r="M2340" i="13"/>
  <c r="F2339" i="3"/>
  <c r="E2337" i="13"/>
  <c r="F2338" i="10"/>
  <c r="L2338" i="13"/>
  <c r="F2338" i="8"/>
  <c r="J2335" i="13"/>
  <c r="F2340" i="3" l="1"/>
  <c r="E2345" i="13"/>
  <c r="F2339" i="6"/>
  <c r="H2337" i="13"/>
  <c r="F2339" i="11"/>
  <c r="M2343" i="13"/>
  <c r="F2339" i="4"/>
  <c r="F2339" i="13"/>
  <c r="F2339" i="9"/>
  <c r="K2338" i="13"/>
  <c r="F2339" i="5"/>
  <c r="G2339" i="13"/>
  <c r="F2339" i="10"/>
  <c r="L2345" i="13"/>
  <c r="F2340" i="12"/>
  <c r="D2337" i="13"/>
  <c r="F2339" i="8"/>
  <c r="J2343" i="13"/>
  <c r="F2339" i="7"/>
  <c r="I2341" i="13"/>
  <c r="F2340" i="4" l="1"/>
  <c r="F2342" i="13"/>
  <c r="F2340" i="10"/>
  <c r="L2334" i="13"/>
  <c r="N2334" i="13" s="1"/>
  <c r="F2340" i="11"/>
  <c r="M2337" i="13"/>
  <c r="F2341" i="12"/>
  <c r="D2341" i="13"/>
  <c r="F2340" i="5"/>
  <c r="G2341" i="13"/>
  <c r="F2340" i="6"/>
  <c r="H2341" i="13"/>
  <c r="F2340" i="7"/>
  <c r="I2335" i="13"/>
  <c r="F2340" i="8"/>
  <c r="J2345" i="13"/>
  <c r="N2337" i="13"/>
  <c r="F2340" i="9"/>
  <c r="K2345" i="13"/>
  <c r="F2341" i="3"/>
  <c r="E2336" i="13"/>
  <c r="N2336" i="13" s="1"/>
  <c r="F2342" i="12" l="1"/>
  <c r="D2333" i="13"/>
  <c r="N2333" i="13" s="1"/>
  <c r="F2341" i="7"/>
  <c r="I2343" i="13"/>
  <c r="F2342" i="3"/>
  <c r="E2343" i="13"/>
  <c r="F2341" i="11"/>
  <c r="M2342" i="13"/>
  <c r="F2341" i="9"/>
  <c r="K2335" i="13"/>
  <c r="N2335" i="13" s="1"/>
  <c r="F2341" i="6"/>
  <c r="H2338" i="13"/>
  <c r="N2338" i="13" s="1"/>
  <c r="F2341" i="10"/>
  <c r="L2340" i="13"/>
  <c r="F2341" i="5"/>
  <c r="G2343" i="13"/>
  <c r="F2341" i="4"/>
  <c r="F2344" i="13"/>
  <c r="F2341" i="8"/>
  <c r="J2339" i="13"/>
  <c r="N2339" i="13" s="1"/>
  <c r="N2341" i="13"/>
  <c r="F2342" i="5" l="1"/>
  <c r="G2344" i="13"/>
  <c r="F2342" i="11"/>
  <c r="M2344" i="13"/>
  <c r="F2342" i="10"/>
  <c r="L2342" i="13"/>
  <c r="N2342" i="13" s="1"/>
  <c r="F2343" i="3"/>
  <c r="E2344" i="13"/>
  <c r="N2344" i="13" s="1"/>
  <c r="F2342" i="6"/>
  <c r="H2345" i="13"/>
  <c r="N2345" i="13" s="1"/>
  <c r="F2342" i="7"/>
  <c r="I2340" i="13"/>
  <c r="F2342" i="4"/>
  <c r="F2343" i="13"/>
  <c r="N2343" i="13" s="1"/>
  <c r="F2342" i="9"/>
  <c r="K2340" i="13"/>
  <c r="F2343" i="12"/>
  <c r="D2351" i="13"/>
  <c r="F2342" i="8"/>
  <c r="J2340" i="13"/>
  <c r="F2343" i="4" l="1"/>
  <c r="F2346" i="13"/>
  <c r="F2343" i="10"/>
  <c r="L2346" i="13"/>
  <c r="N2340" i="13"/>
  <c r="F2343" i="7"/>
  <c r="I2352" i="13"/>
  <c r="F2343" i="11"/>
  <c r="M2347" i="13"/>
  <c r="F2343" i="6"/>
  <c r="H2348" i="13"/>
  <c r="F2343" i="8"/>
  <c r="J2352" i="13"/>
  <c r="F2343" i="5"/>
  <c r="G2346" i="13"/>
  <c r="F2344" i="12"/>
  <c r="D2349" i="13"/>
  <c r="F2343" i="9"/>
  <c r="K2349" i="13"/>
  <c r="F2344" i="3"/>
  <c r="E2347" i="13"/>
  <c r="F2344" i="11" l="1"/>
  <c r="M2350" i="13"/>
  <c r="F2344" i="7"/>
  <c r="I2347" i="13"/>
  <c r="F2345" i="3"/>
  <c r="E2348" i="13"/>
  <c r="F2344" i="8"/>
  <c r="J2356" i="13"/>
  <c r="F2344" i="5"/>
  <c r="G2347" i="13"/>
  <c r="F2344" i="9"/>
  <c r="K2352" i="13"/>
  <c r="F2344" i="6"/>
  <c r="H2357" i="13"/>
  <c r="F2344" i="10"/>
  <c r="L2354" i="13"/>
  <c r="F2345" i="12"/>
  <c r="D2346" i="13"/>
  <c r="F2344" i="4"/>
  <c r="F2353" i="13"/>
  <c r="F2345" i="10" l="1"/>
  <c r="L2349" i="13"/>
  <c r="F2345" i="8"/>
  <c r="J2347" i="13"/>
  <c r="F2345" i="6"/>
  <c r="H2350" i="13"/>
  <c r="F2346" i="3"/>
  <c r="E2357" i="13"/>
  <c r="F2345" i="4"/>
  <c r="F2357" i="13"/>
  <c r="F2345" i="9"/>
  <c r="K2354" i="13"/>
  <c r="F2345" i="7"/>
  <c r="I2355" i="13"/>
  <c r="F2346" i="12"/>
  <c r="D2352" i="13"/>
  <c r="F2345" i="5"/>
  <c r="G2357" i="13"/>
  <c r="F2345" i="11"/>
  <c r="M2353" i="13"/>
  <c r="F2347" i="3" l="1"/>
  <c r="E2346" i="13"/>
  <c r="F2347" i="12"/>
  <c r="D2357" i="13"/>
  <c r="F2346" i="7"/>
  <c r="I2353" i="13"/>
  <c r="F2346" i="6"/>
  <c r="H2354" i="13"/>
  <c r="F2346" i="11"/>
  <c r="M2356" i="13"/>
  <c r="F2346" i="9"/>
  <c r="K2360" i="13"/>
  <c r="F2346" i="8"/>
  <c r="J2358" i="13"/>
  <c r="F2346" i="5"/>
  <c r="G2353" i="13"/>
  <c r="F2346" i="4"/>
  <c r="F2347" i="13"/>
  <c r="F2346" i="10"/>
  <c r="L2356" i="13"/>
  <c r="F2347" i="5" l="1"/>
  <c r="G2351" i="13"/>
  <c r="F2347" i="6"/>
  <c r="H2351" i="13"/>
  <c r="F2347" i="8"/>
  <c r="J2355" i="13"/>
  <c r="F2347" i="7"/>
  <c r="I2356" i="13"/>
  <c r="F2347" i="9"/>
  <c r="K2355" i="13"/>
  <c r="F2348" i="12"/>
  <c r="D2354" i="13"/>
  <c r="F2347" i="10"/>
  <c r="L2348" i="13"/>
  <c r="F2347" i="4"/>
  <c r="F2350" i="13"/>
  <c r="F2347" i="11"/>
  <c r="M2348" i="13"/>
  <c r="F2348" i="3"/>
  <c r="E2351" i="13"/>
  <c r="F2348" i="7" l="1"/>
  <c r="I2348" i="13"/>
  <c r="F2348" i="10"/>
  <c r="L2359" i="13"/>
  <c r="F2348" i="8"/>
  <c r="J2349" i="13"/>
  <c r="F2348" i="4"/>
  <c r="F2351" i="13"/>
  <c r="F2349" i="12"/>
  <c r="D2350" i="13"/>
  <c r="F2348" i="11"/>
  <c r="M2359" i="13"/>
  <c r="F2348" i="6"/>
  <c r="H2346" i="13"/>
  <c r="F2349" i="3"/>
  <c r="E2350" i="13"/>
  <c r="F2348" i="9"/>
  <c r="K2358" i="13"/>
  <c r="F2348" i="5"/>
  <c r="G2350" i="13"/>
  <c r="F2349" i="4" l="1"/>
  <c r="F2348" i="13"/>
  <c r="F2349" i="8"/>
  <c r="J2346" i="13"/>
  <c r="F2349" i="5"/>
  <c r="G2348" i="13"/>
  <c r="F2349" i="11"/>
  <c r="M2352" i="13"/>
  <c r="F2349" i="10"/>
  <c r="L2355" i="13"/>
  <c r="F2350" i="12"/>
  <c r="D2347" i="13"/>
  <c r="F2349" i="6"/>
  <c r="H2356" i="13"/>
  <c r="F2349" i="9"/>
  <c r="K2356" i="13"/>
  <c r="F2350" i="3"/>
  <c r="E2354" i="13"/>
  <c r="F2349" i="7"/>
  <c r="I2358" i="13"/>
  <c r="F2350" i="11" l="1"/>
  <c r="M2355" i="13"/>
  <c r="F2350" i="6"/>
  <c r="H2355" i="13"/>
  <c r="F2350" i="5"/>
  <c r="G2349" i="13"/>
  <c r="F2351" i="12"/>
  <c r="D2348" i="13"/>
  <c r="F2350" i="8"/>
  <c r="J2350" i="13"/>
  <c r="F2350" i="10"/>
  <c r="L2352" i="13"/>
  <c r="F2350" i="4"/>
  <c r="F2354" i="13"/>
  <c r="F2350" i="7"/>
  <c r="I2349" i="13"/>
  <c r="F2351" i="3"/>
  <c r="E2353" i="13"/>
  <c r="F2350" i="9"/>
  <c r="K2359" i="13"/>
  <c r="F2352" i="12" l="1"/>
  <c r="D2360" i="13"/>
  <c r="F2351" i="5"/>
  <c r="G2355" i="13"/>
  <c r="F2351" i="9"/>
  <c r="K2350" i="13"/>
  <c r="F2351" i="10"/>
  <c r="L2353" i="13"/>
  <c r="F2352" i="3"/>
  <c r="E2349" i="13"/>
  <c r="F2351" i="8"/>
  <c r="J2351" i="13"/>
  <c r="F2351" i="6"/>
  <c r="H2349" i="13"/>
  <c r="F2351" i="4"/>
  <c r="F2355" i="13"/>
  <c r="F2351" i="7"/>
  <c r="I2346" i="13"/>
  <c r="F2351" i="11"/>
  <c r="M2358" i="13"/>
  <c r="F2352" i="4" l="1"/>
  <c r="F2349" i="13"/>
  <c r="F2352" i="10"/>
  <c r="L2358" i="13"/>
  <c r="F2352" i="6"/>
  <c r="H2347" i="13"/>
  <c r="F2352" i="9"/>
  <c r="K2346" i="13"/>
  <c r="F2352" i="11"/>
  <c r="M2351" i="13"/>
  <c r="F2352" i="8"/>
  <c r="J2348" i="13"/>
  <c r="F2352" i="5"/>
  <c r="G2354" i="13"/>
  <c r="F2352" i="7"/>
  <c r="I2360" i="13"/>
  <c r="F2353" i="3"/>
  <c r="E2355" i="13"/>
  <c r="F2353" i="12"/>
  <c r="D2359" i="13"/>
  <c r="F2353" i="9" l="1"/>
  <c r="K2348" i="13"/>
  <c r="F2354" i="12"/>
  <c r="D2353" i="13"/>
  <c r="F2353" i="5"/>
  <c r="G2359" i="13"/>
  <c r="F2353" i="6"/>
  <c r="H2359" i="13"/>
  <c r="N2348" i="13"/>
  <c r="F2354" i="3"/>
  <c r="E2358" i="13"/>
  <c r="F2353" i="8"/>
  <c r="J2353" i="13"/>
  <c r="F2353" i="10"/>
  <c r="L2351" i="13"/>
  <c r="F2353" i="7"/>
  <c r="I2350" i="13"/>
  <c r="F2353" i="11"/>
  <c r="M2349" i="13"/>
  <c r="N2349" i="13" s="1"/>
  <c r="F2353" i="4"/>
  <c r="F2359" i="13"/>
  <c r="F2354" i="5" l="1"/>
  <c r="G2352" i="13"/>
  <c r="F2354" i="4"/>
  <c r="F2356" i="13"/>
  <c r="F2355" i="12"/>
  <c r="D2358" i="13"/>
  <c r="F2354" i="11"/>
  <c r="M2346" i="13"/>
  <c r="N2346" i="13" s="1"/>
  <c r="F2355" i="3"/>
  <c r="E2356" i="13"/>
  <c r="F2354" i="7"/>
  <c r="I2351" i="13"/>
  <c r="F2354" i="9"/>
  <c r="K2353" i="13"/>
  <c r="F2354" i="10"/>
  <c r="L2350" i="13"/>
  <c r="N2350" i="13" s="1"/>
  <c r="F2354" i="8"/>
  <c r="J2360" i="13"/>
  <c r="F2354" i="6"/>
  <c r="H2358" i="13"/>
  <c r="F2355" i="11" l="1"/>
  <c r="M2354" i="13"/>
  <c r="F2356" i="12"/>
  <c r="D2356" i="13"/>
  <c r="F2355" i="6"/>
  <c r="H2353" i="13"/>
  <c r="N2353" i="13" s="1"/>
  <c r="F2355" i="7"/>
  <c r="I2354" i="13"/>
  <c r="F2355" i="9"/>
  <c r="K2357" i="13"/>
  <c r="F2355" i="8"/>
  <c r="J2354" i="13"/>
  <c r="F2355" i="4"/>
  <c r="F2360" i="13"/>
  <c r="F2356" i="3"/>
  <c r="E2352" i="13"/>
  <c r="F2355" i="10"/>
  <c r="L2347" i="13"/>
  <c r="F2355" i="5"/>
  <c r="G2360" i="13"/>
  <c r="F2356" i="4" l="1"/>
  <c r="F2358" i="13"/>
  <c r="F2356" i="6"/>
  <c r="H2360" i="13"/>
  <c r="F2356" i="5"/>
  <c r="G2356" i="13"/>
  <c r="N2356" i="13" s="1"/>
  <c r="F2356" i="8"/>
  <c r="J2359" i="13"/>
  <c r="F2357" i="12"/>
  <c r="D2355" i="13"/>
  <c r="N2355" i="13" s="1"/>
  <c r="F2356" i="10"/>
  <c r="L2360" i="13"/>
  <c r="F2356" i="9"/>
  <c r="K2351" i="13"/>
  <c r="N2351" i="13" s="1"/>
  <c r="N2354" i="13"/>
  <c r="F2357" i="3"/>
  <c r="E2359" i="13"/>
  <c r="N2359" i="13" s="1"/>
  <c r="F2356" i="7"/>
  <c r="I2359" i="13"/>
  <c r="F2356" i="11"/>
  <c r="M2357" i="13"/>
  <c r="F2357" i="8" l="1"/>
  <c r="J2357" i="13"/>
  <c r="F2357" i="11"/>
  <c r="M2360" i="13"/>
  <c r="F2357" i="9"/>
  <c r="K2347" i="13"/>
  <c r="N2347" i="13" s="1"/>
  <c r="F2357" i="5"/>
  <c r="G2358" i="13"/>
  <c r="N2358" i="13" s="1"/>
  <c r="F2357" i="10"/>
  <c r="L2357" i="13"/>
  <c r="F2357" i="6"/>
  <c r="H2352" i="13"/>
  <c r="F2357" i="7"/>
  <c r="I2357" i="13"/>
  <c r="N2357" i="13" s="1"/>
  <c r="F2358" i="12"/>
  <c r="D2365" i="13"/>
  <c r="F2358" i="3"/>
  <c r="E2360" i="13"/>
  <c r="F2357" i="4"/>
  <c r="F2352" i="13"/>
  <c r="N2352" i="13" s="1"/>
  <c r="F2359" i="12" l="1"/>
  <c r="D2364" i="13"/>
  <c r="F2358" i="5"/>
  <c r="G2361" i="13"/>
  <c r="F2358" i="7"/>
  <c r="I2372" i="13"/>
  <c r="F2358" i="9"/>
  <c r="K2361" i="13"/>
  <c r="N2360" i="13"/>
  <c r="F2358" i="6"/>
  <c r="H2370" i="13"/>
  <c r="F2358" i="11"/>
  <c r="M2373" i="13"/>
  <c r="F2358" i="4"/>
  <c r="F2363" i="13"/>
  <c r="F2359" i="3"/>
  <c r="E2361" i="13"/>
  <c r="F2358" i="10"/>
  <c r="L2362" i="13"/>
  <c r="F2358" i="8"/>
  <c r="J2372" i="13"/>
  <c r="F2359" i="4" l="1"/>
  <c r="F2362" i="13"/>
  <c r="F2359" i="9"/>
  <c r="K2362" i="13"/>
  <c r="F2359" i="8"/>
  <c r="J2365" i="13"/>
  <c r="F2359" i="11"/>
  <c r="M2364" i="13"/>
  <c r="F2359" i="7"/>
  <c r="I2369" i="13"/>
  <c r="F2359" i="10"/>
  <c r="L2361" i="13"/>
  <c r="F2359" i="6"/>
  <c r="H2368" i="13"/>
  <c r="F2359" i="5"/>
  <c r="G2371" i="13"/>
  <c r="F2360" i="3"/>
  <c r="E2362" i="13"/>
  <c r="F2360" i="12"/>
  <c r="D2375" i="13"/>
  <c r="F2360" i="5" l="1"/>
  <c r="G2363" i="13"/>
  <c r="F2360" i="11"/>
  <c r="M2371" i="13"/>
  <c r="F2360" i="6"/>
  <c r="H2363" i="13"/>
  <c r="F2360" i="8"/>
  <c r="J2362" i="13"/>
  <c r="F2360" i="10"/>
  <c r="L2366" i="13"/>
  <c r="F2360" i="9"/>
  <c r="K2365" i="13"/>
  <c r="F2361" i="12"/>
  <c r="D2361" i="13"/>
  <c r="F2361" i="3"/>
  <c r="E2366" i="13"/>
  <c r="F2360" i="7"/>
  <c r="I2364" i="13"/>
  <c r="F2360" i="4"/>
  <c r="F2361" i="13"/>
  <c r="F2362" i="3" l="1"/>
  <c r="E2370" i="13"/>
  <c r="F2361" i="8"/>
  <c r="J2369" i="13"/>
  <c r="F2362" i="12"/>
  <c r="D2363" i="13"/>
  <c r="F2361" i="6"/>
  <c r="H2374" i="13"/>
  <c r="F2361" i="4"/>
  <c r="F2371" i="13"/>
  <c r="F2361" i="9"/>
  <c r="K2367" i="13"/>
  <c r="F2361" i="11"/>
  <c r="M2363" i="13"/>
  <c r="F2361" i="7"/>
  <c r="I2365" i="13"/>
  <c r="F2361" i="10"/>
  <c r="L2368" i="13"/>
  <c r="F2361" i="5"/>
  <c r="G2362" i="13"/>
  <c r="F2362" i="7" l="1"/>
  <c r="I2367" i="13"/>
  <c r="F2362" i="6"/>
  <c r="H2366" i="13"/>
  <c r="F2362" i="11"/>
  <c r="M2367" i="13"/>
  <c r="F2363" i="12"/>
  <c r="D2370" i="13"/>
  <c r="F2362" i="9"/>
  <c r="K2369" i="13"/>
  <c r="F2362" i="8"/>
  <c r="J2364" i="13"/>
  <c r="F2362" i="5"/>
  <c r="G2373" i="13"/>
  <c r="F2362" i="4"/>
  <c r="F2373" i="13"/>
  <c r="F2362" i="10"/>
  <c r="L2364" i="13"/>
  <c r="F2363" i="3"/>
  <c r="E2363" i="13"/>
  <c r="F2363" i="4" l="1"/>
  <c r="F2368" i="13"/>
  <c r="F2364" i="12"/>
  <c r="D2372" i="13"/>
  <c r="F2363" i="5"/>
  <c r="G2367" i="13"/>
  <c r="F2363" i="11"/>
  <c r="M2374" i="13"/>
  <c r="F2363" i="8"/>
  <c r="J2361" i="13"/>
  <c r="F2363" i="6"/>
  <c r="H2362" i="13"/>
  <c r="F2364" i="3"/>
  <c r="E2364" i="13"/>
  <c r="F2363" i="10"/>
  <c r="L2365" i="13"/>
  <c r="F2363" i="9"/>
  <c r="K2366" i="13"/>
  <c r="F2363" i="7"/>
  <c r="I2362" i="13"/>
  <c r="F2364" i="10" l="1"/>
  <c r="L2373" i="13"/>
  <c r="F2364" i="11"/>
  <c r="M2369" i="13"/>
  <c r="F2365" i="3"/>
  <c r="E2371" i="13"/>
  <c r="F2364" i="5"/>
  <c r="G2368" i="13"/>
  <c r="F2364" i="7"/>
  <c r="I2361" i="13"/>
  <c r="F2364" i="6"/>
  <c r="H2364" i="13"/>
  <c r="F2365" i="12"/>
  <c r="D2374" i="13"/>
  <c r="F2364" i="9"/>
  <c r="K2375" i="13"/>
  <c r="F2364" i="8"/>
  <c r="J2374" i="13"/>
  <c r="F2364" i="4"/>
  <c r="F2366" i="13"/>
  <c r="F2365" i="5" l="1"/>
  <c r="G2365" i="13"/>
  <c r="F2366" i="12"/>
  <c r="D2366" i="13"/>
  <c r="F2366" i="3"/>
  <c r="E2365" i="13"/>
  <c r="F2365" i="4"/>
  <c r="F2370" i="13"/>
  <c r="F2365" i="6"/>
  <c r="H2369" i="13"/>
  <c r="F2365" i="8"/>
  <c r="J2363" i="13"/>
  <c r="F2365" i="11"/>
  <c r="M2368" i="13"/>
  <c r="F2365" i="9"/>
  <c r="K2368" i="13"/>
  <c r="F2365" i="7"/>
  <c r="I2366" i="13"/>
  <c r="F2365" i="10"/>
  <c r="L2367" i="13"/>
  <c r="F2366" i="9" l="1"/>
  <c r="K2363" i="13"/>
  <c r="F2366" i="4"/>
  <c r="F2367" i="13"/>
  <c r="F2366" i="11"/>
  <c r="M2372" i="13"/>
  <c r="F2367" i="3"/>
  <c r="E2368" i="13"/>
  <c r="F2366" i="10"/>
  <c r="L2369" i="13"/>
  <c r="F2366" i="8"/>
  <c r="J2370" i="13"/>
  <c r="F2367" i="12"/>
  <c r="D2371" i="13"/>
  <c r="F2366" i="7"/>
  <c r="I2363" i="13"/>
  <c r="F2366" i="6"/>
  <c r="H2361" i="13"/>
  <c r="F2366" i="5"/>
  <c r="G2364" i="13"/>
  <c r="F2368" i="3" l="1"/>
  <c r="E2367" i="13"/>
  <c r="F2367" i="11"/>
  <c r="M2370" i="13"/>
  <c r="F2367" i="5"/>
  <c r="G2375" i="13"/>
  <c r="F2367" i="8"/>
  <c r="J2367" i="13"/>
  <c r="F2367" i="6"/>
  <c r="H2367" i="13"/>
  <c r="F2367" i="10"/>
  <c r="L2363" i="13"/>
  <c r="N2363" i="13" s="1"/>
  <c r="F2367" i="4"/>
  <c r="F2375" i="13"/>
  <c r="F2368" i="12"/>
  <c r="D2367" i="13"/>
  <c r="N2367" i="13" s="1"/>
  <c r="F2367" i="7"/>
  <c r="I2370" i="13"/>
  <c r="F2367" i="9"/>
  <c r="K2364" i="13"/>
  <c r="F2368" i="8" l="1"/>
  <c r="J2368" i="13"/>
  <c r="F2368" i="5"/>
  <c r="G2369" i="13"/>
  <c r="F2368" i="9"/>
  <c r="K2372" i="13"/>
  <c r="F2368" i="10"/>
  <c r="L2372" i="13"/>
  <c r="F2368" i="11"/>
  <c r="M2362" i="13"/>
  <c r="F2368" i="7"/>
  <c r="I2374" i="13"/>
  <c r="F2368" i="6"/>
  <c r="H2365" i="13"/>
  <c r="F2369" i="12"/>
  <c r="D2369" i="13"/>
  <c r="F2369" i="3"/>
  <c r="E2375" i="13"/>
  <c r="F2368" i="4"/>
  <c r="F2365" i="13"/>
  <c r="F2370" i="12" l="1"/>
  <c r="D2362" i="13"/>
  <c r="N2362" i="13" s="1"/>
  <c r="F2369" i="10"/>
  <c r="L2374" i="13"/>
  <c r="F2369" i="6"/>
  <c r="H2375" i="13"/>
  <c r="F2369" i="9"/>
  <c r="K2373" i="13"/>
  <c r="F2369" i="4"/>
  <c r="F2369" i="13"/>
  <c r="F2369" i="7"/>
  <c r="I2371" i="13"/>
  <c r="F2369" i="5"/>
  <c r="G2366" i="13"/>
  <c r="F2370" i="3"/>
  <c r="E2374" i="13"/>
  <c r="F2369" i="11"/>
  <c r="M2366" i="13"/>
  <c r="F2369" i="8"/>
  <c r="J2366" i="13"/>
  <c r="N2366" i="13" l="1"/>
  <c r="F2370" i="9"/>
  <c r="K2371" i="13"/>
  <c r="F2370" i="6"/>
  <c r="H2372" i="13"/>
  <c r="F2370" i="7"/>
  <c r="I2368" i="13"/>
  <c r="F2370" i="10"/>
  <c r="L2371" i="13"/>
  <c r="F2370" i="5"/>
  <c r="G2370" i="13"/>
  <c r="F2370" i="4"/>
  <c r="F2364" i="13"/>
  <c r="N2364" i="13" s="1"/>
  <c r="F2371" i="3"/>
  <c r="E2373" i="13"/>
  <c r="F2371" i="12"/>
  <c r="D2368" i="13"/>
  <c r="F2370" i="8"/>
  <c r="J2373" i="13"/>
  <c r="F2370" i="11"/>
  <c r="M2375" i="13"/>
  <c r="F2371" i="7" l="1"/>
  <c r="I2373" i="13"/>
  <c r="F2371" i="11"/>
  <c r="M2365" i="13"/>
  <c r="N2365" i="13" s="1"/>
  <c r="F2371" i="4"/>
  <c r="F2374" i="13"/>
  <c r="F2371" i="6"/>
  <c r="H2371" i="13"/>
  <c r="F2372" i="3"/>
  <c r="E2369" i="13"/>
  <c r="N2369" i="13" s="1"/>
  <c r="N2368" i="13"/>
  <c r="F2371" i="5"/>
  <c r="G2374" i="13"/>
  <c r="F2371" i="9"/>
  <c r="K2374" i="13"/>
  <c r="F2372" i="12"/>
  <c r="D2373" i="13"/>
  <c r="F2371" i="8"/>
  <c r="J2371" i="13"/>
  <c r="F2371" i="10"/>
  <c r="L2375" i="13"/>
  <c r="F2372" i="9" l="1"/>
  <c r="K2370" i="13"/>
  <c r="F2372" i="6"/>
  <c r="H2373" i="13"/>
  <c r="N2373" i="13" s="1"/>
  <c r="N2374" i="13"/>
  <c r="F2372" i="10"/>
  <c r="L2370" i="13"/>
  <c r="N2370" i="13" s="1"/>
  <c r="F2372" i="5"/>
  <c r="G2372" i="13"/>
  <c r="F2372" i="4"/>
  <c r="F2372" i="13"/>
  <c r="F2372" i="11"/>
  <c r="M2361" i="13"/>
  <c r="N2361" i="13" s="1"/>
  <c r="F2372" i="8"/>
  <c r="J2375" i="13"/>
  <c r="F2373" i="3"/>
  <c r="E2372" i="13"/>
  <c r="N2372" i="13" s="1"/>
  <c r="F2373" i="12"/>
  <c r="D2377" i="13"/>
  <c r="F2372" i="7"/>
  <c r="I2375" i="13"/>
  <c r="N2371" i="13"/>
  <c r="F2373" i="7" l="1"/>
  <c r="I2380" i="13"/>
  <c r="F2373" i="11"/>
  <c r="M2381" i="13"/>
  <c r="F2374" i="3"/>
  <c r="E2376" i="13"/>
  <c r="F2373" i="5"/>
  <c r="G2376" i="13"/>
  <c r="N2375" i="13"/>
  <c r="F2373" i="8"/>
  <c r="J2378" i="13"/>
  <c r="F2373" i="10"/>
  <c r="L2377" i="13"/>
  <c r="F2373" i="6"/>
  <c r="H2385" i="13"/>
  <c r="F2374" i="12"/>
  <c r="D2389" i="13"/>
  <c r="F2373" i="4"/>
  <c r="F2376" i="13"/>
  <c r="F2373" i="9"/>
  <c r="K2377" i="13"/>
  <c r="F2374" i="6" l="1"/>
  <c r="H2381" i="13"/>
  <c r="F2374" i="5"/>
  <c r="G2379" i="13"/>
  <c r="F2374" i="9"/>
  <c r="K2384" i="13"/>
  <c r="F2375" i="3"/>
  <c r="E2383" i="13"/>
  <c r="F2374" i="10"/>
  <c r="L2381" i="13"/>
  <c r="F2374" i="11"/>
  <c r="M2380" i="13"/>
  <c r="F2374" i="4"/>
  <c r="F2382" i="13"/>
  <c r="F2374" i="8"/>
  <c r="J2380" i="13"/>
  <c r="F2375" i="12"/>
  <c r="D2384" i="13"/>
  <c r="F2374" i="7"/>
  <c r="I2377" i="13"/>
  <c r="F2375" i="8" l="1"/>
  <c r="J2377" i="13"/>
  <c r="F2376" i="3"/>
  <c r="E2379" i="13"/>
  <c r="F2375" i="4"/>
  <c r="F2379" i="13"/>
  <c r="F2375" i="9"/>
  <c r="K2378" i="13"/>
  <c r="F2375" i="7"/>
  <c r="I2378" i="13"/>
  <c r="F2375" i="11"/>
  <c r="M2379" i="13"/>
  <c r="F2375" i="5"/>
  <c r="G2382" i="13"/>
  <c r="F2376" i="12"/>
  <c r="D2382" i="13"/>
  <c r="F2375" i="10"/>
  <c r="L2386" i="13"/>
  <c r="F2375" i="6"/>
  <c r="H2390" i="13"/>
  <c r="F2376" i="9" l="1"/>
  <c r="K2380" i="13"/>
  <c r="F2377" i="12"/>
  <c r="D2390" i="13"/>
  <c r="F2376" i="5"/>
  <c r="G2377" i="13"/>
  <c r="F2376" i="4"/>
  <c r="F2385" i="13"/>
  <c r="F2376" i="11"/>
  <c r="M2389" i="13"/>
  <c r="F2376" i="6"/>
  <c r="H2388" i="13"/>
  <c r="F2377" i="3"/>
  <c r="E2382" i="13"/>
  <c r="F2376" i="10"/>
  <c r="L2383" i="13"/>
  <c r="F2376" i="7"/>
  <c r="I2386" i="13"/>
  <c r="F2376" i="8"/>
  <c r="J2386" i="13"/>
  <c r="F2377" i="10" l="1"/>
  <c r="L2382" i="13"/>
  <c r="F2377" i="4"/>
  <c r="F2383" i="13"/>
  <c r="F2378" i="3"/>
  <c r="E2380" i="13"/>
  <c r="F2377" i="5"/>
  <c r="G2383" i="13"/>
  <c r="F2377" i="6"/>
  <c r="H2376" i="13"/>
  <c r="F2378" i="12"/>
  <c r="D2385" i="13"/>
  <c r="F2377" i="7"/>
  <c r="I2376" i="13"/>
  <c r="F2377" i="8"/>
  <c r="J2376" i="13"/>
  <c r="F2377" i="11"/>
  <c r="M2378" i="13"/>
  <c r="F2377" i="9"/>
  <c r="K2376" i="13"/>
  <c r="F2378" i="5" l="1"/>
  <c r="G2385" i="13"/>
  <c r="F2379" i="3"/>
  <c r="E2385" i="13"/>
  <c r="F2378" i="7"/>
  <c r="I2381" i="13"/>
  <c r="F2379" i="12"/>
  <c r="D2376" i="13"/>
  <c r="F2378" i="4"/>
  <c r="F2387" i="13"/>
  <c r="F2378" i="11"/>
  <c r="M2386" i="13"/>
  <c r="F2378" i="10"/>
  <c r="L2376" i="13"/>
  <c r="F2378" i="9"/>
  <c r="K2386" i="13"/>
  <c r="F2378" i="6"/>
  <c r="H2378" i="13"/>
  <c r="F2378" i="8"/>
  <c r="J2379" i="13"/>
  <c r="F2379" i="9" l="1"/>
  <c r="K2382" i="13"/>
  <c r="F2380" i="12"/>
  <c r="D2383" i="13"/>
  <c r="F2379" i="10"/>
  <c r="L2378" i="13"/>
  <c r="F2379" i="7"/>
  <c r="I2387" i="13"/>
  <c r="F2379" i="8"/>
  <c r="J2381" i="13"/>
  <c r="F2379" i="11"/>
  <c r="M2387" i="13"/>
  <c r="F2380" i="3"/>
  <c r="E2378" i="13"/>
  <c r="F2379" i="6"/>
  <c r="H2379" i="13"/>
  <c r="F2379" i="4"/>
  <c r="F2377" i="13"/>
  <c r="F2379" i="5"/>
  <c r="G2380" i="13"/>
  <c r="F2380" i="6" l="1"/>
  <c r="H2389" i="13"/>
  <c r="F2380" i="7"/>
  <c r="I2379" i="13"/>
  <c r="F2381" i="3"/>
  <c r="E2377" i="13"/>
  <c r="F2380" i="10"/>
  <c r="L2384" i="13"/>
  <c r="F2380" i="11"/>
  <c r="M2384" i="13"/>
  <c r="F2381" i="12"/>
  <c r="D2379" i="13"/>
  <c r="F2380" i="5"/>
  <c r="G2388" i="13"/>
  <c r="F2380" i="4"/>
  <c r="F2384" i="13"/>
  <c r="F2380" i="8"/>
  <c r="J2387" i="13"/>
  <c r="F2380" i="9"/>
  <c r="K2387" i="13"/>
  <c r="F2381" i="10" l="1"/>
  <c r="L2385" i="13"/>
  <c r="F2381" i="5"/>
  <c r="G2378" i="13"/>
  <c r="F2382" i="3"/>
  <c r="E2388" i="13"/>
  <c r="F2381" i="4"/>
  <c r="F2378" i="13"/>
  <c r="F2382" i="12"/>
  <c r="D2387" i="13"/>
  <c r="F2381" i="7"/>
  <c r="I2384" i="13"/>
  <c r="F2381" i="8"/>
  <c r="J2389" i="13"/>
  <c r="F2381" i="11"/>
  <c r="M2388" i="13"/>
  <c r="F2381" i="9"/>
  <c r="K2381" i="13"/>
  <c r="F2381" i="6"/>
  <c r="H2383" i="13"/>
  <c r="F2382" i="8" l="1"/>
  <c r="J2388" i="13"/>
  <c r="F2383" i="3"/>
  <c r="E2381" i="13"/>
  <c r="F2382" i="6"/>
  <c r="H2377" i="13"/>
  <c r="F2382" i="7"/>
  <c r="I2389" i="13"/>
  <c r="F2382" i="9"/>
  <c r="K2379" i="13"/>
  <c r="F2383" i="12"/>
  <c r="D2378" i="13"/>
  <c r="N2378" i="13" s="1"/>
  <c r="F2382" i="5"/>
  <c r="G2387" i="13"/>
  <c r="F2382" i="11"/>
  <c r="M2383" i="13"/>
  <c r="F2382" i="4"/>
  <c r="F2380" i="13"/>
  <c r="F2382" i="10"/>
  <c r="L2380" i="13"/>
  <c r="F2383" i="7" l="1"/>
  <c r="I2388" i="13"/>
  <c r="F2383" i="6"/>
  <c r="H2380" i="13"/>
  <c r="F2383" i="10"/>
  <c r="L2388" i="13"/>
  <c r="F2384" i="12"/>
  <c r="D2381" i="13"/>
  <c r="F2383" i="5"/>
  <c r="G2384" i="13"/>
  <c r="F2383" i="4"/>
  <c r="F2388" i="13"/>
  <c r="F2383" i="9"/>
  <c r="K2383" i="13"/>
  <c r="F2384" i="3"/>
  <c r="E2390" i="13"/>
  <c r="F2383" i="11"/>
  <c r="M2376" i="13"/>
  <c r="N2376" i="13" s="1"/>
  <c r="F2383" i="8"/>
  <c r="J2383" i="13"/>
  <c r="F2385" i="12" l="1"/>
  <c r="D2386" i="13"/>
  <c r="F2384" i="10"/>
  <c r="L2387" i="13"/>
  <c r="F2384" i="8"/>
  <c r="J2382" i="13"/>
  <c r="F2384" i="4"/>
  <c r="F2381" i="13"/>
  <c r="F2384" i="6"/>
  <c r="H2386" i="13"/>
  <c r="F2384" i="11"/>
  <c r="M2390" i="13"/>
  <c r="F2384" i="5"/>
  <c r="G2390" i="13"/>
  <c r="F2384" i="9"/>
  <c r="K2385" i="13"/>
  <c r="F2385" i="3"/>
  <c r="E2384" i="13"/>
  <c r="F2384" i="7"/>
  <c r="I2382" i="13"/>
  <c r="F2385" i="4" l="1"/>
  <c r="F2389" i="13"/>
  <c r="F2385" i="9"/>
  <c r="K2388" i="13"/>
  <c r="F2385" i="5"/>
  <c r="G2381" i="13"/>
  <c r="N2381" i="13" s="1"/>
  <c r="F2385" i="7"/>
  <c r="I2383" i="13"/>
  <c r="N2383" i="13" s="1"/>
  <c r="F2385" i="8"/>
  <c r="J2384" i="13"/>
  <c r="F2385" i="11"/>
  <c r="M2382" i="13"/>
  <c r="F2385" i="10"/>
  <c r="L2379" i="13"/>
  <c r="N2379" i="13" s="1"/>
  <c r="F2386" i="3"/>
  <c r="E2387" i="13"/>
  <c r="F2385" i="6"/>
  <c r="H2384" i="13"/>
  <c r="N2384" i="13" s="1"/>
  <c r="F2386" i="12"/>
  <c r="D2380" i="13"/>
  <c r="N2380" i="13" s="1"/>
  <c r="F2386" i="7" l="1"/>
  <c r="I2390" i="13"/>
  <c r="F2386" i="5"/>
  <c r="G2389" i="13"/>
  <c r="F2386" i="10"/>
  <c r="L2389" i="13"/>
  <c r="F2386" i="11"/>
  <c r="M2385" i="13"/>
  <c r="F2386" i="6"/>
  <c r="H2382" i="13"/>
  <c r="N2382" i="13" s="1"/>
  <c r="F2386" i="9"/>
  <c r="K2390" i="13"/>
  <c r="F2387" i="12"/>
  <c r="D2388" i="13"/>
  <c r="N2388" i="13" s="1"/>
  <c r="F2387" i="3"/>
  <c r="E2386" i="13"/>
  <c r="F2386" i="8"/>
  <c r="J2385" i="13"/>
  <c r="F2386" i="4"/>
  <c r="F2390" i="13"/>
  <c r="F2388" i="3" l="1"/>
  <c r="E2389" i="13"/>
  <c r="F2387" i="11"/>
  <c r="M2377" i="13"/>
  <c r="N2377" i="13" s="1"/>
  <c r="F2388" i="12"/>
  <c r="D2395" i="13"/>
  <c r="F2387" i="10"/>
  <c r="L2390" i="13"/>
  <c r="N2390" i="13" s="1"/>
  <c r="F2387" i="4"/>
  <c r="F2386" i="13"/>
  <c r="N2386" i="13" s="1"/>
  <c r="F2387" i="9"/>
  <c r="K2389" i="13"/>
  <c r="F2387" i="5"/>
  <c r="G2386" i="13"/>
  <c r="F2387" i="8"/>
  <c r="J2390" i="13"/>
  <c r="F2387" i="6"/>
  <c r="H2387" i="13"/>
  <c r="N2387" i="13" s="1"/>
  <c r="F2387" i="7"/>
  <c r="I2385" i="13"/>
  <c r="N2385" i="13" s="1"/>
  <c r="F2388" i="10" l="1"/>
  <c r="L2391" i="13"/>
  <c r="F2389" i="12"/>
  <c r="D2393" i="13"/>
  <c r="F2388" i="7"/>
  <c r="I2400" i="13"/>
  <c r="F2388" i="9"/>
  <c r="K2391" i="13"/>
  <c r="F2388" i="11"/>
  <c r="M2403" i="13"/>
  <c r="F2388" i="5"/>
  <c r="G2397" i="13"/>
  <c r="F2388" i="6"/>
  <c r="H2392" i="13"/>
  <c r="N2389" i="13"/>
  <c r="F2389" i="3"/>
  <c r="E2392" i="13"/>
  <c r="F2388" i="4"/>
  <c r="F2397" i="13"/>
  <c r="F2388" i="8"/>
  <c r="J2391" i="13"/>
  <c r="F2389" i="9" l="1"/>
  <c r="K2399" i="13"/>
  <c r="F2389" i="6"/>
  <c r="H2398" i="13"/>
  <c r="F2389" i="7"/>
  <c r="I2402" i="13"/>
  <c r="F2389" i="5"/>
  <c r="G2393" i="13"/>
  <c r="F2390" i="12"/>
  <c r="D2397" i="13"/>
  <c r="F2389" i="8"/>
  <c r="J2402" i="13"/>
  <c r="F2389" i="4"/>
  <c r="F2395" i="13"/>
  <c r="F2389" i="11"/>
  <c r="M2391" i="13"/>
  <c r="F2390" i="3"/>
  <c r="E2396" i="13"/>
  <c r="F2389" i="10"/>
  <c r="L2399" i="13"/>
  <c r="F2390" i="11" l="1"/>
  <c r="M2396" i="13"/>
  <c r="F2390" i="5"/>
  <c r="G2396" i="13"/>
  <c r="F2390" i="4"/>
  <c r="F2396" i="13"/>
  <c r="F2390" i="7"/>
  <c r="I2391" i="13"/>
  <c r="F2390" i="8"/>
  <c r="J2399" i="13"/>
  <c r="F2390" i="6"/>
  <c r="H2391" i="13"/>
  <c r="F2391" i="12"/>
  <c r="D2401" i="13"/>
  <c r="F2390" i="10"/>
  <c r="L2402" i="13"/>
  <c r="F2391" i="3"/>
  <c r="E2394" i="13"/>
  <c r="F2390" i="9"/>
  <c r="K2402" i="13"/>
  <c r="F2391" i="7" l="1"/>
  <c r="I2403" i="13"/>
  <c r="F2392" i="12"/>
  <c r="D2398" i="13"/>
  <c r="F2391" i="4"/>
  <c r="F2394" i="13"/>
  <c r="F2391" i="6"/>
  <c r="H2395" i="13"/>
  <c r="F2391" i="10"/>
  <c r="L2398" i="13"/>
  <c r="F2391" i="9"/>
  <c r="K2394" i="13"/>
  <c r="F2391" i="5"/>
  <c r="G2392" i="13"/>
  <c r="F2392" i="3"/>
  <c r="E2395" i="13"/>
  <c r="F2391" i="8"/>
  <c r="J2400" i="13"/>
  <c r="F2391" i="11"/>
  <c r="M2404" i="13"/>
  <c r="F2393" i="3" l="1"/>
  <c r="E2391" i="13"/>
  <c r="F2392" i="6"/>
  <c r="H2399" i="13"/>
  <c r="F2392" i="5"/>
  <c r="G2391" i="13"/>
  <c r="F2392" i="4"/>
  <c r="F2392" i="13"/>
  <c r="F2392" i="11"/>
  <c r="M2401" i="13"/>
  <c r="F2392" i="9"/>
  <c r="K2404" i="13"/>
  <c r="F2393" i="12"/>
  <c r="D2391" i="13"/>
  <c r="F2392" i="8"/>
  <c r="J2403" i="13"/>
  <c r="F2392" i="10"/>
  <c r="L2393" i="13"/>
  <c r="F2392" i="7"/>
  <c r="I2399" i="13"/>
  <c r="F2393" i="4" l="1"/>
  <c r="F2393" i="13"/>
  <c r="F2393" i="5"/>
  <c r="G2401" i="13"/>
  <c r="F2393" i="7"/>
  <c r="I2405" i="13"/>
  <c r="F2393" i="9"/>
  <c r="K2405" i="13"/>
  <c r="F2393" i="6"/>
  <c r="H2394" i="13"/>
  <c r="F2393" i="10"/>
  <c r="L2394" i="13"/>
  <c r="F2393" i="11"/>
  <c r="M2393" i="13"/>
  <c r="F2394" i="12"/>
  <c r="D2392" i="13"/>
  <c r="F2394" i="3"/>
  <c r="E2398" i="13"/>
  <c r="F2393" i="8"/>
  <c r="J2405" i="13"/>
  <c r="F2395" i="12" l="1"/>
  <c r="D2405" i="13"/>
  <c r="F2394" i="9"/>
  <c r="K2400" i="13"/>
  <c r="F2394" i="11"/>
  <c r="M2395" i="13"/>
  <c r="F2394" i="7"/>
  <c r="I2394" i="13"/>
  <c r="F2394" i="8"/>
  <c r="J2392" i="13"/>
  <c r="F2394" i="10"/>
  <c r="L2396" i="13"/>
  <c r="F2394" i="5"/>
  <c r="G2395" i="13"/>
  <c r="F2395" i="3"/>
  <c r="E2397" i="13"/>
  <c r="F2394" i="6"/>
  <c r="H2396" i="13"/>
  <c r="F2394" i="4"/>
  <c r="F2391" i="13"/>
  <c r="N2391" i="13" s="1"/>
  <c r="F2396" i="3" l="1"/>
  <c r="E2393" i="13"/>
  <c r="F2395" i="7"/>
  <c r="I2397" i="13"/>
  <c r="F2395" i="5"/>
  <c r="G2399" i="13"/>
  <c r="F2395" i="11"/>
  <c r="M2398" i="13"/>
  <c r="F2395" i="10"/>
  <c r="L2395" i="13"/>
  <c r="F2395" i="9"/>
  <c r="K2393" i="13"/>
  <c r="F2395" i="8"/>
  <c r="J2398" i="13"/>
  <c r="F2396" i="12"/>
  <c r="D2394" i="13"/>
  <c r="F2395" i="4"/>
  <c r="F2399" i="13"/>
  <c r="F2395" i="6"/>
  <c r="H2404" i="13"/>
  <c r="F2396" i="11" l="1"/>
  <c r="M2392" i="13"/>
  <c r="F2396" i="8"/>
  <c r="J2393" i="13"/>
  <c r="F2396" i="6"/>
  <c r="H2397" i="13"/>
  <c r="F2396" i="5"/>
  <c r="G2394" i="13"/>
  <c r="F2396" i="4"/>
  <c r="F2400" i="13"/>
  <c r="F2396" i="9"/>
  <c r="K2401" i="13"/>
  <c r="F2396" i="7"/>
  <c r="I2396" i="13"/>
  <c r="F2397" i="12"/>
  <c r="D2404" i="13"/>
  <c r="F2396" i="10"/>
  <c r="L2400" i="13"/>
  <c r="F2397" i="3"/>
  <c r="E2401" i="13"/>
  <c r="F2397" i="5" l="1"/>
  <c r="G2400" i="13"/>
  <c r="F2397" i="6"/>
  <c r="H2401" i="13"/>
  <c r="F2397" i="7"/>
  <c r="I2392" i="13"/>
  <c r="F2398" i="3"/>
  <c r="E2404" i="13"/>
  <c r="F2397" i="9"/>
  <c r="K2398" i="13"/>
  <c r="F2397" i="10"/>
  <c r="L2392" i="13"/>
  <c r="F2397" i="8"/>
  <c r="J2397" i="13"/>
  <c r="F2397" i="4"/>
  <c r="F2401" i="13"/>
  <c r="F2397" i="11"/>
  <c r="M2394" i="13"/>
  <c r="F2398" i="12"/>
  <c r="D2403" i="13"/>
  <c r="F2399" i="12" l="1"/>
  <c r="D2400" i="13"/>
  <c r="F2398" i="8"/>
  <c r="J2394" i="13"/>
  <c r="N2394" i="13" s="1"/>
  <c r="F2398" i="7"/>
  <c r="I2398" i="13"/>
  <c r="F2398" i="10"/>
  <c r="L2397" i="13"/>
  <c r="F2398" i="6"/>
  <c r="H2393" i="13"/>
  <c r="F2398" i="11"/>
  <c r="M2402" i="13"/>
  <c r="F2398" i="5"/>
  <c r="G2398" i="13"/>
  <c r="F2398" i="9"/>
  <c r="K2392" i="13"/>
  <c r="N2392" i="13" s="1"/>
  <c r="F2398" i="4"/>
  <c r="F2398" i="13"/>
  <c r="N2398" i="13" s="1"/>
  <c r="F2399" i="3"/>
  <c r="E2400" i="13"/>
  <c r="F2399" i="7" l="1"/>
  <c r="I2393" i="13"/>
  <c r="N2393" i="13" s="1"/>
  <c r="F2399" i="11"/>
  <c r="M2400" i="13"/>
  <c r="F2399" i="8"/>
  <c r="J2401" i="13"/>
  <c r="F2400" i="3"/>
  <c r="E2403" i="13"/>
  <c r="F2399" i="6"/>
  <c r="H2402" i="13"/>
  <c r="F2400" i="12"/>
  <c r="D2396" i="13"/>
  <c r="F2399" i="4"/>
  <c r="F2403" i="13"/>
  <c r="F2399" i="10"/>
  <c r="L2401" i="13"/>
  <c r="F2399" i="9"/>
  <c r="K2397" i="13"/>
  <c r="F2399" i="5"/>
  <c r="G2404" i="13"/>
  <c r="F2400" i="4" l="1"/>
  <c r="F2405" i="13"/>
  <c r="F2400" i="5"/>
  <c r="G2403" i="13"/>
  <c r="F2401" i="12"/>
  <c r="D2402" i="13"/>
  <c r="F2400" i="8"/>
  <c r="J2404" i="13"/>
  <c r="F2400" i="9"/>
  <c r="K2395" i="13"/>
  <c r="F2400" i="6"/>
  <c r="H2405" i="13"/>
  <c r="F2400" i="11"/>
  <c r="M2405" i="13"/>
  <c r="F2400" i="10"/>
  <c r="L2404" i="13"/>
  <c r="F2401" i="3"/>
  <c r="E2399" i="13"/>
  <c r="F2400" i="7"/>
  <c r="I2395" i="13"/>
  <c r="F2401" i="8" l="1"/>
  <c r="J2396" i="13"/>
  <c r="F2401" i="7"/>
  <c r="I2401" i="13"/>
  <c r="N2401" i="13" s="1"/>
  <c r="F2401" i="11"/>
  <c r="M2397" i="13"/>
  <c r="N2397" i="13" s="1"/>
  <c r="F2402" i="12"/>
  <c r="D2399" i="13"/>
  <c r="F2402" i="3"/>
  <c r="E2405" i="13"/>
  <c r="F2401" i="6"/>
  <c r="H2400" i="13"/>
  <c r="N2400" i="13" s="1"/>
  <c r="F2401" i="5"/>
  <c r="G2405" i="13"/>
  <c r="F2401" i="9"/>
  <c r="K2396" i="13"/>
  <c r="F2401" i="10"/>
  <c r="L2405" i="13"/>
  <c r="F2401" i="4"/>
  <c r="F2404" i="13"/>
  <c r="F2402" i="5" l="1"/>
  <c r="G2402" i="13"/>
  <c r="F2402" i="11"/>
  <c r="M2399" i="13"/>
  <c r="N2399" i="13" s="1"/>
  <c r="F2402" i="6"/>
  <c r="H2403" i="13"/>
  <c r="F2402" i="7"/>
  <c r="I2404" i="13"/>
  <c r="N2404" i="13" s="1"/>
  <c r="N2405" i="13"/>
  <c r="F2403" i="3"/>
  <c r="E2402" i="13"/>
  <c r="N2396" i="13"/>
  <c r="F2402" i="10"/>
  <c r="L2403" i="13"/>
  <c r="N2403" i="13" s="1"/>
  <c r="F2402" i="8"/>
  <c r="J2395" i="13"/>
  <c r="N2395" i="13" s="1"/>
  <c r="F2402" i="4"/>
  <c r="F2402" i="13"/>
  <c r="F2402" i="9"/>
  <c r="K2403" i="13"/>
  <c r="F2403" i="12"/>
  <c r="D2415" i="13"/>
  <c r="F2403" i="7" l="1"/>
  <c r="I2410" i="13"/>
  <c r="F2404" i="12"/>
  <c r="D2406" i="13"/>
  <c r="F2403" i="10"/>
  <c r="L2408" i="13"/>
  <c r="F2403" i="6"/>
  <c r="H2411" i="13"/>
  <c r="F2403" i="9"/>
  <c r="K2410" i="13"/>
  <c r="N2402" i="13"/>
  <c r="F2403" i="11"/>
  <c r="M2407" i="13"/>
  <c r="F2403" i="4"/>
  <c r="F2406" i="13"/>
  <c r="F2404" i="3"/>
  <c r="E2406" i="13"/>
  <c r="F2403" i="5"/>
  <c r="G2406" i="13"/>
  <c r="F2403" i="8"/>
  <c r="J2410" i="13"/>
  <c r="F2404" i="6" l="1"/>
  <c r="H2414" i="13"/>
  <c r="F2404" i="10"/>
  <c r="L2410" i="13"/>
  <c r="F2404" i="4"/>
  <c r="F2413" i="13"/>
  <c r="F2404" i="8"/>
  <c r="J2407" i="13"/>
  <c r="F2404" i="11"/>
  <c r="M2410" i="13"/>
  <c r="F2405" i="12"/>
  <c r="D2413" i="13"/>
  <c r="F2404" i="9"/>
  <c r="K2408" i="13"/>
  <c r="F2404" i="7"/>
  <c r="I2407" i="13"/>
  <c r="F2404" i="5"/>
  <c r="G2412" i="13"/>
  <c r="F2405" i="3"/>
  <c r="E2415" i="13"/>
  <c r="F2405" i="8" l="1"/>
  <c r="J2408" i="13"/>
  <c r="F2405" i="9"/>
  <c r="K2409" i="13"/>
  <c r="F2405" i="4"/>
  <c r="F2416" i="13"/>
  <c r="F2406" i="3"/>
  <c r="E2409" i="13"/>
  <c r="F2406" i="12"/>
  <c r="D2407" i="13"/>
  <c r="F2405" i="7"/>
  <c r="I2408" i="13"/>
  <c r="F2405" i="10"/>
  <c r="L2420" i="13"/>
  <c r="F2405" i="5"/>
  <c r="G2413" i="13"/>
  <c r="F2405" i="11"/>
  <c r="M2409" i="13"/>
  <c r="F2405" i="6"/>
  <c r="H2406" i="13"/>
  <c r="F2406" i="10" l="1"/>
  <c r="L2407" i="13"/>
  <c r="F2406" i="4"/>
  <c r="F2418" i="13"/>
  <c r="F2406" i="6"/>
  <c r="H2409" i="13"/>
  <c r="F2406" i="7"/>
  <c r="I2411" i="13"/>
  <c r="F2406" i="11"/>
  <c r="M2419" i="13"/>
  <c r="F2407" i="12"/>
  <c r="D2419" i="13"/>
  <c r="F2406" i="9"/>
  <c r="K2411" i="13"/>
  <c r="F2406" i="5"/>
  <c r="G2409" i="13"/>
  <c r="F2407" i="3"/>
  <c r="E2413" i="13"/>
  <c r="F2406" i="8"/>
  <c r="J2411" i="13"/>
  <c r="F2407" i="7" l="1"/>
  <c r="I2412" i="13"/>
  <c r="F2407" i="6"/>
  <c r="H2415" i="13"/>
  <c r="F2407" i="8"/>
  <c r="J2406" i="13"/>
  <c r="F2408" i="12"/>
  <c r="D2414" i="13"/>
  <c r="F2408" i="3"/>
  <c r="E2414" i="13"/>
  <c r="F2407" i="11"/>
  <c r="M2408" i="13"/>
  <c r="F2407" i="4"/>
  <c r="F2417" i="13"/>
  <c r="F2407" i="9"/>
  <c r="K2407" i="13"/>
  <c r="F2407" i="5"/>
  <c r="G2407" i="13"/>
  <c r="F2407" i="10"/>
  <c r="L2417" i="13"/>
  <c r="F2409" i="12" l="1"/>
  <c r="D2420" i="13"/>
  <c r="F2408" i="8"/>
  <c r="J2420" i="13"/>
  <c r="F2408" i="10"/>
  <c r="L2412" i="13"/>
  <c r="F2408" i="11"/>
  <c r="M2414" i="13"/>
  <c r="F2408" i="6"/>
  <c r="H2407" i="13"/>
  <c r="F2408" i="5"/>
  <c r="G2410" i="13"/>
  <c r="F2409" i="3"/>
  <c r="E2417" i="13"/>
  <c r="F2408" i="4"/>
  <c r="F2408" i="13"/>
  <c r="F2408" i="9"/>
  <c r="K2417" i="13"/>
  <c r="F2408" i="7"/>
  <c r="I2414" i="13"/>
  <c r="F2409" i="4" l="1"/>
  <c r="F2411" i="13"/>
  <c r="F2409" i="11"/>
  <c r="M2413" i="13"/>
  <c r="F2410" i="3"/>
  <c r="E2412" i="13"/>
  <c r="F2409" i="10"/>
  <c r="L2409" i="13"/>
  <c r="F2409" i="7"/>
  <c r="I2416" i="13"/>
  <c r="F2409" i="5"/>
  <c r="G2408" i="13"/>
  <c r="F2409" i="8"/>
  <c r="J2412" i="13"/>
  <c r="F2409" i="9"/>
  <c r="K2418" i="13"/>
  <c r="F2409" i="6"/>
  <c r="H2413" i="13"/>
  <c r="F2410" i="12"/>
  <c r="D2409" i="13"/>
  <c r="F2410" i="9" l="1"/>
  <c r="K2406" i="13"/>
  <c r="F2410" i="8"/>
  <c r="J2409" i="13"/>
  <c r="F2411" i="3"/>
  <c r="E2419" i="13"/>
  <c r="F2410" i="10"/>
  <c r="L2411" i="13"/>
  <c r="F2410" i="5"/>
  <c r="G2416" i="13"/>
  <c r="F2410" i="11"/>
  <c r="M2415" i="13"/>
  <c r="F2411" i="12"/>
  <c r="D2417" i="13"/>
  <c r="F2410" i="6"/>
  <c r="H2416" i="13"/>
  <c r="F2410" i="7"/>
  <c r="I2406" i="13"/>
  <c r="F2410" i="4"/>
  <c r="F2412" i="13"/>
  <c r="F2411" i="10" l="1"/>
  <c r="L2418" i="13"/>
  <c r="F2411" i="11"/>
  <c r="M2406" i="13"/>
  <c r="F2412" i="12"/>
  <c r="D2411" i="13"/>
  <c r="F2412" i="3"/>
  <c r="E2408" i="13"/>
  <c r="F2411" i="4"/>
  <c r="F2414" i="13"/>
  <c r="F2411" i="8"/>
  <c r="J2416" i="13"/>
  <c r="F2411" i="7"/>
  <c r="I2409" i="13"/>
  <c r="F2411" i="5"/>
  <c r="G2415" i="13"/>
  <c r="F2411" i="6"/>
  <c r="H2419" i="13"/>
  <c r="F2411" i="9"/>
  <c r="K2412" i="13"/>
  <c r="F2413" i="12" l="1"/>
  <c r="D2418" i="13"/>
  <c r="F2412" i="9"/>
  <c r="K2420" i="13"/>
  <c r="F2412" i="8"/>
  <c r="J2418" i="13"/>
  <c r="F2412" i="11"/>
  <c r="M2416" i="13"/>
  <c r="F2412" i="4"/>
  <c r="F2415" i="13"/>
  <c r="F2412" i="7"/>
  <c r="I2420" i="13"/>
  <c r="F2412" i="5"/>
  <c r="G2418" i="13"/>
  <c r="F2412" i="10"/>
  <c r="L2419" i="13"/>
  <c r="F2412" i="6"/>
  <c r="H2408" i="13"/>
  <c r="F2413" i="3"/>
  <c r="E2418" i="13"/>
  <c r="F2413" i="5" l="1"/>
  <c r="G2417" i="13"/>
  <c r="F2414" i="3"/>
  <c r="E2411" i="13"/>
  <c r="F2413" i="8"/>
  <c r="J2419" i="13"/>
  <c r="F2413" i="7"/>
  <c r="I2419" i="13"/>
  <c r="F2413" i="11"/>
  <c r="M2412" i="13"/>
  <c r="F2413" i="9"/>
  <c r="K2415" i="13"/>
  <c r="F2413" i="4"/>
  <c r="F2410" i="13"/>
  <c r="F2413" i="6"/>
  <c r="H2412" i="13"/>
  <c r="F2414" i="12"/>
  <c r="D2408" i="13"/>
  <c r="N2408" i="13" s="1"/>
  <c r="F2413" i="10"/>
  <c r="L2406" i="13"/>
  <c r="N2406" i="13" s="1"/>
  <c r="F2414" i="7" l="1"/>
  <c r="I2418" i="13"/>
  <c r="F2414" i="4"/>
  <c r="F2409" i="13"/>
  <c r="N2409" i="13" s="1"/>
  <c r="F2414" i="8"/>
  <c r="J2414" i="13"/>
  <c r="F2414" i="10"/>
  <c r="L2414" i="13"/>
  <c r="F2414" i="9"/>
  <c r="K2416" i="13"/>
  <c r="F2415" i="12"/>
  <c r="D2412" i="13"/>
  <c r="N2412" i="13" s="1"/>
  <c r="F2415" i="3"/>
  <c r="E2416" i="13"/>
  <c r="F2414" i="6"/>
  <c r="H2410" i="13"/>
  <c r="F2414" i="11"/>
  <c r="M2411" i="13"/>
  <c r="F2414" i="5"/>
  <c r="G2411" i="13"/>
  <c r="N2411" i="13" s="1"/>
  <c r="F2415" i="10" l="1"/>
  <c r="L2413" i="13"/>
  <c r="F2416" i="3"/>
  <c r="E2410" i="13"/>
  <c r="F2415" i="8"/>
  <c r="J2415" i="13"/>
  <c r="F2416" i="12"/>
  <c r="D2410" i="13"/>
  <c r="N2410" i="13" s="1"/>
  <c r="F2415" i="4"/>
  <c r="F2407" i="13"/>
  <c r="F2415" i="11"/>
  <c r="M2418" i="13"/>
  <c r="F2415" i="5"/>
  <c r="G2414" i="13"/>
  <c r="F2415" i="9"/>
  <c r="K2414" i="13"/>
  <c r="F2415" i="6"/>
  <c r="H2420" i="13"/>
  <c r="F2415" i="7"/>
  <c r="I2415" i="13"/>
  <c r="F2416" i="9" l="1"/>
  <c r="K2419" i="13"/>
  <c r="F2417" i="12"/>
  <c r="D2416" i="13"/>
  <c r="N2414" i="13"/>
  <c r="F2416" i="5"/>
  <c r="G2420" i="13"/>
  <c r="F2416" i="8"/>
  <c r="J2417" i="13"/>
  <c r="F2416" i="7"/>
  <c r="I2417" i="13"/>
  <c r="F2416" i="11"/>
  <c r="M2420" i="13"/>
  <c r="F2417" i="3"/>
  <c r="E2420" i="13"/>
  <c r="F2416" i="6"/>
  <c r="H2418" i="13"/>
  <c r="N2418" i="13" s="1"/>
  <c r="F2416" i="4"/>
  <c r="F2419" i="13"/>
  <c r="F2416" i="10"/>
  <c r="L2415" i="13"/>
  <c r="N2415" i="13" s="1"/>
  <c r="F2417" i="8" l="1"/>
  <c r="J2413" i="13"/>
  <c r="F2418" i="3"/>
  <c r="E2407" i="13"/>
  <c r="N2407" i="13" s="1"/>
  <c r="F2417" i="5"/>
  <c r="G2419" i="13"/>
  <c r="F2417" i="10"/>
  <c r="L2416" i="13"/>
  <c r="F2417" i="11"/>
  <c r="M2417" i="13"/>
  <c r="N2416" i="13"/>
  <c r="F2417" i="4"/>
  <c r="F2420" i="13"/>
  <c r="N2420" i="13" s="1"/>
  <c r="F2418" i="12"/>
  <c r="D2429" i="13"/>
  <c r="F2417" i="7"/>
  <c r="I2413" i="13"/>
  <c r="N2413" i="13" s="1"/>
  <c r="N2419" i="13"/>
  <c r="F2417" i="6"/>
  <c r="H2417" i="13"/>
  <c r="N2417" i="13" s="1"/>
  <c r="F2417" i="9"/>
  <c r="K2413" i="13"/>
  <c r="F2419" i="12" l="1"/>
  <c r="D2422" i="13"/>
  <c r="F2418" i="4"/>
  <c r="F2421" i="13"/>
  <c r="F2418" i="5"/>
  <c r="G2427" i="13"/>
  <c r="F2418" i="6"/>
  <c r="H2426" i="13"/>
  <c r="F2419" i="3"/>
  <c r="E2426" i="13"/>
  <c r="F2418" i="10"/>
  <c r="L2421" i="13"/>
  <c r="F2418" i="9"/>
  <c r="K2421" i="13"/>
  <c r="F2418" i="11"/>
  <c r="M2431" i="13"/>
  <c r="F2418" i="7"/>
  <c r="I2422" i="13"/>
  <c r="F2418" i="8"/>
  <c r="J2422" i="13"/>
  <c r="F2419" i="6" l="1"/>
  <c r="H2435" i="13"/>
  <c r="F2419" i="9"/>
  <c r="K2424" i="13"/>
  <c r="F2419" i="11"/>
  <c r="M2422" i="13"/>
  <c r="F2419" i="5"/>
  <c r="G2422" i="13"/>
  <c r="F2419" i="8"/>
  <c r="J2423" i="13"/>
  <c r="F2419" i="10"/>
  <c r="L2426" i="13"/>
  <c r="F2419" i="4"/>
  <c r="F2424" i="13"/>
  <c r="F2419" i="7"/>
  <c r="I2423" i="13"/>
  <c r="F2420" i="3"/>
  <c r="E2421" i="13"/>
  <c r="F2420" i="12"/>
  <c r="D2423" i="13"/>
  <c r="F2420" i="7" l="1"/>
  <c r="I2424" i="13"/>
  <c r="F2420" i="5"/>
  <c r="G2426" i="13"/>
  <c r="F2420" i="4"/>
  <c r="F2427" i="13"/>
  <c r="F2420" i="11"/>
  <c r="M2427" i="13"/>
  <c r="F2421" i="12"/>
  <c r="D2425" i="13"/>
  <c r="F2420" i="10"/>
  <c r="L2423" i="13"/>
  <c r="F2420" i="9"/>
  <c r="K2422" i="13"/>
  <c r="F2421" i="3"/>
  <c r="E2429" i="13"/>
  <c r="F2420" i="8"/>
  <c r="J2424" i="13"/>
  <c r="F2420" i="6"/>
  <c r="H2421" i="13"/>
  <c r="F2421" i="11" l="1"/>
  <c r="M2433" i="13"/>
  <c r="F2421" i="9"/>
  <c r="K2425" i="13"/>
  <c r="F2421" i="4"/>
  <c r="F2432" i="13"/>
  <c r="F2422" i="3"/>
  <c r="E2430" i="13"/>
  <c r="F2421" i="6"/>
  <c r="H2424" i="13"/>
  <c r="F2421" i="10"/>
  <c r="L2425" i="13"/>
  <c r="F2421" i="5"/>
  <c r="G2421" i="13"/>
  <c r="F2421" i="8"/>
  <c r="J2431" i="13"/>
  <c r="F2422" i="12"/>
  <c r="D2426" i="13"/>
  <c r="F2421" i="7"/>
  <c r="I2421" i="13"/>
  <c r="F2423" i="3" l="1"/>
  <c r="E2432" i="13"/>
  <c r="F2422" i="8"/>
  <c r="J2421" i="13"/>
  <c r="F2422" i="5"/>
  <c r="G2430" i="13"/>
  <c r="F2422" i="7"/>
  <c r="I2431" i="13"/>
  <c r="F2422" i="4"/>
  <c r="F2434" i="13"/>
  <c r="F2422" i="10"/>
  <c r="L2428" i="13"/>
  <c r="F2422" i="9"/>
  <c r="K2423" i="13"/>
  <c r="F2423" i="12"/>
  <c r="D2428" i="13"/>
  <c r="F2422" i="6"/>
  <c r="H2428" i="13"/>
  <c r="F2422" i="11"/>
  <c r="M2425" i="13"/>
  <c r="F2423" i="7" l="1"/>
  <c r="I2427" i="13"/>
  <c r="F2423" i="9"/>
  <c r="K2434" i="13"/>
  <c r="F2424" i="12"/>
  <c r="D2432" i="13"/>
  <c r="F2423" i="5"/>
  <c r="G2424" i="13"/>
  <c r="F2423" i="11"/>
  <c r="M2423" i="13"/>
  <c r="F2423" i="10"/>
  <c r="L2424" i="13"/>
  <c r="F2423" i="8"/>
  <c r="J2425" i="13"/>
  <c r="F2423" i="6"/>
  <c r="H2429" i="13"/>
  <c r="F2423" i="4"/>
  <c r="F2426" i="13"/>
  <c r="F2424" i="3"/>
  <c r="E2422" i="13"/>
  <c r="F2424" i="6" l="1"/>
  <c r="H2423" i="13"/>
  <c r="F2424" i="5"/>
  <c r="G2423" i="13"/>
  <c r="F2424" i="8"/>
  <c r="J2427" i="13"/>
  <c r="F2425" i="12"/>
  <c r="D2430" i="13"/>
  <c r="F2424" i="10"/>
  <c r="L2422" i="13"/>
  <c r="F2424" i="9"/>
  <c r="K2427" i="13"/>
  <c r="F2424" i="4"/>
  <c r="F2423" i="13"/>
  <c r="F2425" i="3"/>
  <c r="E2425" i="13"/>
  <c r="F2424" i="11"/>
  <c r="M2421" i="13"/>
  <c r="F2424" i="7"/>
  <c r="I2428" i="13"/>
  <c r="F2425" i="8" l="1"/>
  <c r="J2428" i="13"/>
  <c r="F2425" i="7"/>
  <c r="I2430" i="13"/>
  <c r="F2425" i="9"/>
  <c r="K2433" i="13"/>
  <c r="F2425" i="4"/>
  <c r="F2433" i="13"/>
  <c r="F2425" i="11"/>
  <c r="M2434" i="13"/>
  <c r="F2425" i="10"/>
  <c r="L2433" i="13"/>
  <c r="F2425" i="5"/>
  <c r="G2432" i="13"/>
  <c r="F2426" i="3"/>
  <c r="E2423" i="13"/>
  <c r="N2423" i="13" s="1"/>
  <c r="F2426" i="12"/>
  <c r="D2435" i="13"/>
  <c r="F2425" i="6"/>
  <c r="H2431" i="13"/>
  <c r="F2426" i="4" l="1"/>
  <c r="F2425" i="13"/>
  <c r="F2426" i="5"/>
  <c r="G2425" i="13"/>
  <c r="F2426" i="6"/>
  <c r="H2425" i="13"/>
  <c r="F2426" i="9"/>
  <c r="K2432" i="13"/>
  <c r="F2427" i="12"/>
  <c r="D2434" i="13"/>
  <c r="F2426" i="10"/>
  <c r="L2427" i="13"/>
  <c r="F2426" i="7"/>
  <c r="I2425" i="13"/>
  <c r="F2427" i="3"/>
  <c r="E2424" i="13"/>
  <c r="F2426" i="11"/>
  <c r="M2435" i="13"/>
  <c r="F2426" i="8"/>
  <c r="J2435" i="13"/>
  <c r="F2427" i="6" l="1"/>
  <c r="H2427" i="13"/>
  <c r="F2427" i="10"/>
  <c r="L2434" i="13"/>
  <c r="F2427" i="9"/>
  <c r="K2426" i="13"/>
  <c r="F2427" i="5"/>
  <c r="G2434" i="13"/>
  <c r="N2425" i="13"/>
  <c r="F2427" i="7"/>
  <c r="I2433" i="13"/>
  <c r="F2427" i="8"/>
  <c r="J2432" i="13"/>
  <c r="F2427" i="4"/>
  <c r="F2430" i="13"/>
  <c r="F2427" i="11"/>
  <c r="M2430" i="13"/>
  <c r="F2428" i="12"/>
  <c r="D2424" i="13"/>
  <c r="F2428" i="3"/>
  <c r="E2427" i="13"/>
  <c r="F2428" i="5" l="1"/>
  <c r="G2429" i="13"/>
  <c r="F2428" i="4"/>
  <c r="F2431" i="13"/>
  <c r="F2429" i="3"/>
  <c r="E2433" i="13"/>
  <c r="F2428" i="8"/>
  <c r="J2426" i="13"/>
  <c r="F2428" i="9"/>
  <c r="K2428" i="13"/>
  <c r="F2429" i="12"/>
  <c r="D2427" i="13"/>
  <c r="N2427" i="13" s="1"/>
  <c r="F2428" i="7"/>
  <c r="I2435" i="13"/>
  <c r="F2428" i="10"/>
  <c r="L2430" i="13"/>
  <c r="F2428" i="11"/>
  <c r="M2429" i="13"/>
  <c r="F2428" i="6"/>
  <c r="H2433" i="13"/>
  <c r="F2430" i="3" l="1"/>
  <c r="E2428" i="13"/>
  <c r="F2429" i="7"/>
  <c r="I2429" i="13"/>
  <c r="F2429" i="6"/>
  <c r="H2434" i="13"/>
  <c r="F2430" i="12"/>
  <c r="D2421" i="13"/>
  <c r="N2421" i="13" s="1"/>
  <c r="F2429" i="4"/>
  <c r="F2422" i="13"/>
  <c r="F2429" i="9"/>
  <c r="K2429" i="13"/>
  <c r="F2429" i="5"/>
  <c r="G2428" i="13"/>
  <c r="F2429" i="8"/>
  <c r="J2429" i="13"/>
  <c r="F2429" i="11"/>
  <c r="M2432" i="13"/>
  <c r="F2429" i="10"/>
  <c r="L2431" i="13"/>
  <c r="F2430" i="8" l="1"/>
  <c r="J2430" i="13"/>
  <c r="F2431" i="12"/>
  <c r="D2433" i="13"/>
  <c r="F2430" i="5"/>
  <c r="G2431" i="13"/>
  <c r="F2430" i="6"/>
  <c r="H2430" i="13"/>
  <c r="N2430" i="13" s="1"/>
  <c r="F2430" i="10"/>
  <c r="L2435" i="13"/>
  <c r="F2430" i="9"/>
  <c r="K2430" i="13"/>
  <c r="F2430" i="7"/>
  <c r="I2426" i="13"/>
  <c r="F2430" i="11"/>
  <c r="M2428" i="13"/>
  <c r="F2430" i="4"/>
  <c r="F2429" i="13"/>
  <c r="F2431" i="3"/>
  <c r="E2435" i="13"/>
  <c r="F2431" i="6" l="1"/>
  <c r="H2422" i="13"/>
  <c r="N2422" i="13" s="1"/>
  <c r="F2432" i="3"/>
  <c r="E2434" i="13"/>
  <c r="F2431" i="7"/>
  <c r="I2432" i="13"/>
  <c r="F2431" i="5"/>
  <c r="G2433" i="13"/>
  <c r="N2433" i="13" s="1"/>
  <c r="F2431" i="4"/>
  <c r="F2435" i="13"/>
  <c r="F2431" i="9"/>
  <c r="K2431" i="13"/>
  <c r="F2432" i="12"/>
  <c r="D2431" i="13"/>
  <c r="F2431" i="11"/>
  <c r="M2424" i="13"/>
  <c r="N2424" i="13" s="1"/>
  <c r="F2431" i="10"/>
  <c r="L2429" i="13"/>
  <c r="N2429" i="13" s="1"/>
  <c r="F2431" i="8"/>
  <c r="J2433" i="13"/>
  <c r="F2432" i="9" l="1"/>
  <c r="K2435" i="13"/>
  <c r="N2435" i="13" s="1"/>
  <c r="F2432" i="7"/>
  <c r="I2434" i="13"/>
  <c r="F2432" i="10"/>
  <c r="L2432" i="13"/>
  <c r="N2434" i="13"/>
  <c r="F2433" i="12"/>
  <c r="D2440" i="13"/>
  <c r="F2432" i="8"/>
  <c r="J2434" i="13"/>
  <c r="F2432" i="4"/>
  <c r="F2428" i="13"/>
  <c r="N2428" i="13" s="1"/>
  <c r="F2433" i="3"/>
  <c r="E2431" i="13"/>
  <c r="N2431" i="13" s="1"/>
  <c r="F2432" i="11"/>
  <c r="M2426" i="13"/>
  <c r="N2426" i="13" s="1"/>
  <c r="F2432" i="5"/>
  <c r="G2435" i="13"/>
  <c r="F2432" i="6"/>
  <c r="H2432" i="13"/>
  <c r="N2432" i="13" s="1"/>
  <c r="F2434" i="3" l="1"/>
  <c r="E2439" i="13"/>
  <c r="F2433" i="10"/>
  <c r="L2444" i="13"/>
  <c r="F2433" i="4"/>
  <c r="F2437" i="13"/>
  <c r="F2433" i="7"/>
  <c r="I2441" i="13"/>
  <c r="F2433" i="8"/>
  <c r="J2441" i="13"/>
  <c r="F2433" i="5"/>
  <c r="G2437" i="13"/>
  <c r="F2433" i="9"/>
  <c r="K2446" i="13"/>
  <c r="F2433" i="6"/>
  <c r="H2436" i="13"/>
  <c r="F2433" i="11"/>
  <c r="M2441" i="13"/>
  <c r="F2434" i="12"/>
  <c r="D2437" i="13"/>
  <c r="F2434" i="7" l="1"/>
  <c r="I2438" i="13"/>
  <c r="F2434" i="6"/>
  <c r="H2440" i="13"/>
  <c r="F2434" i="9"/>
  <c r="K2448" i="13"/>
  <c r="F2434" i="4"/>
  <c r="F2443" i="13"/>
  <c r="F2434" i="5"/>
  <c r="G2443" i="13"/>
  <c r="F2434" i="10"/>
  <c r="L2448" i="13"/>
  <c r="F2435" i="12"/>
  <c r="D2438" i="13"/>
  <c r="F2434" i="11"/>
  <c r="M2436" i="13"/>
  <c r="F2434" i="8"/>
  <c r="J2438" i="13"/>
  <c r="F2435" i="3"/>
  <c r="E2436" i="13"/>
  <c r="F2435" i="4" l="1"/>
  <c r="F2436" i="13"/>
  <c r="F2436" i="12"/>
  <c r="D2448" i="13"/>
  <c r="F2435" i="9"/>
  <c r="K2436" i="13"/>
  <c r="F2436" i="3"/>
  <c r="E2443" i="13"/>
  <c r="F2435" i="10"/>
  <c r="L2442" i="13"/>
  <c r="F2435" i="11"/>
  <c r="M2437" i="13"/>
  <c r="F2435" i="6"/>
  <c r="H2447" i="13"/>
  <c r="F2435" i="8"/>
  <c r="J2436" i="13"/>
  <c r="F2435" i="5"/>
  <c r="G2439" i="13"/>
  <c r="F2435" i="7"/>
  <c r="I2436" i="13"/>
  <c r="F2436" i="6" l="1"/>
  <c r="H2442" i="13"/>
  <c r="F2436" i="9"/>
  <c r="K2439" i="13"/>
  <c r="F2436" i="7"/>
  <c r="I2444" i="13"/>
  <c r="F2436" i="11"/>
  <c r="M2447" i="13"/>
  <c r="F2437" i="12"/>
  <c r="D2450" i="13"/>
  <c r="F2436" i="8"/>
  <c r="J2445" i="13"/>
  <c r="F2437" i="3"/>
  <c r="E2438" i="13"/>
  <c r="F2436" i="5"/>
  <c r="G2440" i="13"/>
  <c r="F2436" i="10"/>
  <c r="L2438" i="13"/>
  <c r="F2436" i="4"/>
  <c r="F2444" i="13"/>
  <c r="F2437" i="11" l="1"/>
  <c r="M2450" i="13"/>
  <c r="F2438" i="3"/>
  <c r="E2440" i="13"/>
  <c r="F2437" i="7"/>
  <c r="I2439" i="13"/>
  <c r="F2437" i="5"/>
  <c r="G2436" i="13"/>
  <c r="F2437" i="4"/>
  <c r="F2439" i="13"/>
  <c r="F2437" i="8"/>
  <c r="J2444" i="13"/>
  <c r="F2437" i="9"/>
  <c r="K2445" i="13"/>
  <c r="F2437" i="10"/>
  <c r="L2437" i="13"/>
  <c r="F2438" i="12"/>
  <c r="D2445" i="13"/>
  <c r="F2437" i="6"/>
  <c r="H2445" i="13"/>
  <c r="F2438" i="7" l="1"/>
  <c r="I2445" i="13"/>
  <c r="F2438" i="6"/>
  <c r="H2441" i="13"/>
  <c r="F2438" i="8"/>
  <c r="J2442" i="13"/>
  <c r="F2439" i="3"/>
  <c r="E2437" i="13"/>
  <c r="F2438" i="5"/>
  <c r="G2438" i="13"/>
  <c r="F2438" i="9"/>
  <c r="K2438" i="13"/>
  <c r="F2439" i="12"/>
  <c r="D2442" i="13"/>
  <c r="F2438" i="4"/>
  <c r="F2449" i="13"/>
  <c r="F2438" i="10"/>
  <c r="L2440" i="13"/>
  <c r="F2438" i="11"/>
  <c r="M2449" i="13"/>
  <c r="F2440" i="12" l="1"/>
  <c r="D2446" i="13"/>
  <c r="F2439" i="8"/>
  <c r="J2443" i="13"/>
  <c r="F2439" i="11"/>
  <c r="M2446" i="13"/>
  <c r="F2439" i="9"/>
  <c r="K2442" i="13"/>
  <c r="F2439" i="10"/>
  <c r="L2446" i="13"/>
  <c r="F2439" i="5"/>
  <c r="G2448" i="13"/>
  <c r="F2439" i="6"/>
  <c r="H2439" i="13"/>
  <c r="F2439" i="4"/>
  <c r="F2450" i="13"/>
  <c r="F2440" i="3"/>
  <c r="E2445" i="13"/>
  <c r="F2439" i="7"/>
  <c r="I2437" i="13"/>
  <c r="F2440" i="9" l="1"/>
  <c r="K2449" i="13"/>
  <c r="F2440" i="7"/>
  <c r="I2447" i="13"/>
  <c r="F2440" i="6"/>
  <c r="H2443" i="13"/>
  <c r="F2440" i="11"/>
  <c r="M2444" i="13"/>
  <c r="F2441" i="3"/>
  <c r="E2447" i="13"/>
  <c r="F2440" i="5"/>
  <c r="G2444" i="13"/>
  <c r="F2440" i="8"/>
  <c r="J2437" i="13"/>
  <c r="F2440" i="4"/>
  <c r="F2438" i="13"/>
  <c r="F2440" i="10"/>
  <c r="L2441" i="13"/>
  <c r="F2441" i="12"/>
  <c r="D2439" i="13"/>
  <c r="F2441" i="11" l="1"/>
  <c r="M2439" i="13"/>
  <c r="F2441" i="6"/>
  <c r="H2449" i="13"/>
  <c r="F2441" i="5"/>
  <c r="G2447" i="13"/>
  <c r="F2441" i="7"/>
  <c r="I2443" i="13"/>
  <c r="F2441" i="8"/>
  <c r="J2449" i="13"/>
  <c r="F2442" i="12"/>
  <c r="D2441" i="13"/>
  <c r="F2441" i="10"/>
  <c r="L2449" i="13"/>
  <c r="F2442" i="3"/>
  <c r="E2442" i="13"/>
  <c r="F2441" i="4"/>
  <c r="F2442" i="13"/>
  <c r="F2441" i="9"/>
  <c r="K2440" i="13"/>
  <c r="F2442" i="10" l="1"/>
  <c r="L2436" i="13"/>
  <c r="F2442" i="7"/>
  <c r="I2442" i="13"/>
  <c r="F2442" i="9"/>
  <c r="K2447" i="13"/>
  <c r="F2442" i="5"/>
  <c r="G2441" i="13"/>
  <c r="F2443" i="12"/>
  <c r="D2436" i="13"/>
  <c r="N2436" i="13" s="1"/>
  <c r="F2442" i="6"/>
  <c r="H2448" i="13"/>
  <c r="F2442" i="8"/>
  <c r="J2439" i="13"/>
  <c r="F2442" i="4"/>
  <c r="F2440" i="13"/>
  <c r="F2443" i="3"/>
  <c r="E2446" i="13"/>
  <c r="F2442" i="11"/>
  <c r="M2438" i="13"/>
  <c r="F2443" i="5" l="1"/>
  <c r="G2446" i="13"/>
  <c r="F2443" i="8"/>
  <c r="J2447" i="13"/>
  <c r="F2443" i="9"/>
  <c r="K2437" i="13"/>
  <c r="F2443" i="6"/>
  <c r="H2446" i="13"/>
  <c r="F2443" i="11"/>
  <c r="M2443" i="13"/>
  <c r="F2444" i="3"/>
  <c r="E2450" i="13"/>
  <c r="F2443" i="7"/>
  <c r="I2440" i="13"/>
  <c r="F2444" i="12"/>
  <c r="D2449" i="13"/>
  <c r="F2443" i="4"/>
  <c r="F2446" i="13"/>
  <c r="F2443" i="10"/>
  <c r="L2439" i="13"/>
  <c r="N2439" i="13" s="1"/>
  <c r="F2444" i="9" l="1"/>
  <c r="K2444" i="13"/>
  <c r="F2445" i="3"/>
  <c r="E2448" i="13"/>
  <c r="F2444" i="4"/>
  <c r="F2441" i="13"/>
  <c r="F2444" i="11"/>
  <c r="M2442" i="13"/>
  <c r="F2444" i="8"/>
  <c r="J2446" i="13"/>
  <c r="N2446" i="13" s="1"/>
  <c r="F2444" i="6"/>
  <c r="H2450" i="13"/>
  <c r="F2444" i="5"/>
  <c r="G2450" i="13"/>
  <c r="F2444" i="7"/>
  <c r="I2446" i="13"/>
  <c r="F2444" i="10"/>
  <c r="L2447" i="13"/>
  <c r="F2445" i="12"/>
  <c r="D2447" i="13"/>
  <c r="F2445" i="4" l="1"/>
  <c r="F2447" i="13"/>
  <c r="N2447" i="13" s="1"/>
  <c r="F2446" i="3"/>
  <c r="E2444" i="13"/>
  <c r="F2445" i="8"/>
  <c r="J2450" i="13"/>
  <c r="F2445" i="9"/>
  <c r="K2443" i="13"/>
  <c r="F2445" i="5"/>
  <c r="G2449" i="13"/>
  <c r="F2445" i="6"/>
  <c r="H2437" i="13"/>
  <c r="N2437" i="13" s="1"/>
  <c r="F2445" i="7"/>
  <c r="I2449" i="13"/>
  <c r="F2445" i="11"/>
  <c r="M2445" i="13"/>
  <c r="F2446" i="12"/>
  <c r="D2443" i="13"/>
  <c r="N2443" i="13" s="1"/>
  <c r="F2445" i="10"/>
  <c r="L2443" i="13"/>
  <c r="F2446" i="8" l="1"/>
  <c r="J2440" i="13"/>
  <c r="F2446" i="10"/>
  <c r="L2445" i="13"/>
  <c r="F2446" i="6"/>
  <c r="H2438" i="13"/>
  <c r="N2438" i="13" s="1"/>
  <c r="F2447" i="12"/>
  <c r="D2444" i="13"/>
  <c r="F2446" i="5"/>
  <c r="G2442" i="13"/>
  <c r="N2442" i="13" s="1"/>
  <c r="F2447" i="3"/>
  <c r="E2449" i="13"/>
  <c r="N2449" i="13" s="1"/>
  <c r="F2446" i="7"/>
  <c r="I2450" i="13"/>
  <c r="F2446" i="11"/>
  <c r="M2440" i="13"/>
  <c r="N2440" i="13" s="1"/>
  <c r="F2446" i="9"/>
  <c r="K2441" i="13"/>
  <c r="F2446" i="4"/>
  <c r="F2448" i="13"/>
  <c r="F2447" i="11" l="1"/>
  <c r="M2448" i="13"/>
  <c r="N2448" i="13" s="1"/>
  <c r="F2448" i="12"/>
  <c r="D2455" i="13"/>
  <c r="F2447" i="7"/>
  <c r="I2448" i="13"/>
  <c r="F2447" i="6"/>
  <c r="H2444" i="13"/>
  <c r="N2444" i="13" s="1"/>
  <c r="F2447" i="4"/>
  <c r="F2445" i="13"/>
  <c r="F2448" i="3"/>
  <c r="E2441" i="13"/>
  <c r="N2441" i="13" s="1"/>
  <c r="F2447" i="10"/>
  <c r="L2450" i="13"/>
  <c r="N2450" i="13" s="1"/>
  <c r="F2447" i="9"/>
  <c r="K2450" i="13"/>
  <c r="F2447" i="5"/>
  <c r="G2445" i="13"/>
  <c r="F2447" i="8"/>
  <c r="J2448" i="13"/>
  <c r="F2448" i="6" l="1"/>
  <c r="H2460" i="13"/>
  <c r="F2448" i="7"/>
  <c r="I2452" i="13"/>
  <c r="F2449" i="3"/>
  <c r="E2451" i="13"/>
  <c r="N2445" i="13"/>
  <c r="F2449" i="12"/>
  <c r="D2451" i="13"/>
  <c r="F2448" i="5"/>
  <c r="G2454" i="13"/>
  <c r="F2448" i="4"/>
  <c r="F2454" i="13"/>
  <c r="F2448" i="11"/>
  <c r="M2451" i="13"/>
  <c r="F2448" i="10"/>
  <c r="L2452" i="13"/>
  <c r="F2448" i="8"/>
  <c r="J2452" i="13"/>
  <c r="F2448" i="9"/>
  <c r="K2452" i="13"/>
  <c r="F2449" i="11" l="1"/>
  <c r="M2462" i="13"/>
  <c r="F2449" i="9"/>
  <c r="K2454" i="13"/>
  <c r="F2449" i="4"/>
  <c r="F2461" i="13"/>
  <c r="F2450" i="3"/>
  <c r="E2452" i="13"/>
  <c r="F2449" i="8"/>
  <c r="J2451" i="13"/>
  <c r="F2449" i="5"/>
  <c r="G2456" i="13"/>
  <c r="F2449" i="7"/>
  <c r="I2451" i="13"/>
  <c r="F2449" i="10"/>
  <c r="L2454" i="13"/>
  <c r="F2450" i="12"/>
  <c r="D2453" i="13"/>
  <c r="F2449" i="6"/>
  <c r="H2453" i="13"/>
  <c r="F2450" i="6" l="1"/>
  <c r="H2458" i="13"/>
  <c r="F2450" i="10"/>
  <c r="L2457" i="13"/>
  <c r="F2451" i="3"/>
  <c r="E2453" i="13"/>
  <c r="F2450" i="7"/>
  <c r="I2456" i="13"/>
  <c r="F2450" i="4"/>
  <c r="F2451" i="13"/>
  <c r="F2450" i="5"/>
  <c r="G2453" i="13"/>
  <c r="F2450" i="9"/>
  <c r="K2455" i="13"/>
  <c r="F2451" i="12"/>
  <c r="D2461" i="13"/>
  <c r="F2450" i="8"/>
  <c r="J2459" i="13"/>
  <c r="F2450" i="11"/>
  <c r="M2464" i="13"/>
  <c r="F2451" i="7" l="1"/>
  <c r="I2453" i="13"/>
  <c r="F2452" i="12"/>
  <c r="D2462" i="13"/>
  <c r="F2451" i="9"/>
  <c r="K2460" i="13"/>
  <c r="F2452" i="3"/>
  <c r="E2458" i="13"/>
  <c r="F2451" i="11"/>
  <c r="M2459" i="13"/>
  <c r="F2451" i="5"/>
  <c r="G2451" i="13"/>
  <c r="F2451" i="10"/>
  <c r="L2451" i="13"/>
  <c r="F2451" i="8"/>
  <c r="J2456" i="13"/>
  <c r="F2451" i="4"/>
  <c r="F2456" i="13"/>
  <c r="F2451" i="6"/>
  <c r="H2451" i="13"/>
  <c r="F2452" i="8" l="1"/>
  <c r="J2453" i="13"/>
  <c r="F2453" i="3"/>
  <c r="E2454" i="13"/>
  <c r="F2452" i="6"/>
  <c r="H2457" i="13"/>
  <c r="F2452" i="10"/>
  <c r="L2455" i="13"/>
  <c r="F2452" i="9"/>
  <c r="K2458" i="13"/>
  <c r="F2452" i="4"/>
  <c r="F2453" i="13"/>
  <c r="F2452" i="5"/>
  <c r="G2455" i="13"/>
  <c r="F2453" i="12"/>
  <c r="D2457" i="13"/>
  <c r="F2452" i="11"/>
  <c r="M2460" i="13"/>
  <c r="F2452" i="7"/>
  <c r="I2459" i="13"/>
  <c r="F2453" i="10" l="1"/>
  <c r="L2460" i="13"/>
  <c r="F2453" i="6"/>
  <c r="H2465" i="13"/>
  <c r="F2453" i="7"/>
  <c r="I2458" i="13"/>
  <c r="F2453" i="4"/>
  <c r="F2463" i="13"/>
  <c r="F2453" i="5"/>
  <c r="G2452" i="13"/>
  <c r="F2454" i="3"/>
  <c r="E2455" i="13"/>
  <c r="F2453" i="11"/>
  <c r="M2463" i="13"/>
  <c r="F2453" i="9"/>
  <c r="K2459" i="13"/>
  <c r="F2453" i="8"/>
  <c r="J2461" i="13"/>
  <c r="F2454" i="12"/>
  <c r="D2452" i="13"/>
  <c r="F2454" i="4" l="1"/>
  <c r="F2457" i="13"/>
  <c r="F2454" i="11"/>
  <c r="M2465" i="13"/>
  <c r="F2454" i="7"/>
  <c r="I2454" i="13"/>
  <c r="F2455" i="12"/>
  <c r="D2464" i="13"/>
  <c r="F2455" i="3"/>
  <c r="E2457" i="13"/>
  <c r="F2454" i="6"/>
  <c r="H2464" i="13"/>
  <c r="F2454" i="8"/>
  <c r="J2458" i="13"/>
  <c r="F2454" i="5"/>
  <c r="G2461" i="13"/>
  <c r="F2454" i="9"/>
  <c r="K2457" i="13"/>
  <c r="F2454" i="10"/>
  <c r="L2456" i="13"/>
  <c r="F2456" i="12" l="1"/>
  <c r="D2459" i="13"/>
  <c r="F2455" i="7"/>
  <c r="I2460" i="13"/>
  <c r="F2455" i="10"/>
  <c r="L2462" i="13"/>
  <c r="F2455" i="6"/>
  <c r="H2462" i="13"/>
  <c r="F2455" i="11"/>
  <c r="M2456" i="13"/>
  <c r="F2456" i="3"/>
  <c r="E2456" i="13"/>
  <c r="F2455" i="8"/>
  <c r="J2455" i="13"/>
  <c r="F2455" i="9"/>
  <c r="K2451" i="13"/>
  <c r="N2451" i="13" s="1"/>
  <c r="F2455" i="5"/>
  <c r="G2463" i="13"/>
  <c r="F2455" i="4"/>
  <c r="F2452" i="13"/>
  <c r="F2456" i="6" l="1"/>
  <c r="H2459" i="13"/>
  <c r="F2456" i="8"/>
  <c r="J2460" i="13"/>
  <c r="F2456" i="10"/>
  <c r="L2464" i="13"/>
  <c r="F2456" i="9"/>
  <c r="K2453" i="13"/>
  <c r="F2457" i="3"/>
  <c r="E2460" i="13"/>
  <c r="F2456" i="4"/>
  <c r="F2458" i="13"/>
  <c r="F2456" i="7"/>
  <c r="I2455" i="13"/>
  <c r="F2456" i="5"/>
  <c r="G2458" i="13"/>
  <c r="F2456" i="11"/>
  <c r="M2454" i="13"/>
  <c r="F2457" i="12"/>
  <c r="D2463" i="13"/>
  <c r="F2458" i="12" l="1"/>
  <c r="D2454" i="13"/>
  <c r="F2457" i="11"/>
  <c r="M2455" i="13"/>
  <c r="F2457" i="9"/>
  <c r="K2456" i="13"/>
  <c r="F2457" i="7"/>
  <c r="I2457" i="13"/>
  <c r="F2457" i="10"/>
  <c r="L2459" i="13"/>
  <c r="F2457" i="4"/>
  <c r="F2455" i="13"/>
  <c r="F2457" i="8"/>
  <c r="J2462" i="13"/>
  <c r="F2458" i="3"/>
  <c r="E2462" i="13"/>
  <c r="F2457" i="5"/>
  <c r="G2459" i="13"/>
  <c r="F2457" i="6"/>
  <c r="H2456" i="13"/>
  <c r="F2459" i="3" l="1"/>
  <c r="E2463" i="13"/>
  <c r="F2458" i="7"/>
  <c r="I2462" i="13"/>
  <c r="F2458" i="8"/>
  <c r="J2457" i="13"/>
  <c r="F2458" i="9"/>
  <c r="K2461" i="13"/>
  <c r="F2458" i="4"/>
  <c r="F2465" i="13"/>
  <c r="F2458" i="11"/>
  <c r="M2461" i="13"/>
  <c r="F2458" i="6"/>
  <c r="H2455" i="13"/>
  <c r="N2455" i="13" s="1"/>
  <c r="F2458" i="10"/>
  <c r="L2461" i="13"/>
  <c r="F2458" i="5"/>
  <c r="G2465" i="13"/>
  <c r="F2459" i="12"/>
  <c r="D2458" i="13"/>
  <c r="F2460" i="12" l="1"/>
  <c r="D2456" i="13"/>
  <c r="N2456" i="13" s="1"/>
  <c r="F2459" i="8"/>
  <c r="J2454" i="13"/>
  <c r="F2459" i="11"/>
  <c r="M2453" i="13"/>
  <c r="F2459" i="5"/>
  <c r="G2457" i="13"/>
  <c r="F2459" i="7"/>
  <c r="I2461" i="13"/>
  <c r="F2459" i="6"/>
  <c r="H2452" i="13"/>
  <c r="F2459" i="4"/>
  <c r="F2460" i="13"/>
  <c r="F2460" i="3"/>
  <c r="E2461" i="13"/>
  <c r="F2459" i="10"/>
  <c r="L2458" i="13"/>
  <c r="F2459" i="9"/>
  <c r="K2463" i="13"/>
  <c r="F2460" i="5" l="1"/>
  <c r="G2462" i="13"/>
  <c r="F2460" i="11"/>
  <c r="M2452" i="13"/>
  <c r="F2460" i="4"/>
  <c r="F2462" i="13"/>
  <c r="F2460" i="9"/>
  <c r="K2464" i="13"/>
  <c r="N2452" i="13"/>
  <c r="F2460" i="6"/>
  <c r="H2463" i="13"/>
  <c r="F2460" i="10"/>
  <c r="L2465" i="13"/>
  <c r="F2460" i="8"/>
  <c r="J2463" i="13"/>
  <c r="F2460" i="7"/>
  <c r="I2463" i="13"/>
  <c r="F2461" i="3"/>
  <c r="E2465" i="13"/>
  <c r="F2461" i="12"/>
  <c r="D2465" i="13"/>
  <c r="F2461" i="4" l="1"/>
  <c r="F2459" i="13"/>
  <c r="F2461" i="8"/>
  <c r="J2465" i="13"/>
  <c r="F2461" i="10"/>
  <c r="L2453" i="13"/>
  <c r="N2453" i="13" s="1"/>
  <c r="F2462" i="3"/>
  <c r="E2459" i="13"/>
  <c r="N2459" i="13" s="1"/>
  <c r="F2461" i="11"/>
  <c r="M2457" i="13"/>
  <c r="N2457" i="13" s="1"/>
  <c r="F2461" i="6"/>
  <c r="H2454" i="13"/>
  <c r="N2454" i="13" s="1"/>
  <c r="F2462" i="12"/>
  <c r="D2460" i="13"/>
  <c r="F2461" i="7"/>
  <c r="I2464" i="13"/>
  <c r="F2461" i="5"/>
  <c r="G2464" i="13"/>
  <c r="F2461" i="9"/>
  <c r="K2465" i="13"/>
  <c r="F2463" i="3" l="1"/>
  <c r="E2464" i="13"/>
  <c r="F2462" i="10"/>
  <c r="L2463" i="13"/>
  <c r="N2463" i="13" s="1"/>
  <c r="F2462" i="9"/>
  <c r="K2462" i="13"/>
  <c r="N2462" i="13" s="1"/>
  <c r="F2462" i="6"/>
  <c r="H2461" i="13"/>
  <c r="N2461" i="13" s="1"/>
  <c r="F2462" i="8"/>
  <c r="J2464" i="13"/>
  <c r="F2462" i="5"/>
  <c r="G2460" i="13"/>
  <c r="N2460" i="13" s="1"/>
  <c r="F2462" i="11"/>
  <c r="M2458" i="13"/>
  <c r="N2458" i="13" s="1"/>
  <c r="F2462" i="4"/>
  <c r="F2464" i="13"/>
  <c r="F2463" i="12"/>
  <c r="D2471" i="13"/>
  <c r="F2462" i="7"/>
  <c r="I2465" i="13"/>
  <c r="N2465" i="13" s="1"/>
  <c r="F2463" i="4" l="1"/>
  <c r="F2473" i="13"/>
  <c r="F2463" i="6"/>
  <c r="H2477" i="13"/>
  <c r="F2463" i="11"/>
  <c r="M2466" i="13"/>
  <c r="F2463" i="9"/>
  <c r="K2469" i="13"/>
  <c r="F2463" i="7"/>
  <c r="I2466" i="13"/>
  <c r="F2463" i="5"/>
  <c r="G2476" i="13"/>
  <c r="F2463" i="10"/>
  <c r="L2468" i="13"/>
  <c r="N2464" i="13"/>
  <c r="F2464" i="12"/>
  <c r="D2470" i="13"/>
  <c r="F2463" i="8"/>
  <c r="J2466" i="13"/>
  <c r="F2464" i="3"/>
  <c r="E2467" i="13"/>
  <c r="F2465" i="3" l="1"/>
  <c r="E2469" i="13"/>
  <c r="F2464" i="8"/>
  <c r="J2478" i="13"/>
  <c r="F2465" i="12"/>
  <c r="D2467" i="13"/>
  <c r="F2464" i="9"/>
  <c r="K2475" i="13"/>
  <c r="F2464" i="10"/>
  <c r="L2466" i="13"/>
  <c r="F2464" i="11"/>
  <c r="M2470" i="13"/>
  <c r="F2464" i="5"/>
  <c r="G2468" i="13"/>
  <c r="F2464" i="6"/>
  <c r="H2479" i="13"/>
  <c r="F2464" i="7"/>
  <c r="I2474" i="13"/>
  <c r="F2464" i="4"/>
  <c r="F2476" i="13"/>
  <c r="F2465" i="6" l="1"/>
  <c r="H2473" i="13"/>
  <c r="F2465" i="9"/>
  <c r="K2477" i="13"/>
  <c r="F2465" i="5"/>
  <c r="G2466" i="13"/>
  <c r="F2466" i="12"/>
  <c r="D2466" i="13"/>
  <c r="F2465" i="11"/>
  <c r="M2472" i="13"/>
  <c r="F2465" i="8"/>
  <c r="J2472" i="13"/>
  <c r="F2465" i="4"/>
  <c r="F2474" i="13"/>
  <c r="F2465" i="7"/>
  <c r="I2470" i="13"/>
  <c r="F2465" i="10"/>
  <c r="L2469" i="13"/>
  <c r="F2466" i="3"/>
  <c r="E2476" i="13"/>
  <c r="F2466" i="7" l="1"/>
  <c r="I2475" i="13"/>
  <c r="F2467" i="12"/>
  <c r="D2469" i="13"/>
  <c r="F2466" i="4"/>
  <c r="F2468" i="13"/>
  <c r="F2466" i="5"/>
  <c r="G2473" i="13"/>
  <c r="F2466" i="8"/>
  <c r="J2470" i="13"/>
  <c r="F2466" i="9"/>
  <c r="K2471" i="13"/>
  <c r="F2466" i="10"/>
  <c r="L2472" i="13"/>
  <c r="F2466" i="11"/>
  <c r="M2467" i="13"/>
  <c r="F2467" i="3"/>
  <c r="E2471" i="13"/>
  <c r="F2466" i="6"/>
  <c r="H2475" i="13"/>
  <c r="F2467" i="11" l="1"/>
  <c r="M2474" i="13"/>
  <c r="F2467" i="5"/>
  <c r="G2474" i="13"/>
  <c r="F2467" i="10"/>
  <c r="L2467" i="13"/>
  <c r="F2467" i="4"/>
  <c r="F2467" i="13"/>
  <c r="F2467" i="9"/>
  <c r="K2468" i="13"/>
  <c r="F2468" i="12"/>
  <c r="D2477" i="13"/>
  <c r="F2467" i="6"/>
  <c r="H2466" i="13"/>
  <c r="F2468" i="3"/>
  <c r="E2473" i="13"/>
  <c r="F2467" i="8"/>
  <c r="J2468" i="13"/>
  <c r="F2467" i="7"/>
  <c r="I2478" i="13"/>
  <c r="F2468" i="6" l="1"/>
  <c r="H2471" i="13"/>
  <c r="F2468" i="4"/>
  <c r="F2472" i="13"/>
  <c r="F2468" i="10"/>
  <c r="L2475" i="13"/>
  <c r="F2468" i="7"/>
  <c r="I2472" i="13"/>
  <c r="F2468" i="5"/>
  <c r="G2471" i="13"/>
  <c r="F2469" i="12"/>
  <c r="D2475" i="13"/>
  <c r="F2468" i="8"/>
  <c r="J2467" i="13"/>
  <c r="F2468" i="9"/>
  <c r="K2467" i="13"/>
  <c r="F2469" i="3"/>
  <c r="E2466" i="13"/>
  <c r="F2468" i="11"/>
  <c r="M2473" i="13"/>
  <c r="F2469" i="8" l="1"/>
  <c r="J2469" i="13"/>
  <c r="F2469" i="10"/>
  <c r="L2477" i="13"/>
  <c r="F2470" i="12"/>
  <c r="D2468" i="13"/>
  <c r="F2469" i="4"/>
  <c r="F2466" i="13"/>
  <c r="F2470" i="3"/>
  <c r="E2468" i="13"/>
  <c r="F2469" i="5"/>
  <c r="G2470" i="13"/>
  <c r="F2469" i="6"/>
  <c r="H2470" i="13"/>
  <c r="F2469" i="11"/>
  <c r="M2469" i="13"/>
  <c r="F2469" i="9"/>
  <c r="K2472" i="13"/>
  <c r="F2469" i="7"/>
  <c r="I2469" i="13"/>
  <c r="F2471" i="12" l="1"/>
  <c r="D2476" i="13"/>
  <c r="F2470" i="6"/>
  <c r="H2478" i="13"/>
  <c r="F2470" i="7"/>
  <c r="I2468" i="13"/>
  <c r="F2470" i="5"/>
  <c r="G2467" i="13"/>
  <c r="F2470" i="9"/>
  <c r="K2470" i="13"/>
  <c r="F2471" i="3"/>
  <c r="E2478" i="13"/>
  <c r="F2470" i="10"/>
  <c r="L2471" i="13"/>
  <c r="F2470" i="11"/>
  <c r="M2468" i="13"/>
  <c r="F2470" i="4"/>
  <c r="F2469" i="13"/>
  <c r="F2470" i="8"/>
  <c r="J2475" i="13"/>
  <c r="F2471" i="10" l="1"/>
  <c r="L2473" i="13"/>
  <c r="F2471" i="7"/>
  <c r="I2467" i="13"/>
  <c r="N2467" i="13" s="1"/>
  <c r="F2471" i="8"/>
  <c r="J2479" i="13"/>
  <c r="F2472" i="3"/>
  <c r="E2470" i="13"/>
  <c r="F2471" i="6"/>
  <c r="H2467" i="13"/>
  <c r="F2471" i="4"/>
  <c r="F2478" i="13"/>
  <c r="F2471" i="9"/>
  <c r="K2466" i="13"/>
  <c r="N2466" i="13" s="1"/>
  <c r="F2472" i="12"/>
  <c r="D2479" i="13"/>
  <c r="F2471" i="11"/>
  <c r="M2475" i="13"/>
  <c r="F2471" i="5"/>
  <c r="G2469" i="13"/>
  <c r="F2472" i="9" l="1"/>
  <c r="K2474" i="13"/>
  <c r="F2473" i="3"/>
  <c r="E2474" i="13"/>
  <c r="F2472" i="4"/>
  <c r="F2470" i="13"/>
  <c r="F2472" i="8"/>
  <c r="J2474" i="13"/>
  <c r="F2472" i="5"/>
  <c r="G2478" i="13"/>
  <c r="F2472" i="11"/>
  <c r="M2471" i="13"/>
  <c r="F2472" i="7"/>
  <c r="I2471" i="13"/>
  <c r="F2473" i="12"/>
  <c r="D2480" i="13"/>
  <c r="F2472" i="6"/>
  <c r="H2468" i="13"/>
  <c r="N2468" i="13" s="1"/>
  <c r="F2472" i="10"/>
  <c r="L2474" i="13"/>
  <c r="F2473" i="7" l="1"/>
  <c r="I2473" i="13"/>
  <c r="F2473" i="4"/>
  <c r="F2480" i="13"/>
  <c r="F2473" i="11"/>
  <c r="M2478" i="13"/>
  <c r="F2474" i="3"/>
  <c r="E2477" i="13"/>
  <c r="F2473" i="10"/>
  <c r="L2476" i="13"/>
  <c r="F2473" i="6"/>
  <c r="H2476" i="13"/>
  <c r="F2473" i="5"/>
  <c r="G2472" i="13"/>
  <c r="F2473" i="9"/>
  <c r="K2479" i="13"/>
  <c r="F2474" i="12"/>
  <c r="D2474" i="13"/>
  <c r="F2473" i="8"/>
  <c r="J2471" i="13"/>
  <c r="F2475" i="3" l="1"/>
  <c r="E2479" i="13"/>
  <c r="F2474" i="11"/>
  <c r="M2480" i="13"/>
  <c r="F2474" i="6"/>
  <c r="H2472" i="13"/>
  <c r="F2474" i="4"/>
  <c r="F2477" i="13"/>
  <c r="F2474" i="8"/>
  <c r="J2477" i="13"/>
  <c r="F2475" i="12"/>
  <c r="D2472" i="13"/>
  <c r="F2474" i="10"/>
  <c r="L2479" i="13"/>
  <c r="F2474" i="7"/>
  <c r="I2477" i="13"/>
  <c r="F2474" i="5"/>
  <c r="G2480" i="13"/>
  <c r="F2474" i="9"/>
  <c r="K2478" i="13"/>
  <c r="F2475" i="10" l="1"/>
  <c r="L2470" i="13"/>
  <c r="N2470" i="13" s="1"/>
  <c r="F2475" i="6"/>
  <c r="H2469" i="13"/>
  <c r="N2469" i="13" s="1"/>
  <c r="F2475" i="9"/>
  <c r="K2476" i="13"/>
  <c r="F2476" i="12"/>
  <c r="D2473" i="13"/>
  <c r="F2475" i="5"/>
  <c r="G2479" i="13"/>
  <c r="F2475" i="8"/>
  <c r="J2473" i="13"/>
  <c r="F2475" i="11"/>
  <c r="M2476" i="13"/>
  <c r="F2475" i="7"/>
  <c r="I2476" i="13"/>
  <c r="F2475" i="4"/>
  <c r="F2479" i="13"/>
  <c r="F2476" i="3"/>
  <c r="E2472" i="13"/>
  <c r="N2472" i="13" s="1"/>
  <c r="F2476" i="11" l="1"/>
  <c r="M2479" i="13"/>
  <c r="N2479" i="13" s="1"/>
  <c r="F2476" i="9"/>
  <c r="K2473" i="13"/>
  <c r="N2473" i="13" s="1"/>
  <c r="F2476" i="6"/>
  <c r="H2480" i="13"/>
  <c r="F2477" i="3"/>
  <c r="E2480" i="13"/>
  <c r="F2476" i="8"/>
  <c r="J2476" i="13"/>
  <c r="N2476" i="13" s="1"/>
  <c r="F2476" i="4"/>
  <c r="F2471" i="13"/>
  <c r="N2471" i="13" s="1"/>
  <c r="F2476" i="10"/>
  <c r="L2478" i="13"/>
  <c r="F2476" i="5"/>
  <c r="G2477" i="13"/>
  <c r="F2476" i="7"/>
  <c r="I2479" i="13"/>
  <c r="F2477" i="12"/>
  <c r="D2478" i="13"/>
  <c r="N2478" i="13" s="1"/>
  <c r="F2478" i="3" l="1"/>
  <c r="E2475" i="13"/>
  <c r="F2477" i="10"/>
  <c r="L2480" i="13"/>
  <c r="F2478" i="12"/>
  <c r="D2490" i="13"/>
  <c r="F2477" i="6"/>
  <c r="H2474" i="13"/>
  <c r="N2474" i="13" s="1"/>
  <c r="F2477" i="7"/>
  <c r="I2480" i="13"/>
  <c r="N2480" i="13" s="1"/>
  <c r="F2477" i="4"/>
  <c r="F2475" i="13"/>
  <c r="F2477" i="9"/>
  <c r="K2480" i="13"/>
  <c r="F2477" i="5"/>
  <c r="G2475" i="13"/>
  <c r="F2477" i="8"/>
  <c r="J2480" i="13"/>
  <c r="F2477" i="11"/>
  <c r="M2477" i="13"/>
  <c r="N2477" i="13" s="1"/>
  <c r="F2478" i="5" l="1"/>
  <c r="G2481" i="13"/>
  <c r="F2478" i="6"/>
  <c r="H2482" i="13"/>
  <c r="F2478" i="9"/>
  <c r="K2482" i="13"/>
  <c r="F2479" i="12"/>
  <c r="D2482" i="13"/>
  <c r="F2478" i="11"/>
  <c r="M2483" i="13"/>
  <c r="F2478" i="4"/>
  <c r="F2486" i="13"/>
  <c r="F2478" i="10"/>
  <c r="L2486" i="13"/>
  <c r="N2475" i="13"/>
  <c r="F2478" i="8"/>
  <c r="J2488" i="13"/>
  <c r="F2478" i="7"/>
  <c r="I2488" i="13"/>
  <c r="F2479" i="3"/>
  <c r="E2481" i="13"/>
  <c r="F2479" i="8" l="1"/>
  <c r="J2483" i="13"/>
  <c r="F2480" i="12"/>
  <c r="D2483" i="13"/>
  <c r="F2479" i="10"/>
  <c r="L2484" i="13"/>
  <c r="F2479" i="9"/>
  <c r="K2484" i="13"/>
  <c r="F2480" i="3"/>
  <c r="E2490" i="13"/>
  <c r="F2479" i="4"/>
  <c r="F2485" i="13"/>
  <c r="F2479" i="6"/>
  <c r="H2483" i="13"/>
  <c r="F2479" i="7"/>
  <c r="I2482" i="13"/>
  <c r="F2479" i="11"/>
  <c r="M2481" i="13"/>
  <c r="F2479" i="5"/>
  <c r="G2487" i="13"/>
  <c r="F2480" i="7" l="1"/>
  <c r="I2492" i="13"/>
  <c r="F2480" i="9"/>
  <c r="K2486" i="13"/>
  <c r="F2480" i="6"/>
  <c r="H2481" i="13"/>
  <c r="F2480" i="10"/>
  <c r="L2485" i="13"/>
  <c r="F2480" i="5"/>
  <c r="G2486" i="13"/>
  <c r="F2480" i="4"/>
  <c r="F2481" i="13"/>
  <c r="F2481" i="12"/>
  <c r="D2487" i="13"/>
  <c r="F2480" i="11"/>
  <c r="M2488" i="13"/>
  <c r="F2481" i="3"/>
  <c r="E2483" i="13"/>
  <c r="F2480" i="8"/>
  <c r="J2484" i="13"/>
  <c r="F2481" i="10" l="1"/>
  <c r="L2482" i="13"/>
  <c r="F2482" i="12"/>
  <c r="D2481" i="13"/>
  <c r="F2481" i="6"/>
  <c r="H2489" i="13"/>
  <c r="F2481" i="8"/>
  <c r="J2492" i="13"/>
  <c r="F2481" i="4"/>
  <c r="F2491" i="13"/>
  <c r="F2482" i="3"/>
  <c r="E2485" i="13"/>
  <c r="F2481" i="9"/>
  <c r="K2485" i="13"/>
  <c r="F2481" i="11"/>
  <c r="M2492" i="13"/>
  <c r="F2481" i="5"/>
  <c r="G2485" i="13"/>
  <c r="F2481" i="7"/>
  <c r="I2484" i="13"/>
  <c r="F2482" i="9" l="1"/>
  <c r="K2487" i="13"/>
  <c r="F2482" i="6"/>
  <c r="H2493" i="13"/>
  <c r="F2482" i="7"/>
  <c r="I2481" i="13"/>
  <c r="F2483" i="3"/>
  <c r="E2482" i="13"/>
  <c r="F2483" i="12"/>
  <c r="D2489" i="13"/>
  <c r="F2482" i="5"/>
  <c r="G2489" i="13"/>
  <c r="F2482" i="4"/>
  <c r="F2483" i="13"/>
  <c r="F2482" i="10"/>
  <c r="L2492" i="13"/>
  <c r="F2482" i="11"/>
  <c r="M2490" i="13"/>
  <c r="F2482" i="8"/>
  <c r="J2482" i="13"/>
  <c r="F2483" i="10" l="1"/>
  <c r="L2481" i="13"/>
  <c r="F2484" i="3"/>
  <c r="E2489" i="13"/>
  <c r="F2483" i="4"/>
  <c r="F2484" i="13"/>
  <c r="F2483" i="7"/>
  <c r="I2483" i="13"/>
  <c r="F2483" i="8"/>
  <c r="J2489" i="13"/>
  <c r="F2483" i="5"/>
  <c r="G2491" i="13"/>
  <c r="F2483" i="6"/>
  <c r="H2490" i="13"/>
  <c r="F2484" i="12"/>
  <c r="D2491" i="13"/>
  <c r="F2483" i="11"/>
  <c r="M2493" i="13"/>
  <c r="F2483" i="9"/>
  <c r="K2492" i="13"/>
  <c r="F2484" i="6" l="1"/>
  <c r="H2491" i="13"/>
  <c r="F2484" i="9"/>
  <c r="K2481" i="13"/>
  <c r="F2484" i="4"/>
  <c r="F2494" i="13"/>
  <c r="F2484" i="5"/>
  <c r="G2494" i="13"/>
  <c r="F2485" i="3"/>
  <c r="E2484" i="13"/>
  <c r="F2484" i="8"/>
  <c r="J2487" i="13"/>
  <c r="F2484" i="10"/>
  <c r="L2493" i="13"/>
  <c r="F2484" i="11"/>
  <c r="M2485" i="13"/>
  <c r="F2485" i="12"/>
  <c r="D2484" i="13"/>
  <c r="F2484" i="7"/>
  <c r="I2489" i="13"/>
  <c r="F2485" i="5" l="1"/>
  <c r="G2488" i="13"/>
  <c r="F2485" i="4"/>
  <c r="F2488" i="13"/>
  <c r="F2485" i="8"/>
  <c r="J2493" i="13"/>
  <c r="F2485" i="9"/>
  <c r="K2491" i="13"/>
  <c r="F2485" i="7"/>
  <c r="I2485" i="13"/>
  <c r="F2486" i="12"/>
  <c r="D2488" i="13"/>
  <c r="F2486" i="3"/>
  <c r="E2486" i="13"/>
  <c r="F2485" i="6"/>
  <c r="H2487" i="13"/>
  <c r="F2485" i="10"/>
  <c r="L2491" i="13"/>
  <c r="F2485" i="11"/>
  <c r="M2489" i="13"/>
  <c r="F2486" i="6" l="1"/>
  <c r="H2492" i="13"/>
  <c r="F2486" i="9"/>
  <c r="K2490" i="13"/>
  <c r="F2487" i="3"/>
  <c r="E2491" i="13"/>
  <c r="F2486" i="8"/>
  <c r="J2486" i="13"/>
  <c r="F2487" i="12"/>
  <c r="D2494" i="13"/>
  <c r="F2486" i="11"/>
  <c r="M2487" i="13"/>
  <c r="F2486" i="4"/>
  <c r="F2493" i="13"/>
  <c r="F2486" i="10"/>
  <c r="L2487" i="13"/>
  <c r="F2486" i="7"/>
  <c r="I2493" i="13"/>
  <c r="F2486" i="5"/>
  <c r="G2483" i="13"/>
  <c r="F2487" i="8" l="1"/>
  <c r="J2481" i="13"/>
  <c r="N2481" i="13" s="1"/>
  <c r="F2487" i="4"/>
  <c r="F2495" i="13"/>
  <c r="F2488" i="3"/>
  <c r="E2487" i="13"/>
  <c r="F2487" i="11"/>
  <c r="M2484" i="13"/>
  <c r="F2487" i="9"/>
  <c r="K2493" i="13"/>
  <c r="F2487" i="7"/>
  <c r="I2486" i="13"/>
  <c r="F2488" i="12"/>
  <c r="D2485" i="13"/>
  <c r="F2487" i="10"/>
  <c r="L2495" i="13"/>
  <c r="F2487" i="5"/>
  <c r="G2484" i="13"/>
  <c r="F2487" i="6"/>
  <c r="H2494" i="13"/>
  <c r="F2488" i="11" l="1"/>
  <c r="M2482" i="13"/>
  <c r="F2489" i="3"/>
  <c r="E2488" i="13"/>
  <c r="F2488" i="6"/>
  <c r="H2484" i="13"/>
  <c r="N2484" i="13" s="1"/>
  <c r="F2488" i="7"/>
  <c r="I2495" i="13"/>
  <c r="F2489" i="12"/>
  <c r="D2493" i="13"/>
  <c r="F2488" i="5"/>
  <c r="G2493" i="13"/>
  <c r="F2488" i="9"/>
  <c r="K2488" i="13"/>
  <c r="F2488" i="4"/>
  <c r="F2489" i="13"/>
  <c r="F2488" i="10"/>
  <c r="L2490" i="13"/>
  <c r="F2488" i="8"/>
  <c r="J2495" i="13"/>
  <c r="F2489" i="9" l="1"/>
  <c r="K2495" i="13"/>
  <c r="F2489" i="6"/>
  <c r="H2488" i="13"/>
  <c r="F2489" i="5"/>
  <c r="G2482" i="13"/>
  <c r="F2490" i="3"/>
  <c r="E2494" i="13"/>
  <c r="F2489" i="10"/>
  <c r="L2483" i="13"/>
  <c r="F2490" i="12"/>
  <c r="D2486" i="13"/>
  <c r="F2489" i="8"/>
  <c r="J2485" i="13"/>
  <c r="F2489" i="11"/>
  <c r="M2494" i="13"/>
  <c r="F2489" i="4"/>
  <c r="F2490" i="13"/>
  <c r="F2489" i="7"/>
  <c r="I2487" i="13"/>
  <c r="F2491" i="3" l="1"/>
  <c r="E2493" i="13"/>
  <c r="N2493" i="13" s="1"/>
  <c r="F2490" i="5"/>
  <c r="G2490" i="13"/>
  <c r="F2491" i="12"/>
  <c r="D2495" i="13"/>
  <c r="F2490" i="4"/>
  <c r="F2487" i="13"/>
  <c r="N2487" i="13" s="1"/>
  <c r="F2490" i="7"/>
  <c r="I2491" i="13"/>
  <c r="F2490" i="6"/>
  <c r="H2485" i="13"/>
  <c r="N2485" i="13" s="1"/>
  <c r="F2490" i="10"/>
  <c r="L2489" i="13"/>
  <c r="F2490" i="8"/>
  <c r="J2491" i="13"/>
  <c r="F2490" i="11"/>
  <c r="M2491" i="13"/>
  <c r="F2490" i="9"/>
  <c r="K2494" i="13"/>
  <c r="F2492" i="12" l="1"/>
  <c r="D2492" i="13"/>
  <c r="F2491" i="8"/>
  <c r="J2490" i="13"/>
  <c r="F2491" i="9"/>
  <c r="K2483" i="13"/>
  <c r="N2483" i="13" s="1"/>
  <c r="F2491" i="6"/>
  <c r="H2495" i="13"/>
  <c r="F2491" i="11"/>
  <c r="M2486" i="13"/>
  <c r="N2491" i="13"/>
  <c r="F2491" i="5"/>
  <c r="G2492" i="13"/>
  <c r="F2491" i="7"/>
  <c r="I2494" i="13"/>
  <c r="F2491" i="4"/>
  <c r="F2482" i="13"/>
  <c r="N2482" i="13" s="1"/>
  <c r="F2492" i="3"/>
  <c r="E2492" i="13"/>
  <c r="F2491" i="10"/>
  <c r="L2494" i="13"/>
  <c r="F2492" i="6" l="1"/>
  <c r="H2486" i="13"/>
  <c r="N2486" i="13" s="1"/>
  <c r="F2492" i="7"/>
  <c r="I2490" i="13"/>
  <c r="N2490" i="13" s="1"/>
  <c r="F2492" i="9"/>
  <c r="K2489" i="13"/>
  <c r="N2489" i="13" s="1"/>
  <c r="F2492" i="5"/>
  <c r="G2495" i="13"/>
  <c r="F2493" i="3"/>
  <c r="E2495" i="13"/>
  <c r="F2492" i="8"/>
  <c r="J2494" i="13"/>
  <c r="N2494" i="13" s="1"/>
  <c r="F2492" i="10"/>
  <c r="L2488" i="13"/>
  <c r="N2488" i="13" s="1"/>
  <c r="F2492" i="4"/>
  <c r="F2492" i="13"/>
  <c r="N2492" i="13" s="1"/>
  <c r="F2492" i="11"/>
  <c r="M2495" i="13"/>
  <c r="F2493" i="12"/>
  <c r="D2496" i="13"/>
  <c r="F2493" i="11" l="1"/>
  <c r="M2508" i="13"/>
  <c r="F2494" i="3"/>
  <c r="E2498" i="13"/>
  <c r="F2493" i="4"/>
  <c r="F2498" i="13"/>
  <c r="F2493" i="10"/>
  <c r="L2496" i="13"/>
  <c r="F2493" i="9"/>
  <c r="K2496" i="13"/>
  <c r="F2493" i="8"/>
  <c r="J2505" i="13"/>
  <c r="N2495" i="13"/>
  <c r="F2493" i="7"/>
  <c r="I2505" i="13"/>
  <c r="F2494" i="12"/>
  <c r="D2503" i="13"/>
  <c r="F2493" i="6"/>
  <c r="H2504" i="13"/>
  <c r="F2493" i="5"/>
  <c r="G2501" i="13"/>
  <c r="F2494" i="7" l="1"/>
  <c r="I2510" i="13"/>
  <c r="F2494" i="10"/>
  <c r="L2506" i="13"/>
  <c r="F2494" i="4"/>
  <c r="F2501" i="13"/>
  <c r="F2494" i="8"/>
  <c r="J2503" i="13"/>
  <c r="F2494" i="5"/>
  <c r="G2500" i="13"/>
  <c r="F2495" i="3"/>
  <c r="E2502" i="13"/>
  <c r="F2494" i="6"/>
  <c r="H2502" i="13"/>
  <c r="F2494" i="9"/>
  <c r="K2501" i="13"/>
  <c r="F2495" i="12"/>
  <c r="D2498" i="13"/>
  <c r="F2494" i="11"/>
  <c r="M2510" i="13"/>
  <c r="F2495" i="11" l="1"/>
  <c r="M2505" i="13"/>
  <c r="F2495" i="9"/>
  <c r="K2500" i="13"/>
  <c r="F2495" i="8"/>
  <c r="J2496" i="13"/>
  <c r="F2495" i="6"/>
  <c r="H2497" i="13"/>
  <c r="F2495" i="4"/>
  <c r="F2497" i="13"/>
  <c r="F2496" i="3"/>
  <c r="E2501" i="13"/>
  <c r="F2495" i="10"/>
  <c r="L2499" i="13"/>
  <c r="F2496" i="12"/>
  <c r="D2499" i="13"/>
  <c r="F2495" i="5"/>
  <c r="G2498" i="13"/>
  <c r="F2495" i="7"/>
  <c r="I2506" i="13"/>
  <c r="F2496" i="6" l="1"/>
  <c r="H2498" i="13"/>
  <c r="F2497" i="12"/>
  <c r="D2500" i="13"/>
  <c r="F2496" i="10"/>
  <c r="L2497" i="13"/>
  <c r="F2496" i="8"/>
  <c r="J2497" i="13"/>
  <c r="F2496" i="7"/>
  <c r="I2498" i="13"/>
  <c r="F2497" i="3"/>
  <c r="E2496" i="13"/>
  <c r="F2496" i="9"/>
  <c r="K2507" i="13"/>
  <c r="F2496" i="5"/>
  <c r="G2504" i="13"/>
  <c r="F2496" i="4"/>
  <c r="F2500" i="13"/>
  <c r="F2496" i="11"/>
  <c r="M2509" i="13"/>
  <c r="F2497" i="5" l="1"/>
  <c r="G2497" i="13"/>
  <c r="F2497" i="8"/>
  <c r="J2498" i="13"/>
  <c r="F2497" i="9"/>
  <c r="K2499" i="13"/>
  <c r="F2497" i="10"/>
  <c r="L2502" i="13"/>
  <c r="F2497" i="11"/>
  <c r="M2503" i="13"/>
  <c r="F2498" i="3"/>
  <c r="E2508" i="13"/>
  <c r="F2498" i="12"/>
  <c r="D2501" i="13"/>
  <c r="F2497" i="7"/>
  <c r="I2496" i="13"/>
  <c r="F2497" i="6"/>
  <c r="H2496" i="13"/>
  <c r="F2497" i="4"/>
  <c r="F2502" i="13"/>
  <c r="F2498" i="10" l="1"/>
  <c r="L2507" i="13"/>
  <c r="F2498" i="9"/>
  <c r="K2503" i="13"/>
  <c r="F2498" i="4"/>
  <c r="F2504" i="13"/>
  <c r="F2499" i="3"/>
  <c r="E2504" i="13"/>
  <c r="F2498" i="6"/>
  <c r="H2499" i="13"/>
  <c r="F2498" i="8"/>
  <c r="J2506" i="13"/>
  <c r="F2498" i="7"/>
  <c r="I2497" i="13"/>
  <c r="F2498" i="11"/>
  <c r="M2497" i="13"/>
  <c r="F2498" i="5"/>
  <c r="G2496" i="13"/>
  <c r="F2499" i="12"/>
  <c r="D2510" i="13"/>
  <c r="F2499" i="7" l="1"/>
  <c r="I2503" i="13"/>
  <c r="F2499" i="4"/>
  <c r="F2507" i="13"/>
  <c r="F2500" i="3"/>
  <c r="E2500" i="13"/>
  <c r="F2499" i="11"/>
  <c r="M2499" i="13"/>
  <c r="F2500" i="12"/>
  <c r="D2508" i="13"/>
  <c r="F2499" i="8"/>
  <c r="J2499" i="13"/>
  <c r="F2499" i="9"/>
  <c r="K2497" i="13"/>
  <c r="F2499" i="5"/>
  <c r="G2502" i="13"/>
  <c r="F2499" i="6"/>
  <c r="H2508" i="13"/>
  <c r="F2499" i="10"/>
  <c r="L2505" i="13"/>
  <c r="F2500" i="5" l="1"/>
  <c r="G2507" i="13"/>
  <c r="F2500" i="11"/>
  <c r="M2498" i="13"/>
  <c r="F2500" i="9"/>
  <c r="K2505" i="13"/>
  <c r="F2501" i="3"/>
  <c r="E2497" i="13"/>
  <c r="F2500" i="10"/>
  <c r="L2504" i="13"/>
  <c r="F2500" i="8"/>
  <c r="J2500" i="13"/>
  <c r="F2500" i="4"/>
  <c r="F2508" i="13"/>
  <c r="F2500" i="6"/>
  <c r="H2505" i="13"/>
  <c r="F2501" i="12"/>
  <c r="D2504" i="13"/>
  <c r="F2500" i="7"/>
  <c r="I2499" i="13"/>
  <c r="F2502" i="3" l="1"/>
  <c r="E2499" i="13"/>
  <c r="F2501" i="7"/>
  <c r="I2500" i="13"/>
  <c r="F2501" i="4"/>
  <c r="F2509" i="13"/>
  <c r="F2501" i="9"/>
  <c r="K2502" i="13"/>
  <c r="F2502" i="12"/>
  <c r="D2497" i="13"/>
  <c r="N2497" i="13" s="1"/>
  <c r="F2501" i="8"/>
  <c r="J2510" i="13"/>
  <c r="F2501" i="11"/>
  <c r="M2502" i="13"/>
  <c r="F2501" i="6"/>
  <c r="H2506" i="13"/>
  <c r="F2501" i="10"/>
  <c r="L2500" i="13"/>
  <c r="F2501" i="5"/>
  <c r="G2499" i="13"/>
  <c r="F2502" i="4" l="1"/>
  <c r="F2506" i="13"/>
  <c r="F2502" i="9"/>
  <c r="K2506" i="13"/>
  <c r="F2502" i="7"/>
  <c r="I2504" i="13"/>
  <c r="F2502" i="8"/>
  <c r="J2509" i="13"/>
  <c r="F2503" i="12"/>
  <c r="D2507" i="13"/>
  <c r="F2502" i="6"/>
  <c r="H2501" i="13"/>
  <c r="F2503" i="3"/>
  <c r="E2509" i="13"/>
  <c r="F2502" i="11"/>
  <c r="M2496" i="13"/>
  <c r="F2502" i="5"/>
  <c r="G2509" i="13"/>
  <c r="F2502" i="10"/>
  <c r="L2503" i="13"/>
  <c r="F2503" i="8" l="1"/>
  <c r="J2507" i="13"/>
  <c r="F2503" i="7"/>
  <c r="I2509" i="13"/>
  <c r="F2503" i="10"/>
  <c r="L2501" i="13"/>
  <c r="F2503" i="6"/>
  <c r="H2503" i="13"/>
  <c r="F2503" i="9"/>
  <c r="K2509" i="13"/>
  <c r="F2504" i="12"/>
  <c r="D2509" i="13"/>
  <c r="F2503" i="11"/>
  <c r="M2500" i="13"/>
  <c r="F2504" i="3"/>
  <c r="E2507" i="13"/>
  <c r="F2503" i="5"/>
  <c r="G2506" i="13"/>
  <c r="F2503" i="4"/>
  <c r="F2499" i="13"/>
  <c r="N2499" i="13" s="1"/>
  <c r="F2504" i="10" l="1"/>
  <c r="L2509" i="13"/>
  <c r="F2504" i="7"/>
  <c r="I2507" i="13"/>
  <c r="F2504" i="5"/>
  <c r="G2508" i="13"/>
  <c r="F2504" i="9"/>
  <c r="K2504" i="13"/>
  <c r="F2504" i="11"/>
  <c r="M2506" i="13"/>
  <c r="F2504" i="4"/>
  <c r="F2505" i="13"/>
  <c r="F2505" i="12"/>
  <c r="D2502" i="13"/>
  <c r="F2505" i="3"/>
  <c r="E2503" i="13"/>
  <c r="F2504" i="6"/>
  <c r="H2510" i="13"/>
  <c r="F2504" i="8"/>
  <c r="J2502" i="13"/>
  <c r="F2506" i="12" l="1"/>
  <c r="D2506" i="13"/>
  <c r="F2505" i="5"/>
  <c r="G2503" i="13"/>
  <c r="N2503" i="13" s="1"/>
  <c r="F2505" i="8"/>
  <c r="J2504" i="13"/>
  <c r="F2505" i="4"/>
  <c r="F2503" i="13"/>
  <c r="F2505" i="7"/>
  <c r="I2501" i="13"/>
  <c r="F2505" i="6"/>
  <c r="H2507" i="13"/>
  <c r="F2505" i="11"/>
  <c r="M2504" i="13"/>
  <c r="F2505" i="10"/>
  <c r="L2510" i="13"/>
  <c r="F2506" i="3"/>
  <c r="E2506" i="13"/>
  <c r="F2505" i="9"/>
  <c r="K2508" i="13"/>
  <c r="N2504" i="13" l="1"/>
  <c r="F2506" i="8"/>
  <c r="J2501" i="13"/>
  <c r="F2506" i="6"/>
  <c r="H2500" i="13"/>
  <c r="N2500" i="13" s="1"/>
  <c r="F2507" i="3"/>
  <c r="E2505" i="13"/>
  <c r="F2506" i="5"/>
  <c r="G2505" i="13"/>
  <c r="N2506" i="13"/>
  <c r="F2506" i="9"/>
  <c r="K2498" i="13"/>
  <c r="F2506" i="7"/>
  <c r="I2502" i="13"/>
  <c r="N2502" i="13" s="1"/>
  <c r="F2507" i="12"/>
  <c r="D2505" i="13"/>
  <c r="F2506" i="4"/>
  <c r="F2496" i="13"/>
  <c r="N2496" i="13" s="1"/>
  <c r="F2506" i="11"/>
  <c r="M2507" i="13"/>
  <c r="N2507" i="13" s="1"/>
  <c r="F2506" i="10"/>
  <c r="L2498" i="13"/>
  <c r="F2507" i="10" l="1"/>
  <c r="L2508" i="13"/>
  <c r="F2507" i="7"/>
  <c r="I2508" i="13"/>
  <c r="F2508" i="3"/>
  <c r="E2510" i="13"/>
  <c r="N2498" i="13"/>
  <c r="F2507" i="11"/>
  <c r="M2501" i="13"/>
  <c r="N2501" i="13" s="1"/>
  <c r="F2507" i="9"/>
  <c r="K2510" i="13"/>
  <c r="F2507" i="6"/>
  <c r="H2509" i="13"/>
  <c r="N2509" i="13" s="1"/>
  <c r="F2507" i="4"/>
  <c r="F2510" i="13"/>
  <c r="F2507" i="8"/>
  <c r="J2508" i="13"/>
  <c r="N2505" i="13"/>
  <c r="F2508" i="12"/>
  <c r="D2520" i="13"/>
  <c r="F2507" i="5"/>
  <c r="G2510" i="13"/>
  <c r="N2510" i="13" l="1"/>
  <c r="F2508" i="8"/>
  <c r="J2515" i="13"/>
  <c r="F2508" i="11"/>
  <c r="M2525" i="13"/>
  <c r="F2508" i="4"/>
  <c r="F2511" i="13"/>
  <c r="F2508" i="5"/>
  <c r="G2511" i="13"/>
  <c r="F2509" i="3"/>
  <c r="E2511" i="13"/>
  <c r="F2508" i="6"/>
  <c r="H2521" i="13"/>
  <c r="F2508" i="7"/>
  <c r="I2515" i="13"/>
  <c r="F2508" i="9"/>
  <c r="K2515" i="13"/>
  <c r="N2508" i="13"/>
  <c r="F2509" i="12"/>
  <c r="D2519" i="13"/>
  <c r="F2508" i="10"/>
  <c r="L2522" i="13"/>
  <c r="F2509" i="4" l="1"/>
  <c r="F2516" i="13"/>
  <c r="F2509" i="5"/>
  <c r="G2513" i="13"/>
  <c r="F2509" i="7"/>
  <c r="I2524" i="13"/>
  <c r="F2509" i="10"/>
  <c r="L2516" i="13"/>
  <c r="F2509" i="6"/>
  <c r="H2520" i="13"/>
  <c r="F2510" i="12"/>
  <c r="D2512" i="13"/>
  <c r="F2509" i="11"/>
  <c r="M2523" i="13"/>
  <c r="F2510" i="3"/>
  <c r="E2516" i="13"/>
  <c r="F2509" i="8"/>
  <c r="J2517" i="13"/>
  <c r="F2509" i="9"/>
  <c r="K2512" i="13"/>
  <c r="F2510" i="10" l="1"/>
  <c r="L2519" i="13"/>
  <c r="F2510" i="7"/>
  <c r="I2517" i="13"/>
  <c r="F2511" i="12"/>
  <c r="D2511" i="13"/>
  <c r="F2511" i="3"/>
  <c r="E2520" i="13"/>
  <c r="F2510" i="11"/>
  <c r="M2512" i="13"/>
  <c r="F2510" i="5"/>
  <c r="G2516" i="13"/>
  <c r="F2510" i="9"/>
  <c r="K2518" i="13"/>
  <c r="F2510" i="8"/>
  <c r="J2524" i="13"/>
  <c r="F2510" i="6"/>
  <c r="H2511" i="13"/>
  <c r="F2510" i="4"/>
  <c r="F2514" i="13"/>
  <c r="F2511" i="9" l="1"/>
  <c r="K2513" i="13"/>
  <c r="F2512" i="12"/>
  <c r="D2513" i="13"/>
  <c r="F2511" i="8"/>
  <c r="J2512" i="13"/>
  <c r="F2512" i="3"/>
  <c r="E2514" i="13"/>
  <c r="F2511" i="4"/>
  <c r="F2513" i="13"/>
  <c r="F2511" i="5"/>
  <c r="G2514" i="13"/>
  <c r="F2511" i="7"/>
  <c r="I2518" i="13"/>
  <c r="F2511" i="6"/>
  <c r="H2514" i="13"/>
  <c r="F2511" i="11"/>
  <c r="M2511" i="13"/>
  <c r="F2511" i="10"/>
  <c r="L2515" i="13"/>
  <c r="F2513" i="3" l="1"/>
  <c r="E2512" i="13"/>
  <c r="F2512" i="7"/>
  <c r="I2512" i="13"/>
  <c r="F2512" i="8"/>
  <c r="J2522" i="13"/>
  <c r="F2512" i="6"/>
  <c r="H2517" i="13"/>
  <c r="F2512" i="10"/>
  <c r="L2517" i="13"/>
  <c r="F2512" i="5"/>
  <c r="G2519" i="13"/>
  <c r="F2513" i="12"/>
  <c r="D2514" i="13"/>
  <c r="F2512" i="11"/>
  <c r="M2521" i="13"/>
  <c r="F2512" i="4"/>
  <c r="F2518" i="13"/>
  <c r="F2512" i="9"/>
  <c r="K2522" i="13"/>
  <c r="F2513" i="11" l="1"/>
  <c r="M2513" i="13"/>
  <c r="F2513" i="6"/>
  <c r="H2516" i="13"/>
  <c r="F2514" i="12"/>
  <c r="D2523" i="13"/>
  <c r="F2513" i="8"/>
  <c r="J2518" i="13"/>
  <c r="F2513" i="5"/>
  <c r="G2512" i="13"/>
  <c r="F2513" i="7"/>
  <c r="I2514" i="13"/>
  <c r="F2513" i="10"/>
  <c r="L2512" i="13"/>
  <c r="F2513" i="9"/>
  <c r="K2511" i="13"/>
  <c r="F2513" i="4"/>
  <c r="F2521" i="13"/>
  <c r="F2514" i="3"/>
  <c r="E2515" i="13"/>
  <c r="F2514" i="4" l="1"/>
  <c r="F2512" i="13"/>
  <c r="F2514" i="5"/>
  <c r="G2520" i="13"/>
  <c r="F2514" i="8"/>
  <c r="J2523" i="13"/>
  <c r="F2514" i="10"/>
  <c r="L2514" i="13"/>
  <c r="F2515" i="12"/>
  <c r="D2517" i="13"/>
  <c r="F2514" i="6"/>
  <c r="H2523" i="13"/>
  <c r="F2515" i="3"/>
  <c r="E2513" i="13"/>
  <c r="F2514" i="7"/>
  <c r="I2513" i="13"/>
  <c r="F2514" i="9"/>
  <c r="K2517" i="13"/>
  <c r="F2514" i="11"/>
  <c r="M2518" i="13"/>
  <c r="F2515" i="8" l="1"/>
  <c r="J2514" i="13"/>
  <c r="F2515" i="6"/>
  <c r="H2518" i="13"/>
  <c r="F2515" i="5"/>
  <c r="G2515" i="13"/>
  <c r="F2516" i="3"/>
  <c r="E2519" i="13"/>
  <c r="F2515" i="9"/>
  <c r="K2514" i="13"/>
  <c r="F2515" i="11"/>
  <c r="M2520" i="13"/>
  <c r="F2516" i="12"/>
  <c r="D2516" i="13"/>
  <c r="F2515" i="4"/>
  <c r="F2515" i="13"/>
  <c r="F2515" i="7"/>
  <c r="I2523" i="13"/>
  <c r="F2515" i="10"/>
  <c r="L2513" i="13"/>
  <c r="F2517" i="12" l="1"/>
  <c r="D2524" i="13"/>
  <c r="F2516" i="5"/>
  <c r="G2518" i="13"/>
  <c r="F2516" i="10"/>
  <c r="L2518" i="13"/>
  <c r="F2516" i="11"/>
  <c r="M2519" i="13"/>
  <c r="F2516" i="7"/>
  <c r="I2525" i="13"/>
  <c r="F2516" i="6"/>
  <c r="H2525" i="13"/>
  <c r="F2516" i="4"/>
  <c r="F2517" i="13"/>
  <c r="F2516" i="8"/>
  <c r="J2511" i="13"/>
  <c r="F2516" i="9"/>
  <c r="K2519" i="13"/>
  <c r="F2517" i="3"/>
  <c r="E2521" i="13"/>
  <c r="F2517" i="11" l="1"/>
  <c r="M2516" i="13"/>
  <c r="F2518" i="3"/>
  <c r="E2522" i="13"/>
  <c r="F2517" i="4"/>
  <c r="F2519" i="13"/>
  <c r="F2517" i="10"/>
  <c r="L2511" i="13"/>
  <c r="F2517" i="9"/>
  <c r="K2521" i="13"/>
  <c r="F2517" i="6"/>
  <c r="H2513" i="13"/>
  <c r="N2513" i="13" s="1"/>
  <c r="F2517" i="5"/>
  <c r="G2517" i="13"/>
  <c r="F2517" i="8"/>
  <c r="J2513" i="13"/>
  <c r="F2517" i="7"/>
  <c r="I2522" i="13"/>
  <c r="F2518" i="12"/>
  <c r="D2515" i="13"/>
  <c r="F2518" i="7" l="1"/>
  <c r="I2521" i="13"/>
  <c r="F2518" i="8"/>
  <c r="J2516" i="13"/>
  <c r="F2518" i="10"/>
  <c r="L2521" i="13"/>
  <c r="F2518" i="5"/>
  <c r="G2522" i="13"/>
  <c r="F2518" i="4"/>
  <c r="F2520" i="13"/>
  <c r="F2518" i="6"/>
  <c r="H2515" i="13"/>
  <c r="F2519" i="3"/>
  <c r="E2523" i="13"/>
  <c r="F2519" i="12"/>
  <c r="D2522" i="13"/>
  <c r="F2518" i="9"/>
  <c r="K2516" i="13"/>
  <c r="F2518" i="11"/>
  <c r="M2524" i="13"/>
  <c r="F2520" i="3" l="1"/>
  <c r="E2517" i="13"/>
  <c r="F2519" i="11"/>
  <c r="M2517" i="13"/>
  <c r="F2519" i="6"/>
  <c r="H2519" i="13"/>
  <c r="F2519" i="10"/>
  <c r="L2520" i="13"/>
  <c r="F2519" i="9"/>
  <c r="K2523" i="13"/>
  <c r="F2519" i="4"/>
  <c r="F2522" i="13"/>
  <c r="F2519" i="8"/>
  <c r="J2519" i="13"/>
  <c r="F2520" i="12"/>
  <c r="D2525" i="13"/>
  <c r="F2519" i="5"/>
  <c r="G2521" i="13"/>
  <c r="F2519" i="7"/>
  <c r="I2511" i="13"/>
  <c r="N2511" i="13" s="1"/>
  <c r="F2520" i="6" l="1"/>
  <c r="H2524" i="13"/>
  <c r="F2520" i="4"/>
  <c r="F2525" i="13"/>
  <c r="F2520" i="11"/>
  <c r="M2515" i="13"/>
  <c r="N2515" i="13" s="1"/>
  <c r="F2520" i="7"/>
  <c r="I2516" i="13"/>
  <c r="N2516" i="13" s="1"/>
  <c r="N2517" i="13"/>
  <c r="F2520" i="9"/>
  <c r="K2520" i="13"/>
  <c r="F2521" i="12"/>
  <c r="D2521" i="13"/>
  <c r="F2521" i="3"/>
  <c r="E2518" i="13"/>
  <c r="F2520" i="8"/>
  <c r="J2525" i="13"/>
  <c r="F2520" i="5"/>
  <c r="G2524" i="13"/>
  <c r="F2520" i="10"/>
  <c r="L2523" i="13"/>
  <c r="F2522" i="12" l="1"/>
  <c r="D2518" i="13"/>
  <c r="N2518" i="13" s="1"/>
  <c r="F2521" i="11"/>
  <c r="M2514" i="13"/>
  <c r="N2514" i="13" s="1"/>
  <c r="F2521" i="10"/>
  <c r="L2524" i="13"/>
  <c r="F2521" i="5"/>
  <c r="G2523" i="13"/>
  <c r="F2521" i="9"/>
  <c r="K2524" i="13"/>
  <c r="F2521" i="4"/>
  <c r="F2524" i="13"/>
  <c r="F2521" i="8"/>
  <c r="J2520" i="13"/>
  <c r="F2521" i="6"/>
  <c r="H2522" i="13"/>
  <c r="F2522" i="3"/>
  <c r="E2525" i="13"/>
  <c r="F2521" i="7"/>
  <c r="I2519" i="13"/>
  <c r="N2519" i="13" s="1"/>
  <c r="F2522" i="6" l="1"/>
  <c r="H2512" i="13"/>
  <c r="N2512" i="13" s="1"/>
  <c r="F2522" i="5"/>
  <c r="G2525" i="13"/>
  <c r="N2525" i="13" s="1"/>
  <c r="F2522" i="8"/>
  <c r="J2521" i="13"/>
  <c r="N2521" i="13" s="1"/>
  <c r="F2522" i="10"/>
  <c r="L2525" i="13"/>
  <c r="F2522" i="7"/>
  <c r="I2520" i="13"/>
  <c r="N2520" i="13" s="1"/>
  <c r="F2522" i="4"/>
  <c r="F2523" i="13"/>
  <c r="N2523" i="13" s="1"/>
  <c r="F2522" i="11"/>
  <c r="M2522" i="13"/>
  <c r="N2522" i="13" s="1"/>
  <c r="F2523" i="3"/>
  <c r="E2524" i="13"/>
  <c r="N2524" i="13" s="1"/>
  <c r="F2522" i="9"/>
  <c r="K2525" i="13"/>
  <c r="F2523" i="12"/>
  <c r="D2527" i="13"/>
  <c r="F2524" i="3" l="1"/>
  <c r="E2527" i="13"/>
  <c r="F2523" i="10"/>
  <c r="L2528" i="13"/>
  <c r="F2523" i="11"/>
  <c r="M2536" i="13"/>
  <c r="F2523" i="8"/>
  <c r="J2538" i="13"/>
  <c r="F2524" i="12"/>
  <c r="D2531" i="13"/>
  <c r="F2523" i="4"/>
  <c r="F2532" i="13"/>
  <c r="F2523" i="5"/>
  <c r="G2527" i="13"/>
  <c r="F2523" i="9"/>
  <c r="K2530" i="13"/>
  <c r="F2523" i="7"/>
  <c r="I2538" i="13"/>
  <c r="F2523" i="6"/>
  <c r="H2529" i="13"/>
  <c r="F2524" i="7" l="1"/>
  <c r="I2526" i="13"/>
  <c r="F2524" i="9"/>
  <c r="K2538" i="13"/>
  <c r="F2524" i="8"/>
  <c r="J2526" i="13"/>
  <c r="F2524" i="5"/>
  <c r="G2528" i="13"/>
  <c r="F2524" i="11"/>
  <c r="M2537" i="13"/>
  <c r="F2524" i="4"/>
  <c r="F2535" i="13"/>
  <c r="F2524" i="10"/>
  <c r="L2530" i="13"/>
  <c r="F2524" i="6"/>
  <c r="H2526" i="13"/>
  <c r="F2525" i="12"/>
  <c r="D2530" i="13"/>
  <c r="F2525" i="3"/>
  <c r="E2532" i="13"/>
  <c r="F2525" i="6" l="1"/>
  <c r="H2536" i="13"/>
  <c r="F2525" i="5"/>
  <c r="G2533" i="13"/>
  <c r="F2525" i="10"/>
  <c r="L2533" i="13"/>
  <c r="F2525" i="8"/>
  <c r="J2530" i="13"/>
  <c r="F2525" i="4"/>
  <c r="F2534" i="13"/>
  <c r="F2525" i="9"/>
  <c r="K2528" i="13"/>
  <c r="F2526" i="3"/>
  <c r="E2529" i="13"/>
  <c r="F2525" i="11"/>
  <c r="M2526" i="13"/>
  <c r="F2525" i="7"/>
  <c r="I2540" i="13"/>
  <c r="F2526" i="12"/>
  <c r="D2529" i="13"/>
  <c r="F2526" i="8" l="1"/>
  <c r="J2528" i="13"/>
  <c r="F2527" i="3"/>
  <c r="E2528" i="13"/>
  <c r="F2526" i="10"/>
  <c r="L2529" i="13"/>
  <c r="F2526" i="9"/>
  <c r="K2529" i="13"/>
  <c r="F2526" i="5"/>
  <c r="G2526" i="13"/>
  <c r="F2527" i="12"/>
  <c r="D2526" i="13"/>
  <c r="F2526" i="7"/>
  <c r="I2531" i="13"/>
  <c r="F2526" i="4"/>
  <c r="F2527" i="13"/>
  <c r="F2526" i="11"/>
  <c r="M2529" i="13"/>
  <c r="F2526" i="6"/>
  <c r="H2527" i="13"/>
  <c r="F2527" i="9" l="1"/>
  <c r="K2532" i="13"/>
  <c r="F2527" i="10"/>
  <c r="L2526" i="13"/>
  <c r="F2527" i="4"/>
  <c r="F2526" i="13"/>
  <c r="F2527" i="6"/>
  <c r="H2530" i="13"/>
  <c r="F2528" i="12"/>
  <c r="D2537" i="13"/>
  <c r="F2527" i="7"/>
  <c r="I2527" i="13"/>
  <c r="F2528" i="3"/>
  <c r="E2526" i="13"/>
  <c r="F2527" i="11"/>
  <c r="M2527" i="13"/>
  <c r="F2527" i="5"/>
  <c r="G2532" i="13"/>
  <c r="F2527" i="8"/>
  <c r="J2534" i="13"/>
  <c r="F2528" i="11" l="1"/>
  <c r="M2535" i="13"/>
  <c r="F2528" i="6"/>
  <c r="H2537" i="13"/>
  <c r="F2529" i="3"/>
  <c r="E2531" i="13"/>
  <c r="F2528" i="4"/>
  <c r="F2528" i="13"/>
  <c r="F2528" i="7"/>
  <c r="I2528" i="13"/>
  <c r="F2528" i="10"/>
  <c r="L2531" i="13"/>
  <c r="F2528" i="8"/>
  <c r="J2535" i="13"/>
  <c r="F2529" i="12"/>
  <c r="D2528" i="13"/>
  <c r="F2528" i="5"/>
  <c r="G2535" i="13"/>
  <c r="F2528" i="9"/>
  <c r="K2539" i="13"/>
  <c r="F2530" i="3" l="1"/>
  <c r="E2534" i="13"/>
  <c r="F2529" i="9"/>
  <c r="K2540" i="13"/>
  <c r="F2529" i="10"/>
  <c r="L2534" i="13"/>
  <c r="F2529" i="6"/>
  <c r="H2531" i="13"/>
  <c r="F2529" i="7"/>
  <c r="I2530" i="13"/>
  <c r="F2529" i="11"/>
  <c r="M2534" i="13"/>
  <c r="F2529" i="8"/>
  <c r="J2540" i="13"/>
  <c r="F2530" i="12"/>
  <c r="D2533" i="13"/>
  <c r="F2529" i="5"/>
  <c r="G2536" i="13"/>
  <c r="F2529" i="4"/>
  <c r="F2537" i="13"/>
  <c r="F2530" i="6" l="1"/>
  <c r="H2532" i="13"/>
  <c r="F2530" i="10"/>
  <c r="L2539" i="13"/>
  <c r="F2530" i="4"/>
  <c r="F2530" i="13"/>
  <c r="F2530" i="9"/>
  <c r="K2535" i="13"/>
  <c r="F2530" i="8"/>
  <c r="J2527" i="13"/>
  <c r="F2530" i="11"/>
  <c r="M2539" i="13"/>
  <c r="F2530" i="7"/>
  <c r="I2535" i="13"/>
  <c r="F2531" i="3"/>
  <c r="E2533" i="13"/>
  <c r="F2530" i="5"/>
  <c r="G2534" i="13"/>
  <c r="F2531" i="12"/>
  <c r="D2532" i="13"/>
  <c r="F2531" i="5" l="1"/>
  <c r="G2529" i="13"/>
  <c r="F2532" i="3"/>
  <c r="E2535" i="13"/>
  <c r="F2531" i="9"/>
  <c r="K2531" i="13"/>
  <c r="F2531" i="7"/>
  <c r="I2536" i="13"/>
  <c r="F2531" i="4"/>
  <c r="F2533" i="13"/>
  <c r="F2531" i="11"/>
  <c r="M2533" i="13"/>
  <c r="F2531" i="10"/>
  <c r="L2532" i="13"/>
  <c r="F2532" i="12"/>
  <c r="D2539" i="13"/>
  <c r="F2531" i="8"/>
  <c r="J2533" i="13"/>
  <c r="F2531" i="6"/>
  <c r="H2539" i="13"/>
  <c r="F2532" i="9" l="1"/>
  <c r="K2534" i="13"/>
  <c r="F2533" i="3"/>
  <c r="E2530" i="13"/>
  <c r="F2532" i="10"/>
  <c r="L2540" i="13"/>
  <c r="F2532" i="6"/>
  <c r="H2533" i="13"/>
  <c r="F2532" i="8"/>
  <c r="J2531" i="13"/>
  <c r="F2532" i="11"/>
  <c r="M2540" i="13"/>
  <c r="F2532" i="5"/>
  <c r="G2530" i="13"/>
  <c r="F2532" i="4"/>
  <c r="F2529" i="13"/>
  <c r="F2533" i="12"/>
  <c r="D2538" i="13"/>
  <c r="F2532" i="7"/>
  <c r="I2529" i="13"/>
  <c r="F2533" i="4" l="1"/>
  <c r="F2536" i="13"/>
  <c r="F2533" i="6"/>
  <c r="H2535" i="13"/>
  <c r="F2533" i="5"/>
  <c r="G2537" i="13"/>
  <c r="F2533" i="10"/>
  <c r="L2538" i="13"/>
  <c r="F2533" i="7"/>
  <c r="I2537" i="13"/>
  <c r="F2533" i="11"/>
  <c r="M2531" i="13"/>
  <c r="F2534" i="3"/>
  <c r="E2537" i="13"/>
  <c r="F2533" i="8"/>
  <c r="J2536" i="13"/>
  <c r="F2533" i="9"/>
  <c r="K2536" i="13"/>
  <c r="F2534" i="12"/>
  <c r="D2536" i="13"/>
  <c r="F2535" i="3" l="1"/>
  <c r="E2536" i="13"/>
  <c r="N2536" i="13" s="1"/>
  <c r="F2534" i="10"/>
  <c r="L2536" i="13"/>
  <c r="F2534" i="11"/>
  <c r="M2532" i="13"/>
  <c r="F2534" i="5"/>
  <c r="G2531" i="13"/>
  <c r="F2534" i="6"/>
  <c r="H2528" i="13"/>
  <c r="F2534" i="9"/>
  <c r="K2533" i="13"/>
  <c r="F2534" i="8"/>
  <c r="J2529" i="13"/>
  <c r="N2529" i="13" s="1"/>
  <c r="F2535" i="12"/>
  <c r="D2534" i="13"/>
  <c r="F2534" i="7"/>
  <c r="I2534" i="13"/>
  <c r="F2534" i="4"/>
  <c r="F2538" i="13"/>
  <c r="F2535" i="5" l="1"/>
  <c r="G2539" i="13"/>
  <c r="F2535" i="8"/>
  <c r="J2537" i="13"/>
  <c r="F2535" i="11"/>
  <c r="M2530" i="13"/>
  <c r="N2530" i="13" s="1"/>
  <c r="F2535" i="4"/>
  <c r="F2531" i="13"/>
  <c r="N2531" i="13" s="1"/>
  <c r="F2535" i="9"/>
  <c r="K2526" i="13"/>
  <c r="N2526" i="13" s="1"/>
  <c r="F2535" i="10"/>
  <c r="L2537" i="13"/>
  <c r="F2535" i="7"/>
  <c r="I2539" i="13"/>
  <c r="F2535" i="6"/>
  <c r="H2540" i="13"/>
  <c r="F2536" i="3"/>
  <c r="E2539" i="13"/>
  <c r="F2536" i="12"/>
  <c r="D2540" i="13"/>
  <c r="F2536" i="10" l="1"/>
  <c r="L2527" i="13"/>
  <c r="F2537" i="3"/>
  <c r="E2538" i="13"/>
  <c r="F2536" i="6"/>
  <c r="H2534" i="13"/>
  <c r="N2534" i="13" s="1"/>
  <c r="F2536" i="4"/>
  <c r="F2539" i="13"/>
  <c r="N2539" i="13" s="1"/>
  <c r="F2537" i="12"/>
  <c r="D2535" i="13"/>
  <c r="F2536" i="7"/>
  <c r="I2533" i="13"/>
  <c r="N2533" i="13" s="1"/>
  <c r="F2536" i="11"/>
  <c r="M2528" i="13"/>
  <c r="N2528" i="13" s="1"/>
  <c r="F2536" i="8"/>
  <c r="J2539" i="13"/>
  <c r="F2536" i="9"/>
  <c r="K2537" i="13"/>
  <c r="N2537" i="13" s="1"/>
  <c r="F2536" i="5"/>
  <c r="G2540" i="13"/>
  <c r="F2537" i="4" l="1"/>
  <c r="F2540" i="13"/>
  <c r="F2537" i="5"/>
  <c r="G2538" i="13"/>
  <c r="N2538" i="13" s="1"/>
  <c r="F2537" i="11"/>
  <c r="M2538" i="13"/>
  <c r="F2537" i="6"/>
  <c r="H2538" i="13"/>
  <c r="F2537" i="9"/>
  <c r="K2527" i="13"/>
  <c r="N2527" i="13" s="1"/>
  <c r="F2537" i="7"/>
  <c r="I2532" i="13"/>
  <c r="N2532" i="13" s="1"/>
  <c r="F2538" i="3"/>
  <c r="E2540" i="13"/>
  <c r="N2540" i="13" s="1"/>
  <c r="F2537" i="8"/>
  <c r="J2532" i="13"/>
  <c r="F2538" i="12"/>
  <c r="D2554" i="13"/>
  <c r="F2537" i="10"/>
  <c r="L2535" i="13"/>
  <c r="N2535" i="13" s="1"/>
  <c r="F2538" i="6" l="1"/>
  <c r="H2551" i="13"/>
  <c r="F2539" i="3"/>
  <c r="E2550" i="13"/>
  <c r="F2538" i="11"/>
  <c r="M2551" i="13"/>
  <c r="F2538" i="7"/>
  <c r="I2549" i="13"/>
  <c r="F2538" i="5"/>
  <c r="G2550" i="13"/>
  <c r="F2539" i="12"/>
  <c r="D2553" i="13"/>
  <c r="F2538" i="10"/>
  <c r="L2542" i="13"/>
  <c r="F2538" i="9"/>
  <c r="K2544" i="13"/>
  <c r="F2538" i="8"/>
  <c r="J2543" i="13"/>
  <c r="F2538" i="4"/>
  <c r="F2550" i="13"/>
  <c r="F2539" i="7" l="1"/>
  <c r="I2547" i="13"/>
  <c r="F2539" i="9"/>
  <c r="K2541" i="13"/>
  <c r="F2539" i="11"/>
  <c r="M2549" i="13"/>
  <c r="F2540" i="12"/>
  <c r="D2547" i="13"/>
  <c r="F2539" i="10"/>
  <c r="L2544" i="13"/>
  <c r="F2540" i="3"/>
  <c r="E2541" i="13"/>
  <c r="F2539" i="4"/>
  <c r="F2546" i="13"/>
  <c r="F2539" i="8"/>
  <c r="J2542" i="13"/>
  <c r="F2539" i="5"/>
  <c r="G2546" i="13"/>
  <c r="F2539" i="6"/>
  <c r="H2544" i="13"/>
  <c r="F2540" i="8" l="1"/>
  <c r="J2549" i="13"/>
  <c r="F2541" i="12"/>
  <c r="D2548" i="13"/>
  <c r="F2540" i="4"/>
  <c r="F2541" i="13"/>
  <c r="F2540" i="11"/>
  <c r="M2541" i="13"/>
  <c r="F2541" i="3"/>
  <c r="E2546" i="13"/>
  <c r="F2540" i="6"/>
  <c r="H2547" i="13"/>
  <c r="F2540" i="9"/>
  <c r="K2542" i="13"/>
  <c r="F2540" i="5"/>
  <c r="G2541" i="13"/>
  <c r="F2540" i="10"/>
  <c r="L2545" i="13"/>
  <c r="F2540" i="7"/>
  <c r="I2543" i="13"/>
  <c r="F2541" i="5" l="1"/>
  <c r="G2545" i="13"/>
  <c r="F2541" i="11"/>
  <c r="M2552" i="13"/>
  <c r="F2541" i="9"/>
  <c r="K2545" i="13"/>
  <c r="F2541" i="4"/>
  <c r="F2543" i="13"/>
  <c r="F2541" i="6"/>
  <c r="H2543" i="13"/>
  <c r="F2542" i="12"/>
  <c r="D2551" i="13"/>
  <c r="F2541" i="7"/>
  <c r="I2541" i="13"/>
  <c r="F2541" i="10"/>
  <c r="L2543" i="13"/>
  <c r="F2542" i="3"/>
  <c r="E2543" i="13"/>
  <c r="F2541" i="8"/>
  <c r="J2545" i="13"/>
  <c r="F2542" i="4" l="1"/>
  <c r="F2552" i="13"/>
  <c r="F2542" i="10"/>
  <c r="L2549" i="13"/>
  <c r="F2542" i="7"/>
  <c r="I2544" i="13"/>
  <c r="F2542" i="9"/>
  <c r="K2547" i="13"/>
  <c r="F2542" i="8"/>
  <c r="J2544" i="13"/>
  <c r="F2542" i="11"/>
  <c r="M2546" i="13"/>
  <c r="F2543" i="3"/>
  <c r="E2548" i="13"/>
  <c r="F2542" i="6"/>
  <c r="H2542" i="13"/>
  <c r="F2543" i="12"/>
  <c r="D2541" i="13"/>
  <c r="F2542" i="5"/>
  <c r="G2542" i="13"/>
  <c r="F2543" i="6" l="1"/>
  <c r="H2555" i="13"/>
  <c r="F2543" i="9"/>
  <c r="K2553" i="13"/>
  <c r="F2543" i="7"/>
  <c r="I2545" i="13"/>
  <c r="F2543" i="5"/>
  <c r="G2543" i="13"/>
  <c r="F2543" i="10"/>
  <c r="L2554" i="13"/>
  <c r="F2544" i="3"/>
  <c r="E2542" i="13"/>
  <c r="F2543" i="11"/>
  <c r="M2544" i="13"/>
  <c r="F2544" i="12"/>
  <c r="D2545" i="13"/>
  <c r="F2543" i="8"/>
  <c r="J2541" i="13"/>
  <c r="F2543" i="4"/>
  <c r="F2542" i="13"/>
  <c r="F2545" i="12" l="1"/>
  <c r="D2542" i="13"/>
  <c r="F2544" i="5"/>
  <c r="G2548" i="13"/>
  <c r="F2544" i="11"/>
  <c r="M2548" i="13"/>
  <c r="F2544" i="7"/>
  <c r="I2542" i="13"/>
  <c r="F2545" i="3"/>
  <c r="E2554" i="13"/>
  <c r="F2544" i="4"/>
  <c r="F2547" i="13"/>
  <c r="F2544" i="9"/>
  <c r="K2555" i="13"/>
  <c r="F2544" i="10"/>
  <c r="L2555" i="13"/>
  <c r="F2544" i="8"/>
  <c r="J2552" i="13"/>
  <c r="F2544" i="6"/>
  <c r="H2546" i="13"/>
  <c r="F2545" i="10" l="1"/>
  <c r="L2547" i="13"/>
  <c r="F2545" i="7"/>
  <c r="I2546" i="13"/>
  <c r="F2545" i="9"/>
  <c r="K2549" i="13"/>
  <c r="F2545" i="11"/>
  <c r="M2550" i="13"/>
  <c r="F2545" i="6"/>
  <c r="H2548" i="13"/>
  <c r="F2545" i="4"/>
  <c r="F2548" i="13"/>
  <c r="F2545" i="5"/>
  <c r="G2553" i="13"/>
  <c r="F2545" i="8"/>
  <c r="J2548" i="13"/>
  <c r="F2546" i="3"/>
  <c r="E2553" i="13"/>
  <c r="F2546" i="12"/>
  <c r="D2544" i="13"/>
  <c r="F2546" i="11" l="1"/>
  <c r="M2543" i="13"/>
  <c r="F2547" i="12"/>
  <c r="D2543" i="13"/>
  <c r="F2546" i="5"/>
  <c r="G2552" i="13"/>
  <c r="F2546" i="9"/>
  <c r="K2546" i="13"/>
  <c r="F2547" i="3"/>
  <c r="E2544" i="13"/>
  <c r="F2546" i="4"/>
  <c r="F2555" i="13"/>
  <c r="F2546" i="7"/>
  <c r="I2551" i="13"/>
  <c r="F2546" i="8"/>
  <c r="J2547" i="13"/>
  <c r="F2546" i="6"/>
  <c r="H2541" i="13"/>
  <c r="N2541" i="13" s="1"/>
  <c r="F2546" i="10"/>
  <c r="L2541" i="13"/>
  <c r="F2547" i="7" l="1"/>
  <c r="I2553" i="13"/>
  <c r="F2547" i="9"/>
  <c r="K2548" i="13"/>
  <c r="F2547" i="10"/>
  <c r="L2552" i="13"/>
  <c r="F2547" i="4"/>
  <c r="F2553" i="13"/>
  <c r="F2547" i="5"/>
  <c r="G2554" i="13"/>
  <c r="F2547" i="6"/>
  <c r="H2554" i="13"/>
  <c r="F2548" i="3"/>
  <c r="E2552" i="13"/>
  <c r="F2548" i="12"/>
  <c r="D2555" i="13"/>
  <c r="F2547" i="8"/>
  <c r="J2551" i="13"/>
  <c r="F2547" i="11"/>
  <c r="M2545" i="13"/>
  <c r="F2548" i="4" l="1"/>
  <c r="F2545" i="13"/>
  <c r="F2548" i="10"/>
  <c r="L2548" i="13"/>
  <c r="N2548" i="13" s="1"/>
  <c r="F2549" i="3"/>
  <c r="E2551" i="13"/>
  <c r="F2548" i="11"/>
  <c r="M2542" i="13"/>
  <c r="N2542" i="13" s="1"/>
  <c r="F2548" i="6"/>
  <c r="H2545" i="13"/>
  <c r="F2548" i="9"/>
  <c r="K2554" i="13"/>
  <c r="F2548" i="5"/>
  <c r="G2547" i="13"/>
  <c r="F2548" i="7"/>
  <c r="I2548" i="13"/>
  <c r="F2548" i="8"/>
  <c r="J2546" i="13"/>
  <c r="F2549" i="12"/>
  <c r="D2550" i="13"/>
  <c r="F2549" i="11" l="1"/>
  <c r="M2553" i="13"/>
  <c r="F2549" i="5"/>
  <c r="G2555" i="13"/>
  <c r="F2550" i="3"/>
  <c r="E2545" i="13"/>
  <c r="N2545" i="13" s="1"/>
  <c r="F2549" i="7"/>
  <c r="I2552" i="13"/>
  <c r="F2550" i="12"/>
  <c r="D2546" i="13"/>
  <c r="F2549" i="9"/>
  <c r="K2543" i="13"/>
  <c r="N2543" i="13" s="1"/>
  <c r="F2549" i="10"/>
  <c r="L2546" i="13"/>
  <c r="F2549" i="8"/>
  <c r="J2553" i="13"/>
  <c r="F2549" i="6"/>
  <c r="H2552" i="13"/>
  <c r="F2549" i="4"/>
  <c r="F2549" i="13"/>
  <c r="F2550" i="10" l="1"/>
  <c r="L2551" i="13"/>
  <c r="F2551" i="3"/>
  <c r="E2547" i="13"/>
  <c r="F2550" i="4"/>
  <c r="F2554" i="13"/>
  <c r="F2550" i="9"/>
  <c r="K2550" i="13"/>
  <c r="N2546" i="13"/>
  <c r="F2550" i="6"/>
  <c r="H2549" i="13"/>
  <c r="F2551" i="12"/>
  <c r="D2552" i="13"/>
  <c r="F2550" i="5"/>
  <c r="G2549" i="13"/>
  <c r="F2550" i="8"/>
  <c r="J2550" i="13"/>
  <c r="F2550" i="7"/>
  <c r="I2555" i="13"/>
  <c r="F2550" i="11"/>
  <c r="M2547" i="13"/>
  <c r="F2551" i="9" l="1"/>
  <c r="K2552" i="13"/>
  <c r="N2552" i="13" s="1"/>
  <c r="F2551" i="4"/>
  <c r="F2551" i="13"/>
  <c r="N2547" i="13"/>
  <c r="F2551" i="5"/>
  <c r="G2544" i="13"/>
  <c r="F2551" i="11"/>
  <c r="M2555" i="13"/>
  <c r="F2552" i="3"/>
  <c r="E2549" i="13"/>
  <c r="F2552" i="12"/>
  <c r="D2549" i="13"/>
  <c r="N2549" i="13" s="1"/>
  <c r="F2551" i="7"/>
  <c r="I2550" i="13"/>
  <c r="F2551" i="6"/>
  <c r="H2550" i="13"/>
  <c r="F2551" i="8"/>
  <c r="J2555" i="13"/>
  <c r="F2551" i="10"/>
  <c r="L2550" i="13"/>
  <c r="F2552" i="7" l="1"/>
  <c r="I2554" i="13"/>
  <c r="F2552" i="5"/>
  <c r="G2551" i="13"/>
  <c r="F2553" i="12"/>
  <c r="D2556" i="13"/>
  <c r="F2552" i="4"/>
  <c r="F2544" i="13"/>
  <c r="N2544" i="13" s="1"/>
  <c r="F2552" i="8"/>
  <c r="J2554" i="13"/>
  <c r="F2553" i="3"/>
  <c r="E2555" i="13"/>
  <c r="N2555" i="13" s="1"/>
  <c r="N2550" i="13"/>
  <c r="F2552" i="11"/>
  <c r="M2554" i="13"/>
  <c r="N2554" i="13" s="1"/>
  <c r="F2552" i="10"/>
  <c r="L2553" i="13"/>
  <c r="F2552" i="6"/>
  <c r="H2553" i="13"/>
  <c r="N2553" i="13" s="1"/>
  <c r="F2552" i="9"/>
  <c r="K2551" i="13"/>
  <c r="N2551" i="13" s="1"/>
  <c r="F2553" i="4" l="1"/>
  <c r="F2563" i="13"/>
  <c r="F2553" i="6"/>
  <c r="H2563" i="13"/>
  <c r="F2553" i="11"/>
  <c r="M2556" i="13"/>
  <c r="F2553" i="9"/>
  <c r="K2557" i="13"/>
  <c r="F2554" i="12"/>
  <c r="D2570" i="13"/>
  <c r="F2554" i="3"/>
  <c r="E2556" i="13"/>
  <c r="F2553" i="5"/>
  <c r="G2563" i="13"/>
  <c r="F2553" i="8"/>
  <c r="J2557" i="13"/>
  <c r="F2553" i="10"/>
  <c r="L2557" i="13"/>
  <c r="F2553" i="7"/>
  <c r="I2557" i="13"/>
  <c r="F2554" i="8" l="1"/>
  <c r="J2560" i="13"/>
  <c r="F2554" i="9"/>
  <c r="K2560" i="13"/>
  <c r="F2554" i="11"/>
  <c r="M2565" i="13"/>
  <c r="F2554" i="7"/>
  <c r="I2558" i="13"/>
  <c r="F2555" i="3"/>
  <c r="E2562" i="13"/>
  <c r="F2554" i="6"/>
  <c r="H2566" i="13"/>
  <c r="F2554" i="5"/>
  <c r="G2559" i="13"/>
  <c r="F2554" i="10"/>
  <c r="L2560" i="13"/>
  <c r="F2555" i="12"/>
  <c r="D2558" i="13"/>
  <c r="F2554" i="4"/>
  <c r="F2559" i="13"/>
  <c r="F2555" i="7" l="1"/>
  <c r="I2556" i="13"/>
  <c r="F2555" i="11"/>
  <c r="M2560" i="13"/>
  <c r="F2555" i="5"/>
  <c r="G2557" i="13"/>
  <c r="F2555" i="4"/>
  <c r="F2556" i="13"/>
  <c r="F2555" i="6"/>
  <c r="H2556" i="13"/>
  <c r="F2555" i="9"/>
  <c r="K2558" i="13"/>
  <c r="F2556" i="3"/>
  <c r="E2559" i="13"/>
  <c r="F2555" i="8"/>
  <c r="J2561" i="13"/>
  <c r="F2556" i="12"/>
  <c r="D2561" i="13"/>
  <c r="F2555" i="10"/>
  <c r="L2556" i="13"/>
  <c r="F2556" i="4" l="1"/>
  <c r="F2566" i="13"/>
  <c r="F2557" i="3"/>
  <c r="E2563" i="13"/>
  <c r="F2556" i="5"/>
  <c r="G2558" i="13"/>
  <c r="F2556" i="8"/>
  <c r="J2558" i="13"/>
  <c r="F2556" i="9"/>
  <c r="K2556" i="13"/>
  <c r="F2556" i="11"/>
  <c r="M2561" i="13"/>
  <c r="F2556" i="10"/>
  <c r="L2565" i="13"/>
  <c r="F2557" i="12"/>
  <c r="D2567" i="13"/>
  <c r="F2556" i="6"/>
  <c r="H2562" i="13"/>
  <c r="F2556" i="7"/>
  <c r="I2561" i="13"/>
  <c r="F2557" i="8" l="1"/>
  <c r="J2565" i="13"/>
  <c r="F2557" i="5"/>
  <c r="G2556" i="13"/>
  <c r="F2557" i="10"/>
  <c r="L2567" i="13"/>
  <c r="F2557" i="7"/>
  <c r="I2560" i="13"/>
  <c r="F2557" i="11"/>
  <c r="M2557" i="13"/>
  <c r="F2558" i="3"/>
  <c r="E2564" i="13"/>
  <c r="F2557" i="9"/>
  <c r="K2567" i="13"/>
  <c r="F2557" i="4"/>
  <c r="F2561" i="13"/>
  <c r="F2557" i="6"/>
  <c r="H2565" i="13"/>
  <c r="F2558" i="12"/>
  <c r="D2557" i="13"/>
  <c r="F2558" i="7" l="1"/>
  <c r="I2564" i="13"/>
  <c r="F2558" i="10"/>
  <c r="L2562" i="13"/>
  <c r="F2559" i="3"/>
  <c r="E2558" i="13"/>
  <c r="F2558" i="5"/>
  <c r="G2564" i="13"/>
  <c r="F2559" i="12"/>
  <c r="D2559" i="13"/>
  <c r="F2558" i="11"/>
  <c r="M2559" i="13"/>
  <c r="F2558" i="8"/>
  <c r="J2559" i="13"/>
  <c r="F2558" i="9"/>
  <c r="K2568" i="13"/>
  <c r="F2558" i="6"/>
  <c r="H2557" i="13"/>
  <c r="F2558" i="4"/>
  <c r="F2564" i="13"/>
  <c r="F2559" i="8" l="1"/>
  <c r="J2556" i="13"/>
  <c r="N2556" i="13" s="1"/>
  <c r="F2560" i="3"/>
  <c r="E2566" i="13"/>
  <c r="F2559" i="4"/>
  <c r="F2558" i="13"/>
  <c r="F2559" i="11"/>
  <c r="M2558" i="13"/>
  <c r="F2559" i="10"/>
  <c r="L2568" i="13"/>
  <c r="F2559" i="6"/>
  <c r="H2558" i="13"/>
  <c r="F2560" i="12"/>
  <c r="D2562" i="13"/>
  <c r="F2559" i="7"/>
  <c r="I2567" i="13"/>
  <c r="F2559" i="9"/>
  <c r="K2563" i="13"/>
  <c r="F2559" i="5"/>
  <c r="G2560" i="13"/>
  <c r="F2560" i="11" l="1"/>
  <c r="M2562" i="13"/>
  <c r="F2560" i="4"/>
  <c r="F2570" i="13"/>
  <c r="F2560" i="6"/>
  <c r="H2564" i="13"/>
  <c r="F2561" i="3"/>
  <c r="E2567" i="13"/>
  <c r="F2560" i="5"/>
  <c r="G2566" i="13"/>
  <c r="F2561" i="12"/>
  <c r="D2564" i="13"/>
  <c r="F2560" i="9"/>
  <c r="K2561" i="13"/>
  <c r="F2560" i="10"/>
  <c r="L2558" i="13"/>
  <c r="N2558" i="13" s="1"/>
  <c r="F2560" i="8"/>
  <c r="J2568" i="13"/>
  <c r="F2560" i="7"/>
  <c r="I2568" i="13"/>
  <c r="F2561" i="9" l="1"/>
  <c r="K2565" i="13"/>
  <c r="F2561" i="6"/>
  <c r="H2570" i="13"/>
  <c r="F2561" i="7"/>
  <c r="I2565" i="13"/>
  <c r="F2562" i="12"/>
  <c r="D2568" i="13"/>
  <c r="F2561" i="4"/>
  <c r="F2562" i="13"/>
  <c r="F2561" i="8"/>
  <c r="J2562" i="13"/>
  <c r="F2561" i="5"/>
  <c r="G2562" i="13"/>
  <c r="F2561" i="11"/>
  <c r="M2564" i="13"/>
  <c r="F2561" i="10"/>
  <c r="L2559" i="13"/>
  <c r="F2562" i="3"/>
  <c r="E2557" i="13"/>
  <c r="F2562" i="11" l="1"/>
  <c r="M2566" i="13"/>
  <c r="F2563" i="12"/>
  <c r="D2566" i="13"/>
  <c r="F2562" i="5"/>
  <c r="G2561" i="13"/>
  <c r="F2562" i="7"/>
  <c r="I2562" i="13"/>
  <c r="F2563" i="3"/>
  <c r="E2560" i="13"/>
  <c r="F2562" i="8"/>
  <c r="J2569" i="13"/>
  <c r="F2562" i="6"/>
  <c r="H2568" i="13"/>
  <c r="F2562" i="4"/>
  <c r="F2560" i="13"/>
  <c r="F2562" i="10"/>
  <c r="L2563" i="13"/>
  <c r="F2562" i="9"/>
  <c r="K2569" i="13"/>
  <c r="F2563" i="7" l="1"/>
  <c r="I2559" i="13"/>
  <c r="F2563" i="6"/>
  <c r="H2561" i="13"/>
  <c r="F2563" i="9"/>
  <c r="K2559" i="13"/>
  <c r="F2563" i="5"/>
  <c r="G2569" i="13"/>
  <c r="F2563" i="10"/>
  <c r="L2564" i="13"/>
  <c r="F2564" i="12"/>
  <c r="D2569" i="13"/>
  <c r="F2564" i="3"/>
  <c r="E2561" i="13"/>
  <c r="F2563" i="8"/>
  <c r="J2567" i="13"/>
  <c r="F2563" i="4"/>
  <c r="F2569" i="13"/>
  <c r="F2563" i="11"/>
  <c r="M2569" i="13"/>
  <c r="F2564" i="5" l="1"/>
  <c r="G2568" i="13"/>
  <c r="F2564" i="9"/>
  <c r="K2562" i="13"/>
  <c r="N2562" i="13" s="1"/>
  <c r="F2565" i="3"/>
  <c r="E2569" i="13"/>
  <c r="F2564" i="11"/>
  <c r="M2568" i="13"/>
  <c r="F2565" i="12"/>
  <c r="D2563" i="13"/>
  <c r="F2564" i="6"/>
  <c r="H2559" i="13"/>
  <c r="N2559" i="13" s="1"/>
  <c r="F2564" i="4"/>
  <c r="F2557" i="13"/>
  <c r="N2557" i="13" s="1"/>
  <c r="F2564" i="10"/>
  <c r="L2566" i="13"/>
  <c r="F2564" i="7"/>
  <c r="I2569" i="13"/>
  <c r="F2564" i="8"/>
  <c r="J2566" i="13"/>
  <c r="F2565" i="4" l="1"/>
  <c r="F2568" i="13"/>
  <c r="F2566" i="3"/>
  <c r="E2565" i="13"/>
  <c r="F2565" i="8"/>
  <c r="J2570" i="13"/>
  <c r="F2565" i="6"/>
  <c r="H2569" i="13"/>
  <c r="F2565" i="9"/>
  <c r="K2564" i="13"/>
  <c r="F2565" i="7"/>
  <c r="I2570" i="13"/>
  <c r="F2566" i="12"/>
  <c r="D2565" i="13"/>
  <c r="F2565" i="5"/>
  <c r="G2570" i="13"/>
  <c r="F2565" i="10"/>
  <c r="L2561" i="13"/>
  <c r="N2561" i="13" s="1"/>
  <c r="F2565" i="11"/>
  <c r="M2563" i="13"/>
  <c r="F2566" i="6" l="1"/>
  <c r="H2560" i="13"/>
  <c r="F2566" i="8"/>
  <c r="J2563" i="13"/>
  <c r="F2567" i="12"/>
  <c r="D2560" i="13"/>
  <c r="N2560" i="13" s="1"/>
  <c r="F2566" i="7"/>
  <c r="I2566" i="13"/>
  <c r="F2567" i="3"/>
  <c r="E2570" i="13"/>
  <c r="F2566" i="10"/>
  <c r="L2569" i="13"/>
  <c r="N2569" i="13" s="1"/>
  <c r="F2566" i="9"/>
  <c r="K2566" i="13"/>
  <c r="F2566" i="4"/>
  <c r="F2567" i="13"/>
  <c r="F2566" i="11"/>
  <c r="M2567" i="13"/>
  <c r="F2566" i="5"/>
  <c r="G2565" i="13"/>
  <c r="F2567" i="9" l="1"/>
  <c r="K2570" i="13"/>
  <c r="N2570" i="13" s="1"/>
  <c r="F2568" i="12"/>
  <c r="D2578" i="13"/>
  <c r="F2567" i="5"/>
  <c r="G2567" i="13"/>
  <c r="F2567" i="10"/>
  <c r="L2570" i="13"/>
  <c r="F2567" i="8"/>
  <c r="J2564" i="13"/>
  <c r="N2564" i="13" s="1"/>
  <c r="F2567" i="11"/>
  <c r="M2570" i="13"/>
  <c r="F2568" i="3"/>
  <c r="E2568" i="13"/>
  <c r="N2568" i="13" s="1"/>
  <c r="F2567" i="6"/>
  <c r="H2567" i="13"/>
  <c r="N2567" i="13" s="1"/>
  <c r="N2566" i="13"/>
  <c r="F2567" i="4"/>
  <c r="F2565" i="13"/>
  <c r="N2565" i="13" s="1"/>
  <c r="F2567" i="7"/>
  <c r="I2563" i="13"/>
  <c r="N2563" i="13" s="1"/>
  <c r="F2568" i="10" l="1"/>
  <c r="L2578" i="13"/>
  <c r="F2569" i="3"/>
  <c r="E2581" i="13"/>
  <c r="F2568" i="5"/>
  <c r="G2581" i="13"/>
  <c r="F2568" i="6"/>
  <c r="H2582" i="13"/>
  <c r="F2568" i="4"/>
  <c r="F2581" i="13"/>
  <c r="F2568" i="11"/>
  <c r="M2583" i="13"/>
  <c r="F2569" i="12"/>
  <c r="D2572" i="13"/>
  <c r="F2568" i="7"/>
  <c r="I2572" i="13"/>
  <c r="F2568" i="8"/>
  <c r="J2572" i="13"/>
  <c r="F2568" i="9"/>
  <c r="K2576" i="13"/>
  <c r="F2569" i="6" l="1"/>
  <c r="H2585" i="13"/>
  <c r="F2569" i="5"/>
  <c r="G2580" i="13"/>
  <c r="F2569" i="11"/>
  <c r="M2572" i="13"/>
  <c r="F2570" i="3"/>
  <c r="E2582" i="13"/>
  <c r="F2569" i="7"/>
  <c r="I2573" i="13"/>
  <c r="F2569" i="9"/>
  <c r="K2573" i="13"/>
  <c r="F2569" i="8"/>
  <c r="J2573" i="13"/>
  <c r="F2569" i="4"/>
  <c r="F2571" i="13"/>
  <c r="F2570" i="12"/>
  <c r="D2577" i="13"/>
  <c r="F2569" i="10"/>
  <c r="L2573" i="13"/>
  <c r="F2570" i="4" l="1"/>
  <c r="F2580" i="13"/>
  <c r="F2570" i="8"/>
  <c r="J2579" i="13"/>
  <c r="F2570" i="11"/>
  <c r="M2571" i="13"/>
  <c r="F2570" i="10"/>
  <c r="L2574" i="13"/>
  <c r="F2570" i="9"/>
  <c r="K2574" i="13"/>
  <c r="F2570" i="5"/>
  <c r="G2574" i="13"/>
  <c r="F2571" i="3"/>
  <c r="E2580" i="13"/>
  <c r="F2571" i="12"/>
  <c r="D2575" i="13"/>
  <c r="F2570" i="7"/>
  <c r="I2571" i="13"/>
  <c r="F2570" i="6"/>
  <c r="H2575" i="13"/>
  <c r="F2571" i="10" l="1"/>
  <c r="L2572" i="13"/>
  <c r="F2572" i="3"/>
  <c r="E2571" i="13"/>
  <c r="F2571" i="11"/>
  <c r="M2581" i="13"/>
  <c r="F2571" i="6"/>
  <c r="H2577" i="13"/>
  <c r="F2571" i="5"/>
  <c r="G2575" i="13"/>
  <c r="F2571" i="8"/>
  <c r="J2584" i="13"/>
  <c r="F2572" i="12"/>
  <c r="D2574" i="13"/>
  <c r="F2571" i="7"/>
  <c r="I2577" i="13"/>
  <c r="F2571" i="9"/>
  <c r="K2584" i="13"/>
  <c r="F2571" i="4"/>
  <c r="F2582" i="13"/>
  <c r="F2572" i="7" l="1"/>
  <c r="I2576" i="13"/>
  <c r="F2572" i="6"/>
  <c r="H2583" i="13"/>
  <c r="F2573" i="12"/>
  <c r="D2580" i="13"/>
  <c r="F2572" i="11"/>
  <c r="M2577" i="13"/>
  <c r="F2572" i="4"/>
  <c r="F2579" i="13"/>
  <c r="F2572" i="8"/>
  <c r="J2577" i="13"/>
  <c r="F2573" i="3"/>
  <c r="E2574" i="13"/>
  <c r="F2572" i="9"/>
  <c r="K2578" i="13"/>
  <c r="F2572" i="5"/>
  <c r="G2582" i="13"/>
  <c r="F2572" i="10"/>
  <c r="L2579" i="13"/>
  <c r="F2574" i="3" l="1"/>
  <c r="E2579" i="13"/>
  <c r="F2574" i="12"/>
  <c r="D2581" i="13"/>
  <c r="F2573" i="9"/>
  <c r="K2579" i="13"/>
  <c r="F2573" i="8"/>
  <c r="J2571" i="13"/>
  <c r="F2573" i="11"/>
  <c r="M2575" i="13"/>
  <c r="F2573" i="10"/>
  <c r="L2571" i="13"/>
  <c r="F2573" i="6"/>
  <c r="H2572" i="13"/>
  <c r="F2573" i="5"/>
  <c r="G2571" i="13"/>
  <c r="F2573" i="4"/>
  <c r="F2574" i="13"/>
  <c r="F2573" i="7"/>
  <c r="I2584" i="13"/>
  <c r="F2574" i="6" l="1"/>
  <c r="H2571" i="13"/>
  <c r="F2574" i="9"/>
  <c r="K2571" i="13"/>
  <c r="F2574" i="7"/>
  <c r="I2575" i="13"/>
  <c r="F2574" i="10"/>
  <c r="L2576" i="13"/>
  <c r="F2575" i="12"/>
  <c r="D2582" i="13"/>
  <c r="F2574" i="4"/>
  <c r="F2576" i="13"/>
  <c r="F2574" i="11"/>
  <c r="M2573" i="13"/>
  <c r="F2575" i="3"/>
  <c r="E2573" i="13"/>
  <c r="F2574" i="5"/>
  <c r="G2578" i="13"/>
  <c r="F2574" i="8"/>
  <c r="J2576" i="13"/>
  <c r="F2575" i="11" l="1"/>
  <c r="M2579" i="13"/>
  <c r="F2575" i="7"/>
  <c r="I2579" i="13"/>
  <c r="F2575" i="8"/>
  <c r="J2575" i="13"/>
  <c r="F2575" i="9"/>
  <c r="K2583" i="13"/>
  <c r="F2575" i="4"/>
  <c r="F2575" i="13"/>
  <c r="F2576" i="12"/>
  <c r="D2576" i="13"/>
  <c r="F2575" i="5"/>
  <c r="G2572" i="13"/>
  <c r="F2575" i="6"/>
  <c r="H2578" i="13"/>
  <c r="F2576" i="3"/>
  <c r="E2578" i="13"/>
  <c r="F2575" i="10"/>
  <c r="L2584" i="13"/>
  <c r="F2576" i="6" l="1"/>
  <c r="H2573" i="13"/>
  <c r="F2576" i="9"/>
  <c r="K2577" i="13"/>
  <c r="F2576" i="5"/>
  <c r="G2576" i="13"/>
  <c r="F2576" i="8"/>
  <c r="J2580" i="13"/>
  <c r="F2576" i="10"/>
  <c r="L2577" i="13"/>
  <c r="F2577" i="12"/>
  <c r="D2571" i="13"/>
  <c r="N2571" i="13" s="1"/>
  <c r="F2576" i="7"/>
  <c r="I2583" i="13"/>
  <c r="F2577" i="3"/>
  <c r="E2576" i="13"/>
  <c r="F2576" i="4"/>
  <c r="F2583" i="13"/>
  <c r="F2576" i="11"/>
  <c r="M2582" i="13"/>
  <c r="F2577" i="8" l="1"/>
  <c r="J2583" i="13"/>
  <c r="F2577" i="5"/>
  <c r="G2579" i="13"/>
  <c r="F2578" i="12"/>
  <c r="D2583" i="13"/>
  <c r="F2577" i="9"/>
  <c r="K2580" i="13"/>
  <c r="F2577" i="10"/>
  <c r="L2580" i="13"/>
  <c r="F2577" i="7"/>
  <c r="I2574" i="13"/>
  <c r="F2577" i="11"/>
  <c r="M2576" i="13"/>
  <c r="F2577" i="4"/>
  <c r="F2572" i="13"/>
  <c r="F2578" i="3"/>
  <c r="E2575" i="13"/>
  <c r="F2577" i="6"/>
  <c r="H2584" i="13"/>
  <c r="F2578" i="11" l="1"/>
  <c r="M2585" i="13"/>
  <c r="F2579" i="12"/>
  <c r="D2573" i="13"/>
  <c r="F2578" i="9"/>
  <c r="K2572" i="13"/>
  <c r="F2578" i="6"/>
  <c r="H2576" i="13"/>
  <c r="N2576" i="13" s="1"/>
  <c r="F2578" i="7"/>
  <c r="I2580" i="13"/>
  <c r="F2578" i="5"/>
  <c r="G2583" i="13"/>
  <c r="F2579" i="3"/>
  <c r="E2583" i="13"/>
  <c r="F2578" i="10"/>
  <c r="L2575" i="13"/>
  <c r="F2578" i="8"/>
  <c r="J2578" i="13"/>
  <c r="F2578" i="4"/>
  <c r="F2578" i="13"/>
  <c r="F2579" i="6" l="1"/>
  <c r="H2574" i="13"/>
  <c r="F2580" i="3"/>
  <c r="E2572" i="13"/>
  <c r="N2572" i="13" s="1"/>
  <c r="F2579" i="9"/>
  <c r="K2575" i="13"/>
  <c r="N2575" i="13" s="1"/>
  <c r="F2579" i="5"/>
  <c r="G2584" i="13"/>
  <c r="F2580" i="12"/>
  <c r="D2579" i="13"/>
  <c r="F2579" i="7"/>
  <c r="I2578" i="13"/>
  <c r="F2579" i="11"/>
  <c r="M2574" i="13"/>
  <c r="F2579" i="4"/>
  <c r="F2573" i="13"/>
  <c r="F2579" i="8"/>
  <c r="J2574" i="13"/>
  <c r="F2579" i="10"/>
  <c r="L2581" i="13"/>
  <c r="F2580" i="9" l="1"/>
  <c r="K2585" i="13"/>
  <c r="F2580" i="10"/>
  <c r="L2585" i="13"/>
  <c r="F2580" i="7"/>
  <c r="I2585" i="13"/>
  <c r="F2580" i="8"/>
  <c r="J2585" i="13"/>
  <c r="F2581" i="12"/>
  <c r="D2585" i="13"/>
  <c r="F2581" i="3"/>
  <c r="E2577" i="13"/>
  <c r="F2580" i="11"/>
  <c r="M2584" i="13"/>
  <c r="F2580" i="5"/>
  <c r="G2577" i="13"/>
  <c r="F2580" i="4"/>
  <c r="F2577" i="13"/>
  <c r="F2580" i="6"/>
  <c r="H2581" i="13"/>
  <c r="N2574" i="13"/>
  <c r="N2577" i="13" l="1"/>
  <c r="F2581" i="7"/>
  <c r="I2582" i="13"/>
  <c r="F2581" i="11"/>
  <c r="M2580" i="13"/>
  <c r="F2582" i="3"/>
  <c r="E2584" i="13"/>
  <c r="F2581" i="10"/>
  <c r="L2583" i="13"/>
  <c r="N2583" i="13" s="1"/>
  <c r="F2582" i="12"/>
  <c r="D2584" i="13"/>
  <c r="F2581" i="9"/>
  <c r="K2581" i="13"/>
  <c r="F2581" i="6"/>
  <c r="H2580" i="13"/>
  <c r="N2580" i="13" s="1"/>
  <c r="F2581" i="4"/>
  <c r="F2584" i="13"/>
  <c r="F2581" i="5"/>
  <c r="G2573" i="13"/>
  <c r="N2573" i="13" s="1"/>
  <c r="F2581" i="8"/>
  <c r="J2582" i="13"/>
  <c r="F2582" i="4" l="1"/>
  <c r="F2585" i="13"/>
  <c r="F2582" i="6"/>
  <c r="H2579" i="13"/>
  <c r="N2579" i="13" s="1"/>
  <c r="F2582" i="8"/>
  <c r="J2581" i="13"/>
  <c r="F2582" i="9"/>
  <c r="K2582" i="13"/>
  <c r="F2583" i="3"/>
  <c r="E2585" i="13"/>
  <c r="N2585" i="13" s="1"/>
  <c r="N2584" i="13"/>
  <c r="F2582" i="5"/>
  <c r="G2585" i="13"/>
  <c r="F2583" i="12"/>
  <c r="D2592" i="13"/>
  <c r="F2582" i="11"/>
  <c r="M2578" i="13"/>
  <c r="N2578" i="13" s="1"/>
  <c r="F2582" i="7"/>
  <c r="I2581" i="13"/>
  <c r="N2581" i="13" s="1"/>
  <c r="F2582" i="10"/>
  <c r="L2582" i="13"/>
  <c r="N2582" i="13" s="1"/>
  <c r="F2583" i="7" l="1"/>
  <c r="I2587" i="13"/>
  <c r="F2583" i="11"/>
  <c r="M2594" i="13"/>
  <c r="F2583" i="9"/>
  <c r="K2595" i="13"/>
  <c r="F2584" i="12"/>
  <c r="D2597" i="13"/>
  <c r="F2583" i="10"/>
  <c r="L2593" i="13"/>
  <c r="F2583" i="8"/>
  <c r="J2587" i="13"/>
  <c r="F2583" i="5"/>
  <c r="G2588" i="13"/>
  <c r="F2583" i="6"/>
  <c r="H2592" i="13"/>
  <c r="F2584" i="3"/>
  <c r="E2591" i="13"/>
  <c r="F2583" i="4"/>
  <c r="F2586" i="13"/>
  <c r="F2584" i="6" l="1"/>
  <c r="H2595" i="13"/>
  <c r="F2585" i="12"/>
  <c r="D2598" i="13"/>
  <c r="F2584" i="5"/>
  <c r="G2591" i="13"/>
  <c r="F2584" i="9"/>
  <c r="K2587" i="13"/>
  <c r="F2584" i="8"/>
  <c r="J2586" i="13"/>
  <c r="F2584" i="11"/>
  <c r="M2587" i="13"/>
  <c r="F2585" i="3"/>
  <c r="E2595" i="13"/>
  <c r="F2584" i="10"/>
  <c r="L2590" i="13"/>
  <c r="F2584" i="4"/>
  <c r="F2591" i="13"/>
  <c r="F2584" i="7"/>
  <c r="I2596" i="13"/>
  <c r="F2585" i="10" l="1"/>
  <c r="L2587" i="13"/>
  <c r="F2585" i="9"/>
  <c r="K2588" i="13"/>
  <c r="F2586" i="3"/>
  <c r="E2592" i="13"/>
  <c r="F2585" i="5"/>
  <c r="G2586" i="13"/>
  <c r="F2585" i="7"/>
  <c r="I2586" i="13"/>
  <c r="F2585" i="11"/>
  <c r="M2588" i="13"/>
  <c r="F2586" i="12"/>
  <c r="D2586" i="13"/>
  <c r="F2585" i="4"/>
  <c r="F2593" i="13"/>
  <c r="F2585" i="8"/>
  <c r="J2599" i="13"/>
  <c r="F2585" i="6"/>
  <c r="H2594" i="13"/>
  <c r="F2586" i="5" l="1"/>
  <c r="G2590" i="13"/>
  <c r="F2587" i="3"/>
  <c r="E2589" i="13"/>
  <c r="F2586" i="11"/>
  <c r="M2586" i="13"/>
  <c r="F2587" i="12"/>
  <c r="D2600" i="13"/>
  <c r="F2586" i="6"/>
  <c r="H2593" i="13"/>
  <c r="F2586" i="9"/>
  <c r="K2596" i="13"/>
  <c r="F2586" i="4"/>
  <c r="F2590" i="13"/>
  <c r="F2586" i="8"/>
  <c r="J2589" i="13"/>
  <c r="F2586" i="7"/>
  <c r="I2594" i="13"/>
  <c r="F2586" i="10"/>
  <c r="L2595" i="13"/>
  <c r="F2587" i="7" l="1"/>
  <c r="I2588" i="13"/>
  <c r="F2587" i="4"/>
  <c r="F2594" i="13"/>
  <c r="F2587" i="11"/>
  <c r="M2590" i="13"/>
  <c r="F2587" i="10"/>
  <c r="L2586" i="13"/>
  <c r="F2587" i="9"/>
  <c r="K2593" i="13"/>
  <c r="F2588" i="3"/>
  <c r="E2594" i="13"/>
  <c r="F2587" i="6"/>
  <c r="H2586" i="13"/>
  <c r="F2587" i="5"/>
  <c r="G2587" i="13"/>
  <c r="F2587" i="8"/>
  <c r="J2596" i="13"/>
  <c r="F2588" i="12"/>
  <c r="D2588" i="13"/>
  <c r="F2588" i="5" l="1"/>
  <c r="G2596" i="13"/>
  <c r="F2588" i="10"/>
  <c r="L2591" i="13"/>
  <c r="F2588" i="6"/>
  <c r="H2588" i="13"/>
  <c r="F2588" i="11"/>
  <c r="M2589" i="13"/>
  <c r="F2589" i="12"/>
  <c r="D2595" i="13"/>
  <c r="F2589" i="3"/>
  <c r="E2586" i="13"/>
  <c r="F2588" i="4"/>
  <c r="F2596" i="13"/>
  <c r="F2588" i="8"/>
  <c r="J2590" i="13"/>
  <c r="F2588" i="9"/>
  <c r="K2591" i="13"/>
  <c r="F2588" i="7"/>
  <c r="I2589" i="13"/>
  <c r="F2589" i="8" l="1"/>
  <c r="J2598" i="13"/>
  <c r="F2589" i="11"/>
  <c r="M2598" i="13"/>
  <c r="F2589" i="4"/>
  <c r="F2592" i="13"/>
  <c r="F2589" i="6"/>
  <c r="H2589" i="13"/>
  <c r="F2589" i="10"/>
  <c r="L2589" i="13"/>
  <c r="F2590" i="12"/>
  <c r="D2590" i="13"/>
  <c r="F2589" i="7"/>
  <c r="I2599" i="13"/>
  <c r="F2590" i="3"/>
  <c r="E2588" i="13"/>
  <c r="F2589" i="9"/>
  <c r="K2586" i="13"/>
  <c r="N2586" i="13" s="1"/>
  <c r="F2589" i="5"/>
  <c r="G2589" i="13"/>
  <c r="F2590" i="7" l="1"/>
  <c r="I2590" i="13"/>
  <c r="F2590" i="6"/>
  <c r="H2600" i="13"/>
  <c r="F2590" i="5"/>
  <c r="G2592" i="13"/>
  <c r="F2591" i="12"/>
  <c r="D2589" i="13"/>
  <c r="F2590" i="4"/>
  <c r="F2589" i="13"/>
  <c r="F2590" i="9"/>
  <c r="K2600" i="13"/>
  <c r="F2590" i="10"/>
  <c r="L2596" i="13"/>
  <c r="F2590" i="11"/>
  <c r="M2593" i="13"/>
  <c r="F2591" i="3"/>
  <c r="E2593" i="13"/>
  <c r="F2590" i="8"/>
  <c r="J2594" i="13"/>
  <c r="F2591" i="10" l="1"/>
  <c r="L2592" i="13"/>
  <c r="F2591" i="5"/>
  <c r="G2597" i="13"/>
  <c r="F2591" i="9"/>
  <c r="K2590" i="13"/>
  <c r="F2591" i="8"/>
  <c r="J2592" i="13"/>
  <c r="F2592" i="3"/>
  <c r="E2590" i="13"/>
  <c r="F2591" i="4"/>
  <c r="F2587" i="13"/>
  <c r="F2591" i="6"/>
  <c r="H2591" i="13"/>
  <c r="F2591" i="11"/>
  <c r="M2600" i="13"/>
  <c r="F2592" i="12"/>
  <c r="D2591" i="13"/>
  <c r="F2591" i="7"/>
  <c r="I2598" i="13"/>
  <c r="F2592" i="7" l="1"/>
  <c r="I2592" i="13"/>
  <c r="F2592" i="11"/>
  <c r="M2596" i="13"/>
  <c r="F2592" i="8"/>
  <c r="J2588" i="13"/>
  <c r="F2592" i="6"/>
  <c r="H2597" i="13"/>
  <c r="F2592" i="9"/>
  <c r="K2589" i="13"/>
  <c r="N2589" i="13" s="1"/>
  <c r="F2592" i="4"/>
  <c r="F2588" i="13"/>
  <c r="F2592" i="5"/>
  <c r="G2594" i="13"/>
  <c r="F2593" i="12"/>
  <c r="D2587" i="13"/>
  <c r="F2593" i="3"/>
  <c r="E2597" i="13"/>
  <c r="F2592" i="10"/>
  <c r="L2597" i="13"/>
  <c r="F2593" i="6" l="1"/>
  <c r="H2587" i="13"/>
  <c r="F2593" i="5"/>
  <c r="G2593" i="13"/>
  <c r="F2593" i="8"/>
  <c r="J2591" i="13"/>
  <c r="F2593" i="10"/>
  <c r="L2599" i="13"/>
  <c r="F2593" i="4"/>
  <c r="F2598" i="13"/>
  <c r="F2594" i="3"/>
  <c r="E2596" i="13"/>
  <c r="F2593" i="11"/>
  <c r="M2597" i="13"/>
  <c r="F2594" i="12"/>
  <c r="D2593" i="13"/>
  <c r="F2593" i="9"/>
  <c r="K2594" i="13"/>
  <c r="F2593" i="7"/>
  <c r="I2595" i="13"/>
  <c r="F2594" i="10" l="1"/>
  <c r="L2600" i="13"/>
  <c r="F2594" i="8"/>
  <c r="J2593" i="13"/>
  <c r="F2595" i="3"/>
  <c r="E2587" i="13"/>
  <c r="N2587" i="13" s="1"/>
  <c r="F2594" i="7"/>
  <c r="I2593" i="13"/>
  <c r="N2593" i="13" s="1"/>
  <c r="F2594" i="4"/>
  <c r="F2597" i="13"/>
  <c r="F2594" i="5"/>
  <c r="G2595" i="13"/>
  <c r="F2595" i="12"/>
  <c r="D2599" i="13"/>
  <c r="F2594" i="11"/>
  <c r="M2595" i="13"/>
  <c r="F2594" i="9"/>
  <c r="K2592" i="13"/>
  <c r="F2594" i="6"/>
  <c r="H2599" i="13"/>
  <c r="F2595" i="7" l="1"/>
  <c r="I2591" i="13"/>
  <c r="F2596" i="3"/>
  <c r="E2599" i="13"/>
  <c r="F2595" i="11"/>
  <c r="M2591" i="13"/>
  <c r="F2595" i="6"/>
  <c r="H2598" i="13"/>
  <c r="F2595" i="5"/>
  <c r="G2598" i="13"/>
  <c r="F2595" i="8"/>
  <c r="J2595" i="13"/>
  <c r="F2596" i="12"/>
  <c r="D2596" i="13"/>
  <c r="F2595" i="9"/>
  <c r="K2599" i="13"/>
  <c r="F2595" i="4"/>
  <c r="F2595" i="13"/>
  <c r="N2595" i="13" s="1"/>
  <c r="F2595" i="10"/>
  <c r="L2588" i="13"/>
  <c r="N2588" i="13" s="1"/>
  <c r="F2596" i="6" l="1"/>
  <c r="H2590" i="13"/>
  <c r="N2590" i="13" s="1"/>
  <c r="F2597" i="12"/>
  <c r="D2594" i="13"/>
  <c r="N2594" i="13" s="1"/>
  <c r="F2596" i="11"/>
  <c r="M2592" i="13"/>
  <c r="N2592" i="13" s="1"/>
  <c r="F2596" i="8"/>
  <c r="J2597" i="13"/>
  <c r="F2597" i="3"/>
  <c r="E2598" i="13"/>
  <c r="F2596" i="4"/>
  <c r="F2599" i="13"/>
  <c r="N2591" i="13"/>
  <c r="F2596" i="10"/>
  <c r="L2594" i="13"/>
  <c r="F2596" i="5"/>
  <c r="G2599" i="13"/>
  <c r="F2596" i="7"/>
  <c r="I2597" i="13"/>
  <c r="F2596" i="9"/>
  <c r="K2597" i="13"/>
  <c r="N2597" i="13" s="1"/>
  <c r="F2597" i="11" l="1"/>
  <c r="M2599" i="13"/>
  <c r="N2599" i="13" s="1"/>
  <c r="F2597" i="4"/>
  <c r="F2600" i="13"/>
  <c r="F2598" i="12"/>
  <c r="D2605" i="13"/>
  <c r="F2597" i="9"/>
  <c r="K2598" i="13"/>
  <c r="N2598" i="13" s="1"/>
  <c r="F2598" i="3"/>
  <c r="E2600" i="13"/>
  <c r="F2597" i="6"/>
  <c r="H2596" i="13"/>
  <c r="N2596" i="13" s="1"/>
  <c r="F2597" i="10"/>
  <c r="L2598" i="13"/>
  <c r="F2597" i="7"/>
  <c r="I2600" i="13"/>
  <c r="F2597" i="5"/>
  <c r="G2600" i="13"/>
  <c r="F2597" i="8"/>
  <c r="J2600" i="13"/>
  <c r="F2598" i="9" l="1"/>
  <c r="K2606" i="13"/>
  <c r="F2599" i="12"/>
  <c r="D2601" i="13"/>
  <c r="F2598" i="6"/>
  <c r="H2605" i="13"/>
  <c r="F2598" i="4"/>
  <c r="F2604" i="13"/>
  <c r="N2600" i="13"/>
  <c r="F2598" i="10"/>
  <c r="L2603" i="13"/>
  <c r="F2598" i="5"/>
  <c r="G2604" i="13"/>
  <c r="F2599" i="3"/>
  <c r="E2605" i="13"/>
  <c r="F2598" i="11"/>
  <c r="M2601" i="13"/>
  <c r="F2598" i="8"/>
  <c r="J2602" i="13"/>
  <c r="F2598" i="7"/>
  <c r="I2602" i="13"/>
  <c r="F2599" i="4" l="1"/>
  <c r="F2603" i="13"/>
  <c r="F2599" i="6"/>
  <c r="H2611" i="13"/>
  <c r="F2600" i="3"/>
  <c r="E2604" i="13"/>
  <c r="F2599" i="5"/>
  <c r="G2605" i="13"/>
  <c r="F2600" i="12"/>
  <c r="D2611" i="13"/>
  <c r="F2599" i="8"/>
  <c r="J2601" i="13"/>
  <c r="F2599" i="10"/>
  <c r="L2608" i="13"/>
  <c r="F2599" i="7"/>
  <c r="I2601" i="13"/>
  <c r="F2599" i="11"/>
  <c r="M2613" i="13"/>
  <c r="F2599" i="9"/>
  <c r="K2608" i="13"/>
  <c r="F2600" i="5" l="1"/>
  <c r="G2606" i="13"/>
  <c r="F2600" i="10"/>
  <c r="L2602" i="13"/>
  <c r="F2601" i="3"/>
  <c r="E2601" i="13"/>
  <c r="F2600" i="6"/>
  <c r="H2609" i="13"/>
  <c r="F2600" i="9"/>
  <c r="K2612" i="13"/>
  <c r="F2601" i="12"/>
  <c r="D2603" i="13"/>
  <c r="F2600" i="4"/>
  <c r="F2602" i="13"/>
  <c r="F2600" i="8"/>
  <c r="J2608" i="13"/>
  <c r="F2600" i="11"/>
  <c r="M2614" i="13"/>
  <c r="F2600" i="7"/>
  <c r="I2606" i="13"/>
  <c r="F2601" i="8" l="1"/>
  <c r="J2610" i="13"/>
  <c r="F2601" i="6"/>
  <c r="H2601" i="13"/>
  <c r="F2602" i="3"/>
  <c r="E2607" i="13"/>
  <c r="F2601" i="7"/>
  <c r="I2604" i="13"/>
  <c r="F2601" i="10"/>
  <c r="L2606" i="13"/>
  <c r="F2601" i="4"/>
  <c r="F2605" i="13"/>
  <c r="F2602" i="12"/>
  <c r="D2604" i="13"/>
  <c r="F2601" i="11"/>
  <c r="M2609" i="13"/>
  <c r="F2601" i="9"/>
  <c r="K2610" i="13"/>
  <c r="F2601" i="5"/>
  <c r="G2601" i="13"/>
  <c r="F2603" i="12" l="1"/>
  <c r="D2614" i="13"/>
  <c r="F2603" i="3"/>
  <c r="E2602" i="13"/>
  <c r="F2602" i="5"/>
  <c r="G2602" i="13"/>
  <c r="F2602" i="4"/>
  <c r="F2606" i="13"/>
  <c r="F2602" i="9"/>
  <c r="K2615" i="13"/>
  <c r="F2602" i="10"/>
  <c r="L2611" i="13"/>
  <c r="F2602" i="6"/>
  <c r="H2612" i="13"/>
  <c r="F2602" i="11"/>
  <c r="M2604" i="13"/>
  <c r="F2602" i="7"/>
  <c r="I2603" i="13"/>
  <c r="F2602" i="8"/>
  <c r="J2606" i="13"/>
  <c r="F2603" i="6" l="1"/>
  <c r="H2608" i="13"/>
  <c r="F2603" i="5"/>
  <c r="G2603" i="13"/>
  <c r="F2603" i="10"/>
  <c r="L2612" i="13"/>
  <c r="F2604" i="3"/>
  <c r="E2603" i="13"/>
  <c r="F2603" i="8"/>
  <c r="J2604" i="13"/>
  <c r="F2603" i="9"/>
  <c r="K2603" i="13"/>
  <c r="F2604" i="12"/>
  <c r="D2602" i="13"/>
  <c r="F2603" i="7"/>
  <c r="I2609" i="13"/>
  <c r="F2603" i="11"/>
  <c r="M2602" i="13"/>
  <c r="F2603" i="4"/>
  <c r="F2607" i="13"/>
  <c r="F2605" i="3" l="1"/>
  <c r="E2606" i="13"/>
  <c r="F2605" i="12"/>
  <c r="D2607" i="13"/>
  <c r="F2604" i="10"/>
  <c r="L2610" i="13"/>
  <c r="F2604" i="7"/>
  <c r="I2608" i="13"/>
  <c r="F2604" i="9"/>
  <c r="K2607" i="13"/>
  <c r="F2604" i="5"/>
  <c r="G2607" i="13"/>
  <c r="F2604" i="4"/>
  <c r="F2601" i="13"/>
  <c r="F2604" i="8"/>
  <c r="J2603" i="13"/>
  <c r="F2604" i="11"/>
  <c r="M2607" i="13"/>
  <c r="F2604" i="6"/>
  <c r="H2607" i="13"/>
  <c r="F2605" i="4" l="1"/>
  <c r="F2613" i="13"/>
  <c r="F2605" i="10"/>
  <c r="L2615" i="13"/>
  <c r="F2605" i="6"/>
  <c r="H2610" i="13"/>
  <c r="F2605" i="5"/>
  <c r="G2613" i="13"/>
  <c r="F2606" i="12"/>
  <c r="D2615" i="13"/>
  <c r="F2605" i="11"/>
  <c r="M2608" i="13"/>
  <c r="F2605" i="9"/>
  <c r="K2605" i="13"/>
  <c r="F2606" i="3"/>
  <c r="E2613" i="13"/>
  <c r="F2605" i="8"/>
  <c r="J2607" i="13"/>
  <c r="F2605" i="7"/>
  <c r="I2612" i="13"/>
  <c r="F2606" i="9" l="1"/>
  <c r="K2602" i="13"/>
  <c r="F2606" i="6"/>
  <c r="H2603" i="13"/>
  <c r="F2606" i="11"/>
  <c r="M2610" i="13"/>
  <c r="F2606" i="7"/>
  <c r="I2607" i="13"/>
  <c r="N2607" i="13" s="1"/>
  <c r="F2606" i="10"/>
  <c r="L2607" i="13"/>
  <c r="F2606" i="8"/>
  <c r="J2612" i="13"/>
  <c r="F2607" i="12"/>
  <c r="D2609" i="13"/>
  <c r="F2606" i="4"/>
  <c r="F2609" i="13"/>
  <c r="F2607" i="3"/>
  <c r="E2610" i="13"/>
  <c r="F2606" i="5"/>
  <c r="G2610" i="13"/>
  <c r="F2607" i="7" l="1"/>
  <c r="I2611" i="13"/>
  <c r="F2607" i="4"/>
  <c r="F2608" i="13"/>
  <c r="F2608" i="12"/>
  <c r="D2613" i="13"/>
  <c r="F2607" i="11"/>
  <c r="M2606" i="13"/>
  <c r="F2607" i="8"/>
  <c r="J2609" i="13"/>
  <c r="F2607" i="6"/>
  <c r="H2614" i="13"/>
  <c r="F2607" i="5"/>
  <c r="G2609" i="13"/>
  <c r="F2607" i="10"/>
  <c r="L2604" i="13"/>
  <c r="F2608" i="3"/>
  <c r="E2609" i="13"/>
  <c r="F2607" i="9"/>
  <c r="K2609" i="13"/>
  <c r="F2608" i="11" l="1"/>
  <c r="M2603" i="13"/>
  <c r="N2603" i="13" s="1"/>
  <c r="F2609" i="12"/>
  <c r="D2606" i="13"/>
  <c r="F2608" i="6"/>
  <c r="H2613" i="13"/>
  <c r="F2608" i="4"/>
  <c r="F2611" i="13"/>
  <c r="F2609" i="3"/>
  <c r="E2612" i="13"/>
  <c r="F2608" i="8"/>
  <c r="J2605" i="13"/>
  <c r="F2608" i="7"/>
  <c r="I2605" i="13"/>
  <c r="F2608" i="5"/>
  <c r="G2611" i="13"/>
  <c r="F2608" i="9"/>
  <c r="K2604" i="13"/>
  <c r="F2608" i="10"/>
  <c r="L2605" i="13"/>
  <c r="F2609" i="7" l="1"/>
  <c r="I2610" i="13"/>
  <c r="F2609" i="6"/>
  <c r="H2602" i="13"/>
  <c r="N2602" i="13" s="1"/>
  <c r="F2609" i="10"/>
  <c r="L2609" i="13"/>
  <c r="N2609" i="13" s="1"/>
  <c r="F2609" i="8"/>
  <c r="J2614" i="13"/>
  <c r="F2610" i="12"/>
  <c r="D2612" i="13"/>
  <c r="F2609" i="9"/>
  <c r="K2611" i="13"/>
  <c r="F2610" i="3"/>
  <c r="E2608" i="13"/>
  <c r="F2609" i="11"/>
  <c r="M2611" i="13"/>
  <c r="F2609" i="5"/>
  <c r="G2615" i="13"/>
  <c r="F2609" i="4"/>
  <c r="F2610" i="13"/>
  <c r="F2611" i="3" l="1"/>
  <c r="E2611" i="13"/>
  <c r="N2611" i="13" s="1"/>
  <c r="F2610" i="10"/>
  <c r="L2601" i="13"/>
  <c r="F2610" i="6"/>
  <c r="H2615" i="13"/>
  <c r="F2611" i="12"/>
  <c r="D2610" i="13"/>
  <c r="N2610" i="13" s="1"/>
  <c r="F2610" i="4"/>
  <c r="F2615" i="13"/>
  <c r="F2610" i="5"/>
  <c r="G2612" i="13"/>
  <c r="F2610" i="7"/>
  <c r="I2613" i="13"/>
  <c r="F2610" i="9"/>
  <c r="K2614" i="13"/>
  <c r="F2610" i="11"/>
  <c r="M2615" i="13"/>
  <c r="F2610" i="8"/>
  <c r="J2611" i="13"/>
  <c r="F2612" i="12" l="1"/>
  <c r="D2608" i="13"/>
  <c r="F2611" i="4"/>
  <c r="F2614" i="13"/>
  <c r="F2611" i="7"/>
  <c r="I2614" i="13"/>
  <c r="F2611" i="6"/>
  <c r="H2604" i="13"/>
  <c r="N2604" i="13" s="1"/>
  <c r="F2611" i="9"/>
  <c r="K2601" i="13"/>
  <c r="N2601" i="13" s="1"/>
  <c r="F2611" i="8"/>
  <c r="J2613" i="13"/>
  <c r="F2611" i="5"/>
  <c r="G2608" i="13"/>
  <c r="F2611" i="10"/>
  <c r="L2613" i="13"/>
  <c r="F2611" i="11"/>
  <c r="M2612" i="13"/>
  <c r="F2612" i="3"/>
  <c r="E2615" i="13"/>
  <c r="F2612" i="10" l="1"/>
  <c r="L2614" i="13"/>
  <c r="F2612" i="6"/>
  <c r="H2606" i="13"/>
  <c r="N2606" i="13" s="1"/>
  <c r="F2612" i="5"/>
  <c r="G2614" i="13"/>
  <c r="F2612" i="7"/>
  <c r="I2615" i="13"/>
  <c r="N2615" i="13" s="1"/>
  <c r="F2612" i="4"/>
  <c r="F2612" i="13"/>
  <c r="N2612" i="13" s="1"/>
  <c r="F2612" i="8"/>
  <c r="J2615" i="13"/>
  <c r="F2612" i="9"/>
  <c r="K2613" i="13"/>
  <c r="N2613" i="13" s="1"/>
  <c r="N2608" i="13"/>
  <c r="F2613" i="3"/>
  <c r="E2614" i="13"/>
  <c r="F2612" i="11"/>
  <c r="M2605" i="13"/>
  <c r="N2605" i="13" s="1"/>
  <c r="F2613" i="12"/>
  <c r="D2623" i="13"/>
  <c r="F2613" i="9" l="1"/>
  <c r="K2619" i="13"/>
  <c r="F2613" i="5"/>
  <c r="G2623" i="13"/>
  <c r="F2613" i="8"/>
  <c r="J2619" i="13"/>
  <c r="F2613" i="6"/>
  <c r="H2629" i="13"/>
  <c r="F2614" i="12"/>
  <c r="D2617" i="13"/>
  <c r="F2613" i="11"/>
  <c r="M2625" i="13"/>
  <c r="F2613" i="10"/>
  <c r="L2619" i="13"/>
  <c r="N2614" i="13"/>
  <c r="F2613" i="4"/>
  <c r="F2618" i="13"/>
  <c r="F2614" i="3"/>
  <c r="E2618" i="13"/>
  <c r="F2613" i="7"/>
  <c r="I2619" i="13"/>
  <c r="F2614" i="4" l="1"/>
  <c r="F2616" i="13"/>
  <c r="F2614" i="6"/>
  <c r="H2616" i="13"/>
  <c r="F2614" i="10"/>
  <c r="L2620" i="13"/>
  <c r="F2614" i="8"/>
  <c r="J2626" i="13"/>
  <c r="F2614" i="11"/>
  <c r="M2622" i="13"/>
  <c r="F2614" i="5"/>
  <c r="G2618" i="13"/>
  <c r="F2614" i="7"/>
  <c r="I2617" i="13"/>
  <c r="F2615" i="12"/>
  <c r="D2621" i="13"/>
  <c r="F2614" i="9"/>
  <c r="K2626" i="13"/>
  <c r="F2615" i="3"/>
  <c r="E2616" i="13"/>
  <c r="F2616" i="12" l="1"/>
  <c r="D2618" i="13"/>
  <c r="F2615" i="8"/>
  <c r="J2618" i="13"/>
  <c r="F2615" i="7"/>
  <c r="I2626" i="13"/>
  <c r="F2615" i="10"/>
  <c r="L2616" i="13"/>
  <c r="F2616" i="3"/>
  <c r="E2622" i="13"/>
  <c r="F2615" i="5"/>
  <c r="G2616" i="13"/>
  <c r="F2615" i="6"/>
  <c r="H2621" i="13"/>
  <c r="F2615" i="9"/>
  <c r="K2621" i="13"/>
  <c r="F2615" i="11"/>
  <c r="M2617" i="13"/>
  <c r="F2615" i="4"/>
  <c r="F2622" i="13"/>
  <c r="F2616" i="9" l="1"/>
  <c r="K2620" i="13"/>
  <c r="F2616" i="10"/>
  <c r="L2626" i="13"/>
  <c r="F2616" i="6"/>
  <c r="H2628" i="13"/>
  <c r="F2616" i="7"/>
  <c r="I2621" i="13"/>
  <c r="F2616" i="4"/>
  <c r="F2620" i="13"/>
  <c r="F2616" i="5"/>
  <c r="G2622" i="13"/>
  <c r="F2616" i="8"/>
  <c r="J2617" i="13"/>
  <c r="F2616" i="11"/>
  <c r="M2619" i="13"/>
  <c r="F2617" i="3"/>
  <c r="E2623" i="13"/>
  <c r="F2617" i="12"/>
  <c r="D2619" i="13"/>
  <c r="F2617" i="11" l="1"/>
  <c r="M2618" i="13"/>
  <c r="F2617" i="7"/>
  <c r="I2618" i="13"/>
  <c r="F2617" i="8"/>
  <c r="J2616" i="13"/>
  <c r="F2617" i="6"/>
  <c r="H2619" i="13"/>
  <c r="F2618" i="12"/>
  <c r="D2622" i="13"/>
  <c r="F2617" i="5"/>
  <c r="G2624" i="13"/>
  <c r="F2617" i="10"/>
  <c r="L2621" i="13"/>
  <c r="F2618" i="3"/>
  <c r="E2624" i="13"/>
  <c r="F2617" i="4"/>
  <c r="F2627" i="13"/>
  <c r="F2617" i="9"/>
  <c r="K2625" i="13"/>
  <c r="F2618" i="6" l="1"/>
  <c r="H2627" i="13"/>
  <c r="F2618" i="10"/>
  <c r="L2625" i="13"/>
  <c r="F2618" i="8"/>
  <c r="J2624" i="13"/>
  <c r="F2618" i="9"/>
  <c r="K2617" i="13"/>
  <c r="F2618" i="5"/>
  <c r="G2617" i="13"/>
  <c r="F2618" i="7"/>
  <c r="I2627" i="13"/>
  <c r="F2619" i="12"/>
  <c r="D2624" i="13"/>
  <c r="F2618" i="4"/>
  <c r="F2623" i="13"/>
  <c r="F2619" i="3"/>
  <c r="E2617" i="13"/>
  <c r="F2618" i="11"/>
  <c r="M2623" i="13"/>
  <c r="F2619" i="9" l="1"/>
  <c r="K2616" i="13"/>
  <c r="F2619" i="4"/>
  <c r="F2624" i="13"/>
  <c r="F2620" i="12"/>
  <c r="D2620" i="13"/>
  <c r="F2619" i="8"/>
  <c r="J2628" i="13"/>
  <c r="F2619" i="7"/>
  <c r="I2620" i="13"/>
  <c r="F2619" i="10"/>
  <c r="L2617" i="13"/>
  <c r="F2619" i="11"/>
  <c r="M2620" i="13"/>
  <c r="F2620" i="3"/>
  <c r="E2621" i="13"/>
  <c r="F2619" i="5"/>
  <c r="G2625" i="13"/>
  <c r="F2619" i="6"/>
  <c r="H2623" i="13"/>
  <c r="F2620" i="8" l="1"/>
  <c r="J2625" i="13"/>
  <c r="F2621" i="12"/>
  <c r="D2629" i="13"/>
  <c r="F2620" i="6"/>
  <c r="H2626" i="13"/>
  <c r="F2620" i="10"/>
  <c r="L2624" i="13"/>
  <c r="F2620" i="5"/>
  <c r="G2620" i="13"/>
  <c r="F2620" i="4"/>
  <c r="F2617" i="13"/>
  <c r="F2620" i="11"/>
  <c r="M2627" i="13"/>
  <c r="F2620" i="7"/>
  <c r="I2624" i="13"/>
  <c r="F2620" i="9"/>
  <c r="K2624" i="13"/>
  <c r="F2621" i="3"/>
  <c r="E2627" i="13"/>
  <c r="F2621" i="11" l="1"/>
  <c r="M2629" i="13"/>
  <c r="F2621" i="6"/>
  <c r="H2620" i="13"/>
  <c r="F2621" i="4"/>
  <c r="F2629" i="13"/>
  <c r="F2622" i="12"/>
  <c r="D2625" i="13"/>
  <c r="F2622" i="3"/>
  <c r="E2620" i="13"/>
  <c r="F2621" i="9"/>
  <c r="K2622" i="13"/>
  <c r="F2621" i="8"/>
  <c r="J2621" i="13"/>
  <c r="F2621" i="5"/>
  <c r="G2627" i="13"/>
  <c r="F2621" i="7"/>
  <c r="I2616" i="13"/>
  <c r="F2621" i="10"/>
  <c r="L2622" i="13"/>
  <c r="F2623" i="12" l="1"/>
  <c r="D2616" i="13"/>
  <c r="F2622" i="4"/>
  <c r="F2628" i="13"/>
  <c r="F2622" i="10"/>
  <c r="L2628" i="13"/>
  <c r="F2622" i="9"/>
  <c r="K2623" i="13"/>
  <c r="F2622" i="8"/>
  <c r="J2620" i="13"/>
  <c r="N2620" i="13" s="1"/>
  <c r="F2622" i="6"/>
  <c r="H2625" i="13"/>
  <c r="F2623" i="3"/>
  <c r="E2628" i="13"/>
  <c r="F2622" i="7"/>
  <c r="I2622" i="13"/>
  <c r="F2622" i="5"/>
  <c r="G2628" i="13"/>
  <c r="F2622" i="11"/>
  <c r="M2616" i="13"/>
  <c r="F2623" i="9" l="1"/>
  <c r="K2628" i="13"/>
  <c r="F2624" i="3"/>
  <c r="E2625" i="13"/>
  <c r="F2623" i="10"/>
  <c r="L2623" i="13"/>
  <c r="F2623" i="6"/>
  <c r="H2617" i="13"/>
  <c r="N2617" i="13" s="1"/>
  <c r="F2623" i="7"/>
  <c r="I2625" i="13"/>
  <c r="F2623" i="4"/>
  <c r="F2625" i="13"/>
  <c r="N2616" i="13"/>
  <c r="F2623" i="11"/>
  <c r="M2626" i="13"/>
  <c r="F2623" i="5"/>
  <c r="G2621" i="13"/>
  <c r="F2623" i="8"/>
  <c r="J2627" i="13"/>
  <c r="F2624" i="12"/>
  <c r="D2630" i="13"/>
  <c r="F2624" i="6" l="1"/>
  <c r="H2624" i="13"/>
  <c r="F2624" i="11"/>
  <c r="M2624" i="13"/>
  <c r="F2624" i="10"/>
  <c r="L2618" i="13"/>
  <c r="N2625" i="13"/>
  <c r="F2624" i="5"/>
  <c r="G2629" i="13"/>
  <c r="F2624" i="4"/>
  <c r="F2630" i="13"/>
  <c r="F2625" i="3"/>
  <c r="E2629" i="13"/>
  <c r="F2625" i="12"/>
  <c r="D2627" i="13"/>
  <c r="F2624" i="8"/>
  <c r="J2630" i="13"/>
  <c r="F2624" i="7"/>
  <c r="I2628" i="13"/>
  <c r="F2624" i="9"/>
  <c r="K2629" i="13"/>
  <c r="F2625" i="10" l="1"/>
  <c r="L2627" i="13"/>
  <c r="F2625" i="9"/>
  <c r="K2618" i="13"/>
  <c r="F2626" i="3"/>
  <c r="E2619" i="13"/>
  <c r="F2625" i="7"/>
  <c r="I2630" i="13"/>
  <c r="F2625" i="4"/>
  <c r="F2621" i="13"/>
  <c r="F2625" i="11"/>
  <c r="M2621" i="13"/>
  <c r="F2625" i="5"/>
  <c r="G2626" i="13"/>
  <c r="N2624" i="13"/>
  <c r="F2626" i="12"/>
  <c r="D2626" i="13"/>
  <c r="F2625" i="8"/>
  <c r="J2629" i="13"/>
  <c r="F2625" i="6"/>
  <c r="H2618" i="13"/>
  <c r="N2618" i="13" s="1"/>
  <c r="F2626" i="8" l="1"/>
  <c r="J2622" i="13"/>
  <c r="F2627" i="12"/>
  <c r="D2628" i="13"/>
  <c r="F2626" i="7"/>
  <c r="I2629" i="13"/>
  <c r="F2626" i="6"/>
  <c r="H2630" i="13"/>
  <c r="F2626" i="5"/>
  <c r="G2630" i="13"/>
  <c r="F2627" i="3"/>
  <c r="E2630" i="13"/>
  <c r="F2626" i="11"/>
  <c r="M2628" i="13"/>
  <c r="F2626" i="9"/>
  <c r="K2627" i="13"/>
  <c r="N2627" i="13" s="1"/>
  <c r="N2621" i="13"/>
  <c r="F2626" i="4"/>
  <c r="F2626" i="13"/>
  <c r="F2626" i="10"/>
  <c r="L2629" i="13"/>
  <c r="F2627" i="9" l="1"/>
  <c r="K2630" i="13"/>
  <c r="N2630" i="13" s="1"/>
  <c r="F2627" i="6"/>
  <c r="H2622" i="13"/>
  <c r="N2622" i="13" s="1"/>
  <c r="N2629" i="13"/>
  <c r="F2627" i="10"/>
  <c r="L2630" i="13"/>
  <c r="F2627" i="7"/>
  <c r="I2623" i="13"/>
  <c r="N2628" i="13"/>
  <c r="F2627" i="4"/>
  <c r="F2619" i="13"/>
  <c r="F2628" i="12"/>
  <c r="D2636" i="13"/>
  <c r="F2627" i="11"/>
  <c r="M2630" i="13"/>
  <c r="F2628" i="3"/>
  <c r="E2626" i="13"/>
  <c r="N2626" i="13" s="1"/>
  <c r="F2627" i="5"/>
  <c r="G2619" i="13"/>
  <c r="F2627" i="8"/>
  <c r="J2623" i="13"/>
  <c r="N2623" i="13" l="1"/>
  <c r="F2628" i="11"/>
  <c r="M2639" i="13"/>
  <c r="F2628" i="8"/>
  <c r="J2632" i="13"/>
  <c r="F2629" i="12"/>
  <c r="D2633" i="13"/>
  <c r="F2628" i="10"/>
  <c r="L2640" i="13"/>
  <c r="N2619" i="13"/>
  <c r="F2628" i="6"/>
  <c r="H2632" i="13"/>
  <c r="F2629" i="3"/>
  <c r="E2634" i="13"/>
  <c r="F2628" i="5"/>
  <c r="G2634" i="13"/>
  <c r="F2628" i="4"/>
  <c r="F2631" i="13"/>
  <c r="F2628" i="7"/>
  <c r="I2632" i="13"/>
  <c r="F2628" i="9"/>
  <c r="K2633" i="13"/>
  <c r="F2630" i="12" l="1"/>
  <c r="D2637" i="13"/>
  <c r="F2630" i="3"/>
  <c r="E2633" i="13"/>
  <c r="F2629" i="8"/>
  <c r="J2635" i="13"/>
  <c r="F2629" i="7"/>
  <c r="I2635" i="13"/>
  <c r="F2629" i="6"/>
  <c r="H2631" i="13"/>
  <c r="F2629" i="9"/>
  <c r="K2640" i="13"/>
  <c r="F2629" i="11"/>
  <c r="M2638" i="13"/>
  <c r="F2629" i="5"/>
  <c r="G2631" i="13"/>
  <c r="F2629" i="4"/>
  <c r="F2638" i="13"/>
  <c r="F2629" i="10"/>
  <c r="L2633" i="13"/>
  <c r="F2630" i="5" l="1"/>
  <c r="G2636" i="13"/>
  <c r="F2630" i="7"/>
  <c r="I2631" i="13"/>
  <c r="F2630" i="11"/>
  <c r="M2636" i="13"/>
  <c r="F2630" i="8"/>
  <c r="J2631" i="13"/>
  <c r="F2630" i="10"/>
  <c r="L2632" i="13"/>
  <c r="F2630" i="9"/>
  <c r="K2635" i="13"/>
  <c r="F2631" i="3"/>
  <c r="E2637" i="13"/>
  <c r="F2630" i="4"/>
  <c r="F2634" i="13"/>
  <c r="F2630" i="6"/>
  <c r="H2633" i="13"/>
  <c r="F2631" i="12"/>
  <c r="D2632" i="13"/>
  <c r="F2632" i="3" l="1"/>
  <c r="E2631" i="13"/>
  <c r="F2631" i="11"/>
  <c r="M2632" i="13"/>
  <c r="F2631" i="9"/>
  <c r="K2632" i="13"/>
  <c r="F2631" i="7"/>
  <c r="I2638" i="13"/>
  <c r="F2631" i="8"/>
  <c r="J2637" i="13"/>
  <c r="F2632" i="12"/>
  <c r="D2634" i="13"/>
  <c r="F2631" i="6"/>
  <c r="H2642" i="13"/>
  <c r="F2631" i="10"/>
  <c r="L2635" i="13"/>
  <c r="F2631" i="5"/>
  <c r="G2637" i="13"/>
  <c r="F2631" i="4"/>
  <c r="F2641" i="13"/>
  <c r="F2632" i="6" l="1"/>
  <c r="H2645" i="13"/>
  <c r="F2632" i="9"/>
  <c r="K2634" i="13"/>
  <c r="F2632" i="4"/>
  <c r="F2637" i="13"/>
  <c r="F2633" i="12"/>
  <c r="D2631" i="13"/>
  <c r="F2632" i="11"/>
  <c r="M2631" i="13"/>
  <c r="F2632" i="5"/>
  <c r="G2633" i="13"/>
  <c r="F2632" i="8"/>
  <c r="J2633" i="13"/>
  <c r="F2633" i="3"/>
  <c r="E2636" i="13"/>
  <c r="F2632" i="10"/>
  <c r="L2636" i="13"/>
  <c r="F2632" i="7"/>
  <c r="I2641" i="13"/>
  <c r="F2633" i="8" l="1"/>
  <c r="J2641" i="13"/>
  <c r="F2633" i="4"/>
  <c r="F2636" i="13"/>
  <c r="F2634" i="12"/>
  <c r="D2642" i="13"/>
  <c r="F2633" i="5"/>
  <c r="G2638" i="13"/>
  <c r="F2634" i="3"/>
  <c r="E2638" i="13"/>
  <c r="F2633" i="7"/>
  <c r="I2640" i="13"/>
  <c r="F2633" i="9"/>
  <c r="K2641" i="13"/>
  <c r="F2633" i="10"/>
  <c r="L2634" i="13"/>
  <c r="F2633" i="11"/>
  <c r="M2634" i="13"/>
  <c r="F2633" i="6"/>
  <c r="H2637" i="13"/>
  <c r="F2634" i="6" l="1"/>
  <c r="H2634" i="13"/>
  <c r="F2634" i="9"/>
  <c r="K2638" i="13"/>
  <c r="F2635" i="12"/>
  <c r="D2639" i="13"/>
  <c r="F2634" i="7"/>
  <c r="I2637" i="13"/>
  <c r="F2634" i="4"/>
  <c r="F2643" i="13"/>
  <c r="F2634" i="10"/>
  <c r="L2642" i="13"/>
  <c r="F2634" i="5"/>
  <c r="G2635" i="13"/>
  <c r="F2634" i="11"/>
  <c r="M2635" i="13"/>
  <c r="F2635" i="3"/>
  <c r="E2635" i="13"/>
  <c r="F2634" i="8"/>
  <c r="J2638" i="13"/>
  <c r="F2635" i="5" l="1"/>
  <c r="G2641" i="13"/>
  <c r="F2636" i="12"/>
  <c r="D2644" i="13"/>
  <c r="F2635" i="8"/>
  <c r="J2639" i="13"/>
  <c r="F2635" i="10"/>
  <c r="L2631" i="13"/>
  <c r="F2635" i="9"/>
  <c r="K2642" i="13"/>
  <c r="F2636" i="3"/>
  <c r="E2632" i="13"/>
  <c r="F2635" i="4"/>
  <c r="F2639" i="13"/>
  <c r="F2635" i="6"/>
  <c r="H2635" i="13"/>
  <c r="F2635" i="11"/>
  <c r="M2645" i="13"/>
  <c r="F2635" i="7"/>
  <c r="I2636" i="13"/>
  <c r="F2636" i="8" l="1"/>
  <c r="J2640" i="13"/>
  <c r="F2636" i="10"/>
  <c r="L2643" i="13"/>
  <c r="F2637" i="3"/>
  <c r="E2639" i="13"/>
  <c r="F2637" i="12"/>
  <c r="D2635" i="13"/>
  <c r="N2635" i="13" s="1"/>
  <c r="F2636" i="4"/>
  <c r="F2635" i="13"/>
  <c r="F2636" i="7"/>
  <c r="I2639" i="13"/>
  <c r="F2636" i="9"/>
  <c r="K2636" i="13"/>
  <c r="F2636" i="5"/>
  <c r="G2643" i="13"/>
  <c r="F2636" i="11"/>
  <c r="M2637" i="13"/>
  <c r="F2636" i="6"/>
  <c r="H2639" i="13"/>
  <c r="F2637" i="9" l="1"/>
  <c r="K2631" i="13"/>
  <c r="N2631" i="13" s="1"/>
  <c r="F2638" i="3"/>
  <c r="E2644" i="13"/>
  <c r="F2637" i="6"/>
  <c r="H2640" i="13"/>
  <c r="F2637" i="7"/>
  <c r="I2645" i="13"/>
  <c r="F2637" i="10"/>
  <c r="L2641" i="13"/>
  <c r="F2637" i="4"/>
  <c r="F2632" i="13"/>
  <c r="F2637" i="8"/>
  <c r="J2634" i="13"/>
  <c r="F2637" i="11"/>
  <c r="M2641" i="13"/>
  <c r="F2637" i="5"/>
  <c r="G2639" i="13"/>
  <c r="F2638" i="12"/>
  <c r="D2640" i="13"/>
  <c r="F2639" i="12" l="1"/>
  <c r="D2643" i="13"/>
  <c r="F2638" i="4"/>
  <c r="F2633" i="13"/>
  <c r="F2638" i="6"/>
  <c r="H2636" i="13"/>
  <c r="N2636" i="13" s="1"/>
  <c r="F2638" i="8"/>
  <c r="J2636" i="13"/>
  <c r="F2638" i="7"/>
  <c r="I2633" i="13"/>
  <c r="F2638" i="5"/>
  <c r="G2642" i="13"/>
  <c r="F2639" i="3"/>
  <c r="E2640" i="13"/>
  <c r="F2638" i="11"/>
  <c r="M2644" i="13"/>
  <c r="F2638" i="10"/>
  <c r="L2644" i="13"/>
  <c r="F2638" i="9"/>
  <c r="K2637" i="13"/>
  <c r="F2639" i="6" l="1"/>
  <c r="H2644" i="13"/>
  <c r="F2639" i="4"/>
  <c r="F2640" i="13"/>
  <c r="F2639" i="9"/>
  <c r="K2643" i="13"/>
  <c r="F2639" i="10"/>
  <c r="L2637" i="13"/>
  <c r="F2640" i="12"/>
  <c r="D2638" i="13"/>
  <c r="F2640" i="3"/>
  <c r="E2643" i="13"/>
  <c r="F2639" i="7"/>
  <c r="I2642" i="13"/>
  <c r="F2639" i="11"/>
  <c r="M2633" i="13"/>
  <c r="N2633" i="13" s="1"/>
  <c r="F2639" i="8"/>
  <c r="J2642" i="13"/>
  <c r="N2637" i="13"/>
  <c r="F2639" i="5"/>
  <c r="G2632" i="13"/>
  <c r="N2632" i="13" s="1"/>
  <c r="F2640" i="9" l="1"/>
  <c r="K2644" i="13"/>
  <c r="F2640" i="4"/>
  <c r="F2642" i="13"/>
  <c r="F2640" i="8"/>
  <c r="J2643" i="13"/>
  <c r="F2641" i="12"/>
  <c r="D2645" i="13"/>
  <c r="F2640" i="5"/>
  <c r="G2644" i="13"/>
  <c r="F2641" i="3"/>
  <c r="E2641" i="13"/>
  <c r="F2640" i="11"/>
  <c r="M2642" i="13"/>
  <c r="F2640" i="10"/>
  <c r="L2638" i="13"/>
  <c r="F2640" i="6"/>
  <c r="H2638" i="13"/>
  <c r="N2638" i="13" s="1"/>
  <c r="F2640" i="7"/>
  <c r="I2634" i="13"/>
  <c r="N2634" i="13" s="1"/>
  <c r="F2641" i="7" l="1"/>
  <c r="I2643" i="13"/>
  <c r="F2642" i="3"/>
  <c r="E2642" i="13"/>
  <c r="N2642" i="13" s="1"/>
  <c r="F2641" i="4"/>
  <c r="F2644" i="13"/>
  <c r="F2641" i="5"/>
  <c r="G2640" i="13"/>
  <c r="F2641" i="6"/>
  <c r="H2643" i="13"/>
  <c r="N2643" i="13" s="1"/>
  <c r="F2641" i="9"/>
  <c r="K2639" i="13"/>
  <c r="F2641" i="11"/>
  <c r="M2643" i="13"/>
  <c r="F2641" i="8"/>
  <c r="J2645" i="13"/>
  <c r="F2641" i="10"/>
  <c r="L2639" i="13"/>
  <c r="F2642" i="12"/>
  <c r="D2641" i="13"/>
  <c r="F2642" i="5" l="1"/>
  <c r="G2645" i="13"/>
  <c r="F2642" i="8"/>
  <c r="J2644" i="13"/>
  <c r="N2644" i="13" s="1"/>
  <c r="F2642" i="4"/>
  <c r="F2645" i="13"/>
  <c r="F2642" i="9"/>
  <c r="K2645" i="13"/>
  <c r="N2639" i="13"/>
  <c r="F2643" i="3"/>
  <c r="E2645" i="13"/>
  <c r="N2645" i="13" s="1"/>
  <c r="F2642" i="11"/>
  <c r="M2640" i="13"/>
  <c r="N2640" i="13" s="1"/>
  <c r="F2643" i="12"/>
  <c r="D2649" i="13"/>
  <c r="F2642" i="10"/>
  <c r="L2645" i="13"/>
  <c r="F2642" i="6"/>
  <c r="H2641" i="13"/>
  <c r="N2641" i="13" s="1"/>
  <c r="F2642" i="7"/>
  <c r="I2644" i="13"/>
  <c r="F2643" i="7" l="1"/>
  <c r="I2647" i="13"/>
  <c r="F2643" i="11"/>
  <c r="M2646" i="13"/>
  <c r="F2643" i="4"/>
  <c r="F2650" i="13"/>
  <c r="F2644" i="3"/>
  <c r="E2649" i="13"/>
  <c r="F2643" i="6"/>
  <c r="H2659" i="13"/>
  <c r="F2643" i="8"/>
  <c r="J2654" i="13"/>
  <c r="F2644" i="12"/>
  <c r="D2651" i="13"/>
  <c r="F2643" i="10"/>
  <c r="L2652" i="13"/>
  <c r="F2643" i="9"/>
  <c r="K2656" i="13"/>
  <c r="F2643" i="5"/>
  <c r="G2649" i="13"/>
  <c r="F2644" i="10" l="1"/>
  <c r="L2654" i="13"/>
  <c r="F2645" i="3"/>
  <c r="E2650" i="13"/>
  <c r="F2645" i="12"/>
  <c r="D2648" i="13"/>
  <c r="F2644" i="4"/>
  <c r="F2647" i="13"/>
  <c r="F2644" i="5"/>
  <c r="G2647" i="13"/>
  <c r="F2644" i="8"/>
  <c r="J2648" i="13"/>
  <c r="F2644" i="11"/>
  <c r="M2654" i="13"/>
  <c r="F2644" i="9"/>
  <c r="K2652" i="13"/>
  <c r="F2644" i="6"/>
  <c r="H2646" i="13"/>
  <c r="F2644" i="7"/>
  <c r="I2654" i="13"/>
  <c r="F2645" i="4" l="1"/>
  <c r="F2649" i="13"/>
  <c r="F2646" i="12"/>
  <c r="D2655" i="13"/>
  <c r="F2645" i="11"/>
  <c r="M2651" i="13"/>
  <c r="F2645" i="7"/>
  <c r="I2648" i="13"/>
  <c r="F2645" i="8"/>
  <c r="J2649" i="13"/>
  <c r="F2646" i="3"/>
  <c r="E2646" i="13"/>
  <c r="F2645" i="6"/>
  <c r="H2650" i="13"/>
  <c r="F2645" i="5"/>
  <c r="G2646" i="13"/>
  <c r="F2645" i="10"/>
  <c r="L2648" i="13"/>
  <c r="F2645" i="9"/>
  <c r="K2655" i="13"/>
  <c r="F2646" i="5" l="1"/>
  <c r="G2650" i="13"/>
  <c r="F2646" i="7"/>
  <c r="I2658" i="13"/>
  <c r="F2646" i="6"/>
  <c r="H2651" i="13"/>
  <c r="F2646" i="11"/>
  <c r="M2653" i="13"/>
  <c r="F2646" i="9"/>
  <c r="K2651" i="13"/>
  <c r="F2647" i="3"/>
  <c r="E2647" i="13"/>
  <c r="F2647" i="12"/>
  <c r="D2659" i="13"/>
  <c r="F2646" i="8"/>
  <c r="J2647" i="13"/>
  <c r="F2646" i="10"/>
  <c r="L2650" i="13"/>
  <c r="F2646" i="4"/>
  <c r="F2652" i="13"/>
  <c r="F2647" i="11" l="1"/>
  <c r="M2657" i="13"/>
  <c r="F2647" i="8"/>
  <c r="J2646" i="13"/>
  <c r="F2648" i="12"/>
  <c r="D2656" i="13"/>
  <c r="F2647" i="4"/>
  <c r="F2653" i="13"/>
  <c r="F2647" i="6"/>
  <c r="H2657" i="13"/>
  <c r="F2648" i="3"/>
  <c r="E2653" i="13"/>
  <c r="F2647" i="7"/>
  <c r="I2646" i="13"/>
  <c r="F2647" i="9"/>
  <c r="K2648" i="13"/>
  <c r="F2647" i="10"/>
  <c r="L2655" i="13"/>
  <c r="F2647" i="5"/>
  <c r="G2648" i="13"/>
  <c r="F2648" i="9" l="1"/>
  <c r="K2647" i="13"/>
  <c r="F2648" i="4"/>
  <c r="F2657" i="13"/>
  <c r="F2648" i="7"/>
  <c r="I2651" i="13"/>
  <c r="F2649" i="12"/>
  <c r="D2646" i="13"/>
  <c r="F2648" i="5"/>
  <c r="G2655" i="13"/>
  <c r="F2649" i="3"/>
  <c r="E2651" i="13"/>
  <c r="F2648" i="8"/>
  <c r="J2652" i="13"/>
  <c r="F2648" i="10"/>
  <c r="L2653" i="13"/>
  <c r="F2648" i="6"/>
  <c r="H2656" i="13"/>
  <c r="F2648" i="11"/>
  <c r="M2658" i="13"/>
  <c r="F2649" i="10" l="1"/>
  <c r="L2656" i="13"/>
  <c r="F2650" i="12"/>
  <c r="D2653" i="13"/>
  <c r="F2649" i="8"/>
  <c r="J2651" i="13"/>
  <c r="F2649" i="7"/>
  <c r="I2652" i="13"/>
  <c r="F2649" i="11"/>
  <c r="M2659" i="13"/>
  <c r="F2649" i="4"/>
  <c r="F2648" i="13"/>
  <c r="F2650" i="3"/>
  <c r="E2655" i="13"/>
  <c r="F2649" i="6"/>
  <c r="H2653" i="13"/>
  <c r="F2649" i="5"/>
  <c r="G2652" i="13"/>
  <c r="F2649" i="9"/>
  <c r="K2654" i="13"/>
  <c r="F2650" i="7" l="1"/>
  <c r="I2649" i="13"/>
  <c r="F2651" i="3"/>
  <c r="E2657" i="13"/>
  <c r="F2650" i="8"/>
  <c r="J2658" i="13"/>
  <c r="F2651" i="12"/>
  <c r="D2647" i="13"/>
  <c r="F2650" i="6"/>
  <c r="H2647" i="13"/>
  <c r="F2650" i="9"/>
  <c r="K2650" i="13"/>
  <c r="F2650" i="4"/>
  <c r="F2646" i="13"/>
  <c r="F2650" i="5"/>
  <c r="G2653" i="13"/>
  <c r="F2650" i="11"/>
  <c r="M2660" i="13"/>
  <c r="F2650" i="10"/>
  <c r="L2647" i="13"/>
  <c r="F2651" i="8" l="1"/>
  <c r="J2650" i="13"/>
  <c r="F2651" i="9"/>
  <c r="K2649" i="13"/>
  <c r="F2652" i="3"/>
  <c r="E2648" i="13"/>
  <c r="F2651" i="10"/>
  <c r="L2649" i="13"/>
  <c r="F2651" i="6"/>
  <c r="H2660" i="13"/>
  <c r="F2651" i="4"/>
  <c r="F2658" i="13"/>
  <c r="F2651" i="11"/>
  <c r="M2648" i="13"/>
  <c r="F2651" i="7"/>
  <c r="I2657" i="13"/>
  <c r="F2651" i="5"/>
  <c r="G2657" i="13"/>
  <c r="F2652" i="12"/>
  <c r="D2658" i="13"/>
  <c r="F2652" i="11" l="1"/>
  <c r="M2652" i="13"/>
  <c r="F2653" i="3"/>
  <c r="E2652" i="13"/>
  <c r="F2652" i="4"/>
  <c r="F2660" i="13"/>
  <c r="F2652" i="9"/>
  <c r="K2646" i="13"/>
  <c r="F2652" i="6"/>
  <c r="H2652" i="13"/>
  <c r="F2652" i="8"/>
  <c r="J2657" i="13"/>
  <c r="F2653" i="12"/>
  <c r="D2650" i="13"/>
  <c r="F2652" i="5"/>
  <c r="G2656" i="13"/>
  <c r="F2652" i="7"/>
  <c r="I2656" i="13"/>
  <c r="F2652" i="10"/>
  <c r="L2651" i="13"/>
  <c r="F2654" i="12" l="1"/>
  <c r="D2654" i="13"/>
  <c r="F2653" i="4"/>
  <c r="F2655" i="13"/>
  <c r="F2653" i="10"/>
  <c r="L2657" i="13"/>
  <c r="F2653" i="8"/>
  <c r="J2656" i="13"/>
  <c r="F2654" i="3"/>
  <c r="E2658" i="13"/>
  <c r="F2653" i="7"/>
  <c r="I2655" i="13"/>
  <c r="F2653" i="6"/>
  <c r="H2655" i="13"/>
  <c r="F2653" i="11"/>
  <c r="M2650" i="13"/>
  <c r="F2653" i="5"/>
  <c r="G2651" i="13"/>
  <c r="F2653" i="9"/>
  <c r="K2659" i="13"/>
  <c r="F2654" i="11" l="1"/>
  <c r="M2647" i="13"/>
  <c r="N2647" i="13" s="1"/>
  <c r="F2654" i="8"/>
  <c r="J2653" i="13"/>
  <c r="F2654" i="6"/>
  <c r="H2658" i="13"/>
  <c r="F2654" i="10"/>
  <c r="L2646" i="13"/>
  <c r="N2646" i="13" s="1"/>
  <c r="F2654" i="7"/>
  <c r="I2650" i="13"/>
  <c r="N2650" i="13" s="1"/>
  <c r="F2654" i="4"/>
  <c r="F2656" i="13"/>
  <c r="F2654" i="9"/>
  <c r="K2657" i="13"/>
  <c r="F2655" i="3"/>
  <c r="E2659" i="13"/>
  <c r="F2655" i="12"/>
  <c r="D2652" i="13"/>
  <c r="N2652" i="13" s="1"/>
  <c r="F2654" i="5"/>
  <c r="G2658" i="13"/>
  <c r="F2655" i="10" l="1"/>
  <c r="L2659" i="13"/>
  <c r="F2655" i="6"/>
  <c r="H2648" i="13"/>
  <c r="N2648" i="13" s="1"/>
  <c r="F2655" i="9"/>
  <c r="K2653" i="13"/>
  <c r="F2655" i="5"/>
  <c r="G2660" i="13"/>
  <c r="F2655" i="8"/>
  <c r="J2655" i="13"/>
  <c r="F2656" i="12"/>
  <c r="D2660" i="13"/>
  <c r="F2655" i="4"/>
  <c r="F2651" i="13"/>
  <c r="N2651" i="13" s="1"/>
  <c r="F2656" i="3"/>
  <c r="E2654" i="13"/>
  <c r="F2655" i="7"/>
  <c r="I2659" i="13"/>
  <c r="F2655" i="11"/>
  <c r="M2656" i="13"/>
  <c r="F2657" i="3" l="1"/>
  <c r="E2656" i="13"/>
  <c r="N2656" i="13" s="1"/>
  <c r="F2656" i="5"/>
  <c r="G2659" i="13"/>
  <c r="F2656" i="4"/>
  <c r="F2659" i="13"/>
  <c r="F2656" i="9"/>
  <c r="K2658" i="13"/>
  <c r="F2657" i="12"/>
  <c r="D2657" i="13"/>
  <c r="N2657" i="13" s="1"/>
  <c r="F2656" i="6"/>
  <c r="H2654" i="13"/>
  <c r="F2656" i="7"/>
  <c r="I2653" i="13"/>
  <c r="N2653" i="13" s="1"/>
  <c r="F2656" i="11"/>
  <c r="M2649" i="13"/>
  <c r="F2656" i="8"/>
  <c r="J2659" i="13"/>
  <c r="F2656" i="10"/>
  <c r="L2660" i="13"/>
  <c r="F2657" i="11" l="1"/>
  <c r="M2655" i="13"/>
  <c r="N2655" i="13" s="1"/>
  <c r="F2657" i="9"/>
  <c r="K2660" i="13"/>
  <c r="N2659" i="13"/>
  <c r="F2657" i="7"/>
  <c r="I2660" i="13"/>
  <c r="F2657" i="4"/>
  <c r="F2654" i="13"/>
  <c r="F2657" i="6"/>
  <c r="H2649" i="13"/>
  <c r="N2649" i="13" s="1"/>
  <c r="F2657" i="5"/>
  <c r="G2654" i="13"/>
  <c r="F2657" i="10"/>
  <c r="L2658" i="13"/>
  <c r="N2658" i="13" s="1"/>
  <c r="F2657" i="8"/>
  <c r="J2660" i="13"/>
  <c r="F2658" i="12"/>
  <c r="D2661" i="13"/>
  <c r="F2658" i="3"/>
  <c r="E2660" i="13"/>
  <c r="N2660" i="13" s="1"/>
  <c r="F2658" i="10" l="1"/>
  <c r="L2666" i="13"/>
  <c r="F2658" i="7"/>
  <c r="I2666" i="13"/>
  <c r="F2658" i="5"/>
  <c r="G2661" i="13"/>
  <c r="F2658" i="9"/>
  <c r="K2661" i="13"/>
  <c r="F2658" i="6"/>
  <c r="H2661" i="13"/>
  <c r="F2659" i="3"/>
  <c r="E2661" i="13"/>
  <c r="N2654" i="13"/>
  <c r="F2658" i="11"/>
  <c r="M2667" i="13"/>
  <c r="F2659" i="12"/>
  <c r="D2664" i="13"/>
  <c r="F2658" i="8"/>
  <c r="J2666" i="13"/>
  <c r="F2658" i="4"/>
  <c r="F2661" i="13"/>
  <c r="F2659" i="9" l="1"/>
  <c r="K2671" i="13"/>
  <c r="F2659" i="11"/>
  <c r="M2675" i="13"/>
  <c r="F2659" i="4"/>
  <c r="F2668" i="13"/>
  <c r="F2659" i="5"/>
  <c r="G2662" i="13"/>
  <c r="F2660" i="3"/>
  <c r="E2663" i="13"/>
  <c r="F2659" i="8"/>
  <c r="J2670" i="13"/>
  <c r="F2659" i="7"/>
  <c r="I2661" i="13"/>
  <c r="F2659" i="6"/>
  <c r="H2663" i="13"/>
  <c r="F2660" i="12"/>
  <c r="D2667" i="13"/>
  <c r="F2659" i="10"/>
  <c r="L2661" i="13"/>
  <c r="F2660" i="7" l="1"/>
  <c r="I2663" i="13"/>
  <c r="F2660" i="4"/>
  <c r="F2665" i="13"/>
  <c r="F2660" i="10"/>
  <c r="L2673" i="13"/>
  <c r="F2660" i="8"/>
  <c r="J2665" i="13"/>
  <c r="F2660" i="11"/>
  <c r="M2666" i="13"/>
  <c r="F2661" i="3"/>
  <c r="E2662" i="13"/>
  <c r="F2661" i="12"/>
  <c r="D2662" i="13"/>
  <c r="F2660" i="9"/>
  <c r="K2664" i="13"/>
  <c r="F2660" i="6"/>
  <c r="H2664" i="13"/>
  <c r="F2660" i="5"/>
  <c r="G2663" i="13"/>
  <c r="F2661" i="9" l="1"/>
  <c r="K2668" i="13"/>
  <c r="F2661" i="8"/>
  <c r="J2661" i="13"/>
  <c r="F2662" i="12"/>
  <c r="D2669" i="13"/>
  <c r="F2661" i="10"/>
  <c r="L2662" i="13"/>
  <c r="F2662" i="3"/>
  <c r="E2674" i="13"/>
  <c r="F2661" i="4"/>
  <c r="F2674" i="13"/>
  <c r="F2661" i="6"/>
  <c r="H2662" i="13"/>
  <c r="F2661" i="11"/>
  <c r="M2665" i="13"/>
  <c r="F2661" i="7"/>
  <c r="I2670" i="13"/>
  <c r="F2661" i="5"/>
  <c r="G2668" i="13"/>
  <c r="F2662" i="10" l="1"/>
  <c r="L2668" i="13"/>
  <c r="F2662" i="6"/>
  <c r="H2672" i="13"/>
  <c r="F2663" i="12"/>
  <c r="D2665" i="13"/>
  <c r="F2662" i="4"/>
  <c r="F2663" i="13"/>
  <c r="F2662" i="8"/>
  <c r="J2663" i="13"/>
  <c r="F2662" i="11"/>
  <c r="M2670" i="13"/>
  <c r="F2662" i="5"/>
  <c r="G2667" i="13"/>
  <c r="F2662" i="7"/>
  <c r="I2665" i="13"/>
  <c r="F2663" i="3"/>
  <c r="E2664" i="13"/>
  <c r="F2662" i="9"/>
  <c r="K2669" i="13"/>
  <c r="F2663" i="7" l="1"/>
  <c r="I2662" i="13"/>
  <c r="F2663" i="4"/>
  <c r="F2662" i="13"/>
  <c r="F2663" i="5"/>
  <c r="G2669" i="13"/>
  <c r="F2664" i="12"/>
  <c r="D2672" i="13"/>
  <c r="F2663" i="11"/>
  <c r="M2672" i="13"/>
  <c r="F2663" i="9"/>
  <c r="K2662" i="13"/>
  <c r="F2663" i="6"/>
  <c r="H2675" i="13"/>
  <c r="F2663" i="8"/>
  <c r="J2662" i="13"/>
  <c r="F2664" i="3"/>
  <c r="E2672" i="13"/>
  <c r="F2663" i="10"/>
  <c r="L2664" i="13"/>
  <c r="F2664" i="8" l="1"/>
  <c r="J2668" i="13"/>
  <c r="F2665" i="12"/>
  <c r="D2663" i="13"/>
  <c r="F2664" i="6"/>
  <c r="H2670" i="13"/>
  <c r="F2664" i="5"/>
  <c r="G2665" i="13"/>
  <c r="F2664" i="4"/>
  <c r="F2672" i="13"/>
  <c r="F2665" i="3"/>
  <c r="E2668" i="13"/>
  <c r="F2664" i="11"/>
  <c r="M2669" i="13"/>
  <c r="F2664" i="10"/>
  <c r="L2663" i="13"/>
  <c r="F2664" i="9"/>
  <c r="K2666" i="13"/>
  <c r="F2664" i="7"/>
  <c r="I2669" i="13"/>
  <c r="F2665" i="10" l="1"/>
  <c r="L2671" i="13"/>
  <c r="F2665" i="5"/>
  <c r="G2674" i="13"/>
  <c r="F2665" i="6"/>
  <c r="H2673" i="13"/>
  <c r="F2665" i="11"/>
  <c r="M2671" i="13"/>
  <c r="F2665" i="7"/>
  <c r="I2667" i="13"/>
  <c r="F2666" i="12"/>
  <c r="D2673" i="13"/>
  <c r="F2665" i="9"/>
  <c r="K2670" i="13"/>
  <c r="F2665" i="4"/>
  <c r="F2669" i="13"/>
  <c r="F2666" i="3"/>
  <c r="E2667" i="13"/>
  <c r="F2665" i="8"/>
  <c r="J2667" i="13"/>
  <c r="F2666" i="11" l="1"/>
  <c r="M2661" i="13"/>
  <c r="N2661" i="13" s="1"/>
  <c r="F2666" i="6"/>
  <c r="H2671" i="13"/>
  <c r="F2666" i="4"/>
  <c r="F2666" i="13"/>
  <c r="F2667" i="12"/>
  <c r="D2675" i="13"/>
  <c r="F2666" i="5"/>
  <c r="G2664" i="13"/>
  <c r="F2667" i="3"/>
  <c r="E2665" i="13"/>
  <c r="F2666" i="7"/>
  <c r="I2671" i="13"/>
  <c r="F2666" i="9"/>
  <c r="K2663" i="13"/>
  <c r="F2666" i="8"/>
  <c r="J2664" i="13"/>
  <c r="F2666" i="10"/>
  <c r="L2665" i="13"/>
  <c r="F2668" i="12" l="1"/>
  <c r="D2670" i="13"/>
  <c r="F2667" i="4"/>
  <c r="F2667" i="13"/>
  <c r="F2668" i="3"/>
  <c r="E2671" i="13"/>
  <c r="F2667" i="10"/>
  <c r="L2670" i="13"/>
  <c r="F2667" i="6"/>
  <c r="H2669" i="13"/>
  <c r="F2667" i="7"/>
  <c r="I2668" i="13"/>
  <c r="F2667" i="8"/>
  <c r="J2671" i="13"/>
  <c r="F2667" i="5"/>
  <c r="G2672" i="13"/>
  <c r="F2667" i="9"/>
  <c r="K2667" i="13"/>
  <c r="F2667" i="11"/>
  <c r="M2663" i="13"/>
  <c r="N2663" i="13" s="1"/>
  <c r="F2668" i="6" l="1"/>
  <c r="H2665" i="13"/>
  <c r="F2668" i="5"/>
  <c r="G2666" i="13"/>
  <c r="F2668" i="10"/>
  <c r="L2667" i="13"/>
  <c r="F2668" i="11"/>
  <c r="M2664" i="13"/>
  <c r="F2668" i="8"/>
  <c r="J2673" i="13"/>
  <c r="F2669" i="3"/>
  <c r="E2666" i="13"/>
  <c r="F2668" i="7"/>
  <c r="I2673" i="13"/>
  <c r="F2668" i="4"/>
  <c r="F2664" i="13"/>
  <c r="F2668" i="9"/>
  <c r="K2674" i="13"/>
  <c r="F2669" i="12"/>
  <c r="D2674" i="13"/>
  <c r="F2669" i="11" l="1"/>
  <c r="M2662" i="13"/>
  <c r="N2662" i="13" s="1"/>
  <c r="F2669" i="7"/>
  <c r="I2664" i="13"/>
  <c r="N2664" i="13" s="1"/>
  <c r="F2670" i="12"/>
  <c r="D2668" i="13"/>
  <c r="F2669" i="10"/>
  <c r="L2669" i="13"/>
  <c r="F2670" i="3"/>
  <c r="E2669" i="13"/>
  <c r="F2669" i="5"/>
  <c r="G2670" i="13"/>
  <c r="F2669" i="8"/>
  <c r="J2674" i="13"/>
  <c r="F2669" i="6"/>
  <c r="H2667" i="13"/>
  <c r="N2667" i="13" s="1"/>
  <c r="F2669" i="9"/>
  <c r="K2673" i="13"/>
  <c r="F2669" i="4"/>
  <c r="F2673" i="13"/>
  <c r="F2670" i="4" l="1"/>
  <c r="F2671" i="13"/>
  <c r="F2671" i="12"/>
  <c r="D2671" i="13"/>
  <c r="F2670" i="9"/>
  <c r="K2672" i="13"/>
  <c r="F2670" i="5"/>
  <c r="G2673" i="13"/>
  <c r="F2670" i="7"/>
  <c r="I2675" i="13"/>
  <c r="F2670" i="6"/>
  <c r="H2668" i="13"/>
  <c r="F2671" i="3"/>
  <c r="E2670" i="13"/>
  <c r="F2670" i="11"/>
  <c r="M2674" i="13"/>
  <c r="F2670" i="8"/>
  <c r="J2675" i="13"/>
  <c r="F2670" i="10"/>
  <c r="L2674" i="13"/>
  <c r="F2671" i="5" l="1"/>
  <c r="G2671" i="13"/>
  <c r="N2671" i="13" s="1"/>
  <c r="F2671" i="9"/>
  <c r="K2665" i="13"/>
  <c r="N2665" i="13" s="1"/>
  <c r="F2671" i="11"/>
  <c r="M2673" i="13"/>
  <c r="F2672" i="3"/>
  <c r="E2673" i="13"/>
  <c r="F2671" i="6"/>
  <c r="H2666" i="13"/>
  <c r="F2672" i="12"/>
  <c r="D2666" i="13"/>
  <c r="N2666" i="13" s="1"/>
  <c r="F2671" i="10"/>
  <c r="L2675" i="13"/>
  <c r="F2671" i="8"/>
  <c r="J2669" i="13"/>
  <c r="N2669" i="13" s="1"/>
  <c r="F2671" i="7"/>
  <c r="I2672" i="13"/>
  <c r="F2671" i="4"/>
  <c r="F2675" i="13"/>
  <c r="F2672" i="11" l="1"/>
  <c r="M2668" i="13"/>
  <c r="N2668" i="13" s="1"/>
  <c r="F2672" i="4"/>
  <c r="F2670" i="13"/>
  <c r="N2670" i="13" s="1"/>
  <c r="F2673" i="12"/>
  <c r="D2678" i="13"/>
  <c r="F2672" i="9"/>
  <c r="K2675" i="13"/>
  <c r="F2672" i="10"/>
  <c r="L2672" i="13"/>
  <c r="N2672" i="13" s="1"/>
  <c r="F2672" i="6"/>
  <c r="H2674" i="13"/>
  <c r="F2672" i="5"/>
  <c r="G2675" i="13"/>
  <c r="N2673" i="13"/>
  <c r="F2672" i="7"/>
  <c r="I2674" i="13"/>
  <c r="F2672" i="8"/>
  <c r="J2672" i="13"/>
  <c r="F2673" i="3"/>
  <c r="E2675" i="13"/>
  <c r="N2675" i="13" s="1"/>
  <c r="F2673" i="7" l="1"/>
  <c r="I2677" i="13"/>
  <c r="F2673" i="9"/>
  <c r="K2679" i="13"/>
  <c r="F2673" i="5"/>
  <c r="G2679" i="13"/>
  <c r="N2674" i="13"/>
  <c r="F2674" i="12"/>
  <c r="D2676" i="13"/>
  <c r="F2674" i="3"/>
  <c r="E2676" i="13"/>
  <c r="F2673" i="8"/>
  <c r="J2677" i="13"/>
  <c r="F2673" i="4"/>
  <c r="F2679" i="13"/>
  <c r="F2673" i="10"/>
  <c r="L2677" i="13"/>
  <c r="F2673" i="6"/>
  <c r="H2685" i="13"/>
  <c r="F2673" i="11"/>
  <c r="M2677" i="13"/>
  <c r="F2674" i="5" l="1"/>
  <c r="G2676" i="13"/>
  <c r="F2674" i="11"/>
  <c r="M2680" i="13"/>
  <c r="F2674" i="8"/>
  <c r="J2684" i="13"/>
  <c r="F2674" i="6"/>
  <c r="H2683" i="13"/>
  <c r="F2675" i="3"/>
  <c r="E2679" i="13"/>
  <c r="F2674" i="9"/>
  <c r="K2678" i="13"/>
  <c r="F2674" i="4"/>
  <c r="F2676" i="13"/>
  <c r="F2674" i="10"/>
  <c r="L2676" i="13"/>
  <c r="F2675" i="12"/>
  <c r="D2682" i="13"/>
  <c r="F2674" i="7"/>
  <c r="I2684" i="13"/>
  <c r="F2675" i="7" l="1"/>
  <c r="I2682" i="13"/>
  <c r="F2676" i="12"/>
  <c r="D2683" i="13"/>
  <c r="F2675" i="10"/>
  <c r="L2680" i="13"/>
  <c r="F2675" i="6"/>
  <c r="H2686" i="13"/>
  <c r="F2675" i="4"/>
  <c r="F2678" i="13"/>
  <c r="F2675" i="8"/>
  <c r="J2680" i="13"/>
  <c r="F2675" i="9"/>
  <c r="K2676" i="13"/>
  <c r="F2675" i="11"/>
  <c r="M2681" i="13"/>
  <c r="F2676" i="3"/>
  <c r="E2681" i="13"/>
  <c r="F2675" i="5"/>
  <c r="G2681" i="13"/>
  <c r="F2676" i="6" l="1"/>
  <c r="H2676" i="13"/>
  <c r="F2676" i="10"/>
  <c r="L2678" i="13"/>
  <c r="F2676" i="8"/>
  <c r="J2678" i="13"/>
  <c r="F2677" i="12"/>
  <c r="D2684" i="13"/>
  <c r="F2676" i="5"/>
  <c r="G2678" i="13"/>
  <c r="F2676" i="4"/>
  <c r="F2681" i="13"/>
  <c r="F2676" i="7"/>
  <c r="I2680" i="13"/>
  <c r="F2676" i="9"/>
  <c r="K2684" i="13"/>
  <c r="F2677" i="3"/>
  <c r="E2678" i="13"/>
  <c r="F2676" i="11"/>
  <c r="M2682" i="13"/>
  <c r="F2677" i="9" l="1"/>
  <c r="K2677" i="13"/>
  <c r="F2678" i="12"/>
  <c r="D2681" i="13"/>
  <c r="F2677" i="7"/>
  <c r="I2683" i="13"/>
  <c r="F2677" i="8"/>
  <c r="J2682" i="13"/>
  <c r="F2677" i="11"/>
  <c r="M2683" i="13"/>
  <c r="F2677" i="4"/>
  <c r="F2680" i="13"/>
  <c r="F2677" i="10"/>
  <c r="L2687" i="13"/>
  <c r="F2677" i="5"/>
  <c r="G2677" i="13"/>
  <c r="F2678" i="3"/>
  <c r="E2685" i="13"/>
  <c r="F2677" i="6"/>
  <c r="H2677" i="13"/>
  <c r="F2678" i="8" l="1"/>
  <c r="J2676" i="13"/>
  <c r="F2678" i="5"/>
  <c r="G2689" i="13"/>
  <c r="F2678" i="6"/>
  <c r="H2681" i="13"/>
  <c r="F2678" i="10"/>
  <c r="L2679" i="13"/>
  <c r="F2678" i="7"/>
  <c r="I2676" i="13"/>
  <c r="F2679" i="3"/>
  <c r="E2682" i="13"/>
  <c r="F2678" i="4"/>
  <c r="F2689" i="13"/>
  <c r="F2679" i="12"/>
  <c r="D2685" i="13"/>
  <c r="F2678" i="11"/>
  <c r="M2686" i="13"/>
  <c r="F2678" i="9"/>
  <c r="K2683" i="13"/>
  <c r="F2679" i="10" l="1"/>
  <c r="L2684" i="13"/>
  <c r="F2679" i="4"/>
  <c r="F2688" i="13"/>
  <c r="F2679" i="6"/>
  <c r="H2679" i="13"/>
  <c r="F2680" i="3"/>
  <c r="E2683" i="13"/>
  <c r="F2679" i="9"/>
  <c r="K2680" i="13"/>
  <c r="F2679" i="5"/>
  <c r="G2685" i="13"/>
  <c r="F2680" i="12"/>
  <c r="D2687" i="13"/>
  <c r="F2679" i="11"/>
  <c r="M2688" i="13"/>
  <c r="F2679" i="7"/>
  <c r="I2688" i="13"/>
  <c r="F2679" i="8"/>
  <c r="J2683" i="13"/>
  <c r="F2681" i="12" l="1"/>
  <c r="D2690" i="13"/>
  <c r="F2680" i="6"/>
  <c r="H2680" i="13"/>
  <c r="F2680" i="8"/>
  <c r="J2686" i="13"/>
  <c r="F2680" i="5"/>
  <c r="G2687" i="13"/>
  <c r="F2680" i="7"/>
  <c r="I2686" i="13"/>
  <c r="F2680" i="4"/>
  <c r="F2686" i="13"/>
  <c r="F2680" i="9"/>
  <c r="K2682" i="13"/>
  <c r="F2680" i="10"/>
  <c r="L2689" i="13"/>
  <c r="F2680" i="11"/>
  <c r="M2685" i="13"/>
  <c r="F2681" i="3"/>
  <c r="E2680" i="13"/>
  <c r="F2681" i="5" l="1"/>
  <c r="G2688" i="13"/>
  <c r="F2681" i="11"/>
  <c r="M2684" i="13"/>
  <c r="F2681" i="9"/>
  <c r="K2687" i="13"/>
  <c r="F2682" i="3"/>
  <c r="E2689" i="13"/>
  <c r="F2681" i="8"/>
  <c r="J2688" i="13"/>
  <c r="F2681" i="4"/>
  <c r="F2685" i="13"/>
  <c r="F2681" i="6"/>
  <c r="H2689" i="13"/>
  <c r="F2681" i="10"/>
  <c r="L2682" i="13"/>
  <c r="F2681" i="7"/>
  <c r="I2678" i="13"/>
  <c r="F2682" i="12"/>
  <c r="D2686" i="13"/>
  <c r="F2683" i="3" l="1"/>
  <c r="E2677" i="13"/>
  <c r="F2682" i="6"/>
  <c r="H2684" i="13"/>
  <c r="F2682" i="9"/>
  <c r="K2681" i="13"/>
  <c r="F2682" i="4"/>
  <c r="F2690" i="13"/>
  <c r="F2682" i="11"/>
  <c r="M2687" i="13"/>
  <c r="F2682" i="10"/>
  <c r="L2683" i="13"/>
  <c r="F2683" i="12"/>
  <c r="D2679" i="13"/>
  <c r="F2682" i="7"/>
  <c r="I2681" i="13"/>
  <c r="F2682" i="8"/>
  <c r="J2687" i="13"/>
  <c r="F2682" i="5"/>
  <c r="G2690" i="13"/>
  <c r="F2683" i="4" l="1"/>
  <c r="F2687" i="13"/>
  <c r="F2683" i="9"/>
  <c r="K2690" i="13"/>
  <c r="F2683" i="5"/>
  <c r="G2682" i="13"/>
  <c r="F2683" i="10"/>
  <c r="L2681" i="13"/>
  <c r="F2683" i="8"/>
  <c r="J2685" i="13"/>
  <c r="F2683" i="11"/>
  <c r="M2689" i="13"/>
  <c r="F2683" i="6"/>
  <c r="H2688" i="13"/>
  <c r="F2684" i="12"/>
  <c r="D2677" i="13"/>
  <c r="F2683" i="7"/>
  <c r="I2685" i="13"/>
  <c r="F2684" i="3"/>
  <c r="E2686" i="13"/>
  <c r="F2684" i="7" l="1"/>
  <c r="I2687" i="13"/>
  <c r="F2684" i="10"/>
  <c r="L2688" i="13"/>
  <c r="F2684" i="6"/>
  <c r="H2682" i="13"/>
  <c r="F2684" i="5"/>
  <c r="G2680" i="13"/>
  <c r="F2684" i="11"/>
  <c r="M2690" i="13"/>
  <c r="F2684" i="9"/>
  <c r="K2688" i="13"/>
  <c r="F2684" i="8"/>
  <c r="J2679" i="13"/>
  <c r="F2684" i="4"/>
  <c r="F2682" i="13"/>
  <c r="N2682" i="13" s="1"/>
  <c r="F2685" i="3"/>
  <c r="E2688" i="13"/>
  <c r="F2685" i="12"/>
  <c r="D2689" i="13"/>
  <c r="F2685" i="8" l="1"/>
  <c r="J2681" i="13"/>
  <c r="N2681" i="13" s="1"/>
  <c r="F2685" i="5"/>
  <c r="G2683" i="13"/>
  <c r="F2685" i="6"/>
  <c r="H2678" i="13"/>
  <c r="F2685" i="9"/>
  <c r="K2686" i="13"/>
  <c r="F2686" i="12"/>
  <c r="D2688" i="13"/>
  <c r="N2688" i="13" s="1"/>
  <c r="F2686" i="3"/>
  <c r="E2687" i="13"/>
  <c r="F2685" i="11"/>
  <c r="M2679" i="13"/>
  <c r="F2685" i="10"/>
  <c r="L2690" i="13"/>
  <c r="F2685" i="4"/>
  <c r="F2677" i="13"/>
  <c r="N2677" i="13" s="1"/>
  <c r="F2685" i="7"/>
  <c r="I2679" i="13"/>
  <c r="N2679" i="13" s="1"/>
  <c r="F2686" i="10" l="1"/>
  <c r="L2686" i="13"/>
  <c r="F2686" i="9"/>
  <c r="K2689" i="13"/>
  <c r="F2686" i="11"/>
  <c r="M2678" i="13"/>
  <c r="N2678" i="13" s="1"/>
  <c r="F2686" i="6"/>
  <c r="H2687" i="13"/>
  <c r="N2687" i="13"/>
  <c r="F2686" i="7"/>
  <c r="I2690" i="13"/>
  <c r="F2687" i="3"/>
  <c r="E2684" i="13"/>
  <c r="F2686" i="5"/>
  <c r="G2684" i="13"/>
  <c r="F2687" i="12"/>
  <c r="D2680" i="13"/>
  <c r="N2680" i="13" s="1"/>
  <c r="F2686" i="4"/>
  <c r="F2684" i="13"/>
  <c r="F2686" i="8"/>
  <c r="J2690" i="13"/>
  <c r="F2687" i="6" l="1"/>
  <c r="H2690" i="13"/>
  <c r="N2684" i="13"/>
  <c r="F2687" i="11"/>
  <c r="M2676" i="13"/>
  <c r="N2676" i="13" s="1"/>
  <c r="F2687" i="8"/>
  <c r="J2689" i="13"/>
  <c r="F2688" i="3"/>
  <c r="E2690" i="13"/>
  <c r="N2690" i="13" s="1"/>
  <c r="F2687" i="5"/>
  <c r="G2686" i="13"/>
  <c r="N2686" i="13" s="1"/>
  <c r="F2687" i="4"/>
  <c r="F2683" i="13"/>
  <c r="N2683" i="13" s="1"/>
  <c r="F2687" i="7"/>
  <c r="I2689" i="13"/>
  <c r="N2689" i="13" s="1"/>
  <c r="F2687" i="9"/>
  <c r="K2685" i="13"/>
  <c r="F2688" i="12"/>
  <c r="D2692" i="13"/>
  <c r="F2687" i="10"/>
  <c r="L2685" i="13"/>
  <c r="N2685" i="13" s="1"/>
  <c r="F2688" i="9" l="1"/>
  <c r="K2695" i="13"/>
  <c r="F2689" i="3"/>
  <c r="E2692" i="13"/>
  <c r="F2688" i="7"/>
  <c r="I2695" i="13"/>
  <c r="F2688" i="8"/>
  <c r="J2695" i="13"/>
  <c r="F2688" i="10"/>
  <c r="L2697" i="13"/>
  <c r="F2688" i="4"/>
  <c r="F2691" i="13"/>
  <c r="F2688" i="11"/>
  <c r="M2691" i="13"/>
  <c r="F2689" i="12"/>
  <c r="D2698" i="13"/>
  <c r="F2688" i="5"/>
  <c r="G2691" i="13"/>
  <c r="F2688" i="6"/>
  <c r="H2691" i="13"/>
  <c r="F2689" i="5" l="1"/>
  <c r="G2693" i="13"/>
  <c r="F2690" i="12"/>
  <c r="D2704" i="13"/>
  <c r="F2689" i="8"/>
  <c r="J2691" i="13"/>
  <c r="F2689" i="11"/>
  <c r="M2693" i="13"/>
  <c r="F2689" i="7"/>
  <c r="I2700" i="13"/>
  <c r="F2689" i="6"/>
  <c r="H2698" i="13"/>
  <c r="F2689" i="4"/>
  <c r="F2693" i="13"/>
  <c r="F2690" i="3"/>
  <c r="E2691" i="13"/>
  <c r="F2689" i="10"/>
  <c r="L2692" i="13"/>
  <c r="F2689" i="9"/>
  <c r="K2694" i="13"/>
  <c r="F2691" i="3" l="1"/>
  <c r="E2693" i="13"/>
  <c r="F2690" i="11"/>
  <c r="M2703" i="13"/>
  <c r="F2690" i="4"/>
  <c r="F2692" i="13"/>
  <c r="F2690" i="8"/>
  <c r="J2696" i="13"/>
  <c r="F2690" i="6"/>
  <c r="H2693" i="13"/>
  <c r="F2691" i="12"/>
  <c r="D2691" i="13"/>
  <c r="F2690" i="7"/>
  <c r="I2694" i="13"/>
  <c r="F2690" i="5"/>
  <c r="G2692" i="13"/>
  <c r="F2690" i="9"/>
  <c r="K2691" i="13"/>
  <c r="F2690" i="10"/>
  <c r="L2695" i="13"/>
  <c r="F2691" i="8" l="1"/>
  <c r="J2694" i="13"/>
  <c r="F2691" i="7"/>
  <c r="I2691" i="13"/>
  <c r="F2691" i="4"/>
  <c r="F2702" i="13"/>
  <c r="F2691" i="5"/>
  <c r="G2702" i="13"/>
  <c r="F2691" i="10"/>
  <c r="L2696" i="13"/>
  <c r="F2691" i="11"/>
  <c r="M2701" i="13"/>
  <c r="F2691" i="9"/>
  <c r="K2696" i="13"/>
  <c r="F2691" i="6"/>
  <c r="H2692" i="13"/>
  <c r="F2692" i="12"/>
  <c r="D2697" i="13"/>
  <c r="F2692" i="3"/>
  <c r="E2696" i="13"/>
  <c r="F2692" i="9" l="1"/>
  <c r="K2702" i="13"/>
  <c r="F2692" i="4"/>
  <c r="F2701" i="13"/>
  <c r="F2693" i="3"/>
  <c r="E2698" i="13"/>
  <c r="F2692" i="11"/>
  <c r="M2704" i="13"/>
  <c r="F2693" i="12"/>
  <c r="D2695" i="13"/>
  <c r="F2692" i="10"/>
  <c r="L2694" i="13"/>
  <c r="F2692" i="7"/>
  <c r="I2692" i="13"/>
  <c r="F2692" i="6"/>
  <c r="H2704" i="13"/>
  <c r="F2692" i="5"/>
  <c r="G2694" i="13"/>
  <c r="F2692" i="8"/>
  <c r="J2700" i="13"/>
  <c r="F2693" i="5" l="1"/>
  <c r="G2701" i="13"/>
  <c r="F2693" i="6"/>
  <c r="H2694" i="13"/>
  <c r="F2693" i="11"/>
  <c r="M2698" i="13"/>
  <c r="F2693" i="7"/>
  <c r="I2697" i="13"/>
  <c r="F2694" i="3"/>
  <c r="E2699" i="13"/>
  <c r="F2693" i="10"/>
  <c r="L2691" i="13"/>
  <c r="N2691" i="13" s="1"/>
  <c r="F2693" i="4"/>
  <c r="F2696" i="13"/>
  <c r="F2694" i="12"/>
  <c r="D2699" i="13"/>
  <c r="F2693" i="9"/>
  <c r="K2693" i="13"/>
  <c r="F2693" i="8"/>
  <c r="J2692" i="13"/>
  <c r="F2694" i="7" l="1"/>
  <c r="I2699" i="13"/>
  <c r="F2694" i="4"/>
  <c r="F2694" i="13"/>
  <c r="F2694" i="11"/>
  <c r="M2696" i="13"/>
  <c r="F2694" i="10"/>
  <c r="L2701" i="13"/>
  <c r="F2694" i="8"/>
  <c r="J2699" i="13"/>
  <c r="F2694" i="6"/>
  <c r="H2695" i="13"/>
  <c r="F2695" i="3"/>
  <c r="E2701" i="13"/>
  <c r="F2694" i="9"/>
  <c r="K2697" i="13"/>
  <c r="F2695" i="12"/>
  <c r="D2700" i="13"/>
  <c r="F2694" i="5"/>
  <c r="G2703" i="13"/>
  <c r="F2695" i="9" l="1"/>
  <c r="K2692" i="13"/>
  <c r="F2695" i="10"/>
  <c r="L2693" i="13"/>
  <c r="F2696" i="3"/>
  <c r="E2694" i="13"/>
  <c r="F2695" i="11"/>
  <c r="M2694" i="13"/>
  <c r="F2695" i="5"/>
  <c r="G2698" i="13"/>
  <c r="F2695" i="6"/>
  <c r="H2697" i="13"/>
  <c r="F2695" i="4"/>
  <c r="F2697" i="13"/>
  <c r="F2696" i="12"/>
  <c r="D2693" i="13"/>
  <c r="F2695" i="8"/>
  <c r="J2697" i="13"/>
  <c r="F2695" i="7"/>
  <c r="I2696" i="13"/>
  <c r="F2697" i="12" l="1"/>
  <c r="D2702" i="13"/>
  <c r="F2696" i="11"/>
  <c r="M2695" i="13"/>
  <c r="F2696" i="4"/>
  <c r="F2698" i="13"/>
  <c r="F2697" i="3"/>
  <c r="E2697" i="13"/>
  <c r="F2696" i="7"/>
  <c r="I2705" i="13"/>
  <c r="F2696" i="6"/>
  <c r="H2696" i="13"/>
  <c r="F2696" i="10"/>
  <c r="L2699" i="13"/>
  <c r="F2696" i="8"/>
  <c r="J2693" i="13"/>
  <c r="F2696" i="5"/>
  <c r="G2696" i="13"/>
  <c r="F2696" i="9"/>
  <c r="K2705" i="13"/>
  <c r="F2697" i="8" l="1"/>
  <c r="J2703" i="13"/>
  <c r="F2698" i="3"/>
  <c r="E2700" i="13"/>
  <c r="F2697" i="10"/>
  <c r="L2702" i="13"/>
  <c r="F2697" i="4"/>
  <c r="F2700" i="13"/>
  <c r="F2697" i="9"/>
  <c r="K2700" i="13"/>
  <c r="F2697" i="6"/>
  <c r="H2703" i="13"/>
  <c r="F2697" i="11"/>
  <c r="M2705" i="13"/>
  <c r="F2697" i="5"/>
  <c r="G2700" i="13"/>
  <c r="F2697" i="7"/>
  <c r="I2693" i="13"/>
  <c r="N2693" i="13" s="1"/>
  <c r="F2698" i="12"/>
  <c r="D2694" i="13"/>
  <c r="N2694" i="13" s="1"/>
  <c r="F2698" i="7" l="1"/>
  <c r="I2702" i="13"/>
  <c r="F2698" i="9"/>
  <c r="K2699" i="13"/>
  <c r="F2698" i="4"/>
  <c r="F2703" i="13"/>
  <c r="F2698" i="11"/>
  <c r="M2699" i="13"/>
  <c r="F2698" i="10"/>
  <c r="L2700" i="13"/>
  <c r="F2699" i="3"/>
  <c r="E2695" i="13"/>
  <c r="F2699" i="12"/>
  <c r="D2703" i="13"/>
  <c r="F2698" i="6"/>
  <c r="H2699" i="13"/>
  <c r="F2698" i="5"/>
  <c r="G2697" i="13"/>
  <c r="F2698" i="8"/>
  <c r="J2705" i="13"/>
  <c r="F2699" i="11" l="1"/>
  <c r="M2702" i="13"/>
  <c r="F2700" i="12"/>
  <c r="D2696" i="13"/>
  <c r="N2696" i="13" s="1"/>
  <c r="F2699" i="4"/>
  <c r="F2699" i="13"/>
  <c r="F2700" i="3"/>
  <c r="E2704" i="13"/>
  <c r="F2699" i="9"/>
  <c r="K2701" i="13"/>
  <c r="F2699" i="6"/>
  <c r="H2705" i="13"/>
  <c r="F2699" i="8"/>
  <c r="J2702" i="13"/>
  <c r="F2699" i="5"/>
  <c r="G2699" i="13"/>
  <c r="F2699" i="10"/>
  <c r="L2698" i="13"/>
  <c r="F2699" i="7"/>
  <c r="I2703" i="13"/>
  <c r="N2699" i="13" l="1"/>
  <c r="F2700" i="4"/>
  <c r="F2704" i="13"/>
  <c r="F2700" i="7"/>
  <c r="I2698" i="13"/>
  <c r="F2700" i="6"/>
  <c r="H2701" i="13"/>
  <c r="F2700" i="10"/>
  <c r="L2705" i="13"/>
  <c r="F2700" i="9"/>
  <c r="K2703" i="13"/>
  <c r="F2701" i="12"/>
  <c r="D2701" i="13"/>
  <c r="F2700" i="8"/>
  <c r="J2698" i="13"/>
  <c r="F2700" i="11"/>
  <c r="M2692" i="13"/>
  <c r="N2692" i="13" s="1"/>
  <c r="F2700" i="5"/>
  <c r="G2695" i="13"/>
  <c r="F2701" i="3"/>
  <c r="E2703" i="13"/>
  <c r="F2701" i="6" l="1"/>
  <c r="H2700" i="13"/>
  <c r="F2701" i="7"/>
  <c r="I2701" i="13"/>
  <c r="N2701" i="13" s="1"/>
  <c r="F2702" i="12"/>
  <c r="D2705" i="13"/>
  <c r="F2701" i="8"/>
  <c r="J2701" i="13"/>
  <c r="F2702" i="3"/>
  <c r="E2702" i="13"/>
  <c r="F2701" i="5"/>
  <c r="G2704" i="13"/>
  <c r="F2701" i="4"/>
  <c r="F2695" i="13"/>
  <c r="N2695" i="13" s="1"/>
  <c r="F2701" i="9"/>
  <c r="K2698" i="13"/>
  <c r="N2698" i="13" s="1"/>
  <c r="F2701" i="11"/>
  <c r="M2700" i="13"/>
  <c r="F2701" i="10"/>
  <c r="L2704" i="13"/>
  <c r="F2702" i="10" l="1"/>
  <c r="L2703" i="13"/>
  <c r="N2703" i="13" s="1"/>
  <c r="F2702" i="5"/>
  <c r="G2705" i="13"/>
  <c r="F2702" i="7"/>
  <c r="I2704" i="13"/>
  <c r="N2704" i="13" s="1"/>
  <c r="N2700" i="13"/>
  <c r="F2702" i="6"/>
  <c r="H2702" i="13"/>
  <c r="N2702" i="13" s="1"/>
  <c r="F2702" i="9"/>
  <c r="K2704" i="13"/>
  <c r="F2702" i="8"/>
  <c r="J2704" i="13"/>
  <c r="F2703" i="3"/>
  <c r="E2705" i="13"/>
  <c r="N2705" i="13" s="1"/>
  <c r="F2702" i="11"/>
  <c r="M2697" i="13"/>
  <c r="N2697" i="13" s="1"/>
  <c r="F2702" i="4"/>
  <c r="F2705" i="13"/>
  <c r="F2703" i="12"/>
  <c r="D2706" i="13"/>
  <c r="F2704" i="3" l="1"/>
  <c r="E2710" i="13"/>
  <c r="F2703" i="8"/>
  <c r="J2708" i="13"/>
  <c r="F2703" i="7"/>
  <c r="I2708" i="13"/>
  <c r="F2703" i="9"/>
  <c r="K2713" i="13"/>
  <c r="F2703" i="5"/>
  <c r="G2710" i="13"/>
  <c r="F2703" i="6"/>
  <c r="H2719" i="13"/>
  <c r="F2703" i="10"/>
  <c r="L2720" i="13"/>
  <c r="F2704" i="12"/>
  <c r="D2711" i="13"/>
  <c r="F2703" i="4"/>
  <c r="F2710" i="13"/>
  <c r="F2703" i="11"/>
  <c r="M2715" i="13"/>
  <c r="F2705" i="12" l="1"/>
  <c r="D2709" i="13"/>
  <c r="F2704" i="9"/>
  <c r="K2706" i="13"/>
  <c r="F2704" i="10"/>
  <c r="L2709" i="13"/>
  <c r="F2704" i="7"/>
  <c r="I2715" i="13"/>
  <c r="F2704" i="11"/>
  <c r="M2714" i="13"/>
  <c r="F2704" i="6"/>
  <c r="H2712" i="13"/>
  <c r="F2704" i="8"/>
  <c r="J2707" i="13"/>
  <c r="F2704" i="4"/>
  <c r="F2707" i="13"/>
  <c r="F2704" i="5"/>
  <c r="G2707" i="13"/>
  <c r="F2705" i="3"/>
  <c r="E2712" i="13"/>
  <c r="F2705" i="4" l="1"/>
  <c r="F2718" i="13"/>
  <c r="F2705" i="7"/>
  <c r="I2706" i="13"/>
  <c r="F2705" i="8"/>
  <c r="J2713" i="13"/>
  <c r="F2705" i="10"/>
  <c r="L2713" i="13"/>
  <c r="F2706" i="3"/>
  <c r="E2706" i="13"/>
  <c r="F2705" i="6"/>
  <c r="H2714" i="13"/>
  <c r="F2705" i="9"/>
  <c r="K2717" i="13"/>
  <c r="F2705" i="5"/>
  <c r="G2716" i="13"/>
  <c r="F2705" i="11"/>
  <c r="M2718" i="13"/>
  <c r="F2706" i="12"/>
  <c r="D2710" i="13"/>
  <c r="F2707" i="12" l="1"/>
  <c r="D2714" i="13"/>
  <c r="F2706" i="5"/>
  <c r="G2712" i="13"/>
  <c r="F2706" i="10"/>
  <c r="L2719" i="13"/>
  <c r="F2706" i="9"/>
  <c r="K2719" i="13"/>
  <c r="F2706" i="8"/>
  <c r="J2709" i="13"/>
  <c r="F2706" i="6"/>
  <c r="H2717" i="13"/>
  <c r="F2706" i="7"/>
  <c r="I2707" i="13"/>
  <c r="F2706" i="11"/>
  <c r="M2712" i="13"/>
  <c r="F2707" i="3"/>
  <c r="E2714" i="13"/>
  <c r="F2706" i="4"/>
  <c r="F2716" i="13"/>
  <c r="F2707" i="6" l="1"/>
  <c r="H2716" i="13"/>
  <c r="F2708" i="3"/>
  <c r="E2718" i="13"/>
  <c r="F2707" i="11"/>
  <c r="M2708" i="13"/>
  <c r="F2707" i="9"/>
  <c r="K2708" i="13"/>
  <c r="F2707" i="10"/>
  <c r="L2717" i="13"/>
  <c r="F2707" i="7"/>
  <c r="I2709" i="13"/>
  <c r="F2707" i="5"/>
  <c r="G2715" i="13"/>
  <c r="F2707" i="4"/>
  <c r="F2706" i="13"/>
  <c r="F2707" i="8"/>
  <c r="J2706" i="13"/>
  <c r="F2708" i="12"/>
  <c r="D2716" i="13"/>
  <c r="F2708" i="4" l="1"/>
  <c r="F2712" i="13"/>
  <c r="F2708" i="9"/>
  <c r="K2711" i="13"/>
  <c r="F2708" i="5"/>
  <c r="G2713" i="13"/>
  <c r="F2708" i="11"/>
  <c r="M2709" i="13"/>
  <c r="F2709" i="12"/>
  <c r="D2707" i="13"/>
  <c r="F2708" i="7"/>
  <c r="I2711" i="13"/>
  <c r="F2709" i="3"/>
  <c r="E2711" i="13"/>
  <c r="F2708" i="8"/>
  <c r="J2717" i="13"/>
  <c r="F2708" i="10"/>
  <c r="L2708" i="13"/>
  <c r="F2708" i="6"/>
  <c r="H2709" i="13"/>
  <c r="F2710" i="3" l="1"/>
  <c r="E2709" i="13"/>
  <c r="F2709" i="5"/>
  <c r="G2708" i="13"/>
  <c r="F2709" i="7"/>
  <c r="I2713" i="13"/>
  <c r="F2709" i="9"/>
  <c r="K2709" i="13"/>
  <c r="F2709" i="6"/>
  <c r="H2711" i="13"/>
  <c r="F2710" i="12"/>
  <c r="D2708" i="13"/>
  <c r="F2709" i="10"/>
  <c r="L2707" i="13"/>
  <c r="F2709" i="4"/>
  <c r="F2715" i="13"/>
  <c r="F2709" i="8"/>
  <c r="J2710" i="13"/>
  <c r="F2709" i="11"/>
  <c r="M2716" i="13"/>
  <c r="F2710" i="7" l="1"/>
  <c r="I2712" i="13"/>
  <c r="F2711" i="12"/>
  <c r="D2717" i="13"/>
  <c r="F2710" i="5"/>
  <c r="G2711" i="13"/>
  <c r="F2710" i="10"/>
  <c r="L2706" i="13"/>
  <c r="F2710" i="6"/>
  <c r="H2708" i="13"/>
  <c r="F2710" i="8"/>
  <c r="J2715" i="13"/>
  <c r="F2711" i="3"/>
  <c r="E2716" i="13"/>
  <c r="F2710" i="11"/>
  <c r="M2707" i="13"/>
  <c r="F2710" i="4"/>
  <c r="F2708" i="13"/>
  <c r="F2710" i="9"/>
  <c r="K2720" i="13"/>
  <c r="F2711" i="10" l="1"/>
  <c r="L2710" i="13"/>
  <c r="F2711" i="5"/>
  <c r="G2706" i="13"/>
  <c r="F2712" i="3"/>
  <c r="E2707" i="13"/>
  <c r="F2711" i="8"/>
  <c r="J2711" i="13"/>
  <c r="F2712" i="12"/>
  <c r="D2712" i="13"/>
  <c r="F2711" i="4"/>
  <c r="F2711" i="13"/>
  <c r="F2711" i="6"/>
  <c r="H2707" i="13"/>
  <c r="F2711" i="7"/>
  <c r="I2717" i="13"/>
  <c r="F2711" i="9"/>
  <c r="K2707" i="13"/>
  <c r="F2711" i="11"/>
  <c r="M2711" i="13"/>
  <c r="F2712" i="8" l="1"/>
  <c r="J2719" i="13"/>
  <c r="N2707" i="13"/>
  <c r="F2713" i="3"/>
  <c r="E2713" i="13"/>
  <c r="F2712" i="4"/>
  <c r="F2714" i="13"/>
  <c r="F2712" i="5"/>
  <c r="G2714" i="13"/>
  <c r="F2712" i="6"/>
  <c r="H2718" i="13"/>
  <c r="F2713" i="12"/>
  <c r="D2713" i="13"/>
  <c r="F2712" i="10"/>
  <c r="L2715" i="13"/>
  <c r="F2712" i="11"/>
  <c r="M2706" i="13"/>
  <c r="F2712" i="9"/>
  <c r="K2718" i="13"/>
  <c r="F2712" i="7"/>
  <c r="I2710" i="13"/>
  <c r="F2713" i="4" l="1"/>
  <c r="F2720" i="13"/>
  <c r="F2713" i="7"/>
  <c r="I2714" i="13"/>
  <c r="F2714" i="3"/>
  <c r="E2720" i="13"/>
  <c r="F2713" i="9"/>
  <c r="K2715" i="13"/>
  <c r="F2713" i="6"/>
  <c r="H2713" i="13"/>
  <c r="F2713" i="10"/>
  <c r="L2718" i="13"/>
  <c r="F2714" i="12"/>
  <c r="D2719" i="13"/>
  <c r="F2713" i="11"/>
  <c r="M2719" i="13"/>
  <c r="F2713" i="5"/>
  <c r="G2718" i="13"/>
  <c r="F2713" i="8"/>
  <c r="J2714" i="13"/>
  <c r="F2715" i="3" l="1"/>
  <c r="E2715" i="13"/>
  <c r="F2714" i="10"/>
  <c r="L2711" i="13"/>
  <c r="N2711" i="13" s="1"/>
  <c r="F2714" i="7"/>
  <c r="I2718" i="13"/>
  <c r="F2714" i="5"/>
  <c r="G2709" i="13"/>
  <c r="F2714" i="8"/>
  <c r="J2712" i="13"/>
  <c r="F2714" i="6"/>
  <c r="H2706" i="13"/>
  <c r="N2706" i="13" s="1"/>
  <c r="F2714" i="4"/>
  <c r="F2719" i="13"/>
  <c r="F2714" i="11"/>
  <c r="M2717" i="13"/>
  <c r="F2715" i="12"/>
  <c r="D2720" i="13"/>
  <c r="F2714" i="9"/>
  <c r="K2710" i="13"/>
  <c r="F2715" i="11" l="1"/>
  <c r="M2710" i="13"/>
  <c r="F2715" i="5"/>
  <c r="G2720" i="13"/>
  <c r="F2715" i="4"/>
  <c r="F2713" i="13"/>
  <c r="F2715" i="7"/>
  <c r="I2719" i="13"/>
  <c r="F2715" i="6"/>
  <c r="H2720" i="13"/>
  <c r="F2715" i="10"/>
  <c r="L2712" i="13"/>
  <c r="F2716" i="12"/>
  <c r="D2715" i="13"/>
  <c r="F2715" i="8"/>
  <c r="J2716" i="13"/>
  <c r="F2716" i="3"/>
  <c r="E2708" i="13"/>
  <c r="N2708" i="13" s="1"/>
  <c r="F2715" i="9"/>
  <c r="K2712" i="13"/>
  <c r="N2712" i="13" s="1"/>
  <c r="F2717" i="12" l="1"/>
  <c r="D2718" i="13"/>
  <c r="F2716" i="7"/>
  <c r="I2716" i="13"/>
  <c r="F2716" i="9"/>
  <c r="K2714" i="13"/>
  <c r="F2716" i="4"/>
  <c r="F2717" i="13"/>
  <c r="F2717" i="3"/>
  <c r="E2719" i="13"/>
  <c r="F2716" i="10"/>
  <c r="L2714" i="13"/>
  <c r="N2714" i="13" s="1"/>
  <c r="F2716" i="5"/>
  <c r="G2719" i="13"/>
  <c r="F2716" i="8"/>
  <c r="J2718" i="13"/>
  <c r="F2716" i="6"/>
  <c r="H2715" i="13"/>
  <c r="N2715" i="13" s="1"/>
  <c r="F2716" i="11"/>
  <c r="M2713" i="13"/>
  <c r="N2713" i="13" s="1"/>
  <c r="F2717" i="5" l="1"/>
  <c r="G2717" i="13"/>
  <c r="F2717" i="9"/>
  <c r="K2716" i="13"/>
  <c r="N2719" i="13"/>
  <c r="F2717" i="7"/>
  <c r="I2720" i="13"/>
  <c r="F2717" i="11"/>
  <c r="M2720" i="13"/>
  <c r="N2718" i="13"/>
  <c r="F2718" i="12"/>
  <c r="D2726" i="13"/>
  <c r="F2717" i="8"/>
  <c r="J2720" i="13"/>
  <c r="F2717" i="4"/>
  <c r="F2709" i="13"/>
  <c r="N2709" i="13" s="1"/>
  <c r="F2717" i="10"/>
  <c r="L2716" i="13"/>
  <c r="N2716" i="13" s="1"/>
  <c r="F2717" i="6"/>
  <c r="H2710" i="13"/>
  <c r="N2710" i="13" s="1"/>
  <c r="F2718" i="3"/>
  <c r="E2717" i="13"/>
  <c r="N2717" i="13" s="1"/>
  <c r="N2720" i="13" l="1"/>
  <c r="F2718" i="7"/>
  <c r="I2726" i="13"/>
  <c r="F2719" i="3"/>
  <c r="E2723" i="13"/>
  <c r="F2718" i="8"/>
  <c r="J2721" i="13"/>
  <c r="F2718" i="6"/>
  <c r="H2724" i="13"/>
  <c r="F2719" i="12"/>
  <c r="D2727" i="13"/>
  <c r="F2718" i="4"/>
  <c r="F2722" i="13"/>
  <c r="F2718" i="9"/>
  <c r="K2728" i="13"/>
  <c r="F2718" i="10"/>
  <c r="L2728" i="13"/>
  <c r="F2718" i="11"/>
  <c r="M2726" i="13"/>
  <c r="F2718" i="5"/>
  <c r="G2727" i="13"/>
  <c r="F2719" i="8" l="1"/>
  <c r="J2726" i="13"/>
  <c r="F2719" i="4"/>
  <c r="F2727" i="13"/>
  <c r="F2719" i="5"/>
  <c r="G2723" i="13"/>
  <c r="F2720" i="3"/>
  <c r="E2722" i="13"/>
  <c r="F2719" i="9"/>
  <c r="K2721" i="13"/>
  <c r="F2719" i="11"/>
  <c r="M2723" i="13"/>
  <c r="F2720" i="12"/>
  <c r="D2723" i="13"/>
  <c r="F2719" i="7"/>
  <c r="I2721" i="13"/>
  <c r="F2719" i="10"/>
  <c r="L2731" i="13"/>
  <c r="F2719" i="6"/>
  <c r="H2731" i="13"/>
  <c r="F2720" i="7" l="1"/>
  <c r="I2728" i="13"/>
  <c r="F2721" i="3"/>
  <c r="E2721" i="13"/>
  <c r="F2721" i="12"/>
  <c r="D2722" i="13"/>
  <c r="F2720" i="5"/>
  <c r="G2722" i="13"/>
  <c r="F2720" i="6"/>
  <c r="H2723" i="13"/>
  <c r="F2720" i="4"/>
  <c r="F2730" i="13"/>
  <c r="F2720" i="11"/>
  <c r="M2730" i="13"/>
  <c r="F2720" i="10"/>
  <c r="L2721" i="13"/>
  <c r="F2720" i="9"/>
  <c r="K2731" i="13"/>
  <c r="F2720" i="8"/>
  <c r="J2728" i="13"/>
  <c r="F2721" i="10" l="1"/>
  <c r="L2722" i="13"/>
  <c r="F2721" i="5"/>
  <c r="G2732" i="13"/>
  <c r="F2721" i="11"/>
  <c r="M2735" i="13"/>
  <c r="F2722" i="12"/>
  <c r="D2725" i="13"/>
  <c r="F2721" i="4"/>
  <c r="F2732" i="13"/>
  <c r="F2722" i="3"/>
  <c r="E2727" i="13"/>
  <c r="F2721" i="8"/>
  <c r="J2725" i="13"/>
  <c r="F2721" i="6"/>
  <c r="H2729" i="13"/>
  <c r="F2721" i="9"/>
  <c r="K2724" i="13"/>
  <c r="F2721" i="7"/>
  <c r="I2725" i="13"/>
  <c r="F2722" i="6" l="1"/>
  <c r="H2725" i="13"/>
  <c r="F2723" i="12"/>
  <c r="D2734" i="13"/>
  <c r="F2722" i="8"/>
  <c r="J2729" i="13"/>
  <c r="F2722" i="11"/>
  <c r="M2725" i="13"/>
  <c r="F2723" i="3"/>
  <c r="E2724" i="13"/>
  <c r="F2722" i="5"/>
  <c r="G2721" i="13"/>
  <c r="F2722" i="9"/>
  <c r="K2725" i="13"/>
  <c r="F2722" i="4"/>
  <c r="F2729" i="13"/>
  <c r="F2722" i="7"/>
  <c r="I2724" i="13"/>
  <c r="F2722" i="10"/>
  <c r="L2724" i="13"/>
  <c r="F2723" i="11" l="1"/>
  <c r="M2724" i="13"/>
  <c r="F2723" i="4"/>
  <c r="F2721" i="13"/>
  <c r="F2723" i="9"/>
  <c r="K2733" i="13"/>
  <c r="F2723" i="8"/>
  <c r="J2724" i="13"/>
  <c r="F2723" i="10"/>
  <c r="L2732" i="13"/>
  <c r="F2724" i="12"/>
  <c r="D2733" i="13"/>
  <c r="F2723" i="7"/>
  <c r="I2722" i="13"/>
  <c r="F2724" i="3"/>
  <c r="E2732" i="13"/>
  <c r="F2723" i="5"/>
  <c r="G2730" i="13"/>
  <c r="F2723" i="6"/>
  <c r="H2730" i="13"/>
  <c r="F2724" i="8" l="1"/>
  <c r="J2722" i="13"/>
  <c r="F2724" i="7"/>
  <c r="I2723" i="13"/>
  <c r="F2724" i="9"/>
  <c r="K2732" i="13"/>
  <c r="F2725" i="12"/>
  <c r="D2729" i="13"/>
  <c r="F2725" i="3"/>
  <c r="E2730" i="13"/>
  <c r="F2724" i="6"/>
  <c r="H2726" i="13"/>
  <c r="F2724" i="4"/>
  <c r="F2723" i="13"/>
  <c r="F2724" i="5"/>
  <c r="G2724" i="13"/>
  <c r="F2724" i="10"/>
  <c r="L2733" i="13"/>
  <c r="F2724" i="11"/>
  <c r="M2727" i="13"/>
  <c r="F2725" i="5" l="1"/>
  <c r="G2733" i="13"/>
  <c r="F2726" i="12"/>
  <c r="D2735" i="13"/>
  <c r="F2725" i="4"/>
  <c r="F2733" i="13"/>
  <c r="F2725" i="9"/>
  <c r="K2727" i="13"/>
  <c r="F2725" i="6"/>
  <c r="H2734" i="13"/>
  <c r="F2725" i="7"/>
  <c r="I2729" i="13"/>
  <c r="F2725" i="11"/>
  <c r="M2722" i="13"/>
  <c r="F2725" i="10"/>
  <c r="L2729" i="13"/>
  <c r="F2726" i="3"/>
  <c r="E2725" i="13"/>
  <c r="F2725" i="8"/>
  <c r="J2730" i="13"/>
  <c r="F2726" i="10" l="1"/>
  <c r="L2725" i="13"/>
  <c r="F2726" i="9"/>
  <c r="K2722" i="13"/>
  <c r="F2726" i="11"/>
  <c r="M2734" i="13"/>
  <c r="F2726" i="4"/>
  <c r="F2734" i="13"/>
  <c r="F2726" i="8"/>
  <c r="J2731" i="13"/>
  <c r="F2727" i="12"/>
  <c r="D2731" i="13"/>
  <c r="F2726" i="7"/>
  <c r="I2731" i="13"/>
  <c r="F2726" i="6"/>
  <c r="H2721" i="13"/>
  <c r="F2727" i="3"/>
  <c r="E2726" i="13"/>
  <c r="F2726" i="5"/>
  <c r="G2725" i="13"/>
  <c r="F2727" i="4" l="1"/>
  <c r="F2731" i="13"/>
  <c r="F2727" i="11"/>
  <c r="M2721" i="13"/>
  <c r="F2728" i="12"/>
  <c r="D2721" i="13"/>
  <c r="N2721" i="13" s="1"/>
  <c r="F2727" i="9"/>
  <c r="K2730" i="13"/>
  <c r="F2727" i="8"/>
  <c r="J2732" i="13"/>
  <c r="F2727" i="6"/>
  <c r="H2728" i="13"/>
  <c r="F2727" i="7"/>
  <c r="I2732" i="13"/>
  <c r="F2727" i="5"/>
  <c r="G2726" i="13"/>
  <c r="F2728" i="3"/>
  <c r="E2734" i="13"/>
  <c r="F2727" i="10"/>
  <c r="L2723" i="13"/>
  <c r="F2728" i="7" l="1"/>
  <c r="I2727" i="13"/>
  <c r="F2729" i="12"/>
  <c r="D2724" i="13"/>
  <c r="F2728" i="6"/>
  <c r="H2733" i="13"/>
  <c r="F2728" i="11"/>
  <c r="M2728" i="13"/>
  <c r="F2729" i="3"/>
  <c r="E2729" i="13"/>
  <c r="F2728" i="8"/>
  <c r="J2723" i="13"/>
  <c r="F2728" i="10"/>
  <c r="L2726" i="13"/>
  <c r="F2728" i="5"/>
  <c r="G2729" i="13"/>
  <c r="F2728" i="9"/>
  <c r="K2726" i="13"/>
  <c r="F2728" i="4"/>
  <c r="F2724" i="13"/>
  <c r="F2729" i="11" l="1"/>
  <c r="M2729" i="13"/>
  <c r="F2729" i="5"/>
  <c r="G2731" i="13"/>
  <c r="F2729" i="6"/>
  <c r="H2732" i="13"/>
  <c r="F2729" i="10"/>
  <c r="L2727" i="13"/>
  <c r="F2729" i="4"/>
  <c r="F2725" i="13"/>
  <c r="N2725" i="13" s="1"/>
  <c r="F2729" i="8"/>
  <c r="J2727" i="13"/>
  <c r="N2724" i="13"/>
  <c r="F2730" i="12"/>
  <c r="D2728" i="13"/>
  <c r="F2729" i="9"/>
  <c r="K2729" i="13"/>
  <c r="N2729" i="13" s="1"/>
  <c r="F2730" i="3"/>
  <c r="E2728" i="13"/>
  <c r="F2729" i="7"/>
  <c r="I2733" i="13"/>
  <c r="F2731" i="12" l="1"/>
  <c r="D2732" i="13"/>
  <c r="F2730" i="10"/>
  <c r="L2730" i="13"/>
  <c r="F2730" i="7"/>
  <c r="I2730" i="13"/>
  <c r="F2730" i="6"/>
  <c r="H2722" i="13"/>
  <c r="N2722" i="13" s="1"/>
  <c r="F2730" i="8"/>
  <c r="J2733" i="13"/>
  <c r="F2730" i="5"/>
  <c r="G2735" i="13"/>
  <c r="F2730" i="4"/>
  <c r="F2735" i="13"/>
  <c r="F2731" i="3"/>
  <c r="E2733" i="13"/>
  <c r="N2733" i="13" s="1"/>
  <c r="F2730" i="9"/>
  <c r="K2723" i="13"/>
  <c r="N2723" i="13" s="1"/>
  <c r="F2730" i="11"/>
  <c r="M2733" i="13"/>
  <c r="F2732" i="3" l="1"/>
  <c r="E2731" i="13"/>
  <c r="F2731" i="6"/>
  <c r="H2727" i="13"/>
  <c r="N2727" i="13" s="1"/>
  <c r="F2731" i="4"/>
  <c r="F2728" i="13"/>
  <c r="F2731" i="7"/>
  <c r="I2734" i="13"/>
  <c r="F2731" i="11"/>
  <c r="M2732" i="13"/>
  <c r="N2732" i="13" s="1"/>
  <c r="F2731" i="5"/>
  <c r="G2734" i="13"/>
  <c r="F2731" i="10"/>
  <c r="L2734" i="13"/>
  <c r="F2731" i="9"/>
  <c r="K2734" i="13"/>
  <c r="F2731" i="8"/>
  <c r="J2735" i="13"/>
  <c r="F2732" i="12"/>
  <c r="D2730" i="13"/>
  <c r="N2730" i="13" s="1"/>
  <c r="F2732" i="9" l="1"/>
  <c r="K2735" i="13"/>
  <c r="F2732" i="7"/>
  <c r="I2735" i="13"/>
  <c r="F2732" i="10"/>
  <c r="L2735" i="13"/>
  <c r="F2732" i="4"/>
  <c r="F2726" i="13"/>
  <c r="N2726" i="13" s="1"/>
  <c r="F2733" i="12"/>
  <c r="D2747" i="13"/>
  <c r="F2732" i="5"/>
  <c r="G2728" i="13"/>
  <c r="N2728" i="13" s="1"/>
  <c r="F2732" i="6"/>
  <c r="H2735" i="13"/>
  <c r="F2732" i="8"/>
  <c r="J2734" i="13"/>
  <c r="N2734" i="13" s="1"/>
  <c r="F2732" i="11"/>
  <c r="M2731" i="13"/>
  <c r="N2731" i="13" s="1"/>
  <c r="F2733" i="3"/>
  <c r="E2735" i="13"/>
  <c r="N2735" i="13" l="1"/>
  <c r="F2733" i="6"/>
  <c r="H2739" i="13"/>
  <c r="F2733" i="10"/>
  <c r="L2738" i="13"/>
  <c r="F2733" i="7"/>
  <c r="I2736" i="13"/>
  <c r="F2734" i="3"/>
  <c r="E2736" i="13"/>
  <c r="F2733" i="5"/>
  <c r="G2736" i="13"/>
  <c r="F2733" i="11"/>
  <c r="M2737" i="13"/>
  <c r="F2733" i="9"/>
  <c r="K2736" i="13"/>
  <c r="F2734" i="12"/>
  <c r="D2737" i="13"/>
  <c r="F2733" i="8"/>
  <c r="J2736" i="13"/>
  <c r="F2733" i="4"/>
  <c r="F2736" i="13"/>
  <c r="F2734" i="9" l="1"/>
  <c r="K2740" i="13"/>
  <c r="F2734" i="7"/>
  <c r="I2743" i="13"/>
  <c r="F2734" i="11"/>
  <c r="M2739" i="13"/>
  <c r="F2734" i="10"/>
  <c r="L2741" i="13"/>
  <c r="F2734" i="5"/>
  <c r="G2746" i="13"/>
  <c r="F2734" i="4"/>
  <c r="F2744" i="13"/>
  <c r="F2734" i="8"/>
  <c r="J2740" i="13"/>
  <c r="F2734" i="6"/>
  <c r="H2742" i="13"/>
  <c r="F2735" i="12"/>
  <c r="D2739" i="13"/>
  <c r="F2735" i="3"/>
  <c r="E2737" i="13"/>
  <c r="F2735" i="6" l="1"/>
  <c r="H2745" i="13"/>
  <c r="F2735" i="10"/>
  <c r="L2736" i="13"/>
  <c r="F2735" i="8"/>
  <c r="J2743" i="13"/>
  <c r="F2735" i="11"/>
  <c r="M2736" i="13"/>
  <c r="F2735" i="4"/>
  <c r="F2747" i="13"/>
  <c r="F2735" i="7"/>
  <c r="I2737" i="13"/>
  <c r="F2736" i="3"/>
  <c r="E2744" i="13"/>
  <c r="F2736" i="12"/>
  <c r="D2738" i="13"/>
  <c r="F2735" i="5"/>
  <c r="G2744" i="13"/>
  <c r="F2735" i="9"/>
  <c r="K2738" i="13"/>
  <c r="F2736" i="11" l="1"/>
  <c r="M2740" i="13"/>
  <c r="F2736" i="8"/>
  <c r="J2737" i="13"/>
  <c r="F2737" i="3"/>
  <c r="E2739" i="13"/>
  <c r="F2736" i="9"/>
  <c r="K2743" i="13"/>
  <c r="F2736" i="7"/>
  <c r="I2740" i="13"/>
  <c r="F2736" i="10"/>
  <c r="L2737" i="13"/>
  <c r="F2736" i="4"/>
  <c r="F2741" i="13"/>
  <c r="F2736" i="6"/>
  <c r="H2737" i="13"/>
  <c r="F2736" i="5"/>
  <c r="G2741" i="13"/>
  <c r="F2737" i="12"/>
  <c r="D2748" i="13"/>
  <c r="F2738" i="12" l="1"/>
  <c r="D2742" i="13"/>
  <c r="F2737" i="6"/>
  <c r="H2736" i="13"/>
  <c r="F2737" i="9"/>
  <c r="K2737" i="13"/>
  <c r="F2737" i="4"/>
  <c r="F2746" i="13"/>
  <c r="F2738" i="3"/>
  <c r="E2746" i="13"/>
  <c r="F2737" i="10"/>
  <c r="L2743" i="13"/>
  <c r="F2737" i="8"/>
  <c r="J2738" i="13"/>
  <c r="F2737" i="5"/>
  <c r="G2747" i="13"/>
  <c r="F2737" i="7"/>
  <c r="I2742" i="13"/>
  <c r="F2737" i="11"/>
  <c r="M2742" i="13"/>
  <c r="F2738" i="8" l="1"/>
  <c r="J2742" i="13"/>
  <c r="F2738" i="11"/>
  <c r="M2749" i="13"/>
  <c r="F2738" i="10"/>
  <c r="L2740" i="13"/>
  <c r="F2738" i="9"/>
  <c r="K2739" i="13"/>
  <c r="F2738" i="7"/>
  <c r="I2738" i="13"/>
  <c r="F2739" i="3"/>
  <c r="E2738" i="13"/>
  <c r="F2738" i="6"/>
  <c r="H2743" i="13"/>
  <c r="F2738" i="5"/>
  <c r="G2737" i="13"/>
  <c r="F2738" i="4"/>
  <c r="F2738" i="13"/>
  <c r="F2739" i="12"/>
  <c r="D2741" i="13"/>
  <c r="F2739" i="4" l="1"/>
  <c r="F2737" i="13"/>
  <c r="N2737" i="13" s="1"/>
  <c r="F2739" i="5"/>
  <c r="G2745" i="13"/>
  <c r="F2739" i="9"/>
  <c r="K2741" i="13"/>
  <c r="F2739" i="6"/>
  <c r="H2741" i="13"/>
  <c r="F2739" i="10"/>
  <c r="L2745" i="13"/>
  <c r="F2740" i="12"/>
  <c r="D2736" i="13"/>
  <c r="N2736" i="13" s="1"/>
  <c r="F2740" i="3"/>
  <c r="E2745" i="13"/>
  <c r="F2739" i="11"/>
  <c r="M2744" i="13"/>
  <c r="F2739" i="7"/>
  <c r="I2750" i="13"/>
  <c r="F2739" i="8"/>
  <c r="J2739" i="13"/>
  <c r="F2740" i="11" l="1"/>
  <c r="M2750" i="13"/>
  <c r="F2740" i="6"/>
  <c r="H2746" i="13"/>
  <c r="F2741" i="3"/>
  <c r="E2740" i="13"/>
  <c r="F2740" i="9"/>
  <c r="K2744" i="13"/>
  <c r="F2741" i="12"/>
  <c r="D2745" i="13"/>
  <c r="F2740" i="8"/>
  <c r="J2750" i="13"/>
  <c r="F2740" i="5"/>
  <c r="G2740" i="13"/>
  <c r="F2740" i="7"/>
  <c r="I2739" i="13"/>
  <c r="F2740" i="10"/>
  <c r="L2742" i="13"/>
  <c r="F2740" i="4"/>
  <c r="F2740" i="13"/>
  <c r="F2741" i="9" l="1"/>
  <c r="K2742" i="13"/>
  <c r="F2741" i="5"/>
  <c r="G2748" i="13"/>
  <c r="F2742" i="3"/>
  <c r="E2741" i="13"/>
  <c r="F2741" i="4"/>
  <c r="F2745" i="13"/>
  <c r="F2741" i="8"/>
  <c r="J2749" i="13"/>
  <c r="F2741" i="6"/>
  <c r="H2748" i="13"/>
  <c r="F2741" i="7"/>
  <c r="I2748" i="13"/>
  <c r="F2741" i="10"/>
  <c r="L2746" i="13"/>
  <c r="F2742" i="12"/>
  <c r="D2744" i="13"/>
  <c r="F2741" i="11"/>
  <c r="M2741" i="13"/>
  <c r="F2742" i="10" l="1"/>
  <c r="L2750" i="13"/>
  <c r="F2742" i="4"/>
  <c r="F2743" i="13"/>
  <c r="F2742" i="7"/>
  <c r="I2749" i="13"/>
  <c r="F2743" i="3"/>
  <c r="E2747" i="13"/>
  <c r="F2742" i="11"/>
  <c r="M2738" i="13"/>
  <c r="F2742" i="6"/>
  <c r="H2740" i="13"/>
  <c r="F2742" i="5"/>
  <c r="G2739" i="13"/>
  <c r="F2743" i="12"/>
  <c r="D2749" i="13"/>
  <c r="F2742" i="8"/>
  <c r="J2744" i="13"/>
  <c r="F2742" i="9"/>
  <c r="K2745" i="13"/>
  <c r="F2744" i="3" l="1"/>
  <c r="E2743" i="13"/>
  <c r="F2743" i="9"/>
  <c r="K2749" i="13"/>
  <c r="F2743" i="6"/>
  <c r="H2750" i="13"/>
  <c r="F2743" i="7"/>
  <c r="I2741" i="13"/>
  <c r="F2743" i="5"/>
  <c r="G2738" i="13"/>
  <c r="F2743" i="4"/>
  <c r="F2742" i="13"/>
  <c r="F2743" i="8"/>
  <c r="J2745" i="13"/>
  <c r="F2743" i="11"/>
  <c r="M2748" i="13"/>
  <c r="F2744" i="12"/>
  <c r="D2746" i="13"/>
  <c r="F2743" i="10"/>
  <c r="L2739" i="13"/>
  <c r="F2744" i="7" l="1"/>
  <c r="I2744" i="13"/>
  <c r="F2744" i="11"/>
  <c r="M2747" i="13"/>
  <c r="F2744" i="8"/>
  <c r="J2748" i="13"/>
  <c r="F2744" i="6"/>
  <c r="H2738" i="13"/>
  <c r="F2744" i="10"/>
  <c r="L2748" i="13"/>
  <c r="F2744" i="4"/>
  <c r="F2748" i="13"/>
  <c r="F2744" i="9"/>
  <c r="K2748" i="13"/>
  <c r="F2745" i="12"/>
  <c r="D2743" i="13"/>
  <c r="N2738" i="13"/>
  <c r="F2744" i="5"/>
  <c r="G2742" i="13"/>
  <c r="F2745" i="3"/>
  <c r="E2742" i="13"/>
  <c r="N2742" i="13" s="1"/>
  <c r="F2745" i="6" l="1"/>
  <c r="H2747" i="13"/>
  <c r="F2745" i="8"/>
  <c r="J2741" i="13"/>
  <c r="N2741" i="13" s="1"/>
  <c r="F2746" i="3"/>
  <c r="E2749" i="13"/>
  <c r="F2745" i="4"/>
  <c r="F2739" i="13"/>
  <c r="N2739" i="13" s="1"/>
  <c r="F2745" i="5"/>
  <c r="G2749" i="13"/>
  <c r="F2745" i="11"/>
  <c r="M2745" i="13"/>
  <c r="F2745" i="9"/>
  <c r="K2750" i="13"/>
  <c r="F2745" i="10"/>
  <c r="L2744" i="13"/>
  <c r="F2745" i="7"/>
  <c r="I2746" i="13"/>
  <c r="F2746" i="12"/>
  <c r="D2750" i="13"/>
  <c r="F2746" i="10" l="1"/>
  <c r="L2749" i="13"/>
  <c r="F2746" i="4"/>
  <c r="F2749" i="13"/>
  <c r="N2749" i="13" s="1"/>
  <c r="F2746" i="9"/>
  <c r="K2746" i="13"/>
  <c r="F2747" i="3"/>
  <c r="E2748" i="13"/>
  <c r="N2748" i="13" s="1"/>
  <c r="F2746" i="11"/>
  <c r="M2743" i="13"/>
  <c r="F2746" i="8"/>
  <c r="J2746" i="13"/>
  <c r="F2747" i="12"/>
  <c r="D2740" i="13"/>
  <c r="N2740" i="13" s="1"/>
  <c r="F2746" i="7"/>
  <c r="I2745" i="13"/>
  <c r="N2745" i="13" s="1"/>
  <c r="F2746" i="5"/>
  <c r="G2743" i="13"/>
  <c r="N2743" i="13" s="1"/>
  <c r="F2746" i="6"/>
  <c r="H2749" i="13"/>
  <c r="F2747" i="9" l="1"/>
  <c r="K2747" i="13"/>
  <c r="F2747" i="8"/>
  <c r="J2747" i="13"/>
  <c r="F2748" i="12"/>
  <c r="D2753" i="13"/>
  <c r="F2747" i="6"/>
  <c r="H2744" i="13"/>
  <c r="N2744" i="13" s="1"/>
  <c r="F2747" i="5"/>
  <c r="G2750" i="13"/>
  <c r="F2747" i="11"/>
  <c r="M2746" i="13"/>
  <c r="N2746" i="13" s="1"/>
  <c r="F2747" i="4"/>
  <c r="F2750" i="13"/>
  <c r="F2747" i="7"/>
  <c r="I2747" i="13"/>
  <c r="F2748" i="3"/>
  <c r="E2750" i="13"/>
  <c r="F2747" i="10"/>
  <c r="L2747" i="13"/>
  <c r="N2747" i="13" s="1"/>
  <c r="F2748" i="7" l="1"/>
  <c r="I2751" i="13"/>
  <c r="F2748" i="6"/>
  <c r="H2762" i="13"/>
  <c r="F2748" i="4"/>
  <c r="F2754" i="13"/>
  <c r="F2749" i="12"/>
  <c r="D2751" i="13"/>
  <c r="F2748" i="10"/>
  <c r="L2759" i="13"/>
  <c r="F2748" i="11"/>
  <c r="M2755" i="13"/>
  <c r="F2748" i="8"/>
  <c r="J2751" i="13"/>
  <c r="N2750" i="13"/>
  <c r="F2749" i="3"/>
  <c r="E2753" i="13"/>
  <c r="F2748" i="5"/>
  <c r="G2754" i="13"/>
  <c r="F2748" i="9"/>
  <c r="K2752" i="13"/>
  <c r="F2749" i="5" l="1"/>
  <c r="G2753" i="13"/>
  <c r="F2750" i="3"/>
  <c r="E2754" i="13"/>
  <c r="F2750" i="12"/>
  <c r="D2757" i="13"/>
  <c r="F2749" i="8"/>
  <c r="J2761" i="13"/>
  <c r="F2749" i="4"/>
  <c r="F2752" i="13"/>
  <c r="F2749" i="9"/>
  <c r="K2756" i="13"/>
  <c r="F2749" i="11"/>
  <c r="M2758" i="13"/>
  <c r="F2749" i="6"/>
  <c r="H2753" i="13"/>
  <c r="F2749" i="10"/>
  <c r="L2751" i="13"/>
  <c r="F2749" i="7"/>
  <c r="I2755" i="13"/>
  <c r="F2750" i="6" l="1"/>
  <c r="H2763" i="13"/>
  <c r="F2750" i="8"/>
  <c r="J2755" i="13"/>
  <c r="F2750" i="11"/>
  <c r="M2751" i="13"/>
  <c r="F2751" i="12"/>
  <c r="D2765" i="13"/>
  <c r="F2750" i="7"/>
  <c r="I2761" i="13"/>
  <c r="F2750" i="9"/>
  <c r="K2759" i="13"/>
  <c r="F2751" i="3"/>
  <c r="E2751" i="13"/>
  <c r="F2750" i="10"/>
  <c r="L2761" i="13"/>
  <c r="F2750" i="4"/>
  <c r="F2757" i="13"/>
  <c r="F2750" i="5"/>
  <c r="G2752" i="13"/>
  <c r="F2751" i="10" l="1"/>
  <c r="L2756" i="13"/>
  <c r="F2752" i="12"/>
  <c r="D2754" i="13"/>
  <c r="F2752" i="3"/>
  <c r="E2752" i="13"/>
  <c r="F2751" i="11"/>
  <c r="M2762" i="13"/>
  <c r="F2751" i="9"/>
  <c r="K2751" i="13"/>
  <c r="F2751" i="5"/>
  <c r="G2751" i="13"/>
  <c r="F2751" i="8"/>
  <c r="J2758" i="13"/>
  <c r="F2751" i="4"/>
  <c r="F2753" i="13"/>
  <c r="F2751" i="7"/>
  <c r="I2758" i="13"/>
  <c r="F2751" i="6"/>
  <c r="H2756" i="13"/>
  <c r="F2752" i="4" l="1"/>
  <c r="F2751" i="13"/>
  <c r="F2752" i="11"/>
  <c r="M2760" i="13"/>
  <c r="F2752" i="8"/>
  <c r="J2752" i="13"/>
  <c r="F2753" i="3"/>
  <c r="E2756" i="13"/>
  <c r="F2752" i="6"/>
  <c r="H2760" i="13"/>
  <c r="F2752" i="5"/>
  <c r="G2757" i="13"/>
  <c r="F2753" i="12"/>
  <c r="D2759" i="13"/>
  <c r="F2752" i="9"/>
  <c r="K2761" i="13"/>
  <c r="F2752" i="7"/>
  <c r="I2752" i="13"/>
  <c r="F2752" i="10"/>
  <c r="L2763" i="13"/>
  <c r="F2754" i="3" l="1"/>
  <c r="E2757" i="13"/>
  <c r="F2753" i="8"/>
  <c r="J2764" i="13"/>
  <c r="F2754" i="12"/>
  <c r="D2760" i="13"/>
  <c r="F2753" i="5"/>
  <c r="G2756" i="13"/>
  <c r="F2753" i="11"/>
  <c r="M2753" i="13"/>
  <c r="F2753" i="6"/>
  <c r="H2751" i="13"/>
  <c r="N2751" i="13" s="1"/>
  <c r="F2753" i="4"/>
  <c r="F2765" i="13"/>
  <c r="F2753" i="10"/>
  <c r="L2758" i="13"/>
  <c r="F2753" i="7"/>
  <c r="I2764" i="13"/>
  <c r="F2753" i="9"/>
  <c r="K2758" i="13"/>
  <c r="F2754" i="5" l="1"/>
  <c r="G2762" i="13"/>
  <c r="F2755" i="12"/>
  <c r="D2764" i="13"/>
  <c r="F2754" i="9"/>
  <c r="K2763" i="13"/>
  <c r="F2754" i="6"/>
  <c r="H2759" i="13"/>
  <c r="F2754" i="8"/>
  <c r="J2757" i="13"/>
  <c r="F2754" i="7"/>
  <c r="I2756" i="13"/>
  <c r="F2754" i="11"/>
  <c r="M2759" i="13"/>
  <c r="F2755" i="3"/>
  <c r="E2760" i="13"/>
  <c r="F2754" i="4"/>
  <c r="F2762" i="13"/>
  <c r="F2754" i="10"/>
  <c r="L2752" i="13"/>
  <c r="F2755" i="11" l="1"/>
  <c r="M2764" i="13"/>
  <c r="F2755" i="6"/>
  <c r="H2758" i="13"/>
  <c r="F2755" i="10"/>
  <c r="L2755" i="13"/>
  <c r="F2755" i="7"/>
  <c r="I2753" i="13"/>
  <c r="F2755" i="9"/>
  <c r="K2754" i="13"/>
  <c r="F2755" i="4"/>
  <c r="F2760" i="13"/>
  <c r="F2756" i="12"/>
  <c r="D2755" i="13"/>
  <c r="F2755" i="8"/>
  <c r="J2760" i="13"/>
  <c r="F2756" i="3"/>
  <c r="E2762" i="13"/>
  <c r="F2755" i="5"/>
  <c r="G2760" i="13"/>
  <c r="F2756" i="7" l="1"/>
  <c r="I2757" i="13"/>
  <c r="F2756" i="10"/>
  <c r="L2757" i="13"/>
  <c r="F2756" i="4"/>
  <c r="F2758" i="13"/>
  <c r="F2756" i="6"/>
  <c r="H2752" i="13"/>
  <c r="F2756" i="9"/>
  <c r="K2753" i="13"/>
  <c r="F2756" i="11"/>
  <c r="M2752" i="13"/>
  <c r="F2757" i="12"/>
  <c r="D2763" i="13"/>
  <c r="F2756" i="5"/>
  <c r="G2755" i="13"/>
  <c r="F2757" i="3"/>
  <c r="E2765" i="13"/>
  <c r="F2756" i="8"/>
  <c r="J2762" i="13"/>
  <c r="F2758" i="12" l="1"/>
  <c r="D2752" i="13"/>
  <c r="N2752" i="13" s="1"/>
  <c r="F2757" i="4"/>
  <c r="F2761" i="13"/>
  <c r="F2757" i="8"/>
  <c r="J2759" i="13"/>
  <c r="F2757" i="11"/>
  <c r="M2754" i="13"/>
  <c r="F2757" i="10"/>
  <c r="L2764" i="13"/>
  <c r="F2758" i="3"/>
  <c r="E2764" i="13"/>
  <c r="F2757" i="9"/>
  <c r="K2755" i="13"/>
  <c r="F2757" i="7"/>
  <c r="I2759" i="13"/>
  <c r="F2757" i="5"/>
  <c r="G2765" i="13"/>
  <c r="F2757" i="6"/>
  <c r="H2755" i="13"/>
  <c r="F2758" i="7" l="1"/>
  <c r="I2754" i="13"/>
  <c r="F2758" i="11"/>
  <c r="M2763" i="13"/>
  <c r="F2758" i="9"/>
  <c r="K2757" i="13"/>
  <c r="F2758" i="8"/>
  <c r="J2756" i="13"/>
  <c r="F2759" i="3"/>
  <c r="E2763" i="13"/>
  <c r="F2758" i="4"/>
  <c r="F2756" i="13"/>
  <c r="F2758" i="6"/>
  <c r="H2764" i="13"/>
  <c r="F2758" i="10"/>
  <c r="L2754" i="13"/>
  <c r="F2759" i="12"/>
  <c r="D2761" i="13"/>
  <c r="F2758" i="5"/>
  <c r="G2764" i="13"/>
  <c r="F2759" i="8" l="1"/>
  <c r="J2763" i="13"/>
  <c r="F2759" i="9"/>
  <c r="K2765" i="13"/>
  <c r="F2759" i="6"/>
  <c r="H2754" i="13"/>
  <c r="F2759" i="4"/>
  <c r="F2755" i="13"/>
  <c r="F2759" i="11"/>
  <c r="M2757" i="13"/>
  <c r="F2759" i="5"/>
  <c r="G2763" i="13"/>
  <c r="F2760" i="12"/>
  <c r="D2756" i="13"/>
  <c r="F2760" i="3"/>
  <c r="E2755" i="13"/>
  <c r="F2759" i="7"/>
  <c r="I2763" i="13"/>
  <c r="F2759" i="10"/>
  <c r="L2760" i="13"/>
  <c r="F2760" i="4" l="1"/>
  <c r="F2763" i="13"/>
  <c r="N2763" i="13" s="1"/>
  <c r="F2761" i="12"/>
  <c r="D2758" i="13"/>
  <c r="F2760" i="6"/>
  <c r="H2765" i="13"/>
  <c r="F2761" i="3"/>
  <c r="E2759" i="13"/>
  <c r="F2760" i="5"/>
  <c r="G2761" i="13"/>
  <c r="F2760" i="7"/>
  <c r="I2762" i="13"/>
  <c r="F2760" i="9"/>
  <c r="K2764" i="13"/>
  <c r="F2760" i="10"/>
  <c r="L2753" i="13"/>
  <c r="F2760" i="11"/>
  <c r="M2761" i="13"/>
  <c r="N2755" i="13"/>
  <c r="F2760" i="8"/>
  <c r="J2754" i="13"/>
  <c r="N2754" i="13" s="1"/>
  <c r="F2761" i="8" l="1"/>
  <c r="J2753" i="13"/>
  <c r="N2753" i="13" s="1"/>
  <c r="F2761" i="9"/>
  <c r="K2760" i="13"/>
  <c r="F2761" i="6"/>
  <c r="H2761" i="13"/>
  <c r="F2762" i="12"/>
  <c r="D2762" i="13"/>
  <c r="F2761" i="7"/>
  <c r="I2760" i="13"/>
  <c r="N2760" i="13" s="1"/>
  <c r="F2761" i="5"/>
  <c r="G2758" i="13"/>
  <c r="F2761" i="4"/>
  <c r="F2764" i="13"/>
  <c r="N2764" i="13" s="1"/>
  <c r="F2761" i="11"/>
  <c r="M2756" i="13"/>
  <c r="N2756" i="13" s="1"/>
  <c r="F2761" i="10"/>
  <c r="L2762" i="13"/>
  <c r="F2762" i="3"/>
  <c r="E2758" i="13"/>
  <c r="N2758" i="13" s="1"/>
  <c r="F2763" i="12" l="1"/>
  <c r="D2775" i="13"/>
  <c r="F2762" i="7"/>
  <c r="I2765" i="13"/>
  <c r="F2762" i="11"/>
  <c r="M2765" i="13"/>
  <c r="F2762" i="4"/>
  <c r="F2759" i="13"/>
  <c r="N2759" i="13" s="1"/>
  <c r="F2763" i="3"/>
  <c r="E2761" i="13"/>
  <c r="N2761" i="13" s="1"/>
  <c r="F2762" i="6"/>
  <c r="H2757" i="13"/>
  <c r="N2757" i="13" s="1"/>
  <c r="F2762" i="5"/>
  <c r="G2759" i="13"/>
  <c r="F2762" i="9"/>
  <c r="K2762" i="13"/>
  <c r="N2762" i="13" s="1"/>
  <c r="F2762" i="10"/>
  <c r="L2765" i="13"/>
  <c r="F2762" i="8"/>
  <c r="J2765" i="13"/>
  <c r="F2763" i="9" l="1"/>
  <c r="K2771" i="13"/>
  <c r="F2763" i="4"/>
  <c r="F2776" i="13"/>
  <c r="N2765" i="13"/>
  <c r="F2763" i="5"/>
  <c r="G2768" i="13"/>
  <c r="F2763" i="11"/>
  <c r="M2779" i="13"/>
  <c r="F2763" i="8"/>
  <c r="J2768" i="13"/>
  <c r="F2763" i="6"/>
  <c r="H2770" i="13"/>
  <c r="F2763" i="7"/>
  <c r="I2768" i="13"/>
  <c r="F2763" i="10"/>
  <c r="L2767" i="13"/>
  <c r="F2764" i="3"/>
  <c r="E2769" i="13"/>
  <c r="F2764" i="12"/>
  <c r="D2767" i="13"/>
  <c r="F2765" i="3" l="1"/>
  <c r="E2773" i="13"/>
  <c r="F2764" i="8"/>
  <c r="J2766" i="13"/>
  <c r="F2764" i="10"/>
  <c r="L2766" i="13"/>
  <c r="F2764" i="11"/>
  <c r="M2774" i="13"/>
  <c r="F2764" i="7"/>
  <c r="I2767" i="13"/>
  <c r="F2764" i="5"/>
  <c r="G2767" i="13"/>
  <c r="F2765" i="12"/>
  <c r="D2768" i="13"/>
  <c r="F2764" i="6"/>
  <c r="H2769" i="13"/>
  <c r="F2764" i="4"/>
  <c r="F2777" i="13"/>
  <c r="F2764" i="9"/>
  <c r="K2767" i="13"/>
  <c r="F2765" i="11" l="1"/>
  <c r="M2780" i="13"/>
  <c r="F2766" i="12"/>
  <c r="D2771" i="13"/>
  <c r="F2765" i="10"/>
  <c r="L2772" i="13"/>
  <c r="F2765" i="6"/>
  <c r="H2771" i="13"/>
  <c r="F2765" i="8"/>
  <c r="J2767" i="13"/>
  <c r="F2765" i="9"/>
  <c r="K2766" i="13"/>
  <c r="F2765" i="5"/>
  <c r="G2776" i="13"/>
  <c r="F2765" i="4"/>
  <c r="F2770" i="13"/>
  <c r="F2765" i="7"/>
  <c r="I2766" i="13"/>
  <c r="F2766" i="3"/>
  <c r="E2770" i="13"/>
  <c r="F2766" i="4" l="1"/>
  <c r="F2768" i="13"/>
  <c r="F2766" i="6"/>
  <c r="H2772" i="13"/>
  <c r="F2766" i="5"/>
  <c r="G2766" i="13"/>
  <c r="F2766" i="10"/>
  <c r="L2769" i="13"/>
  <c r="F2767" i="3"/>
  <c r="E2766" i="13"/>
  <c r="F2766" i="9"/>
  <c r="K2772" i="13"/>
  <c r="F2767" i="12"/>
  <c r="D2778" i="13"/>
  <c r="F2766" i="7"/>
  <c r="I2769" i="13"/>
  <c r="F2766" i="8"/>
  <c r="J2769" i="13"/>
  <c r="F2766" i="11"/>
  <c r="M2768" i="13"/>
  <c r="F2767" i="10" l="1"/>
  <c r="L2771" i="13"/>
  <c r="F2767" i="5"/>
  <c r="G2774" i="13"/>
  <c r="F2768" i="12"/>
  <c r="D2773" i="13"/>
  <c r="F2767" i="9"/>
  <c r="K2769" i="13"/>
  <c r="F2767" i="7"/>
  <c r="I2772" i="13"/>
  <c r="F2767" i="6"/>
  <c r="H2766" i="13"/>
  <c r="F2767" i="8"/>
  <c r="J2772" i="13"/>
  <c r="F2768" i="3"/>
  <c r="E2776" i="13"/>
  <c r="F2767" i="11"/>
  <c r="M2769" i="13"/>
  <c r="F2767" i="4"/>
  <c r="F2772" i="13"/>
  <c r="F2769" i="3" l="1"/>
  <c r="E2768" i="13"/>
  <c r="F2768" i="9"/>
  <c r="K2770" i="13"/>
  <c r="F2768" i="8"/>
  <c r="J2771" i="13"/>
  <c r="F2769" i="12"/>
  <c r="D2766" i="13"/>
  <c r="F2768" i="4"/>
  <c r="F2774" i="13"/>
  <c r="F2768" i="6"/>
  <c r="H2779" i="13"/>
  <c r="F2768" i="5"/>
  <c r="G2777" i="13"/>
  <c r="F2768" i="11"/>
  <c r="M2766" i="13"/>
  <c r="F2768" i="7"/>
  <c r="I2775" i="13"/>
  <c r="F2768" i="10"/>
  <c r="L2768" i="13"/>
  <c r="F2769" i="11" l="1"/>
  <c r="M2770" i="13"/>
  <c r="F2770" i="12"/>
  <c r="D2774" i="13"/>
  <c r="F2769" i="5"/>
  <c r="G2773" i="13"/>
  <c r="F2769" i="8"/>
  <c r="J2777" i="13"/>
  <c r="F2769" i="6"/>
  <c r="H2778" i="13"/>
  <c r="F2769" i="9"/>
  <c r="K2768" i="13"/>
  <c r="F2769" i="10"/>
  <c r="L2775" i="13"/>
  <c r="F2769" i="4"/>
  <c r="F2773" i="13"/>
  <c r="F2769" i="7"/>
  <c r="I2771" i="13"/>
  <c r="F2770" i="3"/>
  <c r="E2771" i="13"/>
  <c r="F2770" i="4" l="1"/>
  <c r="F2767" i="13"/>
  <c r="F2770" i="8"/>
  <c r="J2775" i="13"/>
  <c r="F2771" i="3"/>
  <c r="E2767" i="13"/>
  <c r="F2770" i="10"/>
  <c r="L2776" i="13"/>
  <c r="F2770" i="5"/>
  <c r="G2769" i="13"/>
  <c r="F2770" i="9"/>
  <c r="K2775" i="13"/>
  <c r="F2771" i="12"/>
  <c r="D2769" i="13"/>
  <c r="F2770" i="7"/>
  <c r="I2770" i="13"/>
  <c r="F2770" i="6"/>
  <c r="H2780" i="13"/>
  <c r="F2770" i="11"/>
  <c r="M2777" i="13"/>
  <c r="F2772" i="3" l="1"/>
  <c r="E2774" i="13"/>
  <c r="F2771" i="11"/>
  <c r="M2767" i="13"/>
  <c r="F2771" i="9"/>
  <c r="K2773" i="13"/>
  <c r="F2772" i="12"/>
  <c r="D2770" i="13"/>
  <c r="F2771" i="6"/>
  <c r="H2773" i="13"/>
  <c r="F2771" i="8"/>
  <c r="J2774" i="13"/>
  <c r="F2771" i="5"/>
  <c r="G2778" i="13"/>
  <c r="F2771" i="7"/>
  <c r="I2774" i="13"/>
  <c r="F2771" i="4"/>
  <c r="F2766" i="13"/>
  <c r="N2766" i="13" s="1"/>
  <c r="F2771" i="10"/>
  <c r="L2773" i="13"/>
  <c r="F2772" i="7" l="1"/>
  <c r="I2779" i="13"/>
  <c r="F2773" i="12"/>
  <c r="D2780" i="13"/>
  <c r="F2772" i="5"/>
  <c r="G2772" i="13"/>
  <c r="F2772" i="9"/>
  <c r="K2774" i="13"/>
  <c r="F2772" i="8"/>
  <c r="J2773" i="13"/>
  <c r="F2772" i="11"/>
  <c r="M2773" i="13"/>
  <c r="F2772" i="10"/>
  <c r="L2778" i="13"/>
  <c r="F2772" i="4"/>
  <c r="F2769" i="13"/>
  <c r="N2769" i="13" s="1"/>
  <c r="F2772" i="6"/>
  <c r="H2767" i="13"/>
  <c r="N2767" i="13" s="1"/>
  <c r="F2773" i="3"/>
  <c r="E2772" i="13"/>
  <c r="F2773" i="9" l="1"/>
  <c r="K2776" i="13"/>
  <c r="F2774" i="3"/>
  <c r="E2777" i="13"/>
  <c r="F2773" i="10"/>
  <c r="L2770" i="13"/>
  <c r="F2773" i="5"/>
  <c r="G2770" i="13"/>
  <c r="F2773" i="6"/>
  <c r="H2774" i="13"/>
  <c r="F2773" i="11"/>
  <c r="M2776" i="13"/>
  <c r="F2774" i="12"/>
  <c r="D2776" i="13"/>
  <c r="F2773" i="4"/>
  <c r="F2778" i="13"/>
  <c r="F2773" i="8"/>
  <c r="J2770" i="13"/>
  <c r="F2773" i="7"/>
  <c r="I2780" i="13"/>
  <c r="F2774" i="5" l="1"/>
  <c r="G2771" i="13"/>
  <c r="F2774" i="10"/>
  <c r="L2774" i="13"/>
  <c r="N2774" i="13" s="1"/>
  <c r="F2775" i="12"/>
  <c r="D2779" i="13"/>
  <c r="F2774" i="11"/>
  <c r="M2778" i="13"/>
  <c r="F2774" i="7"/>
  <c r="I2773" i="13"/>
  <c r="N2773" i="13" s="1"/>
  <c r="F2775" i="3"/>
  <c r="E2775" i="13"/>
  <c r="F2774" i="6"/>
  <c r="H2775" i="13"/>
  <c r="F2774" i="9"/>
  <c r="K2778" i="13"/>
  <c r="F2774" i="8"/>
  <c r="J2779" i="13"/>
  <c r="F2774" i="4"/>
  <c r="F2775" i="13"/>
  <c r="N2770" i="13"/>
  <c r="F2775" i="11" l="1"/>
  <c r="M2771" i="13"/>
  <c r="F2776" i="12"/>
  <c r="D2772" i="13"/>
  <c r="F2775" i="4"/>
  <c r="F2779" i="13"/>
  <c r="F2776" i="3"/>
  <c r="E2778" i="13"/>
  <c r="F2775" i="10"/>
  <c r="L2777" i="13"/>
  <c r="F2775" i="7"/>
  <c r="I2777" i="13"/>
  <c r="F2775" i="5"/>
  <c r="G2775" i="13"/>
  <c r="F2775" i="6"/>
  <c r="H2777" i="13"/>
  <c r="F2775" i="8"/>
  <c r="J2778" i="13"/>
  <c r="F2775" i="9"/>
  <c r="K2777" i="13"/>
  <c r="F2776" i="5" l="1"/>
  <c r="G2780" i="13"/>
  <c r="F2776" i="4"/>
  <c r="F2771" i="13"/>
  <c r="N2771" i="13" s="1"/>
  <c r="F2776" i="9"/>
  <c r="K2780" i="13"/>
  <c r="F2776" i="7"/>
  <c r="I2776" i="13"/>
  <c r="F2777" i="12"/>
  <c r="D2777" i="13"/>
  <c r="N2777" i="13" s="1"/>
  <c r="F2776" i="8"/>
  <c r="J2776" i="13"/>
  <c r="F2776" i="10"/>
  <c r="L2780" i="13"/>
  <c r="F2776" i="6"/>
  <c r="H2776" i="13"/>
  <c r="N2776" i="13" s="1"/>
  <c r="F2777" i="3"/>
  <c r="E2779" i="13"/>
  <c r="F2776" i="11"/>
  <c r="M2775" i="13"/>
  <c r="N2775" i="13" s="1"/>
  <c r="F2777" i="10" l="1"/>
  <c r="L2779" i="13"/>
  <c r="F2777" i="9"/>
  <c r="K2779" i="13"/>
  <c r="F2777" i="4"/>
  <c r="F2780" i="13"/>
  <c r="F2777" i="11"/>
  <c r="M2772" i="13"/>
  <c r="N2772" i="13" s="1"/>
  <c r="F2778" i="3"/>
  <c r="E2780" i="13"/>
  <c r="N2780" i="13" s="1"/>
  <c r="F2777" i="8"/>
  <c r="J2780" i="13"/>
  <c r="F2777" i="5"/>
  <c r="G2779" i="13"/>
  <c r="N2779" i="13" s="1"/>
  <c r="F2778" i="12"/>
  <c r="D2786" i="13"/>
  <c r="F2777" i="6"/>
  <c r="H2768" i="13"/>
  <c r="N2768" i="13" s="1"/>
  <c r="F2777" i="7"/>
  <c r="I2778" i="13"/>
  <c r="N2778" i="13" s="1"/>
  <c r="F2778" i="11" l="1"/>
  <c r="M2786" i="13"/>
  <c r="F2778" i="5"/>
  <c r="G2782" i="13"/>
  <c r="F2778" i="4"/>
  <c r="F2783" i="13"/>
  <c r="F2779" i="12"/>
  <c r="D2792" i="13"/>
  <c r="F2778" i="7"/>
  <c r="I2784" i="13"/>
  <c r="F2778" i="8"/>
  <c r="J2784" i="13"/>
  <c r="F2778" i="9"/>
  <c r="K2784" i="13"/>
  <c r="F2778" i="6"/>
  <c r="H2783" i="13"/>
  <c r="F2779" i="3"/>
  <c r="E2783" i="13"/>
  <c r="F2778" i="10"/>
  <c r="L2784" i="13"/>
  <c r="F2779" i="6" l="1"/>
  <c r="H2791" i="13"/>
  <c r="F2780" i="12"/>
  <c r="D2788" i="13"/>
  <c r="F2779" i="9"/>
  <c r="K2787" i="13"/>
  <c r="F2779" i="4"/>
  <c r="F2781" i="13"/>
  <c r="F2779" i="8"/>
  <c r="J2782" i="13"/>
  <c r="F2779" i="5"/>
  <c r="G2783" i="13"/>
  <c r="F2780" i="3"/>
  <c r="E2781" i="13"/>
  <c r="F2779" i="10"/>
  <c r="L2781" i="13"/>
  <c r="F2779" i="7"/>
  <c r="I2781" i="13"/>
  <c r="F2779" i="11"/>
  <c r="M2789" i="13"/>
  <c r="F2780" i="10" l="1"/>
  <c r="L2782" i="13"/>
  <c r="F2780" i="4"/>
  <c r="F2790" i="13"/>
  <c r="F2781" i="3"/>
  <c r="E2790" i="13"/>
  <c r="F2780" i="9"/>
  <c r="K2793" i="13"/>
  <c r="F2780" i="11"/>
  <c r="M2785" i="13"/>
  <c r="F2780" i="5"/>
  <c r="G2790" i="13"/>
  <c r="F2781" i="12"/>
  <c r="D2790" i="13"/>
  <c r="F2780" i="7"/>
  <c r="I2782" i="13"/>
  <c r="F2780" i="8"/>
  <c r="J2785" i="13"/>
  <c r="F2780" i="6"/>
  <c r="H2792" i="13"/>
  <c r="F2781" i="9" l="1"/>
  <c r="K2791" i="13"/>
  <c r="F2782" i="12"/>
  <c r="D2785" i="13"/>
  <c r="F2782" i="3"/>
  <c r="E2789" i="13"/>
  <c r="F2781" i="7"/>
  <c r="I2785" i="13"/>
  <c r="F2781" i="5"/>
  <c r="G2781" i="13"/>
  <c r="F2781" i="4"/>
  <c r="F2782" i="13"/>
  <c r="F2781" i="6"/>
  <c r="H2789" i="13"/>
  <c r="F2781" i="8"/>
  <c r="J2794" i="13"/>
  <c r="F2781" i="11"/>
  <c r="M2783" i="13"/>
  <c r="F2781" i="10"/>
  <c r="L2787" i="13"/>
  <c r="F2782" i="8" l="1"/>
  <c r="J2781" i="13"/>
  <c r="F2782" i="7"/>
  <c r="I2787" i="13"/>
  <c r="F2782" i="6"/>
  <c r="H2785" i="13"/>
  <c r="F2783" i="3"/>
  <c r="E2787" i="13"/>
  <c r="F2782" i="10"/>
  <c r="L2788" i="13"/>
  <c r="F2782" i="4"/>
  <c r="F2789" i="13"/>
  <c r="F2783" i="12"/>
  <c r="D2781" i="13"/>
  <c r="F2782" i="11"/>
  <c r="M2782" i="13"/>
  <c r="F2782" i="5"/>
  <c r="G2788" i="13"/>
  <c r="F2782" i="9"/>
  <c r="K2785" i="13"/>
  <c r="F2784" i="3" l="1"/>
  <c r="E2785" i="13"/>
  <c r="F2784" i="12"/>
  <c r="D2793" i="13"/>
  <c r="F2783" i="6"/>
  <c r="H2781" i="13"/>
  <c r="F2783" i="4"/>
  <c r="F2788" i="13"/>
  <c r="F2783" i="11"/>
  <c r="M2792" i="13"/>
  <c r="F2783" i="9"/>
  <c r="K2781" i="13"/>
  <c r="F2783" i="7"/>
  <c r="I2786" i="13"/>
  <c r="F2783" i="5"/>
  <c r="G2789" i="13"/>
  <c r="F2783" i="10"/>
  <c r="L2786" i="13"/>
  <c r="F2783" i="8"/>
  <c r="J2787" i="13"/>
  <c r="F2784" i="5" l="1"/>
  <c r="G2786" i="13"/>
  <c r="F2784" i="4"/>
  <c r="F2787" i="13"/>
  <c r="F2784" i="7"/>
  <c r="I2783" i="13"/>
  <c r="F2784" i="6"/>
  <c r="H2786" i="13"/>
  <c r="F2784" i="8"/>
  <c r="J2793" i="13"/>
  <c r="F2784" i="9"/>
  <c r="K2782" i="13"/>
  <c r="F2785" i="12"/>
  <c r="D2795" i="13"/>
  <c r="F2784" i="10"/>
  <c r="L2793" i="13"/>
  <c r="F2784" i="11"/>
  <c r="M2787" i="13"/>
  <c r="F2785" i="3"/>
  <c r="E2784" i="13"/>
  <c r="F2785" i="6" l="1"/>
  <c r="H2784" i="13"/>
  <c r="F2785" i="7"/>
  <c r="I2791" i="13"/>
  <c r="F2785" i="9"/>
  <c r="K2783" i="13"/>
  <c r="F2785" i="4"/>
  <c r="F2784" i="13"/>
  <c r="F2786" i="12"/>
  <c r="D2794" i="13"/>
  <c r="F2786" i="3"/>
  <c r="E2788" i="13"/>
  <c r="F2785" i="11"/>
  <c r="M2791" i="13"/>
  <c r="F2785" i="8"/>
  <c r="J2786" i="13"/>
  <c r="F2785" i="10"/>
  <c r="L2785" i="13"/>
  <c r="F2785" i="5"/>
  <c r="G2795" i="13"/>
  <c r="F2786" i="8" l="1"/>
  <c r="J2783" i="13"/>
  <c r="F2786" i="4"/>
  <c r="F2791" i="13"/>
  <c r="F2786" i="11"/>
  <c r="M2788" i="13"/>
  <c r="F2786" i="9"/>
  <c r="K2788" i="13"/>
  <c r="F2786" i="5"/>
  <c r="G2787" i="13"/>
  <c r="F2787" i="3"/>
  <c r="E2795" i="13"/>
  <c r="F2786" i="7"/>
  <c r="I2794" i="13"/>
  <c r="F2786" i="10"/>
  <c r="L2795" i="13"/>
  <c r="F2787" i="12"/>
  <c r="D2789" i="13"/>
  <c r="F2786" i="6"/>
  <c r="H2788" i="13"/>
  <c r="F2787" i="9" l="1"/>
  <c r="K2792" i="13"/>
  <c r="F2787" i="11"/>
  <c r="M2790" i="13"/>
  <c r="F2788" i="3"/>
  <c r="E2782" i="13"/>
  <c r="F2787" i="6"/>
  <c r="H2790" i="13"/>
  <c r="F2787" i="4"/>
  <c r="F2786" i="13"/>
  <c r="F2788" i="12"/>
  <c r="D2782" i="13"/>
  <c r="F2787" i="7"/>
  <c r="I2793" i="13"/>
  <c r="F2787" i="5"/>
  <c r="G2794" i="13"/>
  <c r="F2787" i="10"/>
  <c r="L2783" i="13"/>
  <c r="F2787" i="8"/>
  <c r="J2788" i="13"/>
  <c r="F2789" i="3" l="1"/>
  <c r="E2786" i="13"/>
  <c r="F2789" i="12"/>
  <c r="D2787" i="13"/>
  <c r="F2788" i="8"/>
  <c r="J2791" i="13"/>
  <c r="F2788" i="11"/>
  <c r="M2784" i="13"/>
  <c r="F2788" i="7"/>
  <c r="I2792" i="13"/>
  <c r="F2788" i="10"/>
  <c r="L2792" i="13"/>
  <c r="F2788" i="4"/>
  <c r="F2794" i="13"/>
  <c r="F2788" i="5"/>
  <c r="G2784" i="13"/>
  <c r="F2788" i="9"/>
  <c r="K2795" i="13"/>
  <c r="F2788" i="6"/>
  <c r="H2782" i="13"/>
  <c r="N2782" i="13" s="1"/>
  <c r="F2789" i="4" l="1"/>
  <c r="F2785" i="13"/>
  <c r="F2789" i="8"/>
  <c r="J2792" i="13"/>
  <c r="F2789" i="10"/>
  <c r="L2794" i="13"/>
  <c r="F2790" i="12"/>
  <c r="D2784" i="13"/>
  <c r="N2784" i="13" s="1"/>
  <c r="F2789" i="7"/>
  <c r="I2788" i="13"/>
  <c r="N2788" i="13" s="1"/>
  <c r="F2790" i="3"/>
  <c r="E2794" i="13"/>
  <c r="F2789" i="9"/>
  <c r="K2786" i="13"/>
  <c r="N2786" i="13" s="1"/>
  <c r="F2789" i="6"/>
  <c r="H2787" i="13"/>
  <c r="N2787" i="13" s="1"/>
  <c r="F2789" i="5"/>
  <c r="G2785" i="13"/>
  <c r="F2789" i="11"/>
  <c r="M2795" i="13"/>
  <c r="F2791" i="12" l="1"/>
  <c r="D2791" i="13"/>
  <c r="F2790" i="10"/>
  <c r="L2789" i="13"/>
  <c r="F2790" i="9"/>
  <c r="K2789" i="13"/>
  <c r="F2790" i="11"/>
  <c r="M2794" i="13"/>
  <c r="F2791" i="3"/>
  <c r="E2791" i="13"/>
  <c r="F2790" i="5"/>
  <c r="G2791" i="13"/>
  <c r="F2790" i="7"/>
  <c r="I2789" i="13"/>
  <c r="N2789" i="13" s="1"/>
  <c r="F2790" i="8"/>
  <c r="J2789" i="13"/>
  <c r="N2785" i="13"/>
  <c r="F2790" i="6"/>
  <c r="H2795" i="13"/>
  <c r="F2790" i="4"/>
  <c r="F2793" i="13"/>
  <c r="F2791" i="8" l="1"/>
  <c r="J2795" i="13"/>
  <c r="F2791" i="11"/>
  <c r="M2793" i="13"/>
  <c r="F2791" i="7"/>
  <c r="I2795" i="13"/>
  <c r="F2791" i="9"/>
  <c r="K2794" i="13"/>
  <c r="F2791" i="5"/>
  <c r="G2793" i="13"/>
  <c r="F2791" i="4"/>
  <c r="F2795" i="13"/>
  <c r="N2795" i="13" s="1"/>
  <c r="F2791" i="10"/>
  <c r="L2791" i="13"/>
  <c r="N2791" i="13" s="1"/>
  <c r="F2791" i="6"/>
  <c r="H2794" i="13"/>
  <c r="N2794" i="13" s="1"/>
  <c r="F2792" i="3"/>
  <c r="E2792" i="13"/>
  <c r="F2792" i="12"/>
  <c r="D2783" i="13"/>
  <c r="N2783" i="13" s="1"/>
  <c r="F2792" i="6" l="1"/>
  <c r="H2793" i="13"/>
  <c r="F2792" i="9"/>
  <c r="K2790" i="13"/>
  <c r="F2792" i="10"/>
  <c r="L2790" i="13"/>
  <c r="F2792" i="7"/>
  <c r="I2790" i="13"/>
  <c r="F2793" i="12"/>
  <c r="D2796" i="13"/>
  <c r="F2792" i="4"/>
  <c r="F2792" i="13"/>
  <c r="N2792" i="13" s="1"/>
  <c r="F2792" i="11"/>
  <c r="M2781" i="13"/>
  <c r="N2781" i="13" s="1"/>
  <c r="F2793" i="3"/>
  <c r="E2793" i="13"/>
  <c r="N2793" i="13" s="1"/>
  <c r="F2792" i="5"/>
  <c r="G2792" i="13"/>
  <c r="F2792" i="8"/>
  <c r="J2790" i="13"/>
  <c r="N2790" i="13" l="1"/>
  <c r="F2793" i="7"/>
  <c r="I2797" i="13"/>
  <c r="F2793" i="10"/>
  <c r="L2800" i="13"/>
  <c r="F2793" i="11"/>
  <c r="M2802" i="13"/>
  <c r="F2793" i="4"/>
  <c r="F2802" i="13"/>
  <c r="F2793" i="9"/>
  <c r="K2796" i="13"/>
  <c r="F2794" i="3"/>
  <c r="E2804" i="13"/>
  <c r="F2793" i="8"/>
  <c r="J2797" i="13"/>
  <c r="F2793" i="5"/>
  <c r="G2797" i="13"/>
  <c r="F2794" i="12"/>
  <c r="D2804" i="13"/>
  <c r="F2793" i="6"/>
  <c r="H2800" i="13"/>
  <c r="F2794" i="4" l="1"/>
  <c r="F2806" i="13"/>
  <c r="F2794" i="11"/>
  <c r="M2803" i="13"/>
  <c r="F2794" i="10"/>
  <c r="L2796" i="13"/>
  <c r="F2794" i="8"/>
  <c r="J2798" i="13"/>
  <c r="F2795" i="3"/>
  <c r="E2796" i="13"/>
  <c r="F2794" i="9"/>
  <c r="K2798" i="13"/>
  <c r="F2794" i="7"/>
  <c r="I2803" i="13"/>
  <c r="F2794" i="6"/>
  <c r="H2809" i="13"/>
  <c r="F2795" i="12"/>
  <c r="D2807" i="13"/>
  <c r="F2794" i="5"/>
  <c r="G2802" i="13"/>
  <c r="F2795" i="5" l="1"/>
  <c r="G2796" i="13"/>
  <c r="F2795" i="9"/>
  <c r="K2800" i="13"/>
  <c r="F2796" i="12"/>
  <c r="D2803" i="13"/>
  <c r="F2796" i="3"/>
  <c r="E2802" i="13"/>
  <c r="F2795" i="6"/>
  <c r="H2802" i="13"/>
  <c r="F2795" i="8"/>
  <c r="J2800" i="13"/>
  <c r="F2795" i="7"/>
  <c r="I2798" i="13"/>
  <c r="F2795" i="10"/>
  <c r="L2801" i="13"/>
  <c r="F2795" i="11"/>
  <c r="M2806" i="13"/>
  <c r="F2795" i="4"/>
  <c r="F2797" i="13"/>
  <c r="F2796" i="10" l="1"/>
  <c r="L2797" i="13"/>
  <c r="F2797" i="3"/>
  <c r="E2799" i="13"/>
  <c r="F2796" i="4"/>
  <c r="F2804" i="13"/>
  <c r="F2796" i="7"/>
  <c r="I2809" i="13"/>
  <c r="F2797" i="12"/>
  <c r="D2800" i="13"/>
  <c r="F2796" i="8"/>
  <c r="J2808" i="13"/>
  <c r="F2796" i="9"/>
  <c r="K2797" i="13"/>
  <c r="F2796" i="11"/>
  <c r="M2799" i="13"/>
  <c r="F2796" i="6"/>
  <c r="H2799" i="13"/>
  <c r="F2796" i="5"/>
  <c r="G2804" i="13"/>
  <c r="F2797" i="11" l="1"/>
  <c r="M2798" i="13"/>
  <c r="F2797" i="7"/>
  <c r="I2800" i="13"/>
  <c r="F2797" i="9"/>
  <c r="K2808" i="13"/>
  <c r="F2797" i="4"/>
  <c r="F2801" i="13"/>
  <c r="F2797" i="8"/>
  <c r="J2803" i="13"/>
  <c r="F2798" i="3"/>
  <c r="E2805" i="13"/>
  <c r="F2797" i="5"/>
  <c r="G2806" i="13"/>
  <c r="F2798" i="12"/>
  <c r="D2799" i="13"/>
  <c r="F2797" i="6"/>
  <c r="H2801" i="13"/>
  <c r="F2797" i="10"/>
  <c r="L2805" i="13"/>
  <c r="F2798" i="4" l="1"/>
  <c r="F2799" i="13"/>
  <c r="F2798" i="5"/>
  <c r="G2798" i="13"/>
  <c r="F2798" i="9"/>
  <c r="K2799" i="13"/>
  <c r="F2798" i="10"/>
  <c r="L2798" i="13"/>
  <c r="F2799" i="3"/>
  <c r="E2797" i="13"/>
  <c r="F2798" i="7"/>
  <c r="I2796" i="13"/>
  <c r="F2798" i="8"/>
  <c r="J2796" i="13"/>
  <c r="F2798" i="6"/>
  <c r="H2798" i="13"/>
  <c r="F2799" i="12"/>
  <c r="D2798" i="13"/>
  <c r="F2798" i="11"/>
  <c r="M2797" i="13"/>
  <c r="F2799" i="10" l="1"/>
  <c r="L2808" i="13"/>
  <c r="F2799" i="8"/>
  <c r="J2801" i="13"/>
  <c r="F2799" i="9"/>
  <c r="K2807" i="13"/>
  <c r="F2799" i="7"/>
  <c r="I2807" i="13"/>
  <c r="F2799" i="5"/>
  <c r="G2805" i="13"/>
  <c r="F2799" i="6"/>
  <c r="H2796" i="13"/>
  <c r="F2799" i="11"/>
  <c r="M2805" i="13"/>
  <c r="F2800" i="12"/>
  <c r="D2810" i="13"/>
  <c r="F2800" i="3"/>
  <c r="E2801" i="13"/>
  <c r="F2799" i="4"/>
  <c r="F2805" i="13"/>
  <c r="F2800" i="9" l="1"/>
  <c r="K2809" i="13"/>
  <c r="F2800" i="6"/>
  <c r="H2806" i="13"/>
  <c r="F2800" i="8"/>
  <c r="J2809" i="13"/>
  <c r="F2800" i="4"/>
  <c r="F2796" i="13"/>
  <c r="F2800" i="5"/>
  <c r="G2801" i="13"/>
  <c r="F2800" i="11"/>
  <c r="M2807" i="13"/>
  <c r="F2801" i="3"/>
  <c r="E2806" i="13"/>
  <c r="F2800" i="10"/>
  <c r="L2807" i="13"/>
  <c r="F2801" i="12"/>
  <c r="D2801" i="13"/>
  <c r="F2800" i="7"/>
  <c r="I2806" i="13"/>
  <c r="F2801" i="10" l="1"/>
  <c r="L2804" i="13"/>
  <c r="F2801" i="4"/>
  <c r="F2803" i="13"/>
  <c r="F2802" i="3"/>
  <c r="E2798" i="13"/>
  <c r="F2801" i="8"/>
  <c r="J2799" i="13"/>
  <c r="F2801" i="11"/>
  <c r="M2808" i="13"/>
  <c r="F2801" i="6"/>
  <c r="H2803" i="13"/>
  <c r="F2802" i="12"/>
  <c r="D2809" i="13"/>
  <c r="F2801" i="7"/>
  <c r="I2801" i="13"/>
  <c r="F2801" i="5"/>
  <c r="G2799" i="13"/>
  <c r="F2801" i="9"/>
  <c r="K2801" i="13"/>
  <c r="F2802" i="8" l="1"/>
  <c r="J2805" i="13"/>
  <c r="F2803" i="3"/>
  <c r="E2800" i="13"/>
  <c r="F2802" i="6"/>
  <c r="H2810" i="13"/>
  <c r="F2802" i="4"/>
  <c r="F2798" i="13"/>
  <c r="N2798" i="13" s="1"/>
  <c r="F2802" i="11"/>
  <c r="M2801" i="13"/>
  <c r="N2801" i="13" s="1"/>
  <c r="F2802" i="10"/>
  <c r="L2799" i="13"/>
  <c r="N2799" i="13" s="1"/>
  <c r="F2803" i="12"/>
  <c r="D2805" i="13"/>
  <c r="F2802" i="9"/>
  <c r="K2804" i="13"/>
  <c r="F2802" i="5"/>
  <c r="G2807" i="13"/>
  <c r="F2802" i="7"/>
  <c r="I2799" i="13"/>
  <c r="F2803" i="6" l="1"/>
  <c r="H2805" i="13"/>
  <c r="F2804" i="3"/>
  <c r="E2807" i="13"/>
  <c r="F2803" i="5"/>
  <c r="G2803" i="13"/>
  <c r="F2803" i="11"/>
  <c r="M2810" i="13"/>
  <c r="F2803" i="7"/>
  <c r="I2808" i="13"/>
  <c r="F2803" i="10"/>
  <c r="L2803" i="13"/>
  <c r="F2803" i="8"/>
  <c r="J2802" i="13"/>
  <c r="F2803" i="4"/>
  <c r="F2808" i="13"/>
  <c r="F2803" i="9"/>
  <c r="K2805" i="13"/>
  <c r="F2804" i="12"/>
  <c r="D2808" i="13"/>
  <c r="F2804" i="11" l="1"/>
  <c r="M2796" i="13"/>
  <c r="N2796" i="13" s="1"/>
  <c r="F2804" i="8"/>
  <c r="J2807" i="13"/>
  <c r="F2804" i="5"/>
  <c r="G2810" i="13"/>
  <c r="F2805" i="12"/>
  <c r="D2797" i="13"/>
  <c r="F2804" i="10"/>
  <c r="L2806" i="13"/>
  <c r="F2805" i="3"/>
  <c r="E2803" i="13"/>
  <c r="F2804" i="9"/>
  <c r="K2802" i="13"/>
  <c r="F2804" i="7"/>
  <c r="I2802" i="13"/>
  <c r="F2804" i="4"/>
  <c r="F2807" i="13"/>
  <c r="F2804" i="6"/>
  <c r="H2808" i="13"/>
  <c r="F2806" i="12" l="1"/>
  <c r="D2802" i="13"/>
  <c r="F2805" i="9"/>
  <c r="K2803" i="13"/>
  <c r="N2803" i="13" s="1"/>
  <c r="F2805" i="5"/>
  <c r="G2808" i="13"/>
  <c r="F2805" i="6"/>
  <c r="H2804" i="13"/>
  <c r="F2806" i="3"/>
  <c r="E2810" i="13"/>
  <c r="F2805" i="8"/>
  <c r="J2806" i="13"/>
  <c r="F2805" i="4"/>
  <c r="F2810" i="13"/>
  <c r="F2805" i="10"/>
  <c r="L2809" i="13"/>
  <c r="F2805" i="7"/>
  <c r="I2805" i="13"/>
  <c r="N2805" i="13" s="1"/>
  <c r="F2805" i="11"/>
  <c r="M2809" i="13"/>
  <c r="F2806" i="4" l="1"/>
  <c r="F2800" i="13"/>
  <c r="F2806" i="5"/>
  <c r="G2800" i="13"/>
  <c r="F2806" i="8"/>
  <c r="J2810" i="13"/>
  <c r="F2806" i="9"/>
  <c r="K2806" i="13"/>
  <c r="F2806" i="7"/>
  <c r="I2810" i="13"/>
  <c r="F2807" i="3"/>
  <c r="E2809" i="13"/>
  <c r="F2806" i="11"/>
  <c r="M2804" i="13"/>
  <c r="F2807" i="12"/>
  <c r="D2806" i="13"/>
  <c r="N2806" i="13" s="1"/>
  <c r="F2806" i="10"/>
  <c r="L2802" i="13"/>
  <c r="N2802" i="13" s="1"/>
  <c r="F2806" i="6"/>
  <c r="H2797" i="13"/>
  <c r="N2797" i="13" s="1"/>
  <c r="F2807" i="9" l="1"/>
  <c r="K2810" i="13"/>
  <c r="F2807" i="11"/>
  <c r="M2800" i="13"/>
  <c r="N2800" i="13" s="1"/>
  <c r="F2808" i="3"/>
  <c r="E2808" i="13"/>
  <c r="N2808" i="13" s="1"/>
  <c r="F2807" i="6"/>
  <c r="H2807" i="13"/>
  <c r="N2807" i="13" s="1"/>
  <c r="F2807" i="8"/>
  <c r="J2804" i="13"/>
  <c r="F2807" i="5"/>
  <c r="G2809" i="13"/>
  <c r="F2807" i="10"/>
  <c r="L2810" i="13"/>
  <c r="N2810" i="13" s="1"/>
  <c r="F2808" i="12"/>
  <c r="D2817" i="13"/>
  <c r="F2807" i="7"/>
  <c r="I2804" i="13"/>
  <c r="N2804" i="13" s="1"/>
  <c r="F2807" i="4"/>
  <c r="F2809" i="13"/>
  <c r="N2809" i="13" s="1"/>
  <c r="F2809" i="3" l="1"/>
  <c r="E2819" i="13"/>
  <c r="F2808" i="11"/>
  <c r="M2814" i="13"/>
  <c r="F2808" i="7"/>
  <c r="I2811" i="13"/>
  <c r="F2808" i="8"/>
  <c r="J2811" i="13"/>
  <c r="F2809" i="12"/>
  <c r="D2819" i="13"/>
  <c r="F2808" i="9"/>
  <c r="K2815" i="13"/>
  <c r="F2808" i="5"/>
  <c r="G2819" i="13"/>
  <c r="F2808" i="4"/>
  <c r="F2819" i="13"/>
  <c r="F2808" i="10"/>
  <c r="L2818" i="13"/>
  <c r="F2808" i="6"/>
  <c r="H2824" i="13"/>
  <c r="F2809" i="4" l="1"/>
  <c r="F2816" i="13"/>
  <c r="F2809" i="8"/>
  <c r="J2815" i="13"/>
  <c r="F2809" i="7"/>
  <c r="I2815" i="13"/>
  <c r="F2809" i="5"/>
  <c r="G2821" i="13"/>
  <c r="F2809" i="9"/>
  <c r="K2818" i="13"/>
  <c r="F2809" i="11"/>
  <c r="M2811" i="13"/>
  <c r="F2809" i="6"/>
  <c r="H2814" i="13"/>
  <c r="F2810" i="12"/>
  <c r="D2821" i="13"/>
  <c r="F2809" i="10"/>
  <c r="L2811" i="13"/>
  <c r="F2810" i="3"/>
  <c r="E2812" i="13"/>
  <c r="F2811" i="12" l="1"/>
  <c r="D2812" i="13"/>
  <c r="F2810" i="5"/>
  <c r="G2817" i="13"/>
  <c r="F2810" i="6"/>
  <c r="H2813" i="13"/>
  <c r="F2810" i="7"/>
  <c r="I2816" i="13"/>
  <c r="F2811" i="3"/>
  <c r="E2814" i="13"/>
  <c r="F2810" i="11"/>
  <c r="M2817" i="13"/>
  <c r="F2810" i="8"/>
  <c r="J2818" i="13"/>
  <c r="F2810" i="10"/>
  <c r="L2815" i="13"/>
  <c r="F2810" i="9"/>
  <c r="K2811" i="13"/>
  <c r="F2810" i="4"/>
  <c r="F2814" i="13"/>
  <c r="F2811" i="10" l="1"/>
  <c r="L2812" i="13"/>
  <c r="F2811" i="7"/>
  <c r="I2822" i="13"/>
  <c r="F2811" i="8"/>
  <c r="J2820" i="13"/>
  <c r="F2811" i="6"/>
  <c r="H2823" i="13"/>
  <c r="F2811" i="4"/>
  <c r="F2812" i="13"/>
  <c r="F2811" i="11"/>
  <c r="M2820" i="13"/>
  <c r="F2811" i="5"/>
  <c r="G2812" i="13"/>
  <c r="F2811" i="9"/>
  <c r="K2813" i="13"/>
  <c r="F2812" i="3"/>
  <c r="E2817" i="13"/>
  <c r="F2812" i="12"/>
  <c r="D2811" i="13"/>
  <c r="F2812" i="9" l="1"/>
  <c r="K2820" i="13"/>
  <c r="F2812" i="6"/>
  <c r="H2816" i="13"/>
  <c r="F2812" i="5"/>
  <c r="G2813" i="13"/>
  <c r="F2812" i="8"/>
  <c r="J2812" i="13"/>
  <c r="F2813" i="12"/>
  <c r="D2823" i="13"/>
  <c r="F2812" i="11"/>
  <c r="M2822" i="13"/>
  <c r="F2812" i="7"/>
  <c r="I2818" i="13"/>
  <c r="F2813" i="3"/>
  <c r="E2821" i="13"/>
  <c r="F2812" i="4"/>
  <c r="F2813" i="13"/>
  <c r="F2812" i="10"/>
  <c r="L2813" i="13"/>
  <c r="F2813" i="5" l="1"/>
  <c r="G2816" i="13"/>
  <c r="F2813" i="10"/>
  <c r="L2822" i="13"/>
  <c r="F2813" i="11"/>
  <c r="M2813" i="13"/>
  <c r="F2813" i="6"/>
  <c r="H2817" i="13"/>
  <c r="F2813" i="4"/>
  <c r="F2821" i="13"/>
  <c r="F2814" i="12"/>
  <c r="D2814" i="13"/>
  <c r="F2813" i="7"/>
  <c r="I2813" i="13"/>
  <c r="F2814" i="3"/>
  <c r="E2823" i="13"/>
  <c r="F2813" i="9"/>
  <c r="K2825" i="13"/>
  <c r="F2813" i="8"/>
  <c r="J2822" i="13"/>
  <c r="F2815" i="3" l="1"/>
  <c r="E2815" i="13"/>
  <c r="F2814" i="6"/>
  <c r="H2812" i="13"/>
  <c r="F2814" i="7"/>
  <c r="I2814" i="13"/>
  <c r="F2814" i="11"/>
  <c r="M2825" i="13"/>
  <c r="F2814" i="8"/>
  <c r="J2821" i="13"/>
  <c r="F2814" i="10"/>
  <c r="L2820" i="13"/>
  <c r="F2815" i="12"/>
  <c r="D2820" i="13"/>
  <c r="F2814" i="4"/>
  <c r="F2815" i="13"/>
  <c r="F2814" i="9"/>
  <c r="K2816" i="13"/>
  <c r="F2814" i="5"/>
  <c r="G2823" i="13"/>
  <c r="F2815" i="7" l="1"/>
  <c r="I2820" i="13"/>
  <c r="F2815" i="6"/>
  <c r="H2819" i="13"/>
  <c r="F2816" i="12"/>
  <c r="D2818" i="13"/>
  <c r="F2815" i="10"/>
  <c r="L2825" i="13"/>
  <c r="F2815" i="8"/>
  <c r="J2816" i="13"/>
  <c r="F2815" i="5"/>
  <c r="G2820" i="13"/>
  <c r="F2815" i="9"/>
  <c r="K2812" i="13"/>
  <c r="F2816" i="3"/>
  <c r="E2813" i="13"/>
  <c r="F2815" i="4"/>
  <c r="F2820" i="13"/>
  <c r="F2815" i="11"/>
  <c r="M2816" i="13"/>
  <c r="F2816" i="9" l="1"/>
  <c r="K2822" i="13"/>
  <c r="F2817" i="12"/>
  <c r="D2815" i="13"/>
  <c r="F2816" i="11"/>
  <c r="M2821" i="13"/>
  <c r="F2816" i="5"/>
  <c r="G2814" i="13"/>
  <c r="F2816" i="6"/>
  <c r="H2811" i="13"/>
  <c r="F2816" i="8"/>
  <c r="J2813" i="13"/>
  <c r="F2816" i="4"/>
  <c r="F2822" i="13"/>
  <c r="F2816" i="7"/>
  <c r="I2821" i="13"/>
  <c r="F2817" i="3"/>
  <c r="E2818" i="13"/>
  <c r="F2816" i="10"/>
  <c r="L2816" i="13"/>
  <c r="F2817" i="4" l="1"/>
  <c r="F2823" i="13"/>
  <c r="F2817" i="11"/>
  <c r="M2824" i="13"/>
  <c r="F2817" i="10"/>
  <c r="L2817" i="13"/>
  <c r="F2818" i="12"/>
  <c r="D2824" i="13"/>
  <c r="F2817" i="6"/>
  <c r="H2818" i="13"/>
  <c r="F2817" i="9"/>
  <c r="K2819" i="13"/>
  <c r="F2817" i="8"/>
  <c r="J2814" i="13"/>
  <c r="F2818" i="3"/>
  <c r="E2822" i="13"/>
  <c r="F2817" i="7"/>
  <c r="I2812" i="13"/>
  <c r="F2817" i="5"/>
  <c r="G2815" i="13"/>
  <c r="F2818" i="6" l="1"/>
  <c r="H2815" i="13"/>
  <c r="F2819" i="3"/>
  <c r="E2816" i="13"/>
  <c r="F2818" i="8"/>
  <c r="J2825" i="13"/>
  <c r="F2818" i="5"/>
  <c r="G2818" i="13"/>
  <c r="F2818" i="9"/>
  <c r="K2817" i="13"/>
  <c r="F2818" i="10"/>
  <c r="L2814" i="13"/>
  <c r="F2818" i="11"/>
  <c r="M2819" i="13"/>
  <c r="F2818" i="7"/>
  <c r="I2825" i="13"/>
  <c r="F2818" i="4"/>
  <c r="F2817" i="13"/>
  <c r="F2819" i="12"/>
  <c r="D2822" i="13"/>
  <c r="F2819" i="7" l="1"/>
  <c r="I2823" i="13"/>
  <c r="F2819" i="5"/>
  <c r="G2822" i="13"/>
  <c r="F2820" i="12"/>
  <c r="D2813" i="13"/>
  <c r="N2813" i="13" s="1"/>
  <c r="F2819" i="11"/>
  <c r="M2818" i="13"/>
  <c r="F2819" i="8"/>
  <c r="J2823" i="13"/>
  <c r="F2819" i="4"/>
  <c r="F2811" i="13"/>
  <c r="F2819" i="10"/>
  <c r="L2819" i="13"/>
  <c r="F2820" i="3"/>
  <c r="E2820" i="13"/>
  <c r="F2819" i="9"/>
  <c r="K2824" i="13"/>
  <c r="F2819" i="6"/>
  <c r="H2822" i="13"/>
  <c r="N2822" i="13" s="1"/>
  <c r="F2820" i="11" l="1"/>
  <c r="M2823" i="13"/>
  <c r="F2821" i="12"/>
  <c r="D2825" i="13"/>
  <c r="F2820" i="10"/>
  <c r="L2824" i="13"/>
  <c r="F2820" i="6"/>
  <c r="H2820" i="13"/>
  <c r="N2820" i="13" s="1"/>
  <c r="F2820" i="4"/>
  <c r="F2818" i="13"/>
  <c r="N2818" i="13" s="1"/>
  <c r="F2820" i="9"/>
  <c r="K2821" i="13"/>
  <c r="F2820" i="5"/>
  <c r="G2811" i="13"/>
  <c r="F2820" i="8"/>
  <c r="J2817" i="13"/>
  <c r="N2817" i="13" s="1"/>
  <c r="F2820" i="7"/>
  <c r="I2817" i="13"/>
  <c r="F2821" i="3"/>
  <c r="E2811" i="13"/>
  <c r="F2821" i="7" l="1"/>
  <c r="I2824" i="13"/>
  <c r="F2821" i="8"/>
  <c r="J2824" i="13"/>
  <c r="F2821" i="6"/>
  <c r="H2821" i="13"/>
  <c r="N2811" i="13"/>
  <c r="F2821" i="5"/>
  <c r="G2824" i="13"/>
  <c r="F2821" i="10"/>
  <c r="L2823" i="13"/>
  <c r="F2822" i="3"/>
  <c r="E2824" i="13"/>
  <c r="N2824" i="13" s="1"/>
  <c r="F2821" i="9"/>
  <c r="K2814" i="13"/>
  <c r="N2814" i="13" s="1"/>
  <c r="F2822" i="12"/>
  <c r="D2816" i="13"/>
  <c r="N2816" i="13" s="1"/>
  <c r="F2821" i="4"/>
  <c r="F2824" i="13"/>
  <c r="F2821" i="11"/>
  <c r="M2812" i="13"/>
  <c r="N2812" i="13" s="1"/>
  <c r="F2822" i="5" l="1"/>
  <c r="G2825" i="13"/>
  <c r="F2822" i="9"/>
  <c r="K2823" i="13"/>
  <c r="N2823" i="13" s="1"/>
  <c r="F2823" i="3"/>
  <c r="E2825" i="13"/>
  <c r="N2825" i="13" s="1"/>
  <c r="F2822" i="6"/>
  <c r="H2825" i="13"/>
  <c r="F2822" i="4"/>
  <c r="F2825" i="13"/>
  <c r="F2822" i="8"/>
  <c r="J2819" i="13"/>
  <c r="F2822" i="10"/>
  <c r="L2821" i="13"/>
  <c r="N2821" i="13" s="1"/>
  <c r="F2822" i="11"/>
  <c r="M2815" i="13"/>
  <c r="N2815" i="13" s="1"/>
  <c r="F2823" i="12"/>
  <c r="D2829" i="13"/>
  <c r="F2822" i="7"/>
  <c r="I2819" i="13"/>
  <c r="N2819" i="13" s="1"/>
  <c r="F2823" i="7" l="1"/>
  <c r="I2827" i="13"/>
  <c r="F2823" i="8"/>
  <c r="J2827" i="13"/>
  <c r="F2824" i="12"/>
  <c r="D2827" i="13"/>
  <c r="F2823" i="11"/>
  <c r="M2834" i="13"/>
  <c r="F2823" i="6"/>
  <c r="H2827" i="13"/>
  <c r="F2823" i="10"/>
  <c r="L2836" i="13"/>
  <c r="F2824" i="3"/>
  <c r="E2827" i="13"/>
  <c r="F2823" i="9"/>
  <c r="K2836" i="13"/>
  <c r="F2823" i="4"/>
  <c r="F2829" i="13"/>
  <c r="F2823" i="5"/>
  <c r="G2829" i="13"/>
  <c r="F2824" i="9" l="1"/>
  <c r="K2831" i="13"/>
  <c r="F2824" i="11"/>
  <c r="M2840" i="13"/>
  <c r="F2825" i="3"/>
  <c r="E2829" i="13"/>
  <c r="F2825" i="12"/>
  <c r="D2828" i="13"/>
  <c r="F2824" i="5"/>
  <c r="G2832" i="13"/>
  <c r="F2824" i="10"/>
  <c r="L2831" i="13"/>
  <c r="F2824" i="8"/>
  <c r="J2830" i="13"/>
  <c r="F2824" i="4"/>
  <c r="F2826" i="13"/>
  <c r="F2824" i="6"/>
  <c r="H2828" i="13"/>
  <c r="F2824" i="7"/>
  <c r="I2826" i="13"/>
  <c r="F2825" i="4" l="1"/>
  <c r="F2832" i="13"/>
  <c r="F2826" i="12"/>
  <c r="D2832" i="13"/>
  <c r="F2825" i="8"/>
  <c r="J2826" i="13"/>
  <c r="F2826" i="3"/>
  <c r="E2826" i="13"/>
  <c r="F2825" i="6"/>
  <c r="H2834" i="13"/>
  <c r="F2825" i="7"/>
  <c r="I2838" i="13"/>
  <c r="F2825" i="10"/>
  <c r="L2828" i="13"/>
  <c r="F2825" i="11"/>
  <c r="M2839" i="13"/>
  <c r="F2825" i="5"/>
  <c r="G2826" i="13"/>
  <c r="F2825" i="9"/>
  <c r="K2826" i="13"/>
  <c r="F2826" i="11" l="1"/>
  <c r="M2828" i="13"/>
  <c r="F2827" i="3"/>
  <c r="E2832" i="13"/>
  <c r="F2826" i="10"/>
  <c r="L2838" i="13"/>
  <c r="F2826" i="8"/>
  <c r="J2838" i="13"/>
  <c r="F2826" i="9"/>
  <c r="K2829" i="13"/>
  <c r="F2826" i="7"/>
  <c r="I2831" i="13"/>
  <c r="F2827" i="12"/>
  <c r="D2826" i="13"/>
  <c r="F2826" i="6"/>
  <c r="H2837" i="13"/>
  <c r="F2826" i="5"/>
  <c r="G2830" i="13"/>
  <c r="F2826" i="4"/>
  <c r="F2831" i="13"/>
  <c r="F2827" i="8" l="1"/>
  <c r="J2828" i="13"/>
  <c r="F2827" i="6"/>
  <c r="H2826" i="13"/>
  <c r="F2828" i="12"/>
  <c r="D2835" i="13"/>
  <c r="F2827" i="10"/>
  <c r="L2833" i="13"/>
  <c r="F2827" i="4"/>
  <c r="F2827" i="13"/>
  <c r="F2827" i="7"/>
  <c r="I2830" i="13"/>
  <c r="F2828" i="3"/>
  <c r="E2828" i="13"/>
  <c r="F2827" i="5"/>
  <c r="G2831" i="13"/>
  <c r="F2827" i="9"/>
  <c r="K2830" i="13"/>
  <c r="F2827" i="11"/>
  <c r="M2826" i="13"/>
  <c r="F2829" i="3" l="1"/>
  <c r="E2833" i="13"/>
  <c r="F2829" i="12"/>
  <c r="D2830" i="13"/>
  <c r="F2828" i="11"/>
  <c r="M2833" i="13"/>
  <c r="F2828" i="7"/>
  <c r="I2833" i="13"/>
  <c r="F2828" i="6"/>
  <c r="H2831" i="13"/>
  <c r="F2828" i="9"/>
  <c r="K2835" i="13"/>
  <c r="F2828" i="4"/>
  <c r="F2828" i="13"/>
  <c r="F2828" i="8"/>
  <c r="J2835" i="13"/>
  <c r="F2828" i="5"/>
  <c r="G2827" i="13"/>
  <c r="F2828" i="10"/>
  <c r="L2832" i="13"/>
  <c r="F2829" i="11" l="1"/>
  <c r="M2832" i="13"/>
  <c r="F2830" i="12"/>
  <c r="D2840" i="13"/>
  <c r="F2829" i="6"/>
  <c r="H2835" i="13"/>
  <c r="F2830" i="3"/>
  <c r="E2830" i="13"/>
  <c r="F2829" i="8"/>
  <c r="J2834" i="13"/>
  <c r="F2829" i="5"/>
  <c r="G2828" i="13"/>
  <c r="F2829" i="7"/>
  <c r="I2834" i="13"/>
  <c r="F2829" i="10"/>
  <c r="L2829" i="13"/>
  <c r="F2829" i="9"/>
  <c r="K2833" i="13"/>
  <c r="F2829" i="4"/>
  <c r="F2830" i="13"/>
  <c r="F2830" i="7" l="1"/>
  <c r="I2829" i="13"/>
  <c r="F2830" i="6"/>
  <c r="H2829" i="13"/>
  <c r="F2830" i="4"/>
  <c r="F2836" i="13"/>
  <c r="F2830" i="5"/>
  <c r="G2837" i="13"/>
  <c r="F2831" i="12"/>
  <c r="D2837" i="13"/>
  <c r="F2830" i="9"/>
  <c r="K2828" i="13"/>
  <c r="F2830" i="11"/>
  <c r="M2835" i="13"/>
  <c r="F2830" i="10"/>
  <c r="L2830" i="13"/>
  <c r="F2831" i="3"/>
  <c r="E2837" i="13"/>
  <c r="F2830" i="8"/>
  <c r="J2836" i="13"/>
  <c r="F2831" i="11" l="1"/>
  <c r="M2830" i="13"/>
  <c r="F2831" i="4"/>
  <c r="F2839" i="13"/>
  <c r="F2831" i="6"/>
  <c r="H2832" i="13"/>
  <c r="F2832" i="12"/>
  <c r="D2834" i="13"/>
  <c r="F2831" i="8"/>
  <c r="J2833" i="13"/>
  <c r="F2832" i="3"/>
  <c r="E2831" i="13"/>
  <c r="F2831" i="7"/>
  <c r="I2839" i="13"/>
  <c r="F2831" i="9"/>
  <c r="K2827" i="13"/>
  <c r="F2831" i="10"/>
  <c r="L2827" i="13"/>
  <c r="F2831" i="5"/>
  <c r="G2833" i="13"/>
  <c r="F2832" i="7" l="1"/>
  <c r="I2840" i="13"/>
  <c r="F2832" i="6"/>
  <c r="H2830" i="13"/>
  <c r="N2830" i="13" s="1"/>
  <c r="F2832" i="5"/>
  <c r="G2839" i="13"/>
  <c r="F2833" i="3"/>
  <c r="E2839" i="13"/>
  <c r="F2832" i="10"/>
  <c r="L2835" i="13"/>
  <c r="F2832" i="8"/>
  <c r="J2829" i="13"/>
  <c r="F2832" i="4"/>
  <c r="F2837" i="13"/>
  <c r="F2832" i="9"/>
  <c r="K2838" i="13"/>
  <c r="F2833" i="12"/>
  <c r="D2831" i="13"/>
  <c r="F2832" i="11"/>
  <c r="M2837" i="13"/>
  <c r="F2834" i="3" l="1"/>
  <c r="E2835" i="13"/>
  <c r="F2833" i="9"/>
  <c r="K2832" i="13"/>
  <c r="F2833" i="4"/>
  <c r="F2833" i="13"/>
  <c r="F2833" i="11"/>
  <c r="M2831" i="13"/>
  <c r="F2833" i="5"/>
  <c r="G2834" i="13"/>
  <c r="F2833" i="8"/>
  <c r="J2831" i="13"/>
  <c r="N2831" i="13" s="1"/>
  <c r="F2833" i="6"/>
  <c r="H2833" i="13"/>
  <c r="F2834" i="12"/>
  <c r="D2836" i="13"/>
  <c r="F2833" i="10"/>
  <c r="L2826" i="13"/>
  <c r="N2826" i="13" s="1"/>
  <c r="F2833" i="7"/>
  <c r="I2836" i="13"/>
  <c r="F2834" i="11" l="1"/>
  <c r="M2838" i="13"/>
  <c r="F2834" i="4"/>
  <c r="F2840" i="13"/>
  <c r="F2834" i="7"/>
  <c r="I2835" i="13"/>
  <c r="F2834" i="8"/>
  <c r="J2839" i="13"/>
  <c r="F2834" i="9"/>
  <c r="K2839" i="13"/>
  <c r="F2834" i="5"/>
  <c r="G2836" i="13"/>
  <c r="F2835" i="3"/>
  <c r="E2834" i="13"/>
  <c r="F2834" i="6"/>
  <c r="H2840" i="13"/>
  <c r="F2834" i="10"/>
  <c r="L2837" i="13"/>
  <c r="F2835" i="12"/>
  <c r="D2833" i="13"/>
  <c r="N2833" i="13" s="1"/>
  <c r="F2835" i="8" l="1"/>
  <c r="J2837" i="13"/>
  <c r="F2836" i="3"/>
  <c r="E2840" i="13"/>
  <c r="F2835" i="5"/>
  <c r="G2840" i="13"/>
  <c r="F2835" i="7"/>
  <c r="I2828" i="13"/>
  <c r="N2828" i="13" s="1"/>
  <c r="F2835" i="10"/>
  <c r="L2834" i="13"/>
  <c r="F2836" i="12"/>
  <c r="D2838" i="13"/>
  <c r="F2835" i="4"/>
  <c r="F2834" i="13"/>
  <c r="F2835" i="6"/>
  <c r="H2839" i="13"/>
  <c r="F2835" i="9"/>
  <c r="K2837" i="13"/>
  <c r="F2835" i="11"/>
  <c r="M2827" i="13"/>
  <c r="N2827" i="13" s="1"/>
  <c r="F2836" i="6" l="1"/>
  <c r="H2838" i="13"/>
  <c r="F2836" i="7"/>
  <c r="I2837" i="13"/>
  <c r="N2837" i="13" s="1"/>
  <c r="F2836" i="4"/>
  <c r="F2838" i="13"/>
  <c r="F2836" i="5"/>
  <c r="G2835" i="13"/>
  <c r="F2837" i="12"/>
  <c r="D2839" i="13"/>
  <c r="N2839" i="13" s="1"/>
  <c r="F2837" i="3"/>
  <c r="E2836" i="13"/>
  <c r="F2836" i="11"/>
  <c r="M2836" i="13"/>
  <c r="F2836" i="9"/>
  <c r="K2834" i="13"/>
  <c r="N2834" i="13" s="1"/>
  <c r="F2836" i="10"/>
  <c r="L2839" i="13"/>
  <c r="F2836" i="8"/>
  <c r="J2832" i="13"/>
  <c r="F2837" i="11" l="1"/>
  <c r="M2829" i="13"/>
  <c r="N2829" i="13" s="1"/>
  <c r="F2837" i="5"/>
  <c r="G2838" i="13"/>
  <c r="F2837" i="8"/>
  <c r="J2840" i="13"/>
  <c r="N2840" i="13" s="1"/>
  <c r="F2838" i="3"/>
  <c r="E2838" i="13"/>
  <c r="F2837" i="4"/>
  <c r="F2835" i="13"/>
  <c r="N2835" i="13" s="1"/>
  <c r="F2837" i="10"/>
  <c r="L2840" i="13"/>
  <c r="F2838" i="12"/>
  <c r="D2852" i="13"/>
  <c r="F2837" i="7"/>
  <c r="I2832" i="13"/>
  <c r="N2832" i="13" s="1"/>
  <c r="F2837" i="9"/>
  <c r="K2840" i="13"/>
  <c r="F2837" i="6"/>
  <c r="H2836" i="13"/>
  <c r="N2836" i="13" s="1"/>
  <c r="F2838" i="7" l="1"/>
  <c r="I2842" i="13"/>
  <c r="F2839" i="3"/>
  <c r="E2845" i="13"/>
  <c r="F2839" i="12"/>
  <c r="D2843" i="13"/>
  <c r="F2838" i="8"/>
  <c r="J2842" i="13"/>
  <c r="F2838" i="10"/>
  <c r="L2841" i="13"/>
  <c r="F2838" i="5"/>
  <c r="G2845" i="13"/>
  <c r="F2838" i="6"/>
  <c r="H2849" i="13"/>
  <c r="F2838" i="9"/>
  <c r="K2841" i="13"/>
  <c r="F2838" i="4"/>
  <c r="F2845" i="13"/>
  <c r="N2838" i="13"/>
  <c r="F2838" i="11"/>
  <c r="M2842" i="13"/>
  <c r="F2839" i="9" l="1"/>
  <c r="K2844" i="13"/>
  <c r="F2839" i="8"/>
  <c r="J2841" i="13"/>
  <c r="F2839" i="6"/>
  <c r="H2842" i="13"/>
  <c r="F2840" i="12"/>
  <c r="D2841" i="13"/>
  <c r="F2839" i="5"/>
  <c r="G2841" i="13"/>
  <c r="F2840" i="3"/>
  <c r="E2841" i="13"/>
  <c r="F2839" i="4"/>
  <c r="F2848" i="13"/>
  <c r="F2839" i="10"/>
  <c r="L2846" i="13"/>
  <c r="F2839" i="11"/>
  <c r="M2844" i="13"/>
  <c r="F2839" i="7"/>
  <c r="I2841" i="13"/>
  <c r="F2840" i="10" l="1"/>
  <c r="L2854" i="13"/>
  <c r="F2841" i="12"/>
  <c r="D2844" i="13"/>
  <c r="F2840" i="4"/>
  <c r="F2841" i="13"/>
  <c r="F2840" i="6"/>
  <c r="H2845" i="13"/>
  <c r="F2841" i="3"/>
  <c r="E2847" i="13"/>
  <c r="F2840" i="8"/>
  <c r="J2849" i="13"/>
  <c r="F2840" i="7"/>
  <c r="I2844" i="13"/>
  <c r="F2840" i="11"/>
  <c r="M2850" i="13"/>
  <c r="F2840" i="5"/>
  <c r="G2851" i="13"/>
  <c r="F2840" i="9"/>
  <c r="K2850" i="13"/>
  <c r="F2841" i="11" l="1"/>
  <c r="M2853" i="13"/>
  <c r="F2841" i="6"/>
  <c r="H2844" i="13"/>
  <c r="F2841" i="7"/>
  <c r="I2849" i="13"/>
  <c r="F2841" i="4"/>
  <c r="F2846" i="13"/>
  <c r="F2841" i="8"/>
  <c r="J2843" i="13"/>
  <c r="F2842" i="12"/>
  <c r="D2847" i="13"/>
  <c r="F2841" i="9"/>
  <c r="K2843" i="13"/>
  <c r="F2841" i="5"/>
  <c r="G2846" i="13"/>
  <c r="F2842" i="3"/>
  <c r="E2846" i="13"/>
  <c r="F2841" i="10"/>
  <c r="L2842" i="13"/>
  <c r="F2842" i="4" l="1"/>
  <c r="F2847" i="13"/>
  <c r="F2842" i="7"/>
  <c r="I2850" i="13"/>
  <c r="F2843" i="12"/>
  <c r="D2842" i="13"/>
  <c r="F2842" i="6"/>
  <c r="H2841" i="13"/>
  <c r="F2842" i="10"/>
  <c r="L2849" i="13"/>
  <c r="F2843" i="3"/>
  <c r="E2843" i="13"/>
  <c r="F2842" i="8"/>
  <c r="J2844" i="13"/>
  <c r="F2842" i="9"/>
  <c r="K2845" i="13"/>
  <c r="F2842" i="11"/>
  <c r="M2849" i="13"/>
  <c r="F2842" i="5"/>
  <c r="G2847" i="13"/>
  <c r="F2843" i="9" l="1"/>
  <c r="K2848" i="13"/>
  <c r="F2843" i="6"/>
  <c r="H2848" i="13"/>
  <c r="F2843" i="8"/>
  <c r="J2846" i="13"/>
  <c r="F2844" i="12"/>
  <c r="D2851" i="13"/>
  <c r="F2843" i="5"/>
  <c r="G2843" i="13"/>
  <c r="F2844" i="3"/>
  <c r="E2851" i="13"/>
  <c r="F2843" i="7"/>
  <c r="I2843" i="13"/>
  <c r="F2843" i="11"/>
  <c r="M2851" i="13"/>
  <c r="F2843" i="10"/>
  <c r="L2843" i="13"/>
  <c r="F2843" i="4"/>
  <c r="F2851" i="13"/>
  <c r="F2844" i="8" l="1"/>
  <c r="J2850" i="13"/>
  <c r="F2844" i="7"/>
  <c r="I2846" i="13"/>
  <c r="F2844" i="4"/>
  <c r="F2852" i="13"/>
  <c r="F2845" i="3"/>
  <c r="E2848" i="13"/>
  <c r="F2844" i="10"/>
  <c r="L2845" i="13"/>
  <c r="F2844" i="5"/>
  <c r="G2852" i="13"/>
  <c r="F2844" i="6"/>
  <c r="H2855" i="13"/>
  <c r="F2844" i="9"/>
  <c r="K2846" i="13"/>
  <c r="F2844" i="11"/>
  <c r="M2848" i="13"/>
  <c r="F2845" i="12"/>
  <c r="D2849" i="13"/>
  <c r="F2845" i="11" l="1"/>
  <c r="M2841" i="13"/>
  <c r="N2841" i="13" s="1"/>
  <c r="F2845" i="9"/>
  <c r="K2842" i="13"/>
  <c r="F2846" i="3"/>
  <c r="E2844" i="13"/>
  <c r="F2845" i="6"/>
  <c r="H2847" i="13"/>
  <c r="F2845" i="4"/>
  <c r="F2850" i="13"/>
  <c r="F2846" i="12"/>
  <c r="D2848" i="13"/>
  <c r="F2845" i="5"/>
  <c r="G2853" i="13"/>
  <c r="F2845" i="7"/>
  <c r="I2847" i="13"/>
  <c r="F2845" i="10"/>
  <c r="L2850" i="13"/>
  <c r="F2845" i="8"/>
  <c r="J2851" i="13"/>
  <c r="F2846" i="7" l="1"/>
  <c r="I2853" i="13"/>
  <c r="F2846" i="6"/>
  <c r="H2843" i="13"/>
  <c r="F2846" i="5"/>
  <c r="G2848" i="13"/>
  <c r="F2847" i="3"/>
  <c r="E2852" i="13"/>
  <c r="F2847" i="12"/>
  <c r="D2845" i="13"/>
  <c r="F2846" i="9"/>
  <c r="K2847" i="13"/>
  <c r="F2846" i="8"/>
  <c r="J2847" i="13"/>
  <c r="F2846" i="4"/>
  <c r="F2843" i="13"/>
  <c r="F2846" i="10"/>
  <c r="L2848" i="13"/>
  <c r="F2846" i="11"/>
  <c r="M2843" i="13"/>
  <c r="F2847" i="8" l="1"/>
  <c r="J2853" i="13"/>
  <c r="F2847" i="11"/>
  <c r="M2846" i="13"/>
  <c r="F2847" i="9"/>
  <c r="K2853" i="13"/>
  <c r="F2847" i="5"/>
  <c r="G2844" i="13"/>
  <c r="F2847" i="10"/>
  <c r="L2852" i="13"/>
  <c r="F2848" i="12"/>
  <c r="D2850" i="13"/>
  <c r="F2847" i="6"/>
  <c r="H2853" i="13"/>
  <c r="N2843" i="13"/>
  <c r="F2847" i="4"/>
  <c r="F2855" i="13"/>
  <c r="F2848" i="3"/>
  <c r="E2849" i="13"/>
  <c r="F2847" i="7"/>
  <c r="I2851" i="13"/>
  <c r="F2848" i="5" l="1"/>
  <c r="G2842" i="13"/>
  <c r="F2848" i="9"/>
  <c r="K2854" i="13"/>
  <c r="F2848" i="7"/>
  <c r="I2845" i="13"/>
  <c r="F2848" i="6"/>
  <c r="H2851" i="13"/>
  <c r="F2848" i="11"/>
  <c r="M2854" i="13"/>
  <c r="F2849" i="12"/>
  <c r="D2853" i="13"/>
  <c r="F2848" i="4"/>
  <c r="F2853" i="13"/>
  <c r="F2848" i="10"/>
  <c r="L2844" i="13"/>
  <c r="F2848" i="8"/>
  <c r="J2848" i="13"/>
  <c r="F2849" i="3"/>
  <c r="E2842" i="13"/>
  <c r="F2849" i="6" l="1"/>
  <c r="H2850" i="13"/>
  <c r="F2849" i="7"/>
  <c r="I2848" i="13"/>
  <c r="N2848" i="13" s="1"/>
  <c r="F2849" i="4"/>
  <c r="F2854" i="13"/>
  <c r="F2850" i="12"/>
  <c r="D2846" i="13"/>
  <c r="F2849" i="9"/>
  <c r="K2852" i="13"/>
  <c r="F2849" i="11"/>
  <c r="M2847" i="13"/>
  <c r="F2850" i="3"/>
  <c r="E2850" i="13"/>
  <c r="F2849" i="8"/>
  <c r="J2852" i="13"/>
  <c r="F2849" i="10"/>
  <c r="L2851" i="13"/>
  <c r="F2849" i="5"/>
  <c r="G2850" i="13"/>
  <c r="F2850" i="4" l="1"/>
  <c r="F2844" i="13"/>
  <c r="N2844" i="13" s="1"/>
  <c r="F2850" i="11"/>
  <c r="M2855" i="13"/>
  <c r="F2850" i="7"/>
  <c r="I2854" i="13"/>
  <c r="F2850" i="10"/>
  <c r="L2847" i="13"/>
  <c r="N2847" i="13" s="1"/>
  <c r="F2851" i="3"/>
  <c r="E2855" i="13"/>
  <c r="F2850" i="9"/>
  <c r="K2851" i="13"/>
  <c r="N2851" i="13" s="1"/>
  <c r="F2850" i="5"/>
  <c r="G2854" i="13"/>
  <c r="F2850" i="8"/>
  <c r="J2854" i="13"/>
  <c r="N2850" i="13"/>
  <c r="F2851" i="12"/>
  <c r="D2855" i="13"/>
  <c r="F2850" i="6"/>
  <c r="H2852" i="13"/>
  <c r="F2851" i="10" l="1"/>
  <c r="L2853" i="13"/>
  <c r="F2851" i="5"/>
  <c r="G2855" i="13"/>
  <c r="F2851" i="6"/>
  <c r="H2854" i="13"/>
  <c r="F2851" i="7"/>
  <c r="I2852" i="13"/>
  <c r="F2852" i="12"/>
  <c r="D2854" i="13"/>
  <c r="F2851" i="9"/>
  <c r="K2849" i="13"/>
  <c r="F2851" i="11"/>
  <c r="M2852" i="13"/>
  <c r="N2852" i="13" s="1"/>
  <c r="F2852" i="3"/>
  <c r="E2853" i="13"/>
  <c r="N2853" i="13" s="1"/>
  <c r="F2851" i="4"/>
  <c r="F2842" i="13"/>
  <c r="N2842" i="13" s="1"/>
  <c r="F2851" i="8"/>
  <c r="J2845" i="13"/>
  <c r="F2852" i="8" l="1"/>
  <c r="J2855" i="13"/>
  <c r="F2853" i="3"/>
  <c r="E2854" i="13"/>
  <c r="N2854" i="13" s="1"/>
  <c r="F2852" i="7"/>
  <c r="I2855" i="13"/>
  <c r="N2855" i="13" s="1"/>
  <c r="F2852" i="11"/>
  <c r="M2845" i="13"/>
  <c r="N2845" i="13" s="1"/>
  <c r="F2852" i="6"/>
  <c r="H2846" i="13"/>
  <c r="N2846" i="13" s="1"/>
  <c r="F2852" i="9"/>
  <c r="K2855" i="13"/>
  <c r="F2852" i="5"/>
  <c r="G2849" i="13"/>
  <c r="F2853" i="12"/>
  <c r="D2864" i="13"/>
  <c r="F2852" i="4"/>
  <c r="F2849" i="13"/>
  <c r="N2849" i="13" s="1"/>
  <c r="F2852" i="10"/>
  <c r="L2855" i="13"/>
  <c r="F2853" i="7" l="1"/>
  <c r="I2856" i="13"/>
  <c r="F2853" i="10"/>
  <c r="L2866" i="13"/>
  <c r="F2853" i="9"/>
  <c r="K2866" i="13"/>
  <c r="F2854" i="3"/>
  <c r="E2857" i="13"/>
  <c r="F2853" i="5"/>
  <c r="G2857" i="13"/>
  <c r="F2853" i="4"/>
  <c r="F2857" i="13"/>
  <c r="F2853" i="8"/>
  <c r="J2862" i="13"/>
  <c r="F2853" i="6"/>
  <c r="H2857" i="13"/>
  <c r="F2854" i="12"/>
  <c r="D2861" i="13"/>
  <c r="F2853" i="11"/>
  <c r="M2861" i="13"/>
  <c r="F2854" i="11" l="1"/>
  <c r="M2856" i="13"/>
  <c r="F2854" i="6"/>
  <c r="H2859" i="13"/>
  <c r="F2855" i="3"/>
  <c r="E2856" i="13"/>
  <c r="F2854" i="8"/>
  <c r="J2856" i="13"/>
  <c r="F2854" i="9"/>
  <c r="K2860" i="13"/>
  <c r="F2854" i="4"/>
  <c r="F2856" i="13"/>
  <c r="F2854" i="10"/>
  <c r="L2862" i="13"/>
  <c r="F2855" i="12"/>
  <c r="D2859" i="13"/>
  <c r="F2854" i="5"/>
  <c r="G2856" i="13"/>
  <c r="F2854" i="7"/>
  <c r="I2859" i="13"/>
  <c r="F2855" i="8" l="1"/>
  <c r="J2866" i="13"/>
  <c r="F2856" i="12"/>
  <c r="D2869" i="13"/>
  <c r="F2855" i="10"/>
  <c r="L2860" i="13"/>
  <c r="F2856" i="3"/>
  <c r="E2858" i="13"/>
  <c r="F2855" i="4"/>
  <c r="F2858" i="13"/>
  <c r="F2855" i="6"/>
  <c r="H2866" i="13"/>
  <c r="F2855" i="7"/>
  <c r="I2866" i="13"/>
  <c r="F2855" i="5"/>
  <c r="G2858" i="13"/>
  <c r="F2855" i="9"/>
  <c r="K2857" i="13"/>
  <c r="F2855" i="11"/>
  <c r="M2859" i="13"/>
  <c r="F2856" i="5" l="1"/>
  <c r="G2863" i="13"/>
  <c r="F2857" i="3"/>
  <c r="E2865" i="13"/>
  <c r="F2856" i="7"/>
  <c r="I2862" i="13"/>
  <c r="F2856" i="10"/>
  <c r="L2857" i="13"/>
  <c r="F2856" i="6"/>
  <c r="H2867" i="13"/>
  <c r="F2857" i="12"/>
  <c r="D2858" i="13"/>
  <c r="F2856" i="11"/>
  <c r="M2865" i="13"/>
  <c r="F2856" i="9"/>
  <c r="K2858" i="13"/>
  <c r="F2856" i="4"/>
  <c r="F2865" i="13"/>
  <c r="F2856" i="8"/>
  <c r="J2860" i="13"/>
  <c r="F2857" i="10" l="1"/>
  <c r="L2864" i="13"/>
  <c r="F2857" i="7"/>
  <c r="I2861" i="13"/>
  <c r="F2858" i="12"/>
  <c r="D2865" i="13"/>
  <c r="F2857" i="9"/>
  <c r="K2863" i="13"/>
  <c r="F2858" i="3"/>
  <c r="E2863" i="13"/>
  <c r="F2857" i="11"/>
  <c r="M2862" i="13"/>
  <c r="F2857" i="8"/>
  <c r="J2861" i="13"/>
  <c r="F2857" i="4"/>
  <c r="F2869" i="13"/>
  <c r="F2857" i="6"/>
  <c r="H2856" i="13"/>
  <c r="F2857" i="5"/>
  <c r="G2868" i="13"/>
  <c r="F2858" i="8" l="1"/>
  <c r="J2858" i="13"/>
  <c r="F2859" i="12"/>
  <c r="D2860" i="13"/>
  <c r="F2858" i="4"/>
  <c r="F2863" i="13"/>
  <c r="F2858" i="5"/>
  <c r="G2860" i="13"/>
  <c r="F2858" i="11"/>
  <c r="M2867" i="13"/>
  <c r="F2858" i="7"/>
  <c r="I2864" i="13"/>
  <c r="F2858" i="9"/>
  <c r="K2862" i="13"/>
  <c r="F2858" i="6"/>
  <c r="H2863" i="13"/>
  <c r="F2859" i="3"/>
  <c r="E2867" i="13"/>
  <c r="F2858" i="10"/>
  <c r="L2863" i="13"/>
  <c r="F2859" i="6" l="1"/>
  <c r="H2860" i="13"/>
  <c r="F2859" i="9"/>
  <c r="K2856" i="13"/>
  <c r="F2859" i="4"/>
  <c r="F2862" i="13"/>
  <c r="F2859" i="5"/>
  <c r="G2865" i="13"/>
  <c r="F2859" i="10"/>
  <c r="L2859" i="13"/>
  <c r="F2859" i="7"/>
  <c r="I2867" i="13"/>
  <c r="F2860" i="12"/>
  <c r="D2870" i="13"/>
  <c r="F2860" i="3"/>
  <c r="E2859" i="13"/>
  <c r="F2859" i="11"/>
  <c r="M2868" i="13"/>
  <c r="F2859" i="8"/>
  <c r="J2859" i="13"/>
  <c r="F2861" i="12" l="1"/>
  <c r="D2863" i="13"/>
  <c r="F2860" i="4"/>
  <c r="F2868" i="13"/>
  <c r="F2860" i="8"/>
  <c r="J2867" i="13"/>
  <c r="F2860" i="7"/>
  <c r="I2860" i="13"/>
  <c r="F2860" i="9"/>
  <c r="K2864" i="13"/>
  <c r="F2861" i="3"/>
  <c r="E2860" i="13"/>
  <c r="F2860" i="5"/>
  <c r="G2869" i="13"/>
  <c r="F2860" i="11"/>
  <c r="M2864" i="13"/>
  <c r="F2860" i="10"/>
  <c r="L2858" i="13"/>
  <c r="F2860" i="6"/>
  <c r="H2864" i="13"/>
  <c r="F2861" i="11" l="1"/>
  <c r="M2863" i="13"/>
  <c r="F2861" i="6"/>
  <c r="H2870" i="13"/>
  <c r="F2861" i="5"/>
  <c r="G2861" i="13"/>
  <c r="F2861" i="8"/>
  <c r="J2868" i="13"/>
  <c r="F2861" i="7"/>
  <c r="I2858" i="13"/>
  <c r="F2862" i="3"/>
  <c r="E2861" i="13"/>
  <c r="F2861" i="4"/>
  <c r="F2867" i="13"/>
  <c r="F2861" i="10"/>
  <c r="L2856" i="13"/>
  <c r="F2861" i="9"/>
  <c r="K2861" i="13"/>
  <c r="F2862" i="12"/>
  <c r="D2857" i="13"/>
  <c r="F2862" i="8" l="1"/>
  <c r="J2864" i="13"/>
  <c r="F2862" i="5"/>
  <c r="G2867" i="13"/>
  <c r="F2863" i="12"/>
  <c r="D2868" i="13"/>
  <c r="F2863" i="3"/>
  <c r="E2864" i="13"/>
  <c r="F2862" i="9"/>
  <c r="K2865" i="13"/>
  <c r="F2862" i="6"/>
  <c r="H2868" i="13"/>
  <c r="F2862" i="4"/>
  <c r="F2861" i="13"/>
  <c r="F2862" i="10"/>
  <c r="L2861" i="13"/>
  <c r="F2862" i="7"/>
  <c r="I2868" i="13"/>
  <c r="F2862" i="11"/>
  <c r="M2869" i="13"/>
  <c r="F2863" i="4" l="1"/>
  <c r="F2859" i="13"/>
  <c r="F2864" i="12"/>
  <c r="D2856" i="13"/>
  <c r="N2856" i="13" s="1"/>
  <c r="F2863" i="11"/>
  <c r="M2858" i="13"/>
  <c r="F2863" i="5"/>
  <c r="G2864" i="13"/>
  <c r="F2863" i="6"/>
  <c r="H2865" i="13"/>
  <c r="F2863" i="7"/>
  <c r="I2870" i="13"/>
  <c r="F2863" i="9"/>
  <c r="K2859" i="13"/>
  <c r="F2863" i="10"/>
  <c r="L2865" i="13"/>
  <c r="F2864" i="3"/>
  <c r="E2868" i="13"/>
  <c r="F2863" i="8"/>
  <c r="J2857" i="13"/>
  <c r="F2864" i="9" l="1"/>
  <c r="K2867" i="13"/>
  <c r="F2864" i="11"/>
  <c r="M2860" i="13"/>
  <c r="F2864" i="7"/>
  <c r="I2857" i="13"/>
  <c r="F2865" i="12"/>
  <c r="D2862" i="13"/>
  <c r="F2864" i="8"/>
  <c r="J2870" i="13"/>
  <c r="F2864" i="6"/>
  <c r="H2862" i="13"/>
  <c r="F2864" i="4"/>
  <c r="F2860" i="13"/>
  <c r="N2860" i="13" s="1"/>
  <c r="F2865" i="3"/>
  <c r="E2870" i="13"/>
  <c r="F2864" i="10"/>
  <c r="L2867" i="13"/>
  <c r="F2864" i="5"/>
  <c r="G2870" i="13"/>
  <c r="F2865" i="7" l="1"/>
  <c r="I2865" i="13"/>
  <c r="F2865" i="6"/>
  <c r="H2861" i="13"/>
  <c r="N2861" i="13" s="1"/>
  <c r="F2865" i="10"/>
  <c r="L2870" i="13"/>
  <c r="F2865" i="11"/>
  <c r="M2870" i="13"/>
  <c r="F2866" i="12"/>
  <c r="D2867" i="13"/>
  <c r="N2867" i="13" s="1"/>
  <c r="F2865" i="4"/>
  <c r="F2864" i="13"/>
  <c r="N2864" i="13" s="1"/>
  <c r="F2865" i="8"/>
  <c r="J2865" i="13"/>
  <c r="N2865" i="13" s="1"/>
  <c r="F2865" i="9"/>
  <c r="K2870" i="13"/>
  <c r="F2865" i="5"/>
  <c r="G2862" i="13"/>
  <c r="F2866" i="3"/>
  <c r="E2862" i="13"/>
  <c r="N2862" i="13"/>
  <c r="F2866" i="11" l="1"/>
  <c r="M2866" i="13"/>
  <c r="F2866" i="10"/>
  <c r="L2869" i="13"/>
  <c r="F2866" i="8"/>
  <c r="J2863" i="13"/>
  <c r="F2867" i="3"/>
  <c r="E2869" i="13"/>
  <c r="F2866" i="4"/>
  <c r="F2866" i="13"/>
  <c r="F2866" i="6"/>
  <c r="H2858" i="13"/>
  <c r="N2858" i="13" s="1"/>
  <c r="F2867" i="12"/>
  <c r="D2866" i="13"/>
  <c r="F2866" i="7"/>
  <c r="I2863" i="13"/>
  <c r="N2863" i="13" s="1"/>
  <c r="F2866" i="5"/>
  <c r="G2866" i="13"/>
  <c r="F2866" i="9"/>
  <c r="K2868" i="13"/>
  <c r="F2867" i="7" l="1"/>
  <c r="I2869" i="13"/>
  <c r="F2868" i="3"/>
  <c r="E2866" i="13"/>
  <c r="N2866" i="13" s="1"/>
  <c r="F2868" i="12"/>
  <c r="D2882" i="13"/>
  <c r="F2867" i="8"/>
  <c r="J2869" i="13"/>
  <c r="F2867" i="9"/>
  <c r="K2869" i="13"/>
  <c r="F2867" i="6"/>
  <c r="H2869" i="13"/>
  <c r="N2869" i="13" s="1"/>
  <c r="F2867" i="10"/>
  <c r="L2868" i="13"/>
  <c r="N2868" i="13" s="1"/>
  <c r="F2867" i="5"/>
  <c r="G2859" i="13"/>
  <c r="N2859" i="13" s="1"/>
  <c r="F2867" i="4"/>
  <c r="F2870" i="13"/>
  <c r="N2870" i="13" s="1"/>
  <c r="F2867" i="11"/>
  <c r="M2857" i="13"/>
  <c r="N2857" i="13" s="1"/>
  <c r="F2869" i="12" l="1"/>
  <c r="D2878" i="13"/>
  <c r="F2868" i="11"/>
  <c r="M2875" i="13"/>
  <c r="F2868" i="6"/>
  <c r="H2872" i="13"/>
  <c r="F2868" i="4"/>
  <c r="F2872" i="13"/>
  <c r="F2868" i="9"/>
  <c r="K2877" i="13"/>
  <c r="F2869" i="3"/>
  <c r="E2872" i="13"/>
  <c r="F2868" i="10"/>
  <c r="L2873" i="13"/>
  <c r="F2868" i="7"/>
  <c r="I2871" i="13"/>
  <c r="F2868" i="5"/>
  <c r="G2872" i="13"/>
  <c r="F2868" i="8"/>
  <c r="J2871" i="13"/>
  <c r="F2869" i="7" l="1"/>
  <c r="I2876" i="13"/>
  <c r="F2869" i="4"/>
  <c r="F2880" i="13"/>
  <c r="F2869" i="10"/>
  <c r="L2877" i="13"/>
  <c r="F2869" i="6"/>
  <c r="H2871" i="13"/>
  <c r="F2869" i="8"/>
  <c r="J2876" i="13"/>
  <c r="F2870" i="3"/>
  <c r="E2881" i="13"/>
  <c r="F2869" i="11"/>
  <c r="M2884" i="13"/>
  <c r="F2869" i="5"/>
  <c r="G2871" i="13"/>
  <c r="F2869" i="9"/>
  <c r="K2873" i="13"/>
  <c r="F2870" i="12"/>
  <c r="D2884" i="13"/>
  <c r="F2870" i="9" l="1"/>
  <c r="K2871" i="13"/>
  <c r="F2870" i="5"/>
  <c r="G2883" i="13"/>
  <c r="F2870" i="6"/>
  <c r="H2881" i="13"/>
  <c r="F2870" i="11"/>
  <c r="M2872" i="13"/>
  <c r="F2870" i="10"/>
  <c r="L2871" i="13"/>
  <c r="F2871" i="12"/>
  <c r="D2872" i="13"/>
  <c r="F2871" i="3"/>
  <c r="E2875" i="13"/>
  <c r="F2870" i="4"/>
  <c r="F2882" i="13"/>
  <c r="F2870" i="8"/>
  <c r="J2875" i="13"/>
  <c r="F2870" i="7"/>
  <c r="I2874" i="13"/>
  <c r="F2871" i="4" l="1"/>
  <c r="F2873" i="13"/>
  <c r="F2871" i="11"/>
  <c r="M2874" i="13"/>
  <c r="F2872" i="3"/>
  <c r="E2871" i="13"/>
  <c r="F2871" i="6"/>
  <c r="H2876" i="13"/>
  <c r="F2871" i="7"/>
  <c r="I2877" i="13"/>
  <c r="F2872" i="12"/>
  <c r="D2871" i="13"/>
  <c r="F2871" i="5"/>
  <c r="G2873" i="13"/>
  <c r="F2871" i="8"/>
  <c r="J2877" i="13"/>
  <c r="F2871" i="10"/>
  <c r="L2883" i="13"/>
  <c r="F2871" i="9"/>
  <c r="K2885" i="13"/>
  <c r="F2872" i="8" l="1"/>
  <c r="J2874" i="13"/>
  <c r="F2872" i="6"/>
  <c r="H2874" i="13"/>
  <c r="F2872" i="5"/>
  <c r="G2879" i="13"/>
  <c r="F2873" i="3"/>
  <c r="E2880" i="13"/>
  <c r="F2872" i="9"/>
  <c r="K2878" i="13"/>
  <c r="F2873" i="12"/>
  <c r="D2873" i="13"/>
  <c r="F2872" i="11"/>
  <c r="M2876" i="13"/>
  <c r="F2872" i="10"/>
  <c r="L2874" i="13"/>
  <c r="F2872" i="7"/>
  <c r="I2878" i="13"/>
  <c r="F2872" i="4"/>
  <c r="F2883" i="13"/>
  <c r="F2873" i="10" l="1"/>
  <c r="L2878" i="13"/>
  <c r="F2874" i="3"/>
  <c r="E2884" i="13"/>
  <c r="F2873" i="11"/>
  <c r="M2879" i="13"/>
  <c r="F2873" i="5"/>
  <c r="G2878" i="13"/>
  <c r="F2873" i="4"/>
  <c r="F2879" i="13"/>
  <c r="F2874" i="12"/>
  <c r="D2875" i="13"/>
  <c r="F2873" i="6"/>
  <c r="H2877" i="13"/>
  <c r="F2873" i="7"/>
  <c r="I2875" i="13"/>
  <c r="F2873" i="9"/>
  <c r="K2874" i="13"/>
  <c r="F2873" i="8"/>
  <c r="J2873" i="13"/>
  <c r="F2874" i="7" l="1"/>
  <c r="I2873" i="13"/>
  <c r="F2874" i="5"/>
  <c r="G2874" i="13"/>
  <c r="F2874" i="9"/>
  <c r="K2880" i="13"/>
  <c r="F2874" i="4"/>
  <c r="F2881" i="13"/>
  <c r="F2874" i="6"/>
  <c r="H2875" i="13"/>
  <c r="F2874" i="11"/>
  <c r="M2885" i="13"/>
  <c r="F2874" i="8"/>
  <c r="J2878" i="13"/>
  <c r="F2875" i="12"/>
  <c r="D2879" i="13"/>
  <c r="F2875" i="3"/>
  <c r="E2873" i="13"/>
  <c r="F2874" i="10"/>
  <c r="L2879" i="13"/>
  <c r="F2875" i="4" l="1"/>
  <c r="F2876" i="13"/>
  <c r="F2875" i="8"/>
  <c r="J2879" i="13"/>
  <c r="F2875" i="9"/>
  <c r="K2876" i="13"/>
  <c r="F2875" i="10"/>
  <c r="L2881" i="13"/>
  <c r="F2875" i="11"/>
  <c r="M2881" i="13"/>
  <c r="F2876" i="3"/>
  <c r="E2874" i="13"/>
  <c r="F2875" i="5"/>
  <c r="G2880" i="13"/>
  <c r="F2876" i="12"/>
  <c r="D2880" i="13"/>
  <c r="F2875" i="6"/>
  <c r="H2882" i="13"/>
  <c r="F2875" i="7"/>
  <c r="I2879" i="13"/>
  <c r="F2876" i="10" l="1"/>
  <c r="L2872" i="13"/>
  <c r="F2876" i="5"/>
  <c r="G2877" i="13"/>
  <c r="F2876" i="7"/>
  <c r="I2882" i="13"/>
  <c r="F2876" i="9"/>
  <c r="K2881" i="13"/>
  <c r="F2877" i="12"/>
  <c r="D2883" i="13"/>
  <c r="F2876" i="8"/>
  <c r="J2880" i="13"/>
  <c r="F2877" i="3"/>
  <c r="E2878" i="13"/>
  <c r="F2876" i="6"/>
  <c r="H2884" i="13"/>
  <c r="F2876" i="11"/>
  <c r="M2873" i="13"/>
  <c r="F2876" i="4"/>
  <c r="F2877" i="13"/>
  <c r="F2877" i="6" l="1"/>
  <c r="H2878" i="13"/>
  <c r="F2877" i="9"/>
  <c r="K2875" i="13"/>
  <c r="F2878" i="3"/>
  <c r="E2877" i="13"/>
  <c r="F2877" i="7"/>
  <c r="I2885" i="13"/>
  <c r="F2877" i="4"/>
  <c r="F2871" i="13"/>
  <c r="F2877" i="8"/>
  <c r="J2885" i="13"/>
  <c r="F2877" i="5"/>
  <c r="G2881" i="13"/>
  <c r="F2877" i="11"/>
  <c r="M2882" i="13"/>
  <c r="F2878" i="12"/>
  <c r="D2876" i="13"/>
  <c r="F2877" i="10"/>
  <c r="L2876" i="13"/>
  <c r="F2879" i="12" l="1"/>
  <c r="D2874" i="13"/>
  <c r="F2878" i="4"/>
  <c r="F2875" i="13"/>
  <c r="F2878" i="11"/>
  <c r="M2880" i="13"/>
  <c r="F2878" i="7"/>
  <c r="I2880" i="13"/>
  <c r="F2878" i="5"/>
  <c r="G2876" i="13"/>
  <c r="F2879" i="3"/>
  <c r="E2883" i="13"/>
  <c r="F2878" i="10"/>
  <c r="L2875" i="13"/>
  <c r="F2878" i="8"/>
  <c r="J2872" i="13"/>
  <c r="F2878" i="9"/>
  <c r="K2872" i="13"/>
  <c r="F2878" i="6"/>
  <c r="H2873" i="13"/>
  <c r="N2873" i="13" s="1"/>
  <c r="F2879" i="8" l="1"/>
  <c r="J2882" i="13"/>
  <c r="F2879" i="7"/>
  <c r="I2872" i="13"/>
  <c r="N2872" i="13" s="1"/>
  <c r="F2879" i="6"/>
  <c r="H2880" i="13"/>
  <c r="F2879" i="10"/>
  <c r="L2884" i="13"/>
  <c r="F2879" i="11"/>
  <c r="M2883" i="13"/>
  <c r="F2879" i="9"/>
  <c r="K2879" i="13"/>
  <c r="F2880" i="3"/>
  <c r="E2876" i="13"/>
  <c r="N2876" i="13" s="1"/>
  <c r="F2879" i="4"/>
  <c r="F2878" i="13"/>
  <c r="F2879" i="5"/>
  <c r="G2885" i="13"/>
  <c r="F2880" i="12"/>
  <c r="D2885" i="13"/>
  <c r="F2881" i="3" l="1"/>
  <c r="E2885" i="13"/>
  <c r="F2880" i="10"/>
  <c r="L2882" i="13"/>
  <c r="F2881" i="12"/>
  <c r="D2877" i="13"/>
  <c r="F2880" i="9"/>
  <c r="K2882" i="13"/>
  <c r="F2880" i="6"/>
  <c r="H2879" i="13"/>
  <c r="F2880" i="5"/>
  <c r="G2875" i="13"/>
  <c r="N2875" i="13" s="1"/>
  <c r="F2880" i="7"/>
  <c r="I2883" i="13"/>
  <c r="F2880" i="4"/>
  <c r="F2885" i="13"/>
  <c r="F2880" i="11"/>
  <c r="M2871" i="13"/>
  <c r="N2871" i="13" s="1"/>
  <c r="F2880" i="8"/>
  <c r="J2884" i="13"/>
  <c r="D2881" i="13" l="1"/>
  <c r="C16" i="2"/>
  <c r="C12" i="2"/>
  <c r="C4" i="2"/>
  <c r="C3" i="2"/>
  <c r="C15" i="2"/>
  <c r="C2" i="2"/>
  <c r="C6" i="2"/>
  <c r="C14" i="2"/>
  <c r="C11" i="2"/>
  <c r="C13" i="2"/>
  <c r="C10" i="2"/>
  <c r="C9" i="2"/>
  <c r="C7" i="2"/>
  <c r="C8" i="2"/>
  <c r="C5" i="2"/>
  <c r="F2881" i="8"/>
  <c r="J2883" i="13"/>
  <c r="F2881" i="5"/>
  <c r="G2882" i="13"/>
  <c r="F2881" i="10"/>
  <c r="L2885" i="13"/>
  <c r="F2881" i="7"/>
  <c r="I2884" i="13"/>
  <c r="F2881" i="11"/>
  <c r="M2877" i="13"/>
  <c r="N2877" i="13" s="1"/>
  <c r="F2882" i="3"/>
  <c r="E2879" i="13"/>
  <c r="N2879" i="13" s="1"/>
  <c r="F2881" i="6"/>
  <c r="H2883" i="13"/>
  <c r="F2881" i="4"/>
  <c r="F2884" i="13"/>
  <c r="F2881" i="9"/>
  <c r="K2884" i="13"/>
  <c r="F2874" i="13" l="1"/>
  <c r="N2874" i="13" s="1"/>
  <c r="E4" i="2"/>
  <c r="E2" i="2"/>
  <c r="E15" i="2"/>
  <c r="E16" i="2"/>
  <c r="E10" i="2"/>
  <c r="E12" i="2"/>
  <c r="E5" i="2"/>
  <c r="E13" i="2"/>
  <c r="E9" i="2"/>
  <c r="E7" i="2"/>
  <c r="E6" i="2"/>
  <c r="E18" i="2" s="1"/>
  <c r="E14" i="2"/>
  <c r="E11" i="2"/>
  <c r="E8" i="2"/>
  <c r="E3" i="2"/>
  <c r="I2881" i="13"/>
  <c r="H10" i="2"/>
  <c r="H9" i="2"/>
  <c r="H8" i="2"/>
  <c r="H6" i="2"/>
  <c r="H2" i="2"/>
  <c r="H3" i="2"/>
  <c r="H13" i="2"/>
  <c r="H14" i="2"/>
  <c r="H15" i="2"/>
  <c r="H16" i="2"/>
  <c r="H7" i="2"/>
  <c r="H11" i="2"/>
  <c r="H5" i="2"/>
  <c r="H12" i="2"/>
  <c r="H4" i="2"/>
  <c r="H2885" i="13"/>
  <c r="N2885" i="13" s="1"/>
  <c r="G5" i="2"/>
  <c r="G13" i="2"/>
  <c r="G11" i="2"/>
  <c r="G15" i="2"/>
  <c r="G4" i="2"/>
  <c r="G2" i="2"/>
  <c r="G12" i="2"/>
  <c r="G3" i="2"/>
  <c r="G9" i="2"/>
  <c r="G16" i="2"/>
  <c r="G10" i="2"/>
  <c r="G8" i="2"/>
  <c r="G14" i="2"/>
  <c r="G6" i="2"/>
  <c r="G7" i="2"/>
  <c r="L2880" i="13"/>
  <c r="N2880" i="13" s="1"/>
  <c r="K16" i="2"/>
  <c r="K2" i="2"/>
  <c r="K13" i="2"/>
  <c r="K8" i="2"/>
  <c r="K10" i="2"/>
  <c r="K7" i="2"/>
  <c r="K4" i="2"/>
  <c r="K9" i="2"/>
  <c r="K3" i="2"/>
  <c r="K14" i="2"/>
  <c r="K5" i="2"/>
  <c r="K6" i="2"/>
  <c r="K11" i="2"/>
  <c r="K15" i="2"/>
  <c r="K12" i="2"/>
  <c r="E2882" i="13"/>
  <c r="N2882" i="13" s="1"/>
  <c r="D12" i="2"/>
  <c r="D5" i="2"/>
  <c r="D13" i="2"/>
  <c r="D8" i="2"/>
  <c r="D9" i="2"/>
  <c r="D15" i="2"/>
  <c r="D4" i="2"/>
  <c r="D10" i="2"/>
  <c r="D14" i="2"/>
  <c r="D7" i="2"/>
  <c r="D11" i="2"/>
  <c r="D16" i="2"/>
  <c r="D6" i="2"/>
  <c r="D3" i="2"/>
  <c r="D2" i="2"/>
  <c r="G2884" i="13"/>
  <c r="N2884" i="13" s="1"/>
  <c r="F6" i="2"/>
  <c r="F8" i="2"/>
  <c r="F13" i="2"/>
  <c r="F12" i="2"/>
  <c r="F3" i="2"/>
  <c r="F14" i="2"/>
  <c r="F2" i="2"/>
  <c r="F15" i="2"/>
  <c r="F16" i="2"/>
  <c r="F4" i="2"/>
  <c r="F5" i="2"/>
  <c r="F10" i="2"/>
  <c r="F7" i="2"/>
  <c r="F11" i="2"/>
  <c r="F9" i="2"/>
  <c r="F2882" i="9"/>
  <c r="K2883" i="13"/>
  <c r="N2883" i="13" s="1"/>
  <c r="M2878" i="13"/>
  <c r="N2878" i="13" s="1"/>
  <c r="L11" i="2"/>
  <c r="L2" i="2"/>
  <c r="L14" i="2"/>
  <c r="L3" i="2"/>
  <c r="L4" i="2"/>
  <c r="L6" i="2"/>
  <c r="L12" i="2"/>
  <c r="L5" i="2"/>
  <c r="L9" i="2"/>
  <c r="L8" i="2"/>
  <c r="L10" i="2"/>
  <c r="L16" i="2"/>
  <c r="L15" i="2"/>
  <c r="L7" i="2"/>
  <c r="L13" i="2"/>
  <c r="J2881" i="13"/>
  <c r="I13" i="2"/>
  <c r="I16" i="2"/>
  <c r="I6" i="2"/>
  <c r="I7" i="2"/>
  <c r="I15" i="2"/>
  <c r="I9" i="2"/>
  <c r="I4" i="2"/>
  <c r="I10" i="2"/>
  <c r="I14" i="2"/>
  <c r="I11" i="2"/>
  <c r="I3" i="2"/>
  <c r="I2" i="2"/>
  <c r="I8" i="2"/>
  <c r="I12" i="2"/>
  <c r="I5" i="2"/>
  <c r="N2881" i="13"/>
  <c r="C18" i="2"/>
  <c r="I18" i="2" l="1"/>
  <c r="L18" i="2"/>
  <c r="H18" i="2"/>
  <c r="K18" i="2"/>
  <c r="F2883" i="9"/>
  <c r="K2890" i="13"/>
  <c r="N2890" i="13" s="1"/>
  <c r="F18" i="2"/>
  <c r="D18" i="2"/>
  <c r="G18" i="2"/>
  <c r="F2884" i="9" l="1"/>
  <c r="K2889" i="13"/>
  <c r="N2889" i="13" s="1"/>
  <c r="F2885" i="9" l="1"/>
  <c r="K2894" i="13"/>
  <c r="N2894" i="13" s="1"/>
  <c r="F2886" i="9" l="1"/>
  <c r="K2888" i="13"/>
  <c r="N2888" i="13" s="1"/>
  <c r="F2887" i="9" l="1"/>
  <c r="K2887" i="13"/>
  <c r="N2887" i="13" s="1"/>
  <c r="F2888" i="9" l="1"/>
  <c r="K2886" i="13"/>
  <c r="N2886" i="13" s="1"/>
  <c r="F2889" i="9" l="1"/>
  <c r="K2899" i="13"/>
  <c r="N2899" i="13" s="1"/>
  <c r="F2890" i="9" l="1"/>
  <c r="K2891" i="13"/>
  <c r="N2891" i="13" s="1"/>
  <c r="F2891" i="9" l="1"/>
  <c r="K2898" i="13"/>
  <c r="N2898" i="13" s="1"/>
  <c r="F2892" i="9" l="1"/>
  <c r="K2895" i="13"/>
  <c r="N2895" i="13" s="1"/>
  <c r="F2893" i="9" l="1"/>
  <c r="K2897" i="13"/>
  <c r="N2897" i="13" s="1"/>
  <c r="F2894" i="9" l="1"/>
  <c r="K2896" i="13"/>
  <c r="N2896" i="13" s="1"/>
  <c r="F2895" i="9" l="1"/>
  <c r="K2893" i="13"/>
  <c r="N2893" i="13" s="1"/>
  <c r="F2896" i="9" l="1"/>
  <c r="K2892" i="13"/>
  <c r="N2892" i="13" s="1"/>
  <c r="K2900" i="13" l="1"/>
  <c r="N2900" i="13" s="1"/>
  <c r="J2" i="2"/>
  <c r="J15" i="2"/>
  <c r="J5" i="2"/>
  <c r="J7" i="2"/>
  <c r="J9" i="2"/>
  <c r="J14" i="2"/>
  <c r="J11" i="2"/>
  <c r="J4" i="2"/>
  <c r="J12" i="2"/>
  <c r="J8" i="2"/>
  <c r="J10" i="2"/>
  <c r="J13" i="2"/>
  <c r="J6" i="2"/>
  <c r="J16" i="2"/>
  <c r="J3" i="2"/>
  <c r="J18" i="2" l="1"/>
  <c r="G1" i="13"/>
  <c r="D3" i="13"/>
  <c r="D2" i="13"/>
  <c r="D1" i="13"/>
</calcChain>
</file>

<file path=xl/sharedStrings.xml><?xml version="1.0" encoding="utf-8"?>
<sst xmlns="http://schemas.openxmlformats.org/spreadsheetml/2006/main" count="64103" uniqueCount="2740">
  <si>
    <t>Rank</t>
  </si>
  <si>
    <t>Team</t>
  </si>
  <si>
    <t>League</t>
  </si>
  <si>
    <t>BA</t>
  </si>
  <si>
    <t>Pts</t>
  </si>
  <si>
    <t>CORINTHIAN</t>
  </si>
  <si>
    <t>The Incredibles</t>
  </si>
  <si>
    <t>Team Miller</t>
  </si>
  <si>
    <t>King Ken</t>
  </si>
  <si>
    <t>Team Johnson</t>
  </si>
  <si>
    <t>Team O'Connor</t>
  </si>
  <si>
    <t>CRACKERJAX</t>
  </si>
  <si>
    <t>Team Marcus</t>
  </si>
  <si>
    <t>The Balking Dead</t>
  </si>
  <si>
    <t>Team Martin</t>
  </si>
  <si>
    <t>SOUTHERN IMAGE</t>
  </si>
  <si>
    <t>Team Phan</t>
  </si>
  <si>
    <t>Millertime</t>
  </si>
  <si>
    <t>Home Run Derbies</t>
  </si>
  <si>
    <t>One Eyed Jack</t>
  </si>
  <si>
    <t>Jedi.23</t>
  </si>
  <si>
    <t>Mudhens</t>
  </si>
  <si>
    <t>Rube Nation</t>
  </si>
  <si>
    <t>YankeeHaters</t>
  </si>
  <si>
    <t>Profloop</t>
  </si>
  <si>
    <t>billyhaze</t>
  </si>
  <si>
    <t>Team Young</t>
  </si>
  <si>
    <t>Team Brady</t>
  </si>
  <si>
    <t>Bats and Wingers</t>
  </si>
  <si>
    <t>Team Vuotto</t>
  </si>
  <si>
    <t>Vegas Vandals</t>
  </si>
  <si>
    <t>True and Correct</t>
  </si>
  <si>
    <t>Team enfield</t>
  </si>
  <si>
    <t>Highlander</t>
  </si>
  <si>
    <t>Lost Cause</t>
  </si>
  <si>
    <t>Team wendler</t>
  </si>
  <si>
    <t>PACO THYME</t>
  </si>
  <si>
    <t>Bread Zeppelin</t>
  </si>
  <si>
    <t>Broken Arms</t>
  </si>
  <si>
    <t>Team highland</t>
  </si>
  <si>
    <t>Incredible Hulking Us</t>
  </si>
  <si>
    <t>Team Walker</t>
  </si>
  <si>
    <t>CAPTAIN BODGIT</t>
  </si>
  <si>
    <t>Mad Russian</t>
  </si>
  <si>
    <t>Frieda's Boss</t>
  </si>
  <si>
    <t>Glenneration X</t>
  </si>
  <si>
    <t>Team Menna</t>
  </si>
  <si>
    <t>Let's Play Two</t>
  </si>
  <si>
    <t>Team Reid</t>
  </si>
  <si>
    <t>smokin gun</t>
  </si>
  <si>
    <t>Highwayman</t>
  </si>
  <si>
    <t>Team Kostern</t>
  </si>
  <si>
    <t>Tree Huggers</t>
  </si>
  <si>
    <t>Baseball Furies</t>
  </si>
  <si>
    <t>Frozen Tundra</t>
  </si>
  <si>
    <t>BALCO: HENNESSY &amp; PEDS</t>
  </si>
  <si>
    <t>DOUGHBOYS</t>
  </si>
  <si>
    <t>Blood and Gore</t>
  </si>
  <si>
    <t>PLACE IN LEAGUE</t>
  </si>
  <si>
    <t>RANK</t>
  </si>
  <si>
    <t>R</t>
  </si>
  <si>
    <t>HR</t>
  </si>
  <si>
    <t>RBI</t>
  </si>
  <si>
    <t>SB</t>
  </si>
  <si>
    <t>ERA</t>
  </si>
  <si>
    <t>WHIP</t>
  </si>
  <si>
    <t>W</t>
  </si>
  <si>
    <t>K</t>
  </si>
  <si>
    <t>SV</t>
  </si>
  <si>
    <t>papa's nine</t>
  </si>
  <si>
    <t>Captain Crunch 3</t>
  </si>
  <si>
    <t>Frozen Ropes</t>
  </si>
  <si>
    <t>The Losing Edge</t>
  </si>
  <si>
    <t>Triple A</t>
  </si>
  <si>
    <t>St Louis Perfectos</t>
  </si>
  <si>
    <t>Millertime2</t>
  </si>
  <si>
    <t>Team Peterson</t>
  </si>
  <si>
    <t>Team Taylor</t>
  </si>
  <si>
    <t>Team Barnes</t>
  </si>
  <si>
    <t>Team Snater</t>
  </si>
  <si>
    <t>Sleepahs and Keepahs</t>
  </si>
  <si>
    <t>London Cheeseheads</t>
  </si>
  <si>
    <t>Bronx Yankees (DC7)</t>
  </si>
  <si>
    <t>Tdot Tanks 2</t>
  </si>
  <si>
    <t>Team Bright</t>
  </si>
  <si>
    <t>Las Vegas Blvd VIII</t>
  </si>
  <si>
    <t>The Biscuit</t>
  </si>
  <si>
    <t>The Northsiders</t>
  </si>
  <si>
    <t>Team Pellegrini</t>
  </si>
  <si>
    <t>Springfield Homers</t>
  </si>
  <si>
    <t>Gotham Gophers</t>
  </si>
  <si>
    <t>Team Hurd</t>
  </si>
  <si>
    <t>Black Sox</t>
  </si>
  <si>
    <t>Fantasy Favale</t>
  </si>
  <si>
    <t>Team Boyd</t>
  </si>
  <si>
    <t>Monk's Cafe</t>
  </si>
  <si>
    <t>Surrender Dorothy! (2)</t>
  </si>
  <si>
    <t>Catch This</t>
  </si>
  <si>
    <t>Team Ward</t>
  </si>
  <si>
    <t>smackers VIII</t>
  </si>
  <si>
    <t>Champagne on Ice</t>
  </si>
  <si>
    <t>Cardinal Crunch 3</t>
  </si>
  <si>
    <t>The Croneys</t>
  </si>
  <si>
    <t>BIG LUSCIOUS III</t>
  </si>
  <si>
    <t>Team Pawlowski</t>
  </si>
  <si>
    <t>Inglorious Batsters</t>
  </si>
  <si>
    <t>Team Ferrari</t>
  </si>
  <si>
    <t>Team Scott</t>
  </si>
  <si>
    <t>Meercatjohn</t>
  </si>
  <si>
    <t>BIG LUSCIOUS</t>
  </si>
  <si>
    <t>smackers VII</t>
  </si>
  <si>
    <t>MustSeeTV314{DM2}</t>
  </si>
  <si>
    <t>Rookie Monsters</t>
  </si>
  <si>
    <t>Team Christensen</t>
  </si>
  <si>
    <t>SoutSideVinny</t>
  </si>
  <si>
    <t>Team BFJ</t>
  </si>
  <si>
    <t>Titans</t>
  </si>
  <si>
    <t>MustSeeTV314</t>
  </si>
  <si>
    <t>Bronx Yankees (DC6)</t>
  </si>
  <si>
    <t>GIGANOTOSAURUS</t>
  </si>
  <si>
    <t>Green Machine</t>
  </si>
  <si>
    <t>Tredici</t>
  </si>
  <si>
    <t>Baxter's in Milwaukee</t>
  </si>
  <si>
    <t>Clever Team Name</t>
  </si>
  <si>
    <t>Krebs Cycle</t>
  </si>
  <si>
    <t>Bobbleheads</t>
  </si>
  <si>
    <t>Big D No E</t>
  </si>
  <si>
    <t>Just An Old Vet</t>
  </si>
  <si>
    <t>Team Boelkens</t>
  </si>
  <si>
    <t>Back Checkers</t>
  </si>
  <si>
    <t>PTPers</t>
  </si>
  <si>
    <t>Las Vegas Blvd III</t>
  </si>
  <si>
    <t>Van Buren Boys</t>
  </si>
  <si>
    <t>Ocular Keratitis DC5</t>
  </si>
  <si>
    <t>Forest Hills Fiends</t>
  </si>
  <si>
    <t>Brewte Force</t>
  </si>
  <si>
    <t>Team Easterlin</t>
  </si>
  <si>
    <t>Team Sterling</t>
  </si>
  <si>
    <t>Las Vegas Blvd I</t>
  </si>
  <si>
    <t>Surrender Dorothy! (1)</t>
  </si>
  <si>
    <t>Dregs of Society</t>
  </si>
  <si>
    <t>SNK Crushers</t>
  </si>
  <si>
    <t>High Hopes</t>
  </si>
  <si>
    <t>Team LeValley</t>
  </si>
  <si>
    <t>Team Burns</t>
  </si>
  <si>
    <t>BugEaters</t>
  </si>
  <si>
    <t>Las Vegas Blvd IV</t>
  </si>
  <si>
    <t>fung wa express</t>
  </si>
  <si>
    <t>Ocular Keratitis DC1</t>
  </si>
  <si>
    <t>Magic Markers</t>
  </si>
  <si>
    <t>Amazins</t>
  </si>
  <si>
    <t>Thing 2</t>
  </si>
  <si>
    <t>Bronx Yankees (DC8)</t>
  </si>
  <si>
    <t>Bronx Yankees (DC9)</t>
  </si>
  <si>
    <t>GLG20s</t>
  </si>
  <si>
    <t>Uski2</t>
  </si>
  <si>
    <t>Cubs Win</t>
  </si>
  <si>
    <t>Team Uganski</t>
  </si>
  <si>
    <t>WV PED Power</t>
  </si>
  <si>
    <t>Impending Doom</t>
  </si>
  <si>
    <t>Dirty Vegas</t>
  </si>
  <si>
    <t>Wrecking Crew</t>
  </si>
  <si>
    <t>New York MUSCLE</t>
  </si>
  <si>
    <t>Team Jones</t>
  </si>
  <si>
    <t>KISS MY BUNT</t>
  </si>
  <si>
    <t>Duck Snorts</t>
  </si>
  <si>
    <t>Ronaldus Maximus</t>
  </si>
  <si>
    <t>Dillholes</t>
  </si>
  <si>
    <t>Millertime1</t>
  </si>
  <si>
    <t>Team Malsch</t>
  </si>
  <si>
    <t>deadmoneyD</t>
  </si>
  <si>
    <t>Dan's Danimals</t>
  </si>
  <si>
    <t>Wandering Wheelies</t>
  </si>
  <si>
    <t>Spirit of St. Louis</t>
  </si>
  <si>
    <t>Team Phillips</t>
  </si>
  <si>
    <t>MFF Inc.</t>
  </si>
  <si>
    <t>Pickle Rookies</t>
  </si>
  <si>
    <t>Team JP3</t>
  </si>
  <si>
    <t>Fish or Cut Bait</t>
  </si>
  <si>
    <t>Doolittle</t>
  </si>
  <si>
    <t>Midnight Express</t>
  </si>
  <si>
    <t>CHEEZDAWGZ</t>
  </si>
  <si>
    <t>Team Fergus</t>
  </si>
  <si>
    <t>SOI Cube Monkeys</t>
  </si>
  <si>
    <t>Elks Baby Elks</t>
  </si>
  <si>
    <t>Cococrispies</t>
  </si>
  <si>
    <t>LONG GONE</t>
  </si>
  <si>
    <t>August Legion II</t>
  </si>
  <si>
    <t>the GOAT</t>
  </si>
  <si>
    <t>Homer Hankies</t>
  </si>
  <si>
    <t>Teheran You Apart</t>
  </si>
  <si>
    <t>Chico's Bail Bonds</t>
  </si>
  <si>
    <t>Spike Curve</t>
  </si>
  <si>
    <t>Team Peavey</t>
  </si>
  <si>
    <t>Team Metivier</t>
  </si>
  <si>
    <t>Southern Comfort</t>
  </si>
  <si>
    <t>Speed Kills</t>
  </si>
  <si>
    <t>Macho Lobsters</t>
  </si>
  <si>
    <t>Team DeMay</t>
  </si>
  <si>
    <t>Elks Baby Elks 2</t>
  </si>
  <si>
    <t>Stealing from Romeo</t>
  </si>
  <si>
    <t>Los Pterodactyls</t>
  </si>
  <si>
    <t>One for the Dagger</t>
  </si>
  <si>
    <t>Corleone 4</t>
  </si>
  <si>
    <t>Cosmos</t>
  </si>
  <si>
    <t>Team Sloan</t>
  </si>
  <si>
    <t>Team Eroh</t>
  </si>
  <si>
    <t>Team Vogel</t>
  </si>
  <si>
    <t>Gashouse Gang</t>
  </si>
  <si>
    <t>Team Jung</t>
  </si>
  <si>
    <t>CC's Desperados</t>
  </si>
  <si>
    <t>Mr.October</t>
  </si>
  <si>
    <t>Team kuhn</t>
  </si>
  <si>
    <t>Cardinal Crunch 4</t>
  </si>
  <si>
    <t>Mississippi Squeeze</t>
  </si>
  <si>
    <t>No Motto</t>
  </si>
  <si>
    <t>Gooden Plenty</t>
  </si>
  <si>
    <t>The Scharfather</t>
  </si>
  <si>
    <t>Beer City Keggers</t>
  </si>
  <si>
    <t>Team Kuberski</t>
  </si>
  <si>
    <t>The Freak Show</t>
  </si>
  <si>
    <t>Shake N Bake</t>
  </si>
  <si>
    <t>Dark Helmet</t>
  </si>
  <si>
    <t>Slow Horse</t>
  </si>
  <si>
    <t>Top Dog</t>
  </si>
  <si>
    <t>Team Thiffeault</t>
  </si>
  <si>
    <t>New York KNOCKERS</t>
  </si>
  <si>
    <t>smackers</t>
  </si>
  <si>
    <t>TampRons</t>
  </si>
  <si>
    <t>The Minyan</t>
  </si>
  <si>
    <t>Team Hofmann</t>
  </si>
  <si>
    <t>Ocular Keratitis DC3</t>
  </si>
  <si>
    <t>Thing 6</t>
  </si>
  <si>
    <t>Calgary Cannons v1</t>
  </si>
  <si>
    <t>deadmoneyA</t>
  </si>
  <si>
    <t>Winston The Wolf</t>
  </si>
  <si>
    <t>Timko Toe Jammers</t>
  </si>
  <si>
    <t>High Voltage</t>
  </si>
  <si>
    <t>Blast it out Yoenis</t>
  </si>
  <si>
    <t>The tip of the nerd spear</t>
  </si>
  <si>
    <t>Team Skowron</t>
  </si>
  <si>
    <t>Johnny Baseball</t>
  </si>
  <si>
    <t>Cyclones</t>
  </si>
  <si>
    <t>Team byron</t>
  </si>
  <si>
    <t>Queen Team</t>
  </si>
  <si>
    <t>Fresh Ripe Peaches</t>
  </si>
  <si>
    <t>Monster Island</t>
  </si>
  <si>
    <t>Bronx Yankees (DC5)</t>
  </si>
  <si>
    <t>Team Lane</t>
  </si>
  <si>
    <t>OC Wolverines</t>
  </si>
  <si>
    <t>My Boys are Salty</t>
  </si>
  <si>
    <t>Big Dickey</t>
  </si>
  <si>
    <t>Cuban Baseball Federation</t>
  </si>
  <si>
    <t>Team Dunning</t>
  </si>
  <si>
    <t>Vercingetorix II</t>
  </si>
  <si>
    <t>Scotch Rocks</t>
  </si>
  <si>
    <t>KNIGHTS</t>
  </si>
  <si>
    <t>Vercingetorix I</t>
  </si>
  <si>
    <t>High and Tight</t>
  </si>
  <si>
    <t>Bridgeville Bombers</t>
  </si>
  <si>
    <t>Team Maher</t>
  </si>
  <si>
    <t>Nuisance</t>
  </si>
  <si>
    <t>Tennessee Tire</t>
  </si>
  <si>
    <t>Team hickey</t>
  </si>
  <si>
    <t>Tigers Slappy DC3</t>
  </si>
  <si>
    <t>Dick Poles Staff</t>
  </si>
  <si>
    <t>Bronx Yankees (DC2)</t>
  </si>
  <si>
    <t>Team Ratner</t>
  </si>
  <si>
    <t>Eight Hour Draft League</t>
  </si>
  <si>
    <t>Team Foley</t>
  </si>
  <si>
    <t>Captain Crunch 6</t>
  </si>
  <si>
    <t>Team brace</t>
  </si>
  <si>
    <t>The Blatant Disarray</t>
  </si>
  <si>
    <t>smackers IX</t>
  </si>
  <si>
    <t>MOBALL</t>
  </si>
  <si>
    <t>PABST</t>
  </si>
  <si>
    <t>Starfishmn 0211</t>
  </si>
  <si>
    <t>ZULETA</t>
  </si>
  <si>
    <t>Team Gibbons</t>
  </si>
  <si>
    <t>EWeezy</t>
  </si>
  <si>
    <t>UL's Toothpick</t>
  </si>
  <si>
    <t>Scared Hitless</t>
  </si>
  <si>
    <t>Little Dorf and Shortround</t>
  </si>
  <si>
    <t>Team Bromelia</t>
  </si>
  <si>
    <t>Team Bloom</t>
  </si>
  <si>
    <t>Team king</t>
  </si>
  <si>
    <t>Team Williams</t>
  </si>
  <si>
    <t>ICE BOX</t>
  </si>
  <si>
    <t>Thunder</t>
  </si>
  <si>
    <t>Aardvarks</t>
  </si>
  <si>
    <t>Thing 3</t>
  </si>
  <si>
    <t>Big League Wood</t>
  </si>
  <si>
    <t>Team Teixeira</t>
  </si>
  <si>
    <t>Sons of Thunder</t>
  </si>
  <si>
    <t>Return Of The Jedi</t>
  </si>
  <si>
    <t>Tigers Slappy DC4</t>
  </si>
  <si>
    <t>Vegas Bandit</t>
  </si>
  <si>
    <t>Dark Energy</t>
  </si>
  <si>
    <t>The Naturals</t>
  </si>
  <si>
    <t>Team Ulliac</t>
  </si>
  <si>
    <t>Farm Animal of War</t>
  </si>
  <si>
    <t>CAPT BODGIT</t>
  </si>
  <si>
    <t>Don Mattingly's Sideburns</t>
  </si>
  <si>
    <t>Lapdancing Monkeys</t>
  </si>
  <si>
    <t>Surrender Dorothy! (3)</t>
  </si>
  <si>
    <t>Bronx Yankees (DC3)</t>
  </si>
  <si>
    <t>NyMets</t>
  </si>
  <si>
    <t>Famous Grouse</t>
  </si>
  <si>
    <t>Captain Crunch 5</t>
  </si>
  <si>
    <t>Team Nussbaum</t>
  </si>
  <si>
    <t>Yellow Penguins</t>
  </si>
  <si>
    <t>Blazing Gunz</t>
  </si>
  <si>
    <t>Team Upchurch</t>
  </si>
  <si>
    <t>The Barbarian Horde</t>
  </si>
  <si>
    <t>Team Baseball</t>
  </si>
  <si>
    <t>More or Les</t>
  </si>
  <si>
    <t>Team Lamont</t>
  </si>
  <si>
    <t>Gooden Plenty 2</t>
  </si>
  <si>
    <t>Chalupa Batman</t>
  </si>
  <si>
    <t>Coast2Coast</t>
  </si>
  <si>
    <t>Funnies1</t>
  </si>
  <si>
    <t>JoeMorgan</t>
  </si>
  <si>
    <t>Team Smith</t>
  </si>
  <si>
    <t>White Trash</t>
  </si>
  <si>
    <t>The Maestro</t>
  </si>
  <si>
    <t>Black Ice Fisherman</t>
  </si>
  <si>
    <t>Corsairs</t>
  </si>
  <si>
    <t>Team Dilworth</t>
  </si>
  <si>
    <t>Sotashibs</t>
  </si>
  <si>
    <t>Team Selvaggio</t>
  </si>
  <si>
    <t>Team Cincotta</t>
  </si>
  <si>
    <t>Golden Sombreros</t>
  </si>
  <si>
    <t>Jersey Rhinos</t>
  </si>
  <si>
    <t>Team Marino</t>
  </si>
  <si>
    <t>SO. IMAGE</t>
  </si>
  <si>
    <t>deadmoneyE</t>
  </si>
  <si>
    <t>Team Heffernan</t>
  </si>
  <si>
    <t>Team Flanagan</t>
  </si>
  <si>
    <t>EWeezy2</t>
  </si>
  <si>
    <t>deadmoneyC</t>
  </si>
  <si>
    <t>Trill 2</t>
  </si>
  <si>
    <t>Team Dorn</t>
  </si>
  <si>
    <t>Big League Choo</t>
  </si>
  <si>
    <t>Poopy Tooth 3</t>
  </si>
  <si>
    <t>Las Vegas Blvd VII</t>
  </si>
  <si>
    <t>Man of Steel</t>
  </si>
  <si>
    <t>Miami Mac 2</t>
  </si>
  <si>
    <t>Plati-puses</t>
  </si>
  <si>
    <t>smackers IV</t>
  </si>
  <si>
    <t>zzzzzzzzzzzz</t>
  </si>
  <si>
    <t>August Legion</t>
  </si>
  <si>
    <t>BALCO: HENNESSY &amp; PEDS 3</t>
  </si>
  <si>
    <t>Art Vandelay</t>
  </si>
  <si>
    <t>Jimpat</t>
  </si>
  <si>
    <t>Evil Prime</t>
  </si>
  <si>
    <t>Just Express Wins</t>
  </si>
  <si>
    <t>GUERRILLA DC</t>
  </si>
  <si>
    <t>Las Vegas Blvd II</t>
  </si>
  <si>
    <t>Team Larsen</t>
  </si>
  <si>
    <t>Ocular Keratitis DC2</t>
  </si>
  <si>
    <t>Las Vegas Blvd V</t>
  </si>
  <si>
    <t>Team Bevis</t>
  </si>
  <si>
    <t>MustSeeTV314{DM3}</t>
  </si>
  <si>
    <t>Dead Hookers</t>
  </si>
  <si>
    <t>Corleone 5</t>
  </si>
  <si>
    <t>BALCO: HENNESSY &amp; PEDS 2</t>
  </si>
  <si>
    <t>EA Sports E-Mail</t>
  </si>
  <si>
    <t>Team Wilson</t>
  </si>
  <si>
    <t>Black Lungs</t>
  </si>
  <si>
    <t>Big Boy</t>
  </si>
  <si>
    <t>Lama Lama Ding Dong</t>
  </si>
  <si>
    <t>huskies</t>
  </si>
  <si>
    <t>Tigers Slappy DC2</t>
  </si>
  <si>
    <t>Avascular Necrosis1</t>
  </si>
  <si>
    <t>Corleone 2</t>
  </si>
  <si>
    <t>Jobu's Rum</t>
  </si>
  <si>
    <t>Munsons</t>
  </si>
  <si>
    <t>Cardinal Crunch 2</t>
  </si>
  <si>
    <t>Team Whaley</t>
  </si>
  <si>
    <t>smackers V</t>
  </si>
  <si>
    <t>Team McDermott</t>
  </si>
  <si>
    <t>Calgary Cannons v2</t>
  </si>
  <si>
    <t>Buckeyes</t>
  </si>
  <si>
    <t>Designated Shitter</t>
  </si>
  <si>
    <t>Team Sanford</t>
  </si>
  <si>
    <t>Team slack</t>
  </si>
  <si>
    <t>The BULLMOOSE</t>
  </si>
  <si>
    <t>L-Cat Glory Days</t>
  </si>
  <si>
    <t>Pacific Rim</t>
  </si>
  <si>
    <t>smackers III</t>
  </si>
  <si>
    <t>Big Air</t>
  </si>
  <si>
    <t>Uski3</t>
  </si>
  <si>
    <t>Team Conlon</t>
  </si>
  <si>
    <t>Team Donnelly</t>
  </si>
  <si>
    <t>Inflatable Gammoners</t>
  </si>
  <si>
    <t>American Dreams</t>
  </si>
  <si>
    <t>Team Edgar</t>
  </si>
  <si>
    <t>neener neener</t>
  </si>
  <si>
    <t>NDfan</t>
  </si>
  <si>
    <t>Kickin' Chickens</t>
  </si>
  <si>
    <t>Man of Steal</t>
  </si>
  <si>
    <t>Las Vegas Blvd VI</t>
  </si>
  <si>
    <t>Team Leonard</t>
  </si>
  <si>
    <t>Team Rosenthal</t>
  </si>
  <si>
    <t>Team Rufe</t>
  </si>
  <si>
    <t>Team Gates</t>
  </si>
  <si>
    <t>50 Rounds and Pray</t>
  </si>
  <si>
    <t>Captain Crunch 2</t>
  </si>
  <si>
    <t>Cardinal Crunch 1</t>
  </si>
  <si>
    <t>Perpetual Motion Squad</t>
  </si>
  <si>
    <t>Los Tiradores</t>
  </si>
  <si>
    <t>Thing 1</t>
  </si>
  <si>
    <t>Team Koerner</t>
  </si>
  <si>
    <t>Avascular Necrosis2</t>
  </si>
  <si>
    <t>Irish Jews</t>
  </si>
  <si>
    <t>dagsss</t>
  </si>
  <si>
    <t>B&amp;B</t>
  </si>
  <si>
    <t>Ocular Keratitis DC4</t>
  </si>
  <si>
    <t>Team Damico</t>
  </si>
  <si>
    <t>Team Teitelbaum</t>
  </si>
  <si>
    <t>Blood Practice</t>
  </si>
  <si>
    <t>Colorado Kool Aid</t>
  </si>
  <si>
    <t>Auburn Plainsman</t>
  </si>
  <si>
    <t>Team O`Connor</t>
  </si>
  <si>
    <t>Thing 4</t>
  </si>
  <si>
    <t>Bama DC</t>
  </si>
  <si>
    <t>Team Fish</t>
  </si>
  <si>
    <t>RotoGut DC II</t>
  </si>
  <si>
    <t>Trill 1</t>
  </si>
  <si>
    <t>Team Daino</t>
  </si>
  <si>
    <t>Poopy Tooth 6</t>
  </si>
  <si>
    <t>BIG LUSCIOUS II</t>
  </si>
  <si>
    <t>Smoothman</t>
  </si>
  <si>
    <t>Lugnuts DC I</t>
  </si>
  <si>
    <t>Team Kent</t>
  </si>
  <si>
    <t>Lets Go Storm 1</t>
  </si>
  <si>
    <t>Jete Bombs</t>
  </si>
  <si>
    <t>Boyz of Sumner</t>
  </si>
  <si>
    <t>Surrender Dorothy! (4)</t>
  </si>
  <si>
    <t>Team silver</t>
  </si>
  <si>
    <t>zzzzzzzz</t>
  </si>
  <si>
    <t>Poopy Tooth 2</t>
  </si>
  <si>
    <t>It's Happening</t>
  </si>
  <si>
    <t>Comfortably Numb</t>
  </si>
  <si>
    <t>Team Bonham</t>
  </si>
  <si>
    <t>Mega Powers Explode</t>
  </si>
  <si>
    <t>Brave Warriors</t>
  </si>
  <si>
    <t>UMmm Baby</t>
  </si>
  <si>
    <t>The Chameleons</t>
  </si>
  <si>
    <t>Margins of Error</t>
  </si>
  <si>
    <t>Poopy Tooth 4</t>
  </si>
  <si>
    <t>Captain Crunch 4</t>
  </si>
  <si>
    <t>Super Furry Animals</t>
  </si>
  <si>
    <t>Lost in the Fog</t>
  </si>
  <si>
    <t>Lugnuts DC II</t>
  </si>
  <si>
    <t>The Warlocks</t>
  </si>
  <si>
    <t>I'm Your Daddy</t>
  </si>
  <si>
    <t>Team Barth</t>
  </si>
  <si>
    <t>Team Chandar</t>
  </si>
  <si>
    <t>Schoop Dogg</t>
  </si>
  <si>
    <t>smackers II</t>
  </si>
  <si>
    <t>Evil Empire</t>
  </si>
  <si>
    <t>Miggy's Mashers</t>
  </si>
  <si>
    <t>Bronx Yankees (DC1)</t>
  </si>
  <si>
    <t>Dead Arms</t>
  </si>
  <si>
    <t>Cape Fear Waterman</t>
  </si>
  <si>
    <t>Red Barons</t>
  </si>
  <si>
    <t>DE Destroyers</t>
  </si>
  <si>
    <t>Spiked by Cobb</t>
  </si>
  <si>
    <t>Poopy Tooth 5</t>
  </si>
  <si>
    <t>Brickdust</t>
  </si>
  <si>
    <t>Wade Boggs's Liver</t>
  </si>
  <si>
    <t>Bronx Yankees (DC4)</t>
  </si>
  <si>
    <t>WAR(P)igs</t>
  </si>
  <si>
    <t>Red Barons II</t>
  </si>
  <si>
    <t>Bad "Buccos"</t>
  </si>
  <si>
    <t>Greenwich Village Gurus</t>
  </si>
  <si>
    <t>It Shrinks?</t>
  </si>
  <si>
    <t>Thing 7</t>
  </si>
  <si>
    <t>FrozenRopes</t>
  </si>
  <si>
    <t>Boys of Summer</t>
  </si>
  <si>
    <t>Cultured Hooligan 3</t>
  </si>
  <si>
    <t>Revenge Of The Sith</t>
  </si>
  <si>
    <t>Saxton DC</t>
  </si>
  <si>
    <t>Birdsnterps</t>
  </si>
  <si>
    <t>Chocolate Thunder</t>
  </si>
  <si>
    <t>Surfer Rosa</t>
  </si>
  <si>
    <t>Hammerhead Yaks</t>
  </si>
  <si>
    <t>The AC Apocalypse</t>
  </si>
  <si>
    <t>Thing 5</t>
  </si>
  <si>
    <t>Fox Force Five</t>
  </si>
  <si>
    <t>Team Wojciechowski</t>
  </si>
  <si>
    <t>Arrickdale Warthogs</t>
  </si>
  <si>
    <t>A R O I D</t>
  </si>
  <si>
    <t>Corleone</t>
  </si>
  <si>
    <t>Tigers Slappy DC1</t>
  </si>
  <si>
    <t>Team Palmer</t>
  </si>
  <si>
    <t>bafALLSTARS</t>
  </si>
  <si>
    <t>Gashouse Gorillas</t>
  </si>
  <si>
    <t>Thing 8</t>
  </si>
  <si>
    <t>Team Moxyball</t>
  </si>
  <si>
    <t>PTBNLs</t>
  </si>
  <si>
    <t>WW Minerhawks</t>
  </si>
  <si>
    <t>Cornbread Muffins</t>
  </si>
  <si>
    <t>Zombie Rabbits</t>
  </si>
  <si>
    <t>Hit Grass, Win Salad</t>
  </si>
  <si>
    <t>Balking Dead</t>
  </si>
  <si>
    <t>Team Kelly</t>
  </si>
  <si>
    <t>Team Robinson</t>
  </si>
  <si>
    <t>legoyoego</t>
  </si>
  <si>
    <t>Tall Timber</t>
  </si>
  <si>
    <t>Team Blumenthal</t>
  </si>
  <si>
    <t>Enter Sandman</t>
  </si>
  <si>
    <t>Strikeouts</t>
  </si>
  <si>
    <t>ROID RAGE</t>
  </si>
  <si>
    <t>Poopy Tooth 7</t>
  </si>
  <si>
    <t>Team Binney</t>
  </si>
  <si>
    <t>Starfishmn 0220</t>
  </si>
  <si>
    <t>Lamentation of Their Women</t>
  </si>
  <si>
    <t>Round 2 (Mia)</t>
  </si>
  <si>
    <t>deadmoneyB</t>
  </si>
  <si>
    <t>Corleone 3</t>
  </si>
  <si>
    <t>Lugnuts DC III</t>
  </si>
  <si>
    <t>Ball So Hard</t>
  </si>
  <si>
    <t>zima.</t>
  </si>
  <si>
    <t>Tdot Tanks 1</t>
  </si>
  <si>
    <t>Panda</t>
  </si>
  <si>
    <t>Hurlers</t>
  </si>
  <si>
    <t>Team Matthews</t>
  </si>
  <si>
    <t>Campbell Toe</t>
  </si>
  <si>
    <t>Diamond King</t>
  </si>
  <si>
    <t>Master Batters</t>
  </si>
  <si>
    <t>Bleacher Bums</t>
  </si>
  <si>
    <t>Funnies2</t>
  </si>
  <si>
    <t>Light Tower Power</t>
  </si>
  <si>
    <t>Team capofari</t>
  </si>
  <si>
    <t>Fanton of the Opera</t>
  </si>
  <si>
    <t>SGP Calc:</t>
  </si>
  <si>
    <t>POINTS</t>
  </si>
  <si>
    <t>$1000 Draft Champions League 2</t>
  </si>
  <si>
    <t>Garage Floor Yastrzemskis</t>
  </si>
  <si>
    <t>Pounders 1000</t>
  </si>
  <si>
    <t>The Notorious C.O.Z. - $1000 DC</t>
  </si>
  <si>
    <t>Slip Stitches 1K New</t>
  </si>
  <si>
    <t>Vermont Lake Monsters</t>
  </si>
  <si>
    <t>Isla de Encanta</t>
  </si>
  <si>
    <t>Donnie Baseball</t>
  </si>
  <si>
    <t>Ryan's Harping on Harvey</t>
  </si>
  <si>
    <t>Attie Boys</t>
  </si>
  <si>
    <t>Lonede's</t>
  </si>
  <si>
    <t>SEMPER FI</t>
  </si>
  <si>
    <t>Miggy's Crown</t>
  </si>
  <si>
    <t>$1000 Draft Champions Max's League Feb. 22</t>
  </si>
  <si>
    <t>Slip Stitches 1K Orig</t>
  </si>
  <si>
    <t>Painting The Black DC</t>
  </si>
  <si>
    <t>The Achievers - DC 6</t>
  </si>
  <si>
    <t>hawks</t>
  </si>
  <si>
    <t>Breaking Bad</t>
  </si>
  <si>
    <t>The Notorious C.O.Z. - Max DC</t>
  </si>
  <si>
    <t>WINSTON'S EMPIRE -1000</t>
  </si>
  <si>
    <t>Slip Stitches 3</t>
  </si>
  <si>
    <t>$150 Draft Champions (4 hour) Dec 29 1:00 pm Lg.3573</t>
  </si>
  <si>
    <t>Texas Connection</t>
  </si>
  <si>
    <t>SEMPER FI 11</t>
  </si>
  <si>
    <t>Kennedy Park</t>
  </si>
  <si>
    <t>KJ || DC3</t>
  </si>
  <si>
    <t>Tall Timber DC19</t>
  </si>
  <si>
    <t>Dayton Moore's Value Picks</t>
  </si>
  <si>
    <t>SpinningSeams4</t>
  </si>
  <si>
    <t>Draughtsman 3</t>
  </si>
  <si>
    <t>Jose Oquendos</t>
  </si>
  <si>
    <t>$150 Draft Champions (4 hour) Feb 21 1:00 pm Lg.3738</t>
  </si>
  <si>
    <t>zzzzzzzzz</t>
  </si>
  <si>
    <t>roundmann</t>
  </si>
  <si>
    <t>Brock The House</t>
  </si>
  <si>
    <t>ZebraStripes</t>
  </si>
  <si>
    <t>Balnubbers</t>
  </si>
  <si>
    <t>MPG16A</t>
  </si>
  <si>
    <t>Toddfather</t>
  </si>
  <si>
    <t>Speed vs power</t>
  </si>
  <si>
    <t>Haberdashery</t>
  </si>
  <si>
    <t>Mercury</t>
  </si>
  <si>
    <t>$150 Draft Champions (4 hour) Feb 25 1:00 pm Lg.3765</t>
  </si>
  <si>
    <t>sLim picKens3</t>
  </si>
  <si>
    <t>Team Hughes</t>
  </si>
  <si>
    <t>CubsWillChoke2016</t>
  </si>
  <si>
    <t>Sultans of Swat 4</t>
  </si>
  <si>
    <t>Spartacus DC1</t>
  </si>
  <si>
    <t>The fantasy concierge</t>
  </si>
  <si>
    <t>Bulletproof Tiger</t>
  </si>
  <si>
    <t>Tomb of the Boom</t>
  </si>
  <si>
    <t>Team Benoit</t>
  </si>
  <si>
    <t>Team Bennette</t>
  </si>
  <si>
    <t>Angry Possums</t>
  </si>
  <si>
    <t>Round 2 (150)</t>
  </si>
  <si>
    <t>Designated Pitchers</t>
  </si>
  <si>
    <t>Beatrix Kiddo</t>
  </si>
  <si>
    <t>$150 Draft Champions (4 hour) Feb 29 1:00 pm Lg.3801</t>
  </si>
  <si>
    <t>Noodler Fun Monkey3</t>
  </si>
  <si>
    <t>Newbomb's Turks</t>
  </si>
  <si>
    <t>Team Benzine</t>
  </si>
  <si>
    <t>DBurdz</t>
  </si>
  <si>
    <t>Team Hall</t>
  </si>
  <si>
    <t>Small Sample Size Celebration [DC4]</t>
  </si>
  <si>
    <t>Phantoms</t>
  </si>
  <si>
    <t>SPEED KILLS</t>
  </si>
  <si>
    <t>Best Buy Rewards Cert</t>
  </si>
  <si>
    <t>It Could be Time to Open the Can</t>
  </si>
  <si>
    <t>Schoop-y Doo, Skaggs-y, Vela, Frednandez</t>
  </si>
  <si>
    <t>Big Wheels</t>
  </si>
  <si>
    <t>$150 Draft Champions (4 hour) Jan 13 1:00 pm Lg.3591</t>
  </si>
  <si>
    <t>ADP Draft Masters</t>
  </si>
  <si>
    <t>HUGH GLASS</t>
  </si>
  <si>
    <t>Slip Stitches 4</t>
  </si>
  <si>
    <t>Team Kent 3</t>
  </si>
  <si>
    <t>Team Cameron</t>
  </si>
  <si>
    <t>Draughtsman 4</t>
  </si>
  <si>
    <t>Madcow - DC5</t>
  </si>
  <si>
    <t>Grand Canyon</t>
  </si>
  <si>
    <t>Big Wheels 2</t>
  </si>
  <si>
    <t>$150 Draft Champions (4 hour) Jan 24 1:00 pm Lg.3623</t>
  </si>
  <si>
    <t>Team Kent 6</t>
  </si>
  <si>
    <t>Blackmon, Fire and Steal</t>
  </si>
  <si>
    <t>Roy's Outlaws</t>
  </si>
  <si>
    <t>Madcow - DC6</t>
  </si>
  <si>
    <t>Team Hunter</t>
  </si>
  <si>
    <t>Storm Stitches</t>
  </si>
  <si>
    <t>Tree and a Half Man</t>
  </si>
  <si>
    <t>$150 Draft Champions (4 hour) Mar 10 1:00 pm Lg.3868</t>
  </si>
  <si>
    <t>Mr Cee's Crew II</t>
  </si>
  <si>
    <t>Moz Boyz 17</t>
  </si>
  <si>
    <t>Rainmakers XXIV</t>
  </si>
  <si>
    <t>New Directions</t>
  </si>
  <si>
    <t>Fantasy Reaper</t>
  </si>
  <si>
    <t>MPG16D</t>
  </si>
  <si>
    <t>OKMOTS 3</t>
  </si>
  <si>
    <t>Spartacus DC2</t>
  </si>
  <si>
    <t>$150 Draft Champions (4 hour) Mar 14 1:00 pm Lg.3904</t>
  </si>
  <si>
    <t>RAMBONE</t>
  </si>
  <si>
    <t>Team Fisher</t>
  </si>
  <si>
    <t>Ljubljana Dragonborn</t>
  </si>
  <si>
    <t>Studiman</t>
  </si>
  <si>
    <t>The Digger I Deep</t>
  </si>
  <si>
    <t>The Wheelhouse</t>
  </si>
  <si>
    <t>Kosher Meat III</t>
  </si>
  <si>
    <t>3Peat</t>
  </si>
  <si>
    <t>Ragnar's Rampage</t>
  </si>
  <si>
    <t>High Cheese</t>
  </si>
  <si>
    <t>Small Sample Size Celebration [DC2]</t>
  </si>
  <si>
    <t>Oren Ishii</t>
  </si>
  <si>
    <t>Team Stein</t>
  </si>
  <si>
    <t>$150 Draft Champions (4 hour) Mar 14 1:00 pm Lg.3912</t>
  </si>
  <si>
    <t>Who Knows?</t>
  </si>
  <si>
    <t>Ice Station Zebra Associates</t>
  </si>
  <si>
    <t>Mr. Cee's Crew Too</t>
  </si>
  <si>
    <t>Southpaws</t>
  </si>
  <si>
    <t>Buzzards</t>
  </si>
  <si>
    <t>Reign draft champions</t>
  </si>
  <si>
    <t>ROYAL KC</t>
  </si>
  <si>
    <t>Team Upon a Time...</t>
  </si>
  <si>
    <t>JerseyJacks</t>
  </si>
  <si>
    <t>Team Burnett</t>
  </si>
  <si>
    <t>wally57</t>
  </si>
  <si>
    <t>$150 Draft Champions (4 hour) Mar 15 1:00 pm Lg.3919</t>
  </si>
  <si>
    <t>The Amazins</t>
  </si>
  <si>
    <t>Team parker</t>
  </si>
  <si>
    <t>squimel</t>
  </si>
  <si>
    <t>Team Metcalf</t>
  </si>
  <si>
    <t>Wolf's Superstuds</t>
  </si>
  <si>
    <t>30th St NightStalkers</t>
  </si>
  <si>
    <t>Schwarbomb</t>
  </si>
  <si>
    <t>$150 Draft Champions (4 hour) Mar 16 1:00 pm Lg.3930</t>
  </si>
  <si>
    <t>Vanek Team</t>
  </si>
  <si>
    <t>Team Resch</t>
  </si>
  <si>
    <t>Team butler</t>
  </si>
  <si>
    <t>Krack of the Bat</t>
  </si>
  <si>
    <t>Mendoza Line Master</t>
  </si>
  <si>
    <t>Team Vanek</t>
  </si>
  <si>
    <t>Team steinerman</t>
  </si>
  <si>
    <t>Roaring Rimshots</t>
  </si>
  <si>
    <t>Smooth Rickey</t>
  </si>
  <si>
    <t>Team Ruggeri</t>
  </si>
  <si>
    <t>Joe Buck Nasty</t>
  </si>
  <si>
    <t>zima...........</t>
  </si>
  <si>
    <t>Forever Draft 1</t>
  </si>
  <si>
    <t>$150 Draft Champions Dec 01 1:00 pm Lg.3550</t>
  </si>
  <si>
    <t>Team Liebman</t>
  </si>
  <si>
    <t>Prestige Worldwide</t>
  </si>
  <si>
    <t>Honey Nut Chirinos</t>
  </si>
  <si>
    <t>Team Clarke - 1</t>
  </si>
  <si>
    <t>The Believers</t>
  </si>
  <si>
    <t>Buffin and Bowie</t>
  </si>
  <si>
    <t>Rain Delay</t>
  </si>
  <si>
    <t>Bridget Moynahan</t>
  </si>
  <si>
    <t>The Power of Eddie Gaedel</t>
  </si>
  <si>
    <t>The Apollo of the Box</t>
  </si>
  <si>
    <t>Phillies</t>
  </si>
  <si>
    <t>$150 Draft Champions Dec 03 1:00 pm Lg.3557</t>
  </si>
  <si>
    <t>Captain Crunch's Liver</t>
  </si>
  <si>
    <t>-Vols-</t>
  </si>
  <si>
    <t>EMERSON</t>
  </si>
  <si>
    <t>Team Shepherd</t>
  </si>
  <si>
    <t>SEMPER FI 4</t>
  </si>
  <si>
    <t>Charger Bar 1</t>
  </si>
  <si>
    <t>Moz Boyz 8</t>
  </si>
  <si>
    <t>DC Dogo 1</t>
  </si>
  <si>
    <t>Dookie McGee v1 - $150</t>
  </si>
  <si>
    <t>EA Sports 5</t>
  </si>
  <si>
    <t>I Call Your Baboon</t>
  </si>
  <si>
    <t>UnfreakingRealmuto</t>
  </si>
  <si>
    <t>$150 Draft Champions Dec 06 1:00 pm Lg.3559</t>
  </si>
  <si>
    <t>Apacofgriff's Now</t>
  </si>
  <si>
    <t>Kicky McSquirmy</t>
  </si>
  <si>
    <t>I Like Trains</t>
  </si>
  <si>
    <t>Ten Months Later</t>
  </si>
  <si>
    <t>Team Marlin</t>
  </si>
  <si>
    <t>Pounders 150</t>
  </si>
  <si>
    <t>Gray Mousers</t>
  </si>
  <si>
    <t>Team Beko</t>
  </si>
  <si>
    <t>Harringthomanns</t>
  </si>
  <si>
    <t>Dizzy Esasky I</t>
  </si>
  <si>
    <t>Bosch's Boyz III</t>
  </si>
  <si>
    <t>Dookie McGee v2 - $150</t>
  </si>
  <si>
    <t>Shaputzvah</t>
  </si>
  <si>
    <t>$150 Draft Champions Dec 08 1:00 pm Lg.3560</t>
  </si>
  <si>
    <t>Lets Go Metz 2</t>
  </si>
  <si>
    <t>Team Warner</t>
  </si>
  <si>
    <t>Surge</t>
  </si>
  <si>
    <t>Team Estes</t>
  </si>
  <si>
    <t>Team Castelli</t>
  </si>
  <si>
    <t>Uski1</t>
  </si>
  <si>
    <t>Team Owens</t>
  </si>
  <si>
    <t>Venom</t>
  </si>
  <si>
    <t>Iowa Bears</t>
  </si>
  <si>
    <t>Head 2 Head</t>
  </si>
  <si>
    <t>$150 Draft Champions Dec 09 1:00 pm Lg.3561</t>
  </si>
  <si>
    <t>Team LeValley 1</t>
  </si>
  <si>
    <t>Team Brown</t>
  </si>
  <si>
    <t>SEMPER FI 5</t>
  </si>
  <si>
    <t>Papa's Brand New Bag</t>
  </si>
  <si>
    <t>Send in the Car</t>
  </si>
  <si>
    <t>Moz Boyz 9</t>
  </si>
  <si>
    <t>KJ || DC1</t>
  </si>
  <si>
    <t>Pounders 150 V2</t>
  </si>
  <si>
    <t>SEMPER FI 6</t>
  </si>
  <si>
    <t>$150 Draft Champions Dec 13 1:00 pm Lg.3562</t>
  </si>
  <si>
    <t>Midnight Club</t>
  </si>
  <si>
    <t>EMERSON 2</t>
  </si>
  <si>
    <t>La Cheeserie</t>
  </si>
  <si>
    <t>Lets Go Metz 3</t>
  </si>
  <si>
    <t>zima..</t>
  </si>
  <si>
    <t>SpinningSeams1</t>
  </si>
  <si>
    <t>Wriggle Field</t>
  </si>
  <si>
    <t>Tooth and Nail</t>
  </si>
  <si>
    <t>Cryan-1</t>
  </si>
  <si>
    <t>$150 Draft Champions Dec 14 1:00 pm Lg.3563</t>
  </si>
  <si>
    <t>Madcow - DC3</t>
  </si>
  <si>
    <t>Batass Boys</t>
  </si>
  <si>
    <t>Gunilla Knutsson</t>
  </si>
  <si>
    <t>Team Saunders</t>
  </si>
  <si>
    <t>Squirrels</t>
  </si>
  <si>
    <t>Slip Stitches</t>
  </si>
  <si>
    <t>ChipChopChip2</t>
  </si>
  <si>
    <t>ctmbb II</t>
  </si>
  <si>
    <t>SEMPER FI 7</t>
  </si>
  <si>
    <t>HaveAGreatDay</t>
  </si>
  <si>
    <t>Mookie Clevinger</t>
  </si>
  <si>
    <t>$150 Draft Champions Dec 16 1:00 pm Lg.3564</t>
  </si>
  <si>
    <t>Team Tran</t>
  </si>
  <si>
    <t>1978 Batting Champion</t>
  </si>
  <si>
    <t>Domo Arenado</t>
  </si>
  <si>
    <t>Team Dan</t>
  </si>
  <si>
    <t>Ask Gretchen Wu</t>
  </si>
  <si>
    <t>Pyrolitic Decomposiotion</t>
  </si>
  <si>
    <t>The Libertines</t>
  </si>
  <si>
    <t>$150 Draft Champions Dec 17 1:00 pm Lg.3566</t>
  </si>
  <si>
    <t>Danger Manger</t>
  </si>
  <si>
    <t>Grant Shurinova</t>
  </si>
  <si>
    <t>Elsewhere In The NHL</t>
  </si>
  <si>
    <t>SpinningSeams2</t>
  </si>
  <si>
    <t>The Unused Needles</t>
  </si>
  <si>
    <t>Team Steeves</t>
  </si>
  <si>
    <t>Trachtman's NeverEnding Story 150</t>
  </si>
  <si>
    <t>Cotton Dragger</t>
  </si>
  <si>
    <t>Team Pardi</t>
  </si>
  <si>
    <t>Forever Draft 2</t>
  </si>
  <si>
    <t>Tall Timber DC12</t>
  </si>
  <si>
    <t>Team Barbella</t>
  </si>
  <si>
    <t>Cultured Hooligan</t>
  </si>
  <si>
    <t>G squared</t>
  </si>
  <si>
    <t>$150 Draft Champions Dec 19 1:00 pm Lg.3567</t>
  </si>
  <si>
    <t>Dicky Dollar Scholars</t>
  </si>
  <si>
    <t>Team Robish</t>
  </si>
  <si>
    <t>ChipChopChip3</t>
  </si>
  <si>
    <t>Team Narva</t>
  </si>
  <si>
    <t>I've Got a Special Purpose</t>
  </si>
  <si>
    <t>Harp Crush Price</t>
  </si>
  <si>
    <t>Mikey's Mojo</t>
  </si>
  <si>
    <t>I Want Yu Back</t>
  </si>
  <si>
    <t>Team Clarke - 2</t>
  </si>
  <si>
    <t>EMERSON 3</t>
  </si>
  <si>
    <t>$150 Draft Champions Dec 21 1:00 pm Lg.3568</t>
  </si>
  <si>
    <t>Carolina Lightning</t>
  </si>
  <si>
    <t>O'Day or Night Relief</t>
  </si>
  <si>
    <t>papas nine</t>
  </si>
  <si>
    <t>Dizzy Esasky II</t>
  </si>
  <si>
    <t>Riderboot 1 DC</t>
  </si>
  <si>
    <t>DarenZilla I</t>
  </si>
  <si>
    <t>Dominance &amp; Submission</t>
  </si>
  <si>
    <t>Dookie McGee v3 - $150</t>
  </si>
  <si>
    <t>Sultans of Swat 1</t>
  </si>
  <si>
    <t>$150 Draft Champions Dec 22 1:00 pm Lg.3569</t>
  </si>
  <si>
    <t>Dammit Moon Moon</t>
  </si>
  <si>
    <t>Ironwood Renegades</t>
  </si>
  <si>
    <t>Dwight Evans DC15 150</t>
  </si>
  <si>
    <t>SpinningSeams3</t>
  </si>
  <si>
    <t>Cubs Lose!!! Cubs Lose!!!</t>
  </si>
  <si>
    <t>Potter and Pigz</t>
  </si>
  <si>
    <t>Cedar Saison Cedenos</t>
  </si>
  <si>
    <t>Chico Lind's Hermanos - DC 15</t>
  </si>
  <si>
    <t>A1A Car Wash</t>
  </si>
  <si>
    <t>$150 Draft Champions Dec 24 1:00 pm Lg.3570</t>
  </si>
  <si>
    <t>The Panic, The Vomit</t>
  </si>
  <si>
    <t>Moz Boyz 10</t>
  </si>
  <si>
    <t>Seymour</t>
  </si>
  <si>
    <t>Smyly Face</t>
  </si>
  <si>
    <t>2016 DC001</t>
  </si>
  <si>
    <t>The Final Boss</t>
  </si>
  <si>
    <t>zima...</t>
  </si>
  <si>
    <t>SEMPER FI 8</t>
  </si>
  <si>
    <t>Strike Force</t>
  </si>
  <si>
    <t>$150 Draft Champions Dec 24 1:00 pm Lg.3571</t>
  </si>
  <si>
    <t>JacuzziGeorge</t>
  </si>
  <si>
    <t>Madcow - DC4</t>
  </si>
  <si>
    <t>ChipChopChip4</t>
  </si>
  <si>
    <t>EA Sports 17</t>
  </si>
  <si>
    <t>KJ || DC2</t>
  </si>
  <si>
    <t>Vermont Expos</t>
  </si>
  <si>
    <t>Galileo</t>
  </si>
  <si>
    <t>The Achievers - DC 2</t>
  </si>
  <si>
    <t>BK Mets DC 2</t>
  </si>
  <si>
    <t>Slip Stitches 2</t>
  </si>
  <si>
    <t>SEMPER FI 9</t>
  </si>
  <si>
    <t>$150 Draft Champions Dec 27 1:00 pm Lg.3572</t>
  </si>
  <si>
    <t>Risky Moles</t>
  </si>
  <si>
    <t>Dizzy Esasky III</t>
  </si>
  <si>
    <t>Tall Timber DC18</t>
  </si>
  <si>
    <t>Charger Bar 2</t>
  </si>
  <si>
    <t>Wild Horse of the Osage</t>
  </si>
  <si>
    <t>Fred Lynn DC18 150</t>
  </si>
  <si>
    <t>Statesboro Blues</t>
  </si>
  <si>
    <t>Giant Pig</t>
  </si>
  <si>
    <t>Team LeValley 2</t>
  </si>
  <si>
    <t>$150 Draft Champions Dec 29 1:00 pm Lg.3574</t>
  </si>
  <si>
    <t>Absolute Truth</t>
  </si>
  <si>
    <t>McLovin</t>
  </si>
  <si>
    <t>Sunshine Boys</t>
  </si>
  <si>
    <t>Vida's Blues 1</t>
  </si>
  <si>
    <t>The Olson Boys</t>
  </si>
  <si>
    <t>Team Floyd I</t>
  </si>
  <si>
    <t>Cultured Hooligan 2</t>
  </si>
  <si>
    <t>Donnie Ballgame</t>
  </si>
  <si>
    <t>Booyah Baseball</t>
  </si>
  <si>
    <t>$150 Draft Champions Dec 30 1:00 pm Lg.3575</t>
  </si>
  <si>
    <t>Hungry Dogs Hunt Best</t>
  </si>
  <si>
    <t>Golden Bozos</t>
  </si>
  <si>
    <t>Caseycausingchaos</t>
  </si>
  <si>
    <t>SauceBoy</t>
  </si>
  <si>
    <t>Up in Smoke</t>
  </si>
  <si>
    <t>Tommy Boy</t>
  </si>
  <si>
    <t>The Achievers - DC 3</t>
  </si>
  <si>
    <t>Unlisted</t>
  </si>
  <si>
    <t>Grant1</t>
  </si>
  <si>
    <t>$150 Draft Champions Express Feb 12 8:00 pm Lg.3692</t>
  </si>
  <si>
    <t>Lollygaggers DC2</t>
  </si>
  <si>
    <t>Trouble will find me</t>
  </si>
  <si>
    <t>Team Larimer</t>
  </si>
  <si>
    <t>5 - the Hazel Charlies</t>
  </si>
  <si>
    <t>Les Brown</t>
  </si>
  <si>
    <t>Team Kuberski2</t>
  </si>
  <si>
    <t>Profloop4</t>
  </si>
  <si>
    <t>Strange Brew Crew</t>
  </si>
  <si>
    <t>Macaroon</t>
  </si>
  <si>
    <t>Out of Gas</t>
  </si>
  <si>
    <t>$150 Draft Champions Express Feb 14 7:00 pm Lg.3707</t>
  </si>
  <si>
    <t>6 -The Justice Berrys C</t>
  </si>
  <si>
    <t>The Broward Bullies</t>
  </si>
  <si>
    <t>Nomads</t>
  </si>
  <si>
    <t>Blue Sam</t>
  </si>
  <si>
    <t>Team Thompson</t>
  </si>
  <si>
    <t>To Kill a Marlon Byrd</t>
  </si>
  <si>
    <t>Art of the Rifle</t>
  </si>
  <si>
    <t>Moz Boyz 14</t>
  </si>
  <si>
    <t>$150 Draft Champions Express Feb 19 8:00 pm Lg.3733</t>
  </si>
  <si>
    <t>Mary Ann's Hammocks</t>
  </si>
  <si>
    <t>Thru Fosters Eyes</t>
  </si>
  <si>
    <t>Team Sellers</t>
  </si>
  <si>
    <t>Heyward no Lackey</t>
  </si>
  <si>
    <t>Team Asaro</t>
  </si>
  <si>
    <t>Roth1</t>
  </si>
  <si>
    <t>BOSCH DC2</t>
  </si>
  <si>
    <t>brother</t>
  </si>
  <si>
    <t>4 - The Hazel Charlies 1000</t>
  </si>
  <si>
    <t>Sack No Chips</t>
  </si>
  <si>
    <t>Lunatic Fringe DC</t>
  </si>
  <si>
    <t>LONG ISLAND DONS</t>
  </si>
  <si>
    <t>Hulk SMASH</t>
  </si>
  <si>
    <t>$150 Draft Champions Express Feb 21 7:00 pm Lg.3746</t>
  </si>
  <si>
    <t>esh dc2</t>
  </si>
  <si>
    <t>Diamond Cutters</t>
  </si>
  <si>
    <t>Carrasco Sauce</t>
  </si>
  <si>
    <t>Lady Rainicorn</t>
  </si>
  <si>
    <t>BIG RED MACHINE</t>
  </si>
  <si>
    <t>Rocky Mountain High</t>
  </si>
  <si>
    <t>Wiffle 102</t>
  </si>
  <si>
    <t>Data City Cache Hogs</t>
  </si>
  <si>
    <t>Panning for Goldschmidt</t>
  </si>
  <si>
    <t>BOSCH DC3</t>
  </si>
  <si>
    <t>Team Carlone</t>
  </si>
  <si>
    <t>Thieves and Liars</t>
  </si>
  <si>
    <t>$150 Draft Champions Express Feb 26 8:00 pm Lg.3774</t>
  </si>
  <si>
    <t>MPG16B</t>
  </si>
  <si>
    <t>Rayn Man</t>
  </si>
  <si>
    <t>Bad News Bears</t>
  </si>
  <si>
    <t>Team McRae</t>
  </si>
  <si>
    <t>The Hypetrain to Loserville</t>
  </si>
  <si>
    <t>SEMPER FI 12</t>
  </si>
  <si>
    <t>Ks Galore</t>
  </si>
  <si>
    <t>Hosers</t>
  </si>
  <si>
    <t>TEAM SUCK</t>
  </si>
  <si>
    <t>Duda Where's My Car?</t>
  </si>
  <si>
    <t>Lucky # 7</t>
  </si>
  <si>
    <t>$150 Draft Champions Express Feb 28 7:00 pm Lg.3755</t>
  </si>
  <si>
    <t>Team Freadman</t>
  </si>
  <si>
    <t>Hopslam</t>
  </si>
  <si>
    <t>Gamble Owns You</t>
  </si>
  <si>
    <t>76 COLONIALS</t>
  </si>
  <si>
    <t>Diverting Resistance</t>
  </si>
  <si>
    <t>Stinky Cheese Men</t>
  </si>
  <si>
    <t>TeamSpitman</t>
  </si>
  <si>
    <t>PowerAid</t>
  </si>
  <si>
    <t>Starfishmn 0228X</t>
  </si>
  <si>
    <t>Trump Moron Brigade</t>
  </si>
  <si>
    <t>$150 Draft Champions Express Jan 22 8:00 pm Lg.3610</t>
  </si>
  <si>
    <t>The Proving Grounds</t>
  </si>
  <si>
    <t>THE FINAL BOSS</t>
  </si>
  <si>
    <t>Vote for Pedro</t>
  </si>
  <si>
    <t>SEMPER FI 10</t>
  </si>
  <si>
    <t>RealJRAnderson</t>
  </si>
  <si>
    <t>Hawks</t>
  </si>
  <si>
    <t>Saxton DC Express</t>
  </si>
  <si>
    <t>Red Sam</t>
  </si>
  <si>
    <t>Vargas1</t>
  </si>
  <si>
    <t>Team debert</t>
  </si>
  <si>
    <t>Sonic Death Monkeys</t>
  </si>
  <si>
    <t>$150 Draft Champions Express Jan 31 7:00 pm Lg.3643</t>
  </si>
  <si>
    <t>Jeters Never Prosper (Express)</t>
  </si>
  <si>
    <t>DEAD PUPPIES EXPRESS</t>
  </si>
  <si>
    <t>Hot Dog Papaya</t>
  </si>
  <si>
    <t>*RED HOT</t>
  </si>
  <si>
    <t>Jmart41341</t>
  </si>
  <si>
    <t>Team Kent 7</t>
  </si>
  <si>
    <t>St LUKES 2016</t>
  </si>
  <si>
    <t>Neon Madmen</t>
  </si>
  <si>
    <t>Moz Boyz 13</t>
  </si>
  <si>
    <t>DK O's</t>
  </si>
  <si>
    <t>$150 Draft Champions Express Mar 04 8:00 pm Lg.3808</t>
  </si>
  <si>
    <t>Fart Blasters</t>
  </si>
  <si>
    <t>Under Achievers</t>
  </si>
  <si>
    <t>Poopies Pompies 3</t>
  </si>
  <si>
    <t>Archer? I Hardly Know Her</t>
  </si>
  <si>
    <t>Ray Time</t>
  </si>
  <si>
    <t>SNAKE EYES</t>
  </si>
  <si>
    <t>4seating.com</t>
  </si>
  <si>
    <t>Team Griffiths</t>
  </si>
  <si>
    <t>Saves Are A Garbage Category</t>
  </si>
  <si>
    <t>Knoxville Storm</t>
  </si>
  <si>
    <t>$150 Draft Champions Express Mar 06 7:00 pm Lg.3828</t>
  </si>
  <si>
    <t>Wally Bunker</t>
  </si>
  <si>
    <t>The Utley Rule</t>
  </si>
  <si>
    <t>Pettinatura</t>
  </si>
  <si>
    <t>Magnanimous Monoliths</t>
  </si>
  <si>
    <t>Autodraft Champ 2016</t>
  </si>
  <si>
    <t>The Valley</t>
  </si>
  <si>
    <t>Foley's</t>
  </si>
  <si>
    <t>Team Siegfried</t>
  </si>
  <si>
    <t>P.A.Roidrangers</t>
  </si>
  <si>
    <t>MPG16C</t>
  </si>
  <si>
    <t>Zootopia</t>
  </si>
  <si>
    <t>$150 Draft Champions Express Mar 11 8:00 pm Lg.3880</t>
  </si>
  <si>
    <t>Ant's Errors</t>
  </si>
  <si>
    <t>Team Ball</t>
  </si>
  <si>
    <t>Dynamic Inertia DC Express</t>
  </si>
  <si>
    <t>Papi's Farewell Tour</t>
  </si>
  <si>
    <t>Mountain Dew</t>
  </si>
  <si>
    <t>Team Flynn</t>
  </si>
  <si>
    <t>Capital Offense</t>
  </si>
  <si>
    <t>You can put it on the board! Yes.</t>
  </si>
  <si>
    <t>Team Symington</t>
  </si>
  <si>
    <t>Radon Mitigation System</t>
  </si>
  <si>
    <t>Swinging Wienies</t>
  </si>
  <si>
    <t>Team Moses</t>
  </si>
  <si>
    <t>$150 Draft Champions Express Mar 13 7:00 pm Lg.3883</t>
  </si>
  <si>
    <t>Team Swagers</t>
  </si>
  <si>
    <t>Table 5 All Stars</t>
  </si>
  <si>
    <t>The Byrds and the Puigs</t>
  </si>
  <si>
    <t>Team Lambach</t>
  </si>
  <si>
    <t>Dawg Pound 53</t>
  </si>
  <si>
    <t>KONGS VENOM</t>
  </si>
  <si>
    <t>Team Rasmusson</t>
  </si>
  <si>
    <t>garbage</t>
  </si>
  <si>
    <t>Team Balch</t>
  </si>
  <si>
    <t>Team Aniano</t>
  </si>
  <si>
    <t>Battle Rats</t>
  </si>
  <si>
    <t>Boom Boom Sticks</t>
  </si>
  <si>
    <t>Green Sam</t>
  </si>
  <si>
    <t>$150 Draft Champions Express Mar 13 7:00 pm Lg.3905</t>
  </si>
  <si>
    <t>The Green Bastards</t>
  </si>
  <si>
    <t>The Garaged Ferraris</t>
  </si>
  <si>
    <t>Team jauvin</t>
  </si>
  <si>
    <t>Amazins2</t>
  </si>
  <si>
    <t>Pitch Perfecto</t>
  </si>
  <si>
    <t>Charlie Hustles Angels</t>
  </si>
  <si>
    <t>Brooklyn Bulldogs</t>
  </si>
  <si>
    <t>Roy Hobbs</t>
  </si>
  <si>
    <t>J money clutch putts2</t>
  </si>
  <si>
    <t>$150 Draft Champions Express Mar 18 8:00 pm Lg.3944</t>
  </si>
  <si>
    <t>Jays4Life18</t>
  </si>
  <si>
    <t>Team martin</t>
  </si>
  <si>
    <t>Team NAKOS</t>
  </si>
  <si>
    <t>Forever Draft 5 - Express</t>
  </si>
  <si>
    <t>Team Vetter</t>
  </si>
  <si>
    <t>The Splendid Splinter</t>
  </si>
  <si>
    <t>bulldogs7</t>
  </si>
  <si>
    <t>1 - Team Bredin</t>
  </si>
  <si>
    <t>Dave's Diamond Denizens</t>
  </si>
  <si>
    <t>Saucon Moonshots</t>
  </si>
  <si>
    <t>KC Intimidators</t>
  </si>
  <si>
    <t>esh dc3</t>
  </si>
  <si>
    <t>$150 Draft Champions Express Mar 20 7:00 pm Lg.3914</t>
  </si>
  <si>
    <t>Got the Runs Again</t>
  </si>
  <si>
    <t>Team Rotolo</t>
  </si>
  <si>
    <t>LITTLEFELLAS</t>
  </si>
  <si>
    <t>Stecchini</t>
  </si>
  <si>
    <t>Pioneer Pride</t>
  </si>
  <si>
    <t>Sweep The Leg</t>
  </si>
  <si>
    <t>Pleepleus</t>
  </si>
  <si>
    <t>Stealth Missile</t>
  </si>
  <si>
    <t>Mallorys Killers Express</t>
  </si>
  <si>
    <t>Team bluekrew</t>
  </si>
  <si>
    <t>Thrashers</t>
  </si>
  <si>
    <t>The Big Shortstop</t>
  </si>
  <si>
    <t>$150 Draft Champions Express Mar 20 7:00 pm Lg.3976</t>
  </si>
  <si>
    <t>Team CLEMENTE</t>
  </si>
  <si>
    <t>Bama Bruisers</t>
  </si>
  <si>
    <t>Carolina Thunder</t>
  </si>
  <si>
    <t>Team Steube</t>
  </si>
  <si>
    <t>Off The Grid</t>
  </si>
  <si>
    <t>Veeer</t>
  </si>
  <si>
    <t>DC-Inside5-DC</t>
  </si>
  <si>
    <t>Basement Light Fixtures</t>
  </si>
  <si>
    <t>Phil's Automat (DC part1)</t>
  </si>
  <si>
    <t>Peppers</t>
  </si>
  <si>
    <t>Lucky</t>
  </si>
  <si>
    <t>Team Nair</t>
  </si>
  <si>
    <t>$150 Draft Champions Express Mar 25 8:00 pm Lg.3951</t>
  </si>
  <si>
    <t>Shamrock Sox</t>
  </si>
  <si>
    <t>Fractured Elbow Already</t>
  </si>
  <si>
    <t>Hamburg Hackers</t>
  </si>
  <si>
    <t>Tallahassee Foghorns</t>
  </si>
  <si>
    <t>Team Drury</t>
  </si>
  <si>
    <t>Team Reed</t>
  </si>
  <si>
    <t>Wiltz NBC 2016</t>
  </si>
  <si>
    <t>8-bit Hero</t>
  </si>
  <si>
    <t>Rabin Hood E2</t>
  </si>
  <si>
    <t>Ramblin' Gamblin' Man</t>
  </si>
  <si>
    <t>Arctic Wind</t>
  </si>
  <si>
    <t>Broken Bench Sitters</t>
  </si>
  <si>
    <t>$150 Draft Champions Express Mar 25 8:00 pm Lg.4054</t>
  </si>
  <si>
    <t>Jim Lahey</t>
  </si>
  <si>
    <t>Team Ranck</t>
  </si>
  <si>
    <t>Team Tantimonico</t>
  </si>
  <si>
    <t>Team Reiman</t>
  </si>
  <si>
    <t>The Carlos Dangers</t>
  </si>
  <si>
    <t>Team fogel</t>
  </si>
  <si>
    <t>BOSCH DC4</t>
  </si>
  <si>
    <t>Indiana Cyclones</t>
  </si>
  <si>
    <t>Team Edwards</t>
  </si>
  <si>
    <t>Team Russo</t>
  </si>
  <si>
    <t>Team Loew</t>
  </si>
  <si>
    <t>Las Vegas Blvd IX</t>
  </si>
  <si>
    <t>$150 Draft Champions Express Mar 27 7:00 pm Lg.3657</t>
  </si>
  <si>
    <t>Psychedelic Bee 3</t>
  </si>
  <si>
    <t>Newark Bears</t>
  </si>
  <si>
    <t>Team Fernandez</t>
  </si>
  <si>
    <t>Beer Hops</t>
  </si>
  <si>
    <t>N.S. Nuisance</t>
  </si>
  <si>
    <t>Cosmic Charlie</t>
  </si>
  <si>
    <t>Try Not to Suck</t>
  </si>
  <si>
    <t>Stargell's Stars</t>
  </si>
  <si>
    <t>Damaged Goods</t>
  </si>
  <si>
    <t>Cant Cutch This</t>
  </si>
  <si>
    <t>PsychOs DC1</t>
  </si>
  <si>
    <t>$150 Draft Champions Express Mar 27 7:00 pm Lg.3863</t>
  </si>
  <si>
    <t>Team Tagliaferri</t>
  </si>
  <si>
    <t>Team Pettersen</t>
  </si>
  <si>
    <t>Felons and Bimbos</t>
  </si>
  <si>
    <t>Coates/Moo</t>
  </si>
  <si>
    <t>stifflers funky munky</t>
  </si>
  <si>
    <t>Blowhards</t>
  </si>
  <si>
    <t>Five Tool Players</t>
  </si>
  <si>
    <t>57 Via Ziccardi</t>
  </si>
  <si>
    <t>Trout and Pollock Odor</t>
  </si>
  <si>
    <t>$150 Draft Champions Express Mar 27 7:00 pm Lg.4039</t>
  </si>
  <si>
    <t>Purple Sam</t>
  </si>
  <si>
    <t>Lake Mead</t>
  </si>
  <si>
    <t>JUDGEment Day Is HERE</t>
  </si>
  <si>
    <t>We're Screwed</t>
  </si>
  <si>
    <t>Team McBride</t>
  </si>
  <si>
    <t>Canton Sluggers</t>
  </si>
  <si>
    <t>Team 5011</t>
  </si>
  <si>
    <t>Smakin Pitches</t>
  </si>
  <si>
    <t>Lewisville Sluggers</t>
  </si>
  <si>
    <t>My Bucholz is on Fiers, it Billy Burns!</t>
  </si>
  <si>
    <t>Dorset Dropouts</t>
  </si>
  <si>
    <t>Team DMD</t>
  </si>
  <si>
    <t>Royal Donkeys</t>
  </si>
  <si>
    <t>TrumpForPresident!</t>
  </si>
  <si>
    <t>$150 Draft Champions Express Mar 28 7:00 pm Lg.4063</t>
  </si>
  <si>
    <t>Four Horsemen</t>
  </si>
  <si>
    <t>Doc Martens</t>
  </si>
  <si>
    <t>IT Nerd</t>
  </si>
  <si>
    <t>Team Anderson</t>
  </si>
  <si>
    <t>Unknown Unknowns</t>
  </si>
  <si>
    <t>WK Ultra</t>
  </si>
  <si>
    <t>Buster's Machado Posey</t>
  </si>
  <si>
    <t>Langhorne Keggers</t>
  </si>
  <si>
    <t>Flying Squirrels</t>
  </si>
  <si>
    <t>ClubLevelBetting.com</t>
  </si>
  <si>
    <t>Punkin' Crawdash</t>
  </si>
  <si>
    <t>Jung Ho's Kang</t>
  </si>
  <si>
    <t>The Mighty Bombjacks</t>
  </si>
  <si>
    <t>$150 Draft Champions Express Mar 29 8:00 pm Lg.3923</t>
  </si>
  <si>
    <t>Team Labradors</t>
  </si>
  <si>
    <t>Kipnis Everdeen</t>
  </si>
  <si>
    <t>Fast Champ</t>
  </si>
  <si>
    <t>Zio Francesco</t>
  </si>
  <si>
    <t>Cigar Puffer</t>
  </si>
  <si>
    <t>As Good as it Goetz</t>
  </si>
  <si>
    <t>Non-Trivial Zeros</t>
  </si>
  <si>
    <t>PsychOs DC2</t>
  </si>
  <si>
    <t>Team Krajanowski</t>
  </si>
  <si>
    <t>Howie Wallbangers</t>
  </si>
  <si>
    <t>KyCat</t>
  </si>
  <si>
    <t>JERRY BULLS</t>
  </si>
  <si>
    <t>Profloop5</t>
  </si>
  <si>
    <t>$150 Draft Champions Express Mar 29 8:00 pm Lg.4117</t>
  </si>
  <si>
    <t>Team boldger</t>
  </si>
  <si>
    <t>Big Red</t>
  </si>
  <si>
    <t>Infinity Management</t>
  </si>
  <si>
    <t>Kan't Hit the Kurve</t>
  </si>
  <si>
    <t>Springfield Hurricanes</t>
  </si>
  <si>
    <t>Team Revet</t>
  </si>
  <si>
    <t>Virginia is for Lovers</t>
  </si>
  <si>
    <t>Joe Buck Yourself</t>
  </si>
  <si>
    <t>Panik! At the Rizzo</t>
  </si>
  <si>
    <t>Stuffed Pork Chops</t>
  </si>
  <si>
    <t>Hammerin Hank</t>
  </si>
  <si>
    <t>Detroit Stars</t>
  </si>
  <si>
    <t>$150 Draft Champions Express Mar 30 8:00 pm Lg.4076</t>
  </si>
  <si>
    <t>Team Funke</t>
  </si>
  <si>
    <t>Adam Ant</t>
  </si>
  <si>
    <t>Semi-Vottomatic Weapons</t>
  </si>
  <si>
    <t>Smooth Operators</t>
  </si>
  <si>
    <t>Team CARAVELLA</t>
  </si>
  <si>
    <t>Dirty Cheetahs</t>
  </si>
  <si>
    <t>Finast</t>
  </si>
  <si>
    <t>kotex army</t>
  </si>
  <si>
    <t>Kramerica</t>
  </si>
  <si>
    <t>Latitude 31</t>
  </si>
  <si>
    <t>Coach Esser</t>
  </si>
  <si>
    <t>FAST DC1</t>
  </si>
  <si>
    <t>Team O'BRIEN</t>
  </si>
  <si>
    <t>$150 Draft Champions Express Mar 31 8:00 pm Lg.4131</t>
  </si>
  <si>
    <t>Team Raney</t>
  </si>
  <si>
    <t>New World Order</t>
  </si>
  <si>
    <t>Tsunami's Waivers</t>
  </si>
  <si>
    <t>Team Murphy</t>
  </si>
  <si>
    <t>Just Jones</t>
  </si>
  <si>
    <t>Team jones</t>
  </si>
  <si>
    <t>Team Franza</t>
  </si>
  <si>
    <t>BDawg 16 Express</t>
  </si>
  <si>
    <t>Alto Queso</t>
  </si>
  <si>
    <t>Red Beer L&amp;C</t>
  </si>
  <si>
    <t>Oregon Stumpman</t>
  </si>
  <si>
    <t>Team Mchugh</t>
  </si>
  <si>
    <t>Cedar Hills Socials</t>
  </si>
  <si>
    <t>$150 Draft Champions Feb 01 1:00 pm Lg.3642</t>
  </si>
  <si>
    <t>Windmills</t>
  </si>
  <si>
    <t>Anna's Avengers</t>
  </si>
  <si>
    <t>Pyrolitic Decomposition 9</t>
  </si>
  <si>
    <t>Bat Flips Rule</t>
  </si>
  <si>
    <t>Stanton's Familia</t>
  </si>
  <si>
    <t>Sophomore Spring Squatters</t>
  </si>
  <si>
    <t>Down and out!</t>
  </si>
  <si>
    <t>Starfishmn 0201</t>
  </si>
  <si>
    <t>Cripple Creek</t>
  </si>
  <si>
    <t>Ultimate Warrior</t>
  </si>
  <si>
    <t>Team Daughtry</t>
  </si>
  <si>
    <t>$150 Draft Champions Feb 02 1:00 pm Lg.3647</t>
  </si>
  <si>
    <t>Ithaca Bombers</t>
  </si>
  <si>
    <t>Saveless in Seattle</t>
  </si>
  <si>
    <t>ShowtimeDC63</t>
  </si>
  <si>
    <t>Team Lucas</t>
  </si>
  <si>
    <t>Rollie's Stache</t>
  </si>
  <si>
    <t>Leading Vogt Getter</t>
  </si>
  <si>
    <t>Thebeau 5</t>
  </si>
  <si>
    <t>zima.......</t>
  </si>
  <si>
    <t>Chimi-F'ing-Changas</t>
  </si>
  <si>
    <t>Sultans of Swat 3</t>
  </si>
  <si>
    <t>Hershel's Walkers</t>
  </si>
  <si>
    <t>sLim picKens</t>
  </si>
  <si>
    <t>Team Levy</t>
  </si>
  <si>
    <t>$150 Draft Champions Feb 02 1:00 pm Lg.3648</t>
  </si>
  <si>
    <t>Redd Nation</t>
  </si>
  <si>
    <t>Sun Spartacus the Hun Tzu</t>
  </si>
  <si>
    <t>Sons of Hamilton</t>
  </si>
  <si>
    <t>Howlin' Wolf</t>
  </si>
  <si>
    <t>Murder He Roto Slow</t>
  </si>
  <si>
    <t>Hootie Hoo</t>
  </si>
  <si>
    <t>LUNKERS SD2</t>
  </si>
  <si>
    <t>B-Team</t>
  </si>
  <si>
    <t>Long Way to the Top If You Wanna Rock</t>
  </si>
  <si>
    <t>HangerBangers</t>
  </si>
  <si>
    <t>The Billygoat Instigators</t>
  </si>
  <si>
    <t>Team mitseff</t>
  </si>
  <si>
    <t>Talons</t>
  </si>
  <si>
    <t>$150 Draft Champions Feb 03 1:00 pm Lg.3651</t>
  </si>
  <si>
    <t>brownsound</t>
  </si>
  <si>
    <t>Thebeau 6</t>
  </si>
  <si>
    <t>Team Robot</t>
  </si>
  <si>
    <t>Pyrolitic Decomposition 10</t>
  </si>
  <si>
    <t>Toledo Mud Hens</t>
  </si>
  <si>
    <t>Harmon Killebrew</t>
  </si>
  <si>
    <t>High Society</t>
  </si>
  <si>
    <t>Eskimo Thunder</t>
  </si>
  <si>
    <t>SmellNiceWithBartoloColon</t>
  </si>
  <si>
    <t>u, Enoesque</t>
  </si>
  <si>
    <t>$150 Draft Champions Feb 04 1:00 pm Lg.3653</t>
  </si>
  <si>
    <t>Stalking Butlers</t>
  </si>
  <si>
    <t>Team McLain</t>
  </si>
  <si>
    <t>DAYTON RAIDERS</t>
  </si>
  <si>
    <t>MVPunisher</t>
  </si>
  <si>
    <t>G squared &lt;Feb&gt;</t>
  </si>
  <si>
    <t>Team Boyd 2</t>
  </si>
  <si>
    <t>The Todd Father</t>
  </si>
  <si>
    <t>BOSTON CUBS</t>
  </si>
  <si>
    <t>ZZzZzZz</t>
  </si>
  <si>
    <t>$150 Draft Champions Feb 05 1:00 pm Lg.3654</t>
  </si>
  <si>
    <t>Hickory High Huskers</t>
  </si>
  <si>
    <t>TheFanAddict</t>
  </si>
  <si>
    <t>papa's 9</t>
  </si>
  <si>
    <t>Wayne Tolleson</t>
  </si>
  <si>
    <t>Team Eliason 1</t>
  </si>
  <si>
    <t>FORGIVING STEVE BARTMAN</t>
  </si>
  <si>
    <t>Rizzotos, capeesh?</t>
  </si>
  <si>
    <t>Team Bradford</t>
  </si>
  <si>
    <t>Noodler Fun Monkey1</t>
  </si>
  <si>
    <t>Hammerhead Yaks 2.0</t>
  </si>
  <si>
    <t>Surrender Dorothy! (5)</t>
  </si>
  <si>
    <t>Wango Tango</t>
  </si>
  <si>
    <t>$150 Draft Champions Feb 05 1:00 pm Lg.3656</t>
  </si>
  <si>
    <t>Team Forgach</t>
  </si>
  <si>
    <t>Team Trojak</t>
  </si>
  <si>
    <t>Exspin</t>
  </si>
  <si>
    <t>STL Cards 23</t>
  </si>
  <si>
    <t>Team To Be Named Later</t>
  </si>
  <si>
    <t>Dominance &amp; Submission III</t>
  </si>
  <si>
    <t>SpinningSeams10</t>
  </si>
  <si>
    <t>$150 Draft Champions Feb 06 1:00 pm Lg.3658</t>
  </si>
  <si>
    <t>Long Beach Bums</t>
  </si>
  <si>
    <t>Thefanaddict &amp; Joe</t>
  </si>
  <si>
    <t>The Somnambulants</t>
  </si>
  <si>
    <t>Bartolo Colon's FitBit 3</t>
  </si>
  <si>
    <t>Golden Shower</t>
  </si>
  <si>
    <t>Jonny Parlay's</t>
  </si>
  <si>
    <t>House by Side of the Road</t>
  </si>
  <si>
    <t>Team Nichols</t>
  </si>
  <si>
    <t>Peculiar Features</t>
  </si>
  <si>
    <t>$150 Draft Champions Feb 06 1:00 pm Lg.3665</t>
  </si>
  <si>
    <t>What Was I Thinking</t>
  </si>
  <si>
    <t>TP for my Bung-ho</t>
  </si>
  <si>
    <t>Goblins Kill</t>
  </si>
  <si>
    <t>Team Camp</t>
  </si>
  <si>
    <t>Side Baby</t>
  </si>
  <si>
    <t>Shake and Bake</t>
  </si>
  <si>
    <t>N. Correan Nukes</t>
  </si>
  <si>
    <t>Beasts of da Bay</t>
  </si>
  <si>
    <t>Team Winhold</t>
  </si>
  <si>
    <t>$150 Draft Champions Feb 07 1:00 pm Lg.3668</t>
  </si>
  <si>
    <t>Dirka Dirka Dinger</t>
  </si>
  <si>
    <t>Ithaca Bombers II</t>
  </si>
  <si>
    <t>Black Star Don</t>
  </si>
  <si>
    <t>Tom Selleck's Moustache</t>
  </si>
  <si>
    <t>Dead Red</t>
  </si>
  <si>
    <t>Team Langenderfer</t>
  </si>
  <si>
    <t>Mustard Tigers</t>
  </si>
  <si>
    <t>Team LeValley 5</t>
  </si>
  <si>
    <t>SLAAAYER</t>
  </si>
  <si>
    <t>Down to the wire</t>
  </si>
  <si>
    <t>Rowsdower</t>
  </si>
  <si>
    <t>Hubert Sumlin</t>
  </si>
  <si>
    <t>Sasquatch</t>
  </si>
  <si>
    <t>Dynamic Duo</t>
  </si>
  <si>
    <t>$150 Draft Champions Feb 08 1:00 pm Lg.3669</t>
  </si>
  <si>
    <t>team osborne</t>
  </si>
  <si>
    <t>Filthy Nasty and Verly</t>
  </si>
  <si>
    <t>Maeda in America</t>
  </si>
  <si>
    <t>Team MCHUGH</t>
  </si>
  <si>
    <t>Inspector BABIP 101</t>
  </si>
  <si>
    <t>THE TRIBE*</t>
  </si>
  <si>
    <t>Kissing Bandits</t>
  </si>
  <si>
    <t>CourageousNordicWarrior22</t>
  </si>
  <si>
    <t>Team Chaloux</t>
  </si>
  <si>
    <t>StoolPigeon</t>
  </si>
  <si>
    <t>Todd Packer</t>
  </si>
  <si>
    <t>Magic Jacks</t>
  </si>
  <si>
    <t>$150 Draft Champions Feb 08 1:00 pm Lg.3671</t>
  </si>
  <si>
    <t>Bavaro DC 2</t>
  </si>
  <si>
    <t>Junior Wells</t>
  </si>
  <si>
    <t>Team palazzo</t>
  </si>
  <si>
    <t>Forever Draft 4</t>
  </si>
  <si>
    <t>Truckers Inc</t>
  </si>
  <si>
    <t>D'Amico Fan Club</t>
  </si>
  <si>
    <t>Chico Lind's Hermanos - DC 73</t>
  </si>
  <si>
    <t>sLim picKens1</t>
  </si>
  <si>
    <t>Team Madsen</t>
  </si>
  <si>
    <t>BADLANDERS</t>
  </si>
  <si>
    <t>Bambino's Guacamole</t>
  </si>
  <si>
    <t>$150 Draft Champions Feb 09 1:00 pm Lg.3672</t>
  </si>
  <si>
    <t>Abo's Wabos</t>
  </si>
  <si>
    <t>javacup</t>
  </si>
  <si>
    <t>Dayton Raiders II</t>
  </si>
  <si>
    <t>Howard's Homers</t>
  </si>
  <si>
    <t>All Braun No Brains</t>
  </si>
  <si>
    <t>This Dingo Ate Your Baby</t>
  </si>
  <si>
    <t>THE BOMB SQUAD</t>
  </si>
  <si>
    <t>Hickory Hurricanes</t>
  </si>
  <si>
    <t>When Puigs Fly</t>
  </si>
  <si>
    <t>Cary Boogie Nights</t>
  </si>
  <si>
    <t>Team Dorrian</t>
  </si>
  <si>
    <t>$150 Draft Champions Feb 09 1:00 pm Lg.3675</t>
  </si>
  <si>
    <t>Jack and Jordan</t>
  </si>
  <si>
    <t>Team Cook</t>
  </si>
  <si>
    <t>Ithaca Bombers III</t>
  </si>
  <si>
    <t>deadmoneyF</t>
  </si>
  <si>
    <t>Team Keene</t>
  </si>
  <si>
    <t>BrownBear BrownBear</t>
  </si>
  <si>
    <t>7-Line</t>
  </si>
  <si>
    <t>No Glove, No Love</t>
  </si>
  <si>
    <t>Lollygaggers DC1</t>
  </si>
  <si>
    <t>Texas Leaguers</t>
  </si>
  <si>
    <t>$150 Draft Champions Feb 10 1:00 pm Lg.3678</t>
  </si>
  <si>
    <t>Jaguar 2</t>
  </si>
  <si>
    <t>Fear the Peak</t>
  </si>
  <si>
    <t>Skydogs</t>
  </si>
  <si>
    <t>Chalupa Batman 5</t>
  </si>
  <si>
    <t>uski4</t>
  </si>
  <si>
    <t>Rolling Thunder 13</t>
  </si>
  <si>
    <t>Team Wells</t>
  </si>
  <si>
    <t>The Rizard of Oz</t>
  </si>
  <si>
    <t>King Of The Hill</t>
  </si>
  <si>
    <t>CB &amp; Tay</t>
  </si>
  <si>
    <t>Junkball express</t>
  </si>
  <si>
    <t>The Good, The Bad, and The Ugly</t>
  </si>
  <si>
    <t>$150 Draft Champions Feb 11 1:00 pm Lg.3679</t>
  </si>
  <si>
    <t>Whistler Hides $ From Sue</t>
  </si>
  <si>
    <t>Get The Bag</t>
  </si>
  <si>
    <t>The Incredibles ll</t>
  </si>
  <si>
    <t>Team Haberman</t>
  </si>
  <si>
    <t>Croips Giants</t>
  </si>
  <si>
    <t>Suicide Squeeze</t>
  </si>
  <si>
    <t>$150 Draft Champions Feb 11 1:00 pm Lg.3684</t>
  </si>
  <si>
    <t>Kiss My El Chapo 2</t>
  </si>
  <si>
    <t>Team Poulin</t>
  </si>
  <si>
    <t>Stack Attack</t>
  </si>
  <si>
    <t>Reverse Cowgill 0211</t>
  </si>
  <si>
    <t>Rainmakers XXI</t>
  </si>
  <si>
    <t>DoubleEagles</t>
  </si>
  <si>
    <t>Some People Have Real Problems</t>
  </si>
  <si>
    <t>Pyrolitic Decomposition 11</t>
  </si>
  <si>
    <t>Hurry Pick Faster!!</t>
  </si>
  <si>
    <t>$150 Draft Champions Feb 12 1:00 pm Lg.3685</t>
  </si>
  <si>
    <t>J-Roc's CarWash</t>
  </si>
  <si>
    <t>O Town DC 2</t>
  </si>
  <si>
    <t>Guiness Stout</t>
  </si>
  <si>
    <t>Bottom Feeders</t>
  </si>
  <si>
    <t>El Scorchos</t>
  </si>
  <si>
    <t>the Bunt Sharts!</t>
  </si>
  <si>
    <t>$150 Draft Champions Feb 12 1:00 pm Lg.3688</t>
  </si>
  <si>
    <t>Maddon Gnomes 3</t>
  </si>
  <si>
    <t>Papi for President</t>
  </si>
  <si>
    <t>ROYAL BLUE</t>
  </si>
  <si>
    <t>Da Bums</t>
  </si>
  <si>
    <t>Team passalacqua</t>
  </si>
  <si>
    <t>Peculiar People</t>
  </si>
  <si>
    <t>OKMOTS 1</t>
  </si>
  <si>
    <t>Just Pick!!!</t>
  </si>
  <si>
    <t>Team Rockwell</t>
  </si>
  <si>
    <t>$150 Draft Champions Feb 13 1:00 pm Lg.3689</t>
  </si>
  <si>
    <t>New York's Finest</t>
  </si>
  <si>
    <t>0.9 Bar</t>
  </si>
  <si>
    <t>Team Yadlosky</t>
  </si>
  <si>
    <t>The Killchain</t>
  </si>
  <si>
    <t>smackers VI</t>
  </si>
  <si>
    <t>Buddy Guy</t>
  </si>
  <si>
    <t>2 - The Hazel Charlies Slo</t>
  </si>
  <si>
    <t>Harmon Clayton Killebrew</t>
  </si>
  <si>
    <t>Fister - I Hardly Know Her!</t>
  </si>
  <si>
    <t>Team Wickham</t>
  </si>
  <si>
    <t>$150 Draft Champions Feb 13 1:00 pm Lg.3693</t>
  </si>
  <si>
    <t>Auburn Plainsman II</t>
  </si>
  <si>
    <t>Korean Power</t>
  </si>
  <si>
    <t>Drip Drop</t>
  </si>
  <si>
    <t>The Price is Wrong, Bob</t>
  </si>
  <si>
    <t>Evil Empire II</t>
  </si>
  <si>
    <t>Upper Deck</t>
  </si>
  <si>
    <t>Team Salemme</t>
  </si>
  <si>
    <t>Just Chillin'</t>
  </si>
  <si>
    <t>Battlin' the Bottle</t>
  </si>
  <si>
    <t>El Severino</t>
  </si>
  <si>
    <t>$150 Draft Champions Feb 13 1:00 pm Lg.3697</t>
  </si>
  <si>
    <t>The Baseball Tavern</t>
  </si>
  <si>
    <t>Pine Tar Bats</t>
  </si>
  <si>
    <t>The Shelby Sensation</t>
  </si>
  <si>
    <t>Charger Bar Six</t>
  </si>
  <si>
    <t>SLAAAYER 2</t>
  </si>
  <si>
    <t>The BALCO Brigade</t>
  </si>
  <si>
    <t>The Full Eight Hours</t>
  </si>
  <si>
    <t>J money clutch putts</t>
  </si>
  <si>
    <t>ZZZZZZZZ</t>
  </si>
  <si>
    <t>Penny Blossoms</t>
  </si>
  <si>
    <t>$150 Draft Champions Feb 14 1:00 pm Lg.3699</t>
  </si>
  <si>
    <t>Team Larrick</t>
  </si>
  <si>
    <t>GoldiLocks</t>
  </si>
  <si>
    <t>Fo Rizzo</t>
  </si>
  <si>
    <t>Magic Man</t>
  </si>
  <si>
    <t>Team Neidecker</t>
  </si>
  <si>
    <t>Team Galleher</t>
  </si>
  <si>
    <t>Marte Partay</t>
  </si>
  <si>
    <t>Steinbrenner's Boys</t>
  </si>
  <si>
    <t>50 Shades of Sonny Gray</t>
  </si>
  <si>
    <t>Gose Buster</t>
  </si>
  <si>
    <t>BATS OUT OF HELL</t>
  </si>
  <si>
    <t>Kersh EE JUp</t>
  </si>
  <si>
    <t>$150 Draft Champions Feb 14 1:00 pm Lg.3702</t>
  </si>
  <si>
    <t>Springfield Isotopes</t>
  </si>
  <si>
    <t>Team Trznadel</t>
  </si>
  <si>
    <t>One Hitter's</t>
  </si>
  <si>
    <t>Damage Inc.</t>
  </si>
  <si>
    <t>sLim picKens2</t>
  </si>
  <si>
    <t>Who Cares</t>
  </si>
  <si>
    <t>420 Smokers</t>
  </si>
  <si>
    <t>Paint it Black</t>
  </si>
  <si>
    <t>$150 Draft Champions Feb 15 1:00 pm Lg.3704</t>
  </si>
  <si>
    <t>Lower Deckers DC3</t>
  </si>
  <si>
    <t>Team Robbins</t>
  </si>
  <si>
    <t>Cremators</t>
  </si>
  <si>
    <t>Boyer Brothers</t>
  </si>
  <si>
    <t>Da Bad Ass</t>
  </si>
  <si>
    <t>Pyrolitic Decomposition 12</t>
  </si>
  <si>
    <t>Team Cole</t>
  </si>
  <si>
    <t>Bourgeois &amp; Son</t>
  </si>
  <si>
    <t>$150 Draft Champions Feb 15 1:00 pm Lg.3705</t>
  </si>
  <si>
    <t>The Dad</t>
  </si>
  <si>
    <t>SpinningSeamsMia</t>
  </si>
  <si>
    <t>BK Mets Mia</t>
  </si>
  <si>
    <t>DYNAMIC DUO</t>
  </si>
  <si>
    <t>Madcow - DC7 Mia</t>
  </si>
  <si>
    <t>Dutch Mafia (DC3)</t>
  </si>
  <si>
    <t>BEAST</t>
  </si>
  <si>
    <t>$150 Draft Champions Feb 16 1:00 pm Lg.3708</t>
  </si>
  <si>
    <t>JAGUARS</t>
  </si>
  <si>
    <t>The Late Chargers</t>
  </si>
  <si>
    <t>BDTMJD</t>
  </si>
  <si>
    <t>Shark!</t>
  </si>
  <si>
    <t>La Flama Blanca</t>
  </si>
  <si>
    <t>Hot Ice</t>
  </si>
  <si>
    <t>Team Kulp</t>
  </si>
  <si>
    <t>Scalia's Demons</t>
  </si>
  <si>
    <t>Macon Whoopie</t>
  </si>
  <si>
    <t>22 jerks and a squirt.</t>
  </si>
  <si>
    <t>$150 Draft Champions Feb 16 1:00 pm Lg.3712</t>
  </si>
  <si>
    <t>Las Vegas Ratpack 3</t>
  </si>
  <si>
    <t>Matt Capps' Comeback</t>
  </si>
  <si>
    <t>Two Time</t>
  </si>
  <si>
    <t>Thebeau 7</t>
  </si>
  <si>
    <t>Pakes</t>
  </si>
  <si>
    <t>Team Chmielewski</t>
  </si>
  <si>
    <t>LazGaMaz</t>
  </si>
  <si>
    <t>Team Packowski</t>
  </si>
  <si>
    <t>Acouchi</t>
  </si>
  <si>
    <t>Coleridge Crushers</t>
  </si>
  <si>
    <t>Stros Fan</t>
  </si>
  <si>
    <t>Team Everhart</t>
  </si>
  <si>
    <t>Bocephus Mode</t>
  </si>
  <si>
    <t>$150 Draft Champions Feb 17 1:00 pm Lg.3715</t>
  </si>
  <si>
    <t>Let's Go Bucs</t>
  </si>
  <si>
    <t>Nipsey Russells' Phalanges</t>
  </si>
  <si>
    <t>Pig Lumber</t>
  </si>
  <si>
    <t>Inflatable Gammoners Dos</t>
  </si>
  <si>
    <t>Callawaykid</t>
  </si>
  <si>
    <t>Screamin' Ducks 3</t>
  </si>
  <si>
    <t>Power Nine</t>
  </si>
  <si>
    <t>Team Zinser</t>
  </si>
  <si>
    <t>Git up, Git out</t>
  </si>
  <si>
    <t>Chemrock</t>
  </si>
  <si>
    <t>zima........</t>
  </si>
  <si>
    <t>Stanton Island</t>
  </si>
  <si>
    <t>$150 Draft Champions Feb 17 1:00 pm Lg.3717</t>
  </si>
  <si>
    <t>Bolivar Shagnasty</t>
  </si>
  <si>
    <t>The Union Jacks DC1</t>
  </si>
  <si>
    <t>Hillbilly</t>
  </si>
  <si>
    <t>Team Dion</t>
  </si>
  <si>
    <t>STNCLD BUMS</t>
  </si>
  <si>
    <t>Jose its so</t>
  </si>
  <si>
    <t>Jack Keefe</t>
  </si>
  <si>
    <t>Pork Chop Express!!!</t>
  </si>
  <si>
    <t>Arbitrage Analysts</t>
  </si>
  <si>
    <t>WV PED Power 2</t>
  </si>
  <si>
    <t>Team Choi</t>
  </si>
  <si>
    <t>$150 Draft Champions Feb 17 1:00 pm Lg.3719</t>
  </si>
  <si>
    <t>Team Dragoo</t>
  </si>
  <si>
    <t>Oh Jenrry</t>
  </si>
  <si>
    <t>Blue Bell Kings</t>
  </si>
  <si>
    <t>Dewey Beatem &amp; Howe</t>
  </si>
  <si>
    <t>Wendell Boys</t>
  </si>
  <si>
    <t>Big Foot</t>
  </si>
  <si>
    <t>Vida's Four Blues</t>
  </si>
  <si>
    <t>Rizzo Fo' Shizzo</t>
  </si>
  <si>
    <t>Team JP4</t>
  </si>
  <si>
    <t>Krebs Cycle II</t>
  </si>
  <si>
    <t>$150 Draft Champions Feb 18 1:00 pm Lg.3722</t>
  </si>
  <si>
    <t>Rum Runner 3</t>
  </si>
  <si>
    <t>Pondjumpers</t>
  </si>
  <si>
    <t>Jrodimus Empire</t>
  </si>
  <si>
    <t>Live Chicken and Rum</t>
  </si>
  <si>
    <t>Trout Wars</t>
  </si>
  <si>
    <t>Jack and Jordan 2</t>
  </si>
  <si>
    <t>GST and Tally Ho</t>
  </si>
  <si>
    <t>Wellington Blacks</t>
  </si>
  <si>
    <t>Moz Boyz 15</t>
  </si>
  <si>
    <t>deadmoneyG</t>
  </si>
  <si>
    <t>$150 Draft Champions Feb 18 1:00 pm Lg.3726</t>
  </si>
  <si>
    <t>Polish Thunder</t>
  </si>
  <si>
    <t>Rotoscrubs</t>
  </si>
  <si>
    <t>The Gym Triplers</t>
  </si>
  <si>
    <t>Team Casey</t>
  </si>
  <si>
    <t>AA Yankees</t>
  </si>
  <si>
    <t>Doc in the box</t>
  </si>
  <si>
    <t>SumoManCrushYou</t>
  </si>
  <si>
    <t>FantasyBaseball2k</t>
  </si>
  <si>
    <t>Dingaling</t>
  </si>
  <si>
    <t>@SethDaSportsMan</t>
  </si>
  <si>
    <t>$150 Draft Champions Feb 19 1:00 pm Lg.3727</t>
  </si>
  <si>
    <t>Team Schnitker</t>
  </si>
  <si>
    <t>Rowdy Dowdys</t>
  </si>
  <si>
    <t>Team Pamperin</t>
  </si>
  <si>
    <t>The Force Awakens</t>
  </si>
  <si>
    <t>Team Belanger</t>
  </si>
  <si>
    <t>Team Eder</t>
  </si>
  <si>
    <t>Starfishmn 0219</t>
  </si>
  <si>
    <t>$150 Draft Champions Feb 19 1:00 pm Lg.3729</t>
  </si>
  <si>
    <t>Duffey Clevinger</t>
  </si>
  <si>
    <t>Captain Muller</t>
  </si>
  <si>
    <t>Jose Can You See?</t>
  </si>
  <si>
    <t>Vegas Legends</t>
  </si>
  <si>
    <t>Team Umizoomi</t>
  </si>
  <si>
    <t>TooFine</t>
  </si>
  <si>
    <t>Kiss My El Chapo 3</t>
  </si>
  <si>
    <t>Teddy Cruz</t>
  </si>
  <si>
    <t>Ace of Spades</t>
  </si>
  <si>
    <t>Team Grewelle</t>
  </si>
  <si>
    <t>$150 Draft Champions Feb 20 1:00 pm Lg.3732</t>
  </si>
  <si>
    <t>Black Watch</t>
  </si>
  <si>
    <t>Angelos Ashes</t>
  </si>
  <si>
    <t>Noodler Fun Monkey2</t>
  </si>
  <si>
    <t>Team Andris</t>
  </si>
  <si>
    <t>Pray for Mojo</t>
  </si>
  <si>
    <t>Team Dolven</t>
  </si>
  <si>
    <t>The Red Cross Team</t>
  </si>
  <si>
    <t>Hup Hup Hup</t>
  </si>
  <si>
    <t>The Claudell Washingtons</t>
  </si>
  <si>
    <t>$150 Draft Champions Feb 20 1:00 pm Lg.3736</t>
  </si>
  <si>
    <t>Damn Dirty Apes</t>
  </si>
  <si>
    <t>Big Bills Adventure</t>
  </si>
  <si>
    <t>Walking Deadpool</t>
  </si>
  <si>
    <t>ColedCuts</t>
  </si>
  <si>
    <t>Team Oswalt</t>
  </si>
  <si>
    <t>Maddon Gnomes 4</t>
  </si>
  <si>
    <t>JACOB High Rollers</t>
  </si>
  <si>
    <t>Team Horne</t>
  </si>
  <si>
    <t>Putsy Caballeros</t>
  </si>
  <si>
    <t>Magic Erasers</t>
  </si>
  <si>
    <t>NONAGRACE3</t>
  </si>
  <si>
    <t>$150 Draft Champions Feb 21 1:00 pm Lg.3739</t>
  </si>
  <si>
    <t>Winters Reign</t>
  </si>
  <si>
    <t>Fifty Shades of Frae</t>
  </si>
  <si>
    <t>Born on Third Base</t>
  </si>
  <si>
    <t>Expos</t>
  </si>
  <si>
    <t>Team Murillo</t>
  </si>
  <si>
    <t>The Polish Basement Dwellers</t>
  </si>
  <si>
    <t>Base of Operations</t>
  </si>
  <si>
    <t>Team Spray</t>
  </si>
  <si>
    <t>For Love of Your Money</t>
  </si>
  <si>
    <t>$150 Draft Champions Feb 21 1:00 pm Lg.3741</t>
  </si>
  <si>
    <t>traveling,swallowing,dramamine</t>
  </si>
  <si>
    <t>Charming Personality</t>
  </si>
  <si>
    <t>Forever Royal</t>
  </si>
  <si>
    <t>Side Baby Boy</t>
  </si>
  <si>
    <t>The Corner</t>
  </si>
  <si>
    <t>Chauvinst Puig</t>
  </si>
  <si>
    <t>Sons Of Beaches</t>
  </si>
  <si>
    <t>Time For The Long Bombs</t>
  </si>
  <si>
    <t>Expected Value</t>
  </si>
  <si>
    <t>$150 Draft Champions Feb 22 1:00 pm Lg.3744</t>
  </si>
  <si>
    <t>Los Canines</t>
  </si>
  <si>
    <t>Team Reynolds</t>
  </si>
  <si>
    <t>JColvin FantasyAlarm</t>
  </si>
  <si>
    <t>Team Clarke - 4</t>
  </si>
  <si>
    <t>Iron Lung</t>
  </si>
  <si>
    <t>Rum Runner 4</t>
  </si>
  <si>
    <t>Albert King</t>
  </si>
  <si>
    <t>Old School Players</t>
  </si>
  <si>
    <t>Wang Dang Doodle Gang</t>
  </si>
  <si>
    <t>Rally Killing HR</t>
  </si>
  <si>
    <t>Hyun-Jin Ryude</t>
  </si>
  <si>
    <t>What's That</t>
  </si>
  <si>
    <t>$150 Draft Champions Feb 22 1:00 pm Lg.3747</t>
  </si>
  <si>
    <t>The Wild Bunch</t>
  </si>
  <si>
    <t>Fantasy Phoenix II</t>
  </si>
  <si>
    <t>YITBOAT</t>
  </si>
  <si>
    <t>Bros B4 Hoes</t>
  </si>
  <si>
    <t>Team Barry</t>
  </si>
  <si>
    <t>Team Durham</t>
  </si>
  <si>
    <t>TonyC</t>
  </si>
  <si>
    <t>FALCONS</t>
  </si>
  <si>
    <t>Team Javenkoski</t>
  </si>
  <si>
    <t>Mastersball.com</t>
  </si>
  <si>
    <t>$150 Draft Champions Feb 23 1:00 pm Lg.3750</t>
  </si>
  <si>
    <t>Greenwave</t>
  </si>
  <si>
    <t>GimmieDat Dat</t>
  </si>
  <si>
    <t>Team Kirshblum</t>
  </si>
  <si>
    <t>P-n-C Report</t>
  </si>
  <si>
    <t>Cimmanom Toast</t>
  </si>
  <si>
    <t>Campbell Toe II</t>
  </si>
  <si>
    <t>Malibu Waves 2016 (15 tm)</t>
  </si>
  <si>
    <t>Reverse Cowgill 0223</t>
  </si>
  <si>
    <t>Team Hamon</t>
  </si>
  <si>
    <t>$150 Draft Champions Feb 23 1:00 pm Lg.3751</t>
  </si>
  <si>
    <t>Sam's Club</t>
  </si>
  <si>
    <t>Duda RIght Thing</t>
  </si>
  <si>
    <t>Beachbums</t>
  </si>
  <si>
    <t>Wade Boggs Style</t>
  </si>
  <si>
    <t>Pine Riders</t>
  </si>
  <si>
    <t>Traylor Dukes</t>
  </si>
  <si>
    <t>Big Bad Wolf</t>
  </si>
  <si>
    <t>Honey Nut Berrios</t>
  </si>
  <si>
    <t>$150 Draft Champions Feb 24 1:00 pm Lg.3753</t>
  </si>
  <si>
    <t>The Other Guys</t>
  </si>
  <si>
    <t>UMCanes</t>
  </si>
  <si>
    <t>Scott's Tots</t>
  </si>
  <si>
    <t>O Pack</t>
  </si>
  <si>
    <t>Corked Bat Smashers</t>
  </si>
  <si>
    <t>Vermont Reds</t>
  </si>
  <si>
    <t>Yard Clippings</t>
  </si>
  <si>
    <t>DC xxx</t>
  </si>
  <si>
    <t>Dudie Bugs</t>
  </si>
  <si>
    <t>Hemmy Wawas</t>
  </si>
  <si>
    <t>Little Caleb DC</t>
  </si>
  <si>
    <t>Stoke</t>
  </si>
  <si>
    <t>Team Simone</t>
  </si>
  <si>
    <t>Scratch That Itch</t>
  </si>
  <si>
    <t>$150 Draft Champions Feb 24 1:00 pm Lg.3754</t>
  </si>
  <si>
    <t>Baby Bull, Cha Cha</t>
  </si>
  <si>
    <t>4dakids</t>
  </si>
  <si>
    <t>Unplug the Technology</t>
  </si>
  <si>
    <t>$hit &amp; Run</t>
  </si>
  <si>
    <t>Makin Babies</t>
  </si>
  <si>
    <t>The Chosen Few</t>
  </si>
  <si>
    <t>Stick It Up UR Pujols</t>
  </si>
  <si>
    <t>Diamond Dogs</t>
  </si>
  <si>
    <t>Kitten in a top hat</t>
  </si>
  <si>
    <t>ADP All Stars</t>
  </si>
  <si>
    <t>B.O.F.</t>
  </si>
  <si>
    <t>3 of Paper 2 of Coin</t>
  </si>
  <si>
    <t>RickReedFanclub</t>
  </si>
  <si>
    <t>Team Bajer</t>
  </si>
  <si>
    <t>$150 Draft Champions Feb 24 1:00 pm Lg.3757</t>
  </si>
  <si>
    <t>Frank the Tank</t>
  </si>
  <si>
    <t>Team Moronese</t>
  </si>
  <si>
    <t>Party</t>
  </si>
  <si>
    <t>Team colvin</t>
  </si>
  <si>
    <t>Team Myers</t>
  </si>
  <si>
    <t>Bullwinkle's Meese</t>
  </si>
  <si>
    <t>Bronx Yankees (DC10)</t>
  </si>
  <si>
    <t>Sam's Club 2</t>
  </si>
  <si>
    <t>Team Garrison</t>
  </si>
  <si>
    <t>#WWRHD</t>
  </si>
  <si>
    <t>Boof Bonser</t>
  </si>
  <si>
    <t>Fink's All-Stars</t>
  </si>
  <si>
    <t>Big Mama Blues</t>
  </si>
  <si>
    <t>$150 Draft Champions Feb 25 1:00 pm Lg.3762</t>
  </si>
  <si>
    <t>Stupendous Man</t>
  </si>
  <si>
    <t>Thebeau 8</t>
  </si>
  <si>
    <t>The Grandy Man Can</t>
  </si>
  <si>
    <t>Lollygaggers DC3</t>
  </si>
  <si>
    <t>Abner Doubleplay</t>
  </si>
  <si>
    <t>Moz Boyz 16</t>
  </si>
  <si>
    <t>We Doolittle Betts</t>
  </si>
  <si>
    <t>Dunsmuir Pushers</t>
  </si>
  <si>
    <t>Young Guns</t>
  </si>
  <si>
    <t>Clever Team Name2</t>
  </si>
  <si>
    <t>1st to 3rd</t>
  </si>
  <si>
    <t>$150 Draft Champions Feb 25 1:00 pm Lg.3768</t>
  </si>
  <si>
    <t>World Powers</t>
  </si>
  <si>
    <t>Street Justice</t>
  </si>
  <si>
    <t>It's Clobberintime!</t>
  </si>
  <si>
    <t>Books</t>
  </si>
  <si>
    <t>GAS ATTACK!</t>
  </si>
  <si>
    <t>PRAGMATIC</t>
  </si>
  <si>
    <t>ChrisnLiv</t>
  </si>
  <si>
    <t>Charger Bar 7</t>
  </si>
  <si>
    <t>Yu Choo Dee</t>
  </si>
  <si>
    <t>Medlen with my Trout</t>
  </si>
  <si>
    <t>$150 Draft Champions Feb 26 1:00 pm Lg.3770</t>
  </si>
  <si>
    <t>Campy39</t>
  </si>
  <si>
    <t>Thebeau 9</t>
  </si>
  <si>
    <t>Aardvarks of Doom</t>
  </si>
  <si>
    <t>Old School Players-2</t>
  </si>
  <si>
    <t>Mad Bum All-Stars</t>
  </si>
  <si>
    <t>Sherm</t>
  </si>
  <si>
    <t>The Lester of Two Evils</t>
  </si>
  <si>
    <t>zima.........</t>
  </si>
  <si>
    <t>$150 Draft Champions Feb 26 1:00 pm Lg.3772</t>
  </si>
  <si>
    <t>Philadelphia Punishers</t>
  </si>
  <si>
    <t>Hinkie</t>
  </si>
  <si>
    <t>Donkey Teeth</t>
  </si>
  <si>
    <t>Buzzard Bob's</t>
  </si>
  <si>
    <t>Jack and Jordan 3</t>
  </si>
  <si>
    <t>Tons of Fun</t>
  </si>
  <si>
    <t>Skank Trance V</t>
  </si>
  <si>
    <t>Inspector Gadget</t>
  </si>
  <si>
    <t>Reuben Kinkaid fan club</t>
  </si>
  <si>
    <t>Dookie McGee v6 - $150</t>
  </si>
  <si>
    <t>The Evil Empire</t>
  </si>
  <si>
    <t>Roger That</t>
  </si>
  <si>
    <t>White Russians</t>
  </si>
  <si>
    <t>$150 Draft Champions Feb 27 1:00 pm Lg.3775</t>
  </si>
  <si>
    <t>Wallimooners</t>
  </si>
  <si>
    <t>Team Blasetti</t>
  </si>
  <si>
    <t>BALL &amp; CHAIN</t>
  </si>
  <si>
    <t>Kockoa Kong</t>
  </si>
  <si>
    <t>Richie Tenenbaum</t>
  </si>
  <si>
    <t>Cedar Saisons</t>
  </si>
  <si>
    <t>NOKOMIS REDSKINS</t>
  </si>
  <si>
    <t>BugEaters2</t>
  </si>
  <si>
    <t>Big Slick Outlaws</t>
  </si>
  <si>
    <t>2016 Champ</t>
  </si>
  <si>
    <t>Big Mac Attack DC</t>
  </si>
  <si>
    <t>$150 Draft Champions Feb 27 1:00 pm Lg.3777</t>
  </si>
  <si>
    <t>Parnelli98</t>
  </si>
  <si>
    <t>CoCoCrispies</t>
  </si>
  <si>
    <t>The Iron Duke</t>
  </si>
  <si>
    <t>D-Towners</t>
  </si>
  <si>
    <t>Did You Know, I Got Cano</t>
  </si>
  <si>
    <t>Funky Cold Molinas</t>
  </si>
  <si>
    <t>T &amp; Maz</t>
  </si>
  <si>
    <t>Mad Russians</t>
  </si>
  <si>
    <t>PANIK DC1</t>
  </si>
  <si>
    <t>King of kings 2016</t>
  </si>
  <si>
    <t>$150 Draft Champions Feb 27 1:00 pm Lg.3781</t>
  </si>
  <si>
    <t>Hitnrun</t>
  </si>
  <si>
    <t>Rabin Hood</t>
  </si>
  <si>
    <t>Columbus Lightning</t>
  </si>
  <si>
    <t>7-10 Splits</t>
  </si>
  <si>
    <t>$BALL</t>
  </si>
  <si>
    <t>Jagged Little Pill</t>
  </si>
  <si>
    <t>Planet Luvtron</t>
  </si>
  <si>
    <t>Team Ghio</t>
  </si>
  <si>
    <t>$150 Draft Champions Feb 28 1:00 pm Lg.3786</t>
  </si>
  <si>
    <t>Jeni Says</t>
  </si>
  <si>
    <t>Fightin Tordis</t>
  </si>
  <si>
    <t>Piscotty And Meatballs</t>
  </si>
  <si>
    <t>Team Farrugia</t>
  </si>
  <si>
    <t>Little Kitten Poop</t>
  </si>
  <si>
    <t>Funnies 3</t>
  </si>
  <si>
    <t>Lucy where Choo Goins?</t>
  </si>
  <si>
    <t>Tiger Mommy Chicken Daddy</t>
  </si>
  <si>
    <t>Comfortably Dumb 1</t>
  </si>
  <si>
    <t>High Voltage III</t>
  </si>
  <si>
    <t>$150 Draft Champions Feb 29 1:00 pm Lg.3793</t>
  </si>
  <si>
    <t>Lichtgeschwindigkeit!</t>
  </si>
  <si>
    <t>Nuisance1</t>
  </si>
  <si>
    <t>Remember the Tytans</t>
  </si>
  <si>
    <t>Orange and blue</t>
  </si>
  <si>
    <t>Road Warrior NFBC</t>
  </si>
  <si>
    <t>Mr Mayhem</t>
  </si>
  <si>
    <t>Team Pruchnik</t>
  </si>
  <si>
    <t>Team Lentz</t>
  </si>
  <si>
    <t>Team Shan</t>
  </si>
  <si>
    <t>MBC Champs</t>
  </si>
  <si>
    <t>Tobacco Road</t>
  </si>
  <si>
    <t>Emperors</t>
  </si>
  <si>
    <t>$150 Draft Champions Feb 29 1:00 pm Lg.3794</t>
  </si>
  <si>
    <t>One in a Million</t>
  </si>
  <si>
    <t>extra one</t>
  </si>
  <si>
    <t>Kulaski's Avengers</t>
  </si>
  <si>
    <t>Strikeouts 2</t>
  </si>
  <si>
    <t>Hakuna Machado</t>
  </si>
  <si>
    <t>The Elephant Man</t>
  </si>
  <si>
    <t>MILWAUKEE DC3</t>
  </si>
  <si>
    <t>Team Bell</t>
  </si>
  <si>
    <t>Sam's Club 3</t>
  </si>
  <si>
    <t>Kings of Swing</t>
  </si>
  <si>
    <t>Neptune</t>
  </si>
  <si>
    <t>Team Hodges</t>
  </si>
  <si>
    <t>$150 Draft Champions Feb 29 1:00 pm Lg.3800</t>
  </si>
  <si>
    <t>kirksmax</t>
  </si>
  <si>
    <t>JoDy CoNcREteR</t>
  </si>
  <si>
    <t>Team Floyd II</t>
  </si>
  <si>
    <t>West Side Child</t>
  </si>
  <si>
    <t>Magic Carpets</t>
  </si>
  <si>
    <t>Piss and Vinegar</t>
  </si>
  <si>
    <t>NDfan2</t>
  </si>
  <si>
    <t>Las Vegas Ratpack 4</t>
  </si>
  <si>
    <t>Fishsqueezer</t>
  </si>
  <si>
    <t>Revenge of Wally Backman</t>
  </si>
  <si>
    <t>DC Machine2</t>
  </si>
  <si>
    <t>$150 Draft Champions Feb 29 1:00 pm Lg.3802</t>
  </si>
  <si>
    <t>Team Girouard</t>
  </si>
  <si>
    <t>WARthless</t>
  </si>
  <si>
    <t>Team Drevojan</t>
  </si>
  <si>
    <t>Rake City</t>
  </si>
  <si>
    <t>SB Nation Royals Review</t>
  </si>
  <si>
    <t>Ashley Schaeffer</t>
  </si>
  <si>
    <t>The Wy's Guys</t>
  </si>
  <si>
    <t>Dominance &amp; Submission IV</t>
  </si>
  <si>
    <t>Team Savage</t>
  </si>
  <si>
    <t>EMERSON 4</t>
  </si>
  <si>
    <t>$150 Draft Champions Jan 01 1:00 pm Lg.3576</t>
  </si>
  <si>
    <t>Scout Team</t>
  </si>
  <si>
    <t>Riderboot 2 DC</t>
  </si>
  <si>
    <t>Charlotte Thunder</t>
  </si>
  <si>
    <t>Waiting For Next Year</t>
  </si>
  <si>
    <t>Capitol Knockers Rides Again</t>
  </si>
  <si>
    <t>Jim Rice DC22 150</t>
  </si>
  <si>
    <t>Ehrman The German DC76</t>
  </si>
  <si>
    <t>Palmetto Pebbles</t>
  </si>
  <si>
    <t>#CrazyDad</t>
  </si>
  <si>
    <t>Dookie McGee v4 - $150</t>
  </si>
  <si>
    <t>Defender's Password</t>
  </si>
  <si>
    <t>Pounders 150 V3</t>
  </si>
  <si>
    <t>CHICAGO CUBS</t>
  </si>
  <si>
    <t>$150 Draft Champions Jan 02 1:00 pm Lg.3577</t>
  </si>
  <si>
    <t>Feel the Bern</t>
  </si>
  <si>
    <t>Moz Boyz 11</t>
  </si>
  <si>
    <t>It all started with a...</t>
  </si>
  <si>
    <t>On Maui Time</t>
  </si>
  <si>
    <t>Team pappas</t>
  </si>
  <si>
    <t>Legends of Bank One Stadium</t>
  </si>
  <si>
    <t>Bartolo Colon's Fitbit</t>
  </si>
  <si>
    <t>BOSCH DC1</t>
  </si>
  <si>
    <t>ShowtimeDC23</t>
  </si>
  <si>
    <t>Team Crull</t>
  </si>
  <si>
    <t>Trips to Win</t>
  </si>
  <si>
    <t>$150 Draft Champions Jan 03 1:00 pm Lg.3578</t>
  </si>
  <si>
    <t>zima....</t>
  </si>
  <si>
    <t>DEAD PUPPIES DC1</t>
  </si>
  <si>
    <t>Human Papelbon Virus</t>
  </si>
  <si>
    <t>Chone Figgins</t>
  </si>
  <si>
    <t>Captain Crunch</t>
  </si>
  <si>
    <t>JD DC1</t>
  </si>
  <si>
    <t>Team JP1</t>
  </si>
  <si>
    <t>EA Sports 24</t>
  </si>
  <si>
    <t>Team Kent 1</t>
  </si>
  <si>
    <t>Dutch Mafia (DC1)</t>
  </si>
  <si>
    <t>RIP Lemmy!!!</t>
  </si>
  <si>
    <t>$150 Draft Champions Jan 04 1:00 pm Lg.3579</t>
  </si>
  <si>
    <t>Team Fonte</t>
  </si>
  <si>
    <t>Chifney Rush</t>
  </si>
  <si>
    <t>No Real Plan</t>
  </si>
  <si>
    <t>Good Guy Dolls</t>
  </si>
  <si>
    <t>SpinningSeams5</t>
  </si>
  <si>
    <t>Team Rogovin</t>
  </si>
  <si>
    <t>Nine and a half</t>
  </si>
  <si>
    <t>Tater Tots</t>
  </si>
  <si>
    <t>Multilevel</t>
  </si>
  <si>
    <t>Jaguar</t>
  </si>
  <si>
    <t>Sultans of Swat 2</t>
  </si>
  <si>
    <t>$150 Draft Champions Jan 05 1:00 pm Lg.3580</t>
  </si>
  <si>
    <t>Wade Boggs</t>
  </si>
  <si>
    <t>DC Dogo 2</t>
  </si>
  <si>
    <t>Griffey's Homerun Swing</t>
  </si>
  <si>
    <t>Chico Lind's Hermanos - DC 26</t>
  </si>
  <si>
    <t>484 Hitter</t>
  </si>
  <si>
    <t>Veni Vidi Vici</t>
  </si>
  <si>
    <t>Ehrman The German DC80</t>
  </si>
  <si>
    <t>Starfishmn 0105</t>
  </si>
  <si>
    <t>OSWALDO MOBRAY</t>
  </si>
  <si>
    <t>$150 Draft Champions Jan 05 1:00 pm Lg.3581</t>
  </si>
  <si>
    <t>Snuffaluffagus</t>
  </si>
  <si>
    <t>It's Not Happening I</t>
  </si>
  <si>
    <t>Wicked Sensation</t>
  </si>
  <si>
    <t>esh dc1</t>
  </si>
  <si>
    <t>Thebeau 1</t>
  </si>
  <si>
    <t>Team WhoopAss</t>
  </si>
  <si>
    <t>Major League Players</t>
  </si>
  <si>
    <t>It's Happening II</t>
  </si>
  <si>
    <t>MeatLohse</t>
  </si>
  <si>
    <t>$150 Draft Champions Jan 06 1:00 pm Lg.3582</t>
  </si>
  <si>
    <t>Chili and Onion Dogs</t>
  </si>
  <si>
    <t>Cleveland Dustmites</t>
  </si>
  <si>
    <t>Sloth Farmer</t>
  </si>
  <si>
    <t>Killed By Death</t>
  </si>
  <si>
    <t>Akitas</t>
  </si>
  <si>
    <t>SpinningSeams6</t>
  </si>
  <si>
    <t>Dogeeseseegod</t>
  </si>
  <si>
    <t>$150 Draft Champions Jan 07 1:00 pm Lg.3583</t>
  </si>
  <si>
    <t>The Price for Bryce</t>
  </si>
  <si>
    <t>Lincoln Lumberjacks</t>
  </si>
  <si>
    <t>Squawks</t>
  </si>
  <si>
    <t>3DC WAGGENER</t>
  </si>
  <si>
    <t>Agostina</t>
  </si>
  <si>
    <t>Captain Chaos</t>
  </si>
  <si>
    <t>Gray Boy Bailey</t>
  </si>
  <si>
    <t>Pine Tar Gang</t>
  </si>
  <si>
    <t>The District</t>
  </si>
  <si>
    <t>Mike Pagliarulo</t>
  </si>
  <si>
    <t>Team Winder</t>
  </si>
  <si>
    <t>1883 BOSTON BEANEATERS</t>
  </si>
  <si>
    <t>$150 Draft Champions Jan 07 1:00 pm Lg.3584</t>
  </si>
  <si>
    <t>Hey now</t>
  </si>
  <si>
    <t>Maddon Gnomes</t>
  </si>
  <si>
    <t>Altuve Abreu Keuchel</t>
  </si>
  <si>
    <t>EMERSON 5</t>
  </si>
  <si>
    <t>EBDB BnB Prime</t>
  </si>
  <si>
    <t>Starfishmn 0107</t>
  </si>
  <si>
    <t>Nice Picks for a Ghost</t>
  </si>
  <si>
    <t>Team Kent 2</t>
  </si>
  <si>
    <t>Heart-Shaped Box</t>
  </si>
  <si>
    <t>$150 Draft Champions Jan 08 1:00 pm Lg.3585</t>
  </si>
  <si>
    <t>ShowtimeDC31</t>
  </si>
  <si>
    <t>Fighting Italians</t>
  </si>
  <si>
    <t>maxamillions</t>
  </si>
  <si>
    <t>Team LeValley 3</t>
  </si>
  <si>
    <t>Hard Hat &amp; Lunchpale '16</t>
  </si>
  <si>
    <t>Dutch Mafia (DC2)</t>
  </si>
  <si>
    <t>Bobs Big Boys</t>
  </si>
  <si>
    <t>Reservoir Dogs</t>
  </si>
  <si>
    <t>$150 Draft Champions Jan 09 1:00 pm Lg.3587</t>
  </si>
  <si>
    <t>Thebeau 2</t>
  </si>
  <si>
    <t>Dear Mr. Fantasy</t>
  </si>
  <si>
    <t>EMERSON 6</t>
  </si>
  <si>
    <t>Tuco's Grill</t>
  </si>
  <si>
    <t>Bandoleros</t>
  </si>
  <si>
    <t>Steve Sax</t>
  </si>
  <si>
    <t>NoParticularPlace2Go</t>
  </si>
  <si>
    <t>Dead Money</t>
  </si>
  <si>
    <t>Starfishmn 0109</t>
  </si>
  <si>
    <t>Cowtippers</t>
  </si>
  <si>
    <t>4DC WAGGENER</t>
  </si>
  <si>
    <t>Team Spirit</t>
  </si>
  <si>
    <t>$150 Draft Champions Jan 10 1:00 pm Lg.3588</t>
  </si>
  <si>
    <t>War Boys</t>
  </si>
  <si>
    <t>Bleacher Bums Dos</t>
  </si>
  <si>
    <t>El Guapos</t>
  </si>
  <si>
    <t>Ryan's Troutfish Squad</t>
  </si>
  <si>
    <t>Kiss of Death</t>
  </si>
  <si>
    <t>Wahoos</t>
  </si>
  <si>
    <t>The Sun</t>
  </si>
  <si>
    <t>Tenderdumps</t>
  </si>
  <si>
    <t>Chalupa Batman 2</t>
  </si>
  <si>
    <t>Just Sano</t>
  </si>
  <si>
    <t>Belmont Blizzard</t>
  </si>
  <si>
    <t>Thebeau 3</t>
  </si>
  <si>
    <t>$150 Draft Champions Jan 13 1:00 pm Lg.3589</t>
  </si>
  <si>
    <t>Phileas Phreakshow</t>
  </si>
  <si>
    <t>*IRON HORSE*</t>
  </si>
  <si>
    <t>The Brothers Kip</t>
  </si>
  <si>
    <t>Noc-A-Homas</t>
  </si>
  <si>
    <t>The Donald Sons</t>
  </si>
  <si>
    <t>First N Last</t>
  </si>
  <si>
    <t>Cedar Hills Saisons</t>
  </si>
  <si>
    <t>Starfishmn 0113</t>
  </si>
  <si>
    <t>Dominance &amp; Submission II</t>
  </si>
  <si>
    <t>Piggy Stardust</t>
  </si>
  <si>
    <t>Come On Now</t>
  </si>
  <si>
    <t>$150 Draft Champions Jan 13 1:00 pm Lg.3592</t>
  </si>
  <si>
    <t>Old &amp; In The Way</t>
  </si>
  <si>
    <t>Swinging Centaurs</t>
  </si>
  <si>
    <t>SpinningSeams7</t>
  </si>
  <si>
    <t>The Palazzo</t>
  </si>
  <si>
    <t>CREW DC1</t>
  </si>
  <si>
    <t>Craig 3hlo</t>
  </si>
  <si>
    <t>Hitchcock Hangovers</t>
  </si>
  <si>
    <t>DEAD PUPPIES DC2</t>
  </si>
  <si>
    <t>Las Vegas Ratpack</t>
  </si>
  <si>
    <t>Army of Darkness</t>
  </si>
  <si>
    <t>Ernie's Bankers</t>
  </si>
  <si>
    <t>Inspector BABIP</t>
  </si>
  <si>
    <t>$150 Draft Champions Jan 15 1:00 pm Lg.3594</t>
  </si>
  <si>
    <t>Charger Bar 3</t>
  </si>
  <si>
    <t>Powerball Jackpot</t>
  </si>
  <si>
    <t>Ehrman The German DC94</t>
  </si>
  <si>
    <t>Big Sloppy</t>
  </si>
  <si>
    <t>Starfishmn 0115</t>
  </si>
  <si>
    <t>Profloop2</t>
  </si>
  <si>
    <t>Smoak n Friers</t>
  </si>
  <si>
    <t>Jobu's Heroes #1</t>
  </si>
  <si>
    <t>4 Aces and a 2</t>
  </si>
  <si>
    <t>$150 Draft Champions Jan 16 1:00 pm Lg.3596</t>
  </si>
  <si>
    <t>RedneckBaseballClub</t>
  </si>
  <si>
    <t>RD3ECM</t>
  </si>
  <si>
    <t>Pounders 150 V4</t>
  </si>
  <si>
    <t>Gourrielas Warfare</t>
  </si>
  <si>
    <t>G-squared (Jan)</t>
  </si>
  <si>
    <t>Team JP2</t>
  </si>
  <si>
    <t>Put it in her Pujols</t>
  </si>
  <si>
    <t>Repeat Offenders</t>
  </si>
  <si>
    <t>BIG INDIANS</t>
  </si>
  <si>
    <t>Three Dogs</t>
  </si>
  <si>
    <t>MoleMercy</t>
  </si>
  <si>
    <t>$150 Draft Champions Jan 17 1:00 pm Lg.3597</t>
  </si>
  <si>
    <t>Fido's Bowl</t>
  </si>
  <si>
    <t>Team Walsh</t>
  </si>
  <si>
    <t>BALL FOUR</t>
  </si>
  <si>
    <t>High Voltage II</t>
  </si>
  <si>
    <t>Bone Collector</t>
  </si>
  <si>
    <t>Premie</t>
  </si>
  <si>
    <t>Cuban Baserunning</t>
  </si>
  <si>
    <t>Jobu's Heroes #2</t>
  </si>
  <si>
    <t>Der'Weiter'schnitzel</t>
  </si>
  <si>
    <t>$150 Draft Champions Jan 18 1:00 pm Lg.3598</t>
  </si>
  <si>
    <t>You Know What I Mean</t>
  </si>
  <si>
    <t>Bartolo Colon's Fitbit 2</t>
  </si>
  <si>
    <t>Forever Draft 3</t>
  </si>
  <si>
    <t>Muscles Marinara</t>
  </si>
  <si>
    <t>No Mercy I</t>
  </si>
  <si>
    <t>Brotato Chip</t>
  </si>
  <si>
    <t>RAIN DELAY</t>
  </si>
  <si>
    <t>The Powers of Painwright</t>
  </si>
  <si>
    <t>SpinningSeams8</t>
  </si>
  <si>
    <t>DC Dogo 3</t>
  </si>
  <si>
    <t>$150 Draft Champions Jan 19 1:00 pm Lg.3599</t>
  </si>
  <si>
    <t>Yangervis Clevinger</t>
  </si>
  <si>
    <t>We Are Familia</t>
  </si>
  <si>
    <t>Moz Boyz 12</t>
  </si>
  <si>
    <t>Strohs before Hoes</t>
  </si>
  <si>
    <t>Goldschmidter</t>
  </si>
  <si>
    <t>Profloop3</t>
  </si>
  <si>
    <t>zima.....</t>
  </si>
  <si>
    <t>The Hitter Formerly Known as Mike</t>
  </si>
  <si>
    <t>$150 Draft Champions Jan 19 1:00 pm Lg.3600</t>
  </si>
  <si>
    <t>Aubrey Huff's Comeback</t>
  </si>
  <si>
    <t>TROUTSTANDING</t>
  </si>
  <si>
    <t>The Bryce is Right</t>
  </si>
  <si>
    <t>Simultaneous</t>
  </si>
  <si>
    <t>Bingo Wings</t>
  </si>
  <si>
    <t>Team Berceau</t>
  </si>
  <si>
    <t>Bama 2</t>
  </si>
  <si>
    <t>Chico Lind's Hermanos - DC 42</t>
  </si>
  <si>
    <t>Bautista Bomb</t>
  </si>
  <si>
    <t>Team Bankus</t>
  </si>
  <si>
    <t>$150 Draft Champions Jan 20 1:00 pm Lg.3609</t>
  </si>
  <si>
    <t>Last Chance I</t>
  </si>
  <si>
    <t>ShowtimeDC43</t>
  </si>
  <si>
    <t>Kaotik Vapor 4</t>
  </si>
  <si>
    <t>Iron Pigs</t>
  </si>
  <si>
    <t>Tillie</t>
  </si>
  <si>
    <t>Bavaro DC 1</t>
  </si>
  <si>
    <t>Brock Strongo</t>
  </si>
  <si>
    <t>Debaser</t>
  </si>
  <si>
    <t>Scout Team V2</t>
  </si>
  <si>
    <t>Lower Deckers DC1</t>
  </si>
  <si>
    <t>Frontrunners</t>
  </si>
  <si>
    <t>War Boys 2</t>
  </si>
  <si>
    <t>$150 Draft Champions Jan 21 1:00 pm Lg.3611</t>
  </si>
  <si>
    <t>Palm Beach Bulldogs</t>
  </si>
  <si>
    <t>1000 Forms of Fear</t>
  </si>
  <si>
    <t>Alexander Mud Ducks</t>
  </si>
  <si>
    <t>JD DC2</t>
  </si>
  <si>
    <t>Team Kent 4</t>
  </si>
  <si>
    <t>Nonagrace1</t>
  </si>
  <si>
    <t>Kersh of the Pharaohs</t>
  </si>
  <si>
    <t>Japan Robins</t>
  </si>
  <si>
    <t>Team Platt</t>
  </si>
  <si>
    <t>$150 Draft Champions Jan 21 1:00 pm Lg.3613</t>
  </si>
  <si>
    <t>Charger Bar 4</t>
  </si>
  <si>
    <t>Knoblauch</t>
  </si>
  <si>
    <t>Ehrman The German DC13</t>
  </si>
  <si>
    <t>Just And Old Vet</t>
  </si>
  <si>
    <t>...Big Bang</t>
  </si>
  <si>
    <t>Harry Doyle All-Stars 3</t>
  </si>
  <si>
    <t>2 shots of vodka</t>
  </si>
  <si>
    <t>Lyin' Eyes</t>
  </si>
  <si>
    <t>Doggin it</t>
  </si>
  <si>
    <t>Ju-Ju's Juggernauts</t>
  </si>
  <si>
    <t>$150 Draft Champions Jan 22 1:00 pm Lg.3614</t>
  </si>
  <si>
    <t>2016 WarmBeer ColdFood 1st</t>
  </si>
  <si>
    <t>Jersey Hitmen</t>
  </si>
  <si>
    <t>LUNKERS SD1</t>
  </si>
  <si>
    <t>Big Swifty</t>
  </si>
  <si>
    <t>Royale with Cheese</t>
  </si>
  <si>
    <t>Off the Head Homers</t>
  </si>
  <si>
    <t>Yak Attack 16</t>
  </si>
  <si>
    <t>Kiss My El Chapo</t>
  </si>
  <si>
    <t>Relaxed Brain</t>
  </si>
  <si>
    <t>Fred dont like Beachballs</t>
  </si>
  <si>
    <t>$150 Draft Champions Jan 23 1:00 pm Lg.3616</t>
  </si>
  <si>
    <t>RotoGut DC I</t>
  </si>
  <si>
    <t>THE BAT PACK</t>
  </si>
  <si>
    <t>Lets go!</t>
  </si>
  <si>
    <t>Luck Dynasty</t>
  </si>
  <si>
    <t>The Incredibles 2</t>
  </si>
  <si>
    <t>Sil E. Gewsez</t>
  </si>
  <si>
    <t>Cecil Fielder's Ass</t>
  </si>
  <si>
    <t>1.21 Gigawatts</t>
  </si>
  <si>
    <t>DKS Reds</t>
  </si>
  <si>
    <t>Trout's Misfits</t>
  </si>
  <si>
    <t>$150 Draft Champions Jan 24 1:00 pm Lg.3620</t>
  </si>
  <si>
    <t>JSK Rockers</t>
  </si>
  <si>
    <t>Radical 3-4</t>
  </si>
  <si>
    <t>Vida's Blues no. 2</t>
  </si>
  <si>
    <t>Team Clarke - 3</t>
  </si>
  <si>
    <t>HOOKSLIDE</t>
  </si>
  <si>
    <t>1899 CLEVELAND SPIDERS</t>
  </si>
  <si>
    <t>Habitual Line-Steppers</t>
  </si>
  <si>
    <t>$150 Draft Champions Jan 24 1:00 pm Lg.3622</t>
  </si>
  <si>
    <t>CocoCrispies</t>
  </si>
  <si>
    <t>Jobu's Heroes #3</t>
  </si>
  <si>
    <t>Colt 45</t>
  </si>
  <si>
    <t>Evil Knebel</t>
  </si>
  <si>
    <t>Space Pants</t>
  </si>
  <si>
    <t>Barbarians At The Yard</t>
  </si>
  <si>
    <t>Tulo-git 2 Quit</t>
  </si>
  <si>
    <t>Immuno Cespedes</t>
  </si>
  <si>
    <t>Timbers</t>
  </si>
  <si>
    <t>$150 Draft Champions Jan 25 1:00 pm Lg.3624</t>
  </si>
  <si>
    <t>SpinningSeams9</t>
  </si>
  <si>
    <t>JH Racing</t>
  </si>
  <si>
    <t>Jumpman</t>
  </si>
  <si>
    <t>Froggy Bottom</t>
  </si>
  <si>
    <t>O Town DC 1</t>
  </si>
  <si>
    <t>Vaccaro and Nando Yay!</t>
  </si>
  <si>
    <t>7Stars reign</t>
  </si>
  <si>
    <t>Rizzo Springer Kluber</t>
  </si>
  <si>
    <t>Fido's Spoon</t>
  </si>
  <si>
    <t>Just Enough 2 Win</t>
  </si>
  <si>
    <t>Buehrle's Heater</t>
  </si>
  <si>
    <t>Hooz Ahn Pherst</t>
  </si>
  <si>
    <t>Maddon Gnomes 2</t>
  </si>
  <si>
    <t>$150 Draft Champions Jan 26 1:00 pm Lg.3627</t>
  </si>
  <si>
    <t>Laser Show. Relax. Redux.</t>
  </si>
  <si>
    <t>Sparky's boys</t>
  </si>
  <si>
    <t>GoldnMoles</t>
  </si>
  <si>
    <t>Not Fade Away</t>
  </si>
  <si>
    <t>Gratiot Killers</t>
  </si>
  <si>
    <t>WinterIsComing</t>
  </si>
  <si>
    <t>Moon Shots</t>
  </si>
  <si>
    <t>$150 Draft Champions Jan 27 1:00 pm Lg.3629</t>
  </si>
  <si>
    <t>Fight Owens Fight</t>
  </si>
  <si>
    <t>zima......</t>
  </si>
  <si>
    <t>Thebeau 4</t>
  </si>
  <si>
    <t>In The Studio</t>
  </si>
  <si>
    <t>One Time</t>
  </si>
  <si>
    <t>Starfishmn 0127</t>
  </si>
  <si>
    <t>Jackie Treehorn</t>
  </si>
  <si>
    <t>Aquemini</t>
  </si>
  <si>
    <t>$150 Draft Champions Jan 27 1:00 pm Lg.3630</t>
  </si>
  <si>
    <t>EMERSON 7</t>
  </si>
  <si>
    <t>Team Notaro</t>
  </si>
  <si>
    <t>Atlanta Braves</t>
  </si>
  <si>
    <t>H(o)(o)ters</t>
  </si>
  <si>
    <t>2016 DC002</t>
  </si>
  <si>
    <t>EA Sports 55</t>
  </si>
  <si>
    <t>UNMerciful1</t>
  </si>
  <si>
    <t>$150 Draft Champions Jan 28 1:00 pm Lg.3632</t>
  </si>
  <si>
    <t>*ICEMAN</t>
  </si>
  <si>
    <t>Alwaysnextyr</t>
  </si>
  <si>
    <t>Lahalito</t>
  </si>
  <si>
    <t>Juggernaut...</t>
  </si>
  <si>
    <t>BREW CREW DC2</t>
  </si>
  <si>
    <t>Eagles</t>
  </si>
  <si>
    <t>50 ROUNDS</t>
  </si>
  <si>
    <t>Dookie McGee v5 - $150</t>
  </si>
  <si>
    <t>Moscow Mules</t>
  </si>
  <si>
    <t>War Boys 3</t>
  </si>
  <si>
    <t>Prime Spiral</t>
  </si>
  <si>
    <t>$150 Draft Champions Jan 29 1:00 pm Lg.3633</t>
  </si>
  <si>
    <t>Knights</t>
  </si>
  <si>
    <t>level 7 laser lotus</t>
  </si>
  <si>
    <t>Team Jaggi</t>
  </si>
  <si>
    <t>80 Grade</t>
  </si>
  <si>
    <t>Muddy Waters</t>
  </si>
  <si>
    <t>NO Whiner's</t>
  </si>
  <si>
    <t>Capitol Knockers Rides Again II</t>
  </si>
  <si>
    <t>The Nutz</t>
  </si>
  <si>
    <t>$150 Draft Champions Jan 30 1:00 pm Lg.3635</t>
  </si>
  <si>
    <t>ShowtimeDC58</t>
  </si>
  <si>
    <t>The Yeti</t>
  </si>
  <si>
    <t>Hungry Dogs Hunt Best II</t>
  </si>
  <si>
    <t>Tito's Revenge</t>
  </si>
  <si>
    <t>Cant we all just get a Wong</t>
  </si>
  <si>
    <t>Simoleons</t>
  </si>
  <si>
    <t>Pyrolitic Decomposition 8</t>
  </si>
  <si>
    <t>$150 Draft Champions Jan 30 1:00 pm Lg.3637</t>
  </si>
  <si>
    <t>Junebug</t>
  </si>
  <si>
    <t>TeachMeHowToDougieGlanville</t>
  </si>
  <si>
    <t>Team Lindberg</t>
  </si>
  <si>
    <t>BRI34</t>
  </si>
  <si>
    <t>Ghastly Monsters</t>
  </si>
  <si>
    <t>NONAGRACE2</t>
  </si>
  <si>
    <t>Las Vegas Ratpack 2</t>
  </si>
  <si>
    <t>Saint Anthony</t>
  </si>
  <si>
    <t>Second Spitter</t>
  </si>
  <si>
    <t>Team Weeks</t>
  </si>
  <si>
    <t>$150 Draft Champions Jan 31 1:00 pm Lg.3640</t>
  </si>
  <si>
    <t>Team Cox</t>
  </si>
  <si>
    <t>2016 DC003</t>
  </si>
  <si>
    <t>Team LeValley 4</t>
  </si>
  <si>
    <t>VB Three</t>
  </si>
  <si>
    <t>Fido's Knife</t>
  </si>
  <si>
    <t>Fly The W</t>
  </si>
  <si>
    <t>Lower Deckers DC2</t>
  </si>
  <si>
    <t>The Krakens</t>
  </si>
  <si>
    <t>ItIsWhatItIs</t>
  </si>
  <si>
    <t>Wahoo's on First?</t>
  </si>
  <si>
    <t>Donald Trump</t>
  </si>
  <si>
    <t>Charger Bar 5</t>
  </si>
  <si>
    <t>Bryce to the Top</t>
  </si>
  <si>
    <t>$150 Draft Champions Kenyon Premature League</t>
  </si>
  <si>
    <t>Bullfrogs</t>
  </si>
  <si>
    <t>Surrender Dorothy! (Email)</t>
  </si>
  <si>
    <t>Team Lavoie</t>
  </si>
  <si>
    <t>BK Mets Premature DC</t>
  </si>
  <si>
    <t>MallorysKillers</t>
  </si>
  <si>
    <t>1DC WAGGENER</t>
  </si>
  <si>
    <t>Poopy Tooth email</t>
  </si>
  <si>
    <t>Madcow - DC1 Kenyon</t>
  </si>
  <si>
    <t>2016 WarmBeer ColdFood 2nd</t>
  </si>
  <si>
    <t>$150 Draft Champions Mar 01 1:00 pm Lg.3805</t>
  </si>
  <si>
    <t>Can we have a mulligan?</t>
  </si>
  <si>
    <t>Exspins</t>
  </si>
  <si>
    <t>Taters 2</t>
  </si>
  <si>
    <t>GUERRILLA DC2</t>
  </si>
  <si>
    <t>ManBearPuig</t>
  </si>
  <si>
    <t>Chihuahuas</t>
  </si>
  <si>
    <t>Dee'z Nuts</t>
  </si>
  <si>
    <t>Dreycott Dragons</t>
  </si>
  <si>
    <t>Team Coleman</t>
  </si>
  <si>
    <t>$150 Draft Champions Mar 01 1:00 pm Lg.3809</t>
  </si>
  <si>
    <t>The Eamus Catulis</t>
  </si>
  <si>
    <t>Chicos Bailbonds</t>
  </si>
  <si>
    <t>FindMe</t>
  </si>
  <si>
    <t>Team Allen</t>
  </si>
  <si>
    <t>Sully's Crawdads</t>
  </si>
  <si>
    <t>SLAAAYER 3</t>
  </si>
  <si>
    <t>Team Gogola</t>
  </si>
  <si>
    <t>LockWash</t>
  </si>
  <si>
    <t>ThUnderDogs</t>
  </si>
  <si>
    <t>French Toast!</t>
  </si>
  <si>
    <t>The Walrus</t>
  </si>
  <si>
    <t>Sorry I bet on baseball</t>
  </si>
  <si>
    <t>$150 Draft Champions Mar 02 1:00 pm Lg.3811</t>
  </si>
  <si>
    <t>Bavaro DC 3</t>
  </si>
  <si>
    <t>Demo Days</t>
  </si>
  <si>
    <t>shuck me sideways</t>
  </si>
  <si>
    <t>Mojo Masters</t>
  </si>
  <si>
    <t>Livin The Dream</t>
  </si>
  <si>
    <t>Somali Pirates</t>
  </si>
  <si>
    <t>Rugen Hardware</t>
  </si>
  <si>
    <t>The Low Hanging Fruit</t>
  </si>
  <si>
    <t>Boston = Titletown</t>
  </si>
  <si>
    <t>Men with Wood</t>
  </si>
  <si>
    <t>$150 Draft Champions Mar 03 1:00 pm Lg.3813</t>
  </si>
  <si>
    <t>Calgary Cannons v3</t>
  </si>
  <si>
    <t>Sea Predators</t>
  </si>
  <si>
    <t>Grimson Reapers</t>
  </si>
  <si>
    <t>I Betts Money</t>
  </si>
  <si>
    <t>Byrd, Byrd, Byrd, Byrd is the Word</t>
  </si>
  <si>
    <t>Connman</t>
  </si>
  <si>
    <t>JUICE</t>
  </si>
  <si>
    <t>Oppo Tacos</t>
  </si>
  <si>
    <t>Team Dickens</t>
  </si>
  <si>
    <t>O-Qua Tangin Wann</t>
  </si>
  <si>
    <t>$150 Draft Champions Mar 03 1:00 pm Lg.3815</t>
  </si>
  <si>
    <t>Domo Arigato Mr. Amato</t>
  </si>
  <si>
    <t>Team Welsh</t>
  </si>
  <si>
    <t>SpinningSeams11</t>
  </si>
  <si>
    <t>Amato Machine v1.01b</t>
  </si>
  <si>
    <t>Shiiieeeeeeet</t>
  </si>
  <si>
    <t>Diamond Doctors</t>
  </si>
  <si>
    <t>Dead $</t>
  </si>
  <si>
    <t>The Herdsmen</t>
  </si>
  <si>
    <t>I hate my team already</t>
  </si>
  <si>
    <t>Fantasy Phoenix I</t>
  </si>
  <si>
    <t>Lento's Pizzeria</t>
  </si>
  <si>
    <t>$150 Draft Champions Mar 04 1:00 pm Lg.3819</t>
  </si>
  <si>
    <t>Fireballers</t>
  </si>
  <si>
    <t>Buck Off</t>
  </si>
  <si>
    <t>Killebrew</t>
  </si>
  <si>
    <t>elpollus</t>
  </si>
  <si>
    <t>Negasonic Teenage Warhead</t>
  </si>
  <si>
    <t>The Badabings</t>
  </si>
  <si>
    <t>Freedom Tower</t>
  </si>
  <si>
    <t>Team JP5</t>
  </si>
  <si>
    <t>$150 Draft Champions Mar 04 1:00 pm Lg.3822</t>
  </si>
  <si>
    <t>Team Jahera</t>
  </si>
  <si>
    <t>Seib &amp; Seib</t>
  </si>
  <si>
    <t>Don't Save Me</t>
  </si>
  <si>
    <t>Asgardians</t>
  </si>
  <si>
    <t>Ants Marching</t>
  </si>
  <si>
    <t>I Miss Football</t>
  </si>
  <si>
    <t>Not Matt Duffy</t>
  </si>
  <si>
    <t>One and done</t>
  </si>
  <si>
    <t>Men of Steal</t>
  </si>
  <si>
    <t>Team Kleven</t>
  </si>
  <si>
    <t>Rosita Espinosa</t>
  </si>
  <si>
    <t>$150 Draft Champions Mar 04 1:00 pm Lg.3824</t>
  </si>
  <si>
    <t>Nothing's Gonna Stop Us Now</t>
  </si>
  <si>
    <t>Slow Cartel</t>
  </si>
  <si>
    <t>EviLogic</t>
  </si>
  <si>
    <t>Almond Piscotty</t>
  </si>
  <si>
    <t>The Force-Hartsfield</t>
  </si>
  <si>
    <t>Sierra 55</t>
  </si>
  <si>
    <t>Las Vegas Ratpack 5</t>
  </si>
  <si>
    <t>Team Burnidge</t>
  </si>
  <si>
    <t>The Wynn Buffet</t>
  </si>
  <si>
    <t>Rush Limbaugh's Oxycontins</t>
  </si>
  <si>
    <t>$150 Draft Champions Mar 05 1:00 pm Lg.3826</t>
  </si>
  <si>
    <t>Supermarket Sluggers</t>
  </si>
  <si>
    <t>Pyrolitic Decomposition 14</t>
  </si>
  <si>
    <t>Lundzilla 2</t>
  </si>
  <si>
    <t>This Year's Bums</t>
  </si>
  <si>
    <t>Painfully Slow but Steady</t>
  </si>
  <si>
    <t>In for a Penny</t>
  </si>
  <si>
    <t>Five Blue Vidas</t>
  </si>
  <si>
    <t>MurphysLawyer</t>
  </si>
  <si>
    <t>Every Rose Has It's Thor</t>
  </si>
  <si>
    <t>PANIK DC2</t>
  </si>
  <si>
    <t>Clever Team Name3</t>
  </si>
  <si>
    <t>Side Jackson</t>
  </si>
  <si>
    <t>Grumpy Old Man</t>
  </si>
  <si>
    <t>$150 Draft Champions Mar 05 1:00 pm Lg.3830</t>
  </si>
  <si>
    <t>deadmoneyJ</t>
  </si>
  <si>
    <t>Team Ioli</t>
  </si>
  <si>
    <t>D'oyle Cartel</t>
  </si>
  <si>
    <t>Ancient Astronaut Theorists</t>
  </si>
  <si>
    <t>Slippin' Jimmies</t>
  </si>
  <si>
    <t>Big Shot Callers</t>
  </si>
  <si>
    <t>Scooters Fantasy</t>
  </si>
  <si>
    <t>Twin Killerz</t>
  </si>
  <si>
    <t>Team Shaw</t>
  </si>
  <si>
    <t>Fantasy Baseball 2k</t>
  </si>
  <si>
    <t>Four Dogs</t>
  </si>
  <si>
    <t>Fatter than you!</t>
  </si>
  <si>
    <t>Dewey, Cheatem and Howe</t>
  </si>
  <si>
    <t>$150 Draft Champions Mar 06 1:00 pm Lg.3832</t>
  </si>
  <si>
    <t>Team MBC</t>
  </si>
  <si>
    <t>Bryzzo</t>
  </si>
  <si>
    <t>Hawk N Sons</t>
  </si>
  <si>
    <t>FUBAR</t>
  </si>
  <si>
    <t>Team Torres</t>
  </si>
  <si>
    <t>Dead Cat Bounce</t>
  </si>
  <si>
    <t>pizza party9</t>
  </si>
  <si>
    <t>The Marine Biologist</t>
  </si>
  <si>
    <t>Seam Heads</t>
  </si>
  <si>
    <t>$150 Draft Champions Mar 06 1:00 pm Lg.3836</t>
  </si>
  <si>
    <t>Master of Karate &amp; Friendship</t>
  </si>
  <si>
    <t>FAABuless</t>
  </si>
  <si>
    <t>Bolander/O'Brien 2016</t>
  </si>
  <si>
    <t>Team 14</t>
  </si>
  <si>
    <t>Mud Bugs</t>
  </si>
  <si>
    <t>Kamden Yards</t>
  </si>
  <si>
    <t>Winters Storm</t>
  </si>
  <si>
    <t>zima..........</t>
  </si>
  <si>
    <t>Ace of Base</t>
  </si>
  <si>
    <t>Ghostbuster Posey</t>
  </si>
  <si>
    <t>Four Balls, Can't Walk</t>
  </si>
  <si>
    <t>$150 Draft Champions Mar 06 1:00 pm Lg.3840</t>
  </si>
  <si>
    <t>The Terrible Tygers</t>
  </si>
  <si>
    <t>WRJ 16</t>
  </si>
  <si>
    <t>Wooooooooo</t>
  </si>
  <si>
    <t>Team Vintzel</t>
  </si>
  <si>
    <t>Panik! At The Disco</t>
  </si>
  <si>
    <t>It's all about that BASE</t>
  </si>
  <si>
    <t>Team Lindberg II</t>
  </si>
  <si>
    <t>Mischievous Badgers</t>
  </si>
  <si>
    <t>Crazy 88's</t>
  </si>
  <si>
    <t>Team Turner</t>
  </si>
  <si>
    <t>$150 Draft Champions Mar 07 1:00 pm Lg.3847</t>
  </si>
  <si>
    <t>Chicks dig the long ball</t>
  </si>
  <si>
    <t>tulogit2quit</t>
  </si>
  <si>
    <t>Elmore James</t>
  </si>
  <si>
    <t>EnthusiasmUnknown2Mankind</t>
  </si>
  <si>
    <t>Wasted talent</t>
  </si>
  <si>
    <t>fat puigs</t>
  </si>
  <si>
    <t>smackers X</t>
  </si>
  <si>
    <t>Z Rays</t>
  </si>
  <si>
    <t>Pyrolitic Decomposition 15</t>
  </si>
  <si>
    <t>Freaks &amp; Geeks</t>
  </si>
  <si>
    <t>$150 Draft Champions Mar 07 1:00 pm Lg.3852</t>
  </si>
  <si>
    <t>Team Stampfl</t>
  </si>
  <si>
    <t>Hotel DL</t>
  </si>
  <si>
    <t>ThePitchClock</t>
  </si>
  <si>
    <t>Dan's Danimals Two</t>
  </si>
  <si>
    <t>NTX Storm2</t>
  </si>
  <si>
    <t>shuck me sideways2</t>
  </si>
  <si>
    <t>30th St BountyHunters</t>
  </si>
  <si>
    <t>2ND TO NONE</t>
  </si>
  <si>
    <t>Team Yads</t>
  </si>
  <si>
    <t>Leonard Graves Phillips</t>
  </si>
  <si>
    <t>Jake's Patrol</t>
  </si>
  <si>
    <t>Green Plan B</t>
  </si>
  <si>
    <t>$150 Draft Champions Mar 08 1:00 pm Lg.3854</t>
  </si>
  <si>
    <t>Your Face is Familia</t>
  </si>
  <si>
    <t>Skinny Joe Blanton</t>
  </si>
  <si>
    <t>The Wrath of Braun</t>
  </si>
  <si>
    <t>Go Jays Go</t>
  </si>
  <si>
    <t>Los Pollos Hermanos de Vanguard</t>
  </si>
  <si>
    <t>Plunder The Lox</t>
  </si>
  <si>
    <t>Lee House Lagers</t>
  </si>
  <si>
    <t>Creeping Death</t>
  </si>
  <si>
    <t>MMMBop</t>
  </si>
  <si>
    <t>Noodler Fun Monkey4</t>
  </si>
  <si>
    <t>Charger Bar 8</t>
  </si>
  <si>
    <t>Barber poles</t>
  </si>
  <si>
    <t>Scores Man</t>
  </si>
  <si>
    <t>$150 Draft Champions Mar 08 1:00 pm Lg.3856</t>
  </si>
  <si>
    <t>Muscles' Men</t>
  </si>
  <si>
    <t>Girth 2016</t>
  </si>
  <si>
    <t>99 Luftballons</t>
  </si>
  <si>
    <t>Dem Bums</t>
  </si>
  <si>
    <t>Reverse Cowgill 0308</t>
  </si>
  <si>
    <t>The Flush</t>
  </si>
  <si>
    <t>Optimal Prime 8</t>
  </si>
  <si>
    <t>Gary Scotts</t>
  </si>
  <si>
    <t>$150 Draft Champions Mar 08 1:00 pm Lg.3857</t>
  </si>
  <si>
    <t>Team Ahrens</t>
  </si>
  <si>
    <t>Team Turner 2</t>
  </si>
  <si>
    <t>Z-Force</t>
  </si>
  <si>
    <t>Team Tuhy</t>
  </si>
  <si>
    <t>Team Funk</t>
  </si>
  <si>
    <t>NCC-1701-D</t>
  </si>
  <si>
    <t>Jabroni Ponies</t>
  </si>
  <si>
    <t>Team Hopkins</t>
  </si>
  <si>
    <t>Mack and Bella's Avengers</t>
  </si>
  <si>
    <t>Tribe Pride</t>
  </si>
  <si>
    <t>ZZZZZZ</t>
  </si>
  <si>
    <t>$150 Draft Champions Mar 08 1:00 pm Lg.3858</t>
  </si>
  <si>
    <t>Ryan say's Spring it on Rizzo</t>
  </si>
  <si>
    <t>Jackrabbits</t>
  </si>
  <si>
    <t>Team Van Fleet</t>
  </si>
  <si>
    <t>bartoochies</t>
  </si>
  <si>
    <t>Dos Pterodactyls</t>
  </si>
  <si>
    <t>Crow Hop</t>
  </si>
  <si>
    <t>Noodler Fun Monkey5</t>
  </si>
  <si>
    <t>Draughtsman 5</t>
  </si>
  <si>
    <t>Bartolo Colon's Fitbit IV</t>
  </si>
  <si>
    <t>Betts On The Pollock</t>
  </si>
  <si>
    <t>$150 Draft Champions Mar 08 1:00 pm Lg.3861</t>
  </si>
  <si>
    <t>Team dougherty</t>
  </si>
  <si>
    <t>Socrates Clevinger</t>
  </si>
  <si>
    <t>Miyagi No Drive Good</t>
  </si>
  <si>
    <t>Mr. Cee's Crew</t>
  </si>
  <si>
    <t>Ollie</t>
  </si>
  <si>
    <t>Chado Marte Knight</t>
  </si>
  <si>
    <t>Let's go Royals</t>
  </si>
  <si>
    <t>Bases Chuck</t>
  </si>
  <si>
    <t>Molto Presto</t>
  </si>
  <si>
    <t>Kylo Ren</t>
  </si>
  <si>
    <t>Lucky 13</t>
  </si>
  <si>
    <t>Baby Darren and the Afterbirth</t>
  </si>
  <si>
    <t>$150 Draft Champions Mar 09 1:00 pm Lg.3862</t>
  </si>
  <si>
    <t>Zak Attack</t>
  </si>
  <si>
    <t>HIT &amp; RUN</t>
  </si>
  <si>
    <t>The Snotters</t>
  </si>
  <si>
    <t>Team Mac</t>
  </si>
  <si>
    <t>Splitooners</t>
  </si>
  <si>
    <t>Thing 9</t>
  </si>
  <si>
    <t>The Ghost of Wade Boggs</t>
  </si>
  <si>
    <t>Smidgeon of Pigeon</t>
  </si>
  <si>
    <t>Warriors</t>
  </si>
  <si>
    <t>You're Killing Me Smalls</t>
  </si>
  <si>
    <t>K's Team</t>
  </si>
  <si>
    <t>1stDraftChamp</t>
  </si>
  <si>
    <t>Kash Money</t>
  </si>
  <si>
    <t>DetectiveKimball</t>
  </si>
  <si>
    <t>$150 Draft Champions Mar 10 1:00 pm Lg.3867</t>
  </si>
  <si>
    <t>The Wojan</t>
  </si>
  <si>
    <t>Hattori Hanzo</t>
  </si>
  <si>
    <t>B's Knees</t>
  </si>
  <si>
    <t>Bale Bonds</t>
  </si>
  <si>
    <t>SuperBills</t>
  </si>
  <si>
    <t>Harveys Wallbangers</t>
  </si>
  <si>
    <t>Team Geoffroy</t>
  </si>
  <si>
    <t>$150 Draft Champions Mar 10 1:00 pm Lg.3871</t>
  </si>
  <si>
    <t>smackers XI</t>
  </si>
  <si>
    <t>5TnMIRACLE</t>
  </si>
  <si>
    <t>Lower Deckers DC4</t>
  </si>
  <si>
    <t>Lundiason</t>
  </si>
  <si>
    <t>Wilson Phillips</t>
  </si>
  <si>
    <t>Eaton Her Posey</t>
  </si>
  <si>
    <t>DisposableHeroes8</t>
  </si>
  <si>
    <t>David Ortiz killed father time</t>
  </si>
  <si>
    <t>2Times</t>
  </si>
  <si>
    <t>$150 Draft Champions Mar 10 1:00 pm Lg.3874</t>
  </si>
  <si>
    <t>Team brown</t>
  </si>
  <si>
    <t>Bozrah Behemoths</t>
  </si>
  <si>
    <t>SpinningSeams12</t>
  </si>
  <si>
    <t>War(P)igs III</t>
  </si>
  <si>
    <t>Grand Salami</t>
  </si>
  <si>
    <t>NUISANCE</t>
  </si>
  <si>
    <t>Hammerin' Hawks</t>
  </si>
  <si>
    <t>Team Moon</t>
  </si>
  <si>
    <t>Windsor Wallabies</t>
  </si>
  <si>
    <t>$150 Draft Champions Mar 11 1:00 pm Lg.3879</t>
  </si>
  <si>
    <t>Team Turner 3</t>
  </si>
  <si>
    <t>Stripers</t>
  </si>
  <si>
    <t>Blue Moon Rising</t>
  </si>
  <si>
    <t>Bartolo Colonoscopy</t>
  </si>
  <si>
    <t>Bad Robot</t>
  </si>
  <si>
    <t>SuperBadAssSweetDaddyJones</t>
  </si>
  <si>
    <t>Triple Play!</t>
  </si>
  <si>
    <t>GreenCanes</t>
  </si>
  <si>
    <t>Sultans of Swings</t>
  </si>
  <si>
    <t>Magma</t>
  </si>
  <si>
    <t>$150 Draft Champions Mar 11 1:00 pm Lg.3882</t>
  </si>
  <si>
    <t>Mooksters</t>
  </si>
  <si>
    <t>New Hamp Lotharios</t>
  </si>
  <si>
    <t>SchtinyT's</t>
  </si>
  <si>
    <t>Wicked Spoon</t>
  </si>
  <si>
    <t>Fido's Plate</t>
  </si>
  <si>
    <t>2016 WarmBeer ColdFood 3rd</t>
  </si>
  <si>
    <t>Balk Lives Matter</t>
  </si>
  <si>
    <t>$150 Draft Champions Mar 11 1:00 pm Lg.3884</t>
  </si>
  <si>
    <t>Team Read</t>
  </si>
  <si>
    <t>Look at the Flowers</t>
  </si>
  <si>
    <t>One Tool Player</t>
  </si>
  <si>
    <t>X-Pensive Winos</t>
  </si>
  <si>
    <t>Team Neill</t>
  </si>
  <si>
    <t>Where's Mugs</t>
  </si>
  <si>
    <t>Team Paul</t>
  </si>
  <si>
    <t>Quien es tu Papi?</t>
  </si>
  <si>
    <t>-TBD-</t>
  </si>
  <si>
    <t>double*A-Mode</t>
  </si>
  <si>
    <t>Team Bradley</t>
  </si>
  <si>
    <t>The Pee Pee Dance</t>
  </si>
  <si>
    <t>Dookie McGee v7 - $150</t>
  </si>
  <si>
    <t>$150 Draft Champions Mar 11 1:00 pm Lg.3889</t>
  </si>
  <si>
    <t>Team Price</t>
  </si>
  <si>
    <t>Team Kalish</t>
  </si>
  <si>
    <t>Austin Ranchers</t>
  </si>
  <si>
    <t>Mo Tom</t>
  </si>
  <si>
    <t>False Albacore</t>
  </si>
  <si>
    <t>XFIP THIS</t>
  </si>
  <si>
    <t>Chaser</t>
  </si>
  <si>
    <t>Sheffield Lake Eagles</t>
  </si>
  <si>
    <t>Beast Mode</t>
  </si>
  <si>
    <t>Let's Go, Burnsby Gulley</t>
  </si>
  <si>
    <t>Hilltop Hens</t>
  </si>
  <si>
    <t>Lumbergher</t>
  </si>
  <si>
    <t>$150 Draft Champions Mar 12 1:00 pm Lg.3894</t>
  </si>
  <si>
    <t>Team Boschert</t>
  </si>
  <si>
    <t>Champaign Blue Moons</t>
  </si>
  <si>
    <t>Team Waldo</t>
  </si>
  <si>
    <t>Kosher Meat I</t>
  </si>
  <si>
    <t>Happy Cows</t>
  </si>
  <si>
    <t>Cub Kickers</t>
  </si>
  <si>
    <t>GlassCO</t>
  </si>
  <si>
    <t>$150 Draft Champions Mar 13 1:00 pm Lg.3901</t>
  </si>
  <si>
    <t>DEAD PUPPIES DC4</t>
  </si>
  <si>
    <t>Nocturnal Wrights</t>
  </si>
  <si>
    <t>Pyradachs</t>
  </si>
  <si>
    <t>EA Sports 1HR</t>
  </si>
  <si>
    <t>smell the rosses</t>
  </si>
  <si>
    <t>OKMOTS 2</t>
  </si>
  <si>
    <t>Round 2 (1HR)</t>
  </si>
  <si>
    <t>Knuckleheads DC</t>
  </si>
  <si>
    <t>The Union Jacks DC2</t>
  </si>
  <si>
    <t>Entertainment</t>
  </si>
  <si>
    <t>$150 Draft Champions Nov 27 1:00 pm Lg.3547</t>
  </si>
  <si>
    <t>EA Sports 4</t>
  </si>
  <si>
    <t>Jack Parkman Diaries</t>
  </si>
  <si>
    <t>Burnt Toast</t>
  </si>
  <si>
    <t>ctmbb</t>
  </si>
  <si>
    <t>SILENCE SO LOUD</t>
  </si>
  <si>
    <t>SEMPER FI 2</t>
  </si>
  <si>
    <t>Madcow - DC2</t>
  </si>
  <si>
    <t>BK METS FDC</t>
  </si>
  <si>
    <t>Slapnut Repellent</t>
  </si>
  <si>
    <t>$150 Draft Champions Nov 27 1:00 pm Lg.3548</t>
  </si>
  <si>
    <t>Lets Go Metz 1</t>
  </si>
  <si>
    <t>Dock's Dose</t>
  </si>
  <si>
    <t>Wolves</t>
  </si>
  <si>
    <t>The Achievers - DC 1</t>
  </si>
  <si>
    <t>Tiltowait</t>
  </si>
  <si>
    <t>No Small Ball</t>
  </si>
  <si>
    <t>Double Dipper</t>
  </si>
  <si>
    <t>I got milk money from My Mom</t>
  </si>
  <si>
    <t>Beasley Magnani DC1</t>
  </si>
  <si>
    <t>SEMPER FI 3</t>
  </si>
  <si>
    <t>ChipChopChip1</t>
  </si>
  <si>
    <t>$150 Draft Champions Nov 27 1:00 pm Lg.3549</t>
  </si>
  <si>
    <t>Trout Sale Bum</t>
  </si>
  <si>
    <t>Peppa Puig</t>
  </si>
  <si>
    <t>Poopy Tooth 1</t>
  </si>
  <si>
    <t>Diamond Studs</t>
  </si>
  <si>
    <t>Gators</t>
  </si>
  <si>
    <t>Augusta Gators</t>
  </si>
  <si>
    <t>I Roll With Reginald</t>
  </si>
  <si>
    <t>Team Lowy</t>
  </si>
  <si>
    <t>2DC WAGGENER</t>
  </si>
  <si>
    <t>Spartans</t>
  </si>
  <si>
    <t>$400 Draft Champions Feb 01 1:00 pm Lg.3644</t>
  </si>
  <si>
    <t>Into the Crypts of Reyes</t>
  </si>
  <si>
    <t>Team Shovein</t>
  </si>
  <si>
    <t>Le Chat Noir</t>
  </si>
  <si>
    <t>Lennon/McCartney</t>
  </si>
  <si>
    <t>Tdot Tanks 3</t>
  </si>
  <si>
    <t>Dangle - snipe</t>
  </si>
  <si>
    <t>The O-Faces</t>
  </si>
  <si>
    <t>Draughtsman 2</t>
  </si>
  <si>
    <t>Run Like Dixie</t>
  </si>
  <si>
    <t>DC Dogo 4</t>
  </si>
  <si>
    <t>$400 Draft Champions Feb 06 1:00 pm Lg.3660</t>
  </si>
  <si>
    <t>Team Beckey</t>
  </si>
  <si>
    <t>ctmbb iv</t>
  </si>
  <si>
    <t>Team Pucci</t>
  </si>
  <si>
    <t>Your Daddy</t>
  </si>
  <si>
    <t>Starfishmn 0206</t>
  </si>
  <si>
    <t>$400 Draft Champions Feb 13 1:00 pm Lg.3694</t>
  </si>
  <si>
    <t>Badlanders</t>
  </si>
  <si>
    <t>Somos Familia</t>
  </si>
  <si>
    <t>Who's Your Papi?</t>
  </si>
  <si>
    <t>Dallas Ruscoe</t>
  </si>
  <si>
    <t>CHIN MUSIC</t>
  </si>
  <si>
    <t>Side Boy</t>
  </si>
  <si>
    <t>Go Crazy Folks Go Crazy</t>
  </si>
  <si>
    <t>JonesCurtisW DC1</t>
  </si>
  <si>
    <t>Showstoppin'</t>
  </si>
  <si>
    <t>Starfishmn 0213</t>
  </si>
  <si>
    <t>$400 Draft Champions Feb 20 1:00 pm Lg.3735</t>
  </si>
  <si>
    <t>Harry Doyle All-Stars 4</t>
  </si>
  <si>
    <t>Baby Brooke's Baseball Bats</t>
  </si>
  <si>
    <t>Sgusting Robots RoG</t>
  </si>
  <si>
    <t>Charm City Rats</t>
  </si>
  <si>
    <t>Getpaddled</t>
  </si>
  <si>
    <t>Team Wurm</t>
  </si>
  <si>
    <t>Liars &amp; Felons #11</t>
  </si>
  <si>
    <t>Team Rooney</t>
  </si>
  <si>
    <t>$400 Draft Champions Feb 24 1:00 pm Lg.3760</t>
  </si>
  <si>
    <t>Untied Since '68</t>
  </si>
  <si>
    <t>deadmoneyH</t>
  </si>
  <si>
    <t>Team Herman</t>
  </si>
  <si>
    <t>Team Floriolli</t>
  </si>
  <si>
    <t>To Catch a Thief</t>
  </si>
  <si>
    <t>Maikel America Great Again</t>
  </si>
  <si>
    <t>JonesCurtisW DC2</t>
  </si>
  <si>
    <t>Liars &amp; Felons #12</t>
  </si>
  <si>
    <t>Rosie's Pishers</t>
  </si>
  <si>
    <t>So-Crates</t>
  </si>
  <si>
    <t>Sue Baby</t>
  </si>
  <si>
    <t>Dookie McGee v1 - $400</t>
  </si>
  <si>
    <t>$400 Draft Champions Jan 09 1:00 pm Lg.3586</t>
  </si>
  <si>
    <t>The Notorious C.O.Z.</t>
  </si>
  <si>
    <t>Vermont Mariners</t>
  </si>
  <si>
    <t>Pounders 400</t>
  </si>
  <si>
    <t>Draughtsman 1</t>
  </si>
  <si>
    <t>The Achievers - DC 4</t>
  </si>
  <si>
    <t>ShowtimeDC1</t>
  </si>
  <si>
    <t>Dino Rona</t>
  </si>
  <si>
    <t>The Penthouse</t>
  </si>
  <si>
    <t>Team porus</t>
  </si>
  <si>
    <t>Gont Sparrowhawks</t>
  </si>
  <si>
    <t>Tdot Tanks 4</t>
  </si>
  <si>
    <t>$400 Draft Champions Jan 27 1:00 pm Lg.3628</t>
  </si>
  <si>
    <t>The Mudhens</t>
  </si>
  <si>
    <t>Senior Moment</t>
  </si>
  <si>
    <t>K Korner</t>
  </si>
  <si>
    <t>Garrett Atkins Diet</t>
  </si>
  <si>
    <t>Salisbury Theatre</t>
  </si>
  <si>
    <t>ShowtimeDC2</t>
  </si>
  <si>
    <t>Obstreperous Obelisks</t>
  </si>
  <si>
    <t>The Achievers - DC 5</t>
  </si>
  <si>
    <t>Starfishmn 0127Z</t>
  </si>
  <si>
    <t>Makin' it Reign</t>
  </si>
  <si>
    <t>$400 Draft Champions Mar 01 1:00 pm Lg.3807</t>
  </si>
  <si>
    <t>Who's Your Papi??</t>
  </si>
  <si>
    <t>deadmoneyI</t>
  </si>
  <si>
    <t>The Hit Kings</t>
  </si>
  <si>
    <t>Swamps</t>
  </si>
  <si>
    <t>JonesCurtisW DC3</t>
  </si>
  <si>
    <t>PhillyCheeseSteaks-DC</t>
  </si>
  <si>
    <t>Harvey Ballbangers</t>
  </si>
  <si>
    <t>Four-Baggers</t>
  </si>
  <si>
    <t>Oceanic Six</t>
  </si>
  <si>
    <t>$400 Draft Champions Mar 06 1:00 pm Lg.3837</t>
  </si>
  <si>
    <t>The Dubbies</t>
  </si>
  <si>
    <t>Myrtle Beach Mermen</t>
  </si>
  <si>
    <t>Raft Riders</t>
  </si>
  <si>
    <t>bucks</t>
  </si>
  <si>
    <t>deadmoneyK</t>
  </si>
  <si>
    <t>Moody's Revenge</t>
  </si>
  <si>
    <t>P burg</t>
  </si>
  <si>
    <t>Ryan's got some SS</t>
  </si>
  <si>
    <t>Quint and Slappy</t>
  </si>
  <si>
    <t>Liars &amp; Felons #13</t>
  </si>
  <si>
    <t>Side Jax</t>
  </si>
  <si>
    <t>MEN WITH WOOD 400</t>
  </si>
  <si>
    <t>$400 Draft Champions Mar 10 1:00 pm Lg.3869</t>
  </si>
  <si>
    <t>Going Going Gone</t>
  </si>
  <si>
    <t>Cano Play With Madness</t>
  </si>
  <si>
    <t>Squish the Bug</t>
  </si>
  <si>
    <t>Seeds</t>
  </si>
  <si>
    <t>deadmoneyL</t>
  </si>
  <si>
    <t>Bobbleheads deux</t>
  </si>
  <si>
    <t>HoppyBuntz</t>
  </si>
  <si>
    <t>Feel the Bern 400</t>
  </si>
  <si>
    <t>Exspinner</t>
  </si>
  <si>
    <t>My Knee's Great</t>
  </si>
  <si>
    <t>COMBINED</t>
  </si>
  <si>
    <t>TOTAL</t>
  </si>
  <si>
    <t>PLACE</t>
  </si>
  <si>
    <t>AVERAGE SCORE OF 1ST PLACE:</t>
  </si>
  <si>
    <t>AVERAGE SCORE OF 2ND PLACE:</t>
  </si>
  <si>
    <t>AVERAGE SCORE OF 3RD PLACE:</t>
  </si>
  <si>
    <t>110 WINS:</t>
  </si>
  <si>
    <t># OF LEAGUES: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</si>
</sst>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.000_);_(* \(#,##0.000\);_(* &quot;-&quot;??_);_(@_)"/>
    <numFmt numFmtId="165" formatCode="_(* #,##0.0000_);_(* \(#,##0.00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43" fontId="0" fillId="0" borderId="0" xfId="1" applyFont="1"/>
    <xf numFmtId="164" fontId="0" fillId="0" borderId="0" xfId="1" applyNumberFormat="1" applyFont="1"/>
    <xf numFmtId="165" fontId="0" fillId="0" borderId="0" xfId="1" applyNumberFormat="1" applyFont="1"/>
    <xf numFmtId="0" fontId="2" fillId="0" borderId="0" xfId="0" applyFont="1"/>
    <xf numFmtId="0" fontId="0" fillId="0" borderId="0" xfId="0" applyAlignment="1">
      <alignment horizontal="right"/>
    </xf>
  </cellXfs>
  <cellStyles count="2">
    <cellStyle name="Comma" xfId="1" builtinId="3"/>
    <cellStyle name="Normal" xfId="0" builtinId="0"/>
  </cellStyles>
  <dxfs count="2">
    <dxf>
      <numFmt numFmtId="164" formatCode="_(* #,##0.000_);_(* \(#,##0.000\);_(* &quot;-&quot;??_);_(@_)"/>
    </dxf>
    <dxf>
      <numFmt numFmtId="164" formatCode="_(* #,##0.000_);_(* \(#,##0.0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L16" totalsRowShown="0">
  <autoFilter ref="A1:L16" xr:uid="{00000000-0009-0000-0100-000002000000}"/>
  <tableColumns count="12">
    <tableColumn id="1" xr3:uid="{00000000-0010-0000-0000-000001000000}" name="RANK"/>
    <tableColumn id="12" xr3:uid="{00000000-0010-0000-0000-00000C000000}" name="POINTS"/>
    <tableColumn id="2" xr3:uid="{00000000-0010-0000-0000-000002000000}" name="BA" dataDxfId="1" dataCellStyle="Comma">
      <calculatedColumnFormula>AVERAGEIFS(STANDINGS_BA[BA],STANDINGS_BA[PLACE IN LEAGUE],Table2[[#This Row],[RANK]])</calculatedColumnFormula>
    </tableColumn>
    <tableColumn id="3" xr3:uid="{00000000-0010-0000-0000-000003000000}" name="R">
      <calculatedColumnFormula>AVERAGEIFS(STANDINGS_R[R],STANDINGS_R[PLACE IN LEAGUE],Table2[[#This Row],[RANK]])</calculatedColumnFormula>
    </tableColumn>
    <tableColumn id="4" xr3:uid="{00000000-0010-0000-0000-000004000000}" name="HR">
      <calculatedColumnFormula>AVERAGEIFS(STANDINGS_HR[HR],STANDINGS_HR[PLACE IN LEAGUE],Table2[[#This Row],[RANK]])</calculatedColumnFormula>
    </tableColumn>
    <tableColumn id="5" xr3:uid="{00000000-0010-0000-0000-000005000000}" name="RBI">
      <calculatedColumnFormula>AVERAGEIFS(STANDINGS_RBI[RBI],STANDINGS_RBI[PLACE IN LEAGUE],Table2[[#This Row],[RANK]])</calculatedColumnFormula>
    </tableColumn>
    <tableColumn id="6" xr3:uid="{00000000-0010-0000-0000-000006000000}" name="SB" dataCellStyle="Comma">
      <calculatedColumnFormula>AVERAGEIFS(STANDINGS_SB[SB],STANDINGS_SB[PLACE IN LEAGUE],Table2[[#This Row],[RANK]])</calculatedColumnFormula>
    </tableColumn>
    <tableColumn id="7" xr3:uid="{00000000-0010-0000-0000-000007000000}" name="ERA" dataDxfId="0">
      <calculatedColumnFormula>AVERAGEIFS(STANDINGS_ERA[ERA],STANDINGS_ERA[PLACE IN LEAGUE],Table2[[#This Row],[RANK]])</calculatedColumnFormula>
    </tableColumn>
    <tableColumn id="8" xr3:uid="{00000000-0010-0000-0000-000008000000}" name="WHIP">
      <calculatedColumnFormula>AVERAGEIFS(STANDINGS_WHIP[WHIP],STANDINGS_WHIP[PLACE IN LEAGUE],Table2[[#This Row],[RANK]])</calculatedColumnFormula>
    </tableColumn>
    <tableColumn id="9" xr3:uid="{00000000-0010-0000-0000-000009000000}" name="W">
      <calculatedColumnFormula>AVERAGEIFS(STANDINGS_W[W],STANDINGS_W[PLACE IN LEAGUE],Table2[[#This Row],[RANK]])</calculatedColumnFormula>
    </tableColumn>
    <tableColumn id="10" xr3:uid="{00000000-0010-0000-0000-00000A000000}" name="K" dataCellStyle="Comma">
      <calculatedColumnFormula>AVERAGEIFS(STANDINGS_K[K],STANDINGS_K[PLACE IN LEAGUE],Table2[[#This Row],[RANK]])</calculatedColumnFormula>
    </tableColumn>
    <tableColumn id="11" xr3:uid="{00000000-0010-0000-0000-00000B000000}" name="SV">
      <calculatedColumnFormula>AVERAGEIFS(STANDINGS_SV[SV],STANDINGS_SV[PLACE IN LEAGUE],Table2[[#This Row],[RANK]])</calculatedColumnFormula>
    </tableColumn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STANDINGS_WHIP" displayName="STANDINGS_WHIP" ref="A1:G2911" totalsRowShown="0">
  <autoFilter ref="A1:G2911" xr:uid="{00000000-0009-0000-0100-00000A000000}"/>
  <sortState xmlns:xlrd2="http://schemas.microsoft.com/office/spreadsheetml/2017/richdata2" ref="A2:F3060">
    <sortCondition ref="C2:C3060"/>
    <sortCondition ref="A2:A3060"/>
  </sortState>
  <tableColumns count="7">
    <tableColumn id="1" xr3:uid="{00000000-0010-0000-0900-000001000000}" name="Rank"/>
    <tableColumn id="2" xr3:uid="{00000000-0010-0000-0900-000002000000}" name="Team"/>
    <tableColumn id="4" xr3:uid="{00000000-0010-0000-0900-000004000000}" name="League"/>
    <tableColumn id="5" xr3:uid="{00000000-0010-0000-0900-000005000000}" name="WHIP"/>
    <tableColumn id="6" xr3:uid="{00000000-0010-0000-0900-000006000000}" name="Pts"/>
    <tableColumn id="3" xr3:uid="{00000000-0010-0000-0900-000003000000}" name="PLACE IN LEAGUE">
      <calculatedColumnFormula>IF(C2=C1,F1+1,1)</calculatedColumnFormula>
    </tableColumn>
    <tableColumn id="7" xr3:uid="{00000000-0010-0000-0900-000007000000}" name="COMBINED">
      <calculatedColumnFormula>STANDINGS_WHIP[[#This Row],[League]]&amp;STANDINGS_WHIP[[#This Row],[Team]]</calculatedColumnFormula>
    </tableColumn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STANDINGS_K" displayName="STANDINGS_K" ref="A1:G2911" totalsRowShown="0">
  <autoFilter ref="A1:G2911" xr:uid="{00000000-0009-0000-0100-00000C000000}"/>
  <sortState xmlns:xlrd2="http://schemas.microsoft.com/office/spreadsheetml/2017/richdata2" ref="A2:F3060">
    <sortCondition ref="C2:C3060"/>
    <sortCondition ref="A2:A3060"/>
  </sortState>
  <tableColumns count="7">
    <tableColumn id="1" xr3:uid="{00000000-0010-0000-0A00-000001000000}" name="Rank"/>
    <tableColumn id="2" xr3:uid="{00000000-0010-0000-0A00-000002000000}" name="Team"/>
    <tableColumn id="4" xr3:uid="{00000000-0010-0000-0A00-000004000000}" name="League"/>
    <tableColumn id="5" xr3:uid="{00000000-0010-0000-0A00-000005000000}" name="K"/>
    <tableColumn id="6" xr3:uid="{00000000-0010-0000-0A00-000006000000}" name="Pts"/>
    <tableColumn id="3" xr3:uid="{00000000-0010-0000-0A00-000003000000}" name="PLACE IN LEAGUE">
      <calculatedColumnFormula>IF(C2=C1,F1+1,1)</calculatedColumnFormula>
    </tableColumn>
    <tableColumn id="7" xr3:uid="{00000000-0010-0000-0A00-000007000000}" name="COMBINED">
      <calculatedColumnFormula>STANDINGS_K[[#This Row],[League]]&amp;STANDINGS_K[[#This Row],[Team]]</calculatedColumnFormula>
    </tableColumn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STANDINGS_SV" displayName="STANDINGS_SV" ref="A1:G2911" totalsRowShown="0">
  <autoFilter ref="A1:G2911" xr:uid="{00000000-0009-0000-0100-00000D000000}"/>
  <sortState xmlns:xlrd2="http://schemas.microsoft.com/office/spreadsheetml/2017/richdata2" ref="A2:F3060">
    <sortCondition ref="C2:C3060"/>
    <sortCondition ref="A2:A3060"/>
  </sortState>
  <tableColumns count="7">
    <tableColumn id="1" xr3:uid="{00000000-0010-0000-0B00-000001000000}" name="Rank"/>
    <tableColumn id="2" xr3:uid="{00000000-0010-0000-0B00-000002000000}" name="Team"/>
    <tableColumn id="4" xr3:uid="{00000000-0010-0000-0B00-000004000000}" name="League"/>
    <tableColumn id="5" xr3:uid="{00000000-0010-0000-0B00-000005000000}" name="SV"/>
    <tableColumn id="6" xr3:uid="{00000000-0010-0000-0B00-000006000000}" name="Pts"/>
    <tableColumn id="3" xr3:uid="{00000000-0010-0000-0B00-000003000000}" name="PLACE IN LEAGUE">
      <calculatedColumnFormula>IF(C2=C1,F1+1,1)</calculatedColumnFormula>
    </tableColumn>
    <tableColumn id="7" xr3:uid="{00000000-0010-0000-0B00-000007000000}" name="COMBINED">
      <calculatedColumnFormula>STANDINGS_SV[[#This Row],[League]]&amp;STANDINGS_SV[[#This Row],[Team]]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A5:O2915" totalsRowShown="0">
  <autoFilter ref="A5:O2915" xr:uid="{00000000-0009-0000-0100-000001000000}"/>
  <sortState xmlns:xlrd2="http://schemas.microsoft.com/office/spreadsheetml/2017/richdata2" ref="A2:N2911">
    <sortCondition ref="B2:B2911"/>
    <sortCondition descending="1" ref="N2:N2911"/>
  </sortState>
  <tableColumns count="15">
    <tableColumn id="1" xr3:uid="{00000000-0010-0000-0100-000001000000}" name="Team"/>
    <tableColumn id="2" xr3:uid="{00000000-0010-0000-0100-000002000000}" name="League"/>
    <tableColumn id="3" xr3:uid="{00000000-0010-0000-0100-000003000000}" name="COMBINED">
      <calculatedColumnFormula>Table1[[#This Row],[League]]&amp;Table1[[#This Row],[Team]]</calculatedColumnFormula>
    </tableColumn>
    <tableColumn id="4" xr3:uid="{00000000-0010-0000-0100-000004000000}" name="BA">
      <calculatedColumnFormula>16-INDEX(STANDINGS_BA[],MATCH(Table1[[#This Row],[COMBINED]],STANDINGS_BA[COMBINED],0),COLUMN(STANDINGS_BA[PLACE IN LEAGUE]))</calculatedColumnFormula>
    </tableColumn>
    <tableColumn id="5" xr3:uid="{00000000-0010-0000-0100-000005000000}" name="R">
      <calculatedColumnFormula>16-INDEX(STANDINGS_R[],MATCH(Table1[[#This Row],[COMBINED]],STANDINGS_R[COMBINED],0),COLUMN(STANDINGS_R[PLACE IN LEAGUE]))</calculatedColumnFormula>
    </tableColumn>
    <tableColumn id="6" xr3:uid="{00000000-0010-0000-0100-000006000000}" name="HR">
      <calculatedColumnFormula>16-INDEX(STANDINGS_HR[],MATCH(Table1[[#This Row],[COMBINED]],STANDINGS_HR[COMBINED],0),COLUMN(STANDINGS_HR[PLACE IN LEAGUE]))</calculatedColumnFormula>
    </tableColumn>
    <tableColumn id="7" xr3:uid="{00000000-0010-0000-0100-000007000000}" name="RBI">
      <calculatedColumnFormula>16-INDEX(STANDINGS_RBI[],MATCH(Table1[[#This Row],[COMBINED]],STANDINGS_RBI[COMBINED],0),COLUMN(STANDINGS_RBI[PLACE IN LEAGUE]))</calculatedColumnFormula>
    </tableColumn>
    <tableColumn id="8" xr3:uid="{00000000-0010-0000-0100-000008000000}" name="SB">
      <calculatedColumnFormula>16-INDEX(STANDINGS_SB[],MATCH(Table1[[#This Row],[COMBINED]],STANDINGS_SB[COMBINED],0),COLUMN(STANDINGS_SB[PLACE IN LEAGUE]))</calculatedColumnFormula>
    </tableColumn>
    <tableColumn id="9" xr3:uid="{00000000-0010-0000-0100-000009000000}" name="ERA">
      <calculatedColumnFormula>16-INDEX(STANDINGS_ERA[],MATCH(Table1[[#This Row],[COMBINED]],STANDINGS_ERA[COMBINED],0),COLUMN(STANDINGS_ERA[PLACE IN LEAGUE]))</calculatedColumnFormula>
    </tableColumn>
    <tableColumn id="10" xr3:uid="{00000000-0010-0000-0100-00000A000000}" name="WHIP">
      <calculatedColumnFormula>16-INDEX(STANDINGS_WHIP[],MATCH(Table1[[#This Row],[COMBINED]],STANDINGS_WHIP[COMBINED],0),COLUMN(STANDINGS_WHIP[PLACE IN LEAGUE]))</calculatedColumnFormula>
    </tableColumn>
    <tableColumn id="11" xr3:uid="{00000000-0010-0000-0100-00000B000000}" name="W">
      <calculatedColumnFormula>16-INDEX(STANDINGS_W[],MATCH(Table1[[#This Row],[COMBINED]],STANDINGS_W[COMBINED],0),COLUMN(STANDINGS_W[PLACE IN LEAGUE]))</calculatedColumnFormula>
    </tableColumn>
    <tableColumn id="12" xr3:uid="{00000000-0010-0000-0100-00000C000000}" name="K">
      <calculatedColumnFormula>16-INDEX(STANDINGS_K[],MATCH(Table1[[#This Row],[COMBINED]],STANDINGS_K[COMBINED],0),COLUMN(STANDINGS_K[PLACE IN LEAGUE]))</calculatedColumnFormula>
    </tableColumn>
    <tableColumn id="13" xr3:uid="{00000000-0010-0000-0100-00000D000000}" name="SV">
      <calculatedColumnFormula>16-INDEX(STANDINGS_SV[],MATCH(Table1[[#This Row],[COMBINED]],STANDINGS_SV[COMBINED],0),COLUMN(STANDINGS_SV[PLACE IN LEAGUE]))</calculatedColumnFormula>
    </tableColumn>
    <tableColumn id="14" xr3:uid="{00000000-0010-0000-0100-00000E000000}" name="TOTAL">
      <calculatedColumnFormula>SUM(Table1[[#This Row],[BA]:[SV]])</calculatedColumnFormula>
    </tableColumn>
    <tableColumn id="15" xr3:uid="{00000000-0010-0000-0100-00000F000000}" name="PLAC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STANDINGS_BA" displayName="STANDINGS_BA" ref="A1:G2911" totalsRowShown="0">
  <autoFilter ref="A1:G2911" xr:uid="{00000000-0009-0000-0100-000004000000}"/>
  <sortState xmlns:xlrd2="http://schemas.microsoft.com/office/spreadsheetml/2017/richdata2" ref="A2:F3060">
    <sortCondition ref="C2:C3060"/>
    <sortCondition ref="A2:A3060"/>
  </sortState>
  <tableColumns count="7">
    <tableColumn id="1" xr3:uid="{00000000-0010-0000-0200-000001000000}" name="Rank"/>
    <tableColumn id="2" xr3:uid="{00000000-0010-0000-0200-000002000000}" name="Team"/>
    <tableColumn id="4" xr3:uid="{00000000-0010-0000-0200-000004000000}" name="League"/>
    <tableColumn id="5" xr3:uid="{00000000-0010-0000-0200-000005000000}" name="BA"/>
    <tableColumn id="6" xr3:uid="{00000000-0010-0000-0200-000006000000}" name="Pts"/>
    <tableColumn id="3" xr3:uid="{00000000-0010-0000-0200-000003000000}" name="PLACE IN LEAGUE">
      <calculatedColumnFormula>IF(C2=C1,F1+1,1)</calculatedColumnFormula>
    </tableColumn>
    <tableColumn id="7" xr3:uid="{00000000-0010-0000-0200-000007000000}" name="COMBINED">
      <calculatedColumnFormula>STANDINGS_BA[[#This Row],[League]]&amp;STANDINGS_BA[[#This Row],[Team]]</calculatedColumnFormula>
    </tableColumn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STANDINGS_R" displayName="STANDINGS_R" ref="A1:G2912" totalsRowShown="0">
  <autoFilter ref="A1:G2912" xr:uid="{00000000-0009-0000-0100-000005000000}"/>
  <sortState xmlns:xlrd2="http://schemas.microsoft.com/office/spreadsheetml/2017/richdata2" ref="A2:F3060">
    <sortCondition ref="C2:C3060"/>
    <sortCondition ref="A2:A3060"/>
  </sortState>
  <tableColumns count="7">
    <tableColumn id="1" xr3:uid="{00000000-0010-0000-0300-000001000000}" name="Rank"/>
    <tableColumn id="2" xr3:uid="{00000000-0010-0000-0300-000002000000}" name="Team"/>
    <tableColumn id="4" xr3:uid="{00000000-0010-0000-0300-000004000000}" name="League"/>
    <tableColumn id="5" xr3:uid="{00000000-0010-0000-0300-000005000000}" name="R"/>
    <tableColumn id="6" xr3:uid="{00000000-0010-0000-0300-000006000000}" name="Pts"/>
    <tableColumn id="3" xr3:uid="{00000000-0010-0000-0300-000003000000}" name="PLACE IN LEAGUE">
      <calculatedColumnFormula>IF(C2=C1,F1+1,1)</calculatedColumnFormula>
    </tableColumn>
    <tableColumn id="7" xr3:uid="{00000000-0010-0000-0300-000007000000}" name="COMBINED">
      <calculatedColumnFormula>STANDINGS_R[[#This Row],[League]]&amp;STANDINGS_R[[#This Row],[Team]]</calculatedColumnFormula>
    </tableColumn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STANDINGS_HR" displayName="STANDINGS_HR" ref="A1:G2911" totalsRowShown="0">
  <autoFilter ref="A1:G2911" xr:uid="{00000000-0009-0000-0100-000006000000}"/>
  <sortState xmlns:xlrd2="http://schemas.microsoft.com/office/spreadsheetml/2017/richdata2" ref="A2:F3060">
    <sortCondition ref="C2:C3060"/>
    <sortCondition ref="A2:A3060"/>
  </sortState>
  <tableColumns count="7">
    <tableColumn id="1" xr3:uid="{00000000-0010-0000-0400-000001000000}" name="Rank"/>
    <tableColumn id="2" xr3:uid="{00000000-0010-0000-0400-000002000000}" name="Team"/>
    <tableColumn id="4" xr3:uid="{00000000-0010-0000-0400-000004000000}" name="League"/>
    <tableColumn id="5" xr3:uid="{00000000-0010-0000-0400-000005000000}" name="HR"/>
    <tableColumn id="6" xr3:uid="{00000000-0010-0000-0400-000006000000}" name="Pts"/>
    <tableColumn id="3" xr3:uid="{00000000-0010-0000-0400-000003000000}" name="PLACE IN LEAGUE">
      <calculatedColumnFormula>IF(C2=C1,F1+1,1)</calculatedColumnFormula>
    </tableColumn>
    <tableColumn id="7" xr3:uid="{00000000-0010-0000-0400-000007000000}" name="COMBINED">
      <calculatedColumnFormula>STANDINGS_HR[[#This Row],[League]]&amp;STANDINGS_HR[[#This Row],[Team]]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STANDINGS_RBI" displayName="STANDINGS_RBI" ref="A1:G2911" totalsRowShown="0">
  <autoFilter ref="A1:G2911" xr:uid="{00000000-0009-0000-0100-000007000000}"/>
  <sortState xmlns:xlrd2="http://schemas.microsoft.com/office/spreadsheetml/2017/richdata2" ref="A2:F3060">
    <sortCondition ref="C2:C3060"/>
    <sortCondition ref="A2:A3060"/>
  </sortState>
  <tableColumns count="7">
    <tableColumn id="1" xr3:uid="{00000000-0010-0000-0500-000001000000}" name="Rank"/>
    <tableColumn id="2" xr3:uid="{00000000-0010-0000-0500-000002000000}" name="Team"/>
    <tableColumn id="4" xr3:uid="{00000000-0010-0000-0500-000004000000}" name="League"/>
    <tableColumn id="5" xr3:uid="{00000000-0010-0000-0500-000005000000}" name="RBI"/>
    <tableColumn id="6" xr3:uid="{00000000-0010-0000-0500-000006000000}" name="Pts"/>
    <tableColumn id="3" xr3:uid="{00000000-0010-0000-0500-000003000000}" name="PLACE IN LEAGUE">
      <calculatedColumnFormula>IF(C2=C1,F1+1,1)</calculatedColumnFormula>
    </tableColumn>
    <tableColumn id="7" xr3:uid="{00000000-0010-0000-0500-000007000000}" name="COMBINED">
      <calculatedColumnFormula>STANDINGS_RBI[[#This Row],[League]]&amp;STANDINGS_RBI[[#This Row],[Team]]</calculatedColumnFormula>
    </tableColumn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STANDINGS_SB" displayName="STANDINGS_SB" ref="A1:G2911" totalsRowShown="0">
  <autoFilter ref="A1:G2911" xr:uid="{00000000-0009-0000-0100-000008000000}"/>
  <sortState xmlns:xlrd2="http://schemas.microsoft.com/office/spreadsheetml/2017/richdata2" ref="A2:F3060">
    <sortCondition ref="C2:C3060"/>
    <sortCondition ref="A2:A3060"/>
  </sortState>
  <tableColumns count="7">
    <tableColumn id="1" xr3:uid="{00000000-0010-0000-0600-000001000000}" name="Rank"/>
    <tableColumn id="2" xr3:uid="{00000000-0010-0000-0600-000002000000}" name="Team"/>
    <tableColumn id="4" xr3:uid="{00000000-0010-0000-0600-000004000000}" name="League"/>
    <tableColumn id="5" xr3:uid="{00000000-0010-0000-0600-000005000000}" name="SB"/>
    <tableColumn id="6" xr3:uid="{00000000-0010-0000-0600-000006000000}" name="Pts"/>
    <tableColumn id="3" xr3:uid="{00000000-0010-0000-0600-000003000000}" name="PLACE IN LEAGUE">
      <calculatedColumnFormula>IF(C2=C1,F1+1,1)</calculatedColumnFormula>
    </tableColumn>
    <tableColumn id="7" xr3:uid="{00000000-0010-0000-0600-000007000000}" name="COMBINED">
      <calculatedColumnFormula>STANDINGS_SB[[#This Row],[League]]&amp;STANDINGS_SB[[#This Row],[Team]]</calculatedColumnFormula>
    </tableColumn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STANDINGS_ERA" displayName="STANDINGS_ERA" ref="A1:G2911" totalsRowShown="0">
  <autoFilter ref="A1:G2911" xr:uid="{00000000-0009-0000-0100-000009000000}"/>
  <sortState xmlns:xlrd2="http://schemas.microsoft.com/office/spreadsheetml/2017/richdata2" ref="A2:F3060">
    <sortCondition ref="C2:C3060"/>
    <sortCondition ref="A2:A3060"/>
  </sortState>
  <tableColumns count="7">
    <tableColumn id="1" xr3:uid="{00000000-0010-0000-0700-000001000000}" name="Rank"/>
    <tableColumn id="2" xr3:uid="{00000000-0010-0000-0700-000002000000}" name="Team"/>
    <tableColumn id="4" xr3:uid="{00000000-0010-0000-0700-000004000000}" name="League"/>
    <tableColumn id="5" xr3:uid="{00000000-0010-0000-0700-000005000000}" name="ERA"/>
    <tableColumn id="6" xr3:uid="{00000000-0010-0000-0700-000006000000}" name="Pts"/>
    <tableColumn id="3" xr3:uid="{00000000-0010-0000-0700-000003000000}" name="PLACE IN LEAGUE">
      <calculatedColumnFormula>IF(C2=C1,F1+1,1)</calculatedColumnFormula>
    </tableColumn>
    <tableColumn id="7" xr3:uid="{00000000-0010-0000-0700-000007000000}" name="COMBINED">
      <calculatedColumnFormula>STANDINGS_ERA[[#This Row],[League]]&amp;STANDINGS_ERA[[#This Row],[Team]]</calculatedColumnFormula>
    </tableColumn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STANDINGS_W" displayName="STANDINGS_W" ref="A1:G2911" totalsRowShown="0">
  <autoFilter ref="A1:G2911" xr:uid="{00000000-0009-0000-0100-00000B000000}"/>
  <sortState xmlns:xlrd2="http://schemas.microsoft.com/office/spreadsheetml/2017/richdata2" ref="A2:F3060">
    <sortCondition ref="C2:C3060"/>
    <sortCondition ref="A2:A3060"/>
  </sortState>
  <tableColumns count="7">
    <tableColumn id="1" xr3:uid="{00000000-0010-0000-0800-000001000000}" name="Rank"/>
    <tableColumn id="2" xr3:uid="{00000000-0010-0000-0800-000002000000}" name="Team"/>
    <tableColumn id="4" xr3:uid="{00000000-0010-0000-0800-000004000000}" name="League"/>
    <tableColumn id="5" xr3:uid="{00000000-0010-0000-0800-000005000000}" name="W"/>
    <tableColumn id="6" xr3:uid="{00000000-0010-0000-0800-000006000000}" name="Pts"/>
    <tableColumn id="3" xr3:uid="{00000000-0010-0000-0800-000003000000}" name="PLACE IN LEAGUE">
      <calculatedColumnFormula>IF(C2=C1,F1+1,1)</calculatedColumnFormula>
    </tableColumn>
    <tableColumn id="7" xr3:uid="{00000000-0010-0000-0800-000007000000}" name="COMBINED">
      <calculatedColumnFormula>STANDINGS_W[[#This Row],[League]]&amp;STANDINGS_W[[#This Row],[Team]]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8"/>
  <sheetViews>
    <sheetView tabSelected="1" workbookViewId="0">
      <selection activeCell="J8" sqref="J8"/>
    </sheetView>
  </sheetViews>
  <sheetFormatPr defaultRowHeight="15" x14ac:dyDescent="0.25"/>
  <cols>
    <col min="2" max="2" width="14.85546875" bestFit="1" customWidth="1"/>
    <col min="4" max="4" width="9.5703125" bestFit="1" customWidth="1"/>
    <col min="6" max="6" width="9.5703125" bestFit="1" customWidth="1"/>
    <col min="11" max="11" width="9.5703125" bestFit="1" customWidth="1"/>
  </cols>
  <sheetData>
    <row r="1" spans="1:12" x14ac:dyDescent="0.25">
      <c r="A1" t="s">
        <v>59</v>
      </c>
      <c r="B1" t="s">
        <v>538</v>
      </c>
      <c r="C1" t="s">
        <v>3</v>
      </c>
      <c r="D1" t="s">
        <v>60</v>
      </c>
      <c r="E1" t="s">
        <v>61</v>
      </c>
      <c r="F1" t="s">
        <v>62</v>
      </c>
      <c r="G1" t="s">
        <v>63</v>
      </c>
      <c r="H1" t="s">
        <v>64</v>
      </c>
      <c r="I1" t="s">
        <v>65</v>
      </c>
      <c r="J1" t="s">
        <v>66</v>
      </c>
      <c r="K1" t="s">
        <v>67</v>
      </c>
      <c r="L1" t="s">
        <v>68</v>
      </c>
    </row>
    <row r="2" spans="1:12" x14ac:dyDescent="0.25">
      <c r="A2">
        <v>1</v>
      </c>
      <c r="B2">
        <v>15</v>
      </c>
      <c r="C2" s="2">
        <f>AVERAGEIFS(STANDINGS_BA[BA],STANDINGS_BA[PLACE IN LEAGUE],Table2[[#This Row],[RANK]])</f>
        <v>0.27839896907216488</v>
      </c>
      <c r="D2" s="1">
        <f>AVERAGEIFS(STANDINGS_R[R],STANDINGS_R[PLACE IN LEAGUE],Table2[[#This Row],[RANK]])</f>
        <v>1111.7731958762886</v>
      </c>
      <c r="E2" s="1">
        <f>AVERAGEIFS(STANDINGS_HR[HR],STANDINGS_HR[PLACE IN LEAGUE],Table2[[#This Row],[RANK]])</f>
        <v>332.92783505154637</v>
      </c>
      <c r="F2" s="1">
        <f>AVERAGEIFS(STANDINGS_RBI[RBI],STANDINGS_RBI[PLACE IN LEAGUE],Table2[[#This Row],[RANK]])</f>
        <v>1100.0515463917525</v>
      </c>
      <c r="G2" s="1">
        <f>AVERAGEIFS(STANDINGS_SB[SB],STANDINGS_SB[PLACE IN LEAGUE],Table2[[#This Row],[RANK]])</f>
        <v>176.98969072164948</v>
      </c>
      <c r="H2" s="2">
        <f>AVERAGEIFS(STANDINGS_ERA[ERA],STANDINGS_ERA[PLACE IN LEAGUE],Table2[[#This Row],[RANK]])</f>
        <v>3.3815876288659776</v>
      </c>
      <c r="I2" s="2">
        <f>AVERAGEIFS(STANDINGS_WHIP[WHIP],STANDINGS_WHIP[PLACE IN LEAGUE],Table2[[#This Row],[RANK]])</f>
        <v>1.1582474226804123</v>
      </c>
      <c r="J2" s="1">
        <f>AVERAGEIFS(STANDINGS_W[W],STANDINGS_W[PLACE IN LEAGUE],Table2[[#This Row],[RANK]])</f>
        <v>108.5979381443299</v>
      </c>
      <c r="K2" s="1">
        <f>AVERAGEIFS(STANDINGS_K[K],STANDINGS_K[PLACE IN LEAGUE],Table2[[#This Row],[RANK]])</f>
        <v>1485.0876288659795</v>
      </c>
      <c r="L2" s="1">
        <f>AVERAGEIFS(STANDINGS_SV[SV],STANDINGS_SV[PLACE IN LEAGUE],Table2[[#This Row],[RANK]])</f>
        <v>112.07731958762886</v>
      </c>
    </row>
    <row r="3" spans="1:12" x14ac:dyDescent="0.25">
      <c r="A3">
        <v>2</v>
      </c>
      <c r="B3">
        <v>14</v>
      </c>
      <c r="C3" s="2">
        <f>AVERAGEIFS(STANDINGS_BA[BA],STANDINGS_BA[PLACE IN LEAGUE],Table2[[#This Row],[RANK]])</f>
        <v>0.27467061855670089</v>
      </c>
      <c r="D3" s="1">
        <f>AVERAGEIFS(STANDINGS_R[R],STANDINGS_R[PLACE IN LEAGUE],Table2[[#This Row],[RANK]])</f>
        <v>1079.0824742268042</v>
      </c>
      <c r="E3" s="1">
        <f>AVERAGEIFS(STANDINGS_HR[HR],STANDINGS_HR[PLACE IN LEAGUE],Table2[[#This Row],[RANK]])</f>
        <v>315.76288659793812</v>
      </c>
      <c r="F3" s="1">
        <f>AVERAGEIFS(STANDINGS_RBI[RBI],STANDINGS_RBI[PLACE IN LEAGUE],Table2[[#This Row],[RANK]])</f>
        <v>1062.680412371134</v>
      </c>
      <c r="G3" s="1">
        <f>AVERAGEIFS(STANDINGS_SB[SB],STANDINGS_SB[PLACE IN LEAGUE],Table2[[#This Row],[RANK]])</f>
        <v>158.29381443298968</v>
      </c>
      <c r="H3" s="2">
        <f>AVERAGEIFS(STANDINGS_ERA[ERA],STANDINGS_ERA[PLACE IN LEAGUE],Table2[[#This Row],[RANK]])</f>
        <v>3.5360670103092762</v>
      </c>
      <c r="I3" s="2">
        <f>AVERAGEIFS(STANDINGS_WHIP[WHIP],STANDINGS_WHIP[PLACE IN LEAGUE],Table2[[#This Row],[RANK]])</f>
        <v>1.1886907216494844</v>
      </c>
      <c r="J3" s="1">
        <f>AVERAGEIFS(STANDINGS_W[W],STANDINGS_W[PLACE IN LEAGUE],Table2[[#This Row],[RANK]])</f>
        <v>101.39175257731959</v>
      </c>
      <c r="K3" s="1">
        <f>AVERAGEIFS(STANDINGS_K[K],STANDINGS_K[PLACE IN LEAGUE],Table2[[#This Row],[RANK]])</f>
        <v>1422.8659793814434</v>
      </c>
      <c r="L3" s="1">
        <f>AVERAGEIFS(STANDINGS_SV[SV],STANDINGS_SV[PLACE IN LEAGUE],Table2[[#This Row],[RANK]])</f>
        <v>98.505154639175259</v>
      </c>
    </row>
    <row r="4" spans="1:12" x14ac:dyDescent="0.25">
      <c r="A4">
        <v>3</v>
      </c>
      <c r="B4">
        <v>13</v>
      </c>
      <c r="C4" s="2">
        <f>AVERAGEIFS(STANDINGS_BA[BA],STANDINGS_BA[PLACE IN LEAGUE],Table2[[#This Row],[RANK]])</f>
        <v>0.27261340206185558</v>
      </c>
      <c r="D4" s="1">
        <f>AVERAGEIFS(STANDINGS_R[R],STANDINGS_R[PLACE IN LEAGUE],Table2[[#This Row],[RANK]])</f>
        <v>1055.479381443299</v>
      </c>
      <c r="E4" s="1">
        <f>AVERAGEIFS(STANDINGS_HR[HR],STANDINGS_HR[PLACE IN LEAGUE],Table2[[#This Row],[RANK]])</f>
        <v>306.08762886597935</v>
      </c>
      <c r="F4" s="1">
        <f>AVERAGEIFS(STANDINGS_RBI[RBI],STANDINGS_RBI[PLACE IN LEAGUE],Table2[[#This Row],[RANK]])</f>
        <v>1036.3350515463917</v>
      </c>
      <c r="G4" s="1">
        <f>AVERAGEIFS(STANDINGS_SB[SB],STANDINGS_SB[PLACE IN LEAGUE],Table2[[#This Row],[RANK]])</f>
        <v>146.53092783505156</v>
      </c>
      <c r="H4" s="2">
        <f>AVERAGEIFS(STANDINGS_ERA[ERA],STANDINGS_ERA[PLACE IN LEAGUE],Table2[[#This Row],[RANK]])</f>
        <v>3.6318195876288684</v>
      </c>
      <c r="I4" s="2">
        <f>AVERAGEIFS(STANDINGS_WHIP[WHIP],STANDINGS_WHIP[PLACE IN LEAGUE],Table2[[#This Row],[RANK]])</f>
        <v>1.2106752577319586</v>
      </c>
      <c r="J4" s="1">
        <f>AVERAGEIFS(STANDINGS_W[W],STANDINGS_W[PLACE IN LEAGUE],Table2[[#This Row],[RANK]])</f>
        <v>97.417525773195877</v>
      </c>
      <c r="K4" s="1">
        <f>AVERAGEIFS(STANDINGS_K[K],STANDINGS_K[PLACE IN LEAGUE],Table2[[#This Row],[RANK]])</f>
        <v>1386.7731958762886</v>
      </c>
      <c r="L4" s="1">
        <f>AVERAGEIFS(STANDINGS_SV[SV],STANDINGS_SV[PLACE IN LEAGUE],Table2[[#This Row],[RANK]])</f>
        <v>89.221649484536087</v>
      </c>
    </row>
    <row r="5" spans="1:12" x14ac:dyDescent="0.25">
      <c r="A5">
        <v>4</v>
      </c>
      <c r="B5">
        <v>12</v>
      </c>
      <c r="C5" s="2">
        <f>AVERAGEIFS(STANDINGS_BA[BA],STANDINGS_BA[PLACE IN LEAGUE],Table2[[#This Row],[RANK]])</f>
        <v>0.27085206185566996</v>
      </c>
      <c r="D5" s="1">
        <f>AVERAGEIFS(STANDINGS_R[R],STANDINGS_R[PLACE IN LEAGUE],Table2[[#This Row],[RANK]])</f>
        <v>1038.8298969072166</v>
      </c>
      <c r="E5" s="1">
        <f>AVERAGEIFS(STANDINGS_HR[HR],STANDINGS_HR[PLACE IN LEAGUE],Table2[[#This Row],[RANK]])</f>
        <v>297.73711340206188</v>
      </c>
      <c r="F5" s="1">
        <f>AVERAGEIFS(STANDINGS_RBI[RBI],STANDINGS_RBI[PLACE IN LEAGUE],Table2[[#This Row],[RANK]])</f>
        <v>1016.7268041237113</v>
      </c>
      <c r="G5" s="1">
        <f>AVERAGEIFS(STANDINGS_SB[SB],STANDINGS_SB[PLACE IN LEAGUE],Table2[[#This Row],[RANK]])</f>
        <v>136.74742268041237</v>
      </c>
      <c r="H5" s="2">
        <f>AVERAGEIFS(STANDINGS_ERA[ERA],STANDINGS_ERA[PLACE IN LEAGUE],Table2[[#This Row],[RANK]])</f>
        <v>3.7093505154639184</v>
      </c>
      <c r="I5" s="2">
        <f>AVERAGEIFS(STANDINGS_WHIP[WHIP],STANDINGS_WHIP[PLACE IN LEAGUE],Table2[[#This Row],[RANK]])</f>
        <v>1.2240721649484532</v>
      </c>
      <c r="J5" s="1">
        <f>AVERAGEIFS(STANDINGS_W[W],STANDINGS_W[PLACE IN LEAGUE],Table2[[#This Row],[RANK]])</f>
        <v>94.082474226804123</v>
      </c>
      <c r="K5" s="1">
        <f>AVERAGEIFS(STANDINGS_K[K],STANDINGS_K[PLACE IN LEAGUE],Table2[[#This Row],[RANK]])</f>
        <v>1355.5773195876288</v>
      </c>
      <c r="L5" s="1">
        <f>AVERAGEIFS(STANDINGS_SV[SV],STANDINGS_SV[PLACE IN LEAGUE],Table2[[#This Row],[RANK]])</f>
        <v>82.762886597938149</v>
      </c>
    </row>
    <row r="6" spans="1:12" x14ac:dyDescent="0.25">
      <c r="A6">
        <v>5</v>
      </c>
      <c r="B6">
        <v>11</v>
      </c>
      <c r="C6" s="2">
        <f>AVERAGEIFS(STANDINGS_BA[BA],STANDINGS_BA[PLACE IN LEAGUE],Table2[[#This Row],[RANK]])</f>
        <v>0.26936907216494854</v>
      </c>
      <c r="D6" s="1">
        <f>AVERAGEIFS(STANDINGS_R[R],STANDINGS_R[PLACE IN LEAGUE],Table2[[#This Row],[RANK]])</f>
        <v>1024.5051546391753</v>
      </c>
      <c r="E6" s="1">
        <f>AVERAGEIFS(STANDINGS_HR[HR],STANDINGS_HR[PLACE IN LEAGUE],Table2[[#This Row],[RANK]])</f>
        <v>290.57731958762889</v>
      </c>
      <c r="F6" s="1">
        <f>AVERAGEIFS(STANDINGS_RBI[RBI],STANDINGS_RBI[PLACE IN LEAGUE],Table2[[#This Row],[RANK]])</f>
        <v>999.08762886597935</v>
      </c>
      <c r="G6" s="1">
        <f>AVERAGEIFS(STANDINGS_SB[SB],STANDINGS_SB[PLACE IN LEAGUE],Table2[[#This Row],[RANK]])</f>
        <v>129.91752577319588</v>
      </c>
      <c r="H6" s="2">
        <f>AVERAGEIFS(STANDINGS_ERA[ERA],STANDINGS_ERA[PLACE IN LEAGUE],Table2[[#This Row],[RANK]])</f>
        <v>3.7702422680412382</v>
      </c>
      <c r="I6" s="2">
        <f>AVERAGEIFS(STANDINGS_WHIP[WHIP],STANDINGS_WHIP[PLACE IN LEAGUE],Table2[[#This Row],[RANK]])</f>
        <v>1.2355412371134029</v>
      </c>
      <c r="J6" s="1">
        <f>AVERAGEIFS(STANDINGS_W[W],STANDINGS_W[PLACE IN LEAGUE],Table2[[#This Row],[RANK]])</f>
        <v>91.30412371134021</v>
      </c>
      <c r="K6" s="1">
        <f>AVERAGEIFS(STANDINGS_K[K],STANDINGS_K[PLACE IN LEAGUE],Table2[[#This Row],[RANK]])</f>
        <v>1330.659793814433</v>
      </c>
      <c r="L6" s="1">
        <f>AVERAGEIFS(STANDINGS_SV[SV],STANDINGS_SV[PLACE IN LEAGUE],Table2[[#This Row],[RANK]])</f>
        <v>76.9381443298969</v>
      </c>
    </row>
    <row r="7" spans="1:12" x14ac:dyDescent="0.25">
      <c r="A7">
        <v>6</v>
      </c>
      <c r="B7">
        <v>10</v>
      </c>
      <c r="C7" s="2">
        <f>AVERAGEIFS(STANDINGS_BA[BA],STANDINGS_BA[PLACE IN LEAGUE],Table2[[#This Row],[RANK]])</f>
        <v>0.26797216494845366</v>
      </c>
      <c r="D7" s="1">
        <f>AVERAGEIFS(STANDINGS_R[R],STANDINGS_R[PLACE IN LEAGUE],Table2[[#This Row],[RANK]])</f>
        <v>1010.5721649484536</v>
      </c>
      <c r="E7" s="1">
        <f>AVERAGEIFS(STANDINGS_HR[HR],STANDINGS_HR[PLACE IN LEAGUE],Table2[[#This Row],[RANK]])</f>
        <v>283.71134020618558</v>
      </c>
      <c r="F7" s="1">
        <f>AVERAGEIFS(STANDINGS_RBI[RBI],STANDINGS_RBI[PLACE IN LEAGUE],Table2[[#This Row],[RANK]])</f>
        <v>983.11340206185571</v>
      </c>
      <c r="G7" s="1">
        <f>AVERAGEIFS(STANDINGS_SB[SB],STANDINGS_SB[PLACE IN LEAGUE],Table2[[#This Row],[RANK]])</f>
        <v>123.97938144329896</v>
      </c>
      <c r="H7" s="2">
        <f>AVERAGEIFS(STANDINGS_ERA[ERA],STANDINGS_ERA[PLACE IN LEAGUE],Table2[[#This Row],[RANK]])</f>
        <v>3.822448453608247</v>
      </c>
      <c r="I7" s="2">
        <f>AVERAGEIFS(STANDINGS_WHIP[WHIP],STANDINGS_WHIP[PLACE IN LEAGUE],Table2[[#This Row],[RANK]])</f>
        <v>1.2472577319587637</v>
      </c>
      <c r="J7" s="1">
        <f>AVERAGEIFS(STANDINGS_W[W],STANDINGS_W[PLACE IN LEAGUE],Table2[[#This Row],[RANK]])</f>
        <v>88.824742268041234</v>
      </c>
      <c r="K7" s="1">
        <f>AVERAGEIFS(STANDINGS_K[K],STANDINGS_K[PLACE IN LEAGUE],Table2[[#This Row],[RANK]])</f>
        <v>1308.0721649484535</v>
      </c>
      <c r="L7" s="1">
        <f>AVERAGEIFS(STANDINGS_SV[SV],STANDINGS_SV[PLACE IN LEAGUE],Table2[[#This Row],[RANK]])</f>
        <v>70.994845360824741</v>
      </c>
    </row>
    <row r="8" spans="1:12" x14ac:dyDescent="0.25">
      <c r="A8">
        <v>7</v>
      </c>
      <c r="B8">
        <v>9</v>
      </c>
      <c r="C8" s="2">
        <f>AVERAGEIFS(STANDINGS_BA[BA],STANDINGS_BA[PLACE IN LEAGUE],Table2[[#This Row],[RANK]])</f>
        <v>0.26672577319587626</v>
      </c>
      <c r="D8" s="1">
        <f>AVERAGEIFS(STANDINGS_R[R],STANDINGS_R[PLACE IN LEAGUE],Table2[[#This Row],[RANK]])</f>
        <v>996.97422680412376</v>
      </c>
      <c r="E8" s="1">
        <f>AVERAGEIFS(STANDINGS_HR[HR],STANDINGS_HR[PLACE IN LEAGUE],Table2[[#This Row],[RANK]])</f>
        <v>277.43298969072163</v>
      </c>
      <c r="F8" s="1">
        <f>AVERAGEIFS(STANDINGS_RBI[RBI],STANDINGS_RBI[PLACE IN LEAGUE],Table2[[#This Row],[RANK]])</f>
        <v>966.85567010309273</v>
      </c>
      <c r="G8" s="1">
        <f>AVERAGEIFS(STANDINGS_SB[SB],STANDINGS_SB[PLACE IN LEAGUE],Table2[[#This Row],[RANK]])</f>
        <v>118.91237113402062</v>
      </c>
      <c r="H8" s="2">
        <f>AVERAGEIFS(STANDINGS_ERA[ERA],STANDINGS_ERA[PLACE IN LEAGUE],Table2[[#This Row],[RANK]])</f>
        <v>3.8801804123711356</v>
      </c>
      <c r="I8" s="2">
        <f>AVERAGEIFS(STANDINGS_WHIP[WHIP],STANDINGS_WHIP[PLACE IN LEAGUE],Table2[[#This Row],[RANK]])</f>
        <v>1.2586494845360823</v>
      </c>
      <c r="J8" s="1">
        <f>AVERAGEIFS(STANDINGS_W[W],STANDINGS_W[PLACE IN LEAGUE],Table2[[#This Row],[RANK]])</f>
        <v>86.463917525773198</v>
      </c>
      <c r="K8" s="1">
        <f>AVERAGEIFS(STANDINGS_K[K],STANDINGS_K[PLACE IN LEAGUE],Table2[[#This Row],[RANK]])</f>
        <v>1285.0360824742268</v>
      </c>
      <c r="L8" s="1">
        <f>AVERAGEIFS(STANDINGS_SV[SV],STANDINGS_SV[PLACE IN LEAGUE],Table2[[#This Row],[RANK]])</f>
        <v>65.845360824742272</v>
      </c>
    </row>
    <row r="9" spans="1:12" x14ac:dyDescent="0.25">
      <c r="A9">
        <v>8</v>
      </c>
      <c r="B9">
        <v>8</v>
      </c>
      <c r="C9" s="2">
        <f>AVERAGEIFS(STANDINGS_BA[BA],STANDINGS_BA[PLACE IN LEAGUE],Table2[[#This Row],[RANK]])</f>
        <v>0.26538350515463921</v>
      </c>
      <c r="D9" s="1">
        <f>AVERAGEIFS(STANDINGS_R[R],STANDINGS_R[PLACE IN LEAGUE],Table2[[#This Row],[RANK]])</f>
        <v>982.53092783505156</v>
      </c>
      <c r="E9" s="1">
        <f>AVERAGEIFS(STANDINGS_HR[HR],STANDINGS_HR[PLACE IN LEAGUE],Table2[[#This Row],[RANK]])</f>
        <v>270.94845360824741</v>
      </c>
      <c r="F9" s="1">
        <f>AVERAGEIFS(STANDINGS_RBI[RBI],STANDINGS_RBI[PLACE IN LEAGUE],Table2[[#This Row],[RANK]])</f>
        <v>951.90206185567013</v>
      </c>
      <c r="G9" s="1">
        <f>AVERAGEIFS(STANDINGS_SB[SB],STANDINGS_SB[PLACE IN LEAGUE],Table2[[#This Row],[RANK]])</f>
        <v>113.5360824742268</v>
      </c>
      <c r="H9" s="2">
        <f>AVERAGEIFS(STANDINGS_ERA[ERA],STANDINGS_ERA[PLACE IN LEAGUE],Table2[[#This Row],[RANK]])</f>
        <v>3.9317216494845373</v>
      </c>
      <c r="I9" s="2">
        <f>AVERAGEIFS(STANDINGS_WHIP[WHIP],STANDINGS_WHIP[PLACE IN LEAGUE],Table2[[#This Row],[RANK]])</f>
        <v>1.2693814432989687</v>
      </c>
      <c r="J9" s="1">
        <f>AVERAGEIFS(STANDINGS_W[W],STANDINGS_W[PLACE IN LEAGUE],Table2[[#This Row],[RANK]])</f>
        <v>84.412371134020617</v>
      </c>
      <c r="K9" s="1">
        <f>AVERAGEIFS(STANDINGS_K[K],STANDINGS_K[PLACE IN LEAGUE],Table2[[#This Row],[RANK]])</f>
        <v>1259.8453608247423</v>
      </c>
      <c r="L9" s="1">
        <f>AVERAGEIFS(STANDINGS_SV[SV],STANDINGS_SV[PLACE IN LEAGUE],Table2[[#This Row],[RANK]])</f>
        <v>60.25257731958763</v>
      </c>
    </row>
    <row r="10" spans="1:12" x14ac:dyDescent="0.25">
      <c r="A10">
        <v>9</v>
      </c>
      <c r="B10">
        <v>7</v>
      </c>
      <c r="C10" s="2">
        <f>AVERAGEIFS(STANDINGS_BA[BA],STANDINGS_BA[PLACE IN LEAGUE],Table2[[#This Row],[RANK]])</f>
        <v>0.26415257731958769</v>
      </c>
      <c r="D10" s="1">
        <f>AVERAGEIFS(STANDINGS_R[R],STANDINGS_R[PLACE IN LEAGUE],Table2[[#This Row],[RANK]])</f>
        <v>968.67525773195871</v>
      </c>
      <c r="E10" s="1">
        <f>AVERAGEIFS(STANDINGS_HR[HR],STANDINGS_HR[PLACE IN LEAGUE],Table2[[#This Row],[RANK]])</f>
        <v>265.48453608247422</v>
      </c>
      <c r="F10" s="1">
        <f>AVERAGEIFS(STANDINGS_RBI[RBI],STANDINGS_RBI[PLACE IN LEAGUE],Table2[[#This Row],[RANK]])</f>
        <v>938.31958762886597</v>
      </c>
      <c r="G10" s="1">
        <f>AVERAGEIFS(STANDINGS_SB[SB],STANDINGS_SB[PLACE IN LEAGUE],Table2[[#This Row],[RANK]])</f>
        <v>108.16494845360825</v>
      </c>
      <c r="H10" s="2">
        <f>AVERAGEIFS(STANDINGS_ERA[ERA],STANDINGS_ERA[PLACE IN LEAGUE],Table2[[#This Row],[RANK]])</f>
        <v>3.9854226804123711</v>
      </c>
      <c r="I10" s="2">
        <f>AVERAGEIFS(STANDINGS_WHIP[WHIP],STANDINGS_WHIP[PLACE IN LEAGUE],Table2[[#This Row],[RANK]])</f>
        <v>1.279103092783505</v>
      </c>
      <c r="J10" s="1">
        <f>AVERAGEIFS(STANDINGS_W[W],STANDINGS_W[PLACE IN LEAGUE],Table2[[#This Row],[RANK]])</f>
        <v>82</v>
      </c>
      <c r="K10" s="1">
        <f>AVERAGEIFS(STANDINGS_K[K],STANDINGS_K[PLACE IN LEAGUE],Table2[[#This Row],[RANK]])</f>
        <v>1237.1649484536083</v>
      </c>
      <c r="L10" s="1">
        <f>AVERAGEIFS(STANDINGS_SV[SV],STANDINGS_SV[PLACE IN LEAGUE],Table2[[#This Row],[RANK]])</f>
        <v>54.608247422680414</v>
      </c>
    </row>
    <row r="11" spans="1:12" x14ac:dyDescent="0.25">
      <c r="A11">
        <v>10</v>
      </c>
      <c r="B11">
        <v>6</v>
      </c>
      <c r="C11" s="2">
        <f>AVERAGEIFS(STANDINGS_BA[BA],STANDINGS_BA[PLACE IN LEAGUE],Table2[[#This Row],[RANK]])</f>
        <v>0.2629623711340206</v>
      </c>
      <c r="D11" s="1">
        <f>AVERAGEIFS(STANDINGS_R[R],STANDINGS_R[PLACE IN LEAGUE],Table2[[#This Row],[RANK]])</f>
        <v>953.61340206185571</v>
      </c>
      <c r="E11" s="1">
        <f>AVERAGEIFS(STANDINGS_HR[HR],STANDINGS_HR[PLACE IN LEAGUE],Table2[[#This Row],[RANK]])</f>
        <v>259.7525773195876</v>
      </c>
      <c r="F11" s="1">
        <f>AVERAGEIFS(STANDINGS_RBI[RBI],STANDINGS_RBI[PLACE IN LEAGUE],Table2[[#This Row],[RANK]])</f>
        <v>923.59793814432987</v>
      </c>
      <c r="G11" s="1">
        <f>AVERAGEIFS(STANDINGS_SB[SB],STANDINGS_SB[PLACE IN LEAGUE],Table2[[#This Row],[RANK]])</f>
        <v>103.53092783505154</v>
      </c>
      <c r="H11" s="2">
        <f>AVERAGEIFS(STANDINGS_ERA[ERA],STANDINGS_ERA[PLACE IN LEAGUE],Table2[[#This Row],[RANK]])</f>
        <v>4.0493350515463904</v>
      </c>
      <c r="I11" s="2">
        <f>AVERAGEIFS(STANDINGS_WHIP[WHIP],STANDINGS_WHIP[PLACE IN LEAGUE],Table2[[#This Row],[RANK]])</f>
        <v>1.2898092783505148</v>
      </c>
      <c r="J11" s="1">
        <f>AVERAGEIFS(STANDINGS_W[W],STANDINGS_W[PLACE IN LEAGUE],Table2[[#This Row],[RANK]])</f>
        <v>79.979381443298962</v>
      </c>
      <c r="K11" s="1">
        <f>AVERAGEIFS(STANDINGS_K[K],STANDINGS_K[PLACE IN LEAGUE],Table2[[#This Row],[RANK]])</f>
        <v>1212.9432989690722</v>
      </c>
      <c r="L11" s="1">
        <f>AVERAGEIFS(STANDINGS_SV[SV],STANDINGS_SV[PLACE IN LEAGUE],Table2[[#This Row],[RANK]])</f>
        <v>49.360824742268044</v>
      </c>
    </row>
    <row r="12" spans="1:12" x14ac:dyDescent="0.25">
      <c r="A12">
        <v>11</v>
      </c>
      <c r="B12">
        <v>5</v>
      </c>
      <c r="C12" s="2">
        <f>AVERAGEIFS(STANDINGS_BA[BA],STANDINGS_BA[PLACE IN LEAGUE],Table2[[#This Row],[RANK]])</f>
        <v>0.26146082474226806</v>
      </c>
      <c r="D12" s="1">
        <f>AVERAGEIFS(STANDINGS_R[R],STANDINGS_R[PLACE IN LEAGUE],Table2[[#This Row],[RANK]])</f>
        <v>936.91237113402065</v>
      </c>
      <c r="E12" s="1">
        <f>AVERAGEIFS(STANDINGS_HR[HR],STANDINGS_HR[PLACE IN LEAGUE],Table2[[#This Row],[RANK]])</f>
        <v>253.37113402061857</v>
      </c>
      <c r="F12" s="1">
        <f>AVERAGEIFS(STANDINGS_RBI[RBI],STANDINGS_RBI[PLACE IN LEAGUE],Table2[[#This Row],[RANK]])</f>
        <v>906.31443298969077</v>
      </c>
      <c r="G12" s="1">
        <f>AVERAGEIFS(STANDINGS_SB[SB],STANDINGS_SB[PLACE IN LEAGUE],Table2[[#This Row],[RANK]])</f>
        <v>98.298969072164951</v>
      </c>
      <c r="H12" s="2">
        <f>AVERAGEIFS(STANDINGS_ERA[ERA],STANDINGS_ERA[PLACE IN LEAGUE],Table2[[#This Row],[RANK]])</f>
        <v>4.1108350515463918</v>
      </c>
      <c r="I12" s="2">
        <f>AVERAGEIFS(STANDINGS_WHIP[WHIP],STANDINGS_WHIP[PLACE IN LEAGUE],Table2[[#This Row],[RANK]])</f>
        <v>1.301015463917526</v>
      </c>
      <c r="J12" s="1">
        <f>AVERAGEIFS(STANDINGS_W[W],STANDINGS_W[PLACE IN LEAGUE],Table2[[#This Row],[RANK]])</f>
        <v>77.494845360824741</v>
      </c>
      <c r="K12" s="1">
        <f>AVERAGEIFS(STANDINGS_K[K],STANDINGS_K[PLACE IN LEAGUE],Table2[[#This Row],[RANK]])</f>
        <v>1183.7886597938145</v>
      </c>
      <c r="L12" s="1">
        <f>AVERAGEIFS(STANDINGS_SV[SV],STANDINGS_SV[PLACE IN LEAGUE],Table2[[#This Row],[RANK]])</f>
        <v>43.793814432989691</v>
      </c>
    </row>
    <row r="13" spans="1:12" x14ac:dyDescent="0.25">
      <c r="A13">
        <v>12</v>
      </c>
      <c r="B13">
        <v>4</v>
      </c>
      <c r="C13" s="2">
        <f>AVERAGEIFS(STANDINGS_BA[BA],STANDINGS_BA[PLACE IN LEAGUE],Table2[[#This Row],[RANK]])</f>
        <v>0.2600226804123712</v>
      </c>
      <c r="D13" s="1">
        <f>AVERAGEIFS(STANDINGS_R[R],STANDINGS_R[PLACE IN LEAGUE],Table2[[#This Row],[RANK]])</f>
        <v>917.59278350515467</v>
      </c>
      <c r="E13" s="1">
        <f>AVERAGEIFS(STANDINGS_HR[HR],STANDINGS_HR[PLACE IN LEAGUE],Table2[[#This Row],[RANK]])</f>
        <v>245.3762886597938</v>
      </c>
      <c r="F13" s="1">
        <f>AVERAGEIFS(STANDINGS_RBI[RBI],STANDINGS_RBI[PLACE IN LEAGUE],Table2[[#This Row],[RANK]])</f>
        <v>887.67525773195871</v>
      </c>
      <c r="G13" s="1">
        <f>AVERAGEIFS(STANDINGS_SB[SB],STANDINGS_SB[PLACE IN LEAGUE],Table2[[#This Row],[RANK]])</f>
        <v>92.649484536082468</v>
      </c>
      <c r="H13" s="2">
        <f>AVERAGEIFS(STANDINGS_ERA[ERA],STANDINGS_ERA[PLACE IN LEAGUE],Table2[[#This Row],[RANK]])</f>
        <v>4.1652989690721647</v>
      </c>
      <c r="I13" s="2">
        <f>AVERAGEIFS(STANDINGS_WHIP[WHIP],STANDINGS_WHIP[PLACE IN LEAGUE],Table2[[#This Row],[RANK]])</f>
        <v>1.3136288659793818</v>
      </c>
      <c r="J13" s="1">
        <f>AVERAGEIFS(STANDINGS_W[W],STANDINGS_W[PLACE IN LEAGUE],Table2[[#This Row],[RANK]])</f>
        <v>74.680412371134025</v>
      </c>
      <c r="K13" s="1">
        <f>AVERAGEIFS(STANDINGS_K[K],STANDINGS_K[PLACE IN LEAGUE],Table2[[#This Row],[RANK]])</f>
        <v>1153.4536082474226</v>
      </c>
      <c r="L13" s="1">
        <f>AVERAGEIFS(STANDINGS_SV[SV],STANDINGS_SV[PLACE IN LEAGUE],Table2[[#This Row],[RANK]])</f>
        <v>37.953608247422679</v>
      </c>
    </row>
    <row r="14" spans="1:12" x14ac:dyDescent="0.25">
      <c r="A14">
        <v>13</v>
      </c>
      <c r="B14">
        <v>3</v>
      </c>
      <c r="C14" s="2">
        <f>AVERAGEIFS(STANDINGS_BA[BA],STANDINGS_BA[PLACE IN LEAGUE],Table2[[#This Row],[RANK]])</f>
        <v>0.25848350515463914</v>
      </c>
      <c r="D14" s="1">
        <f>AVERAGEIFS(STANDINGS_R[R],STANDINGS_R[PLACE IN LEAGUE],Table2[[#This Row],[RANK]])</f>
        <v>896.85567010309273</v>
      </c>
      <c r="E14" s="1">
        <f>AVERAGEIFS(STANDINGS_HR[HR],STANDINGS_HR[PLACE IN LEAGUE],Table2[[#This Row],[RANK]])</f>
        <v>237.45360824742269</v>
      </c>
      <c r="F14" s="1">
        <f>AVERAGEIFS(STANDINGS_RBI[RBI],STANDINGS_RBI[PLACE IN LEAGUE],Table2[[#This Row],[RANK]])</f>
        <v>864.80927835051546</v>
      </c>
      <c r="G14" s="1">
        <f>AVERAGEIFS(STANDINGS_SB[SB],STANDINGS_SB[PLACE IN LEAGUE],Table2[[#This Row],[RANK]])</f>
        <v>86.211340206185568</v>
      </c>
      <c r="H14" s="2">
        <f>AVERAGEIFS(STANDINGS_ERA[ERA],STANDINGS_ERA[PLACE IN LEAGUE],Table2[[#This Row],[RANK]])</f>
        <v>4.2346855670103105</v>
      </c>
      <c r="I14" s="2">
        <f>AVERAGEIFS(STANDINGS_WHIP[WHIP],STANDINGS_WHIP[PLACE IN LEAGUE],Table2[[#This Row],[RANK]])</f>
        <v>1.3271391752577324</v>
      </c>
      <c r="J14" s="1">
        <f>AVERAGEIFS(STANDINGS_W[W],STANDINGS_W[PLACE IN LEAGUE],Table2[[#This Row],[RANK]])</f>
        <v>71.05670103092784</v>
      </c>
      <c r="K14" s="1">
        <f>AVERAGEIFS(STANDINGS_K[K],STANDINGS_K[PLACE IN LEAGUE],Table2[[#This Row],[RANK]])</f>
        <v>1115.3608247422681</v>
      </c>
      <c r="L14" s="1">
        <f>AVERAGEIFS(STANDINGS_SV[SV],STANDINGS_SV[PLACE IN LEAGUE],Table2[[#This Row],[RANK]])</f>
        <v>30.938144329896907</v>
      </c>
    </row>
    <row r="15" spans="1:12" x14ac:dyDescent="0.25">
      <c r="A15">
        <v>14</v>
      </c>
      <c r="B15">
        <v>2</v>
      </c>
      <c r="C15" s="2">
        <f>AVERAGEIFS(STANDINGS_BA[BA],STANDINGS_BA[PLACE IN LEAGUE],Table2[[#This Row],[RANK]])</f>
        <v>0.25626237113402067</v>
      </c>
      <c r="D15" s="1">
        <f>AVERAGEIFS(STANDINGS_R[R],STANDINGS_R[PLACE IN LEAGUE],Table2[[#This Row],[RANK]])</f>
        <v>868.69072164948454</v>
      </c>
      <c r="E15" s="1">
        <f>AVERAGEIFS(STANDINGS_HR[HR],STANDINGS_HR[PLACE IN LEAGUE],Table2[[#This Row],[RANK]])</f>
        <v>226.56701030927834</v>
      </c>
      <c r="F15" s="1">
        <f>AVERAGEIFS(STANDINGS_RBI[RBI],STANDINGS_RBI[PLACE IN LEAGUE],Table2[[#This Row],[RANK]])</f>
        <v>835.20103092783506</v>
      </c>
      <c r="G15" s="1">
        <f>AVERAGEIFS(STANDINGS_SB[SB],STANDINGS_SB[PLACE IN LEAGUE],Table2[[#This Row],[RANK]])</f>
        <v>78.484536082474222</v>
      </c>
      <c r="H15" s="2">
        <f>AVERAGEIFS(STANDINGS_ERA[ERA],STANDINGS_ERA[PLACE IN LEAGUE],Table2[[#This Row],[RANK]])</f>
        <v>4.3348298969072134</v>
      </c>
      <c r="I15" s="2">
        <f>AVERAGEIFS(STANDINGS_WHIP[WHIP],STANDINGS_WHIP[PLACE IN LEAGUE],Table2[[#This Row],[RANK]])</f>
        <v>1.3456340206185571</v>
      </c>
      <c r="J15" s="1">
        <f>AVERAGEIFS(STANDINGS_W[W],STANDINGS_W[PLACE IN LEAGUE],Table2[[#This Row],[RANK]])</f>
        <v>66.572164948453604</v>
      </c>
      <c r="K15" s="1">
        <f>AVERAGEIFS(STANDINGS_K[K],STANDINGS_K[PLACE IN LEAGUE],Table2[[#This Row],[RANK]])</f>
        <v>1061.6185567010309</v>
      </c>
      <c r="L15" s="1">
        <f>AVERAGEIFS(STANDINGS_SV[SV],STANDINGS_SV[PLACE IN LEAGUE],Table2[[#This Row],[RANK]])</f>
        <v>22.927835051546392</v>
      </c>
    </row>
    <row r="16" spans="1:12" x14ac:dyDescent="0.25">
      <c r="A16">
        <v>15</v>
      </c>
      <c r="B16">
        <v>1</v>
      </c>
      <c r="C16" s="2">
        <f>AVERAGEIFS(STANDINGS_BA[BA],STANDINGS_BA[PLACE IN LEAGUE],Table2[[#This Row],[RANK]])</f>
        <v>0.25276855670103093</v>
      </c>
      <c r="D16" s="1">
        <f>AVERAGEIFS(STANDINGS_R[R],STANDINGS_R[PLACE IN LEAGUE],Table2[[#This Row],[RANK]])</f>
        <v>818.64432989690727</v>
      </c>
      <c r="E16" s="1">
        <f>AVERAGEIFS(STANDINGS_HR[HR],STANDINGS_HR[PLACE IN LEAGUE],Table2[[#This Row],[RANK]])</f>
        <v>207.77835051546393</v>
      </c>
      <c r="F16" s="1">
        <f>AVERAGEIFS(STANDINGS_RBI[RBI],STANDINGS_RBI[PLACE IN LEAGUE],Table2[[#This Row],[RANK]])</f>
        <v>781.19587628865975</v>
      </c>
      <c r="G16" s="1">
        <f>AVERAGEIFS(STANDINGS_SB[SB],STANDINGS_SB[PLACE IN LEAGUE],Table2[[#This Row],[RANK]])</f>
        <v>65.953608247422679</v>
      </c>
      <c r="H16" s="2">
        <f>AVERAGEIFS(STANDINGS_ERA[ERA],STANDINGS_ERA[PLACE IN LEAGUE],Table2[[#This Row],[RANK]])</f>
        <v>4.5057835051546382</v>
      </c>
      <c r="I16" s="2">
        <f>AVERAGEIFS(STANDINGS_WHIP[WHIP],STANDINGS_WHIP[PLACE IN LEAGUE],Table2[[#This Row],[RANK]])</f>
        <v>1.3764226804123711</v>
      </c>
      <c r="J16" s="1">
        <f>AVERAGEIFS(STANDINGS_W[W],STANDINGS_W[PLACE IN LEAGUE],Table2[[#This Row],[RANK]])</f>
        <v>59.443298969072167</v>
      </c>
      <c r="K16" s="1">
        <f>AVERAGEIFS(STANDINGS_K[K],STANDINGS_K[PLACE IN LEAGUE],Table2[[#This Row],[RANK]])</f>
        <v>976.56185567010311</v>
      </c>
      <c r="L16" s="1">
        <f>AVERAGEIFS(STANDINGS_SV[SV],STANDINGS_SV[PLACE IN LEAGUE],Table2[[#This Row],[RANK]])</f>
        <v>11.051546391752577</v>
      </c>
    </row>
    <row r="18" spans="2:12" x14ac:dyDescent="0.25">
      <c r="B18" s="4" t="s">
        <v>537</v>
      </c>
      <c r="C18" s="3">
        <f>SLOPE(C2:C16,$B$2:$B$16)</f>
        <v>1.571953240058901E-3</v>
      </c>
      <c r="D18" s="3">
        <f t="shared" ref="D18:L18" si="0">SLOPE(D2:D16,$B$2:$B$16)</f>
        <v>17.847551546391752</v>
      </c>
      <c r="E18" s="3">
        <f t="shared" si="0"/>
        <v>7.6261413843888057</v>
      </c>
      <c r="F18" s="3">
        <f t="shared" si="0"/>
        <v>19.273527245949928</v>
      </c>
      <c r="G18" s="3">
        <f t="shared" si="0"/>
        <v>6.7164212076583212</v>
      </c>
      <c r="H18" s="3">
        <f t="shared" si="0"/>
        <v>-6.8145949926362234E-2</v>
      </c>
      <c r="I18" s="3">
        <f t="shared" si="0"/>
        <v>-1.3255044182621523E-2</v>
      </c>
      <c r="J18" s="3">
        <f t="shared" si="0"/>
        <v>2.949981590574374</v>
      </c>
      <c r="K18" s="3">
        <f t="shared" si="0"/>
        <v>30.612371134020616</v>
      </c>
      <c r="L18" s="3">
        <f t="shared" si="0"/>
        <v>6.3758468335787919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911"/>
  <sheetViews>
    <sheetView workbookViewId="0">
      <selection activeCell="G2" sqref="G2:G2911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49.28515625" bestFit="1" customWidth="1"/>
    <col min="4" max="4" width="8.28515625" bestFit="1" customWidth="1"/>
    <col min="5" max="5" width="7" bestFit="1" customWidth="1"/>
    <col min="7" max="7" width="87.710937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65</v>
      </c>
      <c r="E1" t="s">
        <v>4</v>
      </c>
      <c r="F1" t="s">
        <v>58</v>
      </c>
      <c r="G1" t="s">
        <v>2732</v>
      </c>
    </row>
    <row r="2" spans="1:7" x14ac:dyDescent="0.25">
      <c r="A2">
        <v>189</v>
      </c>
      <c r="B2" t="s">
        <v>254</v>
      </c>
      <c r="C2" t="s">
        <v>539</v>
      </c>
      <c r="D2">
        <v>1.175</v>
      </c>
      <c r="E2">
        <v>2722</v>
      </c>
      <c r="F2">
        <f>IF(C2=C1,F1+1,1)</f>
        <v>1</v>
      </c>
      <c r="G2" t="str">
        <f>STANDINGS_WHIP[[#This Row],[League]]&amp;STANDINGS_WHIP[[#This Row],[Team]]</f>
        <v>$1000 Draft Champions League 2Vercingetorix II</v>
      </c>
    </row>
    <row r="3" spans="1:7" x14ac:dyDescent="0.25">
      <c r="A3">
        <v>382</v>
      </c>
      <c r="B3" t="s">
        <v>542</v>
      </c>
      <c r="C3" t="s">
        <v>539</v>
      </c>
      <c r="D3">
        <v>1.1990000000000001</v>
      </c>
      <c r="E3">
        <v>2529</v>
      </c>
      <c r="F3">
        <f t="shared" ref="F3:F66" si="0">IF(C3=C2,F2+1,1)</f>
        <v>2</v>
      </c>
      <c r="G3" t="str">
        <f>STANDINGS_WHIP[[#This Row],[League]]&amp;STANDINGS_WHIP[[#This Row],[Team]]</f>
        <v>$1000 Draft Champions League 2The Notorious C.O.Z. - $1000 DC</v>
      </c>
    </row>
    <row r="4" spans="1:7" x14ac:dyDescent="0.25">
      <c r="A4">
        <v>523</v>
      </c>
      <c r="B4" t="s">
        <v>544</v>
      </c>
      <c r="C4" t="s">
        <v>539</v>
      </c>
      <c r="D4">
        <v>1.2130000000000001</v>
      </c>
      <c r="E4">
        <v>2388</v>
      </c>
      <c r="F4">
        <f t="shared" si="0"/>
        <v>3</v>
      </c>
      <c r="G4" t="str">
        <f>STANDINGS_WHIP[[#This Row],[League]]&amp;STANDINGS_WHIP[[#This Row],[Team]]</f>
        <v>$1000 Draft Champions League 2Vermont Lake Monsters</v>
      </c>
    </row>
    <row r="5" spans="1:7" x14ac:dyDescent="0.25">
      <c r="A5">
        <v>582</v>
      </c>
      <c r="B5" t="s">
        <v>550</v>
      </c>
      <c r="C5" t="s">
        <v>539</v>
      </c>
      <c r="D5">
        <v>1.218</v>
      </c>
      <c r="E5">
        <v>2329</v>
      </c>
      <c r="F5">
        <f t="shared" si="0"/>
        <v>4</v>
      </c>
      <c r="G5" t="str">
        <f>STANDINGS_WHIP[[#This Row],[League]]&amp;STANDINGS_WHIP[[#This Row],[Team]]</f>
        <v>$1000 Draft Champions League 2SEMPER FI</v>
      </c>
    </row>
    <row r="6" spans="1:7" x14ac:dyDescent="0.25">
      <c r="A6">
        <v>941</v>
      </c>
      <c r="B6" t="s">
        <v>17</v>
      </c>
      <c r="C6" t="s">
        <v>539</v>
      </c>
      <c r="D6">
        <v>1.2410000000000001</v>
      </c>
      <c r="E6">
        <v>1970</v>
      </c>
      <c r="F6">
        <f t="shared" si="0"/>
        <v>5</v>
      </c>
      <c r="G6" t="str">
        <f>STANDINGS_WHIP[[#This Row],[League]]&amp;STANDINGS_WHIP[[#This Row],[Team]]</f>
        <v>$1000 Draft Champions League 2Millertime</v>
      </c>
    </row>
    <row r="7" spans="1:7" x14ac:dyDescent="0.25">
      <c r="A7">
        <v>1101</v>
      </c>
      <c r="B7" t="s">
        <v>510</v>
      </c>
      <c r="C7" t="s">
        <v>539</v>
      </c>
      <c r="D7">
        <v>1.2490000000000001</v>
      </c>
      <c r="E7">
        <v>1810</v>
      </c>
      <c r="F7">
        <f t="shared" si="0"/>
        <v>6</v>
      </c>
      <c r="G7" t="str">
        <f>STANDINGS_WHIP[[#This Row],[League]]&amp;STANDINGS_WHIP[[#This Row],[Team]]</f>
        <v>$1000 Draft Champions League 2Tall Timber</v>
      </c>
    </row>
    <row r="8" spans="1:7" x14ac:dyDescent="0.25">
      <c r="A8">
        <v>1203</v>
      </c>
      <c r="B8" t="s">
        <v>540</v>
      </c>
      <c r="C8" t="s">
        <v>539</v>
      </c>
      <c r="D8">
        <v>1.2549999999999999</v>
      </c>
      <c r="E8">
        <v>1708</v>
      </c>
      <c r="F8">
        <f t="shared" si="0"/>
        <v>7</v>
      </c>
      <c r="G8" t="str">
        <f>STANDINGS_WHIP[[#This Row],[League]]&amp;STANDINGS_WHIP[[#This Row],[Team]]</f>
        <v>$1000 Draft Champions League 2Garage Floor Yastrzemskis</v>
      </c>
    </row>
    <row r="9" spans="1:7" x14ac:dyDescent="0.25">
      <c r="A9">
        <v>1697</v>
      </c>
      <c r="B9" t="s">
        <v>549</v>
      </c>
      <c r="C9" t="s">
        <v>539</v>
      </c>
      <c r="D9">
        <v>1.282</v>
      </c>
      <c r="E9">
        <v>1214</v>
      </c>
      <c r="F9">
        <f t="shared" si="0"/>
        <v>8</v>
      </c>
      <c r="G9" t="str">
        <f>STANDINGS_WHIP[[#This Row],[League]]&amp;STANDINGS_WHIP[[#This Row],[Team]]</f>
        <v>$1000 Draft Champions League 2Lonede's</v>
      </c>
    </row>
    <row r="10" spans="1:7" x14ac:dyDescent="0.25">
      <c r="A10">
        <v>1741</v>
      </c>
      <c r="B10" t="s">
        <v>543</v>
      </c>
      <c r="C10" t="s">
        <v>539</v>
      </c>
      <c r="D10">
        <v>1.284</v>
      </c>
      <c r="E10">
        <v>1170</v>
      </c>
      <c r="F10">
        <f t="shared" si="0"/>
        <v>9</v>
      </c>
      <c r="G10" t="str">
        <f>STANDINGS_WHIP[[#This Row],[League]]&amp;STANDINGS_WHIP[[#This Row],[Team]]</f>
        <v>$1000 Draft Champions League 2Slip Stitches 1K New</v>
      </c>
    </row>
    <row r="11" spans="1:7" x14ac:dyDescent="0.25">
      <c r="A11">
        <v>1766</v>
      </c>
      <c r="B11" t="s">
        <v>541</v>
      </c>
      <c r="C11" t="s">
        <v>539</v>
      </c>
      <c r="D11">
        <v>1.2849999999999999</v>
      </c>
      <c r="E11">
        <v>1145</v>
      </c>
      <c r="F11">
        <f t="shared" si="0"/>
        <v>10</v>
      </c>
      <c r="G11" t="str">
        <f>STANDINGS_WHIP[[#This Row],[League]]&amp;STANDINGS_WHIP[[#This Row],[Team]]</f>
        <v>$1000 Draft Champions League 2Pounders 1000</v>
      </c>
    </row>
    <row r="12" spans="1:7" x14ac:dyDescent="0.25">
      <c r="A12">
        <v>2036</v>
      </c>
      <c r="B12" t="s">
        <v>547</v>
      </c>
      <c r="C12" t="s">
        <v>539</v>
      </c>
      <c r="D12">
        <v>1.3009999999999999</v>
      </c>
      <c r="E12">
        <v>875</v>
      </c>
      <c r="F12">
        <f t="shared" si="0"/>
        <v>11</v>
      </c>
      <c r="G12" t="str">
        <f>STANDINGS_WHIP[[#This Row],[League]]&amp;STANDINGS_WHIP[[#This Row],[Team]]</f>
        <v>$1000 Draft Champions League 2Ryan's Harping on Harvey</v>
      </c>
    </row>
    <row r="13" spans="1:7" x14ac:dyDescent="0.25">
      <c r="A13">
        <v>2051</v>
      </c>
      <c r="B13" t="s">
        <v>371</v>
      </c>
      <c r="C13" t="s">
        <v>539</v>
      </c>
      <c r="D13">
        <v>1.302</v>
      </c>
      <c r="E13">
        <v>860</v>
      </c>
      <c r="F13">
        <f t="shared" si="0"/>
        <v>12</v>
      </c>
      <c r="G13" t="str">
        <f>STANDINGS_WHIP[[#This Row],[League]]&amp;STANDINGS_WHIP[[#This Row],[Team]]</f>
        <v>$1000 Draft Champions League 2huskies</v>
      </c>
    </row>
    <row r="14" spans="1:7" x14ac:dyDescent="0.25">
      <c r="A14">
        <v>2221</v>
      </c>
      <c r="B14" t="s">
        <v>546</v>
      </c>
      <c r="C14" t="s">
        <v>539</v>
      </c>
      <c r="D14">
        <v>1.3120000000000001</v>
      </c>
      <c r="E14">
        <v>690</v>
      </c>
      <c r="F14">
        <f t="shared" si="0"/>
        <v>13</v>
      </c>
      <c r="G14" t="str">
        <f>STANDINGS_WHIP[[#This Row],[League]]&amp;STANDINGS_WHIP[[#This Row],[Team]]</f>
        <v>$1000 Draft Champions League 2Donnie Baseball</v>
      </c>
    </row>
    <row r="15" spans="1:7" x14ac:dyDescent="0.25">
      <c r="A15">
        <v>2401</v>
      </c>
      <c r="B15" t="s">
        <v>548</v>
      </c>
      <c r="C15" t="s">
        <v>539</v>
      </c>
      <c r="D15">
        <v>1.325</v>
      </c>
      <c r="E15">
        <v>510</v>
      </c>
      <c r="F15">
        <f t="shared" si="0"/>
        <v>14</v>
      </c>
      <c r="G15" t="str">
        <f>STANDINGS_WHIP[[#This Row],[League]]&amp;STANDINGS_WHIP[[#This Row],[Team]]</f>
        <v>$1000 Draft Champions League 2Attie Boys</v>
      </c>
    </row>
    <row r="16" spans="1:7" x14ac:dyDescent="0.25">
      <c r="A16">
        <v>2795</v>
      </c>
      <c r="B16" t="s">
        <v>545</v>
      </c>
      <c r="C16" t="s">
        <v>539</v>
      </c>
      <c r="D16">
        <v>1.373</v>
      </c>
      <c r="E16">
        <v>116</v>
      </c>
      <c r="F16">
        <f t="shared" si="0"/>
        <v>15</v>
      </c>
      <c r="G16" t="str">
        <f>STANDINGS_WHIP[[#This Row],[League]]&amp;STANDINGS_WHIP[[#This Row],[Team]]</f>
        <v>$1000 Draft Champions League 2Isla de Encanta</v>
      </c>
    </row>
    <row r="17" spans="1:7" x14ac:dyDescent="0.25">
      <c r="A17">
        <v>339</v>
      </c>
      <c r="B17" t="s">
        <v>559</v>
      </c>
      <c r="C17" t="s">
        <v>552</v>
      </c>
      <c r="D17">
        <v>1.1950000000000001</v>
      </c>
      <c r="E17">
        <v>2572</v>
      </c>
      <c r="F17">
        <f t="shared" si="0"/>
        <v>1</v>
      </c>
      <c r="G17" t="str">
        <f>STANDINGS_WHIP[[#This Row],[League]]&amp;STANDINGS_WHIP[[#This Row],[Team]]</f>
        <v>$1000 Draft Champions Max's League Feb. 22WINSTON'S EMPIRE -1000</v>
      </c>
    </row>
    <row r="18" spans="1:7" x14ac:dyDescent="0.25">
      <c r="A18">
        <v>372</v>
      </c>
      <c r="B18" t="s">
        <v>257</v>
      </c>
      <c r="C18" t="s">
        <v>552</v>
      </c>
      <c r="D18">
        <v>1.198</v>
      </c>
      <c r="E18">
        <v>2539</v>
      </c>
      <c r="F18">
        <f t="shared" si="0"/>
        <v>2</v>
      </c>
      <c r="G18" t="str">
        <f>STANDINGS_WHIP[[#This Row],[League]]&amp;STANDINGS_WHIP[[#This Row],[Team]]</f>
        <v>$1000 Draft Champions Max's League Feb. 22Vercingetorix I</v>
      </c>
    </row>
    <row r="19" spans="1:7" x14ac:dyDescent="0.25">
      <c r="A19">
        <v>408</v>
      </c>
      <c r="B19" t="s">
        <v>508</v>
      </c>
      <c r="C19" t="s">
        <v>552</v>
      </c>
      <c r="D19">
        <v>1.202</v>
      </c>
      <c r="E19">
        <v>2503</v>
      </c>
      <c r="F19">
        <f t="shared" si="0"/>
        <v>3</v>
      </c>
      <c r="G19" t="str">
        <f>STANDINGS_WHIP[[#This Row],[League]]&amp;STANDINGS_WHIP[[#This Row],[Team]]</f>
        <v>$1000 Draft Champions Max's League Feb. 22Team Robinson</v>
      </c>
    </row>
    <row r="20" spans="1:7" x14ac:dyDescent="0.25">
      <c r="A20">
        <v>902</v>
      </c>
      <c r="B20" t="s">
        <v>558</v>
      </c>
      <c r="C20" t="s">
        <v>552</v>
      </c>
      <c r="D20">
        <v>1.2390000000000001</v>
      </c>
      <c r="E20">
        <v>2009</v>
      </c>
      <c r="F20">
        <f t="shared" si="0"/>
        <v>4</v>
      </c>
      <c r="G20" t="str">
        <f>STANDINGS_WHIP[[#This Row],[League]]&amp;STANDINGS_WHIP[[#This Row],[Team]]</f>
        <v>$1000 Draft Champions Max's League Feb. 22The Notorious C.O.Z. - Max DC</v>
      </c>
    </row>
    <row r="21" spans="1:7" x14ac:dyDescent="0.25">
      <c r="A21">
        <v>1066</v>
      </c>
      <c r="B21" t="s">
        <v>557</v>
      </c>
      <c r="C21" t="s">
        <v>552</v>
      </c>
      <c r="D21">
        <v>1.2470000000000001</v>
      </c>
      <c r="E21">
        <v>1845</v>
      </c>
      <c r="F21">
        <f t="shared" si="0"/>
        <v>5</v>
      </c>
      <c r="G21" t="str">
        <f>STANDINGS_WHIP[[#This Row],[League]]&amp;STANDINGS_WHIP[[#This Row],[Team]]</f>
        <v>$1000 Draft Champions Max's League Feb. 22Breaking Bad</v>
      </c>
    </row>
    <row r="22" spans="1:7" x14ac:dyDescent="0.25">
      <c r="A22">
        <v>1080</v>
      </c>
      <c r="B22" t="s">
        <v>477</v>
      </c>
      <c r="C22" t="s">
        <v>552</v>
      </c>
      <c r="D22">
        <v>1.248</v>
      </c>
      <c r="E22">
        <v>1831</v>
      </c>
      <c r="F22">
        <f t="shared" si="0"/>
        <v>6</v>
      </c>
      <c r="G22" t="str">
        <f>STANDINGS_WHIP[[#This Row],[League]]&amp;STANDINGS_WHIP[[#This Row],[Team]]</f>
        <v>$1000 Draft Champions Max's League Feb. 22It Shrinks?</v>
      </c>
    </row>
    <row r="23" spans="1:7" x14ac:dyDescent="0.25">
      <c r="A23">
        <v>1221</v>
      </c>
      <c r="B23" t="s">
        <v>87</v>
      </c>
      <c r="C23" t="s">
        <v>552</v>
      </c>
      <c r="D23">
        <v>1.256</v>
      </c>
      <c r="E23">
        <v>1690</v>
      </c>
      <c r="F23">
        <f t="shared" si="0"/>
        <v>7</v>
      </c>
      <c r="G23" t="str">
        <f>STANDINGS_WHIP[[#This Row],[League]]&amp;STANDINGS_WHIP[[#This Row],[Team]]</f>
        <v>$1000 Draft Champions Max's League Feb. 22The Northsiders</v>
      </c>
    </row>
    <row r="24" spans="1:7" x14ac:dyDescent="0.25">
      <c r="A24">
        <v>1300</v>
      </c>
      <c r="B24" t="s">
        <v>53</v>
      </c>
      <c r="C24" t="s">
        <v>552</v>
      </c>
      <c r="D24">
        <v>1.26</v>
      </c>
      <c r="E24">
        <v>1611</v>
      </c>
      <c r="F24">
        <f t="shared" si="0"/>
        <v>8</v>
      </c>
      <c r="G24" t="str">
        <f>STANDINGS_WHIP[[#This Row],[League]]&amp;STANDINGS_WHIP[[#This Row],[Team]]</f>
        <v>$1000 Draft Champions Max's League Feb. 22Baseball Furies</v>
      </c>
    </row>
    <row r="25" spans="1:7" x14ac:dyDescent="0.25">
      <c r="A25">
        <v>1648</v>
      </c>
      <c r="B25" t="s">
        <v>553</v>
      </c>
      <c r="C25" t="s">
        <v>552</v>
      </c>
      <c r="D25">
        <v>1.2789999999999999</v>
      </c>
      <c r="E25">
        <v>1263</v>
      </c>
      <c r="F25">
        <f t="shared" si="0"/>
        <v>9</v>
      </c>
      <c r="G25" t="str">
        <f>STANDINGS_WHIP[[#This Row],[League]]&amp;STANDINGS_WHIP[[#This Row],[Team]]</f>
        <v>$1000 Draft Champions Max's League Feb. 22Slip Stitches 1K Orig</v>
      </c>
    </row>
    <row r="26" spans="1:7" x14ac:dyDescent="0.25">
      <c r="A26">
        <v>1666</v>
      </c>
      <c r="B26" t="s">
        <v>555</v>
      </c>
      <c r="C26" t="s">
        <v>552</v>
      </c>
      <c r="D26">
        <v>1.28</v>
      </c>
      <c r="E26">
        <v>1245</v>
      </c>
      <c r="F26">
        <f t="shared" si="0"/>
        <v>10</v>
      </c>
      <c r="G26" t="str">
        <f>STANDINGS_WHIP[[#This Row],[League]]&amp;STANDINGS_WHIP[[#This Row],[Team]]</f>
        <v>$1000 Draft Champions Max's League Feb. 22The Achievers - DC 6</v>
      </c>
    </row>
    <row r="27" spans="1:7" x14ac:dyDescent="0.25">
      <c r="A27">
        <v>1701</v>
      </c>
      <c r="B27" t="s">
        <v>551</v>
      </c>
      <c r="C27" t="s">
        <v>552</v>
      </c>
      <c r="D27">
        <v>1.282</v>
      </c>
      <c r="E27">
        <v>1210</v>
      </c>
      <c r="F27">
        <f t="shared" si="0"/>
        <v>11</v>
      </c>
      <c r="G27" t="str">
        <f>STANDINGS_WHIP[[#This Row],[League]]&amp;STANDINGS_WHIP[[#This Row],[Team]]</f>
        <v>$1000 Draft Champions Max's League Feb. 22Miggy's Crown</v>
      </c>
    </row>
    <row r="28" spans="1:7" x14ac:dyDescent="0.25">
      <c r="A28">
        <v>2037</v>
      </c>
      <c r="B28" t="s">
        <v>21</v>
      </c>
      <c r="C28" t="s">
        <v>552</v>
      </c>
      <c r="D28">
        <v>1.3009999999999999</v>
      </c>
      <c r="E28">
        <v>874</v>
      </c>
      <c r="F28">
        <f t="shared" si="0"/>
        <v>12</v>
      </c>
      <c r="G28" t="str">
        <f>STANDINGS_WHIP[[#This Row],[League]]&amp;STANDINGS_WHIP[[#This Row],[Team]]</f>
        <v>$1000 Draft Champions Max's League Feb. 22Mudhens</v>
      </c>
    </row>
    <row r="29" spans="1:7" x14ac:dyDescent="0.25">
      <c r="A29">
        <v>2573</v>
      </c>
      <c r="B29" t="s">
        <v>121</v>
      </c>
      <c r="C29" t="s">
        <v>552</v>
      </c>
      <c r="D29">
        <v>1.34</v>
      </c>
      <c r="E29">
        <v>338</v>
      </c>
      <c r="F29">
        <f t="shared" si="0"/>
        <v>13</v>
      </c>
      <c r="G29" t="str">
        <f>STANDINGS_WHIP[[#This Row],[League]]&amp;STANDINGS_WHIP[[#This Row],[Team]]</f>
        <v>$1000 Draft Champions Max's League Feb. 22Tredici</v>
      </c>
    </row>
    <row r="30" spans="1:7" x14ac:dyDescent="0.25">
      <c r="A30">
        <v>2591</v>
      </c>
      <c r="B30" t="s">
        <v>556</v>
      </c>
      <c r="C30" t="s">
        <v>552</v>
      </c>
      <c r="D30">
        <v>1.3420000000000001</v>
      </c>
      <c r="E30">
        <v>320</v>
      </c>
      <c r="F30">
        <f t="shared" si="0"/>
        <v>14</v>
      </c>
      <c r="G30" t="str">
        <f>STANDINGS_WHIP[[#This Row],[League]]&amp;STANDINGS_WHIP[[#This Row],[Team]]</f>
        <v>$1000 Draft Champions Max's League Feb. 22hawks</v>
      </c>
    </row>
    <row r="31" spans="1:7" x14ac:dyDescent="0.25">
      <c r="A31">
        <v>2817</v>
      </c>
      <c r="B31" t="s">
        <v>554</v>
      </c>
      <c r="C31" t="s">
        <v>552</v>
      </c>
      <c r="D31">
        <v>1.379</v>
      </c>
      <c r="E31">
        <v>94</v>
      </c>
      <c r="F31">
        <f t="shared" si="0"/>
        <v>15</v>
      </c>
      <c r="G31" t="str">
        <f>STANDINGS_WHIP[[#This Row],[League]]&amp;STANDINGS_WHIP[[#This Row],[Team]]</f>
        <v>$1000 Draft Champions Max's League Feb. 22Painting The Black DC</v>
      </c>
    </row>
    <row r="32" spans="1:7" x14ac:dyDescent="0.25">
      <c r="A32">
        <v>148</v>
      </c>
      <c r="B32" t="s">
        <v>568</v>
      </c>
      <c r="C32" t="s">
        <v>561</v>
      </c>
      <c r="D32">
        <v>1.1679999999999999</v>
      </c>
      <c r="E32">
        <v>2763</v>
      </c>
      <c r="F32">
        <f t="shared" si="0"/>
        <v>1</v>
      </c>
      <c r="G32" t="str">
        <f>STANDINGS_WHIP[[#This Row],[League]]&amp;STANDINGS_WHIP[[#This Row],[Team]]</f>
        <v>$150 Draft Champions (4 hour) Dec 29 1:00 pm Lg.3573SpinningSeams4</v>
      </c>
    </row>
    <row r="33" spans="1:7" x14ac:dyDescent="0.25">
      <c r="A33">
        <v>337</v>
      </c>
      <c r="B33" t="s">
        <v>565</v>
      </c>
      <c r="C33" t="s">
        <v>561</v>
      </c>
      <c r="D33">
        <v>1.1950000000000001</v>
      </c>
      <c r="E33">
        <v>2574</v>
      </c>
      <c r="F33">
        <f t="shared" si="0"/>
        <v>2</v>
      </c>
      <c r="G33" t="str">
        <f>STANDINGS_WHIP[[#This Row],[League]]&amp;STANDINGS_WHIP[[#This Row],[Team]]</f>
        <v>$150 Draft Champions (4 hour) Dec 29 1:00 pm Lg.3573KJ || DC3</v>
      </c>
    </row>
    <row r="34" spans="1:7" x14ac:dyDescent="0.25">
      <c r="A34">
        <v>550</v>
      </c>
      <c r="B34" t="s">
        <v>216</v>
      </c>
      <c r="C34" t="s">
        <v>561</v>
      </c>
      <c r="D34">
        <v>1.2150000000000001</v>
      </c>
      <c r="E34">
        <v>2361</v>
      </c>
      <c r="F34">
        <f t="shared" si="0"/>
        <v>3</v>
      </c>
      <c r="G34" t="str">
        <f>STANDINGS_WHIP[[#This Row],[League]]&amp;STANDINGS_WHIP[[#This Row],[Team]]</f>
        <v>$150 Draft Champions (4 hour) Dec 29 1:00 pm Lg.3573Gooden Plenty</v>
      </c>
    </row>
    <row r="35" spans="1:7" x14ac:dyDescent="0.25">
      <c r="A35">
        <v>772</v>
      </c>
      <c r="B35" t="s">
        <v>71</v>
      </c>
      <c r="C35" t="s">
        <v>561</v>
      </c>
      <c r="D35">
        <v>1.2310000000000001</v>
      </c>
      <c r="E35">
        <v>2139</v>
      </c>
      <c r="F35">
        <f t="shared" si="0"/>
        <v>4</v>
      </c>
      <c r="G35" t="str">
        <f>STANDINGS_WHIP[[#This Row],[League]]&amp;STANDINGS_WHIP[[#This Row],[Team]]</f>
        <v>$150 Draft Champions (4 hour) Dec 29 1:00 pm Lg.3573Frozen Ropes</v>
      </c>
    </row>
    <row r="36" spans="1:7" x14ac:dyDescent="0.25">
      <c r="A36">
        <v>836</v>
      </c>
      <c r="B36" t="s">
        <v>563</v>
      </c>
      <c r="C36" t="s">
        <v>561</v>
      </c>
      <c r="D36">
        <v>1.2350000000000001</v>
      </c>
      <c r="E36">
        <v>2075</v>
      </c>
      <c r="F36">
        <f t="shared" si="0"/>
        <v>5</v>
      </c>
      <c r="G36" t="str">
        <f>STANDINGS_WHIP[[#This Row],[League]]&amp;STANDINGS_WHIP[[#This Row],[Team]]</f>
        <v>$150 Draft Champions (4 hour) Dec 29 1:00 pm Lg.3573SEMPER FI 11</v>
      </c>
    </row>
    <row r="37" spans="1:7" x14ac:dyDescent="0.25">
      <c r="A37">
        <v>904</v>
      </c>
      <c r="B37" t="s">
        <v>566</v>
      </c>
      <c r="C37" t="s">
        <v>561</v>
      </c>
      <c r="D37">
        <v>1.2390000000000001</v>
      </c>
      <c r="E37">
        <v>2007</v>
      </c>
      <c r="F37">
        <f t="shared" si="0"/>
        <v>6</v>
      </c>
      <c r="G37" t="str">
        <f>STANDINGS_WHIP[[#This Row],[League]]&amp;STANDINGS_WHIP[[#This Row],[Team]]</f>
        <v>$150 Draft Champions (4 hour) Dec 29 1:00 pm Lg.3573Tall Timber DC19</v>
      </c>
    </row>
    <row r="38" spans="1:7" x14ac:dyDescent="0.25">
      <c r="A38">
        <v>927</v>
      </c>
      <c r="B38" t="s">
        <v>53</v>
      </c>
      <c r="C38" t="s">
        <v>561</v>
      </c>
      <c r="D38">
        <v>1.2410000000000001</v>
      </c>
      <c r="E38">
        <v>1984</v>
      </c>
      <c r="F38">
        <f t="shared" si="0"/>
        <v>7</v>
      </c>
      <c r="G38" t="str">
        <f>STANDINGS_WHIP[[#This Row],[League]]&amp;STANDINGS_WHIP[[#This Row],[Team]]</f>
        <v>$150 Draft Champions (4 hour) Dec 29 1:00 pm Lg.3573Baseball Furies</v>
      </c>
    </row>
    <row r="39" spans="1:7" x14ac:dyDescent="0.25">
      <c r="A39">
        <v>1377</v>
      </c>
      <c r="B39" t="s">
        <v>564</v>
      </c>
      <c r="C39" t="s">
        <v>561</v>
      </c>
      <c r="D39">
        <v>1.264</v>
      </c>
      <c r="E39">
        <v>1534</v>
      </c>
      <c r="F39">
        <f t="shared" si="0"/>
        <v>8</v>
      </c>
      <c r="G39" t="str">
        <f>STANDINGS_WHIP[[#This Row],[League]]&amp;STANDINGS_WHIP[[#This Row],[Team]]</f>
        <v>$150 Draft Champions (4 hour) Dec 29 1:00 pm Lg.3573Kennedy Park</v>
      </c>
    </row>
    <row r="40" spans="1:7" x14ac:dyDescent="0.25">
      <c r="A40">
        <v>1616</v>
      </c>
      <c r="B40" t="s">
        <v>56</v>
      </c>
      <c r="C40" t="s">
        <v>561</v>
      </c>
      <c r="D40">
        <v>1.2769999999999999</v>
      </c>
      <c r="E40">
        <v>1295</v>
      </c>
      <c r="F40">
        <f t="shared" si="0"/>
        <v>9</v>
      </c>
      <c r="G40" t="str">
        <f>STANDINGS_WHIP[[#This Row],[League]]&amp;STANDINGS_WHIP[[#This Row],[Team]]</f>
        <v>$150 Draft Champions (4 hour) Dec 29 1:00 pm Lg.3573DOUGHBOYS</v>
      </c>
    </row>
    <row r="41" spans="1:7" x14ac:dyDescent="0.25">
      <c r="A41">
        <v>1820</v>
      </c>
      <c r="B41" t="s">
        <v>562</v>
      </c>
      <c r="C41" t="s">
        <v>561</v>
      </c>
      <c r="D41">
        <v>1.288</v>
      </c>
      <c r="E41">
        <v>1091</v>
      </c>
      <c r="F41">
        <f t="shared" si="0"/>
        <v>10</v>
      </c>
      <c r="G41" t="str">
        <f>STANDINGS_WHIP[[#This Row],[League]]&amp;STANDINGS_WHIP[[#This Row],[Team]]</f>
        <v>$150 Draft Champions (4 hour) Dec 29 1:00 pm Lg.3573Texas Connection</v>
      </c>
    </row>
    <row r="42" spans="1:7" x14ac:dyDescent="0.25">
      <c r="A42">
        <v>1891</v>
      </c>
      <c r="B42" t="s">
        <v>567</v>
      </c>
      <c r="C42" t="s">
        <v>561</v>
      </c>
      <c r="D42">
        <v>1.292</v>
      </c>
      <c r="E42">
        <v>1020</v>
      </c>
      <c r="F42">
        <f t="shared" si="0"/>
        <v>11</v>
      </c>
      <c r="G42" t="str">
        <f>STANDINGS_WHIP[[#This Row],[League]]&amp;STANDINGS_WHIP[[#This Row],[Team]]</f>
        <v>$150 Draft Champions (4 hour) Dec 29 1:00 pm Lg.3573Dayton Moore's Value Picks</v>
      </c>
    </row>
    <row r="43" spans="1:7" x14ac:dyDescent="0.25">
      <c r="A43">
        <v>2025</v>
      </c>
      <c r="B43" t="s">
        <v>472</v>
      </c>
      <c r="C43" t="s">
        <v>561</v>
      </c>
      <c r="D43">
        <v>1.3</v>
      </c>
      <c r="E43">
        <v>886</v>
      </c>
      <c r="F43">
        <f t="shared" si="0"/>
        <v>12</v>
      </c>
      <c r="G43" t="str">
        <f>STANDINGS_WHIP[[#This Row],[League]]&amp;STANDINGS_WHIP[[#This Row],[Team]]</f>
        <v>$150 Draft Champions (4 hour) Dec 29 1:00 pm Lg.3573Bronx Yankees (DC4)</v>
      </c>
    </row>
    <row r="44" spans="1:7" x14ac:dyDescent="0.25">
      <c r="A44">
        <v>2090</v>
      </c>
      <c r="B44" t="s">
        <v>560</v>
      </c>
      <c r="C44" t="s">
        <v>561</v>
      </c>
      <c r="D44">
        <v>1.304</v>
      </c>
      <c r="E44">
        <v>821</v>
      </c>
      <c r="F44">
        <f t="shared" si="0"/>
        <v>13</v>
      </c>
      <c r="G44" t="str">
        <f>STANDINGS_WHIP[[#This Row],[League]]&amp;STANDINGS_WHIP[[#This Row],[Team]]</f>
        <v>$150 Draft Champions (4 hour) Dec 29 1:00 pm Lg.3573Slip Stitches 3</v>
      </c>
    </row>
    <row r="45" spans="1:7" x14ac:dyDescent="0.25">
      <c r="A45">
        <v>2628</v>
      </c>
      <c r="B45" t="s">
        <v>569</v>
      </c>
      <c r="C45" t="s">
        <v>561</v>
      </c>
      <c r="D45">
        <v>1.347</v>
      </c>
      <c r="E45">
        <v>283</v>
      </c>
      <c r="F45">
        <f t="shared" si="0"/>
        <v>14</v>
      </c>
      <c r="G45" t="str">
        <f>STANDINGS_WHIP[[#This Row],[League]]&amp;STANDINGS_WHIP[[#This Row],[Team]]</f>
        <v>$150 Draft Champions (4 hour) Dec 29 1:00 pm Lg.3573Draughtsman 3</v>
      </c>
    </row>
    <row r="46" spans="1:7" x14ac:dyDescent="0.25">
      <c r="A46">
        <v>2878</v>
      </c>
      <c r="B46" t="s">
        <v>127</v>
      </c>
      <c r="C46" t="s">
        <v>561</v>
      </c>
      <c r="D46">
        <v>1.405</v>
      </c>
      <c r="E46">
        <v>33</v>
      </c>
      <c r="F46">
        <f t="shared" si="0"/>
        <v>15</v>
      </c>
      <c r="G46" t="str">
        <f>STANDINGS_WHIP[[#This Row],[League]]&amp;STANDINGS_WHIP[[#This Row],[Team]]</f>
        <v>$150 Draft Champions (4 hour) Dec 29 1:00 pm Lg.3573Just An Old Vet</v>
      </c>
    </row>
    <row r="47" spans="1:7" x14ac:dyDescent="0.25">
      <c r="A47">
        <v>164</v>
      </c>
      <c r="B47" t="s">
        <v>576</v>
      </c>
      <c r="C47" t="s">
        <v>571</v>
      </c>
      <c r="D47">
        <v>1.171</v>
      </c>
      <c r="E47">
        <v>2747</v>
      </c>
      <c r="F47">
        <f t="shared" si="0"/>
        <v>1</v>
      </c>
      <c r="G47" t="str">
        <f>STANDINGS_WHIP[[#This Row],[League]]&amp;STANDINGS_WHIP[[#This Row],[Team]]</f>
        <v>$150 Draft Champions (4 hour) Feb 21 1:00 pm Lg.3738Balnubbers</v>
      </c>
    </row>
    <row r="48" spans="1:7" x14ac:dyDescent="0.25">
      <c r="A48">
        <v>240</v>
      </c>
      <c r="B48" t="s">
        <v>317</v>
      </c>
      <c r="C48" t="s">
        <v>571</v>
      </c>
      <c r="D48">
        <v>1.181</v>
      </c>
      <c r="E48">
        <v>2671</v>
      </c>
      <c r="F48">
        <f t="shared" si="0"/>
        <v>2</v>
      </c>
      <c r="G48" t="str">
        <f>STANDINGS_WHIP[[#This Row],[League]]&amp;STANDINGS_WHIP[[#This Row],[Team]]</f>
        <v>$150 Draft Champions (4 hour) Feb 21 1:00 pm Lg.3738Gooden Plenty 2</v>
      </c>
    </row>
    <row r="49" spans="1:7" x14ac:dyDescent="0.25">
      <c r="A49">
        <v>724</v>
      </c>
      <c r="B49" t="s">
        <v>580</v>
      </c>
      <c r="C49" t="s">
        <v>571</v>
      </c>
      <c r="D49">
        <v>1.228</v>
      </c>
      <c r="E49">
        <v>2187</v>
      </c>
      <c r="F49">
        <f t="shared" si="0"/>
        <v>3</v>
      </c>
      <c r="G49" t="str">
        <f>STANDINGS_WHIP[[#This Row],[League]]&amp;STANDINGS_WHIP[[#This Row],[Team]]</f>
        <v>$150 Draft Champions (4 hour) Feb 21 1:00 pm Lg.3738Haberdashery</v>
      </c>
    </row>
    <row r="50" spans="1:7" x14ac:dyDescent="0.25">
      <c r="A50">
        <v>914</v>
      </c>
      <c r="B50" t="s">
        <v>577</v>
      </c>
      <c r="C50" t="s">
        <v>571</v>
      </c>
      <c r="D50">
        <v>1.24</v>
      </c>
      <c r="E50">
        <v>1997</v>
      </c>
      <c r="F50">
        <f t="shared" si="0"/>
        <v>4</v>
      </c>
      <c r="G50" t="str">
        <f>STANDINGS_WHIP[[#This Row],[League]]&amp;STANDINGS_WHIP[[#This Row],[Team]]</f>
        <v>$150 Draft Champions (4 hour) Feb 21 1:00 pm Lg.3738MPG16A</v>
      </c>
    </row>
    <row r="51" spans="1:7" x14ac:dyDescent="0.25">
      <c r="A51">
        <v>1143</v>
      </c>
      <c r="B51" t="s">
        <v>69</v>
      </c>
      <c r="C51" t="s">
        <v>571</v>
      </c>
      <c r="D51">
        <v>1.252</v>
      </c>
      <c r="E51">
        <v>1768</v>
      </c>
      <c r="F51">
        <f t="shared" si="0"/>
        <v>5</v>
      </c>
      <c r="G51" t="str">
        <f>STANDINGS_WHIP[[#This Row],[League]]&amp;STANDINGS_WHIP[[#This Row],[Team]]</f>
        <v>$150 Draft Champions (4 hour) Feb 21 1:00 pm Lg.3738papa's nine</v>
      </c>
    </row>
    <row r="52" spans="1:7" x14ac:dyDescent="0.25">
      <c r="A52">
        <v>1157</v>
      </c>
      <c r="B52" t="s">
        <v>579</v>
      </c>
      <c r="C52" t="s">
        <v>571</v>
      </c>
      <c r="D52">
        <v>1.2529999999999999</v>
      </c>
      <c r="E52">
        <v>1754</v>
      </c>
      <c r="F52">
        <f t="shared" si="0"/>
        <v>6</v>
      </c>
      <c r="G52" t="str">
        <f>STANDINGS_WHIP[[#This Row],[League]]&amp;STANDINGS_WHIP[[#This Row],[Team]]</f>
        <v>$150 Draft Champions (4 hour) Feb 21 1:00 pm Lg.3738Speed vs power</v>
      </c>
    </row>
    <row r="53" spans="1:7" x14ac:dyDescent="0.25">
      <c r="A53">
        <v>1347</v>
      </c>
      <c r="B53" t="s">
        <v>575</v>
      </c>
      <c r="C53" t="s">
        <v>571</v>
      </c>
      <c r="D53">
        <v>1.262</v>
      </c>
      <c r="E53">
        <v>1564</v>
      </c>
      <c r="F53">
        <f t="shared" si="0"/>
        <v>7</v>
      </c>
      <c r="G53" t="str">
        <f>STANDINGS_WHIP[[#This Row],[League]]&amp;STANDINGS_WHIP[[#This Row],[Team]]</f>
        <v>$150 Draft Champions (4 hour) Feb 21 1:00 pm Lg.3738ZebraStripes</v>
      </c>
    </row>
    <row r="54" spans="1:7" x14ac:dyDescent="0.25">
      <c r="A54">
        <v>1365</v>
      </c>
      <c r="B54" t="s">
        <v>573</v>
      </c>
      <c r="C54" t="s">
        <v>571</v>
      </c>
      <c r="D54">
        <v>1.264</v>
      </c>
      <c r="E54">
        <v>1546</v>
      </c>
      <c r="F54">
        <f t="shared" si="0"/>
        <v>8</v>
      </c>
      <c r="G54" t="str">
        <f>STANDINGS_WHIP[[#This Row],[League]]&amp;STANDINGS_WHIP[[#This Row],[Team]]</f>
        <v>$150 Draft Champions (4 hour) Feb 21 1:00 pm Lg.3738roundmann</v>
      </c>
    </row>
    <row r="55" spans="1:7" x14ac:dyDescent="0.25">
      <c r="A55">
        <v>1390</v>
      </c>
      <c r="B55" t="s">
        <v>570</v>
      </c>
      <c r="C55" t="s">
        <v>571</v>
      </c>
      <c r="D55">
        <v>1.2649999999999999</v>
      </c>
      <c r="E55">
        <v>1521</v>
      </c>
      <c r="F55">
        <f t="shared" si="0"/>
        <v>9</v>
      </c>
      <c r="G55" t="str">
        <f>STANDINGS_WHIP[[#This Row],[League]]&amp;STANDINGS_WHIP[[#This Row],[Team]]</f>
        <v>$150 Draft Champions (4 hour) Feb 21 1:00 pm Lg.3738Jose Oquendos</v>
      </c>
    </row>
    <row r="56" spans="1:7" x14ac:dyDescent="0.25">
      <c r="A56">
        <v>1694</v>
      </c>
      <c r="B56" t="s">
        <v>574</v>
      </c>
      <c r="C56" t="s">
        <v>571</v>
      </c>
      <c r="D56">
        <v>1.2809999999999999</v>
      </c>
      <c r="E56">
        <v>1217</v>
      </c>
      <c r="F56">
        <f t="shared" si="0"/>
        <v>10</v>
      </c>
      <c r="G56" t="str">
        <f>STANDINGS_WHIP[[#This Row],[League]]&amp;STANDINGS_WHIP[[#This Row],[Team]]</f>
        <v>$150 Draft Champions (4 hour) Feb 21 1:00 pm Lg.3738Brock The House</v>
      </c>
    </row>
    <row r="57" spans="1:7" x14ac:dyDescent="0.25">
      <c r="A57">
        <v>1757</v>
      </c>
      <c r="B57" t="s">
        <v>578</v>
      </c>
      <c r="C57" t="s">
        <v>571</v>
      </c>
      <c r="D57">
        <v>1.2849999999999999</v>
      </c>
      <c r="E57">
        <v>1154</v>
      </c>
      <c r="F57">
        <f t="shared" si="0"/>
        <v>11</v>
      </c>
      <c r="G57" t="str">
        <f>STANDINGS_WHIP[[#This Row],[League]]&amp;STANDINGS_WHIP[[#This Row],[Team]]</f>
        <v>$150 Draft Champions (4 hour) Feb 21 1:00 pm Lg.3738Toddfather</v>
      </c>
    </row>
    <row r="58" spans="1:7" x14ac:dyDescent="0.25">
      <c r="A58">
        <v>1769</v>
      </c>
      <c r="B58" t="s">
        <v>572</v>
      </c>
      <c r="C58" t="s">
        <v>571</v>
      </c>
      <c r="D58">
        <v>1.286</v>
      </c>
      <c r="E58">
        <v>1142.5</v>
      </c>
      <c r="F58">
        <f t="shared" si="0"/>
        <v>12</v>
      </c>
      <c r="G58" t="str">
        <f>STANDINGS_WHIP[[#This Row],[League]]&amp;STANDINGS_WHIP[[#This Row],[Team]]</f>
        <v>$150 Draft Champions (4 hour) Feb 21 1:00 pm Lg.3738zzzzzzzzz</v>
      </c>
    </row>
    <row r="59" spans="1:7" x14ac:dyDescent="0.25">
      <c r="A59">
        <v>1787</v>
      </c>
      <c r="B59" t="s">
        <v>581</v>
      </c>
      <c r="C59" t="s">
        <v>571</v>
      </c>
      <c r="D59">
        <v>1.2869999999999999</v>
      </c>
      <c r="E59">
        <v>1124</v>
      </c>
      <c r="F59">
        <f t="shared" si="0"/>
        <v>13</v>
      </c>
      <c r="G59" t="str">
        <f>STANDINGS_WHIP[[#This Row],[League]]&amp;STANDINGS_WHIP[[#This Row],[Team]]</f>
        <v>$150 Draft Champions (4 hour) Feb 21 1:00 pm Lg.3738Mercury</v>
      </c>
    </row>
    <row r="60" spans="1:7" x14ac:dyDescent="0.25">
      <c r="A60">
        <v>2669</v>
      </c>
      <c r="B60" t="s">
        <v>49</v>
      </c>
      <c r="C60" t="s">
        <v>571</v>
      </c>
      <c r="D60">
        <v>1.351</v>
      </c>
      <c r="E60">
        <v>242</v>
      </c>
      <c r="F60">
        <f t="shared" si="0"/>
        <v>14</v>
      </c>
      <c r="G60" t="str">
        <f>STANDINGS_WHIP[[#This Row],[League]]&amp;STANDINGS_WHIP[[#This Row],[Team]]</f>
        <v>$150 Draft Champions (4 hour) Feb 21 1:00 pm Lg.3738smokin gun</v>
      </c>
    </row>
    <row r="61" spans="1:7" x14ac:dyDescent="0.25">
      <c r="A61">
        <v>2857</v>
      </c>
      <c r="B61" t="s">
        <v>382</v>
      </c>
      <c r="C61" t="s">
        <v>571</v>
      </c>
      <c r="D61">
        <v>1.3919999999999999</v>
      </c>
      <c r="E61">
        <v>54</v>
      </c>
      <c r="F61">
        <f t="shared" si="0"/>
        <v>15</v>
      </c>
      <c r="G61" t="str">
        <f>STANDINGS_WHIP[[#This Row],[League]]&amp;STANDINGS_WHIP[[#This Row],[Team]]</f>
        <v>$150 Draft Champions (4 hour) Feb 21 1:00 pm Lg.3738Buckeyes</v>
      </c>
    </row>
    <row r="62" spans="1:7" x14ac:dyDescent="0.25">
      <c r="A62">
        <v>26</v>
      </c>
      <c r="B62" t="s">
        <v>590</v>
      </c>
      <c r="C62" t="s">
        <v>582</v>
      </c>
      <c r="D62">
        <v>1.1279999999999999</v>
      </c>
      <c r="E62">
        <v>2885</v>
      </c>
      <c r="F62">
        <f t="shared" si="0"/>
        <v>1</v>
      </c>
      <c r="G62" t="str">
        <f>STANDINGS_WHIP[[#This Row],[League]]&amp;STANDINGS_WHIP[[#This Row],[Team]]</f>
        <v>$150 Draft Champions (4 hour) Feb 25 1:00 pm Lg.3765Tomb of the Boom</v>
      </c>
    </row>
    <row r="63" spans="1:7" x14ac:dyDescent="0.25">
      <c r="A63">
        <v>30</v>
      </c>
      <c r="B63" t="s">
        <v>584</v>
      </c>
      <c r="C63" t="s">
        <v>582</v>
      </c>
      <c r="D63">
        <v>1.131</v>
      </c>
      <c r="E63">
        <v>2881</v>
      </c>
      <c r="F63">
        <f t="shared" si="0"/>
        <v>2</v>
      </c>
      <c r="G63" t="str">
        <f>STANDINGS_WHIP[[#This Row],[League]]&amp;STANDINGS_WHIP[[#This Row],[Team]]</f>
        <v>$150 Draft Champions (4 hour) Feb 25 1:00 pm Lg.3765Team Hughes</v>
      </c>
    </row>
    <row r="64" spans="1:7" x14ac:dyDescent="0.25">
      <c r="A64">
        <v>845</v>
      </c>
      <c r="B64" t="s">
        <v>586</v>
      </c>
      <c r="C64" t="s">
        <v>582</v>
      </c>
      <c r="D64">
        <v>1.236</v>
      </c>
      <c r="E64">
        <v>2066</v>
      </c>
      <c r="F64">
        <f t="shared" si="0"/>
        <v>3</v>
      </c>
      <c r="G64" t="str">
        <f>STANDINGS_WHIP[[#This Row],[League]]&amp;STANDINGS_WHIP[[#This Row],[Team]]</f>
        <v>$150 Draft Champions (4 hour) Feb 25 1:00 pm Lg.3765Sultans of Swat 4</v>
      </c>
    </row>
    <row r="65" spans="1:7" x14ac:dyDescent="0.25">
      <c r="A65">
        <v>991</v>
      </c>
      <c r="B65" t="s">
        <v>591</v>
      </c>
      <c r="C65" t="s">
        <v>582</v>
      </c>
      <c r="D65">
        <v>1.244</v>
      </c>
      <c r="E65">
        <v>1920</v>
      </c>
      <c r="F65">
        <f t="shared" si="0"/>
        <v>4</v>
      </c>
      <c r="G65" t="str">
        <f>STANDINGS_WHIP[[#This Row],[League]]&amp;STANDINGS_WHIP[[#This Row],[Team]]</f>
        <v>$150 Draft Champions (4 hour) Feb 25 1:00 pm Lg.3765Team Benoit</v>
      </c>
    </row>
    <row r="66" spans="1:7" x14ac:dyDescent="0.25">
      <c r="A66">
        <v>1021</v>
      </c>
      <c r="B66" t="s">
        <v>583</v>
      </c>
      <c r="C66" t="s">
        <v>582</v>
      </c>
      <c r="D66">
        <v>1.2450000000000001</v>
      </c>
      <c r="E66">
        <v>1890</v>
      </c>
      <c r="F66">
        <f t="shared" si="0"/>
        <v>5</v>
      </c>
      <c r="G66" t="str">
        <f>STANDINGS_WHIP[[#This Row],[League]]&amp;STANDINGS_WHIP[[#This Row],[Team]]</f>
        <v>$150 Draft Champions (4 hour) Feb 25 1:00 pm Lg.3765sLim picKens3</v>
      </c>
    </row>
    <row r="67" spans="1:7" x14ac:dyDescent="0.25">
      <c r="A67">
        <v>1223</v>
      </c>
      <c r="B67" t="s">
        <v>592</v>
      </c>
      <c r="C67" t="s">
        <v>582</v>
      </c>
      <c r="D67">
        <v>1.256</v>
      </c>
      <c r="E67">
        <v>1688</v>
      </c>
      <c r="F67">
        <f t="shared" ref="F67:F130" si="1">IF(C67=C66,F66+1,1)</f>
        <v>6</v>
      </c>
      <c r="G67" t="str">
        <f>STANDINGS_WHIP[[#This Row],[League]]&amp;STANDINGS_WHIP[[#This Row],[Team]]</f>
        <v>$150 Draft Champions (4 hour) Feb 25 1:00 pm Lg.3765Team Bennette</v>
      </c>
    </row>
    <row r="68" spans="1:7" x14ac:dyDescent="0.25">
      <c r="A68">
        <v>1481</v>
      </c>
      <c r="B68" t="s">
        <v>133</v>
      </c>
      <c r="C68" t="s">
        <v>582</v>
      </c>
      <c r="D68">
        <v>1.27</v>
      </c>
      <c r="E68">
        <v>1430</v>
      </c>
      <c r="F68">
        <f t="shared" si="1"/>
        <v>7</v>
      </c>
      <c r="G68" t="str">
        <f>STANDINGS_WHIP[[#This Row],[League]]&amp;STANDINGS_WHIP[[#This Row],[Team]]</f>
        <v>$150 Draft Champions (4 hour) Feb 25 1:00 pm Lg.3765Ocular Keratitis DC5</v>
      </c>
    </row>
    <row r="69" spans="1:7" x14ac:dyDescent="0.25">
      <c r="A69">
        <v>1528</v>
      </c>
      <c r="B69" t="s">
        <v>595</v>
      </c>
      <c r="C69" t="s">
        <v>582</v>
      </c>
      <c r="D69">
        <v>1.272</v>
      </c>
      <c r="E69">
        <v>1383</v>
      </c>
      <c r="F69">
        <f t="shared" si="1"/>
        <v>8</v>
      </c>
      <c r="G69" t="str">
        <f>STANDINGS_WHIP[[#This Row],[League]]&amp;STANDINGS_WHIP[[#This Row],[Team]]</f>
        <v>$150 Draft Champions (4 hour) Feb 25 1:00 pm Lg.3765Designated Pitchers</v>
      </c>
    </row>
    <row r="70" spans="1:7" x14ac:dyDescent="0.25">
      <c r="A70">
        <v>1586</v>
      </c>
      <c r="B70" t="s">
        <v>587</v>
      </c>
      <c r="C70" t="s">
        <v>582</v>
      </c>
      <c r="D70">
        <v>1.2749999999999999</v>
      </c>
      <c r="E70">
        <v>1325</v>
      </c>
      <c r="F70">
        <f t="shared" si="1"/>
        <v>9</v>
      </c>
      <c r="G70" t="str">
        <f>STANDINGS_WHIP[[#This Row],[League]]&amp;STANDINGS_WHIP[[#This Row],[Team]]</f>
        <v>$150 Draft Champions (4 hour) Feb 25 1:00 pm Lg.3765Spartacus DC1</v>
      </c>
    </row>
    <row r="71" spans="1:7" x14ac:dyDescent="0.25">
      <c r="A71">
        <v>1653</v>
      </c>
      <c r="B71" t="s">
        <v>360</v>
      </c>
      <c r="C71" t="s">
        <v>582</v>
      </c>
      <c r="D71">
        <v>1.2789999999999999</v>
      </c>
      <c r="E71">
        <v>1258</v>
      </c>
      <c r="F71">
        <f t="shared" si="1"/>
        <v>10</v>
      </c>
      <c r="G71" t="str">
        <f>STANDINGS_WHIP[[#This Row],[League]]&amp;STANDINGS_WHIP[[#This Row],[Team]]</f>
        <v>$150 Draft Champions (4 hour) Feb 25 1:00 pm Lg.3765Las Vegas Blvd V</v>
      </c>
    </row>
    <row r="72" spans="1:7" x14ac:dyDescent="0.25">
      <c r="A72">
        <v>1727</v>
      </c>
      <c r="B72" t="s">
        <v>585</v>
      </c>
      <c r="C72" t="s">
        <v>582</v>
      </c>
      <c r="D72">
        <v>1.2829999999999999</v>
      </c>
      <c r="E72">
        <v>1184</v>
      </c>
      <c r="F72">
        <f t="shared" si="1"/>
        <v>11</v>
      </c>
      <c r="G72" t="str">
        <f>STANDINGS_WHIP[[#This Row],[League]]&amp;STANDINGS_WHIP[[#This Row],[Team]]</f>
        <v>$150 Draft Champions (4 hour) Feb 25 1:00 pm Lg.3765CubsWillChoke2016</v>
      </c>
    </row>
    <row r="73" spans="1:7" x14ac:dyDescent="0.25">
      <c r="A73">
        <v>2356</v>
      </c>
      <c r="B73" t="s">
        <v>588</v>
      </c>
      <c r="C73" t="s">
        <v>582</v>
      </c>
      <c r="D73">
        <v>1.3220000000000001</v>
      </c>
      <c r="E73">
        <v>555</v>
      </c>
      <c r="F73">
        <f t="shared" si="1"/>
        <v>12</v>
      </c>
      <c r="G73" t="str">
        <f>STANDINGS_WHIP[[#This Row],[League]]&amp;STANDINGS_WHIP[[#This Row],[Team]]</f>
        <v>$150 Draft Champions (4 hour) Feb 25 1:00 pm Lg.3765The fantasy concierge</v>
      </c>
    </row>
    <row r="74" spans="1:7" x14ac:dyDescent="0.25">
      <c r="A74">
        <v>2446</v>
      </c>
      <c r="B74" t="s">
        <v>589</v>
      </c>
      <c r="C74" t="s">
        <v>582</v>
      </c>
      <c r="D74">
        <v>1.329</v>
      </c>
      <c r="E74">
        <v>465</v>
      </c>
      <c r="F74">
        <f t="shared" si="1"/>
        <v>13</v>
      </c>
      <c r="G74" t="str">
        <f>STANDINGS_WHIP[[#This Row],[League]]&amp;STANDINGS_WHIP[[#This Row],[Team]]</f>
        <v>$150 Draft Champions (4 hour) Feb 25 1:00 pm Lg.3765Bulletproof Tiger</v>
      </c>
    </row>
    <row r="75" spans="1:7" x14ac:dyDescent="0.25">
      <c r="A75">
        <v>2620</v>
      </c>
      <c r="B75" t="s">
        <v>593</v>
      </c>
      <c r="C75" t="s">
        <v>582</v>
      </c>
      <c r="D75">
        <v>1.3460000000000001</v>
      </c>
      <c r="E75">
        <v>291</v>
      </c>
      <c r="F75">
        <f t="shared" si="1"/>
        <v>14</v>
      </c>
      <c r="G75" t="str">
        <f>STANDINGS_WHIP[[#This Row],[League]]&amp;STANDINGS_WHIP[[#This Row],[Team]]</f>
        <v>$150 Draft Champions (4 hour) Feb 25 1:00 pm Lg.3765Angry Possums</v>
      </c>
    </row>
    <row r="76" spans="1:7" x14ac:dyDescent="0.25">
      <c r="A76">
        <v>2749</v>
      </c>
      <c r="B76" t="s">
        <v>594</v>
      </c>
      <c r="C76" t="s">
        <v>582</v>
      </c>
      <c r="D76">
        <v>1.3620000000000001</v>
      </c>
      <c r="E76">
        <v>162</v>
      </c>
      <c r="F76">
        <f t="shared" si="1"/>
        <v>15</v>
      </c>
      <c r="G76" t="str">
        <f>STANDINGS_WHIP[[#This Row],[League]]&amp;STANDINGS_WHIP[[#This Row],[Team]]</f>
        <v>$150 Draft Champions (4 hour) Feb 25 1:00 pm Lg.3765Round 2 (150)</v>
      </c>
    </row>
    <row r="77" spans="1:7" x14ac:dyDescent="0.25">
      <c r="A77">
        <v>61</v>
      </c>
      <c r="B77" t="s">
        <v>599</v>
      </c>
      <c r="C77" t="s">
        <v>597</v>
      </c>
      <c r="D77">
        <v>1.1459999999999999</v>
      </c>
      <c r="E77">
        <v>2850</v>
      </c>
      <c r="F77">
        <f t="shared" si="1"/>
        <v>1</v>
      </c>
      <c r="G77" t="str">
        <f>STANDINGS_WHIP[[#This Row],[League]]&amp;STANDINGS_WHIP[[#This Row],[Team]]</f>
        <v>$150 Draft Champions (4 hour) Feb 29 1:00 pm Lg.3801Newbomb's Turks</v>
      </c>
    </row>
    <row r="78" spans="1:7" x14ac:dyDescent="0.25">
      <c r="A78">
        <v>369</v>
      </c>
      <c r="B78" t="s">
        <v>600</v>
      </c>
      <c r="C78" t="s">
        <v>597</v>
      </c>
      <c r="D78">
        <v>1.198</v>
      </c>
      <c r="E78">
        <v>2542</v>
      </c>
      <c r="F78">
        <f t="shared" si="1"/>
        <v>2</v>
      </c>
      <c r="G78" t="str">
        <f>STANDINGS_WHIP[[#This Row],[League]]&amp;STANDINGS_WHIP[[#This Row],[Team]]</f>
        <v>$150 Draft Champions (4 hour) Feb 29 1:00 pm Lg.3801Team Benzine</v>
      </c>
    </row>
    <row r="79" spans="1:7" x14ac:dyDescent="0.25">
      <c r="A79">
        <v>653</v>
      </c>
      <c r="B79" t="s">
        <v>364</v>
      </c>
      <c r="C79" t="s">
        <v>597</v>
      </c>
      <c r="D79">
        <v>1.222</v>
      </c>
      <c r="E79">
        <v>2258</v>
      </c>
      <c r="F79">
        <f t="shared" si="1"/>
        <v>3</v>
      </c>
      <c r="G79" t="str">
        <f>STANDINGS_WHIP[[#This Row],[League]]&amp;STANDINGS_WHIP[[#This Row],[Team]]</f>
        <v>$150 Draft Champions (4 hour) Feb 29 1:00 pm Lg.3801Corleone 5</v>
      </c>
    </row>
    <row r="80" spans="1:7" x14ac:dyDescent="0.25">
      <c r="A80">
        <v>709</v>
      </c>
      <c r="B80" t="s">
        <v>285</v>
      </c>
      <c r="C80" t="s">
        <v>597</v>
      </c>
      <c r="D80">
        <v>1.226</v>
      </c>
      <c r="E80">
        <v>2202</v>
      </c>
      <c r="F80">
        <f t="shared" si="1"/>
        <v>4</v>
      </c>
      <c r="G80" t="str">
        <f>STANDINGS_WHIP[[#This Row],[League]]&amp;STANDINGS_WHIP[[#This Row],[Team]]</f>
        <v>$150 Draft Champions (4 hour) Feb 29 1:00 pm Lg.3801Team king</v>
      </c>
    </row>
    <row r="81" spans="1:7" x14ac:dyDescent="0.25">
      <c r="A81">
        <v>796</v>
      </c>
      <c r="B81" t="s">
        <v>607</v>
      </c>
      <c r="C81" t="s">
        <v>597</v>
      </c>
      <c r="D81">
        <v>1.2330000000000001</v>
      </c>
      <c r="E81">
        <v>2115</v>
      </c>
      <c r="F81">
        <f t="shared" si="1"/>
        <v>5</v>
      </c>
      <c r="G81" t="str">
        <f>STANDINGS_WHIP[[#This Row],[League]]&amp;STANDINGS_WHIP[[#This Row],[Team]]</f>
        <v>$150 Draft Champions (4 hour) Feb 29 1:00 pm Lg.3801It Could be Time to Open the Can</v>
      </c>
    </row>
    <row r="82" spans="1:7" x14ac:dyDescent="0.25">
      <c r="A82">
        <v>1149</v>
      </c>
      <c r="B82" t="s">
        <v>596</v>
      </c>
      <c r="C82" t="s">
        <v>597</v>
      </c>
      <c r="D82">
        <v>1.252</v>
      </c>
      <c r="E82">
        <v>1762</v>
      </c>
      <c r="F82">
        <f t="shared" si="1"/>
        <v>6</v>
      </c>
      <c r="G82" t="str">
        <f>STANDINGS_WHIP[[#This Row],[League]]&amp;STANDINGS_WHIP[[#This Row],[Team]]</f>
        <v>$150 Draft Champions (4 hour) Feb 29 1:00 pm Lg.3801Beatrix Kiddo</v>
      </c>
    </row>
    <row r="83" spans="1:7" x14ac:dyDescent="0.25">
      <c r="A83">
        <v>1189</v>
      </c>
      <c r="B83" t="s">
        <v>606</v>
      </c>
      <c r="C83" t="s">
        <v>597</v>
      </c>
      <c r="D83">
        <v>1.2549999999999999</v>
      </c>
      <c r="E83">
        <v>1722</v>
      </c>
      <c r="F83">
        <f t="shared" si="1"/>
        <v>7</v>
      </c>
      <c r="G83" t="str">
        <f>STANDINGS_WHIP[[#This Row],[League]]&amp;STANDINGS_WHIP[[#This Row],[Team]]</f>
        <v>$150 Draft Champions (4 hour) Feb 29 1:00 pm Lg.3801Best Buy Rewards Cert</v>
      </c>
    </row>
    <row r="84" spans="1:7" x14ac:dyDescent="0.25">
      <c r="A84">
        <v>1556</v>
      </c>
      <c r="B84" t="s">
        <v>143</v>
      </c>
      <c r="C84" t="s">
        <v>597</v>
      </c>
      <c r="D84">
        <v>1.274</v>
      </c>
      <c r="E84">
        <v>1355</v>
      </c>
      <c r="F84">
        <f t="shared" si="1"/>
        <v>8</v>
      </c>
      <c r="G84" t="str">
        <f>STANDINGS_WHIP[[#This Row],[League]]&amp;STANDINGS_WHIP[[#This Row],[Team]]</f>
        <v>$150 Draft Champions (4 hour) Feb 29 1:00 pm Lg.3801Team LeValley</v>
      </c>
    </row>
    <row r="85" spans="1:7" x14ac:dyDescent="0.25">
      <c r="A85">
        <v>1656</v>
      </c>
      <c r="B85" t="s">
        <v>608</v>
      </c>
      <c r="C85" t="s">
        <v>597</v>
      </c>
      <c r="D85">
        <v>1.2789999999999999</v>
      </c>
      <c r="E85">
        <v>1255</v>
      </c>
      <c r="F85">
        <f t="shared" si="1"/>
        <v>9</v>
      </c>
      <c r="G85" t="str">
        <f>STANDINGS_WHIP[[#This Row],[League]]&amp;STANDINGS_WHIP[[#This Row],[Team]]</f>
        <v>$150 Draft Champions (4 hour) Feb 29 1:00 pm Lg.3801Schoop-y Doo, Skaggs-y, Vela, Frednandez</v>
      </c>
    </row>
    <row r="86" spans="1:7" x14ac:dyDescent="0.25">
      <c r="A86">
        <v>2135</v>
      </c>
      <c r="B86" t="s">
        <v>602</v>
      </c>
      <c r="C86" t="s">
        <v>597</v>
      </c>
      <c r="D86">
        <v>1.306</v>
      </c>
      <c r="E86">
        <v>776</v>
      </c>
      <c r="F86">
        <f t="shared" si="1"/>
        <v>10</v>
      </c>
      <c r="G86" t="str">
        <f>STANDINGS_WHIP[[#This Row],[League]]&amp;STANDINGS_WHIP[[#This Row],[Team]]</f>
        <v>$150 Draft Champions (4 hour) Feb 29 1:00 pm Lg.3801Team Hall</v>
      </c>
    </row>
    <row r="87" spans="1:7" x14ac:dyDescent="0.25">
      <c r="A87">
        <v>2199</v>
      </c>
      <c r="B87" t="s">
        <v>598</v>
      </c>
      <c r="C87" t="s">
        <v>597</v>
      </c>
      <c r="D87">
        <v>1.3109999999999999</v>
      </c>
      <c r="E87">
        <v>712</v>
      </c>
      <c r="F87">
        <f t="shared" si="1"/>
        <v>11</v>
      </c>
      <c r="G87" t="str">
        <f>STANDINGS_WHIP[[#This Row],[League]]&amp;STANDINGS_WHIP[[#This Row],[Team]]</f>
        <v>$150 Draft Champions (4 hour) Feb 29 1:00 pm Lg.3801Noodler Fun Monkey3</v>
      </c>
    </row>
    <row r="88" spans="1:7" x14ac:dyDescent="0.25">
      <c r="A88">
        <v>2206</v>
      </c>
      <c r="B88" t="s">
        <v>601</v>
      </c>
      <c r="C88" t="s">
        <v>597</v>
      </c>
      <c r="D88">
        <v>1.3120000000000001</v>
      </c>
      <c r="E88">
        <v>705</v>
      </c>
      <c r="F88">
        <f t="shared" si="1"/>
        <v>12</v>
      </c>
      <c r="G88" t="str">
        <f>STANDINGS_WHIP[[#This Row],[League]]&amp;STANDINGS_WHIP[[#This Row],[Team]]</f>
        <v>$150 Draft Champions (4 hour) Feb 29 1:00 pm Lg.3801DBurdz</v>
      </c>
    </row>
    <row r="89" spans="1:7" x14ac:dyDescent="0.25">
      <c r="A89">
        <v>2295</v>
      </c>
      <c r="B89" t="s">
        <v>603</v>
      </c>
      <c r="C89" t="s">
        <v>597</v>
      </c>
      <c r="D89">
        <v>1.3169999999999999</v>
      </c>
      <c r="E89">
        <v>616</v>
      </c>
      <c r="F89">
        <f t="shared" si="1"/>
        <v>13</v>
      </c>
      <c r="G89" t="str">
        <f>STANDINGS_WHIP[[#This Row],[League]]&amp;STANDINGS_WHIP[[#This Row],[Team]]</f>
        <v>$150 Draft Champions (4 hour) Feb 29 1:00 pm Lg.3801Small Sample Size Celebration [DC4]</v>
      </c>
    </row>
    <row r="90" spans="1:7" x14ac:dyDescent="0.25">
      <c r="A90">
        <v>2370</v>
      </c>
      <c r="B90" t="s">
        <v>604</v>
      </c>
      <c r="C90" t="s">
        <v>597</v>
      </c>
      <c r="D90">
        <v>1.323</v>
      </c>
      <c r="E90">
        <v>541</v>
      </c>
      <c r="F90">
        <f t="shared" si="1"/>
        <v>14</v>
      </c>
      <c r="G90" t="str">
        <f>STANDINGS_WHIP[[#This Row],[League]]&amp;STANDINGS_WHIP[[#This Row],[Team]]</f>
        <v>$150 Draft Champions (4 hour) Feb 29 1:00 pm Lg.3801Phantoms</v>
      </c>
    </row>
    <row r="91" spans="1:7" x14ac:dyDescent="0.25">
      <c r="A91">
        <v>2910</v>
      </c>
      <c r="B91" t="s">
        <v>605</v>
      </c>
      <c r="C91" t="s">
        <v>597</v>
      </c>
      <c r="D91">
        <v>1.514</v>
      </c>
      <c r="E91">
        <v>1</v>
      </c>
      <c r="F91">
        <f t="shared" si="1"/>
        <v>15</v>
      </c>
      <c r="G91" t="str">
        <f>STANDINGS_WHIP[[#This Row],[League]]&amp;STANDINGS_WHIP[[#This Row],[Team]]</f>
        <v>$150 Draft Champions (4 hour) Feb 29 1:00 pm Lg.3801SPEED KILLS</v>
      </c>
    </row>
    <row r="92" spans="1:7" x14ac:dyDescent="0.25">
      <c r="A92">
        <v>211</v>
      </c>
      <c r="B92" t="s">
        <v>617</v>
      </c>
      <c r="C92" t="s">
        <v>610</v>
      </c>
      <c r="D92">
        <v>1.1779999999999999</v>
      </c>
      <c r="E92">
        <v>2700</v>
      </c>
      <c r="F92">
        <f t="shared" si="1"/>
        <v>1</v>
      </c>
      <c r="G92" t="str">
        <f>STANDINGS_WHIP[[#This Row],[League]]&amp;STANDINGS_WHIP[[#This Row],[Team]]</f>
        <v>$150 Draft Champions (4 hour) Jan 13 1:00 pm Lg.3591Madcow - DC5</v>
      </c>
    </row>
    <row r="93" spans="1:7" x14ac:dyDescent="0.25">
      <c r="A93">
        <v>340</v>
      </c>
      <c r="B93" t="s">
        <v>616</v>
      </c>
      <c r="C93" t="s">
        <v>610</v>
      </c>
      <c r="D93">
        <v>1.1950000000000001</v>
      </c>
      <c r="E93">
        <v>2571</v>
      </c>
      <c r="F93">
        <f t="shared" si="1"/>
        <v>2</v>
      </c>
      <c r="G93" t="str">
        <f>STANDINGS_WHIP[[#This Row],[League]]&amp;STANDINGS_WHIP[[#This Row],[Team]]</f>
        <v>$150 Draft Champions (4 hour) Jan 13 1:00 pm Lg.3591Draughtsman 4</v>
      </c>
    </row>
    <row r="94" spans="1:7" x14ac:dyDescent="0.25">
      <c r="A94">
        <v>887</v>
      </c>
      <c r="B94" t="s">
        <v>166</v>
      </c>
      <c r="C94" t="s">
        <v>610</v>
      </c>
      <c r="D94">
        <v>1.238</v>
      </c>
      <c r="E94">
        <v>2024</v>
      </c>
      <c r="F94">
        <f t="shared" si="1"/>
        <v>3</v>
      </c>
      <c r="G94" t="str">
        <f>STANDINGS_WHIP[[#This Row],[League]]&amp;STANDINGS_WHIP[[#This Row],[Team]]</f>
        <v>$150 Draft Champions (4 hour) Jan 13 1:00 pm Lg.3591Ronaldus Maximus</v>
      </c>
    </row>
    <row r="95" spans="1:7" x14ac:dyDescent="0.25">
      <c r="A95">
        <v>925</v>
      </c>
      <c r="B95" t="s">
        <v>247</v>
      </c>
      <c r="C95" t="s">
        <v>610</v>
      </c>
      <c r="D95">
        <v>1.24</v>
      </c>
      <c r="E95">
        <v>1986</v>
      </c>
      <c r="F95">
        <f t="shared" si="1"/>
        <v>4</v>
      </c>
      <c r="G95" t="str">
        <f>STANDINGS_WHIP[[#This Row],[League]]&amp;STANDINGS_WHIP[[#This Row],[Team]]</f>
        <v>$150 Draft Champions (4 hour) Jan 13 1:00 pm Lg.3591Bronx Yankees (DC5)</v>
      </c>
    </row>
    <row r="96" spans="1:7" x14ac:dyDescent="0.25">
      <c r="A96">
        <v>1061</v>
      </c>
      <c r="B96" t="s">
        <v>189</v>
      </c>
      <c r="C96" t="s">
        <v>610</v>
      </c>
      <c r="D96">
        <v>1.2470000000000001</v>
      </c>
      <c r="E96">
        <v>1850</v>
      </c>
      <c r="F96">
        <f t="shared" si="1"/>
        <v>5</v>
      </c>
      <c r="G96" t="str">
        <f>STANDINGS_WHIP[[#This Row],[League]]&amp;STANDINGS_WHIP[[#This Row],[Team]]</f>
        <v>$150 Draft Champions (4 hour) Jan 13 1:00 pm Lg.3591Homer Hankies</v>
      </c>
    </row>
    <row r="97" spans="1:7" x14ac:dyDescent="0.25">
      <c r="A97">
        <v>1139</v>
      </c>
      <c r="B97" t="s">
        <v>618</v>
      </c>
      <c r="C97" t="s">
        <v>610</v>
      </c>
      <c r="D97">
        <v>1.252</v>
      </c>
      <c r="E97">
        <v>1772</v>
      </c>
      <c r="F97">
        <f t="shared" si="1"/>
        <v>6</v>
      </c>
      <c r="G97" t="str">
        <f>STANDINGS_WHIP[[#This Row],[League]]&amp;STANDINGS_WHIP[[#This Row],[Team]]</f>
        <v>$150 Draft Champions (4 hour) Jan 13 1:00 pm Lg.3591Grand Canyon</v>
      </c>
    </row>
    <row r="98" spans="1:7" x14ac:dyDescent="0.25">
      <c r="A98">
        <v>1202</v>
      </c>
      <c r="B98" t="s">
        <v>609</v>
      </c>
      <c r="C98" t="s">
        <v>610</v>
      </c>
      <c r="D98">
        <v>1.2549999999999999</v>
      </c>
      <c r="E98">
        <v>1709</v>
      </c>
      <c r="F98">
        <f t="shared" si="1"/>
        <v>7</v>
      </c>
      <c r="G98" t="str">
        <f>STANDINGS_WHIP[[#This Row],[League]]&amp;STANDINGS_WHIP[[#This Row],[Team]]</f>
        <v>$150 Draft Champions (4 hour) Jan 13 1:00 pm Lg.3591Big Wheels</v>
      </c>
    </row>
    <row r="99" spans="1:7" x14ac:dyDescent="0.25">
      <c r="A99">
        <v>1215</v>
      </c>
      <c r="B99" t="s">
        <v>613</v>
      </c>
      <c r="C99" t="s">
        <v>610</v>
      </c>
      <c r="D99">
        <v>1.256</v>
      </c>
      <c r="E99">
        <v>1696</v>
      </c>
      <c r="F99">
        <f t="shared" si="1"/>
        <v>8</v>
      </c>
      <c r="G99" t="str">
        <f>STANDINGS_WHIP[[#This Row],[League]]&amp;STANDINGS_WHIP[[#This Row],[Team]]</f>
        <v>$150 Draft Champions (4 hour) Jan 13 1:00 pm Lg.3591Slip Stitches 4</v>
      </c>
    </row>
    <row r="100" spans="1:7" x14ac:dyDescent="0.25">
      <c r="A100">
        <v>1249</v>
      </c>
      <c r="B100" t="s">
        <v>612</v>
      </c>
      <c r="C100" t="s">
        <v>610</v>
      </c>
      <c r="D100">
        <v>1.258</v>
      </c>
      <c r="E100">
        <v>1662</v>
      </c>
      <c r="F100">
        <f t="shared" si="1"/>
        <v>9</v>
      </c>
      <c r="G100" t="str">
        <f>STANDINGS_WHIP[[#This Row],[League]]&amp;STANDINGS_WHIP[[#This Row],[Team]]</f>
        <v>$150 Draft Champions (4 hour) Jan 13 1:00 pm Lg.3591HUGH GLASS</v>
      </c>
    </row>
    <row r="101" spans="1:7" x14ac:dyDescent="0.25">
      <c r="A101">
        <v>1763</v>
      </c>
      <c r="B101" t="s">
        <v>53</v>
      </c>
      <c r="C101" t="s">
        <v>610</v>
      </c>
      <c r="D101">
        <v>1.2849999999999999</v>
      </c>
      <c r="E101">
        <v>1148</v>
      </c>
      <c r="F101">
        <f t="shared" si="1"/>
        <v>10</v>
      </c>
      <c r="G101" t="str">
        <f>STANDINGS_WHIP[[#This Row],[League]]&amp;STANDINGS_WHIP[[#This Row],[Team]]</f>
        <v>$150 Draft Champions (4 hour) Jan 13 1:00 pm Lg.3591Baseball Furies</v>
      </c>
    </row>
    <row r="102" spans="1:7" x14ac:dyDescent="0.25">
      <c r="A102">
        <v>2128</v>
      </c>
      <c r="B102" t="s">
        <v>611</v>
      </c>
      <c r="C102" t="s">
        <v>610</v>
      </c>
      <c r="D102">
        <v>1.306</v>
      </c>
      <c r="E102">
        <v>783</v>
      </c>
      <c r="F102">
        <f t="shared" si="1"/>
        <v>11</v>
      </c>
      <c r="G102" t="str">
        <f>STANDINGS_WHIP[[#This Row],[League]]&amp;STANDINGS_WHIP[[#This Row],[Team]]</f>
        <v>$150 Draft Champions (4 hour) Jan 13 1:00 pm Lg.3591ADP Draft Masters</v>
      </c>
    </row>
    <row r="103" spans="1:7" x14ac:dyDescent="0.25">
      <c r="A103">
        <v>2139</v>
      </c>
      <c r="B103" t="s">
        <v>374</v>
      </c>
      <c r="C103" t="s">
        <v>610</v>
      </c>
      <c r="D103">
        <v>1.3069999999999999</v>
      </c>
      <c r="E103">
        <v>772</v>
      </c>
      <c r="F103">
        <f t="shared" si="1"/>
        <v>12</v>
      </c>
      <c r="G103" t="str">
        <f>STANDINGS_WHIP[[#This Row],[League]]&amp;STANDINGS_WHIP[[#This Row],[Team]]</f>
        <v>$150 Draft Champions (4 hour) Jan 13 1:00 pm Lg.3591Corleone 2</v>
      </c>
    </row>
    <row r="104" spans="1:7" x14ac:dyDescent="0.25">
      <c r="A104">
        <v>2171</v>
      </c>
      <c r="B104" t="s">
        <v>615</v>
      </c>
      <c r="C104" t="s">
        <v>610</v>
      </c>
      <c r="D104">
        <v>1.3089999999999999</v>
      </c>
      <c r="E104">
        <v>740</v>
      </c>
      <c r="F104">
        <f t="shared" si="1"/>
        <v>13</v>
      </c>
      <c r="G104" t="str">
        <f>STANDINGS_WHIP[[#This Row],[League]]&amp;STANDINGS_WHIP[[#This Row],[Team]]</f>
        <v>$150 Draft Champions (4 hour) Jan 13 1:00 pm Lg.3591Team Cameron</v>
      </c>
    </row>
    <row r="105" spans="1:7" x14ac:dyDescent="0.25">
      <c r="A105">
        <v>2404</v>
      </c>
      <c r="B105" t="s">
        <v>130</v>
      </c>
      <c r="C105" t="s">
        <v>610</v>
      </c>
      <c r="D105">
        <v>1.325</v>
      </c>
      <c r="E105">
        <v>507</v>
      </c>
      <c r="F105">
        <f t="shared" si="1"/>
        <v>14</v>
      </c>
      <c r="G105" t="str">
        <f>STANDINGS_WHIP[[#This Row],[League]]&amp;STANDINGS_WHIP[[#This Row],[Team]]</f>
        <v>$150 Draft Champions (4 hour) Jan 13 1:00 pm Lg.3591PTPers</v>
      </c>
    </row>
    <row r="106" spans="1:7" x14ac:dyDescent="0.25">
      <c r="A106">
        <v>2777</v>
      </c>
      <c r="B106" t="s">
        <v>614</v>
      </c>
      <c r="C106" t="s">
        <v>610</v>
      </c>
      <c r="D106">
        <v>1.369</v>
      </c>
      <c r="E106">
        <v>134</v>
      </c>
      <c r="F106">
        <f t="shared" si="1"/>
        <v>15</v>
      </c>
      <c r="G106" t="str">
        <f>STANDINGS_WHIP[[#This Row],[League]]&amp;STANDINGS_WHIP[[#This Row],[Team]]</f>
        <v>$150 Draft Champions (4 hour) Jan 13 1:00 pm Lg.3591Team Kent 3</v>
      </c>
    </row>
    <row r="107" spans="1:7" x14ac:dyDescent="0.25">
      <c r="A107">
        <v>95</v>
      </c>
      <c r="B107" t="s">
        <v>521</v>
      </c>
      <c r="C107" t="s">
        <v>620</v>
      </c>
      <c r="D107">
        <v>1.157</v>
      </c>
      <c r="E107">
        <v>2816</v>
      </c>
      <c r="F107">
        <f t="shared" si="1"/>
        <v>1</v>
      </c>
      <c r="G107" t="str">
        <f>STANDINGS_WHIP[[#This Row],[League]]&amp;STANDINGS_WHIP[[#This Row],[Team]]</f>
        <v>$150 Draft Champions (4 hour) Jan 24 1:00 pm Lg.3623Corleone 3</v>
      </c>
    </row>
    <row r="108" spans="1:7" x14ac:dyDescent="0.25">
      <c r="A108">
        <v>269</v>
      </c>
      <c r="B108" t="s">
        <v>625</v>
      </c>
      <c r="C108" t="s">
        <v>620</v>
      </c>
      <c r="D108">
        <v>1.1850000000000001</v>
      </c>
      <c r="E108">
        <v>2642</v>
      </c>
      <c r="F108">
        <f t="shared" si="1"/>
        <v>2</v>
      </c>
      <c r="G108" t="str">
        <f>STANDINGS_WHIP[[#This Row],[League]]&amp;STANDINGS_WHIP[[#This Row],[Team]]</f>
        <v>$150 Draft Champions (4 hour) Jan 24 1:00 pm Lg.3623Team Hunter</v>
      </c>
    </row>
    <row r="109" spans="1:7" x14ac:dyDescent="0.25">
      <c r="A109">
        <v>443</v>
      </c>
      <c r="B109" t="s">
        <v>82</v>
      </c>
      <c r="C109" t="s">
        <v>620</v>
      </c>
      <c r="D109">
        <v>1.2050000000000001</v>
      </c>
      <c r="E109">
        <v>2468</v>
      </c>
      <c r="F109">
        <f t="shared" si="1"/>
        <v>3</v>
      </c>
      <c r="G109" t="str">
        <f>STANDINGS_WHIP[[#This Row],[League]]&amp;STANDINGS_WHIP[[#This Row],[Team]]</f>
        <v>$150 Draft Champions (4 hour) Jan 24 1:00 pm Lg.3623Bronx Yankees (DC7)</v>
      </c>
    </row>
    <row r="110" spans="1:7" x14ac:dyDescent="0.25">
      <c r="A110">
        <v>461</v>
      </c>
      <c r="B110" t="s">
        <v>207</v>
      </c>
      <c r="C110" t="s">
        <v>620</v>
      </c>
      <c r="D110">
        <v>1.206</v>
      </c>
      <c r="E110">
        <v>2450</v>
      </c>
      <c r="F110">
        <f t="shared" si="1"/>
        <v>4</v>
      </c>
      <c r="G110" t="str">
        <f>STANDINGS_WHIP[[#This Row],[League]]&amp;STANDINGS_WHIP[[#This Row],[Team]]</f>
        <v>$150 Draft Champions (4 hour) Jan 24 1:00 pm Lg.3623Team Vogel</v>
      </c>
    </row>
    <row r="111" spans="1:7" x14ac:dyDescent="0.25">
      <c r="A111">
        <v>592</v>
      </c>
      <c r="B111" t="s">
        <v>622</v>
      </c>
      <c r="C111" t="s">
        <v>620</v>
      </c>
      <c r="D111">
        <v>1.2190000000000001</v>
      </c>
      <c r="E111">
        <v>2319</v>
      </c>
      <c r="F111">
        <f t="shared" si="1"/>
        <v>5</v>
      </c>
      <c r="G111" t="str">
        <f>STANDINGS_WHIP[[#This Row],[League]]&amp;STANDINGS_WHIP[[#This Row],[Team]]</f>
        <v>$150 Draft Champions (4 hour) Jan 24 1:00 pm Lg.3623Blackmon, Fire and Steal</v>
      </c>
    </row>
    <row r="112" spans="1:7" x14ac:dyDescent="0.25">
      <c r="A112">
        <v>1031</v>
      </c>
      <c r="B112" t="s">
        <v>239</v>
      </c>
      <c r="C112" t="s">
        <v>620</v>
      </c>
      <c r="D112">
        <v>1.246</v>
      </c>
      <c r="E112">
        <v>1880</v>
      </c>
      <c r="F112">
        <f t="shared" si="1"/>
        <v>6</v>
      </c>
      <c r="G112" t="str">
        <f>STANDINGS_WHIP[[#This Row],[League]]&amp;STANDINGS_WHIP[[#This Row],[Team]]</f>
        <v>$150 Draft Champions (4 hour) Jan 24 1:00 pm Lg.3623The tip of the nerd spear</v>
      </c>
    </row>
    <row r="113" spans="1:7" x14ac:dyDescent="0.25">
      <c r="A113">
        <v>1148</v>
      </c>
      <c r="B113" t="s">
        <v>626</v>
      </c>
      <c r="C113" t="s">
        <v>620</v>
      </c>
      <c r="D113">
        <v>1.252</v>
      </c>
      <c r="E113">
        <v>1763</v>
      </c>
      <c r="F113">
        <f t="shared" si="1"/>
        <v>7</v>
      </c>
      <c r="G113" t="str">
        <f>STANDINGS_WHIP[[#This Row],[League]]&amp;STANDINGS_WHIP[[#This Row],[Team]]</f>
        <v>$150 Draft Champions (4 hour) Jan 24 1:00 pm Lg.3623Storm Stitches</v>
      </c>
    </row>
    <row r="114" spans="1:7" x14ac:dyDescent="0.25">
      <c r="A114">
        <v>1469</v>
      </c>
      <c r="B114" t="s">
        <v>357</v>
      </c>
      <c r="C114" t="s">
        <v>620</v>
      </c>
      <c r="D114">
        <v>1.2689999999999999</v>
      </c>
      <c r="E114">
        <v>1442</v>
      </c>
      <c r="F114">
        <f t="shared" si="1"/>
        <v>8</v>
      </c>
      <c r="G114" t="str">
        <f>STANDINGS_WHIP[[#This Row],[League]]&amp;STANDINGS_WHIP[[#This Row],[Team]]</f>
        <v>$150 Draft Champions (4 hour) Jan 24 1:00 pm Lg.3623Las Vegas Blvd II</v>
      </c>
    </row>
    <row r="115" spans="1:7" x14ac:dyDescent="0.25">
      <c r="A115">
        <v>1546</v>
      </c>
      <c r="B115" t="s">
        <v>619</v>
      </c>
      <c r="C115" t="s">
        <v>620</v>
      </c>
      <c r="D115">
        <v>1.2729999999999999</v>
      </c>
      <c r="E115">
        <v>1365</v>
      </c>
      <c r="F115">
        <f t="shared" si="1"/>
        <v>9</v>
      </c>
      <c r="G115" t="str">
        <f>STANDINGS_WHIP[[#This Row],[League]]&amp;STANDINGS_WHIP[[#This Row],[Team]]</f>
        <v>$150 Draft Champions (4 hour) Jan 24 1:00 pm Lg.3623Big Wheels 2</v>
      </c>
    </row>
    <row r="116" spans="1:7" x14ac:dyDescent="0.25">
      <c r="A116">
        <v>1576</v>
      </c>
      <c r="B116" t="s">
        <v>14</v>
      </c>
      <c r="C116" t="s">
        <v>620</v>
      </c>
      <c r="D116">
        <v>1.2749999999999999</v>
      </c>
      <c r="E116">
        <v>1335</v>
      </c>
      <c r="F116">
        <f t="shared" si="1"/>
        <v>10</v>
      </c>
      <c r="G116" t="str">
        <f>STANDINGS_WHIP[[#This Row],[League]]&amp;STANDINGS_WHIP[[#This Row],[Team]]</f>
        <v>$150 Draft Champions (4 hour) Jan 24 1:00 pm Lg.3623Team Martin</v>
      </c>
    </row>
    <row r="117" spans="1:7" x14ac:dyDescent="0.25">
      <c r="A117">
        <v>1848</v>
      </c>
      <c r="B117" t="s">
        <v>71</v>
      </c>
      <c r="C117" t="s">
        <v>620</v>
      </c>
      <c r="D117">
        <v>1.29</v>
      </c>
      <c r="E117">
        <v>1063</v>
      </c>
      <c r="F117">
        <f t="shared" si="1"/>
        <v>11</v>
      </c>
      <c r="G117" t="str">
        <f>STANDINGS_WHIP[[#This Row],[League]]&amp;STANDINGS_WHIP[[#This Row],[Team]]</f>
        <v>$150 Draft Champions (4 hour) Jan 24 1:00 pm Lg.3623Frozen Ropes</v>
      </c>
    </row>
    <row r="118" spans="1:7" x14ac:dyDescent="0.25">
      <c r="A118">
        <v>2511</v>
      </c>
      <c r="B118" t="s">
        <v>621</v>
      </c>
      <c r="C118" t="s">
        <v>620</v>
      </c>
      <c r="D118">
        <v>1.3340000000000001</v>
      </c>
      <c r="E118">
        <v>400</v>
      </c>
      <c r="F118">
        <f t="shared" si="1"/>
        <v>12</v>
      </c>
      <c r="G118" t="str">
        <f>STANDINGS_WHIP[[#This Row],[League]]&amp;STANDINGS_WHIP[[#This Row],[Team]]</f>
        <v>$150 Draft Champions (4 hour) Jan 24 1:00 pm Lg.3623Team Kent 6</v>
      </c>
    </row>
    <row r="119" spans="1:7" x14ac:dyDescent="0.25">
      <c r="A119">
        <v>2517</v>
      </c>
      <c r="B119" t="s">
        <v>624</v>
      </c>
      <c r="C119" t="s">
        <v>620</v>
      </c>
      <c r="D119">
        <v>1.335</v>
      </c>
      <c r="E119">
        <v>394</v>
      </c>
      <c r="F119">
        <f t="shared" si="1"/>
        <v>13</v>
      </c>
      <c r="G119" t="str">
        <f>STANDINGS_WHIP[[#This Row],[League]]&amp;STANDINGS_WHIP[[#This Row],[Team]]</f>
        <v>$150 Draft Champions (4 hour) Jan 24 1:00 pm Lg.3623Madcow - DC6</v>
      </c>
    </row>
    <row r="120" spans="1:7" x14ac:dyDescent="0.25">
      <c r="A120">
        <v>2537</v>
      </c>
      <c r="B120" t="s">
        <v>623</v>
      </c>
      <c r="C120" t="s">
        <v>620</v>
      </c>
      <c r="D120">
        <v>1.337</v>
      </c>
      <c r="E120">
        <v>374</v>
      </c>
      <c r="F120">
        <f t="shared" si="1"/>
        <v>14</v>
      </c>
      <c r="G120" t="str">
        <f>STANDINGS_WHIP[[#This Row],[League]]&amp;STANDINGS_WHIP[[#This Row],[Team]]</f>
        <v>$150 Draft Champions (4 hour) Jan 24 1:00 pm Lg.3623Roy's Outlaws</v>
      </c>
    </row>
    <row r="121" spans="1:7" x14ac:dyDescent="0.25">
      <c r="A121">
        <v>2790</v>
      </c>
      <c r="B121" t="s">
        <v>53</v>
      </c>
      <c r="C121" t="s">
        <v>620</v>
      </c>
      <c r="D121">
        <v>1.3720000000000001</v>
      </c>
      <c r="E121">
        <v>121</v>
      </c>
      <c r="F121">
        <f t="shared" si="1"/>
        <v>15</v>
      </c>
      <c r="G121" t="str">
        <f>STANDINGS_WHIP[[#This Row],[League]]&amp;STANDINGS_WHIP[[#This Row],[Team]]</f>
        <v>$150 Draft Champions (4 hour) Jan 24 1:00 pm Lg.3623Baseball Furies</v>
      </c>
    </row>
    <row r="122" spans="1:7" x14ac:dyDescent="0.25">
      <c r="A122">
        <v>116</v>
      </c>
      <c r="B122" t="s">
        <v>285</v>
      </c>
      <c r="C122" t="s">
        <v>628</v>
      </c>
      <c r="D122">
        <v>1.1619999999999999</v>
      </c>
      <c r="E122">
        <v>2795</v>
      </c>
      <c r="F122">
        <f t="shared" si="1"/>
        <v>1</v>
      </c>
      <c r="G122" t="str">
        <f>STANDINGS_WHIP[[#This Row],[League]]&amp;STANDINGS_WHIP[[#This Row],[Team]]</f>
        <v>$150 Draft Champions (4 hour) Mar 10 1:00 pm Lg.3868Team king</v>
      </c>
    </row>
    <row r="123" spans="1:7" x14ac:dyDescent="0.25">
      <c r="A123">
        <v>162</v>
      </c>
      <c r="B123" t="s">
        <v>627</v>
      </c>
      <c r="C123" t="s">
        <v>628</v>
      </c>
      <c r="D123">
        <v>1.17</v>
      </c>
      <c r="E123">
        <v>2749</v>
      </c>
      <c r="F123">
        <f t="shared" si="1"/>
        <v>2</v>
      </c>
      <c r="G123" t="str">
        <f>STANDINGS_WHIP[[#This Row],[League]]&amp;STANDINGS_WHIP[[#This Row],[Team]]</f>
        <v>$150 Draft Champions (4 hour) Mar 10 1:00 pm Lg.3868Tree and a Half Man</v>
      </c>
    </row>
    <row r="124" spans="1:7" x14ac:dyDescent="0.25">
      <c r="A124">
        <v>172</v>
      </c>
      <c r="B124" t="s">
        <v>635</v>
      </c>
      <c r="C124" t="s">
        <v>628</v>
      </c>
      <c r="D124">
        <v>1.173</v>
      </c>
      <c r="E124">
        <v>2739</v>
      </c>
      <c r="F124">
        <f t="shared" si="1"/>
        <v>3</v>
      </c>
      <c r="G124" t="str">
        <f>STANDINGS_WHIP[[#This Row],[League]]&amp;STANDINGS_WHIP[[#This Row],[Team]]</f>
        <v>$150 Draft Champions (4 hour) Mar 10 1:00 pm Lg.3868OKMOTS 3</v>
      </c>
    </row>
    <row r="125" spans="1:7" x14ac:dyDescent="0.25">
      <c r="A125">
        <v>384</v>
      </c>
      <c r="B125" t="s">
        <v>629</v>
      </c>
      <c r="C125" t="s">
        <v>628</v>
      </c>
      <c r="D125">
        <v>1.2</v>
      </c>
      <c r="E125">
        <v>2527</v>
      </c>
      <c r="F125">
        <f t="shared" si="1"/>
        <v>4</v>
      </c>
      <c r="G125" t="str">
        <f>STANDINGS_WHIP[[#This Row],[League]]&amp;STANDINGS_WHIP[[#This Row],[Team]]</f>
        <v>$150 Draft Champions (4 hour) Mar 10 1:00 pm Lg.3868Mr Cee's Crew II</v>
      </c>
    </row>
    <row r="126" spans="1:7" x14ac:dyDescent="0.25">
      <c r="A126">
        <v>466</v>
      </c>
      <c r="B126" t="s">
        <v>634</v>
      </c>
      <c r="C126" t="s">
        <v>628</v>
      </c>
      <c r="D126">
        <v>1.206</v>
      </c>
      <c r="E126">
        <v>2445</v>
      </c>
      <c r="F126">
        <f t="shared" si="1"/>
        <v>5</v>
      </c>
      <c r="G126" t="str">
        <f>STANDINGS_WHIP[[#This Row],[League]]&amp;STANDINGS_WHIP[[#This Row],[Team]]</f>
        <v>$150 Draft Champions (4 hour) Mar 10 1:00 pm Lg.3868MPG16D</v>
      </c>
    </row>
    <row r="127" spans="1:7" x14ac:dyDescent="0.25">
      <c r="A127">
        <v>968</v>
      </c>
      <c r="B127" t="s">
        <v>636</v>
      </c>
      <c r="C127" t="s">
        <v>628</v>
      </c>
      <c r="D127">
        <v>1.242</v>
      </c>
      <c r="E127">
        <v>1943</v>
      </c>
      <c r="F127">
        <f t="shared" si="1"/>
        <v>6</v>
      </c>
      <c r="G127" t="str">
        <f>STANDINGS_WHIP[[#This Row],[League]]&amp;STANDINGS_WHIP[[#This Row],[Team]]</f>
        <v>$150 Draft Champions (4 hour) Mar 10 1:00 pm Lg.3868Spartacus DC2</v>
      </c>
    </row>
    <row r="128" spans="1:7" x14ac:dyDescent="0.25">
      <c r="A128">
        <v>1184</v>
      </c>
      <c r="B128" t="s">
        <v>93</v>
      </c>
      <c r="C128" t="s">
        <v>628</v>
      </c>
      <c r="D128">
        <v>1.254</v>
      </c>
      <c r="E128">
        <v>1727</v>
      </c>
      <c r="F128">
        <f t="shared" si="1"/>
        <v>7</v>
      </c>
      <c r="G128" t="str">
        <f>STANDINGS_WHIP[[#This Row],[League]]&amp;STANDINGS_WHIP[[#This Row],[Team]]</f>
        <v>$150 Draft Champions (4 hour) Mar 10 1:00 pm Lg.3868Fantasy Favale</v>
      </c>
    </row>
    <row r="129" spans="1:7" x14ac:dyDescent="0.25">
      <c r="A129">
        <v>1552</v>
      </c>
      <c r="B129" t="s">
        <v>630</v>
      </c>
      <c r="C129" t="s">
        <v>628</v>
      </c>
      <c r="D129">
        <v>1.274</v>
      </c>
      <c r="E129">
        <v>1359</v>
      </c>
      <c r="F129">
        <f t="shared" si="1"/>
        <v>8</v>
      </c>
      <c r="G129" t="str">
        <f>STANDINGS_WHIP[[#This Row],[League]]&amp;STANDINGS_WHIP[[#This Row],[Team]]</f>
        <v>$150 Draft Champions (4 hour) Mar 10 1:00 pm Lg.3868Moz Boyz 17</v>
      </c>
    </row>
    <row r="130" spans="1:7" x14ac:dyDescent="0.25">
      <c r="A130">
        <v>1663</v>
      </c>
      <c r="B130" t="s">
        <v>217</v>
      </c>
      <c r="C130" t="s">
        <v>628</v>
      </c>
      <c r="D130">
        <v>1.28</v>
      </c>
      <c r="E130">
        <v>1248</v>
      </c>
      <c r="F130">
        <f t="shared" si="1"/>
        <v>9</v>
      </c>
      <c r="G130" t="str">
        <f>STANDINGS_WHIP[[#This Row],[League]]&amp;STANDINGS_WHIP[[#This Row],[Team]]</f>
        <v>$150 Draft Champions (4 hour) Mar 10 1:00 pm Lg.3868The Scharfather</v>
      </c>
    </row>
    <row r="131" spans="1:7" x14ac:dyDescent="0.25">
      <c r="A131">
        <v>2487</v>
      </c>
      <c r="B131" t="s">
        <v>508</v>
      </c>
      <c r="C131" t="s">
        <v>628</v>
      </c>
      <c r="D131">
        <v>1.3320000000000001</v>
      </c>
      <c r="E131">
        <v>424</v>
      </c>
      <c r="F131">
        <f t="shared" ref="F131:F194" si="2">IF(C131=C130,F130+1,1)</f>
        <v>10</v>
      </c>
      <c r="G131" t="str">
        <f>STANDINGS_WHIP[[#This Row],[League]]&amp;STANDINGS_WHIP[[#This Row],[Team]]</f>
        <v>$150 Draft Champions (4 hour) Mar 10 1:00 pm Lg.3868Team Robinson</v>
      </c>
    </row>
    <row r="132" spans="1:7" x14ac:dyDescent="0.25">
      <c r="A132">
        <v>2561</v>
      </c>
      <c r="B132" t="s">
        <v>632</v>
      </c>
      <c r="C132" t="s">
        <v>628</v>
      </c>
      <c r="D132">
        <v>1.339</v>
      </c>
      <c r="E132">
        <v>350</v>
      </c>
      <c r="F132">
        <f t="shared" si="2"/>
        <v>11</v>
      </c>
      <c r="G132" t="str">
        <f>STANDINGS_WHIP[[#This Row],[League]]&amp;STANDINGS_WHIP[[#This Row],[Team]]</f>
        <v>$150 Draft Champions (4 hour) Mar 10 1:00 pm Lg.3868New Directions</v>
      </c>
    </row>
    <row r="133" spans="1:7" x14ac:dyDescent="0.25">
      <c r="A133">
        <v>2583</v>
      </c>
      <c r="B133" t="s">
        <v>130</v>
      </c>
      <c r="C133" t="s">
        <v>628</v>
      </c>
      <c r="D133">
        <v>1.3420000000000001</v>
      </c>
      <c r="E133">
        <v>328</v>
      </c>
      <c r="F133">
        <f t="shared" si="2"/>
        <v>12</v>
      </c>
      <c r="G133" t="str">
        <f>STANDINGS_WHIP[[#This Row],[League]]&amp;STANDINGS_WHIP[[#This Row],[Team]]</f>
        <v>$150 Draft Champions (4 hour) Mar 10 1:00 pm Lg.3868PTPers</v>
      </c>
    </row>
    <row r="134" spans="1:7" x14ac:dyDescent="0.25">
      <c r="A134">
        <v>2708</v>
      </c>
      <c r="B134" t="s">
        <v>633</v>
      </c>
      <c r="C134" t="s">
        <v>628</v>
      </c>
      <c r="D134">
        <v>1.3560000000000001</v>
      </c>
      <c r="E134">
        <v>203</v>
      </c>
      <c r="F134">
        <f t="shared" si="2"/>
        <v>13</v>
      </c>
      <c r="G134" t="str">
        <f>STANDINGS_WHIP[[#This Row],[League]]&amp;STANDINGS_WHIP[[#This Row],[Team]]</f>
        <v>$150 Draft Champions (4 hour) Mar 10 1:00 pm Lg.3868Fantasy Reaper</v>
      </c>
    </row>
    <row r="135" spans="1:7" x14ac:dyDescent="0.25">
      <c r="A135">
        <v>2732</v>
      </c>
      <c r="B135" t="s">
        <v>437</v>
      </c>
      <c r="C135" t="s">
        <v>628</v>
      </c>
      <c r="D135">
        <v>1.359</v>
      </c>
      <c r="E135">
        <v>179</v>
      </c>
      <c r="F135">
        <f t="shared" si="2"/>
        <v>14</v>
      </c>
      <c r="G135" t="str">
        <f>STANDINGS_WHIP[[#This Row],[League]]&amp;STANDINGS_WHIP[[#This Row],[Team]]</f>
        <v>$150 Draft Champions (4 hour) Mar 10 1:00 pm Lg.3868Boyz of Sumner</v>
      </c>
    </row>
    <row r="136" spans="1:7" x14ac:dyDescent="0.25">
      <c r="A136">
        <v>2764</v>
      </c>
      <c r="B136" t="s">
        <v>631</v>
      </c>
      <c r="C136" t="s">
        <v>628</v>
      </c>
      <c r="D136">
        <v>1.367</v>
      </c>
      <c r="E136">
        <v>147</v>
      </c>
      <c r="F136">
        <f t="shared" si="2"/>
        <v>15</v>
      </c>
      <c r="G136" t="str">
        <f>STANDINGS_WHIP[[#This Row],[League]]&amp;STANDINGS_WHIP[[#This Row],[Team]]</f>
        <v>$150 Draft Champions (4 hour) Mar 10 1:00 pm Lg.3868Rainmakers XXIV</v>
      </c>
    </row>
    <row r="137" spans="1:7" x14ac:dyDescent="0.25">
      <c r="A137">
        <v>128</v>
      </c>
      <c r="B137" t="s">
        <v>392</v>
      </c>
      <c r="C137" t="s">
        <v>637</v>
      </c>
      <c r="D137">
        <v>1.1639999999999999</v>
      </c>
      <c r="E137">
        <v>2783</v>
      </c>
      <c r="F137">
        <f t="shared" si="2"/>
        <v>1</v>
      </c>
      <c r="G137" t="str">
        <f>STANDINGS_WHIP[[#This Row],[League]]&amp;STANDINGS_WHIP[[#This Row],[Team]]</f>
        <v>$150 Draft Champions (4 hour) Mar 14 1:00 pm Lg.3904Team Conlon</v>
      </c>
    </row>
    <row r="138" spans="1:7" x14ac:dyDescent="0.25">
      <c r="A138">
        <v>410</v>
      </c>
      <c r="B138" t="s">
        <v>647</v>
      </c>
      <c r="C138" t="s">
        <v>637</v>
      </c>
      <c r="D138">
        <v>1.202</v>
      </c>
      <c r="E138">
        <v>2501</v>
      </c>
      <c r="F138">
        <f t="shared" si="2"/>
        <v>2</v>
      </c>
      <c r="G138" t="str">
        <f>STANDINGS_WHIP[[#This Row],[League]]&amp;STANDINGS_WHIP[[#This Row],[Team]]</f>
        <v>$150 Draft Champions (4 hour) Mar 14 1:00 pm Lg.3904High Cheese</v>
      </c>
    </row>
    <row r="139" spans="1:7" x14ac:dyDescent="0.25">
      <c r="A139">
        <v>627</v>
      </c>
      <c r="B139" t="s">
        <v>644</v>
      </c>
      <c r="C139" t="s">
        <v>637</v>
      </c>
      <c r="D139">
        <v>1.2210000000000001</v>
      </c>
      <c r="E139">
        <v>2284</v>
      </c>
      <c r="F139">
        <f t="shared" si="2"/>
        <v>3</v>
      </c>
      <c r="G139" t="str">
        <f>STANDINGS_WHIP[[#This Row],[League]]&amp;STANDINGS_WHIP[[#This Row],[Team]]</f>
        <v>$150 Draft Champions (4 hour) Mar 14 1:00 pm Lg.3904Kosher Meat III</v>
      </c>
    </row>
    <row r="140" spans="1:7" x14ac:dyDescent="0.25">
      <c r="A140">
        <v>660</v>
      </c>
      <c r="B140" t="s">
        <v>289</v>
      </c>
      <c r="C140" t="s">
        <v>637</v>
      </c>
      <c r="D140">
        <v>1.2230000000000001</v>
      </c>
      <c r="E140">
        <v>2251</v>
      </c>
      <c r="F140">
        <f t="shared" si="2"/>
        <v>4</v>
      </c>
      <c r="G140" t="str">
        <f>STANDINGS_WHIP[[#This Row],[League]]&amp;STANDINGS_WHIP[[#This Row],[Team]]</f>
        <v>$150 Draft Champions (4 hour) Mar 14 1:00 pm Lg.3904Aardvarks</v>
      </c>
    </row>
    <row r="141" spans="1:7" x14ac:dyDescent="0.25">
      <c r="A141">
        <v>773</v>
      </c>
      <c r="B141" t="s">
        <v>638</v>
      </c>
      <c r="C141" t="s">
        <v>637</v>
      </c>
      <c r="D141">
        <v>1.2310000000000001</v>
      </c>
      <c r="E141">
        <v>2138</v>
      </c>
      <c r="F141">
        <f t="shared" si="2"/>
        <v>5</v>
      </c>
      <c r="G141" t="str">
        <f>STANDINGS_WHIP[[#This Row],[League]]&amp;STANDINGS_WHIP[[#This Row],[Team]]</f>
        <v>$150 Draft Champions (4 hour) Mar 14 1:00 pm Lg.3904RAMBONE</v>
      </c>
    </row>
    <row r="142" spans="1:7" x14ac:dyDescent="0.25">
      <c r="A142">
        <v>807</v>
      </c>
      <c r="B142" t="s">
        <v>646</v>
      </c>
      <c r="C142" t="s">
        <v>637</v>
      </c>
      <c r="D142">
        <v>1.234</v>
      </c>
      <c r="E142">
        <v>2104</v>
      </c>
      <c r="F142">
        <f t="shared" si="2"/>
        <v>6</v>
      </c>
      <c r="G142" t="str">
        <f>STANDINGS_WHIP[[#This Row],[League]]&amp;STANDINGS_WHIP[[#This Row],[Team]]</f>
        <v>$150 Draft Champions (4 hour) Mar 14 1:00 pm Lg.3904Ragnar's Rampage</v>
      </c>
    </row>
    <row r="143" spans="1:7" x14ac:dyDescent="0.25">
      <c r="A143">
        <v>1366</v>
      </c>
      <c r="B143" t="s">
        <v>358</v>
      </c>
      <c r="C143" t="s">
        <v>637</v>
      </c>
      <c r="D143">
        <v>1.264</v>
      </c>
      <c r="E143">
        <v>1545</v>
      </c>
      <c r="F143">
        <f t="shared" si="2"/>
        <v>7</v>
      </c>
      <c r="G143" t="str">
        <f>STANDINGS_WHIP[[#This Row],[League]]&amp;STANDINGS_WHIP[[#This Row],[Team]]</f>
        <v>$150 Draft Champions (4 hour) Mar 14 1:00 pm Lg.3904Team Larsen</v>
      </c>
    </row>
    <row r="144" spans="1:7" x14ac:dyDescent="0.25">
      <c r="A144">
        <v>1414</v>
      </c>
      <c r="B144" t="s">
        <v>649</v>
      </c>
      <c r="C144" t="s">
        <v>637</v>
      </c>
      <c r="D144">
        <v>1.266</v>
      </c>
      <c r="E144">
        <v>1497</v>
      </c>
      <c r="F144">
        <f t="shared" si="2"/>
        <v>8</v>
      </c>
      <c r="G144" t="str">
        <f>STANDINGS_WHIP[[#This Row],[League]]&amp;STANDINGS_WHIP[[#This Row],[Team]]</f>
        <v>$150 Draft Champions (4 hour) Mar 14 1:00 pm Lg.3904Oren Ishii</v>
      </c>
    </row>
    <row r="145" spans="1:7" x14ac:dyDescent="0.25">
      <c r="A145">
        <v>1458</v>
      </c>
      <c r="B145" t="s">
        <v>645</v>
      </c>
      <c r="C145" t="s">
        <v>637</v>
      </c>
      <c r="D145">
        <v>1.2689999999999999</v>
      </c>
      <c r="E145">
        <v>1453</v>
      </c>
      <c r="F145">
        <f t="shared" si="2"/>
        <v>9</v>
      </c>
      <c r="G145" t="str">
        <f>STANDINGS_WHIP[[#This Row],[League]]&amp;STANDINGS_WHIP[[#This Row],[Team]]</f>
        <v>$150 Draft Champions (4 hour) Mar 14 1:00 pm Lg.39043Peat</v>
      </c>
    </row>
    <row r="146" spans="1:7" x14ac:dyDescent="0.25">
      <c r="A146">
        <v>1579</v>
      </c>
      <c r="B146" t="s">
        <v>640</v>
      </c>
      <c r="C146" t="s">
        <v>637</v>
      </c>
      <c r="D146">
        <v>1.2749999999999999</v>
      </c>
      <c r="E146">
        <v>1332</v>
      </c>
      <c r="F146">
        <f t="shared" si="2"/>
        <v>10</v>
      </c>
      <c r="G146" t="str">
        <f>STANDINGS_WHIP[[#This Row],[League]]&amp;STANDINGS_WHIP[[#This Row],[Team]]</f>
        <v>$150 Draft Champions (4 hour) Mar 14 1:00 pm Lg.3904Ljubljana Dragonborn</v>
      </c>
    </row>
    <row r="147" spans="1:7" x14ac:dyDescent="0.25">
      <c r="A147">
        <v>1784</v>
      </c>
      <c r="B147" t="s">
        <v>642</v>
      </c>
      <c r="C147" t="s">
        <v>637</v>
      </c>
      <c r="D147">
        <v>1.2869999999999999</v>
      </c>
      <c r="E147">
        <v>1127</v>
      </c>
      <c r="F147">
        <f t="shared" si="2"/>
        <v>11</v>
      </c>
      <c r="G147" t="str">
        <f>STANDINGS_WHIP[[#This Row],[League]]&amp;STANDINGS_WHIP[[#This Row],[Team]]</f>
        <v>$150 Draft Champions (4 hour) Mar 14 1:00 pm Lg.3904The Digger I Deep</v>
      </c>
    </row>
    <row r="148" spans="1:7" x14ac:dyDescent="0.25">
      <c r="A148">
        <v>2111</v>
      </c>
      <c r="B148" t="s">
        <v>643</v>
      </c>
      <c r="C148" t="s">
        <v>637</v>
      </c>
      <c r="D148">
        <v>1.3049999999999999</v>
      </c>
      <c r="E148">
        <v>800</v>
      </c>
      <c r="F148">
        <f t="shared" si="2"/>
        <v>12</v>
      </c>
      <c r="G148" t="str">
        <f>STANDINGS_WHIP[[#This Row],[League]]&amp;STANDINGS_WHIP[[#This Row],[Team]]</f>
        <v>$150 Draft Champions (4 hour) Mar 14 1:00 pm Lg.3904The Wheelhouse</v>
      </c>
    </row>
    <row r="149" spans="1:7" x14ac:dyDescent="0.25">
      <c r="A149">
        <v>2200</v>
      </c>
      <c r="B149" t="s">
        <v>641</v>
      </c>
      <c r="C149" t="s">
        <v>637</v>
      </c>
      <c r="D149">
        <v>1.3109999999999999</v>
      </c>
      <c r="E149">
        <v>711</v>
      </c>
      <c r="F149">
        <f t="shared" si="2"/>
        <v>13</v>
      </c>
      <c r="G149" t="str">
        <f>STANDINGS_WHIP[[#This Row],[League]]&amp;STANDINGS_WHIP[[#This Row],[Team]]</f>
        <v>$150 Draft Champions (4 hour) Mar 14 1:00 pm Lg.3904Studiman</v>
      </c>
    </row>
    <row r="150" spans="1:7" x14ac:dyDescent="0.25">
      <c r="A150">
        <v>2641</v>
      </c>
      <c r="B150" t="s">
        <v>648</v>
      </c>
      <c r="C150" t="s">
        <v>637</v>
      </c>
      <c r="D150">
        <v>1.3480000000000001</v>
      </c>
      <c r="E150">
        <v>270</v>
      </c>
      <c r="F150">
        <f t="shared" si="2"/>
        <v>14</v>
      </c>
      <c r="G150" t="str">
        <f>STANDINGS_WHIP[[#This Row],[League]]&amp;STANDINGS_WHIP[[#This Row],[Team]]</f>
        <v>$150 Draft Champions (4 hour) Mar 14 1:00 pm Lg.3904Small Sample Size Celebration [DC2]</v>
      </c>
    </row>
    <row r="151" spans="1:7" x14ac:dyDescent="0.25">
      <c r="A151">
        <v>2721</v>
      </c>
      <c r="B151" t="s">
        <v>639</v>
      </c>
      <c r="C151" t="s">
        <v>637</v>
      </c>
      <c r="D151">
        <v>1.3580000000000001</v>
      </c>
      <c r="E151">
        <v>190</v>
      </c>
      <c r="F151">
        <f t="shared" si="2"/>
        <v>15</v>
      </c>
      <c r="G151" t="str">
        <f>STANDINGS_WHIP[[#This Row],[League]]&amp;STANDINGS_WHIP[[#This Row],[Team]]</f>
        <v>$150 Draft Champions (4 hour) Mar 14 1:00 pm Lg.3904Team Fisher</v>
      </c>
    </row>
    <row r="152" spans="1:7" x14ac:dyDescent="0.25">
      <c r="A152">
        <v>150</v>
      </c>
      <c r="B152" t="s">
        <v>659</v>
      </c>
      <c r="C152" t="s">
        <v>651</v>
      </c>
      <c r="D152">
        <v>1.169</v>
      </c>
      <c r="E152">
        <v>2761</v>
      </c>
      <c r="F152">
        <f t="shared" si="2"/>
        <v>1</v>
      </c>
      <c r="G152" t="str">
        <f>STANDINGS_WHIP[[#This Row],[League]]&amp;STANDINGS_WHIP[[#This Row],[Team]]</f>
        <v>$150 Draft Champions (4 hour) Mar 14 1:00 pm Lg.3912Team Upon a Time...</v>
      </c>
    </row>
    <row r="153" spans="1:7" x14ac:dyDescent="0.25">
      <c r="A153">
        <v>334</v>
      </c>
      <c r="B153" t="s">
        <v>654</v>
      </c>
      <c r="C153" t="s">
        <v>651</v>
      </c>
      <c r="D153">
        <v>1.1950000000000001</v>
      </c>
      <c r="E153">
        <v>2577</v>
      </c>
      <c r="F153">
        <f t="shared" si="2"/>
        <v>2</v>
      </c>
      <c r="G153" t="str">
        <f>STANDINGS_WHIP[[#This Row],[League]]&amp;STANDINGS_WHIP[[#This Row],[Team]]</f>
        <v>$150 Draft Champions (4 hour) Mar 14 1:00 pm Lg.3912Mr. Cee's Crew Too</v>
      </c>
    </row>
    <row r="154" spans="1:7" x14ac:dyDescent="0.25">
      <c r="A154">
        <v>645</v>
      </c>
      <c r="B154" t="s">
        <v>656</v>
      </c>
      <c r="C154" t="s">
        <v>651</v>
      </c>
      <c r="D154">
        <v>1.222</v>
      </c>
      <c r="E154">
        <v>2266</v>
      </c>
      <c r="F154">
        <f t="shared" si="2"/>
        <v>3</v>
      </c>
      <c r="G154" t="str">
        <f>STANDINGS_WHIP[[#This Row],[League]]&amp;STANDINGS_WHIP[[#This Row],[Team]]</f>
        <v>$150 Draft Champions (4 hour) Mar 14 1:00 pm Lg.3912Buzzards</v>
      </c>
    </row>
    <row r="155" spans="1:7" x14ac:dyDescent="0.25">
      <c r="A155">
        <v>676</v>
      </c>
      <c r="B155" t="s">
        <v>653</v>
      </c>
      <c r="C155" t="s">
        <v>651</v>
      </c>
      <c r="D155">
        <v>1.224</v>
      </c>
      <c r="E155">
        <v>2235</v>
      </c>
      <c r="F155">
        <f t="shared" si="2"/>
        <v>4</v>
      </c>
      <c r="G155" t="str">
        <f>STANDINGS_WHIP[[#This Row],[League]]&amp;STANDINGS_WHIP[[#This Row],[Team]]</f>
        <v>$150 Draft Champions (4 hour) Mar 14 1:00 pm Lg.3912Ice Station Zebra Associates</v>
      </c>
    </row>
    <row r="156" spans="1:7" x14ac:dyDescent="0.25">
      <c r="A156">
        <v>932</v>
      </c>
      <c r="B156" t="s">
        <v>661</v>
      </c>
      <c r="C156" t="s">
        <v>651</v>
      </c>
      <c r="D156">
        <v>1.2410000000000001</v>
      </c>
      <c r="E156">
        <v>1979</v>
      </c>
      <c r="F156">
        <f t="shared" si="2"/>
        <v>5</v>
      </c>
      <c r="G156" t="str">
        <f>STANDINGS_WHIP[[#This Row],[League]]&amp;STANDINGS_WHIP[[#This Row],[Team]]</f>
        <v>$150 Draft Champions (4 hour) Mar 14 1:00 pm Lg.3912Team Burnett</v>
      </c>
    </row>
    <row r="157" spans="1:7" x14ac:dyDescent="0.25">
      <c r="A157">
        <v>978</v>
      </c>
      <c r="B157" t="s">
        <v>650</v>
      </c>
      <c r="C157" t="s">
        <v>651</v>
      </c>
      <c r="D157">
        <v>1.2430000000000001</v>
      </c>
      <c r="E157">
        <v>1933</v>
      </c>
      <c r="F157">
        <f t="shared" si="2"/>
        <v>6</v>
      </c>
      <c r="G157" t="str">
        <f>STANDINGS_WHIP[[#This Row],[League]]&amp;STANDINGS_WHIP[[#This Row],[Team]]</f>
        <v>$150 Draft Champions (4 hour) Mar 14 1:00 pm Lg.3912Team Stein</v>
      </c>
    </row>
    <row r="158" spans="1:7" x14ac:dyDescent="0.25">
      <c r="A158">
        <v>1001</v>
      </c>
      <c r="B158" t="s">
        <v>662</v>
      </c>
      <c r="C158" t="s">
        <v>651</v>
      </c>
      <c r="D158">
        <v>1.244</v>
      </c>
      <c r="E158">
        <v>1910</v>
      </c>
      <c r="F158">
        <f t="shared" si="2"/>
        <v>7</v>
      </c>
      <c r="G158" t="str">
        <f>STANDINGS_WHIP[[#This Row],[League]]&amp;STANDINGS_WHIP[[#This Row],[Team]]</f>
        <v>$150 Draft Champions (4 hour) Mar 14 1:00 pm Lg.3912wally57</v>
      </c>
    </row>
    <row r="159" spans="1:7" x14ac:dyDescent="0.25">
      <c r="A159">
        <v>1168</v>
      </c>
      <c r="B159" t="s">
        <v>660</v>
      </c>
      <c r="C159" t="s">
        <v>651</v>
      </c>
      <c r="D159">
        <v>1.254</v>
      </c>
      <c r="E159">
        <v>1743</v>
      </c>
      <c r="F159">
        <f t="shared" si="2"/>
        <v>8</v>
      </c>
      <c r="G159" t="str">
        <f>STANDINGS_WHIP[[#This Row],[League]]&amp;STANDINGS_WHIP[[#This Row],[Team]]</f>
        <v>$150 Draft Champions (4 hour) Mar 14 1:00 pm Lg.3912JerseyJacks</v>
      </c>
    </row>
    <row r="160" spans="1:7" x14ac:dyDescent="0.25">
      <c r="A160">
        <v>1323</v>
      </c>
      <c r="B160" t="s">
        <v>657</v>
      </c>
      <c r="C160" t="s">
        <v>651</v>
      </c>
      <c r="D160">
        <v>1.2609999999999999</v>
      </c>
      <c r="E160">
        <v>1588</v>
      </c>
      <c r="F160">
        <f t="shared" si="2"/>
        <v>9</v>
      </c>
      <c r="G160" t="str">
        <f>STANDINGS_WHIP[[#This Row],[League]]&amp;STANDINGS_WHIP[[#This Row],[Team]]</f>
        <v>$150 Draft Champions (4 hour) Mar 14 1:00 pm Lg.3912Reign draft champions</v>
      </c>
    </row>
    <row r="161" spans="1:7" x14ac:dyDescent="0.25">
      <c r="A161">
        <v>1731</v>
      </c>
      <c r="B161" t="s">
        <v>652</v>
      </c>
      <c r="C161" t="s">
        <v>651</v>
      </c>
      <c r="D161">
        <v>1.2829999999999999</v>
      </c>
      <c r="E161">
        <v>1180</v>
      </c>
      <c r="F161">
        <f t="shared" si="2"/>
        <v>10</v>
      </c>
      <c r="G161" t="str">
        <f>STANDINGS_WHIP[[#This Row],[League]]&amp;STANDINGS_WHIP[[#This Row],[Team]]</f>
        <v>$150 Draft Champions (4 hour) Mar 14 1:00 pm Lg.3912Who Knows?</v>
      </c>
    </row>
    <row r="162" spans="1:7" x14ac:dyDescent="0.25">
      <c r="A162">
        <v>1897</v>
      </c>
      <c r="B162" t="s">
        <v>301</v>
      </c>
      <c r="C162" t="s">
        <v>651</v>
      </c>
      <c r="D162">
        <v>1.292</v>
      </c>
      <c r="E162">
        <v>1014</v>
      </c>
      <c r="F162">
        <f t="shared" si="2"/>
        <v>11</v>
      </c>
      <c r="G162" t="str">
        <f>STANDINGS_WHIP[[#This Row],[League]]&amp;STANDINGS_WHIP[[#This Row],[Team]]</f>
        <v>$150 Draft Champions (4 hour) Mar 14 1:00 pm Lg.3912CAPT BODGIT</v>
      </c>
    </row>
    <row r="163" spans="1:7" x14ac:dyDescent="0.25">
      <c r="A163">
        <v>2175</v>
      </c>
      <c r="B163" t="s">
        <v>137</v>
      </c>
      <c r="C163" t="s">
        <v>651</v>
      </c>
      <c r="D163">
        <v>1.3089999999999999</v>
      </c>
      <c r="E163">
        <v>736</v>
      </c>
      <c r="F163">
        <f t="shared" si="2"/>
        <v>12</v>
      </c>
      <c r="G163" t="str">
        <f>STANDINGS_WHIP[[#This Row],[League]]&amp;STANDINGS_WHIP[[#This Row],[Team]]</f>
        <v>$150 Draft Champions (4 hour) Mar 14 1:00 pm Lg.3912Team Sterling</v>
      </c>
    </row>
    <row r="164" spans="1:7" x14ac:dyDescent="0.25">
      <c r="A164">
        <v>2266</v>
      </c>
      <c r="B164" t="s">
        <v>658</v>
      </c>
      <c r="C164" t="s">
        <v>651</v>
      </c>
      <c r="D164">
        <v>1.3149999999999999</v>
      </c>
      <c r="E164">
        <v>645</v>
      </c>
      <c r="F164">
        <f t="shared" si="2"/>
        <v>13</v>
      </c>
      <c r="G164" t="str">
        <f>STANDINGS_WHIP[[#This Row],[League]]&amp;STANDINGS_WHIP[[#This Row],[Team]]</f>
        <v>$150 Draft Champions (4 hour) Mar 14 1:00 pm Lg.3912ROYAL KC</v>
      </c>
    </row>
    <row r="165" spans="1:7" x14ac:dyDescent="0.25">
      <c r="A165">
        <v>2332</v>
      </c>
      <c r="B165" t="s">
        <v>186</v>
      </c>
      <c r="C165" t="s">
        <v>651</v>
      </c>
      <c r="D165">
        <v>1.32</v>
      </c>
      <c r="E165">
        <v>579</v>
      </c>
      <c r="F165">
        <f t="shared" si="2"/>
        <v>14</v>
      </c>
      <c r="G165" t="str">
        <f>STANDINGS_WHIP[[#This Row],[League]]&amp;STANDINGS_WHIP[[#This Row],[Team]]</f>
        <v>$150 Draft Champions (4 hour) Mar 14 1:00 pm Lg.3912LONG GONE</v>
      </c>
    </row>
    <row r="166" spans="1:7" x14ac:dyDescent="0.25">
      <c r="A166">
        <v>2689</v>
      </c>
      <c r="B166" t="s">
        <v>655</v>
      </c>
      <c r="C166" t="s">
        <v>651</v>
      </c>
      <c r="D166">
        <v>1.3540000000000001</v>
      </c>
      <c r="E166">
        <v>222</v>
      </c>
      <c r="F166">
        <f t="shared" si="2"/>
        <v>15</v>
      </c>
      <c r="G166" t="str">
        <f>STANDINGS_WHIP[[#This Row],[League]]&amp;STANDINGS_WHIP[[#This Row],[Team]]</f>
        <v>$150 Draft Champions (4 hour) Mar 14 1:00 pm Lg.3912Southpaws</v>
      </c>
    </row>
    <row r="167" spans="1:7" x14ac:dyDescent="0.25">
      <c r="A167">
        <v>97</v>
      </c>
      <c r="B167" t="s">
        <v>334</v>
      </c>
      <c r="C167" t="s">
        <v>663</v>
      </c>
      <c r="D167">
        <v>1.157</v>
      </c>
      <c r="E167">
        <v>2814</v>
      </c>
      <c r="F167">
        <f t="shared" si="2"/>
        <v>1</v>
      </c>
      <c r="G167" t="str">
        <f>STANDINGS_WHIP[[#This Row],[League]]&amp;STANDINGS_WHIP[[#This Row],[Team]]</f>
        <v>$150 Draft Champions (4 hour) Mar 15 1:00 pm Lg.3919SO. IMAGE</v>
      </c>
    </row>
    <row r="168" spans="1:7" x14ac:dyDescent="0.25">
      <c r="A168">
        <v>338</v>
      </c>
      <c r="B168" t="s">
        <v>137</v>
      </c>
      <c r="C168" t="s">
        <v>663</v>
      </c>
      <c r="D168">
        <v>1.1950000000000001</v>
      </c>
      <c r="E168">
        <v>2573</v>
      </c>
      <c r="F168">
        <f t="shared" si="2"/>
        <v>2</v>
      </c>
      <c r="G168" t="str">
        <f>STANDINGS_WHIP[[#This Row],[League]]&amp;STANDINGS_WHIP[[#This Row],[Team]]</f>
        <v>$150 Draft Champions (4 hour) Mar 15 1:00 pm Lg.3919Team Sterling</v>
      </c>
    </row>
    <row r="169" spans="1:7" x14ac:dyDescent="0.25">
      <c r="A169">
        <v>518</v>
      </c>
      <c r="B169" t="s">
        <v>669</v>
      </c>
      <c r="C169" t="s">
        <v>663</v>
      </c>
      <c r="D169">
        <v>1.2130000000000001</v>
      </c>
      <c r="E169">
        <v>2393</v>
      </c>
      <c r="F169">
        <f t="shared" si="2"/>
        <v>3</v>
      </c>
      <c r="G169" t="str">
        <f>STANDINGS_WHIP[[#This Row],[League]]&amp;STANDINGS_WHIP[[#This Row],[Team]]</f>
        <v>$150 Draft Champions (4 hour) Mar 15 1:00 pm Lg.391930th St NightStalkers</v>
      </c>
    </row>
    <row r="170" spans="1:7" x14ac:dyDescent="0.25">
      <c r="A170">
        <v>598</v>
      </c>
      <c r="B170" t="s">
        <v>664</v>
      </c>
      <c r="C170" t="s">
        <v>663</v>
      </c>
      <c r="D170">
        <v>1.2190000000000001</v>
      </c>
      <c r="E170">
        <v>2313</v>
      </c>
      <c r="F170">
        <f t="shared" si="2"/>
        <v>4</v>
      </c>
      <c r="G170" t="str">
        <f>STANDINGS_WHIP[[#This Row],[League]]&amp;STANDINGS_WHIP[[#This Row],[Team]]</f>
        <v>$150 Draft Champions (4 hour) Mar 15 1:00 pm Lg.3919The Amazins</v>
      </c>
    </row>
    <row r="171" spans="1:7" x14ac:dyDescent="0.25">
      <c r="A171">
        <v>745</v>
      </c>
      <c r="B171" t="s">
        <v>345</v>
      </c>
      <c r="C171" t="s">
        <v>663</v>
      </c>
      <c r="D171">
        <v>1.2290000000000001</v>
      </c>
      <c r="E171">
        <v>2166</v>
      </c>
      <c r="F171">
        <f t="shared" si="2"/>
        <v>5</v>
      </c>
      <c r="G171" t="str">
        <f>STANDINGS_WHIP[[#This Row],[League]]&amp;STANDINGS_WHIP[[#This Row],[Team]]</f>
        <v>$150 Draft Champions (4 hour) Mar 15 1:00 pm Lg.3919Man of Steel</v>
      </c>
    </row>
    <row r="172" spans="1:7" x14ac:dyDescent="0.25">
      <c r="A172">
        <v>799</v>
      </c>
      <c r="B172" t="s">
        <v>666</v>
      </c>
      <c r="C172" t="s">
        <v>663</v>
      </c>
      <c r="D172">
        <v>1.2330000000000001</v>
      </c>
      <c r="E172">
        <v>2112</v>
      </c>
      <c r="F172">
        <f t="shared" si="2"/>
        <v>6</v>
      </c>
      <c r="G172" t="str">
        <f>STANDINGS_WHIP[[#This Row],[League]]&amp;STANDINGS_WHIP[[#This Row],[Team]]</f>
        <v>$150 Draft Champions (4 hour) Mar 15 1:00 pm Lg.3919squimel</v>
      </c>
    </row>
    <row r="173" spans="1:7" x14ac:dyDescent="0.25">
      <c r="A173">
        <v>1241</v>
      </c>
      <c r="B173" t="s">
        <v>87</v>
      </c>
      <c r="C173" t="s">
        <v>663</v>
      </c>
      <c r="D173">
        <v>1.2569999999999999</v>
      </c>
      <c r="E173">
        <v>1670</v>
      </c>
      <c r="F173">
        <f t="shared" si="2"/>
        <v>7</v>
      </c>
      <c r="G173" t="str">
        <f>STANDINGS_WHIP[[#This Row],[League]]&amp;STANDINGS_WHIP[[#This Row],[Team]]</f>
        <v>$150 Draft Champions (4 hour) Mar 15 1:00 pm Lg.3919The Northsiders</v>
      </c>
    </row>
    <row r="174" spans="1:7" x14ac:dyDescent="0.25">
      <c r="A174">
        <v>1332</v>
      </c>
      <c r="B174" t="s">
        <v>667</v>
      </c>
      <c r="C174" t="s">
        <v>663</v>
      </c>
      <c r="D174">
        <v>1.262</v>
      </c>
      <c r="E174">
        <v>1579</v>
      </c>
      <c r="F174">
        <f t="shared" si="2"/>
        <v>8</v>
      </c>
      <c r="G174" t="str">
        <f>STANDINGS_WHIP[[#This Row],[League]]&amp;STANDINGS_WHIP[[#This Row],[Team]]</f>
        <v>$150 Draft Champions (4 hour) Mar 15 1:00 pm Lg.3919Team Metcalf</v>
      </c>
    </row>
    <row r="175" spans="1:7" x14ac:dyDescent="0.25">
      <c r="A175">
        <v>1410</v>
      </c>
      <c r="B175" t="s">
        <v>178</v>
      </c>
      <c r="C175" t="s">
        <v>663</v>
      </c>
      <c r="D175">
        <v>1.266</v>
      </c>
      <c r="E175">
        <v>1501</v>
      </c>
      <c r="F175">
        <f t="shared" si="2"/>
        <v>9</v>
      </c>
      <c r="G175" t="str">
        <f>STANDINGS_WHIP[[#This Row],[League]]&amp;STANDINGS_WHIP[[#This Row],[Team]]</f>
        <v>$150 Draft Champions (4 hour) Mar 15 1:00 pm Lg.3919Fish or Cut Bait</v>
      </c>
    </row>
    <row r="176" spans="1:7" x14ac:dyDescent="0.25">
      <c r="A176">
        <v>1474</v>
      </c>
      <c r="B176" t="s">
        <v>439</v>
      </c>
      <c r="C176" t="s">
        <v>663</v>
      </c>
      <c r="D176">
        <v>1.2689999999999999</v>
      </c>
      <c r="E176">
        <v>1437</v>
      </c>
      <c r="F176">
        <f t="shared" si="2"/>
        <v>10</v>
      </c>
      <c r="G176" t="str">
        <f>STANDINGS_WHIP[[#This Row],[League]]&amp;STANDINGS_WHIP[[#This Row],[Team]]</f>
        <v>$150 Draft Champions (4 hour) Mar 15 1:00 pm Lg.3919Team silver</v>
      </c>
    </row>
    <row r="177" spans="1:7" x14ac:dyDescent="0.25">
      <c r="A177">
        <v>1850</v>
      </c>
      <c r="B177" t="s">
        <v>665</v>
      </c>
      <c r="C177" t="s">
        <v>663</v>
      </c>
      <c r="D177">
        <v>1.29</v>
      </c>
      <c r="E177">
        <v>1061</v>
      </c>
      <c r="F177">
        <f t="shared" si="2"/>
        <v>11</v>
      </c>
      <c r="G177" t="str">
        <f>STANDINGS_WHIP[[#This Row],[League]]&amp;STANDINGS_WHIP[[#This Row],[Team]]</f>
        <v>$150 Draft Champions (4 hour) Mar 15 1:00 pm Lg.3919Team parker</v>
      </c>
    </row>
    <row r="178" spans="1:7" x14ac:dyDescent="0.25">
      <c r="A178">
        <v>1963</v>
      </c>
      <c r="B178" t="s">
        <v>482</v>
      </c>
      <c r="C178" t="s">
        <v>663</v>
      </c>
      <c r="D178">
        <v>1.2969999999999999</v>
      </c>
      <c r="E178">
        <v>948</v>
      </c>
      <c r="F178">
        <f t="shared" si="2"/>
        <v>12</v>
      </c>
      <c r="G178" t="str">
        <f>STANDINGS_WHIP[[#This Row],[League]]&amp;STANDINGS_WHIP[[#This Row],[Team]]</f>
        <v>$150 Draft Champions (4 hour) Mar 15 1:00 pm Lg.3919Revenge Of The Sith</v>
      </c>
    </row>
    <row r="179" spans="1:7" x14ac:dyDescent="0.25">
      <c r="A179">
        <v>2253</v>
      </c>
      <c r="B179" t="s">
        <v>670</v>
      </c>
      <c r="C179" t="s">
        <v>663</v>
      </c>
      <c r="D179">
        <v>1.3140000000000001</v>
      </c>
      <c r="E179">
        <v>658</v>
      </c>
      <c r="F179">
        <f t="shared" si="2"/>
        <v>13</v>
      </c>
      <c r="G179" t="str">
        <f>STANDINGS_WHIP[[#This Row],[League]]&amp;STANDINGS_WHIP[[#This Row],[Team]]</f>
        <v>$150 Draft Champions (4 hour) Mar 15 1:00 pm Lg.3919Schwarbomb</v>
      </c>
    </row>
    <row r="180" spans="1:7" x14ac:dyDescent="0.25">
      <c r="A180">
        <v>2359</v>
      </c>
      <c r="B180" t="s">
        <v>668</v>
      </c>
      <c r="C180" t="s">
        <v>663</v>
      </c>
      <c r="D180">
        <v>1.3220000000000001</v>
      </c>
      <c r="E180">
        <v>552</v>
      </c>
      <c r="F180">
        <f t="shared" si="2"/>
        <v>14</v>
      </c>
      <c r="G180" t="str">
        <f>STANDINGS_WHIP[[#This Row],[League]]&amp;STANDINGS_WHIP[[#This Row],[Team]]</f>
        <v>$150 Draft Champions (4 hour) Mar 15 1:00 pm Lg.3919Wolf's Superstuds</v>
      </c>
    </row>
    <row r="181" spans="1:7" x14ac:dyDescent="0.25">
      <c r="A181">
        <v>2431</v>
      </c>
      <c r="B181" t="s">
        <v>225</v>
      </c>
      <c r="C181" t="s">
        <v>663</v>
      </c>
      <c r="D181">
        <v>1.327</v>
      </c>
      <c r="E181">
        <v>480</v>
      </c>
      <c r="F181">
        <f t="shared" si="2"/>
        <v>15</v>
      </c>
      <c r="G181" t="str">
        <f>STANDINGS_WHIP[[#This Row],[League]]&amp;STANDINGS_WHIP[[#This Row],[Team]]</f>
        <v>$150 Draft Champions (4 hour) Mar 15 1:00 pm Lg.3919Team Thiffeault</v>
      </c>
    </row>
    <row r="182" spans="1:7" x14ac:dyDescent="0.25">
      <c r="A182">
        <v>92</v>
      </c>
      <c r="B182" t="s">
        <v>683</v>
      </c>
      <c r="C182" t="s">
        <v>671</v>
      </c>
      <c r="D182">
        <v>1.1559999999999999</v>
      </c>
      <c r="E182">
        <v>2819</v>
      </c>
      <c r="F182">
        <f t="shared" si="2"/>
        <v>1</v>
      </c>
      <c r="G182" t="str">
        <f>STANDINGS_WHIP[[#This Row],[League]]&amp;STANDINGS_WHIP[[#This Row],[Team]]</f>
        <v>$150 Draft Champions (4 hour) Mar 16 1:00 pm Lg.3930zima...........</v>
      </c>
    </row>
    <row r="183" spans="1:7" x14ac:dyDescent="0.25">
      <c r="A183">
        <v>554</v>
      </c>
      <c r="B183" t="s">
        <v>672</v>
      </c>
      <c r="C183" t="s">
        <v>671</v>
      </c>
      <c r="D183">
        <v>1.216</v>
      </c>
      <c r="E183">
        <v>2357</v>
      </c>
      <c r="F183">
        <f t="shared" si="2"/>
        <v>2</v>
      </c>
      <c r="G183" t="str">
        <f>STANDINGS_WHIP[[#This Row],[League]]&amp;STANDINGS_WHIP[[#This Row],[Team]]</f>
        <v>$150 Draft Champions (4 hour) Mar 16 1:00 pm Lg.3930Vanek Team</v>
      </c>
    </row>
    <row r="184" spans="1:7" x14ac:dyDescent="0.25">
      <c r="A184">
        <v>574</v>
      </c>
      <c r="B184" t="s">
        <v>163</v>
      </c>
      <c r="C184" t="s">
        <v>671</v>
      </c>
      <c r="D184">
        <v>1.2170000000000001</v>
      </c>
      <c r="E184">
        <v>2337</v>
      </c>
      <c r="F184">
        <f t="shared" si="2"/>
        <v>3</v>
      </c>
      <c r="G184" t="str">
        <f>STANDINGS_WHIP[[#This Row],[League]]&amp;STANDINGS_WHIP[[#This Row],[Team]]</f>
        <v>$150 Draft Champions (4 hour) Mar 16 1:00 pm Lg.3930Team Jones</v>
      </c>
    </row>
    <row r="185" spans="1:7" x14ac:dyDescent="0.25">
      <c r="A185">
        <v>593</v>
      </c>
      <c r="B185" t="s">
        <v>674</v>
      </c>
      <c r="C185" t="s">
        <v>671</v>
      </c>
      <c r="D185">
        <v>1.2190000000000001</v>
      </c>
      <c r="E185">
        <v>2318</v>
      </c>
      <c r="F185">
        <f t="shared" si="2"/>
        <v>4</v>
      </c>
      <c r="G185" t="str">
        <f>STANDINGS_WHIP[[#This Row],[League]]&amp;STANDINGS_WHIP[[#This Row],[Team]]</f>
        <v>$150 Draft Champions (4 hour) Mar 16 1:00 pm Lg.3930Team butler</v>
      </c>
    </row>
    <row r="186" spans="1:7" x14ac:dyDescent="0.25">
      <c r="A186">
        <v>636</v>
      </c>
      <c r="B186" t="s">
        <v>679</v>
      </c>
      <c r="C186" t="s">
        <v>671</v>
      </c>
      <c r="D186">
        <v>1.222</v>
      </c>
      <c r="E186">
        <v>2275</v>
      </c>
      <c r="F186">
        <f t="shared" si="2"/>
        <v>5</v>
      </c>
      <c r="G186" t="str">
        <f>STANDINGS_WHIP[[#This Row],[League]]&amp;STANDINGS_WHIP[[#This Row],[Team]]</f>
        <v>$150 Draft Champions (4 hour) Mar 16 1:00 pm Lg.3930Roaring Rimshots</v>
      </c>
    </row>
    <row r="187" spans="1:7" x14ac:dyDescent="0.25">
      <c r="A187">
        <v>725</v>
      </c>
      <c r="B187" t="s">
        <v>238</v>
      </c>
      <c r="C187" t="s">
        <v>671</v>
      </c>
      <c r="D187">
        <v>1.228</v>
      </c>
      <c r="E187">
        <v>2186</v>
      </c>
      <c r="F187">
        <f t="shared" si="2"/>
        <v>6</v>
      </c>
      <c r="G187" t="str">
        <f>STANDINGS_WHIP[[#This Row],[League]]&amp;STANDINGS_WHIP[[#This Row],[Team]]</f>
        <v>$150 Draft Champions (4 hour) Mar 16 1:00 pm Lg.3930Blast it out Yoenis</v>
      </c>
    </row>
    <row r="188" spans="1:7" x14ac:dyDescent="0.25">
      <c r="A188">
        <v>900</v>
      </c>
      <c r="B188" t="s">
        <v>675</v>
      </c>
      <c r="C188" t="s">
        <v>671</v>
      </c>
      <c r="D188">
        <v>1.2390000000000001</v>
      </c>
      <c r="E188">
        <v>2011</v>
      </c>
      <c r="F188">
        <f t="shared" si="2"/>
        <v>7</v>
      </c>
      <c r="G188" t="str">
        <f>STANDINGS_WHIP[[#This Row],[League]]&amp;STANDINGS_WHIP[[#This Row],[Team]]</f>
        <v>$150 Draft Champions (4 hour) Mar 16 1:00 pm Lg.3930Krack of the Bat</v>
      </c>
    </row>
    <row r="189" spans="1:7" x14ac:dyDescent="0.25">
      <c r="A189">
        <v>959</v>
      </c>
      <c r="B189" t="s">
        <v>678</v>
      </c>
      <c r="C189" t="s">
        <v>671</v>
      </c>
      <c r="D189">
        <v>1.242</v>
      </c>
      <c r="E189">
        <v>1952</v>
      </c>
      <c r="F189">
        <f t="shared" si="2"/>
        <v>8</v>
      </c>
      <c r="G189" t="str">
        <f>STANDINGS_WHIP[[#This Row],[League]]&amp;STANDINGS_WHIP[[#This Row],[Team]]</f>
        <v>$150 Draft Champions (4 hour) Mar 16 1:00 pm Lg.3930Team steinerman</v>
      </c>
    </row>
    <row r="190" spans="1:7" x14ac:dyDescent="0.25">
      <c r="A190">
        <v>1331</v>
      </c>
      <c r="B190" t="s">
        <v>673</v>
      </c>
      <c r="C190" t="s">
        <v>671</v>
      </c>
      <c r="D190">
        <v>1.262</v>
      </c>
      <c r="E190">
        <v>1580</v>
      </c>
      <c r="F190">
        <f t="shared" si="2"/>
        <v>9</v>
      </c>
      <c r="G190" t="str">
        <f>STANDINGS_WHIP[[#This Row],[League]]&amp;STANDINGS_WHIP[[#This Row],[Team]]</f>
        <v>$150 Draft Champions (4 hour) Mar 16 1:00 pm Lg.3930Team Resch</v>
      </c>
    </row>
    <row r="191" spans="1:7" x14ac:dyDescent="0.25">
      <c r="A191">
        <v>1373</v>
      </c>
      <c r="B191" t="s">
        <v>681</v>
      </c>
      <c r="C191" t="s">
        <v>671</v>
      </c>
      <c r="D191">
        <v>1.264</v>
      </c>
      <c r="E191">
        <v>1538</v>
      </c>
      <c r="F191">
        <f t="shared" si="2"/>
        <v>10</v>
      </c>
      <c r="G191" t="str">
        <f>STANDINGS_WHIP[[#This Row],[League]]&amp;STANDINGS_WHIP[[#This Row],[Team]]</f>
        <v>$150 Draft Champions (4 hour) Mar 16 1:00 pm Lg.3930Team Ruggeri</v>
      </c>
    </row>
    <row r="192" spans="1:7" x14ac:dyDescent="0.25">
      <c r="A192">
        <v>1673</v>
      </c>
      <c r="B192" t="s">
        <v>676</v>
      </c>
      <c r="C192" t="s">
        <v>671</v>
      </c>
      <c r="D192">
        <v>1.28</v>
      </c>
      <c r="E192">
        <v>1238</v>
      </c>
      <c r="F192">
        <f t="shared" si="2"/>
        <v>11</v>
      </c>
      <c r="G192" t="str">
        <f>STANDINGS_WHIP[[#This Row],[League]]&amp;STANDINGS_WHIP[[#This Row],[Team]]</f>
        <v>$150 Draft Champions (4 hour) Mar 16 1:00 pm Lg.3930Mendoza Line Master</v>
      </c>
    </row>
    <row r="193" spans="1:7" x14ac:dyDescent="0.25">
      <c r="A193">
        <v>2236</v>
      </c>
      <c r="B193" t="s">
        <v>682</v>
      </c>
      <c r="C193" t="s">
        <v>671</v>
      </c>
      <c r="D193">
        <v>1.3129999999999999</v>
      </c>
      <c r="E193">
        <v>675</v>
      </c>
      <c r="F193">
        <f t="shared" si="2"/>
        <v>12</v>
      </c>
      <c r="G193" t="str">
        <f>STANDINGS_WHIP[[#This Row],[League]]&amp;STANDINGS_WHIP[[#This Row],[Team]]</f>
        <v>$150 Draft Champions (4 hour) Mar 16 1:00 pm Lg.3930Joe Buck Nasty</v>
      </c>
    </row>
    <row r="194" spans="1:7" x14ac:dyDescent="0.25">
      <c r="A194">
        <v>2682</v>
      </c>
      <c r="B194" t="s">
        <v>440</v>
      </c>
      <c r="C194" t="s">
        <v>671</v>
      </c>
      <c r="D194">
        <v>1.353</v>
      </c>
      <c r="E194">
        <v>229</v>
      </c>
      <c r="F194">
        <f t="shared" si="2"/>
        <v>13</v>
      </c>
      <c r="G194" t="str">
        <f>STANDINGS_WHIP[[#This Row],[League]]&amp;STANDINGS_WHIP[[#This Row],[Team]]</f>
        <v>$150 Draft Champions (4 hour) Mar 16 1:00 pm Lg.3930zzzzzzzz</v>
      </c>
    </row>
    <row r="195" spans="1:7" x14ac:dyDescent="0.25">
      <c r="A195">
        <v>2755</v>
      </c>
      <c r="B195" t="s">
        <v>680</v>
      </c>
      <c r="C195" t="s">
        <v>671</v>
      </c>
      <c r="D195">
        <v>1.3640000000000001</v>
      </c>
      <c r="E195">
        <v>156</v>
      </c>
      <c r="F195">
        <f t="shared" ref="F195:F258" si="3">IF(C195=C194,F194+1,1)</f>
        <v>14</v>
      </c>
      <c r="G195" t="str">
        <f>STANDINGS_WHIP[[#This Row],[League]]&amp;STANDINGS_WHIP[[#This Row],[Team]]</f>
        <v>$150 Draft Champions (4 hour) Mar 16 1:00 pm Lg.3930Smooth Rickey</v>
      </c>
    </row>
    <row r="196" spans="1:7" x14ac:dyDescent="0.25">
      <c r="A196">
        <v>2897</v>
      </c>
      <c r="B196" t="s">
        <v>677</v>
      </c>
      <c r="C196" t="s">
        <v>671</v>
      </c>
      <c r="D196">
        <v>1.429</v>
      </c>
      <c r="E196">
        <v>14</v>
      </c>
      <c r="F196">
        <f t="shared" si="3"/>
        <v>15</v>
      </c>
      <c r="G196" t="str">
        <f>STANDINGS_WHIP[[#This Row],[League]]&amp;STANDINGS_WHIP[[#This Row],[Team]]</f>
        <v>$150 Draft Champions (4 hour) Mar 16 1:00 pm Lg.3930Team Vanek</v>
      </c>
    </row>
    <row r="197" spans="1:7" x14ac:dyDescent="0.25">
      <c r="A197">
        <v>171</v>
      </c>
      <c r="B197" t="s">
        <v>688</v>
      </c>
      <c r="C197" t="s">
        <v>685</v>
      </c>
      <c r="D197">
        <v>1.173</v>
      </c>
      <c r="E197">
        <v>2740</v>
      </c>
      <c r="F197">
        <f t="shared" si="3"/>
        <v>1</v>
      </c>
      <c r="G197" t="str">
        <f>STANDINGS_WHIP[[#This Row],[League]]&amp;STANDINGS_WHIP[[#This Row],[Team]]</f>
        <v>$150 Draft Champions Dec 01 1:00 pm Lg.3550Honey Nut Chirinos</v>
      </c>
    </row>
    <row r="198" spans="1:7" x14ac:dyDescent="0.25">
      <c r="A198">
        <v>624</v>
      </c>
      <c r="B198" t="s">
        <v>551</v>
      </c>
      <c r="C198" t="s">
        <v>685</v>
      </c>
      <c r="D198">
        <v>1.2210000000000001</v>
      </c>
      <c r="E198">
        <v>2287</v>
      </c>
      <c r="F198">
        <f t="shared" si="3"/>
        <v>2</v>
      </c>
      <c r="G198" t="str">
        <f>STANDINGS_WHIP[[#This Row],[League]]&amp;STANDINGS_WHIP[[#This Row],[Team]]</f>
        <v>$150 Draft Champions Dec 01 1:00 pm Lg.3550Miggy's Crown</v>
      </c>
    </row>
    <row r="199" spans="1:7" x14ac:dyDescent="0.25">
      <c r="A199">
        <v>803</v>
      </c>
      <c r="B199" t="s">
        <v>524</v>
      </c>
      <c r="C199" t="s">
        <v>685</v>
      </c>
      <c r="D199">
        <v>1.2330000000000001</v>
      </c>
      <c r="E199">
        <v>2108</v>
      </c>
      <c r="F199">
        <f t="shared" si="3"/>
        <v>3</v>
      </c>
      <c r="G199" t="str">
        <f>STANDINGS_WHIP[[#This Row],[League]]&amp;STANDINGS_WHIP[[#This Row],[Team]]</f>
        <v>$150 Draft Champions Dec 01 1:00 pm Lg.3550zima.</v>
      </c>
    </row>
    <row r="200" spans="1:7" x14ac:dyDescent="0.25">
      <c r="A200">
        <v>1211</v>
      </c>
      <c r="B200" t="s">
        <v>689</v>
      </c>
      <c r="C200" t="s">
        <v>685</v>
      </c>
      <c r="D200">
        <v>1.256</v>
      </c>
      <c r="E200">
        <v>1700</v>
      </c>
      <c r="F200">
        <f t="shared" si="3"/>
        <v>4</v>
      </c>
      <c r="G200" t="str">
        <f>STANDINGS_WHIP[[#This Row],[League]]&amp;STANDINGS_WHIP[[#This Row],[Team]]</f>
        <v>$150 Draft Champions Dec 01 1:00 pm Lg.3550Team Clarke - 1</v>
      </c>
    </row>
    <row r="201" spans="1:7" x14ac:dyDescent="0.25">
      <c r="A201">
        <v>1277</v>
      </c>
      <c r="B201" t="s">
        <v>687</v>
      </c>
      <c r="C201" t="s">
        <v>685</v>
      </c>
      <c r="D201">
        <v>1.2589999999999999</v>
      </c>
      <c r="E201">
        <v>1634</v>
      </c>
      <c r="F201">
        <f t="shared" si="3"/>
        <v>5</v>
      </c>
      <c r="G201" t="str">
        <f>STANDINGS_WHIP[[#This Row],[League]]&amp;STANDINGS_WHIP[[#This Row],[Team]]</f>
        <v>$150 Draft Champions Dec 01 1:00 pm Lg.3550Prestige Worldwide</v>
      </c>
    </row>
    <row r="202" spans="1:7" x14ac:dyDescent="0.25">
      <c r="A202">
        <v>1462</v>
      </c>
      <c r="B202" t="s">
        <v>17</v>
      </c>
      <c r="C202" t="s">
        <v>685</v>
      </c>
      <c r="D202">
        <v>1.2689999999999999</v>
      </c>
      <c r="E202">
        <v>1449</v>
      </c>
      <c r="F202">
        <f t="shared" si="3"/>
        <v>6</v>
      </c>
      <c r="G202" t="str">
        <f>STANDINGS_WHIP[[#This Row],[League]]&amp;STANDINGS_WHIP[[#This Row],[Team]]</f>
        <v>$150 Draft Champions Dec 01 1:00 pm Lg.3550Millertime</v>
      </c>
    </row>
    <row r="203" spans="1:7" x14ac:dyDescent="0.25">
      <c r="A203">
        <v>1488</v>
      </c>
      <c r="B203" t="s">
        <v>693</v>
      </c>
      <c r="C203" t="s">
        <v>685</v>
      </c>
      <c r="D203">
        <v>1.27</v>
      </c>
      <c r="E203">
        <v>1423</v>
      </c>
      <c r="F203">
        <f t="shared" si="3"/>
        <v>7</v>
      </c>
      <c r="G203" t="str">
        <f>STANDINGS_WHIP[[#This Row],[League]]&amp;STANDINGS_WHIP[[#This Row],[Team]]</f>
        <v>$150 Draft Champions Dec 01 1:00 pm Lg.3550Bridget Moynahan</v>
      </c>
    </row>
    <row r="204" spans="1:7" x14ac:dyDescent="0.25">
      <c r="A204">
        <v>1572</v>
      </c>
      <c r="B204" t="s">
        <v>695</v>
      </c>
      <c r="C204" t="s">
        <v>685</v>
      </c>
      <c r="D204">
        <v>1.2749999999999999</v>
      </c>
      <c r="E204">
        <v>1339</v>
      </c>
      <c r="F204">
        <f t="shared" si="3"/>
        <v>8</v>
      </c>
      <c r="G204" t="str">
        <f>STANDINGS_WHIP[[#This Row],[League]]&amp;STANDINGS_WHIP[[#This Row],[Team]]</f>
        <v>$150 Draft Champions Dec 01 1:00 pm Lg.3550The Apollo of the Box</v>
      </c>
    </row>
    <row r="205" spans="1:7" x14ac:dyDescent="0.25">
      <c r="A205">
        <v>1690</v>
      </c>
      <c r="B205" t="s">
        <v>690</v>
      </c>
      <c r="C205" t="s">
        <v>685</v>
      </c>
      <c r="D205">
        <v>1.2809999999999999</v>
      </c>
      <c r="E205">
        <v>1221</v>
      </c>
      <c r="F205">
        <f t="shared" si="3"/>
        <v>9</v>
      </c>
      <c r="G205" t="str">
        <f>STANDINGS_WHIP[[#This Row],[League]]&amp;STANDINGS_WHIP[[#This Row],[Team]]</f>
        <v>$150 Draft Champions Dec 01 1:00 pm Lg.3550The Believers</v>
      </c>
    </row>
    <row r="206" spans="1:7" x14ac:dyDescent="0.25">
      <c r="A206">
        <v>1739</v>
      </c>
      <c r="B206" t="s">
        <v>684</v>
      </c>
      <c r="C206" t="s">
        <v>685</v>
      </c>
      <c r="D206">
        <v>1.284</v>
      </c>
      <c r="E206">
        <v>1172</v>
      </c>
      <c r="F206">
        <f t="shared" si="3"/>
        <v>10</v>
      </c>
      <c r="G206" t="str">
        <f>STANDINGS_WHIP[[#This Row],[League]]&amp;STANDINGS_WHIP[[#This Row],[Team]]</f>
        <v>$150 Draft Champions Dec 01 1:00 pm Lg.3550Forever Draft 1</v>
      </c>
    </row>
    <row r="207" spans="1:7" x14ac:dyDescent="0.25">
      <c r="A207">
        <v>1812</v>
      </c>
      <c r="B207" t="s">
        <v>686</v>
      </c>
      <c r="C207" t="s">
        <v>685</v>
      </c>
      <c r="D207">
        <v>1.288</v>
      </c>
      <c r="E207">
        <v>1099</v>
      </c>
      <c r="F207">
        <f t="shared" si="3"/>
        <v>11</v>
      </c>
      <c r="G207" t="str">
        <f>STANDINGS_WHIP[[#This Row],[League]]&amp;STANDINGS_WHIP[[#This Row],[Team]]</f>
        <v>$150 Draft Champions Dec 01 1:00 pm Lg.3550Team Liebman</v>
      </c>
    </row>
    <row r="208" spans="1:7" x14ac:dyDescent="0.25">
      <c r="A208">
        <v>2005</v>
      </c>
      <c r="B208" t="s">
        <v>694</v>
      </c>
      <c r="C208" t="s">
        <v>685</v>
      </c>
      <c r="D208">
        <v>1.2989999999999999</v>
      </c>
      <c r="E208">
        <v>906</v>
      </c>
      <c r="F208">
        <f t="shared" si="3"/>
        <v>12</v>
      </c>
      <c r="G208" t="str">
        <f>STANDINGS_WHIP[[#This Row],[League]]&amp;STANDINGS_WHIP[[#This Row],[Team]]</f>
        <v>$150 Draft Champions Dec 01 1:00 pm Lg.3550The Power of Eddie Gaedel</v>
      </c>
    </row>
    <row r="209" spans="1:7" x14ac:dyDescent="0.25">
      <c r="A209">
        <v>2085</v>
      </c>
      <c r="B209" t="s">
        <v>691</v>
      </c>
      <c r="C209" t="s">
        <v>685</v>
      </c>
      <c r="D209">
        <v>1.3029999999999999</v>
      </c>
      <c r="E209">
        <v>826</v>
      </c>
      <c r="F209">
        <f t="shared" si="3"/>
        <v>13</v>
      </c>
      <c r="G209" t="str">
        <f>STANDINGS_WHIP[[#This Row],[League]]&amp;STANDINGS_WHIP[[#This Row],[Team]]</f>
        <v>$150 Draft Champions Dec 01 1:00 pm Lg.3550Buffin and Bowie</v>
      </c>
    </row>
    <row r="210" spans="1:7" x14ac:dyDescent="0.25">
      <c r="A210">
        <v>2297</v>
      </c>
      <c r="B210" t="s">
        <v>696</v>
      </c>
      <c r="C210" t="s">
        <v>685</v>
      </c>
      <c r="D210">
        <v>1.3169999999999999</v>
      </c>
      <c r="E210">
        <v>614</v>
      </c>
      <c r="F210">
        <f t="shared" si="3"/>
        <v>14</v>
      </c>
      <c r="G210" t="str">
        <f>STANDINGS_WHIP[[#This Row],[League]]&amp;STANDINGS_WHIP[[#This Row],[Team]]</f>
        <v>$150 Draft Champions Dec 01 1:00 pm Lg.3550Phillies</v>
      </c>
    </row>
    <row r="211" spans="1:7" x14ac:dyDescent="0.25">
      <c r="A211">
        <v>2863</v>
      </c>
      <c r="B211" t="s">
        <v>692</v>
      </c>
      <c r="C211" t="s">
        <v>685</v>
      </c>
      <c r="D211">
        <v>1.3939999999999999</v>
      </c>
      <c r="E211">
        <v>48</v>
      </c>
      <c r="F211">
        <f t="shared" si="3"/>
        <v>15</v>
      </c>
      <c r="G211" t="str">
        <f>STANDINGS_WHIP[[#This Row],[League]]&amp;STANDINGS_WHIP[[#This Row],[Team]]</f>
        <v>$150 Draft Champions Dec 01 1:00 pm Lg.3550Rain Delay</v>
      </c>
    </row>
    <row r="212" spans="1:7" x14ac:dyDescent="0.25">
      <c r="A212">
        <v>16</v>
      </c>
      <c r="B212" t="s">
        <v>702</v>
      </c>
      <c r="C212" t="s">
        <v>697</v>
      </c>
      <c r="D212">
        <v>1.1140000000000001</v>
      </c>
      <c r="E212">
        <v>2895</v>
      </c>
      <c r="F212">
        <f t="shared" si="3"/>
        <v>1</v>
      </c>
      <c r="G212" t="str">
        <f>STANDINGS_WHIP[[#This Row],[League]]&amp;STANDINGS_WHIP[[#This Row],[Team]]</f>
        <v>$150 Draft Champions Dec 03 1:00 pm Lg.3557SEMPER FI 4</v>
      </c>
    </row>
    <row r="213" spans="1:7" x14ac:dyDescent="0.25">
      <c r="A213">
        <v>246</v>
      </c>
      <c r="B213" t="s">
        <v>705</v>
      </c>
      <c r="C213" t="s">
        <v>697</v>
      </c>
      <c r="D213">
        <v>1.1830000000000001</v>
      </c>
      <c r="E213">
        <v>2665</v>
      </c>
      <c r="F213">
        <f t="shared" si="3"/>
        <v>2</v>
      </c>
      <c r="G213" t="str">
        <f>STANDINGS_WHIP[[#This Row],[League]]&amp;STANDINGS_WHIP[[#This Row],[Team]]</f>
        <v>$150 Draft Champions Dec 03 1:00 pm Lg.3557DC Dogo 1</v>
      </c>
    </row>
    <row r="214" spans="1:7" x14ac:dyDescent="0.25">
      <c r="A214">
        <v>279</v>
      </c>
      <c r="B214" t="s">
        <v>17</v>
      </c>
      <c r="C214" t="s">
        <v>697</v>
      </c>
      <c r="D214">
        <v>1.1859999999999999</v>
      </c>
      <c r="E214">
        <v>2632</v>
      </c>
      <c r="F214">
        <f t="shared" si="3"/>
        <v>3</v>
      </c>
      <c r="G214" t="str">
        <f>STANDINGS_WHIP[[#This Row],[League]]&amp;STANDINGS_WHIP[[#This Row],[Team]]</f>
        <v>$150 Draft Champions Dec 03 1:00 pm Lg.3557Millertime</v>
      </c>
    </row>
    <row r="215" spans="1:7" x14ac:dyDescent="0.25">
      <c r="A215">
        <v>423</v>
      </c>
      <c r="B215" t="s">
        <v>706</v>
      </c>
      <c r="C215" t="s">
        <v>697</v>
      </c>
      <c r="D215">
        <v>1.2030000000000001</v>
      </c>
      <c r="E215">
        <v>2488</v>
      </c>
      <c r="F215">
        <f t="shared" si="3"/>
        <v>4</v>
      </c>
      <c r="G215" t="str">
        <f>STANDINGS_WHIP[[#This Row],[League]]&amp;STANDINGS_WHIP[[#This Row],[Team]]</f>
        <v>$150 Draft Champions Dec 03 1:00 pm Lg.3557Dookie McGee v1 - $150</v>
      </c>
    </row>
    <row r="216" spans="1:7" x14ac:dyDescent="0.25">
      <c r="A216">
        <v>486</v>
      </c>
      <c r="B216" t="s">
        <v>700</v>
      </c>
      <c r="C216" t="s">
        <v>697</v>
      </c>
      <c r="D216">
        <v>1.2090000000000001</v>
      </c>
      <c r="E216">
        <v>2425</v>
      </c>
      <c r="F216">
        <f t="shared" si="3"/>
        <v>5</v>
      </c>
      <c r="G216" t="str">
        <f>STANDINGS_WHIP[[#This Row],[League]]&amp;STANDINGS_WHIP[[#This Row],[Team]]</f>
        <v>$150 Draft Champions Dec 03 1:00 pm Lg.3557EMERSON</v>
      </c>
    </row>
    <row r="217" spans="1:7" x14ac:dyDescent="0.25">
      <c r="A217">
        <v>830</v>
      </c>
      <c r="B217" t="s">
        <v>699</v>
      </c>
      <c r="C217" t="s">
        <v>697</v>
      </c>
      <c r="D217">
        <v>1.2350000000000001</v>
      </c>
      <c r="E217">
        <v>2081</v>
      </c>
      <c r="F217">
        <f t="shared" si="3"/>
        <v>6</v>
      </c>
      <c r="G217" t="str">
        <f>STANDINGS_WHIP[[#This Row],[League]]&amp;STANDINGS_WHIP[[#This Row],[Team]]</f>
        <v>$150 Draft Champions Dec 03 1:00 pm Lg.3557-Vols-</v>
      </c>
    </row>
    <row r="218" spans="1:7" x14ac:dyDescent="0.25">
      <c r="A218">
        <v>1326</v>
      </c>
      <c r="B218" t="s">
        <v>71</v>
      </c>
      <c r="C218" t="s">
        <v>697</v>
      </c>
      <c r="D218">
        <v>1.2609999999999999</v>
      </c>
      <c r="E218">
        <v>1585</v>
      </c>
      <c r="F218">
        <f t="shared" si="3"/>
        <v>7</v>
      </c>
      <c r="G218" t="str">
        <f>STANDINGS_WHIP[[#This Row],[League]]&amp;STANDINGS_WHIP[[#This Row],[Team]]</f>
        <v>$150 Draft Champions Dec 03 1:00 pm Lg.3557Frozen Ropes</v>
      </c>
    </row>
    <row r="219" spans="1:7" x14ac:dyDescent="0.25">
      <c r="A219">
        <v>1814</v>
      </c>
      <c r="B219" t="s">
        <v>495</v>
      </c>
      <c r="C219" t="s">
        <v>697</v>
      </c>
      <c r="D219">
        <v>1.288</v>
      </c>
      <c r="E219">
        <v>1097</v>
      </c>
      <c r="F219">
        <f t="shared" si="3"/>
        <v>8</v>
      </c>
      <c r="G219" t="str">
        <f>STANDINGS_WHIP[[#This Row],[League]]&amp;STANDINGS_WHIP[[#This Row],[Team]]</f>
        <v>$150 Draft Champions Dec 03 1:00 pm Lg.3557Tigers Slappy DC1</v>
      </c>
    </row>
    <row r="220" spans="1:7" x14ac:dyDescent="0.25">
      <c r="A220">
        <v>1870</v>
      </c>
      <c r="B220" t="s">
        <v>708</v>
      </c>
      <c r="C220" t="s">
        <v>697</v>
      </c>
      <c r="D220">
        <v>1.2909999999999999</v>
      </c>
      <c r="E220">
        <v>1041</v>
      </c>
      <c r="F220">
        <f t="shared" si="3"/>
        <v>9</v>
      </c>
      <c r="G220" t="str">
        <f>STANDINGS_WHIP[[#This Row],[League]]&amp;STANDINGS_WHIP[[#This Row],[Team]]</f>
        <v>$150 Draft Champions Dec 03 1:00 pm Lg.3557I Call Your Baboon</v>
      </c>
    </row>
    <row r="221" spans="1:7" x14ac:dyDescent="0.25">
      <c r="A221">
        <v>2096</v>
      </c>
      <c r="B221" t="s">
        <v>330</v>
      </c>
      <c r="C221" t="s">
        <v>697</v>
      </c>
      <c r="D221">
        <v>1.304</v>
      </c>
      <c r="E221">
        <v>815</v>
      </c>
      <c r="F221">
        <f t="shared" si="3"/>
        <v>10</v>
      </c>
      <c r="G221" t="str">
        <f>STANDINGS_WHIP[[#This Row],[League]]&amp;STANDINGS_WHIP[[#This Row],[Team]]</f>
        <v>$150 Draft Champions Dec 03 1:00 pm Lg.3557Team Cincotta</v>
      </c>
    </row>
    <row r="222" spans="1:7" x14ac:dyDescent="0.25">
      <c r="A222">
        <v>2158</v>
      </c>
      <c r="B222" t="s">
        <v>703</v>
      </c>
      <c r="C222" t="s">
        <v>697</v>
      </c>
      <c r="D222">
        <v>1.3080000000000001</v>
      </c>
      <c r="E222">
        <v>753</v>
      </c>
      <c r="F222">
        <f t="shared" si="3"/>
        <v>11</v>
      </c>
      <c r="G222" t="str">
        <f>STANDINGS_WHIP[[#This Row],[League]]&amp;STANDINGS_WHIP[[#This Row],[Team]]</f>
        <v>$150 Draft Champions Dec 03 1:00 pm Lg.3557Charger Bar 1</v>
      </c>
    </row>
    <row r="223" spans="1:7" x14ac:dyDescent="0.25">
      <c r="A223">
        <v>2230</v>
      </c>
      <c r="B223" t="s">
        <v>704</v>
      </c>
      <c r="C223" t="s">
        <v>697</v>
      </c>
      <c r="D223">
        <v>1.3129999999999999</v>
      </c>
      <c r="E223">
        <v>681</v>
      </c>
      <c r="F223">
        <f t="shared" si="3"/>
        <v>12</v>
      </c>
      <c r="G223" t="str">
        <f>STANDINGS_WHIP[[#This Row],[League]]&amp;STANDINGS_WHIP[[#This Row],[Team]]</f>
        <v>$150 Draft Champions Dec 03 1:00 pm Lg.3557Moz Boyz 8</v>
      </c>
    </row>
    <row r="224" spans="1:7" x14ac:dyDescent="0.25">
      <c r="A224">
        <v>2414</v>
      </c>
      <c r="B224" t="s">
        <v>698</v>
      </c>
      <c r="C224" t="s">
        <v>697</v>
      </c>
      <c r="D224">
        <v>1.3260000000000001</v>
      </c>
      <c r="E224">
        <v>497</v>
      </c>
      <c r="F224">
        <f t="shared" si="3"/>
        <v>13</v>
      </c>
      <c r="G224" t="str">
        <f>STANDINGS_WHIP[[#This Row],[League]]&amp;STANDINGS_WHIP[[#This Row],[Team]]</f>
        <v>$150 Draft Champions Dec 03 1:00 pm Lg.3557Captain Crunch's Liver</v>
      </c>
    </row>
    <row r="225" spans="1:7" x14ac:dyDescent="0.25">
      <c r="A225">
        <v>2671</v>
      </c>
      <c r="B225" t="s">
        <v>707</v>
      </c>
      <c r="C225" t="s">
        <v>697</v>
      </c>
      <c r="D225">
        <v>1.3520000000000001</v>
      </c>
      <c r="E225">
        <v>240</v>
      </c>
      <c r="F225">
        <f t="shared" si="3"/>
        <v>14</v>
      </c>
      <c r="G225" t="str">
        <f>STANDINGS_WHIP[[#This Row],[League]]&amp;STANDINGS_WHIP[[#This Row],[Team]]</f>
        <v>$150 Draft Champions Dec 03 1:00 pm Lg.3557EA Sports 5</v>
      </c>
    </row>
    <row r="226" spans="1:7" x14ac:dyDescent="0.25">
      <c r="A226">
        <v>2827</v>
      </c>
      <c r="B226" t="s">
        <v>701</v>
      </c>
      <c r="C226" t="s">
        <v>697</v>
      </c>
      <c r="D226">
        <v>1.383</v>
      </c>
      <c r="E226">
        <v>84</v>
      </c>
      <c r="F226">
        <f t="shared" si="3"/>
        <v>15</v>
      </c>
      <c r="G226" t="str">
        <f>STANDINGS_WHIP[[#This Row],[League]]&amp;STANDINGS_WHIP[[#This Row],[Team]]</f>
        <v>$150 Draft Champions Dec 03 1:00 pm Lg.3557Team Shepherd</v>
      </c>
    </row>
    <row r="227" spans="1:7" x14ac:dyDescent="0.25">
      <c r="A227">
        <v>160</v>
      </c>
      <c r="B227" t="s">
        <v>709</v>
      </c>
      <c r="C227" t="s">
        <v>710</v>
      </c>
      <c r="D227">
        <v>1.17</v>
      </c>
      <c r="E227">
        <v>2751</v>
      </c>
      <c r="F227">
        <f t="shared" si="3"/>
        <v>1</v>
      </c>
      <c r="G227" t="str">
        <f>STANDINGS_WHIP[[#This Row],[League]]&amp;STANDINGS_WHIP[[#This Row],[Team]]</f>
        <v>$150 Draft Champions Dec 06 1:00 pm Lg.3559UnfreakingRealmuto</v>
      </c>
    </row>
    <row r="228" spans="1:7" x14ac:dyDescent="0.25">
      <c r="A228">
        <v>169</v>
      </c>
      <c r="B228" t="s">
        <v>79</v>
      </c>
      <c r="C228" t="s">
        <v>710</v>
      </c>
      <c r="D228">
        <v>1.1719999999999999</v>
      </c>
      <c r="E228">
        <v>2742</v>
      </c>
      <c r="F228">
        <f t="shared" si="3"/>
        <v>2</v>
      </c>
      <c r="G228" t="str">
        <f>STANDINGS_WHIP[[#This Row],[League]]&amp;STANDINGS_WHIP[[#This Row],[Team]]</f>
        <v>$150 Draft Champions Dec 06 1:00 pm Lg.3559Team Snater</v>
      </c>
    </row>
    <row r="229" spans="1:7" x14ac:dyDescent="0.25">
      <c r="A229">
        <v>188</v>
      </c>
      <c r="B229" t="s">
        <v>720</v>
      </c>
      <c r="C229" t="s">
        <v>710</v>
      </c>
      <c r="D229">
        <v>1.175</v>
      </c>
      <c r="E229">
        <v>2723</v>
      </c>
      <c r="F229">
        <f t="shared" si="3"/>
        <v>3</v>
      </c>
      <c r="G229" t="str">
        <f>STANDINGS_WHIP[[#This Row],[League]]&amp;STANDINGS_WHIP[[#This Row],[Team]]</f>
        <v>$150 Draft Champions Dec 06 1:00 pm Lg.3559Dizzy Esasky I</v>
      </c>
    </row>
    <row r="230" spans="1:7" x14ac:dyDescent="0.25">
      <c r="A230">
        <v>217</v>
      </c>
      <c r="B230" t="s">
        <v>722</v>
      </c>
      <c r="C230" t="s">
        <v>710</v>
      </c>
      <c r="D230">
        <v>1.179</v>
      </c>
      <c r="E230">
        <v>2694</v>
      </c>
      <c r="F230">
        <f t="shared" si="3"/>
        <v>4</v>
      </c>
      <c r="G230" t="str">
        <f>STANDINGS_WHIP[[#This Row],[League]]&amp;STANDINGS_WHIP[[#This Row],[Team]]</f>
        <v>$150 Draft Champions Dec 06 1:00 pm Lg.3559Dookie McGee v2 - $150</v>
      </c>
    </row>
    <row r="231" spans="1:7" x14ac:dyDescent="0.25">
      <c r="A231">
        <v>480</v>
      </c>
      <c r="B231" t="s">
        <v>712</v>
      </c>
      <c r="C231" t="s">
        <v>710</v>
      </c>
      <c r="D231">
        <v>1.2090000000000001</v>
      </c>
      <c r="E231">
        <v>2431</v>
      </c>
      <c r="F231">
        <f t="shared" si="3"/>
        <v>5</v>
      </c>
      <c r="G231" t="str">
        <f>STANDINGS_WHIP[[#This Row],[League]]&amp;STANDINGS_WHIP[[#This Row],[Team]]</f>
        <v>$150 Draft Champions Dec 06 1:00 pm Lg.3559Kicky McSquirmy</v>
      </c>
    </row>
    <row r="232" spans="1:7" x14ac:dyDescent="0.25">
      <c r="A232">
        <v>718</v>
      </c>
      <c r="B232" t="s">
        <v>714</v>
      </c>
      <c r="C232" t="s">
        <v>710</v>
      </c>
      <c r="D232">
        <v>1.228</v>
      </c>
      <c r="E232">
        <v>2193</v>
      </c>
      <c r="F232">
        <f t="shared" si="3"/>
        <v>6</v>
      </c>
      <c r="G232" t="str">
        <f>STANDINGS_WHIP[[#This Row],[League]]&amp;STANDINGS_WHIP[[#This Row],[Team]]</f>
        <v>$150 Draft Champions Dec 06 1:00 pm Lg.3559Ten Months Later</v>
      </c>
    </row>
    <row r="233" spans="1:7" x14ac:dyDescent="0.25">
      <c r="A233">
        <v>1525</v>
      </c>
      <c r="B233" t="s">
        <v>718</v>
      </c>
      <c r="C233" t="s">
        <v>710</v>
      </c>
      <c r="D233">
        <v>1.272</v>
      </c>
      <c r="E233">
        <v>1386</v>
      </c>
      <c r="F233">
        <f t="shared" si="3"/>
        <v>7</v>
      </c>
      <c r="G233" t="str">
        <f>STANDINGS_WHIP[[#This Row],[League]]&amp;STANDINGS_WHIP[[#This Row],[Team]]</f>
        <v>$150 Draft Champions Dec 06 1:00 pm Lg.3559Team Beko</v>
      </c>
    </row>
    <row r="234" spans="1:7" x14ac:dyDescent="0.25">
      <c r="A234">
        <v>1550</v>
      </c>
      <c r="B234" t="s">
        <v>717</v>
      </c>
      <c r="C234" t="s">
        <v>710</v>
      </c>
      <c r="D234">
        <v>1.2729999999999999</v>
      </c>
      <c r="E234">
        <v>1361</v>
      </c>
      <c r="F234">
        <f t="shared" si="3"/>
        <v>8</v>
      </c>
      <c r="G234" t="str">
        <f>STANDINGS_WHIP[[#This Row],[League]]&amp;STANDINGS_WHIP[[#This Row],[Team]]</f>
        <v>$150 Draft Champions Dec 06 1:00 pm Lg.3559Gray Mousers</v>
      </c>
    </row>
    <row r="235" spans="1:7" x14ac:dyDescent="0.25">
      <c r="A235">
        <v>2016</v>
      </c>
      <c r="B235" t="s">
        <v>713</v>
      </c>
      <c r="C235" t="s">
        <v>710</v>
      </c>
      <c r="D235">
        <v>1.2989999999999999</v>
      </c>
      <c r="E235">
        <v>895</v>
      </c>
      <c r="F235">
        <f t="shared" si="3"/>
        <v>9</v>
      </c>
      <c r="G235" t="str">
        <f>STANDINGS_WHIP[[#This Row],[League]]&amp;STANDINGS_WHIP[[#This Row],[Team]]</f>
        <v>$150 Draft Champions Dec 06 1:00 pm Lg.3559I Like Trains</v>
      </c>
    </row>
    <row r="236" spans="1:7" x14ac:dyDescent="0.25">
      <c r="A236">
        <v>2095</v>
      </c>
      <c r="B236" t="s">
        <v>719</v>
      </c>
      <c r="C236" t="s">
        <v>710</v>
      </c>
      <c r="D236">
        <v>1.304</v>
      </c>
      <c r="E236">
        <v>816</v>
      </c>
      <c r="F236">
        <f t="shared" si="3"/>
        <v>10</v>
      </c>
      <c r="G236" t="str">
        <f>STANDINGS_WHIP[[#This Row],[League]]&amp;STANDINGS_WHIP[[#This Row],[Team]]</f>
        <v>$150 Draft Champions Dec 06 1:00 pm Lg.3559Harringthomanns</v>
      </c>
    </row>
    <row r="237" spans="1:7" x14ac:dyDescent="0.25">
      <c r="A237">
        <v>2159</v>
      </c>
      <c r="B237" t="s">
        <v>715</v>
      </c>
      <c r="C237" t="s">
        <v>710</v>
      </c>
      <c r="D237">
        <v>1.3080000000000001</v>
      </c>
      <c r="E237">
        <v>752</v>
      </c>
      <c r="F237">
        <f t="shared" si="3"/>
        <v>11</v>
      </c>
      <c r="G237" t="str">
        <f>STANDINGS_WHIP[[#This Row],[League]]&amp;STANDINGS_WHIP[[#This Row],[Team]]</f>
        <v>$150 Draft Champions Dec 06 1:00 pm Lg.3559Team Marlin</v>
      </c>
    </row>
    <row r="238" spans="1:7" x14ac:dyDescent="0.25">
      <c r="A238">
        <v>2261</v>
      </c>
      <c r="B238" t="s">
        <v>716</v>
      </c>
      <c r="C238" t="s">
        <v>710</v>
      </c>
      <c r="D238">
        <v>1.3149999999999999</v>
      </c>
      <c r="E238">
        <v>650</v>
      </c>
      <c r="F238">
        <f t="shared" si="3"/>
        <v>12</v>
      </c>
      <c r="G238" t="str">
        <f>STANDINGS_WHIP[[#This Row],[League]]&amp;STANDINGS_WHIP[[#This Row],[Team]]</f>
        <v>$150 Draft Champions Dec 06 1:00 pm Lg.3559Pounders 150</v>
      </c>
    </row>
    <row r="239" spans="1:7" x14ac:dyDescent="0.25">
      <c r="A239">
        <v>2634</v>
      </c>
      <c r="B239" t="s">
        <v>17</v>
      </c>
      <c r="C239" t="s">
        <v>710</v>
      </c>
      <c r="D239">
        <v>1.3480000000000001</v>
      </c>
      <c r="E239">
        <v>277</v>
      </c>
      <c r="F239">
        <f t="shared" si="3"/>
        <v>13</v>
      </c>
      <c r="G239" t="str">
        <f>STANDINGS_WHIP[[#This Row],[League]]&amp;STANDINGS_WHIP[[#This Row],[Team]]</f>
        <v>$150 Draft Champions Dec 06 1:00 pm Lg.3559Millertime</v>
      </c>
    </row>
    <row r="240" spans="1:7" x14ac:dyDescent="0.25">
      <c r="A240">
        <v>2758</v>
      </c>
      <c r="B240" t="s">
        <v>711</v>
      </c>
      <c r="C240" t="s">
        <v>710</v>
      </c>
      <c r="D240">
        <v>1.365</v>
      </c>
      <c r="E240">
        <v>153</v>
      </c>
      <c r="F240">
        <f t="shared" si="3"/>
        <v>14</v>
      </c>
      <c r="G240" t="str">
        <f>STANDINGS_WHIP[[#This Row],[League]]&amp;STANDINGS_WHIP[[#This Row],[Team]]</f>
        <v>$150 Draft Champions Dec 06 1:00 pm Lg.3559Apacofgriff's Now</v>
      </c>
    </row>
    <row r="241" spans="1:7" x14ac:dyDescent="0.25">
      <c r="A241">
        <v>2893</v>
      </c>
      <c r="B241" t="s">
        <v>721</v>
      </c>
      <c r="C241" t="s">
        <v>710</v>
      </c>
      <c r="D241">
        <v>1.42</v>
      </c>
      <c r="E241">
        <v>18</v>
      </c>
      <c r="F241">
        <f t="shared" si="3"/>
        <v>15</v>
      </c>
      <c r="G241" t="str">
        <f>STANDINGS_WHIP[[#This Row],[League]]&amp;STANDINGS_WHIP[[#This Row],[Team]]</f>
        <v>$150 Draft Champions Dec 06 1:00 pm Lg.3559Bosch's Boyz III</v>
      </c>
    </row>
    <row r="242" spans="1:7" x14ac:dyDescent="0.25">
      <c r="A242">
        <v>36</v>
      </c>
      <c r="B242" t="s">
        <v>36</v>
      </c>
      <c r="C242" t="s">
        <v>724</v>
      </c>
      <c r="D242">
        <v>1.133</v>
      </c>
      <c r="E242">
        <v>2875</v>
      </c>
      <c r="F242">
        <f t="shared" si="3"/>
        <v>1</v>
      </c>
      <c r="G242" t="str">
        <f>STANDINGS_WHIP[[#This Row],[League]]&amp;STANDINGS_WHIP[[#This Row],[Team]]</f>
        <v>$150 Draft Champions Dec 08 1:00 pm Lg.3560PACO THYME</v>
      </c>
    </row>
    <row r="243" spans="1:7" x14ac:dyDescent="0.25">
      <c r="A243">
        <v>94</v>
      </c>
      <c r="B243" t="s">
        <v>56</v>
      </c>
      <c r="C243" t="s">
        <v>724</v>
      </c>
      <c r="D243">
        <v>1.1559999999999999</v>
      </c>
      <c r="E243">
        <v>2817</v>
      </c>
      <c r="F243">
        <f t="shared" si="3"/>
        <v>2</v>
      </c>
      <c r="G243" t="str">
        <f>STANDINGS_WHIP[[#This Row],[League]]&amp;STANDINGS_WHIP[[#This Row],[Team]]</f>
        <v>$150 Draft Champions Dec 08 1:00 pm Lg.3560DOUGHBOYS</v>
      </c>
    </row>
    <row r="244" spans="1:7" x14ac:dyDescent="0.25">
      <c r="A244">
        <v>187</v>
      </c>
      <c r="B244" t="s">
        <v>17</v>
      </c>
      <c r="C244" t="s">
        <v>724</v>
      </c>
      <c r="D244">
        <v>1.175</v>
      </c>
      <c r="E244">
        <v>2724</v>
      </c>
      <c r="F244">
        <f t="shared" si="3"/>
        <v>3</v>
      </c>
      <c r="G244" t="str">
        <f>STANDINGS_WHIP[[#This Row],[League]]&amp;STANDINGS_WHIP[[#This Row],[Team]]</f>
        <v>$150 Draft Champions Dec 08 1:00 pm Lg.3560Millertime</v>
      </c>
    </row>
    <row r="245" spans="1:7" x14ac:dyDescent="0.25">
      <c r="A245">
        <v>1005</v>
      </c>
      <c r="B245" t="s">
        <v>730</v>
      </c>
      <c r="C245" t="s">
        <v>724</v>
      </c>
      <c r="D245">
        <v>1.244</v>
      </c>
      <c r="E245">
        <v>1906</v>
      </c>
      <c r="F245">
        <f t="shared" si="3"/>
        <v>4</v>
      </c>
      <c r="G245" t="str">
        <f>STANDINGS_WHIP[[#This Row],[League]]&amp;STANDINGS_WHIP[[#This Row],[Team]]</f>
        <v>$150 Draft Champions Dec 08 1:00 pm Lg.3560Uski1</v>
      </c>
    </row>
    <row r="246" spans="1:7" x14ac:dyDescent="0.25">
      <c r="A246">
        <v>1037</v>
      </c>
      <c r="B246" t="s">
        <v>723</v>
      </c>
      <c r="C246" t="s">
        <v>724</v>
      </c>
      <c r="D246">
        <v>1.246</v>
      </c>
      <c r="E246">
        <v>1874</v>
      </c>
      <c r="F246">
        <f t="shared" si="3"/>
        <v>5</v>
      </c>
      <c r="G246" t="str">
        <f>STANDINGS_WHIP[[#This Row],[League]]&amp;STANDINGS_WHIP[[#This Row],[Team]]</f>
        <v>$150 Draft Champions Dec 08 1:00 pm Lg.3560Shaputzvah</v>
      </c>
    </row>
    <row r="247" spans="1:7" x14ac:dyDescent="0.25">
      <c r="A247">
        <v>1117</v>
      </c>
      <c r="B247" t="s">
        <v>733</v>
      </c>
      <c r="C247" t="s">
        <v>724</v>
      </c>
      <c r="D247">
        <v>1.25</v>
      </c>
      <c r="E247">
        <v>1794</v>
      </c>
      <c r="F247">
        <f t="shared" si="3"/>
        <v>6</v>
      </c>
      <c r="G247" t="str">
        <f>STANDINGS_WHIP[[#This Row],[League]]&amp;STANDINGS_WHIP[[#This Row],[Team]]</f>
        <v>$150 Draft Champions Dec 08 1:00 pm Lg.3560Iowa Bears</v>
      </c>
    </row>
    <row r="248" spans="1:7" x14ac:dyDescent="0.25">
      <c r="A248">
        <v>1220</v>
      </c>
      <c r="B248" t="s">
        <v>731</v>
      </c>
      <c r="C248" t="s">
        <v>724</v>
      </c>
      <c r="D248">
        <v>1.256</v>
      </c>
      <c r="E248">
        <v>1691</v>
      </c>
      <c r="F248">
        <f t="shared" si="3"/>
        <v>7</v>
      </c>
      <c r="G248" t="str">
        <f>STANDINGS_WHIP[[#This Row],[League]]&amp;STANDINGS_WHIP[[#This Row],[Team]]</f>
        <v>$150 Draft Champions Dec 08 1:00 pm Lg.3560Team Owens</v>
      </c>
    </row>
    <row r="249" spans="1:7" x14ac:dyDescent="0.25">
      <c r="A249">
        <v>1278</v>
      </c>
      <c r="B249" t="s">
        <v>728</v>
      </c>
      <c r="C249" t="s">
        <v>724</v>
      </c>
      <c r="D249">
        <v>1.2589999999999999</v>
      </c>
      <c r="E249">
        <v>1633</v>
      </c>
      <c r="F249">
        <f t="shared" si="3"/>
        <v>8</v>
      </c>
      <c r="G249" t="str">
        <f>STANDINGS_WHIP[[#This Row],[League]]&amp;STANDINGS_WHIP[[#This Row],[Team]]</f>
        <v>$150 Draft Champions Dec 08 1:00 pm Lg.3560Team Estes</v>
      </c>
    </row>
    <row r="250" spans="1:7" x14ac:dyDescent="0.25">
      <c r="A250">
        <v>1565</v>
      </c>
      <c r="B250" t="s">
        <v>727</v>
      </c>
      <c r="C250" t="s">
        <v>724</v>
      </c>
      <c r="D250">
        <v>1.274</v>
      </c>
      <c r="E250">
        <v>1346</v>
      </c>
      <c r="F250">
        <f t="shared" si="3"/>
        <v>9</v>
      </c>
      <c r="G250" t="str">
        <f>STANDINGS_WHIP[[#This Row],[League]]&amp;STANDINGS_WHIP[[#This Row],[Team]]</f>
        <v>$150 Draft Champions Dec 08 1:00 pm Lg.3560Surge</v>
      </c>
    </row>
    <row r="251" spans="1:7" x14ac:dyDescent="0.25">
      <c r="A251">
        <v>2109</v>
      </c>
      <c r="B251" t="s">
        <v>732</v>
      </c>
      <c r="C251" t="s">
        <v>724</v>
      </c>
      <c r="D251">
        <v>1.3049999999999999</v>
      </c>
      <c r="E251">
        <v>802</v>
      </c>
      <c r="F251">
        <f t="shared" si="3"/>
        <v>10</v>
      </c>
      <c r="G251" t="str">
        <f>STANDINGS_WHIP[[#This Row],[League]]&amp;STANDINGS_WHIP[[#This Row],[Team]]</f>
        <v>$150 Draft Champions Dec 08 1:00 pm Lg.3560Venom</v>
      </c>
    </row>
    <row r="252" spans="1:7" x14ac:dyDescent="0.25">
      <c r="A252">
        <v>2460</v>
      </c>
      <c r="B252" t="s">
        <v>207</v>
      </c>
      <c r="C252" t="s">
        <v>724</v>
      </c>
      <c r="D252">
        <v>1.33</v>
      </c>
      <c r="E252">
        <v>451</v>
      </c>
      <c r="F252">
        <f t="shared" si="3"/>
        <v>11</v>
      </c>
      <c r="G252" t="str">
        <f>STANDINGS_WHIP[[#This Row],[League]]&amp;STANDINGS_WHIP[[#This Row],[Team]]</f>
        <v>$150 Draft Champions Dec 08 1:00 pm Lg.3560Team Vogel</v>
      </c>
    </row>
    <row r="253" spans="1:7" x14ac:dyDescent="0.25">
      <c r="A253">
        <v>2461</v>
      </c>
      <c r="B253" t="s">
        <v>729</v>
      </c>
      <c r="C253" t="s">
        <v>724</v>
      </c>
      <c r="D253">
        <v>1.33</v>
      </c>
      <c r="E253">
        <v>450</v>
      </c>
      <c r="F253">
        <f t="shared" si="3"/>
        <v>12</v>
      </c>
      <c r="G253" t="str">
        <f>STANDINGS_WHIP[[#This Row],[League]]&amp;STANDINGS_WHIP[[#This Row],[Team]]</f>
        <v>$150 Draft Champions Dec 08 1:00 pm Lg.3560Team Castelli</v>
      </c>
    </row>
    <row r="254" spans="1:7" x14ac:dyDescent="0.25">
      <c r="A254">
        <v>2616</v>
      </c>
      <c r="B254" t="s">
        <v>725</v>
      </c>
      <c r="C254" t="s">
        <v>724</v>
      </c>
      <c r="D254">
        <v>1.3460000000000001</v>
      </c>
      <c r="E254">
        <v>295</v>
      </c>
      <c r="F254">
        <f t="shared" si="3"/>
        <v>13</v>
      </c>
      <c r="G254" t="str">
        <f>STANDINGS_WHIP[[#This Row],[League]]&amp;STANDINGS_WHIP[[#This Row],[Team]]</f>
        <v>$150 Draft Champions Dec 08 1:00 pm Lg.3560Lets Go Metz 2</v>
      </c>
    </row>
    <row r="255" spans="1:7" x14ac:dyDescent="0.25">
      <c r="A255">
        <v>2825</v>
      </c>
      <c r="B255" t="s">
        <v>726</v>
      </c>
      <c r="C255" t="s">
        <v>724</v>
      </c>
      <c r="D255">
        <v>1.3819999999999999</v>
      </c>
      <c r="E255">
        <v>86</v>
      </c>
      <c r="F255">
        <f t="shared" si="3"/>
        <v>14</v>
      </c>
      <c r="G255" t="str">
        <f>STANDINGS_WHIP[[#This Row],[League]]&amp;STANDINGS_WHIP[[#This Row],[Team]]</f>
        <v>$150 Draft Champions Dec 08 1:00 pm Lg.3560Team Warner</v>
      </c>
    </row>
    <row r="256" spans="1:7" x14ac:dyDescent="0.25">
      <c r="A256">
        <v>2870</v>
      </c>
      <c r="B256" t="s">
        <v>237</v>
      </c>
      <c r="C256" t="s">
        <v>724</v>
      </c>
      <c r="D256">
        <v>1.4</v>
      </c>
      <c r="E256">
        <v>41</v>
      </c>
      <c r="F256">
        <f t="shared" si="3"/>
        <v>15</v>
      </c>
      <c r="G256" t="str">
        <f>STANDINGS_WHIP[[#This Row],[League]]&amp;STANDINGS_WHIP[[#This Row],[Team]]</f>
        <v>$150 Draft Champions Dec 08 1:00 pm Lg.3560High Voltage</v>
      </c>
    </row>
    <row r="257" spans="1:7" x14ac:dyDescent="0.25">
      <c r="A257">
        <v>43</v>
      </c>
      <c r="B257" t="s">
        <v>743</v>
      </c>
      <c r="C257" t="s">
        <v>735</v>
      </c>
      <c r="D257">
        <v>1.137</v>
      </c>
      <c r="E257">
        <v>2868</v>
      </c>
      <c r="F257">
        <f t="shared" si="3"/>
        <v>1</v>
      </c>
      <c r="G257" t="str">
        <f>STANDINGS_WHIP[[#This Row],[League]]&amp;STANDINGS_WHIP[[#This Row],[Team]]</f>
        <v>$150 Draft Champions Dec 09 1:00 pm Lg.3561Pounders 150 V2</v>
      </c>
    </row>
    <row r="258" spans="1:7" x14ac:dyDescent="0.25">
      <c r="A258">
        <v>379</v>
      </c>
      <c r="B258" t="s">
        <v>738</v>
      </c>
      <c r="C258" t="s">
        <v>735</v>
      </c>
      <c r="D258">
        <v>1.1990000000000001</v>
      </c>
      <c r="E258">
        <v>2532</v>
      </c>
      <c r="F258">
        <f t="shared" si="3"/>
        <v>2</v>
      </c>
      <c r="G258" t="str">
        <f>STANDINGS_WHIP[[#This Row],[League]]&amp;STANDINGS_WHIP[[#This Row],[Team]]</f>
        <v>$150 Draft Champions Dec 09 1:00 pm Lg.3561SEMPER FI 5</v>
      </c>
    </row>
    <row r="259" spans="1:7" x14ac:dyDescent="0.25">
      <c r="A259">
        <v>673</v>
      </c>
      <c r="B259" t="s">
        <v>304</v>
      </c>
      <c r="C259" t="s">
        <v>735</v>
      </c>
      <c r="D259">
        <v>1.224</v>
      </c>
      <c r="E259">
        <v>2238</v>
      </c>
      <c r="F259">
        <f t="shared" ref="F259:F322" si="4">IF(C259=C258,F258+1,1)</f>
        <v>3</v>
      </c>
      <c r="G259" t="str">
        <f>STANDINGS_WHIP[[#This Row],[League]]&amp;STANDINGS_WHIP[[#This Row],[Team]]</f>
        <v>$150 Draft Champions Dec 09 1:00 pm Lg.3561Surrender Dorothy! (3)</v>
      </c>
    </row>
    <row r="260" spans="1:7" x14ac:dyDescent="0.25">
      <c r="A260">
        <v>939</v>
      </c>
      <c r="B260" t="s">
        <v>742</v>
      </c>
      <c r="C260" t="s">
        <v>735</v>
      </c>
      <c r="D260">
        <v>1.2410000000000001</v>
      </c>
      <c r="E260">
        <v>1972</v>
      </c>
      <c r="F260">
        <f t="shared" si="4"/>
        <v>4</v>
      </c>
      <c r="G260" t="str">
        <f>STANDINGS_WHIP[[#This Row],[League]]&amp;STANDINGS_WHIP[[#This Row],[Team]]</f>
        <v>$150 Draft Champions Dec 09 1:00 pm Lg.3561KJ || DC1</v>
      </c>
    </row>
    <row r="261" spans="1:7" x14ac:dyDescent="0.25">
      <c r="A261">
        <v>1010</v>
      </c>
      <c r="B261" t="s">
        <v>470</v>
      </c>
      <c r="C261" t="s">
        <v>735</v>
      </c>
      <c r="D261">
        <v>1.2450000000000001</v>
      </c>
      <c r="E261">
        <v>1901</v>
      </c>
      <c r="F261">
        <f t="shared" si="4"/>
        <v>5</v>
      </c>
      <c r="G261" t="str">
        <f>STANDINGS_WHIP[[#This Row],[League]]&amp;STANDINGS_WHIP[[#This Row],[Team]]</f>
        <v>$150 Draft Champions Dec 09 1:00 pm Lg.3561Brickdust</v>
      </c>
    </row>
    <row r="262" spans="1:7" x14ac:dyDescent="0.25">
      <c r="A262">
        <v>1164</v>
      </c>
      <c r="B262" t="s">
        <v>739</v>
      </c>
      <c r="C262" t="s">
        <v>735</v>
      </c>
      <c r="D262">
        <v>1.2529999999999999</v>
      </c>
      <c r="E262">
        <v>1747</v>
      </c>
      <c r="F262">
        <f t="shared" si="4"/>
        <v>6</v>
      </c>
      <c r="G262" t="str">
        <f>STANDINGS_WHIP[[#This Row],[League]]&amp;STANDINGS_WHIP[[#This Row],[Team]]</f>
        <v>$150 Draft Champions Dec 09 1:00 pm Lg.3561Papa's Brand New Bag</v>
      </c>
    </row>
    <row r="263" spans="1:7" x14ac:dyDescent="0.25">
      <c r="A263">
        <v>1176</v>
      </c>
      <c r="B263" t="s">
        <v>741</v>
      </c>
      <c r="C263" t="s">
        <v>735</v>
      </c>
      <c r="D263">
        <v>1.254</v>
      </c>
      <c r="E263">
        <v>1735</v>
      </c>
      <c r="F263">
        <f t="shared" si="4"/>
        <v>7</v>
      </c>
      <c r="G263" t="str">
        <f>STANDINGS_WHIP[[#This Row],[League]]&amp;STANDINGS_WHIP[[#This Row],[Team]]</f>
        <v>$150 Draft Champions Dec 09 1:00 pm Lg.3561Moz Boyz 9</v>
      </c>
    </row>
    <row r="264" spans="1:7" x14ac:dyDescent="0.25">
      <c r="A264">
        <v>1242</v>
      </c>
      <c r="B264" t="s">
        <v>18</v>
      </c>
      <c r="C264" t="s">
        <v>735</v>
      </c>
      <c r="D264">
        <v>1.2569999999999999</v>
      </c>
      <c r="E264">
        <v>1669</v>
      </c>
      <c r="F264">
        <f t="shared" si="4"/>
        <v>8</v>
      </c>
      <c r="G264" t="str">
        <f>STANDINGS_WHIP[[#This Row],[League]]&amp;STANDINGS_WHIP[[#This Row],[Team]]</f>
        <v>$150 Draft Champions Dec 09 1:00 pm Lg.3561Home Run Derbies</v>
      </c>
    </row>
    <row r="265" spans="1:7" x14ac:dyDescent="0.25">
      <c r="A265">
        <v>1364</v>
      </c>
      <c r="B265" t="s">
        <v>737</v>
      </c>
      <c r="C265" t="s">
        <v>735</v>
      </c>
      <c r="D265">
        <v>1.264</v>
      </c>
      <c r="E265">
        <v>1547</v>
      </c>
      <c r="F265">
        <f t="shared" si="4"/>
        <v>9</v>
      </c>
      <c r="G265" t="str">
        <f>STANDINGS_WHIP[[#This Row],[League]]&amp;STANDINGS_WHIP[[#This Row],[Team]]</f>
        <v>$150 Draft Champions Dec 09 1:00 pm Lg.3561Team Brown</v>
      </c>
    </row>
    <row r="266" spans="1:7" x14ac:dyDescent="0.25">
      <c r="A266">
        <v>1409</v>
      </c>
      <c r="B266" t="s">
        <v>740</v>
      </c>
      <c r="C266" t="s">
        <v>735</v>
      </c>
      <c r="D266">
        <v>1.266</v>
      </c>
      <c r="E266">
        <v>1502</v>
      </c>
      <c r="F266">
        <f t="shared" si="4"/>
        <v>10</v>
      </c>
      <c r="G266" t="str">
        <f>STANDINGS_WHIP[[#This Row],[League]]&amp;STANDINGS_WHIP[[#This Row],[Team]]</f>
        <v>$150 Draft Champions Dec 09 1:00 pm Lg.3561Send in the Car</v>
      </c>
    </row>
    <row r="267" spans="1:7" x14ac:dyDescent="0.25">
      <c r="A267">
        <v>2447</v>
      </c>
      <c r="B267" t="s">
        <v>17</v>
      </c>
      <c r="C267" t="s">
        <v>735</v>
      </c>
      <c r="D267">
        <v>1.329</v>
      </c>
      <c r="E267">
        <v>464</v>
      </c>
      <c r="F267">
        <f t="shared" si="4"/>
        <v>11</v>
      </c>
      <c r="G267" t="str">
        <f>STANDINGS_WHIP[[#This Row],[League]]&amp;STANDINGS_WHIP[[#This Row],[Team]]</f>
        <v>$150 Draft Champions Dec 09 1:00 pm Lg.3561Millertime</v>
      </c>
    </row>
    <row r="268" spans="1:7" x14ac:dyDescent="0.25">
      <c r="A268">
        <v>2674</v>
      </c>
      <c r="B268" t="s">
        <v>734</v>
      </c>
      <c r="C268" t="s">
        <v>735</v>
      </c>
      <c r="D268">
        <v>1.3520000000000001</v>
      </c>
      <c r="E268">
        <v>237</v>
      </c>
      <c r="F268">
        <f t="shared" si="4"/>
        <v>12</v>
      </c>
      <c r="G268" t="str">
        <f>STANDINGS_WHIP[[#This Row],[League]]&amp;STANDINGS_WHIP[[#This Row],[Team]]</f>
        <v>$150 Draft Champions Dec 09 1:00 pm Lg.3561Head 2 Head</v>
      </c>
    </row>
    <row r="269" spans="1:7" x14ac:dyDescent="0.25">
      <c r="A269">
        <v>2690</v>
      </c>
      <c r="B269" t="s">
        <v>736</v>
      </c>
      <c r="C269" t="s">
        <v>735</v>
      </c>
      <c r="D269">
        <v>1.3540000000000001</v>
      </c>
      <c r="E269">
        <v>221</v>
      </c>
      <c r="F269">
        <f t="shared" si="4"/>
        <v>13</v>
      </c>
      <c r="G269" t="str">
        <f>STANDINGS_WHIP[[#This Row],[League]]&amp;STANDINGS_WHIP[[#This Row],[Team]]</f>
        <v>$150 Draft Champions Dec 09 1:00 pm Lg.3561Team LeValley 1</v>
      </c>
    </row>
    <row r="270" spans="1:7" x14ac:dyDescent="0.25">
      <c r="A270">
        <v>2799</v>
      </c>
      <c r="B270" t="s">
        <v>459</v>
      </c>
      <c r="C270" t="s">
        <v>735</v>
      </c>
      <c r="D270">
        <v>1.3740000000000001</v>
      </c>
      <c r="E270">
        <v>112</v>
      </c>
      <c r="F270">
        <f t="shared" si="4"/>
        <v>14</v>
      </c>
      <c r="G270" t="str">
        <f>STANDINGS_WHIP[[#This Row],[League]]&amp;STANDINGS_WHIP[[#This Row],[Team]]</f>
        <v>$150 Draft Champions Dec 09 1:00 pm Lg.3561Schoop Dogg</v>
      </c>
    </row>
    <row r="271" spans="1:7" x14ac:dyDescent="0.25">
      <c r="A271">
        <v>2884</v>
      </c>
      <c r="B271" t="s">
        <v>173</v>
      </c>
      <c r="C271" t="s">
        <v>735</v>
      </c>
      <c r="D271">
        <v>1.413</v>
      </c>
      <c r="E271">
        <v>27</v>
      </c>
      <c r="F271">
        <f t="shared" si="4"/>
        <v>15</v>
      </c>
      <c r="G271" t="str">
        <f>STANDINGS_WHIP[[#This Row],[League]]&amp;STANDINGS_WHIP[[#This Row],[Team]]</f>
        <v>$150 Draft Champions Dec 09 1:00 pm Lg.3561Spirit of St. Louis</v>
      </c>
    </row>
    <row r="272" spans="1:7" x14ac:dyDescent="0.25">
      <c r="A272">
        <v>199</v>
      </c>
      <c r="B272" t="s">
        <v>92</v>
      </c>
      <c r="C272" t="s">
        <v>745</v>
      </c>
      <c r="D272">
        <v>1.1759999999999999</v>
      </c>
      <c r="E272">
        <v>2712</v>
      </c>
      <c r="F272">
        <f t="shared" si="4"/>
        <v>1</v>
      </c>
      <c r="G272" t="str">
        <f>STANDINGS_WHIP[[#This Row],[League]]&amp;STANDINGS_WHIP[[#This Row],[Team]]</f>
        <v>$150 Draft Champions Dec 13 1:00 pm Lg.3562Black Sox</v>
      </c>
    </row>
    <row r="273" spans="1:7" x14ac:dyDescent="0.25">
      <c r="A273">
        <v>282</v>
      </c>
      <c r="B273" t="s">
        <v>747</v>
      </c>
      <c r="C273" t="s">
        <v>745</v>
      </c>
      <c r="D273">
        <v>1.1870000000000001</v>
      </c>
      <c r="E273">
        <v>2629</v>
      </c>
      <c r="F273">
        <f t="shared" si="4"/>
        <v>2</v>
      </c>
      <c r="G273" t="str">
        <f>STANDINGS_WHIP[[#This Row],[League]]&amp;STANDINGS_WHIP[[#This Row],[Team]]</f>
        <v>$150 Draft Champions Dec 13 1:00 pm Lg.3562EMERSON 2</v>
      </c>
    </row>
    <row r="274" spans="1:7" x14ac:dyDescent="0.25">
      <c r="A274">
        <v>421</v>
      </c>
      <c r="B274" t="s">
        <v>393</v>
      </c>
      <c r="C274" t="s">
        <v>745</v>
      </c>
      <c r="D274">
        <v>1.2030000000000001</v>
      </c>
      <c r="E274">
        <v>2490</v>
      </c>
      <c r="F274">
        <f t="shared" si="4"/>
        <v>3</v>
      </c>
      <c r="G274" t="str">
        <f>STANDINGS_WHIP[[#This Row],[League]]&amp;STANDINGS_WHIP[[#This Row],[Team]]</f>
        <v>$150 Draft Champions Dec 13 1:00 pm Lg.3562Team Donnelly</v>
      </c>
    </row>
    <row r="275" spans="1:7" x14ac:dyDescent="0.25">
      <c r="A275">
        <v>663</v>
      </c>
      <c r="B275" t="s">
        <v>343</v>
      </c>
      <c r="C275" t="s">
        <v>745</v>
      </c>
      <c r="D275">
        <v>1.2230000000000001</v>
      </c>
      <c r="E275">
        <v>2248</v>
      </c>
      <c r="F275">
        <f t="shared" si="4"/>
        <v>4</v>
      </c>
      <c r="G275" t="str">
        <f>STANDINGS_WHIP[[#This Row],[League]]&amp;STANDINGS_WHIP[[#This Row],[Team]]</f>
        <v>$150 Draft Champions Dec 13 1:00 pm Lg.3562Poopy Tooth 3</v>
      </c>
    </row>
    <row r="276" spans="1:7" x14ac:dyDescent="0.25">
      <c r="A276">
        <v>685</v>
      </c>
      <c r="B276" t="s">
        <v>180</v>
      </c>
      <c r="C276" t="s">
        <v>745</v>
      </c>
      <c r="D276">
        <v>1.224</v>
      </c>
      <c r="E276">
        <v>2226</v>
      </c>
      <c r="F276">
        <f t="shared" si="4"/>
        <v>5</v>
      </c>
      <c r="G276" t="str">
        <f>STANDINGS_WHIP[[#This Row],[League]]&amp;STANDINGS_WHIP[[#This Row],[Team]]</f>
        <v>$150 Draft Champions Dec 13 1:00 pm Lg.3562Midnight Express</v>
      </c>
    </row>
    <row r="277" spans="1:7" x14ac:dyDescent="0.25">
      <c r="A277">
        <v>714</v>
      </c>
      <c r="B277" t="s">
        <v>744</v>
      </c>
      <c r="C277" t="s">
        <v>745</v>
      </c>
      <c r="D277">
        <v>1.2270000000000001</v>
      </c>
      <c r="E277">
        <v>2197</v>
      </c>
      <c r="F277">
        <f t="shared" si="4"/>
        <v>6</v>
      </c>
      <c r="G277" t="str">
        <f>STANDINGS_WHIP[[#This Row],[League]]&amp;STANDINGS_WHIP[[#This Row],[Team]]</f>
        <v>$150 Draft Champions Dec 13 1:00 pm Lg.3562SEMPER FI 6</v>
      </c>
    </row>
    <row r="278" spans="1:7" x14ac:dyDescent="0.25">
      <c r="A278">
        <v>875</v>
      </c>
      <c r="B278" t="s">
        <v>748</v>
      </c>
      <c r="C278" t="s">
        <v>745</v>
      </c>
      <c r="D278">
        <v>1.238</v>
      </c>
      <c r="E278">
        <v>2036</v>
      </c>
      <c r="F278">
        <f t="shared" si="4"/>
        <v>7</v>
      </c>
      <c r="G278" t="str">
        <f>STANDINGS_WHIP[[#This Row],[League]]&amp;STANDINGS_WHIP[[#This Row],[Team]]</f>
        <v>$150 Draft Champions Dec 13 1:00 pm Lg.3562La Cheeserie</v>
      </c>
    </row>
    <row r="279" spans="1:7" x14ac:dyDescent="0.25">
      <c r="A279">
        <v>944</v>
      </c>
      <c r="B279" t="s">
        <v>746</v>
      </c>
      <c r="C279" t="s">
        <v>745</v>
      </c>
      <c r="D279">
        <v>1.2410000000000001</v>
      </c>
      <c r="E279">
        <v>1967</v>
      </c>
      <c r="F279">
        <f t="shared" si="4"/>
        <v>8</v>
      </c>
      <c r="G279" t="str">
        <f>STANDINGS_WHIP[[#This Row],[League]]&amp;STANDINGS_WHIP[[#This Row],[Team]]</f>
        <v>$150 Draft Champions Dec 13 1:00 pm Lg.3562Midnight Club</v>
      </c>
    </row>
    <row r="280" spans="1:7" x14ac:dyDescent="0.25">
      <c r="A280">
        <v>1703</v>
      </c>
      <c r="B280" t="s">
        <v>442</v>
      </c>
      <c r="C280" t="s">
        <v>745</v>
      </c>
      <c r="D280">
        <v>1.282</v>
      </c>
      <c r="E280">
        <v>1208</v>
      </c>
      <c r="F280">
        <f t="shared" si="4"/>
        <v>9</v>
      </c>
      <c r="G280" t="str">
        <f>STANDINGS_WHIP[[#This Row],[League]]&amp;STANDINGS_WHIP[[#This Row],[Team]]</f>
        <v>$150 Draft Champions Dec 13 1:00 pm Lg.3562It's Happening</v>
      </c>
    </row>
    <row r="281" spans="1:7" x14ac:dyDescent="0.25">
      <c r="A281">
        <v>1880</v>
      </c>
      <c r="B281" t="s">
        <v>752</v>
      </c>
      <c r="C281" t="s">
        <v>745</v>
      </c>
      <c r="D281">
        <v>1.2909999999999999</v>
      </c>
      <c r="E281">
        <v>1031</v>
      </c>
      <c r="F281">
        <f t="shared" si="4"/>
        <v>10</v>
      </c>
      <c r="G281" t="str">
        <f>STANDINGS_WHIP[[#This Row],[League]]&amp;STANDINGS_WHIP[[#This Row],[Team]]</f>
        <v>$150 Draft Champions Dec 13 1:00 pm Lg.3562Wriggle Field</v>
      </c>
    </row>
    <row r="282" spans="1:7" x14ac:dyDescent="0.25">
      <c r="A282">
        <v>2002</v>
      </c>
      <c r="B282" t="s">
        <v>749</v>
      </c>
      <c r="C282" t="s">
        <v>745</v>
      </c>
      <c r="D282">
        <v>1.2989999999999999</v>
      </c>
      <c r="E282">
        <v>909</v>
      </c>
      <c r="F282">
        <f t="shared" si="4"/>
        <v>11</v>
      </c>
      <c r="G282" t="str">
        <f>STANDINGS_WHIP[[#This Row],[League]]&amp;STANDINGS_WHIP[[#This Row],[Team]]</f>
        <v>$150 Draft Champions Dec 13 1:00 pm Lg.3562Lets Go Metz 3</v>
      </c>
    </row>
    <row r="283" spans="1:7" x14ac:dyDescent="0.25">
      <c r="A283">
        <v>2534</v>
      </c>
      <c r="B283" t="s">
        <v>753</v>
      </c>
      <c r="C283" t="s">
        <v>745</v>
      </c>
      <c r="D283">
        <v>1.337</v>
      </c>
      <c r="E283">
        <v>377</v>
      </c>
      <c r="F283">
        <f t="shared" si="4"/>
        <v>12</v>
      </c>
      <c r="G283" t="str">
        <f>STANDINGS_WHIP[[#This Row],[League]]&amp;STANDINGS_WHIP[[#This Row],[Team]]</f>
        <v>$150 Draft Champions Dec 13 1:00 pm Lg.3562Tooth and Nail</v>
      </c>
    </row>
    <row r="284" spans="1:7" x14ac:dyDescent="0.25">
      <c r="A284">
        <v>2606</v>
      </c>
      <c r="B284" t="s">
        <v>320</v>
      </c>
      <c r="C284" t="s">
        <v>745</v>
      </c>
      <c r="D284">
        <v>1.3440000000000001</v>
      </c>
      <c r="E284">
        <v>305</v>
      </c>
      <c r="F284">
        <f t="shared" si="4"/>
        <v>13</v>
      </c>
      <c r="G284" t="str">
        <f>STANDINGS_WHIP[[#This Row],[League]]&amp;STANDINGS_WHIP[[#This Row],[Team]]</f>
        <v>$150 Draft Champions Dec 13 1:00 pm Lg.3562Funnies1</v>
      </c>
    </row>
    <row r="285" spans="1:7" x14ac:dyDescent="0.25">
      <c r="A285">
        <v>2692</v>
      </c>
      <c r="B285" t="s">
        <v>750</v>
      </c>
      <c r="C285" t="s">
        <v>745</v>
      </c>
      <c r="D285">
        <v>1.3540000000000001</v>
      </c>
      <c r="E285">
        <v>219</v>
      </c>
      <c r="F285">
        <f t="shared" si="4"/>
        <v>14</v>
      </c>
      <c r="G285" t="str">
        <f>STANDINGS_WHIP[[#This Row],[League]]&amp;STANDINGS_WHIP[[#This Row],[Team]]</f>
        <v>$150 Draft Champions Dec 13 1:00 pm Lg.3562zima..</v>
      </c>
    </row>
    <row r="286" spans="1:7" x14ac:dyDescent="0.25">
      <c r="A286">
        <v>2770</v>
      </c>
      <c r="B286" t="s">
        <v>751</v>
      </c>
      <c r="C286" t="s">
        <v>745</v>
      </c>
      <c r="D286">
        <v>1.367</v>
      </c>
      <c r="E286">
        <v>141</v>
      </c>
      <c r="F286">
        <f t="shared" si="4"/>
        <v>15</v>
      </c>
      <c r="G286" t="str">
        <f>STANDINGS_WHIP[[#This Row],[League]]&amp;STANDINGS_WHIP[[#This Row],[Team]]</f>
        <v>$150 Draft Champions Dec 13 1:00 pm Lg.3562SpinningSeams1</v>
      </c>
    </row>
    <row r="287" spans="1:7" x14ac:dyDescent="0.25">
      <c r="A287">
        <v>12</v>
      </c>
      <c r="B287" t="s">
        <v>764</v>
      </c>
      <c r="C287" t="s">
        <v>755</v>
      </c>
      <c r="D287">
        <v>1.109</v>
      </c>
      <c r="E287">
        <v>2899</v>
      </c>
      <c r="F287">
        <f t="shared" si="4"/>
        <v>1</v>
      </c>
      <c r="G287" t="str">
        <f>STANDINGS_WHIP[[#This Row],[League]]&amp;STANDINGS_WHIP[[#This Row],[Team]]</f>
        <v>$150 Draft Champions Dec 14 1:00 pm Lg.3563SEMPER FI 7</v>
      </c>
    </row>
    <row r="288" spans="1:7" x14ac:dyDescent="0.25">
      <c r="A288">
        <v>145</v>
      </c>
      <c r="B288" t="s">
        <v>188</v>
      </c>
      <c r="C288" t="s">
        <v>755</v>
      </c>
      <c r="D288">
        <v>1.1679999999999999</v>
      </c>
      <c r="E288">
        <v>2766</v>
      </c>
      <c r="F288">
        <f t="shared" si="4"/>
        <v>2</v>
      </c>
      <c r="G288" t="str">
        <f>STANDINGS_WHIP[[#This Row],[League]]&amp;STANDINGS_WHIP[[#This Row],[Team]]</f>
        <v>$150 Draft Champions Dec 14 1:00 pm Lg.3563the GOAT</v>
      </c>
    </row>
    <row r="289" spans="1:7" x14ac:dyDescent="0.25">
      <c r="A289">
        <v>457</v>
      </c>
      <c r="B289" t="s">
        <v>762</v>
      </c>
      <c r="C289" t="s">
        <v>755</v>
      </c>
      <c r="D289">
        <v>1.206</v>
      </c>
      <c r="E289">
        <v>2454</v>
      </c>
      <c r="F289">
        <f t="shared" si="4"/>
        <v>3</v>
      </c>
      <c r="G289" t="str">
        <f>STANDINGS_WHIP[[#This Row],[League]]&amp;STANDINGS_WHIP[[#This Row],[Team]]</f>
        <v>$150 Draft Champions Dec 14 1:00 pm Lg.3563ChipChopChip2</v>
      </c>
    </row>
    <row r="290" spans="1:7" x14ac:dyDescent="0.25">
      <c r="A290">
        <v>476</v>
      </c>
      <c r="B290" t="s">
        <v>56</v>
      </c>
      <c r="C290" t="s">
        <v>755</v>
      </c>
      <c r="D290">
        <v>1.2090000000000001</v>
      </c>
      <c r="E290">
        <v>2435</v>
      </c>
      <c r="F290">
        <f t="shared" si="4"/>
        <v>4</v>
      </c>
      <c r="G290" t="str">
        <f>STANDINGS_WHIP[[#This Row],[League]]&amp;STANDINGS_WHIP[[#This Row],[Team]]</f>
        <v>$150 Draft Champions Dec 14 1:00 pm Lg.3563DOUGHBOYS</v>
      </c>
    </row>
    <row r="291" spans="1:7" x14ac:dyDescent="0.25">
      <c r="A291">
        <v>536</v>
      </c>
      <c r="B291" t="s">
        <v>765</v>
      </c>
      <c r="C291" t="s">
        <v>755</v>
      </c>
      <c r="D291">
        <v>1.214</v>
      </c>
      <c r="E291">
        <v>2375</v>
      </c>
      <c r="F291">
        <f t="shared" si="4"/>
        <v>5</v>
      </c>
      <c r="G291" t="str">
        <f>STANDINGS_WHIP[[#This Row],[League]]&amp;STANDINGS_WHIP[[#This Row],[Team]]</f>
        <v>$150 Draft Champions Dec 14 1:00 pm Lg.3563HaveAGreatDay</v>
      </c>
    </row>
    <row r="292" spans="1:7" x14ac:dyDescent="0.25">
      <c r="A292">
        <v>977</v>
      </c>
      <c r="B292" t="s">
        <v>761</v>
      </c>
      <c r="C292" t="s">
        <v>755</v>
      </c>
      <c r="D292">
        <v>1.2430000000000001</v>
      </c>
      <c r="E292">
        <v>1934</v>
      </c>
      <c r="F292">
        <f t="shared" si="4"/>
        <v>6</v>
      </c>
      <c r="G292" t="str">
        <f>STANDINGS_WHIP[[#This Row],[League]]&amp;STANDINGS_WHIP[[#This Row],[Team]]</f>
        <v>$150 Draft Champions Dec 14 1:00 pm Lg.3563Slip Stitches</v>
      </c>
    </row>
    <row r="293" spans="1:7" x14ac:dyDescent="0.25">
      <c r="A293">
        <v>1209</v>
      </c>
      <c r="B293" t="s">
        <v>758</v>
      </c>
      <c r="C293" t="s">
        <v>755</v>
      </c>
      <c r="D293">
        <v>1.256</v>
      </c>
      <c r="E293">
        <v>1702</v>
      </c>
      <c r="F293">
        <f t="shared" si="4"/>
        <v>7</v>
      </c>
      <c r="G293" t="str">
        <f>STANDINGS_WHIP[[#This Row],[League]]&amp;STANDINGS_WHIP[[#This Row],[Team]]</f>
        <v>$150 Draft Champions Dec 14 1:00 pm Lg.3563Gunilla Knutsson</v>
      </c>
    </row>
    <row r="294" spans="1:7" x14ac:dyDescent="0.25">
      <c r="A294">
        <v>1867</v>
      </c>
      <c r="B294" t="s">
        <v>763</v>
      </c>
      <c r="C294" t="s">
        <v>755</v>
      </c>
      <c r="D294">
        <v>1.2909999999999999</v>
      </c>
      <c r="E294">
        <v>1044</v>
      </c>
      <c r="F294">
        <f t="shared" si="4"/>
        <v>8</v>
      </c>
      <c r="G294" t="str">
        <f>STANDINGS_WHIP[[#This Row],[League]]&amp;STANDINGS_WHIP[[#This Row],[Team]]</f>
        <v>$150 Draft Champions Dec 14 1:00 pm Lg.3563ctmbb II</v>
      </c>
    </row>
    <row r="295" spans="1:7" x14ac:dyDescent="0.25">
      <c r="A295">
        <v>2068</v>
      </c>
      <c r="B295" t="s">
        <v>759</v>
      </c>
      <c r="C295" t="s">
        <v>755</v>
      </c>
      <c r="D295">
        <v>1.302</v>
      </c>
      <c r="E295">
        <v>843</v>
      </c>
      <c r="F295">
        <f t="shared" si="4"/>
        <v>9</v>
      </c>
      <c r="G295" t="str">
        <f>STANDINGS_WHIP[[#This Row],[League]]&amp;STANDINGS_WHIP[[#This Row],[Team]]</f>
        <v>$150 Draft Champions Dec 14 1:00 pm Lg.3563Team Saunders</v>
      </c>
    </row>
    <row r="296" spans="1:7" x14ac:dyDescent="0.25">
      <c r="A296">
        <v>2172</v>
      </c>
      <c r="B296" t="s">
        <v>756</v>
      </c>
      <c r="C296" t="s">
        <v>755</v>
      </c>
      <c r="D296">
        <v>1.3089999999999999</v>
      </c>
      <c r="E296">
        <v>739</v>
      </c>
      <c r="F296">
        <f t="shared" si="4"/>
        <v>10</v>
      </c>
      <c r="G296" t="str">
        <f>STANDINGS_WHIP[[#This Row],[League]]&amp;STANDINGS_WHIP[[#This Row],[Team]]</f>
        <v>$150 Draft Champions Dec 14 1:00 pm Lg.3563Madcow - DC3</v>
      </c>
    </row>
    <row r="297" spans="1:7" x14ac:dyDescent="0.25">
      <c r="A297">
        <v>2223</v>
      </c>
      <c r="B297" t="s">
        <v>53</v>
      </c>
      <c r="C297" t="s">
        <v>755</v>
      </c>
      <c r="D297">
        <v>1.3129999999999999</v>
      </c>
      <c r="E297">
        <v>688</v>
      </c>
      <c r="F297">
        <f t="shared" si="4"/>
        <v>11</v>
      </c>
      <c r="G297" t="str">
        <f>STANDINGS_WHIP[[#This Row],[League]]&amp;STANDINGS_WHIP[[#This Row],[Team]]</f>
        <v>$150 Draft Champions Dec 14 1:00 pm Lg.3563Baseball Furies</v>
      </c>
    </row>
    <row r="298" spans="1:7" x14ac:dyDescent="0.25">
      <c r="A298">
        <v>2322</v>
      </c>
      <c r="B298" t="s">
        <v>760</v>
      </c>
      <c r="C298" t="s">
        <v>755</v>
      </c>
      <c r="D298">
        <v>1.319</v>
      </c>
      <c r="E298">
        <v>589</v>
      </c>
      <c r="F298">
        <f t="shared" si="4"/>
        <v>12</v>
      </c>
      <c r="G298" t="str">
        <f>STANDINGS_WHIP[[#This Row],[League]]&amp;STANDINGS_WHIP[[#This Row],[Team]]</f>
        <v>$150 Draft Champions Dec 14 1:00 pm Lg.3563Squirrels</v>
      </c>
    </row>
    <row r="299" spans="1:7" x14ac:dyDescent="0.25">
      <c r="A299">
        <v>2796</v>
      </c>
      <c r="B299" t="s">
        <v>305</v>
      </c>
      <c r="C299" t="s">
        <v>755</v>
      </c>
      <c r="D299">
        <v>1.373</v>
      </c>
      <c r="E299">
        <v>115</v>
      </c>
      <c r="F299">
        <f t="shared" si="4"/>
        <v>13</v>
      </c>
      <c r="G299" t="str">
        <f>STANDINGS_WHIP[[#This Row],[League]]&amp;STANDINGS_WHIP[[#This Row],[Team]]</f>
        <v>$150 Draft Champions Dec 14 1:00 pm Lg.3563Bronx Yankees (DC3)</v>
      </c>
    </row>
    <row r="300" spans="1:7" x14ac:dyDescent="0.25">
      <c r="A300">
        <v>2797</v>
      </c>
      <c r="B300" t="s">
        <v>757</v>
      </c>
      <c r="C300" t="s">
        <v>755</v>
      </c>
      <c r="D300">
        <v>1.373</v>
      </c>
      <c r="E300">
        <v>114</v>
      </c>
      <c r="F300">
        <f t="shared" si="4"/>
        <v>14</v>
      </c>
      <c r="G300" t="str">
        <f>STANDINGS_WHIP[[#This Row],[League]]&amp;STANDINGS_WHIP[[#This Row],[Team]]</f>
        <v>$150 Draft Champions Dec 14 1:00 pm Lg.3563Batass Boys</v>
      </c>
    </row>
    <row r="301" spans="1:7" x14ac:dyDescent="0.25">
      <c r="A301">
        <v>2896</v>
      </c>
      <c r="B301" t="s">
        <v>754</v>
      </c>
      <c r="C301" t="s">
        <v>755</v>
      </c>
      <c r="D301">
        <v>1.423</v>
      </c>
      <c r="E301">
        <v>15</v>
      </c>
      <c r="F301">
        <f t="shared" si="4"/>
        <v>15</v>
      </c>
      <c r="G301" t="str">
        <f>STANDINGS_WHIP[[#This Row],[League]]&amp;STANDINGS_WHIP[[#This Row],[Team]]</f>
        <v>$150 Draft Champions Dec 14 1:00 pm Lg.3563Cryan-1</v>
      </c>
    </row>
    <row r="302" spans="1:7" x14ac:dyDescent="0.25">
      <c r="A302">
        <v>151</v>
      </c>
      <c r="B302" t="s">
        <v>227</v>
      </c>
      <c r="C302" t="s">
        <v>767</v>
      </c>
      <c r="D302">
        <v>1.169</v>
      </c>
      <c r="E302">
        <v>2760</v>
      </c>
      <c r="F302">
        <f t="shared" si="4"/>
        <v>1</v>
      </c>
      <c r="G302" t="str">
        <f>STANDINGS_WHIP[[#This Row],[League]]&amp;STANDINGS_WHIP[[#This Row],[Team]]</f>
        <v>$150 Draft Champions Dec 16 1:00 pm Lg.3564smackers</v>
      </c>
    </row>
    <row r="303" spans="1:7" x14ac:dyDescent="0.25">
      <c r="A303">
        <v>265</v>
      </c>
      <c r="B303" t="s">
        <v>772</v>
      </c>
      <c r="C303" t="s">
        <v>767</v>
      </c>
      <c r="D303">
        <v>1.1850000000000001</v>
      </c>
      <c r="E303">
        <v>2646</v>
      </c>
      <c r="F303">
        <f t="shared" si="4"/>
        <v>2</v>
      </c>
      <c r="G303" t="str">
        <f>STANDINGS_WHIP[[#This Row],[League]]&amp;STANDINGS_WHIP[[#This Row],[Team]]</f>
        <v>$150 Draft Champions Dec 16 1:00 pm Lg.3564Ask Gretchen Wu</v>
      </c>
    </row>
    <row r="304" spans="1:7" x14ac:dyDescent="0.25">
      <c r="A304">
        <v>455</v>
      </c>
      <c r="B304" t="s">
        <v>771</v>
      </c>
      <c r="C304" t="s">
        <v>767</v>
      </c>
      <c r="D304">
        <v>1.206</v>
      </c>
      <c r="E304">
        <v>2456</v>
      </c>
      <c r="F304">
        <f t="shared" si="4"/>
        <v>3</v>
      </c>
      <c r="G304" t="str">
        <f>STANDINGS_WHIP[[#This Row],[League]]&amp;STANDINGS_WHIP[[#This Row],[Team]]</f>
        <v>$150 Draft Champions Dec 16 1:00 pm Lg.3564Team Dan</v>
      </c>
    </row>
    <row r="305" spans="1:7" x14ac:dyDescent="0.25">
      <c r="A305">
        <v>462</v>
      </c>
      <c r="B305" t="s">
        <v>6</v>
      </c>
      <c r="C305" t="s">
        <v>767</v>
      </c>
      <c r="D305">
        <v>1.206</v>
      </c>
      <c r="E305">
        <v>2449</v>
      </c>
      <c r="F305">
        <f t="shared" si="4"/>
        <v>4</v>
      </c>
      <c r="G305" t="str">
        <f>STANDINGS_WHIP[[#This Row],[League]]&amp;STANDINGS_WHIP[[#This Row],[Team]]</f>
        <v>$150 Draft Champions Dec 16 1:00 pm Lg.3564The Incredibles</v>
      </c>
    </row>
    <row r="306" spans="1:7" x14ac:dyDescent="0.25">
      <c r="A306">
        <v>588</v>
      </c>
      <c r="B306" t="s">
        <v>773</v>
      </c>
      <c r="C306" t="s">
        <v>767</v>
      </c>
      <c r="D306">
        <v>1.218</v>
      </c>
      <c r="E306">
        <v>2323</v>
      </c>
      <c r="F306">
        <f t="shared" si="4"/>
        <v>5</v>
      </c>
      <c r="G306" t="str">
        <f>STANDINGS_WHIP[[#This Row],[League]]&amp;STANDINGS_WHIP[[#This Row],[Team]]</f>
        <v>$150 Draft Champions Dec 16 1:00 pm Lg.3564Pyrolitic Decomposiotion</v>
      </c>
    </row>
    <row r="307" spans="1:7" x14ac:dyDescent="0.25">
      <c r="A307">
        <v>782</v>
      </c>
      <c r="B307" t="s">
        <v>768</v>
      </c>
      <c r="C307" t="s">
        <v>767</v>
      </c>
      <c r="D307">
        <v>1.232</v>
      </c>
      <c r="E307">
        <v>2129</v>
      </c>
      <c r="F307">
        <f t="shared" si="4"/>
        <v>6</v>
      </c>
      <c r="G307" t="str">
        <f>STANDINGS_WHIP[[#This Row],[League]]&amp;STANDINGS_WHIP[[#This Row],[Team]]</f>
        <v>$150 Draft Champions Dec 16 1:00 pm Lg.3564Team Tran</v>
      </c>
    </row>
    <row r="308" spans="1:7" x14ac:dyDescent="0.25">
      <c r="A308">
        <v>805</v>
      </c>
      <c r="B308" t="s">
        <v>119</v>
      </c>
      <c r="C308" t="s">
        <v>767</v>
      </c>
      <c r="D308">
        <v>1.234</v>
      </c>
      <c r="E308">
        <v>2106</v>
      </c>
      <c r="F308">
        <f t="shared" si="4"/>
        <v>7</v>
      </c>
      <c r="G308" t="str">
        <f>STANDINGS_WHIP[[#This Row],[League]]&amp;STANDINGS_WHIP[[#This Row],[Team]]</f>
        <v>$150 Draft Champions Dec 16 1:00 pm Lg.3564GIGANOTOSAURUS</v>
      </c>
    </row>
    <row r="309" spans="1:7" x14ac:dyDescent="0.25">
      <c r="A309">
        <v>1136</v>
      </c>
      <c r="B309" t="s">
        <v>769</v>
      </c>
      <c r="C309" t="s">
        <v>767</v>
      </c>
      <c r="D309">
        <v>1.252</v>
      </c>
      <c r="E309">
        <v>1775</v>
      </c>
      <c r="F309">
        <f t="shared" si="4"/>
        <v>8</v>
      </c>
      <c r="G309" t="str">
        <f>STANDINGS_WHIP[[#This Row],[League]]&amp;STANDINGS_WHIP[[#This Row],[Team]]</f>
        <v>$150 Draft Champions Dec 16 1:00 pm Lg.35641978 Batting Champion</v>
      </c>
    </row>
    <row r="310" spans="1:7" x14ac:dyDescent="0.25">
      <c r="A310">
        <v>1566</v>
      </c>
      <c r="B310" t="s">
        <v>701</v>
      </c>
      <c r="C310" t="s">
        <v>767</v>
      </c>
      <c r="D310">
        <v>1.274</v>
      </c>
      <c r="E310">
        <v>1345</v>
      </c>
      <c r="F310">
        <f t="shared" si="4"/>
        <v>9</v>
      </c>
      <c r="G310" t="str">
        <f>STANDINGS_WHIP[[#This Row],[League]]&amp;STANDINGS_WHIP[[#This Row],[Team]]</f>
        <v>$150 Draft Champions Dec 16 1:00 pm Lg.3564Team Shepherd</v>
      </c>
    </row>
    <row r="311" spans="1:7" x14ac:dyDescent="0.25">
      <c r="A311">
        <v>1955</v>
      </c>
      <c r="B311" t="s">
        <v>435</v>
      </c>
      <c r="C311" t="s">
        <v>767</v>
      </c>
      <c r="D311">
        <v>1.296</v>
      </c>
      <c r="E311">
        <v>956</v>
      </c>
      <c r="F311">
        <f t="shared" si="4"/>
        <v>10</v>
      </c>
      <c r="G311" t="str">
        <f>STANDINGS_WHIP[[#This Row],[League]]&amp;STANDINGS_WHIP[[#This Row],[Team]]</f>
        <v>$150 Draft Champions Dec 16 1:00 pm Lg.3564Lets Go Storm 1</v>
      </c>
    </row>
    <row r="312" spans="1:7" x14ac:dyDescent="0.25">
      <c r="A312">
        <v>2180</v>
      </c>
      <c r="B312" t="s">
        <v>731</v>
      </c>
      <c r="C312" t="s">
        <v>767</v>
      </c>
      <c r="D312">
        <v>1.31</v>
      </c>
      <c r="E312">
        <v>731</v>
      </c>
      <c r="F312">
        <f t="shared" si="4"/>
        <v>11</v>
      </c>
      <c r="G312" t="str">
        <f>STANDINGS_WHIP[[#This Row],[League]]&amp;STANDINGS_WHIP[[#This Row],[Team]]</f>
        <v>$150 Draft Champions Dec 16 1:00 pm Lg.3564Team Owens</v>
      </c>
    </row>
    <row r="313" spans="1:7" x14ac:dyDescent="0.25">
      <c r="A313">
        <v>2300</v>
      </c>
      <c r="B313" t="s">
        <v>770</v>
      </c>
      <c r="C313" t="s">
        <v>767</v>
      </c>
      <c r="D313">
        <v>1.3180000000000001</v>
      </c>
      <c r="E313">
        <v>611</v>
      </c>
      <c r="F313">
        <f t="shared" si="4"/>
        <v>12</v>
      </c>
      <c r="G313" t="str">
        <f>STANDINGS_WHIP[[#This Row],[League]]&amp;STANDINGS_WHIP[[#This Row],[Team]]</f>
        <v>$150 Draft Champions Dec 16 1:00 pm Lg.3564Domo Arenado</v>
      </c>
    </row>
    <row r="314" spans="1:7" x14ac:dyDescent="0.25">
      <c r="A314">
        <v>2562</v>
      </c>
      <c r="B314" t="s">
        <v>766</v>
      </c>
      <c r="C314" t="s">
        <v>767</v>
      </c>
      <c r="D314">
        <v>1.339</v>
      </c>
      <c r="E314">
        <v>349</v>
      </c>
      <c r="F314">
        <f t="shared" si="4"/>
        <v>13</v>
      </c>
      <c r="G314" t="str">
        <f>STANDINGS_WHIP[[#This Row],[League]]&amp;STANDINGS_WHIP[[#This Row],[Team]]</f>
        <v>$150 Draft Champions Dec 16 1:00 pm Lg.3564Mookie Clevinger</v>
      </c>
    </row>
    <row r="315" spans="1:7" x14ac:dyDescent="0.25">
      <c r="A315">
        <v>2698</v>
      </c>
      <c r="B315" t="s">
        <v>774</v>
      </c>
      <c r="C315" t="s">
        <v>767</v>
      </c>
      <c r="D315">
        <v>1.355</v>
      </c>
      <c r="E315">
        <v>213</v>
      </c>
      <c r="F315">
        <f t="shared" si="4"/>
        <v>14</v>
      </c>
      <c r="G315" t="str">
        <f>STANDINGS_WHIP[[#This Row],[League]]&amp;STANDINGS_WHIP[[#This Row],[Team]]</f>
        <v>$150 Draft Champions Dec 16 1:00 pm Lg.3564The Libertines</v>
      </c>
    </row>
    <row r="316" spans="1:7" x14ac:dyDescent="0.25">
      <c r="A316">
        <v>2800</v>
      </c>
      <c r="B316" t="s">
        <v>411</v>
      </c>
      <c r="C316" t="s">
        <v>767</v>
      </c>
      <c r="D316">
        <v>1.3740000000000001</v>
      </c>
      <c r="E316">
        <v>111</v>
      </c>
      <c r="F316">
        <f t="shared" si="4"/>
        <v>15</v>
      </c>
      <c r="G316" t="str">
        <f>STANDINGS_WHIP[[#This Row],[League]]&amp;STANDINGS_WHIP[[#This Row],[Team]]</f>
        <v>$150 Draft Champions Dec 16 1:00 pm Lg.3564Thing 1</v>
      </c>
    </row>
    <row r="317" spans="1:7" x14ac:dyDescent="0.25">
      <c r="A317">
        <v>53</v>
      </c>
      <c r="B317" t="s">
        <v>776</v>
      </c>
      <c r="C317" t="s">
        <v>775</v>
      </c>
      <c r="D317">
        <v>1.1419999999999999</v>
      </c>
      <c r="E317">
        <v>2858</v>
      </c>
      <c r="F317">
        <f t="shared" si="4"/>
        <v>1</v>
      </c>
      <c r="G317" t="str">
        <f>STANDINGS_WHIP[[#This Row],[League]]&amp;STANDINGS_WHIP[[#This Row],[Team]]</f>
        <v>$150 Draft Champions Dec 17 1:00 pm Lg.3566Danger Manger</v>
      </c>
    </row>
    <row r="318" spans="1:7" x14ac:dyDescent="0.25">
      <c r="A318">
        <v>144</v>
      </c>
      <c r="B318" t="s">
        <v>787</v>
      </c>
      <c r="C318" t="s">
        <v>775</v>
      </c>
      <c r="D318">
        <v>1.167</v>
      </c>
      <c r="E318">
        <v>2767</v>
      </c>
      <c r="F318">
        <f t="shared" si="4"/>
        <v>2</v>
      </c>
      <c r="G318" t="str">
        <f>STANDINGS_WHIP[[#This Row],[League]]&amp;STANDINGS_WHIP[[#This Row],[Team]]</f>
        <v>$150 Draft Champions Dec 17 1:00 pm Lg.3566Team Barbella</v>
      </c>
    </row>
    <row r="319" spans="1:7" x14ac:dyDescent="0.25">
      <c r="A319">
        <v>390</v>
      </c>
      <c r="B319" t="s">
        <v>778</v>
      </c>
      <c r="C319" t="s">
        <v>775</v>
      </c>
      <c r="D319">
        <v>1.2</v>
      </c>
      <c r="E319">
        <v>2521</v>
      </c>
      <c r="F319">
        <f t="shared" si="4"/>
        <v>3</v>
      </c>
      <c r="G319" t="str">
        <f>STANDINGS_WHIP[[#This Row],[League]]&amp;STANDINGS_WHIP[[#This Row],[Team]]</f>
        <v>$150 Draft Champions Dec 17 1:00 pm Lg.3566Elsewhere In The NHL</v>
      </c>
    </row>
    <row r="320" spans="1:7" x14ac:dyDescent="0.25">
      <c r="A320">
        <v>570</v>
      </c>
      <c r="B320" t="s">
        <v>154</v>
      </c>
      <c r="C320" t="s">
        <v>775</v>
      </c>
      <c r="D320">
        <v>1.2170000000000001</v>
      </c>
      <c r="E320">
        <v>2341</v>
      </c>
      <c r="F320">
        <f t="shared" si="4"/>
        <v>4</v>
      </c>
      <c r="G320" t="str">
        <f>STANDINGS_WHIP[[#This Row],[League]]&amp;STANDINGS_WHIP[[#This Row],[Team]]</f>
        <v>$150 Draft Champions Dec 17 1:00 pm Lg.3566GLG20s</v>
      </c>
    </row>
    <row r="321" spans="1:7" x14ac:dyDescent="0.25">
      <c r="A321">
        <v>877</v>
      </c>
      <c r="B321" t="s">
        <v>784</v>
      </c>
      <c r="C321" t="s">
        <v>775</v>
      </c>
      <c r="D321">
        <v>1.238</v>
      </c>
      <c r="E321">
        <v>2034</v>
      </c>
      <c r="F321">
        <f t="shared" si="4"/>
        <v>5</v>
      </c>
      <c r="G321" t="str">
        <f>STANDINGS_WHIP[[#This Row],[League]]&amp;STANDINGS_WHIP[[#This Row],[Team]]</f>
        <v>$150 Draft Champions Dec 17 1:00 pm Lg.3566Team Pardi</v>
      </c>
    </row>
    <row r="322" spans="1:7" x14ac:dyDescent="0.25">
      <c r="A322">
        <v>1043</v>
      </c>
      <c r="B322" t="s">
        <v>785</v>
      </c>
      <c r="C322" t="s">
        <v>775</v>
      </c>
      <c r="D322">
        <v>1.246</v>
      </c>
      <c r="E322">
        <v>1868</v>
      </c>
      <c r="F322">
        <f t="shared" si="4"/>
        <v>6</v>
      </c>
      <c r="G322" t="str">
        <f>STANDINGS_WHIP[[#This Row],[League]]&amp;STANDINGS_WHIP[[#This Row],[Team]]</f>
        <v>$150 Draft Champions Dec 17 1:00 pm Lg.3566Forever Draft 2</v>
      </c>
    </row>
    <row r="323" spans="1:7" x14ac:dyDescent="0.25">
      <c r="A323">
        <v>1160</v>
      </c>
      <c r="B323" t="s">
        <v>127</v>
      </c>
      <c r="C323" t="s">
        <v>775</v>
      </c>
      <c r="D323">
        <v>1.2529999999999999</v>
      </c>
      <c r="E323">
        <v>1751</v>
      </c>
      <c r="F323">
        <f t="shared" ref="F323:F386" si="5">IF(C323=C322,F322+1,1)</f>
        <v>7</v>
      </c>
      <c r="G323" t="str">
        <f>STANDINGS_WHIP[[#This Row],[League]]&amp;STANDINGS_WHIP[[#This Row],[Team]]</f>
        <v>$150 Draft Champions Dec 17 1:00 pm Lg.3566Just An Old Vet</v>
      </c>
    </row>
    <row r="324" spans="1:7" x14ac:dyDescent="0.25">
      <c r="A324">
        <v>1343</v>
      </c>
      <c r="B324" t="s">
        <v>777</v>
      </c>
      <c r="C324" t="s">
        <v>775</v>
      </c>
      <c r="D324">
        <v>1.262</v>
      </c>
      <c r="E324">
        <v>1568</v>
      </c>
      <c r="F324">
        <f t="shared" si="5"/>
        <v>8</v>
      </c>
      <c r="G324" t="str">
        <f>STANDINGS_WHIP[[#This Row],[League]]&amp;STANDINGS_WHIP[[#This Row],[Team]]</f>
        <v>$150 Draft Champions Dec 17 1:00 pm Lg.3566Grant Shurinova</v>
      </c>
    </row>
    <row r="325" spans="1:7" x14ac:dyDescent="0.25">
      <c r="A325">
        <v>1627</v>
      </c>
      <c r="B325" t="s">
        <v>788</v>
      </c>
      <c r="C325" t="s">
        <v>775</v>
      </c>
      <c r="D325">
        <v>1.278</v>
      </c>
      <c r="E325">
        <v>1284</v>
      </c>
      <c r="F325">
        <f t="shared" si="5"/>
        <v>9</v>
      </c>
      <c r="G325" t="str">
        <f>STANDINGS_WHIP[[#This Row],[League]]&amp;STANDINGS_WHIP[[#This Row],[Team]]</f>
        <v>$150 Draft Champions Dec 17 1:00 pm Lg.3566Cultured Hooligan</v>
      </c>
    </row>
    <row r="326" spans="1:7" x14ac:dyDescent="0.25">
      <c r="A326">
        <v>1734</v>
      </c>
      <c r="B326" t="s">
        <v>786</v>
      </c>
      <c r="C326" t="s">
        <v>775</v>
      </c>
      <c r="D326">
        <v>1.284</v>
      </c>
      <c r="E326">
        <v>1177</v>
      </c>
      <c r="F326">
        <f t="shared" si="5"/>
        <v>10</v>
      </c>
      <c r="G326" t="str">
        <f>STANDINGS_WHIP[[#This Row],[League]]&amp;STANDINGS_WHIP[[#This Row],[Team]]</f>
        <v>$150 Draft Champions Dec 17 1:00 pm Lg.3566Tall Timber DC12</v>
      </c>
    </row>
    <row r="327" spans="1:7" x14ac:dyDescent="0.25">
      <c r="A327">
        <v>1983</v>
      </c>
      <c r="B327" t="s">
        <v>781</v>
      </c>
      <c r="C327" t="s">
        <v>775</v>
      </c>
      <c r="D327">
        <v>1.298</v>
      </c>
      <c r="E327">
        <v>928</v>
      </c>
      <c r="F327">
        <f t="shared" si="5"/>
        <v>11</v>
      </c>
      <c r="G327" t="str">
        <f>STANDINGS_WHIP[[#This Row],[League]]&amp;STANDINGS_WHIP[[#This Row],[Team]]</f>
        <v>$150 Draft Champions Dec 17 1:00 pm Lg.3566Team Steeves</v>
      </c>
    </row>
    <row r="328" spans="1:7" x14ac:dyDescent="0.25">
      <c r="A328">
        <v>2298</v>
      </c>
      <c r="B328" t="s">
        <v>779</v>
      </c>
      <c r="C328" t="s">
        <v>775</v>
      </c>
      <c r="D328">
        <v>1.3180000000000001</v>
      </c>
      <c r="E328">
        <v>613</v>
      </c>
      <c r="F328">
        <f t="shared" si="5"/>
        <v>12</v>
      </c>
      <c r="G328" t="str">
        <f>STANDINGS_WHIP[[#This Row],[League]]&amp;STANDINGS_WHIP[[#This Row],[Team]]</f>
        <v>$150 Draft Champions Dec 17 1:00 pm Lg.3566SpinningSeams2</v>
      </c>
    </row>
    <row r="329" spans="1:7" x14ac:dyDescent="0.25">
      <c r="A329">
        <v>2403</v>
      </c>
      <c r="B329" t="s">
        <v>783</v>
      </c>
      <c r="C329" t="s">
        <v>775</v>
      </c>
      <c r="D329">
        <v>1.325</v>
      </c>
      <c r="E329">
        <v>508</v>
      </c>
      <c r="F329">
        <f t="shared" si="5"/>
        <v>13</v>
      </c>
      <c r="G329" t="str">
        <f>STANDINGS_WHIP[[#This Row],[League]]&amp;STANDINGS_WHIP[[#This Row],[Team]]</f>
        <v>$150 Draft Champions Dec 17 1:00 pm Lg.3566Cotton Dragger</v>
      </c>
    </row>
    <row r="330" spans="1:7" x14ac:dyDescent="0.25">
      <c r="A330">
        <v>2437</v>
      </c>
      <c r="B330" t="s">
        <v>780</v>
      </c>
      <c r="C330" t="s">
        <v>775</v>
      </c>
      <c r="D330">
        <v>1.327</v>
      </c>
      <c r="E330">
        <v>474</v>
      </c>
      <c r="F330">
        <f t="shared" si="5"/>
        <v>14</v>
      </c>
      <c r="G330" t="str">
        <f>STANDINGS_WHIP[[#This Row],[League]]&amp;STANDINGS_WHIP[[#This Row],[Team]]</f>
        <v>$150 Draft Champions Dec 17 1:00 pm Lg.3566The Unused Needles</v>
      </c>
    </row>
    <row r="331" spans="1:7" x14ac:dyDescent="0.25">
      <c r="A331">
        <v>2845</v>
      </c>
      <c r="B331" t="s">
        <v>782</v>
      </c>
      <c r="C331" t="s">
        <v>775</v>
      </c>
      <c r="D331">
        <v>1.389</v>
      </c>
      <c r="E331">
        <v>66</v>
      </c>
      <c r="F331">
        <f t="shared" si="5"/>
        <v>15</v>
      </c>
      <c r="G331" t="str">
        <f>STANDINGS_WHIP[[#This Row],[League]]&amp;STANDINGS_WHIP[[#This Row],[Team]]</f>
        <v>$150 Draft Champions Dec 17 1:00 pm Lg.3566Trachtman's NeverEnding Story 150</v>
      </c>
    </row>
    <row r="332" spans="1:7" x14ac:dyDescent="0.25">
      <c r="A332">
        <v>74</v>
      </c>
      <c r="B332" t="s">
        <v>116</v>
      </c>
      <c r="C332" t="s">
        <v>790</v>
      </c>
      <c r="D332">
        <v>1.1499999999999999</v>
      </c>
      <c r="E332">
        <v>2837</v>
      </c>
      <c r="F332">
        <f t="shared" si="5"/>
        <v>1</v>
      </c>
      <c r="G332" t="str">
        <f>STANDINGS_WHIP[[#This Row],[League]]&amp;STANDINGS_WHIP[[#This Row],[Team]]</f>
        <v>$150 Draft Champions Dec 19 1:00 pm Lg.3567Titans</v>
      </c>
    </row>
    <row r="333" spans="1:7" x14ac:dyDescent="0.25">
      <c r="A333">
        <v>168</v>
      </c>
      <c r="B333" t="s">
        <v>800</v>
      </c>
      <c r="C333" t="s">
        <v>790</v>
      </c>
      <c r="D333">
        <v>1.171</v>
      </c>
      <c r="E333">
        <v>2743</v>
      </c>
      <c r="F333">
        <f t="shared" si="5"/>
        <v>2</v>
      </c>
      <c r="G333" t="str">
        <f>STANDINGS_WHIP[[#This Row],[League]]&amp;STANDINGS_WHIP[[#This Row],[Team]]</f>
        <v>$150 Draft Champions Dec 19 1:00 pm Lg.3567EMERSON 3</v>
      </c>
    </row>
    <row r="334" spans="1:7" x14ac:dyDescent="0.25">
      <c r="A334">
        <v>341</v>
      </c>
      <c r="B334" t="s">
        <v>425</v>
      </c>
      <c r="C334" t="s">
        <v>790</v>
      </c>
      <c r="D334">
        <v>1.1950000000000001</v>
      </c>
      <c r="E334">
        <v>2570</v>
      </c>
      <c r="F334">
        <f t="shared" si="5"/>
        <v>3</v>
      </c>
      <c r="G334" t="str">
        <f>STANDINGS_WHIP[[#This Row],[League]]&amp;STANDINGS_WHIP[[#This Row],[Team]]</f>
        <v>$150 Draft Champions Dec 19 1:00 pm Lg.3567Bama DC</v>
      </c>
    </row>
    <row r="335" spans="1:7" x14ac:dyDescent="0.25">
      <c r="A335">
        <v>521</v>
      </c>
      <c r="B335" t="s">
        <v>796</v>
      </c>
      <c r="C335" t="s">
        <v>790</v>
      </c>
      <c r="D335">
        <v>1.2130000000000001</v>
      </c>
      <c r="E335">
        <v>2390</v>
      </c>
      <c r="F335">
        <f t="shared" si="5"/>
        <v>4</v>
      </c>
      <c r="G335" t="str">
        <f>STANDINGS_WHIP[[#This Row],[League]]&amp;STANDINGS_WHIP[[#This Row],[Team]]</f>
        <v>$150 Draft Champions Dec 19 1:00 pm Lg.3567Harp Crush Price</v>
      </c>
    </row>
    <row r="336" spans="1:7" x14ac:dyDescent="0.25">
      <c r="A336">
        <v>863</v>
      </c>
      <c r="B336" t="s">
        <v>791</v>
      </c>
      <c r="C336" t="s">
        <v>790</v>
      </c>
      <c r="D336">
        <v>1.2370000000000001</v>
      </c>
      <c r="E336">
        <v>2048</v>
      </c>
      <c r="F336">
        <f t="shared" si="5"/>
        <v>5</v>
      </c>
      <c r="G336" t="str">
        <f>STANDINGS_WHIP[[#This Row],[League]]&amp;STANDINGS_WHIP[[#This Row],[Team]]</f>
        <v>$150 Draft Champions Dec 19 1:00 pm Lg.3567Dicky Dollar Scholars</v>
      </c>
    </row>
    <row r="337" spans="1:7" x14ac:dyDescent="0.25">
      <c r="A337">
        <v>1036</v>
      </c>
      <c r="B337" t="s">
        <v>795</v>
      </c>
      <c r="C337" t="s">
        <v>790</v>
      </c>
      <c r="D337">
        <v>1.246</v>
      </c>
      <c r="E337">
        <v>1875</v>
      </c>
      <c r="F337">
        <f t="shared" si="5"/>
        <v>6</v>
      </c>
      <c r="G337" t="str">
        <f>STANDINGS_WHIP[[#This Row],[League]]&amp;STANDINGS_WHIP[[#This Row],[Team]]</f>
        <v>$150 Draft Champions Dec 19 1:00 pm Lg.3567I've Got a Special Purpose</v>
      </c>
    </row>
    <row r="338" spans="1:7" x14ac:dyDescent="0.25">
      <c r="A338">
        <v>1144</v>
      </c>
      <c r="B338" t="s">
        <v>797</v>
      </c>
      <c r="C338" t="s">
        <v>790</v>
      </c>
      <c r="D338">
        <v>1.252</v>
      </c>
      <c r="E338">
        <v>1767</v>
      </c>
      <c r="F338">
        <f t="shared" si="5"/>
        <v>7</v>
      </c>
      <c r="G338" t="str">
        <f>STANDINGS_WHIP[[#This Row],[League]]&amp;STANDINGS_WHIP[[#This Row],[Team]]</f>
        <v>$150 Draft Champions Dec 19 1:00 pm Lg.3567Mikey's Mojo</v>
      </c>
    </row>
    <row r="339" spans="1:7" x14ac:dyDescent="0.25">
      <c r="A339">
        <v>1470</v>
      </c>
      <c r="B339" t="s">
        <v>393</v>
      </c>
      <c r="C339" t="s">
        <v>790</v>
      </c>
      <c r="D339">
        <v>1.2689999999999999</v>
      </c>
      <c r="E339">
        <v>1441</v>
      </c>
      <c r="F339">
        <f t="shared" si="5"/>
        <v>8</v>
      </c>
      <c r="G339" t="str">
        <f>STANDINGS_WHIP[[#This Row],[League]]&amp;STANDINGS_WHIP[[#This Row],[Team]]</f>
        <v>$150 Draft Champions Dec 19 1:00 pm Lg.3567Team Donnelly</v>
      </c>
    </row>
    <row r="340" spans="1:7" x14ac:dyDescent="0.25">
      <c r="A340">
        <v>1548</v>
      </c>
      <c r="B340" t="s">
        <v>799</v>
      </c>
      <c r="C340" t="s">
        <v>790</v>
      </c>
      <c r="D340">
        <v>1.2729999999999999</v>
      </c>
      <c r="E340">
        <v>1363</v>
      </c>
      <c r="F340">
        <f t="shared" si="5"/>
        <v>9</v>
      </c>
      <c r="G340" t="str">
        <f>STANDINGS_WHIP[[#This Row],[League]]&amp;STANDINGS_WHIP[[#This Row],[Team]]</f>
        <v>$150 Draft Champions Dec 19 1:00 pm Lg.3567Team Clarke - 2</v>
      </c>
    </row>
    <row r="341" spans="1:7" x14ac:dyDescent="0.25">
      <c r="A341">
        <v>2363</v>
      </c>
      <c r="B341" t="s">
        <v>794</v>
      </c>
      <c r="C341" t="s">
        <v>790</v>
      </c>
      <c r="D341">
        <v>1.3220000000000001</v>
      </c>
      <c r="E341">
        <v>548</v>
      </c>
      <c r="F341">
        <f t="shared" si="5"/>
        <v>10</v>
      </c>
      <c r="G341" t="str">
        <f>STANDINGS_WHIP[[#This Row],[League]]&amp;STANDINGS_WHIP[[#This Row],[Team]]</f>
        <v>$150 Draft Champions Dec 19 1:00 pm Lg.3567Team Narva</v>
      </c>
    </row>
    <row r="342" spans="1:7" x14ac:dyDescent="0.25">
      <c r="A342">
        <v>2367</v>
      </c>
      <c r="B342" t="s">
        <v>792</v>
      </c>
      <c r="C342" t="s">
        <v>790</v>
      </c>
      <c r="D342">
        <v>1.3220000000000001</v>
      </c>
      <c r="E342">
        <v>544</v>
      </c>
      <c r="F342">
        <f t="shared" si="5"/>
        <v>11</v>
      </c>
      <c r="G342" t="str">
        <f>STANDINGS_WHIP[[#This Row],[League]]&amp;STANDINGS_WHIP[[#This Row],[Team]]</f>
        <v>$150 Draft Champions Dec 19 1:00 pm Lg.3567Team Robish</v>
      </c>
    </row>
    <row r="343" spans="1:7" x14ac:dyDescent="0.25">
      <c r="A343">
        <v>2421</v>
      </c>
      <c r="B343" t="s">
        <v>793</v>
      </c>
      <c r="C343" t="s">
        <v>790</v>
      </c>
      <c r="D343">
        <v>1.3260000000000001</v>
      </c>
      <c r="E343">
        <v>490</v>
      </c>
      <c r="F343">
        <f t="shared" si="5"/>
        <v>12</v>
      </c>
      <c r="G343" t="str">
        <f>STANDINGS_WHIP[[#This Row],[League]]&amp;STANDINGS_WHIP[[#This Row],[Team]]</f>
        <v>$150 Draft Champions Dec 19 1:00 pm Lg.3567ChipChopChip3</v>
      </c>
    </row>
    <row r="344" spans="1:7" x14ac:dyDescent="0.25">
      <c r="A344">
        <v>2492</v>
      </c>
      <c r="B344" t="s">
        <v>457</v>
      </c>
      <c r="C344" t="s">
        <v>790</v>
      </c>
      <c r="D344">
        <v>1.3320000000000001</v>
      </c>
      <c r="E344">
        <v>419</v>
      </c>
      <c r="F344">
        <f t="shared" si="5"/>
        <v>13</v>
      </c>
      <c r="G344" t="str">
        <f>STANDINGS_WHIP[[#This Row],[League]]&amp;STANDINGS_WHIP[[#This Row],[Team]]</f>
        <v>$150 Draft Champions Dec 19 1:00 pm Lg.3567Team Barth</v>
      </c>
    </row>
    <row r="345" spans="1:7" x14ac:dyDescent="0.25">
      <c r="A345">
        <v>2660</v>
      </c>
      <c r="B345" t="s">
        <v>798</v>
      </c>
      <c r="C345" t="s">
        <v>790</v>
      </c>
      <c r="D345">
        <v>1.35</v>
      </c>
      <c r="E345">
        <v>251</v>
      </c>
      <c r="F345">
        <f t="shared" si="5"/>
        <v>14</v>
      </c>
      <c r="G345" t="str">
        <f>STANDINGS_WHIP[[#This Row],[League]]&amp;STANDINGS_WHIP[[#This Row],[Team]]</f>
        <v>$150 Draft Champions Dec 19 1:00 pm Lg.3567I Want Yu Back</v>
      </c>
    </row>
    <row r="346" spans="1:7" x14ac:dyDescent="0.25">
      <c r="A346">
        <v>2866</v>
      </c>
      <c r="B346" t="s">
        <v>789</v>
      </c>
      <c r="C346" t="s">
        <v>790</v>
      </c>
      <c r="D346">
        <v>1.3959999999999999</v>
      </c>
      <c r="E346">
        <v>45</v>
      </c>
      <c r="F346">
        <f t="shared" si="5"/>
        <v>15</v>
      </c>
      <c r="G346" t="str">
        <f>STANDINGS_WHIP[[#This Row],[League]]&amp;STANDINGS_WHIP[[#This Row],[Team]]</f>
        <v>$150 Draft Champions Dec 19 1:00 pm Lg.3567G squared</v>
      </c>
    </row>
    <row r="347" spans="1:7" x14ac:dyDescent="0.25">
      <c r="A347">
        <v>158</v>
      </c>
      <c r="B347" t="s">
        <v>809</v>
      </c>
      <c r="C347" t="s">
        <v>801</v>
      </c>
      <c r="D347">
        <v>1.17</v>
      </c>
      <c r="E347">
        <v>2753</v>
      </c>
      <c r="F347">
        <f t="shared" si="5"/>
        <v>1</v>
      </c>
      <c r="G347" t="str">
        <f>STANDINGS_WHIP[[#This Row],[League]]&amp;STANDINGS_WHIP[[#This Row],[Team]]</f>
        <v>$150 Draft Champions Dec 21 1:00 pm Lg.3568Dookie McGee v3 - $150</v>
      </c>
    </row>
    <row r="348" spans="1:7" x14ac:dyDescent="0.25">
      <c r="A348">
        <v>270</v>
      </c>
      <c r="B348" t="s">
        <v>807</v>
      </c>
      <c r="C348" t="s">
        <v>801</v>
      </c>
      <c r="D348">
        <v>1.1850000000000001</v>
      </c>
      <c r="E348">
        <v>2641</v>
      </c>
      <c r="F348">
        <f t="shared" si="5"/>
        <v>2</v>
      </c>
      <c r="G348" t="str">
        <f>STANDINGS_WHIP[[#This Row],[League]]&amp;STANDINGS_WHIP[[#This Row],[Team]]</f>
        <v>$150 Draft Champions Dec 21 1:00 pm Lg.3568DarenZilla I</v>
      </c>
    </row>
    <row r="349" spans="1:7" x14ac:dyDescent="0.25">
      <c r="A349">
        <v>735</v>
      </c>
      <c r="B349" t="s">
        <v>805</v>
      </c>
      <c r="C349" t="s">
        <v>801</v>
      </c>
      <c r="D349">
        <v>1.2290000000000001</v>
      </c>
      <c r="E349">
        <v>2176</v>
      </c>
      <c r="F349">
        <f t="shared" si="5"/>
        <v>3</v>
      </c>
      <c r="G349" t="str">
        <f>STANDINGS_WHIP[[#This Row],[League]]&amp;STANDINGS_WHIP[[#This Row],[Team]]</f>
        <v>$150 Draft Champions Dec 21 1:00 pm Lg.3568Dizzy Esasky II</v>
      </c>
    </row>
    <row r="350" spans="1:7" x14ac:dyDescent="0.25">
      <c r="A350">
        <v>905</v>
      </c>
      <c r="B350" t="s">
        <v>17</v>
      </c>
      <c r="C350" t="s">
        <v>801</v>
      </c>
      <c r="D350">
        <v>1.2390000000000001</v>
      </c>
      <c r="E350">
        <v>2006</v>
      </c>
      <c r="F350">
        <f t="shared" si="5"/>
        <v>4</v>
      </c>
      <c r="G350" t="str">
        <f>STANDINGS_WHIP[[#This Row],[League]]&amp;STANDINGS_WHIP[[#This Row],[Team]]</f>
        <v>$150 Draft Champions Dec 21 1:00 pm Lg.3568Millertime</v>
      </c>
    </row>
    <row r="351" spans="1:7" x14ac:dyDescent="0.25">
      <c r="A351">
        <v>1134</v>
      </c>
      <c r="B351" t="s">
        <v>186</v>
      </c>
      <c r="C351" t="s">
        <v>801</v>
      </c>
      <c r="D351">
        <v>1.252</v>
      </c>
      <c r="E351">
        <v>1777</v>
      </c>
      <c r="F351">
        <f t="shared" si="5"/>
        <v>5</v>
      </c>
      <c r="G351" t="str">
        <f>STANDINGS_WHIP[[#This Row],[League]]&amp;STANDINGS_WHIP[[#This Row],[Team]]</f>
        <v>$150 Draft Champions Dec 21 1:00 pm Lg.3568LONG GONE</v>
      </c>
    </row>
    <row r="352" spans="1:7" x14ac:dyDescent="0.25">
      <c r="A352">
        <v>1284</v>
      </c>
      <c r="B352" t="s">
        <v>450</v>
      </c>
      <c r="C352" t="s">
        <v>801</v>
      </c>
      <c r="D352">
        <v>1.2589999999999999</v>
      </c>
      <c r="E352">
        <v>1627</v>
      </c>
      <c r="F352">
        <f t="shared" si="5"/>
        <v>6</v>
      </c>
      <c r="G352" t="str">
        <f>STANDINGS_WHIP[[#This Row],[League]]&amp;STANDINGS_WHIP[[#This Row],[Team]]</f>
        <v>$150 Draft Champions Dec 21 1:00 pm Lg.3568Poopy Tooth 4</v>
      </c>
    </row>
    <row r="353" spans="1:7" x14ac:dyDescent="0.25">
      <c r="A353">
        <v>1585</v>
      </c>
      <c r="B353" t="s">
        <v>434</v>
      </c>
      <c r="C353" t="s">
        <v>801</v>
      </c>
      <c r="D353">
        <v>1.2749999999999999</v>
      </c>
      <c r="E353">
        <v>1326</v>
      </c>
      <c r="F353">
        <f t="shared" si="5"/>
        <v>7</v>
      </c>
      <c r="G353" t="str">
        <f>STANDINGS_WHIP[[#This Row],[League]]&amp;STANDINGS_WHIP[[#This Row],[Team]]</f>
        <v>$150 Draft Champions Dec 21 1:00 pm Lg.3568Team Kent</v>
      </c>
    </row>
    <row r="354" spans="1:7" x14ac:dyDescent="0.25">
      <c r="A354">
        <v>1661</v>
      </c>
      <c r="B354" t="s">
        <v>87</v>
      </c>
      <c r="C354" t="s">
        <v>801</v>
      </c>
      <c r="D354">
        <v>1.28</v>
      </c>
      <c r="E354">
        <v>1250</v>
      </c>
      <c r="F354">
        <f t="shared" si="5"/>
        <v>8</v>
      </c>
      <c r="G354" t="str">
        <f>STANDINGS_WHIP[[#This Row],[League]]&amp;STANDINGS_WHIP[[#This Row],[Team]]</f>
        <v>$150 Draft Champions Dec 21 1:00 pm Lg.3568The Northsiders</v>
      </c>
    </row>
    <row r="355" spans="1:7" x14ac:dyDescent="0.25">
      <c r="A355">
        <v>1711</v>
      </c>
      <c r="B355" t="s">
        <v>341</v>
      </c>
      <c r="C355" t="s">
        <v>801</v>
      </c>
      <c r="D355">
        <v>1.282</v>
      </c>
      <c r="E355">
        <v>1200</v>
      </c>
      <c r="F355">
        <f t="shared" si="5"/>
        <v>9</v>
      </c>
      <c r="G355" t="str">
        <f>STANDINGS_WHIP[[#This Row],[League]]&amp;STANDINGS_WHIP[[#This Row],[Team]]</f>
        <v>$150 Draft Champions Dec 21 1:00 pm Lg.3568Team Dorn</v>
      </c>
    </row>
    <row r="356" spans="1:7" x14ac:dyDescent="0.25">
      <c r="A356">
        <v>1810</v>
      </c>
      <c r="B356" t="s">
        <v>109</v>
      </c>
      <c r="C356" t="s">
        <v>801</v>
      </c>
      <c r="D356">
        <v>1.288</v>
      </c>
      <c r="E356">
        <v>1101</v>
      </c>
      <c r="F356">
        <f t="shared" si="5"/>
        <v>10</v>
      </c>
      <c r="G356" t="str">
        <f>STANDINGS_WHIP[[#This Row],[League]]&amp;STANDINGS_WHIP[[#This Row],[Team]]</f>
        <v>$150 Draft Champions Dec 21 1:00 pm Lg.3568BIG LUSCIOUS</v>
      </c>
    </row>
    <row r="357" spans="1:7" x14ac:dyDescent="0.25">
      <c r="A357">
        <v>1986</v>
      </c>
      <c r="B357" t="s">
        <v>803</v>
      </c>
      <c r="C357" t="s">
        <v>801</v>
      </c>
      <c r="D357">
        <v>1.298</v>
      </c>
      <c r="E357">
        <v>925</v>
      </c>
      <c r="F357">
        <f t="shared" si="5"/>
        <v>11</v>
      </c>
      <c r="G357" t="str">
        <f>STANDINGS_WHIP[[#This Row],[League]]&amp;STANDINGS_WHIP[[#This Row],[Team]]</f>
        <v>$150 Draft Champions Dec 21 1:00 pm Lg.3568O'Day or Night Relief</v>
      </c>
    </row>
    <row r="358" spans="1:7" x14ac:dyDescent="0.25">
      <c r="A358">
        <v>2000</v>
      </c>
      <c r="B358" t="s">
        <v>802</v>
      </c>
      <c r="C358" t="s">
        <v>801</v>
      </c>
      <c r="D358">
        <v>1.298</v>
      </c>
      <c r="E358">
        <v>911</v>
      </c>
      <c r="F358">
        <f t="shared" si="5"/>
        <v>12</v>
      </c>
      <c r="G358" t="str">
        <f>STANDINGS_WHIP[[#This Row],[League]]&amp;STANDINGS_WHIP[[#This Row],[Team]]</f>
        <v>$150 Draft Champions Dec 21 1:00 pm Lg.3568Carolina Lightning</v>
      </c>
    </row>
    <row r="359" spans="1:7" x14ac:dyDescent="0.25">
      <c r="A359">
        <v>2449</v>
      </c>
      <c r="B359" t="s">
        <v>808</v>
      </c>
      <c r="C359" t="s">
        <v>801</v>
      </c>
      <c r="D359">
        <v>1.329</v>
      </c>
      <c r="E359">
        <v>462</v>
      </c>
      <c r="F359">
        <f t="shared" si="5"/>
        <v>13</v>
      </c>
      <c r="G359" t="str">
        <f>STANDINGS_WHIP[[#This Row],[League]]&amp;STANDINGS_WHIP[[#This Row],[Team]]</f>
        <v>$150 Draft Champions Dec 21 1:00 pm Lg.3568Dominance &amp; Submission</v>
      </c>
    </row>
    <row r="360" spans="1:7" x14ac:dyDescent="0.25">
      <c r="A360">
        <v>2677</v>
      </c>
      <c r="B360" t="s">
        <v>806</v>
      </c>
      <c r="C360" t="s">
        <v>801</v>
      </c>
      <c r="D360">
        <v>1.3520000000000001</v>
      </c>
      <c r="E360">
        <v>234</v>
      </c>
      <c r="F360">
        <f t="shared" si="5"/>
        <v>14</v>
      </c>
      <c r="G360" t="str">
        <f>STANDINGS_WHIP[[#This Row],[League]]&amp;STANDINGS_WHIP[[#This Row],[Team]]</f>
        <v>$150 Draft Champions Dec 21 1:00 pm Lg.3568Riderboot 1 DC</v>
      </c>
    </row>
    <row r="361" spans="1:7" x14ac:dyDescent="0.25">
      <c r="A361">
        <v>2899</v>
      </c>
      <c r="B361" t="s">
        <v>804</v>
      </c>
      <c r="C361" t="s">
        <v>801</v>
      </c>
      <c r="D361">
        <v>1.4319999999999999</v>
      </c>
      <c r="E361">
        <v>12</v>
      </c>
      <c r="F361">
        <f t="shared" si="5"/>
        <v>15</v>
      </c>
      <c r="G361" t="str">
        <f>STANDINGS_WHIP[[#This Row],[League]]&amp;STANDINGS_WHIP[[#This Row],[Team]]</f>
        <v>$150 Draft Champions Dec 21 1:00 pm Lg.3568papas nine</v>
      </c>
    </row>
    <row r="362" spans="1:7" x14ac:dyDescent="0.25">
      <c r="A362">
        <v>80</v>
      </c>
      <c r="B362" t="s">
        <v>96</v>
      </c>
      <c r="C362" t="s">
        <v>811</v>
      </c>
      <c r="D362">
        <v>1.151</v>
      </c>
      <c r="E362">
        <v>2831</v>
      </c>
      <c r="F362">
        <f t="shared" si="5"/>
        <v>1</v>
      </c>
      <c r="G362" t="str">
        <f>STANDINGS_WHIP[[#This Row],[League]]&amp;STANDINGS_WHIP[[#This Row],[Team]]</f>
        <v>$150 Draft Champions Dec 22 1:00 pm Lg.3569Surrender Dorothy! (2)</v>
      </c>
    </row>
    <row r="363" spans="1:7" x14ac:dyDescent="0.25">
      <c r="A363">
        <v>130</v>
      </c>
      <c r="B363" t="s">
        <v>431</v>
      </c>
      <c r="C363" t="s">
        <v>811</v>
      </c>
      <c r="D363">
        <v>1.1639999999999999</v>
      </c>
      <c r="E363">
        <v>2781</v>
      </c>
      <c r="F363">
        <f t="shared" si="5"/>
        <v>2</v>
      </c>
      <c r="G363" t="str">
        <f>STANDINGS_WHIP[[#This Row],[League]]&amp;STANDINGS_WHIP[[#This Row],[Team]]</f>
        <v>$150 Draft Champions Dec 22 1:00 pm Lg.3569BIG LUSCIOUS II</v>
      </c>
    </row>
    <row r="364" spans="1:7" x14ac:dyDescent="0.25">
      <c r="A364">
        <v>463</v>
      </c>
      <c r="B364" t="s">
        <v>277</v>
      </c>
      <c r="C364" t="s">
        <v>811</v>
      </c>
      <c r="D364">
        <v>1.206</v>
      </c>
      <c r="E364">
        <v>2448</v>
      </c>
      <c r="F364">
        <f t="shared" si="5"/>
        <v>3</v>
      </c>
      <c r="G364" t="str">
        <f>STANDINGS_WHIP[[#This Row],[League]]&amp;STANDINGS_WHIP[[#This Row],[Team]]</f>
        <v>$150 Draft Champions Dec 22 1:00 pm Lg.3569ZULETA</v>
      </c>
    </row>
    <row r="365" spans="1:7" x14ac:dyDescent="0.25">
      <c r="A365">
        <v>678</v>
      </c>
      <c r="B365" t="s">
        <v>816</v>
      </c>
      <c r="C365" t="s">
        <v>811</v>
      </c>
      <c r="D365">
        <v>1.224</v>
      </c>
      <c r="E365">
        <v>2233</v>
      </c>
      <c r="F365">
        <f t="shared" si="5"/>
        <v>4</v>
      </c>
      <c r="G365" t="str">
        <f>STANDINGS_WHIP[[#This Row],[League]]&amp;STANDINGS_WHIP[[#This Row],[Team]]</f>
        <v>$150 Draft Champions Dec 22 1:00 pm Lg.3569Cubs Lose!!! Cubs Lose!!!</v>
      </c>
    </row>
    <row r="366" spans="1:7" x14ac:dyDescent="0.25">
      <c r="A366">
        <v>1266</v>
      </c>
      <c r="B366" t="s">
        <v>186</v>
      </c>
      <c r="C366" t="s">
        <v>811</v>
      </c>
      <c r="D366">
        <v>1.258</v>
      </c>
      <c r="E366">
        <v>1645</v>
      </c>
      <c r="F366">
        <f t="shared" si="5"/>
        <v>5</v>
      </c>
      <c r="G366" t="str">
        <f>STANDINGS_WHIP[[#This Row],[League]]&amp;STANDINGS_WHIP[[#This Row],[Team]]</f>
        <v>$150 Draft Champions Dec 22 1:00 pm Lg.3569LONG GONE</v>
      </c>
    </row>
    <row r="367" spans="1:7" x14ac:dyDescent="0.25">
      <c r="A367">
        <v>1353</v>
      </c>
      <c r="B367" t="s">
        <v>815</v>
      </c>
      <c r="C367" t="s">
        <v>811</v>
      </c>
      <c r="D367">
        <v>1.2629999999999999</v>
      </c>
      <c r="E367">
        <v>1558</v>
      </c>
      <c r="F367">
        <f t="shared" si="5"/>
        <v>6</v>
      </c>
      <c r="G367" t="str">
        <f>STANDINGS_WHIP[[#This Row],[League]]&amp;STANDINGS_WHIP[[#This Row],[Team]]</f>
        <v>$150 Draft Champions Dec 22 1:00 pm Lg.3569SpinningSeams3</v>
      </c>
    </row>
    <row r="368" spans="1:7" x14ac:dyDescent="0.25">
      <c r="A368">
        <v>1593</v>
      </c>
      <c r="B368" t="s">
        <v>813</v>
      </c>
      <c r="C368" t="s">
        <v>811</v>
      </c>
      <c r="D368">
        <v>1.276</v>
      </c>
      <c r="E368">
        <v>1318</v>
      </c>
      <c r="F368">
        <f t="shared" si="5"/>
        <v>7</v>
      </c>
      <c r="G368" t="str">
        <f>STANDINGS_WHIP[[#This Row],[League]]&amp;STANDINGS_WHIP[[#This Row],[Team]]</f>
        <v>$150 Draft Champions Dec 22 1:00 pm Lg.3569Ironwood Renegades</v>
      </c>
    </row>
    <row r="369" spans="1:7" x14ac:dyDescent="0.25">
      <c r="A369">
        <v>1781</v>
      </c>
      <c r="B369" t="s">
        <v>818</v>
      </c>
      <c r="C369" t="s">
        <v>811</v>
      </c>
      <c r="D369">
        <v>1.286</v>
      </c>
      <c r="E369">
        <v>1130</v>
      </c>
      <c r="F369">
        <f t="shared" si="5"/>
        <v>8</v>
      </c>
      <c r="G369" t="str">
        <f>STANDINGS_WHIP[[#This Row],[League]]&amp;STANDINGS_WHIP[[#This Row],[Team]]</f>
        <v>$150 Draft Champions Dec 22 1:00 pm Lg.3569Cedar Saison Cedenos</v>
      </c>
    </row>
    <row r="370" spans="1:7" x14ac:dyDescent="0.25">
      <c r="A370">
        <v>1928</v>
      </c>
      <c r="B370" t="s">
        <v>33</v>
      </c>
      <c r="C370" t="s">
        <v>811</v>
      </c>
      <c r="D370">
        <v>1.2949999999999999</v>
      </c>
      <c r="E370">
        <v>983</v>
      </c>
      <c r="F370">
        <f t="shared" si="5"/>
        <v>9</v>
      </c>
      <c r="G370" t="str">
        <f>STANDINGS_WHIP[[#This Row],[League]]&amp;STANDINGS_WHIP[[#This Row],[Team]]</f>
        <v>$150 Draft Champions Dec 22 1:00 pm Lg.3569Highlander</v>
      </c>
    </row>
    <row r="371" spans="1:7" x14ac:dyDescent="0.25">
      <c r="A371">
        <v>2032</v>
      </c>
      <c r="B371" t="s">
        <v>71</v>
      </c>
      <c r="C371" t="s">
        <v>811</v>
      </c>
      <c r="D371">
        <v>1.3</v>
      </c>
      <c r="E371">
        <v>879</v>
      </c>
      <c r="F371">
        <f t="shared" si="5"/>
        <v>10</v>
      </c>
      <c r="G371" t="str">
        <f>STANDINGS_WHIP[[#This Row],[League]]&amp;STANDINGS_WHIP[[#This Row],[Team]]</f>
        <v>$150 Draft Champions Dec 22 1:00 pm Lg.3569Frozen Ropes</v>
      </c>
    </row>
    <row r="372" spans="1:7" x14ac:dyDescent="0.25">
      <c r="A372">
        <v>2152</v>
      </c>
      <c r="B372" t="s">
        <v>819</v>
      </c>
      <c r="C372" t="s">
        <v>811</v>
      </c>
      <c r="D372">
        <v>1.3080000000000001</v>
      </c>
      <c r="E372">
        <v>759</v>
      </c>
      <c r="F372">
        <f t="shared" si="5"/>
        <v>11</v>
      </c>
      <c r="G372" t="str">
        <f>STANDINGS_WHIP[[#This Row],[League]]&amp;STANDINGS_WHIP[[#This Row],[Team]]</f>
        <v>$150 Draft Champions Dec 22 1:00 pm Lg.3569Chico Lind's Hermanos - DC 15</v>
      </c>
    </row>
    <row r="373" spans="1:7" x14ac:dyDescent="0.25">
      <c r="A373">
        <v>2179</v>
      </c>
      <c r="B373" t="s">
        <v>814</v>
      </c>
      <c r="C373" t="s">
        <v>811</v>
      </c>
      <c r="D373">
        <v>1.31</v>
      </c>
      <c r="E373">
        <v>732</v>
      </c>
      <c r="F373">
        <f t="shared" si="5"/>
        <v>12</v>
      </c>
      <c r="G373" t="str">
        <f>STANDINGS_WHIP[[#This Row],[League]]&amp;STANDINGS_WHIP[[#This Row],[Team]]</f>
        <v>$150 Draft Champions Dec 22 1:00 pm Lg.3569Dwight Evans DC15 150</v>
      </c>
    </row>
    <row r="374" spans="1:7" x14ac:dyDescent="0.25">
      <c r="A374">
        <v>2237</v>
      </c>
      <c r="B374" t="s">
        <v>810</v>
      </c>
      <c r="C374" t="s">
        <v>811</v>
      </c>
      <c r="D374">
        <v>1.3129999999999999</v>
      </c>
      <c r="E374">
        <v>674</v>
      </c>
      <c r="F374">
        <f t="shared" si="5"/>
        <v>13</v>
      </c>
      <c r="G374" t="str">
        <f>STANDINGS_WHIP[[#This Row],[League]]&amp;STANDINGS_WHIP[[#This Row],[Team]]</f>
        <v>$150 Draft Champions Dec 22 1:00 pm Lg.3569Sultans of Swat 1</v>
      </c>
    </row>
    <row r="375" spans="1:7" x14ac:dyDescent="0.25">
      <c r="A375">
        <v>2425</v>
      </c>
      <c r="B375" t="s">
        <v>817</v>
      </c>
      <c r="C375" t="s">
        <v>811</v>
      </c>
      <c r="D375">
        <v>1.327</v>
      </c>
      <c r="E375">
        <v>486</v>
      </c>
      <c r="F375">
        <f t="shared" si="5"/>
        <v>14</v>
      </c>
      <c r="G375" t="str">
        <f>STANDINGS_WHIP[[#This Row],[League]]&amp;STANDINGS_WHIP[[#This Row],[Team]]</f>
        <v>$150 Draft Champions Dec 22 1:00 pm Lg.3569Potter and Pigz</v>
      </c>
    </row>
    <row r="376" spans="1:7" x14ac:dyDescent="0.25">
      <c r="A376">
        <v>2727</v>
      </c>
      <c r="B376" t="s">
        <v>812</v>
      </c>
      <c r="C376" t="s">
        <v>811</v>
      </c>
      <c r="D376">
        <v>1.3580000000000001</v>
      </c>
      <c r="E376">
        <v>184</v>
      </c>
      <c r="F376">
        <f t="shared" si="5"/>
        <v>15</v>
      </c>
      <c r="G376" t="str">
        <f>STANDINGS_WHIP[[#This Row],[League]]&amp;STANDINGS_WHIP[[#This Row],[Team]]</f>
        <v>$150 Draft Champions Dec 22 1:00 pm Lg.3569Dammit Moon Moon</v>
      </c>
    </row>
    <row r="377" spans="1:7" x14ac:dyDescent="0.25">
      <c r="A377">
        <v>99</v>
      </c>
      <c r="B377" t="s">
        <v>824</v>
      </c>
      <c r="C377" t="s">
        <v>821</v>
      </c>
      <c r="D377">
        <v>1.1579999999999999</v>
      </c>
      <c r="E377">
        <v>2812</v>
      </c>
      <c r="F377">
        <f t="shared" si="5"/>
        <v>1</v>
      </c>
      <c r="G377" t="str">
        <f>STANDINGS_WHIP[[#This Row],[League]]&amp;STANDINGS_WHIP[[#This Row],[Team]]</f>
        <v>$150 Draft Champions Dec 24 1:00 pm Lg.3570Seymour</v>
      </c>
    </row>
    <row r="378" spans="1:7" x14ac:dyDescent="0.25">
      <c r="A378">
        <v>170</v>
      </c>
      <c r="B378" t="s">
        <v>828</v>
      </c>
      <c r="C378" t="s">
        <v>821</v>
      </c>
      <c r="D378">
        <v>1.1719999999999999</v>
      </c>
      <c r="E378">
        <v>2741</v>
      </c>
      <c r="F378">
        <f t="shared" si="5"/>
        <v>2</v>
      </c>
      <c r="G378" t="str">
        <f>STANDINGS_WHIP[[#This Row],[League]]&amp;STANDINGS_WHIP[[#This Row],[Team]]</f>
        <v>$150 Draft Champions Dec 24 1:00 pm Lg.3570zima...</v>
      </c>
    </row>
    <row r="379" spans="1:7" x14ac:dyDescent="0.25">
      <c r="A379">
        <v>180</v>
      </c>
      <c r="B379" t="s">
        <v>827</v>
      </c>
      <c r="C379" t="s">
        <v>821</v>
      </c>
      <c r="D379">
        <v>1.1739999999999999</v>
      </c>
      <c r="E379">
        <v>2731</v>
      </c>
      <c r="F379">
        <f t="shared" si="5"/>
        <v>3</v>
      </c>
      <c r="G379" t="str">
        <f>STANDINGS_WHIP[[#This Row],[League]]&amp;STANDINGS_WHIP[[#This Row],[Team]]</f>
        <v>$150 Draft Champions Dec 24 1:00 pm Lg.3570The Final Boss</v>
      </c>
    </row>
    <row r="380" spans="1:7" x14ac:dyDescent="0.25">
      <c r="A380">
        <v>497</v>
      </c>
      <c r="B380" t="s">
        <v>829</v>
      </c>
      <c r="C380" t="s">
        <v>821</v>
      </c>
      <c r="D380">
        <v>1.2110000000000001</v>
      </c>
      <c r="E380">
        <v>2414</v>
      </c>
      <c r="F380">
        <f t="shared" si="5"/>
        <v>4</v>
      </c>
      <c r="G380" t="str">
        <f>STANDINGS_WHIP[[#This Row],[League]]&amp;STANDINGS_WHIP[[#This Row],[Team]]</f>
        <v>$150 Draft Champions Dec 24 1:00 pm Lg.3570SEMPER FI 8</v>
      </c>
    </row>
    <row r="381" spans="1:7" x14ac:dyDescent="0.25">
      <c r="A381">
        <v>542</v>
      </c>
      <c r="B381" t="s">
        <v>466</v>
      </c>
      <c r="C381" t="s">
        <v>821</v>
      </c>
      <c r="D381">
        <v>1.214</v>
      </c>
      <c r="E381">
        <v>2369</v>
      </c>
      <c r="F381">
        <f t="shared" si="5"/>
        <v>5</v>
      </c>
      <c r="G381" t="str">
        <f>STANDINGS_WHIP[[#This Row],[League]]&amp;STANDINGS_WHIP[[#This Row],[Team]]</f>
        <v>$150 Draft Champions Dec 24 1:00 pm Lg.3570Red Barons</v>
      </c>
    </row>
    <row r="382" spans="1:7" x14ac:dyDescent="0.25">
      <c r="A382">
        <v>750</v>
      </c>
      <c r="B382" t="s">
        <v>584</v>
      </c>
      <c r="C382" t="s">
        <v>821</v>
      </c>
      <c r="D382">
        <v>1.23</v>
      </c>
      <c r="E382">
        <v>2161</v>
      </c>
      <c r="F382">
        <f t="shared" si="5"/>
        <v>6</v>
      </c>
      <c r="G382" t="str">
        <f>STANDINGS_WHIP[[#This Row],[League]]&amp;STANDINGS_WHIP[[#This Row],[Team]]</f>
        <v>$150 Draft Champions Dec 24 1:00 pm Lg.3570Team Hughes</v>
      </c>
    </row>
    <row r="383" spans="1:7" x14ac:dyDescent="0.25">
      <c r="A383">
        <v>1152</v>
      </c>
      <c r="B383" t="s">
        <v>826</v>
      </c>
      <c r="C383" t="s">
        <v>821</v>
      </c>
      <c r="D383">
        <v>1.252</v>
      </c>
      <c r="E383">
        <v>1759</v>
      </c>
      <c r="F383">
        <f t="shared" si="5"/>
        <v>7</v>
      </c>
      <c r="G383" t="str">
        <f>STANDINGS_WHIP[[#This Row],[League]]&amp;STANDINGS_WHIP[[#This Row],[Team]]</f>
        <v>$150 Draft Champions Dec 24 1:00 pm Lg.35702016 DC001</v>
      </c>
    </row>
    <row r="384" spans="1:7" x14ac:dyDescent="0.25">
      <c r="A384">
        <v>1776</v>
      </c>
      <c r="B384" t="s">
        <v>820</v>
      </c>
      <c r="C384" t="s">
        <v>821</v>
      </c>
      <c r="D384">
        <v>1.286</v>
      </c>
      <c r="E384">
        <v>1135</v>
      </c>
      <c r="F384">
        <f t="shared" si="5"/>
        <v>8</v>
      </c>
      <c r="G384" t="str">
        <f>STANDINGS_WHIP[[#This Row],[League]]&amp;STANDINGS_WHIP[[#This Row],[Team]]</f>
        <v>$150 Draft Champions Dec 24 1:00 pm Lg.3570A1A Car Wash</v>
      </c>
    </row>
    <row r="385" spans="1:7" x14ac:dyDescent="0.25">
      <c r="A385">
        <v>1888</v>
      </c>
      <c r="B385" t="s">
        <v>475</v>
      </c>
      <c r="C385" t="s">
        <v>821</v>
      </c>
      <c r="D385">
        <v>1.292</v>
      </c>
      <c r="E385">
        <v>1023</v>
      </c>
      <c r="F385">
        <f t="shared" si="5"/>
        <v>9</v>
      </c>
      <c r="G385" t="str">
        <f>STANDINGS_WHIP[[#This Row],[League]]&amp;STANDINGS_WHIP[[#This Row],[Team]]</f>
        <v>$150 Draft Champions Dec 24 1:00 pm Lg.3570Bad "Buccos"</v>
      </c>
    </row>
    <row r="386" spans="1:7" x14ac:dyDescent="0.25">
      <c r="A386">
        <v>1968</v>
      </c>
      <c r="B386" t="s">
        <v>823</v>
      </c>
      <c r="C386" t="s">
        <v>821</v>
      </c>
      <c r="D386">
        <v>1.2969999999999999</v>
      </c>
      <c r="E386">
        <v>943</v>
      </c>
      <c r="F386">
        <f t="shared" si="5"/>
        <v>10</v>
      </c>
      <c r="G386" t="str">
        <f>STANDINGS_WHIP[[#This Row],[League]]&amp;STANDINGS_WHIP[[#This Row],[Team]]</f>
        <v>$150 Draft Champions Dec 24 1:00 pm Lg.3570Moz Boyz 10</v>
      </c>
    </row>
    <row r="387" spans="1:7" x14ac:dyDescent="0.25">
      <c r="A387">
        <v>2126</v>
      </c>
      <c r="B387" t="s">
        <v>726</v>
      </c>
      <c r="C387" t="s">
        <v>821</v>
      </c>
      <c r="D387">
        <v>1.306</v>
      </c>
      <c r="E387">
        <v>785</v>
      </c>
      <c r="F387">
        <f t="shared" ref="F387:F450" si="6">IF(C387=C386,F386+1,1)</f>
        <v>11</v>
      </c>
      <c r="G387" t="str">
        <f>STANDINGS_WHIP[[#This Row],[League]]&amp;STANDINGS_WHIP[[#This Row],[Team]]</f>
        <v>$150 Draft Champions Dec 24 1:00 pm Lg.3570Team Warner</v>
      </c>
    </row>
    <row r="388" spans="1:7" x14ac:dyDescent="0.25">
      <c r="A388">
        <v>2157</v>
      </c>
      <c r="B388" t="s">
        <v>128</v>
      </c>
      <c r="C388" t="s">
        <v>821</v>
      </c>
      <c r="D388">
        <v>1.3080000000000001</v>
      </c>
      <c r="E388">
        <v>754</v>
      </c>
      <c r="F388">
        <f t="shared" si="6"/>
        <v>12</v>
      </c>
      <c r="G388" t="str">
        <f>STANDINGS_WHIP[[#This Row],[League]]&amp;STANDINGS_WHIP[[#This Row],[Team]]</f>
        <v>$150 Draft Champions Dec 24 1:00 pm Lg.3570Team Boelkens</v>
      </c>
    </row>
    <row r="389" spans="1:7" x14ac:dyDescent="0.25">
      <c r="A389">
        <v>2360</v>
      </c>
      <c r="B389" t="s">
        <v>822</v>
      </c>
      <c r="C389" t="s">
        <v>821</v>
      </c>
      <c r="D389">
        <v>1.3220000000000001</v>
      </c>
      <c r="E389">
        <v>551</v>
      </c>
      <c r="F389">
        <f t="shared" si="6"/>
        <v>13</v>
      </c>
      <c r="G389" t="str">
        <f>STANDINGS_WHIP[[#This Row],[League]]&amp;STANDINGS_WHIP[[#This Row],[Team]]</f>
        <v>$150 Draft Champions Dec 24 1:00 pm Lg.3570The Panic, The Vomit</v>
      </c>
    </row>
    <row r="390" spans="1:7" x14ac:dyDescent="0.25">
      <c r="A390">
        <v>2491</v>
      </c>
      <c r="B390" t="s">
        <v>825</v>
      </c>
      <c r="C390" t="s">
        <v>821</v>
      </c>
      <c r="D390">
        <v>1.3320000000000001</v>
      </c>
      <c r="E390">
        <v>420</v>
      </c>
      <c r="F390">
        <f t="shared" si="6"/>
        <v>14</v>
      </c>
      <c r="G390" t="str">
        <f>STANDINGS_WHIP[[#This Row],[League]]&amp;STANDINGS_WHIP[[#This Row],[Team]]</f>
        <v>$150 Draft Champions Dec 24 1:00 pm Lg.3570Smyly Face</v>
      </c>
    </row>
    <row r="391" spans="1:7" x14ac:dyDescent="0.25">
      <c r="A391">
        <v>2867</v>
      </c>
      <c r="B391" t="s">
        <v>397</v>
      </c>
      <c r="C391" t="s">
        <v>821</v>
      </c>
      <c r="D391">
        <v>1.397</v>
      </c>
      <c r="E391">
        <v>44</v>
      </c>
      <c r="F391">
        <f t="shared" si="6"/>
        <v>15</v>
      </c>
      <c r="G391" t="str">
        <f>STANDINGS_WHIP[[#This Row],[League]]&amp;STANDINGS_WHIP[[#This Row],[Team]]</f>
        <v>$150 Draft Champions Dec 24 1:00 pm Lg.3570neener neener</v>
      </c>
    </row>
    <row r="392" spans="1:7" x14ac:dyDescent="0.25">
      <c r="A392">
        <v>85</v>
      </c>
      <c r="B392" t="s">
        <v>842</v>
      </c>
      <c r="C392" t="s">
        <v>831</v>
      </c>
      <c r="D392">
        <v>1.153</v>
      </c>
      <c r="E392">
        <v>2826</v>
      </c>
      <c r="F392">
        <f t="shared" si="6"/>
        <v>1</v>
      </c>
      <c r="G392" t="str">
        <f>STANDINGS_WHIP[[#This Row],[League]]&amp;STANDINGS_WHIP[[#This Row],[Team]]</f>
        <v>$150 Draft Champions Dec 24 1:00 pm Lg.3571SEMPER FI 9</v>
      </c>
    </row>
    <row r="393" spans="1:7" x14ac:dyDescent="0.25">
      <c r="A393">
        <v>287</v>
      </c>
      <c r="B393" t="s">
        <v>14</v>
      </c>
      <c r="C393" t="s">
        <v>831</v>
      </c>
      <c r="D393">
        <v>1.1879999999999999</v>
      </c>
      <c r="E393">
        <v>2624</v>
      </c>
      <c r="F393">
        <f t="shared" si="6"/>
        <v>2</v>
      </c>
      <c r="G393" t="str">
        <f>STANDINGS_WHIP[[#This Row],[League]]&amp;STANDINGS_WHIP[[#This Row],[Team]]</f>
        <v>$150 Draft Champions Dec 24 1:00 pm Lg.3571Team Martin</v>
      </c>
    </row>
    <row r="394" spans="1:7" x14ac:dyDescent="0.25">
      <c r="A394">
        <v>291</v>
      </c>
      <c r="B394" t="s">
        <v>836</v>
      </c>
      <c r="C394" t="s">
        <v>831</v>
      </c>
      <c r="D394">
        <v>1.1879999999999999</v>
      </c>
      <c r="E394">
        <v>2620</v>
      </c>
      <c r="F394">
        <f t="shared" si="6"/>
        <v>3</v>
      </c>
      <c r="G394" t="str">
        <f>STANDINGS_WHIP[[#This Row],[League]]&amp;STANDINGS_WHIP[[#This Row],[Team]]</f>
        <v>$150 Draft Champions Dec 24 1:00 pm Lg.3571KJ || DC2</v>
      </c>
    </row>
    <row r="395" spans="1:7" x14ac:dyDescent="0.25">
      <c r="A395">
        <v>336</v>
      </c>
      <c r="B395" t="s">
        <v>832</v>
      </c>
      <c r="C395" t="s">
        <v>831</v>
      </c>
      <c r="D395">
        <v>1.1950000000000001</v>
      </c>
      <c r="E395">
        <v>2575</v>
      </c>
      <c r="F395">
        <f t="shared" si="6"/>
        <v>4</v>
      </c>
      <c r="G395" t="str">
        <f>STANDINGS_WHIP[[#This Row],[League]]&amp;STANDINGS_WHIP[[#This Row],[Team]]</f>
        <v>$150 Draft Champions Dec 24 1:00 pm Lg.3571JacuzziGeorge</v>
      </c>
    </row>
    <row r="396" spans="1:7" x14ac:dyDescent="0.25">
      <c r="A396">
        <v>638</v>
      </c>
      <c r="B396" t="s">
        <v>839</v>
      </c>
      <c r="C396" t="s">
        <v>831</v>
      </c>
      <c r="D396">
        <v>1.222</v>
      </c>
      <c r="E396">
        <v>2273</v>
      </c>
      <c r="F396">
        <f t="shared" si="6"/>
        <v>5</v>
      </c>
      <c r="G396" t="str">
        <f>STANDINGS_WHIP[[#This Row],[League]]&amp;STANDINGS_WHIP[[#This Row],[Team]]</f>
        <v>$150 Draft Champions Dec 24 1:00 pm Lg.3571The Achievers - DC 2</v>
      </c>
    </row>
    <row r="397" spans="1:7" x14ac:dyDescent="0.25">
      <c r="A397">
        <v>829</v>
      </c>
      <c r="B397" t="s">
        <v>53</v>
      </c>
      <c r="C397" t="s">
        <v>831</v>
      </c>
      <c r="D397">
        <v>1.2350000000000001</v>
      </c>
      <c r="E397">
        <v>2082</v>
      </c>
      <c r="F397">
        <f t="shared" si="6"/>
        <v>6</v>
      </c>
      <c r="G397" t="str">
        <f>STANDINGS_WHIP[[#This Row],[League]]&amp;STANDINGS_WHIP[[#This Row],[Team]]</f>
        <v>$150 Draft Champions Dec 24 1:00 pm Lg.3571Baseball Furies</v>
      </c>
    </row>
    <row r="398" spans="1:7" x14ac:dyDescent="0.25">
      <c r="A398">
        <v>1319</v>
      </c>
      <c r="B398" t="s">
        <v>838</v>
      </c>
      <c r="C398" t="s">
        <v>831</v>
      </c>
      <c r="D398">
        <v>1.2609999999999999</v>
      </c>
      <c r="E398">
        <v>1592</v>
      </c>
      <c r="F398">
        <f t="shared" si="6"/>
        <v>7</v>
      </c>
      <c r="G398" t="str">
        <f>STANDINGS_WHIP[[#This Row],[League]]&amp;STANDINGS_WHIP[[#This Row],[Team]]</f>
        <v>$150 Draft Champions Dec 24 1:00 pm Lg.3571Galileo</v>
      </c>
    </row>
    <row r="399" spans="1:7" x14ac:dyDescent="0.25">
      <c r="A399">
        <v>1587</v>
      </c>
      <c r="B399" t="s">
        <v>835</v>
      </c>
      <c r="C399" t="s">
        <v>831</v>
      </c>
      <c r="D399">
        <v>1.2749999999999999</v>
      </c>
      <c r="E399">
        <v>1324</v>
      </c>
      <c r="F399">
        <f t="shared" si="6"/>
        <v>8</v>
      </c>
      <c r="G399" t="str">
        <f>STANDINGS_WHIP[[#This Row],[League]]&amp;STANDINGS_WHIP[[#This Row],[Team]]</f>
        <v>$150 Draft Champions Dec 24 1:00 pm Lg.3571EA Sports 17</v>
      </c>
    </row>
    <row r="400" spans="1:7" x14ac:dyDescent="0.25">
      <c r="A400">
        <v>1628</v>
      </c>
      <c r="B400" t="s">
        <v>87</v>
      </c>
      <c r="C400" t="s">
        <v>831</v>
      </c>
      <c r="D400">
        <v>1.278</v>
      </c>
      <c r="E400">
        <v>1283</v>
      </c>
      <c r="F400">
        <f t="shared" si="6"/>
        <v>9</v>
      </c>
      <c r="G400" t="str">
        <f>STANDINGS_WHIP[[#This Row],[League]]&amp;STANDINGS_WHIP[[#This Row],[Team]]</f>
        <v>$150 Draft Champions Dec 24 1:00 pm Lg.3571The Northsiders</v>
      </c>
    </row>
    <row r="401" spans="1:7" x14ac:dyDescent="0.25">
      <c r="A401">
        <v>1815</v>
      </c>
      <c r="B401" t="s">
        <v>840</v>
      </c>
      <c r="C401" t="s">
        <v>831</v>
      </c>
      <c r="D401">
        <v>1.288</v>
      </c>
      <c r="E401">
        <v>1096</v>
      </c>
      <c r="F401">
        <f t="shared" si="6"/>
        <v>10</v>
      </c>
      <c r="G401" t="str">
        <f>STANDINGS_WHIP[[#This Row],[League]]&amp;STANDINGS_WHIP[[#This Row],[Team]]</f>
        <v>$150 Draft Champions Dec 24 1:00 pm Lg.3571BK Mets DC 2</v>
      </c>
    </row>
    <row r="402" spans="1:7" x14ac:dyDescent="0.25">
      <c r="A402">
        <v>1965</v>
      </c>
      <c r="B402" t="s">
        <v>837</v>
      </c>
      <c r="C402" t="s">
        <v>831</v>
      </c>
      <c r="D402">
        <v>1.2969999999999999</v>
      </c>
      <c r="E402">
        <v>946</v>
      </c>
      <c r="F402">
        <f t="shared" si="6"/>
        <v>11</v>
      </c>
      <c r="G402" t="str">
        <f>STANDINGS_WHIP[[#This Row],[League]]&amp;STANDINGS_WHIP[[#This Row],[Team]]</f>
        <v>$150 Draft Champions Dec 24 1:00 pm Lg.3571Vermont Expos</v>
      </c>
    </row>
    <row r="403" spans="1:7" x14ac:dyDescent="0.25">
      <c r="A403">
        <v>2542</v>
      </c>
      <c r="B403" t="s">
        <v>833</v>
      </c>
      <c r="C403" t="s">
        <v>831</v>
      </c>
      <c r="D403">
        <v>1.3380000000000001</v>
      </c>
      <c r="E403">
        <v>369</v>
      </c>
      <c r="F403">
        <f t="shared" si="6"/>
        <v>12</v>
      </c>
      <c r="G403" t="str">
        <f>STANDINGS_WHIP[[#This Row],[League]]&amp;STANDINGS_WHIP[[#This Row],[Team]]</f>
        <v>$150 Draft Champions Dec 24 1:00 pm Lg.3571Madcow - DC4</v>
      </c>
    </row>
    <row r="404" spans="1:7" x14ac:dyDescent="0.25">
      <c r="A404">
        <v>2611</v>
      </c>
      <c r="B404" t="s">
        <v>841</v>
      </c>
      <c r="C404" t="s">
        <v>831</v>
      </c>
      <c r="D404">
        <v>1.3440000000000001</v>
      </c>
      <c r="E404">
        <v>300</v>
      </c>
      <c r="F404">
        <f t="shared" si="6"/>
        <v>13</v>
      </c>
      <c r="G404" t="str">
        <f>STANDINGS_WHIP[[#This Row],[League]]&amp;STANDINGS_WHIP[[#This Row],[Team]]</f>
        <v>$150 Draft Champions Dec 24 1:00 pm Lg.3571Slip Stitches 2</v>
      </c>
    </row>
    <row r="405" spans="1:7" x14ac:dyDescent="0.25">
      <c r="A405">
        <v>2751</v>
      </c>
      <c r="B405" t="s">
        <v>834</v>
      </c>
      <c r="C405" t="s">
        <v>831</v>
      </c>
      <c r="D405">
        <v>1.363</v>
      </c>
      <c r="E405">
        <v>160</v>
      </c>
      <c r="F405">
        <f t="shared" si="6"/>
        <v>14</v>
      </c>
      <c r="G405" t="str">
        <f>STANDINGS_WHIP[[#This Row],[League]]&amp;STANDINGS_WHIP[[#This Row],[Team]]</f>
        <v>$150 Draft Champions Dec 24 1:00 pm Lg.3571ChipChopChip4</v>
      </c>
    </row>
    <row r="406" spans="1:7" x14ac:dyDescent="0.25">
      <c r="A406">
        <v>2879</v>
      </c>
      <c r="B406" t="s">
        <v>830</v>
      </c>
      <c r="C406" t="s">
        <v>831</v>
      </c>
      <c r="D406">
        <v>1.4059999999999999</v>
      </c>
      <c r="E406">
        <v>32</v>
      </c>
      <c r="F406">
        <f t="shared" si="6"/>
        <v>15</v>
      </c>
      <c r="G406" t="str">
        <f>STANDINGS_WHIP[[#This Row],[League]]&amp;STANDINGS_WHIP[[#This Row],[Team]]</f>
        <v>$150 Draft Champions Dec 24 1:00 pm Lg.3571Strike Force</v>
      </c>
    </row>
    <row r="407" spans="1:7" x14ac:dyDescent="0.25">
      <c r="A407">
        <v>178</v>
      </c>
      <c r="B407" t="s">
        <v>17</v>
      </c>
      <c r="C407" t="s">
        <v>843</v>
      </c>
      <c r="D407">
        <v>1.173</v>
      </c>
      <c r="E407">
        <v>2733</v>
      </c>
      <c r="F407">
        <f t="shared" si="6"/>
        <v>1</v>
      </c>
      <c r="G407" t="str">
        <f>STANDINGS_WHIP[[#This Row],[League]]&amp;STANDINGS_WHIP[[#This Row],[Team]]</f>
        <v>$150 Draft Champions Dec 27 1:00 pm Lg.3572Millertime</v>
      </c>
    </row>
    <row r="408" spans="1:7" x14ac:dyDescent="0.25">
      <c r="A408">
        <v>312</v>
      </c>
      <c r="B408" t="s">
        <v>229</v>
      </c>
      <c r="C408" t="s">
        <v>843</v>
      </c>
      <c r="D408">
        <v>1.1910000000000001</v>
      </c>
      <c r="E408">
        <v>2599</v>
      </c>
      <c r="F408">
        <f t="shared" si="6"/>
        <v>2</v>
      </c>
      <c r="G408" t="str">
        <f>STANDINGS_WHIP[[#This Row],[League]]&amp;STANDINGS_WHIP[[#This Row],[Team]]</f>
        <v>$150 Draft Champions Dec 27 1:00 pm Lg.3572The Minyan</v>
      </c>
    </row>
    <row r="409" spans="1:7" x14ac:dyDescent="0.25">
      <c r="A409">
        <v>520</v>
      </c>
      <c r="B409" t="s">
        <v>151</v>
      </c>
      <c r="C409" t="s">
        <v>843</v>
      </c>
      <c r="D409">
        <v>1.2130000000000001</v>
      </c>
      <c r="E409">
        <v>2391</v>
      </c>
      <c r="F409">
        <f t="shared" si="6"/>
        <v>3</v>
      </c>
      <c r="G409" t="str">
        <f>STANDINGS_WHIP[[#This Row],[League]]&amp;STANDINGS_WHIP[[#This Row],[Team]]</f>
        <v>$150 Draft Champions Dec 27 1:00 pm Lg.3572Thing 2</v>
      </c>
    </row>
    <row r="410" spans="1:7" x14ac:dyDescent="0.25">
      <c r="A410">
        <v>630</v>
      </c>
      <c r="B410" t="s">
        <v>846</v>
      </c>
      <c r="C410" t="s">
        <v>843</v>
      </c>
      <c r="D410">
        <v>1.2210000000000001</v>
      </c>
      <c r="E410">
        <v>2281</v>
      </c>
      <c r="F410">
        <f t="shared" si="6"/>
        <v>4</v>
      </c>
      <c r="G410" t="str">
        <f>STANDINGS_WHIP[[#This Row],[League]]&amp;STANDINGS_WHIP[[#This Row],[Team]]</f>
        <v>$150 Draft Champions Dec 27 1:00 pm Lg.3572Tall Timber DC18</v>
      </c>
    </row>
    <row r="411" spans="1:7" x14ac:dyDescent="0.25">
      <c r="A411">
        <v>644</v>
      </c>
      <c r="B411" t="s">
        <v>845</v>
      </c>
      <c r="C411" t="s">
        <v>843</v>
      </c>
      <c r="D411">
        <v>1.222</v>
      </c>
      <c r="E411">
        <v>2267</v>
      </c>
      <c r="F411">
        <f t="shared" si="6"/>
        <v>5</v>
      </c>
      <c r="G411" t="str">
        <f>STANDINGS_WHIP[[#This Row],[League]]&amp;STANDINGS_WHIP[[#This Row],[Team]]</f>
        <v>$150 Draft Champions Dec 27 1:00 pm Lg.3572Dizzy Esasky III</v>
      </c>
    </row>
    <row r="412" spans="1:7" x14ac:dyDescent="0.25">
      <c r="A412">
        <v>879</v>
      </c>
      <c r="B412" t="s">
        <v>185</v>
      </c>
      <c r="C412" t="s">
        <v>843</v>
      </c>
      <c r="D412">
        <v>1.238</v>
      </c>
      <c r="E412">
        <v>2032</v>
      </c>
      <c r="F412">
        <f t="shared" si="6"/>
        <v>6</v>
      </c>
      <c r="G412" t="str">
        <f>STANDINGS_WHIP[[#This Row],[League]]&amp;STANDINGS_WHIP[[#This Row],[Team]]</f>
        <v>$150 Draft Champions Dec 27 1:00 pm Lg.3572Cococrispies</v>
      </c>
    </row>
    <row r="413" spans="1:7" x14ac:dyDescent="0.25">
      <c r="A413">
        <v>966</v>
      </c>
      <c r="B413" t="s">
        <v>847</v>
      </c>
      <c r="C413" t="s">
        <v>843</v>
      </c>
      <c r="D413">
        <v>1.242</v>
      </c>
      <c r="E413">
        <v>1945</v>
      </c>
      <c r="F413">
        <f t="shared" si="6"/>
        <v>7</v>
      </c>
      <c r="G413" t="str">
        <f>STANDINGS_WHIP[[#This Row],[League]]&amp;STANDINGS_WHIP[[#This Row],[Team]]</f>
        <v>$150 Draft Champions Dec 27 1:00 pm Lg.3572Charger Bar 2</v>
      </c>
    </row>
    <row r="414" spans="1:7" x14ac:dyDescent="0.25">
      <c r="A414">
        <v>1524</v>
      </c>
      <c r="B414" t="s">
        <v>849</v>
      </c>
      <c r="C414" t="s">
        <v>843</v>
      </c>
      <c r="D414">
        <v>1.272</v>
      </c>
      <c r="E414">
        <v>1387</v>
      </c>
      <c r="F414">
        <f t="shared" si="6"/>
        <v>8</v>
      </c>
      <c r="G414" t="str">
        <f>STANDINGS_WHIP[[#This Row],[League]]&amp;STANDINGS_WHIP[[#This Row],[Team]]</f>
        <v>$150 Draft Champions Dec 27 1:00 pm Lg.3572Fred Lynn DC18 150</v>
      </c>
    </row>
    <row r="415" spans="1:7" x14ac:dyDescent="0.25">
      <c r="A415">
        <v>1573</v>
      </c>
      <c r="B415" t="s">
        <v>848</v>
      </c>
      <c r="C415" t="s">
        <v>843</v>
      </c>
      <c r="D415">
        <v>1.2749999999999999</v>
      </c>
      <c r="E415">
        <v>1338</v>
      </c>
      <c r="F415">
        <f t="shared" si="6"/>
        <v>9</v>
      </c>
      <c r="G415" t="str">
        <f>STANDINGS_WHIP[[#This Row],[League]]&amp;STANDINGS_WHIP[[#This Row],[Team]]</f>
        <v>$150 Draft Champions Dec 27 1:00 pm Lg.3572Wild Horse of the Osage</v>
      </c>
    </row>
    <row r="416" spans="1:7" x14ac:dyDescent="0.25">
      <c r="A416">
        <v>1645</v>
      </c>
      <c r="B416" t="s">
        <v>127</v>
      </c>
      <c r="C416" t="s">
        <v>843</v>
      </c>
      <c r="D416">
        <v>1.2789999999999999</v>
      </c>
      <c r="E416">
        <v>1265.5</v>
      </c>
      <c r="F416">
        <f t="shared" si="6"/>
        <v>10</v>
      </c>
      <c r="G416" t="str">
        <f>STANDINGS_WHIP[[#This Row],[League]]&amp;STANDINGS_WHIP[[#This Row],[Team]]</f>
        <v>$150 Draft Champions Dec 27 1:00 pm Lg.3572Just An Old Vet</v>
      </c>
    </row>
    <row r="417" spans="1:7" x14ac:dyDescent="0.25">
      <c r="A417">
        <v>1707</v>
      </c>
      <c r="B417" t="s">
        <v>851</v>
      </c>
      <c r="C417" t="s">
        <v>843</v>
      </c>
      <c r="D417">
        <v>1.282</v>
      </c>
      <c r="E417">
        <v>1204</v>
      </c>
      <c r="F417">
        <f t="shared" si="6"/>
        <v>11</v>
      </c>
      <c r="G417" t="str">
        <f>STANDINGS_WHIP[[#This Row],[League]]&amp;STANDINGS_WHIP[[#This Row],[Team]]</f>
        <v>$150 Draft Champions Dec 27 1:00 pm Lg.3572Giant Pig</v>
      </c>
    </row>
    <row r="418" spans="1:7" x14ac:dyDescent="0.25">
      <c r="A418">
        <v>2432</v>
      </c>
      <c r="B418" t="s">
        <v>148</v>
      </c>
      <c r="C418" t="s">
        <v>843</v>
      </c>
      <c r="D418">
        <v>1.327</v>
      </c>
      <c r="E418">
        <v>479</v>
      </c>
      <c r="F418">
        <f t="shared" si="6"/>
        <v>12</v>
      </c>
      <c r="G418" t="str">
        <f>STANDINGS_WHIP[[#This Row],[League]]&amp;STANDINGS_WHIP[[#This Row],[Team]]</f>
        <v>$150 Draft Champions Dec 27 1:00 pm Lg.3572Ocular Keratitis DC1</v>
      </c>
    </row>
    <row r="419" spans="1:7" x14ac:dyDescent="0.25">
      <c r="A419">
        <v>2500</v>
      </c>
      <c r="B419" t="s">
        <v>186</v>
      </c>
      <c r="C419" t="s">
        <v>843</v>
      </c>
      <c r="D419">
        <v>1.333</v>
      </c>
      <c r="E419">
        <v>410</v>
      </c>
      <c r="F419">
        <f t="shared" si="6"/>
        <v>13</v>
      </c>
      <c r="G419" t="str">
        <f>STANDINGS_WHIP[[#This Row],[League]]&amp;STANDINGS_WHIP[[#This Row],[Team]]</f>
        <v>$150 Draft Champions Dec 27 1:00 pm Lg.3572LONG GONE</v>
      </c>
    </row>
    <row r="420" spans="1:7" x14ac:dyDescent="0.25">
      <c r="A420">
        <v>2549</v>
      </c>
      <c r="B420" t="s">
        <v>850</v>
      </c>
      <c r="C420" t="s">
        <v>843</v>
      </c>
      <c r="D420">
        <v>1.3380000000000001</v>
      </c>
      <c r="E420">
        <v>362</v>
      </c>
      <c r="F420">
        <f t="shared" si="6"/>
        <v>14</v>
      </c>
      <c r="G420" t="str">
        <f>STANDINGS_WHIP[[#This Row],[League]]&amp;STANDINGS_WHIP[[#This Row],[Team]]</f>
        <v>$150 Draft Champions Dec 27 1:00 pm Lg.3572Statesboro Blues</v>
      </c>
    </row>
    <row r="421" spans="1:7" x14ac:dyDescent="0.25">
      <c r="A421">
        <v>2657</v>
      </c>
      <c r="B421" t="s">
        <v>844</v>
      </c>
      <c r="C421" t="s">
        <v>843</v>
      </c>
      <c r="D421">
        <v>1.35</v>
      </c>
      <c r="E421">
        <v>254</v>
      </c>
      <c r="F421">
        <f t="shared" si="6"/>
        <v>15</v>
      </c>
      <c r="G421" t="str">
        <f>STANDINGS_WHIP[[#This Row],[League]]&amp;STANDINGS_WHIP[[#This Row],[Team]]</f>
        <v>$150 Draft Champions Dec 27 1:00 pm Lg.3572Risky Moles</v>
      </c>
    </row>
    <row r="422" spans="1:7" x14ac:dyDescent="0.25">
      <c r="A422">
        <v>368</v>
      </c>
      <c r="B422" t="s">
        <v>154</v>
      </c>
      <c r="C422" t="s">
        <v>853</v>
      </c>
      <c r="D422">
        <v>1.198</v>
      </c>
      <c r="E422">
        <v>2543</v>
      </c>
      <c r="F422">
        <f t="shared" si="6"/>
        <v>1</v>
      </c>
      <c r="G422" t="str">
        <f>STANDINGS_WHIP[[#This Row],[League]]&amp;STANDINGS_WHIP[[#This Row],[Team]]</f>
        <v>$150 Draft Champions Dec 29 1:00 pm Lg.3574GLG20s</v>
      </c>
    </row>
    <row r="423" spans="1:7" x14ac:dyDescent="0.25">
      <c r="A423">
        <v>502</v>
      </c>
      <c r="B423" t="s">
        <v>470</v>
      </c>
      <c r="C423" t="s">
        <v>853</v>
      </c>
      <c r="D423">
        <v>1.2110000000000001</v>
      </c>
      <c r="E423">
        <v>2409</v>
      </c>
      <c r="F423">
        <f t="shared" si="6"/>
        <v>2</v>
      </c>
      <c r="G423" t="str">
        <f>STANDINGS_WHIP[[#This Row],[League]]&amp;STANDINGS_WHIP[[#This Row],[Team]]</f>
        <v>$150 Draft Champions Dec 29 1:00 pm Lg.3574Brickdust</v>
      </c>
    </row>
    <row r="424" spans="1:7" x14ac:dyDescent="0.25">
      <c r="A424">
        <v>522</v>
      </c>
      <c r="B424" t="s">
        <v>17</v>
      </c>
      <c r="C424" t="s">
        <v>853</v>
      </c>
      <c r="D424">
        <v>1.2130000000000001</v>
      </c>
      <c r="E424">
        <v>2389</v>
      </c>
      <c r="F424">
        <f t="shared" si="6"/>
        <v>3</v>
      </c>
      <c r="G424" t="str">
        <f>STANDINGS_WHIP[[#This Row],[League]]&amp;STANDINGS_WHIP[[#This Row],[Team]]</f>
        <v>$150 Draft Champions Dec 29 1:00 pm Lg.3574Millertime</v>
      </c>
    </row>
    <row r="425" spans="1:7" x14ac:dyDescent="0.25">
      <c r="A425">
        <v>684</v>
      </c>
      <c r="B425" t="s">
        <v>56</v>
      </c>
      <c r="C425" t="s">
        <v>853</v>
      </c>
      <c r="D425">
        <v>1.224</v>
      </c>
      <c r="E425">
        <v>2227</v>
      </c>
      <c r="F425">
        <f t="shared" si="6"/>
        <v>4</v>
      </c>
      <c r="G425" t="str">
        <f>STANDINGS_WHIP[[#This Row],[League]]&amp;STANDINGS_WHIP[[#This Row],[Team]]</f>
        <v>$150 Draft Champions Dec 29 1:00 pm Lg.3574DOUGHBOYS</v>
      </c>
    </row>
    <row r="426" spans="1:7" x14ac:dyDescent="0.25">
      <c r="A426">
        <v>695</v>
      </c>
      <c r="B426" t="s">
        <v>855</v>
      </c>
      <c r="C426" t="s">
        <v>853</v>
      </c>
      <c r="D426">
        <v>1.2250000000000001</v>
      </c>
      <c r="E426">
        <v>2216</v>
      </c>
      <c r="F426">
        <f t="shared" si="6"/>
        <v>5</v>
      </c>
      <c r="G426" t="str">
        <f>STANDINGS_WHIP[[#This Row],[League]]&amp;STANDINGS_WHIP[[#This Row],[Team]]</f>
        <v>$150 Draft Champions Dec 29 1:00 pm Lg.3574McLovin</v>
      </c>
    </row>
    <row r="427" spans="1:7" x14ac:dyDescent="0.25">
      <c r="A427">
        <v>1088</v>
      </c>
      <c r="B427" t="s">
        <v>861</v>
      </c>
      <c r="C427" t="s">
        <v>853</v>
      </c>
      <c r="D427">
        <v>1.2490000000000001</v>
      </c>
      <c r="E427">
        <v>1823</v>
      </c>
      <c r="F427">
        <f t="shared" si="6"/>
        <v>6</v>
      </c>
      <c r="G427" t="str">
        <f>STANDINGS_WHIP[[#This Row],[League]]&amp;STANDINGS_WHIP[[#This Row],[Team]]</f>
        <v>$150 Draft Champions Dec 29 1:00 pm Lg.3574Donnie Ballgame</v>
      </c>
    </row>
    <row r="428" spans="1:7" x14ac:dyDescent="0.25">
      <c r="A428">
        <v>1260</v>
      </c>
      <c r="B428" t="s">
        <v>859</v>
      </c>
      <c r="C428" t="s">
        <v>853</v>
      </c>
      <c r="D428">
        <v>1.258</v>
      </c>
      <c r="E428">
        <v>1651</v>
      </c>
      <c r="F428">
        <f t="shared" si="6"/>
        <v>7</v>
      </c>
      <c r="G428" t="str">
        <f>STANDINGS_WHIP[[#This Row],[League]]&amp;STANDINGS_WHIP[[#This Row],[Team]]</f>
        <v>$150 Draft Champions Dec 29 1:00 pm Lg.3574Team Floyd I</v>
      </c>
    </row>
    <row r="429" spans="1:7" x14ac:dyDescent="0.25">
      <c r="A429">
        <v>1271</v>
      </c>
      <c r="B429" t="s">
        <v>856</v>
      </c>
      <c r="C429" t="s">
        <v>853</v>
      </c>
      <c r="D429">
        <v>1.2589999999999999</v>
      </c>
      <c r="E429">
        <v>1640</v>
      </c>
      <c r="F429">
        <f t="shared" si="6"/>
        <v>8</v>
      </c>
      <c r="G429" t="str">
        <f>STANDINGS_WHIP[[#This Row],[League]]&amp;STANDINGS_WHIP[[#This Row],[Team]]</f>
        <v>$150 Draft Champions Dec 29 1:00 pm Lg.3574Sunshine Boys</v>
      </c>
    </row>
    <row r="430" spans="1:7" x14ac:dyDescent="0.25">
      <c r="A430">
        <v>1322</v>
      </c>
      <c r="B430" t="s">
        <v>331</v>
      </c>
      <c r="C430" t="s">
        <v>853</v>
      </c>
      <c r="D430">
        <v>1.2609999999999999</v>
      </c>
      <c r="E430">
        <v>1589</v>
      </c>
      <c r="F430">
        <f t="shared" si="6"/>
        <v>9</v>
      </c>
      <c r="G430" t="str">
        <f>STANDINGS_WHIP[[#This Row],[League]]&amp;STANDINGS_WHIP[[#This Row],[Team]]</f>
        <v>$150 Draft Champions Dec 29 1:00 pm Lg.3574Golden Sombreros</v>
      </c>
    </row>
    <row r="431" spans="1:7" x14ac:dyDescent="0.25">
      <c r="A431">
        <v>1989</v>
      </c>
      <c r="B431" t="s">
        <v>858</v>
      </c>
      <c r="C431" t="s">
        <v>853</v>
      </c>
      <c r="D431">
        <v>1.298</v>
      </c>
      <c r="E431">
        <v>922</v>
      </c>
      <c r="F431">
        <f t="shared" si="6"/>
        <v>10</v>
      </c>
      <c r="G431" t="str">
        <f>STANDINGS_WHIP[[#This Row],[League]]&amp;STANDINGS_WHIP[[#This Row],[Team]]</f>
        <v>$150 Draft Champions Dec 29 1:00 pm Lg.3574The Olson Boys</v>
      </c>
    </row>
    <row r="432" spans="1:7" x14ac:dyDescent="0.25">
      <c r="A432">
        <v>2377</v>
      </c>
      <c r="B432" t="s">
        <v>857</v>
      </c>
      <c r="C432" t="s">
        <v>853</v>
      </c>
      <c r="D432">
        <v>1.323</v>
      </c>
      <c r="E432">
        <v>534</v>
      </c>
      <c r="F432">
        <f t="shared" si="6"/>
        <v>11</v>
      </c>
      <c r="G432" t="str">
        <f>STANDINGS_WHIP[[#This Row],[League]]&amp;STANDINGS_WHIP[[#This Row],[Team]]</f>
        <v>$150 Draft Champions Dec 29 1:00 pm Lg.3574Vida's Blues 1</v>
      </c>
    </row>
    <row r="433" spans="1:7" x14ac:dyDescent="0.25">
      <c r="A433">
        <v>2448</v>
      </c>
      <c r="B433" t="s">
        <v>854</v>
      </c>
      <c r="C433" t="s">
        <v>853</v>
      </c>
      <c r="D433">
        <v>1.329</v>
      </c>
      <c r="E433">
        <v>463</v>
      </c>
      <c r="F433">
        <f t="shared" si="6"/>
        <v>12</v>
      </c>
      <c r="G433" t="str">
        <f>STANDINGS_WHIP[[#This Row],[League]]&amp;STANDINGS_WHIP[[#This Row],[Team]]</f>
        <v>$150 Draft Champions Dec 29 1:00 pm Lg.3574Absolute Truth</v>
      </c>
    </row>
    <row r="434" spans="1:7" x14ac:dyDescent="0.25">
      <c r="A434">
        <v>2526</v>
      </c>
      <c r="B434" t="s">
        <v>860</v>
      </c>
      <c r="C434" t="s">
        <v>853</v>
      </c>
      <c r="D434">
        <v>1.3360000000000001</v>
      </c>
      <c r="E434">
        <v>385</v>
      </c>
      <c r="F434">
        <f t="shared" si="6"/>
        <v>13</v>
      </c>
      <c r="G434" t="str">
        <f>STANDINGS_WHIP[[#This Row],[League]]&amp;STANDINGS_WHIP[[#This Row],[Team]]</f>
        <v>$150 Draft Champions Dec 29 1:00 pm Lg.3574Cultured Hooligan 2</v>
      </c>
    </row>
    <row r="435" spans="1:7" x14ac:dyDescent="0.25">
      <c r="A435">
        <v>2595</v>
      </c>
      <c r="B435" t="s">
        <v>852</v>
      </c>
      <c r="C435" t="s">
        <v>853</v>
      </c>
      <c r="D435">
        <v>1.343</v>
      </c>
      <c r="E435">
        <v>316</v>
      </c>
      <c r="F435">
        <f t="shared" si="6"/>
        <v>14</v>
      </c>
      <c r="G435" t="str">
        <f>STANDINGS_WHIP[[#This Row],[League]]&amp;STANDINGS_WHIP[[#This Row],[Team]]</f>
        <v>$150 Draft Champions Dec 29 1:00 pm Lg.3574Team LeValley 2</v>
      </c>
    </row>
    <row r="436" spans="1:7" x14ac:dyDescent="0.25">
      <c r="A436">
        <v>2787</v>
      </c>
      <c r="B436" t="s">
        <v>52</v>
      </c>
      <c r="C436" t="s">
        <v>853</v>
      </c>
      <c r="D436">
        <v>1.3720000000000001</v>
      </c>
      <c r="E436">
        <v>124</v>
      </c>
      <c r="F436">
        <f t="shared" si="6"/>
        <v>15</v>
      </c>
      <c r="G436" t="str">
        <f>STANDINGS_WHIP[[#This Row],[League]]&amp;STANDINGS_WHIP[[#This Row],[Team]]</f>
        <v>$150 Draft Champions Dec 29 1:00 pm Lg.3574Tree Huggers</v>
      </c>
    </row>
    <row r="437" spans="1:7" x14ac:dyDescent="0.25">
      <c r="A437">
        <v>59</v>
      </c>
      <c r="B437" t="s">
        <v>731</v>
      </c>
      <c r="C437" t="s">
        <v>863</v>
      </c>
      <c r="D437">
        <v>1.145</v>
      </c>
      <c r="E437">
        <v>2852</v>
      </c>
      <c r="F437">
        <f t="shared" si="6"/>
        <v>1</v>
      </c>
      <c r="G437" t="str">
        <f>STANDINGS_WHIP[[#This Row],[League]]&amp;STANDINGS_WHIP[[#This Row],[Team]]</f>
        <v>$150 Draft Champions Dec 30 1:00 pm Lg.3575Team Owens</v>
      </c>
    </row>
    <row r="438" spans="1:7" x14ac:dyDescent="0.25">
      <c r="A438">
        <v>305</v>
      </c>
      <c r="B438" t="s">
        <v>494</v>
      </c>
      <c r="C438" t="s">
        <v>863</v>
      </c>
      <c r="D438">
        <v>1.19</v>
      </c>
      <c r="E438">
        <v>2606</v>
      </c>
      <c r="F438">
        <f t="shared" si="6"/>
        <v>2</v>
      </c>
      <c r="G438" t="str">
        <f>STANDINGS_WHIP[[#This Row],[League]]&amp;STANDINGS_WHIP[[#This Row],[Team]]</f>
        <v>$150 Draft Champions Dec 30 1:00 pm Lg.3575Corleone</v>
      </c>
    </row>
    <row r="439" spans="1:7" x14ac:dyDescent="0.25">
      <c r="A439">
        <v>738</v>
      </c>
      <c r="B439" t="s">
        <v>871</v>
      </c>
      <c r="C439" t="s">
        <v>863</v>
      </c>
      <c r="D439">
        <v>1.2290000000000001</v>
      </c>
      <c r="E439">
        <v>2173</v>
      </c>
      <c r="F439">
        <f t="shared" si="6"/>
        <v>3</v>
      </c>
      <c r="G439" t="str">
        <f>STANDINGS_WHIP[[#This Row],[League]]&amp;STANDINGS_WHIP[[#This Row],[Team]]</f>
        <v>$150 Draft Champions Dec 30 1:00 pm Lg.3575Unlisted</v>
      </c>
    </row>
    <row r="440" spans="1:7" x14ac:dyDescent="0.25">
      <c r="A440">
        <v>1058</v>
      </c>
      <c r="B440" t="s">
        <v>134</v>
      </c>
      <c r="C440" t="s">
        <v>863</v>
      </c>
      <c r="D440">
        <v>1.2470000000000001</v>
      </c>
      <c r="E440">
        <v>1853</v>
      </c>
      <c r="F440">
        <f t="shared" si="6"/>
        <v>4</v>
      </c>
      <c r="G440" t="str">
        <f>STANDINGS_WHIP[[#This Row],[League]]&amp;STANDINGS_WHIP[[#This Row],[Team]]</f>
        <v>$150 Draft Champions Dec 30 1:00 pm Lg.3575Forest Hills Fiends</v>
      </c>
    </row>
    <row r="441" spans="1:7" x14ac:dyDescent="0.25">
      <c r="A441">
        <v>1120</v>
      </c>
      <c r="B441" t="s">
        <v>865</v>
      </c>
      <c r="C441" t="s">
        <v>863</v>
      </c>
      <c r="D441">
        <v>1.2509999999999999</v>
      </c>
      <c r="E441">
        <v>1791</v>
      </c>
      <c r="F441">
        <f t="shared" si="6"/>
        <v>5</v>
      </c>
      <c r="G441" t="str">
        <f>STANDINGS_WHIP[[#This Row],[League]]&amp;STANDINGS_WHIP[[#This Row],[Team]]</f>
        <v>$150 Draft Champions Dec 30 1:00 pm Lg.3575Golden Bozos</v>
      </c>
    </row>
    <row r="442" spans="1:7" x14ac:dyDescent="0.25">
      <c r="A442">
        <v>1204</v>
      </c>
      <c r="B442" t="s">
        <v>866</v>
      </c>
      <c r="C442" t="s">
        <v>863</v>
      </c>
      <c r="D442">
        <v>1.2549999999999999</v>
      </c>
      <c r="E442">
        <v>1707</v>
      </c>
      <c r="F442">
        <f t="shared" si="6"/>
        <v>6</v>
      </c>
      <c r="G442" t="str">
        <f>STANDINGS_WHIP[[#This Row],[League]]&amp;STANDINGS_WHIP[[#This Row],[Team]]</f>
        <v>$150 Draft Champions Dec 30 1:00 pm Lg.3575Caseycausingchaos</v>
      </c>
    </row>
    <row r="443" spans="1:7" x14ac:dyDescent="0.25">
      <c r="A443">
        <v>1307</v>
      </c>
      <c r="B443" t="s">
        <v>864</v>
      </c>
      <c r="C443" t="s">
        <v>863</v>
      </c>
      <c r="D443">
        <v>1.2609999999999999</v>
      </c>
      <c r="E443">
        <v>1604</v>
      </c>
      <c r="F443">
        <f t="shared" si="6"/>
        <v>7</v>
      </c>
      <c r="G443" t="str">
        <f>STANDINGS_WHIP[[#This Row],[League]]&amp;STANDINGS_WHIP[[#This Row],[Team]]</f>
        <v>$150 Draft Champions Dec 30 1:00 pm Lg.3575Hungry Dogs Hunt Best</v>
      </c>
    </row>
    <row r="444" spans="1:7" x14ac:dyDescent="0.25">
      <c r="A444">
        <v>1372</v>
      </c>
      <c r="B444" t="s">
        <v>868</v>
      </c>
      <c r="C444" t="s">
        <v>863</v>
      </c>
      <c r="D444">
        <v>1.264</v>
      </c>
      <c r="E444">
        <v>1539</v>
      </c>
      <c r="F444">
        <f t="shared" si="6"/>
        <v>8</v>
      </c>
      <c r="G444" t="str">
        <f>STANDINGS_WHIP[[#This Row],[League]]&amp;STANDINGS_WHIP[[#This Row],[Team]]</f>
        <v>$150 Draft Champions Dec 30 1:00 pm Lg.3575Up in Smoke</v>
      </c>
    </row>
    <row r="445" spans="1:7" x14ac:dyDescent="0.25">
      <c r="A445">
        <v>1737</v>
      </c>
      <c r="B445" t="s">
        <v>480</v>
      </c>
      <c r="C445" t="s">
        <v>863</v>
      </c>
      <c r="D445">
        <v>1.284</v>
      </c>
      <c r="E445">
        <v>1174</v>
      </c>
      <c r="F445">
        <f t="shared" si="6"/>
        <v>9</v>
      </c>
      <c r="G445" t="str">
        <f>STANDINGS_WHIP[[#This Row],[League]]&amp;STANDINGS_WHIP[[#This Row],[Team]]</f>
        <v>$150 Draft Champions Dec 30 1:00 pm Lg.3575Boys of Summer</v>
      </c>
    </row>
    <row r="446" spans="1:7" x14ac:dyDescent="0.25">
      <c r="A446">
        <v>1770</v>
      </c>
      <c r="B446" t="s">
        <v>27</v>
      </c>
      <c r="C446" t="s">
        <v>863</v>
      </c>
      <c r="D446">
        <v>1.286</v>
      </c>
      <c r="E446">
        <v>1141</v>
      </c>
      <c r="F446">
        <f t="shared" si="6"/>
        <v>10</v>
      </c>
      <c r="G446" t="str">
        <f>STANDINGS_WHIP[[#This Row],[League]]&amp;STANDINGS_WHIP[[#This Row],[Team]]</f>
        <v>$150 Draft Champions Dec 30 1:00 pm Lg.3575Team Brady</v>
      </c>
    </row>
    <row r="447" spans="1:7" x14ac:dyDescent="0.25">
      <c r="A447">
        <v>1907</v>
      </c>
      <c r="B447" t="s">
        <v>508</v>
      </c>
      <c r="C447" t="s">
        <v>863</v>
      </c>
      <c r="D447">
        <v>1.2929999999999999</v>
      </c>
      <c r="E447">
        <v>1004</v>
      </c>
      <c r="F447">
        <f t="shared" si="6"/>
        <v>11</v>
      </c>
      <c r="G447" t="str">
        <f>STANDINGS_WHIP[[#This Row],[League]]&amp;STANDINGS_WHIP[[#This Row],[Team]]</f>
        <v>$150 Draft Champions Dec 30 1:00 pm Lg.3575Team Robinson</v>
      </c>
    </row>
    <row r="448" spans="1:7" x14ac:dyDescent="0.25">
      <c r="A448">
        <v>2059</v>
      </c>
      <c r="B448" t="s">
        <v>870</v>
      </c>
      <c r="C448" t="s">
        <v>863</v>
      </c>
      <c r="D448">
        <v>1.302</v>
      </c>
      <c r="E448">
        <v>852</v>
      </c>
      <c r="F448">
        <f t="shared" si="6"/>
        <v>12</v>
      </c>
      <c r="G448" t="str">
        <f>STANDINGS_WHIP[[#This Row],[League]]&amp;STANDINGS_WHIP[[#This Row],[Team]]</f>
        <v>$150 Draft Champions Dec 30 1:00 pm Lg.3575The Achievers - DC 3</v>
      </c>
    </row>
    <row r="449" spans="1:7" x14ac:dyDescent="0.25">
      <c r="A449">
        <v>2076</v>
      </c>
      <c r="B449" t="s">
        <v>862</v>
      </c>
      <c r="C449" t="s">
        <v>863</v>
      </c>
      <c r="D449">
        <v>1.3029999999999999</v>
      </c>
      <c r="E449">
        <v>835</v>
      </c>
      <c r="F449">
        <f t="shared" si="6"/>
        <v>13</v>
      </c>
      <c r="G449" t="str">
        <f>STANDINGS_WHIP[[#This Row],[League]]&amp;STANDINGS_WHIP[[#This Row],[Team]]</f>
        <v>$150 Draft Champions Dec 30 1:00 pm Lg.3575Booyah Baseball</v>
      </c>
    </row>
    <row r="450" spans="1:7" x14ac:dyDescent="0.25">
      <c r="A450">
        <v>2445</v>
      </c>
      <c r="B450" t="s">
        <v>867</v>
      </c>
      <c r="C450" t="s">
        <v>863</v>
      </c>
      <c r="D450">
        <v>1.3280000000000001</v>
      </c>
      <c r="E450">
        <v>466</v>
      </c>
      <c r="F450">
        <f t="shared" si="6"/>
        <v>14</v>
      </c>
      <c r="G450" t="str">
        <f>STANDINGS_WHIP[[#This Row],[League]]&amp;STANDINGS_WHIP[[#This Row],[Team]]</f>
        <v>$150 Draft Champions Dec 30 1:00 pm Lg.3575SauceBoy</v>
      </c>
    </row>
    <row r="451" spans="1:7" x14ac:dyDescent="0.25">
      <c r="A451">
        <v>2495</v>
      </c>
      <c r="B451" t="s">
        <v>869</v>
      </c>
      <c r="C451" t="s">
        <v>863</v>
      </c>
      <c r="D451">
        <v>1.333</v>
      </c>
      <c r="E451">
        <v>416</v>
      </c>
      <c r="F451">
        <f t="shared" ref="F451:F514" si="7">IF(C451=C450,F450+1,1)</f>
        <v>15</v>
      </c>
      <c r="G451" t="str">
        <f>STANDINGS_WHIP[[#This Row],[League]]&amp;STANDINGS_WHIP[[#This Row],[Team]]</f>
        <v>$150 Draft Champions Dec 30 1:00 pm Lg.3575Tommy Boy</v>
      </c>
    </row>
    <row r="452" spans="1:7" x14ac:dyDescent="0.25">
      <c r="A452">
        <v>349</v>
      </c>
      <c r="B452" t="s">
        <v>874</v>
      </c>
      <c r="C452" t="s">
        <v>873</v>
      </c>
      <c r="D452">
        <v>1.196</v>
      </c>
      <c r="E452">
        <v>2562</v>
      </c>
      <c r="F452">
        <f t="shared" si="7"/>
        <v>1</v>
      </c>
      <c r="G452" t="str">
        <f>STANDINGS_WHIP[[#This Row],[League]]&amp;STANDINGS_WHIP[[#This Row],[Team]]</f>
        <v>$150 Draft Champions Express Feb 12 8:00 pm Lg.3692Lollygaggers DC2</v>
      </c>
    </row>
    <row r="453" spans="1:7" x14ac:dyDescent="0.25">
      <c r="A453">
        <v>354</v>
      </c>
      <c r="B453" t="s">
        <v>878</v>
      </c>
      <c r="C453" t="s">
        <v>873</v>
      </c>
      <c r="D453">
        <v>1.1970000000000001</v>
      </c>
      <c r="E453">
        <v>2557</v>
      </c>
      <c r="F453">
        <f t="shared" si="7"/>
        <v>2</v>
      </c>
      <c r="G453" t="str">
        <f>STANDINGS_WHIP[[#This Row],[League]]&amp;STANDINGS_WHIP[[#This Row],[Team]]</f>
        <v>$150 Draft Champions Express Feb 12 8:00 pm Lg.3692Les Brown</v>
      </c>
    </row>
    <row r="454" spans="1:7" x14ac:dyDescent="0.25">
      <c r="A454">
        <v>392</v>
      </c>
      <c r="B454" t="s">
        <v>882</v>
      </c>
      <c r="C454" t="s">
        <v>873</v>
      </c>
      <c r="D454">
        <v>1.2</v>
      </c>
      <c r="E454">
        <v>2519</v>
      </c>
      <c r="F454">
        <f t="shared" si="7"/>
        <v>3</v>
      </c>
      <c r="G454" t="str">
        <f>STANDINGS_WHIP[[#This Row],[League]]&amp;STANDINGS_WHIP[[#This Row],[Team]]</f>
        <v>$150 Draft Champions Express Feb 12 8:00 pm Lg.3692Macaroon</v>
      </c>
    </row>
    <row r="455" spans="1:7" x14ac:dyDescent="0.25">
      <c r="A455">
        <v>448</v>
      </c>
      <c r="B455" t="s">
        <v>877</v>
      </c>
      <c r="C455" t="s">
        <v>873</v>
      </c>
      <c r="D455">
        <v>1.2050000000000001</v>
      </c>
      <c r="E455">
        <v>2463</v>
      </c>
      <c r="F455">
        <f t="shared" si="7"/>
        <v>4</v>
      </c>
      <c r="G455" t="str">
        <f>STANDINGS_WHIP[[#This Row],[League]]&amp;STANDINGS_WHIP[[#This Row],[Team]]</f>
        <v>$150 Draft Champions Express Feb 12 8:00 pm Lg.36925 - the Hazel Charlies</v>
      </c>
    </row>
    <row r="456" spans="1:7" x14ac:dyDescent="0.25">
      <c r="A456">
        <v>481</v>
      </c>
      <c r="B456" t="s">
        <v>880</v>
      </c>
      <c r="C456" t="s">
        <v>873</v>
      </c>
      <c r="D456">
        <v>1.2090000000000001</v>
      </c>
      <c r="E456">
        <v>2430</v>
      </c>
      <c r="F456">
        <f t="shared" si="7"/>
        <v>5</v>
      </c>
      <c r="G456" t="str">
        <f>STANDINGS_WHIP[[#This Row],[League]]&amp;STANDINGS_WHIP[[#This Row],[Team]]</f>
        <v>$150 Draft Champions Express Feb 12 8:00 pm Lg.3692Profloop4</v>
      </c>
    </row>
    <row r="457" spans="1:7" x14ac:dyDescent="0.25">
      <c r="A457">
        <v>802</v>
      </c>
      <c r="B457" t="s">
        <v>875</v>
      </c>
      <c r="C457" t="s">
        <v>873</v>
      </c>
      <c r="D457">
        <v>1.2330000000000001</v>
      </c>
      <c r="E457">
        <v>2109</v>
      </c>
      <c r="F457">
        <f t="shared" si="7"/>
        <v>6</v>
      </c>
      <c r="G457" t="str">
        <f>STANDINGS_WHIP[[#This Row],[League]]&amp;STANDINGS_WHIP[[#This Row],[Team]]</f>
        <v>$150 Draft Champions Express Feb 12 8:00 pm Lg.3692Trouble will find me</v>
      </c>
    </row>
    <row r="458" spans="1:7" x14ac:dyDescent="0.25">
      <c r="A458">
        <v>961</v>
      </c>
      <c r="B458" t="s">
        <v>879</v>
      </c>
      <c r="C458" t="s">
        <v>873</v>
      </c>
      <c r="D458">
        <v>1.242</v>
      </c>
      <c r="E458">
        <v>1950</v>
      </c>
      <c r="F458">
        <f t="shared" si="7"/>
        <v>7</v>
      </c>
      <c r="G458" t="str">
        <f>STANDINGS_WHIP[[#This Row],[League]]&amp;STANDINGS_WHIP[[#This Row],[Team]]</f>
        <v>$150 Draft Champions Express Feb 12 8:00 pm Lg.3692Team Kuberski2</v>
      </c>
    </row>
    <row r="459" spans="1:7" x14ac:dyDescent="0.25">
      <c r="A459">
        <v>1169</v>
      </c>
      <c r="B459" t="s">
        <v>881</v>
      </c>
      <c r="C459" t="s">
        <v>873</v>
      </c>
      <c r="D459">
        <v>1.254</v>
      </c>
      <c r="E459">
        <v>1742</v>
      </c>
      <c r="F459">
        <f t="shared" si="7"/>
        <v>8</v>
      </c>
      <c r="G459" t="str">
        <f>STANDINGS_WHIP[[#This Row],[League]]&amp;STANDINGS_WHIP[[#This Row],[Team]]</f>
        <v>$150 Draft Champions Express Feb 12 8:00 pm Lg.3692Strange Brew Crew</v>
      </c>
    </row>
    <row r="460" spans="1:7" x14ac:dyDescent="0.25">
      <c r="A460">
        <v>1591</v>
      </c>
      <c r="B460" t="s">
        <v>438</v>
      </c>
      <c r="C460" t="s">
        <v>873</v>
      </c>
      <c r="D460">
        <v>1.276</v>
      </c>
      <c r="E460">
        <v>1320</v>
      </c>
      <c r="F460">
        <f t="shared" si="7"/>
        <v>9</v>
      </c>
      <c r="G460" t="str">
        <f>STANDINGS_WHIP[[#This Row],[League]]&amp;STANDINGS_WHIP[[#This Row],[Team]]</f>
        <v>$150 Draft Champions Express Feb 12 8:00 pm Lg.3692Surrender Dorothy! (4)</v>
      </c>
    </row>
    <row r="461" spans="1:7" x14ac:dyDescent="0.25">
      <c r="A461">
        <v>1863</v>
      </c>
      <c r="B461" t="s">
        <v>876</v>
      </c>
      <c r="C461" t="s">
        <v>873</v>
      </c>
      <c r="D461">
        <v>1.29</v>
      </c>
      <c r="E461">
        <v>1048</v>
      </c>
      <c r="F461">
        <f t="shared" si="7"/>
        <v>10</v>
      </c>
      <c r="G461" t="str">
        <f>STANDINGS_WHIP[[#This Row],[League]]&amp;STANDINGS_WHIP[[#This Row],[Team]]</f>
        <v>$150 Draft Champions Express Feb 12 8:00 pm Lg.3692Team Larimer</v>
      </c>
    </row>
    <row r="462" spans="1:7" x14ac:dyDescent="0.25">
      <c r="A462">
        <v>1886</v>
      </c>
      <c r="B462" t="s">
        <v>37</v>
      </c>
      <c r="C462" t="s">
        <v>873</v>
      </c>
      <c r="D462">
        <v>1.292</v>
      </c>
      <c r="E462">
        <v>1025</v>
      </c>
      <c r="F462">
        <f t="shared" si="7"/>
        <v>11</v>
      </c>
      <c r="G462" t="str">
        <f>STANDINGS_WHIP[[#This Row],[League]]&amp;STANDINGS_WHIP[[#This Row],[Team]]</f>
        <v>$150 Draft Champions Express Feb 12 8:00 pm Lg.3692Bread Zeppelin</v>
      </c>
    </row>
    <row r="463" spans="1:7" x14ac:dyDescent="0.25">
      <c r="A463">
        <v>2022</v>
      </c>
      <c r="B463" t="s">
        <v>872</v>
      </c>
      <c r="C463" t="s">
        <v>873</v>
      </c>
      <c r="D463">
        <v>1.3</v>
      </c>
      <c r="E463">
        <v>889</v>
      </c>
      <c r="F463">
        <f t="shared" si="7"/>
        <v>12</v>
      </c>
      <c r="G463" t="str">
        <f>STANDINGS_WHIP[[#This Row],[League]]&amp;STANDINGS_WHIP[[#This Row],[Team]]</f>
        <v>$150 Draft Champions Express Feb 12 8:00 pm Lg.3692Grant1</v>
      </c>
    </row>
    <row r="464" spans="1:7" x14ac:dyDescent="0.25">
      <c r="A464">
        <v>2484</v>
      </c>
      <c r="B464" t="s">
        <v>32</v>
      </c>
      <c r="C464" t="s">
        <v>873</v>
      </c>
      <c r="D464">
        <v>1.3320000000000001</v>
      </c>
      <c r="E464">
        <v>427</v>
      </c>
      <c r="F464">
        <f t="shared" si="7"/>
        <v>13</v>
      </c>
      <c r="G464" t="str">
        <f>STANDINGS_WHIP[[#This Row],[League]]&amp;STANDINGS_WHIP[[#This Row],[Team]]</f>
        <v>$150 Draft Champions Express Feb 12 8:00 pm Lg.3692Team enfield</v>
      </c>
    </row>
    <row r="465" spans="1:7" x14ac:dyDescent="0.25">
      <c r="A465">
        <v>2740</v>
      </c>
      <c r="B465" t="s">
        <v>7</v>
      </c>
      <c r="C465" t="s">
        <v>873</v>
      </c>
      <c r="D465">
        <v>1.361</v>
      </c>
      <c r="E465">
        <v>171</v>
      </c>
      <c r="F465">
        <f t="shared" si="7"/>
        <v>14</v>
      </c>
      <c r="G465" t="str">
        <f>STANDINGS_WHIP[[#This Row],[League]]&amp;STANDINGS_WHIP[[#This Row],[Team]]</f>
        <v>$150 Draft Champions Express Feb 12 8:00 pm Lg.3692Team Miller</v>
      </c>
    </row>
    <row r="466" spans="1:7" x14ac:dyDescent="0.25">
      <c r="A466">
        <v>2906</v>
      </c>
      <c r="B466" t="s">
        <v>169</v>
      </c>
      <c r="C466" t="s">
        <v>873</v>
      </c>
      <c r="D466">
        <v>1.4610000000000001</v>
      </c>
      <c r="E466">
        <v>5</v>
      </c>
      <c r="F466">
        <f t="shared" si="7"/>
        <v>15</v>
      </c>
      <c r="G466" t="str">
        <f>STANDINGS_WHIP[[#This Row],[League]]&amp;STANDINGS_WHIP[[#This Row],[Team]]</f>
        <v>$150 Draft Champions Express Feb 12 8:00 pm Lg.3692Team Malsch</v>
      </c>
    </row>
    <row r="467" spans="1:7" x14ac:dyDescent="0.25">
      <c r="A467">
        <v>101</v>
      </c>
      <c r="B467" t="s">
        <v>891</v>
      </c>
      <c r="C467" t="s">
        <v>884</v>
      </c>
      <c r="D467">
        <v>1.159</v>
      </c>
      <c r="E467">
        <v>2810</v>
      </c>
      <c r="F467">
        <f t="shared" si="7"/>
        <v>1</v>
      </c>
      <c r="G467" t="str">
        <f>STANDINGS_WHIP[[#This Row],[League]]&amp;STANDINGS_WHIP[[#This Row],[Team]]</f>
        <v>$150 Draft Champions Express Feb 14 7:00 pm Lg.3707Art of the Rifle</v>
      </c>
    </row>
    <row r="468" spans="1:7" x14ac:dyDescent="0.25">
      <c r="A468">
        <v>153</v>
      </c>
      <c r="B468" t="s">
        <v>888</v>
      </c>
      <c r="C468" t="s">
        <v>884</v>
      </c>
      <c r="D468">
        <v>1.169</v>
      </c>
      <c r="E468">
        <v>2758</v>
      </c>
      <c r="F468">
        <f t="shared" si="7"/>
        <v>2</v>
      </c>
      <c r="G468" t="str">
        <f>STANDINGS_WHIP[[#This Row],[League]]&amp;STANDINGS_WHIP[[#This Row],[Team]]</f>
        <v>$150 Draft Champions Express Feb 14 7:00 pm Lg.3707Blue Sam</v>
      </c>
    </row>
    <row r="469" spans="1:7" x14ac:dyDescent="0.25">
      <c r="A469">
        <v>451</v>
      </c>
      <c r="B469" t="s">
        <v>98</v>
      </c>
      <c r="C469" t="s">
        <v>884</v>
      </c>
      <c r="D469">
        <v>1.206</v>
      </c>
      <c r="E469">
        <v>2460</v>
      </c>
      <c r="F469">
        <f t="shared" si="7"/>
        <v>3</v>
      </c>
      <c r="G469" t="str">
        <f>STANDINGS_WHIP[[#This Row],[League]]&amp;STANDINGS_WHIP[[#This Row],[Team]]</f>
        <v>$150 Draft Champions Express Feb 14 7:00 pm Lg.3707Team Ward</v>
      </c>
    </row>
    <row r="470" spans="1:7" x14ac:dyDescent="0.25">
      <c r="A470">
        <v>606</v>
      </c>
      <c r="B470" t="s">
        <v>128</v>
      </c>
      <c r="C470" t="s">
        <v>884</v>
      </c>
      <c r="D470">
        <v>1.22</v>
      </c>
      <c r="E470">
        <v>2305</v>
      </c>
      <c r="F470">
        <f t="shared" si="7"/>
        <v>4</v>
      </c>
      <c r="G470" t="str">
        <f>STANDINGS_WHIP[[#This Row],[League]]&amp;STANDINGS_WHIP[[#This Row],[Team]]</f>
        <v>$150 Draft Champions Express Feb 14 7:00 pm Lg.3707Team Boelkens</v>
      </c>
    </row>
    <row r="471" spans="1:7" x14ac:dyDescent="0.25">
      <c r="A471">
        <v>607</v>
      </c>
      <c r="B471" t="s">
        <v>107</v>
      </c>
      <c r="C471" t="s">
        <v>884</v>
      </c>
      <c r="D471">
        <v>1.22</v>
      </c>
      <c r="E471">
        <v>2304</v>
      </c>
      <c r="F471">
        <f t="shared" si="7"/>
        <v>5</v>
      </c>
      <c r="G471" t="str">
        <f>STANDINGS_WHIP[[#This Row],[League]]&amp;STANDINGS_WHIP[[#This Row],[Team]]</f>
        <v>$150 Draft Champions Express Feb 14 7:00 pm Lg.3707Team Scott</v>
      </c>
    </row>
    <row r="472" spans="1:7" x14ac:dyDescent="0.25">
      <c r="A472">
        <v>1027</v>
      </c>
      <c r="B472" t="s">
        <v>886</v>
      </c>
      <c r="C472" t="s">
        <v>884</v>
      </c>
      <c r="D472">
        <v>1.2450000000000001</v>
      </c>
      <c r="E472">
        <v>1884</v>
      </c>
      <c r="F472">
        <f t="shared" si="7"/>
        <v>6</v>
      </c>
      <c r="G472" t="str">
        <f>STANDINGS_WHIP[[#This Row],[League]]&amp;STANDINGS_WHIP[[#This Row],[Team]]</f>
        <v>$150 Draft Champions Express Feb 14 7:00 pm Lg.3707The Broward Bullies</v>
      </c>
    </row>
    <row r="473" spans="1:7" x14ac:dyDescent="0.25">
      <c r="A473">
        <v>1327</v>
      </c>
      <c r="B473" t="s">
        <v>887</v>
      </c>
      <c r="C473" t="s">
        <v>884</v>
      </c>
      <c r="D473">
        <v>1.2609999999999999</v>
      </c>
      <c r="E473">
        <v>1584</v>
      </c>
      <c r="F473">
        <f t="shared" si="7"/>
        <v>7</v>
      </c>
      <c r="G473" t="str">
        <f>STANDINGS_WHIP[[#This Row],[League]]&amp;STANDINGS_WHIP[[#This Row],[Team]]</f>
        <v>$150 Draft Champions Express Feb 14 7:00 pm Lg.3707Nomads</v>
      </c>
    </row>
    <row r="474" spans="1:7" x14ac:dyDescent="0.25">
      <c r="A474">
        <v>1493</v>
      </c>
      <c r="B474" t="s">
        <v>32</v>
      </c>
      <c r="C474" t="s">
        <v>884</v>
      </c>
      <c r="D474">
        <v>1.27</v>
      </c>
      <c r="E474">
        <v>1418</v>
      </c>
      <c r="F474">
        <f t="shared" si="7"/>
        <v>8</v>
      </c>
      <c r="G474" t="str">
        <f>STANDINGS_WHIP[[#This Row],[League]]&amp;STANDINGS_WHIP[[#This Row],[Team]]</f>
        <v>$150 Draft Champions Express Feb 14 7:00 pm Lg.3707Team enfield</v>
      </c>
    </row>
    <row r="475" spans="1:7" x14ac:dyDescent="0.25">
      <c r="A475">
        <v>1908</v>
      </c>
      <c r="B475" t="s">
        <v>892</v>
      </c>
      <c r="C475" t="s">
        <v>884</v>
      </c>
      <c r="D475">
        <v>1.2929999999999999</v>
      </c>
      <c r="E475">
        <v>1003</v>
      </c>
      <c r="F475">
        <f t="shared" si="7"/>
        <v>9</v>
      </c>
      <c r="G475" t="str">
        <f>STANDINGS_WHIP[[#This Row],[League]]&amp;STANDINGS_WHIP[[#This Row],[Team]]</f>
        <v>$150 Draft Champions Express Feb 14 7:00 pm Lg.3707Moz Boyz 14</v>
      </c>
    </row>
    <row r="476" spans="1:7" x14ac:dyDescent="0.25">
      <c r="A476">
        <v>2349</v>
      </c>
      <c r="B476" t="s">
        <v>890</v>
      </c>
      <c r="C476" t="s">
        <v>884</v>
      </c>
      <c r="D476">
        <v>1.321</v>
      </c>
      <c r="E476">
        <v>562</v>
      </c>
      <c r="F476">
        <f t="shared" si="7"/>
        <v>10</v>
      </c>
      <c r="G476" t="str">
        <f>STANDINGS_WHIP[[#This Row],[League]]&amp;STANDINGS_WHIP[[#This Row],[Team]]</f>
        <v>$150 Draft Champions Express Feb 14 7:00 pm Lg.3707To Kill a Marlon Byrd</v>
      </c>
    </row>
    <row r="477" spans="1:7" x14ac:dyDescent="0.25">
      <c r="A477">
        <v>2536</v>
      </c>
      <c r="B477" t="s">
        <v>512</v>
      </c>
      <c r="C477" t="s">
        <v>884</v>
      </c>
      <c r="D477">
        <v>1.337</v>
      </c>
      <c r="E477">
        <v>375</v>
      </c>
      <c r="F477">
        <f t="shared" si="7"/>
        <v>11</v>
      </c>
      <c r="G477" t="str">
        <f>STANDINGS_WHIP[[#This Row],[League]]&amp;STANDINGS_WHIP[[#This Row],[Team]]</f>
        <v>$150 Draft Champions Express Feb 14 7:00 pm Lg.3707Enter Sandman</v>
      </c>
    </row>
    <row r="478" spans="1:7" x14ac:dyDescent="0.25">
      <c r="A478">
        <v>2541</v>
      </c>
      <c r="B478" t="s">
        <v>883</v>
      </c>
      <c r="C478" t="s">
        <v>884</v>
      </c>
      <c r="D478">
        <v>1.337</v>
      </c>
      <c r="E478">
        <v>370</v>
      </c>
      <c r="F478">
        <f t="shared" si="7"/>
        <v>12</v>
      </c>
      <c r="G478" t="str">
        <f>STANDINGS_WHIP[[#This Row],[League]]&amp;STANDINGS_WHIP[[#This Row],[Team]]</f>
        <v>$150 Draft Champions Express Feb 14 7:00 pm Lg.3707Out of Gas</v>
      </c>
    </row>
    <row r="479" spans="1:7" x14ac:dyDescent="0.25">
      <c r="A479">
        <v>2568</v>
      </c>
      <c r="B479" t="s">
        <v>889</v>
      </c>
      <c r="C479" t="s">
        <v>884</v>
      </c>
      <c r="D479">
        <v>1.34</v>
      </c>
      <c r="E479">
        <v>343</v>
      </c>
      <c r="F479">
        <f t="shared" si="7"/>
        <v>13</v>
      </c>
      <c r="G479" t="str">
        <f>STANDINGS_WHIP[[#This Row],[League]]&amp;STANDINGS_WHIP[[#This Row],[Team]]</f>
        <v>$150 Draft Champions Express Feb 14 7:00 pm Lg.3707Team Thompson</v>
      </c>
    </row>
    <row r="480" spans="1:7" x14ac:dyDescent="0.25">
      <c r="A480">
        <v>2809</v>
      </c>
      <c r="B480" t="s">
        <v>885</v>
      </c>
      <c r="C480" t="s">
        <v>884</v>
      </c>
      <c r="D480">
        <v>1.377</v>
      </c>
      <c r="E480">
        <v>102</v>
      </c>
      <c r="F480">
        <f t="shared" si="7"/>
        <v>14</v>
      </c>
      <c r="G480" t="str">
        <f>STANDINGS_WHIP[[#This Row],[League]]&amp;STANDINGS_WHIP[[#This Row],[Team]]</f>
        <v>$150 Draft Champions Express Feb 14 7:00 pm Lg.37076 -The Justice Berrys C</v>
      </c>
    </row>
    <row r="481" spans="1:7" x14ac:dyDescent="0.25">
      <c r="A481">
        <v>2889</v>
      </c>
      <c r="B481" t="s">
        <v>584</v>
      </c>
      <c r="C481" t="s">
        <v>884</v>
      </c>
      <c r="D481">
        <v>1.4179999999999999</v>
      </c>
      <c r="E481">
        <v>22</v>
      </c>
      <c r="F481">
        <f t="shared" si="7"/>
        <v>15</v>
      </c>
      <c r="G481" t="str">
        <f>STANDINGS_WHIP[[#This Row],[League]]&amp;STANDINGS_WHIP[[#This Row],[Team]]</f>
        <v>$150 Draft Champions Express Feb 14 7:00 pm Lg.3707Team Hughes</v>
      </c>
    </row>
    <row r="482" spans="1:7" x14ac:dyDescent="0.25">
      <c r="A482">
        <v>196</v>
      </c>
      <c r="B482" t="s">
        <v>896</v>
      </c>
      <c r="C482" t="s">
        <v>893</v>
      </c>
      <c r="D482">
        <v>1.1759999999999999</v>
      </c>
      <c r="E482">
        <v>2715</v>
      </c>
      <c r="F482">
        <f t="shared" si="7"/>
        <v>1</v>
      </c>
      <c r="G482" t="str">
        <f>STANDINGS_WHIP[[#This Row],[League]]&amp;STANDINGS_WHIP[[#This Row],[Team]]</f>
        <v>$150 Draft Champions Express Feb 19 8:00 pm Lg.3733Team Sellers</v>
      </c>
    </row>
    <row r="483" spans="1:7" x14ac:dyDescent="0.25">
      <c r="A483">
        <v>293</v>
      </c>
      <c r="B483" t="s">
        <v>900</v>
      </c>
      <c r="C483" t="s">
        <v>893</v>
      </c>
      <c r="D483">
        <v>1.1879999999999999</v>
      </c>
      <c r="E483">
        <v>2618</v>
      </c>
      <c r="F483">
        <f t="shared" si="7"/>
        <v>2</v>
      </c>
      <c r="G483" t="str">
        <f>STANDINGS_WHIP[[#This Row],[League]]&amp;STANDINGS_WHIP[[#This Row],[Team]]</f>
        <v>$150 Draft Champions Express Feb 19 8:00 pm Lg.3733BOSCH DC2</v>
      </c>
    </row>
    <row r="484" spans="1:7" x14ac:dyDescent="0.25">
      <c r="A484">
        <v>417</v>
      </c>
      <c r="B484" t="s">
        <v>37</v>
      </c>
      <c r="C484" t="s">
        <v>893</v>
      </c>
      <c r="D484">
        <v>1.202</v>
      </c>
      <c r="E484">
        <v>2494</v>
      </c>
      <c r="F484">
        <f t="shared" si="7"/>
        <v>3</v>
      </c>
      <c r="G484" t="str">
        <f>STANDINGS_WHIP[[#This Row],[League]]&amp;STANDINGS_WHIP[[#This Row],[Team]]</f>
        <v>$150 Draft Champions Express Feb 19 8:00 pm Lg.3733Bread Zeppelin</v>
      </c>
    </row>
    <row r="485" spans="1:7" x14ac:dyDescent="0.25">
      <c r="A485">
        <v>1019</v>
      </c>
      <c r="B485" t="s">
        <v>894</v>
      </c>
      <c r="C485" t="s">
        <v>893</v>
      </c>
      <c r="D485">
        <v>1.2450000000000001</v>
      </c>
      <c r="E485">
        <v>1892</v>
      </c>
      <c r="F485">
        <f t="shared" si="7"/>
        <v>4</v>
      </c>
      <c r="G485" t="str">
        <f>STANDINGS_WHIP[[#This Row],[League]]&amp;STANDINGS_WHIP[[#This Row],[Team]]</f>
        <v>$150 Draft Champions Express Feb 19 8:00 pm Lg.3733Mary Ann's Hammocks</v>
      </c>
    </row>
    <row r="486" spans="1:7" x14ac:dyDescent="0.25">
      <c r="A486">
        <v>1049</v>
      </c>
      <c r="B486" t="s">
        <v>899</v>
      </c>
      <c r="C486" t="s">
        <v>893</v>
      </c>
      <c r="D486">
        <v>1.246</v>
      </c>
      <c r="E486">
        <v>1862</v>
      </c>
      <c r="F486">
        <f t="shared" si="7"/>
        <v>5</v>
      </c>
      <c r="G486" t="str">
        <f>STANDINGS_WHIP[[#This Row],[League]]&amp;STANDINGS_WHIP[[#This Row],[Team]]</f>
        <v>$150 Draft Champions Express Feb 19 8:00 pm Lg.3733Roth1</v>
      </c>
    </row>
    <row r="487" spans="1:7" x14ac:dyDescent="0.25">
      <c r="A487">
        <v>1130</v>
      </c>
      <c r="B487" t="s">
        <v>130</v>
      </c>
      <c r="C487" t="s">
        <v>893</v>
      </c>
      <c r="D487">
        <v>1.2509999999999999</v>
      </c>
      <c r="E487">
        <v>1781</v>
      </c>
      <c r="F487">
        <f t="shared" si="7"/>
        <v>6</v>
      </c>
      <c r="G487" t="str">
        <f>STANDINGS_WHIP[[#This Row],[League]]&amp;STANDINGS_WHIP[[#This Row],[Team]]</f>
        <v>$150 Draft Champions Express Feb 19 8:00 pm Lg.3733PTPers</v>
      </c>
    </row>
    <row r="488" spans="1:7" x14ac:dyDescent="0.25">
      <c r="A488">
        <v>1451</v>
      </c>
      <c r="B488" t="s">
        <v>897</v>
      </c>
      <c r="C488" t="s">
        <v>893</v>
      </c>
      <c r="D488">
        <v>1.268</v>
      </c>
      <c r="E488">
        <v>1460</v>
      </c>
      <c r="F488">
        <f t="shared" si="7"/>
        <v>7</v>
      </c>
      <c r="G488" t="str">
        <f>STANDINGS_WHIP[[#This Row],[League]]&amp;STANDINGS_WHIP[[#This Row],[Team]]</f>
        <v>$150 Draft Champions Express Feb 19 8:00 pm Lg.3733Heyward no Lackey</v>
      </c>
    </row>
    <row r="489" spans="1:7" x14ac:dyDescent="0.25">
      <c r="A489">
        <v>1490</v>
      </c>
      <c r="B489" t="s">
        <v>901</v>
      </c>
      <c r="C489" t="s">
        <v>893</v>
      </c>
      <c r="D489">
        <v>1.27</v>
      </c>
      <c r="E489">
        <v>1421</v>
      </c>
      <c r="F489">
        <f t="shared" si="7"/>
        <v>8</v>
      </c>
      <c r="G489" t="str">
        <f>STANDINGS_WHIP[[#This Row],[League]]&amp;STANDINGS_WHIP[[#This Row],[Team]]</f>
        <v>$150 Draft Champions Express Feb 19 8:00 pm Lg.3733brother</v>
      </c>
    </row>
    <row r="490" spans="1:7" x14ac:dyDescent="0.25">
      <c r="A490">
        <v>1608</v>
      </c>
      <c r="B490" t="s">
        <v>898</v>
      </c>
      <c r="C490" t="s">
        <v>893</v>
      </c>
      <c r="D490">
        <v>1.2769999999999999</v>
      </c>
      <c r="E490">
        <v>1303</v>
      </c>
      <c r="F490">
        <f t="shared" si="7"/>
        <v>9</v>
      </c>
      <c r="G490" t="str">
        <f>STANDINGS_WHIP[[#This Row],[League]]&amp;STANDINGS_WHIP[[#This Row],[Team]]</f>
        <v>$150 Draft Champions Express Feb 19 8:00 pm Lg.3733Team Asaro</v>
      </c>
    </row>
    <row r="491" spans="1:7" x14ac:dyDescent="0.25">
      <c r="A491">
        <v>1789</v>
      </c>
      <c r="B491" t="s">
        <v>902</v>
      </c>
      <c r="C491" t="s">
        <v>893</v>
      </c>
      <c r="D491">
        <v>1.2869999999999999</v>
      </c>
      <c r="E491">
        <v>1122</v>
      </c>
      <c r="F491">
        <f t="shared" si="7"/>
        <v>10</v>
      </c>
      <c r="G491" t="str">
        <f>STANDINGS_WHIP[[#This Row],[League]]&amp;STANDINGS_WHIP[[#This Row],[Team]]</f>
        <v>$150 Draft Champions Express Feb 19 8:00 pm Lg.37334 - The Hazel Charlies 1000</v>
      </c>
    </row>
    <row r="492" spans="1:7" x14ac:dyDescent="0.25">
      <c r="A492">
        <v>1823</v>
      </c>
      <c r="B492" t="s">
        <v>192</v>
      </c>
      <c r="C492" t="s">
        <v>893</v>
      </c>
      <c r="D492">
        <v>1.288</v>
      </c>
      <c r="E492">
        <v>1088</v>
      </c>
      <c r="F492">
        <f t="shared" si="7"/>
        <v>11</v>
      </c>
      <c r="G492" t="str">
        <f>STANDINGS_WHIP[[#This Row],[League]]&amp;STANDINGS_WHIP[[#This Row],[Team]]</f>
        <v>$150 Draft Champions Express Feb 19 8:00 pm Lg.3733Spike Curve</v>
      </c>
    </row>
    <row r="493" spans="1:7" x14ac:dyDescent="0.25">
      <c r="A493">
        <v>2004</v>
      </c>
      <c r="B493" t="s">
        <v>903</v>
      </c>
      <c r="C493" t="s">
        <v>893</v>
      </c>
      <c r="D493">
        <v>1.2989999999999999</v>
      </c>
      <c r="E493">
        <v>907</v>
      </c>
      <c r="F493">
        <f t="shared" si="7"/>
        <v>12</v>
      </c>
      <c r="G493" t="str">
        <f>STANDINGS_WHIP[[#This Row],[League]]&amp;STANDINGS_WHIP[[#This Row],[Team]]</f>
        <v>$150 Draft Champions Express Feb 19 8:00 pm Lg.3733Sack No Chips</v>
      </c>
    </row>
    <row r="494" spans="1:7" x14ac:dyDescent="0.25">
      <c r="A494">
        <v>2189</v>
      </c>
      <c r="B494" t="s">
        <v>904</v>
      </c>
      <c r="C494" t="s">
        <v>893</v>
      </c>
      <c r="D494">
        <v>1.31</v>
      </c>
      <c r="E494">
        <v>722</v>
      </c>
      <c r="F494">
        <f t="shared" si="7"/>
        <v>13</v>
      </c>
      <c r="G494" t="str">
        <f>STANDINGS_WHIP[[#This Row],[League]]&amp;STANDINGS_WHIP[[#This Row],[Team]]</f>
        <v>$150 Draft Champions Express Feb 19 8:00 pm Lg.3733Lunatic Fringe DC</v>
      </c>
    </row>
    <row r="495" spans="1:7" x14ac:dyDescent="0.25">
      <c r="A495">
        <v>2345</v>
      </c>
      <c r="B495" t="s">
        <v>905</v>
      </c>
      <c r="C495" t="s">
        <v>893</v>
      </c>
      <c r="D495">
        <v>1.321</v>
      </c>
      <c r="E495">
        <v>566</v>
      </c>
      <c r="F495">
        <f t="shared" si="7"/>
        <v>14</v>
      </c>
      <c r="G495" t="str">
        <f>STANDINGS_WHIP[[#This Row],[League]]&amp;STANDINGS_WHIP[[#This Row],[Team]]</f>
        <v>$150 Draft Champions Express Feb 19 8:00 pm Lg.3733LONG ISLAND DONS</v>
      </c>
    </row>
    <row r="496" spans="1:7" x14ac:dyDescent="0.25">
      <c r="A496">
        <v>2853</v>
      </c>
      <c r="B496" t="s">
        <v>895</v>
      </c>
      <c r="C496" t="s">
        <v>893</v>
      </c>
      <c r="D496">
        <v>1.3919999999999999</v>
      </c>
      <c r="E496">
        <v>58</v>
      </c>
      <c r="F496">
        <f t="shared" si="7"/>
        <v>15</v>
      </c>
      <c r="G496" t="str">
        <f>STANDINGS_WHIP[[#This Row],[League]]&amp;STANDINGS_WHIP[[#This Row],[Team]]</f>
        <v>$150 Draft Champions Express Feb 19 8:00 pm Lg.3733Thru Fosters Eyes</v>
      </c>
    </row>
    <row r="497" spans="1:7" x14ac:dyDescent="0.25">
      <c r="A497">
        <v>91</v>
      </c>
      <c r="B497" t="s">
        <v>186</v>
      </c>
      <c r="C497" t="s">
        <v>907</v>
      </c>
      <c r="D497">
        <v>1.155</v>
      </c>
      <c r="E497">
        <v>2820</v>
      </c>
      <c r="F497">
        <f t="shared" si="7"/>
        <v>1</v>
      </c>
      <c r="G497" t="str">
        <f>STANDINGS_WHIP[[#This Row],[League]]&amp;STANDINGS_WHIP[[#This Row],[Team]]</f>
        <v>$150 Draft Champions Express Feb 21 7:00 pm Lg.3746LONG GONE</v>
      </c>
    </row>
    <row r="498" spans="1:7" x14ac:dyDescent="0.25">
      <c r="A498">
        <v>273</v>
      </c>
      <c r="B498" t="s">
        <v>916</v>
      </c>
      <c r="C498" t="s">
        <v>907</v>
      </c>
      <c r="D498">
        <v>1.1859999999999999</v>
      </c>
      <c r="E498">
        <v>2638</v>
      </c>
      <c r="F498">
        <f t="shared" si="7"/>
        <v>2</v>
      </c>
      <c r="G498" t="str">
        <f>STANDINGS_WHIP[[#This Row],[League]]&amp;STANDINGS_WHIP[[#This Row],[Team]]</f>
        <v>$150 Draft Champions Express Feb 21 7:00 pm Lg.3746Panning for Goldschmidt</v>
      </c>
    </row>
    <row r="499" spans="1:7" x14ac:dyDescent="0.25">
      <c r="A499">
        <v>478</v>
      </c>
      <c r="B499" t="s">
        <v>909</v>
      </c>
      <c r="C499" t="s">
        <v>907</v>
      </c>
      <c r="D499">
        <v>1.2090000000000001</v>
      </c>
      <c r="E499">
        <v>2433</v>
      </c>
      <c r="F499">
        <f t="shared" si="7"/>
        <v>3</v>
      </c>
      <c r="G499" t="str">
        <f>STANDINGS_WHIP[[#This Row],[League]]&amp;STANDINGS_WHIP[[#This Row],[Team]]</f>
        <v>$150 Draft Champions Express Feb 21 7:00 pm Lg.3746Diamond Cutters</v>
      </c>
    </row>
    <row r="500" spans="1:7" x14ac:dyDescent="0.25">
      <c r="A500">
        <v>708</v>
      </c>
      <c r="B500" t="s">
        <v>906</v>
      </c>
      <c r="C500" t="s">
        <v>907</v>
      </c>
      <c r="D500">
        <v>1.226</v>
      </c>
      <c r="E500">
        <v>2203</v>
      </c>
      <c r="F500">
        <f t="shared" si="7"/>
        <v>4</v>
      </c>
      <c r="G500" t="str">
        <f>STANDINGS_WHIP[[#This Row],[League]]&amp;STANDINGS_WHIP[[#This Row],[Team]]</f>
        <v>$150 Draft Champions Express Feb 21 7:00 pm Lg.3746Hulk SMASH</v>
      </c>
    </row>
    <row r="501" spans="1:7" x14ac:dyDescent="0.25">
      <c r="A501">
        <v>736</v>
      </c>
      <c r="B501" t="s">
        <v>911</v>
      </c>
      <c r="C501" t="s">
        <v>907</v>
      </c>
      <c r="D501">
        <v>1.2290000000000001</v>
      </c>
      <c r="E501">
        <v>2175</v>
      </c>
      <c r="F501">
        <f t="shared" si="7"/>
        <v>5</v>
      </c>
      <c r="G501" t="str">
        <f>STANDINGS_WHIP[[#This Row],[League]]&amp;STANDINGS_WHIP[[#This Row],[Team]]</f>
        <v>$150 Draft Champions Express Feb 21 7:00 pm Lg.3746Lady Rainicorn</v>
      </c>
    </row>
    <row r="502" spans="1:7" x14ac:dyDescent="0.25">
      <c r="A502">
        <v>994</v>
      </c>
      <c r="B502" t="s">
        <v>146</v>
      </c>
      <c r="C502" t="s">
        <v>907</v>
      </c>
      <c r="D502">
        <v>1.244</v>
      </c>
      <c r="E502">
        <v>1917</v>
      </c>
      <c r="F502">
        <f t="shared" si="7"/>
        <v>6</v>
      </c>
      <c r="G502" t="str">
        <f>STANDINGS_WHIP[[#This Row],[League]]&amp;STANDINGS_WHIP[[#This Row],[Team]]</f>
        <v>$150 Draft Champions Express Feb 21 7:00 pm Lg.3746Las Vegas Blvd IV</v>
      </c>
    </row>
    <row r="503" spans="1:7" x14ac:dyDescent="0.25">
      <c r="A503">
        <v>1009</v>
      </c>
      <c r="B503" t="s">
        <v>913</v>
      </c>
      <c r="C503" t="s">
        <v>907</v>
      </c>
      <c r="D503">
        <v>1.2450000000000001</v>
      </c>
      <c r="E503">
        <v>1902</v>
      </c>
      <c r="F503">
        <f t="shared" si="7"/>
        <v>7</v>
      </c>
      <c r="G503" t="str">
        <f>STANDINGS_WHIP[[#This Row],[League]]&amp;STANDINGS_WHIP[[#This Row],[Team]]</f>
        <v>$150 Draft Champions Express Feb 21 7:00 pm Lg.3746Rocky Mountain High</v>
      </c>
    </row>
    <row r="504" spans="1:7" x14ac:dyDescent="0.25">
      <c r="A504">
        <v>1745</v>
      </c>
      <c r="B504" t="s">
        <v>918</v>
      </c>
      <c r="C504" t="s">
        <v>907</v>
      </c>
      <c r="D504">
        <v>1.284</v>
      </c>
      <c r="E504">
        <v>1166</v>
      </c>
      <c r="F504">
        <f t="shared" si="7"/>
        <v>8</v>
      </c>
      <c r="G504" t="str">
        <f>STANDINGS_WHIP[[#This Row],[League]]&amp;STANDINGS_WHIP[[#This Row],[Team]]</f>
        <v>$150 Draft Champions Express Feb 21 7:00 pm Lg.3746Team Carlone</v>
      </c>
    </row>
    <row r="505" spans="1:7" x14ac:dyDescent="0.25">
      <c r="A505">
        <v>1939</v>
      </c>
      <c r="B505" t="s">
        <v>917</v>
      </c>
      <c r="C505" t="s">
        <v>907</v>
      </c>
      <c r="D505">
        <v>1.2949999999999999</v>
      </c>
      <c r="E505">
        <v>972</v>
      </c>
      <c r="F505">
        <f t="shared" si="7"/>
        <v>9</v>
      </c>
      <c r="G505" t="str">
        <f>STANDINGS_WHIP[[#This Row],[League]]&amp;STANDINGS_WHIP[[#This Row],[Team]]</f>
        <v>$150 Draft Champions Express Feb 21 7:00 pm Lg.3746BOSCH DC3</v>
      </c>
    </row>
    <row r="506" spans="1:7" x14ac:dyDescent="0.25">
      <c r="A506">
        <v>1959</v>
      </c>
      <c r="B506" t="s">
        <v>908</v>
      </c>
      <c r="C506" t="s">
        <v>907</v>
      </c>
      <c r="D506">
        <v>1.296</v>
      </c>
      <c r="E506">
        <v>952</v>
      </c>
      <c r="F506">
        <f t="shared" si="7"/>
        <v>10</v>
      </c>
      <c r="G506" t="str">
        <f>STANDINGS_WHIP[[#This Row],[League]]&amp;STANDINGS_WHIP[[#This Row],[Team]]</f>
        <v>$150 Draft Champions Express Feb 21 7:00 pm Lg.3746esh dc2</v>
      </c>
    </row>
    <row r="507" spans="1:7" x14ac:dyDescent="0.25">
      <c r="A507">
        <v>1998</v>
      </c>
      <c r="B507" t="s">
        <v>910</v>
      </c>
      <c r="C507" t="s">
        <v>907</v>
      </c>
      <c r="D507">
        <v>1.298</v>
      </c>
      <c r="E507">
        <v>913</v>
      </c>
      <c r="F507">
        <f t="shared" si="7"/>
        <v>11</v>
      </c>
      <c r="G507" t="str">
        <f>STANDINGS_WHIP[[#This Row],[League]]&amp;STANDINGS_WHIP[[#This Row],[Team]]</f>
        <v>$150 Draft Champions Express Feb 21 7:00 pm Lg.3746Carrasco Sauce</v>
      </c>
    </row>
    <row r="508" spans="1:7" x14ac:dyDescent="0.25">
      <c r="A508">
        <v>2197</v>
      </c>
      <c r="B508" t="s">
        <v>912</v>
      </c>
      <c r="C508" t="s">
        <v>907</v>
      </c>
      <c r="D508">
        <v>1.3109999999999999</v>
      </c>
      <c r="E508">
        <v>714</v>
      </c>
      <c r="F508">
        <f t="shared" si="7"/>
        <v>12</v>
      </c>
      <c r="G508" t="str">
        <f>STANDINGS_WHIP[[#This Row],[League]]&amp;STANDINGS_WHIP[[#This Row],[Team]]</f>
        <v>$150 Draft Champions Express Feb 21 7:00 pm Lg.3746BIG RED MACHINE</v>
      </c>
    </row>
    <row r="509" spans="1:7" x14ac:dyDescent="0.25">
      <c r="A509">
        <v>2382</v>
      </c>
      <c r="B509" t="s">
        <v>915</v>
      </c>
      <c r="C509" t="s">
        <v>907</v>
      </c>
      <c r="D509">
        <v>1.323</v>
      </c>
      <c r="E509">
        <v>529</v>
      </c>
      <c r="F509">
        <f t="shared" si="7"/>
        <v>13</v>
      </c>
      <c r="G509" t="str">
        <f>STANDINGS_WHIP[[#This Row],[League]]&amp;STANDINGS_WHIP[[#This Row],[Team]]</f>
        <v>$150 Draft Champions Express Feb 21 7:00 pm Lg.3746Data City Cache Hogs</v>
      </c>
    </row>
    <row r="510" spans="1:7" x14ac:dyDescent="0.25">
      <c r="A510">
        <v>2553</v>
      </c>
      <c r="B510" t="s">
        <v>88</v>
      </c>
      <c r="C510" t="s">
        <v>907</v>
      </c>
      <c r="D510">
        <v>1.3380000000000001</v>
      </c>
      <c r="E510">
        <v>358</v>
      </c>
      <c r="F510">
        <f t="shared" si="7"/>
        <v>14</v>
      </c>
      <c r="G510" t="str">
        <f>STANDINGS_WHIP[[#This Row],[League]]&amp;STANDINGS_WHIP[[#This Row],[Team]]</f>
        <v>$150 Draft Champions Express Feb 21 7:00 pm Lg.3746Team Pellegrini</v>
      </c>
    </row>
    <row r="511" spans="1:7" x14ac:dyDescent="0.25">
      <c r="A511">
        <v>2762</v>
      </c>
      <c r="B511" t="s">
        <v>914</v>
      </c>
      <c r="C511" t="s">
        <v>907</v>
      </c>
      <c r="D511">
        <v>1.3660000000000001</v>
      </c>
      <c r="E511">
        <v>149</v>
      </c>
      <c r="F511">
        <f t="shared" si="7"/>
        <v>15</v>
      </c>
      <c r="G511" t="str">
        <f>STANDINGS_WHIP[[#This Row],[League]]&amp;STANDINGS_WHIP[[#This Row],[Team]]</f>
        <v>$150 Draft Champions Express Feb 21 7:00 pm Lg.3746Wiffle 102</v>
      </c>
    </row>
    <row r="512" spans="1:7" x14ac:dyDescent="0.25">
      <c r="A512">
        <v>157</v>
      </c>
      <c r="B512" t="s">
        <v>927</v>
      </c>
      <c r="C512" t="s">
        <v>920</v>
      </c>
      <c r="D512">
        <v>1.17</v>
      </c>
      <c r="E512">
        <v>2754</v>
      </c>
      <c r="F512">
        <f t="shared" si="7"/>
        <v>1</v>
      </c>
      <c r="G512" t="str">
        <f>STANDINGS_WHIP[[#This Row],[League]]&amp;STANDINGS_WHIP[[#This Row],[Team]]</f>
        <v>$150 Draft Champions Express Feb 26 8:00 pm Lg.3774Ks Galore</v>
      </c>
    </row>
    <row r="513" spans="1:7" x14ac:dyDescent="0.25">
      <c r="A513">
        <v>290</v>
      </c>
      <c r="B513" t="s">
        <v>924</v>
      </c>
      <c r="C513" t="s">
        <v>920</v>
      </c>
      <c r="D513">
        <v>1.1879999999999999</v>
      </c>
      <c r="E513">
        <v>2621</v>
      </c>
      <c r="F513">
        <f t="shared" si="7"/>
        <v>2</v>
      </c>
      <c r="G513" t="str">
        <f>STANDINGS_WHIP[[#This Row],[League]]&amp;STANDINGS_WHIP[[#This Row],[Team]]</f>
        <v>$150 Draft Champions Express Feb 26 8:00 pm Lg.3774Team McRae</v>
      </c>
    </row>
    <row r="514" spans="1:7" x14ac:dyDescent="0.25">
      <c r="A514">
        <v>378</v>
      </c>
      <c r="B514" t="s">
        <v>926</v>
      </c>
      <c r="C514" t="s">
        <v>920</v>
      </c>
      <c r="D514">
        <v>1.1990000000000001</v>
      </c>
      <c r="E514">
        <v>2533</v>
      </c>
      <c r="F514">
        <f t="shared" si="7"/>
        <v>3</v>
      </c>
      <c r="G514" t="str">
        <f>STANDINGS_WHIP[[#This Row],[League]]&amp;STANDINGS_WHIP[[#This Row],[Team]]</f>
        <v>$150 Draft Champions Express Feb 26 8:00 pm Lg.3774SEMPER FI 12</v>
      </c>
    </row>
    <row r="515" spans="1:7" x14ac:dyDescent="0.25">
      <c r="A515">
        <v>499</v>
      </c>
      <c r="B515" t="s">
        <v>458</v>
      </c>
      <c r="C515" t="s">
        <v>920</v>
      </c>
      <c r="D515">
        <v>1.2110000000000001</v>
      </c>
      <c r="E515">
        <v>2412</v>
      </c>
      <c r="F515">
        <f t="shared" ref="F515:F578" si="8">IF(C515=C514,F514+1,1)</f>
        <v>4</v>
      </c>
      <c r="G515" t="str">
        <f>STANDINGS_WHIP[[#This Row],[League]]&amp;STANDINGS_WHIP[[#This Row],[Team]]</f>
        <v>$150 Draft Champions Express Feb 26 8:00 pm Lg.3774Team Chandar</v>
      </c>
    </row>
    <row r="516" spans="1:7" x14ac:dyDescent="0.25">
      <c r="A516">
        <v>567</v>
      </c>
      <c r="B516" t="s">
        <v>929</v>
      </c>
      <c r="C516" t="s">
        <v>920</v>
      </c>
      <c r="D516">
        <v>1.2170000000000001</v>
      </c>
      <c r="E516">
        <v>2344</v>
      </c>
      <c r="F516">
        <f t="shared" si="8"/>
        <v>5</v>
      </c>
      <c r="G516" t="str">
        <f>STANDINGS_WHIP[[#This Row],[League]]&amp;STANDINGS_WHIP[[#This Row],[Team]]</f>
        <v>$150 Draft Champions Express Feb 26 8:00 pm Lg.3774TEAM SUCK</v>
      </c>
    </row>
    <row r="517" spans="1:7" x14ac:dyDescent="0.25">
      <c r="A517">
        <v>595</v>
      </c>
      <c r="B517" t="s">
        <v>921</v>
      </c>
      <c r="C517" t="s">
        <v>920</v>
      </c>
      <c r="D517">
        <v>1.2190000000000001</v>
      </c>
      <c r="E517">
        <v>2316</v>
      </c>
      <c r="F517">
        <f t="shared" si="8"/>
        <v>6</v>
      </c>
      <c r="G517" t="str">
        <f>STANDINGS_WHIP[[#This Row],[League]]&amp;STANDINGS_WHIP[[#This Row],[Team]]</f>
        <v>$150 Draft Champions Express Feb 26 8:00 pm Lg.3774MPG16B</v>
      </c>
    </row>
    <row r="518" spans="1:7" x14ac:dyDescent="0.25">
      <c r="A518">
        <v>1093</v>
      </c>
      <c r="B518" t="s">
        <v>919</v>
      </c>
      <c r="C518" t="s">
        <v>920</v>
      </c>
      <c r="D518">
        <v>1.2490000000000001</v>
      </c>
      <c r="E518">
        <v>1818</v>
      </c>
      <c r="F518">
        <f t="shared" si="8"/>
        <v>7</v>
      </c>
      <c r="G518" t="str">
        <f>STANDINGS_WHIP[[#This Row],[League]]&amp;STANDINGS_WHIP[[#This Row],[Team]]</f>
        <v>$150 Draft Champions Express Feb 26 8:00 pm Lg.3774Thieves and Liars</v>
      </c>
    </row>
    <row r="519" spans="1:7" x14ac:dyDescent="0.25">
      <c r="A519">
        <v>1452</v>
      </c>
      <c r="B519" t="s">
        <v>930</v>
      </c>
      <c r="C519" t="s">
        <v>920</v>
      </c>
      <c r="D519">
        <v>1.268</v>
      </c>
      <c r="E519">
        <v>1459</v>
      </c>
      <c r="F519">
        <f t="shared" si="8"/>
        <v>8</v>
      </c>
      <c r="G519" t="str">
        <f>STANDINGS_WHIP[[#This Row],[League]]&amp;STANDINGS_WHIP[[#This Row],[Team]]</f>
        <v>$150 Draft Champions Express Feb 26 8:00 pm Lg.3774Duda Where's My Car?</v>
      </c>
    </row>
    <row r="520" spans="1:7" x14ac:dyDescent="0.25">
      <c r="A520">
        <v>1526</v>
      </c>
      <c r="B520" t="s">
        <v>928</v>
      </c>
      <c r="C520" t="s">
        <v>920</v>
      </c>
      <c r="D520">
        <v>1.272</v>
      </c>
      <c r="E520">
        <v>1385</v>
      </c>
      <c r="F520">
        <f t="shared" si="8"/>
        <v>9</v>
      </c>
      <c r="G520" t="str">
        <f>STANDINGS_WHIP[[#This Row],[League]]&amp;STANDINGS_WHIP[[#This Row],[Team]]</f>
        <v>$150 Draft Champions Express Feb 26 8:00 pm Lg.3774Hosers</v>
      </c>
    </row>
    <row r="521" spans="1:7" x14ac:dyDescent="0.25">
      <c r="A521">
        <v>1651</v>
      </c>
      <c r="B521" t="s">
        <v>922</v>
      </c>
      <c r="C521" t="s">
        <v>920</v>
      </c>
      <c r="D521">
        <v>1.2789999999999999</v>
      </c>
      <c r="E521">
        <v>1260</v>
      </c>
      <c r="F521">
        <f t="shared" si="8"/>
        <v>10</v>
      </c>
      <c r="G521" t="str">
        <f>STANDINGS_WHIP[[#This Row],[League]]&amp;STANDINGS_WHIP[[#This Row],[Team]]</f>
        <v>$150 Draft Champions Express Feb 26 8:00 pm Lg.3774Rayn Man</v>
      </c>
    </row>
    <row r="522" spans="1:7" x14ac:dyDescent="0.25">
      <c r="A522">
        <v>1818</v>
      </c>
      <c r="B522" t="s">
        <v>925</v>
      </c>
      <c r="C522" t="s">
        <v>920</v>
      </c>
      <c r="D522">
        <v>1.288</v>
      </c>
      <c r="E522">
        <v>1093</v>
      </c>
      <c r="F522">
        <f t="shared" si="8"/>
        <v>11</v>
      </c>
      <c r="G522" t="str">
        <f>STANDINGS_WHIP[[#This Row],[League]]&amp;STANDINGS_WHIP[[#This Row],[Team]]</f>
        <v>$150 Draft Champions Express Feb 26 8:00 pm Lg.3774The Hypetrain to Loserville</v>
      </c>
    </row>
    <row r="523" spans="1:7" x14ac:dyDescent="0.25">
      <c r="A523">
        <v>2083</v>
      </c>
      <c r="B523" t="s">
        <v>923</v>
      </c>
      <c r="C523" t="s">
        <v>920</v>
      </c>
      <c r="D523">
        <v>1.3029999999999999</v>
      </c>
      <c r="E523">
        <v>828</v>
      </c>
      <c r="F523">
        <f t="shared" si="8"/>
        <v>12</v>
      </c>
      <c r="G523" t="str">
        <f>STANDINGS_WHIP[[#This Row],[League]]&amp;STANDINGS_WHIP[[#This Row],[Team]]</f>
        <v>$150 Draft Champions Express Feb 26 8:00 pm Lg.3774Bad News Bears</v>
      </c>
    </row>
    <row r="524" spans="1:7" x14ac:dyDescent="0.25">
      <c r="A524">
        <v>2267</v>
      </c>
      <c r="B524" t="s">
        <v>347</v>
      </c>
      <c r="C524" t="s">
        <v>920</v>
      </c>
      <c r="D524">
        <v>1.3149999999999999</v>
      </c>
      <c r="E524">
        <v>644</v>
      </c>
      <c r="F524">
        <f t="shared" si="8"/>
        <v>13</v>
      </c>
      <c r="G524" t="str">
        <f>STANDINGS_WHIP[[#This Row],[League]]&amp;STANDINGS_WHIP[[#This Row],[Team]]</f>
        <v>$150 Draft Champions Express Feb 26 8:00 pm Lg.3774Plati-puses</v>
      </c>
    </row>
    <row r="525" spans="1:7" x14ac:dyDescent="0.25">
      <c r="A525">
        <v>2802</v>
      </c>
      <c r="B525" t="s">
        <v>412</v>
      </c>
      <c r="C525" t="s">
        <v>920</v>
      </c>
      <c r="D525">
        <v>1.375</v>
      </c>
      <c r="E525">
        <v>109</v>
      </c>
      <c r="F525">
        <f t="shared" si="8"/>
        <v>14</v>
      </c>
      <c r="G525" t="str">
        <f>STANDINGS_WHIP[[#This Row],[League]]&amp;STANDINGS_WHIP[[#This Row],[Team]]</f>
        <v>$150 Draft Champions Express Feb 26 8:00 pm Lg.3774Team Koerner</v>
      </c>
    </row>
    <row r="526" spans="1:7" x14ac:dyDescent="0.25">
      <c r="A526">
        <v>2814</v>
      </c>
      <c r="B526" t="s">
        <v>76</v>
      </c>
      <c r="C526" t="s">
        <v>920</v>
      </c>
      <c r="D526">
        <v>1.379</v>
      </c>
      <c r="E526">
        <v>97</v>
      </c>
      <c r="F526">
        <f t="shared" si="8"/>
        <v>15</v>
      </c>
      <c r="G526" t="str">
        <f>STANDINGS_WHIP[[#This Row],[League]]&amp;STANDINGS_WHIP[[#This Row],[Team]]</f>
        <v>$150 Draft Champions Express Feb 26 8:00 pm Lg.3774Team Peterson</v>
      </c>
    </row>
    <row r="527" spans="1:7" x14ac:dyDescent="0.25">
      <c r="A527">
        <v>385</v>
      </c>
      <c r="B527" t="s">
        <v>939</v>
      </c>
      <c r="C527" t="s">
        <v>932</v>
      </c>
      <c r="D527">
        <v>1.2</v>
      </c>
      <c r="E527">
        <v>2526</v>
      </c>
      <c r="F527">
        <f t="shared" si="8"/>
        <v>1</v>
      </c>
      <c r="G527" t="str">
        <f>STANDINGS_WHIP[[#This Row],[League]]&amp;STANDINGS_WHIP[[#This Row],[Team]]</f>
        <v>$150 Draft Champions Express Feb 28 7:00 pm Lg.3755TeamSpitman</v>
      </c>
    </row>
    <row r="528" spans="1:7" x14ac:dyDescent="0.25">
      <c r="A528">
        <v>409</v>
      </c>
      <c r="B528" t="s">
        <v>941</v>
      </c>
      <c r="C528" t="s">
        <v>932</v>
      </c>
      <c r="D528">
        <v>1.202</v>
      </c>
      <c r="E528">
        <v>2502</v>
      </c>
      <c r="F528">
        <f t="shared" si="8"/>
        <v>2</v>
      </c>
      <c r="G528" t="str">
        <f>STANDINGS_WHIP[[#This Row],[League]]&amp;STANDINGS_WHIP[[#This Row],[Team]]</f>
        <v>$150 Draft Champions Express Feb 28 7:00 pm Lg.3755Starfishmn 0228X</v>
      </c>
    </row>
    <row r="529" spans="1:7" x14ac:dyDescent="0.25">
      <c r="A529">
        <v>456</v>
      </c>
      <c r="B529" t="s">
        <v>935</v>
      </c>
      <c r="C529" t="s">
        <v>932</v>
      </c>
      <c r="D529">
        <v>1.206</v>
      </c>
      <c r="E529">
        <v>2455</v>
      </c>
      <c r="F529">
        <f t="shared" si="8"/>
        <v>3</v>
      </c>
      <c r="G529" t="str">
        <f>STANDINGS_WHIP[[#This Row],[League]]&amp;STANDINGS_WHIP[[#This Row],[Team]]</f>
        <v>$150 Draft Champions Express Feb 28 7:00 pm Lg.3755Gamble Owns You</v>
      </c>
    </row>
    <row r="530" spans="1:7" x14ac:dyDescent="0.25">
      <c r="A530">
        <v>556</v>
      </c>
      <c r="B530" t="s">
        <v>931</v>
      </c>
      <c r="C530" t="s">
        <v>932</v>
      </c>
      <c r="D530">
        <v>1.216</v>
      </c>
      <c r="E530">
        <v>2355</v>
      </c>
      <c r="F530">
        <f t="shared" si="8"/>
        <v>4</v>
      </c>
      <c r="G530" t="str">
        <f>STANDINGS_WHIP[[#This Row],[League]]&amp;STANDINGS_WHIP[[#This Row],[Team]]</f>
        <v>$150 Draft Champions Express Feb 28 7:00 pm Lg.3755Lucky # 7</v>
      </c>
    </row>
    <row r="531" spans="1:7" x14ac:dyDescent="0.25">
      <c r="A531">
        <v>576</v>
      </c>
      <c r="B531" t="s">
        <v>936</v>
      </c>
      <c r="C531" t="s">
        <v>932</v>
      </c>
      <c r="D531">
        <v>1.2170000000000001</v>
      </c>
      <c r="E531">
        <v>2335</v>
      </c>
      <c r="F531">
        <f t="shared" si="8"/>
        <v>5</v>
      </c>
      <c r="G531" t="str">
        <f>STANDINGS_WHIP[[#This Row],[League]]&amp;STANDINGS_WHIP[[#This Row],[Team]]</f>
        <v>$150 Draft Champions Express Feb 28 7:00 pm Lg.375576 COLONIALS</v>
      </c>
    </row>
    <row r="532" spans="1:7" x14ac:dyDescent="0.25">
      <c r="A532">
        <v>785</v>
      </c>
      <c r="B532">
        <v>22222</v>
      </c>
      <c r="C532" t="s">
        <v>932</v>
      </c>
      <c r="D532">
        <v>1.232</v>
      </c>
      <c r="E532">
        <v>2126</v>
      </c>
      <c r="F532">
        <f t="shared" si="8"/>
        <v>6</v>
      </c>
      <c r="G532" t="str">
        <f>STANDINGS_WHIP[[#This Row],[League]]&amp;STANDINGS_WHIP[[#This Row],[Team]]</f>
        <v>$150 Draft Champions Express Feb 28 7:00 pm Lg.375522222</v>
      </c>
    </row>
    <row r="533" spans="1:7" x14ac:dyDescent="0.25">
      <c r="A533">
        <v>1459</v>
      </c>
      <c r="B533" t="s">
        <v>592</v>
      </c>
      <c r="C533" t="s">
        <v>932</v>
      </c>
      <c r="D533">
        <v>1.2689999999999999</v>
      </c>
      <c r="E533">
        <v>1452</v>
      </c>
      <c r="F533">
        <f t="shared" si="8"/>
        <v>7</v>
      </c>
      <c r="G533" t="str">
        <f>STANDINGS_WHIP[[#This Row],[League]]&amp;STANDINGS_WHIP[[#This Row],[Team]]</f>
        <v>$150 Draft Champions Express Feb 28 7:00 pm Lg.3755Team Bennette</v>
      </c>
    </row>
    <row r="534" spans="1:7" x14ac:dyDescent="0.25">
      <c r="A534">
        <v>1732</v>
      </c>
      <c r="B534" t="s">
        <v>72</v>
      </c>
      <c r="C534" t="s">
        <v>932</v>
      </c>
      <c r="D534">
        <v>1.2829999999999999</v>
      </c>
      <c r="E534">
        <v>1179</v>
      </c>
      <c r="F534">
        <f t="shared" si="8"/>
        <v>8</v>
      </c>
      <c r="G534" t="str">
        <f>STANDINGS_WHIP[[#This Row],[League]]&amp;STANDINGS_WHIP[[#This Row],[Team]]</f>
        <v>$150 Draft Champions Express Feb 28 7:00 pm Lg.3755The Losing Edge</v>
      </c>
    </row>
    <row r="535" spans="1:7" x14ac:dyDescent="0.25">
      <c r="A535">
        <v>1746</v>
      </c>
      <c r="B535" t="s">
        <v>933</v>
      </c>
      <c r="C535" t="s">
        <v>932</v>
      </c>
      <c r="D535">
        <v>1.284</v>
      </c>
      <c r="E535">
        <v>1165</v>
      </c>
      <c r="F535">
        <f t="shared" si="8"/>
        <v>9</v>
      </c>
      <c r="G535" t="str">
        <f>STANDINGS_WHIP[[#This Row],[League]]&amp;STANDINGS_WHIP[[#This Row],[Team]]</f>
        <v>$150 Draft Champions Express Feb 28 7:00 pm Lg.3755Team Freadman</v>
      </c>
    </row>
    <row r="536" spans="1:7" x14ac:dyDescent="0.25">
      <c r="A536">
        <v>1839</v>
      </c>
      <c r="B536" t="s">
        <v>938</v>
      </c>
      <c r="C536" t="s">
        <v>932</v>
      </c>
      <c r="D536">
        <v>1.2889999999999999</v>
      </c>
      <c r="E536">
        <v>1072</v>
      </c>
      <c r="F536">
        <f t="shared" si="8"/>
        <v>10</v>
      </c>
      <c r="G536" t="str">
        <f>STANDINGS_WHIP[[#This Row],[League]]&amp;STANDINGS_WHIP[[#This Row],[Team]]</f>
        <v>$150 Draft Champions Express Feb 28 7:00 pm Lg.3755Stinky Cheese Men</v>
      </c>
    </row>
    <row r="537" spans="1:7" x14ac:dyDescent="0.25">
      <c r="A537">
        <v>1916</v>
      </c>
      <c r="B537" t="s">
        <v>940</v>
      </c>
      <c r="C537" t="s">
        <v>932</v>
      </c>
      <c r="D537">
        <v>1.294</v>
      </c>
      <c r="E537">
        <v>995</v>
      </c>
      <c r="F537">
        <f t="shared" si="8"/>
        <v>11</v>
      </c>
      <c r="G537" t="str">
        <f>STANDINGS_WHIP[[#This Row],[League]]&amp;STANDINGS_WHIP[[#This Row],[Team]]</f>
        <v>$150 Draft Champions Express Feb 28 7:00 pm Lg.3755PowerAid</v>
      </c>
    </row>
    <row r="538" spans="1:7" x14ac:dyDescent="0.25">
      <c r="A538">
        <v>2106</v>
      </c>
      <c r="B538" t="s">
        <v>934</v>
      </c>
      <c r="C538" t="s">
        <v>932</v>
      </c>
      <c r="D538">
        <v>1.3049999999999999</v>
      </c>
      <c r="E538">
        <v>805</v>
      </c>
      <c r="F538">
        <f t="shared" si="8"/>
        <v>12</v>
      </c>
      <c r="G538" t="str">
        <f>STANDINGS_WHIP[[#This Row],[League]]&amp;STANDINGS_WHIP[[#This Row],[Team]]</f>
        <v>$150 Draft Champions Express Feb 28 7:00 pm Lg.3755Hopslam</v>
      </c>
    </row>
    <row r="539" spans="1:7" x14ac:dyDescent="0.25">
      <c r="A539">
        <v>2467</v>
      </c>
      <c r="B539" t="s">
        <v>937</v>
      </c>
      <c r="C539" t="s">
        <v>932</v>
      </c>
      <c r="D539">
        <v>1.33</v>
      </c>
      <c r="E539">
        <v>444</v>
      </c>
      <c r="F539">
        <f t="shared" si="8"/>
        <v>13</v>
      </c>
      <c r="G539" t="str">
        <f>STANDINGS_WHIP[[#This Row],[League]]&amp;STANDINGS_WHIP[[#This Row],[Team]]</f>
        <v>$150 Draft Champions Express Feb 28 7:00 pm Lg.3755Diverting Resistance</v>
      </c>
    </row>
    <row r="540" spans="1:7" x14ac:dyDescent="0.25">
      <c r="A540">
        <v>2662</v>
      </c>
      <c r="B540" t="s">
        <v>942</v>
      </c>
      <c r="C540" t="s">
        <v>932</v>
      </c>
      <c r="D540">
        <v>1.35</v>
      </c>
      <c r="E540">
        <v>249</v>
      </c>
      <c r="F540">
        <f t="shared" si="8"/>
        <v>14</v>
      </c>
      <c r="G540" t="str">
        <f>STANDINGS_WHIP[[#This Row],[League]]&amp;STANDINGS_WHIP[[#This Row],[Team]]</f>
        <v>$150 Draft Champions Express Feb 28 7:00 pm Lg.3755Trump Moron Brigade</v>
      </c>
    </row>
    <row r="541" spans="1:7" x14ac:dyDescent="0.25">
      <c r="A541">
        <v>2733</v>
      </c>
      <c r="B541" t="s">
        <v>380</v>
      </c>
      <c r="C541" t="s">
        <v>932</v>
      </c>
      <c r="D541">
        <v>1.359</v>
      </c>
      <c r="E541">
        <v>178</v>
      </c>
      <c r="F541">
        <f t="shared" si="8"/>
        <v>15</v>
      </c>
      <c r="G541" t="str">
        <f>STANDINGS_WHIP[[#This Row],[League]]&amp;STANDINGS_WHIP[[#This Row],[Team]]</f>
        <v>$150 Draft Champions Express Feb 28 7:00 pm Lg.3755Team McDermott</v>
      </c>
    </row>
    <row r="542" spans="1:7" x14ac:dyDescent="0.25">
      <c r="A542">
        <v>11</v>
      </c>
      <c r="B542" t="s">
        <v>952</v>
      </c>
      <c r="C542" t="s">
        <v>943</v>
      </c>
      <c r="D542">
        <v>1.1080000000000001</v>
      </c>
      <c r="E542">
        <v>2900</v>
      </c>
      <c r="F542">
        <f t="shared" si="8"/>
        <v>1</v>
      </c>
      <c r="G542" t="str">
        <f>STANDINGS_WHIP[[#This Row],[League]]&amp;STANDINGS_WHIP[[#This Row],[Team]]</f>
        <v>$150 Draft Champions Express Jan 22 8:00 pm Lg.3610Vargas1</v>
      </c>
    </row>
    <row r="543" spans="1:7" x14ac:dyDescent="0.25">
      <c r="A543">
        <v>143</v>
      </c>
      <c r="B543" t="s">
        <v>945</v>
      </c>
      <c r="C543" t="s">
        <v>943</v>
      </c>
      <c r="D543">
        <v>1.167</v>
      </c>
      <c r="E543">
        <v>2768</v>
      </c>
      <c r="F543">
        <f t="shared" si="8"/>
        <v>2</v>
      </c>
      <c r="G543" t="str">
        <f>STANDINGS_WHIP[[#This Row],[League]]&amp;STANDINGS_WHIP[[#This Row],[Team]]</f>
        <v>$150 Draft Champions Express Jan 22 8:00 pm Lg.3610THE FINAL BOSS</v>
      </c>
    </row>
    <row r="544" spans="1:7" x14ac:dyDescent="0.25">
      <c r="A544">
        <v>227</v>
      </c>
      <c r="B544" t="s">
        <v>947</v>
      </c>
      <c r="C544" t="s">
        <v>943</v>
      </c>
      <c r="D544">
        <v>1.181</v>
      </c>
      <c r="E544">
        <v>2684</v>
      </c>
      <c r="F544">
        <f t="shared" si="8"/>
        <v>3</v>
      </c>
      <c r="G544" t="str">
        <f>STANDINGS_WHIP[[#This Row],[League]]&amp;STANDINGS_WHIP[[#This Row],[Team]]</f>
        <v>$150 Draft Champions Express Jan 22 8:00 pm Lg.3610SEMPER FI 10</v>
      </c>
    </row>
    <row r="545" spans="1:7" x14ac:dyDescent="0.25">
      <c r="A545">
        <v>573</v>
      </c>
      <c r="B545" t="s">
        <v>924</v>
      </c>
      <c r="C545" t="s">
        <v>943</v>
      </c>
      <c r="D545">
        <v>1.2170000000000001</v>
      </c>
      <c r="E545">
        <v>2338</v>
      </c>
      <c r="F545">
        <f t="shared" si="8"/>
        <v>4</v>
      </c>
      <c r="G545" t="str">
        <f>STANDINGS_WHIP[[#This Row],[League]]&amp;STANDINGS_WHIP[[#This Row],[Team]]</f>
        <v>$150 Draft Champions Express Jan 22 8:00 pm Lg.3610Team McRae</v>
      </c>
    </row>
    <row r="546" spans="1:7" x14ac:dyDescent="0.25">
      <c r="A546">
        <v>780</v>
      </c>
      <c r="B546" t="s">
        <v>951</v>
      </c>
      <c r="C546" t="s">
        <v>943</v>
      </c>
      <c r="D546">
        <v>1.232</v>
      </c>
      <c r="E546">
        <v>2131</v>
      </c>
      <c r="F546">
        <f t="shared" si="8"/>
        <v>5</v>
      </c>
      <c r="G546" t="str">
        <f>STANDINGS_WHIP[[#This Row],[League]]&amp;STANDINGS_WHIP[[#This Row],[Team]]</f>
        <v>$150 Draft Champions Express Jan 22 8:00 pm Lg.3610Red Sam</v>
      </c>
    </row>
    <row r="547" spans="1:7" x14ac:dyDescent="0.25">
      <c r="A547">
        <v>930</v>
      </c>
      <c r="B547" t="s">
        <v>259</v>
      </c>
      <c r="C547" t="s">
        <v>943</v>
      </c>
      <c r="D547">
        <v>1.2410000000000001</v>
      </c>
      <c r="E547">
        <v>1981</v>
      </c>
      <c r="F547">
        <f t="shared" si="8"/>
        <v>6</v>
      </c>
      <c r="G547" t="str">
        <f>STANDINGS_WHIP[[#This Row],[League]]&amp;STANDINGS_WHIP[[#This Row],[Team]]</f>
        <v>$150 Draft Champions Express Jan 22 8:00 pm Lg.3610Bridgeville Bombers</v>
      </c>
    </row>
    <row r="548" spans="1:7" x14ac:dyDescent="0.25">
      <c r="A548">
        <v>1104</v>
      </c>
      <c r="B548" t="s">
        <v>948</v>
      </c>
      <c r="C548" t="s">
        <v>943</v>
      </c>
      <c r="D548">
        <v>1.2490000000000001</v>
      </c>
      <c r="E548">
        <v>1807</v>
      </c>
      <c r="F548">
        <f t="shared" si="8"/>
        <v>7</v>
      </c>
      <c r="G548" t="str">
        <f>STANDINGS_WHIP[[#This Row],[League]]&amp;STANDINGS_WHIP[[#This Row],[Team]]</f>
        <v>$150 Draft Champions Express Jan 22 8:00 pm Lg.3610RealJRAnderson</v>
      </c>
    </row>
    <row r="549" spans="1:7" x14ac:dyDescent="0.25">
      <c r="A549">
        <v>1263</v>
      </c>
      <c r="B549" t="s">
        <v>71</v>
      </c>
      <c r="C549" t="s">
        <v>943</v>
      </c>
      <c r="D549">
        <v>1.258</v>
      </c>
      <c r="E549">
        <v>1648</v>
      </c>
      <c r="F549">
        <f t="shared" si="8"/>
        <v>8</v>
      </c>
      <c r="G549" t="str">
        <f>STANDINGS_WHIP[[#This Row],[League]]&amp;STANDINGS_WHIP[[#This Row],[Team]]</f>
        <v>$150 Draft Champions Express Jan 22 8:00 pm Lg.3610Frozen Ropes</v>
      </c>
    </row>
    <row r="550" spans="1:7" x14ac:dyDescent="0.25">
      <c r="A550">
        <v>1399</v>
      </c>
      <c r="B550" t="s">
        <v>946</v>
      </c>
      <c r="C550" t="s">
        <v>943</v>
      </c>
      <c r="D550">
        <v>1.2649999999999999</v>
      </c>
      <c r="E550">
        <v>1512</v>
      </c>
      <c r="F550">
        <f t="shared" si="8"/>
        <v>9</v>
      </c>
      <c r="G550" t="str">
        <f>STANDINGS_WHIP[[#This Row],[League]]&amp;STANDINGS_WHIP[[#This Row],[Team]]</f>
        <v>$150 Draft Champions Express Jan 22 8:00 pm Lg.3610Vote for Pedro</v>
      </c>
    </row>
    <row r="551" spans="1:7" x14ac:dyDescent="0.25">
      <c r="A551">
        <v>1584</v>
      </c>
      <c r="B551" t="s">
        <v>950</v>
      </c>
      <c r="C551" t="s">
        <v>943</v>
      </c>
      <c r="D551">
        <v>1.2749999999999999</v>
      </c>
      <c r="E551">
        <v>1327</v>
      </c>
      <c r="F551">
        <f t="shared" si="8"/>
        <v>10</v>
      </c>
      <c r="G551" t="str">
        <f>STANDINGS_WHIP[[#This Row],[League]]&amp;STANDINGS_WHIP[[#This Row],[Team]]</f>
        <v>$150 Draft Champions Express Jan 22 8:00 pm Lg.3610Saxton DC Express</v>
      </c>
    </row>
    <row r="552" spans="1:7" x14ac:dyDescent="0.25">
      <c r="A552">
        <v>1932</v>
      </c>
      <c r="B552" t="s">
        <v>949</v>
      </c>
      <c r="C552" t="s">
        <v>943</v>
      </c>
      <c r="D552">
        <v>1.2949999999999999</v>
      </c>
      <c r="E552">
        <v>979</v>
      </c>
      <c r="F552">
        <f t="shared" si="8"/>
        <v>11</v>
      </c>
      <c r="G552" t="str">
        <f>STANDINGS_WHIP[[#This Row],[League]]&amp;STANDINGS_WHIP[[#This Row],[Team]]</f>
        <v>$150 Draft Champions Express Jan 22 8:00 pm Lg.3610Hawks</v>
      </c>
    </row>
    <row r="553" spans="1:7" x14ac:dyDescent="0.25">
      <c r="A553">
        <v>2477</v>
      </c>
      <c r="B553" t="s">
        <v>953</v>
      </c>
      <c r="C553" t="s">
        <v>943</v>
      </c>
      <c r="D553">
        <v>1.331</v>
      </c>
      <c r="E553">
        <v>434</v>
      </c>
      <c r="F553">
        <f t="shared" si="8"/>
        <v>12</v>
      </c>
      <c r="G553" t="str">
        <f>STANDINGS_WHIP[[#This Row],[League]]&amp;STANDINGS_WHIP[[#This Row],[Team]]</f>
        <v>$150 Draft Champions Express Jan 22 8:00 pm Lg.3610Team debert</v>
      </c>
    </row>
    <row r="554" spans="1:7" x14ac:dyDescent="0.25">
      <c r="A554">
        <v>2652</v>
      </c>
      <c r="B554" t="s">
        <v>179</v>
      </c>
      <c r="C554" t="s">
        <v>943</v>
      </c>
      <c r="D554">
        <v>1.35</v>
      </c>
      <c r="E554">
        <v>259</v>
      </c>
      <c r="F554">
        <f t="shared" si="8"/>
        <v>13</v>
      </c>
      <c r="G554" t="str">
        <f>STANDINGS_WHIP[[#This Row],[League]]&amp;STANDINGS_WHIP[[#This Row],[Team]]</f>
        <v>$150 Draft Champions Express Jan 22 8:00 pm Lg.3610Doolittle</v>
      </c>
    </row>
    <row r="555" spans="1:7" x14ac:dyDescent="0.25">
      <c r="A555">
        <v>2709</v>
      </c>
      <c r="B555" t="s">
        <v>944</v>
      </c>
      <c r="C555" t="s">
        <v>943</v>
      </c>
      <c r="D555">
        <v>1.3560000000000001</v>
      </c>
      <c r="E555">
        <v>202</v>
      </c>
      <c r="F555">
        <f t="shared" si="8"/>
        <v>14</v>
      </c>
      <c r="G555" t="str">
        <f>STANDINGS_WHIP[[#This Row],[League]]&amp;STANDINGS_WHIP[[#This Row],[Team]]</f>
        <v>$150 Draft Champions Express Jan 22 8:00 pm Lg.3610The Proving Grounds</v>
      </c>
    </row>
    <row r="556" spans="1:7" x14ac:dyDescent="0.25">
      <c r="A556">
        <v>2843</v>
      </c>
      <c r="B556" t="s">
        <v>280</v>
      </c>
      <c r="C556" t="s">
        <v>943</v>
      </c>
      <c r="D556">
        <v>1.389</v>
      </c>
      <c r="E556">
        <v>68</v>
      </c>
      <c r="F556">
        <f t="shared" si="8"/>
        <v>15</v>
      </c>
      <c r="G556" t="str">
        <f>STANDINGS_WHIP[[#This Row],[League]]&amp;STANDINGS_WHIP[[#This Row],[Team]]</f>
        <v>$150 Draft Champions Express Jan 22 8:00 pm Lg.3610UL's Toothpick</v>
      </c>
    </row>
    <row r="557" spans="1:7" x14ac:dyDescent="0.25">
      <c r="A557">
        <v>108</v>
      </c>
      <c r="B557" t="s">
        <v>957</v>
      </c>
      <c r="C557" t="s">
        <v>955</v>
      </c>
      <c r="D557">
        <v>1.1599999999999999</v>
      </c>
      <c r="E557">
        <v>2803</v>
      </c>
      <c r="F557">
        <f t="shared" si="8"/>
        <v>1</v>
      </c>
      <c r="G557" t="str">
        <f>STANDINGS_WHIP[[#This Row],[League]]&amp;STANDINGS_WHIP[[#This Row],[Team]]</f>
        <v>$150 Draft Champions Express Jan 31 7:00 pm Lg.3643DEAD PUPPIES EXPRESS</v>
      </c>
    </row>
    <row r="558" spans="1:7" x14ac:dyDescent="0.25">
      <c r="A558">
        <v>214</v>
      </c>
      <c r="B558" t="s">
        <v>355</v>
      </c>
      <c r="C558" t="s">
        <v>955</v>
      </c>
      <c r="D558">
        <v>1.179</v>
      </c>
      <c r="E558">
        <v>2697</v>
      </c>
      <c r="F558">
        <f t="shared" si="8"/>
        <v>2</v>
      </c>
      <c r="G558" t="str">
        <f>STANDINGS_WHIP[[#This Row],[League]]&amp;STANDINGS_WHIP[[#This Row],[Team]]</f>
        <v>$150 Draft Champions Express Jan 31 7:00 pm Lg.3643Just Express Wins</v>
      </c>
    </row>
    <row r="559" spans="1:7" x14ac:dyDescent="0.25">
      <c r="A559">
        <v>544</v>
      </c>
      <c r="B559" t="s">
        <v>181</v>
      </c>
      <c r="C559" t="s">
        <v>955</v>
      </c>
      <c r="D559">
        <v>1.2150000000000001</v>
      </c>
      <c r="E559">
        <v>2367</v>
      </c>
      <c r="F559">
        <f t="shared" si="8"/>
        <v>3</v>
      </c>
      <c r="G559" t="str">
        <f>STANDINGS_WHIP[[#This Row],[League]]&amp;STANDINGS_WHIP[[#This Row],[Team]]</f>
        <v>$150 Draft Champions Express Jan 31 7:00 pm Lg.3643CHEEZDAWGZ</v>
      </c>
    </row>
    <row r="560" spans="1:7" x14ac:dyDescent="0.25">
      <c r="A560">
        <v>712</v>
      </c>
      <c r="B560" t="s">
        <v>959</v>
      </c>
      <c r="C560" t="s">
        <v>955</v>
      </c>
      <c r="D560">
        <v>1.2270000000000001</v>
      </c>
      <c r="E560">
        <v>2199</v>
      </c>
      <c r="F560">
        <f t="shared" si="8"/>
        <v>4</v>
      </c>
      <c r="G560" t="str">
        <f>STANDINGS_WHIP[[#This Row],[League]]&amp;STANDINGS_WHIP[[#This Row],[Team]]</f>
        <v>$150 Draft Champions Express Jan 31 7:00 pm Lg.3643*RED HOT</v>
      </c>
    </row>
    <row r="561" spans="1:7" x14ac:dyDescent="0.25">
      <c r="A561">
        <v>823</v>
      </c>
      <c r="B561" t="s">
        <v>958</v>
      </c>
      <c r="C561" t="s">
        <v>955</v>
      </c>
      <c r="D561">
        <v>1.234</v>
      </c>
      <c r="E561">
        <v>2088</v>
      </c>
      <c r="F561">
        <f t="shared" si="8"/>
        <v>5</v>
      </c>
      <c r="G561" t="str">
        <f>STANDINGS_WHIP[[#This Row],[League]]&amp;STANDINGS_WHIP[[#This Row],[Team]]</f>
        <v>$150 Draft Champions Express Jan 31 7:00 pm Lg.3643Hot Dog Papaya</v>
      </c>
    </row>
    <row r="562" spans="1:7" x14ac:dyDescent="0.25">
      <c r="A562">
        <v>869</v>
      </c>
      <c r="B562" t="s">
        <v>107</v>
      </c>
      <c r="C562" t="s">
        <v>955</v>
      </c>
      <c r="D562">
        <v>1.238</v>
      </c>
      <c r="E562">
        <v>2042</v>
      </c>
      <c r="F562">
        <f t="shared" si="8"/>
        <v>6</v>
      </c>
      <c r="G562" t="str">
        <f>STANDINGS_WHIP[[#This Row],[League]]&amp;STANDINGS_WHIP[[#This Row],[Team]]</f>
        <v>$150 Draft Champions Express Jan 31 7:00 pm Lg.3643Team Scott</v>
      </c>
    </row>
    <row r="563" spans="1:7" x14ac:dyDescent="0.25">
      <c r="A563">
        <v>1437</v>
      </c>
      <c r="B563" t="s">
        <v>964</v>
      </c>
      <c r="C563" t="s">
        <v>955</v>
      </c>
      <c r="D563">
        <v>1.2669999999999999</v>
      </c>
      <c r="E563">
        <v>1474</v>
      </c>
      <c r="F563">
        <f t="shared" si="8"/>
        <v>7</v>
      </c>
      <c r="G563" t="str">
        <f>STANDINGS_WHIP[[#This Row],[League]]&amp;STANDINGS_WHIP[[#This Row],[Team]]</f>
        <v>$150 Draft Champions Express Jan 31 7:00 pm Lg.3643Moz Boyz 13</v>
      </c>
    </row>
    <row r="564" spans="1:7" x14ac:dyDescent="0.25">
      <c r="A564">
        <v>1640</v>
      </c>
      <c r="B564" t="s">
        <v>956</v>
      </c>
      <c r="C564" t="s">
        <v>955</v>
      </c>
      <c r="D564">
        <v>1.2789999999999999</v>
      </c>
      <c r="E564">
        <v>1271</v>
      </c>
      <c r="F564">
        <f t="shared" si="8"/>
        <v>8</v>
      </c>
      <c r="G564" t="str">
        <f>STANDINGS_WHIP[[#This Row],[League]]&amp;STANDINGS_WHIP[[#This Row],[Team]]</f>
        <v>$150 Draft Champions Express Jan 31 7:00 pm Lg.3643Jeters Never Prosper (Express)</v>
      </c>
    </row>
    <row r="565" spans="1:7" x14ac:dyDescent="0.25">
      <c r="A565">
        <v>1786</v>
      </c>
      <c r="B565" t="s">
        <v>98</v>
      </c>
      <c r="C565" t="s">
        <v>955</v>
      </c>
      <c r="D565">
        <v>1.2869999999999999</v>
      </c>
      <c r="E565">
        <v>1125</v>
      </c>
      <c r="F565">
        <f t="shared" si="8"/>
        <v>9</v>
      </c>
      <c r="G565" t="str">
        <f>STANDINGS_WHIP[[#This Row],[League]]&amp;STANDINGS_WHIP[[#This Row],[Team]]</f>
        <v>$150 Draft Champions Express Jan 31 7:00 pm Lg.3643Team Ward</v>
      </c>
    </row>
    <row r="566" spans="1:7" x14ac:dyDescent="0.25">
      <c r="A566">
        <v>1925</v>
      </c>
      <c r="B566" t="s">
        <v>960</v>
      </c>
      <c r="C566" t="s">
        <v>955</v>
      </c>
      <c r="D566">
        <v>1.294</v>
      </c>
      <c r="E566">
        <v>986</v>
      </c>
      <c r="F566">
        <f t="shared" si="8"/>
        <v>10</v>
      </c>
      <c r="G566" t="str">
        <f>STANDINGS_WHIP[[#This Row],[League]]&amp;STANDINGS_WHIP[[#This Row],[Team]]</f>
        <v>$150 Draft Champions Express Jan 31 7:00 pm Lg.3643Jmart41341</v>
      </c>
    </row>
    <row r="567" spans="1:7" x14ac:dyDescent="0.25">
      <c r="A567">
        <v>2065</v>
      </c>
      <c r="B567" t="s">
        <v>219</v>
      </c>
      <c r="C567" t="s">
        <v>955</v>
      </c>
      <c r="D567">
        <v>1.302</v>
      </c>
      <c r="E567">
        <v>846</v>
      </c>
      <c r="F567">
        <f t="shared" si="8"/>
        <v>11</v>
      </c>
      <c r="G567" t="str">
        <f>STANDINGS_WHIP[[#This Row],[League]]&amp;STANDINGS_WHIP[[#This Row],[Team]]</f>
        <v>$150 Draft Champions Express Jan 31 7:00 pm Lg.3643Team Kuberski</v>
      </c>
    </row>
    <row r="568" spans="1:7" x14ac:dyDescent="0.25">
      <c r="A568">
        <v>2318</v>
      </c>
      <c r="B568" t="s">
        <v>954</v>
      </c>
      <c r="C568" t="s">
        <v>955</v>
      </c>
      <c r="D568">
        <v>1.319</v>
      </c>
      <c r="E568">
        <v>593</v>
      </c>
      <c r="F568">
        <f t="shared" si="8"/>
        <v>12</v>
      </c>
      <c r="G568" t="str">
        <f>STANDINGS_WHIP[[#This Row],[League]]&amp;STANDINGS_WHIP[[#This Row],[Team]]</f>
        <v>$150 Draft Champions Express Jan 31 7:00 pm Lg.3643Sonic Death Monkeys</v>
      </c>
    </row>
    <row r="569" spans="1:7" x14ac:dyDescent="0.25">
      <c r="A569">
        <v>2566</v>
      </c>
      <c r="B569" t="s">
        <v>963</v>
      </c>
      <c r="C569" t="s">
        <v>955</v>
      </c>
      <c r="D569">
        <v>1.34</v>
      </c>
      <c r="E569">
        <v>345</v>
      </c>
      <c r="F569">
        <f t="shared" si="8"/>
        <v>13</v>
      </c>
      <c r="G569" t="str">
        <f>STANDINGS_WHIP[[#This Row],[League]]&amp;STANDINGS_WHIP[[#This Row],[Team]]</f>
        <v>$150 Draft Champions Express Jan 31 7:00 pm Lg.3643Neon Madmen</v>
      </c>
    </row>
    <row r="570" spans="1:7" x14ac:dyDescent="0.25">
      <c r="A570">
        <v>2602</v>
      </c>
      <c r="B570" t="s">
        <v>961</v>
      </c>
      <c r="C570" t="s">
        <v>955</v>
      </c>
      <c r="D570">
        <v>1.343</v>
      </c>
      <c r="E570">
        <v>309</v>
      </c>
      <c r="F570">
        <f t="shared" si="8"/>
        <v>14</v>
      </c>
      <c r="G570" t="str">
        <f>STANDINGS_WHIP[[#This Row],[League]]&amp;STANDINGS_WHIP[[#This Row],[Team]]</f>
        <v>$150 Draft Champions Express Jan 31 7:00 pm Lg.3643Team Kent 7</v>
      </c>
    </row>
    <row r="571" spans="1:7" x14ac:dyDescent="0.25">
      <c r="A571">
        <v>2645</v>
      </c>
      <c r="B571" t="s">
        <v>962</v>
      </c>
      <c r="C571" t="s">
        <v>955</v>
      </c>
      <c r="D571">
        <v>1.349</v>
      </c>
      <c r="E571">
        <v>266</v>
      </c>
      <c r="F571">
        <f t="shared" si="8"/>
        <v>15</v>
      </c>
      <c r="G571" t="str">
        <f>STANDINGS_WHIP[[#This Row],[League]]&amp;STANDINGS_WHIP[[#This Row],[Team]]</f>
        <v>$150 Draft Champions Express Jan 31 7:00 pm Lg.3643St LUKES 2016</v>
      </c>
    </row>
    <row r="572" spans="1:7" x14ac:dyDescent="0.25">
      <c r="A572">
        <v>140</v>
      </c>
      <c r="B572" t="s">
        <v>37</v>
      </c>
      <c r="C572" t="s">
        <v>966</v>
      </c>
      <c r="D572">
        <v>1.1659999999999999</v>
      </c>
      <c r="E572">
        <v>2771</v>
      </c>
      <c r="F572">
        <f t="shared" si="8"/>
        <v>1</v>
      </c>
      <c r="G572" t="str">
        <f>STANDINGS_WHIP[[#This Row],[League]]&amp;STANDINGS_WHIP[[#This Row],[Team]]</f>
        <v>$150 Draft Champions Express Mar 04 8:00 pm Lg.3808Bread Zeppelin</v>
      </c>
    </row>
    <row r="573" spans="1:7" x14ac:dyDescent="0.25">
      <c r="A573">
        <v>238</v>
      </c>
      <c r="B573" t="s">
        <v>968</v>
      </c>
      <c r="C573" t="s">
        <v>966</v>
      </c>
      <c r="D573">
        <v>1.181</v>
      </c>
      <c r="E573">
        <v>2673</v>
      </c>
      <c r="F573">
        <f t="shared" si="8"/>
        <v>2</v>
      </c>
      <c r="G573" t="str">
        <f>STANDINGS_WHIP[[#This Row],[League]]&amp;STANDINGS_WHIP[[#This Row],[Team]]</f>
        <v>$150 Draft Champions Express Mar 04 8:00 pm Lg.3808Under Achievers</v>
      </c>
    </row>
    <row r="574" spans="1:7" x14ac:dyDescent="0.25">
      <c r="A574">
        <v>295</v>
      </c>
      <c r="B574" t="s">
        <v>973</v>
      </c>
      <c r="C574" t="s">
        <v>966</v>
      </c>
      <c r="D574">
        <v>1.1890000000000001</v>
      </c>
      <c r="E574">
        <v>2616</v>
      </c>
      <c r="F574">
        <f t="shared" si="8"/>
        <v>3</v>
      </c>
      <c r="G574" t="str">
        <f>STANDINGS_WHIP[[#This Row],[League]]&amp;STANDINGS_WHIP[[#This Row],[Team]]</f>
        <v>$150 Draft Champions Express Mar 04 8:00 pm Lg.38084seating.com</v>
      </c>
    </row>
    <row r="575" spans="1:7" x14ac:dyDescent="0.25">
      <c r="A575">
        <v>406</v>
      </c>
      <c r="B575" t="s">
        <v>975</v>
      </c>
      <c r="C575" t="s">
        <v>966</v>
      </c>
      <c r="D575">
        <v>1.202</v>
      </c>
      <c r="E575">
        <v>2505</v>
      </c>
      <c r="F575">
        <f t="shared" si="8"/>
        <v>4</v>
      </c>
      <c r="G575" t="str">
        <f>STANDINGS_WHIP[[#This Row],[League]]&amp;STANDINGS_WHIP[[#This Row],[Team]]</f>
        <v>$150 Draft Champions Express Mar 04 8:00 pm Lg.3808Saves Are A Garbage Category</v>
      </c>
    </row>
    <row r="576" spans="1:7" x14ac:dyDescent="0.25">
      <c r="A576">
        <v>963</v>
      </c>
      <c r="B576" t="s">
        <v>969</v>
      </c>
      <c r="C576" t="s">
        <v>966</v>
      </c>
      <c r="D576">
        <v>1.242</v>
      </c>
      <c r="E576">
        <v>1948</v>
      </c>
      <c r="F576">
        <f t="shared" si="8"/>
        <v>5</v>
      </c>
      <c r="G576" t="str">
        <f>STANDINGS_WHIP[[#This Row],[League]]&amp;STANDINGS_WHIP[[#This Row],[Team]]</f>
        <v>$150 Draft Champions Express Mar 04 8:00 pm Lg.3808Poopies Pompies 3</v>
      </c>
    </row>
    <row r="577" spans="1:7" x14ac:dyDescent="0.25">
      <c r="A577">
        <v>1314</v>
      </c>
      <c r="B577" t="s">
        <v>974</v>
      </c>
      <c r="C577" t="s">
        <v>966</v>
      </c>
      <c r="D577">
        <v>1.2609999999999999</v>
      </c>
      <c r="E577">
        <v>1597</v>
      </c>
      <c r="F577">
        <f t="shared" si="8"/>
        <v>6</v>
      </c>
      <c r="G577" t="str">
        <f>STANDINGS_WHIP[[#This Row],[League]]&amp;STANDINGS_WHIP[[#This Row],[Team]]</f>
        <v>$150 Draft Champions Express Mar 04 8:00 pm Lg.3808Team Griffiths</v>
      </c>
    </row>
    <row r="578" spans="1:7" x14ac:dyDescent="0.25">
      <c r="A578">
        <v>1386</v>
      </c>
      <c r="B578" t="s">
        <v>970</v>
      </c>
      <c r="C578" t="s">
        <v>966</v>
      </c>
      <c r="D578">
        <v>1.2649999999999999</v>
      </c>
      <c r="E578">
        <v>1525</v>
      </c>
      <c r="F578">
        <f t="shared" si="8"/>
        <v>7</v>
      </c>
      <c r="G578" t="str">
        <f>STANDINGS_WHIP[[#This Row],[League]]&amp;STANDINGS_WHIP[[#This Row],[Team]]</f>
        <v>$150 Draft Champions Express Mar 04 8:00 pm Lg.3808Archer? I Hardly Know Her</v>
      </c>
    </row>
    <row r="579" spans="1:7" x14ac:dyDescent="0.25">
      <c r="A579">
        <v>1544</v>
      </c>
      <c r="B579" t="s">
        <v>965</v>
      </c>
      <c r="C579" t="s">
        <v>966</v>
      </c>
      <c r="D579">
        <v>1.2729999999999999</v>
      </c>
      <c r="E579">
        <v>1367</v>
      </c>
      <c r="F579">
        <f t="shared" ref="F579:F642" si="9">IF(C579=C578,F578+1,1)</f>
        <v>8</v>
      </c>
      <c r="G579" t="str">
        <f>STANDINGS_WHIP[[#This Row],[League]]&amp;STANDINGS_WHIP[[#This Row],[Team]]</f>
        <v>$150 Draft Champions Express Mar 04 8:00 pm Lg.3808DK O's</v>
      </c>
    </row>
    <row r="580" spans="1:7" x14ac:dyDescent="0.25">
      <c r="A580">
        <v>1730</v>
      </c>
      <c r="B580" t="s">
        <v>592</v>
      </c>
      <c r="C580" t="s">
        <v>966</v>
      </c>
      <c r="D580">
        <v>1.2829999999999999</v>
      </c>
      <c r="E580">
        <v>1181</v>
      </c>
      <c r="F580">
        <f t="shared" si="9"/>
        <v>9</v>
      </c>
      <c r="G580" t="str">
        <f>STANDINGS_WHIP[[#This Row],[League]]&amp;STANDINGS_WHIP[[#This Row],[Team]]</f>
        <v>$150 Draft Champions Express Mar 04 8:00 pm Lg.3808Team Bennette</v>
      </c>
    </row>
    <row r="581" spans="1:7" x14ac:dyDescent="0.25">
      <c r="A581">
        <v>1733</v>
      </c>
      <c r="B581" t="s">
        <v>347</v>
      </c>
      <c r="C581" t="s">
        <v>966</v>
      </c>
      <c r="D581">
        <v>1.284</v>
      </c>
      <c r="E581">
        <v>1178</v>
      </c>
      <c r="F581">
        <f t="shared" si="9"/>
        <v>10</v>
      </c>
      <c r="G581" t="str">
        <f>STANDINGS_WHIP[[#This Row],[League]]&amp;STANDINGS_WHIP[[#This Row],[Team]]</f>
        <v>$150 Draft Champions Express Mar 04 8:00 pm Lg.3808Plati-puses</v>
      </c>
    </row>
    <row r="582" spans="1:7" x14ac:dyDescent="0.25">
      <c r="A582">
        <v>1771</v>
      </c>
      <c r="B582" t="s">
        <v>971</v>
      </c>
      <c r="C582" t="s">
        <v>966</v>
      </c>
      <c r="D582">
        <v>1.286</v>
      </c>
      <c r="E582">
        <v>1140</v>
      </c>
      <c r="F582">
        <f t="shared" si="9"/>
        <v>11</v>
      </c>
      <c r="G582" t="str">
        <f>STANDINGS_WHIP[[#This Row],[League]]&amp;STANDINGS_WHIP[[#This Row],[Team]]</f>
        <v>$150 Draft Champions Express Mar 04 8:00 pm Lg.3808Ray Time</v>
      </c>
    </row>
    <row r="583" spans="1:7" x14ac:dyDescent="0.25">
      <c r="A583">
        <v>1817</v>
      </c>
      <c r="B583" t="s">
        <v>972</v>
      </c>
      <c r="C583" t="s">
        <v>966</v>
      </c>
      <c r="D583">
        <v>1.288</v>
      </c>
      <c r="E583">
        <v>1094</v>
      </c>
      <c r="F583">
        <f t="shared" si="9"/>
        <v>12</v>
      </c>
      <c r="G583" t="str">
        <f>STANDINGS_WHIP[[#This Row],[League]]&amp;STANDINGS_WHIP[[#This Row],[Team]]</f>
        <v>$150 Draft Champions Express Mar 04 8:00 pm Lg.3808SNAKE EYES</v>
      </c>
    </row>
    <row r="584" spans="1:7" x14ac:dyDescent="0.25">
      <c r="A584">
        <v>1997</v>
      </c>
      <c r="B584" t="s">
        <v>967</v>
      </c>
      <c r="C584" t="s">
        <v>966</v>
      </c>
      <c r="D584">
        <v>1.298</v>
      </c>
      <c r="E584">
        <v>914</v>
      </c>
      <c r="F584">
        <f t="shared" si="9"/>
        <v>13</v>
      </c>
      <c r="G584" t="str">
        <f>STANDINGS_WHIP[[#This Row],[League]]&amp;STANDINGS_WHIP[[#This Row],[Team]]</f>
        <v>$150 Draft Champions Express Mar 04 8:00 pm Lg.3808Fart Blasters</v>
      </c>
    </row>
    <row r="585" spans="1:7" x14ac:dyDescent="0.25">
      <c r="A585">
        <v>2881</v>
      </c>
      <c r="B585" t="s">
        <v>889</v>
      </c>
      <c r="C585" t="s">
        <v>966</v>
      </c>
      <c r="D585">
        <v>1.4079999999999999</v>
      </c>
      <c r="E585">
        <v>30</v>
      </c>
      <c r="F585">
        <f t="shared" si="9"/>
        <v>14</v>
      </c>
      <c r="G585" t="str">
        <f>STANDINGS_WHIP[[#This Row],[League]]&amp;STANDINGS_WHIP[[#This Row],[Team]]</f>
        <v>$150 Draft Champions Express Mar 04 8:00 pm Lg.3808Team Thompson</v>
      </c>
    </row>
    <row r="586" spans="1:7" x14ac:dyDescent="0.25">
      <c r="A586">
        <v>2894</v>
      </c>
      <c r="B586" t="s">
        <v>263</v>
      </c>
      <c r="C586" t="s">
        <v>966</v>
      </c>
      <c r="D586">
        <v>1.42</v>
      </c>
      <c r="E586">
        <v>17</v>
      </c>
      <c r="F586">
        <f t="shared" si="9"/>
        <v>15</v>
      </c>
      <c r="G586" t="str">
        <f>STANDINGS_WHIP[[#This Row],[League]]&amp;STANDINGS_WHIP[[#This Row],[Team]]</f>
        <v>$150 Draft Champions Express Mar 04 8:00 pm Lg.3808Team hickey</v>
      </c>
    </row>
    <row r="587" spans="1:7" x14ac:dyDescent="0.25">
      <c r="A587">
        <v>42</v>
      </c>
      <c r="B587" t="s">
        <v>988</v>
      </c>
      <c r="C587" t="s">
        <v>977</v>
      </c>
      <c r="D587">
        <v>1.135</v>
      </c>
      <c r="E587">
        <v>2869</v>
      </c>
      <c r="F587">
        <f t="shared" si="9"/>
        <v>1</v>
      </c>
      <c r="G587" t="str">
        <f>STANDINGS_WHIP[[#This Row],[League]]&amp;STANDINGS_WHIP[[#This Row],[Team]]</f>
        <v>$150 Draft Champions Express Mar 06 7:00 pm Lg.3828Zootopia</v>
      </c>
    </row>
    <row r="588" spans="1:7" x14ac:dyDescent="0.25">
      <c r="A588">
        <v>353</v>
      </c>
      <c r="B588" t="s">
        <v>299</v>
      </c>
      <c r="C588" t="s">
        <v>977</v>
      </c>
      <c r="D588">
        <v>1.1970000000000001</v>
      </c>
      <c r="E588">
        <v>2558</v>
      </c>
      <c r="F588">
        <f t="shared" si="9"/>
        <v>2</v>
      </c>
      <c r="G588" t="str">
        <f>STANDINGS_WHIP[[#This Row],[League]]&amp;STANDINGS_WHIP[[#This Row],[Team]]</f>
        <v>$150 Draft Champions Express Mar 06 7:00 pm Lg.3828Team Ulliac</v>
      </c>
    </row>
    <row r="589" spans="1:7" x14ac:dyDescent="0.25">
      <c r="A589">
        <v>608</v>
      </c>
      <c r="B589" t="s">
        <v>984</v>
      </c>
      <c r="C589" t="s">
        <v>977</v>
      </c>
      <c r="D589">
        <v>1.22</v>
      </c>
      <c r="E589">
        <v>2303</v>
      </c>
      <c r="F589">
        <f t="shared" si="9"/>
        <v>3</v>
      </c>
      <c r="G589" t="str">
        <f>STANDINGS_WHIP[[#This Row],[League]]&amp;STANDINGS_WHIP[[#This Row],[Team]]</f>
        <v>$150 Draft Champions Express Mar 06 7:00 pm Lg.3828Foley's</v>
      </c>
    </row>
    <row r="590" spans="1:7" x14ac:dyDescent="0.25">
      <c r="A590">
        <v>917</v>
      </c>
      <c r="B590" t="s">
        <v>976</v>
      </c>
      <c r="C590" t="s">
        <v>977</v>
      </c>
      <c r="D590">
        <v>1.24</v>
      </c>
      <c r="E590">
        <v>1994</v>
      </c>
      <c r="F590">
        <f t="shared" si="9"/>
        <v>4</v>
      </c>
      <c r="G590" t="str">
        <f>STANDINGS_WHIP[[#This Row],[League]]&amp;STANDINGS_WHIP[[#This Row],[Team]]</f>
        <v>$150 Draft Champions Express Mar 06 7:00 pm Lg.3828Knoxville Storm</v>
      </c>
    </row>
    <row r="591" spans="1:7" x14ac:dyDescent="0.25">
      <c r="A591">
        <v>1338</v>
      </c>
      <c r="B591" t="s">
        <v>981</v>
      </c>
      <c r="C591" t="s">
        <v>977</v>
      </c>
      <c r="D591">
        <v>1.262</v>
      </c>
      <c r="E591">
        <v>1573</v>
      </c>
      <c r="F591">
        <f t="shared" si="9"/>
        <v>5</v>
      </c>
      <c r="G591" t="str">
        <f>STANDINGS_WHIP[[#This Row],[League]]&amp;STANDINGS_WHIP[[#This Row],[Team]]</f>
        <v>$150 Draft Champions Express Mar 06 7:00 pm Lg.3828Magnanimous Monoliths</v>
      </c>
    </row>
    <row r="592" spans="1:7" x14ac:dyDescent="0.25">
      <c r="A592">
        <v>1379</v>
      </c>
      <c r="B592" t="s">
        <v>978</v>
      </c>
      <c r="C592" t="s">
        <v>977</v>
      </c>
      <c r="D592">
        <v>1.264</v>
      </c>
      <c r="E592">
        <v>1532</v>
      </c>
      <c r="F592">
        <f t="shared" si="9"/>
        <v>6</v>
      </c>
      <c r="G592" t="str">
        <f>STANDINGS_WHIP[[#This Row],[League]]&amp;STANDINGS_WHIP[[#This Row],[Team]]</f>
        <v>$150 Draft Champions Express Mar 06 7:00 pm Lg.3828Wally Bunker</v>
      </c>
    </row>
    <row r="593" spans="1:7" x14ac:dyDescent="0.25">
      <c r="A593">
        <v>1482</v>
      </c>
      <c r="B593" t="s">
        <v>979</v>
      </c>
      <c r="C593" t="s">
        <v>977</v>
      </c>
      <c r="D593">
        <v>1.27</v>
      </c>
      <c r="E593">
        <v>1429</v>
      </c>
      <c r="F593">
        <f t="shared" si="9"/>
        <v>7</v>
      </c>
      <c r="G593" t="str">
        <f>STANDINGS_WHIP[[#This Row],[League]]&amp;STANDINGS_WHIP[[#This Row],[Team]]</f>
        <v>$150 Draft Champions Express Mar 06 7:00 pm Lg.3828The Utley Rule</v>
      </c>
    </row>
    <row r="594" spans="1:7" x14ac:dyDescent="0.25">
      <c r="A594">
        <v>1683</v>
      </c>
      <c r="B594" t="s">
        <v>982</v>
      </c>
      <c r="C594" t="s">
        <v>977</v>
      </c>
      <c r="D594">
        <v>1.2809999999999999</v>
      </c>
      <c r="E594">
        <v>1228</v>
      </c>
      <c r="F594">
        <f t="shared" si="9"/>
        <v>8</v>
      </c>
      <c r="G594" t="str">
        <f>STANDINGS_WHIP[[#This Row],[League]]&amp;STANDINGS_WHIP[[#This Row],[Team]]</f>
        <v>$150 Draft Champions Express Mar 06 7:00 pm Lg.3828Autodraft Champ 2016</v>
      </c>
    </row>
    <row r="595" spans="1:7" x14ac:dyDescent="0.25">
      <c r="A595">
        <v>1804</v>
      </c>
      <c r="B595" t="s">
        <v>980</v>
      </c>
      <c r="C595" t="s">
        <v>977</v>
      </c>
      <c r="D595">
        <v>1.288</v>
      </c>
      <c r="E595">
        <v>1107</v>
      </c>
      <c r="F595">
        <f t="shared" si="9"/>
        <v>9</v>
      </c>
      <c r="G595" t="str">
        <f>STANDINGS_WHIP[[#This Row],[League]]&amp;STANDINGS_WHIP[[#This Row],[Team]]</f>
        <v>$150 Draft Champions Express Mar 06 7:00 pm Lg.3828Pettinatura</v>
      </c>
    </row>
    <row r="596" spans="1:7" x14ac:dyDescent="0.25">
      <c r="A596">
        <v>2121</v>
      </c>
      <c r="B596" t="s">
        <v>987</v>
      </c>
      <c r="C596" t="s">
        <v>977</v>
      </c>
      <c r="D596">
        <v>1.306</v>
      </c>
      <c r="E596">
        <v>790</v>
      </c>
      <c r="F596">
        <f t="shared" si="9"/>
        <v>10</v>
      </c>
      <c r="G596" t="str">
        <f>STANDINGS_WHIP[[#This Row],[League]]&amp;STANDINGS_WHIP[[#This Row],[Team]]</f>
        <v>$150 Draft Champions Express Mar 06 7:00 pm Lg.3828MPG16C</v>
      </c>
    </row>
    <row r="597" spans="1:7" x14ac:dyDescent="0.25">
      <c r="A597">
        <v>2169</v>
      </c>
      <c r="B597" t="s">
        <v>985</v>
      </c>
      <c r="C597" t="s">
        <v>977</v>
      </c>
      <c r="D597">
        <v>1.3089999999999999</v>
      </c>
      <c r="E597">
        <v>742</v>
      </c>
      <c r="F597">
        <f t="shared" si="9"/>
        <v>11</v>
      </c>
      <c r="G597" t="str">
        <f>STANDINGS_WHIP[[#This Row],[League]]&amp;STANDINGS_WHIP[[#This Row],[Team]]</f>
        <v>$150 Draft Champions Express Mar 06 7:00 pm Lg.3828Team Siegfried</v>
      </c>
    </row>
    <row r="598" spans="1:7" x14ac:dyDescent="0.25">
      <c r="A598">
        <v>2465</v>
      </c>
      <c r="B598" t="s">
        <v>983</v>
      </c>
      <c r="C598" t="s">
        <v>977</v>
      </c>
      <c r="D598">
        <v>1.33</v>
      </c>
      <c r="E598">
        <v>446</v>
      </c>
      <c r="F598">
        <f t="shared" si="9"/>
        <v>12</v>
      </c>
      <c r="G598" t="str">
        <f>STANDINGS_WHIP[[#This Row],[League]]&amp;STANDINGS_WHIP[[#This Row],[Team]]</f>
        <v>$150 Draft Champions Express Mar 06 7:00 pm Lg.3828The Valley</v>
      </c>
    </row>
    <row r="599" spans="1:7" x14ac:dyDescent="0.25">
      <c r="A599">
        <v>2571</v>
      </c>
      <c r="B599" t="s">
        <v>363</v>
      </c>
      <c r="C599" t="s">
        <v>977</v>
      </c>
      <c r="D599">
        <v>1.34</v>
      </c>
      <c r="E599">
        <v>340</v>
      </c>
      <c r="F599">
        <f t="shared" si="9"/>
        <v>13</v>
      </c>
      <c r="G599" t="str">
        <f>STANDINGS_WHIP[[#This Row],[League]]&amp;STANDINGS_WHIP[[#This Row],[Team]]</f>
        <v>$150 Draft Champions Express Mar 06 7:00 pm Lg.3828Dead Hookers</v>
      </c>
    </row>
    <row r="600" spans="1:7" x14ac:dyDescent="0.25">
      <c r="A600">
        <v>2585</v>
      </c>
      <c r="B600" t="s">
        <v>584</v>
      </c>
      <c r="C600" t="s">
        <v>977</v>
      </c>
      <c r="D600">
        <v>1.3420000000000001</v>
      </c>
      <c r="E600">
        <v>326</v>
      </c>
      <c r="F600">
        <f t="shared" si="9"/>
        <v>14</v>
      </c>
      <c r="G600" t="str">
        <f>STANDINGS_WHIP[[#This Row],[League]]&amp;STANDINGS_WHIP[[#This Row],[Team]]</f>
        <v>$150 Draft Champions Express Mar 06 7:00 pm Lg.3828Team Hughes</v>
      </c>
    </row>
    <row r="601" spans="1:7" x14ac:dyDescent="0.25">
      <c r="A601">
        <v>2705</v>
      </c>
      <c r="B601" t="s">
        <v>986</v>
      </c>
      <c r="C601" t="s">
        <v>977</v>
      </c>
      <c r="D601">
        <v>1.3560000000000001</v>
      </c>
      <c r="E601">
        <v>206</v>
      </c>
      <c r="F601">
        <f t="shared" si="9"/>
        <v>15</v>
      </c>
      <c r="G601" t="str">
        <f>STANDINGS_WHIP[[#This Row],[League]]&amp;STANDINGS_WHIP[[#This Row],[Team]]</f>
        <v>$150 Draft Champions Express Mar 06 7:00 pm Lg.3828P.A.Roidrangers</v>
      </c>
    </row>
    <row r="602" spans="1:7" x14ac:dyDescent="0.25">
      <c r="A602">
        <v>70</v>
      </c>
      <c r="B602" t="s">
        <v>992</v>
      </c>
      <c r="C602" t="s">
        <v>989</v>
      </c>
      <c r="D602">
        <v>1.1479999999999999</v>
      </c>
      <c r="E602">
        <v>2841</v>
      </c>
      <c r="F602">
        <f t="shared" si="9"/>
        <v>1</v>
      </c>
      <c r="G602" t="str">
        <f>STANDINGS_WHIP[[#This Row],[League]]&amp;STANDINGS_WHIP[[#This Row],[Team]]</f>
        <v>$150 Draft Champions Express Mar 11 8:00 pm Lg.3880Dynamic Inertia DC Express</v>
      </c>
    </row>
    <row r="603" spans="1:7" x14ac:dyDescent="0.25">
      <c r="A603">
        <v>361</v>
      </c>
      <c r="B603" t="s">
        <v>999</v>
      </c>
      <c r="C603" t="s">
        <v>989</v>
      </c>
      <c r="D603">
        <v>1.1970000000000001</v>
      </c>
      <c r="E603">
        <v>2550</v>
      </c>
      <c r="F603">
        <f t="shared" si="9"/>
        <v>2</v>
      </c>
      <c r="G603" t="str">
        <f>STANDINGS_WHIP[[#This Row],[League]]&amp;STANDINGS_WHIP[[#This Row],[Team]]</f>
        <v>$150 Draft Champions Express Mar 11 8:00 pm Lg.3880Radon Mitigation System</v>
      </c>
    </row>
    <row r="604" spans="1:7" x14ac:dyDescent="0.25">
      <c r="A604">
        <v>716</v>
      </c>
      <c r="B604" t="s">
        <v>991</v>
      </c>
      <c r="C604" t="s">
        <v>989</v>
      </c>
      <c r="D604">
        <v>1.2270000000000001</v>
      </c>
      <c r="E604">
        <v>2195</v>
      </c>
      <c r="F604">
        <f t="shared" si="9"/>
        <v>3</v>
      </c>
      <c r="G604" t="str">
        <f>STANDINGS_WHIP[[#This Row],[League]]&amp;STANDINGS_WHIP[[#This Row],[Team]]</f>
        <v>$150 Draft Champions Express Mar 11 8:00 pm Lg.3880Team Ball</v>
      </c>
    </row>
    <row r="605" spans="1:7" x14ac:dyDescent="0.25">
      <c r="A605">
        <v>795</v>
      </c>
      <c r="B605" t="s">
        <v>995</v>
      </c>
      <c r="C605" t="s">
        <v>989</v>
      </c>
      <c r="D605">
        <v>1.2330000000000001</v>
      </c>
      <c r="E605">
        <v>2116</v>
      </c>
      <c r="F605">
        <f t="shared" si="9"/>
        <v>4</v>
      </c>
      <c r="G605" t="str">
        <f>STANDINGS_WHIP[[#This Row],[League]]&amp;STANDINGS_WHIP[[#This Row],[Team]]</f>
        <v>$150 Draft Champions Express Mar 11 8:00 pm Lg.3880Team Flynn</v>
      </c>
    </row>
    <row r="606" spans="1:7" x14ac:dyDescent="0.25">
      <c r="A606">
        <v>1028</v>
      </c>
      <c r="B606" t="s">
        <v>293</v>
      </c>
      <c r="C606" t="s">
        <v>989</v>
      </c>
      <c r="D606">
        <v>1.2450000000000001</v>
      </c>
      <c r="E606">
        <v>1883</v>
      </c>
      <c r="F606">
        <f t="shared" si="9"/>
        <v>5</v>
      </c>
      <c r="G606" t="str">
        <f>STANDINGS_WHIP[[#This Row],[League]]&amp;STANDINGS_WHIP[[#This Row],[Team]]</f>
        <v>$150 Draft Champions Express Mar 11 8:00 pm Lg.3880Sons of Thunder</v>
      </c>
    </row>
    <row r="607" spans="1:7" x14ac:dyDescent="0.25">
      <c r="A607">
        <v>1124</v>
      </c>
      <c r="B607" t="s">
        <v>994</v>
      </c>
      <c r="C607" t="s">
        <v>989</v>
      </c>
      <c r="D607">
        <v>1.2509999999999999</v>
      </c>
      <c r="E607">
        <v>1787</v>
      </c>
      <c r="F607">
        <f t="shared" si="9"/>
        <v>6</v>
      </c>
      <c r="G607" t="str">
        <f>STANDINGS_WHIP[[#This Row],[League]]&amp;STANDINGS_WHIP[[#This Row],[Team]]</f>
        <v>$150 Draft Champions Express Mar 11 8:00 pm Lg.3880Mountain Dew</v>
      </c>
    </row>
    <row r="608" spans="1:7" x14ac:dyDescent="0.25">
      <c r="A608">
        <v>1193</v>
      </c>
      <c r="B608" t="s">
        <v>1000</v>
      </c>
      <c r="C608" t="s">
        <v>989</v>
      </c>
      <c r="D608">
        <v>1.2549999999999999</v>
      </c>
      <c r="E608">
        <v>1718</v>
      </c>
      <c r="F608">
        <f t="shared" si="9"/>
        <v>7</v>
      </c>
      <c r="G608" t="str">
        <f>STANDINGS_WHIP[[#This Row],[League]]&amp;STANDINGS_WHIP[[#This Row],[Team]]</f>
        <v>$150 Draft Champions Express Mar 11 8:00 pm Lg.3880Swinging Wienies</v>
      </c>
    </row>
    <row r="609" spans="1:7" x14ac:dyDescent="0.25">
      <c r="A609">
        <v>1504</v>
      </c>
      <c r="B609" t="s">
        <v>74</v>
      </c>
      <c r="C609" t="s">
        <v>989</v>
      </c>
      <c r="D609">
        <v>1.2709999999999999</v>
      </c>
      <c r="E609">
        <v>1407</v>
      </c>
      <c r="F609">
        <f t="shared" si="9"/>
        <v>8</v>
      </c>
      <c r="G609" t="str">
        <f>STANDINGS_WHIP[[#This Row],[League]]&amp;STANDINGS_WHIP[[#This Row],[Team]]</f>
        <v>$150 Draft Champions Express Mar 11 8:00 pm Lg.3880St Louis Perfectos</v>
      </c>
    </row>
    <row r="610" spans="1:7" x14ac:dyDescent="0.25">
      <c r="A610">
        <v>1706</v>
      </c>
      <c r="B610" t="s">
        <v>996</v>
      </c>
      <c r="C610" t="s">
        <v>989</v>
      </c>
      <c r="D610">
        <v>1.282</v>
      </c>
      <c r="E610">
        <v>1205</v>
      </c>
      <c r="F610">
        <f t="shared" si="9"/>
        <v>9</v>
      </c>
      <c r="G610" t="str">
        <f>STANDINGS_WHIP[[#This Row],[League]]&amp;STANDINGS_WHIP[[#This Row],[Team]]</f>
        <v>$150 Draft Champions Express Mar 11 8:00 pm Lg.3880Capital Offense</v>
      </c>
    </row>
    <row r="611" spans="1:7" x14ac:dyDescent="0.25">
      <c r="A611">
        <v>1788</v>
      </c>
      <c r="B611" t="s">
        <v>990</v>
      </c>
      <c r="C611" t="s">
        <v>989</v>
      </c>
      <c r="D611">
        <v>1.2869999999999999</v>
      </c>
      <c r="E611">
        <v>1123</v>
      </c>
      <c r="F611">
        <f t="shared" si="9"/>
        <v>10</v>
      </c>
      <c r="G611" t="str">
        <f>STANDINGS_WHIP[[#This Row],[League]]&amp;STANDINGS_WHIP[[#This Row],[Team]]</f>
        <v>$150 Draft Champions Express Mar 11 8:00 pm Lg.3880Ant's Errors</v>
      </c>
    </row>
    <row r="612" spans="1:7" x14ac:dyDescent="0.25">
      <c r="A612">
        <v>1796</v>
      </c>
      <c r="B612" t="s">
        <v>362</v>
      </c>
      <c r="C612" t="s">
        <v>989</v>
      </c>
      <c r="D612">
        <v>1.2869999999999999</v>
      </c>
      <c r="E612">
        <v>1115</v>
      </c>
      <c r="F612">
        <f t="shared" si="9"/>
        <v>11</v>
      </c>
      <c r="G612" t="str">
        <f>STANDINGS_WHIP[[#This Row],[League]]&amp;STANDINGS_WHIP[[#This Row],[Team]]</f>
        <v>$150 Draft Champions Express Mar 11 8:00 pm Lg.3880MustSeeTV314{DM3}</v>
      </c>
    </row>
    <row r="613" spans="1:7" x14ac:dyDescent="0.25">
      <c r="A613">
        <v>2156</v>
      </c>
      <c r="B613" t="s">
        <v>993</v>
      </c>
      <c r="C613" t="s">
        <v>989</v>
      </c>
      <c r="D613">
        <v>1.3080000000000001</v>
      </c>
      <c r="E613">
        <v>755</v>
      </c>
      <c r="F613">
        <f t="shared" si="9"/>
        <v>12</v>
      </c>
      <c r="G613" t="str">
        <f>STANDINGS_WHIP[[#This Row],[League]]&amp;STANDINGS_WHIP[[#This Row],[Team]]</f>
        <v>$150 Draft Champions Express Mar 11 8:00 pm Lg.3880Papi's Farewell Tour</v>
      </c>
    </row>
    <row r="614" spans="1:7" x14ac:dyDescent="0.25">
      <c r="A614">
        <v>2443</v>
      </c>
      <c r="B614" t="s">
        <v>18</v>
      </c>
      <c r="C614" t="s">
        <v>989</v>
      </c>
      <c r="D614">
        <v>1.3280000000000001</v>
      </c>
      <c r="E614">
        <v>468</v>
      </c>
      <c r="F614">
        <f t="shared" si="9"/>
        <v>13</v>
      </c>
      <c r="G614" t="str">
        <f>STANDINGS_WHIP[[#This Row],[League]]&amp;STANDINGS_WHIP[[#This Row],[Team]]</f>
        <v>$150 Draft Champions Express Mar 11 8:00 pm Lg.3880Home Run Derbies</v>
      </c>
    </row>
    <row r="615" spans="1:7" x14ac:dyDescent="0.25">
      <c r="A615">
        <v>2476</v>
      </c>
      <c r="B615" t="s">
        <v>998</v>
      </c>
      <c r="C615" t="s">
        <v>989</v>
      </c>
      <c r="D615">
        <v>1.331</v>
      </c>
      <c r="E615">
        <v>435</v>
      </c>
      <c r="F615">
        <f t="shared" si="9"/>
        <v>14</v>
      </c>
      <c r="G615" t="str">
        <f>STANDINGS_WHIP[[#This Row],[League]]&amp;STANDINGS_WHIP[[#This Row],[Team]]</f>
        <v>$150 Draft Champions Express Mar 11 8:00 pm Lg.3880Team Symington</v>
      </c>
    </row>
    <row r="616" spans="1:7" x14ac:dyDescent="0.25">
      <c r="A616">
        <v>2697</v>
      </c>
      <c r="B616" t="s">
        <v>997</v>
      </c>
      <c r="C616" t="s">
        <v>989</v>
      </c>
      <c r="D616">
        <v>1.355</v>
      </c>
      <c r="E616">
        <v>214.5</v>
      </c>
      <c r="F616">
        <f t="shared" si="9"/>
        <v>15</v>
      </c>
      <c r="G616" t="str">
        <f>STANDINGS_WHIP[[#This Row],[League]]&amp;STANDINGS_WHIP[[#This Row],[Team]]</f>
        <v>$150 Draft Champions Express Mar 11 8:00 pm Lg.3880You can put it on the board! Yes.</v>
      </c>
    </row>
    <row r="617" spans="1:7" x14ac:dyDescent="0.25">
      <c r="A617">
        <v>65</v>
      </c>
      <c r="B617" t="s">
        <v>1008</v>
      </c>
      <c r="C617" t="s">
        <v>1002</v>
      </c>
      <c r="D617">
        <v>1.147</v>
      </c>
      <c r="E617">
        <v>2846</v>
      </c>
      <c r="F617">
        <f t="shared" si="9"/>
        <v>1</v>
      </c>
      <c r="G617" t="str">
        <f>STANDINGS_WHIP[[#This Row],[League]]&amp;STANDINGS_WHIP[[#This Row],[Team]]</f>
        <v>$150 Draft Champions Express Mar 13 7:00 pm Lg.3883KONGS VENOM</v>
      </c>
    </row>
    <row r="618" spans="1:7" x14ac:dyDescent="0.25">
      <c r="A618">
        <v>268</v>
      </c>
      <c r="B618" t="s">
        <v>1014</v>
      </c>
      <c r="C618" t="s">
        <v>1002</v>
      </c>
      <c r="D618">
        <v>1.1850000000000001</v>
      </c>
      <c r="E618">
        <v>2643</v>
      </c>
      <c r="F618">
        <f t="shared" si="9"/>
        <v>2</v>
      </c>
      <c r="G618" t="str">
        <f>STANDINGS_WHIP[[#This Row],[League]]&amp;STANDINGS_WHIP[[#This Row],[Team]]</f>
        <v>$150 Draft Champions Express Mar 13 7:00 pm Lg.3883Boom Boom Sticks</v>
      </c>
    </row>
    <row r="619" spans="1:7" x14ac:dyDescent="0.25">
      <c r="A619">
        <v>579</v>
      </c>
      <c r="B619" t="s">
        <v>1003</v>
      </c>
      <c r="C619" t="s">
        <v>1002</v>
      </c>
      <c r="D619">
        <v>1.218</v>
      </c>
      <c r="E619">
        <v>2332</v>
      </c>
      <c r="F619">
        <f t="shared" si="9"/>
        <v>3</v>
      </c>
      <c r="G619" t="str">
        <f>STANDINGS_WHIP[[#This Row],[League]]&amp;STANDINGS_WHIP[[#This Row],[Team]]</f>
        <v>$150 Draft Champions Express Mar 13 7:00 pm Lg.3883Team Swagers</v>
      </c>
    </row>
    <row r="620" spans="1:7" x14ac:dyDescent="0.25">
      <c r="A620">
        <v>747</v>
      </c>
      <c r="B620" t="s">
        <v>1013</v>
      </c>
      <c r="C620" t="s">
        <v>1002</v>
      </c>
      <c r="D620">
        <v>1.2290000000000001</v>
      </c>
      <c r="E620">
        <v>2164</v>
      </c>
      <c r="F620">
        <f t="shared" si="9"/>
        <v>4</v>
      </c>
      <c r="G620" t="str">
        <f>STANDINGS_WHIP[[#This Row],[League]]&amp;STANDINGS_WHIP[[#This Row],[Team]]</f>
        <v>$150 Draft Champions Express Mar 13 7:00 pm Lg.3883Battle Rats</v>
      </c>
    </row>
    <row r="621" spans="1:7" x14ac:dyDescent="0.25">
      <c r="A621">
        <v>901</v>
      </c>
      <c r="B621" t="s">
        <v>1012</v>
      </c>
      <c r="C621" t="s">
        <v>1002</v>
      </c>
      <c r="D621">
        <v>1.2390000000000001</v>
      </c>
      <c r="E621">
        <v>2010</v>
      </c>
      <c r="F621">
        <f t="shared" si="9"/>
        <v>5</v>
      </c>
      <c r="G621" t="str">
        <f>STANDINGS_WHIP[[#This Row],[League]]&amp;STANDINGS_WHIP[[#This Row],[Team]]</f>
        <v>$150 Draft Champions Express Mar 13 7:00 pm Lg.3883Team Aniano</v>
      </c>
    </row>
    <row r="622" spans="1:7" x14ac:dyDescent="0.25">
      <c r="A622">
        <v>965</v>
      </c>
      <c r="B622" t="s">
        <v>1004</v>
      </c>
      <c r="C622" t="s">
        <v>1002</v>
      </c>
      <c r="D622">
        <v>1.242</v>
      </c>
      <c r="E622">
        <v>1946</v>
      </c>
      <c r="F622">
        <f t="shared" si="9"/>
        <v>6</v>
      </c>
      <c r="G622" t="str">
        <f>STANDINGS_WHIP[[#This Row],[League]]&amp;STANDINGS_WHIP[[#This Row],[Team]]</f>
        <v>$150 Draft Champions Express Mar 13 7:00 pm Lg.3883Table 5 All Stars</v>
      </c>
    </row>
    <row r="623" spans="1:7" x14ac:dyDescent="0.25">
      <c r="A623">
        <v>988</v>
      </c>
      <c r="B623" t="s">
        <v>1007</v>
      </c>
      <c r="C623" t="s">
        <v>1002</v>
      </c>
      <c r="D623">
        <v>1.2430000000000001</v>
      </c>
      <c r="E623">
        <v>1923</v>
      </c>
      <c r="F623">
        <f t="shared" si="9"/>
        <v>7</v>
      </c>
      <c r="G623" t="str">
        <f>STANDINGS_WHIP[[#This Row],[League]]&amp;STANDINGS_WHIP[[#This Row],[Team]]</f>
        <v>$150 Draft Champions Express Mar 13 7:00 pm Lg.3883Dawg Pound 53</v>
      </c>
    </row>
    <row r="624" spans="1:7" x14ac:dyDescent="0.25">
      <c r="A624">
        <v>1016</v>
      </c>
      <c r="B624" t="s">
        <v>299</v>
      </c>
      <c r="C624" t="s">
        <v>1002</v>
      </c>
      <c r="D624">
        <v>1.2450000000000001</v>
      </c>
      <c r="E624">
        <v>1895</v>
      </c>
      <c r="F624">
        <f t="shared" si="9"/>
        <v>8</v>
      </c>
      <c r="G624" t="str">
        <f>STANDINGS_WHIP[[#This Row],[League]]&amp;STANDINGS_WHIP[[#This Row],[Team]]</f>
        <v>$150 Draft Champions Express Mar 13 7:00 pm Lg.3883Team Ulliac</v>
      </c>
    </row>
    <row r="625" spans="1:7" x14ac:dyDescent="0.25">
      <c r="A625">
        <v>1055</v>
      </c>
      <c r="B625" t="s">
        <v>1006</v>
      </c>
      <c r="C625" t="s">
        <v>1002</v>
      </c>
      <c r="D625">
        <v>1.2470000000000001</v>
      </c>
      <c r="E625">
        <v>1856</v>
      </c>
      <c r="F625">
        <f t="shared" si="9"/>
        <v>9</v>
      </c>
      <c r="G625" t="str">
        <f>STANDINGS_WHIP[[#This Row],[League]]&amp;STANDINGS_WHIP[[#This Row],[Team]]</f>
        <v>$150 Draft Champions Express Mar 13 7:00 pm Lg.3883Team Lambach</v>
      </c>
    </row>
    <row r="626" spans="1:7" x14ac:dyDescent="0.25">
      <c r="A626">
        <v>1079</v>
      </c>
      <c r="B626" t="s">
        <v>1011</v>
      </c>
      <c r="C626" t="s">
        <v>1002</v>
      </c>
      <c r="D626">
        <v>1.248</v>
      </c>
      <c r="E626">
        <v>1832</v>
      </c>
      <c r="F626">
        <f t="shared" si="9"/>
        <v>10</v>
      </c>
      <c r="G626" t="str">
        <f>STANDINGS_WHIP[[#This Row],[League]]&amp;STANDINGS_WHIP[[#This Row],[Team]]</f>
        <v>$150 Draft Champions Express Mar 13 7:00 pm Lg.3883Team Balch</v>
      </c>
    </row>
    <row r="627" spans="1:7" x14ac:dyDescent="0.25">
      <c r="A627">
        <v>1463</v>
      </c>
      <c r="B627" t="s">
        <v>1005</v>
      </c>
      <c r="C627" t="s">
        <v>1002</v>
      </c>
      <c r="D627">
        <v>1.2689999999999999</v>
      </c>
      <c r="E627">
        <v>1448</v>
      </c>
      <c r="F627">
        <f t="shared" si="9"/>
        <v>11</v>
      </c>
      <c r="G627" t="str">
        <f>STANDINGS_WHIP[[#This Row],[League]]&amp;STANDINGS_WHIP[[#This Row],[Team]]</f>
        <v>$150 Draft Champions Express Mar 13 7:00 pm Lg.3883The Byrds and the Puigs</v>
      </c>
    </row>
    <row r="628" spans="1:7" x14ac:dyDescent="0.25">
      <c r="A628">
        <v>1637</v>
      </c>
      <c r="B628" t="s">
        <v>1010</v>
      </c>
      <c r="C628" t="s">
        <v>1002</v>
      </c>
      <c r="D628">
        <v>1.278</v>
      </c>
      <c r="E628">
        <v>1274</v>
      </c>
      <c r="F628">
        <f t="shared" si="9"/>
        <v>12</v>
      </c>
      <c r="G628" t="str">
        <f>STANDINGS_WHIP[[#This Row],[League]]&amp;STANDINGS_WHIP[[#This Row],[Team]]</f>
        <v>$150 Draft Champions Express Mar 13 7:00 pm Lg.3883garbage</v>
      </c>
    </row>
    <row r="629" spans="1:7" x14ac:dyDescent="0.25">
      <c r="A629">
        <v>1638</v>
      </c>
      <c r="B629" t="s">
        <v>1001</v>
      </c>
      <c r="C629" t="s">
        <v>1002</v>
      </c>
      <c r="D629">
        <v>1.278</v>
      </c>
      <c r="E629">
        <v>1273</v>
      </c>
      <c r="F629">
        <f t="shared" si="9"/>
        <v>13</v>
      </c>
      <c r="G629" t="str">
        <f>STANDINGS_WHIP[[#This Row],[League]]&amp;STANDINGS_WHIP[[#This Row],[Team]]</f>
        <v>$150 Draft Champions Express Mar 13 7:00 pm Lg.3883Team Moses</v>
      </c>
    </row>
    <row r="630" spans="1:7" x14ac:dyDescent="0.25">
      <c r="A630">
        <v>1972</v>
      </c>
      <c r="B630" t="s">
        <v>1009</v>
      </c>
      <c r="C630" t="s">
        <v>1002</v>
      </c>
      <c r="D630">
        <v>1.2969999999999999</v>
      </c>
      <c r="E630">
        <v>939</v>
      </c>
      <c r="F630">
        <f t="shared" si="9"/>
        <v>14</v>
      </c>
      <c r="G630" t="str">
        <f>STANDINGS_WHIP[[#This Row],[League]]&amp;STANDINGS_WHIP[[#This Row],[Team]]</f>
        <v>$150 Draft Champions Express Mar 13 7:00 pm Lg.3883Team Rasmusson</v>
      </c>
    </row>
    <row r="631" spans="1:7" x14ac:dyDescent="0.25">
      <c r="A631">
        <v>2865</v>
      </c>
      <c r="B631" t="s">
        <v>889</v>
      </c>
      <c r="C631" t="s">
        <v>1002</v>
      </c>
      <c r="D631">
        <v>1.395</v>
      </c>
      <c r="E631">
        <v>46</v>
      </c>
      <c r="F631">
        <f t="shared" si="9"/>
        <v>15</v>
      </c>
      <c r="G631" t="str">
        <f>STANDINGS_WHIP[[#This Row],[League]]&amp;STANDINGS_WHIP[[#This Row],[Team]]</f>
        <v>$150 Draft Champions Express Mar 13 7:00 pm Lg.3883Team Thompson</v>
      </c>
    </row>
    <row r="632" spans="1:7" x14ac:dyDescent="0.25">
      <c r="A632">
        <v>62</v>
      </c>
      <c r="B632" t="s">
        <v>1025</v>
      </c>
      <c r="C632" t="s">
        <v>1016</v>
      </c>
      <c r="D632">
        <v>1.147</v>
      </c>
      <c r="E632">
        <v>2849</v>
      </c>
      <c r="F632">
        <f t="shared" si="9"/>
        <v>1</v>
      </c>
      <c r="G632" t="str">
        <f>STANDINGS_WHIP[[#This Row],[League]]&amp;STANDINGS_WHIP[[#This Row],[Team]]</f>
        <v>$150 Draft Champions Express Mar 13 7:00 pm Lg.3905J money clutch putts2</v>
      </c>
    </row>
    <row r="633" spans="1:7" x14ac:dyDescent="0.25">
      <c r="A633">
        <v>176</v>
      </c>
      <c r="B633" t="s">
        <v>1017</v>
      </c>
      <c r="C633" t="s">
        <v>1016</v>
      </c>
      <c r="D633">
        <v>1.173</v>
      </c>
      <c r="E633">
        <v>2735</v>
      </c>
      <c r="F633">
        <f t="shared" si="9"/>
        <v>2</v>
      </c>
      <c r="G633" t="str">
        <f>STANDINGS_WHIP[[#This Row],[League]]&amp;STANDINGS_WHIP[[#This Row],[Team]]</f>
        <v>$150 Draft Champions Express Mar 13 7:00 pm Lg.3905The Green Bastards</v>
      </c>
    </row>
    <row r="634" spans="1:7" x14ac:dyDescent="0.25">
      <c r="A634">
        <v>303</v>
      </c>
      <c r="B634" t="s">
        <v>36</v>
      </c>
      <c r="C634" t="s">
        <v>1016</v>
      </c>
      <c r="D634">
        <v>1.19</v>
      </c>
      <c r="E634">
        <v>2608</v>
      </c>
      <c r="F634">
        <f t="shared" si="9"/>
        <v>3</v>
      </c>
      <c r="G634" t="str">
        <f>STANDINGS_WHIP[[#This Row],[League]]&amp;STANDINGS_WHIP[[#This Row],[Team]]</f>
        <v>$150 Draft Champions Express Mar 13 7:00 pm Lg.3905PACO THYME</v>
      </c>
    </row>
    <row r="635" spans="1:7" x14ac:dyDescent="0.25">
      <c r="A635">
        <v>641</v>
      </c>
      <c r="B635" t="s">
        <v>19</v>
      </c>
      <c r="C635" t="s">
        <v>1016</v>
      </c>
      <c r="D635">
        <v>1.222</v>
      </c>
      <c r="E635">
        <v>2270</v>
      </c>
      <c r="F635">
        <f t="shared" si="9"/>
        <v>4</v>
      </c>
      <c r="G635" t="str">
        <f>STANDINGS_WHIP[[#This Row],[League]]&amp;STANDINGS_WHIP[[#This Row],[Team]]</f>
        <v>$150 Draft Champions Express Mar 13 7:00 pm Lg.3905One Eyed Jack</v>
      </c>
    </row>
    <row r="636" spans="1:7" x14ac:dyDescent="0.25">
      <c r="A636">
        <v>818</v>
      </c>
      <c r="B636" t="s">
        <v>164</v>
      </c>
      <c r="C636" t="s">
        <v>1016</v>
      </c>
      <c r="D636">
        <v>1.234</v>
      </c>
      <c r="E636">
        <v>2093</v>
      </c>
      <c r="F636">
        <f t="shared" si="9"/>
        <v>5</v>
      </c>
      <c r="G636" t="str">
        <f>STANDINGS_WHIP[[#This Row],[League]]&amp;STANDINGS_WHIP[[#This Row],[Team]]</f>
        <v>$150 Draft Champions Express Mar 13 7:00 pm Lg.3905KISS MY BUNT</v>
      </c>
    </row>
    <row r="637" spans="1:7" x14ac:dyDescent="0.25">
      <c r="A637">
        <v>1067</v>
      </c>
      <c r="B637" t="s">
        <v>209</v>
      </c>
      <c r="C637" t="s">
        <v>1016</v>
      </c>
      <c r="D637">
        <v>1.2470000000000001</v>
      </c>
      <c r="E637">
        <v>1844</v>
      </c>
      <c r="F637">
        <f t="shared" si="9"/>
        <v>6</v>
      </c>
      <c r="G637" t="str">
        <f>STANDINGS_WHIP[[#This Row],[League]]&amp;STANDINGS_WHIP[[#This Row],[Team]]</f>
        <v>$150 Draft Champions Express Mar 13 7:00 pm Lg.3905Team Jung</v>
      </c>
    </row>
    <row r="638" spans="1:7" x14ac:dyDescent="0.25">
      <c r="A638">
        <v>1090</v>
      </c>
      <c r="B638" t="s">
        <v>1022</v>
      </c>
      <c r="C638" t="s">
        <v>1016</v>
      </c>
      <c r="D638">
        <v>1.2490000000000001</v>
      </c>
      <c r="E638">
        <v>1821</v>
      </c>
      <c r="F638">
        <f t="shared" si="9"/>
        <v>7</v>
      </c>
      <c r="G638" t="str">
        <f>STANDINGS_WHIP[[#This Row],[League]]&amp;STANDINGS_WHIP[[#This Row],[Team]]</f>
        <v>$150 Draft Champions Express Mar 13 7:00 pm Lg.3905Charlie Hustles Angels</v>
      </c>
    </row>
    <row r="639" spans="1:7" x14ac:dyDescent="0.25">
      <c r="A639">
        <v>1095</v>
      </c>
      <c r="B639" t="s">
        <v>1021</v>
      </c>
      <c r="C639" t="s">
        <v>1016</v>
      </c>
      <c r="D639">
        <v>1.2490000000000001</v>
      </c>
      <c r="E639">
        <v>1816</v>
      </c>
      <c r="F639">
        <f t="shared" si="9"/>
        <v>8</v>
      </c>
      <c r="G639" t="str">
        <f>STANDINGS_WHIP[[#This Row],[League]]&amp;STANDINGS_WHIP[[#This Row],[Team]]</f>
        <v>$150 Draft Champions Express Mar 13 7:00 pm Lg.3905Pitch Perfecto</v>
      </c>
    </row>
    <row r="640" spans="1:7" x14ac:dyDescent="0.25">
      <c r="A640">
        <v>1401</v>
      </c>
      <c r="B640" t="s">
        <v>1024</v>
      </c>
      <c r="C640" t="s">
        <v>1016</v>
      </c>
      <c r="D640">
        <v>1.266</v>
      </c>
      <c r="E640">
        <v>1510</v>
      </c>
      <c r="F640">
        <f t="shared" si="9"/>
        <v>9</v>
      </c>
      <c r="G640" t="str">
        <f>STANDINGS_WHIP[[#This Row],[League]]&amp;STANDINGS_WHIP[[#This Row],[Team]]</f>
        <v>$150 Draft Champions Express Mar 13 7:00 pm Lg.3905Roy Hobbs</v>
      </c>
    </row>
    <row r="641" spans="1:7" x14ac:dyDescent="0.25">
      <c r="A641">
        <v>2142</v>
      </c>
      <c r="B641" t="s">
        <v>135</v>
      </c>
      <c r="C641" t="s">
        <v>1016</v>
      </c>
      <c r="D641">
        <v>1.3069999999999999</v>
      </c>
      <c r="E641">
        <v>769</v>
      </c>
      <c r="F641">
        <f t="shared" si="9"/>
        <v>10</v>
      </c>
      <c r="G641" t="str">
        <f>STANDINGS_WHIP[[#This Row],[League]]&amp;STANDINGS_WHIP[[#This Row],[Team]]</f>
        <v>$150 Draft Champions Express Mar 13 7:00 pm Lg.3905Brewte Force</v>
      </c>
    </row>
    <row r="642" spans="1:7" x14ac:dyDescent="0.25">
      <c r="A642">
        <v>2195</v>
      </c>
      <c r="B642" t="s">
        <v>1018</v>
      </c>
      <c r="C642" t="s">
        <v>1016</v>
      </c>
      <c r="D642">
        <v>1.3109999999999999</v>
      </c>
      <c r="E642">
        <v>716</v>
      </c>
      <c r="F642">
        <f t="shared" si="9"/>
        <v>11</v>
      </c>
      <c r="G642" t="str">
        <f>STANDINGS_WHIP[[#This Row],[League]]&amp;STANDINGS_WHIP[[#This Row],[Team]]</f>
        <v>$150 Draft Champions Express Mar 13 7:00 pm Lg.3905The Garaged Ferraris</v>
      </c>
    </row>
    <row r="643" spans="1:7" x14ac:dyDescent="0.25">
      <c r="A643">
        <v>2246</v>
      </c>
      <c r="B643" t="s">
        <v>1023</v>
      </c>
      <c r="C643" t="s">
        <v>1016</v>
      </c>
      <c r="D643">
        <v>1.3140000000000001</v>
      </c>
      <c r="E643">
        <v>665</v>
      </c>
      <c r="F643">
        <f t="shared" ref="F643:F706" si="10">IF(C643=C642,F642+1,1)</f>
        <v>12</v>
      </c>
      <c r="G643" t="str">
        <f>STANDINGS_WHIP[[#This Row],[League]]&amp;STANDINGS_WHIP[[#This Row],[Team]]</f>
        <v>$150 Draft Champions Express Mar 13 7:00 pm Lg.3905Brooklyn Bulldogs</v>
      </c>
    </row>
    <row r="644" spans="1:7" x14ac:dyDescent="0.25">
      <c r="A644">
        <v>2273</v>
      </c>
      <c r="B644" t="s">
        <v>1015</v>
      </c>
      <c r="C644" t="s">
        <v>1016</v>
      </c>
      <c r="D644">
        <v>1.3160000000000001</v>
      </c>
      <c r="E644">
        <v>638</v>
      </c>
      <c r="F644">
        <f t="shared" si="10"/>
        <v>13</v>
      </c>
      <c r="G644" t="str">
        <f>STANDINGS_WHIP[[#This Row],[League]]&amp;STANDINGS_WHIP[[#This Row],[Team]]</f>
        <v>$150 Draft Champions Express Mar 13 7:00 pm Lg.3905Green Sam</v>
      </c>
    </row>
    <row r="645" spans="1:7" x14ac:dyDescent="0.25">
      <c r="A645">
        <v>2665</v>
      </c>
      <c r="B645" t="s">
        <v>1019</v>
      </c>
      <c r="C645" t="s">
        <v>1016</v>
      </c>
      <c r="D645">
        <v>1.351</v>
      </c>
      <c r="E645">
        <v>246</v>
      </c>
      <c r="F645">
        <f t="shared" si="10"/>
        <v>14</v>
      </c>
      <c r="G645" t="str">
        <f>STANDINGS_WHIP[[#This Row],[League]]&amp;STANDINGS_WHIP[[#This Row],[Team]]</f>
        <v>$150 Draft Champions Express Mar 13 7:00 pm Lg.3905Team jauvin</v>
      </c>
    </row>
    <row r="646" spans="1:7" x14ac:dyDescent="0.25">
      <c r="A646">
        <v>2852</v>
      </c>
      <c r="B646" t="s">
        <v>1020</v>
      </c>
      <c r="C646" t="s">
        <v>1016</v>
      </c>
      <c r="D646">
        <v>1.391</v>
      </c>
      <c r="E646">
        <v>59</v>
      </c>
      <c r="F646">
        <f t="shared" si="10"/>
        <v>15</v>
      </c>
      <c r="G646" t="str">
        <f>STANDINGS_WHIP[[#This Row],[League]]&amp;STANDINGS_WHIP[[#This Row],[Team]]</f>
        <v>$150 Draft Champions Express Mar 13 7:00 pm Lg.3905Amazins2</v>
      </c>
    </row>
    <row r="647" spans="1:7" x14ac:dyDescent="0.25">
      <c r="A647">
        <v>247</v>
      </c>
      <c r="B647" t="s">
        <v>288</v>
      </c>
      <c r="C647" t="s">
        <v>1026</v>
      </c>
      <c r="D647">
        <v>1.1830000000000001</v>
      </c>
      <c r="E647">
        <v>2664</v>
      </c>
      <c r="F647">
        <f t="shared" si="10"/>
        <v>1</v>
      </c>
      <c r="G647" t="str">
        <f>STANDINGS_WHIP[[#This Row],[League]]&amp;STANDINGS_WHIP[[#This Row],[Team]]</f>
        <v>$150 Draft Champions Express Mar 18 8:00 pm Lg.3944Thunder</v>
      </c>
    </row>
    <row r="648" spans="1:7" x14ac:dyDescent="0.25">
      <c r="A648">
        <v>356</v>
      </c>
      <c r="B648" t="s">
        <v>1036</v>
      </c>
      <c r="C648" t="s">
        <v>1026</v>
      </c>
      <c r="D648">
        <v>1.1970000000000001</v>
      </c>
      <c r="E648">
        <v>2555</v>
      </c>
      <c r="F648">
        <f t="shared" si="10"/>
        <v>2</v>
      </c>
      <c r="G648" t="str">
        <f>STANDINGS_WHIP[[#This Row],[League]]&amp;STANDINGS_WHIP[[#This Row],[Team]]</f>
        <v>$150 Draft Champions Express Mar 18 8:00 pm Lg.3944Saucon Moonshots</v>
      </c>
    </row>
    <row r="649" spans="1:7" x14ac:dyDescent="0.25">
      <c r="A649">
        <v>512</v>
      </c>
      <c r="B649" t="s">
        <v>1037</v>
      </c>
      <c r="C649" t="s">
        <v>1026</v>
      </c>
      <c r="D649">
        <v>1.212</v>
      </c>
      <c r="E649">
        <v>2399</v>
      </c>
      <c r="F649">
        <f t="shared" si="10"/>
        <v>3</v>
      </c>
      <c r="G649" t="str">
        <f>STANDINGS_WHIP[[#This Row],[League]]&amp;STANDINGS_WHIP[[#This Row],[Team]]</f>
        <v>$150 Draft Champions Express Mar 18 8:00 pm Lg.3944KC Intimidators</v>
      </c>
    </row>
    <row r="650" spans="1:7" x14ac:dyDescent="0.25">
      <c r="A650">
        <v>783</v>
      </c>
      <c r="B650" t="s">
        <v>1035</v>
      </c>
      <c r="C650" t="s">
        <v>1026</v>
      </c>
      <c r="D650">
        <v>1.232</v>
      </c>
      <c r="E650">
        <v>2128</v>
      </c>
      <c r="F650">
        <f t="shared" si="10"/>
        <v>4</v>
      </c>
      <c r="G650" t="str">
        <f>STANDINGS_WHIP[[#This Row],[League]]&amp;STANDINGS_WHIP[[#This Row],[Team]]</f>
        <v>$150 Draft Champions Express Mar 18 8:00 pm Lg.3944Dave's Diamond Denizens</v>
      </c>
    </row>
    <row r="651" spans="1:7" x14ac:dyDescent="0.25">
      <c r="A651">
        <v>921</v>
      </c>
      <c r="B651" t="s">
        <v>299</v>
      </c>
      <c r="C651" t="s">
        <v>1026</v>
      </c>
      <c r="D651">
        <v>1.24</v>
      </c>
      <c r="E651">
        <v>1990</v>
      </c>
      <c r="F651">
        <f t="shared" si="10"/>
        <v>5</v>
      </c>
      <c r="G651" t="str">
        <f>STANDINGS_WHIP[[#This Row],[League]]&amp;STANDINGS_WHIP[[#This Row],[Team]]</f>
        <v>$150 Draft Champions Express Mar 18 8:00 pm Lg.3944Team Ulliac</v>
      </c>
    </row>
    <row r="652" spans="1:7" x14ac:dyDescent="0.25">
      <c r="A652">
        <v>1012</v>
      </c>
      <c r="B652" t="s">
        <v>1033</v>
      </c>
      <c r="C652" t="s">
        <v>1026</v>
      </c>
      <c r="D652">
        <v>1.2450000000000001</v>
      </c>
      <c r="E652">
        <v>1899</v>
      </c>
      <c r="F652">
        <f t="shared" si="10"/>
        <v>6</v>
      </c>
      <c r="G652" t="str">
        <f>STANDINGS_WHIP[[#This Row],[League]]&amp;STANDINGS_WHIP[[#This Row],[Team]]</f>
        <v>$150 Draft Champions Express Mar 18 8:00 pm Lg.3944bulldogs7</v>
      </c>
    </row>
    <row r="653" spans="1:7" x14ac:dyDescent="0.25">
      <c r="A653">
        <v>1069</v>
      </c>
      <c r="B653" t="s">
        <v>1029</v>
      </c>
      <c r="C653" t="s">
        <v>1026</v>
      </c>
      <c r="D653">
        <v>1.2470000000000001</v>
      </c>
      <c r="E653">
        <v>1842</v>
      </c>
      <c r="F653">
        <f t="shared" si="10"/>
        <v>7</v>
      </c>
      <c r="G653" t="str">
        <f>STANDINGS_WHIP[[#This Row],[League]]&amp;STANDINGS_WHIP[[#This Row],[Team]]</f>
        <v>$150 Draft Champions Express Mar 18 8:00 pm Lg.3944Team NAKOS</v>
      </c>
    </row>
    <row r="654" spans="1:7" x14ac:dyDescent="0.25">
      <c r="A654">
        <v>1177</v>
      </c>
      <c r="B654" t="s">
        <v>1027</v>
      </c>
      <c r="C654" t="s">
        <v>1026</v>
      </c>
      <c r="D654">
        <v>1.254</v>
      </c>
      <c r="E654">
        <v>1734</v>
      </c>
      <c r="F654">
        <f t="shared" si="10"/>
        <v>8</v>
      </c>
      <c r="G654" t="str">
        <f>STANDINGS_WHIP[[#This Row],[League]]&amp;STANDINGS_WHIP[[#This Row],[Team]]</f>
        <v>$150 Draft Champions Express Mar 18 8:00 pm Lg.3944Jays4Life18</v>
      </c>
    </row>
    <row r="655" spans="1:7" x14ac:dyDescent="0.25">
      <c r="A655">
        <v>1206</v>
      </c>
      <c r="B655" t="s">
        <v>1031</v>
      </c>
      <c r="C655" t="s">
        <v>1026</v>
      </c>
      <c r="D655">
        <v>1.2549999999999999</v>
      </c>
      <c r="E655">
        <v>1705</v>
      </c>
      <c r="F655">
        <f t="shared" si="10"/>
        <v>9</v>
      </c>
      <c r="G655" t="str">
        <f>STANDINGS_WHIP[[#This Row],[League]]&amp;STANDINGS_WHIP[[#This Row],[Team]]</f>
        <v>$150 Draft Champions Express Mar 18 8:00 pm Lg.3944Team Vetter</v>
      </c>
    </row>
    <row r="656" spans="1:7" x14ac:dyDescent="0.25">
      <c r="A656">
        <v>1702</v>
      </c>
      <c r="B656" t="s">
        <v>1034</v>
      </c>
      <c r="C656" t="s">
        <v>1026</v>
      </c>
      <c r="D656">
        <v>1.282</v>
      </c>
      <c r="E656">
        <v>1209</v>
      </c>
      <c r="F656">
        <f t="shared" si="10"/>
        <v>10</v>
      </c>
      <c r="G656" t="str">
        <f>STANDINGS_WHIP[[#This Row],[League]]&amp;STANDINGS_WHIP[[#This Row],[Team]]</f>
        <v>$150 Draft Champions Express Mar 18 8:00 pm Lg.39441 - Team Bredin</v>
      </c>
    </row>
    <row r="657" spans="1:7" x14ac:dyDescent="0.25">
      <c r="A657">
        <v>1876</v>
      </c>
      <c r="B657" t="s">
        <v>1032</v>
      </c>
      <c r="C657" t="s">
        <v>1026</v>
      </c>
      <c r="D657">
        <v>1.2909999999999999</v>
      </c>
      <c r="E657">
        <v>1035</v>
      </c>
      <c r="F657">
        <f t="shared" si="10"/>
        <v>11</v>
      </c>
      <c r="G657" t="str">
        <f>STANDINGS_WHIP[[#This Row],[League]]&amp;STANDINGS_WHIP[[#This Row],[Team]]</f>
        <v>$150 Draft Champions Express Mar 18 8:00 pm Lg.3944The Splendid Splinter</v>
      </c>
    </row>
    <row r="658" spans="1:7" x14ac:dyDescent="0.25">
      <c r="A658">
        <v>1894</v>
      </c>
      <c r="B658" t="s">
        <v>1009</v>
      </c>
      <c r="C658" t="s">
        <v>1026</v>
      </c>
      <c r="D658">
        <v>1.292</v>
      </c>
      <c r="E658">
        <v>1017</v>
      </c>
      <c r="F658">
        <f t="shared" si="10"/>
        <v>12</v>
      </c>
      <c r="G658" t="str">
        <f>STANDINGS_WHIP[[#This Row],[League]]&amp;STANDINGS_WHIP[[#This Row],[Team]]</f>
        <v>$150 Draft Champions Express Mar 18 8:00 pm Lg.3944Team Rasmusson</v>
      </c>
    </row>
    <row r="659" spans="1:7" x14ac:dyDescent="0.25">
      <c r="A659">
        <v>2387</v>
      </c>
      <c r="B659" t="s">
        <v>349</v>
      </c>
      <c r="C659" t="s">
        <v>1026</v>
      </c>
      <c r="D659">
        <v>1.3240000000000001</v>
      </c>
      <c r="E659">
        <v>524</v>
      </c>
      <c r="F659">
        <f t="shared" si="10"/>
        <v>13</v>
      </c>
      <c r="G659" t="str">
        <f>STANDINGS_WHIP[[#This Row],[League]]&amp;STANDINGS_WHIP[[#This Row],[Team]]</f>
        <v>$150 Draft Champions Express Mar 18 8:00 pm Lg.3944zzzzzzzzzzzz</v>
      </c>
    </row>
    <row r="660" spans="1:7" x14ac:dyDescent="0.25">
      <c r="A660">
        <v>2488</v>
      </c>
      <c r="B660" t="s">
        <v>1030</v>
      </c>
      <c r="C660" t="s">
        <v>1026</v>
      </c>
      <c r="D660">
        <v>1.3320000000000001</v>
      </c>
      <c r="E660">
        <v>423</v>
      </c>
      <c r="F660">
        <f t="shared" si="10"/>
        <v>14</v>
      </c>
      <c r="G660" t="str">
        <f>STANDINGS_WHIP[[#This Row],[League]]&amp;STANDINGS_WHIP[[#This Row],[Team]]</f>
        <v>$150 Draft Champions Express Mar 18 8:00 pm Lg.3944Forever Draft 5 - Express</v>
      </c>
    </row>
    <row r="661" spans="1:7" x14ac:dyDescent="0.25">
      <c r="A661">
        <v>2622</v>
      </c>
      <c r="B661" t="s">
        <v>1028</v>
      </c>
      <c r="C661" t="s">
        <v>1026</v>
      </c>
      <c r="D661">
        <v>1.3460000000000001</v>
      </c>
      <c r="E661">
        <v>289</v>
      </c>
      <c r="F661">
        <f t="shared" si="10"/>
        <v>15</v>
      </c>
      <c r="G661" t="str">
        <f>STANDINGS_WHIP[[#This Row],[League]]&amp;STANDINGS_WHIP[[#This Row],[Team]]</f>
        <v>$150 Draft Champions Express Mar 18 8:00 pm Lg.3944Team martin</v>
      </c>
    </row>
    <row r="662" spans="1:7" x14ac:dyDescent="0.25">
      <c r="A662">
        <v>60</v>
      </c>
      <c r="B662" t="s">
        <v>1041</v>
      </c>
      <c r="C662" t="s">
        <v>1039</v>
      </c>
      <c r="D662">
        <v>1.1459999999999999</v>
      </c>
      <c r="E662">
        <v>2851</v>
      </c>
      <c r="F662">
        <f t="shared" si="10"/>
        <v>1</v>
      </c>
      <c r="G662" t="str">
        <f>STANDINGS_WHIP[[#This Row],[League]]&amp;STANDINGS_WHIP[[#This Row],[Team]]</f>
        <v>$150 Draft Champions Express Mar 20 7:00 pm Lg.3914Team Rotolo</v>
      </c>
    </row>
    <row r="663" spans="1:7" x14ac:dyDescent="0.25">
      <c r="A663">
        <v>730</v>
      </c>
      <c r="B663" t="s">
        <v>1045</v>
      </c>
      <c r="C663" t="s">
        <v>1039</v>
      </c>
      <c r="D663">
        <v>1.228</v>
      </c>
      <c r="E663">
        <v>2181</v>
      </c>
      <c r="F663">
        <f t="shared" si="10"/>
        <v>2</v>
      </c>
      <c r="G663" t="str">
        <f>STANDINGS_WHIP[[#This Row],[League]]&amp;STANDINGS_WHIP[[#This Row],[Team]]</f>
        <v>$150 Draft Champions Express Mar 20 7:00 pm Lg.3914Sweep The Leg</v>
      </c>
    </row>
    <row r="664" spans="1:7" x14ac:dyDescent="0.25">
      <c r="A664">
        <v>766</v>
      </c>
      <c r="B664" t="s">
        <v>1043</v>
      </c>
      <c r="C664" t="s">
        <v>1039</v>
      </c>
      <c r="D664">
        <v>1.2310000000000001</v>
      </c>
      <c r="E664">
        <v>2145.5</v>
      </c>
      <c r="F664">
        <f t="shared" si="10"/>
        <v>3</v>
      </c>
      <c r="G664" t="str">
        <f>STANDINGS_WHIP[[#This Row],[League]]&amp;STANDINGS_WHIP[[#This Row],[Team]]</f>
        <v>$150 Draft Champions Express Mar 20 7:00 pm Lg.3914Stecchini</v>
      </c>
    </row>
    <row r="665" spans="1:7" x14ac:dyDescent="0.25">
      <c r="A665">
        <v>881</v>
      </c>
      <c r="B665" t="s">
        <v>1038</v>
      </c>
      <c r="C665" t="s">
        <v>1039</v>
      </c>
      <c r="D665">
        <v>1.238</v>
      </c>
      <c r="E665">
        <v>2030</v>
      </c>
      <c r="F665">
        <f t="shared" si="10"/>
        <v>4</v>
      </c>
      <c r="G665" t="str">
        <f>STANDINGS_WHIP[[#This Row],[League]]&amp;STANDINGS_WHIP[[#This Row],[Team]]</f>
        <v>$150 Draft Champions Express Mar 20 7:00 pm Lg.3914esh dc3</v>
      </c>
    </row>
    <row r="666" spans="1:7" x14ac:dyDescent="0.25">
      <c r="A666">
        <v>907</v>
      </c>
      <c r="B666" t="s">
        <v>1047</v>
      </c>
      <c r="C666" t="s">
        <v>1039</v>
      </c>
      <c r="D666">
        <v>1.24</v>
      </c>
      <c r="E666">
        <v>2004</v>
      </c>
      <c r="F666">
        <f t="shared" si="10"/>
        <v>5</v>
      </c>
      <c r="G666" t="str">
        <f>STANDINGS_WHIP[[#This Row],[League]]&amp;STANDINGS_WHIP[[#This Row],[Team]]</f>
        <v>$150 Draft Champions Express Mar 20 7:00 pm Lg.3914Stealth Missile</v>
      </c>
    </row>
    <row r="667" spans="1:7" x14ac:dyDescent="0.25">
      <c r="A667">
        <v>1100</v>
      </c>
      <c r="B667" t="s">
        <v>1042</v>
      </c>
      <c r="C667" t="s">
        <v>1039</v>
      </c>
      <c r="D667">
        <v>1.2490000000000001</v>
      </c>
      <c r="E667">
        <v>1811</v>
      </c>
      <c r="F667">
        <f t="shared" si="10"/>
        <v>6</v>
      </c>
      <c r="G667" t="str">
        <f>STANDINGS_WHIP[[#This Row],[League]]&amp;STANDINGS_WHIP[[#This Row],[Team]]</f>
        <v>$150 Draft Champions Express Mar 20 7:00 pm Lg.3914LITTLEFELLAS</v>
      </c>
    </row>
    <row r="668" spans="1:7" x14ac:dyDescent="0.25">
      <c r="A668">
        <v>1137</v>
      </c>
      <c r="B668" t="s">
        <v>1040</v>
      </c>
      <c r="C668" t="s">
        <v>1039</v>
      </c>
      <c r="D668">
        <v>1.252</v>
      </c>
      <c r="E668">
        <v>1774</v>
      </c>
      <c r="F668">
        <f t="shared" si="10"/>
        <v>7</v>
      </c>
      <c r="G668" t="str">
        <f>STANDINGS_WHIP[[#This Row],[League]]&amp;STANDINGS_WHIP[[#This Row],[Team]]</f>
        <v>$150 Draft Champions Express Mar 20 7:00 pm Lg.3914Got the Runs Again</v>
      </c>
    </row>
    <row r="669" spans="1:7" x14ac:dyDescent="0.25">
      <c r="A669">
        <v>1341</v>
      </c>
      <c r="B669" t="s">
        <v>156</v>
      </c>
      <c r="C669" t="s">
        <v>1039</v>
      </c>
      <c r="D669">
        <v>1.262</v>
      </c>
      <c r="E669">
        <v>1570</v>
      </c>
      <c r="F669">
        <f t="shared" si="10"/>
        <v>8</v>
      </c>
      <c r="G669" t="str">
        <f>STANDINGS_WHIP[[#This Row],[League]]&amp;STANDINGS_WHIP[[#This Row],[Team]]</f>
        <v>$150 Draft Champions Express Mar 20 7:00 pm Lg.3914Cubs Win</v>
      </c>
    </row>
    <row r="670" spans="1:7" x14ac:dyDescent="0.25">
      <c r="A670">
        <v>1395</v>
      </c>
      <c r="B670" t="s">
        <v>1046</v>
      </c>
      <c r="C670" t="s">
        <v>1039</v>
      </c>
      <c r="D670">
        <v>1.2649999999999999</v>
      </c>
      <c r="E670">
        <v>1516</v>
      </c>
      <c r="F670">
        <f t="shared" si="10"/>
        <v>9</v>
      </c>
      <c r="G670" t="str">
        <f>STANDINGS_WHIP[[#This Row],[League]]&amp;STANDINGS_WHIP[[#This Row],[Team]]</f>
        <v>$150 Draft Champions Express Mar 20 7:00 pm Lg.3914Pleepleus</v>
      </c>
    </row>
    <row r="671" spans="1:7" x14ac:dyDescent="0.25">
      <c r="A671">
        <v>1494</v>
      </c>
      <c r="B671" t="s">
        <v>1049</v>
      </c>
      <c r="C671" t="s">
        <v>1039</v>
      </c>
      <c r="D671">
        <v>1.27</v>
      </c>
      <c r="E671">
        <v>1417</v>
      </c>
      <c r="F671">
        <f t="shared" si="10"/>
        <v>10</v>
      </c>
      <c r="G671" t="str">
        <f>STANDINGS_WHIP[[#This Row],[League]]&amp;STANDINGS_WHIP[[#This Row],[Team]]</f>
        <v>$150 Draft Champions Express Mar 20 7:00 pm Lg.3914Team bluekrew</v>
      </c>
    </row>
    <row r="672" spans="1:7" x14ac:dyDescent="0.25">
      <c r="A672">
        <v>1976</v>
      </c>
      <c r="B672" t="s">
        <v>85</v>
      </c>
      <c r="C672" t="s">
        <v>1039</v>
      </c>
      <c r="D672">
        <v>1.2969999999999999</v>
      </c>
      <c r="E672">
        <v>935</v>
      </c>
      <c r="F672">
        <f t="shared" si="10"/>
        <v>11</v>
      </c>
      <c r="G672" t="str">
        <f>STANDINGS_WHIP[[#This Row],[League]]&amp;STANDINGS_WHIP[[#This Row],[Team]]</f>
        <v>$150 Draft Champions Express Mar 20 7:00 pm Lg.3914Las Vegas Blvd VIII</v>
      </c>
    </row>
    <row r="673" spans="1:7" x14ac:dyDescent="0.25">
      <c r="A673">
        <v>2281</v>
      </c>
      <c r="B673" t="s">
        <v>1050</v>
      </c>
      <c r="C673" t="s">
        <v>1039</v>
      </c>
      <c r="D673">
        <v>1.3160000000000001</v>
      </c>
      <c r="E673">
        <v>630</v>
      </c>
      <c r="F673">
        <f t="shared" si="10"/>
        <v>12</v>
      </c>
      <c r="G673" t="str">
        <f>STANDINGS_WHIP[[#This Row],[League]]&amp;STANDINGS_WHIP[[#This Row],[Team]]</f>
        <v>$150 Draft Champions Express Mar 20 7:00 pm Lg.3914Thrashers</v>
      </c>
    </row>
    <row r="674" spans="1:7" x14ac:dyDescent="0.25">
      <c r="A674">
        <v>2361</v>
      </c>
      <c r="B674" t="s">
        <v>1044</v>
      </c>
      <c r="C674" t="s">
        <v>1039</v>
      </c>
      <c r="D674">
        <v>1.3220000000000001</v>
      </c>
      <c r="E674">
        <v>550</v>
      </c>
      <c r="F674">
        <f t="shared" si="10"/>
        <v>13</v>
      </c>
      <c r="G674" t="str">
        <f>STANDINGS_WHIP[[#This Row],[League]]&amp;STANDINGS_WHIP[[#This Row],[Team]]</f>
        <v>$150 Draft Champions Express Mar 20 7:00 pm Lg.3914Pioneer Pride</v>
      </c>
    </row>
    <row r="675" spans="1:7" x14ac:dyDescent="0.25">
      <c r="A675">
        <v>2597</v>
      </c>
      <c r="B675" t="s">
        <v>1048</v>
      </c>
      <c r="C675" t="s">
        <v>1039</v>
      </c>
      <c r="D675">
        <v>1.343</v>
      </c>
      <c r="E675">
        <v>314</v>
      </c>
      <c r="F675">
        <f t="shared" si="10"/>
        <v>14</v>
      </c>
      <c r="G675" t="str">
        <f>STANDINGS_WHIP[[#This Row],[League]]&amp;STANDINGS_WHIP[[#This Row],[Team]]</f>
        <v>$150 Draft Champions Express Mar 20 7:00 pm Lg.3914Mallorys Killers Express</v>
      </c>
    </row>
    <row r="676" spans="1:7" x14ac:dyDescent="0.25">
      <c r="A676">
        <v>2806</v>
      </c>
      <c r="B676" t="s">
        <v>1009</v>
      </c>
      <c r="C676" t="s">
        <v>1039</v>
      </c>
      <c r="D676">
        <v>1.3759999999999999</v>
      </c>
      <c r="E676">
        <v>105</v>
      </c>
      <c r="F676">
        <f t="shared" si="10"/>
        <v>15</v>
      </c>
      <c r="G676" t="str">
        <f>STANDINGS_WHIP[[#This Row],[League]]&amp;STANDINGS_WHIP[[#This Row],[Team]]</f>
        <v>$150 Draft Champions Express Mar 20 7:00 pm Lg.3914Team Rasmusson</v>
      </c>
    </row>
    <row r="677" spans="1:7" x14ac:dyDescent="0.25">
      <c r="A677">
        <v>321</v>
      </c>
      <c r="B677" t="s">
        <v>352</v>
      </c>
      <c r="C677" t="s">
        <v>1052</v>
      </c>
      <c r="D677">
        <v>1.1930000000000001</v>
      </c>
      <c r="E677">
        <v>2590</v>
      </c>
      <c r="F677">
        <f t="shared" si="10"/>
        <v>1</v>
      </c>
      <c r="G677" t="str">
        <f>STANDINGS_WHIP[[#This Row],[League]]&amp;STANDINGS_WHIP[[#This Row],[Team]]</f>
        <v>$150 Draft Champions Express Mar 20 7:00 pm Lg.3976Art Vandelay</v>
      </c>
    </row>
    <row r="678" spans="1:7" x14ac:dyDescent="0.25">
      <c r="A678">
        <v>380</v>
      </c>
      <c r="B678" t="s">
        <v>1058</v>
      </c>
      <c r="C678" t="s">
        <v>1052</v>
      </c>
      <c r="D678">
        <v>1.1990000000000001</v>
      </c>
      <c r="E678">
        <v>2531</v>
      </c>
      <c r="F678">
        <f t="shared" si="10"/>
        <v>2</v>
      </c>
      <c r="G678" t="str">
        <f>STANDINGS_WHIP[[#This Row],[League]]&amp;STANDINGS_WHIP[[#This Row],[Team]]</f>
        <v>$150 Draft Champions Express Mar 20 7:00 pm Lg.3976Veeer</v>
      </c>
    </row>
    <row r="679" spans="1:7" x14ac:dyDescent="0.25">
      <c r="A679">
        <v>642</v>
      </c>
      <c r="B679" t="s">
        <v>1063</v>
      </c>
      <c r="C679" t="s">
        <v>1052</v>
      </c>
      <c r="D679">
        <v>1.222</v>
      </c>
      <c r="E679">
        <v>2269</v>
      </c>
      <c r="F679">
        <f t="shared" si="10"/>
        <v>3</v>
      </c>
      <c r="G679" t="str">
        <f>STANDINGS_WHIP[[#This Row],[League]]&amp;STANDINGS_WHIP[[#This Row],[Team]]</f>
        <v>$150 Draft Champions Express Mar 20 7:00 pm Lg.3976Lucky</v>
      </c>
    </row>
    <row r="680" spans="1:7" x14ac:dyDescent="0.25">
      <c r="A680">
        <v>982</v>
      </c>
      <c r="B680" t="s">
        <v>1056</v>
      </c>
      <c r="C680" t="s">
        <v>1052</v>
      </c>
      <c r="D680">
        <v>1.2430000000000001</v>
      </c>
      <c r="E680">
        <v>1929</v>
      </c>
      <c r="F680">
        <f t="shared" si="10"/>
        <v>4</v>
      </c>
      <c r="G680" t="str">
        <f>STANDINGS_WHIP[[#This Row],[League]]&amp;STANDINGS_WHIP[[#This Row],[Team]]</f>
        <v>$150 Draft Champions Express Mar 20 7:00 pm Lg.3976Team Steube</v>
      </c>
    </row>
    <row r="681" spans="1:7" x14ac:dyDescent="0.25">
      <c r="A681">
        <v>1071</v>
      </c>
      <c r="B681" t="s">
        <v>1055</v>
      </c>
      <c r="C681" t="s">
        <v>1052</v>
      </c>
      <c r="D681">
        <v>1.2470000000000001</v>
      </c>
      <c r="E681">
        <v>1840</v>
      </c>
      <c r="F681">
        <f t="shared" si="10"/>
        <v>5</v>
      </c>
      <c r="G681" t="str">
        <f>STANDINGS_WHIP[[#This Row],[League]]&amp;STANDINGS_WHIP[[#This Row],[Team]]</f>
        <v>$150 Draft Champions Express Mar 20 7:00 pm Lg.3976Carolina Thunder</v>
      </c>
    </row>
    <row r="682" spans="1:7" x14ac:dyDescent="0.25">
      <c r="A682">
        <v>1225</v>
      </c>
      <c r="B682" t="s">
        <v>1060</v>
      </c>
      <c r="C682" t="s">
        <v>1052</v>
      </c>
      <c r="D682">
        <v>1.256</v>
      </c>
      <c r="E682">
        <v>1686</v>
      </c>
      <c r="F682">
        <f t="shared" si="10"/>
        <v>6</v>
      </c>
      <c r="G682" t="str">
        <f>STANDINGS_WHIP[[#This Row],[League]]&amp;STANDINGS_WHIP[[#This Row],[Team]]</f>
        <v>$150 Draft Champions Express Mar 20 7:00 pm Lg.3976Basement Light Fixtures</v>
      </c>
    </row>
    <row r="683" spans="1:7" x14ac:dyDescent="0.25">
      <c r="A683">
        <v>1444</v>
      </c>
      <c r="B683" t="s">
        <v>1051</v>
      </c>
      <c r="C683" t="s">
        <v>1052</v>
      </c>
      <c r="D683">
        <v>1.268</v>
      </c>
      <c r="E683">
        <v>1467</v>
      </c>
      <c r="F683">
        <f t="shared" si="10"/>
        <v>7</v>
      </c>
      <c r="G683" t="str">
        <f>STANDINGS_WHIP[[#This Row],[League]]&amp;STANDINGS_WHIP[[#This Row],[Team]]</f>
        <v>$150 Draft Champions Express Mar 20 7:00 pm Lg.3976The Big Shortstop</v>
      </c>
    </row>
    <row r="684" spans="1:7" x14ac:dyDescent="0.25">
      <c r="A684">
        <v>1454</v>
      </c>
      <c r="B684" t="s">
        <v>19</v>
      </c>
      <c r="C684" t="s">
        <v>1052</v>
      </c>
      <c r="D684">
        <v>1.268</v>
      </c>
      <c r="E684">
        <v>1457</v>
      </c>
      <c r="F684">
        <f t="shared" si="10"/>
        <v>8</v>
      </c>
      <c r="G684" t="str">
        <f>STANDINGS_WHIP[[#This Row],[League]]&amp;STANDINGS_WHIP[[#This Row],[Team]]</f>
        <v>$150 Draft Champions Express Mar 20 7:00 pm Lg.3976One Eyed Jack</v>
      </c>
    </row>
    <row r="685" spans="1:7" x14ac:dyDescent="0.25">
      <c r="A685">
        <v>1510</v>
      </c>
      <c r="B685" t="s">
        <v>676</v>
      </c>
      <c r="C685" t="s">
        <v>1052</v>
      </c>
      <c r="D685">
        <v>1.2709999999999999</v>
      </c>
      <c r="E685">
        <v>1401</v>
      </c>
      <c r="F685">
        <f t="shared" si="10"/>
        <v>9</v>
      </c>
      <c r="G685" t="str">
        <f>STANDINGS_WHIP[[#This Row],[League]]&amp;STANDINGS_WHIP[[#This Row],[Team]]</f>
        <v>$150 Draft Champions Express Mar 20 7:00 pm Lg.3976Mendoza Line Master</v>
      </c>
    </row>
    <row r="686" spans="1:7" x14ac:dyDescent="0.25">
      <c r="A686">
        <v>1615</v>
      </c>
      <c r="B686" t="s">
        <v>1061</v>
      </c>
      <c r="C686" t="s">
        <v>1052</v>
      </c>
      <c r="D686">
        <v>1.2769999999999999</v>
      </c>
      <c r="E686">
        <v>1296</v>
      </c>
      <c r="F686">
        <f t="shared" si="10"/>
        <v>10</v>
      </c>
      <c r="G686" t="str">
        <f>STANDINGS_WHIP[[#This Row],[League]]&amp;STANDINGS_WHIP[[#This Row],[Team]]</f>
        <v>$150 Draft Champions Express Mar 20 7:00 pm Lg.3976Phil's Automat (DC part1)</v>
      </c>
    </row>
    <row r="687" spans="1:7" x14ac:dyDescent="0.25">
      <c r="A687">
        <v>1826</v>
      </c>
      <c r="B687" t="s">
        <v>1053</v>
      </c>
      <c r="C687" t="s">
        <v>1052</v>
      </c>
      <c r="D687">
        <v>1.288</v>
      </c>
      <c r="E687">
        <v>1085</v>
      </c>
      <c r="F687">
        <f t="shared" si="10"/>
        <v>11</v>
      </c>
      <c r="G687" t="str">
        <f>STANDINGS_WHIP[[#This Row],[League]]&amp;STANDINGS_WHIP[[#This Row],[Team]]</f>
        <v>$150 Draft Champions Express Mar 20 7:00 pm Lg.3976Team CLEMENTE</v>
      </c>
    </row>
    <row r="688" spans="1:7" x14ac:dyDescent="0.25">
      <c r="A688">
        <v>2011</v>
      </c>
      <c r="B688" t="s">
        <v>1059</v>
      </c>
      <c r="C688" t="s">
        <v>1052</v>
      </c>
      <c r="D688">
        <v>1.2989999999999999</v>
      </c>
      <c r="E688">
        <v>900</v>
      </c>
      <c r="F688">
        <f t="shared" si="10"/>
        <v>12</v>
      </c>
      <c r="G688" t="str">
        <f>STANDINGS_WHIP[[#This Row],[League]]&amp;STANDINGS_WHIP[[#This Row],[Team]]</f>
        <v>$150 Draft Champions Express Mar 20 7:00 pm Lg.3976DC-Inside5-DC</v>
      </c>
    </row>
    <row r="689" spans="1:7" x14ac:dyDescent="0.25">
      <c r="A689">
        <v>2398</v>
      </c>
      <c r="B689" t="s">
        <v>1057</v>
      </c>
      <c r="C689" t="s">
        <v>1052</v>
      </c>
      <c r="D689">
        <v>1.325</v>
      </c>
      <c r="E689">
        <v>513</v>
      </c>
      <c r="F689">
        <f t="shared" si="10"/>
        <v>13</v>
      </c>
      <c r="G689" t="str">
        <f>STANDINGS_WHIP[[#This Row],[League]]&amp;STANDINGS_WHIP[[#This Row],[Team]]</f>
        <v>$150 Draft Champions Express Mar 20 7:00 pm Lg.3976Off The Grid</v>
      </c>
    </row>
    <row r="690" spans="1:7" x14ac:dyDescent="0.25">
      <c r="A690">
        <v>2412</v>
      </c>
      <c r="B690" t="s">
        <v>1054</v>
      </c>
      <c r="C690" t="s">
        <v>1052</v>
      </c>
      <c r="D690">
        <v>1.3260000000000001</v>
      </c>
      <c r="E690">
        <v>499</v>
      </c>
      <c r="F690">
        <f t="shared" si="10"/>
        <v>14</v>
      </c>
      <c r="G690" t="str">
        <f>STANDINGS_WHIP[[#This Row],[League]]&amp;STANDINGS_WHIP[[#This Row],[Team]]</f>
        <v>$150 Draft Champions Express Mar 20 7:00 pm Lg.3976Bama Bruisers</v>
      </c>
    </row>
    <row r="691" spans="1:7" x14ac:dyDescent="0.25">
      <c r="A691">
        <v>2509</v>
      </c>
      <c r="B691" t="s">
        <v>1062</v>
      </c>
      <c r="C691" t="s">
        <v>1052</v>
      </c>
      <c r="D691">
        <v>1.3340000000000001</v>
      </c>
      <c r="E691">
        <v>402</v>
      </c>
      <c r="F691">
        <f t="shared" si="10"/>
        <v>15</v>
      </c>
      <c r="G691" t="str">
        <f>STANDINGS_WHIP[[#This Row],[League]]&amp;STANDINGS_WHIP[[#This Row],[Team]]</f>
        <v>$150 Draft Champions Express Mar 20 7:00 pm Lg.3976Peppers</v>
      </c>
    </row>
    <row r="692" spans="1:7" x14ac:dyDescent="0.25">
      <c r="A692">
        <v>82</v>
      </c>
      <c r="B692" t="s">
        <v>1068</v>
      </c>
      <c r="C692" t="s">
        <v>1065</v>
      </c>
      <c r="D692">
        <v>1.1519999999999999</v>
      </c>
      <c r="E692">
        <v>2829</v>
      </c>
      <c r="F692">
        <f t="shared" si="10"/>
        <v>1</v>
      </c>
      <c r="G692" t="str">
        <f>STANDINGS_WHIP[[#This Row],[League]]&amp;STANDINGS_WHIP[[#This Row],[Team]]</f>
        <v>$150 Draft Champions Express Mar 25 8:00 pm Lg.3951Hamburg Hackers</v>
      </c>
    </row>
    <row r="693" spans="1:7" x14ac:dyDescent="0.25">
      <c r="A693">
        <v>283</v>
      </c>
      <c r="B693" t="s">
        <v>331</v>
      </c>
      <c r="C693" t="s">
        <v>1065</v>
      </c>
      <c r="D693">
        <v>1.1870000000000001</v>
      </c>
      <c r="E693">
        <v>2628</v>
      </c>
      <c r="F693">
        <f t="shared" si="10"/>
        <v>2</v>
      </c>
      <c r="G693" t="str">
        <f>STANDINGS_WHIP[[#This Row],[League]]&amp;STANDINGS_WHIP[[#This Row],[Team]]</f>
        <v>$150 Draft Champions Express Mar 25 8:00 pm Lg.3951Golden Sombreros</v>
      </c>
    </row>
    <row r="694" spans="1:7" x14ac:dyDescent="0.25">
      <c r="A694">
        <v>552</v>
      </c>
      <c r="B694" t="s">
        <v>328</v>
      </c>
      <c r="C694" t="s">
        <v>1065</v>
      </c>
      <c r="D694">
        <v>1.2150000000000001</v>
      </c>
      <c r="E694">
        <v>2359</v>
      </c>
      <c r="F694">
        <f t="shared" si="10"/>
        <v>3</v>
      </c>
      <c r="G694" t="str">
        <f>STANDINGS_WHIP[[#This Row],[League]]&amp;STANDINGS_WHIP[[#This Row],[Team]]</f>
        <v>$150 Draft Champions Express Mar 25 8:00 pm Lg.3951Sotashibs</v>
      </c>
    </row>
    <row r="695" spans="1:7" x14ac:dyDescent="0.25">
      <c r="A695">
        <v>689</v>
      </c>
      <c r="B695" t="s">
        <v>1071</v>
      </c>
      <c r="C695" t="s">
        <v>1065</v>
      </c>
      <c r="D695">
        <v>1.2250000000000001</v>
      </c>
      <c r="E695">
        <v>2222</v>
      </c>
      <c r="F695">
        <f t="shared" si="10"/>
        <v>4</v>
      </c>
      <c r="G695" t="str">
        <f>STANDINGS_WHIP[[#This Row],[League]]&amp;STANDINGS_WHIP[[#This Row],[Team]]</f>
        <v>$150 Draft Champions Express Mar 25 8:00 pm Lg.3951Team Reed</v>
      </c>
    </row>
    <row r="696" spans="1:7" x14ac:dyDescent="0.25">
      <c r="A696">
        <v>910</v>
      </c>
      <c r="B696" t="s">
        <v>1066</v>
      </c>
      <c r="C696" t="s">
        <v>1065</v>
      </c>
      <c r="D696">
        <v>1.24</v>
      </c>
      <c r="E696">
        <v>2001</v>
      </c>
      <c r="F696">
        <f t="shared" si="10"/>
        <v>5</v>
      </c>
      <c r="G696" t="str">
        <f>STANDINGS_WHIP[[#This Row],[League]]&amp;STANDINGS_WHIP[[#This Row],[Team]]</f>
        <v>$150 Draft Champions Express Mar 25 8:00 pm Lg.3951Shamrock Sox</v>
      </c>
    </row>
    <row r="697" spans="1:7" x14ac:dyDescent="0.25">
      <c r="A697">
        <v>1142</v>
      </c>
      <c r="B697" t="s">
        <v>1072</v>
      </c>
      <c r="C697" t="s">
        <v>1065</v>
      </c>
      <c r="D697">
        <v>1.252</v>
      </c>
      <c r="E697">
        <v>1769</v>
      </c>
      <c r="F697">
        <f t="shared" si="10"/>
        <v>6</v>
      </c>
      <c r="G697" t="str">
        <f>STANDINGS_WHIP[[#This Row],[League]]&amp;STANDINGS_WHIP[[#This Row],[Team]]</f>
        <v>$150 Draft Champions Express Mar 25 8:00 pm Lg.3951Wiltz NBC 2016</v>
      </c>
    </row>
    <row r="698" spans="1:7" x14ac:dyDescent="0.25">
      <c r="A698">
        <v>1423</v>
      </c>
      <c r="B698" t="s">
        <v>1076</v>
      </c>
      <c r="C698" t="s">
        <v>1065</v>
      </c>
      <c r="D698">
        <v>1.2669999999999999</v>
      </c>
      <c r="E698">
        <v>1488</v>
      </c>
      <c r="F698">
        <f t="shared" si="10"/>
        <v>7</v>
      </c>
      <c r="G698" t="str">
        <f>STANDINGS_WHIP[[#This Row],[League]]&amp;STANDINGS_WHIP[[#This Row],[Team]]</f>
        <v>$150 Draft Champions Express Mar 25 8:00 pm Lg.3951Arctic Wind</v>
      </c>
    </row>
    <row r="699" spans="1:7" x14ac:dyDescent="0.25">
      <c r="A699">
        <v>1695</v>
      </c>
      <c r="B699" t="s">
        <v>1009</v>
      </c>
      <c r="C699" t="s">
        <v>1065</v>
      </c>
      <c r="D699">
        <v>1.282</v>
      </c>
      <c r="E699">
        <v>1216</v>
      </c>
      <c r="F699">
        <f t="shared" si="10"/>
        <v>8</v>
      </c>
      <c r="G699" t="str">
        <f>STANDINGS_WHIP[[#This Row],[League]]&amp;STANDINGS_WHIP[[#This Row],[Team]]</f>
        <v>$150 Draft Champions Express Mar 25 8:00 pm Lg.3951Team Rasmusson</v>
      </c>
    </row>
    <row r="700" spans="1:7" x14ac:dyDescent="0.25">
      <c r="A700">
        <v>1704</v>
      </c>
      <c r="B700" t="s">
        <v>1073</v>
      </c>
      <c r="C700" t="s">
        <v>1065</v>
      </c>
      <c r="D700">
        <v>1.282</v>
      </c>
      <c r="E700">
        <v>1207</v>
      </c>
      <c r="F700">
        <f t="shared" si="10"/>
        <v>9</v>
      </c>
      <c r="G700" t="str">
        <f>STANDINGS_WHIP[[#This Row],[League]]&amp;STANDINGS_WHIP[[#This Row],[Team]]</f>
        <v>$150 Draft Champions Express Mar 25 8:00 pm Lg.39518-bit Hero</v>
      </c>
    </row>
    <row r="701" spans="1:7" x14ac:dyDescent="0.25">
      <c r="A701">
        <v>1943</v>
      </c>
      <c r="B701" t="s">
        <v>1067</v>
      </c>
      <c r="C701" t="s">
        <v>1065</v>
      </c>
      <c r="D701">
        <v>1.296</v>
      </c>
      <c r="E701">
        <v>968</v>
      </c>
      <c r="F701">
        <f t="shared" si="10"/>
        <v>10</v>
      </c>
      <c r="G701" t="str">
        <f>STANDINGS_WHIP[[#This Row],[League]]&amp;STANDINGS_WHIP[[#This Row],[Team]]</f>
        <v>$150 Draft Champions Express Mar 25 8:00 pm Lg.3951Fractured Elbow Already</v>
      </c>
    </row>
    <row r="702" spans="1:7" x14ac:dyDescent="0.25">
      <c r="A702">
        <v>2101</v>
      </c>
      <c r="B702" t="s">
        <v>1075</v>
      </c>
      <c r="C702" t="s">
        <v>1065</v>
      </c>
      <c r="D702">
        <v>1.3049999999999999</v>
      </c>
      <c r="E702">
        <v>810</v>
      </c>
      <c r="F702">
        <f t="shared" si="10"/>
        <v>11</v>
      </c>
      <c r="G702" t="str">
        <f>STANDINGS_WHIP[[#This Row],[League]]&amp;STANDINGS_WHIP[[#This Row],[Team]]</f>
        <v>$150 Draft Champions Express Mar 25 8:00 pm Lg.3951Ramblin' Gamblin' Man</v>
      </c>
    </row>
    <row r="703" spans="1:7" x14ac:dyDescent="0.25">
      <c r="A703">
        <v>2316</v>
      </c>
      <c r="B703" t="s">
        <v>1074</v>
      </c>
      <c r="C703" t="s">
        <v>1065</v>
      </c>
      <c r="D703">
        <v>1.319</v>
      </c>
      <c r="E703">
        <v>595</v>
      </c>
      <c r="F703">
        <f t="shared" si="10"/>
        <v>12</v>
      </c>
      <c r="G703" t="str">
        <f>STANDINGS_WHIP[[#This Row],[League]]&amp;STANDINGS_WHIP[[#This Row],[Team]]</f>
        <v>$150 Draft Champions Express Mar 25 8:00 pm Lg.3951Rabin Hood E2</v>
      </c>
    </row>
    <row r="704" spans="1:7" x14ac:dyDescent="0.25">
      <c r="A704">
        <v>2319</v>
      </c>
      <c r="B704" t="s">
        <v>1069</v>
      </c>
      <c r="C704" t="s">
        <v>1065</v>
      </c>
      <c r="D704">
        <v>1.319</v>
      </c>
      <c r="E704">
        <v>592</v>
      </c>
      <c r="F704">
        <f t="shared" si="10"/>
        <v>13</v>
      </c>
      <c r="G704" t="str">
        <f>STANDINGS_WHIP[[#This Row],[League]]&amp;STANDINGS_WHIP[[#This Row],[Team]]</f>
        <v>$150 Draft Champions Express Mar 25 8:00 pm Lg.3951Tallahassee Foghorns</v>
      </c>
    </row>
    <row r="705" spans="1:7" x14ac:dyDescent="0.25">
      <c r="A705">
        <v>2354</v>
      </c>
      <c r="B705" t="s">
        <v>1070</v>
      </c>
      <c r="C705" t="s">
        <v>1065</v>
      </c>
      <c r="D705">
        <v>1.321</v>
      </c>
      <c r="E705">
        <v>557</v>
      </c>
      <c r="F705">
        <f t="shared" si="10"/>
        <v>14</v>
      </c>
      <c r="G705" t="str">
        <f>STANDINGS_WHIP[[#This Row],[League]]&amp;STANDINGS_WHIP[[#This Row],[Team]]</f>
        <v>$150 Draft Champions Express Mar 25 8:00 pm Lg.3951Team Drury</v>
      </c>
    </row>
    <row r="706" spans="1:7" x14ac:dyDescent="0.25">
      <c r="A706">
        <v>2891</v>
      </c>
      <c r="B706" t="s">
        <v>1064</v>
      </c>
      <c r="C706" t="s">
        <v>1065</v>
      </c>
      <c r="D706">
        <v>1.419</v>
      </c>
      <c r="E706">
        <v>20</v>
      </c>
      <c r="F706">
        <f t="shared" si="10"/>
        <v>15</v>
      </c>
      <c r="G706" t="str">
        <f>STANDINGS_WHIP[[#This Row],[League]]&amp;STANDINGS_WHIP[[#This Row],[Team]]</f>
        <v>$150 Draft Champions Express Mar 25 8:00 pm Lg.3951Team Nair</v>
      </c>
    </row>
    <row r="707" spans="1:7" x14ac:dyDescent="0.25">
      <c r="A707">
        <v>322</v>
      </c>
      <c r="B707" t="s">
        <v>1086</v>
      </c>
      <c r="C707" t="s">
        <v>1078</v>
      </c>
      <c r="D707">
        <v>1.1930000000000001</v>
      </c>
      <c r="E707">
        <v>2589</v>
      </c>
      <c r="F707">
        <f t="shared" ref="F707:F770" si="11">IF(C707=C706,F706+1,1)</f>
        <v>1</v>
      </c>
      <c r="G707" t="str">
        <f>STANDINGS_WHIP[[#This Row],[League]]&amp;STANDINGS_WHIP[[#This Row],[Team]]</f>
        <v>$150 Draft Champions Express Mar 25 8:00 pm Lg.4054Indiana Cyclones</v>
      </c>
    </row>
    <row r="708" spans="1:7" x14ac:dyDescent="0.25">
      <c r="A708">
        <v>572</v>
      </c>
      <c r="B708" t="s">
        <v>198</v>
      </c>
      <c r="C708" t="s">
        <v>1078</v>
      </c>
      <c r="D708">
        <v>1.2170000000000001</v>
      </c>
      <c r="E708">
        <v>2339</v>
      </c>
      <c r="F708">
        <f t="shared" si="11"/>
        <v>2</v>
      </c>
      <c r="G708" t="str">
        <f>STANDINGS_WHIP[[#This Row],[League]]&amp;STANDINGS_WHIP[[#This Row],[Team]]</f>
        <v>$150 Draft Champions Express Mar 25 8:00 pm Lg.4054Team DeMay</v>
      </c>
    </row>
    <row r="709" spans="1:7" x14ac:dyDescent="0.25">
      <c r="A709">
        <v>633</v>
      </c>
      <c r="B709" t="s">
        <v>18</v>
      </c>
      <c r="C709" t="s">
        <v>1078</v>
      </c>
      <c r="D709">
        <v>1.2210000000000001</v>
      </c>
      <c r="E709">
        <v>2278</v>
      </c>
      <c r="F709">
        <f t="shared" si="11"/>
        <v>3</v>
      </c>
      <c r="G709" t="str">
        <f>STANDINGS_WHIP[[#This Row],[League]]&amp;STANDINGS_WHIP[[#This Row],[Team]]</f>
        <v>$150 Draft Champions Express Mar 25 8:00 pm Lg.4054Home Run Derbies</v>
      </c>
    </row>
    <row r="710" spans="1:7" x14ac:dyDescent="0.25">
      <c r="A710">
        <v>859</v>
      </c>
      <c r="B710" t="s">
        <v>1082</v>
      </c>
      <c r="C710" t="s">
        <v>1078</v>
      </c>
      <c r="D710">
        <v>1.2370000000000001</v>
      </c>
      <c r="E710">
        <v>2052</v>
      </c>
      <c r="F710">
        <f t="shared" si="11"/>
        <v>4</v>
      </c>
      <c r="G710" t="str">
        <f>STANDINGS_WHIP[[#This Row],[League]]&amp;STANDINGS_WHIP[[#This Row],[Team]]</f>
        <v>$150 Draft Champions Express Mar 25 8:00 pm Lg.4054Team Reiman</v>
      </c>
    </row>
    <row r="711" spans="1:7" x14ac:dyDescent="0.25">
      <c r="A711">
        <v>1232</v>
      </c>
      <c r="B711" t="s">
        <v>1089</v>
      </c>
      <c r="C711" t="s">
        <v>1078</v>
      </c>
      <c r="D711">
        <v>1.2569999999999999</v>
      </c>
      <c r="E711">
        <v>1679</v>
      </c>
      <c r="F711">
        <f t="shared" si="11"/>
        <v>5</v>
      </c>
      <c r="G711" t="str">
        <f>STANDINGS_WHIP[[#This Row],[League]]&amp;STANDINGS_WHIP[[#This Row],[Team]]</f>
        <v>$150 Draft Champions Express Mar 25 8:00 pm Lg.4054Team Loew</v>
      </c>
    </row>
    <row r="712" spans="1:7" x14ac:dyDescent="0.25">
      <c r="A712">
        <v>1239</v>
      </c>
      <c r="B712" t="s">
        <v>1028</v>
      </c>
      <c r="C712" t="s">
        <v>1078</v>
      </c>
      <c r="D712">
        <v>1.2569999999999999</v>
      </c>
      <c r="E712">
        <v>1672</v>
      </c>
      <c r="F712">
        <f t="shared" si="11"/>
        <v>6</v>
      </c>
      <c r="G712" t="str">
        <f>STANDINGS_WHIP[[#This Row],[League]]&amp;STANDINGS_WHIP[[#This Row],[Team]]</f>
        <v>$150 Draft Champions Express Mar 25 8:00 pm Lg.4054Team martin</v>
      </c>
    </row>
    <row r="713" spans="1:7" x14ac:dyDescent="0.25">
      <c r="A713">
        <v>1412</v>
      </c>
      <c r="B713" t="s">
        <v>1088</v>
      </c>
      <c r="C713" t="s">
        <v>1078</v>
      </c>
      <c r="D713">
        <v>1.266</v>
      </c>
      <c r="E713">
        <v>1499</v>
      </c>
      <c r="F713">
        <f t="shared" si="11"/>
        <v>7</v>
      </c>
      <c r="G713" t="str">
        <f>STANDINGS_WHIP[[#This Row],[League]]&amp;STANDINGS_WHIP[[#This Row],[Team]]</f>
        <v>$150 Draft Champions Express Mar 25 8:00 pm Lg.4054Team Russo</v>
      </c>
    </row>
    <row r="714" spans="1:7" x14ac:dyDescent="0.25">
      <c r="A714">
        <v>1500</v>
      </c>
      <c r="B714" t="s">
        <v>1084</v>
      </c>
      <c r="C714" t="s">
        <v>1078</v>
      </c>
      <c r="D714">
        <v>1.2709999999999999</v>
      </c>
      <c r="E714">
        <v>1411</v>
      </c>
      <c r="F714">
        <f t="shared" si="11"/>
        <v>8</v>
      </c>
      <c r="G714" t="str">
        <f>STANDINGS_WHIP[[#This Row],[League]]&amp;STANDINGS_WHIP[[#This Row],[Team]]</f>
        <v>$150 Draft Champions Express Mar 25 8:00 pm Lg.4054Team fogel</v>
      </c>
    </row>
    <row r="715" spans="1:7" x14ac:dyDescent="0.25">
      <c r="A715">
        <v>1607</v>
      </c>
      <c r="B715" t="s">
        <v>1083</v>
      </c>
      <c r="C715" t="s">
        <v>1078</v>
      </c>
      <c r="D715">
        <v>1.2769999999999999</v>
      </c>
      <c r="E715">
        <v>1304</v>
      </c>
      <c r="F715">
        <f t="shared" si="11"/>
        <v>9</v>
      </c>
      <c r="G715" t="str">
        <f>STANDINGS_WHIP[[#This Row],[League]]&amp;STANDINGS_WHIP[[#This Row],[Team]]</f>
        <v>$150 Draft Champions Express Mar 25 8:00 pm Lg.4054The Carlos Dangers</v>
      </c>
    </row>
    <row r="716" spans="1:7" x14ac:dyDescent="0.25">
      <c r="A716">
        <v>1803</v>
      </c>
      <c r="B716" t="s">
        <v>1080</v>
      </c>
      <c r="C716" t="s">
        <v>1078</v>
      </c>
      <c r="D716">
        <v>1.2869999999999999</v>
      </c>
      <c r="E716">
        <v>1108</v>
      </c>
      <c r="F716">
        <f t="shared" si="11"/>
        <v>10</v>
      </c>
      <c r="G716" t="str">
        <f>STANDINGS_WHIP[[#This Row],[League]]&amp;STANDINGS_WHIP[[#This Row],[Team]]</f>
        <v>$150 Draft Champions Express Mar 25 8:00 pm Lg.4054Team Ranck</v>
      </c>
    </row>
    <row r="717" spans="1:7" x14ac:dyDescent="0.25">
      <c r="A717">
        <v>2028</v>
      </c>
      <c r="B717" t="s">
        <v>1087</v>
      </c>
      <c r="C717" t="s">
        <v>1078</v>
      </c>
      <c r="D717">
        <v>1.3</v>
      </c>
      <c r="E717">
        <v>883</v>
      </c>
      <c r="F717">
        <f t="shared" si="11"/>
        <v>11</v>
      </c>
      <c r="G717" t="str">
        <f>STANDINGS_WHIP[[#This Row],[League]]&amp;STANDINGS_WHIP[[#This Row],[Team]]</f>
        <v>$150 Draft Champions Express Mar 25 8:00 pm Lg.4054Team Edwards</v>
      </c>
    </row>
    <row r="718" spans="1:7" x14ac:dyDescent="0.25">
      <c r="A718">
        <v>2122</v>
      </c>
      <c r="B718" t="s">
        <v>1079</v>
      </c>
      <c r="C718" t="s">
        <v>1078</v>
      </c>
      <c r="D718">
        <v>1.306</v>
      </c>
      <c r="E718">
        <v>789</v>
      </c>
      <c r="F718">
        <f t="shared" si="11"/>
        <v>12</v>
      </c>
      <c r="G718" t="str">
        <f>STANDINGS_WHIP[[#This Row],[League]]&amp;STANDINGS_WHIP[[#This Row],[Team]]</f>
        <v>$150 Draft Champions Express Mar 25 8:00 pm Lg.4054Jim Lahey</v>
      </c>
    </row>
    <row r="719" spans="1:7" x14ac:dyDescent="0.25">
      <c r="A719">
        <v>2144</v>
      </c>
      <c r="B719" t="s">
        <v>1077</v>
      </c>
      <c r="C719" t="s">
        <v>1078</v>
      </c>
      <c r="D719">
        <v>1.3069999999999999</v>
      </c>
      <c r="E719">
        <v>767</v>
      </c>
      <c r="F719">
        <f t="shared" si="11"/>
        <v>13</v>
      </c>
      <c r="G719" t="str">
        <f>STANDINGS_WHIP[[#This Row],[League]]&amp;STANDINGS_WHIP[[#This Row],[Team]]</f>
        <v>$150 Draft Champions Express Mar 25 8:00 pm Lg.4054Broken Bench Sitters</v>
      </c>
    </row>
    <row r="720" spans="1:7" x14ac:dyDescent="0.25">
      <c r="A720">
        <v>2217</v>
      </c>
      <c r="B720" t="s">
        <v>1085</v>
      </c>
      <c r="C720" t="s">
        <v>1078</v>
      </c>
      <c r="D720">
        <v>1.3120000000000001</v>
      </c>
      <c r="E720">
        <v>694</v>
      </c>
      <c r="F720">
        <f t="shared" si="11"/>
        <v>14</v>
      </c>
      <c r="G720" t="str">
        <f>STANDINGS_WHIP[[#This Row],[League]]&amp;STANDINGS_WHIP[[#This Row],[Team]]</f>
        <v>$150 Draft Champions Express Mar 25 8:00 pm Lg.4054BOSCH DC4</v>
      </c>
    </row>
    <row r="721" spans="1:7" x14ac:dyDescent="0.25">
      <c r="A721">
        <v>2453</v>
      </c>
      <c r="B721" t="s">
        <v>1081</v>
      </c>
      <c r="C721" t="s">
        <v>1078</v>
      </c>
      <c r="D721">
        <v>1.329</v>
      </c>
      <c r="E721">
        <v>458</v>
      </c>
      <c r="F721">
        <f t="shared" si="11"/>
        <v>15</v>
      </c>
      <c r="G721" t="str">
        <f>STANDINGS_WHIP[[#This Row],[League]]&amp;STANDINGS_WHIP[[#This Row],[Team]]</f>
        <v>$150 Draft Champions Express Mar 25 8:00 pm Lg.4054Team Tantimonico</v>
      </c>
    </row>
    <row r="722" spans="1:7" x14ac:dyDescent="0.25">
      <c r="A722">
        <v>124</v>
      </c>
      <c r="B722" t="s">
        <v>1094</v>
      </c>
      <c r="C722" t="s">
        <v>1091</v>
      </c>
      <c r="D722">
        <v>1.1639999999999999</v>
      </c>
      <c r="E722">
        <v>2787</v>
      </c>
      <c r="F722">
        <f t="shared" si="11"/>
        <v>1</v>
      </c>
      <c r="G722" t="str">
        <f>STANDINGS_WHIP[[#This Row],[League]]&amp;STANDINGS_WHIP[[#This Row],[Team]]</f>
        <v>$150 Draft Champions Express Mar 27 7:00 pm Lg.3657Team Fernandez</v>
      </c>
    </row>
    <row r="723" spans="1:7" x14ac:dyDescent="0.25">
      <c r="A723">
        <v>591</v>
      </c>
      <c r="B723" t="s">
        <v>1092</v>
      </c>
      <c r="C723" t="s">
        <v>1091</v>
      </c>
      <c r="D723">
        <v>1.2190000000000001</v>
      </c>
      <c r="E723">
        <v>2320</v>
      </c>
      <c r="F723">
        <f t="shared" si="11"/>
        <v>2</v>
      </c>
      <c r="G723" t="str">
        <f>STANDINGS_WHIP[[#This Row],[League]]&amp;STANDINGS_WHIP[[#This Row],[Team]]</f>
        <v>$150 Draft Champions Express Mar 27 7:00 pm Lg.3657Psychedelic Bee 3</v>
      </c>
    </row>
    <row r="724" spans="1:7" x14ac:dyDescent="0.25">
      <c r="A724">
        <v>951</v>
      </c>
      <c r="B724" t="s">
        <v>37</v>
      </c>
      <c r="C724" t="s">
        <v>1091</v>
      </c>
      <c r="D724">
        <v>1.242</v>
      </c>
      <c r="E724">
        <v>1960</v>
      </c>
      <c r="F724">
        <f t="shared" si="11"/>
        <v>3</v>
      </c>
      <c r="G724" t="str">
        <f>STANDINGS_WHIP[[#This Row],[League]]&amp;STANDINGS_WHIP[[#This Row],[Team]]</f>
        <v>$150 Draft Champions Express Mar 27 7:00 pm Lg.3657Bread Zeppelin</v>
      </c>
    </row>
    <row r="725" spans="1:7" x14ac:dyDescent="0.25">
      <c r="A725">
        <v>1171</v>
      </c>
      <c r="B725" t="s">
        <v>1096</v>
      </c>
      <c r="C725" t="s">
        <v>1091</v>
      </c>
      <c r="D725">
        <v>1.254</v>
      </c>
      <c r="E725">
        <v>1740</v>
      </c>
      <c r="F725">
        <f t="shared" si="11"/>
        <v>4</v>
      </c>
      <c r="G725" t="str">
        <f>STANDINGS_WHIP[[#This Row],[League]]&amp;STANDINGS_WHIP[[#This Row],[Team]]</f>
        <v>$150 Draft Champions Express Mar 27 7:00 pm Lg.3657N.S. Nuisance</v>
      </c>
    </row>
    <row r="726" spans="1:7" x14ac:dyDescent="0.25">
      <c r="A726">
        <v>1272</v>
      </c>
      <c r="B726" t="s">
        <v>413</v>
      </c>
      <c r="C726" t="s">
        <v>1091</v>
      </c>
      <c r="D726">
        <v>1.2589999999999999</v>
      </c>
      <c r="E726">
        <v>1639</v>
      </c>
      <c r="F726">
        <f t="shared" si="11"/>
        <v>5</v>
      </c>
      <c r="G726" t="str">
        <f>STANDINGS_WHIP[[#This Row],[League]]&amp;STANDINGS_WHIP[[#This Row],[Team]]</f>
        <v>$150 Draft Champions Express Mar 27 7:00 pm Lg.3657Avascular Necrosis2</v>
      </c>
    </row>
    <row r="727" spans="1:7" x14ac:dyDescent="0.25">
      <c r="A727">
        <v>1292</v>
      </c>
      <c r="B727" t="s">
        <v>1090</v>
      </c>
      <c r="C727" t="s">
        <v>1091</v>
      </c>
      <c r="D727">
        <v>1.26</v>
      </c>
      <c r="E727">
        <v>1619</v>
      </c>
      <c r="F727">
        <f t="shared" si="11"/>
        <v>6</v>
      </c>
      <c r="G727" t="str">
        <f>STANDINGS_WHIP[[#This Row],[League]]&amp;STANDINGS_WHIP[[#This Row],[Team]]</f>
        <v>$150 Draft Champions Express Mar 27 7:00 pm Lg.3657Las Vegas Blvd IX</v>
      </c>
    </row>
    <row r="728" spans="1:7" x14ac:dyDescent="0.25">
      <c r="A728">
        <v>1555</v>
      </c>
      <c r="B728" t="s">
        <v>1101</v>
      </c>
      <c r="C728" t="s">
        <v>1091</v>
      </c>
      <c r="D728">
        <v>1.274</v>
      </c>
      <c r="E728">
        <v>1356</v>
      </c>
      <c r="F728">
        <f t="shared" si="11"/>
        <v>7</v>
      </c>
      <c r="G728" t="str">
        <f>STANDINGS_WHIP[[#This Row],[League]]&amp;STANDINGS_WHIP[[#This Row],[Team]]</f>
        <v>$150 Draft Champions Express Mar 27 7:00 pm Lg.3657Cant Cutch This</v>
      </c>
    </row>
    <row r="729" spans="1:7" x14ac:dyDescent="0.25">
      <c r="A729">
        <v>1800</v>
      </c>
      <c r="B729" t="s">
        <v>140</v>
      </c>
      <c r="C729" t="s">
        <v>1091</v>
      </c>
      <c r="D729">
        <v>1.2869999999999999</v>
      </c>
      <c r="E729">
        <v>1111</v>
      </c>
      <c r="F729">
        <f t="shared" si="11"/>
        <v>8</v>
      </c>
      <c r="G729" t="str">
        <f>STANDINGS_WHIP[[#This Row],[League]]&amp;STANDINGS_WHIP[[#This Row],[Team]]</f>
        <v>$150 Draft Champions Express Mar 27 7:00 pm Lg.3657Dregs of Society</v>
      </c>
    </row>
    <row r="730" spans="1:7" x14ac:dyDescent="0.25">
      <c r="A730">
        <v>1909</v>
      </c>
      <c r="B730" t="s">
        <v>1098</v>
      </c>
      <c r="C730" t="s">
        <v>1091</v>
      </c>
      <c r="D730">
        <v>1.2929999999999999</v>
      </c>
      <c r="E730">
        <v>1002</v>
      </c>
      <c r="F730">
        <f t="shared" si="11"/>
        <v>9</v>
      </c>
      <c r="G730" t="str">
        <f>STANDINGS_WHIP[[#This Row],[League]]&amp;STANDINGS_WHIP[[#This Row],[Team]]</f>
        <v>$150 Draft Champions Express Mar 27 7:00 pm Lg.3657Try Not to Suck</v>
      </c>
    </row>
    <row r="731" spans="1:7" x14ac:dyDescent="0.25">
      <c r="A731">
        <v>1917</v>
      </c>
      <c r="B731" t="s">
        <v>1097</v>
      </c>
      <c r="C731" t="s">
        <v>1091</v>
      </c>
      <c r="D731">
        <v>1.294</v>
      </c>
      <c r="E731">
        <v>994</v>
      </c>
      <c r="F731">
        <f t="shared" si="11"/>
        <v>10</v>
      </c>
      <c r="G731" t="str">
        <f>STANDINGS_WHIP[[#This Row],[League]]&amp;STANDINGS_WHIP[[#This Row],[Team]]</f>
        <v>$150 Draft Champions Express Mar 27 7:00 pm Lg.3657Cosmic Charlie</v>
      </c>
    </row>
    <row r="732" spans="1:7" x14ac:dyDescent="0.25">
      <c r="A732">
        <v>2031</v>
      </c>
      <c r="B732" t="s">
        <v>1095</v>
      </c>
      <c r="C732" t="s">
        <v>1091</v>
      </c>
      <c r="D732">
        <v>1.3</v>
      </c>
      <c r="E732">
        <v>880</v>
      </c>
      <c r="F732">
        <f t="shared" si="11"/>
        <v>11</v>
      </c>
      <c r="G732" t="str">
        <f>STANDINGS_WHIP[[#This Row],[League]]&amp;STANDINGS_WHIP[[#This Row],[Team]]</f>
        <v>$150 Draft Champions Express Mar 27 7:00 pm Lg.3657Beer Hops</v>
      </c>
    </row>
    <row r="733" spans="1:7" x14ac:dyDescent="0.25">
      <c r="A733">
        <v>2040</v>
      </c>
      <c r="B733" t="s">
        <v>1093</v>
      </c>
      <c r="C733" t="s">
        <v>1091</v>
      </c>
      <c r="D733">
        <v>1.3009999999999999</v>
      </c>
      <c r="E733">
        <v>871</v>
      </c>
      <c r="F733">
        <f t="shared" si="11"/>
        <v>12</v>
      </c>
      <c r="G733" t="str">
        <f>STANDINGS_WHIP[[#This Row],[League]]&amp;STANDINGS_WHIP[[#This Row],[Team]]</f>
        <v>$150 Draft Champions Express Mar 27 7:00 pm Lg.3657Newark Bears</v>
      </c>
    </row>
    <row r="734" spans="1:7" x14ac:dyDescent="0.25">
      <c r="A734">
        <v>2099</v>
      </c>
      <c r="B734" t="s">
        <v>241</v>
      </c>
      <c r="C734" t="s">
        <v>1091</v>
      </c>
      <c r="D734">
        <v>1.304</v>
      </c>
      <c r="E734">
        <v>812</v>
      </c>
      <c r="F734">
        <f t="shared" si="11"/>
        <v>13</v>
      </c>
      <c r="G734" t="str">
        <f>STANDINGS_WHIP[[#This Row],[League]]&amp;STANDINGS_WHIP[[#This Row],[Team]]</f>
        <v>$150 Draft Champions Express Mar 27 7:00 pm Lg.3657Johnny Baseball</v>
      </c>
    </row>
    <row r="735" spans="1:7" x14ac:dyDescent="0.25">
      <c r="A735">
        <v>2435</v>
      </c>
      <c r="B735" t="s">
        <v>1100</v>
      </c>
      <c r="C735" t="s">
        <v>1091</v>
      </c>
      <c r="D735">
        <v>1.327</v>
      </c>
      <c r="E735">
        <v>476</v>
      </c>
      <c r="F735">
        <f t="shared" si="11"/>
        <v>14</v>
      </c>
      <c r="G735" t="str">
        <f>STANDINGS_WHIP[[#This Row],[League]]&amp;STANDINGS_WHIP[[#This Row],[Team]]</f>
        <v>$150 Draft Champions Express Mar 27 7:00 pm Lg.3657Damaged Goods</v>
      </c>
    </row>
    <row r="736" spans="1:7" x14ac:dyDescent="0.25">
      <c r="A736">
        <v>2828</v>
      </c>
      <c r="B736" t="s">
        <v>1099</v>
      </c>
      <c r="C736" t="s">
        <v>1091</v>
      </c>
      <c r="D736">
        <v>1.3839999999999999</v>
      </c>
      <c r="E736">
        <v>83</v>
      </c>
      <c r="F736">
        <f t="shared" si="11"/>
        <v>15</v>
      </c>
      <c r="G736" t="str">
        <f>STANDINGS_WHIP[[#This Row],[League]]&amp;STANDINGS_WHIP[[#This Row],[Team]]</f>
        <v>$150 Draft Champions Express Mar 27 7:00 pm Lg.3657Stargell's Stars</v>
      </c>
    </row>
    <row r="737" spans="1:7" x14ac:dyDescent="0.25">
      <c r="A737">
        <v>55</v>
      </c>
      <c r="B737" t="s">
        <v>1110</v>
      </c>
      <c r="C737" t="s">
        <v>1103</v>
      </c>
      <c r="D737">
        <v>1.143</v>
      </c>
      <c r="E737">
        <v>2856</v>
      </c>
      <c r="F737">
        <f t="shared" si="11"/>
        <v>1</v>
      </c>
      <c r="G737" t="str">
        <f>STANDINGS_WHIP[[#This Row],[League]]&amp;STANDINGS_WHIP[[#This Row],[Team]]</f>
        <v>$150 Draft Champions Express Mar 27 7:00 pm Lg.3863Five Tool Players</v>
      </c>
    </row>
    <row r="738" spans="1:7" x14ac:dyDescent="0.25">
      <c r="A738">
        <v>487</v>
      </c>
      <c r="B738" t="s">
        <v>1102</v>
      </c>
      <c r="C738" t="s">
        <v>1103</v>
      </c>
      <c r="D738">
        <v>1.2090000000000001</v>
      </c>
      <c r="E738">
        <v>2424</v>
      </c>
      <c r="F738">
        <f t="shared" si="11"/>
        <v>2</v>
      </c>
      <c r="G738" t="str">
        <f>STANDINGS_WHIP[[#This Row],[League]]&amp;STANDINGS_WHIP[[#This Row],[Team]]</f>
        <v>$150 Draft Champions Express Mar 27 7:00 pm Lg.3863PsychOs DC1</v>
      </c>
    </row>
    <row r="739" spans="1:7" x14ac:dyDescent="0.25">
      <c r="A739">
        <v>578</v>
      </c>
      <c r="B739" t="s">
        <v>1108</v>
      </c>
      <c r="C739" t="s">
        <v>1103</v>
      </c>
      <c r="D739">
        <v>1.2170000000000001</v>
      </c>
      <c r="E739">
        <v>2333</v>
      </c>
      <c r="F739">
        <f t="shared" si="11"/>
        <v>3</v>
      </c>
      <c r="G739" t="str">
        <f>STANDINGS_WHIP[[#This Row],[League]]&amp;STANDINGS_WHIP[[#This Row],[Team]]</f>
        <v>$150 Draft Champions Express Mar 27 7:00 pm Lg.3863stifflers funky munky</v>
      </c>
    </row>
    <row r="740" spans="1:7" x14ac:dyDescent="0.25">
      <c r="A740">
        <v>746</v>
      </c>
      <c r="B740" t="s">
        <v>1109</v>
      </c>
      <c r="C740" t="s">
        <v>1103</v>
      </c>
      <c r="D740">
        <v>1.2290000000000001</v>
      </c>
      <c r="E740">
        <v>2165</v>
      </c>
      <c r="F740">
        <f t="shared" si="11"/>
        <v>4</v>
      </c>
      <c r="G740" t="str">
        <f>STANDINGS_WHIP[[#This Row],[League]]&amp;STANDINGS_WHIP[[#This Row],[Team]]</f>
        <v>$150 Draft Champions Express Mar 27 7:00 pm Lg.3863Blowhards</v>
      </c>
    </row>
    <row r="741" spans="1:7" x14ac:dyDescent="0.25">
      <c r="A741">
        <v>889</v>
      </c>
      <c r="B741" t="s">
        <v>1107</v>
      </c>
      <c r="C741" t="s">
        <v>1103</v>
      </c>
      <c r="D741">
        <v>1.2390000000000001</v>
      </c>
      <c r="E741">
        <v>2022</v>
      </c>
      <c r="F741">
        <f t="shared" si="11"/>
        <v>5</v>
      </c>
      <c r="G741" t="str">
        <f>STANDINGS_WHIP[[#This Row],[League]]&amp;STANDINGS_WHIP[[#This Row],[Team]]</f>
        <v>$150 Draft Champions Express Mar 27 7:00 pm Lg.3863Coates/Moo</v>
      </c>
    </row>
    <row r="742" spans="1:7" x14ac:dyDescent="0.25">
      <c r="A742">
        <v>970</v>
      </c>
      <c r="B742" t="s">
        <v>1111</v>
      </c>
      <c r="C742" t="s">
        <v>1103</v>
      </c>
      <c r="D742">
        <v>1.242</v>
      </c>
      <c r="E742">
        <v>1941</v>
      </c>
      <c r="F742">
        <f t="shared" si="11"/>
        <v>6</v>
      </c>
      <c r="G742" t="str">
        <f>STANDINGS_WHIP[[#This Row],[League]]&amp;STANDINGS_WHIP[[#This Row],[Team]]</f>
        <v>$150 Draft Champions Express Mar 27 7:00 pm Lg.386357 Via Ziccardi</v>
      </c>
    </row>
    <row r="743" spans="1:7" x14ac:dyDescent="0.25">
      <c r="A743">
        <v>1035</v>
      </c>
      <c r="B743" t="s">
        <v>1106</v>
      </c>
      <c r="C743" t="s">
        <v>1103</v>
      </c>
      <c r="D743">
        <v>1.246</v>
      </c>
      <c r="E743">
        <v>1876</v>
      </c>
      <c r="F743">
        <f t="shared" si="11"/>
        <v>7</v>
      </c>
      <c r="G743" t="str">
        <f>STANDINGS_WHIP[[#This Row],[League]]&amp;STANDINGS_WHIP[[#This Row],[Team]]</f>
        <v>$150 Draft Champions Express Mar 27 7:00 pm Lg.3863Felons and Bimbos</v>
      </c>
    </row>
    <row r="744" spans="1:7" x14ac:dyDescent="0.25">
      <c r="A744">
        <v>1170</v>
      </c>
      <c r="B744" t="s">
        <v>136</v>
      </c>
      <c r="C744" t="s">
        <v>1103</v>
      </c>
      <c r="D744">
        <v>1.254</v>
      </c>
      <c r="E744">
        <v>1741</v>
      </c>
      <c r="F744">
        <f t="shared" si="11"/>
        <v>8</v>
      </c>
      <c r="G744" t="str">
        <f>STANDINGS_WHIP[[#This Row],[League]]&amp;STANDINGS_WHIP[[#This Row],[Team]]</f>
        <v>$150 Draft Champions Express Mar 27 7:00 pm Lg.3863Team Easterlin</v>
      </c>
    </row>
    <row r="745" spans="1:7" x14ac:dyDescent="0.25">
      <c r="A745">
        <v>1424</v>
      </c>
      <c r="B745" t="s">
        <v>1105</v>
      </c>
      <c r="C745" t="s">
        <v>1103</v>
      </c>
      <c r="D745">
        <v>1.2669999999999999</v>
      </c>
      <c r="E745">
        <v>1487</v>
      </c>
      <c r="F745">
        <f t="shared" si="11"/>
        <v>9</v>
      </c>
      <c r="G745" t="str">
        <f>STANDINGS_WHIP[[#This Row],[League]]&amp;STANDINGS_WHIP[[#This Row],[Team]]</f>
        <v>$150 Draft Champions Express Mar 27 7:00 pm Lg.3863Team Pettersen</v>
      </c>
    </row>
    <row r="746" spans="1:7" x14ac:dyDescent="0.25">
      <c r="A746">
        <v>1514</v>
      </c>
      <c r="B746" t="s">
        <v>296</v>
      </c>
      <c r="C746" t="s">
        <v>1103</v>
      </c>
      <c r="D746">
        <v>1.2709999999999999</v>
      </c>
      <c r="E746">
        <v>1397</v>
      </c>
      <c r="F746">
        <f t="shared" si="11"/>
        <v>10</v>
      </c>
      <c r="G746" t="str">
        <f>STANDINGS_WHIP[[#This Row],[League]]&amp;STANDINGS_WHIP[[#This Row],[Team]]</f>
        <v>$150 Draft Champions Express Mar 27 7:00 pm Lg.3863Vegas Bandit</v>
      </c>
    </row>
    <row r="747" spans="1:7" x14ac:dyDescent="0.25">
      <c r="A747">
        <v>1522</v>
      </c>
      <c r="B747" t="s">
        <v>1112</v>
      </c>
      <c r="C747" t="s">
        <v>1103</v>
      </c>
      <c r="D747">
        <v>1.272</v>
      </c>
      <c r="E747">
        <v>1389</v>
      </c>
      <c r="F747">
        <f t="shared" si="11"/>
        <v>11</v>
      </c>
      <c r="G747" t="str">
        <f>STANDINGS_WHIP[[#This Row],[League]]&amp;STANDINGS_WHIP[[#This Row],[Team]]</f>
        <v>$150 Draft Champions Express Mar 27 7:00 pm Lg.3863Trout and Pollock Odor</v>
      </c>
    </row>
    <row r="748" spans="1:7" x14ac:dyDescent="0.25">
      <c r="A748">
        <v>2270</v>
      </c>
      <c r="B748" t="s">
        <v>420</v>
      </c>
      <c r="C748" t="s">
        <v>1103</v>
      </c>
      <c r="D748">
        <v>1.3160000000000001</v>
      </c>
      <c r="E748">
        <v>641</v>
      </c>
      <c r="F748">
        <f t="shared" si="11"/>
        <v>12</v>
      </c>
      <c r="G748" t="str">
        <f>STANDINGS_WHIP[[#This Row],[League]]&amp;STANDINGS_WHIP[[#This Row],[Team]]</f>
        <v>$150 Draft Champions Express Mar 27 7:00 pm Lg.3863Blood Practice</v>
      </c>
    </row>
    <row r="749" spans="1:7" x14ac:dyDescent="0.25">
      <c r="A749">
        <v>2400</v>
      </c>
      <c r="B749" t="s">
        <v>1009</v>
      </c>
      <c r="C749" t="s">
        <v>1103</v>
      </c>
      <c r="D749">
        <v>1.325</v>
      </c>
      <c r="E749">
        <v>511</v>
      </c>
      <c r="F749">
        <f t="shared" si="11"/>
        <v>13</v>
      </c>
      <c r="G749" t="str">
        <f>STANDINGS_WHIP[[#This Row],[League]]&amp;STANDINGS_WHIP[[#This Row],[Team]]</f>
        <v>$150 Draft Champions Express Mar 27 7:00 pm Lg.3863Team Rasmusson</v>
      </c>
    </row>
    <row r="750" spans="1:7" x14ac:dyDescent="0.25">
      <c r="A750">
        <v>2528</v>
      </c>
      <c r="B750" t="s">
        <v>1104</v>
      </c>
      <c r="C750" t="s">
        <v>1103</v>
      </c>
      <c r="D750">
        <v>1.3360000000000001</v>
      </c>
      <c r="E750">
        <v>383</v>
      </c>
      <c r="F750">
        <f t="shared" si="11"/>
        <v>14</v>
      </c>
      <c r="G750" t="str">
        <f>STANDINGS_WHIP[[#This Row],[League]]&amp;STANDINGS_WHIP[[#This Row],[Team]]</f>
        <v>$150 Draft Champions Express Mar 27 7:00 pm Lg.3863Team Tagliaferri</v>
      </c>
    </row>
    <row r="751" spans="1:7" x14ac:dyDescent="0.25">
      <c r="A751">
        <v>2774</v>
      </c>
      <c r="B751" t="s">
        <v>220</v>
      </c>
      <c r="C751" t="s">
        <v>1103</v>
      </c>
      <c r="D751">
        <v>1.3680000000000001</v>
      </c>
      <c r="E751">
        <v>137</v>
      </c>
      <c r="F751">
        <f t="shared" si="11"/>
        <v>15</v>
      </c>
      <c r="G751" t="str">
        <f>STANDINGS_WHIP[[#This Row],[League]]&amp;STANDINGS_WHIP[[#This Row],[Team]]</f>
        <v>$150 Draft Champions Express Mar 27 7:00 pm Lg.3863The Freak Show</v>
      </c>
    </row>
    <row r="752" spans="1:7" x14ac:dyDescent="0.25">
      <c r="A752">
        <v>109</v>
      </c>
      <c r="B752" t="s">
        <v>1123</v>
      </c>
      <c r="C752" t="s">
        <v>1113</v>
      </c>
      <c r="D752">
        <v>1.161</v>
      </c>
      <c r="E752">
        <v>2802</v>
      </c>
      <c r="F752">
        <f t="shared" si="11"/>
        <v>1</v>
      </c>
      <c r="G752" t="str">
        <f>STANDINGS_WHIP[[#This Row],[League]]&amp;STANDINGS_WHIP[[#This Row],[Team]]</f>
        <v>$150 Draft Champions Express Mar 27 7:00 pm Lg.4039My Bucholz is on Fiers, it Billy Burns!</v>
      </c>
    </row>
    <row r="753" spans="1:7" x14ac:dyDescent="0.25">
      <c r="A753">
        <v>329</v>
      </c>
      <c r="B753" t="s">
        <v>327</v>
      </c>
      <c r="C753" t="s">
        <v>1113</v>
      </c>
      <c r="D753">
        <v>1.1930000000000001</v>
      </c>
      <c r="E753">
        <v>2582</v>
      </c>
      <c r="F753">
        <f t="shared" si="11"/>
        <v>2</v>
      </c>
      <c r="G753" t="str">
        <f>STANDINGS_WHIP[[#This Row],[League]]&amp;STANDINGS_WHIP[[#This Row],[Team]]</f>
        <v>$150 Draft Champions Express Mar 27 7:00 pm Lg.4039Team Dilworth</v>
      </c>
    </row>
    <row r="754" spans="1:7" x14ac:dyDescent="0.25">
      <c r="A754">
        <v>504</v>
      </c>
      <c r="B754" t="s">
        <v>1118</v>
      </c>
      <c r="C754" t="s">
        <v>1113</v>
      </c>
      <c r="D754">
        <v>1.2110000000000001</v>
      </c>
      <c r="E754">
        <v>2407</v>
      </c>
      <c r="F754">
        <f t="shared" si="11"/>
        <v>3</v>
      </c>
      <c r="G754" t="str">
        <f>STANDINGS_WHIP[[#This Row],[League]]&amp;STANDINGS_WHIP[[#This Row],[Team]]</f>
        <v>$150 Draft Champions Express Mar 27 7:00 pm Lg.4039Team McBride</v>
      </c>
    </row>
    <row r="755" spans="1:7" x14ac:dyDescent="0.25">
      <c r="A755">
        <v>519</v>
      </c>
      <c r="B755" t="s">
        <v>1120</v>
      </c>
      <c r="C755" t="s">
        <v>1113</v>
      </c>
      <c r="D755">
        <v>1.2130000000000001</v>
      </c>
      <c r="E755">
        <v>2392</v>
      </c>
      <c r="F755">
        <f t="shared" si="11"/>
        <v>4</v>
      </c>
      <c r="G755" t="str">
        <f>STANDINGS_WHIP[[#This Row],[League]]&amp;STANDINGS_WHIP[[#This Row],[Team]]</f>
        <v>$150 Draft Champions Express Mar 27 7:00 pm Lg.4039Team 5011</v>
      </c>
    </row>
    <row r="756" spans="1:7" x14ac:dyDescent="0.25">
      <c r="A756">
        <v>583</v>
      </c>
      <c r="B756" t="s">
        <v>1119</v>
      </c>
      <c r="C756" t="s">
        <v>1113</v>
      </c>
      <c r="D756">
        <v>1.218</v>
      </c>
      <c r="E756">
        <v>2328</v>
      </c>
      <c r="F756">
        <f t="shared" si="11"/>
        <v>5</v>
      </c>
      <c r="G756" t="str">
        <f>STANDINGS_WHIP[[#This Row],[League]]&amp;STANDINGS_WHIP[[#This Row],[Team]]</f>
        <v>$150 Draft Champions Express Mar 27 7:00 pm Lg.4039Canton Sluggers</v>
      </c>
    </row>
    <row r="757" spans="1:7" x14ac:dyDescent="0.25">
      <c r="A757">
        <v>945</v>
      </c>
      <c r="B757" t="s">
        <v>1116</v>
      </c>
      <c r="C757" t="s">
        <v>1113</v>
      </c>
      <c r="D757">
        <v>1.2410000000000001</v>
      </c>
      <c r="E757">
        <v>1966</v>
      </c>
      <c r="F757">
        <f t="shared" si="11"/>
        <v>6</v>
      </c>
      <c r="G757" t="str">
        <f>STANDINGS_WHIP[[#This Row],[League]]&amp;STANDINGS_WHIP[[#This Row],[Team]]</f>
        <v>$150 Draft Champions Express Mar 27 7:00 pm Lg.4039JUDGEment Day Is HERE</v>
      </c>
    </row>
    <row r="758" spans="1:7" x14ac:dyDescent="0.25">
      <c r="A758">
        <v>1040</v>
      </c>
      <c r="B758" t="s">
        <v>1122</v>
      </c>
      <c r="C758" t="s">
        <v>1113</v>
      </c>
      <c r="D758">
        <v>1.246</v>
      </c>
      <c r="E758">
        <v>1871</v>
      </c>
      <c r="F758">
        <f t="shared" si="11"/>
        <v>7</v>
      </c>
      <c r="G758" t="str">
        <f>STANDINGS_WHIP[[#This Row],[League]]&amp;STANDINGS_WHIP[[#This Row],[Team]]</f>
        <v>$150 Draft Champions Express Mar 27 7:00 pm Lg.4039Lewisville Sluggers</v>
      </c>
    </row>
    <row r="759" spans="1:7" x14ac:dyDescent="0.25">
      <c r="A759">
        <v>1617</v>
      </c>
      <c r="B759" t="s">
        <v>1124</v>
      </c>
      <c r="C759" t="s">
        <v>1113</v>
      </c>
      <c r="D759">
        <v>1.2769999999999999</v>
      </c>
      <c r="E759">
        <v>1294</v>
      </c>
      <c r="F759">
        <f t="shared" si="11"/>
        <v>8</v>
      </c>
      <c r="G759" t="str">
        <f>STANDINGS_WHIP[[#This Row],[League]]&amp;STANDINGS_WHIP[[#This Row],[Team]]</f>
        <v>$150 Draft Champions Express Mar 27 7:00 pm Lg.4039Dorset Dropouts</v>
      </c>
    </row>
    <row r="760" spans="1:7" x14ac:dyDescent="0.25">
      <c r="A760">
        <v>1693</v>
      </c>
      <c r="B760" t="s">
        <v>294</v>
      </c>
      <c r="C760" t="s">
        <v>1113</v>
      </c>
      <c r="D760">
        <v>1.2809999999999999</v>
      </c>
      <c r="E760">
        <v>1218</v>
      </c>
      <c r="F760">
        <f t="shared" si="11"/>
        <v>9</v>
      </c>
      <c r="G760" t="str">
        <f>STANDINGS_WHIP[[#This Row],[League]]&amp;STANDINGS_WHIP[[#This Row],[Team]]</f>
        <v>$150 Draft Champions Express Mar 27 7:00 pm Lg.4039Return Of The Jedi</v>
      </c>
    </row>
    <row r="761" spans="1:7" x14ac:dyDescent="0.25">
      <c r="A761">
        <v>1887</v>
      </c>
      <c r="B761" t="s">
        <v>1121</v>
      </c>
      <c r="C761" t="s">
        <v>1113</v>
      </c>
      <c r="D761">
        <v>1.292</v>
      </c>
      <c r="E761">
        <v>1024</v>
      </c>
      <c r="F761">
        <f t="shared" si="11"/>
        <v>10</v>
      </c>
      <c r="G761" t="str">
        <f>STANDINGS_WHIP[[#This Row],[League]]&amp;STANDINGS_WHIP[[#This Row],[Team]]</f>
        <v>$150 Draft Champions Express Mar 27 7:00 pm Lg.4039Smakin Pitches</v>
      </c>
    </row>
    <row r="762" spans="1:7" x14ac:dyDescent="0.25">
      <c r="A762">
        <v>2113</v>
      </c>
      <c r="B762" t="s">
        <v>1114</v>
      </c>
      <c r="C762" t="s">
        <v>1113</v>
      </c>
      <c r="D762">
        <v>1.3049999999999999</v>
      </c>
      <c r="E762">
        <v>798</v>
      </c>
      <c r="F762">
        <f t="shared" si="11"/>
        <v>11</v>
      </c>
      <c r="G762" t="str">
        <f>STANDINGS_WHIP[[#This Row],[League]]&amp;STANDINGS_WHIP[[#This Row],[Team]]</f>
        <v>$150 Draft Champions Express Mar 27 7:00 pm Lg.4039Purple Sam</v>
      </c>
    </row>
    <row r="763" spans="1:7" x14ac:dyDescent="0.25">
      <c r="A763">
        <v>2346</v>
      </c>
      <c r="B763" t="s">
        <v>1115</v>
      </c>
      <c r="C763" t="s">
        <v>1113</v>
      </c>
      <c r="D763">
        <v>1.321</v>
      </c>
      <c r="E763">
        <v>565</v>
      </c>
      <c r="F763">
        <f t="shared" si="11"/>
        <v>12</v>
      </c>
      <c r="G763" t="str">
        <f>STANDINGS_WHIP[[#This Row],[League]]&amp;STANDINGS_WHIP[[#This Row],[Team]]</f>
        <v>$150 Draft Champions Express Mar 27 7:00 pm Lg.4039Lake Mead</v>
      </c>
    </row>
    <row r="764" spans="1:7" x14ac:dyDescent="0.25">
      <c r="A764">
        <v>2513</v>
      </c>
      <c r="B764" t="s">
        <v>1125</v>
      </c>
      <c r="C764" t="s">
        <v>1113</v>
      </c>
      <c r="D764">
        <v>1.3340000000000001</v>
      </c>
      <c r="E764">
        <v>398</v>
      </c>
      <c r="F764">
        <f t="shared" si="11"/>
        <v>13</v>
      </c>
      <c r="G764" t="str">
        <f>STANDINGS_WHIP[[#This Row],[League]]&amp;STANDINGS_WHIP[[#This Row],[Team]]</f>
        <v>$150 Draft Champions Express Mar 27 7:00 pm Lg.4039Team DMD</v>
      </c>
    </row>
    <row r="765" spans="1:7" x14ac:dyDescent="0.25">
      <c r="A765">
        <v>2631</v>
      </c>
      <c r="B765" t="s">
        <v>1126</v>
      </c>
      <c r="C765" t="s">
        <v>1113</v>
      </c>
      <c r="D765">
        <v>1.347</v>
      </c>
      <c r="E765">
        <v>280</v>
      </c>
      <c r="F765">
        <f t="shared" si="11"/>
        <v>14</v>
      </c>
      <c r="G765" t="str">
        <f>STANDINGS_WHIP[[#This Row],[League]]&amp;STANDINGS_WHIP[[#This Row],[Team]]</f>
        <v>$150 Draft Champions Express Mar 27 7:00 pm Lg.4039Royal Donkeys</v>
      </c>
    </row>
    <row r="766" spans="1:7" x14ac:dyDescent="0.25">
      <c r="A766">
        <v>2707</v>
      </c>
      <c r="B766" t="s">
        <v>1117</v>
      </c>
      <c r="C766" t="s">
        <v>1113</v>
      </c>
      <c r="D766">
        <v>1.3560000000000001</v>
      </c>
      <c r="E766">
        <v>204</v>
      </c>
      <c r="F766">
        <f t="shared" si="11"/>
        <v>15</v>
      </c>
      <c r="G766" t="str">
        <f>STANDINGS_WHIP[[#This Row],[League]]&amp;STANDINGS_WHIP[[#This Row],[Team]]</f>
        <v>$150 Draft Champions Express Mar 27 7:00 pm Lg.4039We're Screwed</v>
      </c>
    </row>
    <row r="767" spans="1:7" x14ac:dyDescent="0.25">
      <c r="A767">
        <v>441</v>
      </c>
      <c r="B767" t="s">
        <v>1129</v>
      </c>
      <c r="C767" t="s">
        <v>1128</v>
      </c>
      <c r="D767">
        <v>1.2050000000000001</v>
      </c>
      <c r="E767">
        <v>2470</v>
      </c>
      <c r="F767">
        <f t="shared" si="11"/>
        <v>1</v>
      </c>
      <c r="G767" t="str">
        <f>STANDINGS_WHIP[[#This Row],[League]]&amp;STANDINGS_WHIP[[#This Row],[Team]]</f>
        <v>$150 Draft Champions Express Mar 28 7:00 pm Lg.4063Four Horsemen</v>
      </c>
    </row>
    <row r="768" spans="1:7" x14ac:dyDescent="0.25">
      <c r="A768">
        <v>632</v>
      </c>
      <c r="B768" t="s">
        <v>1130</v>
      </c>
      <c r="C768" t="s">
        <v>1128</v>
      </c>
      <c r="D768">
        <v>1.2210000000000001</v>
      </c>
      <c r="E768">
        <v>2279</v>
      </c>
      <c r="F768">
        <f t="shared" si="11"/>
        <v>2</v>
      </c>
      <c r="G768" t="str">
        <f>STANDINGS_WHIP[[#This Row],[League]]&amp;STANDINGS_WHIP[[#This Row],[Team]]</f>
        <v>$150 Draft Champions Express Mar 28 7:00 pm Lg.4063Doc Martens</v>
      </c>
    </row>
    <row r="769" spans="1:7" x14ac:dyDescent="0.25">
      <c r="A769">
        <v>707</v>
      </c>
      <c r="B769" t="s">
        <v>1131</v>
      </c>
      <c r="C769" t="s">
        <v>1128</v>
      </c>
      <c r="D769">
        <v>1.226</v>
      </c>
      <c r="E769">
        <v>2204</v>
      </c>
      <c r="F769">
        <f t="shared" si="11"/>
        <v>3</v>
      </c>
      <c r="G769" t="str">
        <f>STANDINGS_WHIP[[#This Row],[League]]&amp;STANDINGS_WHIP[[#This Row],[Team]]</f>
        <v>$150 Draft Champions Express Mar 28 7:00 pm Lg.4063IT Nerd</v>
      </c>
    </row>
    <row r="770" spans="1:7" x14ac:dyDescent="0.25">
      <c r="A770">
        <v>758</v>
      </c>
      <c r="B770" t="s">
        <v>625</v>
      </c>
      <c r="C770" t="s">
        <v>1128</v>
      </c>
      <c r="D770">
        <v>1.23</v>
      </c>
      <c r="E770">
        <v>2153</v>
      </c>
      <c r="F770">
        <f t="shared" si="11"/>
        <v>4</v>
      </c>
      <c r="G770" t="str">
        <f>STANDINGS_WHIP[[#This Row],[League]]&amp;STANDINGS_WHIP[[#This Row],[Team]]</f>
        <v>$150 Draft Champions Express Mar 28 7:00 pm Lg.4063Team Hunter</v>
      </c>
    </row>
    <row r="771" spans="1:7" x14ac:dyDescent="0.25">
      <c r="A771">
        <v>934</v>
      </c>
      <c r="B771" t="s">
        <v>1136</v>
      </c>
      <c r="C771" t="s">
        <v>1128</v>
      </c>
      <c r="D771">
        <v>1.2410000000000001</v>
      </c>
      <c r="E771">
        <v>1977</v>
      </c>
      <c r="F771">
        <f t="shared" ref="F771:F834" si="12">IF(C771=C770,F770+1,1)</f>
        <v>5</v>
      </c>
      <c r="G771" t="str">
        <f>STANDINGS_WHIP[[#This Row],[League]]&amp;STANDINGS_WHIP[[#This Row],[Team]]</f>
        <v>$150 Draft Champions Express Mar 28 7:00 pm Lg.4063Langhorne Keggers</v>
      </c>
    </row>
    <row r="772" spans="1:7" x14ac:dyDescent="0.25">
      <c r="A772">
        <v>957</v>
      </c>
      <c r="B772" t="s">
        <v>1138</v>
      </c>
      <c r="C772" t="s">
        <v>1128</v>
      </c>
      <c r="D772">
        <v>1.242</v>
      </c>
      <c r="E772">
        <v>1954</v>
      </c>
      <c r="F772">
        <f t="shared" si="12"/>
        <v>6</v>
      </c>
      <c r="G772" t="str">
        <f>STANDINGS_WHIP[[#This Row],[League]]&amp;STANDINGS_WHIP[[#This Row],[Team]]</f>
        <v>$150 Draft Champions Express Mar 28 7:00 pm Lg.4063ClubLevelBetting.com</v>
      </c>
    </row>
    <row r="773" spans="1:7" x14ac:dyDescent="0.25">
      <c r="A773">
        <v>1064</v>
      </c>
      <c r="B773" t="s">
        <v>1133</v>
      </c>
      <c r="C773" t="s">
        <v>1128</v>
      </c>
      <c r="D773">
        <v>1.2470000000000001</v>
      </c>
      <c r="E773">
        <v>1847</v>
      </c>
      <c r="F773">
        <f t="shared" si="12"/>
        <v>7</v>
      </c>
      <c r="G773" t="str">
        <f>STANDINGS_WHIP[[#This Row],[League]]&amp;STANDINGS_WHIP[[#This Row],[Team]]</f>
        <v>$150 Draft Champions Express Mar 28 7:00 pm Lg.4063Unknown Unknowns</v>
      </c>
    </row>
    <row r="774" spans="1:7" x14ac:dyDescent="0.25">
      <c r="A774">
        <v>1355</v>
      </c>
      <c r="B774" t="s">
        <v>1135</v>
      </c>
      <c r="C774" t="s">
        <v>1128</v>
      </c>
      <c r="D774">
        <v>1.2629999999999999</v>
      </c>
      <c r="E774">
        <v>1556</v>
      </c>
      <c r="F774">
        <f t="shared" si="12"/>
        <v>8</v>
      </c>
      <c r="G774" t="str">
        <f>STANDINGS_WHIP[[#This Row],[League]]&amp;STANDINGS_WHIP[[#This Row],[Team]]</f>
        <v>$150 Draft Champions Express Mar 28 7:00 pm Lg.4063Buster's Machado Posey</v>
      </c>
    </row>
    <row r="775" spans="1:7" x14ac:dyDescent="0.25">
      <c r="A775">
        <v>1521</v>
      </c>
      <c r="B775" t="s">
        <v>1137</v>
      </c>
      <c r="C775" t="s">
        <v>1128</v>
      </c>
      <c r="D775">
        <v>1.272</v>
      </c>
      <c r="E775">
        <v>1390</v>
      </c>
      <c r="F775">
        <f t="shared" si="12"/>
        <v>9</v>
      </c>
      <c r="G775" t="str">
        <f>STANDINGS_WHIP[[#This Row],[League]]&amp;STANDINGS_WHIP[[#This Row],[Team]]</f>
        <v>$150 Draft Champions Express Mar 28 7:00 pm Lg.4063Flying Squirrels</v>
      </c>
    </row>
    <row r="776" spans="1:7" x14ac:dyDescent="0.25">
      <c r="A776">
        <v>1625</v>
      </c>
      <c r="B776" t="s">
        <v>1127</v>
      </c>
      <c r="C776" t="s">
        <v>1128</v>
      </c>
      <c r="D776">
        <v>1.278</v>
      </c>
      <c r="E776">
        <v>1286</v>
      </c>
      <c r="F776">
        <f t="shared" si="12"/>
        <v>10</v>
      </c>
      <c r="G776" t="str">
        <f>STANDINGS_WHIP[[#This Row],[League]]&amp;STANDINGS_WHIP[[#This Row],[Team]]</f>
        <v>$150 Draft Champions Express Mar 28 7:00 pm Lg.4063TrumpForPresident!</v>
      </c>
    </row>
    <row r="777" spans="1:7" x14ac:dyDescent="0.25">
      <c r="A777">
        <v>1778</v>
      </c>
      <c r="B777" t="s">
        <v>1140</v>
      </c>
      <c r="C777" t="s">
        <v>1128</v>
      </c>
      <c r="D777">
        <v>1.286</v>
      </c>
      <c r="E777">
        <v>1133</v>
      </c>
      <c r="F777">
        <f t="shared" si="12"/>
        <v>11</v>
      </c>
      <c r="G777" t="str">
        <f>STANDINGS_WHIP[[#This Row],[League]]&amp;STANDINGS_WHIP[[#This Row],[Team]]</f>
        <v>$150 Draft Champions Express Mar 28 7:00 pm Lg.4063Jung Ho's Kang</v>
      </c>
    </row>
    <row r="778" spans="1:7" x14ac:dyDescent="0.25">
      <c r="A778">
        <v>1822</v>
      </c>
      <c r="B778" t="s">
        <v>602</v>
      </c>
      <c r="C778" t="s">
        <v>1128</v>
      </c>
      <c r="D778">
        <v>1.288</v>
      </c>
      <c r="E778">
        <v>1089</v>
      </c>
      <c r="F778">
        <f t="shared" si="12"/>
        <v>12</v>
      </c>
      <c r="G778" t="str">
        <f>STANDINGS_WHIP[[#This Row],[League]]&amp;STANDINGS_WHIP[[#This Row],[Team]]</f>
        <v>$150 Draft Champions Express Mar 28 7:00 pm Lg.4063Team Hall</v>
      </c>
    </row>
    <row r="779" spans="1:7" x14ac:dyDescent="0.25">
      <c r="A779">
        <v>2012</v>
      </c>
      <c r="B779" t="s">
        <v>1139</v>
      </c>
      <c r="C779" t="s">
        <v>1128</v>
      </c>
      <c r="D779">
        <v>1.2989999999999999</v>
      </c>
      <c r="E779">
        <v>899</v>
      </c>
      <c r="F779">
        <f t="shared" si="12"/>
        <v>13</v>
      </c>
      <c r="G779" t="str">
        <f>STANDINGS_WHIP[[#This Row],[League]]&amp;STANDINGS_WHIP[[#This Row],[Team]]</f>
        <v>$150 Draft Champions Express Mar 28 7:00 pm Lg.4063Punkin' Crawdash</v>
      </c>
    </row>
    <row r="780" spans="1:7" x14ac:dyDescent="0.25">
      <c r="A780">
        <v>2415</v>
      </c>
      <c r="B780" t="s">
        <v>1132</v>
      </c>
      <c r="C780" t="s">
        <v>1128</v>
      </c>
      <c r="D780">
        <v>1.3260000000000001</v>
      </c>
      <c r="E780">
        <v>496</v>
      </c>
      <c r="F780">
        <f t="shared" si="12"/>
        <v>14</v>
      </c>
      <c r="G780" t="str">
        <f>STANDINGS_WHIP[[#This Row],[League]]&amp;STANDINGS_WHIP[[#This Row],[Team]]</f>
        <v>$150 Draft Champions Express Mar 28 7:00 pm Lg.4063Team Anderson</v>
      </c>
    </row>
    <row r="781" spans="1:7" x14ac:dyDescent="0.25">
      <c r="A781">
        <v>2713</v>
      </c>
      <c r="B781" t="s">
        <v>1134</v>
      </c>
      <c r="C781" t="s">
        <v>1128</v>
      </c>
      <c r="D781">
        <v>1.357</v>
      </c>
      <c r="E781">
        <v>198</v>
      </c>
      <c r="F781">
        <f t="shared" si="12"/>
        <v>15</v>
      </c>
      <c r="G781" t="str">
        <f>STANDINGS_WHIP[[#This Row],[League]]&amp;STANDINGS_WHIP[[#This Row],[Team]]</f>
        <v>$150 Draft Champions Express Mar 28 7:00 pm Lg.4063WK Ultra</v>
      </c>
    </row>
    <row r="782" spans="1:7" x14ac:dyDescent="0.25">
      <c r="A782">
        <v>261</v>
      </c>
      <c r="B782" t="s">
        <v>1153</v>
      </c>
      <c r="C782" t="s">
        <v>1142</v>
      </c>
      <c r="D782">
        <v>1.1850000000000001</v>
      </c>
      <c r="E782">
        <v>2650</v>
      </c>
      <c r="F782">
        <f t="shared" si="12"/>
        <v>1</v>
      </c>
      <c r="G782" t="str">
        <f>STANDINGS_WHIP[[#This Row],[League]]&amp;STANDINGS_WHIP[[#This Row],[Team]]</f>
        <v>$150 Draft Champions Express Mar 29 8:00 pm Lg.3923KyCat</v>
      </c>
    </row>
    <row r="783" spans="1:7" x14ac:dyDescent="0.25">
      <c r="A783">
        <v>351</v>
      </c>
      <c r="B783" t="s">
        <v>1150</v>
      </c>
      <c r="C783" t="s">
        <v>1142</v>
      </c>
      <c r="D783">
        <v>1.1970000000000001</v>
      </c>
      <c r="E783">
        <v>2560</v>
      </c>
      <c r="F783">
        <f t="shared" si="12"/>
        <v>2</v>
      </c>
      <c r="G783" t="str">
        <f>STANDINGS_WHIP[[#This Row],[League]]&amp;STANDINGS_WHIP[[#This Row],[Team]]</f>
        <v>$150 Draft Champions Express Mar 29 8:00 pm Lg.3923PsychOs DC2</v>
      </c>
    </row>
    <row r="784" spans="1:7" x14ac:dyDescent="0.25">
      <c r="A784">
        <v>489</v>
      </c>
      <c r="B784" t="s">
        <v>1148</v>
      </c>
      <c r="C784" t="s">
        <v>1142</v>
      </c>
      <c r="D784">
        <v>1.2090000000000001</v>
      </c>
      <c r="E784">
        <v>2421.5</v>
      </c>
      <c r="F784">
        <f t="shared" si="12"/>
        <v>3</v>
      </c>
      <c r="G784" t="str">
        <f>STANDINGS_WHIP[[#This Row],[League]]&amp;STANDINGS_WHIP[[#This Row],[Team]]</f>
        <v>$150 Draft Champions Express Mar 29 8:00 pm Lg.3923As Good as it Goetz</v>
      </c>
    </row>
    <row r="785" spans="1:7" x14ac:dyDescent="0.25">
      <c r="A785">
        <v>699</v>
      </c>
      <c r="B785" t="s">
        <v>1143</v>
      </c>
      <c r="C785" t="s">
        <v>1142</v>
      </c>
      <c r="D785">
        <v>1.2250000000000001</v>
      </c>
      <c r="E785">
        <v>2212</v>
      </c>
      <c r="F785">
        <f t="shared" si="12"/>
        <v>4</v>
      </c>
      <c r="G785" t="str">
        <f>STANDINGS_WHIP[[#This Row],[League]]&amp;STANDINGS_WHIP[[#This Row],[Team]]</f>
        <v>$150 Draft Champions Express Mar 29 8:00 pm Lg.3923Team Labradors</v>
      </c>
    </row>
    <row r="786" spans="1:7" x14ac:dyDescent="0.25">
      <c r="A786">
        <v>811</v>
      </c>
      <c r="B786" t="s">
        <v>1141</v>
      </c>
      <c r="C786" t="s">
        <v>1142</v>
      </c>
      <c r="D786">
        <v>1.234</v>
      </c>
      <c r="E786">
        <v>2100</v>
      </c>
      <c r="F786">
        <f t="shared" si="12"/>
        <v>5</v>
      </c>
      <c r="G786" t="str">
        <f>STANDINGS_WHIP[[#This Row],[League]]&amp;STANDINGS_WHIP[[#This Row],[Team]]</f>
        <v>$150 Draft Champions Express Mar 29 8:00 pm Lg.3923The Mighty Bombjacks</v>
      </c>
    </row>
    <row r="787" spans="1:7" x14ac:dyDescent="0.25">
      <c r="A787">
        <v>985</v>
      </c>
      <c r="B787" t="s">
        <v>37</v>
      </c>
      <c r="C787" t="s">
        <v>1142</v>
      </c>
      <c r="D787">
        <v>1.2430000000000001</v>
      </c>
      <c r="E787">
        <v>1926</v>
      </c>
      <c r="F787">
        <f t="shared" si="12"/>
        <v>6</v>
      </c>
      <c r="G787" t="str">
        <f>STANDINGS_WHIP[[#This Row],[League]]&amp;STANDINGS_WHIP[[#This Row],[Team]]</f>
        <v>$150 Draft Champions Express Mar 29 8:00 pm Lg.3923Bread Zeppelin</v>
      </c>
    </row>
    <row r="788" spans="1:7" x14ac:dyDescent="0.25">
      <c r="A788">
        <v>1048</v>
      </c>
      <c r="B788" t="s">
        <v>1144</v>
      </c>
      <c r="C788" t="s">
        <v>1142</v>
      </c>
      <c r="D788">
        <v>1.246</v>
      </c>
      <c r="E788">
        <v>1863</v>
      </c>
      <c r="F788">
        <f t="shared" si="12"/>
        <v>7</v>
      </c>
      <c r="G788" t="str">
        <f>STANDINGS_WHIP[[#This Row],[League]]&amp;STANDINGS_WHIP[[#This Row],[Team]]</f>
        <v>$150 Draft Champions Express Mar 29 8:00 pm Lg.3923Kipnis Everdeen</v>
      </c>
    </row>
    <row r="789" spans="1:7" x14ac:dyDescent="0.25">
      <c r="A789">
        <v>1127</v>
      </c>
      <c r="B789" t="s">
        <v>1154</v>
      </c>
      <c r="C789" t="s">
        <v>1142</v>
      </c>
      <c r="D789">
        <v>1.2509999999999999</v>
      </c>
      <c r="E789">
        <v>1784</v>
      </c>
      <c r="F789">
        <f t="shared" si="12"/>
        <v>8</v>
      </c>
      <c r="G789" t="str">
        <f>STANDINGS_WHIP[[#This Row],[League]]&amp;STANDINGS_WHIP[[#This Row],[Team]]</f>
        <v>$150 Draft Champions Express Mar 29 8:00 pm Lg.3923JERRY BULLS</v>
      </c>
    </row>
    <row r="790" spans="1:7" x14ac:dyDescent="0.25">
      <c r="A790">
        <v>1549</v>
      </c>
      <c r="B790" t="s">
        <v>1145</v>
      </c>
      <c r="C790" t="s">
        <v>1142</v>
      </c>
      <c r="D790">
        <v>1.2729999999999999</v>
      </c>
      <c r="E790">
        <v>1362</v>
      </c>
      <c r="F790">
        <f t="shared" si="12"/>
        <v>9</v>
      </c>
      <c r="G790" t="str">
        <f>STANDINGS_WHIP[[#This Row],[League]]&amp;STANDINGS_WHIP[[#This Row],[Team]]</f>
        <v>$150 Draft Champions Express Mar 29 8:00 pm Lg.3923Fast Champ</v>
      </c>
    </row>
    <row r="791" spans="1:7" x14ac:dyDescent="0.25">
      <c r="A791">
        <v>1890</v>
      </c>
      <c r="B791" t="s">
        <v>1146</v>
      </c>
      <c r="C791" t="s">
        <v>1142</v>
      </c>
      <c r="D791">
        <v>1.292</v>
      </c>
      <c r="E791">
        <v>1021</v>
      </c>
      <c r="F791">
        <f t="shared" si="12"/>
        <v>10</v>
      </c>
      <c r="G791" t="str">
        <f>STANDINGS_WHIP[[#This Row],[League]]&amp;STANDINGS_WHIP[[#This Row],[Team]]</f>
        <v>$150 Draft Champions Express Mar 29 8:00 pm Lg.3923Zio Francesco</v>
      </c>
    </row>
    <row r="792" spans="1:7" x14ac:dyDescent="0.25">
      <c r="A792">
        <v>1914</v>
      </c>
      <c r="B792" t="s">
        <v>1152</v>
      </c>
      <c r="C792" t="s">
        <v>1142</v>
      </c>
      <c r="D792">
        <v>1.294</v>
      </c>
      <c r="E792">
        <v>997</v>
      </c>
      <c r="F792">
        <f t="shared" si="12"/>
        <v>11</v>
      </c>
      <c r="G792" t="str">
        <f>STANDINGS_WHIP[[#This Row],[League]]&amp;STANDINGS_WHIP[[#This Row],[Team]]</f>
        <v>$150 Draft Champions Express Mar 29 8:00 pm Lg.3923Howie Wallbangers</v>
      </c>
    </row>
    <row r="793" spans="1:7" x14ac:dyDescent="0.25">
      <c r="A793">
        <v>2164</v>
      </c>
      <c r="B793" t="s">
        <v>1147</v>
      </c>
      <c r="C793" t="s">
        <v>1142</v>
      </c>
      <c r="D793">
        <v>1.3089999999999999</v>
      </c>
      <c r="E793">
        <v>747</v>
      </c>
      <c r="F793">
        <f t="shared" si="12"/>
        <v>12</v>
      </c>
      <c r="G793" t="str">
        <f>STANDINGS_WHIP[[#This Row],[League]]&amp;STANDINGS_WHIP[[#This Row],[Team]]</f>
        <v>$150 Draft Champions Express Mar 29 8:00 pm Lg.3923Cigar Puffer</v>
      </c>
    </row>
    <row r="794" spans="1:7" x14ac:dyDescent="0.25">
      <c r="A794">
        <v>2619</v>
      </c>
      <c r="B794" t="s">
        <v>1149</v>
      </c>
      <c r="C794" t="s">
        <v>1142</v>
      </c>
      <c r="D794">
        <v>1.3460000000000001</v>
      </c>
      <c r="E794">
        <v>292</v>
      </c>
      <c r="F794">
        <f t="shared" si="12"/>
        <v>13</v>
      </c>
      <c r="G794" t="str">
        <f>STANDINGS_WHIP[[#This Row],[League]]&amp;STANDINGS_WHIP[[#This Row],[Team]]</f>
        <v>$150 Draft Champions Express Mar 29 8:00 pm Lg.3923Non-Trivial Zeros</v>
      </c>
    </row>
    <row r="795" spans="1:7" x14ac:dyDescent="0.25">
      <c r="A795">
        <v>2754</v>
      </c>
      <c r="B795" t="s">
        <v>1151</v>
      </c>
      <c r="C795" t="s">
        <v>1142</v>
      </c>
      <c r="D795">
        <v>1.363</v>
      </c>
      <c r="E795">
        <v>157</v>
      </c>
      <c r="F795">
        <f t="shared" si="12"/>
        <v>14</v>
      </c>
      <c r="G795" t="str">
        <f>STANDINGS_WHIP[[#This Row],[League]]&amp;STANDINGS_WHIP[[#This Row],[Team]]</f>
        <v>$150 Draft Champions Express Mar 29 8:00 pm Lg.3923Team Krajanowski</v>
      </c>
    </row>
    <row r="796" spans="1:7" x14ac:dyDescent="0.25">
      <c r="A796">
        <v>2791</v>
      </c>
      <c r="B796" t="s">
        <v>387</v>
      </c>
      <c r="C796" t="s">
        <v>1142</v>
      </c>
      <c r="D796">
        <v>1.3720000000000001</v>
      </c>
      <c r="E796">
        <v>120</v>
      </c>
      <c r="F796">
        <f t="shared" si="12"/>
        <v>15</v>
      </c>
      <c r="G796" t="str">
        <f>STANDINGS_WHIP[[#This Row],[League]]&amp;STANDINGS_WHIP[[#This Row],[Team]]</f>
        <v>$150 Draft Champions Express Mar 29 8:00 pm Lg.3923L-Cat Glory Days</v>
      </c>
    </row>
    <row r="797" spans="1:7" x14ac:dyDescent="0.25">
      <c r="A797">
        <v>122</v>
      </c>
      <c r="B797" t="s">
        <v>500</v>
      </c>
      <c r="C797" t="s">
        <v>1156</v>
      </c>
      <c r="D797">
        <v>1.1639999999999999</v>
      </c>
      <c r="E797">
        <v>2789</v>
      </c>
      <c r="F797">
        <f t="shared" si="12"/>
        <v>1</v>
      </c>
      <c r="G797" t="str">
        <f>STANDINGS_WHIP[[#This Row],[League]]&amp;STANDINGS_WHIP[[#This Row],[Team]]</f>
        <v>$150 Draft Champions Express Mar 29 8:00 pm Lg.4117Team Moxyball</v>
      </c>
    </row>
    <row r="798" spans="1:7" x14ac:dyDescent="0.25">
      <c r="A798">
        <v>306</v>
      </c>
      <c r="B798" t="s">
        <v>1163</v>
      </c>
      <c r="C798" t="s">
        <v>1156</v>
      </c>
      <c r="D798">
        <v>1.19</v>
      </c>
      <c r="E798">
        <v>2605</v>
      </c>
      <c r="F798">
        <f t="shared" si="12"/>
        <v>2</v>
      </c>
      <c r="G798" t="str">
        <f>STANDINGS_WHIP[[#This Row],[League]]&amp;STANDINGS_WHIP[[#This Row],[Team]]</f>
        <v>$150 Draft Champions Express Mar 29 8:00 pm Lg.4117Virginia is for Lovers</v>
      </c>
    </row>
    <row r="799" spans="1:7" x14ac:dyDescent="0.25">
      <c r="A799">
        <v>474</v>
      </c>
      <c r="B799" t="s">
        <v>1161</v>
      </c>
      <c r="C799" t="s">
        <v>1156</v>
      </c>
      <c r="D799">
        <v>1.208</v>
      </c>
      <c r="E799">
        <v>2437</v>
      </c>
      <c r="F799">
        <f t="shared" si="12"/>
        <v>3</v>
      </c>
      <c r="G799" t="str">
        <f>STANDINGS_WHIP[[#This Row],[League]]&amp;STANDINGS_WHIP[[#This Row],[Team]]</f>
        <v>$150 Draft Champions Express Mar 29 8:00 pm Lg.4117Springfield Hurricanes</v>
      </c>
    </row>
    <row r="800" spans="1:7" x14ac:dyDescent="0.25">
      <c r="A800">
        <v>601</v>
      </c>
      <c r="B800" t="s">
        <v>209</v>
      </c>
      <c r="C800" t="s">
        <v>1156</v>
      </c>
      <c r="D800">
        <v>1.2190000000000001</v>
      </c>
      <c r="E800">
        <v>2310</v>
      </c>
      <c r="F800">
        <f t="shared" si="12"/>
        <v>4</v>
      </c>
      <c r="G800" t="str">
        <f>STANDINGS_WHIP[[#This Row],[League]]&amp;STANDINGS_WHIP[[#This Row],[Team]]</f>
        <v>$150 Draft Champions Express Mar 29 8:00 pm Lg.4117Team Jung</v>
      </c>
    </row>
    <row r="801" spans="1:7" x14ac:dyDescent="0.25">
      <c r="A801">
        <v>1070</v>
      </c>
      <c r="B801" t="s">
        <v>1164</v>
      </c>
      <c r="C801" t="s">
        <v>1156</v>
      </c>
      <c r="D801">
        <v>1.2470000000000001</v>
      </c>
      <c r="E801">
        <v>1841</v>
      </c>
      <c r="F801">
        <f t="shared" si="12"/>
        <v>5</v>
      </c>
      <c r="G801" t="str">
        <f>STANDINGS_WHIP[[#This Row],[League]]&amp;STANDINGS_WHIP[[#This Row],[Team]]</f>
        <v>$150 Draft Champions Express Mar 29 8:00 pm Lg.4117Joe Buck Yourself</v>
      </c>
    </row>
    <row r="802" spans="1:7" x14ac:dyDescent="0.25">
      <c r="A802">
        <v>1455</v>
      </c>
      <c r="B802" t="s">
        <v>1167</v>
      </c>
      <c r="C802" t="s">
        <v>1156</v>
      </c>
      <c r="D802">
        <v>1.268</v>
      </c>
      <c r="E802">
        <v>1456</v>
      </c>
      <c r="F802">
        <f t="shared" si="12"/>
        <v>6</v>
      </c>
      <c r="G802" t="str">
        <f>STANDINGS_WHIP[[#This Row],[League]]&amp;STANDINGS_WHIP[[#This Row],[Team]]</f>
        <v>$150 Draft Champions Express Mar 29 8:00 pm Lg.4117Hammerin Hank</v>
      </c>
    </row>
    <row r="803" spans="1:7" x14ac:dyDescent="0.25">
      <c r="A803">
        <v>1511</v>
      </c>
      <c r="B803" t="s">
        <v>1159</v>
      </c>
      <c r="C803" t="s">
        <v>1156</v>
      </c>
      <c r="D803">
        <v>1.2709999999999999</v>
      </c>
      <c r="E803">
        <v>1400</v>
      </c>
      <c r="F803">
        <f t="shared" si="12"/>
        <v>7</v>
      </c>
      <c r="G803" t="str">
        <f>STANDINGS_WHIP[[#This Row],[League]]&amp;STANDINGS_WHIP[[#This Row],[Team]]</f>
        <v>$150 Draft Champions Express Mar 29 8:00 pm Lg.4117Infinity Management</v>
      </c>
    </row>
    <row r="804" spans="1:7" x14ac:dyDescent="0.25">
      <c r="A804">
        <v>1792</v>
      </c>
      <c r="B804" t="s">
        <v>1166</v>
      </c>
      <c r="C804" t="s">
        <v>1156</v>
      </c>
      <c r="D804">
        <v>1.2869999999999999</v>
      </c>
      <c r="E804">
        <v>1119</v>
      </c>
      <c r="F804">
        <f t="shared" si="12"/>
        <v>8</v>
      </c>
      <c r="G804" t="str">
        <f>STANDINGS_WHIP[[#This Row],[League]]&amp;STANDINGS_WHIP[[#This Row],[Team]]</f>
        <v>$150 Draft Champions Express Mar 29 8:00 pm Lg.4117Stuffed Pork Chops</v>
      </c>
    </row>
    <row r="805" spans="1:7" x14ac:dyDescent="0.25">
      <c r="A805">
        <v>1885</v>
      </c>
      <c r="B805" t="s">
        <v>1160</v>
      </c>
      <c r="C805" t="s">
        <v>1156</v>
      </c>
      <c r="D805">
        <v>1.2909999999999999</v>
      </c>
      <c r="E805">
        <v>1026</v>
      </c>
      <c r="F805">
        <f t="shared" si="12"/>
        <v>9</v>
      </c>
      <c r="G805" t="str">
        <f>STANDINGS_WHIP[[#This Row],[League]]&amp;STANDINGS_WHIP[[#This Row],[Team]]</f>
        <v>$150 Draft Champions Express Mar 29 8:00 pm Lg.4117Kan't Hit the Kurve</v>
      </c>
    </row>
    <row r="806" spans="1:7" x14ac:dyDescent="0.25">
      <c r="A806">
        <v>1926</v>
      </c>
      <c r="B806" t="s">
        <v>299</v>
      </c>
      <c r="C806" t="s">
        <v>1156</v>
      </c>
      <c r="D806">
        <v>1.294</v>
      </c>
      <c r="E806">
        <v>985</v>
      </c>
      <c r="F806">
        <f t="shared" si="12"/>
        <v>10</v>
      </c>
      <c r="G806" t="str">
        <f>STANDINGS_WHIP[[#This Row],[League]]&amp;STANDINGS_WHIP[[#This Row],[Team]]</f>
        <v>$150 Draft Champions Express Mar 29 8:00 pm Lg.4117Team Ulliac</v>
      </c>
    </row>
    <row r="807" spans="1:7" x14ac:dyDescent="0.25">
      <c r="A807">
        <v>1978</v>
      </c>
      <c r="B807" t="s">
        <v>1162</v>
      </c>
      <c r="C807" t="s">
        <v>1156</v>
      </c>
      <c r="D807">
        <v>1.2969999999999999</v>
      </c>
      <c r="E807">
        <v>933</v>
      </c>
      <c r="F807">
        <f t="shared" si="12"/>
        <v>11</v>
      </c>
      <c r="G807" t="str">
        <f>STANDINGS_WHIP[[#This Row],[League]]&amp;STANDINGS_WHIP[[#This Row],[Team]]</f>
        <v>$150 Draft Champions Express Mar 29 8:00 pm Lg.4117Team Revet</v>
      </c>
    </row>
    <row r="808" spans="1:7" x14ac:dyDescent="0.25">
      <c r="A808">
        <v>2580</v>
      </c>
      <c r="B808" t="s">
        <v>1158</v>
      </c>
      <c r="C808" t="s">
        <v>1156</v>
      </c>
      <c r="D808">
        <v>1.341</v>
      </c>
      <c r="E808">
        <v>331</v>
      </c>
      <c r="F808">
        <f t="shared" si="12"/>
        <v>12</v>
      </c>
      <c r="G808" t="str">
        <f>STANDINGS_WHIP[[#This Row],[League]]&amp;STANDINGS_WHIP[[#This Row],[Team]]</f>
        <v>$150 Draft Champions Express Mar 29 8:00 pm Lg.4117Big Red</v>
      </c>
    </row>
    <row r="809" spans="1:7" x14ac:dyDescent="0.25">
      <c r="A809">
        <v>2664</v>
      </c>
      <c r="B809" t="s">
        <v>1157</v>
      </c>
      <c r="C809" t="s">
        <v>1156</v>
      </c>
      <c r="D809">
        <v>1.351</v>
      </c>
      <c r="E809">
        <v>247</v>
      </c>
      <c r="F809">
        <f t="shared" si="12"/>
        <v>13</v>
      </c>
      <c r="G809" t="str">
        <f>STANDINGS_WHIP[[#This Row],[League]]&amp;STANDINGS_WHIP[[#This Row],[Team]]</f>
        <v>$150 Draft Champions Express Mar 29 8:00 pm Lg.4117Team boldger</v>
      </c>
    </row>
    <row r="810" spans="1:7" x14ac:dyDescent="0.25">
      <c r="A810">
        <v>2666</v>
      </c>
      <c r="B810" t="s">
        <v>1155</v>
      </c>
      <c r="C810" t="s">
        <v>1156</v>
      </c>
      <c r="D810">
        <v>1.351</v>
      </c>
      <c r="E810">
        <v>245</v>
      </c>
      <c r="F810">
        <f t="shared" si="12"/>
        <v>14</v>
      </c>
      <c r="G810" t="str">
        <f>STANDINGS_WHIP[[#This Row],[League]]&amp;STANDINGS_WHIP[[#This Row],[Team]]</f>
        <v>$150 Draft Champions Express Mar 29 8:00 pm Lg.4117Profloop5</v>
      </c>
    </row>
    <row r="811" spans="1:7" x14ac:dyDescent="0.25">
      <c r="A811">
        <v>2807</v>
      </c>
      <c r="B811" t="s">
        <v>1165</v>
      </c>
      <c r="C811" t="s">
        <v>1156</v>
      </c>
      <c r="D811">
        <v>1.377</v>
      </c>
      <c r="E811">
        <v>104</v>
      </c>
      <c r="F811">
        <f t="shared" si="12"/>
        <v>15</v>
      </c>
      <c r="G811" t="str">
        <f>STANDINGS_WHIP[[#This Row],[League]]&amp;STANDINGS_WHIP[[#This Row],[Team]]</f>
        <v>$150 Draft Champions Express Mar 29 8:00 pm Lg.4117Panik! At the Rizzo</v>
      </c>
    </row>
    <row r="812" spans="1:7" x14ac:dyDescent="0.25">
      <c r="A812">
        <v>40</v>
      </c>
      <c r="B812" t="s">
        <v>1179</v>
      </c>
      <c r="C812" t="s">
        <v>1169</v>
      </c>
      <c r="D812">
        <v>1.1339999999999999</v>
      </c>
      <c r="E812">
        <v>2871</v>
      </c>
      <c r="F812">
        <f t="shared" si="12"/>
        <v>1</v>
      </c>
      <c r="G812" t="str">
        <f>STANDINGS_WHIP[[#This Row],[League]]&amp;STANDINGS_WHIP[[#This Row],[Team]]</f>
        <v>$150 Draft Champions Express Mar 30 8:00 pm Lg.4076Latitude 31</v>
      </c>
    </row>
    <row r="813" spans="1:7" x14ac:dyDescent="0.25">
      <c r="A813">
        <v>477</v>
      </c>
      <c r="B813" t="s">
        <v>1175</v>
      </c>
      <c r="C813" t="s">
        <v>1169</v>
      </c>
      <c r="D813">
        <v>1.2090000000000001</v>
      </c>
      <c r="E813">
        <v>2434</v>
      </c>
      <c r="F813">
        <f t="shared" si="12"/>
        <v>2</v>
      </c>
      <c r="G813" t="str">
        <f>STANDINGS_WHIP[[#This Row],[League]]&amp;STANDINGS_WHIP[[#This Row],[Team]]</f>
        <v>$150 Draft Champions Express Mar 30 8:00 pm Lg.4076Dirty Cheetahs</v>
      </c>
    </row>
    <row r="814" spans="1:7" x14ac:dyDescent="0.25">
      <c r="A814">
        <v>839</v>
      </c>
      <c r="B814" t="s">
        <v>1172</v>
      </c>
      <c r="C814" t="s">
        <v>1169</v>
      </c>
      <c r="D814">
        <v>1.2350000000000001</v>
      </c>
      <c r="E814">
        <v>2072</v>
      </c>
      <c r="F814">
        <f t="shared" si="12"/>
        <v>3</v>
      </c>
      <c r="G814" t="str">
        <f>STANDINGS_WHIP[[#This Row],[League]]&amp;STANDINGS_WHIP[[#This Row],[Team]]</f>
        <v>$150 Draft Champions Express Mar 30 8:00 pm Lg.4076Semi-Vottomatic Weapons</v>
      </c>
    </row>
    <row r="815" spans="1:7" x14ac:dyDescent="0.25">
      <c r="A815">
        <v>974</v>
      </c>
      <c r="B815" t="s">
        <v>1168</v>
      </c>
      <c r="C815" t="s">
        <v>1169</v>
      </c>
      <c r="D815">
        <v>1.2430000000000001</v>
      </c>
      <c r="E815">
        <v>1937</v>
      </c>
      <c r="F815">
        <f t="shared" si="12"/>
        <v>4</v>
      </c>
      <c r="G815" t="str">
        <f>STANDINGS_WHIP[[#This Row],[League]]&amp;STANDINGS_WHIP[[#This Row],[Team]]</f>
        <v>$150 Draft Champions Express Mar 30 8:00 pm Lg.4076Detroit Stars</v>
      </c>
    </row>
    <row r="816" spans="1:7" x14ac:dyDescent="0.25">
      <c r="A816">
        <v>981</v>
      </c>
      <c r="B816" t="s">
        <v>1182</v>
      </c>
      <c r="C816" t="s">
        <v>1169</v>
      </c>
      <c r="D816">
        <v>1.2430000000000001</v>
      </c>
      <c r="E816">
        <v>1930</v>
      </c>
      <c r="F816">
        <f t="shared" si="12"/>
        <v>5</v>
      </c>
      <c r="G816" t="str">
        <f>STANDINGS_WHIP[[#This Row],[League]]&amp;STANDINGS_WHIP[[#This Row],[Team]]</f>
        <v>$150 Draft Champions Express Mar 30 8:00 pm Lg.4076Team O'BRIEN</v>
      </c>
    </row>
    <row r="817" spans="1:7" x14ac:dyDescent="0.25">
      <c r="A817">
        <v>1158</v>
      </c>
      <c r="B817" t="s">
        <v>1177</v>
      </c>
      <c r="C817" t="s">
        <v>1169</v>
      </c>
      <c r="D817">
        <v>1.2529999999999999</v>
      </c>
      <c r="E817">
        <v>1753</v>
      </c>
      <c r="F817">
        <f t="shared" si="12"/>
        <v>6</v>
      </c>
      <c r="G817" t="str">
        <f>STANDINGS_WHIP[[#This Row],[League]]&amp;STANDINGS_WHIP[[#This Row],[Team]]</f>
        <v>$150 Draft Champions Express Mar 30 8:00 pm Lg.4076kotex army</v>
      </c>
    </row>
    <row r="818" spans="1:7" x14ac:dyDescent="0.25">
      <c r="A818">
        <v>1180</v>
      </c>
      <c r="B818" t="s">
        <v>1176</v>
      </c>
      <c r="C818" t="s">
        <v>1169</v>
      </c>
      <c r="D818">
        <v>1.254</v>
      </c>
      <c r="E818">
        <v>1731</v>
      </c>
      <c r="F818">
        <f t="shared" si="12"/>
        <v>7</v>
      </c>
      <c r="G818" t="str">
        <f>STANDINGS_WHIP[[#This Row],[League]]&amp;STANDINGS_WHIP[[#This Row],[Team]]</f>
        <v>$150 Draft Champions Express Mar 30 8:00 pm Lg.4076Finast</v>
      </c>
    </row>
    <row r="819" spans="1:7" x14ac:dyDescent="0.25">
      <c r="A819">
        <v>1287</v>
      </c>
      <c r="B819" t="s">
        <v>1173</v>
      </c>
      <c r="C819" t="s">
        <v>1169</v>
      </c>
      <c r="D819">
        <v>1.26</v>
      </c>
      <c r="E819">
        <v>1624</v>
      </c>
      <c r="F819">
        <f t="shared" si="12"/>
        <v>8</v>
      </c>
      <c r="G819" t="str">
        <f>STANDINGS_WHIP[[#This Row],[League]]&amp;STANDINGS_WHIP[[#This Row],[Team]]</f>
        <v>$150 Draft Champions Express Mar 30 8:00 pm Lg.4076Smooth Operators</v>
      </c>
    </row>
    <row r="820" spans="1:7" x14ac:dyDescent="0.25">
      <c r="A820">
        <v>1312</v>
      </c>
      <c r="B820" t="s">
        <v>1181</v>
      </c>
      <c r="C820" t="s">
        <v>1169</v>
      </c>
      <c r="D820">
        <v>1.2609999999999999</v>
      </c>
      <c r="E820">
        <v>1599</v>
      </c>
      <c r="F820">
        <f t="shared" si="12"/>
        <v>9</v>
      </c>
      <c r="G820" t="str">
        <f>STANDINGS_WHIP[[#This Row],[League]]&amp;STANDINGS_WHIP[[#This Row],[Team]]</f>
        <v>$150 Draft Champions Express Mar 30 8:00 pm Lg.4076FAST DC1</v>
      </c>
    </row>
    <row r="821" spans="1:7" x14ac:dyDescent="0.25">
      <c r="A821">
        <v>1425</v>
      </c>
      <c r="B821" t="s">
        <v>1180</v>
      </c>
      <c r="C821" t="s">
        <v>1169</v>
      </c>
      <c r="D821">
        <v>1.2669999999999999</v>
      </c>
      <c r="E821">
        <v>1486</v>
      </c>
      <c r="F821">
        <f t="shared" si="12"/>
        <v>10</v>
      </c>
      <c r="G821" t="str">
        <f>STANDINGS_WHIP[[#This Row],[League]]&amp;STANDINGS_WHIP[[#This Row],[Team]]</f>
        <v>$150 Draft Champions Express Mar 30 8:00 pm Lg.4076Coach Esser</v>
      </c>
    </row>
    <row r="822" spans="1:7" x14ac:dyDescent="0.25">
      <c r="A822">
        <v>1484</v>
      </c>
      <c r="B822" t="s">
        <v>1178</v>
      </c>
      <c r="C822" t="s">
        <v>1169</v>
      </c>
      <c r="D822">
        <v>1.27</v>
      </c>
      <c r="E822">
        <v>1427</v>
      </c>
      <c r="F822">
        <f t="shared" si="12"/>
        <v>11</v>
      </c>
      <c r="G822" t="str">
        <f>STANDINGS_WHIP[[#This Row],[League]]&amp;STANDINGS_WHIP[[#This Row],[Team]]</f>
        <v>$150 Draft Champions Express Mar 30 8:00 pm Lg.4076Kramerica</v>
      </c>
    </row>
    <row r="823" spans="1:7" x14ac:dyDescent="0.25">
      <c r="A823">
        <v>1919</v>
      </c>
      <c r="B823" t="s">
        <v>1171</v>
      </c>
      <c r="C823" t="s">
        <v>1169</v>
      </c>
      <c r="D823">
        <v>1.294</v>
      </c>
      <c r="E823">
        <v>992</v>
      </c>
      <c r="F823">
        <f t="shared" si="12"/>
        <v>12</v>
      </c>
      <c r="G823" t="str">
        <f>STANDINGS_WHIP[[#This Row],[League]]&amp;STANDINGS_WHIP[[#This Row],[Team]]</f>
        <v>$150 Draft Champions Express Mar 30 8:00 pm Lg.4076Adam Ant</v>
      </c>
    </row>
    <row r="824" spans="1:7" x14ac:dyDescent="0.25">
      <c r="A824">
        <v>2565</v>
      </c>
      <c r="B824" t="s">
        <v>1174</v>
      </c>
      <c r="C824" t="s">
        <v>1169</v>
      </c>
      <c r="D824">
        <v>1.339</v>
      </c>
      <c r="E824">
        <v>346</v>
      </c>
      <c r="F824">
        <f t="shared" si="12"/>
        <v>13</v>
      </c>
      <c r="G824" t="str">
        <f>STANDINGS_WHIP[[#This Row],[League]]&amp;STANDINGS_WHIP[[#This Row],[Team]]</f>
        <v>$150 Draft Champions Express Mar 30 8:00 pm Lg.4076Team CARAVELLA</v>
      </c>
    </row>
    <row r="825" spans="1:7" x14ac:dyDescent="0.25">
      <c r="A825">
        <v>2798</v>
      </c>
      <c r="B825" t="s">
        <v>1170</v>
      </c>
      <c r="C825" t="s">
        <v>1169</v>
      </c>
      <c r="D825">
        <v>1.3740000000000001</v>
      </c>
      <c r="E825">
        <v>113</v>
      </c>
      <c r="F825">
        <f t="shared" si="12"/>
        <v>14</v>
      </c>
      <c r="G825" t="str">
        <f>STANDINGS_WHIP[[#This Row],[League]]&amp;STANDINGS_WHIP[[#This Row],[Team]]</f>
        <v>$150 Draft Champions Express Mar 30 8:00 pm Lg.4076Team Funke</v>
      </c>
    </row>
    <row r="826" spans="1:7" x14ac:dyDescent="0.25">
      <c r="A826">
        <v>2875</v>
      </c>
      <c r="B826" t="s">
        <v>1009</v>
      </c>
      <c r="C826" t="s">
        <v>1169</v>
      </c>
      <c r="D826">
        <v>1.4019999999999999</v>
      </c>
      <c r="E826">
        <v>36</v>
      </c>
      <c r="F826">
        <f t="shared" si="12"/>
        <v>15</v>
      </c>
      <c r="G826" t="str">
        <f>STANDINGS_WHIP[[#This Row],[League]]&amp;STANDINGS_WHIP[[#This Row],[Team]]</f>
        <v>$150 Draft Champions Express Mar 30 8:00 pm Lg.4076Team Rasmusson</v>
      </c>
    </row>
    <row r="827" spans="1:7" x14ac:dyDescent="0.25">
      <c r="A827">
        <v>141</v>
      </c>
      <c r="B827" t="s">
        <v>419</v>
      </c>
      <c r="C827" t="s">
        <v>1183</v>
      </c>
      <c r="D827">
        <v>1.1659999999999999</v>
      </c>
      <c r="E827">
        <v>2770</v>
      </c>
      <c r="F827">
        <f t="shared" si="12"/>
        <v>1</v>
      </c>
      <c r="G827" t="str">
        <f>STANDINGS_WHIP[[#This Row],[League]]&amp;STANDINGS_WHIP[[#This Row],[Team]]</f>
        <v>$150 Draft Champions Express Mar 31 8:00 pm Lg.4131Team Teitelbaum</v>
      </c>
    </row>
    <row r="828" spans="1:7" x14ac:dyDescent="0.25">
      <c r="A828">
        <v>165</v>
      </c>
      <c r="B828" t="s">
        <v>1187</v>
      </c>
      <c r="C828" t="s">
        <v>1183</v>
      </c>
      <c r="D828">
        <v>1.171</v>
      </c>
      <c r="E828">
        <v>2746</v>
      </c>
      <c r="F828">
        <f t="shared" si="12"/>
        <v>2</v>
      </c>
      <c r="G828" t="str">
        <f>STANDINGS_WHIP[[#This Row],[League]]&amp;STANDINGS_WHIP[[#This Row],[Team]]</f>
        <v>$150 Draft Champions Express Mar 31 8:00 pm Lg.4131Team Murphy</v>
      </c>
    </row>
    <row r="829" spans="1:7" x14ac:dyDescent="0.25">
      <c r="A829">
        <v>177</v>
      </c>
      <c r="B829" t="s">
        <v>1186</v>
      </c>
      <c r="C829" t="s">
        <v>1183</v>
      </c>
      <c r="D829">
        <v>1.173</v>
      </c>
      <c r="E829">
        <v>2734</v>
      </c>
      <c r="F829">
        <f t="shared" si="12"/>
        <v>3</v>
      </c>
      <c r="G829" t="str">
        <f>STANDINGS_WHIP[[#This Row],[League]]&amp;STANDINGS_WHIP[[#This Row],[Team]]</f>
        <v>$150 Draft Champions Express Mar 31 8:00 pm Lg.4131Tsunami's Waivers</v>
      </c>
    </row>
    <row r="830" spans="1:7" x14ac:dyDescent="0.25">
      <c r="A830">
        <v>688</v>
      </c>
      <c r="B830" t="s">
        <v>32</v>
      </c>
      <c r="C830" t="s">
        <v>1183</v>
      </c>
      <c r="D830">
        <v>1.2250000000000001</v>
      </c>
      <c r="E830">
        <v>2223</v>
      </c>
      <c r="F830">
        <f t="shared" si="12"/>
        <v>4</v>
      </c>
      <c r="G830" t="str">
        <f>STANDINGS_WHIP[[#This Row],[League]]&amp;STANDINGS_WHIP[[#This Row],[Team]]</f>
        <v>$150 Draft Champions Express Mar 31 8:00 pm Lg.4131Team enfield</v>
      </c>
    </row>
    <row r="831" spans="1:7" x14ac:dyDescent="0.25">
      <c r="A831">
        <v>882</v>
      </c>
      <c r="B831" t="s">
        <v>1195</v>
      </c>
      <c r="C831" t="s">
        <v>1183</v>
      </c>
      <c r="D831">
        <v>1.238</v>
      </c>
      <c r="E831">
        <v>2029</v>
      </c>
      <c r="F831">
        <f t="shared" si="12"/>
        <v>5</v>
      </c>
      <c r="G831" t="str">
        <f>STANDINGS_WHIP[[#This Row],[League]]&amp;STANDINGS_WHIP[[#This Row],[Team]]</f>
        <v>$150 Draft Champions Express Mar 31 8:00 pm Lg.4131Team Mchugh</v>
      </c>
    </row>
    <row r="832" spans="1:7" x14ac:dyDescent="0.25">
      <c r="A832">
        <v>1186</v>
      </c>
      <c r="B832" t="s">
        <v>1194</v>
      </c>
      <c r="C832" t="s">
        <v>1183</v>
      </c>
      <c r="D832">
        <v>1.254</v>
      </c>
      <c r="E832">
        <v>1725</v>
      </c>
      <c r="F832">
        <f t="shared" si="12"/>
        <v>6</v>
      </c>
      <c r="G832" t="str">
        <f>STANDINGS_WHIP[[#This Row],[League]]&amp;STANDINGS_WHIP[[#This Row],[Team]]</f>
        <v>$150 Draft Champions Express Mar 31 8:00 pm Lg.4131Oregon Stumpman</v>
      </c>
    </row>
    <row r="833" spans="1:7" x14ac:dyDescent="0.25">
      <c r="A833">
        <v>1624</v>
      </c>
      <c r="B833" t="s">
        <v>1191</v>
      </c>
      <c r="C833" t="s">
        <v>1183</v>
      </c>
      <c r="D833">
        <v>1.278</v>
      </c>
      <c r="E833">
        <v>1287</v>
      </c>
      <c r="F833">
        <f t="shared" si="12"/>
        <v>7</v>
      </c>
      <c r="G833" t="str">
        <f>STANDINGS_WHIP[[#This Row],[League]]&amp;STANDINGS_WHIP[[#This Row],[Team]]</f>
        <v>$150 Draft Champions Express Mar 31 8:00 pm Lg.4131BDawg 16 Express</v>
      </c>
    </row>
    <row r="834" spans="1:7" x14ac:dyDescent="0.25">
      <c r="A834">
        <v>1632</v>
      </c>
      <c r="B834" t="s">
        <v>1185</v>
      </c>
      <c r="C834" t="s">
        <v>1183</v>
      </c>
      <c r="D834">
        <v>1.278</v>
      </c>
      <c r="E834">
        <v>1279</v>
      </c>
      <c r="F834">
        <f t="shared" si="12"/>
        <v>8</v>
      </c>
      <c r="G834" t="str">
        <f>STANDINGS_WHIP[[#This Row],[League]]&amp;STANDINGS_WHIP[[#This Row],[Team]]</f>
        <v>$150 Draft Champions Express Mar 31 8:00 pm Lg.4131New World Order</v>
      </c>
    </row>
    <row r="835" spans="1:7" x14ac:dyDescent="0.25">
      <c r="A835">
        <v>1806</v>
      </c>
      <c r="B835" t="s">
        <v>1189</v>
      </c>
      <c r="C835" t="s">
        <v>1183</v>
      </c>
      <c r="D835">
        <v>1.288</v>
      </c>
      <c r="E835">
        <v>1105</v>
      </c>
      <c r="F835">
        <f t="shared" ref="F835:F898" si="13">IF(C835=C834,F834+1,1)</f>
        <v>9</v>
      </c>
      <c r="G835" t="str">
        <f>STANDINGS_WHIP[[#This Row],[League]]&amp;STANDINGS_WHIP[[#This Row],[Team]]</f>
        <v>$150 Draft Champions Express Mar 31 8:00 pm Lg.4131Team jones</v>
      </c>
    </row>
    <row r="836" spans="1:7" x14ac:dyDescent="0.25">
      <c r="A836">
        <v>2006</v>
      </c>
      <c r="B836" t="s">
        <v>1190</v>
      </c>
      <c r="C836" t="s">
        <v>1183</v>
      </c>
      <c r="D836">
        <v>1.2989999999999999</v>
      </c>
      <c r="E836">
        <v>905</v>
      </c>
      <c r="F836">
        <f t="shared" si="13"/>
        <v>10</v>
      </c>
      <c r="G836" t="str">
        <f>STANDINGS_WHIP[[#This Row],[League]]&amp;STANDINGS_WHIP[[#This Row],[Team]]</f>
        <v>$150 Draft Champions Express Mar 31 8:00 pm Lg.4131Team Franza</v>
      </c>
    </row>
    <row r="837" spans="1:7" x14ac:dyDescent="0.25">
      <c r="A837">
        <v>2178</v>
      </c>
      <c r="B837" t="s">
        <v>1192</v>
      </c>
      <c r="C837" t="s">
        <v>1183</v>
      </c>
      <c r="D837">
        <v>1.31</v>
      </c>
      <c r="E837">
        <v>733</v>
      </c>
      <c r="F837">
        <f t="shared" si="13"/>
        <v>11</v>
      </c>
      <c r="G837" t="str">
        <f>STANDINGS_WHIP[[#This Row],[League]]&amp;STANDINGS_WHIP[[#This Row],[Team]]</f>
        <v>$150 Draft Champions Express Mar 31 8:00 pm Lg.4131Alto Queso</v>
      </c>
    </row>
    <row r="838" spans="1:7" x14ac:dyDescent="0.25">
      <c r="A838">
        <v>2184</v>
      </c>
      <c r="B838" t="s">
        <v>1184</v>
      </c>
      <c r="C838" t="s">
        <v>1183</v>
      </c>
      <c r="D838">
        <v>1.31</v>
      </c>
      <c r="E838">
        <v>727</v>
      </c>
      <c r="F838">
        <f t="shared" si="13"/>
        <v>12</v>
      </c>
      <c r="G838" t="str">
        <f>STANDINGS_WHIP[[#This Row],[League]]&amp;STANDINGS_WHIP[[#This Row],[Team]]</f>
        <v>$150 Draft Champions Express Mar 31 8:00 pm Lg.4131Team Raney</v>
      </c>
    </row>
    <row r="839" spans="1:7" x14ac:dyDescent="0.25">
      <c r="A839">
        <v>2502</v>
      </c>
      <c r="B839" t="s">
        <v>1193</v>
      </c>
      <c r="C839" t="s">
        <v>1183</v>
      </c>
      <c r="D839">
        <v>1.333</v>
      </c>
      <c r="E839">
        <v>410</v>
      </c>
      <c r="F839">
        <f t="shared" si="13"/>
        <v>13</v>
      </c>
      <c r="G839" t="str">
        <f>STANDINGS_WHIP[[#This Row],[League]]&amp;STANDINGS_WHIP[[#This Row],[Team]]</f>
        <v>$150 Draft Champions Express Mar 31 8:00 pm Lg.4131Red Beer L&amp;C</v>
      </c>
    </row>
    <row r="840" spans="1:7" x14ac:dyDescent="0.25">
      <c r="A840">
        <v>2719</v>
      </c>
      <c r="B840" t="s">
        <v>953</v>
      </c>
      <c r="C840" t="s">
        <v>1183</v>
      </c>
      <c r="D840">
        <v>1.357</v>
      </c>
      <c r="E840">
        <v>192</v>
      </c>
      <c r="F840">
        <f t="shared" si="13"/>
        <v>14</v>
      </c>
      <c r="G840" t="str">
        <f>STANDINGS_WHIP[[#This Row],[League]]&amp;STANDINGS_WHIP[[#This Row],[Team]]</f>
        <v>$150 Draft Champions Express Mar 31 8:00 pm Lg.4131Team debert</v>
      </c>
    </row>
    <row r="841" spans="1:7" x14ac:dyDescent="0.25">
      <c r="A841">
        <v>2864</v>
      </c>
      <c r="B841" t="s">
        <v>1188</v>
      </c>
      <c r="C841" t="s">
        <v>1183</v>
      </c>
      <c r="D841">
        <v>1.3939999999999999</v>
      </c>
      <c r="E841">
        <v>47</v>
      </c>
      <c r="F841">
        <f t="shared" si="13"/>
        <v>15</v>
      </c>
      <c r="G841" t="str">
        <f>STANDINGS_WHIP[[#This Row],[League]]&amp;STANDINGS_WHIP[[#This Row],[Team]]</f>
        <v>$150 Draft Champions Express Mar 31 8:00 pm Lg.4131Just Jones</v>
      </c>
    </row>
    <row r="842" spans="1:7" x14ac:dyDescent="0.25">
      <c r="A842">
        <v>147</v>
      </c>
      <c r="B842" t="s">
        <v>1203</v>
      </c>
      <c r="C842" t="s">
        <v>1197</v>
      </c>
      <c r="D842">
        <v>1.1679999999999999</v>
      </c>
      <c r="E842">
        <v>2764</v>
      </c>
      <c r="F842">
        <f t="shared" si="13"/>
        <v>1</v>
      </c>
      <c r="G842" t="str">
        <f>STANDINGS_WHIP[[#This Row],[League]]&amp;STANDINGS_WHIP[[#This Row],[Team]]</f>
        <v>$150 Draft Champions Feb 01 1:00 pm Lg.3642Sophomore Spring Squatters</v>
      </c>
    </row>
    <row r="843" spans="1:7" x14ac:dyDescent="0.25">
      <c r="A843">
        <v>236</v>
      </c>
      <c r="B843" t="s">
        <v>258</v>
      </c>
      <c r="C843" t="s">
        <v>1197</v>
      </c>
      <c r="D843">
        <v>1.181</v>
      </c>
      <c r="E843">
        <v>2675</v>
      </c>
      <c r="F843">
        <f t="shared" si="13"/>
        <v>2</v>
      </c>
      <c r="G843" t="str">
        <f>STANDINGS_WHIP[[#This Row],[League]]&amp;STANDINGS_WHIP[[#This Row],[Team]]</f>
        <v>$150 Draft Champions Feb 01 1:00 pm Lg.3642High and Tight</v>
      </c>
    </row>
    <row r="844" spans="1:7" x14ac:dyDescent="0.25">
      <c r="A844">
        <v>347</v>
      </c>
      <c r="B844" t="s">
        <v>1198</v>
      </c>
      <c r="C844" t="s">
        <v>1197</v>
      </c>
      <c r="D844">
        <v>1.196</v>
      </c>
      <c r="E844">
        <v>2564</v>
      </c>
      <c r="F844">
        <f t="shared" si="13"/>
        <v>3</v>
      </c>
      <c r="G844" t="str">
        <f>STANDINGS_WHIP[[#This Row],[League]]&amp;STANDINGS_WHIP[[#This Row],[Team]]</f>
        <v>$150 Draft Champions Feb 01 1:00 pm Lg.3642Windmills</v>
      </c>
    </row>
    <row r="845" spans="1:7" x14ac:dyDescent="0.25">
      <c r="A845">
        <v>545</v>
      </c>
      <c r="B845" t="s">
        <v>1204</v>
      </c>
      <c r="C845" t="s">
        <v>1197</v>
      </c>
      <c r="D845">
        <v>1.2150000000000001</v>
      </c>
      <c r="E845">
        <v>2366</v>
      </c>
      <c r="F845">
        <f t="shared" si="13"/>
        <v>4</v>
      </c>
      <c r="G845" t="str">
        <f>STANDINGS_WHIP[[#This Row],[League]]&amp;STANDINGS_WHIP[[#This Row],[Team]]</f>
        <v>$150 Draft Champions Feb 01 1:00 pm Lg.3642Down and out!</v>
      </c>
    </row>
    <row r="846" spans="1:7" x14ac:dyDescent="0.25">
      <c r="A846">
        <v>562</v>
      </c>
      <c r="B846" t="s">
        <v>1207</v>
      </c>
      <c r="C846" t="s">
        <v>1197</v>
      </c>
      <c r="D846">
        <v>1.216</v>
      </c>
      <c r="E846">
        <v>2349</v>
      </c>
      <c r="F846">
        <f t="shared" si="13"/>
        <v>5</v>
      </c>
      <c r="G846" t="str">
        <f>STANDINGS_WHIP[[#This Row],[League]]&amp;STANDINGS_WHIP[[#This Row],[Team]]</f>
        <v>$150 Draft Champions Feb 01 1:00 pm Lg.3642Ultimate Warrior</v>
      </c>
    </row>
    <row r="847" spans="1:7" x14ac:dyDescent="0.25">
      <c r="A847">
        <v>1029</v>
      </c>
      <c r="B847" t="s">
        <v>1202</v>
      </c>
      <c r="C847" t="s">
        <v>1197</v>
      </c>
      <c r="D847">
        <v>1.2450000000000001</v>
      </c>
      <c r="E847">
        <v>1882</v>
      </c>
      <c r="F847">
        <f t="shared" si="13"/>
        <v>6</v>
      </c>
      <c r="G847" t="str">
        <f>STANDINGS_WHIP[[#This Row],[League]]&amp;STANDINGS_WHIP[[#This Row],[Team]]</f>
        <v>$150 Draft Champions Feb 01 1:00 pm Lg.3642Stanton's Familia</v>
      </c>
    </row>
    <row r="848" spans="1:7" x14ac:dyDescent="0.25">
      <c r="A848">
        <v>1234</v>
      </c>
      <c r="B848" t="s">
        <v>1199</v>
      </c>
      <c r="C848" t="s">
        <v>1197</v>
      </c>
      <c r="D848">
        <v>1.2569999999999999</v>
      </c>
      <c r="E848">
        <v>1677</v>
      </c>
      <c r="F848">
        <f t="shared" si="13"/>
        <v>7</v>
      </c>
      <c r="G848" t="str">
        <f>STANDINGS_WHIP[[#This Row],[League]]&amp;STANDINGS_WHIP[[#This Row],[Team]]</f>
        <v>$150 Draft Champions Feb 01 1:00 pm Lg.3642Anna's Avengers</v>
      </c>
    </row>
    <row r="849" spans="1:7" x14ac:dyDescent="0.25">
      <c r="A849">
        <v>1247</v>
      </c>
      <c r="B849" t="s">
        <v>1206</v>
      </c>
      <c r="C849" t="s">
        <v>1197</v>
      </c>
      <c r="D849">
        <v>1.2569999999999999</v>
      </c>
      <c r="E849">
        <v>1664</v>
      </c>
      <c r="F849">
        <f t="shared" si="13"/>
        <v>8</v>
      </c>
      <c r="G849" t="str">
        <f>STANDINGS_WHIP[[#This Row],[League]]&amp;STANDINGS_WHIP[[#This Row],[Team]]</f>
        <v>$150 Draft Champions Feb 01 1:00 pm Lg.3642Cripple Creek</v>
      </c>
    </row>
    <row r="850" spans="1:7" x14ac:dyDescent="0.25">
      <c r="A850">
        <v>1629</v>
      </c>
      <c r="B850" t="s">
        <v>1205</v>
      </c>
      <c r="C850" t="s">
        <v>1197</v>
      </c>
      <c r="D850">
        <v>1.278</v>
      </c>
      <c r="E850">
        <v>1282</v>
      </c>
      <c r="F850">
        <f t="shared" si="13"/>
        <v>9</v>
      </c>
      <c r="G850" t="str">
        <f>STANDINGS_WHIP[[#This Row],[League]]&amp;STANDINGS_WHIP[[#This Row],[Team]]</f>
        <v>$150 Draft Champions Feb 01 1:00 pm Lg.3642Starfishmn 0201</v>
      </c>
    </row>
    <row r="851" spans="1:7" x14ac:dyDescent="0.25">
      <c r="A851">
        <v>2303</v>
      </c>
      <c r="B851" t="s">
        <v>1200</v>
      </c>
      <c r="C851" t="s">
        <v>1197</v>
      </c>
      <c r="D851">
        <v>1.3180000000000001</v>
      </c>
      <c r="E851">
        <v>608</v>
      </c>
      <c r="F851">
        <f t="shared" si="13"/>
        <v>10</v>
      </c>
      <c r="G851" t="str">
        <f>STANDINGS_WHIP[[#This Row],[League]]&amp;STANDINGS_WHIP[[#This Row],[Team]]</f>
        <v>$150 Draft Champions Feb 01 1:00 pm Lg.3642Pyrolitic Decomposition 9</v>
      </c>
    </row>
    <row r="852" spans="1:7" x14ac:dyDescent="0.25">
      <c r="A852">
        <v>2366</v>
      </c>
      <c r="B852" t="s">
        <v>113</v>
      </c>
      <c r="C852" t="s">
        <v>1197</v>
      </c>
      <c r="D852">
        <v>1.3220000000000001</v>
      </c>
      <c r="E852">
        <v>545</v>
      </c>
      <c r="F852">
        <f t="shared" si="13"/>
        <v>11</v>
      </c>
      <c r="G852" t="str">
        <f>STANDINGS_WHIP[[#This Row],[League]]&amp;STANDINGS_WHIP[[#This Row],[Team]]</f>
        <v>$150 Draft Champions Feb 01 1:00 pm Lg.3642Team Christensen</v>
      </c>
    </row>
    <row r="853" spans="1:7" x14ac:dyDescent="0.25">
      <c r="A853">
        <v>2736</v>
      </c>
      <c r="B853" t="s">
        <v>1201</v>
      </c>
      <c r="C853" t="s">
        <v>1197</v>
      </c>
      <c r="D853">
        <v>1.36</v>
      </c>
      <c r="E853">
        <v>175</v>
      </c>
      <c r="F853">
        <f t="shared" si="13"/>
        <v>12</v>
      </c>
      <c r="G853" t="str">
        <f>STANDINGS_WHIP[[#This Row],[League]]&amp;STANDINGS_WHIP[[#This Row],[Team]]</f>
        <v>$150 Draft Champions Feb 01 1:00 pm Lg.3642Bat Flips Rule</v>
      </c>
    </row>
    <row r="854" spans="1:7" x14ac:dyDescent="0.25">
      <c r="A854">
        <v>2767</v>
      </c>
      <c r="B854" t="s">
        <v>410</v>
      </c>
      <c r="C854" t="s">
        <v>1197</v>
      </c>
      <c r="D854">
        <v>1.367</v>
      </c>
      <c r="E854">
        <v>144</v>
      </c>
      <c r="F854">
        <f t="shared" si="13"/>
        <v>13</v>
      </c>
      <c r="G854" t="str">
        <f>STANDINGS_WHIP[[#This Row],[League]]&amp;STANDINGS_WHIP[[#This Row],[Team]]</f>
        <v>$150 Draft Champions Feb 01 1:00 pm Lg.3642Los Tiradores</v>
      </c>
    </row>
    <row r="855" spans="1:7" x14ac:dyDescent="0.25">
      <c r="A855">
        <v>2771</v>
      </c>
      <c r="B855" t="s">
        <v>1196</v>
      </c>
      <c r="C855" t="s">
        <v>1197</v>
      </c>
      <c r="D855">
        <v>1.3680000000000001</v>
      </c>
      <c r="E855">
        <v>140</v>
      </c>
      <c r="F855">
        <f t="shared" si="13"/>
        <v>14</v>
      </c>
      <c r="G855" t="str">
        <f>STANDINGS_WHIP[[#This Row],[League]]&amp;STANDINGS_WHIP[[#This Row],[Team]]</f>
        <v>$150 Draft Champions Feb 01 1:00 pm Lg.3642Cedar Hills Socials</v>
      </c>
    </row>
    <row r="856" spans="1:7" x14ac:dyDescent="0.25">
      <c r="A856">
        <v>2810</v>
      </c>
      <c r="B856" t="s">
        <v>493</v>
      </c>
      <c r="C856" t="s">
        <v>1197</v>
      </c>
      <c r="D856">
        <v>1.377</v>
      </c>
      <c r="E856">
        <v>101</v>
      </c>
      <c r="F856">
        <f t="shared" si="13"/>
        <v>15</v>
      </c>
      <c r="G856" t="str">
        <f>STANDINGS_WHIP[[#This Row],[League]]&amp;STANDINGS_WHIP[[#This Row],[Team]]</f>
        <v>$150 Draft Champions Feb 01 1:00 pm Lg.3642A R O I D</v>
      </c>
    </row>
    <row r="857" spans="1:7" x14ac:dyDescent="0.25">
      <c r="A857">
        <v>88</v>
      </c>
      <c r="B857" t="s">
        <v>1221</v>
      </c>
      <c r="C857" t="s">
        <v>1209</v>
      </c>
      <c r="D857">
        <v>1.155</v>
      </c>
      <c r="E857">
        <v>2823</v>
      </c>
      <c r="F857">
        <f t="shared" si="13"/>
        <v>1</v>
      </c>
      <c r="G857" t="str">
        <f>STANDINGS_WHIP[[#This Row],[League]]&amp;STANDINGS_WHIP[[#This Row],[Team]]</f>
        <v>$150 Draft Champions Feb 02 1:00 pm Lg.3647sLim picKens</v>
      </c>
    </row>
    <row r="858" spans="1:7" x14ac:dyDescent="0.25">
      <c r="A858">
        <v>115</v>
      </c>
      <c r="B858" t="s">
        <v>1217</v>
      </c>
      <c r="C858" t="s">
        <v>1209</v>
      </c>
      <c r="D858">
        <v>1.1619999999999999</v>
      </c>
      <c r="E858">
        <v>2796</v>
      </c>
      <c r="F858">
        <f t="shared" si="13"/>
        <v>2</v>
      </c>
      <c r="G858" t="str">
        <f>STANDINGS_WHIP[[#This Row],[League]]&amp;STANDINGS_WHIP[[#This Row],[Team]]</f>
        <v>$150 Draft Champions Feb 02 1:00 pm Lg.3647zima.......</v>
      </c>
    </row>
    <row r="859" spans="1:7" x14ac:dyDescent="0.25">
      <c r="A859">
        <v>566</v>
      </c>
      <c r="B859" t="s">
        <v>650</v>
      </c>
      <c r="C859" t="s">
        <v>1209</v>
      </c>
      <c r="D859">
        <v>1.2170000000000001</v>
      </c>
      <c r="E859">
        <v>2345</v>
      </c>
      <c r="F859">
        <f t="shared" si="13"/>
        <v>3</v>
      </c>
      <c r="G859" t="str">
        <f>STANDINGS_WHIP[[#This Row],[League]]&amp;STANDINGS_WHIP[[#This Row],[Team]]</f>
        <v>$150 Draft Champions Feb 02 1:00 pm Lg.3647Team Stein</v>
      </c>
    </row>
    <row r="860" spans="1:7" x14ac:dyDescent="0.25">
      <c r="A860">
        <v>568</v>
      </c>
      <c r="B860" t="s">
        <v>1218</v>
      </c>
      <c r="C860" t="s">
        <v>1209</v>
      </c>
      <c r="D860">
        <v>1.2170000000000001</v>
      </c>
      <c r="E860">
        <v>2343</v>
      </c>
      <c r="F860">
        <f t="shared" si="13"/>
        <v>4</v>
      </c>
      <c r="G860" t="str">
        <f>STANDINGS_WHIP[[#This Row],[League]]&amp;STANDINGS_WHIP[[#This Row],[Team]]</f>
        <v>$150 Draft Champions Feb 02 1:00 pm Lg.3647Chimi-F'ing-Changas</v>
      </c>
    </row>
    <row r="861" spans="1:7" x14ac:dyDescent="0.25">
      <c r="A861">
        <v>682</v>
      </c>
      <c r="B861" t="s">
        <v>1214</v>
      </c>
      <c r="C861" t="s">
        <v>1209</v>
      </c>
      <c r="D861">
        <v>1.224</v>
      </c>
      <c r="E861">
        <v>2229</v>
      </c>
      <c r="F861">
        <f t="shared" si="13"/>
        <v>5</v>
      </c>
      <c r="G861" t="str">
        <f>STANDINGS_WHIP[[#This Row],[League]]&amp;STANDINGS_WHIP[[#This Row],[Team]]</f>
        <v>$150 Draft Champions Feb 02 1:00 pm Lg.3647Rollie's Stache</v>
      </c>
    </row>
    <row r="862" spans="1:7" x14ac:dyDescent="0.25">
      <c r="A862">
        <v>967</v>
      </c>
      <c r="B862" t="s">
        <v>1216</v>
      </c>
      <c r="C862" t="s">
        <v>1209</v>
      </c>
      <c r="D862">
        <v>1.242</v>
      </c>
      <c r="E862">
        <v>1944</v>
      </c>
      <c r="F862">
        <f t="shared" si="13"/>
        <v>6</v>
      </c>
      <c r="G862" t="str">
        <f>STANDINGS_WHIP[[#This Row],[League]]&amp;STANDINGS_WHIP[[#This Row],[Team]]</f>
        <v>$150 Draft Champions Feb 02 1:00 pm Lg.3647Thebeau 5</v>
      </c>
    </row>
    <row r="863" spans="1:7" x14ac:dyDescent="0.25">
      <c r="A863">
        <v>1000</v>
      </c>
      <c r="B863" t="s">
        <v>418</v>
      </c>
      <c r="C863" t="s">
        <v>1209</v>
      </c>
      <c r="D863">
        <v>1.244</v>
      </c>
      <c r="E863">
        <v>1911.5</v>
      </c>
      <c r="F863">
        <f t="shared" si="13"/>
        <v>7</v>
      </c>
      <c r="G863" t="str">
        <f>STANDINGS_WHIP[[#This Row],[League]]&amp;STANDINGS_WHIP[[#This Row],[Team]]</f>
        <v>$150 Draft Champions Feb 02 1:00 pm Lg.3647Team Damico</v>
      </c>
    </row>
    <row r="864" spans="1:7" x14ac:dyDescent="0.25">
      <c r="A864">
        <v>1302</v>
      </c>
      <c r="B864" t="s">
        <v>1220</v>
      </c>
      <c r="C864" t="s">
        <v>1209</v>
      </c>
      <c r="D864">
        <v>1.26</v>
      </c>
      <c r="E864">
        <v>1609</v>
      </c>
      <c r="F864">
        <f t="shared" si="13"/>
        <v>8</v>
      </c>
      <c r="G864" t="str">
        <f>STANDINGS_WHIP[[#This Row],[League]]&amp;STANDINGS_WHIP[[#This Row],[Team]]</f>
        <v>$150 Draft Champions Feb 02 1:00 pm Lg.3647Hershel's Walkers</v>
      </c>
    </row>
    <row r="865" spans="1:7" x14ac:dyDescent="0.25">
      <c r="A865">
        <v>1662</v>
      </c>
      <c r="B865" t="s">
        <v>1210</v>
      </c>
      <c r="C865" t="s">
        <v>1209</v>
      </c>
      <c r="D865">
        <v>1.28</v>
      </c>
      <c r="E865">
        <v>1249</v>
      </c>
      <c r="F865">
        <f t="shared" si="13"/>
        <v>9</v>
      </c>
      <c r="G865" t="str">
        <f>STANDINGS_WHIP[[#This Row],[League]]&amp;STANDINGS_WHIP[[#This Row],[Team]]</f>
        <v>$150 Draft Champions Feb 02 1:00 pm Lg.3647Ithaca Bombers</v>
      </c>
    </row>
    <row r="866" spans="1:7" x14ac:dyDescent="0.25">
      <c r="A866">
        <v>1828</v>
      </c>
      <c r="B866" t="s">
        <v>1211</v>
      </c>
      <c r="C866" t="s">
        <v>1209</v>
      </c>
      <c r="D866">
        <v>1.2889999999999999</v>
      </c>
      <c r="E866">
        <v>1083</v>
      </c>
      <c r="F866">
        <f t="shared" si="13"/>
        <v>10</v>
      </c>
      <c r="G866" t="str">
        <f>STANDINGS_WHIP[[#This Row],[League]]&amp;STANDINGS_WHIP[[#This Row],[Team]]</f>
        <v>$150 Draft Champions Feb 02 1:00 pm Lg.3647Saveless in Seattle</v>
      </c>
    </row>
    <row r="867" spans="1:7" x14ac:dyDescent="0.25">
      <c r="A867">
        <v>1966</v>
      </c>
      <c r="B867" t="s">
        <v>1212</v>
      </c>
      <c r="C867" t="s">
        <v>1209</v>
      </c>
      <c r="D867">
        <v>1.2969999999999999</v>
      </c>
      <c r="E867">
        <v>945</v>
      </c>
      <c r="F867">
        <f t="shared" si="13"/>
        <v>11</v>
      </c>
      <c r="G867" t="str">
        <f>STANDINGS_WHIP[[#This Row],[League]]&amp;STANDINGS_WHIP[[#This Row],[Team]]</f>
        <v>$150 Draft Champions Feb 02 1:00 pm Lg.3647ShowtimeDC63</v>
      </c>
    </row>
    <row r="868" spans="1:7" x14ac:dyDescent="0.25">
      <c r="A868">
        <v>2271</v>
      </c>
      <c r="B868" t="s">
        <v>1219</v>
      </c>
      <c r="C868" t="s">
        <v>1209</v>
      </c>
      <c r="D868">
        <v>1.3160000000000001</v>
      </c>
      <c r="E868">
        <v>640</v>
      </c>
      <c r="F868">
        <f t="shared" si="13"/>
        <v>12</v>
      </c>
      <c r="G868" t="str">
        <f>STANDINGS_WHIP[[#This Row],[League]]&amp;STANDINGS_WHIP[[#This Row],[Team]]</f>
        <v>$150 Draft Champions Feb 02 1:00 pm Lg.3647Sultans of Swat 3</v>
      </c>
    </row>
    <row r="869" spans="1:7" x14ac:dyDescent="0.25">
      <c r="A869">
        <v>2331</v>
      </c>
      <c r="B869" t="s">
        <v>1208</v>
      </c>
      <c r="C869" t="s">
        <v>1209</v>
      </c>
      <c r="D869">
        <v>1.32</v>
      </c>
      <c r="E869">
        <v>580</v>
      </c>
      <c r="F869">
        <f t="shared" si="13"/>
        <v>13</v>
      </c>
      <c r="G869" t="str">
        <f>STANDINGS_WHIP[[#This Row],[League]]&amp;STANDINGS_WHIP[[#This Row],[Team]]</f>
        <v>$150 Draft Champions Feb 02 1:00 pm Lg.3647Team Daughtry</v>
      </c>
    </row>
    <row r="870" spans="1:7" x14ac:dyDescent="0.25">
      <c r="A870">
        <v>2496</v>
      </c>
      <c r="B870" t="s">
        <v>1213</v>
      </c>
      <c r="C870" t="s">
        <v>1209</v>
      </c>
      <c r="D870">
        <v>1.333</v>
      </c>
      <c r="E870">
        <v>415</v>
      </c>
      <c r="F870">
        <f t="shared" si="13"/>
        <v>14</v>
      </c>
      <c r="G870" t="str">
        <f>STANDINGS_WHIP[[#This Row],[League]]&amp;STANDINGS_WHIP[[#This Row],[Team]]</f>
        <v>$150 Draft Champions Feb 02 1:00 pm Lg.3647Team Lucas</v>
      </c>
    </row>
    <row r="871" spans="1:7" x14ac:dyDescent="0.25">
      <c r="A871">
        <v>2907</v>
      </c>
      <c r="B871" t="s">
        <v>1215</v>
      </c>
      <c r="C871" t="s">
        <v>1209</v>
      </c>
      <c r="D871">
        <v>1.4610000000000001</v>
      </c>
      <c r="E871">
        <v>4</v>
      </c>
      <c r="F871">
        <f t="shared" si="13"/>
        <v>15</v>
      </c>
      <c r="G871" t="str">
        <f>STANDINGS_WHIP[[#This Row],[League]]&amp;STANDINGS_WHIP[[#This Row],[Team]]</f>
        <v>$150 Draft Champions Feb 02 1:00 pm Lg.3647Leading Vogt Getter</v>
      </c>
    </row>
    <row r="872" spans="1:7" x14ac:dyDescent="0.25">
      <c r="A872">
        <v>401</v>
      </c>
      <c r="B872" t="s">
        <v>1229</v>
      </c>
      <c r="C872" t="s">
        <v>1223</v>
      </c>
      <c r="D872">
        <v>1.2010000000000001</v>
      </c>
      <c r="E872">
        <v>2510</v>
      </c>
      <c r="F872">
        <f t="shared" si="13"/>
        <v>1</v>
      </c>
      <c r="G872" t="str">
        <f>STANDINGS_WHIP[[#This Row],[League]]&amp;STANDINGS_WHIP[[#This Row],[Team]]</f>
        <v>$150 Draft Champions Feb 02 1:00 pm Lg.3648Hootie Hoo</v>
      </c>
    </row>
    <row r="873" spans="1:7" x14ac:dyDescent="0.25">
      <c r="A873">
        <v>446</v>
      </c>
      <c r="B873" t="s">
        <v>1233</v>
      </c>
      <c r="C873" t="s">
        <v>1223</v>
      </c>
      <c r="D873">
        <v>1.2050000000000001</v>
      </c>
      <c r="E873">
        <v>2465</v>
      </c>
      <c r="F873">
        <f t="shared" si="13"/>
        <v>2</v>
      </c>
      <c r="G873" t="str">
        <f>STANDINGS_WHIP[[#This Row],[League]]&amp;STANDINGS_WHIP[[#This Row],[Team]]</f>
        <v>$150 Draft Champions Feb 02 1:00 pm Lg.3648HangerBangers</v>
      </c>
    </row>
    <row r="874" spans="1:7" x14ac:dyDescent="0.25">
      <c r="A874">
        <v>524</v>
      </c>
      <c r="B874" t="s">
        <v>1231</v>
      </c>
      <c r="C874" t="s">
        <v>1223</v>
      </c>
      <c r="D874">
        <v>1.2130000000000001</v>
      </c>
      <c r="E874">
        <v>2387</v>
      </c>
      <c r="F874">
        <f t="shared" si="13"/>
        <v>3</v>
      </c>
      <c r="G874" t="str">
        <f>STANDINGS_WHIP[[#This Row],[League]]&amp;STANDINGS_WHIP[[#This Row],[Team]]</f>
        <v>$150 Draft Champions Feb 02 1:00 pm Lg.3648B-Team</v>
      </c>
    </row>
    <row r="875" spans="1:7" x14ac:dyDescent="0.25">
      <c r="A875">
        <v>814</v>
      </c>
      <c r="B875" t="s">
        <v>491</v>
      </c>
      <c r="C875" t="s">
        <v>1223</v>
      </c>
      <c r="D875">
        <v>1.234</v>
      </c>
      <c r="E875">
        <v>2097</v>
      </c>
      <c r="F875">
        <f t="shared" si="13"/>
        <v>4</v>
      </c>
      <c r="G875" t="str">
        <f>STANDINGS_WHIP[[#This Row],[League]]&amp;STANDINGS_WHIP[[#This Row],[Team]]</f>
        <v>$150 Draft Champions Feb 02 1:00 pm Lg.3648Team Wojciechowski</v>
      </c>
    </row>
    <row r="876" spans="1:7" x14ac:dyDescent="0.25">
      <c r="A876">
        <v>843</v>
      </c>
      <c r="B876" t="s">
        <v>286</v>
      </c>
      <c r="C876" t="s">
        <v>1223</v>
      </c>
      <c r="D876">
        <v>1.2350000000000001</v>
      </c>
      <c r="E876">
        <v>2067.5</v>
      </c>
      <c r="F876">
        <f t="shared" si="13"/>
        <v>5</v>
      </c>
      <c r="G876" t="str">
        <f>STANDINGS_WHIP[[#This Row],[League]]&amp;STANDINGS_WHIP[[#This Row],[Team]]</f>
        <v>$150 Draft Champions Feb 02 1:00 pm Lg.3648Team Williams</v>
      </c>
    </row>
    <row r="877" spans="1:7" x14ac:dyDescent="0.25">
      <c r="A877">
        <v>922</v>
      </c>
      <c r="B877" t="s">
        <v>1226</v>
      </c>
      <c r="C877" t="s">
        <v>1223</v>
      </c>
      <c r="D877">
        <v>1.24</v>
      </c>
      <c r="E877">
        <v>1989</v>
      </c>
      <c r="F877">
        <f t="shared" si="13"/>
        <v>6</v>
      </c>
      <c r="G877" t="str">
        <f>STANDINGS_WHIP[[#This Row],[League]]&amp;STANDINGS_WHIP[[#This Row],[Team]]</f>
        <v>$150 Draft Champions Feb 02 1:00 pm Lg.3648Sons of Hamilton</v>
      </c>
    </row>
    <row r="878" spans="1:7" x14ac:dyDescent="0.25">
      <c r="A878">
        <v>1296</v>
      </c>
      <c r="B878" t="s">
        <v>1227</v>
      </c>
      <c r="C878" t="s">
        <v>1223</v>
      </c>
      <c r="D878">
        <v>1.26</v>
      </c>
      <c r="E878">
        <v>1615</v>
      </c>
      <c r="F878">
        <f t="shared" si="13"/>
        <v>7</v>
      </c>
      <c r="G878" t="str">
        <f>STANDINGS_WHIP[[#This Row],[League]]&amp;STANDINGS_WHIP[[#This Row],[Team]]</f>
        <v>$150 Draft Champions Feb 02 1:00 pm Lg.3648Howlin' Wolf</v>
      </c>
    </row>
    <row r="879" spans="1:7" x14ac:dyDescent="0.25">
      <c r="A879">
        <v>1477</v>
      </c>
      <c r="B879" t="s">
        <v>1230</v>
      </c>
      <c r="C879" t="s">
        <v>1223</v>
      </c>
      <c r="D879">
        <v>1.27</v>
      </c>
      <c r="E879">
        <v>1434</v>
      </c>
      <c r="F879">
        <f t="shared" si="13"/>
        <v>8</v>
      </c>
      <c r="G879" t="str">
        <f>STANDINGS_WHIP[[#This Row],[League]]&amp;STANDINGS_WHIP[[#This Row],[Team]]</f>
        <v>$150 Draft Champions Feb 02 1:00 pm Lg.3648LUNKERS SD2</v>
      </c>
    </row>
    <row r="880" spans="1:7" x14ac:dyDescent="0.25">
      <c r="A880">
        <v>1630</v>
      </c>
      <c r="B880" t="s">
        <v>1228</v>
      </c>
      <c r="C880" t="s">
        <v>1223</v>
      </c>
      <c r="D880">
        <v>1.278</v>
      </c>
      <c r="E880">
        <v>1281</v>
      </c>
      <c r="F880">
        <f t="shared" si="13"/>
        <v>9</v>
      </c>
      <c r="G880" t="str">
        <f>STANDINGS_WHIP[[#This Row],[League]]&amp;STANDINGS_WHIP[[#This Row],[Team]]</f>
        <v>$150 Draft Champions Feb 02 1:00 pm Lg.3648Murder He Roto Slow</v>
      </c>
    </row>
    <row r="881" spans="1:7" x14ac:dyDescent="0.25">
      <c r="A881">
        <v>1901</v>
      </c>
      <c r="B881" t="s">
        <v>1225</v>
      </c>
      <c r="C881" t="s">
        <v>1223</v>
      </c>
      <c r="D881">
        <v>1.292</v>
      </c>
      <c r="E881">
        <v>1010</v>
      </c>
      <c r="F881">
        <f t="shared" si="13"/>
        <v>10</v>
      </c>
      <c r="G881" t="str">
        <f>STANDINGS_WHIP[[#This Row],[League]]&amp;STANDINGS_WHIP[[#This Row],[Team]]</f>
        <v>$150 Draft Champions Feb 02 1:00 pm Lg.3648Sun Spartacus the Hun Tzu</v>
      </c>
    </row>
    <row r="882" spans="1:7" x14ac:dyDescent="0.25">
      <c r="A882">
        <v>2056</v>
      </c>
      <c r="B882" t="s">
        <v>1232</v>
      </c>
      <c r="C882" t="s">
        <v>1223</v>
      </c>
      <c r="D882">
        <v>1.302</v>
      </c>
      <c r="E882">
        <v>855</v>
      </c>
      <c r="F882">
        <f t="shared" si="13"/>
        <v>11</v>
      </c>
      <c r="G882" t="str">
        <f>STANDINGS_WHIP[[#This Row],[League]]&amp;STANDINGS_WHIP[[#This Row],[Team]]</f>
        <v>$150 Draft Champions Feb 02 1:00 pm Lg.3648Long Way to the Top If You Wanna Rock</v>
      </c>
    </row>
    <row r="883" spans="1:7" x14ac:dyDescent="0.25">
      <c r="A883">
        <v>2260</v>
      </c>
      <c r="B883" t="s">
        <v>1234</v>
      </c>
      <c r="C883" t="s">
        <v>1223</v>
      </c>
      <c r="D883">
        <v>1.3149999999999999</v>
      </c>
      <c r="E883">
        <v>651</v>
      </c>
      <c r="F883">
        <f t="shared" si="13"/>
        <v>12</v>
      </c>
      <c r="G883" t="str">
        <f>STANDINGS_WHIP[[#This Row],[League]]&amp;STANDINGS_WHIP[[#This Row],[Team]]</f>
        <v>$150 Draft Champions Feb 02 1:00 pm Lg.3648The Billygoat Instigators</v>
      </c>
    </row>
    <row r="884" spans="1:7" x14ac:dyDescent="0.25">
      <c r="A884">
        <v>2417</v>
      </c>
      <c r="B884" t="s">
        <v>1222</v>
      </c>
      <c r="C884" t="s">
        <v>1223</v>
      </c>
      <c r="D884">
        <v>1.3260000000000001</v>
      </c>
      <c r="E884">
        <v>494</v>
      </c>
      <c r="F884">
        <f t="shared" si="13"/>
        <v>13</v>
      </c>
      <c r="G884" t="str">
        <f>STANDINGS_WHIP[[#This Row],[League]]&amp;STANDINGS_WHIP[[#This Row],[Team]]</f>
        <v>$150 Draft Champions Feb 02 1:00 pm Lg.3648Team Levy</v>
      </c>
    </row>
    <row r="885" spans="1:7" x14ac:dyDescent="0.25">
      <c r="A885">
        <v>2518</v>
      </c>
      <c r="B885" t="s">
        <v>1235</v>
      </c>
      <c r="C885" t="s">
        <v>1223</v>
      </c>
      <c r="D885">
        <v>1.335</v>
      </c>
      <c r="E885">
        <v>393</v>
      </c>
      <c r="F885">
        <f t="shared" si="13"/>
        <v>14</v>
      </c>
      <c r="G885" t="str">
        <f>STANDINGS_WHIP[[#This Row],[League]]&amp;STANDINGS_WHIP[[#This Row],[Team]]</f>
        <v>$150 Draft Champions Feb 02 1:00 pm Lg.3648Team mitseff</v>
      </c>
    </row>
    <row r="886" spans="1:7" x14ac:dyDescent="0.25">
      <c r="A886">
        <v>2718</v>
      </c>
      <c r="B886" t="s">
        <v>1224</v>
      </c>
      <c r="C886" t="s">
        <v>1223</v>
      </c>
      <c r="D886">
        <v>1.357</v>
      </c>
      <c r="E886">
        <v>193</v>
      </c>
      <c r="F886">
        <f t="shared" si="13"/>
        <v>15</v>
      </c>
      <c r="G886" t="str">
        <f>STANDINGS_WHIP[[#This Row],[League]]&amp;STANDINGS_WHIP[[#This Row],[Team]]</f>
        <v>$150 Draft Champions Feb 02 1:00 pm Lg.3648Redd Nation</v>
      </c>
    </row>
    <row r="887" spans="1:7" x14ac:dyDescent="0.25">
      <c r="A887">
        <v>155</v>
      </c>
      <c r="B887" t="s">
        <v>1238</v>
      </c>
      <c r="C887" t="s">
        <v>1237</v>
      </c>
      <c r="D887">
        <v>1.17</v>
      </c>
      <c r="E887">
        <v>2756</v>
      </c>
      <c r="F887">
        <f t="shared" si="13"/>
        <v>1</v>
      </c>
      <c r="G887" t="str">
        <f>STANDINGS_WHIP[[#This Row],[League]]&amp;STANDINGS_WHIP[[#This Row],[Team]]</f>
        <v>$150 Draft Champions Feb 03 1:00 pm Lg.3651brownsound</v>
      </c>
    </row>
    <row r="888" spans="1:7" x14ac:dyDescent="0.25">
      <c r="A888">
        <v>475</v>
      </c>
      <c r="B888" t="s">
        <v>1246</v>
      </c>
      <c r="C888" t="s">
        <v>1237</v>
      </c>
      <c r="D888">
        <v>1.208</v>
      </c>
      <c r="E888">
        <v>2436</v>
      </c>
      <c r="F888">
        <f t="shared" si="13"/>
        <v>2</v>
      </c>
      <c r="G888" t="str">
        <f>STANDINGS_WHIP[[#This Row],[League]]&amp;STANDINGS_WHIP[[#This Row],[Team]]</f>
        <v>$150 Draft Champions Feb 03 1:00 pm Lg.3651SmellNiceWithBartoloColon</v>
      </c>
    </row>
    <row r="889" spans="1:7" x14ac:dyDescent="0.25">
      <c r="A889">
        <v>492</v>
      </c>
      <c r="B889" t="s">
        <v>1239</v>
      </c>
      <c r="C889" t="s">
        <v>1237</v>
      </c>
      <c r="D889">
        <v>1.21</v>
      </c>
      <c r="E889">
        <v>2419</v>
      </c>
      <c r="F889">
        <f t="shared" si="13"/>
        <v>3</v>
      </c>
      <c r="G889" t="str">
        <f>STANDINGS_WHIP[[#This Row],[League]]&amp;STANDINGS_WHIP[[#This Row],[Team]]</f>
        <v>$150 Draft Champions Feb 03 1:00 pm Lg.3651Thebeau 6</v>
      </c>
    </row>
    <row r="890" spans="1:7" x14ac:dyDescent="0.25">
      <c r="A890">
        <v>500</v>
      </c>
      <c r="B890" t="s">
        <v>1245</v>
      </c>
      <c r="C890" t="s">
        <v>1237</v>
      </c>
      <c r="D890">
        <v>1.2110000000000001</v>
      </c>
      <c r="E890">
        <v>2411</v>
      </c>
      <c r="F890">
        <f t="shared" si="13"/>
        <v>4</v>
      </c>
      <c r="G890" t="str">
        <f>STANDINGS_WHIP[[#This Row],[League]]&amp;STANDINGS_WHIP[[#This Row],[Team]]</f>
        <v>$150 Draft Champions Feb 03 1:00 pm Lg.3651Eskimo Thunder</v>
      </c>
    </row>
    <row r="891" spans="1:7" x14ac:dyDescent="0.25">
      <c r="A891">
        <v>826</v>
      </c>
      <c r="B891" t="s">
        <v>1247</v>
      </c>
      <c r="C891" t="s">
        <v>1237</v>
      </c>
      <c r="D891">
        <v>1.234</v>
      </c>
      <c r="E891">
        <v>2085</v>
      </c>
      <c r="F891">
        <f t="shared" si="13"/>
        <v>5</v>
      </c>
      <c r="G891" t="str">
        <f>STANDINGS_WHIP[[#This Row],[League]]&amp;STANDINGS_WHIP[[#This Row],[Team]]</f>
        <v>$150 Draft Champions Feb 03 1:00 pm Lg.3651u, Enoesque</v>
      </c>
    </row>
    <row r="892" spans="1:7" x14ac:dyDescent="0.25">
      <c r="A892">
        <v>1396</v>
      </c>
      <c r="B892" t="s">
        <v>1240</v>
      </c>
      <c r="C892" t="s">
        <v>1237</v>
      </c>
      <c r="D892">
        <v>1.2649999999999999</v>
      </c>
      <c r="E892">
        <v>1515</v>
      </c>
      <c r="F892">
        <f t="shared" si="13"/>
        <v>6</v>
      </c>
      <c r="G892" t="str">
        <f>STANDINGS_WHIP[[#This Row],[League]]&amp;STANDINGS_WHIP[[#This Row],[Team]]</f>
        <v>$150 Draft Champions Feb 03 1:00 pm Lg.3651Team Robot</v>
      </c>
    </row>
    <row r="893" spans="1:7" x14ac:dyDescent="0.25">
      <c r="A893">
        <v>1398</v>
      </c>
      <c r="B893" t="s">
        <v>489</v>
      </c>
      <c r="C893" t="s">
        <v>1237</v>
      </c>
      <c r="D893">
        <v>1.2649999999999999</v>
      </c>
      <c r="E893">
        <v>1513</v>
      </c>
      <c r="F893">
        <f t="shared" si="13"/>
        <v>7</v>
      </c>
      <c r="G893" t="str">
        <f>STANDINGS_WHIP[[#This Row],[League]]&amp;STANDINGS_WHIP[[#This Row],[Team]]</f>
        <v>$150 Draft Champions Feb 03 1:00 pm Lg.3651Thing 5</v>
      </c>
    </row>
    <row r="894" spans="1:7" x14ac:dyDescent="0.25">
      <c r="A894">
        <v>1464</v>
      </c>
      <c r="B894" t="s">
        <v>1241</v>
      </c>
      <c r="C894" t="s">
        <v>1237</v>
      </c>
      <c r="D894">
        <v>1.2689999999999999</v>
      </c>
      <c r="E894">
        <v>1447</v>
      </c>
      <c r="F894">
        <f t="shared" si="13"/>
        <v>8</v>
      </c>
      <c r="G894" t="str">
        <f>STANDINGS_WHIP[[#This Row],[League]]&amp;STANDINGS_WHIP[[#This Row],[Team]]</f>
        <v>$150 Draft Champions Feb 03 1:00 pm Lg.3651Pyrolitic Decomposition 10</v>
      </c>
    </row>
    <row r="895" spans="1:7" x14ac:dyDescent="0.25">
      <c r="A895">
        <v>1609</v>
      </c>
      <c r="B895" t="s">
        <v>1243</v>
      </c>
      <c r="C895" t="s">
        <v>1237</v>
      </c>
      <c r="D895">
        <v>1.2769999999999999</v>
      </c>
      <c r="E895">
        <v>1302</v>
      </c>
      <c r="F895">
        <f t="shared" si="13"/>
        <v>9</v>
      </c>
      <c r="G895" t="str">
        <f>STANDINGS_WHIP[[#This Row],[League]]&amp;STANDINGS_WHIP[[#This Row],[Team]]</f>
        <v>$150 Draft Champions Feb 03 1:00 pm Lg.3651Harmon Killebrew</v>
      </c>
    </row>
    <row r="896" spans="1:7" x14ac:dyDescent="0.25">
      <c r="A896">
        <v>1679</v>
      </c>
      <c r="B896" t="s">
        <v>1236</v>
      </c>
      <c r="C896" t="s">
        <v>1237</v>
      </c>
      <c r="D896">
        <v>1.2809999999999999</v>
      </c>
      <c r="E896">
        <v>1232</v>
      </c>
      <c r="F896">
        <f t="shared" si="13"/>
        <v>10</v>
      </c>
      <c r="G896" t="str">
        <f>STANDINGS_WHIP[[#This Row],[League]]&amp;STANDINGS_WHIP[[#This Row],[Team]]</f>
        <v>$150 Draft Champions Feb 03 1:00 pm Lg.3651Talons</v>
      </c>
    </row>
    <row r="897" spans="1:7" x14ac:dyDescent="0.25">
      <c r="A897">
        <v>1692</v>
      </c>
      <c r="B897" t="s">
        <v>1244</v>
      </c>
      <c r="C897" t="s">
        <v>1237</v>
      </c>
      <c r="D897">
        <v>1.2809999999999999</v>
      </c>
      <c r="E897">
        <v>1219</v>
      </c>
      <c r="F897">
        <f t="shared" si="13"/>
        <v>11</v>
      </c>
      <c r="G897" t="str">
        <f>STANDINGS_WHIP[[#This Row],[League]]&amp;STANDINGS_WHIP[[#This Row],[Team]]</f>
        <v>$150 Draft Champions Feb 03 1:00 pm Lg.3651High Society</v>
      </c>
    </row>
    <row r="898" spans="1:7" x14ac:dyDescent="0.25">
      <c r="A898">
        <v>1791</v>
      </c>
      <c r="B898" t="s">
        <v>686</v>
      </c>
      <c r="C898" t="s">
        <v>1237</v>
      </c>
      <c r="D898">
        <v>1.2869999999999999</v>
      </c>
      <c r="E898">
        <v>1120</v>
      </c>
      <c r="F898">
        <f t="shared" si="13"/>
        <v>12</v>
      </c>
      <c r="G898" t="str">
        <f>STANDINGS_WHIP[[#This Row],[League]]&amp;STANDINGS_WHIP[[#This Row],[Team]]</f>
        <v>$150 Draft Champions Feb 03 1:00 pm Lg.3651Team Liebman</v>
      </c>
    </row>
    <row r="899" spans="1:7" x14ac:dyDescent="0.25">
      <c r="A899">
        <v>2017</v>
      </c>
      <c r="B899" t="s">
        <v>356</v>
      </c>
      <c r="C899" t="s">
        <v>1237</v>
      </c>
      <c r="D899">
        <v>1.2989999999999999</v>
      </c>
      <c r="E899">
        <v>894</v>
      </c>
      <c r="F899">
        <f t="shared" ref="F899:F962" si="14">IF(C899=C898,F898+1,1)</f>
        <v>13</v>
      </c>
      <c r="G899" t="str">
        <f>STANDINGS_WHIP[[#This Row],[League]]&amp;STANDINGS_WHIP[[#This Row],[Team]]</f>
        <v>$150 Draft Champions Feb 03 1:00 pm Lg.3651GUERRILLA DC</v>
      </c>
    </row>
    <row r="900" spans="1:7" x14ac:dyDescent="0.25">
      <c r="A900">
        <v>2729</v>
      </c>
      <c r="B900" t="s">
        <v>98</v>
      </c>
      <c r="C900" t="s">
        <v>1237</v>
      </c>
      <c r="D900">
        <v>1.3580000000000001</v>
      </c>
      <c r="E900">
        <v>182</v>
      </c>
      <c r="F900">
        <f t="shared" si="14"/>
        <v>14</v>
      </c>
      <c r="G900" t="str">
        <f>STANDINGS_WHIP[[#This Row],[League]]&amp;STANDINGS_WHIP[[#This Row],[Team]]</f>
        <v>$150 Draft Champions Feb 03 1:00 pm Lg.3651Team Ward</v>
      </c>
    </row>
    <row r="901" spans="1:7" x14ac:dyDescent="0.25">
      <c r="A901">
        <v>2848</v>
      </c>
      <c r="B901" t="s">
        <v>1242</v>
      </c>
      <c r="C901" t="s">
        <v>1237</v>
      </c>
      <c r="D901">
        <v>1.389</v>
      </c>
      <c r="E901">
        <v>63</v>
      </c>
      <c r="F901">
        <f t="shared" si="14"/>
        <v>15</v>
      </c>
      <c r="G901" t="str">
        <f>STANDINGS_WHIP[[#This Row],[League]]&amp;STANDINGS_WHIP[[#This Row],[Team]]</f>
        <v>$150 Draft Champions Feb 03 1:00 pm Lg.3651Toledo Mud Hens</v>
      </c>
    </row>
    <row r="902" spans="1:7" x14ac:dyDescent="0.25">
      <c r="A902">
        <v>206</v>
      </c>
      <c r="B902" t="s">
        <v>1251</v>
      </c>
      <c r="C902" t="s">
        <v>1248</v>
      </c>
      <c r="D902">
        <v>1.1779999999999999</v>
      </c>
      <c r="E902">
        <v>2705</v>
      </c>
      <c r="F902">
        <f t="shared" si="14"/>
        <v>1</v>
      </c>
      <c r="G902" t="str">
        <f>STANDINGS_WHIP[[#This Row],[League]]&amp;STANDINGS_WHIP[[#This Row],[Team]]</f>
        <v>$150 Draft Champions Feb 04 1:00 pm Lg.3653DAYTON RAIDERS</v>
      </c>
    </row>
    <row r="903" spans="1:7" x14ac:dyDescent="0.25">
      <c r="A903">
        <v>328</v>
      </c>
      <c r="B903" t="s">
        <v>1253</v>
      </c>
      <c r="C903" t="s">
        <v>1248</v>
      </c>
      <c r="D903">
        <v>1.1930000000000001</v>
      </c>
      <c r="E903">
        <v>2583</v>
      </c>
      <c r="F903">
        <f t="shared" si="14"/>
        <v>2</v>
      </c>
      <c r="G903" t="str">
        <f>STANDINGS_WHIP[[#This Row],[League]]&amp;STANDINGS_WHIP[[#This Row],[Team]]</f>
        <v>$150 Draft Champions Feb 04 1:00 pm Lg.3653G squared &lt;Feb&gt;</v>
      </c>
    </row>
    <row r="904" spans="1:7" x14ac:dyDescent="0.25">
      <c r="A904">
        <v>397</v>
      </c>
      <c r="B904" t="s">
        <v>1250</v>
      </c>
      <c r="C904" t="s">
        <v>1248</v>
      </c>
      <c r="D904">
        <v>1.2010000000000001</v>
      </c>
      <c r="E904">
        <v>2514</v>
      </c>
      <c r="F904">
        <f t="shared" si="14"/>
        <v>3</v>
      </c>
      <c r="G904" t="str">
        <f>STANDINGS_WHIP[[#This Row],[League]]&amp;STANDINGS_WHIP[[#This Row],[Team]]</f>
        <v>$150 Draft Champions Feb 04 1:00 pm Lg.3653Team McLain</v>
      </c>
    </row>
    <row r="905" spans="1:7" x14ac:dyDescent="0.25">
      <c r="A905">
        <v>424</v>
      </c>
      <c r="B905" t="s">
        <v>284</v>
      </c>
      <c r="C905" t="s">
        <v>1248</v>
      </c>
      <c r="D905">
        <v>1.2030000000000001</v>
      </c>
      <c r="E905">
        <v>2487</v>
      </c>
      <c r="F905">
        <f t="shared" si="14"/>
        <v>4</v>
      </c>
      <c r="G905" t="str">
        <f>STANDINGS_WHIP[[#This Row],[League]]&amp;STANDINGS_WHIP[[#This Row],[Team]]</f>
        <v>$150 Draft Champions Feb 04 1:00 pm Lg.3653Team Bloom</v>
      </c>
    </row>
    <row r="906" spans="1:7" x14ac:dyDescent="0.25">
      <c r="A906">
        <v>458</v>
      </c>
      <c r="B906" t="s">
        <v>56</v>
      </c>
      <c r="C906" t="s">
        <v>1248</v>
      </c>
      <c r="D906">
        <v>1.206</v>
      </c>
      <c r="E906">
        <v>2453</v>
      </c>
      <c r="F906">
        <f t="shared" si="14"/>
        <v>5</v>
      </c>
      <c r="G906" t="str">
        <f>STANDINGS_WHIP[[#This Row],[League]]&amp;STANDINGS_WHIP[[#This Row],[Team]]</f>
        <v>$150 Draft Champions Feb 04 1:00 pm Lg.3653DOUGHBOYS</v>
      </c>
    </row>
    <row r="907" spans="1:7" x14ac:dyDescent="0.25">
      <c r="A907">
        <v>631</v>
      </c>
      <c r="B907" t="s">
        <v>1252</v>
      </c>
      <c r="C907" t="s">
        <v>1248</v>
      </c>
      <c r="D907">
        <v>1.2210000000000001</v>
      </c>
      <c r="E907">
        <v>2280</v>
      </c>
      <c r="F907">
        <f t="shared" si="14"/>
        <v>6</v>
      </c>
      <c r="G907" t="str">
        <f>STANDINGS_WHIP[[#This Row],[League]]&amp;STANDINGS_WHIP[[#This Row],[Team]]</f>
        <v>$150 Draft Champions Feb 04 1:00 pm Lg.3653MVPunisher</v>
      </c>
    </row>
    <row r="908" spans="1:7" x14ac:dyDescent="0.25">
      <c r="A908">
        <v>815</v>
      </c>
      <c r="B908" t="s">
        <v>451</v>
      </c>
      <c r="C908" t="s">
        <v>1248</v>
      </c>
      <c r="D908">
        <v>1.234</v>
      </c>
      <c r="E908">
        <v>2096</v>
      </c>
      <c r="F908">
        <f t="shared" si="14"/>
        <v>7</v>
      </c>
      <c r="G908" t="str">
        <f>STANDINGS_WHIP[[#This Row],[League]]&amp;STANDINGS_WHIP[[#This Row],[Team]]</f>
        <v>$150 Draft Champions Feb 04 1:00 pm Lg.3653Captain Crunch 4</v>
      </c>
    </row>
    <row r="909" spans="1:7" x14ac:dyDescent="0.25">
      <c r="A909">
        <v>1449</v>
      </c>
      <c r="B909" t="s">
        <v>1254</v>
      </c>
      <c r="C909" t="s">
        <v>1248</v>
      </c>
      <c r="D909">
        <v>1.268</v>
      </c>
      <c r="E909">
        <v>1462</v>
      </c>
      <c r="F909">
        <f t="shared" si="14"/>
        <v>8</v>
      </c>
      <c r="G909" t="str">
        <f>STANDINGS_WHIP[[#This Row],[League]]&amp;STANDINGS_WHIP[[#This Row],[Team]]</f>
        <v>$150 Draft Champions Feb 04 1:00 pm Lg.3653Team Boyd 2</v>
      </c>
    </row>
    <row r="910" spans="1:7" x14ac:dyDescent="0.25">
      <c r="A910">
        <v>1612</v>
      </c>
      <c r="B910" t="s">
        <v>55</v>
      </c>
      <c r="C910" t="s">
        <v>1248</v>
      </c>
      <c r="D910">
        <v>1.2769999999999999</v>
      </c>
      <c r="E910">
        <v>1299</v>
      </c>
      <c r="F910">
        <f t="shared" si="14"/>
        <v>9</v>
      </c>
      <c r="G910" t="str">
        <f>STANDINGS_WHIP[[#This Row],[League]]&amp;STANDINGS_WHIP[[#This Row],[Team]]</f>
        <v>$150 Draft Champions Feb 04 1:00 pm Lg.3653BALCO: HENNESSY &amp; PEDS</v>
      </c>
    </row>
    <row r="911" spans="1:7" x14ac:dyDescent="0.25">
      <c r="A911">
        <v>1957</v>
      </c>
      <c r="B911" t="s">
        <v>161</v>
      </c>
      <c r="C911" t="s">
        <v>1248</v>
      </c>
      <c r="D911">
        <v>1.296</v>
      </c>
      <c r="E911">
        <v>954</v>
      </c>
      <c r="F911">
        <f t="shared" si="14"/>
        <v>10</v>
      </c>
      <c r="G911" t="str">
        <f>STANDINGS_WHIP[[#This Row],[League]]&amp;STANDINGS_WHIP[[#This Row],[Team]]</f>
        <v>$150 Draft Champions Feb 04 1:00 pm Lg.3653Wrecking Crew</v>
      </c>
    </row>
    <row r="912" spans="1:7" x14ac:dyDescent="0.25">
      <c r="A912">
        <v>2048</v>
      </c>
      <c r="B912" t="s">
        <v>1255</v>
      </c>
      <c r="C912" t="s">
        <v>1248</v>
      </c>
      <c r="D912">
        <v>1.302</v>
      </c>
      <c r="E912">
        <v>863</v>
      </c>
      <c r="F912">
        <f t="shared" si="14"/>
        <v>11</v>
      </c>
      <c r="G912" t="str">
        <f>STANDINGS_WHIP[[#This Row],[League]]&amp;STANDINGS_WHIP[[#This Row],[Team]]</f>
        <v>$150 Draft Champions Feb 04 1:00 pm Lg.3653The Todd Father</v>
      </c>
    </row>
    <row r="913" spans="1:7" x14ac:dyDescent="0.25">
      <c r="A913">
        <v>2233</v>
      </c>
      <c r="B913" t="s">
        <v>111</v>
      </c>
      <c r="C913" t="s">
        <v>1248</v>
      </c>
      <c r="D913">
        <v>1.3129999999999999</v>
      </c>
      <c r="E913">
        <v>678</v>
      </c>
      <c r="F913">
        <f t="shared" si="14"/>
        <v>12</v>
      </c>
      <c r="G913" t="str">
        <f>STANDINGS_WHIP[[#This Row],[League]]&amp;STANDINGS_WHIP[[#This Row],[Team]]</f>
        <v>$150 Draft Champions Feb 04 1:00 pm Lg.3653MustSeeTV314{DM2}</v>
      </c>
    </row>
    <row r="914" spans="1:7" x14ac:dyDescent="0.25">
      <c r="A914">
        <v>2241</v>
      </c>
      <c r="B914" t="s">
        <v>375</v>
      </c>
      <c r="C914" t="s">
        <v>1248</v>
      </c>
      <c r="D914">
        <v>1.3140000000000001</v>
      </c>
      <c r="E914">
        <v>670</v>
      </c>
      <c r="F914">
        <f t="shared" si="14"/>
        <v>13</v>
      </c>
      <c r="G914" t="str">
        <f>STANDINGS_WHIP[[#This Row],[League]]&amp;STANDINGS_WHIP[[#This Row],[Team]]</f>
        <v>$150 Draft Champions Feb 04 1:00 pm Lg.3653Jobu's Rum</v>
      </c>
    </row>
    <row r="915" spans="1:7" x14ac:dyDescent="0.25">
      <c r="A915">
        <v>2818</v>
      </c>
      <c r="B915" t="s">
        <v>1256</v>
      </c>
      <c r="C915" t="s">
        <v>1248</v>
      </c>
      <c r="D915">
        <v>1.379</v>
      </c>
      <c r="E915">
        <v>93</v>
      </c>
      <c r="F915">
        <f t="shared" si="14"/>
        <v>14</v>
      </c>
      <c r="G915" t="str">
        <f>STANDINGS_WHIP[[#This Row],[League]]&amp;STANDINGS_WHIP[[#This Row],[Team]]</f>
        <v>$150 Draft Champions Feb 04 1:00 pm Lg.3653BOSTON CUBS</v>
      </c>
    </row>
    <row r="916" spans="1:7" x14ac:dyDescent="0.25">
      <c r="A916">
        <v>2892</v>
      </c>
      <c r="B916" t="s">
        <v>1249</v>
      </c>
      <c r="C916" t="s">
        <v>1248</v>
      </c>
      <c r="D916">
        <v>1.42</v>
      </c>
      <c r="E916">
        <v>19</v>
      </c>
      <c r="F916">
        <f t="shared" si="14"/>
        <v>15</v>
      </c>
      <c r="G916" t="str">
        <f>STANDINGS_WHIP[[#This Row],[League]]&amp;STANDINGS_WHIP[[#This Row],[Team]]</f>
        <v>$150 Draft Champions Feb 04 1:00 pm Lg.3653Stalking Butlers</v>
      </c>
    </row>
    <row r="917" spans="1:7" x14ac:dyDescent="0.25">
      <c r="A917">
        <v>396</v>
      </c>
      <c r="B917" t="s">
        <v>1268</v>
      </c>
      <c r="C917" t="s">
        <v>1258</v>
      </c>
      <c r="D917">
        <v>1.2010000000000001</v>
      </c>
      <c r="E917">
        <v>2515</v>
      </c>
      <c r="F917">
        <f t="shared" si="14"/>
        <v>1</v>
      </c>
      <c r="G917" t="str">
        <f>STANDINGS_WHIP[[#This Row],[League]]&amp;STANDINGS_WHIP[[#This Row],[Team]]</f>
        <v>$150 Draft Champions Feb 05 1:00 pm Lg.3654Hammerhead Yaks 2.0</v>
      </c>
    </row>
    <row r="918" spans="1:7" x14ac:dyDescent="0.25">
      <c r="A918">
        <v>555</v>
      </c>
      <c r="B918" t="s">
        <v>1261</v>
      </c>
      <c r="C918" t="s">
        <v>1258</v>
      </c>
      <c r="D918">
        <v>1.216</v>
      </c>
      <c r="E918">
        <v>2356</v>
      </c>
      <c r="F918">
        <f t="shared" si="14"/>
        <v>2</v>
      </c>
      <c r="G918" t="str">
        <f>STANDINGS_WHIP[[#This Row],[League]]&amp;STANDINGS_WHIP[[#This Row],[Team]]</f>
        <v>$150 Draft Champions Feb 05 1:00 pm Lg.3654papa's 9</v>
      </c>
    </row>
    <row r="919" spans="1:7" x14ac:dyDescent="0.25">
      <c r="A919">
        <v>686</v>
      </c>
      <c r="B919" t="s">
        <v>1266</v>
      </c>
      <c r="C919" t="s">
        <v>1258</v>
      </c>
      <c r="D919">
        <v>1.2250000000000001</v>
      </c>
      <c r="E919">
        <v>2225</v>
      </c>
      <c r="F919">
        <f t="shared" si="14"/>
        <v>3</v>
      </c>
      <c r="G919" t="str">
        <f>STANDINGS_WHIP[[#This Row],[League]]&amp;STANDINGS_WHIP[[#This Row],[Team]]</f>
        <v>$150 Draft Champions Feb 05 1:00 pm Lg.3654Team Bradford</v>
      </c>
    </row>
    <row r="920" spans="1:7" x14ac:dyDescent="0.25">
      <c r="A920">
        <v>760</v>
      </c>
      <c r="B920" t="s">
        <v>1260</v>
      </c>
      <c r="C920" t="s">
        <v>1258</v>
      </c>
      <c r="D920">
        <v>1.23</v>
      </c>
      <c r="E920">
        <v>2151</v>
      </c>
      <c r="F920">
        <f t="shared" si="14"/>
        <v>4</v>
      </c>
      <c r="G920" t="str">
        <f>STANDINGS_WHIP[[#This Row],[League]]&amp;STANDINGS_WHIP[[#This Row],[Team]]</f>
        <v>$150 Draft Champions Feb 05 1:00 pm Lg.3654TheFanAddict</v>
      </c>
    </row>
    <row r="921" spans="1:7" x14ac:dyDescent="0.25">
      <c r="A921">
        <v>1108</v>
      </c>
      <c r="B921" t="s">
        <v>1265</v>
      </c>
      <c r="C921" t="s">
        <v>1258</v>
      </c>
      <c r="D921">
        <v>1.25</v>
      </c>
      <c r="E921">
        <v>1803</v>
      </c>
      <c r="F921">
        <f t="shared" si="14"/>
        <v>5</v>
      </c>
      <c r="G921" t="str">
        <f>STANDINGS_WHIP[[#This Row],[League]]&amp;STANDINGS_WHIP[[#This Row],[Team]]</f>
        <v>$150 Draft Champions Feb 05 1:00 pm Lg.3654Rizzotos, capeesh?</v>
      </c>
    </row>
    <row r="922" spans="1:7" x14ac:dyDescent="0.25">
      <c r="A922">
        <v>1313</v>
      </c>
      <c r="B922" t="s">
        <v>1267</v>
      </c>
      <c r="C922" t="s">
        <v>1258</v>
      </c>
      <c r="D922">
        <v>1.2609999999999999</v>
      </c>
      <c r="E922">
        <v>1598</v>
      </c>
      <c r="F922">
        <f t="shared" si="14"/>
        <v>6</v>
      </c>
      <c r="G922" t="str">
        <f>STANDINGS_WHIP[[#This Row],[League]]&amp;STANDINGS_WHIP[[#This Row],[Team]]</f>
        <v>$150 Draft Champions Feb 05 1:00 pm Lg.3654Noodler Fun Monkey1</v>
      </c>
    </row>
    <row r="923" spans="1:7" x14ac:dyDescent="0.25">
      <c r="A923">
        <v>1352</v>
      </c>
      <c r="B923" t="s">
        <v>1269</v>
      </c>
      <c r="C923" t="s">
        <v>1258</v>
      </c>
      <c r="D923">
        <v>1.2629999999999999</v>
      </c>
      <c r="E923">
        <v>1559</v>
      </c>
      <c r="F923">
        <f t="shared" si="14"/>
        <v>7</v>
      </c>
      <c r="G923" t="str">
        <f>STANDINGS_WHIP[[#This Row],[League]]&amp;STANDINGS_WHIP[[#This Row],[Team]]</f>
        <v>$150 Draft Champions Feb 05 1:00 pm Lg.3654Surrender Dorothy! (5)</v>
      </c>
    </row>
    <row r="924" spans="1:7" x14ac:dyDescent="0.25">
      <c r="A924">
        <v>1394</v>
      </c>
      <c r="B924" t="s">
        <v>51</v>
      </c>
      <c r="C924" t="s">
        <v>1258</v>
      </c>
      <c r="D924">
        <v>1.2649999999999999</v>
      </c>
      <c r="E924">
        <v>1517</v>
      </c>
      <c r="F924">
        <f t="shared" si="14"/>
        <v>8</v>
      </c>
      <c r="G924" t="str">
        <f>STANDINGS_WHIP[[#This Row],[League]]&amp;STANDINGS_WHIP[[#This Row],[Team]]</f>
        <v>$150 Draft Champions Feb 05 1:00 pm Lg.3654Team Kostern</v>
      </c>
    </row>
    <row r="925" spans="1:7" x14ac:dyDescent="0.25">
      <c r="A925">
        <v>1397</v>
      </c>
      <c r="B925" t="s">
        <v>1263</v>
      </c>
      <c r="C925" t="s">
        <v>1258</v>
      </c>
      <c r="D925">
        <v>1.2649999999999999</v>
      </c>
      <c r="E925">
        <v>1514</v>
      </c>
      <c r="F925">
        <f t="shared" si="14"/>
        <v>9</v>
      </c>
      <c r="G925" t="str">
        <f>STANDINGS_WHIP[[#This Row],[League]]&amp;STANDINGS_WHIP[[#This Row],[Team]]</f>
        <v>$150 Draft Champions Feb 05 1:00 pm Lg.3654Team Eliason 1</v>
      </c>
    </row>
    <row r="926" spans="1:7" x14ac:dyDescent="0.25">
      <c r="A926">
        <v>1780</v>
      </c>
      <c r="B926" t="s">
        <v>1264</v>
      </c>
      <c r="C926" t="s">
        <v>1258</v>
      </c>
      <c r="D926">
        <v>1.286</v>
      </c>
      <c r="E926">
        <v>1131</v>
      </c>
      <c r="F926">
        <f t="shared" si="14"/>
        <v>10</v>
      </c>
      <c r="G926" t="str">
        <f>STANDINGS_WHIP[[#This Row],[League]]&amp;STANDINGS_WHIP[[#This Row],[Team]]</f>
        <v>$150 Draft Champions Feb 05 1:00 pm Lg.3654FORGIVING STEVE BARTMAN</v>
      </c>
    </row>
    <row r="927" spans="1:7" x14ac:dyDescent="0.25">
      <c r="A927">
        <v>1985</v>
      </c>
      <c r="B927" t="s">
        <v>1262</v>
      </c>
      <c r="C927" t="s">
        <v>1258</v>
      </c>
      <c r="D927">
        <v>1.298</v>
      </c>
      <c r="E927">
        <v>926</v>
      </c>
      <c r="F927">
        <f t="shared" si="14"/>
        <v>11</v>
      </c>
      <c r="G927" t="str">
        <f>STANDINGS_WHIP[[#This Row],[League]]&amp;STANDINGS_WHIP[[#This Row],[Team]]</f>
        <v>$150 Draft Champions Feb 05 1:00 pm Lg.3654Wayne Tolleson</v>
      </c>
    </row>
    <row r="928" spans="1:7" x14ac:dyDescent="0.25">
      <c r="A928">
        <v>2088</v>
      </c>
      <c r="B928" t="s">
        <v>1259</v>
      </c>
      <c r="C928" t="s">
        <v>1258</v>
      </c>
      <c r="D928">
        <v>1.3029999999999999</v>
      </c>
      <c r="E928">
        <v>823</v>
      </c>
      <c r="F928">
        <f t="shared" si="14"/>
        <v>12</v>
      </c>
      <c r="G928" t="str">
        <f>STANDINGS_WHIP[[#This Row],[League]]&amp;STANDINGS_WHIP[[#This Row],[Team]]</f>
        <v>$150 Draft Champions Feb 05 1:00 pm Lg.3654Hickory High Huskers</v>
      </c>
    </row>
    <row r="929" spans="1:7" x14ac:dyDescent="0.25">
      <c r="A929">
        <v>2227</v>
      </c>
      <c r="B929" t="s">
        <v>194</v>
      </c>
      <c r="C929" t="s">
        <v>1258</v>
      </c>
      <c r="D929">
        <v>1.3129999999999999</v>
      </c>
      <c r="E929">
        <v>684</v>
      </c>
      <c r="F929">
        <f t="shared" si="14"/>
        <v>13</v>
      </c>
      <c r="G929" t="str">
        <f>STANDINGS_WHIP[[#This Row],[League]]&amp;STANDINGS_WHIP[[#This Row],[Team]]</f>
        <v>$150 Draft Champions Feb 05 1:00 pm Lg.3654Team Metivier</v>
      </c>
    </row>
    <row r="930" spans="1:7" x14ac:dyDescent="0.25">
      <c r="A930">
        <v>2630</v>
      </c>
      <c r="B930" t="s">
        <v>274</v>
      </c>
      <c r="C930" t="s">
        <v>1258</v>
      </c>
      <c r="D930">
        <v>1.347</v>
      </c>
      <c r="E930">
        <v>281</v>
      </c>
      <c r="F930">
        <f t="shared" si="14"/>
        <v>14</v>
      </c>
      <c r="G930" t="str">
        <f>STANDINGS_WHIP[[#This Row],[League]]&amp;STANDINGS_WHIP[[#This Row],[Team]]</f>
        <v>$150 Draft Champions Feb 05 1:00 pm Lg.3654MOBALL</v>
      </c>
    </row>
    <row r="931" spans="1:7" x14ac:dyDescent="0.25">
      <c r="A931">
        <v>2783</v>
      </c>
      <c r="B931" t="s">
        <v>1257</v>
      </c>
      <c r="C931" t="s">
        <v>1258</v>
      </c>
      <c r="D931">
        <v>1.37</v>
      </c>
      <c r="E931">
        <v>128</v>
      </c>
      <c r="F931">
        <f t="shared" si="14"/>
        <v>15</v>
      </c>
      <c r="G931" t="str">
        <f>STANDINGS_WHIP[[#This Row],[League]]&amp;STANDINGS_WHIP[[#This Row],[Team]]</f>
        <v>$150 Draft Champions Feb 05 1:00 pm Lg.3654ZZzZzZz</v>
      </c>
    </row>
    <row r="932" spans="1:7" x14ac:dyDescent="0.25">
      <c r="A932">
        <v>90</v>
      </c>
      <c r="B932" t="s">
        <v>189</v>
      </c>
      <c r="C932" t="s">
        <v>1271</v>
      </c>
      <c r="D932">
        <v>1.155</v>
      </c>
      <c r="E932">
        <v>2821</v>
      </c>
      <c r="F932">
        <f t="shared" si="14"/>
        <v>1</v>
      </c>
      <c r="G932" t="str">
        <f>STANDINGS_WHIP[[#This Row],[League]]&amp;STANDINGS_WHIP[[#This Row],[Team]]</f>
        <v>$150 Draft Champions Feb 05 1:00 pm Lg.3656Homer Hankies</v>
      </c>
    </row>
    <row r="933" spans="1:7" x14ac:dyDescent="0.25">
      <c r="A933">
        <v>182</v>
      </c>
      <c r="B933" t="s">
        <v>177</v>
      </c>
      <c r="C933" t="s">
        <v>1271</v>
      </c>
      <c r="D933">
        <v>1.1739999999999999</v>
      </c>
      <c r="E933">
        <v>2729</v>
      </c>
      <c r="F933">
        <f t="shared" si="14"/>
        <v>2</v>
      </c>
      <c r="G933" t="str">
        <f>STANDINGS_WHIP[[#This Row],[League]]&amp;STANDINGS_WHIP[[#This Row],[Team]]</f>
        <v>$150 Draft Champions Feb 05 1:00 pm Lg.3656Team JP3</v>
      </c>
    </row>
    <row r="934" spans="1:7" x14ac:dyDescent="0.25">
      <c r="A934">
        <v>539</v>
      </c>
      <c r="B934" t="s">
        <v>399</v>
      </c>
      <c r="C934" t="s">
        <v>1271</v>
      </c>
      <c r="D934">
        <v>1.214</v>
      </c>
      <c r="E934">
        <v>2372</v>
      </c>
      <c r="F934">
        <f t="shared" si="14"/>
        <v>3</v>
      </c>
      <c r="G934" t="str">
        <f>STANDINGS_WHIP[[#This Row],[League]]&amp;STANDINGS_WHIP[[#This Row],[Team]]</f>
        <v>$150 Draft Champions Feb 05 1:00 pm Lg.3656Kickin' Chickens</v>
      </c>
    </row>
    <row r="935" spans="1:7" x14ac:dyDescent="0.25">
      <c r="A935">
        <v>813</v>
      </c>
      <c r="B935" t="s">
        <v>1278</v>
      </c>
      <c r="C935" t="s">
        <v>1271</v>
      </c>
      <c r="D935">
        <v>1.234</v>
      </c>
      <c r="E935">
        <v>2098</v>
      </c>
      <c r="F935">
        <f t="shared" si="14"/>
        <v>4</v>
      </c>
      <c r="G935" t="str">
        <f>STANDINGS_WHIP[[#This Row],[League]]&amp;STANDINGS_WHIP[[#This Row],[Team]]</f>
        <v>$150 Draft Champions Feb 05 1:00 pm Lg.3656SpinningSeams10</v>
      </c>
    </row>
    <row r="936" spans="1:7" x14ac:dyDescent="0.25">
      <c r="A936">
        <v>1214</v>
      </c>
      <c r="B936" t="s">
        <v>1277</v>
      </c>
      <c r="C936" t="s">
        <v>1271</v>
      </c>
      <c r="D936">
        <v>1.256</v>
      </c>
      <c r="E936">
        <v>1697</v>
      </c>
      <c r="F936">
        <f t="shared" si="14"/>
        <v>5</v>
      </c>
      <c r="G936" t="str">
        <f>STANDINGS_WHIP[[#This Row],[League]]&amp;STANDINGS_WHIP[[#This Row],[Team]]</f>
        <v>$150 Draft Champions Feb 05 1:00 pm Lg.3656Dominance &amp; Submission III</v>
      </c>
    </row>
    <row r="937" spans="1:7" x14ac:dyDescent="0.25">
      <c r="A937">
        <v>1218</v>
      </c>
      <c r="B937" t="s">
        <v>1270</v>
      </c>
      <c r="C937" t="s">
        <v>1271</v>
      </c>
      <c r="D937">
        <v>1.256</v>
      </c>
      <c r="E937">
        <v>1693</v>
      </c>
      <c r="F937">
        <f t="shared" si="14"/>
        <v>6</v>
      </c>
      <c r="G937" t="str">
        <f>STANDINGS_WHIP[[#This Row],[League]]&amp;STANDINGS_WHIP[[#This Row],[Team]]</f>
        <v>$150 Draft Champions Feb 05 1:00 pm Lg.3656Wango Tango</v>
      </c>
    </row>
    <row r="938" spans="1:7" x14ac:dyDescent="0.25">
      <c r="A938">
        <v>1286</v>
      </c>
      <c r="B938" t="s">
        <v>152</v>
      </c>
      <c r="C938" t="s">
        <v>1271</v>
      </c>
      <c r="D938">
        <v>1.2589999999999999</v>
      </c>
      <c r="E938">
        <v>1625</v>
      </c>
      <c r="F938">
        <f t="shared" si="14"/>
        <v>7</v>
      </c>
      <c r="G938" t="str">
        <f>STANDINGS_WHIP[[#This Row],[League]]&amp;STANDINGS_WHIP[[#This Row],[Team]]</f>
        <v>$150 Draft Champions Feb 05 1:00 pm Lg.3656Bronx Yankees (DC8)</v>
      </c>
    </row>
    <row r="939" spans="1:7" x14ac:dyDescent="0.25">
      <c r="A939">
        <v>1790</v>
      </c>
      <c r="B939" t="s">
        <v>1272</v>
      </c>
      <c r="C939" t="s">
        <v>1271</v>
      </c>
      <c r="D939">
        <v>1.2869999999999999</v>
      </c>
      <c r="E939">
        <v>1121</v>
      </c>
      <c r="F939">
        <f t="shared" si="14"/>
        <v>8</v>
      </c>
      <c r="G939" t="str">
        <f>STANDINGS_WHIP[[#This Row],[League]]&amp;STANDINGS_WHIP[[#This Row],[Team]]</f>
        <v>$150 Draft Champions Feb 05 1:00 pm Lg.3656Team Forgach</v>
      </c>
    </row>
    <row r="940" spans="1:7" x14ac:dyDescent="0.25">
      <c r="A940">
        <v>2035</v>
      </c>
      <c r="B940" t="s">
        <v>1275</v>
      </c>
      <c r="C940" t="s">
        <v>1271</v>
      </c>
      <c r="D940">
        <v>1.3009999999999999</v>
      </c>
      <c r="E940">
        <v>876</v>
      </c>
      <c r="F940">
        <f t="shared" si="14"/>
        <v>9</v>
      </c>
      <c r="G940" t="str">
        <f>STANDINGS_WHIP[[#This Row],[League]]&amp;STANDINGS_WHIP[[#This Row],[Team]]</f>
        <v>$150 Draft Champions Feb 05 1:00 pm Lg.3656STL Cards 23</v>
      </c>
    </row>
    <row r="941" spans="1:7" x14ac:dyDescent="0.25">
      <c r="A941">
        <v>2097</v>
      </c>
      <c r="B941" t="s">
        <v>323</v>
      </c>
      <c r="C941" t="s">
        <v>1271</v>
      </c>
      <c r="D941">
        <v>1.304</v>
      </c>
      <c r="E941">
        <v>814</v>
      </c>
      <c r="F941">
        <f t="shared" si="14"/>
        <v>10</v>
      </c>
      <c r="G941" t="str">
        <f>STANDINGS_WHIP[[#This Row],[League]]&amp;STANDINGS_WHIP[[#This Row],[Team]]</f>
        <v>$150 Draft Champions Feb 05 1:00 pm Lg.3656White Trash</v>
      </c>
    </row>
    <row r="942" spans="1:7" x14ac:dyDescent="0.25">
      <c r="A942">
        <v>2151</v>
      </c>
      <c r="B942" t="s">
        <v>145</v>
      </c>
      <c r="C942" t="s">
        <v>1271</v>
      </c>
      <c r="D942">
        <v>1.3080000000000001</v>
      </c>
      <c r="E942">
        <v>760</v>
      </c>
      <c r="F942">
        <f t="shared" si="14"/>
        <v>11</v>
      </c>
      <c r="G942" t="str">
        <f>STANDINGS_WHIP[[#This Row],[League]]&amp;STANDINGS_WHIP[[#This Row],[Team]]</f>
        <v>$150 Draft Champions Feb 05 1:00 pm Lg.3656BugEaters</v>
      </c>
    </row>
    <row r="943" spans="1:7" x14ac:dyDescent="0.25">
      <c r="A943">
        <v>2550</v>
      </c>
      <c r="B943" t="s">
        <v>190</v>
      </c>
      <c r="C943" t="s">
        <v>1271</v>
      </c>
      <c r="D943">
        <v>1.3380000000000001</v>
      </c>
      <c r="E943">
        <v>361</v>
      </c>
      <c r="F943">
        <f t="shared" si="14"/>
        <v>12</v>
      </c>
      <c r="G943" t="str">
        <f>STANDINGS_WHIP[[#This Row],[League]]&amp;STANDINGS_WHIP[[#This Row],[Team]]</f>
        <v>$150 Draft Champions Feb 05 1:00 pm Lg.3656Teheran You Apart</v>
      </c>
    </row>
    <row r="944" spans="1:7" x14ac:dyDescent="0.25">
      <c r="A944">
        <v>2556</v>
      </c>
      <c r="B944" t="s">
        <v>1274</v>
      </c>
      <c r="C944" t="s">
        <v>1271</v>
      </c>
      <c r="D944">
        <v>1.339</v>
      </c>
      <c r="E944">
        <v>355</v>
      </c>
      <c r="F944">
        <f t="shared" si="14"/>
        <v>13</v>
      </c>
      <c r="G944" t="str">
        <f>STANDINGS_WHIP[[#This Row],[League]]&amp;STANDINGS_WHIP[[#This Row],[Team]]</f>
        <v>$150 Draft Champions Feb 05 1:00 pm Lg.3656Exspin</v>
      </c>
    </row>
    <row r="945" spans="1:7" x14ac:dyDescent="0.25">
      <c r="A945">
        <v>2575</v>
      </c>
      <c r="B945" t="s">
        <v>1273</v>
      </c>
      <c r="C945" t="s">
        <v>1271</v>
      </c>
      <c r="D945">
        <v>1.34</v>
      </c>
      <c r="E945">
        <v>336</v>
      </c>
      <c r="F945">
        <f t="shared" si="14"/>
        <v>14</v>
      </c>
      <c r="G945" t="str">
        <f>STANDINGS_WHIP[[#This Row],[League]]&amp;STANDINGS_WHIP[[#This Row],[Team]]</f>
        <v>$150 Draft Champions Feb 05 1:00 pm Lg.3656Team Trojak</v>
      </c>
    </row>
    <row r="946" spans="1:7" x14ac:dyDescent="0.25">
      <c r="A946">
        <v>2582</v>
      </c>
      <c r="B946" t="s">
        <v>1276</v>
      </c>
      <c r="C946" t="s">
        <v>1271</v>
      </c>
      <c r="D946">
        <v>1.341</v>
      </c>
      <c r="E946">
        <v>329</v>
      </c>
      <c r="F946">
        <f t="shared" si="14"/>
        <v>15</v>
      </c>
      <c r="G946" t="str">
        <f>STANDINGS_WHIP[[#This Row],[League]]&amp;STANDINGS_WHIP[[#This Row],[Team]]</f>
        <v>$150 Draft Champions Feb 05 1:00 pm Lg.3656Team To Be Named Later</v>
      </c>
    </row>
    <row r="947" spans="1:7" x14ac:dyDescent="0.25">
      <c r="A947">
        <v>51</v>
      </c>
      <c r="B947" t="s">
        <v>107</v>
      </c>
      <c r="C947" t="s">
        <v>1279</v>
      </c>
      <c r="D947">
        <v>1.141</v>
      </c>
      <c r="E947">
        <v>2860</v>
      </c>
      <c r="F947">
        <f t="shared" si="14"/>
        <v>1</v>
      </c>
      <c r="G947" t="str">
        <f>STANDINGS_WHIP[[#This Row],[League]]&amp;STANDINGS_WHIP[[#This Row],[Team]]</f>
        <v>$150 Draft Champions Feb 06 1:00 pm Lg.3658Team Scott</v>
      </c>
    </row>
    <row r="948" spans="1:7" x14ac:dyDescent="0.25">
      <c r="A948">
        <v>469</v>
      </c>
      <c r="B948" t="s">
        <v>1280</v>
      </c>
      <c r="C948" t="s">
        <v>1279</v>
      </c>
      <c r="D948">
        <v>1.2070000000000001</v>
      </c>
      <c r="E948">
        <v>2442</v>
      </c>
      <c r="F948">
        <f t="shared" si="14"/>
        <v>2</v>
      </c>
      <c r="G948" t="str">
        <f>STANDINGS_WHIP[[#This Row],[League]]&amp;STANDINGS_WHIP[[#This Row],[Team]]</f>
        <v>$150 Draft Champions Feb 06 1:00 pm Lg.3658Long Beach Bums</v>
      </c>
    </row>
    <row r="949" spans="1:7" x14ac:dyDescent="0.25">
      <c r="A949">
        <v>509</v>
      </c>
      <c r="B949" t="s">
        <v>1285</v>
      </c>
      <c r="C949" t="s">
        <v>1279</v>
      </c>
      <c r="D949">
        <v>1.212</v>
      </c>
      <c r="E949">
        <v>2402</v>
      </c>
      <c r="F949">
        <f t="shared" si="14"/>
        <v>3</v>
      </c>
      <c r="G949" t="str">
        <f>STANDINGS_WHIP[[#This Row],[League]]&amp;STANDINGS_WHIP[[#This Row],[Team]]</f>
        <v>$150 Draft Champions Feb 06 1:00 pm Lg.3658Jonny Parlay's</v>
      </c>
    </row>
    <row r="950" spans="1:7" x14ac:dyDescent="0.25">
      <c r="A950">
        <v>619</v>
      </c>
      <c r="B950" t="s">
        <v>1283</v>
      </c>
      <c r="C950" t="s">
        <v>1279</v>
      </c>
      <c r="D950">
        <v>1.2210000000000001</v>
      </c>
      <c r="E950">
        <v>2292</v>
      </c>
      <c r="F950">
        <f t="shared" si="14"/>
        <v>4</v>
      </c>
      <c r="G950" t="str">
        <f>STANDINGS_WHIP[[#This Row],[League]]&amp;STANDINGS_WHIP[[#This Row],[Team]]</f>
        <v>$150 Draft Champions Feb 06 1:00 pm Lg.3658Bartolo Colon's FitBit 3</v>
      </c>
    </row>
    <row r="951" spans="1:7" x14ac:dyDescent="0.25">
      <c r="A951">
        <v>986</v>
      </c>
      <c r="B951" t="s">
        <v>379</v>
      </c>
      <c r="C951" t="s">
        <v>1279</v>
      </c>
      <c r="D951">
        <v>1.2430000000000001</v>
      </c>
      <c r="E951">
        <v>1925</v>
      </c>
      <c r="F951">
        <f t="shared" si="14"/>
        <v>5</v>
      </c>
      <c r="G951" t="str">
        <f>STANDINGS_WHIP[[#This Row],[League]]&amp;STANDINGS_WHIP[[#This Row],[Team]]</f>
        <v>$150 Draft Champions Feb 06 1:00 pm Lg.3658smackers V</v>
      </c>
    </row>
    <row r="952" spans="1:7" x14ac:dyDescent="0.25">
      <c r="A952">
        <v>1008</v>
      </c>
      <c r="B952" t="s">
        <v>1286</v>
      </c>
      <c r="C952" t="s">
        <v>1279</v>
      </c>
      <c r="D952">
        <v>1.2450000000000001</v>
      </c>
      <c r="E952">
        <v>1903</v>
      </c>
      <c r="F952">
        <f t="shared" si="14"/>
        <v>6</v>
      </c>
      <c r="G952" t="str">
        <f>STANDINGS_WHIP[[#This Row],[League]]&amp;STANDINGS_WHIP[[#This Row],[Team]]</f>
        <v>$150 Draft Champions Feb 06 1:00 pm Lg.3658House by Side of the Road</v>
      </c>
    </row>
    <row r="953" spans="1:7" x14ac:dyDescent="0.25">
      <c r="A953">
        <v>1050</v>
      </c>
      <c r="B953" t="s">
        <v>1287</v>
      </c>
      <c r="C953" t="s">
        <v>1279</v>
      </c>
      <c r="D953">
        <v>1.246</v>
      </c>
      <c r="E953">
        <v>1861</v>
      </c>
      <c r="F953">
        <f t="shared" si="14"/>
        <v>7</v>
      </c>
      <c r="G953" t="str">
        <f>STANDINGS_WHIP[[#This Row],[League]]&amp;STANDINGS_WHIP[[#This Row],[Team]]</f>
        <v>$150 Draft Champions Feb 06 1:00 pm Lg.3658Team Nichols</v>
      </c>
    </row>
    <row r="954" spans="1:7" x14ac:dyDescent="0.25">
      <c r="A954">
        <v>1063</v>
      </c>
      <c r="B954" t="s">
        <v>7</v>
      </c>
      <c r="C954" t="s">
        <v>1279</v>
      </c>
      <c r="D954">
        <v>1.2470000000000001</v>
      </c>
      <c r="E954">
        <v>1848</v>
      </c>
      <c r="F954">
        <f t="shared" si="14"/>
        <v>8</v>
      </c>
      <c r="G954" t="str">
        <f>STANDINGS_WHIP[[#This Row],[League]]&amp;STANDINGS_WHIP[[#This Row],[Team]]</f>
        <v>$150 Draft Champions Feb 06 1:00 pm Lg.3658Team Miller</v>
      </c>
    </row>
    <row r="955" spans="1:7" x14ac:dyDescent="0.25">
      <c r="A955">
        <v>1291</v>
      </c>
      <c r="B955" t="s">
        <v>498</v>
      </c>
      <c r="C955" t="s">
        <v>1279</v>
      </c>
      <c r="D955">
        <v>1.26</v>
      </c>
      <c r="E955">
        <v>1620</v>
      </c>
      <c r="F955">
        <f t="shared" si="14"/>
        <v>9</v>
      </c>
      <c r="G955" t="str">
        <f>STANDINGS_WHIP[[#This Row],[League]]&amp;STANDINGS_WHIP[[#This Row],[Team]]</f>
        <v>$150 Draft Champions Feb 06 1:00 pm Lg.3658Gashouse Gorillas</v>
      </c>
    </row>
    <row r="956" spans="1:7" x14ac:dyDescent="0.25">
      <c r="A956">
        <v>1620</v>
      </c>
      <c r="B956" t="s">
        <v>1281</v>
      </c>
      <c r="C956" t="s">
        <v>1279</v>
      </c>
      <c r="D956">
        <v>1.2769999999999999</v>
      </c>
      <c r="E956">
        <v>1291</v>
      </c>
      <c r="F956">
        <f t="shared" si="14"/>
        <v>10</v>
      </c>
      <c r="G956" t="str">
        <f>STANDINGS_WHIP[[#This Row],[League]]&amp;STANDINGS_WHIP[[#This Row],[Team]]</f>
        <v>$150 Draft Champions Feb 06 1:00 pm Lg.3658Thefanaddict &amp; Joe</v>
      </c>
    </row>
    <row r="957" spans="1:7" x14ac:dyDescent="0.25">
      <c r="A957">
        <v>1652</v>
      </c>
      <c r="B957" t="s">
        <v>120</v>
      </c>
      <c r="C957" t="s">
        <v>1279</v>
      </c>
      <c r="D957">
        <v>1.2789999999999999</v>
      </c>
      <c r="E957">
        <v>1259</v>
      </c>
      <c r="F957">
        <f t="shared" si="14"/>
        <v>11</v>
      </c>
      <c r="G957" t="str">
        <f>STANDINGS_WHIP[[#This Row],[League]]&amp;STANDINGS_WHIP[[#This Row],[Team]]</f>
        <v>$150 Draft Champions Feb 06 1:00 pm Lg.3658Green Machine</v>
      </c>
    </row>
    <row r="958" spans="1:7" x14ac:dyDescent="0.25">
      <c r="A958">
        <v>2609</v>
      </c>
      <c r="B958" t="s">
        <v>307</v>
      </c>
      <c r="C958" t="s">
        <v>1279</v>
      </c>
      <c r="D958">
        <v>1.3440000000000001</v>
      </c>
      <c r="E958">
        <v>302</v>
      </c>
      <c r="F958">
        <f t="shared" si="14"/>
        <v>12</v>
      </c>
      <c r="G958" t="str">
        <f>STANDINGS_WHIP[[#This Row],[League]]&amp;STANDINGS_WHIP[[#This Row],[Team]]</f>
        <v>$150 Draft Champions Feb 06 1:00 pm Lg.3658Famous Grouse</v>
      </c>
    </row>
    <row r="959" spans="1:7" x14ac:dyDescent="0.25">
      <c r="A959">
        <v>2636</v>
      </c>
      <c r="B959" t="s">
        <v>1282</v>
      </c>
      <c r="C959" t="s">
        <v>1279</v>
      </c>
      <c r="D959">
        <v>1.3480000000000001</v>
      </c>
      <c r="E959">
        <v>275</v>
      </c>
      <c r="F959">
        <f t="shared" si="14"/>
        <v>13</v>
      </c>
      <c r="G959" t="str">
        <f>STANDINGS_WHIP[[#This Row],[League]]&amp;STANDINGS_WHIP[[#This Row],[Team]]</f>
        <v>$150 Draft Champions Feb 06 1:00 pm Lg.3658The Somnambulants</v>
      </c>
    </row>
    <row r="960" spans="1:7" x14ac:dyDescent="0.25">
      <c r="A960">
        <v>2752</v>
      </c>
      <c r="B960" t="s">
        <v>889</v>
      </c>
      <c r="C960" t="s">
        <v>1279</v>
      </c>
      <c r="D960">
        <v>1.363</v>
      </c>
      <c r="E960">
        <v>159</v>
      </c>
      <c r="F960">
        <f t="shared" si="14"/>
        <v>14</v>
      </c>
      <c r="G960" t="str">
        <f>STANDINGS_WHIP[[#This Row],[League]]&amp;STANDINGS_WHIP[[#This Row],[Team]]</f>
        <v>$150 Draft Champions Feb 06 1:00 pm Lg.3658Team Thompson</v>
      </c>
    </row>
    <row r="961" spans="1:7" x14ac:dyDescent="0.25">
      <c r="A961">
        <v>2838</v>
      </c>
      <c r="B961" t="s">
        <v>1284</v>
      </c>
      <c r="C961" t="s">
        <v>1279</v>
      </c>
      <c r="D961">
        <v>1.387</v>
      </c>
      <c r="E961">
        <v>73</v>
      </c>
      <c r="F961">
        <f t="shared" si="14"/>
        <v>15</v>
      </c>
      <c r="G961" t="str">
        <f>STANDINGS_WHIP[[#This Row],[League]]&amp;STANDINGS_WHIP[[#This Row],[Team]]</f>
        <v>$150 Draft Champions Feb 06 1:00 pm Lg.3658Golden Shower</v>
      </c>
    </row>
    <row r="962" spans="1:7" x14ac:dyDescent="0.25">
      <c r="A962">
        <v>585</v>
      </c>
      <c r="B962" t="s">
        <v>347</v>
      </c>
      <c r="C962" t="s">
        <v>1289</v>
      </c>
      <c r="D962">
        <v>1.218</v>
      </c>
      <c r="E962">
        <v>2326</v>
      </c>
      <c r="F962">
        <f t="shared" si="14"/>
        <v>1</v>
      </c>
      <c r="G962" t="str">
        <f>STANDINGS_WHIP[[#This Row],[League]]&amp;STANDINGS_WHIP[[#This Row],[Team]]</f>
        <v>$150 Draft Champions Feb 06 1:00 pm Lg.3665Plati-puses</v>
      </c>
    </row>
    <row r="963" spans="1:7" x14ac:dyDescent="0.25">
      <c r="A963">
        <v>615</v>
      </c>
      <c r="B963" t="s">
        <v>1291</v>
      </c>
      <c r="C963" t="s">
        <v>1289</v>
      </c>
      <c r="D963">
        <v>1.22</v>
      </c>
      <c r="E963">
        <v>2296</v>
      </c>
      <c r="F963">
        <f t="shared" ref="F963:F1026" si="15">IF(C963=C962,F962+1,1)</f>
        <v>2</v>
      </c>
      <c r="G963" t="str">
        <f>STANDINGS_WHIP[[#This Row],[League]]&amp;STANDINGS_WHIP[[#This Row],[Team]]</f>
        <v>$150 Draft Champions Feb 06 1:00 pm Lg.3665TP for my Bung-ho</v>
      </c>
    </row>
    <row r="964" spans="1:7" x14ac:dyDescent="0.25">
      <c r="A964">
        <v>646</v>
      </c>
      <c r="B964" t="s">
        <v>1293</v>
      </c>
      <c r="C964" t="s">
        <v>1289</v>
      </c>
      <c r="D964">
        <v>1.222</v>
      </c>
      <c r="E964">
        <v>2265</v>
      </c>
      <c r="F964">
        <f t="shared" si="15"/>
        <v>3</v>
      </c>
      <c r="G964" t="str">
        <f>STANDINGS_WHIP[[#This Row],[League]]&amp;STANDINGS_WHIP[[#This Row],[Team]]</f>
        <v>$150 Draft Champions Feb 06 1:00 pm Lg.3665Team Camp</v>
      </c>
    </row>
    <row r="965" spans="1:7" x14ac:dyDescent="0.25">
      <c r="A965">
        <v>727</v>
      </c>
      <c r="B965" t="s">
        <v>490</v>
      </c>
      <c r="C965" t="s">
        <v>1289</v>
      </c>
      <c r="D965">
        <v>1.228</v>
      </c>
      <c r="E965">
        <v>2184</v>
      </c>
      <c r="F965">
        <f t="shared" si="15"/>
        <v>4</v>
      </c>
      <c r="G965" t="str">
        <f>STANDINGS_WHIP[[#This Row],[League]]&amp;STANDINGS_WHIP[[#This Row],[Team]]</f>
        <v>$150 Draft Champions Feb 06 1:00 pm Lg.3665Fox Force Five</v>
      </c>
    </row>
    <row r="966" spans="1:7" x14ac:dyDescent="0.25">
      <c r="A966">
        <v>848</v>
      </c>
      <c r="B966" t="s">
        <v>1292</v>
      </c>
      <c r="C966" t="s">
        <v>1289</v>
      </c>
      <c r="D966">
        <v>1.236</v>
      </c>
      <c r="E966">
        <v>2063</v>
      </c>
      <c r="F966">
        <f t="shared" si="15"/>
        <v>5</v>
      </c>
      <c r="G966" t="str">
        <f>STANDINGS_WHIP[[#This Row],[League]]&amp;STANDINGS_WHIP[[#This Row],[Team]]</f>
        <v>$150 Draft Champions Feb 06 1:00 pm Lg.3665Goblins Kill</v>
      </c>
    </row>
    <row r="967" spans="1:7" x14ac:dyDescent="0.25">
      <c r="A967">
        <v>855</v>
      </c>
      <c r="B967" t="s">
        <v>168</v>
      </c>
      <c r="C967" t="s">
        <v>1289</v>
      </c>
      <c r="D967">
        <v>1.236</v>
      </c>
      <c r="E967">
        <v>2056</v>
      </c>
      <c r="F967">
        <f t="shared" si="15"/>
        <v>6</v>
      </c>
      <c r="G967" t="str">
        <f>STANDINGS_WHIP[[#This Row],[League]]&amp;STANDINGS_WHIP[[#This Row],[Team]]</f>
        <v>$150 Draft Champions Feb 06 1:00 pm Lg.3665Millertime1</v>
      </c>
    </row>
    <row r="968" spans="1:7" x14ac:dyDescent="0.25">
      <c r="A968">
        <v>933</v>
      </c>
      <c r="B968" t="s">
        <v>1294</v>
      </c>
      <c r="C968" t="s">
        <v>1289</v>
      </c>
      <c r="D968">
        <v>1.2410000000000001</v>
      </c>
      <c r="E968">
        <v>1978</v>
      </c>
      <c r="F968">
        <f t="shared" si="15"/>
        <v>7</v>
      </c>
      <c r="G968" t="str">
        <f>STANDINGS_WHIP[[#This Row],[League]]&amp;STANDINGS_WHIP[[#This Row],[Team]]</f>
        <v>$150 Draft Champions Feb 06 1:00 pm Lg.3665Side Baby</v>
      </c>
    </row>
    <row r="969" spans="1:7" x14ac:dyDescent="0.25">
      <c r="A969">
        <v>1102</v>
      </c>
      <c r="B969" t="s">
        <v>1295</v>
      </c>
      <c r="C969" t="s">
        <v>1289</v>
      </c>
      <c r="D969">
        <v>1.2490000000000001</v>
      </c>
      <c r="E969">
        <v>1809</v>
      </c>
      <c r="F969">
        <f t="shared" si="15"/>
        <v>8</v>
      </c>
      <c r="G969" t="str">
        <f>STANDINGS_WHIP[[#This Row],[League]]&amp;STANDINGS_WHIP[[#This Row],[Team]]</f>
        <v>$150 Draft Champions Feb 06 1:00 pm Lg.3665Shake and Bake</v>
      </c>
    </row>
    <row r="970" spans="1:7" x14ac:dyDescent="0.25">
      <c r="A970">
        <v>1532</v>
      </c>
      <c r="B970" t="s">
        <v>196</v>
      </c>
      <c r="C970" t="s">
        <v>1289</v>
      </c>
      <c r="D970">
        <v>1.2729999999999999</v>
      </c>
      <c r="E970">
        <v>1379</v>
      </c>
      <c r="F970">
        <f t="shared" si="15"/>
        <v>9</v>
      </c>
      <c r="G970" t="str">
        <f>STANDINGS_WHIP[[#This Row],[League]]&amp;STANDINGS_WHIP[[#This Row],[Team]]</f>
        <v>$150 Draft Champions Feb 06 1:00 pm Lg.3665Speed Kills</v>
      </c>
    </row>
    <row r="971" spans="1:7" x14ac:dyDescent="0.25">
      <c r="A971">
        <v>1535</v>
      </c>
      <c r="B971" t="s">
        <v>1290</v>
      </c>
      <c r="C971" t="s">
        <v>1289</v>
      </c>
      <c r="D971">
        <v>1.2729999999999999</v>
      </c>
      <c r="E971">
        <v>1376</v>
      </c>
      <c r="F971">
        <f t="shared" si="15"/>
        <v>10</v>
      </c>
      <c r="G971" t="str">
        <f>STANDINGS_WHIP[[#This Row],[League]]&amp;STANDINGS_WHIP[[#This Row],[Team]]</f>
        <v>$150 Draft Champions Feb 06 1:00 pm Lg.3665What Was I Thinking</v>
      </c>
    </row>
    <row r="972" spans="1:7" x14ac:dyDescent="0.25">
      <c r="A972">
        <v>1554</v>
      </c>
      <c r="B972" t="s">
        <v>1296</v>
      </c>
      <c r="C972" t="s">
        <v>1289</v>
      </c>
      <c r="D972">
        <v>1.274</v>
      </c>
      <c r="E972">
        <v>1357</v>
      </c>
      <c r="F972">
        <f t="shared" si="15"/>
        <v>11</v>
      </c>
      <c r="G972" t="str">
        <f>STANDINGS_WHIP[[#This Row],[League]]&amp;STANDINGS_WHIP[[#This Row],[Team]]</f>
        <v>$150 Draft Champions Feb 06 1:00 pm Lg.3665N. Correan Nukes</v>
      </c>
    </row>
    <row r="973" spans="1:7" x14ac:dyDescent="0.25">
      <c r="A973">
        <v>1583</v>
      </c>
      <c r="B973" t="s">
        <v>484</v>
      </c>
      <c r="C973" t="s">
        <v>1289</v>
      </c>
      <c r="D973">
        <v>1.2749999999999999</v>
      </c>
      <c r="E973">
        <v>1328</v>
      </c>
      <c r="F973">
        <f t="shared" si="15"/>
        <v>12</v>
      </c>
      <c r="G973" t="str">
        <f>STANDINGS_WHIP[[#This Row],[League]]&amp;STANDINGS_WHIP[[#This Row],[Team]]</f>
        <v>$150 Draft Champions Feb 06 1:00 pm Lg.3665Birdsnterps</v>
      </c>
    </row>
    <row r="974" spans="1:7" x14ac:dyDescent="0.25">
      <c r="A974">
        <v>2351</v>
      </c>
      <c r="B974" t="s">
        <v>172</v>
      </c>
      <c r="C974" t="s">
        <v>1289</v>
      </c>
      <c r="D974">
        <v>1.321</v>
      </c>
      <c r="E974">
        <v>560</v>
      </c>
      <c r="F974">
        <f t="shared" si="15"/>
        <v>13</v>
      </c>
      <c r="G974" t="str">
        <f>STANDINGS_WHIP[[#This Row],[League]]&amp;STANDINGS_WHIP[[#This Row],[Team]]</f>
        <v>$150 Draft Champions Feb 06 1:00 pm Lg.3665Wandering Wheelies</v>
      </c>
    </row>
    <row r="975" spans="1:7" x14ac:dyDescent="0.25">
      <c r="A975">
        <v>2688</v>
      </c>
      <c r="B975" t="s">
        <v>1288</v>
      </c>
      <c r="C975" t="s">
        <v>1289</v>
      </c>
      <c r="D975">
        <v>1.353</v>
      </c>
      <c r="E975">
        <v>223</v>
      </c>
      <c r="F975">
        <f t="shared" si="15"/>
        <v>14</v>
      </c>
      <c r="G975" t="str">
        <f>STANDINGS_WHIP[[#This Row],[League]]&amp;STANDINGS_WHIP[[#This Row],[Team]]</f>
        <v>$150 Draft Champions Feb 06 1:00 pm Lg.3665Peculiar Features</v>
      </c>
    </row>
    <row r="976" spans="1:7" x14ac:dyDescent="0.25">
      <c r="A976">
        <v>2746</v>
      </c>
      <c r="B976" t="s">
        <v>1297</v>
      </c>
      <c r="C976" t="s">
        <v>1289</v>
      </c>
      <c r="D976">
        <v>1.361</v>
      </c>
      <c r="E976">
        <v>165</v>
      </c>
      <c r="F976">
        <f t="shared" si="15"/>
        <v>15</v>
      </c>
      <c r="G976" t="str">
        <f>STANDINGS_WHIP[[#This Row],[League]]&amp;STANDINGS_WHIP[[#This Row],[Team]]</f>
        <v>$150 Draft Champions Feb 06 1:00 pm Lg.3665Beasts of da Bay</v>
      </c>
    </row>
    <row r="977" spans="1:7" x14ac:dyDescent="0.25">
      <c r="A977">
        <v>288</v>
      </c>
      <c r="B977" t="s">
        <v>1300</v>
      </c>
      <c r="C977" t="s">
        <v>1299</v>
      </c>
      <c r="D977">
        <v>1.1879999999999999</v>
      </c>
      <c r="E977">
        <v>2623</v>
      </c>
      <c r="F977">
        <f t="shared" si="15"/>
        <v>1</v>
      </c>
      <c r="G977" t="str">
        <f>STANDINGS_WHIP[[#This Row],[League]]&amp;STANDINGS_WHIP[[#This Row],[Team]]</f>
        <v>$150 Draft Champions Feb 07 1:00 pm Lg.3668Dirka Dirka Dinger</v>
      </c>
    </row>
    <row r="978" spans="1:7" x14ac:dyDescent="0.25">
      <c r="A978">
        <v>609</v>
      </c>
      <c r="B978" t="s">
        <v>1310</v>
      </c>
      <c r="C978" t="s">
        <v>1299</v>
      </c>
      <c r="D978">
        <v>1.22</v>
      </c>
      <c r="E978">
        <v>2302</v>
      </c>
      <c r="F978">
        <f t="shared" si="15"/>
        <v>2</v>
      </c>
      <c r="G978" t="str">
        <f>STANDINGS_WHIP[[#This Row],[League]]&amp;STANDINGS_WHIP[[#This Row],[Team]]</f>
        <v>$150 Draft Champions Feb 07 1:00 pm Lg.3668Rowsdower</v>
      </c>
    </row>
    <row r="979" spans="1:7" x14ac:dyDescent="0.25">
      <c r="A979">
        <v>950</v>
      </c>
      <c r="B979" t="s">
        <v>251</v>
      </c>
      <c r="C979" t="s">
        <v>1299</v>
      </c>
      <c r="D979">
        <v>1.242</v>
      </c>
      <c r="E979">
        <v>1961</v>
      </c>
      <c r="F979">
        <f t="shared" si="15"/>
        <v>3</v>
      </c>
      <c r="G979" t="str">
        <f>STANDINGS_WHIP[[#This Row],[League]]&amp;STANDINGS_WHIP[[#This Row],[Team]]</f>
        <v>$150 Draft Champions Feb 07 1:00 pm Lg.3668Big Dickey</v>
      </c>
    </row>
    <row r="980" spans="1:7" x14ac:dyDescent="0.25">
      <c r="A980">
        <v>1042</v>
      </c>
      <c r="B980" t="s">
        <v>1307</v>
      </c>
      <c r="C980" t="s">
        <v>1299</v>
      </c>
      <c r="D980">
        <v>1.246</v>
      </c>
      <c r="E980">
        <v>1869</v>
      </c>
      <c r="F980">
        <f t="shared" si="15"/>
        <v>4</v>
      </c>
      <c r="G980" t="str">
        <f>STANDINGS_WHIP[[#This Row],[League]]&amp;STANDINGS_WHIP[[#This Row],[Team]]</f>
        <v>$150 Draft Champions Feb 07 1:00 pm Lg.3668Team LeValley 5</v>
      </c>
    </row>
    <row r="981" spans="1:7" x14ac:dyDescent="0.25">
      <c r="A981">
        <v>1078</v>
      </c>
      <c r="B981" t="s">
        <v>1312</v>
      </c>
      <c r="C981" t="s">
        <v>1299</v>
      </c>
      <c r="D981">
        <v>1.248</v>
      </c>
      <c r="E981">
        <v>1833</v>
      </c>
      <c r="F981">
        <f t="shared" si="15"/>
        <v>5</v>
      </c>
      <c r="G981" t="str">
        <f>STANDINGS_WHIP[[#This Row],[League]]&amp;STANDINGS_WHIP[[#This Row],[Team]]</f>
        <v>$150 Draft Champions Feb 07 1:00 pm Lg.3668Sasquatch</v>
      </c>
    </row>
    <row r="982" spans="1:7" x14ac:dyDescent="0.25">
      <c r="A982">
        <v>1250</v>
      </c>
      <c r="B982" t="s">
        <v>1302</v>
      </c>
      <c r="C982" t="s">
        <v>1299</v>
      </c>
      <c r="D982">
        <v>1.258</v>
      </c>
      <c r="E982">
        <v>1661</v>
      </c>
      <c r="F982">
        <f t="shared" si="15"/>
        <v>6</v>
      </c>
      <c r="G982" t="str">
        <f>STANDINGS_WHIP[[#This Row],[League]]&amp;STANDINGS_WHIP[[#This Row],[Team]]</f>
        <v>$150 Draft Champions Feb 07 1:00 pm Lg.3668Black Star Don</v>
      </c>
    </row>
    <row r="983" spans="1:7" x14ac:dyDescent="0.25">
      <c r="A983">
        <v>1357</v>
      </c>
      <c r="B983" t="s">
        <v>1298</v>
      </c>
      <c r="C983" t="s">
        <v>1299</v>
      </c>
      <c r="D983">
        <v>1.2629999999999999</v>
      </c>
      <c r="E983">
        <v>1554</v>
      </c>
      <c r="F983">
        <f t="shared" si="15"/>
        <v>7</v>
      </c>
      <c r="G983" t="str">
        <f>STANDINGS_WHIP[[#This Row],[League]]&amp;STANDINGS_WHIP[[#This Row],[Team]]</f>
        <v>$150 Draft Champions Feb 07 1:00 pm Lg.3668Team Winhold</v>
      </c>
    </row>
    <row r="984" spans="1:7" x14ac:dyDescent="0.25">
      <c r="A984">
        <v>1411</v>
      </c>
      <c r="B984" t="s">
        <v>1303</v>
      </c>
      <c r="C984" t="s">
        <v>1299</v>
      </c>
      <c r="D984">
        <v>1.266</v>
      </c>
      <c r="E984">
        <v>1500</v>
      </c>
      <c r="F984">
        <f t="shared" si="15"/>
        <v>8</v>
      </c>
      <c r="G984" t="str">
        <f>STANDINGS_WHIP[[#This Row],[League]]&amp;STANDINGS_WHIP[[#This Row],[Team]]</f>
        <v>$150 Draft Champions Feb 07 1:00 pm Lg.3668Tom Selleck's Moustache</v>
      </c>
    </row>
    <row r="985" spans="1:7" x14ac:dyDescent="0.25">
      <c r="A985">
        <v>1582</v>
      </c>
      <c r="B985" t="s">
        <v>1306</v>
      </c>
      <c r="C985" t="s">
        <v>1299</v>
      </c>
      <c r="D985">
        <v>1.2749999999999999</v>
      </c>
      <c r="E985">
        <v>1329</v>
      </c>
      <c r="F985">
        <f t="shared" si="15"/>
        <v>9</v>
      </c>
      <c r="G985" t="str">
        <f>STANDINGS_WHIP[[#This Row],[League]]&amp;STANDINGS_WHIP[[#This Row],[Team]]</f>
        <v>$150 Draft Champions Feb 07 1:00 pm Lg.3668Mustard Tigers</v>
      </c>
    </row>
    <row r="986" spans="1:7" x14ac:dyDescent="0.25">
      <c r="A986">
        <v>1603</v>
      </c>
      <c r="B986" t="s">
        <v>1309</v>
      </c>
      <c r="C986" t="s">
        <v>1299</v>
      </c>
      <c r="D986">
        <v>1.276</v>
      </c>
      <c r="E986">
        <v>1308</v>
      </c>
      <c r="F986">
        <f t="shared" si="15"/>
        <v>10</v>
      </c>
      <c r="G986" t="str">
        <f>STANDINGS_WHIP[[#This Row],[League]]&amp;STANDINGS_WHIP[[#This Row],[Team]]</f>
        <v>$150 Draft Champions Feb 07 1:00 pm Lg.3668Down to the wire</v>
      </c>
    </row>
    <row r="987" spans="1:7" x14ac:dyDescent="0.25">
      <c r="A987">
        <v>1853</v>
      </c>
      <c r="B987" t="s">
        <v>1304</v>
      </c>
      <c r="C987" t="s">
        <v>1299</v>
      </c>
      <c r="D987">
        <v>1.29</v>
      </c>
      <c r="E987">
        <v>1058</v>
      </c>
      <c r="F987">
        <f t="shared" si="15"/>
        <v>11</v>
      </c>
      <c r="G987" t="str">
        <f>STANDINGS_WHIP[[#This Row],[League]]&amp;STANDINGS_WHIP[[#This Row],[Team]]</f>
        <v>$150 Draft Champions Feb 07 1:00 pm Lg.3668Dead Red</v>
      </c>
    </row>
    <row r="988" spans="1:7" x14ac:dyDescent="0.25">
      <c r="A988">
        <v>2071</v>
      </c>
      <c r="B988" t="s">
        <v>1311</v>
      </c>
      <c r="C988" t="s">
        <v>1299</v>
      </c>
      <c r="D988">
        <v>1.3029999999999999</v>
      </c>
      <c r="E988">
        <v>840</v>
      </c>
      <c r="F988">
        <f t="shared" si="15"/>
        <v>12</v>
      </c>
      <c r="G988" t="str">
        <f>STANDINGS_WHIP[[#This Row],[League]]&amp;STANDINGS_WHIP[[#This Row],[Team]]</f>
        <v>$150 Draft Champions Feb 07 1:00 pm Lg.3668Hubert Sumlin</v>
      </c>
    </row>
    <row r="989" spans="1:7" x14ac:dyDescent="0.25">
      <c r="A989">
        <v>2082</v>
      </c>
      <c r="B989" t="s">
        <v>1308</v>
      </c>
      <c r="C989" t="s">
        <v>1299</v>
      </c>
      <c r="D989">
        <v>1.3029999999999999</v>
      </c>
      <c r="E989">
        <v>829</v>
      </c>
      <c r="F989">
        <f t="shared" si="15"/>
        <v>13</v>
      </c>
      <c r="G989" t="str">
        <f>STANDINGS_WHIP[[#This Row],[League]]&amp;STANDINGS_WHIP[[#This Row],[Team]]</f>
        <v>$150 Draft Champions Feb 07 1:00 pm Lg.3668SLAAAYER</v>
      </c>
    </row>
    <row r="990" spans="1:7" x14ac:dyDescent="0.25">
      <c r="A990">
        <v>2700</v>
      </c>
      <c r="B990" t="s">
        <v>1305</v>
      </c>
      <c r="C990" t="s">
        <v>1299</v>
      </c>
      <c r="D990">
        <v>1.355</v>
      </c>
      <c r="E990">
        <v>211</v>
      </c>
      <c r="F990">
        <f t="shared" si="15"/>
        <v>14</v>
      </c>
      <c r="G990" t="str">
        <f>STANDINGS_WHIP[[#This Row],[League]]&amp;STANDINGS_WHIP[[#This Row],[Team]]</f>
        <v>$150 Draft Champions Feb 07 1:00 pm Lg.3668Team Langenderfer</v>
      </c>
    </row>
    <row r="991" spans="1:7" x14ac:dyDescent="0.25">
      <c r="A991">
        <v>2773</v>
      </c>
      <c r="B991" t="s">
        <v>1301</v>
      </c>
      <c r="C991" t="s">
        <v>1299</v>
      </c>
      <c r="D991">
        <v>1.3680000000000001</v>
      </c>
      <c r="E991">
        <v>138</v>
      </c>
      <c r="F991">
        <f t="shared" si="15"/>
        <v>15</v>
      </c>
      <c r="G991" t="str">
        <f>STANDINGS_WHIP[[#This Row],[League]]&amp;STANDINGS_WHIP[[#This Row],[Team]]</f>
        <v>$150 Draft Champions Feb 07 1:00 pm Lg.3668Ithaca Bombers II</v>
      </c>
    </row>
    <row r="992" spans="1:7" x14ac:dyDescent="0.25">
      <c r="A992">
        <v>156</v>
      </c>
      <c r="B992" t="s">
        <v>1316</v>
      </c>
      <c r="C992" t="s">
        <v>1314</v>
      </c>
      <c r="D992">
        <v>1.17</v>
      </c>
      <c r="E992">
        <v>2755</v>
      </c>
      <c r="F992">
        <f t="shared" si="15"/>
        <v>1</v>
      </c>
      <c r="G992" t="str">
        <f>STANDINGS_WHIP[[#This Row],[League]]&amp;STANDINGS_WHIP[[#This Row],[Team]]</f>
        <v>$150 Draft Champions Feb 08 1:00 pm Lg.3669Filthy Nasty and Verly</v>
      </c>
    </row>
    <row r="993" spans="1:7" x14ac:dyDescent="0.25">
      <c r="A993">
        <v>847</v>
      </c>
      <c r="B993" t="s">
        <v>1317</v>
      </c>
      <c r="C993" t="s">
        <v>1314</v>
      </c>
      <c r="D993">
        <v>1.236</v>
      </c>
      <c r="E993">
        <v>2064</v>
      </c>
      <c r="F993">
        <f t="shared" si="15"/>
        <v>2</v>
      </c>
      <c r="G993" t="str">
        <f>STANDINGS_WHIP[[#This Row],[League]]&amp;STANDINGS_WHIP[[#This Row],[Team]]</f>
        <v>$150 Draft Champions Feb 08 1:00 pm Lg.3669Maeda in America</v>
      </c>
    </row>
    <row r="994" spans="1:7" x14ac:dyDescent="0.25">
      <c r="A994">
        <v>883</v>
      </c>
      <c r="B994" t="s">
        <v>492</v>
      </c>
      <c r="C994" t="s">
        <v>1314</v>
      </c>
      <c r="D994">
        <v>1.238</v>
      </c>
      <c r="E994">
        <v>2028</v>
      </c>
      <c r="F994">
        <f t="shared" si="15"/>
        <v>3</v>
      </c>
      <c r="G994" t="str">
        <f>STANDINGS_WHIP[[#This Row],[League]]&amp;STANDINGS_WHIP[[#This Row],[Team]]</f>
        <v>$150 Draft Champions Feb 08 1:00 pm Lg.3669Arrickdale Warthogs</v>
      </c>
    </row>
    <row r="995" spans="1:7" x14ac:dyDescent="0.25">
      <c r="A995">
        <v>906</v>
      </c>
      <c r="B995" t="s">
        <v>1325</v>
      </c>
      <c r="C995" t="s">
        <v>1314</v>
      </c>
      <c r="D995">
        <v>1.24</v>
      </c>
      <c r="E995">
        <v>2005</v>
      </c>
      <c r="F995">
        <f t="shared" si="15"/>
        <v>4</v>
      </c>
      <c r="G995" t="str">
        <f>STANDINGS_WHIP[[#This Row],[League]]&amp;STANDINGS_WHIP[[#This Row],[Team]]</f>
        <v>$150 Draft Champions Feb 08 1:00 pm Lg.3669Todd Packer</v>
      </c>
    </row>
    <row r="996" spans="1:7" x14ac:dyDescent="0.25">
      <c r="A996">
        <v>1175</v>
      </c>
      <c r="B996" t="s">
        <v>1315</v>
      </c>
      <c r="C996" t="s">
        <v>1314</v>
      </c>
      <c r="D996">
        <v>1.254</v>
      </c>
      <c r="E996">
        <v>1736</v>
      </c>
      <c r="F996">
        <f t="shared" si="15"/>
        <v>5</v>
      </c>
      <c r="G996" t="str">
        <f>STANDINGS_WHIP[[#This Row],[League]]&amp;STANDINGS_WHIP[[#This Row],[Team]]</f>
        <v>$150 Draft Champions Feb 08 1:00 pm Lg.3669team osborne</v>
      </c>
    </row>
    <row r="997" spans="1:7" x14ac:dyDescent="0.25">
      <c r="A997">
        <v>1268</v>
      </c>
      <c r="B997" t="s">
        <v>1319</v>
      </c>
      <c r="C997" t="s">
        <v>1314</v>
      </c>
      <c r="D997">
        <v>1.258</v>
      </c>
      <c r="E997">
        <v>1643</v>
      </c>
      <c r="F997">
        <f t="shared" si="15"/>
        <v>6</v>
      </c>
      <c r="G997" t="str">
        <f>STANDINGS_WHIP[[#This Row],[League]]&amp;STANDINGS_WHIP[[#This Row],[Team]]</f>
        <v>$150 Draft Champions Feb 08 1:00 pm Lg.3669Inspector BABIP 101</v>
      </c>
    </row>
    <row r="998" spans="1:7" x14ac:dyDescent="0.25">
      <c r="A998">
        <v>1316</v>
      </c>
      <c r="B998" t="s">
        <v>1321</v>
      </c>
      <c r="C998" t="s">
        <v>1314</v>
      </c>
      <c r="D998">
        <v>1.2609999999999999</v>
      </c>
      <c r="E998">
        <v>1595</v>
      </c>
      <c r="F998">
        <f t="shared" si="15"/>
        <v>7</v>
      </c>
      <c r="G998" t="str">
        <f>STANDINGS_WHIP[[#This Row],[League]]&amp;STANDINGS_WHIP[[#This Row],[Team]]</f>
        <v>$150 Draft Champions Feb 08 1:00 pm Lg.3669Kissing Bandits</v>
      </c>
    </row>
    <row r="999" spans="1:7" x14ac:dyDescent="0.25">
      <c r="A999">
        <v>1391</v>
      </c>
      <c r="B999" t="s">
        <v>1324</v>
      </c>
      <c r="C999" t="s">
        <v>1314</v>
      </c>
      <c r="D999">
        <v>1.2649999999999999</v>
      </c>
      <c r="E999">
        <v>1520</v>
      </c>
      <c r="F999">
        <f t="shared" si="15"/>
        <v>8</v>
      </c>
      <c r="G999" t="str">
        <f>STANDINGS_WHIP[[#This Row],[League]]&amp;STANDINGS_WHIP[[#This Row],[Team]]</f>
        <v>$150 Draft Champions Feb 08 1:00 pm Lg.3669StoolPigeon</v>
      </c>
    </row>
    <row r="1000" spans="1:7" x14ac:dyDescent="0.25">
      <c r="A1000">
        <v>1473</v>
      </c>
      <c r="B1000" t="s">
        <v>1320</v>
      </c>
      <c r="C1000" t="s">
        <v>1314</v>
      </c>
      <c r="D1000">
        <v>1.2689999999999999</v>
      </c>
      <c r="E1000">
        <v>1438</v>
      </c>
      <c r="F1000">
        <f t="shared" si="15"/>
        <v>9</v>
      </c>
      <c r="G1000" t="str">
        <f>STANDINGS_WHIP[[#This Row],[League]]&amp;STANDINGS_WHIP[[#This Row],[Team]]</f>
        <v>$150 Draft Champions Feb 08 1:00 pm Lg.3669THE TRIBE*</v>
      </c>
    </row>
    <row r="1001" spans="1:7" x14ac:dyDescent="0.25">
      <c r="A1001">
        <v>1574</v>
      </c>
      <c r="B1001" t="s">
        <v>1322</v>
      </c>
      <c r="C1001" t="s">
        <v>1314</v>
      </c>
      <c r="D1001">
        <v>1.2749999999999999</v>
      </c>
      <c r="E1001">
        <v>1337</v>
      </c>
      <c r="F1001">
        <f t="shared" si="15"/>
        <v>10</v>
      </c>
      <c r="G1001" t="str">
        <f>STANDINGS_WHIP[[#This Row],[League]]&amp;STANDINGS_WHIP[[#This Row],[Team]]</f>
        <v>$150 Draft Champions Feb 08 1:00 pm Lg.3669CourageousNordicWarrior22</v>
      </c>
    </row>
    <row r="1002" spans="1:7" x14ac:dyDescent="0.25">
      <c r="A1002">
        <v>1596</v>
      </c>
      <c r="B1002" t="s">
        <v>1313</v>
      </c>
      <c r="C1002" t="s">
        <v>1314</v>
      </c>
      <c r="D1002">
        <v>1.276</v>
      </c>
      <c r="E1002">
        <v>1315</v>
      </c>
      <c r="F1002">
        <f t="shared" si="15"/>
        <v>11</v>
      </c>
      <c r="G1002" t="str">
        <f>STANDINGS_WHIP[[#This Row],[League]]&amp;STANDINGS_WHIP[[#This Row],[Team]]</f>
        <v>$150 Draft Champions Feb 08 1:00 pm Lg.3669Dynamic Duo</v>
      </c>
    </row>
    <row r="1003" spans="1:7" x14ac:dyDescent="0.25">
      <c r="A1003">
        <v>1659</v>
      </c>
      <c r="B1003" t="s">
        <v>701</v>
      </c>
      <c r="C1003" t="s">
        <v>1314</v>
      </c>
      <c r="D1003">
        <v>1.28</v>
      </c>
      <c r="E1003">
        <v>1252</v>
      </c>
      <c r="F1003">
        <f t="shared" si="15"/>
        <v>12</v>
      </c>
      <c r="G1003" t="str">
        <f>STANDINGS_WHIP[[#This Row],[League]]&amp;STANDINGS_WHIP[[#This Row],[Team]]</f>
        <v>$150 Draft Champions Feb 08 1:00 pm Lg.3669Team Shepherd</v>
      </c>
    </row>
    <row r="1004" spans="1:7" x14ac:dyDescent="0.25">
      <c r="A1004">
        <v>2046</v>
      </c>
      <c r="B1004" t="s">
        <v>1323</v>
      </c>
      <c r="C1004" t="s">
        <v>1314</v>
      </c>
      <c r="D1004">
        <v>1.302</v>
      </c>
      <c r="E1004">
        <v>865</v>
      </c>
      <c r="F1004">
        <f t="shared" si="15"/>
        <v>13</v>
      </c>
      <c r="G1004" t="str">
        <f>STANDINGS_WHIP[[#This Row],[League]]&amp;STANDINGS_WHIP[[#This Row],[Team]]</f>
        <v>$150 Draft Champions Feb 08 1:00 pm Lg.3669Team Chaloux</v>
      </c>
    </row>
    <row r="1005" spans="1:7" x14ac:dyDescent="0.25">
      <c r="A1005">
        <v>2242</v>
      </c>
      <c r="B1005" t="s">
        <v>1318</v>
      </c>
      <c r="C1005" t="s">
        <v>1314</v>
      </c>
      <c r="D1005">
        <v>1.3140000000000001</v>
      </c>
      <c r="E1005">
        <v>669</v>
      </c>
      <c r="F1005">
        <f t="shared" si="15"/>
        <v>14</v>
      </c>
      <c r="G1005" t="str">
        <f>STANDINGS_WHIP[[#This Row],[League]]&amp;STANDINGS_WHIP[[#This Row],[Team]]</f>
        <v>$150 Draft Champions Feb 08 1:00 pm Lg.3669Team MCHUGH</v>
      </c>
    </row>
    <row r="1006" spans="1:7" x14ac:dyDescent="0.25">
      <c r="A1006">
        <v>2406</v>
      </c>
      <c r="B1006" t="s">
        <v>131</v>
      </c>
      <c r="C1006" t="s">
        <v>1314</v>
      </c>
      <c r="D1006">
        <v>1.325</v>
      </c>
      <c r="E1006">
        <v>505</v>
      </c>
      <c r="F1006">
        <f t="shared" si="15"/>
        <v>15</v>
      </c>
      <c r="G1006" t="str">
        <f>STANDINGS_WHIP[[#This Row],[League]]&amp;STANDINGS_WHIP[[#This Row],[Team]]</f>
        <v>$150 Draft Champions Feb 08 1:00 pm Lg.3669Las Vegas Blvd III</v>
      </c>
    </row>
    <row r="1007" spans="1:7" x14ac:dyDescent="0.25">
      <c r="A1007">
        <v>262</v>
      </c>
      <c r="B1007" t="s">
        <v>102</v>
      </c>
      <c r="C1007" t="s">
        <v>1327</v>
      </c>
      <c r="D1007">
        <v>1.1850000000000001</v>
      </c>
      <c r="E1007">
        <v>2649</v>
      </c>
      <c r="F1007">
        <f t="shared" si="15"/>
        <v>1</v>
      </c>
      <c r="G1007" t="str">
        <f>STANDINGS_WHIP[[#This Row],[League]]&amp;STANDINGS_WHIP[[#This Row],[Team]]</f>
        <v>$150 Draft Champions Feb 08 1:00 pm Lg.3671The Croneys</v>
      </c>
    </row>
    <row r="1008" spans="1:7" x14ac:dyDescent="0.25">
      <c r="A1008">
        <v>370</v>
      </c>
      <c r="B1008" t="s">
        <v>1336</v>
      </c>
      <c r="C1008" t="s">
        <v>1327</v>
      </c>
      <c r="D1008">
        <v>1.198</v>
      </c>
      <c r="E1008">
        <v>2541</v>
      </c>
      <c r="F1008">
        <f t="shared" si="15"/>
        <v>2</v>
      </c>
      <c r="G1008" t="str">
        <f>STANDINGS_WHIP[[#This Row],[League]]&amp;STANDINGS_WHIP[[#This Row],[Team]]</f>
        <v>$150 Draft Champions Feb 08 1:00 pm Lg.3671Team Madsen</v>
      </c>
    </row>
    <row r="1009" spans="1:7" x14ac:dyDescent="0.25">
      <c r="A1009">
        <v>820</v>
      </c>
      <c r="B1009" t="s">
        <v>1333</v>
      </c>
      <c r="C1009" t="s">
        <v>1327</v>
      </c>
      <c r="D1009">
        <v>1.234</v>
      </c>
      <c r="E1009">
        <v>2091</v>
      </c>
      <c r="F1009">
        <f t="shared" si="15"/>
        <v>3</v>
      </c>
      <c r="G1009" t="str">
        <f>STANDINGS_WHIP[[#This Row],[League]]&amp;STANDINGS_WHIP[[#This Row],[Team]]</f>
        <v>$150 Draft Champions Feb 08 1:00 pm Lg.3671D'Amico Fan Club</v>
      </c>
    </row>
    <row r="1010" spans="1:7" x14ac:dyDescent="0.25">
      <c r="A1010">
        <v>1002</v>
      </c>
      <c r="B1010" t="s">
        <v>1329</v>
      </c>
      <c r="C1010" t="s">
        <v>1327</v>
      </c>
      <c r="D1010">
        <v>1.244</v>
      </c>
      <c r="E1010">
        <v>1909</v>
      </c>
      <c r="F1010">
        <f t="shared" si="15"/>
        <v>4</v>
      </c>
      <c r="G1010" t="str">
        <f>STANDINGS_WHIP[[#This Row],[League]]&amp;STANDINGS_WHIP[[#This Row],[Team]]</f>
        <v>$150 Draft Champions Feb 08 1:00 pm Lg.3671Junior Wells</v>
      </c>
    </row>
    <row r="1011" spans="1:7" x14ac:dyDescent="0.25">
      <c r="A1011">
        <v>1113</v>
      </c>
      <c r="B1011" t="s">
        <v>1337</v>
      </c>
      <c r="C1011" t="s">
        <v>1327</v>
      </c>
      <c r="D1011">
        <v>1.25</v>
      </c>
      <c r="E1011">
        <v>1798</v>
      </c>
      <c r="F1011">
        <f t="shared" si="15"/>
        <v>5</v>
      </c>
      <c r="G1011" t="str">
        <f>STANDINGS_WHIP[[#This Row],[League]]&amp;STANDINGS_WHIP[[#This Row],[Team]]</f>
        <v>$150 Draft Champions Feb 08 1:00 pm Lg.3671BADLANDERS</v>
      </c>
    </row>
    <row r="1012" spans="1:7" x14ac:dyDescent="0.25">
      <c r="A1012">
        <v>1115</v>
      </c>
      <c r="B1012" t="s">
        <v>1326</v>
      </c>
      <c r="C1012" t="s">
        <v>1327</v>
      </c>
      <c r="D1012">
        <v>1.25</v>
      </c>
      <c r="E1012">
        <v>1796</v>
      </c>
      <c r="F1012">
        <f t="shared" si="15"/>
        <v>6</v>
      </c>
      <c r="G1012" t="str">
        <f>STANDINGS_WHIP[[#This Row],[League]]&amp;STANDINGS_WHIP[[#This Row],[Team]]</f>
        <v>$150 Draft Champions Feb 08 1:00 pm Lg.3671Magic Jacks</v>
      </c>
    </row>
    <row r="1013" spans="1:7" x14ac:dyDescent="0.25">
      <c r="A1013">
        <v>1163</v>
      </c>
      <c r="B1013" t="s">
        <v>265</v>
      </c>
      <c r="C1013" t="s">
        <v>1327</v>
      </c>
      <c r="D1013">
        <v>1.2529999999999999</v>
      </c>
      <c r="E1013">
        <v>1748</v>
      </c>
      <c r="F1013">
        <f t="shared" si="15"/>
        <v>7</v>
      </c>
      <c r="G1013" t="str">
        <f>STANDINGS_WHIP[[#This Row],[League]]&amp;STANDINGS_WHIP[[#This Row],[Team]]</f>
        <v>$150 Draft Champions Feb 08 1:00 pm Lg.3671Dick Poles Staff</v>
      </c>
    </row>
    <row r="1014" spans="1:7" x14ac:dyDescent="0.25">
      <c r="A1014">
        <v>1255</v>
      </c>
      <c r="B1014" t="s">
        <v>1330</v>
      </c>
      <c r="C1014" t="s">
        <v>1327</v>
      </c>
      <c r="D1014">
        <v>1.258</v>
      </c>
      <c r="E1014">
        <v>1656</v>
      </c>
      <c r="F1014">
        <f t="shared" si="15"/>
        <v>8</v>
      </c>
      <c r="G1014" t="str">
        <f>STANDINGS_WHIP[[#This Row],[League]]&amp;STANDINGS_WHIP[[#This Row],[Team]]</f>
        <v>$150 Draft Champions Feb 08 1:00 pm Lg.3671Team palazzo</v>
      </c>
    </row>
    <row r="1015" spans="1:7" x14ac:dyDescent="0.25">
      <c r="A1015">
        <v>1439</v>
      </c>
      <c r="B1015" t="s">
        <v>1334</v>
      </c>
      <c r="C1015" t="s">
        <v>1327</v>
      </c>
      <c r="D1015">
        <v>1.2669999999999999</v>
      </c>
      <c r="E1015">
        <v>1472</v>
      </c>
      <c r="F1015">
        <f t="shared" si="15"/>
        <v>9</v>
      </c>
      <c r="G1015" t="str">
        <f>STANDINGS_WHIP[[#This Row],[League]]&amp;STANDINGS_WHIP[[#This Row],[Team]]</f>
        <v>$150 Draft Champions Feb 08 1:00 pm Lg.3671Chico Lind's Hermanos - DC 73</v>
      </c>
    </row>
    <row r="1016" spans="1:7" x14ac:dyDescent="0.25">
      <c r="A1016">
        <v>1558</v>
      </c>
      <c r="B1016" t="s">
        <v>1331</v>
      </c>
      <c r="C1016" t="s">
        <v>1327</v>
      </c>
      <c r="D1016">
        <v>1.274</v>
      </c>
      <c r="E1016">
        <v>1353</v>
      </c>
      <c r="F1016">
        <f t="shared" si="15"/>
        <v>10</v>
      </c>
      <c r="G1016" t="str">
        <f>STANDINGS_WHIP[[#This Row],[League]]&amp;STANDINGS_WHIP[[#This Row],[Team]]</f>
        <v>$150 Draft Champions Feb 08 1:00 pm Lg.3671Forever Draft 4</v>
      </c>
    </row>
    <row r="1017" spans="1:7" x14ac:dyDescent="0.25">
      <c r="A1017">
        <v>1610</v>
      </c>
      <c r="B1017" t="s">
        <v>1335</v>
      </c>
      <c r="C1017" t="s">
        <v>1327</v>
      </c>
      <c r="D1017">
        <v>1.2769999999999999</v>
      </c>
      <c r="E1017">
        <v>1301</v>
      </c>
      <c r="F1017">
        <f t="shared" si="15"/>
        <v>11</v>
      </c>
      <c r="G1017" t="str">
        <f>STANDINGS_WHIP[[#This Row],[League]]&amp;STANDINGS_WHIP[[#This Row],[Team]]</f>
        <v>$150 Draft Champions Feb 08 1:00 pm Lg.3671sLim picKens1</v>
      </c>
    </row>
    <row r="1018" spans="1:7" x14ac:dyDescent="0.25">
      <c r="A1018">
        <v>2154</v>
      </c>
      <c r="B1018" t="s">
        <v>286</v>
      </c>
      <c r="C1018" t="s">
        <v>1327</v>
      </c>
      <c r="D1018">
        <v>1.3080000000000001</v>
      </c>
      <c r="E1018">
        <v>757</v>
      </c>
      <c r="F1018">
        <f t="shared" si="15"/>
        <v>12</v>
      </c>
      <c r="G1018" t="str">
        <f>STANDINGS_WHIP[[#This Row],[League]]&amp;STANDINGS_WHIP[[#This Row],[Team]]</f>
        <v>$150 Draft Champions Feb 08 1:00 pm Lg.3671Team Williams</v>
      </c>
    </row>
    <row r="1019" spans="1:7" x14ac:dyDescent="0.25">
      <c r="A1019">
        <v>2177</v>
      </c>
      <c r="B1019" t="s">
        <v>1328</v>
      </c>
      <c r="C1019" t="s">
        <v>1327</v>
      </c>
      <c r="D1019">
        <v>1.3089999999999999</v>
      </c>
      <c r="E1019">
        <v>734</v>
      </c>
      <c r="F1019">
        <f t="shared" si="15"/>
        <v>13</v>
      </c>
      <c r="G1019" t="str">
        <f>STANDINGS_WHIP[[#This Row],[League]]&amp;STANDINGS_WHIP[[#This Row],[Team]]</f>
        <v>$150 Draft Champions Feb 08 1:00 pm Lg.3671Bavaro DC 2</v>
      </c>
    </row>
    <row r="1020" spans="1:7" x14ac:dyDescent="0.25">
      <c r="A1020">
        <v>2304</v>
      </c>
      <c r="B1020" t="s">
        <v>1332</v>
      </c>
      <c r="C1020" t="s">
        <v>1327</v>
      </c>
      <c r="D1020">
        <v>1.3180000000000001</v>
      </c>
      <c r="E1020">
        <v>607</v>
      </c>
      <c r="F1020">
        <f t="shared" si="15"/>
        <v>14</v>
      </c>
      <c r="G1020" t="str">
        <f>STANDINGS_WHIP[[#This Row],[League]]&amp;STANDINGS_WHIP[[#This Row],[Team]]</f>
        <v>$150 Draft Champions Feb 08 1:00 pm Lg.3671Truckers Inc</v>
      </c>
    </row>
    <row r="1021" spans="1:7" x14ac:dyDescent="0.25">
      <c r="A1021">
        <v>2455</v>
      </c>
      <c r="B1021" t="s">
        <v>1187</v>
      </c>
      <c r="C1021" t="s">
        <v>1327</v>
      </c>
      <c r="D1021">
        <v>1.329</v>
      </c>
      <c r="E1021">
        <v>456</v>
      </c>
      <c r="F1021">
        <f t="shared" si="15"/>
        <v>15</v>
      </c>
      <c r="G1021" t="str">
        <f>STANDINGS_WHIP[[#This Row],[League]]&amp;STANDINGS_WHIP[[#This Row],[Team]]</f>
        <v>$150 Draft Champions Feb 08 1:00 pm Lg.3671Team Murphy</v>
      </c>
    </row>
    <row r="1022" spans="1:7" x14ac:dyDescent="0.25">
      <c r="A1022">
        <v>491</v>
      </c>
      <c r="B1022" t="s">
        <v>1342</v>
      </c>
      <c r="C1022" t="s">
        <v>1339</v>
      </c>
      <c r="D1022">
        <v>1.21</v>
      </c>
      <c r="E1022">
        <v>2420</v>
      </c>
      <c r="F1022">
        <f t="shared" si="15"/>
        <v>1</v>
      </c>
      <c r="G1022" t="str">
        <f>STANDINGS_WHIP[[#This Row],[League]]&amp;STANDINGS_WHIP[[#This Row],[Team]]</f>
        <v>$150 Draft Champions Feb 09 1:00 pm Lg.3672Dayton Raiders II</v>
      </c>
    </row>
    <row r="1023" spans="1:7" x14ac:dyDescent="0.25">
      <c r="A1023">
        <v>761</v>
      </c>
      <c r="B1023" t="s">
        <v>1338</v>
      </c>
      <c r="C1023" t="s">
        <v>1339</v>
      </c>
      <c r="D1023">
        <v>1.23</v>
      </c>
      <c r="E1023">
        <v>2150</v>
      </c>
      <c r="F1023">
        <f t="shared" si="15"/>
        <v>2</v>
      </c>
      <c r="G1023" t="str">
        <f>STANDINGS_WHIP[[#This Row],[League]]&amp;STANDINGS_WHIP[[#This Row],[Team]]</f>
        <v>$150 Draft Champions Feb 09 1:00 pm Lg.3672Bambino's Guacamole</v>
      </c>
    </row>
    <row r="1024" spans="1:7" x14ac:dyDescent="0.25">
      <c r="A1024">
        <v>835</v>
      </c>
      <c r="B1024" t="s">
        <v>1347</v>
      </c>
      <c r="C1024" t="s">
        <v>1339</v>
      </c>
      <c r="D1024">
        <v>1.2350000000000001</v>
      </c>
      <c r="E1024">
        <v>2076</v>
      </c>
      <c r="F1024">
        <f t="shared" si="15"/>
        <v>3</v>
      </c>
      <c r="G1024" t="str">
        <f>STANDINGS_WHIP[[#This Row],[League]]&amp;STANDINGS_WHIP[[#This Row],[Team]]</f>
        <v>$150 Draft Champions Feb 09 1:00 pm Lg.3672Hickory Hurricanes</v>
      </c>
    </row>
    <row r="1025" spans="1:7" x14ac:dyDescent="0.25">
      <c r="A1025">
        <v>915</v>
      </c>
      <c r="B1025" t="s">
        <v>175</v>
      </c>
      <c r="C1025" t="s">
        <v>1339</v>
      </c>
      <c r="D1025">
        <v>1.24</v>
      </c>
      <c r="E1025">
        <v>1996</v>
      </c>
      <c r="F1025">
        <f t="shared" si="15"/>
        <v>4</v>
      </c>
      <c r="G1025" t="str">
        <f>STANDINGS_WHIP[[#This Row],[League]]&amp;STANDINGS_WHIP[[#This Row],[Team]]</f>
        <v>$150 Draft Champions Feb 09 1:00 pm Lg.3672MFF Inc.</v>
      </c>
    </row>
    <row r="1026" spans="1:7" x14ac:dyDescent="0.25">
      <c r="A1026">
        <v>1131</v>
      </c>
      <c r="B1026" t="s">
        <v>1349</v>
      </c>
      <c r="C1026" t="s">
        <v>1339</v>
      </c>
      <c r="D1026">
        <v>1.252</v>
      </c>
      <c r="E1026">
        <v>1780</v>
      </c>
      <c r="F1026">
        <f t="shared" si="15"/>
        <v>5</v>
      </c>
      <c r="G1026" t="str">
        <f>STANDINGS_WHIP[[#This Row],[League]]&amp;STANDINGS_WHIP[[#This Row],[Team]]</f>
        <v>$150 Draft Champions Feb 09 1:00 pm Lg.3672Cary Boogie Nights</v>
      </c>
    </row>
    <row r="1027" spans="1:7" x14ac:dyDescent="0.25">
      <c r="A1027">
        <v>1236</v>
      </c>
      <c r="B1027" t="s">
        <v>1348</v>
      </c>
      <c r="C1027" t="s">
        <v>1339</v>
      </c>
      <c r="D1027">
        <v>1.2569999999999999</v>
      </c>
      <c r="E1027">
        <v>1675</v>
      </c>
      <c r="F1027">
        <f t="shared" ref="F1027:F1090" si="16">IF(C1027=C1026,F1026+1,1)</f>
        <v>6</v>
      </c>
      <c r="G1027" t="str">
        <f>STANDINGS_WHIP[[#This Row],[League]]&amp;STANDINGS_WHIP[[#This Row],[Team]]</f>
        <v>$150 Draft Champions Feb 09 1:00 pm Lg.3672When Puigs Fly</v>
      </c>
    </row>
    <row r="1028" spans="1:7" x14ac:dyDescent="0.25">
      <c r="A1028">
        <v>1281</v>
      </c>
      <c r="B1028" t="s">
        <v>1344</v>
      </c>
      <c r="C1028" t="s">
        <v>1339</v>
      </c>
      <c r="D1028">
        <v>1.2589999999999999</v>
      </c>
      <c r="E1028">
        <v>1630</v>
      </c>
      <c r="F1028">
        <f t="shared" si="16"/>
        <v>7</v>
      </c>
      <c r="G1028" t="str">
        <f>STANDINGS_WHIP[[#This Row],[League]]&amp;STANDINGS_WHIP[[#This Row],[Team]]</f>
        <v>$150 Draft Champions Feb 09 1:00 pm Lg.3672All Braun No Brains</v>
      </c>
    </row>
    <row r="1029" spans="1:7" x14ac:dyDescent="0.25">
      <c r="A1029">
        <v>1516</v>
      </c>
      <c r="B1029" t="s">
        <v>1345</v>
      </c>
      <c r="C1029" t="s">
        <v>1339</v>
      </c>
      <c r="D1029">
        <v>1.2709999999999999</v>
      </c>
      <c r="E1029">
        <v>1395</v>
      </c>
      <c r="F1029">
        <f t="shared" si="16"/>
        <v>8</v>
      </c>
      <c r="G1029" t="str">
        <f>STANDINGS_WHIP[[#This Row],[League]]&amp;STANDINGS_WHIP[[#This Row],[Team]]</f>
        <v>$150 Draft Champions Feb 09 1:00 pm Lg.3672This Dingo Ate Your Baby</v>
      </c>
    </row>
    <row r="1030" spans="1:7" x14ac:dyDescent="0.25">
      <c r="A1030">
        <v>1813</v>
      </c>
      <c r="B1030" t="s">
        <v>167</v>
      </c>
      <c r="C1030" t="s">
        <v>1339</v>
      </c>
      <c r="D1030">
        <v>1.288</v>
      </c>
      <c r="E1030">
        <v>1098</v>
      </c>
      <c r="F1030">
        <f t="shared" si="16"/>
        <v>9</v>
      </c>
      <c r="G1030" t="str">
        <f>STANDINGS_WHIP[[#This Row],[League]]&amp;STANDINGS_WHIP[[#This Row],[Team]]</f>
        <v>$150 Draft Champions Feb 09 1:00 pm Lg.3672Dillholes</v>
      </c>
    </row>
    <row r="1031" spans="1:7" x14ac:dyDescent="0.25">
      <c r="A1031">
        <v>1861</v>
      </c>
      <c r="B1031" t="s">
        <v>1346</v>
      </c>
      <c r="C1031" t="s">
        <v>1339</v>
      </c>
      <c r="D1031">
        <v>1.29</v>
      </c>
      <c r="E1031">
        <v>1050</v>
      </c>
      <c r="F1031">
        <f t="shared" si="16"/>
        <v>10</v>
      </c>
      <c r="G1031" t="str">
        <f>STANDINGS_WHIP[[#This Row],[League]]&amp;STANDINGS_WHIP[[#This Row],[Team]]</f>
        <v>$150 Draft Champions Feb 09 1:00 pm Lg.3672THE BOMB SQUAD</v>
      </c>
    </row>
    <row r="1032" spans="1:7" x14ac:dyDescent="0.25">
      <c r="A1032">
        <v>1977</v>
      </c>
      <c r="B1032" t="s">
        <v>184</v>
      </c>
      <c r="C1032" t="s">
        <v>1339</v>
      </c>
      <c r="D1032">
        <v>1.2969999999999999</v>
      </c>
      <c r="E1032">
        <v>934</v>
      </c>
      <c r="F1032">
        <f t="shared" si="16"/>
        <v>11</v>
      </c>
      <c r="G1032" t="str">
        <f>STANDINGS_WHIP[[#This Row],[League]]&amp;STANDINGS_WHIP[[#This Row],[Team]]</f>
        <v>$150 Draft Champions Feb 09 1:00 pm Lg.3672Elks Baby Elks</v>
      </c>
    </row>
    <row r="1033" spans="1:7" x14ac:dyDescent="0.25">
      <c r="A1033">
        <v>2185</v>
      </c>
      <c r="B1033" t="s">
        <v>11</v>
      </c>
      <c r="C1033" t="s">
        <v>1339</v>
      </c>
      <c r="D1033">
        <v>1.31</v>
      </c>
      <c r="E1033">
        <v>726</v>
      </c>
      <c r="F1033">
        <f t="shared" si="16"/>
        <v>12</v>
      </c>
      <c r="G1033" t="str">
        <f>STANDINGS_WHIP[[#This Row],[League]]&amp;STANDINGS_WHIP[[#This Row],[Team]]</f>
        <v>$150 Draft Champions Feb 09 1:00 pm Lg.3672CRACKERJAX</v>
      </c>
    </row>
    <row r="1034" spans="1:7" x14ac:dyDescent="0.25">
      <c r="A1034">
        <v>2208</v>
      </c>
      <c r="B1034" t="s">
        <v>1341</v>
      </c>
      <c r="C1034" t="s">
        <v>1339</v>
      </c>
      <c r="D1034">
        <v>1.3120000000000001</v>
      </c>
      <c r="E1034">
        <v>703</v>
      </c>
      <c r="F1034">
        <f t="shared" si="16"/>
        <v>13</v>
      </c>
      <c r="G1034" t="str">
        <f>STANDINGS_WHIP[[#This Row],[League]]&amp;STANDINGS_WHIP[[#This Row],[Team]]</f>
        <v>$150 Draft Champions Feb 09 1:00 pm Lg.3672javacup</v>
      </c>
    </row>
    <row r="1035" spans="1:7" x14ac:dyDescent="0.25">
      <c r="A1035">
        <v>2724</v>
      </c>
      <c r="B1035" t="s">
        <v>1343</v>
      </c>
      <c r="C1035" t="s">
        <v>1339</v>
      </c>
      <c r="D1035">
        <v>1.3580000000000001</v>
      </c>
      <c r="E1035">
        <v>187</v>
      </c>
      <c r="F1035">
        <f t="shared" si="16"/>
        <v>14</v>
      </c>
      <c r="G1035" t="str">
        <f>STANDINGS_WHIP[[#This Row],[League]]&amp;STANDINGS_WHIP[[#This Row],[Team]]</f>
        <v>$150 Draft Champions Feb 09 1:00 pm Lg.3672Howard's Homers</v>
      </c>
    </row>
    <row r="1036" spans="1:7" x14ac:dyDescent="0.25">
      <c r="A1036">
        <v>2851</v>
      </c>
      <c r="B1036" t="s">
        <v>1340</v>
      </c>
      <c r="C1036" t="s">
        <v>1339</v>
      </c>
      <c r="D1036">
        <v>1.391</v>
      </c>
      <c r="E1036">
        <v>60</v>
      </c>
      <c r="F1036">
        <f t="shared" si="16"/>
        <v>15</v>
      </c>
      <c r="G1036" t="str">
        <f>STANDINGS_WHIP[[#This Row],[League]]&amp;STANDINGS_WHIP[[#This Row],[Team]]</f>
        <v>$150 Draft Champions Feb 09 1:00 pm Lg.3672Abo's Wabos</v>
      </c>
    </row>
    <row r="1037" spans="1:7" x14ac:dyDescent="0.25">
      <c r="A1037">
        <v>89</v>
      </c>
      <c r="B1037" t="s">
        <v>1350</v>
      </c>
      <c r="C1037" t="s">
        <v>1351</v>
      </c>
      <c r="D1037">
        <v>1.155</v>
      </c>
      <c r="E1037">
        <v>2822</v>
      </c>
      <c r="F1037">
        <f t="shared" si="16"/>
        <v>1</v>
      </c>
      <c r="G1037" t="str">
        <f>STANDINGS_WHIP[[#This Row],[League]]&amp;STANDINGS_WHIP[[#This Row],[Team]]</f>
        <v>$150 Draft Champions Feb 09 1:00 pm Lg.3675Team Dorrian</v>
      </c>
    </row>
    <row r="1038" spans="1:7" x14ac:dyDescent="0.25">
      <c r="A1038">
        <v>230</v>
      </c>
      <c r="B1038" t="s">
        <v>534</v>
      </c>
      <c r="C1038" t="s">
        <v>1351</v>
      </c>
      <c r="D1038">
        <v>1.181</v>
      </c>
      <c r="E1038">
        <v>2681</v>
      </c>
      <c r="F1038">
        <f t="shared" si="16"/>
        <v>2</v>
      </c>
      <c r="G1038" t="str">
        <f>STANDINGS_WHIP[[#This Row],[League]]&amp;STANDINGS_WHIP[[#This Row],[Team]]</f>
        <v>$150 Draft Champions Feb 09 1:00 pm Lg.3675Light Tower Power</v>
      </c>
    </row>
    <row r="1039" spans="1:7" x14ac:dyDescent="0.25">
      <c r="A1039">
        <v>655</v>
      </c>
      <c r="B1039" t="s">
        <v>1353</v>
      </c>
      <c r="C1039" t="s">
        <v>1351</v>
      </c>
      <c r="D1039">
        <v>1.2230000000000001</v>
      </c>
      <c r="E1039">
        <v>2256</v>
      </c>
      <c r="F1039">
        <f t="shared" si="16"/>
        <v>3</v>
      </c>
      <c r="G1039" t="str">
        <f>STANDINGS_WHIP[[#This Row],[League]]&amp;STANDINGS_WHIP[[#This Row],[Team]]</f>
        <v>$150 Draft Champions Feb 09 1:00 pm Lg.3675Team Cook</v>
      </c>
    </row>
    <row r="1040" spans="1:7" x14ac:dyDescent="0.25">
      <c r="A1040">
        <v>768</v>
      </c>
      <c r="B1040" t="s">
        <v>1357</v>
      </c>
      <c r="C1040" t="s">
        <v>1351</v>
      </c>
      <c r="D1040">
        <v>1.2310000000000001</v>
      </c>
      <c r="E1040">
        <v>2143</v>
      </c>
      <c r="F1040">
        <f t="shared" si="16"/>
        <v>4</v>
      </c>
      <c r="G1040" t="str">
        <f>STANDINGS_WHIP[[#This Row],[League]]&amp;STANDINGS_WHIP[[#This Row],[Team]]</f>
        <v>$150 Draft Champions Feb 09 1:00 pm Lg.3675BrownBear BrownBear</v>
      </c>
    </row>
    <row r="1041" spans="1:7" x14ac:dyDescent="0.25">
      <c r="A1041">
        <v>1072</v>
      </c>
      <c r="B1041" t="s">
        <v>230</v>
      </c>
      <c r="C1041" t="s">
        <v>1351</v>
      </c>
      <c r="D1041">
        <v>1.2470000000000001</v>
      </c>
      <c r="E1041">
        <v>1839</v>
      </c>
      <c r="F1041">
        <f t="shared" si="16"/>
        <v>5</v>
      </c>
      <c r="G1041" t="str">
        <f>STANDINGS_WHIP[[#This Row],[League]]&amp;STANDINGS_WHIP[[#This Row],[Team]]</f>
        <v>$150 Draft Champions Feb 09 1:00 pm Lg.3675Team Hofmann</v>
      </c>
    </row>
    <row r="1042" spans="1:7" x14ac:dyDescent="0.25">
      <c r="A1042">
        <v>1103</v>
      </c>
      <c r="B1042" t="s">
        <v>536</v>
      </c>
      <c r="C1042" t="s">
        <v>1351</v>
      </c>
      <c r="D1042">
        <v>1.2490000000000001</v>
      </c>
      <c r="E1042">
        <v>1808</v>
      </c>
      <c r="F1042">
        <f t="shared" si="16"/>
        <v>6</v>
      </c>
      <c r="G1042" t="str">
        <f>STANDINGS_WHIP[[#This Row],[League]]&amp;STANDINGS_WHIP[[#This Row],[Team]]</f>
        <v>$150 Draft Champions Feb 09 1:00 pm Lg.3675Fanton of the Opera</v>
      </c>
    </row>
    <row r="1043" spans="1:7" x14ac:dyDescent="0.25">
      <c r="A1043">
        <v>1219</v>
      </c>
      <c r="B1043" t="s">
        <v>1355</v>
      </c>
      <c r="C1043" t="s">
        <v>1351</v>
      </c>
      <c r="D1043">
        <v>1.256</v>
      </c>
      <c r="E1043">
        <v>1692</v>
      </c>
      <c r="F1043">
        <f t="shared" si="16"/>
        <v>7</v>
      </c>
      <c r="G1043" t="str">
        <f>STANDINGS_WHIP[[#This Row],[League]]&amp;STANDINGS_WHIP[[#This Row],[Team]]</f>
        <v>$150 Draft Champions Feb 09 1:00 pm Lg.3675deadmoneyF</v>
      </c>
    </row>
    <row r="1044" spans="1:7" x14ac:dyDescent="0.25">
      <c r="A1044">
        <v>1383</v>
      </c>
      <c r="B1044" t="s">
        <v>1360</v>
      </c>
      <c r="C1044" t="s">
        <v>1351</v>
      </c>
      <c r="D1044">
        <v>1.264</v>
      </c>
      <c r="E1044">
        <v>1528</v>
      </c>
      <c r="F1044">
        <f t="shared" si="16"/>
        <v>8</v>
      </c>
      <c r="G1044" t="str">
        <f>STANDINGS_WHIP[[#This Row],[League]]&amp;STANDINGS_WHIP[[#This Row],[Team]]</f>
        <v>$150 Draft Champions Feb 09 1:00 pm Lg.3675Lollygaggers DC1</v>
      </c>
    </row>
    <row r="1045" spans="1:7" x14ac:dyDescent="0.25">
      <c r="A1045">
        <v>1387</v>
      </c>
      <c r="B1045" t="s">
        <v>340</v>
      </c>
      <c r="C1045" t="s">
        <v>1351</v>
      </c>
      <c r="D1045">
        <v>1.2649999999999999</v>
      </c>
      <c r="E1045">
        <v>1524</v>
      </c>
      <c r="F1045">
        <f t="shared" si="16"/>
        <v>9</v>
      </c>
      <c r="G1045" t="str">
        <f>STANDINGS_WHIP[[#This Row],[League]]&amp;STANDINGS_WHIP[[#This Row],[Team]]</f>
        <v>$150 Draft Champions Feb 09 1:00 pm Lg.3675Trill 2</v>
      </c>
    </row>
    <row r="1046" spans="1:7" x14ac:dyDescent="0.25">
      <c r="A1046">
        <v>1599</v>
      </c>
      <c r="B1046" t="s">
        <v>1354</v>
      </c>
      <c r="C1046" t="s">
        <v>1351</v>
      </c>
      <c r="D1046">
        <v>1.276</v>
      </c>
      <c r="E1046">
        <v>1312</v>
      </c>
      <c r="F1046">
        <f t="shared" si="16"/>
        <v>10</v>
      </c>
      <c r="G1046" t="str">
        <f>STANDINGS_WHIP[[#This Row],[League]]&amp;STANDINGS_WHIP[[#This Row],[Team]]</f>
        <v>$150 Draft Champions Feb 09 1:00 pm Lg.3675Ithaca Bombers III</v>
      </c>
    </row>
    <row r="1047" spans="1:7" x14ac:dyDescent="0.25">
      <c r="A1047">
        <v>1742</v>
      </c>
      <c r="B1047" t="s">
        <v>210</v>
      </c>
      <c r="C1047" t="s">
        <v>1351</v>
      </c>
      <c r="D1047">
        <v>1.284</v>
      </c>
      <c r="E1047">
        <v>1169</v>
      </c>
      <c r="F1047">
        <f t="shared" si="16"/>
        <v>11</v>
      </c>
      <c r="G1047" t="str">
        <f>STANDINGS_WHIP[[#This Row],[League]]&amp;STANDINGS_WHIP[[#This Row],[Team]]</f>
        <v>$150 Draft Champions Feb 09 1:00 pm Lg.3675CC's Desperados</v>
      </c>
    </row>
    <row r="1048" spans="1:7" x14ac:dyDescent="0.25">
      <c r="A1048">
        <v>1793</v>
      </c>
      <c r="B1048" t="s">
        <v>1356</v>
      </c>
      <c r="C1048" t="s">
        <v>1351</v>
      </c>
      <c r="D1048">
        <v>1.2869999999999999</v>
      </c>
      <c r="E1048">
        <v>1118</v>
      </c>
      <c r="F1048">
        <f t="shared" si="16"/>
        <v>12</v>
      </c>
      <c r="G1048" t="str">
        <f>STANDINGS_WHIP[[#This Row],[League]]&amp;STANDINGS_WHIP[[#This Row],[Team]]</f>
        <v>$150 Draft Champions Feb 09 1:00 pm Lg.3675Team Keene</v>
      </c>
    </row>
    <row r="1049" spans="1:7" x14ac:dyDescent="0.25">
      <c r="A1049">
        <v>1973</v>
      </c>
      <c r="B1049" t="s">
        <v>1358</v>
      </c>
      <c r="C1049" t="s">
        <v>1351</v>
      </c>
      <c r="D1049">
        <v>1.2969999999999999</v>
      </c>
      <c r="E1049">
        <v>938</v>
      </c>
      <c r="F1049">
        <f t="shared" si="16"/>
        <v>13</v>
      </c>
      <c r="G1049" t="str">
        <f>STANDINGS_WHIP[[#This Row],[League]]&amp;STANDINGS_WHIP[[#This Row],[Team]]</f>
        <v>$150 Draft Champions Feb 09 1:00 pm Lg.36757-Line</v>
      </c>
    </row>
    <row r="1050" spans="1:7" x14ac:dyDescent="0.25">
      <c r="A1050">
        <v>2427</v>
      </c>
      <c r="B1050" t="s">
        <v>1352</v>
      </c>
      <c r="C1050" t="s">
        <v>1351</v>
      </c>
      <c r="D1050">
        <v>1.327</v>
      </c>
      <c r="E1050">
        <v>484</v>
      </c>
      <c r="F1050">
        <f t="shared" si="16"/>
        <v>14</v>
      </c>
      <c r="G1050" t="str">
        <f>STANDINGS_WHIP[[#This Row],[League]]&amp;STANDINGS_WHIP[[#This Row],[Team]]</f>
        <v>$150 Draft Champions Feb 09 1:00 pm Lg.3675Jack and Jordan</v>
      </c>
    </row>
    <row r="1051" spans="1:7" x14ac:dyDescent="0.25">
      <c r="A1051">
        <v>2805</v>
      </c>
      <c r="B1051" t="s">
        <v>1359</v>
      </c>
      <c r="C1051" t="s">
        <v>1351</v>
      </c>
      <c r="D1051">
        <v>1.375</v>
      </c>
      <c r="E1051">
        <v>106</v>
      </c>
      <c r="F1051">
        <f t="shared" si="16"/>
        <v>15</v>
      </c>
      <c r="G1051" t="str">
        <f>STANDINGS_WHIP[[#This Row],[League]]&amp;STANDINGS_WHIP[[#This Row],[Team]]</f>
        <v>$150 Draft Champions Feb 09 1:00 pm Lg.3675No Glove, No Love</v>
      </c>
    </row>
    <row r="1052" spans="1:7" x14ac:dyDescent="0.25">
      <c r="A1052">
        <v>202</v>
      </c>
      <c r="B1052" t="s">
        <v>1373</v>
      </c>
      <c r="C1052" t="s">
        <v>1362</v>
      </c>
      <c r="D1052">
        <v>1.177</v>
      </c>
      <c r="E1052">
        <v>2709</v>
      </c>
      <c r="F1052">
        <f t="shared" si="16"/>
        <v>1</v>
      </c>
      <c r="G1052" t="str">
        <f>STANDINGS_WHIP[[#This Row],[League]]&amp;STANDINGS_WHIP[[#This Row],[Team]]</f>
        <v>$150 Draft Champions Feb 10 1:00 pm Lg.3678Junkball express</v>
      </c>
    </row>
    <row r="1053" spans="1:7" x14ac:dyDescent="0.25">
      <c r="A1053">
        <v>276</v>
      </c>
      <c r="B1053" t="s">
        <v>1372</v>
      </c>
      <c r="C1053" t="s">
        <v>1362</v>
      </c>
      <c r="D1053">
        <v>1.1859999999999999</v>
      </c>
      <c r="E1053">
        <v>2635</v>
      </c>
      <c r="F1053">
        <f t="shared" si="16"/>
        <v>2</v>
      </c>
      <c r="G1053" t="str">
        <f>STANDINGS_WHIP[[#This Row],[League]]&amp;STANDINGS_WHIP[[#This Row],[Team]]</f>
        <v>$150 Draft Champions Feb 10 1:00 pm Lg.3678CB &amp; Tay</v>
      </c>
    </row>
    <row r="1054" spans="1:7" x14ac:dyDescent="0.25">
      <c r="A1054">
        <v>789</v>
      </c>
      <c r="B1054" t="s">
        <v>1177</v>
      </c>
      <c r="C1054" t="s">
        <v>1362</v>
      </c>
      <c r="D1054">
        <v>1.2330000000000001</v>
      </c>
      <c r="E1054">
        <v>2122</v>
      </c>
      <c r="F1054">
        <f t="shared" si="16"/>
        <v>3</v>
      </c>
      <c r="G1054" t="str">
        <f>STANDINGS_WHIP[[#This Row],[League]]&amp;STANDINGS_WHIP[[#This Row],[Team]]</f>
        <v>$150 Draft Champions Feb 10 1:00 pm Lg.3678kotex army</v>
      </c>
    </row>
    <row r="1055" spans="1:7" x14ac:dyDescent="0.25">
      <c r="A1055">
        <v>868</v>
      </c>
      <c r="B1055" t="s">
        <v>1367</v>
      </c>
      <c r="C1055" t="s">
        <v>1362</v>
      </c>
      <c r="D1055">
        <v>1.2370000000000001</v>
      </c>
      <c r="E1055">
        <v>2043</v>
      </c>
      <c r="F1055">
        <f t="shared" si="16"/>
        <v>4</v>
      </c>
      <c r="G1055" t="str">
        <f>STANDINGS_WHIP[[#This Row],[League]]&amp;STANDINGS_WHIP[[#This Row],[Team]]</f>
        <v>$150 Draft Champions Feb 10 1:00 pm Lg.3678uski4</v>
      </c>
    </row>
    <row r="1056" spans="1:7" x14ac:dyDescent="0.25">
      <c r="A1056">
        <v>990</v>
      </c>
      <c r="B1056" t="s">
        <v>1364</v>
      </c>
      <c r="C1056" t="s">
        <v>1362</v>
      </c>
      <c r="D1056">
        <v>1.244</v>
      </c>
      <c r="E1056">
        <v>1921</v>
      </c>
      <c r="F1056">
        <f t="shared" si="16"/>
        <v>5</v>
      </c>
      <c r="G1056" t="str">
        <f>STANDINGS_WHIP[[#This Row],[League]]&amp;STANDINGS_WHIP[[#This Row],[Team]]</f>
        <v>$150 Draft Champions Feb 10 1:00 pm Lg.3678Fear the Peak</v>
      </c>
    </row>
    <row r="1057" spans="1:7" x14ac:dyDescent="0.25">
      <c r="A1057">
        <v>1194</v>
      </c>
      <c r="B1057" t="s">
        <v>1369</v>
      </c>
      <c r="C1057" t="s">
        <v>1362</v>
      </c>
      <c r="D1057">
        <v>1.2549999999999999</v>
      </c>
      <c r="E1057">
        <v>1717</v>
      </c>
      <c r="F1057">
        <f t="shared" si="16"/>
        <v>6</v>
      </c>
      <c r="G1057" t="str">
        <f>STANDINGS_WHIP[[#This Row],[League]]&amp;STANDINGS_WHIP[[#This Row],[Team]]</f>
        <v>$150 Draft Champions Feb 10 1:00 pm Lg.3678Team Wells</v>
      </c>
    </row>
    <row r="1058" spans="1:7" x14ac:dyDescent="0.25">
      <c r="A1058">
        <v>1235</v>
      </c>
      <c r="B1058" t="s">
        <v>1365</v>
      </c>
      <c r="C1058" t="s">
        <v>1362</v>
      </c>
      <c r="D1058">
        <v>1.2569999999999999</v>
      </c>
      <c r="E1058">
        <v>1676</v>
      </c>
      <c r="F1058">
        <f t="shared" si="16"/>
        <v>7</v>
      </c>
      <c r="G1058" t="str">
        <f>STANDINGS_WHIP[[#This Row],[League]]&amp;STANDINGS_WHIP[[#This Row],[Team]]</f>
        <v>$150 Draft Champions Feb 10 1:00 pm Lg.3678Skydogs</v>
      </c>
    </row>
    <row r="1059" spans="1:7" x14ac:dyDescent="0.25">
      <c r="A1059">
        <v>1476</v>
      </c>
      <c r="B1059" t="s">
        <v>1363</v>
      </c>
      <c r="C1059" t="s">
        <v>1362</v>
      </c>
      <c r="D1059">
        <v>1.27</v>
      </c>
      <c r="E1059">
        <v>1435</v>
      </c>
      <c r="F1059">
        <f t="shared" si="16"/>
        <v>8</v>
      </c>
      <c r="G1059" t="str">
        <f>STANDINGS_WHIP[[#This Row],[League]]&amp;STANDINGS_WHIP[[#This Row],[Team]]</f>
        <v>$150 Draft Champions Feb 10 1:00 pm Lg.3678Jaguar 2</v>
      </c>
    </row>
    <row r="1060" spans="1:7" x14ac:dyDescent="0.25">
      <c r="A1060">
        <v>1537</v>
      </c>
      <c r="B1060" t="s">
        <v>1370</v>
      </c>
      <c r="C1060" t="s">
        <v>1362</v>
      </c>
      <c r="D1060">
        <v>1.2729999999999999</v>
      </c>
      <c r="E1060">
        <v>1374</v>
      </c>
      <c r="F1060">
        <f t="shared" si="16"/>
        <v>9</v>
      </c>
      <c r="G1060" t="str">
        <f>STANDINGS_WHIP[[#This Row],[League]]&amp;STANDINGS_WHIP[[#This Row],[Team]]</f>
        <v>$150 Draft Champions Feb 10 1:00 pm Lg.3678The Rizard of Oz</v>
      </c>
    </row>
    <row r="1061" spans="1:7" x14ac:dyDescent="0.25">
      <c r="A1061">
        <v>1720</v>
      </c>
      <c r="B1061" t="s">
        <v>1368</v>
      </c>
      <c r="C1061" t="s">
        <v>1362</v>
      </c>
      <c r="D1061">
        <v>1.2829999999999999</v>
      </c>
      <c r="E1061">
        <v>1191</v>
      </c>
      <c r="F1061">
        <f t="shared" si="16"/>
        <v>10</v>
      </c>
      <c r="G1061" t="str">
        <f>STANDINGS_WHIP[[#This Row],[League]]&amp;STANDINGS_WHIP[[#This Row],[Team]]</f>
        <v>$150 Draft Champions Feb 10 1:00 pm Lg.3678Rolling Thunder 13</v>
      </c>
    </row>
    <row r="1062" spans="1:7" x14ac:dyDescent="0.25">
      <c r="A1062">
        <v>1971</v>
      </c>
      <c r="B1062" t="s">
        <v>1366</v>
      </c>
      <c r="C1062" t="s">
        <v>1362</v>
      </c>
      <c r="D1062">
        <v>1.2969999999999999</v>
      </c>
      <c r="E1062">
        <v>940</v>
      </c>
      <c r="F1062">
        <f t="shared" si="16"/>
        <v>11</v>
      </c>
      <c r="G1062" t="str">
        <f>STANDINGS_WHIP[[#This Row],[League]]&amp;STANDINGS_WHIP[[#This Row],[Team]]</f>
        <v>$150 Draft Champions Feb 10 1:00 pm Lg.3678Chalupa Batman 5</v>
      </c>
    </row>
    <row r="1063" spans="1:7" x14ac:dyDescent="0.25">
      <c r="A1063">
        <v>2087</v>
      </c>
      <c r="B1063" t="s">
        <v>291</v>
      </c>
      <c r="C1063" t="s">
        <v>1362</v>
      </c>
      <c r="D1063">
        <v>1.3029999999999999</v>
      </c>
      <c r="E1063">
        <v>824</v>
      </c>
      <c r="F1063">
        <f t="shared" si="16"/>
        <v>12</v>
      </c>
      <c r="G1063" t="str">
        <f>STANDINGS_WHIP[[#This Row],[League]]&amp;STANDINGS_WHIP[[#This Row],[Team]]</f>
        <v>$150 Draft Champions Feb 10 1:00 pm Lg.3678Big League Wood</v>
      </c>
    </row>
    <row r="1064" spans="1:7" x14ac:dyDescent="0.25">
      <c r="A1064">
        <v>2102</v>
      </c>
      <c r="B1064" t="s">
        <v>1361</v>
      </c>
      <c r="C1064" t="s">
        <v>1362</v>
      </c>
      <c r="D1064">
        <v>1.3049999999999999</v>
      </c>
      <c r="E1064">
        <v>809</v>
      </c>
      <c r="F1064">
        <f t="shared" si="16"/>
        <v>13</v>
      </c>
      <c r="G1064" t="str">
        <f>STANDINGS_WHIP[[#This Row],[League]]&amp;STANDINGS_WHIP[[#This Row],[Team]]</f>
        <v>$150 Draft Champions Feb 10 1:00 pm Lg.3678Texas Leaguers</v>
      </c>
    </row>
    <row r="1065" spans="1:7" x14ac:dyDescent="0.25">
      <c r="A1065">
        <v>2248</v>
      </c>
      <c r="B1065" t="s">
        <v>1371</v>
      </c>
      <c r="C1065" t="s">
        <v>1362</v>
      </c>
      <c r="D1065">
        <v>1.3140000000000001</v>
      </c>
      <c r="E1065">
        <v>663</v>
      </c>
      <c r="F1065">
        <f t="shared" si="16"/>
        <v>14</v>
      </c>
      <c r="G1065" t="str">
        <f>STANDINGS_WHIP[[#This Row],[League]]&amp;STANDINGS_WHIP[[#This Row],[Team]]</f>
        <v>$150 Draft Champions Feb 10 1:00 pm Lg.3678King Of The Hill</v>
      </c>
    </row>
    <row r="1066" spans="1:7" x14ac:dyDescent="0.25">
      <c r="A1066">
        <v>2373</v>
      </c>
      <c r="B1066" t="s">
        <v>650</v>
      </c>
      <c r="C1066" t="s">
        <v>1362</v>
      </c>
      <c r="D1066">
        <v>1.323</v>
      </c>
      <c r="E1066">
        <v>538</v>
      </c>
      <c r="F1066">
        <f t="shared" si="16"/>
        <v>15</v>
      </c>
      <c r="G1066" t="str">
        <f>STANDINGS_WHIP[[#This Row],[League]]&amp;STANDINGS_WHIP[[#This Row],[Team]]</f>
        <v>$150 Draft Champions Feb 10 1:00 pm Lg.3678Team Stein</v>
      </c>
    </row>
    <row r="1067" spans="1:7" x14ac:dyDescent="0.25">
      <c r="A1067">
        <v>32</v>
      </c>
      <c r="B1067" t="s">
        <v>315</v>
      </c>
      <c r="C1067" t="s">
        <v>1375</v>
      </c>
      <c r="D1067">
        <v>1.1319999999999999</v>
      </c>
      <c r="E1067">
        <v>2879</v>
      </c>
      <c r="F1067">
        <f t="shared" si="16"/>
        <v>1</v>
      </c>
      <c r="G1067" t="str">
        <f>STANDINGS_WHIP[[#This Row],[League]]&amp;STANDINGS_WHIP[[#This Row],[Team]]</f>
        <v>$150 Draft Champions Feb 11 1:00 pm Lg.3679More or Les</v>
      </c>
    </row>
    <row r="1068" spans="1:7" x14ac:dyDescent="0.25">
      <c r="A1068">
        <v>46</v>
      </c>
      <c r="B1068" t="s">
        <v>1379</v>
      </c>
      <c r="C1068" t="s">
        <v>1375</v>
      </c>
      <c r="D1068">
        <v>1.139</v>
      </c>
      <c r="E1068">
        <v>2865</v>
      </c>
      <c r="F1068">
        <f t="shared" si="16"/>
        <v>2</v>
      </c>
      <c r="G1068" t="str">
        <f>STANDINGS_WHIP[[#This Row],[League]]&amp;STANDINGS_WHIP[[#This Row],[Team]]</f>
        <v>$150 Draft Champions Feb 11 1:00 pm Lg.3679Team Haberman</v>
      </c>
    </row>
    <row r="1069" spans="1:7" x14ac:dyDescent="0.25">
      <c r="A1069">
        <v>260</v>
      </c>
      <c r="B1069" t="s">
        <v>210</v>
      </c>
      <c r="C1069" t="s">
        <v>1375</v>
      </c>
      <c r="D1069">
        <v>1.1850000000000001</v>
      </c>
      <c r="E1069">
        <v>2651</v>
      </c>
      <c r="F1069">
        <f t="shared" si="16"/>
        <v>3</v>
      </c>
      <c r="G1069" t="str">
        <f>STANDINGS_WHIP[[#This Row],[League]]&amp;STANDINGS_WHIP[[#This Row],[Team]]</f>
        <v>$150 Draft Champions Feb 11 1:00 pm Lg.3679CC's Desperados</v>
      </c>
    </row>
    <row r="1070" spans="1:7" x14ac:dyDescent="0.25">
      <c r="A1070">
        <v>1020</v>
      </c>
      <c r="B1070" t="s">
        <v>1006</v>
      </c>
      <c r="C1070" t="s">
        <v>1375</v>
      </c>
      <c r="D1070">
        <v>1.2450000000000001</v>
      </c>
      <c r="E1070">
        <v>1891</v>
      </c>
      <c r="F1070">
        <f t="shared" si="16"/>
        <v>4</v>
      </c>
      <c r="G1070" t="str">
        <f>STANDINGS_WHIP[[#This Row],[League]]&amp;STANDINGS_WHIP[[#This Row],[Team]]</f>
        <v>$150 Draft Champions Feb 11 1:00 pm Lg.3679Team Lambach</v>
      </c>
    </row>
    <row r="1071" spans="1:7" x14ac:dyDescent="0.25">
      <c r="A1071">
        <v>1450</v>
      </c>
      <c r="B1071" t="s">
        <v>1178</v>
      </c>
      <c r="C1071" t="s">
        <v>1375</v>
      </c>
      <c r="D1071">
        <v>1.268</v>
      </c>
      <c r="E1071">
        <v>1461</v>
      </c>
      <c r="F1071">
        <f t="shared" si="16"/>
        <v>5</v>
      </c>
      <c r="G1071" t="str">
        <f>STANDINGS_WHIP[[#This Row],[League]]&amp;STANDINGS_WHIP[[#This Row],[Team]]</f>
        <v>$150 Draft Champions Feb 11 1:00 pm Lg.3679Kramerica</v>
      </c>
    </row>
    <row r="1072" spans="1:7" x14ac:dyDescent="0.25">
      <c r="A1072">
        <v>1551</v>
      </c>
      <c r="B1072" t="s">
        <v>405</v>
      </c>
      <c r="C1072" t="s">
        <v>1375</v>
      </c>
      <c r="D1072">
        <v>1.274</v>
      </c>
      <c r="E1072">
        <v>1360</v>
      </c>
      <c r="F1072">
        <f t="shared" si="16"/>
        <v>6</v>
      </c>
      <c r="G1072" t="str">
        <f>STANDINGS_WHIP[[#This Row],[League]]&amp;STANDINGS_WHIP[[#This Row],[Team]]</f>
        <v>$150 Draft Champions Feb 11 1:00 pm Lg.3679Team Gates</v>
      </c>
    </row>
    <row r="1073" spans="1:7" x14ac:dyDescent="0.25">
      <c r="A1073">
        <v>1564</v>
      </c>
      <c r="B1073" t="s">
        <v>281</v>
      </c>
      <c r="C1073" t="s">
        <v>1375</v>
      </c>
      <c r="D1073">
        <v>1.274</v>
      </c>
      <c r="E1073">
        <v>1347</v>
      </c>
      <c r="F1073">
        <f t="shared" si="16"/>
        <v>7</v>
      </c>
      <c r="G1073" t="str">
        <f>STANDINGS_WHIP[[#This Row],[League]]&amp;STANDINGS_WHIP[[#This Row],[Team]]</f>
        <v>$150 Draft Champions Feb 11 1:00 pm Lg.3679Scared Hitless</v>
      </c>
    </row>
    <row r="1074" spans="1:7" x14ac:dyDescent="0.25">
      <c r="A1074">
        <v>1849</v>
      </c>
      <c r="B1074" t="s">
        <v>1374</v>
      </c>
      <c r="C1074" t="s">
        <v>1375</v>
      </c>
      <c r="D1074">
        <v>1.29</v>
      </c>
      <c r="E1074">
        <v>1062</v>
      </c>
      <c r="F1074">
        <f t="shared" si="16"/>
        <v>8</v>
      </c>
      <c r="G1074" t="str">
        <f>STANDINGS_WHIP[[#This Row],[League]]&amp;STANDINGS_WHIP[[#This Row],[Team]]</f>
        <v>$150 Draft Champions Feb 11 1:00 pm Lg.3679The Good, The Bad, and The Ugly</v>
      </c>
    </row>
    <row r="1075" spans="1:7" x14ac:dyDescent="0.25">
      <c r="A1075">
        <v>1923</v>
      </c>
      <c r="B1075" t="s">
        <v>1377</v>
      </c>
      <c r="C1075" t="s">
        <v>1375</v>
      </c>
      <c r="D1075">
        <v>1.294</v>
      </c>
      <c r="E1075">
        <v>988</v>
      </c>
      <c r="F1075">
        <f t="shared" si="16"/>
        <v>9</v>
      </c>
      <c r="G1075" t="str">
        <f>STANDINGS_WHIP[[#This Row],[League]]&amp;STANDINGS_WHIP[[#This Row],[Team]]</f>
        <v>$150 Draft Champions Feb 11 1:00 pm Lg.3679Get The Bag</v>
      </c>
    </row>
    <row r="1076" spans="1:7" x14ac:dyDescent="0.25">
      <c r="A1076">
        <v>1961</v>
      </c>
      <c r="B1076" t="s">
        <v>1380</v>
      </c>
      <c r="C1076" t="s">
        <v>1375</v>
      </c>
      <c r="D1076">
        <v>1.296</v>
      </c>
      <c r="E1076">
        <v>950</v>
      </c>
      <c r="F1076">
        <f t="shared" si="16"/>
        <v>10</v>
      </c>
      <c r="G1076" t="str">
        <f>STANDINGS_WHIP[[#This Row],[League]]&amp;STANDINGS_WHIP[[#This Row],[Team]]</f>
        <v>$150 Draft Champions Feb 11 1:00 pm Lg.3679Croips Giants</v>
      </c>
    </row>
    <row r="1077" spans="1:7" x14ac:dyDescent="0.25">
      <c r="A1077">
        <v>2190</v>
      </c>
      <c r="B1077" t="s">
        <v>1376</v>
      </c>
      <c r="C1077" t="s">
        <v>1375</v>
      </c>
      <c r="D1077">
        <v>1.3109999999999999</v>
      </c>
      <c r="E1077">
        <v>721</v>
      </c>
      <c r="F1077">
        <f t="shared" si="16"/>
        <v>11</v>
      </c>
      <c r="G1077" t="str">
        <f>STANDINGS_WHIP[[#This Row],[League]]&amp;STANDINGS_WHIP[[#This Row],[Team]]</f>
        <v>$150 Draft Champions Feb 11 1:00 pm Lg.3679Whistler Hides $ From Sue</v>
      </c>
    </row>
    <row r="1078" spans="1:7" x14ac:dyDescent="0.25">
      <c r="A1078">
        <v>2288</v>
      </c>
      <c r="B1078" t="s">
        <v>1378</v>
      </c>
      <c r="C1078" t="s">
        <v>1375</v>
      </c>
      <c r="D1078">
        <v>1.3169999999999999</v>
      </c>
      <c r="E1078">
        <v>623</v>
      </c>
      <c r="F1078">
        <f t="shared" si="16"/>
        <v>12</v>
      </c>
      <c r="G1078" t="str">
        <f>STANDINGS_WHIP[[#This Row],[League]]&amp;STANDINGS_WHIP[[#This Row],[Team]]</f>
        <v>$150 Draft Champions Feb 11 1:00 pm Lg.3679The Incredibles ll</v>
      </c>
    </row>
    <row r="1079" spans="1:7" x14ac:dyDescent="0.25">
      <c r="A1079">
        <v>2299</v>
      </c>
      <c r="B1079" t="s">
        <v>16</v>
      </c>
      <c r="C1079" t="s">
        <v>1375</v>
      </c>
      <c r="D1079">
        <v>1.3180000000000001</v>
      </c>
      <c r="E1079">
        <v>612</v>
      </c>
      <c r="F1079">
        <f t="shared" si="16"/>
        <v>13</v>
      </c>
      <c r="G1079" t="str">
        <f>STANDINGS_WHIP[[#This Row],[League]]&amp;STANDINGS_WHIP[[#This Row],[Team]]</f>
        <v>$150 Draft Champions Feb 11 1:00 pm Lg.3679Team Phan</v>
      </c>
    </row>
    <row r="1080" spans="1:7" x14ac:dyDescent="0.25">
      <c r="A1080">
        <v>2329</v>
      </c>
      <c r="B1080" t="s">
        <v>232</v>
      </c>
      <c r="C1080" t="s">
        <v>1375</v>
      </c>
      <c r="D1080">
        <v>1.32</v>
      </c>
      <c r="E1080">
        <v>582</v>
      </c>
      <c r="F1080">
        <f t="shared" si="16"/>
        <v>14</v>
      </c>
      <c r="G1080" t="str">
        <f>STANDINGS_WHIP[[#This Row],[League]]&amp;STANDINGS_WHIP[[#This Row],[Team]]</f>
        <v>$150 Draft Champions Feb 11 1:00 pm Lg.3679Thing 6</v>
      </c>
    </row>
    <row r="1081" spans="1:7" x14ac:dyDescent="0.25">
      <c r="A1081">
        <v>2498</v>
      </c>
      <c r="B1081" t="s">
        <v>792</v>
      </c>
      <c r="C1081" t="s">
        <v>1375</v>
      </c>
      <c r="D1081">
        <v>1.333</v>
      </c>
      <c r="E1081">
        <v>413</v>
      </c>
      <c r="F1081">
        <f t="shared" si="16"/>
        <v>15</v>
      </c>
      <c r="G1081" t="str">
        <f>STANDINGS_WHIP[[#This Row],[League]]&amp;STANDINGS_WHIP[[#This Row],[Team]]</f>
        <v>$150 Draft Champions Feb 11 1:00 pm Lg.3679Team Robish</v>
      </c>
    </row>
    <row r="1082" spans="1:7" x14ac:dyDescent="0.25">
      <c r="A1082">
        <v>7</v>
      </c>
      <c r="B1082" t="s">
        <v>1390</v>
      </c>
      <c r="C1082" t="s">
        <v>1382</v>
      </c>
      <c r="D1082">
        <v>1.1000000000000001</v>
      </c>
      <c r="E1082">
        <v>2904</v>
      </c>
      <c r="F1082">
        <f t="shared" si="16"/>
        <v>1</v>
      </c>
      <c r="G1082" t="str">
        <f>STANDINGS_WHIP[[#This Row],[League]]&amp;STANDINGS_WHIP[[#This Row],[Team]]</f>
        <v>$150 Draft Champions Feb 11 1:00 pm Lg.3684Pyrolitic Decomposition 11</v>
      </c>
    </row>
    <row r="1083" spans="1:7" x14ac:dyDescent="0.25">
      <c r="A1083">
        <v>350</v>
      </c>
      <c r="B1083" t="s">
        <v>1384</v>
      </c>
      <c r="C1083" t="s">
        <v>1382</v>
      </c>
      <c r="D1083">
        <v>1.1970000000000001</v>
      </c>
      <c r="E1083">
        <v>2561</v>
      </c>
      <c r="F1083">
        <f t="shared" si="16"/>
        <v>2</v>
      </c>
      <c r="G1083" t="str">
        <f>STANDINGS_WHIP[[#This Row],[League]]&amp;STANDINGS_WHIP[[#This Row],[Team]]</f>
        <v>$150 Draft Champions Feb 11 1:00 pm Lg.3684Team Poulin</v>
      </c>
    </row>
    <row r="1084" spans="1:7" x14ac:dyDescent="0.25">
      <c r="A1084">
        <v>534</v>
      </c>
      <c r="B1084" t="s">
        <v>191</v>
      </c>
      <c r="C1084" t="s">
        <v>1382</v>
      </c>
      <c r="D1084">
        <v>1.2130000000000001</v>
      </c>
      <c r="E1084">
        <v>2377</v>
      </c>
      <c r="F1084">
        <f t="shared" si="16"/>
        <v>3</v>
      </c>
      <c r="G1084" t="str">
        <f>STANDINGS_WHIP[[#This Row],[League]]&amp;STANDINGS_WHIP[[#This Row],[Team]]</f>
        <v>$150 Draft Champions Feb 11 1:00 pm Lg.3684Chico's Bail Bonds</v>
      </c>
    </row>
    <row r="1085" spans="1:7" x14ac:dyDescent="0.25">
      <c r="A1085">
        <v>548</v>
      </c>
      <c r="B1085" t="s">
        <v>1387</v>
      </c>
      <c r="C1085" t="s">
        <v>1382</v>
      </c>
      <c r="D1085">
        <v>1.2150000000000001</v>
      </c>
      <c r="E1085">
        <v>2363</v>
      </c>
      <c r="F1085">
        <f t="shared" si="16"/>
        <v>4</v>
      </c>
      <c r="G1085" t="str">
        <f>STANDINGS_WHIP[[#This Row],[League]]&amp;STANDINGS_WHIP[[#This Row],[Team]]</f>
        <v>$150 Draft Champions Feb 11 1:00 pm Lg.3684Rainmakers XXI</v>
      </c>
    </row>
    <row r="1086" spans="1:7" x14ac:dyDescent="0.25">
      <c r="A1086">
        <v>1033</v>
      </c>
      <c r="B1086" t="s">
        <v>104</v>
      </c>
      <c r="C1086" t="s">
        <v>1382</v>
      </c>
      <c r="D1086">
        <v>1.246</v>
      </c>
      <c r="E1086">
        <v>1878</v>
      </c>
      <c r="F1086">
        <f t="shared" si="16"/>
        <v>5</v>
      </c>
      <c r="G1086" t="str">
        <f>STANDINGS_WHIP[[#This Row],[League]]&amp;STANDINGS_WHIP[[#This Row],[Team]]</f>
        <v>$150 Draft Champions Feb 11 1:00 pm Lg.3684Team Pawlowski</v>
      </c>
    </row>
    <row r="1087" spans="1:7" x14ac:dyDescent="0.25">
      <c r="A1087">
        <v>1495</v>
      </c>
      <c r="B1087" t="s">
        <v>1381</v>
      </c>
      <c r="C1087" t="s">
        <v>1382</v>
      </c>
      <c r="D1087">
        <v>1.27</v>
      </c>
      <c r="E1087">
        <v>1416</v>
      </c>
      <c r="F1087">
        <f t="shared" si="16"/>
        <v>6</v>
      </c>
      <c r="G1087" t="str">
        <f>STANDINGS_WHIP[[#This Row],[League]]&amp;STANDINGS_WHIP[[#This Row],[Team]]</f>
        <v>$150 Draft Champions Feb 11 1:00 pm Lg.3684Suicide Squeeze</v>
      </c>
    </row>
    <row r="1088" spans="1:7" x14ac:dyDescent="0.25">
      <c r="A1088">
        <v>1515</v>
      </c>
      <c r="B1088" t="s">
        <v>1391</v>
      </c>
      <c r="C1088" t="s">
        <v>1382</v>
      </c>
      <c r="D1088">
        <v>1.2709999999999999</v>
      </c>
      <c r="E1088">
        <v>1396</v>
      </c>
      <c r="F1088">
        <f t="shared" si="16"/>
        <v>7</v>
      </c>
      <c r="G1088" t="str">
        <f>STANDINGS_WHIP[[#This Row],[League]]&amp;STANDINGS_WHIP[[#This Row],[Team]]</f>
        <v>$150 Draft Champions Feb 11 1:00 pm Lg.3684Hurry Pick Faster!!</v>
      </c>
    </row>
    <row r="1089" spans="1:7" x14ac:dyDescent="0.25">
      <c r="A1089">
        <v>1562</v>
      </c>
      <c r="B1089" t="s">
        <v>1388</v>
      </c>
      <c r="C1089" t="s">
        <v>1382</v>
      </c>
      <c r="D1089">
        <v>1.274</v>
      </c>
      <c r="E1089">
        <v>1349</v>
      </c>
      <c r="F1089">
        <f t="shared" si="16"/>
        <v>8</v>
      </c>
      <c r="G1089" t="str">
        <f>STANDINGS_WHIP[[#This Row],[League]]&amp;STANDINGS_WHIP[[#This Row],[Team]]</f>
        <v>$150 Draft Champions Feb 11 1:00 pm Lg.3684DoubleEagles</v>
      </c>
    </row>
    <row r="1090" spans="1:7" x14ac:dyDescent="0.25">
      <c r="A1090">
        <v>1670</v>
      </c>
      <c r="B1090" t="s">
        <v>141</v>
      </c>
      <c r="C1090" t="s">
        <v>1382</v>
      </c>
      <c r="D1090">
        <v>1.28</v>
      </c>
      <c r="E1090">
        <v>1241</v>
      </c>
      <c r="F1090">
        <f t="shared" si="16"/>
        <v>9</v>
      </c>
      <c r="G1090" t="str">
        <f>STANDINGS_WHIP[[#This Row],[League]]&amp;STANDINGS_WHIP[[#This Row],[Team]]</f>
        <v>$150 Draft Champions Feb 11 1:00 pm Lg.3684SNK Crushers</v>
      </c>
    </row>
    <row r="1091" spans="1:7" x14ac:dyDescent="0.25">
      <c r="A1091">
        <v>1830</v>
      </c>
      <c r="B1091" t="s">
        <v>98</v>
      </c>
      <c r="C1091" t="s">
        <v>1382</v>
      </c>
      <c r="D1091">
        <v>1.2889999999999999</v>
      </c>
      <c r="E1091">
        <v>1081</v>
      </c>
      <c r="F1091">
        <f t="shared" ref="F1091:F1154" si="17">IF(C1091=C1090,F1090+1,1)</f>
        <v>10</v>
      </c>
      <c r="G1091" t="str">
        <f>STANDINGS_WHIP[[#This Row],[League]]&amp;STANDINGS_WHIP[[#This Row],[Team]]</f>
        <v>$150 Draft Champions Feb 11 1:00 pm Lg.3684Team Ward</v>
      </c>
    </row>
    <row r="1092" spans="1:7" x14ac:dyDescent="0.25">
      <c r="A1092">
        <v>1845</v>
      </c>
      <c r="B1092" t="s">
        <v>276</v>
      </c>
      <c r="C1092" t="s">
        <v>1382</v>
      </c>
      <c r="D1092">
        <v>1.29</v>
      </c>
      <c r="E1092">
        <v>1066</v>
      </c>
      <c r="F1092">
        <f t="shared" si="17"/>
        <v>11</v>
      </c>
      <c r="G1092" t="str">
        <f>STANDINGS_WHIP[[#This Row],[League]]&amp;STANDINGS_WHIP[[#This Row],[Team]]</f>
        <v>$150 Draft Champions Feb 11 1:00 pm Lg.3684Starfishmn 0211</v>
      </c>
    </row>
    <row r="1093" spans="1:7" x14ac:dyDescent="0.25">
      <c r="A1093">
        <v>1877</v>
      </c>
      <c r="B1093" t="s">
        <v>1389</v>
      </c>
      <c r="C1093" t="s">
        <v>1382</v>
      </c>
      <c r="D1093">
        <v>1.2909999999999999</v>
      </c>
      <c r="E1093">
        <v>1034</v>
      </c>
      <c r="F1093">
        <f t="shared" si="17"/>
        <v>12</v>
      </c>
      <c r="G1093" t="str">
        <f>STANDINGS_WHIP[[#This Row],[League]]&amp;STANDINGS_WHIP[[#This Row],[Team]]</f>
        <v>$150 Draft Champions Feb 11 1:00 pm Lg.3684Some People Have Real Problems</v>
      </c>
    </row>
    <row r="1094" spans="1:7" x14ac:dyDescent="0.25">
      <c r="A1094">
        <v>2667</v>
      </c>
      <c r="B1094" t="s">
        <v>1386</v>
      </c>
      <c r="C1094" t="s">
        <v>1382</v>
      </c>
      <c r="D1094">
        <v>1.351</v>
      </c>
      <c r="E1094">
        <v>244</v>
      </c>
      <c r="F1094">
        <f t="shared" si="17"/>
        <v>13</v>
      </c>
      <c r="G1094" t="str">
        <f>STANDINGS_WHIP[[#This Row],[League]]&amp;STANDINGS_WHIP[[#This Row],[Team]]</f>
        <v>$150 Draft Champions Feb 11 1:00 pm Lg.3684Reverse Cowgill 0211</v>
      </c>
    </row>
    <row r="1095" spans="1:7" x14ac:dyDescent="0.25">
      <c r="A1095">
        <v>2811</v>
      </c>
      <c r="B1095" t="s">
        <v>1385</v>
      </c>
      <c r="C1095" t="s">
        <v>1382</v>
      </c>
      <c r="D1095">
        <v>1.3779999999999999</v>
      </c>
      <c r="E1095">
        <v>100</v>
      </c>
      <c r="F1095">
        <f t="shared" si="17"/>
        <v>14</v>
      </c>
      <c r="G1095" t="str">
        <f>STANDINGS_WHIP[[#This Row],[League]]&amp;STANDINGS_WHIP[[#This Row],[Team]]</f>
        <v>$150 Draft Champions Feb 11 1:00 pm Lg.3684Stack Attack</v>
      </c>
    </row>
    <row r="1096" spans="1:7" x14ac:dyDescent="0.25">
      <c r="A1096">
        <v>2841</v>
      </c>
      <c r="B1096" t="s">
        <v>1383</v>
      </c>
      <c r="C1096" t="s">
        <v>1382</v>
      </c>
      <c r="D1096">
        <v>1.3879999999999999</v>
      </c>
      <c r="E1096">
        <v>70</v>
      </c>
      <c r="F1096">
        <f t="shared" si="17"/>
        <v>15</v>
      </c>
      <c r="G1096" t="str">
        <f>STANDINGS_WHIP[[#This Row],[League]]&amp;STANDINGS_WHIP[[#This Row],[Team]]</f>
        <v>$150 Draft Champions Feb 11 1:00 pm Lg.3684Kiss My El Chapo 2</v>
      </c>
    </row>
    <row r="1097" spans="1:7" x14ac:dyDescent="0.25">
      <c r="A1097">
        <v>224</v>
      </c>
      <c r="B1097" t="s">
        <v>331</v>
      </c>
      <c r="C1097" t="s">
        <v>1392</v>
      </c>
      <c r="D1097">
        <v>1.181</v>
      </c>
      <c r="E1097">
        <v>2687</v>
      </c>
      <c r="F1097">
        <f t="shared" si="17"/>
        <v>1</v>
      </c>
      <c r="G1097" t="str">
        <f>STANDINGS_WHIP[[#This Row],[League]]&amp;STANDINGS_WHIP[[#This Row],[Team]]</f>
        <v>$150 Draft Champions Feb 12 1:00 pm Lg.3685Golden Sombreros</v>
      </c>
    </row>
    <row r="1098" spans="1:7" x14ac:dyDescent="0.25">
      <c r="A1098">
        <v>425</v>
      </c>
      <c r="B1098" t="s">
        <v>1396</v>
      </c>
      <c r="C1098" t="s">
        <v>1392</v>
      </c>
      <c r="D1098">
        <v>1.204</v>
      </c>
      <c r="E1098">
        <v>2486</v>
      </c>
      <c r="F1098">
        <f t="shared" si="17"/>
        <v>2</v>
      </c>
      <c r="G1098" t="str">
        <f>STANDINGS_WHIP[[#This Row],[League]]&amp;STANDINGS_WHIP[[#This Row],[Team]]</f>
        <v>$150 Draft Champions Feb 12 1:00 pm Lg.3685Bottom Feeders</v>
      </c>
    </row>
    <row r="1099" spans="1:7" x14ac:dyDescent="0.25">
      <c r="A1099">
        <v>490</v>
      </c>
      <c r="B1099" t="s">
        <v>1393</v>
      </c>
      <c r="C1099" t="s">
        <v>1392</v>
      </c>
      <c r="D1099">
        <v>1.2090000000000001</v>
      </c>
      <c r="E1099">
        <v>2421.5</v>
      </c>
      <c r="F1099">
        <f t="shared" si="17"/>
        <v>3</v>
      </c>
      <c r="G1099" t="str">
        <f>STANDINGS_WHIP[[#This Row],[League]]&amp;STANDINGS_WHIP[[#This Row],[Team]]</f>
        <v>$150 Draft Champions Feb 12 1:00 pm Lg.3685J-Roc's CarWash</v>
      </c>
    </row>
    <row r="1100" spans="1:7" x14ac:dyDescent="0.25">
      <c r="A1100">
        <v>493</v>
      </c>
      <c r="B1100" t="s">
        <v>1397</v>
      </c>
      <c r="C1100" t="s">
        <v>1392</v>
      </c>
      <c r="D1100">
        <v>1.21</v>
      </c>
      <c r="E1100">
        <v>2418</v>
      </c>
      <c r="F1100">
        <f t="shared" si="17"/>
        <v>4</v>
      </c>
      <c r="G1100" t="str">
        <f>STANDINGS_WHIP[[#This Row],[League]]&amp;STANDINGS_WHIP[[#This Row],[Team]]</f>
        <v>$150 Draft Champions Feb 12 1:00 pm Lg.3685El Scorchos</v>
      </c>
    </row>
    <row r="1101" spans="1:7" x14ac:dyDescent="0.25">
      <c r="A1101">
        <v>494</v>
      </c>
      <c r="B1101" t="s">
        <v>1394</v>
      </c>
      <c r="C1101" t="s">
        <v>1392</v>
      </c>
      <c r="D1101">
        <v>1.21</v>
      </c>
      <c r="E1101">
        <v>2417</v>
      </c>
      <c r="F1101">
        <f t="shared" si="17"/>
        <v>5</v>
      </c>
      <c r="G1101" t="str">
        <f>STANDINGS_WHIP[[#This Row],[League]]&amp;STANDINGS_WHIP[[#This Row],[Team]]</f>
        <v>$150 Draft Champions Feb 12 1:00 pm Lg.3685O Town DC 2</v>
      </c>
    </row>
    <row r="1102" spans="1:7" x14ac:dyDescent="0.25">
      <c r="A1102">
        <v>611</v>
      </c>
      <c r="B1102" t="s">
        <v>427</v>
      </c>
      <c r="C1102" t="s">
        <v>1392</v>
      </c>
      <c r="D1102">
        <v>1.22</v>
      </c>
      <c r="E1102">
        <v>2300</v>
      </c>
      <c r="F1102">
        <f t="shared" si="17"/>
        <v>6</v>
      </c>
      <c r="G1102" t="str">
        <f>STANDINGS_WHIP[[#This Row],[League]]&amp;STANDINGS_WHIP[[#This Row],[Team]]</f>
        <v>$150 Draft Champions Feb 12 1:00 pm Lg.3685RotoGut DC II</v>
      </c>
    </row>
    <row r="1103" spans="1:7" x14ac:dyDescent="0.25">
      <c r="A1103">
        <v>1060</v>
      </c>
      <c r="B1103" t="s">
        <v>104</v>
      </c>
      <c r="C1103" t="s">
        <v>1392</v>
      </c>
      <c r="D1103">
        <v>1.2470000000000001</v>
      </c>
      <c r="E1103">
        <v>1851</v>
      </c>
      <c r="F1103">
        <f t="shared" si="17"/>
        <v>7</v>
      </c>
      <c r="G1103" t="str">
        <f>STANDINGS_WHIP[[#This Row],[League]]&amp;STANDINGS_WHIP[[#This Row],[Team]]</f>
        <v>$150 Draft Champions Feb 12 1:00 pm Lg.3685Team Pawlowski</v>
      </c>
    </row>
    <row r="1104" spans="1:7" x14ac:dyDescent="0.25">
      <c r="A1104">
        <v>1141</v>
      </c>
      <c r="B1104" t="s">
        <v>286</v>
      </c>
      <c r="C1104" t="s">
        <v>1392</v>
      </c>
      <c r="D1104">
        <v>1.252</v>
      </c>
      <c r="E1104">
        <v>1770</v>
      </c>
      <c r="F1104">
        <f t="shared" si="17"/>
        <v>8</v>
      </c>
      <c r="G1104" t="str">
        <f>STANDINGS_WHIP[[#This Row],[League]]&amp;STANDINGS_WHIP[[#This Row],[Team]]</f>
        <v>$150 Draft Champions Feb 12 1:00 pm Lg.3685Team Williams</v>
      </c>
    </row>
    <row r="1105" spans="1:7" x14ac:dyDescent="0.25">
      <c r="A1105">
        <v>1912</v>
      </c>
      <c r="B1105" t="s">
        <v>203</v>
      </c>
      <c r="C1105" t="s">
        <v>1392</v>
      </c>
      <c r="D1105">
        <v>1.2929999999999999</v>
      </c>
      <c r="E1105">
        <v>999</v>
      </c>
      <c r="F1105">
        <f t="shared" si="17"/>
        <v>9</v>
      </c>
      <c r="G1105" t="str">
        <f>STANDINGS_WHIP[[#This Row],[League]]&amp;STANDINGS_WHIP[[#This Row],[Team]]</f>
        <v>$150 Draft Champions Feb 12 1:00 pm Lg.3685Corleone 4</v>
      </c>
    </row>
    <row r="1106" spans="1:7" x14ac:dyDescent="0.25">
      <c r="A1106">
        <v>2008</v>
      </c>
      <c r="B1106" t="s">
        <v>128</v>
      </c>
      <c r="C1106" t="s">
        <v>1392</v>
      </c>
      <c r="D1106">
        <v>1.2989999999999999</v>
      </c>
      <c r="E1106">
        <v>903</v>
      </c>
      <c r="F1106">
        <f t="shared" si="17"/>
        <v>10</v>
      </c>
      <c r="G1106" t="str">
        <f>STANDINGS_WHIP[[#This Row],[League]]&amp;STANDINGS_WHIP[[#This Row],[Team]]</f>
        <v>$150 Draft Champions Feb 12 1:00 pm Lg.3685Team Boelkens</v>
      </c>
    </row>
    <row r="1107" spans="1:7" x14ac:dyDescent="0.25">
      <c r="A1107">
        <v>2145</v>
      </c>
      <c r="B1107" t="s">
        <v>25</v>
      </c>
      <c r="C1107" t="s">
        <v>1392</v>
      </c>
      <c r="D1107">
        <v>1.3069999999999999</v>
      </c>
      <c r="E1107">
        <v>766</v>
      </c>
      <c r="F1107">
        <f t="shared" si="17"/>
        <v>11</v>
      </c>
      <c r="G1107" t="str">
        <f>STANDINGS_WHIP[[#This Row],[League]]&amp;STANDINGS_WHIP[[#This Row],[Team]]</f>
        <v>$150 Draft Champions Feb 12 1:00 pm Lg.3685billyhaze</v>
      </c>
    </row>
    <row r="1108" spans="1:7" x14ac:dyDescent="0.25">
      <c r="A1108">
        <v>2302</v>
      </c>
      <c r="B1108" t="s">
        <v>261</v>
      </c>
      <c r="C1108" t="s">
        <v>1392</v>
      </c>
      <c r="D1108">
        <v>1.3180000000000001</v>
      </c>
      <c r="E1108">
        <v>609</v>
      </c>
      <c r="F1108">
        <f t="shared" si="17"/>
        <v>12</v>
      </c>
      <c r="G1108" t="str">
        <f>STANDINGS_WHIP[[#This Row],[League]]&amp;STANDINGS_WHIP[[#This Row],[Team]]</f>
        <v>$150 Draft Champions Feb 12 1:00 pm Lg.3685Nuisance</v>
      </c>
    </row>
    <row r="1109" spans="1:7" x14ac:dyDescent="0.25">
      <c r="A1109">
        <v>2458</v>
      </c>
      <c r="B1109" t="s">
        <v>1395</v>
      </c>
      <c r="C1109" t="s">
        <v>1392</v>
      </c>
      <c r="D1109">
        <v>1.329</v>
      </c>
      <c r="E1109">
        <v>453</v>
      </c>
      <c r="F1109">
        <f t="shared" si="17"/>
        <v>13</v>
      </c>
      <c r="G1109" t="str">
        <f>STANDINGS_WHIP[[#This Row],[League]]&amp;STANDINGS_WHIP[[#This Row],[Team]]</f>
        <v>$150 Draft Champions Feb 12 1:00 pm Lg.3685Guiness Stout</v>
      </c>
    </row>
    <row r="1110" spans="1:7" x14ac:dyDescent="0.25">
      <c r="A1110">
        <v>2599</v>
      </c>
      <c r="B1110" t="s">
        <v>470</v>
      </c>
      <c r="C1110" t="s">
        <v>1392</v>
      </c>
      <c r="D1110">
        <v>1.343</v>
      </c>
      <c r="E1110">
        <v>312</v>
      </c>
      <c r="F1110">
        <f t="shared" si="17"/>
        <v>14</v>
      </c>
      <c r="G1110" t="str">
        <f>STANDINGS_WHIP[[#This Row],[League]]&amp;STANDINGS_WHIP[[#This Row],[Team]]</f>
        <v>$150 Draft Champions Feb 12 1:00 pm Lg.3685Brickdust</v>
      </c>
    </row>
    <row r="1111" spans="1:7" x14ac:dyDescent="0.25">
      <c r="A1111">
        <v>2763</v>
      </c>
      <c r="B1111" t="s">
        <v>150</v>
      </c>
      <c r="C1111" t="s">
        <v>1392</v>
      </c>
      <c r="D1111">
        <v>1.367</v>
      </c>
      <c r="E1111">
        <v>148</v>
      </c>
      <c r="F1111">
        <f t="shared" si="17"/>
        <v>15</v>
      </c>
      <c r="G1111" t="str">
        <f>STANDINGS_WHIP[[#This Row],[League]]&amp;STANDINGS_WHIP[[#This Row],[Team]]</f>
        <v>$150 Draft Champions Feb 12 1:00 pm Lg.3685Amazins</v>
      </c>
    </row>
    <row r="1112" spans="1:7" x14ac:dyDescent="0.25">
      <c r="A1112">
        <v>79</v>
      </c>
      <c r="B1112" t="s">
        <v>1407</v>
      </c>
      <c r="C1112" t="s">
        <v>1399</v>
      </c>
      <c r="D1112">
        <v>1.151</v>
      </c>
      <c r="E1112">
        <v>2832</v>
      </c>
      <c r="F1112">
        <f t="shared" si="17"/>
        <v>1</v>
      </c>
      <c r="G1112" t="str">
        <f>STANDINGS_WHIP[[#This Row],[League]]&amp;STANDINGS_WHIP[[#This Row],[Team]]</f>
        <v>$150 Draft Champions Feb 12 1:00 pm Lg.3688Just Pick!!!</v>
      </c>
    </row>
    <row r="1113" spans="1:7" x14ac:dyDescent="0.25">
      <c r="A1113">
        <v>229</v>
      </c>
      <c r="B1113" t="s">
        <v>1400</v>
      </c>
      <c r="C1113" t="s">
        <v>1399</v>
      </c>
      <c r="D1113">
        <v>1.181</v>
      </c>
      <c r="E1113">
        <v>2682</v>
      </c>
      <c r="F1113">
        <f t="shared" si="17"/>
        <v>2</v>
      </c>
      <c r="G1113" t="str">
        <f>STANDINGS_WHIP[[#This Row],[League]]&amp;STANDINGS_WHIP[[#This Row],[Team]]</f>
        <v>$150 Draft Champions Feb 12 1:00 pm Lg.3688Maddon Gnomes 3</v>
      </c>
    </row>
    <row r="1114" spans="1:7" x14ac:dyDescent="0.25">
      <c r="A1114">
        <v>231</v>
      </c>
      <c r="B1114" t="s">
        <v>1402</v>
      </c>
      <c r="C1114" t="s">
        <v>1399</v>
      </c>
      <c r="D1114">
        <v>1.181</v>
      </c>
      <c r="E1114">
        <v>2680</v>
      </c>
      <c r="F1114">
        <f t="shared" si="17"/>
        <v>3</v>
      </c>
      <c r="G1114" t="str">
        <f>STANDINGS_WHIP[[#This Row],[League]]&amp;STANDINGS_WHIP[[#This Row],[Team]]</f>
        <v>$150 Draft Champions Feb 12 1:00 pm Lg.3688ROYAL BLUE</v>
      </c>
    </row>
    <row r="1115" spans="1:7" x14ac:dyDescent="0.25">
      <c r="A1115">
        <v>434</v>
      </c>
      <c r="B1115" t="s">
        <v>1401</v>
      </c>
      <c r="C1115" t="s">
        <v>1399</v>
      </c>
      <c r="D1115">
        <v>1.204</v>
      </c>
      <c r="E1115">
        <v>2477</v>
      </c>
      <c r="F1115">
        <f t="shared" si="17"/>
        <v>4</v>
      </c>
      <c r="G1115" t="str">
        <f>STANDINGS_WHIP[[#This Row],[League]]&amp;STANDINGS_WHIP[[#This Row],[Team]]</f>
        <v>$150 Draft Champions Feb 12 1:00 pm Lg.3688Papi for President</v>
      </c>
    </row>
    <row r="1116" spans="1:7" x14ac:dyDescent="0.25">
      <c r="A1116">
        <v>616</v>
      </c>
      <c r="B1116" t="s">
        <v>1405</v>
      </c>
      <c r="C1116" t="s">
        <v>1399</v>
      </c>
      <c r="D1116">
        <v>1.22</v>
      </c>
      <c r="E1116">
        <v>2295</v>
      </c>
      <c r="F1116">
        <f t="shared" si="17"/>
        <v>5</v>
      </c>
      <c r="G1116" t="str">
        <f>STANDINGS_WHIP[[#This Row],[League]]&amp;STANDINGS_WHIP[[#This Row],[Team]]</f>
        <v>$150 Draft Champions Feb 12 1:00 pm Lg.3688Peculiar People</v>
      </c>
    </row>
    <row r="1117" spans="1:7" x14ac:dyDescent="0.25">
      <c r="A1117">
        <v>798</v>
      </c>
      <c r="B1117" t="s">
        <v>1406</v>
      </c>
      <c r="C1117" t="s">
        <v>1399</v>
      </c>
      <c r="D1117">
        <v>1.2330000000000001</v>
      </c>
      <c r="E1117">
        <v>2113</v>
      </c>
      <c r="F1117">
        <f t="shared" si="17"/>
        <v>6</v>
      </c>
      <c r="G1117" t="str">
        <f>STANDINGS_WHIP[[#This Row],[League]]&amp;STANDINGS_WHIP[[#This Row],[Team]]</f>
        <v>$150 Draft Champions Feb 12 1:00 pm Lg.3688OKMOTS 1</v>
      </c>
    </row>
    <row r="1118" spans="1:7" x14ac:dyDescent="0.25">
      <c r="A1118">
        <v>956</v>
      </c>
      <c r="B1118" t="s">
        <v>1403</v>
      </c>
      <c r="C1118" t="s">
        <v>1399</v>
      </c>
      <c r="D1118">
        <v>1.242</v>
      </c>
      <c r="E1118">
        <v>1955</v>
      </c>
      <c r="F1118">
        <f t="shared" si="17"/>
        <v>7</v>
      </c>
      <c r="G1118" t="str">
        <f>STANDINGS_WHIP[[#This Row],[League]]&amp;STANDINGS_WHIP[[#This Row],[Team]]</f>
        <v>$150 Draft Champions Feb 12 1:00 pm Lg.3688Da Bums</v>
      </c>
    </row>
    <row r="1119" spans="1:7" x14ac:dyDescent="0.25">
      <c r="A1119">
        <v>1466</v>
      </c>
      <c r="B1119" t="s">
        <v>381</v>
      </c>
      <c r="C1119" t="s">
        <v>1399</v>
      </c>
      <c r="D1119">
        <v>1.2689999999999999</v>
      </c>
      <c r="E1119">
        <v>1445</v>
      </c>
      <c r="F1119">
        <f t="shared" si="17"/>
        <v>8</v>
      </c>
      <c r="G1119" t="str">
        <f>STANDINGS_WHIP[[#This Row],[League]]&amp;STANDINGS_WHIP[[#This Row],[Team]]</f>
        <v>$150 Draft Champions Feb 12 1:00 pm Lg.3688Calgary Cannons v2</v>
      </c>
    </row>
    <row r="1120" spans="1:7" x14ac:dyDescent="0.25">
      <c r="A1120">
        <v>1881</v>
      </c>
      <c r="B1120" t="s">
        <v>1408</v>
      </c>
      <c r="C1120" t="s">
        <v>1399</v>
      </c>
      <c r="D1120">
        <v>1.2909999999999999</v>
      </c>
      <c r="E1120">
        <v>1030</v>
      </c>
      <c r="F1120">
        <f t="shared" si="17"/>
        <v>9</v>
      </c>
      <c r="G1120" t="str">
        <f>STANDINGS_WHIP[[#This Row],[League]]&amp;STANDINGS_WHIP[[#This Row],[Team]]</f>
        <v>$150 Draft Champions Feb 12 1:00 pm Lg.3688Team Rockwell</v>
      </c>
    </row>
    <row r="1121" spans="1:7" x14ac:dyDescent="0.25">
      <c r="A1121">
        <v>1948</v>
      </c>
      <c r="B1121" t="s">
        <v>1404</v>
      </c>
      <c r="C1121" t="s">
        <v>1399</v>
      </c>
      <c r="D1121">
        <v>1.296</v>
      </c>
      <c r="E1121">
        <v>963</v>
      </c>
      <c r="F1121">
        <f t="shared" si="17"/>
        <v>10</v>
      </c>
      <c r="G1121" t="str">
        <f>STANDINGS_WHIP[[#This Row],[League]]&amp;STANDINGS_WHIP[[#This Row],[Team]]</f>
        <v>$150 Draft Champions Feb 12 1:00 pm Lg.3688Team passalacqua</v>
      </c>
    </row>
    <row r="1122" spans="1:7" x14ac:dyDescent="0.25">
      <c r="A1122">
        <v>1991</v>
      </c>
      <c r="B1122" t="s">
        <v>365</v>
      </c>
      <c r="C1122" t="s">
        <v>1399</v>
      </c>
      <c r="D1122">
        <v>1.298</v>
      </c>
      <c r="E1122">
        <v>920</v>
      </c>
      <c r="F1122">
        <f t="shared" si="17"/>
        <v>11</v>
      </c>
      <c r="G1122" t="str">
        <f>STANDINGS_WHIP[[#This Row],[League]]&amp;STANDINGS_WHIP[[#This Row],[Team]]</f>
        <v>$150 Draft Champions Feb 12 1:00 pm Lg.3688BALCO: HENNESSY &amp; PEDS 2</v>
      </c>
    </row>
    <row r="1123" spans="1:7" x14ac:dyDescent="0.25">
      <c r="A1123">
        <v>2174</v>
      </c>
      <c r="B1123" t="s">
        <v>314</v>
      </c>
      <c r="C1123" t="s">
        <v>1399</v>
      </c>
      <c r="D1123">
        <v>1.3089999999999999</v>
      </c>
      <c r="E1123">
        <v>737</v>
      </c>
      <c r="F1123">
        <f t="shared" si="17"/>
        <v>12</v>
      </c>
      <c r="G1123" t="str">
        <f>STANDINGS_WHIP[[#This Row],[League]]&amp;STANDINGS_WHIP[[#This Row],[Team]]</f>
        <v>$150 Draft Champions Feb 12 1:00 pm Lg.3688Team Baseball</v>
      </c>
    </row>
    <row r="1124" spans="1:7" x14ac:dyDescent="0.25">
      <c r="A1124">
        <v>2454</v>
      </c>
      <c r="B1124" t="s">
        <v>1398</v>
      </c>
      <c r="C1124" t="s">
        <v>1399</v>
      </c>
      <c r="D1124">
        <v>1.329</v>
      </c>
      <c r="E1124">
        <v>457</v>
      </c>
      <c r="F1124">
        <f t="shared" si="17"/>
        <v>13</v>
      </c>
      <c r="G1124" t="str">
        <f>STANDINGS_WHIP[[#This Row],[League]]&amp;STANDINGS_WHIP[[#This Row],[Team]]</f>
        <v>$150 Draft Champions Feb 12 1:00 pm Lg.3688the Bunt Sharts!</v>
      </c>
    </row>
    <row r="1125" spans="1:7" x14ac:dyDescent="0.25">
      <c r="A1125">
        <v>2747</v>
      </c>
      <c r="B1125" t="s">
        <v>412</v>
      </c>
      <c r="C1125" t="s">
        <v>1399</v>
      </c>
      <c r="D1125">
        <v>1.3620000000000001</v>
      </c>
      <c r="E1125">
        <v>164</v>
      </c>
      <c r="F1125">
        <f t="shared" si="17"/>
        <v>14</v>
      </c>
      <c r="G1125" t="str">
        <f>STANDINGS_WHIP[[#This Row],[League]]&amp;STANDINGS_WHIP[[#This Row],[Team]]</f>
        <v>$150 Draft Champions Feb 12 1:00 pm Lg.3688Team Koerner</v>
      </c>
    </row>
    <row r="1126" spans="1:7" x14ac:dyDescent="0.25">
      <c r="A1126">
        <v>2837</v>
      </c>
      <c r="B1126" t="s">
        <v>278</v>
      </c>
      <c r="C1126" t="s">
        <v>1399</v>
      </c>
      <c r="D1126">
        <v>1.3859999999999999</v>
      </c>
      <c r="E1126">
        <v>74</v>
      </c>
      <c r="F1126">
        <f t="shared" si="17"/>
        <v>15</v>
      </c>
      <c r="G1126" t="str">
        <f>STANDINGS_WHIP[[#This Row],[League]]&amp;STANDINGS_WHIP[[#This Row],[Team]]</f>
        <v>$150 Draft Champions Feb 12 1:00 pm Lg.3688Team Gibbons</v>
      </c>
    </row>
    <row r="1127" spans="1:7" x14ac:dyDescent="0.25">
      <c r="A1127">
        <v>257</v>
      </c>
      <c r="B1127" t="s">
        <v>1413</v>
      </c>
      <c r="C1127" t="s">
        <v>1409</v>
      </c>
      <c r="D1127">
        <v>1.1839999999999999</v>
      </c>
      <c r="E1127">
        <v>2654</v>
      </c>
      <c r="F1127">
        <f t="shared" si="17"/>
        <v>1</v>
      </c>
      <c r="G1127" t="str">
        <f>STANDINGS_WHIP[[#This Row],[League]]&amp;STANDINGS_WHIP[[#This Row],[Team]]</f>
        <v>$150 Draft Champions Feb 13 1:00 pm Lg.3689The Killchain</v>
      </c>
    </row>
    <row r="1128" spans="1:7" x14ac:dyDescent="0.25">
      <c r="A1128">
        <v>286</v>
      </c>
      <c r="B1128" t="s">
        <v>1414</v>
      </c>
      <c r="C1128" t="s">
        <v>1409</v>
      </c>
      <c r="D1128">
        <v>1.1879999999999999</v>
      </c>
      <c r="E1128">
        <v>2625</v>
      </c>
      <c r="F1128">
        <f t="shared" si="17"/>
        <v>2</v>
      </c>
      <c r="G1128" t="str">
        <f>STANDINGS_WHIP[[#This Row],[League]]&amp;STANDINGS_WHIP[[#This Row],[Team]]</f>
        <v>$150 Draft Champions Feb 13 1:00 pm Lg.3689smackers VI</v>
      </c>
    </row>
    <row r="1129" spans="1:7" x14ac:dyDescent="0.25">
      <c r="A1129">
        <v>300</v>
      </c>
      <c r="B1129" t="s">
        <v>1417</v>
      </c>
      <c r="C1129" t="s">
        <v>1409</v>
      </c>
      <c r="D1129">
        <v>1.19</v>
      </c>
      <c r="E1129">
        <v>2611</v>
      </c>
      <c r="F1129">
        <f t="shared" si="17"/>
        <v>3</v>
      </c>
      <c r="G1129" t="str">
        <f>STANDINGS_WHIP[[#This Row],[League]]&amp;STANDINGS_WHIP[[#This Row],[Team]]</f>
        <v>$150 Draft Champions Feb 13 1:00 pm Lg.3689Harmon Clayton Killebrew</v>
      </c>
    </row>
    <row r="1130" spans="1:7" x14ac:dyDescent="0.25">
      <c r="A1130">
        <v>344</v>
      </c>
      <c r="B1130" t="s">
        <v>39</v>
      </c>
      <c r="C1130" t="s">
        <v>1409</v>
      </c>
      <c r="D1130">
        <v>1.196</v>
      </c>
      <c r="E1130">
        <v>2567</v>
      </c>
      <c r="F1130">
        <f t="shared" si="17"/>
        <v>4</v>
      </c>
      <c r="G1130" t="str">
        <f>STANDINGS_WHIP[[#This Row],[League]]&amp;STANDINGS_WHIP[[#This Row],[Team]]</f>
        <v>$150 Draft Champions Feb 13 1:00 pm Lg.3689Team highland</v>
      </c>
    </row>
    <row r="1131" spans="1:7" x14ac:dyDescent="0.25">
      <c r="A1131">
        <v>819</v>
      </c>
      <c r="B1131" t="s">
        <v>1415</v>
      </c>
      <c r="C1131" t="s">
        <v>1409</v>
      </c>
      <c r="D1131">
        <v>1.234</v>
      </c>
      <c r="E1131">
        <v>2092</v>
      </c>
      <c r="F1131">
        <f t="shared" si="17"/>
        <v>5</v>
      </c>
      <c r="G1131" t="str">
        <f>STANDINGS_WHIP[[#This Row],[League]]&amp;STANDINGS_WHIP[[#This Row],[Team]]</f>
        <v>$150 Draft Champions Feb 13 1:00 pm Lg.3689Buddy Guy</v>
      </c>
    </row>
    <row r="1132" spans="1:7" x14ac:dyDescent="0.25">
      <c r="A1132">
        <v>1356</v>
      </c>
      <c r="B1132" t="s">
        <v>1410</v>
      </c>
      <c r="C1132" t="s">
        <v>1409</v>
      </c>
      <c r="D1132">
        <v>1.2629999999999999</v>
      </c>
      <c r="E1132">
        <v>1555</v>
      </c>
      <c r="F1132">
        <f t="shared" si="17"/>
        <v>6</v>
      </c>
      <c r="G1132" t="str">
        <f>STANDINGS_WHIP[[#This Row],[League]]&amp;STANDINGS_WHIP[[#This Row],[Team]]</f>
        <v>$150 Draft Champions Feb 13 1:00 pm Lg.3689New York's Finest</v>
      </c>
    </row>
    <row r="1133" spans="1:7" x14ac:dyDescent="0.25">
      <c r="A1133">
        <v>1715</v>
      </c>
      <c r="B1133" t="s">
        <v>534</v>
      </c>
      <c r="C1133" t="s">
        <v>1409</v>
      </c>
      <c r="D1133">
        <v>1.2829999999999999</v>
      </c>
      <c r="E1133">
        <v>1196</v>
      </c>
      <c r="F1133">
        <f t="shared" si="17"/>
        <v>7</v>
      </c>
      <c r="G1133" t="str">
        <f>STANDINGS_WHIP[[#This Row],[League]]&amp;STANDINGS_WHIP[[#This Row],[Team]]</f>
        <v>$150 Draft Champions Feb 13 1:00 pm Lg.3689Light Tower Power</v>
      </c>
    </row>
    <row r="1134" spans="1:7" x14ac:dyDescent="0.25">
      <c r="A1134">
        <v>1930</v>
      </c>
      <c r="B1134" t="s">
        <v>400</v>
      </c>
      <c r="C1134" t="s">
        <v>1409</v>
      </c>
      <c r="D1134">
        <v>1.2949999999999999</v>
      </c>
      <c r="E1134">
        <v>981</v>
      </c>
      <c r="F1134">
        <f t="shared" si="17"/>
        <v>8</v>
      </c>
      <c r="G1134" t="str">
        <f>STANDINGS_WHIP[[#This Row],[League]]&amp;STANDINGS_WHIP[[#This Row],[Team]]</f>
        <v>$150 Draft Champions Feb 13 1:00 pm Lg.3689Man of Steal</v>
      </c>
    </row>
    <row r="1135" spans="1:7" x14ac:dyDescent="0.25">
      <c r="A1135">
        <v>2027</v>
      </c>
      <c r="B1135" t="s">
        <v>1416</v>
      </c>
      <c r="C1135" t="s">
        <v>1409</v>
      </c>
      <c r="D1135">
        <v>1.3</v>
      </c>
      <c r="E1135">
        <v>884</v>
      </c>
      <c r="F1135">
        <f t="shared" si="17"/>
        <v>9</v>
      </c>
      <c r="G1135" t="str">
        <f>STANDINGS_WHIP[[#This Row],[League]]&amp;STANDINGS_WHIP[[#This Row],[Team]]</f>
        <v>$150 Draft Champions Feb 13 1:00 pm Lg.36892 - The Hazel Charlies Slo</v>
      </c>
    </row>
    <row r="1136" spans="1:7" x14ac:dyDescent="0.25">
      <c r="A1136">
        <v>2247</v>
      </c>
      <c r="B1136" t="s">
        <v>197</v>
      </c>
      <c r="C1136" t="s">
        <v>1409</v>
      </c>
      <c r="D1136">
        <v>1.3140000000000001</v>
      </c>
      <c r="E1136">
        <v>664</v>
      </c>
      <c r="F1136">
        <f t="shared" si="17"/>
        <v>10</v>
      </c>
      <c r="G1136" t="str">
        <f>STANDINGS_WHIP[[#This Row],[League]]&amp;STANDINGS_WHIP[[#This Row],[Team]]</f>
        <v>$150 Draft Champions Feb 13 1:00 pm Lg.3689Macho Lobsters</v>
      </c>
    </row>
    <row r="1137" spans="1:7" x14ac:dyDescent="0.25">
      <c r="A1137">
        <v>2324</v>
      </c>
      <c r="B1137" t="s">
        <v>1412</v>
      </c>
      <c r="C1137" t="s">
        <v>1409</v>
      </c>
      <c r="D1137">
        <v>1.319</v>
      </c>
      <c r="E1137">
        <v>587</v>
      </c>
      <c r="F1137">
        <f t="shared" si="17"/>
        <v>11</v>
      </c>
      <c r="G1137" t="str">
        <f>STANDINGS_WHIP[[#This Row],[League]]&amp;STANDINGS_WHIP[[#This Row],[Team]]</f>
        <v>$150 Draft Champions Feb 13 1:00 pm Lg.3689Team Yadlosky</v>
      </c>
    </row>
    <row r="1138" spans="1:7" x14ac:dyDescent="0.25">
      <c r="A1138">
        <v>2471</v>
      </c>
      <c r="B1138" t="s">
        <v>1411</v>
      </c>
      <c r="C1138" t="s">
        <v>1409</v>
      </c>
      <c r="D1138">
        <v>1.331</v>
      </c>
      <c r="E1138">
        <v>440</v>
      </c>
      <c r="F1138">
        <f t="shared" si="17"/>
        <v>12</v>
      </c>
      <c r="G1138" t="str">
        <f>STANDINGS_WHIP[[#This Row],[League]]&amp;STANDINGS_WHIP[[#This Row],[Team]]</f>
        <v>$150 Draft Champions Feb 13 1:00 pm Lg.36890.9 Bar</v>
      </c>
    </row>
    <row r="1139" spans="1:7" x14ac:dyDescent="0.25">
      <c r="A1139">
        <v>2555</v>
      </c>
      <c r="B1139" t="s">
        <v>462</v>
      </c>
      <c r="C1139" t="s">
        <v>1409</v>
      </c>
      <c r="D1139">
        <v>1.339</v>
      </c>
      <c r="E1139">
        <v>356</v>
      </c>
      <c r="F1139">
        <f t="shared" si="17"/>
        <v>13</v>
      </c>
      <c r="G1139" t="str">
        <f>STANDINGS_WHIP[[#This Row],[League]]&amp;STANDINGS_WHIP[[#This Row],[Team]]</f>
        <v>$150 Draft Champions Feb 13 1:00 pm Lg.3689Miggy's Mashers</v>
      </c>
    </row>
    <row r="1140" spans="1:7" x14ac:dyDescent="0.25">
      <c r="A1140">
        <v>2691</v>
      </c>
      <c r="B1140" t="s">
        <v>338</v>
      </c>
      <c r="C1140" t="s">
        <v>1409</v>
      </c>
      <c r="D1140">
        <v>1.3540000000000001</v>
      </c>
      <c r="E1140">
        <v>220</v>
      </c>
      <c r="F1140">
        <f t="shared" si="17"/>
        <v>14</v>
      </c>
      <c r="G1140" t="str">
        <f>STANDINGS_WHIP[[#This Row],[League]]&amp;STANDINGS_WHIP[[#This Row],[Team]]</f>
        <v>$150 Draft Champions Feb 13 1:00 pm Lg.3689EWeezy2</v>
      </c>
    </row>
    <row r="1141" spans="1:7" x14ac:dyDescent="0.25">
      <c r="A1141">
        <v>2696</v>
      </c>
      <c r="B1141" t="s">
        <v>1418</v>
      </c>
      <c r="C1141" t="s">
        <v>1409</v>
      </c>
      <c r="D1141">
        <v>1.355</v>
      </c>
      <c r="E1141">
        <v>214.5</v>
      </c>
      <c r="F1141">
        <f t="shared" si="17"/>
        <v>15</v>
      </c>
      <c r="G1141" t="str">
        <f>STANDINGS_WHIP[[#This Row],[League]]&amp;STANDINGS_WHIP[[#This Row],[Team]]</f>
        <v>$150 Draft Champions Feb 13 1:00 pm Lg.3689Fister - I Hardly Know Her!</v>
      </c>
    </row>
    <row r="1142" spans="1:7" x14ac:dyDescent="0.25">
      <c r="A1142">
        <v>24</v>
      </c>
      <c r="B1142" t="s">
        <v>1426</v>
      </c>
      <c r="C1142" t="s">
        <v>1420</v>
      </c>
      <c r="D1142">
        <v>1.1220000000000001</v>
      </c>
      <c r="E1142">
        <v>2887</v>
      </c>
      <c r="F1142">
        <f t="shared" si="17"/>
        <v>1</v>
      </c>
      <c r="G1142" t="str">
        <f>STANDINGS_WHIP[[#This Row],[League]]&amp;STANDINGS_WHIP[[#This Row],[Team]]</f>
        <v>$150 Draft Champions Feb 13 1:00 pm Lg.3693Upper Deck</v>
      </c>
    </row>
    <row r="1143" spans="1:7" x14ac:dyDescent="0.25">
      <c r="A1143">
        <v>228</v>
      </c>
      <c r="B1143" t="s">
        <v>1421</v>
      </c>
      <c r="C1143" t="s">
        <v>1420</v>
      </c>
      <c r="D1143">
        <v>1.181</v>
      </c>
      <c r="E1143">
        <v>2683</v>
      </c>
      <c r="F1143">
        <f t="shared" si="17"/>
        <v>2</v>
      </c>
      <c r="G1143" t="str">
        <f>STANDINGS_WHIP[[#This Row],[League]]&amp;STANDINGS_WHIP[[#This Row],[Team]]</f>
        <v>$150 Draft Champions Feb 13 1:00 pm Lg.3693Auburn Plainsman II</v>
      </c>
    </row>
    <row r="1144" spans="1:7" x14ac:dyDescent="0.25">
      <c r="A1144">
        <v>812</v>
      </c>
      <c r="B1144" t="s">
        <v>160</v>
      </c>
      <c r="C1144" t="s">
        <v>1420</v>
      </c>
      <c r="D1144">
        <v>1.234</v>
      </c>
      <c r="E1144">
        <v>2099</v>
      </c>
      <c r="F1144">
        <f t="shared" si="17"/>
        <v>3</v>
      </c>
      <c r="G1144" t="str">
        <f>STANDINGS_WHIP[[#This Row],[League]]&amp;STANDINGS_WHIP[[#This Row],[Team]]</f>
        <v>$150 Draft Champions Feb 13 1:00 pm Lg.3693Dirty Vegas</v>
      </c>
    </row>
    <row r="1145" spans="1:7" x14ac:dyDescent="0.25">
      <c r="A1145">
        <v>824</v>
      </c>
      <c r="B1145" t="s">
        <v>1423</v>
      </c>
      <c r="C1145" t="s">
        <v>1420</v>
      </c>
      <c r="D1145">
        <v>1.234</v>
      </c>
      <c r="E1145">
        <v>2087</v>
      </c>
      <c r="F1145">
        <f t="shared" si="17"/>
        <v>4</v>
      </c>
      <c r="G1145" t="str">
        <f>STANDINGS_WHIP[[#This Row],[League]]&amp;STANDINGS_WHIP[[#This Row],[Team]]</f>
        <v>$150 Draft Champions Feb 13 1:00 pm Lg.3693Drip Drop</v>
      </c>
    </row>
    <row r="1146" spans="1:7" x14ac:dyDescent="0.25">
      <c r="A1146">
        <v>1533</v>
      </c>
      <c r="B1146" t="s">
        <v>1430</v>
      </c>
      <c r="C1146" t="s">
        <v>1420</v>
      </c>
      <c r="D1146">
        <v>1.2729999999999999</v>
      </c>
      <c r="E1146">
        <v>1378</v>
      </c>
      <c r="F1146">
        <f t="shared" si="17"/>
        <v>5</v>
      </c>
      <c r="G1146" t="str">
        <f>STANDINGS_WHIP[[#This Row],[League]]&amp;STANDINGS_WHIP[[#This Row],[Team]]</f>
        <v>$150 Draft Champions Feb 13 1:00 pm Lg.3693El Severino</v>
      </c>
    </row>
    <row r="1147" spans="1:7" x14ac:dyDescent="0.25">
      <c r="A1147">
        <v>1569</v>
      </c>
      <c r="B1147" t="s">
        <v>212</v>
      </c>
      <c r="C1147" t="s">
        <v>1420</v>
      </c>
      <c r="D1147">
        <v>1.2749999999999999</v>
      </c>
      <c r="E1147">
        <v>1342</v>
      </c>
      <c r="F1147">
        <f t="shared" si="17"/>
        <v>6</v>
      </c>
      <c r="G1147" t="str">
        <f>STANDINGS_WHIP[[#This Row],[League]]&amp;STANDINGS_WHIP[[#This Row],[Team]]</f>
        <v>$150 Draft Champions Feb 13 1:00 pm Lg.3693Team kuhn</v>
      </c>
    </row>
    <row r="1148" spans="1:7" x14ac:dyDescent="0.25">
      <c r="A1148">
        <v>1606</v>
      </c>
      <c r="B1148" t="s">
        <v>1428</v>
      </c>
      <c r="C1148" t="s">
        <v>1420</v>
      </c>
      <c r="D1148">
        <v>1.276</v>
      </c>
      <c r="E1148">
        <v>1305</v>
      </c>
      <c r="F1148">
        <f t="shared" si="17"/>
        <v>7</v>
      </c>
      <c r="G1148" t="str">
        <f>STANDINGS_WHIP[[#This Row],[League]]&amp;STANDINGS_WHIP[[#This Row],[Team]]</f>
        <v>$150 Draft Champions Feb 13 1:00 pm Lg.3693Just Chillin'</v>
      </c>
    </row>
    <row r="1149" spans="1:7" x14ac:dyDescent="0.25">
      <c r="A1149">
        <v>1623</v>
      </c>
      <c r="B1149" t="s">
        <v>1424</v>
      </c>
      <c r="C1149" t="s">
        <v>1420</v>
      </c>
      <c r="D1149">
        <v>1.2769999999999999</v>
      </c>
      <c r="E1149">
        <v>1288</v>
      </c>
      <c r="F1149">
        <f t="shared" si="17"/>
        <v>8</v>
      </c>
      <c r="G1149" t="str">
        <f>STANDINGS_WHIP[[#This Row],[League]]&amp;STANDINGS_WHIP[[#This Row],[Team]]</f>
        <v>$150 Draft Champions Feb 13 1:00 pm Lg.3693The Price is Wrong, Bob</v>
      </c>
    </row>
    <row r="1150" spans="1:7" x14ac:dyDescent="0.25">
      <c r="A1150">
        <v>1650</v>
      </c>
      <c r="B1150" t="s">
        <v>1427</v>
      </c>
      <c r="C1150" t="s">
        <v>1420</v>
      </c>
      <c r="D1150">
        <v>1.2789999999999999</v>
      </c>
      <c r="E1150">
        <v>1261</v>
      </c>
      <c r="F1150">
        <f t="shared" si="17"/>
        <v>9</v>
      </c>
      <c r="G1150" t="str">
        <f>STANDINGS_WHIP[[#This Row],[League]]&amp;STANDINGS_WHIP[[#This Row],[Team]]</f>
        <v>$150 Draft Champions Feb 13 1:00 pm Lg.3693Team Salemme</v>
      </c>
    </row>
    <row r="1151" spans="1:7" x14ac:dyDescent="0.25">
      <c r="A1151">
        <v>1840</v>
      </c>
      <c r="B1151" t="s">
        <v>1429</v>
      </c>
      <c r="C1151" t="s">
        <v>1420</v>
      </c>
      <c r="D1151">
        <v>1.2889999999999999</v>
      </c>
      <c r="E1151">
        <v>1071</v>
      </c>
      <c r="F1151">
        <f t="shared" si="17"/>
        <v>10</v>
      </c>
      <c r="G1151" t="str">
        <f>STANDINGS_WHIP[[#This Row],[League]]&amp;STANDINGS_WHIP[[#This Row],[Team]]</f>
        <v>$150 Draft Champions Feb 13 1:00 pm Lg.3693Battlin' the Bottle</v>
      </c>
    </row>
    <row r="1152" spans="1:7" x14ac:dyDescent="0.25">
      <c r="A1152">
        <v>1859</v>
      </c>
      <c r="B1152" t="s">
        <v>1422</v>
      </c>
      <c r="C1152" t="s">
        <v>1420</v>
      </c>
      <c r="D1152">
        <v>1.29</v>
      </c>
      <c r="E1152">
        <v>1052</v>
      </c>
      <c r="F1152">
        <f t="shared" si="17"/>
        <v>11</v>
      </c>
      <c r="G1152" t="str">
        <f>STANDINGS_WHIP[[#This Row],[League]]&amp;STANDINGS_WHIP[[#This Row],[Team]]</f>
        <v>$150 Draft Champions Feb 13 1:00 pm Lg.3693Korean Power</v>
      </c>
    </row>
    <row r="1153" spans="1:7" x14ac:dyDescent="0.25">
      <c r="A1153">
        <v>2265</v>
      </c>
      <c r="B1153" t="s">
        <v>87</v>
      </c>
      <c r="C1153" t="s">
        <v>1420</v>
      </c>
      <c r="D1153">
        <v>1.3149999999999999</v>
      </c>
      <c r="E1153">
        <v>646</v>
      </c>
      <c r="F1153">
        <f t="shared" si="17"/>
        <v>12</v>
      </c>
      <c r="G1153" t="str">
        <f>STANDINGS_WHIP[[#This Row],[League]]&amp;STANDINGS_WHIP[[#This Row],[Team]]</f>
        <v>$150 Draft Champions Feb 13 1:00 pm Lg.3693The Northsiders</v>
      </c>
    </row>
    <row r="1154" spans="1:7" x14ac:dyDescent="0.25">
      <c r="A1154">
        <v>2506</v>
      </c>
      <c r="B1154" t="s">
        <v>345</v>
      </c>
      <c r="C1154" t="s">
        <v>1420</v>
      </c>
      <c r="D1154">
        <v>1.3340000000000001</v>
      </c>
      <c r="E1154">
        <v>405</v>
      </c>
      <c r="F1154">
        <f t="shared" si="17"/>
        <v>13</v>
      </c>
      <c r="G1154" t="str">
        <f>STANDINGS_WHIP[[#This Row],[League]]&amp;STANDINGS_WHIP[[#This Row],[Team]]</f>
        <v>$150 Draft Champions Feb 13 1:00 pm Lg.3693Man of Steel</v>
      </c>
    </row>
    <row r="1155" spans="1:7" x14ac:dyDescent="0.25">
      <c r="A1155">
        <v>2623</v>
      </c>
      <c r="B1155" t="s">
        <v>1419</v>
      </c>
      <c r="C1155" t="s">
        <v>1420</v>
      </c>
      <c r="D1155">
        <v>1.3460000000000001</v>
      </c>
      <c r="E1155">
        <v>288</v>
      </c>
      <c r="F1155">
        <f t="shared" ref="F1155:F1218" si="18">IF(C1155=C1154,F1154+1,1)</f>
        <v>14</v>
      </c>
      <c r="G1155" t="str">
        <f>STANDINGS_WHIP[[#This Row],[League]]&amp;STANDINGS_WHIP[[#This Row],[Team]]</f>
        <v>$150 Draft Champions Feb 13 1:00 pm Lg.3693Team Wickham</v>
      </c>
    </row>
    <row r="1156" spans="1:7" x14ac:dyDescent="0.25">
      <c r="A1156">
        <v>2743</v>
      </c>
      <c r="B1156" t="s">
        <v>1425</v>
      </c>
      <c r="C1156" t="s">
        <v>1420</v>
      </c>
      <c r="D1156">
        <v>1.361</v>
      </c>
      <c r="E1156">
        <v>168</v>
      </c>
      <c r="F1156">
        <f t="shared" si="18"/>
        <v>15</v>
      </c>
      <c r="G1156" t="str">
        <f>STANDINGS_WHIP[[#This Row],[League]]&amp;STANDINGS_WHIP[[#This Row],[Team]]</f>
        <v>$150 Draft Champions Feb 13 1:00 pm Lg.3693Evil Empire II</v>
      </c>
    </row>
    <row r="1157" spans="1:7" x14ac:dyDescent="0.25">
      <c r="A1157">
        <v>203</v>
      </c>
      <c r="B1157" t="s">
        <v>154</v>
      </c>
      <c r="C1157" t="s">
        <v>1431</v>
      </c>
      <c r="D1157">
        <v>1.177</v>
      </c>
      <c r="E1157">
        <v>2708</v>
      </c>
      <c r="F1157">
        <f t="shared" si="18"/>
        <v>1</v>
      </c>
      <c r="G1157" t="str">
        <f>STANDINGS_WHIP[[#This Row],[League]]&amp;STANDINGS_WHIP[[#This Row],[Team]]</f>
        <v>$150 Draft Champions Feb 13 1:00 pm Lg.3697GLG20s</v>
      </c>
    </row>
    <row r="1158" spans="1:7" x14ac:dyDescent="0.25">
      <c r="A1158">
        <v>218</v>
      </c>
      <c r="B1158" t="s">
        <v>1433</v>
      </c>
      <c r="C1158" t="s">
        <v>1431</v>
      </c>
      <c r="D1158">
        <v>1.179</v>
      </c>
      <c r="E1158">
        <v>2693</v>
      </c>
      <c r="F1158">
        <f t="shared" si="18"/>
        <v>2</v>
      </c>
      <c r="G1158" t="str">
        <f>STANDINGS_WHIP[[#This Row],[League]]&amp;STANDINGS_WHIP[[#This Row],[Team]]</f>
        <v>$150 Draft Champions Feb 13 1:00 pm Lg.3697Pine Tar Bats</v>
      </c>
    </row>
    <row r="1159" spans="1:7" x14ac:dyDescent="0.25">
      <c r="A1159">
        <v>310</v>
      </c>
      <c r="B1159" t="s">
        <v>1437</v>
      </c>
      <c r="C1159" t="s">
        <v>1431</v>
      </c>
      <c r="D1159">
        <v>1.1910000000000001</v>
      </c>
      <c r="E1159">
        <v>2601</v>
      </c>
      <c r="F1159">
        <f t="shared" si="18"/>
        <v>3</v>
      </c>
      <c r="G1159" t="str">
        <f>STANDINGS_WHIP[[#This Row],[League]]&amp;STANDINGS_WHIP[[#This Row],[Team]]</f>
        <v>$150 Draft Champions Feb 13 1:00 pm Lg.3697The BALCO Brigade</v>
      </c>
    </row>
    <row r="1160" spans="1:7" x14ac:dyDescent="0.25">
      <c r="A1160">
        <v>439</v>
      </c>
      <c r="B1160" t="s">
        <v>1440</v>
      </c>
      <c r="C1160" t="s">
        <v>1431</v>
      </c>
      <c r="D1160">
        <v>1.2050000000000001</v>
      </c>
      <c r="E1160">
        <v>2472</v>
      </c>
      <c r="F1160">
        <f t="shared" si="18"/>
        <v>4</v>
      </c>
      <c r="G1160" t="str">
        <f>STANDINGS_WHIP[[#This Row],[League]]&amp;STANDINGS_WHIP[[#This Row],[Team]]</f>
        <v>$150 Draft Champions Feb 13 1:00 pm Lg.3697ZZZZZZZZ</v>
      </c>
    </row>
    <row r="1161" spans="1:7" x14ac:dyDescent="0.25">
      <c r="A1161">
        <v>453</v>
      </c>
      <c r="B1161" t="s">
        <v>511</v>
      </c>
      <c r="C1161" t="s">
        <v>1431</v>
      </c>
      <c r="D1161">
        <v>1.206</v>
      </c>
      <c r="E1161">
        <v>2458</v>
      </c>
      <c r="F1161">
        <f t="shared" si="18"/>
        <v>5</v>
      </c>
      <c r="G1161" t="str">
        <f>STANDINGS_WHIP[[#This Row],[League]]&amp;STANDINGS_WHIP[[#This Row],[Team]]</f>
        <v>$150 Draft Champions Feb 13 1:00 pm Lg.3697Team Blumenthal</v>
      </c>
    </row>
    <row r="1162" spans="1:7" x14ac:dyDescent="0.25">
      <c r="A1162">
        <v>817</v>
      </c>
      <c r="B1162" t="s">
        <v>123</v>
      </c>
      <c r="C1162" t="s">
        <v>1431</v>
      </c>
      <c r="D1162">
        <v>1.234</v>
      </c>
      <c r="E1162">
        <v>2094</v>
      </c>
      <c r="F1162">
        <f t="shared" si="18"/>
        <v>6</v>
      </c>
      <c r="G1162" t="str">
        <f>STANDINGS_WHIP[[#This Row],[League]]&amp;STANDINGS_WHIP[[#This Row],[Team]]</f>
        <v>$150 Draft Champions Feb 13 1:00 pm Lg.3697Clever Team Name</v>
      </c>
    </row>
    <row r="1163" spans="1:7" x14ac:dyDescent="0.25">
      <c r="A1163">
        <v>1097</v>
      </c>
      <c r="B1163" t="s">
        <v>1439</v>
      </c>
      <c r="C1163" t="s">
        <v>1431</v>
      </c>
      <c r="D1163">
        <v>1.2490000000000001</v>
      </c>
      <c r="E1163">
        <v>1814</v>
      </c>
      <c r="F1163">
        <f t="shared" si="18"/>
        <v>7</v>
      </c>
      <c r="G1163" t="str">
        <f>STANDINGS_WHIP[[#This Row],[League]]&amp;STANDINGS_WHIP[[#This Row],[Team]]</f>
        <v>$150 Draft Champions Feb 13 1:00 pm Lg.3697J money clutch putts</v>
      </c>
    </row>
    <row r="1164" spans="1:7" x14ac:dyDescent="0.25">
      <c r="A1164">
        <v>1384</v>
      </c>
      <c r="B1164" t="s">
        <v>1436</v>
      </c>
      <c r="C1164" t="s">
        <v>1431</v>
      </c>
      <c r="D1164">
        <v>1.2649999999999999</v>
      </c>
      <c r="E1164">
        <v>1527</v>
      </c>
      <c r="F1164">
        <f t="shared" si="18"/>
        <v>8</v>
      </c>
      <c r="G1164" t="str">
        <f>STANDINGS_WHIP[[#This Row],[League]]&amp;STANDINGS_WHIP[[#This Row],[Team]]</f>
        <v>$150 Draft Champions Feb 13 1:00 pm Lg.3697SLAAAYER 2</v>
      </c>
    </row>
    <row r="1165" spans="1:7" x14ac:dyDescent="0.25">
      <c r="A1165">
        <v>1797</v>
      </c>
      <c r="B1165" t="s">
        <v>1438</v>
      </c>
      <c r="C1165" t="s">
        <v>1431</v>
      </c>
      <c r="D1165">
        <v>1.2869999999999999</v>
      </c>
      <c r="E1165">
        <v>1114</v>
      </c>
      <c r="F1165">
        <f t="shared" si="18"/>
        <v>9</v>
      </c>
      <c r="G1165" t="str">
        <f>STANDINGS_WHIP[[#This Row],[League]]&amp;STANDINGS_WHIP[[#This Row],[Team]]</f>
        <v>$150 Draft Champions Feb 13 1:00 pm Lg.3697The Full Eight Hours</v>
      </c>
    </row>
    <row r="1166" spans="1:7" x14ac:dyDescent="0.25">
      <c r="A1166">
        <v>1832</v>
      </c>
      <c r="B1166" t="s">
        <v>1434</v>
      </c>
      <c r="C1166" t="s">
        <v>1431</v>
      </c>
      <c r="D1166">
        <v>1.2889999999999999</v>
      </c>
      <c r="E1166">
        <v>1079</v>
      </c>
      <c r="F1166">
        <f t="shared" si="18"/>
        <v>10</v>
      </c>
      <c r="G1166" t="str">
        <f>STANDINGS_WHIP[[#This Row],[League]]&amp;STANDINGS_WHIP[[#This Row],[Team]]</f>
        <v>$150 Draft Champions Feb 13 1:00 pm Lg.3697The Shelby Sensation</v>
      </c>
    </row>
    <row r="1167" spans="1:7" x14ac:dyDescent="0.25">
      <c r="A1167">
        <v>2112</v>
      </c>
      <c r="B1167" t="s">
        <v>132</v>
      </c>
      <c r="C1167" t="s">
        <v>1431</v>
      </c>
      <c r="D1167">
        <v>1.3049999999999999</v>
      </c>
      <c r="E1167">
        <v>799</v>
      </c>
      <c r="F1167">
        <f t="shared" si="18"/>
        <v>11</v>
      </c>
      <c r="G1167" t="str">
        <f>STANDINGS_WHIP[[#This Row],[League]]&amp;STANDINGS_WHIP[[#This Row],[Team]]</f>
        <v>$150 Draft Champions Feb 13 1:00 pm Lg.3697Van Buren Boys</v>
      </c>
    </row>
    <row r="1168" spans="1:7" x14ac:dyDescent="0.25">
      <c r="A1168">
        <v>2146</v>
      </c>
      <c r="B1168" t="s">
        <v>377</v>
      </c>
      <c r="C1168" t="s">
        <v>1431</v>
      </c>
      <c r="D1168">
        <v>1.3069999999999999</v>
      </c>
      <c r="E1168">
        <v>765</v>
      </c>
      <c r="F1168">
        <f t="shared" si="18"/>
        <v>12</v>
      </c>
      <c r="G1168" t="str">
        <f>STANDINGS_WHIP[[#This Row],[League]]&amp;STANDINGS_WHIP[[#This Row],[Team]]</f>
        <v>$150 Draft Champions Feb 13 1:00 pm Lg.3697Cardinal Crunch 2</v>
      </c>
    </row>
    <row r="1169" spans="1:7" x14ac:dyDescent="0.25">
      <c r="A1169">
        <v>2244</v>
      </c>
      <c r="B1169" t="s">
        <v>1435</v>
      </c>
      <c r="C1169" t="s">
        <v>1431</v>
      </c>
      <c r="D1169">
        <v>1.3140000000000001</v>
      </c>
      <c r="E1169">
        <v>667</v>
      </c>
      <c r="F1169">
        <f t="shared" si="18"/>
        <v>13</v>
      </c>
      <c r="G1169" t="str">
        <f>STANDINGS_WHIP[[#This Row],[League]]&amp;STANDINGS_WHIP[[#This Row],[Team]]</f>
        <v>$150 Draft Champions Feb 13 1:00 pm Lg.3697Charger Bar Six</v>
      </c>
    </row>
    <row r="1170" spans="1:7" x14ac:dyDescent="0.25">
      <c r="A1170">
        <v>2289</v>
      </c>
      <c r="B1170" t="s">
        <v>473</v>
      </c>
      <c r="C1170" t="s">
        <v>1431</v>
      </c>
      <c r="D1170">
        <v>1.3169999999999999</v>
      </c>
      <c r="E1170">
        <v>622</v>
      </c>
      <c r="F1170">
        <f t="shared" si="18"/>
        <v>14</v>
      </c>
      <c r="G1170" t="str">
        <f>STANDINGS_WHIP[[#This Row],[League]]&amp;STANDINGS_WHIP[[#This Row],[Team]]</f>
        <v>$150 Draft Champions Feb 13 1:00 pm Lg.3697WAR(P)igs</v>
      </c>
    </row>
    <row r="1171" spans="1:7" x14ac:dyDescent="0.25">
      <c r="A1171">
        <v>2530</v>
      </c>
      <c r="B1171" t="s">
        <v>1432</v>
      </c>
      <c r="C1171" t="s">
        <v>1431</v>
      </c>
      <c r="D1171">
        <v>1.3360000000000001</v>
      </c>
      <c r="E1171">
        <v>381</v>
      </c>
      <c r="F1171">
        <f t="shared" si="18"/>
        <v>15</v>
      </c>
      <c r="G1171" t="str">
        <f>STANDINGS_WHIP[[#This Row],[League]]&amp;STANDINGS_WHIP[[#This Row],[Team]]</f>
        <v>$150 Draft Champions Feb 13 1:00 pm Lg.3697The Baseball Tavern</v>
      </c>
    </row>
    <row r="1172" spans="1:7" x14ac:dyDescent="0.25">
      <c r="A1172">
        <v>63</v>
      </c>
      <c r="B1172" t="s">
        <v>1446</v>
      </c>
      <c r="C1172" t="s">
        <v>1442</v>
      </c>
      <c r="D1172">
        <v>1.147</v>
      </c>
      <c r="E1172">
        <v>2848</v>
      </c>
      <c r="F1172">
        <f t="shared" si="18"/>
        <v>1</v>
      </c>
      <c r="G1172" t="str">
        <f>STANDINGS_WHIP[[#This Row],[League]]&amp;STANDINGS_WHIP[[#This Row],[Team]]</f>
        <v>$150 Draft Champions Feb 14 1:00 pm Lg.3699Magic Man</v>
      </c>
    </row>
    <row r="1173" spans="1:7" x14ac:dyDescent="0.25">
      <c r="A1173">
        <v>152</v>
      </c>
      <c r="B1173" t="s">
        <v>1454</v>
      </c>
      <c r="C1173" t="s">
        <v>1442</v>
      </c>
      <c r="D1173">
        <v>1.169</v>
      </c>
      <c r="E1173">
        <v>2759</v>
      </c>
      <c r="F1173">
        <f t="shared" si="18"/>
        <v>2</v>
      </c>
      <c r="G1173" t="str">
        <f>STANDINGS_WHIP[[#This Row],[League]]&amp;STANDINGS_WHIP[[#This Row],[Team]]</f>
        <v>$150 Draft Champions Feb 14 1:00 pm Lg.3699Kersh EE JUp</v>
      </c>
    </row>
    <row r="1174" spans="1:7" x14ac:dyDescent="0.25">
      <c r="A1174">
        <v>511</v>
      </c>
      <c r="B1174" t="s">
        <v>1444</v>
      </c>
      <c r="C1174" t="s">
        <v>1442</v>
      </c>
      <c r="D1174">
        <v>1.212</v>
      </c>
      <c r="E1174">
        <v>2400</v>
      </c>
      <c r="F1174">
        <f t="shared" si="18"/>
        <v>3</v>
      </c>
      <c r="G1174" t="str">
        <f>STANDINGS_WHIP[[#This Row],[League]]&amp;STANDINGS_WHIP[[#This Row],[Team]]</f>
        <v>$150 Draft Champions Feb 14 1:00 pm Lg.3699GoldiLocks</v>
      </c>
    </row>
    <row r="1175" spans="1:7" x14ac:dyDescent="0.25">
      <c r="A1175">
        <v>635</v>
      </c>
      <c r="B1175" t="s">
        <v>1447</v>
      </c>
      <c r="C1175" t="s">
        <v>1442</v>
      </c>
      <c r="D1175">
        <v>1.2210000000000001</v>
      </c>
      <c r="E1175">
        <v>2276</v>
      </c>
      <c r="F1175">
        <f t="shared" si="18"/>
        <v>4</v>
      </c>
      <c r="G1175" t="str">
        <f>STANDINGS_WHIP[[#This Row],[League]]&amp;STANDINGS_WHIP[[#This Row],[Team]]</f>
        <v>$150 Draft Champions Feb 14 1:00 pm Lg.3699Team Neidecker</v>
      </c>
    </row>
    <row r="1176" spans="1:7" x14ac:dyDescent="0.25">
      <c r="A1176">
        <v>851</v>
      </c>
      <c r="B1176" t="s">
        <v>662</v>
      </c>
      <c r="C1176" t="s">
        <v>1442</v>
      </c>
      <c r="D1176">
        <v>1.236</v>
      </c>
      <c r="E1176">
        <v>2060</v>
      </c>
      <c r="F1176">
        <f t="shared" si="18"/>
        <v>5</v>
      </c>
      <c r="G1176" t="str">
        <f>STANDINGS_WHIP[[#This Row],[League]]&amp;STANDINGS_WHIP[[#This Row],[Team]]</f>
        <v>$150 Draft Champions Feb 14 1:00 pm Lg.3699wally57</v>
      </c>
    </row>
    <row r="1177" spans="1:7" x14ac:dyDescent="0.25">
      <c r="A1177">
        <v>1106</v>
      </c>
      <c r="B1177" t="s">
        <v>1449</v>
      </c>
      <c r="C1177" t="s">
        <v>1442</v>
      </c>
      <c r="D1177">
        <v>1.25</v>
      </c>
      <c r="E1177">
        <v>1805</v>
      </c>
      <c r="F1177">
        <f t="shared" si="18"/>
        <v>6</v>
      </c>
      <c r="G1177" t="str">
        <f>STANDINGS_WHIP[[#This Row],[League]]&amp;STANDINGS_WHIP[[#This Row],[Team]]</f>
        <v>$150 Draft Champions Feb 14 1:00 pm Lg.3699Marte Partay</v>
      </c>
    </row>
    <row r="1178" spans="1:7" x14ac:dyDescent="0.25">
      <c r="A1178">
        <v>1267</v>
      </c>
      <c r="B1178" t="s">
        <v>1453</v>
      </c>
      <c r="C1178" t="s">
        <v>1442</v>
      </c>
      <c r="D1178">
        <v>1.258</v>
      </c>
      <c r="E1178">
        <v>1644</v>
      </c>
      <c r="F1178">
        <f t="shared" si="18"/>
        <v>7</v>
      </c>
      <c r="G1178" t="str">
        <f>STANDINGS_WHIP[[#This Row],[League]]&amp;STANDINGS_WHIP[[#This Row],[Team]]</f>
        <v>$150 Draft Champions Feb 14 1:00 pm Lg.3699BATS OUT OF HELL</v>
      </c>
    </row>
    <row r="1179" spans="1:7" x14ac:dyDescent="0.25">
      <c r="A1179">
        <v>1315</v>
      </c>
      <c r="B1179" t="s">
        <v>1450</v>
      </c>
      <c r="C1179" t="s">
        <v>1442</v>
      </c>
      <c r="D1179">
        <v>1.2609999999999999</v>
      </c>
      <c r="E1179">
        <v>1596</v>
      </c>
      <c r="F1179">
        <f t="shared" si="18"/>
        <v>8</v>
      </c>
      <c r="G1179" t="str">
        <f>STANDINGS_WHIP[[#This Row],[League]]&amp;STANDINGS_WHIP[[#This Row],[Team]]</f>
        <v>$150 Draft Champions Feb 14 1:00 pm Lg.3699Steinbrenner's Boys</v>
      </c>
    </row>
    <row r="1180" spans="1:7" x14ac:dyDescent="0.25">
      <c r="A1180">
        <v>1436</v>
      </c>
      <c r="B1180" t="s">
        <v>107</v>
      </c>
      <c r="C1180" t="s">
        <v>1442</v>
      </c>
      <c r="D1180">
        <v>1.2669999999999999</v>
      </c>
      <c r="E1180">
        <v>1475</v>
      </c>
      <c r="F1180">
        <f t="shared" si="18"/>
        <v>9</v>
      </c>
      <c r="G1180" t="str">
        <f>STANDINGS_WHIP[[#This Row],[League]]&amp;STANDINGS_WHIP[[#This Row],[Team]]</f>
        <v>$150 Draft Champions Feb 14 1:00 pm Lg.3699Team Scott</v>
      </c>
    </row>
    <row r="1181" spans="1:7" x14ac:dyDescent="0.25">
      <c r="A1181">
        <v>1672</v>
      </c>
      <c r="B1181" t="s">
        <v>1451</v>
      </c>
      <c r="C1181" t="s">
        <v>1442</v>
      </c>
      <c r="D1181">
        <v>1.28</v>
      </c>
      <c r="E1181">
        <v>1239</v>
      </c>
      <c r="F1181">
        <f t="shared" si="18"/>
        <v>10</v>
      </c>
      <c r="G1181" t="str">
        <f>STANDINGS_WHIP[[#This Row],[League]]&amp;STANDINGS_WHIP[[#This Row],[Team]]</f>
        <v>$150 Draft Champions Feb 14 1:00 pm Lg.369950 Shades of Sonny Gray</v>
      </c>
    </row>
    <row r="1182" spans="1:7" x14ac:dyDescent="0.25">
      <c r="A1182">
        <v>1675</v>
      </c>
      <c r="B1182" t="s">
        <v>1452</v>
      </c>
      <c r="C1182" t="s">
        <v>1442</v>
      </c>
      <c r="D1182">
        <v>1.28</v>
      </c>
      <c r="E1182">
        <v>1236</v>
      </c>
      <c r="F1182">
        <f t="shared" si="18"/>
        <v>11</v>
      </c>
      <c r="G1182" t="str">
        <f>STANDINGS_WHIP[[#This Row],[League]]&amp;STANDINGS_WHIP[[#This Row],[Team]]</f>
        <v>$150 Draft Champions Feb 14 1:00 pm Lg.3699Gose Buster</v>
      </c>
    </row>
    <row r="1183" spans="1:7" x14ac:dyDescent="0.25">
      <c r="A1183">
        <v>1714</v>
      </c>
      <c r="B1183" t="s">
        <v>1443</v>
      </c>
      <c r="C1183" t="s">
        <v>1442</v>
      </c>
      <c r="D1183">
        <v>1.2829999999999999</v>
      </c>
      <c r="E1183">
        <v>1197</v>
      </c>
      <c r="F1183">
        <f t="shared" si="18"/>
        <v>12</v>
      </c>
      <c r="G1183" t="str">
        <f>STANDINGS_WHIP[[#This Row],[League]]&amp;STANDINGS_WHIP[[#This Row],[Team]]</f>
        <v>$150 Draft Champions Feb 14 1:00 pm Lg.3699Team Larrick</v>
      </c>
    </row>
    <row r="1184" spans="1:7" x14ac:dyDescent="0.25">
      <c r="A1184">
        <v>1924</v>
      </c>
      <c r="B1184" t="s">
        <v>1441</v>
      </c>
      <c r="C1184" t="s">
        <v>1442</v>
      </c>
      <c r="D1184">
        <v>1.294</v>
      </c>
      <c r="E1184">
        <v>987</v>
      </c>
      <c r="F1184">
        <f t="shared" si="18"/>
        <v>13</v>
      </c>
      <c r="G1184" t="str">
        <f>STANDINGS_WHIP[[#This Row],[League]]&amp;STANDINGS_WHIP[[#This Row],[Team]]</f>
        <v>$150 Draft Champions Feb 14 1:00 pm Lg.3699Penny Blossoms</v>
      </c>
    </row>
    <row r="1185" spans="1:7" x14ac:dyDescent="0.25">
      <c r="A1185">
        <v>2116</v>
      </c>
      <c r="B1185" t="s">
        <v>1448</v>
      </c>
      <c r="C1185" t="s">
        <v>1442</v>
      </c>
      <c r="D1185">
        <v>1.3049999999999999</v>
      </c>
      <c r="E1185">
        <v>795</v>
      </c>
      <c r="F1185">
        <f t="shared" si="18"/>
        <v>14</v>
      </c>
      <c r="G1185" t="str">
        <f>STANDINGS_WHIP[[#This Row],[League]]&amp;STANDINGS_WHIP[[#This Row],[Team]]</f>
        <v>$150 Draft Champions Feb 14 1:00 pm Lg.3699Team Galleher</v>
      </c>
    </row>
    <row r="1186" spans="1:7" x14ac:dyDescent="0.25">
      <c r="A1186">
        <v>2856</v>
      </c>
      <c r="B1186" t="s">
        <v>1445</v>
      </c>
      <c r="C1186" t="s">
        <v>1442</v>
      </c>
      <c r="D1186">
        <v>1.3919999999999999</v>
      </c>
      <c r="E1186">
        <v>55</v>
      </c>
      <c r="F1186">
        <f t="shared" si="18"/>
        <v>15</v>
      </c>
      <c r="G1186" t="str">
        <f>STANDINGS_WHIP[[#This Row],[League]]&amp;STANDINGS_WHIP[[#This Row],[Team]]</f>
        <v>$150 Draft Champions Feb 14 1:00 pm Lg.3699Fo Rizzo</v>
      </c>
    </row>
    <row r="1187" spans="1:7" x14ac:dyDescent="0.25">
      <c r="A1187">
        <v>13</v>
      </c>
      <c r="B1187" t="s">
        <v>337</v>
      </c>
      <c r="C1187" t="s">
        <v>1455</v>
      </c>
      <c r="D1187">
        <v>1.109</v>
      </c>
      <c r="E1187">
        <v>2898</v>
      </c>
      <c r="F1187">
        <f t="shared" si="18"/>
        <v>1</v>
      </c>
      <c r="G1187" t="str">
        <f>STANDINGS_WHIP[[#This Row],[League]]&amp;STANDINGS_WHIP[[#This Row],[Team]]</f>
        <v>$150 Draft Champions Feb 14 1:00 pm Lg.3702Team Flanagan</v>
      </c>
    </row>
    <row r="1188" spans="1:7" x14ac:dyDescent="0.25">
      <c r="A1188">
        <v>271</v>
      </c>
      <c r="B1188" t="s">
        <v>1460</v>
      </c>
      <c r="C1188" t="s">
        <v>1455</v>
      </c>
      <c r="D1188">
        <v>1.1850000000000001</v>
      </c>
      <c r="E1188">
        <v>2640</v>
      </c>
      <c r="F1188">
        <f t="shared" si="18"/>
        <v>2</v>
      </c>
      <c r="G1188" t="str">
        <f>STANDINGS_WHIP[[#This Row],[League]]&amp;STANDINGS_WHIP[[#This Row],[Team]]</f>
        <v>$150 Draft Champions Feb 14 1:00 pm Lg.3702sLim picKens2</v>
      </c>
    </row>
    <row r="1189" spans="1:7" x14ac:dyDescent="0.25">
      <c r="A1189">
        <v>626</v>
      </c>
      <c r="B1189" t="s">
        <v>383</v>
      </c>
      <c r="C1189" t="s">
        <v>1455</v>
      </c>
      <c r="D1189">
        <v>1.2210000000000001</v>
      </c>
      <c r="E1189">
        <v>2285</v>
      </c>
      <c r="F1189">
        <f t="shared" si="18"/>
        <v>3</v>
      </c>
      <c r="G1189" t="str">
        <f>STANDINGS_WHIP[[#This Row],[League]]&amp;STANDINGS_WHIP[[#This Row],[Team]]</f>
        <v>$150 Draft Champions Feb 14 1:00 pm Lg.3702Designated Shitter</v>
      </c>
    </row>
    <row r="1190" spans="1:7" x14ac:dyDescent="0.25">
      <c r="A1190">
        <v>740</v>
      </c>
      <c r="B1190" t="s">
        <v>1462</v>
      </c>
      <c r="C1190" t="s">
        <v>1455</v>
      </c>
      <c r="D1190">
        <v>1.2290000000000001</v>
      </c>
      <c r="E1190">
        <v>2171</v>
      </c>
      <c r="F1190">
        <f t="shared" si="18"/>
        <v>4</v>
      </c>
      <c r="G1190" t="str">
        <f>STANDINGS_WHIP[[#This Row],[League]]&amp;STANDINGS_WHIP[[#This Row],[Team]]</f>
        <v>$150 Draft Champions Feb 14 1:00 pm Lg.3702420 Smokers</v>
      </c>
    </row>
    <row r="1191" spans="1:7" x14ac:dyDescent="0.25">
      <c r="A1191">
        <v>975</v>
      </c>
      <c r="B1191" t="s">
        <v>253</v>
      </c>
      <c r="C1191" t="s">
        <v>1455</v>
      </c>
      <c r="D1191">
        <v>1.2430000000000001</v>
      </c>
      <c r="E1191">
        <v>1936</v>
      </c>
      <c r="F1191">
        <f t="shared" si="18"/>
        <v>5</v>
      </c>
      <c r="G1191" t="str">
        <f>STANDINGS_WHIP[[#This Row],[League]]&amp;STANDINGS_WHIP[[#This Row],[Team]]</f>
        <v>$150 Draft Champions Feb 14 1:00 pm Lg.3702Team Dunning</v>
      </c>
    </row>
    <row r="1192" spans="1:7" x14ac:dyDescent="0.25">
      <c r="A1192">
        <v>1013</v>
      </c>
      <c r="B1192" t="s">
        <v>1461</v>
      </c>
      <c r="C1192" t="s">
        <v>1455</v>
      </c>
      <c r="D1192">
        <v>1.2450000000000001</v>
      </c>
      <c r="E1192">
        <v>1898</v>
      </c>
      <c r="F1192">
        <f t="shared" si="18"/>
        <v>6</v>
      </c>
      <c r="G1192" t="str">
        <f>STANDINGS_WHIP[[#This Row],[League]]&amp;STANDINGS_WHIP[[#This Row],[Team]]</f>
        <v>$150 Draft Champions Feb 14 1:00 pm Lg.3702Who Cares</v>
      </c>
    </row>
    <row r="1193" spans="1:7" x14ac:dyDescent="0.25">
      <c r="A1193">
        <v>1261</v>
      </c>
      <c r="B1193" t="s">
        <v>240</v>
      </c>
      <c r="C1193" t="s">
        <v>1455</v>
      </c>
      <c r="D1193">
        <v>1.258</v>
      </c>
      <c r="E1193">
        <v>1650</v>
      </c>
      <c r="F1193">
        <f t="shared" si="18"/>
        <v>7</v>
      </c>
      <c r="G1193" t="str">
        <f>STANDINGS_WHIP[[#This Row],[League]]&amp;STANDINGS_WHIP[[#This Row],[Team]]</f>
        <v>$150 Draft Champions Feb 14 1:00 pm Lg.3702Team Skowron</v>
      </c>
    </row>
    <row r="1194" spans="1:7" x14ac:dyDescent="0.25">
      <c r="A1194">
        <v>1456</v>
      </c>
      <c r="B1194" t="s">
        <v>1463</v>
      </c>
      <c r="C1194" t="s">
        <v>1455</v>
      </c>
      <c r="D1194">
        <v>1.2689999999999999</v>
      </c>
      <c r="E1194">
        <v>1455</v>
      </c>
      <c r="F1194">
        <f t="shared" si="18"/>
        <v>8</v>
      </c>
      <c r="G1194" t="str">
        <f>STANDINGS_WHIP[[#This Row],[League]]&amp;STANDINGS_WHIP[[#This Row],[Team]]</f>
        <v>$150 Draft Champions Feb 14 1:00 pm Lg.3702Paint it Black</v>
      </c>
    </row>
    <row r="1195" spans="1:7" x14ac:dyDescent="0.25">
      <c r="A1195">
        <v>1540</v>
      </c>
      <c r="B1195" t="s">
        <v>1458</v>
      </c>
      <c r="C1195" t="s">
        <v>1455</v>
      </c>
      <c r="D1195">
        <v>1.2729999999999999</v>
      </c>
      <c r="E1195">
        <v>1371</v>
      </c>
      <c r="F1195">
        <f t="shared" si="18"/>
        <v>9</v>
      </c>
      <c r="G1195" t="str">
        <f>STANDINGS_WHIP[[#This Row],[League]]&amp;STANDINGS_WHIP[[#This Row],[Team]]</f>
        <v>$150 Draft Champions Feb 14 1:00 pm Lg.3702One Hitter's</v>
      </c>
    </row>
    <row r="1196" spans="1:7" x14ac:dyDescent="0.25">
      <c r="A1196">
        <v>1829</v>
      </c>
      <c r="B1196" t="s">
        <v>436</v>
      </c>
      <c r="C1196" t="s">
        <v>1455</v>
      </c>
      <c r="D1196">
        <v>1.2889999999999999</v>
      </c>
      <c r="E1196">
        <v>1082</v>
      </c>
      <c r="F1196">
        <f t="shared" si="18"/>
        <v>10</v>
      </c>
      <c r="G1196" t="str">
        <f>STANDINGS_WHIP[[#This Row],[League]]&amp;STANDINGS_WHIP[[#This Row],[Team]]</f>
        <v>$150 Draft Champions Feb 14 1:00 pm Lg.3702Jete Bombs</v>
      </c>
    </row>
    <row r="1197" spans="1:7" x14ac:dyDescent="0.25">
      <c r="A1197">
        <v>2340</v>
      </c>
      <c r="B1197" t="s">
        <v>242</v>
      </c>
      <c r="C1197" t="s">
        <v>1455</v>
      </c>
      <c r="D1197">
        <v>1.32</v>
      </c>
      <c r="E1197">
        <v>571</v>
      </c>
      <c r="F1197">
        <f t="shared" si="18"/>
        <v>11</v>
      </c>
      <c r="G1197" t="str">
        <f>STANDINGS_WHIP[[#This Row],[League]]&amp;STANDINGS_WHIP[[#This Row],[Team]]</f>
        <v>$150 Draft Champions Feb 14 1:00 pm Lg.3702Cyclones</v>
      </c>
    </row>
    <row r="1198" spans="1:7" x14ac:dyDescent="0.25">
      <c r="A1198">
        <v>2493</v>
      </c>
      <c r="B1198" t="s">
        <v>417</v>
      </c>
      <c r="C1198" t="s">
        <v>1455</v>
      </c>
      <c r="D1198">
        <v>1.333</v>
      </c>
      <c r="E1198">
        <v>418</v>
      </c>
      <c r="F1198">
        <f t="shared" si="18"/>
        <v>12</v>
      </c>
      <c r="G1198" t="str">
        <f>STANDINGS_WHIP[[#This Row],[League]]&amp;STANDINGS_WHIP[[#This Row],[Team]]</f>
        <v>$150 Draft Champions Feb 14 1:00 pm Lg.3702Ocular Keratitis DC4</v>
      </c>
    </row>
    <row r="1199" spans="1:7" x14ac:dyDescent="0.25">
      <c r="A1199">
        <v>2626</v>
      </c>
      <c r="B1199" t="s">
        <v>1457</v>
      </c>
      <c r="C1199" t="s">
        <v>1455</v>
      </c>
      <c r="D1199">
        <v>1.347</v>
      </c>
      <c r="E1199">
        <v>285</v>
      </c>
      <c r="F1199">
        <f t="shared" si="18"/>
        <v>13</v>
      </c>
      <c r="G1199" t="str">
        <f>STANDINGS_WHIP[[#This Row],[League]]&amp;STANDINGS_WHIP[[#This Row],[Team]]</f>
        <v>$150 Draft Champions Feb 14 1:00 pm Lg.3702Team Trznadel</v>
      </c>
    </row>
    <row r="1200" spans="1:7" x14ac:dyDescent="0.25">
      <c r="A1200">
        <v>2699</v>
      </c>
      <c r="B1200" t="s">
        <v>1456</v>
      </c>
      <c r="C1200" t="s">
        <v>1455</v>
      </c>
      <c r="D1200">
        <v>1.355</v>
      </c>
      <c r="E1200">
        <v>212</v>
      </c>
      <c r="F1200">
        <f t="shared" si="18"/>
        <v>14</v>
      </c>
      <c r="G1200" t="str">
        <f>STANDINGS_WHIP[[#This Row],[League]]&amp;STANDINGS_WHIP[[#This Row],[Team]]</f>
        <v>$150 Draft Champions Feb 14 1:00 pm Lg.3702Springfield Isotopes</v>
      </c>
    </row>
    <row r="1201" spans="1:7" x14ac:dyDescent="0.25">
      <c r="A1201">
        <v>2833</v>
      </c>
      <c r="B1201" t="s">
        <v>1459</v>
      </c>
      <c r="C1201" t="s">
        <v>1455</v>
      </c>
      <c r="D1201">
        <v>1.385</v>
      </c>
      <c r="E1201">
        <v>78</v>
      </c>
      <c r="F1201">
        <f t="shared" si="18"/>
        <v>15</v>
      </c>
      <c r="G1201" t="str">
        <f>STANDINGS_WHIP[[#This Row],[League]]&amp;STANDINGS_WHIP[[#This Row],[Team]]</f>
        <v>$150 Draft Champions Feb 14 1:00 pm Lg.3702Damage Inc.</v>
      </c>
    </row>
    <row r="1202" spans="1:7" x14ac:dyDescent="0.25">
      <c r="A1202">
        <v>84</v>
      </c>
      <c r="B1202" t="s">
        <v>104</v>
      </c>
      <c r="C1202" t="s">
        <v>1464</v>
      </c>
      <c r="D1202">
        <v>1.1519999999999999</v>
      </c>
      <c r="E1202">
        <v>2827</v>
      </c>
      <c r="F1202">
        <f t="shared" si="18"/>
        <v>1</v>
      </c>
      <c r="G1202" t="str">
        <f>STANDINGS_WHIP[[#This Row],[League]]&amp;STANDINGS_WHIP[[#This Row],[Team]]</f>
        <v>$150 Draft Champions Feb 15 1:00 pm Lg.3704Team Pawlowski</v>
      </c>
    </row>
    <row r="1203" spans="1:7" x14ac:dyDescent="0.25">
      <c r="A1203">
        <v>298</v>
      </c>
      <c r="B1203" t="s">
        <v>246</v>
      </c>
      <c r="C1203" t="s">
        <v>1464</v>
      </c>
      <c r="D1203">
        <v>1.1890000000000001</v>
      </c>
      <c r="E1203">
        <v>2613</v>
      </c>
      <c r="F1203">
        <f t="shared" si="18"/>
        <v>2</v>
      </c>
      <c r="G1203" t="str">
        <f>STANDINGS_WHIP[[#This Row],[League]]&amp;STANDINGS_WHIP[[#This Row],[Team]]</f>
        <v>$150 Draft Champions Feb 15 1:00 pm Lg.3704Monster Island</v>
      </c>
    </row>
    <row r="1204" spans="1:7" x14ac:dyDescent="0.25">
      <c r="A1204">
        <v>398</v>
      </c>
      <c r="B1204" t="s">
        <v>1468</v>
      </c>
      <c r="C1204" t="s">
        <v>1464</v>
      </c>
      <c r="D1204">
        <v>1.2010000000000001</v>
      </c>
      <c r="E1204">
        <v>2513</v>
      </c>
      <c r="F1204">
        <f t="shared" si="18"/>
        <v>3</v>
      </c>
      <c r="G1204" t="str">
        <f>STANDINGS_WHIP[[#This Row],[League]]&amp;STANDINGS_WHIP[[#This Row],[Team]]</f>
        <v>$150 Draft Champions Feb 15 1:00 pm Lg.3704Boyer Brothers</v>
      </c>
    </row>
    <row r="1205" spans="1:7" x14ac:dyDescent="0.25">
      <c r="A1205">
        <v>1111</v>
      </c>
      <c r="B1205" t="s">
        <v>1466</v>
      </c>
      <c r="C1205" t="s">
        <v>1464</v>
      </c>
      <c r="D1205">
        <v>1.25</v>
      </c>
      <c r="E1205">
        <v>1800</v>
      </c>
      <c r="F1205">
        <f t="shared" si="18"/>
        <v>4</v>
      </c>
      <c r="G1205" t="str">
        <f>STANDINGS_WHIP[[#This Row],[League]]&amp;STANDINGS_WHIP[[#This Row],[Team]]</f>
        <v>$150 Draft Champions Feb 15 1:00 pm Lg.3704Team Robbins</v>
      </c>
    </row>
    <row r="1206" spans="1:7" x14ac:dyDescent="0.25">
      <c r="A1206">
        <v>1138</v>
      </c>
      <c r="B1206" t="s">
        <v>430</v>
      </c>
      <c r="C1206" t="s">
        <v>1464</v>
      </c>
      <c r="D1206">
        <v>1.252</v>
      </c>
      <c r="E1206">
        <v>1773</v>
      </c>
      <c r="F1206">
        <f t="shared" si="18"/>
        <v>5</v>
      </c>
      <c r="G1206" t="str">
        <f>STANDINGS_WHIP[[#This Row],[League]]&amp;STANDINGS_WHIP[[#This Row],[Team]]</f>
        <v>$150 Draft Champions Feb 15 1:00 pm Lg.3704Poopy Tooth 6</v>
      </c>
    </row>
    <row r="1207" spans="1:7" x14ac:dyDescent="0.25">
      <c r="A1207">
        <v>1147</v>
      </c>
      <c r="B1207" t="s">
        <v>122</v>
      </c>
      <c r="C1207" t="s">
        <v>1464</v>
      </c>
      <c r="D1207">
        <v>1.252</v>
      </c>
      <c r="E1207">
        <v>1764</v>
      </c>
      <c r="F1207">
        <f t="shared" si="18"/>
        <v>6</v>
      </c>
      <c r="G1207" t="str">
        <f>STANDINGS_WHIP[[#This Row],[League]]&amp;STANDINGS_WHIP[[#This Row],[Team]]</f>
        <v>$150 Draft Champions Feb 15 1:00 pm Lg.3704Baxter's in Milwaukee</v>
      </c>
    </row>
    <row r="1208" spans="1:7" x14ac:dyDescent="0.25">
      <c r="A1208">
        <v>1405</v>
      </c>
      <c r="B1208" t="s">
        <v>1470</v>
      </c>
      <c r="C1208" t="s">
        <v>1464</v>
      </c>
      <c r="D1208">
        <v>1.266</v>
      </c>
      <c r="E1208">
        <v>1506</v>
      </c>
      <c r="F1208">
        <f t="shared" si="18"/>
        <v>7</v>
      </c>
      <c r="G1208" t="str">
        <f>STANDINGS_WHIP[[#This Row],[League]]&amp;STANDINGS_WHIP[[#This Row],[Team]]</f>
        <v>$150 Draft Champions Feb 15 1:00 pm Lg.3704Pyrolitic Decomposition 12</v>
      </c>
    </row>
    <row r="1209" spans="1:7" x14ac:dyDescent="0.25">
      <c r="A1209">
        <v>1665</v>
      </c>
      <c r="B1209" t="s">
        <v>1469</v>
      </c>
      <c r="C1209" t="s">
        <v>1464</v>
      </c>
      <c r="D1209">
        <v>1.28</v>
      </c>
      <c r="E1209">
        <v>1246</v>
      </c>
      <c r="F1209">
        <f t="shared" si="18"/>
        <v>8</v>
      </c>
      <c r="G1209" t="str">
        <f>STANDINGS_WHIP[[#This Row],[League]]&amp;STANDINGS_WHIP[[#This Row],[Team]]</f>
        <v>$150 Draft Champions Feb 15 1:00 pm Lg.3704Da Bad Ass</v>
      </c>
    </row>
    <row r="1210" spans="1:7" x14ac:dyDescent="0.25">
      <c r="A1210">
        <v>2081</v>
      </c>
      <c r="B1210" t="s">
        <v>1465</v>
      </c>
      <c r="C1210" t="s">
        <v>1464</v>
      </c>
      <c r="D1210">
        <v>1.3029999999999999</v>
      </c>
      <c r="E1210">
        <v>830</v>
      </c>
      <c r="F1210">
        <f t="shared" si="18"/>
        <v>9</v>
      </c>
      <c r="G1210" t="str">
        <f>STANDINGS_WHIP[[#This Row],[League]]&amp;STANDINGS_WHIP[[#This Row],[Team]]</f>
        <v>$150 Draft Champions Feb 15 1:00 pm Lg.3704Lower Deckers DC3</v>
      </c>
    </row>
    <row r="1211" spans="1:7" x14ac:dyDescent="0.25">
      <c r="A1211">
        <v>2118</v>
      </c>
      <c r="B1211" t="s">
        <v>1472</v>
      </c>
      <c r="C1211" t="s">
        <v>1464</v>
      </c>
      <c r="D1211">
        <v>1.3049999999999999</v>
      </c>
      <c r="E1211">
        <v>793</v>
      </c>
      <c r="F1211">
        <f t="shared" si="18"/>
        <v>10</v>
      </c>
      <c r="G1211" t="str">
        <f>STANDINGS_WHIP[[#This Row],[League]]&amp;STANDINGS_WHIP[[#This Row],[Team]]</f>
        <v>$150 Draft Champions Feb 15 1:00 pm Lg.3704Bourgeois &amp; Son</v>
      </c>
    </row>
    <row r="1212" spans="1:7" x14ac:dyDescent="0.25">
      <c r="A1212">
        <v>2127</v>
      </c>
      <c r="B1212" t="s">
        <v>440</v>
      </c>
      <c r="C1212" t="s">
        <v>1464</v>
      </c>
      <c r="D1212">
        <v>1.306</v>
      </c>
      <c r="E1212">
        <v>784</v>
      </c>
      <c r="F1212">
        <f t="shared" si="18"/>
        <v>11</v>
      </c>
      <c r="G1212" t="str">
        <f>STANDINGS_WHIP[[#This Row],[League]]&amp;STANDINGS_WHIP[[#This Row],[Team]]</f>
        <v>$150 Draft Champions Feb 15 1:00 pm Lg.3704zzzzzzzz</v>
      </c>
    </row>
    <row r="1213" spans="1:7" x14ac:dyDescent="0.25">
      <c r="A1213">
        <v>2213</v>
      </c>
      <c r="B1213" t="s">
        <v>316</v>
      </c>
      <c r="C1213" t="s">
        <v>1464</v>
      </c>
      <c r="D1213">
        <v>1.3120000000000001</v>
      </c>
      <c r="E1213">
        <v>698</v>
      </c>
      <c r="F1213">
        <f t="shared" si="18"/>
        <v>12</v>
      </c>
      <c r="G1213" t="str">
        <f>STANDINGS_WHIP[[#This Row],[League]]&amp;STANDINGS_WHIP[[#This Row],[Team]]</f>
        <v>$150 Draft Champions Feb 15 1:00 pm Lg.3704Team Lamont</v>
      </c>
    </row>
    <row r="1214" spans="1:7" x14ac:dyDescent="0.25">
      <c r="A1214">
        <v>2341</v>
      </c>
      <c r="B1214" t="s">
        <v>1471</v>
      </c>
      <c r="C1214" t="s">
        <v>1464</v>
      </c>
      <c r="D1214">
        <v>1.32</v>
      </c>
      <c r="E1214">
        <v>570</v>
      </c>
      <c r="F1214">
        <f t="shared" si="18"/>
        <v>13</v>
      </c>
      <c r="G1214" t="str">
        <f>STANDINGS_WHIP[[#This Row],[League]]&amp;STANDINGS_WHIP[[#This Row],[Team]]</f>
        <v>$150 Draft Champions Feb 15 1:00 pm Lg.3704Team Cole</v>
      </c>
    </row>
    <row r="1215" spans="1:7" x14ac:dyDescent="0.25">
      <c r="A1215">
        <v>2463</v>
      </c>
      <c r="B1215" t="s">
        <v>1467</v>
      </c>
      <c r="C1215" t="s">
        <v>1464</v>
      </c>
      <c r="D1215">
        <v>1.33</v>
      </c>
      <c r="E1215">
        <v>448</v>
      </c>
      <c r="F1215">
        <f t="shared" si="18"/>
        <v>14</v>
      </c>
      <c r="G1215" t="str">
        <f>STANDINGS_WHIP[[#This Row],[League]]&amp;STANDINGS_WHIP[[#This Row],[Team]]</f>
        <v>$150 Draft Champions Feb 15 1:00 pm Lg.3704Cremators</v>
      </c>
    </row>
    <row r="1216" spans="1:7" x14ac:dyDescent="0.25">
      <c r="A1216">
        <v>2468</v>
      </c>
      <c r="B1216" t="s">
        <v>241</v>
      </c>
      <c r="C1216" t="s">
        <v>1464</v>
      </c>
      <c r="D1216">
        <v>1.331</v>
      </c>
      <c r="E1216">
        <v>443</v>
      </c>
      <c r="F1216">
        <f t="shared" si="18"/>
        <v>15</v>
      </c>
      <c r="G1216" t="str">
        <f>STANDINGS_WHIP[[#This Row],[League]]&amp;STANDINGS_WHIP[[#This Row],[Team]]</f>
        <v>$150 Draft Champions Feb 15 1:00 pm Lg.3704Johnny Baseball</v>
      </c>
    </row>
    <row r="1217" spans="1:7" x14ac:dyDescent="0.25">
      <c r="A1217">
        <v>6</v>
      </c>
      <c r="B1217" t="s">
        <v>153</v>
      </c>
      <c r="C1217" t="s">
        <v>1473</v>
      </c>
      <c r="D1217">
        <v>1.1000000000000001</v>
      </c>
      <c r="E1217">
        <v>2905</v>
      </c>
      <c r="F1217">
        <f t="shared" si="18"/>
        <v>1</v>
      </c>
      <c r="G1217" t="str">
        <f>STANDINGS_WHIP[[#This Row],[League]]&amp;STANDINGS_WHIP[[#This Row],[Team]]</f>
        <v>$150 Draft Champions Feb 15 1:00 pm Lg.3705Bronx Yankees (DC9)</v>
      </c>
    </row>
    <row r="1218" spans="1:7" x14ac:dyDescent="0.25">
      <c r="A1218">
        <v>159</v>
      </c>
      <c r="B1218" t="s">
        <v>758</v>
      </c>
      <c r="C1218" t="s">
        <v>1473</v>
      </c>
      <c r="D1218">
        <v>1.17</v>
      </c>
      <c r="E1218">
        <v>2752</v>
      </c>
      <c r="F1218">
        <f t="shared" si="18"/>
        <v>2</v>
      </c>
      <c r="G1218" t="str">
        <f>STANDINGS_WHIP[[#This Row],[League]]&amp;STANDINGS_WHIP[[#This Row],[Team]]</f>
        <v>$150 Draft Champions Feb 15 1:00 pm Lg.3705Gunilla Knutsson</v>
      </c>
    </row>
    <row r="1219" spans="1:7" x14ac:dyDescent="0.25">
      <c r="A1219">
        <v>383</v>
      </c>
      <c r="B1219" t="s">
        <v>40</v>
      </c>
      <c r="C1219" t="s">
        <v>1473</v>
      </c>
      <c r="D1219">
        <v>1.1990000000000001</v>
      </c>
      <c r="E1219">
        <v>2528</v>
      </c>
      <c r="F1219">
        <f t="shared" ref="F1219:F1282" si="19">IF(C1219=C1218,F1218+1,1)</f>
        <v>3</v>
      </c>
      <c r="G1219" t="str">
        <f>STANDINGS_WHIP[[#This Row],[League]]&amp;STANDINGS_WHIP[[#This Row],[Team]]</f>
        <v>$150 Draft Champions Feb 15 1:00 pm Lg.3705Incredible Hulking Us</v>
      </c>
    </row>
    <row r="1220" spans="1:7" x14ac:dyDescent="0.25">
      <c r="A1220">
        <v>558</v>
      </c>
      <c r="B1220" t="s">
        <v>1479</v>
      </c>
      <c r="C1220" t="s">
        <v>1473</v>
      </c>
      <c r="D1220">
        <v>1.216</v>
      </c>
      <c r="E1220">
        <v>2353</v>
      </c>
      <c r="F1220">
        <f t="shared" si="19"/>
        <v>4</v>
      </c>
      <c r="G1220" t="str">
        <f>STANDINGS_WHIP[[#This Row],[League]]&amp;STANDINGS_WHIP[[#This Row],[Team]]</f>
        <v>$150 Draft Champions Feb 15 1:00 pm Lg.3705Dutch Mafia (DC3)</v>
      </c>
    </row>
    <row r="1221" spans="1:7" x14ac:dyDescent="0.25">
      <c r="A1221">
        <v>765</v>
      </c>
      <c r="B1221" t="s">
        <v>297</v>
      </c>
      <c r="C1221" t="s">
        <v>1473</v>
      </c>
      <c r="D1221">
        <v>1.2310000000000001</v>
      </c>
      <c r="E1221">
        <v>2145.5</v>
      </c>
      <c r="F1221">
        <f t="shared" si="19"/>
        <v>5</v>
      </c>
      <c r="G1221" t="str">
        <f>STANDINGS_WHIP[[#This Row],[League]]&amp;STANDINGS_WHIP[[#This Row],[Team]]</f>
        <v>$150 Draft Champions Feb 15 1:00 pm Lg.3705Dark Energy</v>
      </c>
    </row>
    <row r="1222" spans="1:7" x14ac:dyDescent="0.25">
      <c r="A1222">
        <v>971</v>
      </c>
      <c r="B1222" t="s">
        <v>8</v>
      </c>
      <c r="C1222" t="s">
        <v>1473</v>
      </c>
      <c r="D1222">
        <v>1.242</v>
      </c>
      <c r="E1222">
        <v>1940</v>
      </c>
      <c r="F1222">
        <f t="shared" si="19"/>
        <v>6</v>
      </c>
      <c r="G1222" t="str">
        <f>STANDINGS_WHIP[[#This Row],[League]]&amp;STANDINGS_WHIP[[#This Row],[Team]]</f>
        <v>$150 Draft Champions Feb 15 1:00 pm Lg.3705King Ken</v>
      </c>
    </row>
    <row r="1223" spans="1:7" x14ac:dyDescent="0.25">
      <c r="A1223">
        <v>1118</v>
      </c>
      <c r="B1223" t="s">
        <v>1476</v>
      </c>
      <c r="C1223" t="s">
        <v>1473</v>
      </c>
      <c r="D1223">
        <v>1.2509999999999999</v>
      </c>
      <c r="E1223">
        <v>1793</v>
      </c>
      <c r="F1223">
        <f t="shared" si="19"/>
        <v>7</v>
      </c>
      <c r="G1223" t="str">
        <f>STANDINGS_WHIP[[#This Row],[League]]&amp;STANDINGS_WHIP[[#This Row],[Team]]</f>
        <v>$150 Draft Champions Feb 15 1:00 pm Lg.3705BK Mets Mia</v>
      </c>
    </row>
    <row r="1224" spans="1:7" x14ac:dyDescent="0.25">
      <c r="A1224">
        <v>1483</v>
      </c>
      <c r="B1224" t="s">
        <v>1475</v>
      </c>
      <c r="C1224" t="s">
        <v>1473</v>
      </c>
      <c r="D1224">
        <v>1.27</v>
      </c>
      <c r="E1224">
        <v>1428</v>
      </c>
      <c r="F1224">
        <f t="shared" si="19"/>
        <v>8</v>
      </c>
      <c r="G1224" t="str">
        <f>STANDINGS_WHIP[[#This Row],[League]]&amp;STANDINGS_WHIP[[#This Row],[Team]]</f>
        <v>$150 Draft Champions Feb 15 1:00 pm Lg.3705SpinningSeamsMia</v>
      </c>
    </row>
    <row r="1225" spans="1:7" x14ac:dyDescent="0.25">
      <c r="A1225">
        <v>1705</v>
      </c>
      <c r="B1225" t="s">
        <v>519</v>
      </c>
      <c r="C1225" t="s">
        <v>1473</v>
      </c>
      <c r="D1225">
        <v>1.282</v>
      </c>
      <c r="E1225">
        <v>1206</v>
      </c>
      <c r="F1225">
        <f t="shared" si="19"/>
        <v>9</v>
      </c>
      <c r="G1225" t="str">
        <f>STANDINGS_WHIP[[#This Row],[League]]&amp;STANDINGS_WHIP[[#This Row],[Team]]</f>
        <v>$150 Draft Champions Feb 15 1:00 pm Lg.3705Round 2 (Mia)</v>
      </c>
    </row>
    <row r="1226" spans="1:7" x14ac:dyDescent="0.25">
      <c r="A1226">
        <v>1765</v>
      </c>
      <c r="B1226" t="s">
        <v>1477</v>
      </c>
      <c r="C1226" t="s">
        <v>1473</v>
      </c>
      <c r="D1226">
        <v>1.2849999999999999</v>
      </c>
      <c r="E1226">
        <v>1146</v>
      </c>
      <c r="F1226">
        <f t="shared" si="19"/>
        <v>10</v>
      </c>
      <c r="G1226" t="str">
        <f>STANDINGS_WHIP[[#This Row],[League]]&amp;STANDINGS_WHIP[[#This Row],[Team]]</f>
        <v>$150 Draft Champions Feb 15 1:00 pm Lg.3705DYNAMIC DUO</v>
      </c>
    </row>
    <row r="1227" spans="1:7" x14ac:dyDescent="0.25">
      <c r="A1227">
        <v>1950</v>
      </c>
      <c r="B1227" t="s">
        <v>53</v>
      </c>
      <c r="C1227" t="s">
        <v>1473</v>
      </c>
      <c r="D1227">
        <v>1.296</v>
      </c>
      <c r="E1227">
        <v>961</v>
      </c>
      <c r="F1227">
        <f t="shared" si="19"/>
        <v>11</v>
      </c>
      <c r="G1227" t="str">
        <f>STANDINGS_WHIP[[#This Row],[League]]&amp;STANDINGS_WHIP[[#This Row],[Team]]</f>
        <v>$150 Draft Champions Feb 15 1:00 pm Lg.3705Baseball Furies</v>
      </c>
    </row>
    <row r="1228" spans="1:7" x14ac:dyDescent="0.25">
      <c r="A1228">
        <v>2143</v>
      </c>
      <c r="B1228" t="s">
        <v>1478</v>
      </c>
      <c r="C1228" t="s">
        <v>1473</v>
      </c>
      <c r="D1228">
        <v>1.3069999999999999</v>
      </c>
      <c r="E1228">
        <v>768</v>
      </c>
      <c r="F1228">
        <f t="shared" si="19"/>
        <v>12</v>
      </c>
      <c r="G1228" t="str">
        <f>STANDINGS_WHIP[[#This Row],[League]]&amp;STANDINGS_WHIP[[#This Row],[Team]]</f>
        <v>$150 Draft Champions Feb 15 1:00 pm Lg.3705Madcow - DC7 Mia</v>
      </c>
    </row>
    <row r="1229" spans="1:7" x14ac:dyDescent="0.25">
      <c r="A1229">
        <v>2276</v>
      </c>
      <c r="B1229" t="s">
        <v>1474</v>
      </c>
      <c r="C1229" t="s">
        <v>1473</v>
      </c>
      <c r="D1229">
        <v>1.3160000000000001</v>
      </c>
      <c r="E1229">
        <v>635</v>
      </c>
      <c r="F1229">
        <f t="shared" si="19"/>
        <v>13</v>
      </c>
      <c r="G1229" t="str">
        <f>STANDINGS_WHIP[[#This Row],[League]]&amp;STANDINGS_WHIP[[#This Row],[Team]]</f>
        <v>$150 Draft Champions Feb 15 1:00 pm Lg.3705The Dad</v>
      </c>
    </row>
    <row r="1230" spans="1:7" x14ac:dyDescent="0.25">
      <c r="A1230">
        <v>2407</v>
      </c>
      <c r="B1230" t="s">
        <v>56</v>
      </c>
      <c r="C1230" t="s">
        <v>1473</v>
      </c>
      <c r="D1230">
        <v>1.325</v>
      </c>
      <c r="E1230">
        <v>504</v>
      </c>
      <c r="F1230">
        <f t="shared" si="19"/>
        <v>14</v>
      </c>
      <c r="G1230" t="str">
        <f>STANDINGS_WHIP[[#This Row],[League]]&amp;STANDINGS_WHIP[[#This Row],[Team]]</f>
        <v>$150 Draft Champions Feb 15 1:00 pm Lg.3705DOUGHBOYS</v>
      </c>
    </row>
    <row r="1231" spans="1:7" x14ac:dyDescent="0.25">
      <c r="A1231">
        <v>2908</v>
      </c>
      <c r="B1231" t="s">
        <v>45</v>
      </c>
      <c r="C1231" t="s">
        <v>1473</v>
      </c>
      <c r="D1231">
        <v>1.468</v>
      </c>
      <c r="E1231">
        <v>3</v>
      </c>
      <c r="F1231">
        <f t="shared" si="19"/>
        <v>15</v>
      </c>
      <c r="G1231" t="str">
        <f>STANDINGS_WHIP[[#This Row],[League]]&amp;STANDINGS_WHIP[[#This Row],[Team]]</f>
        <v>$150 Draft Champions Feb 15 1:00 pm Lg.3705Glenneration X</v>
      </c>
    </row>
    <row r="1232" spans="1:7" x14ac:dyDescent="0.25">
      <c r="A1232">
        <v>39</v>
      </c>
      <c r="B1232" t="s">
        <v>1489</v>
      </c>
      <c r="C1232" t="s">
        <v>1481</v>
      </c>
      <c r="D1232">
        <v>1.1339999999999999</v>
      </c>
      <c r="E1232">
        <v>2872</v>
      </c>
      <c r="F1232">
        <f t="shared" si="19"/>
        <v>1</v>
      </c>
      <c r="G1232" t="str">
        <f>STANDINGS_WHIP[[#This Row],[League]]&amp;STANDINGS_WHIP[[#This Row],[Team]]</f>
        <v>$150 Draft Champions Feb 16 1:00 pm Lg.3708Scalia's Demons</v>
      </c>
    </row>
    <row r="1233" spans="1:7" x14ac:dyDescent="0.25">
      <c r="A1233">
        <v>488</v>
      </c>
      <c r="B1233" t="s">
        <v>1488</v>
      </c>
      <c r="C1233" t="s">
        <v>1481</v>
      </c>
      <c r="D1233">
        <v>1.2090000000000001</v>
      </c>
      <c r="E1233">
        <v>2423</v>
      </c>
      <c r="F1233">
        <f t="shared" si="19"/>
        <v>2</v>
      </c>
      <c r="G1233" t="str">
        <f>STANDINGS_WHIP[[#This Row],[League]]&amp;STANDINGS_WHIP[[#This Row],[Team]]</f>
        <v>$150 Draft Champions Feb 16 1:00 pm Lg.3708Team Kulp</v>
      </c>
    </row>
    <row r="1234" spans="1:7" x14ac:dyDescent="0.25">
      <c r="A1234">
        <v>525</v>
      </c>
      <c r="B1234" t="s">
        <v>1485</v>
      </c>
      <c r="C1234" t="s">
        <v>1481</v>
      </c>
      <c r="D1234">
        <v>1.2130000000000001</v>
      </c>
      <c r="E1234">
        <v>2386</v>
      </c>
      <c r="F1234">
        <f t="shared" si="19"/>
        <v>3</v>
      </c>
      <c r="G1234" t="str">
        <f>STANDINGS_WHIP[[#This Row],[League]]&amp;STANDINGS_WHIP[[#This Row],[Team]]</f>
        <v>$150 Draft Champions Feb 16 1:00 pm Lg.3708Shark!</v>
      </c>
    </row>
    <row r="1235" spans="1:7" x14ac:dyDescent="0.25">
      <c r="A1235">
        <v>623</v>
      </c>
      <c r="B1235" t="s">
        <v>1491</v>
      </c>
      <c r="C1235" t="s">
        <v>1481</v>
      </c>
      <c r="D1235">
        <v>1.2210000000000001</v>
      </c>
      <c r="E1235">
        <v>2288</v>
      </c>
      <c r="F1235">
        <f t="shared" si="19"/>
        <v>4</v>
      </c>
      <c r="G1235" t="str">
        <f>STANDINGS_WHIP[[#This Row],[League]]&amp;STANDINGS_WHIP[[#This Row],[Team]]</f>
        <v>$150 Draft Champions Feb 16 1:00 pm Lg.370822 jerks and a squirt.</v>
      </c>
    </row>
    <row r="1236" spans="1:7" x14ac:dyDescent="0.25">
      <c r="A1236">
        <v>652</v>
      </c>
      <c r="B1236" t="s">
        <v>218</v>
      </c>
      <c r="C1236" t="s">
        <v>1481</v>
      </c>
      <c r="D1236">
        <v>1.222</v>
      </c>
      <c r="E1236">
        <v>2259</v>
      </c>
      <c r="F1236">
        <f t="shared" si="19"/>
        <v>5</v>
      </c>
      <c r="G1236" t="str">
        <f>STANDINGS_WHIP[[#This Row],[League]]&amp;STANDINGS_WHIP[[#This Row],[Team]]</f>
        <v>$150 Draft Champions Feb 16 1:00 pm Lg.3708Beer City Keggers</v>
      </c>
    </row>
    <row r="1237" spans="1:7" x14ac:dyDescent="0.25">
      <c r="A1237">
        <v>757</v>
      </c>
      <c r="B1237" t="s">
        <v>54</v>
      </c>
      <c r="C1237" t="s">
        <v>1481</v>
      </c>
      <c r="D1237">
        <v>1.23</v>
      </c>
      <c r="E1237">
        <v>2154</v>
      </c>
      <c r="F1237">
        <f t="shared" si="19"/>
        <v>6</v>
      </c>
      <c r="G1237" t="str">
        <f>STANDINGS_WHIP[[#This Row],[League]]&amp;STANDINGS_WHIP[[#This Row],[Team]]</f>
        <v>$150 Draft Champions Feb 16 1:00 pm Lg.3708Frozen Tundra</v>
      </c>
    </row>
    <row r="1238" spans="1:7" x14ac:dyDescent="0.25">
      <c r="A1238">
        <v>1340</v>
      </c>
      <c r="B1238" t="s">
        <v>1486</v>
      </c>
      <c r="C1238" t="s">
        <v>1481</v>
      </c>
      <c r="D1238">
        <v>1.262</v>
      </c>
      <c r="E1238">
        <v>1571</v>
      </c>
      <c r="F1238">
        <f t="shared" si="19"/>
        <v>7</v>
      </c>
      <c r="G1238" t="str">
        <f>STANDINGS_WHIP[[#This Row],[League]]&amp;STANDINGS_WHIP[[#This Row],[Team]]</f>
        <v>$150 Draft Champions Feb 16 1:00 pm Lg.3708La Flama Blanca</v>
      </c>
    </row>
    <row r="1239" spans="1:7" x14ac:dyDescent="0.25">
      <c r="A1239">
        <v>1729</v>
      </c>
      <c r="B1239" t="s">
        <v>1480</v>
      </c>
      <c r="C1239" t="s">
        <v>1481</v>
      </c>
      <c r="D1239">
        <v>1.2829999999999999</v>
      </c>
      <c r="E1239">
        <v>1182</v>
      </c>
      <c r="F1239">
        <f t="shared" si="19"/>
        <v>8</v>
      </c>
      <c r="G1239" t="str">
        <f>STANDINGS_WHIP[[#This Row],[League]]&amp;STANDINGS_WHIP[[#This Row],[Team]]</f>
        <v>$150 Draft Champions Feb 16 1:00 pm Lg.3708BEAST</v>
      </c>
    </row>
    <row r="1240" spans="1:7" x14ac:dyDescent="0.25">
      <c r="A1240">
        <v>1831</v>
      </c>
      <c r="B1240" t="s">
        <v>1484</v>
      </c>
      <c r="C1240" t="s">
        <v>1481</v>
      </c>
      <c r="D1240">
        <v>1.2889999999999999</v>
      </c>
      <c r="E1240">
        <v>1080</v>
      </c>
      <c r="F1240">
        <f t="shared" si="19"/>
        <v>9</v>
      </c>
      <c r="G1240" t="str">
        <f>STANDINGS_WHIP[[#This Row],[League]]&amp;STANDINGS_WHIP[[#This Row],[Team]]</f>
        <v>$150 Draft Champions Feb 16 1:00 pm Lg.3708BDTMJD</v>
      </c>
    </row>
    <row r="1241" spans="1:7" x14ac:dyDescent="0.25">
      <c r="A1241">
        <v>1900</v>
      </c>
      <c r="B1241" t="s">
        <v>191</v>
      </c>
      <c r="C1241" t="s">
        <v>1481</v>
      </c>
      <c r="D1241">
        <v>1.292</v>
      </c>
      <c r="E1241">
        <v>1011</v>
      </c>
      <c r="F1241">
        <f t="shared" si="19"/>
        <v>10</v>
      </c>
      <c r="G1241" t="str">
        <f>STANDINGS_WHIP[[#This Row],[League]]&amp;STANDINGS_WHIP[[#This Row],[Team]]</f>
        <v>$150 Draft Champions Feb 16 1:00 pm Lg.3708Chico's Bail Bonds</v>
      </c>
    </row>
    <row r="1242" spans="1:7" x14ac:dyDescent="0.25">
      <c r="A1242">
        <v>2181</v>
      </c>
      <c r="B1242" t="s">
        <v>1483</v>
      </c>
      <c r="C1242" t="s">
        <v>1481</v>
      </c>
      <c r="D1242">
        <v>1.31</v>
      </c>
      <c r="E1242">
        <v>730</v>
      </c>
      <c r="F1242">
        <f t="shared" si="19"/>
        <v>11</v>
      </c>
      <c r="G1242" t="str">
        <f>STANDINGS_WHIP[[#This Row],[League]]&amp;STANDINGS_WHIP[[#This Row],[Team]]</f>
        <v>$150 Draft Champions Feb 16 1:00 pm Lg.3708The Late Chargers</v>
      </c>
    </row>
    <row r="1243" spans="1:7" x14ac:dyDescent="0.25">
      <c r="A1243">
        <v>2326</v>
      </c>
      <c r="B1243" t="s">
        <v>1482</v>
      </c>
      <c r="C1243" t="s">
        <v>1481</v>
      </c>
      <c r="D1243">
        <v>1.319</v>
      </c>
      <c r="E1243">
        <v>585</v>
      </c>
      <c r="F1243">
        <f t="shared" si="19"/>
        <v>12</v>
      </c>
      <c r="G1243" t="str">
        <f>STANDINGS_WHIP[[#This Row],[League]]&amp;STANDINGS_WHIP[[#This Row],[Team]]</f>
        <v>$150 Draft Champions Feb 16 1:00 pm Lg.3708JAGUARS</v>
      </c>
    </row>
    <row r="1244" spans="1:7" x14ac:dyDescent="0.25">
      <c r="A1244">
        <v>2745</v>
      </c>
      <c r="B1244" t="s">
        <v>1487</v>
      </c>
      <c r="C1244" t="s">
        <v>1481</v>
      </c>
      <c r="D1244">
        <v>1.361</v>
      </c>
      <c r="E1244">
        <v>166</v>
      </c>
      <c r="F1244">
        <f t="shared" si="19"/>
        <v>13</v>
      </c>
      <c r="G1244" t="str">
        <f>STANDINGS_WHIP[[#This Row],[League]]&amp;STANDINGS_WHIP[[#This Row],[Team]]</f>
        <v>$150 Draft Champions Feb 16 1:00 pm Lg.3708Hot Ice</v>
      </c>
    </row>
    <row r="1245" spans="1:7" x14ac:dyDescent="0.25">
      <c r="A1245">
        <v>2784</v>
      </c>
      <c r="B1245" t="s">
        <v>1290</v>
      </c>
      <c r="C1245" t="s">
        <v>1481</v>
      </c>
      <c r="D1245">
        <v>1.37</v>
      </c>
      <c r="E1245">
        <v>127</v>
      </c>
      <c r="F1245">
        <f t="shared" si="19"/>
        <v>14</v>
      </c>
      <c r="G1245" t="str">
        <f>STANDINGS_WHIP[[#This Row],[League]]&amp;STANDINGS_WHIP[[#This Row],[Team]]</f>
        <v>$150 Draft Champions Feb 16 1:00 pm Lg.3708What Was I Thinking</v>
      </c>
    </row>
    <row r="1246" spans="1:7" x14ac:dyDescent="0.25">
      <c r="A1246">
        <v>2831</v>
      </c>
      <c r="B1246" t="s">
        <v>1490</v>
      </c>
      <c r="C1246" t="s">
        <v>1481</v>
      </c>
      <c r="D1246">
        <v>1.385</v>
      </c>
      <c r="E1246">
        <v>80</v>
      </c>
      <c r="F1246">
        <f t="shared" si="19"/>
        <v>15</v>
      </c>
      <c r="G1246" t="str">
        <f>STANDINGS_WHIP[[#This Row],[League]]&amp;STANDINGS_WHIP[[#This Row],[Team]]</f>
        <v>$150 Draft Champions Feb 16 1:00 pm Lg.3708Macon Whoopie</v>
      </c>
    </row>
    <row r="1247" spans="1:7" x14ac:dyDescent="0.25">
      <c r="A1247">
        <v>68</v>
      </c>
      <c r="B1247" t="s">
        <v>1493</v>
      </c>
      <c r="C1247" t="s">
        <v>1492</v>
      </c>
      <c r="D1247">
        <v>1.1479999999999999</v>
      </c>
      <c r="E1247">
        <v>2843</v>
      </c>
      <c r="F1247">
        <f t="shared" si="19"/>
        <v>1</v>
      </c>
      <c r="G1247" t="str">
        <f>STANDINGS_WHIP[[#This Row],[League]]&amp;STANDINGS_WHIP[[#This Row],[Team]]</f>
        <v>$150 Draft Champions Feb 16 1:00 pm Lg.3712Las Vegas Ratpack 3</v>
      </c>
    </row>
    <row r="1248" spans="1:7" x14ac:dyDescent="0.25">
      <c r="A1248">
        <v>419</v>
      </c>
      <c r="B1248" t="s">
        <v>1494</v>
      </c>
      <c r="C1248" t="s">
        <v>1492</v>
      </c>
      <c r="D1248">
        <v>1.2030000000000001</v>
      </c>
      <c r="E1248">
        <v>2492</v>
      </c>
      <c r="F1248">
        <f t="shared" si="19"/>
        <v>2</v>
      </c>
      <c r="G1248" t="str">
        <f>STANDINGS_WHIP[[#This Row],[League]]&amp;STANDINGS_WHIP[[#This Row],[Team]]</f>
        <v>$150 Draft Champions Feb 16 1:00 pm Lg.3712Matt Capps' Comeback</v>
      </c>
    </row>
    <row r="1249" spans="1:7" x14ac:dyDescent="0.25">
      <c r="A1249">
        <v>531</v>
      </c>
      <c r="B1249" t="s">
        <v>1501</v>
      </c>
      <c r="C1249" t="s">
        <v>1492</v>
      </c>
      <c r="D1249">
        <v>1.2130000000000001</v>
      </c>
      <c r="E1249">
        <v>2380</v>
      </c>
      <c r="F1249">
        <f t="shared" si="19"/>
        <v>3</v>
      </c>
      <c r="G1249" t="str">
        <f>STANDINGS_WHIP[[#This Row],[League]]&amp;STANDINGS_WHIP[[#This Row],[Team]]</f>
        <v>$150 Draft Champions Feb 16 1:00 pm Lg.3712Acouchi</v>
      </c>
    </row>
    <row r="1250" spans="1:7" x14ac:dyDescent="0.25">
      <c r="A1250">
        <v>657</v>
      </c>
      <c r="B1250" t="s">
        <v>1496</v>
      </c>
      <c r="C1250" t="s">
        <v>1492</v>
      </c>
      <c r="D1250">
        <v>1.2230000000000001</v>
      </c>
      <c r="E1250">
        <v>2254</v>
      </c>
      <c r="F1250">
        <f t="shared" si="19"/>
        <v>4</v>
      </c>
      <c r="G1250" t="str">
        <f>STANDINGS_WHIP[[#This Row],[League]]&amp;STANDINGS_WHIP[[#This Row],[Team]]</f>
        <v>$150 Draft Champions Feb 16 1:00 pm Lg.3712Thebeau 7</v>
      </c>
    </row>
    <row r="1251" spans="1:7" x14ac:dyDescent="0.25">
      <c r="A1251">
        <v>794</v>
      </c>
      <c r="B1251" t="s">
        <v>1497</v>
      </c>
      <c r="C1251" t="s">
        <v>1492</v>
      </c>
      <c r="D1251">
        <v>1.2330000000000001</v>
      </c>
      <c r="E1251">
        <v>2117</v>
      </c>
      <c r="F1251">
        <f t="shared" si="19"/>
        <v>5</v>
      </c>
      <c r="G1251" t="str">
        <f>STANDINGS_WHIP[[#This Row],[League]]&amp;STANDINGS_WHIP[[#This Row],[Team]]</f>
        <v>$150 Draft Champions Feb 16 1:00 pm Lg.3712Pakes</v>
      </c>
    </row>
    <row r="1252" spans="1:7" x14ac:dyDescent="0.25">
      <c r="A1252">
        <v>1274</v>
      </c>
      <c r="B1252" t="s">
        <v>1500</v>
      </c>
      <c r="C1252" t="s">
        <v>1492</v>
      </c>
      <c r="D1252">
        <v>1.2589999999999999</v>
      </c>
      <c r="E1252">
        <v>1637</v>
      </c>
      <c r="F1252">
        <f t="shared" si="19"/>
        <v>6</v>
      </c>
      <c r="G1252" t="str">
        <f>STANDINGS_WHIP[[#This Row],[League]]&amp;STANDINGS_WHIP[[#This Row],[Team]]</f>
        <v>$150 Draft Champions Feb 16 1:00 pm Lg.3712Team Packowski</v>
      </c>
    </row>
    <row r="1253" spans="1:7" x14ac:dyDescent="0.25">
      <c r="A1253">
        <v>1626</v>
      </c>
      <c r="B1253" t="s">
        <v>1502</v>
      </c>
      <c r="C1253" t="s">
        <v>1492</v>
      </c>
      <c r="D1253">
        <v>1.278</v>
      </c>
      <c r="E1253">
        <v>1285</v>
      </c>
      <c r="F1253">
        <f t="shared" si="19"/>
        <v>7</v>
      </c>
      <c r="G1253" t="str">
        <f>STANDINGS_WHIP[[#This Row],[League]]&amp;STANDINGS_WHIP[[#This Row],[Team]]</f>
        <v>$150 Draft Champions Feb 16 1:00 pm Lg.3712Coleridge Crushers</v>
      </c>
    </row>
    <row r="1254" spans="1:7" x14ac:dyDescent="0.25">
      <c r="A1254">
        <v>1748</v>
      </c>
      <c r="B1254" t="s">
        <v>51</v>
      </c>
      <c r="C1254" t="s">
        <v>1492</v>
      </c>
      <c r="D1254">
        <v>1.284</v>
      </c>
      <c r="E1254">
        <v>1163</v>
      </c>
      <c r="F1254">
        <f t="shared" si="19"/>
        <v>8</v>
      </c>
      <c r="G1254" t="str">
        <f>STANDINGS_WHIP[[#This Row],[League]]&amp;STANDINGS_WHIP[[#This Row],[Team]]</f>
        <v>$150 Draft Champions Feb 16 1:00 pm Lg.3712Team Kostern</v>
      </c>
    </row>
    <row r="1255" spans="1:7" x14ac:dyDescent="0.25">
      <c r="A1255">
        <v>1750</v>
      </c>
      <c r="B1255" t="s">
        <v>333</v>
      </c>
      <c r="C1255" t="s">
        <v>1492</v>
      </c>
      <c r="D1255">
        <v>1.284</v>
      </c>
      <c r="E1255">
        <v>1161</v>
      </c>
      <c r="F1255">
        <f t="shared" si="19"/>
        <v>9</v>
      </c>
      <c r="G1255" t="str">
        <f>STANDINGS_WHIP[[#This Row],[League]]&amp;STANDINGS_WHIP[[#This Row],[Team]]</f>
        <v>$150 Draft Champions Feb 16 1:00 pm Lg.3712Team Marino</v>
      </c>
    </row>
    <row r="1256" spans="1:7" x14ac:dyDescent="0.25">
      <c r="A1256">
        <v>2123</v>
      </c>
      <c r="B1256" t="s">
        <v>1504</v>
      </c>
      <c r="C1256" t="s">
        <v>1492</v>
      </c>
      <c r="D1256">
        <v>1.306</v>
      </c>
      <c r="E1256">
        <v>788</v>
      </c>
      <c r="F1256">
        <f t="shared" si="19"/>
        <v>10</v>
      </c>
      <c r="G1256" t="str">
        <f>STANDINGS_WHIP[[#This Row],[League]]&amp;STANDINGS_WHIP[[#This Row],[Team]]</f>
        <v>$150 Draft Champions Feb 16 1:00 pm Lg.3712Team Everhart</v>
      </c>
    </row>
    <row r="1257" spans="1:7" x14ac:dyDescent="0.25">
      <c r="A1257">
        <v>2210</v>
      </c>
      <c r="B1257" t="s">
        <v>1498</v>
      </c>
      <c r="C1257" t="s">
        <v>1492</v>
      </c>
      <c r="D1257">
        <v>1.3120000000000001</v>
      </c>
      <c r="E1257">
        <v>701</v>
      </c>
      <c r="F1257">
        <f t="shared" si="19"/>
        <v>11</v>
      </c>
      <c r="G1257" t="str">
        <f>STANDINGS_WHIP[[#This Row],[League]]&amp;STANDINGS_WHIP[[#This Row],[Team]]</f>
        <v>$150 Draft Champions Feb 16 1:00 pm Lg.3712Team Chmielewski</v>
      </c>
    </row>
    <row r="1258" spans="1:7" x14ac:dyDescent="0.25">
      <c r="A1258">
        <v>2545</v>
      </c>
      <c r="B1258" t="s">
        <v>447</v>
      </c>
      <c r="C1258" t="s">
        <v>1492</v>
      </c>
      <c r="D1258">
        <v>1.3380000000000001</v>
      </c>
      <c r="E1258">
        <v>366</v>
      </c>
      <c r="F1258">
        <f t="shared" si="19"/>
        <v>12</v>
      </c>
      <c r="G1258" t="str">
        <f>STANDINGS_WHIP[[#This Row],[League]]&amp;STANDINGS_WHIP[[#This Row],[Team]]</f>
        <v>$150 Draft Champions Feb 16 1:00 pm Lg.3712UMmm Baby</v>
      </c>
    </row>
    <row r="1259" spans="1:7" x14ac:dyDescent="0.25">
      <c r="A1259">
        <v>2614</v>
      </c>
      <c r="B1259" t="s">
        <v>1495</v>
      </c>
      <c r="C1259" t="s">
        <v>1492</v>
      </c>
      <c r="D1259">
        <v>1.345</v>
      </c>
      <c r="E1259">
        <v>297</v>
      </c>
      <c r="F1259">
        <f t="shared" si="19"/>
        <v>13</v>
      </c>
      <c r="G1259" t="str">
        <f>STANDINGS_WHIP[[#This Row],[League]]&amp;STANDINGS_WHIP[[#This Row],[Team]]</f>
        <v>$150 Draft Champions Feb 16 1:00 pm Lg.3712Two Time</v>
      </c>
    </row>
    <row r="1260" spans="1:7" x14ac:dyDescent="0.25">
      <c r="A1260">
        <v>2643</v>
      </c>
      <c r="B1260" t="s">
        <v>1499</v>
      </c>
      <c r="C1260" t="s">
        <v>1492</v>
      </c>
      <c r="D1260">
        <v>1.349</v>
      </c>
      <c r="E1260">
        <v>268</v>
      </c>
      <c r="F1260">
        <f t="shared" si="19"/>
        <v>14</v>
      </c>
      <c r="G1260" t="str">
        <f>STANDINGS_WHIP[[#This Row],[League]]&amp;STANDINGS_WHIP[[#This Row],[Team]]</f>
        <v>$150 Draft Champions Feb 16 1:00 pm Lg.3712LazGaMaz</v>
      </c>
    </row>
    <row r="1261" spans="1:7" x14ac:dyDescent="0.25">
      <c r="A1261">
        <v>2694</v>
      </c>
      <c r="B1261" t="s">
        <v>1503</v>
      </c>
      <c r="C1261" t="s">
        <v>1492</v>
      </c>
      <c r="D1261">
        <v>1.355</v>
      </c>
      <c r="E1261">
        <v>217</v>
      </c>
      <c r="F1261">
        <f t="shared" si="19"/>
        <v>15</v>
      </c>
      <c r="G1261" t="str">
        <f>STANDINGS_WHIP[[#This Row],[League]]&amp;STANDINGS_WHIP[[#This Row],[Team]]</f>
        <v>$150 Draft Champions Feb 16 1:00 pm Lg.3712Stros Fan</v>
      </c>
    </row>
    <row r="1262" spans="1:7" x14ac:dyDescent="0.25">
      <c r="A1262">
        <v>31</v>
      </c>
      <c r="B1262" t="s">
        <v>1517</v>
      </c>
      <c r="C1262" t="s">
        <v>1506</v>
      </c>
      <c r="D1262">
        <v>1.1319999999999999</v>
      </c>
      <c r="E1262">
        <v>2880</v>
      </c>
      <c r="F1262">
        <f t="shared" si="19"/>
        <v>1</v>
      </c>
      <c r="G1262" t="str">
        <f>STANDINGS_WHIP[[#This Row],[League]]&amp;STANDINGS_WHIP[[#This Row],[Team]]</f>
        <v>$150 Draft Champions Feb 17 1:00 pm Lg.3715zima........</v>
      </c>
    </row>
    <row r="1263" spans="1:7" x14ac:dyDescent="0.25">
      <c r="A1263">
        <v>333</v>
      </c>
      <c r="B1263" t="s">
        <v>1510</v>
      </c>
      <c r="C1263" t="s">
        <v>1506</v>
      </c>
      <c r="D1263">
        <v>1.1950000000000001</v>
      </c>
      <c r="E1263">
        <v>2578</v>
      </c>
      <c r="F1263">
        <f t="shared" si="19"/>
        <v>2</v>
      </c>
      <c r="G1263" t="str">
        <f>STANDINGS_WHIP[[#This Row],[League]]&amp;STANDINGS_WHIP[[#This Row],[Team]]</f>
        <v>$150 Draft Champions Feb 17 1:00 pm Lg.3715Inflatable Gammoners Dos</v>
      </c>
    </row>
    <row r="1264" spans="1:7" x14ac:dyDescent="0.25">
      <c r="A1264">
        <v>503</v>
      </c>
      <c r="B1264" t="s">
        <v>1509</v>
      </c>
      <c r="C1264" t="s">
        <v>1506</v>
      </c>
      <c r="D1264">
        <v>1.2110000000000001</v>
      </c>
      <c r="E1264">
        <v>2408</v>
      </c>
      <c r="F1264">
        <f t="shared" si="19"/>
        <v>3</v>
      </c>
      <c r="G1264" t="str">
        <f>STANDINGS_WHIP[[#This Row],[League]]&amp;STANDINGS_WHIP[[#This Row],[Team]]</f>
        <v>$150 Draft Champions Feb 17 1:00 pm Lg.3715Pig Lumber</v>
      </c>
    </row>
    <row r="1265" spans="1:7" x14ac:dyDescent="0.25">
      <c r="A1265">
        <v>861</v>
      </c>
      <c r="B1265" t="s">
        <v>373</v>
      </c>
      <c r="C1265" t="s">
        <v>1506</v>
      </c>
      <c r="D1265">
        <v>1.2370000000000001</v>
      </c>
      <c r="E1265">
        <v>2050</v>
      </c>
      <c r="F1265">
        <f t="shared" si="19"/>
        <v>4</v>
      </c>
      <c r="G1265" t="str">
        <f>STANDINGS_WHIP[[#This Row],[League]]&amp;STANDINGS_WHIP[[#This Row],[Team]]</f>
        <v>$150 Draft Champions Feb 17 1:00 pm Lg.3715Avascular Necrosis1</v>
      </c>
    </row>
    <row r="1266" spans="1:7" x14ac:dyDescent="0.25">
      <c r="A1266">
        <v>1183</v>
      </c>
      <c r="B1266" t="s">
        <v>1511</v>
      </c>
      <c r="C1266" t="s">
        <v>1506</v>
      </c>
      <c r="D1266">
        <v>1.254</v>
      </c>
      <c r="E1266">
        <v>1728</v>
      </c>
      <c r="F1266">
        <f t="shared" si="19"/>
        <v>5</v>
      </c>
      <c r="G1266" t="str">
        <f>STANDINGS_WHIP[[#This Row],[League]]&amp;STANDINGS_WHIP[[#This Row],[Team]]</f>
        <v>$150 Draft Champions Feb 17 1:00 pm Lg.3715Callawaykid</v>
      </c>
    </row>
    <row r="1267" spans="1:7" x14ac:dyDescent="0.25">
      <c r="A1267">
        <v>1304</v>
      </c>
      <c r="B1267" t="s">
        <v>1508</v>
      </c>
      <c r="C1267" t="s">
        <v>1506</v>
      </c>
      <c r="D1267">
        <v>1.26</v>
      </c>
      <c r="E1267">
        <v>1607</v>
      </c>
      <c r="F1267">
        <f t="shared" si="19"/>
        <v>6</v>
      </c>
      <c r="G1267" t="str">
        <f>STANDINGS_WHIP[[#This Row],[League]]&amp;STANDINGS_WHIP[[#This Row],[Team]]</f>
        <v>$150 Draft Champions Feb 17 1:00 pm Lg.3715Nipsey Russells' Phalanges</v>
      </c>
    </row>
    <row r="1268" spans="1:7" x14ac:dyDescent="0.25">
      <c r="A1268">
        <v>1502</v>
      </c>
      <c r="B1268" t="s">
        <v>106</v>
      </c>
      <c r="C1268" t="s">
        <v>1506</v>
      </c>
      <c r="D1268">
        <v>1.2709999999999999</v>
      </c>
      <c r="E1268">
        <v>1409</v>
      </c>
      <c r="F1268">
        <f t="shared" si="19"/>
        <v>7</v>
      </c>
      <c r="G1268" t="str">
        <f>STANDINGS_WHIP[[#This Row],[League]]&amp;STANDINGS_WHIP[[#This Row],[Team]]</f>
        <v>$150 Draft Champions Feb 17 1:00 pm Lg.3715Team Ferrari</v>
      </c>
    </row>
    <row r="1269" spans="1:7" x14ac:dyDescent="0.25">
      <c r="A1269">
        <v>1575</v>
      </c>
      <c r="B1269" t="s">
        <v>1507</v>
      </c>
      <c r="C1269" t="s">
        <v>1506</v>
      </c>
      <c r="D1269">
        <v>1.2749999999999999</v>
      </c>
      <c r="E1269">
        <v>1336</v>
      </c>
      <c r="F1269">
        <f t="shared" si="19"/>
        <v>8</v>
      </c>
      <c r="G1269" t="str">
        <f>STANDINGS_WHIP[[#This Row],[League]]&amp;STANDINGS_WHIP[[#This Row],[Team]]</f>
        <v>$150 Draft Champions Feb 17 1:00 pm Lg.3715Let's Go Bucs</v>
      </c>
    </row>
    <row r="1270" spans="1:7" x14ac:dyDescent="0.25">
      <c r="A1270">
        <v>1658</v>
      </c>
      <c r="B1270" t="s">
        <v>1515</v>
      </c>
      <c r="C1270" t="s">
        <v>1506</v>
      </c>
      <c r="D1270">
        <v>1.2789999999999999</v>
      </c>
      <c r="E1270">
        <v>1253</v>
      </c>
      <c r="F1270">
        <f t="shared" si="19"/>
        <v>9</v>
      </c>
      <c r="G1270" t="str">
        <f>STANDINGS_WHIP[[#This Row],[League]]&amp;STANDINGS_WHIP[[#This Row],[Team]]</f>
        <v>$150 Draft Champions Feb 17 1:00 pm Lg.3715Git up, Git out</v>
      </c>
    </row>
    <row r="1271" spans="1:7" x14ac:dyDescent="0.25">
      <c r="A1271">
        <v>1691</v>
      </c>
      <c r="B1271" t="s">
        <v>1505</v>
      </c>
      <c r="C1271" t="s">
        <v>1506</v>
      </c>
      <c r="D1271">
        <v>1.2809999999999999</v>
      </c>
      <c r="E1271">
        <v>1220</v>
      </c>
      <c r="F1271">
        <f t="shared" si="19"/>
        <v>10</v>
      </c>
      <c r="G1271" t="str">
        <f>STANDINGS_WHIP[[#This Row],[League]]&amp;STANDINGS_WHIP[[#This Row],[Team]]</f>
        <v>$150 Draft Champions Feb 17 1:00 pm Lg.3715Bocephus Mode</v>
      </c>
    </row>
    <row r="1272" spans="1:7" x14ac:dyDescent="0.25">
      <c r="A1272">
        <v>2009</v>
      </c>
      <c r="B1272" t="s">
        <v>1513</v>
      </c>
      <c r="C1272" t="s">
        <v>1506</v>
      </c>
      <c r="D1272">
        <v>1.2989999999999999</v>
      </c>
      <c r="E1272">
        <v>902</v>
      </c>
      <c r="F1272">
        <f t="shared" si="19"/>
        <v>11</v>
      </c>
      <c r="G1272" t="str">
        <f>STANDINGS_WHIP[[#This Row],[League]]&amp;STANDINGS_WHIP[[#This Row],[Team]]</f>
        <v>$150 Draft Champions Feb 17 1:00 pm Lg.3715Power Nine</v>
      </c>
    </row>
    <row r="1273" spans="1:7" x14ac:dyDescent="0.25">
      <c r="A1273">
        <v>2165</v>
      </c>
      <c r="B1273" t="s">
        <v>1512</v>
      </c>
      <c r="C1273" t="s">
        <v>1506</v>
      </c>
      <c r="D1273">
        <v>1.3089999999999999</v>
      </c>
      <c r="E1273">
        <v>746</v>
      </c>
      <c r="F1273">
        <f t="shared" si="19"/>
        <v>12</v>
      </c>
      <c r="G1273" t="str">
        <f>STANDINGS_WHIP[[#This Row],[League]]&amp;STANDINGS_WHIP[[#This Row],[Team]]</f>
        <v>$150 Draft Champions Feb 17 1:00 pm Lg.3715Screamin' Ducks 3</v>
      </c>
    </row>
    <row r="1274" spans="1:7" x14ac:dyDescent="0.25">
      <c r="A1274">
        <v>2196</v>
      </c>
      <c r="B1274" t="s">
        <v>1514</v>
      </c>
      <c r="C1274" t="s">
        <v>1506</v>
      </c>
      <c r="D1274">
        <v>1.3109999999999999</v>
      </c>
      <c r="E1274">
        <v>715</v>
      </c>
      <c r="F1274">
        <f t="shared" si="19"/>
        <v>13</v>
      </c>
      <c r="G1274" t="str">
        <f>STANDINGS_WHIP[[#This Row],[League]]&amp;STANDINGS_WHIP[[#This Row],[Team]]</f>
        <v>$150 Draft Champions Feb 17 1:00 pm Lg.3715Team Zinser</v>
      </c>
    </row>
    <row r="1275" spans="1:7" x14ac:dyDescent="0.25">
      <c r="A1275">
        <v>2348</v>
      </c>
      <c r="B1275" t="s">
        <v>1516</v>
      </c>
      <c r="C1275" t="s">
        <v>1506</v>
      </c>
      <c r="D1275">
        <v>1.321</v>
      </c>
      <c r="E1275">
        <v>563</v>
      </c>
      <c r="F1275">
        <f t="shared" si="19"/>
        <v>14</v>
      </c>
      <c r="G1275" t="str">
        <f>STANDINGS_WHIP[[#This Row],[League]]&amp;STANDINGS_WHIP[[#This Row],[Team]]</f>
        <v>$150 Draft Champions Feb 17 1:00 pm Lg.3715Chemrock</v>
      </c>
    </row>
    <row r="1276" spans="1:7" x14ac:dyDescent="0.25">
      <c r="A1276">
        <v>2862</v>
      </c>
      <c r="B1276" t="s">
        <v>127</v>
      </c>
      <c r="C1276" t="s">
        <v>1506</v>
      </c>
      <c r="D1276">
        <v>1.3939999999999999</v>
      </c>
      <c r="E1276">
        <v>49</v>
      </c>
      <c r="F1276">
        <f t="shared" si="19"/>
        <v>15</v>
      </c>
      <c r="G1276" t="str">
        <f>STANDINGS_WHIP[[#This Row],[League]]&amp;STANDINGS_WHIP[[#This Row],[Team]]</f>
        <v>$150 Draft Champions Feb 17 1:00 pm Lg.3715Just An Old Vet</v>
      </c>
    </row>
    <row r="1277" spans="1:7" x14ac:dyDescent="0.25">
      <c r="A1277">
        <v>221</v>
      </c>
      <c r="B1277" t="s">
        <v>198</v>
      </c>
      <c r="C1277" t="s">
        <v>1519</v>
      </c>
      <c r="D1277">
        <v>1.18</v>
      </c>
      <c r="E1277">
        <v>2690</v>
      </c>
      <c r="F1277">
        <f t="shared" si="19"/>
        <v>1</v>
      </c>
      <c r="G1277" t="str">
        <f>STANDINGS_WHIP[[#This Row],[League]]&amp;STANDINGS_WHIP[[#This Row],[Team]]</f>
        <v>$150 Draft Champions Feb 17 1:00 pm Lg.3717Team DeMay</v>
      </c>
    </row>
    <row r="1278" spans="1:7" x14ac:dyDescent="0.25">
      <c r="A1278">
        <v>308</v>
      </c>
      <c r="B1278" t="s">
        <v>1523</v>
      </c>
      <c r="C1278" t="s">
        <v>1519</v>
      </c>
      <c r="D1278">
        <v>1.1910000000000001</v>
      </c>
      <c r="E1278">
        <v>2603</v>
      </c>
      <c r="F1278">
        <f t="shared" si="19"/>
        <v>2</v>
      </c>
      <c r="G1278" t="str">
        <f>STANDINGS_WHIP[[#This Row],[League]]&amp;STANDINGS_WHIP[[#This Row],[Team]]</f>
        <v>$150 Draft Champions Feb 17 1:00 pm Lg.3717Team Dion</v>
      </c>
    </row>
    <row r="1279" spans="1:7" x14ac:dyDescent="0.25">
      <c r="A1279">
        <v>326</v>
      </c>
      <c r="B1279" t="s">
        <v>1520</v>
      </c>
      <c r="C1279" t="s">
        <v>1519</v>
      </c>
      <c r="D1279">
        <v>1.1930000000000001</v>
      </c>
      <c r="E1279">
        <v>2585</v>
      </c>
      <c r="F1279">
        <f t="shared" si="19"/>
        <v>3</v>
      </c>
      <c r="G1279" t="str">
        <f>STANDINGS_WHIP[[#This Row],[League]]&amp;STANDINGS_WHIP[[#This Row],[Team]]</f>
        <v>$150 Draft Champions Feb 17 1:00 pm Lg.3717Bolivar Shagnasty</v>
      </c>
    </row>
    <row r="1280" spans="1:7" x14ac:dyDescent="0.25">
      <c r="A1280">
        <v>444</v>
      </c>
      <c r="B1280" t="s">
        <v>1525</v>
      </c>
      <c r="C1280" t="s">
        <v>1519</v>
      </c>
      <c r="D1280">
        <v>1.2050000000000001</v>
      </c>
      <c r="E1280">
        <v>2467</v>
      </c>
      <c r="F1280">
        <f t="shared" si="19"/>
        <v>4</v>
      </c>
      <c r="G1280" t="str">
        <f>STANDINGS_WHIP[[#This Row],[League]]&amp;STANDINGS_WHIP[[#This Row],[Team]]</f>
        <v>$150 Draft Champions Feb 17 1:00 pm Lg.3717Jose its so</v>
      </c>
    </row>
    <row r="1281" spans="1:7" x14ac:dyDescent="0.25">
      <c r="A1281">
        <v>911</v>
      </c>
      <c r="B1281" t="s">
        <v>1527</v>
      </c>
      <c r="C1281" t="s">
        <v>1519</v>
      </c>
      <c r="D1281">
        <v>1.24</v>
      </c>
      <c r="E1281">
        <v>2000</v>
      </c>
      <c r="F1281">
        <f t="shared" si="19"/>
        <v>5</v>
      </c>
      <c r="G1281" t="str">
        <f>STANDINGS_WHIP[[#This Row],[League]]&amp;STANDINGS_WHIP[[#This Row],[Team]]</f>
        <v>$150 Draft Champions Feb 17 1:00 pm Lg.3717Pork Chop Express!!!</v>
      </c>
    </row>
    <row r="1282" spans="1:7" x14ac:dyDescent="0.25">
      <c r="A1282">
        <v>1065</v>
      </c>
      <c r="B1282" t="s">
        <v>1522</v>
      </c>
      <c r="C1282" t="s">
        <v>1519</v>
      </c>
      <c r="D1282">
        <v>1.2470000000000001</v>
      </c>
      <c r="E1282">
        <v>1846</v>
      </c>
      <c r="F1282">
        <f t="shared" si="19"/>
        <v>6</v>
      </c>
      <c r="G1282" t="str">
        <f>STANDINGS_WHIP[[#This Row],[League]]&amp;STANDINGS_WHIP[[#This Row],[Team]]</f>
        <v>$150 Draft Champions Feb 17 1:00 pm Lg.3717Hillbilly</v>
      </c>
    </row>
    <row r="1283" spans="1:7" x14ac:dyDescent="0.25">
      <c r="A1283">
        <v>1440</v>
      </c>
      <c r="B1283" t="s">
        <v>1521</v>
      </c>
      <c r="C1283" t="s">
        <v>1519</v>
      </c>
      <c r="D1283">
        <v>1.2669999999999999</v>
      </c>
      <c r="E1283">
        <v>1471</v>
      </c>
      <c r="F1283">
        <f t="shared" ref="F1283:F1346" si="20">IF(C1283=C1282,F1282+1,1)</f>
        <v>7</v>
      </c>
      <c r="G1283" t="str">
        <f>STANDINGS_WHIP[[#This Row],[League]]&amp;STANDINGS_WHIP[[#This Row],[Team]]</f>
        <v>$150 Draft Champions Feb 17 1:00 pm Lg.3717The Union Jacks DC1</v>
      </c>
    </row>
    <row r="1284" spans="1:7" x14ac:dyDescent="0.25">
      <c r="A1284">
        <v>1954</v>
      </c>
      <c r="B1284" t="s">
        <v>1528</v>
      </c>
      <c r="C1284" t="s">
        <v>1519</v>
      </c>
      <c r="D1284">
        <v>1.296</v>
      </c>
      <c r="E1284">
        <v>957</v>
      </c>
      <c r="F1284">
        <f t="shared" si="20"/>
        <v>8</v>
      </c>
      <c r="G1284" t="str">
        <f>STANDINGS_WHIP[[#This Row],[League]]&amp;STANDINGS_WHIP[[#This Row],[Team]]</f>
        <v>$150 Draft Champions Feb 17 1:00 pm Lg.3717Arbitrage Analysts</v>
      </c>
    </row>
    <row r="1285" spans="1:7" x14ac:dyDescent="0.25">
      <c r="A1285">
        <v>2060</v>
      </c>
      <c r="B1285" t="s">
        <v>298</v>
      </c>
      <c r="C1285" t="s">
        <v>1519</v>
      </c>
      <c r="D1285">
        <v>1.302</v>
      </c>
      <c r="E1285">
        <v>851</v>
      </c>
      <c r="F1285">
        <f t="shared" si="20"/>
        <v>9</v>
      </c>
      <c r="G1285" t="str">
        <f>STANDINGS_WHIP[[#This Row],[League]]&amp;STANDINGS_WHIP[[#This Row],[Team]]</f>
        <v>$150 Draft Champions Feb 17 1:00 pm Lg.3717The Naturals</v>
      </c>
    </row>
    <row r="1286" spans="1:7" x14ac:dyDescent="0.25">
      <c r="A1286">
        <v>2209</v>
      </c>
      <c r="B1286" t="s">
        <v>1530</v>
      </c>
      <c r="C1286" t="s">
        <v>1519</v>
      </c>
      <c r="D1286">
        <v>1.3120000000000001</v>
      </c>
      <c r="E1286">
        <v>702</v>
      </c>
      <c r="F1286">
        <f t="shared" si="20"/>
        <v>10</v>
      </c>
      <c r="G1286" t="str">
        <f>STANDINGS_WHIP[[#This Row],[League]]&amp;STANDINGS_WHIP[[#This Row],[Team]]</f>
        <v>$150 Draft Champions Feb 17 1:00 pm Lg.3717Team Choi</v>
      </c>
    </row>
    <row r="1287" spans="1:7" x14ac:dyDescent="0.25">
      <c r="A1287">
        <v>2388</v>
      </c>
      <c r="B1287" t="s">
        <v>1524</v>
      </c>
      <c r="C1287" t="s">
        <v>1519</v>
      </c>
      <c r="D1287">
        <v>1.3240000000000001</v>
      </c>
      <c r="E1287">
        <v>523</v>
      </c>
      <c r="F1287">
        <f t="shared" si="20"/>
        <v>11</v>
      </c>
      <c r="G1287" t="str">
        <f>STANDINGS_WHIP[[#This Row],[League]]&amp;STANDINGS_WHIP[[#This Row],[Team]]</f>
        <v>$150 Draft Champions Feb 17 1:00 pm Lg.3717STNCLD BUMS</v>
      </c>
    </row>
    <row r="1288" spans="1:7" x14ac:dyDescent="0.25">
      <c r="A1288">
        <v>2601</v>
      </c>
      <c r="B1288" t="s">
        <v>1529</v>
      </c>
      <c r="C1288" t="s">
        <v>1519</v>
      </c>
      <c r="D1288">
        <v>1.343</v>
      </c>
      <c r="E1288">
        <v>310</v>
      </c>
      <c r="F1288">
        <f t="shared" si="20"/>
        <v>12</v>
      </c>
      <c r="G1288" t="str">
        <f>STANDINGS_WHIP[[#This Row],[League]]&amp;STANDINGS_WHIP[[#This Row],[Team]]</f>
        <v>$150 Draft Champions Feb 17 1:00 pm Lg.3717WV PED Power 2</v>
      </c>
    </row>
    <row r="1289" spans="1:7" x14ac:dyDescent="0.25">
      <c r="A1289">
        <v>2637</v>
      </c>
      <c r="B1289" t="s">
        <v>1518</v>
      </c>
      <c r="C1289" t="s">
        <v>1519</v>
      </c>
      <c r="D1289">
        <v>1.3480000000000001</v>
      </c>
      <c r="E1289">
        <v>274</v>
      </c>
      <c r="F1289">
        <f t="shared" si="20"/>
        <v>13</v>
      </c>
      <c r="G1289" t="str">
        <f>STANDINGS_WHIP[[#This Row],[League]]&amp;STANDINGS_WHIP[[#This Row],[Team]]</f>
        <v>$150 Draft Champions Feb 17 1:00 pm Lg.3717Stanton Island</v>
      </c>
    </row>
    <row r="1290" spans="1:7" x14ac:dyDescent="0.25">
      <c r="A1290">
        <v>2656</v>
      </c>
      <c r="B1290" t="s">
        <v>506</v>
      </c>
      <c r="C1290" t="s">
        <v>1519</v>
      </c>
      <c r="D1290">
        <v>1.35</v>
      </c>
      <c r="E1290">
        <v>255</v>
      </c>
      <c r="F1290">
        <f t="shared" si="20"/>
        <v>14</v>
      </c>
      <c r="G1290" t="str">
        <f>STANDINGS_WHIP[[#This Row],[League]]&amp;STANDINGS_WHIP[[#This Row],[Team]]</f>
        <v>$150 Draft Champions Feb 17 1:00 pm Lg.3717Balking Dead</v>
      </c>
    </row>
    <row r="1291" spans="1:7" x14ac:dyDescent="0.25">
      <c r="A1291">
        <v>2760</v>
      </c>
      <c r="B1291" t="s">
        <v>104</v>
      </c>
      <c r="C1291" t="s">
        <v>1519</v>
      </c>
      <c r="D1291">
        <v>1.3660000000000001</v>
      </c>
      <c r="E1291">
        <v>151</v>
      </c>
      <c r="F1291">
        <f t="shared" si="20"/>
        <v>15</v>
      </c>
      <c r="G1291" t="str">
        <f>STANDINGS_WHIP[[#This Row],[League]]&amp;STANDINGS_WHIP[[#This Row],[Team]]</f>
        <v>$150 Draft Champions Feb 17 1:00 pm Lg.3717Team Pawlowski</v>
      </c>
    </row>
    <row r="1292" spans="1:7" x14ac:dyDescent="0.25">
      <c r="A1292">
        <v>123</v>
      </c>
      <c r="B1292" t="s">
        <v>1159</v>
      </c>
      <c r="C1292" t="s">
        <v>1531</v>
      </c>
      <c r="D1292">
        <v>1.1639999999999999</v>
      </c>
      <c r="E1292">
        <v>2788</v>
      </c>
      <c r="F1292">
        <f t="shared" si="20"/>
        <v>1</v>
      </c>
      <c r="G1292" t="str">
        <f>STANDINGS_WHIP[[#This Row],[League]]&amp;STANDINGS_WHIP[[#This Row],[Team]]</f>
        <v>$150 Draft Champions Feb 17 1:00 pm Lg.3719Infinity Management</v>
      </c>
    </row>
    <row r="1293" spans="1:7" x14ac:dyDescent="0.25">
      <c r="A1293">
        <v>185</v>
      </c>
      <c r="B1293" t="s">
        <v>199</v>
      </c>
      <c r="C1293" t="s">
        <v>1531</v>
      </c>
      <c r="D1293">
        <v>1.175</v>
      </c>
      <c r="E1293">
        <v>2726</v>
      </c>
      <c r="F1293">
        <f t="shared" si="20"/>
        <v>2</v>
      </c>
      <c r="G1293" t="str">
        <f>STANDINGS_WHIP[[#This Row],[League]]&amp;STANDINGS_WHIP[[#This Row],[Team]]</f>
        <v>$150 Draft Champions Feb 17 1:00 pm Lg.3719Elks Baby Elks 2</v>
      </c>
    </row>
    <row r="1294" spans="1:7" x14ac:dyDescent="0.25">
      <c r="A1294">
        <v>1022</v>
      </c>
      <c r="B1294" t="s">
        <v>476</v>
      </c>
      <c r="C1294" t="s">
        <v>1531</v>
      </c>
      <c r="D1294">
        <v>1.2450000000000001</v>
      </c>
      <c r="E1294">
        <v>1889</v>
      </c>
      <c r="F1294">
        <f t="shared" si="20"/>
        <v>3</v>
      </c>
      <c r="G1294" t="str">
        <f>STANDINGS_WHIP[[#This Row],[League]]&amp;STANDINGS_WHIP[[#This Row],[Team]]</f>
        <v>$150 Draft Champions Feb 17 1:00 pm Lg.3719Greenwich Village Gurus</v>
      </c>
    </row>
    <row r="1295" spans="1:7" x14ac:dyDescent="0.25">
      <c r="A1295">
        <v>1110</v>
      </c>
      <c r="B1295" t="s">
        <v>471</v>
      </c>
      <c r="C1295" t="s">
        <v>1531</v>
      </c>
      <c r="D1295">
        <v>1.25</v>
      </c>
      <c r="E1295">
        <v>1801</v>
      </c>
      <c r="F1295">
        <f t="shared" si="20"/>
        <v>4</v>
      </c>
      <c r="G1295" t="str">
        <f>STANDINGS_WHIP[[#This Row],[League]]&amp;STANDINGS_WHIP[[#This Row],[Team]]</f>
        <v>$150 Draft Champions Feb 17 1:00 pm Lg.3719Wade Boggs's Liver</v>
      </c>
    </row>
    <row r="1296" spans="1:7" x14ac:dyDescent="0.25">
      <c r="A1296">
        <v>1150</v>
      </c>
      <c r="B1296" t="s">
        <v>1533</v>
      </c>
      <c r="C1296" t="s">
        <v>1531</v>
      </c>
      <c r="D1296">
        <v>1.252</v>
      </c>
      <c r="E1296">
        <v>1761</v>
      </c>
      <c r="F1296">
        <f t="shared" si="20"/>
        <v>5</v>
      </c>
      <c r="G1296" t="str">
        <f>STANDINGS_WHIP[[#This Row],[League]]&amp;STANDINGS_WHIP[[#This Row],[Team]]</f>
        <v>$150 Draft Champions Feb 17 1:00 pm Lg.3719Oh Jenrry</v>
      </c>
    </row>
    <row r="1297" spans="1:7" x14ac:dyDescent="0.25">
      <c r="A1297">
        <v>1265</v>
      </c>
      <c r="B1297" t="s">
        <v>1540</v>
      </c>
      <c r="C1297" t="s">
        <v>1531</v>
      </c>
      <c r="D1297">
        <v>1.258</v>
      </c>
      <c r="E1297">
        <v>1646</v>
      </c>
      <c r="F1297">
        <f t="shared" si="20"/>
        <v>6</v>
      </c>
      <c r="G1297" t="str">
        <f>STANDINGS_WHIP[[#This Row],[League]]&amp;STANDINGS_WHIP[[#This Row],[Team]]</f>
        <v>$150 Draft Champions Feb 17 1:00 pm Lg.3719Team JP4</v>
      </c>
    </row>
    <row r="1298" spans="1:7" x14ac:dyDescent="0.25">
      <c r="A1298">
        <v>1298</v>
      </c>
      <c r="B1298" t="s">
        <v>1534</v>
      </c>
      <c r="C1298" t="s">
        <v>1531</v>
      </c>
      <c r="D1298">
        <v>1.26</v>
      </c>
      <c r="E1298">
        <v>1613</v>
      </c>
      <c r="F1298">
        <f t="shared" si="20"/>
        <v>7</v>
      </c>
      <c r="G1298" t="str">
        <f>STANDINGS_WHIP[[#This Row],[League]]&amp;STANDINGS_WHIP[[#This Row],[Team]]</f>
        <v>$150 Draft Champions Feb 17 1:00 pm Lg.3719Blue Bell Kings</v>
      </c>
    </row>
    <row r="1299" spans="1:7" x14ac:dyDescent="0.25">
      <c r="A1299">
        <v>1427</v>
      </c>
      <c r="B1299" t="s">
        <v>272</v>
      </c>
      <c r="C1299" t="s">
        <v>1531</v>
      </c>
      <c r="D1299">
        <v>1.2669999999999999</v>
      </c>
      <c r="E1299">
        <v>1484</v>
      </c>
      <c r="F1299">
        <f t="shared" si="20"/>
        <v>8</v>
      </c>
      <c r="G1299" t="str">
        <f>STANDINGS_WHIP[[#This Row],[League]]&amp;STANDINGS_WHIP[[#This Row],[Team]]</f>
        <v>$150 Draft Champions Feb 17 1:00 pm Lg.3719The Blatant Disarray</v>
      </c>
    </row>
    <row r="1300" spans="1:7" x14ac:dyDescent="0.25">
      <c r="A1300">
        <v>1435</v>
      </c>
      <c r="B1300" t="s">
        <v>1539</v>
      </c>
      <c r="C1300" t="s">
        <v>1531</v>
      </c>
      <c r="D1300">
        <v>1.2669999999999999</v>
      </c>
      <c r="E1300">
        <v>1476</v>
      </c>
      <c r="F1300">
        <f t="shared" si="20"/>
        <v>9</v>
      </c>
      <c r="G1300" t="str">
        <f>STANDINGS_WHIP[[#This Row],[League]]&amp;STANDINGS_WHIP[[#This Row],[Team]]</f>
        <v>$150 Draft Champions Feb 17 1:00 pm Lg.3719Rizzo Fo' Shizzo</v>
      </c>
    </row>
    <row r="1301" spans="1:7" x14ac:dyDescent="0.25">
      <c r="A1301">
        <v>1858</v>
      </c>
      <c r="B1301" t="s">
        <v>71</v>
      </c>
      <c r="C1301" t="s">
        <v>1531</v>
      </c>
      <c r="D1301">
        <v>1.29</v>
      </c>
      <c r="E1301">
        <v>1053</v>
      </c>
      <c r="F1301">
        <f t="shared" si="20"/>
        <v>10</v>
      </c>
      <c r="G1301" t="str">
        <f>STANDINGS_WHIP[[#This Row],[League]]&amp;STANDINGS_WHIP[[#This Row],[Team]]</f>
        <v>$150 Draft Champions Feb 17 1:00 pm Lg.3719Frozen Ropes</v>
      </c>
    </row>
    <row r="1302" spans="1:7" x14ac:dyDescent="0.25">
      <c r="A1302">
        <v>1862</v>
      </c>
      <c r="B1302" t="s">
        <v>1537</v>
      </c>
      <c r="C1302" t="s">
        <v>1531</v>
      </c>
      <c r="D1302">
        <v>1.29</v>
      </c>
      <c r="E1302">
        <v>1049</v>
      </c>
      <c r="F1302">
        <f t="shared" si="20"/>
        <v>11</v>
      </c>
      <c r="G1302" t="str">
        <f>STANDINGS_WHIP[[#This Row],[League]]&amp;STANDINGS_WHIP[[#This Row],[Team]]</f>
        <v>$150 Draft Champions Feb 17 1:00 pm Lg.3719Big Foot</v>
      </c>
    </row>
    <row r="1303" spans="1:7" x14ac:dyDescent="0.25">
      <c r="A1303">
        <v>2182</v>
      </c>
      <c r="B1303" t="s">
        <v>1532</v>
      </c>
      <c r="C1303" t="s">
        <v>1531</v>
      </c>
      <c r="D1303">
        <v>1.31</v>
      </c>
      <c r="E1303">
        <v>729</v>
      </c>
      <c r="F1303">
        <f t="shared" si="20"/>
        <v>12</v>
      </c>
      <c r="G1303" t="str">
        <f>STANDINGS_WHIP[[#This Row],[League]]&amp;STANDINGS_WHIP[[#This Row],[Team]]</f>
        <v>$150 Draft Champions Feb 17 1:00 pm Lg.3719Team Dragoo</v>
      </c>
    </row>
    <row r="1304" spans="1:7" x14ac:dyDescent="0.25">
      <c r="A1304">
        <v>2393</v>
      </c>
      <c r="B1304" t="s">
        <v>1535</v>
      </c>
      <c r="C1304" t="s">
        <v>1531</v>
      </c>
      <c r="D1304">
        <v>1.3240000000000001</v>
      </c>
      <c r="E1304">
        <v>518</v>
      </c>
      <c r="F1304">
        <f t="shared" si="20"/>
        <v>13</v>
      </c>
      <c r="G1304" t="str">
        <f>STANDINGS_WHIP[[#This Row],[League]]&amp;STANDINGS_WHIP[[#This Row],[Team]]</f>
        <v>$150 Draft Champions Feb 17 1:00 pm Lg.3719Dewey Beatem &amp; Howe</v>
      </c>
    </row>
    <row r="1305" spans="1:7" x14ac:dyDescent="0.25">
      <c r="A1305">
        <v>2633</v>
      </c>
      <c r="B1305" t="s">
        <v>1536</v>
      </c>
      <c r="C1305" t="s">
        <v>1531</v>
      </c>
      <c r="D1305">
        <v>1.3480000000000001</v>
      </c>
      <c r="E1305">
        <v>278</v>
      </c>
      <c r="F1305">
        <f t="shared" si="20"/>
        <v>14</v>
      </c>
      <c r="G1305" t="str">
        <f>STANDINGS_WHIP[[#This Row],[League]]&amp;STANDINGS_WHIP[[#This Row],[Team]]</f>
        <v>$150 Draft Champions Feb 17 1:00 pm Lg.3719Wendell Boys</v>
      </c>
    </row>
    <row r="1306" spans="1:7" x14ac:dyDescent="0.25">
      <c r="A1306">
        <v>2715</v>
      </c>
      <c r="B1306" t="s">
        <v>1538</v>
      </c>
      <c r="C1306" t="s">
        <v>1531</v>
      </c>
      <c r="D1306">
        <v>1.357</v>
      </c>
      <c r="E1306">
        <v>196</v>
      </c>
      <c r="F1306">
        <f t="shared" si="20"/>
        <v>15</v>
      </c>
      <c r="G1306" t="str">
        <f>STANDINGS_WHIP[[#This Row],[League]]&amp;STANDINGS_WHIP[[#This Row],[Team]]</f>
        <v>$150 Draft Champions Feb 17 1:00 pm Lg.3719Vida's Four Blues</v>
      </c>
    </row>
    <row r="1307" spans="1:7" x14ac:dyDescent="0.25">
      <c r="A1307">
        <v>284</v>
      </c>
      <c r="B1307" t="s">
        <v>17</v>
      </c>
      <c r="C1307" t="s">
        <v>1542</v>
      </c>
      <c r="D1307">
        <v>1.1870000000000001</v>
      </c>
      <c r="E1307">
        <v>2627</v>
      </c>
      <c r="F1307">
        <f t="shared" si="20"/>
        <v>1</v>
      </c>
      <c r="G1307" t="str">
        <f>STANDINGS_WHIP[[#This Row],[League]]&amp;STANDINGS_WHIP[[#This Row],[Team]]</f>
        <v>$150 Draft Champions Feb 18 1:00 pm Lg.3722Millertime</v>
      </c>
    </row>
    <row r="1308" spans="1:7" x14ac:dyDescent="0.25">
      <c r="A1308">
        <v>445</v>
      </c>
      <c r="B1308" t="s">
        <v>1544</v>
      </c>
      <c r="C1308" t="s">
        <v>1542</v>
      </c>
      <c r="D1308">
        <v>1.2050000000000001</v>
      </c>
      <c r="E1308">
        <v>2466</v>
      </c>
      <c r="F1308">
        <f t="shared" si="20"/>
        <v>2</v>
      </c>
      <c r="G1308" t="str">
        <f>STANDINGS_WHIP[[#This Row],[League]]&amp;STANDINGS_WHIP[[#This Row],[Team]]</f>
        <v>$150 Draft Champions Feb 18 1:00 pm Lg.3722Pondjumpers</v>
      </c>
    </row>
    <row r="1309" spans="1:7" x14ac:dyDescent="0.25">
      <c r="A1309">
        <v>639</v>
      </c>
      <c r="B1309" t="s">
        <v>1552</v>
      </c>
      <c r="C1309" t="s">
        <v>1542</v>
      </c>
      <c r="D1309">
        <v>1.222</v>
      </c>
      <c r="E1309">
        <v>2272</v>
      </c>
      <c r="F1309">
        <f t="shared" si="20"/>
        <v>3</v>
      </c>
      <c r="G1309" t="str">
        <f>STANDINGS_WHIP[[#This Row],[League]]&amp;STANDINGS_WHIP[[#This Row],[Team]]</f>
        <v>$150 Draft Champions Feb 18 1:00 pm Lg.3722deadmoneyG</v>
      </c>
    </row>
    <row r="1310" spans="1:7" x14ac:dyDescent="0.25">
      <c r="A1310">
        <v>808</v>
      </c>
      <c r="B1310" t="s">
        <v>292</v>
      </c>
      <c r="C1310" t="s">
        <v>1542</v>
      </c>
      <c r="D1310">
        <v>1.234</v>
      </c>
      <c r="E1310">
        <v>2103</v>
      </c>
      <c r="F1310">
        <f t="shared" si="20"/>
        <v>4</v>
      </c>
      <c r="G1310" t="str">
        <f>STANDINGS_WHIP[[#This Row],[League]]&amp;STANDINGS_WHIP[[#This Row],[Team]]</f>
        <v>$150 Draft Champions Feb 18 1:00 pm Lg.3722Team Teixeira</v>
      </c>
    </row>
    <row r="1311" spans="1:7" x14ac:dyDescent="0.25">
      <c r="A1311">
        <v>1178</v>
      </c>
      <c r="B1311" t="s">
        <v>1549</v>
      </c>
      <c r="C1311" t="s">
        <v>1542</v>
      </c>
      <c r="D1311">
        <v>1.254</v>
      </c>
      <c r="E1311">
        <v>1733</v>
      </c>
      <c r="F1311">
        <f t="shared" si="20"/>
        <v>5</v>
      </c>
      <c r="G1311" t="str">
        <f>STANDINGS_WHIP[[#This Row],[League]]&amp;STANDINGS_WHIP[[#This Row],[Team]]</f>
        <v>$150 Draft Champions Feb 18 1:00 pm Lg.3722GST and Tally Ho</v>
      </c>
    </row>
    <row r="1312" spans="1:7" x14ac:dyDescent="0.25">
      <c r="A1312">
        <v>1185</v>
      </c>
      <c r="B1312" t="s">
        <v>1545</v>
      </c>
      <c r="C1312" t="s">
        <v>1542</v>
      </c>
      <c r="D1312">
        <v>1.254</v>
      </c>
      <c r="E1312">
        <v>1726</v>
      </c>
      <c r="F1312">
        <f t="shared" si="20"/>
        <v>6</v>
      </c>
      <c r="G1312" t="str">
        <f>STANDINGS_WHIP[[#This Row],[League]]&amp;STANDINGS_WHIP[[#This Row],[Team]]</f>
        <v>$150 Draft Champions Feb 18 1:00 pm Lg.3722Jrodimus Empire</v>
      </c>
    </row>
    <row r="1313" spans="1:7" x14ac:dyDescent="0.25">
      <c r="A1313">
        <v>1262</v>
      </c>
      <c r="B1313" t="s">
        <v>1543</v>
      </c>
      <c r="C1313" t="s">
        <v>1542</v>
      </c>
      <c r="D1313">
        <v>1.258</v>
      </c>
      <c r="E1313">
        <v>1649</v>
      </c>
      <c r="F1313">
        <f t="shared" si="20"/>
        <v>7</v>
      </c>
      <c r="G1313" t="str">
        <f>STANDINGS_WHIP[[#This Row],[League]]&amp;STANDINGS_WHIP[[#This Row],[Team]]</f>
        <v>$150 Draft Champions Feb 18 1:00 pm Lg.3722Rum Runner 3</v>
      </c>
    </row>
    <row r="1314" spans="1:7" x14ac:dyDescent="0.25">
      <c r="A1314">
        <v>1295</v>
      </c>
      <c r="B1314" t="s">
        <v>396</v>
      </c>
      <c r="C1314" t="s">
        <v>1542</v>
      </c>
      <c r="D1314">
        <v>1.26</v>
      </c>
      <c r="E1314">
        <v>1616</v>
      </c>
      <c r="F1314">
        <f t="shared" si="20"/>
        <v>8</v>
      </c>
      <c r="G1314" t="str">
        <f>STANDINGS_WHIP[[#This Row],[League]]&amp;STANDINGS_WHIP[[#This Row],[Team]]</f>
        <v>$150 Draft Champions Feb 18 1:00 pm Lg.3722Team Edgar</v>
      </c>
    </row>
    <row r="1315" spans="1:7" x14ac:dyDescent="0.25">
      <c r="A1315">
        <v>1345</v>
      </c>
      <c r="B1315" t="s">
        <v>1541</v>
      </c>
      <c r="C1315" t="s">
        <v>1542</v>
      </c>
      <c r="D1315">
        <v>1.262</v>
      </c>
      <c r="E1315">
        <v>1566</v>
      </c>
      <c r="F1315">
        <f t="shared" si="20"/>
        <v>9</v>
      </c>
      <c r="G1315" t="str">
        <f>STANDINGS_WHIP[[#This Row],[League]]&amp;STANDINGS_WHIP[[#This Row],[Team]]</f>
        <v>$150 Draft Champions Feb 18 1:00 pm Lg.3722Krebs Cycle II</v>
      </c>
    </row>
    <row r="1316" spans="1:7" x14ac:dyDescent="0.25">
      <c r="A1316">
        <v>1601</v>
      </c>
      <c r="B1316" t="s">
        <v>1546</v>
      </c>
      <c r="C1316" t="s">
        <v>1542</v>
      </c>
      <c r="D1316">
        <v>1.276</v>
      </c>
      <c r="E1316">
        <v>1310</v>
      </c>
      <c r="F1316">
        <f t="shared" si="20"/>
        <v>10</v>
      </c>
      <c r="G1316" t="str">
        <f>STANDINGS_WHIP[[#This Row],[League]]&amp;STANDINGS_WHIP[[#This Row],[Team]]</f>
        <v>$150 Draft Champions Feb 18 1:00 pm Lg.3722Live Chicken and Rum</v>
      </c>
    </row>
    <row r="1317" spans="1:7" x14ac:dyDescent="0.25">
      <c r="A1317">
        <v>2078</v>
      </c>
      <c r="B1317" t="s">
        <v>1550</v>
      </c>
      <c r="C1317" t="s">
        <v>1542</v>
      </c>
      <c r="D1317">
        <v>1.3029999999999999</v>
      </c>
      <c r="E1317">
        <v>833</v>
      </c>
      <c r="F1317">
        <f t="shared" si="20"/>
        <v>11</v>
      </c>
      <c r="G1317" t="str">
        <f>STANDINGS_WHIP[[#This Row],[League]]&amp;STANDINGS_WHIP[[#This Row],[Team]]</f>
        <v>$150 Draft Champions Feb 18 1:00 pm Lg.3722Wellington Blacks</v>
      </c>
    </row>
    <row r="1318" spans="1:7" x14ac:dyDescent="0.25">
      <c r="A1318">
        <v>2245</v>
      </c>
      <c r="B1318" t="s">
        <v>1548</v>
      </c>
      <c r="C1318" t="s">
        <v>1542</v>
      </c>
      <c r="D1318">
        <v>1.3140000000000001</v>
      </c>
      <c r="E1318">
        <v>666</v>
      </c>
      <c r="F1318">
        <f t="shared" si="20"/>
        <v>12</v>
      </c>
      <c r="G1318" t="str">
        <f>STANDINGS_WHIP[[#This Row],[League]]&amp;STANDINGS_WHIP[[#This Row],[Team]]</f>
        <v>$150 Draft Champions Feb 18 1:00 pm Lg.3722Jack and Jordan 2</v>
      </c>
    </row>
    <row r="1319" spans="1:7" x14ac:dyDescent="0.25">
      <c r="A1319">
        <v>2269</v>
      </c>
      <c r="B1319" t="s">
        <v>1547</v>
      </c>
      <c r="C1319" t="s">
        <v>1542</v>
      </c>
      <c r="D1319">
        <v>1.3160000000000001</v>
      </c>
      <c r="E1319">
        <v>642</v>
      </c>
      <c r="F1319">
        <f t="shared" si="20"/>
        <v>13</v>
      </c>
      <c r="G1319" t="str">
        <f>STANDINGS_WHIP[[#This Row],[League]]&amp;STANDINGS_WHIP[[#This Row],[Team]]</f>
        <v>$150 Draft Champions Feb 18 1:00 pm Lg.3722Trout Wars</v>
      </c>
    </row>
    <row r="1320" spans="1:7" x14ac:dyDescent="0.25">
      <c r="A1320">
        <v>2480</v>
      </c>
      <c r="B1320" t="s">
        <v>1551</v>
      </c>
      <c r="C1320" t="s">
        <v>1542</v>
      </c>
      <c r="D1320">
        <v>1.331</v>
      </c>
      <c r="E1320">
        <v>431</v>
      </c>
      <c r="F1320">
        <f t="shared" si="20"/>
        <v>14</v>
      </c>
      <c r="G1320" t="str">
        <f>STANDINGS_WHIP[[#This Row],[League]]&amp;STANDINGS_WHIP[[#This Row],[Team]]</f>
        <v>$150 Draft Champions Feb 18 1:00 pm Lg.3722Moz Boyz 15</v>
      </c>
    </row>
    <row r="1321" spans="1:7" x14ac:dyDescent="0.25">
      <c r="A1321">
        <v>2558</v>
      </c>
      <c r="B1321" t="s">
        <v>1290</v>
      </c>
      <c r="C1321" t="s">
        <v>1542</v>
      </c>
      <c r="D1321">
        <v>1.339</v>
      </c>
      <c r="E1321">
        <v>353</v>
      </c>
      <c r="F1321">
        <f t="shared" si="20"/>
        <v>15</v>
      </c>
      <c r="G1321" t="str">
        <f>STANDINGS_WHIP[[#This Row],[League]]&amp;STANDINGS_WHIP[[#This Row],[Team]]</f>
        <v>$150 Draft Champions Feb 18 1:00 pm Lg.3722What Was I Thinking</v>
      </c>
    </row>
    <row r="1322" spans="1:7" x14ac:dyDescent="0.25">
      <c r="A1322">
        <v>112</v>
      </c>
      <c r="B1322" t="s">
        <v>1559</v>
      </c>
      <c r="C1322" t="s">
        <v>1553</v>
      </c>
      <c r="D1322">
        <v>1.161</v>
      </c>
      <c r="E1322">
        <v>2799</v>
      </c>
      <c r="F1322">
        <f t="shared" si="20"/>
        <v>1</v>
      </c>
      <c r="G1322" t="str">
        <f>STANDINGS_WHIP[[#This Row],[League]]&amp;STANDINGS_WHIP[[#This Row],[Team]]</f>
        <v>$150 Draft Champions Feb 18 1:00 pm Lg.3726Doc in the box</v>
      </c>
    </row>
    <row r="1323" spans="1:7" x14ac:dyDescent="0.25">
      <c r="A1323">
        <v>210</v>
      </c>
      <c r="B1323" t="s">
        <v>48</v>
      </c>
      <c r="C1323" t="s">
        <v>1553</v>
      </c>
      <c r="D1323">
        <v>1.1779999999999999</v>
      </c>
      <c r="E1323">
        <v>2701</v>
      </c>
      <c r="F1323">
        <f t="shared" si="20"/>
        <v>2</v>
      </c>
      <c r="G1323" t="str">
        <f>STANDINGS_WHIP[[#This Row],[League]]&amp;STANDINGS_WHIP[[#This Row],[Team]]</f>
        <v>$150 Draft Champions Feb 18 1:00 pm Lg.3726Team Reid</v>
      </c>
    </row>
    <row r="1324" spans="1:7" x14ac:dyDescent="0.25">
      <c r="A1324">
        <v>281</v>
      </c>
      <c r="B1324" t="s">
        <v>443</v>
      </c>
      <c r="C1324" t="s">
        <v>1553</v>
      </c>
      <c r="D1324">
        <v>1.1870000000000001</v>
      </c>
      <c r="E1324">
        <v>2630</v>
      </c>
      <c r="F1324">
        <f t="shared" si="20"/>
        <v>3</v>
      </c>
      <c r="G1324" t="str">
        <f>STANDINGS_WHIP[[#This Row],[League]]&amp;STANDINGS_WHIP[[#This Row],[Team]]</f>
        <v>$150 Draft Champions Feb 18 1:00 pm Lg.3726Comfortably Numb</v>
      </c>
    </row>
    <row r="1325" spans="1:7" x14ac:dyDescent="0.25">
      <c r="A1325">
        <v>586</v>
      </c>
      <c r="B1325" t="s">
        <v>1560</v>
      </c>
      <c r="C1325" t="s">
        <v>1553</v>
      </c>
      <c r="D1325">
        <v>1.218</v>
      </c>
      <c r="E1325">
        <v>2325</v>
      </c>
      <c r="F1325">
        <f t="shared" si="20"/>
        <v>4</v>
      </c>
      <c r="G1325" t="str">
        <f>STANDINGS_WHIP[[#This Row],[League]]&amp;STANDINGS_WHIP[[#This Row],[Team]]</f>
        <v>$150 Draft Champions Feb 18 1:00 pm Lg.3726SumoManCrushYou</v>
      </c>
    </row>
    <row r="1326" spans="1:7" x14ac:dyDescent="0.25">
      <c r="A1326">
        <v>683</v>
      </c>
      <c r="B1326" t="s">
        <v>1555</v>
      </c>
      <c r="C1326" t="s">
        <v>1553</v>
      </c>
      <c r="D1326">
        <v>1.224</v>
      </c>
      <c r="E1326">
        <v>2228</v>
      </c>
      <c r="F1326">
        <f t="shared" si="20"/>
        <v>5</v>
      </c>
      <c r="G1326" t="str">
        <f>STANDINGS_WHIP[[#This Row],[League]]&amp;STANDINGS_WHIP[[#This Row],[Team]]</f>
        <v>$150 Draft Champions Feb 18 1:00 pm Lg.3726Rotoscrubs</v>
      </c>
    </row>
    <row r="1327" spans="1:7" x14ac:dyDescent="0.25">
      <c r="A1327">
        <v>704</v>
      </c>
      <c r="B1327" t="s">
        <v>1558</v>
      </c>
      <c r="C1327" t="s">
        <v>1553</v>
      </c>
      <c r="D1327">
        <v>1.226</v>
      </c>
      <c r="E1327">
        <v>2207</v>
      </c>
      <c r="F1327">
        <f t="shared" si="20"/>
        <v>6</v>
      </c>
      <c r="G1327" t="str">
        <f>STANDINGS_WHIP[[#This Row],[League]]&amp;STANDINGS_WHIP[[#This Row],[Team]]</f>
        <v>$150 Draft Champions Feb 18 1:00 pm Lg.3726AA Yankees</v>
      </c>
    </row>
    <row r="1328" spans="1:7" x14ac:dyDescent="0.25">
      <c r="A1328">
        <v>1275</v>
      </c>
      <c r="B1328" t="s">
        <v>1556</v>
      </c>
      <c r="C1328" t="s">
        <v>1553</v>
      </c>
      <c r="D1328">
        <v>1.2589999999999999</v>
      </c>
      <c r="E1328">
        <v>1636</v>
      </c>
      <c r="F1328">
        <f t="shared" si="20"/>
        <v>7</v>
      </c>
      <c r="G1328" t="str">
        <f>STANDINGS_WHIP[[#This Row],[League]]&amp;STANDINGS_WHIP[[#This Row],[Team]]</f>
        <v>$150 Draft Champions Feb 18 1:00 pm Lg.3726The Gym Triplers</v>
      </c>
    </row>
    <row r="1329" spans="1:7" x14ac:dyDescent="0.25">
      <c r="A1329">
        <v>1480</v>
      </c>
      <c r="B1329" t="s">
        <v>49</v>
      </c>
      <c r="C1329" t="s">
        <v>1553</v>
      </c>
      <c r="D1329">
        <v>1.27</v>
      </c>
      <c r="E1329">
        <v>1431</v>
      </c>
      <c r="F1329">
        <f t="shared" si="20"/>
        <v>8</v>
      </c>
      <c r="G1329" t="str">
        <f>STANDINGS_WHIP[[#This Row],[League]]&amp;STANDINGS_WHIP[[#This Row],[Team]]</f>
        <v>$150 Draft Champions Feb 18 1:00 pm Lg.3726smokin gun</v>
      </c>
    </row>
    <row r="1330" spans="1:7" x14ac:dyDescent="0.25">
      <c r="A1330">
        <v>1860</v>
      </c>
      <c r="B1330" t="s">
        <v>332</v>
      </c>
      <c r="C1330" t="s">
        <v>1553</v>
      </c>
      <c r="D1330">
        <v>1.29</v>
      </c>
      <c r="E1330">
        <v>1051</v>
      </c>
      <c r="F1330">
        <f t="shared" si="20"/>
        <v>9</v>
      </c>
      <c r="G1330" t="str">
        <f>STANDINGS_WHIP[[#This Row],[League]]&amp;STANDINGS_WHIP[[#This Row],[Team]]</f>
        <v>$150 Draft Champions Feb 18 1:00 pm Lg.3726Jersey Rhinos</v>
      </c>
    </row>
    <row r="1331" spans="1:7" x14ac:dyDescent="0.25">
      <c r="A1331">
        <v>1929</v>
      </c>
      <c r="B1331" t="s">
        <v>1557</v>
      </c>
      <c r="C1331" t="s">
        <v>1553</v>
      </c>
      <c r="D1331">
        <v>1.2949999999999999</v>
      </c>
      <c r="E1331">
        <v>982</v>
      </c>
      <c r="F1331">
        <f t="shared" si="20"/>
        <v>10</v>
      </c>
      <c r="G1331" t="str">
        <f>STANDINGS_WHIP[[#This Row],[League]]&amp;STANDINGS_WHIP[[#This Row],[Team]]</f>
        <v>$150 Draft Champions Feb 18 1:00 pm Lg.3726Team Casey</v>
      </c>
    </row>
    <row r="1332" spans="1:7" x14ac:dyDescent="0.25">
      <c r="A1332">
        <v>2033</v>
      </c>
      <c r="B1332" t="s">
        <v>1562</v>
      </c>
      <c r="C1332" t="s">
        <v>1553</v>
      </c>
      <c r="D1332">
        <v>1.3</v>
      </c>
      <c r="E1332">
        <v>878</v>
      </c>
      <c r="F1332">
        <f t="shared" si="20"/>
        <v>11</v>
      </c>
      <c r="G1332" t="str">
        <f>STANDINGS_WHIP[[#This Row],[League]]&amp;STANDINGS_WHIP[[#This Row],[Team]]</f>
        <v>$150 Draft Champions Feb 18 1:00 pm Lg.3726Dingaling</v>
      </c>
    </row>
    <row r="1333" spans="1:7" x14ac:dyDescent="0.25">
      <c r="A1333">
        <v>2385</v>
      </c>
      <c r="B1333" t="s">
        <v>351</v>
      </c>
      <c r="C1333" t="s">
        <v>1553</v>
      </c>
      <c r="D1333">
        <v>1.323</v>
      </c>
      <c r="E1333">
        <v>526</v>
      </c>
      <c r="F1333">
        <f t="shared" si="20"/>
        <v>12</v>
      </c>
      <c r="G1333" t="str">
        <f>STANDINGS_WHIP[[#This Row],[League]]&amp;STANDINGS_WHIP[[#This Row],[Team]]</f>
        <v>$150 Draft Champions Feb 18 1:00 pm Lg.3726BALCO: HENNESSY &amp; PEDS 3</v>
      </c>
    </row>
    <row r="1334" spans="1:7" x14ac:dyDescent="0.25">
      <c r="A1334">
        <v>2587</v>
      </c>
      <c r="B1334" t="s">
        <v>1554</v>
      </c>
      <c r="C1334" t="s">
        <v>1553</v>
      </c>
      <c r="D1334">
        <v>1.3420000000000001</v>
      </c>
      <c r="E1334">
        <v>324</v>
      </c>
      <c r="F1334">
        <f t="shared" si="20"/>
        <v>13</v>
      </c>
      <c r="G1334" t="str">
        <f>STANDINGS_WHIP[[#This Row],[League]]&amp;STANDINGS_WHIP[[#This Row],[Team]]</f>
        <v>$150 Draft Champions Feb 18 1:00 pm Lg.3726Polish Thunder</v>
      </c>
    </row>
    <row r="1335" spans="1:7" x14ac:dyDescent="0.25">
      <c r="A1335">
        <v>2706</v>
      </c>
      <c r="B1335" t="s">
        <v>19</v>
      </c>
      <c r="C1335" t="s">
        <v>1553</v>
      </c>
      <c r="D1335">
        <v>1.3560000000000001</v>
      </c>
      <c r="E1335">
        <v>205</v>
      </c>
      <c r="F1335">
        <f t="shared" si="20"/>
        <v>14</v>
      </c>
      <c r="G1335" t="str">
        <f>STANDINGS_WHIP[[#This Row],[League]]&amp;STANDINGS_WHIP[[#This Row],[Team]]</f>
        <v>$150 Draft Champions Feb 18 1:00 pm Lg.3726One Eyed Jack</v>
      </c>
    </row>
    <row r="1336" spans="1:7" x14ac:dyDescent="0.25">
      <c r="A1336">
        <v>2882</v>
      </c>
      <c r="B1336" t="s">
        <v>1561</v>
      </c>
      <c r="C1336" t="s">
        <v>1553</v>
      </c>
      <c r="D1336">
        <v>1.409</v>
      </c>
      <c r="E1336">
        <v>29</v>
      </c>
      <c r="F1336">
        <f t="shared" si="20"/>
        <v>15</v>
      </c>
      <c r="G1336" t="str">
        <f>STANDINGS_WHIP[[#This Row],[League]]&amp;STANDINGS_WHIP[[#This Row],[Team]]</f>
        <v>$150 Draft Champions Feb 18 1:00 pm Lg.3726FantasyBaseball2k</v>
      </c>
    </row>
    <row r="1337" spans="1:7" x14ac:dyDescent="0.25">
      <c r="A1337">
        <v>239</v>
      </c>
      <c r="B1337" t="s">
        <v>228</v>
      </c>
      <c r="C1337" t="s">
        <v>1564</v>
      </c>
      <c r="D1337">
        <v>1.181</v>
      </c>
      <c r="E1337">
        <v>2672</v>
      </c>
      <c r="F1337">
        <f t="shared" si="20"/>
        <v>1</v>
      </c>
      <c r="G1337" t="str">
        <f>STANDINGS_WHIP[[#This Row],[League]]&amp;STANDINGS_WHIP[[#This Row],[Team]]</f>
        <v>$150 Draft Champions Feb 19 1:00 pm Lg.3727TampRons</v>
      </c>
    </row>
    <row r="1338" spans="1:7" x14ac:dyDescent="0.25">
      <c r="A1338">
        <v>253</v>
      </c>
      <c r="B1338" t="s">
        <v>1568</v>
      </c>
      <c r="C1338" t="s">
        <v>1564</v>
      </c>
      <c r="D1338">
        <v>1.1830000000000001</v>
      </c>
      <c r="E1338">
        <v>2658</v>
      </c>
      <c r="F1338">
        <f t="shared" si="20"/>
        <v>2</v>
      </c>
      <c r="G1338" t="str">
        <f>STANDINGS_WHIP[[#This Row],[League]]&amp;STANDINGS_WHIP[[#This Row],[Team]]</f>
        <v>$150 Draft Champions Feb 19 1:00 pm Lg.3727The Force Awakens</v>
      </c>
    </row>
    <row r="1339" spans="1:7" x14ac:dyDescent="0.25">
      <c r="A1339">
        <v>299</v>
      </c>
      <c r="B1339" t="s">
        <v>1290</v>
      </c>
      <c r="C1339" t="s">
        <v>1564</v>
      </c>
      <c r="D1339">
        <v>1.1890000000000001</v>
      </c>
      <c r="E1339">
        <v>2612</v>
      </c>
      <c r="F1339">
        <f t="shared" si="20"/>
        <v>3</v>
      </c>
      <c r="G1339" t="str">
        <f>STANDINGS_WHIP[[#This Row],[League]]&amp;STANDINGS_WHIP[[#This Row],[Team]]</f>
        <v>$150 Draft Champions Feb 19 1:00 pm Lg.3727What Was I Thinking</v>
      </c>
    </row>
    <row r="1340" spans="1:7" x14ac:dyDescent="0.25">
      <c r="A1340">
        <v>366</v>
      </c>
      <c r="B1340" t="s">
        <v>1567</v>
      </c>
      <c r="C1340" t="s">
        <v>1564</v>
      </c>
      <c r="D1340">
        <v>1.198</v>
      </c>
      <c r="E1340">
        <v>2545</v>
      </c>
      <c r="F1340">
        <f t="shared" si="20"/>
        <v>4</v>
      </c>
      <c r="G1340" t="str">
        <f>STANDINGS_WHIP[[#This Row],[League]]&amp;STANDINGS_WHIP[[#This Row],[Team]]</f>
        <v>$150 Draft Champions Feb 19 1:00 pm Lg.3727Team Pamperin</v>
      </c>
    </row>
    <row r="1341" spans="1:7" x14ac:dyDescent="0.25">
      <c r="A1341">
        <v>742</v>
      </c>
      <c r="B1341" t="s">
        <v>1563</v>
      </c>
      <c r="C1341" t="s">
        <v>1564</v>
      </c>
      <c r="D1341">
        <v>1.2290000000000001</v>
      </c>
      <c r="E1341">
        <v>2169</v>
      </c>
      <c r="F1341">
        <f t="shared" si="20"/>
        <v>5</v>
      </c>
      <c r="G1341" t="str">
        <f>STANDINGS_WHIP[[#This Row],[League]]&amp;STANDINGS_WHIP[[#This Row],[Team]]</f>
        <v>$150 Draft Champions Feb 19 1:00 pm Lg.3727@SethDaSportsMan</v>
      </c>
    </row>
    <row r="1342" spans="1:7" x14ac:dyDescent="0.25">
      <c r="A1342">
        <v>1006</v>
      </c>
      <c r="B1342" t="s">
        <v>1565</v>
      </c>
      <c r="C1342" t="s">
        <v>1564</v>
      </c>
      <c r="D1342">
        <v>1.2450000000000001</v>
      </c>
      <c r="E1342">
        <v>1905</v>
      </c>
      <c r="F1342">
        <f t="shared" si="20"/>
        <v>6</v>
      </c>
      <c r="G1342" t="str">
        <f>STANDINGS_WHIP[[#This Row],[League]]&amp;STANDINGS_WHIP[[#This Row],[Team]]</f>
        <v>$150 Draft Champions Feb 19 1:00 pm Lg.3727Team Schnitker</v>
      </c>
    </row>
    <row r="1343" spans="1:7" x14ac:dyDescent="0.25">
      <c r="A1343">
        <v>1023</v>
      </c>
      <c r="B1343" t="s">
        <v>10</v>
      </c>
      <c r="C1343" t="s">
        <v>1564</v>
      </c>
      <c r="D1343">
        <v>1.2450000000000001</v>
      </c>
      <c r="E1343">
        <v>1888</v>
      </c>
      <c r="F1343">
        <f t="shared" si="20"/>
        <v>7</v>
      </c>
      <c r="G1343" t="str">
        <f>STANDINGS_WHIP[[#This Row],[League]]&amp;STANDINGS_WHIP[[#This Row],[Team]]</f>
        <v>$150 Draft Champions Feb 19 1:00 pm Lg.3727Team O'Connor</v>
      </c>
    </row>
    <row r="1344" spans="1:7" x14ac:dyDescent="0.25">
      <c r="A1344">
        <v>1092</v>
      </c>
      <c r="B1344" t="s">
        <v>1570</v>
      </c>
      <c r="C1344" t="s">
        <v>1564</v>
      </c>
      <c r="D1344">
        <v>1.2490000000000001</v>
      </c>
      <c r="E1344">
        <v>1819</v>
      </c>
      <c r="F1344">
        <f t="shared" si="20"/>
        <v>8</v>
      </c>
      <c r="G1344" t="str">
        <f>STANDINGS_WHIP[[#This Row],[League]]&amp;STANDINGS_WHIP[[#This Row],[Team]]</f>
        <v>$150 Draft Champions Feb 19 1:00 pm Lg.3727Team Eder</v>
      </c>
    </row>
    <row r="1345" spans="1:7" x14ac:dyDescent="0.25">
      <c r="A1345">
        <v>1190</v>
      </c>
      <c r="B1345" t="s">
        <v>592</v>
      </c>
      <c r="C1345" t="s">
        <v>1564</v>
      </c>
      <c r="D1345">
        <v>1.2549999999999999</v>
      </c>
      <c r="E1345">
        <v>1721</v>
      </c>
      <c r="F1345">
        <f t="shared" si="20"/>
        <v>9</v>
      </c>
      <c r="G1345" t="str">
        <f>STANDINGS_WHIP[[#This Row],[League]]&amp;STANDINGS_WHIP[[#This Row],[Team]]</f>
        <v>$150 Draft Champions Feb 19 1:00 pm Lg.3727Team Bennette</v>
      </c>
    </row>
    <row r="1346" spans="1:7" x14ac:dyDescent="0.25">
      <c r="A1346">
        <v>1639</v>
      </c>
      <c r="B1346" t="s">
        <v>324</v>
      </c>
      <c r="C1346" t="s">
        <v>1564</v>
      </c>
      <c r="D1346">
        <v>1.2789999999999999</v>
      </c>
      <c r="E1346">
        <v>1272</v>
      </c>
      <c r="F1346">
        <f t="shared" si="20"/>
        <v>10</v>
      </c>
      <c r="G1346" t="str">
        <f>STANDINGS_WHIP[[#This Row],[League]]&amp;STANDINGS_WHIP[[#This Row],[Team]]</f>
        <v>$150 Draft Champions Feb 19 1:00 pm Lg.3727The Maestro</v>
      </c>
    </row>
    <row r="1347" spans="1:7" x14ac:dyDescent="0.25">
      <c r="A1347">
        <v>1874</v>
      </c>
      <c r="B1347" t="s">
        <v>1087</v>
      </c>
      <c r="C1347" t="s">
        <v>1564</v>
      </c>
      <c r="D1347">
        <v>1.2909999999999999</v>
      </c>
      <c r="E1347">
        <v>1037</v>
      </c>
      <c r="F1347">
        <f t="shared" ref="F1347:F1410" si="21">IF(C1347=C1346,F1346+1,1)</f>
        <v>11</v>
      </c>
      <c r="G1347" t="str">
        <f>STANDINGS_WHIP[[#This Row],[League]]&amp;STANDINGS_WHIP[[#This Row],[Team]]</f>
        <v>$150 Draft Champions Feb 19 1:00 pm Lg.3727Team Edwards</v>
      </c>
    </row>
    <row r="1348" spans="1:7" x14ac:dyDescent="0.25">
      <c r="A1348">
        <v>1883</v>
      </c>
      <c r="B1348" t="s">
        <v>1566</v>
      </c>
      <c r="C1348" t="s">
        <v>1564</v>
      </c>
      <c r="D1348">
        <v>1.2909999999999999</v>
      </c>
      <c r="E1348">
        <v>1028</v>
      </c>
      <c r="F1348">
        <f t="shared" si="21"/>
        <v>12</v>
      </c>
      <c r="G1348" t="str">
        <f>STANDINGS_WHIP[[#This Row],[League]]&amp;STANDINGS_WHIP[[#This Row],[Team]]</f>
        <v>$150 Draft Champions Feb 19 1:00 pm Lg.3727Rowdy Dowdys</v>
      </c>
    </row>
    <row r="1349" spans="1:7" x14ac:dyDescent="0.25">
      <c r="A1349">
        <v>1934</v>
      </c>
      <c r="B1349" t="s">
        <v>1571</v>
      </c>
      <c r="C1349" t="s">
        <v>1564</v>
      </c>
      <c r="D1349">
        <v>1.2949999999999999</v>
      </c>
      <c r="E1349">
        <v>977</v>
      </c>
      <c r="F1349">
        <f t="shared" si="21"/>
        <v>13</v>
      </c>
      <c r="G1349" t="str">
        <f>STANDINGS_WHIP[[#This Row],[League]]&amp;STANDINGS_WHIP[[#This Row],[Team]]</f>
        <v>$150 Draft Champions Feb 19 1:00 pm Lg.3727Starfishmn 0219</v>
      </c>
    </row>
    <row r="1350" spans="1:7" x14ac:dyDescent="0.25">
      <c r="A1350">
        <v>2497</v>
      </c>
      <c r="B1350" t="s">
        <v>426</v>
      </c>
      <c r="C1350" t="s">
        <v>1564</v>
      </c>
      <c r="D1350">
        <v>1.333</v>
      </c>
      <c r="E1350">
        <v>414</v>
      </c>
      <c r="F1350">
        <f t="shared" si="21"/>
        <v>14</v>
      </c>
      <c r="G1350" t="str">
        <f>STANDINGS_WHIP[[#This Row],[League]]&amp;STANDINGS_WHIP[[#This Row],[Team]]</f>
        <v>$150 Draft Champions Feb 19 1:00 pm Lg.3727Team Fish</v>
      </c>
    </row>
    <row r="1351" spans="1:7" x14ac:dyDescent="0.25">
      <c r="A1351">
        <v>2849</v>
      </c>
      <c r="B1351" t="s">
        <v>1569</v>
      </c>
      <c r="C1351" t="s">
        <v>1564</v>
      </c>
      <c r="D1351">
        <v>1.389</v>
      </c>
      <c r="E1351">
        <v>62</v>
      </c>
      <c r="F1351">
        <f t="shared" si="21"/>
        <v>15</v>
      </c>
      <c r="G1351" t="str">
        <f>STANDINGS_WHIP[[#This Row],[League]]&amp;STANDINGS_WHIP[[#This Row],[Team]]</f>
        <v>$150 Draft Champions Feb 19 1:00 pm Lg.3727Team Belanger</v>
      </c>
    </row>
    <row r="1352" spans="1:7" x14ac:dyDescent="0.25">
      <c r="A1352">
        <v>44</v>
      </c>
      <c r="B1352" t="s">
        <v>1574</v>
      </c>
      <c r="C1352" t="s">
        <v>1572</v>
      </c>
      <c r="D1352">
        <v>1.137</v>
      </c>
      <c r="E1352">
        <v>2867</v>
      </c>
      <c r="F1352">
        <f t="shared" si="21"/>
        <v>1</v>
      </c>
      <c r="G1352" t="str">
        <f>STANDINGS_WHIP[[#This Row],[League]]&amp;STANDINGS_WHIP[[#This Row],[Team]]</f>
        <v>$150 Draft Champions Feb 19 1:00 pm Lg.3729Captain Muller</v>
      </c>
    </row>
    <row r="1353" spans="1:7" x14ac:dyDescent="0.25">
      <c r="A1353">
        <v>104</v>
      </c>
      <c r="B1353" t="s">
        <v>416</v>
      </c>
      <c r="C1353" t="s">
        <v>1572</v>
      </c>
      <c r="D1353">
        <v>1.1599999999999999</v>
      </c>
      <c r="E1353">
        <v>2807</v>
      </c>
      <c r="F1353">
        <f t="shared" si="21"/>
        <v>2</v>
      </c>
      <c r="G1353" t="str">
        <f>STANDINGS_WHIP[[#This Row],[League]]&amp;STANDINGS_WHIP[[#This Row],[Team]]</f>
        <v>$150 Draft Champions Feb 19 1:00 pm Lg.3729B&amp;B</v>
      </c>
    </row>
    <row r="1354" spans="1:7" x14ac:dyDescent="0.25">
      <c r="A1354">
        <v>418</v>
      </c>
      <c r="B1354" t="s">
        <v>526</v>
      </c>
      <c r="C1354" t="s">
        <v>1572</v>
      </c>
      <c r="D1354">
        <v>1.2030000000000001</v>
      </c>
      <c r="E1354">
        <v>2493</v>
      </c>
      <c r="F1354">
        <f t="shared" si="21"/>
        <v>3</v>
      </c>
      <c r="G1354" t="str">
        <f>STANDINGS_WHIP[[#This Row],[League]]&amp;STANDINGS_WHIP[[#This Row],[Team]]</f>
        <v>$150 Draft Champions Feb 19 1:00 pm Lg.3729Panda</v>
      </c>
    </row>
    <row r="1355" spans="1:7" x14ac:dyDescent="0.25">
      <c r="A1355">
        <v>465</v>
      </c>
      <c r="B1355" t="s">
        <v>1576</v>
      </c>
      <c r="C1355" t="s">
        <v>1572</v>
      </c>
      <c r="D1355">
        <v>1.206</v>
      </c>
      <c r="E1355">
        <v>2446</v>
      </c>
      <c r="F1355">
        <f t="shared" si="21"/>
        <v>4</v>
      </c>
      <c r="G1355" t="str">
        <f>STANDINGS_WHIP[[#This Row],[League]]&amp;STANDINGS_WHIP[[#This Row],[Team]]</f>
        <v>$150 Draft Champions Feb 19 1:00 pm Lg.3729Vegas Legends</v>
      </c>
    </row>
    <row r="1356" spans="1:7" x14ac:dyDescent="0.25">
      <c r="A1356">
        <v>551</v>
      </c>
      <c r="B1356" t="s">
        <v>731</v>
      </c>
      <c r="C1356" t="s">
        <v>1572</v>
      </c>
      <c r="D1356">
        <v>1.2150000000000001</v>
      </c>
      <c r="E1356">
        <v>2360</v>
      </c>
      <c r="F1356">
        <f t="shared" si="21"/>
        <v>5</v>
      </c>
      <c r="G1356" t="str">
        <f>STANDINGS_WHIP[[#This Row],[League]]&amp;STANDINGS_WHIP[[#This Row],[Team]]</f>
        <v>$150 Draft Champions Feb 19 1:00 pm Lg.3729Team Owens</v>
      </c>
    </row>
    <row r="1357" spans="1:7" x14ac:dyDescent="0.25">
      <c r="A1357">
        <v>916</v>
      </c>
      <c r="B1357" t="s">
        <v>1500</v>
      </c>
      <c r="C1357" t="s">
        <v>1572</v>
      </c>
      <c r="D1357">
        <v>1.24</v>
      </c>
      <c r="E1357">
        <v>1995</v>
      </c>
      <c r="F1357">
        <f t="shared" si="21"/>
        <v>6</v>
      </c>
      <c r="G1357" t="str">
        <f>STANDINGS_WHIP[[#This Row],[League]]&amp;STANDINGS_WHIP[[#This Row],[Team]]</f>
        <v>$150 Draft Champions Feb 19 1:00 pm Lg.3729Team Packowski</v>
      </c>
    </row>
    <row r="1358" spans="1:7" x14ac:dyDescent="0.25">
      <c r="A1358">
        <v>1014</v>
      </c>
      <c r="B1358" t="s">
        <v>1323</v>
      </c>
      <c r="C1358" t="s">
        <v>1572</v>
      </c>
      <c r="D1358">
        <v>1.2450000000000001</v>
      </c>
      <c r="E1358">
        <v>1897</v>
      </c>
      <c r="F1358">
        <f t="shared" si="21"/>
        <v>7</v>
      </c>
      <c r="G1358" t="str">
        <f>STANDINGS_WHIP[[#This Row],[League]]&amp;STANDINGS_WHIP[[#This Row],[Team]]</f>
        <v>$150 Draft Champions Feb 19 1:00 pm Lg.3729Team Chaloux</v>
      </c>
    </row>
    <row r="1359" spans="1:7" x14ac:dyDescent="0.25">
      <c r="A1359">
        <v>1303</v>
      </c>
      <c r="B1359" t="s">
        <v>1573</v>
      </c>
      <c r="C1359" t="s">
        <v>1572</v>
      </c>
      <c r="D1359">
        <v>1.26</v>
      </c>
      <c r="E1359">
        <v>1608</v>
      </c>
      <c r="F1359">
        <f t="shared" si="21"/>
        <v>8</v>
      </c>
      <c r="G1359" t="str">
        <f>STANDINGS_WHIP[[#This Row],[League]]&amp;STANDINGS_WHIP[[#This Row],[Team]]</f>
        <v>$150 Draft Champions Feb 19 1:00 pm Lg.3729Duffey Clevinger</v>
      </c>
    </row>
    <row r="1360" spans="1:7" x14ac:dyDescent="0.25">
      <c r="A1360">
        <v>1328</v>
      </c>
      <c r="B1360" t="s">
        <v>1208</v>
      </c>
      <c r="C1360" t="s">
        <v>1572</v>
      </c>
      <c r="D1360">
        <v>1.262</v>
      </c>
      <c r="E1360">
        <v>1583</v>
      </c>
      <c r="F1360">
        <f t="shared" si="21"/>
        <v>9</v>
      </c>
      <c r="G1360" t="str">
        <f>STANDINGS_WHIP[[#This Row],[League]]&amp;STANDINGS_WHIP[[#This Row],[Team]]</f>
        <v>$150 Draft Champions Feb 19 1:00 pm Lg.3729Team Daughtry</v>
      </c>
    </row>
    <row r="1361" spans="1:7" x14ac:dyDescent="0.25">
      <c r="A1361">
        <v>1726</v>
      </c>
      <c r="B1361" t="s">
        <v>1580</v>
      </c>
      <c r="C1361" t="s">
        <v>1572</v>
      </c>
      <c r="D1361">
        <v>1.2829999999999999</v>
      </c>
      <c r="E1361">
        <v>1185</v>
      </c>
      <c r="F1361">
        <f t="shared" si="21"/>
        <v>10</v>
      </c>
      <c r="G1361" t="str">
        <f>STANDINGS_WHIP[[#This Row],[League]]&amp;STANDINGS_WHIP[[#This Row],[Team]]</f>
        <v>$150 Draft Champions Feb 19 1:00 pm Lg.3729Teddy Cruz</v>
      </c>
    </row>
    <row r="1362" spans="1:7" x14ac:dyDescent="0.25">
      <c r="A1362">
        <v>2052</v>
      </c>
      <c r="B1362" t="s">
        <v>1575</v>
      </c>
      <c r="C1362" t="s">
        <v>1572</v>
      </c>
      <c r="D1362">
        <v>1.302</v>
      </c>
      <c r="E1362">
        <v>859</v>
      </c>
      <c r="F1362">
        <f t="shared" si="21"/>
        <v>11</v>
      </c>
      <c r="G1362" t="str">
        <f>STANDINGS_WHIP[[#This Row],[League]]&amp;STANDINGS_WHIP[[#This Row],[Team]]</f>
        <v>$150 Draft Champions Feb 19 1:00 pm Lg.3729Jose Can You See?</v>
      </c>
    </row>
    <row r="1363" spans="1:7" x14ac:dyDescent="0.25">
      <c r="A1363">
        <v>2644</v>
      </c>
      <c r="B1363" t="s">
        <v>1578</v>
      </c>
      <c r="C1363" t="s">
        <v>1572</v>
      </c>
      <c r="D1363">
        <v>1.349</v>
      </c>
      <c r="E1363">
        <v>267</v>
      </c>
      <c r="F1363">
        <f t="shared" si="21"/>
        <v>12</v>
      </c>
      <c r="G1363" t="str">
        <f>STANDINGS_WHIP[[#This Row],[League]]&amp;STANDINGS_WHIP[[#This Row],[Team]]</f>
        <v>$150 Draft Champions Feb 19 1:00 pm Lg.3729TooFine</v>
      </c>
    </row>
    <row r="1364" spans="1:7" x14ac:dyDescent="0.25">
      <c r="A1364">
        <v>2647</v>
      </c>
      <c r="B1364" t="s">
        <v>1577</v>
      </c>
      <c r="C1364" t="s">
        <v>1572</v>
      </c>
      <c r="D1364">
        <v>1.349</v>
      </c>
      <c r="E1364">
        <v>264</v>
      </c>
      <c r="F1364">
        <f t="shared" si="21"/>
        <v>13</v>
      </c>
      <c r="G1364" t="str">
        <f>STANDINGS_WHIP[[#This Row],[League]]&amp;STANDINGS_WHIP[[#This Row],[Team]]</f>
        <v>$150 Draft Champions Feb 19 1:00 pm Lg.3729Team Umizoomi</v>
      </c>
    </row>
    <row r="1365" spans="1:7" x14ac:dyDescent="0.25">
      <c r="A1365">
        <v>2680</v>
      </c>
      <c r="B1365" t="s">
        <v>1579</v>
      </c>
      <c r="C1365" t="s">
        <v>1572</v>
      </c>
      <c r="D1365">
        <v>1.3520000000000001</v>
      </c>
      <c r="E1365">
        <v>231</v>
      </c>
      <c r="F1365">
        <f t="shared" si="21"/>
        <v>14</v>
      </c>
      <c r="G1365" t="str">
        <f>STANDINGS_WHIP[[#This Row],[League]]&amp;STANDINGS_WHIP[[#This Row],[Team]]</f>
        <v>$150 Draft Champions Feb 19 1:00 pm Lg.3729Kiss My El Chapo 3</v>
      </c>
    </row>
    <row r="1366" spans="1:7" x14ac:dyDescent="0.25">
      <c r="A1366">
        <v>2832</v>
      </c>
      <c r="B1366" t="s">
        <v>1581</v>
      </c>
      <c r="C1366" t="s">
        <v>1572</v>
      </c>
      <c r="D1366">
        <v>1.385</v>
      </c>
      <c r="E1366">
        <v>79</v>
      </c>
      <c r="F1366">
        <f t="shared" si="21"/>
        <v>15</v>
      </c>
      <c r="G1366" t="str">
        <f>STANDINGS_WHIP[[#This Row],[League]]&amp;STANDINGS_WHIP[[#This Row],[Team]]</f>
        <v>$150 Draft Champions Feb 19 1:00 pm Lg.3729Ace of Spades</v>
      </c>
    </row>
    <row r="1367" spans="1:7" x14ac:dyDescent="0.25">
      <c r="A1367">
        <v>15</v>
      </c>
      <c r="B1367" t="s">
        <v>1379</v>
      </c>
      <c r="C1367" t="s">
        <v>1583</v>
      </c>
      <c r="D1367">
        <v>1.1120000000000001</v>
      </c>
      <c r="E1367">
        <v>2896</v>
      </c>
      <c r="F1367">
        <f t="shared" si="21"/>
        <v>1</v>
      </c>
      <c r="G1367" t="str">
        <f>STANDINGS_WHIP[[#This Row],[League]]&amp;STANDINGS_WHIP[[#This Row],[Team]]</f>
        <v>$150 Draft Champions Feb 20 1:00 pm Lg.3732Team Haberman</v>
      </c>
    </row>
    <row r="1368" spans="1:7" x14ac:dyDescent="0.25">
      <c r="A1368">
        <v>22</v>
      </c>
      <c r="B1368" t="s">
        <v>1584</v>
      </c>
      <c r="C1368" t="s">
        <v>1583</v>
      </c>
      <c r="D1368">
        <v>1.121</v>
      </c>
      <c r="E1368">
        <v>2889</v>
      </c>
      <c r="F1368">
        <f t="shared" si="21"/>
        <v>2</v>
      </c>
      <c r="G1368" t="str">
        <f>STANDINGS_WHIP[[#This Row],[League]]&amp;STANDINGS_WHIP[[#This Row],[Team]]</f>
        <v>$150 Draft Champions Feb 20 1:00 pm Lg.3732Black Watch</v>
      </c>
    </row>
    <row r="1369" spans="1:7" x14ac:dyDescent="0.25">
      <c r="A1369">
        <v>301</v>
      </c>
      <c r="B1369" t="s">
        <v>110</v>
      </c>
      <c r="C1369" t="s">
        <v>1583</v>
      </c>
      <c r="D1369">
        <v>1.19</v>
      </c>
      <c r="E1369">
        <v>2610</v>
      </c>
      <c r="F1369">
        <f t="shared" si="21"/>
        <v>3</v>
      </c>
      <c r="G1369" t="str">
        <f>STANDINGS_WHIP[[#This Row],[League]]&amp;STANDINGS_WHIP[[#This Row],[Team]]</f>
        <v>$150 Draft Champions Feb 20 1:00 pm Lg.3732smackers VII</v>
      </c>
    </row>
    <row r="1370" spans="1:7" x14ac:dyDescent="0.25">
      <c r="A1370">
        <v>470</v>
      </c>
      <c r="B1370" t="s">
        <v>1589</v>
      </c>
      <c r="C1370" t="s">
        <v>1583</v>
      </c>
      <c r="D1370">
        <v>1.2070000000000001</v>
      </c>
      <c r="E1370">
        <v>2441</v>
      </c>
      <c r="F1370">
        <f t="shared" si="21"/>
        <v>4</v>
      </c>
      <c r="G1370" t="str">
        <f>STANDINGS_WHIP[[#This Row],[League]]&amp;STANDINGS_WHIP[[#This Row],[Team]]</f>
        <v>$150 Draft Champions Feb 20 1:00 pm Lg.3732Team Dolven</v>
      </c>
    </row>
    <row r="1371" spans="1:7" x14ac:dyDescent="0.25">
      <c r="A1371">
        <v>659</v>
      </c>
      <c r="B1371" t="s">
        <v>53</v>
      </c>
      <c r="C1371" t="s">
        <v>1583</v>
      </c>
      <c r="D1371">
        <v>1.2230000000000001</v>
      </c>
      <c r="E1371">
        <v>2252</v>
      </c>
      <c r="F1371">
        <f t="shared" si="21"/>
        <v>5</v>
      </c>
      <c r="G1371" t="str">
        <f>STANDINGS_WHIP[[#This Row],[League]]&amp;STANDINGS_WHIP[[#This Row],[Team]]</f>
        <v>$150 Draft Champions Feb 20 1:00 pm Lg.3732Baseball Furies</v>
      </c>
    </row>
    <row r="1372" spans="1:7" x14ac:dyDescent="0.25">
      <c r="A1372">
        <v>769</v>
      </c>
      <c r="B1372" t="s">
        <v>1585</v>
      </c>
      <c r="C1372" t="s">
        <v>1583</v>
      </c>
      <c r="D1372">
        <v>1.2310000000000001</v>
      </c>
      <c r="E1372">
        <v>2142</v>
      </c>
      <c r="F1372">
        <f t="shared" si="21"/>
        <v>6</v>
      </c>
      <c r="G1372" t="str">
        <f>STANDINGS_WHIP[[#This Row],[League]]&amp;STANDINGS_WHIP[[#This Row],[Team]]</f>
        <v>$150 Draft Champions Feb 20 1:00 pm Lg.3732Angelos Ashes</v>
      </c>
    </row>
    <row r="1373" spans="1:7" x14ac:dyDescent="0.25">
      <c r="A1373">
        <v>1434</v>
      </c>
      <c r="B1373" t="s">
        <v>1591</v>
      </c>
      <c r="C1373" t="s">
        <v>1583</v>
      </c>
      <c r="D1373">
        <v>1.2669999999999999</v>
      </c>
      <c r="E1373">
        <v>1477</v>
      </c>
      <c r="F1373">
        <f t="shared" si="21"/>
        <v>7</v>
      </c>
      <c r="G1373" t="str">
        <f>STANDINGS_WHIP[[#This Row],[League]]&amp;STANDINGS_WHIP[[#This Row],[Team]]</f>
        <v>$150 Draft Champions Feb 20 1:00 pm Lg.3732Hup Hup Hup</v>
      </c>
    </row>
    <row r="1374" spans="1:7" x14ac:dyDescent="0.25">
      <c r="A1374">
        <v>1595</v>
      </c>
      <c r="B1374" t="s">
        <v>1187</v>
      </c>
      <c r="C1374" t="s">
        <v>1583</v>
      </c>
      <c r="D1374">
        <v>1.276</v>
      </c>
      <c r="E1374">
        <v>1316</v>
      </c>
      <c r="F1374">
        <f t="shared" si="21"/>
        <v>8</v>
      </c>
      <c r="G1374" t="str">
        <f>STANDINGS_WHIP[[#This Row],[League]]&amp;STANDINGS_WHIP[[#This Row],[Team]]</f>
        <v>$150 Draft Champions Feb 20 1:00 pm Lg.3732Team Murphy</v>
      </c>
    </row>
    <row r="1375" spans="1:7" x14ac:dyDescent="0.25">
      <c r="A1375">
        <v>1708</v>
      </c>
      <c r="B1375" t="s">
        <v>25</v>
      </c>
      <c r="C1375" t="s">
        <v>1583</v>
      </c>
      <c r="D1375">
        <v>1.282</v>
      </c>
      <c r="E1375">
        <v>1203</v>
      </c>
      <c r="F1375">
        <f t="shared" si="21"/>
        <v>9</v>
      </c>
      <c r="G1375" t="str">
        <f>STANDINGS_WHIP[[#This Row],[League]]&amp;STANDINGS_WHIP[[#This Row],[Team]]</f>
        <v>$150 Draft Champions Feb 20 1:00 pm Lg.3732billyhaze</v>
      </c>
    </row>
    <row r="1376" spans="1:7" x14ac:dyDescent="0.25">
      <c r="A1376">
        <v>2034</v>
      </c>
      <c r="B1376" t="s">
        <v>1582</v>
      </c>
      <c r="C1376" t="s">
        <v>1583</v>
      </c>
      <c r="D1376">
        <v>1.3</v>
      </c>
      <c r="E1376">
        <v>877</v>
      </c>
      <c r="F1376">
        <f t="shared" si="21"/>
        <v>10</v>
      </c>
      <c r="G1376" t="str">
        <f>STANDINGS_WHIP[[#This Row],[League]]&amp;STANDINGS_WHIP[[#This Row],[Team]]</f>
        <v>$150 Draft Champions Feb 20 1:00 pm Lg.3732Team Grewelle</v>
      </c>
    </row>
    <row r="1377" spans="1:7" x14ac:dyDescent="0.25">
      <c r="A1377">
        <v>2379</v>
      </c>
      <c r="B1377" t="s">
        <v>303</v>
      </c>
      <c r="C1377" t="s">
        <v>1583</v>
      </c>
      <c r="D1377">
        <v>1.323</v>
      </c>
      <c r="E1377">
        <v>532</v>
      </c>
      <c r="F1377">
        <f t="shared" si="21"/>
        <v>11</v>
      </c>
      <c r="G1377" t="str">
        <f>STANDINGS_WHIP[[#This Row],[League]]&amp;STANDINGS_WHIP[[#This Row],[Team]]</f>
        <v>$150 Draft Champions Feb 20 1:00 pm Lg.3732Lapdancing Monkeys</v>
      </c>
    </row>
    <row r="1378" spans="1:7" x14ac:dyDescent="0.25">
      <c r="A1378">
        <v>2538</v>
      </c>
      <c r="B1378" t="s">
        <v>1586</v>
      </c>
      <c r="C1378" t="s">
        <v>1583</v>
      </c>
      <c r="D1378">
        <v>1.337</v>
      </c>
      <c r="E1378">
        <v>373</v>
      </c>
      <c r="F1378">
        <f t="shared" si="21"/>
        <v>12</v>
      </c>
      <c r="G1378" t="str">
        <f>STANDINGS_WHIP[[#This Row],[League]]&amp;STANDINGS_WHIP[[#This Row],[Team]]</f>
        <v>$150 Draft Champions Feb 20 1:00 pm Lg.3732Noodler Fun Monkey2</v>
      </c>
    </row>
    <row r="1379" spans="1:7" x14ac:dyDescent="0.25">
      <c r="A1379">
        <v>2655</v>
      </c>
      <c r="B1379" t="s">
        <v>1588</v>
      </c>
      <c r="C1379" t="s">
        <v>1583</v>
      </c>
      <c r="D1379">
        <v>1.35</v>
      </c>
      <c r="E1379">
        <v>256</v>
      </c>
      <c r="F1379">
        <f t="shared" si="21"/>
        <v>13</v>
      </c>
      <c r="G1379" t="str">
        <f>STANDINGS_WHIP[[#This Row],[League]]&amp;STANDINGS_WHIP[[#This Row],[Team]]</f>
        <v>$150 Draft Champions Feb 20 1:00 pm Lg.3732Pray for Mojo</v>
      </c>
    </row>
    <row r="1380" spans="1:7" x14ac:dyDescent="0.25">
      <c r="A1380">
        <v>2735</v>
      </c>
      <c r="B1380" t="s">
        <v>1587</v>
      </c>
      <c r="C1380" t="s">
        <v>1583</v>
      </c>
      <c r="D1380">
        <v>1.36</v>
      </c>
      <c r="E1380">
        <v>176</v>
      </c>
      <c r="F1380">
        <f t="shared" si="21"/>
        <v>14</v>
      </c>
      <c r="G1380" t="str">
        <f>STANDINGS_WHIP[[#This Row],[League]]&amp;STANDINGS_WHIP[[#This Row],[Team]]</f>
        <v>$150 Draft Champions Feb 20 1:00 pm Lg.3732Team Andris</v>
      </c>
    </row>
    <row r="1381" spans="1:7" x14ac:dyDescent="0.25">
      <c r="A1381">
        <v>2900</v>
      </c>
      <c r="B1381" t="s">
        <v>1590</v>
      </c>
      <c r="C1381" t="s">
        <v>1583</v>
      </c>
      <c r="D1381">
        <v>1.4359999999999999</v>
      </c>
      <c r="E1381">
        <v>11</v>
      </c>
      <c r="F1381">
        <f t="shared" si="21"/>
        <v>15</v>
      </c>
      <c r="G1381" t="str">
        <f>STANDINGS_WHIP[[#This Row],[League]]&amp;STANDINGS_WHIP[[#This Row],[Team]]</f>
        <v>$150 Draft Champions Feb 20 1:00 pm Lg.3732The Red Cross Team</v>
      </c>
    </row>
    <row r="1382" spans="1:7" x14ac:dyDescent="0.25">
      <c r="A1382">
        <v>119</v>
      </c>
      <c r="B1382" t="s">
        <v>1596</v>
      </c>
      <c r="C1382" t="s">
        <v>1593</v>
      </c>
      <c r="D1382">
        <v>1.163</v>
      </c>
      <c r="E1382">
        <v>2792</v>
      </c>
      <c r="F1382">
        <f t="shared" si="21"/>
        <v>1</v>
      </c>
      <c r="G1382" t="str">
        <f>STANDINGS_WHIP[[#This Row],[League]]&amp;STANDINGS_WHIP[[#This Row],[Team]]</f>
        <v>$150 Draft Champions Feb 20 1:00 pm Lg.3736Walking Deadpool</v>
      </c>
    </row>
    <row r="1383" spans="1:7" x14ac:dyDescent="0.25">
      <c r="A1383">
        <v>193</v>
      </c>
      <c r="B1383" t="s">
        <v>1601</v>
      </c>
      <c r="C1383" t="s">
        <v>1593</v>
      </c>
      <c r="D1383">
        <v>1.1759999999999999</v>
      </c>
      <c r="E1383">
        <v>2718</v>
      </c>
      <c r="F1383">
        <f t="shared" si="21"/>
        <v>2</v>
      </c>
      <c r="G1383" t="str">
        <f>STANDINGS_WHIP[[#This Row],[League]]&amp;STANDINGS_WHIP[[#This Row],[Team]]</f>
        <v>$150 Draft Champions Feb 20 1:00 pm Lg.3736Team Horne</v>
      </c>
    </row>
    <row r="1384" spans="1:7" x14ac:dyDescent="0.25">
      <c r="A1384">
        <v>648</v>
      </c>
      <c r="B1384" t="s">
        <v>1595</v>
      </c>
      <c r="C1384" t="s">
        <v>1593</v>
      </c>
      <c r="D1384">
        <v>1.222</v>
      </c>
      <c r="E1384">
        <v>2263</v>
      </c>
      <c r="F1384">
        <f t="shared" si="21"/>
        <v>3</v>
      </c>
      <c r="G1384" t="str">
        <f>STANDINGS_WHIP[[#This Row],[League]]&amp;STANDINGS_WHIP[[#This Row],[Team]]</f>
        <v>$150 Draft Champions Feb 20 1:00 pm Lg.3736Big Bills Adventure</v>
      </c>
    </row>
    <row r="1385" spans="1:7" x14ac:dyDescent="0.25">
      <c r="A1385">
        <v>954</v>
      </c>
      <c r="B1385" t="s">
        <v>1604</v>
      </c>
      <c r="C1385" t="s">
        <v>1593</v>
      </c>
      <c r="D1385">
        <v>1.242</v>
      </c>
      <c r="E1385">
        <v>1957.5</v>
      </c>
      <c r="F1385">
        <f t="shared" si="21"/>
        <v>4</v>
      </c>
      <c r="G1385" t="str">
        <f>STANDINGS_WHIP[[#This Row],[League]]&amp;STANDINGS_WHIP[[#This Row],[Team]]</f>
        <v>$150 Draft Champions Feb 20 1:00 pm Lg.3736NONAGRACE3</v>
      </c>
    </row>
    <row r="1386" spans="1:7" x14ac:dyDescent="0.25">
      <c r="A1386">
        <v>1205</v>
      </c>
      <c r="B1386" t="s">
        <v>1603</v>
      </c>
      <c r="C1386" t="s">
        <v>1593</v>
      </c>
      <c r="D1386">
        <v>1.2549999999999999</v>
      </c>
      <c r="E1386">
        <v>1706</v>
      </c>
      <c r="F1386">
        <f t="shared" si="21"/>
        <v>5</v>
      </c>
      <c r="G1386" t="str">
        <f>STANDINGS_WHIP[[#This Row],[League]]&amp;STANDINGS_WHIP[[#This Row],[Team]]</f>
        <v>$150 Draft Champions Feb 20 1:00 pm Lg.3736Magic Erasers</v>
      </c>
    </row>
    <row r="1387" spans="1:7" x14ac:dyDescent="0.25">
      <c r="A1387">
        <v>1374</v>
      </c>
      <c r="B1387" t="s">
        <v>1592</v>
      </c>
      <c r="C1387" t="s">
        <v>1593</v>
      </c>
      <c r="D1387">
        <v>1.264</v>
      </c>
      <c r="E1387">
        <v>1537</v>
      </c>
      <c r="F1387">
        <f t="shared" si="21"/>
        <v>6</v>
      </c>
      <c r="G1387" t="str">
        <f>STANDINGS_WHIP[[#This Row],[League]]&amp;STANDINGS_WHIP[[#This Row],[Team]]</f>
        <v>$150 Draft Champions Feb 20 1:00 pm Lg.3736The Claudell Washingtons</v>
      </c>
    </row>
    <row r="1388" spans="1:7" x14ac:dyDescent="0.25">
      <c r="A1388">
        <v>1432</v>
      </c>
      <c r="B1388" t="s">
        <v>269</v>
      </c>
      <c r="C1388" t="s">
        <v>1593</v>
      </c>
      <c r="D1388">
        <v>1.2669999999999999</v>
      </c>
      <c r="E1388">
        <v>1479</v>
      </c>
      <c r="F1388">
        <f t="shared" si="21"/>
        <v>7</v>
      </c>
      <c r="G1388" t="str">
        <f>STANDINGS_WHIP[[#This Row],[League]]&amp;STANDINGS_WHIP[[#This Row],[Team]]</f>
        <v>$150 Draft Champions Feb 20 1:00 pm Lg.3736Team Foley</v>
      </c>
    </row>
    <row r="1389" spans="1:7" x14ac:dyDescent="0.25">
      <c r="A1389">
        <v>1676</v>
      </c>
      <c r="B1389" t="s">
        <v>1600</v>
      </c>
      <c r="C1389" t="s">
        <v>1593</v>
      </c>
      <c r="D1389">
        <v>1.28</v>
      </c>
      <c r="E1389">
        <v>1234.5</v>
      </c>
      <c r="F1389">
        <f t="shared" si="21"/>
        <v>8</v>
      </c>
      <c r="G1389" t="str">
        <f>STANDINGS_WHIP[[#This Row],[League]]&amp;STANDINGS_WHIP[[#This Row],[Team]]</f>
        <v>$150 Draft Champions Feb 20 1:00 pm Lg.3736JACOB High Rollers</v>
      </c>
    </row>
    <row r="1390" spans="1:7" x14ac:dyDescent="0.25">
      <c r="A1390">
        <v>1838</v>
      </c>
      <c r="B1390" t="s">
        <v>1599</v>
      </c>
      <c r="C1390" t="s">
        <v>1593</v>
      </c>
      <c r="D1390">
        <v>1.2889999999999999</v>
      </c>
      <c r="E1390">
        <v>1073</v>
      </c>
      <c r="F1390">
        <f t="shared" si="21"/>
        <v>9</v>
      </c>
      <c r="G1390" t="str">
        <f>STANDINGS_WHIP[[#This Row],[League]]&amp;STANDINGS_WHIP[[#This Row],[Team]]</f>
        <v>$150 Draft Champions Feb 20 1:00 pm Lg.3736Maddon Gnomes 4</v>
      </c>
    </row>
    <row r="1391" spans="1:7" x14ac:dyDescent="0.25">
      <c r="A1391">
        <v>1944</v>
      </c>
      <c r="B1391" t="s">
        <v>322</v>
      </c>
      <c r="C1391" t="s">
        <v>1593</v>
      </c>
      <c r="D1391">
        <v>1.296</v>
      </c>
      <c r="E1391">
        <v>967</v>
      </c>
      <c r="F1391">
        <f t="shared" si="21"/>
        <v>10</v>
      </c>
      <c r="G1391" t="str">
        <f>STANDINGS_WHIP[[#This Row],[League]]&amp;STANDINGS_WHIP[[#This Row],[Team]]</f>
        <v>$150 Draft Champions Feb 20 1:00 pm Lg.3736Team Smith</v>
      </c>
    </row>
    <row r="1392" spans="1:7" x14ac:dyDescent="0.25">
      <c r="A1392">
        <v>1999</v>
      </c>
      <c r="B1392" t="s">
        <v>667</v>
      </c>
      <c r="C1392" t="s">
        <v>1593</v>
      </c>
      <c r="D1392">
        <v>1.298</v>
      </c>
      <c r="E1392">
        <v>912</v>
      </c>
      <c r="F1392">
        <f t="shared" si="21"/>
        <v>11</v>
      </c>
      <c r="G1392" t="str">
        <f>STANDINGS_WHIP[[#This Row],[League]]&amp;STANDINGS_WHIP[[#This Row],[Team]]</f>
        <v>$150 Draft Champions Feb 20 1:00 pm Lg.3736Team Metcalf</v>
      </c>
    </row>
    <row r="1393" spans="1:7" x14ac:dyDescent="0.25">
      <c r="A1393">
        <v>2183</v>
      </c>
      <c r="B1393" t="s">
        <v>1597</v>
      </c>
      <c r="C1393" t="s">
        <v>1593</v>
      </c>
      <c r="D1393">
        <v>1.31</v>
      </c>
      <c r="E1393">
        <v>728</v>
      </c>
      <c r="F1393">
        <f t="shared" si="21"/>
        <v>12</v>
      </c>
      <c r="G1393" t="str">
        <f>STANDINGS_WHIP[[#This Row],[League]]&amp;STANDINGS_WHIP[[#This Row],[Team]]</f>
        <v>$150 Draft Champions Feb 20 1:00 pm Lg.3736ColedCuts</v>
      </c>
    </row>
    <row r="1394" spans="1:7" x14ac:dyDescent="0.25">
      <c r="A1394">
        <v>2235</v>
      </c>
      <c r="B1394" t="s">
        <v>1602</v>
      </c>
      <c r="C1394" t="s">
        <v>1593</v>
      </c>
      <c r="D1394">
        <v>1.3129999999999999</v>
      </c>
      <c r="E1394">
        <v>676</v>
      </c>
      <c r="F1394">
        <f t="shared" si="21"/>
        <v>13</v>
      </c>
      <c r="G1394" t="str">
        <f>STANDINGS_WHIP[[#This Row],[League]]&amp;STANDINGS_WHIP[[#This Row],[Team]]</f>
        <v>$150 Draft Champions Feb 20 1:00 pm Lg.3736Putsy Caballeros</v>
      </c>
    </row>
    <row r="1395" spans="1:7" x14ac:dyDescent="0.25">
      <c r="A1395">
        <v>2238</v>
      </c>
      <c r="B1395" t="s">
        <v>1594</v>
      </c>
      <c r="C1395" t="s">
        <v>1593</v>
      </c>
      <c r="D1395">
        <v>1.3129999999999999</v>
      </c>
      <c r="E1395">
        <v>673</v>
      </c>
      <c r="F1395">
        <f t="shared" si="21"/>
        <v>14</v>
      </c>
      <c r="G1395" t="str">
        <f>STANDINGS_WHIP[[#This Row],[League]]&amp;STANDINGS_WHIP[[#This Row],[Team]]</f>
        <v>$150 Draft Champions Feb 20 1:00 pm Lg.3736Damn Dirty Apes</v>
      </c>
    </row>
    <row r="1396" spans="1:7" x14ac:dyDescent="0.25">
      <c r="A1396">
        <v>2808</v>
      </c>
      <c r="B1396" t="s">
        <v>1598</v>
      </c>
      <c r="C1396" t="s">
        <v>1593</v>
      </c>
      <c r="D1396">
        <v>1.377</v>
      </c>
      <c r="E1396">
        <v>103</v>
      </c>
      <c r="F1396">
        <f t="shared" si="21"/>
        <v>15</v>
      </c>
      <c r="G1396" t="str">
        <f>STANDINGS_WHIP[[#This Row],[League]]&amp;STANDINGS_WHIP[[#This Row],[Team]]</f>
        <v>$150 Draft Champions Feb 20 1:00 pm Lg.3736Team Oswalt</v>
      </c>
    </row>
    <row r="1397" spans="1:7" x14ac:dyDescent="0.25">
      <c r="A1397">
        <v>204</v>
      </c>
      <c r="B1397" t="s">
        <v>1607</v>
      </c>
      <c r="C1397" t="s">
        <v>1605</v>
      </c>
      <c r="D1397">
        <v>1.1779999999999999</v>
      </c>
      <c r="E1397">
        <v>2707</v>
      </c>
      <c r="F1397">
        <f t="shared" si="21"/>
        <v>1</v>
      </c>
      <c r="G1397" t="str">
        <f>STANDINGS_WHIP[[#This Row],[League]]&amp;STANDINGS_WHIP[[#This Row],[Team]]</f>
        <v>$150 Draft Champions Feb 21 1:00 pm Lg.3739Fifty Shades of Frae</v>
      </c>
    </row>
    <row r="1398" spans="1:7" x14ac:dyDescent="0.25">
      <c r="A1398">
        <v>216</v>
      </c>
      <c r="B1398" t="s">
        <v>91</v>
      </c>
      <c r="C1398" t="s">
        <v>1605</v>
      </c>
      <c r="D1398">
        <v>1.179</v>
      </c>
      <c r="E1398">
        <v>2695</v>
      </c>
      <c r="F1398">
        <f t="shared" si="21"/>
        <v>2</v>
      </c>
      <c r="G1398" t="str">
        <f>STANDINGS_WHIP[[#This Row],[League]]&amp;STANDINGS_WHIP[[#This Row],[Team]]</f>
        <v>$150 Draft Champions Feb 21 1:00 pm Lg.3739Team Hurd</v>
      </c>
    </row>
    <row r="1399" spans="1:7" x14ac:dyDescent="0.25">
      <c r="A1399">
        <v>223</v>
      </c>
      <c r="B1399" t="s">
        <v>1612</v>
      </c>
      <c r="C1399" t="s">
        <v>1605</v>
      </c>
      <c r="D1399">
        <v>1.18</v>
      </c>
      <c r="E1399">
        <v>2688</v>
      </c>
      <c r="F1399">
        <f t="shared" si="21"/>
        <v>3</v>
      </c>
      <c r="G1399" t="str">
        <f>STANDINGS_WHIP[[#This Row],[League]]&amp;STANDINGS_WHIP[[#This Row],[Team]]</f>
        <v>$150 Draft Champions Feb 21 1:00 pm Lg.3739Base of Operations</v>
      </c>
    </row>
    <row r="1400" spans="1:7" x14ac:dyDescent="0.25">
      <c r="A1400">
        <v>318</v>
      </c>
      <c r="B1400" t="s">
        <v>107</v>
      </c>
      <c r="C1400" t="s">
        <v>1605</v>
      </c>
      <c r="D1400">
        <v>1.1919999999999999</v>
      </c>
      <c r="E1400">
        <v>2593</v>
      </c>
      <c r="F1400">
        <f t="shared" si="21"/>
        <v>4</v>
      </c>
      <c r="G1400" t="str">
        <f>STANDINGS_WHIP[[#This Row],[League]]&amp;STANDINGS_WHIP[[#This Row],[Team]]</f>
        <v>$150 Draft Champions Feb 21 1:00 pm Lg.3739Team Scott</v>
      </c>
    </row>
    <row r="1401" spans="1:7" x14ac:dyDescent="0.25">
      <c r="A1401">
        <v>402</v>
      </c>
      <c r="B1401" t="s">
        <v>1613</v>
      </c>
      <c r="C1401" t="s">
        <v>1605</v>
      </c>
      <c r="D1401">
        <v>1.2010000000000001</v>
      </c>
      <c r="E1401">
        <v>2509</v>
      </c>
      <c r="F1401">
        <f t="shared" si="21"/>
        <v>5</v>
      </c>
      <c r="G1401" t="str">
        <f>STANDINGS_WHIP[[#This Row],[League]]&amp;STANDINGS_WHIP[[#This Row],[Team]]</f>
        <v>$150 Draft Champions Feb 21 1:00 pm Lg.3739Team Spray</v>
      </c>
    </row>
    <row r="1402" spans="1:7" x14ac:dyDescent="0.25">
      <c r="A1402">
        <v>886</v>
      </c>
      <c r="B1402" t="s">
        <v>129</v>
      </c>
      <c r="C1402" t="s">
        <v>1605</v>
      </c>
      <c r="D1402">
        <v>1.238</v>
      </c>
      <c r="E1402">
        <v>2025</v>
      </c>
      <c r="F1402">
        <f t="shared" si="21"/>
        <v>6</v>
      </c>
      <c r="G1402" t="str">
        <f>STANDINGS_WHIP[[#This Row],[League]]&amp;STANDINGS_WHIP[[#This Row],[Team]]</f>
        <v>$150 Draft Champions Feb 21 1:00 pm Lg.3739Back Checkers</v>
      </c>
    </row>
    <row r="1403" spans="1:7" x14ac:dyDescent="0.25">
      <c r="A1403">
        <v>894</v>
      </c>
      <c r="B1403" t="s">
        <v>509</v>
      </c>
      <c r="C1403" t="s">
        <v>1605</v>
      </c>
      <c r="D1403">
        <v>1.2390000000000001</v>
      </c>
      <c r="E1403">
        <v>2017</v>
      </c>
      <c r="F1403">
        <f t="shared" si="21"/>
        <v>7</v>
      </c>
      <c r="G1403" t="str">
        <f>STANDINGS_WHIP[[#This Row],[League]]&amp;STANDINGS_WHIP[[#This Row],[Team]]</f>
        <v>$150 Draft Champions Feb 21 1:00 pm Lg.3739legoyoego</v>
      </c>
    </row>
    <row r="1404" spans="1:7" x14ac:dyDescent="0.25">
      <c r="A1404">
        <v>1109</v>
      </c>
      <c r="B1404" t="s">
        <v>1404</v>
      </c>
      <c r="C1404" t="s">
        <v>1605</v>
      </c>
      <c r="D1404">
        <v>1.25</v>
      </c>
      <c r="E1404">
        <v>1802</v>
      </c>
      <c r="F1404">
        <f t="shared" si="21"/>
        <v>8</v>
      </c>
      <c r="G1404" t="str">
        <f>STANDINGS_WHIP[[#This Row],[League]]&amp;STANDINGS_WHIP[[#This Row],[Team]]</f>
        <v>$150 Draft Champions Feb 21 1:00 pm Lg.3739Team passalacqua</v>
      </c>
    </row>
    <row r="1405" spans="1:7" x14ac:dyDescent="0.25">
      <c r="A1405">
        <v>1421</v>
      </c>
      <c r="B1405" t="s">
        <v>1608</v>
      </c>
      <c r="C1405" t="s">
        <v>1605</v>
      </c>
      <c r="D1405">
        <v>1.2669999999999999</v>
      </c>
      <c r="E1405">
        <v>1490</v>
      </c>
      <c r="F1405">
        <f t="shared" si="21"/>
        <v>9</v>
      </c>
      <c r="G1405" t="str">
        <f>STANDINGS_WHIP[[#This Row],[League]]&amp;STANDINGS_WHIP[[#This Row],[Team]]</f>
        <v>$150 Draft Champions Feb 21 1:00 pm Lg.3739Born on Third Base</v>
      </c>
    </row>
    <row r="1406" spans="1:7" x14ac:dyDescent="0.25">
      <c r="A1406">
        <v>2047</v>
      </c>
      <c r="B1406" t="s">
        <v>349</v>
      </c>
      <c r="C1406" t="s">
        <v>1605</v>
      </c>
      <c r="D1406">
        <v>1.302</v>
      </c>
      <c r="E1406">
        <v>864</v>
      </c>
      <c r="F1406">
        <f t="shared" si="21"/>
        <v>10</v>
      </c>
      <c r="G1406" t="str">
        <f>STANDINGS_WHIP[[#This Row],[League]]&amp;STANDINGS_WHIP[[#This Row],[Team]]</f>
        <v>$150 Draft Champions Feb 21 1:00 pm Lg.3739zzzzzzzzzzzz</v>
      </c>
    </row>
    <row r="1407" spans="1:7" x14ac:dyDescent="0.25">
      <c r="A1407">
        <v>2067</v>
      </c>
      <c r="B1407" t="s">
        <v>1610</v>
      </c>
      <c r="C1407" t="s">
        <v>1605</v>
      </c>
      <c r="D1407">
        <v>1.302</v>
      </c>
      <c r="E1407">
        <v>844</v>
      </c>
      <c r="F1407">
        <f t="shared" si="21"/>
        <v>11</v>
      </c>
      <c r="G1407" t="str">
        <f>STANDINGS_WHIP[[#This Row],[League]]&amp;STANDINGS_WHIP[[#This Row],[Team]]</f>
        <v>$150 Draft Champions Feb 21 1:00 pm Lg.3739Team Murillo</v>
      </c>
    </row>
    <row r="1408" spans="1:7" x14ac:dyDescent="0.25">
      <c r="A1408">
        <v>2333</v>
      </c>
      <c r="B1408" t="s">
        <v>1609</v>
      </c>
      <c r="C1408" t="s">
        <v>1605</v>
      </c>
      <c r="D1408">
        <v>1.32</v>
      </c>
      <c r="E1408">
        <v>578</v>
      </c>
      <c r="F1408">
        <f t="shared" si="21"/>
        <v>12</v>
      </c>
      <c r="G1408" t="str">
        <f>STANDINGS_WHIP[[#This Row],[League]]&amp;STANDINGS_WHIP[[#This Row],[Team]]</f>
        <v>$150 Draft Champions Feb 21 1:00 pm Lg.3739Expos</v>
      </c>
    </row>
    <row r="1409" spans="1:7" x14ac:dyDescent="0.25">
      <c r="A1409">
        <v>2411</v>
      </c>
      <c r="B1409" t="s">
        <v>243</v>
      </c>
      <c r="C1409" t="s">
        <v>1605</v>
      </c>
      <c r="D1409">
        <v>1.325</v>
      </c>
      <c r="E1409">
        <v>500</v>
      </c>
      <c r="F1409">
        <f t="shared" si="21"/>
        <v>13</v>
      </c>
      <c r="G1409" t="str">
        <f>STANDINGS_WHIP[[#This Row],[League]]&amp;STANDINGS_WHIP[[#This Row],[Team]]</f>
        <v>$150 Draft Champions Feb 21 1:00 pm Lg.3739Team byron</v>
      </c>
    </row>
    <row r="1410" spans="1:7" x14ac:dyDescent="0.25">
      <c r="A1410">
        <v>2540</v>
      </c>
      <c r="B1410" t="s">
        <v>1606</v>
      </c>
      <c r="C1410" t="s">
        <v>1605</v>
      </c>
      <c r="D1410">
        <v>1.337</v>
      </c>
      <c r="E1410">
        <v>371</v>
      </c>
      <c r="F1410">
        <f t="shared" si="21"/>
        <v>14</v>
      </c>
      <c r="G1410" t="str">
        <f>STANDINGS_WHIP[[#This Row],[League]]&amp;STANDINGS_WHIP[[#This Row],[Team]]</f>
        <v>$150 Draft Champions Feb 21 1:00 pm Lg.3739Winters Reign</v>
      </c>
    </row>
    <row r="1411" spans="1:7" x14ac:dyDescent="0.25">
      <c r="A1411">
        <v>2742</v>
      </c>
      <c r="B1411" t="s">
        <v>1611</v>
      </c>
      <c r="C1411" t="s">
        <v>1605</v>
      </c>
      <c r="D1411">
        <v>1.361</v>
      </c>
      <c r="E1411">
        <v>169</v>
      </c>
      <c r="F1411">
        <f t="shared" ref="F1411:F1474" si="22">IF(C1411=C1410,F1410+1,1)</f>
        <v>15</v>
      </c>
      <c r="G1411" t="str">
        <f>STANDINGS_WHIP[[#This Row],[League]]&amp;STANDINGS_WHIP[[#This Row],[Team]]</f>
        <v>$150 Draft Champions Feb 21 1:00 pm Lg.3739The Polish Basement Dwellers</v>
      </c>
    </row>
    <row r="1412" spans="1:7" x14ac:dyDescent="0.25">
      <c r="A1412">
        <v>359</v>
      </c>
      <c r="B1412" t="s">
        <v>1618</v>
      </c>
      <c r="C1412" t="s">
        <v>1615</v>
      </c>
      <c r="D1412">
        <v>1.1970000000000001</v>
      </c>
      <c r="E1412">
        <v>2552</v>
      </c>
      <c r="F1412">
        <f t="shared" si="22"/>
        <v>1</v>
      </c>
      <c r="G1412" t="str">
        <f>STANDINGS_WHIP[[#This Row],[League]]&amp;STANDINGS_WHIP[[#This Row],[Team]]</f>
        <v>$150 Draft Champions Feb 21 1:00 pm Lg.3741Forever Royal</v>
      </c>
    </row>
    <row r="1413" spans="1:7" x14ac:dyDescent="0.25">
      <c r="A1413">
        <v>527</v>
      </c>
      <c r="B1413" t="s">
        <v>1616</v>
      </c>
      <c r="C1413" t="s">
        <v>1615</v>
      </c>
      <c r="D1413">
        <v>1.2130000000000001</v>
      </c>
      <c r="E1413">
        <v>2384</v>
      </c>
      <c r="F1413">
        <f t="shared" si="22"/>
        <v>2</v>
      </c>
      <c r="G1413" t="str">
        <f>STANDINGS_WHIP[[#This Row],[League]]&amp;STANDINGS_WHIP[[#This Row],[Team]]</f>
        <v>$150 Draft Champions Feb 21 1:00 pm Lg.3741traveling,swallowing,dramamine</v>
      </c>
    </row>
    <row r="1414" spans="1:7" x14ac:dyDescent="0.25">
      <c r="A1414">
        <v>621</v>
      </c>
      <c r="B1414" t="s">
        <v>1567</v>
      </c>
      <c r="C1414" t="s">
        <v>1615</v>
      </c>
      <c r="D1414">
        <v>1.2210000000000001</v>
      </c>
      <c r="E1414">
        <v>2290</v>
      </c>
      <c r="F1414">
        <f t="shared" si="22"/>
        <v>3</v>
      </c>
      <c r="G1414" t="str">
        <f>STANDINGS_WHIP[[#This Row],[League]]&amp;STANDINGS_WHIP[[#This Row],[Team]]</f>
        <v>$150 Draft Champions Feb 21 1:00 pm Lg.3741Team Pamperin</v>
      </c>
    </row>
    <row r="1415" spans="1:7" x14ac:dyDescent="0.25">
      <c r="A1415">
        <v>669</v>
      </c>
      <c r="B1415" t="s">
        <v>1619</v>
      </c>
      <c r="C1415" t="s">
        <v>1615</v>
      </c>
      <c r="D1415">
        <v>1.2230000000000001</v>
      </c>
      <c r="E1415">
        <v>2242</v>
      </c>
      <c r="F1415">
        <f t="shared" si="22"/>
        <v>4</v>
      </c>
      <c r="G1415" t="str">
        <f>STANDINGS_WHIP[[#This Row],[League]]&amp;STANDINGS_WHIP[[#This Row],[Team]]</f>
        <v>$150 Draft Champions Feb 21 1:00 pm Lg.3741Side Baby Boy</v>
      </c>
    </row>
    <row r="1416" spans="1:7" x14ac:dyDescent="0.25">
      <c r="A1416">
        <v>784</v>
      </c>
      <c r="B1416" t="s">
        <v>113</v>
      </c>
      <c r="C1416" t="s">
        <v>1615</v>
      </c>
      <c r="D1416">
        <v>1.232</v>
      </c>
      <c r="E1416">
        <v>2127</v>
      </c>
      <c r="F1416">
        <f t="shared" si="22"/>
        <v>5</v>
      </c>
      <c r="G1416" t="str">
        <f>STANDINGS_WHIP[[#This Row],[League]]&amp;STANDINGS_WHIP[[#This Row],[Team]]</f>
        <v>$150 Draft Champions Feb 21 1:00 pm Lg.3741Team Christensen</v>
      </c>
    </row>
    <row r="1417" spans="1:7" x14ac:dyDescent="0.25">
      <c r="A1417">
        <v>1248</v>
      </c>
      <c r="B1417" t="s">
        <v>1622</v>
      </c>
      <c r="C1417" t="s">
        <v>1615</v>
      </c>
      <c r="D1417">
        <v>1.258</v>
      </c>
      <c r="E1417">
        <v>1663</v>
      </c>
      <c r="F1417">
        <f t="shared" si="22"/>
        <v>6</v>
      </c>
      <c r="G1417" t="str">
        <f>STANDINGS_WHIP[[#This Row],[League]]&amp;STANDINGS_WHIP[[#This Row],[Team]]</f>
        <v>$150 Draft Champions Feb 21 1:00 pm Lg.3741Sons Of Beaches</v>
      </c>
    </row>
    <row r="1418" spans="1:7" x14ac:dyDescent="0.25">
      <c r="A1418">
        <v>1508</v>
      </c>
      <c r="B1418" t="s">
        <v>1614</v>
      </c>
      <c r="C1418" t="s">
        <v>1615</v>
      </c>
      <c r="D1418">
        <v>1.2709999999999999</v>
      </c>
      <c r="E1418">
        <v>1403</v>
      </c>
      <c r="F1418">
        <f t="shared" si="22"/>
        <v>7</v>
      </c>
      <c r="G1418" t="str">
        <f>STANDINGS_WHIP[[#This Row],[League]]&amp;STANDINGS_WHIP[[#This Row],[Team]]</f>
        <v>$150 Draft Champions Feb 21 1:00 pm Lg.3741For Love of Your Money</v>
      </c>
    </row>
    <row r="1419" spans="1:7" x14ac:dyDescent="0.25">
      <c r="A1419">
        <v>1622</v>
      </c>
      <c r="B1419" t="s">
        <v>114</v>
      </c>
      <c r="C1419" t="s">
        <v>1615</v>
      </c>
      <c r="D1419">
        <v>1.2769999999999999</v>
      </c>
      <c r="E1419">
        <v>1289</v>
      </c>
      <c r="F1419">
        <f t="shared" si="22"/>
        <v>8</v>
      </c>
      <c r="G1419" t="str">
        <f>STANDINGS_WHIP[[#This Row],[League]]&amp;STANDINGS_WHIP[[#This Row],[Team]]</f>
        <v>$150 Draft Champions Feb 21 1:00 pm Lg.3741SoutSideVinny</v>
      </c>
    </row>
    <row r="1420" spans="1:7" x14ac:dyDescent="0.25">
      <c r="A1420">
        <v>1878</v>
      </c>
      <c r="B1420" t="s">
        <v>496</v>
      </c>
      <c r="C1420" t="s">
        <v>1615</v>
      </c>
      <c r="D1420">
        <v>1.2909999999999999</v>
      </c>
      <c r="E1420">
        <v>1033</v>
      </c>
      <c r="F1420">
        <f t="shared" si="22"/>
        <v>9</v>
      </c>
      <c r="G1420" t="str">
        <f>STANDINGS_WHIP[[#This Row],[League]]&amp;STANDINGS_WHIP[[#This Row],[Team]]</f>
        <v>$150 Draft Champions Feb 21 1:00 pm Lg.3741Team Palmer</v>
      </c>
    </row>
    <row r="1421" spans="1:7" x14ac:dyDescent="0.25">
      <c r="A1421">
        <v>2055</v>
      </c>
      <c r="B1421" t="s">
        <v>1617</v>
      </c>
      <c r="C1421" t="s">
        <v>1615</v>
      </c>
      <c r="D1421">
        <v>1.302</v>
      </c>
      <c r="E1421">
        <v>856</v>
      </c>
      <c r="F1421">
        <f t="shared" si="22"/>
        <v>10</v>
      </c>
      <c r="G1421" t="str">
        <f>STANDINGS_WHIP[[#This Row],[League]]&amp;STANDINGS_WHIP[[#This Row],[Team]]</f>
        <v>$150 Draft Champions Feb 21 1:00 pm Lg.3741Charming Personality</v>
      </c>
    </row>
    <row r="1422" spans="1:7" x14ac:dyDescent="0.25">
      <c r="A1422">
        <v>2073</v>
      </c>
      <c r="B1422" t="s">
        <v>1620</v>
      </c>
      <c r="C1422" t="s">
        <v>1615</v>
      </c>
      <c r="D1422">
        <v>1.3029999999999999</v>
      </c>
      <c r="E1422">
        <v>838</v>
      </c>
      <c r="F1422">
        <f t="shared" si="22"/>
        <v>11</v>
      </c>
      <c r="G1422" t="str">
        <f>STANDINGS_WHIP[[#This Row],[League]]&amp;STANDINGS_WHIP[[#This Row],[Team]]</f>
        <v>$150 Draft Champions Feb 21 1:00 pm Lg.3741The Corner</v>
      </c>
    </row>
    <row r="1423" spans="1:7" x14ac:dyDescent="0.25">
      <c r="A1423">
        <v>2075</v>
      </c>
      <c r="B1423" t="s">
        <v>507</v>
      </c>
      <c r="C1423" t="s">
        <v>1615</v>
      </c>
      <c r="D1423">
        <v>1.3029999999999999</v>
      </c>
      <c r="E1423">
        <v>836</v>
      </c>
      <c r="F1423">
        <f t="shared" si="22"/>
        <v>12</v>
      </c>
      <c r="G1423" t="str">
        <f>STANDINGS_WHIP[[#This Row],[League]]&amp;STANDINGS_WHIP[[#This Row],[Team]]</f>
        <v>$150 Draft Champions Feb 21 1:00 pm Lg.3741Team Kelly</v>
      </c>
    </row>
    <row r="1424" spans="1:7" x14ac:dyDescent="0.25">
      <c r="A1424">
        <v>2216</v>
      </c>
      <c r="B1424" t="s">
        <v>1623</v>
      </c>
      <c r="C1424" t="s">
        <v>1615</v>
      </c>
      <c r="D1424">
        <v>1.3120000000000001</v>
      </c>
      <c r="E1424">
        <v>695</v>
      </c>
      <c r="F1424">
        <f t="shared" si="22"/>
        <v>13</v>
      </c>
      <c r="G1424" t="str">
        <f>STANDINGS_WHIP[[#This Row],[League]]&amp;STANDINGS_WHIP[[#This Row],[Team]]</f>
        <v>$150 Draft Champions Feb 21 1:00 pm Lg.3741Time For The Long Bombs</v>
      </c>
    </row>
    <row r="1425" spans="1:7" x14ac:dyDescent="0.25">
      <c r="A1425">
        <v>2347</v>
      </c>
      <c r="B1425" t="s">
        <v>211</v>
      </c>
      <c r="C1425" t="s">
        <v>1615</v>
      </c>
      <c r="D1425">
        <v>1.321</v>
      </c>
      <c r="E1425">
        <v>564</v>
      </c>
      <c r="F1425">
        <f t="shared" si="22"/>
        <v>14</v>
      </c>
      <c r="G1425" t="str">
        <f>STANDINGS_WHIP[[#This Row],[League]]&amp;STANDINGS_WHIP[[#This Row],[Team]]</f>
        <v>$150 Draft Champions Feb 21 1:00 pm Lg.3741Mr.October</v>
      </c>
    </row>
    <row r="1426" spans="1:7" x14ac:dyDescent="0.25">
      <c r="A1426">
        <v>2830</v>
      </c>
      <c r="B1426" t="s">
        <v>1621</v>
      </c>
      <c r="C1426" t="s">
        <v>1615</v>
      </c>
      <c r="D1426">
        <v>1.385</v>
      </c>
      <c r="E1426">
        <v>81</v>
      </c>
      <c r="F1426">
        <f t="shared" si="22"/>
        <v>15</v>
      </c>
      <c r="G1426" t="str">
        <f>STANDINGS_WHIP[[#This Row],[League]]&amp;STANDINGS_WHIP[[#This Row],[Team]]</f>
        <v>$150 Draft Champions Feb 21 1:00 pm Lg.3741Chauvinst Puig</v>
      </c>
    </row>
    <row r="1427" spans="1:7" x14ac:dyDescent="0.25">
      <c r="A1427">
        <v>17</v>
      </c>
      <c r="B1427" t="s">
        <v>1630</v>
      </c>
      <c r="C1427" t="s">
        <v>1625</v>
      </c>
      <c r="D1427">
        <v>1.1160000000000001</v>
      </c>
      <c r="E1427">
        <v>2894</v>
      </c>
      <c r="F1427">
        <f t="shared" si="22"/>
        <v>1</v>
      </c>
      <c r="G1427" t="str">
        <f>STANDINGS_WHIP[[#This Row],[League]]&amp;STANDINGS_WHIP[[#This Row],[Team]]</f>
        <v>$150 Draft Champions Feb 22 1:00 pm Lg.3744Iron Lung</v>
      </c>
    </row>
    <row r="1428" spans="1:7" x14ac:dyDescent="0.25">
      <c r="A1428">
        <v>449</v>
      </c>
      <c r="B1428" t="s">
        <v>1624</v>
      </c>
      <c r="C1428" t="s">
        <v>1625</v>
      </c>
      <c r="D1428">
        <v>1.206</v>
      </c>
      <c r="E1428">
        <v>2462</v>
      </c>
      <c r="F1428">
        <f t="shared" si="22"/>
        <v>2</v>
      </c>
      <c r="G1428" t="str">
        <f>STANDINGS_WHIP[[#This Row],[League]]&amp;STANDINGS_WHIP[[#This Row],[Team]]</f>
        <v>$150 Draft Champions Feb 22 1:00 pm Lg.3744Expected Value</v>
      </c>
    </row>
    <row r="1429" spans="1:7" x14ac:dyDescent="0.25">
      <c r="A1429">
        <v>546</v>
      </c>
      <c r="B1429" t="s">
        <v>1626</v>
      </c>
      <c r="C1429" t="s">
        <v>1625</v>
      </c>
      <c r="D1429">
        <v>1.2150000000000001</v>
      </c>
      <c r="E1429">
        <v>2365</v>
      </c>
      <c r="F1429">
        <f t="shared" si="22"/>
        <v>3</v>
      </c>
      <c r="G1429" t="str">
        <f>STANDINGS_WHIP[[#This Row],[League]]&amp;STANDINGS_WHIP[[#This Row],[Team]]</f>
        <v>$150 Draft Champions Feb 22 1:00 pm Lg.3744Los Canines</v>
      </c>
    </row>
    <row r="1430" spans="1:7" x14ac:dyDescent="0.25">
      <c r="A1430">
        <v>560</v>
      </c>
      <c r="B1430" t="s">
        <v>1627</v>
      </c>
      <c r="C1430" t="s">
        <v>1625</v>
      </c>
      <c r="D1430">
        <v>1.216</v>
      </c>
      <c r="E1430">
        <v>2351</v>
      </c>
      <c r="F1430">
        <f t="shared" si="22"/>
        <v>4</v>
      </c>
      <c r="G1430" t="str">
        <f>STANDINGS_WHIP[[#This Row],[League]]&amp;STANDINGS_WHIP[[#This Row],[Team]]</f>
        <v>$150 Draft Champions Feb 22 1:00 pm Lg.3744Team Reynolds</v>
      </c>
    </row>
    <row r="1431" spans="1:7" x14ac:dyDescent="0.25">
      <c r="A1431">
        <v>898</v>
      </c>
      <c r="B1431" t="s">
        <v>1634</v>
      </c>
      <c r="C1431" t="s">
        <v>1625</v>
      </c>
      <c r="D1431">
        <v>1.2390000000000001</v>
      </c>
      <c r="E1431">
        <v>2013</v>
      </c>
      <c r="F1431">
        <f t="shared" si="22"/>
        <v>5</v>
      </c>
      <c r="G1431" t="str">
        <f>STANDINGS_WHIP[[#This Row],[League]]&amp;STANDINGS_WHIP[[#This Row],[Team]]</f>
        <v>$150 Draft Champions Feb 22 1:00 pm Lg.3744Wang Dang Doodle Gang</v>
      </c>
    </row>
    <row r="1432" spans="1:7" x14ac:dyDescent="0.25">
      <c r="A1432">
        <v>987</v>
      </c>
      <c r="B1432" t="s">
        <v>1635</v>
      </c>
      <c r="C1432" t="s">
        <v>1625</v>
      </c>
      <c r="D1432">
        <v>1.2430000000000001</v>
      </c>
      <c r="E1432">
        <v>1924</v>
      </c>
      <c r="F1432">
        <f t="shared" si="22"/>
        <v>6</v>
      </c>
      <c r="G1432" t="str">
        <f>STANDINGS_WHIP[[#This Row],[League]]&amp;STANDINGS_WHIP[[#This Row],[Team]]</f>
        <v>$150 Draft Champions Feb 22 1:00 pm Lg.3744Rally Killing HR</v>
      </c>
    </row>
    <row r="1433" spans="1:7" x14ac:dyDescent="0.25">
      <c r="A1433">
        <v>1046</v>
      </c>
      <c r="B1433" t="s">
        <v>1629</v>
      </c>
      <c r="C1433" t="s">
        <v>1625</v>
      </c>
      <c r="D1433">
        <v>1.246</v>
      </c>
      <c r="E1433">
        <v>1865</v>
      </c>
      <c r="F1433">
        <f t="shared" si="22"/>
        <v>7</v>
      </c>
      <c r="G1433" t="str">
        <f>STANDINGS_WHIP[[#This Row],[League]]&amp;STANDINGS_WHIP[[#This Row],[Team]]</f>
        <v>$150 Draft Champions Feb 22 1:00 pm Lg.3744Team Clarke - 4</v>
      </c>
    </row>
    <row r="1434" spans="1:7" x14ac:dyDescent="0.25">
      <c r="A1434">
        <v>1688</v>
      </c>
      <c r="B1434" t="s">
        <v>1632</v>
      </c>
      <c r="C1434" t="s">
        <v>1625</v>
      </c>
      <c r="D1434">
        <v>1.2809999999999999</v>
      </c>
      <c r="E1434">
        <v>1223</v>
      </c>
      <c r="F1434">
        <f t="shared" si="22"/>
        <v>8</v>
      </c>
      <c r="G1434" t="str">
        <f>STANDINGS_WHIP[[#This Row],[League]]&amp;STANDINGS_WHIP[[#This Row],[Team]]</f>
        <v>$150 Draft Champions Feb 22 1:00 pm Lg.3744Albert King</v>
      </c>
    </row>
    <row r="1435" spans="1:7" x14ac:dyDescent="0.25">
      <c r="A1435">
        <v>1893</v>
      </c>
      <c r="B1435" t="s">
        <v>186</v>
      </c>
      <c r="C1435" t="s">
        <v>1625</v>
      </c>
      <c r="D1435">
        <v>1.292</v>
      </c>
      <c r="E1435">
        <v>1018</v>
      </c>
      <c r="F1435">
        <f t="shared" si="22"/>
        <v>9</v>
      </c>
      <c r="G1435" t="str">
        <f>STANDINGS_WHIP[[#This Row],[League]]&amp;STANDINGS_WHIP[[#This Row],[Team]]</f>
        <v>$150 Draft Champions Feb 22 1:00 pm Lg.3744LONG GONE</v>
      </c>
    </row>
    <row r="1436" spans="1:7" x14ac:dyDescent="0.25">
      <c r="A1436">
        <v>1938</v>
      </c>
      <c r="B1436" t="s">
        <v>1628</v>
      </c>
      <c r="C1436" t="s">
        <v>1625</v>
      </c>
      <c r="D1436">
        <v>1.2949999999999999</v>
      </c>
      <c r="E1436">
        <v>973</v>
      </c>
      <c r="F1436">
        <f t="shared" si="22"/>
        <v>10</v>
      </c>
      <c r="G1436" t="str">
        <f>STANDINGS_WHIP[[#This Row],[League]]&amp;STANDINGS_WHIP[[#This Row],[Team]]</f>
        <v>$150 Draft Champions Feb 22 1:00 pm Lg.3744JColvin FantasyAlarm</v>
      </c>
    </row>
    <row r="1437" spans="1:7" x14ac:dyDescent="0.25">
      <c r="A1437">
        <v>2160</v>
      </c>
      <c r="B1437" t="s">
        <v>1633</v>
      </c>
      <c r="C1437" t="s">
        <v>1625</v>
      </c>
      <c r="D1437">
        <v>1.3089999999999999</v>
      </c>
      <c r="E1437">
        <v>751</v>
      </c>
      <c r="F1437">
        <f t="shared" si="22"/>
        <v>11</v>
      </c>
      <c r="G1437" t="str">
        <f>STANDINGS_WHIP[[#This Row],[League]]&amp;STANDINGS_WHIP[[#This Row],[Team]]</f>
        <v>$150 Draft Champions Feb 22 1:00 pm Lg.3744Old School Players</v>
      </c>
    </row>
    <row r="1438" spans="1:7" x14ac:dyDescent="0.25">
      <c r="A1438">
        <v>2308</v>
      </c>
      <c r="B1438" t="s">
        <v>84</v>
      </c>
      <c r="C1438" t="s">
        <v>1625</v>
      </c>
      <c r="D1438">
        <v>1.3180000000000001</v>
      </c>
      <c r="E1438">
        <v>603</v>
      </c>
      <c r="F1438">
        <f t="shared" si="22"/>
        <v>12</v>
      </c>
      <c r="G1438" t="str">
        <f>STANDINGS_WHIP[[#This Row],[League]]&amp;STANDINGS_WHIP[[#This Row],[Team]]</f>
        <v>$150 Draft Champions Feb 22 1:00 pm Lg.3744Team Bright</v>
      </c>
    </row>
    <row r="1439" spans="1:7" x14ac:dyDescent="0.25">
      <c r="A1439">
        <v>2338</v>
      </c>
      <c r="B1439" t="s">
        <v>19</v>
      </c>
      <c r="C1439" t="s">
        <v>1625</v>
      </c>
      <c r="D1439">
        <v>1.32</v>
      </c>
      <c r="E1439">
        <v>573</v>
      </c>
      <c r="F1439">
        <f t="shared" si="22"/>
        <v>13</v>
      </c>
      <c r="G1439" t="str">
        <f>STANDINGS_WHIP[[#This Row],[League]]&amp;STANDINGS_WHIP[[#This Row],[Team]]</f>
        <v>$150 Draft Champions Feb 22 1:00 pm Lg.3744One Eyed Jack</v>
      </c>
    </row>
    <row r="1440" spans="1:7" x14ac:dyDescent="0.25">
      <c r="A1440">
        <v>2486</v>
      </c>
      <c r="B1440" t="s">
        <v>1636</v>
      </c>
      <c r="C1440" t="s">
        <v>1625</v>
      </c>
      <c r="D1440">
        <v>1.3320000000000001</v>
      </c>
      <c r="E1440">
        <v>425</v>
      </c>
      <c r="F1440">
        <f t="shared" si="22"/>
        <v>14</v>
      </c>
      <c r="G1440" t="str">
        <f>STANDINGS_WHIP[[#This Row],[League]]&amp;STANDINGS_WHIP[[#This Row],[Team]]</f>
        <v>$150 Draft Champions Feb 22 1:00 pm Lg.3744Hyun-Jin Ryude</v>
      </c>
    </row>
    <row r="1441" spans="1:7" x14ac:dyDescent="0.25">
      <c r="A1441">
        <v>2701</v>
      </c>
      <c r="B1441" t="s">
        <v>1631</v>
      </c>
      <c r="C1441" t="s">
        <v>1625</v>
      </c>
      <c r="D1441">
        <v>1.355</v>
      </c>
      <c r="E1441">
        <v>210</v>
      </c>
      <c r="F1441">
        <f t="shared" si="22"/>
        <v>15</v>
      </c>
      <c r="G1441" t="str">
        <f>STANDINGS_WHIP[[#This Row],[League]]&amp;STANDINGS_WHIP[[#This Row],[Team]]</f>
        <v>$150 Draft Champions Feb 22 1:00 pm Lg.3744Rum Runner 4</v>
      </c>
    </row>
    <row r="1442" spans="1:7" x14ac:dyDescent="0.25">
      <c r="A1442">
        <v>45</v>
      </c>
      <c r="B1442" t="s">
        <v>1641</v>
      </c>
      <c r="C1442" t="s">
        <v>1638</v>
      </c>
      <c r="D1442">
        <v>1.137</v>
      </c>
      <c r="E1442">
        <v>2866</v>
      </c>
      <c r="F1442">
        <f t="shared" si="22"/>
        <v>1</v>
      </c>
      <c r="G1442" t="str">
        <f>STANDINGS_WHIP[[#This Row],[League]]&amp;STANDINGS_WHIP[[#This Row],[Team]]</f>
        <v>$150 Draft Champions Feb 22 1:00 pm Lg.3747YITBOAT</v>
      </c>
    </row>
    <row r="1443" spans="1:7" x14ac:dyDescent="0.25">
      <c r="A1443">
        <v>302</v>
      </c>
      <c r="B1443" t="s">
        <v>18</v>
      </c>
      <c r="C1443" t="s">
        <v>1638</v>
      </c>
      <c r="D1443">
        <v>1.19</v>
      </c>
      <c r="E1443">
        <v>2609</v>
      </c>
      <c r="F1443">
        <f t="shared" si="22"/>
        <v>2</v>
      </c>
      <c r="G1443" t="str">
        <f>STANDINGS_WHIP[[#This Row],[League]]&amp;STANDINGS_WHIP[[#This Row],[Team]]</f>
        <v>$150 Draft Champions Feb 22 1:00 pm Lg.3747Home Run Derbies</v>
      </c>
    </row>
    <row r="1444" spans="1:7" x14ac:dyDescent="0.25">
      <c r="A1444">
        <v>473</v>
      </c>
      <c r="B1444" t="s">
        <v>1646</v>
      </c>
      <c r="C1444" t="s">
        <v>1638</v>
      </c>
      <c r="D1444">
        <v>1.208</v>
      </c>
      <c r="E1444">
        <v>2438</v>
      </c>
      <c r="F1444">
        <f t="shared" si="22"/>
        <v>3</v>
      </c>
      <c r="G1444" t="str">
        <f>STANDINGS_WHIP[[#This Row],[League]]&amp;STANDINGS_WHIP[[#This Row],[Team]]</f>
        <v>$150 Draft Champions Feb 22 1:00 pm Lg.3747FALCONS</v>
      </c>
    </row>
    <row r="1445" spans="1:7" x14ac:dyDescent="0.25">
      <c r="A1445">
        <v>749</v>
      </c>
      <c r="B1445" t="s">
        <v>1639</v>
      </c>
      <c r="C1445" t="s">
        <v>1638</v>
      </c>
      <c r="D1445">
        <v>1.2290000000000001</v>
      </c>
      <c r="E1445">
        <v>2162</v>
      </c>
      <c r="F1445">
        <f t="shared" si="22"/>
        <v>4</v>
      </c>
      <c r="G1445" t="str">
        <f>STANDINGS_WHIP[[#This Row],[League]]&amp;STANDINGS_WHIP[[#This Row],[Team]]</f>
        <v>$150 Draft Champions Feb 22 1:00 pm Lg.3747The Wild Bunch</v>
      </c>
    </row>
    <row r="1446" spans="1:7" x14ac:dyDescent="0.25">
      <c r="A1446">
        <v>804</v>
      </c>
      <c r="B1446" t="s">
        <v>726</v>
      </c>
      <c r="C1446" t="s">
        <v>1638</v>
      </c>
      <c r="D1446">
        <v>1.2330000000000001</v>
      </c>
      <c r="E1446">
        <v>2107</v>
      </c>
      <c r="F1446">
        <f t="shared" si="22"/>
        <v>5</v>
      </c>
      <c r="G1446" t="str">
        <f>STANDINGS_WHIP[[#This Row],[League]]&amp;STANDINGS_WHIP[[#This Row],[Team]]</f>
        <v>$150 Draft Champions Feb 22 1:00 pm Lg.3747Team Warner</v>
      </c>
    </row>
    <row r="1447" spans="1:7" x14ac:dyDescent="0.25">
      <c r="A1447">
        <v>1325</v>
      </c>
      <c r="B1447" t="s">
        <v>1637</v>
      </c>
      <c r="C1447" t="s">
        <v>1638</v>
      </c>
      <c r="D1447">
        <v>1.2609999999999999</v>
      </c>
      <c r="E1447">
        <v>1586</v>
      </c>
      <c r="F1447">
        <f t="shared" si="22"/>
        <v>6</v>
      </c>
      <c r="G1447" t="str">
        <f>STANDINGS_WHIP[[#This Row],[League]]&amp;STANDINGS_WHIP[[#This Row],[Team]]</f>
        <v>$150 Draft Champions Feb 22 1:00 pm Lg.3747What's That</v>
      </c>
    </row>
    <row r="1448" spans="1:7" x14ac:dyDescent="0.25">
      <c r="A1448">
        <v>1330</v>
      </c>
      <c r="B1448" t="s">
        <v>1644</v>
      </c>
      <c r="C1448" t="s">
        <v>1638</v>
      </c>
      <c r="D1448">
        <v>1.262</v>
      </c>
      <c r="E1448">
        <v>1581</v>
      </c>
      <c r="F1448">
        <f t="shared" si="22"/>
        <v>7</v>
      </c>
      <c r="G1448" t="str">
        <f>STANDINGS_WHIP[[#This Row],[League]]&amp;STANDINGS_WHIP[[#This Row],[Team]]</f>
        <v>$150 Draft Champions Feb 22 1:00 pm Lg.3747Team Durham</v>
      </c>
    </row>
    <row r="1449" spans="1:7" x14ac:dyDescent="0.25">
      <c r="A1449">
        <v>1834</v>
      </c>
      <c r="B1449" t="s">
        <v>1647</v>
      </c>
      <c r="C1449" t="s">
        <v>1638</v>
      </c>
      <c r="D1449">
        <v>1.2889999999999999</v>
      </c>
      <c r="E1449">
        <v>1077</v>
      </c>
      <c r="F1449">
        <f t="shared" si="22"/>
        <v>8</v>
      </c>
      <c r="G1449" t="str">
        <f>STANDINGS_WHIP[[#This Row],[League]]&amp;STANDINGS_WHIP[[#This Row],[Team]]</f>
        <v>$150 Draft Champions Feb 22 1:00 pm Lg.3747Team Javenkoski</v>
      </c>
    </row>
    <row r="1450" spans="1:7" x14ac:dyDescent="0.25">
      <c r="A1450">
        <v>1884</v>
      </c>
      <c r="B1450" t="s">
        <v>1642</v>
      </c>
      <c r="C1450" t="s">
        <v>1638</v>
      </c>
      <c r="D1450">
        <v>1.2909999999999999</v>
      </c>
      <c r="E1450">
        <v>1027</v>
      </c>
      <c r="F1450">
        <f t="shared" si="22"/>
        <v>9</v>
      </c>
      <c r="G1450" t="str">
        <f>STANDINGS_WHIP[[#This Row],[League]]&amp;STANDINGS_WHIP[[#This Row],[Team]]</f>
        <v>$150 Draft Champions Feb 22 1:00 pm Lg.3747Bros B4 Hoes</v>
      </c>
    </row>
    <row r="1451" spans="1:7" x14ac:dyDescent="0.25">
      <c r="A1451">
        <v>1920</v>
      </c>
      <c r="B1451" t="s">
        <v>1640</v>
      </c>
      <c r="C1451" t="s">
        <v>1638</v>
      </c>
      <c r="D1451">
        <v>1.294</v>
      </c>
      <c r="E1451">
        <v>991</v>
      </c>
      <c r="F1451">
        <f t="shared" si="22"/>
        <v>10</v>
      </c>
      <c r="G1451" t="str">
        <f>STANDINGS_WHIP[[#This Row],[League]]&amp;STANDINGS_WHIP[[#This Row],[Team]]</f>
        <v>$150 Draft Champions Feb 22 1:00 pm Lg.3747Fantasy Phoenix II</v>
      </c>
    </row>
    <row r="1452" spans="1:7" x14ac:dyDescent="0.25">
      <c r="A1452">
        <v>2397</v>
      </c>
      <c r="B1452" t="s">
        <v>1645</v>
      </c>
      <c r="C1452" t="s">
        <v>1638</v>
      </c>
      <c r="D1452">
        <v>1.325</v>
      </c>
      <c r="E1452">
        <v>514</v>
      </c>
      <c r="F1452">
        <f t="shared" si="22"/>
        <v>11</v>
      </c>
      <c r="G1452" t="str">
        <f>STANDINGS_WHIP[[#This Row],[League]]&amp;STANDINGS_WHIP[[#This Row],[Team]]</f>
        <v>$150 Draft Champions Feb 22 1:00 pm Lg.3747TonyC</v>
      </c>
    </row>
    <row r="1453" spans="1:7" x14ac:dyDescent="0.25">
      <c r="A1453">
        <v>2508</v>
      </c>
      <c r="B1453" t="s">
        <v>1648</v>
      </c>
      <c r="C1453" t="s">
        <v>1638</v>
      </c>
      <c r="D1453">
        <v>1.3340000000000001</v>
      </c>
      <c r="E1453">
        <v>403</v>
      </c>
      <c r="F1453">
        <f t="shared" si="22"/>
        <v>12</v>
      </c>
      <c r="G1453" t="str">
        <f>STANDINGS_WHIP[[#This Row],[League]]&amp;STANDINGS_WHIP[[#This Row],[Team]]</f>
        <v>$150 Draft Champions Feb 22 1:00 pm Lg.3747Mastersball.com</v>
      </c>
    </row>
    <row r="1454" spans="1:7" x14ac:dyDescent="0.25">
      <c r="A1454">
        <v>2598</v>
      </c>
      <c r="B1454" t="s">
        <v>1643</v>
      </c>
      <c r="C1454" t="s">
        <v>1638</v>
      </c>
      <c r="D1454">
        <v>1.343</v>
      </c>
      <c r="E1454">
        <v>313</v>
      </c>
      <c r="F1454">
        <f t="shared" si="22"/>
        <v>13</v>
      </c>
      <c r="G1454" t="str">
        <f>STANDINGS_WHIP[[#This Row],[League]]&amp;STANDINGS_WHIP[[#This Row],[Team]]</f>
        <v>$150 Draft Champions Feb 22 1:00 pm Lg.3747Team Barry</v>
      </c>
    </row>
    <row r="1455" spans="1:7" x14ac:dyDescent="0.25">
      <c r="A1455">
        <v>2726</v>
      </c>
      <c r="B1455" t="s">
        <v>1189</v>
      </c>
      <c r="C1455" t="s">
        <v>1638</v>
      </c>
      <c r="D1455">
        <v>1.3580000000000001</v>
      </c>
      <c r="E1455">
        <v>185</v>
      </c>
      <c r="F1455">
        <f t="shared" si="22"/>
        <v>14</v>
      </c>
      <c r="G1455" t="str">
        <f>STANDINGS_WHIP[[#This Row],[League]]&amp;STANDINGS_WHIP[[#This Row],[Team]]</f>
        <v>$150 Draft Champions Feb 22 1:00 pm Lg.3747Team jones</v>
      </c>
    </row>
    <row r="1456" spans="1:7" x14ac:dyDescent="0.25">
      <c r="A1456">
        <v>2769</v>
      </c>
      <c r="B1456" t="s">
        <v>1290</v>
      </c>
      <c r="C1456" t="s">
        <v>1638</v>
      </c>
      <c r="D1456">
        <v>1.367</v>
      </c>
      <c r="E1456">
        <v>142</v>
      </c>
      <c r="F1456">
        <f t="shared" si="22"/>
        <v>15</v>
      </c>
      <c r="G1456" t="str">
        <f>STANDINGS_WHIP[[#This Row],[League]]&amp;STANDINGS_WHIP[[#This Row],[Team]]</f>
        <v>$150 Draft Champions Feb 22 1:00 pm Lg.3747What Was I Thinking</v>
      </c>
    </row>
    <row r="1457" spans="1:7" x14ac:dyDescent="0.25">
      <c r="A1457">
        <v>83</v>
      </c>
      <c r="B1457" t="s">
        <v>465</v>
      </c>
      <c r="C1457" t="s">
        <v>1649</v>
      </c>
      <c r="D1457">
        <v>1.1519999999999999</v>
      </c>
      <c r="E1457">
        <v>2828</v>
      </c>
      <c r="F1457">
        <f t="shared" si="22"/>
        <v>1</v>
      </c>
      <c r="G1457" t="str">
        <f>STANDINGS_WHIP[[#This Row],[League]]&amp;STANDINGS_WHIP[[#This Row],[Team]]</f>
        <v>$150 Draft Champions Feb 23 1:00 pm Lg.3750Cape Fear Waterman</v>
      </c>
    </row>
    <row r="1458" spans="1:7" x14ac:dyDescent="0.25">
      <c r="A1458">
        <v>131</v>
      </c>
      <c r="B1458" t="s">
        <v>1657</v>
      </c>
      <c r="C1458" t="s">
        <v>1649</v>
      </c>
      <c r="D1458">
        <v>1.165</v>
      </c>
      <c r="E1458">
        <v>2780</v>
      </c>
      <c r="F1458">
        <f t="shared" si="22"/>
        <v>2</v>
      </c>
      <c r="G1458" t="str">
        <f>STANDINGS_WHIP[[#This Row],[League]]&amp;STANDINGS_WHIP[[#This Row],[Team]]</f>
        <v>$150 Draft Champions Feb 23 1:00 pm Lg.3750Reverse Cowgill 0223</v>
      </c>
    </row>
    <row r="1459" spans="1:7" x14ac:dyDescent="0.25">
      <c r="A1459">
        <v>220</v>
      </c>
      <c r="B1459" t="s">
        <v>1653</v>
      </c>
      <c r="C1459" t="s">
        <v>1649</v>
      </c>
      <c r="D1459">
        <v>1.18</v>
      </c>
      <c r="E1459">
        <v>2691</v>
      </c>
      <c r="F1459">
        <f t="shared" si="22"/>
        <v>3</v>
      </c>
      <c r="G1459" t="str">
        <f>STANDINGS_WHIP[[#This Row],[League]]&amp;STANDINGS_WHIP[[#This Row],[Team]]</f>
        <v>$150 Draft Champions Feb 23 1:00 pm Lg.3750P-n-C Report</v>
      </c>
    </row>
    <row r="1460" spans="1:7" x14ac:dyDescent="0.25">
      <c r="A1460">
        <v>243</v>
      </c>
      <c r="B1460" t="s">
        <v>1650</v>
      </c>
      <c r="C1460" t="s">
        <v>1649</v>
      </c>
      <c r="D1460">
        <v>1.1819999999999999</v>
      </c>
      <c r="E1460">
        <v>2668</v>
      </c>
      <c r="F1460">
        <f t="shared" si="22"/>
        <v>4</v>
      </c>
      <c r="G1460" t="str">
        <f>STANDINGS_WHIP[[#This Row],[League]]&amp;STANDINGS_WHIP[[#This Row],[Team]]</f>
        <v>$150 Draft Champions Feb 23 1:00 pm Lg.3750Greenwave</v>
      </c>
    </row>
    <row r="1461" spans="1:7" x14ac:dyDescent="0.25">
      <c r="A1461">
        <v>309</v>
      </c>
      <c r="B1461" t="s">
        <v>1651</v>
      </c>
      <c r="C1461" t="s">
        <v>1649</v>
      </c>
      <c r="D1461">
        <v>1.1910000000000001</v>
      </c>
      <c r="E1461">
        <v>2602</v>
      </c>
      <c r="F1461">
        <f t="shared" si="22"/>
        <v>5</v>
      </c>
      <c r="G1461" t="str">
        <f>STANDINGS_WHIP[[#This Row],[League]]&amp;STANDINGS_WHIP[[#This Row],[Team]]</f>
        <v>$150 Draft Champions Feb 23 1:00 pm Lg.3750GimmieDat Dat</v>
      </c>
    </row>
    <row r="1462" spans="1:7" x14ac:dyDescent="0.25">
      <c r="A1462">
        <v>1077</v>
      </c>
      <c r="B1462" t="s">
        <v>1656</v>
      </c>
      <c r="C1462" t="s">
        <v>1649</v>
      </c>
      <c r="D1462">
        <v>1.248</v>
      </c>
      <c r="E1462">
        <v>1834</v>
      </c>
      <c r="F1462">
        <f t="shared" si="22"/>
        <v>6</v>
      </c>
      <c r="G1462" t="str">
        <f>STANDINGS_WHIP[[#This Row],[League]]&amp;STANDINGS_WHIP[[#This Row],[Team]]</f>
        <v>$150 Draft Champions Feb 23 1:00 pm Lg.3750Malibu Waves 2016 (15 tm)</v>
      </c>
    </row>
    <row r="1463" spans="1:7" x14ac:dyDescent="0.25">
      <c r="A1463">
        <v>1226</v>
      </c>
      <c r="B1463" t="s">
        <v>262</v>
      </c>
      <c r="C1463" t="s">
        <v>1649</v>
      </c>
      <c r="D1463">
        <v>1.256</v>
      </c>
      <c r="E1463">
        <v>1685</v>
      </c>
      <c r="F1463">
        <f t="shared" si="22"/>
        <v>7</v>
      </c>
      <c r="G1463" t="str">
        <f>STANDINGS_WHIP[[#This Row],[League]]&amp;STANDINGS_WHIP[[#This Row],[Team]]</f>
        <v>$150 Draft Champions Feb 23 1:00 pm Lg.3750Tennessee Tire</v>
      </c>
    </row>
    <row r="1464" spans="1:7" x14ac:dyDescent="0.25">
      <c r="A1464">
        <v>1479</v>
      </c>
      <c r="B1464" t="s">
        <v>46</v>
      </c>
      <c r="C1464" t="s">
        <v>1649</v>
      </c>
      <c r="D1464">
        <v>1.27</v>
      </c>
      <c r="E1464">
        <v>1432</v>
      </c>
      <c r="F1464">
        <f t="shared" si="22"/>
        <v>8</v>
      </c>
      <c r="G1464" t="str">
        <f>STANDINGS_WHIP[[#This Row],[League]]&amp;STANDINGS_WHIP[[#This Row],[Team]]</f>
        <v>$150 Draft Champions Feb 23 1:00 pm Lg.3750Team Menna</v>
      </c>
    </row>
    <row r="1465" spans="1:7" x14ac:dyDescent="0.25">
      <c r="A1465">
        <v>1561</v>
      </c>
      <c r="B1465" t="s">
        <v>446</v>
      </c>
      <c r="C1465" t="s">
        <v>1649</v>
      </c>
      <c r="D1465">
        <v>1.274</v>
      </c>
      <c r="E1465">
        <v>1350</v>
      </c>
      <c r="F1465">
        <f t="shared" si="22"/>
        <v>9</v>
      </c>
      <c r="G1465" t="str">
        <f>STANDINGS_WHIP[[#This Row],[League]]&amp;STANDINGS_WHIP[[#This Row],[Team]]</f>
        <v>$150 Draft Champions Feb 23 1:00 pm Lg.3750Brave Warriors</v>
      </c>
    </row>
    <row r="1466" spans="1:7" x14ac:dyDescent="0.25">
      <c r="A1466">
        <v>1642</v>
      </c>
      <c r="B1466" t="s">
        <v>1652</v>
      </c>
      <c r="C1466" t="s">
        <v>1649</v>
      </c>
      <c r="D1466">
        <v>1.2789999999999999</v>
      </c>
      <c r="E1466">
        <v>1269</v>
      </c>
      <c r="F1466">
        <f t="shared" si="22"/>
        <v>10</v>
      </c>
      <c r="G1466" t="str">
        <f>STANDINGS_WHIP[[#This Row],[League]]&amp;STANDINGS_WHIP[[#This Row],[Team]]</f>
        <v>$150 Draft Champions Feb 23 1:00 pm Lg.3750Team Kirshblum</v>
      </c>
    </row>
    <row r="1467" spans="1:7" x14ac:dyDescent="0.25">
      <c r="A1467">
        <v>1686</v>
      </c>
      <c r="B1467" t="s">
        <v>42</v>
      </c>
      <c r="C1467" t="s">
        <v>1649</v>
      </c>
      <c r="D1467">
        <v>1.2809999999999999</v>
      </c>
      <c r="E1467">
        <v>1224.5</v>
      </c>
      <c r="F1467">
        <f t="shared" si="22"/>
        <v>11</v>
      </c>
      <c r="G1467" t="str">
        <f>STANDINGS_WHIP[[#This Row],[League]]&amp;STANDINGS_WHIP[[#This Row],[Team]]</f>
        <v>$150 Draft Champions Feb 23 1:00 pm Lg.3750CAPTAIN BODGIT</v>
      </c>
    </row>
    <row r="1468" spans="1:7" x14ac:dyDescent="0.25">
      <c r="A1468">
        <v>2512</v>
      </c>
      <c r="B1468" t="s">
        <v>308</v>
      </c>
      <c r="C1468" t="s">
        <v>1649</v>
      </c>
      <c r="D1468">
        <v>1.3340000000000001</v>
      </c>
      <c r="E1468">
        <v>399</v>
      </c>
      <c r="F1468">
        <f t="shared" si="22"/>
        <v>12</v>
      </c>
      <c r="G1468" t="str">
        <f>STANDINGS_WHIP[[#This Row],[League]]&amp;STANDINGS_WHIP[[#This Row],[Team]]</f>
        <v>$150 Draft Champions Feb 23 1:00 pm Lg.3750Captain Crunch 5</v>
      </c>
    </row>
    <row r="1469" spans="1:7" x14ac:dyDescent="0.25">
      <c r="A1469">
        <v>2596</v>
      </c>
      <c r="B1469" t="s">
        <v>409</v>
      </c>
      <c r="C1469" t="s">
        <v>1649</v>
      </c>
      <c r="D1469">
        <v>1.343</v>
      </c>
      <c r="E1469">
        <v>315</v>
      </c>
      <c r="F1469">
        <f t="shared" si="22"/>
        <v>13</v>
      </c>
      <c r="G1469" t="str">
        <f>STANDINGS_WHIP[[#This Row],[League]]&amp;STANDINGS_WHIP[[#This Row],[Team]]</f>
        <v>$150 Draft Champions Feb 23 1:00 pm Lg.3750Perpetual Motion Squad</v>
      </c>
    </row>
    <row r="1470" spans="1:7" x14ac:dyDescent="0.25">
      <c r="A1470">
        <v>2640</v>
      </c>
      <c r="B1470" t="s">
        <v>650</v>
      </c>
      <c r="C1470" t="s">
        <v>1649</v>
      </c>
      <c r="D1470">
        <v>1.3480000000000001</v>
      </c>
      <c r="E1470">
        <v>271</v>
      </c>
      <c r="F1470">
        <f t="shared" si="22"/>
        <v>14</v>
      </c>
      <c r="G1470" t="str">
        <f>STANDINGS_WHIP[[#This Row],[League]]&amp;STANDINGS_WHIP[[#This Row],[Team]]</f>
        <v>$150 Draft Champions Feb 23 1:00 pm Lg.3750Team Stein</v>
      </c>
    </row>
    <row r="1471" spans="1:7" x14ac:dyDescent="0.25">
      <c r="A1471">
        <v>2668</v>
      </c>
      <c r="B1471" t="s">
        <v>1655</v>
      </c>
      <c r="C1471" t="s">
        <v>1649</v>
      </c>
      <c r="D1471">
        <v>1.351</v>
      </c>
      <c r="E1471">
        <v>243</v>
      </c>
      <c r="F1471">
        <f t="shared" si="22"/>
        <v>15</v>
      </c>
      <c r="G1471" t="str">
        <f>STANDINGS_WHIP[[#This Row],[League]]&amp;STANDINGS_WHIP[[#This Row],[Team]]</f>
        <v>$150 Draft Champions Feb 23 1:00 pm Lg.3750Campbell Toe II</v>
      </c>
    </row>
    <row r="1472" spans="1:7" x14ac:dyDescent="0.25">
      <c r="A1472">
        <v>194</v>
      </c>
      <c r="B1472" t="s">
        <v>1665</v>
      </c>
      <c r="C1472" t="s">
        <v>1659</v>
      </c>
      <c r="D1472">
        <v>1.1759999999999999</v>
      </c>
      <c r="E1472">
        <v>2717</v>
      </c>
      <c r="F1472">
        <f t="shared" si="22"/>
        <v>1</v>
      </c>
      <c r="G1472" t="str">
        <f>STANDINGS_WHIP[[#This Row],[League]]&amp;STANDINGS_WHIP[[#This Row],[Team]]</f>
        <v>$150 Draft Champions Feb 23 1:00 pm Lg.3751Traylor Dukes</v>
      </c>
    </row>
    <row r="1473" spans="1:7" x14ac:dyDescent="0.25">
      <c r="A1473">
        <v>275</v>
      </c>
      <c r="B1473" t="s">
        <v>271</v>
      </c>
      <c r="C1473" t="s">
        <v>1659</v>
      </c>
      <c r="D1473">
        <v>1.1859999999999999</v>
      </c>
      <c r="E1473">
        <v>2636</v>
      </c>
      <c r="F1473">
        <f t="shared" si="22"/>
        <v>2</v>
      </c>
      <c r="G1473" t="str">
        <f>STANDINGS_WHIP[[#This Row],[League]]&amp;STANDINGS_WHIP[[#This Row],[Team]]</f>
        <v>$150 Draft Champions Feb 23 1:00 pm Lg.3751Team brace</v>
      </c>
    </row>
    <row r="1474" spans="1:7" x14ac:dyDescent="0.25">
      <c r="A1474">
        <v>590</v>
      </c>
      <c r="B1474" t="s">
        <v>1667</v>
      </c>
      <c r="C1474" t="s">
        <v>1659</v>
      </c>
      <c r="D1474">
        <v>1.2190000000000001</v>
      </c>
      <c r="E1474">
        <v>2321</v>
      </c>
      <c r="F1474">
        <f t="shared" si="22"/>
        <v>3</v>
      </c>
      <c r="G1474" t="str">
        <f>STANDINGS_WHIP[[#This Row],[League]]&amp;STANDINGS_WHIP[[#This Row],[Team]]</f>
        <v>$150 Draft Champions Feb 23 1:00 pm Lg.3751Honey Nut Berrios</v>
      </c>
    </row>
    <row r="1475" spans="1:7" x14ac:dyDescent="0.25">
      <c r="A1475">
        <v>744</v>
      </c>
      <c r="B1475" t="s">
        <v>1658</v>
      </c>
      <c r="C1475" t="s">
        <v>1659</v>
      </c>
      <c r="D1475">
        <v>1.2290000000000001</v>
      </c>
      <c r="E1475">
        <v>2167</v>
      </c>
      <c r="F1475">
        <f t="shared" ref="F1475:F1538" si="23">IF(C1475=C1474,F1474+1,1)</f>
        <v>4</v>
      </c>
      <c r="G1475" t="str">
        <f>STANDINGS_WHIP[[#This Row],[League]]&amp;STANDINGS_WHIP[[#This Row],[Team]]</f>
        <v>$150 Draft Champions Feb 23 1:00 pm Lg.3751Team Hamon</v>
      </c>
    </row>
    <row r="1476" spans="1:7" x14ac:dyDescent="0.25">
      <c r="A1476">
        <v>874</v>
      </c>
      <c r="B1476" t="s">
        <v>1661</v>
      </c>
      <c r="C1476" t="s">
        <v>1659</v>
      </c>
      <c r="D1476">
        <v>1.238</v>
      </c>
      <c r="E1476">
        <v>2037</v>
      </c>
      <c r="F1476">
        <f t="shared" si="23"/>
        <v>5</v>
      </c>
      <c r="G1476" t="str">
        <f>STANDINGS_WHIP[[#This Row],[League]]&amp;STANDINGS_WHIP[[#This Row],[Team]]</f>
        <v>$150 Draft Champions Feb 23 1:00 pm Lg.3751Duda RIght Thing</v>
      </c>
    </row>
    <row r="1477" spans="1:7" x14ac:dyDescent="0.25">
      <c r="A1477">
        <v>1191</v>
      </c>
      <c r="B1477" t="s">
        <v>406</v>
      </c>
      <c r="C1477" t="s">
        <v>1659</v>
      </c>
      <c r="D1477">
        <v>1.2549999999999999</v>
      </c>
      <c r="E1477">
        <v>1720</v>
      </c>
      <c r="F1477">
        <f t="shared" si="23"/>
        <v>6</v>
      </c>
      <c r="G1477" t="str">
        <f>STANDINGS_WHIP[[#This Row],[League]]&amp;STANDINGS_WHIP[[#This Row],[Team]]</f>
        <v>$150 Draft Champions Feb 23 1:00 pm Lg.375150 Rounds and Pray</v>
      </c>
    </row>
    <row r="1478" spans="1:7" x14ac:dyDescent="0.25">
      <c r="A1478">
        <v>1238</v>
      </c>
      <c r="B1478" t="s">
        <v>1666</v>
      </c>
      <c r="C1478" t="s">
        <v>1659</v>
      </c>
      <c r="D1478">
        <v>1.2569999999999999</v>
      </c>
      <c r="E1478">
        <v>1673</v>
      </c>
      <c r="F1478">
        <f t="shared" si="23"/>
        <v>7</v>
      </c>
      <c r="G1478" t="str">
        <f>STANDINGS_WHIP[[#This Row],[League]]&amp;STANDINGS_WHIP[[#This Row],[Team]]</f>
        <v>$150 Draft Champions Feb 23 1:00 pm Lg.3751Big Bad Wolf</v>
      </c>
    </row>
    <row r="1479" spans="1:7" x14ac:dyDescent="0.25">
      <c r="A1479">
        <v>1369</v>
      </c>
      <c r="B1479" t="s">
        <v>455</v>
      </c>
      <c r="C1479" t="s">
        <v>1659</v>
      </c>
      <c r="D1479">
        <v>1.264</v>
      </c>
      <c r="E1479">
        <v>1542</v>
      </c>
      <c r="F1479">
        <f t="shared" si="23"/>
        <v>8</v>
      </c>
      <c r="G1479" t="str">
        <f>STANDINGS_WHIP[[#This Row],[League]]&amp;STANDINGS_WHIP[[#This Row],[Team]]</f>
        <v>$150 Draft Champions Feb 23 1:00 pm Lg.3751The Warlocks</v>
      </c>
    </row>
    <row r="1480" spans="1:7" x14ac:dyDescent="0.25">
      <c r="A1480">
        <v>1430</v>
      </c>
      <c r="B1480" t="s">
        <v>205</v>
      </c>
      <c r="C1480" t="s">
        <v>1659</v>
      </c>
      <c r="D1480">
        <v>1.2669999999999999</v>
      </c>
      <c r="E1480">
        <v>1481</v>
      </c>
      <c r="F1480">
        <f t="shared" si="23"/>
        <v>9</v>
      </c>
      <c r="G1480" t="str">
        <f>STANDINGS_WHIP[[#This Row],[League]]&amp;STANDINGS_WHIP[[#This Row],[Team]]</f>
        <v>$150 Draft Champions Feb 23 1:00 pm Lg.3751Team Sloan</v>
      </c>
    </row>
    <row r="1481" spans="1:7" x14ac:dyDescent="0.25">
      <c r="A1481">
        <v>1696</v>
      </c>
      <c r="B1481" t="s">
        <v>15</v>
      </c>
      <c r="C1481" t="s">
        <v>1659</v>
      </c>
      <c r="D1481">
        <v>1.282</v>
      </c>
      <c r="E1481">
        <v>1215</v>
      </c>
      <c r="F1481">
        <f t="shared" si="23"/>
        <v>10</v>
      </c>
      <c r="G1481" t="str">
        <f>STANDINGS_WHIP[[#This Row],[League]]&amp;STANDINGS_WHIP[[#This Row],[Team]]</f>
        <v>$150 Draft Champions Feb 23 1:00 pm Lg.3751SOUTHERN IMAGE</v>
      </c>
    </row>
    <row r="1482" spans="1:7" x14ac:dyDescent="0.25">
      <c r="A1482">
        <v>1836</v>
      </c>
      <c r="B1482" t="s">
        <v>1663</v>
      </c>
      <c r="C1482" t="s">
        <v>1659</v>
      </c>
      <c r="D1482">
        <v>1.2889999999999999</v>
      </c>
      <c r="E1482">
        <v>1075</v>
      </c>
      <c r="F1482">
        <f t="shared" si="23"/>
        <v>11</v>
      </c>
      <c r="G1482" t="str">
        <f>STANDINGS_WHIP[[#This Row],[League]]&amp;STANDINGS_WHIP[[#This Row],[Team]]</f>
        <v>$150 Draft Champions Feb 23 1:00 pm Lg.3751Wade Boggs Style</v>
      </c>
    </row>
    <row r="1483" spans="1:7" x14ac:dyDescent="0.25">
      <c r="A1483">
        <v>1844</v>
      </c>
      <c r="B1483" t="s">
        <v>592</v>
      </c>
      <c r="C1483" t="s">
        <v>1659</v>
      </c>
      <c r="D1483">
        <v>1.29</v>
      </c>
      <c r="E1483">
        <v>1067</v>
      </c>
      <c r="F1483">
        <f t="shared" si="23"/>
        <v>12</v>
      </c>
      <c r="G1483" t="str">
        <f>STANDINGS_WHIP[[#This Row],[League]]&amp;STANDINGS_WHIP[[#This Row],[Team]]</f>
        <v>$150 Draft Champions Feb 23 1:00 pm Lg.3751Team Bennette</v>
      </c>
    </row>
    <row r="1484" spans="1:7" x14ac:dyDescent="0.25">
      <c r="A1484">
        <v>2207</v>
      </c>
      <c r="B1484" t="s">
        <v>1664</v>
      </c>
      <c r="C1484" t="s">
        <v>1659</v>
      </c>
      <c r="D1484">
        <v>1.3120000000000001</v>
      </c>
      <c r="E1484">
        <v>704</v>
      </c>
      <c r="F1484">
        <f t="shared" si="23"/>
        <v>13</v>
      </c>
      <c r="G1484" t="str">
        <f>STANDINGS_WHIP[[#This Row],[League]]&amp;STANDINGS_WHIP[[#This Row],[Team]]</f>
        <v>$150 Draft Champions Feb 23 1:00 pm Lg.3751Pine Riders</v>
      </c>
    </row>
    <row r="1485" spans="1:7" x14ac:dyDescent="0.25">
      <c r="A1485">
        <v>2342</v>
      </c>
      <c r="B1485" t="s">
        <v>1662</v>
      </c>
      <c r="C1485" t="s">
        <v>1659</v>
      </c>
      <c r="D1485">
        <v>1.32</v>
      </c>
      <c r="E1485">
        <v>569</v>
      </c>
      <c r="F1485">
        <f t="shared" si="23"/>
        <v>14</v>
      </c>
      <c r="G1485" t="str">
        <f>STANDINGS_WHIP[[#This Row],[League]]&amp;STANDINGS_WHIP[[#This Row],[Team]]</f>
        <v>$150 Draft Champions Feb 23 1:00 pm Lg.3751Beachbums</v>
      </c>
    </row>
    <row r="1486" spans="1:7" x14ac:dyDescent="0.25">
      <c r="A1486">
        <v>2779</v>
      </c>
      <c r="B1486" t="s">
        <v>1660</v>
      </c>
      <c r="C1486" t="s">
        <v>1659</v>
      </c>
      <c r="D1486">
        <v>1.37</v>
      </c>
      <c r="E1486">
        <v>132</v>
      </c>
      <c r="F1486">
        <f t="shared" si="23"/>
        <v>15</v>
      </c>
      <c r="G1486" t="str">
        <f>STANDINGS_WHIP[[#This Row],[League]]&amp;STANDINGS_WHIP[[#This Row],[Team]]</f>
        <v>$150 Draft Champions Feb 23 1:00 pm Lg.3751Sam's Club</v>
      </c>
    </row>
    <row r="1487" spans="1:7" x14ac:dyDescent="0.25">
      <c r="A1487">
        <v>181</v>
      </c>
      <c r="B1487" t="s">
        <v>154</v>
      </c>
      <c r="C1487" t="s">
        <v>1668</v>
      </c>
      <c r="D1487">
        <v>1.1739999999999999</v>
      </c>
      <c r="E1487">
        <v>2730</v>
      </c>
      <c r="F1487">
        <f t="shared" si="23"/>
        <v>1</v>
      </c>
      <c r="G1487" t="str">
        <f>STANDINGS_WHIP[[#This Row],[League]]&amp;STANDINGS_WHIP[[#This Row],[Team]]</f>
        <v>$150 Draft Champions Feb 24 1:00 pm Lg.3753GLG20s</v>
      </c>
    </row>
    <row r="1488" spans="1:7" x14ac:dyDescent="0.25">
      <c r="A1488">
        <v>212</v>
      </c>
      <c r="B1488" t="s">
        <v>1675</v>
      </c>
      <c r="C1488" t="s">
        <v>1668</v>
      </c>
      <c r="D1488">
        <v>1.1779999999999999</v>
      </c>
      <c r="E1488">
        <v>2699</v>
      </c>
      <c r="F1488">
        <f t="shared" si="23"/>
        <v>2</v>
      </c>
      <c r="G1488" t="str">
        <f>STANDINGS_WHIP[[#This Row],[League]]&amp;STANDINGS_WHIP[[#This Row],[Team]]</f>
        <v>$150 Draft Champions Feb 24 1:00 pm Lg.3753Yard Clippings</v>
      </c>
    </row>
    <row r="1489" spans="1:7" x14ac:dyDescent="0.25">
      <c r="A1489">
        <v>564</v>
      </c>
      <c r="B1489" t="s">
        <v>1678</v>
      </c>
      <c r="C1489" t="s">
        <v>1668</v>
      </c>
      <c r="D1489">
        <v>1.216</v>
      </c>
      <c r="E1489">
        <v>2347</v>
      </c>
      <c r="F1489">
        <f t="shared" si="23"/>
        <v>3</v>
      </c>
      <c r="G1489" t="str">
        <f>STANDINGS_WHIP[[#This Row],[League]]&amp;STANDINGS_WHIP[[#This Row],[Team]]</f>
        <v>$150 Draft Champions Feb 24 1:00 pm Lg.3753Hemmy Wawas</v>
      </c>
    </row>
    <row r="1490" spans="1:7" x14ac:dyDescent="0.25">
      <c r="A1490">
        <v>741</v>
      </c>
      <c r="B1490" t="s">
        <v>1669</v>
      </c>
      <c r="C1490" t="s">
        <v>1668</v>
      </c>
      <c r="D1490">
        <v>1.2290000000000001</v>
      </c>
      <c r="E1490">
        <v>2170</v>
      </c>
      <c r="F1490">
        <f t="shared" si="23"/>
        <v>4</v>
      </c>
      <c r="G1490" t="str">
        <f>STANDINGS_WHIP[[#This Row],[League]]&amp;STANDINGS_WHIP[[#This Row],[Team]]</f>
        <v>$150 Draft Champions Feb 24 1:00 pm Lg.3753The Other Guys</v>
      </c>
    </row>
    <row r="1491" spans="1:7" x14ac:dyDescent="0.25">
      <c r="A1491">
        <v>806</v>
      </c>
      <c r="B1491" t="s">
        <v>1677</v>
      </c>
      <c r="C1491" t="s">
        <v>1668</v>
      </c>
      <c r="D1491">
        <v>1.234</v>
      </c>
      <c r="E1491">
        <v>2105</v>
      </c>
      <c r="F1491">
        <f t="shared" si="23"/>
        <v>5</v>
      </c>
      <c r="G1491" t="str">
        <f>STANDINGS_WHIP[[#This Row],[League]]&amp;STANDINGS_WHIP[[#This Row],[Team]]</f>
        <v>$150 Draft Champions Feb 24 1:00 pm Lg.3753Dudie Bugs</v>
      </c>
    </row>
    <row r="1492" spans="1:7" x14ac:dyDescent="0.25">
      <c r="A1492">
        <v>1034</v>
      </c>
      <c r="B1492" t="s">
        <v>1679</v>
      </c>
      <c r="C1492" t="s">
        <v>1668</v>
      </c>
      <c r="D1492">
        <v>1.246</v>
      </c>
      <c r="E1492">
        <v>1877</v>
      </c>
      <c r="F1492">
        <f t="shared" si="23"/>
        <v>6</v>
      </c>
      <c r="G1492" t="str">
        <f>STANDINGS_WHIP[[#This Row],[League]]&amp;STANDINGS_WHIP[[#This Row],[Team]]</f>
        <v>$150 Draft Champions Feb 24 1:00 pm Lg.3753Little Caleb DC</v>
      </c>
    </row>
    <row r="1493" spans="1:7" x14ac:dyDescent="0.25">
      <c r="A1493">
        <v>1201</v>
      </c>
      <c r="B1493" t="s">
        <v>1671</v>
      </c>
      <c r="C1493" t="s">
        <v>1668</v>
      </c>
      <c r="D1493">
        <v>1.2549999999999999</v>
      </c>
      <c r="E1493">
        <v>1710</v>
      </c>
      <c r="F1493">
        <f t="shared" si="23"/>
        <v>7</v>
      </c>
      <c r="G1493" t="str">
        <f>STANDINGS_WHIP[[#This Row],[League]]&amp;STANDINGS_WHIP[[#This Row],[Team]]</f>
        <v>$150 Draft Champions Feb 24 1:00 pm Lg.3753Scott's Tots</v>
      </c>
    </row>
    <row r="1494" spans="1:7" x14ac:dyDescent="0.25">
      <c r="A1494">
        <v>1273</v>
      </c>
      <c r="B1494" t="s">
        <v>1670</v>
      </c>
      <c r="C1494" t="s">
        <v>1668</v>
      </c>
      <c r="D1494">
        <v>1.2589999999999999</v>
      </c>
      <c r="E1494">
        <v>1638</v>
      </c>
      <c r="F1494">
        <f t="shared" si="23"/>
        <v>8</v>
      </c>
      <c r="G1494" t="str">
        <f>STANDINGS_WHIP[[#This Row],[League]]&amp;STANDINGS_WHIP[[#This Row],[Team]]</f>
        <v>$150 Draft Champions Feb 24 1:00 pm Lg.3753UMCanes</v>
      </c>
    </row>
    <row r="1495" spans="1:7" x14ac:dyDescent="0.25">
      <c r="A1495">
        <v>1358</v>
      </c>
      <c r="B1495" t="s">
        <v>1674</v>
      </c>
      <c r="C1495" t="s">
        <v>1668</v>
      </c>
      <c r="D1495">
        <v>1.2629999999999999</v>
      </c>
      <c r="E1495">
        <v>1553</v>
      </c>
      <c r="F1495">
        <f t="shared" si="23"/>
        <v>9</v>
      </c>
      <c r="G1495" t="str">
        <f>STANDINGS_WHIP[[#This Row],[League]]&amp;STANDINGS_WHIP[[#This Row],[Team]]</f>
        <v>$150 Draft Champions Feb 24 1:00 pm Lg.3753Vermont Reds</v>
      </c>
    </row>
    <row r="1496" spans="1:7" x14ac:dyDescent="0.25">
      <c r="A1496">
        <v>1519</v>
      </c>
      <c r="B1496" t="s">
        <v>1680</v>
      </c>
      <c r="C1496" t="s">
        <v>1668</v>
      </c>
      <c r="D1496">
        <v>1.2709999999999999</v>
      </c>
      <c r="E1496">
        <v>1392</v>
      </c>
      <c r="F1496">
        <f t="shared" si="23"/>
        <v>10</v>
      </c>
      <c r="G1496" t="str">
        <f>STANDINGS_WHIP[[#This Row],[League]]&amp;STANDINGS_WHIP[[#This Row],[Team]]</f>
        <v>$150 Draft Champions Feb 24 1:00 pm Lg.3753Stoke</v>
      </c>
    </row>
    <row r="1497" spans="1:7" x14ac:dyDescent="0.25">
      <c r="A1497">
        <v>1724</v>
      </c>
      <c r="B1497" t="s">
        <v>1676</v>
      </c>
      <c r="C1497" t="s">
        <v>1668</v>
      </c>
      <c r="D1497">
        <v>1.2829999999999999</v>
      </c>
      <c r="E1497">
        <v>1187</v>
      </c>
      <c r="F1497">
        <f t="shared" si="23"/>
        <v>11</v>
      </c>
      <c r="G1497" t="str">
        <f>STANDINGS_WHIP[[#This Row],[League]]&amp;STANDINGS_WHIP[[#This Row],[Team]]</f>
        <v>$150 Draft Champions Feb 24 1:00 pm Lg.3753DC xxx</v>
      </c>
    </row>
    <row r="1498" spans="1:7" x14ac:dyDescent="0.25">
      <c r="A1498">
        <v>2211</v>
      </c>
      <c r="B1498" t="s">
        <v>1672</v>
      </c>
      <c r="C1498" t="s">
        <v>1668</v>
      </c>
      <c r="D1498">
        <v>1.3120000000000001</v>
      </c>
      <c r="E1498">
        <v>700</v>
      </c>
      <c r="F1498">
        <f t="shared" si="23"/>
        <v>12</v>
      </c>
      <c r="G1498" t="str">
        <f>STANDINGS_WHIP[[#This Row],[League]]&amp;STANDINGS_WHIP[[#This Row],[Team]]</f>
        <v>$150 Draft Champions Feb 24 1:00 pm Lg.3753O Pack</v>
      </c>
    </row>
    <row r="1499" spans="1:7" x14ac:dyDescent="0.25">
      <c r="A1499">
        <v>2615</v>
      </c>
      <c r="B1499" t="s">
        <v>1673</v>
      </c>
      <c r="C1499" t="s">
        <v>1668</v>
      </c>
      <c r="D1499">
        <v>1.3460000000000001</v>
      </c>
      <c r="E1499">
        <v>296</v>
      </c>
      <c r="F1499">
        <f t="shared" si="23"/>
        <v>13</v>
      </c>
      <c r="G1499" t="str">
        <f>STANDINGS_WHIP[[#This Row],[League]]&amp;STANDINGS_WHIP[[#This Row],[Team]]</f>
        <v>$150 Draft Champions Feb 24 1:00 pm Lg.3753Corked Bat Smashers</v>
      </c>
    </row>
    <row r="1500" spans="1:7" x14ac:dyDescent="0.25">
      <c r="A1500">
        <v>2819</v>
      </c>
      <c r="B1500" t="s">
        <v>1681</v>
      </c>
      <c r="C1500" t="s">
        <v>1668</v>
      </c>
      <c r="D1500">
        <v>1.38</v>
      </c>
      <c r="E1500">
        <v>92</v>
      </c>
      <c r="F1500">
        <f t="shared" si="23"/>
        <v>14</v>
      </c>
      <c r="G1500" t="str">
        <f>STANDINGS_WHIP[[#This Row],[League]]&amp;STANDINGS_WHIP[[#This Row],[Team]]</f>
        <v>$150 Draft Champions Feb 24 1:00 pm Lg.3753Team Simone</v>
      </c>
    </row>
    <row r="1501" spans="1:7" x14ac:dyDescent="0.25">
      <c r="A1501">
        <v>2829</v>
      </c>
      <c r="B1501" t="s">
        <v>195</v>
      </c>
      <c r="C1501" t="s">
        <v>1668</v>
      </c>
      <c r="D1501">
        <v>1.3839999999999999</v>
      </c>
      <c r="E1501">
        <v>82</v>
      </c>
      <c r="F1501">
        <f t="shared" si="23"/>
        <v>15</v>
      </c>
      <c r="G1501" t="str">
        <f>STANDINGS_WHIP[[#This Row],[League]]&amp;STANDINGS_WHIP[[#This Row],[Team]]</f>
        <v>$150 Draft Champions Feb 24 1:00 pm Lg.3753Southern Comfort</v>
      </c>
    </row>
    <row r="1502" spans="1:7" x14ac:dyDescent="0.25">
      <c r="A1502">
        <v>362</v>
      </c>
      <c r="B1502" t="s">
        <v>1688</v>
      </c>
      <c r="C1502" t="s">
        <v>1683</v>
      </c>
      <c r="D1502">
        <v>1.1970000000000001</v>
      </c>
      <c r="E1502">
        <v>2549</v>
      </c>
      <c r="F1502">
        <f t="shared" si="23"/>
        <v>1</v>
      </c>
      <c r="G1502" t="str">
        <f>STANDINGS_WHIP[[#This Row],[League]]&amp;STANDINGS_WHIP[[#This Row],[Team]]</f>
        <v>$150 Draft Champions Feb 24 1:00 pm Lg.3754Makin Babies</v>
      </c>
    </row>
    <row r="1503" spans="1:7" x14ac:dyDescent="0.25">
      <c r="A1503">
        <v>375</v>
      </c>
      <c r="B1503" t="s">
        <v>1692</v>
      </c>
      <c r="C1503" t="s">
        <v>1683</v>
      </c>
      <c r="D1503">
        <v>1.198</v>
      </c>
      <c r="E1503">
        <v>2536</v>
      </c>
      <c r="F1503">
        <f t="shared" si="23"/>
        <v>2</v>
      </c>
      <c r="G1503" t="str">
        <f>STANDINGS_WHIP[[#This Row],[League]]&amp;STANDINGS_WHIP[[#This Row],[Team]]</f>
        <v>$150 Draft Champions Feb 24 1:00 pm Lg.3754Kitten in a top hat</v>
      </c>
    </row>
    <row r="1504" spans="1:7" x14ac:dyDescent="0.25">
      <c r="A1504">
        <v>846</v>
      </c>
      <c r="B1504" t="s">
        <v>1691</v>
      </c>
      <c r="C1504" t="s">
        <v>1683</v>
      </c>
      <c r="D1504">
        <v>1.236</v>
      </c>
      <c r="E1504">
        <v>2065</v>
      </c>
      <c r="F1504">
        <f t="shared" si="23"/>
        <v>3</v>
      </c>
      <c r="G1504" t="str">
        <f>STANDINGS_WHIP[[#This Row],[League]]&amp;STANDINGS_WHIP[[#This Row],[Team]]</f>
        <v>$150 Draft Champions Feb 24 1:00 pm Lg.3754Diamond Dogs</v>
      </c>
    </row>
    <row r="1505" spans="1:7" x14ac:dyDescent="0.25">
      <c r="A1505">
        <v>1052</v>
      </c>
      <c r="B1505" t="s">
        <v>1695</v>
      </c>
      <c r="C1505" t="s">
        <v>1683</v>
      </c>
      <c r="D1505">
        <v>1.2470000000000001</v>
      </c>
      <c r="E1505">
        <v>1858.5</v>
      </c>
      <c r="F1505">
        <f t="shared" si="23"/>
        <v>4</v>
      </c>
      <c r="G1505" t="str">
        <f>STANDINGS_WHIP[[#This Row],[League]]&amp;STANDINGS_WHIP[[#This Row],[Team]]</f>
        <v>$150 Draft Champions Feb 24 1:00 pm Lg.37543 of Paper 2 of Coin</v>
      </c>
    </row>
    <row r="1506" spans="1:7" x14ac:dyDescent="0.25">
      <c r="A1506">
        <v>1094</v>
      </c>
      <c r="B1506" t="s">
        <v>1694</v>
      </c>
      <c r="C1506" t="s">
        <v>1683</v>
      </c>
      <c r="D1506">
        <v>1.2490000000000001</v>
      </c>
      <c r="E1506">
        <v>1817</v>
      </c>
      <c r="F1506">
        <f t="shared" si="23"/>
        <v>5</v>
      </c>
      <c r="G1506" t="str">
        <f>STANDINGS_WHIP[[#This Row],[League]]&amp;STANDINGS_WHIP[[#This Row],[Team]]</f>
        <v>$150 Draft Champions Feb 24 1:00 pm Lg.3754B.O.F.</v>
      </c>
    </row>
    <row r="1507" spans="1:7" x14ac:dyDescent="0.25">
      <c r="A1507">
        <v>1181</v>
      </c>
      <c r="B1507" t="s">
        <v>1693</v>
      </c>
      <c r="C1507" t="s">
        <v>1683</v>
      </c>
      <c r="D1507">
        <v>1.254</v>
      </c>
      <c r="E1507">
        <v>1730</v>
      </c>
      <c r="F1507">
        <f t="shared" si="23"/>
        <v>6</v>
      </c>
      <c r="G1507" t="str">
        <f>STANDINGS_WHIP[[#This Row],[League]]&amp;STANDINGS_WHIP[[#This Row],[Team]]</f>
        <v>$150 Draft Champions Feb 24 1:00 pm Lg.3754ADP All Stars</v>
      </c>
    </row>
    <row r="1508" spans="1:7" x14ac:dyDescent="0.25">
      <c r="A1508">
        <v>1288</v>
      </c>
      <c r="B1508" t="s">
        <v>1682</v>
      </c>
      <c r="C1508" t="s">
        <v>1683</v>
      </c>
      <c r="D1508">
        <v>1.26</v>
      </c>
      <c r="E1508">
        <v>1623</v>
      </c>
      <c r="F1508">
        <f t="shared" si="23"/>
        <v>7</v>
      </c>
      <c r="G1508" t="str">
        <f>STANDINGS_WHIP[[#This Row],[League]]&amp;STANDINGS_WHIP[[#This Row],[Team]]</f>
        <v>$150 Draft Champions Feb 24 1:00 pm Lg.3754Scratch That Itch</v>
      </c>
    </row>
    <row r="1509" spans="1:7" x14ac:dyDescent="0.25">
      <c r="A1509">
        <v>1415</v>
      </c>
      <c r="B1509" t="s">
        <v>1685</v>
      </c>
      <c r="C1509" t="s">
        <v>1683</v>
      </c>
      <c r="D1509">
        <v>1.266</v>
      </c>
      <c r="E1509">
        <v>1496</v>
      </c>
      <c r="F1509">
        <f t="shared" si="23"/>
        <v>8</v>
      </c>
      <c r="G1509" t="str">
        <f>STANDINGS_WHIP[[#This Row],[League]]&amp;STANDINGS_WHIP[[#This Row],[Team]]</f>
        <v>$150 Draft Champions Feb 24 1:00 pm Lg.37544dakids</v>
      </c>
    </row>
    <row r="1510" spans="1:7" x14ac:dyDescent="0.25">
      <c r="A1510">
        <v>1563</v>
      </c>
      <c r="B1510" t="s">
        <v>1686</v>
      </c>
      <c r="C1510" t="s">
        <v>1683</v>
      </c>
      <c r="D1510">
        <v>1.274</v>
      </c>
      <c r="E1510">
        <v>1348</v>
      </c>
      <c r="F1510">
        <f t="shared" si="23"/>
        <v>9</v>
      </c>
      <c r="G1510" t="str">
        <f>STANDINGS_WHIP[[#This Row],[League]]&amp;STANDINGS_WHIP[[#This Row],[Team]]</f>
        <v>$150 Draft Champions Feb 24 1:00 pm Lg.3754Unplug the Technology</v>
      </c>
    </row>
    <row r="1511" spans="1:7" x14ac:dyDescent="0.25">
      <c r="A1511">
        <v>1864</v>
      </c>
      <c r="B1511" t="s">
        <v>1684</v>
      </c>
      <c r="C1511" t="s">
        <v>1683</v>
      </c>
      <c r="D1511">
        <v>1.29</v>
      </c>
      <c r="E1511">
        <v>1047</v>
      </c>
      <c r="F1511">
        <f t="shared" si="23"/>
        <v>10</v>
      </c>
      <c r="G1511" t="str">
        <f>STANDINGS_WHIP[[#This Row],[League]]&amp;STANDINGS_WHIP[[#This Row],[Team]]</f>
        <v>$150 Draft Champions Feb 24 1:00 pm Lg.3754Baby Bull, Cha Cha</v>
      </c>
    </row>
    <row r="1512" spans="1:7" x14ac:dyDescent="0.25">
      <c r="A1512">
        <v>2155</v>
      </c>
      <c r="B1512" t="s">
        <v>1690</v>
      </c>
      <c r="C1512" t="s">
        <v>1683</v>
      </c>
      <c r="D1512">
        <v>1.3080000000000001</v>
      </c>
      <c r="E1512">
        <v>756</v>
      </c>
      <c r="F1512">
        <f t="shared" si="23"/>
        <v>11</v>
      </c>
      <c r="G1512" t="str">
        <f>STANDINGS_WHIP[[#This Row],[League]]&amp;STANDINGS_WHIP[[#This Row],[Team]]</f>
        <v>$150 Draft Champions Feb 24 1:00 pm Lg.3754Stick It Up UR Pujols</v>
      </c>
    </row>
    <row r="1513" spans="1:7" x14ac:dyDescent="0.25">
      <c r="A1513">
        <v>2205</v>
      </c>
      <c r="B1513" t="s">
        <v>1687</v>
      </c>
      <c r="C1513" t="s">
        <v>1683</v>
      </c>
      <c r="D1513">
        <v>1.3109999999999999</v>
      </c>
      <c r="E1513">
        <v>706</v>
      </c>
      <c r="F1513">
        <f t="shared" si="23"/>
        <v>12</v>
      </c>
      <c r="G1513" t="str">
        <f>STANDINGS_WHIP[[#This Row],[League]]&amp;STANDINGS_WHIP[[#This Row],[Team]]</f>
        <v>$150 Draft Champions Feb 24 1:00 pm Lg.3754$hit &amp; Run</v>
      </c>
    </row>
    <row r="1514" spans="1:7" x14ac:dyDescent="0.25">
      <c r="A1514">
        <v>2280</v>
      </c>
      <c r="B1514" t="s">
        <v>488</v>
      </c>
      <c r="C1514" t="s">
        <v>1683</v>
      </c>
      <c r="D1514">
        <v>1.3160000000000001</v>
      </c>
      <c r="E1514">
        <v>631</v>
      </c>
      <c r="F1514">
        <f t="shared" si="23"/>
        <v>13</v>
      </c>
      <c r="G1514" t="str">
        <f>STANDINGS_WHIP[[#This Row],[League]]&amp;STANDINGS_WHIP[[#This Row],[Team]]</f>
        <v>$150 Draft Champions Feb 24 1:00 pm Lg.3754The AC Apocalypse</v>
      </c>
    </row>
    <row r="1515" spans="1:7" x14ac:dyDescent="0.25">
      <c r="A1515">
        <v>2420</v>
      </c>
      <c r="B1515" t="s">
        <v>1696</v>
      </c>
      <c r="C1515" t="s">
        <v>1683</v>
      </c>
      <c r="D1515">
        <v>1.3260000000000001</v>
      </c>
      <c r="E1515">
        <v>491</v>
      </c>
      <c r="F1515">
        <f t="shared" si="23"/>
        <v>14</v>
      </c>
      <c r="G1515" t="str">
        <f>STANDINGS_WHIP[[#This Row],[League]]&amp;STANDINGS_WHIP[[#This Row],[Team]]</f>
        <v>$150 Draft Champions Feb 24 1:00 pm Lg.3754RickReedFanclub</v>
      </c>
    </row>
    <row r="1516" spans="1:7" x14ac:dyDescent="0.25">
      <c r="A1516">
        <v>2850</v>
      </c>
      <c r="B1516" t="s">
        <v>1689</v>
      </c>
      <c r="C1516" t="s">
        <v>1683</v>
      </c>
      <c r="D1516">
        <v>1.391</v>
      </c>
      <c r="E1516">
        <v>61</v>
      </c>
      <c r="F1516">
        <f t="shared" si="23"/>
        <v>15</v>
      </c>
      <c r="G1516" t="str">
        <f>STANDINGS_WHIP[[#This Row],[League]]&amp;STANDINGS_WHIP[[#This Row],[Team]]</f>
        <v>$150 Draft Champions Feb 24 1:00 pm Lg.3754The Chosen Few</v>
      </c>
    </row>
    <row r="1517" spans="1:7" x14ac:dyDescent="0.25">
      <c r="A1517">
        <v>450</v>
      </c>
      <c r="B1517" t="s">
        <v>1704</v>
      </c>
      <c r="C1517" t="s">
        <v>1698</v>
      </c>
      <c r="D1517">
        <v>1.206</v>
      </c>
      <c r="E1517">
        <v>2461</v>
      </c>
      <c r="F1517">
        <f t="shared" si="23"/>
        <v>1</v>
      </c>
      <c r="G1517" t="str">
        <f>STANDINGS_WHIP[[#This Row],[League]]&amp;STANDINGS_WHIP[[#This Row],[Team]]</f>
        <v>$150 Draft Champions Feb 24 1:00 pm Lg.3757Bullwinkle's Meese</v>
      </c>
    </row>
    <row r="1518" spans="1:7" x14ac:dyDescent="0.25">
      <c r="A1518">
        <v>672</v>
      </c>
      <c r="B1518" t="s">
        <v>1699</v>
      </c>
      <c r="C1518" t="s">
        <v>1698</v>
      </c>
      <c r="D1518">
        <v>1.224</v>
      </c>
      <c r="E1518">
        <v>2239</v>
      </c>
      <c r="F1518">
        <f t="shared" si="23"/>
        <v>2</v>
      </c>
      <c r="G1518" t="str">
        <f>STANDINGS_WHIP[[#This Row],[League]]&amp;STANDINGS_WHIP[[#This Row],[Team]]</f>
        <v>$150 Draft Champions Feb 24 1:00 pm Lg.3757Frank the Tank</v>
      </c>
    </row>
    <row r="1519" spans="1:7" x14ac:dyDescent="0.25">
      <c r="A1519">
        <v>842</v>
      </c>
      <c r="B1519" t="s">
        <v>1708</v>
      </c>
      <c r="C1519" t="s">
        <v>1698</v>
      </c>
      <c r="D1519">
        <v>1.2350000000000001</v>
      </c>
      <c r="E1519">
        <v>2069</v>
      </c>
      <c r="F1519">
        <f t="shared" si="23"/>
        <v>3</v>
      </c>
      <c r="G1519" t="str">
        <f>STANDINGS_WHIP[[#This Row],[League]]&amp;STANDINGS_WHIP[[#This Row],[Team]]</f>
        <v>$150 Draft Champions Feb 24 1:00 pm Lg.3757#WWRHD</v>
      </c>
    </row>
    <row r="1520" spans="1:7" x14ac:dyDescent="0.25">
      <c r="A1520">
        <v>872</v>
      </c>
      <c r="B1520" t="s">
        <v>1700</v>
      </c>
      <c r="C1520" t="s">
        <v>1698</v>
      </c>
      <c r="D1520">
        <v>1.238</v>
      </c>
      <c r="E1520">
        <v>2039</v>
      </c>
      <c r="F1520">
        <f t="shared" si="23"/>
        <v>4</v>
      </c>
      <c r="G1520" t="str">
        <f>STANDINGS_WHIP[[#This Row],[League]]&amp;STANDINGS_WHIP[[#This Row],[Team]]</f>
        <v>$150 Draft Champions Feb 24 1:00 pm Lg.3757Team Moronese</v>
      </c>
    </row>
    <row r="1521" spans="1:7" x14ac:dyDescent="0.25">
      <c r="A1521">
        <v>979</v>
      </c>
      <c r="B1521" t="s">
        <v>1697</v>
      </c>
      <c r="C1521" t="s">
        <v>1698</v>
      </c>
      <c r="D1521">
        <v>1.2430000000000001</v>
      </c>
      <c r="E1521">
        <v>1932</v>
      </c>
      <c r="F1521">
        <f t="shared" si="23"/>
        <v>5</v>
      </c>
      <c r="G1521" t="str">
        <f>STANDINGS_WHIP[[#This Row],[League]]&amp;STANDINGS_WHIP[[#This Row],[Team]]</f>
        <v>$150 Draft Champions Feb 24 1:00 pm Lg.3757Team Bajer</v>
      </c>
    </row>
    <row r="1522" spans="1:7" x14ac:dyDescent="0.25">
      <c r="A1522">
        <v>1051</v>
      </c>
      <c r="B1522" t="s">
        <v>530</v>
      </c>
      <c r="C1522" t="s">
        <v>1698</v>
      </c>
      <c r="D1522">
        <v>1.246</v>
      </c>
      <c r="E1522">
        <v>1860</v>
      </c>
      <c r="F1522">
        <f t="shared" si="23"/>
        <v>6</v>
      </c>
      <c r="G1522" t="str">
        <f>STANDINGS_WHIP[[#This Row],[League]]&amp;STANDINGS_WHIP[[#This Row],[Team]]</f>
        <v>$150 Draft Champions Feb 24 1:00 pm Lg.3757Diamond King</v>
      </c>
    </row>
    <row r="1523" spans="1:7" x14ac:dyDescent="0.25">
      <c r="A1523">
        <v>1182</v>
      </c>
      <c r="B1523" t="s">
        <v>326</v>
      </c>
      <c r="C1523" t="s">
        <v>1698</v>
      </c>
      <c r="D1523">
        <v>1.254</v>
      </c>
      <c r="E1523">
        <v>1729</v>
      </c>
      <c r="F1523">
        <f t="shared" si="23"/>
        <v>7</v>
      </c>
      <c r="G1523" t="str">
        <f>STANDINGS_WHIP[[#This Row],[League]]&amp;STANDINGS_WHIP[[#This Row],[Team]]</f>
        <v>$150 Draft Champions Feb 24 1:00 pm Lg.3757Corsairs</v>
      </c>
    </row>
    <row r="1524" spans="1:7" x14ac:dyDescent="0.25">
      <c r="A1524">
        <v>1527</v>
      </c>
      <c r="B1524" t="s">
        <v>1705</v>
      </c>
      <c r="C1524" t="s">
        <v>1698</v>
      </c>
      <c r="D1524">
        <v>1.272</v>
      </c>
      <c r="E1524">
        <v>1384</v>
      </c>
      <c r="F1524">
        <f t="shared" si="23"/>
        <v>8</v>
      </c>
      <c r="G1524" t="str">
        <f>STANDINGS_WHIP[[#This Row],[League]]&amp;STANDINGS_WHIP[[#This Row],[Team]]</f>
        <v>$150 Draft Champions Feb 24 1:00 pm Lg.3757Bronx Yankees (DC10)</v>
      </c>
    </row>
    <row r="1525" spans="1:7" x14ac:dyDescent="0.25">
      <c r="A1525">
        <v>1578</v>
      </c>
      <c r="B1525" t="s">
        <v>1707</v>
      </c>
      <c r="C1525" t="s">
        <v>1698</v>
      </c>
      <c r="D1525">
        <v>1.2749999999999999</v>
      </c>
      <c r="E1525">
        <v>1333</v>
      </c>
      <c r="F1525">
        <f t="shared" si="23"/>
        <v>9</v>
      </c>
      <c r="G1525" t="str">
        <f>STANDINGS_WHIP[[#This Row],[League]]&amp;STANDINGS_WHIP[[#This Row],[Team]]</f>
        <v>$150 Draft Champions Feb 24 1:00 pm Lg.3757Team Garrison</v>
      </c>
    </row>
    <row r="1526" spans="1:7" x14ac:dyDescent="0.25">
      <c r="A1526">
        <v>1921</v>
      </c>
      <c r="B1526" t="s">
        <v>1706</v>
      </c>
      <c r="C1526" t="s">
        <v>1698</v>
      </c>
      <c r="D1526">
        <v>1.294</v>
      </c>
      <c r="E1526">
        <v>990</v>
      </c>
      <c r="F1526">
        <f t="shared" si="23"/>
        <v>10</v>
      </c>
      <c r="G1526" t="str">
        <f>STANDINGS_WHIP[[#This Row],[League]]&amp;STANDINGS_WHIP[[#This Row],[Team]]</f>
        <v>$150 Draft Champions Feb 24 1:00 pm Lg.3757Sam's Club 2</v>
      </c>
    </row>
    <row r="1527" spans="1:7" x14ac:dyDescent="0.25">
      <c r="A1527">
        <v>1951</v>
      </c>
      <c r="B1527" t="s">
        <v>1702</v>
      </c>
      <c r="C1527" t="s">
        <v>1698</v>
      </c>
      <c r="D1527">
        <v>1.296</v>
      </c>
      <c r="E1527">
        <v>960</v>
      </c>
      <c r="F1527">
        <f t="shared" si="23"/>
        <v>11</v>
      </c>
      <c r="G1527" t="str">
        <f>STANDINGS_WHIP[[#This Row],[League]]&amp;STANDINGS_WHIP[[#This Row],[Team]]</f>
        <v>$150 Draft Champions Feb 24 1:00 pm Lg.3757Team colvin</v>
      </c>
    </row>
    <row r="1528" spans="1:7" x14ac:dyDescent="0.25">
      <c r="A1528">
        <v>2007</v>
      </c>
      <c r="B1528" t="s">
        <v>1701</v>
      </c>
      <c r="C1528" t="s">
        <v>1698</v>
      </c>
      <c r="D1528">
        <v>1.2989999999999999</v>
      </c>
      <c r="E1528">
        <v>904</v>
      </c>
      <c r="F1528">
        <f t="shared" si="23"/>
        <v>12</v>
      </c>
      <c r="G1528" t="str">
        <f>STANDINGS_WHIP[[#This Row],[League]]&amp;STANDINGS_WHIP[[#This Row],[Team]]</f>
        <v>$150 Draft Champions Feb 24 1:00 pm Lg.3757Party</v>
      </c>
    </row>
    <row r="1529" spans="1:7" x14ac:dyDescent="0.25">
      <c r="A1529">
        <v>2153</v>
      </c>
      <c r="B1529" t="s">
        <v>1710</v>
      </c>
      <c r="C1529" t="s">
        <v>1698</v>
      </c>
      <c r="D1529">
        <v>1.3080000000000001</v>
      </c>
      <c r="E1529">
        <v>758</v>
      </c>
      <c r="F1529">
        <f t="shared" si="23"/>
        <v>13</v>
      </c>
      <c r="G1529" t="str">
        <f>STANDINGS_WHIP[[#This Row],[League]]&amp;STANDINGS_WHIP[[#This Row],[Team]]</f>
        <v>$150 Draft Champions Feb 24 1:00 pm Lg.3757Fink's All-Stars</v>
      </c>
    </row>
    <row r="1530" spans="1:7" x14ac:dyDescent="0.25">
      <c r="A1530">
        <v>2516</v>
      </c>
      <c r="B1530" t="s">
        <v>1709</v>
      </c>
      <c r="C1530" t="s">
        <v>1698</v>
      </c>
      <c r="D1530">
        <v>1.335</v>
      </c>
      <c r="E1530">
        <v>395</v>
      </c>
      <c r="F1530">
        <f t="shared" si="23"/>
        <v>14</v>
      </c>
      <c r="G1530" t="str">
        <f>STANDINGS_WHIP[[#This Row],[League]]&amp;STANDINGS_WHIP[[#This Row],[Team]]</f>
        <v>$150 Draft Champions Feb 24 1:00 pm Lg.3757Boof Bonser</v>
      </c>
    </row>
    <row r="1531" spans="1:7" x14ac:dyDescent="0.25">
      <c r="A1531">
        <v>2792</v>
      </c>
      <c r="B1531" t="s">
        <v>1703</v>
      </c>
      <c r="C1531" t="s">
        <v>1698</v>
      </c>
      <c r="D1531">
        <v>1.3720000000000001</v>
      </c>
      <c r="E1531">
        <v>119</v>
      </c>
      <c r="F1531">
        <f t="shared" si="23"/>
        <v>15</v>
      </c>
      <c r="G1531" t="str">
        <f>STANDINGS_WHIP[[#This Row],[League]]&amp;STANDINGS_WHIP[[#This Row],[Team]]</f>
        <v>$150 Draft Champions Feb 24 1:00 pm Lg.3757Team Myers</v>
      </c>
    </row>
    <row r="1532" spans="1:7" x14ac:dyDescent="0.25">
      <c r="A1532">
        <v>120</v>
      </c>
      <c r="B1532" t="s">
        <v>1723</v>
      </c>
      <c r="C1532" t="s">
        <v>1712</v>
      </c>
      <c r="D1532">
        <v>1.163</v>
      </c>
      <c r="E1532">
        <v>2791</v>
      </c>
      <c r="F1532">
        <f t="shared" si="23"/>
        <v>1</v>
      </c>
      <c r="G1532" t="str">
        <f>STANDINGS_WHIP[[#This Row],[League]]&amp;STANDINGS_WHIP[[#This Row],[Team]]</f>
        <v>$150 Draft Champions Feb 25 1:00 pm Lg.37621st to 3rd</v>
      </c>
    </row>
    <row r="1533" spans="1:7" x14ac:dyDescent="0.25">
      <c r="A1533">
        <v>297</v>
      </c>
      <c r="B1533" t="s">
        <v>1714</v>
      </c>
      <c r="C1533" t="s">
        <v>1712</v>
      </c>
      <c r="D1533">
        <v>1.1890000000000001</v>
      </c>
      <c r="E1533">
        <v>2614</v>
      </c>
      <c r="F1533">
        <f t="shared" si="23"/>
        <v>2</v>
      </c>
      <c r="G1533" t="str">
        <f>STANDINGS_WHIP[[#This Row],[League]]&amp;STANDINGS_WHIP[[#This Row],[Team]]</f>
        <v>$150 Draft Champions Feb 25 1:00 pm Lg.3762Thebeau 8</v>
      </c>
    </row>
    <row r="1534" spans="1:7" x14ac:dyDescent="0.25">
      <c r="A1534">
        <v>955</v>
      </c>
      <c r="B1534" t="s">
        <v>93</v>
      </c>
      <c r="C1534" t="s">
        <v>1712</v>
      </c>
      <c r="D1534">
        <v>1.242</v>
      </c>
      <c r="E1534">
        <v>1956</v>
      </c>
      <c r="F1534">
        <f t="shared" si="23"/>
        <v>3</v>
      </c>
      <c r="G1534" t="str">
        <f>STANDINGS_WHIP[[#This Row],[League]]&amp;STANDINGS_WHIP[[#This Row],[Team]]</f>
        <v>$150 Draft Champions Feb 25 1:00 pm Lg.3762Fantasy Favale</v>
      </c>
    </row>
    <row r="1535" spans="1:7" x14ac:dyDescent="0.25">
      <c r="A1535">
        <v>1007</v>
      </c>
      <c r="B1535" t="s">
        <v>1721</v>
      </c>
      <c r="C1535" t="s">
        <v>1712</v>
      </c>
      <c r="D1535">
        <v>1.2450000000000001</v>
      </c>
      <c r="E1535">
        <v>1904</v>
      </c>
      <c r="F1535">
        <f t="shared" si="23"/>
        <v>4</v>
      </c>
      <c r="G1535" t="str">
        <f>STANDINGS_WHIP[[#This Row],[League]]&amp;STANDINGS_WHIP[[#This Row],[Team]]</f>
        <v>$150 Draft Champions Feb 25 1:00 pm Lg.3762Young Guns</v>
      </c>
    </row>
    <row r="1536" spans="1:7" x14ac:dyDescent="0.25">
      <c r="A1536">
        <v>1057</v>
      </c>
      <c r="B1536" t="s">
        <v>1717</v>
      </c>
      <c r="C1536" t="s">
        <v>1712</v>
      </c>
      <c r="D1536">
        <v>1.2470000000000001</v>
      </c>
      <c r="E1536">
        <v>1854</v>
      </c>
      <c r="F1536">
        <f t="shared" si="23"/>
        <v>5</v>
      </c>
      <c r="G1536" t="str">
        <f>STANDINGS_WHIP[[#This Row],[League]]&amp;STANDINGS_WHIP[[#This Row],[Team]]</f>
        <v>$150 Draft Champions Feb 25 1:00 pm Lg.3762Abner Doubleplay</v>
      </c>
    </row>
    <row r="1537" spans="1:7" x14ac:dyDescent="0.25">
      <c r="A1537">
        <v>1283</v>
      </c>
      <c r="B1537" t="s">
        <v>1716</v>
      </c>
      <c r="C1537" t="s">
        <v>1712</v>
      </c>
      <c r="D1537">
        <v>1.2589999999999999</v>
      </c>
      <c r="E1537">
        <v>1628</v>
      </c>
      <c r="F1537">
        <f t="shared" si="23"/>
        <v>6</v>
      </c>
      <c r="G1537" t="str">
        <f>STANDINGS_WHIP[[#This Row],[League]]&amp;STANDINGS_WHIP[[#This Row],[Team]]</f>
        <v>$150 Draft Champions Feb 25 1:00 pm Lg.3762Lollygaggers DC3</v>
      </c>
    </row>
    <row r="1538" spans="1:7" x14ac:dyDescent="0.25">
      <c r="A1538">
        <v>1389</v>
      </c>
      <c r="B1538" t="s">
        <v>478</v>
      </c>
      <c r="C1538" t="s">
        <v>1712</v>
      </c>
      <c r="D1538">
        <v>1.2649999999999999</v>
      </c>
      <c r="E1538">
        <v>1522</v>
      </c>
      <c r="F1538">
        <f t="shared" si="23"/>
        <v>7</v>
      </c>
      <c r="G1538" t="str">
        <f>STANDINGS_WHIP[[#This Row],[League]]&amp;STANDINGS_WHIP[[#This Row],[Team]]</f>
        <v>$150 Draft Champions Feb 25 1:00 pm Lg.3762Thing 7</v>
      </c>
    </row>
    <row r="1539" spans="1:7" x14ac:dyDescent="0.25">
      <c r="A1539">
        <v>1568</v>
      </c>
      <c r="B1539" t="s">
        <v>1720</v>
      </c>
      <c r="C1539" t="s">
        <v>1712</v>
      </c>
      <c r="D1539">
        <v>1.2749999999999999</v>
      </c>
      <c r="E1539">
        <v>1343</v>
      </c>
      <c r="F1539">
        <f t="shared" ref="F1539:F1602" si="24">IF(C1539=C1538,F1538+1,1)</f>
        <v>8</v>
      </c>
      <c r="G1539" t="str">
        <f>STANDINGS_WHIP[[#This Row],[League]]&amp;STANDINGS_WHIP[[#This Row],[Team]]</f>
        <v>$150 Draft Champions Feb 25 1:00 pm Lg.3762Dunsmuir Pushers</v>
      </c>
    </row>
    <row r="1540" spans="1:7" x14ac:dyDescent="0.25">
      <c r="A1540">
        <v>1590</v>
      </c>
      <c r="B1540" t="s">
        <v>1722</v>
      </c>
      <c r="C1540" t="s">
        <v>1712</v>
      </c>
      <c r="D1540">
        <v>1.2749999999999999</v>
      </c>
      <c r="E1540">
        <v>1321</v>
      </c>
      <c r="F1540">
        <f t="shared" si="24"/>
        <v>9</v>
      </c>
      <c r="G1540" t="str">
        <f>STANDINGS_WHIP[[#This Row],[League]]&amp;STANDINGS_WHIP[[#This Row],[Team]]</f>
        <v>$150 Draft Champions Feb 25 1:00 pm Lg.3762Clever Team Name2</v>
      </c>
    </row>
    <row r="1541" spans="1:7" x14ac:dyDescent="0.25">
      <c r="A1541">
        <v>1837</v>
      </c>
      <c r="B1541" t="s">
        <v>1718</v>
      </c>
      <c r="C1541" t="s">
        <v>1712</v>
      </c>
      <c r="D1541">
        <v>1.2889999999999999</v>
      </c>
      <c r="E1541">
        <v>1074</v>
      </c>
      <c r="F1541">
        <f t="shared" si="24"/>
        <v>10</v>
      </c>
      <c r="G1541" t="str">
        <f>STANDINGS_WHIP[[#This Row],[League]]&amp;STANDINGS_WHIP[[#This Row],[Team]]</f>
        <v>$150 Draft Champions Feb 25 1:00 pm Lg.3762Moz Boyz 16</v>
      </c>
    </row>
    <row r="1542" spans="1:7" x14ac:dyDescent="0.25">
      <c r="A1542">
        <v>1988</v>
      </c>
      <c r="B1542" t="s">
        <v>1713</v>
      </c>
      <c r="C1542" t="s">
        <v>1712</v>
      </c>
      <c r="D1542">
        <v>1.298</v>
      </c>
      <c r="E1542">
        <v>923</v>
      </c>
      <c r="F1542">
        <f t="shared" si="24"/>
        <v>11</v>
      </c>
      <c r="G1542" t="str">
        <f>STANDINGS_WHIP[[#This Row],[League]]&amp;STANDINGS_WHIP[[#This Row],[Team]]</f>
        <v>$150 Draft Champions Feb 25 1:00 pm Lg.3762Stupendous Man</v>
      </c>
    </row>
    <row r="1543" spans="1:7" x14ac:dyDescent="0.25">
      <c r="A1543">
        <v>2240</v>
      </c>
      <c r="B1543" t="s">
        <v>1711</v>
      </c>
      <c r="C1543" t="s">
        <v>1712</v>
      </c>
      <c r="D1543">
        <v>1.3129999999999999</v>
      </c>
      <c r="E1543">
        <v>671</v>
      </c>
      <c r="F1543">
        <f t="shared" si="24"/>
        <v>12</v>
      </c>
      <c r="G1543" t="str">
        <f>STANDINGS_WHIP[[#This Row],[League]]&amp;STANDINGS_WHIP[[#This Row],[Team]]</f>
        <v>$150 Draft Champions Feb 25 1:00 pm Lg.3762Big Mama Blues</v>
      </c>
    </row>
    <row r="1544" spans="1:7" x14ac:dyDescent="0.25">
      <c r="A1544">
        <v>2282</v>
      </c>
      <c r="B1544" t="s">
        <v>313</v>
      </c>
      <c r="C1544" t="s">
        <v>1712</v>
      </c>
      <c r="D1544">
        <v>1.3160000000000001</v>
      </c>
      <c r="E1544">
        <v>629</v>
      </c>
      <c r="F1544">
        <f t="shared" si="24"/>
        <v>13</v>
      </c>
      <c r="G1544" t="str">
        <f>STANDINGS_WHIP[[#This Row],[League]]&amp;STANDINGS_WHIP[[#This Row],[Team]]</f>
        <v>$150 Draft Champions Feb 25 1:00 pm Lg.3762The Barbarian Horde</v>
      </c>
    </row>
    <row r="1545" spans="1:7" x14ac:dyDescent="0.25">
      <c r="A1545">
        <v>2380</v>
      </c>
      <c r="B1545" t="s">
        <v>1715</v>
      </c>
      <c r="C1545" t="s">
        <v>1712</v>
      </c>
      <c r="D1545">
        <v>1.323</v>
      </c>
      <c r="E1545">
        <v>531</v>
      </c>
      <c r="F1545">
        <f t="shared" si="24"/>
        <v>14</v>
      </c>
      <c r="G1545" t="str">
        <f>STANDINGS_WHIP[[#This Row],[League]]&amp;STANDINGS_WHIP[[#This Row],[Team]]</f>
        <v>$150 Draft Champions Feb 25 1:00 pm Lg.3762The Grandy Man Can</v>
      </c>
    </row>
    <row r="1546" spans="1:7" x14ac:dyDescent="0.25">
      <c r="A1546">
        <v>2759</v>
      </c>
      <c r="B1546" t="s">
        <v>1719</v>
      </c>
      <c r="C1546" t="s">
        <v>1712</v>
      </c>
      <c r="D1546">
        <v>1.3660000000000001</v>
      </c>
      <c r="E1546">
        <v>152</v>
      </c>
      <c r="F1546">
        <f t="shared" si="24"/>
        <v>15</v>
      </c>
      <c r="G1546" t="str">
        <f>STANDINGS_WHIP[[#This Row],[League]]&amp;STANDINGS_WHIP[[#This Row],[Team]]</f>
        <v>$150 Draft Champions Feb 25 1:00 pm Lg.3762We Doolittle Betts</v>
      </c>
    </row>
    <row r="1547" spans="1:7" x14ac:dyDescent="0.25">
      <c r="A1547">
        <v>256</v>
      </c>
      <c r="B1547" t="s">
        <v>1728</v>
      </c>
      <c r="C1547" t="s">
        <v>1724</v>
      </c>
      <c r="D1547">
        <v>1.1839999999999999</v>
      </c>
      <c r="E1547">
        <v>2655</v>
      </c>
      <c r="F1547">
        <f t="shared" si="24"/>
        <v>1</v>
      </c>
      <c r="G1547" t="str">
        <f>STANDINGS_WHIP[[#This Row],[League]]&amp;STANDINGS_WHIP[[#This Row],[Team]]</f>
        <v>$150 Draft Champions Feb 25 1:00 pm Lg.3768Books</v>
      </c>
    </row>
    <row r="1548" spans="1:7" x14ac:dyDescent="0.25">
      <c r="A1548">
        <v>495</v>
      </c>
      <c r="B1548" t="s">
        <v>1006</v>
      </c>
      <c r="C1548" t="s">
        <v>1724</v>
      </c>
      <c r="D1548">
        <v>1.21</v>
      </c>
      <c r="E1548">
        <v>2416</v>
      </c>
      <c r="F1548">
        <f t="shared" si="24"/>
        <v>2</v>
      </c>
      <c r="G1548" t="str">
        <f>STANDINGS_WHIP[[#This Row],[League]]&amp;STANDINGS_WHIP[[#This Row],[Team]]</f>
        <v>$150 Draft Champions Feb 25 1:00 pm Lg.3768Team Lambach</v>
      </c>
    </row>
    <row r="1549" spans="1:7" x14ac:dyDescent="0.25">
      <c r="A1549">
        <v>569</v>
      </c>
      <c r="B1549" t="s">
        <v>1727</v>
      </c>
      <c r="C1549" t="s">
        <v>1724</v>
      </c>
      <c r="D1549">
        <v>1.2170000000000001</v>
      </c>
      <c r="E1549">
        <v>2342</v>
      </c>
      <c r="F1549">
        <f t="shared" si="24"/>
        <v>3</v>
      </c>
      <c r="G1549" t="str">
        <f>STANDINGS_WHIP[[#This Row],[League]]&amp;STANDINGS_WHIP[[#This Row],[Team]]</f>
        <v>$150 Draft Champions Feb 25 1:00 pm Lg.3768It's Clobberintime!</v>
      </c>
    </row>
    <row r="1550" spans="1:7" x14ac:dyDescent="0.25">
      <c r="A1550">
        <v>594</v>
      </c>
      <c r="B1550" t="s">
        <v>1071</v>
      </c>
      <c r="C1550" t="s">
        <v>1724</v>
      </c>
      <c r="D1550">
        <v>1.2190000000000001</v>
      </c>
      <c r="E1550">
        <v>2317</v>
      </c>
      <c r="F1550">
        <f t="shared" si="24"/>
        <v>4</v>
      </c>
      <c r="G1550" t="str">
        <f>STANDINGS_WHIP[[#This Row],[League]]&amp;STANDINGS_WHIP[[#This Row],[Team]]</f>
        <v>$150 Draft Champions Feb 25 1:00 pm Lg.3768Team Reed</v>
      </c>
    </row>
    <row r="1551" spans="1:7" x14ac:dyDescent="0.25">
      <c r="A1551">
        <v>734</v>
      </c>
      <c r="B1551" t="s">
        <v>1658</v>
      </c>
      <c r="C1551" t="s">
        <v>1724</v>
      </c>
      <c r="D1551">
        <v>1.228</v>
      </c>
      <c r="E1551">
        <v>2177</v>
      </c>
      <c r="F1551">
        <f t="shared" si="24"/>
        <v>5</v>
      </c>
      <c r="G1551" t="str">
        <f>STANDINGS_WHIP[[#This Row],[League]]&amp;STANDINGS_WHIP[[#This Row],[Team]]</f>
        <v>$150 Draft Champions Feb 25 1:00 pm Lg.3768Team Hamon</v>
      </c>
    </row>
    <row r="1552" spans="1:7" x14ac:dyDescent="0.25">
      <c r="A1552">
        <v>1003</v>
      </c>
      <c r="B1552" t="s">
        <v>75</v>
      </c>
      <c r="C1552" t="s">
        <v>1724</v>
      </c>
      <c r="D1552">
        <v>1.244</v>
      </c>
      <c r="E1552">
        <v>1908</v>
      </c>
      <c r="F1552">
        <f t="shared" si="24"/>
        <v>6</v>
      </c>
      <c r="G1552" t="str">
        <f>STANDINGS_WHIP[[#This Row],[League]]&amp;STANDINGS_WHIP[[#This Row],[Team]]</f>
        <v>$150 Draft Champions Feb 25 1:00 pm Lg.3768Millertime2</v>
      </c>
    </row>
    <row r="1553" spans="1:7" x14ac:dyDescent="0.25">
      <c r="A1553">
        <v>1197</v>
      </c>
      <c r="B1553" t="s">
        <v>1725</v>
      </c>
      <c r="C1553" t="s">
        <v>1724</v>
      </c>
      <c r="D1553">
        <v>1.2549999999999999</v>
      </c>
      <c r="E1553">
        <v>1714</v>
      </c>
      <c r="F1553">
        <f t="shared" si="24"/>
        <v>7</v>
      </c>
      <c r="G1553" t="str">
        <f>STANDINGS_WHIP[[#This Row],[League]]&amp;STANDINGS_WHIP[[#This Row],[Team]]</f>
        <v>$150 Draft Champions Feb 25 1:00 pm Lg.3768World Powers</v>
      </c>
    </row>
    <row r="1554" spans="1:7" x14ac:dyDescent="0.25">
      <c r="A1554">
        <v>1460</v>
      </c>
      <c r="B1554" t="s">
        <v>1732</v>
      </c>
      <c r="C1554" t="s">
        <v>1724</v>
      </c>
      <c r="D1554">
        <v>1.2689999999999999</v>
      </c>
      <c r="E1554">
        <v>1451</v>
      </c>
      <c r="F1554">
        <f t="shared" si="24"/>
        <v>8</v>
      </c>
      <c r="G1554" t="str">
        <f>STANDINGS_WHIP[[#This Row],[League]]&amp;STANDINGS_WHIP[[#This Row],[Team]]</f>
        <v>$150 Draft Champions Feb 25 1:00 pm Lg.3768Charger Bar 7</v>
      </c>
    </row>
    <row r="1555" spans="1:7" x14ac:dyDescent="0.25">
      <c r="A1555">
        <v>1571</v>
      </c>
      <c r="B1555" t="s">
        <v>1730</v>
      </c>
      <c r="C1555" t="s">
        <v>1724</v>
      </c>
      <c r="D1555">
        <v>1.2749999999999999</v>
      </c>
      <c r="E1555">
        <v>1340</v>
      </c>
      <c r="F1555">
        <f t="shared" si="24"/>
        <v>9</v>
      </c>
      <c r="G1555" t="str">
        <f>STANDINGS_WHIP[[#This Row],[League]]&amp;STANDINGS_WHIP[[#This Row],[Team]]</f>
        <v>$150 Draft Champions Feb 25 1:00 pm Lg.3768PRAGMATIC</v>
      </c>
    </row>
    <row r="1556" spans="1:7" x14ac:dyDescent="0.25">
      <c r="A1556">
        <v>1635</v>
      </c>
      <c r="B1556" t="s">
        <v>1733</v>
      </c>
      <c r="C1556" t="s">
        <v>1724</v>
      </c>
      <c r="D1556">
        <v>1.278</v>
      </c>
      <c r="E1556">
        <v>1276</v>
      </c>
      <c r="F1556">
        <f t="shared" si="24"/>
        <v>10</v>
      </c>
      <c r="G1556" t="str">
        <f>STANDINGS_WHIP[[#This Row],[League]]&amp;STANDINGS_WHIP[[#This Row],[Team]]</f>
        <v>$150 Draft Champions Feb 25 1:00 pm Lg.3768Yu Choo Dee</v>
      </c>
    </row>
    <row r="1557" spans="1:7" x14ac:dyDescent="0.25">
      <c r="A1557">
        <v>1937</v>
      </c>
      <c r="B1557" t="s">
        <v>16</v>
      </c>
      <c r="C1557" t="s">
        <v>1724</v>
      </c>
      <c r="D1557">
        <v>1.2949999999999999</v>
      </c>
      <c r="E1557">
        <v>974</v>
      </c>
      <c r="F1557">
        <f t="shared" si="24"/>
        <v>11</v>
      </c>
      <c r="G1557" t="str">
        <f>STANDINGS_WHIP[[#This Row],[League]]&amp;STANDINGS_WHIP[[#This Row],[Team]]</f>
        <v>$150 Draft Champions Feb 25 1:00 pm Lg.3768Team Phan</v>
      </c>
    </row>
    <row r="1558" spans="1:7" x14ac:dyDescent="0.25">
      <c r="A1558">
        <v>2107</v>
      </c>
      <c r="B1558" t="s">
        <v>1729</v>
      </c>
      <c r="C1558" t="s">
        <v>1724</v>
      </c>
      <c r="D1558">
        <v>1.3049999999999999</v>
      </c>
      <c r="E1558">
        <v>804</v>
      </c>
      <c r="F1558">
        <f t="shared" si="24"/>
        <v>12</v>
      </c>
      <c r="G1558" t="str">
        <f>STANDINGS_WHIP[[#This Row],[League]]&amp;STANDINGS_WHIP[[#This Row],[Team]]</f>
        <v>$150 Draft Champions Feb 25 1:00 pm Lg.3768GAS ATTACK!</v>
      </c>
    </row>
    <row r="1559" spans="1:7" x14ac:dyDescent="0.25">
      <c r="A1559">
        <v>2430</v>
      </c>
      <c r="B1559" t="s">
        <v>1731</v>
      </c>
      <c r="C1559" t="s">
        <v>1724</v>
      </c>
      <c r="D1559">
        <v>1.327</v>
      </c>
      <c r="E1559">
        <v>481</v>
      </c>
      <c r="F1559">
        <f t="shared" si="24"/>
        <v>13</v>
      </c>
      <c r="G1559" t="str">
        <f>STANDINGS_WHIP[[#This Row],[League]]&amp;STANDINGS_WHIP[[#This Row],[Team]]</f>
        <v>$150 Draft Champions Feb 25 1:00 pm Lg.3768ChrisnLiv</v>
      </c>
    </row>
    <row r="1560" spans="1:7" x14ac:dyDescent="0.25">
      <c r="A1560">
        <v>2617</v>
      </c>
      <c r="B1560" t="s">
        <v>197</v>
      </c>
      <c r="C1560" t="s">
        <v>1724</v>
      </c>
      <c r="D1560">
        <v>1.3460000000000001</v>
      </c>
      <c r="E1560">
        <v>294</v>
      </c>
      <c r="F1560">
        <f t="shared" si="24"/>
        <v>14</v>
      </c>
      <c r="G1560" t="str">
        <f>STANDINGS_WHIP[[#This Row],[League]]&amp;STANDINGS_WHIP[[#This Row],[Team]]</f>
        <v>$150 Draft Champions Feb 25 1:00 pm Lg.3768Macho Lobsters</v>
      </c>
    </row>
    <row r="1561" spans="1:7" x14ac:dyDescent="0.25">
      <c r="A1561">
        <v>2650</v>
      </c>
      <c r="B1561" t="s">
        <v>1726</v>
      </c>
      <c r="C1561" t="s">
        <v>1724</v>
      </c>
      <c r="D1561">
        <v>1.35</v>
      </c>
      <c r="E1561">
        <v>261</v>
      </c>
      <c r="F1561">
        <f t="shared" si="24"/>
        <v>15</v>
      </c>
      <c r="G1561" t="str">
        <f>STANDINGS_WHIP[[#This Row],[League]]&amp;STANDINGS_WHIP[[#This Row],[Team]]</f>
        <v>$150 Draft Champions Feb 25 1:00 pm Lg.3768Street Justice</v>
      </c>
    </row>
    <row r="1562" spans="1:7" x14ac:dyDescent="0.25">
      <c r="A1562">
        <v>54</v>
      </c>
      <c r="B1562" t="s">
        <v>27</v>
      </c>
      <c r="C1562" t="s">
        <v>1735</v>
      </c>
      <c r="D1562">
        <v>1.143</v>
      </c>
      <c r="E1562">
        <v>2857</v>
      </c>
      <c r="F1562">
        <f t="shared" si="24"/>
        <v>1</v>
      </c>
      <c r="G1562" t="str">
        <f>STANDINGS_WHIP[[#This Row],[League]]&amp;STANDINGS_WHIP[[#This Row],[Team]]</f>
        <v>$150 Draft Champions Feb 26 1:00 pm Lg.3770Team Brady</v>
      </c>
    </row>
    <row r="1563" spans="1:7" x14ac:dyDescent="0.25">
      <c r="A1563">
        <v>200</v>
      </c>
      <c r="B1563" t="s">
        <v>1740</v>
      </c>
      <c r="C1563" t="s">
        <v>1735</v>
      </c>
      <c r="D1563">
        <v>1.177</v>
      </c>
      <c r="E1563">
        <v>2711</v>
      </c>
      <c r="F1563">
        <f t="shared" si="24"/>
        <v>2</v>
      </c>
      <c r="G1563" t="str">
        <f>STANDINGS_WHIP[[#This Row],[League]]&amp;STANDINGS_WHIP[[#This Row],[Team]]</f>
        <v>$150 Draft Champions Feb 26 1:00 pm Lg.3770Mad Bum All-Stars</v>
      </c>
    </row>
    <row r="1564" spans="1:7" x14ac:dyDescent="0.25">
      <c r="A1564">
        <v>355</v>
      </c>
      <c r="B1564" t="s">
        <v>1737</v>
      </c>
      <c r="C1564" t="s">
        <v>1735</v>
      </c>
      <c r="D1564">
        <v>1.1970000000000001</v>
      </c>
      <c r="E1564">
        <v>2556</v>
      </c>
      <c r="F1564">
        <f t="shared" si="24"/>
        <v>3</v>
      </c>
      <c r="G1564" t="str">
        <f>STANDINGS_WHIP[[#This Row],[League]]&amp;STANDINGS_WHIP[[#This Row],[Team]]</f>
        <v>$150 Draft Champions Feb 26 1:00 pm Lg.3770Thebeau 9</v>
      </c>
    </row>
    <row r="1565" spans="1:7" x14ac:dyDescent="0.25">
      <c r="A1565">
        <v>786</v>
      </c>
      <c r="B1565" t="s">
        <v>1742</v>
      </c>
      <c r="C1565" t="s">
        <v>1735</v>
      </c>
      <c r="D1565">
        <v>1.2330000000000001</v>
      </c>
      <c r="E1565">
        <v>2125</v>
      </c>
      <c r="F1565">
        <f t="shared" si="24"/>
        <v>4</v>
      </c>
      <c r="G1565" t="str">
        <f>STANDINGS_WHIP[[#This Row],[League]]&amp;STANDINGS_WHIP[[#This Row],[Team]]</f>
        <v>$150 Draft Champions Feb 26 1:00 pm Lg.3770The Lester of Two Evils</v>
      </c>
    </row>
    <row r="1566" spans="1:7" x14ac:dyDescent="0.25">
      <c r="A1566">
        <v>931</v>
      </c>
      <c r="B1566" t="s">
        <v>187</v>
      </c>
      <c r="C1566" t="s">
        <v>1735</v>
      </c>
      <c r="D1566">
        <v>1.2410000000000001</v>
      </c>
      <c r="E1566">
        <v>1980</v>
      </c>
      <c r="F1566">
        <f t="shared" si="24"/>
        <v>5</v>
      </c>
      <c r="G1566" t="str">
        <f>STANDINGS_WHIP[[#This Row],[League]]&amp;STANDINGS_WHIP[[#This Row],[Team]]</f>
        <v>$150 Draft Champions Feb 26 1:00 pm Lg.3770August Legion II</v>
      </c>
    </row>
    <row r="1567" spans="1:7" x14ac:dyDescent="0.25">
      <c r="A1567">
        <v>998</v>
      </c>
      <c r="B1567" t="s">
        <v>1739</v>
      </c>
      <c r="C1567" t="s">
        <v>1735</v>
      </c>
      <c r="D1567">
        <v>1.244</v>
      </c>
      <c r="E1567">
        <v>1913</v>
      </c>
      <c r="F1567">
        <f t="shared" si="24"/>
        <v>6</v>
      </c>
      <c r="G1567" t="str">
        <f>STANDINGS_WHIP[[#This Row],[League]]&amp;STANDINGS_WHIP[[#This Row],[Team]]</f>
        <v>$150 Draft Champions Feb 26 1:00 pm Lg.3770Old School Players-2</v>
      </c>
    </row>
    <row r="1568" spans="1:7" x14ac:dyDescent="0.25">
      <c r="A1568">
        <v>1216</v>
      </c>
      <c r="B1568" t="s">
        <v>527</v>
      </c>
      <c r="C1568" t="s">
        <v>1735</v>
      </c>
      <c r="D1568">
        <v>1.256</v>
      </c>
      <c r="E1568">
        <v>1695</v>
      </c>
      <c r="F1568">
        <f t="shared" si="24"/>
        <v>7</v>
      </c>
      <c r="G1568" t="str">
        <f>STANDINGS_WHIP[[#This Row],[League]]&amp;STANDINGS_WHIP[[#This Row],[Team]]</f>
        <v>$150 Draft Champions Feb 26 1:00 pm Lg.3770Hurlers</v>
      </c>
    </row>
    <row r="1569" spans="1:7" x14ac:dyDescent="0.25">
      <c r="A1569">
        <v>1426</v>
      </c>
      <c r="B1569" t="s">
        <v>311</v>
      </c>
      <c r="C1569" t="s">
        <v>1735</v>
      </c>
      <c r="D1569">
        <v>1.2669999999999999</v>
      </c>
      <c r="E1569">
        <v>1485</v>
      </c>
      <c r="F1569">
        <f t="shared" si="24"/>
        <v>8</v>
      </c>
      <c r="G1569" t="str">
        <f>STANDINGS_WHIP[[#This Row],[League]]&amp;STANDINGS_WHIP[[#This Row],[Team]]</f>
        <v>$150 Draft Champions Feb 26 1:00 pm Lg.3770Blazing Gunz</v>
      </c>
    </row>
    <row r="1570" spans="1:7" x14ac:dyDescent="0.25">
      <c r="A1570">
        <v>1613</v>
      </c>
      <c r="B1570" t="s">
        <v>592</v>
      </c>
      <c r="C1570" t="s">
        <v>1735</v>
      </c>
      <c r="D1570">
        <v>1.2769999999999999</v>
      </c>
      <c r="E1570">
        <v>1298</v>
      </c>
      <c r="F1570">
        <f t="shared" si="24"/>
        <v>9</v>
      </c>
      <c r="G1570" t="str">
        <f>STANDINGS_WHIP[[#This Row],[League]]&amp;STANDINGS_WHIP[[#This Row],[Team]]</f>
        <v>$150 Draft Champions Feb 26 1:00 pm Lg.3770Team Bennette</v>
      </c>
    </row>
    <row r="1571" spans="1:7" x14ac:dyDescent="0.25">
      <c r="A1571">
        <v>2013</v>
      </c>
      <c r="B1571" t="s">
        <v>1736</v>
      </c>
      <c r="C1571" t="s">
        <v>1735</v>
      </c>
      <c r="D1571">
        <v>1.2989999999999999</v>
      </c>
      <c r="E1571">
        <v>898</v>
      </c>
      <c r="F1571">
        <f t="shared" si="24"/>
        <v>10</v>
      </c>
      <c r="G1571" t="str">
        <f>STANDINGS_WHIP[[#This Row],[League]]&amp;STANDINGS_WHIP[[#This Row],[Team]]</f>
        <v>$150 Draft Champions Feb 26 1:00 pm Lg.3770Campy39</v>
      </c>
    </row>
    <row r="1572" spans="1:7" x14ac:dyDescent="0.25">
      <c r="A1572">
        <v>2418</v>
      </c>
      <c r="B1572" t="s">
        <v>1738</v>
      </c>
      <c r="C1572" t="s">
        <v>1735</v>
      </c>
      <c r="D1572">
        <v>1.3260000000000001</v>
      </c>
      <c r="E1572">
        <v>493</v>
      </c>
      <c r="F1572">
        <f t="shared" si="24"/>
        <v>11</v>
      </c>
      <c r="G1572" t="str">
        <f>STANDINGS_WHIP[[#This Row],[League]]&amp;STANDINGS_WHIP[[#This Row],[Team]]</f>
        <v>$150 Draft Champions Feb 26 1:00 pm Lg.3770Aardvarks of Doom</v>
      </c>
    </row>
    <row r="1573" spans="1:7" x14ac:dyDescent="0.25">
      <c r="A1573">
        <v>2490</v>
      </c>
      <c r="B1573" t="s">
        <v>1734</v>
      </c>
      <c r="C1573" t="s">
        <v>1735</v>
      </c>
      <c r="D1573">
        <v>1.3320000000000001</v>
      </c>
      <c r="E1573">
        <v>421</v>
      </c>
      <c r="F1573">
        <f t="shared" si="24"/>
        <v>12</v>
      </c>
      <c r="G1573" t="str">
        <f>STANDINGS_WHIP[[#This Row],[League]]&amp;STANDINGS_WHIP[[#This Row],[Team]]</f>
        <v>$150 Draft Champions Feb 26 1:00 pm Lg.3770Medlen with my Trout</v>
      </c>
    </row>
    <row r="1574" spans="1:7" x14ac:dyDescent="0.25">
      <c r="A1574">
        <v>2590</v>
      </c>
      <c r="B1574" t="s">
        <v>479</v>
      </c>
      <c r="C1574" t="s">
        <v>1735</v>
      </c>
      <c r="D1574">
        <v>1.3420000000000001</v>
      </c>
      <c r="E1574">
        <v>321</v>
      </c>
      <c r="F1574">
        <f t="shared" si="24"/>
        <v>13</v>
      </c>
      <c r="G1574" t="str">
        <f>STANDINGS_WHIP[[#This Row],[League]]&amp;STANDINGS_WHIP[[#This Row],[Team]]</f>
        <v>$150 Draft Champions Feb 26 1:00 pm Lg.3770FrozenRopes</v>
      </c>
    </row>
    <row r="1575" spans="1:7" x14ac:dyDescent="0.25">
      <c r="A1575">
        <v>2629</v>
      </c>
      <c r="B1575" t="s">
        <v>1741</v>
      </c>
      <c r="C1575" t="s">
        <v>1735</v>
      </c>
      <c r="D1575">
        <v>1.347</v>
      </c>
      <c r="E1575">
        <v>282</v>
      </c>
      <c r="F1575">
        <f t="shared" si="24"/>
        <v>14</v>
      </c>
      <c r="G1575" t="str">
        <f>STANDINGS_WHIP[[#This Row],[League]]&amp;STANDINGS_WHIP[[#This Row],[Team]]</f>
        <v>$150 Draft Champions Feb 26 1:00 pm Lg.3770Sherm</v>
      </c>
    </row>
    <row r="1576" spans="1:7" x14ac:dyDescent="0.25">
      <c r="A1576">
        <v>2826</v>
      </c>
      <c r="B1576" t="s">
        <v>686</v>
      </c>
      <c r="C1576" t="s">
        <v>1735</v>
      </c>
      <c r="D1576">
        <v>1.383</v>
      </c>
      <c r="E1576">
        <v>85</v>
      </c>
      <c r="F1576">
        <f t="shared" si="24"/>
        <v>15</v>
      </c>
      <c r="G1576" t="str">
        <f>STANDINGS_WHIP[[#This Row],[League]]&amp;STANDINGS_WHIP[[#This Row],[Team]]</f>
        <v>$150 Draft Champions Feb 26 1:00 pm Lg.3770Team Liebman</v>
      </c>
    </row>
    <row r="1577" spans="1:7" x14ac:dyDescent="0.25">
      <c r="A1577">
        <v>242</v>
      </c>
      <c r="B1577" t="s">
        <v>1749</v>
      </c>
      <c r="C1577" t="s">
        <v>1744</v>
      </c>
      <c r="D1577">
        <v>1.1819999999999999</v>
      </c>
      <c r="E1577">
        <v>2669</v>
      </c>
      <c r="F1577">
        <f t="shared" si="24"/>
        <v>1</v>
      </c>
      <c r="G1577" t="str">
        <f>STANDINGS_WHIP[[#This Row],[League]]&amp;STANDINGS_WHIP[[#This Row],[Team]]</f>
        <v>$150 Draft Champions Feb 26 1:00 pm Lg.3772Jack and Jordan 3</v>
      </c>
    </row>
    <row r="1578" spans="1:7" x14ac:dyDescent="0.25">
      <c r="A1578">
        <v>587</v>
      </c>
      <c r="B1578" t="s">
        <v>1750</v>
      </c>
      <c r="C1578" t="s">
        <v>1744</v>
      </c>
      <c r="D1578">
        <v>1.218</v>
      </c>
      <c r="E1578">
        <v>2324</v>
      </c>
      <c r="F1578">
        <f t="shared" si="24"/>
        <v>2</v>
      </c>
      <c r="G1578" t="str">
        <f>STANDINGS_WHIP[[#This Row],[League]]&amp;STANDINGS_WHIP[[#This Row],[Team]]</f>
        <v>$150 Draft Champions Feb 26 1:00 pm Lg.3772Tons of Fun</v>
      </c>
    </row>
    <row r="1579" spans="1:7" x14ac:dyDescent="0.25">
      <c r="A1579">
        <v>697</v>
      </c>
      <c r="B1579" t="s">
        <v>321</v>
      </c>
      <c r="C1579" t="s">
        <v>1744</v>
      </c>
      <c r="D1579">
        <v>1.2250000000000001</v>
      </c>
      <c r="E1579">
        <v>2214</v>
      </c>
      <c r="F1579">
        <f t="shared" si="24"/>
        <v>3</v>
      </c>
      <c r="G1579" t="str">
        <f>STANDINGS_WHIP[[#This Row],[League]]&amp;STANDINGS_WHIP[[#This Row],[Team]]</f>
        <v>$150 Draft Champions Feb 26 1:00 pm Lg.3772JoeMorgan</v>
      </c>
    </row>
    <row r="1580" spans="1:7" x14ac:dyDescent="0.25">
      <c r="A1580">
        <v>721</v>
      </c>
      <c r="B1580" t="s">
        <v>1748</v>
      </c>
      <c r="C1580" t="s">
        <v>1744</v>
      </c>
      <c r="D1580">
        <v>1.228</v>
      </c>
      <c r="E1580">
        <v>2190</v>
      </c>
      <c r="F1580">
        <f t="shared" si="24"/>
        <v>4</v>
      </c>
      <c r="G1580" t="str">
        <f>STANDINGS_WHIP[[#This Row],[League]]&amp;STANDINGS_WHIP[[#This Row],[Team]]</f>
        <v>$150 Draft Champions Feb 26 1:00 pm Lg.3772Buzzard Bob's</v>
      </c>
    </row>
    <row r="1581" spans="1:7" x14ac:dyDescent="0.25">
      <c r="A1581">
        <v>832</v>
      </c>
      <c r="B1581" t="s">
        <v>1743</v>
      </c>
      <c r="C1581" t="s">
        <v>1744</v>
      </c>
      <c r="D1581">
        <v>1.2350000000000001</v>
      </c>
      <c r="E1581">
        <v>2079</v>
      </c>
      <c r="F1581">
        <f t="shared" si="24"/>
        <v>5</v>
      </c>
      <c r="G1581" t="str">
        <f>STANDINGS_WHIP[[#This Row],[League]]&amp;STANDINGS_WHIP[[#This Row],[Team]]</f>
        <v>$150 Draft Champions Feb 26 1:00 pm Lg.3772zima.........</v>
      </c>
    </row>
    <row r="1582" spans="1:7" x14ac:dyDescent="0.25">
      <c r="A1582">
        <v>892</v>
      </c>
      <c r="B1582" t="s">
        <v>1753</v>
      </c>
      <c r="C1582" t="s">
        <v>1744</v>
      </c>
      <c r="D1582">
        <v>1.2390000000000001</v>
      </c>
      <c r="E1582">
        <v>2019</v>
      </c>
      <c r="F1582">
        <f t="shared" si="24"/>
        <v>6</v>
      </c>
      <c r="G1582" t="str">
        <f>STANDINGS_WHIP[[#This Row],[League]]&amp;STANDINGS_WHIP[[#This Row],[Team]]</f>
        <v>$150 Draft Champions Feb 26 1:00 pm Lg.3772Reuben Kinkaid fan club</v>
      </c>
    </row>
    <row r="1583" spans="1:7" x14ac:dyDescent="0.25">
      <c r="A1583">
        <v>964</v>
      </c>
      <c r="B1583" t="s">
        <v>1754</v>
      </c>
      <c r="C1583" t="s">
        <v>1744</v>
      </c>
      <c r="D1583">
        <v>1.242</v>
      </c>
      <c r="E1583">
        <v>1947</v>
      </c>
      <c r="F1583">
        <f t="shared" si="24"/>
        <v>7</v>
      </c>
      <c r="G1583" t="str">
        <f>STANDINGS_WHIP[[#This Row],[League]]&amp;STANDINGS_WHIP[[#This Row],[Team]]</f>
        <v>$150 Draft Champions Feb 26 1:00 pm Lg.3772Dookie McGee v6 - $150</v>
      </c>
    </row>
    <row r="1584" spans="1:7" x14ac:dyDescent="0.25">
      <c r="A1584">
        <v>1073</v>
      </c>
      <c r="B1584" t="s">
        <v>1745</v>
      </c>
      <c r="C1584" t="s">
        <v>1744</v>
      </c>
      <c r="D1584">
        <v>1.248</v>
      </c>
      <c r="E1584">
        <v>1838</v>
      </c>
      <c r="F1584">
        <f t="shared" si="24"/>
        <v>8</v>
      </c>
      <c r="G1584" t="str">
        <f>STANDINGS_WHIP[[#This Row],[League]]&amp;STANDINGS_WHIP[[#This Row],[Team]]</f>
        <v>$150 Draft Champions Feb 26 1:00 pm Lg.3772Philadelphia Punishers</v>
      </c>
    </row>
    <row r="1585" spans="1:7" x14ac:dyDescent="0.25">
      <c r="A1585">
        <v>1602</v>
      </c>
      <c r="B1585" t="s">
        <v>1755</v>
      </c>
      <c r="C1585" t="s">
        <v>1744</v>
      </c>
      <c r="D1585">
        <v>1.276</v>
      </c>
      <c r="E1585">
        <v>1309</v>
      </c>
      <c r="F1585">
        <f t="shared" si="24"/>
        <v>9</v>
      </c>
      <c r="G1585" t="str">
        <f>STANDINGS_WHIP[[#This Row],[League]]&amp;STANDINGS_WHIP[[#This Row],[Team]]</f>
        <v>$150 Draft Champions Feb 26 1:00 pm Lg.3772The Evil Empire</v>
      </c>
    </row>
    <row r="1586" spans="1:7" x14ac:dyDescent="0.25">
      <c r="A1586">
        <v>1618</v>
      </c>
      <c r="B1586" t="s">
        <v>1746</v>
      </c>
      <c r="C1586" t="s">
        <v>1744</v>
      </c>
      <c r="D1586">
        <v>1.2769999999999999</v>
      </c>
      <c r="E1586">
        <v>1293</v>
      </c>
      <c r="F1586">
        <f t="shared" si="24"/>
        <v>10</v>
      </c>
      <c r="G1586" t="str">
        <f>STANDINGS_WHIP[[#This Row],[League]]&amp;STANDINGS_WHIP[[#This Row],[Team]]</f>
        <v>$150 Draft Champions Feb 26 1:00 pm Lg.3772Hinkie</v>
      </c>
    </row>
    <row r="1587" spans="1:7" x14ac:dyDescent="0.25">
      <c r="A1587">
        <v>1799</v>
      </c>
      <c r="B1587" t="s">
        <v>201</v>
      </c>
      <c r="C1587" t="s">
        <v>1744</v>
      </c>
      <c r="D1587">
        <v>1.2869999999999999</v>
      </c>
      <c r="E1587">
        <v>1112</v>
      </c>
      <c r="F1587">
        <f t="shared" si="24"/>
        <v>11</v>
      </c>
      <c r="G1587" t="str">
        <f>STANDINGS_WHIP[[#This Row],[League]]&amp;STANDINGS_WHIP[[#This Row],[Team]]</f>
        <v>$150 Draft Champions Feb 26 1:00 pm Lg.3772Los Pterodactyls</v>
      </c>
    </row>
    <row r="1588" spans="1:7" x14ac:dyDescent="0.25">
      <c r="A1588">
        <v>1875</v>
      </c>
      <c r="B1588" t="s">
        <v>1751</v>
      </c>
      <c r="C1588" t="s">
        <v>1744</v>
      </c>
      <c r="D1588">
        <v>1.2909999999999999</v>
      </c>
      <c r="E1588">
        <v>1036</v>
      </c>
      <c r="F1588">
        <f t="shared" si="24"/>
        <v>12</v>
      </c>
      <c r="G1588" t="str">
        <f>STANDINGS_WHIP[[#This Row],[League]]&amp;STANDINGS_WHIP[[#This Row],[Team]]</f>
        <v>$150 Draft Champions Feb 26 1:00 pm Lg.3772Skank Trance V</v>
      </c>
    </row>
    <row r="1589" spans="1:7" x14ac:dyDescent="0.25">
      <c r="A1589">
        <v>2203</v>
      </c>
      <c r="B1589" t="s">
        <v>1756</v>
      </c>
      <c r="C1589" t="s">
        <v>1744</v>
      </c>
      <c r="D1589">
        <v>1.3109999999999999</v>
      </c>
      <c r="E1589">
        <v>708</v>
      </c>
      <c r="F1589">
        <f t="shared" si="24"/>
        <v>13</v>
      </c>
      <c r="G1589" t="str">
        <f>STANDINGS_WHIP[[#This Row],[League]]&amp;STANDINGS_WHIP[[#This Row],[Team]]</f>
        <v>$150 Draft Champions Feb 26 1:00 pm Lg.3772Roger That</v>
      </c>
    </row>
    <row r="1590" spans="1:7" x14ac:dyDescent="0.25">
      <c r="A1590">
        <v>2257</v>
      </c>
      <c r="B1590" t="s">
        <v>1747</v>
      </c>
      <c r="C1590" t="s">
        <v>1744</v>
      </c>
      <c r="D1590">
        <v>1.3149999999999999</v>
      </c>
      <c r="E1590">
        <v>654</v>
      </c>
      <c r="F1590">
        <f t="shared" si="24"/>
        <v>14</v>
      </c>
      <c r="G1590" t="str">
        <f>STANDINGS_WHIP[[#This Row],[League]]&amp;STANDINGS_WHIP[[#This Row],[Team]]</f>
        <v>$150 Draft Champions Feb 26 1:00 pm Lg.3772Donkey Teeth</v>
      </c>
    </row>
    <row r="1591" spans="1:7" x14ac:dyDescent="0.25">
      <c r="A1591">
        <v>2339</v>
      </c>
      <c r="B1591" t="s">
        <v>1752</v>
      </c>
      <c r="C1591" t="s">
        <v>1744</v>
      </c>
      <c r="D1591">
        <v>1.32</v>
      </c>
      <c r="E1591">
        <v>572</v>
      </c>
      <c r="F1591">
        <f t="shared" si="24"/>
        <v>15</v>
      </c>
      <c r="G1591" t="str">
        <f>STANDINGS_WHIP[[#This Row],[League]]&amp;STANDINGS_WHIP[[#This Row],[Team]]</f>
        <v>$150 Draft Champions Feb 26 1:00 pm Lg.3772Inspector Gadget</v>
      </c>
    </row>
    <row r="1592" spans="1:7" x14ac:dyDescent="0.25">
      <c r="A1592">
        <v>134</v>
      </c>
      <c r="B1592" t="s">
        <v>1763</v>
      </c>
      <c r="C1592" t="s">
        <v>1758</v>
      </c>
      <c r="D1592">
        <v>1.165</v>
      </c>
      <c r="E1592">
        <v>2777</v>
      </c>
      <c r="F1592">
        <f t="shared" si="24"/>
        <v>1</v>
      </c>
      <c r="G1592" t="str">
        <f>STANDINGS_WHIP[[#This Row],[League]]&amp;STANDINGS_WHIP[[#This Row],[Team]]</f>
        <v>$150 Draft Champions Feb 27 1:00 pm Lg.3775Richie Tenenbaum</v>
      </c>
    </row>
    <row r="1593" spans="1:7" x14ac:dyDescent="0.25">
      <c r="A1593">
        <v>137</v>
      </c>
      <c r="B1593" t="s">
        <v>1767</v>
      </c>
      <c r="C1593" t="s">
        <v>1758</v>
      </c>
      <c r="D1593">
        <v>1.1659999999999999</v>
      </c>
      <c r="E1593">
        <v>2774</v>
      </c>
      <c r="F1593">
        <f t="shared" si="24"/>
        <v>2</v>
      </c>
      <c r="G1593" t="str">
        <f>STANDINGS_WHIP[[#This Row],[League]]&amp;STANDINGS_WHIP[[#This Row],[Team]]</f>
        <v>$150 Draft Champions Feb 27 1:00 pm Lg.3775Big Slick Outlaws</v>
      </c>
    </row>
    <row r="1594" spans="1:7" x14ac:dyDescent="0.25">
      <c r="A1594">
        <v>640</v>
      </c>
      <c r="B1594" t="s">
        <v>1630</v>
      </c>
      <c r="C1594" t="s">
        <v>1758</v>
      </c>
      <c r="D1594">
        <v>1.222</v>
      </c>
      <c r="E1594">
        <v>2271</v>
      </c>
      <c r="F1594">
        <f t="shared" si="24"/>
        <v>3</v>
      </c>
      <c r="G1594" t="str">
        <f>STANDINGS_WHIP[[#This Row],[League]]&amp;STANDINGS_WHIP[[#This Row],[Team]]</f>
        <v>$150 Draft Champions Feb 27 1:00 pm Lg.3775Iron Lung</v>
      </c>
    </row>
    <row r="1595" spans="1:7" x14ac:dyDescent="0.25">
      <c r="A1595">
        <v>731</v>
      </c>
      <c r="B1595" t="s">
        <v>1764</v>
      </c>
      <c r="C1595" t="s">
        <v>1758</v>
      </c>
      <c r="D1595">
        <v>1.228</v>
      </c>
      <c r="E1595">
        <v>2180</v>
      </c>
      <c r="F1595">
        <f t="shared" si="24"/>
        <v>4</v>
      </c>
      <c r="G1595" t="str">
        <f>STANDINGS_WHIP[[#This Row],[League]]&amp;STANDINGS_WHIP[[#This Row],[Team]]</f>
        <v>$150 Draft Champions Feb 27 1:00 pm Lg.3775Cedar Saisons</v>
      </c>
    </row>
    <row r="1596" spans="1:7" x14ac:dyDescent="0.25">
      <c r="A1596">
        <v>909</v>
      </c>
      <c r="B1596" t="s">
        <v>1526</v>
      </c>
      <c r="C1596" t="s">
        <v>1758</v>
      </c>
      <c r="D1596">
        <v>1.24</v>
      </c>
      <c r="E1596">
        <v>2002</v>
      </c>
      <c r="F1596">
        <f t="shared" si="24"/>
        <v>5</v>
      </c>
      <c r="G1596" t="str">
        <f>STANDINGS_WHIP[[#This Row],[League]]&amp;STANDINGS_WHIP[[#This Row],[Team]]</f>
        <v>$150 Draft Champions Feb 27 1:00 pm Lg.3775Jack Keefe</v>
      </c>
    </row>
    <row r="1597" spans="1:7" x14ac:dyDescent="0.25">
      <c r="A1597">
        <v>1333</v>
      </c>
      <c r="B1597" t="s">
        <v>1757</v>
      </c>
      <c r="C1597" t="s">
        <v>1758</v>
      </c>
      <c r="D1597">
        <v>1.262</v>
      </c>
      <c r="E1597">
        <v>1578</v>
      </c>
      <c r="F1597">
        <f t="shared" si="24"/>
        <v>6</v>
      </c>
      <c r="G1597" t="str">
        <f>STANDINGS_WHIP[[#This Row],[League]]&amp;STANDINGS_WHIP[[#This Row],[Team]]</f>
        <v>$150 Draft Champions Feb 27 1:00 pm Lg.3775White Russians</v>
      </c>
    </row>
    <row r="1598" spans="1:7" x14ac:dyDescent="0.25">
      <c r="A1598">
        <v>1646</v>
      </c>
      <c r="B1598" t="s">
        <v>1762</v>
      </c>
      <c r="C1598" t="s">
        <v>1758</v>
      </c>
      <c r="D1598">
        <v>1.2789999999999999</v>
      </c>
      <c r="E1598">
        <v>1265.5</v>
      </c>
      <c r="F1598">
        <f t="shared" si="24"/>
        <v>7</v>
      </c>
      <c r="G1598" t="str">
        <f>STANDINGS_WHIP[[#This Row],[League]]&amp;STANDINGS_WHIP[[#This Row],[Team]]</f>
        <v>$150 Draft Champions Feb 27 1:00 pm Lg.3775Kockoa Kong</v>
      </c>
    </row>
    <row r="1599" spans="1:7" x14ac:dyDescent="0.25">
      <c r="A1599">
        <v>1689</v>
      </c>
      <c r="B1599" t="s">
        <v>108</v>
      </c>
      <c r="C1599" t="s">
        <v>1758</v>
      </c>
      <c r="D1599">
        <v>1.2809999999999999</v>
      </c>
      <c r="E1599">
        <v>1222</v>
      </c>
      <c r="F1599">
        <f t="shared" si="24"/>
        <v>8</v>
      </c>
      <c r="G1599" t="str">
        <f>STANDINGS_WHIP[[#This Row],[League]]&amp;STANDINGS_WHIP[[#This Row],[Team]]</f>
        <v>$150 Draft Champions Feb 27 1:00 pm Lg.3775Meercatjohn</v>
      </c>
    </row>
    <row r="1600" spans="1:7" x14ac:dyDescent="0.25">
      <c r="A1600">
        <v>1755</v>
      </c>
      <c r="B1600" t="s">
        <v>1759</v>
      </c>
      <c r="C1600" t="s">
        <v>1758</v>
      </c>
      <c r="D1600">
        <v>1.2849999999999999</v>
      </c>
      <c r="E1600">
        <v>1156</v>
      </c>
      <c r="F1600">
        <f t="shared" si="24"/>
        <v>9</v>
      </c>
      <c r="G1600" t="str">
        <f>STANDINGS_WHIP[[#This Row],[League]]&amp;STANDINGS_WHIP[[#This Row],[Team]]</f>
        <v>$150 Draft Champions Feb 27 1:00 pm Lg.3775Wallimooners</v>
      </c>
    </row>
    <row r="1601" spans="1:7" x14ac:dyDescent="0.25">
      <c r="A1601">
        <v>2140</v>
      </c>
      <c r="B1601" t="s">
        <v>1768</v>
      </c>
      <c r="C1601" t="s">
        <v>1758</v>
      </c>
      <c r="D1601">
        <v>1.3069999999999999</v>
      </c>
      <c r="E1601">
        <v>771</v>
      </c>
      <c r="F1601">
        <f t="shared" si="24"/>
        <v>10</v>
      </c>
      <c r="G1601" t="str">
        <f>STANDINGS_WHIP[[#This Row],[League]]&amp;STANDINGS_WHIP[[#This Row],[Team]]</f>
        <v>$150 Draft Champions Feb 27 1:00 pm Lg.37752016 Champ</v>
      </c>
    </row>
    <row r="1602" spans="1:7" x14ac:dyDescent="0.25">
      <c r="A1602">
        <v>2150</v>
      </c>
      <c r="B1602" t="s">
        <v>1766</v>
      </c>
      <c r="C1602" t="s">
        <v>1758</v>
      </c>
      <c r="D1602">
        <v>1.3080000000000001</v>
      </c>
      <c r="E1602">
        <v>761</v>
      </c>
      <c r="F1602">
        <f t="shared" si="24"/>
        <v>11</v>
      </c>
      <c r="G1602" t="str">
        <f>STANDINGS_WHIP[[#This Row],[League]]&amp;STANDINGS_WHIP[[#This Row],[Team]]</f>
        <v>$150 Draft Champions Feb 27 1:00 pm Lg.3775BugEaters2</v>
      </c>
    </row>
    <row r="1603" spans="1:7" x14ac:dyDescent="0.25">
      <c r="A1603">
        <v>2327</v>
      </c>
      <c r="B1603" t="s">
        <v>1761</v>
      </c>
      <c r="C1603" t="s">
        <v>1758</v>
      </c>
      <c r="D1603">
        <v>1.319</v>
      </c>
      <c r="E1603">
        <v>584</v>
      </c>
      <c r="F1603">
        <f t="shared" ref="F1603:F1666" si="25">IF(C1603=C1602,F1602+1,1)</f>
        <v>12</v>
      </c>
      <c r="G1603" t="str">
        <f>STANDINGS_WHIP[[#This Row],[League]]&amp;STANDINGS_WHIP[[#This Row],[Team]]</f>
        <v>$150 Draft Champions Feb 27 1:00 pm Lg.3775BALL &amp; CHAIN</v>
      </c>
    </row>
    <row r="1604" spans="1:7" x14ac:dyDescent="0.25">
      <c r="A1604">
        <v>2422</v>
      </c>
      <c r="B1604" t="s">
        <v>1760</v>
      </c>
      <c r="C1604" t="s">
        <v>1758</v>
      </c>
      <c r="D1604">
        <v>1.3260000000000001</v>
      </c>
      <c r="E1604">
        <v>489</v>
      </c>
      <c r="F1604">
        <f t="shared" si="25"/>
        <v>13</v>
      </c>
      <c r="G1604" t="str">
        <f>STANDINGS_WHIP[[#This Row],[League]]&amp;STANDINGS_WHIP[[#This Row],[Team]]</f>
        <v>$150 Draft Champions Feb 27 1:00 pm Lg.3775Team Blasetti</v>
      </c>
    </row>
    <row r="1605" spans="1:7" x14ac:dyDescent="0.25">
      <c r="A1605">
        <v>2434</v>
      </c>
      <c r="B1605" t="s">
        <v>1765</v>
      </c>
      <c r="C1605" t="s">
        <v>1758</v>
      </c>
      <c r="D1605">
        <v>1.327</v>
      </c>
      <c r="E1605">
        <v>477</v>
      </c>
      <c r="F1605">
        <f t="shared" si="25"/>
        <v>14</v>
      </c>
      <c r="G1605" t="str">
        <f>STANDINGS_WHIP[[#This Row],[League]]&amp;STANDINGS_WHIP[[#This Row],[Team]]</f>
        <v>$150 Draft Champions Feb 27 1:00 pm Lg.3775NOKOMIS REDSKINS</v>
      </c>
    </row>
    <row r="1606" spans="1:7" x14ac:dyDescent="0.25">
      <c r="A1606">
        <v>2546</v>
      </c>
      <c r="B1606" t="s">
        <v>90</v>
      </c>
      <c r="C1606" t="s">
        <v>1758</v>
      </c>
      <c r="D1606">
        <v>1.3380000000000001</v>
      </c>
      <c r="E1606">
        <v>365</v>
      </c>
      <c r="F1606">
        <f t="shared" si="25"/>
        <v>15</v>
      </c>
      <c r="G1606" t="str">
        <f>STANDINGS_WHIP[[#This Row],[League]]&amp;STANDINGS_WHIP[[#This Row],[Team]]</f>
        <v>$150 Draft Champions Feb 27 1:00 pm Lg.3775Gotham Gophers</v>
      </c>
    </row>
    <row r="1607" spans="1:7" x14ac:dyDescent="0.25">
      <c r="A1607">
        <v>207</v>
      </c>
      <c r="B1607" t="s">
        <v>1771</v>
      </c>
      <c r="C1607" t="s">
        <v>1770</v>
      </c>
      <c r="D1607">
        <v>1.1779999999999999</v>
      </c>
      <c r="E1607">
        <v>2704</v>
      </c>
      <c r="F1607">
        <f t="shared" si="25"/>
        <v>1</v>
      </c>
      <c r="G1607" t="str">
        <f>STANDINGS_WHIP[[#This Row],[League]]&amp;STANDINGS_WHIP[[#This Row],[Team]]</f>
        <v>$150 Draft Champions Feb 27 1:00 pm Lg.3777Parnelli98</v>
      </c>
    </row>
    <row r="1608" spans="1:7" x14ac:dyDescent="0.25">
      <c r="A1608">
        <v>222</v>
      </c>
      <c r="B1608" t="s">
        <v>1779</v>
      </c>
      <c r="C1608" t="s">
        <v>1770</v>
      </c>
      <c r="D1608">
        <v>1.18</v>
      </c>
      <c r="E1608">
        <v>2689</v>
      </c>
      <c r="F1608">
        <f t="shared" si="25"/>
        <v>2</v>
      </c>
      <c r="G1608" t="str">
        <f>STANDINGS_WHIP[[#This Row],[League]]&amp;STANDINGS_WHIP[[#This Row],[Team]]</f>
        <v>$150 Draft Champions Feb 27 1:00 pm Lg.3777PANIK DC1</v>
      </c>
    </row>
    <row r="1609" spans="1:7" x14ac:dyDescent="0.25">
      <c r="A1609">
        <v>320</v>
      </c>
      <c r="B1609" t="s">
        <v>1778</v>
      </c>
      <c r="C1609" t="s">
        <v>1770</v>
      </c>
      <c r="D1609">
        <v>1.1919999999999999</v>
      </c>
      <c r="E1609">
        <v>2591</v>
      </c>
      <c r="F1609">
        <f t="shared" si="25"/>
        <v>3</v>
      </c>
      <c r="G1609" t="str">
        <f>STANDINGS_WHIP[[#This Row],[League]]&amp;STANDINGS_WHIP[[#This Row],[Team]]</f>
        <v>$150 Draft Champions Feb 27 1:00 pm Lg.3777Mad Russians</v>
      </c>
    </row>
    <row r="1610" spans="1:7" x14ac:dyDescent="0.25">
      <c r="A1610">
        <v>435</v>
      </c>
      <c r="B1610" t="s">
        <v>1776</v>
      </c>
      <c r="C1610" t="s">
        <v>1770</v>
      </c>
      <c r="D1610">
        <v>1.204</v>
      </c>
      <c r="E1610">
        <v>2476</v>
      </c>
      <c r="F1610">
        <f t="shared" si="25"/>
        <v>4</v>
      </c>
      <c r="G1610" t="str">
        <f>STANDINGS_WHIP[[#This Row],[League]]&amp;STANDINGS_WHIP[[#This Row],[Team]]</f>
        <v>$150 Draft Champions Feb 27 1:00 pm Lg.3777Funky Cold Molinas</v>
      </c>
    </row>
    <row r="1611" spans="1:7" x14ac:dyDescent="0.25">
      <c r="A1611">
        <v>599</v>
      </c>
      <c r="B1611" t="s">
        <v>1773</v>
      </c>
      <c r="C1611" t="s">
        <v>1770</v>
      </c>
      <c r="D1611">
        <v>1.2190000000000001</v>
      </c>
      <c r="E1611">
        <v>2312</v>
      </c>
      <c r="F1611">
        <f t="shared" si="25"/>
        <v>5</v>
      </c>
      <c r="G1611" t="str">
        <f>STANDINGS_WHIP[[#This Row],[League]]&amp;STANDINGS_WHIP[[#This Row],[Team]]</f>
        <v>$150 Draft Champions Feb 27 1:00 pm Lg.3777The Iron Duke</v>
      </c>
    </row>
    <row r="1612" spans="1:7" x14ac:dyDescent="0.25">
      <c r="A1612">
        <v>661</v>
      </c>
      <c r="B1612" t="s">
        <v>368</v>
      </c>
      <c r="C1612" t="s">
        <v>1770</v>
      </c>
      <c r="D1612">
        <v>1.2230000000000001</v>
      </c>
      <c r="E1612">
        <v>2250</v>
      </c>
      <c r="F1612">
        <f t="shared" si="25"/>
        <v>6</v>
      </c>
      <c r="G1612" t="str">
        <f>STANDINGS_WHIP[[#This Row],[League]]&amp;STANDINGS_WHIP[[#This Row],[Team]]</f>
        <v>$150 Draft Champions Feb 27 1:00 pm Lg.3777Black Lungs</v>
      </c>
    </row>
    <row r="1613" spans="1:7" x14ac:dyDescent="0.25">
      <c r="A1613">
        <v>1545</v>
      </c>
      <c r="B1613" t="s">
        <v>505</v>
      </c>
      <c r="C1613" t="s">
        <v>1770</v>
      </c>
      <c r="D1613">
        <v>1.2729999999999999</v>
      </c>
      <c r="E1613">
        <v>1366</v>
      </c>
      <c r="F1613">
        <f t="shared" si="25"/>
        <v>7</v>
      </c>
      <c r="G1613" t="str">
        <f>STANDINGS_WHIP[[#This Row],[League]]&amp;STANDINGS_WHIP[[#This Row],[Team]]</f>
        <v>$150 Draft Champions Feb 27 1:00 pm Lg.3777Hit Grass, Win Salad</v>
      </c>
    </row>
    <row r="1614" spans="1:7" x14ac:dyDescent="0.25">
      <c r="A1614">
        <v>1654</v>
      </c>
      <c r="B1614" t="s">
        <v>1774</v>
      </c>
      <c r="C1614" t="s">
        <v>1770</v>
      </c>
      <c r="D1614">
        <v>1.2789999999999999</v>
      </c>
      <c r="E1614">
        <v>1257</v>
      </c>
      <c r="F1614">
        <f t="shared" si="25"/>
        <v>8</v>
      </c>
      <c r="G1614" t="str">
        <f>STANDINGS_WHIP[[#This Row],[League]]&amp;STANDINGS_WHIP[[#This Row],[Team]]</f>
        <v>$150 Draft Champions Feb 27 1:00 pm Lg.3777D-Towners</v>
      </c>
    </row>
    <row r="1615" spans="1:7" x14ac:dyDescent="0.25">
      <c r="A1615">
        <v>1768</v>
      </c>
      <c r="B1615" t="s">
        <v>1777</v>
      </c>
      <c r="C1615" t="s">
        <v>1770</v>
      </c>
      <c r="D1615">
        <v>1.286</v>
      </c>
      <c r="E1615">
        <v>1142.5</v>
      </c>
      <c r="F1615">
        <f t="shared" si="25"/>
        <v>9</v>
      </c>
      <c r="G1615" t="str">
        <f>STANDINGS_WHIP[[#This Row],[League]]&amp;STANDINGS_WHIP[[#This Row],[Team]]</f>
        <v>$150 Draft Champions Feb 27 1:00 pm Lg.3777T &amp; Maz</v>
      </c>
    </row>
    <row r="1616" spans="1:7" x14ac:dyDescent="0.25">
      <c r="A1616">
        <v>2069</v>
      </c>
      <c r="B1616" t="s">
        <v>1775</v>
      </c>
      <c r="C1616" t="s">
        <v>1770</v>
      </c>
      <c r="D1616">
        <v>1.302</v>
      </c>
      <c r="E1616">
        <v>842</v>
      </c>
      <c r="F1616">
        <f t="shared" si="25"/>
        <v>10</v>
      </c>
      <c r="G1616" t="str">
        <f>STANDINGS_WHIP[[#This Row],[League]]&amp;STANDINGS_WHIP[[#This Row],[Team]]</f>
        <v>$150 Draft Champions Feb 27 1:00 pm Lg.3777Did You Know, I Got Cano</v>
      </c>
    </row>
    <row r="1617" spans="1:7" x14ac:dyDescent="0.25">
      <c r="A1617">
        <v>2263</v>
      </c>
      <c r="B1617" t="s">
        <v>99</v>
      </c>
      <c r="C1617" t="s">
        <v>1770</v>
      </c>
      <c r="D1617">
        <v>1.3149999999999999</v>
      </c>
      <c r="E1617">
        <v>648</v>
      </c>
      <c r="F1617">
        <f t="shared" si="25"/>
        <v>11</v>
      </c>
      <c r="G1617" t="str">
        <f>STANDINGS_WHIP[[#This Row],[League]]&amp;STANDINGS_WHIP[[#This Row],[Team]]</f>
        <v>$150 Draft Champions Feb 27 1:00 pm Lg.3777smackers VIII</v>
      </c>
    </row>
    <row r="1618" spans="1:7" x14ac:dyDescent="0.25">
      <c r="A1618">
        <v>2376</v>
      </c>
      <c r="B1618" t="s">
        <v>1772</v>
      </c>
      <c r="C1618" t="s">
        <v>1770</v>
      </c>
      <c r="D1618">
        <v>1.323</v>
      </c>
      <c r="E1618">
        <v>535</v>
      </c>
      <c r="F1618">
        <f t="shared" si="25"/>
        <v>12</v>
      </c>
      <c r="G1618" t="str">
        <f>STANDINGS_WHIP[[#This Row],[League]]&amp;STANDINGS_WHIP[[#This Row],[Team]]</f>
        <v>$150 Draft Champions Feb 27 1:00 pm Lg.3777CoCoCrispies</v>
      </c>
    </row>
    <row r="1619" spans="1:7" x14ac:dyDescent="0.25">
      <c r="A1619">
        <v>2399</v>
      </c>
      <c r="B1619" t="s">
        <v>20</v>
      </c>
      <c r="C1619" t="s">
        <v>1770</v>
      </c>
      <c r="D1619">
        <v>1.325</v>
      </c>
      <c r="E1619">
        <v>512</v>
      </c>
      <c r="F1619">
        <f t="shared" si="25"/>
        <v>13</v>
      </c>
      <c r="G1619" t="str">
        <f>STANDINGS_WHIP[[#This Row],[League]]&amp;STANDINGS_WHIP[[#This Row],[Team]]</f>
        <v>$150 Draft Champions Feb 27 1:00 pm Lg.3777Jedi.23</v>
      </c>
    </row>
    <row r="1620" spans="1:7" x14ac:dyDescent="0.25">
      <c r="A1620">
        <v>2712</v>
      </c>
      <c r="B1620" t="s">
        <v>1769</v>
      </c>
      <c r="C1620" t="s">
        <v>1770</v>
      </c>
      <c r="D1620">
        <v>1.357</v>
      </c>
      <c r="E1620">
        <v>199</v>
      </c>
      <c r="F1620">
        <f t="shared" si="25"/>
        <v>14</v>
      </c>
      <c r="G1620" t="str">
        <f>STANDINGS_WHIP[[#This Row],[League]]&amp;STANDINGS_WHIP[[#This Row],[Team]]</f>
        <v>$150 Draft Champions Feb 27 1:00 pm Lg.3777Big Mac Attack DC</v>
      </c>
    </row>
    <row r="1621" spans="1:7" x14ac:dyDescent="0.25">
      <c r="A1621">
        <v>2868</v>
      </c>
      <c r="B1621" t="s">
        <v>398</v>
      </c>
      <c r="C1621" t="s">
        <v>1770</v>
      </c>
      <c r="D1621">
        <v>1.3979999999999999</v>
      </c>
      <c r="E1621">
        <v>43</v>
      </c>
      <c r="F1621">
        <f t="shared" si="25"/>
        <v>15</v>
      </c>
      <c r="G1621" t="str">
        <f>STANDINGS_WHIP[[#This Row],[League]]&amp;STANDINGS_WHIP[[#This Row],[Team]]</f>
        <v>$150 Draft Champions Feb 27 1:00 pm Lg.3777NDfan</v>
      </c>
    </row>
    <row r="1622" spans="1:7" x14ac:dyDescent="0.25">
      <c r="A1622">
        <v>427</v>
      </c>
      <c r="B1622" t="s">
        <v>196</v>
      </c>
      <c r="C1622" t="s">
        <v>1781</v>
      </c>
      <c r="D1622">
        <v>1.204</v>
      </c>
      <c r="E1622">
        <v>2484</v>
      </c>
      <c r="F1622">
        <f t="shared" si="25"/>
        <v>1</v>
      </c>
      <c r="G1622" t="str">
        <f>STANDINGS_WHIP[[#This Row],[League]]&amp;STANDINGS_WHIP[[#This Row],[Team]]</f>
        <v>$150 Draft Champions Feb 27 1:00 pm Lg.3781Speed Kills</v>
      </c>
    </row>
    <row r="1623" spans="1:7" x14ac:dyDescent="0.25">
      <c r="A1623">
        <v>541</v>
      </c>
      <c r="B1623" t="s">
        <v>1786</v>
      </c>
      <c r="C1623" t="s">
        <v>1781</v>
      </c>
      <c r="D1623">
        <v>1.214</v>
      </c>
      <c r="E1623">
        <v>2370</v>
      </c>
      <c r="F1623">
        <f t="shared" si="25"/>
        <v>2</v>
      </c>
      <c r="G1623" t="str">
        <f>STANDINGS_WHIP[[#This Row],[League]]&amp;STANDINGS_WHIP[[#This Row],[Team]]</f>
        <v>$150 Draft Champions Feb 27 1:00 pm Lg.3781$BALL</v>
      </c>
    </row>
    <row r="1624" spans="1:7" x14ac:dyDescent="0.25">
      <c r="A1624">
        <v>759</v>
      </c>
      <c r="B1624" t="s">
        <v>1788</v>
      </c>
      <c r="C1624" t="s">
        <v>1781</v>
      </c>
      <c r="D1624">
        <v>1.23</v>
      </c>
      <c r="E1624">
        <v>2152</v>
      </c>
      <c r="F1624">
        <f t="shared" si="25"/>
        <v>3</v>
      </c>
      <c r="G1624" t="str">
        <f>STANDINGS_WHIP[[#This Row],[League]]&amp;STANDINGS_WHIP[[#This Row],[Team]]</f>
        <v>$150 Draft Champions Feb 27 1:00 pm Lg.3781Planet Luvtron</v>
      </c>
    </row>
    <row r="1625" spans="1:7" x14ac:dyDescent="0.25">
      <c r="A1625">
        <v>775</v>
      </c>
      <c r="B1625" t="s">
        <v>1789</v>
      </c>
      <c r="C1625" t="s">
        <v>1781</v>
      </c>
      <c r="D1625">
        <v>1.232</v>
      </c>
      <c r="E1625">
        <v>2136</v>
      </c>
      <c r="F1625">
        <f t="shared" si="25"/>
        <v>4</v>
      </c>
      <c r="G1625" t="str">
        <f>STANDINGS_WHIP[[#This Row],[League]]&amp;STANDINGS_WHIP[[#This Row],[Team]]</f>
        <v>$150 Draft Champions Feb 27 1:00 pm Lg.3781Team Ghio</v>
      </c>
    </row>
    <row r="1626" spans="1:7" x14ac:dyDescent="0.25">
      <c r="A1626">
        <v>949</v>
      </c>
      <c r="B1626" t="s">
        <v>1784</v>
      </c>
      <c r="C1626" t="s">
        <v>1781</v>
      </c>
      <c r="D1626">
        <v>1.242</v>
      </c>
      <c r="E1626">
        <v>1962</v>
      </c>
      <c r="F1626">
        <f t="shared" si="25"/>
        <v>5</v>
      </c>
      <c r="G1626" t="str">
        <f>STANDINGS_WHIP[[#This Row],[League]]&amp;STANDINGS_WHIP[[#This Row],[Team]]</f>
        <v>$150 Draft Champions Feb 27 1:00 pm Lg.3781Columbus Lightning</v>
      </c>
    </row>
    <row r="1627" spans="1:7" x14ac:dyDescent="0.25">
      <c r="A1627">
        <v>1038</v>
      </c>
      <c r="B1627" t="s">
        <v>1785</v>
      </c>
      <c r="C1627" t="s">
        <v>1781</v>
      </c>
      <c r="D1627">
        <v>1.246</v>
      </c>
      <c r="E1627">
        <v>1873</v>
      </c>
      <c r="F1627">
        <f t="shared" si="25"/>
        <v>6</v>
      </c>
      <c r="G1627" t="str">
        <f>STANDINGS_WHIP[[#This Row],[League]]&amp;STANDINGS_WHIP[[#This Row],[Team]]</f>
        <v>$150 Draft Champions Feb 27 1:00 pm Lg.37817-10 Splits</v>
      </c>
    </row>
    <row r="1628" spans="1:7" x14ac:dyDescent="0.25">
      <c r="A1628">
        <v>1207</v>
      </c>
      <c r="B1628" t="s">
        <v>415</v>
      </c>
      <c r="C1628" t="s">
        <v>1781</v>
      </c>
      <c r="D1628">
        <v>1.2549999999999999</v>
      </c>
      <c r="E1628">
        <v>1704</v>
      </c>
      <c r="F1628">
        <f t="shared" si="25"/>
        <v>7</v>
      </c>
      <c r="G1628" t="str">
        <f>STANDINGS_WHIP[[#This Row],[League]]&amp;STANDINGS_WHIP[[#This Row],[Team]]</f>
        <v>$150 Draft Champions Feb 27 1:00 pm Lg.3781dagsss</v>
      </c>
    </row>
    <row r="1629" spans="1:7" x14ac:dyDescent="0.25">
      <c r="A1629">
        <v>1308</v>
      </c>
      <c r="B1629" t="s">
        <v>23</v>
      </c>
      <c r="C1629" t="s">
        <v>1781</v>
      </c>
      <c r="D1629">
        <v>1.2609999999999999</v>
      </c>
      <c r="E1629">
        <v>1603</v>
      </c>
      <c r="F1629">
        <f t="shared" si="25"/>
        <v>8</v>
      </c>
      <c r="G1629" t="str">
        <f>STANDINGS_WHIP[[#This Row],[League]]&amp;STANDINGS_WHIP[[#This Row],[Team]]</f>
        <v>$150 Draft Champions Feb 27 1:00 pm Lg.3781YankeeHaters</v>
      </c>
    </row>
    <row r="1630" spans="1:7" x14ac:dyDescent="0.25">
      <c r="A1630">
        <v>1416</v>
      </c>
      <c r="B1630" t="s">
        <v>263</v>
      </c>
      <c r="C1630" t="s">
        <v>1781</v>
      </c>
      <c r="D1630">
        <v>1.266</v>
      </c>
      <c r="E1630">
        <v>1495</v>
      </c>
      <c r="F1630">
        <f t="shared" si="25"/>
        <v>9</v>
      </c>
      <c r="G1630" t="str">
        <f>STANDINGS_WHIP[[#This Row],[League]]&amp;STANDINGS_WHIP[[#This Row],[Team]]</f>
        <v>$150 Draft Champions Feb 27 1:00 pm Lg.3781Team hickey</v>
      </c>
    </row>
    <row r="1631" spans="1:7" x14ac:dyDescent="0.25">
      <c r="A1631">
        <v>2093</v>
      </c>
      <c r="B1631" t="s">
        <v>19</v>
      </c>
      <c r="C1631" t="s">
        <v>1781</v>
      </c>
      <c r="D1631">
        <v>1.304</v>
      </c>
      <c r="E1631">
        <v>818</v>
      </c>
      <c r="F1631">
        <f t="shared" si="25"/>
        <v>10</v>
      </c>
      <c r="G1631" t="str">
        <f>STANDINGS_WHIP[[#This Row],[League]]&amp;STANDINGS_WHIP[[#This Row],[Team]]</f>
        <v>$150 Draft Champions Feb 27 1:00 pm Lg.3781One Eyed Jack</v>
      </c>
    </row>
    <row r="1632" spans="1:7" x14ac:dyDescent="0.25">
      <c r="A1632">
        <v>2264</v>
      </c>
      <c r="B1632" t="s">
        <v>1782</v>
      </c>
      <c r="C1632" t="s">
        <v>1781</v>
      </c>
      <c r="D1632">
        <v>1.3149999999999999</v>
      </c>
      <c r="E1632">
        <v>647</v>
      </c>
      <c r="F1632">
        <f t="shared" si="25"/>
        <v>11</v>
      </c>
      <c r="G1632" t="str">
        <f>STANDINGS_WHIP[[#This Row],[League]]&amp;STANDINGS_WHIP[[#This Row],[Team]]</f>
        <v>$150 Draft Champions Feb 27 1:00 pm Lg.3781Hitnrun</v>
      </c>
    </row>
    <row r="1633" spans="1:7" x14ac:dyDescent="0.25">
      <c r="A1633">
        <v>2470</v>
      </c>
      <c r="B1633" t="s">
        <v>1787</v>
      </c>
      <c r="C1633" t="s">
        <v>1781</v>
      </c>
      <c r="D1633">
        <v>1.331</v>
      </c>
      <c r="E1633">
        <v>441</v>
      </c>
      <c r="F1633">
        <f t="shared" si="25"/>
        <v>12</v>
      </c>
      <c r="G1633" t="str">
        <f>STANDINGS_WHIP[[#This Row],[League]]&amp;STANDINGS_WHIP[[#This Row],[Team]]</f>
        <v>$150 Draft Champions Feb 27 1:00 pm Lg.3781Jagged Little Pill</v>
      </c>
    </row>
    <row r="1634" spans="1:7" x14ac:dyDescent="0.25">
      <c r="A1634">
        <v>2638</v>
      </c>
      <c r="B1634" t="s">
        <v>1780</v>
      </c>
      <c r="C1634" t="s">
        <v>1781</v>
      </c>
      <c r="D1634">
        <v>1.3480000000000001</v>
      </c>
      <c r="E1634">
        <v>273</v>
      </c>
      <c r="F1634">
        <f t="shared" si="25"/>
        <v>13</v>
      </c>
      <c r="G1634" t="str">
        <f>STANDINGS_WHIP[[#This Row],[League]]&amp;STANDINGS_WHIP[[#This Row],[Team]]</f>
        <v>$150 Draft Champions Feb 27 1:00 pm Lg.3781King of kings 2016</v>
      </c>
    </row>
    <row r="1635" spans="1:7" x14ac:dyDescent="0.25">
      <c r="A1635">
        <v>2813</v>
      </c>
      <c r="B1635" t="s">
        <v>889</v>
      </c>
      <c r="C1635" t="s">
        <v>1781</v>
      </c>
      <c r="D1635">
        <v>1.379</v>
      </c>
      <c r="E1635">
        <v>98</v>
      </c>
      <c r="F1635">
        <f t="shared" si="25"/>
        <v>14</v>
      </c>
      <c r="G1635" t="str">
        <f>STANDINGS_WHIP[[#This Row],[League]]&amp;STANDINGS_WHIP[[#This Row],[Team]]</f>
        <v>$150 Draft Champions Feb 27 1:00 pm Lg.3781Team Thompson</v>
      </c>
    </row>
    <row r="1636" spans="1:7" x14ac:dyDescent="0.25">
      <c r="A1636">
        <v>2834</v>
      </c>
      <c r="B1636" t="s">
        <v>1783</v>
      </c>
      <c r="C1636" t="s">
        <v>1781</v>
      </c>
      <c r="D1636">
        <v>1.3859999999999999</v>
      </c>
      <c r="E1636">
        <v>77</v>
      </c>
      <c r="F1636">
        <f t="shared" si="25"/>
        <v>15</v>
      </c>
      <c r="G1636" t="str">
        <f>STANDINGS_WHIP[[#This Row],[League]]&amp;STANDINGS_WHIP[[#This Row],[Team]]</f>
        <v>$150 Draft Champions Feb 27 1:00 pm Lg.3781Rabin Hood</v>
      </c>
    </row>
    <row r="1637" spans="1:7" x14ac:dyDescent="0.25">
      <c r="A1637">
        <v>81</v>
      </c>
      <c r="B1637" t="s">
        <v>205</v>
      </c>
      <c r="C1637" t="s">
        <v>1790</v>
      </c>
      <c r="D1637">
        <v>1.151</v>
      </c>
      <c r="E1637">
        <v>2830</v>
      </c>
      <c r="F1637">
        <f t="shared" si="25"/>
        <v>1</v>
      </c>
      <c r="G1637" t="str">
        <f>STANDINGS_WHIP[[#This Row],[League]]&amp;STANDINGS_WHIP[[#This Row],[Team]]</f>
        <v>$150 Draft Champions Feb 28 1:00 pm Lg.3786Team Sloan</v>
      </c>
    </row>
    <row r="1638" spans="1:7" x14ac:dyDescent="0.25">
      <c r="A1638">
        <v>184</v>
      </c>
      <c r="B1638" t="s">
        <v>1795</v>
      </c>
      <c r="C1638" t="s">
        <v>1790</v>
      </c>
      <c r="D1638">
        <v>1.175</v>
      </c>
      <c r="E1638">
        <v>2727</v>
      </c>
      <c r="F1638">
        <f t="shared" si="25"/>
        <v>2</v>
      </c>
      <c r="G1638" t="str">
        <f>STANDINGS_WHIP[[#This Row],[League]]&amp;STANDINGS_WHIP[[#This Row],[Team]]</f>
        <v>$150 Draft Champions Feb 28 1:00 pm Lg.3786Little Kitten Poop</v>
      </c>
    </row>
    <row r="1639" spans="1:7" x14ac:dyDescent="0.25">
      <c r="A1639">
        <v>316</v>
      </c>
      <c r="B1639" t="s">
        <v>309</v>
      </c>
      <c r="C1639" t="s">
        <v>1790</v>
      </c>
      <c r="D1639">
        <v>1.1919999999999999</v>
      </c>
      <c r="E1639">
        <v>2595</v>
      </c>
      <c r="F1639">
        <f t="shared" si="25"/>
        <v>3</v>
      </c>
      <c r="G1639" t="str">
        <f>STANDINGS_WHIP[[#This Row],[League]]&amp;STANDINGS_WHIP[[#This Row],[Team]]</f>
        <v>$150 Draft Champions Feb 28 1:00 pm Lg.3786Team Nussbaum</v>
      </c>
    </row>
    <row r="1640" spans="1:7" x14ac:dyDescent="0.25">
      <c r="A1640">
        <v>459</v>
      </c>
      <c r="B1640" t="s">
        <v>1794</v>
      </c>
      <c r="C1640" t="s">
        <v>1790</v>
      </c>
      <c r="D1640">
        <v>1.206</v>
      </c>
      <c r="E1640">
        <v>2452</v>
      </c>
      <c r="F1640">
        <f t="shared" si="25"/>
        <v>4</v>
      </c>
      <c r="G1640" t="str">
        <f>STANDINGS_WHIP[[#This Row],[League]]&amp;STANDINGS_WHIP[[#This Row],[Team]]</f>
        <v>$150 Draft Champions Feb 28 1:00 pm Lg.3786Team Farrugia</v>
      </c>
    </row>
    <row r="1641" spans="1:7" x14ac:dyDescent="0.25">
      <c r="A1641">
        <v>989</v>
      </c>
      <c r="B1641" t="s">
        <v>1798</v>
      </c>
      <c r="C1641" t="s">
        <v>1790</v>
      </c>
      <c r="D1641">
        <v>1.244</v>
      </c>
      <c r="E1641">
        <v>1922</v>
      </c>
      <c r="F1641">
        <f t="shared" si="25"/>
        <v>5</v>
      </c>
      <c r="G1641" t="str">
        <f>STANDINGS_WHIP[[#This Row],[League]]&amp;STANDINGS_WHIP[[#This Row],[Team]]</f>
        <v>$150 Draft Champions Feb 28 1:00 pm Lg.3786Tiger Mommy Chicken Daddy</v>
      </c>
    </row>
    <row r="1642" spans="1:7" x14ac:dyDescent="0.25">
      <c r="A1642">
        <v>1155</v>
      </c>
      <c r="B1642" t="s">
        <v>1791</v>
      </c>
      <c r="C1642" t="s">
        <v>1790</v>
      </c>
      <c r="D1642">
        <v>1.252</v>
      </c>
      <c r="E1642">
        <v>1756</v>
      </c>
      <c r="F1642">
        <f t="shared" si="25"/>
        <v>6</v>
      </c>
      <c r="G1642" t="str">
        <f>STANDINGS_WHIP[[#This Row],[League]]&amp;STANDINGS_WHIP[[#This Row],[Team]]</f>
        <v>$150 Draft Champions Feb 28 1:00 pm Lg.3786Jeni Says</v>
      </c>
    </row>
    <row r="1643" spans="1:7" x14ac:dyDescent="0.25">
      <c r="A1643">
        <v>1404</v>
      </c>
      <c r="B1643" t="s">
        <v>101</v>
      </c>
      <c r="C1643" t="s">
        <v>1790</v>
      </c>
      <c r="D1643">
        <v>1.266</v>
      </c>
      <c r="E1643">
        <v>1507</v>
      </c>
      <c r="F1643">
        <f t="shared" si="25"/>
        <v>7</v>
      </c>
      <c r="G1643" t="str">
        <f>STANDINGS_WHIP[[#This Row],[League]]&amp;STANDINGS_WHIP[[#This Row],[Team]]</f>
        <v>$150 Draft Champions Feb 28 1:00 pm Lg.3786Cardinal Crunch 3</v>
      </c>
    </row>
    <row r="1644" spans="1:7" x14ac:dyDescent="0.25">
      <c r="A1644">
        <v>1643</v>
      </c>
      <c r="B1644" t="s">
        <v>1792</v>
      </c>
      <c r="C1644" t="s">
        <v>1790</v>
      </c>
      <c r="D1644">
        <v>1.2789999999999999</v>
      </c>
      <c r="E1644">
        <v>1268</v>
      </c>
      <c r="F1644">
        <f t="shared" si="25"/>
        <v>8</v>
      </c>
      <c r="G1644" t="str">
        <f>STANDINGS_WHIP[[#This Row],[League]]&amp;STANDINGS_WHIP[[#This Row],[Team]]</f>
        <v>$150 Draft Champions Feb 28 1:00 pm Lg.3786Fightin Tordis</v>
      </c>
    </row>
    <row r="1645" spans="1:7" x14ac:dyDescent="0.25">
      <c r="A1645">
        <v>1816</v>
      </c>
      <c r="B1645" t="s">
        <v>440</v>
      </c>
      <c r="C1645" t="s">
        <v>1790</v>
      </c>
      <c r="D1645">
        <v>1.288</v>
      </c>
      <c r="E1645">
        <v>1095</v>
      </c>
      <c r="F1645">
        <f t="shared" si="25"/>
        <v>9</v>
      </c>
      <c r="G1645" t="str">
        <f>STANDINGS_WHIP[[#This Row],[League]]&amp;STANDINGS_WHIP[[#This Row],[Team]]</f>
        <v>$150 Draft Champions Feb 28 1:00 pm Lg.3786zzzzzzzz</v>
      </c>
    </row>
    <row r="1646" spans="1:7" x14ac:dyDescent="0.25">
      <c r="A1646">
        <v>2030</v>
      </c>
      <c r="B1646" t="s">
        <v>1799</v>
      </c>
      <c r="C1646" t="s">
        <v>1790</v>
      </c>
      <c r="D1646">
        <v>1.3</v>
      </c>
      <c r="E1646">
        <v>881</v>
      </c>
      <c r="F1646">
        <f t="shared" si="25"/>
        <v>10</v>
      </c>
      <c r="G1646" t="str">
        <f>STANDINGS_WHIP[[#This Row],[League]]&amp;STANDINGS_WHIP[[#This Row],[Team]]</f>
        <v>$150 Draft Champions Feb 28 1:00 pm Lg.3786Comfortably Dumb 1</v>
      </c>
    </row>
    <row r="1647" spans="1:7" x14ac:dyDescent="0.25">
      <c r="A1647">
        <v>2100</v>
      </c>
      <c r="B1647" t="s">
        <v>1793</v>
      </c>
      <c r="C1647" t="s">
        <v>1790</v>
      </c>
      <c r="D1647">
        <v>1.3049999999999999</v>
      </c>
      <c r="E1647">
        <v>811</v>
      </c>
      <c r="F1647">
        <f t="shared" si="25"/>
        <v>11</v>
      </c>
      <c r="G1647" t="str">
        <f>STANDINGS_WHIP[[#This Row],[League]]&amp;STANDINGS_WHIP[[#This Row],[Team]]</f>
        <v>$150 Draft Champions Feb 28 1:00 pm Lg.3786Piscotty And Meatballs</v>
      </c>
    </row>
    <row r="1648" spans="1:7" x14ac:dyDescent="0.25">
      <c r="A1648">
        <v>2194</v>
      </c>
      <c r="B1648" t="s">
        <v>1796</v>
      </c>
      <c r="C1648" t="s">
        <v>1790</v>
      </c>
      <c r="D1648">
        <v>1.3109999999999999</v>
      </c>
      <c r="E1648">
        <v>717</v>
      </c>
      <c r="F1648">
        <f t="shared" si="25"/>
        <v>12</v>
      </c>
      <c r="G1648" t="str">
        <f>STANDINGS_WHIP[[#This Row],[League]]&amp;STANDINGS_WHIP[[#This Row],[Team]]</f>
        <v>$150 Draft Champions Feb 28 1:00 pm Lg.3786Funnies 3</v>
      </c>
    </row>
    <row r="1649" spans="1:7" x14ac:dyDescent="0.25">
      <c r="A1649">
        <v>2352</v>
      </c>
      <c r="B1649" t="s">
        <v>1797</v>
      </c>
      <c r="C1649" t="s">
        <v>1790</v>
      </c>
      <c r="D1649">
        <v>1.321</v>
      </c>
      <c r="E1649">
        <v>559</v>
      </c>
      <c r="F1649">
        <f t="shared" si="25"/>
        <v>13</v>
      </c>
      <c r="G1649" t="str">
        <f>STANDINGS_WHIP[[#This Row],[League]]&amp;STANDINGS_WHIP[[#This Row],[Team]]</f>
        <v>$150 Draft Champions Feb 28 1:00 pm Lg.3786Lucy where Choo Goins?</v>
      </c>
    </row>
    <row r="1650" spans="1:7" x14ac:dyDescent="0.25">
      <c r="A1650">
        <v>2527</v>
      </c>
      <c r="B1650" t="s">
        <v>107</v>
      </c>
      <c r="C1650" t="s">
        <v>1790</v>
      </c>
      <c r="D1650">
        <v>1.3360000000000001</v>
      </c>
      <c r="E1650">
        <v>384</v>
      </c>
      <c r="F1650">
        <f t="shared" si="25"/>
        <v>14</v>
      </c>
      <c r="G1650" t="str">
        <f>STANDINGS_WHIP[[#This Row],[League]]&amp;STANDINGS_WHIP[[#This Row],[Team]]</f>
        <v>$150 Draft Champions Feb 28 1:00 pm Lg.3786Team Scott</v>
      </c>
    </row>
    <row r="1651" spans="1:7" x14ac:dyDescent="0.25">
      <c r="A1651">
        <v>2659</v>
      </c>
      <c r="B1651" t="s">
        <v>1800</v>
      </c>
      <c r="C1651" t="s">
        <v>1790</v>
      </c>
      <c r="D1651">
        <v>1.35</v>
      </c>
      <c r="E1651">
        <v>252</v>
      </c>
      <c r="F1651">
        <f t="shared" si="25"/>
        <v>15</v>
      </c>
      <c r="G1651" t="str">
        <f>STANDINGS_WHIP[[#This Row],[League]]&amp;STANDINGS_WHIP[[#This Row],[Team]]</f>
        <v>$150 Draft Champions Feb 28 1:00 pm Lg.3786High Voltage III</v>
      </c>
    </row>
    <row r="1652" spans="1:7" x14ac:dyDescent="0.25">
      <c r="A1652">
        <v>391</v>
      </c>
      <c r="B1652" t="s">
        <v>1809</v>
      </c>
      <c r="C1652" t="s">
        <v>1801</v>
      </c>
      <c r="D1652">
        <v>1.2</v>
      </c>
      <c r="E1652">
        <v>2521</v>
      </c>
      <c r="F1652">
        <f t="shared" si="25"/>
        <v>1</v>
      </c>
      <c r="G1652" t="str">
        <f>STANDINGS_WHIP[[#This Row],[League]]&amp;STANDINGS_WHIP[[#This Row],[Team]]</f>
        <v>$150 Draft Champions Feb 29 1:00 pm Lg.3793Team Lentz</v>
      </c>
    </row>
    <row r="1653" spans="1:7" x14ac:dyDescent="0.25">
      <c r="A1653">
        <v>416</v>
      </c>
      <c r="B1653" t="s">
        <v>1804</v>
      </c>
      <c r="C1653" t="s">
        <v>1801</v>
      </c>
      <c r="D1653">
        <v>1.202</v>
      </c>
      <c r="E1653">
        <v>2495</v>
      </c>
      <c r="F1653">
        <f t="shared" si="25"/>
        <v>2</v>
      </c>
      <c r="G1653" t="str">
        <f>STANDINGS_WHIP[[#This Row],[League]]&amp;STANDINGS_WHIP[[#This Row],[Team]]</f>
        <v>$150 Draft Champions Feb 29 1:00 pm Lg.3793Remember the Tytans</v>
      </c>
    </row>
    <row r="1654" spans="1:7" x14ac:dyDescent="0.25">
      <c r="A1654">
        <v>643</v>
      </c>
      <c r="B1654" t="s">
        <v>1805</v>
      </c>
      <c r="C1654" t="s">
        <v>1801</v>
      </c>
      <c r="D1654">
        <v>1.222</v>
      </c>
      <c r="E1654">
        <v>2268</v>
      </c>
      <c r="F1654">
        <f t="shared" si="25"/>
        <v>3</v>
      </c>
      <c r="G1654" t="str">
        <f>STANDINGS_WHIP[[#This Row],[League]]&amp;STANDINGS_WHIP[[#This Row],[Team]]</f>
        <v>$150 Draft Champions Feb 29 1:00 pm Lg.3793Orange and blue</v>
      </c>
    </row>
    <row r="1655" spans="1:7" x14ac:dyDescent="0.25">
      <c r="A1655">
        <v>929</v>
      </c>
      <c r="B1655" t="s">
        <v>1806</v>
      </c>
      <c r="C1655" t="s">
        <v>1801</v>
      </c>
      <c r="D1655">
        <v>1.2410000000000001</v>
      </c>
      <c r="E1655">
        <v>1982</v>
      </c>
      <c r="F1655">
        <f t="shared" si="25"/>
        <v>4</v>
      </c>
      <c r="G1655" t="str">
        <f>STANDINGS_WHIP[[#This Row],[League]]&amp;STANDINGS_WHIP[[#This Row],[Team]]</f>
        <v>$150 Draft Champions Feb 29 1:00 pm Lg.3793Road Warrior NFBC</v>
      </c>
    </row>
    <row r="1656" spans="1:7" x14ac:dyDescent="0.25">
      <c r="A1656">
        <v>1044</v>
      </c>
      <c r="B1656" t="s">
        <v>206</v>
      </c>
      <c r="C1656" t="s">
        <v>1801</v>
      </c>
      <c r="D1656">
        <v>1.246</v>
      </c>
      <c r="E1656">
        <v>1867</v>
      </c>
      <c r="F1656">
        <f t="shared" si="25"/>
        <v>5</v>
      </c>
      <c r="G1656" t="str">
        <f>STANDINGS_WHIP[[#This Row],[League]]&amp;STANDINGS_WHIP[[#This Row],[Team]]</f>
        <v>$150 Draft Champions Feb 29 1:00 pm Lg.3793Team Eroh</v>
      </c>
    </row>
    <row r="1657" spans="1:7" x14ac:dyDescent="0.25">
      <c r="A1657">
        <v>1054</v>
      </c>
      <c r="B1657" t="s">
        <v>1807</v>
      </c>
      <c r="C1657" t="s">
        <v>1801</v>
      </c>
      <c r="D1657">
        <v>1.2470000000000001</v>
      </c>
      <c r="E1657">
        <v>1857</v>
      </c>
      <c r="F1657">
        <f t="shared" si="25"/>
        <v>6</v>
      </c>
      <c r="G1657" t="str">
        <f>STANDINGS_WHIP[[#This Row],[League]]&amp;STANDINGS_WHIP[[#This Row],[Team]]</f>
        <v>$150 Draft Champions Feb 29 1:00 pm Lg.3793Mr Mayhem</v>
      </c>
    </row>
    <row r="1658" spans="1:7" x14ac:dyDescent="0.25">
      <c r="A1658">
        <v>1492</v>
      </c>
      <c r="B1658" t="s">
        <v>1811</v>
      </c>
      <c r="C1658" t="s">
        <v>1801</v>
      </c>
      <c r="D1658">
        <v>1.27</v>
      </c>
      <c r="E1658">
        <v>1419</v>
      </c>
      <c r="F1658">
        <f t="shared" si="25"/>
        <v>7</v>
      </c>
      <c r="G1658" t="str">
        <f>STANDINGS_WHIP[[#This Row],[League]]&amp;STANDINGS_WHIP[[#This Row],[Team]]</f>
        <v>$150 Draft Champions Feb 29 1:00 pm Lg.3793MBC Champs</v>
      </c>
    </row>
    <row r="1659" spans="1:7" x14ac:dyDescent="0.25">
      <c r="A1659">
        <v>1496</v>
      </c>
      <c r="B1659" t="s">
        <v>1808</v>
      </c>
      <c r="C1659" t="s">
        <v>1801</v>
      </c>
      <c r="D1659">
        <v>1.27</v>
      </c>
      <c r="E1659">
        <v>1415</v>
      </c>
      <c r="F1659">
        <f t="shared" si="25"/>
        <v>8</v>
      </c>
      <c r="G1659" t="str">
        <f>STANDINGS_WHIP[[#This Row],[League]]&amp;STANDINGS_WHIP[[#This Row],[Team]]</f>
        <v>$150 Draft Champions Feb 29 1:00 pm Lg.3793Team Pruchnik</v>
      </c>
    </row>
    <row r="1660" spans="1:7" x14ac:dyDescent="0.25">
      <c r="A1660">
        <v>1529</v>
      </c>
      <c r="B1660" t="s">
        <v>1810</v>
      </c>
      <c r="C1660" t="s">
        <v>1801</v>
      </c>
      <c r="D1660">
        <v>1.272</v>
      </c>
      <c r="E1660">
        <v>1382</v>
      </c>
      <c r="F1660">
        <f t="shared" si="25"/>
        <v>9</v>
      </c>
      <c r="G1660" t="str">
        <f>STANDINGS_WHIP[[#This Row],[League]]&amp;STANDINGS_WHIP[[#This Row],[Team]]</f>
        <v>$150 Draft Champions Feb 29 1:00 pm Lg.3793Team Shan</v>
      </c>
    </row>
    <row r="1661" spans="1:7" x14ac:dyDescent="0.25">
      <c r="A1661">
        <v>2024</v>
      </c>
      <c r="B1661" t="s">
        <v>5</v>
      </c>
      <c r="C1661" t="s">
        <v>1801</v>
      </c>
      <c r="D1661">
        <v>1.3</v>
      </c>
      <c r="E1661">
        <v>887</v>
      </c>
      <c r="F1661">
        <f t="shared" si="25"/>
        <v>10</v>
      </c>
      <c r="G1661" t="str">
        <f>STANDINGS_WHIP[[#This Row],[League]]&amp;STANDINGS_WHIP[[#This Row],[Team]]</f>
        <v>$150 Draft Champions Feb 29 1:00 pm Lg.3793CORINTHIAN</v>
      </c>
    </row>
    <row r="1662" spans="1:7" x14ac:dyDescent="0.25">
      <c r="A1662">
        <v>2323</v>
      </c>
      <c r="B1662" t="s">
        <v>1802</v>
      </c>
      <c r="C1662" t="s">
        <v>1801</v>
      </c>
      <c r="D1662">
        <v>1.319</v>
      </c>
      <c r="E1662">
        <v>588</v>
      </c>
      <c r="F1662">
        <f t="shared" si="25"/>
        <v>11</v>
      </c>
      <c r="G1662" t="str">
        <f>STANDINGS_WHIP[[#This Row],[League]]&amp;STANDINGS_WHIP[[#This Row],[Team]]</f>
        <v>$150 Draft Champions Feb 29 1:00 pm Lg.3793Lichtgeschwindigkeit!</v>
      </c>
    </row>
    <row r="1663" spans="1:7" x14ac:dyDescent="0.25">
      <c r="A1663">
        <v>2394</v>
      </c>
      <c r="B1663" t="s">
        <v>105</v>
      </c>
      <c r="C1663" t="s">
        <v>1801</v>
      </c>
      <c r="D1663">
        <v>1.3240000000000001</v>
      </c>
      <c r="E1663">
        <v>517</v>
      </c>
      <c r="F1663">
        <f t="shared" si="25"/>
        <v>12</v>
      </c>
      <c r="G1663" t="str">
        <f>STANDINGS_WHIP[[#This Row],[League]]&amp;STANDINGS_WHIP[[#This Row],[Team]]</f>
        <v>$150 Draft Champions Feb 29 1:00 pm Lg.3793Inglorious Batsters</v>
      </c>
    </row>
    <row r="1664" spans="1:7" x14ac:dyDescent="0.25">
      <c r="A1664">
        <v>2489</v>
      </c>
      <c r="B1664" t="s">
        <v>1803</v>
      </c>
      <c r="C1664" t="s">
        <v>1801</v>
      </c>
      <c r="D1664">
        <v>1.3320000000000001</v>
      </c>
      <c r="E1664">
        <v>422</v>
      </c>
      <c r="F1664">
        <f t="shared" si="25"/>
        <v>13</v>
      </c>
      <c r="G1664" t="str">
        <f>STANDINGS_WHIP[[#This Row],[League]]&amp;STANDINGS_WHIP[[#This Row],[Team]]</f>
        <v>$150 Draft Champions Feb 29 1:00 pm Lg.3793Nuisance1</v>
      </c>
    </row>
    <row r="1665" spans="1:7" x14ac:dyDescent="0.25">
      <c r="A1665">
        <v>2525</v>
      </c>
      <c r="B1665" t="s">
        <v>1813</v>
      </c>
      <c r="C1665" t="s">
        <v>1801</v>
      </c>
      <c r="D1665">
        <v>1.335</v>
      </c>
      <c r="E1665">
        <v>386</v>
      </c>
      <c r="F1665">
        <f t="shared" si="25"/>
        <v>14</v>
      </c>
      <c r="G1665" t="str">
        <f>STANDINGS_WHIP[[#This Row],[League]]&amp;STANDINGS_WHIP[[#This Row],[Team]]</f>
        <v>$150 Draft Champions Feb 29 1:00 pm Lg.3793Emperors</v>
      </c>
    </row>
    <row r="1666" spans="1:7" x14ac:dyDescent="0.25">
      <c r="A1666">
        <v>2649</v>
      </c>
      <c r="B1666" t="s">
        <v>1812</v>
      </c>
      <c r="C1666" t="s">
        <v>1801</v>
      </c>
      <c r="D1666">
        <v>1.35</v>
      </c>
      <c r="E1666">
        <v>262</v>
      </c>
      <c r="F1666">
        <f t="shared" si="25"/>
        <v>15</v>
      </c>
      <c r="G1666" t="str">
        <f>STANDINGS_WHIP[[#This Row],[League]]&amp;STANDINGS_WHIP[[#This Row],[Team]]</f>
        <v>$150 Draft Champions Feb 29 1:00 pm Lg.3793Tobacco Road</v>
      </c>
    </row>
    <row r="1667" spans="1:7" x14ac:dyDescent="0.25">
      <c r="A1667">
        <v>50</v>
      </c>
      <c r="B1667" t="s">
        <v>1822</v>
      </c>
      <c r="C1667" t="s">
        <v>1814</v>
      </c>
      <c r="D1667">
        <v>1.141</v>
      </c>
      <c r="E1667">
        <v>2861</v>
      </c>
      <c r="F1667">
        <f t="shared" ref="F1667:F1730" si="26">IF(C1667=C1666,F1666+1,1)</f>
        <v>1</v>
      </c>
      <c r="G1667" t="str">
        <f>STANDINGS_WHIP[[#This Row],[League]]&amp;STANDINGS_WHIP[[#This Row],[Team]]</f>
        <v>$150 Draft Champions Feb 29 1:00 pm Lg.3794Team Bell</v>
      </c>
    </row>
    <row r="1668" spans="1:7" x14ac:dyDescent="0.25">
      <c r="A1668">
        <v>126</v>
      </c>
      <c r="B1668" t="s">
        <v>128</v>
      </c>
      <c r="C1668" t="s">
        <v>1814</v>
      </c>
      <c r="D1668">
        <v>1.1639999999999999</v>
      </c>
      <c r="E1668">
        <v>2785</v>
      </c>
      <c r="F1668">
        <f t="shared" si="26"/>
        <v>2</v>
      </c>
      <c r="G1668" t="str">
        <f>STANDINGS_WHIP[[#This Row],[League]]&amp;STANDINGS_WHIP[[#This Row],[Team]]</f>
        <v>$150 Draft Champions Feb 29 1:00 pm Lg.3794Team Boelkens</v>
      </c>
    </row>
    <row r="1669" spans="1:7" x14ac:dyDescent="0.25">
      <c r="A1669">
        <v>374</v>
      </c>
      <c r="B1669" t="s">
        <v>1823</v>
      </c>
      <c r="C1669" t="s">
        <v>1814</v>
      </c>
      <c r="D1669">
        <v>1.198</v>
      </c>
      <c r="E1669">
        <v>2537</v>
      </c>
      <c r="F1669">
        <f t="shared" si="26"/>
        <v>3</v>
      </c>
      <c r="G1669" t="str">
        <f>STANDINGS_WHIP[[#This Row],[League]]&amp;STANDINGS_WHIP[[#This Row],[Team]]</f>
        <v>$150 Draft Champions Feb 29 1:00 pm Lg.3794Sam's Club 3</v>
      </c>
    </row>
    <row r="1670" spans="1:7" x14ac:dyDescent="0.25">
      <c r="A1670">
        <v>482</v>
      </c>
      <c r="B1670" t="s">
        <v>1815</v>
      </c>
      <c r="C1670" t="s">
        <v>1814</v>
      </c>
      <c r="D1670">
        <v>1.2090000000000001</v>
      </c>
      <c r="E1670">
        <v>2429</v>
      </c>
      <c r="F1670">
        <f t="shared" si="26"/>
        <v>4</v>
      </c>
      <c r="G1670" t="str">
        <f>STANDINGS_WHIP[[#This Row],[League]]&amp;STANDINGS_WHIP[[#This Row],[Team]]</f>
        <v>$150 Draft Champions Feb 29 1:00 pm Lg.3794One in a Million</v>
      </c>
    </row>
    <row r="1671" spans="1:7" x14ac:dyDescent="0.25">
      <c r="A1671">
        <v>687</v>
      </c>
      <c r="B1671" t="s">
        <v>1818</v>
      </c>
      <c r="C1671" t="s">
        <v>1814</v>
      </c>
      <c r="D1671">
        <v>1.2250000000000001</v>
      </c>
      <c r="E1671">
        <v>2224</v>
      </c>
      <c r="F1671">
        <f t="shared" si="26"/>
        <v>5</v>
      </c>
      <c r="G1671" t="str">
        <f>STANDINGS_WHIP[[#This Row],[League]]&amp;STANDINGS_WHIP[[#This Row],[Team]]</f>
        <v>$150 Draft Champions Feb 29 1:00 pm Lg.3794Strikeouts 2</v>
      </c>
    </row>
    <row r="1672" spans="1:7" x14ac:dyDescent="0.25">
      <c r="A1672">
        <v>1285</v>
      </c>
      <c r="B1672" t="s">
        <v>1825</v>
      </c>
      <c r="C1672" t="s">
        <v>1814</v>
      </c>
      <c r="D1672">
        <v>1.2589999999999999</v>
      </c>
      <c r="E1672">
        <v>1626</v>
      </c>
      <c r="F1672">
        <f t="shared" si="26"/>
        <v>6</v>
      </c>
      <c r="G1672" t="str">
        <f>STANDINGS_WHIP[[#This Row],[League]]&amp;STANDINGS_WHIP[[#This Row],[Team]]</f>
        <v>$150 Draft Champions Feb 29 1:00 pm Lg.3794Neptune</v>
      </c>
    </row>
    <row r="1673" spans="1:7" x14ac:dyDescent="0.25">
      <c r="A1673">
        <v>1380</v>
      </c>
      <c r="B1673" t="s">
        <v>287</v>
      </c>
      <c r="C1673" t="s">
        <v>1814</v>
      </c>
      <c r="D1673">
        <v>1.264</v>
      </c>
      <c r="E1673">
        <v>1531</v>
      </c>
      <c r="F1673">
        <f t="shared" si="26"/>
        <v>7</v>
      </c>
      <c r="G1673" t="str">
        <f>STANDINGS_WHIP[[#This Row],[League]]&amp;STANDINGS_WHIP[[#This Row],[Team]]</f>
        <v>$150 Draft Champions Feb 29 1:00 pm Lg.3794ICE BOX</v>
      </c>
    </row>
    <row r="1674" spans="1:7" x14ac:dyDescent="0.25">
      <c r="A1674">
        <v>1530</v>
      </c>
      <c r="B1674" t="s">
        <v>1819</v>
      </c>
      <c r="C1674" t="s">
        <v>1814</v>
      </c>
      <c r="D1674">
        <v>1.2729999999999999</v>
      </c>
      <c r="E1674">
        <v>1381</v>
      </c>
      <c r="F1674">
        <f t="shared" si="26"/>
        <v>8</v>
      </c>
      <c r="G1674" t="str">
        <f>STANDINGS_WHIP[[#This Row],[League]]&amp;STANDINGS_WHIP[[#This Row],[Team]]</f>
        <v>$150 Draft Champions Feb 29 1:00 pm Lg.3794Hakuna Machado</v>
      </c>
    </row>
    <row r="1675" spans="1:7" x14ac:dyDescent="0.25">
      <c r="A1675">
        <v>1967</v>
      </c>
      <c r="B1675" t="s">
        <v>342</v>
      </c>
      <c r="C1675" t="s">
        <v>1814</v>
      </c>
      <c r="D1675">
        <v>1.2969999999999999</v>
      </c>
      <c r="E1675">
        <v>944</v>
      </c>
      <c r="F1675">
        <f t="shared" si="26"/>
        <v>9</v>
      </c>
      <c r="G1675" t="str">
        <f>STANDINGS_WHIP[[#This Row],[League]]&amp;STANDINGS_WHIP[[#This Row],[Team]]</f>
        <v>$150 Draft Champions Feb 29 1:00 pm Lg.3794Big League Choo</v>
      </c>
    </row>
    <row r="1676" spans="1:7" x14ac:dyDescent="0.25">
      <c r="A1676">
        <v>1996</v>
      </c>
      <c r="B1676" t="s">
        <v>1821</v>
      </c>
      <c r="C1676" t="s">
        <v>1814</v>
      </c>
      <c r="D1676">
        <v>1.298</v>
      </c>
      <c r="E1676">
        <v>915</v>
      </c>
      <c r="F1676">
        <f t="shared" si="26"/>
        <v>10</v>
      </c>
      <c r="G1676" t="str">
        <f>STANDINGS_WHIP[[#This Row],[League]]&amp;STANDINGS_WHIP[[#This Row],[Team]]</f>
        <v>$150 Draft Champions Feb 29 1:00 pm Lg.3794MILWAUKEE DC3</v>
      </c>
    </row>
    <row r="1677" spans="1:7" x14ac:dyDescent="0.25">
      <c r="A1677">
        <v>2309</v>
      </c>
      <c r="B1677" t="s">
        <v>1824</v>
      </c>
      <c r="C1677" t="s">
        <v>1814</v>
      </c>
      <c r="D1677">
        <v>1.3180000000000001</v>
      </c>
      <c r="E1677">
        <v>602</v>
      </c>
      <c r="F1677">
        <f t="shared" si="26"/>
        <v>11</v>
      </c>
      <c r="G1677" t="str">
        <f>STANDINGS_WHIP[[#This Row],[League]]&amp;STANDINGS_WHIP[[#This Row],[Team]]</f>
        <v>$150 Draft Champions Feb 29 1:00 pm Lg.3794Kings of Swing</v>
      </c>
    </row>
    <row r="1678" spans="1:7" x14ac:dyDescent="0.25">
      <c r="A1678">
        <v>2389</v>
      </c>
      <c r="B1678" t="s">
        <v>1816</v>
      </c>
      <c r="C1678" t="s">
        <v>1814</v>
      </c>
      <c r="D1678">
        <v>1.3240000000000001</v>
      </c>
      <c r="E1678">
        <v>522</v>
      </c>
      <c r="F1678">
        <f t="shared" si="26"/>
        <v>12</v>
      </c>
      <c r="G1678" t="str">
        <f>STANDINGS_WHIP[[#This Row],[League]]&amp;STANDINGS_WHIP[[#This Row],[Team]]</f>
        <v>$150 Draft Champions Feb 29 1:00 pm Lg.3794extra one</v>
      </c>
    </row>
    <row r="1679" spans="1:7" x14ac:dyDescent="0.25">
      <c r="A1679">
        <v>2464</v>
      </c>
      <c r="B1679" t="s">
        <v>1820</v>
      </c>
      <c r="C1679" t="s">
        <v>1814</v>
      </c>
      <c r="D1679">
        <v>1.33</v>
      </c>
      <c r="E1679">
        <v>447</v>
      </c>
      <c r="F1679">
        <f t="shared" si="26"/>
        <v>13</v>
      </c>
      <c r="G1679" t="str">
        <f>STANDINGS_WHIP[[#This Row],[League]]&amp;STANDINGS_WHIP[[#This Row],[Team]]</f>
        <v>$150 Draft Champions Feb 29 1:00 pm Lg.3794The Elephant Man</v>
      </c>
    </row>
    <row r="1680" spans="1:7" x14ac:dyDescent="0.25">
      <c r="A1680">
        <v>2559</v>
      </c>
      <c r="B1680" t="s">
        <v>1318</v>
      </c>
      <c r="C1680" t="s">
        <v>1814</v>
      </c>
      <c r="D1680">
        <v>1.339</v>
      </c>
      <c r="E1680">
        <v>352</v>
      </c>
      <c r="F1680">
        <f t="shared" si="26"/>
        <v>14</v>
      </c>
      <c r="G1680" t="str">
        <f>STANDINGS_WHIP[[#This Row],[League]]&amp;STANDINGS_WHIP[[#This Row],[Team]]</f>
        <v>$150 Draft Champions Feb 29 1:00 pm Lg.3794Team MCHUGH</v>
      </c>
    </row>
    <row r="1681" spans="1:7" x14ac:dyDescent="0.25">
      <c r="A1681">
        <v>2564</v>
      </c>
      <c r="B1681" t="s">
        <v>1817</v>
      </c>
      <c r="C1681" t="s">
        <v>1814</v>
      </c>
      <c r="D1681">
        <v>1.339</v>
      </c>
      <c r="E1681">
        <v>347</v>
      </c>
      <c r="F1681">
        <f t="shared" si="26"/>
        <v>15</v>
      </c>
      <c r="G1681" t="str">
        <f>STANDINGS_WHIP[[#This Row],[League]]&amp;STANDINGS_WHIP[[#This Row],[Team]]</f>
        <v>$150 Draft Champions Feb 29 1:00 pm Lg.3794Kulaski's Avengers</v>
      </c>
    </row>
    <row r="1682" spans="1:7" x14ac:dyDescent="0.25">
      <c r="A1682">
        <v>37</v>
      </c>
      <c r="B1682" t="s">
        <v>1835</v>
      </c>
      <c r="C1682" t="s">
        <v>1827</v>
      </c>
      <c r="D1682">
        <v>1.133</v>
      </c>
      <c r="E1682">
        <v>2874</v>
      </c>
      <c r="F1682">
        <f t="shared" si="26"/>
        <v>1</v>
      </c>
      <c r="G1682" t="str">
        <f>STANDINGS_WHIP[[#This Row],[League]]&amp;STANDINGS_WHIP[[#This Row],[Team]]</f>
        <v>$150 Draft Champions Feb 29 1:00 pm Lg.3800Las Vegas Ratpack 4</v>
      </c>
    </row>
    <row r="1683" spans="1:7" x14ac:dyDescent="0.25">
      <c r="A1683">
        <v>710</v>
      </c>
      <c r="B1683" t="s">
        <v>156</v>
      </c>
      <c r="C1683" t="s">
        <v>1827</v>
      </c>
      <c r="D1683">
        <v>1.2270000000000001</v>
      </c>
      <c r="E1683">
        <v>2201</v>
      </c>
      <c r="F1683">
        <f t="shared" si="26"/>
        <v>2</v>
      </c>
      <c r="G1683" t="str">
        <f>STANDINGS_WHIP[[#This Row],[League]]&amp;STANDINGS_WHIP[[#This Row],[Team]]</f>
        <v>$150 Draft Champions Feb 29 1:00 pm Lg.3800Cubs Win</v>
      </c>
    </row>
    <row r="1684" spans="1:7" x14ac:dyDescent="0.25">
      <c r="A1684">
        <v>918</v>
      </c>
      <c r="B1684" t="s">
        <v>1829</v>
      </c>
      <c r="C1684" t="s">
        <v>1827</v>
      </c>
      <c r="D1684">
        <v>1.24</v>
      </c>
      <c r="E1684">
        <v>1993</v>
      </c>
      <c r="F1684">
        <f t="shared" si="26"/>
        <v>3</v>
      </c>
      <c r="G1684" t="str">
        <f>STANDINGS_WHIP[[#This Row],[League]]&amp;STANDINGS_WHIP[[#This Row],[Team]]</f>
        <v>$150 Draft Champions Feb 29 1:00 pm Lg.3800JoDy CoNcREteR</v>
      </c>
    </row>
    <row r="1685" spans="1:7" x14ac:dyDescent="0.25">
      <c r="A1685">
        <v>1039</v>
      </c>
      <c r="B1685" t="s">
        <v>390</v>
      </c>
      <c r="C1685" t="s">
        <v>1827</v>
      </c>
      <c r="D1685">
        <v>1.246</v>
      </c>
      <c r="E1685">
        <v>1872</v>
      </c>
      <c r="F1685">
        <f t="shared" si="26"/>
        <v>4</v>
      </c>
      <c r="G1685" t="str">
        <f>STANDINGS_WHIP[[#This Row],[League]]&amp;STANDINGS_WHIP[[#This Row],[Team]]</f>
        <v>$150 Draft Champions Feb 29 1:00 pm Lg.3800Big Air</v>
      </c>
    </row>
    <row r="1686" spans="1:7" x14ac:dyDescent="0.25">
      <c r="A1686">
        <v>1091</v>
      </c>
      <c r="B1686" t="s">
        <v>18</v>
      </c>
      <c r="C1686" t="s">
        <v>1827</v>
      </c>
      <c r="D1686">
        <v>1.2490000000000001</v>
      </c>
      <c r="E1686">
        <v>1820</v>
      </c>
      <c r="F1686">
        <f t="shared" si="26"/>
        <v>5</v>
      </c>
      <c r="G1686" t="str">
        <f>STANDINGS_WHIP[[#This Row],[League]]&amp;STANDINGS_WHIP[[#This Row],[Team]]</f>
        <v>$150 Draft Champions Feb 29 1:00 pm Lg.3800Home Run Derbies</v>
      </c>
    </row>
    <row r="1687" spans="1:7" x14ac:dyDescent="0.25">
      <c r="A1687">
        <v>1200</v>
      </c>
      <c r="B1687" t="s">
        <v>1832</v>
      </c>
      <c r="C1687" t="s">
        <v>1827</v>
      </c>
      <c r="D1687">
        <v>1.2549999999999999</v>
      </c>
      <c r="E1687">
        <v>1711</v>
      </c>
      <c r="F1687">
        <f t="shared" si="26"/>
        <v>6</v>
      </c>
      <c r="G1687" t="str">
        <f>STANDINGS_WHIP[[#This Row],[League]]&amp;STANDINGS_WHIP[[#This Row],[Team]]</f>
        <v>$150 Draft Champions Feb 29 1:00 pm Lg.3800Magic Carpets</v>
      </c>
    </row>
    <row r="1688" spans="1:7" x14ac:dyDescent="0.25">
      <c r="A1688">
        <v>1299</v>
      </c>
      <c r="B1688" t="s">
        <v>1836</v>
      </c>
      <c r="C1688" t="s">
        <v>1827</v>
      </c>
      <c r="D1688">
        <v>1.26</v>
      </c>
      <c r="E1688">
        <v>1612</v>
      </c>
      <c r="F1688">
        <f t="shared" si="26"/>
        <v>7</v>
      </c>
      <c r="G1688" t="str">
        <f>STANDINGS_WHIP[[#This Row],[League]]&amp;STANDINGS_WHIP[[#This Row],[Team]]</f>
        <v>$150 Draft Champions Feb 29 1:00 pm Lg.3800Fishsqueezer</v>
      </c>
    </row>
    <row r="1689" spans="1:7" x14ac:dyDescent="0.25">
      <c r="A1689">
        <v>1520</v>
      </c>
      <c r="B1689" t="s">
        <v>1826</v>
      </c>
      <c r="C1689" t="s">
        <v>1827</v>
      </c>
      <c r="D1689">
        <v>1.272</v>
      </c>
      <c r="E1689">
        <v>1391</v>
      </c>
      <c r="F1689">
        <f t="shared" si="26"/>
        <v>8</v>
      </c>
      <c r="G1689" t="str">
        <f>STANDINGS_WHIP[[#This Row],[League]]&amp;STANDINGS_WHIP[[#This Row],[Team]]</f>
        <v>$150 Draft Champions Feb 29 1:00 pm Lg.3800Team Hodges</v>
      </c>
    </row>
    <row r="1690" spans="1:7" x14ac:dyDescent="0.25">
      <c r="A1690">
        <v>1543</v>
      </c>
      <c r="B1690" t="s">
        <v>1828</v>
      </c>
      <c r="C1690" t="s">
        <v>1827</v>
      </c>
      <c r="D1690">
        <v>1.2729999999999999</v>
      </c>
      <c r="E1690">
        <v>1368</v>
      </c>
      <c r="F1690">
        <f t="shared" si="26"/>
        <v>9</v>
      </c>
      <c r="G1690" t="str">
        <f>STANDINGS_WHIP[[#This Row],[League]]&amp;STANDINGS_WHIP[[#This Row],[Team]]</f>
        <v>$150 Draft Champions Feb 29 1:00 pm Lg.3800kirksmax</v>
      </c>
    </row>
    <row r="1691" spans="1:7" x14ac:dyDescent="0.25">
      <c r="A1691">
        <v>1553</v>
      </c>
      <c r="B1691" t="s">
        <v>87</v>
      </c>
      <c r="C1691" t="s">
        <v>1827</v>
      </c>
      <c r="D1691">
        <v>1.274</v>
      </c>
      <c r="E1691">
        <v>1358</v>
      </c>
      <c r="F1691">
        <f t="shared" si="26"/>
        <v>10</v>
      </c>
      <c r="G1691" t="str">
        <f>STANDINGS_WHIP[[#This Row],[League]]&amp;STANDINGS_WHIP[[#This Row],[Team]]</f>
        <v>$150 Draft Champions Feb 29 1:00 pm Lg.3800The Northsiders</v>
      </c>
    </row>
    <row r="1692" spans="1:7" x14ac:dyDescent="0.25">
      <c r="A1692">
        <v>1671</v>
      </c>
      <c r="B1692" t="s">
        <v>1833</v>
      </c>
      <c r="C1692" t="s">
        <v>1827</v>
      </c>
      <c r="D1692">
        <v>1.28</v>
      </c>
      <c r="E1692">
        <v>1240</v>
      </c>
      <c r="F1692">
        <f t="shared" si="26"/>
        <v>11</v>
      </c>
      <c r="G1692" t="str">
        <f>STANDINGS_WHIP[[#This Row],[League]]&amp;STANDINGS_WHIP[[#This Row],[Team]]</f>
        <v>$150 Draft Champions Feb 29 1:00 pm Lg.3800Piss and Vinegar</v>
      </c>
    </row>
    <row r="1693" spans="1:7" x14ac:dyDescent="0.25">
      <c r="A1693">
        <v>2124</v>
      </c>
      <c r="B1693" t="s">
        <v>1831</v>
      </c>
      <c r="C1693" t="s">
        <v>1827</v>
      </c>
      <c r="D1693">
        <v>1.306</v>
      </c>
      <c r="E1693">
        <v>787</v>
      </c>
      <c r="F1693">
        <f t="shared" si="26"/>
        <v>12</v>
      </c>
      <c r="G1693" t="str">
        <f>STANDINGS_WHIP[[#This Row],[League]]&amp;STANDINGS_WHIP[[#This Row],[Team]]</f>
        <v>$150 Draft Champions Feb 29 1:00 pm Lg.3800West Side Child</v>
      </c>
    </row>
    <row r="1694" spans="1:7" x14ac:dyDescent="0.25">
      <c r="A1694">
        <v>2132</v>
      </c>
      <c r="B1694" t="s">
        <v>1834</v>
      </c>
      <c r="C1694" t="s">
        <v>1827</v>
      </c>
      <c r="D1694">
        <v>1.306</v>
      </c>
      <c r="E1694">
        <v>779</v>
      </c>
      <c r="F1694">
        <f t="shared" si="26"/>
        <v>13</v>
      </c>
      <c r="G1694" t="str">
        <f>STANDINGS_WHIP[[#This Row],[League]]&amp;STANDINGS_WHIP[[#This Row],[Team]]</f>
        <v>$150 Draft Champions Feb 29 1:00 pm Lg.3800NDfan2</v>
      </c>
    </row>
    <row r="1695" spans="1:7" x14ac:dyDescent="0.25">
      <c r="A1695">
        <v>2292</v>
      </c>
      <c r="B1695" t="s">
        <v>1830</v>
      </c>
      <c r="C1695" t="s">
        <v>1827</v>
      </c>
      <c r="D1695">
        <v>1.3169999999999999</v>
      </c>
      <c r="E1695">
        <v>619</v>
      </c>
      <c r="F1695">
        <f t="shared" si="26"/>
        <v>14</v>
      </c>
      <c r="G1695" t="str">
        <f>STANDINGS_WHIP[[#This Row],[League]]&amp;STANDINGS_WHIP[[#This Row],[Team]]</f>
        <v>$150 Draft Champions Feb 29 1:00 pm Lg.3800Team Floyd II</v>
      </c>
    </row>
    <row r="1696" spans="1:7" x14ac:dyDescent="0.25">
      <c r="A1696">
        <v>2741</v>
      </c>
      <c r="B1696" t="s">
        <v>1837</v>
      </c>
      <c r="C1696" t="s">
        <v>1827</v>
      </c>
      <c r="D1696">
        <v>1.361</v>
      </c>
      <c r="E1696">
        <v>170</v>
      </c>
      <c r="F1696">
        <f t="shared" si="26"/>
        <v>15</v>
      </c>
      <c r="G1696" t="str">
        <f>STANDINGS_WHIP[[#This Row],[League]]&amp;STANDINGS_WHIP[[#This Row],[Team]]</f>
        <v>$150 Draft Champions Feb 29 1:00 pm Lg.3800Revenge of Wally Backman</v>
      </c>
    </row>
    <row r="1697" spans="1:7" x14ac:dyDescent="0.25">
      <c r="A1697">
        <v>324</v>
      </c>
      <c r="B1697" t="s">
        <v>1847</v>
      </c>
      <c r="C1697" t="s">
        <v>1839</v>
      </c>
      <c r="D1697">
        <v>1.1930000000000001</v>
      </c>
      <c r="E1697">
        <v>2587</v>
      </c>
      <c r="F1697">
        <f t="shared" si="26"/>
        <v>1</v>
      </c>
      <c r="G1697" t="str">
        <f>STANDINGS_WHIP[[#This Row],[League]]&amp;STANDINGS_WHIP[[#This Row],[Team]]</f>
        <v>$150 Draft Champions Feb 29 1:00 pm Lg.3802Dominance &amp; Submission IV</v>
      </c>
    </row>
    <row r="1698" spans="1:7" x14ac:dyDescent="0.25">
      <c r="A1698">
        <v>440</v>
      </c>
      <c r="B1698" t="s">
        <v>1838</v>
      </c>
      <c r="C1698" t="s">
        <v>1839</v>
      </c>
      <c r="D1698">
        <v>1.2050000000000001</v>
      </c>
      <c r="E1698">
        <v>2471</v>
      </c>
      <c r="F1698">
        <f t="shared" si="26"/>
        <v>2</v>
      </c>
      <c r="G1698" t="str">
        <f>STANDINGS_WHIP[[#This Row],[League]]&amp;STANDINGS_WHIP[[#This Row],[Team]]</f>
        <v>$150 Draft Champions Feb 29 1:00 pm Lg.3802DC Machine2</v>
      </c>
    </row>
    <row r="1699" spans="1:7" x14ac:dyDescent="0.25">
      <c r="A1699">
        <v>510</v>
      </c>
      <c r="B1699" t="s">
        <v>41</v>
      </c>
      <c r="C1699" t="s">
        <v>1839</v>
      </c>
      <c r="D1699">
        <v>1.212</v>
      </c>
      <c r="E1699">
        <v>2401</v>
      </c>
      <c r="F1699">
        <f t="shared" si="26"/>
        <v>3</v>
      </c>
      <c r="G1699" t="str">
        <f>STANDINGS_WHIP[[#This Row],[League]]&amp;STANDINGS_WHIP[[#This Row],[Team]]</f>
        <v>$150 Draft Champions Feb 29 1:00 pm Lg.3802Team Walker</v>
      </c>
    </row>
    <row r="1700" spans="1:7" x14ac:dyDescent="0.25">
      <c r="A1700">
        <v>561</v>
      </c>
      <c r="B1700" t="s">
        <v>380</v>
      </c>
      <c r="C1700" t="s">
        <v>1839</v>
      </c>
      <c r="D1700">
        <v>1.216</v>
      </c>
      <c r="E1700">
        <v>2350</v>
      </c>
      <c r="F1700">
        <f t="shared" si="26"/>
        <v>4</v>
      </c>
      <c r="G1700" t="str">
        <f>STANDINGS_WHIP[[#This Row],[League]]&amp;STANDINGS_WHIP[[#This Row],[Team]]</f>
        <v>$150 Draft Champions Feb 29 1:00 pm Lg.3802Team McDermott</v>
      </c>
    </row>
    <row r="1701" spans="1:7" x14ac:dyDescent="0.25">
      <c r="A1701">
        <v>658</v>
      </c>
      <c r="B1701" t="s">
        <v>639</v>
      </c>
      <c r="C1701" t="s">
        <v>1839</v>
      </c>
      <c r="D1701">
        <v>1.2230000000000001</v>
      </c>
      <c r="E1701">
        <v>2253</v>
      </c>
      <c r="F1701">
        <f t="shared" si="26"/>
        <v>5</v>
      </c>
      <c r="G1701" t="str">
        <f>STANDINGS_WHIP[[#This Row],[League]]&amp;STANDINGS_WHIP[[#This Row],[Team]]</f>
        <v>$150 Draft Champions Feb 29 1:00 pm Lg.3802Team Fisher</v>
      </c>
    </row>
    <row r="1702" spans="1:7" x14ac:dyDescent="0.25">
      <c r="A1702">
        <v>706</v>
      </c>
      <c r="B1702" t="s">
        <v>1846</v>
      </c>
      <c r="C1702" t="s">
        <v>1839</v>
      </c>
      <c r="D1702">
        <v>1.226</v>
      </c>
      <c r="E1702">
        <v>2205</v>
      </c>
      <c r="F1702">
        <f t="shared" si="26"/>
        <v>6</v>
      </c>
      <c r="G1702" t="str">
        <f>STANDINGS_WHIP[[#This Row],[League]]&amp;STANDINGS_WHIP[[#This Row],[Team]]</f>
        <v>$150 Draft Champions Feb 29 1:00 pm Lg.3802The Wy's Guys</v>
      </c>
    </row>
    <row r="1703" spans="1:7" x14ac:dyDescent="0.25">
      <c r="A1703">
        <v>1230</v>
      </c>
      <c r="B1703" t="s">
        <v>194</v>
      </c>
      <c r="C1703" t="s">
        <v>1839</v>
      </c>
      <c r="D1703">
        <v>1.2569999999999999</v>
      </c>
      <c r="E1703">
        <v>1681</v>
      </c>
      <c r="F1703">
        <f t="shared" si="26"/>
        <v>7</v>
      </c>
      <c r="G1703" t="str">
        <f>STANDINGS_WHIP[[#This Row],[League]]&amp;STANDINGS_WHIP[[#This Row],[Team]]</f>
        <v>$150 Draft Champions Feb 29 1:00 pm Lg.3802Team Metivier</v>
      </c>
    </row>
    <row r="1704" spans="1:7" x14ac:dyDescent="0.25">
      <c r="A1704">
        <v>1337</v>
      </c>
      <c r="B1704" t="s">
        <v>1840</v>
      </c>
      <c r="C1704" t="s">
        <v>1839</v>
      </c>
      <c r="D1704">
        <v>1.262</v>
      </c>
      <c r="E1704">
        <v>1574</v>
      </c>
      <c r="F1704">
        <f t="shared" si="26"/>
        <v>8</v>
      </c>
      <c r="G1704" t="str">
        <f>STANDINGS_WHIP[[#This Row],[League]]&amp;STANDINGS_WHIP[[#This Row],[Team]]</f>
        <v>$150 Draft Champions Feb 29 1:00 pm Lg.3802Team Girouard</v>
      </c>
    </row>
    <row r="1705" spans="1:7" x14ac:dyDescent="0.25">
      <c r="A1705">
        <v>1360</v>
      </c>
      <c r="B1705" t="s">
        <v>1845</v>
      </c>
      <c r="C1705" t="s">
        <v>1839</v>
      </c>
      <c r="D1705">
        <v>1.2629999999999999</v>
      </c>
      <c r="E1705">
        <v>1551</v>
      </c>
      <c r="F1705">
        <f t="shared" si="26"/>
        <v>9</v>
      </c>
      <c r="G1705" t="str">
        <f>STANDINGS_WHIP[[#This Row],[League]]&amp;STANDINGS_WHIP[[#This Row],[Team]]</f>
        <v>$150 Draft Champions Feb 29 1:00 pm Lg.3802Ashley Schaeffer</v>
      </c>
    </row>
    <row r="1706" spans="1:7" x14ac:dyDescent="0.25">
      <c r="A1706">
        <v>1512</v>
      </c>
      <c r="B1706" t="s">
        <v>1844</v>
      </c>
      <c r="C1706" t="s">
        <v>1839</v>
      </c>
      <c r="D1706">
        <v>1.2709999999999999</v>
      </c>
      <c r="E1706">
        <v>1399</v>
      </c>
      <c r="F1706">
        <f t="shared" si="26"/>
        <v>10</v>
      </c>
      <c r="G1706" t="str">
        <f>STANDINGS_WHIP[[#This Row],[League]]&amp;STANDINGS_WHIP[[#This Row],[Team]]</f>
        <v>$150 Draft Champions Feb 29 1:00 pm Lg.3802SB Nation Royals Review</v>
      </c>
    </row>
    <row r="1707" spans="1:7" x14ac:dyDescent="0.25">
      <c r="A1707">
        <v>2243</v>
      </c>
      <c r="B1707" t="s">
        <v>1848</v>
      </c>
      <c r="C1707" t="s">
        <v>1839</v>
      </c>
      <c r="D1707">
        <v>1.3140000000000001</v>
      </c>
      <c r="E1707">
        <v>668</v>
      </c>
      <c r="F1707">
        <f t="shared" si="26"/>
        <v>11</v>
      </c>
      <c r="G1707" t="str">
        <f>STANDINGS_WHIP[[#This Row],[League]]&amp;STANDINGS_WHIP[[#This Row],[Team]]</f>
        <v>$150 Draft Champions Feb 29 1:00 pm Lg.3802Team Savage</v>
      </c>
    </row>
    <row r="1708" spans="1:7" x14ac:dyDescent="0.25">
      <c r="A1708">
        <v>2362</v>
      </c>
      <c r="B1708" t="s">
        <v>1843</v>
      </c>
      <c r="C1708" t="s">
        <v>1839</v>
      </c>
      <c r="D1708">
        <v>1.3220000000000001</v>
      </c>
      <c r="E1708">
        <v>549</v>
      </c>
      <c r="F1708">
        <f t="shared" si="26"/>
        <v>12</v>
      </c>
      <c r="G1708" t="str">
        <f>STANDINGS_WHIP[[#This Row],[League]]&amp;STANDINGS_WHIP[[#This Row],[Team]]</f>
        <v>$150 Draft Champions Feb 29 1:00 pm Lg.3802Rake City</v>
      </c>
    </row>
    <row r="1709" spans="1:7" x14ac:dyDescent="0.25">
      <c r="A1709">
        <v>2588</v>
      </c>
      <c r="B1709" t="s">
        <v>1842</v>
      </c>
      <c r="C1709" t="s">
        <v>1839</v>
      </c>
      <c r="D1709">
        <v>1.3420000000000001</v>
      </c>
      <c r="E1709">
        <v>323</v>
      </c>
      <c r="F1709">
        <f t="shared" si="26"/>
        <v>13</v>
      </c>
      <c r="G1709" t="str">
        <f>STANDINGS_WHIP[[#This Row],[League]]&amp;STANDINGS_WHIP[[#This Row],[Team]]</f>
        <v>$150 Draft Champions Feb 29 1:00 pm Lg.3802Team Drevojan</v>
      </c>
    </row>
    <row r="1710" spans="1:7" x14ac:dyDescent="0.25">
      <c r="A1710">
        <v>2683</v>
      </c>
      <c r="B1710" t="s">
        <v>1841</v>
      </c>
      <c r="C1710" t="s">
        <v>1839</v>
      </c>
      <c r="D1710">
        <v>1.353</v>
      </c>
      <c r="E1710">
        <v>228</v>
      </c>
      <c r="F1710">
        <f t="shared" si="26"/>
        <v>14</v>
      </c>
      <c r="G1710" t="str">
        <f>STANDINGS_WHIP[[#This Row],[League]]&amp;STANDINGS_WHIP[[#This Row],[Team]]</f>
        <v>$150 Draft Champions Feb 29 1:00 pm Lg.3802WARthless</v>
      </c>
    </row>
    <row r="1711" spans="1:7" x14ac:dyDescent="0.25">
      <c r="A1711">
        <v>2785</v>
      </c>
      <c r="B1711" t="s">
        <v>236</v>
      </c>
      <c r="C1711" t="s">
        <v>1839</v>
      </c>
      <c r="D1711">
        <v>1.371</v>
      </c>
      <c r="E1711">
        <v>126</v>
      </c>
      <c r="F1711">
        <f t="shared" si="26"/>
        <v>15</v>
      </c>
      <c r="G1711" t="str">
        <f>STANDINGS_WHIP[[#This Row],[League]]&amp;STANDINGS_WHIP[[#This Row],[Team]]</f>
        <v>$150 Draft Champions Feb 29 1:00 pm Lg.3802Timko Toe Jammers</v>
      </c>
    </row>
    <row r="1712" spans="1:7" x14ac:dyDescent="0.25">
      <c r="A1712">
        <v>14</v>
      </c>
      <c r="B1712" t="s">
        <v>1853</v>
      </c>
      <c r="C1712" t="s">
        <v>1850</v>
      </c>
      <c r="D1712">
        <v>1.1100000000000001</v>
      </c>
      <c r="E1712">
        <v>2897</v>
      </c>
      <c r="F1712">
        <f t="shared" si="26"/>
        <v>1</v>
      </c>
      <c r="G1712" t="str">
        <f>STANDINGS_WHIP[[#This Row],[League]]&amp;STANDINGS_WHIP[[#This Row],[Team]]</f>
        <v>$150 Draft Champions Jan 01 1:00 pm Lg.3576Charlotte Thunder</v>
      </c>
    </row>
    <row r="1713" spans="1:7" x14ac:dyDescent="0.25">
      <c r="A1713">
        <v>313</v>
      </c>
      <c r="B1713" t="s">
        <v>1860</v>
      </c>
      <c r="C1713" t="s">
        <v>1850</v>
      </c>
      <c r="D1713">
        <v>1.1910000000000001</v>
      </c>
      <c r="E1713">
        <v>2598</v>
      </c>
      <c r="F1713">
        <f t="shared" si="26"/>
        <v>2</v>
      </c>
      <c r="G1713" t="str">
        <f>STANDINGS_WHIP[[#This Row],[League]]&amp;STANDINGS_WHIP[[#This Row],[Team]]</f>
        <v>$150 Draft Champions Jan 01 1:00 pm Lg.3576Dookie McGee v4 - $150</v>
      </c>
    </row>
    <row r="1714" spans="1:7" x14ac:dyDescent="0.25">
      <c r="A1714">
        <v>667</v>
      </c>
      <c r="B1714" t="s">
        <v>189</v>
      </c>
      <c r="C1714" t="s">
        <v>1850</v>
      </c>
      <c r="D1714">
        <v>1.2230000000000001</v>
      </c>
      <c r="E1714">
        <v>2244</v>
      </c>
      <c r="F1714">
        <f t="shared" si="26"/>
        <v>3</v>
      </c>
      <c r="G1714" t="str">
        <f>STANDINGS_WHIP[[#This Row],[League]]&amp;STANDINGS_WHIP[[#This Row],[Team]]</f>
        <v>$150 Draft Champions Jan 01 1:00 pm Lg.3576Homer Hankies</v>
      </c>
    </row>
    <row r="1715" spans="1:7" x14ac:dyDescent="0.25">
      <c r="A1715">
        <v>1297</v>
      </c>
      <c r="B1715" t="s">
        <v>1862</v>
      </c>
      <c r="C1715" t="s">
        <v>1850</v>
      </c>
      <c r="D1715">
        <v>1.26</v>
      </c>
      <c r="E1715">
        <v>1614</v>
      </c>
      <c r="F1715">
        <f t="shared" si="26"/>
        <v>4</v>
      </c>
      <c r="G1715" t="str">
        <f>STANDINGS_WHIP[[#This Row],[League]]&amp;STANDINGS_WHIP[[#This Row],[Team]]</f>
        <v>$150 Draft Champions Jan 01 1:00 pm Lg.3576Pounders 150 V3</v>
      </c>
    </row>
    <row r="1716" spans="1:7" x14ac:dyDescent="0.25">
      <c r="A1716">
        <v>1348</v>
      </c>
      <c r="B1716" t="s">
        <v>1857</v>
      </c>
      <c r="C1716" t="s">
        <v>1850</v>
      </c>
      <c r="D1716">
        <v>1.262</v>
      </c>
      <c r="E1716">
        <v>1563</v>
      </c>
      <c r="F1716">
        <f t="shared" si="26"/>
        <v>5</v>
      </c>
      <c r="G1716" t="str">
        <f>STANDINGS_WHIP[[#This Row],[League]]&amp;STANDINGS_WHIP[[#This Row],[Team]]</f>
        <v>$150 Draft Champions Jan 01 1:00 pm Lg.3576Ehrman The German DC76</v>
      </c>
    </row>
    <row r="1717" spans="1:7" x14ac:dyDescent="0.25">
      <c r="A1717">
        <v>1443</v>
      </c>
      <c r="B1717" t="s">
        <v>1855</v>
      </c>
      <c r="C1717" t="s">
        <v>1850</v>
      </c>
      <c r="D1717">
        <v>1.268</v>
      </c>
      <c r="E1717">
        <v>1468</v>
      </c>
      <c r="F1717">
        <f t="shared" si="26"/>
        <v>6</v>
      </c>
      <c r="G1717" t="str">
        <f>STANDINGS_WHIP[[#This Row],[League]]&amp;STANDINGS_WHIP[[#This Row],[Team]]</f>
        <v>$150 Draft Champions Jan 01 1:00 pm Lg.3576Capitol Knockers Rides Again</v>
      </c>
    </row>
    <row r="1718" spans="1:7" x14ac:dyDescent="0.25">
      <c r="A1718">
        <v>1577</v>
      </c>
      <c r="B1718" t="s">
        <v>1691</v>
      </c>
      <c r="C1718" t="s">
        <v>1850</v>
      </c>
      <c r="D1718">
        <v>1.2749999999999999</v>
      </c>
      <c r="E1718">
        <v>1334</v>
      </c>
      <c r="F1718">
        <f t="shared" si="26"/>
        <v>7</v>
      </c>
      <c r="G1718" t="str">
        <f>STANDINGS_WHIP[[#This Row],[League]]&amp;STANDINGS_WHIP[[#This Row],[Team]]</f>
        <v>$150 Draft Champions Jan 01 1:00 pm Lg.3576Diamond Dogs</v>
      </c>
    </row>
    <row r="1719" spans="1:7" x14ac:dyDescent="0.25">
      <c r="A1719">
        <v>1611</v>
      </c>
      <c r="B1719" t="s">
        <v>1856</v>
      </c>
      <c r="C1719" t="s">
        <v>1850</v>
      </c>
      <c r="D1719">
        <v>1.2769999999999999</v>
      </c>
      <c r="E1719">
        <v>1300</v>
      </c>
      <c r="F1719">
        <f t="shared" si="26"/>
        <v>8</v>
      </c>
      <c r="G1719" t="str">
        <f>STANDINGS_WHIP[[#This Row],[League]]&amp;STANDINGS_WHIP[[#This Row],[Team]]</f>
        <v>$150 Draft Champions Jan 01 1:00 pm Lg.3576Jim Rice DC22 150</v>
      </c>
    </row>
    <row r="1720" spans="1:7" x14ac:dyDescent="0.25">
      <c r="A1720">
        <v>1760</v>
      </c>
      <c r="B1720" t="s">
        <v>1852</v>
      </c>
      <c r="C1720" t="s">
        <v>1850</v>
      </c>
      <c r="D1720">
        <v>1.2849999999999999</v>
      </c>
      <c r="E1720">
        <v>1151</v>
      </c>
      <c r="F1720">
        <f t="shared" si="26"/>
        <v>9</v>
      </c>
      <c r="G1720" t="str">
        <f>STANDINGS_WHIP[[#This Row],[League]]&amp;STANDINGS_WHIP[[#This Row],[Team]]</f>
        <v>$150 Draft Champions Jan 01 1:00 pm Lg.3576Riderboot 2 DC</v>
      </c>
    </row>
    <row r="1721" spans="1:7" x14ac:dyDescent="0.25">
      <c r="A1721">
        <v>1824</v>
      </c>
      <c r="B1721" t="s">
        <v>1854</v>
      </c>
      <c r="C1721" t="s">
        <v>1850</v>
      </c>
      <c r="D1721">
        <v>1.288</v>
      </c>
      <c r="E1721">
        <v>1087</v>
      </c>
      <c r="F1721">
        <f t="shared" si="26"/>
        <v>10</v>
      </c>
      <c r="G1721" t="str">
        <f>STANDINGS_WHIP[[#This Row],[League]]&amp;STANDINGS_WHIP[[#This Row],[Team]]</f>
        <v>$150 Draft Champions Jan 01 1:00 pm Lg.3576Waiting For Next Year</v>
      </c>
    </row>
    <row r="1722" spans="1:7" x14ac:dyDescent="0.25">
      <c r="A1722">
        <v>1903</v>
      </c>
      <c r="B1722" t="s">
        <v>1859</v>
      </c>
      <c r="C1722" t="s">
        <v>1850</v>
      </c>
      <c r="D1722">
        <v>1.2929999999999999</v>
      </c>
      <c r="E1722">
        <v>1008</v>
      </c>
      <c r="F1722">
        <f t="shared" si="26"/>
        <v>11</v>
      </c>
      <c r="G1722" t="str">
        <f>STANDINGS_WHIP[[#This Row],[League]]&amp;STANDINGS_WHIP[[#This Row],[Team]]</f>
        <v>$150 Draft Champions Jan 01 1:00 pm Lg.3576#CrazyDad</v>
      </c>
    </row>
    <row r="1723" spans="1:7" x14ac:dyDescent="0.25">
      <c r="A1723">
        <v>2131</v>
      </c>
      <c r="B1723" t="s">
        <v>1851</v>
      </c>
      <c r="C1723" t="s">
        <v>1850</v>
      </c>
      <c r="D1723">
        <v>1.306</v>
      </c>
      <c r="E1723">
        <v>780</v>
      </c>
      <c r="F1723">
        <f t="shared" si="26"/>
        <v>12</v>
      </c>
      <c r="G1723" t="str">
        <f>STANDINGS_WHIP[[#This Row],[League]]&amp;STANDINGS_WHIP[[#This Row],[Team]]</f>
        <v>$150 Draft Champions Jan 01 1:00 pm Lg.3576Scout Team</v>
      </c>
    </row>
    <row r="1724" spans="1:7" x14ac:dyDescent="0.25">
      <c r="A1724">
        <v>2187</v>
      </c>
      <c r="B1724" t="s">
        <v>1849</v>
      </c>
      <c r="C1724" t="s">
        <v>1850</v>
      </c>
      <c r="D1724">
        <v>1.31</v>
      </c>
      <c r="E1724">
        <v>724</v>
      </c>
      <c r="F1724">
        <f t="shared" si="26"/>
        <v>13</v>
      </c>
      <c r="G1724" t="str">
        <f>STANDINGS_WHIP[[#This Row],[League]]&amp;STANDINGS_WHIP[[#This Row],[Team]]</f>
        <v>$150 Draft Champions Jan 01 1:00 pm Lg.3576EMERSON 4</v>
      </c>
    </row>
    <row r="1725" spans="1:7" x14ac:dyDescent="0.25">
      <c r="A1725">
        <v>2539</v>
      </c>
      <c r="B1725" t="s">
        <v>1858</v>
      </c>
      <c r="C1725" t="s">
        <v>1850</v>
      </c>
      <c r="D1725">
        <v>1.337</v>
      </c>
      <c r="E1725">
        <v>372</v>
      </c>
      <c r="F1725">
        <f t="shared" si="26"/>
        <v>14</v>
      </c>
      <c r="G1725" t="str">
        <f>STANDINGS_WHIP[[#This Row],[League]]&amp;STANDINGS_WHIP[[#This Row],[Team]]</f>
        <v>$150 Draft Champions Jan 01 1:00 pm Lg.3576Palmetto Pebbles</v>
      </c>
    </row>
    <row r="1726" spans="1:7" x14ac:dyDescent="0.25">
      <c r="A1726">
        <v>2613</v>
      </c>
      <c r="B1726" t="s">
        <v>1861</v>
      </c>
      <c r="C1726" t="s">
        <v>1850</v>
      </c>
      <c r="D1726">
        <v>1.345</v>
      </c>
      <c r="E1726">
        <v>298</v>
      </c>
      <c r="F1726">
        <f t="shared" si="26"/>
        <v>15</v>
      </c>
      <c r="G1726" t="str">
        <f>STANDINGS_WHIP[[#This Row],[League]]&amp;STANDINGS_WHIP[[#This Row],[Team]]</f>
        <v>$150 Draft Champions Jan 01 1:00 pm Lg.3576Defender's Password</v>
      </c>
    </row>
    <row r="1727" spans="1:7" x14ac:dyDescent="0.25">
      <c r="A1727">
        <v>4</v>
      </c>
      <c r="B1727" t="s">
        <v>1870</v>
      </c>
      <c r="C1727" t="s">
        <v>1864</v>
      </c>
      <c r="D1727">
        <v>1.091</v>
      </c>
      <c r="E1727">
        <v>2907</v>
      </c>
      <c r="F1727">
        <f t="shared" si="26"/>
        <v>1</v>
      </c>
      <c r="G1727" t="str">
        <f>STANDINGS_WHIP[[#This Row],[League]]&amp;STANDINGS_WHIP[[#This Row],[Team]]</f>
        <v>$150 Draft Champions Jan 02 1:00 pm Lg.3577Legends of Bank One Stadium</v>
      </c>
    </row>
    <row r="1728" spans="1:7" x14ac:dyDescent="0.25">
      <c r="A1728">
        <v>29</v>
      </c>
      <c r="B1728" t="s">
        <v>359</v>
      </c>
      <c r="C1728" t="s">
        <v>1864</v>
      </c>
      <c r="D1728">
        <v>1.131</v>
      </c>
      <c r="E1728">
        <v>2882</v>
      </c>
      <c r="F1728">
        <f t="shared" si="26"/>
        <v>2</v>
      </c>
      <c r="G1728" t="str">
        <f>STANDINGS_WHIP[[#This Row],[League]]&amp;STANDINGS_WHIP[[#This Row],[Team]]</f>
        <v>$150 Draft Champions Jan 02 1:00 pm Lg.3577Ocular Keratitis DC2</v>
      </c>
    </row>
    <row r="1729" spans="1:7" x14ac:dyDescent="0.25">
      <c r="A1729">
        <v>250</v>
      </c>
      <c r="B1729" t="s">
        <v>1872</v>
      </c>
      <c r="C1729" t="s">
        <v>1864</v>
      </c>
      <c r="D1729">
        <v>1.1830000000000001</v>
      </c>
      <c r="E1729">
        <v>2661</v>
      </c>
      <c r="F1729">
        <f t="shared" si="26"/>
        <v>3</v>
      </c>
      <c r="G1729" t="str">
        <f>STANDINGS_WHIP[[#This Row],[League]]&amp;STANDINGS_WHIP[[#This Row],[Team]]</f>
        <v>$150 Draft Champions Jan 02 1:00 pm Lg.3577BOSCH DC1</v>
      </c>
    </row>
    <row r="1730" spans="1:7" x14ac:dyDescent="0.25">
      <c r="A1730">
        <v>841</v>
      </c>
      <c r="B1730" t="s">
        <v>1869</v>
      </c>
      <c r="C1730" t="s">
        <v>1864</v>
      </c>
      <c r="D1730">
        <v>1.2350000000000001</v>
      </c>
      <c r="E1730">
        <v>2070</v>
      </c>
      <c r="F1730">
        <f t="shared" si="26"/>
        <v>4</v>
      </c>
      <c r="G1730" t="str">
        <f>STANDINGS_WHIP[[#This Row],[League]]&amp;STANDINGS_WHIP[[#This Row],[Team]]</f>
        <v>$150 Draft Champions Jan 02 1:00 pm Lg.3577Team pappas</v>
      </c>
    </row>
    <row r="1731" spans="1:7" x14ac:dyDescent="0.25">
      <c r="A1731">
        <v>976</v>
      </c>
      <c r="B1731" t="s">
        <v>1865</v>
      </c>
      <c r="C1731" t="s">
        <v>1864</v>
      </c>
      <c r="D1731">
        <v>1.2430000000000001</v>
      </c>
      <c r="E1731">
        <v>1935</v>
      </c>
      <c r="F1731">
        <f t="shared" ref="F1731:F1794" si="27">IF(C1731=C1730,F1730+1,1)</f>
        <v>5</v>
      </c>
      <c r="G1731" t="str">
        <f>STANDINGS_WHIP[[#This Row],[League]]&amp;STANDINGS_WHIP[[#This Row],[Team]]</f>
        <v>$150 Draft Champions Jan 02 1:00 pm Lg.3577Feel the Bern</v>
      </c>
    </row>
    <row r="1732" spans="1:7" x14ac:dyDescent="0.25">
      <c r="A1732">
        <v>1026</v>
      </c>
      <c r="B1732" t="s">
        <v>1863</v>
      </c>
      <c r="C1732" t="s">
        <v>1864</v>
      </c>
      <c r="D1732">
        <v>1.2450000000000001</v>
      </c>
      <c r="E1732">
        <v>1885</v>
      </c>
      <c r="F1732">
        <f t="shared" si="27"/>
        <v>6</v>
      </c>
      <c r="G1732" t="str">
        <f>STANDINGS_WHIP[[#This Row],[League]]&amp;STANDINGS_WHIP[[#This Row],[Team]]</f>
        <v>$150 Draft Champions Jan 02 1:00 pm Lg.3577CHICAGO CUBS</v>
      </c>
    </row>
    <row r="1733" spans="1:7" x14ac:dyDescent="0.25">
      <c r="A1733">
        <v>1294</v>
      </c>
      <c r="B1733" t="s">
        <v>483</v>
      </c>
      <c r="C1733" t="s">
        <v>1864</v>
      </c>
      <c r="D1733">
        <v>1.26</v>
      </c>
      <c r="E1733">
        <v>1617</v>
      </c>
      <c r="F1733">
        <f t="shared" si="27"/>
        <v>7</v>
      </c>
      <c r="G1733" t="str">
        <f>STANDINGS_WHIP[[#This Row],[League]]&amp;STANDINGS_WHIP[[#This Row],[Team]]</f>
        <v>$150 Draft Champions Jan 02 1:00 pm Lg.3577Saxton DC</v>
      </c>
    </row>
    <row r="1734" spans="1:7" x14ac:dyDescent="0.25">
      <c r="A1734">
        <v>1956</v>
      </c>
      <c r="B1734" t="s">
        <v>125</v>
      </c>
      <c r="C1734" t="s">
        <v>1864</v>
      </c>
      <c r="D1734">
        <v>1.296</v>
      </c>
      <c r="E1734">
        <v>955</v>
      </c>
      <c r="F1734">
        <f t="shared" si="27"/>
        <v>8</v>
      </c>
      <c r="G1734" t="str">
        <f>STANDINGS_WHIP[[#This Row],[League]]&amp;STANDINGS_WHIP[[#This Row],[Team]]</f>
        <v>$150 Draft Champions Jan 02 1:00 pm Lg.3577Bobbleheads</v>
      </c>
    </row>
    <row r="1735" spans="1:7" x14ac:dyDescent="0.25">
      <c r="A1735">
        <v>2168</v>
      </c>
      <c r="B1735" t="s">
        <v>1874</v>
      </c>
      <c r="C1735" t="s">
        <v>1864</v>
      </c>
      <c r="D1735">
        <v>1.3089999999999999</v>
      </c>
      <c r="E1735">
        <v>743</v>
      </c>
      <c r="F1735">
        <f t="shared" si="27"/>
        <v>9</v>
      </c>
      <c r="G1735" t="str">
        <f>STANDINGS_WHIP[[#This Row],[League]]&amp;STANDINGS_WHIP[[#This Row],[Team]]</f>
        <v>$150 Draft Champions Jan 02 1:00 pm Lg.3577Team Crull</v>
      </c>
    </row>
    <row r="1736" spans="1:7" x14ac:dyDescent="0.25">
      <c r="A1736">
        <v>2170</v>
      </c>
      <c r="B1736" t="s">
        <v>1867</v>
      </c>
      <c r="C1736" t="s">
        <v>1864</v>
      </c>
      <c r="D1736">
        <v>1.3089999999999999</v>
      </c>
      <c r="E1736">
        <v>741</v>
      </c>
      <c r="F1736">
        <f t="shared" si="27"/>
        <v>10</v>
      </c>
      <c r="G1736" t="str">
        <f>STANDINGS_WHIP[[#This Row],[League]]&amp;STANDINGS_WHIP[[#This Row],[Team]]</f>
        <v>$150 Draft Champions Jan 02 1:00 pm Lg.3577It all started with a...</v>
      </c>
    </row>
    <row r="1737" spans="1:7" x14ac:dyDescent="0.25">
      <c r="A1737">
        <v>2231</v>
      </c>
      <c r="B1737" t="s">
        <v>1871</v>
      </c>
      <c r="C1737" t="s">
        <v>1864</v>
      </c>
      <c r="D1737">
        <v>1.3129999999999999</v>
      </c>
      <c r="E1737">
        <v>680</v>
      </c>
      <c r="F1737">
        <f t="shared" si="27"/>
        <v>11</v>
      </c>
      <c r="G1737" t="str">
        <f>STANDINGS_WHIP[[#This Row],[League]]&amp;STANDINGS_WHIP[[#This Row],[Team]]</f>
        <v>$150 Draft Champions Jan 02 1:00 pm Lg.3577Bartolo Colon's Fitbit</v>
      </c>
    </row>
    <row r="1738" spans="1:7" x14ac:dyDescent="0.25">
      <c r="A1738">
        <v>2315</v>
      </c>
      <c r="B1738" t="s">
        <v>1868</v>
      </c>
      <c r="C1738" t="s">
        <v>1864</v>
      </c>
      <c r="D1738">
        <v>1.319</v>
      </c>
      <c r="E1738">
        <v>596</v>
      </c>
      <c r="F1738">
        <f t="shared" si="27"/>
        <v>12</v>
      </c>
      <c r="G1738" t="str">
        <f>STANDINGS_WHIP[[#This Row],[League]]&amp;STANDINGS_WHIP[[#This Row],[Team]]</f>
        <v>$150 Draft Champions Jan 02 1:00 pm Lg.3577On Maui Time</v>
      </c>
    </row>
    <row r="1739" spans="1:7" x14ac:dyDescent="0.25">
      <c r="A1739">
        <v>2524</v>
      </c>
      <c r="B1739" t="s">
        <v>1866</v>
      </c>
      <c r="C1739" t="s">
        <v>1864</v>
      </c>
      <c r="D1739">
        <v>1.335</v>
      </c>
      <c r="E1739">
        <v>387</v>
      </c>
      <c r="F1739">
        <f t="shared" si="27"/>
        <v>13</v>
      </c>
      <c r="G1739" t="str">
        <f>STANDINGS_WHIP[[#This Row],[League]]&amp;STANDINGS_WHIP[[#This Row],[Team]]</f>
        <v>$150 Draft Champions Jan 02 1:00 pm Lg.3577Moz Boyz 11</v>
      </c>
    </row>
    <row r="1740" spans="1:7" x14ac:dyDescent="0.25">
      <c r="A1740">
        <v>2578</v>
      </c>
      <c r="B1740" t="s">
        <v>250</v>
      </c>
      <c r="C1740" t="s">
        <v>1864</v>
      </c>
      <c r="D1740">
        <v>1.341</v>
      </c>
      <c r="E1740">
        <v>333</v>
      </c>
      <c r="F1740">
        <f t="shared" si="27"/>
        <v>14</v>
      </c>
      <c r="G1740" t="str">
        <f>STANDINGS_WHIP[[#This Row],[League]]&amp;STANDINGS_WHIP[[#This Row],[Team]]</f>
        <v>$150 Draft Champions Jan 02 1:00 pm Lg.3577My Boys are Salty</v>
      </c>
    </row>
    <row r="1741" spans="1:7" x14ac:dyDescent="0.25">
      <c r="A1741">
        <v>2725</v>
      </c>
      <c r="B1741" t="s">
        <v>1873</v>
      </c>
      <c r="C1741" t="s">
        <v>1864</v>
      </c>
      <c r="D1741">
        <v>1.3580000000000001</v>
      </c>
      <c r="E1741">
        <v>186</v>
      </c>
      <c r="F1741">
        <f t="shared" si="27"/>
        <v>15</v>
      </c>
      <c r="G1741" t="str">
        <f>STANDINGS_WHIP[[#This Row],[League]]&amp;STANDINGS_WHIP[[#This Row],[Team]]</f>
        <v>$150 Draft Champions Jan 02 1:00 pm Lg.3577ShowtimeDC23</v>
      </c>
    </row>
    <row r="1742" spans="1:7" x14ac:dyDescent="0.25">
      <c r="A1742">
        <v>190</v>
      </c>
      <c r="B1742" t="s">
        <v>17</v>
      </c>
      <c r="C1742" t="s">
        <v>1876</v>
      </c>
      <c r="D1742">
        <v>1.175</v>
      </c>
      <c r="E1742">
        <v>2721</v>
      </c>
      <c r="F1742">
        <f t="shared" si="27"/>
        <v>1</v>
      </c>
      <c r="G1742" t="str">
        <f>STANDINGS_WHIP[[#This Row],[League]]&amp;STANDINGS_WHIP[[#This Row],[Team]]</f>
        <v>$150 Draft Champions Jan 03 1:00 pm Lg.3578Millertime</v>
      </c>
    </row>
    <row r="1743" spans="1:7" x14ac:dyDescent="0.25">
      <c r="A1743">
        <v>327</v>
      </c>
      <c r="B1743" t="s">
        <v>1884</v>
      </c>
      <c r="C1743" t="s">
        <v>1876</v>
      </c>
      <c r="D1743">
        <v>1.1930000000000001</v>
      </c>
      <c r="E1743">
        <v>2584</v>
      </c>
      <c r="F1743">
        <f t="shared" si="27"/>
        <v>2</v>
      </c>
      <c r="G1743" t="str">
        <f>STANDINGS_WHIP[[#This Row],[League]]&amp;STANDINGS_WHIP[[#This Row],[Team]]</f>
        <v>$150 Draft Champions Jan 03 1:00 pm Lg.3578EA Sports 24</v>
      </c>
    </row>
    <row r="1744" spans="1:7" x14ac:dyDescent="0.25">
      <c r="A1744">
        <v>722</v>
      </c>
      <c r="B1744" t="s">
        <v>1883</v>
      </c>
      <c r="C1744" t="s">
        <v>1876</v>
      </c>
      <c r="D1744">
        <v>1.228</v>
      </c>
      <c r="E1744">
        <v>2189</v>
      </c>
      <c r="F1744">
        <f t="shared" si="27"/>
        <v>3</v>
      </c>
      <c r="G1744" t="str">
        <f>STANDINGS_WHIP[[#This Row],[League]]&amp;STANDINGS_WHIP[[#This Row],[Team]]</f>
        <v>$150 Draft Champions Jan 03 1:00 pm Lg.3578Team JP1</v>
      </c>
    </row>
    <row r="1745" spans="1:7" x14ac:dyDescent="0.25">
      <c r="A1745">
        <v>743</v>
      </c>
      <c r="B1745" t="s">
        <v>1877</v>
      </c>
      <c r="C1745" t="s">
        <v>1876</v>
      </c>
      <c r="D1745">
        <v>1.2290000000000001</v>
      </c>
      <c r="E1745">
        <v>2168</v>
      </c>
      <c r="F1745">
        <f t="shared" si="27"/>
        <v>4</v>
      </c>
      <c r="G1745" t="str">
        <f>STANDINGS_WHIP[[#This Row],[League]]&amp;STANDINGS_WHIP[[#This Row],[Team]]</f>
        <v>$150 Draft Champions Jan 03 1:00 pm Lg.3578zima....</v>
      </c>
    </row>
    <row r="1746" spans="1:7" x14ac:dyDescent="0.25">
      <c r="A1746">
        <v>1161</v>
      </c>
      <c r="B1746" t="s">
        <v>1879</v>
      </c>
      <c r="C1746" t="s">
        <v>1876</v>
      </c>
      <c r="D1746">
        <v>1.2529999999999999</v>
      </c>
      <c r="E1746">
        <v>1750</v>
      </c>
      <c r="F1746">
        <f t="shared" si="27"/>
        <v>5</v>
      </c>
      <c r="G1746" t="str">
        <f>STANDINGS_WHIP[[#This Row],[League]]&amp;STANDINGS_WHIP[[#This Row],[Team]]</f>
        <v>$150 Draft Champions Jan 03 1:00 pm Lg.3578Human Papelbon Virus</v>
      </c>
    </row>
    <row r="1747" spans="1:7" x14ac:dyDescent="0.25">
      <c r="A1747">
        <v>1173</v>
      </c>
      <c r="B1747" t="s">
        <v>1885</v>
      </c>
      <c r="C1747" t="s">
        <v>1876</v>
      </c>
      <c r="D1747">
        <v>1.254</v>
      </c>
      <c r="E1747">
        <v>1738</v>
      </c>
      <c r="F1747">
        <f t="shared" si="27"/>
        <v>6</v>
      </c>
      <c r="G1747" t="str">
        <f>STANDINGS_WHIP[[#This Row],[League]]&amp;STANDINGS_WHIP[[#This Row],[Team]]</f>
        <v>$150 Draft Champions Jan 03 1:00 pm Lg.3578Team Kent 1</v>
      </c>
    </row>
    <row r="1748" spans="1:7" x14ac:dyDescent="0.25">
      <c r="A1748">
        <v>1256</v>
      </c>
      <c r="B1748" t="s">
        <v>1882</v>
      </c>
      <c r="C1748" t="s">
        <v>1876</v>
      </c>
      <c r="D1748">
        <v>1.258</v>
      </c>
      <c r="E1748">
        <v>1655</v>
      </c>
      <c r="F1748">
        <f t="shared" si="27"/>
        <v>7</v>
      </c>
      <c r="G1748" t="str">
        <f>STANDINGS_WHIP[[#This Row],[League]]&amp;STANDINGS_WHIP[[#This Row],[Team]]</f>
        <v>$150 Draft Champions Jan 03 1:00 pm Lg.3578JD DC1</v>
      </c>
    </row>
    <row r="1749" spans="1:7" x14ac:dyDescent="0.25">
      <c r="A1749">
        <v>1794</v>
      </c>
      <c r="B1749" t="s">
        <v>1881</v>
      </c>
      <c r="C1749" t="s">
        <v>1876</v>
      </c>
      <c r="D1749">
        <v>1.2869999999999999</v>
      </c>
      <c r="E1749">
        <v>1117</v>
      </c>
      <c r="F1749">
        <f t="shared" si="27"/>
        <v>8</v>
      </c>
      <c r="G1749" t="str">
        <f>STANDINGS_WHIP[[#This Row],[League]]&amp;STANDINGS_WHIP[[#This Row],[Team]]</f>
        <v>$150 Draft Champions Jan 03 1:00 pm Lg.3578Captain Crunch</v>
      </c>
    </row>
    <row r="1750" spans="1:7" x14ac:dyDescent="0.25">
      <c r="A1750">
        <v>1827</v>
      </c>
      <c r="B1750" t="s">
        <v>1880</v>
      </c>
      <c r="C1750" t="s">
        <v>1876</v>
      </c>
      <c r="D1750">
        <v>1.288</v>
      </c>
      <c r="E1750">
        <v>1084</v>
      </c>
      <c r="F1750">
        <f t="shared" si="27"/>
        <v>9</v>
      </c>
      <c r="G1750" t="str">
        <f>STANDINGS_WHIP[[#This Row],[League]]&amp;STANDINGS_WHIP[[#This Row],[Team]]</f>
        <v>$150 Draft Champions Jan 03 1:00 pm Lg.3578Chone Figgins</v>
      </c>
    </row>
    <row r="1751" spans="1:7" x14ac:dyDescent="0.25">
      <c r="A1751">
        <v>1866</v>
      </c>
      <c r="B1751" t="s">
        <v>1875</v>
      </c>
      <c r="C1751" t="s">
        <v>1876</v>
      </c>
      <c r="D1751">
        <v>1.29</v>
      </c>
      <c r="E1751">
        <v>1045</v>
      </c>
      <c r="F1751">
        <f t="shared" si="27"/>
        <v>10</v>
      </c>
      <c r="G1751" t="str">
        <f>STANDINGS_WHIP[[#This Row],[League]]&amp;STANDINGS_WHIP[[#This Row],[Team]]</f>
        <v>$150 Draft Champions Jan 03 1:00 pm Lg.3578Trips to Win</v>
      </c>
    </row>
    <row r="1752" spans="1:7" x14ac:dyDescent="0.25">
      <c r="A1752">
        <v>1922</v>
      </c>
      <c r="B1752" t="s">
        <v>1886</v>
      </c>
      <c r="C1752" t="s">
        <v>1876</v>
      </c>
      <c r="D1752">
        <v>1.294</v>
      </c>
      <c r="E1752">
        <v>989</v>
      </c>
      <c r="F1752">
        <f t="shared" si="27"/>
        <v>11</v>
      </c>
      <c r="G1752" t="str">
        <f>STANDINGS_WHIP[[#This Row],[League]]&amp;STANDINGS_WHIP[[#This Row],[Team]]</f>
        <v>$150 Draft Champions Jan 03 1:00 pm Lg.3578Dutch Mafia (DC1)</v>
      </c>
    </row>
    <row r="1753" spans="1:7" x14ac:dyDescent="0.25">
      <c r="A1753">
        <v>2050</v>
      </c>
      <c r="B1753" t="s">
        <v>130</v>
      </c>
      <c r="C1753" t="s">
        <v>1876</v>
      </c>
      <c r="D1753">
        <v>1.302</v>
      </c>
      <c r="E1753">
        <v>861</v>
      </c>
      <c r="F1753">
        <f t="shared" si="27"/>
        <v>12</v>
      </c>
      <c r="G1753" t="str">
        <f>STANDINGS_WHIP[[#This Row],[League]]&amp;STANDINGS_WHIP[[#This Row],[Team]]</f>
        <v>$150 Draft Champions Jan 03 1:00 pm Lg.3578PTPers</v>
      </c>
    </row>
    <row r="1754" spans="1:7" x14ac:dyDescent="0.25">
      <c r="A1754">
        <v>2283</v>
      </c>
      <c r="B1754" t="s">
        <v>1878</v>
      </c>
      <c r="C1754" t="s">
        <v>1876</v>
      </c>
      <c r="D1754">
        <v>1.3160000000000001</v>
      </c>
      <c r="E1754">
        <v>628</v>
      </c>
      <c r="F1754">
        <f t="shared" si="27"/>
        <v>13</v>
      </c>
      <c r="G1754" t="str">
        <f>STANDINGS_WHIP[[#This Row],[League]]&amp;STANDINGS_WHIP[[#This Row],[Team]]</f>
        <v>$150 Draft Champions Jan 03 1:00 pm Lg.3578DEAD PUPPIES DC1</v>
      </c>
    </row>
    <row r="1755" spans="1:7" x14ac:dyDescent="0.25">
      <c r="A1755">
        <v>2723</v>
      </c>
      <c r="B1755" t="s">
        <v>18</v>
      </c>
      <c r="C1755" t="s">
        <v>1876</v>
      </c>
      <c r="D1755">
        <v>1.3580000000000001</v>
      </c>
      <c r="E1755">
        <v>188</v>
      </c>
      <c r="F1755">
        <f t="shared" si="27"/>
        <v>14</v>
      </c>
      <c r="G1755" t="str">
        <f>STANDINGS_WHIP[[#This Row],[League]]&amp;STANDINGS_WHIP[[#This Row],[Team]]</f>
        <v>$150 Draft Champions Jan 03 1:00 pm Lg.3578Home Run Derbies</v>
      </c>
    </row>
    <row r="1756" spans="1:7" x14ac:dyDescent="0.25">
      <c r="A1756">
        <v>2803</v>
      </c>
      <c r="B1756" t="s">
        <v>1887</v>
      </c>
      <c r="C1756" t="s">
        <v>1876</v>
      </c>
      <c r="D1756">
        <v>1.375</v>
      </c>
      <c r="E1756">
        <v>108</v>
      </c>
      <c r="F1756">
        <f t="shared" si="27"/>
        <v>15</v>
      </c>
      <c r="G1756" t="str">
        <f>STANDINGS_WHIP[[#This Row],[League]]&amp;STANDINGS_WHIP[[#This Row],[Team]]</f>
        <v>$150 Draft Champions Jan 03 1:00 pm Lg.3578RIP Lemmy!!!</v>
      </c>
    </row>
    <row r="1757" spans="1:7" x14ac:dyDescent="0.25">
      <c r="A1757">
        <v>75</v>
      </c>
      <c r="B1757" t="s">
        <v>1892</v>
      </c>
      <c r="C1757" t="s">
        <v>1888</v>
      </c>
      <c r="D1757">
        <v>1.1499999999999999</v>
      </c>
      <c r="E1757">
        <v>2836</v>
      </c>
      <c r="F1757">
        <f t="shared" si="27"/>
        <v>1</v>
      </c>
      <c r="G1757" t="str">
        <f>STANDINGS_WHIP[[#This Row],[League]]&amp;STANDINGS_WHIP[[#This Row],[Team]]</f>
        <v>$150 Draft Champions Jan 04 1:00 pm Lg.3579Good Guy Dolls</v>
      </c>
    </row>
    <row r="1758" spans="1:7" x14ac:dyDescent="0.25">
      <c r="A1758">
        <v>107</v>
      </c>
      <c r="B1758" t="s">
        <v>1897</v>
      </c>
      <c r="C1758" t="s">
        <v>1888</v>
      </c>
      <c r="D1758">
        <v>1.1599999999999999</v>
      </c>
      <c r="E1758">
        <v>2804</v>
      </c>
      <c r="F1758">
        <f t="shared" si="27"/>
        <v>2</v>
      </c>
      <c r="G1758" t="str">
        <f>STANDINGS_WHIP[[#This Row],[League]]&amp;STANDINGS_WHIP[[#This Row],[Team]]</f>
        <v>$150 Draft Champions Jan 04 1:00 pm Lg.3579Multilevel</v>
      </c>
    </row>
    <row r="1759" spans="1:7" x14ac:dyDescent="0.25">
      <c r="A1759">
        <v>580</v>
      </c>
      <c r="B1759" t="s">
        <v>1898</v>
      </c>
      <c r="C1759" t="s">
        <v>1888</v>
      </c>
      <c r="D1759">
        <v>1.218</v>
      </c>
      <c r="E1759">
        <v>2331</v>
      </c>
      <c r="F1759">
        <f t="shared" si="27"/>
        <v>3</v>
      </c>
      <c r="G1759" t="str">
        <f>STANDINGS_WHIP[[#This Row],[League]]&amp;STANDINGS_WHIP[[#This Row],[Team]]</f>
        <v>$150 Draft Champions Jan 04 1:00 pm Lg.3579Jaguar</v>
      </c>
    </row>
    <row r="1760" spans="1:7" x14ac:dyDescent="0.25">
      <c r="A1760">
        <v>703</v>
      </c>
      <c r="B1760" t="s">
        <v>176</v>
      </c>
      <c r="C1760" t="s">
        <v>1888</v>
      </c>
      <c r="D1760">
        <v>1.2250000000000001</v>
      </c>
      <c r="E1760">
        <v>2208.5</v>
      </c>
      <c r="F1760">
        <f t="shared" si="27"/>
        <v>4</v>
      </c>
      <c r="G1760" t="str">
        <f>STANDINGS_WHIP[[#This Row],[League]]&amp;STANDINGS_WHIP[[#This Row],[Team]]</f>
        <v>$150 Draft Champions Jan 04 1:00 pm Lg.3579Pickle Rookies</v>
      </c>
    </row>
    <row r="1761" spans="1:7" x14ac:dyDescent="0.25">
      <c r="A1761">
        <v>732</v>
      </c>
      <c r="B1761" t="s">
        <v>1893</v>
      </c>
      <c r="C1761" t="s">
        <v>1888</v>
      </c>
      <c r="D1761">
        <v>1.228</v>
      </c>
      <c r="E1761">
        <v>2179</v>
      </c>
      <c r="F1761">
        <f t="shared" si="27"/>
        <v>5</v>
      </c>
      <c r="G1761" t="str">
        <f>STANDINGS_WHIP[[#This Row],[League]]&amp;STANDINGS_WHIP[[#This Row],[Team]]</f>
        <v>$150 Draft Champions Jan 04 1:00 pm Lg.3579SpinningSeams5</v>
      </c>
    </row>
    <row r="1762" spans="1:7" x14ac:dyDescent="0.25">
      <c r="A1762">
        <v>973</v>
      </c>
      <c r="B1762" t="s">
        <v>1896</v>
      </c>
      <c r="C1762" t="s">
        <v>1888</v>
      </c>
      <c r="D1762">
        <v>1.2430000000000001</v>
      </c>
      <c r="E1762">
        <v>1938</v>
      </c>
      <c r="F1762">
        <f t="shared" si="27"/>
        <v>6</v>
      </c>
      <c r="G1762" t="str">
        <f>STANDINGS_WHIP[[#This Row],[League]]&amp;STANDINGS_WHIP[[#This Row],[Team]]</f>
        <v>$150 Draft Champions Jan 04 1:00 pm Lg.3579Tater Tots</v>
      </c>
    </row>
    <row r="1763" spans="1:7" x14ac:dyDescent="0.25">
      <c r="A1763">
        <v>992</v>
      </c>
      <c r="B1763" t="s">
        <v>535</v>
      </c>
      <c r="C1763" t="s">
        <v>1888</v>
      </c>
      <c r="D1763">
        <v>1.244</v>
      </c>
      <c r="E1763">
        <v>1919</v>
      </c>
      <c r="F1763">
        <f t="shared" si="27"/>
        <v>7</v>
      </c>
      <c r="G1763" t="str">
        <f>STANDINGS_WHIP[[#This Row],[League]]&amp;STANDINGS_WHIP[[#This Row],[Team]]</f>
        <v>$150 Draft Champions Jan 04 1:00 pm Lg.3579Team capofari</v>
      </c>
    </row>
    <row r="1764" spans="1:7" x14ac:dyDescent="0.25">
      <c r="A1764">
        <v>1151</v>
      </c>
      <c r="B1764" t="s">
        <v>1890</v>
      </c>
      <c r="C1764" t="s">
        <v>1888</v>
      </c>
      <c r="D1764">
        <v>1.252</v>
      </c>
      <c r="E1764">
        <v>1760</v>
      </c>
      <c r="F1764">
        <f t="shared" si="27"/>
        <v>8</v>
      </c>
      <c r="G1764" t="str">
        <f>STANDINGS_WHIP[[#This Row],[League]]&amp;STANDINGS_WHIP[[#This Row],[Team]]</f>
        <v>$150 Draft Champions Jan 04 1:00 pm Lg.3579Chifney Rush</v>
      </c>
    </row>
    <row r="1765" spans="1:7" x14ac:dyDescent="0.25">
      <c r="A1765">
        <v>1199</v>
      </c>
      <c r="B1765" t="s">
        <v>234</v>
      </c>
      <c r="C1765" t="s">
        <v>1888</v>
      </c>
      <c r="D1765">
        <v>1.2549999999999999</v>
      </c>
      <c r="E1765">
        <v>1712</v>
      </c>
      <c r="F1765">
        <f t="shared" si="27"/>
        <v>9</v>
      </c>
      <c r="G1765" t="str">
        <f>STANDINGS_WHIP[[#This Row],[League]]&amp;STANDINGS_WHIP[[#This Row],[Team]]</f>
        <v>$150 Draft Champions Jan 04 1:00 pm Lg.3579deadmoneyA</v>
      </c>
    </row>
    <row r="1766" spans="1:7" x14ac:dyDescent="0.25">
      <c r="A1766">
        <v>1419</v>
      </c>
      <c r="B1766" t="s">
        <v>460</v>
      </c>
      <c r="C1766" t="s">
        <v>1888</v>
      </c>
      <c r="D1766">
        <v>1.2669999999999999</v>
      </c>
      <c r="E1766">
        <v>1492</v>
      </c>
      <c r="F1766">
        <f t="shared" si="27"/>
        <v>10</v>
      </c>
      <c r="G1766" t="str">
        <f>STANDINGS_WHIP[[#This Row],[League]]&amp;STANDINGS_WHIP[[#This Row],[Team]]</f>
        <v>$150 Draft Champions Jan 04 1:00 pm Lg.3579smackers II</v>
      </c>
    </row>
    <row r="1767" spans="1:7" x14ac:dyDescent="0.25">
      <c r="A1767">
        <v>1945</v>
      </c>
      <c r="B1767" t="s">
        <v>1895</v>
      </c>
      <c r="C1767" t="s">
        <v>1888</v>
      </c>
      <c r="D1767">
        <v>1.296</v>
      </c>
      <c r="E1767">
        <v>966</v>
      </c>
      <c r="F1767">
        <f t="shared" si="27"/>
        <v>11</v>
      </c>
      <c r="G1767" t="str">
        <f>STANDINGS_WHIP[[#This Row],[League]]&amp;STANDINGS_WHIP[[#This Row],[Team]]</f>
        <v>$150 Draft Champions Jan 04 1:00 pm Lg.3579Nine and a half</v>
      </c>
    </row>
    <row r="1768" spans="1:7" x14ac:dyDescent="0.25">
      <c r="A1768">
        <v>1992</v>
      </c>
      <c r="B1768" t="s">
        <v>1891</v>
      </c>
      <c r="C1768" t="s">
        <v>1888</v>
      </c>
      <c r="D1768">
        <v>1.298</v>
      </c>
      <c r="E1768">
        <v>919</v>
      </c>
      <c r="F1768">
        <f t="shared" si="27"/>
        <v>12</v>
      </c>
      <c r="G1768" t="str">
        <f>STANDINGS_WHIP[[#This Row],[League]]&amp;STANDINGS_WHIP[[#This Row],[Team]]</f>
        <v>$150 Draft Champions Jan 04 1:00 pm Lg.3579No Real Plan</v>
      </c>
    </row>
    <row r="1769" spans="1:7" x14ac:dyDescent="0.25">
      <c r="A1769">
        <v>2218</v>
      </c>
      <c r="B1769" t="s">
        <v>155</v>
      </c>
      <c r="C1769" t="s">
        <v>1888</v>
      </c>
      <c r="D1769">
        <v>1.3120000000000001</v>
      </c>
      <c r="E1769">
        <v>693</v>
      </c>
      <c r="F1769">
        <f t="shared" si="27"/>
        <v>13</v>
      </c>
      <c r="G1769" t="str">
        <f>STANDINGS_WHIP[[#This Row],[League]]&amp;STANDINGS_WHIP[[#This Row],[Team]]</f>
        <v>$150 Draft Champions Jan 04 1:00 pm Lg.3579Uski2</v>
      </c>
    </row>
    <row r="1770" spans="1:7" x14ac:dyDescent="0.25">
      <c r="A1770">
        <v>2778</v>
      </c>
      <c r="B1770" t="s">
        <v>1894</v>
      </c>
      <c r="C1770" t="s">
        <v>1888</v>
      </c>
      <c r="D1770">
        <v>1.37</v>
      </c>
      <c r="E1770">
        <v>133</v>
      </c>
      <c r="F1770">
        <f t="shared" si="27"/>
        <v>14</v>
      </c>
      <c r="G1770" t="str">
        <f>STANDINGS_WHIP[[#This Row],[League]]&amp;STANDINGS_WHIP[[#This Row],[Team]]</f>
        <v>$150 Draft Champions Jan 04 1:00 pm Lg.3579Team Rogovin</v>
      </c>
    </row>
    <row r="1771" spans="1:7" x14ac:dyDescent="0.25">
      <c r="A1771">
        <v>2886</v>
      </c>
      <c r="B1771" t="s">
        <v>1889</v>
      </c>
      <c r="C1771" t="s">
        <v>1888</v>
      </c>
      <c r="D1771">
        <v>1.4139999999999999</v>
      </c>
      <c r="E1771">
        <v>25</v>
      </c>
      <c r="F1771">
        <f t="shared" si="27"/>
        <v>15</v>
      </c>
      <c r="G1771" t="str">
        <f>STANDINGS_WHIP[[#This Row],[League]]&amp;STANDINGS_WHIP[[#This Row],[Team]]</f>
        <v>$150 Draft Champions Jan 04 1:00 pm Lg.3579Team Fonte</v>
      </c>
    </row>
    <row r="1772" spans="1:7" x14ac:dyDescent="0.25">
      <c r="A1772">
        <v>93</v>
      </c>
      <c r="B1772" t="s">
        <v>1901</v>
      </c>
      <c r="C1772" t="s">
        <v>1900</v>
      </c>
      <c r="D1772">
        <v>1.1559999999999999</v>
      </c>
      <c r="E1772">
        <v>2818</v>
      </c>
      <c r="F1772">
        <f t="shared" si="27"/>
        <v>1</v>
      </c>
      <c r="G1772" t="str">
        <f>STANDINGS_WHIP[[#This Row],[League]]&amp;STANDINGS_WHIP[[#This Row],[Team]]</f>
        <v>$150 Draft Champions Jan 05 1:00 pm Lg.3580Wade Boggs</v>
      </c>
    </row>
    <row r="1773" spans="1:7" x14ac:dyDescent="0.25">
      <c r="A1773">
        <v>208</v>
      </c>
      <c r="B1773" t="s">
        <v>551</v>
      </c>
      <c r="C1773" t="s">
        <v>1900</v>
      </c>
      <c r="D1773">
        <v>1.1779999999999999</v>
      </c>
      <c r="E1773">
        <v>2703</v>
      </c>
      <c r="F1773">
        <f t="shared" si="27"/>
        <v>2</v>
      </c>
      <c r="G1773" t="str">
        <f>STANDINGS_WHIP[[#This Row],[League]]&amp;STANDINGS_WHIP[[#This Row],[Team]]</f>
        <v>$150 Draft Champions Jan 05 1:00 pm Lg.3580Miggy's Crown</v>
      </c>
    </row>
    <row r="1774" spans="1:7" x14ac:dyDescent="0.25">
      <c r="A1774">
        <v>259</v>
      </c>
      <c r="B1774" t="s">
        <v>1905</v>
      </c>
      <c r="C1774" t="s">
        <v>1900</v>
      </c>
      <c r="D1774">
        <v>1.1850000000000001</v>
      </c>
      <c r="E1774">
        <v>2652</v>
      </c>
      <c r="F1774">
        <f t="shared" si="27"/>
        <v>3</v>
      </c>
      <c r="G1774" t="str">
        <f>STANDINGS_WHIP[[#This Row],[League]]&amp;STANDINGS_WHIP[[#This Row],[Team]]</f>
        <v>$150 Draft Champions Jan 05 1:00 pm Lg.3580484 Hitter</v>
      </c>
    </row>
    <row r="1775" spans="1:7" x14ac:dyDescent="0.25">
      <c r="A1775">
        <v>452</v>
      </c>
      <c r="B1775" t="s">
        <v>464</v>
      </c>
      <c r="C1775" t="s">
        <v>1900</v>
      </c>
      <c r="D1775">
        <v>1.206</v>
      </c>
      <c r="E1775">
        <v>2459</v>
      </c>
      <c r="F1775">
        <f t="shared" si="27"/>
        <v>4</v>
      </c>
      <c r="G1775" t="str">
        <f>STANDINGS_WHIP[[#This Row],[League]]&amp;STANDINGS_WHIP[[#This Row],[Team]]</f>
        <v>$150 Draft Champions Jan 05 1:00 pm Lg.3580Dead Arms</v>
      </c>
    </row>
    <row r="1776" spans="1:7" x14ac:dyDescent="0.25">
      <c r="A1776">
        <v>751</v>
      </c>
      <c r="B1776" t="s">
        <v>1908</v>
      </c>
      <c r="C1776" t="s">
        <v>1900</v>
      </c>
      <c r="D1776">
        <v>1.23</v>
      </c>
      <c r="E1776">
        <v>2160</v>
      </c>
      <c r="F1776">
        <f t="shared" si="27"/>
        <v>5</v>
      </c>
      <c r="G1776" t="str">
        <f>STANDINGS_WHIP[[#This Row],[League]]&amp;STANDINGS_WHIP[[#This Row],[Team]]</f>
        <v>$150 Draft Champions Jan 05 1:00 pm Lg.3580Starfishmn 0105</v>
      </c>
    </row>
    <row r="1777" spans="1:7" x14ac:dyDescent="0.25">
      <c r="A1777">
        <v>827</v>
      </c>
      <c r="B1777" t="s">
        <v>255</v>
      </c>
      <c r="C1777" t="s">
        <v>1900</v>
      </c>
      <c r="D1777">
        <v>1.234</v>
      </c>
      <c r="E1777">
        <v>2084</v>
      </c>
      <c r="F1777">
        <f t="shared" si="27"/>
        <v>6</v>
      </c>
      <c r="G1777" t="str">
        <f>STANDINGS_WHIP[[#This Row],[League]]&amp;STANDINGS_WHIP[[#This Row],[Team]]</f>
        <v>$150 Draft Champions Jan 05 1:00 pm Lg.3580Scotch Rocks</v>
      </c>
    </row>
    <row r="1778" spans="1:7" x14ac:dyDescent="0.25">
      <c r="A1778">
        <v>920</v>
      </c>
      <c r="B1778" t="s">
        <v>1902</v>
      </c>
      <c r="C1778" t="s">
        <v>1900</v>
      </c>
      <c r="D1778">
        <v>1.24</v>
      </c>
      <c r="E1778">
        <v>1991</v>
      </c>
      <c r="F1778">
        <f t="shared" si="27"/>
        <v>7</v>
      </c>
      <c r="G1778" t="str">
        <f>STANDINGS_WHIP[[#This Row],[League]]&amp;STANDINGS_WHIP[[#This Row],[Team]]</f>
        <v>$150 Draft Champions Jan 05 1:00 pm Lg.3580DC Dogo 2</v>
      </c>
    </row>
    <row r="1779" spans="1:7" x14ac:dyDescent="0.25">
      <c r="A1779">
        <v>935</v>
      </c>
      <c r="B1779" t="s">
        <v>1909</v>
      </c>
      <c r="C1779" t="s">
        <v>1900</v>
      </c>
      <c r="D1779">
        <v>1.2410000000000001</v>
      </c>
      <c r="E1779">
        <v>1976</v>
      </c>
      <c r="F1779">
        <f t="shared" si="27"/>
        <v>8</v>
      </c>
      <c r="G1779" t="str">
        <f>STANDINGS_WHIP[[#This Row],[League]]&amp;STANDINGS_WHIP[[#This Row],[Team]]</f>
        <v>$150 Draft Champions Jan 05 1:00 pm Lg.3580OSWALDO MOBRAY</v>
      </c>
    </row>
    <row r="1780" spans="1:7" x14ac:dyDescent="0.25">
      <c r="A1780">
        <v>937</v>
      </c>
      <c r="B1780" t="s">
        <v>94</v>
      </c>
      <c r="C1780" t="s">
        <v>1900</v>
      </c>
      <c r="D1780">
        <v>1.2410000000000001</v>
      </c>
      <c r="E1780">
        <v>1974</v>
      </c>
      <c r="F1780">
        <f t="shared" si="27"/>
        <v>9</v>
      </c>
      <c r="G1780" t="str">
        <f>STANDINGS_WHIP[[#This Row],[League]]&amp;STANDINGS_WHIP[[#This Row],[Team]]</f>
        <v>$150 Draft Champions Jan 05 1:00 pm Lg.3580Team Boyd</v>
      </c>
    </row>
    <row r="1781" spans="1:7" x14ac:dyDescent="0.25">
      <c r="A1781">
        <v>1669</v>
      </c>
      <c r="B1781" t="s">
        <v>350</v>
      </c>
      <c r="C1781" t="s">
        <v>1900</v>
      </c>
      <c r="D1781">
        <v>1.28</v>
      </c>
      <c r="E1781">
        <v>1242</v>
      </c>
      <c r="F1781">
        <f t="shared" si="27"/>
        <v>10</v>
      </c>
      <c r="G1781" t="str">
        <f>STANDINGS_WHIP[[#This Row],[League]]&amp;STANDINGS_WHIP[[#This Row],[Team]]</f>
        <v>$150 Draft Champions Jan 05 1:00 pm Lg.3580August Legion</v>
      </c>
    </row>
    <row r="1782" spans="1:7" x14ac:dyDescent="0.25">
      <c r="A1782">
        <v>2045</v>
      </c>
      <c r="B1782" t="s">
        <v>1907</v>
      </c>
      <c r="C1782" t="s">
        <v>1900</v>
      </c>
      <c r="D1782">
        <v>1.3009999999999999</v>
      </c>
      <c r="E1782">
        <v>866</v>
      </c>
      <c r="F1782">
        <f t="shared" si="27"/>
        <v>11</v>
      </c>
      <c r="G1782" t="str">
        <f>STANDINGS_WHIP[[#This Row],[League]]&amp;STANDINGS_WHIP[[#This Row],[Team]]</f>
        <v>$150 Draft Champions Jan 05 1:00 pm Lg.3580Ehrman The German DC80</v>
      </c>
    </row>
    <row r="1783" spans="1:7" x14ac:dyDescent="0.25">
      <c r="A1783">
        <v>2193</v>
      </c>
      <c r="B1783" t="s">
        <v>1906</v>
      </c>
      <c r="C1783" t="s">
        <v>1900</v>
      </c>
      <c r="D1783">
        <v>1.3109999999999999</v>
      </c>
      <c r="E1783">
        <v>718</v>
      </c>
      <c r="F1783">
        <f t="shared" si="27"/>
        <v>12</v>
      </c>
      <c r="G1783" t="str">
        <f>STANDINGS_WHIP[[#This Row],[League]]&amp;STANDINGS_WHIP[[#This Row],[Team]]</f>
        <v>$150 Draft Champions Jan 05 1:00 pm Lg.3580Veni Vidi Vici</v>
      </c>
    </row>
    <row r="1784" spans="1:7" x14ac:dyDescent="0.25">
      <c r="A1784">
        <v>2287</v>
      </c>
      <c r="B1784" t="s">
        <v>1904</v>
      </c>
      <c r="C1784" t="s">
        <v>1900</v>
      </c>
      <c r="D1784">
        <v>1.3169999999999999</v>
      </c>
      <c r="E1784">
        <v>624</v>
      </c>
      <c r="F1784">
        <f t="shared" si="27"/>
        <v>13</v>
      </c>
      <c r="G1784" t="str">
        <f>STANDINGS_WHIP[[#This Row],[League]]&amp;STANDINGS_WHIP[[#This Row],[Team]]</f>
        <v>$150 Draft Champions Jan 05 1:00 pm Lg.3580Chico Lind's Hermanos - DC 26</v>
      </c>
    </row>
    <row r="1785" spans="1:7" x14ac:dyDescent="0.25">
      <c r="A1785">
        <v>2479</v>
      </c>
      <c r="B1785" t="s">
        <v>1899</v>
      </c>
      <c r="C1785" t="s">
        <v>1900</v>
      </c>
      <c r="D1785">
        <v>1.331</v>
      </c>
      <c r="E1785">
        <v>432</v>
      </c>
      <c r="F1785">
        <f t="shared" si="27"/>
        <v>14</v>
      </c>
      <c r="G1785" t="str">
        <f>STANDINGS_WHIP[[#This Row],[League]]&amp;STANDINGS_WHIP[[#This Row],[Team]]</f>
        <v>$150 Draft Champions Jan 05 1:00 pm Lg.3580Sultans of Swat 2</v>
      </c>
    </row>
    <row r="1786" spans="1:7" x14ac:dyDescent="0.25">
      <c r="A1786">
        <v>2483</v>
      </c>
      <c r="B1786" t="s">
        <v>1903</v>
      </c>
      <c r="C1786" t="s">
        <v>1900</v>
      </c>
      <c r="D1786">
        <v>1.331</v>
      </c>
      <c r="E1786">
        <v>428</v>
      </c>
      <c r="F1786">
        <f t="shared" si="27"/>
        <v>15</v>
      </c>
      <c r="G1786" t="str">
        <f>STANDINGS_WHIP[[#This Row],[League]]&amp;STANDINGS_WHIP[[#This Row],[Team]]</f>
        <v>$150 Draft Champions Jan 05 1:00 pm Lg.3580Griffey's Homerun Swing</v>
      </c>
    </row>
    <row r="1787" spans="1:7" x14ac:dyDescent="0.25">
      <c r="A1787">
        <v>71</v>
      </c>
      <c r="B1787" t="s">
        <v>17</v>
      </c>
      <c r="C1787" t="s">
        <v>1910</v>
      </c>
      <c r="D1787">
        <v>1.149</v>
      </c>
      <c r="E1787">
        <v>2840</v>
      </c>
      <c r="F1787">
        <f t="shared" si="27"/>
        <v>1</v>
      </c>
      <c r="G1787" t="str">
        <f>STANDINGS_WHIP[[#This Row],[League]]&amp;STANDINGS_WHIP[[#This Row],[Team]]</f>
        <v>$150 Draft Champions Jan 05 1:00 pm Lg.3581Millertime</v>
      </c>
    </row>
    <row r="1788" spans="1:7" x14ac:dyDescent="0.25">
      <c r="A1788">
        <v>266</v>
      </c>
      <c r="B1788" t="s">
        <v>346</v>
      </c>
      <c r="C1788" t="s">
        <v>1910</v>
      </c>
      <c r="D1788">
        <v>1.1850000000000001</v>
      </c>
      <c r="E1788">
        <v>2645</v>
      </c>
      <c r="F1788">
        <f t="shared" si="27"/>
        <v>2</v>
      </c>
      <c r="G1788" t="str">
        <f>STANDINGS_WHIP[[#This Row],[League]]&amp;STANDINGS_WHIP[[#This Row],[Team]]</f>
        <v>$150 Draft Champions Jan 05 1:00 pm Lg.3581Miami Mac 2</v>
      </c>
    </row>
    <row r="1789" spans="1:7" x14ac:dyDescent="0.25">
      <c r="A1789">
        <v>752</v>
      </c>
      <c r="B1789" t="s">
        <v>625</v>
      </c>
      <c r="C1789" t="s">
        <v>1910</v>
      </c>
      <c r="D1789">
        <v>1.23</v>
      </c>
      <c r="E1789">
        <v>2159</v>
      </c>
      <c r="F1789">
        <f t="shared" si="27"/>
        <v>3</v>
      </c>
      <c r="G1789" t="str">
        <f>STANDINGS_WHIP[[#This Row],[League]]&amp;STANDINGS_WHIP[[#This Row],[Team]]</f>
        <v>$150 Draft Champions Jan 05 1:00 pm Lg.3581Team Hunter</v>
      </c>
    </row>
    <row r="1790" spans="1:7" x14ac:dyDescent="0.25">
      <c r="A1790">
        <v>938</v>
      </c>
      <c r="B1790" t="s">
        <v>1912</v>
      </c>
      <c r="C1790" t="s">
        <v>1910</v>
      </c>
      <c r="D1790">
        <v>1.2410000000000001</v>
      </c>
      <c r="E1790">
        <v>1973</v>
      </c>
      <c r="F1790">
        <f t="shared" si="27"/>
        <v>4</v>
      </c>
      <c r="G1790" t="str">
        <f>STANDINGS_WHIP[[#This Row],[League]]&amp;STANDINGS_WHIP[[#This Row],[Team]]</f>
        <v>$150 Draft Champions Jan 05 1:00 pm Lg.3581It's Not Happening I</v>
      </c>
    </row>
    <row r="1791" spans="1:7" x14ac:dyDescent="0.25">
      <c r="A1791">
        <v>1086</v>
      </c>
      <c r="B1791" t="s">
        <v>1917</v>
      </c>
      <c r="C1791" t="s">
        <v>1910</v>
      </c>
      <c r="D1791">
        <v>1.2490000000000001</v>
      </c>
      <c r="E1791">
        <v>1825</v>
      </c>
      <c r="F1791">
        <f t="shared" si="27"/>
        <v>5</v>
      </c>
      <c r="G1791" t="str">
        <f>STANDINGS_WHIP[[#This Row],[League]]&amp;STANDINGS_WHIP[[#This Row],[Team]]</f>
        <v>$150 Draft Champions Jan 05 1:00 pm Lg.3581Major League Players</v>
      </c>
    </row>
    <row r="1792" spans="1:7" x14ac:dyDescent="0.25">
      <c r="A1792">
        <v>1121</v>
      </c>
      <c r="B1792" t="s">
        <v>1915</v>
      </c>
      <c r="C1792" t="s">
        <v>1910</v>
      </c>
      <c r="D1792">
        <v>1.2509999999999999</v>
      </c>
      <c r="E1792">
        <v>1790</v>
      </c>
      <c r="F1792">
        <f t="shared" si="27"/>
        <v>6</v>
      </c>
      <c r="G1792" t="str">
        <f>STANDINGS_WHIP[[#This Row],[League]]&amp;STANDINGS_WHIP[[#This Row],[Team]]</f>
        <v>$150 Draft Champions Jan 05 1:00 pm Lg.3581Thebeau 1</v>
      </c>
    </row>
    <row r="1793" spans="1:7" x14ac:dyDescent="0.25">
      <c r="A1793">
        <v>1213</v>
      </c>
      <c r="B1793" t="s">
        <v>1916</v>
      </c>
      <c r="C1793" t="s">
        <v>1910</v>
      </c>
      <c r="D1793">
        <v>1.256</v>
      </c>
      <c r="E1793">
        <v>1698</v>
      </c>
      <c r="F1793">
        <f t="shared" si="27"/>
        <v>7</v>
      </c>
      <c r="G1793" t="str">
        <f>STANDINGS_WHIP[[#This Row],[League]]&amp;STANDINGS_WHIP[[#This Row],[Team]]</f>
        <v>$150 Draft Champions Jan 05 1:00 pm Lg.3581Team WhoopAss</v>
      </c>
    </row>
    <row r="1794" spans="1:7" x14ac:dyDescent="0.25">
      <c r="A1794">
        <v>1509</v>
      </c>
      <c r="B1794" t="s">
        <v>1914</v>
      </c>
      <c r="C1794" t="s">
        <v>1910</v>
      </c>
      <c r="D1794">
        <v>1.2709999999999999</v>
      </c>
      <c r="E1794">
        <v>1402</v>
      </c>
      <c r="F1794">
        <f t="shared" si="27"/>
        <v>8</v>
      </c>
      <c r="G1794" t="str">
        <f>STANDINGS_WHIP[[#This Row],[League]]&amp;STANDINGS_WHIP[[#This Row],[Team]]</f>
        <v>$150 Draft Champions Jan 05 1:00 pm Lg.3581esh dc1</v>
      </c>
    </row>
    <row r="1795" spans="1:7" x14ac:dyDescent="0.25">
      <c r="A1795">
        <v>1712</v>
      </c>
      <c r="B1795" t="s">
        <v>428</v>
      </c>
      <c r="C1795" t="s">
        <v>1910</v>
      </c>
      <c r="D1795">
        <v>1.282</v>
      </c>
      <c r="E1795">
        <v>1199</v>
      </c>
      <c r="F1795">
        <f t="shared" ref="F1795:F1858" si="28">IF(C1795=C1794,F1794+1,1)</f>
        <v>9</v>
      </c>
      <c r="G1795" t="str">
        <f>STANDINGS_WHIP[[#This Row],[League]]&amp;STANDINGS_WHIP[[#This Row],[Team]]</f>
        <v>$150 Draft Champions Jan 05 1:00 pm Lg.3581Trill 1</v>
      </c>
    </row>
    <row r="1796" spans="1:7" x14ac:dyDescent="0.25">
      <c r="A1796">
        <v>1752</v>
      </c>
      <c r="B1796" t="s">
        <v>1913</v>
      </c>
      <c r="C1796" t="s">
        <v>1910</v>
      </c>
      <c r="D1796">
        <v>1.284</v>
      </c>
      <c r="E1796">
        <v>1159</v>
      </c>
      <c r="F1796">
        <f t="shared" si="28"/>
        <v>10</v>
      </c>
      <c r="G1796" t="str">
        <f>STANDINGS_WHIP[[#This Row],[League]]&amp;STANDINGS_WHIP[[#This Row],[Team]]</f>
        <v>$150 Draft Champions Jan 05 1:00 pm Lg.3581Wicked Sensation</v>
      </c>
    </row>
    <row r="1797" spans="1:7" x14ac:dyDescent="0.25">
      <c r="A1797">
        <v>1906</v>
      </c>
      <c r="B1797" t="s">
        <v>1918</v>
      </c>
      <c r="C1797" t="s">
        <v>1910</v>
      </c>
      <c r="D1797">
        <v>1.2929999999999999</v>
      </c>
      <c r="E1797">
        <v>1005</v>
      </c>
      <c r="F1797">
        <f t="shared" si="28"/>
        <v>11</v>
      </c>
      <c r="G1797" t="str">
        <f>STANDINGS_WHIP[[#This Row],[League]]&amp;STANDINGS_WHIP[[#This Row],[Team]]</f>
        <v>$150 Draft Champions Jan 05 1:00 pm Lg.3581It's Happening II</v>
      </c>
    </row>
    <row r="1798" spans="1:7" x14ac:dyDescent="0.25">
      <c r="A1798">
        <v>1990</v>
      </c>
      <c r="B1798" t="s">
        <v>117</v>
      </c>
      <c r="C1798" t="s">
        <v>1910</v>
      </c>
      <c r="D1798">
        <v>1.298</v>
      </c>
      <c r="E1798">
        <v>921</v>
      </c>
      <c r="F1798">
        <f t="shared" si="28"/>
        <v>12</v>
      </c>
      <c r="G1798" t="str">
        <f>STANDINGS_WHIP[[#This Row],[League]]&amp;STANDINGS_WHIP[[#This Row],[Team]]</f>
        <v>$150 Draft Champions Jan 05 1:00 pm Lg.3581MustSeeTV314</v>
      </c>
    </row>
    <row r="1799" spans="1:7" x14ac:dyDescent="0.25">
      <c r="A1799">
        <v>2293</v>
      </c>
      <c r="B1799" t="s">
        <v>1911</v>
      </c>
      <c r="C1799" t="s">
        <v>1910</v>
      </c>
      <c r="D1799">
        <v>1.3169999999999999</v>
      </c>
      <c r="E1799">
        <v>618</v>
      </c>
      <c r="F1799">
        <f t="shared" si="28"/>
        <v>13</v>
      </c>
      <c r="G1799" t="str">
        <f>STANDINGS_WHIP[[#This Row],[League]]&amp;STANDINGS_WHIP[[#This Row],[Team]]</f>
        <v>$150 Draft Champions Jan 05 1:00 pm Lg.3581Snuffaluffagus</v>
      </c>
    </row>
    <row r="1800" spans="1:7" x14ac:dyDescent="0.25">
      <c r="A1800">
        <v>2451</v>
      </c>
      <c r="B1800" t="s">
        <v>159</v>
      </c>
      <c r="C1800" t="s">
        <v>1910</v>
      </c>
      <c r="D1800">
        <v>1.329</v>
      </c>
      <c r="E1800">
        <v>460</v>
      </c>
      <c r="F1800">
        <f t="shared" si="28"/>
        <v>14</v>
      </c>
      <c r="G1800" t="str">
        <f>STANDINGS_WHIP[[#This Row],[League]]&amp;STANDINGS_WHIP[[#This Row],[Team]]</f>
        <v>$150 Draft Champions Jan 05 1:00 pm Lg.3581Impending Doom</v>
      </c>
    </row>
    <row r="1801" spans="1:7" x14ac:dyDescent="0.25">
      <c r="A1801">
        <v>2653</v>
      </c>
      <c r="B1801" t="s">
        <v>728</v>
      </c>
      <c r="C1801" t="s">
        <v>1910</v>
      </c>
      <c r="D1801">
        <v>1.35</v>
      </c>
      <c r="E1801">
        <v>258</v>
      </c>
      <c r="F1801">
        <f t="shared" si="28"/>
        <v>15</v>
      </c>
      <c r="G1801" t="str">
        <f>STANDINGS_WHIP[[#This Row],[League]]&amp;STANDINGS_WHIP[[#This Row],[Team]]</f>
        <v>$150 Draft Champions Jan 05 1:00 pm Lg.3581Team Estes</v>
      </c>
    </row>
    <row r="1802" spans="1:7" x14ac:dyDescent="0.25">
      <c r="A1802">
        <v>138</v>
      </c>
      <c r="B1802" t="s">
        <v>87</v>
      </c>
      <c r="C1802" t="s">
        <v>1920</v>
      </c>
      <c r="D1802">
        <v>1.1659999999999999</v>
      </c>
      <c r="E1802">
        <v>2773</v>
      </c>
      <c r="F1802">
        <f t="shared" si="28"/>
        <v>1</v>
      </c>
      <c r="G1802" t="str">
        <f>STANDINGS_WHIP[[#This Row],[League]]&amp;STANDINGS_WHIP[[#This Row],[Team]]</f>
        <v>$150 Draft Champions Jan 06 1:00 pm Lg.3582The Northsiders</v>
      </c>
    </row>
    <row r="1803" spans="1:7" x14ac:dyDescent="0.25">
      <c r="A1803">
        <v>201</v>
      </c>
      <c r="B1803" t="s">
        <v>372</v>
      </c>
      <c r="C1803" t="s">
        <v>1920</v>
      </c>
      <c r="D1803">
        <v>1.177</v>
      </c>
      <c r="E1803">
        <v>2710</v>
      </c>
      <c r="F1803">
        <f t="shared" si="28"/>
        <v>2</v>
      </c>
      <c r="G1803" t="str">
        <f>STANDINGS_WHIP[[#This Row],[League]]&amp;STANDINGS_WHIP[[#This Row],[Team]]</f>
        <v>$150 Draft Champions Jan 06 1:00 pm Lg.3582Tigers Slappy DC2</v>
      </c>
    </row>
    <row r="1804" spans="1:7" x14ac:dyDescent="0.25">
      <c r="A1804">
        <v>507</v>
      </c>
      <c r="B1804" t="s">
        <v>1923</v>
      </c>
      <c r="C1804" t="s">
        <v>1920</v>
      </c>
      <c r="D1804">
        <v>1.212</v>
      </c>
      <c r="E1804">
        <v>2404</v>
      </c>
      <c r="F1804">
        <f t="shared" si="28"/>
        <v>3</v>
      </c>
      <c r="G1804" t="str">
        <f>STANDINGS_WHIP[[#This Row],[League]]&amp;STANDINGS_WHIP[[#This Row],[Team]]</f>
        <v>$150 Draft Champions Jan 06 1:00 pm Lg.3582Sloth Farmer</v>
      </c>
    </row>
    <row r="1805" spans="1:7" x14ac:dyDescent="0.25">
      <c r="A1805">
        <v>557</v>
      </c>
      <c r="B1805" t="s">
        <v>481</v>
      </c>
      <c r="C1805" t="s">
        <v>1920</v>
      </c>
      <c r="D1805">
        <v>1.216</v>
      </c>
      <c r="E1805">
        <v>2354</v>
      </c>
      <c r="F1805">
        <f t="shared" si="28"/>
        <v>4</v>
      </c>
      <c r="G1805" t="str">
        <f>STANDINGS_WHIP[[#This Row],[League]]&amp;STANDINGS_WHIP[[#This Row],[Team]]</f>
        <v>$150 Draft Champions Jan 06 1:00 pm Lg.3582Cultured Hooligan 3</v>
      </c>
    </row>
    <row r="1806" spans="1:7" x14ac:dyDescent="0.25">
      <c r="A1806">
        <v>763</v>
      </c>
      <c r="B1806" t="s">
        <v>1925</v>
      </c>
      <c r="C1806" t="s">
        <v>1920</v>
      </c>
      <c r="D1806">
        <v>1.23</v>
      </c>
      <c r="E1806">
        <v>2148</v>
      </c>
      <c r="F1806">
        <f t="shared" si="28"/>
        <v>5</v>
      </c>
      <c r="G1806" t="str">
        <f>STANDINGS_WHIP[[#This Row],[League]]&amp;STANDINGS_WHIP[[#This Row],[Team]]</f>
        <v>$150 Draft Champions Jan 06 1:00 pm Lg.3582Akitas</v>
      </c>
    </row>
    <row r="1807" spans="1:7" x14ac:dyDescent="0.25">
      <c r="A1807">
        <v>980</v>
      </c>
      <c r="B1807" t="s">
        <v>726</v>
      </c>
      <c r="C1807" t="s">
        <v>1920</v>
      </c>
      <c r="D1807">
        <v>1.2430000000000001</v>
      </c>
      <c r="E1807">
        <v>1931</v>
      </c>
      <c r="F1807">
        <f t="shared" si="28"/>
        <v>6</v>
      </c>
      <c r="G1807" t="str">
        <f>STANDINGS_WHIP[[#This Row],[League]]&amp;STANDINGS_WHIP[[#This Row],[Team]]</f>
        <v>$150 Draft Champions Jan 06 1:00 pm Lg.3582Team Warner</v>
      </c>
    </row>
    <row r="1808" spans="1:7" x14ac:dyDescent="0.25">
      <c r="A1808">
        <v>1135</v>
      </c>
      <c r="B1808" t="s">
        <v>367</v>
      </c>
      <c r="C1808" t="s">
        <v>1920</v>
      </c>
      <c r="D1808">
        <v>1.252</v>
      </c>
      <c r="E1808">
        <v>1776</v>
      </c>
      <c r="F1808">
        <f t="shared" si="28"/>
        <v>7</v>
      </c>
      <c r="G1808" t="str">
        <f>STANDINGS_WHIP[[#This Row],[League]]&amp;STANDINGS_WHIP[[#This Row],[Team]]</f>
        <v>$150 Draft Champions Jan 06 1:00 pm Lg.3582Team Wilson</v>
      </c>
    </row>
    <row r="1809" spans="1:7" x14ac:dyDescent="0.25">
      <c r="A1809">
        <v>1305</v>
      </c>
      <c r="B1809" t="s">
        <v>1922</v>
      </c>
      <c r="C1809" t="s">
        <v>1920</v>
      </c>
      <c r="D1809">
        <v>1.26</v>
      </c>
      <c r="E1809">
        <v>1606</v>
      </c>
      <c r="F1809">
        <f t="shared" si="28"/>
        <v>8</v>
      </c>
      <c r="G1809" t="str">
        <f>STANDINGS_WHIP[[#This Row],[League]]&amp;STANDINGS_WHIP[[#This Row],[Team]]</f>
        <v>$150 Draft Champions Jan 06 1:00 pm Lg.3582Cleveland Dustmites</v>
      </c>
    </row>
    <row r="1810" spans="1:7" x14ac:dyDescent="0.25">
      <c r="A1810">
        <v>1539</v>
      </c>
      <c r="B1810" t="s">
        <v>1926</v>
      </c>
      <c r="C1810" t="s">
        <v>1920</v>
      </c>
      <c r="D1810">
        <v>1.2729999999999999</v>
      </c>
      <c r="E1810">
        <v>1372</v>
      </c>
      <c r="F1810">
        <f t="shared" si="28"/>
        <v>9</v>
      </c>
      <c r="G1810" t="str">
        <f>STANDINGS_WHIP[[#This Row],[League]]&amp;STANDINGS_WHIP[[#This Row],[Team]]</f>
        <v>$150 Draft Champions Jan 06 1:00 pm Lg.3582SpinningSeams6</v>
      </c>
    </row>
    <row r="1811" spans="1:7" x14ac:dyDescent="0.25">
      <c r="A1811">
        <v>1910</v>
      </c>
      <c r="B1811" t="s">
        <v>1919</v>
      </c>
      <c r="C1811" t="s">
        <v>1920</v>
      </c>
      <c r="D1811">
        <v>1.2929999999999999</v>
      </c>
      <c r="E1811">
        <v>1001</v>
      </c>
      <c r="F1811">
        <f t="shared" si="28"/>
        <v>10</v>
      </c>
      <c r="G1811" t="str">
        <f>STANDINGS_WHIP[[#This Row],[League]]&amp;STANDINGS_WHIP[[#This Row],[Team]]</f>
        <v>$150 Draft Champions Jan 06 1:00 pm Lg.3582MeatLohse</v>
      </c>
    </row>
    <row r="1812" spans="1:7" x14ac:dyDescent="0.25">
      <c r="A1812">
        <v>1958</v>
      </c>
      <c r="B1812" t="s">
        <v>1927</v>
      </c>
      <c r="C1812" t="s">
        <v>1920</v>
      </c>
      <c r="D1812">
        <v>1.296</v>
      </c>
      <c r="E1812">
        <v>953</v>
      </c>
      <c r="F1812">
        <f t="shared" si="28"/>
        <v>11</v>
      </c>
      <c r="G1812" t="str">
        <f>STANDINGS_WHIP[[#This Row],[League]]&amp;STANDINGS_WHIP[[#This Row],[Team]]</f>
        <v>$150 Draft Champions Jan 06 1:00 pm Lg.3582Dogeeseseegod</v>
      </c>
    </row>
    <row r="1813" spans="1:7" x14ac:dyDescent="0.25">
      <c r="A1813">
        <v>2133</v>
      </c>
      <c r="B1813" t="s">
        <v>452</v>
      </c>
      <c r="C1813" t="s">
        <v>1920</v>
      </c>
      <c r="D1813">
        <v>1.306</v>
      </c>
      <c r="E1813">
        <v>778</v>
      </c>
      <c r="F1813">
        <f t="shared" si="28"/>
        <v>12</v>
      </c>
      <c r="G1813" t="str">
        <f>STANDINGS_WHIP[[#This Row],[League]]&amp;STANDINGS_WHIP[[#This Row],[Team]]</f>
        <v>$150 Draft Champions Jan 06 1:00 pm Lg.3582Super Furry Animals</v>
      </c>
    </row>
    <row r="1814" spans="1:7" x14ac:dyDescent="0.25">
      <c r="A1814">
        <v>2436</v>
      </c>
      <c r="B1814" t="s">
        <v>1921</v>
      </c>
      <c r="C1814" t="s">
        <v>1920</v>
      </c>
      <c r="D1814">
        <v>1.327</v>
      </c>
      <c r="E1814">
        <v>475</v>
      </c>
      <c r="F1814">
        <f t="shared" si="28"/>
        <v>13</v>
      </c>
      <c r="G1814" t="str">
        <f>STANDINGS_WHIP[[#This Row],[League]]&amp;STANDINGS_WHIP[[#This Row],[Team]]</f>
        <v>$150 Draft Champions Jan 06 1:00 pm Lg.3582Chili and Onion Dogs</v>
      </c>
    </row>
    <row r="1815" spans="1:7" x14ac:dyDescent="0.25">
      <c r="A1815">
        <v>2883</v>
      </c>
      <c r="B1815" t="s">
        <v>12</v>
      </c>
      <c r="C1815" t="s">
        <v>1920</v>
      </c>
      <c r="D1815">
        <v>1.413</v>
      </c>
      <c r="E1815">
        <v>28</v>
      </c>
      <c r="F1815">
        <f t="shared" si="28"/>
        <v>14</v>
      </c>
      <c r="G1815" t="str">
        <f>STANDINGS_WHIP[[#This Row],[League]]&amp;STANDINGS_WHIP[[#This Row],[Team]]</f>
        <v>$150 Draft Champions Jan 06 1:00 pm Lg.3582Team Marcus</v>
      </c>
    </row>
    <row r="1816" spans="1:7" x14ac:dyDescent="0.25">
      <c r="A1816">
        <v>2890</v>
      </c>
      <c r="B1816" t="s">
        <v>1924</v>
      </c>
      <c r="C1816" t="s">
        <v>1920</v>
      </c>
      <c r="D1816">
        <v>1.419</v>
      </c>
      <c r="E1816">
        <v>21</v>
      </c>
      <c r="F1816">
        <f t="shared" si="28"/>
        <v>15</v>
      </c>
      <c r="G1816" t="str">
        <f>STANDINGS_WHIP[[#This Row],[League]]&amp;STANDINGS_WHIP[[#This Row],[Team]]</f>
        <v>$150 Draft Champions Jan 06 1:00 pm Lg.3582Killed By Death</v>
      </c>
    </row>
    <row r="1817" spans="1:7" x14ac:dyDescent="0.25">
      <c r="A1817">
        <v>77</v>
      </c>
      <c r="B1817" t="s">
        <v>1934</v>
      </c>
      <c r="C1817" t="s">
        <v>1928</v>
      </c>
      <c r="D1817">
        <v>1.1499999999999999</v>
      </c>
      <c r="E1817">
        <v>2834</v>
      </c>
      <c r="F1817">
        <f t="shared" si="28"/>
        <v>1</v>
      </c>
      <c r="G1817" t="str">
        <f>STANDINGS_WHIP[[#This Row],[League]]&amp;STANDINGS_WHIP[[#This Row],[Team]]</f>
        <v>$150 Draft Champions Jan 07 1:00 pm Lg.3583Captain Chaos</v>
      </c>
    </row>
    <row r="1818" spans="1:7" x14ac:dyDescent="0.25">
      <c r="A1818">
        <v>319</v>
      </c>
      <c r="B1818" t="s">
        <v>18</v>
      </c>
      <c r="C1818" t="s">
        <v>1928</v>
      </c>
      <c r="D1818">
        <v>1.1919999999999999</v>
      </c>
      <c r="E1818">
        <v>2592</v>
      </c>
      <c r="F1818">
        <f t="shared" si="28"/>
        <v>2</v>
      </c>
      <c r="G1818" t="str">
        <f>STANDINGS_WHIP[[#This Row],[League]]&amp;STANDINGS_WHIP[[#This Row],[Team]]</f>
        <v>$150 Draft Champions Jan 07 1:00 pm Lg.3583Home Run Derbies</v>
      </c>
    </row>
    <row r="1819" spans="1:7" x14ac:dyDescent="0.25">
      <c r="A1819">
        <v>484</v>
      </c>
      <c r="B1819" t="s">
        <v>1930</v>
      </c>
      <c r="C1819" t="s">
        <v>1928</v>
      </c>
      <c r="D1819">
        <v>1.2090000000000001</v>
      </c>
      <c r="E1819">
        <v>2427</v>
      </c>
      <c r="F1819">
        <f t="shared" si="28"/>
        <v>3</v>
      </c>
      <c r="G1819" t="str">
        <f>STANDINGS_WHIP[[#This Row],[League]]&amp;STANDINGS_WHIP[[#This Row],[Team]]</f>
        <v>$150 Draft Champions Jan 07 1:00 pm Lg.3583Lincoln Lumberjacks</v>
      </c>
    </row>
    <row r="1820" spans="1:7" x14ac:dyDescent="0.25">
      <c r="A1820">
        <v>628</v>
      </c>
      <c r="B1820" t="s">
        <v>1938</v>
      </c>
      <c r="C1820" t="s">
        <v>1928</v>
      </c>
      <c r="D1820">
        <v>1.2210000000000001</v>
      </c>
      <c r="E1820">
        <v>2283</v>
      </c>
      <c r="F1820">
        <f t="shared" si="28"/>
        <v>4</v>
      </c>
      <c r="G1820" t="str">
        <f>STANDINGS_WHIP[[#This Row],[League]]&amp;STANDINGS_WHIP[[#This Row],[Team]]</f>
        <v>$150 Draft Champions Jan 07 1:00 pm Lg.3583Mike Pagliarulo</v>
      </c>
    </row>
    <row r="1821" spans="1:7" x14ac:dyDescent="0.25">
      <c r="A1821">
        <v>720</v>
      </c>
      <c r="B1821" t="s">
        <v>1933</v>
      </c>
      <c r="C1821" t="s">
        <v>1928</v>
      </c>
      <c r="D1821">
        <v>1.228</v>
      </c>
      <c r="E1821">
        <v>2191</v>
      </c>
      <c r="F1821">
        <f t="shared" si="28"/>
        <v>5</v>
      </c>
      <c r="G1821" t="str">
        <f>STANDINGS_WHIP[[#This Row],[League]]&amp;STANDINGS_WHIP[[#This Row],[Team]]</f>
        <v>$150 Draft Champions Jan 07 1:00 pm Lg.3583Agostina</v>
      </c>
    </row>
    <row r="1822" spans="1:7" x14ac:dyDescent="0.25">
      <c r="A1822">
        <v>913</v>
      </c>
      <c r="B1822" t="s">
        <v>1931</v>
      </c>
      <c r="C1822" t="s">
        <v>1928</v>
      </c>
      <c r="D1822">
        <v>1.24</v>
      </c>
      <c r="E1822">
        <v>1998</v>
      </c>
      <c r="F1822">
        <f t="shared" si="28"/>
        <v>6</v>
      </c>
      <c r="G1822" t="str">
        <f>STANDINGS_WHIP[[#This Row],[League]]&amp;STANDINGS_WHIP[[#This Row],[Team]]</f>
        <v>$150 Draft Champions Jan 07 1:00 pm Lg.3583Squawks</v>
      </c>
    </row>
    <row r="1823" spans="1:7" x14ac:dyDescent="0.25">
      <c r="A1823">
        <v>1224</v>
      </c>
      <c r="B1823" t="s">
        <v>1935</v>
      </c>
      <c r="C1823" t="s">
        <v>1928</v>
      </c>
      <c r="D1823">
        <v>1.256</v>
      </c>
      <c r="E1823">
        <v>1687</v>
      </c>
      <c r="F1823">
        <f t="shared" si="28"/>
        <v>7</v>
      </c>
      <c r="G1823" t="str">
        <f>STANDINGS_WHIP[[#This Row],[League]]&amp;STANDINGS_WHIP[[#This Row],[Team]]</f>
        <v>$150 Draft Champions Jan 07 1:00 pm Lg.3583Gray Boy Bailey</v>
      </c>
    </row>
    <row r="1824" spans="1:7" x14ac:dyDescent="0.25">
      <c r="A1824">
        <v>1244</v>
      </c>
      <c r="B1824" t="s">
        <v>1940</v>
      </c>
      <c r="C1824" t="s">
        <v>1928</v>
      </c>
      <c r="D1824">
        <v>1.2569999999999999</v>
      </c>
      <c r="E1824">
        <v>1667</v>
      </c>
      <c r="F1824">
        <f t="shared" si="28"/>
        <v>8</v>
      </c>
      <c r="G1824" t="str">
        <f>STANDINGS_WHIP[[#This Row],[League]]&amp;STANDINGS_WHIP[[#This Row],[Team]]</f>
        <v>$150 Draft Champions Jan 07 1:00 pm Lg.35831883 BOSTON BEANEATERS</v>
      </c>
    </row>
    <row r="1825" spans="1:7" x14ac:dyDescent="0.25">
      <c r="A1825">
        <v>1282</v>
      </c>
      <c r="B1825" t="s">
        <v>1937</v>
      </c>
      <c r="C1825" t="s">
        <v>1928</v>
      </c>
      <c r="D1825">
        <v>1.2589999999999999</v>
      </c>
      <c r="E1825">
        <v>1629</v>
      </c>
      <c r="F1825">
        <f t="shared" si="28"/>
        <v>9</v>
      </c>
      <c r="G1825" t="str">
        <f>STANDINGS_WHIP[[#This Row],[League]]&amp;STANDINGS_WHIP[[#This Row],[Team]]</f>
        <v>$150 Draft Champions Jan 07 1:00 pm Lg.3583The District</v>
      </c>
    </row>
    <row r="1826" spans="1:7" x14ac:dyDescent="0.25">
      <c r="A1826">
        <v>1321</v>
      </c>
      <c r="B1826" t="s">
        <v>1932</v>
      </c>
      <c r="C1826" t="s">
        <v>1928</v>
      </c>
      <c r="D1826">
        <v>1.2609999999999999</v>
      </c>
      <c r="E1826">
        <v>1590</v>
      </c>
      <c r="F1826">
        <f t="shared" si="28"/>
        <v>10</v>
      </c>
      <c r="G1826" t="str">
        <f>STANDINGS_WHIP[[#This Row],[League]]&amp;STANDINGS_WHIP[[#This Row],[Team]]</f>
        <v>$150 Draft Champions Jan 07 1:00 pm Lg.35833DC WAGGENER</v>
      </c>
    </row>
    <row r="1827" spans="1:7" x14ac:dyDescent="0.25">
      <c r="A1827">
        <v>1446</v>
      </c>
      <c r="B1827" t="s">
        <v>1936</v>
      </c>
      <c r="C1827" t="s">
        <v>1928</v>
      </c>
      <c r="D1827">
        <v>1.268</v>
      </c>
      <c r="E1827">
        <v>1465</v>
      </c>
      <c r="F1827">
        <f t="shared" si="28"/>
        <v>11</v>
      </c>
      <c r="G1827" t="str">
        <f>STANDINGS_WHIP[[#This Row],[League]]&amp;STANDINGS_WHIP[[#This Row],[Team]]</f>
        <v>$150 Draft Champions Jan 07 1:00 pm Lg.3583Pine Tar Gang</v>
      </c>
    </row>
    <row r="1828" spans="1:7" x14ac:dyDescent="0.25">
      <c r="A1828">
        <v>2137</v>
      </c>
      <c r="B1828" t="s">
        <v>286</v>
      </c>
      <c r="C1828" t="s">
        <v>1928</v>
      </c>
      <c r="D1828">
        <v>1.306</v>
      </c>
      <c r="E1828">
        <v>774</v>
      </c>
      <c r="F1828">
        <f t="shared" si="28"/>
        <v>12</v>
      </c>
      <c r="G1828" t="str">
        <f>STANDINGS_WHIP[[#This Row],[League]]&amp;STANDINGS_WHIP[[#This Row],[Team]]</f>
        <v>$150 Draft Champions Jan 07 1:00 pm Lg.3583Team Williams</v>
      </c>
    </row>
    <row r="1829" spans="1:7" x14ac:dyDescent="0.25">
      <c r="A1829">
        <v>2256</v>
      </c>
      <c r="B1829" t="s">
        <v>532</v>
      </c>
      <c r="C1829" t="s">
        <v>1928</v>
      </c>
      <c r="D1829">
        <v>1.3149999999999999</v>
      </c>
      <c r="E1829">
        <v>655</v>
      </c>
      <c r="F1829">
        <f t="shared" si="28"/>
        <v>13</v>
      </c>
      <c r="G1829" t="str">
        <f>STANDINGS_WHIP[[#This Row],[League]]&amp;STANDINGS_WHIP[[#This Row],[Team]]</f>
        <v>$150 Draft Champions Jan 07 1:00 pm Lg.3583Bleacher Bums</v>
      </c>
    </row>
    <row r="1830" spans="1:7" x14ac:dyDescent="0.25">
      <c r="A1830">
        <v>2815</v>
      </c>
      <c r="B1830" t="s">
        <v>1929</v>
      </c>
      <c r="C1830" t="s">
        <v>1928</v>
      </c>
      <c r="D1830">
        <v>1.379</v>
      </c>
      <c r="E1830">
        <v>96</v>
      </c>
      <c r="F1830">
        <f t="shared" si="28"/>
        <v>14</v>
      </c>
      <c r="G1830" t="str">
        <f>STANDINGS_WHIP[[#This Row],[League]]&amp;STANDINGS_WHIP[[#This Row],[Team]]</f>
        <v>$150 Draft Champions Jan 07 1:00 pm Lg.3583The Price for Bryce</v>
      </c>
    </row>
    <row r="1831" spans="1:7" x14ac:dyDescent="0.25">
      <c r="A1831">
        <v>2888</v>
      </c>
      <c r="B1831" t="s">
        <v>1939</v>
      </c>
      <c r="C1831" t="s">
        <v>1928</v>
      </c>
      <c r="D1831">
        <v>1.4159999999999999</v>
      </c>
      <c r="E1831">
        <v>23</v>
      </c>
      <c r="F1831">
        <f t="shared" si="28"/>
        <v>15</v>
      </c>
      <c r="G1831" t="str">
        <f>STANDINGS_WHIP[[#This Row],[League]]&amp;STANDINGS_WHIP[[#This Row],[Team]]</f>
        <v>$150 Draft Champions Jan 07 1:00 pm Lg.3583Team Winder</v>
      </c>
    </row>
    <row r="1832" spans="1:7" x14ac:dyDescent="0.25">
      <c r="A1832">
        <v>371</v>
      </c>
      <c r="B1832" t="s">
        <v>1946</v>
      </c>
      <c r="C1832" t="s">
        <v>1941</v>
      </c>
      <c r="D1832">
        <v>1.198</v>
      </c>
      <c r="E1832">
        <v>2540</v>
      </c>
      <c r="F1832">
        <f t="shared" si="28"/>
        <v>1</v>
      </c>
      <c r="G1832" t="str">
        <f>STANDINGS_WHIP[[#This Row],[League]]&amp;STANDINGS_WHIP[[#This Row],[Team]]</f>
        <v>$150 Draft Champions Jan 07 1:00 pm Lg.3584EBDB BnB Prime</v>
      </c>
    </row>
    <row r="1833" spans="1:7" x14ac:dyDescent="0.25">
      <c r="A1833">
        <v>373</v>
      </c>
      <c r="B1833" t="s">
        <v>474</v>
      </c>
      <c r="C1833" t="s">
        <v>1941</v>
      </c>
      <c r="D1833">
        <v>1.198</v>
      </c>
      <c r="E1833">
        <v>2538</v>
      </c>
      <c r="F1833">
        <f t="shared" si="28"/>
        <v>2</v>
      </c>
      <c r="G1833" t="str">
        <f>STANDINGS_WHIP[[#This Row],[League]]&amp;STANDINGS_WHIP[[#This Row],[Team]]</f>
        <v>$150 Draft Champions Jan 07 1:00 pm Lg.3584Red Barons II</v>
      </c>
    </row>
    <row r="1834" spans="1:7" x14ac:dyDescent="0.25">
      <c r="A1834">
        <v>393</v>
      </c>
      <c r="B1834" t="s">
        <v>1949</v>
      </c>
      <c r="C1834" t="s">
        <v>1941</v>
      </c>
      <c r="D1834">
        <v>1.2</v>
      </c>
      <c r="E1834">
        <v>2518</v>
      </c>
      <c r="F1834">
        <f t="shared" si="28"/>
        <v>3</v>
      </c>
      <c r="G1834" t="str">
        <f>STANDINGS_WHIP[[#This Row],[League]]&amp;STANDINGS_WHIP[[#This Row],[Team]]</f>
        <v>$150 Draft Champions Jan 07 1:00 pm Lg.3584Team Kent 2</v>
      </c>
    </row>
    <row r="1835" spans="1:7" x14ac:dyDescent="0.25">
      <c r="A1835">
        <v>400</v>
      </c>
      <c r="B1835" t="s">
        <v>1944</v>
      </c>
      <c r="C1835" t="s">
        <v>1941</v>
      </c>
      <c r="D1835">
        <v>1.2010000000000001</v>
      </c>
      <c r="E1835">
        <v>2511</v>
      </c>
      <c r="F1835">
        <f t="shared" si="28"/>
        <v>4</v>
      </c>
      <c r="G1835" t="str">
        <f>STANDINGS_WHIP[[#This Row],[League]]&amp;STANDINGS_WHIP[[#This Row],[Team]]</f>
        <v>$150 Draft Champions Jan 07 1:00 pm Lg.3584Altuve Abreu Keuchel</v>
      </c>
    </row>
    <row r="1836" spans="1:7" x14ac:dyDescent="0.25">
      <c r="A1836">
        <v>438</v>
      </c>
      <c r="B1836" t="s">
        <v>1945</v>
      </c>
      <c r="C1836" t="s">
        <v>1941</v>
      </c>
      <c r="D1836">
        <v>1.2050000000000001</v>
      </c>
      <c r="E1836">
        <v>2473</v>
      </c>
      <c r="F1836">
        <f t="shared" si="28"/>
        <v>5</v>
      </c>
      <c r="G1836" t="str">
        <f>STANDINGS_WHIP[[#This Row],[League]]&amp;STANDINGS_WHIP[[#This Row],[Team]]</f>
        <v>$150 Draft Champions Jan 07 1:00 pm Lg.3584EMERSON 5</v>
      </c>
    </row>
    <row r="1837" spans="1:7" x14ac:dyDescent="0.25">
      <c r="A1837">
        <v>777</v>
      </c>
      <c r="B1837" t="s">
        <v>1942</v>
      </c>
      <c r="C1837" t="s">
        <v>1941</v>
      </c>
      <c r="D1837">
        <v>1.232</v>
      </c>
      <c r="E1837">
        <v>2134</v>
      </c>
      <c r="F1837">
        <f t="shared" si="28"/>
        <v>6</v>
      </c>
      <c r="G1837" t="str">
        <f>STANDINGS_WHIP[[#This Row],[League]]&amp;STANDINGS_WHIP[[#This Row],[Team]]</f>
        <v>$150 Draft Champions Jan 07 1:00 pm Lg.3584Hey now</v>
      </c>
    </row>
    <row r="1838" spans="1:7" x14ac:dyDescent="0.25">
      <c r="A1838">
        <v>1289</v>
      </c>
      <c r="B1838" t="s">
        <v>36</v>
      </c>
      <c r="C1838" t="s">
        <v>1941</v>
      </c>
      <c r="D1838">
        <v>1.26</v>
      </c>
      <c r="E1838">
        <v>1622</v>
      </c>
      <c r="F1838">
        <f t="shared" si="28"/>
        <v>7</v>
      </c>
      <c r="G1838" t="str">
        <f>STANDINGS_WHIP[[#This Row],[League]]&amp;STANDINGS_WHIP[[#This Row],[Team]]</f>
        <v>$150 Draft Champions Jan 07 1:00 pm Lg.3584PACO THYME</v>
      </c>
    </row>
    <row r="1839" spans="1:7" x14ac:dyDescent="0.25">
      <c r="A1839">
        <v>1851</v>
      </c>
      <c r="B1839" t="s">
        <v>1947</v>
      </c>
      <c r="C1839" t="s">
        <v>1941</v>
      </c>
      <c r="D1839">
        <v>1.29</v>
      </c>
      <c r="E1839">
        <v>1060</v>
      </c>
      <c r="F1839">
        <f t="shared" si="28"/>
        <v>8</v>
      </c>
      <c r="G1839" t="str">
        <f>STANDINGS_WHIP[[#This Row],[League]]&amp;STANDINGS_WHIP[[#This Row],[Team]]</f>
        <v>$150 Draft Champions Jan 07 1:00 pm Lg.3584Starfishmn 0107</v>
      </c>
    </row>
    <row r="1840" spans="1:7" x14ac:dyDescent="0.25">
      <c r="A1840">
        <v>2108</v>
      </c>
      <c r="B1840" t="s">
        <v>260</v>
      </c>
      <c r="C1840" t="s">
        <v>1941</v>
      </c>
      <c r="D1840">
        <v>1.3049999999999999</v>
      </c>
      <c r="E1840">
        <v>803</v>
      </c>
      <c r="F1840">
        <f t="shared" si="28"/>
        <v>9</v>
      </c>
      <c r="G1840" t="str">
        <f>STANDINGS_WHIP[[#This Row],[League]]&amp;STANDINGS_WHIP[[#This Row],[Team]]</f>
        <v>$150 Draft Champions Jan 07 1:00 pm Lg.3584Team Maher</v>
      </c>
    </row>
    <row r="1841" spans="1:7" x14ac:dyDescent="0.25">
      <c r="A1841">
        <v>2214</v>
      </c>
      <c r="B1841" t="s">
        <v>1948</v>
      </c>
      <c r="C1841" t="s">
        <v>1941</v>
      </c>
      <c r="D1841">
        <v>1.3120000000000001</v>
      </c>
      <c r="E1841">
        <v>697</v>
      </c>
      <c r="F1841">
        <f t="shared" si="28"/>
        <v>10</v>
      </c>
      <c r="G1841" t="str">
        <f>STANDINGS_WHIP[[#This Row],[League]]&amp;STANDINGS_WHIP[[#This Row],[Team]]</f>
        <v>$150 Draft Champions Jan 07 1:00 pm Lg.3584Nice Picks for a Ghost</v>
      </c>
    </row>
    <row r="1842" spans="1:7" x14ac:dyDescent="0.25">
      <c r="A1842">
        <v>2232</v>
      </c>
      <c r="B1842" t="s">
        <v>378</v>
      </c>
      <c r="C1842" t="s">
        <v>1941</v>
      </c>
      <c r="D1842">
        <v>1.3129999999999999</v>
      </c>
      <c r="E1842">
        <v>679</v>
      </c>
      <c r="F1842">
        <f t="shared" si="28"/>
        <v>11</v>
      </c>
      <c r="G1842" t="str">
        <f>STANDINGS_WHIP[[#This Row],[League]]&amp;STANDINGS_WHIP[[#This Row],[Team]]</f>
        <v>$150 Draft Champions Jan 07 1:00 pm Lg.3584Team Whaley</v>
      </c>
    </row>
    <row r="1843" spans="1:7" x14ac:dyDescent="0.25">
      <c r="A1843">
        <v>2268</v>
      </c>
      <c r="B1843" t="s">
        <v>1943</v>
      </c>
      <c r="C1843" t="s">
        <v>1941</v>
      </c>
      <c r="D1843">
        <v>1.3160000000000001</v>
      </c>
      <c r="E1843">
        <v>643</v>
      </c>
      <c r="F1843">
        <f t="shared" si="28"/>
        <v>12</v>
      </c>
      <c r="G1843" t="str">
        <f>STANDINGS_WHIP[[#This Row],[League]]&amp;STANDINGS_WHIP[[#This Row],[Team]]</f>
        <v>$150 Draft Champions Jan 07 1:00 pm Lg.3584Maddon Gnomes</v>
      </c>
    </row>
    <row r="1844" spans="1:7" x14ac:dyDescent="0.25">
      <c r="A1844">
        <v>2279</v>
      </c>
      <c r="B1844" t="s">
        <v>50</v>
      </c>
      <c r="C1844" t="s">
        <v>1941</v>
      </c>
      <c r="D1844">
        <v>1.3160000000000001</v>
      </c>
      <c r="E1844">
        <v>632</v>
      </c>
      <c r="F1844">
        <f t="shared" si="28"/>
        <v>13</v>
      </c>
      <c r="G1844" t="str">
        <f>STANDINGS_WHIP[[#This Row],[League]]&amp;STANDINGS_WHIP[[#This Row],[Team]]</f>
        <v>$150 Draft Champions Jan 07 1:00 pm Lg.3584Highwayman</v>
      </c>
    </row>
    <row r="1845" spans="1:7" x14ac:dyDescent="0.25">
      <c r="A1845">
        <v>2607</v>
      </c>
      <c r="B1845" t="s">
        <v>9</v>
      </c>
      <c r="C1845" t="s">
        <v>1941</v>
      </c>
      <c r="D1845">
        <v>1.3440000000000001</v>
      </c>
      <c r="E1845">
        <v>304</v>
      </c>
      <c r="F1845">
        <f t="shared" si="28"/>
        <v>14</v>
      </c>
      <c r="G1845" t="str">
        <f>STANDINGS_WHIP[[#This Row],[League]]&amp;STANDINGS_WHIP[[#This Row],[Team]]</f>
        <v>$150 Draft Champions Jan 07 1:00 pm Lg.3584Team Johnson</v>
      </c>
    </row>
    <row r="1846" spans="1:7" x14ac:dyDescent="0.25">
      <c r="A1846">
        <v>2765</v>
      </c>
      <c r="B1846" t="s">
        <v>292</v>
      </c>
      <c r="C1846" t="s">
        <v>1941</v>
      </c>
      <c r="D1846">
        <v>1.367</v>
      </c>
      <c r="E1846">
        <v>146</v>
      </c>
      <c r="F1846">
        <f t="shared" si="28"/>
        <v>15</v>
      </c>
      <c r="G1846" t="str">
        <f>STANDINGS_WHIP[[#This Row],[League]]&amp;STANDINGS_WHIP[[#This Row],[Team]]</f>
        <v>$150 Draft Champions Jan 07 1:00 pm Lg.3584Team Teixeira</v>
      </c>
    </row>
    <row r="1847" spans="1:7" x14ac:dyDescent="0.25">
      <c r="A1847">
        <v>136</v>
      </c>
      <c r="B1847" t="s">
        <v>1953</v>
      </c>
      <c r="C1847" t="s">
        <v>1951</v>
      </c>
      <c r="D1847">
        <v>1.165</v>
      </c>
      <c r="E1847">
        <v>2775</v>
      </c>
      <c r="F1847">
        <f t="shared" si="28"/>
        <v>1</v>
      </c>
      <c r="G1847" t="str">
        <f>STANDINGS_WHIP[[#This Row],[League]]&amp;STANDINGS_WHIP[[#This Row],[Team]]</f>
        <v>$150 Draft Champions Jan 08 1:00 pm Lg.3585Fighting Italians</v>
      </c>
    </row>
    <row r="1848" spans="1:7" x14ac:dyDescent="0.25">
      <c r="A1848">
        <v>183</v>
      </c>
      <c r="B1848" t="s">
        <v>1950</v>
      </c>
      <c r="C1848" t="s">
        <v>1951</v>
      </c>
      <c r="D1848">
        <v>1.1739999999999999</v>
      </c>
      <c r="E1848">
        <v>2728</v>
      </c>
      <c r="F1848">
        <f t="shared" si="28"/>
        <v>2</v>
      </c>
      <c r="G1848" t="str">
        <f>STANDINGS_WHIP[[#This Row],[League]]&amp;STANDINGS_WHIP[[#This Row],[Team]]</f>
        <v>$150 Draft Champions Jan 08 1:00 pm Lg.3585Heart-Shaped Box</v>
      </c>
    </row>
    <row r="1849" spans="1:7" x14ac:dyDescent="0.25">
      <c r="A1849">
        <v>559</v>
      </c>
      <c r="B1849" t="s">
        <v>1955</v>
      </c>
      <c r="C1849" t="s">
        <v>1951</v>
      </c>
      <c r="D1849">
        <v>1.216</v>
      </c>
      <c r="E1849">
        <v>2352</v>
      </c>
      <c r="F1849">
        <f t="shared" si="28"/>
        <v>3</v>
      </c>
      <c r="G1849" t="str">
        <f>STANDINGS_WHIP[[#This Row],[League]]&amp;STANDINGS_WHIP[[#This Row],[Team]]</f>
        <v>$150 Draft Champions Jan 08 1:00 pm Lg.3585Team LeValley 3</v>
      </c>
    </row>
    <row r="1850" spans="1:7" x14ac:dyDescent="0.25">
      <c r="A1850">
        <v>647</v>
      </c>
      <c r="B1850" t="s">
        <v>17</v>
      </c>
      <c r="C1850" t="s">
        <v>1951</v>
      </c>
      <c r="D1850">
        <v>1.222</v>
      </c>
      <c r="E1850">
        <v>2264</v>
      </c>
      <c r="F1850">
        <f t="shared" si="28"/>
        <v>4</v>
      </c>
      <c r="G1850" t="str">
        <f>STANDINGS_WHIP[[#This Row],[League]]&amp;STANDINGS_WHIP[[#This Row],[Team]]</f>
        <v>$150 Draft Champions Jan 08 1:00 pm Lg.3585Millertime</v>
      </c>
    </row>
    <row r="1851" spans="1:7" x14ac:dyDescent="0.25">
      <c r="A1851">
        <v>675</v>
      </c>
      <c r="B1851" t="s">
        <v>1957</v>
      </c>
      <c r="C1851" t="s">
        <v>1951</v>
      </c>
      <c r="D1851">
        <v>1.224</v>
      </c>
      <c r="E1851">
        <v>2236</v>
      </c>
      <c r="F1851">
        <f t="shared" si="28"/>
        <v>5</v>
      </c>
      <c r="G1851" t="str">
        <f>STANDINGS_WHIP[[#This Row],[League]]&amp;STANDINGS_WHIP[[#This Row],[Team]]</f>
        <v>$150 Draft Champions Jan 08 1:00 pm Lg.3585Dutch Mafia (DC2)</v>
      </c>
    </row>
    <row r="1852" spans="1:7" x14ac:dyDescent="0.25">
      <c r="A1852">
        <v>880</v>
      </c>
      <c r="B1852" t="s">
        <v>98</v>
      </c>
      <c r="C1852" t="s">
        <v>1951</v>
      </c>
      <c r="D1852">
        <v>1.238</v>
      </c>
      <c r="E1852">
        <v>2031</v>
      </c>
      <c r="F1852">
        <f t="shared" si="28"/>
        <v>6</v>
      </c>
      <c r="G1852" t="str">
        <f>STANDINGS_WHIP[[#This Row],[League]]&amp;STANDINGS_WHIP[[#This Row],[Team]]</f>
        <v>$150 Draft Champions Jan 08 1:00 pm Lg.3585Team Ward</v>
      </c>
    </row>
    <row r="1853" spans="1:7" x14ac:dyDescent="0.25">
      <c r="A1853">
        <v>1354</v>
      </c>
      <c r="B1853" t="s">
        <v>1956</v>
      </c>
      <c r="C1853" t="s">
        <v>1951</v>
      </c>
      <c r="D1853">
        <v>1.2629999999999999</v>
      </c>
      <c r="E1853">
        <v>1557</v>
      </c>
      <c r="F1853">
        <f t="shared" si="28"/>
        <v>7</v>
      </c>
      <c r="G1853" t="str">
        <f>STANDINGS_WHIP[[#This Row],[League]]&amp;STANDINGS_WHIP[[#This Row],[Team]]</f>
        <v>$150 Draft Champions Jan 08 1:00 pm Lg.3585Hard Hat &amp; Lunchpale '16</v>
      </c>
    </row>
    <row r="1854" spans="1:7" x14ac:dyDescent="0.25">
      <c r="A1854">
        <v>1641</v>
      </c>
      <c r="B1854" t="s">
        <v>16</v>
      </c>
      <c r="C1854" t="s">
        <v>1951</v>
      </c>
      <c r="D1854">
        <v>1.2789999999999999</v>
      </c>
      <c r="E1854">
        <v>1270</v>
      </c>
      <c r="F1854">
        <f t="shared" si="28"/>
        <v>8</v>
      </c>
      <c r="G1854" t="str">
        <f>STANDINGS_WHIP[[#This Row],[League]]&amp;STANDINGS_WHIP[[#This Row],[Team]]</f>
        <v>$150 Draft Champions Jan 08 1:00 pm Lg.3585Team Phan</v>
      </c>
    </row>
    <row r="1855" spans="1:7" x14ac:dyDescent="0.25">
      <c r="A1855">
        <v>1802</v>
      </c>
      <c r="B1855" t="s">
        <v>71</v>
      </c>
      <c r="C1855" t="s">
        <v>1951</v>
      </c>
      <c r="D1855">
        <v>1.2869999999999999</v>
      </c>
      <c r="E1855">
        <v>1109</v>
      </c>
      <c r="F1855">
        <f t="shared" si="28"/>
        <v>9</v>
      </c>
      <c r="G1855" t="str">
        <f>STANDINGS_WHIP[[#This Row],[League]]&amp;STANDINGS_WHIP[[#This Row],[Team]]</f>
        <v>$150 Draft Champions Jan 08 1:00 pm Lg.3585Frozen Ropes</v>
      </c>
    </row>
    <row r="1856" spans="1:7" x14ac:dyDescent="0.25">
      <c r="A1856">
        <v>1871</v>
      </c>
      <c r="B1856" t="s">
        <v>318</v>
      </c>
      <c r="C1856" t="s">
        <v>1951</v>
      </c>
      <c r="D1856">
        <v>1.2909999999999999</v>
      </c>
      <c r="E1856">
        <v>1040</v>
      </c>
      <c r="F1856">
        <f t="shared" si="28"/>
        <v>10</v>
      </c>
      <c r="G1856" t="str">
        <f>STANDINGS_WHIP[[#This Row],[League]]&amp;STANDINGS_WHIP[[#This Row],[Team]]</f>
        <v>$150 Draft Champions Jan 08 1:00 pm Lg.3585Chalupa Batman</v>
      </c>
    </row>
    <row r="1857" spans="1:7" x14ac:dyDescent="0.25">
      <c r="A1857">
        <v>1898</v>
      </c>
      <c r="B1857" t="s">
        <v>290</v>
      </c>
      <c r="C1857" t="s">
        <v>1951</v>
      </c>
      <c r="D1857">
        <v>1.292</v>
      </c>
      <c r="E1857">
        <v>1013</v>
      </c>
      <c r="F1857">
        <f t="shared" si="28"/>
        <v>11</v>
      </c>
      <c r="G1857" t="str">
        <f>STANDINGS_WHIP[[#This Row],[League]]&amp;STANDINGS_WHIP[[#This Row],[Team]]</f>
        <v>$150 Draft Champions Jan 08 1:00 pm Lg.3585Thing 3</v>
      </c>
    </row>
    <row r="1858" spans="1:7" x14ac:dyDescent="0.25">
      <c r="A1858">
        <v>2584</v>
      </c>
      <c r="B1858" t="s">
        <v>1958</v>
      </c>
      <c r="C1858" t="s">
        <v>1951</v>
      </c>
      <c r="D1858">
        <v>1.3420000000000001</v>
      </c>
      <c r="E1858">
        <v>327</v>
      </c>
      <c r="F1858">
        <f t="shared" si="28"/>
        <v>12</v>
      </c>
      <c r="G1858" t="str">
        <f>STANDINGS_WHIP[[#This Row],[League]]&amp;STANDINGS_WHIP[[#This Row],[Team]]</f>
        <v>$150 Draft Champions Jan 08 1:00 pm Lg.3585Bobs Big Boys</v>
      </c>
    </row>
    <row r="1859" spans="1:7" x14ac:dyDescent="0.25">
      <c r="A1859">
        <v>2676</v>
      </c>
      <c r="B1859" t="s">
        <v>18</v>
      </c>
      <c r="C1859" t="s">
        <v>1951</v>
      </c>
      <c r="D1859">
        <v>1.3520000000000001</v>
      </c>
      <c r="E1859">
        <v>235</v>
      </c>
      <c r="F1859">
        <f t="shared" ref="F1859:F1922" si="29">IF(C1859=C1858,F1858+1,1)</f>
        <v>13</v>
      </c>
      <c r="G1859" t="str">
        <f>STANDINGS_WHIP[[#This Row],[League]]&amp;STANDINGS_WHIP[[#This Row],[Team]]</f>
        <v>$150 Draft Champions Jan 08 1:00 pm Lg.3585Home Run Derbies</v>
      </c>
    </row>
    <row r="1860" spans="1:7" x14ac:dyDescent="0.25">
      <c r="A1860">
        <v>2695</v>
      </c>
      <c r="B1860" t="s">
        <v>1952</v>
      </c>
      <c r="C1860" t="s">
        <v>1951</v>
      </c>
      <c r="D1860">
        <v>1.355</v>
      </c>
      <c r="E1860">
        <v>216</v>
      </c>
      <c r="F1860">
        <f t="shared" si="29"/>
        <v>14</v>
      </c>
      <c r="G1860" t="str">
        <f>STANDINGS_WHIP[[#This Row],[League]]&amp;STANDINGS_WHIP[[#This Row],[Team]]</f>
        <v>$150 Draft Champions Jan 08 1:00 pm Lg.3585ShowtimeDC31</v>
      </c>
    </row>
    <row r="1861" spans="1:7" x14ac:dyDescent="0.25">
      <c r="A1861">
        <v>2812</v>
      </c>
      <c r="B1861" t="s">
        <v>1954</v>
      </c>
      <c r="C1861" t="s">
        <v>1951</v>
      </c>
      <c r="D1861">
        <v>1.3779999999999999</v>
      </c>
      <c r="E1861">
        <v>99</v>
      </c>
      <c r="F1861">
        <f t="shared" si="29"/>
        <v>15</v>
      </c>
      <c r="G1861" t="str">
        <f>STANDINGS_WHIP[[#This Row],[League]]&amp;STANDINGS_WHIP[[#This Row],[Team]]</f>
        <v>$150 Draft Champions Jan 08 1:00 pm Lg.3585maxamillions</v>
      </c>
    </row>
    <row r="1862" spans="1:7" x14ac:dyDescent="0.25">
      <c r="A1862">
        <v>41</v>
      </c>
      <c r="B1862" t="s">
        <v>1963</v>
      </c>
      <c r="C1862" t="s">
        <v>1960</v>
      </c>
      <c r="D1862">
        <v>1.1339999999999999</v>
      </c>
      <c r="E1862">
        <v>2870</v>
      </c>
      <c r="F1862">
        <f t="shared" si="29"/>
        <v>1</v>
      </c>
      <c r="G1862" t="str">
        <f>STANDINGS_WHIP[[#This Row],[League]]&amp;STANDINGS_WHIP[[#This Row],[Team]]</f>
        <v>$150 Draft Champions Jan 09 1:00 pm Lg.3587EMERSON 6</v>
      </c>
    </row>
    <row r="1863" spans="1:7" x14ac:dyDescent="0.25">
      <c r="A1863">
        <v>114</v>
      </c>
      <c r="B1863" t="s">
        <v>1968</v>
      </c>
      <c r="C1863" t="s">
        <v>1960</v>
      </c>
      <c r="D1863">
        <v>1.1619999999999999</v>
      </c>
      <c r="E1863">
        <v>2797</v>
      </c>
      <c r="F1863">
        <f t="shared" si="29"/>
        <v>2</v>
      </c>
      <c r="G1863" t="str">
        <f>STANDINGS_WHIP[[#This Row],[League]]&amp;STANDINGS_WHIP[[#This Row],[Team]]</f>
        <v>$150 Draft Champions Jan 09 1:00 pm Lg.3587Dead Money</v>
      </c>
    </row>
    <row r="1864" spans="1:7" x14ac:dyDescent="0.25">
      <c r="A1864">
        <v>277</v>
      </c>
      <c r="B1864" t="s">
        <v>1969</v>
      </c>
      <c r="C1864" t="s">
        <v>1960</v>
      </c>
      <c r="D1864">
        <v>1.1859999999999999</v>
      </c>
      <c r="E1864">
        <v>2634</v>
      </c>
      <c r="F1864">
        <f t="shared" si="29"/>
        <v>3</v>
      </c>
      <c r="G1864" t="str">
        <f>STANDINGS_WHIP[[#This Row],[League]]&amp;STANDINGS_WHIP[[#This Row],[Team]]</f>
        <v>$150 Draft Champions Jan 09 1:00 pm Lg.3587Starfishmn 0109</v>
      </c>
    </row>
    <row r="1865" spans="1:7" x14ac:dyDescent="0.25">
      <c r="A1865">
        <v>317</v>
      </c>
      <c r="B1865" t="s">
        <v>1967</v>
      </c>
      <c r="C1865" t="s">
        <v>1960</v>
      </c>
      <c r="D1865">
        <v>1.1919999999999999</v>
      </c>
      <c r="E1865">
        <v>2594</v>
      </c>
      <c r="F1865">
        <f t="shared" si="29"/>
        <v>4</v>
      </c>
      <c r="G1865" t="str">
        <f>STANDINGS_WHIP[[#This Row],[League]]&amp;STANDINGS_WHIP[[#This Row],[Team]]</f>
        <v>$150 Draft Champions Jan 09 1:00 pm Lg.3587NoParticularPlace2Go</v>
      </c>
    </row>
    <row r="1866" spans="1:7" x14ac:dyDescent="0.25">
      <c r="A1866">
        <v>517</v>
      </c>
      <c r="B1866" t="s">
        <v>1961</v>
      </c>
      <c r="C1866" t="s">
        <v>1960</v>
      </c>
      <c r="D1866">
        <v>1.2130000000000001</v>
      </c>
      <c r="E1866">
        <v>2394</v>
      </c>
      <c r="F1866">
        <f t="shared" si="29"/>
        <v>5</v>
      </c>
      <c r="G1866" t="str">
        <f>STANDINGS_WHIP[[#This Row],[League]]&amp;STANDINGS_WHIP[[#This Row],[Team]]</f>
        <v>$150 Draft Champions Jan 09 1:00 pm Lg.3587Thebeau 2</v>
      </c>
    </row>
    <row r="1867" spans="1:7" x14ac:dyDescent="0.25">
      <c r="A1867">
        <v>637</v>
      </c>
      <c r="B1867" t="s">
        <v>1965</v>
      </c>
      <c r="C1867" t="s">
        <v>1960</v>
      </c>
      <c r="D1867">
        <v>1.222</v>
      </c>
      <c r="E1867">
        <v>2274</v>
      </c>
      <c r="F1867">
        <f t="shared" si="29"/>
        <v>6</v>
      </c>
      <c r="G1867" t="str">
        <f>STANDINGS_WHIP[[#This Row],[League]]&amp;STANDINGS_WHIP[[#This Row],[Team]]</f>
        <v>$150 Draft Champions Jan 09 1:00 pm Lg.3587Bandoleros</v>
      </c>
    </row>
    <row r="1868" spans="1:7" x14ac:dyDescent="0.25">
      <c r="A1868">
        <v>1074</v>
      </c>
      <c r="B1868" t="s">
        <v>370</v>
      </c>
      <c r="C1868" t="s">
        <v>1960</v>
      </c>
      <c r="D1868">
        <v>1.248</v>
      </c>
      <c r="E1868">
        <v>1837</v>
      </c>
      <c r="F1868">
        <f t="shared" si="29"/>
        <v>7</v>
      </c>
      <c r="G1868" t="str">
        <f>STANDINGS_WHIP[[#This Row],[League]]&amp;STANDINGS_WHIP[[#This Row],[Team]]</f>
        <v>$150 Draft Champions Jan 09 1:00 pm Lg.3587Lama Lama Ding Dong</v>
      </c>
    </row>
    <row r="1869" spans="1:7" x14ac:dyDescent="0.25">
      <c r="A1869">
        <v>1418</v>
      </c>
      <c r="B1869" t="s">
        <v>1964</v>
      </c>
      <c r="C1869" t="s">
        <v>1960</v>
      </c>
      <c r="D1869">
        <v>1.2669999999999999</v>
      </c>
      <c r="E1869">
        <v>1493</v>
      </c>
      <c r="F1869">
        <f t="shared" si="29"/>
        <v>8</v>
      </c>
      <c r="G1869" t="str">
        <f>STANDINGS_WHIP[[#This Row],[League]]&amp;STANDINGS_WHIP[[#This Row],[Team]]</f>
        <v>$150 Draft Champions Jan 09 1:00 pm Lg.3587Tuco's Grill</v>
      </c>
    </row>
    <row r="1870" spans="1:7" x14ac:dyDescent="0.25">
      <c r="A1870">
        <v>2057</v>
      </c>
      <c r="B1870" t="s">
        <v>1959</v>
      </c>
      <c r="C1870" t="s">
        <v>1960</v>
      </c>
      <c r="D1870">
        <v>1.302</v>
      </c>
      <c r="E1870">
        <v>854</v>
      </c>
      <c r="F1870">
        <f t="shared" si="29"/>
        <v>9</v>
      </c>
      <c r="G1870" t="str">
        <f>STANDINGS_WHIP[[#This Row],[League]]&amp;STANDINGS_WHIP[[#This Row],[Team]]</f>
        <v>$150 Draft Champions Jan 09 1:00 pm Lg.3587Reservoir Dogs</v>
      </c>
    </row>
    <row r="1871" spans="1:7" x14ac:dyDescent="0.25">
      <c r="A1871">
        <v>2094</v>
      </c>
      <c r="B1871" t="s">
        <v>1966</v>
      </c>
      <c r="C1871" t="s">
        <v>1960</v>
      </c>
      <c r="D1871">
        <v>1.304</v>
      </c>
      <c r="E1871">
        <v>817</v>
      </c>
      <c r="F1871">
        <f t="shared" si="29"/>
        <v>10</v>
      </c>
      <c r="G1871" t="str">
        <f>STANDINGS_WHIP[[#This Row],[League]]&amp;STANDINGS_WHIP[[#This Row],[Team]]</f>
        <v>$150 Draft Champions Jan 09 1:00 pm Lg.3587Steve Sax</v>
      </c>
    </row>
    <row r="1872" spans="1:7" x14ac:dyDescent="0.25">
      <c r="A1872">
        <v>2226</v>
      </c>
      <c r="B1872" t="s">
        <v>18</v>
      </c>
      <c r="C1872" t="s">
        <v>1960</v>
      </c>
      <c r="D1872">
        <v>1.3129999999999999</v>
      </c>
      <c r="E1872">
        <v>685</v>
      </c>
      <c r="F1872">
        <f t="shared" si="29"/>
        <v>11</v>
      </c>
      <c r="G1872" t="str">
        <f>STANDINGS_WHIP[[#This Row],[League]]&amp;STANDINGS_WHIP[[#This Row],[Team]]</f>
        <v>$150 Draft Champions Jan 09 1:00 pm Lg.3587Home Run Derbies</v>
      </c>
    </row>
    <row r="1873" spans="1:7" x14ac:dyDescent="0.25">
      <c r="A1873">
        <v>2262</v>
      </c>
      <c r="B1873" t="s">
        <v>1971</v>
      </c>
      <c r="C1873" t="s">
        <v>1960</v>
      </c>
      <c r="D1873">
        <v>1.3149999999999999</v>
      </c>
      <c r="E1873">
        <v>649</v>
      </c>
      <c r="F1873">
        <f t="shared" si="29"/>
        <v>12</v>
      </c>
      <c r="G1873" t="str">
        <f>STANDINGS_WHIP[[#This Row],[League]]&amp;STANDINGS_WHIP[[#This Row],[Team]]</f>
        <v>$150 Draft Champions Jan 09 1:00 pm Lg.35874DC WAGGENER</v>
      </c>
    </row>
    <row r="1874" spans="1:7" x14ac:dyDescent="0.25">
      <c r="A1874">
        <v>2337</v>
      </c>
      <c r="B1874" t="s">
        <v>1962</v>
      </c>
      <c r="C1874" t="s">
        <v>1960</v>
      </c>
      <c r="D1874">
        <v>1.32</v>
      </c>
      <c r="E1874">
        <v>574</v>
      </c>
      <c r="F1874">
        <f t="shared" si="29"/>
        <v>13</v>
      </c>
      <c r="G1874" t="str">
        <f>STANDINGS_WHIP[[#This Row],[League]]&amp;STANDINGS_WHIP[[#This Row],[Team]]</f>
        <v>$150 Draft Champions Jan 09 1:00 pm Lg.3587Dear Mr. Fantasy</v>
      </c>
    </row>
    <row r="1875" spans="1:7" x14ac:dyDescent="0.25">
      <c r="A1875">
        <v>2355</v>
      </c>
      <c r="B1875" t="s">
        <v>461</v>
      </c>
      <c r="C1875" t="s">
        <v>1960</v>
      </c>
      <c r="D1875">
        <v>1.321</v>
      </c>
      <c r="E1875">
        <v>556</v>
      </c>
      <c r="F1875">
        <f t="shared" si="29"/>
        <v>14</v>
      </c>
      <c r="G1875" t="str">
        <f>STANDINGS_WHIP[[#This Row],[League]]&amp;STANDINGS_WHIP[[#This Row],[Team]]</f>
        <v>$150 Draft Champions Jan 09 1:00 pm Lg.3587Evil Empire</v>
      </c>
    </row>
    <row r="1876" spans="1:7" x14ac:dyDescent="0.25">
      <c r="A1876">
        <v>2654</v>
      </c>
      <c r="B1876" t="s">
        <v>1970</v>
      </c>
      <c r="C1876" t="s">
        <v>1960</v>
      </c>
      <c r="D1876">
        <v>1.35</v>
      </c>
      <c r="E1876">
        <v>257</v>
      </c>
      <c r="F1876">
        <f t="shared" si="29"/>
        <v>15</v>
      </c>
      <c r="G1876" t="str">
        <f>STANDINGS_WHIP[[#This Row],[League]]&amp;STANDINGS_WHIP[[#This Row],[Team]]</f>
        <v>$150 Draft Champions Jan 09 1:00 pm Lg.3587Cowtippers</v>
      </c>
    </row>
    <row r="1877" spans="1:7" x14ac:dyDescent="0.25">
      <c r="A1877">
        <v>186</v>
      </c>
      <c r="B1877" t="s">
        <v>1984</v>
      </c>
      <c r="C1877" t="s">
        <v>1973</v>
      </c>
      <c r="D1877">
        <v>1.175</v>
      </c>
      <c r="E1877">
        <v>2725</v>
      </c>
      <c r="F1877">
        <f t="shared" si="29"/>
        <v>1</v>
      </c>
      <c r="G1877" t="str">
        <f>STANDINGS_WHIP[[#This Row],[League]]&amp;STANDINGS_WHIP[[#This Row],[Team]]</f>
        <v>$150 Draft Champions Jan 10 1:00 pm Lg.3588Belmont Blizzard</v>
      </c>
    </row>
    <row r="1878" spans="1:7" x14ac:dyDescent="0.25">
      <c r="A1878">
        <v>403</v>
      </c>
      <c r="B1878" t="s">
        <v>407</v>
      </c>
      <c r="C1878" t="s">
        <v>1973</v>
      </c>
      <c r="D1878">
        <v>1.2010000000000001</v>
      </c>
      <c r="E1878">
        <v>2508</v>
      </c>
      <c r="F1878">
        <f t="shared" si="29"/>
        <v>2</v>
      </c>
      <c r="G1878" t="str">
        <f>STANDINGS_WHIP[[#This Row],[League]]&amp;STANDINGS_WHIP[[#This Row],[Team]]</f>
        <v>$150 Draft Champions Jan 10 1:00 pm Lg.3588Captain Crunch 2</v>
      </c>
    </row>
    <row r="1879" spans="1:7" x14ac:dyDescent="0.25">
      <c r="A1879">
        <v>948</v>
      </c>
      <c r="B1879" t="s">
        <v>1983</v>
      </c>
      <c r="C1879" t="s">
        <v>1973</v>
      </c>
      <c r="D1879">
        <v>1.242</v>
      </c>
      <c r="E1879">
        <v>1963</v>
      </c>
      <c r="F1879">
        <f t="shared" si="29"/>
        <v>3</v>
      </c>
      <c r="G1879" t="str">
        <f>STANDINGS_WHIP[[#This Row],[League]]&amp;STANDINGS_WHIP[[#This Row],[Team]]</f>
        <v>$150 Draft Champions Jan 10 1:00 pm Lg.3588Just Sano</v>
      </c>
    </row>
    <row r="1880" spans="1:7" x14ac:dyDescent="0.25">
      <c r="A1880">
        <v>997</v>
      </c>
      <c r="B1880" t="s">
        <v>1972</v>
      </c>
      <c r="C1880" t="s">
        <v>1973</v>
      </c>
      <c r="D1880">
        <v>1.244</v>
      </c>
      <c r="E1880">
        <v>1914</v>
      </c>
      <c r="F1880">
        <f t="shared" si="29"/>
        <v>4</v>
      </c>
      <c r="G1880" t="str">
        <f>STANDINGS_WHIP[[#This Row],[League]]&amp;STANDINGS_WHIP[[#This Row],[Team]]</f>
        <v>$150 Draft Champions Jan 10 1:00 pm Lg.3588Team Spirit</v>
      </c>
    </row>
    <row r="1881" spans="1:7" x14ac:dyDescent="0.25">
      <c r="A1881">
        <v>1017</v>
      </c>
      <c r="B1881" t="s">
        <v>1980</v>
      </c>
      <c r="C1881" t="s">
        <v>1973</v>
      </c>
      <c r="D1881">
        <v>1.2450000000000001</v>
      </c>
      <c r="E1881">
        <v>1894</v>
      </c>
      <c r="F1881">
        <f t="shared" si="29"/>
        <v>5</v>
      </c>
      <c r="G1881" t="str">
        <f>STANDINGS_WHIP[[#This Row],[League]]&amp;STANDINGS_WHIP[[#This Row],[Team]]</f>
        <v>$150 Draft Champions Jan 10 1:00 pm Lg.3588The Sun</v>
      </c>
    </row>
    <row r="1882" spans="1:7" x14ac:dyDescent="0.25">
      <c r="A1882">
        <v>1133</v>
      </c>
      <c r="B1882" t="s">
        <v>1977</v>
      </c>
      <c r="C1882" t="s">
        <v>1973</v>
      </c>
      <c r="D1882">
        <v>1.252</v>
      </c>
      <c r="E1882">
        <v>1778</v>
      </c>
      <c r="F1882">
        <f t="shared" si="29"/>
        <v>6</v>
      </c>
      <c r="G1882" t="str">
        <f>STANDINGS_WHIP[[#This Row],[League]]&amp;STANDINGS_WHIP[[#This Row],[Team]]</f>
        <v>$150 Draft Champions Jan 10 1:00 pm Lg.3588Ryan's Troutfish Squad</v>
      </c>
    </row>
    <row r="1883" spans="1:7" x14ac:dyDescent="0.25">
      <c r="A1883">
        <v>1228</v>
      </c>
      <c r="B1883" t="s">
        <v>1981</v>
      </c>
      <c r="C1883" t="s">
        <v>1973</v>
      </c>
      <c r="D1883">
        <v>1.2569999999999999</v>
      </c>
      <c r="E1883">
        <v>1683</v>
      </c>
      <c r="F1883">
        <f t="shared" si="29"/>
        <v>7</v>
      </c>
      <c r="G1883" t="str">
        <f>STANDINGS_WHIP[[#This Row],[League]]&amp;STANDINGS_WHIP[[#This Row],[Team]]</f>
        <v>$150 Draft Champions Jan 10 1:00 pm Lg.3588Tenderdumps</v>
      </c>
    </row>
    <row r="1884" spans="1:7" x14ac:dyDescent="0.25">
      <c r="A1884">
        <v>1660</v>
      </c>
      <c r="B1884" t="s">
        <v>1979</v>
      </c>
      <c r="C1884" t="s">
        <v>1973</v>
      </c>
      <c r="D1884">
        <v>1.28</v>
      </c>
      <c r="E1884">
        <v>1251</v>
      </c>
      <c r="F1884">
        <f t="shared" si="29"/>
        <v>8</v>
      </c>
      <c r="G1884" t="str">
        <f>STANDINGS_WHIP[[#This Row],[League]]&amp;STANDINGS_WHIP[[#This Row],[Team]]</f>
        <v>$150 Draft Champions Jan 10 1:00 pm Lg.3588Wahoos</v>
      </c>
    </row>
    <row r="1885" spans="1:7" x14ac:dyDescent="0.25">
      <c r="A1885">
        <v>1949</v>
      </c>
      <c r="B1885" t="s">
        <v>1978</v>
      </c>
      <c r="C1885" t="s">
        <v>1973</v>
      </c>
      <c r="D1885">
        <v>1.296</v>
      </c>
      <c r="E1885">
        <v>962</v>
      </c>
      <c r="F1885">
        <f t="shared" si="29"/>
        <v>9</v>
      </c>
      <c r="G1885" t="str">
        <f>STANDINGS_WHIP[[#This Row],[League]]&amp;STANDINGS_WHIP[[#This Row],[Team]]</f>
        <v>$150 Draft Champions Jan 10 1:00 pm Lg.3588Kiss of Death</v>
      </c>
    </row>
    <row r="1886" spans="1:7" x14ac:dyDescent="0.25">
      <c r="A1886">
        <v>2119</v>
      </c>
      <c r="B1886" t="s">
        <v>1974</v>
      </c>
      <c r="C1886" t="s">
        <v>1973</v>
      </c>
      <c r="D1886">
        <v>1.3049999999999999</v>
      </c>
      <c r="E1886">
        <v>792</v>
      </c>
      <c r="F1886">
        <f t="shared" si="29"/>
        <v>10</v>
      </c>
      <c r="G1886" t="str">
        <f>STANDINGS_WHIP[[#This Row],[League]]&amp;STANDINGS_WHIP[[#This Row],[Team]]</f>
        <v>$150 Draft Champions Jan 10 1:00 pm Lg.3588War Boys</v>
      </c>
    </row>
    <row r="1887" spans="1:7" x14ac:dyDescent="0.25">
      <c r="A1887">
        <v>2384</v>
      </c>
      <c r="B1887" t="s">
        <v>6</v>
      </c>
      <c r="C1887" t="s">
        <v>1973</v>
      </c>
      <c r="D1887">
        <v>1.323</v>
      </c>
      <c r="E1887">
        <v>527</v>
      </c>
      <c r="F1887">
        <f t="shared" si="29"/>
        <v>11</v>
      </c>
      <c r="G1887" t="str">
        <f>STANDINGS_WHIP[[#This Row],[League]]&amp;STANDINGS_WHIP[[#This Row],[Team]]</f>
        <v>$150 Draft Champions Jan 10 1:00 pm Lg.3588The Incredibles</v>
      </c>
    </row>
    <row r="1888" spans="1:7" x14ac:dyDescent="0.25">
      <c r="A1888">
        <v>2475</v>
      </c>
      <c r="B1888" t="s">
        <v>230</v>
      </c>
      <c r="C1888" t="s">
        <v>1973</v>
      </c>
      <c r="D1888">
        <v>1.331</v>
      </c>
      <c r="E1888">
        <v>436</v>
      </c>
      <c r="F1888">
        <f t="shared" si="29"/>
        <v>12</v>
      </c>
      <c r="G1888" t="str">
        <f>STANDINGS_WHIP[[#This Row],[League]]&amp;STANDINGS_WHIP[[#This Row],[Team]]</f>
        <v>$150 Draft Champions Jan 10 1:00 pm Lg.3588Team Hofmann</v>
      </c>
    </row>
    <row r="1889" spans="1:7" x14ac:dyDescent="0.25">
      <c r="A1889">
        <v>2531</v>
      </c>
      <c r="B1889" t="s">
        <v>1975</v>
      </c>
      <c r="C1889" t="s">
        <v>1973</v>
      </c>
      <c r="D1889">
        <v>1.3360000000000001</v>
      </c>
      <c r="E1889">
        <v>380</v>
      </c>
      <c r="F1889">
        <f t="shared" si="29"/>
        <v>13</v>
      </c>
      <c r="G1889" t="str">
        <f>STANDINGS_WHIP[[#This Row],[League]]&amp;STANDINGS_WHIP[[#This Row],[Team]]</f>
        <v>$150 Draft Champions Jan 10 1:00 pm Lg.3588Bleacher Bums Dos</v>
      </c>
    </row>
    <row r="1890" spans="1:7" x14ac:dyDescent="0.25">
      <c r="A1890">
        <v>2535</v>
      </c>
      <c r="B1890" t="s">
        <v>1982</v>
      </c>
      <c r="C1890" t="s">
        <v>1973</v>
      </c>
      <c r="D1890">
        <v>1.337</v>
      </c>
      <c r="E1890">
        <v>376</v>
      </c>
      <c r="F1890">
        <f t="shared" si="29"/>
        <v>14</v>
      </c>
      <c r="G1890" t="str">
        <f>STANDINGS_WHIP[[#This Row],[League]]&amp;STANDINGS_WHIP[[#This Row],[Team]]</f>
        <v>$150 Draft Champions Jan 10 1:00 pm Lg.3588Chalupa Batman 2</v>
      </c>
    </row>
    <row r="1891" spans="1:7" x14ac:dyDescent="0.25">
      <c r="A1891">
        <v>2714</v>
      </c>
      <c r="B1891" t="s">
        <v>1976</v>
      </c>
      <c r="C1891" t="s">
        <v>1973</v>
      </c>
      <c r="D1891">
        <v>1.357</v>
      </c>
      <c r="E1891">
        <v>197</v>
      </c>
      <c r="F1891">
        <f t="shared" si="29"/>
        <v>15</v>
      </c>
      <c r="G1891" t="str">
        <f>STANDINGS_WHIP[[#This Row],[League]]&amp;STANDINGS_WHIP[[#This Row],[Team]]</f>
        <v>$150 Draft Champions Jan 10 1:00 pm Lg.3588El Guapos</v>
      </c>
    </row>
    <row r="1892" spans="1:7" x14ac:dyDescent="0.25">
      <c r="A1892">
        <v>23</v>
      </c>
      <c r="B1892" t="s">
        <v>1995</v>
      </c>
      <c r="C1892" t="s">
        <v>1986</v>
      </c>
      <c r="D1892">
        <v>1.121</v>
      </c>
      <c r="E1892">
        <v>2888</v>
      </c>
      <c r="F1892">
        <f t="shared" si="29"/>
        <v>1</v>
      </c>
      <c r="G1892" t="str">
        <f>STANDINGS_WHIP[[#This Row],[League]]&amp;STANDINGS_WHIP[[#This Row],[Team]]</f>
        <v>$150 Draft Champions Jan 13 1:00 pm Lg.3589Dominance &amp; Submission II</v>
      </c>
    </row>
    <row r="1893" spans="1:7" x14ac:dyDescent="0.25">
      <c r="A1893">
        <v>67</v>
      </c>
      <c r="B1893" t="s">
        <v>1988</v>
      </c>
      <c r="C1893" t="s">
        <v>1986</v>
      </c>
      <c r="D1893">
        <v>1.147</v>
      </c>
      <c r="E1893">
        <v>2844</v>
      </c>
      <c r="F1893">
        <f t="shared" si="29"/>
        <v>2</v>
      </c>
      <c r="G1893" t="str">
        <f>STANDINGS_WHIP[[#This Row],[League]]&amp;STANDINGS_WHIP[[#This Row],[Team]]</f>
        <v>$150 Draft Champions Jan 13 1:00 pm Lg.3589*IRON HORSE*</v>
      </c>
    </row>
    <row r="1894" spans="1:7" x14ac:dyDescent="0.25">
      <c r="A1894">
        <v>364</v>
      </c>
      <c r="B1894" t="s">
        <v>1985</v>
      </c>
      <c r="C1894" t="s">
        <v>1986</v>
      </c>
      <c r="D1894">
        <v>1.198</v>
      </c>
      <c r="E1894">
        <v>2547</v>
      </c>
      <c r="F1894">
        <f t="shared" si="29"/>
        <v>3</v>
      </c>
      <c r="G1894" t="str">
        <f>STANDINGS_WHIP[[#This Row],[League]]&amp;STANDINGS_WHIP[[#This Row],[Team]]</f>
        <v>$150 Draft Champions Jan 13 1:00 pm Lg.3589Thebeau 3</v>
      </c>
    </row>
    <row r="1895" spans="1:7" x14ac:dyDescent="0.25">
      <c r="A1895">
        <v>810</v>
      </c>
      <c r="B1895" t="s">
        <v>701</v>
      </c>
      <c r="C1895" t="s">
        <v>1986</v>
      </c>
      <c r="D1895">
        <v>1.234</v>
      </c>
      <c r="E1895">
        <v>2101</v>
      </c>
      <c r="F1895">
        <f t="shared" si="29"/>
        <v>4</v>
      </c>
      <c r="G1895" t="str">
        <f>STANDINGS_WHIP[[#This Row],[League]]&amp;STANDINGS_WHIP[[#This Row],[Team]]</f>
        <v>$150 Draft Champions Jan 13 1:00 pm Lg.3589Team Shepherd</v>
      </c>
    </row>
    <row r="1896" spans="1:7" x14ac:dyDescent="0.25">
      <c r="A1896">
        <v>837</v>
      </c>
      <c r="B1896" t="s">
        <v>1994</v>
      </c>
      <c r="C1896" t="s">
        <v>1986</v>
      </c>
      <c r="D1896">
        <v>1.2350000000000001</v>
      </c>
      <c r="E1896">
        <v>2074</v>
      </c>
      <c r="F1896">
        <f t="shared" si="29"/>
        <v>5</v>
      </c>
      <c r="G1896" t="str">
        <f>STANDINGS_WHIP[[#This Row],[League]]&amp;STANDINGS_WHIP[[#This Row],[Team]]</f>
        <v>$150 Draft Champions Jan 13 1:00 pm Lg.3589Starfishmn 0113</v>
      </c>
    </row>
    <row r="1897" spans="1:7" x14ac:dyDescent="0.25">
      <c r="A1897">
        <v>1710</v>
      </c>
      <c r="B1897" t="s">
        <v>1992</v>
      </c>
      <c r="C1897" t="s">
        <v>1986</v>
      </c>
      <c r="D1897">
        <v>1.282</v>
      </c>
      <c r="E1897">
        <v>1201</v>
      </c>
      <c r="F1897">
        <f t="shared" si="29"/>
        <v>6</v>
      </c>
      <c r="G1897" t="str">
        <f>STANDINGS_WHIP[[#This Row],[League]]&amp;STANDINGS_WHIP[[#This Row],[Team]]</f>
        <v>$150 Draft Champions Jan 13 1:00 pm Lg.3589First N Last</v>
      </c>
    </row>
    <row r="1898" spans="1:7" x14ac:dyDescent="0.25">
      <c r="A1898">
        <v>1773</v>
      </c>
      <c r="B1898" t="s">
        <v>1989</v>
      </c>
      <c r="C1898" t="s">
        <v>1986</v>
      </c>
      <c r="D1898">
        <v>1.286</v>
      </c>
      <c r="E1898">
        <v>1138</v>
      </c>
      <c r="F1898">
        <f t="shared" si="29"/>
        <v>7</v>
      </c>
      <c r="G1898" t="str">
        <f>STANDINGS_WHIP[[#This Row],[League]]&amp;STANDINGS_WHIP[[#This Row],[Team]]</f>
        <v>$150 Draft Champions Jan 13 1:00 pm Lg.3589The Brothers Kip</v>
      </c>
    </row>
    <row r="1899" spans="1:7" x14ac:dyDescent="0.25">
      <c r="A1899">
        <v>1852</v>
      </c>
      <c r="B1899" t="s">
        <v>14</v>
      </c>
      <c r="C1899" t="s">
        <v>1986</v>
      </c>
      <c r="D1899">
        <v>1.29</v>
      </c>
      <c r="E1899">
        <v>1059</v>
      </c>
      <c r="F1899">
        <f t="shared" si="29"/>
        <v>8</v>
      </c>
      <c r="G1899" t="str">
        <f>STANDINGS_WHIP[[#This Row],[League]]&amp;STANDINGS_WHIP[[#This Row],[Team]]</f>
        <v>$150 Draft Champions Jan 13 1:00 pm Lg.3589Team Martin</v>
      </c>
    </row>
    <row r="1900" spans="1:7" x14ac:dyDescent="0.25">
      <c r="A1900">
        <v>1942</v>
      </c>
      <c r="B1900" t="s">
        <v>1993</v>
      </c>
      <c r="C1900" t="s">
        <v>1986</v>
      </c>
      <c r="D1900">
        <v>1.2949999999999999</v>
      </c>
      <c r="E1900">
        <v>969</v>
      </c>
      <c r="F1900">
        <f t="shared" si="29"/>
        <v>9</v>
      </c>
      <c r="G1900" t="str">
        <f>STANDINGS_WHIP[[#This Row],[League]]&amp;STANDINGS_WHIP[[#This Row],[Team]]</f>
        <v>$150 Draft Champions Jan 13 1:00 pm Lg.3589Cedar Hills Saisons</v>
      </c>
    </row>
    <row r="1901" spans="1:7" x14ac:dyDescent="0.25">
      <c r="A1901">
        <v>2029</v>
      </c>
      <c r="B1901" t="s">
        <v>1996</v>
      </c>
      <c r="C1901" t="s">
        <v>1986</v>
      </c>
      <c r="D1901">
        <v>1.3</v>
      </c>
      <c r="E1901">
        <v>882</v>
      </c>
      <c r="F1901">
        <f t="shared" si="29"/>
        <v>10</v>
      </c>
      <c r="G1901" t="str">
        <f>STANDINGS_WHIP[[#This Row],[League]]&amp;STANDINGS_WHIP[[#This Row],[Team]]</f>
        <v>$150 Draft Champions Jan 13 1:00 pm Lg.3589Piggy Stardust</v>
      </c>
    </row>
    <row r="1902" spans="1:7" x14ac:dyDescent="0.25">
      <c r="A1902">
        <v>2372</v>
      </c>
      <c r="B1902" t="s">
        <v>1987</v>
      </c>
      <c r="C1902" t="s">
        <v>1986</v>
      </c>
      <c r="D1902">
        <v>1.323</v>
      </c>
      <c r="E1902">
        <v>539</v>
      </c>
      <c r="F1902">
        <f t="shared" si="29"/>
        <v>11</v>
      </c>
      <c r="G1902" t="str">
        <f>STANDINGS_WHIP[[#This Row],[League]]&amp;STANDINGS_WHIP[[#This Row],[Team]]</f>
        <v>$150 Draft Champions Jan 13 1:00 pm Lg.3589Phileas Phreakshow</v>
      </c>
    </row>
    <row r="1903" spans="1:7" x14ac:dyDescent="0.25">
      <c r="A1903">
        <v>2661</v>
      </c>
      <c r="B1903" t="s">
        <v>1990</v>
      </c>
      <c r="C1903" t="s">
        <v>1986</v>
      </c>
      <c r="D1903">
        <v>1.35</v>
      </c>
      <c r="E1903">
        <v>250</v>
      </c>
      <c r="F1903">
        <f t="shared" si="29"/>
        <v>12</v>
      </c>
      <c r="G1903" t="str">
        <f>STANDINGS_WHIP[[#This Row],[League]]&amp;STANDINGS_WHIP[[#This Row],[Team]]</f>
        <v>$150 Draft Champions Jan 13 1:00 pm Lg.3589Noc-A-Homas</v>
      </c>
    </row>
    <row r="1904" spans="1:7" x14ac:dyDescent="0.25">
      <c r="A1904">
        <v>2844</v>
      </c>
      <c r="B1904" t="s">
        <v>86</v>
      </c>
      <c r="C1904" t="s">
        <v>1986</v>
      </c>
      <c r="D1904">
        <v>1.389</v>
      </c>
      <c r="E1904">
        <v>67</v>
      </c>
      <c r="F1904">
        <f t="shared" si="29"/>
        <v>13</v>
      </c>
      <c r="G1904" t="str">
        <f>STANDINGS_WHIP[[#This Row],[League]]&amp;STANDINGS_WHIP[[#This Row],[Team]]</f>
        <v>$150 Draft Champions Jan 13 1:00 pm Lg.3589The Biscuit</v>
      </c>
    </row>
    <row r="1905" spans="1:7" x14ac:dyDescent="0.25">
      <c r="A1905">
        <v>2871</v>
      </c>
      <c r="B1905" t="s">
        <v>24</v>
      </c>
      <c r="C1905" t="s">
        <v>1986</v>
      </c>
      <c r="D1905">
        <v>1.401</v>
      </c>
      <c r="E1905">
        <v>40</v>
      </c>
      <c r="F1905">
        <f t="shared" si="29"/>
        <v>14</v>
      </c>
      <c r="G1905" t="str">
        <f>STANDINGS_WHIP[[#This Row],[League]]&amp;STANDINGS_WHIP[[#This Row],[Team]]</f>
        <v>$150 Draft Champions Jan 13 1:00 pm Lg.3589Profloop</v>
      </c>
    </row>
    <row r="1906" spans="1:7" x14ac:dyDescent="0.25">
      <c r="A1906">
        <v>2872</v>
      </c>
      <c r="B1906" t="s">
        <v>1991</v>
      </c>
      <c r="C1906" t="s">
        <v>1986</v>
      </c>
      <c r="D1906">
        <v>1.401</v>
      </c>
      <c r="E1906">
        <v>39</v>
      </c>
      <c r="F1906">
        <f t="shared" si="29"/>
        <v>15</v>
      </c>
      <c r="G1906" t="str">
        <f>STANDINGS_WHIP[[#This Row],[League]]&amp;STANDINGS_WHIP[[#This Row],[Team]]</f>
        <v>$150 Draft Champions Jan 13 1:00 pm Lg.3589The Donald Sons</v>
      </c>
    </row>
    <row r="1907" spans="1:7" x14ac:dyDescent="0.25">
      <c r="A1907">
        <v>10</v>
      </c>
      <c r="B1907" t="s">
        <v>2007</v>
      </c>
      <c r="C1907" t="s">
        <v>1998</v>
      </c>
      <c r="D1907">
        <v>1.1080000000000001</v>
      </c>
      <c r="E1907">
        <v>2901</v>
      </c>
      <c r="F1907">
        <f t="shared" si="29"/>
        <v>1</v>
      </c>
      <c r="G1907" t="str">
        <f>STANDINGS_WHIP[[#This Row],[League]]&amp;STANDINGS_WHIP[[#This Row],[Team]]</f>
        <v>$150 Draft Champions Jan 13 1:00 pm Lg.3592Las Vegas Ratpack</v>
      </c>
    </row>
    <row r="1908" spans="1:7" x14ac:dyDescent="0.25">
      <c r="A1908">
        <v>135</v>
      </c>
      <c r="B1908" t="s">
        <v>2000</v>
      </c>
      <c r="C1908" t="s">
        <v>1998</v>
      </c>
      <c r="D1908">
        <v>1.165</v>
      </c>
      <c r="E1908">
        <v>2776</v>
      </c>
      <c r="F1908">
        <f t="shared" si="29"/>
        <v>2</v>
      </c>
      <c r="G1908" t="str">
        <f>STANDINGS_WHIP[[#This Row],[League]]&amp;STANDINGS_WHIP[[#This Row],[Team]]</f>
        <v>$150 Draft Champions Jan 13 1:00 pm Lg.3592Swinging Centaurs</v>
      </c>
    </row>
    <row r="1909" spans="1:7" x14ac:dyDescent="0.25">
      <c r="A1909">
        <v>428</v>
      </c>
      <c r="B1909" t="s">
        <v>2009</v>
      </c>
      <c r="C1909" t="s">
        <v>1998</v>
      </c>
      <c r="D1909">
        <v>1.204</v>
      </c>
      <c r="E1909">
        <v>2483</v>
      </c>
      <c r="F1909">
        <f t="shared" si="29"/>
        <v>3</v>
      </c>
      <c r="G1909" t="str">
        <f>STANDINGS_WHIP[[#This Row],[League]]&amp;STANDINGS_WHIP[[#This Row],[Team]]</f>
        <v>$150 Draft Champions Jan 13 1:00 pm Lg.3592Ernie's Bankers</v>
      </c>
    </row>
    <row r="1910" spans="1:7" x14ac:dyDescent="0.25">
      <c r="A1910">
        <v>612</v>
      </c>
      <c r="B1910" t="s">
        <v>2005</v>
      </c>
      <c r="C1910" t="s">
        <v>1998</v>
      </c>
      <c r="D1910">
        <v>1.22</v>
      </c>
      <c r="E1910">
        <v>2299</v>
      </c>
      <c r="F1910">
        <f t="shared" si="29"/>
        <v>4</v>
      </c>
      <c r="G1910" t="str">
        <f>STANDINGS_WHIP[[#This Row],[League]]&amp;STANDINGS_WHIP[[#This Row],[Team]]</f>
        <v>$150 Draft Champions Jan 13 1:00 pm Lg.3592Hitchcock Hangovers</v>
      </c>
    </row>
    <row r="1911" spans="1:7" x14ac:dyDescent="0.25">
      <c r="A1911">
        <v>821</v>
      </c>
      <c r="B1911" t="s">
        <v>1997</v>
      </c>
      <c r="C1911" t="s">
        <v>1998</v>
      </c>
      <c r="D1911">
        <v>1.234</v>
      </c>
      <c r="E1911">
        <v>2090</v>
      </c>
      <c r="F1911">
        <f t="shared" si="29"/>
        <v>5</v>
      </c>
      <c r="G1911" t="str">
        <f>STANDINGS_WHIP[[#This Row],[League]]&amp;STANDINGS_WHIP[[#This Row],[Team]]</f>
        <v>$150 Draft Champions Jan 13 1:00 pm Lg.3592Come On Now</v>
      </c>
    </row>
    <row r="1912" spans="1:7" x14ac:dyDescent="0.25">
      <c r="A1912">
        <v>1428</v>
      </c>
      <c r="B1912" t="s">
        <v>1999</v>
      </c>
      <c r="C1912" t="s">
        <v>1998</v>
      </c>
      <c r="D1912">
        <v>1.2669999999999999</v>
      </c>
      <c r="E1912">
        <v>1483</v>
      </c>
      <c r="F1912">
        <f t="shared" si="29"/>
        <v>6</v>
      </c>
      <c r="G1912" t="str">
        <f>STANDINGS_WHIP[[#This Row],[League]]&amp;STANDINGS_WHIP[[#This Row],[Team]]</f>
        <v>$150 Draft Champions Jan 13 1:00 pm Lg.3592Old &amp; In The Way</v>
      </c>
    </row>
    <row r="1913" spans="1:7" x14ac:dyDescent="0.25">
      <c r="A1913">
        <v>1536</v>
      </c>
      <c r="B1913" t="s">
        <v>2006</v>
      </c>
      <c r="C1913" t="s">
        <v>1998</v>
      </c>
      <c r="D1913">
        <v>1.2729999999999999</v>
      </c>
      <c r="E1913">
        <v>1375</v>
      </c>
      <c r="F1913">
        <f t="shared" si="29"/>
        <v>7</v>
      </c>
      <c r="G1913" t="str">
        <f>STANDINGS_WHIP[[#This Row],[League]]&amp;STANDINGS_WHIP[[#This Row],[Team]]</f>
        <v>$150 Draft Champions Jan 13 1:00 pm Lg.3592DEAD PUPPIES DC2</v>
      </c>
    </row>
    <row r="1914" spans="1:7" x14ac:dyDescent="0.25">
      <c r="A1914">
        <v>1795</v>
      </c>
      <c r="B1914" t="s">
        <v>2002</v>
      </c>
      <c r="C1914" t="s">
        <v>1998</v>
      </c>
      <c r="D1914">
        <v>1.2869999999999999</v>
      </c>
      <c r="E1914">
        <v>1116</v>
      </c>
      <c r="F1914">
        <f t="shared" si="29"/>
        <v>8</v>
      </c>
      <c r="G1914" t="str">
        <f>STANDINGS_WHIP[[#This Row],[League]]&amp;STANDINGS_WHIP[[#This Row],[Team]]</f>
        <v>$150 Draft Champions Jan 13 1:00 pm Lg.3592The Palazzo</v>
      </c>
    </row>
    <row r="1915" spans="1:7" x14ac:dyDescent="0.25">
      <c r="A1915">
        <v>1835</v>
      </c>
      <c r="B1915" t="s">
        <v>128</v>
      </c>
      <c r="C1915" t="s">
        <v>1998</v>
      </c>
      <c r="D1915">
        <v>1.2889999999999999</v>
      </c>
      <c r="E1915">
        <v>1076</v>
      </c>
      <c r="F1915">
        <f t="shared" si="29"/>
        <v>9</v>
      </c>
      <c r="G1915" t="str">
        <f>STANDINGS_WHIP[[#This Row],[League]]&amp;STANDINGS_WHIP[[#This Row],[Team]]</f>
        <v>$150 Draft Champions Jan 13 1:00 pm Lg.3592Team Boelkens</v>
      </c>
    </row>
    <row r="1916" spans="1:7" x14ac:dyDescent="0.25">
      <c r="A1916">
        <v>1895</v>
      </c>
      <c r="B1916" t="s">
        <v>520</v>
      </c>
      <c r="C1916" t="s">
        <v>1998</v>
      </c>
      <c r="D1916">
        <v>1.292</v>
      </c>
      <c r="E1916">
        <v>1016</v>
      </c>
      <c r="F1916">
        <f t="shared" si="29"/>
        <v>10</v>
      </c>
      <c r="G1916" t="str">
        <f>STANDINGS_WHIP[[#This Row],[League]]&amp;STANDINGS_WHIP[[#This Row],[Team]]</f>
        <v>$150 Draft Champions Jan 13 1:00 pm Lg.3592deadmoneyB</v>
      </c>
    </row>
    <row r="1917" spans="1:7" x14ac:dyDescent="0.25">
      <c r="A1917">
        <v>2084</v>
      </c>
      <c r="B1917" t="s">
        <v>2008</v>
      </c>
      <c r="C1917" t="s">
        <v>1998</v>
      </c>
      <c r="D1917">
        <v>1.3029999999999999</v>
      </c>
      <c r="E1917">
        <v>827</v>
      </c>
      <c r="F1917">
        <f t="shared" si="29"/>
        <v>11</v>
      </c>
      <c r="G1917" t="str">
        <f>STANDINGS_WHIP[[#This Row],[League]]&amp;STANDINGS_WHIP[[#This Row],[Team]]</f>
        <v>$150 Draft Champions Jan 13 1:00 pm Lg.3592Army of Darkness</v>
      </c>
    </row>
    <row r="1918" spans="1:7" x14ac:dyDescent="0.25">
      <c r="A1918">
        <v>2162</v>
      </c>
      <c r="B1918" t="s">
        <v>2004</v>
      </c>
      <c r="C1918" t="s">
        <v>1998</v>
      </c>
      <c r="D1918">
        <v>1.3089999999999999</v>
      </c>
      <c r="E1918">
        <v>749</v>
      </c>
      <c r="F1918">
        <f t="shared" si="29"/>
        <v>12</v>
      </c>
      <c r="G1918" t="str">
        <f>STANDINGS_WHIP[[#This Row],[League]]&amp;STANDINGS_WHIP[[#This Row],[Team]]</f>
        <v>$150 Draft Champions Jan 13 1:00 pm Lg.3592Craig 3hlo</v>
      </c>
    </row>
    <row r="1919" spans="1:7" x14ac:dyDescent="0.25">
      <c r="A1919">
        <v>2381</v>
      </c>
      <c r="B1919" t="s">
        <v>2001</v>
      </c>
      <c r="C1919" t="s">
        <v>1998</v>
      </c>
      <c r="D1919">
        <v>1.323</v>
      </c>
      <c r="E1919">
        <v>530</v>
      </c>
      <c r="F1919">
        <f t="shared" si="29"/>
        <v>13</v>
      </c>
      <c r="G1919" t="str">
        <f>STANDINGS_WHIP[[#This Row],[League]]&amp;STANDINGS_WHIP[[#This Row],[Team]]</f>
        <v>$150 Draft Champions Jan 13 1:00 pm Lg.3592SpinningSeams7</v>
      </c>
    </row>
    <row r="1920" spans="1:7" x14ac:dyDescent="0.25">
      <c r="A1920">
        <v>2780</v>
      </c>
      <c r="B1920" t="s">
        <v>191</v>
      </c>
      <c r="C1920" t="s">
        <v>1998</v>
      </c>
      <c r="D1920">
        <v>1.37</v>
      </c>
      <c r="E1920">
        <v>131</v>
      </c>
      <c r="F1920">
        <f t="shared" si="29"/>
        <v>14</v>
      </c>
      <c r="G1920" t="str">
        <f>STANDINGS_WHIP[[#This Row],[League]]&amp;STANDINGS_WHIP[[#This Row],[Team]]</f>
        <v>$150 Draft Champions Jan 13 1:00 pm Lg.3592Chico's Bail Bonds</v>
      </c>
    </row>
    <row r="1921" spans="1:7" x14ac:dyDescent="0.25">
      <c r="A1921">
        <v>2801</v>
      </c>
      <c r="B1921" t="s">
        <v>2003</v>
      </c>
      <c r="C1921" t="s">
        <v>1998</v>
      </c>
      <c r="D1921">
        <v>1.375</v>
      </c>
      <c r="E1921">
        <v>110</v>
      </c>
      <c r="F1921">
        <f t="shared" si="29"/>
        <v>15</v>
      </c>
      <c r="G1921" t="str">
        <f>STANDINGS_WHIP[[#This Row],[League]]&amp;STANDINGS_WHIP[[#This Row],[Team]]</f>
        <v>$150 Draft Champions Jan 13 1:00 pm Lg.3592CREW DC1</v>
      </c>
    </row>
    <row r="1922" spans="1:7" x14ac:dyDescent="0.25">
      <c r="A1922">
        <v>348</v>
      </c>
      <c r="B1922" t="s">
        <v>491</v>
      </c>
      <c r="C1922" t="s">
        <v>2011</v>
      </c>
      <c r="D1922">
        <v>1.196</v>
      </c>
      <c r="E1922">
        <v>2563</v>
      </c>
      <c r="F1922">
        <f t="shared" si="29"/>
        <v>1</v>
      </c>
      <c r="G1922" t="str">
        <f>STANDINGS_WHIP[[#This Row],[League]]&amp;STANDINGS_WHIP[[#This Row],[Team]]</f>
        <v>$150 Draft Champions Jan 15 1:00 pm Lg.3594Team Wojciechowski</v>
      </c>
    </row>
    <row r="1923" spans="1:7" x14ac:dyDescent="0.25">
      <c r="A1923">
        <v>431</v>
      </c>
      <c r="B1923" t="s">
        <v>2012</v>
      </c>
      <c r="C1923" t="s">
        <v>2011</v>
      </c>
      <c r="D1923">
        <v>1.204</v>
      </c>
      <c r="E1923">
        <v>2480</v>
      </c>
      <c r="F1923">
        <f t="shared" ref="F1923:F1986" si="30">IF(C1923=C1922,F1922+1,1)</f>
        <v>2</v>
      </c>
      <c r="G1923" t="str">
        <f>STANDINGS_WHIP[[#This Row],[League]]&amp;STANDINGS_WHIP[[#This Row],[Team]]</f>
        <v>$150 Draft Champions Jan 15 1:00 pm Lg.3594Charger Bar 3</v>
      </c>
    </row>
    <row r="1924" spans="1:7" x14ac:dyDescent="0.25">
      <c r="A1924">
        <v>447</v>
      </c>
      <c r="B1924" t="s">
        <v>433</v>
      </c>
      <c r="C1924" t="s">
        <v>2011</v>
      </c>
      <c r="D1924">
        <v>1.2050000000000001</v>
      </c>
      <c r="E1924">
        <v>2464</v>
      </c>
      <c r="F1924">
        <f t="shared" si="30"/>
        <v>3</v>
      </c>
      <c r="G1924" t="str">
        <f>STANDINGS_WHIP[[#This Row],[League]]&amp;STANDINGS_WHIP[[#This Row],[Team]]</f>
        <v>$150 Draft Champions Jan 15 1:00 pm Lg.3594Lugnuts DC I</v>
      </c>
    </row>
    <row r="1925" spans="1:7" x14ac:dyDescent="0.25">
      <c r="A1925">
        <v>460</v>
      </c>
      <c r="B1925" t="s">
        <v>2016</v>
      </c>
      <c r="C1925" t="s">
        <v>2011</v>
      </c>
      <c r="D1925">
        <v>1.206</v>
      </c>
      <c r="E1925">
        <v>2451</v>
      </c>
      <c r="F1925">
        <f t="shared" si="30"/>
        <v>4</v>
      </c>
      <c r="G1925" t="str">
        <f>STANDINGS_WHIP[[#This Row],[League]]&amp;STANDINGS_WHIP[[#This Row],[Team]]</f>
        <v>$150 Draft Champions Jan 15 1:00 pm Lg.3594Starfishmn 0115</v>
      </c>
    </row>
    <row r="1926" spans="1:7" x14ac:dyDescent="0.25">
      <c r="A1926">
        <v>581</v>
      </c>
      <c r="B1926" t="s">
        <v>56</v>
      </c>
      <c r="C1926" t="s">
        <v>2011</v>
      </c>
      <c r="D1926">
        <v>1.218</v>
      </c>
      <c r="E1926">
        <v>2330</v>
      </c>
      <c r="F1926">
        <f t="shared" si="30"/>
        <v>5</v>
      </c>
      <c r="G1926" t="str">
        <f>STANDINGS_WHIP[[#This Row],[League]]&amp;STANDINGS_WHIP[[#This Row],[Team]]</f>
        <v>$150 Draft Champions Jan 15 1:00 pm Lg.3594DOUGHBOYS</v>
      </c>
    </row>
    <row r="1927" spans="1:7" x14ac:dyDescent="0.25">
      <c r="A1927">
        <v>849</v>
      </c>
      <c r="B1927" t="s">
        <v>2015</v>
      </c>
      <c r="C1927" t="s">
        <v>2011</v>
      </c>
      <c r="D1927">
        <v>1.236</v>
      </c>
      <c r="E1927">
        <v>2062</v>
      </c>
      <c r="F1927">
        <f t="shared" si="30"/>
        <v>6</v>
      </c>
      <c r="G1927" t="str">
        <f>STANDINGS_WHIP[[#This Row],[League]]&amp;STANDINGS_WHIP[[#This Row],[Team]]</f>
        <v>$150 Draft Champions Jan 15 1:00 pm Lg.3594Big Sloppy</v>
      </c>
    </row>
    <row r="1928" spans="1:7" x14ac:dyDescent="0.25">
      <c r="A1928">
        <v>1123</v>
      </c>
      <c r="B1928" t="s">
        <v>78</v>
      </c>
      <c r="C1928" t="s">
        <v>2011</v>
      </c>
      <c r="D1928">
        <v>1.2509999999999999</v>
      </c>
      <c r="E1928">
        <v>1788</v>
      </c>
      <c r="F1928">
        <f t="shared" si="30"/>
        <v>7</v>
      </c>
      <c r="G1928" t="str">
        <f>STANDINGS_WHIP[[#This Row],[League]]&amp;STANDINGS_WHIP[[#This Row],[Team]]</f>
        <v>$150 Draft Champions Jan 15 1:00 pm Lg.3594Team Barnes</v>
      </c>
    </row>
    <row r="1929" spans="1:7" x14ac:dyDescent="0.25">
      <c r="A1929">
        <v>1342</v>
      </c>
      <c r="B1929" t="s">
        <v>154</v>
      </c>
      <c r="C1929" t="s">
        <v>2011</v>
      </c>
      <c r="D1929">
        <v>1.262</v>
      </c>
      <c r="E1929">
        <v>1569</v>
      </c>
      <c r="F1929">
        <f t="shared" si="30"/>
        <v>8</v>
      </c>
      <c r="G1929" t="str">
        <f>STANDINGS_WHIP[[#This Row],[League]]&amp;STANDINGS_WHIP[[#This Row],[Team]]</f>
        <v>$150 Draft Champions Jan 15 1:00 pm Lg.3594GLG20s</v>
      </c>
    </row>
    <row r="1930" spans="1:7" x14ac:dyDescent="0.25">
      <c r="A1930">
        <v>1350</v>
      </c>
      <c r="B1930" t="s">
        <v>2010</v>
      </c>
      <c r="C1930" t="s">
        <v>2011</v>
      </c>
      <c r="D1930">
        <v>1.262</v>
      </c>
      <c r="E1930">
        <v>1561</v>
      </c>
      <c r="F1930">
        <f t="shared" si="30"/>
        <v>9</v>
      </c>
      <c r="G1930" t="str">
        <f>STANDINGS_WHIP[[#This Row],[League]]&amp;STANDINGS_WHIP[[#This Row],[Team]]</f>
        <v>$150 Draft Champions Jan 15 1:00 pm Lg.3594Inspector BABIP</v>
      </c>
    </row>
    <row r="1931" spans="1:7" x14ac:dyDescent="0.25">
      <c r="A1931">
        <v>1517</v>
      </c>
      <c r="B1931" t="s">
        <v>1843</v>
      </c>
      <c r="C1931" t="s">
        <v>2011</v>
      </c>
      <c r="D1931">
        <v>1.2709999999999999</v>
      </c>
      <c r="E1931">
        <v>1394</v>
      </c>
      <c r="F1931">
        <f t="shared" si="30"/>
        <v>10</v>
      </c>
      <c r="G1931" t="str">
        <f>STANDINGS_WHIP[[#This Row],[League]]&amp;STANDINGS_WHIP[[#This Row],[Team]]</f>
        <v>$150 Draft Champions Jan 15 1:00 pm Lg.3594Rake City</v>
      </c>
    </row>
    <row r="1932" spans="1:7" x14ac:dyDescent="0.25">
      <c r="A1932">
        <v>2202</v>
      </c>
      <c r="B1932" t="s">
        <v>2013</v>
      </c>
      <c r="C1932" t="s">
        <v>2011</v>
      </c>
      <c r="D1932">
        <v>1.3109999999999999</v>
      </c>
      <c r="E1932">
        <v>709</v>
      </c>
      <c r="F1932">
        <f t="shared" si="30"/>
        <v>11</v>
      </c>
      <c r="G1932" t="str">
        <f>STANDINGS_WHIP[[#This Row],[League]]&amp;STANDINGS_WHIP[[#This Row],[Team]]</f>
        <v>$150 Draft Champions Jan 15 1:00 pm Lg.3594Powerball Jackpot</v>
      </c>
    </row>
    <row r="1933" spans="1:7" x14ac:dyDescent="0.25">
      <c r="A1933">
        <v>2405</v>
      </c>
      <c r="B1933" t="s">
        <v>2017</v>
      </c>
      <c r="C1933" t="s">
        <v>2011</v>
      </c>
      <c r="D1933">
        <v>1.325</v>
      </c>
      <c r="E1933">
        <v>506</v>
      </c>
      <c r="F1933">
        <f t="shared" si="30"/>
        <v>12</v>
      </c>
      <c r="G1933" t="str">
        <f>STANDINGS_WHIP[[#This Row],[League]]&amp;STANDINGS_WHIP[[#This Row],[Team]]</f>
        <v>$150 Draft Champions Jan 15 1:00 pm Lg.3594Profloop2</v>
      </c>
    </row>
    <row r="1934" spans="1:7" x14ac:dyDescent="0.25">
      <c r="A1934">
        <v>2429</v>
      </c>
      <c r="B1934" t="s">
        <v>2018</v>
      </c>
      <c r="C1934" t="s">
        <v>2011</v>
      </c>
      <c r="D1934">
        <v>1.327</v>
      </c>
      <c r="E1934">
        <v>482</v>
      </c>
      <c r="F1934">
        <f t="shared" si="30"/>
        <v>13</v>
      </c>
      <c r="G1934" t="str">
        <f>STANDINGS_WHIP[[#This Row],[League]]&amp;STANDINGS_WHIP[[#This Row],[Team]]</f>
        <v>$150 Draft Champions Jan 15 1:00 pm Lg.3594Smoak n Friers</v>
      </c>
    </row>
    <row r="1935" spans="1:7" x14ac:dyDescent="0.25">
      <c r="A1935">
        <v>2648</v>
      </c>
      <c r="B1935" t="s">
        <v>2019</v>
      </c>
      <c r="C1935" t="s">
        <v>2011</v>
      </c>
      <c r="D1935">
        <v>1.349</v>
      </c>
      <c r="E1935">
        <v>263</v>
      </c>
      <c r="F1935">
        <f t="shared" si="30"/>
        <v>14</v>
      </c>
      <c r="G1935" t="str">
        <f>STANDINGS_WHIP[[#This Row],[League]]&amp;STANDINGS_WHIP[[#This Row],[Team]]</f>
        <v>$150 Draft Champions Jan 15 1:00 pm Lg.3594Jobu's Heroes #1</v>
      </c>
    </row>
    <row r="1936" spans="1:7" x14ac:dyDescent="0.25">
      <c r="A1936">
        <v>2835</v>
      </c>
      <c r="B1936" t="s">
        <v>2014</v>
      </c>
      <c r="C1936" t="s">
        <v>2011</v>
      </c>
      <c r="D1936">
        <v>1.3859999999999999</v>
      </c>
      <c r="E1936">
        <v>76</v>
      </c>
      <c r="F1936">
        <f t="shared" si="30"/>
        <v>15</v>
      </c>
      <c r="G1936" t="str">
        <f>STANDINGS_WHIP[[#This Row],[League]]&amp;STANDINGS_WHIP[[#This Row],[Team]]</f>
        <v>$150 Draft Champions Jan 15 1:00 pm Lg.3594Ehrman The German DC94</v>
      </c>
    </row>
    <row r="1937" spans="1:7" x14ac:dyDescent="0.25">
      <c r="A1937">
        <v>110</v>
      </c>
      <c r="B1937" t="s">
        <v>2030</v>
      </c>
      <c r="C1937" t="s">
        <v>2021</v>
      </c>
      <c r="D1937">
        <v>1.161</v>
      </c>
      <c r="E1937">
        <v>2801</v>
      </c>
      <c r="F1937">
        <f t="shared" si="30"/>
        <v>1</v>
      </c>
      <c r="G1937" t="str">
        <f>STANDINGS_WHIP[[#This Row],[League]]&amp;STANDINGS_WHIP[[#This Row],[Team]]</f>
        <v>$150 Draft Champions Jan 16 1:00 pm Lg.3596BIG INDIANS</v>
      </c>
    </row>
    <row r="1938" spans="1:7" x14ac:dyDescent="0.25">
      <c r="A1938">
        <v>365</v>
      </c>
      <c r="B1938" t="s">
        <v>2027</v>
      </c>
      <c r="C1938" t="s">
        <v>2021</v>
      </c>
      <c r="D1938">
        <v>1.198</v>
      </c>
      <c r="E1938">
        <v>2546</v>
      </c>
      <c r="F1938">
        <f t="shared" si="30"/>
        <v>2</v>
      </c>
      <c r="G1938" t="str">
        <f>STANDINGS_WHIP[[#This Row],[League]]&amp;STANDINGS_WHIP[[#This Row],[Team]]</f>
        <v>$150 Draft Champions Jan 16 1:00 pm Lg.3596Team JP2</v>
      </c>
    </row>
    <row r="1939" spans="1:7" x14ac:dyDescent="0.25">
      <c r="A1939">
        <v>693</v>
      </c>
      <c r="B1939" t="s">
        <v>2024</v>
      </c>
      <c r="C1939" t="s">
        <v>2021</v>
      </c>
      <c r="D1939">
        <v>1.2250000000000001</v>
      </c>
      <c r="E1939">
        <v>2218</v>
      </c>
      <c r="F1939">
        <f t="shared" si="30"/>
        <v>3</v>
      </c>
      <c r="G1939" t="str">
        <f>STANDINGS_WHIP[[#This Row],[League]]&amp;STANDINGS_WHIP[[#This Row],[Team]]</f>
        <v>$150 Draft Champions Jan 16 1:00 pm Lg.3596Pounders 150 V4</v>
      </c>
    </row>
    <row r="1940" spans="1:7" x14ac:dyDescent="0.25">
      <c r="A1940">
        <v>701</v>
      </c>
      <c r="B1940" t="s">
        <v>1889</v>
      </c>
      <c r="C1940" t="s">
        <v>2021</v>
      </c>
      <c r="D1940">
        <v>1.2250000000000001</v>
      </c>
      <c r="E1940">
        <v>2210</v>
      </c>
      <c r="F1940">
        <f t="shared" si="30"/>
        <v>4</v>
      </c>
      <c r="G1940" t="str">
        <f>STANDINGS_WHIP[[#This Row],[League]]&amp;STANDINGS_WHIP[[#This Row],[Team]]</f>
        <v>$150 Draft Champions Jan 16 1:00 pm Lg.3596Team Fonte</v>
      </c>
    </row>
    <row r="1941" spans="1:7" x14ac:dyDescent="0.25">
      <c r="A1941">
        <v>719</v>
      </c>
      <c r="B1941" t="s">
        <v>2031</v>
      </c>
      <c r="C1941" t="s">
        <v>2021</v>
      </c>
      <c r="D1941">
        <v>1.228</v>
      </c>
      <c r="E1941">
        <v>2192</v>
      </c>
      <c r="F1941">
        <f t="shared" si="30"/>
        <v>5</v>
      </c>
      <c r="G1941" t="str">
        <f>STANDINGS_WHIP[[#This Row],[League]]&amp;STANDINGS_WHIP[[#This Row],[Team]]</f>
        <v>$150 Draft Champions Jan 16 1:00 pm Lg.3596Three Dogs</v>
      </c>
    </row>
    <row r="1942" spans="1:7" x14ac:dyDescent="0.25">
      <c r="A1942">
        <v>825</v>
      </c>
      <c r="B1942" t="s">
        <v>2026</v>
      </c>
      <c r="C1942" t="s">
        <v>2021</v>
      </c>
      <c r="D1942">
        <v>1.234</v>
      </c>
      <c r="E1942">
        <v>2086</v>
      </c>
      <c r="F1942">
        <f t="shared" si="30"/>
        <v>6</v>
      </c>
      <c r="G1942" t="str">
        <f>STANDINGS_WHIP[[#This Row],[League]]&amp;STANDINGS_WHIP[[#This Row],[Team]]</f>
        <v>$150 Draft Champions Jan 16 1:00 pm Lg.3596G-squared (Jan)</v>
      </c>
    </row>
    <row r="1943" spans="1:7" x14ac:dyDescent="0.25">
      <c r="A1943">
        <v>1068</v>
      </c>
      <c r="B1943" t="s">
        <v>525</v>
      </c>
      <c r="C1943" t="s">
        <v>2021</v>
      </c>
      <c r="D1943">
        <v>1.2470000000000001</v>
      </c>
      <c r="E1943">
        <v>1843</v>
      </c>
      <c r="F1943">
        <f t="shared" si="30"/>
        <v>7</v>
      </c>
      <c r="G1943" t="str">
        <f>STANDINGS_WHIP[[#This Row],[League]]&amp;STANDINGS_WHIP[[#This Row],[Team]]</f>
        <v>$150 Draft Champions Jan 16 1:00 pm Lg.3596Tdot Tanks 1</v>
      </c>
    </row>
    <row r="1944" spans="1:7" x14ac:dyDescent="0.25">
      <c r="A1944">
        <v>1447</v>
      </c>
      <c r="B1944" t="s">
        <v>2023</v>
      </c>
      <c r="C1944" t="s">
        <v>2021</v>
      </c>
      <c r="D1944">
        <v>1.268</v>
      </c>
      <c r="E1944">
        <v>1464</v>
      </c>
      <c r="F1944">
        <f t="shared" si="30"/>
        <v>8</v>
      </c>
      <c r="G1944" t="str">
        <f>STANDINGS_WHIP[[#This Row],[League]]&amp;STANDINGS_WHIP[[#This Row],[Team]]</f>
        <v>$150 Draft Champions Jan 16 1:00 pm Lg.3596RD3ECM</v>
      </c>
    </row>
    <row r="1945" spans="1:7" x14ac:dyDescent="0.25">
      <c r="A1945">
        <v>1557</v>
      </c>
      <c r="B1945" t="s">
        <v>2028</v>
      </c>
      <c r="C1945" t="s">
        <v>2021</v>
      </c>
      <c r="D1945">
        <v>1.274</v>
      </c>
      <c r="E1945">
        <v>1354</v>
      </c>
      <c r="F1945">
        <f t="shared" si="30"/>
        <v>9</v>
      </c>
      <c r="G1945" t="str">
        <f>STANDINGS_WHIP[[#This Row],[League]]&amp;STANDINGS_WHIP[[#This Row],[Team]]</f>
        <v>$150 Draft Champions Jan 16 1:00 pm Lg.3596Put it in her Pujols</v>
      </c>
    </row>
    <row r="1946" spans="1:7" x14ac:dyDescent="0.25">
      <c r="A1946">
        <v>1833</v>
      </c>
      <c r="B1946" t="s">
        <v>2020</v>
      </c>
      <c r="C1946" t="s">
        <v>2021</v>
      </c>
      <c r="D1946">
        <v>1.2889999999999999</v>
      </c>
      <c r="E1946">
        <v>1078</v>
      </c>
      <c r="F1946">
        <f t="shared" si="30"/>
        <v>10</v>
      </c>
      <c r="G1946" t="str">
        <f>STANDINGS_WHIP[[#This Row],[League]]&amp;STANDINGS_WHIP[[#This Row],[Team]]</f>
        <v>$150 Draft Champions Jan 16 1:00 pm Lg.35964 Aces and a 2</v>
      </c>
    </row>
    <row r="1947" spans="1:7" x14ac:dyDescent="0.25">
      <c r="A1947">
        <v>2364</v>
      </c>
      <c r="B1947" t="s">
        <v>2029</v>
      </c>
      <c r="C1947" t="s">
        <v>2021</v>
      </c>
      <c r="D1947">
        <v>1.3220000000000001</v>
      </c>
      <c r="E1947">
        <v>547</v>
      </c>
      <c r="F1947">
        <f t="shared" si="30"/>
        <v>11</v>
      </c>
      <c r="G1947" t="str">
        <f>STANDINGS_WHIP[[#This Row],[League]]&amp;STANDINGS_WHIP[[#This Row],[Team]]</f>
        <v>$150 Draft Champions Jan 16 1:00 pm Lg.3596Repeat Offenders</v>
      </c>
    </row>
    <row r="1948" spans="1:7" x14ac:dyDescent="0.25">
      <c r="A1948">
        <v>2440</v>
      </c>
      <c r="B1948" t="s">
        <v>2032</v>
      </c>
      <c r="C1948" t="s">
        <v>2021</v>
      </c>
      <c r="D1948">
        <v>1.3280000000000001</v>
      </c>
      <c r="E1948">
        <v>471</v>
      </c>
      <c r="F1948">
        <f t="shared" si="30"/>
        <v>12</v>
      </c>
      <c r="G1948" t="str">
        <f>STANDINGS_WHIP[[#This Row],[League]]&amp;STANDINGS_WHIP[[#This Row],[Team]]</f>
        <v>$150 Draft Champions Jan 16 1:00 pm Lg.3596MoleMercy</v>
      </c>
    </row>
    <row r="1949" spans="1:7" x14ac:dyDescent="0.25">
      <c r="A1949">
        <v>2450</v>
      </c>
      <c r="B1949" t="s">
        <v>2025</v>
      </c>
      <c r="C1949" t="s">
        <v>2021</v>
      </c>
      <c r="D1949">
        <v>1.329</v>
      </c>
      <c r="E1949">
        <v>461</v>
      </c>
      <c r="F1949">
        <f t="shared" si="30"/>
        <v>13</v>
      </c>
      <c r="G1949" t="str">
        <f>STANDINGS_WHIP[[#This Row],[League]]&amp;STANDINGS_WHIP[[#This Row],[Team]]</f>
        <v>$150 Draft Champions Jan 16 1:00 pm Lg.3596Gourrielas Warfare</v>
      </c>
    </row>
    <row r="1950" spans="1:7" x14ac:dyDescent="0.25">
      <c r="A1950">
        <v>2678</v>
      </c>
      <c r="B1950" t="s">
        <v>2022</v>
      </c>
      <c r="C1950" t="s">
        <v>2021</v>
      </c>
      <c r="D1950">
        <v>1.3520000000000001</v>
      </c>
      <c r="E1950">
        <v>233</v>
      </c>
      <c r="F1950">
        <f t="shared" si="30"/>
        <v>14</v>
      </c>
      <c r="G1950" t="str">
        <f>STANDINGS_WHIP[[#This Row],[League]]&amp;STANDINGS_WHIP[[#This Row],[Team]]</f>
        <v>$150 Draft Champions Jan 16 1:00 pm Lg.3596RedneckBaseballClub</v>
      </c>
    </row>
    <row r="1951" spans="1:7" x14ac:dyDescent="0.25">
      <c r="A1951">
        <v>2877</v>
      </c>
      <c r="B1951" t="s">
        <v>325</v>
      </c>
      <c r="C1951" t="s">
        <v>2021</v>
      </c>
      <c r="D1951">
        <v>1.403</v>
      </c>
      <c r="E1951">
        <v>34</v>
      </c>
      <c r="F1951">
        <f t="shared" si="30"/>
        <v>15</v>
      </c>
      <c r="G1951" t="str">
        <f>STANDINGS_WHIP[[#This Row],[League]]&amp;STANDINGS_WHIP[[#This Row],[Team]]</f>
        <v>$150 Draft Champions Jan 16 1:00 pm Lg.3596Black Ice Fisherman</v>
      </c>
    </row>
    <row r="1952" spans="1:7" x14ac:dyDescent="0.25">
      <c r="A1952">
        <v>175</v>
      </c>
      <c r="B1952" t="s">
        <v>2034</v>
      </c>
      <c r="C1952" t="s">
        <v>2033</v>
      </c>
      <c r="D1952">
        <v>1.173</v>
      </c>
      <c r="E1952">
        <v>2736</v>
      </c>
      <c r="F1952">
        <f t="shared" si="30"/>
        <v>1</v>
      </c>
      <c r="G1952" t="str">
        <f>STANDINGS_WHIP[[#This Row],[League]]&amp;STANDINGS_WHIP[[#This Row],[Team]]</f>
        <v>$150 Draft Champions Jan 17 1:00 pm Lg.3597Fido's Bowl</v>
      </c>
    </row>
    <row r="1953" spans="1:7" x14ac:dyDescent="0.25">
      <c r="A1953">
        <v>528</v>
      </c>
      <c r="B1953" t="s">
        <v>424</v>
      </c>
      <c r="C1953" t="s">
        <v>2033</v>
      </c>
      <c r="D1953">
        <v>1.2130000000000001</v>
      </c>
      <c r="E1953">
        <v>2383</v>
      </c>
      <c r="F1953">
        <f t="shared" si="30"/>
        <v>2</v>
      </c>
      <c r="G1953" t="str">
        <f>STANDINGS_WHIP[[#This Row],[League]]&amp;STANDINGS_WHIP[[#This Row],[Team]]</f>
        <v>$150 Draft Champions Jan 17 1:00 pm Lg.3597Thing 4</v>
      </c>
    </row>
    <row r="1954" spans="1:7" x14ac:dyDescent="0.25">
      <c r="A1954">
        <v>614</v>
      </c>
      <c r="B1954" t="s">
        <v>231</v>
      </c>
      <c r="C1954" t="s">
        <v>2033</v>
      </c>
      <c r="D1954">
        <v>1.22</v>
      </c>
      <c r="E1954">
        <v>2297</v>
      </c>
      <c r="F1954">
        <f t="shared" si="30"/>
        <v>3</v>
      </c>
      <c r="G1954" t="str">
        <f>STANDINGS_WHIP[[#This Row],[League]]&amp;STANDINGS_WHIP[[#This Row],[Team]]</f>
        <v>$150 Draft Champions Jan 17 1:00 pm Lg.3597Ocular Keratitis DC3</v>
      </c>
    </row>
    <row r="1955" spans="1:7" x14ac:dyDescent="0.25">
      <c r="A1955">
        <v>679</v>
      </c>
      <c r="B1955" t="s">
        <v>2035</v>
      </c>
      <c r="C1955" t="s">
        <v>2033</v>
      </c>
      <c r="D1955">
        <v>1.224</v>
      </c>
      <c r="E1955">
        <v>2232</v>
      </c>
      <c r="F1955">
        <f t="shared" si="30"/>
        <v>4</v>
      </c>
      <c r="G1955" t="str">
        <f>STANDINGS_WHIP[[#This Row],[League]]&amp;STANDINGS_WHIP[[#This Row],[Team]]</f>
        <v>$150 Draft Champions Jan 17 1:00 pm Lg.3597Team Walsh</v>
      </c>
    </row>
    <row r="1956" spans="1:7" x14ac:dyDescent="0.25">
      <c r="A1956">
        <v>739</v>
      </c>
      <c r="B1956" t="s">
        <v>2038</v>
      </c>
      <c r="C1956" t="s">
        <v>2033</v>
      </c>
      <c r="D1956">
        <v>1.2290000000000001</v>
      </c>
      <c r="E1956">
        <v>2172</v>
      </c>
      <c r="F1956">
        <f t="shared" si="30"/>
        <v>5</v>
      </c>
      <c r="G1956" t="str">
        <f>STANDINGS_WHIP[[#This Row],[League]]&amp;STANDINGS_WHIP[[#This Row],[Team]]</f>
        <v>$150 Draft Champions Jan 17 1:00 pm Lg.3597Bone Collector</v>
      </c>
    </row>
    <row r="1957" spans="1:7" x14ac:dyDescent="0.25">
      <c r="A1957">
        <v>1011</v>
      </c>
      <c r="B1957" t="s">
        <v>2042</v>
      </c>
      <c r="C1957" t="s">
        <v>2033</v>
      </c>
      <c r="D1957">
        <v>1.2450000000000001</v>
      </c>
      <c r="E1957">
        <v>1900</v>
      </c>
      <c r="F1957">
        <f t="shared" si="30"/>
        <v>6</v>
      </c>
      <c r="G1957" t="str">
        <f>STANDINGS_WHIP[[#This Row],[League]]&amp;STANDINGS_WHIP[[#This Row],[Team]]</f>
        <v>$150 Draft Champions Jan 17 1:00 pm Lg.3597Der'Weiter'schnitzel</v>
      </c>
    </row>
    <row r="1958" spans="1:7" x14ac:dyDescent="0.25">
      <c r="A1958">
        <v>1125</v>
      </c>
      <c r="B1958" t="s">
        <v>584</v>
      </c>
      <c r="C1958" t="s">
        <v>2033</v>
      </c>
      <c r="D1958">
        <v>1.2509999999999999</v>
      </c>
      <c r="E1958">
        <v>1786</v>
      </c>
      <c r="F1958">
        <f t="shared" si="30"/>
        <v>7</v>
      </c>
      <c r="G1958" t="str">
        <f>STANDINGS_WHIP[[#This Row],[League]]&amp;STANDINGS_WHIP[[#This Row],[Team]]</f>
        <v>$150 Draft Champions Jan 17 1:00 pm Lg.3597Team Hughes</v>
      </c>
    </row>
    <row r="1959" spans="1:7" x14ac:dyDescent="0.25">
      <c r="A1959">
        <v>1433</v>
      </c>
      <c r="B1959" t="s">
        <v>2037</v>
      </c>
      <c r="C1959" t="s">
        <v>2033</v>
      </c>
      <c r="D1959">
        <v>1.2669999999999999</v>
      </c>
      <c r="E1959">
        <v>1478</v>
      </c>
      <c r="F1959">
        <f t="shared" si="30"/>
        <v>8</v>
      </c>
      <c r="G1959" t="str">
        <f>STANDINGS_WHIP[[#This Row],[League]]&amp;STANDINGS_WHIP[[#This Row],[Team]]</f>
        <v>$150 Draft Champions Jan 17 1:00 pm Lg.3597High Voltage II</v>
      </c>
    </row>
    <row r="1960" spans="1:7" x14ac:dyDescent="0.25">
      <c r="A1960">
        <v>1441</v>
      </c>
      <c r="B1960" t="s">
        <v>2041</v>
      </c>
      <c r="C1960" t="s">
        <v>2033</v>
      </c>
      <c r="D1960">
        <v>1.268</v>
      </c>
      <c r="E1960">
        <v>1470</v>
      </c>
      <c r="F1960">
        <f t="shared" si="30"/>
        <v>9</v>
      </c>
      <c r="G1960" t="str">
        <f>STANDINGS_WHIP[[#This Row],[League]]&amp;STANDINGS_WHIP[[#This Row],[Team]]</f>
        <v>$150 Draft Champions Jan 17 1:00 pm Lg.3597Jobu's Heroes #2</v>
      </c>
    </row>
    <row r="1961" spans="1:7" x14ac:dyDescent="0.25">
      <c r="A1961">
        <v>1809</v>
      </c>
      <c r="B1961" t="s">
        <v>1235</v>
      </c>
      <c r="C1961" t="s">
        <v>2033</v>
      </c>
      <c r="D1961">
        <v>1.288</v>
      </c>
      <c r="E1961">
        <v>1102</v>
      </c>
      <c r="F1961">
        <f t="shared" si="30"/>
        <v>10</v>
      </c>
      <c r="G1961" t="str">
        <f>STANDINGS_WHIP[[#This Row],[League]]&amp;STANDINGS_WHIP[[#This Row],[Team]]</f>
        <v>$150 Draft Champions Jan 17 1:00 pm Lg.3597Team mitseff</v>
      </c>
    </row>
    <row r="1962" spans="1:7" x14ac:dyDescent="0.25">
      <c r="A1962">
        <v>2161</v>
      </c>
      <c r="B1962" t="s">
        <v>2040</v>
      </c>
      <c r="C1962" t="s">
        <v>2033</v>
      </c>
      <c r="D1962">
        <v>1.3089999999999999</v>
      </c>
      <c r="E1962">
        <v>750</v>
      </c>
      <c r="F1962">
        <f t="shared" si="30"/>
        <v>11</v>
      </c>
      <c r="G1962" t="str">
        <f>STANDINGS_WHIP[[#This Row],[League]]&amp;STANDINGS_WHIP[[#This Row],[Team]]</f>
        <v>$150 Draft Champions Jan 17 1:00 pm Lg.3597Cuban Baserunning</v>
      </c>
    </row>
    <row r="1963" spans="1:7" x14ac:dyDescent="0.25">
      <c r="A1963">
        <v>2204</v>
      </c>
      <c r="B1963" t="s">
        <v>2036</v>
      </c>
      <c r="C1963" t="s">
        <v>2033</v>
      </c>
      <c r="D1963">
        <v>1.3109999999999999</v>
      </c>
      <c r="E1963">
        <v>707</v>
      </c>
      <c r="F1963">
        <f t="shared" si="30"/>
        <v>12</v>
      </c>
      <c r="G1963" t="str">
        <f>STANDINGS_WHIP[[#This Row],[League]]&amp;STANDINGS_WHIP[[#This Row],[Team]]</f>
        <v>$150 Draft Champions Jan 17 1:00 pm Lg.3597BALL FOUR</v>
      </c>
    </row>
    <row r="1964" spans="1:7" x14ac:dyDescent="0.25">
      <c r="A1964">
        <v>2593</v>
      </c>
      <c r="B1964" t="s">
        <v>154</v>
      </c>
      <c r="C1964" t="s">
        <v>2033</v>
      </c>
      <c r="D1964">
        <v>1.343</v>
      </c>
      <c r="E1964">
        <v>318</v>
      </c>
      <c r="F1964">
        <f t="shared" si="30"/>
        <v>13</v>
      </c>
      <c r="G1964" t="str">
        <f>STANDINGS_WHIP[[#This Row],[League]]&amp;STANDINGS_WHIP[[#This Row],[Team]]</f>
        <v>$150 Draft Champions Jan 17 1:00 pm Lg.3597GLG20s</v>
      </c>
    </row>
    <row r="1965" spans="1:7" x14ac:dyDescent="0.25">
      <c r="A1965">
        <v>2632</v>
      </c>
      <c r="B1965" t="s">
        <v>19</v>
      </c>
      <c r="C1965" t="s">
        <v>2033</v>
      </c>
      <c r="D1965">
        <v>1.347</v>
      </c>
      <c r="E1965">
        <v>279</v>
      </c>
      <c r="F1965">
        <f t="shared" si="30"/>
        <v>14</v>
      </c>
      <c r="G1965" t="str">
        <f>STANDINGS_WHIP[[#This Row],[League]]&amp;STANDINGS_WHIP[[#This Row],[Team]]</f>
        <v>$150 Draft Champions Jan 17 1:00 pm Lg.3597One Eyed Jack</v>
      </c>
    </row>
    <row r="1966" spans="1:7" x14ac:dyDescent="0.25">
      <c r="A1966">
        <v>2642</v>
      </c>
      <c r="B1966" t="s">
        <v>2039</v>
      </c>
      <c r="C1966" t="s">
        <v>2033</v>
      </c>
      <c r="D1966">
        <v>1.3480000000000001</v>
      </c>
      <c r="E1966">
        <v>269</v>
      </c>
      <c r="F1966">
        <f t="shared" si="30"/>
        <v>15</v>
      </c>
      <c r="G1966" t="str">
        <f>STANDINGS_WHIP[[#This Row],[League]]&amp;STANDINGS_WHIP[[#This Row],[Team]]</f>
        <v>$150 Draft Champions Jan 17 1:00 pm Lg.3597Premie</v>
      </c>
    </row>
    <row r="1967" spans="1:7" x14ac:dyDescent="0.25">
      <c r="A1967">
        <v>25</v>
      </c>
      <c r="B1967" t="s">
        <v>389</v>
      </c>
      <c r="C1967" t="s">
        <v>2043</v>
      </c>
      <c r="D1967">
        <v>1.125</v>
      </c>
      <c r="E1967">
        <v>2886</v>
      </c>
      <c r="F1967">
        <f t="shared" si="30"/>
        <v>1</v>
      </c>
      <c r="G1967" t="str">
        <f>STANDINGS_WHIP[[#This Row],[League]]&amp;STANDINGS_WHIP[[#This Row],[Team]]</f>
        <v>$150 Draft Champions Jan 18 1:00 pm Lg.3598smackers III</v>
      </c>
    </row>
    <row r="1968" spans="1:7" x14ac:dyDescent="0.25">
      <c r="A1968">
        <v>103</v>
      </c>
      <c r="B1968" t="s">
        <v>2051</v>
      </c>
      <c r="C1968" t="s">
        <v>2043</v>
      </c>
      <c r="D1968">
        <v>1.1599999999999999</v>
      </c>
      <c r="E1968">
        <v>2808</v>
      </c>
      <c r="F1968">
        <f t="shared" si="30"/>
        <v>2</v>
      </c>
      <c r="G1968" t="str">
        <f>STANDINGS_WHIP[[#This Row],[League]]&amp;STANDINGS_WHIP[[#This Row],[Team]]</f>
        <v>$150 Draft Champions Jan 18 1:00 pm Lg.3598The Powers of Painwright</v>
      </c>
    </row>
    <row r="1969" spans="1:7" x14ac:dyDescent="0.25">
      <c r="A1969">
        <v>515</v>
      </c>
      <c r="B1969" t="s">
        <v>2049</v>
      </c>
      <c r="C1969" t="s">
        <v>2043</v>
      </c>
      <c r="D1969">
        <v>1.212</v>
      </c>
      <c r="E1969">
        <v>2396</v>
      </c>
      <c r="F1969">
        <f t="shared" si="30"/>
        <v>3</v>
      </c>
      <c r="G1969" t="str">
        <f>STANDINGS_WHIP[[#This Row],[League]]&amp;STANDINGS_WHIP[[#This Row],[Team]]</f>
        <v>$150 Draft Champions Jan 18 1:00 pm Lg.3598Brotato Chip</v>
      </c>
    </row>
    <row r="1970" spans="1:7" x14ac:dyDescent="0.25">
      <c r="A1970">
        <v>625</v>
      </c>
      <c r="B1970" t="s">
        <v>2045</v>
      </c>
      <c r="C1970" t="s">
        <v>2043</v>
      </c>
      <c r="D1970">
        <v>1.2210000000000001</v>
      </c>
      <c r="E1970">
        <v>2286</v>
      </c>
      <c r="F1970">
        <f t="shared" si="30"/>
        <v>4</v>
      </c>
      <c r="G1970" t="str">
        <f>STANDINGS_WHIP[[#This Row],[League]]&amp;STANDINGS_WHIP[[#This Row],[Team]]</f>
        <v>$150 Draft Champions Jan 18 1:00 pm Lg.3598Bartolo Colon's Fitbit 2</v>
      </c>
    </row>
    <row r="1971" spans="1:7" x14ac:dyDescent="0.25">
      <c r="A1971">
        <v>700</v>
      </c>
      <c r="B1971" t="s">
        <v>2052</v>
      </c>
      <c r="C1971" t="s">
        <v>2043</v>
      </c>
      <c r="D1971">
        <v>1.2250000000000001</v>
      </c>
      <c r="E1971">
        <v>2211</v>
      </c>
      <c r="F1971">
        <f t="shared" si="30"/>
        <v>5</v>
      </c>
      <c r="G1971" t="str">
        <f>STANDINGS_WHIP[[#This Row],[League]]&amp;STANDINGS_WHIP[[#This Row],[Team]]</f>
        <v>$150 Draft Champions Jan 18 1:00 pm Lg.3598SpinningSeams8</v>
      </c>
    </row>
    <row r="1972" spans="1:7" x14ac:dyDescent="0.25">
      <c r="A1972">
        <v>733</v>
      </c>
      <c r="B1972" t="s">
        <v>2044</v>
      </c>
      <c r="C1972" t="s">
        <v>2043</v>
      </c>
      <c r="D1972">
        <v>1.228</v>
      </c>
      <c r="E1972">
        <v>2178</v>
      </c>
      <c r="F1972">
        <f t="shared" si="30"/>
        <v>6</v>
      </c>
      <c r="G1972" t="str">
        <f>STANDINGS_WHIP[[#This Row],[League]]&amp;STANDINGS_WHIP[[#This Row],[Team]]</f>
        <v>$150 Draft Champions Jan 18 1:00 pm Lg.3598You Know What I Mean</v>
      </c>
    </row>
    <row r="1973" spans="1:7" x14ac:dyDescent="0.25">
      <c r="A1973">
        <v>1243</v>
      </c>
      <c r="B1973" t="s">
        <v>286</v>
      </c>
      <c r="C1973" t="s">
        <v>2043</v>
      </c>
      <c r="D1973">
        <v>1.2569999999999999</v>
      </c>
      <c r="E1973">
        <v>1668</v>
      </c>
      <c r="F1973">
        <f t="shared" si="30"/>
        <v>7</v>
      </c>
      <c r="G1973" t="str">
        <f>STANDINGS_WHIP[[#This Row],[League]]&amp;STANDINGS_WHIP[[#This Row],[Team]]</f>
        <v>$150 Draft Champions Jan 18 1:00 pm Lg.3598Team Williams</v>
      </c>
    </row>
    <row r="1974" spans="1:7" x14ac:dyDescent="0.25">
      <c r="A1974">
        <v>1570</v>
      </c>
      <c r="B1974" t="s">
        <v>2047</v>
      </c>
      <c r="C1974" t="s">
        <v>2043</v>
      </c>
      <c r="D1974">
        <v>1.2749999999999999</v>
      </c>
      <c r="E1974">
        <v>1341</v>
      </c>
      <c r="F1974">
        <f t="shared" si="30"/>
        <v>8</v>
      </c>
      <c r="G1974" t="str">
        <f>STANDINGS_WHIP[[#This Row],[League]]&amp;STANDINGS_WHIP[[#This Row],[Team]]</f>
        <v>$150 Draft Champions Jan 18 1:00 pm Lg.3598Muscles Marinara</v>
      </c>
    </row>
    <row r="1975" spans="1:7" x14ac:dyDescent="0.25">
      <c r="A1975">
        <v>1879</v>
      </c>
      <c r="B1975" t="s">
        <v>17</v>
      </c>
      <c r="C1975" t="s">
        <v>2043</v>
      </c>
      <c r="D1975">
        <v>1.2909999999999999</v>
      </c>
      <c r="E1975">
        <v>1032</v>
      </c>
      <c r="F1975">
        <f t="shared" si="30"/>
        <v>9</v>
      </c>
      <c r="G1975" t="str">
        <f>STANDINGS_WHIP[[#This Row],[League]]&amp;STANDINGS_WHIP[[#This Row],[Team]]</f>
        <v>$150 Draft Champions Jan 18 1:00 pm Lg.3598Millertime</v>
      </c>
    </row>
    <row r="1976" spans="1:7" x14ac:dyDescent="0.25">
      <c r="A1976">
        <v>2070</v>
      </c>
      <c r="B1976" t="s">
        <v>73</v>
      </c>
      <c r="C1976" t="s">
        <v>2043</v>
      </c>
      <c r="D1976">
        <v>1.3029999999999999</v>
      </c>
      <c r="E1976">
        <v>841</v>
      </c>
      <c r="F1976">
        <f t="shared" si="30"/>
        <v>10</v>
      </c>
      <c r="G1976" t="str">
        <f>STANDINGS_WHIP[[#This Row],[League]]&amp;STANDINGS_WHIP[[#This Row],[Team]]</f>
        <v>$150 Draft Champions Jan 18 1:00 pm Lg.3598Triple A</v>
      </c>
    </row>
    <row r="1977" spans="1:7" x14ac:dyDescent="0.25">
      <c r="A1977">
        <v>2110</v>
      </c>
      <c r="B1977" t="s">
        <v>402</v>
      </c>
      <c r="C1977" t="s">
        <v>2043</v>
      </c>
      <c r="D1977">
        <v>1.3049999999999999</v>
      </c>
      <c r="E1977">
        <v>801</v>
      </c>
      <c r="F1977">
        <f t="shared" si="30"/>
        <v>11</v>
      </c>
      <c r="G1977" t="str">
        <f>STANDINGS_WHIP[[#This Row],[League]]&amp;STANDINGS_WHIP[[#This Row],[Team]]</f>
        <v>$150 Draft Champions Jan 18 1:00 pm Lg.3598Team Leonard</v>
      </c>
    </row>
    <row r="1978" spans="1:7" x14ac:dyDescent="0.25">
      <c r="A1978">
        <v>2201</v>
      </c>
      <c r="B1978" t="s">
        <v>2048</v>
      </c>
      <c r="C1978" t="s">
        <v>2043</v>
      </c>
      <c r="D1978">
        <v>1.3109999999999999</v>
      </c>
      <c r="E1978">
        <v>710</v>
      </c>
      <c r="F1978">
        <f t="shared" si="30"/>
        <v>12</v>
      </c>
      <c r="G1978" t="str">
        <f>STANDINGS_WHIP[[#This Row],[League]]&amp;STANDINGS_WHIP[[#This Row],[Team]]</f>
        <v>$150 Draft Champions Jan 18 1:00 pm Lg.3598No Mercy I</v>
      </c>
    </row>
    <row r="1979" spans="1:7" x14ac:dyDescent="0.25">
      <c r="A1979">
        <v>2275</v>
      </c>
      <c r="B1979" t="s">
        <v>470</v>
      </c>
      <c r="C1979" t="s">
        <v>2043</v>
      </c>
      <c r="D1979">
        <v>1.3160000000000001</v>
      </c>
      <c r="E1979">
        <v>636</v>
      </c>
      <c r="F1979">
        <f t="shared" si="30"/>
        <v>13</v>
      </c>
      <c r="G1979" t="str">
        <f>STANDINGS_WHIP[[#This Row],[League]]&amp;STANDINGS_WHIP[[#This Row],[Team]]</f>
        <v>$150 Draft Champions Jan 18 1:00 pm Lg.3598Brickdust</v>
      </c>
    </row>
    <row r="1980" spans="1:7" x14ac:dyDescent="0.25">
      <c r="A1980">
        <v>2478</v>
      </c>
      <c r="B1980" t="s">
        <v>2050</v>
      </c>
      <c r="C1980" t="s">
        <v>2043</v>
      </c>
      <c r="D1980">
        <v>1.331</v>
      </c>
      <c r="E1980">
        <v>433</v>
      </c>
      <c r="F1980">
        <f t="shared" si="30"/>
        <v>14</v>
      </c>
      <c r="G1980" t="str">
        <f>STANDINGS_WHIP[[#This Row],[League]]&amp;STANDINGS_WHIP[[#This Row],[Team]]</f>
        <v>$150 Draft Champions Jan 18 1:00 pm Lg.3598RAIN DELAY</v>
      </c>
    </row>
    <row r="1981" spans="1:7" x14ac:dyDescent="0.25">
      <c r="A1981">
        <v>2846</v>
      </c>
      <c r="B1981" t="s">
        <v>2046</v>
      </c>
      <c r="C1981" t="s">
        <v>2043</v>
      </c>
      <c r="D1981">
        <v>1.389</v>
      </c>
      <c r="E1981">
        <v>65</v>
      </c>
      <c r="F1981">
        <f t="shared" si="30"/>
        <v>15</v>
      </c>
      <c r="G1981" t="str">
        <f>STANDINGS_WHIP[[#This Row],[League]]&amp;STANDINGS_WHIP[[#This Row],[Team]]</f>
        <v>$150 Draft Champions Jan 18 1:00 pm Lg.3598Forever Draft 3</v>
      </c>
    </row>
    <row r="1982" spans="1:7" x14ac:dyDescent="0.25">
      <c r="A1982">
        <v>118</v>
      </c>
      <c r="B1982" t="s">
        <v>2055</v>
      </c>
      <c r="C1982" t="s">
        <v>2054</v>
      </c>
      <c r="D1982">
        <v>1.163</v>
      </c>
      <c r="E1982">
        <v>2793</v>
      </c>
      <c r="F1982">
        <f t="shared" si="30"/>
        <v>1</v>
      </c>
      <c r="G1982" t="str">
        <f>STANDINGS_WHIP[[#This Row],[League]]&amp;STANDINGS_WHIP[[#This Row],[Team]]</f>
        <v>$150 Draft Champions Jan 19 1:00 pm Lg.3599Yangervis Clevinger</v>
      </c>
    </row>
    <row r="1983" spans="1:7" x14ac:dyDescent="0.25">
      <c r="A1983">
        <v>314</v>
      </c>
      <c r="B1983" t="s">
        <v>422</v>
      </c>
      <c r="C1983" t="s">
        <v>2054</v>
      </c>
      <c r="D1983">
        <v>1.1919999999999999</v>
      </c>
      <c r="E1983">
        <v>2597</v>
      </c>
      <c r="F1983">
        <f t="shared" si="30"/>
        <v>2</v>
      </c>
      <c r="G1983" t="str">
        <f>STANDINGS_WHIP[[#This Row],[League]]&amp;STANDINGS_WHIP[[#This Row],[Team]]</f>
        <v>$150 Draft Champions Jan 19 1:00 pm Lg.3599Auburn Plainsman</v>
      </c>
    </row>
    <row r="1984" spans="1:7" x14ac:dyDescent="0.25">
      <c r="A1984">
        <v>405</v>
      </c>
      <c r="B1984" t="s">
        <v>2053</v>
      </c>
      <c r="C1984" t="s">
        <v>2054</v>
      </c>
      <c r="D1984">
        <v>1.202</v>
      </c>
      <c r="E1984">
        <v>2506</v>
      </c>
      <c r="F1984">
        <f t="shared" si="30"/>
        <v>3</v>
      </c>
      <c r="G1984" t="str">
        <f>STANDINGS_WHIP[[#This Row],[League]]&amp;STANDINGS_WHIP[[#This Row],[Team]]</f>
        <v>$150 Draft Champions Jan 19 1:00 pm Lg.3599DC Dogo 3</v>
      </c>
    </row>
    <row r="1985" spans="1:7" x14ac:dyDescent="0.25">
      <c r="A1985">
        <v>479</v>
      </c>
      <c r="B1985" t="s">
        <v>233</v>
      </c>
      <c r="C1985" t="s">
        <v>2054</v>
      </c>
      <c r="D1985">
        <v>1.2090000000000001</v>
      </c>
      <c r="E1985">
        <v>2432</v>
      </c>
      <c r="F1985">
        <f t="shared" si="30"/>
        <v>4</v>
      </c>
      <c r="G1985" t="str">
        <f>STANDINGS_WHIP[[#This Row],[League]]&amp;STANDINGS_WHIP[[#This Row],[Team]]</f>
        <v>$150 Draft Champions Jan 19 1:00 pm Lg.3599Calgary Cannons v1</v>
      </c>
    </row>
    <row r="1986" spans="1:7" x14ac:dyDescent="0.25">
      <c r="A1986">
        <v>603</v>
      </c>
      <c r="B1986" t="s">
        <v>405</v>
      </c>
      <c r="C1986" t="s">
        <v>2054</v>
      </c>
      <c r="D1986">
        <v>1.22</v>
      </c>
      <c r="E1986">
        <v>2308</v>
      </c>
      <c r="F1986">
        <f t="shared" si="30"/>
        <v>5</v>
      </c>
      <c r="G1986" t="str">
        <f>STANDINGS_WHIP[[#This Row],[League]]&amp;STANDINGS_WHIP[[#This Row],[Team]]</f>
        <v>$150 Draft Champions Jan 19 1:00 pm Lg.3599Team Gates</v>
      </c>
    </row>
    <row r="1987" spans="1:7" x14ac:dyDescent="0.25">
      <c r="A1987">
        <v>702</v>
      </c>
      <c r="B1987" t="s">
        <v>2059</v>
      </c>
      <c r="C1987" t="s">
        <v>2054</v>
      </c>
      <c r="D1987">
        <v>1.2250000000000001</v>
      </c>
      <c r="E1987">
        <v>2208.5</v>
      </c>
      <c r="F1987">
        <f t="shared" ref="F1987:F2050" si="31">IF(C1987=C1986,F1986+1,1)</f>
        <v>6</v>
      </c>
      <c r="G1987" t="str">
        <f>STANDINGS_WHIP[[#This Row],[League]]&amp;STANDINGS_WHIP[[#This Row],[Team]]</f>
        <v>$150 Draft Champions Jan 19 1:00 pm Lg.3599Goldschmidter</v>
      </c>
    </row>
    <row r="1988" spans="1:7" x14ac:dyDescent="0.25">
      <c r="A1988">
        <v>792</v>
      </c>
      <c r="B1988" t="s">
        <v>38</v>
      </c>
      <c r="C1988" t="s">
        <v>2054</v>
      </c>
      <c r="D1988">
        <v>1.2330000000000001</v>
      </c>
      <c r="E1988">
        <v>2119</v>
      </c>
      <c r="F1988">
        <f t="shared" si="31"/>
        <v>7</v>
      </c>
      <c r="G1988" t="str">
        <f>STANDINGS_WHIP[[#This Row],[League]]&amp;STANDINGS_WHIP[[#This Row],[Team]]</f>
        <v>$150 Draft Champions Jan 19 1:00 pm Lg.3599Broken Arms</v>
      </c>
    </row>
    <row r="1989" spans="1:7" x14ac:dyDescent="0.25">
      <c r="A1989">
        <v>972</v>
      </c>
      <c r="B1989" t="s">
        <v>2056</v>
      </c>
      <c r="C1989" t="s">
        <v>2054</v>
      </c>
      <c r="D1989">
        <v>1.2430000000000001</v>
      </c>
      <c r="E1989">
        <v>1939</v>
      </c>
      <c r="F1989">
        <f t="shared" si="31"/>
        <v>8</v>
      </c>
      <c r="G1989" t="str">
        <f>STANDINGS_WHIP[[#This Row],[League]]&amp;STANDINGS_WHIP[[#This Row],[Team]]</f>
        <v>$150 Draft Champions Jan 19 1:00 pm Lg.3599We Are Familia</v>
      </c>
    </row>
    <row r="1990" spans="1:7" x14ac:dyDescent="0.25">
      <c r="A1990">
        <v>1229</v>
      </c>
      <c r="B1990" t="s">
        <v>2057</v>
      </c>
      <c r="C1990" t="s">
        <v>2054</v>
      </c>
      <c r="D1990">
        <v>1.2569999999999999</v>
      </c>
      <c r="E1990">
        <v>1682</v>
      </c>
      <c r="F1990">
        <f t="shared" si="31"/>
        <v>9</v>
      </c>
      <c r="G1990" t="str">
        <f>STANDINGS_WHIP[[#This Row],[League]]&amp;STANDINGS_WHIP[[#This Row],[Team]]</f>
        <v>$150 Draft Champions Jan 19 1:00 pm Lg.3599Moz Boyz 12</v>
      </c>
    </row>
    <row r="1991" spans="1:7" x14ac:dyDescent="0.25">
      <c r="A1991">
        <v>1318</v>
      </c>
      <c r="B1991" t="s">
        <v>329</v>
      </c>
      <c r="C1991" t="s">
        <v>2054</v>
      </c>
      <c r="D1991">
        <v>1.2609999999999999</v>
      </c>
      <c r="E1991">
        <v>1593</v>
      </c>
      <c r="F1991">
        <f t="shared" si="31"/>
        <v>10</v>
      </c>
      <c r="G1991" t="str">
        <f>STANDINGS_WHIP[[#This Row],[League]]&amp;STANDINGS_WHIP[[#This Row],[Team]]</f>
        <v>$150 Draft Champions Jan 19 1:00 pm Lg.3599Team Selvaggio</v>
      </c>
    </row>
    <row r="1992" spans="1:7" x14ac:dyDescent="0.25">
      <c r="A1992">
        <v>2019</v>
      </c>
      <c r="B1992" t="s">
        <v>2061</v>
      </c>
      <c r="C1992" t="s">
        <v>2054</v>
      </c>
      <c r="D1992">
        <v>1.2989999999999999</v>
      </c>
      <c r="E1992">
        <v>892</v>
      </c>
      <c r="F1992">
        <f t="shared" si="31"/>
        <v>11</v>
      </c>
      <c r="G1992" t="str">
        <f>STANDINGS_WHIP[[#This Row],[League]]&amp;STANDINGS_WHIP[[#This Row],[Team]]</f>
        <v>$150 Draft Champions Jan 19 1:00 pm Lg.3599zima.....</v>
      </c>
    </row>
    <row r="1993" spans="1:7" x14ac:dyDescent="0.25">
      <c r="A1993">
        <v>2186</v>
      </c>
      <c r="B1993" t="s">
        <v>490</v>
      </c>
      <c r="C1993" t="s">
        <v>2054</v>
      </c>
      <c r="D1993">
        <v>1.31</v>
      </c>
      <c r="E1993">
        <v>725</v>
      </c>
      <c r="F1993">
        <f t="shared" si="31"/>
        <v>12</v>
      </c>
      <c r="G1993" t="str">
        <f>STANDINGS_WHIP[[#This Row],[League]]&amp;STANDINGS_WHIP[[#This Row],[Team]]</f>
        <v>$150 Draft Champions Jan 19 1:00 pm Lg.3599Fox Force Five</v>
      </c>
    </row>
    <row r="1994" spans="1:7" x14ac:dyDescent="0.25">
      <c r="A1994">
        <v>2439</v>
      </c>
      <c r="B1994" t="s">
        <v>2060</v>
      </c>
      <c r="C1994" t="s">
        <v>2054</v>
      </c>
      <c r="D1994">
        <v>1.3280000000000001</v>
      </c>
      <c r="E1994">
        <v>472</v>
      </c>
      <c r="F1994">
        <f t="shared" si="31"/>
        <v>13</v>
      </c>
      <c r="G1994" t="str">
        <f>STANDINGS_WHIP[[#This Row],[League]]&amp;STANDINGS_WHIP[[#This Row],[Team]]</f>
        <v>$150 Draft Champions Jan 19 1:00 pm Lg.3599Profloop3</v>
      </c>
    </row>
    <row r="1995" spans="1:7" x14ac:dyDescent="0.25">
      <c r="A1995">
        <v>2744</v>
      </c>
      <c r="B1995" t="s">
        <v>2058</v>
      </c>
      <c r="C1995" t="s">
        <v>2054</v>
      </c>
      <c r="D1995">
        <v>1.361</v>
      </c>
      <c r="E1995">
        <v>167</v>
      </c>
      <c r="F1995">
        <f t="shared" si="31"/>
        <v>14</v>
      </c>
      <c r="G1995" t="str">
        <f>STANDINGS_WHIP[[#This Row],[League]]&amp;STANDINGS_WHIP[[#This Row],[Team]]</f>
        <v>$150 Draft Champions Jan 19 1:00 pm Lg.3599Strohs before Hoes</v>
      </c>
    </row>
    <row r="1996" spans="1:7" x14ac:dyDescent="0.25">
      <c r="A1996">
        <v>2902</v>
      </c>
      <c r="B1996" t="s">
        <v>1550</v>
      </c>
      <c r="C1996" t="s">
        <v>2054</v>
      </c>
      <c r="D1996">
        <v>1.4410000000000001</v>
      </c>
      <c r="E1996">
        <v>9</v>
      </c>
      <c r="F1996">
        <f t="shared" si="31"/>
        <v>15</v>
      </c>
      <c r="G1996" t="str">
        <f>STANDINGS_WHIP[[#This Row],[League]]&amp;STANDINGS_WHIP[[#This Row],[Team]]</f>
        <v>$150 Draft Champions Jan 19 1:00 pm Lg.3599Wellington Blacks</v>
      </c>
    </row>
    <row r="1997" spans="1:7" x14ac:dyDescent="0.25">
      <c r="A1997">
        <v>133</v>
      </c>
      <c r="B1997" t="s">
        <v>2064</v>
      </c>
      <c r="C1997" t="s">
        <v>2063</v>
      </c>
      <c r="D1997">
        <v>1.165</v>
      </c>
      <c r="E1997">
        <v>2778</v>
      </c>
      <c r="F1997">
        <f t="shared" si="31"/>
        <v>1</v>
      </c>
      <c r="G1997" t="str">
        <f>STANDINGS_WHIP[[#This Row],[League]]&amp;STANDINGS_WHIP[[#This Row],[Team]]</f>
        <v>$150 Draft Champions Jan 19 1:00 pm Lg.3600Aubrey Huff's Comeback</v>
      </c>
    </row>
    <row r="1998" spans="1:7" x14ac:dyDescent="0.25">
      <c r="A1998">
        <v>342</v>
      </c>
      <c r="B1998" t="s">
        <v>2070</v>
      </c>
      <c r="C1998" t="s">
        <v>2063</v>
      </c>
      <c r="D1998">
        <v>1.1950000000000001</v>
      </c>
      <c r="E1998">
        <v>2569</v>
      </c>
      <c r="F1998">
        <f t="shared" si="31"/>
        <v>2</v>
      </c>
      <c r="G1998" t="str">
        <f>STANDINGS_WHIP[[#This Row],[League]]&amp;STANDINGS_WHIP[[#This Row],[Team]]</f>
        <v>$150 Draft Champions Jan 19 1:00 pm Lg.3600Bama 2</v>
      </c>
    </row>
    <row r="1999" spans="1:7" x14ac:dyDescent="0.25">
      <c r="A1999">
        <v>388</v>
      </c>
      <c r="B1999" t="s">
        <v>2073</v>
      </c>
      <c r="C1999" t="s">
        <v>2063</v>
      </c>
      <c r="D1999">
        <v>1.2</v>
      </c>
      <c r="E1999">
        <v>2523</v>
      </c>
      <c r="F1999">
        <f t="shared" si="31"/>
        <v>3</v>
      </c>
      <c r="G1999" t="str">
        <f>STANDINGS_WHIP[[#This Row],[League]]&amp;STANDINGS_WHIP[[#This Row],[Team]]</f>
        <v>$150 Draft Champions Jan 19 1:00 pm Lg.3600Team Bankus</v>
      </c>
    </row>
    <row r="2000" spans="1:7" x14ac:dyDescent="0.25">
      <c r="A2000">
        <v>677</v>
      </c>
      <c r="B2000" t="s">
        <v>2068</v>
      </c>
      <c r="C2000" t="s">
        <v>2063</v>
      </c>
      <c r="D2000">
        <v>1.224</v>
      </c>
      <c r="E2000">
        <v>2234</v>
      </c>
      <c r="F2000">
        <f t="shared" si="31"/>
        <v>4</v>
      </c>
      <c r="G2000" t="str">
        <f>STANDINGS_WHIP[[#This Row],[League]]&amp;STANDINGS_WHIP[[#This Row],[Team]]</f>
        <v>$150 Draft Champions Jan 19 1:00 pm Lg.3600Bingo Wings</v>
      </c>
    </row>
    <row r="2001" spans="1:7" x14ac:dyDescent="0.25">
      <c r="A2001">
        <v>1198</v>
      </c>
      <c r="B2001" t="s">
        <v>461</v>
      </c>
      <c r="C2001" t="s">
        <v>2063</v>
      </c>
      <c r="D2001">
        <v>1.2549999999999999</v>
      </c>
      <c r="E2001">
        <v>1713</v>
      </c>
      <c r="F2001">
        <f t="shared" si="31"/>
        <v>5</v>
      </c>
      <c r="G2001" t="str">
        <f>STANDINGS_WHIP[[#This Row],[League]]&amp;STANDINGS_WHIP[[#This Row],[Team]]</f>
        <v>$150 Draft Champions Jan 19 1:00 pm Lg.3600Evil Empire</v>
      </c>
    </row>
    <row r="2002" spans="1:7" x14ac:dyDescent="0.25">
      <c r="A2002">
        <v>1222</v>
      </c>
      <c r="B2002" t="s">
        <v>2069</v>
      </c>
      <c r="C2002" t="s">
        <v>2063</v>
      </c>
      <c r="D2002">
        <v>1.256</v>
      </c>
      <c r="E2002">
        <v>1689</v>
      </c>
      <c r="F2002">
        <f t="shared" si="31"/>
        <v>6</v>
      </c>
      <c r="G2002" t="str">
        <f>STANDINGS_WHIP[[#This Row],[League]]&amp;STANDINGS_WHIP[[#This Row],[Team]]</f>
        <v>$150 Draft Champions Jan 19 1:00 pm Lg.3600Team Berceau</v>
      </c>
    </row>
    <row r="2003" spans="1:7" x14ac:dyDescent="0.25">
      <c r="A2003">
        <v>1311</v>
      </c>
      <c r="B2003" t="s">
        <v>2066</v>
      </c>
      <c r="C2003" t="s">
        <v>2063</v>
      </c>
      <c r="D2003">
        <v>1.2609999999999999</v>
      </c>
      <c r="E2003">
        <v>1600</v>
      </c>
      <c r="F2003">
        <f t="shared" si="31"/>
        <v>7</v>
      </c>
      <c r="G2003" t="str">
        <f>STANDINGS_WHIP[[#This Row],[League]]&amp;STANDINGS_WHIP[[#This Row],[Team]]</f>
        <v>$150 Draft Champions Jan 19 1:00 pm Lg.3600The Bryce is Right</v>
      </c>
    </row>
    <row r="2004" spans="1:7" x14ac:dyDescent="0.25">
      <c r="A2004">
        <v>1505</v>
      </c>
      <c r="B2004" t="s">
        <v>70</v>
      </c>
      <c r="C2004" t="s">
        <v>2063</v>
      </c>
      <c r="D2004">
        <v>1.2709999999999999</v>
      </c>
      <c r="E2004">
        <v>1406</v>
      </c>
      <c r="F2004">
        <f t="shared" si="31"/>
        <v>8</v>
      </c>
      <c r="G2004" t="str">
        <f>STANDINGS_WHIP[[#This Row],[League]]&amp;STANDINGS_WHIP[[#This Row],[Team]]</f>
        <v>$150 Draft Champions Jan 19 1:00 pm Lg.3600Captain Crunch 3</v>
      </c>
    </row>
    <row r="2005" spans="1:7" x14ac:dyDescent="0.25">
      <c r="A2005">
        <v>1538</v>
      </c>
      <c r="B2005" t="s">
        <v>2072</v>
      </c>
      <c r="C2005" t="s">
        <v>2063</v>
      </c>
      <c r="D2005">
        <v>1.2729999999999999</v>
      </c>
      <c r="E2005">
        <v>1373</v>
      </c>
      <c r="F2005">
        <f t="shared" si="31"/>
        <v>9</v>
      </c>
      <c r="G2005" t="str">
        <f>STANDINGS_WHIP[[#This Row],[League]]&amp;STANDINGS_WHIP[[#This Row],[Team]]</f>
        <v>$150 Draft Champions Jan 19 1:00 pm Lg.3600Bautista Bomb</v>
      </c>
    </row>
    <row r="2006" spans="1:7" x14ac:dyDescent="0.25">
      <c r="A2006">
        <v>1744</v>
      </c>
      <c r="B2006" t="s">
        <v>271</v>
      </c>
      <c r="C2006" t="s">
        <v>2063</v>
      </c>
      <c r="D2006">
        <v>1.284</v>
      </c>
      <c r="E2006">
        <v>1167</v>
      </c>
      <c r="F2006">
        <f t="shared" si="31"/>
        <v>10</v>
      </c>
      <c r="G2006" t="str">
        <f>STANDINGS_WHIP[[#This Row],[League]]&amp;STANDINGS_WHIP[[#This Row],[Team]]</f>
        <v>$150 Draft Champions Jan 19 1:00 pm Lg.3600Team brace</v>
      </c>
    </row>
    <row r="2007" spans="1:7" x14ac:dyDescent="0.25">
      <c r="A2007">
        <v>1962</v>
      </c>
      <c r="B2007" t="s">
        <v>2071</v>
      </c>
      <c r="C2007" t="s">
        <v>2063</v>
      </c>
      <c r="D2007">
        <v>1.2969999999999999</v>
      </c>
      <c r="E2007">
        <v>949</v>
      </c>
      <c r="F2007">
        <f t="shared" si="31"/>
        <v>11</v>
      </c>
      <c r="G2007" t="str">
        <f>STANDINGS_WHIP[[#This Row],[League]]&amp;STANDINGS_WHIP[[#This Row],[Team]]</f>
        <v>$150 Draft Champions Jan 19 1:00 pm Lg.3600Chico Lind's Hermanos - DC 42</v>
      </c>
    </row>
    <row r="2008" spans="1:7" x14ac:dyDescent="0.25">
      <c r="A2008">
        <v>2134</v>
      </c>
      <c r="B2008" t="s">
        <v>2067</v>
      </c>
      <c r="C2008" t="s">
        <v>2063</v>
      </c>
      <c r="D2008">
        <v>1.306</v>
      </c>
      <c r="E2008">
        <v>777</v>
      </c>
      <c r="F2008">
        <f t="shared" si="31"/>
        <v>12</v>
      </c>
      <c r="G2008" t="str">
        <f>STANDINGS_WHIP[[#This Row],[League]]&amp;STANDINGS_WHIP[[#This Row],[Team]]</f>
        <v>$150 Draft Champions Jan 19 1:00 pm Lg.3600Simultaneous</v>
      </c>
    </row>
    <row r="2009" spans="1:7" x14ac:dyDescent="0.25">
      <c r="A2009">
        <v>2290</v>
      </c>
      <c r="B2009" t="s">
        <v>2065</v>
      </c>
      <c r="C2009" t="s">
        <v>2063</v>
      </c>
      <c r="D2009">
        <v>1.3169999999999999</v>
      </c>
      <c r="E2009">
        <v>621</v>
      </c>
      <c r="F2009">
        <f t="shared" si="31"/>
        <v>13</v>
      </c>
      <c r="G2009" t="str">
        <f>STANDINGS_WHIP[[#This Row],[League]]&amp;STANDINGS_WHIP[[#This Row],[Team]]</f>
        <v>$150 Draft Champions Jan 19 1:00 pm Lg.3600TROUTSTANDING</v>
      </c>
    </row>
    <row r="2010" spans="1:7" x14ac:dyDescent="0.25">
      <c r="A2010">
        <v>2904</v>
      </c>
      <c r="B2010" t="s">
        <v>508</v>
      </c>
      <c r="C2010" t="s">
        <v>2063</v>
      </c>
      <c r="D2010">
        <v>1.446</v>
      </c>
      <c r="E2010">
        <v>7</v>
      </c>
      <c r="F2010">
        <f t="shared" si="31"/>
        <v>14</v>
      </c>
      <c r="G2010" t="str">
        <f>STANDINGS_WHIP[[#This Row],[League]]&amp;STANDINGS_WHIP[[#This Row],[Team]]</f>
        <v>$150 Draft Champions Jan 19 1:00 pm Lg.3600Team Robinson</v>
      </c>
    </row>
    <row r="2011" spans="1:7" x14ac:dyDescent="0.25">
      <c r="A2011">
        <v>2909</v>
      </c>
      <c r="B2011" t="s">
        <v>2062</v>
      </c>
      <c r="C2011" t="s">
        <v>2063</v>
      </c>
      <c r="D2011">
        <v>1.5109999999999999</v>
      </c>
      <c r="E2011">
        <v>2</v>
      </c>
      <c r="F2011">
        <f t="shared" si="31"/>
        <v>15</v>
      </c>
      <c r="G2011" t="str">
        <f>STANDINGS_WHIP[[#This Row],[League]]&amp;STANDINGS_WHIP[[#This Row],[Team]]</f>
        <v>$150 Draft Champions Jan 19 1:00 pm Lg.3600The Hitter Formerly Known as Mike</v>
      </c>
    </row>
    <row r="2012" spans="1:7" x14ac:dyDescent="0.25">
      <c r="A2012">
        <v>241</v>
      </c>
      <c r="B2012" t="s">
        <v>2078</v>
      </c>
      <c r="C2012" t="s">
        <v>2074</v>
      </c>
      <c r="D2012">
        <v>1.1819999999999999</v>
      </c>
      <c r="E2012">
        <v>2670</v>
      </c>
      <c r="F2012">
        <f t="shared" si="31"/>
        <v>1</v>
      </c>
      <c r="G2012" t="str">
        <f>STANDINGS_WHIP[[#This Row],[League]]&amp;STANDINGS_WHIP[[#This Row],[Team]]</f>
        <v>$150 Draft Champions Jan 20 1:00 pm Lg.3609Iron Pigs</v>
      </c>
    </row>
    <row r="2013" spans="1:7" x14ac:dyDescent="0.25">
      <c r="A2013">
        <v>274</v>
      </c>
      <c r="B2013" t="s">
        <v>2077</v>
      </c>
      <c r="C2013" t="s">
        <v>2074</v>
      </c>
      <c r="D2013">
        <v>1.1859999999999999</v>
      </c>
      <c r="E2013">
        <v>2637</v>
      </c>
      <c r="F2013">
        <f t="shared" si="31"/>
        <v>2</v>
      </c>
      <c r="G2013" t="str">
        <f>STANDINGS_WHIP[[#This Row],[League]]&amp;STANDINGS_WHIP[[#This Row],[Team]]</f>
        <v>$150 Draft Champions Jan 20 1:00 pm Lg.3609Kaotik Vapor 4</v>
      </c>
    </row>
    <row r="2014" spans="1:7" x14ac:dyDescent="0.25">
      <c r="A2014">
        <v>315</v>
      </c>
      <c r="B2014" t="s">
        <v>2083</v>
      </c>
      <c r="C2014" t="s">
        <v>2074</v>
      </c>
      <c r="D2014">
        <v>1.1919999999999999</v>
      </c>
      <c r="E2014">
        <v>2596</v>
      </c>
      <c r="F2014">
        <f t="shared" si="31"/>
        <v>3</v>
      </c>
      <c r="G2014" t="str">
        <f>STANDINGS_WHIP[[#This Row],[League]]&amp;STANDINGS_WHIP[[#This Row],[Team]]</f>
        <v>$150 Draft Champions Jan 20 1:00 pm Lg.3609Scout Team V2</v>
      </c>
    </row>
    <row r="2015" spans="1:7" x14ac:dyDescent="0.25">
      <c r="A2015">
        <v>577</v>
      </c>
      <c r="B2015" t="s">
        <v>2086</v>
      </c>
      <c r="C2015" t="s">
        <v>2074</v>
      </c>
      <c r="D2015">
        <v>1.2170000000000001</v>
      </c>
      <c r="E2015">
        <v>2334</v>
      </c>
      <c r="F2015">
        <f t="shared" si="31"/>
        <v>4</v>
      </c>
      <c r="G2015" t="str">
        <f>STANDINGS_WHIP[[#This Row],[League]]&amp;STANDINGS_WHIP[[#This Row],[Team]]</f>
        <v>$150 Draft Champions Jan 20 1:00 pm Lg.3609War Boys 2</v>
      </c>
    </row>
    <row r="2016" spans="1:7" x14ac:dyDescent="0.25">
      <c r="A2016">
        <v>897</v>
      </c>
      <c r="B2016" t="s">
        <v>2080</v>
      </c>
      <c r="C2016" t="s">
        <v>2074</v>
      </c>
      <c r="D2016">
        <v>1.2390000000000001</v>
      </c>
      <c r="E2016">
        <v>2014</v>
      </c>
      <c r="F2016">
        <f t="shared" si="31"/>
        <v>5</v>
      </c>
      <c r="G2016" t="str">
        <f>STANDINGS_WHIP[[#This Row],[League]]&amp;STANDINGS_WHIP[[#This Row],[Team]]</f>
        <v>$150 Draft Champions Jan 20 1:00 pm Lg.3609Bavaro DC 1</v>
      </c>
    </row>
    <row r="2017" spans="1:7" x14ac:dyDescent="0.25">
      <c r="A2017">
        <v>928</v>
      </c>
      <c r="B2017" t="s">
        <v>2081</v>
      </c>
      <c r="C2017" t="s">
        <v>2074</v>
      </c>
      <c r="D2017">
        <v>1.2410000000000001</v>
      </c>
      <c r="E2017">
        <v>1983</v>
      </c>
      <c r="F2017">
        <f t="shared" si="31"/>
        <v>6</v>
      </c>
      <c r="G2017" t="str">
        <f>STANDINGS_WHIP[[#This Row],[League]]&amp;STANDINGS_WHIP[[#This Row],[Team]]</f>
        <v>$150 Draft Champions Jan 20 1:00 pm Lg.3609Brock Strongo</v>
      </c>
    </row>
    <row r="2018" spans="1:7" x14ac:dyDescent="0.25">
      <c r="A2018">
        <v>1227</v>
      </c>
      <c r="B2018" t="s">
        <v>2084</v>
      </c>
      <c r="C2018" t="s">
        <v>2074</v>
      </c>
      <c r="D2018">
        <v>1.256</v>
      </c>
      <c r="E2018">
        <v>1684</v>
      </c>
      <c r="F2018">
        <f t="shared" si="31"/>
        <v>7</v>
      </c>
      <c r="G2018" t="str">
        <f>STANDINGS_WHIP[[#This Row],[League]]&amp;STANDINGS_WHIP[[#This Row],[Team]]</f>
        <v>$150 Draft Champions Jan 20 1:00 pm Lg.3609Lower Deckers DC1</v>
      </c>
    </row>
    <row r="2019" spans="1:7" x14ac:dyDescent="0.25">
      <c r="A2019">
        <v>1317</v>
      </c>
      <c r="B2019" t="s">
        <v>2075</v>
      </c>
      <c r="C2019" t="s">
        <v>2074</v>
      </c>
      <c r="D2019">
        <v>1.2609999999999999</v>
      </c>
      <c r="E2019">
        <v>1594</v>
      </c>
      <c r="F2019">
        <f t="shared" si="31"/>
        <v>8</v>
      </c>
      <c r="G2019" t="str">
        <f>STANDINGS_WHIP[[#This Row],[League]]&amp;STANDINGS_WHIP[[#This Row],[Team]]</f>
        <v>$150 Draft Champions Jan 20 1:00 pm Lg.3609Last Chance I</v>
      </c>
    </row>
    <row r="2020" spans="1:7" x14ac:dyDescent="0.25">
      <c r="A2020">
        <v>1605</v>
      </c>
      <c r="B2020" t="s">
        <v>2079</v>
      </c>
      <c r="C2020" t="s">
        <v>2074</v>
      </c>
      <c r="D2020">
        <v>1.276</v>
      </c>
      <c r="E2020">
        <v>1306</v>
      </c>
      <c r="F2020">
        <f t="shared" si="31"/>
        <v>9</v>
      </c>
      <c r="G2020" t="str">
        <f>STANDINGS_WHIP[[#This Row],[League]]&amp;STANDINGS_WHIP[[#This Row],[Team]]</f>
        <v>$150 Draft Champions Jan 20 1:00 pm Lg.3609Tillie</v>
      </c>
    </row>
    <row r="2021" spans="1:7" x14ac:dyDescent="0.25">
      <c r="A2021">
        <v>1847</v>
      </c>
      <c r="B2021" t="s">
        <v>432</v>
      </c>
      <c r="C2021" t="s">
        <v>2074</v>
      </c>
      <c r="D2021">
        <v>1.29</v>
      </c>
      <c r="E2021">
        <v>1064</v>
      </c>
      <c r="F2021">
        <f t="shared" si="31"/>
        <v>10</v>
      </c>
      <c r="G2021" t="str">
        <f>STANDINGS_WHIP[[#This Row],[League]]&amp;STANDINGS_WHIP[[#This Row],[Team]]</f>
        <v>$150 Draft Champions Jan 20 1:00 pm Lg.3609Smoothman</v>
      </c>
    </row>
    <row r="2022" spans="1:7" x14ac:dyDescent="0.25">
      <c r="A2022">
        <v>2049</v>
      </c>
      <c r="B2022" t="s">
        <v>2085</v>
      </c>
      <c r="C2022" t="s">
        <v>2074</v>
      </c>
      <c r="D2022">
        <v>1.302</v>
      </c>
      <c r="E2022">
        <v>862</v>
      </c>
      <c r="F2022">
        <f t="shared" si="31"/>
        <v>11</v>
      </c>
      <c r="G2022" t="str">
        <f>STANDINGS_WHIP[[#This Row],[League]]&amp;STANDINGS_WHIP[[#This Row],[Team]]</f>
        <v>$150 Draft Champions Jan 20 1:00 pm Lg.3609Frontrunners</v>
      </c>
    </row>
    <row r="2023" spans="1:7" x14ac:dyDescent="0.25">
      <c r="A2023">
        <v>2148</v>
      </c>
      <c r="B2023" t="s">
        <v>2082</v>
      </c>
      <c r="C2023" t="s">
        <v>2074</v>
      </c>
      <c r="D2023">
        <v>1.3069999999999999</v>
      </c>
      <c r="E2023">
        <v>763</v>
      </c>
      <c r="F2023">
        <f t="shared" si="31"/>
        <v>12</v>
      </c>
      <c r="G2023" t="str">
        <f>STANDINGS_WHIP[[#This Row],[League]]&amp;STANDINGS_WHIP[[#This Row],[Team]]</f>
        <v>$150 Draft Champions Jan 20 1:00 pm Lg.3609Debaser</v>
      </c>
    </row>
    <row r="2024" spans="1:7" x14ac:dyDescent="0.25">
      <c r="A2024">
        <v>2166</v>
      </c>
      <c r="B2024" t="s">
        <v>2076</v>
      </c>
      <c r="C2024" t="s">
        <v>2074</v>
      </c>
      <c r="D2024">
        <v>1.3089999999999999</v>
      </c>
      <c r="E2024">
        <v>745</v>
      </c>
      <c r="F2024">
        <f t="shared" si="31"/>
        <v>13</v>
      </c>
      <c r="G2024" t="str">
        <f>STANDINGS_WHIP[[#This Row],[League]]&amp;STANDINGS_WHIP[[#This Row],[Team]]</f>
        <v>$150 Draft Champions Jan 20 1:00 pm Lg.3609ShowtimeDC43</v>
      </c>
    </row>
    <row r="2025" spans="1:7" x14ac:dyDescent="0.25">
      <c r="A2025">
        <v>2219</v>
      </c>
      <c r="B2025" t="s">
        <v>138</v>
      </c>
      <c r="C2025" t="s">
        <v>2074</v>
      </c>
      <c r="D2025">
        <v>1.3120000000000001</v>
      </c>
      <c r="E2025">
        <v>692</v>
      </c>
      <c r="F2025">
        <f t="shared" si="31"/>
        <v>14</v>
      </c>
      <c r="G2025" t="str">
        <f>STANDINGS_WHIP[[#This Row],[League]]&amp;STANDINGS_WHIP[[#This Row],[Team]]</f>
        <v>$150 Draft Champions Jan 20 1:00 pm Lg.3609Las Vegas Blvd I</v>
      </c>
    </row>
    <row r="2026" spans="1:7" x14ac:dyDescent="0.25">
      <c r="A2026">
        <v>2426</v>
      </c>
      <c r="B2026" t="s">
        <v>222</v>
      </c>
      <c r="C2026" t="s">
        <v>2074</v>
      </c>
      <c r="D2026">
        <v>1.327</v>
      </c>
      <c r="E2026">
        <v>485</v>
      </c>
      <c r="F2026">
        <f t="shared" si="31"/>
        <v>15</v>
      </c>
      <c r="G2026" t="str">
        <f>STANDINGS_WHIP[[#This Row],[League]]&amp;STANDINGS_WHIP[[#This Row],[Team]]</f>
        <v>$150 Draft Champions Jan 20 1:00 pm Lg.3609Dark Helmet</v>
      </c>
    </row>
    <row r="2027" spans="1:7" x14ac:dyDescent="0.25">
      <c r="A2027">
        <v>111</v>
      </c>
      <c r="B2027" t="s">
        <v>331</v>
      </c>
      <c r="C2027" t="s">
        <v>2087</v>
      </c>
      <c r="D2027">
        <v>1.161</v>
      </c>
      <c r="E2027">
        <v>2800</v>
      </c>
      <c r="F2027">
        <f t="shared" si="31"/>
        <v>1</v>
      </c>
      <c r="G2027" t="str">
        <f>STANDINGS_WHIP[[#This Row],[League]]&amp;STANDINGS_WHIP[[#This Row],[Team]]</f>
        <v>$150 Draft Champions Jan 21 1:00 pm Lg.3611Golden Sombreros</v>
      </c>
    </row>
    <row r="2028" spans="1:7" x14ac:dyDescent="0.25">
      <c r="A2028">
        <v>161</v>
      </c>
      <c r="B2028" t="s">
        <v>2089</v>
      </c>
      <c r="C2028" t="s">
        <v>2087</v>
      </c>
      <c r="D2028">
        <v>1.17</v>
      </c>
      <c r="E2028">
        <v>2750</v>
      </c>
      <c r="F2028">
        <f t="shared" si="31"/>
        <v>2</v>
      </c>
      <c r="G2028" t="str">
        <f>STANDINGS_WHIP[[#This Row],[League]]&amp;STANDINGS_WHIP[[#This Row],[Team]]</f>
        <v>$150 Draft Champions Jan 21 1:00 pm Lg.36111000 Forms of Fear</v>
      </c>
    </row>
    <row r="2029" spans="1:7" x14ac:dyDescent="0.25">
      <c r="A2029">
        <v>226</v>
      </c>
      <c r="B2029" t="s">
        <v>2092</v>
      </c>
      <c r="C2029" t="s">
        <v>2087</v>
      </c>
      <c r="D2029">
        <v>1.181</v>
      </c>
      <c r="E2029">
        <v>2685</v>
      </c>
      <c r="F2029">
        <f t="shared" si="31"/>
        <v>3</v>
      </c>
      <c r="G2029" t="str">
        <f>STANDINGS_WHIP[[#This Row],[League]]&amp;STANDINGS_WHIP[[#This Row],[Team]]</f>
        <v>$150 Draft Champions Jan 21 1:00 pm Lg.3611Team Kent 4</v>
      </c>
    </row>
    <row r="2030" spans="1:7" x14ac:dyDescent="0.25">
      <c r="A2030">
        <v>537</v>
      </c>
      <c r="B2030" t="s">
        <v>47</v>
      </c>
      <c r="C2030" t="s">
        <v>2087</v>
      </c>
      <c r="D2030">
        <v>1.214</v>
      </c>
      <c r="E2030">
        <v>2374</v>
      </c>
      <c r="F2030">
        <f t="shared" si="31"/>
        <v>4</v>
      </c>
      <c r="G2030" t="str">
        <f>STANDINGS_WHIP[[#This Row],[League]]&amp;STANDINGS_WHIP[[#This Row],[Team]]</f>
        <v>$150 Draft Champions Jan 21 1:00 pm Lg.3611Let's Play Two</v>
      </c>
    </row>
    <row r="2031" spans="1:7" x14ac:dyDescent="0.25">
      <c r="A2031">
        <v>873</v>
      </c>
      <c r="B2031" t="s">
        <v>2094</v>
      </c>
      <c r="C2031" t="s">
        <v>2087</v>
      </c>
      <c r="D2031">
        <v>1.238</v>
      </c>
      <c r="E2031">
        <v>2038</v>
      </c>
      <c r="F2031">
        <f t="shared" si="31"/>
        <v>5</v>
      </c>
      <c r="G2031" t="str">
        <f>STANDINGS_WHIP[[#This Row],[League]]&amp;STANDINGS_WHIP[[#This Row],[Team]]</f>
        <v>$150 Draft Champions Jan 21 1:00 pm Lg.3611Kersh of the Pharaohs</v>
      </c>
    </row>
    <row r="2032" spans="1:7" x14ac:dyDescent="0.25">
      <c r="A2032">
        <v>884</v>
      </c>
      <c r="B2032" t="s">
        <v>2088</v>
      </c>
      <c r="C2032" t="s">
        <v>2087</v>
      </c>
      <c r="D2032">
        <v>1.238</v>
      </c>
      <c r="E2032">
        <v>2027</v>
      </c>
      <c r="F2032">
        <f t="shared" si="31"/>
        <v>6</v>
      </c>
      <c r="G2032" t="str">
        <f>STANDINGS_WHIP[[#This Row],[League]]&amp;STANDINGS_WHIP[[#This Row],[Team]]</f>
        <v>$150 Draft Champions Jan 21 1:00 pm Lg.3611Palm Beach Bulldogs</v>
      </c>
    </row>
    <row r="2033" spans="1:7" x14ac:dyDescent="0.25">
      <c r="A2033">
        <v>1085</v>
      </c>
      <c r="B2033" t="s">
        <v>124</v>
      </c>
      <c r="C2033" t="s">
        <v>2087</v>
      </c>
      <c r="D2033">
        <v>1.2490000000000001</v>
      </c>
      <c r="E2033">
        <v>1826</v>
      </c>
      <c r="F2033">
        <f t="shared" si="31"/>
        <v>7</v>
      </c>
      <c r="G2033" t="str">
        <f>STANDINGS_WHIP[[#This Row],[League]]&amp;STANDINGS_WHIP[[#This Row],[Team]]</f>
        <v>$150 Draft Champions Jan 21 1:00 pm Lg.3611Krebs Cycle</v>
      </c>
    </row>
    <row r="2034" spans="1:7" x14ac:dyDescent="0.25">
      <c r="A2034">
        <v>1105</v>
      </c>
      <c r="B2034" t="s">
        <v>2095</v>
      </c>
      <c r="C2034" t="s">
        <v>2087</v>
      </c>
      <c r="D2034">
        <v>1.25</v>
      </c>
      <c r="E2034">
        <v>1806</v>
      </c>
      <c r="F2034">
        <f t="shared" si="31"/>
        <v>8</v>
      </c>
      <c r="G2034" t="str">
        <f>STANDINGS_WHIP[[#This Row],[League]]&amp;STANDINGS_WHIP[[#This Row],[Team]]</f>
        <v>$150 Draft Champions Jan 21 1:00 pm Lg.3611Japan Robins</v>
      </c>
    </row>
    <row r="2035" spans="1:7" x14ac:dyDescent="0.25">
      <c r="A2035">
        <v>1407</v>
      </c>
      <c r="B2035" t="s">
        <v>2090</v>
      </c>
      <c r="C2035" t="s">
        <v>2087</v>
      </c>
      <c r="D2035">
        <v>1.266</v>
      </c>
      <c r="E2035">
        <v>1504</v>
      </c>
      <c r="F2035">
        <f t="shared" si="31"/>
        <v>9</v>
      </c>
      <c r="G2035" t="str">
        <f>STANDINGS_WHIP[[#This Row],[League]]&amp;STANDINGS_WHIP[[#This Row],[Team]]</f>
        <v>$150 Draft Champions Jan 21 1:00 pm Lg.3611Alexander Mud Ducks</v>
      </c>
    </row>
    <row r="2036" spans="1:7" x14ac:dyDescent="0.25">
      <c r="A2036">
        <v>1975</v>
      </c>
      <c r="B2036" t="s">
        <v>409</v>
      </c>
      <c r="C2036" t="s">
        <v>2087</v>
      </c>
      <c r="D2036">
        <v>1.2969999999999999</v>
      </c>
      <c r="E2036">
        <v>936</v>
      </c>
      <c r="F2036">
        <f t="shared" si="31"/>
        <v>10</v>
      </c>
      <c r="G2036" t="str">
        <f>STANDINGS_WHIP[[#This Row],[League]]&amp;STANDINGS_WHIP[[#This Row],[Team]]</f>
        <v>$150 Draft Champions Jan 21 1:00 pm Lg.3611Perpetual Motion Squad</v>
      </c>
    </row>
    <row r="2037" spans="1:7" x14ac:dyDescent="0.25">
      <c r="A2037">
        <v>2220</v>
      </c>
      <c r="B2037" t="s">
        <v>2091</v>
      </c>
      <c r="C2037" t="s">
        <v>2087</v>
      </c>
      <c r="D2037">
        <v>1.3120000000000001</v>
      </c>
      <c r="E2037">
        <v>691</v>
      </c>
      <c r="F2037">
        <f t="shared" si="31"/>
        <v>11</v>
      </c>
      <c r="G2037" t="str">
        <f>STANDINGS_WHIP[[#This Row],[League]]&amp;STANDINGS_WHIP[[#This Row],[Team]]</f>
        <v>$150 Draft Champions Jan 21 1:00 pm Lg.3611JD DC2</v>
      </c>
    </row>
    <row r="2038" spans="1:7" x14ac:dyDescent="0.25">
      <c r="A2038">
        <v>2551</v>
      </c>
      <c r="B2038" t="s">
        <v>394</v>
      </c>
      <c r="C2038" t="s">
        <v>2087</v>
      </c>
      <c r="D2038">
        <v>1.3380000000000001</v>
      </c>
      <c r="E2038">
        <v>360</v>
      </c>
      <c r="F2038">
        <f t="shared" si="31"/>
        <v>12</v>
      </c>
      <c r="G2038" t="str">
        <f>STANDINGS_WHIP[[#This Row],[League]]&amp;STANDINGS_WHIP[[#This Row],[Team]]</f>
        <v>$150 Draft Champions Jan 21 1:00 pm Lg.3611Inflatable Gammoners</v>
      </c>
    </row>
    <row r="2039" spans="1:7" x14ac:dyDescent="0.25">
      <c r="A2039">
        <v>2704</v>
      </c>
      <c r="B2039" t="s">
        <v>2093</v>
      </c>
      <c r="C2039" t="s">
        <v>2087</v>
      </c>
      <c r="D2039">
        <v>1.3560000000000001</v>
      </c>
      <c r="E2039">
        <v>207</v>
      </c>
      <c r="F2039">
        <f t="shared" si="31"/>
        <v>13</v>
      </c>
      <c r="G2039" t="str">
        <f>STANDINGS_WHIP[[#This Row],[League]]&amp;STANDINGS_WHIP[[#This Row],[Team]]</f>
        <v>$150 Draft Champions Jan 21 1:00 pm Lg.3611Nonagrace1</v>
      </c>
    </row>
    <row r="2040" spans="1:7" x14ac:dyDescent="0.25">
      <c r="A2040">
        <v>2823</v>
      </c>
      <c r="B2040" t="s">
        <v>1222</v>
      </c>
      <c r="C2040" t="s">
        <v>2087</v>
      </c>
      <c r="D2040">
        <v>1.3819999999999999</v>
      </c>
      <c r="E2040">
        <v>88</v>
      </c>
      <c r="F2040">
        <f t="shared" si="31"/>
        <v>14</v>
      </c>
      <c r="G2040" t="str">
        <f>STANDINGS_WHIP[[#This Row],[League]]&amp;STANDINGS_WHIP[[#This Row],[Team]]</f>
        <v>$150 Draft Champions Jan 21 1:00 pm Lg.3611Team Levy</v>
      </c>
    </row>
    <row r="2041" spans="1:7" x14ac:dyDescent="0.25">
      <c r="A2041">
        <v>2847</v>
      </c>
      <c r="B2041" t="s">
        <v>414</v>
      </c>
      <c r="C2041" t="s">
        <v>2087</v>
      </c>
      <c r="D2041">
        <v>1.389</v>
      </c>
      <c r="E2041">
        <v>64</v>
      </c>
      <c r="F2041">
        <f t="shared" si="31"/>
        <v>15</v>
      </c>
      <c r="G2041" t="str">
        <f>STANDINGS_WHIP[[#This Row],[League]]&amp;STANDINGS_WHIP[[#This Row],[Team]]</f>
        <v>$150 Draft Champions Jan 21 1:00 pm Lg.3611Irish Jews</v>
      </c>
    </row>
    <row r="2042" spans="1:7" x14ac:dyDescent="0.25">
      <c r="A2042">
        <v>21</v>
      </c>
      <c r="B2042" t="s">
        <v>2098</v>
      </c>
      <c r="C2042" t="s">
        <v>2097</v>
      </c>
      <c r="D2042">
        <v>1.121</v>
      </c>
      <c r="E2042">
        <v>2890</v>
      </c>
      <c r="F2042">
        <f t="shared" si="31"/>
        <v>1</v>
      </c>
      <c r="G2042" t="str">
        <f>STANDINGS_WHIP[[#This Row],[League]]&amp;STANDINGS_WHIP[[#This Row],[Team]]</f>
        <v>$150 Draft Champions Jan 21 1:00 pm Lg.3613Charger Bar 4</v>
      </c>
    </row>
    <row r="2043" spans="1:7" x14ac:dyDescent="0.25">
      <c r="A2043">
        <v>289</v>
      </c>
      <c r="B2043" t="s">
        <v>528</v>
      </c>
      <c r="C2043" t="s">
        <v>2097</v>
      </c>
      <c r="D2043">
        <v>1.1879999999999999</v>
      </c>
      <c r="E2043">
        <v>2622</v>
      </c>
      <c r="F2043">
        <f t="shared" si="31"/>
        <v>2</v>
      </c>
      <c r="G2043" t="str">
        <f>STANDINGS_WHIP[[#This Row],[League]]&amp;STANDINGS_WHIP[[#This Row],[Team]]</f>
        <v>$150 Draft Champions Jan 21 1:00 pm Lg.3613Team Matthews</v>
      </c>
    </row>
    <row r="2044" spans="1:7" x14ac:dyDescent="0.25">
      <c r="A2044">
        <v>696</v>
      </c>
      <c r="B2044" t="s">
        <v>2105</v>
      </c>
      <c r="C2044" t="s">
        <v>2097</v>
      </c>
      <c r="D2044">
        <v>1.2250000000000001</v>
      </c>
      <c r="E2044">
        <v>2215</v>
      </c>
      <c r="F2044">
        <f t="shared" si="31"/>
        <v>3</v>
      </c>
      <c r="G2044" t="str">
        <f>STANDINGS_WHIP[[#This Row],[League]]&amp;STANDINGS_WHIP[[#This Row],[Team]]</f>
        <v>$150 Draft Champions Jan 21 1:00 pm Lg.3613Lyin' Eyes</v>
      </c>
    </row>
    <row r="2045" spans="1:7" x14ac:dyDescent="0.25">
      <c r="A2045">
        <v>865</v>
      </c>
      <c r="B2045" t="s">
        <v>2106</v>
      </c>
      <c r="C2045" t="s">
        <v>2097</v>
      </c>
      <c r="D2045">
        <v>1.2370000000000001</v>
      </c>
      <c r="E2045">
        <v>2046</v>
      </c>
      <c r="F2045">
        <f t="shared" si="31"/>
        <v>4</v>
      </c>
      <c r="G2045" t="str">
        <f>STANDINGS_WHIP[[#This Row],[League]]&amp;STANDINGS_WHIP[[#This Row],[Team]]</f>
        <v>$150 Draft Champions Jan 21 1:00 pm Lg.3613Doggin it</v>
      </c>
    </row>
    <row r="2046" spans="1:7" x14ac:dyDescent="0.25">
      <c r="A2046">
        <v>893</v>
      </c>
      <c r="B2046">
        <v>11111</v>
      </c>
      <c r="C2046" t="s">
        <v>2097</v>
      </c>
      <c r="D2046">
        <v>1.2390000000000001</v>
      </c>
      <c r="E2046">
        <v>2018</v>
      </c>
      <c r="F2046">
        <f t="shared" si="31"/>
        <v>5</v>
      </c>
      <c r="G2046" t="str">
        <f>STANDINGS_WHIP[[#This Row],[League]]&amp;STANDINGS_WHIP[[#This Row],[Team]]</f>
        <v>$150 Draft Champions Jan 21 1:00 pm Lg.361311111</v>
      </c>
    </row>
    <row r="2047" spans="1:7" x14ac:dyDescent="0.25">
      <c r="A2047">
        <v>1385</v>
      </c>
      <c r="B2047" t="s">
        <v>134</v>
      </c>
      <c r="C2047" t="s">
        <v>2097</v>
      </c>
      <c r="D2047">
        <v>1.2649999999999999</v>
      </c>
      <c r="E2047">
        <v>1526</v>
      </c>
      <c r="F2047">
        <f t="shared" si="31"/>
        <v>6</v>
      </c>
      <c r="G2047" t="str">
        <f>STANDINGS_WHIP[[#This Row],[League]]&amp;STANDINGS_WHIP[[#This Row],[Team]]</f>
        <v>$150 Draft Champions Jan 21 1:00 pm Lg.3613Forest Hills Fiends</v>
      </c>
    </row>
    <row r="2048" spans="1:7" x14ac:dyDescent="0.25">
      <c r="A2048">
        <v>1400</v>
      </c>
      <c r="B2048" t="s">
        <v>2096</v>
      </c>
      <c r="C2048" t="s">
        <v>2097</v>
      </c>
      <c r="D2048">
        <v>1.266</v>
      </c>
      <c r="E2048">
        <v>1511</v>
      </c>
      <c r="F2048">
        <f t="shared" si="31"/>
        <v>7</v>
      </c>
      <c r="G2048" t="str">
        <f>STANDINGS_WHIP[[#This Row],[League]]&amp;STANDINGS_WHIP[[#This Row],[Team]]</f>
        <v>$150 Draft Champions Jan 21 1:00 pm Lg.3613Team Platt</v>
      </c>
    </row>
    <row r="2049" spans="1:7" x14ac:dyDescent="0.25">
      <c r="A2049">
        <v>1589</v>
      </c>
      <c r="B2049" t="s">
        <v>2101</v>
      </c>
      <c r="C2049" t="s">
        <v>2097</v>
      </c>
      <c r="D2049">
        <v>1.2749999999999999</v>
      </c>
      <c r="E2049">
        <v>1322</v>
      </c>
      <c r="F2049">
        <f t="shared" si="31"/>
        <v>8</v>
      </c>
      <c r="G2049" t="str">
        <f>STANDINGS_WHIP[[#This Row],[League]]&amp;STANDINGS_WHIP[[#This Row],[Team]]</f>
        <v>$150 Draft Champions Jan 21 1:00 pm Lg.3613Just And Old Vet</v>
      </c>
    </row>
    <row r="2050" spans="1:7" x14ac:dyDescent="0.25">
      <c r="A2050">
        <v>1713</v>
      </c>
      <c r="B2050" t="s">
        <v>2104</v>
      </c>
      <c r="C2050" t="s">
        <v>2097</v>
      </c>
      <c r="D2050">
        <v>1.282</v>
      </c>
      <c r="E2050">
        <v>1198</v>
      </c>
      <c r="F2050">
        <f t="shared" si="31"/>
        <v>9</v>
      </c>
      <c r="G2050" t="str">
        <f>STANDINGS_WHIP[[#This Row],[League]]&amp;STANDINGS_WHIP[[#This Row],[Team]]</f>
        <v>$150 Draft Champions Jan 21 1:00 pm Lg.36132 shots of vodka</v>
      </c>
    </row>
    <row r="2051" spans="1:7" x14ac:dyDescent="0.25">
      <c r="A2051">
        <v>2066</v>
      </c>
      <c r="B2051" t="s">
        <v>912</v>
      </c>
      <c r="C2051" t="s">
        <v>2097</v>
      </c>
      <c r="D2051">
        <v>1.302</v>
      </c>
      <c r="E2051">
        <v>845</v>
      </c>
      <c r="F2051">
        <f t="shared" ref="F2051:F2114" si="32">IF(C2051=C2050,F2050+1,1)</f>
        <v>10</v>
      </c>
      <c r="G2051" t="str">
        <f>STANDINGS_WHIP[[#This Row],[League]]&amp;STANDINGS_WHIP[[#This Row],[Team]]</f>
        <v>$150 Draft Champions Jan 21 1:00 pm Lg.3613BIG RED MACHINE</v>
      </c>
    </row>
    <row r="2052" spans="1:7" x14ac:dyDescent="0.25">
      <c r="A2052">
        <v>2120</v>
      </c>
      <c r="B2052" t="s">
        <v>2099</v>
      </c>
      <c r="C2052" t="s">
        <v>2097</v>
      </c>
      <c r="D2052">
        <v>1.3049999999999999</v>
      </c>
      <c r="E2052">
        <v>791</v>
      </c>
      <c r="F2052">
        <f t="shared" si="32"/>
        <v>11</v>
      </c>
      <c r="G2052" t="str">
        <f>STANDINGS_WHIP[[#This Row],[League]]&amp;STANDINGS_WHIP[[#This Row],[Team]]</f>
        <v>$150 Draft Champions Jan 21 1:00 pm Lg.3613Knoblauch</v>
      </c>
    </row>
    <row r="2053" spans="1:7" x14ac:dyDescent="0.25">
      <c r="A2053">
        <v>2147</v>
      </c>
      <c r="B2053" t="s">
        <v>2103</v>
      </c>
      <c r="C2053" t="s">
        <v>2097</v>
      </c>
      <c r="D2053">
        <v>1.3069999999999999</v>
      </c>
      <c r="E2053">
        <v>764</v>
      </c>
      <c r="F2053">
        <f t="shared" si="32"/>
        <v>12</v>
      </c>
      <c r="G2053" t="str">
        <f>STANDINGS_WHIP[[#This Row],[League]]&amp;STANDINGS_WHIP[[#This Row],[Team]]</f>
        <v>$150 Draft Champions Jan 21 1:00 pm Lg.3613Harry Doyle All-Stars 3</v>
      </c>
    </row>
    <row r="2054" spans="1:7" x14ac:dyDescent="0.25">
      <c r="A2054">
        <v>2505</v>
      </c>
      <c r="B2054" t="s">
        <v>2102</v>
      </c>
      <c r="C2054" t="s">
        <v>2097</v>
      </c>
      <c r="D2054">
        <v>1.3340000000000001</v>
      </c>
      <c r="E2054">
        <v>406</v>
      </c>
      <c r="F2054">
        <f t="shared" si="32"/>
        <v>13</v>
      </c>
      <c r="G2054" t="str">
        <f>STANDINGS_WHIP[[#This Row],[League]]&amp;STANDINGS_WHIP[[#This Row],[Team]]</f>
        <v>$150 Draft Champions Jan 21 1:00 pm Lg.3613...Big Bang</v>
      </c>
    </row>
    <row r="2055" spans="1:7" x14ac:dyDescent="0.25">
      <c r="A2055">
        <v>2548</v>
      </c>
      <c r="B2055" t="s">
        <v>2100</v>
      </c>
      <c r="C2055" t="s">
        <v>2097</v>
      </c>
      <c r="D2055">
        <v>1.3380000000000001</v>
      </c>
      <c r="E2055">
        <v>363</v>
      </c>
      <c r="F2055">
        <f t="shared" si="32"/>
        <v>14</v>
      </c>
      <c r="G2055" t="str">
        <f>STANDINGS_WHIP[[#This Row],[League]]&amp;STANDINGS_WHIP[[#This Row],[Team]]</f>
        <v>$150 Draft Champions Jan 21 1:00 pm Lg.3613Ehrman The German DC13</v>
      </c>
    </row>
    <row r="2056" spans="1:7" x14ac:dyDescent="0.25">
      <c r="A2056">
        <v>2570</v>
      </c>
      <c r="B2056" t="s">
        <v>426</v>
      </c>
      <c r="C2056" t="s">
        <v>2097</v>
      </c>
      <c r="D2056">
        <v>1.34</v>
      </c>
      <c r="E2056">
        <v>341</v>
      </c>
      <c r="F2056">
        <f t="shared" si="32"/>
        <v>15</v>
      </c>
      <c r="G2056" t="str">
        <f>STANDINGS_WHIP[[#This Row],[League]]&amp;STANDINGS_WHIP[[#This Row],[Team]]</f>
        <v>$150 Draft Champions Jan 21 1:00 pm Lg.3613Team Fish</v>
      </c>
    </row>
    <row r="2057" spans="1:7" x14ac:dyDescent="0.25">
      <c r="A2057">
        <v>47</v>
      </c>
      <c r="B2057" t="s">
        <v>726</v>
      </c>
      <c r="C2057" t="s">
        <v>2108</v>
      </c>
      <c r="D2057">
        <v>1.1399999999999999</v>
      </c>
      <c r="E2057">
        <v>2864</v>
      </c>
      <c r="F2057">
        <f t="shared" si="32"/>
        <v>1</v>
      </c>
      <c r="G2057" t="str">
        <f>STANDINGS_WHIP[[#This Row],[League]]&amp;STANDINGS_WHIP[[#This Row],[Team]]</f>
        <v>$150 Draft Champions Jan 22 1:00 pm Lg.3614Team Warner</v>
      </c>
    </row>
    <row r="2058" spans="1:7" x14ac:dyDescent="0.25">
      <c r="A2058">
        <v>381</v>
      </c>
      <c r="B2058" t="s">
        <v>19</v>
      </c>
      <c r="C2058" t="s">
        <v>2108</v>
      </c>
      <c r="D2058">
        <v>1.1990000000000001</v>
      </c>
      <c r="E2058">
        <v>2530</v>
      </c>
      <c r="F2058">
        <f t="shared" si="32"/>
        <v>2</v>
      </c>
      <c r="G2058" t="str">
        <f>STANDINGS_WHIP[[#This Row],[League]]&amp;STANDINGS_WHIP[[#This Row],[Team]]</f>
        <v>$150 Draft Champions Jan 22 1:00 pm Lg.3614One Eyed Jack</v>
      </c>
    </row>
    <row r="2059" spans="1:7" x14ac:dyDescent="0.25">
      <c r="A2059">
        <v>505</v>
      </c>
      <c r="B2059" t="s">
        <v>2107</v>
      </c>
      <c r="C2059" t="s">
        <v>2108</v>
      </c>
      <c r="D2059">
        <v>1.2110000000000001</v>
      </c>
      <c r="E2059">
        <v>2406</v>
      </c>
      <c r="F2059">
        <f t="shared" si="32"/>
        <v>3</v>
      </c>
      <c r="G2059" t="str">
        <f>STANDINGS_WHIP[[#This Row],[League]]&amp;STANDINGS_WHIP[[#This Row],[Team]]</f>
        <v>$150 Draft Champions Jan 22 1:00 pm Lg.3614Ju-Ju's Juggernauts</v>
      </c>
    </row>
    <row r="2060" spans="1:7" x14ac:dyDescent="0.25">
      <c r="A2060">
        <v>790</v>
      </c>
      <c r="B2060" t="s">
        <v>1844</v>
      </c>
      <c r="C2060" t="s">
        <v>2108</v>
      </c>
      <c r="D2060">
        <v>1.2330000000000001</v>
      </c>
      <c r="E2060">
        <v>2121</v>
      </c>
      <c r="F2060">
        <f t="shared" si="32"/>
        <v>4</v>
      </c>
      <c r="G2060" t="str">
        <f>STANDINGS_WHIP[[#This Row],[League]]&amp;STANDINGS_WHIP[[#This Row],[Team]]</f>
        <v>$150 Draft Champions Jan 22 1:00 pm Lg.3614SB Nation Royals Review</v>
      </c>
    </row>
    <row r="2061" spans="1:7" x14ac:dyDescent="0.25">
      <c r="A2061">
        <v>1024</v>
      </c>
      <c r="B2061" t="s">
        <v>2114</v>
      </c>
      <c r="C2061" t="s">
        <v>2108</v>
      </c>
      <c r="D2061">
        <v>1.2450000000000001</v>
      </c>
      <c r="E2061">
        <v>1887</v>
      </c>
      <c r="F2061">
        <f t="shared" si="32"/>
        <v>5</v>
      </c>
      <c r="G2061" t="str">
        <f>STANDINGS_WHIP[[#This Row],[League]]&amp;STANDINGS_WHIP[[#This Row],[Team]]</f>
        <v>$150 Draft Champions Jan 22 1:00 pm Lg.3614Off the Head Homers</v>
      </c>
    </row>
    <row r="2062" spans="1:7" x14ac:dyDescent="0.25">
      <c r="A2062">
        <v>1208</v>
      </c>
      <c r="B2062" t="s">
        <v>391</v>
      </c>
      <c r="C2062" t="s">
        <v>2108</v>
      </c>
      <c r="D2062">
        <v>1.2549999999999999</v>
      </c>
      <c r="E2062">
        <v>1703</v>
      </c>
      <c r="F2062">
        <f t="shared" si="32"/>
        <v>6</v>
      </c>
      <c r="G2062" t="str">
        <f>STANDINGS_WHIP[[#This Row],[League]]&amp;STANDINGS_WHIP[[#This Row],[Team]]</f>
        <v>$150 Draft Champions Jan 22 1:00 pm Lg.3614Uski3</v>
      </c>
    </row>
    <row r="2063" spans="1:7" x14ac:dyDescent="0.25">
      <c r="A2063">
        <v>1306</v>
      </c>
      <c r="B2063" t="s">
        <v>118</v>
      </c>
      <c r="C2063" t="s">
        <v>2108</v>
      </c>
      <c r="D2063">
        <v>1.2609999999999999</v>
      </c>
      <c r="E2063">
        <v>1605</v>
      </c>
      <c r="F2063">
        <f t="shared" si="32"/>
        <v>7</v>
      </c>
      <c r="G2063" t="str">
        <f>STANDINGS_WHIP[[#This Row],[League]]&amp;STANDINGS_WHIP[[#This Row],[Team]]</f>
        <v>$150 Draft Champions Jan 22 1:00 pm Lg.3614Bronx Yankees (DC6)</v>
      </c>
    </row>
    <row r="2064" spans="1:7" x14ac:dyDescent="0.25">
      <c r="A2064">
        <v>1368</v>
      </c>
      <c r="B2064" t="s">
        <v>2113</v>
      </c>
      <c r="C2064" t="s">
        <v>2108</v>
      </c>
      <c r="D2064">
        <v>1.264</v>
      </c>
      <c r="E2064">
        <v>1543</v>
      </c>
      <c r="F2064">
        <f t="shared" si="32"/>
        <v>8</v>
      </c>
      <c r="G2064" t="str">
        <f>STANDINGS_WHIP[[#This Row],[League]]&amp;STANDINGS_WHIP[[#This Row],[Team]]</f>
        <v>$150 Draft Champions Jan 22 1:00 pm Lg.3614Royale with Cheese</v>
      </c>
    </row>
    <row r="2065" spans="1:7" x14ac:dyDescent="0.25">
      <c r="A2065">
        <v>1751</v>
      </c>
      <c r="B2065" t="s">
        <v>2109</v>
      </c>
      <c r="C2065" t="s">
        <v>2108</v>
      </c>
      <c r="D2065">
        <v>1.284</v>
      </c>
      <c r="E2065">
        <v>1160</v>
      </c>
      <c r="F2065">
        <f t="shared" si="32"/>
        <v>9</v>
      </c>
      <c r="G2065" t="str">
        <f>STANDINGS_WHIP[[#This Row],[League]]&amp;STANDINGS_WHIP[[#This Row],[Team]]</f>
        <v>$150 Draft Champions Jan 22 1:00 pm Lg.36142016 WarmBeer ColdFood 1st</v>
      </c>
    </row>
    <row r="2066" spans="1:7" x14ac:dyDescent="0.25">
      <c r="A2066">
        <v>1761</v>
      </c>
      <c r="B2066" t="s">
        <v>2111</v>
      </c>
      <c r="C2066" t="s">
        <v>2108</v>
      </c>
      <c r="D2066">
        <v>1.2849999999999999</v>
      </c>
      <c r="E2066">
        <v>1150</v>
      </c>
      <c r="F2066">
        <f t="shared" si="32"/>
        <v>10</v>
      </c>
      <c r="G2066" t="str">
        <f>STANDINGS_WHIP[[#This Row],[League]]&amp;STANDINGS_WHIP[[#This Row],[Team]]</f>
        <v>$150 Draft Champions Jan 22 1:00 pm Lg.3614LUNKERS SD1</v>
      </c>
    </row>
    <row r="2067" spans="1:7" x14ac:dyDescent="0.25">
      <c r="A2067">
        <v>2452</v>
      </c>
      <c r="B2067" t="s">
        <v>2117</v>
      </c>
      <c r="C2067" t="s">
        <v>2108</v>
      </c>
      <c r="D2067">
        <v>1.329</v>
      </c>
      <c r="E2067">
        <v>459</v>
      </c>
      <c r="F2067">
        <f t="shared" si="32"/>
        <v>11</v>
      </c>
      <c r="G2067" t="str">
        <f>STANDINGS_WHIP[[#This Row],[League]]&amp;STANDINGS_WHIP[[#This Row],[Team]]</f>
        <v>$150 Draft Champions Jan 22 1:00 pm Lg.3614Relaxed Brain</v>
      </c>
    </row>
    <row r="2068" spans="1:7" x14ac:dyDescent="0.25">
      <c r="A2068">
        <v>2459</v>
      </c>
      <c r="B2068" t="s">
        <v>2112</v>
      </c>
      <c r="C2068" t="s">
        <v>2108</v>
      </c>
      <c r="D2068">
        <v>1.33</v>
      </c>
      <c r="E2068">
        <v>452</v>
      </c>
      <c r="F2068">
        <f t="shared" si="32"/>
        <v>12</v>
      </c>
      <c r="G2068" t="str">
        <f>STANDINGS_WHIP[[#This Row],[League]]&amp;STANDINGS_WHIP[[#This Row],[Team]]</f>
        <v>$150 Draft Champions Jan 22 1:00 pm Lg.3614Big Swifty</v>
      </c>
    </row>
    <row r="2069" spans="1:7" x14ac:dyDescent="0.25">
      <c r="A2069">
        <v>2520</v>
      </c>
      <c r="B2069" t="s">
        <v>2110</v>
      </c>
      <c r="C2069" t="s">
        <v>2108</v>
      </c>
      <c r="D2069">
        <v>1.335</v>
      </c>
      <c r="E2069">
        <v>391</v>
      </c>
      <c r="F2069">
        <f t="shared" si="32"/>
        <v>13</v>
      </c>
      <c r="G2069" t="str">
        <f>STANDINGS_WHIP[[#This Row],[League]]&amp;STANDINGS_WHIP[[#This Row],[Team]]</f>
        <v>$150 Draft Champions Jan 22 1:00 pm Lg.3614Jersey Hitmen</v>
      </c>
    </row>
    <row r="2070" spans="1:7" x14ac:dyDescent="0.25">
      <c r="A2070">
        <v>2624</v>
      </c>
      <c r="B2070" t="s">
        <v>2115</v>
      </c>
      <c r="C2070" t="s">
        <v>2108</v>
      </c>
      <c r="D2070">
        <v>1.347</v>
      </c>
      <c r="E2070">
        <v>287</v>
      </c>
      <c r="F2070">
        <f t="shared" si="32"/>
        <v>14</v>
      </c>
      <c r="G2070" t="str">
        <f>STANDINGS_WHIP[[#This Row],[League]]&amp;STANDINGS_WHIP[[#This Row],[Team]]</f>
        <v>$150 Draft Champions Jan 22 1:00 pm Lg.3614Yak Attack 16</v>
      </c>
    </row>
    <row r="2071" spans="1:7" x14ac:dyDescent="0.25">
      <c r="A2071">
        <v>2720</v>
      </c>
      <c r="B2071" t="s">
        <v>2116</v>
      </c>
      <c r="C2071" t="s">
        <v>2108</v>
      </c>
      <c r="D2071">
        <v>1.3580000000000001</v>
      </c>
      <c r="E2071">
        <v>191</v>
      </c>
      <c r="F2071">
        <f t="shared" si="32"/>
        <v>15</v>
      </c>
      <c r="G2071" t="str">
        <f>STANDINGS_WHIP[[#This Row],[League]]&amp;STANDINGS_WHIP[[#This Row],[Team]]</f>
        <v>$150 Draft Champions Jan 22 1:00 pm Lg.3614Kiss My El Chapo</v>
      </c>
    </row>
    <row r="2072" spans="1:7" x14ac:dyDescent="0.25">
      <c r="A2072">
        <v>154</v>
      </c>
      <c r="B2072" t="s">
        <v>2125</v>
      </c>
      <c r="C2072" t="s">
        <v>2119</v>
      </c>
      <c r="D2072">
        <v>1.169</v>
      </c>
      <c r="E2072">
        <v>2757</v>
      </c>
      <c r="F2072">
        <f t="shared" si="32"/>
        <v>1</v>
      </c>
      <c r="G2072" t="str">
        <f>STANDINGS_WHIP[[#This Row],[League]]&amp;STANDINGS_WHIP[[#This Row],[Team]]</f>
        <v>$150 Draft Champions Jan 23 1:00 pm Lg.3616Sil E. Gewsez</v>
      </c>
    </row>
    <row r="2073" spans="1:7" x14ac:dyDescent="0.25">
      <c r="A2073">
        <v>472</v>
      </c>
      <c r="B2073" t="s">
        <v>402</v>
      </c>
      <c r="C2073" t="s">
        <v>2119</v>
      </c>
      <c r="D2073">
        <v>1.208</v>
      </c>
      <c r="E2073">
        <v>2439</v>
      </c>
      <c r="F2073">
        <f t="shared" si="32"/>
        <v>2</v>
      </c>
      <c r="G2073" t="str">
        <f>STANDINGS_WHIP[[#This Row],[League]]&amp;STANDINGS_WHIP[[#This Row],[Team]]</f>
        <v>$150 Draft Champions Jan 23 1:00 pm Lg.3616Team Leonard</v>
      </c>
    </row>
    <row r="2074" spans="1:7" x14ac:dyDescent="0.25">
      <c r="A2074">
        <v>529</v>
      </c>
      <c r="B2074" t="s">
        <v>2118</v>
      </c>
      <c r="C2074" t="s">
        <v>2119</v>
      </c>
      <c r="D2074">
        <v>1.2130000000000001</v>
      </c>
      <c r="E2074">
        <v>2382</v>
      </c>
      <c r="F2074">
        <f t="shared" si="32"/>
        <v>3</v>
      </c>
      <c r="G2074" t="str">
        <f>STANDINGS_WHIP[[#This Row],[League]]&amp;STANDINGS_WHIP[[#This Row],[Team]]</f>
        <v>$150 Draft Champions Jan 23 1:00 pm Lg.3616Fred dont like Beachballs</v>
      </c>
    </row>
    <row r="2075" spans="1:7" x14ac:dyDescent="0.25">
      <c r="A2075">
        <v>563</v>
      </c>
      <c r="B2075" t="s">
        <v>2122</v>
      </c>
      <c r="C2075" t="s">
        <v>2119</v>
      </c>
      <c r="D2075">
        <v>1.216</v>
      </c>
      <c r="E2075">
        <v>2348</v>
      </c>
      <c r="F2075">
        <f t="shared" si="32"/>
        <v>4</v>
      </c>
      <c r="G2075" t="str">
        <f>STANDINGS_WHIP[[#This Row],[League]]&amp;STANDINGS_WHIP[[#This Row],[Team]]</f>
        <v>$150 Draft Champions Jan 23 1:00 pm Lg.3616Lets go!</v>
      </c>
    </row>
    <row r="2076" spans="1:7" x14ac:dyDescent="0.25">
      <c r="A2076">
        <v>715</v>
      </c>
      <c r="B2076" t="s">
        <v>2124</v>
      </c>
      <c r="C2076" t="s">
        <v>2119</v>
      </c>
      <c r="D2076">
        <v>1.2270000000000001</v>
      </c>
      <c r="E2076">
        <v>2196</v>
      </c>
      <c r="F2076">
        <f t="shared" si="32"/>
        <v>5</v>
      </c>
      <c r="G2076" t="str">
        <f>STANDINGS_WHIP[[#This Row],[League]]&amp;STANDINGS_WHIP[[#This Row],[Team]]</f>
        <v>$150 Draft Champions Jan 23 1:00 pm Lg.3616The Incredibles 2</v>
      </c>
    </row>
    <row r="2077" spans="1:7" x14ac:dyDescent="0.25">
      <c r="A2077">
        <v>853</v>
      </c>
      <c r="B2077" t="s">
        <v>2121</v>
      </c>
      <c r="C2077" t="s">
        <v>2119</v>
      </c>
      <c r="D2077">
        <v>1.236</v>
      </c>
      <c r="E2077">
        <v>2058</v>
      </c>
      <c r="F2077">
        <f t="shared" si="32"/>
        <v>6</v>
      </c>
      <c r="G2077" t="str">
        <f>STANDINGS_WHIP[[#This Row],[League]]&amp;STANDINGS_WHIP[[#This Row],[Team]]</f>
        <v>$150 Draft Champions Jan 23 1:00 pm Lg.3616THE BAT PACK</v>
      </c>
    </row>
    <row r="2078" spans="1:7" x14ac:dyDescent="0.25">
      <c r="A2078">
        <v>1339</v>
      </c>
      <c r="B2078" t="s">
        <v>2120</v>
      </c>
      <c r="C2078" t="s">
        <v>2119</v>
      </c>
      <c r="D2078">
        <v>1.262</v>
      </c>
      <c r="E2078">
        <v>1572</v>
      </c>
      <c r="F2078">
        <f t="shared" si="32"/>
        <v>7</v>
      </c>
      <c r="G2078" t="str">
        <f>STANDINGS_WHIP[[#This Row],[League]]&amp;STANDINGS_WHIP[[#This Row],[Team]]</f>
        <v>$150 Draft Champions Jan 23 1:00 pm Lg.3616RotoGut DC I</v>
      </c>
    </row>
    <row r="2079" spans="1:7" x14ac:dyDescent="0.25">
      <c r="A2079">
        <v>1541</v>
      </c>
      <c r="B2079" t="s">
        <v>2126</v>
      </c>
      <c r="C2079" t="s">
        <v>2119</v>
      </c>
      <c r="D2079">
        <v>1.2729999999999999</v>
      </c>
      <c r="E2079">
        <v>1370</v>
      </c>
      <c r="F2079">
        <f t="shared" si="32"/>
        <v>8</v>
      </c>
      <c r="G2079" t="str">
        <f>STANDINGS_WHIP[[#This Row],[League]]&amp;STANDINGS_WHIP[[#This Row],[Team]]</f>
        <v>$150 Draft Champions Jan 23 1:00 pm Lg.3616Cecil Fielder's Ass</v>
      </c>
    </row>
    <row r="2080" spans="1:7" x14ac:dyDescent="0.25">
      <c r="A2080">
        <v>1719</v>
      </c>
      <c r="B2080" t="s">
        <v>584</v>
      </c>
      <c r="C2080" t="s">
        <v>2119</v>
      </c>
      <c r="D2080">
        <v>1.2829999999999999</v>
      </c>
      <c r="E2080">
        <v>1192</v>
      </c>
      <c r="F2080">
        <f t="shared" si="32"/>
        <v>9</v>
      </c>
      <c r="G2080" t="str">
        <f>STANDINGS_WHIP[[#This Row],[League]]&amp;STANDINGS_WHIP[[#This Row],[Team]]</f>
        <v>$150 Draft Champions Jan 23 1:00 pm Lg.3616Team Hughes</v>
      </c>
    </row>
    <row r="2081" spans="1:7" x14ac:dyDescent="0.25">
      <c r="A2081">
        <v>1892</v>
      </c>
      <c r="B2081" t="s">
        <v>2123</v>
      </c>
      <c r="C2081" t="s">
        <v>2119</v>
      </c>
      <c r="D2081">
        <v>1.292</v>
      </c>
      <c r="E2081">
        <v>1019</v>
      </c>
      <c r="F2081">
        <f t="shared" si="32"/>
        <v>10</v>
      </c>
      <c r="G2081" t="str">
        <f>STANDINGS_WHIP[[#This Row],[League]]&amp;STANDINGS_WHIP[[#This Row],[Team]]</f>
        <v>$150 Draft Champions Jan 23 1:00 pm Lg.3616Luck Dynasty</v>
      </c>
    </row>
    <row r="2082" spans="1:7" x14ac:dyDescent="0.25">
      <c r="A2082">
        <v>1913</v>
      </c>
      <c r="B2082" t="s">
        <v>2128</v>
      </c>
      <c r="C2082" t="s">
        <v>2119</v>
      </c>
      <c r="D2082">
        <v>1.294</v>
      </c>
      <c r="E2082">
        <v>998</v>
      </c>
      <c r="F2082">
        <f t="shared" si="32"/>
        <v>11</v>
      </c>
      <c r="G2082" t="str">
        <f>STANDINGS_WHIP[[#This Row],[League]]&amp;STANDINGS_WHIP[[#This Row],[Team]]</f>
        <v>$150 Draft Champions Jan 23 1:00 pm Lg.3616DKS Reds</v>
      </c>
    </row>
    <row r="2083" spans="1:7" x14ac:dyDescent="0.25">
      <c r="A2083">
        <v>2010</v>
      </c>
      <c r="B2083" t="s">
        <v>249</v>
      </c>
      <c r="C2083" t="s">
        <v>2119</v>
      </c>
      <c r="D2083">
        <v>1.2989999999999999</v>
      </c>
      <c r="E2083">
        <v>901</v>
      </c>
      <c r="F2083">
        <f t="shared" si="32"/>
        <v>12</v>
      </c>
      <c r="G2083" t="str">
        <f>STANDINGS_WHIP[[#This Row],[League]]&amp;STANDINGS_WHIP[[#This Row],[Team]]</f>
        <v>$150 Draft Champions Jan 23 1:00 pm Lg.3616OC Wolverines</v>
      </c>
    </row>
    <row r="2084" spans="1:7" x14ac:dyDescent="0.25">
      <c r="A2084">
        <v>2115</v>
      </c>
      <c r="B2084" t="s">
        <v>2127</v>
      </c>
      <c r="C2084" t="s">
        <v>2119</v>
      </c>
      <c r="D2084">
        <v>1.3049999999999999</v>
      </c>
      <c r="E2084">
        <v>796</v>
      </c>
      <c r="F2084">
        <f t="shared" si="32"/>
        <v>13</v>
      </c>
      <c r="G2084" t="str">
        <f>STANDINGS_WHIP[[#This Row],[League]]&amp;STANDINGS_WHIP[[#This Row],[Team]]</f>
        <v>$150 Draft Champions Jan 23 1:00 pm Lg.36161.21 Gigawatts</v>
      </c>
    </row>
    <row r="2085" spans="1:7" x14ac:dyDescent="0.25">
      <c r="A2085">
        <v>2294</v>
      </c>
      <c r="B2085" t="s">
        <v>202</v>
      </c>
      <c r="C2085" t="s">
        <v>2119</v>
      </c>
      <c r="D2085">
        <v>1.3169999999999999</v>
      </c>
      <c r="E2085">
        <v>617</v>
      </c>
      <c r="F2085">
        <f t="shared" si="32"/>
        <v>14</v>
      </c>
      <c r="G2085" t="str">
        <f>STANDINGS_WHIP[[#This Row],[League]]&amp;STANDINGS_WHIP[[#This Row],[Team]]</f>
        <v>$150 Draft Champions Jan 23 1:00 pm Lg.3616One for the Dagger</v>
      </c>
    </row>
    <row r="2086" spans="1:7" x14ac:dyDescent="0.25">
      <c r="A2086">
        <v>2521</v>
      </c>
      <c r="B2086" t="s">
        <v>130</v>
      </c>
      <c r="C2086" t="s">
        <v>2119</v>
      </c>
      <c r="D2086">
        <v>1.335</v>
      </c>
      <c r="E2086">
        <v>390</v>
      </c>
      <c r="F2086">
        <f t="shared" si="32"/>
        <v>15</v>
      </c>
      <c r="G2086" t="str">
        <f>STANDINGS_WHIP[[#This Row],[League]]&amp;STANDINGS_WHIP[[#This Row],[Team]]</f>
        <v>$150 Draft Champions Jan 23 1:00 pm Lg.3616PTPers</v>
      </c>
    </row>
    <row r="2087" spans="1:7" x14ac:dyDescent="0.25">
      <c r="A2087">
        <v>125</v>
      </c>
      <c r="B2087" t="s">
        <v>529</v>
      </c>
      <c r="C2087" t="s">
        <v>2130</v>
      </c>
      <c r="D2087">
        <v>1.1639999999999999</v>
      </c>
      <c r="E2087">
        <v>2786</v>
      </c>
      <c r="F2087">
        <f t="shared" si="32"/>
        <v>1</v>
      </c>
      <c r="G2087" t="str">
        <f>STANDINGS_WHIP[[#This Row],[League]]&amp;STANDINGS_WHIP[[#This Row],[Team]]</f>
        <v>$150 Draft Champions Jan 24 1:00 pm Lg.3620Campbell Toe</v>
      </c>
    </row>
    <row r="2088" spans="1:7" x14ac:dyDescent="0.25">
      <c r="A2088">
        <v>244</v>
      </c>
      <c r="B2088" t="s">
        <v>107</v>
      </c>
      <c r="C2088" t="s">
        <v>2130</v>
      </c>
      <c r="D2088">
        <v>1.1830000000000001</v>
      </c>
      <c r="E2088">
        <v>2667</v>
      </c>
      <c r="F2088">
        <f t="shared" si="32"/>
        <v>2</v>
      </c>
      <c r="G2088" t="str">
        <f>STANDINGS_WHIP[[#This Row],[League]]&amp;STANDINGS_WHIP[[#This Row],[Team]]</f>
        <v>$150 Draft Champions Jan 24 1:00 pm Lg.3620Team Scott</v>
      </c>
    </row>
    <row r="2089" spans="1:7" x14ac:dyDescent="0.25">
      <c r="A2089">
        <v>304</v>
      </c>
      <c r="B2089" t="s">
        <v>302</v>
      </c>
      <c r="C2089" t="s">
        <v>2130</v>
      </c>
      <c r="D2089">
        <v>1.19</v>
      </c>
      <c r="E2089">
        <v>2607</v>
      </c>
      <c r="F2089">
        <f t="shared" si="32"/>
        <v>3</v>
      </c>
      <c r="G2089" t="str">
        <f>STANDINGS_WHIP[[#This Row],[League]]&amp;STANDINGS_WHIP[[#This Row],[Team]]</f>
        <v>$150 Draft Champions Jan 24 1:00 pm Lg.3620Don Mattingly's Sideburns</v>
      </c>
    </row>
    <row r="2090" spans="1:7" x14ac:dyDescent="0.25">
      <c r="A2090">
        <v>871</v>
      </c>
      <c r="B2090" t="s">
        <v>2132</v>
      </c>
      <c r="C2090" t="s">
        <v>2130</v>
      </c>
      <c r="D2090">
        <v>1.238</v>
      </c>
      <c r="E2090">
        <v>2040</v>
      </c>
      <c r="F2090">
        <f t="shared" si="32"/>
        <v>4</v>
      </c>
      <c r="G2090" t="str">
        <f>STANDINGS_WHIP[[#This Row],[League]]&amp;STANDINGS_WHIP[[#This Row],[Team]]</f>
        <v>$150 Draft Champions Jan 24 1:00 pm Lg.3620Radical 3-4</v>
      </c>
    </row>
    <row r="2091" spans="1:7" x14ac:dyDescent="0.25">
      <c r="A2091">
        <v>1062</v>
      </c>
      <c r="B2091" t="s">
        <v>533</v>
      </c>
      <c r="C2091" t="s">
        <v>2130</v>
      </c>
      <c r="D2091">
        <v>1.2470000000000001</v>
      </c>
      <c r="E2091">
        <v>1849</v>
      </c>
      <c r="F2091">
        <f t="shared" si="32"/>
        <v>5</v>
      </c>
      <c r="G2091" t="str">
        <f>STANDINGS_WHIP[[#This Row],[League]]&amp;STANDINGS_WHIP[[#This Row],[Team]]</f>
        <v>$150 Draft Champions Jan 24 1:00 pm Lg.3620Funnies2</v>
      </c>
    </row>
    <row r="2092" spans="1:7" x14ac:dyDescent="0.25">
      <c r="A2092">
        <v>1075</v>
      </c>
      <c r="B2092" t="s">
        <v>300</v>
      </c>
      <c r="C2092" t="s">
        <v>2130</v>
      </c>
      <c r="D2092">
        <v>1.248</v>
      </c>
      <c r="E2092">
        <v>1835.5</v>
      </c>
      <c r="F2092">
        <f t="shared" si="32"/>
        <v>6</v>
      </c>
      <c r="G2092" t="str">
        <f>STANDINGS_WHIP[[#This Row],[League]]&amp;STANDINGS_WHIP[[#This Row],[Team]]</f>
        <v>$150 Draft Champions Jan 24 1:00 pm Lg.3620Farm Animal of War</v>
      </c>
    </row>
    <row r="2093" spans="1:7" x14ac:dyDescent="0.25">
      <c r="A2093">
        <v>1336</v>
      </c>
      <c r="B2093" t="s">
        <v>2135</v>
      </c>
      <c r="C2093" t="s">
        <v>2130</v>
      </c>
      <c r="D2093">
        <v>1.262</v>
      </c>
      <c r="E2093">
        <v>1575</v>
      </c>
      <c r="F2093">
        <f t="shared" si="32"/>
        <v>7</v>
      </c>
      <c r="G2093" t="str">
        <f>STANDINGS_WHIP[[#This Row],[League]]&amp;STANDINGS_WHIP[[#This Row],[Team]]</f>
        <v>$150 Draft Champions Jan 24 1:00 pm Lg.3620HOOKSLIDE</v>
      </c>
    </row>
    <row r="2094" spans="1:7" x14ac:dyDescent="0.25">
      <c r="A2094">
        <v>1375</v>
      </c>
      <c r="B2094" t="s">
        <v>2131</v>
      </c>
      <c r="C2094" t="s">
        <v>2130</v>
      </c>
      <c r="D2094">
        <v>1.264</v>
      </c>
      <c r="E2094">
        <v>1536</v>
      </c>
      <c r="F2094">
        <f t="shared" si="32"/>
        <v>8</v>
      </c>
      <c r="G2094" t="str">
        <f>STANDINGS_WHIP[[#This Row],[League]]&amp;STANDINGS_WHIP[[#This Row],[Team]]</f>
        <v>$150 Draft Champions Jan 24 1:00 pm Lg.3620JSK Rockers</v>
      </c>
    </row>
    <row r="2095" spans="1:7" x14ac:dyDescent="0.25">
      <c r="A2095">
        <v>2063</v>
      </c>
      <c r="B2095" t="s">
        <v>2134</v>
      </c>
      <c r="C2095" t="s">
        <v>2130</v>
      </c>
      <c r="D2095">
        <v>1.302</v>
      </c>
      <c r="E2095">
        <v>848</v>
      </c>
      <c r="F2095">
        <f t="shared" si="32"/>
        <v>9</v>
      </c>
      <c r="G2095" t="str">
        <f>STANDINGS_WHIP[[#This Row],[League]]&amp;STANDINGS_WHIP[[#This Row],[Team]]</f>
        <v>$150 Draft Champions Jan 24 1:00 pm Lg.3620Team Clarke - 3</v>
      </c>
    </row>
    <row r="2096" spans="1:7" x14ac:dyDescent="0.25">
      <c r="A2096">
        <v>2114</v>
      </c>
      <c r="B2096" t="s">
        <v>89</v>
      </c>
      <c r="C2096" t="s">
        <v>2130</v>
      </c>
      <c r="D2096">
        <v>1.3049999999999999</v>
      </c>
      <c r="E2096">
        <v>797</v>
      </c>
      <c r="F2096">
        <f t="shared" si="32"/>
        <v>10</v>
      </c>
      <c r="G2096" t="str">
        <f>STANDINGS_WHIP[[#This Row],[League]]&amp;STANDINGS_WHIP[[#This Row],[Team]]</f>
        <v>$150 Draft Champions Jan 24 1:00 pm Lg.3620Springfield Homers</v>
      </c>
    </row>
    <row r="2097" spans="1:7" x14ac:dyDescent="0.25">
      <c r="A2097">
        <v>2254</v>
      </c>
      <c r="B2097" t="s">
        <v>2129</v>
      </c>
      <c r="C2097" t="s">
        <v>2130</v>
      </c>
      <c r="D2097">
        <v>1.3140000000000001</v>
      </c>
      <c r="E2097">
        <v>657</v>
      </c>
      <c r="F2097">
        <f t="shared" si="32"/>
        <v>11</v>
      </c>
      <c r="G2097" t="str">
        <f>STANDINGS_WHIP[[#This Row],[League]]&amp;STANDINGS_WHIP[[#This Row],[Team]]</f>
        <v>$150 Draft Champions Jan 24 1:00 pm Lg.3620Trout's Misfits</v>
      </c>
    </row>
    <row r="2098" spans="1:7" x14ac:dyDescent="0.25">
      <c r="A2098">
        <v>2286</v>
      </c>
      <c r="B2098" t="s">
        <v>19</v>
      </c>
      <c r="C2098" t="s">
        <v>2130</v>
      </c>
      <c r="D2098">
        <v>1.3169999999999999</v>
      </c>
      <c r="E2098">
        <v>625</v>
      </c>
      <c r="F2098">
        <f t="shared" si="32"/>
        <v>12</v>
      </c>
      <c r="G2098" t="str">
        <f>STANDINGS_WHIP[[#This Row],[League]]&amp;STANDINGS_WHIP[[#This Row],[Team]]</f>
        <v>$150 Draft Champions Jan 24 1:00 pm Lg.3620One Eyed Jack</v>
      </c>
    </row>
    <row r="2099" spans="1:7" x14ac:dyDescent="0.25">
      <c r="A2099">
        <v>2482</v>
      </c>
      <c r="B2099" t="s">
        <v>2133</v>
      </c>
      <c r="C2099" t="s">
        <v>2130</v>
      </c>
      <c r="D2099">
        <v>1.331</v>
      </c>
      <c r="E2099">
        <v>429</v>
      </c>
      <c r="F2099">
        <f t="shared" si="32"/>
        <v>13</v>
      </c>
      <c r="G2099" t="str">
        <f>STANDINGS_WHIP[[#This Row],[League]]&amp;STANDINGS_WHIP[[#This Row],[Team]]</f>
        <v>$150 Draft Champions Jan 24 1:00 pm Lg.3620Vida's Blues no. 2</v>
      </c>
    </row>
    <row r="2100" spans="1:7" x14ac:dyDescent="0.25">
      <c r="A2100">
        <v>2776</v>
      </c>
      <c r="B2100" t="s">
        <v>2136</v>
      </c>
      <c r="C2100" t="s">
        <v>2130</v>
      </c>
      <c r="D2100">
        <v>1.369</v>
      </c>
      <c r="E2100">
        <v>135</v>
      </c>
      <c r="F2100">
        <f t="shared" si="32"/>
        <v>14</v>
      </c>
      <c r="G2100" t="str">
        <f>STANDINGS_WHIP[[#This Row],[League]]&amp;STANDINGS_WHIP[[#This Row],[Team]]</f>
        <v>$150 Draft Champions Jan 24 1:00 pm Lg.36201899 CLEVELAND SPIDERS</v>
      </c>
    </row>
    <row r="2101" spans="1:7" x14ac:dyDescent="0.25">
      <c r="A2101">
        <v>2794</v>
      </c>
      <c r="B2101" t="s">
        <v>22</v>
      </c>
      <c r="C2101" t="s">
        <v>2130</v>
      </c>
      <c r="D2101">
        <v>1.373</v>
      </c>
      <c r="E2101">
        <v>117</v>
      </c>
      <c r="F2101">
        <f t="shared" si="32"/>
        <v>15</v>
      </c>
      <c r="G2101" t="str">
        <f>STANDINGS_WHIP[[#This Row],[League]]&amp;STANDINGS_WHIP[[#This Row],[Team]]</f>
        <v>$150 Draft Champions Jan 24 1:00 pm Lg.3620Rube Nation</v>
      </c>
    </row>
    <row r="2102" spans="1:7" x14ac:dyDescent="0.25">
      <c r="A2102">
        <v>113</v>
      </c>
      <c r="B2102" t="s">
        <v>286</v>
      </c>
      <c r="C2102" t="s">
        <v>2138</v>
      </c>
      <c r="D2102">
        <v>1.161</v>
      </c>
      <c r="E2102">
        <v>2798</v>
      </c>
      <c r="F2102">
        <f t="shared" si="32"/>
        <v>1</v>
      </c>
      <c r="G2102" t="str">
        <f>STANDINGS_WHIP[[#This Row],[League]]&amp;STANDINGS_WHIP[[#This Row],[Team]]</f>
        <v>$150 Draft Champions Jan 24 1:00 pm Lg.3622Team Williams</v>
      </c>
    </row>
    <row r="2103" spans="1:7" x14ac:dyDescent="0.25">
      <c r="A2103">
        <v>173</v>
      </c>
      <c r="B2103" t="s">
        <v>353</v>
      </c>
      <c r="C2103" t="s">
        <v>2138</v>
      </c>
      <c r="D2103">
        <v>1.173</v>
      </c>
      <c r="E2103">
        <v>2738</v>
      </c>
      <c r="F2103">
        <f t="shared" si="32"/>
        <v>2</v>
      </c>
      <c r="G2103" t="str">
        <f>STANDINGS_WHIP[[#This Row],[League]]&amp;STANDINGS_WHIP[[#This Row],[Team]]</f>
        <v>$150 Draft Champions Jan 24 1:00 pm Lg.3622Jimpat</v>
      </c>
    </row>
    <row r="2104" spans="1:7" x14ac:dyDescent="0.25">
      <c r="A2104">
        <v>285</v>
      </c>
      <c r="B2104" t="s">
        <v>2139</v>
      </c>
      <c r="C2104" t="s">
        <v>2138</v>
      </c>
      <c r="D2104">
        <v>1.1870000000000001</v>
      </c>
      <c r="E2104">
        <v>2626</v>
      </c>
      <c r="F2104">
        <f t="shared" si="32"/>
        <v>3</v>
      </c>
      <c r="G2104" t="str">
        <f>STANDINGS_WHIP[[#This Row],[League]]&amp;STANDINGS_WHIP[[#This Row],[Team]]</f>
        <v>$150 Draft Champions Jan 24 1:00 pm Lg.3622CocoCrispies</v>
      </c>
    </row>
    <row r="2105" spans="1:7" x14ac:dyDescent="0.25">
      <c r="A2105">
        <v>407</v>
      </c>
      <c r="B2105" t="s">
        <v>2145</v>
      </c>
      <c r="C2105" t="s">
        <v>2138</v>
      </c>
      <c r="D2105">
        <v>1.202</v>
      </c>
      <c r="E2105">
        <v>2504</v>
      </c>
      <c r="F2105">
        <f t="shared" si="32"/>
        <v>4</v>
      </c>
      <c r="G2105" t="str">
        <f>STANDINGS_WHIP[[#This Row],[League]]&amp;STANDINGS_WHIP[[#This Row],[Team]]</f>
        <v>$150 Draft Champions Jan 24 1:00 pm Lg.3622Tulo-git 2 Quit</v>
      </c>
    </row>
    <row r="2106" spans="1:7" x14ac:dyDescent="0.25">
      <c r="A2106">
        <v>426</v>
      </c>
      <c r="B2106" t="s">
        <v>16</v>
      </c>
      <c r="C2106" t="s">
        <v>2138</v>
      </c>
      <c r="D2106">
        <v>1.204</v>
      </c>
      <c r="E2106">
        <v>2485</v>
      </c>
      <c r="F2106">
        <f t="shared" si="32"/>
        <v>5</v>
      </c>
      <c r="G2106" t="str">
        <f>STANDINGS_WHIP[[#This Row],[League]]&amp;STANDINGS_WHIP[[#This Row],[Team]]</f>
        <v>$150 Draft Champions Jan 24 1:00 pm Lg.3622Team Phan</v>
      </c>
    </row>
    <row r="2107" spans="1:7" x14ac:dyDescent="0.25">
      <c r="A2107">
        <v>1089</v>
      </c>
      <c r="B2107" t="s">
        <v>2144</v>
      </c>
      <c r="C2107" t="s">
        <v>2138</v>
      </c>
      <c r="D2107">
        <v>1.2490000000000001</v>
      </c>
      <c r="E2107">
        <v>1822</v>
      </c>
      <c r="F2107">
        <f t="shared" si="32"/>
        <v>6</v>
      </c>
      <c r="G2107" t="str">
        <f>STANDINGS_WHIP[[#This Row],[League]]&amp;STANDINGS_WHIP[[#This Row],[Team]]</f>
        <v>$150 Draft Champions Jan 24 1:00 pm Lg.3622Barbarians At The Yard</v>
      </c>
    </row>
    <row r="2108" spans="1:7" x14ac:dyDescent="0.25">
      <c r="A2108">
        <v>1187</v>
      </c>
      <c r="B2108" t="s">
        <v>212</v>
      </c>
      <c r="C2108" t="s">
        <v>2138</v>
      </c>
      <c r="D2108">
        <v>1.2549999999999999</v>
      </c>
      <c r="E2108">
        <v>1724</v>
      </c>
      <c r="F2108">
        <f t="shared" si="32"/>
        <v>7</v>
      </c>
      <c r="G2108" t="str">
        <f>STANDINGS_WHIP[[#This Row],[League]]&amp;STANDINGS_WHIP[[#This Row],[Team]]</f>
        <v>$150 Draft Champions Jan 24 1:00 pm Lg.3622Team kuhn</v>
      </c>
    </row>
    <row r="2109" spans="1:7" x14ac:dyDescent="0.25">
      <c r="A2109">
        <v>1310</v>
      </c>
      <c r="B2109" t="s">
        <v>2142</v>
      </c>
      <c r="C2109" t="s">
        <v>2138</v>
      </c>
      <c r="D2109">
        <v>1.2609999999999999</v>
      </c>
      <c r="E2109">
        <v>1601</v>
      </c>
      <c r="F2109">
        <f t="shared" si="32"/>
        <v>8</v>
      </c>
      <c r="G2109" t="str">
        <f>STANDINGS_WHIP[[#This Row],[League]]&amp;STANDINGS_WHIP[[#This Row],[Team]]</f>
        <v>$150 Draft Champions Jan 24 1:00 pm Lg.3622Evil Knebel</v>
      </c>
    </row>
    <row r="2110" spans="1:7" x14ac:dyDescent="0.25">
      <c r="A2110">
        <v>1619</v>
      </c>
      <c r="B2110" t="s">
        <v>1466</v>
      </c>
      <c r="C2110" t="s">
        <v>2138</v>
      </c>
      <c r="D2110">
        <v>1.2769999999999999</v>
      </c>
      <c r="E2110">
        <v>1292</v>
      </c>
      <c r="F2110">
        <f t="shared" si="32"/>
        <v>9</v>
      </c>
      <c r="G2110" t="str">
        <f>STANDINGS_WHIP[[#This Row],[League]]&amp;STANDINGS_WHIP[[#This Row],[Team]]</f>
        <v>$150 Draft Champions Jan 24 1:00 pm Lg.3622Team Robbins</v>
      </c>
    </row>
    <row r="2111" spans="1:7" x14ac:dyDescent="0.25">
      <c r="A2111">
        <v>1801</v>
      </c>
      <c r="B2111" t="s">
        <v>2141</v>
      </c>
      <c r="C2111" t="s">
        <v>2138</v>
      </c>
      <c r="D2111">
        <v>1.2869999999999999</v>
      </c>
      <c r="E2111">
        <v>1110</v>
      </c>
      <c r="F2111">
        <f t="shared" si="32"/>
        <v>10</v>
      </c>
      <c r="G2111" t="str">
        <f>STANDINGS_WHIP[[#This Row],[League]]&amp;STANDINGS_WHIP[[#This Row],[Team]]</f>
        <v>$150 Draft Champions Jan 24 1:00 pm Lg.3622Colt 45</v>
      </c>
    </row>
    <row r="2112" spans="1:7" x14ac:dyDescent="0.25">
      <c r="A2112">
        <v>2020</v>
      </c>
      <c r="B2112" t="s">
        <v>2140</v>
      </c>
      <c r="C2112" t="s">
        <v>2138</v>
      </c>
      <c r="D2112">
        <v>1.2989999999999999</v>
      </c>
      <c r="E2112">
        <v>891</v>
      </c>
      <c r="F2112">
        <f t="shared" si="32"/>
        <v>11</v>
      </c>
      <c r="G2112" t="str">
        <f>STANDINGS_WHIP[[#This Row],[League]]&amp;STANDINGS_WHIP[[#This Row],[Team]]</f>
        <v>$150 Draft Champions Jan 24 1:00 pm Lg.3622Jobu's Heroes #3</v>
      </c>
    </row>
    <row r="2113" spans="1:7" x14ac:dyDescent="0.25">
      <c r="A2113">
        <v>2086</v>
      </c>
      <c r="B2113" t="s">
        <v>2143</v>
      </c>
      <c r="C2113" t="s">
        <v>2138</v>
      </c>
      <c r="D2113">
        <v>1.3029999999999999</v>
      </c>
      <c r="E2113">
        <v>825</v>
      </c>
      <c r="F2113">
        <f t="shared" si="32"/>
        <v>12</v>
      </c>
      <c r="G2113" t="str">
        <f>STANDINGS_WHIP[[#This Row],[League]]&amp;STANDINGS_WHIP[[#This Row],[Team]]</f>
        <v>$150 Draft Champions Jan 24 1:00 pm Lg.3622Space Pants</v>
      </c>
    </row>
    <row r="2114" spans="1:7" x14ac:dyDescent="0.25">
      <c r="A2114">
        <v>2605</v>
      </c>
      <c r="B2114" t="s">
        <v>469</v>
      </c>
      <c r="C2114" t="s">
        <v>2138</v>
      </c>
      <c r="D2114">
        <v>1.3440000000000001</v>
      </c>
      <c r="E2114">
        <v>306</v>
      </c>
      <c r="F2114">
        <f t="shared" si="32"/>
        <v>13</v>
      </c>
      <c r="G2114" t="str">
        <f>STANDINGS_WHIP[[#This Row],[League]]&amp;STANDINGS_WHIP[[#This Row],[Team]]</f>
        <v>$150 Draft Champions Jan 24 1:00 pm Lg.3622Poopy Tooth 5</v>
      </c>
    </row>
    <row r="2115" spans="1:7" x14ac:dyDescent="0.25">
      <c r="A2115">
        <v>2663</v>
      </c>
      <c r="B2115" t="s">
        <v>2146</v>
      </c>
      <c r="C2115" t="s">
        <v>2138</v>
      </c>
      <c r="D2115">
        <v>1.35</v>
      </c>
      <c r="E2115">
        <v>248</v>
      </c>
      <c r="F2115">
        <f t="shared" ref="F2115:F2178" si="33">IF(C2115=C2114,F2114+1,1)</f>
        <v>14</v>
      </c>
      <c r="G2115" t="str">
        <f>STANDINGS_WHIP[[#This Row],[League]]&amp;STANDINGS_WHIP[[#This Row],[Team]]</f>
        <v>$150 Draft Champions Jan 24 1:00 pm Lg.3622Immuno Cespedes</v>
      </c>
    </row>
    <row r="2116" spans="1:7" x14ac:dyDescent="0.25">
      <c r="A2116">
        <v>2903</v>
      </c>
      <c r="B2116" t="s">
        <v>2137</v>
      </c>
      <c r="C2116" t="s">
        <v>2138</v>
      </c>
      <c r="D2116">
        <v>1.444</v>
      </c>
      <c r="E2116">
        <v>8</v>
      </c>
      <c r="F2116">
        <f t="shared" si="33"/>
        <v>15</v>
      </c>
      <c r="G2116" t="str">
        <f>STANDINGS_WHIP[[#This Row],[League]]&amp;STANDINGS_WHIP[[#This Row],[Team]]</f>
        <v>$150 Draft Champions Jan 24 1:00 pm Lg.3622Habitual Line-Steppers</v>
      </c>
    </row>
    <row r="2117" spans="1:7" x14ac:dyDescent="0.25">
      <c r="A2117">
        <v>179</v>
      </c>
      <c r="B2117" t="s">
        <v>2147</v>
      </c>
      <c r="C2117" t="s">
        <v>2148</v>
      </c>
      <c r="D2117">
        <v>1.1739999999999999</v>
      </c>
      <c r="E2117">
        <v>2732</v>
      </c>
      <c r="F2117">
        <f t="shared" si="33"/>
        <v>1</v>
      </c>
      <c r="G2117" t="str">
        <f>STANDINGS_WHIP[[#This Row],[League]]&amp;STANDINGS_WHIP[[#This Row],[Team]]</f>
        <v>$150 Draft Champions Jan 25 1:00 pm Lg.3624Timbers</v>
      </c>
    </row>
    <row r="2118" spans="1:7" x14ac:dyDescent="0.25">
      <c r="A2118">
        <v>411</v>
      </c>
      <c r="B2118" t="s">
        <v>2159</v>
      </c>
      <c r="C2118" t="s">
        <v>2148</v>
      </c>
      <c r="D2118">
        <v>1.202</v>
      </c>
      <c r="E2118">
        <v>2500</v>
      </c>
      <c r="F2118">
        <f t="shared" si="33"/>
        <v>2</v>
      </c>
      <c r="G2118" t="str">
        <f>STANDINGS_WHIP[[#This Row],[League]]&amp;STANDINGS_WHIP[[#This Row],[Team]]</f>
        <v>$150 Draft Champions Jan 25 1:00 pm Lg.3624Buehrle's Heater</v>
      </c>
    </row>
    <row r="2119" spans="1:7" x14ac:dyDescent="0.25">
      <c r="A2119">
        <v>468</v>
      </c>
      <c r="B2119" t="s">
        <v>2149</v>
      </c>
      <c r="C2119" t="s">
        <v>2148</v>
      </c>
      <c r="D2119">
        <v>1.2070000000000001</v>
      </c>
      <c r="E2119">
        <v>2443</v>
      </c>
      <c r="F2119">
        <f t="shared" si="33"/>
        <v>3</v>
      </c>
      <c r="G2119" t="str">
        <f>STANDINGS_WHIP[[#This Row],[League]]&amp;STANDINGS_WHIP[[#This Row],[Team]]</f>
        <v>$150 Draft Champions Jan 25 1:00 pm Lg.3624SpinningSeams9</v>
      </c>
    </row>
    <row r="2120" spans="1:7" x14ac:dyDescent="0.25">
      <c r="A2120">
        <v>634</v>
      </c>
      <c r="B2120" t="s">
        <v>2157</v>
      </c>
      <c r="C2120" t="s">
        <v>2148</v>
      </c>
      <c r="D2120">
        <v>1.2210000000000001</v>
      </c>
      <c r="E2120">
        <v>2277</v>
      </c>
      <c r="F2120">
        <f t="shared" si="33"/>
        <v>4</v>
      </c>
      <c r="G2120" t="str">
        <f>STANDINGS_WHIP[[#This Row],[League]]&amp;STANDINGS_WHIP[[#This Row],[Team]]</f>
        <v>$150 Draft Champions Jan 25 1:00 pm Lg.3624Fido's Spoon</v>
      </c>
    </row>
    <row r="2121" spans="1:7" x14ac:dyDescent="0.25">
      <c r="A2121">
        <v>800</v>
      </c>
      <c r="B2121" t="s">
        <v>2151</v>
      </c>
      <c r="C2121" t="s">
        <v>2148</v>
      </c>
      <c r="D2121">
        <v>1.2330000000000001</v>
      </c>
      <c r="E2121">
        <v>2111</v>
      </c>
      <c r="F2121">
        <f t="shared" si="33"/>
        <v>5</v>
      </c>
      <c r="G2121" t="str">
        <f>STANDINGS_WHIP[[#This Row],[League]]&amp;STANDINGS_WHIP[[#This Row],[Team]]</f>
        <v>$150 Draft Champions Jan 25 1:00 pm Lg.3624Jumpman</v>
      </c>
    </row>
    <row r="2122" spans="1:7" x14ac:dyDescent="0.25">
      <c r="A2122">
        <v>1018</v>
      </c>
      <c r="B2122" t="s">
        <v>2158</v>
      </c>
      <c r="C2122" t="s">
        <v>2148</v>
      </c>
      <c r="D2122">
        <v>1.2450000000000001</v>
      </c>
      <c r="E2122">
        <v>1893</v>
      </c>
      <c r="F2122">
        <f t="shared" si="33"/>
        <v>6</v>
      </c>
      <c r="G2122" t="str">
        <f>STANDINGS_WHIP[[#This Row],[League]]&amp;STANDINGS_WHIP[[#This Row],[Team]]</f>
        <v>$150 Draft Champions Jan 25 1:00 pm Lg.3624Just Enough 2 Win</v>
      </c>
    </row>
    <row r="2123" spans="1:7" x14ac:dyDescent="0.25">
      <c r="A2123">
        <v>1166</v>
      </c>
      <c r="B2123" t="s">
        <v>2153</v>
      </c>
      <c r="C2123" t="s">
        <v>2148</v>
      </c>
      <c r="D2123">
        <v>1.2529999999999999</v>
      </c>
      <c r="E2123">
        <v>1745</v>
      </c>
      <c r="F2123">
        <f t="shared" si="33"/>
        <v>7</v>
      </c>
      <c r="G2123" t="str">
        <f>STANDINGS_WHIP[[#This Row],[League]]&amp;STANDINGS_WHIP[[#This Row],[Team]]</f>
        <v>$150 Draft Champions Jan 25 1:00 pm Lg.3624O Town DC 1</v>
      </c>
    </row>
    <row r="2124" spans="1:7" x14ac:dyDescent="0.25">
      <c r="A2124">
        <v>1210</v>
      </c>
      <c r="B2124" t="s">
        <v>2154</v>
      </c>
      <c r="C2124" t="s">
        <v>2148</v>
      </c>
      <c r="D2124">
        <v>1.256</v>
      </c>
      <c r="E2124">
        <v>1701</v>
      </c>
      <c r="F2124">
        <f t="shared" si="33"/>
        <v>8</v>
      </c>
      <c r="G2124" t="str">
        <f>STANDINGS_WHIP[[#This Row],[League]]&amp;STANDINGS_WHIP[[#This Row],[Team]]</f>
        <v>$150 Draft Champions Jan 25 1:00 pm Lg.3624Vaccaro and Nando Yay!</v>
      </c>
    </row>
    <row r="2125" spans="1:7" x14ac:dyDescent="0.25">
      <c r="A2125">
        <v>1581</v>
      </c>
      <c r="B2125" t="s">
        <v>2156</v>
      </c>
      <c r="C2125" t="s">
        <v>2148</v>
      </c>
      <c r="D2125">
        <v>1.2749999999999999</v>
      </c>
      <c r="E2125">
        <v>1330</v>
      </c>
      <c r="F2125">
        <f t="shared" si="33"/>
        <v>9</v>
      </c>
      <c r="G2125" t="str">
        <f>STANDINGS_WHIP[[#This Row],[League]]&amp;STANDINGS_WHIP[[#This Row],[Team]]</f>
        <v>$150 Draft Champions Jan 25 1:00 pm Lg.3624Rizzo Springer Kluber</v>
      </c>
    </row>
    <row r="2126" spans="1:7" x14ac:dyDescent="0.25">
      <c r="A2126">
        <v>1987</v>
      </c>
      <c r="B2126" t="s">
        <v>2150</v>
      </c>
      <c r="C2126" t="s">
        <v>2148</v>
      </c>
      <c r="D2126">
        <v>1.298</v>
      </c>
      <c r="E2126">
        <v>924</v>
      </c>
      <c r="F2126">
        <f t="shared" si="33"/>
        <v>10</v>
      </c>
      <c r="G2126" t="str">
        <f>STANDINGS_WHIP[[#This Row],[League]]&amp;STANDINGS_WHIP[[#This Row],[Team]]</f>
        <v>$150 Draft Champions Jan 25 1:00 pm Lg.3624JH Racing</v>
      </c>
    </row>
    <row r="2127" spans="1:7" x14ac:dyDescent="0.25">
      <c r="A2127">
        <v>2306</v>
      </c>
      <c r="B2127" t="s">
        <v>149</v>
      </c>
      <c r="C2127" t="s">
        <v>2148</v>
      </c>
      <c r="D2127">
        <v>1.3180000000000001</v>
      </c>
      <c r="E2127">
        <v>605</v>
      </c>
      <c r="F2127">
        <f t="shared" si="33"/>
        <v>11</v>
      </c>
      <c r="G2127" t="str">
        <f>STANDINGS_WHIP[[#This Row],[League]]&amp;STANDINGS_WHIP[[#This Row],[Team]]</f>
        <v>$150 Draft Champions Jan 25 1:00 pm Lg.3624Magic Markers</v>
      </c>
    </row>
    <row r="2128" spans="1:7" x14ac:dyDescent="0.25">
      <c r="A2128">
        <v>2365</v>
      </c>
      <c r="B2128" t="s">
        <v>2155</v>
      </c>
      <c r="C2128" t="s">
        <v>2148</v>
      </c>
      <c r="D2128">
        <v>1.3220000000000001</v>
      </c>
      <c r="E2128">
        <v>546</v>
      </c>
      <c r="F2128">
        <f t="shared" si="33"/>
        <v>12</v>
      </c>
      <c r="G2128" t="str">
        <f>STANDINGS_WHIP[[#This Row],[League]]&amp;STANDINGS_WHIP[[#This Row],[Team]]</f>
        <v>$150 Draft Champions Jan 25 1:00 pm Lg.36247Stars reign</v>
      </c>
    </row>
    <row r="2129" spans="1:7" x14ac:dyDescent="0.25">
      <c r="A2129">
        <v>2408</v>
      </c>
      <c r="B2129" t="s">
        <v>503</v>
      </c>
      <c r="C2129" t="s">
        <v>2148</v>
      </c>
      <c r="D2129">
        <v>1.325</v>
      </c>
      <c r="E2129">
        <v>503</v>
      </c>
      <c r="F2129">
        <f t="shared" si="33"/>
        <v>13</v>
      </c>
      <c r="G2129" t="str">
        <f>STANDINGS_WHIP[[#This Row],[League]]&amp;STANDINGS_WHIP[[#This Row],[Team]]</f>
        <v>$150 Draft Champions Jan 25 1:00 pm Lg.3624Cornbread Muffins</v>
      </c>
    </row>
    <row r="2130" spans="1:7" x14ac:dyDescent="0.25">
      <c r="A2130">
        <v>2438</v>
      </c>
      <c r="B2130" t="s">
        <v>2160</v>
      </c>
      <c r="C2130" t="s">
        <v>2148</v>
      </c>
      <c r="D2130">
        <v>1.3280000000000001</v>
      </c>
      <c r="E2130">
        <v>473</v>
      </c>
      <c r="F2130">
        <f t="shared" si="33"/>
        <v>14</v>
      </c>
      <c r="G2130" t="str">
        <f>STANDINGS_WHIP[[#This Row],[League]]&amp;STANDINGS_WHIP[[#This Row],[Team]]</f>
        <v>$150 Draft Champions Jan 25 1:00 pm Lg.3624Hooz Ahn Pherst</v>
      </c>
    </row>
    <row r="2131" spans="1:7" x14ac:dyDescent="0.25">
      <c r="A2131">
        <v>2494</v>
      </c>
      <c r="B2131" t="s">
        <v>2152</v>
      </c>
      <c r="C2131" t="s">
        <v>2148</v>
      </c>
      <c r="D2131">
        <v>1.333</v>
      </c>
      <c r="E2131">
        <v>417</v>
      </c>
      <c r="F2131">
        <f t="shared" si="33"/>
        <v>15</v>
      </c>
      <c r="G2131" t="str">
        <f>STANDINGS_WHIP[[#This Row],[League]]&amp;STANDINGS_WHIP[[#This Row],[Team]]</f>
        <v>$150 Draft Champions Jan 25 1:00 pm Lg.3624Froggy Bottom</v>
      </c>
    </row>
    <row r="2132" spans="1:7" x14ac:dyDescent="0.25">
      <c r="A2132">
        <v>142</v>
      </c>
      <c r="B2132" t="s">
        <v>2165</v>
      </c>
      <c r="C2132" t="s">
        <v>2162</v>
      </c>
      <c r="D2132">
        <v>1.167</v>
      </c>
      <c r="E2132">
        <v>2769</v>
      </c>
      <c r="F2132">
        <f t="shared" si="33"/>
        <v>1</v>
      </c>
      <c r="G2132" t="str">
        <f>STANDINGS_WHIP[[#This Row],[League]]&amp;STANDINGS_WHIP[[#This Row],[Team]]</f>
        <v>$150 Draft Champions Jan 26 1:00 pm Lg.3627GoldnMoles</v>
      </c>
    </row>
    <row r="2133" spans="1:7" x14ac:dyDescent="0.25">
      <c r="A2133">
        <v>433</v>
      </c>
      <c r="B2133" t="s">
        <v>2168</v>
      </c>
      <c r="C2133" t="s">
        <v>2162</v>
      </c>
      <c r="D2133">
        <v>1.204</v>
      </c>
      <c r="E2133">
        <v>2478</v>
      </c>
      <c r="F2133">
        <f t="shared" si="33"/>
        <v>2</v>
      </c>
      <c r="G2133" t="str">
        <f>STANDINGS_WHIP[[#This Row],[League]]&amp;STANDINGS_WHIP[[#This Row],[Team]]</f>
        <v>$150 Draft Champions Jan 26 1:00 pm Lg.3627WinterIsComing</v>
      </c>
    </row>
    <row r="2134" spans="1:7" x14ac:dyDescent="0.25">
      <c r="A2134">
        <v>547</v>
      </c>
      <c r="B2134" t="s">
        <v>223</v>
      </c>
      <c r="C2134" t="s">
        <v>2162</v>
      </c>
      <c r="D2134">
        <v>1.2150000000000001</v>
      </c>
      <c r="E2134">
        <v>2364</v>
      </c>
      <c r="F2134">
        <f t="shared" si="33"/>
        <v>3</v>
      </c>
      <c r="G2134" t="str">
        <f>STANDINGS_WHIP[[#This Row],[League]]&amp;STANDINGS_WHIP[[#This Row],[Team]]</f>
        <v>$150 Draft Champions Jan 26 1:00 pm Lg.3627Slow Horse</v>
      </c>
    </row>
    <row r="2135" spans="1:7" x14ac:dyDescent="0.25">
      <c r="A2135">
        <v>912</v>
      </c>
      <c r="B2135" t="s">
        <v>445</v>
      </c>
      <c r="C2135" t="s">
        <v>2162</v>
      </c>
      <c r="D2135">
        <v>1.24</v>
      </c>
      <c r="E2135">
        <v>1999</v>
      </c>
      <c r="F2135">
        <f t="shared" si="33"/>
        <v>4</v>
      </c>
      <c r="G2135" t="str">
        <f>STANDINGS_WHIP[[#This Row],[League]]&amp;STANDINGS_WHIP[[#This Row],[Team]]</f>
        <v>$150 Draft Champions Jan 26 1:00 pm Lg.3627Mega Powers Explode</v>
      </c>
    </row>
    <row r="2136" spans="1:7" x14ac:dyDescent="0.25">
      <c r="A2136">
        <v>1015</v>
      </c>
      <c r="B2136" t="s">
        <v>181</v>
      </c>
      <c r="C2136" t="s">
        <v>2162</v>
      </c>
      <c r="D2136">
        <v>1.2450000000000001</v>
      </c>
      <c r="E2136">
        <v>1896</v>
      </c>
      <c r="F2136">
        <f t="shared" si="33"/>
        <v>5</v>
      </c>
      <c r="G2136" t="str">
        <f>STANDINGS_WHIP[[#This Row],[League]]&amp;STANDINGS_WHIP[[#This Row],[Team]]</f>
        <v>$150 Draft Champions Jan 26 1:00 pm Lg.3627CHEEZDAWGZ</v>
      </c>
    </row>
    <row r="2137" spans="1:7" x14ac:dyDescent="0.25">
      <c r="A2137">
        <v>1053</v>
      </c>
      <c r="B2137" t="s">
        <v>339</v>
      </c>
      <c r="C2137" t="s">
        <v>2162</v>
      </c>
      <c r="D2137">
        <v>1.2470000000000001</v>
      </c>
      <c r="E2137">
        <v>1858.5</v>
      </c>
      <c r="F2137">
        <f t="shared" si="33"/>
        <v>6</v>
      </c>
      <c r="G2137" t="str">
        <f>STANDINGS_WHIP[[#This Row],[League]]&amp;STANDINGS_WHIP[[#This Row],[Team]]</f>
        <v>$150 Draft Champions Jan 26 1:00 pm Lg.3627deadmoneyC</v>
      </c>
    </row>
    <row r="2138" spans="1:7" x14ac:dyDescent="0.25">
      <c r="A2138">
        <v>1132</v>
      </c>
      <c r="B2138" t="s">
        <v>2167</v>
      </c>
      <c r="C2138" t="s">
        <v>2162</v>
      </c>
      <c r="D2138">
        <v>1.252</v>
      </c>
      <c r="E2138">
        <v>1779</v>
      </c>
      <c r="F2138">
        <f t="shared" si="33"/>
        <v>7</v>
      </c>
      <c r="G2138" t="str">
        <f>STANDINGS_WHIP[[#This Row],[League]]&amp;STANDINGS_WHIP[[#This Row],[Team]]</f>
        <v>$150 Draft Champions Jan 26 1:00 pm Lg.3627Gratiot Killers</v>
      </c>
    </row>
    <row r="2139" spans="1:7" x14ac:dyDescent="0.25">
      <c r="A2139">
        <v>1478</v>
      </c>
      <c r="B2139" t="s">
        <v>285</v>
      </c>
      <c r="C2139" t="s">
        <v>2162</v>
      </c>
      <c r="D2139">
        <v>1.27</v>
      </c>
      <c r="E2139">
        <v>1433</v>
      </c>
      <c r="F2139">
        <f t="shared" si="33"/>
        <v>8</v>
      </c>
      <c r="G2139" t="str">
        <f>STANDINGS_WHIP[[#This Row],[League]]&amp;STANDINGS_WHIP[[#This Row],[Team]]</f>
        <v>$150 Draft Champions Jan 26 1:00 pm Lg.3627Team king</v>
      </c>
    </row>
    <row r="2140" spans="1:7" x14ac:dyDescent="0.25">
      <c r="A2140">
        <v>1918</v>
      </c>
      <c r="B2140" t="s">
        <v>289</v>
      </c>
      <c r="C2140" t="s">
        <v>2162</v>
      </c>
      <c r="D2140">
        <v>1.294</v>
      </c>
      <c r="E2140">
        <v>993</v>
      </c>
      <c r="F2140">
        <f t="shared" si="33"/>
        <v>9</v>
      </c>
      <c r="G2140" t="str">
        <f>STANDINGS_WHIP[[#This Row],[League]]&amp;STANDINGS_WHIP[[#This Row],[Team]]</f>
        <v>$150 Draft Champions Jan 26 1:00 pm Lg.3627Aardvarks</v>
      </c>
    </row>
    <row r="2141" spans="1:7" x14ac:dyDescent="0.25">
      <c r="A2141">
        <v>1935</v>
      </c>
      <c r="B2141" t="s">
        <v>513</v>
      </c>
      <c r="C2141" t="s">
        <v>2162</v>
      </c>
      <c r="D2141">
        <v>1.2949999999999999</v>
      </c>
      <c r="E2141">
        <v>976</v>
      </c>
      <c r="F2141">
        <f t="shared" si="33"/>
        <v>10</v>
      </c>
      <c r="G2141" t="str">
        <f>STANDINGS_WHIP[[#This Row],[League]]&amp;STANDINGS_WHIP[[#This Row],[Team]]</f>
        <v>$150 Draft Champions Jan 26 1:00 pm Lg.3627Strikeouts</v>
      </c>
    </row>
    <row r="2142" spans="1:7" x14ac:dyDescent="0.25">
      <c r="A2142">
        <v>1941</v>
      </c>
      <c r="B2142" t="s">
        <v>2163</v>
      </c>
      <c r="C2142" t="s">
        <v>2162</v>
      </c>
      <c r="D2142">
        <v>1.2949999999999999</v>
      </c>
      <c r="E2142">
        <v>970</v>
      </c>
      <c r="F2142">
        <f t="shared" si="33"/>
        <v>11</v>
      </c>
      <c r="G2142" t="str">
        <f>STANDINGS_WHIP[[#This Row],[League]]&amp;STANDINGS_WHIP[[#This Row],[Team]]</f>
        <v>$150 Draft Champions Jan 26 1:00 pm Lg.3627Laser Show. Relax. Redux.</v>
      </c>
    </row>
    <row r="2143" spans="1:7" x14ac:dyDescent="0.25">
      <c r="A2143">
        <v>1995</v>
      </c>
      <c r="B2143" t="s">
        <v>43</v>
      </c>
      <c r="C2143" t="s">
        <v>2162</v>
      </c>
      <c r="D2143">
        <v>1.298</v>
      </c>
      <c r="E2143">
        <v>916</v>
      </c>
      <c r="F2143">
        <f t="shared" si="33"/>
        <v>12</v>
      </c>
      <c r="G2143" t="str">
        <f>STANDINGS_WHIP[[#This Row],[League]]&amp;STANDINGS_WHIP[[#This Row],[Team]]</f>
        <v>$150 Draft Champions Jan 26 1:00 pm Lg.3627Mad Russian</v>
      </c>
    </row>
    <row r="2144" spans="1:7" x14ac:dyDescent="0.25">
      <c r="A2144">
        <v>2296</v>
      </c>
      <c r="B2144" t="s">
        <v>2166</v>
      </c>
      <c r="C2144" t="s">
        <v>2162</v>
      </c>
      <c r="D2144">
        <v>1.3169999999999999</v>
      </c>
      <c r="E2144">
        <v>615</v>
      </c>
      <c r="F2144">
        <f t="shared" si="33"/>
        <v>13</v>
      </c>
      <c r="G2144" t="str">
        <f>STANDINGS_WHIP[[#This Row],[League]]&amp;STANDINGS_WHIP[[#This Row],[Team]]</f>
        <v>$150 Draft Champions Jan 26 1:00 pm Lg.3627Not Fade Away</v>
      </c>
    </row>
    <row r="2145" spans="1:7" x14ac:dyDescent="0.25">
      <c r="A2145">
        <v>2821</v>
      </c>
      <c r="B2145" t="s">
        <v>2164</v>
      </c>
      <c r="C2145" t="s">
        <v>2162</v>
      </c>
      <c r="D2145">
        <v>1.381</v>
      </c>
      <c r="E2145">
        <v>90</v>
      </c>
      <c r="F2145">
        <f t="shared" si="33"/>
        <v>14</v>
      </c>
      <c r="G2145" t="str">
        <f>STANDINGS_WHIP[[#This Row],[League]]&amp;STANDINGS_WHIP[[#This Row],[Team]]</f>
        <v>$150 Draft Champions Jan 26 1:00 pm Lg.3627Sparky's boys</v>
      </c>
    </row>
    <row r="2146" spans="1:7" x14ac:dyDescent="0.25">
      <c r="A2146">
        <v>2858</v>
      </c>
      <c r="B2146" t="s">
        <v>2161</v>
      </c>
      <c r="C2146" t="s">
        <v>2162</v>
      </c>
      <c r="D2146">
        <v>1.3919999999999999</v>
      </c>
      <c r="E2146">
        <v>53</v>
      </c>
      <c r="F2146">
        <f t="shared" si="33"/>
        <v>15</v>
      </c>
      <c r="G2146" t="str">
        <f>STANDINGS_WHIP[[#This Row],[League]]&amp;STANDINGS_WHIP[[#This Row],[Team]]</f>
        <v>$150 Draft Champions Jan 26 1:00 pm Lg.3627Maddon Gnomes 2</v>
      </c>
    </row>
    <row r="2147" spans="1:7" x14ac:dyDescent="0.25">
      <c r="A2147">
        <v>132</v>
      </c>
      <c r="B2147" t="s">
        <v>292</v>
      </c>
      <c r="C2147" t="s">
        <v>2170</v>
      </c>
      <c r="D2147">
        <v>1.165</v>
      </c>
      <c r="E2147">
        <v>2779</v>
      </c>
      <c r="F2147">
        <f t="shared" si="33"/>
        <v>1</v>
      </c>
      <c r="G2147" t="str">
        <f>STANDINGS_WHIP[[#This Row],[League]]&amp;STANDINGS_WHIP[[#This Row],[Team]]</f>
        <v>$150 Draft Champions Jan 27 1:00 pm Lg.3629Team Teixeira</v>
      </c>
    </row>
    <row r="2148" spans="1:7" x14ac:dyDescent="0.25">
      <c r="A2148">
        <v>412</v>
      </c>
      <c r="B2148" t="s">
        <v>95</v>
      </c>
      <c r="C2148" t="s">
        <v>2170</v>
      </c>
      <c r="D2148">
        <v>1.202</v>
      </c>
      <c r="E2148">
        <v>2499</v>
      </c>
      <c r="F2148">
        <f t="shared" si="33"/>
        <v>2</v>
      </c>
      <c r="G2148" t="str">
        <f>STANDINGS_WHIP[[#This Row],[League]]&amp;STANDINGS_WHIP[[#This Row],[Team]]</f>
        <v>$150 Draft Champions Jan 27 1:00 pm Lg.3629Monk's Cafe</v>
      </c>
    </row>
    <row r="2149" spans="1:7" x14ac:dyDescent="0.25">
      <c r="A2149">
        <v>656</v>
      </c>
      <c r="B2149" t="s">
        <v>2172</v>
      </c>
      <c r="C2149" t="s">
        <v>2170</v>
      </c>
      <c r="D2149">
        <v>1.2230000000000001</v>
      </c>
      <c r="E2149">
        <v>2255</v>
      </c>
      <c r="F2149">
        <f t="shared" si="33"/>
        <v>3</v>
      </c>
      <c r="G2149" t="str">
        <f>STANDINGS_WHIP[[#This Row],[League]]&amp;STANDINGS_WHIP[[#This Row],[Team]]</f>
        <v>$150 Draft Champions Jan 27 1:00 pm Lg.3629zima......</v>
      </c>
    </row>
    <row r="2150" spans="1:7" x14ac:dyDescent="0.25">
      <c r="A2150">
        <v>774</v>
      </c>
      <c r="B2150" t="s">
        <v>531</v>
      </c>
      <c r="C2150" t="s">
        <v>2170</v>
      </c>
      <c r="D2150">
        <v>1.2310000000000001</v>
      </c>
      <c r="E2150">
        <v>2137</v>
      </c>
      <c r="F2150">
        <f t="shared" si="33"/>
        <v>4</v>
      </c>
      <c r="G2150" t="str">
        <f>STANDINGS_WHIP[[#This Row],[League]]&amp;STANDINGS_WHIP[[#This Row],[Team]]</f>
        <v>$150 Draft Champions Jan 27 1:00 pm Lg.3629Master Batters</v>
      </c>
    </row>
    <row r="2151" spans="1:7" x14ac:dyDescent="0.25">
      <c r="A2151">
        <v>776</v>
      </c>
      <c r="B2151" t="s">
        <v>2169</v>
      </c>
      <c r="C2151" t="s">
        <v>2170</v>
      </c>
      <c r="D2151">
        <v>1.232</v>
      </c>
      <c r="E2151">
        <v>2135</v>
      </c>
      <c r="F2151">
        <f t="shared" si="33"/>
        <v>5</v>
      </c>
      <c r="G2151" t="str">
        <f>STANDINGS_WHIP[[#This Row],[League]]&amp;STANDINGS_WHIP[[#This Row],[Team]]</f>
        <v>$150 Draft Champions Jan 27 1:00 pm Lg.3629Moon Shots</v>
      </c>
    </row>
    <row r="2152" spans="1:7" x14ac:dyDescent="0.25">
      <c r="A2152">
        <v>1030</v>
      </c>
      <c r="B2152" t="s">
        <v>2173</v>
      </c>
      <c r="C2152" t="s">
        <v>2170</v>
      </c>
      <c r="D2152">
        <v>1.2450000000000001</v>
      </c>
      <c r="E2152">
        <v>1881</v>
      </c>
      <c r="F2152">
        <f t="shared" si="33"/>
        <v>6</v>
      </c>
      <c r="G2152" t="str">
        <f>STANDINGS_WHIP[[#This Row],[League]]&amp;STANDINGS_WHIP[[#This Row],[Team]]</f>
        <v>$150 Draft Champions Jan 27 1:00 pm Lg.3629Thebeau 4</v>
      </c>
    </row>
    <row r="2153" spans="1:7" x14ac:dyDescent="0.25">
      <c r="A2153">
        <v>1116</v>
      </c>
      <c r="B2153" t="s">
        <v>2174</v>
      </c>
      <c r="C2153" t="s">
        <v>2170</v>
      </c>
      <c r="D2153">
        <v>1.25</v>
      </c>
      <c r="E2153">
        <v>1795</v>
      </c>
      <c r="F2153">
        <f t="shared" si="33"/>
        <v>7</v>
      </c>
      <c r="G2153" t="str">
        <f>STANDINGS_WHIP[[#This Row],[League]]&amp;STANDINGS_WHIP[[#This Row],[Team]]</f>
        <v>$150 Draft Champions Jan 27 1:00 pm Lg.3629In The Studio</v>
      </c>
    </row>
    <row r="2154" spans="1:7" x14ac:dyDescent="0.25">
      <c r="A2154">
        <v>1122</v>
      </c>
      <c r="B2154" t="s">
        <v>2177</v>
      </c>
      <c r="C2154" t="s">
        <v>2170</v>
      </c>
      <c r="D2154">
        <v>1.2509999999999999</v>
      </c>
      <c r="E2154">
        <v>1789</v>
      </c>
      <c r="F2154">
        <f t="shared" si="33"/>
        <v>8</v>
      </c>
      <c r="G2154" t="str">
        <f>STANDINGS_WHIP[[#This Row],[League]]&amp;STANDINGS_WHIP[[#This Row],[Team]]</f>
        <v>$150 Draft Champions Jan 27 1:00 pm Lg.3629Jackie Treehorn</v>
      </c>
    </row>
    <row r="2155" spans="1:7" x14ac:dyDescent="0.25">
      <c r="A2155">
        <v>1346</v>
      </c>
      <c r="B2155" t="s">
        <v>2178</v>
      </c>
      <c r="C2155" t="s">
        <v>2170</v>
      </c>
      <c r="D2155">
        <v>1.262</v>
      </c>
      <c r="E2155">
        <v>1565</v>
      </c>
      <c r="F2155">
        <f t="shared" si="33"/>
        <v>9</v>
      </c>
      <c r="G2155" t="str">
        <f>STANDINGS_WHIP[[#This Row],[League]]&amp;STANDINGS_WHIP[[#This Row],[Team]]</f>
        <v>$150 Draft Champions Jan 27 1:00 pm Lg.3629Aquemini</v>
      </c>
    </row>
    <row r="2156" spans="1:7" x14ac:dyDescent="0.25">
      <c r="A2156">
        <v>1442</v>
      </c>
      <c r="B2156" t="s">
        <v>2176</v>
      </c>
      <c r="C2156" t="s">
        <v>2170</v>
      </c>
      <c r="D2156">
        <v>1.268</v>
      </c>
      <c r="E2156">
        <v>1469</v>
      </c>
      <c r="F2156">
        <f t="shared" si="33"/>
        <v>10</v>
      </c>
      <c r="G2156" t="str">
        <f>STANDINGS_WHIP[[#This Row],[League]]&amp;STANDINGS_WHIP[[#This Row],[Team]]</f>
        <v>$150 Draft Champions Jan 27 1:00 pm Lg.3629Starfishmn 0127</v>
      </c>
    </row>
    <row r="2157" spans="1:7" x14ac:dyDescent="0.25">
      <c r="A2157">
        <v>1857</v>
      </c>
      <c r="B2157" t="s">
        <v>403</v>
      </c>
      <c r="C2157" t="s">
        <v>2170</v>
      </c>
      <c r="D2157">
        <v>1.29</v>
      </c>
      <c r="E2157">
        <v>1054</v>
      </c>
      <c r="F2157">
        <f t="shared" si="33"/>
        <v>11</v>
      </c>
      <c r="G2157" t="str">
        <f>STANDINGS_WHIP[[#This Row],[League]]&amp;STANDINGS_WHIP[[#This Row],[Team]]</f>
        <v>$150 Draft Champions Jan 27 1:00 pm Lg.3629Team Rosenthal</v>
      </c>
    </row>
    <row r="2158" spans="1:7" x14ac:dyDescent="0.25">
      <c r="A2158">
        <v>1931</v>
      </c>
      <c r="B2158" t="s">
        <v>487</v>
      </c>
      <c r="C2158" t="s">
        <v>2170</v>
      </c>
      <c r="D2158">
        <v>1.2949999999999999</v>
      </c>
      <c r="E2158">
        <v>980</v>
      </c>
      <c r="F2158">
        <f t="shared" si="33"/>
        <v>12</v>
      </c>
      <c r="G2158" t="str">
        <f>STANDINGS_WHIP[[#This Row],[League]]&amp;STANDINGS_WHIP[[#This Row],[Team]]</f>
        <v>$150 Draft Champions Jan 27 1:00 pm Lg.3629Hammerhead Yaks</v>
      </c>
    </row>
    <row r="2159" spans="1:7" x14ac:dyDescent="0.25">
      <c r="A2159">
        <v>2442</v>
      </c>
      <c r="B2159" t="s">
        <v>2175</v>
      </c>
      <c r="C2159" t="s">
        <v>2170</v>
      </c>
      <c r="D2159">
        <v>1.3280000000000001</v>
      </c>
      <c r="E2159">
        <v>469</v>
      </c>
      <c r="F2159">
        <f t="shared" si="33"/>
        <v>13</v>
      </c>
      <c r="G2159" t="str">
        <f>STANDINGS_WHIP[[#This Row],[League]]&amp;STANDINGS_WHIP[[#This Row],[Team]]</f>
        <v>$150 Draft Champions Jan 27 1:00 pm Lg.3629One Time</v>
      </c>
    </row>
    <row r="2160" spans="1:7" x14ac:dyDescent="0.25">
      <c r="A2160">
        <v>2738</v>
      </c>
      <c r="B2160" t="s">
        <v>1408</v>
      </c>
      <c r="C2160" t="s">
        <v>2170</v>
      </c>
      <c r="D2160">
        <v>1.36</v>
      </c>
      <c r="E2160">
        <v>173</v>
      </c>
      <c r="F2160">
        <f t="shared" si="33"/>
        <v>14</v>
      </c>
      <c r="G2160" t="str">
        <f>STANDINGS_WHIP[[#This Row],[League]]&amp;STANDINGS_WHIP[[#This Row],[Team]]</f>
        <v>$150 Draft Champions Jan 27 1:00 pm Lg.3629Team Rockwell</v>
      </c>
    </row>
    <row r="2161" spans="1:7" x14ac:dyDescent="0.25">
      <c r="A2161">
        <v>2840</v>
      </c>
      <c r="B2161" t="s">
        <v>2171</v>
      </c>
      <c r="C2161" t="s">
        <v>2170</v>
      </c>
      <c r="D2161">
        <v>1.3879999999999999</v>
      </c>
      <c r="E2161">
        <v>71</v>
      </c>
      <c r="F2161">
        <f t="shared" si="33"/>
        <v>15</v>
      </c>
      <c r="G2161" t="str">
        <f>STANDINGS_WHIP[[#This Row],[League]]&amp;STANDINGS_WHIP[[#This Row],[Team]]</f>
        <v>$150 Draft Champions Jan 27 1:00 pm Lg.3629Fight Owens Fight</v>
      </c>
    </row>
    <row r="2162" spans="1:7" x14ac:dyDescent="0.25">
      <c r="A2162">
        <v>205</v>
      </c>
      <c r="B2162" t="s">
        <v>449</v>
      </c>
      <c r="C2162" t="s">
        <v>2179</v>
      </c>
      <c r="D2162">
        <v>1.1779999999999999</v>
      </c>
      <c r="E2162">
        <v>2706</v>
      </c>
      <c r="F2162">
        <f t="shared" si="33"/>
        <v>1</v>
      </c>
      <c r="G2162" t="str">
        <f>STANDINGS_WHIP[[#This Row],[League]]&amp;STANDINGS_WHIP[[#This Row],[Team]]</f>
        <v>$150 Draft Champions Jan 27 1:00 pm Lg.3630Margins of Error</v>
      </c>
    </row>
    <row r="2163" spans="1:7" x14ac:dyDescent="0.25">
      <c r="A2163">
        <v>213</v>
      </c>
      <c r="B2163" t="s">
        <v>2180</v>
      </c>
      <c r="C2163" t="s">
        <v>2179</v>
      </c>
      <c r="D2163">
        <v>1.179</v>
      </c>
      <c r="E2163">
        <v>2698</v>
      </c>
      <c r="F2163">
        <f t="shared" si="33"/>
        <v>2</v>
      </c>
      <c r="G2163" t="str">
        <f>STANDINGS_WHIP[[#This Row],[League]]&amp;STANDINGS_WHIP[[#This Row],[Team]]</f>
        <v>$150 Draft Champions Jan 27 1:00 pm Lg.3630EMERSON 7</v>
      </c>
    </row>
    <row r="2164" spans="1:7" x14ac:dyDescent="0.25">
      <c r="A2164">
        <v>801</v>
      </c>
      <c r="B2164" t="s">
        <v>591</v>
      </c>
      <c r="C2164" t="s">
        <v>2179</v>
      </c>
      <c r="D2164">
        <v>1.2330000000000001</v>
      </c>
      <c r="E2164">
        <v>2110</v>
      </c>
      <c r="F2164">
        <f t="shared" si="33"/>
        <v>3</v>
      </c>
      <c r="G2164" t="str">
        <f>STANDINGS_WHIP[[#This Row],[League]]&amp;STANDINGS_WHIP[[#This Row],[Team]]</f>
        <v>$150 Draft Champions Jan 27 1:00 pm Lg.3630Team Benoit</v>
      </c>
    </row>
    <row r="2165" spans="1:7" x14ac:dyDescent="0.25">
      <c r="A2165">
        <v>1082</v>
      </c>
      <c r="B2165" t="s">
        <v>2183</v>
      </c>
      <c r="C2165" t="s">
        <v>2179</v>
      </c>
      <c r="D2165">
        <v>1.248</v>
      </c>
      <c r="E2165">
        <v>1829</v>
      </c>
      <c r="F2165">
        <f t="shared" si="33"/>
        <v>4</v>
      </c>
      <c r="G2165" t="str">
        <f>STANDINGS_WHIP[[#This Row],[League]]&amp;STANDINGS_WHIP[[#This Row],[Team]]</f>
        <v>$150 Draft Champions Jan 27 1:00 pm Lg.3630H(o)(o)ters</v>
      </c>
    </row>
    <row r="2166" spans="1:7" x14ac:dyDescent="0.25">
      <c r="A2166">
        <v>1231</v>
      </c>
      <c r="B2166" t="s">
        <v>348</v>
      </c>
      <c r="C2166" t="s">
        <v>2179</v>
      </c>
      <c r="D2166">
        <v>1.2569999999999999</v>
      </c>
      <c r="E2166">
        <v>1680</v>
      </c>
      <c r="F2166">
        <f t="shared" si="33"/>
        <v>5</v>
      </c>
      <c r="G2166" t="str">
        <f>STANDINGS_WHIP[[#This Row],[League]]&amp;STANDINGS_WHIP[[#This Row],[Team]]</f>
        <v>$150 Draft Champions Jan 27 1:00 pm Lg.3630smackers IV</v>
      </c>
    </row>
    <row r="2167" spans="1:7" x14ac:dyDescent="0.25">
      <c r="A2167">
        <v>1320</v>
      </c>
      <c r="B2167" t="s">
        <v>650</v>
      </c>
      <c r="C2167" t="s">
        <v>2179</v>
      </c>
      <c r="D2167">
        <v>1.2609999999999999</v>
      </c>
      <c r="E2167">
        <v>1591</v>
      </c>
      <c r="F2167">
        <f t="shared" si="33"/>
        <v>6</v>
      </c>
      <c r="G2167" t="str">
        <f>STANDINGS_WHIP[[#This Row],[League]]&amp;STANDINGS_WHIP[[#This Row],[Team]]</f>
        <v>$150 Draft Champions Jan 27 1:00 pm Lg.3630Team Stein</v>
      </c>
    </row>
    <row r="2168" spans="1:7" x14ac:dyDescent="0.25">
      <c r="A2168">
        <v>1448</v>
      </c>
      <c r="B2168" t="s">
        <v>171</v>
      </c>
      <c r="C2168" t="s">
        <v>2179</v>
      </c>
      <c r="D2168">
        <v>1.268</v>
      </c>
      <c r="E2168">
        <v>1463</v>
      </c>
      <c r="F2168">
        <f t="shared" si="33"/>
        <v>7</v>
      </c>
      <c r="G2168" t="str">
        <f>STANDINGS_WHIP[[#This Row],[League]]&amp;STANDINGS_WHIP[[#This Row],[Team]]</f>
        <v>$150 Draft Champions Jan 27 1:00 pm Lg.3630Dan's Danimals</v>
      </c>
    </row>
    <row r="2169" spans="1:7" x14ac:dyDescent="0.25">
      <c r="A2169">
        <v>1580</v>
      </c>
      <c r="B2169" t="s">
        <v>2182</v>
      </c>
      <c r="C2169" t="s">
        <v>2179</v>
      </c>
      <c r="D2169">
        <v>1.2749999999999999</v>
      </c>
      <c r="E2169">
        <v>1331</v>
      </c>
      <c r="F2169">
        <f t="shared" si="33"/>
        <v>8</v>
      </c>
      <c r="G2169" t="str">
        <f>STANDINGS_WHIP[[#This Row],[League]]&amp;STANDINGS_WHIP[[#This Row],[Team]]</f>
        <v>$150 Draft Champions Jan 27 1:00 pm Lg.3630Atlanta Braves</v>
      </c>
    </row>
    <row r="2170" spans="1:7" x14ac:dyDescent="0.25">
      <c r="A2170">
        <v>1767</v>
      </c>
      <c r="B2170" t="s">
        <v>30</v>
      </c>
      <c r="C2170" t="s">
        <v>2179</v>
      </c>
      <c r="D2170">
        <v>1.286</v>
      </c>
      <c r="E2170">
        <v>1144</v>
      </c>
      <c r="F2170">
        <f t="shared" si="33"/>
        <v>9</v>
      </c>
      <c r="G2170" t="str">
        <f>STANDINGS_WHIP[[#This Row],[League]]&amp;STANDINGS_WHIP[[#This Row],[Team]]</f>
        <v>$150 Draft Champions Jan 27 1:00 pm Lg.3630Vegas Vandals</v>
      </c>
    </row>
    <row r="2171" spans="1:7" x14ac:dyDescent="0.25">
      <c r="A2171">
        <v>1811</v>
      </c>
      <c r="B2171" t="s">
        <v>2181</v>
      </c>
      <c r="C2171" t="s">
        <v>2179</v>
      </c>
      <c r="D2171">
        <v>1.288</v>
      </c>
      <c r="E2171">
        <v>1100</v>
      </c>
      <c r="F2171">
        <f t="shared" si="33"/>
        <v>10</v>
      </c>
      <c r="G2171" t="str">
        <f>STANDINGS_WHIP[[#This Row],[League]]&amp;STANDINGS_WHIP[[#This Row],[Team]]</f>
        <v>$150 Draft Champions Jan 27 1:00 pm Lg.3630Team Notaro</v>
      </c>
    </row>
    <row r="2172" spans="1:7" x14ac:dyDescent="0.25">
      <c r="A2172">
        <v>1982</v>
      </c>
      <c r="B2172" t="s">
        <v>421</v>
      </c>
      <c r="C2172" t="s">
        <v>2179</v>
      </c>
      <c r="D2172">
        <v>1.2969999999999999</v>
      </c>
      <c r="E2172">
        <v>929</v>
      </c>
      <c r="F2172">
        <f t="shared" si="33"/>
        <v>11</v>
      </c>
      <c r="G2172" t="str">
        <f>STANDINGS_WHIP[[#This Row],[League]]&amp;STANDINGS_WHIP[[#This Row],[Team]]</f>
        <v>$150 Draft Champions Jan 27 1:00 pm Lg.3630Colorado Kool Aid</v>
      </c>
    </row>
    <row r="2173" spans="1:7" x14ac:dyDescent="0.25">
      <c r="A2173">
        <v>2064</v>
      </c>
      <c r="B2173" t="s">
        <v>2185</v>
      </c>
      <c r="C2173" t="s">
        <v>2179</v>
      </c>
      <c r="D2173">
        <v>1.302</v>
      </c>
      <c r="E2173">
        <v>847</v>
      </c>
      <c r="F2173">
        <f t="shared" si="33"/>
        <v>12</v>
      </c>
      <c r="G2173" t="str">
        <f>STANDINGS_WHIP[[#This Row],[League]]&amp;STANDINGS_WHIP[[#This Row],[Team]]</f>
        <v>$150 Draft Champions Jan 27 1:00 pm Lg.3630EA Sports 55</v>
      </c>
    </row>
    <row r="2174" spans="1:7" x14ac:dyDescent="0.25">
      <c r="A2174">
        <v>2080</v>
      </c>
      <c r="B2174" t="s">
        <v>29</v>
      </c>
      <c r="C2174" t="s">
        <v>2179</v>
      </c>
      <c r="D2174">
        <v>1.3029999999999999</v>
      </c>
      <c r="E2174">
        <v>831</v>
      </c>
      <c r="F2174">
        <f t="shared" si="33"/>
        <v>13</v>
      </c>
      <c r="G2174" t="str">
        <f>STANDINGS_WHIP[[#This Row],[League]]&amp;STANDINGS_WHIP[[#This Row],[Team]]</f>
        <v>$150 Draft Champions Jan 27 1:00 pm Lg.3630Team Vuotto</v>
      </c>
    </row>
    <row r="2175" spans="1:7" x14ac:dyDescent="0.25">
      <c r="A2175">
        <v>2138</v>
      </c>
      <c r="B2175" t="s">
        <v>2184</v>
      </c>
      <c r="C2175" t="s">
        <v>2179</v>
      </c>
      <c r="D2175">
        <v>1.306</v>
      </c>
      <c r="E2175">
        <v>773</v>
      </c>
      <c r="F2175">
        <f t="shared" si="33"/>
        <v>14</v>
      </c>
      <c r="G2175" t="str">
        <f>STANDINGS_WHIP[[#This Row],[League]]&amp;STANDINGS_WHIP[[#This Row],[Team]]</f>
        <v>$150 Draft Champions Jan 27 1:00 pm Lg.36302016 DC002</v>
      </c>
    </row>
    <row r="2176" spans="1:7" x14ac:dyDescent="0.25">
      <c r="A2176">
        <v>2188</v>
      </c>
      <c r="B2176" t="s">
        <v>1071</v>
      </c>
      <c r="C2176" t="s">
        <v>2179</v>
      </c>
      <c r="D2176">
        <v>1.31</v>
      </c>
      <c r="E2176">
        <v>723</v>
      </c>
      <c r="F2176">
        <f t="shared" si="33"/>
        <v>15</v>
      </c>
      <c r="G2176" t="str">
        <f>STANDINGS_WHIP[[#This Row],[League]]&amp;STANDINGS_WHIP[[#This Row],[Team]]</f>
        <v>$150 Draft Champions Jan 27 1:00 pm Lg.3630Team Reed</v>
      </c>
    </row>
    <row r="2177" spans="1:7" x14ac:dyDescent="0.25">
      <c r="A2177">
        <v>167</v>
      </c>
      <c r="B2177" t="s">
        <v>2195</v>
      </c>
      <c r="C2177" t="s">
        <v>2187</v>
      </c>
      <c r="D2177">
        <v>1.171</v>
      </c>
      <c r="E2177">
        <v>2744</v>
      </c>
      <c r="F2177">
        <f t="shared" si="33"/>
        <v>1</v>
      </c>
      <c r="G2177" t="str">
        <f>STANDINGS_WHIP[[#This Row],[League]]&amp;STANDINGS_WHIP[[#This Row],[Team]]</f>
        <v>$150 Draft Champions Jan 28 1:00 pm Lg.3632Dookie McGee v5 - $150</v>
      </c>
    </row>
    <row r="2178" spans="1:7" x14ac:dyDescent="0.25">
      <c r="A2178">
        <v>296</v>
      </c>
      <c r="B2178" t="s">
        <v>2188</v>
      </c>
      <c r="C2178" t="s">
        <v>2187</v>
      </c>
      <c r="D2178">
        <v>1.1890000000000001</v>
      </c>
      <c r="E2178">
        <v>2615</v>
      </c>
      <c r="F2178">
        <f t="shared" si="33"/>
        <v>2</v>
      </c>
      <c r="G2178" t="str">
        <f>STANDINGS_WHIP[[#This Row],[League]]&amp;STANDINGS_WHIP[[#This Row],[Team]]</f>
        <v>$150 Draft Champions Jan 28 1:00 pm Lg.3632*ICEMAN</v>
      </c>
    </row>
    <row r="2179" spans="1:7" x14ac:dyDescent="0.25">
      <c r="A2179">
        <v>498</v>
      </c>
      <c r="B2179" t="s">
        <v>2191</v>
      </c>
      <c r="C2179" t="s">
        <v>2187</v>
      </c>
      <c r="D2179">
        <v>1.2110000000000001</v>
      </c>
      <c r="E2179">
        <v>2413</v>
      </c>
      <c r="F2179">
        <f t="shared" ref="F2179:F2242" si="34">IF(C2179=C2178,F2178+1,1)</f>
        <v>3</v>
      </c>
      <c r="G2179" t="str">
        <f>STANDINGS_WHIP[[#This Row],[League]]&amp;STANDINGS_WHIP[[#This Row],[Team]]</f>
        <v>$150 Draft Champions Jan 28 1:00 pm Lg.3632Juggernaut...</v>
      </c>
    </row>
    <row r="2180" spans="1:7" x14ac:dyDescent="0.25">
      <c r="A2180">
        <v>767</v>
      </c>
      <c r="B2180" t="s">
        <v>31</v>
      </c>
      <c r="C2180" t="s">
        <v>2187</v>
      </c>
      <c r="D2180">
        <v>1.2310000000000001</v>
      </c>
      <c r="E2180">
        <v>2144</v>
      </c>
      <c r="F2180">
        <f t="shared" si="34"/>
        <v>4</v>
      </c>
      <c r="G2180" t="str">
        <f>STANDINGS_WHIP[[#This Row],[League]]&amp;STANDINGS_WHIP[[#This Row],[Team]]</f>
        <v>$150 Draft Champions Jan 28 1:00 pm Lg.3632True and Correct</v>
      </c>
    </row>
    <row r="2181" spans="1:7" x14ac:dyDescent="0.25">
      <c r="A2181">
        <v>1156</v>
      </c>
      <c r="B2181" t="s">
        <v>2197</v>
      </c>
      <c r="C2181" t="s">
        <v>2187</v>
      </c>
      <c r="D2181">
        <v>1.252</v>
      </c>
      <c r="E2181">
        <v>1755</v>
      </c>
      <c r="F2181">
        <f t="shared" si="34"/>
        <v>5</v>
      </c>
      <c r="G2181" t="str">
        <f>STANDINGS_WHIP[[#This Row],[League]]&amp;STANDINGS_WHIP[[#This Row],[Team]]</f>
        <v>$150 Draft Champions Jan 28 1:00 pm Lg.3632War Boys 3</v>
      </c>
    </row>
    <row r="2182" spans="1:7" x14ac:dyDescent="0.25">
      <c r="A2182">
        <v>1324</v>
      </c>
      <c r="B2182" t="s">
        <v>2194</v>
      </c>
      <c r="C2182" t="s">
        <v>2187</v>
      </c>
      <c r="D2182">
        <v>1.2609999999999999</v>
      </c>
      <c r="E2182">
        <v>1587</v>
      </c>
      <c r="F2182">
        <f t="shared" si="34"/>
        <v>6</v>
      </c>
      <c r="G2182" t="str">
        <f>STANDINGS_WHIP[[#This Row],[League]]&amp;STANDINGS_WHIP[[#This Row],[Team]]</f>
        <v>$150 Draft Champions Jan 28 1:00 pm Lg.363250 ROUNDS</v>
      </c>
    </row>
    <row r="2183" spans="1:7" x14ac:dyDescent="0.25">
      <c r="A2183">
        <v>1498</v>
      </c>
      <c r="B2183" t="s">
        <v>2189</v>
      </c>
      <c r="C2183" t="s">
        <v>2187</v>
      </c>
      <c r="D2183">
        <v>1.2709999999999999</v>
      </c>
      <c r="E2183">
        <v>1413</v>
      </c>
      <c r="F2183">
        <f t="shared" si="34"/>
        <v>7</v>
      </c>
      <c r="G2183" t="str">
        <f>STANDINGS_WHIP[[#This Row],[League]]&amp;STANDINGS_WHIP[[#This Row],[Team]]</f>
        <v>$150 Draft Champions Jan 28 1:00 pm Lg.3632Alwaysnextyr</v>
      </c>
    </row>
    <row r="2184" spans="1:7" x14ac:dyDescent="0.25">
      <c r="A2184">
        <v>1501</v>
      </c>
      <c r="B2184" t="s">
        <v>2190</v>
      </c>
      <c r="C2184" t="s">
        <v>2187</v>
      </c>
      <c r="D2184">
        <v>1.2709999999999999</v>
      </c>
      <c r="E2184">
        <v>1410</v>
      </c>
      <c r="F2184">
        <f t="shared" si="34"/>
        <v>8</v>
      </c>
      <c r="G2184" t="str">
        <f>STANDINGS_WHIP[[#This Row],[League]]&amp;STANDINGS_WHIP[[#This Row],[Team]]</f>
        <v>$150 Draft Champions Jan 28 1:00 pm Lg.3632Lahalito</v>
      </c>
    </row>
    <row r="2185" spans="1:7" x14ac:dyDescent="0.25">
      <c r="A2185">
        <v>1758</v>
      </c>
      <c r="B2185" t="s">
        <v>87</v>
      </c>
      <c r="C2185" t="s">
        <v>2187</v>
      </c>
      <c r="D2185">
        <v>1.2849999999999999</v>
      </c>
      <c r="E2185">
        <v>1153</v>
      </c>
      <c r="F2185">
        <f t="shared" si="34"/>
        <v>9</v>
      </c>
      <c r="G2185" t="str">
        <f>STANDINGS_WHIP[[#This Row],[League]]&amp;STANDINGS_WHIP[[#This Row],[Team]]</f>
        <v>$150 Draft Champions Jan 28 1:00 pm Lg.3632The Northsiders</v>
      </c>
    </row>
    <row r="2186" spans="1:7" x14ac:dyDescent="0.25">
      <c r="A2186">
        <v>1856</v>
      </c>
      <c r="B2186" t="s">
        <v>2196</v>
      </c>
      <c r="C2186" t="s">
        <v>2187</v>
      </c>
      <c r="D2186">
        <v>1.29</v>
      </c>
      <c r="E2186">
        <v>1055</v>
      </c>
      <c r="F2186">
        <f t="shared" si="34"/>
        <v>10</v>
      </c>
      <c r="G2186" t="str">
        <f>STANDINGS_WHIP[[#This Row],[League]]&amp;STANDINGS_WHIP[[#This Row],[Team]]</f>
        <v>$150 Draft Champions Jan 28 1:00 pm Lg.3632Moscow Mules</v>
      </c>
    </row>
    <row r="2187" spans="1:7" x14ac:dyDescent="0.25">
      <c r="A2187">
        <v>1994</v>
      </c>
      <c r="B2187" t="s">
        <v>2192</v>
      </c>
      <c r="C2187" t="s">
        <v>2187</v>
      </c>
      <c r="D2187">
        <v>1.298</v>
      </c>
      <c r="E2187">
        <v>917</v>
      </c>
      <c r="F2187">
        <f t="shared" si="34"/>
        <v>11</v>
      </c>
      <c r="G2187" t="str">
        <f>STANDINGS_WHIP[[#This Row],[League]]&amp;STANDINGS_WHIP[[#This Row],[Team]]</f>
        <v>$150 Draft Champions Jan 28 1:00 pm Lg.3632BREW CREW DC2</v>
      </c>
    </row>
    <row r="2188" spans="1:7" x14ac:dyDescent="0.25">
      <c r="A2188">
        <v>2310</v>
      </c>
      <c r="B2188" t="s">
        <v>2186</v>
      </c>
      <c r="C2188" t="s">
        <v>2187</v>
      </c>
      <c r="D2188">
        <v>1.3180000000000001</v>
      </c>
      <c r="E2188">
        <v>601</v>
      </c>
      <c r="F2188">
        <f t="shared" si="34"/>
        <v>12</v>
      </c>
      <c r="G2188" t="str">
        <f>STANDINGS_WHIP[[#This Row],[League]]&amp;STANDINGS_WHIP[[#This Row],[Team]]</f>
        <v>$150 Draft Champions Jan 28 1:00 pm Lg.3632UNMerciful1</v>
      </c>
    </row>
    <row r="2189" spans="1:7" x14ac:dyDescent="0.25">
      <c r="A2189">
        <v>2731</v>
      </c>
      <c r="B2189" t="s">
        <v>2193</v>
      </c>
      <c r="C2189" t="s">
        <v>2187</v>
      </c>
      <c r="D2189">
        <v>1.359</v>
      </c>
      <c r="E2189">
        <v>180</v>
      </c>
      <c r="F2189">
        <f t="shared" si="34"/>
        <v>13</v>
      </c>
      <c r="G2189" t="str">
        <f>STANDINGS_WHIP[[#This Row],[League]]&amp;STANDINGS_WHIP[[#This Row],[Team]]</f>
        <v>$150 Draft Champions Jan 28 1:00 pm Lg.3632Eagles</v>
      </c>
    </row>
    <row r="2190" spans="1:7" x14ac:dyDescent="0.25">
      <c r="A2190">
        <v>2753</v>
      </c>
      <c r="B2190" t="s">
        <v>768</v>
      </c>
      <c r="C2190" t="s">
        <v>2187</v>
      </c>
      <c r="D2190">
        <v>1.363</v>
      </c>
      <c r="E2190">
        <v>158</v>
      </c>
      <c r="F2190">
        <f t="shared" si="34"/>
        <v>14</v>
      </c>
      <c r="G2190" t="str">
        <f>STANDINGS_WHIP[[#This Row],[League]]&amp;STANDINGS_WHIP[[#This Row],[Team]]</f>
        <v>$150 Draft Champions Jan 28 1:00 pm Lg.3632Team Tran</v>
      </c>
    </row>
    <row r="2191" spans="1:7" x14ac:dyDescent="0.25">
      <c r="A2191">
        <v>2757</v>
      </c>
      <c r="B2191" t="s">
        <v>306</v>
      </c>
      <c r="C2191" t="s">
        <v>2187</v>
      </c>
      <c r="D2191">
        <v>1.3640000000000001</v>
      </c>
      <c r="E2191">
        <v>154</v>
      </c>
      <c r="F2191">
        <f t="shared" si="34"/>
        <v>15</v>
      </c>
      <c r="G2191" t="str">
        <f>STANDINGS_WHIP[[#This Row],[League]]&amp;STANDINGS_WHIP[[#This Row],[Team]]</f>
        <v>$150 Draft Champions Jan 28 1:00 pm Lg.3632NyMets</v>
      </c>
    </row>
    <row r="2192" spans="1:7" x14ac:dyDescent="0.25">
      <c r="A2192">
        <v>248</v>
      </c>
      <c r="B2192" t="s">
        <v>454</v>
      </c>
      <c r="C2192" t="s">
        <v>2199</v>
      </c>
      <c r="D2192">
        <v>1.1830000000000001</v>
      </c>
      <c r="E2192">
        <v>2663</v>
      </c>
      <c r="F2192">
        <f t="shared" si="34"/>
        <v>1</v>
      </c>
      <c r="G2192" t="str">
        <f>STANDINGS_WHIP[[#This Row],[League]]&amp;STANDINGS_WHIP[[#This Row],[Team]]</f>
        <v>$150 Draft Champions Jan 29 1:00 pm Lg.3633Lugnuts DC II</v>
      </c>
    </row>
    <row r="2193" spans="1:7" x14ac:dyDescent="0.25">
      <c r="A2193">
        <v>325</v>
      </c>
      <c r="B2193" t="s">
        <v>2202</v>
      </c>
      <c r="C2193" t="s">
        <v>2199</v>
      </c>
      <c r="D2193">
        <v>1.1930000000000001</v>
      </c>
      <c r="E2193">
        <v>2586</v>
      </c>
      <c r="F2193">
        <f t="shared" si="34"/>
        <v>2</v>
      </c>
      <c r="G2193" t="str">
        <f>STANDINGS_WHIP[[#This Row],[League]]&amp;STANDINGS_WHIP[[#This Row],[Team]]</f>
        <v>$150 Draft Champions Jan 29 1:00 pm Lg.3633Team Jaggi</v>
      </c>
    </row>
    <row r="2194" spans="1:7" x14ac:dyDescent="0.25">
      <c r="A2194">
        <v>600</v>
      </c>
      <c r="B2194" t="s">
        <v>130</v>
      </c>
      <c r="C2194" t="s">
        <v>2199</v>
      </c>
      <c r="D2194">
        <v>1.2190000000000001</v>
      </c>
      <c r="E2194">
        <v>2311</v>
      </c>
      <c r="F2194">
        <f t="shared" si="34"/>
        <v>3</v>
      </c>
      <c r="G2194" t="str">
        <f>STANDINGS_WHIP[[#This Row],[League]]&amp;STANDINGS_WHIP[[#This Row],[Team]]</f>
        <v>$150 Draft Champions Jan 29 1:00 pm Lg.3633PTPers</v>
      </c>
    </row>
    <row r="2195" spans="1:7" x14ac:dyDescent="0.25">
      <c r="A2195">
        <v>711</v>
      </c>
      <c r="B2195" t="s">
        <v>2207</v>
      </c>
      <c r="C2195" t="s">
        <v>2199</v>
      </c>
      <c r="D2195">
        <v>1.2270000000000001</v>
      </c>
      <c r="E2195">
        <v>2200</v>
      </c>
      <c r="F2195">
        <f t="shared" si="34"/>
        <v>4</v>
      </c>
      <c r="G2195" t="str">
        <f>STANDINGS_WHIP[[#This Row],[League]]&amp;STANDINGS_WHIP[[#This Row],[Team]]</f>
        <v>$150 Draft Champions Jan 29 1:00 pm Lg.3633The Nutz</v>
      </c>
    </row>
    <row r="2196" spans="1:7" x14ac:dyDescent="0.25">
      <c r="A2196">
        <v>788</v>
      </c>
      <c r="B2196" t="s">
        <v>2200</v>
      </c>
      <c r="C2196" t="s">
        <v>2199</v>
      </c>
      <c r="D2196">
        <v>1.2330000000000001</v>
      </c>
      <c r="E2196">
        <v>2123</v>
      </c>
      <c r="F2196">
        <f t="shared" si="34"/>
        <v>5</v>
      </c>
      <c r="G2196" t="str">
        <f>STANDINGS_WHIP[[#This Row],[League]]&amp;STANDINGS_WHIP[[#This Row],[Team]]</f>
        <v>$150 Draft Champions Jan 29 1:00 pm Lg.3633Knights</v>
      </c>
    </row>
    <row r="2197" spans="1:7" x14ac:dyDescent="0.25">
      <c r="A2197">
        <v>864</v>
      </c>
      <c r="B2197" t="s">
        <v>1222</v>
      </c>
      <c r="C2197" t="s">
        <v>2199</v>
      </c>
      <c r="D2197">
        <v>1.2370000000000001</v>
      </c>
      <c r="E2197">
        <v>2047</v>
      </c>
      <c r="F2197">
        <f t="shared" si="34"/>
        <v>6</v>
      </c>
      <c r="G2197" t="str">
        <f>STANDINGS_WHIP[[#This Row],[League]]&amp;STANDINGS_WHIP[[#This Row],[Team]]</f>
        <v>$150 Draft Champions Jan 29 1:00 pm Lg.3633Team Levy</v>
      </c>
    </row>
    <row r="2198" spans="1:7" x14ac:dyDescent="0.25">
      <c r="A2198">
        <v>1096</v>
      </c>
      <c r="B2198" t="s">
        <v>2198</v>
      </c>
      <c r="C2198" t="s">
        <v>2199</v>
      </c>
      <c r="D2198">
        <v>1.2490000000000001</v>
      </c>
      <c r="E2198">
        <v>1815</v>
      </c>
      <c r="F2198">
        <f t="shared" si="34"/>
        <v>7</v>
      </c>
      <c r="G2198" t="str">
        <f>STANDINGS_WHIP[[#This Row],[League]]&amp;STANDINGS_WHIP[[#This Row],[Team]]</f>
        <v>$150 Draft Champions Jan 29 1:00 pm Lg.3633Prime Spiral</v>
      </c>
    </row>
    <row r="2199" spans="1:7" x14ac:dyDescent="0.25">
      <c r="A2199">
        <v>1140</v>
      </c>
      <c r="B2199" t="s">
        <v>2204</v>
      </c>
      <c r="C2199" t="s">
        <v>2199</v>
      </c>
      <c r="D2199">
        <v>1.252</v>
      </c>
      <c r="E2199">
        <v>1771</v>
      </c>
      <c r="F2199">
        <f t="shared" si="34"/>
        <v>8</v>
      </c>
      <c r="G2199" t="str">
        <f>STANDINGS_WHIP[[#This Row],[League]]&amp;STANDINGS_WHIP[[#This Row],[Team]]</f>
        <v>$150 Draft Champions Jan 29 1:00 pm Lg.3633Muddy Waters</v>
      </c>
    </row>
    <row r="2200" spans="1:7" x14ac:dyDescent="0.25">
      <c r="A2200">
        <v>1174</v>
      </c>
      <c r="B2200" t="s">
        <v>2206</v>
      </c>
      <c r="C2200" t="s">
        <v>2199</v>
      </c>
      <c r="D2200">
        <v>1.254</v>
      </c>
      <c r="E2200">
        <v>1737</v>
      </c>
      <c r="F2200">
        <f t="shared" si="34"/>
        <v>9</v>
      </c>
      <c r="G2200" t="str">
        <f>STANDINGS_WHIP[[#This Row],[League]]&amp;STANDINGS_WHIP[[#This Row],[Team]]</f>
        <v>$150 Draft Champions Jan 29 1:00 pm Lg.3633Capitol Knockers Rides Again II</v>
      </c>
    </row>
    <row r="2201" spans="1:7" x14ac:dyDescent="0.25">
      <c r="A2201">
        <v>1445</v>
      </c>
      <c r="B2201" t="s">
        <v>271</v>
      </c>
      <c r="C2201" t="s">
        <v>2199</v>
      </c>
      <c r="D2201">
        <v>1.268</v>
      </c>
      <c r="E2201">
        <v>1466</v>
      </c>
      <c r="F2201">
        <f t="shared" si="34"/>
        <v>10</v>
      </c>
      <c r="G2201" t="str">
        <f>STANDINGS_WHIP[[#This Row],[League]]&amp;STANDINGS_WHIP[[#This Row],[Team]]</f>
        <v>$150 Draft Champions Jan 29 1:00 pm Lg.3633Team brace</v>
      </c>
    </row>
    <row r="2202" spans="1:7" x14ac:dyDescent="0.25">
      <c r="A2202">
        <v>1868</v>
      </c>
      <c r="B2202" t="s">
        <v>2201</v>
      </c>
      <c r="C2202" t="s">
        <v>2199</v>
      </c>
      <c r="D2202">
        <v>1.2909999999999999</v>
      </c>
      <c r="E2202">
        <v>1043</v>
      </c>
      <c r="F2202">
        <f t="shared" si="34"/>
        <v>11</v>
      </c>
      <c r="G2202" t="str">
        <f>STANDINGS_WHIP[[#This Row],[League]]&amp;STANDINGS_WHIP[[#This Row],[Team]]</f>
        <v>$150 Draft Champions Jan 29 1:00 pm Lg.3633level 7 laser lotus</v>
      </c>
    </row>
    <row r="2203" spans="1:7" x14ac:dyDescent="0.25">
      <c r="A2203">
        <v>2320</v>
      </c>
      <c r="B2203" t="s">
        <v>486</v>
      </c>
      <c r="C2203" t="s">
        <v>2199</v>
      </c>
      <c r="D2203">
        <v>1.319</v>
      </c>
      <c r="E2203">
        <v>591</v>
      </c>
      <c r="F2203">
        <f t="shared" si="34"/>
        <v>12</v>
      </c>
      <c r="G2203" t="str">
        <f>STANDINGS_WHIP[[#This Row],[League]]&amp;STANDINGS_WHIP[[#This Row],[Team]]</f>
        <v>$150 Draft Champions Jan 29 1:00 pm Lg.3633Surfer Rosa</v>
      </c>
    </row>
    <row r="2204" spans="1:7" x14ac:dyDescent="0.25">
      <c r="A2204">
        <v>2390</v>
      </c>
      <c r="B2204" t="s">
        <v>2205</v>
      </c>
      <c r="C2204" t="s">
        <v>2199</v>
      </c>
      <c r="D2204">
        <v>1.3240000000000001</v>
      </c>
      <c r="E2204">
        <v>521</v>
      </c>
      <c r="F2204">
        <f t="shared" si="34"/>
        <v>13</v>
      </c>
      <c r="G2204" t="str">
        <f>STANDINGS_WHIP[[#This Row],[League]]&amp;STANDINGS_WHIP[[#This Row],[Team]]</f>
        <v>$150 Draft Champions Jan 29 1:00 pm Lg.3633NO Whiner's</v>
      </c>
    </row>
    <row r="2205" spans="1:7" x14ac:dyDescent="0.25">
      <c r="A2205">
        <v>2635</v>
      </c>
      <c r="B2205" t="s">
        <v>2203</v>
      </c>
      <c r="C2205" t="s">
        <v>2199</v>
      </c>
      <c r="D2205">
        <v>1.3480000000000001</v>
      </c>
      <c r="E2205">
        <v>276</v>
      </c>
      <c r="F2205">
        <f t="shared" si="34"/>
        <v>14</v>
      </c>
      <c r="G2205" t="str">
        <f>STANDINGS_WHIP[[#This Row],[League]]&amp;STANDINGS_WHIP[[#This Row],[Team]]</f>
        <v>$150 Draft Champions Jan 29 1:00 pm Lg.363380 Grade</v>
      </c>
    </row>
    <row r="2206" spans="1:7" x14ac:dyDescent="0.25">
      <c r="A2206">
        <v>2887</v>
      </c>
      <c r="B2206" t="s">
        <v>491</v>
      </c>
      <c r="C2206" t="s">
        <v>2199</v>
      </c>
      <c r="D2206">
        <v>1.415</v>
      </c>
      <c r="E2206">
        <v>24</v>
      </c>
      <c r="F2206">
        <f t="shared" si="34"/>
        <v>15</v>
      </c>
      <c r="G2206" t="str">
        <f>STANDINGS_WHIP[[#This Row],[League]]&amp;STANDINGS_WHIP[[#This Row],[Team]]</f>
        <v>$150 Draft Champions Jan 29 1:00 pm Lg.3633Team Wojciechowski</v>
      </c>
    </row>
    <row r="2207" spans="1:7" x14ac:dyDescent="0.25">
      <c r="A2207">
        <v>100</v>
      </c>
      <c r="B2207" t="s">
        <v>103</v>
      </c>
      <c r="C2207" t="s">
        <v>2208</v>
      </c>
      <c r="D2207">
        <v>1.1579999999999999</v>
      </c>
      <c r="E2207">
        <v>2811</v>
      </c>
      <c r="F2207">
        <f t="shared" si="34"/>
        <v>1</v>
      </c>
      <c r="G2207" t="str">
        <f>STANDINGS_WHIP[[#This Row],[League]]&amp;STANDINGS_WHIP[[#This Row],[Team]]</f>
        <v>$150 Draft Champions Jan 30 1:00 pm Lg.3635BIG LUSCIOUS III</v>
      </c>
    </row>
    <row r="2208" spans="1:7" x14ac:dyDescent="0.25">
      <c r="A2208">
        <v>127</v>
      </c>
      <c r="B2208" t="s">
        <v>369</v>
      </c>
      <c r="C2208" t="s">
        <v>2208</v>
      </c>
      <c r="D2208">
        <v>1.1639999999999999</v>
      </c>
      <c r="E2208">
        <v>2784</v>
      </c>
      <c r="F2208">
        <f t="shared" si="34"/>
        <v>2</v>
      </c>
      <c r="G2208" t="str">
        <f>STANDINGS_WHIP[[#This Row],[League]]&amp;STANDINGS_WHIP[[#This Row],[Team]]</f>
        <v>$150 Draft Champions Jan 30 1:00 pm Lg.3635Big Boy</v>
      </c>
    </row>
    <row r="2209" spans="1:7" x14ac:dyDescent="0.25">
      <c r="A2209">
        <v>163</v>
      </c>
      <c r="B2209" t="s">
        <v>2213</v>
      </c>
      <c r="C2209" t="s">
        <v>2208</v>
      </c>
      <c r="D2209">
        <v>1.17</v>
      </c>
      <c r="E2209">
        <v>2748</v>
      </c>
      <c r="F2209">
        <f t="shared" si="34"/>
        <v>3</v>
      </c>
      <c r="G2209" t="str">
        <f>STANDINGS_WHIP[[#This Row],[League]]&amp;STANDINGS_WHIP[[#This Row],[Team]]</f>
        <v>$150 Draft Champions Jan 30 1:00 pm Lg.3635Cant we all just get a Wong</v>
      </c>
    </row>
    <row r="2210" spans="1:7" x14ac:dyDescent="0.25">
      <c r="A2210">
        <v>754</v>
      </c>
      <c r="B2210" t="s">
        <v>180</v>
      </c>
      <c r="C2210" t="s">
        <v>2208</v>
      </c>
      <c r="D2210">
        <v>1.23</v>
      </c>
      <c r="E2210">
        <v>2157</v>
      </c>
      <c r="F2210">
        <f t="shared" si="34"/>
        <v>4</v>
      </c>
      <c r="G2210" t="str">
        <f>STANDINGS_WHIP[[#This Row],[League]]&amp;STANDINGS_WHIP[[#This Row],[Team]]</f>
        <v>$150 Draft Champions Jan 30 1:00 pm Lg.3635Midnight Express</v>
      </c>
    </row>
    <row r="2211" spans="1:7" x14ac:dyDescent="0.25">
      <c r="A2211">
        <v>828</v>
      </c>
      <c r="B2211" t="s">
        <v>2212</v>
      </c>
      <c r="C2211" t="s">
        <v>2208</v>
      </c>
      <c r="D2211">
        <v>1.2350000000000001</v>
      </c>
      <c r="E2211">
        <v>2083</v>
      </c>
      <c r="F2211">
        <f t="shared" si="34"/>
        <v>5</v>
      </c>
      <c r="G2211" t="str">
        <f>STANDINGS_WHIP[[#This Row],[League]]&amp;STANDINGS_WHIP[[#This Row],[Team]]</f>
        <v>$150 Draft Champions Jan 30 1:00 pm Lg.3635Tito's Revenge</v>
      </c>
    </row>
    <row r="2212" spans="1:7" x14ac:dyDescent="0.25">
      <c r="A2212">
        <v>1076</v>
      </c>
      <c r="B2212" t="s">
        <v>2215</v>
      </c>
      <c r="C2212" t="s">
        <v>2208</v>
      </c>
      <c r="D2212">
        <v>1.248</v>
      </c>
      <c r="E2212">
        <v>1835.5</v>
      </c>
      <c r="F2212">
        <f t="shared" si="34"/>
        <v>6</v>
      </c>
      <c r="G2212" t="str">
        <f>STANDINGS_WHIP[[#This Row],[League]]&amp;STANDINGS_WHIP[[#This Row],[Team]]</f>
        <v>$150 Draft Champions Jan 30 1:00 pm Lg.3635Pyrolitic Decomposition 8</v>
      </c>
    </row>
    <row r="2213" spans="1:7" x14ac:dyDescent="0.25">
      <c r="A2213">
        <v>1195</v>
      </c>
      <c r="B2213" t="s">
        <v>2214</v>
      </c>
      <c r="C2213" t="s">
        <v>2208</v>
      </c>
      <c r="D2213">
        <v>1.2549999999999999</v>
      </c>
      <c r="E2213">
        <v>1716</v>
      </c>
      <c r="F2213">
        <f t="shared" si="34"/>
        <v>7</v>
      </c>
      <c r="G2213" t="str">
        <f>STANDINGS_WHIP[[#This Row],[League]]&amp;STANDINGS_WHIP[[#This Row],[Team]]</f>
        <v>$150 Draft Champions Jan 30 1:00 pm Lg.3635Simoleons</v>
      </c>
    </row>
    <row r="2214" spans="1:7" x14ac:dyDescent="0.25">
      <c r="A2214">
        <v>1805</v>
      </c>
      <c r="B2214" t="s">
        <v>2209</v>
      </c>
      <c r="C2214" t="s">
        <v>2208</v>
      </c>
      <c r="D2214">
        <v>1.288</v>
      </c>
      <c r="E2214">
        <v>1106</v>
      </c>
      <c r="F2214">
        <f t="shared" si="34"/>
        <v>8</v>
      </c>
      <c r="G2214" t="str">
        <f>STANDINGS_WHIP[[#This Row],[League]]&amp;STANDINGS_WHIP[[#This Row],[Team]]</f>
        <v>$150 Draft Champions Jan 30 1:00 pm Lg.3635ShowtimeDC58</v>
      </c>
    </row>
    <row r="2215" spans="1:7" x14ac:dyDescent="0.25">
      <c r="A2215">
        <v>1933</v>
      </c>
      <c r="B2215" t="s">
        <v>107</v>
      </c>
      <c r="C2215" t="s">
        <v>2208</v>
      </c>
      <c r="D2215">
        <v>1.2949999999999999</v>
      </c>
      <c r="E2215">
        <v>978</v>
      </c>
      <c r="F2215">
        <f t="shared" si="34"/>
        <v>9</v>
      </c>
      <c r="G2215" t="str">
        <f>STANDINGS_WHIP[[#This Row],[League]]&amp;STANDINGS_WHIP[[#This Row],[Team]]</f>
        <v>$150 Draft Champions Jan 30 1:00 pm Lg.3635Team Scott</v>
      </c>
    </row>
    <row r="2216" spans="1:7" x14ac:dyDescent="0.25">
      <c r="A2216">
        <v>2255</v>
      </c>
      <c r="B2216" t="s">
        <v>408</v>
      </c>
      <c r="C2216" t="s">
        <v>2208</v>
      </c>
      <c r="D2216">
        <v>1.3140000000000001</v>
      </c>
      <c r="E2216">
        <v>656</v>
      </c>
      <c r="F2216">
        <f t="shared" si="34"/>
        <v>10</v>
      </c>
      <c r="G2216" t="str">
        <f>STANDINGS_WHIP[[#This Row],[League]]&amp;STANDINGS_WHIP[[#This Row],[Team]]</f>
        <v>$150 Draft Champions Jan 30 1:00 pm Lg.3635Cardinal Crunch 1</v>
      </c>
    </row>
    <row r="2217" spans="1:7" x14ac:dyDescent="0.25">
      <c r="A2217">
        <v>2284</v>
      </c>
      <c r="B2217" t="s">
        <v>1550</v>
      </c>
      <c r="C2217" t="s">
        <v>2208</v>
      </c>
      <c r="D2217">
        <v>1.3160000000000001</v>
      </c>
      <c r="E2217">
        <v>627</v>
      </c>
      <c r="F2217">
        <f t="shared" si="34"/>
        <v>11</v>
      </c>
      <c r="G2217" t="str">
        <f>STANDINGS_WHIP[[#This Row],[League]]&amp;STANDINGS_WHIP[[#This Row],[Team]]</f>
        <v>$150 Draft Champions Jan 30 1:00 pm Lg.3635Wellington Blacks</v>
      </c>
    </row>
    <row r="2218" spans="1:7" x14ac:dyDescent="0.25">
      <c r="A2218">
        <v>2330</v>
      </c>
      <c r="B2218" t="s">
        <v>224</v>
      </c>
      <c r="C2218" t="s">
        <v>2208</v>
      </c>
      <c r="D2218">
        <v>1.32</v>
      </c>
      <c r="E2218">
        <v>581</v>
      </c>
      <c r="F2218">
        <f t="shared" si="34"/>
        <v>12</v>
      </c>
      <c r="G2218" t="str">
        <f>STANDINGS_WHIP[[#This Row],[League]]&amp;STANDINGS_WHIP[[#This Row],[Team]]</f>
        <v>$150 Draft Champions Jan 30 1:00 pm Lg.3635Top Dog</v>
      </c>
    </row>
    <row r="2219" spans="1:7" x14ac:dyDescent="0.25">
      <c r="A2219">
        <v>2368</v>
      </c>
      <c r="B2219" t="s">
        <v>388</v>
      </c>
      <c r="C2219" t="s">
        <v>2208</v>
      </c>
      <c r="D2219">
        <v>1.3220000000000001</v>
      </c>
      <c r="E2219">
        <v>543</v>
      </c>
      <c r="F2219">
        <f t="shared" si="34"/>
        <v>13</v>
      </c>
      <c r="G2219" t="str">
        <f>STANDINGS_WHIP[[#This Row],[League]]&amp;STANDINGS_WHIP[[#This Row],[Team]]</f>
        <v>$150 Draft Champions Jan 30 1:00 pm Lg.3635Pacific Rim</v>
      </c>
    </row>
    <row r="2220" spans="1:7" x14ac:dyDescent="0.25">
      <c r="A2220">
        <v>2410</v>
      </c>
      <c r="B2220" t="s">
        <v>2210</v>
      </c>
      <c r="C2220" t="s">
        <v>2208</v>
      </c>
      <c r="D2220">
        <v>1.325</v>
      </c>
      <c r="E2220">
        <v>501</v>
      </c>
      <c r="F2220">
        <f t="shared" si="34"/>
        <v>14</v>
      </c>
      <c r="G2220" t="str">
        <f>STANDINGS_WHIP[[#This Row],[League]]&amp;STANDINGS_WHIP[[#This Row],[Team]]</f>
        <v>$150 Draft Champions Jan 30 1:00 pm Lg.3635The Yeti</v>
      </c>
    </row>
    <row r="2221" spans="1:7" x14ac:dyDescent="0.25">
      <c r="A2221">
        <v>2503</v>
      </c>
      <c r="B2221" t="s">
        <v>2211</v>
      </c>
      <c r="C2221" t="s">
        <v>2208</v>
      </c>
      <c r="D2221">
        <v>1.333</v>
      </c>
      <c r="E2221">
        <v>408</v>
      </c>
      <c r="F2221">
        <f t="shared" si="34"/>
        <v>15</v>
      </c>
      <c r="G2221" t="str">
        <f>STANDINGS_WHIP[[#This Row],[League]]&amp;STANDINGS_WHIP[[#This Row],[Team]]</f>
        <v>$150 Draft Champions Jan 30 1:00 pm Lg.3635Hungry Dogs Hunt Best II</v>
      </c>
    </row>
    <row r="2222" spans="1:7" x14ac:dyDescent="0.25">
      <c r="A2222">
        <v>49</v>
      </c>
      <c r="B2222" t="s">
        <v>154</v>
      </c>
      <c r="C2222" t="s">
        <v>2216</v>
      </c>
      <c r="D2222">
        <v>1.1399999999999999</v>
      </c>
      <c r="E2222">
        <v>2862</v>
      </c>
      <c r="F2222">
        <f t="shared" si="34"/>
        <v>1</v>
      </c>
      <c r="G2222" t="str">
        <f>STANDINGS_WHIP[[#This Row],[League]]&amp;STANDINGS_WHIP[[#This Row],[Team]]</f>
        <v>$150 Draft Champions Jan 30 1:00 pm Lg.3637GLG20s</v>
      </c>
    </row>
    <row r="2223" spans="1:7" x14ac:dyDescent="0.25">
      <c r="A2223">
        <v>442</v>
      </c>
      <c r="B2223" t="s">
        <v>158</v>
      </c>
      <c r="C2223" t="s">
        <v>2216</v>
      </c>
      <c r="D2223">
        <v>1.2050000000000001</v>
      </c>
      <c r="E2223">
        <v>2469</v>
      </c>
      <c r="F2223">
        <f t="shared" si="34"/>
        <v>2</v>
      </c>
      <c r="G2223" t="str">
        <f>STANDINGS_WHIP[[#This Row],[League]]&amp;STANDINGS_WHIP[[#This Row],[Team]]</f>
        <v>$150 Draft Champions Jan 30 1:00 pm Lg.3637WV PED Power</v>
      </c>
    </row>
    <row r="2224" spans="1:7" x14ac:dyDescent="0.25">
      <c r="A2224">
        <v>694</v>
      </c>
      <c r="B2224" t="s">
        <v>48</v>
      </c>
      <c r="C2224" t="s">
        <v>2216</v>
      </c>
      <c r="D2224">
        <v>1.2250000000000001</v>
      </c>
      <c r="E2224">
        <v>2217</v>
      </c>
      <c r="F2224">
        <f t="shared" si="34"/>
        <v>3</v>
      </c>
      <c r="G2224" t="str">
        <f>STANDINGS_WHIP[[#This Row],[League]]&amp;STANDINGS_WHIP[[#This Row],[Team]]</f>
        <v>$150 Draft Champions Jan 30 1:00 pm Lg.3637Team Reid</v>
      </c>
    </row>
    <row r="2225" spans="1:7" x14ac:dyDescent="0.25">
      <c r="A2225">
        <v>781</v>
      </c>
      <c r="B2225" t="s">
        <v>2224</v>
      </c>
      <c r="C2225" t="s">
        <v>2216</v>
      </c>
      <c r="D2225">
        <v>1.232</v>
      </c>
      <c r="E2225">
        <v>2130</v>
      </c>
      <c r="F2225">
        <f t="shared" si="34"/>
        <v>4</v>
      </c>
      <c r="G2225" t="str">
        <f>STANDINGS_WHIP[[#This Row],[League]]&amp;STANDINGS_WHIP[[#This Row],[Team]]</f>
        <v>$150 Draft Champions Jan 30 1:00 pm Lg.3637Saint Anthony</v>
      </c>
    </row>
    <row r="2226" spans="1:7" x14ac:dyDescent="0.25">
      <c r="A2226">
        <v>924</v>
      </c>
      <c r="B2226" t="s">
        <v>2222</v>
      </c>
      <c r="C2226" t="s">
        <v>2216</v>
      </c>
      <c r="D2226">
        <v>1.24</v>
      </c>
      <c r="E2226">
        <v>1987</v>
      </c>
      <c r="F2226">
        <f t="shared" si="34"/>
        <v>5</v>
      </c>
      <c r="G2226" t="str">
        <f>STANDINGS_WHIP[[#This Row],[League]]&amp;STANDINGS_WHIP[[#This Row],[Team]]</f>
        <v>$150 Draft Champions Jan 30 1:00 pm Lg.3637NONAGRACE2</v>
      </c>
    </row>
    <row r="2227" spans="1:7" x14ac:dyDescent="0.25">
      <c r="A2227">
        <v>1083</v>
      </c>
      <c r="B2227" t="s">
        <v>23</v>
      </c>
      <c r="C2227" t="s">
        <v>2216</v>
      </c>
      <c r="D2227">
        <v>1.2490000000000001</v>
      </c>
      <c r="E2227">
        <v>1828</v>
      </c>
      <c r="F2227">
        <f t="shared" si="34"/>
        <v>6</v>
      </c>
      <c r="G2227" t="str">
        <f>STANDINGS_WHIP[[#This Row],[League]]&amp;STANDINGS_WHIP[[#This Row],[Team]]</f>
        <v>$150 Draft Champions Jan 30 1:00 pm Lg.3637YankeeHaters</v>
      </c>
    </row>
    <row r="2228" spans="1:7" x14ac:dyDescent="0.25">
      <c r="A2228">
        <v>1084</v>
      </c>
      <c r="B2228" t="s">
        <v>2223</v>
      </c>
      <c r="C2228" t="s">
        <v>2216</v>
      </c>
      <c r="D2228">
        <v>1.2490000000000001</v>
      </c>
      <c r="E2228">
        <v>1827</v>
      </c>
      <c r="F2228">
        <f t="shared" si="34"/>
        <v>7</v>
      </c>
      <c r="G2228" t="str">
        <f>STANDINGS_WHIP[[#This Row],[League]]&amp;STANDINGS_WHIP[[#This Row],[Team]]</f>
        <v>$150 Draft Champions Jan 30 1:00 pm Lg.3637Las Vegas Ratpack 2</v>
      </c>
    </row>
    <row r="2229" spans="1:7" x14ac:dyDescent="0.25">
      <c r="A2229">
        <v>1349</v>
      </c>
      <c r="B2229" t="s">
        <v>2217</v>
      </c>
      <c r="C2229" t="s">
        <v>2216</v>
      </c>
      <c r="D2229">
        <v>1.262</v>
      </c>
      <c r="E2229">
        <v>1562</v>
      </c>
      <c r="F2229">
        <f t="shared" si="34"/>
        <v>8</v>
      </c>
      <c r="G2229" t="str">
        <f>STANDINGS_WHIP[[#This Row],[League]]&amp;STANDINGS_WHIP[[#This Row],[Team]]</f>
        <v>$150 Draft Champions Jan 30 1:00 pm Lg.3637Junebug</v>
      </c>
    </row>
    <row r="2230" spans="1:7" x14ac:dyDescent="0.25">
      <c r="A2230">
        <v>1402</v>
      </c>
      <c r="B2230" t="s">
        <v>2221</v>
      </c>
      <c r="C2230" t="s">
        <v>2216</v>
      </c>
      <c r="D2230">
        <v>1.266</v>
      </c>
      <c r="E2230">
        <v>1509</v>
      </c>
      <c r="F2230">
        <f t="shared" si="34"/>
        <v>9</v>
      </c>
      <c r="G2230" t="str">
        <f>STANDINGS_WHIP[[#This Row],[League]]&amp;STANDINGS_WHIP[[#This Row],[Team]]</f>
        <v>$150 Draft Champions Jan 30 1:00 pm Lg.3637Ghastly Monsters</v>
      </c>
    </row>
    <row r="2231" spans="1:7" x14ac:dyDescent="0.25">
      <c r="A2231">
        <v>1647</v>
      </c>
      <c r="B2231" t="s">
        <v>97</v>
      </c>
      <c r="C2231" t="s">
        <v>2216</v>
      </c>
      <c r="D2231">
        <v>1.2789999999999999</v>
      </c>
      <c r="E2231">
        <v>1264</v>
      </c>
      <c r="F2231">
        <f t="shared" si="34"/>
        <v>10</v>
      </c>
      <c r="G2231" t="str">
        <f>STANDINGS_WHIP[[#This Row],[League]]&amp;STANDINGS_WHIP[[#This Row],[Team]]</f>
        <v>$150 Draft Champions Jan 30 1:00 pm Lg.3637Catch This</v>
      </c>
    </row>
    <row r="2232" spans="1:7" x14ac:dyDescent="0.25">
      <c r="A2232">
        <v>2176</v>
      </c>
      <c r="B2232" t="s">
        <v>279</v>
      </c>
      <c r="C2232" t="s">
        <v>2216</v>
      </c>
      <c r="D2232">
        <v>1.3089999999999999</v>
      </c>
      <c r="E2232">
        <v>735</v>
      </c>
      <c r="F2232">
        <f t="shared" si="34"/>
        <v>11</v>
      </c>
      <c r="G2232" t="str">
        <f>STANDINGS_WHIP[[#This Row],[League]]&amp;STANDINGS_WHIP[[#This Row],[Team]]</f>
        <v>$150 Draft Champions Jan 30 1:00 pm Lg.3637EWeezy</v>
      </c>
    </row>
    <row r="2233" spans="1:7" x14ac:dyDescent="0.25">
      <c r="A2233">
        <v>2474</v>
      </c>
      <c r="B2233" t="s">
        <v>2225</v>
      </c>
      <c r="C2233" t="s">
        <v>2216</v>
      </c>
      <c r="D2233">
        <v>1.331</v>
      </c>
      <c r="E2233">
        <v>437</v>
      </c>
      <c r="F2233">
        <f t="shared" si="34"/>
        <v>12</v>
      </c>
      <c r="G2233" t="str">
        <f>STANDINGS_WHIP[[#This Row],[League]]&amp;STANDINGS_WHIP[[#This Row],[Team]]</f>
        <v>$150 Draft Champions Jan 30 1:00 pm Lg.3637Second Spitter</v>
      </c>
    </row>
    <row r="2234" spans="1:7" x14ac:dyDescent="0.25">
      <c r="A2234">
        <v>2717</v>
      </c>
      <c r="B2234" t="s">
        <v>2218</v>
      </c>
      <c r="C2234" t="s">
        <v>2216</v>
      </c>
      <c r="D2234">
        <v>1.357</v>
      </c>
      <c r="E2234">
        <v>194</v>
      </c>
      <c r="F2234">
        <f t="shared" si="34"/>
        <v>13</v>
      </c>
      <c r="G2234" t="str">
        <f>STANDINGS_WHIP[[#This Row],[League]]&amp;STANDINGS_WHIP[[#This Row],[Team]]</f>
        <v>$150 Draft Champions Jan 30 1:00 pm Lg.3637TeachMeHowToDougieGlanville</v>
      </c>
    </row>
    <row r="2235" spans="1:7" x14ac:dyDescent="0.25">
      <c r="A2235">
        <v>2860</v>
      </c>
      <c r="B2235" t="s">
        <v>2219</v>
      </c>
      <c r="C2235" t="s">
        <v>2216</v>
      </c>
      <c r="D2235">
        <v>1.393</v>
      </c>
      <c r="E2235">
        <v>51</v>
      </c>
      <c r="F2235">
        <f t="shared" si="34"/>
        <v>14</v>
      </c>
      <c r="G2235" t="str">
        <f>STANDINGS_WHIP[[#This Row],[League]]&amp;STANDINGS_WHIP[[#This Row],[Team]]</f>
        <v>$150 Draft Champions Jan 30 1:00 pm Lg.3637Team Lindberg</v>
      </c>
    </row>
    <row r="2236" spans="1:7" x14ac:dyDescent="0.25">
      <c r="A2236">
        <v>2869</v>
      </c>
      <c r="B2236" t="s">
        <v>2220</v>
      </c>
      <c r="C2236" t="s">
        <v>2216</v>
      </c>
      <c r="D2236">
        <v>1.3979999999999999</v>
      </c>
      <c r="E2236">
        <v>42</v>
      </c>
      <c r="F2236">
        <f t="shared" si="34"/>
        <v>15</v>
      </c>
      <c r="G2236" t="str">
        <f>STANDINGS_WHIP[[#This Row],[League]]&amp;STANDINGS_WHIP[[#This Row],[Team]]</f>
        <v>$150 Draft Champions Jan 30 1:00 pm Lg.3637BRI34</v>
      </c>
    </row>
    <row r="2237" spans="1:7" x14ac:dyDescent="0.25">
      <c r="A2237">
        <v>1</v>
      </c>
      <c r="B2237" t="s">
        <v>2232</v>
      </c>
      <c r="C2237" t="s">
        <v>2227</v>
      </c>
      <c r="D2237">
        <v>1.073</v>
      </c>
      <c r="E2237">
        <v>2910</v>
      </c>
      <c r="F2237">
        <f t="shared" si="34"/>
        <v>1</v>
      </c>
      <c r="G2237" t="str">
        <f>STANDINGS_WHIP[[#This Row],[League]]&amp;STANDINGS_WHIP[[#This Row],[Team]]</f>
        <v>$150 Draft Champions Jan 31 1:00 pm Lg.3640Fido's Knife</v>
      </c>
    </row>
    <row r="2238" spans="1:7" x14ac:dyDescent="0.25">
      <c r="A2238">
        <v>617</v>
      </c>
      <c r="B2238" t="s">
        <v>2231</v>
      </c>
      <c r="C2238" t="s">
        <v>2227</v>
      </c>
      <c r="D2238">
        <v>1.22</v>
      </c>
      <c r="E2238">
        <v>2294</v>
      </c>
      <c r="F2238">
        <f t="shared" si="34"/>
        <v>2</v>
      </c>
      <c r="G2238" t="str">
        <f>STANDINGS_WHIP[[#This Row],[League]]&amp;STANDINGS_WHIP[[#This Row],[Team]]</f>
        <v>$150 Draft Champions Jan 31 1:00 pm Lg.3640VB Three</v>
      </c>
    </row>
    <row r="2239" spans="1:7" x14ac:dyDescent="0.25">
      <c r="A2239">
        <v>690</v>
      </c>
      <c r="B2239" t="s">
        <v>2235</v>
      </c>
      <c r="C2239" t="s">
        <v>2227</v>
      </c>
      <c r="D2239">
        <v>1.2250000000000001</v>
      </c>
      <c r="E2239">
        <v>2221</v>
      </c>
      <c r="F2239">
        <f t="shared" si="34"/>
        <v>3</v>
      </c>
      <c r="G2239" t="str">
        <f>STANDINGS_WHIP[[#This Row],[League]]&amp;STANDINGS_WHIP[[#This Row],[Team]]</f>
        <v>$150 Draft Champions Jan 31 1:00 pm Lg.3640The Krakens</v>
      </c>
    </row>
    <row r="2240" spans="1:7" x14ac:dyDescent="0.25">
      <c r="A2240">
        <v>698</v>
      </c>
      <c r="B2240" t="s">
        <v>2226</v>
      </c>
      <c r="C2240" t="s">
        <v>2227</v>
      </c>
      <c r="D2240">
        <v>1.2250000000000001</v>
      </c>
      <c r="E2240">
        <v>2213</v>
      </c>
      <c r="F2240">
        <f t="shared" si="34"/>
        <v>4</v>
      </c>
      <c r="G2240" t="str">
        <f>STANDINGS_WHIP[[#This Row],[League]]&amp;STANDINGS_WHIP[[#This Row],[Team]]</f>
        <v>$150 Draft Champions Jan 31 1:00 pm Lg.3640Team Weeks</v>
      </c>
    </row>
    <row r="2241" spans="1:7" x14ac:dyDescent="0.25">
      <c r="A2241">
        <v>729</v>
      </c>
      <c r="B2241" t="s">
        <v>2236</v>
      </c>
      <c r="C2241" t="s">
        <v>2227</v>
      </c>
      <c r="D2241">
        <v>1.228</v>
      </c>
      <c r="E2241">
        <v>2182</v>
      </c>
      <c r="F2241">
        <f t="shared" si="34"/>
        <v>5</v>
      </c>
      <c r="G2241" t="str">
        <f>STANDINGS_WHIP[[#This Row],[League]]&amp;STANDINGS_WHIP[[#This Row],[Team]]</f>
        <v>$150 Draft Champions Jan 31 1:00 pm Lg.3640ItIsWhatItIs</v>
      </c>
    </row>
    <row r="2242" spans="1:7" x14ac:dyDescent="0.25">
      <c r="A2242">
        <v>895</v>
      </c>
      <c r="B2242" t="s">
        <v>2240</v>
      </c>
      <c r="C2242" t="s">
        <v>2227</v>
      </c>
      <c r="D2242">
        <v>1.2390000000000001</v>
      </c>
      <c r="E2242">
        <v>2016</v>
      </c>
      <c r="F2242">
        <f t="shared" si="34"/>
        <v>6</v>
      </c>
      <c r="G2242" t="str">
        <f>STANDINGS_WHIP[[#This Row],[League]]&amp;STANDINGS_WHIP[[#This Row],[Team]]</f>
        <v>$150 Draft Champions Jan 31 1:00 pm Lg.3640Bryce to the Top</v>
      </c>
    </row>
    <row r="2243" spans="1:7" x14ac:dyDescent="0.25">
      <c r="A2243">
        <v>1600</v>
      </c>
      <c r="B2243" t="s">
        <v>2230</v>
      </c>
      <c r="C2243" t="s">
        <v>2227</v>
      </c>
      <c r="D2243">
        <v>1.276</v>
      </c>
      <c r="E2243">
        <v>1311</v>
      </c>
      <c r="F2243">
        <f t="shared" ref="F2243:F2306" si="35">IF(C2243=C2242,F2242+1,1)</f>
        <v>7</v>
      </c>
      <c r="G2243" t="str">
        <f>STANDINGS_WHIP[[#This Row],[League]]&amp;STANDINGS_WHIP[[#This Row],[Team]]</f>
        <v>$150 Draft Champions Jan 31 1:00 pm Lg.3640Team LeValley 4</v>
      </c>
    </row>
    <row r="2244" spans="1:7" x14ac:dyDescent="0.25">
      <c r="A2244">
        <v>1855</v>
      </c>
      <c r="B2244" t="s">
        <v>2239</v>
      </c>
      <c r="C2244" t="s">
        <v>2227</v>
      </c>
      <c r="D2244">
        <v>1.29</v>
      </c>
      <c r="E2244">
        <v>1056</v>
      </c>
      <c r="F2244">
        <f t="shared" si="35"/>
        <v>8</v>
      </c>
      <c r="G2244" t="str">
        <f>STANDINGS_WHIP[[#This Row],[League]]&amp;STANDINGS_WHIP[[#This Row],[Team]]</f>
        <v>$150 Draft Champions Jan 31 1:00 pm Lg.3640Charger Bar 5</v>
      </c>
    </row>
    <row r="2245" spans="1:7" x14ac:dyDescent="0.25">
      <c r="A2245">
        <v>1947</v>
      </c>
      <c r="B2245" t="s">
        <v>2234</v>
      </c>
      <c r="C2245" t="s">
        <v>2227</v>
      </c>
      <c r="D2245">
        <v>1.296</v>
      </c>
      <c r="E2245">
        <v>964.5</v>
      </c>
      <c r="F2245">
        <f t="shared" si="35"/>
        <v>9</v>
      </c>
      <c r="G2245" t="str">
        <f>STANDINGS_WHIP[[#This Row],[League]]&amp;STANDINGS_WHIP[[#This Row],[Team]]</f>
        <v>$150 Draft Champions Jan 31 1:00 pm Lg.3640Lower Deckers DC2</v>
      </c>
    </row>
    <row r="2246" spans="1:7" x14ac:dyDescent="0.25">
      <c r="A2246">
        <v>2038</v>
      </c>
      <c r="B2246" t="s">
        <v>2237</v>
      </c>
      <c r="C2246" t="s">
        <v>2227</v>
      </c>
      <c r="D2246">
        <v>1.3009999999999999</v>
      </c>
      <c r="E2246">
        <v>873</v>
      </c>
      <c r="F2246">
        <f t="shared" si="35"/>
        <v>10</v>
      </c>
      <c r="G2246" t="str">
        <f>STANDINGS_WHIP[[#This Row],[League]]&amp;STANDINGS_WHIP[[#This Row],[Team]]</f>
        <v>$150 Draft Champions Jan 31 1:00 pm Lg.3640Wahoo's on First?</v>
      </c>
    </row>
    <row r="2247" spans="1:7" x14ac:dyDescent="0.25">
      <c r="A2247">
        <v>2039</v>
      </c>
      <c r="B2247" t="s">
        <v>650</v>
      </c>
      <c r="C2247" t="s">
        <v>2227</v>
      </c>
      <c r="D2247">
        <v>1.3009999999999999</v>
      </c>
      <c r="E2247">
        <v>872</v>
      </c>
      <c r="F2247">
        <f t="shared" si="35"/>
        <v>11</v>
      </c>
      <c r="G2247" t="str">
        <f>STANDINGS_WHIP[[#This Row],[League]]&amp;STANDINGS_WHIP[[#This Row],[Team]]</f>
        <v>$150 Draft Champions Jan 31 1:00 pm Lg.3640Team Stein</v>
      </c>
    </row>
    <row r="2248" spans="1:7" x14ac:dyDescent="0.25">
      <c r="A2248">
        <v>2074</v>
      </c>
      <c r="B2248" t="s">
        <v>2238</v>
      </c>
      <c r="C2248" t="s">
        <v>2227</v>
      </c>
      <c r="D2248">
        <v>1.3029999999999999</v>
      </c>
      <c r="E2248">
        <v>837</v>
      </c>
      <c r="F2248">
        <f t="shared" si="35"/>
        <v>12</v>
      </c>
      <c r="G2248" t="str">
        <f>STANDINGS_WHIP[[#This Row],[League]]&amp;STANDINGS_WHIP[[#This Row],[Team]]</f>
        <v>$150 Draft Champions Jan 31 1:00 pm Lg.3640Donald Trump</v>
      </c>
    </row>
    <row r="2249" spans="1:7" x14ac:dyDescent="0.25">
      <c r="A2249">
        <v>2350</v>
      </c>
      <c r="B2249" t="s">
        <v>2228</v>
      </c>
      <c r="C2249" t="s">
        <v>2227</v>
      </c>
      <c r="D2249">
        <v>1.321</v>
      </c>
      <c r="E2249">
        <v>561</v>
      </c>
      <c r="F2249">
        <f t="shared" si="35"/>
        <v>13</v>
      </c>
      <c r="G2249" t="str">
        <f>STANDINGS_WHIP[[#This Row],[League]]&amp;STANDINGS_WHIP[[#This Row],[Team]]</f>
        <v>$150 Draft Champions Jan 31 1:00 pm Lg.3640Team Cox</v>
      </c>
    </row>
    <row r="2250" spans="1:7" x14ac:dyDescent="0.25">
      <c r="A2250">
        <v>2581</v>
      </c>
      <c r="B2250" t="s">
        <v>2233</v>
      </c>
      <c r="C2250" t="s">
        <v>2227</v>
      </c>
      <c r="D2250">
        <v>1.341</v>
      </c>
      <c r="E2250">
        <v>330</v>
      </c>
      <c r="F2250">
        <f t="shared" si="35"/>
        <v>14</v>
      </c>
      <c r="G2250" t="str">
        <f>STANDINGS_WHIP[[#This Row],[League]]&amp;STANDINGS_WHIP[[#This Row],[Team]]</f>
        <v>$150 Draft Champions Jan 31 1:00 pm Lg.3640Fly The W</v>
      </c>
    </row>
    <row r="2251" spans="1:7" x14ac:dyDescent="0.25">
      <c r="A2251">
        <v>2822</v>
      </c>
      <c r="B2251" t="s">
        <v>2229</v>
      </c>
      <c r="C2251" t="s">
        <v>2227</v>
      </c>
      <c r="D2251">
        <v>1.381</v>
      </c>
      <c r="E2251">
        <v>89</v>
      </c>
      <c r="F2251">
        <f t="shared" si="35"/>
        <v>15</v>
      </c>
      <c r="G2251" t="str">
        <f>STANDINGS_WHIP[[#This Row],[League]]&amp;STANDINGS_WHIP[[#This Row],[Team]]</f>
        <v>$150 Draft Champions Jan 31 1:00 pm Lg.36402016 DC003</v>
      </c>
    </row>
    <row r="2252" spans="1:7" x14ac:dyDescent="0.25">
      <c r="A2252">
        <v>436</v>
      </c>
      <c r="B2252" t="s">
        <v>686</v>
      </c>
      <c r="C2252" t="s">
        <v>2241</v>
      </c>
      <c r="D2252">
        <v>1.204</v>
      </c>
      <c r="E2252">
        <v>2475</v>
      </c>
      <c r="F2252">
        <f t="shared" si="35"/>
        <v>1</v>
      </c>
      <c r="G2252" t="str">
        <f>STANDINGS_WHIP[[#This Row],[League]]&amp;STANDINGS_WHIP[[#This Row],[Team]]</f>
        <v>$150 Draft Champions Kenyon Premature LeagueTeam Liebman</v>
      </c>
    </row>
    <row r="2253" spans="1:7" x14ac:dyDescent="0.25">
      <c r="A2253">
        <v>670</v>
      </c>
      <c r="B2253" t="s">
        <v>53</v>
      </c>
      <c r="C2253" t="s">
        <v>2241</v>
      </c>
      <c r="D2253">
        <v>1.224</v>
      </c>
      <c r="E2253">
        <v>2241</v>
      </c>
      <c r="F2253">
        <f t="shared" si="35"/>
        <v>2</v>
      </c>
      <c r="G2253" t="str">
        <f>STANDINGS_WHIP[[#This Row],[League]]&amp;STANDINGS_WHIP[[#This Row],[Team]]</f>
        <v>$150 Draft Champions Kenyon Premature LeagueBaseball Furies</v>
      </c>
    </row>
    <row r="2254" spans="1:7" x14ac:dyDescent="0.25">
      <c r="A2254">
        <v>756</v>
      </c>
      <c r="B2254" t="s">
        <v>312</v>
      </c>
      <c r="C2254" t="s">
        <v>2241</v>
      </c>
      <c r="D2254">
        <v>1.23</v>
      </c>
      <c r="E2254">
        <v>2155</v>
      </c>
      <c r="F2254">
        <f t="shared" si="35"/>
        <v>3</v>
      </c>
      <c r="G2254" t="str">
        <f>STANDINGS_WHIP[[#This Row],[League]]&amp;STANDINGS_WHIP[[#This Row],[Team]]</f>
        <v>$150 Draft Champions Kenyon Premature LeagueTeam Upchurch</v>
      </c>
    </row>
    <row r="2255" spans="1:7" x14ac:dyDescent="0.25">
      <c r="A2255">
        <v>885</v>
      </c>
      <c r="B2255" t="s">
        <v>2245</v>
      </c>
      <c r="C2255" t="s">
        <v>2241</v>
      </c>
      <c r="D2255">
        <v>1.238</v>
      </c>
      <c r="E2255">
        <v>2026</v>
      </c>
      <c r="F2255">
        <f t="shared" si="35"/>
        <v>4</v>
      </c>
      <c r="G2255" t="str">
        <f>STANDINGS_WHIP[[#This Row],[League]]&amp;STANDINGS_WHIP[[#This Row],[Team]]</f>
        <v>$150 Draft Champions Kenyon Premature LeagueBK Mets Premature DC</v>
      </c>
    </row>
    <row r="2256" spans="1:7" x14ac:dyDescent="0.25">
      <c r="A2256">
        <v>891</v>
      </c>
      <c r="B2256" t="s">
        <v>463</v>
      </c>
      <c r="C2256" t="s">
        <v>2241</v>
      </c>
      <c r="D2256">
        <v>1.2390000000000001</v>
      </c>
      <c r="E2256">
        <v>2020</v>
      </c>
      <c r="F2256">
        <f t="shared" si="35"/>
        <v>5</v>
      </c>
      <c r="G2256" t="str">
        <f>STANDINGS_WHIP[[#This Row],[League]]&amp;STANDINGS_WHIP[[#This Row],[Team]]</f>
        <v>$150 Draft Champions Kenyon Premature LeagueBronx Yankees (DC1)</v>
      </c>
    </row>
    <row r="2257" spans="1:7" x14ac:dyDescent="0.25">
      <c r="A2257">
        <v>1129</v>
      </c>
      <c r="B2257" t="s">
        <v>2243</v>
      </c>
      <c r="C2257" t="s">
        <v>2241</v>
      </c>
      <c r="D2257">
        <v>1.2509999999999999</v>
      </c>
      <c r="E2257">
        <v>1782</v>
      </c>
      <c r="F2257">
        <f t="shared" si="35"/>
        <v>6</v>
      </c>
      <c r="G2257" t="str">
        <f>STANDINGS_WHIP[[#This Row],[League]]&amp;STANDINGS_WHIP[[#This Row],[Team]]</f>
        <v>$150 Draft Champions Kenyon Premature LeagueSurrender Dorothy! (Email)</v>
      </c>
    </row>
    <row r="2258" spans="1:7" x14ac:dyDescent="0.25">
      <c r="A2258">
        <v>1264</v>
      </c>
      <c r="B2258" t="s">
        <v>2248</v>
      </c>
      <c r="C2258" t="s">
        <v>2241</v>
      </c>
      <c r="D2258">
        <v>1.258</v>
      </c>
      <c r="E2258">
        <v>1647</v>
      </c>
      <c r="F2258">
        <f t="shared" si="35"/>
        <v>7</v>
      </c>
      <c r="G2258" t="str">
        <f>STANDINGS_WHIP[[#This Row],[League]]&amp;STANDINGS_WHIP[[#This Row],[Team]]</f>
        <v>$150 Draft Champions Kenyon Premature LeaguePoopy Tooth email</v>
      </c>
    </row>
    <row r="2259" spans="1:7" x14ac:dyDescent="0.25">
      <c r="A2259">
        <v>1362</v>
      </c>
      <c r="B2259" t="s">
        <v>2249</v>
      </c>
      <c r="C2259" t="s">
        <v>2241</v>
      </c>
      <c r="D2259">
        <v>1.2629999999999999</v>
      </c>
      <c r="E2259">
        <v>1549</v>
      </c>
      <c r="F2259">
        <f t="shared" si="35"/>
        <v>8</v>
      </c>
      <c r="G2259" t="str">
        <f>STANDINGS_WHIP[[#This Row],[League]]&amp;STANDINGS_WHIP[[#This Row],[Team]]</f>
        <v>$150 Draft Champions Kenyon Premature LeagueMadcow - DC1 Kenyon</v>
      </c>
    </row>
    <row r="2260" spans="1:7" x14ac:dyDescent="0.25">
      <c r="A2260">
        <v>1567</v>
      </c>
      <c r="B2260" t="s">
        <v>2242</v>
      </c>
      <c r="C2260" t="s">
        <v>2241</v>
      </c>
      <c r="D2260">
        <v>1.274</v>
      </c>
      <c r="E2260">
        <v>1344</v>
      </c>
      <c r="F2260">
        <f t="shared" si="35"/>
        <v>9</v>
      </c>
      <c r="G2260" t="str">
        <f>STANDINGS_WHIP[[#This Row],[League]]&amp;STANDINGS_WHIP[[#This Row],[Team]]</f>
        <v>$150 Draft Champions Kenyon Premature LeagueBullfrogs</v>
      </c>
    </row>
    <row r="2261" spans="1:7" x14ac:dyDescent="0.25">
      <c r="A2261">
        <v>1777</v>
      </c>
      <c r="B2261" t="s">
        <v>366</v>
      </c>
      <c r="C2261" t="s">
        <v>2241</v>
      </c>
      <c r="D2261">
        <v>1.286</v>
      </c>
      <c r="E2261">
        <v>1134</v>
      </c>
      <c r="F2261">
        <f t="shared" si="35"/>
        <v>10</v>
      </c>
      <c r="G2261" t="str">
        <f>STANDINGS_WHIP[[#This Row],[League]]&amp;STANDINGS_WHIP[[#This Row],[Team]]</f>
        <v>$150 Draft Champions Kenyon Premature LeagueEA Sports E-Mail</v>
      </c>
    </row>
    <row r="2262" spans="1:7" x14ac:dyDescent="0.25">
      <c r="A2262">
        <v>1905</v>
      </c>
      <c r="B2262" t="s">
        <v>56</v>
      </c>
      <c r="C2262" t="s">
        <v>2241</v>
      </c>
      <c r="D2262">
        <v>1.2929999999999999</v>
      </c>
      <c r="E2262">
        <v>1006</v>
      </c>
      <c r="F2262">
        <f t="shared" si="35"/>
        <v>11</v>
      </c>
      <c r="G2262" t="str">
        <f>STANDINGS_WHIP[[#This Row],[League]]&amp;STANDINGS_WHIP[[#This Row],[Team]]</f>
        <v>$150 Draft Champions Kenyon Premature LeagueDOUGHBOYS</v>
      </c>
    </row>
    <row r="2263" spans="1:7" x14ac:dyDescent="0.25">
      <c r="A2263">
        <v>2058</v>
      </c>
      <c r="B2263" t="s">
        <v>2246</v>
      </c>
      <c r="C2263" t="s">
        <v>2241</v>
      </c>
      <c r="D2263">
        <v>1.302</v>
      </c>
      <c r="E2263">
        <v>853</v>
      </c>
      <c r="F2263">
        <f t="shared" si="35"/>
        <v>12</v>
      </c>
      <c r="G2263" t="str">
        <f>STANDINGS_WHIP[[#This Row],[League]]&amp;STANDINGS_WHIP[[#This Row],[Team]]</f>
        <v>$150 Draft Champions Kenyon Premature LeagueMallorysKillers</v>
      </c>
    </row>
    <row r="2264" spans="1:7" x14ac:dyDescent="0.25">
      <c r="A2264">
        <v>2353</v>
      </c>
      <c r="B2264" t="s">
        <v>186</v>
      </c>
      <c r="C2264" t="s">
        <v>2241</v>
      </c>
      <c r="D2264">
        <v>1.321</v>
      </c>
      <c r="E2264">
        <v>558</v>
      </c>
      <c r="F2264">
        <f t="shared" si="35"/>
        <v>13</v>
      </c>
      <c r="G2264" t="str">
        <f>STANDINGS_WHIP[[#This Row],[League]]&amp;STANDINGS_WHIP[[#This Row],[Team]]</f>
        <v>$150 Draft Champions Kenyon Premature LeagueLONG GONE</v>
      </c>
    </row>
    <row r="2265" spans="1:7" x14ac:dyDescent="0.25">
      <c r="A2265">
        <v>2577</v>
      </c>
      <c r="B2265" t="s">
        <v>2244</v>
      </c>
      <c r="C2265" t="s">
        <v>2241</v>
      </c>
      <c r="D2265">
        <v>1.341</v>
      </c>
      <c r="E2265">
        <v>334</v>
      </c>
      <c r="F2265">
        <f t="shared" si="35"/>
        <v>14</v>
      </c>
      <c r="G2265" t="str">
        <f>STANDINGS_WHIP[[#This Row],[League]]&amp;STANDINGS_WHIP[[#This Row],[Team]]</f>
        <v>$150 Draft Champions Kenyon Premature LeagueTeam Lavoie</v>
      </c>
    </row>
    <row r="2266" spans="1:7" x14ac:dyDescent="0.25">
      <c r="A2266">
        <v>2730</v>
      </c>
      <c r="B2266" t="s">
        <v>2247</v>
      </c>
      <c r="C2266" t="s">
        <v>2241</v>
      </c>
      <c r="D2266">
        <v>1.3580000000000001</v>
      </c>
      <c r="E2266">
        <v>181</v>
      </c>
      <c r="F2266">
        <f t="shared" si="35"/>
        <v>15</v>
      </c>
      <c r="G2266" t="str">
        <f>STANDINGS_WHIP[[#This Row],[League]]&amp;STANDINGS_WHIP[[#This Row],[Team]]</f>
        <v>$150 Draft Champions Kenyon Premature League1DC WAGGENER</v>
      </c>
    </row>
    <row r="2267" spans="1:7" x14ac:dyDescent="0.25">
      <c r="A2267">
        <v>330</v>
      </c>
      <c r="B2267" t="s">
        <v>385</v>
      </c>
      <c r="C2267" t="s">
        <v>2251</v>
      </c>
      <c r="D2267">
        <v>1.194</v>
      </c>
      <c r="E2267">
        <v>2581</v>
      </c>
      <c r="F2267">
        <f t="shared" si="35"/>
        <v>1</v>
      </c>
      <c r="G2267" t="str">
        <f>STANDINGS_WHIP[[#This Row],[League]]&amp;STANDINGS_WHIP[[#This Row],[Team]]</f>
        <v>$150 Draft Champions Mar 01 1:00 pm Lg.3805Team slack</v>
      </c>
    </row>
    <row r="2268" spans="1:7" x14ac:dyDescent="0.25">
      <c r="A2268">
        <v>367</v>
      </c>
      <c r="B2268" t="s">
        <v>2252</v>
      </c>
      <c r="C2268" t="s">
        <v>2251</v>
      </c>
      <c r="D2268">
        <v>1.198</v>
      </c>
      <c r="E2268">
        <v>2544</v>
      </c>
      <c r="F2268">
        <f t="shared" si="35"/>
        <v>2</v>
      </c>
      <c r="G2268" t="str">
        <f>STANDINGS_WHIP[[#This Row],[League]]&amp;STANDINGS_WHIP[[#This Row],[Team]]</f>
        <v>$150 Draft Champions Mar 01 1:00 pm Lg.3805Can we have a mulligan?</v>
      </c>
    </row>
    <row r="2269" spans="1:7" x14ac:dyDescent="0.25">
      <c r="A2269">
        <v>584</v>
      </c>
      <c r="B2269" t="s">
        <v>2257</v>
      </c>
      <c r="C2269" t="s">
        <v>2251</v>
      </c>
      <c r="D2269">
        <v>1.218</v>
      </c>
      <c r="E2269">
        <v>2327</v>
      </c>
      <c r="F2269">
        <f t="shared" si="35"/>
        <v>3</v>
      </c>
      <c r="G2269" t="str">
        <f>STANDINGS_WHIP[[#This Row],[League]]&amp;STANDINGS_WHIP[[#This Row],[Team]]</f>
        <v>$150 Draft Champions Mar 01 1:00 pm Lg.3805Chihuahuas</v>
      </c>
    </row>
    <row r="2270" spans="1:7" x14ac:dyDescent="0.25">
      <c r="A2270">
        <v>618</v>
      </c>
      <c r="B2270" t="s">
        <v>2255</v>
      </c>
      <c r="C2270" t="s">
        <v>2251</v>
      </c>
      <c r="D2270">
        <v>1.2210000000000001</v>
      </c>
      <c r="E2270">
        <v>2293</v>
      </c>
      <c r="F2270">
        <f t="shared" si="35"/>
        <v>4</v>
      </c>
      <c r="G2270" t="str">
        <f>STANDINGS_WHIP[[#This Row],[League]]&amp;STANDINGS_WHIP[[#This Row],[Team]]</f>
        <v>$150 Draft Champions Mar 01 1:00 pm Lg.3805GUERRILLA DC2</v>
      </c>
    </row>
    <row r="2271" spans="1:7" x14ac:dyDescent="0.25">
      <c r="A2271">
        <v>650</v>
      </c>
      <c r="B2271" t="s">
        <v>98</v>
      </c>
      <c r="C2271" t="s">
        <v>2251</v>
      </c>
      <c r="D2271">
        <v>1.222</v>
      </c>
      <c r="E2271">
        <v>2261</v>
      </c>
      <c r="F2271">
        <f t="shared" si="35"/>
        <v>5</v>
      </c>
      <c r="G2271" t="str">
        <f>STANDINGS_WHIP[[#This Row],[League]]&amp;STANDINGS_WHIP[[#This Row],[Team]]</f>
        <v>$150 Draft Champions Mar 01 1:00 pm Lg.3805Team Ward</v>
      </c>
    </row>
    <row r="2272" spans="1:7" x14ac:dyDescent="0.25">
      <c r="A2272">
        <v>728</v>
      </c>
      <c r="B2272" t="s">
        <v>2259</v>
      </c>
      <c r="C2272" t="s">
        <v>2251</v>
      </c>
      <c r="D2272">
        <v>1.228</v>
      </c>
      <c r="E2272">
        <v>2183</v>
      </c>
      <c r="F2272">
        <f t="shared" si="35"/>
        <v>6</v>
      </c>
      <c r="G2272" t="str">
        <f>STANDINGS_WHIP[[#This Row],[League]]&amp;STANDINGS_WHIP[[#This Row],[Team]]</f>
        <v>$150 Draft Champions Mar 01 1:00 pm Lg.3805Dreycott Dragons</v>
      </c>
    </row>
    <row r="2273" spans="1:7" x14ac:dyDescent="0.25">
      <c r="A2273">
        <v>1119</v>
      </c>
      <c r="B2273" t="s">
        <v>2113</v>
      </c>
      <c r="C2273" t="s">
        <v>2251</v>
      </c>
      <c r="D2273">
        <v>1.2509999999999999</v>
      </c>
      <c r="E2273">
        <v>1792</v>
      </c>
      <c r="F2273">
        <f t="shared" si="35"/>
        <v>7</v>
      </c>
      <c r="G2273" t="str">
        <f>STANDINGS_WHIP[[#This Row],[League]]&amp;STANDINGS_WHIP[[#This Row],[Team]]</f>
        <v>$150 Draft Champions Mar 01 1:00 pm Lg.3805Royale with Cheese</v>
      </c>
    </row>
    <row r="2274" spans="1:7" x14ac:dyDescent="0.25">
      <c r="A2274">
        <v>1487</v>
      </c>
      <c r="B2274" t="s">
        <v>2254</v>
      </c>
      <c r="C2274" t="s">
        <v>2251</v>
      </c>
      <c r="D2274">
        <v>1.27</v>
      </c>
      <c r="E2274">
        <v>1424</v>
      </c>
      <c r="F2274">
        <f t="shared" si="35"/>
        <v>8</v>
      </c>
      <c r="G2274" t="str">
        <f>STANDINGS_WHIP[[#This Row],[League]]&amp;STANDINGS_WHIP[[#This Row],[Team]]</f>
        <v>$150 Draft Champions Mar 01 1:00 pm Lg.3805Taters 2</v>
      </c>
    </row>
    <row r="2275" spans="1:7" x14ac:dyDescent="0.25">
      <c r="A2275">
        <v>1534</v>
      </c>
      <c r="B2275" t="s">
        <v>456</v>
      </c>
      <c r="C2275" t="s">
        <v>2251</v>
      </c>
      <c r="D2275">
        <v>1.2729999999999999</v>
      </c>
      <c r="E2275">
        <v>1377</v>
      </c>
      <c r="F2275">
        <f t="shared" si="35"/>
        <v>9</v>
      </c>
      <c r="G2275" t="str">
        <f>STANDINGS_WHIP[[#This Row],[League]]&amp;STANDINGS_WHIP[[#This Row],[Team]]</f>
        <v>$150 Draft Champions Mar 01 1:00 pm Lg.3805I'm Your Daddy</v>
      </c>
    </row>
    <row r="2276" spans="1:7" x14ac:dyDescent="0.25">
      <c r="A2276">
        <v>1597</v>
      </c>
      <c r="B2276" t="s">
        <v>2256</v>
      </c>
      <c r="C2276" t="s">
        <v>2251</v>
      </c>
      <c r="D2276">
        <v>1.276</v>
      </c>
      <c r="E2276">
        <v>1314</v>
      </c>
      <c r="F2276">
        <f t="shared" si="35"/>
        <v>10</v>
      </c>
      <c r="G2276" t="str">
        <f>STANDINGS_WHIP[[#This Row],[League]]&amp;STANDINGS_WHIP[[#This Row],[Team]]</f>
        <v>$150 Draft Champions Mar 01 1:00 pm Lg.3805ManBearPuig</v>
      </c>
    </row>
    <row r="2277" spans="1:7" x14ac:dyDescent="0.25">
      <c r="A2277">
        <v>1681</v>
      </c>
      <c r="B2277" t="s">
        <v>592</v>
      </c>
      <c r="C2277" t="s">
        <v>2251</v>
      </c>
      <c r="D2277">
        <v>1.2809999999999999</v>
      </c>
      <c r="E2277">
        <v>1230</v>
      </c>
      <c r="F2277">
        <f t="shared" si="35"/>
        <v>11</v>
      </c>
      <c r="G2277" t="str">
        <f>STANDINGS_WHIP[[#This Row],[League]]&amp;STANDINGS_WHIP[[#This Row],[Team]]</f>
        <v>$150 Draft Champions Mar 01 1:00 pm Lg.3805Team Bennette</v>
      </c>
    </row>
    <row r="2278" spans="1:7" x14ac:dyDescent="0.25">
      <c r="A2278">
        <v>2021</v>
      </c>
      <c r="B2278" t="s">
        <v>2250</v>
      </c>
      <c r="C2278" t="s">
        <v>2251</v>
      </c>
      <c r="D2278">
        <v>1.3</v>
      </c>
      <c r="E2278">
        <v>890</v>
      </c>
      <c r="F2278">
        <f t="shared" si="35"/>
        <v>12</v>
      </c>
      <c r="G2278" t="str">
        <f>STANDINGS_WHIP[[#This Row],[League]]&amp;STANDINGS_WHIP[[#This Row],[Team]]</f>
        <v>$150 Draft Champions Mar 01 1:00 pm Lg.38052016 WarmBeer ColdFood 2nd</v>
      </c>
    </row>
    <row r="2279" spans="1:7" x14ac:dyDescent="0.25">
      <c r="A2279">
        <v>2285</v>
      </c>
      <c r="B2279" t="s">
        <v>2253</v>
      </c>
      <c r="C2279" t="s">
        <v>2251</v>
      </c>
      <c r="D2279">
        <v>1.3169999999999999</v>
      </c>
      <c r="E2279">
        <v>626</v>
      </c>
      <c r="F2279">
        <f t="shared" si="35"/>
        <v>13</v>
      </c>
      <c r="G2279" t="str">
        <f>STANDINGS_WHIP[[#This Row],[League]]&amp;STANDINGS_WHIP[[#This Row],[Team]]</f>
        <v>$150 Draft Champions Mar 01 1:00 pm Lg.3805Exspins</v>
      </c>
    </row>
    <row r="2280" spans="1:7" x14ac:dyDescent="0.25">
      <c r="A2280">
        <v>2357</v>
      </c>
      <c r="B2280" t="s">
        <v>157</v>
      </c>
      <c r="C2280" t="s">
        <v>2251</v>
      </c>
      <c r="D2280">
        <v>1.3220000000000001</v>
      </c>
      <c r="E2280">
        <v>554</v>
      </c>
      <c r="F2280">
        <f t="shared" si="35"/>
        <v>14</v>
      </c>
      <c r="G2280" t="str">
        <f>STANDINGS_WHIP[[#This Row],[League]]&amp;STANDINGS_WHIP[[#This Row],[Team]]</f>
        <v>$150 Draft Champions Mar 01 1:00 pm Lg.3805Team Uganski</v>
      </c>
    </row>
    <row r="2281" spans="1:7" x14ac:dyDescent="0.25">
      <c r="A2281">
        <v>2854</v>
      </c>
      <c r="B2281" t="s">
        <v>2258</v>
      </c>
      <c r="C2281" t="s">
        <v>2251</v>
      </c>
      <c r="D2281">
        <v>1.3919999999999999</v>
      </c>
      <c r="E2281">
        <v>57</v>
      </c>
      <c r="F2281">
        <f t="shared" si="35"/>
        <v>15</v>
      </c>
      <c r="G2281" t="str">
        <f>STANDINGS_WHIP[[#This Row],[League]]&amp;STANDINGS_WHIP[[#This Row],[Team]]</f>
        <v>$150 Draft Champions Mar 01 1:00 pm Lg.3805Dee'z Nuts</v>
      </c>
    </row>
    <row r="2282" spans="1:7" x14ac:dyDescent="0.25">
      <c r="A2282">
        <v>76</v>
      </c>
      <c r="B2282" t="s">
        <v>2269</v>
      </c>
      <c r="C2282" t="s">
        <v>2261</v>
      </c>
      <c r="D2282">
        <v>1.1499999999999999</v>
      </c>
      <c r="E2282">
        <v>2835</v>
      </c>
      <c r="F2282">
        <f t="shared" si="35"/>
        <v>1</v>
      </c>
      <c r="G2282" t="str">
        <f>STANDINGS_WHIP[[#This Row],[League]]&amp;STANDINGS_WHIP[[#This Row],[Team]]</f>
        <v>$150 Draft Champions Mar 01 1:00 pm Lg.3809LockWash</v>
      </c>
    </row>
    <row r="2283" spans="1:7" x14ac:dyDescent="0.25">
      <c r="A2283">
        <v>209</v>
      </c>
      <c r="B2283" t="s">
        <v>282</v>
      </c>
      <c r="C2283" t="s">
        <v>2261</v>
      </c>
      <c r="D2283">
        <v>1.1779999999999999</v>
      </c>
      <c r="E2283">
        <v>2702</v>
      </c>
      <c r="F2283">
        <f t="shared" si="35"/>
        <v>2</v>
      </c>
      <c r="G2283" t="str">
        <f>STANDINGS_WHIP[[#This Row],[League]]&amp;STANDINGS_WHIP[[#This Row],[Team]]</f>
        <v>$150 Draft Champions Mar 01 1:00 pm Lg.3809Little Dorf and Shortround</v>
      </c>
    </row>
    <row r="2284" spans="1:7" x14ac:dyDescent="0.25">
      <c r="A2284">
        <v>386</v>
      </c>
      <c r="B2284" t="s">
        <v>2267</v>
      </c>
      <c r="C2284" t="s">
        <v>2261</v>
      </c>
      <c r="D2284">
        <v>1.2</v>
      </c>
      <c r="E2284">
        <v>2525</v>
      </c>
      <c r="F2284">
        <f t="shared" si="35"/>
        <v>3</v>
      </c>
      <c r="G2284" t="str">
        <f>STANDINGS_WHIP[[#This Row],[League]]&amp;STANDINGS_WHIP[[#This Row],[Team]]</f>
        <v>$150 Draft Champions Mar 01 1:00 pm Lg.3809SLAAAYER 3</v>
      </c>
    </row>
    <row r="2285" spans="1:7" x14ac:dyDescent="0.25">
      <c r="A2285">
        <v>532</v>
      </c>
      <c r="B2285" t="s">
        <v>2262</v>
      </c>
      <c r="C2285" t="s">
        <v>2261</v>
      </c>
      <c r="D2285">
        <v>1.2130000000000001</v>
      </c>
      <c r="E2285">
        <v>2379</v>
      </c>
      <c r="F2285">
        <f t="shared" si="35"/>
        <v>4</v>
      </c>
      <c r="G2285" t="str">
        <f>STANDINGS_WHIP[[#This Row],[League]]&amp;STANDINGS_WHIP[[#This Row],[Team]]</f>
        <v>$150 Draft Champions Mar 01 1:00 pm Lg.3809The Eamus Catulis</v>
      </c>
    </row>
    <row r="2286" spans="1:7" x14ac:dyDescent="0.25">
      <c r="A2286">
        <v>666</v>
      </c>
      <c r="B2286" t="s">
        <v>2265</v>
      </c>
      <c r="C2286" t="s">
        <v>2261</v>
      </c>
      <c r="D2286">
        <v>1.2230000000000001</v>
      </c>
      <c r="E2286">
        <v>2245</v>
      </c>
      <c r="F2286">
        <f t="shared" si="35"/>
        <v>5</v>
      </c>
      <c r="G2286" t="str">
        <f>STANDINGS_WHIP[[#This Row],[League]]&amp;STANDINGS_WHIP[[#This Row],[Team]]</f>
        <v>$150 Draft Champions Mar 01 1:00 pm Lg.3809Team Allen</v>
      </c>
    </row>
    <row r="2287" spans="1:7" x14ac:dyDescent="0.25">
      <c r="A2287">
        <v>919</v>
      </c>
      <c r="B2287" t="s">
        <v>2260</v>
      </c>
      <c r="C2287" t="s">
        <v>2261</v>
      </c>
      <c r="D2287">
        <v>1.24</v>
      </c>
      <c r="E2287">
        <v>1992</v>
      </c>
      <c r="F2287">
        <f t="shared" si="35"/>
        <v>6</v>
      </c>
      <c r="G2287" t="str">
        <f>STANDINGS_WHIP[[#This Row],[League]]&amp;STANDINGS_WHIP[[#This Row],[Team]]</f>
        <v>$150 Draft Champions Mar 01 1:00 pm Lg.3809Team Coleman</v>
      </c>
    </row>
    <row r="2288" spans="1:7" x14ac:dyDescent="0.25">
      <c r="A2288">
        <v>993</v>
      </c>
      <c r="B2288" t="s">
        <v>386</v>
      </c>
      <c r="C2288" t="s">
        <v>2261</v>
      </c>
      <c r="D2288">
        <v>1.244</v>
      </c>
      <c r="E2288">
        <v>1918</v>
      </c>
      <c r="F2288">
        <f t="shared" si="35"/>
        <v>7</v>
      </c>
      <c r="G2288" t="str">
        <f>STANDINGS_WHIP[[#This Row],[League]]&amp;STANDINGS_WHIP[[#This Row],[Team]]</f>
        <v>$150 Draft Champions Mar 01 1:00 pm Lg.3809The BULLMOOSE</v>
      </c>
    </row>
    <row r="2289" spans="1:7" x14ac:dyDescent="0.25">
      <c r="A2289">
        <v>1309</v>
      </c>
      <c r="B2289" t="s">
        <v>2271</v>
      </c>
      <c r="C2289" t="s">
        <v>2261</v>
      </c>
      <c r="D2289">
        <v>1.2609999999999999</v>
      </c>
      <c r="E2289">
        <v>1602</v>
      </c>
      <c r="F2289">
        <f t="shared" si="35"/>
        <v>8</v>
      </c>
      <c r="G2289" t="str">
        <f>STANDINGS_WHIP[[#This Row],[League]]&amp;STANDINGS_WHIP[[#This Row],[Team]]</f>
        <v>$150 Draft Champions Mar 01 1:00 pm Lg.3809French Toast!</v>
      </c>
    </row>
    <row r="2290" spans="1:7" x14ac:dyDescent="0.25">
      <c r="A2290">
        <v>1335</v>
      </c>
      <c r="B2290" t="s">
        <v>2264</v>
      </c>
      <c r="C2290" t="s">
        <v>2261</v>
      </c>
      <c r="D2290">
        <v>1.262</v>
      </c>
      <c r="E2290">
        <v>1576</v>
      </c>
      <c r="F2290">
        <f t="shared" si="35"/>
        <v>9</v>
      </c>
      <c r="G2290" t="str">
        <f>STANDINGS_WHIP[[#This Row],[League]]&amp;STANDINGS_WHIP[[#This Row],[Team]]</f>
        <v>$150 Draft Champions Mar 01 1:00 pm Lg.3809FindMe</v>
      </c>
    </row>
    <row r="2291" spans="1:7" x14ac:dyDescent="0.25">
      <c r="A2291">
        <v>1964</v>
      </c>
      <c r="B2291" t="s">
        <v>2270</v>
      </c>
      <c r="C2291" t="s">
        <v>2261</v>
      </c>
      <c r="D2291">
        <v>1.2969999999999999</v>
      </c>
      <c r="E2291">
        <v>947</v>
      </c>
      <c r="F2291">
        <f t="shared" si="35"/>
        <v>10</v>
      </c>
      <c r="G2291" t="str">
        <f>STANDINGS_WHIP[[#This Row],[League]]&amp;STANDINGS_WHIP[[#This Row],[Team]]</f>
        <v>$150 Draft Champions Mar 01 1:00 pm Lg.3809ThUnderDogs</v>
      </c>
    </row>
    <row r="2292" spans="1:7" x14ac:dyDescent="0.25">
      <c r="A2292">
        <v>2104</v>
      </c>
      <c r="B2292" t="s">
        <v>2268</v>
      </c>
      <c r="C2292" t="s">
        <v>2261</v>
      </c>
      <c r="D2292">
        <v>1.3049999999999999</v>
      </c>
      <c r="E2292">
        <v>807</v>
      </c>
      <c r="F2292">
        <f t="shared" si="35"/>
        <v>11</v>
      </c>
      <c r="G2292" t="str">
        <f>STANDINGS_WHIP[[#This Row],[League]]&amp;STANDINGS_WHIP[[#This Row],[Team]]</f>
        <v>$150 Draft Champions Mar 01 1:00 pm Lg.3809Team Gogola</v>
      </c>
    </row>
    <row r="2293" spans="1:7" x14ac:dyDescent="0.25">
      <c r="A2293">
        <v>2533</v>
      </c>
      <c r="B2293" t="s">
        <v>2273</v>
      </c>
      <c r="C2293" t="s">
        <v>2261</v>
      </c>
      <c r="D2293">
        <v>1.3360000000000001</v>
      </c>
      <c r="E2293">
        <v>378</v>
      </c>
      <c r="F2293">
        <f t="shared" si="35"/>
        <v>12</v>
      </c>
      <c r="G2293" t="str">
        <f>STANDINGS_WHIP[[#This Row],[League]]&amp;STANDINGS_WHIP[[#This Row],[Team]]</f>
        <v>$150 Draft Champions Mar 01 1:00 pm Lg.3809Sorry I bet on baseball</v>
      </c>
    </row>
    <row r="2294" spans="1:7" x14ac:dyDescent="0.25">
      <c r="A2294">
        <v>2621</v>
      </c>
      <c r="B2294" t="s">
        <v>2272</v>
      </c>
      <c r="C2294" t="s">
        <v>2261</v>
      </c>
      <c r="D2294">
        <v>1.3460000000000001</v>
      </c>
      <c r="E2294">
        <v>290</v>
      </c>
      <c r="F2294">
        <f t="shared" si="35"/>
        <v>13</v>
      </c>
      <c r="G2294" t="str">
        <f>STANDINGS_WHIP[[#This Row],[League]]&amp;STANDINGS_WHIP[[#This Row],[Team]]</f>
        <v>$150 Draft Champions Mar 01 1:00 pm Lg.3809The Walrus</v>
      </c>
    </row>
    <row r="2295" spans="1:7" x14ac:dyDescent="0.25">
      <c r="A2295">
        <v>2681</v>
      </c>
      <c r="B2295" t="s">
        <v>2263</v>
      </c>
      <c r="C2295" t="s">
        <v>2261</v>
      </c>
      <c r="D2295">
        <v>1.3520000000000001</v>
      </c>
      <c r="E2295">
        <v>230</v>
      </c>
      <c r="F2295">
        <f t="shared" si="35"/>
        <v>14</v>
      </c>
      <c r="G2295" t="str">
        <f>STANDINGS_WHIP[[#This Row],[League]]&amp;STANDINGS_WHIP[[#This Row],[Team]]</f>
        <v>$150 Draft Champions Mar 01 1:00 pm Lg.3809Chicos Bailbonds</v>
      </c>
    </row>
    <row r="2296" spans="1:7" x14ac:dyDescent="0.25">
      <c r="A2296">
        <v>2734</v>
      </c>
      <c r="B2296" t="s">
        <v>2266</v>
      </c>
      <c r="C2296" t="s">
        <v>2261</v>
      </c>
      <c r="D2296">
        <v>1.36</v>
      </c>
      <c r="E2296">
        <v>177</v>
      </c>
      <c r="F2296">
        <f t="shared" si="35"/>
        <v>15</v>
      </c>
      <c r="G2296" t="str">
        <f>STANDINGS_WHIP[[#This Row],[League]]&amp;STANDINGS_WHIP[[#This Row],[Team]]</f>
        <v>$150 Draft Champions Mar 01 1:00 pm Lg.3809Sully's Crawdads</v>
      </c>
    </row>
    <row r="2297" spans="1:7" x14ac:dyDescent="0.25">
      <c r="A2297">
        <v>56</v>
      </c>
      <c r="B2297" t="s">
        <v>2281</v>
      </c>
      <c r="C2297" t="s">
        <v>2274</v>
      </c>
      <c r="D2297">
        <v>1.143</v>
      </c>
      <c r="E2297">
        <v>2855</v>
      </c>
      <c r="F2297">
        <f t="shared" si="35"/>
        <v>1</v>
      </c>
      <c r="G2297" t="str">
        <f>STANDINGS_WHIP[[#This Row],[League]]&amp;STANDINGS_WHIP[[#This Row],[Team]]</f>
        <v>$150 Draft Champions Mar 02 1:00 pm Lg.3811Rugen Hardware</v>
      </c>
    </row>
    <row r="2298" spans="1:7" x14ac:dyDescent="0.25">
      <c r="A2298">
        <v>121</v>
      </c>
      <c r="B2298" t="s">
        <v>13</v>
      </c>
      <c r="C2298" t="s">
        <v>2274</v>
      </c>
      <c r="D2298">
        <v>1.1639999999999999</v>
      </c>
      <c r="E2298">
        <v>2790</v>
      </c>
      <c r="F2298">
        <f t="shared" si="35"/>
        <v>2</v>
      </c>
      <c r="G2298" t="str">
        <f>STANDINGS_WHIP[[#This Row],[League]]&amp;STANDINGS_WHIP[[#This Row],[Team]]</f>
        <v>$150 Draft Champions Mar 02 1:00 pm Lg.3811The Balking Dead</v>
      </c>
    </row>
    <row r="2299" spans="1:7" x14ac:dyDescent="0.25">
      <c r="A2299">
        <v>377</v>
      </c>
      <c r="B2299" t="s">
        <v>2278</v>
      </c>
      <c r="C2299" t="s">
        <v>2274</v>
      </c>
      <c r="D2299">
        <v>1.1990000000000001</v>
      </c>
      <c r="E2299">
        <v>2534</v>
      </c>
      <c r="F2299">
        <f t="shared" si="35"/>
        <v>3</v>
      </c>
      <c r="G2299" t="str">
        <f>STANDINGS_WHIP[[#This Row],[League]]&amp;STANDINGS_WHIP[[#This Row],[Team]]</f>
        <v>$150 Draft Champions Mar 02 1:00 pm Lg.3811Mojo Masters</v>
      </c>
    </row>
    <row r="2300" spans="1:7" x14ac:dyDescent="0.25">
      <c r="A2300">
        <v>668</v>
      </c>
      <c r="B2300" t="s">
        <v>2283</v>
      </c>
      <c r="C2300" t="s">
        <v>2274</v>
      </c>
      <c r="D2300">
        <v>1.2230000000000001</v>
      </c>
      <c r="E2300">
        <v>2243</v>
      </c>
      <c r="F2300">
        <f t="shared" si="35"/>
        <v>4</v>
      </c>
      <c r="G2300" t="str">
        <f>STANDINGS_WHIP[[#This Row],[League]]&amp;STANDINGS_WHIP[[#This Row],[Team]]</f>
        <v>$150 Draft Champions Mar 02 1:00 pm Lg.3811Boston = Titletown</v>
      </c>
    </row>
    <row r="2301" spans="1:7" x14ac:dyDescent="0.25">
      <c r="A2301">
        <v>770</v>
      </c>
      <c r="B2301" t="s">
        <v>467</v>
      </c>
      <c r="C2301" t="s">
        <v>2274</v>
      </c>
      <c r="D2301">
        <v>1.2310000000000001</v>
      </c>
      <c r="E2301">
        <v>2141</v>
      </c>
      <c r="F2301">
        <f t="shared" si="35"/>
        <v>5</v>
      </c>
      <c r="G2301" t="str">
        <f>STANDINGS_WHIP[[#This Row],[League]]&amp;STANDINGS_WHIP[[#This Row],[Team]]</f>
        <v>$150 Draft Champions Mar 02 1:00 pm Lg.3811DE Destroyers</v>
      </c>
    </row>
    <row r="2302" spans="1:7" x14ac:dyDescent="0.25">
      <c r="A2302">
        <v>844</v>
      </c>
      <c r="B2302" t="s">
        <v>147</v>
      </c>
      <c r="C2302" t="s">
        <v>2274</v>
      </c>
      <c r="D2302">
        <v>1.2350000000000001</v>
      </c>
      <c r="E2302">
        <v>2067.5</v>
      </c>
      <c r="F2302">
        <f t="shared" si="35"/>
        <v>6</v>
      </c>
      <c r="G2302" t="str">
        <f>STANDINGS_WHIP[[#This Row],[League]]&amp;STANDINGS_WHIP[[#This Row],[Team]]</f>
        <v>$150 Draft Champions Mar 02 1:00 pm Lg.3811fung wa express</v>
      </c>
    </row>
    <row r="2303" spans="1:7" x14ac:dyDescent="0.25">
      <c r="A2303">
        <v>996</v>
      </c>
      <c r="B2303" t="s">
        <v>2280</v>
      </c>
      <c r="C2303" t="s">
        <v>2274</v>
      </c>
      <c r="D2303">
        <v>1.244</v>
      </c>
      <c r="E2303">
        <v>1915</v>
      </c>
      <c r="F2303">
        <f t="shared" si="35"/>
        <v>7</v>
      </c>
      <c r="G2303" t="str">
        <f>STANDINGS_WHIP[[#This Row],[League]]&amp;STANDINGS_WHIP[[#This Row],[Team]]</f>
        <v>$150 Draft Champions Mar 02 1:00 pm Lg.3811Somali Pirates</v>
      </c>
    </row>
    <row r="2304" spans="1:7" x14ac:dyDescent="0.25">
      <c r="A2304">
        <v>1280</v>
      </c>
      <c r="B2304" t="s">
        <v>1290</v>
      </c>
      <c r="C2304" t="s">
        <v>2274</v>
      </c>
      <c r="D2304">
        <v>1.2589999999999999</v>
      </c>
      <c r="E2304">
        <v>1631</v>
      </c>
      <c r="F2304">
        <f t="shared" si="35"/>
        <v>8</v>
      </c>
      <c r="G2304" t="str">
        <f>STANDINGS_WHIP[[#This Row],[League]]&amp;STANDINGS_WHIP[[#This Row],[Team]]</f>
        <v>$150 Draft Champions Mar 02 1:00 pm Lg.3811What Was I Thinking</v>
      </c>
    </row>
    <row r="2305" spans="1:7" x14ac:dyDescent="0.25">
      <c r="A2305">
        <v>1747</v>
      </c>
      <c r="B2305" t="s">
        <v>1087</v>
      </c>
      <c r="C2305" t="s">
        <v>2274</v>
      </c>
      <c r="D2305">
        <v>1.284</v>
      </c>
      <c r="E2305">
        <v>1164</v>
      </c>
      <c r="F2305">
        <f t="shared" si="35"/>
        <v>9</v>
      </c>
      <c r="G2305" t="str">
        <f>STANDINGS_WHIP[[#This Row],[League]]&amp;STANDINGS_WHIP[[#This Row],[Team]]</f>
        <v>$150 Draft Champions Mar 02 1:00 pm Lg.3811Team Edwards</v>
      </c>
    </row>
    <row r="2306" spans="1:7" x14ac:dyDescent="0.25">
      <c r="A2306">
        <v>1749</v>
      </c>
      <c r="B2306" t="s">
        <v>2277</v>
      </c>
      <c r="C2306" t="s">
        <v>2274</v>
      </c>
      <c r="D2306">
        <v>1.284</v>
      </c>
      <c r="E2306">
        <v>1162</v>
      </c>
      <c r="F2306">
        <f t="shared" si="35"/>
        <v>10</v>
      </c>
      <c r="G2306" t="str">
        <f>STANDINGS_WHIP[[#This Row],[League]]&amp;STANDINGS_WHIP[[#This Row],[Team]]</f>
        <v>$150 Draft Champions Mar 02 1:00 pm Lg.3811shuck me sideways</v>
      </c>
    </row>
    <row r="2307" spans="1:7" x14ac:dyDescent="0.25">
      <c r="A2307">
        <v>1882</v>
      </c>
      <c r="B2307" t="s">
        <v>2282</v>
      </c>
      <c r="C2307" t="s">
        <v>2274</v>
      </c>
      <c r="D2307">
        <v>1.2909999999999999</v>
      </c>
      <c r="E2307">
        <v>1029</v>
      </c>
      <c r="F2307">
        <f t="shared" ref="F2307:F2370" si="36">IF(C2307=C2306,F2306+1,1)</f>
        <v>11</v>
      </c>
      <c r="G2307" t="str">
        <f>STANDINGS_WHIP[[#This Row],[League]]&amp;STANDINGS_WHIP[[#This Row],[Team]]</f>
        <v>$150 Draft Champions Mar 02 1:00 pm Lg.3811The Low Hanging Fruit</v>
      </c>
    </row>
    <row r="2308" spans="1:7" x14ac:dyDescent="0.25">
      <c r="A2308">
        <v>2089</v>
      </c>
      <c r="B2308" t="s">
        <v>2275</v>
      </c>
      <c r="C2308" t="s">
        <v>2274</v>
      </c>
      <c r="D2308">
        <v>1.304</v>
      </c>
      <c r="E2308">
        <v>822</v>
      </c>
      <c r="F2308">
        <f t="shared" si="36"/>
        <v>12</v>
      </c>
      <c r="G2308" t="str">
        <f>STANDINGS_WHIP[[#This Row],[League]]&amp;STANDINGS_WHIP[[#This Row],[Team]]</f>
        <v>$150 Draft Champions Mar 02 1:00 pm Lg.3811Bavaro DC 3</v>
      </c>
    </row>
    <row r="2309" spans="1:7" x14ac:dyDescent="0.25">
      <c r="A2309">
        <v>2756</v>
      </c>
      <c r="B2309" t="s">
        <v>2276</v>
      </c>
      <c r="C2309" t="s">
        <v>2274</v>
      </c>
      <c r="D2309">
        <v>1.3640000000000001</v>
      </c>
      <c r="E2309">
        <v>155</v>
      </c>
      <c r="F2309">
        <f t="shared" si="36"/>
        <v>13</v>
      </c>
      <c r="G2309" t="str">
        <f>STANDINGS_WHIP[[#This Row],[League]]&amp;STANDINGS_WHIP[[#This Row],[Team]]</f>
        <v>$150 Draft Champions Mar 02 1:00 pm Lg.3811Demo Days</v>
      </c>
    </row>
    <row r="2310" spans="1:7" x14ac:dyDescent="0.25">
      <c r="A2310">
        <v>2761</v>
      </c>
      <c r="B2310" t="s">
        <v>214</v>
      </c>
      <c r="C2310" t="s">
        <v>2274</v>
      </c>
      <c r="D2310">
        <v>1.3660000000000001</v>
      </c>
      <c r="E2310">
        <v>150</v>
      </c>
      <c r="F2310">
        <f t="shared" si="36"/>
        <v>14</v>
      </c>
      <c r="G2310" t="str">
        <f>STANDINGS_WHIP[[#This Row],[League]]&amp;STANDINGS_WHIP[[#This Row],[Team]]</f>
        <v>$150 Draft Champions Mar 02 1:00 pm Lg.3811Mississippi Squeeze</v>
      </c>
    </row>
    <row r="2311" spans="1:7" x14ac:dyDescent="0.25">
      <c r="A2311">
        <v>2861</v>
      </c>
      <c r="B2311" t="s">
        <v>2279</v>
      </c>
      <c r="C2311" t="s">
        <v>2274</v>
      </c>
      <c r="D2311">
        <v>1.393</v>
      </c>
      <c r="E2311">
        <v>50</v>
      </c>
      <c r="F2311">
        <f t="shared" si="36"/>
        <v>15</v>
      </c>
      <c r="G2311" t="str">
        <f>STANDINGS_WHIP[[#This Row],[League]]&amp;STANDINGS_WHIP[[#This Row],[Team]]</f>
        <v>$150 Draft Champions Mar 02 1:00 pm Lg.3811Livin The Dream</v>
      </c>
    </row>
    <row r="2312" spans="1:7" x14ac:dyDescent="0.25">
      <c r="A2312">
        <v>267</v>
      </c>
      <c r="B2312" t="s">
        <v>499</v>
      </c>
      <c r="C2312" t="s">
        <v>2285</v>
      </c>
      <c r="D2312">
        <v>1.1850000000000001</v>
      </c>
      <c r="E2312">
        <v>2644</v>
      </c>
      <c r="F2312">
        <f t="shared" si="36"/>
        <v>1</v>
      </c>
      <c r="G2312" t="str">
        <f>STANDINGS_WHIP[[#This Row],[League]]&amp;STANDINGS_WHIP[[#This Row],[Team]]</f>
        <v>$150 Draft Champions Mar 03 1:00 pm Lg.3813Thing 8</v>
      </c>
    </row>
    <row r="2313" spans="1:7" x14ac:dyDescent="0.25">
      <c r="A2313">
        <v>357</v>
      </c>
      <c r="B2313" t="s">
        <v>2284</v>
      </c>
      <c r="C2313" t="s">
        <v>2285</v>
      </c>
      <c r="D2313">
        <v>1.1970000000000001</v>
      </c>
      <c r="E2313">
        <v>2554</v>
      </c>
      <c r="F2313">
        <f t="shared" si="36"/>
        <v>2</v>
      </c>
      <c r="G2313" t="str">
        <f>STANDINGS_WHIP[[#This Row],[League]]&amp;STANDINGS_WHIP[[#This Row],[Team]]</f>
        <v>$150 Draft Champions Mar 03 1:00 pm Lg.3813Men with Wood</v>
      </c>
    </row>
    <row r="2314" spans="1:7" x14ac:dyDescent="0.25">
      <c r="A2314">
        <v>376</v>
      </c>
      <c r="B2314" t="s">
        <v>2293</v>
      </c>
      <c r="C2314" t="s">
        <v>2285</v>
      </c>
      <c r="D2314">
        <v>1.1990000000000001</v>
      </c>
      <c r="E2314">
        <v>2535</v>
      </c>
      <c r="F2314">
        <f t="shared" si="36"/>
        <v>3</v>
      </c>
      <c r="G2314" t="str">
        <f>STANDINGS_WHIP[[#This Row],[League]]&amp;STANDINGS_WHIP[[#This Row],[Team]]</f>
        <v>$150 Draft Champions Mar 03 1:00 pm Lg.3813Oppo Tacos</v>
      </c>
    </row>
    <row r="2315" spans="1:7" x14ac:dyDescent="0.25">
      <c r="A2315">
        <v>506</v>
      </c>
      <c r="B2315" t="s">
        <v>2289</v>
      </c>
      <c r="C2315" t="s">
        <v>2285</v>
      </c>
      <c r="D2315">
        <v>1.212</v>
      </c>
      <c r="E2315">
        <v>2405</v>
      </c>
      <c r="F2315">
        <f t="shared" si="36"/>
        <v>4</v>
      </c>
      <c r="G2315" t="str">
        <f>STANDINGS_WHIP[[#This Row],[League]]&amp;STANDINGS_WHIP[[#This Row],[Team]]</f>
        <v>$150 Draft Champions Mar 03 1:00 pm Lg.3813I Betts Money</v>
      </c>
    </row>
    <row r="2316" spans="1:7" x14ac:dyDescent="0.25">
      <c r="A2316">
        <v>605</v>
      </c>
      <c r="B2316" t="s">
        <v>392</v>
      </c>
      <c r="C2316" t="s">
        <v>2285</v>
      </c>
      <c r="D2316">
        <v>1.22</v>
      </c>
      <c r="E2316">
        <v>2306.5</v>
      </c>
      <c r="F2316">
        <f t="shared" si="36"/>
        <v>5</v>
      </c>
      <c r="G2316" t="str">
        <f>STANDINGS_WHIP[[#This Row],[League]]&amp;STANDINGS_WHIP[[#This Row],[Team]]</f>
        <v>$150 Draft Champions Mar 03 1:00 pm Lg.3813Team Conlon</v>
      </c>
    </row>
    <row r="2317" spans="1:7" x14ac:dyDescent="0.25">
      <c r="A2317">
        <v>748</v>
      </c>
      <c r="B2317" t="s">
        <v>100</v>
      </c>
      <c r="C2317" t="s">
        <v>2285</v>
      </c>
      <c r="D2317">
        <v>1.2290000000000001</v>
      </c>
      <c r="E2317">
        <v>2163</v>
      </c>
      <c r="F2317">
        <f t="shared" si="36"/>
        <v>6</v>
      </c>
      <c r="G2317" t="str">
        <f>STANDINGS_WHIP[[#This Row],[League]]&amp;STANDINGS_WHIP[[#This Row],[Team]]</f>
        <v>$150 Draft Champions Mar 03 1:00 pm Lg.3813Champagne on Ice</v>
      </c>
    </row>
    <row r="2318" spans="1:7" x14ac:dyDescent="0.25">
      <c r="A2318">
        <v>1253</v>
      </c>
      <c r="B2318" t="s">
        <v>193</v>
      </c>
      <c r="C2318" t="s">
        <v>2285</v>
      </c>
      <c r="D2318">
        <v>1.258</v>
      </c>
      <c r="E2318">
        <v>1658</v>
      </c>
      <c r="F2318">
        <f t="shared" si="36"/>
        <v>7</v>
      </c>
      <c r="G2318" t="str">
        <f>STANDINGS_WHIP[[#This Row],[League]]&amp;STANDINGS_WHIP[[#This Row],[Team]]</f>
        <v>$150 Draft Champions Mar 03 1:00 pm Lg.3813Team Peavey</v>
      </c>
    </row>
    <row r="2319" spans="1:7" x14ac:dyDescent="0.25">
      <c r="A2319">
        <v>1506</v>
      </c>
      <c r="B2319" t="s">
        <v>2286</v>
      </c>
      <c r="C2319" t="s">
        <v>2285</v>
      </c>
      <c r="D2319">
        <v>1.2709999999999999</v>
      </c>
      <c r="E2319">
        <v>1405</v>
      </c>
      <c r="F2319">
        <f t="shared" si="36"/>
        <v>8</v>
      </c>
      <c r="G2319" t="str">
        <f>STANDINGS_WHIP[[#This Row],[League]]&amp;STANDINGS_WHIP[[#This Row],[Team]]</f>
        <v>$150 Draft Champions Mar 03 1:00 pm Lg.3813Calgary Cannons v3</v>
      </c>
    </row>
    <row r="2320" spans="1:7" x14ac:dyDescent="0.25">
      <c r="A2320">
        <v>1588</v>
      </c>
      <c r="B2320" t="s">
        <v>81</v>
      </c>
      <c r="C2320" t="s">
        <v>2285</v>
      </c>
      <c r="D2320">
        <v>1.2749999999999999</v>
      </c>
      <c r="E2320">
        <v>1323</v>
      </c>
      <c r="F2320">
        <f t="shared" si="36"/>
        <v>9</v>
      </c>
      <c r="G2320" t="str">
        <f>STANDINGS_WHIP[[#This Row],[League]]&amp;STANDINGS_WHIP[[#This Row],[Team]]</f>
        <v>$150 Draft Champions Mar 03 1:00 pm Lg.3813London Cheeseheads</v>
      </c>
    </row>
    <row r="2321" spans="1:7" x14ac:dyDescent="0.25">
      <c r="A2321">
        <v>1718</v>
      </c>
      <c r="B2321" t="s">
        <v>2292</v>
      </c>
      <c r="C2321" t="s">
        <v>2285</v>
      </c>
      <c r="D2321">
        <v>1.2829999999999999</v>
      </c>
      <c r="E2321">
        <v>1193</v>
      </c>
      <c r="F2321">
        <f t="shared" si="36"/>
        <v>10</v>
      </c>
      <c r="G2321" t="str">
        <f>STANDINGS_WHIP[[#This Row],[League]]&amp;STANDINGS_WHIP[[#This Row],[Team]]</f>
        <v>$150 Draft Champions Mar 03 1:00 pm Lg.3813JUICE</v>
      </c>
    </row>
    <row r="2322" spans="1:7" x14ac:dyDescent="0.25">
      <c r="A2322">
        <v>1808</v>
      </c>
      <c r="B2322" t="s">
        <v>2294</v>
      </c>
      <c r="C2322" t="s">
        <v>2285</v>
      </c>
      <c r="D2322">
        <v>1.288</v>
      </c>
      <c r="E2322">
        <v>1103</v>
      </c>
      <c r="F2322">
        <f t="shared" si="36"/>
        <v>11</v>
      </c>
      <c r="G2322" t="str">
        <f>STANDINGS_WHIP[[#This Row],[League]]&amp;STANDINGS_WHIP[[#This Row],[Team]]</f>
        <v>$150 Draft Champions Mar 03 1:00 pm Lg.3813Team Dickens</v>
      </c>
    </row>
    <row r="2323" spans="1:7" x14ac:dyDescent="0.25">
      <c r="A2323">
        <v>2462</v>
      </c>
      <c r="B2323" t="s">
        <v>2287</v>
      </c>
      <c r="C2323" t="s">
        <v>2285</v>
      </c>
      <c r="D2323">
        <v>1.33</v>
      </c>
      <c r="E2323">
        <v>449</v>
      </c>
      <c r="F2323">
        <f t="shared" si="36"/>
        <v>12</v>
      </c>
      <c r="G2323" t="str">
        <f>STANDINGS_WHIP[[#This Row],[League]]&amp;STANDINGS_WHIP[[#This Row],[Team]]</f>
        <v>$150 Draft Champions Mar 03 1:00 pm Lg.3813Sea Predators</v>
      </c>
    </row>
    <row r="2324" spans="1:7" x14ac:dyDescent="0.25">
      <c r="A2324">
        <v>2554</v>
      </c>
      <c r="B2324" t="s">
        <v>2291</v>
      </c>
      <c r="C2324" t="s">
        <v>2285</v>
      </c>
      <c r="D2324">
        <v>1.339</v>
      </c>
      <c r="E2324">
        <v>357</v>
      </c>
      <c r="F2324">
        <f t="shared" si="36"/>
        <v>13</v>
      </c>
      <c r="G2324" t="str">
        <f>STANDINGS_WHIP[[#This Row],[League]]&amp;STANDINGS_WHIP[[#This Row],[Team]]</f>
        <v>$150 Draft Champions Mar 03 1:00 pm Lg.3813Connman</v>
      </c>
    </row>
    <row r="2325" spans="1:7" x14ac:dyDescent="0.25">
      <c r="A2325">
        <v>2679</v>
      </c>
      <c r="B2325" t="s">
        <v>2288</v>
      </c>
      <c r="C2325" t="s">
        <v>2285</v>
      </c>
      <c r="D2325">
        <v>1.3520000000000001</v>
      </c>
      <c r="E2325">
        <v>232</v>
      </c>
      <c r="F2325">
        <f t="shared" si="36"/>
        <v>14</v>
      </c>
      <c r="G2325" t="str">
        <f>STANDINGS_WHIP[[#This Row],[League]]&amp;STANDINGS_WHIP[[#This Row],[Team]]</f>
        <v>$150 Draft Champions Mar 03 1:00 pm Lg.3813Grimson Reapers</v>
      </c>
    </row>
    <row r="2326" spans="1:7" x14ac:dyDescent="0.25">
      <c r="A2326">
        <v>2739</v>
      </c>
      <c r="B2326" t="s">
        <v>2290</v>
      </c>
      <c r="C2326" t="s">
        <v>2285</v>
      </c>
      <c r="D2326">
        <v>1.36</v>
      </c>
      <c r="E2326">
        <v>172</v>
      </c>
      <c r="F2326">
        <f t="shared" si="36"/>
        <v>15</v>
      </c>
      <c r="G2326" t="str">
        <f>STANDINGS_WHIP[[#This Row],[League]]&amp;STANDINGS_WHIP[[#This Row],[Team]]</f>
        <v>$150 Draft Champions Mar 03 1:00 pm Lg.3813Byrd, Byrd, Byrd, Byrd is the Word</v>
      </c>
    </row>
    <row r="2327" spans="1:7" x14ac:dyDescent="0.25">
      <c r="A2327">
        <v>66</v>
      </c>
      <c r="B2327" t="s">
        <v>660</v>
      </c>
      <c r="C2327" t="s">
        <v>2296</v>
      </c>
      <c r="D2327">
        <v>1.147</v>
      </c>
      <c r="E2327">
        <v>2845</v>
      </c>
      <c r="F2327">
        <f t="shared" si="36"/>
        <v>1</v>
      </c>
      <c r="G2327" t="str">
        <f>STANDINGS_WHIP[[#This Row],[League]]&amp;STANDINGS_WHIP[[#This Row],[Team]]</f>
        <v>$150 Draft Champions Mar 03 1:00 pm Lg.3815JerseyJacks</v>
      </c>
    </row>
    <row r="2328" spans="1:7" x14ac:dyDescent="0.25">
      <c r="A2328">
        <v>191</v>
      </c>
      <c r="B2328" t="s">
        <v>205</v>
      </c>
      <c r="C2328" t="s">
        <v>2296</v>
      </c>
      <c r="D2328">
        <v>1.1759999999999999</v>
      </c>
      <c r="E2328">
        <v>2720</v>
      </c>
      <c r="F2328">
        <f t="shared" si="36"/>
        <v>2</v>
      </c>
      <c r="G2328" t="str">
        <f>STANDINGS_WHIP[[#This Row],[League]]&amp;STANDINGS_WHIP[[#This Row],[Team]]</f>
        <v>$150 Draft Champions Mar 03 1:00 pm Lg.3815Team Sloan</v>
      </c>
    </row>
    <row r="2329" spans="1:7" x14ac:dyDescent="0.25">
      <c r="A2329">
        <v>323</v>
      </c>
      <c r="B2329" t="s">
        <v>2304</v>
      </c>
      <c r="C2329" t="s">
        <v>2296</v>
      </c>
      <c r="D2329">
        <v>1.1930000000000001</v>
      </c>
      <c r="E2329">
        <v>2588</v>
      </c>
      <c r="F2329">
        <f t="shared" si="36"/>
        <v>3</v>
      </c>
      <c r="G2329" t="str">
        <f>STANDINGS_WHIP[[#This Row],[League]]&amp;STANDINGS_WHIP[[#This Row],[Team]]</f>
        <v>$150 Draft Champions Mar 03 1:00 pm Lg.3815The Herdsmen</v>
      </c>
    </row>
    <row r="2330" spans="1:7" x14ac:dyDescent="0.25">
      <c r="A2330">
        <v>589</v>
      </c>
      <c r="B2330" t="s">
        <v>2305</v>
      </c>
      <c r="C2330" t="s">
        <v>2296</v>
      </c>
      <c r="D2330">
        <v>1.218</v>
      </c>
      <c r="E2330">
        <v>2322</v>
      </c>
      <c r="F2330">
        <f t="shared" si="36"/>
        <v>4</v>
      </c>
      <c r="G2330" t="str">
        <f>STANDINGS_WHIP[[#This Row],[League]]&amp;STANDINGS_WHIP[[#This Row],[Team]]</f>
        <v>$150 Draft Champions Mar 03 1:00 pm Lg.3815I hate my team already</v>
      </c>
    </row>
    <row r="2331" spans="1:7" x14ac:dyDescent="0.25">
      <c r="A2331">
        <v>771</v>
      </c>
      <c r="B2331" t="s">
        <v>2298</v>
      </c>
      <c r="C2331" t="s">
        <v>2296</v>
      </c>
      <c r="D2331">
        <v>1.2310000000000001</v>
      </c>
      <c r="E2331">
        <v>2140</v>
      </c>
      <c r="F2331">
        <f t="shared" si="36"/>
        <v>5</v>
      </c>
      <c r="G2331" t="str">
        <f>STANDINGS_WHIP[[#This Row],[League]]&amp;STANDINGS_WHIP[[#This Row],[Team]]</f>
        <v>$150 Draft Champions Mar 03 1:00 pm Lg.3815Team Welsh</v>
      </c>
    </row>
    <row r="2332" spans="1:7" x14ac:dyDescent="0.25">
      <c r="A2332">
        <v>1087</v>
      </c>
      <c r="B2332" t="s">
        <v>2295</v>
      </c>
      <c r="C2332" t="s">
        <v>2296</v>
      </c>
      <c r="D2332">
        <v>1.2490000000000001</v>
      </c>
      <c r="E2332">
        <v>1824</v>
      </c>
      <c r="F2332">
        <f t="shared" si="36"/>
        <v>6</v>
      </c>
      <c r="G2332" t="str">
        <f>STANDINGS_WHIP[[#This Row],[League]]&amp;STANDINGS_WHIP[[#This Row],[Team]]</f>
        <v>$150 Draft Champions Mar 03 1:00 pm Lg.3815O-Qua Tangin Wann</v>
      </c>
    </row>
    <row r="2333" spans="1:7" x14ac:dyDescent="0.25">
      <c r="A2333">
        <v>1667</v>
      </c>
      <c r="B2333" t="s">
        <v>2306</v>
      </c>
      <c r="C2333" t="s">
        <v>2296</v>
      </c>
      <c r="D2333">
        <v>1.28</v>
      </c>
      <c r="E2333">
        <v>1244</v>
      </c>
      <c r="F2333">
        <f t="shared" si="36"/>
        <v>7</v>
      </c>
      <c r="G2333" t="str">
        <f>STANDINGS_WHIP[[#This Row],[League]]&amp;STANDINGS_WHIP[[#This Row],[Team]]</f>
        <v>$150 Draft Champions Mar 03 1:00 pm Lg.3815Fantasy Phoenix I</v>
      </c>
    </row>
    <row r="2334" spans="1:7" x14ac:dyDescent="0.25">
      <c r="A2334">
        <v>1684</v>
      </c>
      <c r="B2334" t="s">
        <v>2302</v>
      </c>
      <c r="C2334" t="s">
        <v>2296</v>
      </c>
      <c r="D2334">
        <v>1.2809999999999999</v>
      </c>
      <c r="E2334">
        <v>1227</v>
      </c>
      <c r="F2334">
        <f t="shared" si="36"/>
        <v>8</v>
      </c>
      <c r="G2334" t="str">
        <f>STANDINGS_WHIP[[#This Row],[League]]&amp;STANDINGS_WHIP[[#This Row],[Team]]</f>
        <v>$150 Draft Champions Mar 03 1:00 pm Lg.3815Diamond Doctors</v>
      </c>
    </row>
    <row r="2335" spans="1:7" x14ac:dyDescent="0.25">
      <c r="A2335">
        <v>1953</v>
      </c>
      <c r="B2335" t="s">
        <v>1290</v>
      </c>
      <c r="C2335" t="s">
        <v>2296</v>
      </c>
      <c r="D2335">
        <v>1.296</v>
      </c>
      <c r="E2335">
        <v>958</v>
      </c>
      <c r="F2335">
        <f t="shared" si="36"/>
        <v>9</v>
      </c>
      <c r="G2335" t="str">
        <f>STANDINGS_WHIP[[#This Row],[League]]&amp;STANDINGS_WHIP[[#This Row],[Team]]</f>
        <v>$150 Draft Champions Mar 03 1:00 pm Lg.3815What Was I Thinking</v>
      </c>
    </row>
    <row r="2336" spans="1:7" x14ac:dyDescent="0.25">
      <c r="A2336">
        <v>1969</v>
      </c>
      <c r="B2336" t="s">
        <v>2299</v>
      </c>
      <c r="C2336" t="s">
        <v>2296</v>
      </c>
      <c r="D2336">
        <v>1.2969999999999999</v>
      </c>
      <c r="E2336">
        <v>942</v>
      </c>
      <c r="F2336">
        <f t="shared" si="36"/>
        <v>10</v>
      </c>
      <c r="G2336" t="str">
        <f>STANDINGS_WHIP[[#This Row],[League]]&amp;STANDINGS_WHIP[[#This Row],[Team]]</f>
        <v>$150 Draft Champions Mar 03 1:00 pm Lg.3815SpinningSeams11</v>
      </c>
    </row>
    <row r="2337" spans="1:7" x14ac:dyDescent="0.25">
      <c r="A2337">
        <v>2167</v>
      </c>
      <c r="B2337" t="s">
        <v>2301</v>
      </c>
      <c r="C2337" t="s">
        <v>2296</v>
      </c>
      <c r="D2337">
        <v>1.3089999999999999</v>
      </c>
      <c r="E2337">
        <v>744</v>
      </c>
      <c r="F2337">
        <f t="shared" si="36"/>
        <v>11</v>
      </c>
      <c r="G2337" t="str">
        <f>STANDINGS_WHIP[[#This Row],[League]]&amp;STANDINGS_WHIP[[#This Row],[Team]]</f>
        <v>$150 Draft Champions Mar 03 1:00 pm Lg.3815Shiiieeeeeeet</v>
      </c>
    </row>
    <row r="2338" spans="1:7" x14ac:dyDescent="0.25">
      <c r="A2338">
        <v>2224</v>
      </c>
      <c r="B2338" t="s">
        <v>2303</v>
      </c>
      <c r="C2338" t="s">
        <v>2296</v>
      </c>
      <c r="D2338">
        <v>1.3129999999999999</v>
      </c>
      <c r="E2338">
        <v>687</v>
      </c>
      <c r="F2338">
        <f t="shared" si="36"/>
        <v>12</v>
      </c>
      <c r="G2338" t="str">
        <f>STANDINGS_WHIP[[#This Row],[League]]&amp;STANDINGS_WHIP[[#This Row],[Team]]</f>
        <v>$150 Draft Champions Mar 03 1:00 pm Lg.3815Dead $</v>
      </c>
    </row>
    <row r="2339" spans="1:7" x14ac:dyDescent="0.25">
      <c r="A2339">
        <v>2291</v>
      </c>
      <c r="B2339" t="s">
        <v>215</v>
      </c>
      <c r="C2339" t="s">
        <v>2296</v>
      </c>
      <c r="D2339">
        <v>1.3169999999999999</v>
      </c>
      <c r="E2339">
        <v>620</v>
      </c>
      <c r="F2339">
        <f t="shared" si="36"/>
        <v>13</v>
      </c>
      <c r="G2339" t="str">
        <f>STANDINGS_WHIP[[#This Row],[League]]&amp;STANDINGS_WHIP[[#This Row],[Team]]</f>
        <v>$150 Draft Champions Mar 03 1:00 pm Lg.3815No Motto</v>
      </c>
    </row>
    <row r="2340" spans="1:7" x14ac:dyDescent="0.25">
      <c r="A2340">
        <v>2374</v>
      </c>
      <c r="B2340" t="s">
        <v>2297</v>
      </c>
      <c r="C2340" t="s">
        <v>2296</v>
      </c>
      <c r="D2340">
        <v>1.323</v>
      </c>
      <c r="E2340">
        <v>537</v>
      </c>
      <c r="F2340">
        <f t="shared" si="36"/>
        <v>14</v>
      </c>
      <c r="G2340" t="str">
        <f>STANDINGS_WHIP[[#This Row],[League]]&amp;STANDINGS_WHIP[[#This Row],[Team]]</f>
        <v>$150 Draft Champions Mar 03 1:00 pm Lg.3815Domo Arigato Mr. Amato</v>
      </c>
    </row>
    <row r="2341" spans="1:7" x14ac:dyDescent="0.25">
      <c r="A2341">
        <v>2594</v>
      </c>
      <c r="B2341" t="s">
        <v>2300</v>
      </c>
      <c r="C2341" t="s">
        <v>2296</v>
      </c>
      <c r="D2341">
        <v>1.343</v>
      </c>
      <c r="E2341">
        <v>317</v>
      </c>
      <c r="F2341">
        <f t="shared" si="36"/>
        <v>15</v>
      </c>
      <c r="G2341" t="str">
        <f>STANDINGS_WHIP[[#This Row],[League]]&amp;STANDINGS_WHIP[[#This Row],[Team]]</f>
        <v>$150 Draft Champions Mar 03 1:00 pm Lg.3815Amato Machine v1.01b</v>
      </c>
    </row>
    <row r="2342" spans="1:7" x14ac:dyDescent="0.25">
      <c r="A2342">
        <v>20</v>
      </c>
      <c r="B2342" t="s">
        <v>2310</v>
      </c>
      <c r="C2342" t="s">
        <v>2308</v>
      </c>
      <c r="D2342">
        <v>1.1200000000000001</v>
      </c>
      <c r="E2342">
        <v>2891</v>
      </c>
      <c r="F2342">
        <f t="shared" si="36"/>
        <v>1</v>
      </c>
      <c r="G2342" t="str">
        <f>STANDINGS_WHIP[[#This Row],[League]]&amp;STANDINGS_WHIP[[#This Row],[Team]]</f>
        <v>$150 Draft Champions Mar 04 1:00 pm Lg.3819Buck Off</v>
      </c>
    </row>
    <row r="2343" spans="1:7" x14ac:dyDescent="0.25">
      <c r="A2343">
        <v>604</v>
      </c>
      <c r="B2343" t="s">
        <v>19</v>
      </c>
      <c r="C2343" t="s">
        <v>2308</v>
      </c>
      <c r="D2343">
        <v>1.22</v>
      </c>
      <c r="E2343">
        <v>2306.5</v>
      </c>
      <c r="F2343">
        <f t="shared" si="36"/>
        <v>2</v>
      </c>
      <c r="G2343" t="str">
        <f>STANDINGS_WHIP[[#This Row],[League]]&amp;STANDINGS_WHIP[[#This Row],[Team]]</f>
        <v>$150 Draft Champions Mar 04 1:00 pm Lg.3819One Eyed Jack</v>
      </c>
    </row>
    <row r="2344" spans="1:7" x14ac:dyDescent="0.25">
      <c r="A2344">
        <v>654</v>
      </c>
      <c r="B2344" t="s">
        <v>273</v>
      </c>
      <c r="C2344" t="s">
        <v>2308</v>
      </c>
      <c r="D2344">
        <v>1.222</v>
      </c>
      <c r="E2344">
        <v>2257</v>
      </c>
      <c r="F2344">
        <f t="shared" si="36"/>
        <v>3</v>
      </c>
      <c r="G2344" t="str">
        <f>STANDINGS_WHIP[[#This Row],[League]]&amp;STANDINGS_WHIP[[#This Row],[Team]]</f>
        <v>$150 Draft Champions Mar 04 1:00 pm Lg.3819smackers IX</v>
      </c>
    </row>
    <row r="2345" spans="1:7" x14ac:dyDescent="0.25">
      <c r="A2345">
        <v>692</v>
      </c>
      <c r="B2345" t="s">
        <v>2315</v>
      </c>
      <c r="C2345" t="s">
        <v>2308</v>
      </c>
      <c r="D2345">
        <v>1.2250000000000001</v>
      </c>
      <c r="E2345">
        <v>2219</v>
      </c>
      <c r="F2345">
        <f t="shared" si="36"/>
        <v>4</v>
      </c>
      <c r="G2345" t="str">
        <f>STANDINGS_WHIP[[#This Row],[League]]&amp;STANDINGS_WHIP[[#This Row],[Team]]</f>
        <v>$150 Draft Champions Mar 04 1:00 pm Lg.3819Freedom Tower</v>
      </c>
    </row>
    <row r="2346" spans="1:7" x14ac:dyDescent="0.25">
      <c r="A2346">
        <v>834</v>
      </c>
      <c r="B2346" t="s">
        <v>2316</v>
      </c>
      <c r="C2346" t="s">
        <v>2308</v>
      </c>
      <c r="D2346">
        <v>1.2350000000000001</v>
      </c>
      <c r="E2346">
        <v>2077</v>
      </c>
      <c r="F2346">
        <f t="shared" si="36"/>
        <v>5</v>
      </c>
      <c r="G2346" t="str">
        <f>STANDINGS_WHIP[[#This Row],[League]]&amp;STANDINGS_WHIP[[#This Row],[Team]]</f>
        <v>$150 Draft Champions Mar 04 1:00 pm Lg.3819Team JP5</v>
      </c>
    </row>
    <row r="2347" spans="1:7" x14ac:dyDescent="0.25">
      <c r="A2347">
        <v>1128</v>
      </c>
      <c r="B2347" t="s">
        <v>2309</v>
      </c>
      <c r="C2347" t="s">
        <v>2308</v>
      </c>
      <c r="D2347">
        <v>1.2509999999999999</v>
      </c>
      <c r="E2347">
        <v>1783</v>
      </c>
      <c r="F2347">
        <f t="shared" si="36"/>
        <v>6</v>
      </c>
      <c r="G2347" t="str">
        <f>STANDINGS_WHIP[[#This Row],[League]]&amp;STANDINGS_WHIP[[#This Row],[Team]]</f>
        <v>$150 Draft Champions Mar 04 1:00 pm Lg.3819Fireballers</v>
      </c>
    </row>
    <row r="2348" spans="1:7" x14ac:dyDescent="0.25">
      <c r="A2348">
        <v>1146</v>
      </c>
      <c r="B2348" t="s">
        <v>240</v>
      </c>
      <c r="C2348" t="s">
        <v>2308</v>
      </c>
      <c r="D2348">
        <v>1.252</v>
      </c>
      <c r="E2348">
        <v>1765</v>
      </c>
      <c r="F2348">
        <f t="shared" si="36"/>
        <v>7</v>
      </c>
      <c r="G2348" t="str">
        <f>STANDINGS_WHIP[[#This Row],[League]]&amp;STANDINGS_WHIP[[#This Row],[Team]]</f>
        <v>$150 Draft Champions Mar 04 1:00 pm Lg.3819Team Skowron</v>
      </c>
    </row>
    <row r="2349" spans="1:7" x14ac:dyDescent="0.25">
      <c r="A2349">
        <v>1212</v>
      </c>
      <c r="B2349" t="s">
        <v>2312</v>
      </c>
      <c r="C2349" t="s">
        <v>2308</v>
      </c>
      <c r="D2349">
        <v>1.256</v>
      </c>
      <c r="E2349">
        <v>1699</v>
      </c>
      <c r="F2349">
        <f t="shared" si="36"/>
        <v>8</v>
      </c>
      <c r="G2349" t="str">
        <f>STANDINGS_WHIP[[#This Row],[League]]&amp;STANDINGS_WHIP[[#This Row],[Team]]</f>
        <v>$150 Draft Champions Mar 04 1:00 pm Lg.3819elpollus</v>
      </c>
    </row>
    <row r="2350" spans="1:7" x14ac:dyDescent="0.25">
      <c r="A2350">
        <v>1471</v>
      </c>
      <c r="B2350" t="s">
        <v>2307</v>
      </c>
      <c r="C2350" t="s">
        <v>2308</v>
      </c>
      <c r="D2350">
        <v>1.2689999999999999</v>
      </c>
      <c r="E2350">
        <v>1440</v>
      </c>
      <c r="F2350">
        <f t="shared" si="36"/>
        <v>9</v>
      </c>
      <c r="G2350" t="str">
        <f>STANDINGS_WHIP[[#This Row],[League]]&amp;STANDINGS_WHIP[[#This Row],[Team]]</f>
        <v>$150 Draft Champions Mar 04 1:00 pm Lg.3819Lento's Pizzeria</v>
      </c>
    </row>
    <row r="2351" spans="1:7" x14ac:dyDescent="0.25">
      <c r="A2351">
        <v>1634</v>
      </c>
      <c r="B2351" t="s">
        <v>83</v>
      </c>
      <c r="C2351" t="s">
        <v>2308</v>
      </c>
      <c r="D2351">
        <v>1.278</v>
      </c>
      <c r="E2351">
        <v>1277</v>
      </c>
      <c r="F2351">
        <f t="shared" si="36"/>
        <v>10</v>
      </c>
      <c r="G2351" t="str">
        <f>STANDINGS_WHIP[[#This Row],[League]]&amp;STANDINGS_WHIP[[#This Row],[Team]]</f>
        <v>$150 Draft Champions Mar 04 1:00 pm Lg.3819Tdot Tanks 2</v>
      </c>
    </row>
    <row r="2352" spans="1:7" x14ac:dyDescent="0.25">
      <c r="A2352">
        <v>1772</v>
      </c>
      <c r="B2352" t="s">
        <v>2314</v>
      </c>
      <c r="C2352" t="s">
        <v>2308</v>
      </c>
      <c r="D2352">
        <v>1.286</v>
      </c>
      <c r="E2352">
        <v>1139</v>
      </c>
      <c r="F2352">
        <f t="shared" si="36"/>
        <v>11</v>
      </c>
      <c r="G2352" t="str">
        <f>STANDINGS_WHIP[[#This Row],[League]]&amp;STANDINGS_WHIP[[#This Row],[Team]]</f>
        <v>$150 Draft Champions Mar 04 1:00 pm Lg.3819The Badabings</v>
      </c>
    </row>
    <row r="2353" spans="1:7" x14ac:dyDescent="0.25">
      <c r="A2353">
        <v>1896</v>
      </c>
      <c r="B2353" t="s">
        <v>1071</v>
      </c>
      <c r="C2353" t="s">
        <v>2308</v>
      </c>
      <c r="D2353">
        <v>1.292</v>
      </c>
      <c r="E2353">
        <v>1015</v>
      </c>
      <c r="F2353">
        <f t="shared" si="36"/>
        <v>12</v>
      </c>
      <c r="G2353" t="str">
        <f>STANDINGS_WHIP[[#This Row],[League]]&amp;STANDINGS_WHIP[[#This Row],[Team]]</f>
        <v>$150 Draft Champions Mar 04 1:00 pm Lg.3819Team Reed</v>
      </c>
    </row>
    <row r="2354" spans="1:7" x14ac:dyDescent="0.25">
      <c r="A2354">
        <v>2378</v>
      </c>
      <c r="B2354" t="s">
        <v>2311</v>
      </c>
      <c r="C2354" t="s">
        <v>2308</v>
      </c>
      <c r="D2354">
        <v>1.323</v>
      </c>
      <c r="E2354">
        <v>533</v>
      </c>
      <c r="F2354">
        <f t="shared" si="36"/>
        <v>13</v>
      </c>
      <c r="G2354" t="str">
        <f>STANDINGS_WHIP[[#This Row],[League]]&amp;STANDINGS_WHIP[[#This Row],[Team]]</f>
        <v>$150 Draft Champions Mar 04 1:00 pm Lg.3819Killebrew</v>
      </c>
    </row>
    <row r="2355" spans="1:7" x14ac:dyDescent="0.25">
      <c r="A2355">
        <v>2473</v>
      </c>
      <c r="B2355" t="s">
        <v>2313</v>
      </c>
      <c r="C2355" t="s">
        <v>2308</v>
      </c>
      <c r="D2355">
        <v>1.331</v>
      </c>
      <c r="E2355">
        <v>438</v>
      </c>
      <c r="F2355">
        <f t="shared" si="36"/>
        <v>14</v>
      </c>
      <c r="G2355" t="str">
        <f>STANDINGS_WHIP[[#This Row],[League]]&amp;STANDINGS_WHIP[[#This Row],[Team]]</f>
        <v>$150 Draft Champions Mar 04 1:00 pm Lg.3819Negasonic Teenage Warhead</v>
      </c>
    </row>
    <row r="2356" spans="1:7" x14ac:dyDescent="0.25">
      <c r="A2356">
        <v>2716</v>
      </c>
      <c r="B2356" t="s">
        <v>191</v>
      </c>
      <c r="C2356" t="s">
        <v>2308</v>
      </c>
      <c r="D2356">
        <v>1.357</v>
      </c>
      <c r="E2356">
        <v>195</v>
      </c>
      <c r="F2356">
        <f t="shared" si="36"/>
        <v>15</v>
      </c>
      <c r="G2356" t="str">
        <f>STANDINGS_WHIP[[#This Row],[League]]&amp;STANDINGS_WHIP[[#This Row],[Team]]</f>
        <v>$150 Draft Champions Mar 04 1:00 pm Lg.3819Chico's Bail Bonds</v>
      </c>
    </row>
    <row r="2357" spans="1:7" x14ac:dyDescent="0.25">
      <c r="A2357">
        <v>195</v>
      </c>
      <c r="B2357" t="s">
        <v>2323</v>
      </c>
      <c r="C2357" t="s">
        <v>2317</v>
      </c>
      <c r="D2357">
        <v>1.1759999999999999</v>
      </c>
      <c r="E2357">
        <v>2716</v>
      </c>
      <c r="F2357">
        <f t="shared" si="36"/>
        <v>1</v>
      </c>
      <c r="G2357" t="str">
        <f>STANDINGS_WHIP[[#This Row],[League]]&amp;STANDINGS_WHIP[[#This Row],[Team]]</f>
        <v>$150 Draft Champions Mar 04 1:00 pm Lg.3822I Miss Football</v>
      </c>
    </row>
    <row r="2358" spans="1:7" x14ac:dyDescent="0.25">
      <c r="A2358">
        <v>232</v>
      </c>
      <c r="B2358" t="s">
        <v>226</v>
      </c>
      <c r="C2358" t="s">
        <v>2317</v>
      </c>
      <c r="D2358">
        <v>1.181</v>
      </c>
      <c r="E2358">
        <v>2679</v>
      </c>
      <c r="F2358">
        <f t="shared" si="36"/>
        <v>2</v>
      </c>
      <c r="G2358" t="str">
        <f>STANDINGS_WHIP[[#This Row],[League]]&amp;STANDINGS_WHIP[[#This Row],[Team]]</f>
        <v>$150 Draft Champions Mar 04 1:00 pm Lg.3822New York KNOCKERS</v>
      </c>
    </row>
    <row r="2359" spans="1:7" x14ac:dyDescent="0.25">
      <c r="A2359">
        <v>540</v>
      </c>
      <c r="B2359" t="s">
        <v>134</v>
      </c>
      <c r="C2359" t="s">
        <v>2317</v>
      </c>
      <c r="D2359">
        <v>1.214</v>
      </c>
      <c r="E2359">
        <v>2371</v>
      </c>
      <c r="F2359">
        <f t="shared" si="36"/>
        <v>3</v>
      </c>
      <c r="G2359" t="str">
        <f>STANDINGS_WHIP[[#This Row],[League]]&amp;STANDINGS_WHIP[[#This Row],[Team]]</f>
        <v>$150 Draft Champions Mar 04 1:00 pm Lg.3822Forest Hills Fiends</v>
      </c>
    </row>
    <row r="2360" spans="1:7" x14ac:dyDescent="0.25">
      <c r="A2360">
        <v>620</v>
      </c>
      <c r="B2360" t="s">
        <v>2326</v>
      </c>
      <c r="C2360" t="s">
        <v>2317</v>
      </c>
      <c r="D2360">
        <v>1.2210000000000001</v>
      </c>
      <c r="E2360">
        <v>2291</v>
      </c>
      <c r="F2360">
        <f t="shared" si="36"/>
        <v>4</v>
      </c>
      <c r="G2360" t="str">
        <f>STANDINGS_WHIP[[#This Row],[League]]&amp;STANDINGS_WHIP[[#This Row],[Team]]</f>
        <v>$150 Draft Champions Mar 04 1:00 pm Lg.3822Men of Steal</v>
      </c>
    </row>
    <row r="2361" spans="1:7" x14ac:dyDescent="0.25">
      <c r="A2361">
        <v>831</v>
      </c>
      <c r="B2361" t="s">
        <v>2318</v>
      </c>
      <c r="C2361" t="s">
        <v>2317</v>
      </c>
      <c r="D2361">
        <v>1.2350000000000001</v>
      </c>
      <c r="E2361">
        <v>2080</v>
      </c>
      <c r="F2361">
        <f t="shared" si="36"/>
        <v>5</v>
      </c>
      <c r="G2361" t="str">
        <f>STANDINGS_WHIP[[#This Row],[League]]&amp;STANDINGS_WHIP[[#This Row],[Team]]</f>
        <v>$150 Draft Champions Mar 04 1:00 pm Lg.3822Team Jahera</v>
      </c>
    </row>
    <row r="2362" spans="1:7" x14ac:dyDescent="0.25">
      <c r="A2362">
        <v>866</v>
      </c>
      <c r="B2362" t="s">
        <v>2320</v>
      </c>
      <c r="C2362" t="s">
        <v>2317</v>
      </c>
      <c r="D2362">
        <v>1.2370000000000001</v>
      </c>
      <c r="E2362">
        <v>2045</v>
      </c>
      <c r="F2362">
        <f t="shared" si="36"/>
        <v>6</v>
      </c>
      <c r="G2362" t="str">
        <f>STANDINGS_WHIP[[#This Row],[League]]&amp;STANDINGS_WHIP[[#This Row],[Team]]</f>
        <v>$150 Draft Champions Mar 04 1:00 pm Lg.3822Don't Save Me</v>
      </c>
    </row>
    <row r="2363" spans="1:7" x14ac:dyDescent="0.25">
      <c r="A2363">
        <v>1251</v>
      </c>
      <c r="B2363" t="s">
        <v>401</v>
      </c>
      <c r="C2363" t="s">
        <v>2317</v>
      </c>
      <c r="D2363">
        <v>1.258</v>
      </c>
      <c r="E2363">
        <v>1660</v>
      </c>
      <c r="F2363">
        <f t="shared" si="36"/>
        <v>7</v>
      </c>
      <c r="G2363" t="str">
        <f>STANDINGS_WHIP[[#This Row],[League]]&amp;STANDINGS_WHIP[[#This Row],[Team]]</f>
        <v>$150 Draft Champions Mar 04 1:00 pm Lg.3822Las Vegas Blvd VI</v>
      </c>
    </row>
    <row r="2364" spans="1:7" x14ac:dyDescent="0.25">
      <c r="A2364">
        <v>1290</v>
      </c>
      <c r="B2364" t="s">
        <v>2321</v>
      </c>
      <c r="C2364" t="s">
        <v>2317</v>
      </c>
      <c r="D2364">
        <v>1.26</v>
      </c>
      <c r="E2364">
        <v>1621</v>
      </c>
      <c r="F2364">
        <f t="shared" si="36"/>
        <v>8</v>
      </c>
      <c r="G2364" t="str">
        <f>STANDINGS_WHIP[[#This Row],[League]]&amp;STANDINGS_WHIP[[#This Row],[Team]]</f>
        <v>$150 Draft Champions Mar 04 1:00 pm Lg.3822Asgardians</v>
      </c>
    </row>
    <row r="2365" spans="1:7" x14ac:dyDescent="0.25">
      <c r="A2365">
        <v>1382</v>
      </c>
      <c r="B2365" t="s">
        <v>2322</v>
      </c>
      <c r="C2365" t="s">
        <v>2317</v>
      </c>
      <c r="D2365">
        <v>1.264</v>
      </c>
      <c r="E2365">
        <v>1529</v>
      </c>
      <c r="F2365">
        <f t="shared" si="36"/>
        <v>9</v>
      </c>
      <c r="G2365" t="str">
        <f>STANDINGS_WHIP[[#This Row],[League]]&amp;STANDINGS_WHIP[[#This Row],[Team]]</f>
        <v>$150 Draft Champions Mar 04 1:00 pm Lg.3822Ants Marching</v>
      </c>
    </row>
    <row r="2366" spans="1:7" x14ac:dyDescent="0.25">
      <c r="A2366">
        <v>1644</v>
      </c>
      <c r="B2366" t="s">
        <v>2325</v>
      </c>
      <c r="C2366" t="s">
        <v>2317</v>
      </c>
      <c r="D2366">
        <v>1.2789999999999999</v>
      </c>
      <c r="E2366">
        <v>1267</v>
      </c>
      <c r="F2366">
        <f t="shared" si="36"/>
        <v>10</v>
      </c>
      <c r="G2366" t="str">
        <f>STANDINGS_WHIP[[#This Row],[League]]&amp;STANDINGS_WHIP[[#This Row],[Team]]</f>
        <v>$150 Draft Champions Mar 04 1:00 pm Lg.3822One and done</v>
      </c>
    </row>
    <row r="2367" spans="1:7" x14ac:dyDescent="0.25">
      <c r="A2367">
        <v>1980</v>
      </c>
      <c r="B2367" t="s">
        <v>2327</v>
      </c>
      <c r="C2367" t="s">
        <v>2317</v>
      </c>
      <c r="D2367">
        <v>1.2969999999999999</v>
      </c>
      <c r="E2367">
        <v>931</v>
      </c>
      <c r="F2367">
        <f t="shared" si="36"/>
        <v>11</v>
      </c>
      <c r="G2367" t="str">
        <f>STANDINGS_WHIP[[#This Row],[League]]&amp;STANDINGS_WHIP[[#This Row],[Team]]</f>
        <v>$150 Draft Champions Mar 04 1:00 pm Lg.3822Team Kleven</v>
      </c>
    </row>
    <row r="2368" spans="1:7" x14ac:dyDescent="0.25">
      <c r="A2368">
        <v>2044</v>
      </c>
      <c r="B2368" t="s">
        <v>2324</v>
      </c>
      <c r="C2368" t="s">
        <v>2317</v>
      </c>
      <c r="D2368">
        <v>1.3009999999999999</v>
      </c>
      <c r="E2368">
        <v>867</v>
      </c>
      <c r="F2368">
        <f t="shared" si="36"/>
        <v>12</v>
      </c>
      <c r="G2368" t="str">
        <f>STANDINGS_WHIP[[#This Row],[League]]&amp;STANDINGS_WHIP[[#This Row],[Team]]</f>
        <v>$150 Draft Champions Mar 04 1:00 pm Lg.3822Not Matt Duffy</v>
      </c>
    </row>
    <row r="2369" spans="1:7" x14ac:dyDescent="0.25">
      <c r="A2369">
        <v>2314</v>
      </c>
      <c r="B2369" t="s">
        <v>2328</v>
      </c>
      <c r="C2369" t="s">
        <v>2317</v>
      </c>
      <c r="D2369">
        <v>1.319</v>
      </c>
      <c r="E2369">
        <v>597</v>
      </c>
      <c r="F2369">
        <f t="shared" si="36"/>
        <v>13</v>
      </c>
      <c r="G2369" t="str">
        <f>STANDINGS_WHIP[[#This Row],[League]]&amp;STANDINGS_WHIP[[#This Row],[Team]]</f>
        <v>$150 Draft Champions Mar 04 1:00 pm Lg.3822Rosita Espinosa</v>
      </c>
    </row>
    <row r="2370" spans="1:7" x14ac:dyDescent="0.25">
      <c r="A2370">
        <v>2836</v>
      </c>
      <c r="B2370" t="s">
        <v>275</v>
      </c>
      <c r="C2370" t="s">
        <v>2317</v>
      </c>
      <c r="D2370">
        <v>1.3859999999999999</v>
      </c>
      <c r="E2370">
        <v>75</v>
      </c>
      <c r="F2370">
        <f t="shared" si="36"/>
        <v>14</v>
      </c>
      <c r="G2370" t="str">
        <f>STANDINGS_WHIP[[#This Row],[League]]&amp;STANDINGS_WHIP[[#This Row],[Team]]</f>
        <v>$150 Draft Champions Mar 04 1:00 pm Lg.3822PABST</v>
      </c>
    </row>
    <row r="2371" spans="1:7" x14ac:dyDescent="0.25">
      <c r="A2371">
        <v>2873</v>
      </c>
      <c r="B2371" t="s">
        <v>2319</v>
      </c>
      <c r="C2371" t="s">
        <v>2317</v>
      </c>
      <c r="D2371">
        <v>1.401</v>
      </c>
      <c r="E2371">
        <v>38</v>
      </c>
      <c r="F2371">
        <f t="shared" ref="F2371:F2434" si="37">IF(C2371=C2370,F2370+1,1)</f>
        <v>15</v>
      </c>
      <c r="G2371" t="str">
        <f>STANDINGS_WHIP[[#This Row],[League]]&amp;STANDINGS_WHIP[[#This Row],[Team]]</f>
        <v>$150 Draft Champions Mar 04 1:00 pm Lg.3822Seib &amp; Seib</v>
      </c>
    </row>
    <row r="2372" spans="1:7" x14ac:dyDescent="0.25">
      <c r="A2372">
        <v>332</v>
      </c>
      <c r="B2372" t="s">
        <v>2336</v>
      </c>
      <c r="C2372" t="s">
        <v>2329</v>
      </c>
      <c r="D2372">
        <v>1.1950000000000001</v>
      </c>
      <c r="E2372">
        <v>2579</v>
      </c>
      <c r="F2372">
        <f t="shared" si="37"/>
        <v>1</v>
      </c>
      <c r="G2372" t="str">
        <f>STANDINGS_WHIP[[#This Row],[League]]&amp;STANDINGS_WHIP[[#This Row],[Team]]</f>
        <v>$150 Draft Champions Mar 04 1:00 pm Lg.3824Las Vegas Ratpack 5</v>
      </c>
    </row>
    <row r="2373" spans="1:7" x14ac:dyDescent="0.25">
      <c r="A2373">
        <v>399</v>
      </c>
      <c r="B2373" t="s">
        <v>104</v>
      </c>
      <c r="C2373" t="s">
        <v>2329</v>
      </c>
      <c r="D2373">
        <v>1.2010000000000001</v>
      </c>
      <c r="E2373">
        <v>2512</v>
      </c>
      <c r="F2373">
        <f t="shared" si="37"/>
        <v>2</v>
      </c>
      <c r="G2373" t="str">
        <f>STANDINGS_WHIP[[#This Row],[League]]&amp;STANDINGS_WHIP[[#This Row],[Team]]</f>
        <v>$150 Draft Champions Mar 04 1:00 pm Lg.3824Team Pawlowski</v>
      </c>
    </row>
    <row r="2374" spans="1:7" x14ac:dyDescent="0.25">
      <c r="A2374">
        <v>680</v>
      </c>
      <c r="B2374" t="s">
        <v>516</v>
      </c>
      <c r="C2374" t="s">
        <v>2329</v>
      </c>
      <c r="D2374">
        <v>1.224</v>
      </c>
      <c r="E2374">
        <v>2231</v>
      </c>
      <c r="F2374">
        <f t="shared" si="37"/>
        <v>3</v>
      </c>
      <c r="G2374" t="str">
        <f>STANDINGS_WHIP[[#This Row],[League]]&amp;STANDINGS_WHIP[[#This Row],[Team]]</f>
        <v>$150 Draft Champions Mar 04 1:00 pm Lg.3824Team Binney</v>
      </c>
    </row>
    <row r="2375" spans="1:7" x14ac:dyDescent="0.25">
      <c r="A2375">
        <v>896</v>
      </c>
      <c r="B2375" t="s">
        <v>1789</v>
      </c>
      <c r="C2375" t="s">
        <v>2329</v>
      </c>
      <c r="D2375">
        <v>1.2390000000000001</v>
      </c>
      <c r="E2375">
        <v>2015</v>
      </c>
      <c r="F2375">
        <f t="shared" si="37"/>
        <v>4</v>
      </c>
      <c r="G2375" t="str">
        <f>STANDINGS_WHIP[[#This Row],[League]]&amp;STANDINGS_WHIP[[#This Row],[Team]]</f>
        <v>$150 Draft Champions Mar 04 1:00 pm Lg.3824Team Ghio</v>
      </c>
    </row>
    <row r="2376" spans="1:7" x14ac:dyDescent="0.25">
      <c r="A2376">
        <v>943</v>
      </c>
      <c r="B2376" t="s">
        <v>2333</v>
      </c>
      <c r="C2376" t="s">
        <v>2329</v>
      </c>
      <c r="D2376">
        <v>1.2410000000000001</v>
      </c>
      <c r="E2376">
        <v>1968</v>
      </c>
      <c r="F2376">
        <f t="shared" si="37"/>
        <v>5</v>
      </c>
      <c r="G2376" t="str">
        <f>STANDINGS_WHIP[[#This Row],[League]]&amp;STANDINGS_WHIP[[#This Row],[Team]]</f>
        <v>$150 Draft Champions Mar 04 1:00 pm Lg.3824Almond Piscotty</v>
      </c>
    </row>
    <row r="2377" spans="1:7" x14ac:dyDescent="0.25">
      <c r="A2377">
        <v>1392</v>
      </c>
      <c r="B2377" t="s">
        <v>2334</v>
      </c>
      <c r="C2377" t="s">
        <v>2329</v>
      </c>
      <c r="D2377">
        <v>1.2649999999999999</v>
      </c>
      <c r="E2377">
        <v>1519</v>
      </c>
      <c r="F2377">
        <f t="shared" si="37"/>
        <v>6</v>
      </c>
      <c r="G2377" t="str">
        <f>STANDINGS_WHIP[[#This Row],[League]]&amp;STANDINGS_WHIP[[#This Row],[Team]]</f>
        <v>$150 Draft Champions Mar 04 1:00 pm Lg.3824The Force-Hartsfield</v>
      </c>
    </row>
    <row r="2378" spans="1:7" x14ac:dyDescent="0.25">
      <c r="A2378">
        <v>1486</v>
      </c>
      <c r="B2378" t="s">
        <v>2337</v>
      </c>
      <c r="C2378" t="s">
        <v>2329</v>
      </c>
      <c r="D2378">
        <v>1.27</v>
      </c>
      <c r="E2378">
        <v>1425</v>
      </c>
      <c r="F2378">
        <f t="shared" si="37"/>
        <v>7</v>
      </c>
      <c r="G2378" t="str">
        <f>STANDINGS_WHIP[[#This Row],[League]]&amp;STANDINGS_WHIP[[#This Row],[Team]]</f>
        <v>$150 Draft Champions Mar 04 1:00 pm Lg.3824Team Burnidge</v>
      </c>
    </row>
    <row r="2379" spans="1:7" x14ac:dyDescent="0.25">
      <c r="A2379">
        <v>1738</v>
      </c>
      <c r="B2379" t="s">
        <v>2335</v>
      </c>
      <c r="C2379" t="s">
        <v>2329</v>
      </c>
      <c r="D2379">
        <v>1.284</v>
      </c>
      <c r="E2379">
        <v>1173</v>
      </c>
      <c r="F2379">
        <f t="shared" si="37"/>
        <v>8</v>
      </c>
      <c r="G2379" t="str">
        <f>STANDINGS_WHIP[[#This Row],[League]]&amp;STANDINGS_WHIP[[#This Row],[Team]]</f>
        <v>$150 Draft Champions Mar 04 1:00 pm Lg.3824Sierra 55</v>
      </c>
    </row>
    <row r="2380" spans="1:7" x14ac:dyDescent="0.25">
      <c r="A2380">
        <v>1743</v>
      </c>
      <c r="B2380" t="s">
        <v>162</v>
      </c>
      <c r="C2380" t="s">
        <v>2329</v>
      </c>
      <c r="D2380">
        <v>1.284</v>
      </c>
      <c r="E2380">
        <v>1168</v>
      </c>
      <c r="F2380">
        <f t="shared" si="37"/>
        <v>9</v>
      </c>
      <c r="G2380" t="str">
        <f>STANDINGS_WHIP[[#This Row],[League]]&amp;STANDINGS_WHIP[[#This Row],[Team]]</f>
        <v>$150 Draft Champions Mar 04 1:00 pm Lg.3824New York MUSCLE</v>
      </c>
    </row>
    <row r="2381" spans="1:7" x14ac:dyDescent="0.25">
      <c r="A2381">
        <v>1979</v>
      </c>
      <c r="B2381" t="s">
        <v>2338</v>
      </c>
      <c r="C2381" t="s">
        <v>2329</v>
      </c>
      <c r="D2381">
        <v>1.2969999999999999</v>
      </c>
      <c r="E2381">
        <v>932</v>
      </c>
      <c r="F2381">
        <f t="shared" si="37"/>
        <v>10</v>
      </c>
      <c r="G2381" t="str">
        <f>STANDINGS_WHIP[[#This Row],[League]]&amp;STANDINGS_WHIP[[#This Row],[Team]]</f>
        <v>$150 Draft Champions Mar 04 1:00 pm Lg.3824The Wynn Buffet</v>
      </c>
    </row>
    <row r="2382" spans="1:7" x14ac:dyDescent="0.25">
      <c r="A2382">
        <v>2215</v>
      </c>
      <c r="B2382" t="s">
        <v>1290</v>
      </c>
      <c r="C2382" t="s">
        <v>2329</v>
      </c>
      <c r="D2382">
        <v>1.3120000000000001</v>
      </c>
      <c r="E2382">
        <v>696</v>
      </c>
      <c r="F2382">
        <f t="shared" si="37"/>
        <v>11</v>
      </c>
      <c r="G2382" t="str">
        <f>STANDINGS_WHIP[[#This Row],[League]]&amp;STANDINGS_WHIP[[#This Row],[Team]]</f>
        <v>$150 Draft Champions Mar 04 1:00 pm Lg.3824What Was I Thinking</v>
      </c>
    </row>
    <row r="2383" spans="1:7" x14ac:dyDescent="0.25">
      <c r="A2383">
        <v>2274</v>
      </c>
      <c r="B2383" t="s">
        <v>2331</v>
      </c>
      <c r="C2383" t="s">
        <v>2329</v>
      </c>
      <c r="D2383">
        <v>1.3160000000000001</v>
      </c>
      <c r="E2383">
        <v>637</v>
      </c>
      <c r="F2383">
        <f t="shared" si="37"/>
        <v>12</v>
      </c>
      <c r="G2383" t="str">
        <f>STANDINGS_WHIP[[#This Row],[League]]&amp;STANDINGS_WHIP[[#This Row],[Team]]</f>
        <v>$150 Draft Champions Mar 04 1:00 pm Lg.3824Slow Cartel</v>
      </c>
    </row>
    <row r="2384" spans="1:7" x14ac:dyDescent="0.25">
      <c r="A2384">
        <v>2321</v>
      </c>
      <c r="B2384" t="s">
        <v>2330</v>
      </c>
      <c r="C2384" t="s">
        <v>2329</v>
      </c>
      <c r="D2384">
        <v>1.319</v>
      </c>
      <c r="E2384">
        <v>590</v>
      </c>
      <c r="F2384">
        <f t="shared" si="37"/>
        <v>13</v>
      </c>
      <c r="G2384" t="str">
        <f>STANDINGS_WHIP[[#This Row],[League]]&amp;STANDINGS_WHIP[[#This Row],[Team]]</f>
        <v>$150 Draft Champions Mar 04 1:00 pm Lg.3824Nothing's Gonna Stop Us Now</v>
      </c>
    </row>
    <row r="2385" spans="1:7" x14ac:dyDescent="0.25">
      <c r="A2385">
        <v>2472</v>
      </c>
      <c r="B2385" t="s">
        <v>514</v>
      </c>
      <c r="C2385" t="s">
        <v>2329</v>
      </c>
      <c r="D2385">
        <v>1.331</v>
      </c>
      <c r="E2385">
        <v>439</v>
      </c>
      <c r="F2385">
        <f t="shared" si="37"/>
        <v>14</v>
      </c>
      <c r="G2385" t="str">
        <f>STANDINGS_WHIP[[#This Row],[League]]&amp;STANDINGS_WHIP[[#This Row],[Team]]</f>
        <v>$150 Draft Champions Mar 04 1:00 pm Lg.3824ROID RAGE</v>
      </c>
    </row>
    <row r="2386" spans="1:7" x14ac:dyDescent="0.25">
      <c r="A2386">
        <v>2702</v>
      </c>
      <c r="B2386" t="s">
        <v>2332</v>
      </c>
      <c r="C2386" t="s">
        <v>2329</v>
      </c>
      <c r="D2386">
        <v>1.3560000000000001</v>
      </c>
      <c r="E2386">
        <v>209</v>
      </c>
      <c r="F2386">
        <f t="shared" si="37"/>
        <v>15</v>
      </c>
      <c r="G2386" t="str">
        <f>STANDINGS_WHIP[[#This Row],[League]]&amp;STANDINGS_WHIP[[#This Row],[Team]]</f>
        <v>$150 Draft Champions Mar 04 1:00 pm Lg.3824EviLogic</v>
      </c>
    </row>
    <row r="2387" spans="1:7" x14ac:dyDescent="0.25">
      <c r="A2387">
        <v>129</v>
      </c>
      <c r="B2387" t="s">
        <v>2344</v>
      </c>
      <c r="C2387" t="s">
        <v>2340</v>
      </c>
      <c r="D2387">
        <v>1.1639999999999999</v>
      </c>
      <c r="E2387">
        <v>2782</v>
      </c>
      <c r="F2387">
        <f t="shared" si="37"/>
        <v>1</v>
      </c>
      <c r="G2387" t="str">
        <f>STANDINGS_WHIP[[#This Row],[League]]&amp;STANDINGS_WHIP[[#This Row],[Team]]</f>
        <v>$150 Draft Champions Mar 05 1:00 pm Lg.3826This Year's Bums</v>
      </c>
    </row>
    <row r="2388" spans="1:7" x14ac:dyDescent="0.25">
      <c r="A2388">
        <v>174</v>
      </c>
      <c r="B2388" t="s">
        <v>2351</v>
      </c>
      <c r="C2388" t="s">
        <v>2340</v>
      </c>
      <c r="D2388">
        <v>1.173</v>
      </c>
      <c r="E2388">
        <v>2737</v>
      </c>
      <c r="F2388">
        <f t="shared" si="37"/>
        <v>2</v>
      </c>
      <c r="G2388" t="str">
        <f>STANDINGS_WHIP[[#This Row],[League]]&amp;STANDINGS_WHIP[[#This Row],[Team]]</f>
        <v>$150 Draft Champions Mar 05 1:00 pm Lg.3826Clever Team Name3</v>
      </c>
    </row>
    <row r="2389" spans="1:7" x14ac:dyDescent="0.25">
      <c r="A2389">
        <v>651</v>
      </c>
      <c r="B2389" t="s">
        <v>2352</v>
      </c>
      <c r="C2389" t="s">
        <v>2340</v>
      </c>
      <c r="D2389">
        <v>1.222</v>
      </c>
      <c r="E2389">
        <v>2260</v>
      </c>
      <c r="F2389">
        <f t="shared" si="37"/>
        <v>3</v>
      </c>
      <c r="G2389" t="str">
        <f>STANDINGS_WHIP[[#This Row],[League]]&amp;STANDINGS_WHIP[[#This Row],[Team]]</f>
        <v>$150 Draft Champions Mar 05 1:00 pm Lg.3826Side Jackson</v>
      </c>
    </row>
    <row r="2390" spans="1:7" x14ac:dyDescent="0.25">
      <c r="A2390">
        <v>953</v>
      </c>
      <c r="B2390" t="s">
        <v>2349</v>
      </c>
      <c r="C2390" t="s">
        <v>2340</v>
      </c>
      <c r="D2390">
        <v>1.242</v>
      </c>
      <c r="E2390">
        <v>1957.5</v>
      </c>
      <c r="F2390">
        <f t="shared" si="37"/>
        <v>4</v>
      </c>
      <c r="G2390" t="str">
        <f>STANDINGS_WHIP[[#This Row],[League]]&amp;STANDINGS_WHIP[[#This Row],[Team]]</f>
        <v>$150 Draft Champions Mar 05 1:00 pm Lg.3826Every Rose Has It's Thor</v>
      </c>
    </row>
    <row r="2391" spans="1:7" x14ac:dyDescent="0.25">
      <c r="A2391">
        <v>1167</v>
      </c>
      <c r="B2391" t="s">
        <v>2298</v>
      </c>
      <c r="C2391" t="s">
        <v>2340</v>
      </c>
      <c r="D2391">
        <v>1.2529999999999999</v>
      </c>
      <c r="E2391">
        <v>1744</v>
      </c>
      <c r="F2391">
        <f t="shared" si="37"/>
        <v>5</v>
      </c>
      <c r="G2391" t="str">
        <f>STANDINGS_WHIP[[#This Row],[League]]&amp;STANDINGS_WHIP[[#This Row],[Team]]</f>
        <v>$150 Draft Champions Mar 05 1:00 pm Lg.3826Team Welsh</v>
      </c>
    </row>
    <row r="2392" spans="1:7" x14ac:dyDescent="0.25">
      <c r="A2392">
        <v>1188</v>
      </c>
      <c r="B2392" t="s">
        <v>2346</v>
      </c>
      <c r="C2392" t="s">
        <v>2340</v>
      </c>
      <c r="D2392">
        <v>1.2549999999999999</v>
      </c>
      <c r="E2392">
        <v>1723</v>
      </c>
      <c r="F2392">
        <f t="shared" si="37"/>
        <v>6</v>
      </c>
      <c r="G2392" t="str">
        <f>STANDINGS_WHIP[[#This Row],[League]]&amp;STANDINGS_WHIP[[#This Row],[Team]]</f>
        <v>$150 Draft Champions Mar 05 1:00 pm Lg.3826In for a Penny</v>
      </c>
    </row>
    <row r="2393" spans="1:7" x14ac:dyDescent="0.25">
      <c r="A2393">
        <v>1453</v>
      </c>
      <c r="B2393" t="s">
        <v>2345</v>
      </c>
      <c r="C2393" t="s">
        <v>2340</v>
      </c>
      <c r="D2393">
        <v>1.268</v>
      </c>
      <c r="E2393">
        <v>1458</v>
      </c>
      <c r="F2393">
        <f t="shared" si="37"/>
        <v>7</v>
      </c>
      <c r="G2393" t="str">
        <f>STANDINGS_WHIP[[#This Row],[League]]&amp;STANDINGS_WHIP[[#This Row],[Team]]</f>
        <v>$150 Draft Champions Mar 05 1:00 pm Lg.3826Painfully Slow but Steady</v>
      </c>
    </row>
    <row r="2394" spans="1:7" x14ac:dyDescent="0.25">
      <c r="A2394">
        <v>1485</v>
      </c>
      <c r="B2394" t="s">
        <v>2343</v>
      </c>
      <c r="C2394" t="s">
        <v>2340</v>
      </c>
      <c r="D2394">
        <v>1.27</v>
      </c>
      <c r="E2394">
        <v>1426</v>
      </c>
      <c r="F2394">
        <f t="shared" si="37"/>
        <v>8</v>
      </c>
      <c r="G2394" t="str">
        <f>STANDINGS_WHIP[[#This Row],[League]]&amp;STANDINGS_WHIP[[#This Row],[Team]]</f>
        <v>$150 Draft Champions Mar 05 1:00 pm Lg.3826Lundzilla 2</v>
      </c>
    </row>
    <row r="2395" spans="1:7" x14ac:dyDescent="0.25">
      <c r="A2395">
        <v>1559</v>
      </c>
      <c r="B2395" t="s">
        <v>2341</v>
      </c>
      <c r="C2395" t="s">
        <v>2340</v>
      </c>
      <c r="D2395">
        <v>1.274</v>
      </c>
      <c r="E2395">
        <v>1352</v>
      </c>
      <c r="F2395">
        <f t="shared" si="37"/>
        <v>9</v>
      </c>
      <c r="G2395" t="str">
        <f>STANDINGS_WHIP[[#This Row],[League]]&amp;STANDINGS_WHIP[[#This Row],[Team]]</f>
        <v>$150 Draft Champions Mar 05 1:00 pm Lg.3826Supermarket Sluggers</v>
      </c>
    </row>
    <row r="2396" spans="1:7" x14ac:dyDescent="0.25">
      <c r="A2396">
        <v>1728</v>
      </c>
      <c r="B2396" t="s">
        <v>105</v>
      </c>
      <c r="C2396" t="s">
        <v>2340</v>
      </c>
      <c r="D2396">
        <v>1.2829999999999999</v>
      </c>
      <c r="E2396">
        <v>1183</v>
      </c>
      <c r="F2396">
        <f t="shared" si="37"/>
        <v>10</v>
      </c>
      <c r="G2396" t="str">
        <f>STANDINGS_WHIP[[#This Row],[League]]&amp;STANDINGS_WHIP[[#This Row],[Team]]</f>
        <v>$150 Draft Champions Mar 05 1:00 pm Lg.3826Inglorious Batsters</v>
      </c>
    </row>
    <row r="2397" spans="1:7" x14ac:dyDescent="0.25">
      <c r="A2397">
        <v>1873</v>
      </c>
      <c r="B2397" t="s">
        <v>2347</v>
      </c>
      <c r="C2397" t="s">
        <v>2340</v>
      </c>
      <c r="D2397">
        <v>1.2909999999999999</v>
      </c>
      <c r="E2397">
        <v>1038</v>
      </c>
      <c r="F2397">
        <f t="shared" si="37"/>
        <v>11</v>
      </c>
      <c r="G2397" t="str">
        <f>STANDINGS_WHIP[[#This Row],[League]]&amp;STANDINGS_WHIP[[#This Row],[Team]]</f>
        <v>$150 Draft Champions Mar 05 1:00 pm Lg.3826Five Blue Vidas</v>
      </c>
    </row>
    <row r="2398" spans="1:7" x14ac:dyDescent="0.25">
      <c r="A2398">
        <v>2130</v>
      </c>
      <c r="B2398" t="s">
        <v>2342</v>
      </c>
      <c r="C2398" t="s">
        <v>2340</v>
      </c>
      <c r="D2398">
        <v>1.306</v>
      </c>
      <c r="E2398">
        <v>781</v>
      </c>
      <c r="F2398">
        <f t="shared" si="37"/>
        <v>12</v>
      </c>
      <c r="G2398" t="str">
        <f>STANDINGS_WHIP[[#This Row],[League]]&amp;STANDINGS_WHIP[[#This Row],[Team]]</f>
        <v>$150 Draft Champions Mar 05 1:00 pm Lg.3826Pyrolitic Decomposition 14</v>
      </c>
    </row>
    <row r="2399" spans="1:7" x14ac:dyDescent="0.25">
      <c r="A2399">
        <v>2328</v>
      </c>
      <c r="B2399" t="s">
        <v>2348</v>
      </c>
      <c r="C2399" t="s">
        <v>2340</v>
      </c>
      <c r="D2399">
        <v>1.319</v>
      </c>
      <c r="E2399">
        <v>583</v>
      </c>
      <c r="F2399">
        <f t="shared" si="37"/>
        <v>13</v>
      </c>
      <c r="G2399" t="str">
        <f>STANDINGS_WHIP[[#This Row],[League]]&amp;STANDINGS_WHIP[[#This Row],[Team]]</f>
        <v>$150 Draft Champions Mar 05 1:00 pm Lg.3826MurphysLawyer</v>
      </c>
    </row>
    <row r="2400" spans="1:7" x14ac:dyDescent="0.25">
      <c r="A2400">
        <v>2552</v>
      </c>
      <c r="B2400" t="s">
        <v>2350</v>
      </c>
      <c r="C2400" t="s">
        <v>2340</v>
      </c>
      <c r="D2400">
        <v>1.3380000000000001</v>
      </c>
      <c r="E2400">
        <v>359</v>
      </c>
      <c r="F2400">
        <f t="shared" si="37"/>
        <v>14</v>
      </c>
      <c r="G2400" t="str">
        <f>STANDINGS_WHIP[[#This Row],[League]]&amp;STANDINGS_WHIP[[#This Row],[Team]]</f>
        <v>$150 Draft Champions Mar 05 1:00 pm Lg.3826PANIK DC2</v>
      </c>
    </row>
    <row r="2401" spans="1:7" x14ac:dyDescent="0.25">
      <c r="A2401">
        <v>2711</v>
      </c>
      <c r="B2401" t="s">
        <v>2339</v>
      </c>
      <c r="C2401" t="s">
        <v>2340</v>
      </c>
      <c r="D2401">
        <v>1.357</v>
      </c>
      <c r="E2401">
        <v>200</v>
      </c>
      <c r="F2401">
        <f t="shared" si="37"/>
        <v>15</v>
      </c>
      <c r="G2401" t="str">
        <f>STANDINGS_WHIP[[#This Row],[League]]&amp;STANDINGS_WHIP[[#This Row],[Team]]</f>
        <v>$150 Draft Champions Mar 05 1:00 pm Lg.3826Rush Limbaugh's Oxycontins</v>
      </c>
    </row>
    <row r="2402" spans="1:7" x14ac:dyDescent="0.25">
      <c r="A2402">
        <v>8</v>
      </c>
      <c r="B2402" t="s">
        <v>2365</v>
      </c>
      <c r="C2402" t="s">
        <v>2354</v>
      </c>
      <c r="D2402">
        <v>1.101</v>
      </c>
      <c r="E2402">
        <v>2903</v>
      </c>
      <c r="F2402">
        <f t="shared" si="37"/>
        <v>1</v>
      </c>
      <c r="G2402" t="str">
        <f>STANDINGS_WHIP[[#This Row],[League]]&amp;STANDINGS_WHIP[[#This Row],[Team]]</f>
        <v>$150 Draft Champions Mar 05 1:00 pm Lg.3830Four Dogs</v>
      </c>
    </row>
    <row r="2403" spans="1:7" x14ac:dyDescent="0.25">
      <c r="A2403">
        <v>28</v>
      </c>
      <c r="B2403" t="s">
        <v>2357</v>
      </c>
      <c r="C2403" t="s">
        <v>2354</v>
      </c>
      <c r="D2403">
        <v>1.1299999999999999</v>
      </c>
      <c r="E2403">
        <v>2883</v>
      </c>
      <c r="F2403">
        <f t="shared" si="37"/>
        <v>2</v>
      </c>
      <c r="G2403" t="str">
        <f>STANDINGS_WHIP[[#This Row],[League]]&amp;STANDINGS_WHIP[[#This Row],[Team]]</f>
        <v>$150 Draft Champions Mar 05 1:00 pm Lg.3830D'oyle Cartel</v>
      </c>
    </row>
    <row r="2404" spans="1:7" x14ac:dyDescent="0.25">
      <c r="A2404">
        <v>705</v>
      </c>
      <c r="B2404" t="s">
        <v>2364</v>
      </c>
      <c r="C2404" t="s">
        <v>2354</v>
      </c>
      <c r="D2404">
        <v>1.226</v>
      </c>
      <c r="E2404">
        <v>2206</v>
      </c>
      <c r="F2404">
        <f t="shared" si="37"/>
        <v>3</v>
      </c>
      <c r="G2404" t="str">
        <f>STANDINGS_WHIP[[#This Row],[League]]&amp;STANDINGS_WHIP[[#This Row],[Team]]</f>
        <v>$150 Draft Champions Mar 05 1:00 pm Lg.3830Fantasy Baseball 2k</v>
      </c>
    </row>
    <row r="2405" spans="1:7" x14ac:dyDescent="0.25">
      <c r="A2405">
        <v>1045</v>
      </c>
      <c r="B2405" t="s">
        <v>2362</v>
      </c>
      <c r="C2405" t="s">
        <v>2354</v>
      </c>
      <c r="D2405">
        <v>1.246</v>
      </c>
      <c r="E2405">
        <v>1866</v>
      </c>
      <c r="F2405">
        <f t="shared" si="37"/>
        <v>4</v>
      </c>
      <c r="G2405" t="str">
        <f>STANDINGS_WHIP[[#This Row],[League]]&amp;STANDINGS_WHIP[[#This Row],[Team]]</f>
        <v>$150 Draft Champions Mar 05 1:00 pm Lg.3830Twin Killerz</v>
      </c>
    </row>
    <row r="2406" spans="1:7" x14ac:dyDescent="0.25">
      <c r="A2406">
        <v>1279</v>
      </c>
      <c r="B2406" t="s">
        <v>2355</v>
      </c>
      <c r="C2406" t="s">
        <v>2354</v>
      </c>
      <c r="D2406">
        <v>1.2589999999999999</v>
      </c>
      <c r="E2406">
        <v>1632</v>
      </c>
      <c r="F2406">
        <f t="shared" si="37"/>
        <v>5</v>
      </c>
      <c r="G2406" t="str">
        <f>STANDINGS_WHIP[[#This Row],[League]]&amp;STANDINGS_WHIP[[#This Row],[Team]]</f>
        <v>$150 Draft Champions Mar 05 1:00 pm Lg.3830deadmoneyJ</v>
      </c>
    </row>
    <row r="2407" spans="1:7" x14ac:dyDescent="0.25">
      <c r="A2407">
        <v>1376</v>
      </c>
      <c r="B2407" t="s">
        <v>395</v>
      </c>
      <c r="C2407" t="s">
        <v>2354</v>
      </c>
      <c r="D2407">
        <v>1.264</v>
      </c>
      <c r="E2407">
        <v>1535</v>
      </c>
      <c r="F2407">
        <f t="shared" si="37"/>
        <v>6</v>
      </c>
      <c r="G2407" t="str">
        <f>STANDINGS_WHIP[[#This Row],[League]]&amp;STANDINGS_WHIP[[#This Row],[Team]]</f>
        <v>$150 Draft Champions Mar 05 1:00 pm Lg.3830American Dreams</v>
      </c>
    </row>
    <row r="2408" spans="1:7" x14ac:dyDescent="0.25">
      <c r="A2408">
        <v>1499</v>
      </c>
      <c r="B2408" t="s">
        <v>354</v>
      </c>
      <c r="C2408" t="s">
        <v>2354</v>
      </c>
      <c r="D2408">
        <v>1.2709999999999999</v>
      </c>
      <c r="E2408">
        <v>1412</v>
      </c>
      <c r="F2408">
        <f t="shared" si="37"/>
        <v>7</v>
      </c>
      <c r="G2408" t="str">
        <f>STANDINGS_WHIP[[#This Row],[League]]&amp;STANDINGS_WHIP[[#This Row],[Team]]</f>
        <v>$150 Draft Champions Mar 05 1:00 pm Lg.3830Evil Prime</v>
      </c>
    </row>
    <row r="2409" spans="1:7" x14ac:dyDescent="0.25">
      <c r="A2409">
        <v>1698</v>
      </c>
      <c r="B2409" t="s">
        <v>2360</v>
      </c>
      <c r="C2409" t="s">
        <v>2354</v>
      </c>
      <c r="D2409">
        <v>1.282</v>
      </c>
      <c r="E2409">
        <v>1213</v>
      </c>
      <c r="F2409">
        <f t="shared" si="37"/>
        <v>8</v>
      </c>
      <c r="G2409" t="str">
        <f>STANDINGS_WHIP[[#This Row],[League]]&amp;STANDINGS_WHIP[[#This Row],[Team]]</f>
        <v>$150 Draft Champions Mar 05 1:00 pm Lg.3830Big Shot Callers</v>
      </c>
    </row>
    <row r="2410" spans="1:7" x14ac:dyDescent="0.25">
      <c r="A2410">
        <v>1782</v>
      </c>
      <c r="B2410" t="s">
        <v>2366</v>
      </c>
      <c r="C2410" t="s">
        <v>2354</v>
      </c>
      <c r="D2410">
        <v>1.2869999999999999</v>
      </c>
      <c r="E2410">
        <v>1129</v>
      </c>
      <c r="F2410">
        <f t="shared" si="37"/>
        <v>9</v>
      </c>
      <c r="G2410" t="str">
        <f>STANDINGS_WHIP[[#This Row],[League]]&amp;STANDINGS_WHIP[[#This Row],[Team]]</f>
        <v>$150 Draft Champions Mar 05 1:00 pm Lg.3830Fatter than you!</v>
      </c>
    </row>
    <row r="2411" spans="1:7" x14ac:dyDescent="0.25">
      <c r="A2411">
        <v>2149</v>
      </c>
      <c r="B2411" t="s">
        <v>2363</v>
      </c>
      <c r="C2411" t="s">
        <v>2354</v>
      </c>
      <c r="D2411">
        <v>1.3080000000000001</v>
      </c>
      <c r="E2411">
        <v>762</v>
      </c>
      <c r="F2411">
        <f t="shared" si="37"/>
        <v>10</v>
      </c>
      <c r="G2411" t="str">
        <f>STANDINGS_WHIP[[#This Row],[League]]&amp;STANDINGS_WHIP[[#This Row],[Team]]</f>
        <v>$150 Draft Champions Mar 05 1:00 pm Lg.3830Team Shaw</v>
      </c>
    </row>
    <row r="2412" spans="1:7" x14ac:dyDescent="0.25">
      <c r="A2412">
        <v>2198</v>
      </c>
      <c r="B2412" t="s">
        <v>2358</v>
      </c>
      <c r="C2412" t="s">
        <v>2354</v>
      </c>
      <c r="D2412">
        <v>1.3109999999999999</v>
      </c>
      <c r="E2412">
        <v>713</v>
      </c>
      <c r="F2412">
        <f t="shared" si="37"/>
        <v>11</v>
      </c>
      <c r="G2412" t="str">
        <f>STANDINGS_WHIP[[#This Row],[League]]&amp;STANDINGS_WHIP[[#This Row],[Team]]</f>
        <v>$150 Draft Champions Mar 05 1:00 pm Lg.3830Ancient Astronaut Theorists</v>
      </c>
    </row>
    <row r="2413" spans="1:7" x14ac:dyDescent="0.25">
      <c r="A2413">
        <v>2212</v>
      </c>
      <c r="B2413" t="s">
        <v>2359</v>
      </c>
      <c r="C2413" t="s">
        <v>2354</v>
      </c>
      <c r="D2413">
        <v>1.3120000000000001</v>
      </c>
      <c r="E2413">
        <v>699</v>
      </c>
      <c r="F2413">
        <f t="shared" si="37"/>
        <v>12</v>
      </c>
      <c r="G2413" t="str">
        <f>STANDINGS_WHIP[[#This Row],[League]]&amp;STANDINGS_WHIP[[#This Row],[Team]]</f>
        <v>$150 Draft Champions Mar 05 1:00 pm Lg.3830Slippin' Jimmies</v>
      </c>
    </row>
    <row r="2414" spans="1:7" x14ac:dyDescent="0.25">
      <c r="A2414">
        <v>2456</v>
      </c>
      <c r="B2414" t="s">
        <v>2353</v>
      </c>
      <c r="C2414" t="s">
        <v>2354</v>
      </c>
      <c r="D2414">
        <v>1.329</v>
      </c>
      <c r="E2414">
        <v>455</v>
      </c>
      <c r="F2414">
        <f t="shared" si="37"/>
        <v>13</v>
      </c>
      <c r="G2414" t="str">
        <f>STANDINGS_WHIP[[#This Row],[League]]&amp;STANDINGS_WHIP[[#This Row],[Team]]</f>
        <v>$150 Draft Champions Mar 05 1:00 pm Lg.3830Grumpy Old Man</v>
      </c>
    </row>
    <row r="2415" spans="1:7" x14ac:dyDescent="0.25">
      <c r="A2415">
        <v>2703</v>
      </c>
      <c r="B2415" t="s">
        <v>2361</v>
      </c>
      <c r="C2415" t="s">
        <v>2354</v>
      </c>
      <c r="D2415">
        <v>1.3560000000000001</v>
      </c>
      <c r="E2415">
        <v>208</v>
      </c>
      <c r="F2415">
        <f t="shared" si="37"/>
        <v>14</v>
      </c>
      <c r="G2415" t="str">
        <f>STANDINGS_WHIP[[#This Row],[League]]&amp;STANDINGS_WHIP[[#This Row],[Team]]</f>
        <v>$150 Draft Champions Mar 05 1:00 pm Lg.3830Scooters Fantasy</v>
      </c>
    </row>
    <row r="2416" spans="1:7" x14ac:dyDescent="0.25">
      <c r="A2416">
        <v>2750</v>
      </c>
      <c r="B2416" t="s">
        <v>2356</v>
      </c>
      <c r="C2416" t="s">
        <v>2354</v>
      </c>
      <c r="D2416">
        <v>1.363</v>
      </c>
      <c r="E2416">
        <v>161</v>
      </c>
      <c r="F2416">
        <f t="shared" si="37"/>
        <v>15</v>
      </c>
      <c r="G2416" t="str">
        <f>STANDINGS_WHIP[[#This Row],[League]]&amp;STANDINGS_WHIP[[#This Row],[Team]]</f>
        <v>$150 Draft Champions Mar 05 1:00 pm Lg.3830Team Ioli</v>
      </c>
    </row>
    <row r="2417" spans="1:7" x14ac:dyDescent="0.25">
      <c r="A2417">
        <v>33</v>
      </c>
      <c r="B2417" t="s">
        <v>2369</v>
      </c>
      <c r="C2417" t="s">
        <v>2368</v>
      </c>
      <c r="D2417">
        <v>1.1319999999999999</v>
      </c>
      <c r="E2417">
        <v>2878</v>
      </c>
      <c r="F2417">
        <f t="shared" si="37"/>
        <v>1</v>
      </c>
      <c r="G2417" t="str">
        <f>STANDINGS_WHIP[[#This Row],[League]]&amp;STANDINGS_WHIP[[#This Row],[Team]]</f>
        <v>$150 Draft Champions Mar 06 1:00 pm Lg.3832Team MBC</v>
      </c>
    </row>
    <row r="2418" spans="1:7" x14ac:dyDescent="0.25">
      <c r="A2418">
        <v>249</v>
      </c>
      <c r="B2418" t="s">
        <v>2370</v>
      </c>
      <c r="C2418" t="s">
        <v>2368</v>
      </c>
      <c r="D2418">
        <v>1.1830000000000001</v>
      </c>
      <c r="E2418">
        <v>2662</v>
      </c>
      <c r="F2418">
        <f t="shared" si="37"/>
        <v>2</v>
      </c>
      <c r="G2418" t="str">
        <f>STANDINGS_WHIP[[#This Row],[League]]&amp;STANDINGS_WHIP[[#This Row],[Team]]</f>
        <v>$150 Draft Champions Mar 06 1:00 pm Lg.3832Bryzzo</v>
      </c>
    </row>
    <row r="2419" spans="1:7" x14ac:dyDescent="0.25">
      <c r="A2419">
        <v>346</v>
      </c>
      <c r="B2419" t="s">
        <v>112</v>
      </c>
      <c r="C2419" t="s">
        <v>2368</v>
      </c>
      <c r="D2419">
        <v>1.196</v>
      </c>
      <c r="E2419">
        <v>2565</v>
      </c>
      <c r="F2419">
        <f t="shared" si="37"/>
        <v>3</v>
      </c>
      <c r="G2419" t="str">
        <f>STANDINGS_WHIP[[#This Row],[League]]&amp;STANDINGS_WHIP[[#This Row],[Team]]</f>
        <v>$150 Draft Champions Mar 06 1:00 pm Lg.3832Rookie Monsters</v>
      </c>
    </row>
    <row r="2420" spans="1:7" x14ac:dyDescent="0.25">
      <c r="A2420">
        <v>413</v>
      </c>
      <c r="B2420" t="s">
        <v>230</v>
      </c>
      <c r="C2420" t="s">
        <v>2368</v>
      </c>
      <c r="D2420">
        <v>1.202</v>
      </c>
      <c r="E2420">
        <v>2498</v>
      </c>
      <c r="F2420">
        <f t="shared" si="37"/>
        <v>4</v>
      </c>
      <c r="G2420" t="str">
        <f>STANDINGS_WHIP[[#This Row],[League]]&amp;STANDINGS_WHIP[[#This Row],[Team]]</f>
        <v>$150 Draft Champions Mar 06 1:00 pm Lg.3832Team Hofmann</v>
      </c>
    </row>
    <row r="2421" spans="1:7" x14ac:dyDescent="0.25">
      <c r="A2421">
        <v>471</v>
      </c>
      <c r="B2421" t="s">
        <v>186</v>
      </c>
      <c r="C2421" t="s">
        <v>2368</v>
      </c>
      <c r="D2421">
        <v>1.208</v>
      </c>
      <c r="E2421">
        <v>2440</v>
      </c>
      <c r="F2421">
        <f t="shared" si="37"/>
        <v>5</v>
      </c>
      <c r="G2421" t="str">
        <f>STANDINGS_WHIP[[#This Row],[League]]&amp;STANDINGS_WHIP[[#This Row],[Team]]</f>
        <v>$150 Draft Champions Mar 06 1:00 pm Lg.3832LONG GONE</v>
      </c>
    </row>
    <row r="2422" spans="1:7" x14ac:dyDescent="0.25">
      <c r="A2422">
        <v>501</v>
      </c>
      <c r="B2422" t="s">
        <v>2371</v>
      </c>
      <c r="C2422" t="s">
        <v>2368</v>
      </c>
      <c r="D2422">
        <v>1.2110000000000001</v>
      </c>
      <c r="E2422">
        <v>2410</v>
      </c>
      <c r="F2422">
        <f t="shared" si="37"/>
        <v>6</v>
      </c>
      <c r="G2422" t="str">
        <f>STANDINGS_WHIP[[#This Row],[League]]&amp;STANDINGS_WHIP[[#This Row],[Team]]</f>
        <v>$150 Draft Champions Mar 06 1:00 pm Lg.3832Hawk N Sons</v>
      </c>
    </row>
    <row r="2423" spans="1:7" x14ac:dyDescent="0.25">
      <c r="A2423">
        <v>1431</v>
      </c>
      <c r="B2423" t="s">
        <v>16</v>
      </c>
      <c r="C2423" t="s">
        <v>2368</v>
      </c>
      <c r="D2423">
        <v>1.2669999999999999</v>
      </c>
      <c r="E2423">
        <v>1480</v>
      </c>
      <c r="F2423">
        <f t="shared" si="37"/>
        <v>7</v>
      </c>
      <c r="G2423" t="str">
        <f>STANDINGS_WHIP[[#This Row],[League]]&amp;STANDINGS_WHIP[[#This Row],[Team]]</f>
        <v>$150 Draft Champions Mar 06 1:00 pm Lg.3832Team Phan</v>
      </c>
    </row>
    <row r="2424" spans="1:7" x14ac:dyDescent="0.25">
      <c r="A2424">
        <v>1722</v>
      </c>
      <c r="B2424" t="s">
        <v>2372</v>
      </c>
      <c r="C2424" t="s">
        <v>2368</v>
      </c>
      <c r="D2424">
        <v>1.2829999999999999</v>
      </c>
      <c r="E2424">
        <v>1189</v>
      </c>
      <c r="F2424">
        <f t="shared" si="37"/>
        <v>8</v>
      </c>
      <c r="G2424" t="str">
        <f>STANDINGS_WHIP[[#This Row],[League]]&amp;STANDINGS_WHIP[[#This Row],[Team]]</f>
        <v>$150 Draft Champions Mar 06 1:00 pm Lg.3832FUBAR</v>
      </c>
    </row>
    <row r="2425" spans="1:7" x14ac:dyDescent="0.25">
      <c r="A2425">
        <v>1904</v>
      </c>
      <c r="B2425" t="s">
        <v>2375</v>
      </c>
      <c r="C2425" t="s">
        <v>2368</v>
      </c>
      <c r="D2425">
        <v>1.2929999999999999</v>
      </c>
      <c r="E2425">
        <v>1007</v>
      </c>
      <c r="F2425">
        <f t="shared" si="37"/>
        <v>9</v>
      </c>
      <c r="G2425" t="str">
        <f>STANDINGS_WHIP[[#This Row],[League]]&amp;STANDINGS_WHIP[[#This Row],[Team]]</f>
        <v>$150 Draft Champions Mar 06 1:00 pm Lg.3832pizza party9</v>
      </c>
    </row>
    <row r="2426" spans="1:7" x14ac:dyDescent="0.25">
      <c r="A2426">
        <v>2249</v>
      </c>
      <c r="B2426" t="s">
        <v>2373</v>
      </c>
      <c r="C2426" t="s">
        <v>2368</v>
      </c>
      <c r="D2426">
        <v>1.3140000000000001</v>
      </c>
      <c r="E2426">
        <v>662</v>
      </c>
      <c r="F2426">
        <f t="shared" si="37"/>
        <v>10</v>
      </c>
      <c r="G2426" t="str">
        <f>STANDINGS_WHIP[[#This Row],[League]]&amp;STANDINGS_WHIP[[#This Row],[Team]]</f>
        <v>$150 Draft Champions Mar 06 1:00 pm Lg.3832Team Torres</v>
      </c>
    </row>
    <row r="2427" spans="1:7" x14ac:dyDescent="0.25">
      <c r="A2427">
        <v>2507</v>
      </c>
      <c r="B2427" t="s">
        <v>19</v>
      </c>
      <c r="C2427" t="s">
        <v>2368</v>
      </c>
      <c r="D2427">
        <v>1.3340000000000001</v>
      </c>
      <c r="E2427">
        <v>404</v>
      </c>
      <c r="F2427">
        <f t="shared" si="37"/>
        <v>11</v>
      </c>
      <c r="G2427" t="str">
        <f>STANDINGS_WHIP[[#This Row],[League]]&amp;STANDINGS_WHIP[[#This Row],[Team]]</f>
        <v>$150 Draft Champions Mar 06 1:00 pm Lg.3832One Eyed Jack</v>
      </c>
    </row>
    <row r="2428" spans="1:7" x14ac:dyDescent="0.25">
      <c r="A2428">
        <v>2544</v>
      </c>
      <c r="B2428" t="s">
        <v>2367</v>
      </c>
      <c r="C2428" t="s">
        <v>2368</v>
      </c>
      <c r="D2428">
        <v>1.3380000000000001</v>
      </c>
      <c r="E2428">
        <v>367</v>
      </c>
      <c r="F2428">
        <f t="shared" si="37"/>
        <v>12</v>
      </c>
      <c r="G2428" t="str">
        <f>STANDINGS_WHIP[[#This Row],[League]]&amp;STANDINGS_WHIP[[#This Row],[Team]]</f>
        <v>$150 Draft Champions Mar 06 1:00 pm Lg.3832Dewey, Cheatem and Howe</v>
      </c>
    </row>
    <row r="2429" spans="1:7" x14ac:dyDescent="0.25">
      <c r="A2429">
        <v>2589</v>
      </c>
      <c r="B2429" t="s">
        <v>2374</v>
      </c>
      <c r="C2429" t="s">
        <v>2368</v>
      </c>
      <c r="D2429">
        <v>1.3420000000000001</v>
      </c>
      <c r="E2429">
        <v>322</v>
      </c>
      <c r="F2429">
        <f t="shared" si="37"/>
        <v>13</v>
      </c>
      <c r="G2429" t="str">
        <f>STANDINGS_WHIP[[#This Row],[League]]&amp;STANDINGS_WHIP[[#This Row],[Team]]</f>
        <v>$150 Draft Champions Mar 06 1:00 pm Lg.3832Dead Cat Bounce</v>
      </c>
    </row>
    <row r="2430" spans="1:7" x14ac:dyDescent="0.25">
      <c r="A2430">
        <v>2618</v>
      </c>
      <c r="B2430" t="s">
        <v>2376</v>
      </c>
      <c r="C2430" t="s">
        <v>2368</v>
      </c>
      <c r="D2430">
        <v>1.3460000000000001</v>
      </c>
      <c r="E2430">
        <v>293</v>
      </c>
      <c r="F2430">
        <f t="shared" si="37"/>
        <v>14</v>
      </c>
      <c r="G2430" t="str">
        <f>STANDINGS_WHIP[[#This Row],[League]]&amp;STANDINGS_WHIP[[#This Row],[Team]]</f>
        <v>$150 Draft Champions Mar 06 1:00 pm Lg.3832The Marine Biologist</v>
      </c>
    </row>
    <row r="2431" spans="1:7" x14ac:dyDescent="0.25">
      <c r="A2431">
        <v>2898</v>
      </c>
      <c r="B2431" t="s">
        <v>1410</v>
      </c>
      <c r="C2431" t="s">
        <v>2368</v>
      </c>
      <c r="D2431">
        <v>1.4319999999999999</v>
      </c>
      <c r="E2431">
        <v>13</v>
      </c>
      <c r="F2431">
        <f t="shared" si="37"/>
        <v>15</v>
      </c>
      <c r="G2431" t="str">
        <f>STANDINGS_WHIP[[#This Row],[League]]&amp;STANDINGS_WHIP[[#This Row],[Team]]</f>
        <v>$150 Draft Champions Mar 06 1:00 pm Lg.3832New York's Finest</v>
      </c>
    </row>
    <row r="2432" spans="1:7" x14ac:dyDescent="0.25">
      <c r="A2432">
        <v>5</v>
      </c>
      <c r="B2432" t="s">
        <v>2386</v>
      </c>
      <c r="C2432" t="s">
        <v>2378</v>
      </c>
      <c r="D2432">
        <v>1.099</v>
      </c>
      <c r="E2432">
        <v>2906</v>
      </c>
      <c r="F2432">
        <f t="shared" si="37"/>
        <v>1</v>
      </c>
      <c r="G2432" t="str">
        <f>STANDINGS_WHIP[[#This Row],[League]]&amp;STANDINGS_WHIP[[#This Row],[Team]]</f>
        <v>$150 Draft Champions Mar 06 1:00 pm Lg.3836zima..........</v>
      </c>
    </row>
    <row r="2433" spans="1:7" x14ac:dyDescent="0.25">
      <c r="A2433">
        <v>96</v>
      </c>
      <c r="B2433" t="s">
        <v>2380</v>
      </c>
      <c r="C2433" t="s">
        <v>2378</v>
      </c>
      <c r="D2433">
        <v>1.157</v>
      </c>
      <c r="E2433">
        <v>2815</v>
      </c>
      <c r="F2433">
        <f t="shared" si="37"/>
        <v>2</v>
      </c>
      <c r="G2433" t="str">
        <f>STANDINGS_WHIP[[#This Row],[League]]&amp;STANDINGS_WHIP[[#This Row],[Team]]</f>
        <v>$150 Draft Champions Mar 06 1:00 pm Lg.3836FAABuless</v>
      </c>
    </row>
    <row r="2434" spans="1:7" x14ac:dyDescent="0.25">
      <c r="A2434">
        <v>360</v>
      </c>
      <c r="B2434" t="s">
        <v>205</v>
      </c>
      <c r="C2434" t="s">
        <v>2378</v>
      </c>
      <c r="D2434">
        <v>1.1970000000000001</v>
      </c>
      <c r="E2434">
        <v>2551</v>
      </c>
      <c r="F2434">
        <f t="shared" si="37"/>
        <v>3</v>
      </c>
      <c r="G2434" t="str">
        <f>STANDINGS_WHIP[[#This Row],[League]]&amp;STANDINGS_WHIP[[#This Row],[Team]]</f>
        <v>$150 Draft Champions Mar 06 1:00 pm Lg.3836Team Sloan</v>
      </c>
    </row>
    <row r="2435" spans="1:7" x14ac:dyDescent="0.25">
      <c r="A2435">
        <v>514</v>
      </c>
      <c r="B2435" t="s">
        <v>2383</v>
      </c>
      <c r="C2435" t="s">
        <v>2378</v>
      </c>
      <c r="D2435">
        <v>1.212</v>
      </c>
      <c r="E2435">
        <v>2397</v>
      </c>
      <c r="F2435">
        <f t="shared" ref="F2435:F2498" si="38">IF(C2435=C2434,F2434+1,1)</f>
        <v>4</v>
      </c>
      <c r="G2435" t="str">
        <f>STANDINGS_WHIP[[#This Row],[League]]&amp;STANDINGS_WHIP[[#This Row],[Team]]</f>
        <v>$150 Draft Champions Mar 06 1:00 pm Lg.3836Mud Bugs</v>
      </c>
    </row>
    <row r="2436" spans="1:7" x14ac:dyDescent="0.25">
      <c r="A2436">
        <v>764</v>
      </c>
      <c r="B2436" t="s">
        <v>107</v>
      </c>
      <c r="C2436" t="s">
        <v>2378</v>
      </c>
      <c r="D2436">
        <v>1.2310000000000001</v>
      </c>
      <c r="E2436">
        <v>2147</v>
      </c>
      <c r="F2436">
        <f t="shared" si="38"/>
        <v>5</v>
      </c>
      <c r="G2436" t="str">
        <f>STANDINGS_WHIP[[#This Row],[League]]&amp;STANDINGS_WHIP[[#This Row],[Team]]</f>
        <v>$150 Draft Champions Mar 06 1:00 pm Lg.3836Team Scott</v>
      </c>
    </row>
    <row r="2437" spans="1:7" x14ac:dyDescent="0.25">
      <c r="A2437">
        <v>999</v>
      </c>
      <c r="B2437" t="s">
        <v>2384</v>
      </c>
      <c r="C2437" t="s">
        <v>2378</v>
      </c>
      <c r="D2437">
        <v>1.244</v>
      </c>
      <c r="E2437">
        <v>1911.5</v>
      </c>
      <c r="F2437">
        <f t="shared" si="38"/>
        <v>6</v>
      </c>
      <c r="G2437" t="str">
        <f>STANDINGS_WHIP[[#This Row],[League]]&amp;STANDINGS_WHIP[[#This Row],[Team]]</f>
        <v>$150 Draft Champions Mar 06 1:00 pm Lg.3836Kamden Yards</v>
      </c>
    </row>
    <row r="2438" spans="1:7" x14ac:dyDescent="0.25">
      <c r="A2438">
        <v>1153</v>
      </c>
      <c r="B2438" t="s">
        <v>2388</v>
      </c>
      <c r="C2438" t="s">
        <v>2378</v>
      </c>
      <c r="D2438">
        <v>1.252</v>
      </c>
      <c r="E2438">
        <v>1758</v>
      </c>
      <c r="F2438">
        <f t="shared" si="38"/>
        <v>7</v>
      </c>
      <c r="G2438" t="str">
        <f>STANDINGS_WHIP[[#This Row],[League]]&amp;STANDINGS_WHIP[[#This Row],[Team]]</f>
        <v>$150 Draft Champions Mar 06 1:00 pm Lg.3836Ghostbuster Posey</v>
      </c>
    </row>
    <row r="2439" spans="1:7" x14ac:dyDescent="0.25">
      <c r="A2439">
        <v>1429</v>
      </c>
      <c r="B2439" t="s">
        <v>2379</v>
      </c>
      <c r="C2439" t="s">
        <v>2378</v>
      </c>
      <c r="D2439">
        <v>1.2669999999999999</v>
      </c>
      <c r="E2439">
        <v>1482</v>
      </c>
      <c r="F2439">
        <f t="shared" si="38"/>
        <v>8</v>
      </c>
      <c r="G2439" t="str">
        <f>STANDINGS_WHIP[[#This Row],[League]]&amp;STANDINGS_WHIP[[#This Row],[Team]]</f>
        <v>$150 Draft Champions Mar 06 1:00 pm Lg.3836Master of Karate &amp; Friendship</v>
      </c>
    </row>
    <row r="2440" spans="1:7" x14ac:dyDescent="0.25">
      <c r="A2440">
        <v>1598</v>
      </c>
      <c r="B2440" t="s">
        <v>2387</v>
      </c>
      <c r="C2440" t="s">
        <v>2378</v>
      </c>
      <c r="D2440">
        <v>1.276</v>
      </c>
      <c r="E2440">
        <v>1313</v>
      </c>
      <c r="F2440">
        <f t="shared" si="38"/>
        <v>9</v>
      </c>
      <c r="G2440" t="str">
        <f>STANDINGS_WHIP[[#This Row],[League]]&amp;STANDINGS_WHIP[[#This Row],[Team]]</f>
        <v>$150 Draft Champions Mar 06 1:00 pm Lg.3836Ace of Base</v>
      </c>
    </row>
    <row r="2441" spans="1:7" x14ac:dyDescent="0.25">
      <c r="A2441">
        <v>1682</v>
      </c>
      <c r="B2441" t="s">
        <v>2385</v>
      </c>
      <c r="C2441" t="s">
        <v>2378</v>
      </c>
      <c r="D2441">
        <v>1.2809999999999999</v>
      </c>
      <c r="E2441">
        <v>1229</v>
      </c>
      <c r="F2441">
        <f t="shared" si="38"/>
        <v>10</v>
      </c>
      <c r="G2441" t="str">
        <f>STANDINGS_WHIP[[#This Row],[League]]&amp;STANDINGS_WHIP[[#This Row],[Team]]</f>
        <v>$150 Draft Champions Mar 06 1:00 pm Lg.3836Winters Storm</v>
      </c>
    </row>
    <row r="2442" spans="1:7" x14ac:dyDescent="0.25">
      <c r="A2442">
        <v>1960</v>
      </c>
      <c r="B2442" t="s">
        <v>376</v>
      </c>
      <c r="C2442" t="s">
        <v>2378</v>
      </c>
      <c r="D2442">
        <v>1.296</v>
      </c>
      <c r="E2442">
        <v>951</v>
      </c>
      <c r="F2442">
        <f t="shared" si="38"/>
        <v>11</v>
      </c>
      <c r="G2442" t="str">
        <f>STANDINGS_WHIP[[#This Row],[League]]&amp;STANDINGS_WHIP[[#This Row],[Team]]</f>
        <v>$150 Draft Champions Mar 06 1:00 pm Lg.3836Munsons</v>
      </c>
    </row>
    <row r="2443" spans="1:7" x14ac:dyDescent="0.25">
      <c r="A2443">
        <v>2239</v>
      </c>
      <c r="B2443" t="s">
        <v>1336</v>
      </c>
      <c r="C2443" t="s">
        <v>2378</v>
      </c>
      <c r="D2443">
        <v>1.3129999999999999</v>
      </c>
      <c r="E2443">
        <v>672</v>
      </c>
      <c r="F2443">
        <f t="shared" si="38"/>
        <v>12</v>
      </c>
      <c r="G2443" t="str">
        <f>STANDINGS_WHIP[[#This Row],[League]]&amp;STANDINGS_WHIP[[#This Row],[Team]]</f>
        <v>$150 Draft Champions Mar 06 1:00 pm Lg.3836Team Madsen</v>
      </c>
    </row>
    <row r="2444" spans="1:7" x14ac:dyDescent="0.25">
      <c r="A2444">
        <v>2336</v>
      </c>
      <c r="B2444" t="s">
        <v>2382</v>
      </c>
      <c r="C2444" t="s">
        <v>2378</v>
      </c>
      <c r="D2444">
        <v>1.32</v>
      </c>
      <c r="E2444">
        <v>575</v>
      </c>
      <c r="F2444">
        <f t="shared" si="38"/>
        <v>13</v>
      </c>
      <c r="G2444" t="str">
        <f>STANDINGS_WHIP[[#This Row],[League]]&amp;STANDINGS_WHIP[[#This Row],[Team]]</f>
        <v>$150 Draft Champions Mar 06 1:00 pm Lg.3836Team 14</v>
      </c>
    </row>
    <row r="2445" spans="1:7" x14ac:dyDescent="0.25">
      <c r="A2445">
        <v>2543</v>
      </c>
      <c r="B2445" t="s">
        <v>2377</v>
      </c>
      <c r="C2445" t="s">
        <v>2378</v>
      </c>
      <c r="D2445">
        <v>1.3380000000000001</v>
      </c>
      <c r="E2445">
        <v>368</v>
      </c>
      <c r="F2445">
        <f t="shared" si="38"/>
        <v>14</v>
      </c>
      <c r="G2445" t="str">
        <f>STANDINGS_WHIP[[#This Row],[League]]&amp;STANDINGS_WHIP[[#This Row],[Team]]</f>
        <v>$150 Draft Champions Mar 06 1:00 pm Lg.3836Seam Heads</v>
      </c>
    </row>
    <row r="2446" spans="1:7" x14ac:dyDescent="0.25">
      <c r="A2446">
        <v>2728</v>
      </c>
      <c r="B2446" t="s">
        <v>2381</v>
      </c>
      <c r="C2446" t="s">
        <v>2378</v>
      </c>
      <c r="D2446">
        <v>1.3580000000000001</v>
      </c>
      <c r="E2446">
        <v>183</v>
      </c>
      <c r="F2446">
        <f t="shared" si="38"/>
        <v>15</v>
      </c>
      <c r="G2446" t="str">
        <f>STANDINGS_WHIP[[#This Row],[League]]&amp;STANDINGS_WHIP[[#This Row],[Team]]</f>
        <v>$150 Draft Champions Mar 06 1:00 pm Lg.3836Bolander/O'Brien 2016</v>
      </c>
    </row>
    <row r="2447" spans="1:7" x14ac:dyDescent="0.25">
      <c r="A2447">
        <v>48</v>
      </c>
      <c r="B2447" t="s">
        <v>2395</v>
      </c>
      <c r="C2447" t="s">
        <v>2390</v>
      </c>
      <c r="D2447">
        <v>1.1399999999999999</v>
      </c>
      <c r="E2447">
        <v>2863</v>
      </c>
      <c r="F2447">
        <f t="shared" si="38"/>
        <v>1</v>
      </c>
      <c r="G2447" t="str">
        <f>STANDINGS_WHIP[[#This Row],[League]]&amp;STANDINGS_WHIP[[#This Row],[Team]]</f>
        <v>$150 Draft Champions Mar 06 1:00 pm Lg.3840Panik! At The Disco</v>
      </c>
    </row>
    <row r="2448" spans="1:7" x14ac:dyDescent="0.25">
      <c r="A2448">
        <v>106</v>
      </c>
      <c r="B2448" t="s">
        <v>2391</v>
      </c>
      <c r="C2448" t="s">
        <v>2390</v>
      </c>
      <c r="D2448">
        <v>1.1599999999999999</v>
      </c>
      <c r="E2448">
        <v>2805</v>
      </c>
      <c r="F2448">
        <f t="shared" si="38"/>
        <v>2</v>
      </c>
      <c r="G2448" t="str">
        <f>STANDINGS_WHIP[[#This Row],[League]]&amp;STANDINGS_WHIP[[#This Row],[Team]]</f>
        <v>$150 Draft Champions Mar 06 1:00 pm Lg.3840The Terrible Tygers</v>
      </c>
    </row>
    <row r="2449" spans="1:7" x14ac:dyDescent="0.25">
      <c r="A2449">
        <v>664</v>
      </c>
      <c r="B2449" t="s">
        <v>404</v>
      </c>
      <c r="C2449" t="s">
        <v>2390</v>
      </c>
      <c r="D2449">
        <v>1.2230000000000001</v>
      </c>
      <c r="E2449">
        <v>2247</v>
      </c>
      <c r="F2449">
        <f t="shared" si="38"/>
        <v>3</v>
      </c>
      <c r="G2449" t="str">
        <f>STANDINGS_WHIP[[#This Row],[League]]&amp;STANDINGS_WHIP[[#This Row],[Team]]</f>
        <v>$150 Draft Champions Mar 06 1:00 pm Lg.3840Team Rufe</v>
      </c>
    </row>
    <row r="2450" spans="1:7" x14ac:dyDescent="0.25">
      <c r="A2450">
        <v>762</v>
      </c>
      <c r="B2450" t="s">
        <v>2398</v>
      </c>
      <c r="C2450" t="s">
        <v>2390</v>
      </c>
      <c r="D2450">
        <v>1.23</v>
      </c>
      <c r="E2450">
        <v>2149</v>
      </c>
      <c r="F2450">
        <f t="shared" si="38"/>
        <v>4</v>
      </c>
      <c r="G2450" t="str">
        <f>STANDINGS_WHIP[[#This Row],[League]]&amp;STANDINGS_WHIP[[#This Row],[Team]]</f>
        <v>$150 Draft Champions Mar 06 1:00 pm Lg.3840Mischievous Badgers</v>
      </c>
    </row>
    <row r="2451" spans="1:7" x14ac:dyDescent="0.25">
      <c r="A2451">
        <v>840</v>
      </c>
      <c r="B2451" t="s">
        <v>2392</v>
      </c>
      <c r="C2451" t="s">
        <v>2390</v>
      </c>
      <c r="D2451">
        <v>1.2350000000000001</v>
      </c>
      <c r="E2451">
        <v>2071</v>
      </c>
      <c r="F2451">
        <f t="shared" si="38"/>
        <v>5</v>
      </c>
      <c r="G2451" t="str">
        <f>STANDINGS_WHIP[[#This Row],[League]]&amp;STANDINGS_WHIP[[#This Row],[Team]]</f>
        <v>$150 Draft Champions Mar 06 1:00 pm Lg.3840WRJ 16</v>
      </c>
    </row>
    <row r="2452" spans="1:7" x14ac:dyDescent="0.25">
      <c r="A2452">
        <v>876</v>
      </c>
      <c r="B2452" t="s">
        <v>20</v>
      </c>
      <c r="C2452" t="s">
        <v>2390</v>
      </c>
      <c r="D2452">
        <v>1.238</v>
      </c>
      <c r="E2452">
        <v>2035</v>
      </c>
      <c r="F2452">
        <f t="shared" si="38"/>
        <v>6</v>
      </c>
      <c r="G2452" t="str">
        <f>STANDINGS_WHIP[[#This Row],[League]]&amp;STANDINGS_WHIP[[#This Row],[Team]]</f>
        <v>$150 Draft Champions Mar 06 1:00 pm Lg.3840Jedi.23</v>
      </c>
    </row>
    <row r="2453" spans="1:7" x14ac:dyDescent="0.25">
      <c r="A2453">
        <v>1107</v>
      </c>
      <c r="B2453" t="s">
        <v>515</v>
      </c>
      <c r="C2453" t="s">
        <v>2390</v>
      </c>
      <c r="D2453">
        <v>1.25</v>
      </c>
      <c r="E2453">
        <v>1804</v>
      </c>
      <c r="F2453">
        <f t="shared" si="38"/>
        <v>7</v>
      </c>
      <c r="G2453" t="str">
        <f>STANDINGS_WHIP[[#This Row],[League]]&amp;STANDINGS_WHIP[[#This Row],[Team]]</f>
        <v>$150 Draft Champions Mar 06 1:00 pm Lg.3840Poopy Tooth 7</v>
      </c>
    </row>
    <row r="2454" spans="1:7" x14ac:dyDescent="0.25">
      <c r="A2454">
        <v>1413</v>
      </c>
      <c r="B2454" t="s">
        <v>2389</v>
      </c>
      <c r="C2454" t="s">
        <v>2390</v>
      </c>
      <c r="D2454">
        <v>1.266</v>
      </c>
      <c r="E2454">
        <v>1498</v>
      </c>
      <c r="F2454">
        <f t="shared" si="38"/>
        <v>8</v>
      </c>
      <c r="G2454" t="str">
        <f>STANDINGS_WHIP[[#This Row],[League]]&amp;STANDINGS_WHIP[[#This Row],[Team]]</f>
        <v>$150 Draft Champions Mar 06 1:00 pm Lg.3840Four Balls, Can't Walk</v>
      </c>
    </row>
    <row r="2455" spans="1:7" x14ac:dyDescent="0.25">
      <c r="A2455">
        <v>1497</v>
      </c>
      <c r="B2455" t="s">
        <v>18</v>
      </c>
      <c r="C2455" t="s">
        <v>2390</v>
      </c>
      <c r="D2455">
        <v>1.27</v>
      </c>
      <c r="E2455">
        <v>1414</v>
      </c>
      <c r="F2455">
        <f t="shared" si="38"/>
        <v>9</v>
      </c>
      <c r="G2455" t="str">
        <f>STANDINGS_WHIP[[#This Row],[League]]&amp;STANDINGS_WHIP[[#This Row],[Team]]</f>
        <v>$150 Draft Champions Mar 06 1:00 pm Lg.3840Home Run Derbies</v>
      </c>
    </row>
    <row r="2456" spans="1:7" x14ac:dyDescent="0.25">
      <c r="A2456">
        <v>1560</v>
      </c>
      <c r="B2456" t="s">
        <v>2393</v>
      </c>
      <c r="C2456" t="s">
        <v>2390</v>
      </c>
      <c r="D2456">
        <v>1.274</v>
      </c>
      <c r="E2456">
        <v>1351</v>
      </c>
      <c r="F2456">
        <f t="shared" si="38"/>
        <v>10</v>
      </c>
      <c r="G2456" t="str">
        <f>STANDINGS_WHIP[[#This Row],[League]]&amp;STANDINGS_WHIP[[#This Row],[Team]]</f>
        <v>$150 Draft Champions Mar 06 1:00 pm Lg.3840Wooooooooo</v>
      </c>
    </row>
    <row r="2457" spans="1:7" x14ac:dyDescent="0.25">
      <c r="A2457">
        <v>1940</v>
      </c>
      <c r="B2457" t="s">
        <v>2394</v>
      </c>
      <c r="C2457" t="s">
        <v>2390</v>
      </c>
      <c r="D2457">
        <v>1.2949999999999999</v>
      </c>
      <c r="E2457">
        <v>971</v>
      </c>
      <c r="F2457">
        <f t="shared" si="38"/>
        <v>11</v>
      </c>
      <c r="G2457" t="str">
        <f>STANDINGS_WHIP[[#This Row],[League]]&amp;STANDINGS_WHIP[[#This Row],[Team]]</f>
        <v>$150 Draft Champions Mar 06 1:00 pm Lg.3840Team Vintzel</v>
      </c>
    </row>
    <row r="2458" spans="1:7" x14ac:dyDescent="0.25">
      <c r="A2458">
        <v>2018</v>
      </c>
      <c r="B2458" t="s">
        <v>2397</v>
      </c>
      <c r="C2458" t="s">
        <v>2390</v>
      </c>
      <c r="D2458">
        <v>1.2989999999999999</v>
      </c>
      <c r="E2458">
        <v>893</v>
      </c>
      <c r="F2458">
        <f t="shared" si="38"/>
        <v>12</v>
      </c>
      <c r="G2458" t="str">
        <f>STANDINGS_WHIP[[#This Row],[League]]&amp;STANDINGS_WHIP[[#This Row],[Team]]</f>
        <v>$150 Draft Champions Mar 06 1:00 pm Lg.3840Team Lindberg II</v>
      </c>
    </row>
    <row r="2459" spans="1:7" x14ac:dyDescent="0.25">
      <c r="A2459">
        <v>2369</v>
      </c>
      <c r="B2459" t="s">
        <v>336</v>
      </c>
      <c r="C2459" t="s">
        <v>2390</v>
      </c>
      <c r="D2459">
        <v>1.3220000000000001</v>
      </c>
      <c r="E2459">
        <v>542</v>
      </c>
      <c r="F2459">
        <f t="shared" si="38"/>
        <v>13</v>
      </c>
      <c r="G2459" t="str">
        <f>STANDINGS_WHIP[[#This Row],[League]]&amp;STANDINGS_WHIP[[#This Row],[Team]]</f>
        <v>$150 Draft Champions Mar 06 1:00 pm Lg.3840Team Heffernan</v>
      </c>
    </row>
    <row r="2460" spans="1:7" x14ac:dyDescent="0.25">
      <c r="A2460">
        <v>2485</v>
      </c>
      <c r="B2460" t="s">
        <v>2399</v>
      </c>
      <c r="C2460" t="s">
        <v>2390</v>
      </c>
      <c r="D2460">
        <v>1.3320000000000001</v>
      </c>
      <c r="E2460">
        <v>426</v>
      </c>
      <c r="F2460">
        <f t="shared" si="38"/>
        <v>14</v>
      </c>
      <c r="G2460" t="str">
        <f>STANDINGS_WHIP[[#This Row],[League]]&amp;STANDINGS_WHIP[[#This Row],[Team]]</f>
        <v>$150 Draft Champions Mar 06 1:00 pm Lg.3840Crazy 88's</v>
      </c>
    </row>
    <row r="2461" spans="1:7" x14ac:dyDescent="0.25">
      <c r="A2461">
        <v>2514</v>
      </c>
      <c r="B2461" t="s">
        <v>2396</v>
      </c>
      <c r="C2461" t="s">
        <v>2390</v>
      </c>
      <c r="D2461">
        <v>1.3340000000000001</v>
      </c>
      <c r="E2461">
        <v>397</v>
      </c>
      <c r="F2461">
        <f t="shared" si="38"/>
        <v>15</v>
      </c>
      <c r="G2461" t="str">
        <f>STANDINGS_WHIP[[#This Row],[League]]&amp;STANDINGS_WHIP[[#This Row],[Team]]</f>
        <v>$150 Draft Champions Mar 06 1:00 pm Lg.3840It's all about that BASE</v>
      </c>
    </row>
    <row r="2462" spans="1:7" x14ac:dyDescent="0.25">
      <c r="A2462">
        <v>35</v>
      </c>
      <c r="B2462" t="s">
        <v>2404</v>
      </c>
      <c r="C2462" t="s">
        <v>2401</v>
      </c>
      <c r="D2462">
        <v>1.1319999999999999</v>
      </c>
      <c r="E2462">
        <v>2876</v>
      </c>
      <c r="F2462">
        <f t="shared" si="38"/>
        <v>1</v>
      </c>
      <c r="G2462" t="str">
        <f>STANDINGS_WHIP[[#This Row],[League]]&amp;STANDINGS_WHIP[[#This Row],[Team]]</f>
        <v>$150 Draft Champions Mar 07 1:00 pm Lg.3847Elmore James</v>
      </c>
    </row>
    <row r="2463" spans="1:7" x14ac:dyDescent="0.25">
      <c r="A2463">
        <v>292</v>
      </c>
      <c r="B2463" t="s">
        <v>2410</v>
      </c>
      <c r="C2463" t="s">
        <v>2401</v>
      </c>
      <c r="D2463">
        <v>1.1879999999999999</v>
      </c>
      <c r="E2463">
        <v>2619</v>
      </c>
      <c r="F2463">
        <f t="shared" si="38"/>
        <v>2</v>
      </c>
      <c r="G2463" t="str">
        <f>STANDINGS_WHIP[[#This Row],[League]]&amp;STANDINGS_WHIP[[#This Row],[Team]]</f>
        <v>$150 Draft Champions Mar 07 1:00 pm Lg.3847Pyrolitic Decomposition 15</v>
      </c>
    </row>
    <row r="2464" spans="1:7" x14ac:dyDescent="0.25">
      <c r="A2464">
        <v>311</v>
      </c>
      <c r="B2464" t="s">
        <v>2408</v>
      </c>
      <c r="C2464" t="s">
        <v>2401</v>
      </c>
      <c r="D2464">
        <v>1.1910000000000001</v>
      </c>
      <c r="E2464">
        <v>2600</v>
      </c>
      <c r="F2464">
        <f t="shared" si="38"/>
        <v>3</v>
      </c>
      <c r="G2464" t="str">
        <f>STANDINGS_WHIP[[#This Row],[League]]&amp;STANDINGS_WHIP[[#This Row],[Team]]</f>
        <v>$150 Draft Champions Mar 07 1:00 pm Lg.3847smackers X</v>
      </c>
    </row>
    <row r="2465" spans="1:7" x14ac:dyDescent="0.25">
      <c r="A2465">
        <v>726</v>
      </c>
      <c r="B2465" t="s">
        <v>2402</v>
      </c>
      <c r="C2465" t="s">
        <v>2401</v>
      </c>
      <c r="D2465">
        <v>1.228</v>
      </c>
      <c r="E2465">
        <v>2185</v>
      </c>
      <c r="F2465">
        <f t="shared" si="38"/>
        <v>4</v>
      </c>
      <c r="G2465" t="str">
        <f>STANDINGS_WHIP[[#This Row],[League]]&amp;STANDINGS_WHIP[[#This Row],[Team]]</f>
        <v>$150 Draft Champions Mar 07 1:00 pm Lg.3847Chicks dig the long ball</v>
      </c>
    </row>
    <row r="2466" spans="1:7" x14ac:dyDescent="0.25">
      <c r="A2466">
        <v>947</v>
      </c>
      <c r="B2466" t="s">
        <v>496</v>
      </c>
      <c r="C2466" t="s">
        <v>2401</v>
      </c>
      <c r="D2466">
        <v>1.242</v>
      </c>
      <c r="E2466">
        <v>1964</v>
      </c>
      <c r="F2466">
        <f t="shared" si="38"/>
        <v>5</v>
      </c>
      <c r="G2466" t="str">
        <f>STANDINGS_WHIP[[#This Row],[League]]&amp;STANDINGS_WHIP[[#This Row],[Team]]</f>
        <v>$150 Draft Champions Mar 07 1:00 pm Lg.3847Team Palmer</v>
      </c>
    </row>
    <row r="2467" spans="1:7" x14ac:dyDescent="0.25">
      <c r="A2467">
        <v>1370</v>
      </c>
      <c r="B2467" t="s">
        <v>2403</v>
      </c>
      <c r="C2467" t="s">
        <v>2401</v>
      </c>
      <c r="D2467">
        <v>1.264</v>
      </c>
      <c r="E2467">
        <v>1541</v>
      </c>
      <c r="F2467">
        <f t="shared" si="38"/>
        <v>6</v>
      </c>
      <c r="G2467" t="str">
        <f>STANDINGS_WHIP[[#This Row],[League]]&amp;STANDINGS_WHIP[[#This Row],[Team]]</f>
        <v>$150 Draft Champions Mar 07 1:00 pm Lg.3847tulogit2quit</v>
      </c>
    </row>
    <row r="2468" spans="1:7" x14ac:dyDescent="0.25">
      <c r="A2468">
        <v>1503</v>
      </c>
      <c r="B2468" t="s">
        <v>2405</v>
      </c>
      <c r="C2468" t="s">
        <v>2401</v>
      </c>
      <c r="D2468">
        <v>1.2709999999999999</v>
      </c>
      <c r="E2468">
        <v>1408</v>
      </c>
      <c r="F2468">
        <f t="shared" si="38"/>
        <v>7</v>
      </c>
      <c r="G2468" t="str">
        <f>STANDINGS_WHIP[[#This Row],[League]]&amp;STANDINGS_WHIP[[#This Row],[Team]]</f>
        <v>$150 Draft Champions Mar 07 1:00 pm Lg.3847EnthusiasmUnknown2Mankind</v>
      </c>
    </row>
    <row r="2469" spans="1:7" x14ac:dyDescent="0.25">
      <c r="A2469">
        <v>1657</v>
      </c>
      <c r="B2469" t="s">
        <v>650</v>
      </c>
      <c r="C2469" t="s">
        <v>2401</v>
      </c>
      <c r="D2469">
        <v>1.2789999999999999</v>
      </c>
      <c r="E2469">
        <v>1254</v>
      </c>
      <c r="F2469">
        <f t="shared" si="38"/>
        <v>8</v>
      </c>
      <c r="G2469" t="str">
        <f>STANDINGS_WHIP[[#This Row],[League]]&amp;STANDINGS_WHIP[[#This Row],[Team]]</f>
        <v>$150 Draft Champions Mar 07 1:00 pm Lg.3847Team Stein</v>
      </c>
    </row>
    <row r="2470" spans="1:7" x14ac:dyDescent="0.25">
      <c r="A2470">
        <v>1865</v>
      </c>
      <c r="B2470" t="s">
        <v>2406</v>
      </c>
      <c r="C2470" t="s">
        <v>2401</v>
      </c>
      <c r="D2470">
        <v>1.29</v>
      </c>
      <c r="E2470">
        <v>1046</v>
      </c>
      <c r="F2470">
        <f t="shared" si="38"/>
        <v>9</v>
      </c>
      <c r="G2470" t="str">
        <f>STANDINGS_WHIP[[#This Row],[League]]&amp;STANDINGS_WHIP[[#This Row],[Team]]</f>
        <v>$150 Draft Champions Mar 07 1:00 pm Lg.3847Wasted talent</v>
      </c>
    </row>
    <row r="2471" spans="1:7" x14ac:dyDescent="0.25">
      <c r="A2471">
        <v>1981</v>
      </c>
      <c r="B2471" t="s">
        <v>726</v>
      </c>
      <c r="C2471" t="s">
        <v>2401</v>
      </c>
      <c r="D2471">
        <v>1.2969999999999999</v>
      </c>
      <c r="E2471">
        <v>930</v>
      </c>
      <c r="F2471">
        <f t="shared" si="38"/>
        <v>10</v>
      </c>
      <c r="G2471" t="str">
        <f>STANDINGS_WHIP[[#This Row],[League]]&amp;STANDINGS_WHIP[[#This Row],[Team]]</f>
        <v>$150 Draft Champions Mar 07 1:00 pm Lg.3847Team Warner</v>
      </c>
    </row>
    <row r="2472" spans="1:7" x14ac:dyDescent="0.25">
      <c r="A2472">
        <v>2043</v>
      </c>
      <c r="B2472" t="s">
        <v>2400</v>
      </c>
      <c r="C2472" t="s">
        <v>2401</v>
      </c>
      <c r="D2472">
        <v>1.3009999999999999</v>
      </c>
      <c r="E2472">
        <v>868</v>
      </c>
      <c r="F2472">
        <f t="shared" si="38"/>
        <v>11</v>
      </c>
      <c r="G2472" t="str">
        <f>STANDINGS_WHIP[[#This Row],[League]]&amp;STANDINGS_WHIP[[#This Row],[Team]]</f>
        <v>$150 Draft Champions Mar 07 1:00 pm Lg.3847Team Turner</v>
      </c>
    </row>
    <row r="2473" spans="1:7" x14ac:dyDescent="0.25">
      <c r="A2473">
        <v>2117</v>
      </c>
      <c r="B2473" t="s">
        <v>221</v>
      </c>
      <c r="C2473" t="s">
        <v>2401</v>
      </c>
      <c r="D2473">
        <v>1.3049999999999999</v>
      </c>
      <c r="E2473">
        <v>794</v>
      </c>
      <c r="F2473">
        <f t="shared" si="38"/>
        <v>12</v>
      </c>
      <c r="G2473" t="str">
        <f>STANDINGS_WHIP[[#This Row],[League]]&amp;STANDINGS_WHIP[[#This Row],[Team]]</f>
        <v>$150 Draft Champions Mar 07 1:00 pm Lg.3847Shake N Bake</v>
      </c>
    </row>
    <row r="2474" spans="1:7" x14ac:dyDescent="0.25">
      <c r="A2474">
        <v>2272</v>
      </c>
      <c r="B2474" t="s">
        <v>2409</v>
      </c>
      <c r="C2474" t="s">
        <v>2401</v>
      </c>
      <c r="D2474">
        <v>1.3160000000000001</v>
      </c>
      <c r="E2474">
        <v>639</v>
      </c>
      <c r="F2474">
        <f t="shared" si="38"/>
        <v>13</v>
      </c>
      <c r="G2474" t="str">
        <f>STANDINGS_WHIP[[#This Row],[League]]&amp;STANDINGS_WHIP[[#This Row],[Team]]</f>
        <v>$150 Draft Champions Mar 07 1:00 pm Lg.3847Z Rays</v>
      </c>
    </row>
    <row r="2475" spans="1:7" x14ac:dyDescent="0.25">
      <c r="A2475">
        <v>2673</v>
      </c>
      <c r="B2475" t="s">
        <v>444</v>
      </c>
      <c r="C2475" t="s">
        <v>2401</v>
      </c>
      <c r="D2475">
        <v>1.3520000000000001</v>
      </c>
      <c r="E2475">
        <v>238</v>
      </c>
      <c r="F2475">
        <f t="shared" si="38"/>
        <v>14</v>
      </c>
      <c r="G2475" t="str">
        <f>STANDINGS_WHIP[[#This Row],[League]]&amp;STANDINGS_WHIP[[#This Row],[Team]]</f>
        <v>$150 Draft Champions Mar 07 1:00 pm Lg.3847Team Bonham</v>
      </c>
    </row>
    <row r="2476" spans="1:7" x14ac:dyDescent="0.25">
      <c r="A2476">
        <v>2895</v>
      </c>
      <c r="B2476" t="s">
        <v>2407</v>
      </c>
      <c r="C2476" t="s">
        <v>2401</v>
      </c>
      <c r="D2476">
        <v>1.4219999999999999</v>
      </c>
      <c r="E2476">
        <v>16</v>
      </c>
      <c r="F2476">
        <f t="shared" si="38"/>
        <v>15</v>
      </c>
      <c r="G2476" t="str">
        <f>STANDINGS_WHIP[[#This Row],[League]]&amp;STANDINGS_WHIP[[#This Row],[Team]]</f>
        <v>$150 Draft Champions Mar 07 1:00 pm Lg.3847fat puigs</v>
      </c>
    </row>
    <row r="2477" spans="1:7" x14ac:dyDescent="0.25">
      <c r="A2477">
        <v>197</v>
      </c>
      <c r="B2477" t="s">
        <v>2419</v>
      </c>
      <c r="C2477" t="s">
        <v>2412</v>
      </c>
      <c r="D2477">
        <v>1.1759999999999999</v>
      </c>
      <c r="E2477">
        <v>2714</v>
      </c>
      <c r="F2477">
        <f t="shared" si="38"/>
        <v>1</v>
      </c>
      <c r="G2477" t="str">
        <f>STANDINGS_WHIP[[#This Row],[League]]&amp;STANDINGS_WHIP[[#This Row],[Team]]</f>
        <v>$150 Draft Champions Mar 07 1:00 pm Lg.385230th St BountyHunters</v>
      </c>
    </row>
    <row r="2478" spans="1:7" x14ac:dyDescent="0.25">
      <c r="A2478">
        <v>278</v>
      </c>
      <c r="B2478" t="s">
        <v>2413</v>
      </c>
      <c r="C2478" t="s">
        <v>2412</v>
      </c>
      <c r="D2478">
        <v>1.1859999999999999</v>
      </c>
      <c r="E2478">
        <v>2633</v>
      </c>
      <c r="F2478">
        <f t="shared" si="38"/>
        <v>2</v>
      </c>
      <c r="G2478" t="str">
        <f>STANDINGS_WHIP[[#This Row],[League]]&amp;STANDINGS_WHIP[[#This Row],[Team]]</f>
        <v>$150 Draft Champions Mar 07 1:00 pm Lg.3852Team Stampfl</v>
      </c>
    </row>
    <row r="2479" spans="1:7" x14ac:dyDescent="0.25">
      <c r="A2479">
        <v>280</v>
      </c>
      <c r="B2479" t="s">
        <v>2418</v>
      </c>
      <c r="C2479" t="s">
        <v>2412</v>
      </c>
      <c r="D2479">
        <v>1.1859999999999999</v>
      </c>
      <c r="E2479">
        <v>2631</v>
      </c>
      <c r="F2479">
        <f t="shared" si="38"/>
        <v>3</v>
      </c>
      <c r="G2479" t="str">
        <f>STANDINGS_WHIP[[#This Row],[League]]&amp;STANDINGS_WHIP[[#This Row],[Team]]</f>
        <v>$150 Draft Champions Mar 07 1:00 pm Lg.3852shuck me sideways2</v>
      </c>
    </row>
    <row r="2480" spans="1:7" x14ac:dyDescent="0.25">
      <c r="A2480">
        <v>538</v>
      </c>
      <c r="B2480" t="s">
        <v>35</v>
      </c>
      <c r="C2480" t="s">
        <v>2412</v>
      </c>
      <c r="D2480">
        <v>1.214</v>
      </c>
      <c r="E2480">
        <v>2373</v>
      </c>
      <c r="F2480">
        <f t="shared" si="38"/>
        <v>4</v>
      </c>
      <c r="G2480" t="str">
        <f>STANDINGS_WHIP[[#This Row],[League]]&amp;STANDINGS_WHIP[[#This Row],[Team]]</f>
        <v>$150 Draft Champions Mar 07 1:00 pm Lg.3852Team wendler</v>
      </c>
    </row>
    <row r="2481" spans="1:7" x14ac:dyDescent="0.25">
      <c r="A2481">
        <v>571</v>
      </c>
      <c r="B2481" t="s">
        <v>1404</v>
      </c>
      <c r="C2481" t="s">
        <v>2412</v>
      </c>
      <c r="D2481">
        <v>1.2170000000000001</v>
      </c>
      <c r="E2481">
        <v>2340</v>
      </c>
      <c r="F2481">
        <f t="shared" si="38"/>
        <v>5</v>
      </c>
      <c r="G2481" t="str">
        <f>STANDINGS_WHIP[[#This Row],[League]]&amp;STANDINGS_WHIP[[#This Row],[Team]]</f>
        <v>$150 Draft Champions Mar 07 1:00 pm Lg.3852Team passalacqua</v>
      </c>
    </row>
    <row r="2482" spans="1:7" x14ac:dyDescent="0.25">
      <c r="A2482">
        <v>753</v>
      </c>
      <c r="B2482" t="s">
        <v>2416</v>
      </c>
      <c r="C2482" t="s">
        <v>2412</v>
      </c>
      <c r="D2482">
        <v>1.23</v>
      </c>
      <c r="E2482">
        <v>2158</v>
      </c>
      <c r="F2482">
        <f t="shared" si="38"/>
        <v>6</v>
      </c>
      <c r="G2482" t="str">
        <f>STANDINGS_WHIP[[#This Row],[League]]&amp;STANDINGS_WHIP[[#This Row],[Team]]</f>
        <v>$150 Draft Champions Mar 07 1:00 pm Lg.3852Dan's Danimals Two</v>
      </c>
    </row>
    <row r="2483" spans="1:7" x14ac:dyDescent="0.25">
      <c r="A2483">
        <v>1507</v>
      </c>
      <c r="B2483" t="s">
        <v>2414</v>
      </c>
      <c r="C2483" t="s">
        <v>2412</v>
      </c>
      <c r="D2483">
        <v>1.2709999999999999</v>
      </c>
      <c r="E2483">
        <v>1404</v>
      </c>
      <c r="F2483">
        <f t="shared" si="38"/>
        <v>7</v>
      </c>
      <c r="G2483" t="str">
        <f>STANDINGS_WHIP[[#This Row],[League]]&amp;STANDINGS_WHIP[[#This Row],[Team]]</f>
        <v>$150 Draft Champions Mar 07 1:00 pm Lg.3852Hotel DL</v>
      </c>
    </row>
    <row r="2484" spans="1:7" x14ac:dyDescent="0.25">
      <c r="A2484">
        <v>1700</v>
      </c>
      <c r="B2484" t="s">
        <v>18</v>
      </c>
      <c r="C2484" t="s">
        <v>2412</v>
      </c>
      <c r="D2484">
        <v>1.282</v>
      </c>
      <c r="E2484">
        <v>1211</v>
      </c>
      <c r="F2484">
        <f t="shared" si="38"/>
        <v>8</v>
      </c>
      <c r="G2484" t="str">
        <f>STANDINGS_WHIP[[#This Row],[League]]&amp;STANDINGS_WHIP[[#This Row],[Team]]</f>
        <v>$150 Draft Champions Mar 07 1:00 pm Lg.3852Home Run Derbies</v>
      </c>
    </row>
    <row r="2485" spans="1:7" x14ac:dyDescent="0.25">
      <c r="A2485">
        <v>1821</v>
      </c>
      <c r="B2485" t="s">
        <v>2422</v>
      </c>
      <c r="C2485" t="s">
        <v>2412</v>
      </c>
      <c r="D2485">
        <v>1.288</v>
      </c>
      <c r="E2485">
        <v>1090</v>
      </c>
      <c r="F2485">
        <f t="shared" si="38"/>
        <v>9</v>
      </c>
      <c r="G2485" t="str">
        <f>STANDINGS_WHIP[[#This Row],[League]]&amp;STANDINGS_WHIP[[#This Row],[Team]]</f>
        <v>$150 Draft Champions Mar 07 1:00 pm Lg.3852Leonard Graves Phillips</v>
      </c>
    </row>
    <row r="2486" spans="1:7" x14ac:dyDescent="0.25">
      <c r="A2486">
        <v>1952</v>
      </c>
      <c r="B2486" t="s">
        <v>2415</v>
      </c>
      <c r="C2486" t="s">
        <v>2412</v>
      </c>
      <c r="D2486">
        <v>1.296</v>
      </c>
      <c r="E2486">
        <v>959</v>
      </c>
      <c r="F2486">
        <f t="shared" si="38"/>
        <v>10</v>
      </c>
      <c r="G2486" t="str">
        <f>STANDINGS_WHIP[[#This Row],[League]]&amp;STANDINGS_WHIP[[#This Row],[Team]]</f>
        <v>$150 Draft Champions Mar 07 1:00 pm Lg.3852ThePitchClock</v>
      </c>
    </row>
    <row r="2487" spans="1:7" x14ac:dyDescent="0.25">
      <c r="A2487">
        <v>2079</v>
      </c>
      <c r="B2487" t="s">
        <v>2423</v>
      </c>
      <c r="C2487" t="s">
        <v>2412</v>
      </c>
      <c r="D2487">
        <v>1.3029999999999999</v>
      </c>
      <c r="E2487">
        <v>832</v>
      </c>
      <c r="F2487">
        <f t="shared" si="38"/>
        <v>11</v>
      </c>
      <c r="G2487" t="str">
        <f>STANDINGS_WHIP[[#This Row],[League]]&amp;STANDINGS_WHIP[[#This Row],[Team]]</f>
        <v>$150 Draft Champions Mar 07 1:00 pm Lg.3852Jake's Patrol</v>
      </c>
    </row>
    <row r="2488" spans="1:7" x14ac:dyDescent="0.25">
      <c r="A2488">
        <v>2344</v>
      </c>
      <c r="B2488" t="s">
        <v>2421</v>
      </c>
      <c r="C2488" t="s">
        <v>2412</v>
      </c>
      <c r="D2488">
        <v>1.321</v>
      </c>
      <c r="E2488">
        <v>567</v>
      </c>
      <c r="F2488">
        <f t="shared" si="38"/>
        <v>12</v>
      </c>
      <c r="G2488" t="str">
        <f>STANDINGS_WHIP[[#This Row],[League]]&amp;STANDINGS_WHIP[[#This Row],[Team]]</f>
        <v>$150 Draft Champions Mar 07 1:00 pm Lg.3852Team Yads</v>
      </c>
    </row>
    <row r="2489" spans="1:7" x14ac:dyDescent="0.25">
      <c r="A2489">
        <v>2469</v>
      </c>
      <c r="B2489" t="s">
        <v>2417</v>
      </c>
      <c r="C2489" t="s">
        <v>2412</v>
      </c>
      <c r="D2489">
        <v>1.331</v>
      </c>
      <c r="E2489">
        <v>442</v>
      </c>
      <c r="F2489">
        <f t="shared" si="38"/>
        <v>13</v>
      </c>
      <c r="G2489" t="str">
        <f>STANDINGS_WHIP[[#This Row],[League]]&amp;STANDINGS_WHIP[[#This Row],[Team]]</f>
        <v>$150 Draft Champions Mar 07 1:00 pm Lg.3852NTX Storm2</v>
      </c>
    </row>
    <row r="2490" spans="1:7" x14ac:dyDescent="0.25">
      <c r="A2490">
        <v>2820</v>
      </c>
      <c r="B2490" t="s">
        <v>2411</v>
      </c>
      <c r="C2490" t="s">
        <v>2412</v>
      </c>
      <c r="D2490">
        <v>1.38</v>
      </c>
      <c r="E2490">
        <v>91</v>
      </c>
      <c r="F2490">
        <f t="shared" si="38"/>
        <v>14</v>
      </c>
      <c r="G2490" t="str">
        <f>STANDINGS_WHIP[[#This Row],[League]]&amp;STANDINGS_WHIP[[#This Row],[Team]]</f>
        <v>$150 Draft Champions Mar 07 1:00 pm Lg.3852Freaks &amp; Geeks</v>
      </c>
    </row>
    <row r="2491" spans="1:7" x14ac:dyDescent="0.25">
      <c r="A2491">
        <v>2839</v>
      </c>
      <c r="B2491" t="s">
        <v>2420</v>
      </c>
      <c r="C2491" t="s">
        <v>2412</v>
      </c>
      <c r="D2491">
        <v>1.3879999999999999</v>
      </c>
      <c r="E2491">
        <v>72</v>
      </c>
      <c r="F2491">
        <f t="shared" si="38"/>
        <v>15</v>
      </c>
      <c r="G2491" t="str">
        <f>STANDINGS_WHIP[[#This Row],[League]]&amp;STANDINGS_WHIP[[#This Row],[Team]]</f>
        <v>$150 Draft Champions Mar 07 1:00 pm Lg.38522ND TO NONE</v>
      </c>
    </row>
    <row r="2492" spans="1:7" x14ac:dyDescent="0.25">
      <c r="A2492">
        <v>192</v>
      </c>
      <c r="B2492" t="s">
        <v>2437</v>
      </c>
      <c r="C2492" t="s">
        <v>2425</v>
      </c>
      <c r="D2492">
        <v>1.1759999999999999</v>
      </c>
      <c r="E2492">
        <v>2719</v>
      </c>
      <c r="F2492">
        <f t="shared" si="38"/>
        <v>1</v>
      </c>
      <c r="G2492" t="str">
        <f>STANDINGS_WHIP[[#This Row],[League]]&amp;STANDINGS_WHIP[[#This Row],[Team]]</f>
        <v>$150 Draft Champions Mar 08 1:00 pm Lg.3854Barber poles</v>
      </c>
    </row>
    <row r="2493" spans="1:7" x14ac:dyDescent="0.25">
      <c r="A2493">
        <v>264</v>
      </c>
      <c r="B2493" t="s">
        <v>2426</v>
      </c>
      <c r="C2493" t="s">
        <v>2425</v>
      </c>
      <c r="D2493">
        <v>1.1850000000000001</v>
      </c>
      <c r="E2493">
        <v>2647</v>
      </c>
      <c r="F2493">
        <f t="shared" si="38"/>
        <v>2</v>
      </c>
      <c r="G2493" t="str">
        <f>STANDINGS_WHIP[[#This Row],[League]]&amp;STANDINGS_WHIP[[#This Row],[Team]]</f>
        <v>$150 Draft Champions Mar 08 1:00 pm Lg.3854Your Face is Familia</v>
      </c>
    </row>
    <row r="2494" spans="1:7" x14ac:dyDescent="0.25">
      <c r="A2494">
        <v>717</v>
      </c>
      <c r="B2494" t="s">
        <v>2424</v>
      </c>
      <c r="C2494" t="s">
        <v>2425</v>
      </c>
      <c r="D2494">
        <v>1.228</v>
      </c>
      <c r="E2494">
        <v>2194</v>
      </c>
      <c r="F2494">
        <f t="shared" si="38"/>
        <v>3</v>
      </c>
      <c r="G2494" t="str">
        <f>STANDINGS_WHIP[[#This Row],[League]]&amp;STANDINGS_WHIP[[#This Row],[Team]]</f>
        <v>$150 Draft Champions Mar 08 1:00 pm Lg.3854Green Plan B</v>
      </c>
    </row>
    <row r="2495" spans="1:7" x14ac:dyDescent="0.25">
      <c r="A2495">
        <v>797</v>
      </c>
      <c r="B2495" t="s">
        <v>2432</v>
      </c>
      <c r="C2495" t="s">
        <v>2425</v>
      </c>
      <c r="D2495">
        <v>1.2330000000000001</v>
      </c>
      <c r="E2495">
        <v>2114</v>
      </c>
      <c r="F2495">
        <f t="shared" si="38"/>
        <v>4</v>
      </c>
      <c r="G2495" t="str">
        <f>STANDINGS_WHIP[[#This Row],[League]]&amp;STANDINGS_WHIP[[#This Row],[Team]]</f>
        <v>$150 Draft Champions Mar 08 1:00 pm Lg.3854Lee House Lagers</v>
      </c>
    </row>
    <row r="2496" spans="1:7" x14ac:dyDescent="0.25">
      <c r="A2496">
        <v>816</v>
      </c>
      <c r="B2496" t="s">
        <v>2427</v>
      </c>
      <c r="C2496" t="s">
        <v>2425</v>
      </c>
      <c r="D2496">
        <v>1.234</v>
      </c>
      <c r="E2496">
        <v>2095</v>
      </c>
      <c r="F2496">
        <f t="shared" si="38"/>
        <v>5</v>
      </c>
      <c r="G2496" t="str">
        <f>STANDINGS_WHIP[[#This Row],[League]]&amp;STANDINGS_WHIP[[#This Row],[Team]]</f>
        <v>$150 Draft Champions Mar 08 1:00 pm Lg.3854Skinny Joe Blanton</v>
      </c>
    </row>
    <row r="2497" spans="1:7" x14ac:dyDescent="0.25">
      <c r="A2497">
        <v>940</v>
      </c>
      <c r="B2497" t="s">
        <v>2436</v>
      </c>
      <c r="C2497" t="s">
        <v>2425</v>
      </c>
      <c r="D2497">
        <v>1.2410000000000001</v>
      </c>
      <c r="E2497">
        <v>1971</v>
      </c>
      <c r="F2497">
        <f t="shared" si="38"/>
        <v>6</v>
      </c>
      <c r="G2497" t="str">
        <f>STANDINGS_WHIP[[#This Row],[League]]&amp;STANDINGS_WHIP[[#This Row],[Team]]</f>
        <v>$150 Draft Champions Mar 08 1:00 pm Lg.3854Charger Bar 8</v>
      </c>
    </row>
    <row r="2498" spans="1:7" x14ac:dyDescent="0.25">
      <c r="A2498">
        <v>1196</v>
      </c>
      <c r="B2498" t="s">
        <v>2428</v>
      </c>
      <c r="C2498" t="s">
        <v>2425</v>
      </c>
      <c r="D2498">
        <v>1.2549999999999999</v>
      </c>
      <c r="E2498">
        <v>1715</v>
      </c>
      <c r="F2498">
        <f t="shared" si="38"/>
        <v>7</v>
      </c>
      <c r="G2498" t="str">
        <f>STANDINGS_WHIP[[#This Row],[League]]&amp;STANDINGS_WHIP[[#This Row],[Team]]</f>
        <v>$150 Draft Champions Mar 08 1:00 pm Lg.3854The Wrath of Braun</v>
      </c>
    </row>
    <row r="2499" spans="1:7" x14ac:dyDescent="0.25">
      <c r="A2499">
        <v>1518</v>
      </c>
      <c r="B2499" t="s">
        <v>2429</v>
      </c>
      <c r="C2499" t="s">
        <v>2425</v>
      </c>
      <c r="D2499">
        <v>1.2709999999999999</v>
      </c>
      <c r="E2499">
        <v>1393</v>
      </c>
      <c r="F2499">
        <f t="shared" ref="F2499:F2562" si="39">IF(C2499=C2498,F2498+1,1)</f>
        <v>8</v>
      </c>
      <c r="G2499" t="str">
        <f>STANDINGS_WHIP[[#This Row],[League]]&amp;STANDINGS_WHIP[[#This Row],[Team]]</f>
        <v>$150 Draft Champions Mar 08 1:00 pm Lg.3854Go Jays Go</v>
      </c>
    </row>
    <row r="2500" spans="1:7" x14ac:dyDescent="0.25">
      <c r="A2500">
        <v>1677</v>
      </c>
      <c r="B2500" t="s">
        <v>2430</v>
      </c>
      <c r="C2500" t="s">
        <v>2425</v>
      </c>
      <c r="D2500">
        <v>1.28</v>
      </c>
      <c r="E2500">
        <v>1234.5</v>
      </c>
      <c r="F2500">
        <f t="shared" si="39"/>
        <v>9</v>
      </c>
      <c r="G2500" t="str">
        <f>STANDINGS_WHIP[[#This Row],[League]]&amp;STANDINGS_WHIP[[#This Row],[Team]]</f>
        <v>$150 Draft Champions Mar 08 1:00 pm Lg.3854Los Pollos Hermanos de Vanguard</v>
      </c>
    </row>
    <row r="2501" spans="1:7" x14ac:dyDescent="0.25">
      <c r="A2501">
        <v>1721</v>
      </c>
      <c r="B2501" t="s">
        <v>2434</v>
      </c>
      <c r="C2501" t="s">
        <v>2425</v>
      </c>
      <c r="D2501">
        <v>1.2829999999999999</v>
      </c>
      <c r="E2501">
        <v>1190</v>
      </c>
      <c r="F2501">
        <f t="shared" si="39"/>
        <v>10</v>
      </c>
      <c r="G2501" t="str">
        <f>STANDINGS_WHIP[[#This Row],[League]]&amp;STANDINGS_WHIP[[#This Row],[Team]]</f>
        <v>$150 Draft Champions Mar 08 1:00 pm Lg.3854MMMBop</v>
      </c>
    </row>
    <row r="2502" spans="1:7" x14ac:dyDescent="0.25">
      <c r="A2502">
        <v>1807</v>
      </c>
      <c r="B2502" t="s">
        <v>2433</v>
      </c>
      <c r="C2502" t="s">
        <v>2425</v>
      </c>
      <c r="D2502">
        <v>1.288</v>
      </c>
      <c r="E2502">
        <v>1104</v>
      </c>
      <c r="F2502">
        <f t="shared" si="39"/>
        <v>11</v>
      </c>
      <c r="G2502" t="str">
        <f>STANDINGS_WHIP[[#This Row],[League]]&amp;STANDINGS_WHIP[[#This Row],[Team]]</f>
        <v>$150 Draft Champions Mar 08 1:00 pm Lg.3854Creeping Death</v>
      </c>
    </row>
    <row r="2503" spans="1:7" x14ac:dyDescent="0.25">
      <c r="A2503">
        <v>2105</v>
      </c>
      <c r="B2503" t="s">
        <v>2435</v>
      </c>
      <c r="C2503" t="s">
        <v>2425</v>
      </c>
      <c r="D2503">
        <v>1.3049999999999999</v>
      </c>
      <c r="E2503">
        <v>806</v>
      </c>
      <c r="F2503">
        <f t="shared" si="39"/>
        <v>12</v>
      </c>
      <c r="G2503" t="str">
        <f>STANDINGS_WHIP[[#This Row],[League]]&amp;STANDINGS_WHIP[[#This Row],[Team]]</f>
        <v>$150 Draft Champions Mar 08 1:00 pm Lg.3854Noodler Fun Monkey4</v>
      </c>
    </row>
    <row r="2504" spans="1:7" x14ac:dyDescent="0.25">
      <c r="A2504">
        <v>2258</v>
      </c>
      <c r="B2504" t="s">
        <v>2431</v>
      </c>
      <c r="C2504" t="s">
        <v>2425</v>
      </c>
      <c r="D2504">
        <v>1.3149999999999999</v>
      </c>
      <c r="E2504">
        <v>653</v>
      </c>
      <c r="F2504">
        <f t="shared" si="39"/>
        <v>13</v>
      </c>
      <c r="G2504" t="str">
        <f>STANDINGS_WHIP[[#This Row],[League]]&amp;STANDINGS_WHIP[[#This Row],[Team]]</f>
        <v>$150 Draft Champions Mar 08 1:00 pm Lg.3854Plunder The Lox</v>
      </c>
    </row>
    <row r="2505" spans="1:7" x14ac:dyDescent="0.25">
      <c r="A2505">
        <v>2775</v>
      </c>
      <c r="B2505" t="s">
        <v>126</v>
      </c>
      <c r="C2505" t="s">
        <v>2425</v>
      </c>
      <c r="D2505">
        <v>1.369</v>
      </c>
      <c r="E2505">
        <v>136</v>
      </c>
      <c r="F2505">
        <f t="shared" si="39"/>
        <v>14</v>
      </c>
      <c r="G2505" t="str">
        <f>STANDINGS_WHIP[[#This Row],[League]]&amp;STANDINGS_WHIP[[#This Row],[Team]]</f>
        <v>$150 Draft Champions Mar 08 1:00 pm Lg.3854Big D No E</v>
      </c>
    </row>
    <row r="2506" spans="1:7" x14ac:dyDescent="0.25">
      <c r="A2506">
        <v>2793</v>
      </c>
      <c r="B2506" t="s">
        <v>97</v>
      </c>
      <c r="C2506" t="s">
        <v>2425</v>
      </c>
      <c r="D2506">
        <v>1.373</v>
      </c>
      <c r="E2506">
        <v>118</v>
      </c>
      <c r="F2506">
        <f t="shared" si="39"/>
        <v>15</v>
      </c>
      <c r="G2506" t="str">
        <f>STANDINGS_WHIP[[#This Row],[League]]&amp;STANDINGS_WHIP[[#This Row],[Team]]</f>
        <v>$150 Draft Champions Mar 08 1:00 pm Lg.3854Catch This</v>
      </c>
    </row>
    <row r="2507" spans="1:7" x14ac:dyDescent="0.25">
      <c r="A2507">
        <v>27</v>
      </c>
      <c r="B2507" t="s">
        <v>2445</v>
      </c>
      <c r="C2507" t="s">
        <v>2439</v>
      </c>
      <c r="D2507">
        <v>1.1299999999999999</v>
      </c>
      <c r="E2507">
        <v>2884</v>
      </c>
      <c r="F2507">
        <f t="shared" si="39"/>
        <v>1</v>
      </c>
      <c r="G2507" t="str">
        <f>STANDINGS_WHIP[[#This Row],[League]]&amp;STANDINGS_WHIP[[#This Row],[Team]]</f>
        <v>$150 Draft Champions Mar 08 1:00 pm Lg.3856The Flush</v>
      </c>
    </row>
    <row r="2508" spans="1:7" x14ac:dyDescent="0.25">
      <c r="A2508">
        <v>430</v>
      </c>
      <c r="B2508" t="s">
        <v>2443</v>
      </c>
      <c r="C2508" t="s">
        <v>2439</v>
      </c>
      <c r="D2508">
        <v>1.204</v>
      </c>
      <c r="E2508">
        <v>2481</v>
      </c>
      <c r="F2508">
        <f t="shared" si="39"/>
        <v>2</v>
      </c>
      <c r="G2508" t="str">
        <f>STANDINGS_WHIP[[#This Row],[League]]&amp;STANDINGS_WHIP[[#This Row],[Team]]</f>
        <v>$150 Draft Champions Mar 08 1:00 pm Lg.3856Dem Bums</v>
      </c>
    </row>
    <row r="2509" spans="1:7" x14ac:dyDescent="0.25">
      <c r="A2509">
        <v>755</v>
      </c>
      <c r="B2509" t="s">
        <v>2444</v>
      </c>
      <c r="C2509" t="s">
        <v>2439</v>
      </c>
      <c r="D2509">
        <v>1.23</v>
      </c>
      <c r="E2509">
        <v>2156</v>
      </c>
      <c r="F2509">
        <f t="shared" si="39"/>
        <v>3</v>
      </c>
      <c r="G2509" t="str">
        <f>STANDINGS_WHIP[[#This Row],[League]]&amp;STANDINGS_WHIP[[#This Row],[Team]]</f>
        <v>$150 Draft Champions Mar 08 1:00 pm Lg.3856Reverse Cowgill 0308</v>
      </c>
    </row>
    <row r="2510" spans="1:7" x14ac:dyDescent="0.25">
      <c r="A2510">
        <v>858</v>
      </c>
      <c r="B2510" t="s">
        <v>1110</v>
      </c>
      <c r="C2510" t="s">
        <v>2439</v>
      </c>
      <c r="D2510">
        <v>1.2370000000000001</v>
      </c>
      <c r="E2510">
        <v>2053</v>
      </c>
      <c r="F2510">
        <f t="shared" si="39"/>
        <v>4</v>
      </c>
      <c r="G2510" t="str">
        <f>STANDINGS_WHIP[[#This Row],[League]]&amp;STANDINGS_WHIP[[#This Row],[Team]]</f>
        <v>$150 Draft Champions Mar 08 1:00 pm Lg.3856Five Tool Players</v>
      </c>
    </row>
    <row r="2511" spans="1:7" x14ac:dyDescent="0.25">
      <c r="A2511">
        <v>942</v>
      </c>
      <c r="B2511" t="s">
        <v>296</v>
      </c>
      <c r="C2511" t="s">
        <v>2439</v>
      </c>
      <c r="D2511">
        <v>1.2410000000000001</v>
      </c>
      <c r="E2511">
        <v>1969</v>
      </c>
      <c r="F2511">
        <f t="shared" si="39"/>
        <v>5</v>
      </c>
      <c r="G2511" t="str">
        <f>STANDINGS_WHIP[[#This Row],[League]]&amp;STANDINGS_WHIP[[#This Row],[Team]]</f>
        <v>$150 Draft Champions Mar 08 1:00 pm Lg.3856Vegas Bandit</v>
      </c>
    </row>
    <row r="2512" spans="1:7" x14ac:dyDescent="0.25">
      <c r="A2512">
        <v>1240</v>
      </c>
      <c r="B2512" t="s">
        <v>1550</v>
      </c>
      <c r="C2512" t="s">
        <v>2439</v>
      </c>
      <c r="D2512">
        <v>1.2569999999999999</v>
      </c>
      <c r="E2512">
        <v>1671</v>
      </c>
      <c r="F2512">
        <f t="shared" si="39"/>
        <v>6</v>
      </c>
      <c r="G2512" t="str">
        <f>STANDINGS_WHIP[[#This Row],[League]]&amp;STANDINGS_WHIP[[#This Row],[Team]]</f>
        <v>$150 Draft Champions Mar 08 1:00 pm Lg.3856Wellington Blacks</v>
      </c>
    </row>
    <row r="2513" spans="1:7" x14ac:dyDescent="0.25">
      <c r="A2513">
        <v>1259</v>
      </c>
      <c r="B2513" t="s">
        <v>2442</v>
      </c>
      <c r="C2513" t="s">
        <v>2439</v>
      </c>
      <c r="D2513">
        <v>1.258</v>
      </c>
      <c r="E2513">
        <v>1652</v>
      </c>
      <c r="F2513">
        <f t="shared" si="39"/>
        <v>7</v>
      </c>
      <c r="G2513" t="str">
        <f>STANDINGS_WHIP[[#This Row],[League]]&amp;STANDINGS_WHIP[[#This Row],[Team]]</f>
        <v>$150 Draft Champions Mar 08 1:00 pm Lg.385699 Luftballons</v>
      </c>
    </row>
    <row r="2514" spans="1:7" x14ac:dyDescent="0.25">
      <c r="A2514">
        <v>1420</v>
      </c>
      <c r="B2514" t="s">
        <v>2441</v>
      </c>
      <c r="C2514" t="s">
        <v>2439</v>
      </c>
      <c r="D2514">
        <v>1.2669999999999999</v>
      </c>
      <c r="E2514">
        <v>1491</v>
      </c>
      <c r="F2514">
        <f t="shared" si="39"/>
        <v>8</v>
      </c>
      <c r="G2514" t="str">
        <f>STANDINGS_WHIP[[#This Row],[League]]&amp;STANDINGS_WHIP[[#This Row],[Team]]</f>
        <v>$150 Draft Champions Mar 08 1:00 pm Lg.3856Girth 2016</v>
      </c>
    </row>
    <row r="2515" spans="1:7" x14ac:dyDescent="0.25">
      <c r="A2515">
        <v>1457</v>
      </c>
      <c r="B2515" t="s">
        <v>497</v>
      </c>
      <c r="C2515" t="s">
        <v>2439</v>
      </c>
      <c r="D2515">
        <v>1.2689999999999999</v>
      </c>
      <c r="E2515">
        <v>1454</v>
      </c>
      <c r="F2515">
        <f t="shared" si="39"/>
        <v>9</v>
      </c>
      <c r="G2515" t="str">
        <f>STANDINGS_WHIP[[#This Row],[League]]&amp;STANDINGS_WHIP[[#This Row],[Team]]</f>
        <v>$150 Draft Champions Mar 08 1:00 pm Lg.3856bafALLSTARS</v>
      </c>
    </row>
    <row r="2516" spans="1:7" x14ac:dyDescent="0.25">
      <c r="A2516">
        <v>1547</v>
      </c>
      <c r="B2516" t="s">
        <v>205</v>
      </c>
      <c r="C2516" t="s">
        <v>2439</v>
      </c>
      <c r="D2516">
        <v>1.2729999999999999</v>
      </c>
      <c r="E2516">
        <v>1364</v>
      </c>
      <c r="F2516">
        <f t="shared" si="39"/>
        <v>10</v>
      </c>
      <c r="G2516" t="str">
        <f>STANDINGS_WHIP[[#This Row],[League]]&amp;STANDINGS_WHIP[[#This Row],[Team]]</f>
        <v>$150 Draft Champions Mar 08 1:00 pm Lg.3856Team Sloan</v>
      </c>
    </row>
    <row r="2517" spans="1:7" x14ac:dyDescent="0.25">
      <c r="A2517">
        <v>1869</v>
      </c>
      <c r="B2517" t="s">
        <v>270</v>
      </c>
      <c r="C2517" t="s">
        <v>2439</v>
      </c>
      <c r="D2517">
        <v>1.2909999999999999</v>
      </c>
      <c r="E2517">
        <v>1042</v>
      </c>
      <c r="F2517">
        <f t="shared" si="39"/>
        <v>11</v>
      </c>
      <c r="G2517" t="str">
        <f>STANDINGS_WHIP[[#This Row],[League]]&amp;STANDINGS_WHIP[[#This Row],[Team]]</f>
        <v>$150 Draft Champions Mar 08 1:00 pm Lg.3856Captain Crunch 6</v>
      </c>
    </row>
    <row r="2518" spans="1:7" x14ac:dyDescent="0.25">
      <c r="A2518">
        <v>2192</v>
      </c>
      <c r="B2518" t="s">
        <v>2440</v>
      </c>
      <c r="C2518" t="s">
        <v>2439</v>
      </c>
      <c r="D2518">
        <v>1.3109999999999999</v>
      </c>
      <c r="E2518">
        <v>719</v>
      </c>
      <c r="F2518">
        <f t="shared" si="39"/>
        <v>12</v>
      </c>
      <c r="G2518" t="str">
        <f>STANDINGS_WHIP[[#This Row],[League]]&amp;STANDINGS_WHIP[[#This Row],[Team]]</f>
        <v>$150 Draft Champions Mar 08 1:00 pm Lg.3856Muscles' Men</v>
      </c>
    </row>
    <row r="2519" spans="1:7" x14ac:dyDescent="0.25">
      <c r="A2519">
        <v>2251</v>
      </c>
      <c r="B2519" t="s">
        <v>2446</v>
      </c>
      <c r="C2519" t="s">
        <v>2439</v>
      </c>
      <c r="D2519">
        <v>1.3140000000000001</v>
      </c>
      <c r="E2519">
        <v>660</v>
      </c>
      <c r="F2519">
        <f t="shared" si="39"/>
        <v>13</v>
      </c>
      <c r="G2519" t="str">
        <f>STANDINGS_WHIP[[#This Row],[League]]&amp;STANDINGS_WHIP[[#This Row],[Team]]</f>
        <v>$150 Draft Champions Mar 08 1:00 pm Lg.3856Optimal Prime 8</v>
      </c>
    </row>
    <row r="2520" spans="1:7" x14ac:dyDescent="0.25">
      <c r="A2520">
        <v>2592</v>
      </c>
      <c r="B2520" t="s">
        <v>2438</v>
      </c>
      <c r="C2520" t="s">
        <v>2439</v>
      </c>
      <c r="D2520">
        <v>1.3420000000000001</v>
      </c>
      <c r="E2520">
        <v>319</v>
      </c>
      <c r="F2520">
        <f t="shared" si="39"/>
        <v>14</v>
      </c>
      <c r="G2520" t="str">
        <f>STANDINGS_WHIP[[#This Row],[League]]&amp;STANDINGS_WHIP[[#This Row],[Team]]</f>
        <v>$150 Draft Champions Mar 08 1:00 pm Lg.3856Scores Man</v>
      </c>
    </row>
    <row r="2521" spans="1:7" x14ac:dyDescent="0.25">
      <c r="A2521">
        <v>2874</v>
      </c>
      <c r="B2521" t="s">
        <v>2447</v>
      </c>
      <c r="C2521" t="s">
        <v>2439</v>
      </c>
      <c r="D2521">
        <v>1.4019999999999999</v>
      </c>
      <c r="E2521">
        <v>37</v>
      </c>
      <c r="F2521">
        <f t="shared" si="39"/>
        <v>15</v>
      </c>
      <c r="G2521" t="str">
        <f>STANDINGS_WHIP[[#This Row],[League]]&amp;STANDINGS_WHIP[[#This Row],[Team]]</f>
        <v>$150 Draft Champions Mar 08 1:00 pm Lg.3856Gary Scotts</v>
      </c>
    </row>
    <row r="2522" spans="1:7" x14ac:dyDescent="0.25">
      <c r="A2522">
        <v>18</v>
      </c>
      <c r="B2522" t="s">
        <v>2456</v>
      </c>
      <c r="C2522" t="s">
        <v>2448</v>
      </c>
      <c r="D2522">
        <v>1.1180000000000001</v>
      </c>
      <c r="E2522">
        <v>2893</v>
      </c>
      <c r="F2522">
        <f t="shared" si="39"/>
        <v>1</v>
      </c>
      <c r="G2522" t="str">
        <f>STANDINGS_WHIP[[#This Row],[League]]&amp;STANDINGS_WHIP[[#This Row],[Team]]</f>
        <v>$150 Draft Champions Mar 08 1:00 pm Lg.3857Team Hopkins</v>
      </c>
    </row>
    <row r="2523" spans="1:7" x14ac:dyDescent="0.25">
      <c r="A2523">
        <v>139</v>
      </c>
      <c r="B2523" t="s">
        <v>2451</v>
      </c>
      <c r="C2523" t="s">
        <v>2448</v>
      </c>
      <c r="D2523">
        <v>1.1659999999999999</v>
      </c>
      <c r="E2523">
        <v>2772</v>
      </c>
      <c r="F2523">
        <f t="shared" si="39"/>
        <v>2</v>
      </c>
      <c r="G2523" t="str">
        <f>STANDINGS_WHIP[[#This Row],[League]]&amp;STANDINGS_WHIP[[#This Row],[Team]]</f>
        <v>$150 Draft Champions Mar 08 1:00 pm Lg.3857Z-Force</v>
      </c>
    </row>
    <row r="2524" spans="1:7" x14ac:dyDescent="0.25">
      <c r="A2524">
        <v>526</v>
      </c>
      <c r="B2524" t="s">
        <v>2449</v>
      </c>
      <c r="C2524" t="s">
        <v>2448</v>
      </c>
      <c r="D2524">
        <v>1.2130000000000001</v>
      </c>
      <c r="E2524">
        <v>2385</v>
      </c>
      <c r="F2524">
        <f t="shared" si="39"/>
        <v>3</v>
      </c>
      <c r="G2524" t="str">
        <f>STANDINGS_WHIP[[#This Row],[League]]&amp;STANDINGS_WHIP[[#This Row],[Team]]</f>
        <v>$150 Draft Champions Mar 08 1:00 pm Lg.3857Team Ahrens</v>
      </c>
    </row>
    <row r="2525" spans="1:7" x14ac:dyDescent="0.25">
      <c r="A2525">
        <v>610</v>
      </c>
      <c r="B2525" t="s">
        <v>443</v>
      </c>
      <c r="C2525" t="s">
        <v>2448</v>
      </c>
      <c r="D2525">
        <v>1.22</v>
      </c>
      <c r="E2525">
        <v>2301</v>
      </c>
      <c r="F2525">
        <f t="shared" si="39"/>
        <v>4</v>
      </c>
      <c r="G2525" t="str">
        <f>STANDINGS_WHIP[[#This Row],[League]]&amp;STANDINGS_WHIP[[#This Row],[Team]]</f>
        <v>$150 Draft Champions Mar 08 1:00 pm Lg.3857Comfortably Numb</v>
      </c>
    </row>
    <row r="2526" spans="1:7" x14ac:dyDescent="0.25">
      <c r="A2526">
        <v>1604</v>
      </c>
      <c r="B2526" t="s">
        <v>2457</v>
      </c>
      <c r="C2526" t="s">
        <v>2448</v>
      </c>
      <c r="D2526">
        <v>1.276</v>
      </c>
      <c r="E2526">
        <v>1307</v>
      </c>
      <c r="F2526">
        <f t="shared" si="39"/>
        <v>5</v>
      </c>
      <c r="G2526" t="str">
        <f>STANDINGS_WHIP[[#This Row],[League]]&amp;STANDINGS_WHIP[[#This Row],[Team]]</f>
        <v>$150 Draft Champions Mar 08 1:00 pm Lg.3857Mack and Bella's Avengers</v>
      </c>
    </row>
    <row r="2527" spans="1:7" x14ac:dyDescent="0.25">
      <c r="A2527">
        <v>1636</v>
      </c>
      <c r="B2527" t="s">
        <v>2459</v>
      </c>
      <c r="C2527" t="s">
        <v>2448</v>
      </c>
      <c r="D2527">
        <v>1.278</v>
      </c>
      <c r="E2527">
        <v>1275</v>
      </c>
      <c r="F2527">
        <f t="shared" si="39"/>
        <v>6</v>
      </c>
      <c r="G2527" t="str">
        <f>STANDINGS_WHIP[[#This Row],[League]]&amp;STANDINGS_WHIP[[#This Row],[Team]]</f>
        <v>$150 Draft Champions Mar 08 1:00 pm Lg.3857ZZZZZZ</v>
      </c>
    </row>
    <row r="2528" spans="1:7" x14ac:dyDescent="0.25">
      <c r="A2528">
        <v>1717</v>
      </c>
      <c r="B2528" t="s">
        <v>2458</v>
      </c>
      <c r="C2528" t="s">
        <v>2448</v>
      </c>
      <c r="D2528">
        <v>1.2829999999999999</v>
      </c>
      <c r="E2528">
        <v>1194</v>
      </c>
      <c r="F2528">
        <f t="shared" si="39"/>
        <v>7</v>
      </c>
      <c r="G2528" t="str">
        <f>STANDINGS_WHIP[[#This Row],[League]]&amp;STANDINGS_WHIP[[#This Row],[Team]]</f>
        <v>$150 Draft Champions Mar 08 1:00 pm Lg.3857Tribe Pride</v>
      </c>
    </row>
    <row r="2529" spans="1:7" x14ac:dyDescent="0.25">
      <c r="A2529">
        <v>1725</v>
      </c>
      <c r="B2529" t="s">
        <v>1298</v>
      </c>
      <c r="C2529" t="s">
        <v>2448</v>
      </c>
      <c r="D2529">
        <v>1.2829999999999999</v>
      </c>
      <c r="E2529">
        <v>1186</v>
      </c>
      <c r="F2529">
        <f t="shared" si="39"/>
        <v>8</v>
      </c>
      <c r="G2529" t="str">
        <f>STANDINGS_WHIP[[#This Row],[League]]&amp;STANDINGS_WHIP[[#This Row],[Team]]</f>
        <v>$150 Draft Champions Mar 08 1:00 pm Lg.3857Team Winhold</v>
      </c>
    </row>
    <row r="2530" spans="1:7" x14ac:dyDescent="0.25">
      <c r="A2530">
        <v>1756</v>
      </c>
      <c r="B2530" t="s">
        <v>2453</v>
      </c>
      <c r="C2530" t="s">
        <v>2448</v>
      </c>
      <c r="D2530">
        <v>1.2849999999999999</v>
      </c>
      <c r="E2530">
        <v>1155</v>
      </c>
      <c r="F2530">
        <f t="shared" si="39"/>
        <v>9</v>
      </c>
      <c r="G2530" t="str">
        <f>STANDINGS_WHIP[[#This Row],[League]]&amp;STANDINGS_WHIP[[#This Row],[Team]]</f>
        <v>$150 Draft Champions Mar 08 1:00 pm Lg.3857Team Funk</v>
      </c>
    </row>
    <row r="2531" spans="1:7" x14ac:dyDescent="0.25">
      <c r="A2531">
        <v>1762</v>
      </c>
      <c r="B2531" t="s">
        <v>19</v>
      </c>
      <c r="C2531" t="s">
        <v>2448</v>
      </c>
      <c r="D2531">
        <v>1.2849999999999999</v>
      </c>
      <c r="E2531">
        <v>1149</v>
      </c>
      <c r="F2531">
        <f t="shared" si="39"/>
        <v>10</v>
      </c>
      <c r="G2531" t="str">
        <f>STANDINGS_WHIP[[#This Row],[League]]&amp;STANDINGS_WHIP[[#This Row],[Team]]</f>
        <v>$150 Draft Champions Mar 08 1:00 pm Lg.3857One Eyed Jack</v>
      </c>
    </row>
    <row r="2532" spans="1:7" x14ac:dyDescent="0.25">
      <c r="A2532">
        <v>1843</v>
      </c>
      <c r="B2532" t="s">
        <v>182</v>
      </c>
      <c r="C2532" t="s">
        <v>2448</v>
      </c>
      <c r="D2532">
        <v>1.29</v>
      </c>
      <c r="E2532">
        <v>1068</v>
      </c>
      <c r="F2532">
        <f t="shared" si="39"/>
        <v>11</v>
      </c>
      <c r="G2532" t="str">
        <f>STANDINGS_WHIP[[#This Row],[League]]&amp;STANDINGS_WHIP[[#This Row],[Team]]</f>
        <v>$150 Draft Champions Mar 08 1:00 pm Lg.3857Team Fergus</v>
      </c>
    </row>
    <row r="2533" spans="1:7" x14ac:dyDescent="0.25">
      <c r="A2533">
        <v>2317</v>
      </c>
      <c r="B2533" t="s">
        <v>2450</v>
      </c>
      <c r="C2533" t="s">
        <v>2448</v>
      </c>
      <c r="D2533">
        <v>1.319</v>
      </c>
      <c r="E2533">
        <v>594</v>
      </c>
      <c r="F2533">
        <f t="shared" si="39"/>
        <v>12</v>
      </c>
      <c r="G2533" t="str">
        <f>STANDINGS_WHIP[[#This Row],[League]]&amp;STANDINGS_WHIP[[#This Row],[Team]]</f>
        <v>$150 Draft Champions Mar 08 1:00 pm Lg.3857Team Turner 2</v>
      </c>
    </row>
    <row r="2534" spans="1:7" x14ac:dyDescent="0.25">
      <c r="A2534">
        <v>2529</v>
      </c>
      <c r="B2534" t="s">
        <v>2452</v>
      </c>
      <c r="C2534" t="s">
        <v>2448</v>
      </c>
      <c r="D2534">
        <v>1.3360000000000001</v>
      </c>
      <c r="E2534">
        <v>382</v>
      </c>
      <c r="F2534">
        <f t="shared" si="39"/>
        <v>13</v>
      </c>
      <c r="G2534" t="str">
        <f>STANDINGS_WHIP[[#This Row],[League]]&amp;STANDINGS_WHIP[[#This Row],[Team]]</f>
        <v>$150 Draft Champions Mar 08 1:00 pm Lg.3857Team Tuhy</v>
      </c>
    </row>
    <row r="2535" spans="1:7" x14ac:dyDescent="0.25">
      <c r="A2535">
        <v>2532</v>
      </c>
      <c r="B2535" t="s">
        <v>2455</v>
      </c>
      <c r="C2535" t="s">
        <v>2448</v>
      </c>
      <c r="D2535">
        <v>1.3360000000000001</v>
      </c>
      <c r="E2535">
        <v>379</v>
      </c>
      <c r="F2535">
        <f t="shared" si="39"/>
        <v>14</v>
      </c>
      <c r="G2535" t="str">
        <f>STANDINGS_WHIP[[#This Row],[League]]&amp;STANDINGS_WHIP[[#This Row],[Team]]</f>
        <v>$150 Draft Champions Mar 08 1:00 pm Lg.3857Jabroni Ponies</v>
      </c>
    </row>
    <row r="2536" spans="1:7" x14ac:dyDescent="0.25">
      <c r="A2536">
        <v>2710</v>
      </c>
      <c r="B2536" t="s">
        <v>2454</v>
      </c>
      <c r="C2536" t="s">
        <v>2448</v>
      </c>
      <c r="D2536">
        <v>1.357</v>
      </c>
      <c r="E2536">
        <v>201</v>
      </c>
      <c r="F2536">
        <f t="shared" si="39"/>
        <v>15</v>
      </c>
      <c r="G2536" t="str">
        <f>STANDINGS_WHIP[[#This Row],[League]]&amp;STANDINGS_WHIP[[#This Row],[Team]]</f>
        <v>$150 Draft Champions Mar 08 1:00 pm Lg.3857NCC-1701-D</v>
      </c>
    </row>
    <row r="2537" spans="1:7" x14ac:dyDescent="0.25">
      <c r="A2537">
        <v>343</v>
      </c>
      <c r="B2537" t="s">
        <v>2466</v>
      </c>
      <c r="C2537" t="s">
        <v>2460</v>
      </c>
      <c r="D2537">
        <v>1.196</v>
      </c>
      <c r="E2537">
        <v>2568</v>
      </c>
      <c r="F2537">
        <f t="shared" si="39"/>
        <v>1</v>
      </c>
      <c r="G2537" t="str">
        <f>STANDINGS_WHIP[[#This Row],[League]]&amp;STANDINGS_WHIP[[#This Row],[Team]]</f>
        <v>$150 Draft Champions Mar 08 1:00 pm Lg.3858Crow Hop</v>
      </c>
    </row>
    <row r="2538" spans="1:7" x14ac:dyDescent="0.25">
      <c r="A2538">
        <v>345</v>
      </c>
      <c r="B2538" t="s">
        <v>14</v>
      </c>
      <c r="C2538" t="s">
        <v>2460</v>
      </c>
      <c r="D2538">
        <v>1.196</v>
      </c>
      <c r="E2538">
        <v>2566</v>
      </c>
      <c r="F2538">
        <f t="shared" si="39"/>
        <v>2</v>
      </c>
      <c r="G2538" t="str">
        <f>STANDINGS_WHIP[[#This Row],[League]]&amp;STANDINGS_WHIP[[#This Row],[Team]]</f>
        <v>$150 Draft Champions Mar 08 1:00 pm Lg.3858Team Martin</v>
      </c>
    </row>
    <row r="2539" spans="1:7" x14ac:dyDescent="0.25">
      <c r="A2539">
        <v>422</v>
      </c>
      <c r="B2539" t="s">
        <v>2469</v>
      </c>
      <c r="C2539" t="s">
        <v>2460</v>
      </c>
      <c r="D2539">
        <v>1.2030000000000001</v>
      </c>
      <c r="E2539">
        <v>2489</v>
      </c>
      <c r="F2539">
        <f t="shared" si="39"/>
        <v>3</v>
      </c>
      <c r="G2539" t="str">
        <f>STANDINGS_WHIP[[#This Row],[League]]&amp;STANDINGS_WHIP[[#This Row],[Team]]</f>
        <v>$150 Draft Champions Mar 08 1:00 pm Lg.3858Bartolo Colon's Fitbit IV</v>
      </c>
    </row>
    <row r="2540" spans="1:7" x14ac:dyDescent="0.25">
      <c r="A2540">
        <v>852</v>
      </c>
      <c r="B2540" t="s">
        <v>2465</v>
      </c>
      <c r="C2540" t="s">
        <v>2460</v>
      </c>
      <c r="D2540">
        <v>1.236</v>
      </c>
      <c r="E2540">
        <v>2059</v>
      </c>
      <c r="F2540">
        <f t="shared" si="39"/>
        <v>4</v>
      </c>
      <c r="G2540" t="str">
        <f>STANDINGS_WHIP[[#This Row],[League]]&amp;STANDINGS_WHIP[[#This Row],[Team]]</f>
        <v>$150 Draft Champions Mar 08 1:00 pm Lg.3858Dos Pterodactyls</v>
      </c>
    </row>
    <row r="2541" spans="1:7" x14ac:dyDescent="0.25">
      <c r="A2541">
        <v>870</v>
      </c>
      <c r="B2541" t="s">
        <v>562</v>
      </c>
      <c r="C2541" t="s">
        <v>2460</v>
      </c>
      <c r="D2541">
        <v>1.238</v>
      </c>
      <c r="E2541">
        <v>2041</v>
      </c>
      <c r="F2541">
        <f t="shared" si="39"/>
        <v>5</v>
      </c>
      <c r="G2541" t="str">
        <f>STANDINGS_WHIP[[#This Row],[League]]&amp;STANDINGS_WHIP[[#This Row],[Team]]</f>
        <v>$150 Draft Champions Mar 08 1:00 pm Lg.3858Texas Connection</v>
      </c>
    </row>
    <row r="2542" spans="1:7" x14ac:dyDescent="0.25">
      <c r="A2542">
        <v>890</v>
      </c>
      <c r="B2542" t="s">
        <v>2464</v>
      </c>
      <c r="C2542" t="s">
        <v>2460</v>
      </c>
      <c r="D2542">
        <v>1.2390000000000001</v>
      </c>
      <c r="E2542">
        <v>2021</v>
      </c>
      <c r="F2542">
        <f t="shared" si="39"/>
        <v>6</v>
      </c>
      <c r="G2542" t="str">
        <f>STANDINGS_WHIP[[#This Row],[League]]&amp;STANDINGS_WHIP[[#This Row],[Team]]</f>
        <v>$150 Draft Champions Mar 08 1:00 pm Lg.3858bartoochies</v>
      </c>
    </row>
    <row r="2543" spans="1:7" x14ac:dyDescent="0.25">
      <c r="A2543">
        <v>983</v>
      </c>
      <c r="B2543" t="s">
        <v>2468</v>
      </c>
      <c r="C2543" t="s">
        <v>2460</v>
      </c>
      <c r="D2543">
        <v>1.2430000000000001</v>
      </c>
      <c r="E2543">
        <v>1928</v>
      </c>
      <c r="F2543">
        <f t="shared" si="39"/>
        <v>7</v>
      </c>
      <c r="G2543" t="str">
        <f>STANDINGS_WHIP[[#This Row],[League]]&amp;STANDINGS_WHIP[[#This Row],[Team]]</f>
        <v>$150 Draft Champions Mar 08 1:00 pm Lg.3858Draughtsman 5</v>
      </c>
    </row>
    <row r="2544" spans="1:7" x14ac:dyDescent="0.25">
      <c r="A2544">
        <v>1276</v>
      </c>
      <c r="B2544" t="s">
        <v>130</v>
      </c>
      <c r="C2544" t="s">
        <v>2460</v>
      </c>
      <c r="D2544">
        <v>1.2589999999999999</v>
      </c>
      <c r="E2544">
        <v>1635</v>
      </c>
      <c r="F2544">
        <f t="shared" si="39"/>
        <v>8</v>
      </c>
      <c r="G2544" t="str">
        <f>STANDINGS_WHIP[[#This Row],[League]]&amp;STANDINGS_WHIP[[#This Row],[Team]]</f>
        <v>$150 Draft Champions Mar 08 1:00 pm Lg.3858PTPers</v>
      </c>
    </row>
    <row r="2545" spans="1:7" x14ac:dyDescent="0.25">
      <c r="A2545">
        <v>1465</v>
      </c>
      <c r="B2545" t="s">
        <v>2462</v>
      </c>
      <c r="C2545" t="s">
        <v>2460</v>
      </c>
      <c r="D2545">
        <v>1.2689999999999999</v>
      </c>
      <c r="E2545">
        <v>1446</v>
      </c>
      <c r="F2545">
        <f t="shared" si="39"/>
        <v>9</v>
      </c>
      <c r="G2545" t="str">
        <f>STANDINGS_WHIP[[#This Row],[League]]&amp;STANDINGS_WHIP[[#This Row],[Team]]</f>
        <v>$150 Draft Champions Mar 08 1:00 pm Lg.3858Jackrabbits</v>
      </c>
    </row>
    <row r="2546" spans="1:7" x14ac:dyDescent="0.25">
      <c r="A2546">
        <v>1736</v>
      </c>
      <c r="B2546" t="s">
        <v>2463</v>
      </c>
      <c r="C2546" t="s">
        <v>2460</v>
      </c>
      <c r="D2546">
        <v>1.284</v>
      </c>
      <c r="E2546">
        <v>1175</v>
      </c>
      <c r="F2546">
        <f t="shared" si="39"/>
        <v>10</v>
      </c>
      <c r="G2546" t="str">
        <f>STANDINGS_WHIP[[#This Row],[League]]&amp;STANDINGS_WHIP[[#This Row],[Team]]</f>
        <v>$150 Draft Champions Mar 08 1:00 pm Lg.3858Team Van Fleet</v>
      </c>
    </row>
    <row r="2547" spans="1:7" x14ac:dyDescent="0.25">
      <c r="A2547">
        <v>1775</v>
      </c>
      <c r="B2547" t="s">
        <v>56</v>
      </c>
      <c r="C2547" t="s">
        <v>2460</v>
      </c>
      <c r="D2547">
        <v>1.286</v>
      </c>
      <c r="E2547">
        <v>1136</v>
      </c>
      <c r="F2547">
        <f t="shared" si="39"/>
        <v>11</v>
      </c>
      <c r="G2547" t="str">
        <f>STANDINGS_WHIP[[#This Row],[League]]&amp;STANDINGS_WHIP[[#This Row],[Team]]</f>
        <v>$150 Draft Champions Mar 08 1:00 pm Lg.3858DOUGHBOYS</v>
      </c>
    </row>
    <row r="2548" spans="1:7" x14ac:dyDescent="0.25">
      <c r="A2548">
        <v>1841</v>
      </c>
      <c r="B2548" t="s">
        <v>2461</v>
      </c>
      <c r="C2548" t="s">
        <v>2460</v>
      </c>
      <c r="D2548">
        <v>1.2889999999999999</v>
      </c>
      <c r="E2548">
        <v>1070</v>
      </c>
      <c r="F2548">
        <f t="shared" si="39"/>
        <v>12</v>
      </c>
      <c r="G2548" t="str">
        <f>STANDINGS_WHIP[[#This Row],[League]]&amp;STANDINGS_WHIP[[#This Row],[Team]]</f>
        <v>$150 Draft Champions Mar 08 1:00 pm Lg.3858Ryan say's Spring it on Rizzo</v>
      </c>
    </row>
    <row r="2549" spans="1:7" x14ac:dyDescent="0.25">
      <c r="A2549">
        <v>2501</v>
      </c>
      <c r="B2549" t="s">
        <v>2467</v>
      </c>
      <c r="C2549" t="s">
        <v>2460</v>
      </c>
      <c r="D2549">
        <v>1.333</v>
      </c>
      <c r="E2549">
        <v>410</v>
      </c>
      <c r="F2549">
        <f t="shared" si="39"/>
        <v>13</v>
      </c>
      <c r="G2549" t="str">
        <f>STANDINGS_WHIP[[#This Row],[League]]&amp;STANDINGS_WHIP[[#This Row],[Team]]</f>
        <v>$150 Draft Champions Mar 08 1:00 pm Lg.3858Noodler Fun Monkey5</v>
      </c>
    </row>
    <row r="2550" spans="1:7" x14ac:dyDescent="0.25">
      <c r="A2550">
        <v>2646</v>
      </c>
      <c r="B2550" t="s">
        <v>53</v>
      </c>
      <c r="C2550" t="s">
        <v>2460</v>
      </c>
      <c r="D2550">
        <v>1.349</v>
      </c>
      <c r="E2550">
        <v>265</v>
      </c>
      <c r="F2550">
        <f t="shared" si="39"/>
        <v>14</v>
      </c>
      <c r="G2550" t="str">
        <f>STANDINGS_WHIP[[#This Row],[League]]&amp;STANDINGS_WHIP[[#This Row],[Team]]</f>
        <v>$150 Draft Champions Mar 08 1:00 pm Lg.3858Baseball Furies</v>
      </c>
    </row>
    <row r="2551" spans="1:7" x14ac:dyDescent="0.25">
      <c r="A2551">
        <v>2684</v>
      </c>
      <c r="B2551" t="s">
        <v>49</v>
      </c>
      <c r="C2551" t="s">
        <v>2460</v>
      </c>
      <c r="D2551">
        <v>1.353</v>
      </c>
      <c r="E2551">
        <v>227</v>
      </c>
      <c r="F2551">
        <f t="shared" si="39"/>
        <v>15</v>
      </c>
      <c r="G2551" t="str">
        <f>STANDINGS_WHIP[[#This Row],[League]]&amp;STANDINGS_WHIP[[#This Row],[Team]]</f>
        <v>$150 Draft Champions Mar 08 1:00 pm Lg.3858smokin gun</v>
      </c>
    </row>
    <row r="2552" spans="1:7" x14ac:dyDescent="0.25">
      <c r="A2552">
        <v>64</v>
      </c>
      <c r="B2552" t="s">
        <v>2475</v>
      </c>
      <c r="C2552" t="s">
        <v>2471</v>
      </c>
      <c r="D2552">
        <v>1.147</v>
      </c>
      <c r="E2552">
        <v>2847</v>
      </c>
      <c r="F2552">
        <f t="shared" si="39"/>
        <v>1</v>
      </c>
      <c r="G2552" t="str">
        <f>STANDINGS_WHIP[[#This Row],[League]]&amp;STANDINGS_WHIP[[#This Row],[Team]]</f>
        <v>$150 Draft Champions Mar 08 1:00 pm Lg.3861Mr. Cee's Crew</v>
      </c>
    </row>
    <row r="2553" spans="1:7" x14ac:dyDescent="0.25">
      <c r="A2553">
        <v>437</v>
      </c>
      <c r="B2553" t="s">
        <v>2482</v>
      </c>
      <c r="C2553" t="s">
        <v>2471</v>
      </c>
      <c r="D2553">
        <v>1.2050000000000001</v>
      </c>
      <c r="E2553">
        <v>2474</v>
      </c>
      <c r="F2553">
        <f t="shared" si="39"/>
        <v>2</v>
      </c>
      <c r="G2553" t="str">
        <f>STANDINGS_WHIP[[#This Row],[League]]&amp;STANDINGS_WHIP[[#This Row],[Team]]</f>
        <v>$150 Draft Champions Mar 08 1:00 pm Lg.3861Lucky 13</v>
      </c>
    </row>
    <row r="2554" spans="1:7" x14ac:dyDescent="0.25">
      <c r="A2554">
        <v>565</v>
      </c>
      <c r="B2554" t="s">
        <v>322</v>
      </c>
      <c r="C2554" t="s">
        <v>2471</v>
      </c>
      <c r="D2554">
        <v>1.2170000000000001</v>
      </c>
      <c r="E2554">
        <v>2346</v>
      </c>
      <c r="F2554">
        <f t="shared" si="39"/>
        <v>3</v>
      </c>
      <c r="G2554" t="str">
        <f>STANDINGS_WHIP[[#This Row],[League]]&amp;STANDINGS_WHIP[[#This Row],[Team]]</f>
        <v>$150 Draft Champions Mar 08 1:00 pm Lg.3861Team Smith</v>
      </c>
    </row>
    <row r="2555" spans="1:7" x14ac:dyDescent="0.25">
      <c r="A2555">
        <v>662</v>
      </c>
      <c r="B2555" t="s">
        <v>2473</v>
      </c>
      <c r="C2555" t="s">
        <v>2471</v>
      </c>
      <c r="D2555">
        <v>1.2230000000000001</v>
      </c>
      <c r="E2555">
        <v>2249</v>
      </c>
      <c r="F2555">
        <f t="shared" si="39"/>
        <v>4</v>
      </c>
      <c r="G2555" t="str">
        <f>STANDINGS_WHIP[[#This Row],[League]]&amp;STANDINGS_WHIP[[#This Row],[Team]]</f>
        <v>$150 Draft Champions Mar 08 1:00 pm Lg.3861Socrates Clevinger</v>
      </c>
    </row>
    <row r="2556" spans="1:7" x14ac:dyDescent="0.25">
      <c r="A2556">
        <v>1004</v>
      </c>
      <c r="B2556" t="s">
        <v>2481</v>
      </c>
      <c r="C2556" t="s">
        <v>2471</v>
      </c>
      <c r="D2556">
        <v>1.244</v>
      </c>
      <c r="E2556">
        <v>1907</v>
      </c>
      <c r="F2556">
        <f t="shared" si="39"/>
        <v>5</v>
      </c>
      <c r="G2556" t="str">
        <f>STANDINGS_WHIP[[#This Row],[League]]&amp;STANDINGS_WHIP[[#This Row],[Team]]</f>
        <v>$150 Draft Champions Mar 08 1:00 pm Lg.3861Kylo Ren</v>
      </c>
    </row>
    <row r="2557" spans="1:7" x14ac:dyDescent="0.25">
      <c r="A2557">
        <v>1258</v>
      </c>
      <c r="B2557" t="s">
        <v>2476</v>
      </c>
      <c r="C2557" t="s">
        <v>2471</v>
      </c>
      <c r="D2557">
        <v>1.258</v>
      </c>
      <c r="E2557">
        <v>1653</v>
      </c>
      <c r="F2557">
        <f t="shared" si="39"/>
        <v>6</v>
      </c>
      <c r="G2557" t="str">
        <f>STANDINGS_WHIP[[#This Row],[League]]&amp;STANDINGS_WHIP[[#This Row],[Team]]</f>
        <v>$150 Draft Champions Mar 08 1:00 pm Lg.3861Ollie</v>
      </c>
    </row>
    <row r="2558" spans="1:7" x14ac:dyDescent="0.25">
      <c r="A2558">
        <v>1359</v>
      </c>
      <c r="B2558" t="s">
        <v>2470</v>
      </c>
      <c r="C2558" t="s">
        <v>2471</v>
      </c>
      <c r="D2558">
        <v>1.2629999999999999</v>
      </c>
      <c r="E2558">
        <v>1552</v>
      </c>
      <c r="F2558">
        <f t="shared" si="39"/>
        <v>7</v>
      </c>
      <c r="G2558" t="str">
        <f>STANDINGS_WHIP[[#This Row],[League]]&amp;STANDINGS_WHIP[[#This Row],[Team]]</f>
        <v>$150 Draft Champions Mar 08 1:00 pm Lg.3861Betts On The Pollock</v>
      </c>
    </row>
    <row r="2559" spans="1:7" x14ac:dyDescent="0.25">
      <c r="A2559">
        <v>1489</v>
      </c>
      <c r="B2559" t="s">
        <v>319</v>
      </c>
      <c r="C2559" t="s">
        <v>2471</v>
      </c>
      <c r="D2559">
        <v>1.27</v>
      </c>
      <c r="E2559">
        <v>1422</v>
      </c>
      <c r="F2559">
        <f t="shared" si="39"/>
        <v>8</v>
      </c>
      <c r="G2559" t="str">
        <f>STANDINGS_WHIP[[#This Row],[League]]&amp;STANDINGS_WHIP[[#This Row],[Team]]</f>
        <v>$150 Draft Champions Mar 08 1:00 pm Lg.3861Coast2Coast</v>
      </c>
    </row>
    <row r="2560" spans="1:7" x14ac:dyDescent="0.25">
      <c r="A2560">
        <v>1542</v>
      </c>
      <c r="B2560" t="s">
        <v>19</v>
      </c>
      <c r="C2560" t="s">
        <v>2471</v>
      </c>
      <c r="D2560">
        <v>1.2729999999999999</v>
      </c>
      <c r="E2560">
        <v>1369</v>
      </c>
      <c r="F2560">
        <f t="shared" si="39"/>
        <v>9</v>
      </c>
      <c r="G2560" t="str">
        <f>STANDINGS_WHIP[[#This Row],[League]]&amp;STANDINGS_WHIP[[#This Row],[Team]]</f>
        <v>$150 Draft Champions Mar 08 1:00 pm Lg.3861One Eyed Jack</v>
      </c>
    </row>
    <row r="2561" spans="1:7" x14ac:dyDescent="0.25">
      <c r="A2561">
        <v>2125</v>
      </c>
      <c r="B2561" t="s">
        <v>2479</v>
      </c>
      <c r="C2561" t="s">
        <v>2471</v>
      </c>
      <c r="D2561">
        <v>1.306</v>
      </c>
      <c r="E2561">
        <v>786</v>
      </c>
      <c r="F2561">
        <f t="shared" si="39"/>
        <v>10</v>
      </c>
      <c r="G2561" t="str">
        <f>STANDINGS_WHIP[[#This Row],[League]]&amp;STANDINGS_WHIP[[#This Row],[Team]]</f>
        <v>$150 Draft Champions Mar 08 1:00 pm Lg.3861Bases Chuck</v>
      </c>
    </row>
    <row r="2562" spans="1:7" x14ac:dyDescent="0.25">
      <c r="A2562">
        <v>2444</v>
      </c>
      <c r="B2562" t="s">
        <v>2474</v>
      </c>
      <c r="C2562" t="s">
        <v>2471</v>
      </c>
      <c r="D2562">
        <v>1.3280000000000001</v>
      </c>
      <c r="E2562">
        <v>467</v>
      </c>
      <c r="F2562">
        <f t="shared" si="39"/>
        <v>11</v>
      </c>
      <c r="G2562" t="str">
        <f>STANDINGS_WHIP[[#This Row],[League]]&amp;STANDINGS_WHIP[[#This Row],[Team]]</f>
        <v>$150 Draft Champions Mar 08 1:00 pm Lg.3861Miyagi No Drive Good</v>
      </c>
    </row>
    <row r="2563" spans="1:7" x14ac:dyDescent="0.25">
      <c r="A2563">
        <v>2600</v>
      </c>
      <c r="B2563" t="s">
        <v>2478</v>
      </c>
      <c r="C2563" t="s">
        <v>2471</v>
      </c>
      <c r="D2563">
        <v>1.343</v>
      </c>
      <c r="E2563">
        <v>311</v>
      </c>
      <c r="F2563">
        <f t="shared" ref="F2563:F2626" si="40">IF(C2563=C2562,F2562+1,1)</f>
        <v>12</v>
      </c>
      <c r="G2563" t="str">
        <f>STANDINGS_WHIP[[#This Row],[League]]&amp;STANDINGS_WHIP[[#This Row],[Team]]</f>
        <v>$150 Draft Champions Mar 08 1:00 pm Lg.3861Let's go Royals</v>
      </c>
    </row>
    <row r="2564" spans="1:7" x14ac:dyDescent="0.25">
      <c r="A2564">
        <v>2651</v>
      </c>
      <c r="B2564" t="s">
        <v>2472</v>
      </c>
      <c r="C2564" t="s">
        <v>2471</v>
      </c>
      <c r="D2564">
        <v>1.35</v>
      </c>
      <c r="E2564">
        <v>260</v>
      </c>
      <c r="F2564">
        <f t="shared" si="40"/>
        <v>13</v>
      </c>
      <c r="G2564" t="str">
        <f>STANDINGS_WHIP[[#This Row],[League]]&amp;STANDINGS_WHIP[[#This Row],[Team]]</f>
        <v>$150 Draft Champions Mar 08 1:00 pm Lg.3861Team dougherty</v>
      </c>
    </row>
    <row r="2565" spans="1:7" x14ac:dyDescent="0.25">
      <c r="A2565">
        <v>2675</v>
      </c>
      <c r="B2565" t="s">
        <v>2480</v>
      </c>
      <c r="C2565" t="s">
        <v>2471</v>
      </c>
      <c r="D2565">
        <v>1.3520000000000001</v>
      </c>
      <c r="E2565">
        <v>236</v>
      </c>
      <c r="F2565">
        <f t="shared" si="40"/>
        <v>14</v>
      </c>
      <c r="G2565" t="str">
        <f>STANDINGS_WHIP[[#This Row],[League]]&amp;STANDINGS_WHIP[[#This Row],[Team]]</f>
        <v>$150 Draft Champions Mar 08 1:00 pm Lg.3861Molto Presto</v>
      </c>
    </row>
    <row r="2566" spans="1:7" x14ac:dyDescent="0.25">
      <c r="A2566">
        <v>2737</v>
      </c>
      <c r="B2566" t="s">
        <v>2477</v>
      </c>
      <c r="C2566" t="s">
        <v>2471</v>
      </c>
      <c r="D2566">
        <v>1.36</v>
      </c>
      <c r="E2566">
        <v>174</v>
      </c>
      <c r="F2566">
        <f t="shared" si="40"/>
        <v>15</v>
      </c>
      <c r="G2566" t="str">
        <f>STANDINGS_WHIP[[#This Row],[League]]&amp;STANDINGS_WHIP[[#This Row],[Team]]</f>
        <v>$150 Draft Champions Mar 08 1:00 pm Lg.3861Chado Marte Knight</v>
      </c>
    </row>
    <row r="2567" spans="1:7" x14ac:dyDescent="0.25">
      <c r="A2567">
        <v>52</v>
      </c>
      <c r="B2567" t="s">
        <v>2485</v>
      </c>
      <c r="C2567" t="s">
        <v>2484</v>
      </c>
      <c r="D2567">
        <v>1.1419999999999999</v>
      </c>
      <c r="E2567">
        <v>2859</v>
      </c>
      <c r="F2567">
        <f t="shared" si="40"/>
        <v>1</v>
      </c>
      <c r="G2567" t="str">
        <f>STANDINGS_WHIP[[#This Row],[League]]&amp;STANDINGS_WHIP[[#This Row],[Team]]</f>
        <v>$150 Draft Champions Mar 09 1:00 pm Lg.3862Zak Attack</v>
      </c>
    </row>
    <row r="2568" spans="1:7" x14ac:dyDescent="0.25">
      <c r="A2568">
        <v>146</v>
      </c>
      <c r="B2568" t="s">
        <v>2494</v>
      </c>
      <c r="C2568" t="s">
        <v>2484</v>
      </c>
      <c r="D2568">
        <v>1.1679999999999999</v>
      </c>
      <c r="E2568">
        <v>2765</v>
      </c>
      <c r="F2568">
        <f t="shared" si="40"/>
        <v>2</v>
      </c>
      <c r="G2568" t="str">
        <f>STANDINGS_WHIP[[#This Row],[League]]&amp;STANDINGS_WHIP[[#This Row],[Team]]</f>
        <v>$150 Draft Champions Mar 09 1:00 pm Lg.3862You're Killing Me Smalls</v>
      </c>
    </row>
    <row r="2569" spans="1:7" x14ac:dyDescent="0.25">
      <c r="A2569">
        <v>508</v>
      </c>
      <c r="B2569" t="s">
        <v>2495</v>
      </c>
      <c r="C2569" t="s">
        <v>2484</v>
      </c>
      <c r="D2569">
        <v>1.212</v>
      </c>
      <c r="E2569">
        <v>2403</v>
      </c>
      <c r="F2569">
        <f t="shared" si="40"/>
        <v>3</v>
      </c>
      <c r="G2569" t="str">
        <f>STANDINGS_WHIP[[#This Row],[League]]&amp;STANDINGS_WHIP[[#This Row],[Team]]</f>
        <v>$150 Draft Champions Mar 09 1:00 pm Lg.3862K's Team</v>
      </c>
    </row>
    <row r="2570" spans="1:7" x14ac:dyDescent="0.25">
      <c r="A2570">
        <v>549</v>
      </c>
      <c r="B2570" t="s">
        <v>2497</v>
      </c>
      <c r="C2570" t="s">
        <v>2484</v>
      </c>
      <c r="D2570">
        <v>1.2150000000000001</v>
      </c>
      <c r="E2570">
        <v>2362</v>
      </c>
      <c r="F2570">
        <f t="shared" si="40"/>
        <v>4</v>
      </c>
      <c r="G2570" t="str">
        <f>STANDINGS_WHIP[[#This Row],[League]]&amp;STANDINGS_WHIP[[#This Row],[Team]]</f>
        <v>$150 Draft Champions Mar 09 1:00 pm Lg.3862Kash Money</v>
      </c>
    </row>
    <row r="2571" spans="1:7" x14ac:dyDescent="0.25">
      <c r="A2571">
        <v>862</v>
      </c>
      <c r="B2571" t="s">
        <v>2486</v>
      </c>
      <c r="C2571" t="s">
        <v>2484</v>
      </c>
      <c r="D2571">
        <v>1.2370000000000001</v>
      </c>
      <c r="E2571">
        <v>2049</v>
      </c>
      <c r="F2571">
        <f t="shared" si="40"/>
        <v>5</v>
      </c>
      <c r="G2571" t="str">
        <f>STANDINGS_WHIP[[#This Row],[League]]&amp;STANDINGS_WHIP[[#This Row],[Team]]</f>
        <v>$150 Draft Champions Mar 09 1:00 pm Lg.3862HIT &amp; RUN</v>
      </c>
    </row>
    <row r="2572" spans="1:7" x14ac:dyDescent="0.25">
      <c r="A2572">
        <v>1154</v>
      </c>
      <c r="B2572" t="s">
        <v>2492</v>
      </c>
      <c r="C2572" t="s">
        <v>2484</v>
      </c>
      <c r="D2572">
        <v>1.252</v>
      </c>
      <c r="E2572">
        <v>1757</v>
      </c>
      <c r="F2572">
        <f t="shared" si="40"/>
        <v>6</v>
      </c>
      <c r="G2572" t="str">
        <f>STANDINGS_WHIP[[#This Row],[League]]&amp;STANDINGS_WHIP[[#This Row],[Team]]</f>
        <v>$150 Draft Champions Mar 09 1:00 pm Lg.3862Smidgeon of Pigeon</v>
      </c>
    </row>
    <row r="2573" spans="1:7" x14ac:dyDescent="0.25">
      <c r="A2573">
        <v>1472</v>
      </c>
      <c r="B2573" t="s">
        <v>375</v>
      </c>
      <c r="C2573" t="s">
        <v>2484</v>
      </c>
      <c r="D2573">
        <v>1.2689999999999999</v>
      </c>
      <c r="E2573">
        <v>1439</v>
      </c>
      <c r="F2573">
        <f t="shared" si="40"/>
        <v>7</v>
      </c>
      <c r="G2573" t="str">
        <f>STANDINGS_WHIP[[#This Row],[League]]&amp;STANDINGS_WHIP[[#This Row],[Team]]</f>
        <v>$150 Draft Champions Mar 09 1:00 pm Lg.3862Jobu's Rum</v>
      </c>
    </row>
    <row r="2574" spans="1:7" x14ac:dyDescent="0.25">
      <c r="A2574">
        <v>1674</v>
      </c>
      <c r="B2574" t="s">
        <v>2487</v>
      </c>
      <c r="C2574" t="s">
        <v>2484</v>
      </c>
      <c r="D2574">
        <v>1.28</v>
      </c>
      <c r="E2574">
        <v>1237</v>
      </c>
      <c r="F2574">
        <f t="shared" si="40"/>
        <v>8</v>
      </c>
      <c r="G2574" t="str">
        <f>STANDINGS_WHIP[[#This Row],[League]]&amp;STANDINGS_WHIP[[#This Row],[Team]]</f>
        <v>$150 Draft Champions Mar 09 1:00 pm Lg.3862The Snotters</v>
      </c>
    </row>
    <row r="2575" spans="1:7" x14ac:dyDescent="0.25">
      <c r="A2575">
        <v>1685</v>
      </c>
      <c r="B2575" t="s">
        <v>2489</v>
      </c>
      <c r="C2575" t="s">
        <v>2484</v>
      </c>
      <c r="D2575">
        <v>1.2809999999999999</v>
      </c>
      <c r="E2575">
        <v>1226</v>
      </c>
      <c r="F2575">
        <f t="shared" si="40"/>
        <v>9</v>
      </c>
      <c r="G2575" t="str">
        <f>STANDINGS_WHIP[[#This Row],[League]]&amp;STANDINGS_WHIP[[#This Row],[Team]]</f>
        <v>$150 Draft Champions Mar 09 1:00 pm Lg.3862Splitooners</v>
      </c>
    </row>
    <row r="2576" spans="1:7" x14ac:dyDescent="0.25">
      <c r="A2576">
        <v>1798</v>
      </c>
      <c r="B2576" t="s">
        <v>2493</v>
      </c>
      <c r="C2576" t="s">
        <v>2484</v>
      </c>
      <c r="D2576">
        <v>1.2869999999999999</v>
      </c>
      <c r="E2576">
        <v>1113</v>
      </c>
      <c r="F2576">
        <f t="shared" si="40"/>
        <v>10</v>
      </c>
      <c r="G2576" t="str">
        <f>STANDINGS_WHIP[[#This Row],[League]]&amp;STANDINGS_WHIP[[#This Row],[Team]]</f>
        <v>$150 Draft Champions Mar 09 1:00 pm Lg.3862Warriors</v>
      </c>
    </row>
    <row r="2577" spans="1:7" x14ac:dyDescent="0.25">
      <c r="A2577">
        <v>1846</v>
      </c>
      <c r="B2577" t="s">
        <v>2483</v>
      </c>
      <c r="C2577" t="s">
        <v>2484</v>
      </c>
      <c r="D2577">
        <v>1.29</v>
      </c>
      <c r="E2577">
        <v>1065</v>
      </c>
      <c r="F2577">
        <f t="shared" si="40"/>
        <v>11</v>
      </c>
      <c r="G2577" t="str">
        <f>STANDINGS_WHIP[[#This Row],[League]]&amp;STANDINGS_WHIP[[#This Row],[Team]]</f>
        <v>$150 Draft Champions Mar 09 1:00 pm Lg.3862Baby Darren and the Afterbirth</v>
      </c>
    </row>
    <row r="2578" spans="1:7" x14ac:dyDescent="0.25">
      <c r="A2578">
        <v>2325</v>
      </c>
      <c r="B2578" t="s">
        <v>2488</v>
      </c>
      <c r="C2578" t="s">
        <v>2484</v>
      </c>
      <c r="D2578">
        <v>1.319</v>
      </c>
      <c r="E2578">
        <v>586</v>
      </c>
      <c r="F2578">
        <f t="shared" si="40"/>
        <v>12</v>
      </c>
      <c r="G2578" t="str">
        <f>STANDINGS_WHIP[[#This Row],[League]]&amp;STANDINGS_WHIP[[#This Row],[Team]]</f>
        <v>$150 Draft Champions Mar 09 1:00 pm Lg.3862Team Mac</v>
      </c>
    </row>
    <row r="2579" spans="1:7" x14ac:dyDescent="0.25">
      <c r="A2579">
        <v>2334</v>
      </c>
      <c r="B2579" t="s">
        <v>2496</v>
      </c>
      <c r="C2579" t="s">
        <v>2484</v>
      </c>
      <c r="D2579">
        <v>1.32</v>
      </c>
      <c r="E2579">
        <v>577</v>
      </c>
      <c r="F2579">
        <f t="shared" si="40"/>
        <v>13</v>
      </c>
      <c r="G2579" t="str">
        <f>STANDINGS_WHIP[[#This Row],[League]]&amp;STANDINGS_WHIP[[#This Row],[Team]]</f>
        <v>$150 Draft Champions Mar 09 1:00 pm Lg.38621stDraftChamp</v>
      </c>
    </row>
    <row r="2580" spans="1:7" x14ac:dyDescent="0.25">
      <c r="A2580">
        <v>2610</v>
      </c>
      <c r="B2580" t="s">
        <v>2491</v>
      </c>
      <c r="C2580" t="s">
        <v>2484</v>
      </c>
      <c r="D2580">
        <v>1.3440000000000001</v>
      </c>
      <c r="E2580">
        <v>301</v>
      </c>
      <c r="F2580">
        <f t="shared" si="40"/>
        <v>14</v>
      </c>
      <c r="G2580" t="str">
        <f>STANDINGS_WHIP[[#This Row],[League]]&amp;STANDINGS_WHIP[[#This Row],[Team]]</f>
        <v>$150 Draft Champions Mar 09 1:00 pm Lg.3862The Ghost of Wade Boggs</v>
      </c>
    </row>
    <row r="2581" spans="1:7" x14ac:dyDescent="0.25">
      <c r="A2581">
        <v>2627</v>
      </c>
      <c r="B2581" t="s">
        <v>2490</v>
      </c>
      <c r="C2581" t="s">
        <v>2484</v>
      </c>
      <c r="D2581">
        <v>1.347</v>
      </c>
      <c r="E2581">
        <v>284</v>
      </c>
      <c r="F2581">
        <f t="shared" si="40"/>
        <v>15</v>
      </c>
      <c r="G2581" t="str">
        <f>STANDINGS_WHIP[[#This Row],[League]]&amp;STANDINGS_WHIP[[#This Row],[Team]]</f>
        <v>$150 Draft Champions Mar 09 1:00 pm Lg.3862Thing 9</v>
      </c>
    </row>
    <row r="2582" spans="1:7" x14ac:dyDescent="0.25">
      <c r="A2582">
        <v>2</v>
      </c>
      <c r="B2582" t="s">
        <v>2298</v>
      </c>
      <c r="C2582" t="s">
        <v>2499</v>
      </c>
      <c r="D2582">
        <v>1.0760000000000001</v>
      </c>
      <c r="E2582">
        <v>2909</v>
      </c>
      <c r="F2582">
        <f t="shared" si="40"/>
        <v>1</v>
      </c>
      <c r="G2582" t="str">
        <f>STANDINGS_WHIP[[#This Row],[League]]&amp;STANDINGS_WHIP[[#This Row],[Team]]</f>
        <v>$150 Draft Champions Mar 10 1:00 pm Lg.3867Team Welsh</v>
      </c>
    </row>
    <row r="2583" spans="1:7" x14ac:dyDescent="0.25">
      <c r="A2583">
        <v>530</v>
      </c>
      <c r="B2583" t="s">
        <v>1654</v>
      </c>
      <c r="C2583" t="s">
        <v>2499</v>
      </c>
      <c r="D2583">
        <v>1.2130000000000001</v>
      </c>
      <c r="E2583">
        <v>2381</v>
      </c>
      <c r="F2583">
        <f t="shared" si="40"/>
        <v>2</v>
      </c>
      <c r="G2583" t="str">
        <f>STANDINGS_WHIP[[#This Row],[League]]&amp;STANDINGS_WHIP[[#This Row],[Team]]</f>
        <v>$150 Draft Champions Mar 10 1:00 pm Lg.3867Cimmanom Toast</v>
      </c>
    </row>
    <row r="2584" spans="1:7" x14ac:dyDescent="0.25">
      <c r="A2584">
        <v>575</v>
      </c>
      <c r="B2584" t="s">
        <v>2504</v>
      </c>
      <c r="C2584" t="s">
        <v>2499</v>
      </c>
      <c r="D2584">
        <v>1.2170000000000001</v>
      </c>
      <c r="E2584">
        <v>2336</v>
      </c>
      <c r="F2584">
        <f t="shared" si="40"/>
        <v>3</v>
      </c>
      <c r="G2584" t="str">
        <f>STANDINGS_WHIP[[#This Row],[League]]&amp;STANDINGS_WHIP[[#This Row],[Team]]</f>
        <v>$150 Draft Champions Mar 10 1:00 pm Lg.3867SuperBills</v>
      </c>
    </row>
    <row r="2585" spans="1:7" x14ac:dyDescent="0.25">
      <c r="A2585">
        <v>674</v>
      </c>
      <c r="B2585" t="s">
        <v>2503</v>
      </c>
      <c r="C2585" t="s">
        <v>2499</v>
      </c>
      <c r="D2585">
        <v>1.224</v>
      </c>
      <c r="E2585">
        <v>2237</v>
      </c>
      <c r="F2585">
        <f t="shared" si="40"/>
        <v>4</v>
      </c>
      <c r="G2585" t="str">
        <f>STANDINGS_WHIP[[#This Row],[League]]&amp;STANDINGS_WHIP[[#This Row],[Team]]</f>
        <v>$150 Draft Champions Mar 10 1:00 pm Lg.3867Bale Bonds</v>
      </c>
    </row>
    <row r="2586" spans="1:7" x14ac:dyDescent="0.25">
      <c r="A2586">
        <v>713</v>
      </c>
      <c r="B2586" t="s">
        <v>2505</v>
      </c>
      <c r="C2586" t="s">
        <v>2499</v>
      </c>
      <c r="D2586">
        <v>1.2270000000000001</v>
      </c>
      <c r="E2586">
        <v>2198</v>
      </c>
      <c r="F2586">
        <f t="shared" si="40"/>
        <v>5</v>
      </c>
      <c r="G2586" t="str">
        <f>STANDINGS_WHIP[[#This Row],[League]]&amp;STANDINGS_WHIP[[#This Row],[Team]]</f>
        <v>$150 Draft Champions Mar 10 1:00 pm Lg.3867Harveys Wallbangers</v>
      </c>
    </row>
    <row r="2587" spans="1:7" x14ac:dyDescent="0.25">
      <c r="A2587">
        <v>779</v>
      </c>
      <c r="B2587" t="s">
        <v>2502</v>
      </c>
      <c r="C2587" t="s">
        <v>2499</v>
      </c>
      <c r="D2587">
        <v>1.232</v>
      </c>
      <c r="E2587">
        <v>2132</v>
      </c>
      <c r="F2587">
        <f t="shared" si="40"/>
        <v>6</v>
      </c>
      <c r="G2587" t="str">
        <f>STANDINGS_WHIP[[#This Row],[League]]&amp;STANDINGS_WHIP[[#This Row],[Team]]</f>
        <v>$150 Draft Champions Mar 10 1:00 pm Lg.3867B's Knees</v>
      </c>
    </row>
    <row r="2588" spans="1:7" x14ac:dyDescent="0.25">
      <c r="A2588">
        <v>1513</v>
      </c>
      <c r="B2588" t="s">
        <v>2500</v>
      </c>
      <c r="C2588" t="s">
        <v>2499</v>
      </c>
      <c r="D2588">
        <v>1.2709999999999999</v>
      </c>
      <c r="E2588">
        <v>1398</v>
      </c>
      <c r="F2588">
        <f t="shared" si="40"/>
        <v>7</v>
      </c>
      <c r="G2588" t="str">
        <f>STANDINGS_WHIP[[#This Row],[League]]&amp;STANDINGS_WHIP[[#This Row],[Team]]</f>
        <v>$150 Draft Champions Mar 10 1:00 pm Lg.3867The Wojan</v>
      </c>
    </row>
    <row r="2589" spans="1:7" x14ac:dyDescent="0.25">
      <c r="A2589">
        <v>1621</v>
      </c>
      <c r="B2589" t="s">
        <v>34</v>
      </c>
      <c r="C2589" t="s">
        <v>2499</v>
      </c>
      <c r="D2589">
        <v>1.2769999999999999</v>
      </c>
      <c r="E2589">
        <v>1290</v>
      </c>
      <c r="F2589">
        <f t="shared" si="40"/>
        <v>8</v>
      </c>
      <c r="G2589" t="str">
        <f>STANDINGS_WHIP[[#This Row],[League]]&amp;STANDINGS_WHIP[[#This Row],[Team]]</f>
        <v>$150 Draft Champions Mar 10 1:00 pm Lg.3867Lost Cause</v>
      </c>
    </row>
    <row r="2590" spans="1:7" x14ac:dyDescent="0.25">
      <c r="A2590">
        <v>1872</v>
      </c>
      <c r="B2590" t="s">
        <v>2498</v>
      </c>
      <c r="C2590" t="s">
        <v>2499</v>
      </c>
      <c r="D2590">
        <v>1.2909999999999999</v>
      </c>
      <c r="E2590">
        <v>1039</v>
      </c>
      <c r="F2590">
        <f t="shared" si="40"/>
        <v>9</v>
      </c>
      <c r="G2590" t="str">
        <f>STANDINGS_WHIP[[#This Row],[League]]&amp;STANDINGS_WHIP[[#This Row],[Team]]</f>
        <v>$150 Draft Champions Mar 10 1:00 pm Lg.3867DetectiveKimball</v>
      </c>
    </row>
    <row r="2591" spans="1:7" x14ac:dyDescent="0.25">
      <c r="A2591">
        <v>2092</v>
      </c>
      <c r="B2591" t="s">
        <v>165</v>
      </c>
      <c r="C2591" t="s">
        <v>2499</v>
      </c>
      <c r="D2591">
        <v>1.304</v>
      </c>
      <c r="E2591">
        <v>819</v>
      </c>
      <c r="F2591">
        <f t="shared" si="40"/>
        <v>10</v>
      </c>
      <c r="G2591" t="str">
        <f>STANDINGS_WHIP[[#This Row],[League]]&amp;STANDINGS_WHIP[[#This Row],[Team]]</f>
        <v>$150 Draft Champions Mar 10 1:00 pm Lg.3867Duck Snorts</v>
      </c>
    </row>
    <row r="2592" spans="1:7" x14ac:dyDescent="0.25">
      <c r="A2592">
        <v>2129</v>
      </c>
      <c r="B2592" t="s">
        <v>1789</v>
      </c>
      <c r="C2592" t="s">
        <v>2499</v>
      </c>
      <c r="D2592">
        <v>1.306</v>
      </c>
      <c r="E2592">
        <v>782</v>
      </c>
      <c r="F2592">
        <f t="shared" si="40"/>
        <v>11</v>
      </c>
      <c r="G2592" t="str">
        <f>STANDINGS_WHIP[[#This Row],[League]]&amp;STANDINGS_WHIP[[#This Row],[Team]]</f>
        <v>$150 Draft Champions Mar 10 1:00 pm Lg.3867Team Ghio</v>
      </c>
    </row>
    <row r="2593" spans="1:7" x14ac:dyDescent="0.25">
      <c r="A2593">
        <v>2312</v>
      </c>
      <c r="B2593" t="s">
        <v>18</v>
      </c>
      <c r="C2593" t="s">
        <v>2499</v>
      </c>
      <c r="D2593">
        <v>1.3180000000000001</v>
      </c>
      <c r="E2593">
        <v>599</v>
      </c>
      <c r="F2593">
        <f t="shared" si="40"/>
        <v>12</v>
      </c>
      <c r="G2593" t="str">
        <f>STANDINGS_WHIP[[#This Row],[League]]&amp;STANDINGS_WHIP[[#This Row],[Team]]</f>
        <v>$150 Draft Champions Mar 10 1:00 pm Lg.3867Home Run Derbies</v>
      </c>
    </row>
    <row r="2594" spans="1:7" x14ac:dyDescent="0.25">
      <c r="A2594">
        <v>2402</v>
      </c>
      <c r="B2594" t="s">
        <v>2501</v>
      </c>
      <c r="C2594" t="s">
        <v>2499</v>
      </c>
      <c r="D2594">
        <v>1.325</v>
      </c>
      <c r="E2594">
        <v>509</v>
      </c>
      <c r="F2594">
        <f t="shared" si="40"/>
        <v>13</v>
      </c>
      <c r="G2594" t="str">
        <f>STANDINGS_WHIP[[#This Row],[League]]&amp;STANDINGS_WHIP[[#This Row],[Team]]</f>
        <v>$150 Draft Champions Mar 10 1:00 pm Lg.3867Hattori Hanzo</v>
      </c>
    </row>
    <row r="2595" spans="1:7" x14ac:dyDescent="0.25">
      <c r="A2595">
        <v>2457</v>
      </c>
      <c r="B2595" t="s">
        <v>502</v>
      </c>
      <c r="C2595" t="s">
        <v>2499</v>
      </c>
      <c r="D2595">
        <v>1.329</v>
      </c>
      <c r="E2595">
        <v>454</v>
      </c>
      <c r="F2595">
        <f t="shared" si="40"/>
        <v>14</v>
      </c>
      <c r="G2595" t="str">
        <f>STANDINGS_WHIP[[#This Row],[League]]&amp;STANDINGS_WHIP[[#This Row],[Team]]</f>
        <v>$150 Draft Champions Mar 10 1:00 pm Lg.3867WW Minerhawks</v>
      </c>
    </row>
    <row r="2596" spans="1:7" x14ac:dyDescent="0.25">
      <c r="A2596">
        <v>2572</v>
      </c>
      <c r="B2596" t="s">
        <v>248</v>
      </c>
      <c r="C2596" t="s">
        <v>2499</v>
      </c>
      <c r="D2596">
        <v>1.34</v>
      </c>
      <c r="E2596">
        <v>339</v>
      </c>
      <c r="F2596">
        <f t="shared" si="40"/>
        <v>15</v>
      </c>
      <c r="G2596" t="str">
        <f>STANDINGS_WHIP[[#This Row],[League]]&amp;STANDINGS_WHIP[[#This Row],[Team]]</f>
        <v>$150 Draft Champions Mar 10 1:00 pm Lg.3867Team Lane</v>
      </c>
    </row>
    <row r="2597" spans="1:7" x14ac:dyDescent="0.25">
      <c r="A2597">
        <v>198</v>
      </c>
      <c r="B2597" t="s">
        <v>18</v>
      </c>
      <c r="C2597" t="s">
        <v>2507</v>
      </c>
      <c r="D2597">
        <v>1.1759999999999999</v>
      </c>
      <c r="E2597">
        <v>2713</v>
      </c>
      <c r="F2597">
        <f t="shared" si="40"/>
        <v>1</v>
      </c>
      <c r="G2597" t="str">
        <f>STANDINGS_WHIP[[#This Row],[League]]&amp;STANDINGS_WHIP[[#This Row],[Team]]</f>
        <v>$150 Draft Champions Mar 10 1:00 pm Lg.3871Home Run Derbies</v>
      </c>
    </row>
    <row r="2598" spans="1:7" x14ac:dyDescent="0.25">
      <c r="A2598">
        <v>215</v>
      </c>
      <c r="B2598" t="s">
        <v>2508</v>
      </c>
      <c r="C2598" t="s">
        <v>2507</v>
      </c>
      <c r="D2598">
        <v>1.179</v>
      </c>
      <c r="E2598">
        <v>2696</v>
      </c>
      <c r="F2598">
        <f t="shared" si="40"/>
        <v>2</v>
      </c>
      <c r="G2598" t="str">
        <f>STANDINGS_WHIP[[#This Row],[League]]&amp;STANDINGS_WHIP[[#This Row],[Team]]</f>
        <v>$150 Draft Champions Mar 10 1:00 pm Lg.3871smackers XI</v>
      </c>
    </row>
    <row r="2599" spans="1:7" x14ac:dyDescent="0.25">
      <c r="A2599">
        <v>838</v>
      </c>
      <c r="B2599" t="s">
        <v>189</v>
      </c>
      <c r="C2599" t="s">
        <v>2507</v>
      </c>
      <c r="D2599">
        <v>1.2350000000000001</v>
      </c>
      <c r="E2599">
        <v>2073</v>
      </c>
      <c r="F2599">
        <f t="shared" si="40"/>
        <v>3</v>
      </c>
      <c r="G2599" t="str">
        <f>STANDINGS_WHIP[[#This Row],[League]]&amp;STANDINGS_WHIP[[#This Row],[Team]]</f>
        <v>$150 Draft Champions Mar 10 1:00 pm Lg.3871Homer Hankies</v>
      </c>
    </row>
    <row r="2600" spans="1:7" x14ac:dyDescent="0.25">
      <c r="A2600">
        <v>899</v>
      </c>
      <c r="B2600" t="s">
        <v>128</v>
      </c>
      <c r="C2600" t="s">
        <v>2507</v>
      </c>
      <c r="D2600">
        <v>1.2390000000000001</v>
      </c>
      <c r="E2600">
        <v>2012</v>
      </c>
      <c r="F2600">
        <f t="shared" si="40"/>
        <v>4</v>
      </c>
      <c r="G2600" t="str">
        <f>STANDINGS_WHIP[[#This Row],[League]]&amp;STANDINGS_WHIP[[#This Row],[Team]]</f>
        <v>$150 Draft Champions Mar 10 1:00 pm Lg.3871Team Boelkens</v>
      </c>
    </row>
    <row r="2601" spans="1:7" x14ac:dyDescent="0.25">
      <c r="A2601">
        <v>1047</v>
      </c>
      <c r="B2601" t="s">
        <v>2515</v>
      </c>
      <c r="C2601" t="s">
        <v>2507</v>
      </c>
      <c r="D2601">
        <v>1.246</v>
      </c>
      <c r="E2601">
        <v>1864</v>
      </c>
      <c r="F2601">
        <f t="shared" si="40"/>
        <v>5</v>
      </c>
      <c r="G2601" t="str">
        <f>STANDINGS_WHIP[[#This Row],[League]]&amp;STANDINGS_WHIP[[#This Row],[Team]]</f>
        <v>$150 Draft Champions Mar 10 1:00 pm Lg.3871David Ortiz killed father time</v>
      </c>
    </row>
    <row r="2602" spans="1:7" x14ac:dyDescent="0.25">
      <c r="A2602">
        <v>1145</v>
      </c>
      <c r="B2602" t="s">
        <v>245</v>
      </c>
      <c r="C2602" t="s">
        <v>2507</v>
      </c>
      <c r="D2602">
        <v>1.252</v>
      </c>
      <c r="E2602">
        <v>1766</v>
      </c>
      <c r="F2602">
        <f t="shared" si="40"/>
        <v>6</v>
      </c>
      <c r="G2602" t="str">
        <f>STANDINGS_WHIP[[#This Row],[League]]&amp;STANDINGS_WHIP[[#This Row],[Team]]</f>
        <v>$150 Draft Champions Mar 10 1:00 pm Lg.3871Fresh Ripe Peaches</v>
      </c>
    </row>
    <row r="2603" spans="1:7" x14ac:dyDescent="0.25">
      <c r="A2603">
        <v>1631</v>
      </c>
      <c r="B2603" t="s">
        <v>2510</v>
      </c>
      <c r="C2603" t="s">
        <v>2507</v>
      </c>
      <c r="D2603">
        <v>1.278</v>
      </c>
      <c r="E2603">
        <v>1280</v>
      </c>
      <c r="F2603">
        <f t="shared" si="40"/>
        <v>7</v>
      </c>
      <c r="G2603" t="str">
        <f>STANDINGS_WHIP[[#This Row],[League]]&amp;STANDINGS_WHIP[[#This Row],[Team]]</f>
        <v>$150 Draft Champions Mar 10 1:00 pm Lg.3871Lower Deckers DC4</v>
      </c>
    </row>
    <row r="2604" spans="1:7" x14ac:dyDescent="0.25">
      <c r="A2604">
        <v>1678</v>
      </c>
      <c r="B2604" t="s">
        <v>2511</v>
      </c>
      <c r="C2604" t="s">
        <v>2507</v>
      </c>
      <c r="D2604">
        <v>1.2809999999999999</v>
      </c>
      <c r="E2604">
        <v>1233</v>
      </c>
      <c r="F2604">
        <f t="shared" si="40"/>
        <v>8</v>
      </c>
      <c r="G2604" t="str">
        <f>STANDINGS_WHIP[[#This Row],[League]]&amp;STANDINGS_WHIP[[#This Row],[Team]]</f>
        <v>$150 Draft Champions Mar 10 1:00 pm Lg.3871Lundiason</v>
      </c>
    </row>
    <row r="2605" spans="1:7" x14ac:dyDescent="0.25">
      <c r="A2605">
        <v>1915</v>
      </c>
      <c r="B2605" t="s">
        <v>2516</v>
      </c>
      <c r="C2605" t="s">
        <v>2507</v>
      </c>
      <c r="D2605">
        <v>1.294</v>
      </c>
      <c r="E2605">
        <v>996</v>
      </c>
      <c r="F2605">
        <f t="shared" si="40"/>
        <v>9</v>
      </c>
      <c r="G2605" t="str">
        <f>STANDINGS_WHIP[[#This Row],[League]]&amp;STANDINGS_WHIP[[#This Row],[Team]]</f>
        <v>$150 Draft Champions Mar 10 1:00 pm Lg.38712Times</v>
      </c>
    </row>
    <row r="2606" spans="1:7" x14ac:dyDescent="0.25">
      <c r="A2606">
        <v>1946</v>
      </c>
      <c r="B2606" t="s">
        <v>2513</v>
      </c>
      <c r="C2606" t="s">
        <v>2507</v>
      </c>
      <c r="D2606">
        <v>1.296</v>
      </c>
      <c r="E2606">
        <v>964.5</v>
      </c>
      <c r="F2606">
        <f t="shared" si="40"/>
        <v>10</v>
      </c>
      <c r="G2606" t="str">
        <f>STANDINGS_WHIP[[#This Row],[League]]&amp;STANDINGS_WHIP[[#This Row],[Team]]</f>
        <v>$150 Draft Champions Mar 10 1:00 pm Lg.3871Eaton Her Posey</v>
      </c>
    </row>
    <row r="2607" spans="1:7" x14ac:dyDescent="0.25">
      <c r="A2607">
        <v>1970</v>
      </c>
      <c r="B2607" t="s">
        <v>2506</v>
      </c>
      <c r="C2607" t="s">
        <v>2507</v>
      </c>
      <c r="D2607">
        <v>1.2969999999999999</v>
      </c>
      <c r="E2607">
        <v>941</v>
      </c>
      <c r="F2607">
        <f t="shared" si="40"/>
        <v>11</v>
      </c>
      <c r="G2607" t="str">
        <f>STANDINGS_WHIP[[#This Row],[League]]&amp;STANDINGS_WHIP[[#This Row],[Team]]</f>
        <v>$150 Draft Champions Mar 10 1:00 pm Lg.3871Team Geoffroy</v>
      </c>
    </row>
    <row r="2608" spans="1:7" x14ac:dyDescent="0.25">
      <c r="A2608">
        <v>1974</v>
      </c>
      <c r="B2608" t="s">
        <v>1763</v>
      </c>
      <c r="C2608" t="s">
        <v>2507</v>
      </c>
      <c r="D2608">
        <v>1.2969999999999999</v>
      </c>
      <c r="E2608">
        <v>937</v>
      </c>
      <c r="F2608">
        <f t="shared" si="40"/>
        <v>12</v>
      </c>
      <c r="G2608" t="str">
        <f>STANDINGS_WHIP[[#This Row],[League]]&amp;STANDINGS_WHIP[[#This Row],[Team]]</f>
        <v>$150 Draft Champions Mar 10 1:00 pm Lg.3871Richie Tenenbaum</v>
      </c>
    </row>
    <row r="2609" spans="1:7" x14ac:dyDescent="0.25">
      <c r="A2609">
        <v>2054</v>
      </c>
      <c r="B2609" t="s">
        <v>2509</v>
      </c>
      <c r="C2609" t="s">
        <v>2507</v>
      </c>
      <c r="D2609">
        <v>1.302</v>
      </c>
      <c r="E2609">
        <v>857</v>
      </c>
      <c r="F2609">
        <f t="shared" si="40"/>
        <v>13</v>
      </c>
      <c r="G2609" t="str">
        <f>STANDINGS_WHIP[[#This Row],[League]]&amp;STANDINGS_WHIP[[#This Row],[Team]]</f>
        <v>$150 Draft Champions Mar 10 1:00 pm Lg.38715TnMIRACLE</v>
      </c>
    </row>
    <row r="2610" spans="1:7" x14ac:dyDescent="0.25">
      <c r="A2610">
        <v>2686</v>
      </c>
      <c r="B2610" t="s">
        <v>2514</v>
      </c>
      <c r="C2610" t="s">
        <v>2507</v>
      </c>
      <c r="D2610">
        <v>1.353</v>
      </c>
      <c r="E2610">
        <v>225</v>
      </c>
      <c r="F2610">
        <f t="shared" si="40"/>
        <v>14</v>
      </c>
      <c r="G2610" t="str">
        <f>STANDINGS_WHIP[[#This Row],[League]]&amp;STANDINGS_WHIP[[#This Row],[Team]]</f>
        <v>$150 Draft Champions Mar 10 1:00 pm Lg.3871DisposableHeroes8</v>
      </c>
    </row>
    <row r="2611" spans="1:7" x14ac:dyDescent="0.25">
      <c r="A2611">
        <v>2855</v>
      </c>
      <c r="B2611" t="s">
        <v>2512</v>
      </c>
      <c r="C2611" t="s">
        <v>2507</v>
      </c>
      <c r="D2611">
        <v>1.3919999999999999</v>
      </c>
      <c r="E2611">
        <v>56</v>
      </c>
      <c r="F2611">
        <f t="shared" si="40"/>
        <v>15</v>
      </c>
      <c r="G2611" t="str">
        <f>STANDINGS_WHIP[[#This Row],[League]]&amp;STANDINGS_WHIP[[#This Row],[Team]]</f>
        <v>$150 Draft Champions Mar 10 1:00 pm Lg.3871Wilson Phillips</v>
      </c>
    </row>
    <row r="2612" spans="1:7" x14ac:dyDescent="0.25">
      <c r="A2612">
        <v>58</v>
      </c>
      <c r="B2612" t="s">
        <v>2520</v>
      </c>
      <c r="C2612" t="s">
        <v>2517</v>
      </c>
      <c r="D2612">
        <v>1.145</v>
      </c>
      <c r="E2612">
        <v>2853</v>
      </c>
      <c r="F2612">
        <f t="shared" si="40"/>
        <v>1</v>
      </c>
      <c r="G2612" t="str">
        <f>STANDINGS_WHIP[[#This Row],[League]]&amp;STANDINGS_WHIP[[#This Row],[Team]]</f>
        <v>$150 Draft Champions Mar 10 1:00 pm Lg.3874SpinningSeams12</v>
      </c>
    </row>
    <row r="2613" spans="1:7" x14ac:dyDescent="0.25">
      <c r="A2613">
        <v>254</v>
      </c>
      <c r="B2613" t="s">
        <v>2525</v>
      </c>
      <c r="C2613" t="s">
        <v>2517</v>
      </c>
      <c r="D2613">
        <v>1.1839999999999999</v>
      </c>
      <c r="E2613">
        <v>2657</v>
      </c>
      <c r="F2613">
        <f t="shared" si="40"/>
        <v>2</v>
      </c>
      <c r="G2613" t="str">
        <f>STANDINGS_WHIP[[#This Row],[League]]&amp;STANDINGS_WHIP[[#This Row],[Team]]</f>
        <v>$150 Draft Champions Mar 10 1:00 pm Lg.3874Team Moon</v>
      </c>
    </row>
    <row r="2614" spans="1:7" x14ac:dyDescent="0.25">
      <c r="A2614">
        <v>389</v>
      </c>
      <c r="B2614" t="s">
        <v>2519</v>
      </c>
      <c r="C2614" t="s">
        <v>2517</v>
      </c>
      <c r="D2614">
        <v>1.2</v>
      </c>
      <c r="E2614">
        <v>2521</v>
      </c>
      <c r="F2614">
        <f t="shared" si="40"/>
        <v>3</v>
      </c>
      <c r="G2614" t="str">
        <f>STANDINGS_WHIP[[#This Row],[League]]&amp;STANDINGS_WHIP[[#This Row],[Team]]</f>
        <v>$150 Draft Champions Mar 10 1:00 pm Lg.3874Bozrah Behemoths</v>
      </c>
    </row>
    <row r="2615" spans="1:7" x14ac:dyDescent="0.25">
      <c r="A2615">
        <v>464</v>
      </c>
      <c r="B2615" t="s">
        <v>2518</v>
      </c>
      <c r="C2615" t="s">
        <v>2517</v>
      </c>
      <c r="D2615">
        <v>1.206</v>
      </c>
      <c r="E2615">
        <v>2447</v>
      </c>
      <c r="F2615">
        <f t="shared" si="40"/>
        <v>4</v>
      </c>
      <c r="G2615" t="str">
        <f>STANDINGS_WHIP[[#This Row],[League]]&amp;STANDINGS_WHIP[[#This Row],[Team]]</f>
        <v>$150 Draft Champions Mar 10 1:00 pm Lg.3874Team brown</v>
      </c>
    </row>
    <row r="2616" spans="1:7" x14ac:dyDescent="0.25">
      <c r="A2616">
        <v>854</v>
      </c>
      <c r="B2616" t="s">
        <v>283</v>
      </c>
      <c r="C2616" t="s">
        <v>2517</v>
      </c>
      <c r="D2616">
        <v>1.236</v>
      </c>
      <c r="E2616">
        <v>2057</v>
      </c>
      <c r="F2616">
        <f t="shared" si="40"/>
        <v>5</v>
      </c>
      <c r="G2616" t="str">
        <f>STANDINGS_WHIP[[#This Row],[League]]&amp;STANDINGS_WHIP[[#This Row],[Team]]</f>
        <v>$150 Draft Champions Mar 10 1:00 pm Lg.3874Team Bromelia</v>
      </c>
    </row>
    <row r="2617" spans="1:7" x14ac:dyDescent="0.25">
      <c r="A2617">
        <v>1112</v>
      </c>
      <c r="B2617" t="s">
        <v>2522</v>
      </c>
      <c r="C2617" t="s">
        <v>2517</v>
      </c>
      <c r="D2617">
        <v>1.25</v>
      </c>
      <c r="E2617">
        <v>1799</v>
      </c>
      <c r="F2617">
        <f t="shared" si="40"/>
        <v>6</v>
      </c>
      <c r="G2617" t="str">
        <f>STANDINGS_WHIP[[#This Row],[League]]&amp;STANDINGS_WHIP[[#This Row],[Team]]</f>
        <v>$150 Draft Champions Mar 10 1:00 pm Lg.3874Grand Salami</v>
      </c>
    </row>
    <row r="2618" spans="1:7" x14ac:dyDescent="0.25">
      <c r="A2618">
        <v>1179</v>
      </c>
      <c r="B2618" t="s">
        <v>2526</v>
      </c>
      <c r="C2618" t="s">
        <v>2517</v>
      </c>
      <c r="D2618">
        <v>1.254</v>
      </c>
      <c r="E2618">
        <v>1732</v>
      </c>
      <c r="F2618">
        <f t="shared" si="40"/>
        <v>7</v>
      </c>
      <c r="G2618" t="str">
        <f>STANDINGS_WHIP[[#This Row],[League]]&amp;STANDINGS_WHIP[[#This Row],[Team]]</f>
        <v>$150 Draft Champions Mar 10 1:00 pm Lg.3874Windsor Wallabies</v>
      </c>
    </row>
    <row r="2619" spans="1:7" x14ac:dyDescent="0.25">
      <c r="A2619">
        <v>1408</v>
      </c>
      <c r="B2619" t="s">
        <v>18</v>
      </c>
      <c r="C2619" t="s">
        <v>2517</v>
      </c>
      <c r="D2619">
        <v>1.266</v>
      </c>
      <c r="E2619">
        <v>1503</v>
      </c>
      <c r="F2619">
        <f t="shared" si="40"/>
        <v>8</v>
      </c>
      <c r="G2619" t="str">
        <f>STANDINGS_WHIP[[#This Row],[League]]&amp;STANDINGS_WHIP[[#This Row],[Team]]</f>
        <v>$150 Draft Champions Mar 10 1:00 pm Lg.3874Home Run Derbies</v>
      </c>
    </row>
    <row r="2620" spans="1:7" x14ac:dyDescent="0.25">
      <c r="A2620">
        <v>1475</v>
      </c>
      <c r="B2620" t="s">
        <v>384</v>
      </c>
      <c r="C2620" t="s">
        <v>2517</v>
      </c>
      <c r="D2620">
        <v>1.2689999999999999</v>
      </c>
      <c r="E2620">
        <v>1436</v>
      </c>
      <c r="F2620">
        <f t="shared" si="40"/>
        <v>9</v>
      </c>
      <c r="G2620" t="str">
        <f>STANDINGS_WHIP[[#This Row],[League]]&amp;STANDINGS_WHIP[[#This Row],[Team]]</f>
        <v>$150 Draft Champions Mar 10 1:00 pm Lg.3874Team Sanford</v>
      </c>
    </row>
    <row r="2621" spans="1:7" x14ac:dyDescent="0.25">
      <c r="A2621">
        <v>1491</v>
      </c>
      <c r="B2621" t="s">
        <v>2523</v>
      </c>
      <c r="C2621" t="s">
        <v>2517</v>
      </c>
      <c r="D2621">
        <v>1.27</v>
      </c>
      <c r="E2621">
        <v>1420</v>
      </c>
      <c r="F2621">
        <f t="shared" si="40"/>
        <v>10</v>
      </c>
      <c r="G2621" t="str">
        <f>STANDINGS_WHIP[[#This Row],[League]]&amp;STANDINGS_WHIP[[#This Row],[Team]]</f>
        <v>$150 Draft Champions Mar 10 1:00 pm Lg.3874NUISANCE</v>
      </c>
    </row>
    <row r="2622" spans="1:7" x14ac:dyDescent="0.25">
      <c r="A2622">
        <v>1993</v>
      </c>
      <c r="B2622" t="s">
        <v>522</v>
      </c>
      <c r="C2622" t="s">
        <v>2517</v>
      </c>
      <c r="D2622">
        <v>1.298</v>
      </c>
      <c r="E2622">
        <v>918</v>
      </c>
      <c r="F2622">
        <f t="shared" si="40"/>
        <v>11</v>
      </c>
      <c r="G2622" t="str">
        <f>STANDINGS_WHIP[[#This Row],[League]]&amp;STANDINGS_WHIP[[#This Row],[Team]]</f>
        <v>$150 Draft Champions Mar 10 1:00 pm Lg.3874Lugnuts DC III</v>
      </c>
    </row>
    <row r="2623" spans="1:7" x14ac:dyDescent="0.25">
      <c r="A2623">
        <v>2015</v>
      </c>
      <c r="B2623" t="s">
        <v>2524</v>
      </c>
      <c r="C2623" t="s">
        <v>2517</v>
      </c>
      <c r="D2623">
        <v>1.2989999999999999</v>
      </c>
      <c r="E2623">
        <v>896</v>
      </c>
      <c r="F2623">
        <f t="shared" si="40"/>
        <v>12</v>
      </c>
      <c r="G2623" t="str">
        <f>STANDINGS_WHIP[[#This Row],[League]]&amp;STANDINGS_WHIP[[#This Row],[Team]]</f>
        <v>$150 Draft Champions Mar 10 1:00 pm Lg.3874Hammerin' Hawks</v>
      </c>
    </row>
    <row r="2624" spans="1:7" x14ac:dyDescent="0.25">
      <c r="A2624">
        <v>2225</v>
      </c>
      <c r="B2624" t="s">
        <v>889</v>
      </c>
      <c r="C2624" t="s">
        <v>2517</v>
      </c>
      <c r="D2624">
        <v>1.3129999999999999</v>
      </c>
      <c r="E2624">
        <v>686</v>
      </c>
      <c r="F2624">
        <f t="shared" si="40"/>
        <v>13</v>
      </c>
      <c r="G2624" t="str">
        <f>STANDINGS_WHIP[[#This Row],[League]]&amp;STANDINGS_WHIP[[#This Row],[Team]]</f>
        <v>$150 Draft Champions Mar 10 1:00 pm Lg.3874Team Thompson</v>
      </c>
    </row>
    <row r="2625" spans="1:7" x14ac:dyDescent="0.25">
      <c r="A2625">
        <v>2229</v>
      </c>
      <c r="B2625" t="s">
        <v>2521</v>
      </c>
      <c r="C2625" t="s">
        <v>2517</v>
      </c>
      <c r="D2625">
        <v>1.3129999999999999</v>
      </c>
      <c r="E2625">
        <v>682.5</v>
      </c>
      <c r="F2625">
        <f t="shared" si="40"/>
        <v>14</v>
      </c>
      <c r="G2625" t="str">
        <f>STANDINGS_WHIP[[#This Row],[League]]&amp;STANDINGS_WHIP[[#This Row],[Team]]</f>
        <v>$150 Draft Champions Mar 10 1:00 pm Lg.3874War(P)igs III</v>
      </c>
    </row>
    <row r="2626" spans="1:7" x14ac:dyDescent="0.25">
      <c r="A2626">
        <v>2816</v>
      </c>
      <c r="B2626" t="s">
        <v>1568</v>
      </c>
      <c r="C2626" t="s">
        <v>2517</v>
      </c>
      <c r="D2626">
        <v>1.379</v>
      </c>
      <c r="E2626">
        <v>95</v>
      </c>
      <c r="F2626">
        <f t="shared" si="40"/>
        <v>15</v>
      </c>
      <c r="G2626" t="str">
        <f>STANDINGS_WHIP[[#This Row],[League]]&amp;STANDINGS_WHIP[[#This Row],[Team]]</f>
        <v>$150 Draft Champions Mar 10 1:00 pm Lg.3874The Force Awakens</v>
      </c>
    </row>
    <row r="2627" spans="1:7" x14ac:dyDescent="0.25">
      <c r="A2627">
        <v>395</v>
      </c>
      <c r="B2627" t="s">
        <v>2530</v>
      </c>
      <c r="C2627" t="s">
        <v>2527</v>
      </c>
      <c r="D2627">
        <v>1.2010000000000001</v>
      </c>
      <c r="E2627">
        <v>2516</v>
      </c>
      <c r="F2627">
        <f t="shared" ref="F2627:F2690" si="41">IF(C2627=C2626,F2626+1,1)</f>
        <v>1</v>
      </c>
      <c r="G2627" t="str">
        <f>STANDINGS_WHIP[[#This Row],[League]]&amp;STANDINGS_WHIP[[#This Row],[Team]]</f>
        <v>$150 Draft Champions Mar 11 1:00 pm Lg.3879Blue Moon Rising</v>
      </c>
    </row>
    <row r="2628" spans="1:7" x14ac:dyDescent="0.25">
      <c r="A2628">
        <v>723</v>
      </c>
      <c r="B2628" t="s">
        <v>2533</v>
      </c>
      <c r="C2628" t="s">
        <v>2527</v>
      </c>
      <c r="D2628">
        <v>1.228</v>
      </c>
      <c r="E2628">
        <v>2188</v>
      </c>
      <c r="F2628">
        <f t="shared" si="41"/>
        <v>2</v>
      </c>
      <c r="G2628" t="str">
        <f>STANDINGS_WHIP[[#This Row],[League]]&amp;STANDINGS_WHIP[[#This Row],[Team]]</f>
        <v>$150 Draft Champions Mar 11 1:00 pm Lg.3879SuperBadAssSweetDaddyJones</v>
      </c>
    </row>
    <row r="2629" spans="1:7" x14ac:dyDescent="0.25">
      <c r="A2629">
        <v>856</v>
      </c>
      <c r="B2629" t="s">
        <v>163</v>
      </c>
      <c r="C2629" t="s">
        <v>2527</v>
      </c>
      <c r="D2629">
        <v>1.236</v>
      </c>
      <c r="E2629">
        <v>2055</v>
      </c>
      <c r="F2629">
        <f t="shared" si="41"/>
        <v>3</v>
      </c>
      <c r="G2629" t="str">
        <f>STANDINGS_WHIP[[#This Row],[League]]&amp;STANDINGS_WHIP[[#This Row],[Team]]</f>
        <v>$150 Draft Champions Mar 11 1:00 pm Lg.3879Team Jones</v>
      </c>
    </row>
    <row r="2630" spans="1:7" x14ac:dyDescent="0.25">
      <c r="A2630">
        <v>878</v>
      </c>
      <c r="B2630" t="s">
        <v>2529</v>
      </c>
      <c r="C2630" t="s">
        <v>2527</v>
      </c>
      <c r="D2630">
        <v>1.238</v>
      </c>
      <c r="E2630">
        <v>2033</v>
      </c>
      <c r="F2630">
        <f t="shared" si="41"/>
        <v>4</v>
      </c>
      <c r="G2630" t="str">
        <f>STANDINGS_WHIP[[#This Row],[League]]&amp;STANDINGS_WHIP[[#This Row],[Team]]</f>
        <v>$150 Draft Champions Mar 11 1:00 pm Lg.3879Stripers</v>
      </c>
    </row>
    <row r="2631" spans="1:7" x14ac:dyDescent="0.25">
      <c r="A2631">
        <v>903</v>
      </c>
      <c r="B2631" t="s">
        <v>2528</v>
      </c>
      <c r="C2631" t="s">
        <v>2527</v>
      </c>
      <c r="D2631">
        <v>1.2390000000000001</v>
      </c>
      <c r="E2631">
        <v>2008</v>
      </c>
      <c r="F2631">
        <f t="shared" si="41"/>
        <v>5</v>
      </c>
      <c r="G2631" t="str">
        <f>STANDINGS_WHIP[[#This Row],[League]]&amp;STANDINGS_WHIP[[#This Row],[Team]]</f>
        <v>$150 Draft Champions Mar 11 1:00 pm Lg.3879Team Turner 3</v>
      </c>
    </row>
    <row r="2632" spans="1:7" x14ac:dyDescent="0.25">
      <c r="A2632">
        <v>960</v>
      </c>
      <c r="B2632" t="s">
        <v>2537</v>
      </c>
      <c r="C2632" t="s">
        <v>2527</v>
      </c>
      <c r="D2632">
        <v>1.242</v>
      </c>
      <c r="E2632">
        <v>1951</v>
      </c>
      <c r="F2632">
        <f t="shared" si="41"/>
        <v>6</v>
      </c>
      <c r="G2632" t="str">
        <f>STANDINGS_WHIP[[#This Row],[League]]&amp;STANDINGS_WHIP[[#This Row],[Team]]</f>
        <v>$150 Draft Champions Mar 11 1:00 pm Lg.3879Magma</v>
      </c>
    </row>
    <row r="2633" spans="1:7" x14ac:dyDescent="0.25">
      <c r="A2633">
        <v>1257</v>
      </c>
      <c r="B2633" t="s">
        <v>2536</v>
      </c>
      <c r="C2633" t="s">
        <v>2527</v>
      </c>
      <c r="D2633">
        <v>1.258</v>
      </c>
      <c r="E2633">
        <v>1654</v>
      </c>
      <c r="F2633">
        <f t="shared" si="41"/>
        <v>7</v>
      </c>
      <c r="G2633" t="str">
        <f>STANDINGS_WHIP[[#This Row],[League]]&amp;STANDINGS_WHIP[[#This Row],[Team]]</f>
        <v>$150 Draft Champions Mar 11 1:00 pm Lg.3879Sultans of Swings</v>
      </c>
    </row>
    <row r="2634" spans="1:7" x14ac:dyDescent="0.25">
      <c r="A2634">
        <v>1334</v>
      </c>
      <c r="B2634" t="s">
        <v>2531</v>
      </c>
      <c r="C2634" t="s">
        <v>2527</v>
      </c>
      <c r="D2634">
        <v>1.262</v>
      </c>
      <c r="E2634">
        <v>1577</v>
      </c>
      <c r="F2634">
        <f t="shared" si="41"/>
        <v>8</v>
      </c>
      <c r="G2634" t="str">
        <f>STANDINGS_WHIP[[#This Row],[League]]&amp;STANDINGS_WHIP[[#This Row],[Team]]</f>
        <v>$150 Draft Champions Mar 11 1:00 pm Lg.3879Bartolo Colonoscopy</v>
      </c>
    </row>
    <row r="2635" spans="1:7" x14ac:dyDescent="0.25">
      <c r="A2635">
        <v>1531</v>
      </c>
      <c r="B2635" t="s">
        <v>2534</v>
      </c>
      <c r="C2635" t="s">
        <v>2527</v>
      </c>
      <c r="D2635">
        <v>1.2729999999999999</v>
      </c>
      <c r="E2635">
        <v>1380</v>
      </c>
      <c r="F2635">
        <f t="shared" si="41"/>
        <v>9</v>
      </c>
      <c r="G2635" t="str">
        <f>STANDINGS_WHIP[[#This Row],[League]]&amp;STANDINGS_WHIP[[#This Row],[Team]]</f>
        <v>$150 Draft Champions Mar 11 1:00 pm Lg.3879Triple Play!</v>
      </c>
    </row>
    <row r="2636" spans="1:7" x14ac:dyDescent="0.25">
      <c r="A2636">
        <v>1633</v>
      </c>
      <c r="B2636" t="s">
        <v>213</v>
      </c>
      <c r="C2636" t="s">
        <v>2527</v>
      </c>
      <c r="D2636">
        <v>1.278</v>
      </c>
      <c r="E2636">
        <v>1278</v>
      </c>
      <c r="F2636">
        <f t="shared" si="41"/>
        <v>10</v>
      </c>
      <c r="G2636" t="str">
        <f>STANDINGS_WHIP[[#This Row],[League]]&amp;STANDINGS_WHIP[[#This Row],[Team]]</f>
        <v>$150 Draft Champions Mar 11 1:00 pm Lg.3879Cardinal Crunch 4</v>
      </c>
    </row>
    <row r="2637" spans="1:7" x14ac:dyDescent="0.25">
      <c r="A2637">
        <v>1649</v>
      </c>
      <c r="B2637" t="s">
        <v>19</v>
      </c>
      <c r="C2637" t="s">
        <v>2527</v>
      </c>
      <c r="D2637">
        <v>1.2789999999999999</v>
      </c>
      <c r="E2637">
        <v>1262</v>
      </c>
      <c r="F2637">
        <f t="shared" si="41"/>
        <v>11</v>
      </c>
      <c r="G2637" t="str">
        <f>STANDINGS_WHIP[[#This Row],[League]]&amp;STANDINGS_WHIP[[#This Row],[Team]]</f>
        <v>$150 Draft Champions Mar 11 1:00 pm Lg.3879One Eyed Jack</v>
      </c>
    </row>
    <row r="2638" spans="1:7" x14ac:dyDescent="0.25">
      <c r="A2638">
        <v>1779</v>
      </c>
      <c r="B2638" t="s">
        <v>344</v>
      </c>
      <c r="C2638" t="s">
        <v>2527</v>
      </c>
      <c r="D2638">
        <v>1.286</v>
      </c>
      <c r="E2638">
        <v>1132</v>
      </c>
      <c r="F2638">
        <f t="shared" si="41"/>
        <v>12</v>
      </c>
      <c r="G2638" t="str">
        <f>STANDINGS_WHIP[[#This Row],[League]]&amp;STANDINGS_WHIP[[#This Row],[Team]]</f>
        <v>$150 Draft Champions Mar 11 1:00 pm Lg.3879Las Vegas Blvd VII</v>
      </c>
    </row>
    <row r="2639" spans="1:7" x14ac:dyDescent="0.25">
      <c r="A2639">
        <v>2423</v>
      </c>
      <c r="B2639" t="s">
        <v>2535</v>
      </c>
      <c r="C2639" t="s">
        <v>2527</v>
      </c>
      <c r="D2639">
        <v>1.327</v>
      </c>
      <c r="E2639">
        <v>488</v>
      </c>
      <c r="F2639">
        <f t="shared" si="41"/>
        <v>13</v>
      </c>
      <c r="G2639" t="str">
        <f>STANDINGS_WHIP[[#This Row],[League]]&amp;STANDINGS_WHIP[[#This Row],[Team]]</f>
        <v>$150 Draft Champions Mar 11 1:00 pm Lg.3879GreenCanes</v>
      </c>
    </row>
    <row r="2640" spans="1:7" x14ac:dyDescent="0.25">
      <c r="A2640">
        <v>2569</v>
      </c>
      <c r="B2640" t="s">
        <v>1466</v>
      </c>
      <c r="C2640" t="s">
        <v>2527</v>
      </c>
      <c r="D2640">
        <v>1.34</v>
      </c>
      <c r="E2640">
        <v>342</v>
      </c>
      <c r="F2640">
        <f t="shared" si="41"/>
        <v>14</v>
      </c>
      <c r="G2640" t="str">
        <f>STANDINGS_WHIP[[#This Row],[League]]&amp;STANDINGS_WHIP[[#This Row],[Team]]</f>
        <v>$150 Draft Champions Mar 11 1:00 pm Lg.3879Team Robbins</v>
      </c>
    </row>
    <row r="2641" spans="1:7" x14ac:dyDescent="0.25">
      <c r="A2641">
        <v>2885</v>
      </c>
      <c r="B2641" t="s">
        <v>2532</v>
      </c>
      <c r="C2641" t="s">
        <v>2527</v>
      </c>
      <c r="D2641">
        <v>1.4139999999999999</v>
      </c>
      <c r="E2641">
        <v>26</v>
      </c>
      <c r="F2641">
        <f t="shared" si="41"/>
        <v>15</v>
      </c>
      <c r="G2641" t="str">
        <f>STANDINGS_WHIP[[#This Row],[League]]&amp;STANDINGS_WHIP[[#This Row],[Team]]</f>
        <v>$150 Draft Champions Mar 11 1:00 pm Lg.3879Bad Robot</v>
      </c>
    </row>
    <row r="2642" spans="1:7" x14ac:dyDescent="0.25">
      <c r="A2642">
        <v>86</v>
      </c>
      <c r="B2642" t="s">
        <v>2337</v>
      </c>
      <c r="C2642" t="s">
        <v>2538</v>
      </c>
      <c r="D2642">
        <v>1.1539999999999999</v>
      </c>
      <c r="E2642">
        <v>2825</v>
      </c>
      <c r="F2642">
        <f t="shared" si="41"/>
        <v>1</v>
      </c>
      <c r="G2642" t="str">
        <f>STANDINGS_WHIP[[#This Row],[League]]&amp;STANDINGS_WHIP[[#This Row],[Team]]</f>
        <v>$150 Draft Champions Mar 11 1:00 pm Lg.3882Team Burnidge</v>
      </c>
    </row>
    <row r="2643" spans="1:7" x14ac:dyDescent="0.25">
      <c r="A2643">
        <v>258</v>
      </c>
      <c r="B2643" t="s">
        <v>2540</v>
      </c>
      <c r="C2643" t="s">
        <v>2538</v>
      </c>
      <c r="D2643">
        <v>1.1850000000000001</v>
      </c>
      <c r="E2643">
        <v>2653</v>
      </c>
      <c r="F2643">
        <f t="shared" si="41"/>
        <v>2</v>
      </c>
      <c r="G2643" t="str">
        <f>STANDINGS_WHIP[[#This Row],[League]]&amp;STANDINGS_WHIP[[#This Row],[Team]]</f>
        <v>$150 Draft Champions Mar 11 1:00 pm Lg.3882New Hamp Lotharios</v>
      </c>
    </row>
    <row r="2644" spans="1:7" x14ac:dyDescent="0.25">
      <c r="A2644">
        <v>513</v>
      </c>
      <c r="B2644" t="s">
        <v>44</v>
      </c>
      <c r="C2644" t="s">
        <v>2538</v>
      </c>
      <c r="D2644">
        <v>1.212</v>
      </c>
      <c r="E2644">
        <v>2398</v>
      </c>
      <c r="F2644">
        <f t="shared" si="41"/>
        <v>3</v>
      </c>
      <c r="G2644" t="str">
        <f>STANDINGS_WHIP[[#This Row],[League]]&amp;STANDINGS_WHIP[[#This Row],[Team]]</f>
        <v>$150 Draft Champions Mar 11 1:00 pm Lg.3882Frieda's Boss</v>
      </c>
    </row>
    <row r="2645" spans="1:7" x14ac:dyDescent="0.25">
      <c r="A2645">
        <v>602</v>
      </c>
      <c r="B2645" t="s">
        <v>2202</v>
      </c>
      <c r="C2645" t="s">
        <v>2538</v>
      </c>
      <c r="D2645">
        <v>1.22</v>
      </c>
      <c r="E2645">
        <v>2309</v>
      </c>
      <c r="F2645">
        <f t="shared" si="41"/>
        <v>4</v>
      </c>
      <c r="G2645" t="str">
        <f>STANDINGS_WHIP[[#This Row],[League]]&amp;STANDINGS_WHIP[[#This Row],[Team]]</f>
        <v>$150 Draft Champions Mar 11 1:00 pm Lg.3882Team Jaggi</v>
      </c>
    </row>
    <row r="2646" spans="1:7" x14ac:dyDescent="0.25">
      <c r="A2646">
        <v>791</v>
      </c>
      <c r="B2646" t="s">
        <v>2542</v>
      </c>
      <c r="C2646" t="s">
        <v>2538</v>
      </c>
      <c r="D2646">
        <v>1.2330000000000001</v>
      </c>
      <c r="E2646">
        <v>2120</v>
      </c>
      <c r="F2646">
        <f t="shared" si="41"/>
        <v>5</v>
      </c>
      <c r="G2646" t="str">
        <f>STANDINGS_WHIP[[#This Row],[League]]&amp;STANDINGS_WHIP[[#This Row],[Team]]</f>
        <v>$150 Draft Champions Mar 11 1:00 pm Lg.3882Wicked Spoon</v>
      </c>
    </row>
    <row r="2647" spans="1:7" x14ac:dyDescent="0.25">
      <c r="A2647">
        <v>969</v>
      </c>
      <c r="B2647" t="s">
        <v>32</v>
      </c>
      <c r="C2647" t="s">
        <v>2538</v>
      </c>
      <c r="D2647">
        <v>1.242</v>
      </c>
      <c r="E2647">
        <v>1942</v>
      </c>
      <c r="F2647">
        <f t="shared" si="41"/>
        <v>6</v>
      </c>
      <c r="G2647" t="str">
        <f>STANDINGS_WHIP[[#This Row],[League]]&amp;STANDINGS_WHIP[[#This Row],[Team]]</f>
        <v>$150 Draft Champions Mar 11 1:00 pm Lg.3882Team enfield</v>
      </c>
    </row>
    <row r="2648" spans="1:7" x14ac:dyDescent="0.25">
      <c r="A2648">
        <v>1172</v>
      </c>
      <c r="B2648" t="s">
        <v>2539</v>
      </c>
      <c r="C2648" t="s">
        <v>2538</v>
      </c>
      <c r="D2648">
        <v>1.254</v>
      </c>
      <c r="E2648">
        <v>1739</v>
      </c>
      <c r="F2648">
        <f t="shared" si="41"/>
        <v>7</v>
      </c>
      <c r="G2648" t="str">
        <f>STANDINGS_WHIP[[#This Row],[League]]&amp;STANDINGS_WHIP[[#This Row],[Team]]</f>
        <v>$150 Draft Champions Mar 11 1:00 pm Lg.3882Mooksters</v>
      </c>
    </row>
    <row r="2649" spans="1:7" x14ac:dyDescent="0.25">
      <c r="A2649">
        <v>1417</v>
      </c>
      <c r="B2649" t="s">
        <v>2544</v>
      </c>
      <c r="C2649" t="s">
        <v>2538</v>
      </c>
      <c r="D2649">
        <v>1.266</v>
      </c>
      <c r="E2649">
        <v>1494</v>
      </c>
      <c r="F2649">
        <f t="shared" si="41"/>
        <v>8</v>
      </c>
      <c r="G2649" t="str">
        <f>STANDINGS_WHIP[[#This Row],[League]]&amp;STANDINGS_WHIP[[#This Row],[Team]]</f>
        <v>$150 Draft Champions Mar 11 1:00 pm Lg.38822016 WarmBeer ColdFood 3rd</v>
      </c>
    </row>
    <row r="2650" spans="1:7" x14ac:dyDescent="0.25">
      <c r="A2650">
        <v>1984</v>
      </c>
      <c r="B2650" t="s">
        <v>2545</v>
      </c>
      <c r="C2650" t="s">
        <v>2538</v>
      </c>
      <c r="D2650">
        <v>1.298</v>
      </c>
      <c r="E2650">
        <v>927</v>
      </c>
      <c r="F2650">
        <f t="shared" si="41"/>
        <v>9</v>
      </c>
      <c r="G2650" t="str">
        <f>STANDINGS_WHIP[[#This Row],[League]]&amp;STANDINGS_WHIP[[#This Row],[Team]]</f>
        <v>$150 Draft Champions Mar 11 1:00 pm Lg.3882Balk Lives Matter</v>
      </c>
    </row>
    <row r="2651" spans="1:7" x14ac:dyDescent="0.25">
      <c r="A2651">
        <v>2014</v>
      </c>
      <c r="B2651" t="s">
        <v>19</v>
      </c>
      <c r="C2651" t="s">
        <v>2538</v>
      </c>
      <c r="D2651">
        <v>1.2989999999999999</v>
      </c>
      <c r="E2651">
        <v>897</v>
      </c>
      <c r="F2651">
        <f t="shared" si="41"/>
        <v>10</v>
      </c>
      <c r="G2651" t="str">
        <f>STANDINGS_WHIP[[#This Row],[League]]&amp;STANDINGS_WHIP[[#This Row],[Team]]</f>
        <v>$150 Draft Champions Mar 11 1:00 pm Lg.3882One Eyed Jack</v>
      </c>
    </row>
    <row r="2652" spans="1:7" x14ac:dyDescent="0.25">
      <c r="A2652">
        <v>2416</v>
      </c>
      <c r="B2652" t="s">
        <v>2541</v>
      </c>
      <c r="C2652" t="s">
        <v>2538</v>
      </c>
      <c r="D2652">
        <v>1.3260000000000001</v>
      </c>
      <c r="E2652">
        <v>495</v>
      </c>
      <c r="F2652">
        <f t="shared" si="41"/>
        <v>11</v>
      </c>
      <c r="G2652" t="str">
        <f>STANDINGS_WHIP[[#This Row],[League]]&amp;STANDINGS_WHIP[[#This Row],[Team]]</f>
        <v>$150 Draft Champions Mar 11 1:00 pm Lg.3882SchtinyT's</v>
      </c>
    </row>
    <row r="2653" spans="1:7" x14ac:dyDescent="0.25">
      <c r="A2653">
        <v>2519</v>
      </c>
      <c r="B2653" t="s">
        <v>2543</v>
      </c>
      <c r="C2653" t="s">
        <v>2538</v>
      </c>
      <c r="D2653">
        <v>1.335</v>
      </c>
      <c r="E2653">
        <v>392</v>
      </c>
      <c r="F2653">
        <f t="shared" si="41"/>
        <v>12</v>
      </c>
      <c r="G2653" t="str">
        <f>STANDINGS_WHIP[[#This Row],[League]]&amp;STANDINGS_WHIP[[#This Row],[Team]]</f>
        <v>$150 Draft Champions Mar 11 1:00 pm Lg.3882Fido's Plate</v>
      </c>
    </row>
    <row r="2654" spans="1:7" x14ac:dyDescent="0.25">
      <c r="A2654">
        <v>2560</v>
      </c>
      <c r="B2654" t="s">
        <v>423</v>
      </c>
      <c r="C2654" t="s">
        <v>2538</v>
      </c>
      <c r="D2654">
        <v>1.339</v>
      </c>
      <c r="E2654">
        <v>351</v>
      </c>
      <c r="F2654">
        <f t="shared" si="41"/>
        <v>13</v>
      </c>
      <c r="G2654" t="str">
        <f>STANDINGS_WHIP[[#This Row],[League]]&amp;STANDINGS_WHIP[[#This Row],[Team]]</f>
        <v>$150 Draft Champions Mar 11 1:00 pm Lg.3882Team O`Connor</v>
      </c>
    </row>
    <row r="2655" spans="1:7" x14ac:dyDescent="0.25">
      <c r="A2655">
        <v>2612</v>
      </c>
      <c r="B2655" t="s">
        <v>498</v>
      </c>
      <c r="C2655" t="s">
        <v>2538</v>
      </c>
      <c r="D2655">
        <v>1.345</v>
      </c>
      <c r="E2655">
        <v>299</v>
      </c>
      <c r="F2655">
        <f t="shared" si="41"/>
        <v>14</v>
      </c>
      <c r="G2655" t="str">
        <f>STANDINGS_WHIP[[#This Row],[League]]&amp;STANDINGS_WHIP[[#This Row],[Team]]</f>
        <v>$150 Draft Champions Mar 11 1:00 pm Lg.3882Gashouse Gorillas</v>
      </c>
    </row>
    <row r="2656" spans="1:7" x14ac:dyDescent="0.25">
      <c r="A2656">
        <v>2639</v>
      </c>
      <c r="B2656" t="s">
        <v>889</v>
      </c>
      <c r="C2656" t="s">
        <v>2538</v>
      </c>
      <c r="D2656">
        <v>1.3480000000000001</v>
      </c>
      <c r="E2656">
        <v>272</v>
      </c>
      <c r="F2656">
        <f t="shared" si="41"/>
        <v>15</v>
      </c>
      <c r="G2656" t="str">
        <f>STANDINGS_WHIP[[#This Row],[League]]&amp;STANDINGS_WHIP[[#This Row],[Team]]</f>
        <v>$150 Draft Champions Mar 11 1:00 pm Lg.3882Team Thompson</v>
      </c>
    </row>
    <row r="2657" spans="1:7" x14ac:dyDescent="0.25">
      <c r="A2657">
        <v>105</v>
      </c>
      <c r="B2657" t="s">
        <v>2559</v>
      </c>
      <c r="C2657" t="s">
        <v>2546</v>
      </c>
      <c r="D2657">
        <v>1.1599999999999999</v>
      </c>
      <c r="E2657">
        <v>2806</v>
      </c>
      <c r="F2657">
        <f t="shared" si="41"/>
        <v>1</v>
      </c>
      <c r="G2657" t="str">
        <f>STANDINGS_WHIP[[#This Row],[League]]&amp;STANDINGS_WHIP[[#This Row],[Team]]</f>
        <v>$150 Draft Champions Mar 11 1:00 pm Lg.3884Dookie McGee v7 - $150</v>
      </c>
    </row>
    <row r="2658" spans="1:7" x14ac:dyDescent="0.25">
      <c r="A2658">
        <v>331</v>
      </c>
      <c r="B2658" t="s">
        <v>2556</v>
      </c>
      <c r="C2658" t="s">
        <v>2546</v>
      </c>
      <c r="D2658">
        <v>1.194</v>
      </c>
      <c r="E2658">
        <v>2580</v>
      </c>
      <c r="F2658">
        <f t="shared" si="41"/>
        <v>2</v>
      </c>
      <c r="G2658" t="str">
        <f>STANDINGS_WHIP[[#This Row],[League]]&amp;STANDINGS_WHIP[[#This Row],[Team]]</f>
        <v>$150 Draft Champions Mar 11 1:00 pm Lg.3884double*A-Mode</v>
      </c>
    </row>
    <row r="2659" spans="1:7" x14ac:dyDescent="0.25">
      <c r="A2659">
        <v>420</v>
      </c>
      <c r="B2659" t="s">
        <v>2551</v>
      </c>
      <c r="C2659" t="s">
        <v>2546</v>
      </c>
      <c r="D2659">
        <v>1.2030000000000001</v>
      </c>
      <c r="E2659">
        <v>2491</v>
      </c>
      <c r="F2659">
        <f t="shared" si="41"/>
        <v>3</v>
      </c>
      <c r="G2659" t="str">
        <f>STANDINGS_WHIP[[#This Row],[League]]&amp;STANDINGS_WHIP[[#This Row],[Team]]</f>
        <v>$150 Draft Champions Mar 11 1:00 pm Lg.3884Team Neill</v>
      </c>
    </row>
    <row r="2660" spans="1:7" x14ac:dyDescent="0.25">
      <c r="A2660">
        <v>778</v>
      </c>
      <c r="B2660" t="s">
        <v>501</v>
      </c>
      <c r="C2660" t="s">
        <v>2546</v>
      </c>
      <c r="D2660">
        <v>1.232</v>
      </c>
      <c r="E2660">
        <v>2133</v>
      </c>
      <c r="F2660">
        <f t="shared" si="41"/>
        <v>4</v>
      </c>
      <c r="G2660" t="str">
        <f>STANDINGS_WHIP[[#This Row],[League]]&amp;STANDINGS_WHIP[[#This Row],[Team]]</f>
        <v>$150 Draft Champions Mar 11 1:00 pm Lg.3884PTBNLs</v>
      </c>
    </row>
    <row r="2661" spans="1:7" x14ac:dyDescent="0.25">
      <c r="A2661">
        <v>923</v>
      </c>
      <c r="B2661" t="s">
        <v>2553</v>
      </c>
      <c r="C2661" t="s">
        <v>2546</v>
      </c>
      <c r="D2661">
        <v>1.24</v>
      </c>
      <c r="E2661">
        <v>1988</v>
      </c>
      <c r="F2661">
        <f t="shared" si="41"/>
        <v>5</v>
      </c>
      <c r="G2661" t="str">
        <f>STANDINGS_WHIP[[#This Row],[League]]&amp;STANDINGS_WHIP[[#This Row],[Team]]</f>
        <v>$150 Draft Champions Mar 11 1:00 pm Lg.3884Team Paul</v>
      </c>
    </row>
    <row r="2662" spans="1:7" x14ac:dyDescent="0.25">
      <c r="A2662">
        <v>952</v>
      </c>
      <c r="B2662" t="s">
        <v>2549</v>
      </c>
      <c r="C2662" t="s">
        <v>2546</v>
      </c>
      <c r="D2662">
        <v>1.242</v>
      </c>
      <c r="E2662">
        <v>1959</v>
      </c>
      <c r="F2662">
        <f t="shared" si="41"/>
        <v>6</v>
      </c>
      <c r="G2662" t="str">
        <f>STANDINGS_WHIP[[#This Row],[League]]&amp;STANDINGS_WHIP[[#This Row],[Team]]</f>
        <v>$150 Draft Champions Mar 11 1:00 pm Lg.3884One Tool Player</v>
      </c>
    </row>
    <row r="2663" spans="1:7" x14ac:dyDescent="0.25">
      <c r="A2663">
        <v>1217</v>
      </c>
      <c r="B2663" t="s">
        <v>2558</v>
      </c>
      <c r="C2663" t="s">
        <v>2546</v>
      </c>
      <c r="D2663">
        <v>1.256</v>
      </c>
      <c r="E2663">
        <v>1694</v>
      </c>
      <c r="F2663">
        <f t="shared" si="41"/>
        <v>7</v>
      </c>
      <c r="G2663" t="str">
        <f>STANDINGS_WHIP[[#This Row],[League]]&amp;STANDINGS_WHIP[[#This Row],[Team]]</f>
        <v>$150 Draft Champions Mar 11 1:00 pm Lg.3884The Pee Pee Dance</v>
      </c>
    </row>
    <row r="2664" spans="1:7" x14ac:dyDescent="0.25">
      <c r="A2664">
        <v>1371</v>
      </c>
      <c r="B2664" t="s">
        <v>2548</v>
      </c>
      <c r="C2664" t="s">
        <v>2546</v>
      </c>
      <c r="D2664">
        <v>1.264</v>
      </c>
      <c r="E2664">
        <v>1540</v>
      </c>
      <c r="F2664">
        <f t="shared" si="41"/>
        <v>8</v>
      </c>
      <c r="G2664" t="str">
        <f>STANDINGS_WHIP[[#This Row],[League]]&amp;STANDINGS_WHIP[[#This Row],[Team]]</f>
        <v>$150 Draft Champions Mar 11 1:00 pm Lg.3884Look at the Flowers</v>
      </c>
    </row>
    <row r="2665" spans="1:7" x14ac:dyDescent="0.25">
      <c r="A2665">
        <v>1592</v>
      </c>
      <c r="B2665" t="s">
        <v>2547</v>
      </c>
      <c r="C2665" t="s">
        <v>2546</v>
      </c>
      <c r="D2665">
        <v>1.276</v>
      </c>
      <c r="E2665">
        <v>1319</v>
      </c>
      <c r="F2665">
        <f t="shared" si="41"/>
        <v>9</v>
      </c>
      <c r="G2665" t="str">
        <f>STANDINGS_WHIP[[#This Row],[League]]&amp;STANDINGS_WHIP[[#This Row],[Team]]</f>
        <v>$150 Draft Champions Mar 11 1:00 pm Lg.3884Team Read</v>
      </c>
    </row>
    <row r="2666" spans="1:7" x14ac:dyDescent="0.25">
      <c r="A2666">
        <v>1699</v>
      </c>
      <c r="B2666" t="s">
        <v>310</v>
      </c>
      <c r="C2666" t="s">
        <v>2546</v>
      </c>
      <c r="D2666">
        <v>1.282</v>
      </c>
      <c r="E2666">
        <v>1212</v>
      </c>
      <c r="F2666">
        <f t="shared" si="41"/>
        <v>10</v>
      </c>
      <c r="G2666" t="str">
        <f>STANDINGS_WHIP[[#This Row],[League]]&amp;STANDINGS_WHIP[[#This Row],[Team]]</f>
        <v>$150 Draft Champions Mar 11 1:00 pm Lg.3884Yellow Penguins</v>
      </c>
    </row>
    <row r="2667" spans="1:7" x14ac:dyDescent="0.25">
      <c r="A2667">
        <v>2307</v>
      </c>
      <c r="B2667" t="s">
        <v>2554</v>
      </c>
      <c r="C2667" t="s">
        <v>2546</v>
      </c>
      <c r="D2667">
        <v>1.3180000000000001</v>
      </c>
      <c r="E2667">
        <v>604</v>
      </c>
      <c r="F2667">
        <f t="shared" si="41"/>
        <v>11</v>
      </c>
      <c r="G2667" t="str">
        <f>STANDINGS_WHIP[[#This Row],[League]]&amp;STANDINGS_WHIP[[#This Row],[Team]]</f>
        <v>$150 Draft Champions Mar 11 1:00 pm Lg.3884Quien es tu Papi?</v>
      </c>
    </row>
    <row r="2668" spans="1:7" x14ac:dyDescent="0.25">
      <c r="A2668">
        <v>2386</v>
      </c>
      <c r="B2668" t="s">
        <v>2557</v>
      </c>
      <c r="C2668" t="s">
        <v>2546</v>
      </c>
      <c r="D2668">
        <v>1.3240000000000001</v>
      </c>
      <c r="E2668">
        <v>525</v>
      </c>
      <c r="F2668">
        <f t="shared" si="41"/>
        <v>12</v>
      </c>
      <c r="G2668" t="str">
        <f>STANDINGS_WHIP[[#This Row],[League]]&amp;STANDINGS_WHIP[[#This Row],[Team]]</f>
        <v>$150 Draft Champions Mar 11 1:00 pm Lg.3884Team Bradley</v>
      </c>
    </row>
    <row r="2669" spans="1:7" x14ac:dyDescent="0.25">
      <c r="A2669">
        <v>2392</v>
      </c>
      <c r="B2669" t="s">
        <v>2555</v>
      </c>
      <c r="C2669" t="s">
        <v>2546</v>
      </c>
      <c r="D2669">
        <v>1.3240000000000001</v>
      </c>
      <c r="E2669">
        <v>519</v>
      </c>
      <c r="F2669">
        <f t="shared" si="41"/>
        <v>13</v>
      </c>
      <c r="G2669" t="str">
        <f>STANDINGS_WHIP[[#This Row],[League]]&amp;STANDINGS_WHIP[[#This Row],[Team]]</f>
        <v>$150 Draft Champions Mar 11 1:00 pm Lg.3884-TBD-</v>
      </c>
    </row>
    <row r="2670" spans="1:7" x14ac:dyDescent="0.25">
      <c r="A2670">
        <v>2419</v>
      </c>
      <c r="B2670" t="s">
        <v>2550</v>
      </c>
      <c r="C2670" t="s">
        <v>2546</v>
      </c>
      <c r="D2670">
        <v>1.3260000000000001</v>
      </c>
      <c r="E2670">
        <v>492</v>
      </c>
      <c r="F2670">
        <f t="shared" si="41"/>
        <v>14</v>
      </c>
      <c r="G2670" t="str">
        <f>STANDINGS_WHIP[[#This Row],[League]]&amp;STANDINGS_WHIP[[#This Row],[Team]]</f>
        <v>$150 Draft Champions Mar 11 1:00 pm Lg.3884X-Pensive Winos</v>
      </c>
    </row>
    <row r="2671" spans="1:7" x14ac:dyDescent="0.25">
      <c r="A2671">
        <v>2608</v>
      </c>
      <c r="B2671" t="s">
        <v>2552</v>
      </c>
      <c r="C2671" t="s">
        <v>2546</v>
      </c>
      <c r="D2671">
        <v>1.3440000000000001</v>
      </c>
      <c r="E2671">
        <v>303</v>
      </c>
      <c r="F2671">
        <f t="shared" si="41"/>
        <v>15</v>
      </c>
      <c r="G2671" t="str">
        <f>STANDINGS_WHIP[[#This Row],[League]]&amp;STANDINGS_WHIP[[#This Row],[Team]]</f>
        <v>$150 Draft Champions Mar 11 1:00 pm Lg.3884Where's Mugs</v>
      </c>
    </row>
    <row r="2672" spans="1:7" x14ac:dyDescent="0.25">
      <c r="A2672">
        <v>117</v>
      </c>
      <c r="B2672" t="s">
        <v>2569</v>
      </c>
      <c r="C2672" t="s">
        <v>2560</v>
      </c>
      <c r="D2672">
        <v>1.163</v>
      </c>
      <c r="E2672">
        <v>2794</v>
      </c>
      <c r="F2672">
        <f t="shared" si="41"/>
        <v>1</v>
      </c>
      <c r="G2672" t="str">
        <f>STANDINGS_WHIP[[#This Row],[League]]&amp;STANDINGS_WHIP[[#This Row],[Team]]</f>
        <v>$150 Draft Champions Mar 11 1:00 pm Lg.3889Beast Mode</v>
      </c>
    </row>
    <row r="2673" spans="1:7" x14ac:dyDescent="0.25">
      <c r="A2673">
        <v>613</v>
      </c>
      <c r="B2673" t="s">
        <v>2563</v>
      </c>
      <c r="C2673" t="s">
        <v>2560</v>
      </c>
      <c r="D2673">
        <v>1.22</v>
      </c>
      <c r="E2673">
        <v>2298</v>
      </c>
      <c r="F2673">
        <f t="shared" si="41"/>
        <v>2</v>
      </c>
      <c r="G2673" t="str">
        <f>STANDINGS_WHIP[[#This Row],[League]]&amp;STANDINGS_WHIP[[#This Row],[Team]]</f>
        <v>$150 Draft Champions Mar 11 1:00 pm Lg.3889Austin Ranchers</v>
      </c>
    </row>
    <row r="2674" spans="1:7" x14ac:dyDescent="0.25">
      <c r="A2674">
        <v>629</v>
      </c>
      <c r="B2674" t="s">
        <v>19</v>
      </c>
      <c r="C2674" t="s">
        <v>2560</v>
      </c>
      <c r="D2674">
        <v>1.2210000000000001</v>
      </c>
      <c r="E2674">
        <v>2282</v>
      </c>
      <c r="F2674">
        <f t="shared" si="41"/>
        <v>3</v>
      </c>
      <c r="G2674" t="str">
        <f>STANDINGS_WHIP[[#This Row],[League]]&amp;STANDINGS_WHIP[[#This Row],[Team]]</f>
        <v>$150 Draft Champions Mar 11 1:00 pm Lg.3889One Eyed Jack</v>
      </c>
    </row>
    <row r="2675" spans="1:7" x14ac:dyDescent="0.25">
      <c r="A2675">
        <v>857</v>
      </c>
      <c r="B2675" t="s">
        <v>78</v>
      </c>
      <c r="C2675" t="s">
        <v>2560</v>
      </c>
      <c r="D2675">
        <v>1.2370000000000001</v>
      </c>
      <c r="E2675">
        <v>2054</v>
      </c>
      <c r="F2675">
        <f t="shared" si="41"/>
        <v>4</v>
      </c>
      <c r="G2675" t="str">
        <f>STANDINGS_WHIP[[#This Row],[League]]&amp;STANDINGS_WHIP[[#This Row],[Team]]</f>
        <v>$150 Draft Champions Mar 11 1:00 pm Lg.3889Team Barnes</v>
      </c>
    </row>
    <row r="2676" spans="1:7" x14ac:dyDescent="0.25">
      <c r="A2676">
        <v>995</v>
      </c>
      <c r="B2676" t="s">
        <v>2562</v>
      </c>
      <c r="C2676" t="s">
        <v>2560</v>
      </c>
      <c r="D2676">
        <v>1.244</v>
      </c>
      <c r="E2676">
        <v>1916</v>
      </c>
      <c r="F2676">
        <f t="shared" si="41"/>
        <v>5</v>
      </c>
      <c r="G2676" t="str">
        <f>STANDINGS_WHIP[[#This Row],[League]]&amp;STANDINGS_WHIP[[#This Row],[Team]]</f>
        <v>$150 Draft Champions Mar 11 1:00 pm Lg.3889Team Kalish</v>
      </c>
    </row>
    <row r="2677" spans="1:7" x14ac:dyDescent="0.25">
      <c r="A2677">
        <v>1056</v>
      </c>
      <c r="B2677" t="s">
        <v>2561</v>
      </c>
      <c r="C2677" t="s">
        <v>2560</v>
      </c>
      <c r="D2677">
        <v>1.2470000000000001</v>
      </c>
      <c r="E2677">
        <v>1855</v>
      </c>
      <c r="F2677">
        <f t="shared" si="41"/>
        <v>6</v>
      </c>
      <c r="G2677" t="str">
        <f>STANDINGS_WHIP[[#This Row],[League]]&amp;STANDINGS_WHIP[[#This Row],[Team]]</f>
        <v>$150 Draft Champions Mar 11 1:00 pm Lg.3889Team Price</v>
      </c>
    </row>
    <row r="2678" spans="1:7" x14ac:dyDescent="0.25">
      <c r="A2678">
        <v>1098</v>
      </c>
      <c r="B2678" t="s">
        <v>26</v>
      </c>
      <c r="C2678" t="s">
        <v>2560</v>
      </c>
      <c r="D2678">
        <v>1.2490000000000001</v>
      </c>
      <c r="E2678">
        <v>1813</v>
      </c>
      <c r="F2678">
        <f t="shared" si="41"/>
        <v>7</v>
      </c>
      <c r="G2678" t="str">
        <f>STANDINGS_WHIP[[#This Row],[League]]&amp;STANDINGS_WHIP[[#This Row],[Team]]</f>
        <v>$150 Draft Champions Mar 11 1:00 pm Lg.3889Team Young</v>
      </c>
    </row>
    <row r="2679" spans="1:7" x14ac:dyDescent="0.25">
      <c r="A2679">
        <v>1381</v>
      </c>
      <c r="B2679" t="s">
        <v>485</v>
      </c>
      <c r="C2679" t="s">
        <v>2560</v>
      </c>
      <c r="D2679">
        <v>1.264</v>
      </c>
      <c r="E2679">
        <v>1530</v>
      </c>
      <c r="F2679">
        <f t="shared" si="41"/>
        <v>8</v>
      </c>
      <c r="G2679" t="str">
        <f>STANDINGS_WHIP[[#This Row],[League]]&amp;STANDINGS_WHIP[[#This Row],[Team]]</f>
        <v>$150 Draft Champions Mar 11 1:00 pm Lg.3889Chocolate Thunder</v>
      </c>
    </row>
    <row r="2680" spans="1:7" x14ac:dyDescent="0.25">
      <c r="A2680">
        <v>1889</v>
      </c>
      <c r="B2680" t="s">
        <v>2571</v>
      </c>
      <c r="C2680" t="s">
        <v>2560</v>
      </c>
      <c r="D2680">
        <v>1.292</v>
      </c>
      <c r="E2680">
        <v>1022</v>
      </c>
      <c r="F2680">
        <f t="shared" si="41"/>
        <v>9</v>
      </c>
      <c r="G2680" t="str">
        <f>STANDINGS_WHIP[[#This Row],[League]]&amp;STANDINGS_WHIP[[#This Row],[Team]]</f>
        <v>$150 Draft Champions Mar 11 1:00 pm Lg.3889Hilltop Hens</v>
      </c>
    </row>
    <row r="2681" spans="1:7" x14ac:dyDescent="0.25">
      <c r="A2681">
        <v>1899</v>
      </c>
      <c r="B2681" t="s">
        <v>2566</v>
      </c>
      <c r="C2681" t="s">
        <v>2560</v>
      </c>
      <c r="D2681">
        <v>1.292</v>
      </c>
      <c r="E2681">
        <v>1012</v>
      </c>
      <c r="F2681">
        <f t="shared" si="41"/>
        <v>10</v>
      </c>
      <c r="G2681" t="str">
        <f>STANDINGS_WHIP[[#This Row],[League]]&amp;STANDINGS_WHIP[[#This Row],[Team]]</f>
        <v>$150 Draft Champions Mar 11 1:00 pm Lg.3889XFIP THIS</v>
      </c>
    </row>
    <row r="2682" spans="1:7" x14ac:dyDescent="0.25">
      <c r="A2682">
        <v>2252</v>
      </c>
      <c r="B2682" t="s">
        <v>2565</v>
      </c>
      <c r="C2682" t="s">
        <v>2560</v>
      </c>
      <c r="D2682">
        <v>1.3140000000000001</v>
      </c>
      <c r="E2682">
        <v>659</v>
      </c>
      <c r="F2682">
        <f t="shared" si="41"/>
        <v>11</v>
      </c>
      <c r="G2682" t="str">
        <f>STANDINGS_WHIP[[#This Row],[League]]&amp;STANDINGS_WHIP[[#This Row],[Team]]</f>
        <v>$150 Draft Champions Mar 11 1:00 pm Lg.3889False Albacore</v>
      </c>
    </row>
    <row r="2683" spans="1:7" x14ac:dyDescent="0.25">
      <c r="A2683">
        <v>2301</v>
      </c>
      <c r="B2683" t="s">
        <v>2568</v>
      </c>
      <c r="C2683" t="s">
        <v>2560</v>
      </c>
      <c r="D2683">
        <v>1.3180000000000001</v>
      </c>
      <c r="E2683">
        <v>610</v>
      </c>
      <c r="F2683">
        <f t="shared" si="41"/>
        <v>12</v>
      </c>
      <c r="G2683" t="str">
        <f>STANDINGS_WHIP[[#This Row],[League]]&amp;STANDINGS_WHIP[[#This Row],[Team]]</f>
        <v>$150 Draft Champions Mar 11 1:00 pm Lg.3889Sheffield Lake Eagles</v>
      </c>
    </row>
    <row r="2684" spans="1:7" x14ac:dyDescent="0.25">
      <c r="A2684">
        <v>2371</v>
      </c>
      <c r="B2684" t="s">
        <v>2564</v>
      </c>
      <c r="C2684" t="s">
        <v>2560</v>
      </c>
      <c r="D2684">
        <v>1.323</v>
      </c>
      <c r="E2684">
        <v>540</v>
      </c>
      <c r="F2684">
        <f t="shared" si="41"/>
        <v>13</v>
      </c>
      <c r="G2684" t="str">
        <f>STANDINGS_WHIP[[#This Row],[League]]&amp;STANDINGS_WHIP[[#This Row],[Team]]</f>
        <v>$150 Draft Champions Mar 11 1:00 pm Lg.3889Mo Tom</v>
      </c>
    </row>
    <row r="2685" spans="1:7" x14ac:dyDescent="0.25">
      <c r="A2685">
        <v>2383</v>
      </c>
      <c r="B2685" t="s">
        <v>2567</v>
      </c>
      <c r="C2685" t="s">
        <v>2560</v>
      </c>
      <c r="D2685">
        <v>1.323</v>
      </c>
      <c r="E2685">
        <v>528</v>
      </c>
      <c r="F2685">
        <f t="shared" si="41"/>
        <v>14</v>
      </c>
      <c r="G2685" t="str">
        <f>STANDINGS_WHIP[[#This Row],[League]]&amp;STANDINGS_WHIP[[#This Row],[Team]]</f>
        <v>$150 Draft Champions Mar 11 1:00 pm Lg.3889Chaser</v>
      </c>
    </row>
    <row r="2686" spans="1:7" x14ac:dyDescent="0.25">
      <c r="A2686">
        <v>2824</v>
      </c>
      <c r="B2686" t="s">
        <v>2570</v>
      </c>
      <c r="C2686" t="s">
        <v>2560</v>
      </c>
      <c r="D2686">
        <v>1.3819999999999999</v>
      </c>
      <c r="E2686">
        <v>87</v>
      </c>
      <c r="F2686">
        <f t="shared" si="41"/>
        <v>15</v>
      </c>
      <c r="G2686" t="str">
        <f>STANDINGS_WHIP[[#This Row],[League]]&amp;STANDINGS_WHIP[[#This Row],[Team]]</f>
        <v>$150 Draft Champions Mar 11 1:00 pm Lg.3889Let's Go, Burnsby Gulley</v>
      </c>
    </row>
    <row r="2687" spans="1:7" x14ac:dyDescent="0.25">
      <c r="A2687">
        <v>233</v>
      </c>
      <c r="B2687" t="s">
        <v>2577</v>
      </c>
      <c r="C2687" t="s">
        <v>2573</v>
      </c>
      <c r="D2687">
        <v>1.181</v>
      </c>
      <c r="E2687">
        <v>2678</v>
      </c>
      <c r="F2687">
        <f t="shared" si="41"/>
        <v>1</v>
      </c>
      <c r="G2687" t="str">
        <f>STANDINGS_WHIP[[#This Row],[League]]&amp;STANDINGS_WHIP[[#This Row],[Team]]</f>
        <v>$150 Draft Champions Mar 12 1:00 pm Lg.3894Kosher Meat I</v>
      </c>
    </row>
    <row r="2688" spans="1:7" x14ac:dyDescent="0.25">
      <c r="A2688">
        <v>394</v>
      </c>
      <c r="B2688" t="s">
        <v>331</v>
      </c>
      <c r="C2688" t="s">
        <v>2573</v>
      </c>
      <c r="D2688">
        <v>1.2010000000000001</v>
      </c>
      <c r="E2688">
        <v>2517</v>
      </c>
      <c r="F2688">
        <f t="shared" si="41"/>
        <v>2</v>
      </c>
      <c r="G2688" t="str">
        <f>STANDINGS_WHIP[[#This Row],[League]]&amp;STANDINGS_WHIP[[#This Row],[Team]]</f>
        <v>$150 Draft Champions Mar 12 1:00 pm Lg.3894Golden Sombreros</v>
      </c>
    </row>
    <row r="2689" spans="1:7" x14ac:dyDescent="0.25">
      <c r="A2689">
        <v>454</v>
      </c>
      <c r="B2689" t="s">
        <v>295</v>
      </c>
      <c r="C2689" t="s">
        <v>2573</v>
      </c>
      <c r="D2689">
        <v>1.206</v>
      </c>
      <c r="E2689">
        <v>2457</v>
      </c>
      <c r="F2689">
        <f t="shared" si="41"/>
        <v>3</v>
      </c>
      <c r="G2689" t="str">
        <f>STANDINGS_WHIP[[#This Row],[League]]&amp;STANDINGS_WHIP[[#This Row],[Team]]</f>
        <v>$150 Draft Champions Mar 12 1:00 pm Lg.3894Tigers Slappy DC4</v>
      </c>
    </row>
    <row r="2690" spans="1:7" x14ac:dyDescent="0.25">
      <c r="A2690">
        <v>665</v>
      </c>
      <c r="B2690" t="s">
        <v>18</v>
      </c>
      <c r="C2690" t="s">
        <v>2573</v>
      </c>
      <c r="D2690">
        <v>1.2230000000000001</v>
      </c>
      <c r="E2690">
        <v>2246</v>
      </c>
      <c r="F2690">
        <f t="shared" si="41"/>
        <v>4</v>
      </c>
      <c r="G2690" t="str">
        <f>STANDINGS_WHIP[[#This Row],[League]]&amp;STANDINGS_WHIP[[#This Row],[Team]]</f>
        <v>$150 Draft Champions Mar 12 1:00 pm Lg.3894Home Run Derbies</v>
      </c>
    </row>
    <row r="2691" spans="1:7" x14ac:dyDescent="0.25">
      <c r="A2691">
        <v>691</v>
      </c>
      <c r="B2691" t="s">
        <v>504</v>
      </c>
      <c r="C2691" t="s">
        <v>2573</v>
      </c>
      <c r="D2691">
        <v>1.2250000000000001</v>
      </c>
      <c r="E2691">
        <v>2220</v>
      </c>
      <c r="F2691">
        <f t="shared" ref="F2691:F2754" si="42">IF(C2691=C2690,F2690+1,1)</f>
        <v>5</v>
      </c>
      <c r="G2691" t="str">
        <f>STANDINGS_WHIP[[#This Row],[League]]&amp;STANDINGS_WHIP[[#This Row],[Team]]</f>
        <v>$150 Draft Champions Mar 12 1:00 pm Lg.3894Zombie Rabbits</v>
      </c>
    </row>
    <row r="2692" spans="1:7" x14ac:dyDescent="0.25">
      <c r="A2692">
        <v>833</v>
      </c>
      <c r="B2692" t="s">
        <v>2572</v>
      </c>
      <c r="C2692" t="s">
        <v>2573</v>
      </c>
      <c r="D2692">
        <v>1.2350000000000001</v>
      </c>
      <c r="E2692">
        <v>2078</v>
      </c>
      <c r="F2692">
        <f t="shared" si="42"/>
        <v>6</v>
      </c>
      <c r="G2692" t="str">
        <f>STANDINGS_WHIP[[#This Row],[League]]&amp;STANDINGS_WHIP[[#This Row],[Team]]</f>
        <v>$150 Draft Champions Mar 12 1:00 pm Lg.3894Lumbergher</v>
      </c>
    </row>
    <row r="2693" spans="1:7" x14ac:dyDescent="0.25">
      <c r="A2693">
        <v>1114</v>
      </c>
      <c r="B2693" t="s">
        <v>1189</v>
      </c>
      <c r="C2693" t="s">
        <v>2573</v>
      </c>
      <c r="D2693">
        <v>1.25</v>
      </c>
      <c r="E2693">
        <v>1797</v>
      </c>
      <c r="F2693">
        <f t="shared" si="42"/>
        <v>7</v>
      </c>
      <c r="G2693" t="str">
        <f>STANDINGS_WHIP[[#This Row],[League]]&amp;STANDINGS_WHIP[[#This Row],[Team]]</f>
        <v>$150 Draft Champions Mar 12 1:00 pm Lg.3894Team jones</v>
      </c>
    </row>
    <row r="2694" spans="1:7" x14ac:dyDescent="0.25">
      <c r="A2694">
        <v>1270</v>
      </c>
      <c r="B2694" t="s">
        <v>2576</v>
      </c>
      <c r="C2694" t="s">
        <v>2573</v>
      </c>
      <c r="D2694">
        <v>1.258</v>
      </c>
      <c r="E2694">
        <v>1641</v>
      </c>
      <c r="F2694">
        <f t="shared" si="42"/>
        <v>8</v>
      </c>
      <c r="G2694" t="str">
        <f>STANDINGS_WHIP[[#This Row],[League]]&amp;STANDINGS_WHIP[[#This Row],[Team]]</f>
        <v>$150 Draft Champions Mar 12 1:00 pm Lg.3894Team Waldo</v>
      </c>
    </row>
    <row r="2695" spans="1:7" x14ac:dyDescent="0.25">
      <c r="A2695">
        <v>1680</v>
      </c>
      <c r="B2695" t="s">
        <v>2578</v>
      </c>
      <c r="C2695" t="s">
        <v>2573</v>
      </c>
      <c r="D2695">
        <v>1.2809999999999999</v>
      </c>
      <c r="E2695">
        <v>1231</v>
      </c>
      <c r="F2695">
        <f t="shared" si="42"/>
        <v>9</v>
      </c>
      <c r="G2695" t="str">
        <f>STANDINGS_WHIP[[#This Row],[League]]&amp;STANDINGS_WHIP[[#This Row],[Team]]</f>
        <v>$150 Draft Champions Mar 12 1:00 pm Lg.3894Happy Cows</v>
      </c>
    </row>
    <row r="2696" spans="1:7" x14ac:dyDescent="0.25">
      <c r="A2696">
        <v>1716</v>
      </c>
      <c r="B2696" t="s">
        <v>1451</v>
      </c>
      <c r="C2696" t="s">
        <v>2573</v>
      </c>
      <c r="D2696">
        <v>1.2829999999999999</v>
      </c>
      <c r="E2696">
        <v>1195</v>
      </c>
      <c r="F2696">
        <f t="shared" si="42"/>
        <v>10</v>
      </c>
      <c r="G2696" t="str">
        <f>STANDINGS_WHIP[[#This Row],[League]]&amp;STANDINGS_WHIP[[#This Row],[Team]]</f>
        <v>$150 Draft Champions Mar 12 1:00 pm Lg.389450 Shades of Sonny Gray</v>
      </c>
    </row>
    <row r="2697" spans="1:7" x14ac:dyDescent="0.25">
      <c r="A2697">
        <v>1753</v>
      </c>
      <c r="B2697" t="s">
        <v>2580</v>
      </c>
      <c r="C2697" t="s">
        <v>2573</v>
      </c>
      <c r="D2697">
        <v>1.284</v>
      </c>
      <c r="E2697">
        <v>1158</v>
      </c>
      <c r="F2697">
        <f t="shared" si="42"/>
        <v>11</v>
      </c>
      <c r="G2697" t="str">
        <f>STANDINGS_WHIP[[#This Row],[League]]&amp;STANDINGS_WHIP[[#This Row],[Team]]</f>
        <v>$150 Draft Champions Mar 12 1:00 pm Lg.3894GlassCO</v>
      </c>
    </row>
    <row r="2698" spans="1:7" x14ac:dyDescent="0.25">
      <c r="A2698">
        <v>1774</v>
      </c>
      <c r="B2698" t="s">
        <v>2579</v>
      </c>
      <c r="C2698" t="s">
        <v>2573</v>
      </c>
      <c r="D2698">
        <v>1.286</v>
      </c>
      <c r="E2698">
        <v>1137</v>
      </c>
      <c r="F2698">
        <f t="shared" si="42"/>
        <v>12</v>
      </c>
      <c r="G2698" t="str">
        <f>STANDINGS_WHIP[[#This Row],[League]]&amp;STANDINGS_WHIP[[#This Row],[Team]]</f>
        <v>$150 Draft Champions Mar 12 1:00 pm Lg.3894Cub Kickers</v>
      </c>
    </row>
    <row r="2699" spans="1:7" x14ac:dyDescent="0.25">
      <c r="A2699">
        <v>2311</v>
      </c>
      <c r="B2699" t="s">
        <v>2574</v>
      </c>
      <c r="C2699" t="s">
        <v>2573</v>
      </c>
      <c r="D2699">
        <v>1.3180000000000001</v>
      </c>
      <c r="E2699">
        <v>600</v>
      </c>
      <c r="F2699">
        <f t="shared" si="42"/>
        <v>13</v>
      </c>
      <c r="G2699" t="str">
        <f>STANDINGS_WHIP[[#This Row],[League]]&amp;STANDINGS_WHIP[[#This Row],[Team]]</f>
        <v>$150 Draft Champions Mar 12 1:00 pm Lg.3894Team Boschert</v>
      </c>
    </row>
    <row r="2700" spans="1:7" x14ac:dyDescent="0.25">
      <c r="A2700">
        <v>2782</v>
      </c>
      <c r="B2700" t="s">
        <v>650</v>
      </c>
      <c r="C2700" t="s">
        <v>2573</v>
      </c>
      <c r="D2700">
        <v>1.37</v>
      </c>
      <c r="E2700">
        <v>129</v>
      </c>
      <c r="F2700">
        <f t="shared" si="42"/>
        <v>14</v>
      </c>
      <c r="G2700" t="str">
        <f>STANDINGS_WHIP[[#This Row],[League]]&amp;STANDINGS_WHIP[[#This Row],[Team]]</f>
        <v>$150 Draft Champions Mar 12 1:00 pm Lg.3894Team Stein</v>
      </c>
    </row>
    <row r="2701" spans="1:7" x14ac:dyDescent="0.25">
      <c r="A2701">
        <v>2880</v>
      </c>
      <c r="B2701" t="s">
        <v>2575</v>
      </c>
      <c r="C2701" t="s">
        <v>2573</v>
      </c>
      <c r="D2701">
        <v>1.407</v>
      </c>
      <c r="E2701">
        <v>31</v>
      </c>
      <c r="F2701">
        <f t="shared" si="42"/>
        <v>15</v>
      </c>
      <c r="G2701" t="str">
        <f>STANDINGS_WHIP[[#This Row],[League]]&amp;STANDINGS_WHIP[[#This Row],[Team]]</f>
        <v>$150 Draft Champions Mar 12 1:00 pm Lg.3894Champaign Blue Moons</v>
      </c>
    </row>
    <row r="2702" spans="1:7" x14ac:dyDescent="0.25">
      <c r="A2702">
        <v>352</v>
      </c>
      <c r="B2702" t="s">
        <v>2586</v>
      </c>
      <c r="C2702" t="s">
        <v>2581</v>
      </c>
      <c r="D2702">
        <v>1.1970000000000001</v>
      </c>
      <c r="E2702">
        <v>2559</v>
      </c>
      <c r="F2702">
        <f t="shared" si="42"/>
        <v>1</v>
      </c>
      <c r="G2702" t="str">
        <f>STANDINGS_WHIP[[#This Row],[League]]&amp;STANDINGS_WHIP[[#This Row],[Team]]</f>
        <v>$150 Draft Champions Mar 13 1:00 pm Lg.3901smell the rosses</v>
      </c>
    </row>
    <row r="2703" spans="1:7" x14ac:dyDescent="0.25">
      <c r="A2703">
        <v>496</v>
      </c>
      <c r="B2703" t="s">
        <v>726</v>
      </c>
      <c r="C2703" t="s">
        <v>2581</v>
      </c>
      <c r="D2703">
        <v>1.21</v>
      </c>
      <c r="E2703">
        <v>2415</v>
      </c>
      <c r="F2703">
        <f t="shared" si="42"/>
        <v>2</v>
      </c>
      <c r="G2703" t="str">
        <f>STANDINGS_WHIP[[#This Row],[League]]&amp;STANDINGS_WHIP[[#This Row],[Team]]</f>
        <v>$150 Draft Champions Mar 13 1:00 pm Lg.3901Team Warner</v>
      </c>
    </row>
    <row r="2704" spans="1:7" x14ac:dyDescent="0.25">
      <c r="A2704">
        <v>850</v>
      </c>
      <c r="B2704" t="s">
        <v>2588</v>
      </c>
      <c r="C2704" t="s">
        <v>2581</v>
      </c>
      <c r="D2704">
        <v>1.236</v>
      </c>
      <c r="E2704">
        <v>2061</v>
      </c>
      <c r="F2704">
        <f t="shared" si="42"/>
        <v>3</v>
      </c>
      <c r="G2704" t="str">
        <f>STANDINGS_WHIP[[#This Row],[League]]&amp;STANDINGS_WHIP[[#This Row],[Team]]</f>
        <v>$150 Draft Champions Mar 13 1:00 pm Lg.3901Round 2 (1HR)</v>
      </c>
    </row>
    <row r="2705" spans="1:7" x14ac:dyDescent="0.25">
      <c r="A2705">
        <v>1162</v>
      </c>
      <c r="B2705" t="s">
        <v>2583</v>
      </c>
      <c r="C2705" t="s">
        <v>2581</v>
      </c>
      <c r="D2705">
        <v>1.2529999999999999</v>
      </c>
      <c r="E2705">
        <v>1749</v>
      </c>
      <c r="F2705">
        <f t="shared" si="42"/>
        <v>4</v>
      </c>
      <c r="G2705" t="str">
        <f>STANDINGS_WHIP[[#This Row],[League]]&amp;STANDINGS_WHIP[[#This Row],[Team]]</f>
        <v>$150 Draft Champions Mar 13 1:00 pm Lg.3901Nocturnal Wrights</v>
      </c>
    </row>
    <row r="2706" spans="1:7" x14ac:dyDescent="0.25">
      <c r="A2706">
        <v>1192</v>
      </c>
      <c r="B2706" t="s">
        <v>17</v>
      </c>
      <c r="C2706" t="s">
        <v>2581</v>
      </c>
      <c r="D2706">
        <v>1.2549999999999999</v>
      </c>
      <c r="E2706">
        <v>1719</v>
      </c>
      <c r="F2706">
        <f t="shared" si="42"/>
        <v>5</v>
      </c>
      <c r="G2706" t="str">
        <f>STANDINGS_WHIP[[#This Row],[League]]&amp;STANDINGS_WHIP[[#This Row],[Team]]</f>
        <v>$150 Draft Champions Mar 13 1:00 pm Lg.3901Millertime</v>
      </c>
    </row>
    <row r="2707" spans="1:7" x14ac:dyDescent="0.25">
      <c r="A2707">
        <v>1254</v>
      </c>
      <c r="B2707" t="s">
        <v>2587</v>
      </c>
      <c r="C2707" t="s">
        <v>2581</v>
      </c>
      <c r="D2707">
        <v>1.258</v>
      </c>
      <c r="E2707">
        <v>1657</v>
      </c>
      <c r="F2707">
        <f t="shared" si="42"/>
        <v>6</v>
      </c>
      <c r="G2707" t="str">
        <f>STANDINGS_WHIP[[#This Row],[League]]&amp;STANDINGS_WHIP[[#This Row],[Team]]</f>
        <v>$150 Draft Champions Mar 13 1:00 pm Lg.3901OKMOTS 2</v>
      </c>
    </row>
    <row r="2708" spans="1:7" x14ac:dyDescent="0.25">
      <c r="A2708">
        <v>1403</v>
      </c>
      <c r="B2708" t="s">
        <v>2584</v>
      </c>
      <c r="C2708" t="s">
        <v>2581</v>
      </c>
      <c r="D2708">
        <v>1.266</v>
      </c>
      <c r="E2708">
        <v>1508</v>
      </c>
      <c r="F2708">
        <f t="shared" si="42"/>
        <v>7</v>
      </c>
      <c r="G2708" t="str">
        <f>STANDINGS_WHIP[[#This Row],[League]]&amp;STANDINGS_WHIP[[#This Row],[Team]]</f>
        <v>$150 Draft Champions Mar 13 1:00 pm Lg.3901Pyradachs</v>
      </c>
    </row>
    <row r="2709" spans="1:7" x14ac:dyDescent="0.25">
      <c r="A2709">
        <v>1406</v>
      </c>
      <c r="B2709" t="s">
        <v>2590</v>
      </c>
      <c r="C2709" t="s">
        <v>2581</v>
      </c>
      <c r="D2709">
        <v>1.266</v>
      </c>
      <c r="E2709">
        <v>1505</v>
      </c>
      <c r="F2709">
        <f t="shared" si="42"/>
        <v>8</v>
      </c>
      <c r="G2709" t="str">
        <f>STANDINGS_WHIP[[#This Row],[League]]&amp;STANDINGS_WHIP[[#This Row],[Team]]</f>
        <v>$150 Draft Champions Mar 13 1:00 pm Lg.3901The Union Jacks DC2</v>
      </c>
    </row>
    <row r="2710" spans="1:7" x14ac:dyDescent="0.25">
      <c r="A2710">
        <v>1438</v>
      </c>
      <c r="B2710" t="s">
        <v>2582</v>
      </c>
      <c r="C2710" t="s">
        <v>2581</v>
      </c>
      <c r="D2710">
        <v>1.2669999999999999</v>
      </c>
      <c r="E2710">
        <v>1473</v>
      </c>
      <c r="F2710">
        <f t="shared" si="42"/>
        <v>9</v>
      </c>
      <c r="G2710" t="str">
        <f>STANDINGS_WHIP[[#This Row],[League]]&amp;STANDINGS_WHIP[[#This Row],[Team]]</f>
        <v>$150 Draft Champions Mar 13 1:00 pm Lg.3901DEAD PUPPIES DC4</v>
      </c>
    </row>
    <row r="2711" spans="1:7" x14ac:dyDescent="0.25">
      <c r="A2711">
        <v>1759</v>
      </c>
      <c r="B2711" t="s">
        <v>2589</v>
      </c>
      <c r="C2711" t="s">
        <v>2581</v>
      </c>
      <c r="D2711">
        <v>1.2849999999999999</v>
      </c>
      <c r="E2711">
        <v>1152</v>
      </c>
      <c r="F2711">
        <f t="shared" si="42"/>
        <v>10</v>
      </c>
      <c r="G2711" t="str">
        <f>STANDINGS_WHIP[[#This Row],[League]]&amp;STANDINGS_WHIP[[#This Row],[Team]]</f>
        <v>$150 Draft Champions Mar 13 1:00 pm Lg.3901Knuckleheads DC</v>
      </c>
    </row>
    <row r="2712" spans="1:7" x14ac:dyDescent="0.25">
      <c r="A2712">
        <v>2023</v>
      </c>
      <c r="B2712" t="s">
        <v>32</v>
      </c>
      <c r="C2712" t="s">
        <v>2581</v>
      </c>
      <c r="D2712">
        <v>1.3</v>
      </c>
      <c r="E2712">
        <v>888</v>
      </c>
      <c r="F2712">
        <f t="shared" si="42"/>
        <v>11</v>
      </c>
      <c r="G2712" t="str">
        <f>STANDINGS_WHIP[[#This Row],[League]]&amp;STANDINGS_WHIP[[#This Row],[Team]]</f>
        <v>$150 Draft Champions Mar 13 1:00 pm Lg.3901Team enfield</v>
      </c>
    </row>
    <row r="2713" spans="1:7" x14ac:dyDescent="0.25">
      <c r="A2713">
        <v>2141</v>
      </c>
      <c r="B2713" t="s">
        <v>2463</v>
      </c>
      <c r="C2713" t="s">
        <v>2581</v>
      </c>
      <c r="D2713">
        <v>1.3069999999999999</v>
      </c>
      <c r="E2713">
        <v>770</v>
      </c>
      <c r="F2713">
        <f t="shared" si="42"/>
        <v>12</v>
      </c>
      <c r="G2713" t="str">
        <f>STANDINGS_WHIP[[#This Row],[League]]&amp;STANDINGS_WHIP[[#This Row],[Team]]</f>
        <v>$150 Draft Champions Mar 13 1:00 pm Lg.3901Team Van Fleet</v>
      </c>
    </row>
    <row r="2714" spans="1:7" x14ac:dyDescent="0.25">
      <c r="A2714">
        <v>2413</v>
      </c>
      <c r="B2714" t="s">
        <v>2585</v>
      </c>
      <c r="C2714" t="s">
        <v>2581</v>
      </c>
      <c r="D2714">
        <v>1.3260000000000001</v>
      </c>
      <c r="E2714">
        <v>498</v>
      </c>
      <c r="F2714">
        <f t="shared" si="42"/>
        <v>13</v>
      </c>
      <c r="G2714" t="str">
        <f>STANDINGS_WHIP[[#This Row],[League]]&amp;STANDINGS_WHIP[[#This Row],[Team]]</f>
        <v>$150 Draft Champions Mar 13 1:00 pm Lg.3901EA Sports 1HR</v>
      </c>
    </row>
    <row r="2715" spans="1:7" x14ac:dyDescent="0.25">
      <c r="A2715">
        <v>2433</v>
      </c>
      <c r="B2715" t="s">
        <v>56</v>
      </c>
      <c r="C2715" t="s">
        <v>2581</v>
      </c>
      <c r="D2715">
        <v>1.327</v>
      </c>
      <c r="E2715">
        <v>478</v>
      </c>
      <c r="F2715">
        <f t="shared" si="42"/>
        <v>14</v>
      </c>
      <c r="G2715" t="str">
        <f>STANDINGS_WHIP[[#This Row],[League]]&amp;STANDINGS_WHIP[[#This Row],[Team]]</f>
        <v>$150 Draft Champions Mar 13 1:00 pm Lg.3901DOUGHBOYS</v>
      </c>
    </row>
    <row r="2716" spans="1:7" x14ac:dyDescent="0.25">
      <c r="A2716">
        <v>2658</v>
      </c>
      <c r="B2716" t="s">
        <v>53</v>
      </c>
      <c r="C2716" t="s">
        <v>2581</v>
      </c>
      <c r="D2716">
        <v>1.35</v>
      </c>
      <c r="E2716">
        <v>253</v>
      </c>
      <c r="F2716">
        <f t="shared" si="42"/>
        <v>15</v>
      </c>
      <c r="G2716" t="str">
        <f>STANDINGS_WHIP[[#This Row],[League]]&amp;STANDINGS_WHIP[[#This Row],[Team]]</f>
        <v>$150 Draft Champions Mar 13 1:00 pm Lg.3901Baseball Furies</v>
      </c>
    </row>
    <row r="2717" spans="1:7" x14ac:dyDescent="0.25">
      <c r="A2717">
        <v>72</v>
      </c>
      <c r="B2717" t="s">
        <v>2598</v>
      </c>
      <c r="C2717" t="s">
        <v>2592</v>
      </c>
      <c r="D2717">
        <v>1.149</v>
      </c>
      <c r="E2717">
        <v>2839</v>
      </c>
      <c r="F2717">
        <f t="shared" si="42"/>
        <v>1</v>
      </c>
      <c r="G2717" t="str">
        <f>STANDINGS_WHIP[[#This Row],[League]]&amp;STANDINGS_WHIP[[#This Row],[Team]]</f>
        <v>$150 Draft Champions Nov 27 1:00 pm Lg.3547SEMPER FI 2</v>
      </c>
    </row>
    <row r="2718" spans="1:7" x14ac:dyDescent="0.25">
      <c r="A2718">
        <v>73</v>
      </c>
      <c r="B2718" t="s">
        <v>2591</v>
      </c>
      <c r="C2718" t="s">
        <v>2592</v>
      </c>
      <c r="D2718">
        <v>1.1499999999999999</v>
      </c>
      <c r="E2718">
        <v>2838</v>
      </c>
      <c r="F2718">
        <f t="shared" si="42"/>
        <v>2</v>
      </c>
      <c r="G2718" t="str">
        <f>STANDINGS_WHIP[[#This Row],[League]]&amp;STANDINGS_WHIP[[#This Row],[Team]]</f>
        <v>$150 Draft Champions Nov 27 1:00 pm Lg.3547Entertainment</v>
      </c>
    </row>
    <row r="2719" spans="1:7" x14ac:dyDescent="0.25">
      <c r="A2719">
        <v>149</v>
      </c>
      <c r="B2719" t="s">
        <v>2599</v>
      </c>
      <c r="C2719" t="s">
        <v>2592</v>
      </c>
      <c r="D2719">
        <v>1.169</v>
      </c>
      <c r="E2719">
        <v>2762</v>
      </c>
      <c r="F2719">
        <f t="shared" si="42"/>
        <v>3</v>
      </c>
      <c r="G2719" t="str">
        <f>STANDINGS_WHIP[[#This Row],[League]]&amp;STANDINGS_WHIP[[#This Row],[Team]]</f>
        <v>$150 Draft Champions Nov 27 1:00 pm Lg.3547Madcow - DC2</v>
      </c>
    </row>
    <row r="2720" spans="1:7" x14ac:dyDescent="0.25">
      <c r="A2720">
        <v>234</v>
      </c>
      <c r="B2720" t="s">
        <v>434</v>
      </c>
      <c r="C2720" t="s">
        <v>2592</v>
      </c>
      <c r="D2720">
        <v>1.181</v>
      </c>
      <c r="E2720">
        <v>2677</v>
      </c>
      <c r="F2720">
        <f t="shared" si="42"/>
        <v>4</v>
      </c>
      <c r="G2720" t="str">
        <f>STANDINGS_WHIP[[#This Row],[League]]&amp;STANDINGS_WHIP[[#This Row],[Team]]</f>
        <v>$150 Draft Champions Nov 27 1:00 pm Lg.3547Team Kent</v>
      </c>
    </row>
    <row r="2721" spans="1:7" x14ac:dyDescent="0.25">
      <c r="A2721">
        <v>485</v>
      </c>
      <c r="B2721" t="s">
        <v>2596</v>
      </c>
      <c r="C2721" t="s">
        <v>2592</v>
      </c>
      <c r="D2721">
        <v>1.2090000000000001</v>
      </c>
      <c r="E2721">
        <v>2426</v>
      </c>
      <c r="F2721">
        <f t="shared" si="42"/>
        <v>5</v>
      </c>
      <c r="G2721" t="str">
        <f>STANDINGS_WHIP[[#This Row],[League]]&amp;STANDINGS_WHIP[[#This Row],[Team]]</f>
        <v>$150 Draft Champions Nov 27 1:00 pm Lg.3547ctmbb</v>
      </c>
    </row>
    <row r="2722" spans="1:7" x14ac:dyDescent="0.25">
      <c r="A2722">
        <v>1099</v>
      </c>
      <c r="B2722" t="s">
        <v>441</v>
      </c>
      <c r="C2722" t="s">
        <v>2592</v>
      </c>
      <c r="D2722">
        <v>1.2490000000000001</v>
      </c>
      <c r="E2722">
        <v>1812</v>
      </c>
      <c r="F2722">
        <f t="shared" si="42"/>
        <v>6</v>
      </c>
      <c r="G2722" t="str">
        <f>STANDINGS_WHIP[[#This Row],[League]]&amp;STANDINGS_WHIP[[#This Row],[Team]]</f>
        <v>$150 Draft Champions Nov 27 1:00 pm Lg.3547Poopy Tooth 2</v>
      </c>
    </row>
    <row r="2723" spans="1:7" x14ac:dyDescent="0.25">
      <c r="A2723">
        <v>1668</v>
      </c>
      <c r="B2723" t="s">
        <v>207</v>
      </c>
      <c r="C2723" t="s">
        <v>2592</v>
      </c>
      <c r="D2723">
        <v>1.28</v>
      </c>
      <c r="E2723">
        <v>1243</v>
      </c>
      <c r="F2723">
        <f t="shared" si="42"/>
        <v>7</v>
      </c>
      <c r="G2723" t="str">
        <f>STANDINGS_WHIP[[#This Row],[League]]&amp;STANDINGS_WHIP[[#This Row],[Team]]</f>
        <v>$150 Draft Champions Nov 27 1:00 pm Lg.3547Team Vogel</v>
      </c>
    </row>
    <row r="2724" spans="1:7" x14ac:dyDescent="0.25">
      <c r="A2724">
        <v>2026</v>
      </c>
      <c r="B2724" t="s">
        <v>2600</v>
      </c>
      <c r="C2724" t="s">
        <v>2592</v>
      </c>
      <c r="D2724">
        <v>1.3</v>
      </c>
      <c r="E2724">
        <v>885</v>
      </c>
      <c r="F2724">
        <f t="shared" si="42"/>
        <v>8</v>
      </c>
      <c r="G2724" t="str">
        <f>STANDINGS_WHIP[[#This Row],[League]]&amp;STANDINGS_WHIP[[#This Row],[Team]]</f>
        <v>$150 Draft Champions Nov 27 1:00 pm Lg.3547BK METS FDC</v>
      </c>
    </row>
    <row r="2725" spans="1:7" x14ac:dyDescent="0.25">
      <c r="A2725">
        <v>2098</v>
      </c>
      <c r="B2725" t="s">
        <v>53</v>
      </c>
      <c r="C2725" t="s">
        <v>2592</v>
      </c>
      <c r="D2725">
        <v>1.304</v>
      </c>
      <c r="E2725">
        <v>813</v>
      </c>
      <c r="F2725">
        <f t="shared" si="42"/>
        <v>9</v>
      </c>
      <c r="G2725" t="str">
        <f>STANDINGS_WHIP[[#This Row],[League]]&amp;STANDINGS_WHIP[[#This Row],[Team]]</f>
        <v>$150 Draft Champions Nov 27 1:00 pm Lg.3547Baseball Furies</v>
      </c>
    </row>
    <row r="2726" spans="1:7" x14ac:dyDescent="0.25">
      <c r="A2726">
        <v>2191</v>
      </c>
      <c r="B2726" t="s">
        <v>21</v>
      </c>
      <c r="C2726" t="s">
        <v>2592</v>
      </c>
      <c r="D2726">
        <v>1.3109999999999999</v>
      </c>
      <c r="E2726">
        <v>720</v>
      </c>
      <c r="F2726">
        <f t="shared" si="42"/>
        <v>10</v>
      </c>
      <c r="G2726" t="str">
        <f>STANDINGS_WHIP[[#This Row],[League]]&amp;STANDINGS_WHIP[[#This Row],[Team]]</f>
        <v>$150 Draft Champions Nov 27 1:00 pm Lg.3547Mudhens</v>
      </c>
    </row>
    <row r="2727" spans="1:7" x14ac:dyDescent="0.25">
      <c r="A2727">
        <v>2259</v>
      </c>
      <c r="B2727" t="s">
        <v>2593</v>
      </c>
      <c r="C2727" t="s">
        <v>2592</v>
      </c>
      <c r="D2727">
        <v>1.3149999999999999</v>
      </c>
      <c r="E2727">
        <v>652</v>
      </c>
      <c r="F2727">
        <f t="shared" si="42"/>
        <v>11</v>
      </c>
      <c r="G2727" t="str">
        <f>STANDINGS_WHIP[[#This Row],[League]]&amp;STANDINGS_WHIP[[#This Row],[Team]]</f>
        <v>$150 Draft Champions Nov 27 1:00 pm Lg.3547EA Sports 4</v>
      </c>
    </row>
    <row r="2728" spans="1:7" x14ac:dyDescent="0.25">
      <c r="A2728">
        <v>2278</v>
      </c>
      <c r="B2728" t="s">
        <v>28</v>
      </c>
      <c r="C2728" t="s">
        <v>2592</v>
      </c>
      <c r="D2728">
        <v>1.3160000000000001</v>
      </c>
      <c r="E2728">
        <v>633</v>
      </c>
      <c r="F2728">
        <f t="shared" si="42"/>
        <v>12</v>
      </c>
      <c r="G2728" t="str">
        <f>STANDINGS_WHIP[[#This Row],[League]]&amp;STANDINGS_WHIP[[#This Row],[Team]]</f>
        <v>$150 Draft Champions Nov 27 1:00 pm Lg.3547Bats and Wingers</v>
      </c>
    </row>
    <row r="2729" spans="1:7" x14ac:dyDescent="0.25">
      <c r="A2729">
        <v>2672</v>
      </c>
      <c r="B2729" t="s">
        <v>2595</v>
      </c>
      <c r="C2729" t="s">
        <v>2592</v>
      </c>
      <c r="D2729">
        <v>1.3520000000000001</v>
      </c>
      <c r="E2729">
        <v>239</v>
      </c>
      <c r="F2729">
        <f t="shared" si="42"/>
        <v>13</v>
      </c>
      <c r="G2729" t="str">
        <f>STANDINGS_WHIP[[#This Row],[League]]&amp;STANDINGS_WHIP[[#This Row],[Team]]</f>
        <v>$150 Draft Champions Nov 27 1:00 pm Lg.3547Burnt Toast</v>
      </c>
    </row>
    <row r="2730" spans="1:7" x14ac:dyDescent="0.25">
      <c r="A2730">
        <v>2748</v>
      </c>
      <c r="B2730" t="s">
        <v>2597</v>
      </c>
      <c r="C2730" t="s">
        <v>2592</v>
      </c>
      <c r="D2730">
        <v>1.3620000000000001</v>
      </c>
      <c r="E2730">
        <v>163</v>
      </c>
      <c r="F2730">
        <f t="shared" si="42"/>
        <v>14</v>
      </c>
      <c r="G2730" t="str">
        <f>STANDINGS_WHIP[[#This Row],[League]]&amp;STANDINGS_WHIP[[#This Row],[Team]]</f>
        <v>$150 Draft Champions Nov 27 1:00 pm Lg.3547SILENCE SO LOUD</v>
      </c>
    </row>
    <row r="2731" spans="1:7" x14ac:dyDescent="0.25">
      <c r="A2731">
        <v>2789</v>
      </c>
      <c r="B2731" t="s">
        <v>2594</v>
      </c>
      <c r="C2731" t="s">
        <v>2592</v>
      </c>
      <c r="D2731">
        <v>1.3720000000000001</v>
      </c>
      <c r="E2731">
        <v>122</v>
      </c>
      <c r="F2731">
        <f t="shared" si="42"/>
        <v>15</v>
      </c>
      <c r="G2731" t="str">
        <f>STANDINGS_WHIP[[#This Row],[League]]&amp;STANDINGS_WHIP[[#This Row],[Team]]</f>
        <v>$150 Draft Champions Nov 27 1:00 pm Lg.3547Jack Parkman Diaries</v>
      </c>
    </row>
    <row r="2732" spans="1:7" x14ac:dyDescent="0.25">
      <c r="A2732">
        <v>19</v>
      </c>
      <c r="B2732" t="s">
        <v>2607</v>
      </c>
      <c r="C2732" t="s">
        <v>2602</v>
      </c>
      <c r="D2732">
        <v>1.119</v>
      </c>
      <c r="E2732">
        <v>2892</v>
      </c>
      <c r="F2732">
        <f t="shared" si="42"/>
        <v>1</v>
      </c>
      <c r="G2732" t="str">
        <f>STANDINGS_WHIP[[#This Row],[League]]&amp;STANDINGS_WHIP[[#This Row],[Team]]</f>
        <v>$150 Draft Champions Nov 27 1:00 pm Lg.3548Tiltowait</v>
      </c>
    </row>
    <row r="2733" spans="1:7" x14ac:dyDescent="0.25">
      <c r="A2733">
        <v>251</v>
      </c>
      <c r="B2733" t="s">
        <v>2612</v>
      </c>
      <c r="C2733" t="s">
        <v>2602</v>
      </c>
      <c r="D2733">
        <v>1.1830000000000001</v>
      </c>
      <c r="E2733">
        <v>2660</v>
      </c>
      <c r="F2733">
        <f t="shared" si="42"/>
        <v>2</v>
      </c>
      <c r="G2733" t="str">
        <f>STANDINGS_WHIP[[#This Row],[League]]&amp;STANDINGS_WHIP[[#This Row],[Team]]</f>
        <v>$150 Draft Champions Nov 27 1:00 pm Lg.3548SEMPER FI 3</v>
      </c>
    </row>
    <row r="2734" spans="1:7" x14ac:dyDescent="0.25">
      <c r="A2734">
        <v>414</v>
      </c>
      <c r="B2734" t="s">
        <v>2610</v>
      </c>
      <c r="C2734" t="s">
        <v>2602</v>
      </c>
      <c r="D2734">
        <v>1.202</v>
      </c>
      <c r="E2734">
        <v>2497</v>
      </c>
      <c r="F2734">
        <f t="shared" si="42"/>
        <v>3</v>
      </c>
      <c r="G2734" t="str">
        <f>STANDINGS_WHIP[[#This Row],[League]]&amp;STANDINGS_WHIP[[#This Row],[Team]]</f>
        <v>$150 Draft Champions Nov 27 1:00 pm Lg.3548I got milk money from My Mom</v>
      </c>
    </row>
    <row r="2735" spans="1:7" x14ac:dyDescent="0.25">
      <c r="A2735">
        <v>467</v>
      </c>
      <c r="B2735" t="s">
        <v>36</v>
      </c>
      <c r="C2735" t="s">
        <v>2602</v>
      </c>
      <c r="D2735">
        <v>1.2070000000000001</v>
      </c>
      <c r="E2735">
        <v>2444</v>
      </c>
      <c r="F2735">
        <f t="shared" si="42"/>
        <v>4</v>
      </c>
      <c r="G2735" t="str">
        <f>STANDINGS_WHIP[[#This Row],[League]]&amp;STANDINGS_WHIP[[#This Row],[Team]]</f>
        <v>$150 Draft Champions Nov 27 1:00 pm Lg.3548PACO THYME</v>
      </c>
    </row>
    <row r="2736" spans="1:7" x14ac:dyDescent="0.25">
      <c r="A2736">
        <v>1025</v>
      </c>
      <c r="B2736" t="s">
        <v>139</v>
      </c>
      <c r="C2736" t="s">
        <v>2602</v>
      </c>
      <c r="D2736">
        <v>1.2450000000000001</v>
      </c>
      <c r="E2736">
        <v>1886</v>
      </c>
      <c r="F2736">
        <f t="shared" si="42"/>
        <v>5</v>
      </c>
      <c r="G2736" t="str">
        <f>STANDINGS_WHIP[[#This Row],[League]]&amp;STANDINGS_WHIP[[#This Row],[Team]]</f>
        <v>$150 Draft Champions Nov 27 1:00 pm Lg.3548Surrender Dorothy! (1)</v>
      </c>
    </row>
    <row r="2737" spans="1:7" x14ac:dyDescent="0.25">
      <c r="A2737">
        <v>1245</v>
      </c>
      <c r="B2737" t="s">
        <v>2605</v>
      </c>
      <c r="C2737" t="s">
        <v>2602</v>
      </c>
      <c r="D2737">
        <v>1.2569999999999999</v>
      </c>
      <c r="E2737">
        <v>1666</v>
      </c>
      <c r="F2737">
        <f t="shared" si="42"/>
        <v>6</v>
      </c>
      <c r="G2737" t="str">
        <f>STANDINGS_WHIP[[#This Row],[League]]&amp;STANDINGS_WHIP[[#This Row],[Team]]</f>
        <v>$150 Draft Champions Nov 27 1:00 pm Lg.3548Wolves</v>
      </c>
    </row>
    <row r="2738" spans="1:7" x14ac:dyDescent="0.25">
      <c r="A2738">
        <v>1378</v>
      </c>
      <c r="B2738" t="s">
        <v>2603</v>
      </c>
      <c r="C2738" t="s">
        <v>2602</v>
      </c>
      <c r="D2738">
        <v>1.264</v>
      </c>
      <c r="E2738">
        <v>1533</v>
      </c>
      <c r="F2738">
        <f t="shared" si="42"/>
        <v>7</v>
      </c>
      <c r="G2738" t="str">
        <f>STANDINGS_WHIP[[#This Row],[League]]&amp;STANDINGS_WHIP[[#This Row],[Team]]</f>
        <v>$150 Draft Champions Nov 27 1:00 pm Lg.3548Lets Go Metz 1</v>
      </c>
    </row>
    <row r="2739" spans="1:7" x14ac:dyDescent="0.25">
      <c r="A2739">
        <v>1393</v>
      </c>
      <c r="B2739" t="s">
        <v>2611</v>
      </c>
      <c r="C2739" t="s">
        <v>2602</v>
      </c>
      <c r="D2739">
        <v>1.2649999999999999</v>
      </c>
      <c r="E2739">
        <v>1518</v>
      </c>
      <c r="F2739">
        <f t="shared" si="42"/>
        <v>8</v>
      </c>
      <c r="G2739" t="str">
        <f>STANDINGS_WHIP[[#This Row],[League]]&amp;STANDINGS_WHIP[[#This Row],[Team]]</f>
        <v>$150 Draft Champions Nov 27 1:00 pm Lg.3548Beasley Magnani DC1</v>
      </c>
    </row>
    <row r="2740" spans="1:7" x14ac:dyDescent="0.25">
      <c r="A2740">
        <v>2042</v>
      </c>
      <c r="B2740" t="s">
        <v>2609</v>
      </c>
      <c r="C2740" t="s">
        <v>2602</v>
      </c>
      <c r="D2740">
        <v>1.3009999999999999</v>
      </c>
      <c r="E2740">
        <v>869</v>
      </c>
      <c r="F2740">
        <f t="shared" si="42"/>
        <v>9</v>
      </c>
      <c r="G2740" t="str">
        <f>STANDINGS_WHIP[[#This Row],[League]]&amp;STANDINGS_WHIP[[#This Row],[Team]]</f>
        <v>$150 Draft Champions Nov 27 1:00 pm Lg.3548Double Dipper</v>
      </c>
    </row>
    <row r="2741" spans="1:7" x14ac:dyDescent="0.25">
      <c r="A2741">
        <v>2072</v>
      </c>
      <c r="B2741" t="s">
        <v>2608</v>
      </c>
      <c r="C2741" t="s">
        <v>2602</v>
      </c>
      <c r="D2741">
        <v>1.3029999999999999</v>
      </c>
      <c r="E2741">
        <v>839</v>
      </c>
      <c r="F2741">
        <f t="shared" si="42"/>
        <v>10</v>
      </c>
      <c r="G2741" t="str">
        <f>STANDINGS_WHIP[[#This Row],[League]]&amp;STANDINGS_WHIP[[#This Row],[Team]]</f>
        <v>$150 Draft Champions Nov 27 1:00 pm Lg.3548No Small Ball</v>
      </c>
    </row>
    <row r="2742" spans="1:7" x14ac:dyDescent="0.25">
      <c r="A2742">
        <v>2091</v>
      </c>
      <c r="B2742" t="s">
        <v>266</v>
      </c>
      <c r="C2742" t="s">
        <v>2602</v>
      </c>
      <c r="D2742">
        <v>1.304</v>
      </c>
      <c r="E2742">
        <v>820</v>
      </c>
      <c r="F2742">
        <f t="shared" si="42"/>
        <v>11</v>
      </c>
      <c r="G2742" t="str">
        <f>STANDINGS_WHIP[[#This Row],[League]]&amp;STANDINGS_WHIP[[#This Row],[Team]]</f>
        <v>$150 Draft Champions Nov 27 1:00 pm Lg.3548Bronx Yankees (DC2)</v>
      </c>
    </row>
    <row r="2743" spans="1:7" x14ac:dyDescent="0.25">
      <c r="A2743">
        <v>2163</v>
      </c>
      <c r="B2743" t="s">
        <v>2604</v>
      </c>
      <c r="C2743" t="s">
        <v>2602</v>
      </c>
      <c r="D2743">
        <v>1.3089999999999999</v>
      </c>
      <c r="E2743">
        <v>748</v>
      </c>
      <c r="F2743">
        <f t="shared" si="42"/>
        <v>12</v>
      </c>
      <c r="G2743" t="str">
        <f>STANDINGS_WHIP[[#This Row],[League]]&amp;STANDINGS_WHIP[[#This Row],[Team]]</f>
        <v>$150 Draft Champions Nov 27 1:00 pm Lg.3548Dock's Dose</v>
      </c>
    </row>
    <row r="2744" spans="1:7" x14ac:dyDescent="0.25">
      <c r="A2744">
        <v>2504</v>
      </c>
      <c r="B2744" t="s">
        <v>2606</v>
      </c>
      <c r="C2744" t="s">
        <v>2602</v>
      </c>
      <c r="D2744">
        <v>1.3340000000000001</v>
      </c>
      <c r="E2744">
        <v>407</v>
      </c>
      <c r="F2744">
        <f t="shared" si="42"/>
        <v>13</v>
      </c>
      <c r="G2744" t="str">
        <f>STANDINGS_WHIP[[#This Row],[League]]&amp;STANDINGS_WHIP[[#This Row],[Team]]</f>
        <v>$150 Draft Champions Nov 27 1:00 pm Lg.3548The Achievers - DC 1</v>
      </c>
    </row>
    <row r="2745" spans="1:7" x14ac:dyDescent="0.25">
      <c r="A2745">
        <v>2515</v>
      </c>
      <c r="B2745" t="s">
        <v>56</v>
      </c>
      <c r="C2745" t="s">
        <v>2602</v>
      </c>
      <c r="D2745">
        <v>1.335</v>
      </c>
      <c r="E2745">
        <v>396</v>
      </c>
      <c r="F2745">
        <f t="shared" si="42"/>
        <v>14</v>
      </c>
      <c r="G2745" t="str">
        <f>STANDINGS_WHIP[[#This Row],[League]]&amp;STANDINGS_WHIP[[#This Row],[Team]]</f>
        <v>$150 Draft Champions Nov 27 1:00 pm Lg.3548DOUGHBOYS</v>
      </c>
    </row>
    <row r="2746" spans="1:7" x14ac:dyDescent="0.25">
      <c r="A2746">
        <v>2685</v>
      </c>
      <c r="B2746" t="s">
        <v>2601</v>
      </c>
      <c r="C2746" t="s">
        <v>2602</v>
      </c>
      <c r="D2746">
        <v>1.353</v>
      </c>
      <c r="E2746">
        <v>226</v>
      </c>
      <c r="F2746">
        <f t="shared" si="42"/>
        <v>15</v>
      </c>
      <c r="G2746" t="str">
        <f>STANDINGS_WHIP[[#This Row],[League]]&amp;STANDINGS_WHIP[[#This Row],[Team]]</f>
        <v>$150 Draft Champions Nov 27 1:00 pm Lg.3548Slapnut Repellent</v>
      </c>
    </row>
    <row r="2747" spans="1:7" x14ac:dyDescent="0.25">
      <c r="A2747">
        <v>102</v>
      </c>
      <c r="B2747" t="s">
        <v>2615</v>
      </c>
      <c r="C2747" t="s">
        <v>2614</v>
      </c>
      <c r="D2747">
        <v>1.1599999999999999</v>
      </c>
      <c r="E2747">
        <v>2809</v>
      </c>
      <c r="F2747">
        <f t="shared" si="42"/>
        <v>1</v>
      </c>
      <c r="G2747" t="str">
        <f>STANDINGS_WHIP[[#This Row],[League]]&amp;STANDINGS_WHIP[[#This Row],[Team]]</f>
        <v>$150 Draft Champions Nov 27 1:00 pm Lg.3549Trout Sale Bum</v>
      </c>
    </row>
    <row r="2748" spans="1:7" x14ac:dyDescent="0.25">
      <c r="A2748">
        <v>272</v>
      </c>
      <c r="B2748" t="s">
        <v>2622</v>
      </c>
      <c r="C2748" t="s">
        <v>2614</v>
      </c>
      <c r="D2748">
        <v>1.1859999999999999</v>
      </c>
      <c r="E2748">
        <v>2639</v>
      </c>
      <c r="F2748">
        <f t="shared" si="42"/>
        <v>2</v>
      </c>
      <c r="G2748" t="str">
        <f>STANDINGS_WHIP[[#This Row],[League]]&amp;STANDINGS_WHIP[[#This Row],[Team]]</f>
        <v>$150 Draft Champions Nov 27 1:00 pm Lg.3549Team Lowy</v>
      </c>
    </row>
    <row r="2749" spans="1:7" x14ac:dyDescent="0.25">
      <c r="A2749">
        <v>294</v>
      </c>
      <c r="B2749" t="s">
        <v>2620</v>
      </c>
      <c r="C2749" t="s">
        <v>2614</v>
      </c>
      <c r="D2749">
        <v>1.1879999999999999</v>
      </c>
      <c r="E2749">
        <v>2617</v>
      </c>
      <c r="F2749">
        <f t="shared" si="42"/>
        <v>3</v>
      </c>
      <c r="G2749" t="str">
        <f>STANDINGS_WHIP[[#This Row],[League]]&amp;STANDINGS_WHIP[[#This Row],[Team]]</f>
        <v>$150 Draft Champions Nov 27 1:00 pm Lg.3549Augusta Gators</v>
      </c>
    </row>
    <row r="2750" spans="1:7" x14ac:dyDescent="0.25">
      <c r="A2750">
        <v>358</v>
      </c>
      <c r="B2750" t="s">
        <v>468</v>
      </c>
      <c r="C2750" t="s">
        <v>2614</v>
      </c>
      <c r="D2750">
        <v>1.1970000000000001</v>
      </c>
      <c r="E2750">
        <v>2553</v>
      </c>
      <c r="F2750">
        <f t="shared" si="42"/>
        <v>4</v>
      </c>
      <c r="G2750" t="str">
        <f>STANDINGS_WHIP[[#This Row],[League]]&amp;STANDINGS_WHIP[[#This Row],[Team]]</f>
        <v>$150 Draft Champions Nov 27 1:00 pm Lg.3549Spiked by Cobb</v>
      </c>
    </row>
    <row r="2751" spans="1:7" x14ac:dyDescent="0.25">
      <c r="A2751">
        <v>958</v>
      </c>
      <c r="B2751" t="s">
        <v>2621</v>
      </c>
      <c r="C2751" t="s">
        <v>2614</v>
      </c>
      <c r="D2751">
        <v>1.242</v>
      </c>
      <c r="E2751">
        <v>1953</v>
      </c>
      <c r="F2751">
        <f t="shared" si="42"/>
        <v>5</v>
      </c>
      <c r="G2751" t="str">
        <f>STANDINGS_WHIP[[#This Row],[League]]&amp;STANDINGS_WHIP[[#This Row],[Team]]</f>
        <v>$150 Draft Champions Nov 27 1:00 pm Lg.3549I Roll With Reginald</v>
      </c>
    </row>
    <row r="2752" spans="1:7" x14ac:dyDescent="0.25">
      <c r="A2752">
        <v>1740</v>
      </c>
      <c r="B2752" t="s">
        <v>2619</v>
      </c>
      <c r="C2752" t="s">
        <v>2614</v>
      </c>
      <c r="D2752">
        <v>1.284</v>
      </c>
      <c r="E2752">
        <v>1171</v>
      </c>
      <c r="F2752">
        <f t="shared" si="42"/>
        <v>6</v>
      </c>
      <c r="G2752" t="str">
        <f>STANDINGS_WHIP[[#This Row],[League]]&amp;STANDINGS_WHIP[[#This Row],[Team]]</f>
        <v>$150 Draft Champions Nov 27 1:00 pm Lg.3549Gators</v>
      </c>
    </row>
    <row r="2753" spans="1:7" x14ac:dyDescent="0.25">
      <c r="A2753">
        <v>1854</v>
      </c>
      <c r="B2753" t="s">
        <v>235</v>
      </c>
      <c r="C2753" t="s">
        <v>2614</v>
      </c>
      <c r="D2753">
        <v>1.29</v>
      </c>
      <c r="E2753">
        <v>1057</v>
      </c>
      <c r="F2753">
        <f t="shared" si="42"/>
        <v>7</v>
      </c>
      <c r="G2753" t="str">
        <f>STANDINGS_WHIP[[#This Row],[League]]&amp;STANDINGS_WHIP[[#This Row],[Team]]</f>
        <v>$150 Draft Champions Nov 27 1:00 pm Lg.3549Winston The Wolf</v>
      </c>
    </row>
    <row r="2754" spans="1:7" x14ac:dyDescent="0.25">
      <c r="A2754">
        <v>2053</v>
      </c>
      <c r="B2754" t="s">
        <v>2618</v>
      </c>
      <c r="C2754" t="s">
        <v>2614</v>
      </c>
      <c r="D2754">
        <v>1.302</v>
      </c>
      <c r="E2754">
        <v>858</v>
      </c>
      <c r="F2754">
        <f t="shared" si="42"/>
        <v>8</v>
      </c>
      <c r="G2754" t="str">
        <f>STANDINGS_WHIP[[#This Row],[League]]&amp;STANDINGS_WHIP[[#This Row],[Team]]</f>
        <v>$150 Draft Champions Nov 27 1:00 pm Lg.3549Diamond Studs</v>
      </c>
    </row>
    <row r="2755" spans="1:7" x14ac:dyDescent="0.25">
      <c r="A2755">
        <v>2222</v>
      </c>
      <c r="B2755" t="s">
        <v>128</v>
      </c>
      <c r="C2755" t="s">
        <v>2614</v>
      </c>
      <c r="D2755">
        <v>1.3120000000000001</v>
      </c>
      <c r="E2755">
        <v>689</v>
      </c>
      <c r="F2755">
        <f t="shared" ref="F2755:F2818" si="43">IF(C2755=C2754,F2754+1,1)</f>
        <v>9</v>
      </c>
      <c r="G2755" t="str">
        <f>STANDINGS_WHIP[[#This Row],[League]]&amp;STANDINGS_WHIP[[#This Row],[Team]]</f>
        <v>$150 Draft Champions Nov 27 1:00 pm Lg.3549Team Boelkens</v>
      </c>
    </row>
    <row r="2756" spans="1:7" x14ac:dyDescent="0.25">
      <c r="A2756">
        <v>2250</v>
      </c>
      <c r="B2756" t="s">
        <v>508</v>
      </c>
      <c r="C2756" t="s">
        <v>2614</v>
      </c>
      <c r="D2756">
        <v>1.3140000000000001</v>
      </c>
      <c r="E2756">
        <v>661</v>
      </c>
      <c r="F2756">
        <f t="shared" si="43"/>
        <v>10</v>
      </c>
      <c r="G2756" t="str">
        <f>STANDINGS_WHIP[[#This Row],[League]]&amp;STANDINGS_WHIP[[#This Row],[Team]]</f>
        <v>$150 Draft Champions Nov 27 1:00 pm Lg.3549Team Robinson</v>
      </c>
    </row>
    <row r="2757" spans="1:7" x14ac:dyDescent="0.25">
      <c r="A2757">
        <v>2335</v>
      </c>
      <c r="B2757" t="s">
        <v>2623</v>
      </c>
      <c r="C2757" t="s">
        <v>2614</v>
      </c>
      <c r="D2757">
        <v>1.32</v>
      </c>
      <c r="E2757">
        <v>576</v>
      </c>
      <c r="F2757">
        <f t="shared" si="43"/>
        <v>11</v>
      </c>
      <c r="G2757" t="str">
        <f>STANDINGS_WHIP[[#This Row],[League]]&amp;STANDINGS_WHIP[[#This Row],[Team]]</f>
        <v>$150 Draft Champions Nov 27 1:00 pm Lg.35492DC WAGGENER</v>
      </c>
    </row>
    <row r="2758" spans="1:7" x14ac:dyDescent="0.25">
      <c r="A2758">
        <v>2391</v>
      </c>
      <c r="B2758" t="s">
        <v>242</v>
      </c>
      <c r="C2758" t="s">
        <v>2614</v>
      </c>
      <c r="D2758">
        <v>1.3240000000000001</v>
      </c>
      <c r="E2758">
        <v>520</v>
      </c>
      <c r="F2758">
        <f t="shared" si="43"/>
        <v>12</v>
      </c>
      <c r="G2758" t="str">
        <f>STANDINGS_WHIP[[#This Row],[League]]&amp;STANDINGS_WHIP[[#This Row],[Team]]</f>
        <v>$150 Draft Champions Nov 27 1:00 pm Lg.3549Cyclones</v>
      </c>
    </row>
    <row r="2759" spans="1:7" x14ac:dyDescent="0.25">
      <c r="A2759">
        <v>2424</v>
      </c>
      <c r="B2759" t="s">
        <v>2617</v>
      </c>
      <c r="C2759" t="s">
        <v>2614</v>
      </c>
      <c r="D2759">
        <v>1.327</v>
      </c>
      <c r="E2759">
        <v>487</v>
      </c>
      <c r="F2759">
        <f t="shared" si="43"/>
        <v>13</v>
      </c>
      <c r="G2759" t="str">
        <f>STANDINGS_WHIP[[#This Row],[League]]&amp;STANDINGS_WHIP[[#This Row],[Team]]</f>
        <v>$150 Draft Champions Nov 27 1:00 pm Lg.3549Poopy Tooth 1</v>
      </c>
    </row>
    <row r="2760" spans="1:7" x14ac:dyDescent="0.25">
      <c r="A2760">
        <v>2428</v>
      </c>
      <c r="B2760" t="s">
        <v>2613</v>
      </c>
      <c r="C2760" t="s">
        <v>2614</v>
      </c>
      <c r="D2760">
        <v>1.327</v>
      </c>
      <c r="E2760">
        <v>483</v>
      </c>
      <c r="F2760">
        <f t="shared" si="43"/>
        <v>14</v>
      </c>
      <c r="G2760" t="str">
        <f>STANDINGS_WHIP[[#This Row],[League]]&amp;STANDINGS_WHIP[[#This Row],[Team]]</f>
        <v>$150 Draft Champions Nov 27 1:00 pm Lg.3549ChipChopChip1</v>
      </c>
    </row>
    <row r="2761" spans="1:7" x14ac:dyDescent="0.25">
      <c r="A2761">
        <v>2786</v>
      </c>
      <c r="B2761" t="s">
        <v>2616</v>
      </c>
      <c r="C2761" t="s">
        <v>2614</v>
      </c>
      <c r="D2761">
        <v>1.371</v>
      </c>
      <c r="E2761">
        <v>125</v>
      </c>
      <c r="F2761">
        <f t="shared" si="43"/>
        <v>15</v>
      </c>
      <c r="G2761" t="str">
        <f>STANDINGS_WHIP[[#This Row],[League]]&amp;STANDINGS_WHIP[[#This Row],[Team]]</f>
        <v>$150 Draft Champions Nov 27 1:00 pm Lg.3549Peppa Puig</v>
      </c>
    </row>
    <row r="2762" spans="1:7" x14ac:dyDescent="0.25">
      <c r="A2762">
        <v>57</v>
      </c>
      <c r="B2762" t="s">
        <v>361</v>
      </c>
      <c r="C2762" t="s">
        <v>2625</v>
      </c>
      <c r="D2762">
        <v>1.1439999999999999</v>
      </c>
      <c r="E2762">
        <v>2854</v>
      </c>
      <c r="F2762">
        <f t="shared" si="43"/>
        <v>1</v>
      </c>
      <c r="G2762" t="str">
        <f>STANDINGS_WHIP[[#This Row],[League]]&amp;STANDINGS_WHIP[[#This Row],[Team]]</f>
        <v>$400 Draft Champions Feb 01 1:00 pm Lg.3644Team Bevis</v>
      </c>
    </row>
    <row r="2763" spans="1:7" x14ac:dyDescent="0.25">
      <c r="A2763">
        <v>235</v>
      </c>
      <c r="B2763" t="s">
        <v>2630</v>
      </c>
      <c r="C2763" t="s">
        <v>2625</v>
      </c>
      <c r="D2763">
        <v>1.181</v>
      </c>
      <c r="E2763">
        <v>2676</v>
      </c>
      <c r="F2763">
        <f t="shared" si="43"/>
        <v>2</v>
      </c>
      <c r="G2763" t="str">
        <f>STANDINGS_WHIP[[#This Row],[League]]&amp;STANDINGS_WHIP[[#This Row],[Team]]</f>
        <v>$400 Draft Champions Feb 01 1:00 pm Lg.3644Tdot Tanks 3</v>
      </c>
    </row>
    <row r="2764" spans="1:7" x14ac:dyDescent="0.25">
      <c r="A2764">
        <v>543</v>
      </c>
      <c r="B2764" t="s">
        <v>2626</v>
      </c>
      <c r="C2764" t="s">
        <v>2625</v>
      </c>
      <c r="D2764">
        <v>1.214</v>
      </c>
      <c r="E2764">
        <v>2368</v>
      </c>
      <c r="F2764">
        <f t="shared" si="43"/>
        <v>3</v>
      </c>
      <c r="G2764" t="str">
        <f>STANDINGS_WHIP[[#This Row],[League]]&amp;STANDINGS_WHIP[[#This Row],[Team]]</f>
        <v>$400 Draft Champions Feb 01 1:00 pm Lg.3644Into the Crypts of Reyes</v>
      </c>
    </row>
    <row r="2765" spans="1:7" x14ac:dyDescent="0.25">
      <c r="A2765">
        <v>649</v>
      </c>
      <c r="B2765" t="s">
        <v>508</v>
      </c>
      <c r="C2765" t="s">
        <v>2625</v>
      </c>
      <c r="D2765">
        <v>1.222</v>
      </c>
      <c r="E2765">
        <v>2262</v>
      </c>
      <c r="F2765">
        <f t="shared" si="43"/>
        <v>4</v>
      </c>
      <c r="G2765" t="str">
        <f>STANDINGS_WHIP[[#This Row],[League]]&amp;STANDINGS_WHIP[[#This Row],[Team]]</f>
        <v>$400 Draft Champions Feb 01 1:00 pm Lg.3644Team Robinson</v>
      </c>
    </row>
    <row r="2766" spans="1:7" x14ac:dyDescent="0.25">
      <c r="A2766">
        <v>926</v>
      </c>
      <c r="B2766" t="s">
        <v>2634</v>
      </c>
      <c r="C2766" t="s">
        <v>2625</v>
      </c>
      <c r="D2766">
        <v>1.2410000000000001</v>
      </c>
      <c r="E2766">
        <v>1985</v>
      </c>
      <c r="F2766">
        <f t="shared" si="43"/>
        <v>5</v>
      </c>
      <c r="G2766" t="str">
        <f>STANDINGS_WHIP[[#This Row],[League]]&amp;STANDINGS_WHIP[[#This Row],[Team]]</f>
        <v>$400 Draft Champions Feb 01 1:00 pm Lg.3644Run Like Dixie</v>
      </c>
    </row>
    <row r="2767" spans="1:7" x14ac:dyDescent="0.25">
      <c r="A2767">
        <v>1361</v>
      </c>
      <c r="B2767" t="s">
        <v>2627</v>
      </c>
      <c r="C2767" t="s">
        <v>2625</v>
      </c>
      <c r="D2767">
        <v>1.2629999999999999</v>
      </c>
      <c r="E2767">
        <v>1550</v>
      </c>
      <c r="F2767">
        <f t="shared" si="43"/>
        <v>6</v>
      </c>
      <c r="G2767" t="str">
        <f>STANDINGS_WHIP[[#This Row],[League]]&amp;STANDINGS_WHIP[[#This Row],[Team]]</f>
        <v>$400 Draft Champions Feb 01 1:00 pm Lg.3644Team Shovein</v>
      </c>
    </row>
    <row r="2768" spans="1:7" x14ac:dyDescent="0.25">
      <c r="A2768">
        <v>1614</v>
      </c>
      <c r="B2768" t="s">
        <v>335</v>
      </c>
      <c r="C2768" t="s">
        <v>2625</v>
      </c>
      <c r="D2768">
        <v>1.2769999999999999</v>
      </c>
      <c r="E2768">
        <v>1297</v>
      </c>
      <c r="F2768">
        <f t="shared" si="43"/>
        <v>7</v>
      </c>
      <c r="G2768" t="str">
        <f>STANDINGS_WHIP[[#This Row],[League]]&amp;STANDINGS_WHIP[[#This Row],[Team]]</f>
        <v>$400 Draft Champions Feb 01 1:00 pm Lg.3644deadmoneyE</v>
      </c>
    </row>
    <row r="2769" spans="1:7" x14ac:dyDescent="0.25">
      <c r="A2769">
        <v>1842</v>
      </c>
      <c r="B2769" t="s">
        <v>2624</v>
      </c>
      <c r="C2769" t="s">
        <v>2625</v>
      </c>
      <c r="D2769">
        <v>1.29</v>
      </c>
      <c r="E2769">
        <v>1069</v>
      </c>
      <c r="F2769">
        <f t="shared" si="43"/>
        <v>8</v>
      </c>
      <c r="G2769" t="str">
        <f>STANDINGS_WHIP[[#This Row],[League]]&amp;STANDINGS_WHIP[[#This Row],[Team]]</f>
        <v>$400 Draft Champions Feb 01 1:00 pm Lg.3644Spartans</v>
      </c>
    </row>
    <row r="2770" spans="1:7" x14ac:dyDescent="0.25">
      <c r="A2770">
        <v>2228</v>
      </c>
      <c r="B2770" t="s">
        <v>144</v>
      </c>
      <c r="C2770" t="s">
        <v>2625</v>
      </c>
      <c r="D2770">
        <v>1.3129999999999999</v>
      </c>
      <c r="E2770">
        <v>682.5</v>
      </c>
      <c r="F2770">
        <f t="shared" si="43"/>
        <v>9</v>
      </c>
      <c r="G2770" t="str">
        <f>STANDINGS_WHIP[[#This Row],[League]]&amp;STANDINGS_WHIP[[#This Row],[Team]]</f>
        <v>$400 Draft Champions Feb 01 1:00 pm Lg.3644Team Burns</v>
      </c>
    </row>
    <row r="2771" spans="1:7" x14ac:dyDescent="0.25">
      <c r="A2771">
        <v>2313</v>
      </c>
      <c r="B2771" t="s">
        <v>2629</v>
      </c>
      <c r="C2771" t="s">
        <v>2625</v>
      </c>
      <c r="D2771">
        <v>1.3180000000000001</v>
      </c>
      <c r="E2771">
        <v>598</v>
      </c>
      <c r="F2771">
        <f t="shared" si="43"/>
        <v>10</v>
      </c>
      <c r="G2771" t="str">
        <f>STANDINGS_WHIP[[#This Row],[League]]&amp;STANDINGS_WHIP[[#This Row],[Team]]</f>
        <v>$400 Draft Champions Feb 01 1:00 pm Lg.3644Lennon/McCartney</v>
      </c>
    </row>
    <row r="2772" spans="1:7" x14ac:dyDescent="0.25">
      <c r="A2772">
        <v>2466</v>
      </c>
      <c r="B2772" t="s">
        <v>2631</v>
      </c>
      <c r="C2772" t="s">
        <v>2625</v>
      </c>
      <c r="D2772">
        <v>1.33</v>
      </c>
      <c r="E2772">
        <v>445</v>
      </c>
      <c r="F2772">
        <f t="shared" si="43"/>
        <v>11</v>
      </c>
      <c r="G2772" t="str">
        <f>STANDINGS_WHIP[[#This Row],[League]]&amp;STANDINGS_WHIP[[#This Row],[Team]]</f>
        <v>$400 Draft Champions Feb 01 1:00 pm Lg.3644Dangle - snipe</v>
      </c>
    </row>
    <row r="2773" spans="1:7" x14ac:dyDescent="0.25">
      <c r="A2773">
        <v>2499</v>
      </c>
      <c r="B2773" t="s">
        <v>889</v>
      </c>
      <c r="C2773" t="s">
        <v>2625</v>
      </c>
      <c r="D2773">
        <v>1.333</v>
      </c>
      <c r="E2773">
        <v>412</v>
      </c>
      <c r="F2773">
        <f t="shared" si="43"/>
        <v>12</v>
      </c>
      <c r="G2773" t="str">
        <f>STANDINGS_WHIP[[#This Row],[League]]&amp;STANDINGS_WHIP[[#This Row],[Team]]</f>
        <v>$400 Draft Champions Feb 01 1:00 pm Lg.3644Team Thompson</v>
      </c>
    </row>
    <row r="2774" spans="1:7" x14ac:dyDescent="0.25">
      <c r="A2774">
        <v>2563</v>
      </c>
      <c r="B2774" t="s">
        <v>2628</v>
      </c>
      <c r="C2774" t="s">
        <v>2625</v>
      </c>
      <c r="D2774">
        <v>1.339</v>
      </c>
      <c r="E2774">
        <v>348</v>
      </c>
      <c r="F2774">
        <f t="shared" si="43"/>
        <v>13</v>
      </c>
      <c r="G2774" t="str">
        <f>STANDINGS_WHIP[[#This Row],[League]]&amp;STANDINGS_WHIP[[#This Row],[Team]]</f>
        <v>$400 Draft Champions Feb 01 1:00 pm Lg.3644Le Chat Noir</v>
      </c>
    </row>
    <row r="2775" spans="1:7" x14ac:dyDescent="0.25">
      <c r="A2775">
        <v>2576</v>
      </c>
      <c r="B2775" t="s">
        <v>2633</v>
      </c>
      <c r="C2775" t="s">
        <v>2625</v>
      </c>
      <c r="D2775">
        <v>1.341</v>
      </c>
      <c r="E2775">
        <v>335</v>
      </c>
      <c r="F2775">
        <f t="shared" si="43"/>
        <v>14</v>
      </c>
      <c r="G2775" t="str">
        <f>STANDINGS_WHIP[[#This Row],[League]]&amp;STANDINGS_WHIP[[#This Row],[Team]]</f>
        <v>$400 Draft Champions Feb 01 1:00 pm Lg.3644Draughtsman 2</v>
      </c>
    </row>
    <row r="2776" spans="1:7" x14ac:dyDescent="0.25">
      <c r="A2776">
        <v>2766</v>
      </c>
      <c r="B2776" t="s">
        <v>2632</v>
      </c>
      <c r="C2776" t="s">
        <v>2625</v>
      </c>
      <c r="D2776">
        <v>1.367</v>
      </c>
      <c r="E2776">
        <v>145</v>
      </c>
      <c r="F2776">
        <f t="shared" si="43"/>
        <v>15</v>
      </c>
      <c r="G2776" t="str">
        <f>STANDINGS_WHIP[[#This Row],[League]]&amp;STANDINGS_WHIP[[#This Row],[Team]]</f>
        <v>$400 Draft Champions Feb 01 1:00 pm Lg.3644The O-Faces</v>
      </c>
    </row>
    <row r="2777" spans="1:7" x14ac:dyDescent="0.25">
      <c r="A2777">
        <v>87</v>
      </c>
      <c r="B2777" t="s">
        <v>202</v>
      </c>
      <c r="C2777" t="s">
        <v>2636</v>
      </c>
      <c r="D2777">
        <v>1.1539999999999999</v>
      </c>
      <c r="E2777">
        <v>2824</v>
      </c>
      <c r="F2777">
        <f t="shared" si="43"/>
        <v>1</v>
      </c>
      <c r="G2777" t="str">
        <f>STANDINGS_WHIP[[#This Row],[League]]&amp;STANDINGS_WHIP[[#This Row],[Team]]</f>
        <v>$400 Draft Champions Feb 06 1:00 pm Lg.3660One for the Dagger</v>
      </c>
    </row>
    <row r="2778" spans="1:7" x14ac:dyDescent="0.25">
      <c r="A2778">
        <v>415</v>
      </c>
      <c r="B2778" t="s">
        <v>267</v>
      </c>
      <c r="C2778" t="s">
        <v>2636</v>
      </c>
      <c r="D2778">
        <v>1.202</v>
      </c>
      <c r="E2778">
        <v>2496</v>
      </c>
      <c r="F2778">
        <f t="shared" si="43"/>
        <v>2</v>
      </c>
      <c r="G2778" t="str">
        <f>STANDINGS_WHIP[[#This Row],[League]]&amp;STANDINGS_WHIP[[#This Row],[Team]]</f>
        <v>$400 Draft Champions Feb 06 1:00 pm Lg.3660Team Ratner</v>
      </c>
    </row>
    <row r="2779" spans="1:7" x14ac:dyDescent="0.25">
      <c r="A2779">
        <v>596</v>
      </c>
      <c r="B2779" t="s">
        <v>206</v>
      </c>
      <c r="C2779" t="s">
        <v>2636</v>
      </c>
      <c r="D2779">
        <v>1.2190000000000001</v>
      </c>
      <c r="E2779">
        <v>2315</v>
      </c>
      <c r="F2779">
        <f t="shared" si="43"/>
        <v>3</v>
      </c>
      <c r="G2779" t="str">
        <f>STANDINGS_WHIP[[#This Row],[League]]&amp;STANDINGS_WHIP[[#This Row],[Team]]</f>
        <v>$400 Draft Champions Feb 06 1:00 pm Lg.3660Team Eroh</v>
      </c>
    </row>
    <row r="2780" spans="1:7" x14ac:dyDescent="0.25">
      <c r="A2780">
        <v>681</v>
      </c>
      <c r="B2780" t="s">
        <v>2640</v>
      </c>
      <c r="C2780" t="s">
        <v>2636</v>
      </c>
      <c r="D2780">
        <v>1.224</v>
      </c>
      <c r="E2780">
        <v>2230</v>
      </c>
      <c r="F2780">
        <f t="shared" si="43"/>
        <v>4</v>
      </c>
      <c r="G2780" t="str">
        <f>STANDINGS_WHIP[[#This Row],[League]]&amp;STANDINGS_WHIP[[#This Row],[Team]]</f>
        <v>$400 Draft Champions Feb 06 1:00 pm Lg.3660Your Daddy</v>
      </c>
    </row>
    <row r="2781" spans="1:7" x14ac:dyDescent="0.25">
      <c r="A2781">
        <v>867</v>
      </c>
      <c r="B2781" t="s">
        <v>2638</v>
      </c>
      <c r="C2781" t="s">
        <v>2636</v>
      </c>
      <c r="D2781">
        <v>1.2370000000000001</v>
      </c>
      <c r="E2781">
        <v>2044</v>
      </c>
      <c r="F2781">
        <f t="shared" si="43"/>
        <v>5</v>
      </c>
      <c r="G2781" t="str">
        <f>STANDINGS_WHIP[[#This Row],[League]]&amp;STANDINGS_WHIP[[#This Row],[Team]]</f>
        <v>$400 Draft Champions Feb 06 1:00 pm Lg.3660ctmbb iv</v>
      </c>
    </row>
    <row r="2782" spans="1:7" x14ac:dyDescent="0.25">
      <c r="A2782">
        <v>1059</v>
      </c>
      <c r="B2782" t="s">
        <v>190</v>
      </c>
      <c r="C2782" t="s">
        <v>2636</v>
      </c>
      <c r="D2782">
        <v>1.2470000000000001</v>
      </c>
      <c r="E2782">
        <v>1852</v>
      </c>
      <c r="F2782">
        <f t="shared" si="43"/>
        <v>6</v>
      </c>
      <c r="G2782" t="str">
        <f>STANDINGS_WHIP[[#This Row],[League]]&amp;STANDINGS_WHIP[[#This Row],[Team]]</f>
        <v>$400 Draft Champions Feb 06 1:00 pm Lg.3660Teheran You Apart</v>
      </c>
    </row>
    <row r="2783" spans="1:7" x14ac:dyDescent="0.25">
      <c r="A2783">
        <v>1329</v>
      </c>
      <c r="B2783" t="s">
        <v>2639</v>
      </c>
      <c r="C2783" t="s">
        <v>2636</v>
      </c>
      <c r="D2783">
        <v>1.262</v>
      </c>
      <c r="E2783">
        <v>1582</v>
      </c>
      <c r="F2783">
        <f t="shared" si="43"/>
        <v>7</v>
      </c>
      <c r="G2783" t="str">
        <f>STANDINGS_WHIP[[#This Row],[League]]&amp;STANDINGS_WHIP[[#This Row],[Team]]</f>
        <v>$400 Draft Champions Feb 06 1:00 pm Lg.3660Team Pucci</v>
      </c>
    </row>
    <row r="2784" spans="1:7" x14ac:dyDescent="0.25">
      <c r="A2784">
        <v>1344</v>
      </c>
      <c r="B2784" t="s">
        <v>2635</v>
      </c>
      <c r="C2784" t="s">
        <v>2636</v>
      </c>
      <c r="D2784">
        <v>1.262</v>
      </c>
      <c r="E2784">
        <v>1567</v>
      </c>
      <c r="F2784">
        <f t="shared" si="43"/>
        <v>8</v>
      </c>
      <c r="G2784" t="str">
        <f>STANDINGS_WHIP[[#This Row],[League]]&amp;STANDINGS_WHIP[[#This Row],[Team]]</f>
        <v>$400 Draft Champions Feb 06 1:00 pm Lg.3660DC Dogo 4</v>
      </c>
    </row>
    <row r="2785" spans="1:7" x14ac:dyDescent="0.25">
      <c r="A2785">
        <v>1367</v>
      </c>
      <c r="B2785" t="s">
        <v>2641</v>
      </c>
      <c r="C2785" t="s">
        <v>2636</v>
      </c>
      <c r="D2785">
        <v>1.264</v>
      </c>
      <c r="E2785">
        <v>1544</v>
      </c>
      <c r="F2785">
        <f t="shared" si="43"/>
        <v>9</v>
      </c>
      <c r="G2785" t="str">
        <f>STANDINGS_WHIP[[#This Row],[League]]&amp;STANDINGS_WHIP[[#This Row],[Team]]</f>
        <v>$400 Draft Champions Feb 06 1:00 pm Lg.3660Starfishmn 0206</v>
      </c>
    </row>
    <row r="2786" spans="1:7" x14ac:dyDescent="0.25">
      <c r="A2786">
        <v>1468</v>
      </c>
      <c r="B2786" t="s">
        <v>448</v>
      </c>
      <c r="C2786" t="s">
        <v>2636</v>
      </c>
      <c r="D2786">
        <v>1.2689999999999999</v>
      </c>
      <c r="E2786">
        <v>1443</v>
      </c>
      <c r="F2786">
        <f t="shared" si="43"/>
        <v>10</v>
      </c>
      <c r="G2786" t="str">
        <f>STANDINGS_WHIP[[#This Row],[League]]&amp;STANDINGS_WHIP[[#This Row],[Team]]</f>
        <v>$400 Draft Champions Feb 06 1:00 pm Lg.3660The Chameleons</v>
      </c>
    </row>
    <row r="2787" spans="1:7" x14ac:dyDescent="0.25">
      <c r="A2787">
        <v>2041</v>
      </c>
      <c r="B2787" t="s">
        <v>889</v>
      </c>
      <c r="C2787" t="s">
        <v>2636</v>
      </c>
      <c r="D2787">
        <v>1.3009999999999999</v>
      </c>
      <c r="E2787">
        <v>870</v>
      </c>
      <c r="F2787">
        <f t="shared" si="43"/>
        <v>11</v>
      </c>
      <c r="G2787" t="str">
        <f>STANDINGS_WHIP[[#This Row],[League]]&amp;STANDINGS_WHIP[[#This Row],[Team]]</f>
        <v>$400 Draft Champions Feb 06 1:00 pm Lg.3660Team Thompson</v>
      </c>
    </row>
    <row r="2788" spans="1:7" x14ac:dyDescent="0.25">
      <c r="A2788">
        <v>2277</v>
      </c>
      <c r="B2788" t="s">
        <v>402</v>
      </c>
      <c r="C2788" t="s">
        <v>2636</v>
      </c>
      <c r="D2788">
        <v>1.3160000000000001</v>
      </c>
      <c r="E2788">
        <v>634</v>
      </c>
      <c r="F2788">
        <f t="shared" si="43"/>
        <v>12</v>
      </c>
      <c r="G2788" t="str">
        <f>STANDINGS_WHIP[[#This Row],[League]]&amp;STANDINGS_WHIP[[#This Row],[Team]]</f>
        <v>$400 Draft Champions Feb 06 1:00 pm Lg.3660Team Leonard</v>
      </c>
    </row>
    <row r="2789" spans="1:7" x14ac:dyDescent="0.25">
      <c r="A2789">
        <v>2395</v>
      </c>
      <c r="B2789" t="s">
        <v>174</v>
      </c>
      <c r="C2789" t="s">
        <v>2636</v>
      </c>
      <c r="D2789">
        <v>1.3240000000000001</v>
      </c>
      <c r="E2789">
        <v>516</v>
      </c>
      <c r="F2789">
        <f t="shared" si="43"/>
        <v>13</v>
      </c>
      <c r="G2789" t="str">
        <f>STANDINGS_WHIP[[#This Row],[League]]&amp;STANDINGS_WHIP[[#This Row],[Team]]</f>
        <v>$400 Draft Champions Feb 06 1:00 pm Lg.3660Team Phillips</v>
      </c>
    </row>
    <row r="2790" spans="1:7" x14ac:dyDescent="0.25">
      <c r="A2790">
        <v>2687</v>
      </c>
      <c r="B2790" t="s">
        <v>204</v>
      </c>
      <c r="C2790" t="s">
        <v>2636</v>
      </c>
      <c r="D2790">
        <v>1.353</v>
      </c>
      <c r="E2790">
        <v>224</v>
      </c>
      <c r="F2790">
        <f t="shared" si="43"/>
        <v>14</v>
      </c>
      <c r="G2790" t="str">
        <f>STANDINGS_WHIP[[#This Row],[League]]&amp;STANDINGS_WHIP[[#This Row],[Team]]</f>
        <v>$400 Draft Champions Feb 06 1:00 pm Lg.3660Cosmos</v>
      </c>
    </row>
    <row r="2791" spans="1:7" x14ac:dyDescent="0.25">
      <c r="A2791">
        <v>2859</v>
      </c>
      <c r="B2791" t="s">
        <v>2637</v>
      </c>
      <c r="C2791" t="s">
        <v>2636</v>
      </c>
      <c r="D2791">
        <v>1.393</v>
      </c>
      <c r="E2791">
        <v>52</v>
      </c>
      <c r="F2791">
        <f t="shared" si="43"/>
        <v>15</v>
      </c>
      <c r="G2791" t="str">
        <f>STANDINGS_WHIP[[#This Row],[League]]&amp;STANDINGS_WHIP[[#This Row],[Team]]</f>
        <v>$400 Draft Champions Feb 06 1:00 pm Lg.3660Team Beckey</v>
      </c>
    </row>
    <row r="2792" spans="1:7" x14ac:dyDescent="0.25">
      <c r="A2792">
        <v>78</v>
      </c>
      <c r="B2792" t="s">
        <v>245</v>
      </c>
      <c r="C2792" t="s">
        <v>2642</v>
      </c>
      <c r="D2792">
        <v>1.151</v>
      </c>
      <c r="E2792">
        <v>2833</v>
      </c>
      <c r="F2792">
        <f t="shared" si="43"/>
        <v>1</v>
      </c>
      <c r="G2792" t="str">
        <f>STANDINGS_WHIP[[#This Row],[League]]&amp;STANDINGS_WHIP[[#This Row],[Team]]</f>
        <v>$400 Draft Champions Feb 13 1:00 pm Lg.3694Fresh Ripe Peaches</v>
      </c>
    </row>
    <row r="2793" spans="1:7" x14ac:dyDescent="0.25">
      <c r="A2793">
        <v>307</v>
      </c>
      <c r="B2793" t="s">
        <v>206</v>
      </c>
      <c r="C2793" t="s">
        <v>2642</v>
      </c>
      <c r="D2793">
        <v>1.1910000000000001</v>
      </c>
      <c r="E2793">
        <v>2604</v>
      </c>
      <c r="F2793">
        <f t="shared" si="43"/>
        <v>2</v>
      </c>
      <c r="G2793" t="str">
        <f>STANDINGS_WHIP[[#This Row],[League]]&amp;STANDINGS_WHIP[[#This Row],[Team]]</f>
        <v>$400 Draft Champions Feb 13 1:00 pm Lg.3694Team Eroh</v>
      </c>
    </row>
    <row r="2794" spans="1:7" x14ac:dyDescent="0.25">
      <c r="A2794">
        <v>533</v>
      </c>
      <c r="B2794" t="s">
        <v>2645</v>
      </c>
      <c r="C2794" t="s">
        <v>2642</v>
      </c>
      <c r="D2794">
        <v>1.2130000000000001</v>
      </c>
      <c r="E2794">
        <v>2378</v>
      </c>
      <c r="F2794">
        <f t="shared" si="43"/>
        <v>3</v>
      </c>
      <c r="G2794" t="str">
        <f>STANDINGS_WHIP[[#This Row],[League]]&amp;STANDINGS_WHIP[[#This Row],[Team]]</f>
        <v>$400 Draft Champions Feb 13 1:00 pm Lg.3694Who's Your Papi?</v>
      </c>
    </row>
    <row r="2795" spans="1:7" x14ac:dyDescent="0.25">
      <c r="A2795">
        <v>535</v>
      </c>
      <c r="B2795" t="s">
        <v>2651</v>
      </c>
      <c r="C2795" t="s">
        <v>2642</v>
      </c>
      <c r="D2795">
        <v>1.2130000000000001</v>
      </c>
      <c r="E2795">
        <v>2376</v>
      </c>
      <c r="F2795">
        <f t="shared" si="43"/>
        <v>4</v>
      </c>
      <c r="G2795" t="str">
        <f>STANDINGS_WHIP[[#This Row],[League]]&amp;STANDINGS_WHIP[[#This Row],[Team]]</f>
        <v>$400 Draft Champions Feb 13 1:00 pm Lg.3694Showstoppin'</v>
      </c>
    </row>
    <row r="2796" spans="1:7" x14ac:dyDescent="0.25">
      <c r="A2796">
        <v>671</v>
      </c>
      <c r="B2796" t="s">
        <v>2644</v>
      </c>
      <c r="C2796" t="s">
        <v>2642</v>
      </c>
      <c r="D2796">
        <v>1.224</v>
      </c>
      <c r="E2796">
        <v>2240</v>
      </c>
      <c r="F2796">
        <f t="shared" si="43"/>
        <v>5</v>
      </c>
      <c r="G2796" t="str">
        <f>STANDINGS_WHIP[[#This Row],[League]]&amp;STANDINGS_WHIP[[#This Row],[Team]]</f>
        <v>$400 Draft Champions Feb 13 1:00 pm Lg.3694Somos Familia</v>
      </c>
    </row>
    <row r="2797" spans="1:7" x14ac:dyDescent="0.25">
      <c r="A2797">
        <v>860</v>
      </c>
      <c r="B2797" t="s">
        <v>429</v>
      </c>
      <c r="C2797" t="s">
        <v>2642</v>
      </c>
      <c r="D2797">
        <v>1.2370000000000001</v>
      </c>
      <c r="E2797">
        <v>2051</v>
      </c>
      <c r="F2797">
        <f t="shared" si="43"/>
        <v>6</v>
      </c>
      <c r="G2797" t="str">
        <f>STANDINGS_WHIP[[#This Row],[League]]&amp;STANDINGS_WHIP[[#This Row],[Team]]</f>
        <v>$400 Draft Champions Feb 13 1:00 pm Lg.3694Team Daino</v>
      </c>
    </row>
    <row r="2798" spans="1:7" x14ac:dyDescent="0.25">
      <c r="A2798">
        <v>888</v>
      </c>
      <c r="B2798" t="s">
        <v>2648</v>
      </c>
      <c r="C2798" t="s">
        <v>2642</v>
      </c>
      <c r="D2798">
        <v>1.238</v>
      </c>
      <c r="E2798">
        <v>2023</v>
      </c>
      <c r="F2798">
        <f t="shared" si="43"/>
        <v>7</v>
      </c>
      <c r="G2798" t="str">
        <f>STANDINGS_WHIP[[#This Row],[League]]&amp;STANDINGS_WHIP[[#This Row],[Team]]</f>
        <v>$400 Draft Champions Feb 13 1:00 pm Lg.3694Side Boy</v>
      </c>
    </row>
    <row r="2799" spans="1:7" x14ac:dyDescent="0.25">
      <c r="A2799">
        <v>946</v>
      </c>
      <c r="B2799" t="s">
        <v>2649</v>
      </c>
      <c r="C2799" t="s">
        <v>2642</v>
      </c>
      <c r="D2799">
        <v>1.242</v>
      </c>
      <c r="E2799">
        <v>1965</v>
      </c>
      <c r="F2799">
        <f t="shared" si="43"/>
        <v>8</v>
      </c>
      <c r="G2799" t="str">
        <f>STANDINGS_WHIP[[#This Row],[League]]&amp;STANDINGS_WHIP[[#This Row],[Team]]</f>
        <v>$400 Draft Champions Feb 13 1:00 pm Lg.3694Go Crazy Folks Go Crazy</v>
      </c>
    </row>
    <row r="2800" spans="1:7" x14ac:dyDescent="0.25">
      <c r="A2800">
        <v>1467</v>
      </c>
      <c r="B2800" t="s">
        <v>2646</v>
      </c>
      <c r="C2800" t="s">
        <v>2642</v>
      </c>
      <c r="D2800">
        <v>1.2689999999999999</v>
      </c>
      <c r="E2800">
        <v>1444</v>
      </c>
      <c r="F2800">
        <f t="shared" si="43"/>
        <v>9</v>
      </c>
      <c r="G2800" t="str">
        <f>STANDINGS_WHIP[[#This Row],[League]]&amp;STANDINGS_WHIP[[#This Row],[Team]]</f>
        <v>$400 Draft Champions Feb 13 1:00 pm Lg.3694Dallas Ruscoe</v>
      </c>
    </row>
    <row r="2801" spans="1:7" x14ac:dyDescent="0.25">
      <c r="A2801">
        <v>1655</v>
      </c>
      <c r="B2801" t="s">
        <v>2650</v>
      </c>
      <c r="C2801" t="s">
        <v>2642</v>
      </c>
      <c r="D2801">
        <v>1.2789999999999999</v>
      </c>
      <c r="E2801">
        <v>1256</v>
      </c>
      <c r="F2801">
        <f t="shared" si="43"/>
        <v>10</v>
      </c>
      <c r="G2801" t="str">
        <f>STANDINGS_WHIP[[#This Row],[League]]&amp;STANDINGS_WHIP[[#This Row],[Team]]</f>
        <v>$400 Draft Champions Feb 13 1:00 pm Lg.3694JonesCurtisW DC1</v>
      </c>
    </row>
    <row r="2802" spans="1:7" x14ac:dyDescent="0.25">
      <c r="A2802">
        <v>1911</v>
      </c>
      <c r="B2802" t="s">
        <v>2652</v>
      </c>
      <c r="C2802" t="s">
        <v>2642</v>
      </c>
      <c r="D2802">
        <v>1.2929999999999999</v>
      </c>
      <c r="E2802">
        <v>1000</v>
      </c>
      <c r="F2802">
        <f t="shared" si="43"/>
        <v>11</v>
      </c>
      <c r="G2802" t="str">
        <f>STANDINGS_WHIP[[#This Row],[League]]&amp;STANDINGS_WHIP[[#This Row],[Team]]</f>
        <v>$400 Draft Champions Feb 13 1:00 pm Lg.3694Starfishmn 0213</v>
      </c>
    </row>
    <row r="2803" spans="1:7" x14ac:dyDescent="0.25">
      <c r="A2803">
        <v>2061</v>
      </c>
      <c r="B2803" t="s">
        <v>2643</v>
      </c>
      <c r="C2803" t="s">
        <v>2642</v>
      </c>
      <c r="D2803">
        <v>1.302</v>
      </c>
      <c r="E2803">
        <v>850</v>
      </c>
      <c r="F2803">
        <f t="shared" si="43"/>
        <v>12</v>
      </c>
      <c r="G2803" t="str">
        <f>STANDINGS_WHIP[[#This Row],[League]]&amp;STANDINGS_WHIP[[#This Row],[Team]]</f>
        <v>$400 Draft Champions Feb 13 1:00 pm Lg.3694Badlanders</v>
      </c>
    </row>
    <row r="2804" spans="1:7" x14ac:dyDescent="0.25">
      <c r="A2804">
        <v>2557</v>
      </c>
      <c r="B2804" t="s">
        <v>726</v>
      </c>
      <c r="C2804" t="s">
        <v>2642</v>
      </c>
      <c r="D2804">
        <v>1.339</v>
      </c>
      <c r="E2804">
        <v>354</v>
      </c>
      <c r="F2804">
        <f t="shared" si="43"/>
        <v>13</v>
      </c>
      <c r="G2804" t="str">
        <f>STANDINGS_WHIP[[#This Row],[League]]&amp;STANDINGS_WHIP[[#This Row],[Team]]</f>
        <v>$400 Draft Champions Feb 13 1:00 pm Lg.3694Team Warner</v>
      </c>
    </row>
    <row r="2805" spans="1:7" x14ac:dyDescent="0.25">
      <c r="A2805">
        <v>2804</v>
      </c>
      <c r="B2805" t="s">
        <v>2647</v>
      </c>
      <c r="C2805" t="s">
        <v>2642</v>
      </c>
      <c r="D2805">
        <v>1.375</v>
      </c>
      <c r="E2805">
        <v>107</v>
      </c>
      <c r="F2805">
        <f t="shared" si="43"/>
        <v>14</v>
      </c>
      <c r="G2805" t="str">
        <f>STANDINGS_WHIP[[#This Row],[League]]&amp;STANDINGS_WHIP[[#This Row],[Team]]</f>
        <v>$400 Draft Champions Feb 13 1:00 pm Lg.3694CHIN MUSIC</v>
      </c>
    </row>
    <row r="2806" spans="1:7" x14ac:dyDescent="0.25">
      <c r="A2806">
        <v>2905</v>
      </c>
      <c r="B2806" t="s">
        <v>1557</v>
      </c>
      <c r="C2806" t="s">
        <v>2642</v>
      </c>
      <c r="D2806">
        <v>1.4470000000000001</v>
      </c>
      <c r="E2806">
        <v>6</v>
      </c>
      <c r="F2806">
        <f t="shared" si="43"/>
        <v>15</v>
      </c>
      <c r="G2806" t="str">
        <f>STANDINGS_WHIP[[#This Row],[League]]&amp;STANDINGS_WHIP[[#This Row],[Team]]</f>
        <v>$400 Draft Champions Feb 13 1:00 pm Lg.3694Team Casey</v>
      </c>
    </row>
    <row r="2807" spans="1:7" x14ac:dyDescent="0.25">
      <c r="A2807">
        <v>9</v>
      </c>
      <c r="B2807" t="s">
        <v>1159</v>
      </c>
      <c r="C2807" t="s">
        <v>2653</v>
      </c>
      <c r="D2807">
        <v>1.1020000000000001</v>
      </c>
      <c r="E2807">
        <v>2902</v>
      </c>
      <c r="F2807">
        <f t="shared" si="43"/>
        <v>1</v>
      </c>
      <c r="G2807" t="str">
        <f>STANDINGS_WHIP[[#This Row],[League]]&amp;STANDINGS_WHIP[[#This Row],[Team]]</f>
        <v>$400 Draft Champions Feb 20 1:00 pm Lg.3735Infinity Management</v>
      </c>
    </row>
    <row r="2808" spans="1:7" x14ac:dyDescent="0.25">
      <c r="A2808">
        <v>98</v>
      </c>
      <c r="B2808" t="s">
        <v>2658</v>
      </c>
      <c r="C2808" t="s">
        <v>2653</v>
      </c>
      <c r="D2808">
        <v>1.1579999999999999</v>
      </c>
      <c r="E2808">
        <v>2813</v>
      </c>
      <c r="F2808">
        <f t="shared" si="43"/>
        <v>2</v>
      </c>
      <c r="G2808" t="str">
        <f>STANDINGS_WHIP[[#This Row],[League]]&amp;STANDINGS_WHIP[[#This Row],[Team]]</f>
        <v>$400 Draft Champions Feb 20 1:00 pm Lg.3735Getpaddled</v>
      </c>
    </row>
    <row r="2809" spans="1:7" x14ac:dyDescent="0.25">
      <c r="A2809">
        <v>404</v>
      </c>
      <c r="B2809" t="s">
        <v>244</v>
      </c>
      <c r="C2809" t="s">
        <v>2653</v>
      </c>
      <c r="D2809">
        <v>1.2010000000000001</v>
      </c>
      <c r="E2809">
        <v>2507</v>
      </c>
      <c r="F2809">
        <f t="shared" si="43"/>
        <v>3</v>
      </c>
      <c r="G2809" t="str">
        <f>STANDINGS_WHIP[[#This Row],[League]]&amp;STANDINGS_WHIP[[#This Row],[Team]]</f>
        <v>$400 Draft Champions Feb 20 1:00 pm Lg.3735Queen Team</v>
      </c>
    </row>
    <row r="2810" spans="1:7" x14ac:dyDescent="0.25">
      <c r="A2810">
        <v>793</v>
      </c>
      <c r="B2810" t="s">
        <v>2657</v>
      </c>
      <c r="C2810" t="s">
        <v>2653</v>
      </c>
      <c r="D2810">
        <v>1.2330000000000001</v>
      </c>
      <c r="E2810">
        <v>2118</v>
      </c>
      <c r="F2810">
        <f t="shared" si="43"/>
        <v>4</v>
      </c>
      <c r="G2810" t="str">
        <f>STANDINGS_WHIP[[#This Row],[League]]&amp;STANDINGS_WHIP[[#This Row],[Team]]</f>
        <v>$400 Draft Champions Feb 20 1:00 pm Lg.3735Charm City Rats</v>
      </c>
    </row>
    <row r="2811" spans="1:7" x14ac:dyDescent="0.25">
      <c r="A2811">
        <v>1032</v>
      </c>
      <c r="B2811" t="s">
        <v>2655</v>
      </c>
      <c r="C2811" t="s">
        <v>2653</v>
      </c>
      <c r="D2811">
        <v>1.246</v>
      </c>
      <c r="E2811">
        <v>1879</v>
      </c>
      <c r="F2811">
        <f t="shared" si="43"/>
        <v>5</v>
      </c>
      <c r="G2811" t="str">
        <f>STANDINGS_WHIP[[#This Row],[League]]&amp;STANDINGS_WHIP[[#This Row],[Team]]</f>
        <v>$400 Draft Champions Feb 20 1:00 pm Lg.3735Baby Brooke's Baseball Bats</v>
      </c>
    </row>
    <row r="2812" spans="1:7" x14ac:dyDescent="0.25">
      <c r="A2812">
        <v>1246</v>
      </c>
      <c r="B2812" t="s">
        <v>2660</v>
      </c>
      <c r="C2812" t="s">
        <v>2653</v>
      </c>
      <c r="D2812">
        <v>1.2569999999999999</v>
      </c>
      <c r="E2812">
        <v>1665</v>
      </c>
      <c r="F2812">
        <f t="shared" si="43"/>
        <v>6</v>
      </c>
      <c r="G2812" t="str">
        <f>STANDINGS_WHIP[[#This Row],[League]]&amp;STANDINGS_WHIP[[#This Row],[Team]]</f>
        <v>$400 Draft Champions Feb 20 1:00 pm Lg.3735Liars &amp; Felons #11</v>
      </c>
    </row>
    <row r="2813" spans="1:7" x14ac:dyDescent="0.25">
      <c r="A2813">
        <v>1351</v>
      </c>
      <c r="B2813" t="s">
        <v>2654</v>
      </c>
      <c r="C2813" t="s">
        <v>2653</v>
      </c>
      <c r="D2813">
        <v>1.2629999999999999</v>
      </c>
      <c r="E2813">
        <v>1560</v>
      </c>
      <c r="F2813">
        <f t="shared" si="43"/>
        <v>7</v>
      </c>
      <c r="G2813" t="str">
        <f>STANDINGS_WHIP[[#This Row],[League]]&amp;STANDINGS_WHIP[[#This Row],[Team]]</f>
        <v>$400 Draft Champions Feb 20 1:00 pm Lg.3735Harry Doyle All-Stars 4</v>
      </c>
    </row>
    <row r="2814" spans="1:7" x14ac:dyDescent="0.25">
      <c r="A2814">
        <v>1461</v>
      </c>
      <c r="B2814" t="s">
        <v>80</v>
      </c>
      <c r="C2814" t="s">
        <v>2653</v>
      </c>
      <c r="D2814">
        <v>1.2689999999999999</v>
      </c>
      <c r="E2814">
        <v>1450</v>
      </c>
      <c r="F2814">
        <f t="shared" si="43"/>
        <v>8</v>
      </c>
      <c r="G2814" t="str">
        <f>STANDINGS_WHIP[[#This Row],[League]]&amp;STANDINGS_WHIP[[#This Row],[Team]]</f>
        <v>$400 Draft Champions Feb 20 1:00 pm Lg.3735Sleepahs and Keepahs</v>
      </c>
    </row>
    <row r="2815" spans="1:7" x14ac:dyDescent="0.25">
      <c r="A2815">
        <v>1594</v>
      </c>
      <c r="B2815" t="s">
        <v>517</v>
      </c>
      <c r="C2815" t="s">
        <v>2653</v>
      </c>
      <c r="D2815">
        <v>1.276</v>
      </c>
      <c r="E2815">
        <v>1317</v>
      </c>
      <c r="F2815">
        <f t="shared" si="43"/>
        <v>9</v>
      </c>
      <c r="G2815" t="str">
        <f>STANDINGS_WHIP[[#This Row],[League]]&amp;STANDINGS_WHIP[[#This Row],[Team]]</f>
        <v>$400 Draft Champions Feb 20 1:00 pm Lg.3735Starfishmn 0220</v>
      </c>
    </row>
    <row r="2816" spans="1:7" x14ac:dyDescent="0.25">
      <c r="A2816">
        <v>1754</v>
      </c>
      <c r="B2816" t="s">
        <v>267</v>
      </c>
      <c r="C2816" t="s">
        <v>2653</v>
      </c>
      <c r="D2816">
        <v>1.2849999999999999</v>
      </c>
      <c r="E2816">
        <v>1157</v>
      </c>
      <c r="F2816">
        <f t="shared" si="43"/>
        <v>10</v>
      </c>
      <c r="G2816" t="str">
        <f>STANDINGS_WHIP[[#This Row],[League]]&amp;STANDINGS_WHIP[[#This Row],[Team]]</f>
        <v>$400 Draft Champions Feb 20 1:00 pm Lg.3735Team Ratner</v>
      </c>
    </row>
    <row r="2817" spans="1:7" x14ac:dyDescent="0.25">
      <c r="A2817">
        <v>2103</v>
      </c>
      <c r="B2817" t="s">
        <v>200</v>
      </c>
      <c r="C2817" t="s">
        <v>2653</v>
      </c>
      <c r="D2817">
        <v>1.3049999999999999</v>
      </c>
      <c r="E2817">
        <v>808</v>
      </c>
      <c r="F2817">
        <f t="shared" si="43"/>
        <v>11</v>
      </c>
      <c r="G2817" t="str">
        <f>STANDINGS_WHIP[[#This Row],[League]]&amp;STANDINGS_WHIP[[#This Row],[Team]]</f>
        <v>$400 Draft Champions Feb 20 1:00 pm Lg.3735Stealing from Romeo</v>
      </c>
    </row>
    <row r="2818" spans="1:7" x14ac:dyDescent="0.25">
      <c r="A2818">
        <v>2523</v>
      </c>
      <c r="B2818" t="s">
        <v>2656</v>
      </c>
      <c r="C2818" t="s">
        <v>2653</v>
      </c>
      <c r="D2818">
        <v>1.335</v>
      </c>
      <c r="E2818">
        <v>388</v>
      </c>
      <c r="F2818">
        <f t="shared" si="43"/>
        <v>12</v>
      </c>
      <c r="G2818" t="str">
        <f>STANDINGS_WHIP[[#This Row],[League]]&amp;STANDINGS_WHIP[[#This Row],[Team]]</f>
        <v>$400 Draft Champions Feb 20 1:00 pm Lg.3735Sgusting Robots RoG</v>
      </c>
    </row>
    <row r="2819" spans="1:7" x14ac:dyDescent="0.25">
      <c r="A2819">
        <v>2579</v>
      </c>
      <c r="B2819" t="s">
        <v>249</v>
      </c>
      <c r="C2819" t="s">
        <v>2653</v>
      </c>
      <c r="D2819">
        <v>1.341</v>
      </c>
      <c r="E2819">
        <v>332</v>
      </c>
      <c r="F2819">
        <f t="shared" ref="F2819:F2881" si="44">IF(C2819=C2818,F2818+1,1)</f>
        <v>13</v>
      </c>
      <c r="G2819" t="str">
        <f>STANDINGS_WHIP[[#This Row],[League]]&amp;STANDINGS_WHIP[[#This Row],[Team]]</f>
        <v>$400 Draft Champions Feb 20 1:00 pm Lg.3735OC Wolverines</v>
      </c>
    </row>
    <row r="2820" spans="1:7" x14ac:dyDescent="0.25">
      <c r="A2820">
        <v>2693</v>
      </c>
      <c r="B2820" t="s">
        <v>2659</v>
      </c>
      <c r="C2820" t="s">
        <v>2653</v>
      </c>
      <c r="D2820">
        <v>1.3540000000000001</v>
      </c>
      <c r="E2820">
        <v>218</v>
      </c>
      <c r="F2820">
        <f t="shared" si="44"/>
        <v>14</v>
      </c>
      <c r="G2820" t="str">
        <f>STANDINGS_WHIP[[#This Row],[League]]&amp;STANDINGS_WHIP[[#This Row],[Team]]</f>
        <v>$400 Draft Champions Feb 20 1:00 pm Lg.3735Team Wurm</v>
      </c>
    </row>
    <row r="2821" spans="1:7" x14ac:dyDescent="0.25">
      <c r="A2821">
        <v>2788</v>
      </c>
      <c r="B2821" t="s">
        <v>77</v>
      </c>
      <c r="C2821" t="s">
        <v>2653</v>
      </c>
      <c r="D2821">
        <v>1.3720000000000001</v>
      </c>
      <c r="E2821">
        <v>123</v>
      </c>
      <c r="F2821">
        <f t="shared" si="44"/>
        <v>15</v>
      </c>
      <c r="G2821" t="str">
        <f>STANDINGS_WHIP[[#This Row],[League]]&amp;STANDINGS_WHIP[[#This Row],[Team]]</f>
        <v>$400 Draft Champions Feb 20 1:00 pm Lg.3735Team Taylor</v>
      </c>
    </row>
    <row r="2822" spans="1:7" x14ac:dyDescent="0.25">
      <c r="A2822">
        <v>69</v>
      </c>
      <c r="B2822" t="s">
        <v>2663</v>
      </c>
      <c r="C2822" t="s">
        <v>2662</v>
      </c>
      <c r="D2822">
        <v>1.1479999999999999</v>
      </c>
      <c r="E2822">
        <v>2842</v>
      </c>
      <c r="F2822">
        <f t="shared" si="44"/>
        <v>1</v>
      </c>
      <c r="G2822" t="str">
        <f>STANDINGS_WHIP[[#This Row],[League]]&amp;STANDINGS_WHIP[[#This Row],[Team]]</f>
        <v>$400 Draft Champions Feb 24 1:00 pm Lg.3760Untied Since '68</v>
      </c>
    </row>
    <row r="2823" spans="1:7" x14ac:dyDescent="0.25">
      <c r="A2823">
        <v>597</v>
      </c>
      <c r="B2823" t="s">
        <v>268</v>
      </c>
      <c r="C2823" t="s">
        <v>2662</v>
      </c>
      <c r="D2823">
        <v>1.2190000000000001</v>
      </c>
      <c r="E2823">
        <v>2314</v>
      </c>
      <c r="F2823">
        <f t="shared" si="44"/>
        <v>2</v>
      </c>
      <c r="G2823" t="str">
        <f>STANDINGS_WHIP[[#This Row],[League]]&amp;STANDINGS_WHIP[[#This Row],[Team]]</f>
        <v>$400 Draft Champions Feb 24 1:00 pm Lg.3760Eight Hour Draft League</v>
      </c>
    </row>
    <row r="2824" spans="1:7" x14ac:dyDescent="0.25">
      <c r="A2824">
        <v>787</v>
      </c>
      <c r="B2824" t="s">
        <v>2665</v>
      </c>
      <c r="C2824" t="s">
        <v>2662</v>
      </c>
      <c r="D2824">
        <v>1.2330000000000001</v>
      </c>
      <c r="E2824">
        <v>2124</v>
      </c>
      <c r="F2824">
        <f t="shared" si="44"/>
        <v>3</v>
      </c>
      <c r="G2824" t="str">
        <f>STANDINGS_WHIP[[#This Row],[League]]&amp;STANDINGS_WHIP[[#This Row],[Team]]</f>
        <v>$400 Draft Champions Feb 24 1:00 pm Lg.3760Team Herman</v>
      </c>
    </row>
    <row r="2825" spans="1:7" x14ac:dyDescent="0.25">
      <c r="A2825">
        <v>809</v>
      </c>
      <c r="B2825" t="s">
        <v>2672</v>
      </c>
      <c r="C2825" t="s">
        <v>2662</v>
      </c>
      <c r="D2825">
        <v>1.234</v>
      </c>
      <c r="E2825">
        <v>2102</v>
      </c>
      <c r="F2825">
        <f t="shared" si="44"/>
        <v>4</v>
      </c>
      <c r="G2825" t="str">
        <f>STANDINGS_WHIP[[#This Row],[League]]&amp;STANDINGS_WHIP[[#This Row],[Team]]</f>
        <v>$400 Draft Champions Feb 24 1:00 pm Lg.3760So-Crates</v>
      </c>
    </row>
    <row r="2826" spans="1:7" x14ac:dyDescent="0.25">
      <c r="A2826">
        <v>1041</v>
      </c>
      <c r="B2826" t="s">
        <v>193</v>
      </c>
      <c r="C2826" t="s">
        <v>2662</v>
      </c>
      <c r="D2826">
        <v>1.246</v>
      </c>
      <c r="E2826">
        <v>1870</v>
      </c>
      <c r="F2826">
        <f t="shared" si="44"/>
        <v>5</v>
      </c>
      <c r="G2826" t="str">
        <f>STANDINGS_WHIP[[#This Row],[League]]&amp;STANDINGS_WHIP[[#This Row],[Team]]</f>
        <v>$400 Draft Champions Feb 24 1:00 pm Lg.3760Team Peavey</v>
      </c>
    </row>
    <row r="2827" spans="1:7" x14ac:dyDescent="0.25">
      <c r="A2827">
        <v>1159</v>
      </c>
      <c r="B2827" t="s">
        <v>2666</v>
      </c>
      <c r="C2827" t="s">
        <v>2662</v>
      </c>
      <c r="D2827">
        <v>1.2529999999999999</v>
      </c>
      <c r="E2827">
        <v>1752</v>
      </c>
      <c r="F2827">
        <f t="shared" si="44"/>
        <v>6</v>
      </c>
      <c r="G2827" t="str">
        <f>STANDINGS_WHIP[[#This Row],[League]]&amp;STANDINGS_WHIP[[#This Row],[Team]]</f>
        <v>$400 Draft Champions Feb 24 1:00 pm Lg.3760Team Floriolli</v>
      </c>
    </row>
    <row r="2828" spans="1:7" x14ac:dyDescent="0.25">
      <c r="A2828">
        <v>1165</v>
      </c>
      <c r="B2828" t="s">
        <v>2668</v>
      </c>
      <c r="C2828" t="s">
        <v>2662</v>
      </c>
      <c r="D2828">
        <v>1.2529999999999999</v>
      </c>
      <c r="E2828">
        <v>1746</v>
      </c>
      <c r="F2828">
        <f t="shared" si="44"/>
        <v>7</v>
      </c>
      <c r="G2828" t="str">
        <f>STANDINGS_WHIP[[#This Row],[League]]&amp;STANDINGS_WHIP[[#This Row],[Team]]</f>
        <v>$400 Draft Champions Feb 24 1:00 pm Lg.3760Maikel America Great Again</v>
      </c>
    </row>
    <row r="2829" spans="1:7" x14ac:dyDescent="0.25">
      <c r="A2829">
        <v>1388</v>
      </c>
      <c r="B2829" t="s">
        <v>2670</v>
      </c>
      <c r="C2829" t="s">
        <v>2662</v>
      </c>
      <c r="D2829">
        <v>1.2649999999999999</v>
      </c>
      <c r="E2829">
        <v>1523</v>
      </c>
      <c r="F2829">
        <f t="shared" si="44"/>
        <v>8</v>
      </c>
      <c r="G2829" t="str">
        <f>STANDINGS_WHIP[[#This Row],[League]]&amp;STANDINGS_WHIP[[#This Row],[Team]]</f>
        <v>$400 Draft Champions Feb 24 1:00 pm Lg.3760Liars &amp; Felons #12</v>
      </c>
    </row>
    <row r="2830" spans="1:7" x14ac:dyDescent="0.25">
      <c r="A2830">
        <v>1735</v>
      </c>
      <c r="B2830" t="s">
        <v>2671</v>
      </c>
      <c r="C2830" t="s">
        <v>2662</v>
      </c>
      <c r="D2830">
        <v>1.284</v>
      </c>
      <c r="E2830">
        <v>1176</v>
      </c>
      <c r="F2830">
        <f t="shared" si="44"/>
        <v>9</v>
      </c>
      <c r="G2830" t="str">
        <f>STANDINGS_WHIP[[#This Row],[League]]&amp;STANDINGS_WHIP[[#This Row],[Team]]</f>
        <v>$400 Draft Champions Feb 24 1:00 pm Lg.3760Rosie's Pishers</v>
      </c>
    </row>
    <row r="2831" spans="1:7" x14ac:dyDescent="0.25">
      <c r="A2831">
        <v>1764</v>
      </c>
      <c r="B2831" t="s">
        <v>2661</v>
      </c>
      <c r="C2831" t="s">
        <v>2662</v>
      </c>
      <c r="D2831">
        <v>1.2849999999999999</v>
      </c>
      <c r="E2831">
        <v>1147</v>
      </c>
      <c r="F2831">
        <f t="shared" si="44"/>
        <v>10</v>
      </c>
      <c r="G2831" t="str">
        <f>STANDINGS_WHIP[[#This Row],[League]]&amp;STANDINGS_WHIP[[#This Row],[Team]]</f>
        <v>$400 Draft Champions Feb 24 1:00 pm Lg.3760Team Rooney</v>
      </c>
    </row>
    <row r="2832" spans="1:7" x14ac:dyDescent="0.25">
      <c r="A2832">
        <v>1785</v>
      </c>
      <c r="B2832" t="s">
        <v>2669</v>
      </c>
      <c r="C2832" t="s">
        <v>2662</v>
      </c>
      <c r="D2832">
        <v>1.2869999999999999</v>
      </c>
      <c r="E2832">
        <v>1126</v>
      </c>
      <c r="F2832">
        <f t="shared" si="44"/>
        <v>11</v>
      </c>
      <c r="G2832" t="str">
        <f>STANDINGS_WHIP[[#This Row],[League]]&amp;STANDINGS_WHIP[[#This Row],[Team]]</f>
        <v>$400 Draft Champions Feb 24 1:00 pm Lg.3760JonesCurtisW DC2</v>
      </c>
    </row>
    <row r="2833" spans="1:7" x14ac:dyDescent="0.25">
      <c r="A2833">
        <v>1927</v>
      </c>
      <c r="B2833" t="s">
        <v>2673</v>
      </c>
      <c r="C2833" t="s">
        <v>2662</v>
      </c>
      <c r="D2833">
        <v>1.294</v>
      </c>
      <c r="E2833">
        <v>984</v>
      </c>
      <c r="F2833">
        <f t="shared" si="44"/>
        <v>12</v>
      </c>
      <c r="G2833" t="str">
        <f>STANDINGS_WHIP[[#This Row],[League]]&amp;STANDINGS_WHIP[[#This Row],[Team]]</f>
        <v>$400 Draft Champions Feb 24 1:00 pm Lg.3760Sue Baby</v>
      </c>
    </row>
    <row r="2834" spans="1:7" x14ac:dyDescent="0.25">
      <c r="A2834">
        <v>2234</v>
      </c>
      <c r="B2834" t="s">
        <v>92</v>
      </c>
      <c r="C2834" t="s">
        <v>2662</v>
      </c>
      <c r="D2834">
        <v>1.3129999999999999</v>
      </c>
      <c r="E2834">
        <v>677</v>
      </c>
      <c r="F2834">
        <f t="shared" si="44"/>
        <v>13</v>
      </c>
      <c r="G2834" t="str">
        <f>STANDINGS_WHIP[[#This Row],[League]]&amp;STANDINGS_WHIP[[#This Row],[Team]]</f>
        <v>$400 Draft Champions Feb 24 1:00 pm Lg.3760Black Sox</v>
      </c>
    </row>
    <row r="2835" spans="1:7" x14ac:dyDescent="0.25">
      <c r="A2835">
        <v>2343</v>
      </c>
      <c r="B2835" t="s">
        <v>2664</v>
      </c>
      <c r="C2835" t="s">
        <v>2662</v>
      </c>
      <c r="D2835">
        <v>1.321</v>
      </c>
      <c r="E2835">
        <v>568</v>
      </c>
      <c r="F2835">
        <f t="shared" si="44"/>
        <v>14</v>
      </c>
      <c r="G2835" t="str">
        <f>STANDINGS_WHIP[[#This Row],[League]]&amp;STANDINGS_WHIP[[#This Row],[Team]]</f>
        <v>$400 Draft Champions Feb 24 1:00 pm Lg.3760deadmoneyH</v>
      </c>
    </row>
    <row r="2836" spans="1:7" x14ac:dyDescent="0.25">
      <c r="A2836">
        <v>2481</v>
      </c>
      <c r="B2836" t="s">
        <v>2667</v>
      </c>
      <c r="C2836" t="s">
        <v>2662</v>
      </c>
      <c r="D2836">
        <v>1.331</v>
      </c>
      <c r="E2836">
        <v>430</v>
      </c>
      <c r="F2836">
        <f t="shared" si="44"/>
        <v>15</v>
      </c>
      <c r="G2836" t="str">
        <f>STANDINGS_WHIP[[#This Row],[League]]&amp;STANDINGS_WHIP[[#This Row],[Team]]</f>
        <v>$400 Draft Champions Feb 24 1:00 pm Lg.3760To Catch a Thief</v>
      </c>
    </row>
    <row r="2837" spans="1:7" x14ac:dyDescent="0.25">
      <c r="A2837">
        <v>34</v>
      </c>
      <c r="B2837" t="s">
        <v>2678</v>
      </c>
      <c r="C2837" t="s">
        <v>2675</v>
      </c>
      <c r="D2837">
        <v>1.1319999999999999</v>
      </c>
      <c r="E2837">
        <v>2877</v>
      </c>
      <c r="F2837">
        <f t="shared" si="44"/>
        <v>1</v>
      </c>
      <c r="G2837" t="str">
        <f>STANDINGS_WHIP[[#This Row],[League]]&amp;STANDINGS_WHIP[[#This Row],[Team]]</f>
        <v>$400 Draft Champions Jan 09 1:00 pm Lg.3586Pounders 400</v>
      </c>
    </row>
    <row r="2838" spans="1:7" x14ac:dyDescent="0.25">
      <c r="A2838">
        <v>166</v>
      </c>
      <c r="B2838" t="s">
        <v>77</v>
      </c>
      <c r="C2838" t="s">
        <v>2675</v>
      </c>
      <c r="D2838">
        <v>1.171</v>
      </c>
      <c r="E2838">
        <v>2745</v>
      </c>
      <c r="F2838">
        <f t="shared" si="44"/>
        <v>2</v>
      </c>
      <c r="G2838" t="str">
        <f>STANDINGS_WHIP[[#This Row],[League]]&amp;STANDINGS_WHIP[[#This Row],[Team]]</f>
        <v>$400 Draft Champions Jan 09 1:00 pm Lg.3586Team Taylor</v>
      </c>
    </row>
    <row r="2839" spans="1:7" x14ac:dyDescent="0.25">
      <c r="A2839">
        <v>245</v>
      </c>
      <c r="B2839" t="s">
        <v>2680</v>
      </c>
      <c r="C2839" t="s">
        <v>2675</v>
      </c>
      <c r="D2839">
        <v>1.1830000000000001</v>
      </c>
      <c r="E2839">
        <v>2666</v>
      </c>
      <c r="F2839">
        <f t="shared" si="44"/>
        <v>3</v>
      </c>
      <c r="G2839" t="str">
        <f>STANDINGS_WHIP[[#This Row],[League]]&amp;STANDINGS_WHIP[[#This Row],[Team]]</f>
        <v>$400 Draft Champions Jan 09 1:00 pm Lg.3586The Achievers - DC 4</v>
      </c>
    </row>
    <row r="2840" spans="1:7" x14ac:dyDescent="0.25">
      <c r="A2840">
        <v>335</v>
      </c>
      <c r="B2840" t="s">
        <v>2676</v>
      </c>
      <c r="C2840" t="s">
        <v>2675</v>
      </c>
      <c r="D2840">
        <v>1.1950000000000001</v>
      </c>
      <c r="E2840">
        <v>2576</v>
      </c>
      <c r="F2840">
        <f t="shared" si="44"/>
        <v>4</v>
      </c>
      <c r="G2840" t="str">
        <f>STANDINGS_WHIP[[#This Row],[League]]&amp;STANDINGS_WHIP[[#This Row],[Team]]</f>
        <v>$400 Draft Champions Jan 09 1:00 pm Lg.3586The Notorious C.O.Z.</v>
      </c>
    </row>
    <row r="2841" spans="1:7" x14ac:dyDescent="0.25">
      <c r="A2841">
        <v>387</v>
      </c>
      <c r="B2841" t="s">
        <v>2677</v>
      </c>
      <c r="C2841" t="s">
        <v>2675</v>
      </c>
      <c r="D2841">
        <v>1.2</v>
      </c>
      <c r="E2841">
        <v>2524</v>
      </c>
      <c r="F2841">
        <f t="shared" si="44"/>
        <v>5</v>
      </c>
      <c r="G2841" t="str">
        <f>STANDINGS_WHIP[[#This Row],[League]]&amp;STANDINGS_WHIP[[#This Row],[Team]]</f>
        <v>$400 Draft Champions Jan 09 1:00 pm Lg.3586Vermont Mariners</v>
      </c>
    </row>
    <row r="2842" spans="1:7" x14ac:dyDescent="0.25">
      <c r="A2842">
        <v>1723</v>
      </c>
      <c r="B2842" t="s">
        <v>208</v>
      </c>
      <c r="C2842" t="s">
        <v>2675</v>
      </c>
      <c r="D2842">
        <v>1.2829999999999999</v>
      </c>
      <c r="E2842">
        <v>1188</v>
      </c>
      <c r="F2842">
        <f t="shared" si="44"/>
        <v>6</v>
      </c>
      <c r="G2842" t="str">
        <f>STANDINGS_WHIP[[#This Row],[League]]&amp;STANDINGS_WHIP[[#This Row],[Team]]</f>
        <v>$400 Draft Champions Jan 09 1:00 pm Lg.3586Gashouse Gang</v>
      </c>
    </row>
    <row r="2843" spans="1:7" x14ac:dyDescent="0.25">
      <c r="A2843">
        <v>1819</v>
      </c>
      <c r="B2843" t="s">
        <v>2682</v>
      </c>
      <c r="C2843" t="s">
        <v>2675</v>
      </c>
      <c r="D2843">
        <v>1.288</v>
      </c>
      <c r="E2843">
        <v>1092</v>
      </c>
      <c r="F2843">
        <f t="shared" si="44"/>
        <v>7</v>
      </c>
      <c r="G2843" t="str">
        <f>STANDINGS_WHIP[[#This Row],[League]]&amp;STANDINGS_WHIP[[#This Row],[Team]]</f>
        <v>$400 Draft Champions Jan 09 1:00 pm Lg.3586Dino Rona</v>
      </c>
    </row>
    <row r="2844" spans="1:7" x14ac:dyDescent="0.25">
      <c r="A2844">
        <v>2062</v>
      </c>
      <c r="B2844" t="s">
        <v>2679</v>
      </c>
      <c r="C2844" t="s">
        <v>2675</v>
      </c>
      <c r="D2844">
        <v>1.302</v>
      </c>
      <c r="E2844">
        <v>849</v>
      </c>
      <c r="F2844">
        <f t="shared" si="44"/>
        <v>8</v>
      </c>
      <c r="G2844" t="str">
        <f>STANDINGS_WHIP[[#This Row],[League]]&amp;STANDINGS_WHIP[[#This Row],[Team]]</f>
        <v>$400 Draft Champions Jan 09 1:00 pm Lg.3586Draughtsman 1</v>
      </c>
    </row>
    <row r="2845" spans="1:7" x14ac:dyDescent="0.25">
      <c r="A2845">
        <v>2173</v>
      </c>
      <c r="B2845" t="s">
        <v>17</v>
      </c>
      <c r="C2845" t="s">
        <v>2675</v>
      </c>
      <c r="D2845">
        <v>1.3089999999999999</v>
      </c>
      <c r="E2845">
        <v>738</v>
      </c>
      <c r="F2845">
        <f t="shared" si="44"/>
        <v>9</v>
      </c>
      <c r="G2845" t="str">
        <f>STANDINGS_WHIP[[#This Row],[League]]&amp;STANDINGS_WHIP[[#This Row],[Team]]</f>
        <v>$400 Draft Champions Jan 09 1:00 pm Lg.3586Millertime</v>
      </c>
    </row>
    <row r="2846" spans="1:7" x14ac:dyDescent="0.25">
      <c r="A2846">
        <v>2358</v>
      </c>
      <c r="B2846" t="s">
        <v>2683</v>
      </c>
      <c r="C2846" t="s">
        <v>2675</v>
      </c>
      <c r="D2846">
        <v>1.3220000000000001</v>
      </c>
      <c r="E2846">
        <v>553</v>
      </c>
      <c r="F2846">
        <f t="shared" si="44"/>
        <v>10</v>
      </c>
      <c r="G2846" t="str">
        <f>STANDINGS_WHIP[[#This Row],[League]]&amp;STANDINGS_WHIP[[#This Row],[Team]]</f>
        <v>$400 Draft Champions Jan 09 1:00 pm Lg.3586The Penthouse</v>
      </c>
    </row>
    <row r="2847" spans="1:7" x14ac:dyDescent="0.25">
      <c r="A2847">
        <v>2375</v>
      </c>
      <c r="B2847" t="s">
        <v>57</v>
      </c>
      <c r="C2847" t="s">
        <v>2675</v>
      </c>
      <c r="D2847">
        <v>1.323</v>
      </c>
      <c r="E2847">
        <v>536</v>
      </c>
      <c r="F2847">
        <f t="shared" si="44"/>
        <v>11</v>
      </c>
      <c r="G2847" t="str">
        <f>STANDINGS_WHIP[[#This Row],[League]]&amp;STANDINGS_WHIP[[#This Row],[Team]]</f>
        <v>$400 Draft Champions Jan 09 1:00 pm Lg.3586Blood and Gore</v>
      </c>
    </row>
    <row r="2848" spans="1:7" x14ac:dyDescent="0.25">
      <c r="A2848">
        <v>2396</v>
      </c>
      <c r="B2848" t="s">
        <v>2674</v>
      </c>
      <c r="C2848" t="s">
        <v>2675</v>
      </c>
      <c r="D2848">
        <v>1.3240000000000001</v>
      </c>
      <c r="E2848">
        <v>515</v>
      </c>
      <c r="F2848">
        <f t="shared" si="44"/>
        <v>12</v>
      </c>
      <c r="G2848" t="str">
        <f>STANDINGS_WHIP[[#This Row],[League]]&amp;STANDINGS_WHIP[[#This Row],[Team]]</f>
        <v>$400 Draft Champions Jan 09 1:00 pm Lg.3586Dookie McGee v1 - $400</v>
      </c>
    </row>
    <row r="2849" spans="1:7" x14ac:dyDescent="0.25">
      <c r="A2849">
        <v>2603</v>
      </c>
      <c r="B2849" t="s">
        <v>2685</v>
      </c>
      <c r="C2849" t="s">
        <v>2675</v>
      </c>
      <c r="D2849">
        <v>1.343</v>
      </c>
      <c r="E2849">
        <v>308</v>
      </c>
      <c r="F2849">
        <f t="shared" si="44"/>
        <v>13</v>
      </c>
      <c r="G2849" t="str">
        <f>STANDINGS_WHIP[[#This Row],[League]]&amp;STANDINGS_WHIP[[#This Row],[Team]]</f>
        <v>$400 Draft Champions Jan 09 1:00 pm Lg.3586Gont Sparrowhawks</v>
      </c>
    </row>
    <row r="2850" spans="1:7" x14ac:dyDescent="0.25">
      <c r="A2850">
        <v>2670</v>
      </c>
      <c r="B2850" t="s">
        <v>2681</v>
      </c>
      <c r="C2850" t="s">
        <v>2675</v>
      </c>
      <c r="D2850">
        <v>1.351</v>
      </c>
      <c r="E2850">
        <v>241</v>
      </c>
      <c r="F2850">
        <f t="shared" si="44"/>
        <v>14</v>
      </c>
      <c r="G2850" t="str">
        <f>STANDINGS_WHIP[[#This Row],[League]]&amp;STANDINGS_WHIP[[#This Row],[Team]]</f>
        <v>$400 Draft Champions Jan 09 1:00 pm Lg.3586ShowtimeDC1</v>
      </c>
    </row>
    <row r="2851" spans="1:7" x14ac:dyDescent="0.25">
      <c r="A2851">
        <v>2768</v>
      </c>
      <c r="B2851" t="s">
        <v>2684</v>
      </c>
      <c r="C2851" t="s">
        <v>2675</v>
      </c>
      <c r="D2851">
        <v>1.367</v>
      </c>
      <c r="E2851">
        <v>143</v>
      </c>
      <c r="F2851">
        <f t="shared" si="44"/>
        <v>15</v>
      </c>
      <c r="G2851" t="str">
        <f>STANDINGS_WHIP[[#This Row],[League]]&amp;STANDINGS_WHIP[[#This Row],[Team]]</f>
        <v>$400 Draft Champions Jan 09 1:00 pm Lg.3586Team porus</v>
      </c>
    </row>
    <row r="2852" spans="1:7" x14ac:dyDescent="0.25">
      <c r="A2852">
        <v>38</v>
      </c>
      <c r="B2852" t="s">
        <v>2695</v>
      </c>
      <c r="C2852" t="s">
        <v>2687</v>
      </c>
      <c r="D2852">
        <v>1.1339999999999999</v>
      </c>
      <c r="E2852">
        <v>2873</v>
      </c>
      <c r="F2852">
        <f t="shared" si="44"/>
        <v>1</v>
      </c>
      <c r="G2852" t="str">
        <f>STANDINGS_WHIP[[#This Row],[League]]&amp;STANDINGS_WHIP[[#This Row],[Team]]</f>
        <v>$400 Draft Champions Jan 27 1:00 pm Lg.3628The Achievers - DC 5</v>
      </c>
    </row>
    <row r="2853" spans="1:7" x14ac:dyDescent="0.25">
      <c r="A2853">
        <v>219</v>
      </c>
      <c r="B2853" t="s">
        <v>170</v>
      </c>
      <c r="C2853" t="s">
        <v>2687</v>
      </c>
      <c r="D2853">
        <v>1.18</v>
      </c>
      <c r="E2853">
        <v>2692</v>
      </c>
      <c r="F2853">
        <f t="shared" si="44"/>
        <v>2</v>
      </c>
      <c r="G2853" t="str">
        <f>STANDINGS_WHIP[[#This Row],[League]]&amp;STANDINGS_WHIP[[#This Row],[Team]]</f>
        <v>$400 Draft Champions Jan 27 1:00 pm Lg.3628deadmoneyD</v>
      </c>
    </row>
    <row r="2854" spans="1:7" x14ac:dyDescent="0.25">
      <c r="A2854">
        <v>225</v>
      </c>
      <c r="B2854" t="s">
        <v>2697</v>
      </c>
      <c r="C2854" t="s">
        <v>2687</v>
      </c>
      <c r="D2854">
        <v>1.181</v>
      </c>
      <c r="E2854">
        <v>2686</v>
      </c>
      <c r="F2854">
        <f t="shared" si="44"/>
        <v>3</v>
      </c>
      <c r="G2854" t="str">
        <f>STANDINGS_WHIP[[#This Row],[League]]&amp;STANDINGS_WHIP[[#This Row],[Team]]</f>
        <v>$400 Draft Champions Jan 27 1:00 pm Lg.3628Makin' it Reign</v>
      </c>
    </row>
    <row r="2855" spans="1:7" x14ac:dyDescent="0.25">
      <c r="A2855">
        <v>432</v>
      </c>
      <c r="B2855" t="s">
        <v>2691</v>
      </c>
      <c r="C2855" t="s">
        <v>2687</v>
      </c>
      <c r="D2855">
        <v>1.204</v>
      </c>
      <c r="E2855">
        <v>2479</v>
      </c>
      <c r="F2855">
        <f t="shared" si="44"/>
        <v>4</v>
      </c>
      <c r="G2855" t="str">
        <f>STANDINGS_WHIP[[#This Row],[League]]&amp;STANDINGS_WHIP[[#This Row],[Team]]</f>
        <v>$400 Draft Champions Jan 27 1:00 pm Lg.3628Garrett Atkins Diet</v>
      </c>
    </row>
    <row r="2856" spans="1:7" x14ac:dyDescent="0.25">
      <c r="A2856">
        <v>908</v>
      </c>
      <c r="B2856" t="s">
        <v>402</v>
      </c>
      <c r="C2856" t="s">
        <v>2687</v>
      </c>
      <c r="D2856">
        <v>1.24</v>
      </c>
      <c r="E2856">
        <v>2003</v>
      </c>
      <c r="F2856">
        <f t="shared" si="44"/>
        <v>5</v>
      </c>
      <c r="G2856" t="str">
        <f>STANDINGS_WHIP[[#This Row],[League]]&amp;STANDINGS_WHIP[[#This Row],[Team]]</f>
        <v>$400 Draft Champions Jan 27 1:00 pm Lg.3628Team Leonard</v>
      </c>
    </row>
    <row r="2857" spans="1:7" x14ac:dyDescent="0.25">
      <c r="A2857">
        <v>936</v>
      </c>
      <c r="B2857" t="s">
        <v>2690</v>
      </c>
      <c r="C2857" t="s">
        <v>2687</v>
      </c>
      <c r="D2857">
        <v>1.2410000000000001</v>
      </c>
      <c r="E2857">
        <v>1975</v>
      </c>
      <c r="F2857">
        <f t="shared" si="44"/>
        <v>6</v>
      </c>
      <c r="G2857" t="str">
        <f>STANDINGS_WHIP[[#This Row],[League]]&amp;STANDINGS_WHIP[[#This Row],[Team]]</f>
        <v>$400 Draft Champions Jan 27 1:00 pm Lg.3628K Korner</v>
      </c>
    </row>
    <row r="2858" spans="1:7" x14ac:dyDescent="0.25">
      <c r="A2858">
        <v>1233</v>
      </c>
      <c r="B2858" t="s">
        <v>2688</v>
      </c>
      <c r="C2858" t="s">
        <v>2687</v>
      </c>
      <c r="D2858">
        <v>1.2569999999999999</v>
      </c>
      <c r="E2858">
        <v>1678</v>
      </c>
      <c r="F2858">
        <f t="shared" si="44"/>
        <v>7</v>
      </c>
      <c r="G2858" t="str">
        <f>STANDINGS_WHIP[[#This Row],[League]]&amp;STANDINGS_WHIP[[#This Row],[Team]]</f>
        <v>$400 Draft Champions Jan 27 1:00 pm Lg.3628The Mudhens</v>
      </c>
    </row>
    <row r="2859" spans="1:7" x14ac:dyDescent="0.25">
      <c r="A2859">
        <v>1252</v>
      </c>
      <c r="B2859" t="s">
        <v>2696</v>
      </c>
      <c r="C2859" t="s">
        <v>2687</v>
      </c>
      <c r="D2859">
        <v>1.258</v>
      </c>
      <c r="E2859">
        <v>1659</v>
      </c>
      <c r="F2859">
        <f t="shared" si="44"/>
        <v>8</v>
      </c>
      <c r="G2859" t="str">
        <f>STANDINGS_WHIP[[#This Row],[League]]&amp;STANDINGS_WHIP[[#This Row],[Team]]</f>
        <v>$400 Draft Champions Jan 27 1:00 pm Lg.3628Starfishmn 0127Z</v>
      </c>
    </row>
    <row r="2860" spans="1:7" x14ac:dyDescent="0.25">
      <c r="A2860">
        <v>1422</v>
      </c>
      <c r="B2860" t="s">
        <v>2694</v>
      </c>
      <c r="C2860" t="s">
        <v>2687</v>
      </c>
      <c r="D2860">
        <v>1.2669999999999999</v>
      </c>
      <c r="E2860">
        <v>1489</v>
      </c>
      <c r="F2860">
        <f t="shared" si="44"/>
        <v>9</v>
      </c>
      <c r="G2860" t="str">
        <f>STANDINGS_WHIP[[#This Row],[League]]&amp;STANDINGS_WHIP[[#This Row],[Team]]</f>
        <v>$400 Draft Champions Jan 27 1:00 pm Lg.3628Obstreperous Obelisks</v>
      </c>
    </row>
    <row r="2861" spans="1:7" x14ac:dyDescent="0.25">
      <c r="A2861">
        <v>1664</v>
      </c>
      <c r="B2861" t="s">
        <v>2686</v>
      </c>
      <c r="C2861" t="s">
        <v>2687</v>
      </c>
      <c r="D2861">
        <v>1.28</v>
      </c>
      <c r="E2861">
        <v>1247</v>
      </c>
      <c r="F2861">
        <f t="shared" si="44"/>
        <v>10</v>
      </c>
      <c r="G2861" t="str">
        <f>STANDINGS_WHIP[[#This Row],[League]]&amp;STANDINGS_WHIP[[#This Row],[Team]]</f>
        <v>$400 Draft Champions Jan 27 1:00 pm Lg.3628Tdot Tanks 4</v>
      </c>
    </row>
    <row r="2862" spans="1:7" x14ac:dyDescent="0.25">
      <c r="A2862">
        <v>1783</v>
      </c>
      <c r="B2862" t="s">
        <v>2693</v>
      </c>
      <c r="C2862" t="s">
        <v>2687</v>
      </c>
      <c r="D2862">
        <v>1.2869999999999999</v>
      </c>
      <c r="E2862">
        <v>1128</v>
      </c>
      <c r="F2862">
        <f t="shared" si="44"/>
        <v>11</v>
      </c>
      <c r="G2862" t="str">
        <f>STANDINGS_WHIP[[#This Row],[League]]&amp;STANDINGS_WHIP[[#This Row],[Team]]</f>
        <v>$400 Draft Champions Jan 27 1:00 pm Lg.3628ShowtimeDC2</v>
      </c>
    </row>
    <row r="2863" spans="1:7" x14ac:dyDescent="0.25">
      <c r="A2863">
        <v>2409</v>
      </c>
      <c r="B2863" t="s">
        <v>518</v>
      </c>
      <c r="C2863" t="s">
        <v>2687</v>
      </c>
      <c r="D2863">
        <v>1.325</v>
      </c>
      <c r="E2863">
        <v>502</v>
      </c>
      <c r="F2863">
        <f t="shared" si="44"/>
        <v>12</v>
      </c>
      <c r="G2863" t="str">
        <f>STANDINGS_WHIP[[#This Row],[League]]&amp;STANDINGS_WHIP[[#This Row],[Team]]</f>
        <v>$400 Draft Champions Jan 27 1:00 pm Lg.3628Lamentation of Their Women</v>
      </c>
    </row>
    <row r="2864" spans="1:7" x14ac:dyDescent="0.25">
      <c r="A2864">
        <v>2567</v>
      </c>
      <c r="B2864" t="s">
        <v>264</v>
      </c>
      <c r="C2864" t="s">
        <v>2687</v>
      </c>
      <c r="D2864">
        <v>1.34</v>
      </c>
      <c r="E2864">
        <v>344</v>
      </c>
      <c r="F2864">
        <f t="shared" si="44"/>
        <v>13</v>
      </c>
      <c r="G2864" t="str">
        <f>STANDINGS_WHIP[[#This Row],[League]]&amp;STANDINGS_WHIP[[#This Row],[Team]]</f>
        <v>$400 Draft Champions Jan 27 1:00 pm Lg.3628Tigers Slappy DC3</v>
      </c>
    </row>
    <row r="2865" spans="1:7" x14ac:dyDescent="0.25">
      <c r="A2865">
        <v>2586</v>
      </c>
      <c r="B2865" t="s">
        <v>2692</v>
      </c>
      <c r="C2865" t="s">
        <v>2687</v>
      </c>
      <c r="D2865">
        <v>1.3420000000000001</v>
      </c>
      <c r="E2865">
        <v>325</v>
      </c>
      <c r="F2865">
        <f t="shared" si="44"/>
        <v>14</v>
      </c>
      <c r="G2865" t="str">
        <f>STANDINGS_WHIP[[#This Row],[League]]&amp;STANDINGS_WHIP[[#This Row],[Team]]</f>
        <v>$400 Draft Champions Jan 27 1:00 pm Lg.3628Salisbury Theatre</v>
      </c>
    </row>
    <row r="2866" spans="1:7" x14ac:dyDescent="0.25">
      <c r="A2866">
        <v>2901</v>
      </c>
      <c r="B2866" t="s">
        <v>2689</v>
      </c>
      <c r="C2866" t="s">
        <v>2687</v>
      </c>
      <c r="D2866">
        <v>1.44</v>
      </c>
      <c r="E2866">
        <v>10</v>
      </c>
      <c r="F2866">
        <f t="shared" si="44"/>
        <v>15</v>
      </c>
      <c r="G2866" t="str">
        <f>STANDINGS_WHIP[[#This Row],[League]]&amp;STANDINGS_WHIP[[#This Row],[Team]]</f>
        <v>$400 Draft Champions Jan 27 1:00 pm Lg.3628Senior Moment</v>
      </c>
    </row>
    <row r="2867" spans="1:7" x14ac:dyDescent="0.25">
      <c r="A2867">
        <v>252</v>
      </c>
      <c r="B2867" t="s">
        <v>256</v>
      </c>
      <c r="C2867" t="s">
        <v>2698</v>
      </c>
      <c r="D2867">
        <v>1.1830000000000001</v>
      </c>
      <c r="E2867">
        <v>2659</v>
      </c>
      <c r="F2867">
        <f t="shared" si="44"/>
        <v>1</v>
      </c>
      <c r="G2867" t="str">
        <f>STANDINGS_WHIP[[#This Row],[League]]&amp;STANDINGS_WHIP[[#This Row],[Team]]</f>
        <v>$400 Draft Champions Mar 01 1:00 pm Lg.3807KNIGHTS</v>
      </c>
    </row>
    <row r="2868" spans="1:7" x14ac:dyDescent="0.25">
      <c r="A2868">
        <v>429</v>
      </c>
      <c r="B2868" t="s">
        <v>252</v>
      </c>
      <c r="C2868" t="s">
        <v>2698</v>
      </c>
      <c r="D2868">
        <v>1.204</v>
      </c>
      <c r="E2868">
        <v>2482</v>
      </c>
      <c r="F2868">
        <f t="shared" si="44"/>
        <v>2</v>
      </c>
      <c r="G2868" t="str">
        <f>STANDINGS_WHIP[[#This Row],[League]]&amp;STANDINGS_WHIP[[#This Row],[Team]]</f>
        <v>$400 Draft Champions Mar 01 1:00 pm Lg.3807Cuban Baseball Federation</v>
      </c>
    </row>
    <row r="2869" spans="1:7" x14ac:dyDescent="0.25">
      <c r="A2869">
        <v>962</v>
      </c>
      <c r="B2869" t="s">
        <v>19</v>
      </c>
      <c r="C2869" t="s">
        <v>2698</v>
      </c>
      <c r="D2869">
        <v>1.242</v>
      </c>
      <c r="E2869">
        <v>1949</v>
      </c>
      <c r="F2869">
        <f t="shared" si="44"/>
        <v>3</v>
      </c>
      <c r="G2869" t="str">
        <f>STANDINGS_WHIP[[#This Row],[League]]&amp;STANDINGS_WHIP[[#This Row],[Team]]</f>
        <v>$400 Draft Champions Mar 01 1:00 pm Lg.3807One Eyed Jack</v>
      </c>
    </row>
    <row r="2870" spans="1:7" x14ac:dyDescent="0.25">
      <c r="A2870">
        <v>984</v>
      </c>
      <c r="B2870" t="s">
        <v>2705</v>
      </c>
      <c r="C2870" t="s">
        <v>2698</v>
      </c>
      <c r="D2870">
        <v>1.2430000000000001</v>
      </c>
      <c r="E2870">
        <v>1927</v>
      </c>
      <c r="F2870">
        <f t="shared" si="44"/>
        <v>4</v>
      </c>
      <c r="G2870" t="str">
        <f>STANDINGS_WHIP[[#This Row],[League]]&amp;STANDINGS_WHIP[[#This Row],[Team]]</f>
        <v>$400 Draft Champions Mar 01 1:00 pm Lg.3807Harvey Ballbangers</v>
      </c>
    </row>
    <row r="2871" spans="1:7" x14ac:dyDescent="0.25">
      <c r="A2871">
        <v>1126</v>
      </c>
      <c r="B2871" t="s">
        <v>142</v>
      </c>
      <c r="C2871" t="s">
        <v>2698</v>
      </c>
      <c r="D2871">
        <v>1.2509999999999999</v>
      </c>
      <c r="E2871">
        <v>1785</v>
      </c>
      <c r="F2871">
        <f t="shared" si="44"/>
        <v>5</v>
      </c>
      <c r="G2871" t="str">
        <f>STANDINGS_WHIP[[#This Row],[League]]&amp;STANDINGS_WHIP[[#This Row],[Team]]</f>
        <v>$400 Draft Champions Mar 01 1:00 pm Lg.3807High Hopes</v>
      </c>
    </row>
    <row r="2872" spans="1:7" x14ac:dyDescent="0.25">
      <c r="A2872">
        <v>1237</v>
      </c>
      <c r="B2872" t="s">
        <v>2701</v>
      </c>
      <c r="C2872" t="s">
        <v>2698</v>
      </c>
      <c r="D2872">
        <v>1.2569999999999999</v>
      </c>
      <c r="E2872">
        <v>1674</v>
      </c>
      <c r="F2872">
        <f t="shared" si="44"/>
        <v>6</v>
      </c>
      <c r="G2872" t="str">
        <f>STANDINGS_WHIP[[#This Row],[League]]&amp;STANDINGS_WHIP[[#This Row],[Team]]</f>
        <v>$400 Draft Champions Mar 01 1:00 pm Lg.3807The Hit Kings</v>
      </c>
    </row>
    <row r="2873" spans="1:7" x14ac:dyDescent="0.25">
      <c r="A2873">
        <v>1293</v>
      </c>
      <c r="B2873" t="s">
        <v>2699</v>
      </c>
      <c r="C2873" t="s">
        <v>2698</v>
      </c>
      <c r="D2873">
        <v>1.26</v>
      </c>
      <c r="E2873">
        <v>1618</v>
      </c>
      <c r="F2873">
        <f t="shared" si="44"/>
        <v>7</v>
      </c>
      <c r="G2873" t="str">
        <f>STANDINGS_WHIP[[#This Row],[League]]&amp;STANDINGS_WHIP[[#This Row],[Team]]</f>
        <v>$400 Draft Champions Mar 01 1:00 pm Lg.3807Who's Your Papi??</v>
      </c>
    </row>
    <row r="2874" spans="1:7" x14ac:dyDescent="0.25">
      <c r="A2874">
        <v>1363</v>
      </c>
      <c r="B2874" t="s">
        <v>2702</v>
      </c>
      <c r="C2874" t="s">
        <v>2698</v>
      </c>
      <c r="D2874">
        <v>1.2629999999999999</v>
      </c>
      <c r="E2874">
        <v>1548</v>
      </c>
      <c r="F2874">
        <f t="shared" si="44"/>
        <v>8</v>
      </c>
      <c r="G2874" t="str">
        <f>STANDINGS_WHIP[[#This Row],[League]]&amp;STANDINGS_WHIP[[#This Row],[Team]]</f>
        <v>$400 Draft Champions Mar 01 1:00 pm Lg.3807Swamps</v>
      </c>
    </row>
    <row r="2875" spans="1:7" x14ac:dyDescent="0.25">
      <c r="A2875">
        <v>1709</v>
      </c>
      <c r="B2875" t="s">
        <v>1563</v>
      </c>
      <c r="C2875" t="s">
        <v>2698</v>
      </c>
      <c r="D2875">
        <v>1.282</v>
      </c>
      <c r="E2875">
        <v>1202</v>
      </c>
      <c r="F2875">
        <f t="shared" si="44"/>
        <v>9</v>
      </c>
      <c r="G2875" t="str">
        <f>STANDINGS_WHIP[[#This Row],[League]]&amp;STANDINGS_WHIP[[#This Row],[Team]]</f>
        <v>$400 Draft Champions Mar 01 1:00 pm Lg.3807@SethDaSportsMan</v>
      </c>
    </row>
    <row r="2876" spans="1:7" x14ac:dyDescent="0.25">
      <c r="A2876">
        <v>2001</v>
      </c>
      <c r="B2876" t="s">
        <v>2704</v>
      </c>
      <c r="C2876" t="s">
        <v>2698</v>
      </c>
      <c r="D2876">
        <v>1.298</v>
      </c>
      <c r="E2876">
        <v>910</v>
      </c>
      <c r="F2876">
        <f t="shared" si="44"/>
        <v>10</v>
      </c>
      <c r="G2876" t="str">
        <f>STANDINGS_WHIP[[#This Row],[League]]&amp;STANDINGS_WHIP[[#This Row],[Team]]</f>
        <v>$400 Draft Champions Mar 01 1:00 pm Lg.3807PhillyCheeseSteaks-DC</v>
      </c>
    </row>
    <row r="2877" spans="1:7" x14ac:dyDescent="0.25">
      <c r="A2877">
        <v>2305</v>
      </c>
      <c r="B2877" t="s">
        <v>2700</v>
      </c>
      <c r="C2877" t="s">
        <v>2698</v>
      </c>
      <c r="D2877">
        <v>1.3180000000000001</v>
      </c>
      <c r="E2877">
        <v>606</v>
      </c>
      <c r="F2877">
        <f t="shared" si="44"/>
        <v>11</v>
      </c>
      <c r="G2877" t="str">
        <f>STANDINGS_WHIP[[#This Row],[League]]&amp;STANDINGS_WHIP[[#This Row],[Team]]</f>
        <v>$400 Draft Champions Mar 01 1:00 pm Lg.3807deadmoneyI</v>
      </c>
    </row>
    <row r="2878" spans="1:7" x14ac:dyDescent="0.25">
      <c r="A2878">
        <v>2547</v>
      </c>
      <c r="B2878" t="s">
        <v>453</v>
      </c>
      <c r="C2878" t="s">
        <v>2698</v>
      </c>
      <c r="D2878">
        <v>1.3380000000000001</v>
      </c>
      <c r="E2878">
        <v>364</v>
      </c>
      <c r="F2878">
        <f t="shared" si="44"/>
        <v>12</v>
      </c>
      <c r="G2878" t="str">
        <f>STANDINGS_WHIP[[#This Row],[League]]&amp;STANDINGS_WHIP[[#This Row],[Team]]</f>
        <v>$400 Draft Champions Mar 01 1:00 pm Lg.3807Lost in the Fog</v>
      </c>
    </row>
    <row r="2879" spans="1:7" x14ac:dyDescent="0.25">
      <c r="A2879">
        <v>2574</v>
      </c>
      <c r="B2879" t="s">
        <v>416</v>
      </c>
      <c r="C2879" t="s">
        <v>2698</v>
      </c>
      <c r="D2879">
        <v>1.34</v>
      </c>
      <c r="E2879">
        <v>337</v>
      </c>
      <c r="F2879">
        <f t="shared" si="44"/>
        <v>13</v>
      </c>
      <c r="G2879" t="str">
        <f>STANDINGS_WHIP[[#This Row],[League]]&amp;STANDINGS_WHIP[[#This Row],[Team]]</f>
        <v>$400 Draft Champions Mar 01 1:00 pm Lg.3807B&amp;B</v>
      </c>
    </row>
    <row r="2880" spans="1:7" x14ac:dyDescent="0.25">
      <c r="A2880">
        <v>2625</v>
      </c>
      <c r="B2880" t="s">
        <v>2703</v>
      </c>
      <c r="C2880" t="s">
        <v>2698</v>
      </c>
      <c r="D2880">
        <v>1.347</v>
      </c>
      <c r="E2880">
        <v>286</v>
      </c>
      <c r="F2880">
        <f t="shared" si="44"/>
        <v>14</v>
      </c>
      <c r="G2880" t="str">
        <f>STANDINGS_WHIP[[#This Row],[League]]&amp;STANDINGS_WHIP[[#This Row],[Team]]</f>
        <v>$400 Draft Champions Mar 01 1:00 pm Lg.3807JonesCurtisW DC3</v>
      </c>
    </row>
    <row r="2881" spans="1:7" x14ac:dyDescent="0.25">
      <c r="A2881">
        <v>2722</v>
      </c>
      <c r="B2881" t="s">
        <v>2706</v>
      </c>
      <c r="C2881" t="s">
        <v>2698</v>
      </c>
      <c r="D2881">
        <v>1.3580000000000001</v>
      </c>
      <c r="E2881">
        <v>189</v>
      </c>
      <c r="F2881">
        <f t="shared" si="44"/>
        <v>15</v>
      </c>
      <c r="G2881" t="str">
        <f>STANDINGS_WHIP[[#This Row],[League]]&amp;STANDINGS_WHIP[[#This Row],[Team]]</f>
        <v>$400 Draft Champions Mar 01 1:00 pm Lg.3807Four-Baggers</v>
      </c>
    </row>
    <row r="2882" spans="1:7" x14ac:dyDescent="0.25">
      <c r="A2882">
        <v>237</v>
      </c>
      <c r="B2882" t="s">
        <v>2714</v>
      </c>
      <c r="C2882" t="s">
        <v>2708</v>
      </c>
      <c r="D2882">
        <v>1.181</v>
      </c>
      <c r="E2882">
        <v>2674</v>
      </c>
      <c r="F2882">
        <f t="shared" ref="F2882:F2911" si="45">IF(C2882=C2881,F2881+1,1)</f>
        <v>1</v>
      </c>
      <c r="G2882" t="str">
        <f>STANDINGS_WHIP[[#This Row],[League]]&amp;STANDINGS_WHIP[[#This Row],[Team]]</f>
        <v>$400 Draft Champions Mar 06 1:00 pm Lg.3837Moody's Revenge</v>
      </c>
    </row>
    <row r="2883" spans="1:7" x14ac:dyDescent="0.25">
      <c r="A2883">
        <v>255</v>
      </c>
      <c r="B2883" t="s">
        <v>245</v>
      </c>
      <c r="C2883" t="s">
        <v>2708</v>
      </c>
      <c r="D2883">
        <v>1.1839999999999999</v>
      </c>
      <c r="E2883">
        <v>2656</v>
      </c>
      <c r="F2883">
        <f t="shared" si="45"/>
        <v>2</v>
      </c>
      <c r="G2883" t="str">
        <f>STANDINGS_WHIP[[#This Row],[League]]&amp;STANDINGS_WHIP[[#This Row],[Team]]</f>
        <v>$400 Draft Champions Mar 06 1:00 pm Lg.3837Fresh Ripe Peaches</v>
      </c>
    </row>
    <row r="2884" spans="1:7" x14ac:dyDescent="0.25">
      <c r="A2884">
        <v>363</v>
      </c>
      <c r="B2884" t="s">
        <v>2713</v>
      </c>
      <c r="C2884" t="s">
        <v>2708</v>
      </c>
      <c r="D2884">
        <v>1.1970000000000001</v>
      </c>
      <c r="E2884">
        <v>2548</v>
      </c>
      <c r="F2884">
        <f t="shared" si="45"/>
        <v>3</v>
      </c>
      <c r="G2884" t="str">
        <f>STANDINGS_WHIP[[#This Row],[League]]&amp;STANDINGS_WHIP[[#This Row],[Team]]</f>
        <v>$400 Draft Champions Mar 06 1:00 pm Lg.3837deadmoneyK</v>
      </c>
    </row>
    <row r="2885" spans="1:7" x14ac:dyDescent="0.25">
      <c r="A2885">
        <v>483</v>
      </c>
      <c r="B2885" t="s">
        <v>2718</v>
      </c>
      <c r="C2885" t="s">
        <v>2708</v>
      </c>
      <c r="D2885">
        <v>1.2090000000000001</v>
      </c>
      <c r="E2885">
        <v>2428</v>
      </c>
      <c r="F2885">
        <f t="shared" si="45"/>
        <v>4</v>
      </c>
      <c r="G2885" t="str">
        <f>STANDINGS_WHIP[[#This Row],[League]]&amp;STANDINGS_WHIP[[#This Row],[Team]]</f>
        <v>$400 Draft Champions Mar 06 1:00 pm Lg.3837Liars &amp; Felons #13</v>
      </c>
    </row>
    <row r="2886" spans="1:7" x14ac:dyDescent="0.25">
      <c r="A2886">
        <v>822</v>
      </c>
      <c r="B2886" t="s">
        <v>2715</v>
      </c>
      <c r="C2886" t="s">
        <v>2708</v>
      </c>
      <c r="D2886">
        <v>1.234</v>
      </c>
      <c r="E2886">
        <v>2089</v>
      </c>
      <c r="F2886">
        <f t="shared" si="45"/>
        <v>5</v>
      </c>
      <c r="G2886" t="str">
        <f>STANDINGS_WHIP[[#This Row],[League]]&amp;STANDINGS_WHIP[[#This Row],[Team]]</f>
        <v>$400 Draft Champions Mar 06 1:00 pm Lg.3837P burg</v>
      </c>
    </row>
    <row r="2887" spans="1:7" x14ac:dyDescent="0.25">
      <c r="A2887">
        <v>1269</v>
      </c>
      <c r="B2887" t="s">
        <v>2719</v>
      </c>
      <c r="C2887" t="s">
        <v>2708</v>
      </c>
      <c r="D2887">
        <v>1.258</v>
      </c>
      <c r="E2887">
        <v>1642</v>
      </c>
      <c r="F2887">
        <f t="shared" si="45"/>
        <v>6</v>
      </c>
      <c r="G2887" t="str">
        <f>STANDINGS_WHIP[[#This Row],[League]]&amp;STANDINGS_WHIP[[#This Row],[Team]]</f>
        <v>$400 Draft Champions Mar 06 1:00 pm Lg.3837Side Jax</v>
      </c>
    </row>
    <row r="2888" spans="1:7" x14ac:dyDescent="0.25">
      <c r="A2888">
        <v>1687</v>
      </c>
      <c r="B2888" t="s">
        <v>2709</v>
      </c>
      <c r="C2888" t="s">
        <v>2708</v>
      </c>
      <c r="D2888">
        <v>1.2809999999999999</v>
      </c>
      <c r="E2888">
        <v>1224.5</v>
      </c>
      <c r="F2888">
        <f t="shared" si="45"/>
        <v>7</v>
      </c>
      <c r="G2888" t="str">
        <f>STANDINGS_WHIP[[#This Row],[League]]&amp;STANDINGS_WHIP[[#This Row],[Team]]</f>
        <v>$400 Draft Champions Mar 06 1:00 pm Lg.3837The Dubbies</v>
      </c>
    </row>
    <row r="2889" spans="1:7" x14ac:dyDescent="0.25">
      <c r="A2889">
        <v>1902</v>
      </c>
      <c r="B2889" t="s">
        <v>2712</v>
      </c>
      <c r="C2889" t="s">
        <v>2708</v>
      </c>
      <c r="D2889">
        <v>1.292</v>
      </c>
      <c r="E2889">
        <v>1009</v>
      </c>
      <c r="F2889">
        <f t="shared" si="45"/>
        <v>8</v>
      </c>
      <c r="G2889" t="str">
        <f>STANDINGS_WHIP[[#This Row],[League]]&amp;STANDINGS_WHIP[[#This Row],[Team]]</f>
        <v>$400 Draft Champions Mar 06 1:00 pm Lg.3837bucks</v>
      </c>
    </row>
    <row r="2890" spans="1:7" x14ac:dyDescent="0.25">
      <c r="A2890">
        <v>1936</v>
      </c>
      <c r="B2890" t="s">
        <v>183</v>
      </c>
      <c r="C2890" t="s">
        <v>2708</v>
      </c>
      <c r="D2890">
        <v>1.2949999999999999</v>
      </c>
      <c r="E2890">
        <v>975</v>
      </c>
      <c r="F2890">
        <f t="shared" si="45"/>
        <v>9</v>
      </c>
      <c r="G2890" t="str">
        <f>STANDINGS_WHIP[[#This Row],[League]]&amp;STANDINGS_WHIP[[#This Row],[Team]]</f>
        <v>$400 Draft Champions Mar 06 1:00 pm Lg.3837SOI Cube Monkeys</v>
      </c>
    </row>
    <row r="2891" spans="1:7" x14ac:dyDescent="0.25">
      <c r="A2891">
        <v>2003</v>
      </c>
      <c r="B2891" t="s">
        <v>2717</v>
      </c>
      <c r="C2891" t="s">
        <v>2708</v>
      </c>
      <c r="D2891">
        <v>1.2989999999999999</v>
      </c>
      <c r="E2891">
        <v>908</v>
      </c>
      <c r="F2891">
        <f t="shared" si="45"/>
        <v>10</v>
      </c>
      <c r="G2891" t="str">
        <f>STANDINGS_WHIP[[#This Row],[League]]&amp;STANDINGS_WHIP[[#This Row],[Team]]</f>
        <v>$400 Draft Champions Mar 06 1:00 pm Lg.3837Quint and Slappy</v>
      </c>
    </row>
    <row r="2892" spans="1:7" x14ac:dyDescent="0.25">
      <c r="A2892">
        <v>2077</v>
      </c>
      <c r="B2892" t="s">
        <v>2710</v>
      </c>
      <c r="C2892" t="s">
        <v>2708</v>
      </c>
      <c r="D2892">
        <v>1.3029999999999999</v>
      </c>
      <c r="E2892">
        <v>834</v>
      </c>
      <c r="F2892">
        <f t="shared" si="45"/>
        <v>11</v>
      </c>
      <c r="G2892" t="str">
        <f>STANDINGS_WHIP[[#This Row],[League]]&amp;STANDINGS_WHIP[[#This Row],[Team]]</f>
        <v>$400 Draft Champions Mar 06 1:00 pm Lg.3837Myrtle Beach Mermen</v>
      </c>
    </row>
    <row r="2893" spans="1:7" x14ac:dyDescent="0.25">
      <c r="A2893">
        <v>2136</v>
      </c>
      <c r="B2893" t="s">
        <v>2707</v>
      </c>
      <c r="C2893" t="s">
        <v>2708</v>
      </c>
      <c r="D2893">
        <v>1.306</v>
      </c>
      <c r="E2893">
        <v>775</v>
      </c>
      <c r="F2893">
        <f t="shared" si="45"/>
        <v>12</v>
      </c>
      <c r="G2893" t="str">
        <f>STANDINGS_WHIP[[#This Row],[League]]&amp;STANDINGS_WHIP[[#This Row],[Team]]</f>
        <v>$400 Draft Champions Mar 06 1:00 pm Lg.3837Oceanic Six</v>
      </c>
    </row>
    <row r="2894" spans="1:7" x14ac:dyDescent="0.25">
      <c r="A2894">
        <v>2441</v>
      </c>
      <c r="B2894" t="s">
        <v>19</v>
      </c>
      <c r="C2894" t="s">
        <v>2708</v>
      </c>
      <c r="D2894">
        <v>1.3280000000000001</v>
      </c>
      <c r="E2894">
        <v>470</v>
      </c>
      <c r="F2894">
        <f t="shared" si="45"/>
        <v>13</v>
      </c>
      <c r="G2894" t="str">
        <f>STANDINGS_WHIP[[#This Row],[League]]&amp;STANDINGS_WHIP[[#This Row],[Team]]</f>
        <v>$400 Draft Champions Mar 06 1:00 pm Lg.3837One Eyed Jack</v>
      </c>
    </row>
    <row r="2895" spans="1:7" x14ac:dyDescent="0.25">
      <c r="A2895">
        <v>2604</v>
      </c>
      <c r="B2895" t="s">
        <v>2711</v>
      </c>
      <c r="C2895" t="s">
        <v>2708</v>
      </c>
      <c r="D2895">
        <v>1.3440000000000001</v>
      </c>
      <c r="E2895">
        <v>307</v>
      </c>
      <c r="F2895">
        <f t="shared" si="45"/>
        <v>14</v>
      </c>
      <c r="G2895" t="str">
        <f>STANDINGS_WHIP[[#This Row],[League]]&amp;STANDINGS_WHIP[[#This Row],[Team]]</f>
        <v>$400 Draft Champions Mar 06 1:00 pm Lg.3837Raft Riders</v>
      </c>
    </row>
    <row r="2896" spans="1:7" x14ac:dyDescent="0.25">
      <c r="A2896">
        <v>2772</v>
      </c>
      <c r="B2896" t="s">
        <v>2716</v>
      </c>
      <c r="C2896" t="s">
        <v>2708</v>
      </c>
      <c r="D2896">
        <v>1.3680000000000001</v>
      </c>
      <c r="E2896">
        <v>139</v>
      </c>
      <c r="F2896">
        <f t="shared" si="45"/>
        <v>15</v>
      </c>
      <c r="G2896" t="str">
        <f>STANDINGS_WHIP[[#This Row],[League]]&amp;STANDINGS_WHIP[[#This Row],[Team]]</f>
        <v>$400 Draft Champions Mar 06 1:00 pm Lg.3837Ryan's got some SS</v>
      </c>
    </row>
    <row r="2897" spans="1:7" x14ac:dyDescent="0.25">
      <c r="A2897">
        <v>3</v>
      </c>
      <c r="B2897" t="s">
        <v>2729</v>
      </c>
      <c r="C2897" t="s">
        <v>2721</v>
      </c>
      <c r="D2897">
        <v>1.0860000000000001</v>
      </c>
      <c r="E2897">
        <v>2908</v>
      </c>
      <c r="F2897">
        <f t="shared" si="45"/>
        <v>1</v>
      </c>
      <c r="G2897" t="str">
        <f>STANDINGS_WHIP[[#This Row],[League]]&amp;STANDINGS_WHIP[[#This Row],[Team]]</f>
        <v>$400 Draft Champions Mar 10 1:00 pm Lg.3869Feel the Bern 400</v>
      </c>
    </row>
    <row r="2898" spans="1:7" x14ac:dyDescent="0.25">
      <c r="A2898">
        <v>263</v>
      </c>
      <c r="B2898" t="s">
        <v>523</v>
      </c>
      <c r="C2898" t="s">
        <v>2721</v>
      </c>
      <c r="D2898">
        <v>1.1850000000000001</v>
      </c>
      <c r="E2898">
        <v>2648</v>
      </c>
      <c r="F2898">
        <f t="shared" si="45"/>
        <v>2</v>
      </c>
      <c r="G2898" t="str">
        <f>STANDINGS_WHIP[[#This Row],[League]]&amp;STANDINGS_WHIP[[#This Row],[Team]]</f>
        <v>$400 Draft Champions Mar 10 1:00 pm Lg.3869Ball So Hard</v>
      </c>
    </row>
    <row r="2899" spans="1:7" x14ac:dyDescent="0.25">
      <c r="A2899">
        <v>516</v>
      </c>
      <c r="B2899" t="s">
        <v>2725</v>
      </c>
      <c r="C2899" t="s">
        <v>2721</v>
      </c>
      <c r="D2899">
        <v>1.2130000000000001</v>
      </c>
      <c r="E2899">
        <v>2395</v>
      </c>
      <c r="F2899">
        <f t="shared" si="45"/>
        <v>3</v>
      </c>
      <c r="G2899" t="str">
        <f>STANDINGS_WHIP[[#This Row],[League]]&amp;STANDINGS_WHIP[[#This Row],[Team]]</f>
        <v>$400 Draft Champions Mar 10 1:00 pm Lg.3869Seeds</v>
      </c>
    </row>
    <row r="2900" spans="1:7" x14ac:dyDescent="0.25">
      <c r="A2900">
        <v>553</v>
      </c>
      <c r="B2900" t="s">
        <v>2722</v>
      </c>
      <c r="C2900" t="s">
        <v>2721</v>
      </c>
      <c r="D2900">
        <v>1.2150000000000001</v>
      </c>
      <c r="E2900">
        <v>2358</v>
      </c>
      <c r="F2900">
        <f t="shared" si="45"/>
        <v>4</v>
      </c>
      <c r="G2900" t="str">
        <f>STANDINGS_WHIP[[#This Row],[League]]&amp;STANDINGS_WHIP[[#This Row],[Team]]</f>
        <v>$400 Draft Champions Mar 10 1:00 pm Lg.3869Going Going Gone</v>
      </c>
    </row>
    <row r="2901" spans="1:7" x14ac:dyDescent="0.25">
      <c r="A2901">
        <v>622</v>
      </c>
      <c r="B2901" t="s">
        <v>115</v>
      </c>
      <c r="C2901" t="s">
        <v>2721</v>
      </c>
      <c r="D2901">
        <v>1.2210000000000001</v>
      </c>
      <c r="E2901">
        <v>2289</v>
      </c>
      <c r="F2901">
        <f t="shared" si="45"/>
        <v>5</v>
      </c>
      <c r="G2901" t="str">
        <f>STANDINGS_WHIP[[#This Row],[League]]&amp;STANDINGS_WHIP[[#This Row],[Team]]</f>
        <v>$400 Draft Champions Mar 10 1:00 pm Lg.3869Team BFJ</v>
      </c>
    </row>
    <row r="2902" spans="1:7" x14ac:dyDescent="0.25">
      <c r="A2902">
        <v>737</v>
      </c>
      <c r="B2902" t="s">
        <v>2730</v>
      </c>
      <c r="C2902" t="s">
        <v>2721</v>
      </c>
      <c r="D2902">
        <v>1.2290000000000001</v>
      </c>
      <c r="E2902">
        <v>2174</v>
      </c>
      <c r="F2902">
        <f t="shared" si="45"/>
        <v>6</v>
      </c>
      <c r="G2902" t="str">
        <f>STANDINGS_WHIP[[#This Row],[League]]&amp;STANDINGS_WHIP[[#This Row],[Team]]</f>
        <v>$400 Draft Champions Mar 10 1:00 pm Lg.3869Exspinner</v>
      </c>
    </row>
    <row r="2903" spans="1:7" x14ac:dyDescent="0.25">
      <c r="A2903">
        <v>1081</v>
      </c>
      <c r="B2903" t="s">
        <v>2726</v>
      </c>
      <c r="C2903" t="s">
        <v>2721</v>
      </c>
      <c r="D2903">
        <v>1.248</v>
      </c>
      <c r="E2903">
        <v>1830</v>
      </c>
      <c r="F2903">
        <f t="shared" si="45"/>
        <v>7</v>
      </c>
      <c r="G2903" t="str">
        <f>STANDINGS_WHIP[[#This Row],[League]]&amp;STANDINGS_WHIP[[#This Row],[Team]]</f>
        <v>$400 Draft Champions Mar 10 1:00 pm Lg.3869deadmoneyL</v>
      </c>
    </row>
    <row r="2904" spans="1:7" x14ac:dyDescent="0.25">
      <c r="A2904">
        <v>1301</v>
      </c>
      <c r="B2904" t="s">
        <v>18</v>
      </c>
      <c r="C2904" t="s">
        <v>2721</v>
      </c>
      <c r="D2904">
        <v>1.26</v>
      </c>
      <c r="E2904">
        <v>1610</v>
      </c>
      <c r="F2904">
        <f t="shared" si="45"/>
        <v>8</v>
      </c>
      <c r="G2904" t="str">
        <f>STANDINGS_WHIP[[#This Row],[League]]&amp;STANDINGS_WHIP[[#This Row],[Team]]</f>
        <v>$400 Draft Champions Mar 10 1:00 pm Lg.3869Home Run Derbies</v>
      </c>
    </row>
    <row r="2905" spans="1:7" x14ac:dyDescent="0.25">
      <c r="A2905">
        <v>1523</v>
      </c>
      <c r="B2905" t="s">
        <v>2728</v>
      </c>
      <c r="C2905" t="s">
        <v>2721</v>
      </c>
      <c r="D2905">
        <v>1.272</v>
      </c>
      <c r="E2905">
        <v>1388</v>
      </c>
      <c r="F2905">
        <f t="shared" si="45"/>
        <v>9</v>
      </c>
      <c r="G2905" t="str">
        <f>STANDINGS_WHIP[[#This Row],[League]]&amp;STANDINGS_WHIP[[#This Row],[Team]]</f>
        <v>$400 Draft Champions Mar 10 1:00 pm Lg.3869HoppyBuntz</v>
      </c>
    </row>
    <row r="2906" spans="1:7" x14ac:dyDescent="0.25">
      <c r="A2906">
        <v>1825</v>
      </c>
      <c r="B2906" t="s">
        <v>2723</v>
      </c>
      <c r="C2906" t="s">
        <v>2721</v>
      </c>
      <c r="D2906">
        <v>1.288</v>
      </c>
      <c r="E2906">
        <v>1086</v>
      </c>
      <c r="F2906">
        <f t="shared" si="45"/>
        <v>10</v>
      </c>
      <c r="G2906" t="str">
        <f>STANDINGS_WHIP[[#This Row],[League]]&amp;STANDINGS_WHIP[[#This Row],[Team]]</f>
        <v>$400 Draft Champions Mar 10 1:00 pm Lg.3869Cano Play With Madness</v>
      </c>
    </row>
    <row r="2907" spans="1:7" x14ac:dyDescent="0.25">
      <c r="A2907">
        <v>2510</v>
      </c>
      <c r="B2907" t="s">
        <v>2727</v>
      </c>
      <c r="C2907" t="s">
        <v>2721</v>
      </c>
      <c r="D2907">
        <v>1.3340000000000001</v>
      </c>
      <c r="E2907">
        <v>401</v>
      </c>
      <c r="F2907">
        <f t="shared" si="45"/>
        <v>11</v>
      </c>
      <c r="G2907" t="str">
        <f>STANDINGS_WHIP[[#This Row],[League]]&amp;STANDINGS_WHIP[[#This Row],[Team]]</f>
        <v>$400 Draft Champions Mar 10 1:00 pm Lg.3869Bobbleheads deux</v>
      </c>
    </row>
    <row r="2908" spans="1:7" x14ac:dyDescent="0.25">
      <c r="A2908">
        <v>2522</v>
      </c>
      <c r="B2908" t="s">
        <v>532</v>
      </c>
      <c r="C2908" t="s">
        <v>2721</v>
      </c>
      <c r="D2908">
        <v>1.335</v>
      </c>
      <c r="E2908">
        <v>389</v>
      </c>
      <c r="F2908">
        <f t="shared" si="45"/>
        <v>12</v>
      </c>
      <c r="G2908" t="str">
        <f>STANDINGS_WHIP[[#This Row],[League]]&amp;STANDINGS_WHIP[[#This Row],[Team]]</f>
        <v>$400 Draft Champions Mar 10 1:00 pm Lg.3869Bleacher Bums</v>
      </c>
    </row>
    <row r="2909" spans="1:7" x14ac:dyDescent="0.25">
      <c r="A2909">
        <v>2781</v>
      </c>
      <c r="B2909" t="s">
        <v>2720</v>
      </c>
      <c r="C2909" t="s">
        <v>2721</v>
      </c>
      <c r="D2909">
        <v>1.37</v>
      </c>
      <c r="E2909">
        <v>130</v>
      </c>
      <c r="F2909">
        <f t="shared" si="45"/>
        <v>13</v>
      </c>
      <c r="G2909" t="str">
        <f>STANDINGS_WHIP[[#This Row],[League]]&amp;STANDINGS_WHIP[[#This Row],[Team]]</f>
        <v>$400 Draft Champions Mar 10 1:00 pm Lg.3869MEN WITH WOOD 400</v>
      </c>
    </row>
    <row r="2910" spans="1:7" x14ac:dyDescent="0.25">
      <c r="A2910">
        <v>2842</v>
      </c>
      <c r="B2910" t="s">
        <v>2724</v>
      </c>
      <c r="C2910" t="s">
        <v>2721</v>
      </c>
      <c r="D2910">
        <v>1.3879999999999999</v>
      </c>
      <c r="E2910">
        <v>69</v>
      </c>
      <c r="F2910">
        <f t="shared" si="45"/>
        <v>14</v>
      </c>
      <c r="G2910" t="str">
        <f>STANDINGS_WHIP[[#This Row],[League]]&amp;STANDINGS_WHIP[[#This Row],[Team]]</f>
        <v>$400 Draft Champions Mar 10 1:00 pm Lg.3869Squish the Bug</v>
      </c>
    </row>
    <row r="2911" spans="1:7" x14ac:dyDescent="0.25">
      <c r="A2911">
        <v>2876</v>
      </c>
      <c r="B2911" t="s">
        <v>2731</v>
      </c>
      <c r="C2911" t="s">
        <v>2721</v>
      </c>
      <c r="D2911">
        <v>1.403</v>
      </c>
      <c r="E2911">
        <v>35</v>
      </c>
      <c r="F2911">
        <f t="shared" si="45"/>
        <v>15</v>
      </c>
      <c r="G2911" t="str">
        <f>STANDINGS_WHIP[[#This Row],[League]]&amp;STANDINGS_WHIP[[#This Row],[Team]]</f>
        <v>$400 Draft Champions Mar 10 1:00 pm Lg.3869My Knee's Great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911"/>
  <sheetViews>
    <sheetView workbookViewId="0">
      <selection activeCell="G2" sqref="G2:G2911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49.28515625" bestFit="1" customWidth="1"/>
    <col min="4" max="4" width="5" bestFit="1" customWidth="1"/>
    <col min="5" max="5" width="7" bestFit="1" customWidth="1"/>
    <col min="6" max="6" width="18.7109375" bestFit="1" customWidth="1"/>
    <col min="7" max="7" width="87.710937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67</v>
      </c>
      <c r="E1" t="s">
        <v>4</v>
      </c>
      <c r="F1" t="s">
        <v>58</v>
      </c>
      <c r="G1" t="s">
        <v>2732</v>
      </c>
    </row>
    <row r="2" spans="1:7" x14ac:dyDescent="0.25">
      <c r="A2">
        <v>43</v>
      </c>
      <c r="B2" t="s">
        <v>371</v>
      </c>
      <c r="C2" t="s">
        <v>539</v>
      </c>
      <c r="D2">
        <v>1526</v>
      </c>
      <c r="E2">
        <v>2868</v>
      </c>
      <c r="F2">
        <f>IF(C2=C1,F1+1,1)</f>
        <v>1</v>
      </c>
      <c r="G2" t="str">
        <f>STANDINGS_K[[#This Row],[League]]&amp;STANDINGS_K[[#This Row],[Team]]</f>
        <v>$1000 Draft Champions League 2huskies</v>
      </c>
    </row>
    <row r="3" spans="1:7" x14ac:dyDescent="0.25">
      <c r="A3">
        <v>102</v>
      </c>
      <c r="B3" t="s">
        <v>17</v>
      </c>
      <c r="C3" t="s">
        <v>539</v>
      </c>
      <c r="D3">
        <v>1486</v>
      </c>
      <c r="E3">
        <v>2808.5</v>
      </c>
      <c r="F3">
        <f t="shared" ref="F3:F66" si="0">IF(C3=C2,F2+1,1)</f>
        <v>2</v>
      </c>
      <c r="G3" t="str">
        <f>STANDINGS_K[[#This Row],[League]]&amp;STANDINGS_K[[#This Row],[Team]]</f>
        <v>$1000 Draft Champions League 2Millertime</v>
      </c>
    </row>
    <row r="4" spans="1:7" x14ac:dyDescent="0.25">
      <c r="A4">
        <v>173</v>
      </c>
      <c r="B4" t="s">
        <v>254</v>
      </c>
      <c r="C4" t="s">
        <v>539</v>
      </c>
      <c r="D4">
        <v>1459</v>
      </c>
      <c r="E4">
        <v>2739</v>
      </c>
      <c r="F4">
        <f t="shared" si="0"/>
        <v>3</v>
      </c>
      <c r="G4" t="str">
        <f>STANDINGS_K[[#This Row],[League]]&amp;STANDINGS_K[[#This Row],[Team]]</f>
        <v>$1000 Draft Champions League 2Vercingetorix II</v>
      </c>
    </row>
    <row r="5" spans="1:7" x14ac:dyDescent="0.25">
      <c r="A5">
        <v>624</v>
      </c>
      <c r="B5" t="s">
        <v>543</v>
      </c>
      <c r="C5" t="s">
        <v>539</v>
      </c>
      <c r="D5">
        <v>1364</v>
      </c>
      <c r="E5">
        <v>2288</v>
      </c>
      <c r="F5">
        <f t="shared" si="0"/>
        <v>4</v>
      </c>
      <c r="G5" t="str">
        <f>STANDINGS_K[[#This Row],[League]]&amp;STANDINGS_K[[#This Row],[Team]]</f>
        <v>$1000 Draft Champions League 2Slip Stitches 1K New</v>
      </c>
    </row>
    <row r="6" spans="1:7" x14ac:dyDescent="0.25">
      <c r="A6">
        <v>814</v>
      </c>
      <c r="B6" t="s">
        <v>550</v>
      </c>
      <c r="C6" t="s">
        <v>539</v>
      </c>
      <c r="D6">
        <v>1338</v>
      </c>
      <c r="E6">
        <v>2097.5</v>
      </c>
      <c r="F6">
        <f t="shared" si="0"/>
        <v>5</v>
      </c>
      <c r="G6" t="str">
        <f>STANDINGS_K[[#This Row],[League]]&amp;STANDINGS_K[[#This Row],[Team]]</f>
        <v>$1000 Draft Champions League 2SEMPER FI</v>
      </c>
    </row>
    <row r="7" spans="1:7" x14ac:dyDescent="0.25">
      <c r="A7">
        <v>1060</v>
      </c>
      <c r="B7" t="s">
        <v>548</v>
      </c>
      <c r="C7" t="s">
        <v>539</v>
      </c>
      <c r="D7">
        <v>1309</v>
      </c>
      <c r="E7">
        <v>1844</v>
      </c>
      <c r="F7">
        <f t="shared" si="0"/>
        <v>6</v>
      </c>
      <c r="G7" t="str">
        <f>STANDINGS_K[[#This Row],[League]]&amp;STANDINGS_K[[#This Row],[Team]]</f>
        <v>$1000 Draft Champions League 2Attie Boys</v>
      </c>
    </row>
    <row r="8" spans="1:7" x14ac:dyDescent="0.25">
      <c r="A8">
        <v>1263</v>
      </c>
      <c r="B8" t="s">
        <v>547</v>
      </c>
      <c r="C8" t="s">
        <v>539</v>
      </c>
      <c r="D8">
        <v>1284</v>
      </c>
      <c r="E8">
        <v>1648.5</v>
      </c>
      <c r="F8">
        <f t="shared" si="0"/>
        <v>7</v>
      </c>
      <c r="G8" t="str">
        <f>STANDINGS_K[[#This Row],[League]]&amp;STANDINGS_K[[#This Row],[Team]]</f>
        <v>$1000 Draft Champions League 2Ryan's Harping on Harvey</v>
      </c>
    </row>
    <row r="9" spans="1:7" x14ac:dyDescent="0.25">
      <c r="A9">
        <v>1265</v>
      </c>
      <c r="B9" t="s">
        <v>542</v>
      </c>
      <c r="C9" t="s">
        <v>539</v>
      </c>
      <c r="D9">
        <v>1284</v>
      </c>
      <c r="E9">
        <v>1648.5</v>
      </c>
      <c r="F9">
        <f t="shared" si="0"/>
        <v>8</v>
      </c>
      <c r="G9" t="str">
        <f>STANDINGS_K[[#This Row],[League]]&amp;STANDINGS_K[[#This Row],[Team]]</f>
        <v>$1000 Draft Champions League 2The Notorious C.O.Z. - $1000 DC</v>
      </c>
    </row>
    <row r="10" spans="1:7" x14ac:dyDescent="0.25">
      <c r="A10">
        <v>1788</v>
      </c>
      <c r="B10" t="s">
        <v>546</v>
      </c>
      <c r="C10" t="s">
        <v>539</v>
      </c>
      <c r="D10">
        <v>1219</v>
      </c>
      <c r="E10">
        <v>1122.5</v>
      </c>
      <c r="F10">
        <f t="shared" si="0"/>
        <v>9</v>
      </c>
      <c r="G10" t="str">
        <f>STANDINGS_K[[#This Row],[League]]&amp;STANDINGS_K[[#This Row],[Team]]</f>
        <v>$1000 Draft Champions League 2Donnie Baseball</v>
      </c>
    </row>
    <row r="11" spans="1:7" x14ac:dyDescent="0.25">
      <c r="A11">
        <v>1884</v>
      </c>
      <c r="B11" t="s">
        <v>544</v>
      </c>
      <c r="C11" t="s">
        <v>539</v>
      </c>
      <c r="D11">
        <v>1207</v>
      </c>
      <c r="E11">
        <v>1030</v>
      </c>
      <c r="F11">
        <f t="shared" si="0"/>
        <v>10</v>
      </c>
      <c r="G11" t="str">
        <f>STANDINGS_K[[#This Row],[League]]&amp;STANDINGS_K[[#This Row],[Team]]</f>
        <v>$1000 Draft Champions League 2Vermont Lake Monsters</v>
      </c>
    </row>
    <row r="12" spans="1:7" x14ac:dyDescent="0.25">
      <c r="A12">
        <v>2159</v>
      </c>
      <c r="B12" t="s">
        <v>545</v>
      </c>
      <c r="C12" t="s">
        <v>539</v>
      </c>
      <c r="D12">
        <v>1166</v>
      </c>
      <c r="E12">
        <v>751</v>
      </c>
      <c r="F12">
        <f t="shared" si="0"/>
        <v>11</v>
      </c>
      <c r="G12" t="str">
        <f>STANDINGS_K[[#This Row],[League]]&amp;STANDINGS_K[[#This Row],[Team]]</f>
        <v>$1000 Draft Champions League 2Isla de Encanta</v>
      </c>
    </row>
    <row r="13" spans="1:7" x14ac:dyDescent="0.25">
      <c r="A13">
        <v>2208</v>
      </c>
      <c r="B13" t="s">
        <v>510</v>
      </c>
      <c r="C13" t="s">
        <v>539</v>
      </c>
      <c r="D13">
        <v>1160</v>
      </c>
      <c r="E13">
        <v>706.5</v>
      </c>
      <c r="F13">
        <f t="shared" si="0"/>
        <v>12</v>
      </c>
      <c r="G13" t="str">
        <f>STANDINGS_K[[#This Row],[League]]&amp;STANDINGS_K[[#This Row],[Team]]</f>
        <v>$1000 Draft Champions League 2Tall Timber</v>
      </c>
    </row>
    <row r="14" spans="1:7" x14ac:dyDescent="0.25">
      <c r="A14">
        <v>2365</v>
      </c>
      <c r="B14" t="s">
        <v>541</v>
      </c>
      <c r="C14" t="s">
        <v>539</v>
      </c>
      <c r="D14">
        <v>1131</v>
      </c>
      <c r="E14">
        <v>544.5</v>
      </c>
      <c r="F14">
        <f t="shared" si="0"/>
        <v>13</v>
      </c>
      <c r="G14" t="str">
        <f>STANDINGS_K[[#This Row],[League]]&amp;STANDINGS_K[[#This Row],[Team]]</f>
        <v>$1000 Draft Champions League 2Pounders 1000</v>
      </c>
    </row>
    <row r="15" spans="1:7" x14ac:dyDescent="0.25">
      <c r="A15">
        <v>2459</v>
      </c>
      <c r="B15" t="s">
        <v>540</v>
      </c>
      <c r="C15" t="s">
        <v>539</v>
      </c>
      <c r="D15">
        <v>1107</v>
      </c>
      <c r="E15">
        <v>451.5</v>
      </c>
      <c r="F15">
        <f t="shared" si="0"/>
        <v>14</v>
      </c>
      <c r="G15" t="str">
        <f>STANDINGS_K[[#This Row],[League]]&amp;STANDINGS_K[[#This Row],[Team]]</f>
        <v>$1000 Draft Champions League 2Garage Floor Yastrzemskis</v>
      </c>
    </row>
    <row r="16" spans="1:7" x14ac:dyDescent="0.25">
      <c r="A16">
        <v>2468</v>
      </c>
      <c r="B16" t="s">
        <v>549</v>
      </c>
      <c r="C16" t="s">
        <v>539</v>
      </c>
      <c r="D16">
        <v>1105</v>
      </c>
      <c r="E16">
        <v>441</v>
      </c>
      <c r="F16">
        <f t="shared" si="0"/>
        <v>15</v>
      </c>
      <c r="G16" t="str">
        <f>STANDINGS_K[[#This Row],[League]]&amp;STANDINGS_K[[#This Row],[Team]]</f>
        <v>$1000 Draft Champions League 2Lonede's</v>
      </c>
    </row>
    <row r="17" spans="1:7" x14ac:dyDescent="0.25">
      <c r="A17">
        <v>50</v>
      </c>
      <c r="B17" t="s">
        <v>555</v>
      </c>
      <c r="C17" t="s">
        <v>552</v>
      </c>
      <c r="D17">
        <v>1519</v>
      </c>
      <c r="E17">
        <v>2861.5</v>
      </c>
      <c r="F17">
        <f t="shared" si="0"/>
        <v>1</v>
      </c>
      <c r="G17" t="str">
        <f>STANDINGS_K[[#This Row],[League]]&amp;STANDINGS_K[[#This Row],[Team]]</f>
        <v>$1000 Draft Champions Max's League Feb. 22The Achievers - DC 6</v>
      </c>
    </row>
    <row r="18" spans="1:7" x14ac:dyDescent="0.25">
      <c r="A18">
        <v>177</v>
      </c>
      <c r="B18" t="s">
        <v>508</v>
      </c>
      <c r="C18" t="s">
        <v>552</v>
      </c>
      <c r="D18">
        <v>1457</v>
      </c>
      <c r="E18">
        <v>2734.5</v>
      </c>
      <c r="F18">
        <f t="shared" si="0"/>
        <v>2</v>
      </c>
      <c r="G18" t="str">
        <f>STANDINGS_K[[#This Row],[League]]&amp;STANDINGS_K[[#This Row],[Team]]</f>
        <v>$1000 Draft Champions Max's League Feb. 22Team Robinson</v>
      </c>
    </row>
    <row r="19" spans="1:7" x14ac:dyDescent="0.25">
      <c r="A19">
        <v>224</v>
      </c>
      <c r="B19" t="s">
        <v>53</v>
      </c>
      <c r="C19" t="s">
        <v>552</v>
      </c>
      <c r="D19">
        <v>1441</v>
      </c>
      <c r="E19">
        <v>2684</v>
      </c>
      <c r="F19">
        <f t="shared" si="0"/>
        <v>3</v>
      </c>
      <c r="G19" t="str">
        <f>STANDINGS_K[[#This Row],[League]]&amp;STANDINGS_K[[#This Row],[Team]]</f>
        <v>$1000 Draft Champions Max's League Feb. 22Baseball Furies</v>
      </c>
    </row>
    <row r="20" spans="1:7" x14ac:dyDescent="0.25">
      <c r="A20">
        <v>530</v>
      </c>
      <c r="B20" t="s">
        <v>557</v>
      </c>
      <c r="C20" t="s">
        <v>552</v>
      </c>
      <c r="D20">
        <v>1380</v>
      </c>
      <c r="E20">
        <v>2379.5</v>
      </c>
      <c r="F20">
        <f t="shared" si="0"/>
        <v>4</v>
      </c>
      <c r="G20" t="str">
        <f>STANDINGS_K[[#This Row],[League]]&amp;STANDINGS_K[[#This Row],[Team]]</f>
        <v>$1000 Draft Champions Max's League Feb. 22Breaking Bad</v>
      </c>
    </row>
    <row r="21" spans="1:7" x14ac:dyDescent="0.25">
      <c r="A21">
        <v>534</v>
      </c>
      <c r="B21" t="s">
        <v>559</v>
      </c>
      <c r="C21" t="s">
        <v>552</v>
      </c>
      <c r="D21">
        <v>1380</v>
      </c>
      <c r="E21">
        <v>2379.5</v>
      </c>
      <c r="F21">
        <f t="shared" si="0"/>
        <v>5</v>
      </c>
      <c r="G21" t="str">
        <f>STANDINGS_K[[#This Row],[League]]&amp;STANDINGS_K[[#This Row],[Team]]</f>
        <v>$1000 Draft Champions Max's League Feb. 22WINSTON'S EMPIRE -1000</v>
      </c>
    </row>
    <row r="22" spans="1:7" x14ac:dyDescent="0.25">
      <c r="A22">
        <v>841</v>
      </c>
      <c r="B22" t="s">
        <v>558</v>
      </c>
      <c r="C22" t="s">
        <v>552</v>
      </c>
      <c r="D22">
        <v>1335</v>
      </c>
      <c r="E22">
        <v>2072</v>
      </c>
      <c r="F22">
        <f t="shared" si="0"/>
        <v>6</v>
      </c>
      <c r="G22" t="str">
        <f>STANDINGS_K[[#This Row],[League]]&amp;STANDINGS_K[[#This Row],[Team]]</f>
        <v>$1000 Draft Champions Max's League Feb. 22The Notorious C.O.Z. - Max DC</v>
      </c>
    </row>
    <row r="23" spans="1:7" x14ac:dyDescent="0.25">
      <c r="A23">
        <v>906</v>
      </c>
      <c r="B23" t="s">
        <v>553</v>
      </c>
      <c r="C23" t="s">
        <v>552</v>
      </c>
      <c r="D23">
        <v>1329</v>
      </c>
      <c r="E23">
        <v>2009</v>
      </c>
      <c r="F23">
        <f t="shared" si="0"/>
        <v>7</v>
      </c>
      <c r="G23" t="str">
        <f>STANDINGS_K[[#This Row],[League]]&amp;STANDINGS_K[[#This Row],[Team]]</f>
        <v>$1000 Draft Champions Max's League Feb. 22Slip Stitches 1K Orig</v>
      </c>
    </row>
    <row r="24" spans="1:7" x14ac:dyDescent="0.25">
      <c r="A24">
        <v>1015</v>
      </c>
      <c r="B24" t="s">
        <v>21</v>
      </c>
      <c r="C24" t="s">
        <v>552</v>
      </c>
      <c r="D24">
        <v>1314</v>
      </c>
      <c r="E24">
        <v>1895.5</v>
      </c>
      <c r="F24">
        <f t="shared" si="0"/>
        <v>8</v>
      </c>
      <c r="G24" t="str">
        <f>STANDINGS_K[[#This Row],[League]]&amp;STANDINGS_K[[#This Row],[Team]]</f>
        <v>$1000 Draft Champions Max's League Feb. 22Mudhens</v>
      </c>
    </row>
    <row r="25" spans="1:7" x14ac:dyDescent="0.25">
      <c r="A25">
        <v>1223</v>
      </c>
      <c r="B25" t="s">
        <v>556</v>
      </c>
      <c r="C25" t="s">
        <v>552</v>
      </c>
      <c r="D25">
        <v>1291</v>
      </c>
      <c r="E25">
        <v>1691</v>
      </c>
      <c r="F25">
        <f t="shared" si="0"/>
        <v>9</v>
      </c>
      <c r="G25" t="str">
        <f>STANDINGS_K[[#This Row],[League]]&amp;STANDINGS_K[[#This Row],[Team]]</f>
        <v>$1000 Draft Champions Max's League Feb. 22hawks</v>
      </c>
    </row>
    <row r="26" spans="1:7" x14ac:dyDescent="0.25">
      <c r="A26">
        <v>1280</v>
      </c>
      <c r="B26" t="s">
        <v>551</v>
      </c>
      <c r="C26" t="s">
        <v>552</v>
      </c>
      <c r="D26">
        <v>1282</v>
      </c>
      <c r="E26">
        <v>1632</v>
      </c>
      <c r="F26">
        <f t="shared" si="0"/>
        <v>10</v>
      </c>
      <c r="G26" t="str">
        <f>STANDINGS_K[[#This Row],[League]]&amp;STANDINGS_K[[#This Row],[Team]]</f>
        <v>$1000 Draft Champions Max's League Feb. 22Miggy's Crown</v>
      </c>
    </row>
    <row r="27" spans="1:7" x14ac:dyDescent="0.25">
      <c r="A27">
        <v>1890</v>
      </c>
      <c r="B27" t="s">
        <v>87</v>
      </c>
      <c r="C27" t="s">
        <v>552</v>
      </c>
      <c r="D27">
        <v>1206</v>
      </c>
      <c r="E27">
        <v>1023</v>
      </c>
      <c r="F27">
        <f t="shared" si="0"/>
        <v>11</v>
      </c>
      <c r="G27" t="str">
        <f>STANDINGS_K[[#This Row],[League]]&amp;STANDINGS_K[[#This Row],[Team]]</f>
        <v>$1000 Draft Champions Max's League Feb. 22The Northsiders</v>
      </c>
    </row>
    <row r="28" spans="1:7" x14ac:dyDescent="0.25">
      <c r="A28">
        <v>2190</v>
      </c>
      <c r="B28" t="s">
        <v>554</v>
      </c>
      <c r="C28" t="s">
        <v>552</v>
      </c>
      <c r="D28">
        <v>1162</v>
      </c>
      <c r="E28">
        <v>721.5</v>
      </c>
      <c r="F28">
        <f t="shared" si="0"/>
        <v>12</v>
      </c>
      <c r="G28" t="str">
        <f>STANDINGS_K[[#This Row],[League]]&amp;STANDINGS_K[[#This Row],[Team]]</f>
        <v>$1000 Draft Champions Max's League Feb. 22Painting The Black DC</v>
      </c>
    </row>
    <row r="29" spans="1:7" x14ac:dyDescent="0.25">
      <c r="A29">
        <v>2453</v>
      </c>
      <c r="B29" t="s">
        <v>257</v>
      </c>
      <c r="C29" t="s">
        <v>552</v>
      </c>
      <c r="D29">
        <v>1109</v>
      </c>
      <c r="E29">
        <v>459.5</v>
      </c>
      <c r="F29">
        <f t="shared" si="0"/>
        <v>13</v>
      </c>
      <c r="G29" t="str">
        <f>STANDINGS_K[[#This Row],[League]]&amp;STANDINGS_K[[#This Row],[Team]]</f>
        <v>$1000 Draft Champions Max's League Feb. 22Vercingetorix I</v>
      </c>
    </row>
    <row r="30" spans="1:7" x14ac:dyDescent="0.25">
      <c r="A30">
        <v>2540</v>
      </c>
      <c r="B30" t="s">
        <v>121</v>
      </c>
      <c r="C30" t="s">
        <v>552</v>
      </c>
      <c r="D30">
        <v>1089</v>
      </c>
      <c r="E30">
        <v>371.5</v>
      </c>
      <c r="F30">
        <f t="shared" si="0"/>
        <v>14</v>
      </c>
      <c r="G30" t="str">
        <f>STANDINGS_K[[#This Row],[League]]&amp;STANDINGS_K[[#This Row],[Team]]</f>
        <v>$1000 Draft Champions Max's League Feb. 22Tredici</v>
      </c>
    </row>
    <row r="31" spans="1:7" x14ac:dyDescent="0.25">
      <c r="A31">
        <v>2712</v>
      </c>
      <c r="B31" t="s">
        <v>477</v>
      </c>
      <c r="C31" t="s">
        <v>552</v>
      </c>
      <c r="D31">
        <v>1025</v>
      </c>
      <c r="E31">
        <v>198.5</v>
      </c>
      <c r="F31">
        <f t="shared" si="0"/>
        <v>15</v>
      </c>
      <c r="G31" t="str">
        <f>STANDINGS_K[[#This Row],[League]]&amp;STANDINGS_K[[#This Row],[Team]]</f>
        <v>$1000 Draft Champions Max's League Feb. 22It Shrinks?</v>
      </c>
    </row>
    <row r="32" spans="1:7" x14ac:dyDescent="0.25">
      <c r="A32">
        <v>153</v>
      </c>
      <c r="B32" t="s">
        <v>562</v>
      </c>
      <c r="C32" t="s">
        <v>561</v>
      </c>
      <c r="D32">
        <v>1465</v>
      </c>
      <c r="E32">
        <v>2758.5</v>
      </c>
      <c r="F32">
        <f t="shared" si="0"/>
        <v>1</v>
      </c>
      <c r="G32" t="str">
        <f>STANDINGS_K[[#This Row],[League]]&amp;STANDINGS_K[[#This Row],[Team]]</f>
        <v>$150 Draft Champions (4 hour) Dec 29 1:00 pm Lg.3573Texas Connection</v>
      </c>
    </row>
    <row r="33" spans="1:7" x14ac:dyDescent="0.25">
      <c r="A33">
        <v>642</v>
      </c>
      <c r="B33" t="s">
        <v>568</v>
      </c>
      <c r="C33" t="s">
        <v>561</v>
      </c>
      <c r="D33">
        <v>1361</v>
      </c>
      <c r="E33">
        <v>2267.5</v>
      </c>
      <c r="F33">
        <f t="shared" si="0"/>
        <v>2</v>
      </c>
      <c r="G33" t="str">
        <f>STANDINGS_K[[#This Row],[League]]&amp;STANDINGS_K[[#This Row],[Team]]</f>
        <v>$150 Draft Champions (4 hour) Dec 29 1:00 pm Lg.3573SpinningSeams4</v>
      </c>
    </row>
    <row r="34" spans="1:7" x14ac:dyDescent="0.25">
      <c r="A34">
        <v>709</v>
      </c>
      <c r="B34" t="s">
        <v>56</v>
      </c>
      <c r="C34" t="s">
        <v>561</v>
      </c>
      <c r="D34">
        <v>1351</v>
      </c>
      <c r="E34">
        <v>2200.5</v>
      </c>
      <c r="F34">
        <f t="shared" si="0"/>
        <v>3</v>
      </c>
      <c r="G34" t="str">
        <f>STANDINGS_K[[#This Row],[League]]&amp;STANDINGS_K[[#This Row],[Team]]</f>
        <v>$150 Draft Champions (4 hour) Dec 29 1:00 pm Lg.3573DOUGHBOYS</v>
      </c>
    </row>
    <row r="35" spans="1:7" x14ac:dyDescent="0.25">
      <c r="A35">
        <v>810</v>
      </c>
      <c r="B35" t="s">
        <v>71</v>
      </c>
      <c r="C35" t="s">
        <v>561</v>
      </c>
      <c r="D35">
        <v>1338</v>
      </c>
      <c r="E35">
        <v>2097.5</v>
      </c>
      <c r="F35">
        <f t="shared" si="0"/>
        <v>4</v>
      </c>
      <c r="G35" t="str">
        <f>STANDINGS_K[[#This Row],[League]]&amp;STANDINGS_K[[#This Row],[Team]]</f>
        <v>$150 Draft Champions (4 hour) Dec 29 1:00 pm Lg.3573Frozen Ropes</v>
      </c>
    </row>
    <row r="36" spans="1:7" x14ac:dyDescent="0.25">
      <c r="A36">
        <v>898</v>
      </c>
      <c r="B36" t="s">
        <v>567</v>
      </c>
      <c r="C36" t="s">
        <v>561</v>
      </c>
      <c r="D36">
        <v>1329</v>
      </c>
      <c r="E36">
        <v>2009</v>
      </c>
      <c r="F36">
        <f t="shared" si="0"/>
        <v>5</v>
      </c>
      <c r="G36" t="str">
        <f>STANDINGS_K[[#This Row],[League]]&amp;STANDINGS_K[[#This Row],[Team]]</f>
        <v>$150 Draft Champions (4 hour) Dec 29 1:00 pm Lg.3573Dayton Moore's Value Picks</v>
      </c>
    </row>
    <row r="37" spans="1:7" x14ac:dyDescent="0.25">
      <c r="A37">
        <v>933</v>
      </c>
      <c r="B37" t="s">
        <v>216</v>
      </c>
      <c r="C37" t="s">
        <v>561</v>
      </c>
      <c r="D37">
        <v>1325</v>
      </c>
      <c r="E37">
        <v>1974.5</v>
      </c>
      <c r="F37">
        <f t="shared" si="0"/>
        <v>6</v>
      </c>
      <c r="G37" t="str">
        <f>STANDINGS_K[[#This Row],[League]]&amp;STANDINGS_K[[#This Row],[Team]]</f>
        <v>$150 Draft Champions (4 hour) Dec 29 1:00 pm Lg.3573Gooden Plenty</v>
      </c>
    </row>
    <row r="38" spans="1:7" x14ac:dyDescent="0.25">
      <c r="A38">
        <v>1003</v>
      </c>
      <c r="B38" t="s">
        <v>563</v>
      </c>
      <c r="C38" t="s">
        <v>561</v>
      </c>
      <c r="D38">
        <v>1315</v>
      </c>
      <c r="E38">
        <v>1905.5</v>
      </c>
      <c r="F38">
        <f t="shared" si="0"/>
        <v>7</v>
      </c>
      <c r="G38" t="str">
        <f>STANDINGS_K[[#This Row],[League]]&amp;STANDINGS_K[[#This Row],[Team]]</f>
        <v>$150 Draft Champions (4 hour) Dec 29 1:00 pm Lg.3573SEMPER FI 11</v>
      </c>
    </row>
    <row r="39" spans="1:7" x14ac:dyDescent="0.25">
      <c r="A39">
        <v>1358</v>
      </c>
      <c r="B39" t="s">
        <v>565</v>
      </c>
      <c r="C39" t="s">
        <v>561</v>
      </c>
      <c r="D39">
        <v>1272</v>
      </c>
      <c r="E39">
        <v>1552.5</v>
      </c>
      <c r="F39">
        <f t="shared" si="0"/>
        <v>8</v>
      </c>
      <c r="G39" t="str">
        <f>STANDINGS_K[[#This Row],[League]]&amp;STANDINGS_K[[#This Row],[Team]]</f>
        <v>$150 Draft Champions (4 hour) Dec 29 1:00 pm Lg.3573KJ || DC3</v>
      </c>
    </row>
    <row r="40" spans="1:7" x14ac:dyDescent="0.25">
      <c r="A40">
        <v>1466</v>
      </c>
      <c r="B40" t="s">
        <v>53</v>
      </c>
      <c r="C40" t="s">
        <v>561</v>
      </c>
      <c r="D40">
        <v>1260</v>
      </c>
      <c r="E40">
        <v>1443</v>
      </c>
      <c r="F40">
        <f t="shared" si="0"/>
        <v>9</v>
      </c>
      <c r="G40" t="str">
        <f>STANDINGS_K[[#This Row],[League]]&amp;STANDINGS_K[[#This Row],[Team]]</f>
        <v>$150 Draft Champions (4 hour) Dec 29 1:00 pm Lg.3573Baseball Furies</v>
      </c>
    </row>
    <row r="41" spans="1:7" x14ac:dyDescent="0.25">
      <c r="A41">
        <v>1555</v>
      </c>
      <c r="B41" t="s">
        <v>472</v>
      </c>
      <c r="C41" t="s">
        <v>561</v>
      </c>
      <c r="D41">
        <v>1249</v>
      </c>
      <c r="E41">
        <v>1351.5</v>
      </c>
      <c r="F41">
        <f t="shared" si="0"/>
        <v>10</v>
      </c>
      <c r="G41" t="str">
        <f>STANDINGS_K[[#This Row],[League]]&amp;STANDINGS_K[[#This Row],[Team]]</f>
        <v>$150 Draft Champions (4 hour) Dec 29 1:00 pm Lg.3573Bronx Yankees (DC4)</v>
      </c>
    </row>
    <row r="42" spans="1:7" x14ac:dyDescent="0.25">
      <c r="A42">
        <v>1951</v>
      </c>
      <c r="B42" t="s">
        <v>569</v>
      </c>
      <c r="C42" t="s">
        <v>561</v>
      </c>
      <c r="D42">
        <v>1200</v>
      </c>
      <c r="E42">
        <v>958.5</v>
      </c>
      <c r="F42">
        <f t="shared" si="0"/>
        <v>11</v>
      </c>
      <c r="G42" t="str">
        <f>STANDINGS_K[[#This Row],[League]]&amp;STANDINGS_K[[#This Row],[Team]]</f>
        <v>$150 Draft Champions (4 hour) Dec 29 1:00 pm Lg.3573Draughtsman 3</v>
      </c>
    </row>
    <row r="43" spans="1:7" x14ac:dyDescent="0.25">
      <c r="A43">
        <v>2210</v>
      </c>
      <c r="B43" t="s">
        <v>564</v>
      </c>
      <c r="C43" t="s">
        <v>561</v>
      </c>
      <c r="D43">
        <v>1159</v>
      </c>
      <c r="E43">
        <v>698.5</v>
      </c>
      <c r="F43">
        <f t="shared" si="0"/>
        <v>12</v>
      </c>
      <c r="G43" t="str">
        <f>STANDINGS_K[[#This Row],[League]]&amp;STANDINGS_K[[#This Row],[Team]]</f>
        <v>$150 Draft Champions (4 hour) Dec 29 1:00 pm Lg.3573Kennedy Park</v>
      </c>
    </row>
    <row r="44" spans="1:7" x14ac:dyDescent="0.25">
      <c r="A44">
        <v>2225</v>
      </c>
      <c r="B44" t="s">
        <v>560</v>
      </c>
      <c r="C44" t="s">
        <v>561</v>
      </c>
      <c r="D44">
        <v>1157</v>
      </c>
      <c r="E44">
        <v>688.5</v>
      </c>
      <c r="F44">
        <f t="shared" si="0"/>
        <v>13</v>
      </c>
      <c r="G44" t="str">
        <f>STANDINGS_K[[#This Row],[League]]&amp;STANDINGS_K[[#This Row],[Team]]</f>
        <v>$150 Draft Champions (4 hour) Dec 29 1:00 pm Lg.3573Slip Stitches 3</v>
      </c>
    </row>
    <row r="45" spans="1:7" x14ac:dyDescent="0.25">
      <c r="A45">
        <v>2364</v>
      </c>
      <c r="B45" t="s">
        <v>566</v>
      </c>
      <c r="C45" t="s">
        <v>561</v>
      </c>
      <c r="D45">
        <v>1132</v>
      </c>
      <c r="E45">
        <v>549</v>
      </c>
      <c r="F45">
        <f t="shared" si="0"/>
        <v>14</v>
      </c>
      <c r="G45" t="str">
        <f>STANDINGS_K[[#This Row],[League]]&amp;STANDINGS_K[[#This Row],[Team]]</f>
        <v>$150 Draft Champions (4 hour) Dec 29 1:00 pm Lg.3573Tall Timber DC19</v>
      </c>
    </row>
    <row r="46" spans="1:7" x14ac:dyDescent="0.25">
      <c r="A46">
        <v>2833</v>
      </c>
      <c r="B46" t="s">
        <v>127</v>
      </c>
      <c r="C46" t="s">
        <v>561</v>
      </c>
      <c r="D46">
        <v>952</v>
      </c>
      <c r="E46">
        <v>79</v>
      </c>
      <c r="F46">
        <f t="shared" si="0"/>
        <v>15</v>
      </c>
      <c r="G46" t="str">
        <f>STANDINGS_K[[#This Row],[League]]&amp;STANDINGS_K[[#This Row],[Team]]</f>
        <v>$150 Draft Champions (4 hour) Dec 29 1:00 pm Lg.3573Just An Old Vet</v>
      </c>
    </row>
    <row r="47" spans="1:7" x14ac:dyDescent="0.25">
      <c r="A47">
        <v>342</v>
      </c>
      <c r="B47" t="s">
        <v>317</v>
      </c>
      <c r="C47" t="s">
        <v>571</v>
      </c>
      <c r="D47">
        <v>1409</v>
      </c>
      <c r="E47">
        <v>2568</v>
      </c>
      <c r="F47">
        <f t="shared" si="0"/>
        <v>1</v>
      </c>
      <c r="G47" t="str">
        <f>STANDINGS_K[[#This Row],[League]]&amp;STANDINGS_K[[#This Row],[Team]]</f>
        <v>$150 Draft Champions (4 hour) Feb 21 1:00 pm Lg.3738Gooden Plenty 2</v>
      </c>
    </row>
    <row r="48" spans="1:7" x14ac:dyDescent="0.25">
      <c r="A48">
        <v>518</v>
      </c>
      <c r="B48" t="s">
        <v>49</v>
      </c>
      <c r="C48" t="s">
        <v>571</v>
      </c>
      <c r="D48">
        <v>1382</v>
      </c>
      <c r="E48">
        <v>2395.5</v>
      </c>
      <c r="F48">
        <f t="shared" si="0"/>
        <v>2</v>
      </c>
      <c r="G48" t="str">
        <f>STANDINGS_K[[#This Row],[League]]&amp;STANDINGS_K[[#This Row],[Team]]</f>
        <v>$150 Draft Champions (4 hour) Feb 21 1:00 pm Lg.3738smokin gun</v>
      </c>
    </row>
    <row r="49" spans="1:7" x14ac:dyDescent="0.25">
      <c r="A49">
        <v>787</v>
      </c>
      <c r="B49" t="s">
        <v>581</v>
      </c>
      <c r="C49" t="s">
        <v>571</v>
      </c>
      <c r="D49">
        <v>1342</v>
      </c>
      <c r="E49">
        <v>2123.5</v>
      </c>
      <c r="F49">
        <f t="shared" si="0"/>
        <v>3</v>
      </c>
      <c r="G49" t="str">
        <f>STANDINGS_K[[#This Row],[League]]&amp;STANDINGS_K[[#This Row],[Team]]</f>
        <v>$150 Draft Champions (4 hour) Feb 21 1:00 pm Lg.3738Mercury</v>
      </c>
    </row>
    <row r="50" spans="1:7" x14ac:dyDescent="0.25">
      <c r="A50">
        <v>955</v>
      </c>
      <c r="B50" t="s">
        <v>574</v>
      </c>
      <c r="C50" t="s">
        <v>571</v>
      </c>
      <c r="D50">
        <v>1322</v>
      </c>
      <c r="E50">
        <v>1954</v>
      </c>
      <c r="F50">
        <f t="shared" si="0"/>
        <v>4</v>
      </c>
      <c r="G50" t="str">
        <f>STANDINGS_K[[#This Row],[League]]&amp;STANDINGS_K[[#This Row],[Team]]</f>
        <v>$150 Draft Champions (4 hour) Feb 21 1:00 pm Lg.3738Brock The House</v>
      </c>
    </row>
    <row r="51" spans="1:7" x14ac:dyDescent="0.25">
      <c r="A51">
        <v>1066</v>
      </c>
      <c r="B51" t="s">
        <v>579</v>
      </c>
      <c r="C51" t="s">
        <v>571</v>
      </c>
      <c r="D51">
        <v>1309</v>
      </c>
      <c r="E51">
        <v>1844</v>
      </c>
      <c r="F51">
        <f t="shared" si="0"/>
        <v>5</v>
      </c>
      <c r="G51" t="str">
        <f>STANDINGS_K[[#This Row],[League]]&amp;STANDINGS_K[[#This Row],[Team]]</f>
        <v>$150 Draft Champions (4 hour) Feb 21 1:00 pm Lg.3738Speed vs power</v>
      </c>
    </row>
    <row r="52" spans="1:7" x14ac:dyDescent="0.25">
      <c r="A52">
        <v>1113</v>
      </c>
      <c r="B52" t="s">
        <v>577</v>
      </c>
      <c r="C52" t="s">
        <v>571</v>
      </c>
      <c r="D52">
        <v>1304</v>
      </c>
      <c r="E52">
        <v>1796</v>
      </c>
      <c r="F52">
        <f t="shared" si="0"/>
        <v>6</v>
      </c>
      <c r="G52" t="str">
        <f>STANDINGS_K[[#This Row],[League]]&amp;STANDINGS_K[[#This Row],[Team]]</f>
        <v>$150 Draft Champions (4 hour) Feb 21 1:00 pm Lg.3738MPG16A</v>
      </c>
    </row>
    <row r="53" spans="1:7" x14ac:dyDescent="0.25">
      <c r="A53">
        <v>1481</v>
      </c>
      <c r="B53" t="s">
        <v>570</v>
      </c>
      <c r="C53" t="s">
        <v>571</v>
      </c>
      <c r="D53">
        <v>1258</v>
      </c>
      <c r="E53">
        <v>1428</v>
      </c>
      <c r="F53">
        <f t="shared" si="0"/>
        <v>7</v>
      </c>
      <c r="G53" t="str">
        <f>STANDINGS_K[[#This Row],[League]]&amp;STANDINGS_K[[#This Row],[Team]]</f>
        <v>$150 Draft Champions (4 hour) Feb 21 1:00 pm Lg.3738Jose Oquendos</v>
      </c>
    </row>
    <row r="54" spans="1:7" x14ac:dyDescent="0.25">
      <c r="A54">
        <v>1486</v>
      </c>
      <c r="B54" t="s">
        <v>69</v>
      </c>
      <c r="C54" t="s">
        <v>571</v>
      </c>
      <c r="D54">
        <v>1258</v>
      </c>
      <c r="E54">
        <v>1428</v>
      </c>
      <c r="F54">
        <f t="shared" si="0"/>
        <v>8</v>
      </c>
      <c r="G54" t="str">
        <f>STANDINGS_K[[#This Row],[League]]&amp;STANDINGS_K[[#This Row],[Team]]</f>
        <v>$150 Draft Champions (4 hour) Feb 21 1:00 pm Lg.3738papa's nine</v>
      </c>
    </row>
    <row r="55" spans="1:7" x14ac:dyDescent="0.25">
      <c r="A55">
        <v>1629</v>
      </c>
      <c r="B55" t="s">
        <v>576</v>
      </c>
      <c r="C55" t="s">
        <v>571</v>
      </c>
      <c r="D55">
        <v>1241</v>
      </c>
      <c r="E55">
        <v>1280.5</v>
      </c>
      <c r="F55">
        <f t="shared" si="0"/>
        <v>9</v>
      </c>
      <c r="G55" t="str">
        <f>STANDINGS_K[[#This Row],[League]]&amp;STANDINGS_K[[#This Row],[Team]]</f>
        <v>$150 Draft Champions (4 hour) Feb 21 1:00 pm Lg.3738Balnubbers</v>
      </c>
    </row>
    <row r="56" spans="1:7" x14ac:dyDescent="0.25">
      <c r="A56">
        <v>2126</v>
      </c>
      <c r="B56" t="s">
        <v>573</v>
      </c>
      <c r="C56" t="s">
        <v>571</v>
      </c>
      <c r="D56">
        <v>1172</v>
      </c>
      <c r="E56">
        <v>787.5</v>
      </c>
      <c r="F56">
        <f t="shared" si="0"/>
        <v>10</v>
      </c>
      <c r="G56" t="str">
        <f>STANDINGS_K[[#This Row],[League]]&amp;STANDINGS_K[[#This Row],[Team]]</f>
        <v>$150 Draft Champions (4 hour) Feb 21 1:00 pm Lg.3738roundmann</v>
      </c>
    </row>
    <row r="57" spans="1:7" x14ac:dyDescent="0.25">
      <c r="A57">
        <v>2226</v>
      </c>
      <c r="B57" t="s">
        <v>572</v>
      </c>
      <c r="C57" t="s">
        <v>571</v>
      </c>
      <c r="D57">
        <v>1157</v>
      </c>
      <c r="E57">
        <v>688.5</v>
      </c>
      <c r="F57">
        <f t="shared" si="0"/>
        <v>11</v>
      </c>
      <c r="G57" t="str">
        <f>STANDINGS_K[[#This Row],[League]]&amp;STANDINGS_K[[#This Row],[Team]]</f>
        <v>$150 Draft Champions (4 hour) Feb 21 1:00 pm Lg.3738zzzzzzzzz</v>
      </c>
    </row>
    <row r="58" spans="1:7" x14ac:dyDescent="0.25">
      <c r="A58">
        <v>2312</v>
      </c>
      <c r="B58" t="s">
        <v>575</v>
      </c>
      <c r="C58" t="s">
        <v>571</v>
      </c>
      <c r="D58">
        <v>1143</v>
      </c>
      <c r="E58">
        <v>602.5</v>
      </c>
      <c r="F58">
        <f t="shared" si="0"/>
        <v>12</v>
      </c>
      <c r="G58" t="str">
        <f>STANDINGS_K[[#This Row],[League]]&amp;STANDINGS_K[[#This Row],[Team]]</f>
        <v>$150 Draft Champions (4 hour) Feb 21 1:00 pm Lg.3738ZebraStripes</v>
      </c>
    </row>
    <row r="59" spans="1:7" x14ac:dyDescent="0.25">
      <c r="A59">
        <v>2573</v>
      </c>
      <c r="B59" t="s">
        <v>580</v>
      </c>
      <c r="C59" t="s">
        <v>571</v>
      </c>
      <c r="D59">
        <v>1080</v>
      </c>
      <c r="E59">
        <v>336.5</v>
      </c>
      <c r="F59">
        <f t="shared" si="0"/>
        <v>13</v>
      </c>
      <c r="G59" t="str">
        <f>STANDINGS_K[[#This Row],[League]]&amp;STANDINGS_K[[#This Row],[Team]]</f>
        <v>$150 Draft Champions (4 hour) Feb 21 1:00 pm Lg.3738Haberdashery</v>
      </c>
    </row>
    <row r="60" spans="1:7" x14ac:dyDescent="0.25">
      <c r="A60">
        <v>2585</v>
      </c>
      <c r="B60" t="s">
        <v>578</v>
      </c>
      <c r="C60" t="s">
        <v>571</v>
      </c>
      <c r="D60">
        <v>1077</v>
      </c>
      <c r="E60">
        <v>326.5</v>
      </c>
      <c r="F60">
        <f t="shared" si="0"/>
        <v>14</v>
      </c>
      <c r="G60" t="str">
        <f>STANDINGS_K[[#This Row],[League]]&amp;STANDINGS_K[[#This Row],[Team]]</f>
        <v>$150 Draft Champions (4 hour) Feb 21 1:00 pm Lg.3738Toddfather</v>
      </c>
    </row>
    <row r="61" spans="1:7" x14ac:dyDescent="0.25">
      <c r="A61">
        <v>2834</v>
      </c>
      <c r="B61" t="s">
        <v>382</v>
      </c>
      <c r="C61" t="s">
        <v>571</v>
      </c>
      <c r="D61">
        <v>951</v>
      </c>
      <c r="E61">
        <v>76.5</v>
      </c>
      <c r="F61">
        <f t="shared" si="0"/>
        <v>15</v>
      </c>
      <c r="G61" t="str">
        <f>STANDINGS_K[[#This Row],[League]]&amp;STANDINGS_K[[#This Row],[Team]]</f>
        <v>$150 Draft Champions (4 hour) Feb 21 1:00 pm Lg.3738Buckeyes</v>
      </c>
    </row>
    <row r="62" spans="1:7" x14ac:dyDescent="0.25">
      <c r="A62">
        <v>36</v>
      </c>
      <c r="B62" t="s">
        <v>590</v>
      </c>
      <c r="C62" t="s">
        <v>582</v>
      </c>
      <c r="D62">
        <v>1541</v>
      </c>
      <c r="E62">
        <v>2875</v>
      </c>
      <c r="F62">
        <f t="shared" si="0"/>
        <v>1</v>
      </c>
      <c r="G62" t="str">
        <f>STANDINGS_K[[#This Row],[League]]&amp;STANDINGS_K[[#This Row],[Team]]</f>
        <v>$150 Draft Champions (4 hour) Feb 25 1:00 pm Lg.3765Tomb of the Boom</v>
      </c>
    </row>
    <row r="63" spans="1:7" x14ac:dyDescent="0.25">
      <c r="A63">
        <v>726</v>
      </c>
      <c r="B63" t="s">
        <v>589</v>
      </c>
      <c r="C63" t="s">
        <v>582</v>
      </c>
      <c r="D63">
        <v>1349</v>
      </c>
      <c r="E63">
        <v>2181</v>
      </c>
      <c r="F63">
        <f t="shared" si="0"/>
        <v>2</v>
      </c>
      <c r="G63" t="str">
        <f>STANDINGS_K[[#This Row],[League]]&amp;STANDINGS_K[[#This Row],[Team]]</f>
        <v>$150 Draft Champions (4 hour) Feb 25 1:00 pm Lg.3765Bulletproof Tiger</v>
      </c>
    </row>
    <row r="64" spans="1:7" x14ac:dyDescent="0.25">
      <c r="A64">
        <v>796</v>
      </c>
      <c r="B64" t="s">
        <v>591</v>
      </c>
      <c r="C64" t="s">
        <v>582</v>
      </c>
      <c r="D64">
        <v>1341</v>
      </c>
      <c r="E64">
        <v>2117</v>
      </c>
      <c r="F64">
        <f t="shared" si="0"/>
        <v>3</v>
      </c>
      <c r="G64" t="str">
        <f>STANDINGS_K[[#This Row],[League]]&amp;STANDINGS_K[[#This Row],[Team]]</f>
        <v>$150 Draft Champions (4 hour) Feb 25 1:00 pm Lg.3765Team Benoit</v>
      </c>
    </row>
    <row r="65" spans="1:7" x14ac:dyDescent="0.25">
      <c r="A65">
        <v>832</v>
      </c>
      <c r="B65" t="s">
        <v>587</v>
      </c>
      <c r="C65" t="s">
        <v>582</v>
      </c>
      <c r="D65">
        <v>1336</v>
      </c>
      <c r="E65">
        <v>2082.5</v>
      </c>
      <c r="F65">
        <f t="shared" si="0"/>
        <v>4</v>
      </c>
      <c r="G65" t="str">
        <f>STANDINGS_K[[#This Row],[League]]&amp;STANDINGS_K[[#This Row],[Team]]</f>
        <v>$150 Draft Champions (4 hour) Feb 25 1:00 pm Lg.3765Spartacus DC1</v>
      </c>
    </row>
    <row r="66" spans="1:7" x14ac:dyDescent="0.25">
      <c r="A66">
        <v>1042</v>
      </c>
      <c r="B66" t="s">
        <v>594</v>
      </c>
      <c r="C66" t="s">
        <v>582</v>
      </c>
      <c r="D66">
        <v>1312</v>
      </c>
      <c r="E66">
        <v>1870.5</v>
      </c>
      <c r="F66">
        <f t="shared" si="0"/>
        <v>5</v>
      </c>
      <c r="G66" t="str">
        <f>STANDINGS_K[[#This Row],[League]]&amp;STANDINGS_K[[#This Row],[Team]]</f>
        <v>$150 Draft Champions (4 hour) Feb 25 1:00 pm Lg.3765Round 2 (150)</v>
      </c>
    </row>
    <row r="67" spans="1:7" x14ac:dyDescent="0.25">
      <c r="A67">
        <v>1188</v>
      </c>
      <c r="B67" t="s">
        <v>593</v>
      </c>
      <c r="C67" t="s">
        <v>582</v>
      </c>
      <c r="D67">
        <v>1295</v>
      </c>
      <c r="E67">
        <v>1720.5</v>
      </c>
      <c r="F67">
        <f t="shared" ref="F67:F130" si="1">IF(C67=C66,F66+1,1)</f>
        <v>6</v>
      </c>
      <c r="G67" t="str">
        <f>STANDINGS_K[[#This Row],[League]]&amp;STANDINGS_K[[#This Row],[Team]]</f>
        <v>$150 Draft Champions (4 hour) Feb 25 1:00 pm Lg.3765Angry Possums</v>
      </c>
    </row>
    <row r="68" spans="1:7" x14ac:dyDescent="0.25">
      <c r="A68">
        <v>1383</v>
      </c>
      <c r="B68" t="s">
        <v>133</v>
      </c>
      <c r="C68" t="s">
        <v>582</v>
      </c>
      <c r="D68">
        <v>1269</v>
      </c>
      <c r="E68">
        <v>1527</v>
      </c>
      <c r="F68">
        <f t="shared" si="1"/>
        <v>7</v>
      </c>
      <c r="G68" t="str">
        <f>STANDINGS_K[[#This Row],[League]]&amp;STANDINGS_K[[#This Row],[Team]]</f>
        <v>$150 Draft Champions (4 hour) Feb 25 1:00 pm Lg.3765Ocular Keratitis DC5</v>
      </c>
    </row>
    <row r="69" spans="1:7" x14ac:dyDescent="0.25">
      <c r="A69">
        <v>1531</v>
      </c>
      <c r="B69" t="s">
        <v>585</v>
      </c>
      <c r="C69" t="s">
        <v>582</v>
      </c>
      <c r="D69">
        <v>1252</v>
      </c>
      <c r="E69">
        <v>1379</v>
      </c>
      <c r="F69">
        <f t="shared" si="1"/>
        <v>8</v>
      </c>
      <c r="G69" t="str">
        <f>STANDINGS_K[[#This Row],[League]]&amp;STANDINGS_K[[#This Row],[Team]]</f>
        <v>$150 Draft Champions (4 hour) Feb 25 1:00 pm Lg.3765CubsWillChoke2016</v>
      </c>
    </row>
    <row r="70" spans="1:7" x14ac:dyDescent="0.25">
      <c r="A70">
        <v>1741</v>
      </c>
      <c r="B70" t="s">
        <v>586</v>
      </c>
      <c r="C70" t="s">
        <v>582</v>
      </c>
      <c r="D70">
        <v>1227</v>
      </c>
      <c r="E70">
        <v>1169</v>
      </c>
      <c r="F70">
        <f t="shared" si="1"/>
        <v>9</v>
      </c>
      <c r="G70" t="str">
        <f>STANDINGS_K[[#This Row],[League]]&amp;STANDINGS_K[[#This Row],[Team]]</f>
        <v>$150 Draft Champions (4 hour) Feb 25 1:00 pm Lg.3765Sultans of Swat 4</v>
      </c>
    </row>
    <row r="71" spans="1:7" x14ac:dyDescent="0.25">
      <c r="A71">
        <v>2107</v>
      </c>
      <c r="B71" t="s">
        <v>584</v>
      </c>
      <c r="C71" t="s">
        <v>582</v>
      </c>
      <c r="D71">
        <v>1175</v>
      </c>
      <c r="E71">
        <v>805.5</v>
      </c>
      <c r="F71">
        <f t="shared" si="1"/>
        <v>10</v>
      </c>
      <c r="G71" t="str">
        <f>STANDINGS_K[[#This Row],[League]]&amp;STANDINGS_K[[#This Row],[Team]]</f>
        <v>$150 Draft Champions (4 hour) Feb 25 1:00 pm Lg.3765Team Hughes</v>
      </c>
    </row>
    <row r="72" spans="1:7" x14ac:dyDescent="0.25">
      <c r="A72">
        <v>2144</v>
      </c>
      <c r="B72" t="s">
        <v>360</v>
      </c>
      <c r="C72" t="s">
        <v>582</v>
      </c>
      <c r="D72">
        <v>1168</v>
      </c>
      <c r="E72">
        <v>765.5</v>
      </c>
      <c r="F72">
        <f t="shared" si="1"/>
        <v>11</v>
      </c>
      <c r="G72" t="str">
        <f>STANDINGS_K[[#This Row],[League]]&amp;STANDINGS_K[[#This Row],[Team]]</f>
        <v>$150 Draft Champions (4 hour) Feb 25 1:00 pm Lg.3765Las Vegas Blvd V</v>
      </c>
    </row>
    <row r="73" spans="1:7" x14ac:dyDescent="0.25">
      <c r="A73">
        <v>2146</v>
      </c>
      <c r="B73" t="s">
        <v>592</v>
      </c>
      <c r="C73" t="s">
        <v>582</v>
      </c>
      <c r="D73">
        <v>1168</v>
      </c>
      <c r="E73">
        <v>765.5</v>
      </c>
      <c r="F73">
        <f t="shared" si="1"/>
        <v>12</v>
      </c>
      <c r="G73" t="str">
        <f>STANDINGS_K[[#This Row],[League]]&amp;STANDINGS_K[[#This Row],[Team]]</f>
        <v>$150 Draft Champions (4 hour) Feb 25 1:00 pm Lg.3765Team Bennette</v>
      </c>
    </row>
    <row r="74" spans="1:7" x14ac:dyDescent="0.25">
      <c r="A74">
        <v>2454</v>
      </c>
      <c r="B74" t="s">
        <v>583</v>
      </c>
      <c r="C74" t="s">
        <v>582</v>
      </c>
      <c r="D74">
        <v>1109</v>
      </c>
      <c r="E74">
        <v>459.5</v>
      </c>
      <c r="F74">
        <f t="shared" si="1"/>
        <v>13</v>
      </c>
      <c r="G74" t="str">
        <f>STANDINGS_K[[#This Row],[League]]&amp;STANDINGS_K[[#This Row],[Team]]</f>
        <v>$150 Draft Champions (4 hour) Feb 25 1:00 pm Lg.3765sLim picKens3</v>
      </c>
    </row>
    <row r="75" spans="1:7" x14ac:dyDescent="0.25">
      <c r="A75">
        <v>2596</v>
      </c>
      <c r="B75" t="s">
        <v>588</v>
      </c>
      <c r="C75" t="s">
        <v>582</v>
      </c>
      <c r="D75">
        <v>1072</v>
      </c>
      <c r="E75">
        <v>317</v>
      </c>
      <c r="F75">
        <f t="shared" si="1"/>
        <v>14</v>
      </c>
      <c r="G75" t="str">
        <f>STANDINGS_K[[#This Row],[League]]&amp;STANDINGS_K[[#This Row],[Team]]</f>
        <v>$150 Draft Champions (4 hour) Feb 25 1:00 pm Lg.3765The fantasy concierge</v>
      </c>
    </row>
    <row r="76" spans="1:7" x14ac:dyDescent="0.25">
      <c r="A76">
        <v>2741</v>
      </c>
      <c r="B76" t="s">
        <v>595</v>
      </c>
      <c r="C76" t="s">
        <v>582</v>
      </c>
      <c r="D76">
        <v>1011</v>
      </c>
      <c r="E76">
        <v>170.5</v>
      </c>
      <c r="F76">
        <f t="shared" si="1"/>
        <v>15</v>
      </c>
      <c r="G76" t="str">
        <f>STANDINGS_K[[#This Row],[League]]&amp;STANDINGS_K[[#This Row],[Team]]</f>
        <v>$150 Draft Champions (4 hour) Feb 25 1:00 pm Lg.3765Designated Pitchers</v>
      </c>
    </row>
    <row r="77" spans="1:7" x14ac:dyDescent="0.25">
      <c r="A77">
        <v>230</v>
      </c>
      <c r="B77" t="s">
        <v>600</v>
      </c>
      <c r="C77" t="s">
        <v>597</v>
      </c>
      <c r="D77">
        <v>1441</v>
      </c>
      <c r="E77">
        <v>2684</v>
      </c>
      <c r="F77">
        <f t="shared" si="1"/>
        <v>1</v>
      </c>
      <c r="G77" t="str">
        <f>STANDINGS_K[[#This Row],[League]]&amp;STANDINGS_K[[#This Row],[Team]]</f>
        <v>$150 Draft Champions (4 hour) Feb 29 1:00 pm Lg.3801Team Benzine</v>
      </c>
    </row>
    <row r="78" spans="1:7" x14ac:dyDescent="0.25">
      <c r="A78">
        <v>445</v>
      </c>
      <c r="B78" t="s">
        <v>143</v>
      </c>
      <c r="C78" t="s">
        <v>597</v>
      </c>
      <c r="D78">
        <v>1393</v>
      </c>
      <c r="E78">
        <v>2466.5</v>
      </c>
      <c r="F78">
        <f t="shared" si="1"/>
        <v>2</v>
      </c>
      <c r="G78" t="str">
        <f>STANDINGS_K[[#This Row],[League]]&amp;STANDINGS_K[[#This Row],[Team]]</f>
        <v>$150 Draft Champions (4 hour) Feb 29 1:00 pm Lg.3801Team LeValley</v>
      </c>
    </row>
    <row r="79" spans="1:7" x14ac:dyDescent="0.25">
      <c r="A79">
        <v>851</v>
      </c>
      <c r="B79" t="s">
        <v>599</v>
      </c>
      <c r="C79" t="s">
        <v>597</v>
      </c>
      <c r="D79">
        <v>1333</v>
      </c>
      <c r="E79">
        <v>2057.5</v>
      </c>
      <c r="F79">
        <f t="shared" si="1"/>
        <v>3</v>
      </c>
      <c r="G79" t="str">
        <f>STANDINGS_K[[#This Row],[League]]&amp;STANDINGS_K[[#This Row],[Team]]</f>
        <v>$150 Draft Champions (4 hour) Feb 29 1:00 pm Lg.3801Newbomb's Turks</v>
      </c>
    </row>
    <row r="80" spans="1:7" x14ac:dyDescent="0.25">
      <c r="A80">
        <v>874</v>
      </c>
      <c r="B80" t="s">
        <v>608</v>
      </c>
      <c r="C80" t="s">
        <v>597</v>
      </c>
      <c r="D80">
        <v>1331</v>
      </c>
      <c r="E80">
        <v>2038</v>
      </c>
      <c r="F80">
        <f t="shared" si="1"/>
        <v>4</v>
      </c>
      <c r="G80" t="str">
        <f>STANDINGS_K[[#This Row],[League]]&amp;STANDINGS_K[[#This Row],[Team]]</f>
        <v>$150 Draft Champions (4 hour) Feb 29 1:00 pm Lg.3801Schoop-y Doo, Skaggs-y, Vela, Frednandez</v>
      </c>
    </row>
    <row r="81" spans="1:7" x14ac:dyDescent="0.25">
      <c r="A81">
        <v>943</v>
      </c>
      <c r="B81" t="s">
        <v>364</v>
      </c>
      <c r="C81" t="s">
        <v>597</v>
      </c>
      <c r="D81">
        <v>1324</v>
      </c>
      <c r="E81">
        <v>1965</v>
      </c>
      <c r="F81">
        <f t="shared" si="1"/>
        <v>5</v>
      </c>
      <c r="G81" t="str">
        <f>STANDINGS_K[[#This Row],[League]]&amp;STANDINGS_K[[#This Row],[Team]]</f>
        <v>$150 Draft Champions (4 hour) Feb 29 1:00 pm Lg.3801Corleone 5</v>
      </c>
    </row>
    <row r="82" spans="1:7" x14ac:dyDescent="0.25">
      <c r="A82">
        <v>949</v>
      </c>
      <c r="B82" t="s">
        <v>285</v>
      </c>
      <c r="C82" t="s">
        <v>597</v>
      </c>
      <c r="D82">
        <v>1324</v>
      </c>
      <c r="E82">
        <v>1965</v>
      </c>
      <c r="F82">
        <f t="shared" si="1"/>
        <v>6</v>
      </c>
      <c r="G82" t="str">
        <f>STANDINGS_K[[#This Row],[League]]&amp;STANDINGS_K[[#This Row],[Team]]</f>
        <v>$150 Draft Champions (4 hour) Feb 29 1:00 pm Lg.3801Team king</v>
      </c>
    </row>
    <row r="83" spans="1:7" x14ac:dyDescent="0.25">
      <c r="A83">
        <v>1122</v>
      </c>
      <c r="B83" t="s">
        <v>604</v>
      </c>
      <c r="C83" t="s">
        <v>597</v>
      </c>
      <c r="D83">
        <v>1303</v>
      </c>
      <c r="E83">
        <v>1789.5</v>
      </c>
      <c r="F83">
        <f t="shared" si="1"/>
        <v>7</v>
      </c>
      <c r="G83" t="str">
        <f>STANDINGS_K[[#This Row],[League]]&amp;STANDINGS_K[[#This Row],[Team]]</f>
        <v>$150 Draft Champions (4 hour) Feb 29 1:00 pm Lg.3801Phantoms</v>
      </c>
    </row>
    <row r="84" spans="1:7" x14ac:dyDescent="0.25">
      <c r="A84">
        <v>1286</v>
      </c>
      <c r="B84" t="s">
        <v>606</v>
      </c>
      <c r="C84" t="s">
        <v>597</v>
      </c>
      <c r="D84">
        <v>1280</v>
      </c>
      <c r="E84">
        <v>1622</v>
      </c>
      <c r="F84">
        <f t="shared" si="1"/>
        <v>8</v>
      </c>
      <c r="G84" t="str">
        <f>STANDINGS_K[[#This Row],[League]]&amp;STANDINGS_K[[#This Row],[Team]]</f>
        <v>$150 Draft Champions (4 hour) Feb 29 1:00 pm Lg.3801Best Buy Rewards Cert</v>
      </c>
    </row>
    <row r="85" spans="1:7" x14ac:dyDescent="0.25">
      <c r="A85">
        <v>1332</v>
      </c>
      <c r="B85" t="s">
        <v>596</v>
      </c>
      <c r="C85" t="s">
        <v>597</v>
      </c>
      <c r="D85">
        <v>1274</v>
      </c>
      <c r="E85">
        <v>1573</v>
      </c>
      <c r="F85">
        <f t="shared" si="1"/>
        <v>9</v>
      </c>
      <c r="G85" t="str">
        <f>STANDINGS_K[[#This Row],[League]]&amp;STANDINGS_K[[#This Row],[Team]]</f>
        <v>$150 Draft Champions (4 hour) Feb 29 1:00 pm Lg.3801Beatrix Kiddo</v>
      </c>
    </row>
    <row r="86" spans="1:7" x14ac:dyDescent="0.25">
      <c r="A86">
        <v>1521</v>
      </c>
      <c r="B86" t="s">
        <v>601</v>
      </c>
      <c r="C86" t="s">
        <v>597</v>
      </c>
      <c r="D86">
        <v>1253</v>
      </c>
      <c r="E86">
        <v>1387.5</v>
      </c>
      <c r="F86">
        <f t="shared" si="1"/>
        <v>10</v>
      </c>
      <c r="G86" t="str">
        <f>STANDINGS_K[[#This Row],[League]]&amp;STANDINGS_K[[#This Row],[Team]]</f>
        <v>$150 Draft Champions (4 hour) Feb 29 1:00 pm Lg.3801DBurdz</v>
      </c>
    </row>
    <row r="87" spans="1:7" x14ac:dyDescent="0.25">
      <c r="A87">
        <v>1543</v>
      </c>
      <c r="B87" t="s">
        <v>607</v>
      </c>
      <c r="C87" t="s">
        <v>597</v>
      </c>
      <c r="D87">
        <v>1251</v>
      </c>
      <c r="E87">
        <v>1369</v>
      </c>
      <c r="F87">
        <f t="shared" si="1"/>
        <v>11</v>
      </c>
      <c r="G87" t="str">
        <f>STANDINGS_K[[#This Row],[League]]&amp;STANDINGS_K[[#This Row],[Team]]</f>
        <v>$150 Draft Champions (4 hour) Feb 29 1:00 pm Lg.3801It Could be Time to Open the Can</v>
      </c>
    </row>
    <row r="88" spans="1:7" x14ac:dyDescent="0.25">
      <c r="A88">
        <v>1777</v>
      </c>
      <c r="B88" t="s">
        <v>603</v>
      </c>
      <c r="C88" t="s">
        <v>597</v>
      </c>
      <c r="D88">
        <v>1221</v>
      </c>
      <c r="E88">
        <v>1133.5</v>
      </c>
      <c r="F88">
        <f t="shared" si="1"/>
        <v>12</v>
      </c>
      <c r="G88" t="str">
        <f>STANDINGS_K[[#This Row],[League]]&amp;STANDINGS_K[[#This Row],[Team]]</f>
        <v>$150 Draft Champions (4 hour) Feb 29 1:00 pm Lg.3801Small Sample Size Celebration [DC4]</v>
      </c>
    </row>
    <row r="89" spans="1:7" x14ac:dyDescent="0.25">
      <c r="A89">
        <v>2224</v>
      </c>
      <c r="B89" t="s">
        <v>598</v>
      </c>
      <c r="C89" t="s">
        <v>597</v>
      </c>
      <c r="D89">
        <v>1157</v>
      </c>
      <c r="E89">
        <v>688.5</v>
      </c>
      <c r="F89">
        <f t="shared" si="1"/>
        <v>13</v>
      </c>
      <c r="G89" t="str">
        <f>STANDINGS_K[[#This Row],[League]]&amp;STANDINGS_K[[#This Row],[Team]]</f>
        <v>$150 Draft Champions (4 hour) Feb 29 1:00 pm Lg.3801Noodler Fun Monkey3</v>
      </c>
    </row>
    <row r="90" spans="1:7" x14ac:dyDescent="0.25">
      <c r="A90">
        <v>2865</v>
      </c>
      <c r="B90" t="s">
        <v>602</v>
      </c>
      <c r="C90" t="s">
        <v>597</v>
      </c>
      <c r="D90">
        <v>920</v>
      </c>
      <c r="E90">
        <v>46.5</v>
      </c>
      <c r="F90">
        <f t="shared" si="1"/>
        <v>14</v>
      </c>
      <c r="G90" t="str">
        <f>STANDINGS_K[[#This Row],[League]]&amp;STANDINGS_K[[#This Row],[Team]]</f>
        <v>$150 Draft Champions (4 hour) Feb 29 1:00 pm Lg.3801Team Hall</v>
      </c>
    </row>
    <row r="91" spans="1:7" x14ac:dyDescent="0.25">
      <c r="A91">
        <v>2895</v>
      </c>
      <c r="B91" t="s">
        <v>605</v>
      </c>
      <c r="C91" t="s">
        <v>597</v>
      </c>
      <c r="D91">
        <v>849</v>
      </c>
      <c r="E91">
        <v>16</v>
      </c>
      <c r="F91">
        <f t="shared" si="1"/>
        <v>15</v>
      </c>
      <c r="G91" t="str">
        <f>STANDINGS_K[[#This Row],[League]]&amp;STANDINGS_K[[#This Row],[Team]]</f>
        <v>$150 Draft Champions (4 hour) Feb 29 1:00 pm Lg.3801SPEED KILLS</v>
      </c>
    </row>
    <row r="92" spans="1:7" x14ac:dyDescent="0.25">
      <c r="A92">
        <v>121</v>
      </c>
      <c r="B92" t="s">
        <v>617</v>
      </c>
      <c r="C92" t="s">
        <v>610</v>
      </c>
      <c r="D92">
        <v>1478</v>
      </c>
      <c r="E92">
        <v>2790</v>
      </c>
      <c r="F92">
        <f t="shared" si="1"/>
        <v>1</v>
      </c>
      <c r="G92" t="str">
        <f>STANDINGS_K[[#This Row],[League]]&amp;STANDINGS_K[[#This Row],[Team]]</f>
        <v>$150 Draft Champions (4 hour) Jan 13 1:00 pm Lg.3591Madcow - DC5</v>
      </c>
    </row>
    <row r="93" spans="1:7" x14ac:dyDescent="0.25">
      <c r="A93">
        <v>242</v>
      </c>
      <c r="B93" t="s">
        <v>609</v>
      </c>
      <c r="C93" t="s">
        <v>610</v>
      </c>
      <c r="D93">
        <v>1437</v>
      </c>
      <c r="E93">
        <v>2667.5</v>
      </c>
      <c r="F93">
        <f t="shared" si="1"/>
        <v>2</v>
      </c>
      <c r="G93" t="str">
        <f>STANDINGS_K[[#This Row],[League]]&amp;STANDINGS_K[[#This Row],[Team]]</f>
        <v>$150 Draft Champions (4 hour) Jan 13 1:00 pm Lg.3591Big Wheels</v>
      </c>
    </row>
    <row r="94" spans="1:7" x14ac:dyDescent="0.25">
      <c r="A94">
        <v>283</v>
      </c>
      <c r="B94" t="s">
        <v>612</v>
      </c>
      <c r="C94" t="s">
        <v>610</v>
      </c>
      <c r="D94">
        <v>1425</v>
      </c>
      <c r="E94">
        <v>2626.5</v>
      </c>
      <c r="F94">
        <f t="shared" si="1"/>
        <v>3</v>
      </c>
      <c r="G94" t="str">
        <f>STANDINGS_K[[#This Row],[League]]&amp;STANDINGS_K[[#This Row],[Team]]</f>
        <v>$150 Draft Champions (4 hour) Jan 13 1:00 pm Lg.3591HUGH GLASS</v>
      </c>
    </row>
    <row r="95" spans="1:7" x14ac:dyDescent="0.25">
      <c r="A95">
        <v>633</v>
      </c>
      <c r="B95" t="s">
        <v>189</v>
      </c>
      <c r="C95" t="s">
        <v>610</v>
      </c>
      <c r="D95">
        <v>1362</v>
      </c>
      <c r="E95">
        <v>2275</v>
      </c>
      <c r="F95">
        <f t="shared" si="1"/>
        <v>4</v>
      </c>
      <c r="G95" t="str">
        <f>STANDINGS_K[[#This Row],[League]]&amp;STANDINGS_K[[#This Row],[Team]]</f>
        <v>$150 Draft Champions (4 hour) Jan 13 1:00 pm Lg.3591Homer Hankies</v>
      </c>
    </row>
    <row r="96" spans="1:7" x14ac:dyDescent="0.25">
      <c r="A96">
        <v>826</v>
      </c>
      <c r="B96" t="s">
        <v>374</v>
      </c>
      <c r="C96" t="s">
        <v>610</v>
      </c>
      <c r="D96">
        <v>1336</v>
      </c>
      <c r="E96">
        <v>2082.5</v>
      </c>
      <c r="F96">
        <f t="shared" si="1"/>
        <v>5</v>
      </c>
      <c r="G96" t="str">
        <f>STANDINGS_K[[#This Row],[League]]&amp;STANDINGS_K[[#This Row],[Team]]</f>
        <v>$150 Draft Champions (4 hour) Jan 13 1:00 pm Lg.3591Corleone 2</v>
      </c>
    </row>
    <row r="97" spans="1:7" x14ac:dyDescent="0.25">
      <c r="A97">
        <v>900</v>
      </c>
      <c r="B97" t="s">
        <v>618</v>
      </c>
      <c r="C97" t="s">
        <v>610</v>
      </c>
      <c r="D97">
        <v>1329</v>
      </c>
      <c r="E97">
        <v>2009</v>
      </c>
      <c r="F97">
        <f t="shared" si="1"/>
        <v>6</v>
      </c>
      <c r="G97" t="str">
        <f>STANDINGS_K[[#This Row],[League]]&amp;STANDINGS_K[[#This Row],[Team]]</f>
        <v>$150 Draft Champions (4 hour) Jan 13 1:00 pm Lg.3591Grand Canyon</v>
      </c>
    </row>
    <row r="98" spans="1:7" x14ac:dyDescent="0.25">
      <c r="A98">
        <v>1212</v>
      </c>
      <c r="B98" t="s">
        <v>613</v>
      </c>
      <c r="C98" t="s">
        <v>610</v>
      </c>
      <c r="D98">
        <v>1292</v>
      </c>
      <c r="E98">
        <v>1698.5</v>
      </c>
      <c r="F98">
        <f t="shared" si="1"/>
        <v>7</v>
      </c>
      <c r="G98" t="str">
        <f>STANDINGS_K[[#This Row],[League]]&amp;STANDINGS_K[[#This Row],[Team]]</f>
        <v>$150 Draft Champions (4 hour) Jan 13 1:00 pm Lg.3591Slip Stitches 4</v>
      </c>
    </row>
    <row r="99" spans="1:7" x14ac:dyDescent="0.25">
      <c r="A99">
        <v>1238</v>
      </c>
      <c r="B99" t="s">
        <v>166</v>
      </c>
      <c r="C99" t="s">
        <v>610</v>
      </c>
      <c r="D99">
        <v>1288</v>
      </c>
      <c r="E99">
        <v>1673</v>
      </c>
      <c r="F99">
        <f t="shared" si="1"/>
        <v>8</v>
      </c>
      <c r="G99" t="str">
        <f>STANDINGS_K[[#This Row],[League]]&amp;STANDINGS_K[[#This Row],[Team]]</f>
        <v>$150 Draft Champions (4 hour) Jan 13 1:00 pm Lg.3591Ronaldus Maximus</v>
      </c>
    </row>
    <row r="100" spans="1:7" x14ac:dyDescent="0.25">
      <c r="A100">
        <v>1331</v>
      </c>
      <c r="B100" t="s">
        <v>53</v>
      </c>
      <c r="C100" t="s">
        <v>610</v>
      </c>
      <c r="D100">
        <v>1274</v>
      </c>
      <c r="E100">
        <v>1573</v>
      </c>
      <c r="F100">
        <f t="shared" si="1"/>
        <v>9</v>
      </c>
      <c r="G100" t="str">
        <f>STANDINGS_K[[#This Row],[League]]&amp;STANDINGS_K[[#This Row],[Team]]</f>
        <v>$150 Draft Champions (4 hour) Jan 13 1:00 pm Lg.3591Baseball Furies</v>
      </c>
    </row>
    <row r="101" spans="1:7" x14ac:dyDescent="0.25">
      <c r="A101">
        <v>1523</v>
      </c>
      <c r="B101" t="s">
        <v>616</v>
      </c>
      <c r="C101" t="s">
        <v>610</v>
      </c>
      <c r="D101">
        <v>1253</v>
      </c>
      <c r="E101">
        <v>1387.5</v>
      </c>
      <c r="F101">
        <f t="shared" si="1"/>
        <v>10</v>
      </c>
      <c r="G101" t="str">
        <f>STANDINGS_K[[#This Row],[League]]&amp;STANDINGS_K[[#This Row],[Team]]</f>
        <v>$150 Draft Champions (4 hour) Jan 13 1:00 pm Lg.3591Draughtsman 4</v>
      </c>
    </row>
    <row r="102" spans="1:7" x14ac:dyDescent="0.25">
      <c r="A102">
        <v>1624</v>
      </c>
      <c r="B102" t="s">
        <v>615</v>
      </c>
      <c r="C102" t="s">
        <v>610</v>
      </c>
      <c r="D102">
        <v>1242</v>
      </c>
      <c r="E102">
        <v>1287.5</v>
      </c>
      <c r="F102">
        <f t="shared" si="1"/>
        <v>11</v>
      </c>
      <c r="G102" t="str">
        <f>STANDINGS_K[[#This Row],[League]]&amp;STANDINGS_K[[#This Row],[Team]]</f>
        <v>$150 Draft Champions (4 hour) Jan 13 1:00 pm Lg.3591Team Cameron</v>
      </c>
    </row>
    <row r="103" spans="1:7" x14ac:dyDescent="0.25">
      <c r="A103">
        <v>1676</v>
      </c>
      <c r="B103" t="s">
        <v>247</v>
      </c>
      <c r="C103" t="s">
        <v>610</v>
      </c>
      <c r="D103">
        <v>1234</v>
      </c>
      <c r="E103">
        <v>1231.5</v>
      </c>
      <c r="F103">
        <f t="shared" si="1"/>
        <v>12</v>
      </c>
      <c r="G103" t="str">
        <f>STANDINGS_K[[#This Row],[League]]&amp;STANDINGS_K[[#This Row],[Team]]</f>
        <v>$150 Draft Champions (4 hour) Jan 13 1:00 pm Lg.3591Bronx Yankees (DC5)</v>
      </c>
    </row>
    <row r="104" spans="1:7" x14ac:dyDescent="0.25">
      <c r="A104">
        <v>2237</v>
      </c>
      <c r="B104" t="s">
        <v>130</v>
      </c>
      <c r="C104" t="s">
        <v>610</v>
      </c>
      <c r="D104">
        <v>1155</v>
      </c>
      <c r="E104">
        <v>674.5</v>
      </c>
      <c r="F104">
        <f t="shared" si="1"/>
        <v>13</v>
      </c>
      <c r="G104" t="str">
        <f>STANDINGS_K[[#This Row],[League]]&amp;STANDINGS_K[[#This Row],[Team]]</f>
        <v>$150 Draft Champions (4 hour) Jan 13 1:00 pm Lg.3591PTPers</v>
      </c>
    </row>
    <row r="105" spans="1:7" x14ac:dyDescent="0.25">
      <c r="A105">
        <v>2332</v>
      </c>
      <c r="B105" t="s">
        <v>611</v>
      </c>
      <c r="C105" t="s">
        <v>610</v>
      </c>
      <c r="D105">
        <v>1138</v>
      </c>
      <c r="E105">
        <v>576</v>
      </c>
      <c r="F105">
        <f t="shared" si="1"/>
        <v>14</v>
      </c>
      <c r="G105" t="str">
        <f>STANDINGS_K[[#This Row],[League]]&amp;STANDINGS_K[[#This Row],[Team]]</f>
        <v>$150 Draft Champions (4 hour) Jan 13 1:00 pm Lg.3591ADP Draft Masters</v>
      </c>
    </row>
    <row r="106" spans="1:7" x14ac:dyDescent="0.25">
      <c r="A106">
        <v>2639</v>
      </c>
      <c r="B106" t="s">
        <v>614</v>
      </c>
      <c r="C106" t="s">
        <v>610</v>
      </c>
      <c r="D106">
        <v>1053</v>
      </c>
      <c r="E106">
        <v>269.5</v>
      </c>
      <c r="F106">
        <f t="shared" si="1"/>
        <v>15</v>
      </c>
      <c r="G106" t="str">
        <f>STANDINGS_K[[#This Row],[League]]&amp;STANDINGS_K[[#This Row],[Team]]</f>
        <v>$150 Draft Champions (4 hour) Jan 13 1:00 pm Lg.3591Team Kent 3</v>
      </c>
    </row>
    <row r="107" spans="1:7" x14ac:dyDescent="0.25">
      <c r="A107">
        <v>6</v>
      </c>
      <c r="B107" t="s">
        <v>207</v>
      </c>
      <c r="C107" t="s">
        <v>620</v>
      </c>
      <c r="D107">
        <v>1616</v>
      </c>
      <c r="E107">
        <v>2905</v>
      </c>
      <c r="F107">
        <f t="shared" si="1"/>
        <v>1</v>
      </c>
      <c r="G107" t="str">
        <f>STANDINGS_K[[#This Row],[League]]&amp;STANDINGS_K[[#This Row],[Team]]</f>
        <v>$150 Draft Champions (4 hour) Jan 24 1:00 pm Lg.3623Team Vogel</v>
      </c>
    </row>
    <row r="108" spans="1:7" x14ac:dyDescent="0.25">
      <c r="A108">
        <v>134</v>
      </c>
      <c r="B108" t="s">
        <v>624</v>
      </c>
      <c r="C108" t="s">
        <v>620</v>
      </c>
      <c r="D108">
        <v>1472</v>
      </c>
      <c r="E108">
        <v>2776.5</v>
      </c>
      <c r="F108">
        <f t="shared" si="1"/>
        <v>2</v>
      </c>
      <c r="G108" t="str">
        <f>STANDINGS_K[[#This Row],[League]]&amp;STANDINGS_K[[#This Row],[Team]]</f>
        <v>$150 Draft Champions (4 hour) Jan 24 1:00 pm Lg.3623Madcow - DC6</v>
      </c>
    </row>
    <row r="109" spans="1:7" x14ac:dyDescent="0.25">
      <c r="A109">
        <v>402</v>
      </c>
      <c r="B109" t="s">
        <v>622</v>
      </c>
      <c r="C109" t="s">
        <v>620</v>
      </c>
      <c r="D109">
        <v>1399</v>
      </c>
      <c r="E109">
        <v>2505.5</v>
      </c>
      <c r="F109">
        <f t="shared" si="1"/>
        <v>3</v>
      </c>
      <c r="G109" t="str">
        <f>STANDINGS_K[[#This Row],[League]]&amp;STANDINGS_K[[#This Row],[Team]]</f>
        <v>$150 Draft Champions (4 hour) Jan 24 1:00 pm Lg.3623Blackmon, Fire and Steal</v>
      </c>
    </row>
    <row r="110" spans="1:7" x14ac:dyDescent="0.25">
      <c r="A110">
        <v>586</v>
      </c>
      <c r="B110" t="s">
        <v>14</v>
      </c>
      <c r="C110" t="s">
        <v>620</v>
      </c>
      <c r="D110">
        <v>1370</v>
      </c>
      <c r="E110">
        <v>2326</v>
      </c>
      <c r="F110">
        <f t="shared" si="1"/>
        <v>4</v>
      </c>
      <c r="G110" t="str">
        <f>STANDINGS_K[[#This Row],[League]]&amp;STANDINGS_K[[#This Row],[Team]]</f>
        <v>$150 Draft Champions (4 hour) Jan 24 1:00 pm Lg.3623Team Martin</v>
      </c>
    </row>
    <row r="111" spans="1:7" x14ac:dyDescent="0.25">
      <c r="A111">
        <v>995</v>
      </c>
      <c r="B111" t="s">
        <v>239</v>
      </c>
      <c r="C111" t="s">
        <v>620</v>
      </c>
      <c r="D111">
        <v>1317</v>
      </c>
      <c r="E111">
        <v>1918.5</v>
      </c>
      <c r="F111">
        <f t="shared" si="1"/>
        <v>5</v>
      </c>
      <c r="G111" t="str">
        <f>STANDINGS_K[[#This Row],[League]]&amp;STANDINGS_K[[#This Row],[Team]]</f>
        <v>$150 Draft Champions (4 hour) Jan 24 1:00 pm Lg.3623The tip of the nerd spear</v>
      </c>
    </row>
    <row r="112" spans="1:7" x14ac:dyDescent="0.25">
      <c r="A112">
        <v>1025</v>
      </c>
      <c r="B112" t="s">
        <v>521</v>
      </c>
      <c r="C112" t="s">
        <v>620</v>
      </c>
      <c r="D112">
        <v>1313</v>
      </c>
      <c r="E112">
        <v>1882</v>
      </c>
      <c r="F112">
        <f t="shared" si="1"/>
        <v>6</v>
      </c>
      <c r="G112" t="str">
        <f>STANDINGS_K[[#This Row],[League]]&amp;STANDINGS_K[[#This Row],[Team]]</f>
        <v>$150 Draft Champions (4 hour) Jan 24 1:00 pm Lg.3623Corleone 3</v>
      </c>
    </row>
    <row r="113" spans="1:7" x14ac:dyDescent="0.25">
      <c r="A113">
        <v>1458</v>
      </c>
      <c r="B113" t="s">
        <v>82</v>
      </c>
      <c r="C113" t="s">
        <v>620</v>
      </c>
      <c r="D113">
        <v>1261</v>
      </c>
      <c r="E113">
        <v>1450.5</v>
      </c>
      <c r="F113">
        <f t="shared" si="1"/>
        <v>7</v>
      </c>
      <c r="G113" t="str">
        <f>STANDINGS_K[[#This Row],[League]]&amp;STANDINGS_K[[#This Row],[Team]]</f>
        <v>$150 Draft Champions (4 hour) Jan 24 1:00 pm Lg.3623Bronx Yankees (DC7)</v>
      </c>
    </row>
    <row r="114" spans="1:7" x14ac:dyDescent="0.25">
      <c r="A114">
        <v>1474</v>
      </c>
      <c r="B114" t="s">
        <v>623</v>
      </c>
      <c r="C114" t="s">
        <v>620</v>
      </c>
      <c r="D114">
        <v>1259</v>
      </c>
      <c r="E114">
        <v>1435.5</v>
      </c>
      <c r="F114">
        <f t="shared" si="1"/>
        <v>8</v>
      </c>
      <c r="G114" t="str">
        <f>STANDINGS_K[[#This Row],[League]]&amp;STANDINGS_K[[#This Row],[Team]]</f>
        <v>$150 Draft Champions (4 hour) Jan 24 1:00 pm Lg.3623Roy's Outlaws</v>
      </c>
    </row>
    <row r="115" spans="1:7" x14ac:dyDescent="0.25">
      <c r="A115">
        <v>1719</v>
      </c>
      <c r="B115" t="s">
        <v>626</v>
      </c>
      <c r="C115" t="s">
        <v>620</v>
      </c>
      <c r="D115">
        <v>1230</v>
      </c>
      <c r="E115">
        <v>1192.5</v>
      </c>
      <c r="F115">
        <f t="shared" si="1"/>
        <v>9</v>
      </c>
      <c r="G115" t="str">
        <f>STANDINGS_K[[#This Row],[League]]&amp;STANDINGS_K[[#This Row],[Team]]</f>
        <v>$150 Draft Champions (4 hour) Jan 24 1:00 pm Lg.3623Storm Stitches</v>
      </c>
    </row>
    <row r="116" spans="1:7" x14ac:dyDescent="0.25">
      <c r="A116">
        <v>2019</v>
      </c>
      <c r="B116" t="s">
        <v>71</v>
      </c>
      <c r="C116" t="s">
        <v>620</v>
      </c>
      <c r="D116">
        <v>1189</v>
      </c>
      <c r="E116">
        <v>890.5</v>
      </c>
      <c r="F116">
        <f t="shared" si="1"/>
        <v>10</v>
      </c>
      <c r="G116" t="str">
        <f>STANDINGS_K[[#This Row],[League]]&amp;STANDINGS_K[[#This Row],[Team]]</f>
        <v>$150 Draft Champions (4 hour) Jan 24 1:00 pm Lg.3623Frozen Ropes</v>
      </c>
    </row>
    <row r="117" spans="1:7" x14ac:dyDescent="0.25">
      <c r="A117">
        <v>2163</v>
      </c>
      <c r="B117" t="s">
        <v>619</v>
      </c>
      <c r="C117" t="s">
        <v>620</v>
      </c>
      <c r="D117">
        <v>1165</v>
      </c>
      <c r="E117">
        <v>745</v>
      </c>
      <c r="F117">
        <f t="shared" si="1"/>
        <v>11</v>
      </c>
      <c r="G117" t="str">
        <f>STANDINGS_K[[#This Row],[League]]&amp;STANDINGS_K[[#This Row],[Team]]</f>
        <v>$150 Draft Champions (4 hour) Jan 24 1:00 pm Lg.3623Big Wheels 2</v>
      </c>
    </row>
    <row r="118" spans="1:7" x14ac:dyDescent="0.25">
      <c r="A118">
        <v>2283</v>
      </c>
      <c r="B118" t="s">
        <v>625</v>
      </c>
      <c r="C118" t="s">
        <v>620</v>
      </c>
      <c r="D118">
        <v>1147</v>
      </c>
      <c r="E118">
        <v>628.5</v>
      </c>
      <c r="F118">
        <f t="shared" si="1"/>
        <v>12</v>
      </c>
      <c r="G118" t="str">
        <f>STANDINGS_K[[#This Row],[League]]&amp;STANDINGS_K[[#This Row],[Team]]</f>
        <v>$150 Draft Champions (4 hour) Jan 24 1:00 pm Lg.3623Team Hunter</v>
      </c>
    </row>
    <row r="119" spans="1:7" x14ac:dyDescent="0.25">
      <c r="A119">
        <v>2337</v>
      </c>
      <c r="B119" t="s">
        <v>621</v>
      </c>
      <c r="C119" t="s">
        <v>620</v>
      </c>
      <c r="D119">
        <v>1138</v>
      </c>
      <c r="E119">
        <v>576</v>
      </c>
      <c r="F119">
        <f t="shared" si="1"/>
        <v>13</v>
      </c>
      <c r="G119" t="str">
        <f>STANDINGS_K[[#This Row],[League]]&amp;STANDINGS_K[[#This Row],[Team]]</f>
        <v>$150 Draft Champions (4 hour) Jan 24 1:00 pm Lg.3623Team Kent 6</v>
      </c>
    </row>
    <row r="120" spans="1:7" x14ac:dyDescent="0.25">
      <c r="A120">
        <v>2605</v>
      </c>
      <c r="B120" t="s">
        <v>53</v>
      </c>
      <c r="C120" t="s">
        <v>620</v>
      </c>
      <c r="D120">
        <v>1067</v>
      </c>
      <c r="E120">
        <v>305</v>
      </c>
      <c r="F120">
        <f t="shared" si="1"/>
        <v>14</v>
      </c>
      <c r="G120" t="str">
        <f>STANDINGS_K[[#This Row],[League]]&amp;STANDINGS_K[[#This Row],[Team]]</f>
        <v>$150 Draft Champions (4 hour) Jan 24 1:00 pm Lg.3623Baseball Furies</v>
      </c>
    </row>
    <row r="121" spans="1:7" x14ac:dyDescent="0.25">
      <c r="A121">
        <v>2844</v>
      </c>
      <c r="B121" t="s">
        <v>357</v>
      </c>
      <c r="C121" t="s">
        <v>620</v>
      </c>
      <c r="D121">
        <v>944</v>
      </c>
      <c r="E121">
        <v>67</v>
      </c>
      <c r="F121">
        <f t="shared" si="1"/>
        <v>15</v>
      </c>
      <c r="G121" t="str">
        <f>STANDINGS_K[[#This Row],[League]]&amp;STANDINGS_K[[#This Row],[Team]]</f>
        <v>$150 Draft Champions (4 hour) Jan 24 1:00 pm Lg.3623Las Vegas Blvd II</v>
      </c>
    </row>
    <row r="122" spans="1:7" x14ac:dyDescent="0.25">
      <c r="A122">
        <v>14</v>
      </c>
      <c r="B122" t="s">
        <v>635</v>
      </c>
      <c r="C122" t="s">
        <v>628</v>
      </c>
      <c r="D122">
        <v>1574</v>
      </c>
      <c r="E122">
        <v>2897</v>
      </c>
      <c r="F122">
        <f t="shared" si="1"/>
        <v>1</v>
      </c>
      <c r="G122" t="str">
        <f>STANDINGS_K[[#This Row],[League]]&amp;STANDINGS_K[[#This Row],[Team]]</f>
        <v>$150 Draft Champions (4 hour) Mar 10 1:00 pm Lg.3868OKMOTS 3</v>
      </c>
    </row>
    <row r="123" spans="1:7" x14ac:dyDescent="0.25">
      <c r="A123">
        <v>169</v>
      </c>
      <c r="B123" t="s">
        <v>285</v>
      </c>
      <c r="C123" t="s">
        <v>628</v>
      </c>
      <c r="D123">
        <v>1460</v>
      </c>
      <c r="E123">
        <v>2743.5</v>
      </c>
      <c r="F123">
        <f t="shared" si="1"/>
        <v>2</v>
      </c>
      <c r="G123" t="str">
        <f>STANDINGS_K[[#This Row],[League]]&amp;STANDINGS_K[[#This Row],[Team]]</f>
        <v>$150 Draft Champions (4 hour) Mar 10 1:00 pm Lg.3868Team king</v>
      </c>
    </row>
    <row r="124" spans="1:7" x14ac:dyDescent="0.25">
      <c r="A124">
        <v>629</v>
      </c>
      <c r="B124" t="s">
        <v>636</v>
      </c>
      <c r="C124" t="s">
        <v>628</v>
      </c>
      <c r="D124">
        <v>1363</v>
      </c>
      <c r="E124">
        <v>2282.5</v>
      </c>
      <c r="F124">
        <f t="shared" si="1"/>
        <v>3</v>
      </c>
      <c r="G124" t="str">
        <f>STANDINGS_K[[#This Row],[League]]&amp;STANDINGS_K[[#This Row],[Team]]</f>
        <v>$150 Draft Champions (4 hour) Mar 10 1:00 pm Lg.3868Spartacus DC2</v>
      </c>
    </row>
    <row r="125" spans="1:7" x14ac:dyDescent="0.25">
      <c r="A125">
        <v>885</v>
      </c>
      <c r="B125" t="s">
        <v>630</v>
      </c>
      <c r="C125" t="s">
        <v>628</v>
      </c>
      <c r="D125">
        <v>1330</v>
      </c>
      <c r="E125">
        <v>2023.5</v>
      </c>
      <c r="F125">
        <f t="shared" si="1"/>
        <v>4</v>
      </c>
      <c r="G125" t="str">
        <f>STANDINGS_K[[#This Row],[League]]&amp;STANDINGS_K[[#This Row],[Team]]</f>
        <v>$150 Draft Champions (4 hour) Mar 10 1:00 pm Lg.3868Moz Boyz 17</v>
      </c>
    </row>
    <row r="126" spans="1:7" x14ac:dyDescent="0.25">
      <c r="A126">
        <v>1013</v>
      </c>
      <c r="B126" t="s">
        <v>634</v>
      </c>
      <c r="C126" t="s">
        <v>628</v>
      </c>
      <c r="D126">
        <v>1314</v>
      </c>
      <c r="E126">
        <v>1895.5</v>
      </c>
      <c r="F126">
        <f t="shared" si="1"/>
        <v>5</v>
      </c>
      <c r="G126" t="str">
        <f>STANDINGS_K[[#This Row],[League]]&amp;STANDINGS_K[[#This Row],[Team]]</f>
        <v>$150 Draft Champions (4 hour) Mar 10 1:00 pm Lg.3868MPG16D</v>
      </c>
    </row>
    <row r="127" spans="1:7" x14ac:dyDescent="0.25">
      <c r="A127">
        <v>1092</v>
      </c>
      <c r="B127" t="s">
        <v>130</v>
      </c>
      <c r="C127" t="s">
        <v>628</v>
      </c>
      <c r="D127">
        <v>1307</v>
      </c>
      <c r="E127">
        <v>1821</v>
      </c>
      <c r="F127">
        <f t="shared" si="1"/>
        <v>6</v>
      </c>
      <c r="G127" t="str">
        <f>STANDINGS_K[[#This Row],[League]]&amp;STANDINGS_K[[#This Row],[Team]]</f>
        <v>$150 Draft Champions (4 hour) Mar 10 1:00 pm Lg.3868PTPers</v>
      </c>
    </row>
    <row r="128" spans="1:7" x14ac:dyDescent="0.25">
      <c r="A128">
        <v>1292</v>
      </c>
      <c r="B128" t="s">
        <v>627</v>
      </c>
      <c r="C128" t="s">
        <v>628</v>
      </c>
      <c r="D128">
        <v>1280</v>
      </c>
      <c r="E128">
        <v>1622</v>
      </c>
      <c r="F128">
        <f t="shared" si="1"/>
        <v>7</v>
      </c>
      <c r="G128" t="str">
        <f>STANDINGS_K[[#This Row],[League]]&amp;STANDINGS_K[[#This Row],[Team]]</f>
        <v>$150 Draft Champions (4 hour) Mar 10 1:00 pm Lg.3868Tree and a Half Man</v>
      </c>
    </row>
    <row r="129" spans="1:7" x14ac:dyDescent="0.25">
      <c r="A129">
        <v>1540</v>
      </c>
      <c r="B129" t="s">
        <v>93</v>
      </c>
      <c r="C129" t="s">
        <v>628</v>
      </c>
      <c r="D129">
        <v>1251</v>
      </c>
      <c r="E129">
        <v>1369</v>
      </c>
      <c r="F129">
        <f t="shared" si="1"/>
        <v>8</v>
      </c>
      <c r="G129" t="str">
        <f>STANDINGS_K[[#This Row],[League]]&amp;STANDINGS_K[[#This Row],[Team]]</f>
        <v>$150 Draft Champions (4 hour) Mar 10 1:00 pm Lg.3868Fantasy Favale</v>
      </c>
    </row>
    <row r="130" spans="1:7" x14ac:dyDescent="0.25">
      <c r="A130">
        <v>1559</v>
      </c>
      <c r="B130" t="s">
        <v>631</v>
      </c>
      <c r="C130" t="s">
        <v>628</v>
      </c>
      <c r="D130">
        <v>1249</v>
      </c>
      <c r="E130">
        <v>1351.5</v>
      </c>
      <c r="F130">
        <f t="shared" si="1"/>
        <v>9</v>
      </c>
      <c r="G130" t="str">
        <f>STANDINGS_K[[#This Row],[League]]&amp;STANDINGS_K[[#This Row],[Team]]</f>
        <v>$150 Draft Champions (4 hour) Mar 10 1:00 pm Lg.3868Rainmakers XXIV</v>
      </c>
    </row>
    <row r="131" spans="1:7" x14ac:dyDescent="0.25">
      <c r="A131">
        <v>1571</v>
      </c>
      <c r="B131" t="s">
        <v>629</v>
      </c>
      <c r="C131" t="s">
        <v>628</v>
      </c>
      <c r="D131">
        <v>1248</v>
      </c>
      <c r="E131">
        <v>1340</v>
      </c>
      <c r="F131">
        <f t="shared" ref="F131:F194" si="2">IF(C131=C130,F130+1,1)</f>
        <v>10</v>
      </c>
      <c r="G131" t="str">
        <f>STANDINGS_K[[#This Row],[League]]&amp;STANDINGS_K[[#This Row],[Team]]</f>
        <v>$150 Draft Champions (4 hour) Mar 10 1:00 pm Lg.3868Mr Cee's Crew II</v>
      </c>
    </row>
    <row r="132" spans="1:7" x14ac:dyDescent="0.25">
      <c r="A132">
        <v>2104</v>
      </c>
      <c r="B132" t="s">
        <v>633</v>
      </c>
      <c r="C132" t="s">
        <v>628</v>
      </c>
      <c r="D132">
        <v>1175</v>
      </c>
      <c r="E132">
        <v>805.5</v>
      </c>
      <c r="F132">
        <f t="shared" si="2"/>
        <v>11</v>
      </c>
      <c r="G132" t="str">
        <f>STANDINGS_K[[#This Row],[League]]&amp;STANDINGS_K[[#This Row],[Team]]</f>
        <v>$150 Draft Champions (4 hour) Mar 10 1:00 pm Lg.3868Fantasy Reaper</v>
      </c>
    </row>
    <row r="133" spans="1:7" x14ac:dyDescent="0.25">
      <c r="A133">
        <v>2319</v>
      </c>
      <c r="B133" t="s">
        <v>508</v>
      </c>
      <c r="C133" t="s">
        <v>628</v>
      </c>
      <c r="D133">
        <v>1142</v>
      </c>
      <c r="E133">
        <v>594</v>
      </c>
      <c r="F133">
        <f t="shared" si="2"/>
        <v>12</v>
      </c>
      <c r="G133" t="str">
        <f>STANDINGS_K[[#This Row],[League]]&amp;STANDINGS_K[[#This Row],[Team]]</f>
        <v>$150 Draft Champions (4 hour) Mar 10 1:00 pm Lg.3868Team Robinson</v>
      </c>
    </row>
    <row r="134" spans="1:7" x14ac:dyDescent="0.25">
      <c r="A134">
        <v>2389</v>
      </c>
      <c r="B134" t="s">
        <v>632</v>
      </c>
      <c r="C134" t="s">
        <v>628</v>
      </c>
      <c r="D134">
        <v>1126</v>
      </c>
      <c r="E134">
        <v>522.5</v>
      </c>
      <c r="F134">
        <f t="shared" si="2"/>
        <v>13</v>
      </c>
      <c r="G134" t="str">
        <f>STANDINGS_K[[#This Row],[League]]&amp;STANDINGS_K[[#This Row],[Team]]</f>
        <v>$150 Draft Champions (4 hour) Mar 10 1:00 pm Lg.3868New Directions</v>
      </c>
    </row>
    <row r="135" spans="1:7" x14ac:dyDescent="0.25">
      <c r="A135">
        <v>2635</v>
      </c>
      <c r="B135" t="s">
        <v>217</v>
      </c>
      <c r="C135" t="s">
        <v>628</v>
      </c>
      <c r="D135">
        <v>1057</v>
      </c>
      <c r="E135">
        <v>277</v>
      </c>
      <c r="F135">
        <f t="shared" si="2"/>
        <v>14</v>
      </c>
      <c r="G135" t="str">
        <f>STANDINGS_K[[#This Row],[League]]&amp;STANDINGS_K[[#This Row],[Team]]</f>
        <v>$150 Draft Champions (4 hour) Mar 10 1:00 pm Lg.3868The Scharfather</v>
      </c>
    </row>
    <row r="136" spans="1:7" x14ac:dyDescent="0.25">
      <c r="A136">
        <v>2836</v>
      </c>
      <c r="B136" t="s">
        <v>437</v>
      </c>
      <c r="C136" t="s">
        <v>628</v>
      </c>
      <c r="D136">
        <v>949</v>
      </c>
      <c r="E136">
        <v>74</v>
      </c>
      <c r="F136">
        <f t="shared" si="2"/>
        <v>15</v>
      </c>
      <c r="G136" t="str">
        <f>STANDINGS_K[[#This Row],[League]]&amp;STANDINGS_K[[#This Row],[Team]]</f>
        <v>$150 Draft Champions (4 hour) Mar 10 1:00 pm Lg.3868Boyz of Sumner</v>
      </c>
    </row>
    <row r="137" spans="1:7" x14ac:dyDescent="0.25">
      <c r="A137">
        <v>72</v>
      </c>
      <c r="B137" t="s">
        <v>645</v>
      </c>
      <c r="C137" t="s">
        <v>637</v>
      </c>
      <c r="D137">
        <v>1499</v>
      </c>
      <c r="E137">
        <v>2837.5</v>
      </c>
      <c r="F137">
        <f t="shared" si="2"/>
        <v>1</v>
      </c>
      <c r="G137" t="str">
        <f>STANDINGS_K[[#This Row],[League]]&amp;STANDINGS_K[[#This Row],[Team]]</f>
        <v>$150 Draft Champions (4 hour) Mar 14 1:00 pm Lg.39043Peat</v>
      </c>
    </row>
    <row r="138" spans="1:7" x14ac:dyDescent="0.25">
      <c r="A138">
        <v>101</v>
      </c>
      <c r="B138" t="s">
        <v>644</v>
      </c>
      <c r="C138" t="s">
        <v>637</v>
      </c>
      <c r="D138">
        <v>1486</v>
      </c>
      <c r="E138">
        <v>2808.5</v>
      </c>
      <c r="F138">
        <f t="shared" si="2"/>
        <v>2</v>
      </c>
      <c r="G138" t="str">
        <f>STANDINGS_K[[#This Row],[League]]&amp;STANDINGS_K[[#This Row],[Team]]</f>
        <v>$150 Draft Champions (4 hour) Mar 14 1:00 pm Lg.3904Kosher Meat III</v>
      </c>
    </row>
    <row r="139" spans="1:7" x14ac:dyDescent="0.25">
      <c r="A139">
        <v>314</v>
      </c>
      <c r="B139" t="s">
        <v>640</v>
      </c>
      <c r="C139" t="s">
        <v>637</v>
      </c>
      <c r="D139">
        <v>1418</v>
      </c>
      <c r="E139">
        <v>2597</v>
      </c>
      <c r="F139">
        <f t="shared" si="2"/>
        <v>3</v>
      </c>
      <c r="G139" t="str">
        <f>STANDINGS_K[[#This Row],[League]]&amp;STANDINGS_K[[#This Row],[Team]]</f>
        <v>$150 Draft Champions (4 hour) Mar 14 1:00 pm Lg.3904Ljubljana Dragonborn</v>
      </c>
    </row>
    <row r="140" spans="1:7" x14ac:dyDescent="0.25">
      <c r="A140">
        <v>555</v>
      </c>
      <c r="B140" t="s">
        <v>647</v>
      </c>
      <c r="C140" t="s">
        <v>637</v>
      </c>
      <c r="D140">
        <v>1375</v>
      </c>
      <c r="E140">
        <v>2355</v>
      </c>
      <c r="F140">
        <f t="shared" si="2"/>
        <v>4</v>
      </c>
      <c r="G140" t="str">
        <f>STANDINGS_K[[#This Row],[League]]&amp;STANDINGS_K[[#This Row],[Team]]</f>
        <v>$150 Draft Champions (4 hour) Mar 14 1:00 pm Lg.3904High Cheese</v>
      </c>
    </row>
    <row r="141" spans="1:7" x14ac:dyDescent="0.25">
      <c r="A141">
        <v>1021</v>
      </c>
      <c r="B141" t="s">
        <v>392</v>
      </c>
      <c r="C141" t="s">
        <v>637</v>
      </c>
      <c r="D141">
        <v>1314</v>
      </c>
      <c r="E141">
        <v>1895.5</v>
      </c>
      <c r="F141">
        <f t="shared" si="2"/>
        <v>5</v>
      </c>
      <c r="G141" t="str">
        <f>STANDINGS_K[[#This Row],[League]]&amp;STANDINGS_K[[#This Row],[Team]]</f>
        <v>$150 Draft Champions (4 hour) Mar 14 1:00 pm Lg.3904Team Conlon</v>
      </c>
    </row>
    <row r="142" spans="1:7" x14ac:dyDescent="0.25">
      <c r="A142">
        <v>1028</v>
      </c>
      <c r="B142" t="s">
        <v>641</v>
      </c>
      <c r="C142" t="s">
        <v>637</v>
      </c>
      <c r="D142">
        <v>1313</v>
      </c>
      <c r="E142">
        <v>1882</v>
      </c>
      <c r="F142">
        <f t="shared" si="2"/>
        <v>6</v>
      </c>
      <c r="G142" t="str">
        <f>STANDINGS_K[[#This Row],[League]]&amp;STANDINGS_K[[#This Row],[Team]]</f>
        <v>$150 Draft Champions (4 hour) Mar 14 1:00 pm Lg.3904Studiman</v>
      </c>
    </row>
    <row r="143" spans="1:7" x14ac:dyDescent="0.25">
      <c r="A143">
        <v>1330</v>
      </c>
      <c r="B143" t="s">
        <v>289</v>
      </c>
      <c r="C143" t="s">
        <v>637</v>
      </c>
      <c r="D143">
        <v>1274</v>
      </c>
      <c r="E143">
        <v>1573</v>
      </c>
      <c r="F143">
        <f t="shared" si="2"/>
        <v>7</v>
      </c>
      <c r="G143" t="str">
        <f>STANDINGS_K[[#This Row],[League]]&amp;STANDINGS_K[[#This Row],[Team]]</f>
        <v>$150 Draft Champions (4 hour) Mar 14 1:00 pm Lg.3904Aardvarks</v>
      </c>
    </row>
    <row r="144" spans="1:7" x14ac:dyDescent="0.25">
      <c r="A144">
        <v>1340</v>
      </c>
      <c r="B144" t="s">
        <v>649</v>
      </c>
      <c r="C144" t="s">
        <v>637</v>
      </c>
      <c r="D144">
        <v>1274</v>
      </c>
      <c r="E144">
        <v>1573</v>
      </c>
      <c r="F144">
        <f t="shared" si="2"/>
        <v>8</v>
      </c>
      <c r="G144" t="str">
        <f>STANDINGS_K[[#This Row],[League]]&amp;STANDINGS_K[[#This Row],[Team]]</f>
        <v>$150 Draft Champions (4 hour) Mar 14 1:00 pm Lg.3904Oren Ishii</v>
      </c>
    </row>
    <row r="145" spans="1:7" x14ac:dyDescent="0.25">
      <c r="A145">
        <v>1477</v>
      </c>
      <c r="B145" t="s">
        <v>643</v>
      </c>
      <c r="C145" t="s">
        <v>637</v>
      </c>
      <c r="D145">
        <v>1259</v>
      </c>
      <c r="E145">
        <v>1435.5</v>
      </c>
      <c r="F145">
        <f t="shared" si="2"/>
        <v>9</v>
      </c>
      <c r="G145" t="str">
        <f>STANDINGS_K[[#This Row],[League]]&amp;STANDINGS_K[[#This Row],[Team]]</f>
        <v>$150 Draft Champions (4 hour) Mar 14 1:00 pm Lg.3904The Wheelhouse</v>
      </c>
    </row>
    <row r="146" spans="1:7" x14ac:dyDescent="0.25">
      <c r="A146">
        <v>1625</v>
      </c>
      <c r="B146" t="s">
        <v>639</v>
      </c>
      <c r="C146" t="s">
        <v>637</v>
      </c>
      <c r="D146">
        <v>1242</v>
      </c>
      <c r="E146">
        <v>1287.5</v>
      </c>
      <c r="F146">
        <f t="shared" si="2"/>
        <v>10</v>
      </c>
      <c r="G146" t="str">
        <f>STANDINGS_K[[#This Row],[League]]&amp;STANDINGS_K[[#This Row],[Team]]</f>
        <v>$150 Draft Champions (4 hour) Mar 14 1:00 pm Lg.3904Team Fisher</v>
      </c>
    </row>
    <row r="147" spans="1:7" x14ac:dyDescent="0.25">
      <c r="A147">
        <v>1682</v>
      </c>
      <c r="B147" t="s">
        <v>358</v>
      </c>
      <c r="C147" t="s">
        <v>637</v>
      </c>
      <c r="D147">
        <v>1234</v>
      </c>
      <c r="E147">
        <v>1231.5</v>
      </c>
      <c r="F147">
        <f t="shared" si="2"/>
        <v>11</v>
      </c>
      <c r="G147" t="str">
        <f>STANDINGS_K[[#This Row],[League]]&amp;STANDINGS_K[[#This Row],[Team]]</f>
        <v>$150 Draft Champions (4 hour) Mar 14 1:00 pm Lg.3904Team Larsen</v>
      </c>
    </row>
    <row r="148" spans="1:7" x14ac:dyDescent="0.25">
      <c r="A148">
        <v>1946</v>
      </c>
      <c r="B148" t="s">
        <v>648</v>
      </c>
      <c r="C148" t="s">
        <v>637</v>
      </c>
      <c r="D148">
        <v>1201</v>
      </c>
      <c r="E148">
        <v>967.5</v>
      </c>
      <c r="F148">
        <f t="shared" si="2"/>
        <v>12</v>
      </c>
      <c r="G148" t="str">
        <f>STANDINGS_K[[#This Row],[League]]&amp;STANDINGS_K[[#This Row],[Team]]</f>
        <v>$150 Draft Champions (4 hour) Mar 14 1:00 pm Lg.3904Small Sample Size Celebration [DC2]</v>
      </c>
    </row>
    <row r="149" spans="1:7" x14ac:dyDescent="0.25">
      <c r="A149">
        <v>1997</v>
      </c>
      <c r="B149" t="s">
        <v>646</v>
      </c>
      <c r="C149" t="s">
        <v>637</v>
      </c>
      <c r="D149">
        <v>1193</v>
      </c>
      <c r="E149">
        <v>915.5</v>
      </c>
      <c r="F149">
        <f t="shared" si="2"/>
        <v>13</v>
      </c>
      <c r="G149" t="str">
        <f>STANDINGS_K[[#This Row],[League]]&amp;STANDINGS_K[[#This Row],[Team]]</f>
        <v>$150 Draft Champions (4 hour) Mar 14 1:00 pm Lg.3904Ragnar's Rampage</v>
      </c>
    </row>
    <row r="150" spans="1:7" x14ac:dyDescent="0.25">
      <c r="A150">
        <v>2729</v>
      </c>
      <c r="B150" t="s">
        <v>642</v>
      </c>
      <c r="C150" t="s">
        <v>637</v>
      </c>
      <c r="D150">
        <v>1017</v>
      </c>
      <c r="E150">
        <v>183.5</v>
      </c>
      <c r="F150">
        <f t="shared" si="2"/>
        <v>14</v>
      </c>
      <c r="G150" t="str">
        <f>STANDINGS_K[[#This Row],[League]]&amp;STANDINGS_K[[#This Row],[Team]]</f>
        <v>$150 Draft Champions (4 hour) Mar 14 1:00 pm Lg.3904The Digger I Deep</v>
      </c>
    </row>
    <row r="151" spans="1:7" x14ac:dyDescent="0.25">
      <c r="A151">
        <v>2736</v>
      </c>
      <c r="B151" t="s">
        <v>638</v>
      </c>
      <c r="C151" t="s">
        <v>637</v>
      </c>
      <c r="D151">
        <v>1014</v>
      </c>
      <c r="E151">
        <v>174</v>
      </c>
      <c r="F151">
        <f t="shared" si="2"/>
        <v>15</v>
      </c>
      <c r="G151" t="str">
        <f>STANDINGS_K[[#This Row],[League]]&amp;STANDINGS_K[[#This Row],[Team]]</f>
        <v>$150 Draft Champions (4 hour) Mar 14 1:00 pm Lg.3904RAMBONE</v>
      </c>
    </row>
    <row r="152" spans="1:7" x14ac:dyDescent="0.25">
      <c r="A152">
        <v>88</v>
      </c>
      <c r="B152" t="s">
        <v>650</v>
      </c>
      <c r="C152" t="s">
        <v>651</v>
      </c>
      <c r="D152">
        <v>1493</v>
      </c>
      <c r="E152">
        <v>2822</v>
      </c>
      <c r="F152">
        <f t="shared" si="2"/>
        <v>1</v>
      </c>
      <c r="G152" t="str">
        <f>STANDINGS_K[[#This Row],[League]]&amp;STANDINGS_K[[#This Row],[Team]]</f>
        <v>$150 Draft Champions (4 hour) Mar 14 1:00 pm Lg.3912Team Stein</v>
      </c>
    </row>
    <row r="153" spans="1:7" x14ac:dyDescent="0.25">
      <c r="A153">
        <v>446</v>
      </c>
      <c r="B153" t="s">
        <v>659</v>
      </c>
      <c r="C153" t="s">
        <v>651</v>
      </c>
      <c r="D153">
        <v>1393</v>
      </c>
      <c r="E153">
        <v>2466.5</v>
      </c>
      <c r="F153">
        <f t="shared" si="2"/>
        <v>2</v>
      </c>
      <c r="G153" t="str">
        <f>STANDINGS_K[[#This Row],[League]]&amp;STANDINGS_K[[#This Row],[Team]]</f>
        <v>$150 Draft Champions (4 hour) Mar 14 1:00 pm Lg.3912Team Upon a Time...</v>
      </c>
    </row>
    <row r="154" spans="1:7" x14ac:dyDescent="0.25">
      <c r="A154">
        <v>544</v>
      </c>
      <c r="B154" t="s">
        <v>186</v>
      </c>
      <c r="C154" t="s">
        <v>651</v>
      </c>
      <c r="D154">
        <v>1378</v>
      </c>
      <c r="E154">
        <v>2368.5</v>
      </c>
      <c r="F154">
        <f t="shared" si="2"/>
        <v>3</v>
      </c>
      <c r="G154" t="str">
        <f>STANDINGS_K[[#This Row],[League]]&amp;STANDINGS_K[[#This Row],[Team]]</f>
        <v>$150 Draft Champions (4 hour) Mar 14 1:00 pm Lg.3912LONG GONE</v>
      </c>
    </row>
    <row r="155" spans="1:7" x14ac:dyDescent="0.25">
      <c r="A155">
        <v>641</v>
      </c>
      <c r="B155" t="s">
        <v>301</v>
      </c>
      <c r="C155" t="s">
        <v>651</v>
      </c>
      <c r="D155">
        <v>1361</v>
      </c>
      <c r="E155">
        <v>2267.5</v>
      </c>
      <c r="F155">
        <f t="shared" si="2"/>
        <v>4</v>
      </c>
      <c r="G155" t="str">
        <f>STANDINGS_K[[#This Row],[League]]&amp;STANDINGS_K[[#This Row],[Team]]</f>
        <v>$150 Draft Champions (4 hour) Mar 14 1:00 pm Lg.3912CAPT BODGIT</v>
      </c>
    </row>
    <row r="156" spans="1:7" x14ac:dyDescent="0.25">
      <c r="A156">
        <v>863</v>
      </c>
      <c r="B156" t="s">
        <v>661</v>
      </c>
      <c r="C156" t="s">
        <v>651</v>
      </c>
      <c r="D156">
        <v>1332</v>
      </c>
      <c r="E156">
        <v>2049</v>
      </c>
      <c r="F156">
        <f t="shared" si="2"/>
        <v>5</v>
      </c>
      <c r="G156" t="str">
        <f>STANDINGS_K[[#This Row],[League]]&amp;STANDINGS_K[[#This Row],[Team]]</f>
        <v>$150 Draft Champions (4 hour) Mar 14 1:00 pm Lg.3912Team Burnett</v>
      </c>
    </row>
    <row r="157" spans="1:7" x14ac:dyDescent="0.25">
      <c r="A157">
        <v>1417</v>
      </c>
      <c r="B157" t="s">
        <v>652</v>
      </c>
      <c r="C157" t="s">
        <v>651</v>
      </c>
      <c r="D157">
        <v>1266</v>
      </c>
      <c r="E157">
        <v>1497.5</v>
      </c>
      <c r="F157">
        <f t="shared" si="2"/>
        <v>6</v>
      </c>
      <c r="G157" t="str">
        <f>STANDINGS_K[[#This Row],[League]]&amp;STANDINGS_K[[#This Row],[Team]]</f>
        <v>$150 Draft Champions (4 hour) Mar 14 1:00 pm Lg.3912Who Knows?</v>
      </c>
    </row>
    <row r="158" spans="1:7" x14ac:dyDescent="0.25">
      <c r="A158">
        <v>1470</v>
      </c>
      <c r="B158" t="s">
        <v>655</v>
      </c>
      <c r="C158" t="s">
        <v>651</v>
      </c>
      <c r="D158">
        <v>1260</v>
      </c>
      <c r="E158">
        <v>1443</v>
      </c>
      <c r="F158">
        <f t="shared" si="2"/>
        <v>7</v>
      </c>
      <c r="G158" t="str">
        <f>STANDINGS_K[[#This Row],[League]]&amp;STANDINGS_K[[#This Row],[Team]]</f>
        <v>$150 Draft Champions (4 hour) Mar 14 1:00 pm Lg.3912Southpaws</v>
      </c>
    </row>
    <row r="159" spans="1:7" x14ac:dyDescent="0.25">
      <c r="A159">
        <v>1499</v>
      </c>
      <c r="B159" t="s">
        <v>654</v>
      </c>
      <c r="C159" t="s">
        <v>651</v>
      </c>
      <c r="D159">
        <v>1256</v>
      </c>
      <c r="E159">
        <v>1413</v>
      </c>
      <c r="F159">
        <f t="shared" si="2"/>
        <v>8</v>
      </c>
      <c r="G159" t="str">
        <f>STANDINGS_K[[#This Row],[League]]&amp;STANDINGS_K[[#This Row],[Team]]</f>
        <v>$150 Draft Champions (4 hour) Mar 14 1:00 pm Lg.3912Mr. Cee's Crew Too</v>
      </c>
    </row>
    <row r="160" spans="1:7" x14ac:dyDescent="0.25">
      <c r="A160">
        <v>2007</v>
      </c>
      <c r="B160" t="s">
        <v>653</v>
      </c>
      <c r="C160" t="s">
        <v>651</v>
      </c>
      <c r="D160">
        <v>1190</v>
      </c>
      <c r="E160">
        <v>901.5</v>
      </c>
      <c r="F160">
        <f t="shared" si="2"/>
        <v>9</v>
      </c>
      <c r="G160" t="str">
        <f>STANDINGS_K[[#This Row],[League]]&amp;STANDINGS_K[[#This Row],[Team]]</f>
        <v>$150 Draft Champions (4 hour) Mar 14 1:00 pm Lg.3912Ice Station Zebra Associates</v>
      </c>
    </row>
    <row r="161" spans="1:7" x14ac:dyDescent="0.25">
      <c r="A161">
        <v>2072</v>
      </c>
      <c r="B161" t="s">
        <v>657</v>
      </c>
      <c r="C161" t="s">
        <v>651</v>
      </c>
      <c r="D161">
        <v>1181</v>
      </c>
      <c r="E161">
        <v>840.5</v>
      </c>
      <c r="F161">
        <f t="shared" si="2"/>
        <v>10</v>
      </c>
      <c r="G161" t="str">
        <f>STANDINGS_K[[#This Row],[League]]&amp;STANDINGS_K[[#This Row],[Team]]</f>
        <v>$150 Draft Champions (4 hour) Mar 14 1:00 pm Lg.3912Reign draft champions</v>
      </c>
    </row>
    <row r="162" spans="1:7" x14ac:dyDescent="0.25">
      <c r="A162">
        <v>2176</v>
      </c>
      <c r="B162" t="s">
        <v>137</v>
      </c>
      <c r="C162" t="s">
        <v>651</v>
      </c>
      <c r="D162">
        <v>1164</v>
      </c>
      <c r="E162">
        <v>736</v>
      </c>
      <c r="F162">
        <f t="shared" si="2"/>
        <v>11</v>
      </c>
      <c r="G162" t="str">
        <f>STANDINGS_K[[#This Row],[League]]&amp;STANDINGS_K[[#This Row],[Team]]</f>
        <v>$150 Draft Champions (4 hour) Mar 14 1:00 pm Lg.3912Team Sterling</v>
      </c>
    </row>
    <row r="163" spans="1:7" x14ac:dyDescent="0.25">
      <c r="A163">
        <v>2363</v>
      </c>
      <c r="B163" t="s">
        <v>660</v>
      </c>
      <c r="C163" t="s">
        <v>651</v>
      </c>
      <c r="D163">
        <v>1132</v>
      </c>
      <c r="E163">
        <v>549</v>
      </c>
      <c r="F163">
        <f t="shared" si="2"/>
        <v>12</v>
      </c>
      <c r="G163" t="str">
        <f>STANDINGS_K[[#This Row],[League]]&amp;STANDINGS_K[[#This Row],[Team]]</f>
        <v>$150 Draft Champions (4 hour) Mar 14 1:00 pm Lg.3912JerseyJacks</v>
      </c>
    </row>
    <row r="164" spans="1:7" x14ac:dyDescent="0.25">
      <c r="A164">
        <v>2458</v>
      </c>
      <c r="B164" t="s">
        <v>656</v>
      </c>
      <c r="C164" t="s">
        <v>651</v>
      </c>
      <c r="D164">
        <v>1107</v>
      </c>
      <c r="E164">
        <v>451.5</v>
      </c>
      <c r="F164">
        <f t="shared" si="2"/>
        <v>13</v>
      </c>
      <c r="G164" t="str">
        <f>STANDINGS_K[[#This Row],[League]]&amp;STANDINGS_K[[#This Row],[Team]]</f>
        <v>$150 Draft Champions (4 hour) Mar 14 1:00 pm Lg.3912Buzzards</v>
      </c>
    </row>
    <row r="165" spans="1:7" x14ac:dyDescent="0.25">
      <c r="A165">
        <v>2507</v>
      </c>
      <c r="B165" t="s">
        <v>662</v>
      </c>
      <c r="C165" t="s">
        <v>651</v>
      </c>
      <c r="D165">
        <v>1097</v>
      </c>
      <c r="E165">
        <v>406</v>
      </c>
      <c r="F165">
        <f t="shared" si="2"/>
        <v>14</v>
      </c>
      <c r="G165" t="str">
        <f>STANDINGS_K[[#This Row],[League]]&amp;STANDINGS_K[[#This Row],[Team]]</f>
        <v>$150 Draft Champions (4 hour) Mar 14 1:00 pm Lg.3912wally57</v>
      </c>
    </row>
    <row r="166" spans="1:7" x14ac:dyDescent="0.25">
      <c r="A166">
        <v>2575</v>
      </c>
      <c r="B166" t="s">
        <v>658</v>
      </c>
      <c r="C166" t="s">
        <v>651</v>
      </c>
      <c r="D166">
        <v>1080</v>
      </c>
      <c r="E166">
        <v>336.5</v>
      </c>
      <c r="F166">
        <f t="shared" si="2"/>
        <v>15</v>
      </c>
      <c r="G166" t="str">
        <f>STANDINGS_K[[#This Row],[League]]&amp;STANDINGS_K[[#This Row],[Team]]</f>
        <v>$150 Draft Champions (4 hour) Mar 14 1:00 pm Lg.3912ROYAL KC</v>
      </c>
    </row>
    <row r="167" spans="1:7" x14ac:dyDescent="0.25">
      <c r="A167">
        <v>196</v>
      </c>
      <c r="B167" t="s">
        <v>225</v>
      </c>
      <c r="C167" t="s">
        <v>663</v>
      </c>
      <c r="D167">
        <v>1451</v>
      </c>
      <c r="E167">
        <v>2715.5</v>
      </c>
      <c r="F167">
        <f t="shared" si="2"/>
        <v>1</v>
      </c>
      <c r="G167" t="str">
        <f>STANDINGS_K[[#This Row],[League]]&amp;STANDINGS_K[[#This Row],[Team]]</f>
        <v>$150 Draft Champions (4 hour) Mar 15 1:00 pm Lg.3919Team Thiffeault</v>
      </c>
    </row>
    <row r="168" spans="1:7" x14ac:dyDescent="0.25">
      <c r="A168">
        <v>202</v>
      </c>
      <c r="B168" t="s">
        <v>345</v>
      </c>
      <c r="C168" t="s">
        <v>663</v>
      </c>
      <c r="D168">
        <v>1449</v>
      </c>
      <c r="E168">
        <v>2709.5</v>
      </c>
      <c r="F168">
        <f t="shared" si="2"/>
        <v>2</v>
      </c>
      <c r="G168" t="str">
        <f>STANDINGS_K[[#This Row],[League]]&amp;STANDINGS_K[[#This Row],[Team]]</f>
        <v>$150 Draft Champions (4 hour) Mar 15 1:00 pm Lg.3919Man of Steel</v>
      </c>
    </row>
    <row r="169" spans="1:7" x14ac:dyDescent="0.25">
      <c r="A169">
        <v>329</v>
      </c>
      <c r="B169" t="s">
        <v>664</v>
      </c>
      <c r="C169" t="s">
        <v>663</v>
      </c>
      <c r="D169">
        <v>1413</v>
      </c>
      <c r="E169">
        <v>2583.5</v>
      </c>
      <c r="F169">
        <f t="shared" si="2"/>
        <v>3</v>
      </c>
      <c r="G169" t="str">
        <f>STANDINGS_K[[#This Row],[League]]&amp;STANDINGS_K[[#This Row],[Team]]</f>
        <v>$150 Draft Champions (4 hour) Mar 15 1:00 pm Lg.3919The Amazins</v>
      </c>
    </row>
    <row r="170" spans="1:7" x14ac:dyDescent="0.25">
      <c r="A170">
        <v>600</v>
      </c>
      <c r="B170" t="s">
        <v>669</v>
      </c>
      <c r="C170" t="s">
        <v>663</v>
      </c>
      <c r="D170">
        <v>1368</v>
      </c>
      <c r="E170">
        <v>2309</v>
      </c>
      <c r="F170">
        <f t="shared" si="2"/>
        <v>4</v>
      </c>
      <c r="G170" t="str">
        <f>STANDINGS_K[[#This Row],[League]]&amp;STANDINGS_K[[#This Row],[Team]]</f>
        <v>$150 Draft Champions (4 hour) Mar 15 1:00 pm Lg.391930th St NightStalkers</v>
      </c>
    </row>
    <row r="171" spans="1:7" x14ac:dyDescent="0.25">
      <c r="A171">
        <v>664</v>
      </c>
      <c r="B171" t="s">
        <v>137</v>
      </c>
      <c r="C171" t="s">
        <v>663</v>
      </c>
      <c r="D171">
        <v>1357</v>
      </c>
      <c r="E171">
        <v>2247</v>
      </c>
      <c r="F171">
        <f t="shared" si="2"/>
        <v>5</v>
      </c>
      <c r="G171" t="str">
        <f>STANDINGS_K[[#This Row],[League]]&amp;STANDINGS_K[[#This Row],[Team]]</f>
        <v>$150 Draft Champions (4 hour) Mar 15 1:00 pm Lg.3919Team Sterling</v>
      </c>
    </row>
    <row r="172" spans="1:7" x14ac:dyDescent="0.25">
      <c r="A172">
        <v>878</v>
      </c>
      <c r="B172" t="s">
        <v>87</v>
      </c>
      <c r="C172" t="s">
        <v>663</v>
      </c>
      <c r="D172">
        <v>1331</v>
      </c>
      <c r="E172">
        <v>2038</v>
      </c>
      <c r="F172">
        <f t="shared" si="2"/>
        <v>6</v>
      </c>
      <c r="G172" t="str">
        <f>STANDINGS_K[[#This Row],[League]]&amp;STANDINGS_K[[#This Row],[Team]]</f>
        <v>$150 Draft Champions (4 hour) Mar 15 1:00 pm Lg.3919The Northsiders</v>
      </c>
    </row>
    <row r="173" spans="1:7" x14ac:dyDescent="0.25">
      <c r="A173">
        <v>1109</v>
      </c>
      <c r="B173" t="s">
        <v>667</v>
      </c>
      <c r="C173" t="s">
        <v>663</v>
      </c>
      <c r="D173">
        <v>1305</v>
      </c>
      <c r="E173">
        <v>1803.5</v>
      </c>
      <c r="F173">
        <f t="shared" si="2"/>
        <v>7</v>
      </c>
      <c r="G173" t="str">
        <f>STANDINGS_K[[#This Row],[League]]&amp;STANDINGS_K[[#This Row],[Team]]</f>
        <v>$150 Draft Champions (4 hour) Mar 15 1:00 pm Lg.3919Team Metcalf</v>
      </c>
    </row>
    <row r="174" spans="1:7" x14ac:dyDescent="0.25">
      <c r="A174">
        <v>1597</v>
      </c>
      <c r="B174" t="s">
        <v>334</v>
      </c>
      <c r="C174" t="s">
        <v>663</v>
      </c>
      <c r="D174">
        <v>1246</v>
      </c>
      <c r="E174">
        <v>1316</v>
      </c>
      <c r="F174">
        <f t="shared" si="2"/>
        <v>8</v>
      </c>
      <c r="G174" t="str">
        <f>STANDINGS_K[[#This Row],[League]]&amp;STANDINGS_K[[#This Row],[Team]]</f>
        <v>$150 Draft Champions (4 hour) Mar 15 1:00 pm Lg.3919SO. IMAGE</v>
      </c>
    </row>
    <row r="175" spans="1:7" x14ac:dyDescent="0.25">
      <c r="A175">
        <v>2043</v>
      </c>
      <c r="B175" t="s">
        <v>439</v>
      </c>
      <c r="C175" t="s">
        <v>663</v>
      </c>
      <c r="D175">
        <v>1185</v>
      </c>
      <c r="E175">
        <v>868</v>
      </c>
      <c r="F175">
        <f t="shared" si="2"/>
        <v>9</v>
      </c>
      <c r="G175" t="str">
        <f>STANDINGS_K[[#This Row],[League]]&amp;STANDINGS_K[[#This Row],[Team]]</f>
        <v>$150 Draft Champions (4 hour) Mar 15 1:00 pm Lg.3919Team silver</v>
      </c>
    </row>
    <row r="176" spans="1:7" x14ac:dyDescent="0.25">
      <c r="A176">
        <v>2256</v>
      </c>
      <c r="B176" t="s">
        <v>670</v>
      </c>
      <c r="C176" t="s">
        <v>663</v>
      </c>
      <c r="D176">
        <v>1152</v>
      </c>
      <c r="E176">
        <v>653</v>
      </c>
      <c r="F176">
        <f t="shared" si="2"/>
        <v>10</v>
      </c>
      <c r="G176" t="str">
        <f>STANDINGS_K[[#This Row],[League]]&amp;STANDINGS_K[[#This Row],[Team]]</f>
        <v>$150 Draft Champions (4 hour) Mar 15 1:00 pm Lg.3919Schwarbomb</v>
      </c>
    </row>
    <row r="177" spans="1:7" x14ac:dyDescent="0.25">
      <c r="A177">
        <v>2270</v>
      </c>
      <c r="B177" t="s">
        <v>482</v>
      </c>
      <c r="C177" t="s">
        <v>663</v>
      </c>
      <c r="D177">
        <v>1150</v>
      </c>
      <c r="E177">
        <v>642</v>
      </c>
      <c r="F177">
        <f t="shared" si="2"/>
        <v>11</v>
      </c>
      <c r="G177" t="str">
        <f>STANDINGS_K[[#This Row],[League]]&amp;STANDINGS_K[[#This Row],[Team]]</f>
        <v>$150 Draft Champions (4 hour) Mar 15 1:00 pm Lg.3919Revenge Of The Sith</v>
      </c>
    </row>
    <row r="178" spans="1:7" x14ac:dyDescent="0.25">
      <c r="A178">
        <v>2644</v>
      </c>
      <c r="B178" t="s">
        <v>668</v>
      </c>
      <c r="C178" t="s">
        <v>663</v>
      </c>
      <c r="D178">
        <v>1053</v>
      </c>
      <c r="E178">
        <v>269.5</v>
      </c>
      <c r="F178">
        <f t="shared" si="2"/>
        <v>12</v>
      </c>
      <c r="G178" t="str">
        <f>STANDINGS_K[[#This Row],[League]]&amp;STANDINGS_K[[#This Row],[Team]]</f>
        <v>$150 Draft Champions (4 hour) Mar 15 1:00 pm Lg.3919Wolf's Superstuds</v>
      </c>
    </row>
    <row r="179" spans="1:7" x14ac:dyDescent="0.25">
      <c r="A179">
        <v>2720</v>
      </c>
      <c r="B179" t="s">
        <v>178</v>
      </c>
      <c r="C179" t="s">
        <v>663</v>
      </c>
      <c r="D179">
        <v>1021</v>
      </c>
      <c r="E179">
        <v>191</v>
      </c>
      <c r="F179">
        <f t="shared" si="2"/>
        <v>13</v>
      </c>
      <c r="G179" t="str">
        <f>STANDINGS_K[[#This Row],[League]]&amp;STANDINGS_K[[#This Row],[Team]]</f>
        <v>$150 Draft Champions (4 hour) Mar 15 1:00 pm Lg.3919Fish or Cut Bait</v>
      </c>
    </row>
    <row r="180" spans="1:7" x14ac:dyDescent="0.25">
      <c r="A180">
        <v>2814</v>
      </c>
      <c r="B180" t="s">
        <v>665</v>
      </c>
      <c r="C180" t="s">
        <v>663</v>
      </c>
      <c r="D180">
        <v>969</v>
      </c>
      <c r="E180">
        <v>97.5</v>
      </c>
      <c r="F180">
        <f t="shared" si="2"/>
        <v>14</v>
      </c>
      <c r="G180" t="str">
        <f>STANDINGS_K[[#This Row],[League]]&amp;STANDINGS_K[[#This Row],[Team]]</f>
        <v>$150 Draft Champions (4 hour) Mar 15 1:00 pm Lg.3919Team parker</v>
      </c>
    </row>
    <row r="181" spans="1:7" x14ac:dyDescent="0.25">
      <c r="A181">
        <v>2869</v>
      </c>
      <c r="B181" t="s">
        <v>666</v>
      </c>
      <c r="C181" t="s">
        <v>663</v>
      </c>
      <c r="D181">
        <v>917</v>
      </c>
      <c r="E181">
        <v>42</v>
      </c>
      <c r="F181">
        <f t="shared" si="2"/>
        <v>15</v>
      </c>
      <c r="G181" t="str">
        <f>STANDINGS_K[[#This Row],[League]]&amp;STANDINGS_K[[#This Row],[Team]]</f>
        <v>$150 Draft Champions (4 hour) Mar 15 1:00 pm Lg.3919squimel</v>
      </c>
    </row>
    <row r="182" spans="1:7" x14ac:dyDescent="0.25">
      <c r="A182">
        <v>89</v>
      </c>
      <c r="B182" t="s">
        <v>674</v>
      </c>
      <c r="C182" t="s">
        <v>671</v>
      </c>
      <c r="D182">
        <v>1493</v>
      </c>
      <c r="E182">
        <v>2822</v>
      </c>
      <c r="F182">
        <f t="shared" si="2"/>
        <v>1</v>
      </c>
      <c r="G182" t="str">
        <f>STANDINGS_K[[#This Row],[League]]&amp;STANDINGS_K[[#This Row],[Team]]</f>
        <v>$150 Draft Champions (4 hour) Mar 16 1:00 pm Lg.3930Team butler</v>
      </c>
    </row>
    <row r="183" spans="1:7" x14ac:dyDescent="0.25">
      <c r="A183">
        <v>355</v>
      </c>
      <c r="B183" t="s">
        <v>681</v>
      </c>
      <c r="C183" t="s">
        <v>671</v>
      </c>
      <c r="D183">
        <v>1408</v>
      </c>
      <c r="E183">
        <v>2559</v>
      </c>
      <c r="F183">
        <f t="shared" si="2"/>
        <v>2</v>
      </c>
      <c r="G183" t="str">
        <f>STANDINGS_K[[#This Row],[League]]&amp;STANDINGS_K[[#This Row],[Team]]</f>
        <v>$150 Draft Champions (4 hour) Mar 16 1:00 pm Lg.3930Team Ruggeri</v>
      </c>
    </row>
    <row r="184" spans="1:7" x14ac:dyDescent="0.25">
      <c r="A184">
        <v>589</v>
      </c>
      <c r="B184" t="s">
        <v>238</v>
      </c>
      <c r="C184" t="s">
        <v>671</v>
      </c>
      <c r="D184">
        <v>1369</v>
      </c>
      <c r="E184">
        <v>2317.5</v>
      </c>
      <c r="F184">
        <f t="shared" si="2"/>
        <v>3</v>
      </c>
      <c r="G184" t="str">
        <f>STANDINGS_K[[#This Row],[League]]&amp;STANDINGS_K[[#This Row],[Team]]</f>
        <v>$150 Draft Champions (4 hour) Mar 16 1:00 pm Lg.3930Blast it out Yoenis</v>
      </c>
    </row>
    <row r="185" spans="1:7" x14ac:dyDescent="0.25">
      <c r="A185">
        <v>682</v>
      </c>
      <c r="B185" t="s">
        <v>678</v>
      </c>
      <c r="C185" t="s">
        <v>671</v>
      </c>
      <c r="D185">
        <v>1355</v>
      </c>
      <c r="E185">
        <v>2233.5</v>
      </c>
      <c r="F185">
        <f t="shared" si="2"/>
        <v>4</v>
      </c>
      <c r="G185" t="str">
        <f>STANDINGS_K[[#This Row],[League]]&amp;STANDINGS_K[[#This Row],[Team]]</f>
        <v>$150 Draft Champions (4 hour) Mar 16 1:00 pm Lg.3930Team steinerman</v>
      </c>
    </row>
    <row r="186" spans="1:7" x14ac:dyDescent="0.25">
      <c r="A186">
        <v>780</v>
      </c>
      <c r="B186" t="s">
        <v>163</v>
      </c>
      <c r="C186" t="s">
        <v>671</v>
      </c>
      <c r="D186">
        <v>1343</v>
      </c>
      <c r="E186">
        <v>2132</v>
      </c>
      <c r="F186">
        <f t="shared" si="2"/>
        <v>5</v>
      </c>
      <c r="G186" t="str">
        <f>STANDINGS_K[[#This Row],[League]]&amp;STANDINGS_K[[#This Row],[Team]]</f>
        <v>$150 Draft Champions (4 hour) Mar 16 1:00 pm Lg.3930Team Jones</v>
      </c>
    </row>
    <row r="187" spans="1:7" x14ac:dyDescent="0.25">
      <c r="A187">
        <v>893</v>
      </c>
      <c r="B187" t="s">
        <v>672</v>
      </c>
      <c r="C187" t="s">
        <v>671</v>
      </c>
      <c r="D187">
        <v>1330</v>
      </c>
      <c r="E187">
        <v>2023.5</v>
      </c>
      <c r="F187">
        <f t="shared" si="2"/>
        <v>6</v>
      </c>
      <c r="G187" t="str">
        <f>STANDINGS_K[[#This Row],[League]]&amp;STANDINGS_K[[#This Row],[Team]]</f>
        <v>$150 Draft Champions (4 hour) Mar 16 1:00 pm Lg.3930Vanek Team</v>
      </c>
    </row>
    <row r="188" spans="1:7" x14ac:dyDescent="0.25">
      <c r="A188">
        <v>1074</v>
      </c>
      <c r="B188" t="s">
        <v>683</v>
      </c>
      <c r="C188" t="s">
        <v>671</v>
      </c>
      <c r="D188">
        <v>1309</v>
      </c>
      <c r="E188">
        <v>1844</v>
      </c>
      <c r="F188">
        <f t="shared" si="2"/>
        <v>7</v>
      </c>
      <c r="G188" t="str">
        <f>STANDINGS_K[[#This Row],[League]]&amp;STANDINGS_K[[#This Row],[Team]]</f>
        <v>$150 Draft Champions (4 hour) Mar 16 1:00 pm Lg.3930zima...........</v>
      </c>
    </row>
    <row r="189" spans="1:7" x14ac:dyDescent="0.25">
      <c r="A189">
        <v>1249</v>
      </c>
      <c r="B189" t="s">
        <v>679</v>
      </c>
      <c r="C189" t="s">
        <v>671</v>
      </c>
      <c r="D189">
        <v>1286</v>
      </c>
      <c r="E189">
        <v>1660.5</v>
      </c>
      <c r="F189">
        <f t="shared" si="2"/>
        <v>8</v>
      </c>
      <c r="G189" t="str">
        <f>STANDINGS_K[[#This Row],[League]]&amp;STANDINGS_K[[#This Row],[Team]]</f>
        <v>$150 Draft Champions (4 hour) Mar 16 1:00 pm Lg.3930Roaring Rimshots</v>
      </c>
    </row>
    <row r="190" spans="1:7" x14ac:dyDescent="0.25">
      <c r="A190">
        <v>1913</v>
      </c>
      <c r="B190" t="s">
        <v>676</v>
      </c>
      <c r="C190" t="s">
        <v>671</v>
      </c>
      <c r="D190">
        <v>1204</v>
      </c>
      <c r="E190">
        <v>995.5</v>
      </c>
      <c r="F190">
        <f t="shared" si="2"/>
        <v>9</v>
      </c>
      <c r="G190" t="str">
        <f>STANDINGS_K[[#This Row],[League]]&amp;STANDINGS_K[[#This Row],[Team]]</f>
        <v>$150 Draft Champions (4 hour) Mar 16 1:00 pm Lg.3930Mendoza Line Master</v>
      </c>
    </row>
    <row r="191" spans="1:7" x14ac:dyDescent="0.25">
      <c r="A191">
        <v>1987</v>
      </c>
      <c r="B191" t="s">
        <v>680</v>
      </c>
      <c r="C191" t="s">
        <v>671</v>
      </c>
      <c r="D191">
        <v>1195</v>
      </c>
      <c r="E191">
        <v>925</v>
      </c>
      <c r="F191">
        <f t="shared" si="2"/>
        <v>10</v>
      </c>
      <c r="G191" t="str">
        <f>STANDINGS_K[[#This Row],[League]]&amp;STANDINGS_K[[#This Row],[Team]]</f>
        <v>$150 Draft Champions (4 hour) Mar 16 1:00 pm Lg.3930Smooth Rickey</v>
      </c>
    </row>
    <row r="192" spans="1:7" x14ac:dyDescent="0.25">
      <c r="A192">
        <v>2143</v>
      </c>
      <c r="B192" t="s">
        <v>675</v>
      </c>
      <c r="C192" t="s">
        <v>671</v>
      </c>
      <c r="D192">
        <v>1168</v>
      </c>
      <c r="E192">
        <v>765.5</v>
      </c>
      <c r="F192">
        <f t="shared" si="2"/>
        <v>11</v>
      </c>
      <c r="G192" t="str">
        <f>STANDINGS_K[[#This Row],[League]]&amp;STANDINGS_K[[#This Row],[Team]]</f>
        <v>$150 Draft Champions (4 hour) Mar 16 1:00 pm Lg.3930Krack of the Bat</v>
      </c>
    </row>
    <row r="193" spans="1:7" x14ac:dyDescent="0.25">
      <c r="A193">
        <v>2214</v>
      </c>
      <c r="B193" t="s">
        <v>673</v>
      </c>
      <c r="C193" t="s">
        <v>671</v>
      </c>
      <c r="D193">
        <v>1159</v>
      </c>
      <c r="E193">
        <v>698.5</v>
      </c>
      <c r="F193">
        <f t="shared" si="2"/>
        <v>12</v>
      </c>
      <c r="G193" t="str">
        <f>STANDINGS_K[[#This Row],[League]]&amp;STANDINGS_K[[#This Row],[Team]]</f>
        <v>$150 Draft Champions (4 hour) Mar 16 1:00 pm Lg.3930Team Resch</v>
      </c>
    </row>
    <row r="194" spans="1:7" x14ac:dyDescent="0.25">
      <c r="A194">
        <v>2611</v>
      </c>
      <c r="B194" t="s">
        <v>440</v>
      </c>
      <c r="C194" t="s">
        <v>671</v>
      </c>
      <c r="D194">
        <v>1066</v>
      </c>
      <c r="E194">
        <v>301.5</v>
      </c>
      <c r="F194">
        <f t="shared" si="2"/>
        <v>13</v>
      </c>
      <c r="G194" t="str">
        <f>STANDINGS_K[[#This Row],[League]]&amp;STANDINGS_K[[#This Row],[Team]]</f>
        <v>$150 Draft Champions (4 hour) Mar 16 1:00 pm Lg.3930zzzzzzzz</v>
      </c>
    </row>
    <row r="195" spans="1:7" x14ac:dyDescent="0.25">
      <c r="A195">
        <v>2674</v>
      </c>
      <c r="B195" t="s">
        <v>682</v>
      </c>
      <c r="C195" t="s">
        <v>671</v>
      </c>
      <c r="D195">
        <v>1041</v>
      </c>
      <c r="E195">
        <v>236</v>
      </c>
      <c r="F195">
        <f t="shared" ref="F195:F258" si="3">IF(C195=C194,F194+1,1)</f>
        <v>14</v>
      </c>
      <c r="G195" t="str">
        <f>STANDINGS_K[[#This Row],[League]]&amp;STANDINGS_K[[#This Row],[Team]]</f>
        <v>$150 Draft Champions (4 hour) Mar 16 1:00 pm Lg.3930Joe Buck Nasty</v>
      </c>
    </row>
    <row r="196" spans="1:7" x14ac:dyDescent="0.25">
      <c r="A196">
        <v>2744</v>
      </c>
      <c r="B196" t="s">
        <v>677</v>
      </c>
      <c r="C196" t="s">
        <v>671</v>
      </c>
      <c r="D196">
        <v>1009</v>
      </c>
      <c r="E196">
        <v>168</v>
      </c>
      <c r="F196">
        <f t="shared" si="3"/>
        <v>15</v>
      </c>
      <c r="G196" t="str">
        <f>STANDINGS_K[[#This Row],[League]]&amp;STANDINGS_K[[#This Row],[Team]]</f>
        <v>$150 Draft Champions (4 hour) Mar 16 1:00 pm Lg.3930Team Vanek</v>
      </c>
    </row>
    <row r="197" spans="1:7" x14ac:dyDescent="0.25">
      <c r="A197">
        <v>99</v>
      </c>
      <c r="B197" t="s">
        <v>688</v>
      </c>
      <c r="C197" t="s">
        <v>685</v>
      </c>
      <c r="D197">
        <v>1488</v>
      </c>
      <c r="E197">
        <v>2813</v>
      </c>
      <c r="F197">
        <f t="shared" si="3"/>
        <v>1</v>
      </c>
      <c r="G197" t="str">
        <f>STANDINGS_K[[#This Row],[League]]&amp;STANDINGS_K[[#This Row],[Team]]</f>
        <v>$150 Draft Champions Dec 01 1:00 pm Lg.3550Honey Nut Chirinos</v>
      </c>
    </row>
    <row r="198" spans="1:7" x14ac:dyDescent="0.25">
      <c r="A198">
        <v>245</v>
      </c>
      <c r="B198" t="s">
        <v>689</v>
      </c>
      <c r="C198" t="s">
        <v>685</v>
      </c>
      <c r="D198">
        <v>1437</v>
      </c>
      <c r="E198">
        <v>2667.5</v>
      </c>
      <c r="F198">
        <f t="shared" si="3"/>
        <v>2</v>
      </c>
      <c r="G198" t="str">
        <f>STANDINGS_K[[#This Row],[League]]&amp;STANDINGS_K[[#This Row],[Team]]</f>
        <v>$150 Draft Champions Dec 01 1:00 pm Lg.3550Team Clarke - 1</v>
      </c>
    </row>
    <row r="199" spans="1:7" x14ac:dyDescent="0.25">
      <c r="A199">
        <v>340</v>
      </c>
      <c r="B199" t="s">
        <v>684</v>
      </c>
      <c r="C199" t="s">
        <v>685</v>
      </c>
      <c r="D199">
        <v>1409</v>
      </c>
      <c r="E199">
        <v>2568</v>
      </c>
      <c r="F199">
        <f t="shared" si="3"/>
        <v>3</v>
      </c>
      <c r="G199" t="str">
        <f>STANDINGS_K[[#This Row],[League]]&amp;STANDINGS_K[[#This Row],[Team]]</f>
        <v>$150 Draft Champions Dec 01 1:00 pm Lg.3550Forever Draft 1</v>
      </c>
    </row>
    <row r="200" spans="1:7" x14ac:dyDescent="0.25">
      <c r="A200">
        <v>418</v>
      </c>
      <c r="B200" t="s">
        <v>551</v>
      </c>
      <c r="C200" t="s">
        <v>685</v>
      </c>
      <c r="D200">
        <v>1397</v>
      </c>
      <c r="E200">
        <v>2493</v>
      </c>
      <c r="F200">
        <f t="shared" si="3"/>
        <v>4</v>
      </c>
      <c r="G200" t="str">
        <f>STANDINGS_K[[#This Row],[League]]&amp;STANDINGS_K[[#This Row],[Team]]</f>
        <v>$150 Draft Champions Dec 01 1:00 pm Lg.3550Miggy's Crown</v>
      </c>
    </row>
    <row r="201" spans="1:7" x14ac:dyDescent="0.25">
      <c r="A201">
        <v>676</v>
      </c>
      <c r="B201" t="s">
        <v>17</v>
      </c>
      <c r="C201" t="s">
        <v>685</v>
      </c>
      <c r="D201">
        <v>1355</v>
      </c>
      <c r="E201">
        <v>2233.5</v>
      </c>
      <c r="F201">
        <f t="shared" si="3"/>
        <v>5</v>
      </c>
      <c r="G201" t="str">
        <f>STANDINGS_K[[#This Row],[League]]&amp;STANDINGS_K[[#This Row],[Team]]</f>
        <v>$150 Draft Champions Dec 01 1:00 pm Lg.3550Millertime</v>
      </c>
    </row>
    <row r="202" spans="1:7" x14ac:dyDescent="0.25">
      <c r="A202">
        <v>774</v>
      </c>
      <c r="B202" t="s">
        <v>690</v>
      </c>
      <c r="C202" t="s">
        <v>685</v>
      </c>
      <c r="D202">
        <v>1344</v>
      </c>
      <c r="E202">
        <v>2139</v>
      </c>
      <c r="F202">
        <f t="shared" si="3"/>
        <v>6</v>
      </c>
      <c r="G202" t="str">
        <f>STANDINGS_K[[#This Row],[League]]&amp;STANDINGS_K[[#This Row],[Team]]</f>
        <v>$150 Draft Champions Dec 01 1:00 pm Lg.3550The Believers</v>
      </c>
    </row>
    <row r="203" spans="1:7" x14ac:dyDescent="0.25">
      <c r="A203">
        <v>1145</v>
      </c>
      <c r="B203" t="s">
        <v>695</v>
      </c>
      <c r="C203" t="s">
        <v>685</v>
      </c>
      <c r="D203">
        <v>1301</v>
      </c>
      <c r="E203">
        <v>1767.5</v>
      </c>
      <c r="F203">
        <f t="shared" si="3"/>
        <v>7</v>
      </c>
      <c r="G203" t="str">
        <f>STANDINGS_K[[#This Row],[League]]&amp;STANDINGS_K[[#This Row],[Team]]</f>
        <v>$150 Draft Champions Dec 01 1:00 pm Lg.3550The Apollo of the Box</v>
      </c>
    </row>
    <row r="204" spans="1:7" x14ac:dyDescent="0.25">
      <c r="A204">
        <v>1183</v>
      </c>
      <c r="B204" t="s">
        <v>696</v>
      </c>
      <c r="C204" t="s">
        <v>685</v>
      </c>
      <c r="D204">
        <v>1296</v>
      </c>
      <c r="E204">
        <v>1729.5</v>
      </c>
      <c r="F204">
        <f t="shared" si="3"/>
        <v>8</v>
      </c>
      <c r="G204" t="str">
        <f>STANDINGS_K[[#This Row],[League]]&amp;STANDINGS_K[[#This Row],[Team]]</f>
        <v>$150 Draft Champions Dec 01 1:00 pm Lg.3550Phillies</v>
      </c>
    </row>
    <row r="205" spans="1:7" x14ac:dyDescent="0.25">
      <c r="A205">
        <v>1216</v>
      </c>
      <c r="B205" t="s">
        <v>524</v>
      </c>
      <c r="C205" t="s">
        <v>685</v>
      </c>
      <c r="D205">
        <v>1292</v>
      </c>
      <c r="E205">
        <v>1698.5</v>
      </c>
      <c r="F205">
        <f t="shared" si="3"/>
        <v>9</v>
      </c>
      <c r="G205" t="str">
        <f>STANDINGS_K[[#This Row],[League]]&amp;STANDINGS_K[[#This Row],[Team]]</f>
        <v>$150 Draft Champions Dec 01 1:00 pm Lg.3550zima.</v>
      </c>
    </row>
    <row r="206" spans="1:7" x14ac:dyDescent="0.25">
      <c r="A206">
        <v>1276</v>
      </c>
      <c r="B206" t="s">
        <v>691</v>
      </c>
      <c r="C206" t="s">
        <v>685</v>
      </c>
      <c r="D206">
        <v>1282</v>
      </c>
      <c r="E206">
        <v>1632</v>
      </c>
      <c r="F206">
        <f t="shared" si="3"/>
        <v>10</v>
      </c>
      <c r="G206" t="str">
        <f>STANDINGS_K[[#This Row],[League]]&amp;STANDINGS_K[[#This Row],[Team]]</f>
        <v>$150 Draft Champions Dec 01 1:00 pm Lg.3550Buffin and Bowie</v>
      </c>
    </row>
    <row r="207" spans="1:7" x14ac:dyDescent="0.25">
      <c r="A207">
        <v>1846</v>
      </c>
      <c r="B207" t="s">
        <v>687</v>
      </c>
      <c r="C207" t="s">
        <v>685</v>
      </c>
      <c r="D207">
        <v>1212</v>
      </c>
      <c r="E207">
        <v>1065.5</v>
      </c>
      <c r="F207">
        <f t="shared" si="3"/>
        <v>11</v>
      </c>
      <c r="G207" t="str">
        <f>STANDINGS_K[[#This Row],[League]]&amp;STANDINGS_K[[#This Row],[Team]]</f>
        <v>$150 Draft Champions Dec 01 1:00 pm Lg.3550Prestige Worldwide</v>
      </c>
    </row>
    <row r="208" spans="1:7" x14ac:dyDescent="0.25">
      <c r="A208">
        <v>2239</v>
      </c>
      <c r="B208" t="s">
        <v>686</v>
      </c>
      <c r="C208" t="s">
        <v>685</v>
      </c>
      <c r="D208">
        <v>1155</v>
      </c>
      <c r="E208">
        <v>674.5</v>
      </c>
      <c r="F208">
        <f t="shared" si="3"/>
        <v>12</v>
      </c>
      <c r="G208" t="str">
        <f>STANDINGS_K[[#This Row],[League]]&amp;STANDINGS_K[[#This Row],[Team]]</f>
        <v>$150 Draft Champions Dec 01 1:00 pm Lg.3550Team Liebman</v>
      </c>
    </row>
    <row r="209" spans="1:7" x14ac:dyDescent="0.25">
      <c r="A209">
        <v>2470</v>
      </c>
      <c r="B209" t="s">
        <v>692</v>
      </c>
      <c r="C209" t="s">
        <v>685</v>
      </c>
      <c r="D209">
        <v>1105</v>
      </c>
      <c r="E209">
        <v>441</v>
      </c>
      <c r="F209">
        <f t="shared" si="3"/>
        <v>13</v>
      </c>
      <c r="G209" t="str">
        <f>STANDINGS_K[[#This Row],[League]]&amp;STANDINGS_K[[#This Row],[Team]]</f>
        <v>$150 Draft Champions Dec 01 1:00 pm Lg.3550Rain Delay</v>
      </c>
    </row>
    <row r="210" spans="1:7" x14ac:dyDescent="0.25">
      <c r="A210">
        <v>2671</v>
      </c>
      <c r="B210" t="s">
        <v>694</v>
      </c>
      <c r="C210" t="s">
        <v>685</v>
      </c>
      <c r="D210">
        <v>1043</v>
      </c>
      <c r="E210">
        <v>240</v>
      </c>
      <c r="F210">
        <f t="shared" si="3"/>
        <v>14</v>
      </c>
      <c r="G210" t="str">
        <f>STANDINGS_K[[#This Row],[League]]&amp;STANDINGS_K[[#This Row],[Team]]</f>
        <v>$150 Draft Champions Dec 01 1:00 pm Lg.3550The Power of Eddie Gaedel</v>
      </c>
    </row>
    <row r="211" spans="1:7" x14ac:dyDescent="0.25">
      <c r="A211">
        <v>2804</v>
      </c>
      <c r="B211" t="s">
        <v>693</v>
      </c>
      <c r="C211" t="s">
        <v>685</v>
      </c>
      <c r="D211">
        <v>975</v>
      </c>
      <c r="E211">
        <v>106</v>
      </c>
      <c r="F211">
        <f t="shared" si="3"/>
        <v>15</v>
      </c>
      <c r="G211" t="str">
        <f>STANDINGS_K[[#This Row],[League]]&amp;STANDINGS_K[[#This Row],[Team]]</f>
        <v>$150 Draft Champions Dec 01 1:00 pm Lg.3550Bridget Moynahan</v>
      </c>
    </row>
    <row r="212" spans="1:7" x14ac:dyDescent="0.25">
      <c r="A212">
        <v>39</v>
      </c>
      <c r="B212" t="s">
        <v>706</v>
      </c>
      <c r="C212" t="s">
        <v>697</v>
      </c>
      <c r="D212">
        <v>1530</v>
      </c>
      <c r="E212">
        <v>2871.5</v>
      </c>
      <c r="F212">
        <f t="shared" si="3"/>
        <v>1</v>
      </c>
      <c r="G212" t="str">
        <f>STANDINGS_K[[#This Row],[League]]&amp;STANDINGS_K[[#This Row],[Team]]</f>
        <v>$150 Draft Champions Dec 03 1:00 pm Lg.3557Dookie McGee v1 - $150</v>
      </c>
    </row>
    <row r="213" spans="1:7" x14ac:dyDescent="0.25">
      <c r="A213">
        <v>168</v>
      </c>
      <c r="B213" t="s">
        <v>17</v>
      </c>
      <c r="C213" t="s">
        <v>697</v>
      </c>
      <c r="D213">
        <v>1460</v>
      </c>
      <c r="E213">
        <v>2743.5</v>
      </c>
      <c r="F213">
        <f t="shared" si="3"/>
        <v>2</v>
      </c>
      <c r="G213" t="str">
        <f>STANDINGS_K[[#This Row],[League]]&amp;STANDINGS_K[[#This Row],[Team]]</f>
        <v>$150 Draft Champions Dec 03 1:00 pm Lg.3557Millertime</v>
      </c>
    </row>
    <row r="214" spans="1:7" x14ac:dyDescent="0.25">
      <c r="A214">
        <v>727</v>
      </c>
      <c r="B214" t="s">
        <v>708</v>
      </c>
      <c r="C214" t="s">
        <v>697</v>
      </c>
      <c r="D214">
        <v>1349</v>
      </c>
      <c r="E214">
        <v>2181</v>
      </c>
      <c r="F214">
        <f t="shared" si="3"/>
        <v>3</v>
      </c>
      <c r="G214" t="str">
        <f>STANDINGS_K[[#This Row],[League]]&amp;STANDINGS_K[[#This Row],[Team]]</f>
        <v>$150 Draft Champions Dec 03 1:00 pm Lg.3557I Call Your Baboon</v>
      </c>
    </row>
    <row r="215" spans="1:7" x14ac:dyDescent="0.25">
      <c r="A215">
        <v>1081</v>
      </c>
      <c r="B215" t="s">
        <v>701</v>
      </c>
      <c r="C215" t="s">
        <v>697</v>
      </c>
      <c r="D215">
        <v>1308</v>
      </c>
      <c r="E215">
        <v>1831.5</v>
      </c>
      <c r="F215">
        <f t="shared" si="3"/>
        <v>4</v>
      </c>
      <c r="G215" t="str">
        <f>STANDINGS_K[[#This Row],[League]]&amp;STANDINGS_K[[#This Row],[Team]]</f>
        <v>$150 Draft Champions Dec 03 1:00 pm Lg.3557Team Shepherd</v>
      </c>
    </row>
    <row r="216" spans="1:7" x14ac:dyDescent="0.25">
      <c r="A216">
        <v>1134</v>
      </c>
      <c r="B216" t="s">
        <v>704</v>
      </c>
      <c r="C216" t="s">
        <v>697</v>
      </c>
      <c r="D216">
        <v>1302</v>
      </c>
      <c r="E216">
        <v>1779.5</v>
      </c>
      <c r="F216">
        <f t="shared" si="3"/>
        <v>5</v>
      </c>
      <c r="G216" t="str">
        <f>STANDINGS_K[[#This Row],[League]]&amp;STANDINGS_K[[#This Row],[Team]]</f>
        <v>$150 Draft Champions Dec 03 1:00 pm Lg.3557Moz Boyz 8</v>
      </c>
    </row>
    <row r="217" spans="1:7" x14ac:dyDescent="0.25">
      <c r="A217">
        <v>1288</v>
      </c>
      <c r="B217" t="s">
        <v>71</v>
      </c>
      <c r="C217" t="s">
        <v>697</v>
      </c>
      <c r="D217">
        <v>1280</v>
      </c>
      <c r="E217">
        <v>1622</v>
      </c>
      <c r="F217">
        <f t="shared" si="3"/>
        <v>6</v>
      </c>
      <c r="G217" t="str">
        <f>STANDINGS_K[[#This Row],[League]]&amp;STANDINGS_K[[#This Row],[Team]]</f>
        <v>$150 Draft Champions Dec 03 1:00 pm Lg.3557Frozen Ropes</v>
      </c>
    </row>
    <row r="218" spans="1:7" x14ac:dyDescent="0.25">
      <c r="A218">
        <v>1333</v>
      </c>
      <c r="B218" t="s">
        <v>703</v>
      </c>
      <c r="C218" t="s">
        <v>697</v>
      </c>
      <c r="D218">
        <v>1274</v>
      </c>
      <c r="E218">
        <v>1573</v>
      </c>
      <c r="F218">
        <f t="shared" si="3"/>
        <v>7</v>
      </c>
      <c r="G218" t="str">
        <f>STANDINGS_K[[#This Row],[League]]&amp;STANDINGS_K[[#This Row],[Team]]</f>
        <v>$150 Draft Champions Dec 03 1:00 pm Lg.3557Charger Bar 1</v>
      </c>
    </row>
    <row r="219" spans="1:7" x14ac:dyDescent="0.25">
      <c r="A219">
        <v>1397</v>
      </c>
      <c r="B219" t="s">
        <v>707</v>
      </c>
      <c r="C219" t="s">
        <v>697</v>
      </c>
      <c r="D219">
        <v>1267</v>
      </c>
      <c r="E219">
        <v>1510</v>
      </c>
      <c r="F219">
        <f t="shared" si="3"/>
        <v>8</v>
      </c>
      <c r="G219" t="str">
        <f>STANDINGS_K[[#This Row],[League]]&amp;STANDINGS_K[[#This Row],[Team]]</f>
        <v>$150 Draft Champions Dec 03 1:00 pm Lg.3557EA Sports 5</v>
      </c>
    </row>
    <row r="220" spans="1:7" x14ac:dyDescent="0.25">
      <c r="A220">
        <v>1509</v>
      </c>
      <c r="B220" t="s">
        <v>702</v>
      </c>
      <c r="C220" t="s">
        <v>697</v>
      </c>
      <c r="D220">
        <v>1255</v>
      </c>
      <c r="E220">
        <v>1402</v>
      </c>
      <c r="F220">
        <f t="shared" si="3"/>
        <v>9</v>
      </c>
      <c r="G220" t="str">
        <f>STANDINGS_K[[#This Row],[League]]&amp;STANDINGS_K[[#This Row],[Team]]</f>
        <v>$150 Draft Champions Dec 03 1:00 pm Lg.3557SEMPER FI 4</v>
      </c>
    </row>
    <row r="221" spans="1:7" x14ac:dyDescent="0.25">
      <c r="A221">
        <v>1672</v>
      </c>
      <c r="B221" t="s">
        <v>495</v>
      </c>
      <c r="C221" t="s">
        <v>697</v>
      </c>
      <c r="D221">
        <v>1236</v>
      </c>
      <c r="E221">
        <v>1243.5</v>
      </c>
      <c r="F221">
        <f t="shared" si="3"/>
        <v>10</v>
      </c>
      <c r="G221" t="str">
        <f>STANDINGS_K[[#This Row],[League]]&amp;STANDINGS_K[[#This Row],[Team]]</f>
        <v>$150 Draft Champions Dec 03 1:00 pm Lg.3557Tigers Slappy DC1</v>
      </c>
    </row>
    <row r="222" spans="1:7" x14ac:dyDescent="0.25">
      <c r="A222">
        <v>2034</v>
      </c>
      <c r="B222" t="s">
        <v>705</v>
      </c>
      <c r="C222" t="s">
        <v>697</v>
      </c>
      <c r="D222">
        <v>1187</v>
      </c>
      <c r="E222">
        <v>876.5</v>
      </c>
      <c r="F222">
        <f t="shared" si="3"/>
        <v>11</v>
      </c>
      <c r="G222" t="str">
        <f>STANDINGS_K[[#This Row],[League]]&amp;STANDINGS_K[[#This Row],[Team]]</f>
        <v>$150 Draft Champions Dec 03 1:00 pm Lg.3557DC Dogo 1</v>
      </c>
    </row>
    <row r="223" spans="1:7" x14ac:dyDescent="0.25">
      <c r="A223">
        <v>2115</v>
      </c>
      <c r="B223" t="s">
        <v>698</v>
      </c>
      <c r="C223" t="s">
        <v>697</v>
      </c>
      <c r="D223">
        <v>1173</v>
      </c>
      <c r="E223">
        <v>793.5</v>
      </c>
      <c r="F223">
        <f t="shared" si="3"/>
        <v>12</v>
      </c>
      <c r="G223" t="str">
        <f>STANDINGS_K[[#This Row],[League]]&amp;STANDINGS_K[[#This Row],[Team]]</f>
        <v>$150 Draft Champions Dec 03 1:00 pm Lg.3557Captain Crunch's Liver</v>
      </c>
    </row>
    <row r="224" spans="1:7" x14ac:dyDescent="0.25">
      <c r="A224">
        <v>2136</v>
      </c>
      <c r="B224" t="s">
        <v>700</v>
      </c>
      <c r="C224" t="s">
        <v>697</v>
      </c>
      <c r="D224">
        <v>1169</v>
      </c>
      <c r="E224">
        <v>772</v>
      </c>
      <c r="F224">
        <f t="shared" si="3"/>
        <v>13</v>
      </c>
      <c r="G224" t="str">
        <f>STANDINGS_K[[#This Row],[League]]&amp;STANDINGS_K[[#This Row],[Team]]</f>
        <v>$150 Draft Champions Dec 03 1:00 pm Lg.3557EMERSON</v>
      </c>
    </row>
    <row r="225" spans="1:7" x14ac:dyDescent="0.25">
      <c r="A225">
        <v>2282</v>
      </c>
      <c r="B225" t="s">
        <v>330</v>
      </c>
      <c r="C225" t="s">
        <v>697</v>
      </c>
      <c r="D225">
        <v>1147</v>
      </c>
      <c r="E225">
        <v>628.5</v>
      </c>
      <c r="F225">
        <f t="shared" si="3"/>
        <v>14</v>
      </c>
      <c r="G225" t="str">
        <f>STANDINGS_K[[#This Row],[League]]&amp;STANDINGS_K[[#This Row],[Team]]</f>
        <v>$150 Draft Champions Dec 03 1:00 pm Lg.3557Team Cincotta</v>
      </c>
    </row>
    <row r="226" spans="1:7" x14ac:dyDescent="0.25">
      <c r="A226">
        <v>2616</v>
      </c>
      <c r="B226" t="s">
        <v>699</v>
      </c>
      <c r="C226" t="s">
        <v>697</v>
      </c>
      <c r="D226">
        <v>1063</v>
      </c>
      <c r="E226">
        <v>294.5</v>
      </c>
      <c r="F226">
        <f t="shared" si="3"/>
        <v>15</v>
      </c>
      <c r="G226" t="str">
        <f>STANDINGS_K[[#This Row],[League]]&amp;STANDINGS_K[[#This Row],[Team]]</f>
        <v>$150 Draft Champions Dec 03 1:00 pm Lg.3557-Vols-</v>
      </c>
    </row>
    <row r="227" spans="1:7" x14ac:dyDescent="0.25">
      <c r="A227">
        <v>209</v>
      </c>
      <c r="B227" t="s">
        <v>720</v>
      </c>
      <c r="C227" t="s">
        <v>710</v>
      </c>
      <c r="D227">
        <v>1445</v>
      </c>
      <c r="E227">
        <v>2700.5</v>
      </c>
      <c r="F227">
        <f t="shared" si="3"/>
        <v>1</v>
      </c>
      <c r="G227" t="str">
        <f>STANDINGS_K[[#This Row],[League]]&amp;STANDINGS_K[[#This Row],[Team]]</f>
        <v>$150 Draft Champions Dec 06 1:00 pm Lg.3559Dizzy Esasky I</v>
      </c>
    </row>
    <row r="228" spans="1:7" x14ac:dyDescent="0.25">
      <c r="A228">
        <v>266</v>
      </c>
      <c r="B228" t="s">
        <v>79</v>
      </c>
      <c r="C228" t="s">
        <v>710</v>
      </c>
      <c r="D228">
        <v>1431</v>
      </c>
      <c r="E228">
        <v>2645.5</v>
      </c>
      <c r="F228">
        <f t="shared" si="3"/>
        <v>2</v>
      </c>
      <c r="G228" t="str">
        <f>STANDINGS_K[[#This Row],[League]]&amp;STANDINGS_K[[#This Row],[Team]]</f>
        <v>$150 Draft Champions Dec 06 1:00 pm Lg.3559Team Snater</v>
      </c>
    </row>
    <row r="229" spans="1:7" x14ac:dyDescent="0.25">
      <c r="A229">
        <v>317</v>
      </c>
      <c r="B229" t="s">
        <v>722</v>
      </c>
      <c r="C229" t="s">
        <v>710</v>
      </c>
      <c r="D229">
        <v>1417</v>
      </c>
      <c r="E229">
        <v>2593</v>
      </c>
      <c r="F229">
        <f t="shared" si="3"/>
        <v>3</v>
      </c>
      <c r="G229" t="str">
        <f>STANDINGS_K[[#This Row],[League]]&amp;STANDINGS_K[[#This Row],[Team]]</f>
        <v>$150 Draft Champions Dec 06 1:00 pm Lg.3559Dookie McGee v2 - $150</v>
      </c>
    </row>
    <row r="230" spans="1:7" x14ac:dyDescent="0.25">
      <c r="A230">
        <v>330</v>
      </c>
      <c r="B230" t="s">
        <v>709</v>
      </c>
      <c r="C230" t="s">
        <v>710</v>
      </c>
      <c r="D230">
        <v>1413</v>
      </c>
      <c r="E230">
        <v>2583.5</v>
      </c>
      <c r="F230">
        <f t="shared" si="3"/>
        <v>4</v>
      </c>
      <c r="G230" t="str">
        <f>STANDINGS_K[[#This Row],[League]]&amp;STANDINGS_K[[#This Row],[Team]]</f>
        <v>$150 Draft Champions Dec 06 1:00 pm Lg.3559UnfreakingRealmuto</v>
      </c>
    </row>
    <row r="231" spans="1:7" x14ac:dyDescent="0.25">
      <c r="A231">
        <v>430</v>
      </c>
      <c r="B231" t="s">
        <v>714</v>
      </c>
      <c r="C231" t="s">
        <v>710</v>
      </c>
      <c r="D231">
        <v>1396</v>
      </c>
      <c r="E231">
        <v>2483</v>
      </c>
      <c r="F231">
        <f t="shared" si="3"/>
        <v>5</v>
      </c>
      <c r="G231" t="str">
        <f>STANDINGS_K[[#This Row],[League]]&amp;STANDINGS_K[[#This Row],[Team]]</f>
        <v>$150 Draft Champions Dec 06 1:00 pm Lg.3559Ten Months Later</v>
      </c>
    </row>
    <row r="232" spans="1:7" x14ac:dyDescent="0.25">
      <c r="A232">
        <v>459</v>
      </c>
      <c r="B232" t="s">
        <v>712</v>
      </c>
      <c r="C232" t="s">
        <v>710</v>
      </c>
      <c r="D232">
        <v>1390</v>
      </c>
      <c r="E232">
        <v>2452.5</v>
      </c>
      <c r="F232">
        <f t="shared" si="3"/>
        <v>6</v>
      </c>
      <c r="G232" t="str">
        <f>STANDINGS_K[[#This Row],[League]]&amp;STANDINGS_K[[#This Row],[Team]]</f>
        <v>$150 Draft Champions Dec 06 1:00 pm Lg.3559Kicky McSquirmy</v>
      </c>
    </row>
    <row r="233" spans="1:7" x14ac:dyDescent="0.25">
      <c r="A233">
        <v>830</v>
      </c>
      <c r="B233" t="s">
        <v>17</v>
      </c>
      <c r="C233" t="s">
        <v>710</v>
      </c>
      <c r="D233">
        <v>1336</v>
      </c>
      <c r="E233">
        <v>2082.5</v>
      </c>
      <c r="F233">
        <f t="shared" si="3"/>
        <v>7</v>
      </c>
      <c r="G233" t="str">
        <f>STANDINGS_K[[#This Row],[League]]&amp;STANDINGS_K[[#This Row],[Team]]</f>
        <v>$150 Draft Champions Dec 06 1:00 pm Lg.3559Millertime</v>
      </c>
    </row>
    <row r="234" spans="1:7" x14ac:dyDescent="0.25">
      <c r="A234">
        <v>1020</v>
      </c>
      <c r="B234" t="s">
        <v>718</v>
      </c>
      <c r="C234" t="s">
        <v>710</v>
      </c>
      <c r="D234">
        <v>1314</v>
      </c>
      <c r="E234">
        <v>1895.5</v>
      </c>
      <c r="F234">
        <f t="shared" si="3"/>
        <v>8</v>
      </c>
      <c r="G234" t="str">
        <f>STANDINGS_K[[#This Row],[League]]&amp;STANDINGS_K[[#This Row],[Team]]</f>
        <v>$150 Draft Champions Dec 06 1:00 pm Lg.3559Team Beko</v>
      </c>
    </row>
    <row r="235" spans="1:7" x14ac:dyDescent="0.25">
      <c r="A235">
        <v>1517</v>
      </c>
      <c r="B235" t="s">
        <v>713</v>
      </c>
      <c r="C235" t="s">
        <v>710</v>
      </c>
      <c r="D235">
        <v>1254</v>
      </c>
      <c r="E235">
        <v>1394.5</v>
      </c>
      <c r="F235">
        <f t="shared" si="3"/>
        <v>9</v>
      </c>
      <c r="G235" t="str">
        <f>STANDINGS_K[[#This Row],[League]]&amp;STANDINGS_K[[#This Row],[Team]]</f>
        <v>$150 Draft Champions Dec 06 1:00 pm Lg.3559I Like Trains</v>
      </c>
    </row>
    <row r="236" spans="1:7" x14ac:dyDescent="0.25">
      <c r="A236">
        <v>2362</v>
      </c>
      <c r="B236" t="s">
        <v>717</v>
      </c>
      <c r="C236" t="s">
        <v>710</v>
      </c>
      <c r="D236">
        <v>1132</v>
      </c>
      <c r="E236">
        <v>549</v>
      </c>
      <c r="F236">
        <f t="shared" si="3"/>
        <v>10</v>
      </c>
      <c r="G236" t="str">
        <f>STANDINGS_K[[#This Row],[League]]&amp;STANDINGS_K[[#This Row],[Team]]</f>
        <v>$150 Draft Champions Dec 06 1:00 pm Lg.3559Gray Mousers</v>
      </c>
    </row>
    <row r="237" spans="1:7" x14ac:dyDescent="0.25">
      <c r="A237">
        <v>2537</v>
      </c>
      <c r="B237" t="s">
        <v>716</v>
      </c>
      <c r="C237" t="s">
        <v>710</v>
      </c>
      <c r="D237">
        <v>1090</v>
      </c>
      <c r="E237">
        <v>374</v>
      </c>
      <c r="F237">
        <f t="shared" si="3"/>
        <v>11</v>
      </c>
      <c r="G237" t="str">
        <f>STANDINGS_K[[#This Row],[League]]&amp;STANDINGS_K[[#This Row],[Team]]</f>
        <v>$150 Draft Champions Dec 06 1:00 pm Lg.3559Pounders 150</v>
      </c>
    </row>
    <row r="238" spans="1:7" x14ac:dyDescent="0.25">
      <c r="A238">
        <v>2588</v>
      </c>
      <c r="B238" t="s">
        <v>715</v>
      </c>
      <c r="C238" t="s">
        <v>710</v>
      </c>
      <c r="D238">
        <v>1074</v>
      </c>
      <c r="E238">
        <v>322.5</v>
      </c>
      <c r="F238">
        <f t="shared" si="3"/>
        <v>12</v>
      </c>
      <c r="G238" t="str">
        <f>STANDINGS_K[[#This Row],[League]]&amp;STANDINGS_K[[#This Row],[Team]]</f>
        <v>$150 Draft Champions Dec 06 1:00 pm Lg.3559Team Marlin</v>
      </c>
    </row>
    <row r="239" spans="1:7" x14ac:dyDescent="0.25">
      <c r="A239">
        <v>2625</v>
      </c>
      <c r="B239" t="s">
        <v>711</v>
      </c>
      <c r="C239" t="s">
        <v>710</v>
      </c>
      <c r="D239">
        <v>1060</v>
      </c>
      <c r="E239">
        <v>284</v>
      </c>
      <c r="F239">
        <f t="shared" si="3"/>
        <v>13</v>
      </c>
      <c r="G239" t="str">
        <f>STANDINGS_K[[#This Row],[League]]&amp;STANDINGS_K[[#This Row],[Team]]</f>
        <v>$150 Draft Champions Dec 06 1:00 pm Lg.3559Apacofgriff's Now</v>
      </c>
    </row>
    <row r="240" spans="1:7" x14ac:dyDescent="0.25">
      <c r="A240">
        <v>2636</v>
      </c>
      <c r="B240" t="s">
        <v>719</v>
      </c>
      <c r="C240" t="s">
        <v>710</v>
      </c>
      <c r="D240">
        <v>1055</v>
      </c>
      <c r="E240">
        <v>275</v>
      </c>
      <c r="F240">
        <f t="shared" si="3"/>
        <v>14</v>
      </c>
      <c r="G240" t="str">
        <f>STANDINGS_K[[#This Row],[League]]&amp;STANDINGS_K[[#This Row],[Team]]</f>
        <v>$150 Draft Champions Dec 06 1:00 pm Lg.3559Harringthomanns</v>
      </c>
    </row>
    <row r="241" spans="1:7" x14ac:dyDescent="0.25">
      <c r="A241">
        <v>2774</v>
      </c>
      <c r="B241" t="s">
        <v>721</v>
      </c>
      <c r="C241" t="s">
        <v>710</v>
      </c>
      <c r="D241">
        <v>995</v>
      </c>
      <c r="E241">
        <v>136.5</v>
      </c>
      <c r="F241">
        <f t="shared" si="3"/>
        <v>15</v>
      </c>
      <c r="G241" t="str">
        <f>STANDINGS_K[[#This Row],[League]]&amp;STANDINGS_K[[#This Row],[Team]]</f>
        <v>$150 Draft Champions Dec 06 1:00 pm Lg.3559Bosch's Boyz III</v>
      </c>
    </row>
    <row r="242" spans="1:7" x14ac:dyDescent="0.25">
      <c r="A242">
        <v>67</v>
      </c>
      <c r="B242" t="s">
        <v>36</v>
      </c>
      <c r="C242" t="s">
        <v>724</v>
      </c>
      <c r="D242">
        <v>1503</v>
      </c>
      <c r="E242">
        <v>2844</v>
      </c>
      <c r="F242">
        <f t="shared" si="3"/>
        <v>1</v>
      </c>
      <c r="G242" t="str">
        <f>STANDINGS_K[[#This Row],[League]]&amp;STANDINGS_K[[#This Row],[Team]]</f>
        <v>$150 Draft Champions Dec 08 1:00 pm Lg.3560PACO THYME</v>
      </c>
    </row>
    <row r="243" spans="1:7" x14ac:dyDescent="0.25">
      <c r="A243">
        <v>490</v>
      </c>
      <c r="B243" t="s">
        <v>56</v>
      </c>
      <c r="C243" t="s">
        <v>724</v>
      </c>
      <c r="D243">
        <v>1386</v>
      </c>
      <c r="E243">
        <v>2417.5</v>
      </c>
      <c r="F243">
        <f t="shared" si="3"/>
        <v>2</v>
      </c>
      <c r="G243" t="str">
        <f>STANDINGS_K[[#This Row],[League]]&amp;STANDINGS_K[[#This Row],[Team]]</f>
        <v>$150 Draft Champions Dec 08 1:00 pm Lg.3560DOUGHBOYS</v>
      </c>
    </row>
    <row r="244" spans="1:7" x14ac:dyDescent="0.25">
      <c r="A244">
        <v>700</v>
      </c>
      <c r="B244" t="s">
        <v>723</v>
      </c>
      <c r="C244" t="s">
        <v>724</v>
      </c>
      <c r="D244">
        <v>1352</v>
      </c>
      <c r="E244">
        <v>2211.5</v>
      </c>
      <c r="F244">
        <f t="shared" si="3"/>
        <v>3</v>
      </c>
      <c r="G244" t="str">
        <f>STANDINGS_K[[#This Row],[League]]&amp;STANDINGS_K[[#This Row],[Team]]</f>
        <v>$150 Draft Champions Dec 08 1:00 pm Lg.3560Shaputzvah</v>
      </c>
    </row>
    <row r="245" spans="1:7" x14ac:dyDescent="0.25">
      <c r="A245">
        <v>719</v>
      </c>
      <c r="B245" t="s">
        <v>17</v>
      </c>
      <c r="C245" t="s">
        <v>724</v>
      </c>
      <c r="D245">
        <v>1350</v>
      </c>
      <c r="E245">
        <v>2191</v>
      </c>
      <c r="F245">
        <f t="shared" si="3"/>
        <v>4</v>
      </c>
      <c r="G245" t="str">
        <f>STANDINGS_K[[#This Row],[League]]&amp;STANDINGS_K[[#This Row],[Team]]</f>
        <v>$150 Draft Champions Dec 08 1:00 pm Lg.3560Millertime</v>
      </c>
    </row>
    <row r="246" spans="1:7" x14ac:dyDescent="0.25">
      <c r="A246">
        <v>735</v>
      </c>
      <c r="B246" t="s">
        <v>732</v>
      </c>
      <c r="C246" t="s">
        <v>724</v>
      </c>
      <c r="D246">
        <v>1349</v>
      </c>
      <c r="E246">
        <v>2181</v>
      </c>
      <c r="F246">
        <f t="shared" si="3"/>
        <v>5</v>
      </c>
      <c r="G246" t="str">
        <f>STANDINGS_K[[#This Row],[League]]&amp;STANDINGS_K[[#This Row],[Team]]</f>
        <v>$150 Draft Champions Dec 08 1:00 pm Lg.3560Venom</v>
      </c>
    </row>
    <row r="247" spans="1:7" x14ac:dyDescent="0.25">
      <c r="A247">
        <v>816</v>
      </c>
      <c r="B247" t="s">
        <v>730</v>
      </c>
      <c r="C247" t="s">
        <v>724</v>
      </c>
      <c r="D247">
        <v>1338</v>
      </c>
      <c r="E247">
        <v>2097.5</v>
      </c>
      <c r="F247">
        <f t="shared" si="3"/>
        <v>6</v>
      </c>
      <c r="G247" t="str">
        <f>STANDINGS_K[[#This Row],[League]]&amp;STANDINGS_K[[#This Row],[Team]]</f>
        <v>$150 Draft Champions Dec 08 1:00 pm Lg.3560Uski1</v>
      </c>
    </row>
    <row r="248" spans="1:7" x14ac:dyDescent="0.25">
      <c r="A248">
        <v>1463</v>
      </c>
      <c r="B248" t="s">
        <v>207</v>
      </c>
      <c r="C248" t="s">
        <v>724</v>
      </c>
      <c r="D248">
        <v>1261</v>
      </c>
      <c r="E248">
        <v>1450.5</v>
      </c>
      <c r="F248">
        <f t="shared" si="3"/>
        <v>7</v>
      </c>
      <c r="G248" t="str">
        <f>STANDINGS_K[[#This Row],[League]]&amp;STANDINGS_K[[#This Row],[Team]]</f>
        <v>$150 Draft Champions Dec 08 1:00 pm Lg.3560Team Vogel</v>
      </c>
    </row>
    <row r="249" spans="1:7" x14ac:dyDescent="0.25">
      <c r="A249">
        <v>1553</v>
      </c>
      <c r="B249" t="s">
        <v>729</v>
      </c>
      <c r="C249" t="s">
        <v>724</v>
      </c>
      <c r="D249">
        <v>1250</v>
      </c>
      <c r="E249">
        <v>1360</v>
      </c>
      <c r="F249">
        <f t="shared" si="3"/>
        <v>8</v>
      </c>
      <c r="G249" t="str">
        <f>STANDINGS_K[[#This Row],[League]]&amp;STANDINGS_K[[#This Row],[Team]]</f>
        <v>$150 Draft Champions Dec 08 1:00 pm Lg.3560Team Castelli</v>
      </c>
    </row>
    <row r="250" spans="1:7" x14ac:dyDescent="0.25">
      <c r="A250">
        <v>1593</v>
      </c>
      <c r="B250" t="s">
        <v>733</v>
      </c>
      <c r="C250" t="s">
        <v>724</v>
      </c>
      <c r="D250">
        <v>1246</v>
      </c>
      <c r="E250">
        <v>1316</v>
      </c>
      <c r="F250">
        <f t="shared" si="3"/>
        <v>9</v>
      </c>
      <c r="G250" t="str">
        <f>STANDINGS_K[[#This Row],[League]]&amp;STANDINGS_K[[#This Row],[Team]]</f>
        <v>$150 Draft Champions Dec 08 1:00 pm Lg.3560Iowa Bears</v>
      </c>
    </row>
    <row r="251" spans="1:7" x14ac:dyDescent="0.25">
      <c r="A251">
        <v>1638</v>
      </c>
      <c r="B251" t="s">
        <v>727</v>
      </c>
      <c r="C251" t="s">
        <v>724</v>
      </c>
      <c r="D251">
        <v>1240</v>
      </c>
      <c r="E251">
        <v>1275</v>
      </c>
      <c r="F251">
        <f t="shared" si="3"/>
        <v>10</v>
      </c>
      <c r="G251" t="str">
        <f>STANDINGS_K[[#This Row],[League]]&amp;STANDINGS_K[[#This Row],[Team]]</f>
        <v>$150 Draft Champions Dec 08 1:00 pm Lg.3560Surge</v>
      </c>
    </row>
    <row r="252" spans="1:7" x14ac:dyDescent="0.25">
      <c r="A252">
        <v>1875</v>
      </c>
      <c r="B252" t="s">
        <v>728</v>
      </c>
      <c r="C252" t="s">
        <v>724</v>
      </c>
      <c r="D252">
        <v>1208</v>
      </c>
      <c r="E252">
        <v>1037</v>
      </c>
      <c r="F252">
        <f t="shared" si="3"/>
        <v>11</v>
      </c>
      <c r="G252" t="str">
        <f>STANDINGS_K[[#This Row],[League]]&amp;STANDINGS_K[[#This Row],[Team]]</f>
        <v>$150 Draft Champions Dec 08 1:00 pm Lg.3560Team Estes</v>
      </c>
    </row>
    <row r="253" spans="1:7" x14ac:dyDescent="0.25">
      <c r="A253">
        <v>2032</v>
      </c>
      <c r="B253" t="s">
        <v>726</v>
      </c>
      <c r="C253" t="s">
        <v>724</v>
      </c>
      <c r="D253">
        <v>1188</v>
      </c>
      <c r="E253">
        <v>882</v>
      </c>
      <c r="F253">
        <f t="shared" si="3"/>
        <v>12</v>
      </c>
      <c r="G253" t="str">
        <f>STANDINGS_K[[#This Row],[League]]&amp;STANDINGS_K[[#This Row],[Team]]</f>
        <v>$150 Draft Champions Dec 08 1:00 pm Lg.3560Team Warner</v>
      </c>
    </row>
    <row r="254" spans="1:7" x14ac:dyDescent="0.25">
      <c r="A254">
        <v>2514</v>
      </c>
      <c r="B254" t="s">
        <v>731</v>
      </c>
      <c r="C254" t="s">
        <v>724</v>
      </c>
      <c r="D254">
        <v>1095</v>
      </c>
      <c r="E254">
        <v>397.5</v>
      </c>
      <c r="F254">
        <f t="shared" si="3"/>
        <v>13</v>
      </c>
      <c r="G254" t="str">
        <f>STANDINGS_K[[#This Row],[League]]&amp;STANDINGS_K[[#This Row],[Team]]</f>
        <v>$150 Draft Champions Dec 08 1:00 pm Lg.3560Team Owens</v>
      </c>
    </row>
    <row r="255" spans="1:7" x14ac:dyDescent="0.25">
      <c r="A255">
        <v>2708</v>
      </c>
      <c r="B255" t="s">
        <v>725</v>
      </c>
      <c r="C255" t="s">
        <v>724</v>
      </c>
      <c r="D255">
        <v>1026</v>
      </c>
      <c r="E255">
        <v>202</v>
      </c>
      <c r="F255">
        <f t="shared" si="3"/>
        <v>14</v>
      </c>
      <c r="G255" t="str">
        <f>STANDINGS_K[[#This Row],[League]]&amp;STANDINGS_K[[#This Row],[Team]]</f>
        <v>$150 Draft Champions Dec 08 1:00 pm Lg.3560Lets Go Metz 2</v>
      </c>
    </row>
    <row r="256" spans="1:7" x14ac:dyDescent="0.25">
      <c r="A256">
        <v>2831</v>
      </c>
      <c r="B256" t="s">
        <v>237</v>
      </c>
      <c r="C256" t="s">
        <v>724</v>
      </c>
      <c r="D256">
        <v>952</v>
      </c>
      <c r="E256">
        <v>79</v>
      </c>
      <c r="F256">
        <f t="shared" si="3"/>
        <v>15</v>
      </c>
      <c r="G256" t="str">
        <f>STANDINGS_K[[#This Row],[League]]&amp;STANDINGS_K[[#This Row],[Team]]</f>
        <v>$150 Draft Champions Dec 08 1:00 pm Lg.3560High Voltage</v>
      </c>
    </row>
    <row r="257" spans="1:7" x14ac:dyDescent="0.25">
      <c r="A257">
        <v>262</v>
      </c>
      <c r="B257" t="s">
        <v>304</v>
      </c>
      <c r="C257" t="s">
        <v>735</v>
      </c>
      <c r="D257">
        <v>1433</v>
      </c>
      <c r="E257">
        <v>2651.5</v>
      </c>
      <c r="F257">
        <f t="shared" si="3"/>
        <v>1</v>
      </c>
      <c r="G257" t="str">
        <f>STANDINGS_K[[#This Row],[League]]&amp;STANDINGS_K[[#This Row],[Team]]</f>
        <v>$150 Draft Champions Dec 09 1:00 pm Lg.3561Surrender Dorothy! (3)</v>
      </c>
    </row>
    <row r="258" spans="1:7" x14ac:dyDescent="0.25">
      <c r="A258">
        <v>500</v>
      </c>
      <c r="B258" t="s">
        <v>470</v>
      </c>
      <c r="C258" t="s">
        <v>735</v>
      </c>
      <c r="D258">
        <v>1385</v>
      </c>
      <c r="E258">
        <v>2410</v>
      </c>
      <c r="F258">
        <f t="shared" si="3"/>
        <v>2</v>
      </c>
      <c r="G258" t="str">
        <f>STANDINGS_K[[#This Row],[League]]&amp;STANDINGS_K[[#This Row],[Team]]</f>
        <v>$150 Draft Champions Dec 09 1:00 pm Lg.3561Brickdust</v>
      </c>
    </row>
    <row r="259" spans="1:7" x14ac:dyDescent="0.25">
      <c r="A259">
        <v>628</v>
      </c>
      <c r="B259" t="s">
        <v>459</v>
      </c>
      <c r="C259" t="s">
        <v>735</v>
      </c>
      <c r="D259">
        <v>1363</v>
      </c>
      <c r="E259">
        <v>2282.5</v>
      </c>
      <c r="F259">
        <f t="shared" ref="F259:F322" si="4">IF(C259=C258,F258+1,1)</f>
        <v>3</v>
      </c>
      <c r="G259" t="str">
        <f>STANDINGS_K[[#This Row],[League]]&amp;STANDINGS_K[[#This Row],[Team]]</f>
        <v>$150 Draft Champions Dec 09 1:00 pm Lg.3561Schoop Dogg</v>
      </c>
    </row>
    <row r="260" spans="1:7" x14ac:dyDescent="0.25">
      <c r="A260">
        <v>788</v>
      </c>
      <c r="B260" t="s">
        <v>741</v>
      </c>
      <c r="C260" t="s">
        <v>735</v>
      </c>
      <c r="D260">
        <v>1342</v>
      </c>
      <c r="E260">
        <v>2123.5</v>
      </c>
      <c r="F260">
        <f t="shared" si="4"/>
        <v>4</v>
      </c>
      <c r="G260" t="str">
        <f>STANDINGS_K[[#This Row],[League]]&amp;STANDINGS_K[[#This Row],[Team]]</f>
        <v>$150 Draft Champions Dec 09 1:00 pm Lg.3561Moz Boyz 9</v>
      </c>
    </row>
    <row r="261" spans="1:7" x14ac:dyDescent="0.25">
      <c r="A261">
        <v>812</v>
      </c>
      <c r="B261" t="s">
        <v>17</v>
      </c>
      <c r="C261" t="s">
        <v>735</v>
      </c>
      <c r="D261">
        <v>1338</v>
      </c>
      <c r="E261">
        <v>2097.5</v>
      </c>
      <c r="F261">
        <f t="shared" si="4"/>
        <v>5</v>
      </c>
      <c r="G261" t="str">
        <f>STANDINGS_K[[#This Row],[League]]&amp;STANDINGS_K[[#This Row],[Team]]</f>
        <v>$150 Draft Champions Dec 09 1:00 pm Lg.3561Millertime</v>
      </c>
    </row>
    <row r="262" spans="1:7" x14ac:dyDescent="0.25">
      <c r="A262">
        <v>996</v>
      </c>
      <c r="B262" t="s">
        <v>742</v>
      </c>
      <c r="C262" t="s">
        <v>735</v>
      </c>
      <c r="D262">
        <v>1316</v>
      </c>
      <c r="E262">
        <v>1912</v>
      </c>
      <c r="F262">
        <f t="shared" si="4"/>
        <v>6</v>
      </c>
      <c r="G262" t="str">
        <f>STANDINGS_K[[#This Row],[League]]&amp;STANDINGS_K[[#This Row],[Team]]</f>
        <v>$150 Draft Champions Dec 09 1:00 pm Lg.3561KJ || DC1</v>
      </c>
    </row>
    <row r="263" spans="1:7" x14ac:dyDescent="0.25">
      <c r="A263">
        <v>998</v>
      </c>
      <c r="B263" t="s">
        <v>743</v>
      </c>
      <c r="C263" t="s">
        <v>735</v>
      </c>
      <c r="D263">
        <v>1316</v>
      </c>
      <c r="E263">
        <v>1912</v>
      </c>
      <c r="F263">
        <f t="shared" si="4"/>
        <v>7</v>
      </c>
      <c r="G263" t="str">
        <f>STANDINGS_K[[#This Row],[League]]&amp;STANDINGS_K[[#This Row],[Team]]</f>
        <v>$150 Draft Champions Dec 09 1:00 pm Lg.3561Pounders 150 V2</v>
      </c>
    </row>
    <row r="264" spans="1:7" x14ac:dyDescent="0.25">
      <c r="A264">
        <v>1078</v>
      </c>
      <c r="B264" t="s">
        <v>740</v>
      </c>
      <c r="C264" t="s">
        <v>735</v>
      </c>
      <c r="D264">
        <v>1308</v>
      </c>
      <c r="E264">
        <v>1831.5</v>
      </c>
      <c r="F264">
        <f t="shared" si="4"/>
        <v>8</v>
      </c>
      <c r="G264" t="str">
        <f>STANDINGS_K[[#This Row],[League]]&amp;STANDINGS_K[[#This Row],[Team]]</f>
        <v>$150 Draft Champions Dec 09 1:00 pm Lg.3561Send in the Car</v>
      </c>
    </row>
    <row r="265" spans="1:7" x14ac:dyDescent="0.25">
      <c r="A265">
        <v>1089</v>
      </c>
      <c r="B265" t="s">
        <v>734</v>
      </c>
      <c r="C265" t="s">
        <v>735</v>
      </c>
      <c r="D265">
        <v>1307</v>
      </c>
      <c r="E265">
        <v>1821</v>
      </c>
      <c r="F265">
        <f t="shared" si="4"/>
        <v>9</v>
      </c>
      <c r="G265" t="str">
        <f>STANDINGS_K[[#This Row],[League]]&amp;STANDINGS_K[[#This Row],[Team]]</f>
        <v>$150 Draft Champions Dec 09 1:00 pm Lg.3561Head 2 Head</v>
      </c>
    </row>
    <row r="266" spans="1:7" x14ac:dyDescent="0.25">
      <c r="A266">
        <v>1326</v>
      </c>
      <c r="B266" t="s">
        <v>18</v>
      </c>
      <c r="C266" t="s">
        <v>735</v>
      </c>
      <c r="D266">
        <v>1275</v>
      </c>
      <c r="E266">
        <v>1584</v>
      </c>
      <c r="F266">
        <f t="shared" si="4"/>
        <v>10</v>
      </c>
      <c r="G266" t="str">
        <f>STANDINGS_K[[#This Row],[League]]&amp;STANDINGS_K[[#This Row],[Team]]</f>
        <v>$150 Draft Champions Dec 09 1:00 pm Lg.3561Home Run Derbies</v>
      </c>
    </row>
    <row r="267" spans="1:7" x14ac:dyDescent="0.25">
      <c r="A267">
        <v>1375</v>
      </c>
      <c r="B267" t="s">
        <v>738</v>
      </c>
      <c r="C267" t="s">
        <v>735</v>
      </c>
      <c r="D267">
        <v>1270</v>
      </c>
      <c r="E267">
        <v>1535.5</v>
      </c>
      <c r="F267">
        <f t="shared" si="4"/>
        <v>11</v>
      </c>
      <c r="G267" t="str">
        <f>STANDINGS_K[[#This Row],[League]]&amp;STANDINGS_K[[#This Row],[Team]]</f>
        <v>$150 Draft Champions Dec 09 1:00 pm Lg.3561SEMPER FI 5</v>
      </c>
    </row>
    <row r="268" spans="1:7" x14ac:dyDescent="0.25">
      <c r="A268">
        <v>1926</v>
      </c>
      <c r="B268" t="s">
        <v>739</v>
      </c>
      <c r="C268" t="s">
        <v>735</v>
      </c>
      <c r="D268">
        <v>1203</v>
      </c>
      <c r="E268">
        <v>985.5</v>
      </c>
      <c r="F268">
        <f t="shared" si="4"/>
        <v>12</v>
      </c>
      <c r="G268" t="str">
        <f>STANDINGS_K[[#This Row],[League]]&amp;STANDINGS_K[[#This Row],[Team]]</f>
        <v>$150 Draft Champions Dec 09 1:00 pm Lg.3561Papa's Brand New Bag</v>
      </c>
    </row>
    <row r="269" spans="1:7" x14ac:dyDescent="0.25">
      <c r="A269">
        <v>2023</v>
      </c>
      <c r="B269" t="s">
        <v>737</v>
      </c>
      <c r="C269" t="s">
        <v>735</v>
      </c>
      <c r="D269">
        <v>1189</v>
      </c>
      <c r="E269">
        <v>890.5</v>
      </c>
      <c r="F269">
        <f t="shared" si="4"/>
        <v>13</v>
      </c>
      <c r="G269" t="str">
        <f>STANDINGS_K[[#This Row],[League]]&amp;STANDINGS_K[[#This Row],[Team]]</f>
        <v>$150 Draft Champions Dec 09 1:00 pm Lg.3561Team Brown</v>
      </c>
    </row>
    <row r="270" spans="1:7" x14ac:dyDescent="0.25">
      <c r="A270">
        <v>2501</v>
      </c>
      <c r="B270" t="s">
        <v>173</v>
      </c>
      <c r="C270" t="s">
        <v>735</v>
      </c>
      <c r="D270">
        <v>1098</v>
      </c>
      <c r="E270">
        <v>410</v>
      </c>
      <c r="F270">
        <f t="shared" si="4"/>
        <v>14</v>
      </c>
      <c r="G270" t="str">
        <f>STANDINGS_K[[#This Row],[League]]&amp;STANDINGS_K[[#This Row],[Team]]</f>
        <v>$150 Draft Champions Dec 09 1:00 pm Lg.3561Spirit of St. Louis</v>
      </c>
    </row>
    <row r="271" spans="1:7" x14ac:dyDescent="0.25">
      <c r="A271">
        <v>2502</v>
      </c>
      <c r="B271" t="s">
        <v>736</v>
      </c>
      <c r="C271" t="s">
        <v>735</v>
      </c>
      <c r="D271">
        <v>1098</v>
      </c>
      <c r="E271">
        <v>410</v>
      </c>
      <c r="F271">
        <f t="shared" si="4"/>
        <v>15</v>
      </c>
      <c r="G271" t="str">
        <f>STANDINGS_K[[#This Row],[League]]&amp;STANDINGS_K[[#This Row],[Team]]</f>
        <v>$150 Draft Champions Dec 09 1:00 pm Lg.3561Team LeValley 1</v>
      </c>
    </row>
    <row r="272" spans="1:7" x14ac:dyDescent="0.25">
      <c r="A272">
        <v>127</v>
      </c>
      <c r="B272" t="s">
        <v>442</v>
      </c>
      <c r="C272" t="s">
        <v>745</v>
      </c>
      <c r="D272">
        <v>1475</v>
      </c>
      <c r="E272">
        <v>2784</v>
      </c>
      <c r="F272">
        <f t="shared" si="4"/>
        <v>1</v>
      </c>
      <c r="G272" t="str">
        <f>STANDINGS_K[[#This Row],[League]]&amp;STANDINGS_K[[#This Row],[Team]]</f>
        <v>$150 Draft Champions Dec 13 1:00 pm Lg.3562It's Happening</v>
      </c>
    </row>
    <row r="273" spans="1:7" x14ac:dyDescent="0.25">
      <c r="A273">
        <v>212</v>
      </c>
      <c r="B273" t="s">
        <v>393</v>
      </c>
      <c r="C273" t="s">
        <v>745</v>
      </c>
      <c r="D273">
        <v>1445</v>
      </c>
      <c r="E273">
        <v>2700.5</v>
      </c>
      <c r="F273">
        <f t="shared" si="4"/>
        <v>2</v>
      </c>
      <c r="G273" t="str">
        <f>STANDINGS_K[[#This Row],[League]]&amp;STANDINGS_K[[#This Row],[Team]]</f>
        <v>$150 Draft Champions Dec 13 1:00 pm Lg.3562Team Donnelly</v>
      </c>
    </row>
    <row r="274" spans="1:7" x14ac:dyDescent="0.25">
      <c r="A274">
        <v>261</v>
      </c>
      <c r="B274" t="s">
        <v>744</v>
      </c>
      <c r="C274" t="s">
        <v>745</v>
      </c>
      <c r="D274">
        <v>1433</v>
      </c>
      <c r="E274">
        <v>2651.5</v>
      </c>
      <c r="F274">
        <f t="shared" si="4"/>
        <v>3</v>
      </c>
      <c r="G274" t="str">
        <f>STANDINGS_K[[#This Row],[League]]&amp;STANDINGS_K[[#This Row],[Team]]</f>
        <v>$150 Draft Champions Dec 13 1:00 pm Lg.3562SEMPER FI 6</v>
      </c>
    </row>
    <row r="275" spans="1:7" x14ac:dyDescent="0.25">
      <c r="A275">
        <v>712</v>
      </c>
      <c r="B275" t="s">
        <v>180</v>
      </c>
      <c r="C275" t="s">
        <v>745</v>
      </c>
      <c r="D275">
        <v>1351</v>
      </c>
      <c r="E275">
        <v>2200.5</v>
      </c>
      <c r="F275">
        <f t="shared" si="4"/>
        <v>4</v>
      </c>
      <c r="G275" t="str">
        <f>STANDINGS_K[[#This Row],[League]]&amp;STANDINGS_K[[#This Row],[Team]]</f>
        <v>$150 Draft Champions Dec 13 1:00 pm Lg.3562Midnight Express</v>
      </c>
    </row>
    <row r="276" spans="1:7" x14ac:dyDescent="0.25">
      <c r="A276">
        <v>914</v>
      </c>
      <c r="B276" t="s">
        <v>748</v>
      </c>
      <c r="C276" t="s">
        <v>745</v>
      </c>
      <c r="D276">
        <v>1328</v>
      </c>
      <c r="E276">
        <v>1998</v>
      </c>
      <c r="F276">
        <f t="shared" si="4"/>
        <v>5</v>
      </c>
      <c r="G276" t="str">
        <f>STANDINGS_K[[#This Row],[League]]&amp;STANDINGS_K[[#This Row],[Team]]</f>
        <v>$150 Draft Champions Dec 13 1:00 pm Lg.3562La Cheeserie</v>
      </c>
    </row>
    <row r="277" spans="1:7" x14ac:dyDescent="0.25">
      <c r="A277">
        <v>1220</v>
      </c>
      <c r="B277" t="s">
        <v>343</v>
      </c>
      <c r="C277" t="s">
        <v>745</v>
      </c>
      <c r="D277">
        <v>1291</v>
      </c>
      <c r="E277">
        <v>1691</v>
      </c>
      <c r="F277">
        <f t="shared" si="4"/>
        <v>6</v>
      </c>
      <c r="G277" t="str">
        <f>STANDINGS_K[[#This Row],[League]]&amp;STANDINGS_K[[#This Row],[Team]]</f>
        <v>$150 Draft Champions Dec 13 1:00 pm Lg.3562Poopy Tooth 3</v>
      </c>
    </row>
    <row r="278" spans="1:7" x14ac:dyDescent="0.25">
      <c r="A278">
        <v>1335</v>
      </c>
      <c r="B278" t="s">
        <v>320</v>
      </c>
      <c r="C278" t="s">
        <v>745</v>
      </c>
      <c r="D278">
        <v>1274</v>
      </c>
      <c r="E278">
        <v>1573</v>
      </c>
      <c r="F278">
        <f t="shared" si="4"/>
        <v>7</v>
      </c>
      <c r="G278" t="str">
        <f>STANDINGS_K[[#This Row],[League]]&amp;STANDINGS_K[[#This Row],[Team]]</f>
        <v>$150 Draft Champions Dec 13 1:00 pm Lg.3562Funnies1</v>
      </c>
    </row>
    <row r="279" spans="1:7" x14ac:dyDescent="0.25">
      <c r="A279">
        <v>1504</v>
      </c>
      <c r="B279" t="s">
        <v>753</v>
      </c>
      <c r="C279" t="s">
        <v>745</v>
      </c>
      <c r="D279">
        <v>1256</v>
      </c>
      <c r="E279">
        <v>1413</v>
      </c>
      <c r="F279">
        <f t="shared" si="4"/>
        <v>8</v>
      </c>
      <c r="G279" t="str">
        <f>STANDINGS_K[[#This Row],[League]]&amp;STANDINGS_K[[#This Row],[Team]]</f>
        <v>$150 Draft Champions Dec 13 1:00 pm Lg.3562Tooth and Nail</v>
      </c>
    </row>
    <row r="280" spans="1:7" x14ac:dyDescent="0.25">
      <c r="A280">
        <v>1558</v>
      </c>
      <c r="B280" t="s">
        <v>746</v>
      </c>
      <c r="C280" t="s">
        <v>745</v>
      </c>
      <c r="D280">
        <v>1249</v>
      </c>
      <c r="E280">
        <v>1351.5</v>
      </c>
      <c r="F280">
        <f t="shared" si="4"/>
        <v>9</v>
      </c>
      <c r="G280" t="str">
        <f>STANDINGS_K[[#This Row],[League]]&amp;STANDINGS_K[[#This Row],[Team]]</f>
        <v>$150 Draft Champions Dec 13 1:00 pm Lg.3562Midnight Club</v>
      </c>
    </row>
    <row r="281" spans="1:7" x14ac:dyDescent="0.25">
      <c r="A281">
        <v>1595</v>
      </c>
      <c r="B281" t="s">
        <v>749</v>
      </c>
      <c r="C281" t="s">
        <v>745</v>
      </c>
      <c r="D281">
        <v>1246</v>
      </c>
      <c r="E281">
        <v>1316</v>
      </c>
      <c r="F281">
        <f t="shared" si="4"/>
        <v>10</v>
      </c>
      <c r="G281" t="str">
        <f>STANDINGS_K[[#This Row],[League]]&amp;STANDINGS_K[[#This Row],[Team]]</f>
        <v>$150 Draft Champions Dec 13 1:00 pm Lg.3562Lets Go Metz 3</v>
      </c>
    </row>
    <row r="282" spans="1:7" x14ac:dyDescent="0.25">
      <c r="A282">
        <v>1652</v>
      </c>
      <c r="B282" t="s">
        <v>750</v>
      </c>
      <c r="C282" t="s">
        <v>745</v>
      </c>
      <c r="D282">
        <v>1238</v>
      </c>
      <c r="E282">
        <v>1261</v>
      </c>
      <c r="F282">
        <f t="shared" si="4"/>
        <v>11</v>
      </c>
      <c r="G282" t="str">
        <f>STANDINGS_K[[#This Row],[League]]&amp;STANDINGS_K[[#This Row],[Team]]</f>
        <v>$150 Draft Champions Dec 13 1:00 pm Lg.3562zima..</v>
      </c>
    </row>
    <row r="283" spans="1:7" x14ac:dyDescent="0.25">
      <c r="A283">
        <v>1840</v>
      </c>
      <c r="B283" t="s">
        <v>747</v>
      </c>
      <c r="C283" t="s">
        <v>745</v>
      </c>
      <c r="D283">
        <v>1213</v>
      </c>
      <c r="E283">
        <v>1071</v>
      </c>
      <c r="F283">
        <f t="shared" si="4"/>
        <v>12</v>
      </c>
      <c r="G283" t="str">
        <f>STANDINGS_K[[#This Row],[League]]&amp;STANDINGS_K[[#This Row],[Team]]</f>
        <v>$150 Draft Champions Dec 13 1:00 pm Lg.3562EMERSON 2</v>
      </c>
    </row>
    <row r="284" spans="1:7" x14ac:dyDescent="0.25">
      <c r="A284">
        <v>2245</v>
      </c>
      <c r="B284" t="s">
        <v>751</v>
      </c>
      <c r="C284" t="s">
        <v>745</v>
      </c>
      <c r="D284">
        <v>1154</v>
      </c>
      <c r="E284">
        <v>666</v>
      </c>
      <c r="F284">
        <f t="shared" si="4"/>
        <v>13</v>
      </c>
      <c r="G284" t="str">
        <f>STANDINGS_K[[#This Row],[League]]&amp;STANDINGS_K[[#This Row],[Team]]</f>
        <v>$150 Draft Champions Dec 13 1:00 pm Lg.3562SpinningSeams1</v>
      </c>
    </row>
    <row r="285" spans="1:7" x14ac:dyDescent="0.25">
      <c r="A285">
        <v>2414</v>
      </c>
      <c r="B285" t="s">
        <v>752</v>
      </c>
      <c r="C285" t="s">
        <v>745</v>
      </c>
      <c r="D285">
        <v>1121</v>
      </c>
      <c r="E285">
        <v>500.5</v>
      </c>
      <c r="F285">
        <f t="shared" si="4"/>
        <v>14</v>
      </c>
      <c r="G285" t="str">
        <f>STANDINGS_K[[#This Row],[League]]&amp;STANDINGS_K[[#This Row],[Team]]</f>
        <v>$150 Draft Champions Dec 13 1:00 pm Lg.3562Wriggle Field</v>
      </c>
    </row>
    <row r="286" spans="1:7" x14ac:dyDescent="0.25">
      <c r="A286">
        <v>2772</v>
      </c>
      <c r="B286" t="s">
        <v>92</v>
      </c>
      <c r="C286" t="s">
        <v>745</v>
      </c>
      <c r="D286">
        <v>997</v>
      </c>
      <c r="E286">
        <v>138.5</v>
      </c>
      <c r="F286">
        <f t="shared" si="4"/>
        <v>15</v>
      </c>
      <c r="G286" t="str">
        <f>STANDINGS_K[[#This Row],[League]]&amp;STANDINGS_K[[#This Row],[Team]]</f>
        <v>$150 Draft Champions Dec 13 1:00 pm Lg.3562Black Sox</v>
      </c>
    </row>
    <row r="287" spans="1:7" x14ac:dyDescent="0.25">
      <c r="A287">
        <v>37</v>
      </c>
      <c r="B287" t="s">
        <v>764</v>
      </c>
      <c r="C287" t="s">
        <v>755</v>
      </c>
      <c r="D287">
        <v>1540</v>
      </c>
      <c r="E287">
        <v>2874</v>
      </c>
      <c r="F287">
        <f t="shared" si="4"/>
        <v>1</v>
      </c>
      <c r="G287" t="str">
        <f>STANDINGS_K[[#This Row],[League]]&amp;STANDINGS_K[[#This Row],[Team]]</f>
        <v>$150 Draft Champions Dec 14 1:00 pm Lg.3563SEMPER FI 7</v>
      </c>
    </row>
    <row r="288" spans="1:7" x14ac:dyDescent="0.25">
      <c r="A288">
        <v>409</v>
      </c>
      <c r="B288" t="s">
        <v>188</v>
      </c>
      <c r="C288" t="s">
        <v>755</v>
      </c>
      <c r="D288">
        <v>1399</v>
      </c>
      <c r="E288">
        <v>2505.5</v>
      </c>
      <c r="F288">
        <f t="shared" si="4"/>
        <v>2</v>
      </c>
      <c r="G288" t="str">
        <f>STANDINGS_K[[#This Row],[League]]&amp;STANDINGS_K[[#This Row],[Team]]</f>
        <v>$150 Draft Champions Dec 14 1:00 pm Lg.3563the GOAT</v>
      </c>
    </row>
    <row r="289" spans="1:7" x14ac:dyDescent="0.25">
      <c r="A289">
        <v>819</v>
      </c>
      <c r="B289" t="s">
        <v>56</v>
      </c>
      <c r="C289" t="s">
        <v>755</v>
      </c>
      <c r="D289">
        <v>1337</v>
      </c>
      <c r="E289">
        <v>2090.5</v>
      </c>
      <c r="F289">
        <f t="shared" si="4"/>
        <v>3</v>
      </c>
      <c r="G289" t="str">
        <f>STANDINGS_K[[#This Row],[League]]&amp;STANDINGS_K[[#This Row],[Team]]</f>
        <v>$150 Draft Champions Dec 14 1:00 pm Lg.3563DOUGHBOYS</v>
      </c>
    </row>
    <row r="290" spans="1:7" x14ac:dyDescent="0.25">
      <c r="A290">
        <v>902</v>
      </c>
      <c r="B290" t="s">
        <v>756</v>
      </c>
      <c r="C290" t="s">
        <v>755</v>
      </c>
      <c r="D290">
        <v>1329</v>
      </c>
      <c r="E290">
        <v>2009</v>
      </c>
      <c r="F290">
        <f t="shared" si="4"/>
        <v>4</v>
      </c>
      <c r="G290" t="str">
        <f>STANDINGS_K[[#This Row],[League]]&amp;STANDINGS_K[[#This Row],[Team]]</f>
        <v>$150 Draft Champions Dec 14 1:00 pm Lg.3563Madcow - DC3</v>
      </c>
    </row>
    <row r="291" spans="1:7" x14ac:dyDescent="0.25">
      <c r="A291">
        <v>1011</v>
      </c>
      <c r="B291" t="s">
        <v>762</v>
      </c>
      <c r="C291" t="s">
        <v>755</v>
      </c>
      <c r="D291">
        <v>1314</v>
      </c>
      <c r="E291">
        <v>1895.5</v>
      </c>
      <c r="F291">
        <f t="shared" si="4"/>
        <v>5</v>
      </c>
      <c r="G291" t="str">
        <f>STANDINGS_K[[#This Row],[League]]&amp;STANDINGS_K[[#This Row],[Team]]</f>
        <v>$150 Draft Champions Dec 14 1:00 pm Lg.3563ChipChopChip2</v>
      </c>
    </row>
    <row r="292" spans="1:7" x14ac:dyDescent="0.25">
      <c r="A292">
        <v>1211</v>
      </c>
      <c r="B292" t="s">
        <v>761</v>
      </c>
      <c r="C292" t="s">
        <v>755</v>
      </c>
      <c r="D292">
        <v>1292</v>
      </c>
      <c r="E292">
        <v>1698.5</v>
      </c>
      <c r="F292">
        <f t="shared" si="4"/>
        <v>6</v>
      </c>
      <c r="G292" t="str">
        <f>STANDINGS_K[[#This Row],[League]]&amp;STANDINGS_K[[#This Row],[Team]]</f>
        <v>$150 Draft Champions Dec 14 1:00 pm Lg.3563Slip Stitches</v>
      </c>
    </row>
    <row r="293" spans="1:7" x14ac:dyDescent="0.25">
      <c r="A293">
        <v>1222</v>
      </c>
      <c r="B293" t="s">
        <v>763</v>
      </c>
      <c r="C293" t="s">
        <v>755</v>
      </c>
      <c r="D293">
        <v>1291</v>
      </c>
      <c r="E293">
        <v>1691</v>
      </c>
      <c r="F293">
        <f t="shared" si="4"/>
        <v>7</v>
      </c>
      <c r="G293" t="str">
        <f>STANDINGS_K[[#This Row],[League]]&amp;STANDINGS_K[[#This Row],[Team]]</f>
        <v>$150 Draft Champions Dec 14 1:00 pm Lg.3563ctmbb II</v>
      </c>
    </row>
    <row r="294" spans="1:7" x14ac:dyDescent="0.25">
      <c r="A294">
        <v>1228</v>
      </c>
      <c r="B294" t="s">
        <v>759</v>
      </c>
      <c r="C294" t="s">
        <v>755</v>
      </c>
      <c r="D294">
        <v>1290</v>
      </c>
      <c r="E294">
        <v>1684.5</v>
      </c>
      <c r="F294">
        <f t="shared" si="4"/>
        <v>8</v>
      </c>
      <c r="G294" t="str">
        <f>STANDINGS_K[[#This Row],[League]]&amp;STANDINGS_K[[#This Row],[Team]]</f>
        <v>$150 Draft Champions Dec 14 1:00 pm Lg.3563Team Saunders</v>
      </c>
    </row>
    <row r="295" spans="1:7" x14ac:dyDescent="0.25">
      <c r="A295">
        <v>1371</v>
      </c>
      <c r="B295" t="s">
        <v>53</v>
      </c>
      <c r="C295" t="s">
        <v>755</v>
      </c>
      <c r="D295">
        <v>1270</v>
      </c>
      <c r="E295">
        <v>1535.5</v>
      </c>
      <c r="F295">
        <f t="shared" si="4"/>
        <v>9</v>
      </c>
      <c r="G295" t="str">
        <f>STANDINGS_K[[#This Row],[League]]&amp;STANDINGS_K[[#This Row],[Team]]</f>
        <v>$150 Draft Champions Dec 14 1:00 pm Lg.3563Baseball Furies</v>
      </c>
    </row>
    <row r="296" spans="1:7" x14ac:dyDescent="0.25">
      <c r="A296">
        <v>1421</v>
      </c>
      <c r="B296" t="s">
        <v>305</v>
      </c>
      <c r="C296" t="s">
        <v>755</v>
      </c>
      <c r="D296">
        <v>1265</v>
      </c>
      <c r="E296">
        <v>1487.5</v>
      </c>
      <c r="F296">
        <f t="shared" si="4"/>
        <v>10</v>
      </c>
      <c r="G296" t="str">
        <f>STANDINGS_K[[#This Row],[League]]&amp;STANDINGS_K[[#This Row],[Team]]</f>
        <v>$150 Draft Champions Dec 14 1:00 pm Lg.3563Bronx Yankees (DC3)</v>
      </c>
    </row>
    <row r="297" spans="1:7" x14ac:dyDescent="0.25">
      <c r="A297">
        <v>1739</v>
      </c>
      <c r="B297" t="s">
        <v>757</v>
      </c>
      <c r="C297" t="s">
        <v>755</v>
      </c>
      <c r="D297">
        <v>1227</v>
      </c>
      <c r="E297">
        <v>1169</v>
      </c>
      <c r="F297">
        <f t="shared" si="4"/>
        <v>11</v>
      </c>
      <c r="G297" t="str">
        <f>STANDINGS_K[[#This Row],[League]]&amp;STANDINGS_K[[#This Row],[Team]]</f>
        <v>$150 Draft Champions Dec 14 1:00 pm Lg.3563Batass Boys</v>
      </c>
    </row>
    <row r="298" spans="1:7" x14ac:dyDescent="0.25">
      <c r="A298">
        <v>2117</v>
      </c>
      <c r="B298" t="s">
        <v>758</v>
      </c>
      <c r="C298" t="s">
        <v>755</v>
      </c>
      <c r="D298">
        <v>1173</v>
      </c>
      <c r="E298">
        <v>793.5</v>
      </c>
      <c r="F298">
        <f t="shared" si="4"/>
        <v>12</v>
      </c>
      <c r="G298" t="str">
        <f>STANDINGS_K[[#This Row],[League]]&amp;STANDINGS_K[[#This Row],[Team]]</f>
        <v>$150 Draft Champions Dec 14 1:00 pm Lg.3563Gunilla Knutsson</v>
      </c>
    </row>
    <row r="299" spans="1:7" x14ac:dyDescent="0.25">
      <c r="A299">
        <v>2561</v>
      </c>
      <c r="B299" t="s">
        <v>760</v>
      </c>
      <c r="C299" t="s">
        <v>755</v>
      </c>
      <c r="D299">
        <v>1084</v>
      </c>
      <c r="E299">
        <v>349.5</v>
      </c>
      <c r="F299">
        <f t="shared" si="4"/>
        <v>13</v>
      </c>
      <c r="G299" t="str">
        <f>STANDINGS_K[[#This Row],[League]]&amp;STANDINGS_K[[#This Row],[Team]]</f>
        <v>$150 Draft Champions Dec 14 1:00 pm Lg.3563Squirrels</v>
      </c>
    </row>
    <row r="300" spans="1:7" x14ac:dyDescent="0.25">
      <c r="A300">
        <v>2574</v>
      </c>
      <c r="B300" t="s">
        <v>765</v>
      </c>
      <c r="C300" t="s">
        <v>755</v>
      </c>
      <c r="D300">
        <v>1080</v>
      </c>
      <c r="E300">
        <v>336.5</v>
      </c>
      <c r="F300">
        <f t="shared" si="4"/>
        <v>14</v>
      </c>
      <c r="G300" t="str">
        <f>STANDINGS_K[[#This Row],[League]]&amp;STANDINGS_K[[#This Row],[Team]]</f>
        <v>$150 Draft Champions Dec 14 1:00 pm Lg.3563HaveAGreatDay</v>
      </c>
    </row>
    <row r="301" spans="1:7" x14ac:dyDescent="0.25">
      <c r="A301">
        <v>2701</v>
      </c>
      <c r="B301" t="s">
        <v>754</v>
      </c>
      <c r="C301" t="s">
        <v>755</v>
      </c>
      <c r="D301">
        <v>1030</v>
      </c>
      <c r="E301">
        <v>209.5</v>
      </c>
      <c r="F301">
        <f t="shared" si="4"/>
        <v>15</v>
      </c>
      <c r="G301" t="str">
        <f>STANDINGS_K[[#This Row],[League]]&amp;STANDINGS_K[[#This Row],[Team]]</f>
        <v>$150 Draft Champions Dec 14 1:00 pm Lg.3563Cryan-1</v>
      </c>
    </row>
    <row r="302" spans="1:7" x14ac:dyDescent="0.25">
      <c r="A302">
        <v>32</v>
      </c>
      <c r="B302" t="s">
        <v>771</v>
      </c>
      <c r="C302" t="s">
        <v>767</v>
      </c>
      <c r="D302">
        <v>1546</v>
      </c>
      <c r="E302">
        <v>2879</v>
      </c>
      <c r="F302">
        <f t="shared" si="4"/>
        <v>1</v>
      </c>
      <c r="G302" t="str">
        <f>STANDINGS_K[[#This Row],[League]]&amp;STANDINGS_K[[#This Row],[Team]]</f>
        <v>$150 Draft Champions Dec 16 1:00 pm Lg.3564Team Dan</v>
      </c>
    </row>
    <row r="303" spans="1:7" x14ac:dyDescent="0.25">
      <c r="A303">
        <v>120</v>
      </c>
      <c r="B303" t="s">
        <v>119</v>
      </c>
      <c r="C303" t="s">
        <v>767</v>
      </c>
      <c r="D303">
        <v>1478</v>
      </c>
      <c r="E303">
        <v>2790</v>
      </c>
      <c r="F303">
        <f t="shared" si="4"/>
        <v>2</v>
      </c>
      <c r="G303" t="str">
        <f>STANDINGS_K[[#This Row],[League]]&amp;STANDINGS_K[[#This Row],[Team]]</f>
        <v>$150 Draft Champions Dec 16 1:00 pm Lg.3564GIGANOTOSAURUS</v>
      </c>
    </row>
    <row r="304" spans="1:7" x14ac:dyDescent="0.25">
      <c r="A304">
        <v>346</v>
      </c>
      <c r="B304" t="s">
        <v>6</v>
      </c>
      <c r="C304" t="s">
        <v>767</v>
      </c>
      <c r="D304">
        <v>1409</v>
      </c>
      <c r="E304">
        <v>2568</v>
      </c>
      <c r="F304">
        <f t="shared" si="4"/>
        <v>3</v>
      </c>
      <c r="G304" t="str">
        <f>STANDINGS_K[[#This Row],[League]]&amp;STANDINGS_K[[#This Row],[Team]]</f>
        <v>$150 Draft Champions Dec 16 1:00 pm Lg.3564The Incredibles</v>
      </c>
    </row>
    <row r="305" spans="1:7" x14ac:dyDescent="0.25">
      <c r="A305">
        <v>683</v>
      </c>
      <c r="B305" t="s">
        <v>227</v>
      </c>
      <c r="C305" t="s">
        <v>767</v>
      </c>
      <c r="D305">
        <v>1355</v>
      </c>
      <c r="E305">
        <v>2233.5</v>
      </c>
      <c r="F305">
        <f t="shared" si="4"/>
        <v>4</v>
      </c>
      <c r="G305" t="str">
        <f>STANDINGS_K[[#This Row],[League]]&amp;STANDINGS_K[[#This Row],[Team]]</f>
        <v>$150 Draft Champions Dec 16 1:00 pm Lg.3564smackers</v>
      </c>
    </row>
    <row r="306" spans="1:7" x14ac:dyDescent="0.25">
      <c r="A306">
        <v>1132</v>
      </c>
      <c r="B306" t="s">
        <v>435</v>
      </c>
      <c r="C306" t="s">
        <v>767</v>
      </c>
      <c r="D306">
        <v>1302</v>
      </c>
      <c r="E306">
        <v>1779.5</v>
      </c>
      <c r="F306">
        <f t="shared" si="4"/>
        <v>5</v>
      </c>
      <c r="G306" t="str">
        <f>STANDINGS_K[[#This Row],[League]]&amp;STANDINGS_K[[#This Row],[Team]]</f>
        <v>$150 Draft Champions Dec 16 1:00 pm Lg.3564Lets Go Storm 1</v>
      </c>
    </row>
    <row r="307" spans="1:7" x14ac:dyDescent="0.25">
      <c r="A307">
        <v>1301</v>
      </c>
      <c r="B307" t="s">
        <v>769</v>
      </c>
      <c r="C307" t="s">
        <v>767</v>
      </c>
      <c r="D307">
        <v>1278</v>
      </c>
      <c r="E307">
        <v>1607</v>
      </c>
      <c r="F307">
        <f t="shared" si="4"/>
        <v>6</v>
      </c>
      <c r="G307" t="str">
        <f>STANDINGS_K[[#This Row],[League]]&amp;STANDINGS_K[[#This Row],[Team]]</f>
        <v>$150 Draft Champions Dec 16 1:00 pm Lg.35641978 Batting Champion</v>
      </c>
    </row>
    <row r="308" spans="1:7" x14ac:dyDescent="0.25">
      <c r="A308">
        <v>1494</v>
      </c>
      <c r="B308" t="s">
        <v>772</v>
      </c>
      <c r="C308" t="s">
        <v>767</v>
      </c>
      <c r="D308">
        <v>1256</v>
      </c>
      <c r="E308">
        <v>1413</v>
      </c>
      <c r="F308">
        <f t="shared" si="4"/>
        <v>7</v>
      </c>
      <c r="G308" t="str">
        <f>STANDINGS_K[[#This Row],[League]]&amp;STANDINGS_K[[#This Row],[Team]]</f>
        <v>$150 Draft Champions Dec 16 1:00 pm Lg.3564Ask Gretchen Wu</v>
      </c>
    </row>
    <row r="309" spans="1:7" x14ac:dyDescent="0.25">
      <c r="A309">
        <v>1610</v>
      </c>
      <c r="B309" t="s">
        <v>701</v>
      </c>
      <c r="C309" t="s">
        <v>767</v>
      </c>
      <c r="D309">
        <v>1244</v>
      </c>
      <c r="E309">
        <v>1301.5</v>
      </c>
      <c r="F309">
        <f t="shared" si="4"/>
        <v>8</v>
      </c>
      <c r="G309" t="str">
        <f>STANDINGS_K[[#This Row],[League]]&amp;STANDINGS_K[[#This Row],[Team]]</f>
        <v>$150 Draft Champions Dec 16 1:00 pm Lg.3564Team Shepherd</v>
      </c>
    </row>
    <row r="310" spans="1:7" x14ac:dyDescent="0.25">
      <c r="A310">
        <v>1882</v>
      </c>
      <c r="B310" t="s">
        <v>773</v>
      </c>
      <c r="C310" t="s">
        <v>767</v>
      </c>
      <c r="D310">
        <v>1207</v>
      </c>
      <c r="E310">
        <v>1030</v>
      </c>
      <c r="F310">
        <f t="shared" si="4"/>
        <v>9</v>
      </c>
      <c r="G310" t="str">
        <f>STANDINGS_K[[#This Row],[League]]&amp;STANDINGS_K[[#This Row],[Team]]</f>
        <v>$150 Draft Champions Dec 16 1:00 pm Lg.3564Pyrolitic Decomposiotion</v>
      </c>
    </row>
    <row r="311" spans="1:7" x14ac:dyDescent="0.25">
      <c r="A311">
        <v>2057</v>
      </c>
      <c r="B311" t="s">
        <v>774</v>
      </c>
      <c r="C311" t="s">
        <v>767</v>
      </c>
      <c r="D311">
        <v>1183</v>
      </c>
      <c r="E311">
        <v>855.5</v>
      </c>
      <c r="F311">
        <f t="shared" si="4"/>
        <v>10</v>
      </c>
      <c r="G311" t="str">
        <f>STANDINGS_K[[#This Row],[League]]&amp;STANDINGS_K[[#This Row],[Team]]</f>
        <v>$150 Draft Champions Dec 16 1:00 pm Lg.3564The Libertines</v>
      </c>
    </row>
    <row r="312" spans="1:7" x14ac:dyDescent="0.25">
      <c r="A312">
        <v>2166</v>
      </c>
      <c r="B312" t="s">
        <v>766</v>
      </c>
      <c r="C312" t="s">
        <v>767</v>
      </c>
      <c r="D312">
        <v>1165</v>
      </c>
      <c r="E312">
        <v>745</v>
      </c>
      <c r="F312">
        <f t="shared" si="4"/>
        <v>11</v>
      </c>
      <c r="G312" t="str">
        <f>STANDINGS_K[[#This Row],[League]]&amp;STANDINGS_K[[#This Row],[Team]]</f>
        <v>$150 Draft Champions Dec 16 1:00 pm Lg.3564Mookie Clevinger</v>
      </c>
    </row>
    <row r="313" spans="1:7" x14ac:dyDescent="0.25">
      <c r="A313">
        <v>2262</v>
      </c>
      <c r="B313" t="s">
        <v>411</v>
      </c>
      <c r="C313" t="s">
        <v>767</v>
      </c>
      <c r="D313">
        <v>1152</v>
      </c>
      <c r="E313">
        <v>653</v>
      </c>
      <c r="F313">
        <f t="shared" si="4"/>
        <v>12</v>
      </c>
      <c r="G313" t="str">
        <f>STANDINGS_K[[#This Row],[League]]&amp;STANDINGS_K[[#This Row],[Team]]</f>
        <v>$150 Draft Champions Dec 16 1:00 pm Lg.3564Thing 1</v>
      </c>
    </row>
    <row r="314" spans="1:7" x14ac:dyDescent="0.25">
      <c r="A314">
        <v>2482</v>
      </c>
      <c r="B314" t="s">
        <v>770</v>
      </c>
      <c r="C314" t="s">
        <v>767</v>
      </c>
      <c r="D314">
        <v>1102</v>
      </c>
      <c r="E314">
        <v>429</v>
      </c>
      <c r="F314">
        <f t="shared" si="4"/>
        <v>13</v>
      </c>
      <c r="G314" t="str">
        <f>STANDINGS_K[[#This Row],[League]]&amp;STANDINGS_K[[#This Row],[Team]]</f>
        <v>$150 Draft Champions Dec 16 1:00 pm Lg.3564Domo Arenado</v>
      </c>
    </row>
    <row r="315" spans="1:7" x14ac:dyDescent="0.25">
      <c r="A315">
        <v>2638</v>
      </c>
      <c r="B315" t="s">
        <v>731</v>
      </c>
      <c r="C315" t="s">
        <v>767</v>
      </c>
      <c r="D315">
        <v>1054</v>
      </c>
      <c r="E315">
        <v>273.5</v>
      </c>
      <c r="F315">
        <f t="shared" si="4"/>
        <v>14</v>
      </c>
      <c r="G315" t="str">
        <f>STANDINGS_K[[#This Row],[League]]&amp;STANDINGS_K[[#This Row],[Team]]</f>
        <v>$150 Draft Champions Dec 16 1:00 pm Lg.3564Team Owens</v>
      </c>
    </row>
    <row r="316" spans="1:7" x14ac:dyDescent="0.25">
      <c r="A316">
        <v>2812</v>
      </c>
      <c r="B316" t="s">
        <v>768</v>
      </c>
      <c r="C316" t="s">
        <v>767</v>
      </c>
      <c r="D316">
        <v>970</v>
      </c>
      <c r="E316">
        <v>100</v>
      </c>
      <c r="F316">
        <f t="shared" si="4"/>
        <v>15</v>
      </c>
      <c r="G316" t="str">
        <f>STANDINGS_K[[#This Row],[League]]&amp;STANDINGS_K[[#This Row],[Team]]</f>
        <v>$150 Draft Champions Dec 16 1:00 pm Lg.3564Team Tran</v>
      </c>
    </row>
    <row r="317" spans="1:7" x14ac:dyDescent="0.25">
      <c r="A317">
        <v>86</v>
      </c>
      <c r="B317" t="s">
        <v>778</v>
      </c>
      <c r="C317" t="s">
        <v>775</v>
      </c>
      <c r="D317">
        <v>1493</v>
      </c>
      <c r="E317">
        <v>2822</v>
      </c>
      <c r="F317">
        <f t="shared" si="4"/>
        <v>1</v>
      </c>
      <c r="G317" t="str">
        <f>STANDINGS_K[[#This Row],[League]]&amp;STANDINGS_K[[#This Row],[Team]]</f>
        <v>$150 Draft Champions Dec 17 1:00 pm Lg.3566Elsewhere In The NHL</v>
      </c>
    </row>
    <row r="318" spans="1:7" x14ac:dyDescent="0.25">
      <c r="A318">
        <v>508</v>
      </c>
      <c r="B318" t="s">
        <v>776</v>
      </c>
      <c r="C318" t="s">
        <v>775</v>
      </c>
      <c r="D318">
        <v>1383</v>
      </c>
      <c r="E318">
        <v>2401.5</v>
      </c>
      <c r="F318">
        <f t="shared" si="4"/>
        <v>2</v>
      </c>
      <c r="G318" t="str">
        <f>STANDINGS_K[[#This Row],[League]]&amp;STANDINGS_K[[#This Row],[Team]]</f>
        <v>$150 Draft Champions Dec 17 1:00 pm Lg.3566Danger Manger</v>
      </c>
    </row>
    <row r="319" spans="1:7" x14ac:dyDescent="0.25">
      <c r="A319">
        <v>649</v>
      </c>
      <c r="B319" t="s">
        <v>785</v>
      </c>
      <c r="C319" t="s">
        <v>775</v>
      </c>
      <c r="D319">
        <v>1360</v>
      </c>
      <c r="E319">
        <v>2260.5</v>
      </c>
      <c r="F319">
        <f t="shared" si="4"/>
        <v>3</v>
      </c>
      <c r="G319" t="str">
        <f>STANDINGS_K[[#This Row],[League]]&amp;STANDINGS_K[[#This Row],[Team]]</f>
        <v>$150 Draft Champions Dec 17 1:00 pm Lg.3566Forever Draft 2</v>
      </c>
    </row>
    <row r="320" spans="1:7" x14ac:dyDescent="0.25">
      <c r="A320">
        <v>913</v>
      </c>
      <c r="B320" t="s">
        <v>777</v>
      </c>
      <c r="C320" t="s">
        <v>775</v>
      </c>
      <c r="D320">
        <v>1328</v>
      </c>
      <c r="E320">
        <v>1998</v>
      </c>
      <c r="F320">
        <f t="shared" si="4"/>
        <v>4</v>
      </c>
      <c r="G320" t="str">
        <f>STANDINGS_K[[#This Row],[League]]&amp;STANDINGS_K[[#This Row],[Team]]</f>
        <v>$150 Draft Champions Dec 17 1:00 pm Lg.3566Grant Shurinova</v>
      </c>
    </row>
    <row r="321" spans="1:7" x14ac:dyDescent="0.25">
      <c r="A321">
        <v>1193</v>
      </c>
      <c r="B321" t="s">
        <v>780</v>
      </c>
      <c r="C321" t="s">
        <v>775</v>
      </c>
      <c r="D321">
        <v>1295</v>
      </c>
      <c r="E321">
        <v>1720.5</v>
      </c>
      <c r="F321">
        <f t="shared" si="4"/>
        <v>5</v>
      </c>
      <c r="G321" t="str">
        <f>STANDINGS_K[[#This Row],[League]]&amp;STANDINGS_K[[#This Row],[Team]]</f>
        <v>$150 Draft Champions Dec 17 1:00 pm Lg.3566The Unused Needles</v>
      </c>
    </row>
    <row r="322" spans="1:7" x14ac:dyDescent="0.25">
      <c r="A322">
        <v>1348</v>
      </c>
      <c r="B322" t="s">
        <v>127</v>
      </c>
      <c r="C322" t="s">
        <v>775</v>
      </c>
      <c r="D322">
        <v>1273</v>
      </c>
      <c r="E322">
        <v>1561</v>
      </c>
      <c r="F322">
        <f t="shared" si="4"/>
        <v>6</v>
      </c>
      <c r="G322" t="str">
        <f>STANDINGS_K[[#This Row],[League]]&amp;STANDINGS_K[[#This Row],[Team]]</f>
        <v>$150 Draft Champions Dec 17 1:00 pm Lg.3566Just An Old Vet</v>
      </c>
    </row>
    <row r="323" spans="1:7" x14ac:dyDescent="0.25">
      <c r="A323">
        <v>1376</v>
      </c>
      <c r="B323" t="s">
        <v>786</v>
      </c>
      <c r="C323" t="s">
        <v>775</v>
      </c>
      <c r="D323">
        <v>1270</v>
      </c>
      <c r="E323">
        <v>1535.5</v>
      </c>
      <c r="F323">
        <f t="shared" ref="F323:F386" si="5">IF(C323=C322,F322+1,1)</f>
        <v>7</v>
      </c>
      <c r="G323" t="str">
        <f>STANDINGS_K[[#This Row],[League]]&amp;STANDINGS_K[[#This Row],[Team]]</f>
        <v>$150 Draft Champions Dec 17 1:00 pm Lg.3566Tall Timber DC12</v>
      </c>
    </row>
    <row r="324" spans="1:7" x14ac:dyDescent="0.25">
      <c r="A324">
        <v>1437</v>
      </c>
      <c r="B324" t="s">
        <v>784</v>
      </c>
      <c r="C324" t="s">
        <v>775</v>
      </c>
      <c r="D324">
        <v>1264</v>
      </c>
      <c r="E324">
        <v>1478</v>
      </c>
      <c r="F324">
        <f t="shared" si="5"/>
        <v>8</v>
      </c>
      <c r="G324" t="str">
        <f>STANDINGS_K[[#This Row],[League]]&amp;STANDINGS_K[[#This Row],[Team]]</f>
        <v>$150 Draft Champions Dec 17 1:00 pm Lg.3566Team Pardi</v>
      </c>
    </row>
    <row r="325" spans="1:7" x14ac:dyDescent="0.25">
      <c r="A325">
        <v>1443</v>
      </c>
      <c r="B325" t="s">
        <v>154</v>
      </c>
      <c r="C325" t="s">
        <v>775</v>
      </c>
      <c r="D325">
        <v>1263</v>
      </c>
      <c r="E325">
        <v>1469.5</v>
      </c>
      <c r="F325">
        <f t="shared" si="5"/>
        <v>9</v>
      </c>
      <c r="G325" t="str">
        <f>STANDINGS_K[[#This Row],[League]]&amp;STANDINGS_K[[#This Row],[Team]]</f>
        <v>$150 Draft Champions Dec 17 1:00 pm Lg.3566GLG20s</v>
      </c>
    </row>
    <row r="326" spans="1:7" x14ac:dyDescent="0.25">
      <c r="A326">
        <v>1670</v>
      </c>
      <c r="B326" t="s">
        <v>779</v>
      </c>
      <c r="C326" t="s">
        <v>775</v>
      </c>
      <c r="D326">
        <v>1236</v>
      </c>
      <c r="E326">
        <v>1243.5</v>
      </c>
      <c r="F326">
        <f t="shared" si="5"/>
        <v>10</v>
      </c>
      <c r="G326" t="str">
        <f>STANDINGS_K[[#This Row],[League]]&amp;STANDINGS_K[[#This Row],[Team]]</f>
        <v>$150 Draft Champions Dec 17 1:00 pm Lg.3566SpinningSeams2</v>
      </c>
    </row>
    <row r="327" spans="1:7" x14ac:dyDescent="0.25">
      <c r="A327">
        <v>1977</v>
      </c>
      <c r="B327" t="s">
        <v>782</v>
      </c>
      <c r="C327" t="s">
        <v>775</v>
      </c>
      <c r="D327">
        <v>1197</v>
      </c>
      <c r="E327">
        <v>936.5</v>
      </c>
      <c r="F327">
        <f t="shared" si="5"/>
        <v>11</v>
      </c>
      <c r="G327" t="str">
        <f>STANDINGS_K[[#This Row],[League]]&amp;STANDINGS_K[[#This Row],[Team]]</f>
        <v>$150 Draft Champions Dec 17 1:00 pm Lg.3566Trachtman's NeverEnding Story 150</v>
      </c>
    </row>
    <row r="328" spans="1:7" x14ac:dyDescent="0.25">
      <c r="A328">
        <v>2379</v>
      </c>
      <c r="B328" t="s">
        <v>787</v>
      </c>
      <c r="C328" t="s">
        <v>775</v>
      </c>
      <c r="D328">
        <v>1128</v>
      </c>
      <c r="E328">
        <v>532.5</v>
      </c>
      <c r="F328">
        <f t="shared" si="5"/>
        <v>12</v>
      </c>
      <c r="G328" t="str">
        <f>STANDINGS_K[[#This Row],[League]]&amp;STANDINGS_K[[#This Row],[Team]]</f>
        <v>$150 Draft Champions Dec 17 1:00 pm Lg.3566Team Barbella</v>
      </c>
    </row>
    <row r="329" spans="1:7" x14ac:dyDescent="0.25">
      <c r="A329">
        <v>2478</v>
      </c>
      <c r="B329" t="s">
        <v>781</v>
      </c>
      <c r="C329" t="s">
        <v>775</v>
      </c>
      <c r="D329">
        <v>1104</v>
      </c>
      <c r="E329">
        <v>434.5</v>
      </c>
      <c r="F329">
        <f t="shared" si="5"/>
        <v>13</v>
      </c>
      <c r="G329" t="str">
        <f>STANDINGS_K[[#This Row],[League]]&amp;STANDINGS_K[[#This Row],[Team]]</f>
        <v>$150 Draft Champions Dec 17 1:00 pm Lg.3566Team Steeves</v>
      </c>
    </row>
    <row r="330" spans="1:7" x14ac:dyDescent="0.25">
      <c r="A330">
        <v>2719</v>
      </c>
      <c r="B330" t="s">
        <v>788</v>
      </c>
      <c r="C330" t="s">
        <v>775</v>
      </c>
      <c r="D330">
        <v>1021</v>
      </c>
      <c r="E330">
        <v>191</v>
      </c>
      <c r="F330">
        <f t="shared" si="5"/>
        <v>14</v>
      </c>
      <c r="G330" t="str">
        <f>STANDINGS_K[[#This Row],[League]]&amp;STANDINGS_K[[#This Row],[Team]]</f>
        <v>$150 Draft Champions Dec 17 1:00 pm Lg.3566Cultured Hooligan</v>
      </c>
    </row>
    <row r="331" spans="1:7" x14ac:dyDescent="0.25">
      <c r="A331">
        <v>2841</v>
      </c>
      <c r="B331" t="s">
        <v>783</v>
      </c>
      <c r="C331" t="s">
        <v>775</v>
      </c>
      <c r="D331">
        <v>946</v>
      </c>
      <c r="E331">
        <v>69</v>
      </c>
      <c r="F331">
        <f t="shared" si="5"/>
        <v>15</v>
      </c>
      <c r="G331" t="str">
        <f>STANDINGS_K[[#This Row],[League]]&amp;STANDINGS_K[[#This Row],[Team]]</f>
        <v>$150 Draft Champions Dec 17 1:00 pm Lg.3566Cotton Dragger</v>
      </c>
    </row>
    <row r="332" spans="1:7" x14ac:dyDescent="0.25">
      <c r="A332">
        <v>142</v>
      </c>
      <c r="B332" t="s">
        <v>795</v>
      </c>
      <c r="C332" t="s">
        <v>790</v>
      </c>
      <c r="D332">
        <v>1470</v>
      </c>
      <c r="E332">
        <v>2769</v>
      </c>
      <c r="F332">
        <f t="shared" si="5"/>
        <v>1</v>
      </c>
      <c r="G332" t="str">
        <f>STANDINGS_K[[#This Row],[League]]&amp;STANDINGS_K[[#This Row],[Team]]</f>
        <v>$150 Draft Champions Dec 19 1:00 pm Lg.3567I've Got a Special Purpose</v>
      </c>
    </row>
    <row r="333" spans="1:7" x14ac:dyDescent="0.25">
      <c r="A333">
        <v>256</v>
      </c>
      <c r="B333" t="s">
        <v>793</v>
      </c>
      <c r="C333" t="s">
        <v>790</v>
      </c>
      <c r="D333">
        <v>1434</v>
      </c>
      <c r="E333">
        <v>2655.5</v>
      </c>
      <c r="F333">
        <f t="shared" si="5"/>
        <v>2</v>
      </c>
      <c r="G333" t="str">
        <f>STANDINGS_K[[#This Row],[League]]&amp;STANDINGS_K[[#This Row],[Team]]</f>
        <v>$150 Draft Champions Dec 19 1:00 pm Lg.3567ChipChopChip3</v>
      </c>
    </row>
    <row r="334" spans="1:7" x14ac:dyDescent="0.25">
      <c r="A334">
        <v>350</v>
      </c>
      <c r="B334" t="s">
        <v>791</v>
      </c>
      <c r="C334" t="s">
        <v>790</v>
      </c>
      <c r="D334">
        <v>1408</v>
      </c>
      <c r="E334">
        <v>2559</v>
      </c>
      <c r="F334">
        <f t="shared" si="5"/>
        <v>3</v>
      </c>
      <c r="G334" t="str">
        <f>STANDINGS_K[[#This Row],[League]]&amp;STANDINGS_K[[#This Row],[Team]]</f>
        <v>$150 Draft Champions Dec 19 1:00 pm Lg.3567Dicky Dollar Scholars</v>
      </c>
    </row>
    <row r="335" spans="1:7" x14ac:dyDescent="0.25">
      <c r="A335">
        <v>756</v>
      </c>
      <c r="B335" t="s">
        <v>796</v>
      </c>
      <c r="C335" t="s">
        <v>790</v>
      </c>
      <c r="D335">
        <v>1346</v>
      </c>
      <c r="E335">
        <v>2151.5</v>
      </c>
      <c r="F335">
        <f t="shared" si="5"/>
        <v>4</v>
      </c>
      <c r="G335" t="str">
        <f>STANDINGS_K[[#This Row],[League]]&amp;STANDINGS_K[[#This Row],[Team]]</f>
        <v>$150 Draft Champions Dec 19 1:00 pm Lg.3567Harp Crush Price</v>
      </c>
    </row>
    <row r="336" spans="1:7" x14ac:dyDescent="0.25">
      <c r="A336">
        <v>864</v>
      </c>
      <c r="B336" t="s">
        <v>799</v>
      </c>
      <c r="C336" t="s">
        <v>790</v>
      </c>
      <c r="D336">
        <v>1332</v>
      </c>
      <c r="E336">
        <v>2049</v>
      </c>
      <c r="F336">
        <f t="shared" si="5"/>
        <v>5</v>
      </c>
      <c r="G336" t="str">
        <f>STANDINGS_K[[#This Row],[League]]&amp;STANDINGS_K[[#This Row],[Team]]</f>
        <v>$150 Draft Champions Dec 19 1:00 pm Lg.3567Team Clarke - 2</v>
      </c>
    </row>
    <row r="337" spans="1:7" x14ac:dyDescent="0.25">
      <c r="A337">
        <v>868</v>
      </c>
      <c r="B337" t="s">
        <v>425</v>
      </c>
      <c r="C337" t="s">
        <v>790</v>
      </c>
      <c r="D337">
        <v>1331</v>
      </c>
      <c r="E337">
        <v>2038</v>
      </c>
      <c r="F337">
        <f t="shared" si="5"/>
        <v>6</v>
      </c>
      <c r="G337" t="str">
        <f>STANDINGS_K[[#This Row],[League]]&amp;STANDINGS_K[[#This Row],[Team]]</f>
        <v>$150 Draft Champions Dec 19 1:00 pm Lg.3567Bama DC</v>
      </c>
    </row>
    <row r="338" spans="1:7" x14ac:dyDescent="0.25">
      <c r="A338">
        <v>1014</v>
      </c>
      <c r="B338" t="s">
        <v>797</v>
      </c>
      <c r="C338" t="s">
        <v>790</v>
      </c>
      <c r="D338">
        <v>1314</v>
      </c>
      <c r="E338">
        <v>1895.5</v>
      </c>
      <c r="F338">
        <f t="shared" si="5"/>
        <v>7</v>
      </c>
      <c r="G338" t="str">
        <f>STANDINGS_K[[#This Row],[League]]&amp;STANDINGS_K[[#This Row],[Team]]</f>
        <v>$150 Draft Champions Dec 19 1:00 pm Lg.3567Mikey's Mojo</v>
      </c>
    </row>
    <row r="339" spans="1:7" x14ac:dyDescent="0.25">
      <c r="A339">
        <v>1313</v>
      </c>
      <c r="B339" t="s">
        <v>789</v>
      </c>
      <c r="C339" t="s">
        <v>790</v>
      </c>
      <c r="D339">
        <v>1277</v>
      </c>
      <c r="E339">
        <v>1600</v>
      </c>
      <c r="F339">
        <f t="shared" si="5"/>
        <v>8</v>
      </c>
      <c r="G339" t="str">
        <f>STANDINGS_K[[#This Row],[League]]&amp;STANDINGS_K[[#This Row],[Team]]</f>
        <v>$150 Draft Champions Dec 19 1:00 pm Lg.3567G squared</v>
      </c>
    </row>
    <row r="340" spans="1:7" x14ac:dyDescent="0.25">
      <c r="A340">
        <v>1403</v>
      </c>
      <c r="B340" t="s">
        <v>393</v>
      </c>
      <c r="C340" t="s">
        <v>790</v>
      </c>
      <c r="D340">
        <v>1267</v>
      </c>
      <c r="E340">
        <v>1510</v>
      </c>
      <c r="F340">
        <f t="shared" si="5"/>
        <v>9</v>
      </c>
      <c r="G340" t="str">
        <f>STANDINGS_K[[#This Row],[League]]&amp;STANDINGS_K[[#This Row],[Team]]</f>
        <v>$150 Draft Champions Dec 19 1:00 pm Lg.3567Team Donnelly</v>
      </c>
    </row>
    <row r="341" spans="1:7" x14ac:dyDescent="0.25">
      <c r="A341">
        <v>1599</v>
      </c>
      <c r="B341" t="s">
        <v>792</v>
      </c>
      <c r="C341" t="s">
        <v>790</v>
      </c>
      <c r="D341">
        <v>1246</v>
      </c>
      <c r="E341">
        <v>1316</v>
      </c>
      <c r="F341">
        <f t="shared" si="5"/>
        <v>10</v>
      </c>
      <c r="G341" t="str">
        <f>STANDINGS_K[[#This Row],[League]]&amp;STANDINGS_K[[#This Row],[Team]]</f>
        <v>$150 Draft Champions Dec 19 1:00 pm Lg.3567Team Robish</v>
      </c>
    </row>
    <row r="342" spans="1:7" x14ac:dyDescent="0.25">
      <c r="A342">
        <v>2279</v>
      </c>
      <c r="B342" t="s">
        <v>800</v>
      </c>
      <c r="C342" t="s">
        <v>790</v>
      </c>
      <c r="D342">
        <v>1147</v>
      </c>
      <c r="E342">
        <v>628.5</v>
      </c>
      <c r="F342">
        <f t="shared" si="5"/>
        <v>11</v>
      </c>
      <c r="G342" t="str">
        <f>STANDINGS_K[[#This Row],[League]]&amp;STANDINGS_K[[#This Row],[Team]]</f>
        <v>$150 Draft Champions Dec 19 1:00 pm Lg.3567EMERSON 3</v>
      </c>
    </row>
    <row r="343" spans="1:7" x14ac:dyDescent="0.25">
      <c r="A343">
        <v>2479</v>
      </c>
      <c r="B343" t="s">
        <v>116</v>
      </c>
      <c r="C343" t="s">
        <v>790</v>
      </c>
      <c r="D343">
        <v>1103</v>
      </c>
      <c r="E343">
        <v>432</v>
      </c>
      <c r="F343">
        <f t="shared" si="5"/>
        <v>12</v>
      </c>
      <c r="G343" t="str">
        <f>STANDINGS_K[[#This Row],[League]]&amp;STANDINGS_K[[#This Row],[Team]]</f>
        <v>$150 Draft Champions Dec 19 1:00 pm Lg.3567Titans</v>
      </c>
    </row>
    <row r="344" spans="1:7" x14ac:dyDescent="0.25">
      <c r="A344">
        <v>2512</v>
      </c>
      <c r="B344" t="s">
        <v>794</v>
      </c>
      <c r="C344" t="s">
        <v>790</v>
      </c>
      <c r="D344">
        <v>1096</v>
      </c>
      <c r="E344">
        <v>401</v>
      </c>
      <c r="F344">
        <f t="shared" si="5"/>
        <v>13</v>
      </c>
      <c r="G344" t="str">
        <f>STANDINGS_K[[#This Row],[League]]&amp;STANDINGS_K[[#This Row],[Team]]</f>
        <v>$150 Draft Champions Dec 19 1:00 pm Lg.3567Team Narva</v>
      </c>
    </row>
    <row r="345" spans="1:7" x14ac:dyDescent="0.25">
      <c r="A345">
        <v>2699</v>
      </c>
      <c r="B345" t="s">
        <v>457</v>
      </c>
      <c r="C345" t="s">
        <v>790</v>
      </c>
      <c r="D345">
        <v>1031</v>
      </c>
      <c r="E345">
        <v>212.5</v>
      </c>
      <c r="F345">
        <f t="shared" si="5"/>
        <v>14</v>
      </c>
      <c r="G345" t="str">
        <f>STANDINGS_K[[#This Row],[League]]&amp;STANDINGS_K[[#This Row],[Team]]</f>
        <v>$150 Draft Champions Dec 19 1:00 pm Lg.3567Team Barth</v>
      </c>
    </row>
    <row r="346" spans="1:7" x14ac:dyDescent="0.25">
      <c r="A346">
        <v>2853</v>
      </c>
      <c r="B346" t="s">
        <v>798</v>
      </c>
      <c r="C346" t="s">
        <v>790</v>
      </c>
      <c r="D346">
        <v>935</v>
      </c>
      <c r="E346">
        <v>57.5</v>
      </c>
      <c r="F346">
        <f t="shared" si="5"/>
        <v>15</v>
      </c>
      <c r="G346" t="str">
        <f>STANDINGS_K[[#This Row],[League]]&amp;STANDINGS_K[[#This Row],[Team]]</f>
        <v>$150 Draft Champions Dec 19 1:00 pm Lg.3567I Want Yu Back</v>
      </c>
    </row>
    <row r="347" spans="1:7" x14ac:dyDescent="0.25">
      <c r="A347">
        <v>5</v>
      </c>
      <c r="B347" t="s">
        <v>809</v>
      </c>
      <c r="C347" t="s">
        <v>801</v>
      </c>
      <c r="D347">
        <v>1627</v>
      </c>
      <c r="E347">
        <v>2906</v>
      </c>
      <c r="F347">
        <f t="shared" si="5"/>
        <v>1</v>
      </c>
      <c r="G347" t="str">
        <f>STANDINGS_K[[#This Row],[League]]&amp;STANDINGS_K[[#This Row],[Team]]</f>
        <v>$150 Draft Champions Dec 21 1:00 pm Lg.3568Dookie McGee v3 - $150</v>
      </c>
    </row>
    <row r="348" spans="1:7" x14ac:dyDescent="0.25">
      <c r="A348">
        <v>411</v>
      </c>
      <c r="B348" t="s">
        <v>186</v>
      </c>
      <c r="C348" t="s">
        <v>801</v>
      </c>
      <c r="D348">
        <v>1398</v>
      </c>
      <c r="E348">
        <v>2499</v>
      </c>
      <c r="F348">
        <f t="shared" si="5"/>
        <v>2</v>
      </c>
      <c r="G348" t="str">
        <f>STANDINGS_K[[#This Row],[League]]&amp;STANDINGS_K[[#This Row],[Team]]</f>
        <v>$150 Draft Champions Dec 21 1:00 pm Lg.3568LONG GONE</v>
      </c>
    </row>
    <row r="349" spans="1:7" x14ac:dyDescent="0.25">
      <c r="A349">
        <v>849</v>
      </c>
      <c r="B349" t="s">
        <v>803</v>
      </c>
      <c r="C349" t="s">
        <v>801</v>
      </c>
      <c r="D349">
        <v>1334</v>
      </c>
      <c r="E349">
        <v>2064.5</v>
      </c>
      <c r="F349">
        <f t="shared" si="5"/>
        <v>3</v>
      </c>
      <c r="G349" t="str">
        <f>STANDINGS_K[[#This Row],[League]]&amp;STANDINGS_K[[#This Row],[Team]]</f>
        <v>$150 Draft Champions Dec 21 1:00 pm Lg.3568O'Day or Night Relief</v>
      </c>
    </row>
    <row r="350" spans="1:7" x14ac:dyDescent="0.25">
      <c r="A350">
        <v>865</v>
      </c>
      <c r="B350" t="s">
        <v>341</v>
      </c>
      <c r="C350" t="s">
        <v>801</v>
      </c>
      <c r="D350">
        <v>1332</v>
      </c>
      <c r="E350">
        <v>2049</v>
      </c>
      <c r="F350">
        <f t="shared" si="5"/>
        <v>4</v>
      </c>
      <c r="G350" t="str">
        <f>STANDINGS_K[[#This Row],[League]]&amp;STANDINGS_K[[#This Row],[Team]]</f>
        <v>$150 Draft Champions Dec 21 1:00 pm Lg.3568Team Dorn</v>
      </c>
    </row>
    <row r="351" spans="1:7" x14ac:dyDescent="0.25">
      <c r="A351">
        <v>899</v>
      </c>
      <c r="B351" t="s">
        <v>805</v>
      </c>
      <c r="C351" t="s">
        <v>801</v>
      </c>
      <c r="D351">
        <v>1329</v>
      </c>
      <c r="E351">
        <v>2009</v>
      </c>
      <c r="F351">
        <f t="shared" si="5"/>
        <v>5</v>
      </c>
      <c r="G351" t="str">
        <f>STANDINGS_K[[#This Row],[League]]&amp;STANDINGS_K[[#This Row],[Team]]</f>
        <v>$150 Draft Champions Dec 21 1:00 pm Lg.3568Dizzy Esasky II</v>
      </c>
    </row>
    <row r="352" spans="1:7" x14ac:dyDescent="0.25">
      <c r="A352">
        <v>1159</v>
      </c>
      <c r="B352" t="s">
        <v>808</v>
      </c>
      <c r="C352" t="s">
        <v>801</v>
      </c>
      <c r="D352">
        <v>1299</v>
      </c>
      <c r="E352">
        <v>1750</v>
      </c>
      <c r="F352">
        <f t="shared" si="5"/>
        <v>6</v>
      </c>
      <c r="G352" t="str">
        <f>STANDINGS_K[[#This Row],[League]]&amp;STANDINGS_K[[#This Row],[Team]]</f>
        <v>$150 Draft Champions Dec 21 1:00 pm Lg.3568Dominance &amp; Submission</v>
      </c>
    </row>
    <row r="353" spans="1:7" x14ac:dyDescent="0.25">
      <c r="A353">
        <v>1379</v>
      </c>
      <c r="B353" t="s">
        <v>434</v>
      </c>
      <c r="C353" t="s">
        <v>801</v>
      </c>
      <c r="D353">
        <v>1270</v>
      </c>
      <c r="E353">
        <v>1535.5</v>
      </c>
      <c r="F353">
        <f t="shared" si="5"/>
        <v>7</v>
      </c>
      <c r="G353" t="str">
        <f>STANDINGS_K[[#This Row],[League]]&amp;STANDINGS_K[[#This Row],[Team]]</f>
        <v>$150 Draft Champions Dec 21 1:00 pm Lg.3568Team Kent</v>
      </c>
    </row>
    <row r="354" spans="1:7" x14ac:dyDescent="0.25">
      <c r="A354">
        <v>1539</v>
      </c>
      <c r="B354" t="s">
        <v>807</v>
      </c>
      <c r="C354" t="s">
        <v>801</v>
      </c>
      <c r="D354">
        <v>1251</v>
      </c>
      <c r="E354">
        <v>1369</v>
      </c>
      <c r="F354">
        <f t="shared" si="5"/>
        <v>8</v>
      </c>
      <c r="G354" t="str">
        <f>STANDINGS_K[[#This Row],[League]]&amp;STANDINGS_K[[#This Row],[Team]]</f>
        <v>$150 Draft Champions Dec 21 1:00 pm Lg.3568DarenZilla I</v>
      </c>
    </row>
    <row r="355" spans="1:7" x14ac:dyDescent="0.25">
      <c r="A355">
        <v>1614</v>
      </c>
      <c r="B355" t="s">
        <v>87</v>
      </c>
      <c r="C355" t="s">
        <v>801</v>
      </c>
      <c r="D355">
        <v>1243</v>
      </c>
      <c r="E355">
        <v>1296</v>
      </c>
      <c r="F355">
        <f t="shared" si="5"/>
        <v>9</v>
      </c>
      <c r="G355" t="str">
        <f>STANDINGS_K[[#This Row],[League]]&amp;STANDINGS_K[[#This Row],[Team]]</f>
        <v>$150 Draft Champions Dec 21 1:00 pm Lg.3568The Northsiders</v>
      </c>
    </row>
    <row r="356" spans="1:7" x14ac:dyDescent="0.25">
      <c r="A356">
        <v>1649</v>
      </c>
      <c r="B356" t="s">
        <v>806</v>
      </c>
      <c r="C356" t="s">
        <v>801</v>
      </c>
      <c r="D356">
        <v>1238</v>
      </c>
      <c r="E356">
        <v>1261</v>
      </c>
      <c r="F356">
        <f t="shared" si="5"/>
        <v>10</v>
      </c>
      <c r="G356" t="str">
        <f>STANDINGS_K[[#This Row],[League]]&amp;STANDINGS_K[[#This Row],[Team]]</f>
        <v>$150 Draft Champions Dec 21 1:00 pm Lg.3568Riderboot 1 DC</v>
      </c>
    </row>
    <row r="357" spans="1:7" x14ac:dyDescent="0.25">
      <c r="A357">
        <v>1887</v>
      </c>
      <c r="B357" t="s">
        <v>450</v>
      </c>
      <c r="C357" t="s">
        <v>801</v>
      </c>
      <c r="D357">
        <v>1206</v>
      </c>
      <c r="E357">
        <v>1023</v>
      </c>
      <c r="F357">
        <f t="shared" si="5"/>
        <v>11</v>
      </c>
      <c r="G357" t="str">
        <f>STANDINGS_K[[#This Row],[League]]&amp;STANDINGS_K[[#This Row],[Team]]</f>
        <v>$150 Draft Champions Dec 21 1:00 pm Lg.3568Poopy Tooth 4</v>
      </c>
    </row>
    <row r="358" spans="1:7" x14ac:dyDescent="0.25">
      <c r="A358">
        <v>1914</v>
      </c>
      <c r="B358" t="s">
        <v>17</v>
      </c>
      <c r="C358" t="s">
        <v>801</v>
      </c>
      <c r="D358">
        <v>1204</v>
      </c>
      <c r="E358">
        <v>995.5</v>
      </c>
      <c r="F358">
        <f t="shared" si="5"/>
        <v>12</v>
      </c>
      <c r="G358" t="str">
        <f>STANDINGS_K[[#This Row],[League]]&amp;STANDINGS_K[[#This Row],[Team]]</f>
        <v>$150 Draft Champions Dec 21 1:00 pm Lg.3568Millertime</v>
      </c>
    </row>
    <row r="359" spans="1:7" x14ac:dyDescent="0.25">
      <c r="A359">
        <v>2369</v>
      </c>
      <c r="B359" t="s">
        <v>109</v>
      </c>
      <c r="C359" t="s">
        <v>801</v>
      </c>
      <c r="D359">
        <v>1130</v>
      </c>
      <c r="E359">
        <v>540.5</v>
      </c>
      <c r="F359">
        <f t="shared" si="5"/>
        <v>13</v>
      </c>
      <c r="G359" t="str">
        <f>STANDINGS_K[[#This Row],[League]]&amp;STANDINGS_K[[#This Row],[Team]]</f>
        <v>$150 Draft Champions Dec 21 1:00 pm Lg.3568BIG LUSCIOUS</v>
      </c>
    </row>
    <row r="360" spans="1:7" x14ac:dyDescent="0.25">
      <c r="A360">
        <v>2783</v>
      </c>
      <c r="B360" t="s">
        <v>802</v>
      </c>
      <c r="C360" t="s">
        <v>801</v>
      </c>
      <c r="D360">
        <v>990</v>
      </c>
      <c r="E360">
        <v>128.5</v>
      </c>
      <c r="F360">
        <f t="shared" si="5"/>
        <v>14</v>
      </c>
      <c r="G360" t="str">
        <f>STANDINGS_K[[#This Row],[League]]&amp;STANDINGS_K[[#This Row],[Team]]</f>
        <v>$150 Draft Champions Dec 21 1:00 pm Lg.3568Carolina Lightning</v>
      </c>
    </row>
    <row r="361" spans="1:7" x14ac:dyDescent="0.25">
      <c r="A361">
        <v>2843</v>
      </c>
      <c r="B361" t="s">
        <v>804</v>
      </c>
      <c r="C361" t="s">
        <v>801</v>
      </c>
      <c r="D361">
        <v>946</v>
      </c>
      <c r="E361">
        <v>69</v>
      </c>
      <c r="F361">
        <f t="shared" si="5"/>
        <v>15</v>
      </c>
      <c r="G361" t="str">
        <f>STANDINGS_K[[#This Row],[League]]&amp;STANDINGS_K[[#This Row],[Team]]</f>
        <v>$150 Draft Champions Dec 21 1:00 pm Lg.3568papas nine</v>
      </c>
    </row>
    <row r="362" spans="1:7" x14ac:dyDescent="0.25">
      <c r="A362">
        <v>55</v>
      </c>
      <c r="B362" t="s">
        <v>431</v>
      </c>
      <c r="C362" t="s">
        <v>811</v>
      </c>
      <c r="D362">
        <v>1515</v>
      </c>
      <c r="E362">
        <v>2856</v>
      </c>
      <c r="F362">
        <f t="shared" si="5"/>
        <v>1</v>
      </c>
      <c r="G362" t="str">
        <f>STANDINGS_K[[#This Row],[League]]&amp;STANDINGS_K[[#This Row],[Team]]</f>
        <v>$150 Draft Champions Dec 22 1:00 pm Lg.3569BIG LUSCIOUS II</v>
      </c>
    </row>
    <row r="363" spans="1:7" x14ac:dyDescent="0.25">
      <c r="A363">
        <v>179</v>
      </c>
      <c r="B363" t="s">
        <v>818</v>
      </c>
      <c r="C363" t="s">
        <v>811</v>
      </c>
      <c r="D363">
        <v>1456</v>
      </c>
      <c r="E363">
        <v>2731.5</v>
      </c>
      <c r="F363">
        <f t="shared" si="5"/>
        <v>2</v>
      </c>
      <c r="G363" t="str">
        <f>STANDINGS_K[[#This Row],[League]]&amp;STANDINGS_K[[#This Row],[Team]]</f>
        <v>$150 Draft Champions Dec 22 1:00 pm Lg.3569Cedar Saison Cedenos</v>
      </c>
    </row>
    <row r="364" spans="1:7" x14ac:dyDescent="0.25">
      <c r="A364">
        <v>303</v>
      </c>
      <c r="B364" t="s">
        <v>96</v>
      </c>
      <c r="C364" t="s">
        <v>811</v>
      </c>
      <c r="D364">
        <v>1421</v>
      </c>
      <c r="E364">
        <v>2608.5</v>
      </c>
      <c r="F364">
        <f t="shared" si="5"/>
        <v>3</v>
      </c>
      <c r="G364" t="str">
        <f>STANDINGS_K[[#This Row],[League]]&amp;STANDINGS_K[[#This Row],[Team]]</f>
        <v>$150 Draft Champions Dec 22 1:00 pm Lg.3569Surrender Dorothy! (2)</v>
      </c>
    </row>
    <row r="365" spans="1:7" x14ac:dyDescent="0.25">
      <c r="A365">
        <v>591</v>
      </c>
      <c r="B365" t="s">
        <v>819</v>
      </c>
      <c r="C365" t="s">
        <v>811</v>
      </c>
      <c r="D365">
        <v>1369</v>
      </c>
      <c r="E365">
        <v>2317.5</v>
      </c>
      <c r="F365">
        <f t="shared" si="5"/>
        <v>4</v>
      </c>
      <c r="G365" t="str">
        <f>STANDINGS_K[[#This Row],[League]]&amp;STANDINGS_K[[#This Row],[Team]]</f>
        <v>$150 Draft Champions Dec 22 1:00 pm Lg.3569Chico Lind's Hermanos - DC 15</v>
      </c>
    </row>
    <row r="366" spans="1:7" x14ac:dyDescent="0.25">
      <c r="A366">
        <v>663</v>
      </c>
      <c r="B366" t="s">
        <v>814</v>
      </c>
      <c r="C366" t="s">
        <v>811</v>
      </c>
      <c r="D366">
        <v>1357</v>
      </c>
      <c r="E366">
        <v>2247</v>
      </c>
      <c r="F366">
        <f t="shared" si="5"/>
        <v>5</v>
      </c>
      <c r="G366" t="str">
        <f>STANDINGS_K[[#This Row],[League]]&amp;STANDINGS_K[[#This Row],[Team]]</f>
        <v>$150 Draft Champions Dec 22 1:00 pm Lg.3569Dwight Evans DC15 150</v>
      </c>
    </row>
    <row r="367" spans="1:7" x14ac:dyDescent="0.25">
      <c r="A367">
        <v>1367</v>
      </c>
      <c r="B367" t="s">
        <v>813</v>
      </c>
      <c r="C367" t="s">
        <v>811</v>
      </c>
      <c r="D367">
        <v>1271</v>
      </c>
      <c r="E367">
        <v>1544</v>
      </c>
      <c r="F367">
        <f t="shared" si="5"/>
        <v>6</v>
      </c>
      <c r="G367" t="str">
        <f>STANDINGS_K[[#This Row],[League]]&amp;STANDINGS_K[[#This Row],[Team]]</f>
        <v>$150 Draft Champions Dec 22 1:00 pm Lg.3569Ironwood Renegades</v>
      </c>
    </row>
    <row r="368" spans="1:7" x14ac:dyDescent="0.25">
      <c r="A368">
        <v>1396</v>
      </c>
      <c r="B368" t="s">
        <v>816</v>
      </c>
      <c r="C368" t="s">
        <v>811</v>
      </c>
      <c r="D368">
        <v>1267</v>
      </c>
      <c r="E368">
        <v>1510</v>
      </c>
      <c r="F368">
        <f t="shared" si="5"/>
        <v>7</v>
      </c>
      <c r="G368" t="str">
        <f>STANDINGS_K[[#This Row],[League]]&amp;STANDINGS_K[[#This Row],[Team]]</f>
        <v>$150 Draft Champions Dec 22 1:00 pm Lg.3569Cubs Lose!!! Cubs Lose!!!</v>
      </c>
    </row>
    <row r="369" spans="1:7" x14ac:dyDescent="0.25">
      <c r="A369">
        <v>1700</v>
      </c>
      <c r="B369" t="s">
        <v>186</v>
      </c>
      <c r="C369" t="s">
        <v>811</v>
      </c>
      <c r="D369">
        <v>1232</v>
      </c>
      <c r="E369">
        <v>1209</v>
      </c>
      <c r="F369">
        <f t="shared" si="5"/>
        <v>8</v>
      </c>
      <c r="G369" t="str">
        <f>STANDINGS_K[[#This Row],[League]]&amp;STANDINGS_K[[#This Row],[Team]]</f>
        <v>$150 Draft Champions Dec 22 1:00 pm Lg.3569LONG GONE</v>
      </c>
    </row>
    <row r="370" spans="1:7" x14ac:dyDescent="0.25">
      <c r="A370">
        <v>1718</v>
      </c>
      <c r="B370" t="s">
        <v>817</v>
      </c>
      <c r="C370" t="s">
        <v>811</v>
      </c>
      <c r="D370">
        <v>1230</v>
      </c>
      <c r="E370">
        <v>1192.5</v>
      </c>
      <c r="F370">
        <f t="shared" si="5"/>
        <v>9</v>
      </c>
      <c r="G370" t="str">
        <f>STANDINGS_K[[#This Row],[League]]&amp;STANDINGS_K[[#This Row],[Team]]</f>
        <v>$150 Draft Champions Dec 22 1:00 pm Lg.3569Potter and Pigz</v>
      </c>
    </row>
    <row r="371" spans="1:7" x14ac:dyDescent="0.25">
      <c r="A371">
        <v>1751</v>
      </c>
      <c r="B371" t="s">
        <v>810</v>
      </c>
      <c r="C371" t="s">
        <v>811</v>
      </c>
      <c r="D371">
        <v>1226</v>
      </c>
      <c r="E371">
        <v>1161.5</v>
      </c>
      <c r="F371">
        <f t="shared" si="5"/>
        <v>10</v>
      </c>
      <c r="G371" t="str">
        <f>STANDINGS_K[[#This Row],[League]]&amp;STANDINGS_K[[#This Row],[Team]]</f>
        <v>$150 Draft Champions Dec 22 1:00 pm Lg.3569Sultans of Swat 1</v>
      </c>
    </row>
    <row r="372" spans="1:7" x14ac:dyDescent="0.25">
      <c r="A372">
        <v>2086</v>
      </c>
      <c r="B372" t="s">
        <v>71</v>
      </c>
      <c r="C372" t="s">
        <v>811</v>
      </c>
      <c r="D372">
        <v>1178</v>
      </c>
      <c r="E372">
        <v>823.5</v>
      </c>
      <c r="F372">
        <f t="shared" si="5"/>
        <v>11</v>
      </c>
      <c r="G372" t="str">
        <f>STANDINGS_K[[#This Row],[League]]&amp;STANDINGS_K[[#This Row],[Team]]</f>
        <v>$150 Draft Champions Dec 22 1:00 pm Lg.3569Frozen Ropes</v>
      </c>
    </row>
    <row r="373" spans="1:7" x14ac:dyDescent="0.25">
      <c r="A373">
        <v>2121</v>
      </c>
      <c r="B373" t="s">
        <v>812</v>
      </c>
      <c r="C373" t="s">
        <v>811</v>
      </c>
      <c r="D373">
        <v>1172</v>
      </c>
      <c r="E373">
        <v>787.5</v>
      </c>
      <c r="F373">
        <f t="shared" si="5"/>
        <v>12</v>
      </c>
      <c r="G373" t="str">
        <f>STANDINGS_K[[#This Row],[League]]&amp;STANDINGS_K[[#This Row],[Team]]</f>
        <v>$150 Draft Champions Dec 22 1:00 pm Lg.3569Dammit Moon Moon</v>
      </c>
    </row>
    <row r="374" spans="1:7" x14ac:dyDescent="0.25">
      <c r="A374">
        <v>2353</v>
      </c>
      <c r="B374" t="s">
        <v>277</v>
      </c>
      <c r="C374" t="s">
        <v>811</v>
      </c>
      <c r="D374">
        <v>1135</v>
      </c>
      <c r="E374">
        <v>561.5</v>
      </c>
      <c r="F374">
        <f t="shared" si="5"/>
        <v>13</v>
      </c>
      <c r="G374" t="str">
        <f>STANDINGS_K[[#This Row],[League]]&amp;STANDINGS_K[[#This Row],[Team]]</f>
        <v>$150 Draft Champions Dec 22 1:00 pm Lg.3569ZULETA</v>
      </c>
    </row>
    <row r="375" spans="1:7" x14ac:dyDescent="0.25">
      <c r="A375">
        <v>2550</v>
      </c>
      <c r="B375" t="s">
        <v>33</v>
      </c>
      <c r="C375" t="s">
        <v>811</v>
      </c>
      <c r="D375">
        <v>1086</v>
      </c>
      <c r="E375">
        <v>359</v>
      </c>
      <c r="F375">
        <f t="shared" si="5"/>
        <v>14</v>
      </c>
      <c r="G375" t="str">
        <f>STANDINGS_K[[#This Row],[League]]&amp;STANDINGS_K[[#This Row],[Team]]</f>
        <v>$150 Draft Champions Dec 22 1:00 pm Lg.3569Highlander</v>
      </c>
    </row>
    <row r="376" spans="1:7" x14ac:dyDescent="0.25">
      <c r="A376">
        <v>2610</v>
      </c>
      <c r="B376" t="s">
        <v>815</v>
      </c>
      <c r="C376" t="s">
        <v>811</v>
      </c>
      <c r="D376">
        <v>1066</v>
      </c>
      <c r="E376">
        <v>301.5</v>
      </c>
      <c r="F376">
        <f t="shared" si="5"/>
        <v>15</v>
      </c>
      <c r="G376" t="str">
        <f>STANDINGS_K[[#This Row],[League]]&amp;STANDINGS_K[[#This Row],[Team]]</f>
        <v>$150 Draft Champions Dec 22 1:00 pm Lg.3569SpinningSeams3</v>
      </c>
    </row>
    <row r="377" spans="1:7" x14ac:dyDescent="0.25">
      <c r="A377">
        <v>65</v>
      </c>
      <c r="B377" t="s">
        <v>826</v>
      </c>
      <c r="C377" t="s">
        <v>821</v>
      </c>
      <c r="D377">
        <v>1505</v>
      </c>
      <c r="E377">
        <v>2845.5</v>
      </c>
      <c r="F377">
        <f t="shared" si="5"/>
        <v>1</v>
      </c>
      <c r="G377" t="str">
        <f>STANDINGS_K[[#This Row],[League]]&amp;STANDINGS_K[[#This Row],[Team]]</f>
        <v>$150 Draft Champions Dec 24 1:00 pm Lg.35702016 DC001</v>
      </c>
    </row>
    <row r="378" spans="1:7" x14ac:dyDescent="0.25">
      <c r="A378">
        <v>468</v>
      </c>
      <c r="B378" t="s">
        <v>827</v>
      </c>
      <c r="C378" t="s">
        <v>821</v>
      </c>
      <c r="D378">
        <v>1389</v>
      </c>
      <c r="E378">
        <v>2446.5</v>
      </c>
      <c r="F378">
        <f t="shared" si="5"/>
        <v>2</v>
      </c>
      <c r="G378" t="str">
        <f>STANDINGS_K[[#This Row],[League]]&amp;STANDINGS_K[[#This Row],[Team]]</f>
        <v>$150 Draft Champions Dec 24 1:00 pm Lg.3570The Final Boss</v>
      </c>
    </row>
    <row r="379" spans="1:7" x14ac:dyDescent="0.25">
      <c r="A379">
        <v>528</v>
      </c>
      <c r="B379" t="s">
        <v>466</v>
      </c>
      <c r="C379" t="s">
        <v>821</v>
      </c>
      <c r="D379">
        <v>1381</v>
      </c>
      <c r="E379">
        <v>2387</v>
      </c>
      <c r="F379">
        <f t="shared" si="5"/>
        <v>3</v>
      </c>
      <c r="G379" t="str">
        <f>STANDINGS_K[[#This Row],[League]]&amp;STANDINGS_K[[#This Row],[Team]]</f>
        <v>$150 Draft Champions Dec 24 1:00 pm Lg.3570Red Barons</v>
      </c>
    </row>
    <row r="380" spans="1:7" x14ac:dyDescent="0.25">
      <c r="A380">
        <v>635</v>
      </c>
      <c r="B380" t="s">
        <v>829</v>
      </c>
      <c r="C380" t="s">
        <v>821</v>
      </c>
      <c r="D380">
        <v>1362</v>
      </c>
      <c r="E380">
        <v>2275</v>
      </c>
      <c r="F380">
        <f t="shared" si="5"/>
        <v>4</v>
      </c>
      <c r="G380" t="str">
        <f>STANDINGS_K[[#This Row],[League]]&amp;STANDINGS_K[[#This Row],[Team]]</f>
        <v>$150 Draft Champions Dec 24 1:00 pm Lg.3570SEMPER FI 8</v>
      </c>
    </row>
    <row r="381" spans="1:7" x14ac:dyDescent="0.25">
      <c r="A381">
        <v>720</v>
      </c>
      <c r="B381" t="s">
        <v>584</v>
      </c>
      <c r="C381" t="s">
        <v>821</v>
      </c>
      <c r="D381">
        <v>1350</v>
      </c>
      <c r="E381">
        <v>2191</v>
      </c>
      <c r="F381">
        <f t="shared" si="5"/>
        <v>5</v>
      </c>
      <c r="G381" t="str">
        <f>STANDINGS_K[[#This Row],[League]]&amp;STANDINGS_K[[#This Row],[Team]]</f>
        <v>$150 Draft Champions Dec 24 1:00 pm Lg.3570Team Hughes</v>
      </c>
    </row>
    <row r="382" spans="1:7" x14ac:dyDescent="0.25">
      <c r="A382">
        <v>1138</v>
      </c>
      <c r="B382" t="s">
        <v>822</v>
      </c>
      <c r="C382" t="s">
        <v>821</v>
      </c>
      <c r="D382">
        <v>1302</v>
      </c>
      <c r="E382">
        <v>1779.5</v>
      </c>
      <c r="F382">
        <f t="shared" si="5"/>
        <v>6</v>
      </c>
      <c r="G382" t="str">
        <f>STANDINGS_K[[#This Row],[League]]&amp;STANDINGS_K[[#This Row],[Team]]</f>
        <v>$150 Draft Champions Dec 24 1:00 pm Lg.3570The Panic, The Vomit</v>
      </c>
    </row>
    <row r="383" spans="1:7" x14ac:dyDescent="0.25">
      <c r="A383">
        <v>1156</v>
      </c>
      <c r="B383" t="s">
        <v>828</v>
      </c>
      <c r="C383" t="s">
        <v>821</v>
      </c>
      <c r="D383">
        <v>1300</v>
      </c>
      <c r="E383">
        <v>1758.5</v>
      </c>
      <c r="F383">
        <f t="shared" si="5"/>
        <v>7</v>
      </c>
      <c r="G383" t="str">
        <f>STANDINGS_K[[#This Row],[League]]&amp;STANDINGS_K[[#This Row],[Team]]</f>
        <v>$150 Draft Champions Dec 24 1:00 pm Lg.3570zima...</v>
      </c>
    </row>
    <row r="384" spans="1:7" x14ac:dyDescent="0.25">
      <c r="A384">
        <v>1686</v>
      </c>
      <c r="B384" t="s">
        <v>475</v>
      </c>
      <c r="C384" t="s">
        <v>821</v>
      </c>
      <c r="D384">
        <v>1233</v>
      </c>
      <c r="E384">
        <v>1220</v>
      </c>
      <c r="F384">
        <f t="shared" si="5"/>
        <v>8</v>
      </c>
      <c r="G384" t="str">
        <f>STANDINGS_K[[#This Row],[League]]&amp;STANDINGS_K[[#This Row],[Team]]</f>
        <v>$150 Draft Champions Dec 24 1:00 pm Lg.3570Bad "Buccos"</v>
      </c>
    </row>
    <row r="385" spans="1:7" x14ac:dyDescent="0.25">
      <c r="A385">
        <v>1871</v>
      </c>
      <c r="B385" t="s">
        <v>820</v>
      </c>
      <c r="C385" t="s">
        <v>821</v>
      </c>
      <c r="D385">
        <v>1208</v>
      </c>
      <c r="E385">
        <v>1037</v>
      </c>
      <c r="F385">
        <f t="shared" si="5"/>
        <v>9</v>
      </c>
      <c r="G385" t="str">
        <f>STANDINGS_K[[#This Row],[League]]&amp;STANDINGS_K[[#This Row],[Team]]</f>
        <v>$150 Draft Champions Dec 24 1:00 pm Lg.3570A1A Car Wash</v>
      </c>
    </row>
    <row r="386" spans="1:7" x14ac:dyDescent="0.25">
      <c r="A386">
        <v>1988</v>
      </c>
      <c r="B386" t="s">
        <v>726</v>
      </c>
      <c r="C386" t="s">
        <v>821</v>
      </c>
      <c r="D386">
        <v>1195</v>
      </c>
      <c r="E386">
        <v>925</v>
      </c>
      <c r="F386">
        <f t="shared" si="5"/>
        <v>10</v>
      </c>
      <c r="G386" t="str">
        <f>STANDINGS_K[[#This Row],[League]]&amp;STANDINGS_K[[#This Row],[Team]]</f>
        <v>$150 Draft Champions Dec 24 1:00 pm Lg.3570Team Warner</v>
      </c>
    </row>
    <row r="387" spans="1:7" x14ac:dyDescent="0.25">
      <c r="A387">
        <v>2222</v>
      </c>
      <c r="B387" t="s">
        <v>823</v>
      </c>
      <c r="C387" t="s">
        <v>821</v>
      </c>
      <c r="D387">
        <v>1157</v>
      </c>
      <c r="E387">
        <v>688.5</v>
      </c>
      <c r="F387">
        <f t="shared" ref="F387:F450" si="6">IF(C387=C386,F386+1,1)</f>
        <v>11</v>
      </c>
      <c r="G387" t="str">
        <f>STANDINGS_K[[#This Row],[League]]&amp;STANDINGS_K[[#This Row],[Team]]</f>
        <v>$150 Draft Champions Dec 24 1:00 pm Lg.3570Moz Boyz 10</v>
      </c>
    </row>
    <row r="388" spans="1:7" x14ac:dyDescent="0.25">
      <c r="A388">
        <v>2335</v>
      </c>
      <c r="B388" t="s">
        <v>825</v>
      </c>
      <c r="C388" t="s">
        <v>821</v>
      </c>
      <c r="D388">
        <v>1138</v>
      </c>
      <c r="E388">
        <v>576</v>
      </c>
      <c r="F388">
        <f t="shared" si="6"/>
        <v>12</v>
      </c>
      <c r="G388" t="str">
        <f>STANDINGS_K[[#This Row],[League]]&amp;STANDINGS_K[[#This Row],[Team]]</f>
        <v>$150 Draft Champions Dec 24 1:00 pm Lg.3570Smyly Face</v>
      </c>
    </row>
    <row r="389" spans="1:7" x14ac:dyDescent="0.25">
      <c r="A389">
        <v>2519</v>
      </c>
      <c r="B389" t="s">
        <v>824</v>
      </c>
      <c r="C389" t="s">
        <v>821</v>
      </c>
      <c r="D389">
        <v>1094</v>
      </c>
      <c r="E389">
        <v>393</v>
      </c>
      <c r="F389">
        <f t="shared" si="6"/>
        <v>13</v>
      </c>
      <c r="G389" t="str">
        <f>STANDINGS_K[[#This Row],[League]]&amp;STANDINGS_K[[#This Row],[Team]]</f>
        <v>$150 Draft Champions Dec 24 1:00 pm Lg.3570Seymour</v>
      </c>
    </row>
    <row r="390" spans="1:7" x14ac:dyDescent="0.25">
      <c r="A390">
        <v>2525</v>
      </c>
      <c r="B390" t="s">
        <v>397</v>
      </c>
      <c r="C390" t="s">
        <v>821</v>
      </c>
      <c r="D390">
        <v>1093</v>
      </c>
      <c r="E390">
        <v>387.5</v>
      </c>
      <c r="F390">
        <f t="shared" si="6"/>
        <v>14</v>
      </c>
      <c r="G390" t="str">
        <f>STANDINGS_K[[#This Row],[League]]&amp;STANDINGS_K[[#This Row],[Team]]</f>
        <v>$150 Draft Champions Dec 24 1:00 pm Lg.3570neener neener</v>
      </c>
    </row>
    <row r="391" spans="1:7" x14ac:dyDescent="0.25">
      <c r="A391">
        <v>2756</v>
      </c>
      <c r="B391" t="s">
        <v>128</v>
      </c>
      <c r="C391" t="s">
        <v>821</v>
      </c>
      <c r="D391">
        <v>1003</v>
      </c>
      <c r="E391">
        <v>155.5</v>
      </c>
      <c r="F391">
        <f t="shared" si="6"/>
        <v>15</v>
      </c>
      <c r="G391" t="str">
        <f>STANDINGS_K[[#This Row],[League]]&amp;STANDINGS_K[[#This Row],[Team]]</f>
        <v>$150 Draft Champions Dec 24 1:00 pm Lg.3570Team Boelkens</v>
      </c>
    </row>
    <row r="392" spans="1:7" x14ac:dyDescent="0.25">
      <c r="A392">
        <v>194</v>
      </c>
      <c r="B392" t="s">
        <v>840</v>
      </c>
      <c r="C392" t="s">
        <v>831</v>
      </c>
      <c r="D392">
        <v>1451</v>
      </c>
      <c r="E392">
        <v>2715.5</v>
      </c>
      <c r="F392">
        <f t="shared" si="6"/>
        <v>1</v>
      </c>
      <c r="G392" t="str">
        <f>STANDINGS_K[[#This Row],[League]]&amp;STANDINGS_K[[#This Row],[Team]]</f>
        <v>$150 Draft Champions Dec 24 1:00 pm Lg.3571BK Mets DC 2</v>
      </c>
    </row>
    <row r="393" spans="1:7" x14ac:dyDescent="0.25">
      <c r="A393">
        <v>351</v>
      </c>
      <c r="B393" t="s">
        <v>835</v>
      </c>
      <c r="C393" t="s">
        <v>831</v>
      </c>
      <c r="D393">
        <v>1408</v>
      </c>
      <c r="E393">
        <v>2559</v>
      </c>
      <c r="F393">
        <f t="shared" si="6"/>
        <v>2</v>
      </c>
      <c r="G393" t="str">
        <f>STANDINGS_K[[#This Row],[League]]&amp;STANDINGS_K[[#This Row],[Team]]</f>
        <v>$150 Draft Champions Dec 24 1:00 pm Lg.3571EA Sports 17</v>
      </c>
    </row>
    <row r="394" spans="1:7" x14ac:dyDescent="0.25">
      <c r="A394">
        <v>404</v>
      </c>
      <c r="B394" t="s">
        <v>833</v>
      </c>
      <c r="C394" t="s">
        <v>831</v>
      </c>
      <c r="D394">
        <v>1399</v>
      </c>
      <c r="E394">
        <v>2505.5</v>
      </c>
      <c r="F394">
        <f t="shared" si="6"/>
        <v>3</v>
      </c>
      <c r="G394" t="str">
        <f>STANDINGS_K[[#This Row],[League]]&amp;STANDINGS_K[[#This Row],[Team]]</f>
        <v>$150 Draft Champions Dec 24 1:00 pm Lg.3571Madcow - DC4</v>
      </c>
    </row>
    <row r="395" spans="1:7" x14ac:dyDescent="0.25">
      <c r="A395">
        <v>604</v>
      </c>
      <c r="B395" t="s">
        <v>14</v>
      </c>
      <c r="C395" t="s">
        <v>831</v>
      </c>
      <c r="D395">
        <v>1368</v>
      </c>
      <c r="E395">
        <v>2309</v>
      </c>
      <c r="F395">
        <f t="shared" si="6"/>
        <v>4</v>
      </c>
      <c r="G395" t="str">
        <f>STANDINGS_K[[#This Row],[League]]&amp;STANDINGS_K[[#This Row],[Team]]</f>
        <v>$150 Draft Champions Dec 24 1:00 pm Lg.3571Team Martin</v>
      </c>
    </row>
    <row r="396" spans="1:7" x14ac:dyDescent="0.25">
      <c r="A396">
        <v>739</v>
      </c>
      <c r="B396" t="s">
        <v>836</v>
      </c>
      <c r="C396" t="s">
        <v>831</v>
      </c>
      <c r="D396">
        <v>1348</v>
      </c>
      <c r="E396">
        <v>2172</v>
      </c>
      <c r="F396">
        <f t="shared" si="6"/>
        <v>5</v>
      </c>
      <c r="G396" t="str">
        <f>STANDINGS_K[[#This Row],[League]]&amp;STANDINGS_K[[#This Row],[Team]]</f>
        <v>$150 Draft Champions Dec 24 1:00 pm Lg.3571KJ || DC2</v>
      </c>
    </row>
    <row r="397" spans="1:7" x14ac:dyDescent="0.25">
      <c r="A397">
        <v>770</v>
      </c>
      <c r="B397" t="s">
        <v>842</v>
      </c>
      <c r="C397" t="s">
        <v>831</v>
      </c>
      <c r="D397">
        <v>1344</v>
      </c>
      <c r="E397">
        <v>2139</v>
      </c>
      <c r="F397">
        <f t="shared" si="6"/>
        <v>6</v>
      </c>
      <c r="G397" t="str">
        <f>STANDINGS_K[[#This Row],[League]]&amp;STANDINGS_K[[#This Row],[Team]]</f>
        <v>$150 Draft Champions Dec 24 1:00 pm Lg.3571SEMPER FI 9</v>
      </c>
    </row>
    <row r="398" spans="1:7" x14ac:dyDescent="0.25">
      <c r="A398">
        <v>803</v>
      </c>
      <c r="B398" t="s">
        <v>839</v>
      </c>
      <c r="C398" t="s">
        <v>831</v>
      </c>
      <c r="D398">
        <v>1340</v>
      </c>
      <c r="E398">
        <v>2111</v>
      </c>
      <c r="F398">
        <f t="shared" si="6"/>
        <v>7</v>
      </c>
      <c r="G398" t="str">
        <f>STANDINGS_K[[#This Row],[League]]&amp;STANDINGS_K[[#This Row],[Team]]</f>
        <v>$150 Draft Champions Dec 24 1:00 pm Lg.3571The Achievers - DC 2</v>
      </c>
    </row>
    <row r="399" spans="1:7" x14ac:dyDescent="0.25">
      <c r="A399">
        <v>959</v>
      </c>
      <c r="B399" t="s">
        <v>841</v>
      </c>
      <c r="C399" t="s">
        <v>831</v>
      </c>
      <c r="D399">
        <v>1322</v>
      </c>
      <c r="E399">
        <v>1954</v>
      </c>
      <c r="F399">
        <f t="shared" si="6"/>
        <v>8</v>
      </c>
      <c r="G399" t="str">
        <f>STANDINGS_K[[#This Row],[League]]&amp;STANDINGS_K[[#This Row],[Team]]</f>
        <v>$150 Draft Champions Dec 24 1:00 pm Lg.3571Slip Stitches 2</v>
      </c>
    </row>
    <row r="400" spans="1:7" x14ac:dyDescent="0.25">
      <c r="A400">
        <v>1059</v>
      </c>
      <c r="B400" t="s">
        <v>87</v>
      </c>
      <c r="C400" t="s">
        <v>831</v>
      </c>
      <c r="D400">
        <v>1310</v>
      </c>
      <c r="E400">
        <v>1854.5</v>
      </c>
      <c r="F400">
        <f t="shared" si="6"/>
        <v>9</v>
      </c>
      <c r="G400" t="str">
        <f>STANDINGS_K[[#This Row],[League]]&amp;STANDINGS_K[[#This Row],[Team]]</f>
        <v>$150 Draft Champions Dec 24 1:00 pm Lg.3571The Northsiders</v>
      </c>
    </row>
    <row r="401" spans="1:7" x14ac:dyDescent="0.25">
      <c r="A401">
        <v>1532</v>
      </c>
      <c r="B401" t="s">
        <v>832</v>
      </c>
      <c r="C401" t="s">
        <v>831</v>
      </c>
      <c r="D401">
        <v>1252</v>
      </c>
      <c r="E401">
        <v>1379</v>
      </c>
      <c r="F401">
        <f t="shared" si="6"/>
        <v>10</v>
      </c>
      <c r="G401" t="str">
        <f>STANDINGS_K[[#This Row],[League]]&amp;STANDINGS_K[[#This Row],[Team]]</f>
        <v>$150 Draft Champions Dec 24 1:00 pm Lg.3571JacuzziGeorge</v>
      </c>
    </row>
    <row r="402" spans="1:7" x14ac:dyDescent="0.25">
      <c r="A402">
        <v>1550</v>
      </c>
      <c r="B402" t="s">
        <v>838</v>
      </c>
      <c r="C402" t="s">
        <v>831</v>
      </c>
      <c r="D402">
        <v>1250</v>
      </c>
      <c r="E402">
        <v>1360</v>
      </c>
      <c r="F402">
        <f t="shared" si="6"/>
        <v>11</v>
      </c>
      <c r="G402" t="str">
        <f>STANDINGS_K[[#This Row],[League]]&amp;STANDINGS_K[[#This Row],[Team]]</f>
        <v>$150 Draft Champions Dec 24 1:00 pm Lg.3571Galileo</v>
      </c>
    </row>
    <row r="403" spans="1:7" x14ac:dyDescent="0.25">
      <c r="A403">
        <v>1677</v>
      </c>
      <c r="B403" t="s">
        <v>834</v>
      </c>
      <c r="C403" t="s">
        <v>831</v>
      </c>
      <c r="D403">
        <v>1234</v>
      </c>
      <c r="E403">
        <v>1231.5</v>
      </c>
      <c r="F403">
        <f t="shared" si="6"/>
        <v>12</v>
      </c>
      <c r="G403" t="str">
        <f>STANDINGS_K[[#This Row],[League]]&amp;STANDINGS_K[[#This Row],[Team]]</f>
        <v>$150 Draft Champions Dec 24 1:00 pm Lg.3571ChipChopChip4</v>
      </c>
    </row>
    <row r="404" spans="1:7" x14ac:dyDescent="0.25">
      <c r="A404">
        <v>2073</v>
      </c>
      <c r="B404" t="s">
        <v>830</v>
      </c>
      <c r="C404" t="s">
        <v>831</v>
      </c>
      <c r="D404">
        <v>1181</v>
      </c>
      <c r="E404">
        <v>840.5</v>
      </c>
      <c r="F404">
        <f t="shared" si="6"/>
        <v>13</v>
      </c>
      <c r="G404" t="str">
        <f>STANDINGS_K[[#This Row],[League]]&amp;STANDINGS_K[[#This Row],[Team]]</f>
        <v>$150 Draft Champions Dec 24 1:00 pm Lg.3571Strike Force</v>
      </c>
    </row>
    <row r="405" spans="1:7" x14ac:dyDescent="0.25">
      <c r="A405">
        <v>2643</v>
      </c>
      <c r="B405" t="s">
        <v>837</v>
      </c>
      <c r="C405" t="s">
        <v>831</v>
      </c>
      <c r="D405">
        <v>1053</v>
      </c>
      <c r="E405">
        <v>269.5</v>
      </c>
      <c r="F405">
        <f t="shared" si="6"/>
        <v>14</v>
      </c>
      <c r="G405" t="str">
        <f>STANDINGS_K[[#This Row],[League]]&amp;STANDINGS_K[[#This Row],[Team]]</f>
        <v>$150 Draft Champions Dec 24 1:00 pm Lg.3571Vermont Expos</v>
      </c>
    </row>
    <row r="406" spans="1:7" x14ac:dyDescent="0.25">
      <c r="A406">
        <v>2716</v>
      </c>
      <c r="B406" t="s">
        <v>53</v>
      </c>
      <c r="C406" t="s">
        <v>831</v>
      </c>
      <c r="D406">
        <v>1022</v>
      </c>
      <c r="E406">
        <v>194</v>
      </c>
      <c r="F406">
        <f t="shared" si="6"/>
        <v>15</v>
      </c>
      <c r="G406" t="str">
        <f>STANDINGS_K[[#This Row],[League]]&amp;STANDINGS_K[[#This Row],[Team]]</f>
        <v>$150 Draft Champions Dec 24 1:00 pm Lg.3571Baseball Furies</v>
      </c>
    </row>
    <row r="407" spans="1:7" x14ac:dyDescent="0.25">
      <c r="A407">
        <v>471</v>
      </c>
      <c r="B407" t="s">
        <v>185</v>
      </c>
      <c r="C407" t="s">
        <v>843</v>
      </c>
      <c r="D407">
        <v>1388</v>
      </c>
      <c r="E407">
        <v>2437.5</v>
      </c>
      <c r="F407">
        <f t="shared" si="6"/>
        <v>1</v>
      </c>
      <c r="G407" t="str">
        <f>STANDINGS_K[[#This Row],[League]]&amp;STANDINGS_K[[#This Row],[Team]]</f>
        <v>$150 Draft Champions Dec 27 1:00 pm Lg.3572Cococrispies</v>
      </c>
    </row>
    <row r="408" spans="1:7" x14ac:dyDescent="0.25">
      <c r="A408">
        <v>476</v>
      </c>
      <c r="B408" t="s">
        <v>17</v>
      </c>
      <c r="C408" t="s">
        <v>843</v>
      </c>
      <c r="D408">
        <v>1388</v>
      </c>
      <c r="E408">
        <v>2437.5</v>
      </c>
      <c r="F408">
        <f t="shared" si="6"/>
        <v>2</v>
      </c>
      <c r="G408" t="str">
        <f>STANDINGS_K[[#This Row],[League]]&amp;STANDINGS_K[[#This Row],[Team]]</f>
        <v>$150 Draft Champions Dec 27 1:00 pm Lg.3572Millertime</v>
      </c>
    </row>
    <row r="409" spans="1:7" x14ac:dyDescent="0.25">
      <c r="A409">
        <v>606</v>
      </c>
      <c r="B409" t="s">
        <v>851</v>
      </c>
      <c r="C409" t="s">
        <v>843</v>
      </c>
      <c r="D409">
        <v>1367</v>
      </c>
      <c r="E409">
        <v>2303</v>
      </c>
      <c r="F409">
        <f t="shared" si="6"/>
        <v>3</v>
      </c>
      <c r="G409" t="str">
        <f>STANDINGS_K[[#This Row],[League]]&amp;STANDINGS_K[[#This Row],[Team]]</f>
        <v>$150 Draft Champions Dec 27 1:00 pm Lg.3572Giant Pig</v>
      </c>
    </row>
    <row r="410" spans="1:7" x14ac:dyDescent="0.25">
      <c r="A410">
        <v>901</v>
      </c>
      <c r="B410" t="s">
        <v>186</v>
      </c>
      <c r="C410" t="s">
        <v>843</v>
      </c>
      <c r="D410">
        <v>1329</v>
      </c>
      <c r="E410">
        <v>2009</v>
      </c>
      <c r="F410">
        <f t="shared" si="6"/>
        <v>4</v>
      </c>
      <c r="G410" t="str">
        <f>STANDINGS_K[[#This Row],[League]]&amp;STANDINGS_K[[#This Row],[Team]]</f>
        <v>$150 Draft Champions Dec 27 1:00 pm Lg.3572LONG GONE</v>
      </c>
    </row>
    <row r="411" spans="1:7" x14ac:dyDescent="0.25">
      <c r="A411">
        <v>907</v>
      </c>
      <c r="B411" t="s">
        <v>229</v>
      </c>
      <c r="C411" t="s">
        <v>843</v>
      </c>
      <c r="D411">
        <v>1329</v>
      </c>
      <c r="E411">
        <v>2009</v>
      </c>
      <c r="F411">
        <f t="shared" si="6"/>
        <v>5</v>
      </c>
      <c r="G411" t="str">
        <f>STANDINGS_K[[#This Row],[League]]&amp;STANDINGS_K[[#This Row],[Team]]</f>
        <v>$150 Draft Champions Dec 27 1:00 pm Lg.3572The Minyan</v>
      </c>
    </row>
    <row r="412" spans="1:7" x14ac:dyDescent="0.25">
      <c r="A412">
        <v>1191</v>
      </c>
      <c r="B412" t="s">
        <v>849</v>
      </c>
      <c r="C412" t="s">
        <v>843</v>
      </c>
      <c r="D412">
        <v>1295</v>
      </c>
      <c r="E412">
        <v>1720.5</v>
      </c>
      <c r="F412">
        <f t="shared" si="6"/>
        <v>6</v>
      </c>
      <c r="G412" t="str">
        <f>STANDINGS_K[[#This Row],[League]]&amp;STANDINGS_K[[#This Row],[Team]]</f>
        <v>$150 Draft Champions Dec 27 1:00 pm Lg.3572Fred Lynn DC18 150</v>
      </c>
    </row>
    <row r="413" spans="1:7" x14ac:dyDescent="0.25">
      <c r="A413">
        <v>1195</v>
      </c>
      <c r="B413" t="s">
        <v>845</v>
      </c>
      <c r="C413" t="s">
        <v>843</v>
      </c>
      <c r="D413">
        <v>1294</v>
      </c>
      <c r="E413">
        <v>1714.5</v>
      </c>
      <c r="F413">
        <f t="shared" si="6"/>
        <v>7</v>
      </c>
      <c r="G413" t="str">
        <f>STANDINGS_K[[#This Row],[League]]&amp;STANDINGS_K[[#This Row],[Team]]</f>
        <v>$150 Draft Champions Dec 27 1:00 pm Lg.3572Dizzy Esasky III</v>
      </c>
    </row>
    <row r="414" spans="1:7" x14ac:dyDescent="0.25">
      <c r="A414">
        <v>1451</v>
      </c>
      <c r="B414" t="s">
        <v>148</v>
      </c>
      <c r="C414" t="s">
        <v>843</v>
      </c>
      <c r="D414">
        <v>1262</v>
      </c>
      <c r="E414">
        <v>1460.5</v>
      </c>
      <c r="F414">
        <f t="shared" si="6"/>
        <v>8</v>
      </c>
      <c r="G414" t="str">
        <f>STANDINGS_K[[#This Row],[League]]&amp;STANDINGS_K[[#This Row],[Team]]</f>
        <v>$150 Draft Champions Dec 27 1:00 pm Lg.3572Ocular Keratitis DC1</v>
      </c>
    </row>
    <row r="415" spans="1:7" x14ac:dyDescent="0.25">
      <c r="A415">
        <v>1471</v>
      </c>
      <c r="B415" t="s">
        <v>850</v>
      </c>
      <c r="C415" t="s">
        <v>843</v>
      </c>
      <c r="D415">
        <v>1260</v>
      </c>
      <c r="E415">
        <v>1443</v>
      </c>
      <c r="F415">
        <f t="shared" si="6"/>
        <v>9</v>
      </c>
      <c r="G415" t="str">
        <f>STANDINGS_K[[#This Row],[League]]&amp;STANDINGS_K[[#This Row],[Team]]</f>
        <v>$150 Draft Champions Dec 27 1:00 pm Lg.3572Statesboro Blues</v>
      </c>
    </row>
    <row r="416" spans="1:7" x14ac:dyDescent="0.25">
      <c r="A416">
        <v>1623</v>
      </c>
      <c r="B416" t="s">
        <v>844</v>
      </c>
      <c r="C416" t="s">
        <v>843</v>
      </c>
      <c r="D416">
        <v>1242</v>
      </c>
      <c r="E416">
        <v>1287.5</v>
      </c>
      <c r="F416">
        <f t="shared" si="6"/>
        <v>10</v>
      </c>
      <c r="G416" t="str">
        <f>STANDINGS_K[[#This Row],[League]]&amp;STANDINGS_K[[#This Row],[Team]]</f>
        <v>$150 Draft Champions Dec 27 1:00 pm Lg.3572Risky Moles</v>
      </c>
    </row>
    <row r="417" spans="1:7" x14ac:dyDescent="0.25">
      <c r="A417">
        <v>1837</v>
      </c>
      <c r="B417" t="s">
        <v>848</v>
      </c>
      <c r="C417" t="s">
        <v>843</v>
      </c>
      <c r="D417">
        <v>1214</v>
      </c>
      <c r="E417">
        <v>1078</v>
      </c>
      <c r="F417">
        <f t="shared" si="6"/>
        <v>11</v>
      </c>
      <c r="G417" t="str">
        <f>STANDINGS_K[[#This Row],[League]]&amp;STANDINGS_K[[#This Row],[Team]]</f>
        <v>$150 Draft Champions Dec 27 1:00 pm Lg.3572Wild Horse of the Osage</v>
      </c>
    </row>
    <row r="418" spans="1:7" x14ac:dyDescent="0.25">
      <c r="A418">
        <v>1869</v>
      </c>
      <c r="B418" t="s">
        <v>151</v>
      </c>
      <c r="C418" t="s">
        <v>843</v>
      </c>
      <c r="D418">
        <v>1209</v>
      </c>
      <c r="E418">
        <v>1044.5</v>
      </c>
      <c r="F418">
        <f t="shared" si="6"/>
        <v>12</v>
      </c>
      <c r="G418" t="str">
        <f>STANDINGS_K[[#This Row],[League]]&amp;STANDINGS_K[[#This Row],[Team]]</f>
        <v>$150 Draft Champions Dec 27 1:00 pm Lg.3572Thing 2</v>
      </c>
    </row>
    <row r="419" spans="1:7" x14ac:dyDescent="0.25">
      <c r="A419">
        <v>2017</v>
      </c>
      <c r="B419" t="s">
        <v>847</v>
      </c>
      <c r="C419" t="s">
        <v>843</v>
      </c>
      <c r="D419">
        <v>1189</v>
      </c>
      <c r="E419">
        <v>890.5</v>
      </c>
      <c r="F419">
        <f t="shared" si="6"/>
        <v>13</v>
      </c>
      <c r="G419" t="str">
        <f>STANDINGS_K[[#This Row],[League]]&amp;STANDINGS_K[[#This Row],[Team]]</f>
        <v>$150 Draft Champions Dec 27 1:00 pm Lg.3572Charger Bar 2</v>
      </c>
    </row>
    <row r="420" spans="1:7" x14ac:dyDescent="0.25">
      <c r="A420">
        <v>2271</v>
      </c>
      <c r="B420" t="s">
        <v>846</v>
      </c>
      <c r="C420" t="s">
        <v>843</v>
      </c>
      <c r="D420">
        <v>1150</v>
      </c>
      <c r="E420">
        <v>642</v>
      </c>
      <c r="F420">
        <f t="shared" si="6"/>
        <v>14</v>
      </c>
      <c r="G420" t="str">
        <f>STANDINGS_K[[#This Row],[League]]&amp;STANDINGS_K[[#This Row],[Team]]</f>
        <v>$150 Draft Champions Dec 27 1:00 pm Lg.3572Tall Timber DC18</v>
      </c>
    </row>
    <row r="421" spans="1:7" x14ac:dyDescent="0.25">
      <c r="A421">
        <v>2557</v>
      </c>
      <c r="B421" t="s">
        <v>127</v>
      </c>
      <c r="C421" t="s">
        <v>843</v>
      </c>
      <c r="D421">
        <v>1085</v>
      </c>
      <c r="E421">
        <v>353</v>
      </c>
      <c r="F421">
        <f t="shared" si="6"/>
        <v>15</v>
      </c>
      <c r="G421" t="str">
        <f>STANDINGS_K[[#This Row],[League]]&amp;STANDINGS_K[[#This Row],[Team]]</f>
        <v>$150 Draft Champions Dec 27 1:00 pm Lg.3572Just An Old Vet</v>
      </c>
    </row>
    <row r="422" spans="1:7" x14ac:dyDescent="0.25">
      <c r="A422">
        <v>38</v>
      </c>
      <c r="B422" t="s">
        <v>17</v>
      </c>
      <c r="C422" t="s">
        <v>853</v>
      </c>
      <c r="D422">
        <v>1532</v>
      </c>
      <c r="E422">
        <v>2873</v>
      </c>
      <c r="F422">
        <f t="shared" si="6"/>
        <v>1</v>
      </c>
      <c r="G422" t="str">
        <f>STANDINGS_K[[#This Row],[League]]&amp;STANDINGS_K[[#This Row],[Team]]</f>
        <v>$150 Draft Champions Dec 29 1:00 pm Lg.3574Millertime</v>
      </c>
    </row>
    <row r="423" spans="1:7" x14ac:dyDescent="0.25">
      <c r="A423">
        <v>359</v>
      </c>
      <c r="B423" t="s">
        <v>858</v>
      </c>
      <c r="C423" t="s">
        <v>853</v>
      </c>
      <c r="D423">
        <v>1407</v>
      </c>
      <c r="E423">
        <v>2552</v>
      </c>
      <c r="F423">
        <f t="shared" si="6"/>
        <v>2</v>
      </c>
      <c r="G423" t="str">
        <f>STANDINGS_K[[#This Row],[League]]&amp;STANDINGS_K[[#This Row],[Team]]</f>
        <v>$150 Draft Champions Dec 29 1:00 pm Lg.3574The Olson Boys</v>
      </c>
    </row>
    <row r="424" spans="1:7" x14ac:dyDescent="0.25">
      <c r="A424">
        <v>458</v>
      </c>
      <c r="B424" t="s">
        <v>470</v>
      </c>
      <c r="C424" t="s">
        <v>853</v>
      </c>
      <c r="D424">
        <v>1390</v>
      </c>
      <c r="E424">
        <v>2452.5</v>
      </c>
      <c r="F424">
        <f t="shared" si="6"/>
        <v>3</v>
      </c>
      <c r="G424" t="str">
        <f>STANDINGS_K[[#This Row],[League]]&amp;STANDINGS_K[[#This Row],[Team]]</f>
        <v>$150 Draft Champions Dec 29 1:00 pm Lg.3574Brickdust</v>
      </c>
    </row>
    <row r="425" spans="1:7" x14ac:dyDescent="0.25">
      <c r="A425">
        <v>546</v>
      </c>
      <c r="B425" t="s">
        <v>154</v>
      </c>
      <c r="C425" t="s">
        <v>853</v>
      </c>
      <c r="D425">
        <v>1377</v>
      </c>
      <c r="E425">
        <v>2364.5</v>
      </c>
      <c r="F425">
        <f t="shared" si="6"/>
        <v>4</v>
      </c>
      <c r="G425" t="str">
        <f>STANDINGS_K[[#This Row],[League]]&amp;STANDINGS_K[[#This Row],[Team]]</f>
        <v>$150 Draft Champions Dec 29 1:00 pm Lg.3574GLG20s</v>
      </c>
    </row>
    <row r="426" spans="1:7" x14ac:dyDescent="0.25">
      <c r="A426">
        <v>894</v>
      </c>
      <c r="B426" t="s">
        <v>857</v>
      </c>
      <c r="C426" t="s">
        <v>853</v>
      </c>
      <c r="D426">
        <v>1330</v>
      </c>
      <c r="E426">
        <v>2023.5</v>
      </c>
      <c r="F426">
        <f t="shared" si="6"/>
        <v>5</v>
      </c>
      <c r="G426" t="str">
        <f>STANDINGS_K[[#This Row],[League]]&amp;STANDINGS_K[[#This Row],[Team]]</f>
        <v>$150 Draft Champions Dec 29 1:00 pm Lg.3574Vida's Blues 1</v>
      </c>
    </row>
    <row r="427" spans="1:7" x14ac:dyDescent="0.25">
      <c r="A427">
        <v>968</v>
      </c>
      <c r="B427" t="s">
        <v>855</v>
      </c>
      <c r="C427" t="s">
        <v>853</v>
      </c>
      <c r="D427">
        <v>1321</v>
      </c>
      <c r="E427">
        <v>1942</v>
      </c>
      <c r="F427">
        <f t="shared" si="6"/>
        <v>6</v>
      </c>
      <c r="G427" t="str">
        <f>STANDINGS_K[[#This Row],[League]]&amp;STANDINGS_K[[#This Row],[Team]]</f>
        <v>$150 Draft Champions Dec 29 1:00 pm Lg.3574McLovin</v>
      </c>
    </row>
    <row r="428" spans="1:7" x14ac:dyDescent="0.25">
      <c r="A428">
        <v>1068</v>
      </c>
      <c r="B428" t="s">
        <v>856</v>
      </c>
      <c r="C428" t="s">
        <v>853</v>
      </c>
      <c r="D428">
        <v>1309</v>
      </c>
      <c r="E428">
        <v>1844</v>
      </c>
      <c r="F428">
        <f t="shared" si="6"/>
        <v>7</v>
      </c>
      <c r="G428" t="str">
        <f>STANDINGS_K[[#This Row],[League]]&amp;STANDINGS_K[[#This Row],[Team]]</f>
        <v>$150 Draft Champions Dec 29 1:00 pm Lg.3574Sunshine Boys</v>
      </c>
    </row>
    <row r="429" spans="1:7" x14ac:dyDescent="0.25">
      <c r="A429">
        <v>1406</v>
      </c>
      <c r="B429" t="s">
        <v>852</v>
      </c>
      <c r="C429" t="s">
        <v>853</v>
      </c>
      <c r="D429">
        <v>1267</v>
      </c>
      <c r="E429">
        <v>1510</v>
      </c>
      <c r="F429">
        <f t="shared" si="6"/>
        <v>8</v>
      </c>
      <c r="G429" t="str">
        <f>STANDINGS_K[[#This Row],[League]]&amp;STANDINGS_K[[#This Row],[Team]]</f>
        <v>$150 Draft Champions Dec 29 1:00 pm Lg.3574Team LeValley 2</v>
      </c>
    </row>
    <row r="430" spans="1:7" x14ac:dyDescent="0.25">
      <c r="A430">
        <v>1468</v>
      </c>
      <c r="B430" t="s">
        <v>56</v>
      </c>
      <c r="C430" t="s">
        <v>853</v>
      </c>
      <c r="D430">
        <v>1260</v>
      </c>
      <c r="E430">
        <v>1443</v>
      </c>
      <c r="F430">
        <f t="shared" si="6"/>
        <v>9</v>
      </c>
      <c r="G430" t="str">
        <f>STANDINGS_K[[#This Row],[League]]&amp;STANDINGS_K[[#This Row],[Team]]</f>
        <v>$150 Draft Champions Dec 29 1:00 pm Lg.3574DOUGHBOYS</v>
      </c>
    </row>
    <row r="431" spans="1:7" x14ac:dyDescent="0.25">
      <c r="A431">
        <v>1502</v>
      </c>
      <c r="B431" t="s">
        <v>859</v>
      </c>
      <c r="C431" t="s">
        <v>853</v>
      </c>
      <c r="D431">
        <v>1256</v>
      </c>
      <c r="E431">
        <v>1413</v>
      </c>
      <c r="F431">
        <f t="shared" si="6"/>
        <v>10</v>
      </c>
      <c r="G431" t="str">
        <f>STANDINGS_K[[#This Row],[League]]&amp;STANDINGS_K[[#This Row],[Team]]</f>
        <v>$150 Draft Champions Dec 29 1:00 pm Lg.3574Team Floyd I</v>
      </c>
    </row>
    <row r="432" spans="1:7" x14ac:dyDescent="0.25">
      <c r="A432">
        <v>2027</v>
      </c>
      <c r="B432" t="s">
        <v>860</v>
      </c>
      <c r="C432" t="s">
        <v>853</v>
      </c>
      <c r="D432">
        <v>1188</v>
      </c>
      <c r="E432">
        <v>882</v>
      </c>
      <c r="F432">
        <f t="shared" si="6"/>
        <v>11</v>
      </c>
      <c r="G432" t="str">
        <f>STANDINGS_K[[#This Row],[League]]&amp;STANDINGS_K[[#This Row],[Team]]</f>
        <v>$150 Draft Champions Dec 29 1:00 pm Lg.3574Cultured Hooligan 2</v>
      </c>
    </row>
    <row r="433" spans="1:7" x14ac:dyDescent="0.25">
      <c r="A433">
        <v>2152</v>
      </c>
      <c r="B433" t="s">
        <v>331</v>
      </c>
      <c r="C433" t="s">
        <v>853</v>
      </c>
      <c r="D433">
        <v>1167</v>
      </c>
      <c r="E433">
        <v>758</v>
      </c>
      <c r="F433">
        <f t="shared" si="6"/>
        <v>12</v>
      </c>
      <c r="G433" t="str">
        <f>STANDINGS_K[[#This Row],[League]]&amp;STANDINGS_K[[#This Row],[Team]]</f>
        <v>$150 Draft Champions Dec 29 1:00 pm Lg.3574Golden Sombreros</v>
      </c>
    </row>
    <row r="434" spans="1:7" x14ac:dyDescent="0.25">
      <c r="A434">
        <v>2372</v>
      </c>
      <c r="B434" t="s">
        <v>52</v>
      </c>
      <c r="C434" t="s">
        <v>853</v>
      </c>
      <c r="D434">
        <v>1130</v>
      </c>
      <c r="E434">
        <v>540.5</v>
      </c>
      <c r="F434">
        <f t="shared" si="6"/>
        <v>13</v>
      </c>
      <c r="G434" t="str">
        <f>STANDINGS_K[[#This Row],[League]]&amp;STANDINGS_K[[#This Row],[Team]]</f>
        <v>$150 Draft Champions Dec 29 1:00 pm Lg.3574Tree Huggers</v>
      </c>
    </row>
    <row r="435" spans="1:7" x14ac:dyDescent="0.25">
      <c r="A435">
        <v>2415</v>
      </c>
      <c r="B435" t="s">
        <v>854</v>
      </c>
      <c r="C435" t="s">
        <v>853</v>
      </c>
      <c r="D435">
        <v>1120</v>
      </c>
      <c r="E435">
        <v>496</v>
      </c>
      <c r="F435">
        <f t="shared" si="6"/>
        <v>14</v>
      </c>
      <c r="G435" t="str">
        <f>STANDINGS_K[[#This Row],[League]]&amp;STANDINGS_K[[#This Row],[Team]]</f>
        <v>$150 Draft Champions Dec 29 1:00 pm Lg.3574Absolute Truth</v>
      </c>
    </row>
    <row r="436" spans="1:7" x14ac:dyDescent="0.25">
      <c r="A436">
        <v>2508</v>
      </c>
      <c r="B436" t="s">
        <v>861</v>
      </c>
      <c r="C436" t="s">
        <v>853</v>
      </c>
      <c r="D436">
        <v>1096</v>
      </c>
      <c r="E436">
        <v>401</v>
      </c>
      <c r="F436">
        <f t="shared" si="6"/>
        <v>15</v>
      </c>
      <c r="G436" t="str">
        <f>STANDINGS_K[[#This Row],[League]]&amp;STANDINGS_K[[#This Row],[Team]]</f>
        <v>$150 Draft Champions Dec 29 1:00 pm Lg.3574Donnie Ballgame</v>
      </c>
    </row>
    <row r="437" spans="1:7" x14ac:dyDescent="0.25">
      <c r="A437">
        <v>166</v>
      </c>
      <c r="B437" t="s">
        <v>866</v>
      </c>
      <c r="C437" t="s">
        <v>863</v>
      </c>
      <c r="D437">
        <v>1460</v>
      </c>
      <c r="E437">
        <v>2743.5</v>
      </c>
      <c r="F437">
        <f t="shared" si="6"/>
        <v>1</v>
      </c>
      <c r="G437" t="str">
        <f>STANDINGS_K[[#This Row],[League]]&amp;STANDINGS_K[[#This Row],[Team]]</f>
        <v>$150 Draft Champions Dec 30 1:00 pm Lg.3575Caseycausingchaos</v>
      </c>
    </row>
    <row r="438" spans="1:7" x14ac:dyDescent="0.25">
      <c r="A438">
        <v>439</v>
      </c>
      <c r="B438" t="s">
        <v>867</v>
      </c>
      <c r="C438" t="s">
        <v>863</v>
      </c>
      <c r="D438">
        <v>1394</v>
      </c>
      <c r="E438">
        <v>2471.5</v>
      </c>
      <c r="F438">
        <f t="shared" si="6"/>
        <v>2</v>
      </c>
      <c r="G438" t="str">
        <f>STANDINGS_K[[#This Row],[League]]&amp;STANDINGS_K[[#This Row],[Team]]</f>
        <v>$150 Draft Champions Dec 30 1:00 pm Lg.3575SauceBoy</v>
      </c>
    </row>
    <row r="439" spans="1:7" x14ac:dyDescent="0.25">
      <c r="A439">
        <v>620</v>
      </c>
      <c r="B439" t="s">
        <v>871</v>
      </c>
      <c r="C439" t="s">
        <v>863</v>
      </c>
      <c r="D439">
        <v>1365</v>
      </c>
      <c r="E439">
        <v>2293.5</v>
      </c>
      <c r="F439">
        <f t="shared" si="6"/>
        <v>3</v>
      </c>
      <c r="G439" t="str">
        <f>STANDINGS_K[[#This Row],[League]]&amp;STANDINGS_K[[#This Row],[Team]]</f>
        <v>$150 Draft Champions Dec 30 1:00 pm Lg.3575Unlisted</v>
      </c>
    </row>
    <row r="440" spans="1:7" x14ac:dyDescent="0.25">
      <c r="A440">
        <v>752</v>
      </c>
      <c r="B440" t="s">
        <v>508</v>
      </c>
      <c r="C440" t="s">
        <v>863</v>
      </c>
      <c r="D440">
        <v>1347</v>
      </c>
      <c r="E440">
        <v>2162.5</v>
      </c>
      <c r="F440">
        <f t="shared" si="6"/>
        <v>4</v>
      </c>
      <c r="G440" t="str">
        <f>STANDINGS_K[[#This Row],[League]]&amp;STANDINGS_K[[#This Row],[Team]]</f>
        <v>$150 Draft Champions Dec 30 1:00 pm Lg.3575Team Robinson</v>
      </c>
    </row>
    <row r="441" spans="1:7" x14ac:dyDescent="0.25">
      <c r="A441">
        <v>1190</v>
      </c>
      <c r="B441" t="s">
        <v>494</v>
      </c>
      <c r="C441" t="s">
        <v>863</v>
      </c>
      <c r="D441">
        <v>1295</v>
      </c>
      <c r="E441">
        <v>1720.5</v>
      </c>
      <c r="F441">
        <f t="shared" si="6"/>
        <v>5</v>
      </c>
      <c r="G441" t="str">
        <f>STANDINGS_K[[#This Row],[League]]&amp;STANDINGS_K[[#This Row],[Team]]</f>
        <v>$150 Draft Champions Dec 30 1:00 pm Lg.3575Corleone</v>
      </c>
    </row>
    <row r="442" spans="1:7" x14ac:dyDescent="0.25">
      <c r="A442">
        <v>1408</v>
      </c>
      <c r="B442" t="s">
        <v>865</v>
      </c>
      <c r="C442" t="s">
        <v>863</v>
      </c>
      <c r="D442">
        <v>1266</v>
      </c>
      <c r="E442">
        <v>1497.5</v>
      </c>
      <c r="F442">
        <f t="shared" si="6"/>
        <v>6</v>
      </c>
      <c r="G442" t="str">
        <f>STANDINGS_K[[#This Row],[League]]&amp;STANDINGS_K[[#This Row],[Team]]</f>
        <v>$150 Draft Champions Dec 30 1:00 pm Lg.3575Golden Bozos</v>
      </c>
    </row>
    <row r="443" spans="1:7" x14ac:dyDescent="0.25">
      <c r="A443">
        <v>1430</v>
      </c>
      <c r="B443" t="s">
        <v>862</v>
      </c>
      <c r="C443" t="s">
        <v>863</v>
      </c>
      <c r="D443">
        <v>1264</v>
      </c>
      <c r="E443">
        <v>1478</v>
      </c>
      <c r="F443">
        <f t="shared" si="6"/>
        <v>7</v>
      </c>
      <c r="G443" t="str">
        <f>STANDINGS_K[[#This Row],[League]]&amp;STANDINGS_K[[#This Row],[Team]]</f>
        <v>$150 Draft Champions Dec 30 1:00 pm Lg.3575Booyah Baseball</v>
      </c>
    </row>
    <row r="444" spans="1:7" x14ac:dyDescent="0.25">
      <c r="A444">
        <v>1448</v>
      </c>
      <c r="B444" t="s">
        <v>134</v>
      </c>
      <c r="C444" t="s">
        <v>863</v>
      </c>
      <c r="D444">
        <v>1262</v>
      </c>
      <c r="E444">
        <v>1460.5</v>
      </c>
      <c r="F444">
        <f t="shared" si="6"/>
        <v>8</v>
      </c>
      <c r="G444" t="str">
        <f>STANDINGS_K[[#This Row],[League]]&amp;STANDINGS_K[[#This Row],[Team]]</f>
        <v>$150 Draft Champions Dec 30 1:00 pm Lg.3575Forest Hills Fiends</v>
      </c>
    </row>
    <row r="445" spans="1:7" x14ac:dyDescent="0.25">
      <c r="A445">
        <v>1641</v>
      </c>
      <c r="B445" t="s">
        <v>480</v>
      </c>
      <c r="C445" t="s">
        <v>863</v>
      </c>
      <c r="D445">
        <v>1239</v>
      </c>
      <c r="E445">
        <v>1267.5</v>
      </c>
      <c r="F445">
        <f t="shared" si="6"/>
        <v>9</v>
      </c>
      <c r="G445" t="str">
        <f>STANDINGS_K[[#This Row],[League]]&amp;STANDINGS_K[[#This Row],[Team]]</f>
        <v>$150 Draft Champions Dec 30 1:00 pm Lg.3575Boys of Summer</v>
      </c>
    </row>
    <row r="446" spans="1:7" x14ac:dyDescent="0.25">
      <c r="A446">
        <v>1644</v>
      </c>
      <c r="B446" t="s">
        <v>864</v>
      </c>
      <c r="C446" t="s">
        <v>863</v>
      </c>
      <c r="D446">
        <v>1239</v>
      </c>
      <c r="E446">
        <v>1267.5</v>
      </c>
      <c r="F446">
        <f t="shared" si="6"/>
        <v>10</v>
      </c>
      <c r="G446" t="str">
        <f>STANDINGS_K[[#This Row],[League]]&amp;STANDINGS_K[[#This Row],[Team]]</f>
        <v>$150 Draft Champions Dec 30 1:00 pm Lg.3575Hungry Dogs Hunt Best</v>
      </c>
    </row>
    <row r="447" spans="1:7" x14ac:dyDescent="0.25">
      <c r="A447">
        <v>1809</v>
      </c>
      <c r="B447" t="s">
        <v>870</v>
      </c>
      <c r="C447" t="s">
        <v>863</v>
      </c>
      <c r="D447">
        <v>1217</v>
      </c>
      <c r="E447">
        <v>1107.5</v>
      </c>
      <c r="F447">
        <f t="shared" si="6"/>
        <v>11</v>
      </c>
      <c r="G447" t="str">
        <f>STANDINGS_K[[#This Row],[League]]&amp;STANDINGS_K[[#This Row],[Team]]</f>
        <v>$150 Draft Champions Dec 30 1:00 pm Lg.3575The Achievers - DC 3</v>
      </c>
    </row>
    <row r="448" spans="1:7" x14ac:dyDescent="0.25">
      <c r="A448">
        <v>1834</v>
      </c>
      <c r="B448" t="s">
        <v>731</v>
      </c>
      <c r="C448" t="s">
        <v>863</v>
      </c>
      <c r="D448">
        <v>1214</v>
      </c>
      <c r="E448">
        <v>1078</v>
      </c>
      <c r="F448">
        <f t="shared" si="6"/>
        <v>12</v>
      </c>
      <c r="G448" t="str">
        <f>STANDINGS_K[[#This Row],[League]]&amp;STANDINGS_K[[#This Row],[Team]]</f>
        <v>$150 Draft Champions Dec 30 1:00 pm Lg.3575Team Owens</v>
      </c>
    </row>
    <row r="449" spans="1:7" x14ac:dyDescent="0.25">
      <c r="A449">
        <v>1904</v>
      </c>
      <c r="B449" t="s">
        <v>869</v>
      </c>
      <c r="C449" t="s">
        <v>863</v>
      </c>
      <c r="D449">
        <v>1205</v>
      </c>
      <c r="E449">
        <v>1010.5</v>
      </c>
      <c r="F449">
        <f t="shared" si="6"/>
        <v>13</v>
      </c>
      <c r="G449" t="str">
        <f>STANDINGS_K[[#This Row],[League]]&amp;STANDINGS_K[[#This Row],[Team]]</f>
        <v>$150 Draft Champions Dec 30 1:00 pm Lg.3575Tommy Boy</v>
      </c>
    </row>
    <row r="450" spans="1:7" x14ac:dyDescent="0.25">
      <c r="A450">
        <v>2368</v>
      </c>
      <c r="B450" t="s">
        <v>868</v>
      </c>
      <c r="C450" t="s">
        <v>863</v>
      </c>
      <c r="D450">
        <v>1131</v>
      </c>
      <c r="E450">
        <v>544.5</v>
      </c>
      <c r="F450">
        <f t="shared" si="6"/>
        <v>14</v>
      </c>
      <c r="G450" t="str">
        <f>STANDINGS_K[[#This Row],[League]]&amp;STANDINGS_K[[#This Row],[Team]]</f>
        <v>$150 Draft Champions Dec 30 1:00 pm Lg.3575Up in Smoke</v>
      </c>
    </row>
    <row r="451" spans="1:7" x14ac:dyDescent="0.25">
      <c r="A451">
        <v>2864</v>
      </c>
      <c r="B451" t="s">
        <v>27</v>
      </c>
      <c r="C451" t="s">
        <v>863</v>
      </c>
      <c r="D451">
        <v>920</v>
      </c>
      <c r="E451">
        <v>46.5</v>
      </c>
      <c r="F451">
        <f t="shared" ref="F451:F514" si="7">IF(C451=C450,F450+1,1)</f>
        <v>15</v>
      </c>
      <c r="G451" t="str">
        <f>STANDINGS_K[[#This Row],[League]]&amp;STANDINGS_K[[#This Row],[Team]]</f>
        <v>$150 Draft Champions Dec 30 1:00 pm Lg.3575Team Brady</v>
      </c>
    </row>
    <row r="452" spans="1:7" x14ac:dyDescent="0.25">
      <c r="A452">
        <v>150</v>
      </c>
      <c r="B452" t="s">
        <v>881</v>
      </c>
      <c r="C452" t="s">
        <v>873</v>
      </c>
      <c r="D452">
        <v>1466</v>
      </c>
      <c r="E452">
        <v>2761</v>
      </c>
      <c r="F452">
        <f t="shared" si="7"/>
        <v>1</v>
      </c>
      <c r="G452" t="str">
        <f>STANDINGS_K[[#This Row],[League]]&amp;STANDINGS_K[[#This Row],[Team]]</f>
        <v>$150 Draft Champions Express Feb 12 8:00 pm Lg.3692Strange Brew Crew</v>
      </c>
    </row>
    <row r="453" spans="1:7" x14ac:dyDescent="0.25">
      <c r="A453">
        <v>423</v>
      </c>
      <c r="B453" t="s">
        <v>877</v>
      </c>
      <c r="C453" t="s">
        <v>873</v>
      </c>
      <c r="D453">
        <v>1396</v>
      </c>
      <c r="E453">
        <v>2483</v>
      </c>
      <c r="F453">
        <f t="shared" si="7"/>
        <v>2</v>
      </c>
      <c r="G453" t="str">
        <f>STANDINGS_K[[#This Row],[League]]&amp;STANDINGS_K[[#This Row],[Team]]</f>
        <v>$150 Draft Champions Express Feb 12 8:00 pm Lg.36925 - the Hazel Charlies</v>
      </c>
    </row>
    <row r="454" spans="1:7" x14ac:dyDescent="0.25">
      <c r="A454">
        <v>711</v>
      </c>
      <c r="B454" t="s">
        <v>878</v>
      </c>
      <c r="C454" t="s">
        <v>873</v>
      </c>
      <c r="D454">
        <v>1351</v>
      </c>
      <c r="E454">
        <v>2200.5</v>
      </c>
      <c r="F454">
        <f t="shared" si="7"/>
        <v>3</v>
      </c>
      <c r="G454" t="str">
        <f>STANDINGS_K[[#This Row],[League]]&amp;STANDINGS_K[[#This Row],[Team]]</f>
        <v>$150 Draft Champions Express Feb 12 8:00 pm Lg.3692Les Brown</v>
      </c>
    </row>
    <row r="455" spans="1:7" x14ac:dyDescent="0.25">
      <c r="A455">
        <v>919</v>
      </c>
      <c r="B455" t="s">
        <v>882</v>
      </c>
      <c r="C455" t="s">
        <v>873</v>
      </c>
      <c r="D455">
        <v>1327</v>
      </c>
      <c r="E455">
        <v>1988.5</v>
      </c>
      <c r="F455">
        <f t="shared" si="7"/>
        <v>4</v>
      </c>
      <c r="G455" t="str">
        <f>STANDINGS_K[[#This Row],[League]]&amp;STANDINGS_K[[#This Row],[Team]]</f>
        <v>$150 Draft Champions Express Feb 12 8:00 pm Lg.3692Macaroon</v>
      </c>
    </row>
    <row r="456" spans="1:7" x14ac:dyDescent="0.25">
      <c r="A456">
        <v>966</v>
      </c>
      <c r="B456" t="s">
        <v>874</v>
      </c>
      <c r="C456" t="s">
        <v>873</v>
      </c>
      <c r="D456">
        <v>1321</v>
      </c>
      <c r="E456">
        <v>1942</v>
      </c>
      <c r="F456">
        <f t="shared" si="7"/>
        <v>5</v>
      </c>
      <c r="G456" t="str">
        <f>STANDINGS_K[[#This Row],[League]]&amp;STANDINGS_K[[#This Row],[Team]]</f>
        <v>$150 Draft Champions Express Feb 12 8:00 pm Lg.3692Lollygaggers DC2</v>
      </c>
    </row>
    <row r="457" spans="1:7" x14ac:dyDescent="0.25">
      <c r="A457">
        <v>1050</v>
      </c>
      <c r="B457" t="s">
        <v>438</v>
      </c>
      <c r="C457" t="s">
        <v>873</v>
      </c>
      <c r="D457">
        <v>1311</v>
      </c>
      <c r="E457">
        <v>1861.5</v>
      </c>
      <c r="F457">
        <f t="shared" si="7"/>
        <v>6</v>
      </c>
      <c r="G457" t="str">
        <f>STANDINGS_K[[#This Row],[League]]&amp;STANDINGS_K[[#This Row],[Team]]</f>
        <v>$150 Draft Champions Express Feb 12 8:00 pm Lg.3692Surrender Dorothy! (4)</v>
      </c>
    </row>
    <row r="458" spans="1:7" x14ac:dyDescent="0.25">
      <c r="A458">
        <v>1282</v>
      </c>
      <c r="B458" t="s">
        <v>880</v>
      </c>
      <c r="C458" t="s">
        <v>873</v>
      </c>
      <c r="D458">
        <v>1282</v>
      </c>
      <c r="E458">
        <v>1632</v>
      </c>
      <c r="F458">
        <f t="shared" si="7"/>
        <v>7</v>
      </c>
      <c r="G458" t="str">
        <f>STANDINGS_K[[#This Row],[League]]&amp;STANDINGS_K[[#This Row],[Team]]</f>
        <v>$150 Draft Champions Express Feb 12 8:00 pm Lg.3692Profloop4</v>
      </c>
    </row>
    <row r="459" spans="1:7" x14ac:dyDescent="0.25">
      <c r="A459">
        <v>1436</v>
      </c>
      <c r="B459" t="s">
        <v>7</v>
      </c>
      <c r="C459" t="s">
        <v>873</v>
      </c>
      <c r="D459">
        <v>1264</v>
      </c>
      <c r="E459">
        <v>1478</v>
      </c>
      <c r="F459">
        <f t="shared" si="7"/>
        <v>8</v>
      </c>
      <c r="G459" t="str">
        <f>STANDINGS_K[[#This Row],[League]]&amp;STANDINGS_K[[#This Row],[Team]]</f>
        <v>$150 Draft Champions Express Feb 12 8:00 pm Lg.3692Team Miller</v>
      </c>
    </row>
    <row r="460" spans="1:7" x14ac:dyDescent="0.25">
      <c r="A460">
        <v>1545</v>
      </c>
      <c r="B460" t="s">
        <v>876</v>
      </c>
      <c r="C460" t="s">
        <v>873</v>
      </c>
      <c r="D460">
        <v>1251</v>
      </c>
      <c r="E460">
        <v>1369</v>
      </c>
      <c r="F460">
        <f t="shared" si="7"/>
        <v>9</v>
      </c>
      <c r="G460" t="str">
        <f>STANDINGS_K[[#This Row],[League]]&amp;STANDINGS_K[[#This Row],[Team]]</f>
        <v>$150 Draft Champions Express Feb 12 8:00 pm Lg.3692Team Larimer</v>
      </c>
    </row>
    <row r="461" spans="1:7" x14ac:dyDescent="0.25">
      <c r="A461">
        <v>1580</v>
      </c>
      <c r="B461" t="s">
        <v>37</v>
      </c>
      <c r="C461" t="s">
        <v>873</v>
      </c>
      <c r="D461">
        <v>1247</v>
      </c>
      <c r="E461">
        <v>1327.5</v>
      </c>
      <c r="F461">
        <f t="shared" si="7"/>
        <v>10</v>
      </c>
      <c r="G461" t="str">
        <f>STANDINGS_K[[#This Row],[League]]&amp;STANDINGS_K[[#This Row],[Team]]</f>
        <v>$150 Draft Champions Express Feb 12 8:00 pm Lg.3692Bread Zeppelin</v>
      </c>
    </row>
    <row r="462" spans="1:7" x14ac:dyDescent="0.25">
      <c r="A462">
        <v>1695</v>
      </c>
      <c r="B462" t="s">
        <v>879</v>
      </c>
      <c r="C462" t="s">
        <v>873</v>
      </c>
      <c r="D462">
        <v>1233</v>
      </c>
      <c r="E462">
        <v>1220</v>
      </c>
      <c r="F462">
        <f t="shared" si="7"/>
        <v>11</v>
      </c>
      <c r="G462" t="str">
        <f>STANDINGS_K[[#This Row],[League]]&amp;STANDINGS_K[[#This Row],[Team]]</f>
        <v>$150 Draft Champions Express Feb 12 8:00 pm Lg.3692Team Kuberski2</v>
      </c>
    </row>
    <row r="463" spans="1:7" x14ac:dyDescent="0.25">
      <c r="A463">
        <v>2473</v>
      </c>
      <c r="B463" t="s">
        <v>875</v>
      </c>
      <c r="C463" t="s">
        <v>873</v>
      </c>
      <c r="D463">
        <v>1105</v>
      </c>
      <c r="E463">
        <v>441</v>
      </c>
      <c r="F463">
        <f t="shared" si="7"/>
        <v>12</v>
      </c>
      <c r="G463" t="str">
        <f>STANDINGS_K[[#This Row],[League]]&amp;STANDINGS_K[[#This Row],[Team]]</f>
        <v>$150 Draft Champions Express Feb 12 8:00 pm Lg.3692Trouble will find me</v>
      </c>
    </row>
    <row r="464" spans="1:7" x14ac:dyDescent="0.25">
      <c r="A464">
        <v>2560</v>
      </c>
      <c r="B464" t="s">
        <v>169</v>
      </c>
      <c r="C464" t="s">
        <v>873</v>
      </c>
      <c r="D464">
        <v>1085</v>
      </c>
      <c r="E464">
        <v>353</v>
      </c>
      <c r="F464">
        <f t="shared" si="7"/>
        <v>13</v>
      </c>
      <c r="G464" t="str">
        <f>STANDINGS_K[[#This Row],[League]]&amp;STANDINGS_K[[#This Row],[Team]]</f>
        <v>$150 Draft Champions Express Feb 12 8:00 pm Lg.3692Team Malsch</v>
      </c>
    </row>
    <row r="465" spans="1:7" x14ac:dyDescent="0.25">
      <c r="A465">
        <v>2726</v>
      </c>
      <c r="B465" t="s">
        <v>872</v>
      </c>
      <c r="C465" t="s">
        <v>873</v>
      </c>
      <c r="D465">
        <v>1017</v>
      </c>
      <c r="E465">
        <v>183.5</v>
      </c>
      <c r="F465">
        <f t="shared" si="7"/>
        <v>14</v>
      </c>
      <c r="G465" t="str">
        <f>STANDINGS_K[[#This Row],[League]]&amp;STANDINGS_K[[#This Row],[Team]]</f>
        <v>$150 Draft Champions Express Feb 12 8:00 pm Lg.3692Grant1</v>
      </c>
    </row>
    <row r="466" spans="1:7" x14ac:dyDescent="0.25">
      <c r="A466">
        <v>2767</v>
      </c>
      <c r="B466" t="s">
        <v>32</v>
      </c>
      <c r="C466" t="s">
        <v>873</v>
      </c>
      <c r="D466">
        <v>1000</v>
      </c>
      <c r="E466">
        <v>144.5</v>
      </c>
      <c r="F466">
        <f t="shared" si="7"/>
        <v>15</v>
      </c>
      <c r="G466" t="str">
        <f>STANDINGS_K[[#This Row],[League]]&amp;STANDINGS_K[[#This Row],[Team]]</f>
        <v>$150 Draft Champions Express Feb 12 8:00 pm Lg.3692Team enfield</v>
      </c>
    </row>
    <row r="467" spans="1:7" x14ac:dyDescent="0.25">
      <c r="A467">
        <v>33</v>
      </c>
      <c r="B467" t="s">
        <v>888</v>
      </c>
      <c r="C467" t="s">
        <v>884</v>
      </c>
      <c r="D467">
        <v>1545</v>
      </c>
      <c r="E467">
        <v>2877.5</v>
      </c>
      <c r="F467">
        <f t="shared" si="7"/>
        <v>1</v>
      </c>
      <c r="G467" t="str">
        <f>STANDINGS_K[[#This Row],[League]]&amp;STANDINGS_K[[#This Row],[Team]]</f>
        <v>$150 Draft Champions Express Feb 14 7:00 pm Lg.3707Blue Sam</v>
      </c>
    </row>
    <row r="468" spans="1:7" x14ac:dyDescent="0.25">
      <c r="A468">
        <v>199</v>
      </c>
      <c r="B468" t="s">
        <v>107</v>
      </c>
      <c r="C468" t="s">
        <v>884</v>
      </c>
      <c r="D468">
        <v>1450</v>
      </c>
      <c r="E468">
        <v>2712.5</v>
      </c>
      <c r="F468">
        <f t="shared" si="7"/>
        <v>2</v>
      </c>
      <c r="G468" t="str">
        <f>STANDINGS_K[[#This Row],[League]]&amp;STANDINGS_K[[#This Row],[Team]]</f>
        <v>$150 Draft Champions Express Feb 14 7:00 pm Lg.3707Team Scott</v>
      </c>
    </row>
    <row r="469" spans="1:7" x14ac:dyDescent="0.25">
      <c r="A469">
        <v>322</v>
      </c>
      <c r="B469" t="s">
        <v>892</v>
      </c>
      <c r="C469" t="s">
        <v>884</v>
      </c>
      <c r="D469">
        <v>1415</v>
      </c>
      <c r="E469">
        <v>2589</v>
      </c>
      <c r="F469">
        <f t="shared" si="7"/>
        <v>3</v>
      </c>
      <c r="G469" t="str">
        <f>STANDINGS_K[[#This Row],[League]]&amp;STANDINGS_K[[#This Row],[Team]]</f>
        <v>$150 Draft Champions Express Feb 14 7:00 pm Lg.3707Moz Boyz 14</v>
      </c>
    </row>
    <row r="470" spans="1:7" x14ac:dyDescent="0.25">
      <c r="A470">
        <v>643</v>
      </c>
      <c r="B470" t="s">
        <v>128</v>
      </c>
      <c r="C470" t="s">
        <v>884</v>
      </c>
      <c r="D470">
        <v>1361</v>
      </c>
      <c r="E470">
        <v>2267.5</v>
      </c>
      <c r="F470">
        <f t="shared" si="7"/>
        <v>4</v>
      </c>
      <c r="G470" t="str">
        <f>STANDINGS_K[[#This Row],[League]]&amp;STANDINGS_K[[#This Row],[Team]]</f>
        <v>$150 Draft Champions Express Feb 14 7:00 pm Lg.3707Team Boelkens</v>
      </c>
    </row>
    <row r="471" spans="1:7" x14ac:dyDescent="0.25">
      <c r="A471">
        <v>725</v>
      </c>
      <c r="B471" t="s">
        <v>891</v>
      </c>
      <c r="C471" t="s">
        <v>884</v>
      </c>
      <c r="D471">
        <v>1349</v>
      </c>
      <c r="E471">
        <v>2181</v>
      </c>
      <c r="F471">
        <f t="shared" si="7"/>
        <v>5</v>
      </c>
      <c r="G471" t="str">
        <f>STANDINGS_K[[#This Row],[League]]&amp;STANDINGS_K[[#This Row],[Team]]</f>
        <v>$150 Draft Champions Express Feb 14 7:00 pm Lg.3707Art of the Rifle</v>
      </c>
    </row>
    <row r="472" spans="1:7" x14ac:dyDescent="0.25">
      <c r="A472">
        <v>836</v>
      </c>
      <c r="B472" t="s">
        <v>512</v>
      </c>
      <c r="C472" t="s">
        <v>884</v>
      </c>
      <c r="D472">
        <v>1335</v>
      </c>
      <c r="E472">
        <v>2072</v>
      </c>
      <c r="F472">
        <f t="shared" si="7"/>
        <v>6</v>
      </c>
      <c r="G472" t="str">
        <f>STANDINGS_K[[#This Row],[League]]&amp;STANDINGS_K[[#This Row],[Team]]</f>
        <v>$150 Draft Champions Express Feb 14 7:00 pm Lg.3707Enter Sandman</v>
      </c>
    </row>
    <row r="473" spans="1:7" x14ac:dyDescent="0.25">
      <c r="A473">
        <v>1206</v>
      </c>
      <c r="B473" t="s">
        <v>32</v>
      </c>
      <c r="C473" t="s">
        <v>884</v>
      </c>
      <c r="D473">
        <v>1293</v>
      </c>
      <c r="E473">
        <v>1707</v>
      </c>
      <c r="F473">
        <f t="shared" si="7"/>
        <v>7</v>
      </c>
      <c r="G473" t="str">
        <f>STANDINGS_K[[#This Row],[League]]&amp;STANDINGS_K[[#This Row],[Team]]</f>
        <v>$150 Draft Champions Express Feb 14 7:00 pm Lg.3707Team enfield</v>
      </c>
    </row>
    <row r="474" spans="1:7" x14ac:dyDescent="0.25">
      <c r="A474">
        <v>1535</v>
      </c>
      <c r="B474" t="s">
        <v>98</v>
      </c>
      <c r="C474" t="s">
        <v>884</v>
      </c>
      <c r="D474">
        <v>1252</v>
      </c>
      <c r="E474">
        <v>1379</v>
      </c>
      <c r="F474">
        <f t="shared" si="7"/>
        <v>8</v>
      </c>
      <c r="G474" t="str">
        <f>STANDINGS_K[[#This Row],[League]]&amp;STANDINGS_K[[#This Row],[Team]]</f>
        <v>$150 Draft Champions Express Feb 14 7:00 pm Lg.3707Team Ward</v>
      </c>
    </row>
    <row r="475" spans="1:7" x14ac:dyDescent="0.25">
      <c r="A475">
        <v>1668</v>
      </c>
      <c r="B475" t="s">
        <v>887</v>
      </c>
      <c r="C475" t="s">
        <v>884</v>
      </c>
      <c r="D475">
        <v>1236</v>
      </c>
      <c r="E475">
        <v>1243.5</v>
      </c>
      <c r="F475">
        <f t="shared" si="7"/>
        <v>9</v>
      </c>
      <c r="G475" t="str">
        <f>STANDINGS_K[[#This Row],[League]]&amp;STANDINGS_K[[#This Row],[Team]]</f>
        <v>$150 Draft Champions Express Feb 14 7:00 pm Lg.3707Nomads</v>
      </c>
    </row>
    <row r="476" spans="1:7" x14ac:dyDescent="0.25">
      <c r="A476">
        <v>1712</v>
      </c>
      <c r="B476" t="s">
        <v>883</v>
      </c>
      <c r="C476" t="s">
        <v>884</v>
      </c>
      <c r="D476">
        <v>1231</v>
      </c>
      <c r="E476">
        <v>1200.5</v>
      </c>
      <c r="F476">
        <f t="shared" si="7"/>
        <v>10</v>
      </c>
      <c r="G476" t="str">
        <f>STANDINGS_K[[#This Row],[League]]&amp;STANDINGS_K[[#This Row],[Team]]</f>
        <v>$150 Draft Champions Express Feb 14 7:00 pm Lg.3707Out of Gas</v>
      </c>
    </row>
    <row r="477" spans="1:7" x14ac:dyDescent="0.25">
      <c r="A477">
        <v>1761</v>
      </c>
      <c r="B477" t="s">
        <v>886</v>
      </c>
      <c r="C477" t="s">
        <v>884</v>
      </c>
      <c r="D477">
        <v>1225</v>
      </c>
      <c r="E477">
        <v>1153.5</v>
      </c>
      <c r="F477">
        <f t="shared" si="7"/>
        <v>11</v>
      </c>
      <c r="G477" t="str">
        <f>STANDINGS_K[[#This Row],[League]]&amp;STANDINGS_K[[#This Row],[Team]]</f>
        <v>$150 Draft Champions Express Feb 14 7:00 pm Lg.3707The Broward Bullies</v>
      </c>
    </row>
    <row r="478" spans="1:7" x14ac:dyDescent="0.25">
      <c r="A478">
        <v>2438</v>
      </c>
      <c r="B478" t="s">
        <v>889</v>
      </c>
      <c r="C478" t="s">
        <v>884</v>
      </c>
      <c r="D478">
        <v>1112</v>
      </c>
      <c r="E478">
        <v>473</v>
      </c>
      <c r="F478">
        <f t="shared" si="7"/>
        <v>12</v>
      </c>
      <c r="G478" t="str">
        <f>STANDINGS_K[[#This Row],[League]]&amp;STANDINGS_K[[#This Row],[Team]]</f>
        <v>$150 Draft Champions Express Feb 14 7:00 pm Lg.3707Team Thompson</v>
      </c>
    </row>
    <row r="479" spans="1:7" x14ac:dyDescent="0.25">
      <c r="A479">
        <v>2480</v>
      </c>
      <c r="B479" t="s">
        <v>885</v>
      </c>
      <c r="C479" t="s">
        <v>884</v>
      </c>
      <c r="D479">
        <v>1102</v>
      </c>
      <c r="E479">
        <v>429</v>
      </c>
      <c r="F479">
        <f t="shared" si="7"/>
        <v>13</v>
      </c>
      <c r="G479" t="str">
        <f>STANDINGS_K[[#This Row],[League]]&amp;STANDINGS_K[[#This Row],[Team]]</f>
        <v>$150 Draft Champions Express Feb 14 7:00 pm Lg.37076 -The Justice Berrys C</v>
      </c>
    </row>
    <row r="480" spans="1:7" x14ac:dyDescent="0.25">
      <c r="A480">
        <v>2838</v>
      </c>
      <c r="B480" t="s">
        <v>890</v>
      </c>
      <c r="C480" t="s">
        <v>884</v>
      </c>
      <c r="D480">
        <v>949</v>
      </c>
      <c r="E480">
        <v>74</v>
      </c>
      <c r="F480">
        <f t="shared" si="7"/>
        <v>14</v>
      </c>
      <c r="G480" t="str">
        <f>STANDINGS_K[[#This Row],[League]]&amp;STANDINGS_K[[#This Row],[Team]]</f>
        <v>$150 Draft Champions Express Feb 14 7:00 pm Lg.3707To Kill a Marlon Byrd</v>
      </c>
    </row>
    <row r="481" spans="1:7" x14ac:dyDescent="0.25">
      <c r="A481">
        <v>2892</v>
      </c>
      <c r="B481" t="s">
        <v>584</v>
      </c>
      <c r="C481" t="s">
        <v>884</v>
      </c>
      <c r="D481">
        <v>856</v>
      </c>
      <c r="E481">
        <v>19</v>
      </c>
      <c r="F481">
        <f t="shared" si="7"/>
        <v>15</v>
      </c>
      <c r="G481" t="str">
        <f>STANDINGS_K[[#This Row],[League]]&amp;STANDINGS_K[[#This Row],[Team]]</f>
        <v>$150 Draft Champions Express Feb 14 7:00 pm Lg.3707Team Hughes</v>
      </c>
    </row>
    <row r="482" spans="1:7" x14ac:dyDescent="0.25">
      <c r="A482">
        <v>26</v>
      </c>
      <c r="B482" t="s">
        <v>37</v>
      </c>
      <c r="C482" t="s">
        <v>893</v>
      </c>
      <c r="D482">
        <v>1555</v>
      </c>
      <c r="E482">
        <v>2885</v>
      </c>
      <c r="F482">
        <f t="shared" si="7"/>
        <v>1</v>
      </c>
      <c r="G482" t="str">
        <f>STANDINGS_K[[#This Row],[League]]&amp;STANDINGS_K[[#This Row],[Team]]</f>
        <v>$150 Draft Champions Express Feb 19 8:00 pm Lg.3733Bread Zeppelin</v>
      </c>
    </row>
    <row r="483" spans="1:7" x14ac:dyDescent="0.25">
      <c r="A483">
        <v>264</v>
      </c>
      <c r="B483" t="s">
        <v>900</v>
      </c>
      <c r="C483" t="s">
        <v>893</v>
      </c>
      <c r="D483">
        <v>1431</v>
      </c>
      <c r="E483">
        <v>2645.5</v>
      </c>
      <c r="F483">
        <f t="shared" si="7"/>
        <v>2</v>
      </c>
      <c r="G483" t="str">
        <f>STANDINGS_K[[#This Row],[League]]&amp;STANDINGS_K[[#This Row],[Team]]</f>
        <v>$150 Draft Champions Express Feb 19 8:00 pm Lg.3733BOSCH DC2</v>
      </c>
    </row>
    <row r="484" spans="1:7" x14ac:dyDescent="0.25">
      <c r="A484">
        <v>584</v>
      </c>
      <c r="B484" t="s">
        <v>894</v>
      </c>
      <c r="C484" t="s">
        <v>893</v>
      </c>
      <c r="D484">
        <v>1370</v>
      </c>
      <c r="E484">
        <v>2326</v>
      </c>
      <c r="F484">
        <f t="shared" si="7"/>
        <v>3</v>
      </c>
      <c r="G484" t="str">
        <f>STANDINGS_K[[#This Row],[League]]&amp;STANDINGS_K[[#This Row],[Team]]</f>
        <v>$150 Draft Champions Express Feb 19 8:00 pm Lg.3733Mary Ann's Hammocks</v>
      </c>
    </row>
    <row r="485" spans="1:7" x14ac:dyDescent="0.25">
      <c r="A485">
        <v>701</v>
      </c>
      <c r="B485" t="s">
        <v>898</v>
      </c>
      <c r="C485" t="s">
        <v>893</v>
      </c>
      <c r="D485">
        <v>1352</v>
      </c>
      <c r="E485">
        <v>2211.5</v>
      </c>
      <c r="F485">
        <f t="shared" si="7"/>
        <v>4</v>
      </c>
      <c r="G485" t="str">
        <f>STANDINGS_K[[#This Row],[League]]&amp;STANDINGS_K[[#This Row],[Team]]</f>
        <v>$150 Draft Champions Express Feb 19 8:00 pm Lg.3733Team Asaro</v>
      </c>
    </row>
    <row r="486" spans="1:7" x14ac:dyDescent="0.25">
      <c r="A486">
        <v>842</v>
      </c>
      <c r="B486" t="s">
        <v>901</v>
      </c>
      <c r="C486" t="s">
        <v>893</v>
      </c>
      <c r="D486">
        <v>1335</v>
      </c>
      <c r="E486">
        <v>2072</v>
      </c>
      <c r="F486">
        <f t="shared" si="7"/>
        <v>5</v>
      </c>
      <c r="G486" t="str">
        <f>STANDINGS_K[[#This Row],[League]]&amp;STANDINGS_K[[#This Row],[Team]]</f>
        <v>$150 Draft Champions Express Feb 19 8:00 pm Lg.3733brother</v>
      </c>
    </row>
    <row r="487" spans="1:7" x14ac:dyDescent="0.25">
      <c r="A487">
        <v>941</v>
      </c>
      <c r="B487" t="s">
        <v>896</v>
      </c>
      <c r="C487" t="s">
        <v>893</v>
      </c>
      <c r="D487">
        <v>1325</v>
      </c>
      <c r="E487">
        <v>1974.5</v>
      </c>
      <c r="F487">
        <f t="shared" si="7"/>
        <v>6</v>
      </c>
      <c r="G487" t="str">
        <f>STANDINGS_K[[#This Row],[League]]&amp;STANDINGS_K[[#This Row],[Team]]</f>
        <v>$150 Draft Champions Express Feb 19 8:00 pm Lg.3733Team Sellers</v>
      </c>
    </row>
    <row r="488" spans="1:7" x14ac:dyDescent="0.25">
      <c r="A488">
        <v>946</v>
      </c>
      <c r="B488" t="s">
        <v>897</v>
      </c>
      <c r="C488" t="s">
        <v>893</v>
      </c>
      <c r="D488">
        <v>1324</v>
      </c>
      <c r="E488">
        <v>1965</v>
      </c>
      <c r="F488">
        <f t="shared" si="7"/>
        <v>7</v>
      </c>
      <c r="G488" t="str">
        <f>STANDINGS_K[[#This Row],[League]]&amp;STANDINGS_K[[#This Row],[Team]]</f>
        <v>$150 Draft Champions Express Feb 19 8:00 pm Lg.3733Heyward no Lackey</v>
      </c>
    </row>
    <row r="489" spans="1:7" x14ac:dyDescent="0.25">
      <c r="A489">
        <v>1569</v>
      </c>
      <c r="B489" t="s">
        <v>905</v>
      </c>
      <c r="C489" t="s">
        <v>893</v>
      </c>
      <c r="D489">
        <v>1248</v>
      </c>
      <c r="E489">
        <v>1340</v>
      </c>
      <c r="F489">
        <f t="shared" si="7"/>
        <v>8</v>
      </c>
      <c r="G489" t="str">
        <f>STANDINGS_K[[#This Row],[League]]&amp;STANDINGS_K[[#This Row],[Team]]</f>
        <v>$150 Draft Champions Express Feb 19 8:00 pm Lg.3733LONG ISLAND DONS</v>
      </c>
    </row>
    <row r="490" spans="1:7" x14ac:dyDescent="0.25">
      <c r="A490">
        <v>1796</v>
      </c>
      <c r="B490" t="s">
        <v>192</v>
      </c>
      <c r="C490" t="s">
        <v>893</v>
      </c>
      <c r="D490">
        <v>1218</v>
      </c>
      <c r="E490">
        <v>1116</v>
      </c>
      <c r="F490">
        <f t="shared" si="7"/>
        <v>9</v>
      </c>
      <c r="G490" t="str">
        <f>STANDINGS_K[[#This Row],[League]]&amp;STANDINGS_K[[#This Row],[Team]]</f>
        <v>$150 Draft Champions Express Feb 19 8:00 pm Lg.3733Spike Curve</v>
      </c>
    </row>
    <row r="491" spans="1:7" x14ac:dyDescent="0.25">
      <c r="A491">
        <v>1941</v>
      </c>
      <c r="B491" t="s">
        <v>904</v>
      </c>
      <c r="C491" t="s">
        <v>893</v>
      </c>
      <c r="D491">
        <v>1201</v>
      </c>
      <c r="E491">
        <v>967.5</v>
      </c>
      <c r="F491">
        <f t="shared" si="7"/>
        <v>10</v>
      </c>
      <c r="G491" t="str">
        <f>STANDINGS_K[[#This Row],[League]]&amp;STANDINGS_K[[#This Row],[Team]]</f>
        <v>$150 Draft Champions Express Feb 19 8:00 pm Lg.3733Lunatic Fringe DC</v>
      </c>
    </row>
    <row r="492" spans="1:7" x14ac:dyDescent="0.25">
      <c r="A492">
        <v>1976</v>
      </c>
      <c r="B492" t="s">
        <v>895</v>
      </c>
      <c r="C492" t="s">
        <v>893</v>
      </c>
      <c r="D492">
        <v>1197</v>
      </c>
      <c r="E492">
        <v>936.5</v>
      </c>
      <c r="F492">
        <f t="shared" si="7"/>
        <v>11</v>
      </c>
      <c r="G492" t="str">
        <f>STANDINGS_K[[#This Row],[League]]&amp;STANDINGS_K[[#This Row],[Team]]</f>
        <v>$150 Draft Champions Express Feb 19 8:00 pm Lg.3733Thru Fosters Eyes</v>
      </c>
    </row>
    <row r="493" spans="1:7" x14ac:dyDescent="0.25">
      <c r="A493">
        <v>2016</v>
      </c>
      <c r="B493" t="s">
        <v>902</v>
      </c>
      <c r="C493" t="s">
        <v>893</v>
      </c>
      <c r="D493">
        <v>1189</v>
      </c>
      <c r="E493">
        <v>890.5</v>
      </c>
      <c r="F493">
        <f t="shared" si="7"/>
        <v>12</v>
      </c>
      <c r="G493" t="str">
        <f>STANDINGS_K[[#This Row],[League]]&amp;STANDINGS_K[[#This Row],[Team]]</f>
        <v>$150 Draft Champions Express Feb 19 8:00 pm Lg.37334 - The Hazel Charlies 1000</v>
      </c>
    </row>
    <row r="494" spans="1:7" x14ac:dyDescent="0.25">
      <c r="A494">
        <v>2021</v>
      </c>
      <c r="B494" t="s">
        <v>130</v>
      </c>
      <c r="C494" t="s">
        <v>893</v>
      </c>
      <c r="D494">
        <v>1189</v>
      </c>
      <c r="E494">
        <v>890.5</v>
      </c>
      <c r="F494">
        <f t="shared" si="7"/>
        <v>13</v>
      </c>
      <c r="G494" t="str">
        <f>STANDINGS_K[[#This Row],[League]]&amp;STANDINGS_K[[#This Row],[Team]]</f>
        <v>$150 Draft Champions Express Feb 19 8:00 pm Lg.3733PTPers</v>
      </c>
    </row>
    <row r="495" spans="1:7" x14ac:dyDescent="0.25">
      <c r="A495">
        <v>2350</v>
      </c>
      <c r="B495" t="s">
        <v>903</v>
      </c>
      <c r="C495" t="s">
        <v>893</v>
      </c>
      <c r="D495">
        <v>1135</v>
      </c>
      <c r="E495">
        <v>561.5</v>
      </c>
      <c r="F495">
        <f t="shared" si="7"/>
        <v>14</v>
      </c>
      <c r="G495" t="str">
        <f>STANDINGS_K[[#This Row],[League]]&amp;STANDINGS_K[[#This Row],[Team]]</f>
        <v>$150 Draft Champions Express Feb 19 8:00 pm Lg.3733Sack No Chips</v>
      </c>
    </row>
    <row r="496" spans="1:7" x14ac:dyDescent="0.25">
      <c r="A496">
        <v>2682</v>
      </c>
      <c r="B496" t="s">
        <v>899</v>
      </c>
      <c r="C496" t="s">
        <v>893</v>
      </c>
      <c r="D496">
        <v>1038</v>
      </c>
      <c r="E496">
        <v>230</v>
      </c>
      <c r="F496">
        <f t="shared" si="7"/>
        <v>15</v>
      </c>
      <c r="G496" t="str">
        <f>STANDINGS_K[[#This Row],[League]]&amp;STANDINGS_K[[#This Row],[Team]]</f>
        <v>$150 Draft Champions Express Feb 19 8:00 pm Lg.3733Roth1</v>
      </c>
    </row>
    <row r="497" spans="1:7" x14ac:dyDescent="0.25">
      <c r="A497">
        <v>214</v>
      </c>
      <c r="B497" t="s">
        <v>186</v>
      </c>
      <c r="C497" t="s">
        <v>907</v>
      </c>
      <c r="D497">
        <v>1444</v>
      </c>
      <c r="E497">
        <v>2696.5</v>
      </c>
      <c r="F497">
        <f t="shared" si="7"/>
        <v>1</v>
      </c>
      <c r="G497" t="str">
        <f>STANDINGS_K[[#This Row],[League]]&amp;STANDINGS_K[[#This Row],[Team]]</f>
        <v>$150 Draft Champions Express Feb 21 7:00 pm Lg.3746LONG GONE</v>
      </c>
    </row>
    <row r="498" spans="1:7" x14ac:dyDescent="0.25">
      <c r="A498">
        <v>335</v>
      </c>
      <c r="B498" t="s">
        <v>906</v>
      </c>
      <c r="C498" t="s">
        <v>907</v>
      </c>
      <c r="D498">
        <v>1411</v>
      </c>
      <c r="E498">
        <v>2576</v>
      </c>
      <c r="F498">
        <f t="shared" si="7"/>
        <v>2</v>
      </c>
      <c r="G498" t="str">
        <f>STANDINGS_K[[#This Row],[League]]&amp;STANDINGS_K[[#This Row],[Team]]</f>
        <v>$150 Draft Champions Express Feb 21 7:00 pm Lg.3746Hulk SMASH</v>
      </c>
    </row>
    <row r="499" spans="1:7" x14ac:dyDescent="0.25">
      <c r="A499">
        <v>626</v>
      </c>
      <c r="B499" t="s">
        <v>146</v>
      </c>
      <c r="C499" t="s">
        <v>907</v>
      </c>
      <c r="D499">
        <v>1363</v>
      </c>
      <c r="E499">
        <v>2282.5</v>
      </c>
      <c r="F499">
        <f t="shared" si="7"/>
        <v>3</v>
      </c>
      <c r="G499" t="str">
        <f>STANDINGS_K[[#This Row],[League]]&amp;STANDINGS_K[[#This Row],[Team]]</f>
        <v>$150 Draft Champions Express Feb 21 7:00 pm Lg.3746Las Vegas Blvd IV</v>
      </c>
    </row>
    <row r="500" spans="1:7" x14ac:dyDescent="0.25">
      <c r="A500">
        <v>997</v>
      </c>
      <c r="B500" t="s">
        <v>916</v>
      </c>
      <c r="C500" t="s">
        <v>907</v>
      </c>
      <c r="D500">
        <v>1316</v>
      </c>
      <c r="E500">
        <v>1912</v>
      </c>
      <c r="F500">
        <f t="shared" si="7"/>
        <v>4</v>
      </c>
      <c r="G500" t="str">
        <f>STANDINGS_K[[#This Row],[League]]&amp;STANDINGS_K[[#This Row],[Team]]</f>
        <v>$150 Draft Champions Express Feb 21 7:00 pm Lg.3746Panning for Goldschmidt</v>
      </c>
    </row>
    <row r="501" spans="1:7" x14ac:dyDescent="0.25">
      <c r="A501">
        <v>1166</v>
      </c>
      <c r="B501" t="s">
        <v>917</v>
      </c>
      <c r="C501" t="s">
        <v>907</v>
      </c>
      <c r="D501">
        <v>1298</v>
      </c>
      <c r="E501">
        <v>1743.5</v>
      </c>
      <c r="F501">
        <f t="shared" si="7"/>
        <v>5</v>
      </c>
      <c r="G501" t="str">
        <f>STANDINGS_K[[#This Row],[League]]&amp;STANDINGS_K[[#This Row],[Team]]</f>
        <v>$150 Draft Champions Express Feb 21 7:00 pm Lg.3746BOSCH DC3</v>
      </c>
    </row>
    <row r="502" spans="1:7" x14ac:dyDescent="0.25">
      <c r="A502">
        <v>1390</v>
      </c>
      <c r="B502" t="s">
        <v>911</v>
      </c>
      <c r="C502" t="s">
        <v>907</v>
      </c>
      <c r="D502">
        <v>1268</v>
      </c>
      <c r="E502">
        <v>1520</v>
      </c>
      <c r="F502">
        <f t="shared" si="7"/>
        <v>6</v>
      </c>
      <c r="G502" t="str">
        <f>STANDINGS_K[[#This Row],[League]]&amp;STANDINGS_K[[#This Row],[Team]]</f>
        <v>$150 Draft Champions Express Feb 21 7:00 pm Lg.3746Lady Rainicorn</v>
      </c>
    </row>
    <row r="503" spans="1:7" x14ac:dyDescent="0.25">
      <c r="A503">
        <v>1552</v>
      </c>
      <c r="B503" t="s">
        <v>918</v>
      </c>
      <c r="C503" t="s">
        <v>907</v>
      </c>
      <c r="D503">
        <v>1250</v>
      </c>
      <c r="E503">
        <v>1360</v>
      </c>
      <c r="F503">
        <f t="shared" si="7"/>
        <v>7</v>
      </c>
      <c r="G503" t="str">
        <f>STANDINGS_K[[#This Row],[League]]&amp;STANDINGS_K[[#This Row],[Team]]</f>
        <v>$150 Draft Champions Express Feb 21 7:00 pm Lg.3746Team Carlone</v>
      </c>
    </row>
    <row r="504" spans="1:7" x14ac:dyDescent="0.25">
      <c r="A504">
        <v>1911</v>
      </c>
      <c r="B504" t="s">
        <v>910</v>
      </c>
      <c r="C504" t="s">
        <v>907</v>
      </c>
      <c r="D504">
        <v>1204</v>
      </c>
      <c r="E504">
        <v>995.5</v>
      </c>
      <c r="F504">
        <f t="shared" si="7"/>
        <v>8</v>
      </c>
      <c r="G504" t="str">
        <f>STANDINGS_K[[#This Row],[League]]&amp;STANDINGS_K[[#This Row],[Team]]</f>
        <v>$150 Draft Champions Express Feb 21 7:00 pm Lg.3746Carrasco Sauce</v>
      </c>
    </row>
    <row r="505" spans="1:7" x14ac:dyDescent="0.25">
      <c r="A505">
        <v>1984</v>
      </c>
      <c r="B505" t="s">
        <v>915</v>
      </c>
      <c r="C505" t="s">
        <v>907</v>
      </c>
      <c r="D505">
        <v>1195</v>
      </c>
      <c r="E505">
        <v>925</v>
      </c>
      <c r="F505">
        <f t="shared" si="7"/>
        <v>9</v>
      </c>
      <c r="G505" t="str">
        <f>STANDINGS_K[[#This Row],[League]]&amp;STANDINGS_K[[#This Row],[Team]]</f>
        <v>$150 Draft Champions Express Feb 21 7:00 pm Lg.3746Data City Cache Hogs</v>
      </c>
    </row>
    <row r="506" spans="1:7" x14ac:dyDescent="0.25">
      <c r="A506">
        <v>2131</v>
      </c>
      <c r="B506" t="s">
        <v>909</v>
      </c>
      <c r="C506" t="s">
        <v>907</v>
      </c>
      <c r="D506">
        <v>1170</v>
      </c>
      <c r="E506">
        <v>778.5</v>
      </c>
      <c r="F506">
        <f t="shared" si="7"/>
        <v>10</v>
      </c>
      <c r="G506" t="str">
        <f>STANDINGS_K[[#This Row],[League]]&amp;STANDINGS_K[[#This Row],[Team]]</f>
        <v>$150 Draft Champions Express Feb 21 7:00 pm Lg.3746Diamond Cutters</v>
      </c>
    </row>
    <row r="507" spans="1:7" x14ac:dyDescent="0.25">
      <c r="A507">
        <v>2220</v>
      </c>
      <c r="B507" t="s">
        <v>912</v>
      </c>
      <c r="C507" t="s">
        <v>907</v>
      </c>
      <c r="D507">
        <v>1157</v>
      </c>
      <c r="E507">
        <v>688.5</v>
      </c>
      <c r="F507">
        <f t="shared" si="7"/>
        <v>11</v>
      </c>
      <c r="G507" t="str">
        <f>STANDINGS_K[[#This Row],[League]]&amp;STANDINGS_K[[#This Row],[Team]]</f>
        <v>$150 Draft Champions Express Feb 21 7:00 pm Lg.3746BIG RED MACHINE</v>
      </c>
    </row>
    <row r="508" spans="1:7" x14ac:dyDescent="0.25">
      <c r="A508">
        <v>2301</v>
      </c>
      <c r="B508" t="s">
        <v>913</v>
      </c>
      <c r="C508" t="s">
        <v>907</v>
      </c>
      <c r="D508">
        <v>1144</v>
      </c>
      <c r="E508">
        <v>610</v>
      </c>
      <c r="F508">
        <f t="shared" si="7"/>
        <v>12</v>
      </c>
      <c r="G508" t="str">
        <f>STANDINGS_K[[#This Row],[League]]&amp;STANDINGS_K[[#This Row],[Team]]</f>
        <v>$150 Draft Champions Express Feb 21 7:00 pm Lg.3746Rocky Mountain High</v>
      </c>
    </row>
    <row r="509" spans="1:7" x14ac:dyDescent="0.25">
      <c r="A509">
        <v>2607</v>
      </c>
      <c r="B509" t="s">
        <v>908</v>
      </c>
      <c r="C509" t="s">
        <v>907</v>
      </c>
      <c r="D509">
        <v>1067</v>
      </c>
      <c r="E509">
        <v>305</v>
      </c>
      <c r="F509">
        <f t="shared" si="7"/>
        <v>13</v>
      </c>
      <c r="G509" t="str">
        <f>STANDINGS_K[[#This Row],[League]]&amp;STANDINGS_K[[#This Row],[Team]]</f>
        <v>$150 Draft Champions Express Feb 21 7:00 pm Lg.3746esh dc2</v>
      </c>
    </row>
    <row r="510" spans="1:7" x14ac:dyDescent="0.25">
      <c r="A510">
        <v>2700</v>
      </c>
      <c r="B510" t="s">
        <v>914</v>
      </c>
      <c r="C510" t="s">
        <v>907</v>
      </c>
      <c r="D510">
        <v>1031</v>
      </c>
      <c r="E510">
        <v>212.5</v>
      </c>
      <c r="F510">
        <f t="shared" si="7"/>
        <v>14</v>
      </c>
      <c r="G510" t="str">
        <f>STANDINGS_K[[#This Row],[League]]&amp;STANDINGS_K[[#This Row],[Team]]</f>
        <v>$150 Draft Champions Express Feb 21 7:00 pm Lg.3746Wiffle 102</v>
      </c>
    </row>
    <row r="511" spans="1:7" x14ac:dyDescent="0.25">
      <c r="A511">
        <v>2806</v>
      </c>
      <c r="B511" t="s">
        <v>88</v>
      </c>
      <c r="C511" t="s">
        <v>907</v>
      </c>
      <c r="D511">
        <v>975</v>
      </c>
      <c r="E511">
        <v>106</v>
      </c>
      <c r="F511">
        <f t="shared" si="7"/>
        <v>15</v>
      </c>
      <c r="G511" t="str">
        <f>STANDINGS_K[[#This Row],[League]]&amp;STANDINGS_K[[#This Row],[Team]]</f>
        <v>$150 Draft Champions Express Feb 21 7:00 pm Lg.3746Team Pellegrini</v>
      </c>
    </row>
    <row r="512" spans="1:7" x14ac:dyDescent="0.25">
      <c r="A512">
        <v>135</v>
      </c>
      <c r="B512" t="s">
        <v>922</v>
      </c>
      <c r="C512" t="s">
        <v>920</v>
      </c>
      <c r="D512">
        <v>1472</v>
      </c>
      <c r="E512">
        <v>2776.5</v>
      </c>
      <c r="F512">
        <f t="shared" si="7"/>
        <v>1</v>
      </c>
      <c r="G512" t="str">
        <f>STANDINGS_K[[#This Row],[League]]&amp;STANDINGS_K[[#This Row],[Team]]</f>
        <v>$150 Draft Champions Express Feb 26 8:00 pm Lg.3774Rayn Man</v>
      </c>
    </row>
    <row r="513" spans="1:7" x14ac:dyDescent="0.25">
      <c r="A513">
        <v>449</v>
      </c>
      <c r="B513" t="s">
        <v>929</v>
      </c>
      <c r="C513" t="s">
        <v>920</v>
      </c>
      <c r="D513">
        <v>1392</v>
      </c>
      <c r="E513">
        <v>2462.5</v>
      </c>
      <c r="F513">
        <f t="shared" si="7"/>
        <v>2</v>
      </c>
      <c r="G513" t="str">
        <f>STANDINGS_K[[#This Row],[League]]&amp;STANDINGS_K[[#This Row],[Team]]</f>
        <v>$150 Draft Champions Express Feb 26 8:00 pm Lg.3774TEAM SUCK</v>
      </c>
    </row>
    <row r="514" spans="1:7" x14ac:dyDescent="0.25">
      <c r="A514">
        <v>527</v>
      </c>
      <c r="B514" t="s">
        <v>921</v>
      </c>
      <c r="C514" t="s">
        <v>920</v>
      </c>
      <c r="D514">
        <v>1381</v>
      </c>
      <c r="E514">
        <v>2387</v>
      </c>
      <c r="F514">
        <f t="shared" si="7"/>
        <v>3</v>
      </c>
      <c r="G514" t="str">
        <f>STANDINGS_K[[#This Row],[League]]&amp;STANDINGS_K[[#This Row],[Team]]</f>
        <v>$150 Draft Champions Express Feb 26 8:00 pm Lg.3774MPG16B</v>
      </c>
    </row>
    <row r="515" spans="1:7" x14ac:dyDescent="0.25">
      <c r="A515">
        <v>661</v>
      </c>
      <c r="B515" t="s">
        <v>919</v>
      </c>
      <c r="C515" t="s">
        <v>920</v>
      </c>
      <c r="D515">
        <v>1358</v>
      </c>
      <c r="E515">
        <v>2250.5</v>
      </c>
      <c r="F515">
        <f t="shared" ref="F515:F578" si="8">IF(C515=C514,F514+1,1)</f>
        <v>4</v>
      </c>
      <c r="G515" t="str">
        <f>STANDINGS_K[[#This Row],[League]]&amp;STANDINGS_K[[#This Row],[Team]]</f>
        <v>$150 Draft Champions Express Feb 26 8:00 pm Lg.3774Thieves and Liars</v>
      </c>
    </row>
    <row r="516" spans="1:7" x14ac:dyDescent="0.25">
      <c r="A516">
        <v>1005</v>
      </c>
      <c r="B516" t="s">
        <v>412</v>
      </c>
      <c r="C516" t="s">
        <v>920</v>
      </c>
      <c r="D516">
        <v>1315</v>
      </c>
      <c r="E516">
        <v>1905.5</v>
      </c>
      <c r="F516">
        <f t="shared" si="8"/>
        <v>5</v>
      </c>
      <c r="G516" t="str">
        <f>STANDINGS_K[[#This Row],[League]]&amp;STANDINGS_K[[#This Row],[Team]]</f>
        <v>$150 Draft Champions Express Feb 26 8:00 pm Lg.3774Team Koerner</v>
      </c>
    </row>
    <row r="517" spans="1:7" x14ac:dyDescent="0.25">
      <c r="A517">
        <v>1100</v>
      </c>
      <c r="B517" t="s">
        <v>930</v>
      </c>
      <c r="C517" t="s">
        <v>920</v>
      </c>
      <c r="D517">
        <v>1306</v>
      </c>
      <c r="E517">
        <v>1811.5</v>
      </c>
      <c r="F517">
        <f t="shared" si="8"/>
        <v>6</v>
      </c>
      <c r="G517" t="str">
        <f>STANDINGS_K[[#This Row],[League]]&amp;STANDINGS_K[[#This Row],[Team]]</f>
        <v>$150 Draft Champions Express Feb 26 8:00 pm Lg.3774Duda Where's My Car?</v>
      </c>
    </row>
    <row r="518" spans="1:7" x14ac:dyDescent="0.25">
      <c r="A518">
        <v>1196</v>
      </c>
      <c r="B518" t="s">
        <v>927</v>
      </c>
      <c r="C518" t="s">
        <v>920</v>
      </c>
      <c r="D518">
        <v>1294</v>
      </c>
      <c r="E518">
        <v>1714.5</v>
      </c>
      <c r="F518">
        <f t="shared" si="8"/>
        <v>7</v>
      </c>
      <c r="G518" t="str">
        <f>STANDINGS_K[[#This Row],[League]]&amp;STANDINGS_K[[#This Row],[Team]]</f>
        <v>$150 Draft Champions Express Feb 26 8:00 pm Lg.3774Ks Galore</v>
      </c>
    </row>
    <row r="519" spans="1:7" x14ac:dyDescent="0.25">
      <c r="A519">
        <v>1360</v>
      </c>
      <c r="B519" t="s">
        <v>926</v>
      </c>
      <c r="C519" t="s">
        <v>920</v>
      </c>
      <c r="D519">
        <v>1272</v>
      </c>
      <c r="E519">
        <v>1552.5</v>
      </c>
      <c r="F519">
        <f t="shared" si="8"/>
        <v>8</v>
      </c>
      <c r="G519" t="str">
        <f>STANDINGS_K[[#This Row],[League]]&amp;STANDINGS_K[[#This Row],[Team]]</f>
        <v>$150 Draft Champions Express Feb 26 8:00 pm Lg.3774SEMPER FI 12</v>
      </c>
    </row>
    <row r="520" spans="1:7" x14ac:dyDescent="0.25">
      <c r="A520">
        <v>1606</v>
      </c>
      <c r="B520" t="s">
        <v>924</v>
      </c>
      <c r="C520" t="s">
        <v>920</v>
      </c>
      <c r="D520">
        <v>1245</v>
      </c>
      <c r="E520">
        <v>1307</v>
      </c>
      <c r="F520">
        <f t="shared" si="8"/>
        <v>9</v>
      </c>
      <c r="G520" t="str">
        <f>STANDINGS_K[[#This Row],[League]]&amp;STANDINGS_K[[#This Row],[Team]]</f>
        <v>$150 Draft Champions Express Feb 26 8:00 pm Lg.3774Team McRae</v>
      </c>
    </row>
    <row r="521" spans="1:7" x14ac:dyDescent="0.25">
      <c r="A521">
        <v>1836</v>
      </c>
      <c r="B521" t="s">
        <v>76</v>
      </c>
      <c r="C521" t="s">
        <v>920</v>
      </c>
      <c r="D521">
        <v>1214</v>
      </c>
      <c r="E521">
        <v>1078</v>
      </c>
      <c r="F521">
        <f t="shared" si="8"/>
        <v>10</v>
      </c>
      <c r="G521" t="str">
        <f>STANDINGS_K[[#This Row],[League]]&amp;STANDINGS_K[[#This Row],[Team]]</f>
        <v>$150 Draft Champions Express Feb 26 8:00 pm Lg.3774Team Peterson</v>
      </c>
    </row>
    <row r="522" spans="1:7" x14ac:dyDescent="0.25">
      <c r="A522">
        <v>2097</v>
      </c>
      <c r="B522" t="s">
        <v>928</v>
      </c>
      <c r="C522" t="s">
        <v>920</v>
      </c>
      <c r="D522">
        <v>1176</v>
      </c>
      <c r="E522">
        <v>812</v>
      </c>
      <c r="F522">
        <f t="shared" si="8"/>
        <v>11</v>
      </c>
      <c r="G522" t="str">
        <f>STANDINGS_K[[#This Row],[League]]&amp;STANDINGS_K[[#This Row],[Team]]</f>
        <v>$150 Draft Champions Express Feb 26 8:00 pm Lg.3774Hosers</v>
      </c>
    </row>
    <row r="523" spans="1:7" x14ac:dyDescent="0.25">
      <c r="A523">
        <v>2305</v>
      </c>
      <c r="B523" t="s">
        <v>923</v>
      </c>
      <c r="C523" t="s">
        <v>920</v>
      </c>
      <c r="D523">
        <v>1143</v>
      </c>
      <c r="E523">
        <v>602.5</v>
      </c>
      <c r="F523">
        <f t="shared" si="8"/>
        <v>12</v>
      </c>
      <c r="G523" t="str">
        <f>STANDINGS_K[[#This Row],[League]]&amp;STANDINGS_K[[#This Row],[Team]]</f>
        <v>$150 Draft Champions Express Feb 26 8:00 pm Lg.3774Bad News Bears</v>
      </c>
    </row>
    <row r="524" spans="1:7" x14ac:dyDescent="0.25">
      <c r="A524">
        <v>2728</v>
      </c>
      <c r="B524" t="s">
        <v>458</v>
      </c>
      <c r="C524" t="s">
        <v>920</v>
      </c>
      <c r="D524">
        <v>1017</v>
      </c>
      <c r="E524">
        <v>183.5</v>
      </c>
      <c r="F524">
        <f t="shared" si="8"/>
        <v>13</v>
      </c>
      <c r="G524" t="str">
        <f>STANDINGS_K[[#This Row],[League]]&amp;STANDINGS_K[[#This Row],[Team]]</f>
        <v>$150 Draft Champions Express Feb 26 8:00 pm Lg.3774Team Chandar</v>
      </c>
    </row>
    <row r="525" spans="1:7" x14ac:dyDescent="0.25">
      <c r="A525">
        <v>2742</v>
      </c>
      <c r="B525" t="s">
        <v>347</v>
      </c>
      <c r="C525" t="s">
        <v>920</v>
      </c>
      <c r="D525">
        <v>1009</v>
      </c>
      <c r="E525">
        <v>168</v>
      </c>
      <c r="F525">
        <f t="shared" si="8"/>
        <v>14</v>
      </c>
      <c r="G525" t="str">
        <f>STANDINGS_K[[#This Row],[League]]&amp;STANDINGS_K[[#This Row],[Team]]</f>
        <v>$150 Draft Champions Express Feb 26 8:00 pm Lg.3774Plati-puses</v>
      </c>
    </row>
    <row r="526" spans="1:7" x14ac:dyDescent="0.25">
      <c r="A526">
        <v>2753</v>
      </c>
      <c r="B526" t="s">
        <v>925</v>
      </c>
      <c r="C526" t="s">
        <v>920</v>
      </c>
      <c r="D526">
        <v>1005</v>
      </c>
      <c r="E526">
        <v>158.5</v>
      </c>
      <c r="F526">
        <f t="shared" si="8"/>
        <v>15</v>
      </c>
      <c r="G526" t="str">
        <f>STANDINGS_K[[#This Row],[League]]&amp;STANDINGS_K[[#This Row],[Team]]</f>
        <v>$150 Draft Champions Express Feb 26 8:00 pm Lg.3774The Hypetrain to Loserville</v>
      </c>
    </row>
    <row r="527" spans="1:7" x14ac:dyDescent="0.25">
      <c r="A527">
        <v>205</v>
      </c>
      <c r="B527">
        <v>22222</v>
      </c>
      <c r="C527" t="s">
        <v>932</v>
      </c>
      <c r="D527">
        <v>1446</v>
      </c>
      <c r="E527">
        <v>2704.5</v>
      </c>
      <c r="F527">
        <f t="shared" si="8"/>
        <v>1</v>
      </c>
      <c r="G527" t="str">
        <f>STANDINGS_K[[#This Row],[League]]&amp;STANDINGS_K[[#This Row],[Team]]</f>
        <v>$150 Draft Champions Express Feb 28 7:00 pm Lg.375522222</v>
      </c>
    </row>
    <row r="528" spans="1:7" x14ac:dyDescent="0.25">
      <c r="A528">
        <v>219</v>
      </c>
      <c r="B528" t="s">
        <v>931</v>
      </c>
      <c r="C528" t="s">
        <v>932</v>
      </c>
      <c r="D528">
        <v>1443</v>
      </c>
      <c r="E528">
        <v>2692.5</v>
      </c>
      <c r="F528">
        <f t="shared" si="8"/>
        <v>2</v>
      </c>
      <c r="G528" t="str">
        <f>STANDINGS_K[[#This Row],[League]]&amp;STANDINGS_K[[#This Row],[Team]]</f>
        <v>$150 Draft Champions Express Feb 28 7:00 pm Lg.3755Lucky # 7</v>
      </c>
    </row>
    <row r="529" spans="1:7" x14ac:dyDescent="0.25">
      <c r="A529">
        <v>469</v>
      </c>
      <c r="B529" t="s">
        <v>936</v>
      </c>
      <c r="C529" t="s">
        <v>932</v>
      </c>
      <c r="D529">
        <v>1388</v>
      </c>
      <c r="E529">
        <v>2437.5</v>
      </c>
      <c r="F529">
        <f t="shared" si="8"/>
        <v>3</v>
      </c>
      <c r="G529" t="str">
        <f>STANDINGS_K[[#This Row],[League]]&amp;STANDINGS_K[[#This Row],[Team]]</f>
        <v>$150 Draft Champions Express Feb 28 7:00 pm Lg.375576 COLONIALS</v>
      </c>
    </row>
    <row r="530" spans="1:7" x14ac:dyDescent="0.25">
      <c r="A530">
        <v>531</v>
      </c>
      <c r="B530" t="s">
        <v>935</v>
      </c>
      <c r="C530" t="s">
        <v>932</v>
      </c>
      <c r="D530">
        <v>1380</v>
      </c>
      <c r="E530">
        <v>2379.5</v>
      </c>
      <c r="F530">
        <f t="shared" si="8"/>
        <v>4</v>
      </c>
      <c r="G530" t="str">
        <f>STANDINGS_K[[#This Row],[League]]&amp;STANDINGS_K[[#This Row],[Team]]</f>
        <v>$150 Draft Champions Express Feb 28 7:00 pm Lg.3755Gamble Owns You</v>
      </c>
    </row>
    <row r="531" spans="1:7" x14ac:dyDescent="0.25">
      <c r="A531">
        <v>773</v>
      </c>
      <c r="B531" t="s">
        <v>939</v>
      </c>
      <c r="C531" t="s">
        <v>932</v>
      </c>
      <c r="D531">
        <v>1344</v>
      </c>
      <c r="E531">
        <v>2139</v>
      </c>
      <c r="F531">
        <f t="shared" si="8"/>
        <v>5</v>
      </c>
      <c r="G531" t="str">
        <f>STANDINGS_K[[#This Row],[League]]&amp;STANDINGS_K[[#This Row],[Team]]</f>
        <v>$150 Draft Champions Express Feb 28 7:00 pm Lg.3755TeamSpitman</v>
      </c>
    </row>
    <row r="532" spans="1:7" x14ac:dyDescent="0.25">
      <c r="A532">
        <v>1077</v>
      </c>
      <c r="B532" t="s">
        <v>940</v>
      </c>
      <c r="C532" t="s">
        <v>932</v>
      </c>
      <c r="D532">
        <v>1308</v>
      </c>
      <c r="E532">
        <v>1831.5</v>
      </c>
      <c r="F532">
        <f t="shared" si="8"/>
        <v>6</v>
      </c>
      <c r="G532" t="str">
        <f>STANDINGS_K[[#This Row],[League]]&amp;STANDINGS_K[[#This Row],[Team]]</f>
        <v>$150 Draft Champions Express Feb 28 7:00 pm Lg.3755PowerAid</v>
      </c>
    </row>
    <row r="533" spans="1:7" x14ac:dyDescent="0.25">
      <c r="A533">
        <v>1090</v>
      </c>
      <c r="B533" t="s">
        <v>934</v>
      </c>
      <c r="C533" t="s">
        <v>932</v>
      </c>
      <c r="D533">
        <v>1307</v>
      </c>
      <c r="E533">
        <v>1821</v>
      </c>
      <c r="F533">
        <f t="shared" si="8"/>
        <v>7</v>
      </c>
      <c r="G533" t="str">
        <f>STANDINGS_K[[#This Row],[League]]&amp;STANDINGS_K[[#This Row],[Team]]</f>
        <v>$150 Draft Champions Express Feb 28 7:00 pm Lg.3755Hopslam</v>
      </c>
    </row>
    <row r="534" spans="1:7" x14ac:dyDescent="0.25">
      <c r="A534">
        <v>2207</v>
      </c>
      <c r="B534" t="s">
        <v>938</v>
      </c>
      <c r="C534" t="s">
        <v>932</v>
      </c>
      <c r="D534">
        <v>1160</v>
      </c>
      <c r="E534">
        <v>706.5</v>
      </c>
      <c r="F534">
        <f t="shared" si="8"/>
        <v>8</v>
      </c>
      <c r="G534" t="str">
        <f>STANDINGS_K[[#This Row],[League]]&amp;STANDINGS_K[[#This Row],[Team]]</f>
        <v>$150 Draft Champions Express Feb 28 7:00 pm Lg.3755Stinky Cheese Men</v>
      </c>
    </row>
    <row r="535" spans="1:7" x14ac:dyDescent="0.25">
      <c r="A535">
        <v>2238</v>
      </c>
      <c r="B535" t="s">
        <v>941</v>
      </c>
      <c r="C535" t="s">
        <v>932</v>
      </c>
      <c r="D535">
        <v>1155</v>
      </c>
      <c r="E535">
        <v>674.5</v>
      </c>
      <c r="F535">
        <f t="shared" si="8"/>
        <v>9</v>
      </c>
      <c r="G535" t="str">
        <f>STANDINGS_K[[#This Row],[League]]&amp;STANDINGS_K[[#This Row],[Team]]</f>
        <v>$150 Draft Champions Express Feb 28 7:00 pm Lg.3755Starfishmn 0228X</v>
      </c>
    </row>
    <row r="536" spans="1:7" x14ac:dyDescent="0.25">
      <c r="A536">
        <v>2294</v>
      </c>
      <c r="B536" t="s">
        <v>592</v>
      </c>
      <c r="C536" t="s">
        <v>932</v>
      </c>
      <c r="D536">
        <v>1145</v>
      </c>
      <c r="E536">
        <v>617.5</v>
      </c>
      <c r="F536">
        <f t="shared" si="8"/>
        <v>10</v>
      </c>
      <c r="G536" t="str">
        <f>STANDINGS_K[[#This Row],[League]]&amp;STANDINGS_K[[#This Row],[Team]]</f>
        <v>$150 Draft Champions Express Feb 28 7:00 pm Lg.3755Team Bennette</v>
      </c>
    </row>
    <row r="537" spans="1:7" x14ac:dyDescent="0.25">
      <c r="A537">
        <v>2304</v>
      </c>
      <c r="B537" t="s">
        <v>72</v>
      </c>
      <c r="C537" t="s">
        <v>932</v>
      </c>
      <c r="D537">
        <v>1144</v>
      </c>
      <c r="E537">
        <v>610</v>
      </c>
      <c r="F537">
        <f t="shared" si="8"/>
        <v>11</v>
      </c>
      <c r="G537" t="str">
        <f>STANDINGS_K[[#This Row],[League]]&amp;STANDINGS_K[[#This Row],[Team]]</f>
        <v>$150 Draft Champions Express Feb 28 7:00 pm Lg.3755The Losing Edge</v>
      </c>
    </row>
    <row r="538" spans="1:7" x14ac:dyDescent="0.25">
      <c r="A538">
        <v>2399</v>
      </c>
      <c r="B538" t="s">
        <v>933</v>
      </c>
      <c r="C538" t="s">
        <v>932</v>
      </c>
      <c r="D538">
        <v>1123</v>
      </c>
      <c r="E538">
        <v>513</v>
      </c>
      <c r="F538">
        <f t="shared" si="8"/>
        <v>12</v>
      </c>
      <c r="G538" t="str">
        <f>STANDINGS_K[[#This Row],[League]]&amp;STANDINGS_K[[#This Row],[Team]]</f>
        <v>$150 Draft Champions Express Feb 28 7:00 pm Lg.3755Team Freadman</v>
      </c>
    </row>
    <row r="539" spans="1:7" x14ac:dyDescent="0.25">
      <c r="A539">
        <v>2613</v>
      </c>
      <c r="B539" t="s">
        <v>937</v>
      </c>
      <c r="C539" t="s">
        <v>932</v>
      </c>
      <c r="D539">
        <v>1064</v>
      </c>
      <c r="E539">
        <v>297</v>
      </c>
      <c r="F539">
        <f t="shared" si="8"/>
        <v>13</v>
      </c>
      <c r="G539" t="str">
        <f>STANDINGS_K[[#This Row],[League]]&amp;STANDINGS_K[[#This Row],[Team]]</f>
        <v>$150 Draft Champions Express Feb 28 7:00 pm Lg.3755Diverting Resistance</v>
      </c>
    </row>
    <row r="540" spans="1:7" x14ac:dyDescent="0.25">
      <c r="A540">
        <v>2779</v>
      </c>
      <c r="B540" t="s">
        <v>380</v>
      </c>
      <c r="C540" t="s">
        <v>932</v>
      </c>
      <c r="D540">
        <v>992</v>
      </c>
      <c r="E540">
        <v>132.5</v>
      </c>
      <c r="F540">
        <f t="shared" si="8"/>
        <v>14</v>
      </c>
      <c r="G540" t="str">
        <f>STANDINGS_K[[#This Row],[League]]&amp;STANDINGS_K[[#This Row],[Team]]</f>
        <v>$150 Draft Champions Express Feb 28 7:00 pm Lg.3755Team McDermott</v>
      </c>
    </row>
    <row r="541" spans="1:7" x14ac:dyDescent="0.25">
      <c r="A541">
        <v>2827</v>
      </c>
      <c r="B541" t="s">
        <v>942</v>
      </c>
      <c r="C541" t="s">
        <v>932</v>
      </c>
      <c r="D541">
        <v>958</v>
      </c>
      <c r="E541">
        <v>84.5</v>
      </c>
      <c r="F541">
        <f t="shared" si="8"/>
        <v>15</v>
      </c>
      <c r="G541" t="str">
        <f>STANDINGS_K[[#This Row],[League]]&amp;STANDINGS_K[[#This Row],[Team]]</f>
        <v>$150 Draft Champions Express Feb 28 7:00 pm Lg.3755Trump Moron Brigade</v>
      </c>
    </row>
    <row r="542" spans="1:7" x14ac:dyDescent="0.25">
      <c r="A542">
        <v>106</v>
      </c>
      <c r="B542" t="s">
        <v>948</v>
      </c>
      <c r="C542" t="s">
        <v>943</v>
      </c>
      <c r="D542">
        <v>1485</v>
      </c>
      <c r="E542">
        <v>2805</v>
      </c>
      <c r="F542">
        <f t="shared" si="8"/>
        <v>1</v>
      </c>
      <c r="G542" t="str">
        <f>STANDINGS_K[[#This Row],[League]]&amp;STANDINGS_K[[#This Row],[Team]]</f>
        <v>$150 Draft Champions Express Jan 22 8:00 pm Lg.3610RealJRAnderson</v>
      </c>
    </row>
    <row r="543" spans="1:7" x14ac:dyDescent="0.25">
      <c r="A543">
        <v>215</v>
      </c>
      <c r="B543" t="s">
        <v>950</v>
      </c>
      <c r="C543" t="s">
        <v>943</v>
      </c>
      <c r="D543">
        <v>1444</v>
      </c>
      <c r="E543">
        <v>2696.5</v>
      </c>
      <c r="F543">
        <f t="shared" si="8"/>
        <v>2</v>
      </c>
      <c r="G543" t="str">
        <f>STANDINGS_K[[#This Row],[League]]&amp;STANDINGS_K[[#This Row],[Team]]</f>
        <v>$150 Draft Champions Express Jan 22 8:00 pm Lg.3610Saxton DC Express</v>
      </c>
    </row>
    <row r="544" spans="1:7" x14ac:dyDescent="0.25">
      <c r="A544">
        <v>251</v>
      </c>
      <c r="B544" t="s">
        <v>953</v>
      </c>
      <c r="C544" t="s">
        <v>943</v>
      </c>
      <c r="D544">
        <v>1436</v>
      </c>
      <c r="E544">
        <v>2662.5</v>
      </c>
      <c r="F544">
        <f t="shared" si="8"/>
        <v>3</v>
      </c>
      <c r="G544" t="str">
        <f>STANDINGS_K[[#This Row],[League]]&amp;STANDINGS_K[[#This Row],[Team]]</f>
        <v>$150 Draft Champions Express Jan 22 8:00 pm Lg.3610Team debert</v>
      </c>
    </row>
    <row r="545" spans="1:7" x14ac:dyDescent="0.25">
      <c r="A545">
        <v>948</v>
      </c>
      <c r="B545" t="s">
        <v>951</v>
      </c>
      <c r="C545" t="s">
        <v>943</v>
      </c>
      <c r="D545">
        <v>1324</v>
      </c>
      <c r="E545">
        <v>1965</v>
      </c>
      <c r="F545">
        <f t="shared" si="8"/>
        <v>4</v>
      </c>
      <c r="G545" t="str">
        <f>STANDINGS_K[[#This Row],[League]]&amp;STANDINGS_K[[#This Row],[Team]]</f>
        <v>$150 Draft Champions Express Jan 22 8:00 pm Lg.3610Red Sam</v>
      </c>
    </row>
    <row r="546" spans="1:7" x14ac:dyDescent="0.25">
      <c r="A546">
        <v>1369</v>
      </c>
      <c r="B546" t="s">
        <v>924</v>
      </c>
      <c r="C546" t="s">
        <v>943</v>
      </c>
      <c r="D546">
        <v>1271</v>
      </c>
      <c r="E546">
        <v>1544</v>
      </c>
      <c r="F546">
        <f t="shared" si="8"/>
        <v>5</v>
      </c>
      <c r="G546" t="str">
        <f>STANDINGS_K[[#This Row],[League]]&amp;STANDINGS_K[[#This Row],[Team]]</f>
        <v>$150 Draft Champions Express Jan 22 8:00 pm Lg.3610Team McRae</v>
      </c>
    </row>
    <row r="547" spans="1:7" x14ac:dyDescent="0.25">
      <c r="A547">
        <v>1464</v>
      </c>
      <c r="B547" t="s">
        <v>280</v>
      </c>
      <c r="C547" t="s">
        <v>943</v>
      </c>
      <c r="D547">
        <v>1261</v>
      </c>
      <c r="E547">
        <v>1450.5</v>
      </c>
      <c r="F547">
        <f t="shared" si="8"/>
        <v>6</v>
      </c>
      <c r="G547" t="str">
        <f>STANDINGS_K[[#This Row],[League]]&amp;STANDINGS_K[[#This Row],[Team]]</f>
        <v>$150 Draft Champions Express Jan 22 8:00 pm Lg.3610UL's Toothpick</v>
      </c>
    </row>
    <row r="548" spans="1:7" x14ac:dyDescent="0.25">
      <c r="A548">
        <v>1572</v>
      </c>
      <c r="B548" t="s">
        <v>945</v>
      </c>
      <c r="C548" t="s">
        <v>943</v>
      </c>
      <c r="D548">
        <v>1248</v>
      </c>
      <c r="E548">
        <v>1340</v>
      </c>
      <c r="F548">
        <f t="shared" si="8"/>
        <v>7</v>
      </c>
      <c r="G548" t="str">
        <f>STANDINGS_K[[#This Row],[League]]&amp;STANDINGS_K[[#This Row],[Team]]</f>
        <v>$150 Draft Champions Express Jan 22 8:00 pm Lg.3610THE FINAL BOSS</v>
      </c>
    </row>
    <row r="549" spans="1:7" x14ac:dyDescent="0.25">
      <c r="A549">
        <v>1697</v>
      </c>
      <c r="B549" t="s">
        <v>944</v>
      </c>
      <c r="C549" t="s">
        <v>943</v>
      </c>
      <c r="D549">
        <v>1233</v>
      </c>
      <c r="E549">
        <v>1220</v>
      </c>
      <c r="F549">
        <f t="shared" si="8"/>
        <v>8</v>
      </c>
      <c r="G549" t="str">
        <f>STANDINGS_K[[#This Row],[League]]&amp;STANDINGS_K[[#This Row],[Team]]</f>
        <v>$150 Draft Champions Express Jan 22 8:00 pm Lg.3610The Proving Grounds</v>
      </c>
    </row>
    <row r="550" spans="1:7" x14ac:dyDescent="0.25">
      <c r="A550">
        <v>1740</v>
      </c>
      <c r="B550" t="s">
        <v>179</v>
      </c>
      <c r="C550" t="s">
        <v>943</v>
      </c>
      <c r="D550">
        <v>1227</v>
      </c>
      <c r="E550">
        <v>1169</v>
      </c>
      <c r="F550">
        <f t="shared" si="8"/>
        <v>9</v>
      </c>
      <c r="G550" t="str">
        <f>STANDINGS_K[[#This Row],[League]]&amp;STANDINGS_K[[#This Row],[Team]]</f>
        <v>$150 Draft Champions Express Jan 22 8:00 pm Lg.3610Doolittle</v>
      </c>
    </row>
    <row r="551" spans="1:7" x14ac:dyDescent="0.25">
      <c r="A551">
        <v>1799</v>
      </c>
      <c r="B551" t="s">
        <v>259</v>
      </c>
      <c r="C551" t="s">
        <v>943</v>
      </c>
      <c r="D551">
        <v>1217</v>
      </c>
      <c r="E551">
        <v>1107.5</v>
      </c>
      <c r="F551">
        <f t="shared" si="8"/>
        <v>10</v>
      </c>
      <c r="G551" t="str">
        <f>STANDINGS_K[[#This Row],[League]]&amp;STANDINGS_K[[#This Row],[Team]]</f>
        <v>$150 Draft Champions Express Jan 22 8:00 pm Lg.3610Bridgeville Bombers</v>
      </c>
    </row>
    <row r="552" spans="1:7" x14ac:dyDescent="0.25">
      <c r="A552">
        <v>1945</v>
      </c>
      <c r="B552" t="s">
        <v>947</v>
      </c>
      <c r="C552" t="s">
        <v>943</v>
      </c>
      <c r="D552">
        <v>1201</v>
      </c>
      <c r="E552">
        <v>967.5</v>
      </c>
      <c r="F552">
        <f t="shared" si="8"/>
        <v>11</v>
      </c>
      <c r="G552" t="str">
        <f>STANDINGS_K[[#This Row],[League]]&amp;STANDINGS_K[[#This Row],[Team]]</f>
        <v>$150 Draft Champions Express Jan 22 8:00 pm Lg.3610SEMPER FI 10</v>
      </c>
    </row>
    <row r="553" spans="1:7" x14ac:dyDescent="0.25">
      <c r="A553">
        <v>2074</v>
      </c>
      <c r="B553" t="s">
        <v>946</v>
      </c>
      <c r="C553" t="s">
        <v>943</v>
      </c>
      <c r="D553">
        <v>1181</v>
      </c>
      <c r="E553">
        <v>840.5</v>
      </c>
      <c r="F553">
        <f t="shared" si="8"/>
        <v>12</v>
      </c>
      <c r="G553" t="str">
        <f>STANDINGS_K[[#This Row],[League]]&amp;STANDINGS_K[[#This Row],[Team]]</f>
        <v>$150 Draft Champions Express Jan 22 8:00 pm Lg.3610Vote for Pedro</v>
      </c>
    </row>
    <row r="554" spans="1:7" x14ac:dyDescent="0.25">
      <c r="A554">
        <v>2080</v>
      </c>
      <c r="B554" t="s">
        <v>71</v>
      </c>
      <c r="C554" t="s">
        <v>943</v>
      </c>
      <c r="D554">
        <v>1179</v>
      </c>
      <c r="E554">
        <v>829</v>
      </c>
      <c r="F554">
        <f t="shared" si="8"/>
        <v>13</v>
      </c>
      <c r="G554" t="str">
        <f>STANDINGS_K[[#This Row],[League]]&amp;STANDINGS_K[[#This Row],[Team]]</f>
        <v>$150 Draft Champions Express Jan 22 8:00 pm Lg.3610Frozen Ropes</v>
      </c>
    </row>
    <row r="555" spans="1:7" x14ac:dyDescent="0.25">
      <c r="A555">
        <v>2689</v>
      </c>
      <c r="B555" t="s">
        <v>949</v>
      </c>
      <c r="C555" t="s">
        <v>943</v>
      </c>
      <c r="D555">
        <v>1034</v>
      </c>
      <c r="E555">
        <v>221.5</v>
      </c>
      <c r="F555">
        <f t="shared" si="8"/>
        <v>14</v>
      </c>
      <c r="G555" t="str">
        <f>STANDINGS_K[[#This Row],[League]]&amp;STANDINGS_K[[#This Row],[Team]]</f>
        <v>$150 Draft Champions Express Jan 22 8:00 pm Lg.3610Hawks</v>
      </c>
    </row>
    <row r="556" spans="1:7" x14ac:dyDescent="0.25">
      <c r="A556">
        <v>2730</v>
      </c>
      <c r="B556" t="s">
        <v>952</v>
      </c>
      <c r="C556" t="s">
        <v>943</v>
      </c>
      <c r="D556">
        <v>1016</v>
      </c>
      <c r="E556">
        <v>181</v>
      </c>
      <c r="F556">
        <f t="shared" si="8"/>
        <v>15</v>
      </c>
      <c r="G556" t="str">
        <f>STANDINGS_K[[#This Row],[League]]&amp;STANDINGS_K[[#This Row],[Team]]</f>
        <v>$150 Draft Champions Express Jan 22 8:00 pm Lg.3610Vargas1</v>
      </c>
    </row>
    <row r="557" spans="1:7" x14ac:dyDescent="0.25">
      <c r="A557">
        <v>45</v>
      </c>
      <c r="B557" t="s">
        <v>957</v>
      </c>
      <c r="C557" t="s">
        <v>955</v>
      </c>
      <c r="D557">
        <v>1521</v>
      </c>
      <c r="E557">
        <v>2865.5</v>
      </c>
      <c r="F557">
        <f t="shared" si="8"/>
        <v>1</v>
      </c>
      <c r="G557" t="str">
        <f>STANDINGS_K[[#This Row],[League]]&amp;STANDINGS_K[[#This Row],[Team]]</f>
        <v>$150 Draft Champions Express Jan 31 7:00 pm Lg.3643DEAD PUPPIES EXPRESS</v>
      </c>
    </row>
    <row r="558" spans="1:7" x14ac:dyDescent="0.25">
      <c r="A558">
        <v>66</v>
      </c>
      <c r="B558" t="s">
        <v>107</v>
      </c>
      <c r="C558" t="s">
        <v>955</v>
      </c>
      <c r="D558">
        <v>1505</v>
      </c>
      <c r="E558">
        <v>2845.5</v>
      </c>
      <c r="F558">
        <f t="shared" si="8"/>
        <v>2</v>
      </c>
      <c r="G558" t="str">
        <f>STANDINGS_K[[#This Row],[League]]&amp;STANDINGS_K[[#This Row],[Team]]</f>
        <v>$150 Draft Champions Express Jan 31 7:00 pm Lg.3643Team Scott</v>
      </c>
    </row>
    <row r="559" spans="1:7" x14ac:dyDescent="0.25">
      <c r="A559">
        <v>361</v>
      </c>
      <c r="B559" t="s">
        <v>355</v>
      </c>
      <c r="C559" t="s">
        <v>955</v>
      </c>
      <c r="D559">
        <v>1406</v>
      </c>
      <c r="E559">
        <v>2548.5</v>
      </c>
      <c r="F559">
        <f t="shared" si="8"/>
        <v>3</v>
      </c>
      <c r="G559" t="str">
        <f>STANDINGS_K[[#This Row],[League]]&amp;STANDINGS_K[[#This Row],[Team]]</f>
        <v>$150 Draft Champions Express Jan 31 7:00 pm Lg.3643Just Express Wins</v>
      </c>
    </row>
    <row r="560" spans="1:7" x14ac:dyDescent="0.25">
      <c r="A560">
        <v>896</v>
      </c>
      <c r="B560" t="s">
        <v>959</v>
      </c>
      <c r="C560" t="s">
        <v>955</v>
      </c>
      <c r="D560">
        <v>1329</v>
      </c>
      <c r="E560">
        <v>2009</v>
      </c>
      <c r="F560">
        <f t="shared" si="8"/>
        <v>4</v>
      </c>
      <c r="G560" t="str">
        <f>STANDINGS_K[[#This Row],[League]]&amp;STANDINGS_K[[#This Row],[Team]]</f>
        <v>$150 Draft Champions Express Jan 31 7:00 pm Lg.3643*RED HOT</v>
      </c>
    </row>
    <row r="561" spans="1:7" x14ac:dyDescent="0.25">
      <c r="A561">
        <v>1055</v>
      </c>
      <c r="B561" t="s">
        <v>956</v>
      </c>
      <c r="C561" t="s">
        <v>955</v>
      </c>
      <c r="D561">
        <v>1310</v>
      </c>
      <c r="E561">
        <v>1854.5</v>
      </c>
      <c r="F561">
        <f t="shared" si="8"/>
        <v>5</v>
      </c>
      <c r="G561" t="str">
        <f>STANDINGS_K[[#This Row],[League]]&amp;STANDINGS_K[[#This Row],[Team]]</f>
        <v>$150 Draft Champions Express Jan 31 7:00 pm Lg.3643Jeters Never Prosper (Express)</v>
      </c>
    </row>
    <row r="562" spans="1:7" x14ac:dyDescent="0.25">
      <c r="A562">
        <v>1121</v>
      </c>
      <c r="B562" t="s">
        <v>963</v>
      </c>
      <c r="C562" t="s">
        <v>955</v>
      </c>
      <c r="D562">
        <v>1303</v>
      </c>
      <c r="E562">
        <v>1789.5</v>
      </c>
      <c r="F562">
        <f t="shared" si="8"/>
        <v>6</v>
      </c>
      <c r="G562" t="str">
        <f>STANDINGS_K[[#This Row],[League]]&amp;STANDINGS_K[[#This Row],[Team]]</f>
        <v>$150 Draft Champions Express Jan 31 7:00 pm Lg.3643Neon Madmen</v>
      </c>
    </row>
    <row r="563" spans="1:7" x14ac:dyDescent="0.25">
      <c r="A563">
        <v>1411</v>
      </c>
      <c r="B563" t="s">
        <v>954</v>
      </c>
      <c r="C563" t="s">
        <v>955</v>
      </c>
      <c r="D563">
        <v>1266</v>
      </c>
      <c r="E563">
        <v>1497.5</v>
      </c>
      <c r="F563">
        <f t="shared" si="8"/>
        <v>7</v>
      </c>
      <c r="G563" t="str">
        <f>STANDINGS_K[[#This Row],[League]]&amp;STANDINGS_K[[#This Row],[Team]]</f>
        <v>$150 Draft Champions Express Jan 31 7:00 pm Lg.3643Sonic Death Monkeys</v>
      </c>
    </row>
    <row r="564" spans="1:7" x14ac:dyDescent="0.25">
      <c r="A564">
        <v>1488</v>
      </c>
      <c r="B564" t="s">
        <v>958</v>
      </c>
      <c r="C564" t="s">
        <v>955</v>
      </c>
      <c r="D564">
        <v>1257</v>
      </c>
      <c r="E564">
        <v>1422</v>
      </c>
      <c r="F564">
        <f t="shared" si="8"/>
        <v>8</v>
      </c>
      <c r="G564" t="str">
        <f>STANDINGS_K[[#This Row],[League]]&amp;STANDINGS_K[[#This Row],[Team]]</f>
        <v>$150 Draft Champions Express Jan 31 7:00 pm Lg.3643Hot Dog Papaya</v>
      </c>
    </row>
    <row r="565" spans="1:7" x14ac:dyDescent="0.25">
      <c r="A565">
        <v>1627</v>
      </c>
      <c r="B565" t="s">
        <v>219</v>
      </c>
      <c r="C565" t="s">
        <v>955</v>
      </c>
      <c r="D565">
        <v>1242</v>
      </c>
      <c r="E565">
        <v>1287.5</v>
      </c>
      <c r="F565">
        <f t="shared" si="8"/>
        <v>9</v>
      </c>
      <c r="G565" t="str">
        <f>STANDINGS_K[[#This Row],[League]]&amp;STANDINGS_K[[#This Row],[Team]]</f>
        <v>$150 Draft Champions Express Jan 31 7:00 pm Lg.3643Team Kuberski</v>
      </c>
    </row>
    <row r="566" spans="1:7" x14ac:dyDescent="0.25">
      <c r="A566">
        <v>1843</v>
      </c>
      <c r="B566" t="s">
        <v>181</v>
      </c>
      <c r="C566" t="s">
        <v>955</v>
      </c>
      <c r="D566">
        <v>1212</v>
      </c>
      <c r="E566">
        <v>1065.5</v>
      </c>
      <c r="F566">
        <f t="shared" si="8"/>
        <v>10</v>
      </c>
      <c r="G566" t="str">
        <f>STANDINGS_K[[#This Row],[League]]&amp;STANDINGS_K[[#This Row],[Team]]</f>
        <v>$150 Draft Champions Express Jan 31 7:00 pm Lg.3643CHEEZDAWGZ</v>
      </c>
    </row>
    <row r="567" spans="1:7" x14ac:dyDescent="0.25">
      <c r="A567">
        <v>2259</v>
      </c>
      <c r="B567" t="s">
        <v>98</v>
      </c>
      <c r="C567" t="s">
        <v>955</v>
      </c>
      <c r="D567">
        <v>1152</v>
      </c>
      <c r="E567">
        <v>653</v>
      </c>
      <c r="F567">
        <f t="shared" si="8"/>
        <v>11</v>
      </c>
      <c r="G567" t="str">
        <f>STANDINGS_K[[#This Row],[League]]&amp;STANDINGS_K[[#This Row],[Team]]</f>
        <v>$150 Draft Champions Express Jan 31 7:00 pm Lg.3643Team Ward</v>
      </c>
    </row>
    <row r="568" spans="1:7" x14ac:dyDescent="0.25">
      <c r="A568">
        <v>2299</v>
      </c>
      <c r="B568" t="s">
        <v>964</v>
      </c>
      <c r="C568" t="s">
        <v>955</v>
      </c>
      <c r="D568">
        <v>1144</v>
      </c>
      <c r="E568">
        <v>610</v>
      </c>
      <c r="F568">
        <f t="shared" si="8"/>
        <v>12</v>
      </c>
      <c r="G568" t="str">
        <f>STANDINGS_K[[#This Row],[League]]&amp;STANDINGS_K[[#This Row],[Team]]</f>
        <v>$150 Draft Champions Express Jan 31 7:00 pm Lg.3643Moz Boyz 13</v>
      </c>
    </row>
    <row r="569" spans="1:7" x14ac:dyDescent="0.25">
      <c r="A569">
        <v>2506</v>
      </c>
      <c r="B569" t="s">
        <v>961</v>
      </c>
      <c r="C569" t="s">
        <v>955</v>
      </c>
      <c r="D569">
        <v>1097</v>
      </c>
      <c r="E569">
        <v>406</v>
      </c>
      <c r="F569">
        <f t="shared" si="8"/>
        <v>13</v>
      </c>
      <c r="G569" t="str">
        <f>STANDINGS_K[[#This Row],[League]]&amp;STANDINGS_K[[#This Row],[Team]]</f>
        <v>$150 Draft Champions Express Jan 31 7:00 pm Lg.3643Team Kent 7</v>
      </c>
    </row>
    <row r="570" spans="1:7" x14ac:dyDescent="0.25">
      <c r="A570">
        <v>2690</v>
      </c>
      <c r="B570" t="s">
        <v>960</v>
      </c>
      <c r="C570" t="s">
        <v>955</v>
      </c>
      <c r="D570">
        <v>1034</v>
      </c>
      <c r="E570">
        <v>221.5</v>
      </c>
      <c r="F570">
        <f t="shared" si="8"/>
        <v>14</v>
      </c>
      <c r="G570" t="str">
        <f>STANDINGS_K[[#This Row],[League]]&amp;STANDINGS_K[[#This Row],[Team]]</f>
        <v>$150 Draft Champions Express Jan 31 7:00 pm Lg.3643Jmart41341</v>
      </c>
    </row>
    <row r="571" spans="1:7" x14ac:dyDescent="0.25">
      <c r="A571">
        <v>2905</v>
      </c>
      <c r="B571" t="s">
        <v>962</v>
      </c>
      <c r="C571" t="s">
        <v>955</v>
      </c>
      <c r="D571">
        <v>796</v>
      </c>
      <c r="E571">
        <v>6</v>
      </c>
      <c r="F571">
        <f t="shared" si="8"/>
        <v>15</v>
      </c>
      <c r="G571" t="str">
        <f>STANDINGS_K[[#This Row],[League]]&amp;STANDINGS_K[[#This Row],[Team]]</f>
        <v>$150 Draft Champions Express Jan 31 7:00 pm Lg.3643St LUKES 2016</v>
      </c>
    </row>
    <row r="572" spans="1:7" x14ac:dyDescent="0.25">
      <c r="A572">
        <v>276</v>
      </c>
      <c r="B572" t="s">
        <v>37</v>
      </c>
      <c r="C572" t="s">
        <v>966</v>
      </c>
      <c r="D572">
        <v>1428</v>
      </c>
      <c r="E572">
        <v>2633.5</v>
      </c>
      <c r="F572">
        <f t="shared" si="8"/>
        <v>1</v>
      </c>
      <c r="G572" t="str">
        <f>STANDINGS_K[[#This Row],[League]]&amp;STANDINGS_K[[#This Row],[Team]]</f>
        <v>$150 Draft Champions Express Mar 04 8:00 pm Lg.3808Bread Zeppelin</v>
      </c>
    </row>
    <row r="573" spans="1:7" x14ac:dyDescent="0.25">
      <c r="A573">
        <v>433</v>
      </c>
      <c r="B573" t="s">
        <v>968</v>
      </c>
      <c r="C573" t="s">
        <v>966</v>
      </c>
      <c r="D573">
        <v>1396</v>
      </c>
      <c r="E573">
        <v>2483</v>
      </c>
      <c r="F573">
        <f t="shared" si="8"/>
        <v>2</v>
      </c>
      <c r="G573" t="str">
        <f>STANDINGS_K[[#This Row],[League]]&amp;STANDINGS_K[[#This Row],[Team]]</f>
        <v>$150 Draft Champions Express Mar 04 8:00 pm Lg.3808Under Achievers</v>
      </c>
    </row>
    <row r="574" spans="1:7" x14ac:dyDescent="0.25">
      <c r="A574">
        <v>715</v>
      </c>
      <c r="B574" t="s">
        <v>971</v>
      </c>
      <c r="C574" t="s">
        <v>966</v>
      </c>
      <c r="D574">
        <v>1351</v>
      </c>
      <c r="E574">
        <v>2200.5</v>
      </c>
      <c r="F574">
        <f t="shared" si="8"/>
        <v>3</v>
      </c>
      <c r="G574" t="str">
        <f>STANDINGS_K[[#This Row],[League]]&amp;STANDINGS_K[[#This Row],[Team]]</f>
        <v>$150 Draft Champions Express Mar 04 8:00 pm Lg.3808Ray Time</v>
      </c>
    </row>
    <row r="575" spans="1:7" x14ac:dyDescent="0.25">
      <c r="A575">
        <v>1017</v>
      </c>
      <c r="B575" t="s">
        <v>975</v>
      </c>
      <c r="C575" t="s">
        <v>966</v>
      </c>
      <c r="D575">
        <v>1314</v>
      </c>
      <c r="E575">
        <v>1895.5</v>
      </c>
      <c r="F575">
        <f t="shared" si="8"/>
        <v>4</v>
      </c>
      <c r="G575" t="str">
        <f>STANDINGS_K[[#This Row],[League]]&amp;STANDINGS_K[[#This Row],[Team]]</f>
        <v>$150 Draft Champions Express Mar 04 8:00 pm Lg.3808Saves Are A Garbage Category</v>
      </c>
    </row>
    <row r="576" spans="1:7" x14ac:dyDescent="0.25">
      <c r="A576">
        <v>1086</v>
      </c>
      <c r="B576" t="s">
        <v>970</v>
      </c>
      <c r="C576" t="s">
        <v>966</v>
      </c>
      <c r="D576">
        <v>1307</v>
      </c>
      <c r="E576">
        <v>1821</v>
      </c>
      <c r="F576">
        <f t="shared" si="8"/>
        <v>5</v>
      </c>
      <c r="G576" t="str">
        <f>STANDINGS_K[[#This Row],[League]]&amp;STANDINGS_K[[#This Row],[Team]]</f>
        <v>$150 Draft Champions Express Mar 04 8:00 pm Lg.3808Archer? I Hardly Know Her</v>
      </c>
    </row>
    <row r="577" spans="1:7" x14ac:dyDescent="0.25">
      <c r="A577">
        <v>1105</v>
      </c>
      <c r="B577" t="s">
        <v>965</v>
      </c>
      <c r="C577" t="s">
        <v>966</v>
      </c>
      <c r="D577">
        <v>1305</v>
      </c>
      <c r="E577">
        <v>1803.5</v>
      </c>
      <c r="F577">
        <f t="shared" si="8"/>
        <v>6</v>
      </c>
      <c r="G577" t="str">
        <f>STANDINGS_K[[#This Row],[League]]&amp;STANDINGS_K[[#This Row],[Team]]</f>
        <v>$150 Draft Champions Express Mar 04 8:00 pm Lg.3808DK O's</v>
      </c>
    </row>
    <row r="578" spans="1:7" x14ac:dyDescent="0.25">
      <c r="A578">
        <v>1198</v>
      </c>
      <c r="B578" t="s">
        <v>974</v>
      </c>
      <c r="C578" t="s">
        <v>966</v>
      </c>
      <c r="D578">
        <v>1294</v>
      </c>
      <c r="E578">
        <v>1714.5</v>
      </c>
      <c r="F578">
        <f t="shared" si="8"/>
        <v>7</v>
      </c>
      <c r="G578" t="str">
        <f>STANDINGS_K[[#This Row],[League]]&amp;STANDINGS_K[[#This Row],[Team]]</f>
        <v>$150 Draft Champions Express Mar 04 8:00 pm Lg.3808Team Griffiths</v>
      </c>
    </row>
    <row r="579" spans="1:7" x14ac:dyDescent="0.25">
      <c r="A579">
        <v>1297</v>
      </c>
      <c r="B579" t="s">
        <v>969</v>
      </c>
      <c r="C579" t="s">
        <v>966</v>
      </c>
      <c r="D579">
        <v>1279</v>
      </c>
      <c r="E579">
        <v>1614.5</v>
      </c>
      <c r="F579">
        <f t="shared" ref="F579:F642" si="9">IF(C579=C578,F578+1,1)</f>
        <v>8</v>
      </c>
      <c r="G579" t="str">
        <f>STANDINGS_K[[#This Row],[League]]&amp;STANDINGS_K[[#This Row],[Team]]</f>
        <v>$150 Draft Champions Express Mar 04 8:00 pm Lg.3808Poopies Pompies 3</v>
      </c>
    </row>
    <row r="580" spans="1:7" x14ac:dyDescent="0.25">
      <c r="A580">
        <v>1395</v>
      </c>
      <c r="B580" t="s">
        <v>973</v>
      </c>
      <c r="C580" t="s">
        <v>966</v>
      </c>
      <c r="D580">
        <v>1267</v>
      </c>
      <c r="E580">
        <v>1510</v>
      </c>
      <c r="F580">
        <f t="shared" si="9"/>
        <v>9</v>
      </c>
      <c r="G580" t="str">
        <f>STANDINGS_K[[#This Row],[League]]&amp;STANDINGS_K[[#This Row],[Team]]</f>
        <v>$150 Draft Champions Express Mar 04 8:00 pm Lg.38084seating.com</v>
      </c>
    </row>
    <row r="581" spans="1:7" x14ac:dyDescent="0.25">
      <c r="A581">
        <v>1475</v>
      </c>
      <c r="B581" t="s">
        <v>592</v>
      </c>
      <c r="C581" t="s">
        <v>966</v>
      </c>
      <c r="D581">
        <v>1259</v>
      </c>
      <c r="E581">
        <v>1435.5</v>
      </c>
      <c r="F581">
        <f t="shared" si="9"/>
        <v>10</v>
      </c>
      <c r="G581" t="str">
        <f>STANDINGS_K[[#This Row],[League]]&amp;STANDINGS_K[[#This Row],[Team]]</f>
        <v>$150 Draft Champions Express Mar 04 8:00 pm Lg.3808Team Bennette</v>
      </c>
    </row>
    <row r="582" spans="1:7" x14ac:dyDescent="0.25">
      <c r="A582">
        <v>1943</v>
      </c>
      <c r="B582" t="s">
        <v>347</v>
      </c>
      <c r="C582" t="s">
        <v>966</v>
      </c>
      <c r="D582">
        <v>1201</v>
      </c>
      <c r="E582">
        <v>967.5</v>
      </c>
      <c r="F582">
        <f t="shared" si="9"/>
        <v>11</v>
      </c>
      <c r="G582" t="str">
        <f>STANDINGS_K[[#This Row],[League]]&amp;STANDINGS_K[[#This Row],[Team]]</f>
        <v>$150 Draft Champions Express Mar 04 8:00 pm Lg.3808Plati-puses</v>
      </c>
    </row>
    <row r="583" spans="1:7" x14ac:dyDescent="0.25">
      <c r="A583">
        <v>2049</v>
      </c>
      <c r="B583" t="s">
        <v>972</v>
      </c>
      <c r="C583" t="s">
        <v>966</v>
      </c>
      <c r="D583">
        <v>1184</v>
      </c>
      <c r="E583">
        <v>862.5</v>
      </c>
      <c r="F583">
        <f t="shared" si="9"/>
        <v>12</v>
      </c>
      <c r="G583" t="str">
        <f>STANDINGS_K[[#This Row],[League]]&amp;STANDINGS_K[[#This Row],[Team]]</f>
        <v>$150 Draft Champions Express Mar 04 8:00 pm Lg.3808SNAKE EYES</v>
      </c>
    </row>
    <row r="584" spans="1:7" x14ac:dyDescent="0.25">
      <c r="A584">
        <v>2408</v>
      </c>
      <c r="B584" t="s">
        <v>967</v>
      </c>
      <c r="C584" t="s">
        <v>966</v>
      </c>
      <c r="D584">
        <v>1121</v>
      </c>
      <c r="E584">
        <v>500.5</v>
      </c>
      <c r="F584">
        <f t="shared" si="9"/>
        <v>13</v>
      </c>
      <c r="G584" t="str">
        <f>STANDINGS_K[[#This Row],[League]]&amp;STANDINGS_K[[#This Row],[Team]]</f>
        <v>$150 Draft Champions Express Mar 04 8:00 pm Lg.3808Fart Blasters</v>
      </c>
    </row>
    <row r="585" spans="1:7" x14ac:dyDescent="0.25">
      <c r="A585">
        <v>2615</v>
      </c>
      <c r="B585" t="s">
        <v>889</v>
      </c>
      <c r="C585" t="s">
        <v>966</v>
      </c>
      <c r="D585">
        <v>1064</v>
      </c>
      <c r="E585">
        <v>297</v>
      </c>
      <c r="F585">
        <f t="shared" si="9"/>
        <v>14</v>
      </c>
      <c r="G585" t="str">
        <f>STANDINGS_K[[#This Row],[League]]&amp;STANDINGS_K[[#This Row],[Team]]</f>
        <v>$150 Draft Champions Express Mar 04 8:00 pm Lg.3808Team Thompson</v>
      </c>
    </row>
    <row r="586" spans="1:7" x14ac:dyDescent="0.25">
      <c r="A586">
        <v>2786</v>
      </c>
      <c r="B586" t="s">
        <v>263</v>
      </c>
      <c r="C586" t="s">
        <v>966</v>
      </c>
      <c r="D586">
        <v>987</v>
      </c>
      <c r="E586">
        <v>125</v>
      </c>
      <c r="F586">
        <f t="shared" si="9"/>
        <v>15</v>
      </c>
      <c r="G586" t="str">
        <f>STANDINGS_K[[#This Row],[League]]&amp;STANDINGS_K[[#This Row],[Team]]</f>
        <v>$150 Draft Champions Express Mar 04 8:00 pm Lg.3808Team hickey</v>
      </c>
    </row>
    <row r="587" spans="1:7" x14ac:dyDescent="0.25">
      <c r="A587">
        <v>74</v>
      </c>
      <c r="B587" t="s">
        <v>984</v>
      </c>
      <c r="C587" t="s">
        <v>977</v>
      </c>
      <c r="D587">
        <v>1499</v>
      </c>
      <c r="E587">
        <v>2837.5</v>
      </c>
      <c r="F587">
        <f t="shared" si="9"/>
        <v>1</v>
      </c>
      <c r="G587" t="str">
        <f>STANDINGS_K[[#This Row],[League]]&amp;STANDINGS_K[[#This Row],[Team]]</f>
        <v>$150 Draft Champions Express Mar 06 7:00 pm Lg.3828Foley's</v>
      </c>
    </row>
    <row r="588" spans="1:7" x14ac:dyDescent="0.25">
      <c r="A588">
        <v>186</v>
      </c>
      <c r="B588" t="s">
        <v>988</v>
      </c>
      <c r="C588" t="s">
        <v>977</v>
      </c>
      <c r="D588">
        <v>1455</v>
      </c>
      <c r="E588">
        <v>2727</v>
      </c>
      <c r="F588">
        <f t="shared" si="9"/>
        <v>2</v>
      </c>
      <c r="G588" t="str">
        <f>STANDINGS_K[[#This Row],[League]]&amp;STANDINGS_K[[#This Row],[Team]]</f>
        <v>$150 Draft Champions Express Mar 06 7:00 pm Lg.3828Zootopia</v>
      </c>
    </row>
    <row r="589" spans="1:7" x14ac:dyDescent="0.25">
      <c r="A589">
        <v>587</v>
      </c>
      <c r="B589" t="s">
        <v>985</v>
      </c>
      <c r="C589" t="s">
        <v>977</v>
      </c>
      <c r="D589">
        <v>1370</v>
      </c>
      <c r="E589">
        <v>2326</v>
      </c>
      <c r="F589">
        <f t="shared" si="9"/>
        <v>3</v>
      </c>
      <c r="G589" t="str">
        <f>STANDINGS_K[[#This Row],[League]]&amp;STANDINGS_K[[#This Row],[Team]]</f>
        <v>$150 Draft Champions Express Mar 06 7:00 pm Lg.3828Team Siegfried</v>
      </c>
    </row>
    <row r="590" spans="1:7" x14ac:dyDescent="0.25">
      <c r="A590">
        <v>930</v>
      </c>
      <c r="B590" t="s">
        <v>979</v>
      </c>
      <c r="C590" t="s">
        <v>977</v>
      </c>
      <c r="D590">
        <v>1326</v>
      </c>
      <c r="E590">
        <v>1982</v>
      </c>
      <c r="F590">
        <f t="shared" si="9"/>
        <v>4</v>
      </c>
      <c r="G590" t="str">
        <f>STANDINGS_K[[#This Row],[League]]&amp;STANDINGS_K[[#This Row],[Team]]</f>
        <v>$150 Draft Champions Express Mar 06 7:00 pm Lg.3828The Utley Rule</v>
      </c>
    </row>
    <row r="591" spans="1:7" x14ac:dyDescent="0.25">
      <c r="A591">
        <v>1040</v>
      </c>
      <c r="B591" t="s">
        <v>980</v>
      </c>
      <c r="C591" t="s">
        <v>977</v>
      </c>
      <c r="D591">
        <v>1312</v>
      </c>
      <c r="E591">
        <v>1870.5</v>
      </c>
      <c r="F591">
        <f t="shared" si="9"/>
        <v>5</v>
      </c>
      <c r="G591" t="str">
        <f>STANDINGS_K[[#This Row],[League]]&amp;STANDINGS_K[[#This Row],[Team]]</f>
        <v>$150 Draft Champions Express Mar 06 7:00 pm Lg.3828Pettinatura</v>
      </c>
    </row>
    <row r="592" spans="1:7" x14ac:dyDescent="0.25">
      <c r="A592">
        <v>1147</v>
      </c>
      <c r="B592" t="s">
        <v>978</v>
      </c>
      <c r="C592" t="s">
        <v>977</v>
      </c>
      <c r="D592">
        <v>1301</v>
      </c>
      <c r="E592">
        <v>1767.5</v>
      </c>
      <c r="F592">
        <f t="shared" si="9"/>
        <v>6</v>
      </c>
      <c r="G592" t="str">
        <f>STANDINGS_K[[#This Row],[League]]&amp;STANDINGS_K[[#This Row],[Team]]</f>
        <v>$150 Draft Champions Express Mar 06 7:00 pm Lg.3828Wally Bunker</v>
      </c>
    </row>
    <row r="593" spans="1:7" x14ac:dyDescent="0.25">
      <c r="A593">
        <v>1254</v>
      </c>
      <c r="B593" t="s">
        <v>987</v>
      </c>
      <c r="C593" t="s">
        <v>977</v>
      </c>
      <c r="D593">
        <v>1285</v>
      </c>
      <c r="E593">
        <v>1655</v>
      </c>
      <c r="F593">
        <f t="shared" si="9"/>
        <v>7</v>
      </c>
      <c r="G593" t="str">
        <f>STANDINGS_K[[#This Row],[League]]&amp;STANDINGS_K[[#This Row],[Team]]</f>
        <v>$150 Draft Champions Express Mar 06 7:00 pm Lg.3828MPG16C</v>
      </c>
    </row>
    <row r="594" spans="1:7" x14ac:dyDescent="0.25">
      <c r="A594">
        <v>1322</v>
      </c>
      <c r="B594" t="s">
        <v>299</v>
      </c>
      <c r="C594" t="s">
        <v>977</v>
      </c>
      <c r="D594">
        <v>1276</v>
      </c>
      <c r="E594">
        <v>1591.5</v>
      </c>
      <c r="F594">
        <f t="shared" si="9"/>
        <v>8</v>
      </c>
      <c r="G594" t="str">
        <f>STANDINGS_K[[#This Row],[League]]&amp;STANDINGS_K[[#This Row],[Team]]</f>
        <v>$150 Draft Champions Express Mar 06 7:00 pm Lg.3828Team Ulliac</v>
      </c>
    </row>
    <row r="595" spans="1:7" x14ac:dyDescent="0.25">
      <c r="A595">
        <v>1639</v>
      </c>
      <c r="B595" t="s">
        <v>983</v>
      </c>
      <c r="C595" t="s">
        <v>977</v>
      </c>
      <c r="D595">
        <v>1240</v>
      </c>
      <c r="E595">
        <v>1275</v>
      </c>
      <c r="F595">
        <f t="shared" si="9"/>
        <v>9</v>
      </c>
      <c r="G595" t="str">
        <f>STANDINGS_K[[#This Row],[League]]&amp;STANDINGS_K[[#This Row],[Team]]</f>
        <v>$150 Draft Champions Express Mar 06 7:00 pm Lg.3828The Valley</v>
      </c>
    </row>
    <row r="596" spans="1:7" x14ac:dyDescent="0.25">
      <c r="A596">
        <v>1892</v>
      </c>
      <c r="B596" t="s">
        <v>982</v>
      </c>
      <c r="C596" t="s">
        <v>977</v>
      </c>
      <c r="D596">
        <v>1205</v>
      </c>
      <c r="E596">
        <v>1010.5</v>
      </c>
      <c r="F596">
        <f t="shared" si="9"/>
        <v>10</v>
      </c>
      <c r="G596" t="str">
        <f>STANDINGS_K[[#This Row],[League]]&amp;STANDINGS_K[[#This Row],[Team]]</f>
        <v>$150 Draft Champions Express Mar 06 7:00 pm Lg.3828Autodraft Champ 2016</v>
      </c>
    </row>
    <row r="597" spans="1:7" x14ac:dyDescent="0.25">
      <c r="A597">
        <v>2098</v>
      </c>
      <c r="B597" t="s">
        <v>986</v>
      </c>
      <c r="C597" t="s">
        <v>977</v>
      </c>
      <c r="D597">
        <v>1176</v>
      </c>
      <c r="E597">
        <v>812</v>
      </c>
      <c r="F597">
        <f t="shared" si="9"/>
        <v>11</v>
      </c>
      <c r="G597" t="str">
        <f>STANDINGS_K[[#This Row],[League]]&amp;STANDINGS_K[[#This Row],[Team]]</f>
        <v>$150 Draft Champions Express Mar 06 7:00 pm Lg.3828P.A.Roidrangers</v>
      </c>
    </row>
    <row r="598" spans="1:7" x14ac:dyDescent="0.25">
      <c r="A598">
        <v>2153</v>
      </c>
      <c r="B598" t="s">
        <v>976</v>
      </c>
      <c r="C598" t="s">
        <v>977</v>
      </c>
      <c r="D598">
        <v>1167</v>
      </c>
      <c r="E598">
        <v>758</v>
      </c>
      <c r="F598">
        <f t="shared" si="9"/>
        <v>12</v>
      </c>
      <c r="G598" t="str">
        <f>STANDINGS_K[[#This Row],[League]]&amp;STANDINGS_K[[#This Row],[Team]]</f>
        <v>$150 Draft Champions Express Mar 06 7:00 pm Lg.3828Knoxville Storm</v>
      </c>
    </row>
    <row r="599" spans="1:7" x14ac:dyDescent="0.25">
      <c r="A599">
        <v>2377</v>
      </c>
      <c r="B599" t="s">
        <v>363</v>
      </c>
      <c r="C599" t="s">
        <v>977</v>
      </c>
      <c r="D599">
        <v>1128</v>
      </c>
      <c r="E599">
        <v>532.5</v>
      </c>
      <c r="F599">
        <f t="shared" si="9"/>
        <v>13</v>
      </c>
      <c r="G599" t="str">
        <f>STANDINGS_K[[#This Row],[League]]&amp;STANDINGS_K[[#This Row],[Team]]</f>
        <v>$150 Draft Champions Express Mar 06 7:00 pm Lg.3828Dead Hookers</v>
      </c>
    </row>
    <row r="600" spans="1:7" x14ac:dyDescent="0.25">
      <c r="A600">
        <v>2419</v>
      </c>
      <c r="B600" t="s">
        <v>584</v>
      </c>
      <c r="C600" t="s">
        <v>977</v>
      </c>
      <c r="D600">
        <v>1119</v>
      </c>
      <c r="E600">
        <v>492.5</v>
      </c>
      <c r="F600">
        <f t="shared" si="9"/>
        <v>14</v>
      </c>
      <c r="G600" t="str">
        <f>STANDINGS_K[[#This Row],[League]]&amp;STANDINGS_K[[#This Row],[Team]]</f>
        <v>$150 Draft Champions Express Mar 06 7:00 pm Lg.3828Team Hughes</v>
      </c>
    </row>
    <row r="601" spans="1:7" x14ac:dyDescent="0.25">
      <c r="A601">
        <v>2850</v>
      </c>
      <c r="B601" t="s">
        <v>981</v>
      </c>
      <c r="C601" t="s">
        <v>977</v>
      </c>
      <c r="D601">
        <v>938</v>
      </c>
      <c r="E601">
        <v>61</v>
      </c>
      <c r="F601">
        <f t="shared" si="9"/>
        <v>15</v>
      </c>
      <c r="G601" t="str">
        <f>STANDINGS_K[[#This Row],[League]]&amp;STANDINGS_K[[#This Row],[Team]]</f>
        <v>$150 Draft Champions Express Mar 06 7:00 pm Lg.3828Magnanimous Monoliths</v>
      </c>
    </row>
    <row r="602" spans="1:7" x14ac:dyDescent="0.25">
      <c r="A602">
        <v>30</v>
      </c>
      <c r="B602" t="s">
        <v>362</v>
      </c>
      <c r="C602" t="s">
        <v>989</v>
      </c>
      <c r="D602">
        <v>1547</v>
      </c>
      <c r="E602">
        <v>2880.5</v>
      </c>
      <c r="F602">
        <f t="shared" si="9"/>
        <v>1</v>
      </c>
      <c r="G602" t="str">
        <f>STANDINGS_K[[#This Row],[League]]&amp;STANDINGS_K[[#This Row],[Team]]</f>
        <v>$150 Draft Champions Express Mar 11 8:00 pm Lg.3880MustSeeTV314{DM3}</v>
      </c>
    </row>
    <row r="603" spans="1:7" x14ac:dyDescent="0.25">
      <c r="A603">
        <v>58</v>
      </c>
      <c r="B603" t="s">
        <v>993</v>
      </c>
      <c r="C603" t="s">
        <v>989</v>
      </c>
      <c r="D603">
        <v>1513</v>
      </c>
      <c r="E603">
        <v>2853</v>
      </c>
      <c r="F603">
        <f t="shared" si="9"/>
        <v>2</v>
      </c>
      <c r="G603" t="str">
        <f>STANDINGS_K[[#This Row],[League]]&amp;STANDINGS_K[[#This Row],[Team]]</f>
        <v>$150 Draft Champions Express Mar 11 8:00 pm Lg.3880Papi's Farewell Tour</v>
      </c>
    </row>
    <row r="604" spans="1:7" x14ac:dyDescent="0.25">
      <c r="A604">
        <v>108</v>
      </c>
      <c r="B604" t="s">
        <v>992</v>
      </c>
      <c r="C604" t="s">
        <v>989</v>
      </c>
      <c r="D604">
        <v>1483</v>
      </c>
      <c r="E604">
        <v>2803</v>
      </c>
      <c r="F604">
        <f t="shared" si="9"/>
        <v>3</v>
      </c>
      <c r="G604" t="str">
        <f>STANDINGS_K[[#This Row],[League]]&amp;STANDINGS_K[[#This Row],[Team]]</f>
        <v>$150 Draft Champions Express Mar 11 8:00 pm Lg.3880Dynamic Inertia DC Express</v>
      </c>
    </row>
    <row r="605" spans="1:7" x14ac:dyDescent="0.25">
      <c r="A605">
        <v>440</v>
      </c>
      <c r="B605" t="s">
        <v>74</v>
      </c>
      <c r="C605" t="s">
        <v>989</v>
      </c>
      <c r="D605">
        <v>1394</v>
      </c>
      <c r="E605">
        <v>2471.5</v>
      </c>
      <c r="F605">
        <f t="shared" si="9"/>
        <v>4</v>
      </c>
      <c r="G605" t="str">
        <f>STANDINGS_K[[#This Row],[League]]&amp;STANDINGS_K[[#This Row],[Team]]</f>
        <v>$150 Draft Champions Express Mar 11 8:00 pm Lg.3880St Louis Perfectos</v>
      </c>
    </row>
    <row r="606" spans="1:7" x14ac:dyDescent="0.25">
      <c r="A606">
        <v>921</v>
      </c>
      <c r="B606" t="s">
        <v>999</v>
      </c>
      <c r="C606" t="s">
        <v>989</v>
      </c>
      <c r="D606">
        <v>1327</v>
      </c>
      <c r="E606">
        <v>1988.5</v>
      </c>
      <c r="F606">
        <f t="shared" si="9"/>
        <v>5</v>
      </c>
      <c r="G606" t="str">
        <f>STANDINGS_K[[#This Row],[League]]&amp;STANDINGS_K[[#This Row],[Team]]</f>
        <v>$150 Draft Champions Express Mar 11 8:00 pm Lg.3880Radon Mitigation System</v>
      </c>
    </row>
    <row r="607" spans="1:7" x14ac:dyDescent="0.25">
      <c r="A607">
        <v>1173</v>
      </c>
      <c r="B607" t="s">
        <v>998</v>
      </c>
      <c r="C607" t="s">
        <v>989</v>
      </c>
      <c r="D607">
        <v>1297</v>
      </c>
      <c r="E607">
        <v>1738.5</v>
      </c>
      <c r="F607">
        <f t="shared" si="9"/>
        <v>6</v>
      </c>
      <c r="G607" t="str">
        <f>STANDINGS_K[[#This Row],[League]]&amp;STANDINGS_K[[#This Row],[Team]]</f>
        <v>$150 Draft Champions Express Mar 11 8:00 pm Lg.3880Team Symington</v>
      </c>
    </row>
    <row r="608" spans="1:7" x14ac:dyDescent="0.25">
      <c r="A608">
        <v>1338</v>
      </c>
      <c r="B608" t="s">
        <v>994</v>
      </c>
      <c r="C608" t="s">
        <v>989</v>
      </c>
      <c r="D608">
        <v>1274</v>
      </c>
      <c r="E608">
        <v>1573</v>
      </c>
      <c r="F608">
        <f t="shared" si="9"/>
        <v>7</v>
      </c>
      <c r="G608" t="str">
        <f>STANDINGS_K[[#This Row],[League]]&amp;STANDINGS_K[[#This Row],[Team]]</f>
        <v>$150 Draft Champions Express Mar 11 8:00 pm Lg.3880Mountain Dew</v>
      </c>
    </row>
    <row r="609" spans="1:7" x14ac:dyDescent="0.25">
      <c r="A609">
        <v>1819</v>
      </c>
      <c r="B609" t="s">
        <v>18</v>
      </c>
      <c r="C609" t="s">
        <v>989</v>
      </c>
      <c r="D609">
        <v>1215</v>
      </c>
      <c r="E609">
        <v>1088.5</v>
      </c>
      <c r="F609">
        <f t="shared" si="9"/>
        <v>8</v>
      </c>
      <c r="G609" t="str">
        <f>STANDINGS_K[[#This Row],[League]]&amp;STANDINGS_K[[#This Row],[Team]]</f>
        <v>$150 Draft Champions Express Mar 11 8:00 pm Lg.3880Home Run Derbies</v>
      </c>
    </row>
    <row r="610" spans="1:7" x14ac:dyDescent="0.25">
      <c r="A610">
        <v>2089</v>
      </c>
      <c r="B610" t="s">
        <v>997</v>
      </c>
      <c r="C610" t="s">
        <v>989</v>
      </c>
      <c r="D610">
        <v>1178</v>
      </c>
      <c r="E610">
        <v>823.5</v>
      </c>
      <c r="F610">
        <f t="shared" si="9"/>
        <v>9</v>
      </c>
      <c r="G610" t="str">
        <f>STANDINGS_K[[#This Row],[League]]&amp;STANDINGS_K[[#This Row],[Team]]</f>
        <v>$150 Draft Champions Express Mar 11 8:00 pm Lg.3880You can put it on the board! Yes.</v>
      </c>
    </row>
    <row r="611" spans="1:7" x14ac:dyDescent="0.25">
      <c r="A611">
        <v>2318</v>
      </c>
      <c r="B611" t="s">
        <v>995</v>
      </c>
      <c r="C611" t="s">
        <v>989</v>
      </c>
      <c r="D611">
        <v>1142</v>
      </c>
      <c r="E611">
        <v>594</v>
      </c>
      <c r="F611">
        <f t="shared" si="9"/>
        <v>10</v>
      </c>
      <c r="G611" t="str">
        <f>STANDINGS_K[[#This Row],[League]]&amp;STANDINGS_K[[#This Row],[Team]]</f>
        <v>$150 Draft Champions Express Mar 11 8:00 pm Lg.3880Team Flynn</v>
      </c>
    </row>
    <row r="612" spans="1:7" x14ac:dyDescent="0.25">
      <c r="A612">
        <v>2484</v>
      </c>
      <c r="B612" t="s">
        <v>991</v>
      </c>
      <c r="C612" t="s">
        <v>989</v>
      </c>
      <c r="D612">
        <v>1102</v>
      </c>
      <c r="E612">
        <v>429</v>
      </c>
      <c r="F612">
        <f t="shared" si="9"/>
        <v>11</v>
      </c>
      <c r="G612" t="str">
        <f>STANDINGS_K[[#This Row],[League]]&amp;STANDINGS_K[[#This Row],[Team]]</f>
        <v>$150 Draft Champions Express Mar 11 8:00 pm Lg.3880Team Ball</v>
      </c>
    </row>
    <row r="613" spans="1:7" x14ac:dyDescent="0.25">
      <c r="A613">
        <v>2528</v>
      </c>
      <c r="B613" t="s">
        <v>996</v>
      </c>
      <c r="C613" t="s">
        <v>989</v>
      </c>
      <c r="D613">
        <v>1092</v>
      </c>
      <c r="E613">
        <v>381</v>
      </c>
      <c r="F613">
        <f t="shared" si="9"/>
        <v>12</v>
      </c>
      <c r="G613" t="str">
        <f>STANDINGS_K[[#This Row],[League]]&amp;STANDINGS_K[[#This Row],[Team]]</f>
        <v>$150 Draft Champions Express Mar 11 8:00 pm Lg.3880Capital Offense</v>
      </c>
    </row>
    <row r="614" spans="1:7" x14ac:dyDescent="0.25">
      <c r="A614">
        <v>2725</v>
      </c>
      <c r="B614" t="s">
        <v>1000</v>
      </c>
      <c r="C614" t="s">
        <v>989</v>
      </c>
      <c r="D614">
        <v>1018</v>
      </c>
      <c r="E614">
        <v>186</v>
      </c>
      <c r="F614">
        <f t="shared" si="9"/>
        <v>13</v>
      </c>
      <c r="G614" t="str">
        <f>STANDINGS_K[[#This Row],[League]]&amp;STANDINGS_K[[#This Row],[Team]]</f>
        <v>$150 Draft Champions Express Mar 11 8:00 pm Lg.3880Swinging Wienies</v>
      </c>
    </row>
    <row r="615" spans="1:7" x14ac:dyDescent="0.25">
      <c r="A615">
        <v>2743</v>
      </c>
      <c r="B615" t="s">
        <v>293</v>
      </c>
      <c r="C615" t="s">
        <v>989</v>
      </c>
      <c r="D615">
        <v>1009</v>
      </c>
      <c r="E615">
        <v>168</v>
      </c>
      <c r="F615">
        <f t="shared" si="9"/>
        <v>14</v>
      </c>
      <c r="G615" t="str">
        <f>STANDINGS_K[[#This Row],[League]]&amp;STANDINGS_K[[#This Row],[Team]]</f>
        <v>$150 Draft Champions Express Mar 11 8:00 pm Lg.3880Sons of Thunder</v>
      </c>
    </row>
    <row r="616" spans="1:7" x14ac:dyDescent="0.25">
      <c r="A616">
        <v>2807</v>
      </c>
      <c r="B616" t="s">
        <v>990</v>
      </c>
      <c r="C616" t="s">
        <v>989</v>
      </c>
      <c r="D616">
        <v>974</v>
      </c>
      <c r="E616">
        <v>104</v>
      </c>
      <c r="F616">
        <f t="shared" si="9"/>
        <v>15</v>
      </c>
      <c r="G616" t="str">
        <f>STANDINGS_K[[#This Row],[League]]&amp;STANDINGS_K[[#This Row],[Team]]</f>
        <v>$150 Draft Champions Express Mar 11 8:00 pm Lg.3880Ant's Errors</v>
      </c>
    </row>
    <row r="617" spans="1:7" x14ac:dyDescent="0.25">
      <c r="A617">
        <v>195</v>
      </c>
      <c r="B617" t="s">
        <v>1004</v>
      </c>
      <c r="C617" t="s">
        <v>1002</v>
      </c>
      <c r="D617">
        <v>1451</v>
      </c>
      <c r="E617">
        <v>2715.5</v>
      </c>
      <c r="F617">
        <f t="shared" si="9"/>
        <v>1</v>
      </c>
      <c r="G617" t="str">
        <f>STANDINGS_K[[#This Row],[League]]&amp;STANDINGS_K[[#This Row],[Team]]</f>
        <v>$150 Draft Champions Express Mar 13 7:00 pm Lg.3883Table 5 All Stars</v>
      </c>
    </row>
    <row r="618" spans="1:7" x14ac:dyDescent="0.25">
      <c r="A618">
        <v>575</v>
      </c>
      <c r="B618" t="s">
        <v>1009</v>
      </c>
      <c r="C618" t="s">
        <v>1002</v>
      </c>
      <c r="D618">
        <v>1372</v>
      </c>
      <c r="E618">
        <v>2339.5</v>
      </c>
      <c r="F618">
        <f t="shared" si="9"/>
        <v>2</v>
      </c>
      <c r="G618" t="str">
        <f>STANDINGS_K[[#This Row],[League]]&amp;STANDINGS_K[[#This Row],[Team]]</f>
        <v>$150 Draft Champions Express Mar 13 7:00 pm Lg.3883Team Rasmusson</v>
      </c>
    </row>
    <row r="619" spans="1:7" x14ac:dyDescent="0.25">
      <c r="A619">
        <v>660</v>
      </c>
      <c r="B619" t="s">
        <v>1012</v>
      </c>
      <c r="C619" t="s">
        <v>1002</v>
      </c>
      <c r="D619">
        <v>1358</v>
      </c>
      <c r="E619">
        <v>2250.5</v>
      </c>
      <c r="F619">
        <f t="shared" si="9"/>
        <v>3</v>
      </c>
      <c r="G619" t="str">
        <f>STANDINGS_K[[#This Row],[League]]&amp;STANDINGS_K[[#This Row],[Team]]</f>
        <v>$150 Draft Champions Express Mar 13 7:00 pm Lg.3883Team Aniano</v>
      </c>
    </row>
    <row r="620" spans="1:7" x14ac:dyDescent="0.25">
      <c r="A620">
        <v>1102</v>
      </c>
      <c r="B620" t="s">
        <v>299</v>
      </c>
      <c r="C620" t="s">
        <v>1002</v>
      </c>
      <c r="D620">
        <v>1306</v>
      </c>
      <c r="E620">
        <v>1811.5</v>
      </c>
      <c r="F620">
        <f t="shared" si="9"/>
        <v>4</v>
      </c>
      <c r="G620" t="str">
        <f>STANDINGS_K[[#This Row],[League]]&amp;STANDINGS_K[[#This Row],[Team]]</f>
        <v>$150 Draft Champions Express Mar 13 7:00 pm Lg.3883Team Ulliac</v>
      </c>
    </row>
    <row r="621" spans="1:7" x14ac:dyDescent="0.25">
      <c r="A621">
        <v>1303</v>
      </c>
      <c r="B621" t="s">
        <v>1007</v>
      </c>
      <c r="C621" t="s">
        <v>1002</v>
      </c>
      <c r="D621">
        <v>1278</v>
      </c>
      <c r="E621">
        <v>1607</v>
      </c>
      <c r="F621">
        <f t="shared" si="9"/>
        <v>5</v>
      </c>
      <c r="G621" t="str">
        <f>STANDINGS_K[[#This Row],[League]]&amp;STANDINGS_K[[#This Row],[Team]]</f>
        <v>$150 Draft Champions Express Mar 13 7:00 pm Lg.3883Dawg Pound 53</v>
      </c>
    </row>
    <row r="622" spans="1:7" x14ac:dyDescent="0.25">
      <c r="A622">
        <v>1418</v>
      </c>
      <c r="B622" t="s">
        <v>1010</v>
      </c>
      <c r="C622" t="s">
        <v>1002</v>
      </c>
      <c r="D622">
        <v>1266</v>
      </c>
      <c r="E622">
        <v>1497.5</v>
      </c>
      <c r="F622">
        <f t="shared" si="9"/>
        <v>6</v>
      </c>
      <c r="G622" t="str">
        <f>STANDINGS_K[[#This Row],[League]]&amp;STANDINGS_K[[#This Row],[Team]]</f>
        <v>$150 Draft Champions Express Mar 13 7:00 pm Lg.3883garbage</v>
      </c>
    </row>
    <row r="623" spans="1:7" x14ac:dyDescent="0.25">
      <c r="A623">
        <v>1435</v>
      </c>
      <c r="B623" t="s">
        <v>1011</v>
      </c>
      <c r="C623" t="s">
        <v>1002</v>
      </c>
      <c r="D623">
        <v>1264</v>
      </c>
      <c r="E623">
        <v>1478</v>
      </c>
      <c r="F623">
        <f t="shared" si="9"/>
        <v>7</v>
      </c>
      <c r="G623" t="str">
        <f>STANDINGS_K[[#This Row],[League]]&amp;STANDINGS_K[[#This Row],[Team]]</f>
        <v>$150 Draft Champions Express Mar 13 7:00 pm Lg.3883Team Balch</v>
      </c>
    </row>
    <row r="624" spans="1:7" x14ac:dyDescent="0.25">
      <c r="A624">
        <v>1696</v>
      </c>
      <c r="B624" t="s">
        <v>1006</v>
      </c>
      <c r="C624" t="s">
        <v>1002</v>
      </c>
      <c r="D624">
        <v>1233</v>
      </c>
      <c r="E624">
        <v>1220</v>
      </c>
      <c r="F624">
        <f t="shared" si="9"/>
        <v>8</v>
      </c>
      <c r="G624" t="str">
        <f>STANDINGS_K[[#This Row],[League]]&amp;STANDINGS_K[[#This Row],[Team]]</f>
        <v>$150 Draft Champions Express Mar 13 7:00 pm Lg.3883Team Lambach</v>
      </c>
    </row>
    <row r="625" spans="1:7" x14ac:dyDescent="0.25">
      <c r="A625">
        <v>2033</v>
      </c>
      <c r="B625" t="s">
        <v>1014</v>
      </c>
      <c r="C625" t="s">
        <v>1002</v>
      </c>
      <c r="D625">
        <v>1187</v>
      </c>
      <c r="E625">
        <v>876.5</v>
      </c>
      <c r="F625">
        <f t="shared" si="9"/>
        <v>9</v>
      </c>
      <c r="G625" t="str">
        <f>STANDINGS_K[[#This Row],[League]]&amp;STANDINGS_K[[#This Row],[Team]]</f>
        <v>$150 Draft Champions Express Mar 13 7:00 pm Lg.3883Boom Boom Sticks</v>
      </c>
    </row>
    <row r="626" spans="1:7" x14ac:dyDescent="0.25">
      <c r="A626">
        <v>2261</v>
      </c>
      <c r="B626" t="s">
        <v>1005</v>
      </c>
      <c r="C626" t="s">
        <v>1002</v>
      </c>
      <c r="D626">
        <v>1152</v>
      </c>
      <c r="E626">
        <v>653</v>
      </c>
      <c r="F626">
        <f t="shared" si="9"/>
        <v>10</v>
      </c>
      <c r="G626" t="str">
        <f>STANDINGS_K[[#This Row],[League]]&amp;STANDINGS_K[[#This Row],[Team]]</f>
        <v>$150 Draft Champions Express Mar 13 7:00 pm Lg.3883The Byrds and the Puigs</v>
      </c>
    </row>
    <row r="627" spans="1:7" x14ac:dyDescent="0.25">
      <c r="A627">
        <v>2420</v>
      </c>
      <c r="B627" t="s">
        <v>889</v>
      </c>
      <c r="C627" t="s">
        <v>1002</v>
      </c>
      <c r="D627">
        <v>1119</v>
      </c>
      <c r="E627">
        <v>492.5</v>
      </c>
      <c r="F627">
        <f t="shared" si="9"/>
        <v>11</v>
      </c>
      <c r="G627" t="str">
        <f>STANDINGS_K[[#This Row],[League]]&amp;STANDINGS_K[[#This Row],[Team]]</f>
        <v>$150 Draft Champions Express Mar 13 7:00 pm Lg.3883Team Thompson</v>
      </c>
    </row>
    <row r="628" spans="1:7" x14ac:dyDescent="0.25">
      <c r="A628">
        <v>2444</v>
      </c>
      <c r="B628" t="s">
        <v>1003</v>
      </c>
      <c r="C628" t="s">
        <v>1002</v>
      </c>
      <c r="D628">
        <v>1111</v>
      </c>
      <c r="E628">
        <v>469.5</v>
      </c>
      <c r="F628">
        <f t="shared" si="9"/>
        <v>12</v>
      </c>
      <c r="G628" t="str">
        <f>STANDINGS_K[[#This Row],[League]]&amp;STANDINGS_K[[#This Row],[Team]]</f>
        <v>$150 Draft Champions Express Mar 13 7:00 pm Lg.3883Team Swagers</v>
      </c>
    </row>
    <row r="629" spans="1:7" x14ac:dyDescent="0.25">
      <c r="A629">
        <v>2685</v>
      </c>
      <c r="B629" t="s">
        <v>1008</v>
      </c>
      <c r="C629" t="s">
        <v>1002</v>
      </c>
      <c r="D629">
        <v>1035</v>
      </c>
      <c r="E629">
        <v>224.5</v>
      </c>
      <c r="F629">
        <f t="shared" si="9"/>
        <v>13</v>
      </c>
      <c r="G629" t="str">
        <f>STANDINGS_K[[#This Row],[League]]&amp;STANDINGS_K[[#This Row],[Team]]</f>
        <v>$150 Draft Champions Express Mar 13 7:00 pm Lg.3883KONGS VENOM</v>
      </c>
    </row>
    <row r="630" spans="1:7" x14ac:dyDescent="0.25">
      <c r="A630">
        <v>2740</v>
      </c>
      <c r="B630" t="s">
        <v>1013</v>
      </c>
      <c r="C630" t="s">
        <v>1002</v>
      </c>
      <c r="D630">
        <v>1011</v>
      </c>
      <c r="E630">
        <v>170.5</v>
      </c>
      <c r="F630">
        <f t="shared" si="9"/>
        <v>14</v>
      </c>
      <c r="G630" t="str">
        <f>STANDINGS_K[[#This Row],[League]]&amp;STANDINGS_K[[#This Row],[Team]]</f>
        <v>$150 Draft Champions Express Mar 13 7:00 pm Lg.3883Battle Rats</v>
      </c>
    </row>
    <row r="631" spans="1:7" x14ac:dyDescent="0.25">
      <c r="A631">
        <v>2777</v>
      </c>
      <c r="B631" t="s">
        <v>1001</v>
      </c>
      <c r="C631" t="s">
        <v>1002</v>
      </c>
      <c r="D631">
        <v>993</v>
      </c>
      <c r="E631">
        <v>134</v>
      </c>
      <c r="F631">
        <f t="shared" si="9"/>
        <v>15</v>
      </c>
      <c r="G631" t="str">
        <f>STANDINGS_K[[#This Row],[League]]&amp;STANDINGS_K[[#This Row],[Team]]</f>
        <v>$150 Draft Champions Express Mar 13 7:00 pm Lg.3883Team Moses</v>
      </c>
    </row>
    <row r="632" spans="1:7" x14ac:dyDescent="0.25">
      <c r="A632">
        <v>85</v>
      </c>
      <c r="B632" t="s">
        <v>36</v>
      </c>
      <c r="C632" t="s">
        <v>1016</v>
      </c>
      <c r="D632">
        <v>1495</v>
      </c>
      <c r="E632">
        <v>2827</v>
      </c>
      <c r="F632">
        <f t="shared" si="9"/>
        <v>1</v>
      </c>
      <c r="G632" t="str">
        <f>STANDINGS_K[[#This Row],[League]]&amp;STANDINGS_K[[#This Row],[Team]]</f>
        <v>$150 Draft Champions Express Mar 13 7:00 pm Lg.3905PACO THYME</v>
      </c>
    </row>
    <row r="633" spans="1:7" x14ac:dyDescent="0.25">
      <c r="A633">
        <v>406</v>
      </c>
      <c r="B633" t="s">
        <v>19</v>
      </c>
      <c r="C633" t="s">
        <v>1016</v>
      </c>
      <c r="D633">
        <v>1399</v>
      </c>
      <c r="E633">
        <v>2505.5</v>
      </c>
      <c r="F633">
        <f t="shared" si="9"/>
        <v>2</v>
      </c>
      <c r="G633" t="str">
        <f>STANDINGS_K[[#This Row],[League]]&amp;STANDINGS_K[[#This Row],[Team]]</f>
        <v>$150 Draft Champions Express Mar 13 7:00 pm Lg.3905One Eyed Jack</v>
      </c>
    </row>
    <row r="634" spans="1:7" x14ac:dyDescent="0.25">
      <c r="A634">
        <v>698</v>
      </c>
      <c r="B634" t="s">
        <v>1015</v>
      </c>
      <c r="C634" t="s">
        <v>1016</v>
      </c>
      <c r="D634">
        <v>1352</v>
      </c>
      <c r="E634">
        <v>2211.5</v>
      </c>
      <c r="F634">
        <f t="shared" si="9"/>
        <v>3</v>
      </c>
      <c r="G634" t="str">
        <f>STANDINGS_K[[#This Row],[League]]&amp;STANDINGS_K[[#This Row],[Team]]</f>
        <v>$150 Draft Champions Express Mar 13 7:00 pm Lg.3905Green Sam</v>
      </c>
    </row>
    <row r="635" spans="1:7" x14ac:dyDescent="0.25">
      <c r="A635">
        <v>792</v>
      </c>
      <c r="B635" t="s">
        <v>1025</v>
      </c>
      <c r="C635" t="s">
        <v>1016</v>
      </c>
      <c r="D635">
        <v>1341</v>
      </c>
      <c r="E635">
        <v>2117</v>
      </c>
      <c r="F635">
        <f t="shared" si="9"/>
        <v>4</v>
      </c>
      <c r="G635" t="str">
        <f>STANDINGS_K[[#This Row],[League]]&amp;STANDINGS_K[[#This Row],[Team]]</f>
        <v>$150 Draft Champions Express Mar 13 7:00 pm Lg.3905J money clutch putts2</v>
      </c>
    </row>
    <row r="636" spans="1:7" x14ac:dyDescent="0.25">
      <c r="A636">
        <v>1176</v>
      </c>
      <c r="B636" t="s">
        <v>1020</v>
      </c>
      <c r="C636" t="s">
        <v>1016</v>
      </c>
      <c r="D636">
        <v>1296</v>
      </c>
      <c r="E636">
        <v>1729.5</v>
      </c>
      <c r="F636">
        <f t="shared" si="9"/>
        <v>5</v>
      </c>
      <c r="G636" t="str">
        <f>STANDINGS_K[[#This Row],[League]]&amp;STANDINGS_K[[#This Row],[Team]]</f>
        <v>$150 Draft Champions Express Mar 13 7:00 pm Lg.3905Amazins2</v>
      </c>
    </row>
    <row r="637" spans="1:7" x14ac:dyDescent="0.25">
      <c r="A637">
        <v>1352</v>
      </c>
      <c r="B637" t="s">
        <v>1017</v>
      </c>
      <c r="C637" t="s">
        <v>1016</v>
      </c>
      <c r="D637">
        <v>1273</v>
      </c>
      <c r="E637">
        <v>1561</v>
      </c>
      <c r="F637">
        <f t="shared" si="9"/>
        <v>6</v>
      </c>
      <c r="G637" t="str">
        <f>STANDINGS_K[[#This Row],[League]]&amp;STANDINGS_K[[#This Row],[Team]]</f>
        <v>$150 Draft Champions Express Mar 13 7:00 pm Lg.3905The Green Bastards</v>
      </c>
    </row>
    <row r="638" spans="1:7" x14ac:dyDescent="0.25">
      <c r="A638">
        <v>1675</v>
      </c>
      <c r="B638" t="s">
        <v>135</v>
      </c>
      <c r="C638" t="s">
        <v>1016</v>
      </c>
      <c r="D638">
        <v>1234</v>
      </c>
      <c r="E638">
        <v>1231.5</v>
      </c>
      <c r="F638">
        <f t="shared" si="9"/>
        <v>7</v>
      </c>
      <c r="G638" t="str">
        <f>STANDINGS_K[[#This Row],[League]]&amp;STANDINGS_K[[#This Row],[Team]]</f>
        <v>$150 Draft Champions Express Mar 13 7:00 pm Lg.3905Brewte Force</v>
      </c>
    </row>
    <row r="639" spans="1:7" x14ac:dyDescent="0.25">
      <c r="A639">
        <v>1726</v>
      </c>
      <c r="B639" t="s">
        <v>1021</v>
      </c>
      <c r="C639" t="s">
        <v>1016</v>
      </c>
      <c r="D639">
        <v>1229</v>
      </c>
      <c r="E639">
        <v>1185.5</v>
      </c>
      <c r="F639">
        <f t="shared" si="9"/>
        <v>8</v>
      </c>
      <c r="G639" t="str">
        <f>STANDINGS_K[[#This Row],[League]]&amp;STANDINGS_K[[#This Row],[Team]]</f>
        <v>$150 Draft Champions Express Mar 13 7:00 pm Lg.3905Pitch Perfecto</v>
      </c>
    </row>
    <row r="640" spans="1:7" x14ac:dyDescent="0.25">
      <c r="A640">
        <v>1805</v>
      </c>
      <c r="B640" t="s">
        <v>209</v>
      </c>
      <c r="C640" t="s">
        <v>1016</v>
      </c>
      <c r="D640">
        <v>1217</v>
      </c>
      <c r="E640">
        <v>1107.5</v>
      </c>
      <c r="F640">
        <f t="shared" si="9"/>
        <v>9</v>
      </c>
      <c r="G640" t="str">
        <f>STANDINGS_K[[#This Row],[League]]&amp;STANDINGS_K[[#This Row],[Team]]</f>
        <v>$150 Draft Champions Express Mar 13 7:00 pm Lg.3905Team Jung</v>
      </c>
    </row>
    <row r="641" spans="1:7" x14ac:dyDescent="0.25">
      <c r="A641">
        <v>1969</v>
      </c>
      <c r="B641" t="s">
        <v>1024</v>
      </c>
      <c r="C641" t="s">
        <v>1016</v>
      </c>
      <c r="D641">
        <v>1198</v>
      </c>
      <c r="E641">
        <v>943.5</v>
      </c>
      <c r="F641">
        <f t="shared" si="9"/>
        <v>10</v>
      </c>
      <c r="G641" t="str">
        <f>STANDINGS_K[[#This Row],[League]]&amp;STANDINGS_K[[#This Row],[Team]]</f>
        <v>$150 Draft Champions Express Mar 13 7:00 pm Lg.3905Roy Hobbs</v>
      </c>
    </row>
    <row r="642" spans="1:7" x14ac:dyDescent="0.25">
      <c r="A642">
        <v>2148</v>
      </c>
      <c r="B642" t="s">
        <v>1018</v>
      </c>
      <c r="C642" t="s">
        <v>1016</v>
      </c>
      <c r="D642">
        <v>1168</v>
      </c>
      <c r="E642">
        <v>765.5</v>
      </c>
      <c r="F642">
        <f t="shared" si="9"/>
        <v>11</v>
      </c>
      <c r="G642" t="str">
        <f>STANDINGS_K[[#This Row],[League]]&amp;STANDINGS_K[[#This Row],[Team]]</f>
        <v>$150 Draft Champions Express Mar 13 7:00 pm Lg.3905The Garaged Ferraris</v>
      </c>
    </row>
    <row r="643" spans="1:7" x14ac:dyDescent="0.25">
      <c r="A643">
        <v>2424</v>
      </c>
      <c r="B643" t="s">
        <v>1019</v>
      </c>
      <c r="C643" t="s">
        <v>1016</v>
      </c>
      <c r="D643">
        <v>1117</v>
      </c>
      <c r="E643">
        <v>487</v>
      </c>
      <c r="F643">
        <f t="shared" ref="F643:F706" si="10">IF(C643=C642,F642+1,1)</f>
        <v>12</v>
      </c>
      <c r="G643" t="str">
        <f>STANDINGS_K[[#This Row],[League]]&amp;STANDINGS_K[[#This Row],[Team]]</f>
        <v>$150 Draft Champions Express Mar 13 7:00 pm Lg.3905Team jauvin</v>
      </c>
    </row>
    <row r="644" spans="1:7" x14ac:dyDescent="0.25">
      <c r="A644">
        <v>2552</v>
      </c>
      <c r="B644" t="s">
        <v>164</v>
      </c>
      <c r="C644" t="s">
        <v>1016</v>
      </c>
      <c r="D644">
        <v>1086</v>
      </c>
      <c r="E644">
        <v>359</v>
      </c>
      <c r="F644">
        <f t="shared" si="10"/>
        <v>13</v>
      </c>
      <c r="G644" t="str">
        <f>STANDINGS_K[[#This Row],[League]]&amp;STANDINGS_K[[#This Row],[Team]]</f>
        <v>$150 Draft Champions Express Mar 13 7:00 pm Lg.3905KISS MY BUNT</v>
      </c>
    </row>
    <row r="645" spans="1:7" x14ac:dyDescent="0.25">
      <c r="A645">
        <v>2590</v>
      </c>
      <c r="B645" t="s">
        <v>1023</v>
      </c>
      <c r="C645" t="s">
        <v>1016</v>
      </c>
      <c r="D645">
        <v>1073</v>
      </c>
      <c r="E645">
        <v>320.5</v>
      </c>
      <c r="F645">
        <f t="shared" si="10"/>
        <v>14</v>
      </c>
      <c r="G645" t="str">
        <f>STANDINGS_K[[#This Row],[League]]&amp;STANDINGS_K[[#This Row],[Team]]</f>
        <v>$150 Draft Champions Express Mar 13 7:00 pm Lg.3905Brooklyn Bulldogs</v>
      </c>
    </row>
    <row r="646" spans="1:7" x14ac:dyDescent="0.25">
      <c r="A646">
        <v>2637</v>
      </c>
      <c r="B646" t="s">
        <v>1022</v>
      </c>
      <c r="C646" t="s">
        <v>1016</v>
      </c>
      <c r="D646">
        <v>1054</v>
      </c>
      <c r="E646">
        <v>273.5</v>
      </c>
      <c r="F646">
        <f t="shared" si="10"/>
        <v>15</v>
      </c>
      <c r="G646" t="str">
        <f>STANDINGS_K[[#This Row],[League]]&amp;STANDINGS_K[[#This Row],[Team]]</f>
        <v>$150 Draft Champions Express Mar 13 7:00 pm Lg.3905Charlie Hustles Angels</v>
      </c>
    </row>
    <row r="647" spans="1:7" x14ac:dyDescent="0.25">
      <c r="A647">
        <v>47</v>
      </c>
      <c r="B647" t="s">
        <v>1035</v>
      </c>
      <c r="C647" t="s">
        <v>1026</v>
      </c>
      <c r="D647">
        <v>1520</v>
      </c>
      <c r="E647">
        <v>2864</v>
      </c>
      <c r="F647">
        <f t="shared" si="10"/>
        <v>1</v>
      </c>
      <c r="G647" t="str">
        <f>STANDINGS_K[[#This Row],[League]]&amp;STANDINGS_K[[#This Row],[Team]]</f>
        <v>$150 Draft Champions Express Mar 18 8:00 pm Lg.3944Dave's Diamond Denizens</v>
      </c>
    </row>
    <row r="648" spans="1:7" x14ac:dyDescent="0.25">
      <c r="A648">
        <v>115</v>
      </c>
      <c r="B648" t="s">
        <v>1037</v>
      </c>
      <c r="C648" t="s">
        <v>1026</v>
      </c>
      <c r="D648">
        <v>1479</v>
      </c>
      <c r="E648">
        <v>2795</v>
      </c>
      <c r="F648">
        <f t="shared" si="10"/>
        <v>2</v>
      </c>
      <c r="G648" t="str">
        <f>STANDINGS_K[[#This Row],[League]]&amp;STANDINGS_K[[#This Row],[Team]]</f>
        <v>$150 Draft Champions Express Mar 18 8:00 pm Lg.3944KC Intimidators</v>
      </c>
    </row>
    <row r="649" spans="1:7" x14ac:dyDescent="0.25">
      <c r="A649">
        <v>613</v>
      </c>
      <c r="B649" t="s">
        <v>288</v>
      </c>
      <c r="C649" t="s">
        <v>1026</v>
      </c>
      <c r="D649">
        <v>1366</v>
      </c>
      <c r="E649">
        <v>2298.5</v>
      </c>
      <c r="F649">
        <f t="shared" si="10"/>
        <v>3</v>
      </c>
      <c r="G649" t="str">
        <f>STANDINGS_K[[#This Row],[League]]&amp;STANDINGS_K[[#This Row],[Team]]</f>
        <v>$150 Draft Champions Express Mar 18 8:00 pm Lg.3944Thunder</v>
      </c>
    </row>
    <row r="650" spans="1:7" x14ac:dyDescent="0.25">
      <c r="A650">
        <v>772</v>
      </c>
      <c r="B650" t="s">
        <v>299</v>
      </c>
      <c r="C650" t="s">
        <v>1026</v>
      </c>
      <c r="D650">
        <v>1344</v>
      </c>
      <c r="E650">
        <v>2139</v>
      </c>
      <c r="F650">
        <f t="shared" si="10"/>
        <v>4</v>
      </c>
      <c r="G650" t="str">
        <f>STANDINGS_K[[#This Row],[League]]&amp;STANDINGS_K[[#This Row],[Team]]</f>
        <v>$150 Draft Champions Express Mar 18 8:00 pm Lg.3944Team Ulliac</v>
      </c>
    </row>
    <row r="651" spans="1:7" x14ac:dyDescent="0.25">
      <c r="A651">
        <v>858</v>
      </c>
      <c r="B651" t="s">
        <v>1034</v>
      </c>
      <c r="C651" t="s">
        <v>1026</v>
      </c>
      <c r="D651">
        <v>1332</v>
      </c>
      <c r="E651">
        <v>2049</v>
      </c>
      <c r="F651">
        <f t="shared" si="10"/>
        <v>5</v>
      </c>
      <c r="G651" t="str">
        <f>STANDINGS_K[[#This Row],[League]]&amp;STANDINGS_K[[#This Row],[Team]]</f>
        <v>$150 Draft Champions Express Mar 18 8:00 pm Lg.39441 - Team Bredin</v>
      </c>
    </row>
    <row r="652" spans="1:7" x14ac:dyDescent="0.25">
      <c r="A652">
        <v>1084</v>
      </c>
      <c r="B652" t="s">
        <v>1032</v>
      </c>
      <c r="C652" t="s">
        <v>1026</v>
      </c>
      <c r="D652">
        <v>1308</v>
      </c>
      <c r="E652">
        <v>1831.5</v>
      </c>
      <c r="F652">
        <f t="shared" si="10"/>
        <v>6</v>
      </c>
      <c r="G652" t="str">
        <f>STANDINGS_K[[#This Row],[League]]&amp;STANDINGS_K[[#This Row],[Team]]</f>
        <v>$150 Draft Champions Express Mar 18 8:00 pm Lg.3944The Splendid Splinter</v>
      </c>
    </row>
    <row r="653" spans="1:7" x14ac:dyDescent="0.25">
      <c r="A653">
        <v>1413</v>
      </c>
      <c r="B653" t="s">
        <v>1009</v>
      </c>
      <c r="C653" t="s">
        <v>1026</v>
      </c>
      <c r="D653">
        <v>1266</v>
      </c>
      <c r="E653">
        <v>1497.5</v>
      </c>
      <c r="F653">
        <f t="shared" si="10"/>
        <v>7</v>
      </c>
      <c r="G653" t="str">
        <f>STANDINGS_K[[#This Row],[League]]&amp;STANDINGS_K[[#This Row],[Team]]</f>
        <v>$150 Draft Champions Express Mar 18 8:00 pm Lg.3944Team Rasmusson</v>
      </c>
    </row>
    <row r="654" spans="1:7" x14ac:dyDescent="0.25">
      <c r="A654">
        <v>1426</v>
      </c>
      <c r="B654" t="s">
        <v>1028</v>
      </c>
      <c r="C654" t="s">
        <v>1026</v>
      </c>
      <c r="D654">
        <v>1265</v>
      </c>
      <c r="E654">
        <v>1487.5</v>
      </c>
      <c r="F654">
        <f t="shared" si="10"/>
        <v>8</v>
      </c>
      <c r="G654" t="str">
        <f>STANDINGS_K[[#This Row],[League]]&amp;STANDINGS_K[[#This Row],[Team]]</f>
        <v>$150 Draft Champions Express Mar 18 8:00 pm Lg.3944Team martin</v>
      </c>
    </row>
    <row r="655" spans="1:7" x14ac:dyDescent="0.25">
      <c r="A655">
        <v>2041</v>
      </c>
      <c r="B655" t="s">
        <v>1033</v>
      </c>
      <c r="C655" t="s">
        <v>1026</v>
      </c>
      <c r="D655">
        <v>1186</v>
      </c>
      <c r="E655">
        <v>872</v>
      </c>
      <c r="F655">
        <f t="shared" si="10"/>
        <v>9</v>
      </c>
      <c r="G655" t="str">
        <f>STANDINGS_K[[#This Row],[League]]&amp;STANDINGS_K[[#This Row],[Team]]</f>
        <v>$150 Draft Champions Express Mar 18 8:00 pm Lg.3944bulldogs7</v>
      </c>
    </row>
    <row r="656" spans="1:7" x14ac:dyDescent="0.25">
      <c r="A656">
        <v>2187</v>
      </c>
      <c r="B656" t="s">
        <v>1030</v>
      </c>
      <c r="C656" t="s">
        <v>1026</v>
      </c>
      <c r="D656">
        <v>1162</v>
      </c>
      <c r="E656">
        <v>721.5</v>
      </c>
      <c r="F656">
        <f t="shared" si="10"/>
        <v>10</v>
      </c>
      <c r="G656" t="str">
        <f>STANDINGS_K[[#This Row],[League]]&amp;STANDINGS_K[[#This Row],[Team]]</f>
        <v>$150 Draft Champions Express Mar 18 8:00 pm Lg.3944Forever Draft 5 - Express</v>
      </c>
    </row>
    <row r="657" spans="1:7" x14ac:dyDescent="0.25">
      <c r="A657">
        <v>2436</v>
      </c>
      <c r="B657" t="s">
        <v>1036</v>
      </c>
      <c r="C657" t="s">
        <v>1026</v>
      </c>
      <c r="D657">
        <v>1113</v>
      </c>
      <c r="E657">
        <v>476</v>
      </c>
      <c r="F657">
        <f t="shared" si="10"/>
        <v>11</v>
      </c>
      <c r="G657" t="str">
        <f>STANDINGS_K[[#This Row],[League]]&amp;STANDINGS_K[[#This Row],[Team]]</f>
        <v>$150 Draft Champions Express Mar 18 8:00 pm Lg.3944Saucon Moonshots</v>
      </c>
    </row>
    <row r="658" spans="1:7" x14ac:dyDescent="0.25">
      <c r="A658">
        <v>2584</v>
      </c>
      <c r="B658" t="s">
        <v>1029</v>
      </c>
      <c r="C658" t="s">
        <v>1026</v>
      </c>
      <c r="D658">
        <v>1077</v>
      </c>
      <c r="E658">
        <v>326.5</v>
      </c>
      <c r="F658">
        <f t="shared" si="10"/>
        <v>12</v>
      </c>
      <c r="G658" t="str">
        <f>STANDINGS_K[[#This Row],[League]]&amp;STANDINGS_K[[#This Row],[Team]]</f>
        <v>$150 Draft Champions Express Mar 18 8:00 pm Lg.3944Team NAKOS</v>
      </c>
    </row>
    <row r="659" spans="1:7" x14ac:dyDescent="0.25">
      <c r="A659">
        <v>2652</v>
      </c>
      <c r="B659" t="s">
        <v>1027</v>
      </c>
      <c r="C659" t="s">
        <v>1026</v>
      </c>
      <c r="D659">
        <v>1050</v>
      </c>
      <c r="E659">
        <v>258.5</v>
      </c>
      <c r="F659">
        <f t="shared" si="10"/>
        <v>13</v>
      </c>
      <c r="G659" t="str">
        <f>STANDINGS_K[[#This Row],[League]]&amp;STANDINGS_K[[#This Row],[Team]]</f>
        <v>$150 Draft Champions Express Mar 18 8:00 pm Lg.3944Jays4Life18</v>
      </c>
    </row>
    <row r="660" spans="1:7" x14ac:dyDescent="0.25">
      <c r="A660">
        <v>2669</v>
      </c>
      <c r="B660" t="s">
        <v>349</v>
      </c>
      <c r="C660" t="s">
        <v>1026</v>
      </c>
      <c r="D660">
        <v>1045</v>
      </c>
      <c r="E660">
        <v>243</v>
      </c>
      <c r="F660">
        <f t="shared" si="10"/>
        <v>14</v>
      </c>
      <c r="G660" t="str">
        <f>STANDINGS_K[[#This Row],[League]]&amp;STANDINGS_K[[#This Row],[Team]]</f>
        <v>$150 Draft Champions Express Mar 18 8:00 pm Lg.3944zzzzzzzzzzzz</v>
      </c>
    </row>
    <row r="661" spans="1:7" x14ac:dyDescent="0.25">
      <c r="A661">
        <v>2709</v>
      </c>
      <c r="B661" t="s">
        <v>1031</v>
      </c>
      <c r="C661" t="s">
        <v>1026</v>
      </c>
      <c r="D661">
        <v>1026</v>
      </c>
      <c r="E661">
        <v>202</v>
      </c>
      <c r="F661">
        <f t="shared" si="10"/>
        <v>15</v>
      </c>
      <c r="G661" t="str">
        <f>STANDINGS_K[[#This Row],[League]]&amp;STANDINGS_K[[#This Row],[Team]]</f>
        <v>$150 Draft Champions Express Mar 18 8:00 pm Lg.3944Team Vetter</v>
      </c>
    </row>
    <row r="662" spans="1:7" x14ac:dyDescent="0.25">
      <c r="A662">
        <v>97</v>
      </c>
      <c r="B662" t="s">
        <v>1040</v>
      </c>
      <c r="C662" t="s">
        <v>1039</v>
      </c>
      <c r="D662">
        <v>1488</v>
      </c>
      <c r="E662">
        <v>2813</v>
      </c>
      <c r="F662">
        <f t="shared" si="10"/>
        <v>1</v>
      </c>
      <c r="G662" t="str">
        <f>STANDINGS_K[[#This Row],[League]]&amp;STANDINGS_K[[#This Row],[Team]]</f>
        <v>$150 Draft Champions Express Mar 20 7:00 pm Lg.3914Got the Runs Again</v>
      </c>
    </row>
    <row r="663" spans="1:7" x14ac:dyDescent="0.25">
      <c r="A663">
        <v>244</v>
      </c>
      <c r="B663" t="s">
        <v>85</v>
      </c>
      <c r="C663" t="s">
        <v>1039</v>
      </c>
      <c r="D663">
        <v>1437</v>
      </c>
      <c r="E663">
        <v>2667.5</v>
      </c>
      <c r="F663">
        <f t="shared" si="10"/>
        <v>2</v>
      </c>
      <c r="G663" t="str">
        <f>STANDINGS_K[[#This Row],[League]]&amp;STANDINGS_K[[#This Row],[Team]]</f>
        <v>$150 Draft Champions Express Mar 20 7:00 pm Lg.3914Las Vegas Blvd VIII</v>
      </c>
    </row>
    <row r="664" spans="1:7" x14ac:dyDescent="0.25">
      <c r="A664">
        <v>451</v>
      </c>
      <c r="B664" t="s">
        <v>1043</v>
      </c>
      <c r="C664" t="s">
        <v>1039</v>
      </c>
      <c r="D664">
        <v>1391</v>
      </c>
      <c r="E664">
        <v>2458</v>
      </c>
      <c r="F664">
        <f t="shared" si="10"/>
        <v>3</v>
      </c>
      <c r="G664" t="str">
        <f>STANDINGS_K[[#This Row],[League]]&amp;STANDINGS_K[[#This Row],[Team]]</f>
        <v>$150 Draft Champions Express Mar 20 7:00 pm Lg.3914Stecchini</v>
      </c>
    </row>
    <row r="665" spans="1:7" x14ac:dyDescent="0.25">
      <c r="A665">
        <v>634</v>
      </c>
      <c r="B665" t="s">
        <v>1046</v>
      </c>
      <c r="C665" t="s">
        <v>1039</v>
      </c>
      <c r="D665">
        <v>1362</v>
      </c>
      <c r="E665">
        <v>2275</v>
      </c>
      <c r="F665">
        <f t="shared" si="10"/>
        <v>4</v>
      </c>
      <c r="G665" t="str">
        <f>STANDINGS_K[[#This Row],[League]]&amp;STANDINGS_K[[#This Row],[Team]]</f>
        <v>$150 Draft Champions Express Mar 20 7:00 pm Lg.3914Pleepleus</v>
      </c>
    </row>
    <row r="666" spans="1:7" x14ac:dyDescent="0.25">
      <c r="A666">
        <v>745</v>
      </c>
      <c r="B666" t="s">
        <v>1042</v>
      </c>
      <c r="C666" t="s">
        <v>1039</v>
      </c>
      <c r="D666">
        <v>1347</v>
      </c>
      <c r="E666">
        <v>2162.5</v>
      </c>
      <c r="F666">
        <f t="shared" si="10"/>
        <v>5</v>
      </c>
      <c r="G666" t="str">
        <f>STANDINGS_K[[#This Row],[League]]&amp;STANDINGS_K[[#This Row],[Team]]</f>
        <v>$150 Draft Champions Express Mar 20 7:00 pm Lg.3914LITTLEFELLAS</v>
      </c>
    </row>
    <row r="667" spans="1:7" x14ac:dyDescent="0.25">
      <c r="A667">
        <v>1002</v>
      </c>
      <c r="B667" t="s">
        <v>1038</v>
      </c>
      <c r="C667" t="s">
        <v>1039</v>
      </c>
      <c r="D667">
        <v>1316</v>
      </c>
      <c r="E667">
        <v>1912</v>
      </c>
      <c r="F667">
        <f t="shared" si="10"/>
        <v>6</v>
      </c>
      <c r="G667" t="str">
        <f>STANDINGS_K[[#This Row],[League]]&amp;STANDINGS_K[[#This Row],[Team]]</f>
        <v>$150 Draft Champions Express Mar 20 7:00 pm Lg.3914esh dc3</v>
      </c>
    </row>
    <row r="668" spans="1:7" x14ac:dyDescent="0.25">
      <c r="A668">
        <v>1016</v>
      </c>
      <c r="B668" t="s">
        <v>1044</v>
      </c>
      <c r="C668" t="s">
        <v>1039</v>
      </c>
      <c r="D668">
        <v>1314</v>
      </c>
      <c r="E668">
        <v>1895.5</v>
      </c>
      <c r="F668">
        <f t="shared" si="10"/>
        <v>7</v>
      </c>
      <c r="G668" t="str">
        <f>STANDINGS_K[[#This Row],[League]]&amp;STANDINGS_K[[#This Row],[Team]]</f>
        <v>$150 Draft Champions Express Mar 20 7:00 pm Lg.3914Pioneer Pride</v>
      </c>
    </row>
    <row r="669" spans="1:7" x14ac:dyDescent="0.25">
      <c r="A669">
        <v>1279</v>
      </c>
      <c r="B669" t="s">
        <v>1048</v>
      </c>
      <c r="C669" t="s">
        <v>1039</v>
      </c>
      <c r="D669">
        <v>1282</v>
      </c>
      <c r="E669">
        <v>1632</v>
      </c>
      <c r="F669">
        <f t="shared" si="10"/>
        <v>8</v>
      </c>
      <c r="G669" t="str">
        <f>STANDINGS_K[[#This Row],[League]]&amp;STANDINGS_K[[#This Row],[Team]]</f>
        <v>$150 Draft Champions Express Mar 20 7:00 pm Lg.3914Mallorys Killers Express</v>
      </c>
    </row>
    <row r="670" spans="1:7" x14ac:dyDescent="0.25">
      <c r="A670">
        <v>1460</v>
      </c>
      <c r="B670" t="s">
        <v>1047</v>
      </c>
      <c r="C670" t="s">
        <v>1039</v>
      </c>
      <c r="D670">
        <v>1261</v>
      </c>
      <c r="E670">
        <v>1450.5</v>
      </c>
      <c r="F670">
        <f t="shared" si="10"/>
        <v>9</v>
      </c>
      <c r="G670" t="str">
        <f>STANDINGS_K[[#This Row],[League]]&amp;STANDINGS_K[[#This Row],[Team]]</f>
        <v>$150 Draft Champions Express Mar 20 7:00 pm Lg.3914Stealth Missile</v>
      </c>
    </row>
    <row r="671" spans="1:7" x14ac:dyDescent="0.25">
      <c r="A671">
        <v>1563</v>
      </c>
      <c r="B671" t="s">
        <v>1041</v>
      </c>
      <c r="C671" t="s">
        <v>1039</v>
      </c>
      <c r="D671">
        <v>1249</v>
      </c>
      <c r="E671">
        <v>1351.5</v>
      </c>
      <c r="F671">
        <f t="shared" si="10"/>
        <v>10</v>
      </c>
      <c r="G671" t="str">
        <f>STANDINGS_K[[#This Row],[League]]&amp;STANDINGS_K[[#This Row],[Team]]</f>
        <v>$150 Draft Champions Express Mar 20 7:00 pm Lg.3914Team Rotolo</v>
      </c>
    </row>
    <row r="672" spans="1:7" x14ac:dyDescent="0.25">
      <c r="A672">
        <v>1855</v>
      </c>
      <c r="B672" t="s">
        <v>156</v>
      </c>
      <c r="C672" t="s">
        <v>1039</v>
      </c>
      <c r="D672">
        <v>1210</v>
      </c>
      <c r="E672">
        <v>1054</v>
      </c>
      <c r="F672">
        <f t="shared" si="10"/>
        <v>11</v>
      </c>
      <c r="G672" t="str">
        <f>STANDINGS_K[[#This Row],[League]]&amp;STANDINGS_K[[#This Row],[Team]]</f>
        <v>$150 Draft Champions Express Mar 20 7:00 pm Lg.3914Cubs Win</v>
      </c>
    </row>
    <row r="673" spans="1:7" x14ac:dyDescent="0.25">
      <c r="A673">
        <v>2174</v>
      </c>
      <c r="B673" t="s">
        <v>1045</v>
      </c>
      <c r="C673" t="s">
        <v>1039</v>
      </c>
      <c r="D673">
        <v>1164</v>
      </c>
      <c r="E673">
        <v>736</v>
      </c>
      <c r="F673">
        <f t="shared" si="10"/>
        <v>12</v>
      </c>
      <c r="G673" t="str">
        <f>STANDINGS_K[[#This Row],[League]]&amp;STANDINGS_K[[#This Row],[Team]]</f>
        <v>$150 Draft Champions Express Mar 20 7:00 pm Lg.3914Sweep The Leg</v>
      </c>
    </row>
    <row r="674" spans="1:7" x14ac:dyDescent="0.25">
      <c r="A674">
        <v>2472</v>
      </c>
      <c r="B674" t="s">
        <v>1009</v>
      </c>
      <c r="C674" t="s">
        <v>1039</v>
      </c>
      <c r="D674">
        <v>1105</v>
      </c>
      <c r="E674">
        <v>441</v>
      </c>
      <c r="F674">
        <f t="shared" si="10"/>
        <v>13</v>
      </c>
      <c r="G674" t="str">
        <f>STANDINGS_K[[#This Row],[League]]&amp;STANDINGS_K[[#This Row],[Team]]</f>
        <v>$150 Draft Champions Express Mar 20 7:00 pm Lg.3914Team Rasmusson</v>
      </c>
    </row>
    <row r="675" spans="1:7" x14ac:dyDescent="0.25">
      <c r="A675">
        <v>2666</v>
      </c>
      <c r="B675" t="s">
        <v>1050</v>
      </c>
      <c r="C675" t="s">
        <v>1039</v>
      </c>
      <c r="D675">
        <v>1046</v>
      </c>
      <c r="E675">
        <v>246.5</v>
      </c>
      <c r="F675">
        <f t="shared" si="10"/>
        <v>14</v>
      </c>
      <c r="G675" t="str">
        <f>STANDINGS_K[[#This Row],[League]]&amp;STANDINGS_K[[#This Row],[Team]]</f>
        <v>$150 Draft Champions Express Mar 20 7:00 pm Lg.3914Thrashers</v>
      </c>
    </row>
    <row r="676" spans="1:7" x14ac:dyDescent="0.25">
      <c r="A676">
        <v>2877</v>
      </c>
      <c r="B676" t="s">
        <v>1049</v>
      </c>
      <c r="C676" t="s">
        <v>1039</v>
      </c>
      <c r="D676">
        <v>898</v>
      </c>
      <c r="E676">
        <v>34</v>
      </c>
      <c r="F676">
        <f t="shared" si="10"/>
        <v>15</v>
      </c>
      <c r="G676" t="str">
        <f>STANDINGS_K[[#This Row],[League]]&amp;STANDINGS_K[[#This Row],[Team]]</f>
        <v>$150 Draft Champions Express Mar 20 7:00 pm Lg.3914Team bluekrew</v>
      </c>
    </row>
    <row r="677" spans="1:7" x14ac:dyDescent="0.25">
      <c r="A677">
        <v>296</v>
      </c>
      <c r="B677" t="s">
        <v>1063</v>
      </c>
      <c r="C677" t="s">
        <v>1052</v>
      </c>
      <c r="D677">
        <v>1422</v>
      </c>
      <c r="E677">
        <v>2614</v>
      </c>
      <c r="F677">
        <f t="shared" si="10"/>
        <v>1</v>
      </c>
      <c r="G677" t="str">
        <f>STANDINGS_K[[#This Row],[League]]&amp;STANDINGS_K[[#This Row],[Team]]</f>
        <v>$150 Draft Champions Express Mar 20 7:00 pm Lg.3976Lucky</v>
      </c>
    </row>
    <row r="678" spans="1:7" x14ac:dyDescent="0.25">
      <c r="A678">
        <v>369</v>
      </c>
      <c r="B678" t="s">
        <v>1060</v>
      </c>
      <c r="C678" t="s">
        <v>1052</v>
      </c>
      <c r="D678">
        <v>1404</v>
      </c>
      <c r="E678">
        <v>2538.5</v>
      </c>
      <c r="F678">
        <f t="shared" si="10"/>
        <v>2</v>
      </c>
      <c r="G678" t="str">
        <f>STANDINGS_K[[#This Row],[League]]&amp;STANDINGS_K[[#This Row],[Team]]</f>
        <v>$150 Draft Champions Express Mar 20 7:00 pm Lg.3976Basement Light Fixtures</v>
      </c>
    </row>
    <row r="679" spans="1:7" x14ac:dyDescent="0.25">
      <c r="A679">
        <v>512</v>
      </c>
      <c r="B679" t="s">
        <v>1055</v>
      </c>
      <c r="C679" t="s">
        <v>1052</v>
      </c>
      <c r="D679">
        <v>1382</v>
      </c>
      <c r="E679">
        <v>2395.5</v>
      </c>
      <c r="F679">
        <f t="shared" si="10"/>
        <v>3</v>
      </c>
      <c r="G679" t="str">
        <f>STANDINGS_K[[#This Row],[League]]&amp;STANDINGS_K[[#This Row],[Team]]</f>
        <v>$150 Draft Champions Express Mar 20 7:00 pm Lg.3976Carolina Thunder</v>
      </c>
    </row>
    <row r="680" spans="1:7" x14ac:dyDescent="0.25">
      <c r="A680">
        <v>730</v>
      </c>
      <c r="B680" t="s">
        <v>19</v>
      </c>
      <c r="C680" t="s">
        <v>1052</v>
      </c>
      <c r="D680">
        <v>1349</v>
      </c>
      <c r="E680">
        <v>2181</v>
      </c>
      <c r="F680">
        <f t="shared" si="10"/>
        <v>4</v>
      </c>
      <c r="G680" t="str">
        <f>STANDINGS_K[[#This Row],[League]]&amp;STANDINGS_K[[#This Row],[Team]]</f>
        <v>$150 Draft Champions Express Mar 20 7:00 pm Lg.3976One Eyed Jack</v>
      </c>
    </row>
    <row r="681" spans="1:7" x14ac:dyDescent="0.25">
      <c r="A681">
        <v>781</v>
      </c>
      <c r="B681" t="s">
        <v>1051</v>
      </c>
      <c r="C681" t="s">
        <v>1052</v>
      </c>
      <c r="D681">
        <v>1343</v>
      </c>
      <c r="E681">
        <v>2132</v>
      </c>
      <c r="F681">
        <f t="shared" si="10"/>
        <v>5</v>
      </c>
      <c r="G681" t="str">
        <f>STANDINGS_K[[#This Row],[League]]&amp;STANDINGS_K[[#This Row],[Team]]</f>
        <v>$150 Draft Champions Express Mar 20 7:00 pm Lg.3976The Big Shortstop</v>
      </c>
    </row>
    <row r="682" spans="1:7" x14ac:dyDescent="0.25">
      <c r="A682">
        <v>1035</v>
      </c>
      <c r="B682" t="s">
        <v>1058</v>
      </c>
      <c r="C682" t="s">
        <v>1052</v>
      </c>
      <c r="D682">
        <v>1313</v>
      </c>
      <c r="E682">
        <v>1882</v>
      </c>
      <c r="F682">
        <f t="shared" si="10"/>
        <v>6</v>
      </c>
      <c r="G682" t="str">
        <f>STANDINGS_K[[#This Row],[League]]&amp;STANDINGS_K[[#This Row],[Team]]</f>
        <v>$150 Draft Champions Express Mar 20 7:00 pm Lg.3976Veeer</v>
      </c>
    </row>
    <row r="683" spans="1:7" x14ac:dyDescent="0.25">
      <c r="A683">
        <v>1264</v>
      </c>
      <c r="B683" t="s">
        <v>1056</v>
      </c>
      <c r="C683" t="s">
        <v>1052</v>
      </c>
      <c r="D683">
        <v>1284</v>
      </c>
      <c r="E683">
        <v>1648.5</v>
      </c>
      <c r="F683">
        <f t="shared" si="10"/>
        <v>7</v>
      </c>
      <c r="G683" t="str">
        <f>STANDINGS_K[[#This Row],[League]]&amp;STANDINGS_K[[#This Row],[Team]]</f>
        <v>$150 Draft Champions Express Mar 20 7:00 pm Lg.3976Team Steube</v>
      </c>
    </row>
    <row r="684" spans="1:7" x14ac:dyDescent="0.25">
      <c r="A684">
        <v>1412</v>
      </c>
      <c r="B684" t="s">
        <v>1053</v>
      </c>
      <c r="C684" t="s">
        <v>1052</v>
      </c>
      <c r="D684">
        <v>1266</v>
      </c>
      <c r="E684">
        <v>1497.5</v>
      </c>
      <c r="F684">
        <f t="shared" si="10"/>
        <v>8</v>
      </c>
      <c r="G684" t="str">
        <f>STANDINGS_K[[#This Row],[League]]&amp;STANDINGS_K[[#This Row],[Team]]</f>
        <v>$150 Draft Champions Express Mar 20 7:00 pm Lg.3976Team CLEMENTE</v>
      </c>
    </row>
    <row r="685" spans="1:7" x14ac:dyDescent="0.25">
      <c r="A685">
        <v>1432</v>
      </c>
      <c r="B685" t="s">
        <v>676</v>
      </c>
      <c r="C685" t="s">
        <v>1052</v>
      </c>
      <c r="D685">
        <v>1264</v>
      </c>
      <c r="E685">
        <v>1478</v>
      </c>
      <c r="F685">
        <f t="shared" si="10"/>
        <v>9</v>
      </c>
      <c r="G685" t="str">
        <f>STANDINGS_K[[#This Row],[League]]&amp;STANDINGS_K[[#This Row],[Team]]</f>
        <v>$150 Draft Champions Express Mar 20 7:00 pm Lg.3976Mendoza Line Master</v>
      </c>
    </row>
    <row r="686" spans="1:7" x14ac:dyDescent="0.25">
      <c r="A686">
        <v>1529</v>
      </c>
      <c r="B686" t="s">
        <v>352</v>
      </c>
      <c r="C686" t="s">
        <v>1052</v>
      </c>
      <c r="D686">
        <v>1252</v>
      </c>
      <c r="E686">
        <v>1379</v>
      </c>
      <c r="F686">
        <f t="shared" si="10"/>
        <v>10</v>
      </c>
      <c r="G686" t="str">
        <f>STANDINGS_K[[#This Row],[League]]&amp;STANDINGS_K[[#This Row],[Team]]</f>
        <v>$150 Draft Champions Express Mar 20 7:00 pm Lg.3976Art Vandelay</v>
      </c>
    </row>
    <row r="687" spans="1:7" x14ac:dyDescent="0.25">
      <c r="A687">
        <v>1910</v>
      </c>
      <c r="B687" t="s">
        <v>1054</v>
      </c>
      <c r="C687" t="s">
        <v>1052</v>
      </c>
      <c r="D687">
        <v>1204</v>
      </c>
      <c r="E687">
        <v>995.5</v>
      </c>
      <c r="F687">
        <f t="shared" si="10"/>
        <v>11</v>
      </c>
      <c r="G687" t="str">
        <f>STANDINGS_K[[#This Row],[League]]&amp;STANDINGS_K[[#This Row],[Team]]</f>
        <v>$150 Draft Champions Express Mar 20 7:00 pm Lg.3976Bama Bruisers</v>
      </c>
    </row>
    <row r="688" spans="1:7" x14ac:dyDescent="0.25">
      <c r="A688">
        <v>1995</v>
      </c>
      <c r="B688" t="s">
        <v>1061</v>
      </c>
      <c r="C688" t="s">
        <v>1052</v>
      </c>
      <c r="D688">
        <v>1193</v>
      </c>
      <c r="E688">
        <v>915.5</v>
      </c>
      <c r="F688">
        <f t="shared" si="10"/>
        <v>12</v>
      </c>
      <c r="G688" t="str">
        <f>STANDINGS_K[[#This Row],[League]]&amp;STANDINGS_K[[#This Row],[Team]]</f>
        <v>$150 Draft Champions Express Mar 20 7:00 pm Lg.3976Phil's Automat (DC part1)</v>
      </c>
    </row>
    <row r="689" spans="1:7" x14ac:dyDescent="0.25">
      <c r="A689">
        <v>2375</v>
      </c>
      <c r="B689" t="s">
        <v>1057</v>
      </c>
      <c r="C689" t="s">
        <v>1052</v>
      </c>
      <c r="D689">
        <v>1129</v>
      </c>
      <c r="E689">
        <v>537</v>
      </c>
      <c r="F689">
        <f t="shared" si="10"/>
        <v>13</v>
      </c>
      <c r="G689" t="str">
        <f>STANDINGS_K[[#This Row],[League]]&amp;STANDINGS_K[[#This Row],[Team]]</f>
        <v>$150 Draft Champions Express Mar 20 7:00 pm Lg.3976Off The Grid</v>
      </c>
    </row>
    <row r="690" spans="1:7" x14ac:dyDescent="0.25">
      <c r="A690">
        <v>2382</v>
      </c>
      <c r="B690" t="s">
        <v>1059</v>
      </c>
      <c r="C690" t="s">
        <v>1052</v>
      </c>
      <c r="D690">
        <v>1127</v>
      </c>
      <c r="E690">
        <v>526.5</v>
      </c>
      <c r="F690">
        <f t="shared" si="10"/>
        <v>14</v>
      </c>
      <c r="G690" t="str">
        <f>STANDINGS_K[[#This Row],[League]]&amp;STANDINGS_K[[#This Row],[Team]]</f>
        <v>$150 Draft Champions Express Mar 20 7:00 pm Lg.3976DC-Inside5-DC</v>
      </c>
    </row>
    <row r="691" spans="1:7" x14ac:dyDescent="0.25">
      <c r="A691">
        <v>2401</v>
      </c>
      <c r="B691" t="s">
        <v>1062</v>
      </c>
      <c r="C691" t="s">
        <v>1052</v>
      </c>
      <c r="D691">
        <v>1122</v>
      </c>
      <c r="E691">
        <v>508</v>
      </c>
      <c r="F691">
        <f t="shared" si="10"/>
        <v>15</v>
      </c>
      <c r="G691" t="str">
        <f>STANDINGS_K[[#This Row],[League]]&amp;STANDINGS_K[[#This Row],[Team]]</f>
        <v>$150 Draft Champions Express Mar 20 7:00 pm Lg.3976Peppers</v>
      </c>
    </row>
    <row r="692" spans="1:7" x14ac:dyDescent="0.25">
      <c r="A692">
        <v>138</v>
      </c>
      <c r="B692" t="s">
        <v>1068</v>
      </c>
      <c r="C692" t="s">
        <v>1065</v>
      </c>
      <c r="D692">
        <v>1471</v>
      </c>
      <c r="E692">
        <v>2772.5</v>
      </c>
      <c r="F692">
        <f t="shared" si="10"/>
        <v>1</v>
      </c>
      <c r="G692" t="str">
        <f>STANDINGS_K[[#This Row],[League]]&amp;STANDINGS_K[[#This Row],[Team]]</f>
        <v>$150 Draft Champions Express Mar 25 8:00 pm Lg.3951Hamburg Hackers</v>
      </c>
    </row>
    <row r="693" spans="1:7" x14ac:dyDescent="0.25">
      <c r="A693">
        <v>152</v>
      </c>
      <c r="B693" t="s">
        <v>328</v>
      </c>
      <c r="C693" t="s">
        <v>1065</v>
      </c>
      <c r="D693">
        <v>1465</v>
      </c>
      <c r="E693">
        <v>2758.5</v>
      </c>
      <c r="F693">
        <f t="shared" si="10"/>
        <v>2</v>
      </c>
      <c r="G693" t="str">
        <f>STANDINGS_K[[#This Row],[League]]&amp;STANDINGS_K[[#This Row],[Team]]</f>
        <v>$150 Draft Champions Express Mar 25 8:00 pm Lg.3951Sotashibs</v>
      </c>
    </row>
    <row r="694" spans="1:7" x14ac:dyDescent="0.25">
      <c r="A694">
        <v>278</v>
      </c>
      <c r="B694" t="s">
        <v>1066</v>
      </c>
      <c r="C694" t="s">
        <v>1065</v>
      </c>
      <c r="D694">
        <v>1428</v>
      </c>
      <c r="E694">
        <v>2633.5</v>
      </c>
      <c r="F694">
        <f t="shared" si="10"/>
        <v>3</v>
      </c>
      <c r="G694" t="str">
        <f>STANDINGS_K[[#This Row],[League]]&amp;STANDINGS_K[[#This Row],[Team]]</f>
        <v>$150 Draft Champions Express Mar 25 8:00 pm Lg.3951Shamrock Sox</v>
      </c>
    </row>
    <row r="695" spans="1:7" x14ac:dyDescent="0.25">
      <c r="A695">
        <v>394</v>
      </c>
      <c r="B695" t="s">
        <v>1071</v>
      </c>
      <c r="C695" t="s">
        <v>1065</v>
      </c>
      <c r="D695">
        <v>1401</v>
      </c>
      <c r="E695">
        <v>2518.5</v>
      </c>
      <c r="F695">
        <f t="shared" si="10"/>
        <v>4</v>
      </c>
      <c r="G695" t="str">
        <f>STANDINGS_K[[#This Row],[League]]&amp;STANDINGS_K[[#This Row],[Team]]</f>
        <v>$150 Draft Champions Express Mar 25 8:00 pm Lg.3951Team Reed</v>
      </c>
    </row>
    <row r="696" spans="1:7" x14ac:dyDescent="0.25">
      <c r="A696">
        <v>1118</v>
      </c>
      <c r="B696" t="s">
        <v>1072</v>
      </c>
      <c r="C696" t="s">
        <v>1065</v>
      </c>
      <c r="D696">
        <v>1304</v>
      </c>
      <c r="E696">
        <v>1796</v>
      </c>
      <c r="F696">
        <f t="shared" si="10"/>
        <v>5</v>
      </c>
      <c r="G696" t="str">
        <f>STANDINGS_K[[#This Row],[League]]&amp;STANDINGS_K[[#This Row],[Team]]</f>
        <v>$150 Draft Champions Express Mar 25 8:00 pm Lg.3951Wiltz NBC 2016</v>
      </c>
    </row>
    <row r="697" spans="1:7" x14ac:dyDescent="0.25">
      <c r="A697">
        <v>1298</v>
      </c>
      <c r="B697" t="s">
        <v>1074</v>
      </c>
      <c r="C697" t="s">
        <v>1065</v>
      </c>
      <c r="D697">
        <v>1279</v>
      </c>
      <c r="E697">
        <v>1614.5</v>
      </c>
      <c r="F697">
        <f t="shared" si="10"/>
        <v>6</v>
      </c>
      <c r="G697" t="str">
        <f>STANDINGS_K[[#This Row],[League]]&amp;STANDINGS_K[[#This Row],[Team]]</f>
        <v>$150 Draft Champions Express Mar 25 8:00 pm Lg.3951Rabin Hood E2</v>
      </c>
    </row>
    <row r="698" spans="1:7" x14ac:dyDescent="0.25">
      <c r="A698">
        <v>1362</v>
      </c>
      <c r="B698" t="s">
        <v>1070</v>
      </c>
      <c r="C698" t="s">
        <v>1065</v>
      </c>
      <c r="D698">
        <v>1272</v>
      </c>
      <c r="E698">
        <v>1552.5</v>
      </c>
      <c r="F698">
        <f t="shared" si="10"/>
        <v>7</v>
      </c>
      <c r="G698" t="str">
        <f>STANDINGS_K[[#This Row],[League]]&amp;STANDINGS_K[[#This Row],[Team]]</f>
        <v>$150 Draft Champions Express Mar 25 8:00 pm Lg.3951Team Drury</v>
      </c>
    </row>
    <row r="699" spans="1:7" x14ac:dyDescent="0.25">
      <c r="A699">
        <v>1715</v>
      </c>
      <c r="B699" t="s">
        <v>1073</v>
      </c>
      <c r="C699" t="s">
        <v>1065</v>
      </c>
      <c r="D699">
        <v>1230</v>
      </c>
      <c r="E699">
        <v>1192.5</v>
      </c>
      <c r="F699">
        <f t="shared" si="10"/>
        <v>8</v>
      </c>
      <c r="G699" t="str">
        <f>STANDINGS_K[[#This Row],[League]]&amp;STANDINGS_K[[#This Row],[Team]]</f>
        <v>$150 Draft Champions Express Mar 25 8:00 pm Lg.39518-bit Hero</v>
      </c>
    </row>
    <row r="700" spans="1:7" x14ac:dyDescent="0.25">
      <c r="A700">
        <v>1813</v>
      </c>
      <c r="B700" t="s">
        <v>1009</v>
      </c>
      <c r="C700" t="s">
        <v>1065</v>
      </c>
      <c r="D700">
        <v>1216</v>
      </c>
      <c r="E700">
        <v>1098</v>
      </c>
      <c r="F700">
        <f t="shared" si="10"/>
        <v>9</v>
      </c>
      <c r="G700" t="str">
        <f>STANDINGS_K[[#This Row],[League]]&amp;STANDINGS_K[[#This Row],[Team]]</f>
        <v>$150 Draft Champions Express Mar 25 8:00 pm Lg.3951Team Rasmusson</v>
      </c>
    </row>
    <row r="701" spans="1:7" x14ac:dyDescent="0.25">
      <c r="A701">
        <v>2164</v>
      </c>
      <c r="B701" t="s">
        <v>331</v>
      </c>
      <c r="C701" t="s">
        <v>1065</v>
      </c>
      <c r="D701">
        <v>1165</v>
      </c>
      <c r="E701">
        <v>745</v>
      </c>
      <c r="F701">
        <f t="shared" si="10"/>
        <v>10</v>
      </c>
      <c r="G701" t="str">
        <f>STANDINGS_K[[#This Row],[League]]&amp;STANDINGS_K[[#This Row],[Team]]</f>
        <v>$150 Draft Champions Express Mar 25 8:00 pm Lg.3951Golden Sombreros</v>
      </c>
    </row>
    <row r="702" spans="1:7" x14ac:dyDescent="0.25">
      <c r="A702">
        <v>2219</v>
      </c>
      <c r="B702" t="s">
        <v>1076</v>
      </c>
      <c r="C702" t="s">
        <v>1065</v>
      </c>
      <c r="D702">
        <v>1157</v>
      </c>
      <c r="E702">
        <v>688.5</v>
      </c>
      <c r="F702">
        <f t="shared" si="10"/>
        <v>11</v>
      </c>
      <c r="G702" t="str">
        <f>STANDINGS_K[[#This Row],[League]]&amp;STANDINGS_K[[#This Row],[Team]]</f>
        <v>$150 Draft Champions Express Mar 25 8:00 pm Lg.3951Arctic Wind</v>
      </c>
    </row>
    <row r="703" spans="1:7" x14ac:dyDescent="0.25">
      <c r="A703">
        <v>2255</v>
      </c>
      <c r="B703" t="s">
        <v>1067</v>
      </c>
      <c r="C703" t="s">
        <v>1065</v>
      </c>
      <c r="D703">
        <v>1152</v>
      </c>
      <c r="E703">
        <v>653</v>
      </c>
      <c r="F703">
        <f t="shared" si="10"/>
        <v>12</v>
      </c>
      <c r="G703" t="str">
        <f>STANDINGS_K[[#This Row],[League]]&amp;STANDINGS_K[[#This Row],[Team]]</f>
        <v>$150 Draft Champions Express Mar 25 8:00 pm Lg.3951Fractured Elbow Already</v>
      </c>
    </row>
    <row r="704" spans="1:7" x14ac:dyDescent="0.25">
      <c r="A704">
        <v>2446</v>
      </c>
      <c r="B704" t="s">
        <v>1075</v>
      </c>
      <c r="C704" t="s">
        <v>1065</v>
      </c>
      <c r="D704">
        <v>1110</v>
      </c>
      <c r="E704">
        <v>464.5</v>
      </c>
      <c r="F704">
        <f t="shared" si="10"/>
        <v>13</v>
      </c>
      <c r="G704" t="str">
        <f>STANDINGS_K[[#This Row],[League]]&amp;STANDINGS_K[[#This Row],[Team]]</f>
        <v>$150 Draft Champions Express Mar 25 8:00 pm Lg.3951Ramblin' Gamblin' Man</v>
      </c>
    </row>
    <row r="705" spans="1:7" x14ac:dyDescent="0.25">
      <c r="A705">
        <v>2555</v>
      </c>
      <c r="B705" t="s">
        <v>1069</v>
      </c>
      <c r="C705" t="s">
        <v>1065</v>
      </c>
      <c r="D705">
        <v>1086</v>
      </c>
      <c r="E705">
        <v>359</v>
      </c>
      <c r="F705">
        <f t="shared" si="10"/>
        <v>14</v>
      </c>
      <c r="G705" t="str">
        <f>STANDINGS_K[[#This Row],[League]]&amp;STANDINGS_K[[#This Row],[Team]]</f>
        <v>$150 Draft Champions Express Mar 25 8:00 pm Lg.3951Tallahassee Foghorns</v>
      </c>
    </row>
    <row r="706" spans="1:7" x14ac:dyDescent="0.25">
      <c r="A706">
        <v>2792</v>
      </c>
      <c r="B706" t="s">
        <v>1064</v>
      </c>
      <c r="C706" t="s">
        <v>1065</v>
      </c>
      <c r="D706">
        <v>984</v>
      </c>
      <c r="E706">
        <v>118.5</v>
      </c>
      <c r="F706">
        <f t="shared" si="10"/>
        <v>15</v>
      </c>
      <c r="G706" t="str">
        <f>STANDINGS_K[[#This Row],[League]]&amp;STANDINGS_K[[#This Row],[Team]]</f>
        <v>$150 Draft Champions Express Mar 25 8:00 pm Lg.3951Team Nair</v>
      </c>
    </row>
    <row r="707" spans="1:7" x14ac:dyDescent="0.25">
      <c r="A707">
        <v>96</v>
      </c>
      <c r="B707" t="s">
        <v>1028</v>
      </c>
      <c r="C707" t="s">
        <v>1078</v>
      </c>
      <c r="D707">
        <v>1489</v>
      </c>
      <c r="E707">
        <v>2815</v>
      </c>
      <c r="F707">
        <f t="shared" ref="F707:F770" si="11">IF(C707=C706,F706+1,1)</f>
        <v>1</v>
      </c>
      <c r="G707" t="str">
        <f>STANDINGS_K[[#This Row],[League]]&amp;STANDINGS_K[[#This Row],[Team]]</f>
        <v>$150 Draft Champions Express Mar 25 8:00 pm Lg.4054Team martin</v>
      </c>
    </row>
    <row r="708" spans="1:7" x14ac:dyDescent="0.25">
      <c r="A708">
        <v>289</v>
      </c>
      <c r="B708" t="s">
        <v>1085</v>
      </c>
      <c r="C708" t="s">
        <v>1078</v>
      </c>
      <c r="D708">
        <v>1423</v>
      </c>
      <c r="E708">
        <v>2620</v>
      </c>
      <c r="F708">
        <f t="shared" si="11"/>
        <v>2</v>
      </c>
      <c r="G708" t="str">
        <f>STANDINGS_K[[#This Row],[League]]&amp;STANDINGS_K[[#This Row],[Team]]</f>
        <v>$150 Draft Champions Express Mar 25 8:00 pm Lg.4054BOSCH DC4</v>
      </c>
    </row>
    <row r="709" spans="1:7" x14ac:dyDescent="0.25">
      <c r="A709">
        <v>417</v>
      </c>
      <c r="B709" t="s">
        <v>1086</v>
      </c>
      <c r="C709" t="s">
        <v>1078</v>
      </c>
      <c r="D709">
        <v>1397</v>
      </c>
      <c r="E709">
        <v>2493</v>
      </c>
      <c r="F709">
        <f t="shared" si="11"/>
        <v>3</v>
      </c>
      <c r="G709" t="str">
        <f>STANDINGS_K[[#This Row],[League]]&amp;STANDINGS_K[[#This Row],[Team]]</f>
        <v>$150 Draft Champions Express Mar 25 8:00 pm Lg.4054Indiana Cyclones</v>
      </c>
    </row>
    <row r="710" spans="1:7" x14ac:dyDescent="0.25">
      <c r="A710">
        <v>569</v>
      </c>
      <c r="B710" t="s">
        <v>18</v>
      </c>
      <c r="C710" t="s">
        <v>1078</v>
      </c>
      <c r="D710">
        <v>1372</v>
      </c>
      <c r="E710">
        <v>2339.5</v>
      </c>
      <c r="F710">
        <f t="shared" si="11"/>
        <v>4</v>
      </c>
      <c r="G710" t="str">
        <f>STANDINGS_K[[#This Row],[League]]&amp;STANDINGS_K[[#This Row],[Team]]</f>
        <v>$150 Draft Champions Express Mar 25 8:00 pm Lg.4054Home Run Derbies</v>
      </c>
    </row>
    <row r="711" spans="1:7" x14ac:dyDescent="0.25">
      <c r="A711">
        <v>910</v>
      </c>
      <c r="B711" t="s">
        <v>1077</v>
      </c>
      <c r="C711" t="s">
        <v>1078</v>
      </c>
      <c r="D711">
        <v>1328</v>
      </c>
      <c r="E711">
        <v>1998</v>
      </c>
      <c r="F711">
        <f t="shared" si="11"/>
        <v>5</v>
      </c>
      <c r="G711" t="str">
        <f>STANDINGS_K[[#This Row],[League]]&amp;STANDINGS_K[[#This Row],[Team]]</f>
        <v>$150 Draft Champions Express Mar 25 8:00 pm Lg.4054Broken Bench Sitters</v>
      </c>
    </row>
    <row r="712" spans="1:7" x14ac:dyDescent="0.25">
      <c r="A712">
        <v>1130</v>
      </c>
      <c r="B712" t="s">
        <v>1079</v>
      </c>
      <c r="C712" t="s">
        <v>1078</v>
      </c>
      <c r="D712">
        <v>1302</v>
      </c>
      <c r="E712">
        <v>1779.5</v>
      </c>
      <c r="F712">
        <f t="shared" si="11"/>
        <v>6</v>
      </c>
      <c r="G712" t="str">
        <f>STANDINGS_K[[#This Row],[League]]&amp;STANDINGS_K[[#This Row],[Team]]</f>
        <v>$150 Draft Champions Express Mar 25 8:00 pm Lg.4054Jim Lahey</v>
      </c>
    </row>
    <row r="713" spans="1:7" x14ac:dyDescent="0.25">
      <c r="A713">
        <v>1586</v>
      </c>
      <c r="B713" t="s">
        <v>1089</v>
      </c>
      <c r="C713" t="s">
        <v>1078</v>
      </c>
      <c r="D713">
        <v>1247</v>
      </c>
      <c r="E713">
        <v>1327.5</v>
      </c>
      <c r="F713">
        <f t="shared" si="11"/>
        <v>7</v>
      </c>
      <c r="G713" t="str">
        <f>STANDINGS_K[[#This Row],[League]]&amp;STANDINGS_K[[#This Row],[Team]]</f>
        <v>$150 Draft Champions Express Mar 25 8:00 pm Lg.4054Team Loew</v>
      </c>
    </row>
    <row r="714" spans="1:7" x14ac:dyDescent="0.25">
      <c r="A714">
        <v>1605</v>
      </c>
      <c r="B714" t="s">
        <v>198</v>
      </c>
      <c r="C714" t="s">
        <v>1078</v>
      </c>
      <c r="D714">
        <v>1245</v>
      </c>
      <c r="E714">
        <v>1307</v>
      </c>
      <c r="F714">
        <f t="shared" si="11"/>
        <v>8</v>
      </c>
      <c r="G714" t="str">
        <f>STANDINGS_K[[#This Row],[League]]&amp;STANDINGS_K[[#This Row],[Team]]</f>
        <v>$150 Draft Champions Express Mar 25 8:00 pm Lg.4054Team DeMay</v>
      </c>
    </row>
    <row r="715" spans="1:7" x14ac:dyDescent="0.25">
      <c r="A715">
        <v>1784</v>
      </c>
      <c r="B715" t="s">
        <v>1082</v>
      </c>
      <c r="C715" t="s">
        <v>1078</v>
      </c>
      <c r="D715">
        <v>1220</v>
      </c>
      <c r="E715">
        <v>1128.5</v>
      </c>
      <c r="F715">
        <f t="shared" si="11"/>
        <v>9</v>
      </c>
      <c r="G715" t="str">
        <f>STANDINGS_K[[#This Row],[League]]&amp;STANDINGS_K[[#This Row],[Team]]</f>
        <v>$150 Draft Champions Express Mar 25 8:00 pm Lg.4054Team Reiman</v>
      </c>
    </row>
    <row r="716" spans="1:7" x14ac:dyDescent="0.25">
      <c r="A716">
        <v>1808</v>
      </c>
      <c r="B716" t="s">
        <v>1088</v>
      </c>
      <c r="C716" t="s">
        <v>1078</v>
      </c>
      <c r="D716">
        <v>1217</v>
      </c>
      <c r="E716">
        <v>1107.5</v>
      </c>
      <c r="F716">
        <f t="shared" si="11"/>
        <v>10</v>
      </c>
      <c r="G716" t="str">
        <f>STANDINGS_K[[#This Row],[League]]&amp;STANDINGS_K[[#This Row],[Team]]</f>
        <v>$150 Draft Champions Express Mar 25 8:00 pm Lg.4054Team Russo</v>
      </c>
    </row>
    <row r="717" spans="1:7" x14ac:dyDescent="0.25">
      <c r="A717">
        <v>1983</v>
      </c>
      <c r="B717" t="s">
        <v>1084</v>
      </c>
      <c r="C717" t="s">
        <v>1078</v>
      </c>
      <c r="D717">
        <v>1196</v>
      </c>
      <c r="E717">
        <v>930.5</v>
      </c>
      <c r="F717">
        <f t="shared" si="11"/>
        <v>11</v>
      </c>
      <c r="G717" t="str">
        <f>STANDINGS_K[[#This Row],[League]]&amp;STANDINGS_K[[#This Row],[Team]]</f>
        <v>$150 Draft Champions Express Mar 25 8:00 pm Lg.4054Team fogel</v>
      </c>
    </row>
    <row r="718" spans="1:7" x14ac:dyDescent="0.25">
      <c r="A718">
        <v>2002</v>
      </c>
      <c r="B718" t="s">
        <v>1087</v>
      </c>
      <c r="C718" t="s">
        <v>1078</v>
      </c>
      <c r="D718">
        <v>1192</v>
      </c>
      <c r="E718">
        <v>910.5</v>
      </c>
      <c r="F718">
        <f t="shared" si="11"/>
        <v>12</v>
      </c>
      <c r="G718" t="str">
        <f>STANDINGS_K[[#This Row],[League]]&amp;STANDINGS_K[[#This Row],[Team]]</f>
        <v>$150 Draft Champions Express Mar 25 8:00 pm Lg.4054Team Edwards</v>
      </c>
    </row>
    <row r="719" spans="1:7" x14ac:dyDescent="0.25">
      <c r="A719">
        <v>2533</v>
      </c>
      <c r="B719" t="s">
        <v>1081</v>
      </c>
      <c r="C719" t="s">
        <v>1078</v>
      </c>
      <c r="D719">
        <v>1092</v>
      </c>
      <c r="E719">
        <v>381</v>
      </c>
      <c r="F719">
        <f t="shared" si="11"/>
        <v>13</v>
      </c>
      <c r="G719" t="str">
        <f>STANDINGS_K[[#This Row],[League]]&amp;STANDINGS_K[[#This Row],[Team]]</f>
        <v>$150 Draft Champions Express Mar 25 8:00 pm Lg.4054Team Tantimonico</v>
      </c>
    </row>
    <row r="720" spans="1:7" x14ac:dyDescent="0.25">
      <c r="A720">
        <v>2660</v>
      </c>
      <c r="B720" t="s">
        <v>1083</v>
      </c>
      <c r="C720" t="s">
        <v>1078</v>
      </c>
      <c r="D720">
        <v>1048</v>
      </c>
      <c r="E720">
        <v>251.5</v>
      </c>
      <c r="F720">
        <f t="shared" si="11"/>
        <v>14</v>
      </c>
      <c r="G720" t="str">
        <f>STANDINGS_K[[#This Row],[League]]&amp;STANDINGS_K[[#This Row],[Team]]</f>
        <v>$150 Draft Champions Express Mar 25 8:00 pm Lg.4054The Carlos Dangers</v>
      </c>
    </row>
    <row r="721" spans="1:7" x14ac:dyDescent="0.25">
      <c r="A721">
        <v>2870</v>
      </c>
      <c r="B721" t="s">
        <v>1080</v>
      </c>
      <c r="C721" t="s">
        <v>1078</v>
      </c>
      <c r="D721">
        <v>915</v>
      </c>
      <c r="E721">
        <v>41</v>
      </c>
      <c r="F721">
        <f t="shared" si="11"/>
        <v>15</v>
      </c>
      <c r="G721" t="str">
        <f>STANDINGS_K[[#This Row],[League]]&amp;STANDINGS_K[[#This Row],[Team]]</f>
        <v>$150 Draft Champions Express Mar 25 8:00 pm Lg.4054Team Ranck</v>
      </c>
    </row>
    <row r="722" spans="1:7" x14ac:dyDescent="0.25">
      <c r="A722">
        <v>116</v>
      </c>
      <c r="B722" t="s">
        <v>1096</v>
      </c>
      <c r="C722" t="s">
        <v>1091</v>
      </c>
      <c r="D722">
        <v>1479</v>
      </c>
      <c r="E722">
        <v>2795</v>
      </c>
      <c r="F722">
        <f t="shared" si="11"/>
        <v>1</v>
      </c>
      <c r="G722" t="str">
        <f>STANDINGS_K[[#This Row],[League]]&amp;STANDINGS_K[[#This Row],[Team]]</f>
        <v>$150 Draft Champions Express Mar 27 7:00 pm Lg.3657N.S. Nuisance</v>
      </c>
    </row>
    <row r="723" spans="1:7" x14ac:dyDescent="0.25">
      <c r="A723">
        <v>165</v>
      </c>
      <c r="B723" t="s">
        <v>1092</v>
      </c>
      <c r="C723" t="s">
        <v>1091</v>
      </c>
      <c r="D723">
        <v>1461</v>
      </c>
      <c r="E723">
        <v>2747</v>
      </c>
      <c r="F723">
        <f t="shared" si="11"/>
        <v>2</v>
      </c>
      <c r="G723" t="str">
        <f>STANDINGS_K[[#This Row],[League]]&amp;STANDINGS_K[[#This Row],[Team]]</f>
        <v>$150 Draft Champions Express Mar 27 7:00 pm Lg.3657Psychedelic Bee 3</v>
      </c>
    </row>
    <row r="724" spans="1:7" x14ac:dyDescent="0.25">
      <c r="A724">
        <v>499</v>
      </c>
      <c r="B724" t="s">
        <v>413</v>
      </c>
      <c r="C724" t="s">
        <v>1091</v>
      </c>
      <c r="D724">
        <v>1385</v>
      </c>
      <c r="E724">
        <v>2410</v>
      </c>
      <c r="F724">
        <f t="shared" si="11"/>
        <v>3</v>
      </c>
      <c r="G724" t="str">
        <f>STANDINGS_K[[#This Row],[League]]&amp;STANDINGS_K[[#This Row],[Team]]</f>
        <v>$150 Draft Champions Express Mar 27 7:00 pm Lg.3657Avascular Necrosis2</v>
      </c>
    </row>
    <row r="725" spans="1:7" x14ac:dyDescent="0.25">
      <c r="A725">
        <v>570</v>
      </c>
      <c r="B725" t="s">
        <v>241</v>
      </c>
      <c r="C725" t="s">
        <v>1091</v>
      </c>
      <c r="D725">
        <v>1372</v>
      </c>
      <c r="E725">
        <v>2339.5</v>
      </c>
      <c r="F725">
        <f t="shared" si="11"/>
        <v>4</v>
      </c>
      <c r="G725" t="str">
        <f>STANDINGS_K[[#This Row],[League]]&amp;STANDINGS_K[[#This Row],[Team]]</f>
        <v>$150 Draft Champions Express Mar 27 7:00 pm Lg.3657Johnny Baseball</v>
      </c>
    </row>
    <row r="726" spans="1:7" x14ac:dyDescent="0.25">
      <c r="A726">
        <v>699</v>
      </c>
      <c r="B726" t="s">
        <v>1090</v>
      </c>
      <c r="C726" t="s">
        <v>1091</v>
      </c>
      <c r="D726">
        <v>1352</v>
      </c>
      <c r="E726">
        <v>2211.5</v>
      </c>
      <c r="F726">
        <f t="shared" si="11"/>
        <v>5</v>
      </c>
      <c r="G726" t="str">
        <f>STANDINGS_K[[#This Row],[League]]&amp;STANDINGS_K[[#This Row],[Team]]</f>
        <v>$150 Draft Champions Express Mar 27 7:00 pm Lg.3657Las Vegas Blvd IX</v>
      </c>
    </row>
    <row r="727" spans="1:7" x14ac:dyDescent="0.25">
      <c r="A727">
        <v>876</v>
      </c>
      <c r="B727" t="s">
        <v>1094</v>
      </c>
      <c r="C727" t="s">
        <v>1091</v>
      </c>
      <c r="D727">
        <v>1331</v>
      </c>
      <c r="E727">
        <v>2038</v>
      </c>
      <c r="F727">
        <f t="shared" si="11"/>
        <v>6</v>
      </c>
      <c r="G727" t="str">
        <f>STANDINGS_K[[#This Row],[League]]&amp;STANDINGS_K[[#This Row],[Team]]</f>
        <v>$150 Draft Champions Express Mar 27 7:00 pm Lg.3657Team Fernandez</v>
      </c>
    </row>
    <row r="728" spans="1:7" x14ac:dyDescent="0.25">
      <c r="A728">
        <v>881</v>
      </c>
      <c r="B728" t="s">
        <v>140</v>
      </c>
      <c r="C728" t="s">
        <v>1091</v>
      </c>
      <c r="D728">
        <v>1330</v>
      </c>
      <c r="E728">
        <v>2023.5</v>
      </c>
      <c r="F728">
        <f t="shared" si="11"/>
        <v>7</v>
      </c>
      <c r="G728" t="str">
        <f>STANDINGS_K[[#This Row],[League]]&amp;STANDINGS_K[[#This Row],[Team]]</f>
        <v>$150 Draft Champions Express Mar 27 7:00 pm Lg.3657Dregs of Society</v>
      </c>
    </row>
    <row r="729" spans="1:7" x14ac:dyDescent="0.25">
      <c r="A729">
        <v>1104</v>
      </c>
      <c r="B729" t="s">
        <v>1101</v>
      </c>
      <c r="C729" t="s">
        <v>1091</v>
      </c>
      <c r="D729">
        <v>1305</v>
      </c>
      <c r="E729">
        <v>1803.5</v>
      </c>
      <c r="F729">
        <f t="shared" si="11"/>
        <v>8</v>
      </c>
      <c r="G729" t="str">
        <f>STANDINGS_K[[#This Row],[League]]&amp;STANDINGS_K[[#This Row],[Team]]</f>
        <v>$150 Draft Champions Express Mar 27 7:00 pm Lg.3657Cant Cutch This</v>
      </c>
    </row>
    <row r="730" spans="1:7" x14ac:dyDescent="0.25">
      <c r="A730">
        <v>1663</v>
      </c>
      <c r="B730" t="s">
        <v>37</v>
      </c>
      <c r="C730" t="s">
        <v>1091</v>
      </c>
      <c r="D730">
        <v>1236</v>
      </c>
      <c r="E730">
        <v>1243.5</v>
      </c>
      <c r="F730">
        <f t="shared" si="11"/>
        <v>9</v>
      </c>
      <c r="G730" t="str">
        <f>STANDINGS_K[[#This Row],[League]]&amp;STANDINGS_K[[#This Row],[Team]]</f>
        <v>$150 Draft Champions Express Mar 27 7:00 pm Lg.3657Bread Zeppelin</v>
      </c>
    </row>
    <row r="731" spans="1:7" x14ac:dyDescent="0.25">
      <c r="A731">
        <v>1991</v>
      </c>
      <c r="B731" t="s">
        <v>1093</v>
      </c>
      <c r="C731" t="s">
        <v>1091</v>
      </c>
      <c r="D731">
        <v>1194</v>
      </c>
      <c r="E731">
        <v>920.5</v>
      </c>
      <c r="F731">
        <f t="shared" si="11"/>
        <v>10</v>
      </c>
      <c r="G731" t="str">
        <f>STANDINGS_K[[#This Row],[League]]&amp;STANDINGS_K[[#This Row],[Team]]</f>
        <v>$150 Draft Champions Express Mar 27 7:00 pm Lg.3657Newark Bears</v>
      </c>
    </row>
    <row r="732" spans="1:7" x14ac:dyDescent="0.25">
      <c r="A732">
        <v>2158</v>
      </c>
      <c r="B732" t="s">
        <v>1100</v>
      </c>
      <c r="C732" t="s">
        <v>1091</v>
      </c>
      <c r="D732">
        <v>1166</v>
      </c>
      <c r="E732">
        <v>751</v>
      </c>
      <c r="F732">
        <f t="shared" si="11"/>
        <v>11</v>
      </c>
      <c r="G732" t="str">
        <f>STANDINGS_K[[#This Row],[League]]&amp;STANDINGS_K[[#This Row],[Team]]</f>
        <v>$150 Draft Champions Express Mar 27 7:00 pm Lg.3657Damaged Goods</v>
      </c>
    </row>
    <row r="733" spans="1:7" x14ac:dyDescent="0.25">
      <c r="A733">
        <v>2173</v>
      </c>
      <c r="B733" t="s">
        <v>1099</v>
      </c>
      <c r="C733" t="s">
        <v>1091</v>
      </c>
      <c r="D733">
        <v>1164</v>
      </c>
      <c r="E733">
        <v>736</v>
      </c>
      <c r="F733">
        <f t="shared" si="11"/>
        <v>12</v>
      </c>
      <c r="G733" t="str">
        <f>STANDINGS_K[[#This Row],[League]]&amp;STANDINGS_K[[#This Row],[Team]]</f>
        <v>$150 Draft Champions Express Mar 27 7:00 pm Lg.3657Stargell's Stars</v>
      </c>
    </row>
    <row r="734" spans="1:7" x14ac:dyDescent="0.25">
      <c r="A734">
        <v>2407</v>
      </c>
      <c r="B734" t="s">
        <v>1097</v>
      </c>
      <c r="C734" t="s">
        <v>1091</v>
      </c>
      <c r="D734">
        <v>1121</v>
      </c>
      <c r="E734">
        <v>500.5</v>
      </c>
      <c r="F734">
        <f t="shared" si="11"/>
        <v>13</v>
      </c>
      <c r="G734" t="str">
        <f>STANDINGS_K[[#This Row],[League]]&amp;STANDINGS_K[[#This Row],[Team]]</f>
        <v>$150 Draft Champions Express Mar 27 7:00 pm Lg.3657Cosmic Charlie</v>
      </c>
    </row>
    <row r="735" spans="1:7" x14ac:dyDescent="0.25">
      <c r="A735">
        <v>2654</v>
      </c>
      <c r="B735" t="s">
        <v>1098</v>
      </c>
      <c r="C735" t="s">
        <v>1091</v>
      </c>
      <c r="D735">
        <v>1050</v>
      </c>
      <c r="E735">
        <v>258.5</v>
      </c>
      <c r="F735">
        <f t="shared" si="11"/>
        <v>14</v>
      </c>
      <c r="G735" t="str">
        <f>STANDINGS_K[[#This Row],[League]]&amp;STANDINGS_K[[#This Row],[Team]]</f>
        <v>$150 Draft Champions Express Mar 27 7:00 pm Lg.3657Try Not to Suck</v>
      </c>
    </row>
    <row r="736" spans="1:7" x14ac:dyDescent="0.25">
      <c r="A736">
        <v>2855</v>
      </c>
      <c r="B736" t="s">
        <v>1095</v>
      </c>
      <c r="C736" t="s">
        <v>1091</v>
      </c>
      <c r="D736">
        <v>934</v>
      </c>
      <c r="E736">
        <v>56</v>
      </c>
      <c r="F736">
        <f t="shared" si="11"/>
        <v>15</v>
      </c>
      <c r="G736" t="str">
        <f>STANDINGS_K[[#This Row],[League]]&amp;STANDINGS_K[[#This Row],[Team]]</f>
        <v>$150 Draft Champions Express Mar 27 7:00 pm Lg.3657Beer Hops</v>
      </c>
    </row>
    <row r="737" spans="1:7" x14ac:dyDescent="0.25">
      <c r="A737">
        <v>3</v>
      </c>
      <c r="B737" t="s">
        <v>1110</v>
      </c>
      <c r="C737" t="s">
        <v>1103</v>
      </c>
      <c r="D737">
        <v>1642</v>
      </c>
      <c r="E737">
        <v>2908</v>
      </c>
      <c r="F737">
        <f t="shared" si="11"/>
        <v>1</v>
      </c>
      <c r="G737" t="str">
        <f>STANDINGS_K[[#This Row],[League]]&amp;STANDINGS_K[[#This Row],[Team]]</f>
        <v>$150 Draft Champions Express Mar 27 7:00 pm Lg.3863Five Tool Players</v>
      </c>
    </row>
    <row r="738" spans="1:7" x14ac:dyDescent="0.25">
      <c r="A738">
        <v>360</v>
      </c>
      <c r="B738" t="s">
        <v>296</v>
      </c>
      <c r="C738" t="s">
        <v>1103</v>
      </c>
      <c r="D738">
        <v>1407</v>
      </c>
      <c r="E738">
        <v>2552</v>
      </c>
      <c r="F738">
        <f t="shared" si="11"/>
        <v>2</v>
      </c>
      <c r="G738" t="str">
        <f>STANDINGS_K[[#This Row],[League]]&amp;STANDINGS_K[[#This Row],[Team]]</f>
        <v>$150 Draft Champions Express Mar 27 7:00 pm Lg.3863Vegas Bandit</v>
      </c>
    </row>
    <row r="739" spans="1:7" x14ac:dyDescent="0.25">
      <c r="A739">
        <v>516</v>
      </c>
      <c r="B739" t="s">
        <v>1105</v>
      </c>
      <c r="C739" t="s">
        <v>1103</v>
      </c>
      <c r="D739">
        <v>1382</v>
      </c>
      <c r="E739">
        <v>2395.5</v>
      </c>
      <c r="F739">
        <f t="shared" si="11"/>
        <v>3</v>
      </c>
      <c r="G739" t="str">
        <f>STANDINGS_K[[#This Row],[League]]&amp;STANDINGS_K[[#This Row],[Team]]</f>
        <v>$150 Draft Champions Express Mar 27 7:00 pm Lg.3863Team Pettersen</v>
      </c>
    </row>
    <row r="740" spans="1:7" x14ac:dyDescent="0.25">
      <c r="A740">
        <v>670</v>
      </c>
      <c r="B740" t="s">
        <v>1102</v>
      </c>
      <c r="C740" t="s">
        <v>1103</v>
      </c>
      <c r="D740">
        <v>1356</v>
      </c>
      <c r="E740">
        <v>2242.5</v>
      </c>
      <c r="F740">
        <f t="shared" si="11"/>
        <v>4</v>
      </c>
      <c r="G740" t="str">
        <f>STANDINGS_K[[#This Row],[League]]&amp;STANDINGS_K[[#This Row],[Team]]</f>
        <v>$150 Draft Champions Express Mar 27 7:00 pm Lg.3863PsychOs DC1</v>
      </c>
    </row>
    <row r="741" spans="1:7" x14ac:dyDescent="0.25">
      <c r="A741">
        <v>869</v>
      </c>
      <c r="B741" t="s">
        <v>1107</v>
      </c>
      <c r="C741" t="s">
        <v>1103</v>
      </c>
      <c r="D741">
        <v>1331</v>
      </c>
      <c r="E741">
        <v>2038</v>
      </c>
      <c r="F741">
        <f t="shared" si="11"/>
        <v>5</v>
      </c>
      <c r="G741" t="str">
        <f>STANDINGS_K[[#This Row],[League]]&amp;STANDINGS_K[[#This Row],[Team]]</f>
        <v>$150 Draft Champions Express Mar 27 7:00 pm Lg.3863Coates/Moo</v>
      </c>
    </row>
    <row r="742" spans="1:7" x14ac:dyDescent="0.25">
      <c r="A742">
        <v>1103</v>
      </c>
      <c r="B742" t="s">
        <v>1112</v>
      </c>
      <c r="C742" t="s">
        <v>1103</v>
      </c>
      <c r="D742">
        <v>1306</v>
      </c>
      <c r="E742">
        <v>1811.5</v>
      </c>
      <c r="F742">
        <f t="shared" si="11"/>
        <v>6</v>
      </c>
      <c r="G742" t="str">
        <f>STANDINGS_K[[#This Row],[League]]&amp;STANDINGS_K[[#This Row],[Team]]</f>
        <v>$150 Draft Champions Express Mar 27 7:00 pm Lg.3863Trout and Pollock Odor</v>
      </c>
    </row>
    <row r="743" spans="1:7" x14ac:dyDescent="0.25">
      <c r="A743">
        <v>1277</v>
      </c>
      <c r="B743" t="s">
        <v>1106</v>
      </c>
      <c r="C743" t="s">
        <v>1103</v>
      </c>
      <c r="D743">
        <v>1282</v>
      </c>
      <c r="E743">
        <v>1632</v>
      </c>
      <c r="F743">
        <f t="shared" si="11"/>
        <v>7</v>
      </c>
      <c r="G743" t="str">
        <f>STANDINGS_K[[#This Row],[League]]&amp;STANDINGS_K[[#This Row],[Team]]</f>
        <v>$150 Draft Champions Express Mar 27 7:00 pm Lg.3863Felons and Bimbos</v>
      </c>
    </row>
    <row r="744" spans="1:7" x14ac:dyDescent="0.25">
      <c r="A744">
        <v>1511</v>
      </c>
      <c r="B744" t="s">
        <v>1009</v>
      </c>
      <c r="C744" t="s">
        <v>1103</v>
      </c>
      <c r="D744">
        <v>1255</v>
      </c>
      <c r="E744">
        <v>1402</v>
      </c>
      <c r="F744">
        <f t="shared" si="11"/>
        <v>8</v>
      </c>
      <c r="G744" t="str">
        <f>STANDINGS_K[[#This Row],[League]]&amp;STANDINGS_K[[#This Row],[Team]]</f>
        <v>$150 Draft Champions Express Mar 27 7:00 pm Lg.3863Team Rasmusson</v>
      </c>
    </row>
    <row r="745" spans="1:7" x14ac:dyDescent="0.25">
      <c r="A745">
        <v>1785</v>
      </c>
      <c r="B745" t="s">
        <v>1109</v>
      </c>
      <c r="C745" t="s">
        <v>1103</v>
      </c>
      <c r="D745">
        <v>1219</v>
      </c>
      <c r="E745">
        <v>1122.5</v>
      </c>
      <c r="F745">
        <f t="shared" si="11"/>
        <v>9</v>
      </c>
      <c r="G745" t="str">
        <f>STANDINGS_K[[#This Row],[League]]&amp;STANDINGS_K[[#This Row],[Team]]</f>
        <v>$150 Draft Champions Express Mar 27 7:00 pm Lg.3863Blowhards</v>
      </c>
    </row>
    <row r="746" spans="1:7" x14ac:dyDescent="0.25">
      <c r="A746">
        <v>2046</v>
      </c>
      <c r="B746" t="s">
        <v>420</v>
      </c>
      <c r="C746" t="s">
        <v>1103</v>
      </c>
      <c r="D746">
        <v>1184</v>
      </c>
      <c r="E746">
        <v>862.5</v>
      </c>
      <c r="F746">
        <f t="shared" si="11"/>
        <v>10</v>
      </c>
      <c r="G746" t="str">
        <f>STANDINGS_K[[#This Row],[League]]&amp;STANDINGS_K[[#This Row],[Team]]</f>
        <v>$150 Draft Champions Express Mar 27 7:00 pm Lg.3863Blood Practice</v>
      </c>
    </row>
    <row r="747" spans="1:7" x14ac:dyDescent="0.25">
      <c r="A747">
        <v>2149</v>
      </c>
      <c r="B747" t="s">
        <v>1111</v>
      </c>
      <c r="C747" t="s">
        <v>1103</v>
      </c>
      <c r="D747">
        <v>1167</v>
      </c>
      <c r="E747">
        <v>758</v>
      </c>
      <c r="F747">
        <f t="shared" si="11"/>
        <v>11</v>
      </c>
      <c r="G747" t="str">
        <f>STANDINGS_K[[#This Row],[League]]&amp;STANDINGS_K[[#This Row],[Team]]</f>
        <v>$150 Draft Champions Express Mar 27 7:00 pm Lg.386357 Via Ziccardi</v>
      </c>
    </row>
    <row r="748" spans="1:7" x14ac:dyDescent="0.25">
      <c r="A748">
        <v>2499</v>
      </c>
      <c r="B748" t="s">
        <v>1108</v>
      </c>
      <c r="C748" t="s">
        <v>1103</v>
      </c>
      <c r="D748">
        <v>1099</v>
      </c>
      <c r="E748">
        <v>412</v>
      </c>
      <c r="F748">
        <f t="shared" si="11"/>
        <v>12</v>
      </c>
      <c r="G748" t="str">
        <f>STANDINGS_K[[#This Row],[League]]&amp;STANDINGS_K[[#This Row],[Team]]</f>
        <v>$150 Draft Champions Express Mar 27 7:00 pm Lg.3863stifflers funky munky</v>
      </c>
    </row>
    <row r="749" spans="1:7" x14ac:dyDescent="0.25">
      <c r="A749">
        <v>2628</v>
      </c>
      <c r="B749" t="s">
        <v>1104</v>
      </c>
      <c r="C749" t="s">
        <v>1103</v>
      </c>
      <c r="D749">
        <v>1060</v>
      </c>
      <c r="E749">
        <v>284</v>
      </c>
      <c r="F749">
        <f t="shared" si="11"/>
        <v>13</v>
      </c>
      <c r="G749" t="str">
        <f>STANDINGS_K[[#This Row],[League]]&amp;STANDINGS_K[[#This Row],[Team]]</f>
        <v>$150 Draft Champions Express Mar 27 7:00 pm Lg.3863Team Tagliaferri</v>
      </c>
    </row>
    <row r="750" spans="1:7" x14ac:dyDescent="0.25">
      <c r="A750">
        <v>2769</v>
      </c>
      <c r="B750" t="s">
        <v>220</v>
      </c>
      <c r="C750" t="s">
        <v>1103</v>
      </c>
      <c r="D750">
        <v>999</v>
      </c>
      <c r="E750">
        <v>142.5</v>
      </c>
      <c r="F750">
        <f t="shared" si="11"/>
        <v>14</v>
      </c>
      <c r="G750" t="str">
        <f>STANDINGS_K[[#This Row],[League]]&amp;STANDINGS_K[[#This Row],[Team]]</f>
        <v>$150 Draft Champions Express Mar 27 7:00 pm Lg.3863The Freak Show</v>
      </c>
    </row>
    <row r="751" spans="1:7" x14ac:dyDescent="0.25">
      <c r="A751">
        <v>2829</v>
      </c>
      <c r="B751" t="s">
        <v>136</v>
      </c>
      <c r="C751" t="s">
        <v>1103</v>
      </c>
      <c r="D751">
        <v>957</v>
      </c>
      <c r="E751">
        <v>82.5</v>
      </c>
      <c r="F751">
        <f t="shared" si="11"/>
        <v>15</v>
      </c>
      <c r="G751" t="str">
        <f>STANDINGS_K[[#This Row],[League]]&amp;STANDINGS_K[[#This Row],[Team]]</f>
        <v>$150 Draft Champions Express Mar 27 7:00 pm Lg.3863Team Easterlin</v>
      </c>
    </row>
    <row r="752" spans="1:7" x14ac:dyDescent="0.25">
      <c r="A752">
        <v>148</v>
      </c>
      <c r="B752" t="s">
        <v>1121</v>
      </c>
      <c r="C752" t="s">
        <v>1113</v>
      </c>
      <c r="D752">
        <v>1468</v>
      </c>
      <c r="E752">
        <v>2764.5</v>
      </c>
      <c r="F752">
        <f t="shared" si="11"/>
        <v>1</v>
      </c>
      <c r="G752" t="str">
        <f>STANDINGS_K[[#This Row],[League]]&amp;STANDINGS_K[[#This Row],[Team]]</f>
        <v>$150 Draft Champions Express Mar 27 7:00 pm Lg.4039Smakin Pitches</v>
      </c>
    </row>
    <row r="753" spans="1:7" x14ac:dyDescent="0.25">
      <c r="A753">
        <v>452</v>
      </c>
      <c r="B753" t="s">
        <v>1120</v>
      </c>
      <c r="C753" t="s">
        <v>1113</v>
      </c>
      <c r="D753">
        <v>1391</v>
      </c>
      <c r="E753">
        <v>2458</v>
      </c>
      <c r="F753">
        <f t="shared" si="11"/>
        <v>2</v>
      </c>
      <c r="G753" t="str">
        <f>STANDINGS_K[[#This Row],[League]]&amp;STANDINGS_K[[#This Row],[Team]]</f>
        <v>$150 Draft Champions Express Mar 27 7:00 pm Lg.4039Team 5011</v>
      </c>
    </row>
    <row r="754" spans="1:7" x14ac:dyDescent="0.25">
      <c r="A754">
        <v>736</v>
      </c>
      <c r="B754" t="s">
        <v>1117</v>
      </c>
      <c r="C754" t="s">
        <v>1113</v>
      </c>
      <c r="D754">
        <v>1349</v>
      </c>
      <c r="E754">
        <v>2181</v>
      </c>
      <c r="F754">
        <f t="shared" si="11"/>
        <v>3</v>
      </c>
      <c r="G754" t="str">
        <f>STANDINGS_K[[#This Row],[League]]&amp;STANDINGS_K[[#This Row],[Team]]</f>
        <v>$150 Draft Champions Express Mar 27 7:00 pm Lg.4039We're Screwed</v>
      </c>
    </row>
    <row r="755" spans="1:7" x14ac:dyDescent="0.25">
      <c r="A755">
        <v>952</v>
      </c>
      <c r="B755" t="s">
        <v>294</v>
      </c>
      <c r="C755" t="s">
        <v>1113</v>
      </c>
      <c r="D755">
        <v>1323</v>
      </c>
      <c r="E755">
        <v>1960</v>
      </c>
      <c r="F755">
        <f t="shared" si="11"/>
        <v>4</v>
      </c>
      <c r="G755" t="str">
        <f>STANDINGS_K[[#This Row],[League]]&amp;STANDINGS_K[[#This Row],[Team]]</f>
        <v>$150 Draft Champions Express Mar 27 7:00 pm Lg.4039Return Of The Jedi</v>
      </c>
    </row>
    <row r="756" spans="1:7" x14ac:dyDescent="0.25">
      <c r="A756">
        <v>1407</v>
      </c>
      <c r="B756" t="s">
        <v>1118</v>
      </c>
      <c r="C756" t="s">
        <v>1113</v>
      </c>
      <c r="D756">
        <v>1267</v>
      </c>
      <c r="E756">
        <v>1510</v>
      </c>
      <c r="F756">
        <f t="shared" si="11"/>
        <v>5</v>
      </c>
      <c r="G756" t="str">
        <f>STANDINGS_K[[#This Row],[League]]&amp;STANDINGS_K[[#This Row],[Team]]</f>
        <v>$150 Draft Champions Express Mar 27 7:00 pm Lg.4039Team McBride</v>
      </c>
    </row>
    <row r="757" spans="1:7" x14ac:dyDescent="0.25">
      <c r="A757">
        <v>1472</v>
      </c>
      <c r="B757" t="s">
        <v>1122</v>
      </c>
      <c r="C757" t="s">
        <v>1113</v>
      </c>
      <c r="D757">
        <v>1259</v>
      </c>
      <c r="E757">
        <v>1435.5</v>
      </c>
      <c r="F757">
        <f t="shared" si="11"/>
        <v>6</v>
      </c>
      <c r="G757" t="str">
        <f>STANDINGS_K[[#This Row],[League]]&amp;STANDINGS_K[[#This Row],[Team]]</f>
        <v>$150 Draft Champions Express Mar 27 7:00 pm Lg.4039Lewisville Sluggers</v>
      </c>
    </row>
    <row r="758" spans="1:7" x14ac:dyDescent="0.25">
      <c r="A758">
        <v>1646</v>
      </c>
      <c r="B758" t="s">
        <v>1114</v>
      </c>
      <c r="C758" t="s">
        <v>1113</v>
      </c>
      <c r="D758">
        <v>1239</v>
      </c>
      <c r="E758">
        <v>1267.5</v>
      </c>
      <c r="F758">
        <f t="shared" si="11"/>
        <v>7</v>
      </c>
      <c r="G758" t="str">
        <f>STANDINGS_K[[#This Row],[League]]&amp;STANDINGS_K[[#This Row],[Team]]</f>
        <v>$150 Draft Champions Express Mar 27 7:00 pm Lg.4039Purple Sam</v>
      </c>
    </row>
    <row r="759" spans="1:7" x14ac:dyDescent="0.25">
      <c r="A759">
        <v>1874</v>
      </c>
      <c r="B759" t="s">
        <v>327</v>
      </c>
      <c r="C759" t="s">
        <v>1113</v>
      </c>
      <c r="D759">
        <v>1208</v>
      </c>
      <c r="E759">
        <v>1037</v>
      </c>
      <c r="F759">
        <f t="shared" si="11"/>
        <v>8</v>
      </c>
      <c r="G759" t="str">
        <f>STANDINGS_K[[#This Row],[League]]&amp;STANDINGS_K[[#This Row],[Team]]</f>
        <v>$150 Draft Champions Express Mar 27 7:00 pm Lg.4039Team Dilworth</v>
      </c>
    </row>
    <row r="760" spans="1:7" x14ac:dyDescent="0.25">
      <c r="A760">
        <v>1925</v>
      </c>
      <c r="B760" t="s">
        <v>1123</v>
      </c>
      <c r="C760" t="s">
        <v>1113</v>
      </c>
      <c r="D760">
        <v>1203</v>
      </c>
      <c r="E760">
        <v>985.5</v>
      </c>
      <c r="F760">
        <f t="shared" si="11"/>
        <v>9</v>
      </c>
      <c r="G760" t="str">
        <f>STANDINGS_K[[#This Row],[League]]&amp;STANDINGS_K[[#This Row],[Team]]</f>
        <v>$150 Draft Champions Express Mar 27 7:00 pm Lg.4039My Bucholz is on Fiers, it Billy Burns!</v>
      </c>
    </row>
    <row r="761" spans="1:7" x14ac:dyDescent="0.25">
      <c r="A761">
        <v>1980</v>
      </c>
      <c r="B761" t="s">
        <v>1119</v>
      </c>
      <c r="C761" t="s">
        <v>1113</v>
      </c>
      <c r="D761">
        <v>1196</v>
      </c>
      <c r="E761">
        <v>930.5</v>
      </c>
      <c r="F761">
        <f t="shared" si="11"/>
        <v>10</v>
      </c>
      <c r="G761" t="str">
        <f>STANDINGS_K[[#This Row],[League]]&amp;STANDINGS_K[[#This Row],[Team]]</f>
        <v>$150 Draft Champions Express Mar 27 7:00 pm Lg.4039Canton Sluggers</v>
      </c>
    </row>
    <row r="762" spans="1:7" x14ac:dyDescent="0.25">
      <c r="A762">
        <v>2113</v>
      </c>
      <c r="B762" t="s">
        <v>1125</v>
      </c>
      <c r="C762" t="s">
        <v>1113</v>
      </c>
      <c r="D762">
        <v>1174</v>
      </c>
      <c r="E762">
        <v>800</v>
      </c>
      <c r="F762">
        <f t="shared" si="11"/>
        <v>11</v>
      </c>
      <c r="G762" t="str">
        <f>STANDINGS_K[[#This Row],[League]]&amp;STANDINGS_K[[#This Row],[Team]]</f>
        <v>$150 Draft Champions Express Mar 27 7:00 pm Lg.4039Team DMD</v>
      </c>
    </row>
    <row r="763" spans="1:7" x14ac:dyDescent="0.25">
      <c r="A763">
        <v>2341</v>
      </c>
      <c r="B763" t="s">
        <v>1116</v>
      </c>
      <c r="C763" t="s">
        <v>1113</v>
      </c>
      <c r="D763">
        <v>1136</v>
      </c>
      <c r="E763">
        <v>568</v>
      </c>
      <c r="F763">
        <f t="shared" si="11"/>
        <v>12</v>
      </c>
      <c r="G763" t="str">
        <f>STANDINGS_K[[#This Row],[League]]&amp;STANDINGS_K[[#This Row],[Team]]</f>
        <v>$150 Draft Champions Express Mar 27 7:00 pm Lg.4039JUDGEment Day Is HERE</v>
      </c>
    </row>
    <row r="764" spans="1:7" x14ac:dyDescent="0.25">
      <c r="A764">
        <v>2647</v>
      </c>
      <c r="B764" t="s">
        <v>1126</v>
      </c>
      <c r="C764" t="s">
        <v>1113</v>
      </c>
      <c r="D764">
        <v>1052</v>
      </c>
      <c r="E764">
        <v>264</v>
      </c>
      <c r="F764">
        <f t="shared" si="11"/>
        <v>13</v>
      </c>
      <c r="G764" t="str">
        <f>STANDINGS_K[[#This Row],[League]]&amp;STANDINGS_K[[#This Row],[Team]]</f>
        <v>$150 Draft Champions Express Mar 27 7:00 pm Lg.4039Royal Donkeys</v>
      </c>
    </row>
    <row r="765" spans="1:7" x14ac:dyDescent="0.25">
      <c r="A765">
        <v>2677</v>
      </c>
      <c r="B765" t="s">
        <v>1115</v>
      </c>
      <c r="C765" t="s">
        <v>1113</v>
      </c>
      <c r="D765">
        <v>1040</v>
      </c>
      <c r="E765">
        <v>234</v>
      </c>
      <c r="F765">
        <f t="shared" si="11"/>
        <v>14</v>
      </c>
      <c r="G765" t="str">
        <f>STANDINGS_K[[#This Row],[League]]&amp;STANDINGS_K[[#This Row],[Team]]</f>
        <v>$150 Draft Champions Express Mar 27 7:00 pm Lg.4039Lake Mead</v>
      </c>
    </row>
    <row r="766" spans="1:7" x14ac:dyDescent="0.25">
      <c r="A766">
        <v>2694</v>
      </c>
      <c r="B766" t="s">
        <v>1124</v>
      </c>
      <c r="C766" t="s">
        <v>1113</v>
      </c>
      <c r="D766">
        <v>1032</v>
      </c>
      <c r="E766">
        <v>216</v>
      </c>
      <c r="F766">
        <f t="shared" si="11"/>
        <v>15</v>
      </c>
      <c r="G766" t="str">
        <f>STANDINGS_K[[#This Row],[League]]&amp;STANDINGS_K[[#This Row],[Team]]</f>
        <v>$150 Draft Champions Express Mar 27 7:00 pm Lg.4039Dorset Dropouts</v>
      </c>
    </row>
    <row r="767" spans="1:7" x14ac:dyDescent="0.25">
      <c r="A767">
        <v>129</v>
      </c>
      <c r="B767" t="s">
        <v>1136</v>
      </c>
      <c r="C767" t="s">
        <v>1128</v>
      </c>
      <c r="D767">
        <v>1474</v>
      </c>
      <c r="E767">
        <v>2781.5</v>
      </c>
      <c r="F767">
        <f t="shared" si="11"/>
        <v>1</v>
      </c>
      <c r="G767" t="str">
        <f>STANDINGS_K[[#This Row],[League]]&amp;STANDINGS_K[[#This Row],[Team]]</f>
        <v>$150 Draft Champions Express Mar 28 7:00 pm Lg.4063Langhorne Keggers</v>
      </c>
    </row>
    <row r="768" spans="1:7" x14ac:dyDescent="0.25">
      <c r="A768">
        <v>525</v>
      </c>
      <c r="B768" t="s">
        <v>1131</v>
      </c>
      <c r="C768" t="s">
        <v>1128</v>
      </c>
      <c r="D768">
        <v>1381</v>
      </c>
      <c r="E768">
        <v>2387</v>
      </c>
      <c r="F768">
        <f t="shared" si="11"/>
        <v>2</v>
      </c>
      <c r="G768" t="str">
        <f>STANDINGS_K[[#This Row],[League]]&amp;STANDINGS_K[[#This Row],[Team]]</f>
        <v>$150 Draft Champions Express Mar 28 7:00 pm Lg.4063IT Nerd</v>
      </c>
    </row>
    <row r="769" spans="1:7" x14ac:dyDescent="0.25">
      <c r="A769">
        <v>834</v>
      </c>
      <c r="B769" t="s">
        <v>1133</v>
      </c>
      <c r="C769" t="s">
        <v>1128</v>
      </c>
      <c r="D769">
        <v>1336</v>
      </c>
      <c r="E769">
        <v>2082.5</v>
      </c>
      <c r="F769">
        <f t="shared" si="11"/>
        <v>3</v>
      </c>
      <c r="G769" t="str">
        <f>STANDINGS_K[[#This Row],[League]]&amp;STANDINGS_K[[#This Row],[Team]]</f>
        <v>$150 Draft Champions Express Mar 28 7:00 pm Lg.4063Unknown Unknowns</v>
      </c>
    </row>
    <row r="770" spans="1:7" x14ac:dyDescent="0.25">
      <c r="A770">
        <v>870</v>
      </c>
      <c r="B770" t="s">
        <v>1137</v>
      </c>
      <c r="C770" t="s">
        <v>1128</v>
      </c>
      <c r="D770">
        <v>1331</v>
      </c>
      <c r="E770">
        <v>2038</v>
      </c>
      <c r="F770">
        <f t="shared" si="11"/>
        <v>4</v>
      </c>
      <c r="G770" t="str">
        <f>STANDINGS_K[[#This Row],[League]]&amp;STANDINGS_K[[#This Row],[Team]]</f>
        <v>$150 Draft Champions Express Mar 28 7:00 pm Lg.4063Flying Squirrels</v>
      </c>
    </row>
    <row r="771" spans="1:7" x14ac:dyDescent="0.25">
      <c r="A771">
        <v>957</v>
      </c>
      <c r="B771" t="s">
        <v>1129</v>
      </c>
      <c r="C771" t="s">
        <v>1128</v>
      </c>
      <c r="D771">
        <v>1322</v>
      </c>
      <c r="E771">
        <v>1954</v>
      </c>
      <c r="F771">
        <f t="shared" ref="F771:F834" si="12">IF(C771=C770,F770+1,1)</f>
        <v>5</v>
      </c>
      <c r="G771" t="str">
        <f>STANDINGS_K[[#This Row],[League]]&amp;STANDINGS_K[[#This Row],[Team]]</f>
        <v>$150 Draft Champions Express Mar 28 7:00 pm Lg.4063Four Horsemen</v>
      </c>
    </row>
    <row r="772" spans="1:7" x14ac:dyDescent="0.25">
      <c r="A772">
        <v>1172</v>
      </c>
      <c r="B772" t="s">
        <v>625</v>
      </c>
      <c r="C772" t="s">
        <v>1128</v>
      </c>
      <c r="D772">
        <v>1297</v>
      </c>
      <c r="E772">
        <v>1738.5</v>
      </c>
      <c r="F772">
        <f t="shared" si="12"/>
        <v>6</v>
      </c>
      <c r="G772" t="str">
        <f>STANDINGS_K[[#This Row],[League]]&amp;STANDINGS_K[[#This Row],[Team]]</f>
        <v>$150 Draft Champions Express Mar 28 7:00 pm Lg.4063Team Hunter</v>
      </c>
    </row>
    <row r="773" spans="1:7" x14ac:dyDescent="0.25">
      <c r="A773">
        <v>1704</v>
      </c>
      <c r="B773" t="s">
        <v>1139</v>
      </c>
      <c r="C773" t="s">
        <v>1128</v>
      </c>
      <c r="D773">
        <v>1232</v>
      </c>
      <c r="E773">
        <v>1209</v>
      </c>
      <c r="F773">
        <f t="shared" si="12"/>
        <v>7</v>
      </c>
      <c r="G773" t="str">
        <f>STANDINGS_K[[#This Row],[League]]&amp;STANDINGS_K[[#This Row],[Team]]</f>
        <v>$150 Draft Champions Express Mar 28 7:00 pm Lg.4063Punkin' Crawdash</v>
      </c>
    </row>
    <row r="774" spans="1:7" x14ac:dyDescent="0.25">
      <c r="A774">
        <v>1827</v>
      </c>
      <c r="B774" t="s">
        <v>1127</v>
      </c>
      <c r="C774" t="s">
        <v>1128</v>
      </c>
      <c r="D774">
        <v>1215</v>
      </c>
      <c r="E774">
        <v>1088.5</v>
      </c>
      <c r="F774">
        <f t="shared" si="12"/>
        <v>8</v>
      </c>
      <c r="G774" t="str">
        <f>STANDINGS_K[[#This Row],[League]]&amp;STANDINGS_K[[#This Row],[Team]]</f>
        <v>$150 Draft Champions Express Mar 28 7:00 pm Lg.4063TrumpForPresident!</v>
      </c>
    </row>
    <row r="775" spans="1:7" x14ac:dyDescent="0.25">
      <c r="A775">
        <v>1870</v>
      </c>
      <c r="B775" t="s">
        <v>1134</v>
      </c>
      <c r="C775" t="s">
        <v>1128</v>
      </c>
      <c r="D775">
        <v>1209</v>
      </c>
      <c r="E775">
        <v>1044.5</v>
      </c>
      <c r="F775">
        <f t="shared" si="12"/>
        <v>9</v>
      </c>
      <c r="G775" t="str">
        <f>STANDINGS_K[[#This Row],[League]]&amp;STANDINGS_K[[#This Row],[Team]]</f>
        <v>$150 Draft Champions Express Mar 28 7:00 pm Lg.4063WK Ultra</v>
      </c>
    </row>
    <row r="776" spans="1:7" x14ac:dyDescent="0.25">
      <c r="A776">
        <v>2095</v>
      </c>
      <c r="B776" t="s">
        <v>1138</v>
      </c>
      <c r="C776" t="s">
        <v>1128</v>
      </c>
      <c r="D776">
        <v>1176</v>
      </c>
      <c r="E776">
        <v>812</v>
      </c>
      <c r="F776">
        <f t="shared" si="12"/>
        <v>10</v>
      </c>
      <c r="G776" t="str">
        <f>STANDINGS_K[[#This Row],[League]]&amp;STANDINGS_K[[#This Row],[Team]]</f>
        <v>$150 Draft Champions Express Mar 28 7:00 pm Lg.4063ClubLevelBetting.com</v>
      </c>
    </row>
    <row r="777" spans="1:7" x14ac:dyDescent="0.25">
      <c r="A777">
        <v>2124</v>
      </c>
      <c r="B777" t="s">
        <v>602</v>
      </c>
      <c r="C777" t="s">
        <v>1128</v>
      </c>
      <c r="D777">
        <v>1172</v>
      </c>
      <c r="E777">
        <v>787.5</v>
      </c>
      <c r="F777">
        <f t="shared" si="12"/>
        <v>11</v>
      </c>
      <c r="G777" t="str">
        <f>STANDINGS_K[[#This Row],[League]]&amp;STANDINGS_K[[#This Row],[Team]]</f>
        <v>$150 Draft Champions Express Mar 28 7:00 pm Lg.4063Team Hall</v>
      </c>
    </row>
    <row r="778" spans="1:7" x14ac:dyDescent="0.25">
      <c r="A778">
        <v>2171</v>
      </c>
      <c r="B778" t="s">
        <v>1140</v>
      </c>
      <c r="C778" t="s">
        <v>1128</v>
      </c>
      <c r="D778">
        <v>1164</v>
      </c>
      <c r="E778">
        <v>736</v>
      </c>
      <c r="F778">
        <f t="shared" si="12"/>
        <v>12</v>
      </c>
      <c r="G778" t="str">
        <f>STANDINGS_K[[#This Row],[League]]&amp;STANDINGS_K[[#This Row],[Team]]</f>
        <v>$150 Draft Champions Express Mar 28 7:00 pm Lg.4063Jung Ho's Kang</v>
      </c>
    </row>
    <row r="779" spans="1:7" x14ac:dyDescent="0.25">
      <c r="A779">
        <v>2370</v>
      </c>
      <c r="B779" t="s">
        <v>1130</v>
      </c>
      <c r="C779" t="s">
        <v>1128</v>
      </c>
      <c r="D779">
        <v>1130</v>
      </c>
      <c r="E779">
        <v>540.5</v>
      </c>
      <c r="F779">
        <f t="shared" si="12"/>
        <v>13</v>
      </c>
      <c r="G779" t="str">
        <f>STANDINGS_K[[#This Row],[League]]&amp;STANDINGS_K[[#This Row],[Team]]</f>
        <v>$150 Draft Champions Express Mar 28 7:00 pm Lg.4063Doc Martens</v>
      </c>
    </row>
    <row r="780" spans="1:7" x14ac:dyDescent="0.25">
      <c r="A780">
        <v>2592</v>
      </c>
      <c r="B780" t="s">
        <v>1135</v>
      </c>
      <c r="C780" t="s">
        <v>1128</v>
      </c>
      <c r="D780">
        <v>1072</v>
      </c>
      <c r="E780">
        <v>317</v>
      </c>
      <c r="F780">
        <f t="shared" si="12"/>
        <v>14</v>
      </c>
      <c r="G780" t="str">
        <f>STANDINGS_K[[#This Row],[League]]&amp;STANDINGS_K[[#This Row],[Team]]</f>
        <v>$150 Draft Champions Express Mar 28 7:00 pm Lg.4063Buster's Machado Posey</v>
      </c>
    </row>
    <row r="781" spans="1:7" x14ac:dyDescent="0.25">
      <c r="A781">
        <v>2791</v>
      </c>
      <c r="B781" t="s">
        <v>1132</v>
      </c>
      <c r="C781" t="s">
        <v>1128</v>
      </c>
      <c r="D781">
        <v>984</v>
      </c>
      <c r="E781">
        <v>118.5</v>
      </c>
      <c r="F781">
        <f t="shared" si="12"/>
        <v>15</v>
      </c>
      <c r="G781" t="str">
        <f>STANDINGS_K[[#This Row],[League]]&amp;STANDINGS_K[[#This Row],[Team]]</f>
        <v>$150 Draft Champions Express Mar 28 7:00 pm Lg.4063Team Anderson</v>
      </c>
    </row>
    <row r="782" spans="1:7" x14ac:dyDescent="0.25">
      <c r="A782">
        <v>163</v>
      </c>
      <c r="B782" t="s">
        <v>37</v>
      </c>
      <c r="C782" t="s">
        <v>1142</v>
      </c>
      <c r="D782">
        <v>1461</v>
      </c>
      <c r="E782">
        <v>2747</v>
      </c>
      <c r="F782">
        <f t="shared" si="12"/>
        <v>1</v>
      </c>
      <c r="G782" t="str">
        <f>STANDINGS_K[[#This Row],[League]]&amp;STANDINGS_K[[#This Row],[Team]]</f>
        <v>$150 Draft Champions Express Mar 29 8:00 pm Lg.3923Bread Zeppelin</v>
      </c>
    </row>
    <row r="783" spans="1:7" x14ac:dyDescent="0.25">
      <c r="A783">
        <v>295</v>
      </c>
      <c r="B783" t="s">
        <v>1154</v>
      </c>
      <c r="C783" t="s">
        <v>1142</v>
      </c>
      <c r="D783">
        <v>1422</v>
      </c>
      <c r="E783">
        <v>2614</v>
      </c>
      <c r="F783">
        <f t="shared" si="12"/>
        <v>2</v>
      </c>
      <c r="G783" t="str">
        <f>STANDINGS_K[[#This Row],[League]]&amp;STANDINGS_K[[#This Row],[Team]]</f>
        <v>$150 Draft Champions Express Mar 29 8:00 pm Lg.3923JERRY BULLS</v>
      </c>
    </row>
    <row r="784" spans="1:7" x14ac:dyDescent="0.25">
      <c r="A784">
        <v>421</v>
      </c>
      <c r="B784" t="s">
        <v>1141</v>
      </c>
      <c r="C784" t="s">
        <v>1142</v>
      </c>
      <c r="D784">
        <v>1397</v>
      </c>
      <c r="E784">
        <v>2493</v>
      </c>
      <c r="F784">
        <f t="shared" si="12"/>
        <v>3</v>
      </c>
      <c r="G784" t="str">
        <f>STANDINGS_K[[#This Row],[League]]&amp;STANDINGS_K[[#This Row],[Team]]</f>
        <v>$150 Draft Champions Express Mar 29 8:00 pm Lg.3923The Mighty Bombjacks</v>
      </c>
    </row>
    <row r="785" spans="1:7" x14ac:dyDescent="0.25">
      <c r="A785">
        <v>496</v>
      </c>
      <c r="B785" t="s">
        <v>1143</v>
      </c>
      <c r="C785" t="s">
        <v>1142</v>
      </c>
      <c r="D785">
        <v>1386</v>
      </c>
      <c r="E785">
        <v>2417.5</v>
      </c>
      <c r="F785">
        <f t="shared" si="12"/>
        <v>4</v>
      </c>
      <c r="G785" t="str">
        <f>STANDINGS_K[[#This Row],[League]]&amp;STANDINGS_K[[#This Row],[Team]]</f>
        <v>$150 Draft Champions Express Mar 29 8:00 pm Lg.3923Team Labradors</v>
      </c>
    </row>
    <row r="786" spans="1:7" x14ac:dyDescent="0.25">
      <c r="A786">
        <v>549</v>
      </c>
      <c r="B786" t="s">
        <v>1150</v>
      </c>
      <c r="C786" t="s">
        <v>1142</v>
      </c>
      <c r="D786">
        <v>1376</v>
      </c>
      <c r="E786">
        <v>2360.5</v>
      </c>
      <c r="F786">
        <f t="shared" si="12"/>
        <v>5</v>
      </c>
      <c r="G786" t="str">
        <f>STANDINGS_K[[#This Row],[League]]&amp;STANDINGS_K[[#This Row],[Team]]</f>
        <v>$150 Draft Champions Express Mar 29 8:00 pm Lg.3923PsychOs DC2</v>
      </c>
    </row>
    <row r="787" spans="1:7" x14ac:dyDescent="0.25">
      <c r="A787">
        <v>611</v>
      </c>
      <c r="B787" t="s">
        <v>1148</v>
      </c>
      <c r="C787" t="s">
        <v>1142</v>
      </c>
      <c r="D787">
        <v>1366</v>
      </c>
      <c r="E787">
        <v>2298.5</v>
      </c>
      <c r="F787">
        <f t="shared" si="12"/>
        <v>6</v>
      </c>
      <c r="G787" t="str">
        <f>STANDINGS_K[[#This Row],[League]]&amp;STANDINGS_K[[#This Row],[Team]]</f>
        <v>$150 Draft Champions Express Mar 29 8:00 pm Lg.3923As Good as it Goetz</v>
      </c>
    </row>
    <row r="788" spans="1:7" x14ac:dyDescent="0.25">
      <c r="A788">
        <v>786</v>
      </c>
      <c r="B788" t="s">
        <v>1144</v>
      </c>
      <c r="C788" t="s">
        <v>1142</v>
      </c>
      <c r="D788">
        <v>1342</v>
      </c>
      <c r="E788">
        <v>2123.5</v>
      </c>
      <c r="F788">
        <f t="shared" si="12"/>
        <v>7</v>
      </c>
      <c r="G788" t="str">
        <f>STANDINGS_K[[#This Row],[League]]&amp;STANDINGS_K[[#This Row],[Team]]</f>
        <v>$150 Draft Champions Express Mar 29 8:00 pm Lg.3923Kipnis Everdeen</v>
      </c>
    </row>
    <row r="789" spans="1:7" x14ac:dyDescent="0.25">
      <c r="A789">
        <v>1131</v>
      </c>
      <c r="B789" t="s">
        <v>1153</v>
      </c>
      <c r="C789" t="s">
        <v>1142</v>
      </c>
      <c r="D789">
        <v>1302</v>
      </c>
      <c r="E789">
        <v>1779.5</v>
      </c>
      <c r="F789">
        <f t="shared" si="12"/>
        <v>8</v>
      </c>
      <c r="G789" t="str">
        <f>STANDINGS_K[[#This Row],[League]]&amp;STANDINGS_K[[#This Row],[Team]]</f>
        <v>$150 Draft Champions Express Mar 29 8:00 pm Lg.3923KyCat</v>
      </c>
    </row>
    <row r="790" spans="1:7" x14ac:dyDescent="0.25">
      <c r="A790">
        <v>1655</v>
      </c>
      <c r="B790" t="s">
        <v>387</v>
      </c>
      <c r="C790" t="s">
        <v>1142</v>
      </c>
      <c r="D790">
        <v>1237</v>
      </c>
      <c r="E790">
        <v>1253.5</v>
      </c>
      <c r="F790">
        <f t="shared" si="12"/>
        <v>9</v>
      </c>
      <c r="G790" t="str">
        <f>STANDINGS_K[[#This Row],[League]]&amp;STANDINGS_K[[#This Row],[Team]]</f>
        <v>$150 Draft Champions Express Mar 29 8:00 pm Lg.3923L-Cat Glory Days</v>
      </c>
    </row>
    <row r="791" spans="1:7" x14ac:dyDescent="0.25">
      <c r="A791">
        <v>1802</v>
      </c>
      <c r="B791" t="s">
        <v>1145</v>
      </c>
      <c r="C791" t="s">
        <v>1142</v>
      </c>
      <c r="D791">
        <v>1217</v>
      </c>
      <c r="E791">
        <v>1107.5</v>
      </c>
      <c r="F791">
        <f t="shared" si="12"/>
        <v>10</v>
      </c>
      <c r="G791" t="str">
        <f>STANDINGS_K[[#This Row],[League]]&amp;STANDINGS_K[[#This Row],[Team]]</f>
        <v>$150 Draft Champions Express Mar 29 8:00 pm Lg.3923Fast Champ</v>
      </c>
    </row>
    <row r="792" spans="1:7" x14ac:dyDescent="0.25">
      <c r="A792">
        <v>1933</v>
      </c>
      <c r="B792" t="s">
        <v>1147</v>
      </c>
      <c r="C792" t="s">
        <v>1142</v>
      </c>
      <c r="D792">
        <v>1202</v>
      </c>
      <c r="E792">
        <v>977</v>
      </c>
      <c r="F792">
        <f t="shared" si="12"/>
        <v>11</v>
      </c>
      <c r="G792" t="str">
        <f>STANDINGS_K[[#This Row],[League]]&amp;STANDINGS_K[[#This Row],[Team]]</f>
        <v>$150 Draft Champions Express Mar 29 8:00 pm Lg.3923Cigar Puffer</v>
      </c>
    </row>
    <row r="793" spans="1:7" x14ac:dyDescent="0.25">
      <c r="A793">
        <v>2227</v>
      </c>
      <c r="B793" t="s">
        <v>1152</v>
      </c>
      <c r="C793" t="s">
        <v>1142</v>
      </c>
      <c r="D793">
        <v>1156</v>
      </c>
      <c r="E793">
        <v>682</v>
      </c>
      <c r="F793">
        <f t="shared" si="12"/>
        <v>12</v>
      </c>
      <c r="G793" t="str">
        <f>STANDINGS_K[[#This Row],[League]]&amp;STANDINGS_K[[#This Row],[Team]]</f>
        <v>$150 Draft Champions Express Mar 29 8:00 pm Lg.3923Howie Wallbangers</v>
      </c>
    </row>
    <row r="794" spans="1:7" x14ac:dyDescent="0.25">
      <c r="A794">
        <v>2338</v>
      </c>
      <c r="B794" t="s">
        <v>1146</v>
      </c>
      <c r="C794" t="s">
        <v>1142</v>
      </c>
      <c r="D794">
        <v>1138</v>
      </c>
      <c r="E794">
        <v>576</v>
      </c>
      <c r="F794">
        <f t="shared" si="12"/>
        <v>13</v>
      </c>
      <c r="G794" t="str">
        <f>STANDINGS_K[[#This Row],[League]]&amp;STANDINGS_K[[#This Row],[Team]]</f>
        <v>$150 Draft Champions Express Mar 29 8:00 pm Lg.3923Zio Francesco</v>
      </c>
    </row>
    <row r="795" spans="1:7" x14ac:dyDescent="0.25">
      <c r="A795">
        <v>2830</v>
      </c>
      <c r="B795" t="s">
        <v>1149</v>
      </c>
      <c r="C795" t="s">
        <v>1142</v>
      </c>
      <c r="D795">
        <v>956</v>
      </c>
      <c r="E795">
        <v>81</v>
      </c>
      <c r="F795">
        <f t="shared" si="12"/>
        <v>14</v>
      </c>
      <c r="G795" t="str">
        <f>STANDINGS_K[[#This Row],[League]]&amp;STANDINGS_K[[#This Row],[Team]]</f>
        <v>$150 Draft Champions Express Mar 29 8:00 pm Lg.3923Non-Trivial Zeros</v>
      </c>
    </row>
    <row r="796" spans="1:7" x14ac:dyDescent="0.25">
      <c r="A796">
        <v>2907</v>
      </c>
      <c r="B796" t="s">
        <v>1151</v>
      </c>
      <c r="C796" t="s">
        <v>1142</v>
      </c>
      <c r="D796">
        <v>729</v>
      </c>
      <c r="E796">
        <v>4</v>
      </c>
      <c r="F796">
        <f t="shared" si="12"/>
        <v>15</v>
      </c>
      <c r="G796" t="str">
        <f>STANDINGS_K[[#This Row],[League]]&amp;STANDINGS_K[[#This Row],[Team]]</f>
        <v>$150 Draft Champions Express Mar 29 8:00 pm Lg.3923Team Krajanowski</v>
      </c>
    </row>
    <row r="797" spans="1:7" x14ac:dyDescent="0.25">
      <c r="A797">
        <v>162</v>
      </c>
      <c r="B797" t="s">
        <v>500</v>
      </c>
      <c r="C797" t="s">
        <v>1156</v>
      </c>
      <c r="D797">
        <v>1462</v>
      </c>
      <c r="E797">
        <v>2750.5</v>
      </c>
      <c r="F797">
        <f t="shared" si="12"/>
        <v>1</v>
      </c>
      <c r="G797" t="str">
        <f>STANDINGS_K[[#This Row],[League]]&amp;STANDINGS_K[[#This Row],[Team]]</f>
        <v>$150 Draft Champions Express Mar 29 8:00 pm Lg.4117Team Moxyball</v>
      </c>
    </row>
    <row r="798" spans="1:7" x14ac:dyDescent="0.25">
      <c r="A798">
        <v>821</v>
      </c>
      <c r="B798" t="s">
        <v>209</v>
      </c>
      <c r="C798" t="s">
        <v>1156</v>
      </c>
      <c r="D798">
        <v>1337</v>
      </c>
      <c r="E798">
        <v>2090.5</v>
      </c>
      <c r="F798">
        <f t="shared" si="12"/>
        <v>2</v>
      </c>
      <c r="G798" t="str">
        <f>STANDINGS_K[[#This Row],[League]]&amp;STANDINGS_K[[#This Row],[Team]]</f>
        <v>$150 Draft Champions Express Mar 29 8:00 pm Lg.4117Team Jung</v>
      </c>
    </row>
    <row r="799" spans="1:7" x14ac:dyDescent="0.25">
      <c r="A799">
        <v>974</v>
      </c>
      <c r="B799" t="s">
        <v>299</v>
      </c>
      <c r="C799" t="s">
        <v>1156</v>
      </c>
      <c r="D799">
        <v>1321</v>
      </c>
      <c r="E799">
        <v>1942</v>
      </c>
      <c r="F799">
        <f t="shared" si="12"/>
        <v>3</v>
      </c>
      <c r="G799" t="str">
        <f>STANDINGS_K[[#This Row],[League]]&amp;STANDINGS_K[[#This Row],[Team]]</f>
        <v>$150 Draft Champions Express Mar 29 8:00 pm Lg.4117Team Ulliac</v>
      </c>
    </row>
    <row r="800" spans="1:7" x14ac:dyDescent="0.25">
      <c r="A800">
        <v>1117</v>
      </c>
      <c r="B800" t="s">
        <v>1163</v>
      </c>
      <c r="C800" t="s">
        <v>1156</v>
      </c>
      <c r="D800">
        <v>1304</v>
      </c>
      <c r="E800">
        <v>1796</v>
      </c>
      <c r="F800">
        <f t="shared" si="12"/>
        <v>4</v>
      </c>
      <c r="G800" t="str">
        <f>STANDINGS_K[[#This Row],[League]]&amp;STANDINGS_K[[#This Row],[Team]]</f>
        <v>$150 Draft Champions Express Mar 29 8:00 pm Lg.4117Virginia is for Lovers</v>
      </c>
    </row>
    <row r="801" spans="1:7" x14ac:dyDescent="0.25">
      <c r="A801">
        <v>1141</v>
      </c>
      <c r="B801" t="s">
        <v>1160</v>
      </c>
      <c r="C801" t="s">
        <v>1156</v>
      </c>
      <c r="D801">
        <v>1301</v>
      </c>
      <c r="E801">
        <v>1767.5</v>
      </c>
      <c r="F801">
        <f t="shared" si="12"/>
        <v>5</v>
      </c>
      <c r="G801" t="str">
        <f>STANDINGS_K[[#This Row],[League]]&amp;STANDINGS_K[[#This Row],[Team]]</f>
        <v>$150 Draft Champions Express Mar 29 8:00 pm Lg.4117Kan't Hit the Kurve</v>
      </c>
    </row>
    <row r="802" spans="1:7" x14ac:dyDescent="0.25">
      <c r="A802">
        <v>1317</v>
      </c>
      <c r="B802" t="s">
        <v>1164</v>
      </c>
      <c r="C802" t="s">
        <v>1156</v>
      </c>
      <c r="D802">
        <v>1276</v>
      </c>
      <c r="E802">
        <v>1591.5</v>
      </c>
      <c r="F802">
        <f t="shared" si="12"/>
        <v>6</v>
      </c>
      <c r="G802" t="str">
        <f>STANDINGS_K[[#This Row],[League]]&amp;STANDINGS_K[[#This Row],[Team]]</f>
        <v>$150 Draft Champions Express Mar 29 8:00 pm Lg.4117Joe Buck Yourself</v>
      </c>
    </row>
    <row r="803" spans="1:7" x14ac:dyDescent="0.25">
      <c r="A803">
        <v>1693</v>
      </c>
      <c r="B803" t="s">
        <v>1166</v>
      </c>
      <c r="C803" t="s">
        <v>1156</v>
      </c>
      <c r="D803">
        <v>1233</v>
      </c>
      <c r="E803">
        <v>1220</v>
      </c>
      <c r="F803">
        <f t="shared" si="12"/>
        <v>7</v>
      </c>
      <c r="G803" t="str">
        <f>STANDINGS_K[[#This Row],[League]]&amp;STANDINGS_K[[#This Row],[Team]]</f>
        <v>$150 Draft Champions Express Mar 29 8:00 pm Lg.4117Stuffed Pork Chops</v>
      </c>
    </row>
    <row r="804" spans="1:7" x14ac:dyDescent="0.25">
      <c r="A804">
        <v>1705</v>
      </c>
      <c r="B804" t="s">
        <v>1157</v>
      </c>
      <c r="C804" t="s">
        <v>1156</v>
      </c>
      <c r="D804">
        <v>1232</v>
      </c>
      <c r="E804">
        <v>1209</v>
      </c>
      <c r="F804">
        <f t="shared" si="12"/>
        <v>8</v>
      </c>
      <c r="G804" t="str">
        <f>STANDINGS_K[[#This Row],[League]]&amp;STANDINGS_K[[#This Row],[Team]]</f>
        <v>$150 Draft Champions Express Mar 29 8:00 pm Lg.4117Team boldger</v>
      </c>
    </row>
    <row r="805" spans="1:7" x14ac:dyDescent="0.25">
      <c r="A805">
        <v>1709</v>
      </c>
      <c r="B805" t="s">
        <v>1167</v>
      </c>
      <c r="C805" t="s">
        <v>1156</v>
      </c>
      <c r="D805">
        <v>1231</v>
      </c>
      <c r="E805">
        <v>1200.5</v>
      </c>
      <c r="F805">
        <f t="shared" si="12"/>
        <v>9</v>
      </c>
      <c r="G805" t="str">
        <f>STANDINGS_K[[#This Row],[League]]&amp;STANDINGS_K[[#This Row],[Team]]</f>
        <v>$150 Draft Champions Express Mar 29 8:00 pm Lg.4117Hammerin Hank</v>
      </c>
    </row>
    <row r="806" spans="1:7" x14ac:dyDescent="0.25">
      <c r="A806">
        <v>1838</v>
      </c>
      <c r="B806" t="s">
        <v>1158</v>
      </c>
      <c r="C806" t="s">
        <v>1156</v>
      </c>
      <c r="D806">
        <v>1213</v>
      </c>
      <c r="E806">
        <v>1071</v>
      </c>
      <c r="F806">
        <f t="shared" si="12"/>
        <v>10</v>
      </c>
      <c r="G806" t="str">
        <f>STANDINGS_K[[#This Row],[League]]&amp;STANDINGS_K[[#This Row],[Team]]</f>
        <v>$150 Draft Champions Express Mar 29 8:00 pm Lg.4117Big Red</v>
      </c>
    </row>
    <row r="807" spans="1:7" x14ac:dyDescent="0.25">
      <c r="A807">
        <v>1901</v>
      </c>
      <c r="B807" t="s">
        <v>1161</v>
      </c>
      <c r="C807" t="s">
        <v>1156</v>
      </c>
      <c r="D807">
        <v>1205</v>
      </c>
      <c r="E807">
        <v>1010.5</v>
      </c>
      <c r="F807">
        <f t="shared" si="12"/>
        <v>11</v>
      </c>
      <c r="G807" t="str">
        <f>STANDINGS_K[[#This Row],[League]]&amp;STANDINGS_K[[#This Row],[Team]]</f>
        <v>$150 Draft Champions Express Mar 29 8:00 pm Lg.4117Springfield Hurricanes</v>
      </c>
    </row>
    <row r="808" spans="1:7" x14ac:dyDescent="0.25">
      <c r="A808">
        <v>2281</v>
      </c>
      <c r="B808" t="s">
        <v>1159</v>
      </c>
      <c r="C808" t="s">
        <v>1156</v>
      </c>
      <c r="D808">
        <v>1147</v>
      </c>
      <c r="E808">
        <v>628.5</v>
      </c>
      <c r="F808">
        <f t="shared" si="12"/>
        <v>12</v>
      </c>
      <c r="G808" t="str">
        <f>STANDINGS_K[[#This Row],[League]]&amp;STANDINGS_K[[#This Row],[Team]]</f>
        <v>$150 Draft Champions Express Mar 29 8:00 pm Lg.4117Infinity Management</v>
      </c>
    </row>
    <row r="809" spans="1:7" x14ac:dyDescent="0.25">
      <c r="A809">
        <v>2465</v>
      </c>
      <c r="B809" t="s">
        <v>1155</v>
      </c>
      <c r="C809" t="s">
        <v>1156</v>
      </c>
      <c r="D809">
        <v>1106</v>
      </c>
      <c r="E809">
        <v>447.5</v>
      </c>
      <c r="F809">
        <f t="shared" si="12"/>
        <v>13</v>
      </c>
      <c r="G809" t="str">
        <f>STANDINGS_K[[#This Row],[League]]&amp;STANDINGS_K[[#This Row],[Team]]</f>
        <v>$150 Draft Champions Express Mar 29 8:00 pm Lg.4117Profloop5</v>
      </c>
    </row>
    <row r="810" spans="1:7" x14ac:dyDescent="0.25">
      <c r="A810">
        <v>2758</v>
      </c>
      <c r="B810" t="s">
        <v>1165</v>
      </c>
      <c r="C810" t="s">
        <v>1156</v>
      </c>
      <c r="D810">
        <v>1002</v>
      </c>
      <c r="E810">
        <v>152.5</v>
      </c>
      <c r="F810">
        <f t="shared" si="12"/>
        <v>14</v>
      </c>
      <c r="G810" t="str">
        <f>STANDINGS_K[[#This Row],[League]]&amp;STANDINGS_K[[#This Row],[Team]]</f>
        <v>$150 Draft Champions Express Mar 29 8:00 pm Lg.4117Panik! At the Rizzo</v>
      </c>
    </row>
    <row r="811" spans="1:7" x14ac:dyDescent="0.25">
      <c r="A811">
        <v>2857</v>
      </c>
      <c r="B811" t="s">
        <v>1162</v>
      </c>
      <c r="C811" t="s">
        <v>1156</v>
      </c>
      <c r="D811">
        <v>932</v>
      </c>
      <c r="E811">
        <v>54.5</v>
      </c>
      <c r="F811">
        <f t="shared" si="12"/>
        <v>15</v>
      </c>
      <c r="G811" t="str">
        <f>STANDINGS_K[[#This Row],[League]]&amp;STANDINGS_K[[#This Row],[Team]]</f>
        <v>$150 Draft Champions Express Mar 29 8:00 pm Lg.4117Team Revet</v>
      </c>
    </row>
    <row r="812" spans="1:7" x14ac:dyDescent="0.25">
      <c r="A812">
        <v>415</v>
      </c>
      <c r="B812" t="s">
        <v>1175</v>
      </c>
      <c r="C812" t="s">
        <v>1169</v>
      </c>
      <c r="D812">
        <v>1397</v>
      </c>
      <c r="E812">
        <v>2493</v>
      </c>
      <c r="F812">
        <f t="shared" si="12"/>
        <v>1</v>
      </c>
      <c r="G812" t="str">
        <f>STANDINGS_K[[#This Row],[League]]&amp;STANDINGS_K[[#This Row],[Team]]</f>
        <v>$150 Draft Champions Express Mar 30 8:00 pm Lg.4076Dirty Cheetahs</v>
      </c>
    </row>
    <row r="813" spans="1:7" x14ac:dyDescent="0.25">
      <c r="A813">
        <v>581</v>
      </c>
      <c r="B813" t="s">
        <v>1009</v>
      </c>
      <c r="C813" t="s">
        <v>1169</v>
      </c>
      <c r="D813">
        <v>1371</v>
      </c>
      <c r="E813">
        <v>2332</v>
      </c>
      <c r="F813">
        <f t="shared" si="12"/>
        <v>2</v>
      </c>
      <c r="G813" t="str">
        <f>STANDINGS_K[[#This Row],[League]]&amp;STANDINGS_K[[#This Row],[Team]]</f>
        <v>$150 Draft Champions Express Mar 30 8:00 pm Lg.4076Team Rasmusson</v>
      </c>
    </row>
    <row r="814" spans="1:7" x14ac:dyDescent="0.25">
      <c r="A814">
        <v>911</v>
      </c>
      <c r="B814" t="s">
        <v>1181</v>
      </c>
      <c r="C814" t="s">
        <v>1169</v>
      </c>
      <c r="D814">
        <v>1328</v>
      </c>
      <c r="E814">
        <v>1998</v>
      </c>
      <c r="F814">
        <f t="shared" si="12"/>
        <v>3</v>
      </c>
      <c r="G814" t="str">
        <f>STANDINGS_K[[#This Row],[League]]&amp;STANDINGS_K[[#This Row],[Team]]</f>
        <v>$150 Draft Champions Express Mar 30 8:00 pm Lg.4076FAST DC1</v>
      </c>
    </row>
    <row r="815" spans="1:7" x14ac:dyDescent="0.25">
      <c r="A815">
        <v>1185</v>
      </c>
      <c r="B815" t="s">
        <v>1182</v>
      </c>
      <c r="C815" t="s">
        <v>1169</v>
      </c>
      <c r="D815">
        <v>1296</v>
      </c>
      <c r="E815">
        <v>1729.5</v>
      </c>
      <c r="F815">
        <f t="shared" si="12"/>
        <v>4</v>
      </c>
      <c r="G815" t="str">
        <f>STANDINGS_K[[#This Row],[League]]&amp;STANDINGS_K[[#This Row],[Team]]</f>
        <v>$150 Draft Champions Express Mar 30 8:00 pm Lg.4076Team O'BRIEN</v>
      </c>
    </row>
    <row r="816" spans="1:7" x14ac:dyDescent="0.25">
      <c r="A816">
        <v>1245</v>
      </c>
      <c r="B816" t="s">
        <v>1179</v>
      </c>
      <c r="C816" t="s">
        <v>1169</v>
      </c>
      <c r="D816">
        <v>1287</v>
      </c>
      <c r="E816">
        <v>1666</v>
      </c>
      <c r="F816">
        <f t="shared" si="12"/>
        <v>5</v>
      </c>
      <c r="G816" t="str">
        <f>STANDINGS_K[[#This Row],[League]]&amp;STANDINGS_K[[#This Row],[Team]]</f>
        <v>$150 Draft Champions Express Mar 30 8:00 pm Lg.4076Latitude 31</v>
      </c>
    </row>
    <row r="817" spans="1:7" x14ac:dyDescent="0.25">
      <c r="A817">
        <v>1258</v>
      </c>
      <c r="B817" t="s">
        <v>1177</v>
      </c>
      <c r="C817" t="s">
        <v>1169</v>
      </c>
      <c r="D817">
        <v>1285</v>
      </c>
      <c r="E817">
        <v>1655</v>
      </c>
      <c r="F817">
        <f t="shared" si="12"/>
        <v>6</v>
      </c>
      <c r="G817" t="str">
        <f>STANDINGS_K[[#This Row],[League]]&amp;STANDINGS_K[[#This Row],[Team]]</f>
        <v>$150 Draft Champions Express Mar 30 8:00 pm Lg.4076kotex army</v>
      </c>
    </row>
    <row r="818" spans="1:7" x14ac:dyDescent="0.25">
      <c r="A818">
        <v>1278</v>
      </c>
      <c r="B818" t="s">
        <v>1176</v>
      </c>
      <c r="C818" t="s">
        <v>1169</v>
      </c>
      <c r="D818">
        <v>1282</v>
      </c>
      <c r="E818">
        <v>1632</v>
      </c>
      <c r="F818">
        <f t="shared" si="12"/>
        <v>7</v>
      </c>
      <c r="G818" t="str">
        <f>STANDINGS_K[[#This Row],[League]]&amp;STANDINGS_K[[#This Row],[Team]]</f>
        <v>$150 Draft Champions Express Mar 30 8:00 pm Lg.4076Finast</v>
      </c>
    </row>
    <row r="819" spans="1:7" x14ac:dyDescent="0.25">
      <c r="A819">
        <v>1514</v>
      </c>
      <c r="B819" t="s">
        <v>1168</v>
      </c>
      <c r="C819" t="s">
        <v>1169</v>
      </c>
      <c r="D819">
        <v>1254</v>
      </c>
      <c r="E819">
        <v>1394.5</v>
      </c>
      <c r="F819">
        <f t="shared" si="12"/>
        <v>8</v>
      </c>
      <c r="G819" t="str">
        <f>STANDINGS_K[[#This Row],[League]]&amp;STANDINGS_K[[#This Row],[Team]]</f>
        <v>$150 Draft Champions Express Mar 30 8:00 pm Lg.4076Detroit Stars</v>
      </c>
    </row>
    <row r="820" spans="1:7" x14ac:dyDescent="0.25">
      <c r="A820">
        <v>1659</v>
      </c>
      <c r="B820" t="s">
        <v>1170</v>
      </c>
      <c r="C820" t="s">
        <v>1169</v>
      </c>
      <c r="D820">
        <v>1237</v>
      </c>
      <c r="E820">
        <v>1253.5</v>
      </c>
      <c r="F820">
        <f t="shared" si="12"/>
        <v>9</v>
      </c>
      <c r="G820" t="str">
        <f>STANDINGS_K[[#This Row],[League]]&amp;STANDINGS_K[[#This Row],[Team]]</f>
        <v>$150 Draft Champions Express Mar 30 8:00 pm Lg.4076Team Funke</v>
      </c>
    </row>
    <row r="821" spans="1:7" x14ac:dyDescent="0.25">
      <c r="A821">
        <v>1774</v>
      </c>
      <c r="B821" t="s">
        <v>1173</v>
      </c>
      <c r="C821" t="s">
        <v>1169</v>
      </c>
      <c r="D821">
        <v>1222</v>
      </c>
      <c r="E821">
        <v>1139</v>
      </c>
      <c r="F821">
        <f t="shared" si="12"/>
        <v>10</v>
      </c>
      <c r="G821" t="str">
        <f>STANDINGS_K[[#This Row],[League]]&amp;STANDINGS_K[[#This Row],[Team]]</f>
        <v>$150 Draft Champions Express Mar 30 8:00 pm Lg.4076Smooth Operators</v>
      </c>
    </row>
    <row r="822" spans="1:7" x14ac:dyDescent="0.25">
      <c r="A822">
        <v>2267</v>
      </c>
      <c r="B822" t="s">
        <v>1171</v>
      </c>
      <c r="C822" t="s">
        <v>1169</v>
      </c>
      <c r="D822">
        <v>1150</v>
      </c>
      <c r="E822">
        <v>642</v>
      </c>
      <c r="F822">
        <f t="shared" si="12"/>
        <v>11</v>
      </c>
      <c r="G822" t="str">
        <f>STANDINGS_K[[#This Row],[League]]&amp;STANDINGS_K[[#This Row],[Team]]</f>
        <v>$150 Draft Champions Express Mar 30 8:00 pm Lg.4076Adam Ant</v>
      </c>
    </row>
    <row r="823" spans="1:7" x14ac:dyDescent="0.25">
      <c r="A823">
        <v>2672</v>
      </c>
      <c r="B823" t="s">
        <v>1178</v>
      </c>
      <c r="C823" t="s">
        <v>1169</v>
      </c>
      <c r="D823">
        <v>1042</v>
      </c>
      <c r="E823">
        <v>238.5</v>
      </c>
      <c r="F823">
        <f t="shared" si="12"/>
        <v>12</v>
      </c>
      <c r="G823" t="str">
        <f>STANDINGS_K[[#This Row],[League]]&amp;STANDINGS_K[[#This Row],[Team]]</f>
        <v>$150 Draft Champions Express Mar 30 8:00 pm Lg.4076Kramerica</v>
      </c>
    </row>
    <row r="824" spans="1:7" x14ac:dyDescent="0.25">
      <c r="A824">
        <v>2678</v>
      </c>
      <c r="B824" t="s">
        <v>1180</v>
      </c>
      <c r="C824" t="s">
        <v>1169</v>
      </c>
      <c r="D824">
        <v>1039</v>
      </c>
      <c r="E824">
        <v>232.5</v>
      </c>
      <c r="F824">
        <f t="shared" si="12"/>
        <v>13</v>
      </c>
      <c r="G824" t="str">
        <f>STANDINGS_K[[#This Row],[League]]&amp;STANDINGS_K[[#This Row],[Team]]</f>
        <v>$150 Draft Champions Express Mar 30 8:00 pm Lg.4076Coach Esser</v>
      </c>
    </row>
    <row r="825" spans="1:7" x14ac:dyDescent="0.25">
      <c r="A825">
        <v>2737</v>
      </c>
      <c r="B825" t="s">
        <v>1172</v>
      </c>
      <c r="C825" t="s">
        <v>1169</v>
      </c>
      <c r="D825">
        <v>1014</v>
      </c>
      <c r="E825">
        <v>174</v>
      </c>
      <c r="F825">
        <f t="shared" si="12"/>
        <v>14</v>
      </c>
      <c r="G825" t="str">
        <f>STANDINGS_K[[#This Row],[League]]&amp;STANDINGS_K[[#This Row],[Team]]</f>
        <v>$150 Draft Champions Express Mar 30 8:00 pm Lg.4076Semi-Vottomatic Weapons</v>
      </c>
    </row>
    <row r="826" spans="1:7" x14ac:dyDescent="0.25">
      <c r="A826">
        <v>2891</v>
      </c>
      <c r="B826" t="s">
        <v>1174</v>
      </c>
      <c r="C826" t="s">
        <v>1169</v>
      </c>
      <c r="D826">
        <v>860</v>
      </c>
      <c r="E826">
        <v>20</v>
      </c>
      <c r="F826">
        <f t="shared" si="12"/>
        <v>15</v>
      </c>
      <c r="G826" t="str">
        <f>STANDINGS_K[[#This Row],[League]]&amp;STANDINGS_K[[#This Row],[Team]]</f>
        <v>$150 Draft Champions Express Mar 30 8:00 pm Lg.4076Team CARAVELLA</v>
      </c>
    </row>
    <row r="827" spans="1:7" x14ac:dyDescent="0.25">
      <c r="A827">
        <v>123</v>
      </c>
      <c r="B827" t="s">
        <v>1187</v>
      </c>
      <c r="C827" t="s">
        <v>1183</v>
      </c>
      <c r="D827">
        <v>1478</v>
      </c>
      <c r="E827">
        <v>2790</v>
      </c>
      <c r="F827">
        <f t="shared" si="12"/>
        <v>1</v>
      </c>
      <c r="G827" t="str">
        <f>STANDINGS_K[[#This Row],[League]]&amp;STANDINGS_K[[#This Row],[Team]]</f>
        <v>$150 Draft Champions Express Mar 31 8:00 pm Lg.4131Team Murphy</v>
      </c>
    </row>
    <row r="828" spans="1:7" x14ac:dyDescent="0.25">
      <c r="A828">
        <v>657</v>
      </c>
      <c r="B828" t="s">
        <v>32</v>
      </c>
      <c r="C828" t="s">
        <v>1183</v>
      </c>
      <c r="D828">
        <v>1359</v>
      </c>
      <c r="E828">
        <v>2254.5</v>
      </c>
      <c r="F828">
        <f t="shared" si="12"/>
        <v>2</v>
      </c>
      <c r="G828" t="str">
        <f>STANDINGS_K[[#This Row],[League]]&amp;STANDINGS_K[[#This Row],[Team]]</f>
        <v>$150 Draft Champions Express Mar 31 8:00 pm Lg.4131Team enfield</v>
      </c>
    </row>
    <row r="829" spans="1:7" x14ac:dyDescent="0.25">
      <c r="A829">
        <v>973</v>
      </c>
      <c r="B829" t="s">
        <v>419</v>
      </c>
      <c r="C829" t="s">
        <v>1183</v>
      </c>
      <c r="D829">
        <v>1321</v>
      </c>
      <c r="E829">
        <v>1942</v>
      </c>
      <c r="F829">
        <f t="shared" si="12"/>
        <v>3</v>
      </c>
      <c r="G829" t="str">
        <f>STANDINGS_K[[#This Row],[League]]&amp;STANDINGS_K[[#This Row],[Team]]</f>
        <v>$150 Draft Champions Express Mar 31 8:00 pm Lg.4131Team Teitelbaum</v>
      </c>
    </row>
    <row r="830" spans="1:7" x14ac:dyDescent="0.25">
      <c r="A830">
        <v>1124</v>
      </c>
      <c r="B830" t="s">
        <v>1190</v>
      </c>
      <c r="C830" t="s">
        <v>1183</v>
      </c>
      <c r="D830">
        <v>1303</v>
      </c>
      <c r="E830">
        <v>1789.5</v>
      </c>
      <c r="F830">
        <f t="shared" si="12"/>
        <v>4</v>
      </c>
      <c r="G830" t="str">
        <f>STANDINGS_K[[#This Row],[League]]&amp;STANDINGS_K[[#This Row],[Team]]</f>
        <v>$150 Draft Champions Express Mar 31 8:00 pm Lg.4131Team Franza</v>
      </c>
    </row>
    <row r="831" spans="1:7" x14ac:dyDescent="0.25">
      <c r="A831">
        <v>1214</v>
      </c>
      <c r="B831" t="s">
        <v>1186</v>
      </c>
      <c r="C831" t="s">
        <v>1183</v>
      </c>
      <c r="D831">
        <v>1292</v>
      </c>
      <c r="E831">
        <v>1698.5</v>
      </c>
      <c r="F831">
        <f t="shared" si="12"/>
        <v>5</v>
      </c>
      <c r="G831" t="str">
        <f>STANDINGS_K[[#This Row],[League]]&amp;STANDINGS_K[[#This Row],[Team]]</f>
        <v>$150 Draft Champions Express Mar 31 8:00 pm Lg.4131Tsunami's Waivers</v>
      </c>
    </row>
    <row r="832" spans="1:7" x14ac:dyDescent="0.25">
      <c r="A832">
        <v>1562</v>
      </c>
      <c r="B832" t="s">
        <v>1195</v>
      </c>
      <c r="C832" t="s">
        <v>1183</v>
      </c>
      <c r="D832">
        <v>1249</v>
      </c>
      <c r="E832">
        <v>1351.5</v>
      </c>
      <c r="F832">
        <f t="shared" si="12"/>
        <v>6</v>
      </c>
      <c r="G832" t="str">
        <f>STANDINGS_K[[#This Row],[League]]&amp;STANDINGS_K[[#This Row],[Team]]</f>
        <v>$150 Draft Champions Express Mar 31 8:00 pm Lg.4131Team Mchugh</v>
      </c>
    </row>
    <row r="833" spans="1:7" x14ac:dyDescent="0.25">
      <c r="A833">
        <v>1578</v>
      </c>
      <c r="B833" t="s">
        <v>1191</v>
      </c>
      <c r="C833" t="s">
        <v>1183</v>
      </c>
      <c r="D833">
        <v>1247</v>
      </c>
      <c r="E833">
        <v>1327.5</v>
      </c>
      <c r="F833">
        <f t="shared" si="12"/>
        <v>7</v>
      </c>
      <c r="G833" t="str">
        <f>STANDINGS_K[[#This Row],[League]]&amp;STANDINGS_K[[#This Row],[Team]]</f>
        <v>$150 Draft Champions Express Mar 31 8:00 pm Lg.4131BDawg 16 Express</v>
      </c>
    </row>
    <row r="834" spans="1:7" x14ac:dyDescent="0.25">
      <c r="A834">
        <v>1706</v>
      </c>
      <c r="B834" t="s">
        <v>953</v>
      </c>
      <c r="C834" t="s">
        <v>1183</v>
      </c>
      <c r="D834">
        <v>1232</v>
      </c>
      <c r="E834">
        <v>1209</v>
      </c>
      <c r="F834">
        <f t="shared" si="12"/>
        <v>8</v>
      </c>
      <c r="G834" t="str">
        <f>STANDINGS_K[[#This Row],[League]]&amp;STANDINGS_K[[#This Row],[Team]]</f>
        <v>$150 Draft Champions Express Mar 31 8:00 pm Lg.4131Team debert</v>
      </c>
    </row>
    <row r="835" spans="1:7" x14ac:dyDescent="0.25">
      <c r="A835">
        <v>1832</v>
      </c>
      <c r="B835" t="s">
        <v>1193</v>
      </c>
      <c r="C835" t="s">
        <v>1183</v>
      </c>
      <c r="D835">
        <v>1214</v>
      </c>
      <c r="E835">
        <v>1078</v>
      </c>
      <c r="F835">
        <f t="shared" ref="F835:F898" si="13">IF(C835=C834,F834+1,1)</f>
        <v>9</v>
      </c>
      <c r="G835" t="str">
        <f>STANDINGS_K[[#This Row],[League]]&amp;STANDINGS_K[[#This Row],[Team]]</f>
        <v>$150 Draft Champions Express Mar 31 8:00 pm Lg.4131Red Beer L&amp;C</v>
      </c>
    </row>
    <row r="836" spans="1:7" x14ac:dyDescent="0.25">
      <c r="A836">
        <v>1858</v>
      </c>
      <c r="B836" t="s">
        <v>1184</v>
      </c>
      <c r="C836" t="s">
        <v>1183</v>
      </c>
      <c r="D836">
        <v>1210</v>
      </c>
      <c r="E836">
        <v>1054</v>
      </c>
      <c r="F836">
        <f t="shared" si="13"/>
        <v>10</v>
      </c>
      <c r="G836" t="str">
        <f>STANDINGS_K[[#This Row],[League]]&amp;STANDINGS_K[[#This Row],[Team]]</f>
        <v>$150 Draft Champions Express Mar 31 8:00 pm Lg.4131Team Raney</v>
      </c>
    </row>
    <row r="837" spans="1:7" x14ac:dyDescent="0.25">
      <c r="A837">
        <v>2204</v>
      </c>
      <c r="B837" t="s">
        <v>1194</v>
      </c>
      <c r="C837" t="s">
        <v>1183</v>
      </c>
      <c r="D837">
        <v>1160</v>
      </c>
      <c r="E837">
        <v>706.5</v>
      </c>
      <c r="F837">
        <f t="shared" si="13"/>
        <v>11</v>
      </c>
      <c r="G837" t="str">
        <f>STANDINGS_K[[#This Row],[League]]&amp;STANDINGS_K[[#This Row],[Team]]</f>
        <v>$150 Draft Champions Express Mar 31 8:00 pm Lg.4131Oregon Stumpman</v>
      </c>
    </row>
    <row r="838" spans="1:7" x14ac:dyDescent="0.25">
      <c r="A838">
        <v>2265</v>
      </c>
      <c r="B838" t="s">
        <v>1188</v>
      </c>
      <c r="C838" t="s">
        <v>1183</v>
      </c>
      <c r="D838">
        <v>1151</v>
      </c>
      <c r="E838">
        <v>646.5</v>
      </c>
      <c r="F838">
        <f t="shared" si="13"/>
        <v>12</v>
      </c>
      <c r="G838" t="str">
        <f>STANDINGS_K[[#This Row],[League]]&amp;STANDINGS_K[[#This Row],[Team]]</f>
        <v>$150 Draft Champions Express Mar 31 8:00 pm Lg.4131Just Jones</v>
      </c>
    </row>
    <row r="839" spans="1:7" x14ac:dyDescent="0.25">
      <c r="A839">
        <v>2342</v>
      </c>
      <c r="B839" t="s">
        <v>1185</v>
      </c>
      <c r="C839" t="s">
        <v>1183</v>
      </c>
      <c r="D839">
        <v>1136</v>
      </c>
      <c r="E839">
        <v>568</v>
      </c>
      <c r="F839">
        <f t="shared" si="13"/>
        <v>13</v>
      </c>
      <c r="G839" t="str">
        <f>STANDINGS_K[[#This Row],[League]]&amp;STANDINGS_K[[#This Row],[Team]]</f>
        <v>$150 Draft Champions Express Mar 31 8:00 pm Lg.4131New World Order</v>
      </c>
    </row>
    <row r="840" spans="1:7" x14ac:dyDescent="0.25">
      <c r="A840">
        <v>2688</v>
      </c>
      <c r="B840" t="s">
        <v>1189</v>
      </c>
      <c r="C840" t="s">
        <v>1183</v>
      </c>
      <c r="D840">
        <v>1035</v>
      </c>
      <c r="E840">
        <v>224.5</v>
      </c>
      <c r="F840">
        <f t="shared" si="13"/>
        <v>14</v>
      </c>
      <c r="G840" t="str">
        <f>STANDINGS_K[[#This Row],[League]]&amp;STANDINGS_K[[#This Row],[Team]]</f>
        <v>$150 Draft Champions Express Mar 31 8:00 pm Lg.4131Team jones</v>
      </c>
    </row>
    <row r="841" spans="1:7" x14ac:dyDescent="0.25">
      <c r="A841">
        <v>2782</v>
      </c>
      <c r="B841" t="s">
        <v>1192</v>
      </c>
      <c r="C841" t="s">
        <v>1183</v>
      </c>
      <c r="D841">
        <v>990</v>
      </c>
      <c r="E841">
        <v>128.5</v>
      </c>
      <c r="F841">
        <f t="shared" si="13"/>
        <v>15</v>
      </c>
      <c r="G841" t="str">
        <f>STANDINGS_K[[#This Row],[League]]&amp;STANDINGS_K[[#This Row],[Team]]</f>
        <v>$150 Draft Champions Express Mar 31 8:00 pm Lg.4131Alto Queso</v>
      </c>
    </row>
    <row r="842" spans="1:7" x14ac:dyDescent="0.25">
      <c r="A842">
        <v>279</v>
      </c>
      <c r="B842" t="s">
        <v>1203</v>
      </c>
      <c r="C842" t="s">
        <v>1197</v>
      </c>
      <c r="D842">
        <v>1428</v>
      </c>
      <c r="E842">
        <v>2633.5</v>
      </c>
      <c r="F842">
        <f t="shared" si="13"/>
        <v>1</v>
      </c>
      <c r="G842" t="str">
        <f>STANDINGS_K[[#This Row],[League]]&amp;STANDINGS_K[[#This Row],[Team]]</f>
        <v>$150 Draft Champions Feb 01 1:00 pm Lg.3642Sophomore Spring Squatters</v>
      </c>
    </row>
    <row r="843" spans="1:7" x14ac:dyDescent="0.25">
      <c r="A843">
        <v>464</v>
      </c>
      <c r="B843" t="s">
        <v>1196</v>
      </c>
      <c r="C843" t="s">
        <v>1197</v>
      </c>
      <c r="D843">
        <v>1389</v>
      </c>
      <c r="E843">
        <v>2446.5</v>
      </c>
      <c r="F843">
        <f t="shared" si="13"/>
        <v>2</v>
      </c>
      <c r="G843" t="str">
        <f>STANDINGS_K[[#This Row],[League]]&amp;STANDINGS_K[[#This Row],[Team]]</f>
        <v>$150 Draft Champions Feb 01 1:00 pm Lg.3642Cedar Hills Socials</v>
      </c>
    </row>
    <row r="844" spans="1:7" x14ac:dyDescent="0.25">
      <c r="A844">
        <v>472</v>
      </c>
      <c r="B844" t="s">
        <v>1206</v>
      </c>
      <c r="C844" t="s">
        <v>1197</v>
      </c>
      <c r="D844">
        <v>1388</v>
      </c>
      <c r="E844">
        <v>2437.5</v>
      </c>
      <c r="F844">
        <f t="shared" si="13"/>
        <v>3</v>
      </c>
      <c r="G844" t="str">
        <f>STANDINGS_K[[#This Row],[League]]&amp;STANDINGS_K[[#This Row],[Team]]</f>
        <v>$150 Draft Champions Feb 01 1:00 pm Lg.3642Cripple Creek</v>
      </c>
    </row>
    <row r="845" spans="1:7" x14ac:dyDescent="0.25">
      <c r="A845">
        <v>687</v>
      </c>
      <c r="B845" t="s">
        <v>258</v>
      </c>
      <c r="C845" t="s">
        <v>1197</v>
      </c>
      <c r="D845">
        <v>1353</v>
      </c>
      <c r="E845">
        <v>2221.5</v>
      </c>
      <c r="F845">
        <f t="shared" si="13"/>
        <v>4</v>
      </c>
      <c r="G845" t="str">
        <f>STANDINGS_K[[#This Row],[League]]&amp;STANDINGS_K[[#This Row],[Team]]</f>
        <v>$150 Draft Champions Feb 01 1:00 pm Lg.3642High and Tight</v>
      </c>
    </row>
    <row r="846" spans="1:7" x14ac:dyDescent="0.25">
      <c r="A846">
        <v>696</v>
      </c>
      <c r="B846" t="s">
        <v>1204</v>
      </c>
      <c r="C846" t="s">
        <v>1197</v>
      </c>
      <c r="D846">
        <v>1352</v>
      </c>
      <c r="E846">
        <v>2211.5</v>
      </c>
      <c r="F846">
        <f t="shared" si="13"/>
        <v>5</v>
      </c>
      <c r="G846" t="str">
        <f>STANDINGS_K[[#This Row],[League]]&amp;STANDINGS_K[[#This Row],[Team]]</f>
        <v>$150 Draft Champions Feb 01 1:00 pm Lg.3642Down and out!</v>
      </c>
    </row>
    <row r="847" spans="1:7" x14ac:dyDescent="0.25">
      <c r="A847">
        <v>823</v>
      </c>
      <c r="B847" t="s">
        <v>1199</v>
      </c>
      <c r="C847" t="s">
        <v>1197</v>
      </c>
      <c r="D847">
        <v>1336</v>
      </c>
      <c r="E847">
        <v>2082.5</v>
      </c>
      <c r="F847">
        <f t="shared" si="13"/>
        <v>6</v>
      </c>
      <c r="G847" t="str">
        <f>STANDINGS_K[[#This Row],[League]]&amp;STANDINGS_K[[#This Row],[Team]]</f>
        <v>$150 Draft Champions Feb 01 1:00 pm Lg.3642Anna's Avengers</v>
      </c>
    </row>
    <row r="848" spans="1:7" x14ac:dyDescent="0.25">
      <c r="A848">
        <v>976</v>
      </c>
      <c r="B848" t="s">
        <v>1207</v>
      </c>
      <c r="C848" t="s">
        <v>1197</v>
      </c>
      <c r="D848">
        <v>1321</v>
      </c>
      <c r="E848">
        <v>1942</v>
      </c>
      <c r="F848">
        <f t="shared" si="13"/>
        <v>7</v>
      </c>
      <c r="G848" t="str">
        <f>STANDINGS_K[[#This Row],[League]]&amp;STANDINGS_K[[#This Row],[Team]]</f>
        <v>$150 Draft Champions Feb 01 1:00 pm Lg.3642Ultimate Warrior</v>
      </c>
    </row>
    <row r="849" spans="1:7" x14ac:dyDescent="0.25">
      <c r="A849">
        <v>1097</v>
      </c>
      <c r="B849" t="s">
        <v>1201</v>
      </c>
      <c r="C849" t="s">
        <v>1197</v>
      </c>
      <c r="D849">
        <v>1306</v>
      </c>
      <c r="E849">
        <v>1811.5</v>
      </c>
      <c r="F849">
        <f t="shared" si="13"/>
        <v>8</v>
      </c>
      <c r="G849" t="str">
        <f>STANDINGS_K[[#This Row],[League]]&amp;STANDINGS_K[[#This Row],[Team]]</f>
        <v>$150 Draft Champions Feb 01 1:00 pm Lg.3642Bat Flips Rule</v>
      </c>
    </row>
    <row r="850" spans="1:7" x14ac:dyDescent="0.25">
      <c r="A850">
        <v>1133</v>
      </c>
      <c r="B850" t="s">
        <v>410</v>
      </c>
      <c r="C850" t="s">
        <v>1197</v>
      </c>
      <c r="D850">
        <v>1302</v>
      </c>
      <c r="E850">
        <v>1779.5</v>
      </c>
      <c r="F850">
        <f t="shared" si="13"/>
        <v>9</v>
      </c>
      <c r="G850" t="str">
        <f>STANDINGS_K[[#This Row],[League]]&amp;STANDINGS_K[[#This Row],[Team]]</f>
        <v>$150 Draft Champions Feb 01 1:00 pm Lg.3642Los Tiradores</v>
      </c>
    </row>
    <row r="851" spans="1:7" x14ac:dyDescent="0.25">
      <c r="A851">
        <v>1307</v>
      </c>
      <c r="B851" t="s">
        <v>1198</v>
      </c>
      <c r="C851" t="s">
        <v>1197</v>
      </c>
      <c r="D851">
        <v>1278</v>
      </c>
      <c r="E851">
        <v>1607</v>
      </c>
      <c r="F851">
        <f t="shared" si="13"/>
        <v>10</v>
      </c>
      <c r="G851" t="str">
        <f>STANDINGS_K[[#This Row],[League]]&amp;STANDINGS_K[[#This Row],[Team]]</f>
        <v>$150 Draft Champions Feb 01 1:00 pm Lg.3642Windmills</v>
      </c>
    </row>
    <row r="852" spans="1:7" x14ac:dyDescent="0.25">
      <c r="A852">
        <v>1657</v>
      </c>
      <c r="B852" t="s">
        <v>1202</v>
      </c>
      <c r="C852" t="s">
        <v>1197</v>
      </c>
      <c r="D852">
        <v>1237</v>
      </c>
      <c r="E852">
        <v>1253.5</v>
      </c>
      <c r="F852">
        <f t="shared" si="13"/>
        <v>11</v>
      </c>
      <c r="G852" t="str">
        <f>STANDINGS_K[[#This Row],[League]]&amp;STANDINGS_K[[#This Row],[Team]]</f>
        <v>$150 Draft Champions Feb 01 1:00 pm Lg.3642Stanton's Familia</v>
      </c>
    </row>
    <row r="853" spans="1:7" x14ac:dyDescent="0.25">
      <c r="A853">
        <v>1742</v>
      </c>
      <c r="B853" t="s">
        <v>113</v>
      </c>
      <c r="C853" t="s">
        <v>1197</v>
      </c>
      <c r="D853">
        <v>1227</v>
      </c>
      <c r="E853">
        <v>1169</v>
      </c>
      <c r="F853">
        <f t="shared" si="13"/>
        <v>12</v>
      </c>
      <c r="G853" t="str">
        <f>STANDINGS_K[[#This Row],[League]]&amp;STANDINGS_K[[#This Row],[Team]]</f>
        <v>$150 Draft Champions Feb 01 1:00 pm Lg.3642Team Christensen</v>
      </c>
    </row>
    <row r="854" spans="1:7" x14ac:dyDescent="0.25">
      <c r="A854">
        <v>2206</v>
      </c>
      <c r="B854" t="s">
        <v>1205</v>
      </c>
      <c r="C854" t="s">
        <v>1197</v>
      </c>
      <c r="D854">
        <v>1160</v>
      </c>
      <c r="E854">
        <v>706.5</v>
      </c>
      <c r="F854">
        <f t="shared" si="13"/>
        <v>13</v>
      </c>
      <c r="G854" t="str">
        <f>STANDINGS_K[[#This Row],[League]]&amp;STANDINGS_K[[#This Row],[Team]]</f>
        <v>$150 Draft Champions Feb 01 1:00 pm Lg.3642Starfishmn 0201</v>
      </c>
    </row>
    <row r="855" spans="1:7" x14ac:dyDescent="0.25">
      <c r="A855">
        <v>2553</v>
      </c>
      <c r="B855" t="s">
        <v>1200</v>
      </c>
      <c r="C855" t="s">
        <v>1197</v>
      </c>
      <c r="D855">
        <v>1086</v>
      </c>
      <c r="E855">
        <v>359</v>
      </c>
      <c r="F855">
        <f t="shared" si="13"/>
        <v>14</v>
      </c>
      <c r="G855" t="str">
        <f>STANDINGS_K[[#This Row],[League]]&amp;STANDINGS_K[[#This Row],[Team]]</f>
        <v>$150 Draft Champions Feb 01 1:00 pm Lg.3642Pyrolitic Decomposition 9</v>
      </c>
    </row>
    <row r="856" spans="1:7" x14ac:dyDescent="0.25">
      <c r="A856">
        <v>2898</v>
      </c>
      <c r="B856" t="s">
        <v>493</v>
      </c>
      <c r="C856" t="s">
        <v>1197</v>
      </c>
      <c r="D856">
        <v>837</v>
      </c>
      <c r="E856">
        <v>12.5</v>
      </c>
      <c r="F856">
        <f t="shared" si="13"/>
        <v>15</v>
      </c>
      <c r="G856" t="str">
        <f>STANDINGS_K[[#This Row],[League]]&amp;STANDINGS_K[[#This Row],[Team]]</f>
        <v>$150 Draft Champions Feb 01 1:00 pm Lg.3642A R O I D</v>
      </c>
    </row>
    <row r="857" spans="1:7" x14ac:dyDescent="0.25">
      <c r="A857">
        <v>10</v>
      </c>
      <c r="B857" t="s">
        <v>1216</v>
      </c>
      <c r="C857" t="s">
        <v>1209</v>
      </c>
      <c r="D857">
        <v>1581</v>
      </c>
      <c r="E857">
        <v>2901</v>
      </c>
      <c r="F857">
        <f t="shared" si="13"/>
        <v>1</v>
      </c>
      <c r="G857" t="str">
        <f>STANDINGS_K[[#This Row],[League]]&amp;STANDINGS_K[[#This Row],[Team]]</f>
        <v>$150 Draft Champions Feb 02 1:00 pm Lg.3647Thebeau 5</v>
      </c>
    </row>
    <row r="858" spans="1:7" x14ac:dyDescent="0.25">
      <c r="A858">
        <v>679</v>
      </c>
      <c r="B858" t="s">
        <v>418</v>
      </c>
      <c r="C858" t="s">
        <v>1209</v>
      </c>
      <c r="D858">
        <v>1355</v>
      </c>
      <c r="E858">
        <v>2233.5</v>
      </c>
      <c r="F858">
        <f t="shared" si="13"/>
        <v>2</v>
      </c>
      <c r="G858" t="str">
        <f>STANDINGS_K[[#This Row],[League]]&amp;STANDINGS_K[[#This Row],[Team]]</f>
        <v>$150 Draft Champions Feb 02 1:00 pm Lg.3647Team Damico</v>
      </c>
    </row>
    <row r="859" spans="1:7" x14ac:dyDescent="0.25">
      <c r="A859">
        <v>763</v>
      </c>
      <c r="B859" t="s">
        <v>1221</v>
      </c>
      <c r="C859" t="s">
        <v>1209</v>
      </c>
      <c r="D859">
        <v>1346</v>
      </c>
      <c r="E859">
        <v>2151.5</v>
      </c>
      <c r="F859">
        <f t="shared" si="13"/>
        <v>3</v>
      </c>
      <c r="G859" t="str">
        <f>STANDINGS_K[[#This Row],[League]]&amp;STANDINGS_K[[#This Row],[Team]]</f>
        <v>$150 Draft Champions Feb 02 1:00 pm Lg.3647sLim picKens</v>
      </c>
    </row>
    <row r="860" spans="1:7" x14ac:dyDescent="0.25">
      <c r="A860">
        <v>807</v>
      </c>
      <c r="B860" t="s">
        <v>1212</v>
      </c>
      <c r="C860" t="s">
        <v>1209</v>
      </c>
      <c r="D860">
        <v>1339</v>
      </c>
      <c r="E860">
        <v>2105</v>
      </c>
      <c r="F860">
        <f t="shared" si="13"/>
        <v>4</v>
      </c>
      <c r="G860" t="str">
        <f>STANDINGS_K[[#This Row],[League]]&amp;STANDINGS_K[[#This Row],[Team]]</f>
        <v>$150 Draft Champions Feb 02 1:00 pm Lg.3647ShowtimeDC63</v>
      </c>
    </row>
    <row r="861" spans="1:7" x14ac:dyDescent="0.25">
      <c r="A861">
        <v>1194</v>
      </c>
      <c r="B861" t="s">
        <v>1218</v>
      </c>
      <c r="C861" t="s">
        <v>1209</v>
      </c>
      <c r="D861">
        <v>1294</v>
      </c>
      <c r="E861">
        <v>1714.5</v>
      </c>
      <c r="F861">
        <f t="shared" si="13"/>
        <v>5</v>
      </c>
      <c r="G861" t="str">
        <f>STANDINGS_K[[#This Row],[League]]&amp;STANDINGS_K[[#This Row],[Team]]</f>
        <v>$150 Draft Champions Feb 02 1:00 pm Lg.3647Chimi-F'ing-Changas</v>
      </c>
    </row>
    <row r="862" spans="1:7" x14ac:dyDescent="0.25">
      <c r="A862">
        <v>1255</v>
      </c>
      <c r="B862" t="s">
        <v>650</v>
      </c>
      <c r="C862" t="s">
        <v>1209</v>
      </c>
      <c r="D862">
        <v>1285</v>
      </c>
      <c r="E862">
        <v>1655</v>
      </c>
      <c r="F862">
        <f t="shared" si="13"/>
        <v>6</v>
      </c>
      <c r="G862" t="str">
        <f>STANDINGS_K[[#This Row],[League]]&amp;STANDINGS_K[[#This Row],[Team]]</f>
        <v>$150 Draft Champions Feb 02 1:00 pm Lg.3647Team Stein</v>
      </c>
    </row>
    <row r="863" spans="1:7" x14ac:dyDescent="0.25">
      <c r="A863">
        <v>1320</v>
      </c>
      <c r="B863" t="s">
        <v>1211</v>
      </c>
      <c r="C863" t="s">
        <v>1209</v>
      </c>
      <c r="D863">
        <v>1276</v>
      </c>
      <c r="E863">
        <v>1591.5</v>
      </c>
      <c r="F863">
        <f t="shared" si="13"/>
        <v>7</v>
      </c>
      <c r="G863" t="str">
        <f>STANDINGS_K[[#This Row],[League]]&amp;STANDINGS_K[[#This Row],[Team]]</f>
        <v>$150 Draft Champions Feb 02 1:00 pm Lg.3647Saveless in Seattle</v>
      </c>
    </row>
    <row r="864" spans="1:7" x14ac:dyDescent="0.25">
      <c r="A864">
        <v>1453</v>
      </c>
      <c r="B864" t="s">
        <v>1214</v>
      </c>
      <c r="C864" t="s">
        <v>1209</v>
      </c>
      <c r="D864">
        <v>1262</v>
      </c>
      <c r="E864">
        <v>1460.5</v>
      </c>
      <c r="F864">
        <f t="shared" si="13"/>
        <v>8</v>
      </c>
      <c r="G864" t="str">
        <f>STANDINGS_K[[#This Row],[League]]&amp;STANDINGS_K[[#This Row],[Team]]</f>
        <v>$150 Draft Champions Feb 02 1:00 pm Lg.3647Rollie's Stache</v>
      </c>
    </row>
    <row r="865" spans="1:7" x14ac:dyDescent="0.25">
      <c r="A865">
        <v>1938</v>
      </c>
      <c r="B865" t="s">
        <v>1217</v>
      </c>
      <c r="C865" t="s">
        <v>1209</v>
      </c>
      <c r="D865">
        <v>1202</v>
      </c>
      <c r="E865">
        <v>977</v>
      </c>
      <c r="F865">
        <f t="shared" si="13"/>
        <v>9</v>
      </c>
      <c r="G865" t="str">
        <f>STANDINGS_K[[#This Row],[League]]&amp;STANDINGS_K[[#This Row],[Team]]</f>
        <v>$150 Draft Champions Feb 02 1:00 pm Lg.3647zima.......</v>
      </c>
    </row>
    <row r="866" spans="1:7" x14ac:dyDescent="0.25">
      <c r="A866">
        <v>2062</v>
      </c>
      <c r="B866" t="s">
        <v>1210</v>
      </c>
      <c r="C866" t="s">
        <v>1209</v>
      </c>
      <c r="D866">
        <v>1182</v>
      </c>
      <c r="E866">
        <v>849</v>
      </c>
      <c r="F866">
        <f t="shared" si="13"/>
        <v>10</v>
      </c>
      <c r="G866" t="str">
        <f>STANDINGS_K[[#This Row],[League]]&amp;STANDINGS_K[[#This Row],[Team]]</f>
        <v>$150 Draft Champions Feb 02 1:00 pm Lg.3647Ithaca Bombers</v>
      </c>
    </row>
    <row r="867" spans="1:7" x14ac:dyDescent="0.25">
      <c r="A867">
        <v>2125</v>
      </c>
      <c r="B867" t="s">
        <v>1213</v>
      </c>
      <c r="C867" t="s">
        <v>1209</v>
      </c>
      <c r="D867">
        <v>1172</v>
      </c>
      <c r="E867">
        <v>787.5</v>
      </c>
      <c r="F867">
        <f t="shared" si="13"/>
        <v>11</v>
      </c>
      <c r="G867" t="str">
        <f>STANDINGS_K[[#This Row],[League]]&amp;STANDINGS_K[[#This Row],[Team]]</f>
        <v>$150 Draft Champions Feb 02 1:00 pm Lg.3647Team Lucas</v>
      </c>
    </row>
    <row r="868" spans="1:7" x14ac:dyDescent="0.25">
      <c r="A868">
        <v>2165</v>
      </c>
      <c r="B868" t="s">
        <v>1220</v>
      </c>
      <c r="C868" t="s">
        <v>1209</v>
      </c>
      <c r="D868">
        <v>1165</v>
      </c>
      <c r="E868">
        <v>745</v>
      </c>
      <c r="F868">
        <f t="shared" si="13"/>
        <v>12</v>
      </c>
      <c r="G868" t="str">
        <f>STANDINGS_K[[#This Row],[League]]&amp;STANDINGS_K[[#This Row],[Team]]</f>
        <v>$150 Draft Champions Feb 02 1:00 pm Lg.3647Hershel's Walkers</v>
      </c>
    </row>
    <row r="869" spans="1:7" x14ac:dyDescent="0.25">
      <c r="A869">
        <v>2211</v>
      </c>
      <c r="B869" t="s">
        <v>1215</v>
      </c>
      <c r="C869" t="s">
        <v>1209</v>
      </c>
      <c r="D869">
        <v>1159</v>
      </c>
      <c r="E869">
        <v>698.5</v>
      </c>
      <c r="F869">
        <f t="shared" si="13"/>
        <v>13</v>
      </c>
      <c r="G869" t="str">
        <f>STANDINGS_K[[#This Row],[League]]&amp;STANDINGS_K[[#This Row],[Team]]</f>
        <v>$150 Draft Champions Feb 02 1:00 pm Lg.3647Leading Vogt Getter</v>
      </c>
    </row>
    <row r="870" spans="1:7" x14ac:dyDescent="0.25">
      <c r="A870">
        <v>2430</v>
      </c>
      <c r="B870" t="s">
        <v>1219</v>
      </c>
      <c r="C870" t="s">
        <v>1209</v>
      </c>
      <c r="D870">
        <v>1115</v>
      </c>
      <c r="E870">
        <v>482</v>
      </c>
      <c r="F870">
        <f t="shared" si="13"/>
        <v>14</v>
      </c>
      <c r="G870" t="str">
        <f>STANDINGS_K[[#This Row],[League]]&amp;STANDINGS_K[[#This Row],[Team]]</f>
        <v>$150 Draft Champions Feb 02 1:00 pm Lg.3647Sultans of Swat 3</v>
      </c>
    </row>
    <row r="871" spans="1:7" x14ac:dyDescent="0.25">
      <c r="A871">
        <v>2631</v>
      </c>
      <c r="B871" t="s">
        <v>1208</v>
      </c>
      <c r="C871" t="s">
        <v>1209</v>
      </c>
      <c r="D871">
        <v>1059</v>
      </c>
      <c r="E871">
        <v>280.5</v>
      </c>
      <c r="F871">
        <f t="shared" si="13"/>
        <v>15</v>
      </c>
      <c r="G871" t="str">
        <f>STANDINGS_K[[#This Row],[League]]&amp;STANDINGS_K[[#This Row],[Team]]</f>
        <v>$150 Draft Champions Feb 02 1:00 pm Lg.3647Team Daughtry</v>
      </c>
    </row>
    <row r="872" spans="1:7" x14ac:dyDescent="0.25">
      <c r="A872">
        <v>16</v>
      </c>
      <c r="B872" t="s">
        <v>1226</v>
      </c>
      <c r="C872" t="s">
        <v>1223</v>
      </c>
      <c r="D872">
        <v>1571</v>
      </c>
      <c r="E872">
        <v>2895</v>
      </c>
      <c r="F872">
        <f t="shared" si="13"/>
        <v>1</v>
      </c>
      <c r="G872" t="str">
        <f>STANDINGS_K[[#This Row],[League]]&amp;STANDINGS_K[[#This Row],[Team]]</f>
        <v>$150 Draft Champions Feb 02 1:00 pm Lg.3648Sons of Hamilton</v>
      </c>
    </row>
    <row r="873" spans="1:7" x14ac:dyDescent="0.25">
      <c r="A873">
        <v>539</v>
      </c>
      <c r="B873" t="s">
        <v>491</v>
      </c>
      <c r="C873" t="s">
        <v>1223</v>
      </c>
      <c r="D873">
        <v>1379</v>
      </c>
      <c r="E873">
        <v>2374</v>
      </c>
      <c r="F873">
        <f t="shared" si="13"/>
        <v>2</v>
      </c>
      <c r="G873" t="str">
        <f>STANDINGS_K[[#This Row],[League]]&amp;STANDINGS_K[[#This Row],[Team]]</f>
        <v>$150 Draft Champions Feb 02 1:00 pm Lg.3648Team Wojciechowski</v>
      </c>
    </row>
    <row r="874" spans="1:7" x14ac:dyDescent="0.25">
      <c r="A874">
        <v>891</v>
      </c>
      <c r="B874" t="s">
        <v>1235</v>
      </c>
      <c r="C874" t="s">
        <v>1223</v>
      </c>
      <c r="D874">
        <v>1330</v>
      </c>
      <c r="E874">
        <v>2023.5</v>
      </c>
      <c r="F874">
        <f t="shared" si="13"/>
        <v>3</v>
      </c>
      <c r="G874" t="str">
        <f>STANDINGS_K[[#This Row],[League]]&amp;STANDINGS_K[[#This Row],[Team]]</f>
        <v>$150 Draft Champions Feb 02 1:00 pm Lg.3648Team mitseff</v>
      </c>
    </row>
    <row r="875" spans="1:7" x14ac:dyDescent="0.25">
      <c r="A875">
        <v>929</v>
      </c>
      <c r="B875" t="s">
        <v>1232</v>
      </c>
      <c r="C875" t="s">
        <v>1223</v>
      </c>
      <c r="D875">
        <v>1326</v>
      </c>
      <c r="E875">
        <v>1982</v>
      </c>
      <c r="F875">
        <f t="shared" si="13"/>
        <v>4</v>
      </c>
      <c r="G875" t="str">
        <f>STANDINGS_K[[#This Row],[League]]&amp;STANDINGS_K[[#This Row],[Team]]</f>
        <v>$150 Draft Champions Feb 02 1:00 pm Lg.3648Long Way to the Top If You Wanna Rock</v>
      </c>
    </row>
    <row r="876" spans="1:7" x14ac:dyDescent="0.25">
      <c r="A876">
        <v>954</v>
      </c>
      <c r="B876" t="s">
        <v>1231</v>
      </c>
      <c r="C876" t="s">
        <v>1223</v>
      </c>
      <c r="D876">
        <v>1322</v>
      </c>
      <c r="E876">
        <v>1954</v>
      </c>
      <c r="F876">
        <f t="shared" si="13"/>
        <v>5</v>
      </c>
      <c r="G876" t="str">
        <f>STANDINGS_K[[#This Row],[League]]&amp;STANDINGS_K[[#This Row],[Team]]</f>
        <v>$150 Draft Champions Feb 02 1:00 pm Lg.3648B-Team</v>
      </c>
    </row>
    <row r="877" spans="1:7" x14ac:dyDescent="0.25">
      <c r="A877">
        <v>1052</v>
      </c>
      <c r="B877" t="s">
        <v>286</v>
      </c>
      <c r="C877" t="s">
        <v>1223</v>
      </c>
      <c r="D877">
        <v>1311</v>
      </c>
      <c r="E877">
        <v>1861.5</v>
      </c>
      <c r="F877">
        <f t="shared" si="13"/>
        <v>6</v>
      </c>
      <c r="G877" t="str">
        <f>STANDINGS_K[[#This Row],[League]]&amp;STANDINGS_K[[#This Row],[Team]]</f>
        <v>$150 Draft Champions Feb 02 1:00 pm Lg.3648Team Williams</v>
      </c>
    </row>
    <row r="878" spans="1:7" x14ac:dyDescent="0.25">
      <c r="A878">
        <v>1101</v>
      </c>
      <c r="B878" t="s">
        <v>1228</v>
      </c>
      <c r="C878" t="s">
        <v>1223</v>
      </c>
      <c r="D878">
        <v>1306</v>
      </c>
      <c r="E878">
        <v>1811.5</v>
      </c>
      <c r="F878">
        <f t="shared" si="13"/>
        <v>7</v>
      </c>
      <c r="G878" t="str">
        <f>STANDINGS_K[[#This Row],[League]]&amp;STANDINGS_K[[#This Row],[Team]]</f>
        <v>$150 Draft Champions Feb 02 1:00 pm Lg.3648Murder He Roto Slow</v>
      </c>
    </row>
    <row r="879" spans="1:7" x14ac:dyDescent="0.25">
      <c r="A879">
        <v>1160</v>
      </c>
      <c r="B879" t="s">
        <v>1229</v>
      </c>
      <c r="C879" t="s">
        <v>1223</v>
      </c>
      <c r="D879">
        <v>1299</v>
      </c>
      <c r="E879">
        <v>1750</v>
      </c>
      <c r="F879">
        <f t="shared" si="13"/>
        <v>8</v>
      </c>
      <c r="G879" t="str">
        <f>STANDINGS_K[[#This Row],[League]]&amp;STANDINGS_K[[#This Row],[Team]]</f>
        <v>$150 Draft Champions Feb 02 1:00 pm Lg.3648Hootie Hoo</v>
      </c>
    </row>
    <row r="880" spans="1:7" x14ac:dyDescent="0.25">
      <c r="A880">
        <v>1444</v>
      </c>
      <c r="B880" t="s">
        <v>1230</v>
      </c>
      <c r="C880" t="s">
        <v>1223</v>
      </c>
      <c r="D880">
        <v>1263</v>
      </c>
      <c r="E880">
        <v>1469.5</v>
      </c>
      <c r="F880">
        <f t="shared" si="13"/>
        <v>9</v>
      </c>
      <c r="G880" t="str">
        <f>STANDINGS_K[[#This Row],[League]]&amp;STANDINGS_K[[#This Row],[Team]]</f>
        <v>$150 Draft Champions Feb 02 1:00 pm Lg.3648LUNKERS SD2</v>
      </c>
    </row>
    <row r="881" spans="1:7" x14ac:dyDescent="0.25">
      <c r="A881">
        <v>1772</v>
      </c>
      <c r="B881" t="s">
        <v>1233</v>
      </c>
      <c r="C881" t="s">
        <v>1223</v>
      </c>
      <c r="D881">
        <v>1222</v>
      </c>
      <c r="E881">
        <v>1139</v>
      </c>
      <c r="F881">
        <f t="shared" si="13"/>
        <v>10</v>
      </c>
      <c r="G881" t="str">
        <f>STANDINGS_K[[#This Row],[League]]&amp;STANDINGS_K[[#This Row],[Team]]</f>
        <v>$150 Draft Champions Feb 02 1:00 pm Lg.3648HangerBangers</v>
      </c>
    </row>
    <row r="882" spans="1:7" x14ac:dyDescent="0.25">
      <c r="A882">
        <v>1860</v>
      </c>
      <c r="B882" t="s">
        <v>1234</v>
      </c>
      <c r="C882" t="s">
        <v>1223</v>
      </c>
      <c r="D882">
        <v>1210</v>
      </c>
      <c r="E882">
        <v>1054</v>
      </c>
      <c r="F882">
        <f t="shared" si="13"/>
        <v>11</v>
      </c>
      <c r="G882" t="str">
        <f>STANDINGS_K[[#This Row],[League]]&amp;STANDINGS_K[[#This Row],[Team]]</f>
        <v>$150 Draft Champions Feb 02 1:00 pm Lg.3648The Billygoat Instigators</v>
      </c>
    </row>
    <row r="883" spans="1:7" x14ac:dyDescent="0.25">
      <c r="A883">
        <v>2217</v>
      </c>
      <c r="B883" t="s">
        <v>1227</v>
      </c>
      <c r="C883" t="s">
        <v>1223</v>
      </c>
      <c r="D883">
        <v>1158</v>
      </c>
      <c r="E883">
        <v>694</v>
      </c>
      <c r="F883">
        <f t="shared" si="13"/>
        <v>12</v>
      </c>
      <c r="G883" t="str">
        <f>STANDINGS_K[[#This Row],[League]]&amp;STANDINGS_K[[#This Row],[Team]]</f>
        <v>$150 Draft Champions Feb 02 1:00 pm Lg.3648Howlin' Wolf</v>
      </c>
    </row>
    <row r="884" spans="1:7" x14ac:dyDescent="0.25">
      <c r="A884">
        <v>2390</v>
      </c>
      <c r="B884" t="s">
        <v>1224</v>
      </c>
      <c r="C884" t="s">
        <v>1223</v>
      </c>
      <c r="D884">
        <v>1125</v>
      </c>
      <c r="E884">
        <v>520</v>
      </c>
      <c r="F884">
        <f t="shared" si="13"/>
        <v>13</v>
      </c>
      <c r="G884" t="str">
        <f>STANDINGS_K[[#This Row],[League]]&amp;STANDINGS_K[[#This Row],[Team]]</f>
        <v>$150 Draft Champions Feb 02 1:00 pm Lg.3648Redd Nation</v>
      </c>
    </row>
    <row r="885" spans="1:7" x14ac:dyDescent="0.25">
      <c r="A885">
        <v>2738</v>
      </c>
      <c r="B885" t="s">
        <v>1225</v>
      </c>
      <c r="C885" t="s">
        <v>1223</v>
      </c>
      <c r="D885">
        <v>1014</v>
      </c>
      <c r="E885">
        <v>174</v>
      </c>
      <c r="F885">
        <f t="shared" si="13"/>
        <v>14</v>
      </c>
      <c r="G885" t="str">
        <f>STANDINGS_K[[#This Row],[League]]&amp;STANDINGS_K[[#This Row],[Team]]</f>
        <v>$150 Draft Champions Feb 02 1:00 pm Lg.3648Sun Spartacus the Hun Tzu</v>
      </c>
    </row>
    <row r="886" spans="1:7" x14ac:dyDescent="0.25">
      <c r="A886">
        <v>2868</v>
      </c>
      <c r="B886" t="s">
        <v>1222</v>
      </c>
      <c r="C886" t="s">
        <v>1223</v>
      </c>
      <c r="D886">
        <v>919</v>
      </c>
      <c r="E886">
        <v>43.5</v>
      </c>
      <c r="F886">
        <f t="shared" si="13"/>
        <v>15</v>
      </c>
      <c r="G886" t="str">
        <f>STANDINGS_K[[#This Row],[League]]&amp;STANDINGS_K[[#This Row],[Team]]</f>
        <v>$150 Draft Champions Feb 02 1:00 pm Lg.3648Team Levy</v>
      </c>
    </row>
    <row r="887" spans="1:7" x14ac:dyDescent="0.25">
      <c r="A887">
        <v>2</v>
      </c>
      <c r="B887" t="s">
        <v>1239</v>
      </c>
      <c r="C887" t="s">
        <v>1237</v>
      </c>
      <c r="D887">
        <v>1664</v>
      </c>
      <c r="E887">
        <v>2909</v>
      </c>
      <c r="F887">
        <f t="shared" si="13"/>
        <v>1</v>
      </c>
      <c r="G887" t="str">
        <f>STANDINGS_K[[#This Row],[League]]&amp;STANDINGS_K[[#This Row],[Team]]</f>
        <v>$150 Draft Champions Feb 03 1:00 pm Lg.3651Thebeau 6</v>
      </c>
    </row>
    <row r="888" spans="1:7" x14ac:dyDescent="0.25">
      <c r="A888">
        <v>654</v>
      </c>
      <c r="B888" t="s">
        <v>489</v>
      </c>
      <c r="C888" t="s">
        <v>1237</v>
      </c>
      <c r="D888">
        <v>1360</v>
      </c>
      <c r="E888">
        <v>2260.5</v>
      </c>
      <c r="F888">
        <f t="shared" si="13"/>
        <v>2</v>
      </c>
      <c r="G888" t="str">
        <f>STANDINGS_K[[#This Row],[League]]&amp;STANDINGS_K[[#This Row],[Team]]</f>
        <v>$150 Draft Champions Feb 03 1:00 pm Lg.3651Thing 5</v>
      </c>
    </row>
    <row r="889" spans="1:7" x14ac:dyDescent="0.25">
      <c r="A889">
        <v>855</v>
      </c>
      <c r="B889" t="s">
        <v>686</v>
      </c>
      <c r="C889" t="s">
        <v>1237</v>
      </c>
      <c r="D889">
        <v>1333</v>
      </c>
      <c r="E889">
        <v>2057.5</v>
      </c>
      <c r="F889">
        <f t="shared" si="13"/>
        <v>3</v>
      </c>
      <c r="G889" t="str">
        <f>STANDINGS_K[[#This Row],[League]]&amp;STANDINGS_K[[#This Row],[Team]]</f>
        <v>$150 Draft Champions Feb 03 1:00 pm Lg.3651Team Liebman</v>
      </c>
    </row>
    <row r="890" spans="1:7" x14ac:dyDescent="0.25">
      <c r="A890">
        <v>1026</v>
      </c>
      <c r="B890" t="s">
        <v>1245</v>
      </c>
      <c r="C890" t="s">
        <v>1237</v>
      </c>
      <c r="D890">
        <v>1313</v>
      </c>
      <c r="E890">
        <v>1882</v>
      </c>
      <c r="F890">
        <f t="shared" si="13"/>
        <v>4</v>
      </c>
      <c r="G890" t="str">
        <f>STANDINGS_K[[#This Row],[League]]&amp;STANDINGS_K[[#This Row],[Team]]</f>
        <v>$150 Draft Champions Feb 03 1:00 pm Lg.3651Eskimo Thunder</v>
      </c>
    </row>
    <row r="891" spans="1:7" x14ac:dyDescent="0.25">
      <c r="A891">
        <v>1243</v>
      </c>
      <c r="B891" t="s">
        <v>1243</v>
      </c>
      <c r="C891" t="s">
        <v>1237</v>
      </c>
      <c r="D891">
        <v>1287</v>
      </c>
      <c r="E891">
        <v>1666</v>
      </c>
      <c r="F891">
        <f t="shared" si="13"/>
        <v>5</v>
      </c>
      <c r="G891" t="str">
        <f>STANDINGS_K[[#This Row],[League]]&amp;STANDINGS_K[[#This Row],[Team]]</f>
        <v>$150 Draft Champions Feb 03 1:00 pm Lg.3651Harmon Killebrew</v>
      </c>
    </row>
    <row r="892" spans="1:7" x14ac:dyDescent="0.25">
      <c r="A892">
        <v>1476</v>
      </c>
      <c r="B892" t="s">
        <v>1240</v>
      </c>
      <c r="C892" t="s">
        <v>1237</v>
      </c>
      <c r="D892">
        <v>1259</v>
      </c>
      <c r="E892">
        <v>1435.5</v>
      </c>
      <c r="F892">
        <f t="shared" si="13"/>
        <v>6</v>
      </c>
      <c r="G892" t="str">
        <f>STANDINGS_K[[#This Row],[League]]&amp;STANDINGS_K[[#This Row],[Team]]</f>
        <v>$150 Draft Champions Feb 03 1:00 pm Lg.3651Team Robot</v>
      </c>
    </row>
    <row r="893" spans="1:7" x14ac:dyDescent="0.25">
      <c r="A893">
        <v>1842</v>
      </c>
      <c r="B893" t="s">
        <v>1247</v>
      </c>
      <c r="C893" t="s">
        <v>1237</v>
      </c>
      <c r="D893">
        <v>1213</v>
      </c>
      <c r="E893">
        <v>1071</v>
      </c>
      <c r="F893">
        <f t="shared" si="13"/>
        <v>7</v>
      </c>
      <c r="G893" t="str">
        <f>STANDINGS_K[[#This Row],[League]]&amp;STANDINGS_K[[#This Row],[Team]]</f>
        <v>$150 Draft Champions Feb 03 1:00 pm Lg.3651u, Enoesque</v>
      </c>
    </row>
    <row r="894" spans="1:7" x14ac:dyDescent="0.25">
      <c r="A894">
        <v>1944</v>
      </c>
      <c r="B894" t="s">
        <v>1241</v>
      </c>
      <c r="C894" t="s">
        <v>1237</v>
      </c>
      <c r="D894">
        <v>1201</v>
      </c>
      <c r="E894">
        <v>967.5</v>
      </c>
      <c r="F894">
        <f t="shared" si="13"/>
        <v>8</v>
      </c>
      <c r="G894" t="str">
        <f>STANDINGS_K[[#This Row],[League]]&amp;STANDINGS_K[[#This Row],[Team]]</f>
        <v>$150 Draft Champions Feb 03 1:00 pm Lg.3651Pyrolitic Decomposition 10</v>
      </c>
    </row>
    <row r="895" spans="1:7" x14ac:dyDescent="0.25">
      <c r="A895">
        <v>2273</v>
      </c>
      <c r="B895" t="s">
        <v>1238</v>
      </c>
      <c r="C895" t="s">
        <v>1237</v>
      </c>
      <c r="D895">
        <v>1149</v>
      </c>
      <c r="E895">
        <v>638</v>
      </c>
      <c r="F895">
        <f t="shared" si="13"/>
        <v>9</v>
      </c>
      <c r="G895" t="str">
        <f>STANDINGS_K[[#This Row],[League]]&amp;STANDINGS_K[[#This Row],[Team]]</f>
        <v>$150 Draft Champions Feb 03 1:00 pm Lg.3651brownsound</v>
      </c>
    </row>
    <row r="896" spans="1:7" x14ac:dyDescent="0.25">
      <c r="A896">
        <v>2348</v>
      </c>
      <c r="B896" t="s">
        <v>356</v>
      </c>
      <c r="C896" t="s">
        <v>1237</v>
      </c>
      <c r="D896">
        <v>1135</v>
      </c>
      <c r="E896">
        <v>561.5</v>
      </c>
      <c r="F896">
        <f t="shared" si="13"/>
        <v>10</v>
      </c>
      <c r="G896" t="str">
        <f>STANDINGS_K[[#This Row],[League]]&amp;STANDINGS_K[[#This Row],[Team]]</f>
        <v>$150 Draft Champions Feb 03 1:00 pm Lg.3651GUERRILLA DC</v>
      </c>
    </row>
    <row r="897" spans="1:7" x14ac:dyDescent="0.25">
      <c r="A897">
        <v>2394</v>
      </c>
      <c r="B897" t="s">
        <v>1246</v>
      </c>
      <c r="C897" t="s">
        <v>1237</v>
      </c>
      <c r="D897">
        <v>1124</v>
      </c>
      <c r="E897">
        <v>516.5</v>
      </c>
      <c r="F897">
        <f t="shared" si="13"/>
        <v>11</v>
      </c>
      <c r="G897" t="str">
        <f>STANDINGS_K[[#This Row],[League]]&amp;STANDINGS_K[[#This Row],[Team]]</f>
        <v>$150 Draft Champions Feb 03 1:00 pm Lg.3651SmellNiceWithBartoloColon</v>
      </c>
    </row>
    <row r="898" spans="1:7" x14ac:dyDescent="0.25">
      <c r="A898">
        <v>2494</v>
      </c>
      <c r="B898" t="s">
        <v>1244</v>
      </c>
      <c r="C898" t="s">
        <v>1237</v>
      </c>
      <c r="D898">
        <v>1100</v>
      </c>
      <c r="E898">
        <v>415.5</v>
      </c>
      <c r="F898">
        <f t="shared" si="13"/>
        <v>12</v>
      </c>
      <c r="G898" t="str">
        <f>STANDINGS_K[[#This Row],[League]]&amp;STANDINGS_K[[#This Row],[Team]]</f>
        <v>$150 Draft Champions Feb 03 1:00 pm Lg.3651High Society</v>
      </c>
    </row>
    <row r="899" spans="1:7" x14ac:dyDescent="0.25">
      <c r="A899">
        <v>2705</v>
      </c>
      <c r="B899" t="s">
        <v>98</v>
      </c>
      <c r="C899" t="s">
        <v>1237</v>
      </c>
      <c r="D899">
        <v>1029</v>
      </c>
      <c r="E899">
        <v>207</v>
      </c>
      <c r="F899">
        <f t="shared" ref="F899:F962" si="14">IF(C899=C898,F898+1,1)</f>
        <v>13</v>
      </c>
      <c r="G899" t="str">
        <f>STANDINGS_K[[#This Row],[League]]&amp;STANDINGS_K[[#This Row],[Team]]</f>
        <v>$150 Draft Champions Feb 03 1:00 pm Lg.3651Team Ward</v>
      </c>
    </row>
    <row r="900" spans="1:7" x14ac:dyDescent="0.25">
      <c r="A900">
        <v>2787</v>
      </c>
      <c r="B900" t="s">
        <v>1242</v>
      </c>
      <c r="C900" t="s">
        <v>1237</v>
      </c>
      <c r="D900">
        <v>987</v>
      </c>
      <c r="E900">
        <v>125</v>
      </c>
      <c r="F900">
        <f t="shared" si="14"/>
        <v>14</v>
      </c>
      <c r="G900" t="str">
        <f>STANDINGS_K[[#This Row],[League]]&amp;STANDINGS_K[[#This Row],[Team]]</f>
        <v>$150 Draft Champions Feb 03 1:00 pm Lg.3651Toledo Mud Hens</v>
      </c>
    </row>
    <row r="901" spans="1:7" x14ac:dyDescent="0.25">
      <c r="A901">
        <v>2790</v>
      </c>
      <c r="B901" t="s">
        <v>1236</v>
      </c>
      <c r="C901" t="s">
        <v>1237</v>
      </c>
      <c r="D901">
        <v>985</v>
      </c>
      <c r="E901">
        <v>121.5</v>
      </c>
      <c r="F901">
        <f t="shared" si="14"/>
        <v>15</v>
      </c>
      <c r="G901" t="str">
        <f>STANDINGS_K[[#This Row],[League]]&amp;STANDINGS_K[[#This Row],[Team]]</f>
        <v>$150 Draft Champions Feb 03 1:00 pm Lg.3651Talons</v>
      </c>
    </row>
    <row r="902" spans="1:7" x14ac:dyDescent="0.25">
      <c r="A902">
        <v>139</v>
      </c>
      <c r="B902" t="s">
        <v>1250</v>
      </c>
      <c r="C902" t="s">
        <v>1248</v>
      </c>
      <c r="D902">
        <v>1471</v>
      </c>
      <c r="E902">
        <v>2772.5</v>
      </c>
      <c r="F902">
        <f t="shared" si="14"/>
        <v>1</v>
      </c>
      <c r="G902" t="str">
        <f>STANDINGS_K[[#This Row],[League]]&amp;STANDINGS_K[[#This Row],[Team]]</f>
        <v>$150 Draft Champions Feb 04 1:00 pm Lg.3653Team McLain</v>
      </c>
    </row>
    <row r="903" spans="1:7" x14ac:dyDescent="0.25">
      <c r="A903">
        <v>312</v>
      </c>
      <c r="B903" t="s">
        <v>451</v>
      </c>
      <c r="C903" t="s">
        <v>1248</v>
      </c>
      <c r="D903">
        <v>1418</v>
      </c>
      <c r="E903">
        <v>2597</v>
      </c>
      <c r="F903">
        <f t="shared" si="14"/>
        <v>2</v>
      </c>
      <c r="G903" t="str">
        <f>STANDINGS_K[[#This Row],[League]]&amp;STANDINGS_K[[#This Row],[Team]]</f>
        <v>$150 Draft Champions Feb 04 1:00 pm Lg.3653Captain Crunch 4</v>
      </c>
    </row>
    <row r="904" spans="1:7" x14ac:dyDescent="0.25">
      <c r="A904">
        <v>362</v>
      </c>
      <c r="B904" t="s">
        <v>111</v>
      </c>
      <c r="C904" t="s">
        <v>1248</v>
      </c>
      <c r="D904">
        <v>1406</v>
      </c>
      <c r="E904">
        <v>2548.5</v>
      </c>
      <c r="F904">
        <f t="shared" si="14"/>
        <v>3</v>
      </c>
      <c r="G904" t="str">
        <f>STANDINGS_K[[#This Row],[League]]&amp;STANDINGS_K[[#This Row],[Team]]</f>
        <v>$150 Draft Champions Feb 04 1:00 pm Lg.3653MustSeeTV314{DM2}</v>
      </c>
    </row>
    <row r="905" spans="1:7" x14ac:dyDescent="0.25">
      <c r="A905">
        <v>380</v>
      </c>
      <c r="B905" t="s">
        <v>56</v>
      </c>
      <c r="C905" t="s">
        <v>1248</v>
      </c>
      <c r="D905">
        <v>1402</v>
      </c>
      <c r="E905">
        <v>2526</v>
      </c>
      <c r="F905">
        <f t="shared" si="14"/>
        <v>4</v>
      </c>
      <c r="G905" t="str">
        <f>STANDINGS_K[[#This Row],[League]]&amp;STANDINGS_K[[#This Row],[Team]]</f>
        <v>$150 Draft Champions Feb 04 1:00 pm Lg.3653DOUGHBOYS</v>
      </c>
    </row>
    <row r="906" spans="1:7" x14ac:dyDescent="0.25">
      <c r="A906">
        <v>1056</v>
      </c>
      <c r="B906" t="s">
        <v>1252</v>
      </c>
      <c r="C906" t="s">
        <v>1248</v>
      </c>
      <c r="D906">
        <v>1310</v>
      </c>
      <c r="E906">
        <v>1854.5</v>
      </c>
      <c r="F906">
        <f t="shared" si="14"/>
        <v>5</v>
      </c>
      <c r="G906" t="str">
        <f>STANDINGS_K[[#This Row],[League]]&amp;STANDINGS_K[[#This Row],[Team]]</f>
        <v>$150 Draft Champions Feb 04 1:00 pm Lg.3653MVPunisher</v>
      </c>
    </row>
    <row r="907" spans="1:7" x14ac:dyDescent="0.25">
      <c r="A907">
        <v>1161</v>
      </c>
      <c r="B907" t="s">
        <v>375</v>
      </c>
      <c r="C907" t="s">
        <v>1248</v>
      </c>
      <c r="D907">
        <v>1299</v>
      </c>
      <c r="E907">
        <v>1750</v>
      </c>
      <c r="F907">
        <f t="shared" si="14"/>
        <v>6</v>
      </c>
      <c r="G907" t="str">
        <f>STANDINGS_K[[#This Row],[League]]&amp;STANDINGS_K[[#This Row],[Team]]</f>
        <v>$150 Draft Champions Feb 04 1:00 pm Lg.3653Jobu's Rum</v>
      </c>
    </row>
    <row r="908" spans="1:7" x14ac:dyDescent="0.25">
      <c r="A908">
        <v>1239</v>
      </c>
      <c r="B908" t="s">
        <v>284</v>
      </c>
      <c r="C908" t="s">
        <v>1248</v>
      </c>
      <c r="D908">
        <v>1288</v>
      </c>
      <c r="E908">
        <v>1673</v>
      </c>
      <c r="F908">
        <f t="shared" si="14"/>
        <v>7</v>
      </c>
      <c r="G908" t="str">
        <f>STANDINGS_K[[#This Row],[League]]&amp;STANDINGS_K[[#This Row],[Team]]</f>
        <v>$150 Draft Champions Feb 04 1:00 pm Lg.3653Team Bloom</v>
      </c>
    </row>
    <row r="909" spans="1:7" x14ac:dyDescent="0.25">
      <c r="A909">
        <v>1343</v>
      </c>
      <c r="B909" t="s">
        <v>1255</v>
      </c>
      <c r="C909" t="s">
        <v>1248</v>
      </c>
      <c r="D909">
        <v>1274</v>
      </c>
      <c r="E909">
        <v>1573</v>
      </c>
      <c r="F909">
        <f t="shared" si="14"/>
        <v>8</v>
      </c>
      <c r="G909" t="str">
        <f>STANDINGS_K[[#This Row],[League]]&amp;STANDINGS_K[[#This Row],[Team]]</f>
        <v>$150 Draft Champions Feb 04 1:00 pm Lg.3653The Todd Father</v>
      </c>
    </row>
    <row r="910" spans="1:7" x14ac:dyDescent="0.25">
      <c r="A910">
        <v>1515</v>
      </c>
      <c r="B910" t="s">
        <v>1253</v>
      </c>
      <c r="C910" t="s">
        <v>1248</v>
      </c>
      <c r="D910">
        <v>1254</v>
      </c>
      <c r="E910">
        <v>1394.5</v>
      </c>
      <c r="F910">
        <f t="shared" si="14"/>
        <v>9</v>
      </c>
      <c r="G910" t="str">
        <f>STANDINGS_K[[#This Row],[League]]&amp;STANDINGS_K[[#This Row],[Team]]</f>
        <v>$150 Draft Champions Feb 04 1:00 pm Lg.3653G squared &lt;Feb&gt;</v>
      </c>
    </row>
    <row r="911" spans="1:7" x14ac:dyDescent="0.25">
      <c r="A911">
        <v>1829</v>
      </c>
      <c r="B911" t="s">
        <v>1251</v>
      </c>
      <c r="C911" t="s">
        <v>1248</v>
      </c>
      <c r="D911">
        <v>1214</v>
      </c>
      <c r="E911">
        <v>1078</v>
      </c>
      <c r="F911">
        <f t="shared" si="14"/>
        <v>10</v>
      </c>
      <c r="G911" t="str">
        <f>STANDINGS_K[[#This Row],[League]]&amp;STANDINGS_K[[#This Row],[Team]]</f>
        <v>$150 Draft Champions Feb 04 1:00 pm Lg.3653DAYTON RAIDERS</v>
      </c>
    </row>
    <row r="912" spans="1:7" x14ac:dyDescent="0.25">
      <c r="A912">
        <v>2317</v>
      </c>
      <c r="B912" t="s">
        <v>1254</v>
      </c>
      <c r="C912" t="s">
        <v>1248</v>
      </c>
      <c r="D912">
        <v>1142</v>
      </c>
      <c r="E912">
        <v>594</v>
      </c>
      <c r="F912">
        <f t="shared" si="14"/>
        <v>11</v>
      </c>
      <c r="G912" t="str">
        <f>STANDINGS_K[[#This Row],[League]]&amp;STANDINGS_K[[#This Row],[Team]]</f>
        <v>$150 Draft Champions Feb 04 1:00 pm Lg.3653Team Boyd 2</v>
      </c>
    </row>
    <row r="913" spans="1:7" x14ac:dyDescent="0.25">
      <c r="A913">
        <v>2541</v>
      </c>
      <c r="B913" t="s">
        <v>161</v>
      </c>
      <c r="C913" t="s">
        <v>1248</v>
      </c>
      <c r="D913">
        <v>1089</v>
      </c>
      <c r="E913">
        <v>371.5</v>
      </c>
      <c r="F913">
        <f t="shared" si="14"/>
        <v>12</v>
      </c>
      <c r="G913" t="str">
        <f>STANDINGS_K[[#This Row],[League]]&amp;STANDINGS_K[[#This Row],[Team]]</f>
        <v>$150 Draft Champions Feb 04 1:00 pm Lg.3653Wrecking Crew</v>
      </c>
    </row>
    <row r="914" spans="1:7" x14ac:dyDescent="0.25">
      <c r="A914">
        <v>2623</v>
      </c>
      <c r="B914" t="s">
        <v>55</v>
      </c>
      <c r="C914" t="s">
        <v>1248</v>
      </c>
      <c r="D914">
        <v>1061</v>
      </c>
      <c r="E914">
        <v>287.5</v>
      </c>
      <c r="F914">
        <f t="shared" si="14"/>
        <v>13</v>
      </c>
      <c r="G914" t="str">
        <f>STANDINGS_K[[#This Row],[League]]&amp;STANDINGS_K[[#This Row],[Team]]</f>
        <v>$150 Draft Champions Feb 04 1:00 pm Lg.3653BALCO: HENNESSY &amp; PEDS</v>
      </c>
    </row>
    <row r="915" spans="1:7" x14ac:dyDescent="0.25">
      <c r="A915">
        <v>2746</v>
      </c>
      <c r="B915" t="s">
        <v>1256</v>
      </c>
      <c r="C915" t="s">
        <v>1248</v>
      </c>
      <c r="D915">
        <v>1007</v>
      </c>
      <c r="E915">
        <v>163</v>
      </c>
      <c r="F915">
        <f t="shared" si="14"/>
        <v>14</v>
      </c>
      <c r="G915" t="str">
        <f>STANDINGS_K[[#This Row],[League]]&amp;STANDINGS_K[[#This Row],[Team]]</f>
        <v>$150 Draft Champions Feb 04 1:00 pm Lg.3653BOSTON CUBS</v>
      </c>
    </row>
    <row r="916" spans="1:7" x14ac:dyDescent="0.25">
      <c r="A916">
        <v>2861</v>
      </c>
      <c r="B916" t="s">
        <v>1249</v>
      </c>
      <c r="C916" t="s">
        <v>1248</v>
      </c>
      <c r="D916">
        <v>923</v>
      </c>
      <c r="E916">
        <v>51</v>
      </c>
      <c r="F916">
        <f t="shared" si="14"/>
        <v>15</v>
      </c>
      <c r="G916" t="str">
        <f>STANDINGS_K[[#This Row],[League]]&amp;STANDINGS_K[[#This Row],[Team]]</f>
        <v>$150 Draft Champions Feb 04 1:00 pm Lg.3653Stalking Butlers</v>
      </c>
    </row>
    <row r="917" spans="1:7" x14ac:dyDescent="0.25">
      <c r="A917">
        <v>130</v>
      </c>
      <c r="B917" t="s">
        <v>1265</v>
      </c>
      <c r="C917" t="s">
        <v>1258</v>
      </c>
      <c r="D917">
        <v>1474</v>
      </c>
      <c r="E917">
        <v>2781.5</v>
      </c>
      <c r="F917">
        <f t="shared" si="14"/>
        <v>1</v>
      </c>
      <c r="G917" t="str">
        <f>STANDINGS_K[[#This Row],[League]]&amp;STANDINGS_K[[#This Row],[Team]]</f>
        <v>$150 Draft Champions Feb 05 1:00 pm Lg.3654Rizzotos, capeesh?</v>
      </c>
    </row>
    <row r="918" spans="1:7" x14ac:dyDescent="0.25">
      <c r="A918">
        <v>140</v>
      </c>
      <c r="B918" t="s">
        <v>1261</v>
      </c>
      <c r="C918" t="s">
        <v>1258</v>
      </c>
      <c r="D918">
        <v>1471</v>
      </c>
      <c r="E918">
        <v>2772.5</v>
      </c>
      <c r="F918">
        <f t="shared" si="14"/>
        <v>2</v>
      </c>
      <c r="G918" t="str">
        <f>STANDINGS_K[[#This Row],[League]]&amp;STANDINGS_K[[#This Row],[Team]]</f>
        <v>$150 Draft Champions Feb 05 1:00 pm Lg.3654papa's 9</v>
      </c>
    </row>
    <row r="919" spans="1:7" x14ac:dyDescent="0.25">
      <c r="A919">
        <v>302</v>
      </c>
      <c r="B919" t="s">
        <v>1259</v>
      </c>
      <c r="C919" t="s">
        <v>1258</v>
      </c>
      <c r="D919">
        <v>1421</v>
      </c>
      <c r="E919">
        <v>2608.5</v>
      </c>
      <c r="F919">
        <f t="shared" si="14"/>
        <v>3</v>
      </c>
      <c r="G919" t="str">
        <f>STANDINGS_K[[#This Row],[League]]&amp;STANDINGS_K[[#This Row],[Team]]</f>
        <v>$150 Draft Champions Feb 05 1:00 pm Lg.3654Hickory High Huskers</v>
      </c>
    </row>
    <row r="920" spans="1:7" x14ac:dyDescent="0.25">
      <c r="A920">
        <v>319</v>
      </c>
      <c r="B920" t="s">
        <v>1269</v>
      </c>
      <c r="C920" t="s">
        <v>1258</v>
      </c>
      <c r="D920">
        <v>1417</v>
      </c>
      <c r="E920">
        <v>2593</v>
      </c>
      <c r="F920">
        <f t="shared" si="14"/>
        <v>4</v>
      </c>
      <c r="G920" t="str">
        <f>STANDINGS_K[[#This Row],[League]]&amp;STANDINGS_K[[#This Row],[Team]]</f>
        <v>$150 Draft Champions Feb 05 1:00 pm Lg.3654Surrender Dorothy! (5)</v>
      </c>
    </row>
    <row r="921" spans="1:7" x14ac:dyDescent="0.25">
      <c r="A921">
        <v>771</v>
      </c>
      <c r="B921" t="s">
        <v>1266</v>
      </c>
      <c r="C921" t="s">
        <v>1258</v>
      </c>
      <c r="D921">
        <v>1344</v>
      </c>
      <c r="E921">
        <v>2139</v>
      </c>
      <c r="F921">
        <f t="shared" si="14"/>
        <v>5</v>
      </c>
      <c r="G921" t="str">
        <f>STANDINGS_K[[#This Row],[League]]&amp;STANDINGS_K[[#This Row],[Team]]</f>
        <v>$150 Draft Champions Feb 05 1:00 pm Lg.3654Team Bradford</v>
      </c>
    </row>
    <row r="922" spans="1:7" x14ac:dyDescent="0.25">
      <c r="A922">
        <v>975</v>
      </c>
      <c r="B922" t="s">
        <v>1260</v>
      </c>
      <c r="C922" t="s">
        <v>1258</v>
      </c>
      <c r="D922">
        <v>1321</v>
      </c>
      <c r="E922">
        <v>1942</v>
      </c>
      <c r="F922">
        <f t="shared" si="14"/>
        <v>6</v>
      </c>
      <c r="G922" t="str">
        <f>STANDINGS_K[[#This Row],[League]]&amp;STANDINGS_K[[#This Row],[Team]]</f>
        <v>$150 Draft Champions Feb 05 1:00 pm Lg.3654TheFanAddict</v>
      </c>
    </row>
    <row r="923" spans="1:7" x14ac:dyDescent="0.25">
      <c r="A923">
        <v>982</v>
      </c>
      <c r="B923" t="s">
        <v>1263</v>
      </c>
      <c r="C923" t="s">
        <v>1258</v>
      </c>
      <c r="D923">
        <v>1320</v>
      </c>
      <c r="E923">
        <v>1931</v>
      </c>
      <c r="F923">
        <f t="shared" si="14"/>
        <v>7</v>
      </c>
      <c r="G923" t="str">
        <f>STANDINGS_K[[#This Row],[League]]&amp;STANDINGS_K[[#This Row],[Team]]</f>
        <v>$150 Draft Champions Feb 05 1:00 pm Lg.3654Team Eliason 1</v>
      </c>
    </row>
    <row r="924" spans="1:7" x14ac:dyDescent="0.25">
      <c r="A924">
        <v>1592</v>
      </c>
      <c r="B924" t="s">
        <v>1268</v>
      </c>
      <c r="C924" t="s">
        <v>1258</v>
      </c>
      <c r="D924">
        <v>1246</v>
      </c>
      <c r="E924">
        <v>1316</v>
      </c>
      <c r="F924">
        <f t="shared" si="14"/>
        <v>8</v>
      </c>
      <c r="G924" t="str">
        <f>STANDINGS_K[[#This Row],[League]]&amp;STANDINGS_K[[#This Row],[Team]]</f>
        <v>$150 Draft Champions Feb 05 1:00 pm Lg.3654Hammerhead Yaks 2.0</v>
      </c>
    </row>
    <row r="925" spans="1:7" x14ac:dyDescent="0.25">
      <c r="A925">
        <v>1821</v>
      </c>
      <c r="B925" t="s">
        <v>1267</v>
      </c>
      <c r="C925" t="s">
        <v>1258</v>
      </c>
      <c r="D925">
        <v>1215</v>
      </c>
      <c r="E925">
        <v>1088.5</v>
      </c>
      <c r="F925">
        <f t="shared" si="14"/>
        <v>9</v>
      </c>
      <c r="G925" t="str">
        <f>STANDINGS_K[[#This Row],[League]]&amp;STANDINGS_K[[#This Row],[Team]]</f>
        <v>$150 Draft Champions Feb 05 1:00 pm Lg.3654Noodler Fun Monkey1</v>
      </c>
    </row>
    <row r="926" spans="1:7" x14ac:dyDescent="0.25">
      <c r="A926">
        <v>2064</v>
      </c>
      <c r="B926" t="s">
        <v>1262</v>
      </c>
      <c r="C926" t="s">
        <v>1258</v>
      </c>
      <c r="D926">
        <v>1182</v>
      </c>
      <c r="E926">
        <v>849</v>
      </c>
      <c r="F926">
        <f t="shared" si="14"/>
        <v>10</v>
      </c>
      <c r="G926" t="str">
        <f>STANDINGS_K[[#This Row],[League]]&amp;STANDINGS_K[[#This Row],[Team]]</f>
        <v>$150 Draft Champions Feb 05 1:00 pm Lg.3654Wayne Tolleson</v>
      </c>
    </row>
    <row r="927" spans="1:7" x14ac:dyDescent="0.25">
      <c r="A927">
        <v>2195</v>
      </c>
      <c r="B927" t="s">
        <v>1264</v>
      </c>
      <c r="C927" t="s">
        <v>1258</v>
      </c>
      <c r="D927">
        <v>1161</v>
      </c>
      <c r="E927">
        <v>715</v>
      </c>
      <c r="F927">
        <f t="shared" si="14"/>
        <v>11</v>
      </c>
      <c r="G927" t="str">
        <f>STANDINGS_K[[#This Row],[League]]&amp;STANDINGS_K[[#This Row],[Team]]</f>
        <v>$150 Draft Champions Feb 05 1:00 pm Lg.3654FORGIVING STEVE BARTMAN</v>
      </c>
    </row>
    <row r="928" spans="1:7" x14ac:dyDescent="0.25">
      <c r="A928">
        <v>2284</v>
      </c>
      <c r="B928" t="s">
        <v>194</v>
      </c>
      <c r="C928" t="s">
        <v>1258</v>
      </c>
      <c r="D928">
        <v>1147</v>
      </c>
      <c r="E928">
        <v>628.5</v>
      </c>
      <c r="F928">
        <f t="shared" si="14"/>
        <v>12</v>
      </c>
      <c r="G928" t="str">
        <f>STANDINGS_K[[#This Row],[League]]&amp;STANDINGS_K[[#This Row],[Team]]</f>
        <v>$150 Draft Champions Feb 05 1:00 pm Lg.3654Team Metivier</v>
      </c>
    </row>
    <row r="929" spans="1:7" x14ac:dyDescent="0.25">
      <c r="A929">
        <v>2587</v>
      </c>
      <c r="B929" t="s">
        <v>51</v>
      </c>
      <c r="C929" t="s">
        <v>1258</v>
      </c>
      <c r="D929">
        <v>1076</v>
      </c>
      <c r="E929">
        <v>324.5</v>
      </c>
      <c r="F929">
        <f t="shared" si="14"/>
        <v>13</v>
      </c>
      <c r="G929" t="str">
        <f>STANDINGS_K[[#This Row],[League]]&amp;STANDINGS_K[[#This Row],[Team]]</f>
        <v>$150 Draft Champions Feb 05 1:00 pm Lg.3654Team Kostern</v>
      </c>
    </row>
    <row r="930" spans="1:7" x14ac:dyDescent="0.25">
      <c r="A930">
        <v>2620</v>
      </c>
      <c r="B930" t="s">
        <v>274</v>
      </c>
      <c r="C930" t="s">
        <v>1258</v>
      </c>
      <c r="D930">
        <v>1062</v>
      </c>
      <c r="E930">
        <v>291</v>
      </c>
      <c r="F930">
        <f t="shared" si="14"/>
        <v>14</v>
      </c>
      <c r="G930" t="str">
        <f>STANDINGS_K[[#This Row],[League]]&amp;STANDINGS_K[[#This Row],[Team]]</f>
        <v>$150 Draft Champions Feb 05 1:00 pm Lg.3654MOBALL</v>
      </c>
    </row>
    <row r="931" spans="1:7" x14ac:dyDescent="0.25">
      <c r="A931">
        <v>2775</v>
      </c>
      <c r="B931" t="s">
        <v>1257</v>
      </c>
      <c r="C931" t="s">
        <v>1258</v>
      </c>
      <c r="D931">
        <v>995</v>
      </c>
      <c r="E931">
        <v>136.5</v>
      </c>
      <c r="F931">
        <f t="shared" si="14"/>
        <v>15</v>
      </c>
      <c r="G931" t="str">
        <f>STANDINGS_K[[#This Row],[League]]&amp;STANDINGS_K[[#This Row],[Team]]</f>
        <v>$150 Draft Champions Feb 05 1:00 pm Lg.3654ZZzZzZz</v>
      </c>
    </row>
    <row r="932" spans="1:7" x14ac:dyDescent="0.25">
      <c r="A932">
        <v>216</v>
      </c>
      <c r="B932" t="s">
        <v>177</v>
      </c>
      <c r="C932" t="s">
        <v>1271</v>
      </c>
      <c r="D932">
        <v>1444</v>
      </c>
      <c r="E932">
        <v>2696.5</v>
      </c>
      <c r="F932">
        <f t="shared" si="14"/>
        <v>1</v>
      </c>
      <c r="G932" t="str">
        <f>STANDINGS_K[[#This Row],[League]]&amp;STANDINGS_K[[#This Row],[Team]]</f>
        <v>$150 Draft Champions Feb 05 1:00 pm Lg.3656Team JP3</v>
      </c>
    </row>
    <row r="933" spans="1:7" x14ac:dyDescent="0.25">
      <c r="A933">
        <v>331</v>
      </c>
      <c r="B933" t="s">
        <v>152</v>
      </c>
      <c r="C933" t="s">
        <v>1271</v>
      </c>
      <c r="D933">
        <v>1412</v>
      </c>
      <c r="E933">
        <v>2579</v>
      </c>
      <c r="F933">
        <f t="shared" si="14"/>
        <v>2</v>
      </c>
      <c r="G933" t="str">
        <f>STANDINGS_K[[#This Row],[League]]&amp;STANDINGS_K[[#This Row],[Team]]</f>
        <v>$150 Draft Champions Feb 05 1:00 pm Lg.3656Bronx Yankees (DC8)</v>
      </c>
    </row>
    <row r="934" spans="1:7" x14ac:dyDescent="0.25">
      <c r="A934">
        <v>789</v>
      </c>
      <c r="B934" t="s">
        <v>1275</v>
      </c>
      <c r="C934" t="s">
        <v>1271</v>
      </c>
      <c r="D934">
        <v>1342</v>
      </c>
      <c r="E934">
        <v>2123.5</v>
      </c>
      <c r="F934">
        <f t="shared" si="14"/>
        <v>3</v>
      </c>
      <c r="G934" t="str">
        <f>STANDINGS_K[[#This Row],[League]]&amp;STANDINGS_K[[#This Row],[Team]]</f>
        <v>$150 Draft Champions Feb 05 1:00 pm Lg.3656STL Cards 23</v>
      </c>
    </row>
    <row r="935" spans="1:7" x14ac:dyDescent="0.25">
      <c r="A935">
        <v>805</v>
      </c>
      <c r="B935" t="s">
        <v>399</v>
      </c>
      <c r="C935" t="s">
        <v>1271</v>
      </c>
      <c r="D935">
        <v>1339</v>
      </c>
      <c r="E935">
        <v>2105</v>
      </c>
      <c r="F935">
        <f t="shared" si="14"/>
        <v>4</v>
      </c>
      <c r="G935" t="str">
        <f>STANDINGS_K[[#This Row],[League]]&amp;STANDINGS_K[[#This Row],[Team]]</f>
        <v>$150 Draft Champions Feb 05 1:00 pm Lg.3656Kickin' Chickens</v>
      </c>
    </row>
    <row r="936" spans="1:7" x14ac:dyDescent="0.25">
      <c r="A936">
        <v>918</v>
      </c>
      <c r="B936" t="s">
        <v>145</v>
      </c>
      <c r="C936" t="s">
        <v>1271</v>
      </c>
      <c r="D936">
        <v>1327</v>
      </c>
      <c r="E936">
        <v>1988.5</v>
      </c>
      <c r="F936">
        <f t="shared" si="14"/>
        <v>5</v>
      </c>
      <c r="G936" t="str">
        <f>STANDINGS_K[[#This Row],[League]]&amp;STANDINGS_K[[#This Row],[Team]]</f>
        <v>$150 Draft Champions Feb 05 1:00 pm Lg.3656BugEaters</v>
      </c>
    </row>
    <row r="937" spans="1:7" x14ac:dyDescent="0.25">
      <c r="A937">
        <v>1012</v>
      </c>
      <c r="B937" t="s">
        <v>189</v>
      </c>
      <c r="C937" t="s">
        <v>1271</v>
      </c>
      <c r="D937">
        <v>1314</v>
      </c>
      <c r="E937">
        <v>1895.5</v>
      </c>
      <c r="F937">
        <f t="shared" si="14"/>
        <v>6</v>
      </c>
      <c r="G937" t="str">
        <f>STANDINGS_K[[#This Row],[League]]&amp;STANDINGS_K[[#This Row],[Team]]</f>
        <v>$150 Draft Champions Feb 05 1:00 pm Lg.3656Homer Hankies</v>
      </c>
    </row>
    <row r="938" spans="1:7" x14ac:dyDescent="0.25">
      <c r="A938">
        <v>1067</v>
      </c>
      <c r="B938" t="s">
        <v>1278</v>
      </c>
      <c r="C938" t="s">
        <v>1271</v>
      </c>
      <c r="D938">
        <v>1309</v>
      </c>
      <c r="E938">
        <v>1844</v>
      </c>
      <c r="F938">
        <f t="shared" si="14"/>
        <v>7</v>
      </c>
      <c r="G938" t="str">
        <f>STANDINGS_K[[#This Row],[League]]&amp;STANDINGS_K[[#This Row],[Team]]</f>
        <v>$150 Draft Champions Feb 05 1:00 pm Lg.3656SpinningSeams10</v>
      </c>
    </row>
    <row r="939" spans="1:7" x14ac:dyDescent="0.25">
      <c r="A939">
        <v>1717</v>
      </c>
      <c r="B939" t="s">
        <v>1277</v>
      </c>
      <c r="C939" t="s">
        <v>1271</v>
      </c>
      <c r="D939">
        <v>1230</v>
      </c>
      <c r="E939">
        <v>1192.5</v>
      </c>
      <c r="F939">
        <f t="shared" si="14"/>
        <v>8</v>
      </c>
      <c r="G939" t="str">
        <f>STANDINGS_K[[#This Row],[League]]&amp;STANDINGS_K[[#This Row],[Team]]</f>
        <v>$150 Draft Champions Feb 05 1:00 pm Lg.3656Dominance &amp; Submission III</v>
      </c>
    </row>
    <row r="940" spans="1:7" x14ac:dyDescent="0.25">
      <c r="A940">
        <v>1948</v>
      </c>
      <c r="B940" t="s">
        <v>323</v>
      </c>
      <c r="C940" t="s">
        <v>1271</v>
      </c>
      <c r="D940">
        <v>1201</v>
      </c>
      <c r="E940">
        <v>967.5</v>
      </c>
      <c r="F940">
        <f t="shared" si="14"/>
        <v>9</v>
      </c>
      <c r="G940" t="str">
        <f>STANDINGS_K[[#This Row],[League]]&amp;STANDINGS_K[[#This Row],[Team]]</f>
        <v>$150 Draft Champions Feb 05 1:00 pm Lg.3656White Trash</v>
      </c>
    </row>
    <row r="941" spans="1:7" x14ac:dyDescent="0.25">
      <c r="A941">
        <v>1965</v>
      </c>
      <c r="B941" t="s">
        <v>1274</v>
      </c>
      <c r="C941" t="s">
        <v>1271</v>
      </c>
      <c r="D941">
        <v>1198</v>
      </c>
      <c r="E941">
        <v>943.5</v>
      </c>
      <c r="F941">
        <f t="shared" si="14"/>
        <v>10</v>
      </c>
      <c r="G941" t="str">
        <f>STANDINGS_K[[#This Row],[League]]&amp;STANDINGS_K[[#This Row],[Team]]</f>
        <v>$150 Draft Champions Feb 05 1:00 pm Lg.3656Exspin</v>
      </c>
    </row>
    <row r="942" spans="1:7" x14ac:dyDescent="0.25">
      <c r="A942">
        <v>2215</v>
      </c>
      <c r="B942" t="s">
        <v>190</v>
      </c>
      <c r="C942" t="s">
        <v>1271</v>
      </c>
      <c r="D942">
        <v>1159</v>
      </c>
      <c r="E942">
        <v>698.5</v>
      </c>
      <c r="F942">
        <f t="shared" si="14"/>
        <v>11</v>
      </c>
      <c r="G942" t="str">
        <f>STANDINGS_K[[#This Row],[League]]&amp;STANDINGS_K[[#This Row],[Team]]</f>
        <v>$150 Draft Champions Feb 05 1:00 pm Lg.3656Teheran You Apart</v>
      </c>
    </row>
    <row r="943" spans="1:7" x14ac:dyDescent="0.25">
      <c r="A943">
        <v>2492</v>
      </c>
      <c r="B943" t="s">
        <v>1270</v>
      </c>
      <c r="C943" t="s">
        <v>1271</v>
      </c>
      <c r="D943">
        <v>1101</v>
      </c>
      <c r="E943">
        <v>422.5</v>
      </c>
      <c r="F943">
        <f t="shared" si="14"/>
        <v>12</v>
      </c>
      <c r="G943" t="str">
        <f>STANDINGS_K[[#This Row],[League]]&amp;STANDINGS_K[[#This Row],[Team]]</f>
        <v>$150 Draft Champions Feb 05 1:00 pm Lg.3656Wango Tango</v>
      </c>
    </row>
    <row r="944" spans="1:7" x14ac:dyDescent="0.25">
      <c r="A944">
        <v>2648</v>
      </c>
      <c r="B944" t="s">
        <v>1276</v>
      </c>
      <c r="C944" t="s">
        <v>1271</v>
      </c>
      <c r="D944">
        <v>1052</v>
      </c>
      <c r="E944">
        <v>264</v>
      </c>
      <c r="F944">
        <f t="shared" si="14"/>
        <v>13</v>
      </c>
      <c r="G944" t="str">
        <f>STANDINGS_K[[#This Row],[League]]&amp;STANDINGS_K[[#This Row],[Team]]</f>
        <v>$150 Draft Champions Feb 05 1:00 pm Lg.3656Team To Be Named Later</v>
      </c>
    </row>
    <row r="945" spans="1:7" x14ac:dyDescent="0.25">
      <c r="A945">
        <v>2793</v>
      </c>
      <c r="B945" t="s">
        <v>1273</v>
      </c>
      <c r="C945" t="s">
        <v>1271</v>
      </c>
      <c r="D945">
        <v>984</v>
      </c>
      <c r="E945">
        <v>118.5</v>
      </c>
      <c r="F945">
        <f t="shared" si="14"/>
        <v>14</v>
      </c>
      <c r="G945" t="str">
        <f>STANDINGS_K[[#This Row],[League]]&amp;STANDINGS_K[[#This Row],[Team]]</f>
        <v>$150 Draft Champions Feb 05 1:00 pm Lg.3656Team Trojak</v>
      </c>
    </row>
    <row r="946" spans="1:7" x14ac:dyDescent="0.25">
      <c r="A946">
        <v>2842</v>
      </c>
      <c r="B946" t="s">
        <v>1272</v>
      </c>
      <c r="C946" t="s">
        <v>1271</v>
      </c>
      <c r="D946">
        <v>946</v>
      </c>
      <c r="E946">
        <v>69</v>
      </c>
      <c r="F946">
        <f t="shared" si="14"/>
        <v>15</v>
      </c>
      <c r="G946" t="str">
        <f>STANDINGS_K[[#This Row],[League]]&amp;STANDINGS_K[[#This Row],[Team]]</f>
        <v>$150 Draft Champions Feb 05 1:00 pm Lg.3656Team Forgach</v>
      </c>
    </row>
    <row r="947" spans="1:7" x14ac:dyDescent="0.25">
      <c r="A947">
        <v>21</v>
      </c>
      <c r="B947" t="s">
        <v>1283</v>
      </c>
      <c r="C947" t="s">
        <v>1279</v>
      </c>
      <c r="D947">
        <v>1563</v>
      </c>
      <c r="E947">
        <v>2890</v>
      </c>
      <c r="F947">
        <f t="shared" si="14"/>
        <v>1</v>
      </c>
      <c r="G947" t="str">
        <f>STANDINGS_K[[#This Row],[League]]&amp;STANDINGS_K[[#This Row],[Team]]</f>
        <v>$150 Draft Champions Feb 06 1:00 pm Lg.3658Bartolo Colon's FitBit 3</v>
      </c>
    </row>
    <row r="948" spans="1:7" x14ac:dyDescent="0.25">
      <c r="A948">
        <v>98</v>
      </c>
      <c r="B948" t="s">
        <v>120</v>
      </c>
      <c r="C948" t="s">
        <v>1279</v>
      </c>
      <c r="D948">
        <v>1488</v>
      </c>
      <c r="E948">
        <v>2813</v>
      </c>
      <c r="F948">
        <f t="shared" si="14"/>
        <v>2</v>
      </c>
      <c r="G948" t="str">
        <f>STANDINGS_K[[#This Row],[League]]&amp;STANDINGS_K[[#This Row],[Team]]</f>
        <v>$150 Draft Champions Feb 06 1:00 pm Lg.3658Green Machine</v>
      </c>
    </row>
    <row r="949" spans="1:7" x14ac:dyDescent="0.25">
      <c r="A949">
        <v>316</v>
      </c>
      <c r="B949" t="s">
        <v>107</v>
      </c>
      <c r="C949" t="s">
        <v>1279</v>
      </c>
      <c r="D949">
        <v>1418</v>
      </c>
      <c r="E949">
        <v>2597</v>
      </c>
      <c r="F949">
        <f t="shared" si="14"/>
        <v>3</v>
      </c>
      <c r="G949" t="str">
        <f>STANDINGS_K[[#This Row],[League]]&amp;STANDINGS_K[[#This Row],[Team]]</f>
        <v>$150 Draft Champions Feb 06 1:00 pm Lg.3658Team Scott</v>
      </c>
    </row>
    <row r="950" spans="1:7" x14ac:dyDescent="0.25">
      <c r="A950">
        <v>425</v>
      </c>
      <c r="B950" t="s">
        <v>1285</v>
      </c>
      <c r="C950" t="s">
        <v>1279</v>
      </c>
      <c r="D950">
        <v>1396</v>
      </c>
      <c r="E950">
        <v>2483</v>
      </c>
      <c r="F950">
        <f t="shared" si="14"/>
        <v>4</v>
      </c>
      <c r="G950" t="str">
        <f>STANDINGS_K[[#This Row],[League]]&amp;STANDINGS_K[[#This Row],[Team]]</f>
        <v>$150 Draft Champions Feb 06 1:00 pm Lg.3658Jonny Parlay's</v>
      </c>
    </row>
    <row r="951" spans="1:7" x14ac:dyDescent="0.25">
      <c r="A951">
        <v>524</v>
      </c>
      <c r="B951" t="s">
        <v>1286</v>
      </c>
      <c r="C951" t="s">
        <v>1279</v>
      </c>
      <c r="D951">
        <v>1381</v>
      </c>
      <c r="E951">
        <v>2387</v>
      </c>
      <c r="F951">
        <f t="shared" si="14"/>
        <v>5</v>
      </c>
      <c r="G951" t="str">
        <f>STANDINGS_K[[#This Row],[League]]&amp;STANDINGS_K[[#This Row],[Team]]</f>
        <v>$150 Draft Champions Feb 06 1:00 pm Lg.3658House by Side of the Road</v>
      </c>
    </row>
    <row r="952" spans="1:7" x14ac:dyDescent="0.25">
      <c r="A952">
        <v>645</v>
      </c>
      <c r="B952" t="s">
        <v>7</v>
      </c>
      <c r="C952" t="s">
        <v>1279</v>
      </c>
      <c r="D952">
        <v>1361</v>
      </c>
      <c r="E952">
        <v>2267.5</v>
      </c>
      <c r="F952">
        <f t="shared" si="14"/>
        <v>6</v>
      </c>
      <c r="G952" t="str">
        <f>STANDINGS_K[[#This Row],[League]]&amp;STANDINGS_K[[#This Row],[Team]]</f>
        <v>$150 Draft Champions Feb 06 1:00 pm Lg.3658Team Miller</v>
      </c>
    </row>
    <row r="953" spans="1:7" x14ac:dyDescent="0.25">
      <c r="A953">
        <v>732</v>
      </c>
      <c r="B953" t="s">
        <v>1287</v>
      </c>
      <c r="C953" t="s">
        <v>1279</v>
      </c>
      <c r="D953">
        <v>1349</v>
      </c>
      <c r="E953">
        <v>2181</v>
      </c>
      <c r="F953">
        <f t="shared" si="14"/>
        <v>7</v>
      </c>
      <c r="G953" t="str">
        <f>STANDINGS_K[[#This Row],[League]]&amp;STANDINGS_K[[#This Row],[Team]]</f>
        <v>$150 Draft Champions Feb 06 1:00 pm Lg.3658Team Nichols</v>
      </c>
    </row>
    <row r="954" spans="1:7" x14ac:dyDescent="0.25">
      <c r="A954">
        <v>1353</v>
      </c>
      <c r="B954" t="s">
        <v>1281</v>
      </c>
      <c r="C954" t="s">
        <v>1279</v>
      </c>
      <c r="D954">
        <v>1273</v>
      </c>
      <c r="E954">
        <v>1561</v>
      </c>
      <c r="F954">
        <f t="shared" si="14"/>
        <v>8</v>
      </c>
      <c r="G954" t="str">
        <f>STANDINGS_K[[#This Row],[League]]&amp;STANDINGS_K[[#This Row],[Team]]</f>
        <v>$150 Draft Champions Feb 06 1:00 pm Lg.3658Thefanaddict &amp; Joe</v>
      </c>
    </row>
    <row r="955" spans="1:7" x14ac:dyDescent="0.25">
      <c r="A955">
        <v>1850</v>
      </c>
      <c r="B955" t="s">
        <v>1284</v>
      </c>
      <c r="C955" t="s">
        <v>1279</v>
      </c>
      <c r="D955">
        <v>1211</v>
      </c>
      <c r="E955">
        <v>1061</v>
      </c>
      <c r="F955">
        <f t="shared" si="14"/>
        <v>9</v>
      </c>
      <c r="G955" t="str">
        <f>STANDINGS_K[[#This Row],[League]]&amp;STANDINGS_K[[#This Row],[Team]]</f>
        <v>$150 Draft Champions Feb 06 1:00 pm Lg.3658Golden Shower</v>
      </c>
    </row>
    <row r="956" spans="1:7" x14ac:dyDescent="0.25">
      <c r="A956">
        <v>1940</v>
      </c>
      <c r="B956" t="s">
        <v>307</v>
      </c>
      <c r="C956" t="s">
        <v>1279</v>
      </c>
      <c r="D956">
        <v>1201</v>
      </c>
      <c r="E956">
        <v>967.5</v>
      </c>
      <c r="F956">
        <f t="shared" si="14"/>
        <v>10</v>
      </c>
      <c r="G956" t="str">
        <f>STANDINGS_K[[#This Row],[League]]&amp;STANDINGS_K[[#This Row],[Team]]</f>
        <v>$150 Draft Champions Feb 06 1:00 pm Lg.3658Famous Grouse</v>
      </c>
    </row>
    <row r="957" spans="1:7" x14ac:dyDescent="0.25">
      <c r="A957">
        <v>1953</v>
      </c>
      <c r="B957" t="s">
        <v>1280</v>
      </c>
      <c r="C957" t="s">
        <v>1279</v>
      </c>
      <c r="D957">
        <v>1200</v>
      </c>
      <c r="E957">
        <v>958.5</v>
      </c>
      <c r="F957">
        <f t="shared" si="14"/>
        <v>11</v>
      </c>
      <c r="G957" t="str">
        <f>STANDINGS_K[[#This Row],[League]]&amp;STANDINGS_K[[#This Row],[Team]]</f>
        <v>$150 Draft Champions Feb 06 1:00 pm Lg.3658Long Beach Bums</v>
      </c>
    </row>
    <row r="958" spans="1:7" x14ac:dyDescent="0.25">
      <c r="A958">
        <v>2391</v>
      </c>
      <c r="B958" t="s">
        <v>889</v>
      </c>
      <c r="C958" t="s">
        <v>1279</v>
      </c>
      <c r="D958">
        <v>1125</v>
      </c>
      <c r="E958">
        <v>520</v>
      </c>
      <c r="F958">
        <f t="shared" si="14"/>
        <v>12</v>
      </c>
      <c r="G958" t="str">
        <f>STANDINGS_K[[#This Row],[League]]&amp;STANDINGS_K[[#This Row],[Team]]</f>
        <v>$150 Draft Champions Feb 06 1:00 pm Lg.3658Team Thompson</v>
      </c>
    </row>
    <row r="959" spans="1:7" x14ac:dyDescent="0.25">
      <c r="A959">
        <v>2406</v>
      </c>
      <c r="B959" t="s">
        <v>379</v>
      </c>
      <c r="C959" t="s">
        <v>1279</v>
      </c>
      <c r="D959">
        <v>1122</v>
      </c>
      <c r="E959">
        <v>508</v>
      </c>
      <c r="F959">
        <f t="shared" si="14"/>
        <v>13</v>
      </c>
      <c r="G959" t="str">
        <f>STANDINGS_K[[#This Row],[League]]&amp;STANDINGS_K[[#This Row],[Team]]</f>
        <v>$150 Draft Champions Feb 06 1:00 pm Lg.3658smackers V</v>
      </c>
    </row>
    <row r="960" spans="1:7" x14ac:dyDescent="0.25">
      <c r="A960">
        <v>2724</v>
      </c>
      <c r="B960" t="s">
        <v>1282</v>
      </c>
      <c r="C960" t="s">
        <v>1279</v>
      </c>
      <c r="D960">
        <v>1019</v>
      </c>
      <c r="E960">
        <v>188</v>
      </c>
      <c r="F960">
        <f t="shared" si="14"/>
        <v>14</v>
      </c>
      <c r="G960" t="str">
        <f>STANDINGS_K[[#This Row],[League]]&amp;STANDINGS_K[[#This Row],[Team]]</f>
        <v>$150 Draft Champions Feb 06 1:00 pm Lg.3658The Somnambulants</v>
      </c>
    </row>
    <row r="961" spans="1:7" x14ac:dyDescent="0.25">
      <c r="A961">
        <v>2785</v>
      </c>
      <c r="B961" t="s">
        <v>498</v>
      </c>
      <c r="C961" t="s">
        <v>1279</v>
      </c>
      <c r="D961">
        <v>987</v>
      </c>
      <c r="E961">
        <v>125</v>
      </c>
      <c r="F961">
        <f t="shared" si="14"/>
        <v>15</v>
      </c>
      <c r="G961" t="str">
        <f>STANDINGS_K[[#This Row],[League]]&amp;STANDINGS_K[[#This Row],[Team]]</f>
        <v>$150 Draft Champions Feb 06 1:00 pm Lg.3658Gashouse Gorillas</v>
      </c>
    </row>
    <row r="962" spans="1:7" x14ac:dyDescent="0.25">
      <c r="A962">
        <v>151</v>
      </c>
      <c r="B962" t="s">
        <v>1292</v>
      </c>
      <c r="C962" t="s">
        <v>1289</v>
      </c>
      <c r="D962">
        <v>1465</v>
      </c>
      <c r="E962">
        <v>2758.5</v>
      </c>
      <c r="F962">
        <f t="shared" si="14"/>
        <v>1</v>
      </c>
      <c r="G962" t="str">
        <f>STANDINGS_K[[#This Row],[League]]&amp;STANDINGS_K[[#This Row],[Team]]</f>
        <v>$150 Draft Champions Feb 06 1:00 pm Lg.3665Goblins Kill</v>
      </c>
    </row>
    <row r="963" spans="1:7" x14ac:dyDescent="0.25">
      <c r="A963">
        <v>204</v>
      </c>
      <c r="B963" t="s">
        <v>1295</v>
      </c>
      <c r="C963" t="s">
        <v>1289</v>
      </c>
      <c r="D963">
        <v>1447</v>
      </c>
      <c r="E963">
        <v>2707</v>
      </c>
      <c r="F963">
        <f t="shared" ref="F963:F1026" si="15">IF(C963=C962,F962+1,1)</f>
        <v>2</v>
      </c>
      <c r="G963" t="str">
        <f>STANDINGS_K[[#This Row],[League]]&amp;STANDINGS_K[[#This Row],[Team]]</f>
        <v>$150 Draft Champions Feb 06 1:00 pm Lg.3665Shake and Bake</v>
      </c>
    </row>
    <row r="964" spans="1:7" x14ac:dyDescent="0.25">
      <c r="A964">
        <v>372</v>
      </c>
      <c r="B964" t="s">
        <v>1291</v>
      </c>
      <c r="C964" t="s">
        <v>1289</v>
      </c>
      <c r="D964">
        <v>1404</v>
      </c>
      <c r="E964">
        <v>2538.5</v>
      </c>
      <c r="F964">
        <f t="shared" si="15"/>
        <v>3</v>
      </c>
      <c r="G964" t="str">
        <f>STANDINGS_K[[#This Row],[League]]&amp;STANDINGS_K[[#This Row],[Team]]</f>
        <v>$150 Draft Champions Feb 06 1:00 pm Lg.3665TP for my Bung-ho</v>
      </c>
    </row>
    <row r="965" spans="1:7" x14ac:dyDescent="0.25">
      <c r="A965">
        <v>669</v>
      </c>
      <c r="B965" t="s">
        <v>490</v>
      </c>
      <c r="C965" t="s">
        <v>1289</v>
      </c>
      <c r="D965">
        <v>1356</v>
      </c>
      <c r="E965">
        <v>2242.5</v>
      </c>
      <c r="F965">
        <f t="shared" si="15"/>
        <v>4</v>
      </c>
      <c r="G965" t="str">
        <f>STANDINGS_K[[#This Row],[League]]&amp;STANDINGS_K[[#This Row],[Team]]</f>
        <v>$150 Draft Champions Feb 06 1:00 pm Lg.3665Fox Force Five</v>
      </c>
    </row>
    <row r="966" spans="1:7" x14ac:dyDescent="0.25">
      <c r="A966">
        <v>1057</v>
      </c>
      <c r="B966" t="s">
        <v>168</v>
      </c>
      <c r="C966" t="s">
        <v>1289</v>
      </c>
      <c r="D966">
        <v>1310</v>
      </c>
      <c r="E966">
        <v>1854.5</v>
      </c>
      <c r="F966">
        <f t="shared" si="15"/>
        <v>5</v>
      </c>
      <c r="G966" t="str">
        <f>STANDINGS_K[[#This Row],[League]]&amp;STANDINGS_K[[#This Row],[Team]]</f>
        <v>$150 Draft Champions Feb 06 1:00 pm Lg.3665Millertime1</v>
      </c>
    </row>
    <row r="967" spans="1:7" x14ac:dyDescent="0.25">
      <c r="A967">
        <v>1300</v>
      </c>
      <c r="B967" t="s">
        <v>172</v>
      </c>
      <c r="C967" t="s">
        <v>1289</v>
      </c>
      <c r="D967">
        <v>1279</v>
      </c>
      <c r="E967">
        <v>1614.5</v>
      </c>
      <c r="F967">
        <f t="shared" si="15"/>
        <v>6</v>
      </c>
      <c r="G967" t="str">
        <f>STANDINGS_K[[#This Row],[League]]&amp;STANDINGS_K[[#This Row],[Team]]</f>
        <v>$150 Draft Champions Feb 06 1:00 pm Lg.3665Wandering Wheelies</v>
      </c>
    </row>
    <row r="968" spans="1:7" x14ac:dyDescent="0.25">
      <c r="A968">
        <v>1455</v>
      </c>
      <c r="B968" t="s">
        <v>196</v>
      </c>
      <c r="C968" t="s">
        <v>1289</v>
      </c>
      <c r="D968">
        <v>1262</v>
      </c>
      <c r="E968">
        <v>1460.5</v>
      </c>
      <c r="F968">
        <f t="shared" si="15"/>
        <v>7</v>
      </c>
      <c r="G968" t="str">
        <f>STANDINGS_K[[#This Row],[League]]&amp;STANDINGS_K[[#This Row],[Team]]</f>
        <v>$150 Draft Champions Feb 06 1:00 pm Lg.3665Speed Kills</v>
      </c>
    </row>
    <row r="969" spans="1:7" x14ac:dyDescent="0.25">
      <c r="A969">
        <v>1479</v>
      </c>
      <c r="B969" t="s">
        <v>1290</v>
      </c>
      <c r="C969" t="s">
        <v>1289</v>
      </c>
      <c r="D969">
        <v>1259</v>
      </c>
      <c r="E969">
        <v>1435.5</v>
      </c>
      <c r="F969">
        <f t="shared" si="15"/>
        <v>8</v>
      </c>
      <c r="G969" t="str">
        <f>STANDINGS_K[[#This Row],[League]]&amp;STANDINGS_K[[#This Row],[Team]]</f>
        <v>$150 Draft Champions Feb 06 1:00 pm Lg.3665What Was I Thinking</v>
      </c>
    </row>
    <row r="970" spans="1:7" x14ac:dyDescent="0.25">
      <c r="A970">
        <v>1585</v>
      </c>
      <c r="B970" t="s">
        <v>347</v>
      </c>
      <c r="C970" t="s">
        <v>1289</v>
      </c>
      <c r="D970">
        <v>1247</v>
      </c>
      <c r="E970">
        <v>1327.5</v>
      </c>
      <c r="F970">
        <f t="shared" si="15"/>
        <v>9</v>
      </c>
      <c r="G970" t="str">
        <f>STANDINGS_K[[#This Row],[League]]&amp;STANDINGS_K[[#This Row],[Team]]</f>
        <v>$150 Draft Champions Feb 06 1:00 pm Lg.3665Plati-puses</v>
      </c>
    </row>
    <row r="971" spans="1:7" x14ac:dyDescent="0.25">
      <c r="A971">
        <v>1633</v>
      </c>
      <c r="B971" t="s">
        <v>484</v>
      </c>
      <c r="C971" t="s">
        <v>1289</v>
      </c>
      <c r="D971">
        <v>1240</v>
      </c>
      <c r="E971">
        <v>1275</v>
      </c>
      <c r="F971">
        <f t="shared" si="15"/>
        <v>10</v>
      </c>
      <c r="G971" t="str">
        <f>STANDINGS_K[[#This Row],[League]]&amp;STANDINGS_K[[#This Row],[Team]]</f>
        <v>$150 Draft Champions Feb 06 1:00 pm Lg.3665Birdsnterps</v>
      </c>
    </row>
    <row r="972" spans="1:7" x14ac:dyDescent="0.25">
      <c r="A972">
        <v>1767</v>
      </c>
      <c r="B972" t="s">
        <v>1293</v>
      </c>
      <c r="C972" t="s">
        <v>1289</v>
      </c>
      <c r="D972">
        <v>1223</v>
      </c>
      <c r="E972">
        <v>1144</v>
      </c>
      <c r="F972">
        <f t="shared" si="15"/>
        <v>11</v>
      </c>
      <c r="G972" t="str">
        <f>STANDINGS_K[[#This Row],[League]]&amp;STANDINGS_K[[#This Row],[Team]]</f>
        <v>$150 Draft Champions Feb 06 1:00 pm Lg.3665Team Camp</v>
      </c>
    </row>
    <row r="973" spans="1:7" x14ac:dyDescent="0.25">
      <c r="A973">
        <v>2003</v>
      </c>
      <c r="B973" t="s">
        <v>1296</v>
      </c>
      <c r="C973" t="s">
        <v>1289</v>
      </c>
      <c r="D973">
        <v>1191</v>
      </c>
      <c r="E973">
        <v>908</v>
      </c>
      <c r="F973">
        <f t="shared" si="15"/>
        <v>12</v>
      </c>
      <c r="G973" t="str">
        <f>STANDINGS_K[[#This Row],[League]]&amp;STANDINGS_K[[#This Row],[Team]]</f>
        <v>$150 Draft Champions Feb 06 1:00 pm Lg.3665N. Correan Nukes</v>
      </c>
    </row>
    <row r="974" spans="1:7" x14ac:dyDescent="0.25">
      <c r="A974">
        <v>2183</v>
      </c>
      <c r="B974" t="s">
        <v>1294</v>
      </c>
      <c r="C974" t="s">
        <v>1289</v>
      </c>
      <c r="D974">
        <v>1163</v>
      </c>
      <c r="E974">
        <v>727.5</v>
      </c>
      <c r="F974">
        <f t="shared" si="15"/>
        <v>13</v>
      </c>
      <c r="G974" t="str">
        <f>STANDINGS_K[[#This Row],[League]]&amp;STANDINGS_K[[#This Row],[Team]]</f>
        <v>$150 Draft Champions Feb 06 1:00 pm Lg.3665Side Baby</v>
      </c>
    </row>
    <row r="975" spans="1:7" x14ac:dyDescent="0.25">
      <c r="A975">
        <v>2440</v>
      </c>
      <c r="B975" t="s">
        <v>1288</v>
      </c>
      <c r="C975" t="s">
        <v>1289</v>
      </c>
      <c r="D975">
        <v>1111</v>
      </c>
      <c r="E975">
        <v>469.5</v>
      </c>
      <c r="F975">
        <f t="shared" si="15"/>
        <v>14</v>
      </c>
      <c r="G975" t="str">
        <f>STANDINGS_K[[#This Row],[League]]&amp;STANDINGS_K[[#This Row],[Team]]</f>
        <v>$150 Draft Champions Feb 06 1:00 pm Lg.3665Peculiar Features</v>
      </c>
    </row>
    <row r="976" spans="1:7" x14ac:dyDescent="0.25">
      <c r="A976">
        <v>2766</v>
      </c>
      <c r="B976" t="s">
        <v>1297</v>
      </c>
      <c r="C976" t="s">
        <v>1289</v>
      </c>
      <c r="D976">
        <v>1000</v>
      </c>
      <c r="E976">
        <v>144.5</v>
      </c>
      <c r="F976">
        <f t="shared" si="15"/>
        <v>15</v>
      </c>
      <c r="G976" t="str">
        <f>STANDINGS_K[[#This Row],[League]]&amp;STANDINGS_K[[#This Row],[Team]]</f>
        <v>$150 Draft Champions Feb 06 1:00 pm Lg.3665Beasts of da Bay</v>
      </c>
    </row>
    <row r="977" spans="1:7" x14ac:dyDescent="0.25">
      <c r="A977">
        <v>107</v>
      </c>
      <c r="B977" t="s">
        <v>1310</v>
      </c>
      <c r="C977" t="s">
        <v>1299</v>
      </c>
      <c r="D977">
        <v>1485</v>
      </c>
      <c r="E977">
        <v>2805</v>
      </c>
      <c r="F977">
        <f t="shared" si="15"/>
        <v>1</v>
      </c>
      <c r="G977" t="str">
        <f>STANDINGS_K[[#This Row],[League]]&amp;STANDINGS_K[[#This Row],[Team]]</f>
        <v>$150 Draft Champions Feb 07 1:00 pm Lg.3668Rowsdower</v>
      </c>
    </row>
    <row r="978" spans="1:7" x14ac:dyDescent="0.25">
      <c r="A978">
        <v>377</v>
      </c>
      <c r="B978" t="s">
        <v>1300</v>
      </c>
      <c r="C978" t="s">
        <v>1299</v>
      </c>
      <c r="D978">
        <v>1403</v>
      </c>
      <c r="E978">
        <v>2533</v>
      </c>
      <c r="F978">
        <f t="shared" si="15"/>
        <v>2</v>
      </c>
      <c r="G978" t="str">
        <f>STANDINGS_K[[#This Row],[League]]&amp;STANDINGS_K[[#This Row],[Team]]</f>
        <v>$150 Draft Champions Feb 07 1:00 pm Lg.3668Dirka Dirka Dinger</v>
      </c>
    </row>
    <row r="979" spans="1:7" x14ac:dyDescent="0.25">
      <c r="A979">
        <v>568</v>
      </c>
      <c r="B979" t="s">
        <v>1304</v>
      </c>
      <c r="C979" t="s">
        <v>1299</v>
      </c>
      <c r="D979">
        <v>1372</v>
      </c>
      <c r="E979">
        <v>2339.5</v>
      </c>
      <c r="F979">
        <f t="shared" si="15"/>
        <v>3</v>
      </c>
      <c r="G979" t="str">
        <f>STANDINGS_K[[#This Row],[League]]&amp;STANDINGS_K[[#This Row],[Team]]</f>
        <v>$150 Draft Champions Feb 07 1:00 pm Lg.3668Dead Red</v>
      </c>
    </row>
    <row r="980" spans="1:7" x14ac:dyDescent="0.25">
      <c r="A980">
        <v>969</v>
      </c>
      <c r="B980" t="s">
        <v>1306</v>
      </c>
      <c r="C980" t="s">
        <v>1299</v>
      </c>
      <c r="D980">
        <v>1321</v>
      </c>
      <c r="E980">
        <v>1942</v>
      </c>
      <c r="F980">
        <f t="shared" si="15"/>
        <v>4</v>
      </c>
      <c r="G980" t="str">
        <f>STANDINGS_K[[#This Row],[League]]&amp;STANDINGS_K[[#This Row],[Team]]</f>
        <v>$150 Draft Champions Feb 07 1:00 pm Lg.3668Mustard Tigers</v>
      </c>
    </row>
    <row r="981" spans="1:7" x14ac:dyDescent="0.25">
      <c r="A981">
        <v>1045</v>
      </c>
      <c r="B981" t="s">
        <v>1298</v>
      </c>
      <c r="C981" t="s">
        <v>1299</v>
      </c>
      <c r="D981">
        <v>1312</v>
      </c>
      <c r="E981">
        <v>1870.5</v>
      </c>
      <c r="F981">
        <f t="shared" si="15"/>
        <v>5</v>
      </c>
      <c r="G981" t="str">
        <f>STANDINGS_K[[#This Row],[League]]&amp;STANDINGS_K[[#This Row],[Team]]</f>
        <v>$150 Draft Champions Feb 07 1:00 pm Lg.3668Team Winhold</v>
      </c>
    </row>
    <row r="982" spans="1:7" x14ac:dyDescent="0.25">
      <c r="A982">
        <v>1230</v>
      </c>
      <c r="B982" t="s">
        <v>1302</v>
      </c>
      <c r="C982" t="s">
        <v>1299</v>
      </c>
      <c r="D982">
        <v>1289</v>
      </c>
      <c r="E982">
        <v>1679.5</v>
      </c>
      <c r="F982">
        <f t="shared" si="15"/>
        <v>6</v>
      </c>
      <c r="G982" t="str">
        <f>STANDINGS_K[[#This Row],[League]]&amp;STANDINGS_K[[#This Row],[Team]]</f>
        <v>$150 Draft Champions Feb 07 1:00 pm Lg.3668Black Star Don</v>
      </c>
    </row>
    <row r="983" spans="1:7" x14ac:dyDescent="0.25">
      <c r="A983">
        <v>1261</v>
      </c>
      <c r="B983" t="s">
        <v>251</v>
      </c>
      <c r="C983" t="s">
        <v>1299</v>
      </c>
      <c r="D983">
        <v>1284</v>
      </c>
      <c r="E983">
        <v>1648.5</v>
      </c>
      <c r="F983">
        <f t="shared" si="15"/>
        <v>7</v>
      </c>
      <c r="G983" t="str">
        <f>STANDINGS_K[[#This Row],[League]]&amp;STANDINGS_K[[#This Row],[Team]]</f>
        <v>$150 Draft Champions Feb 07 1:00 pm Lg.3668Big Dickey</v>
      </c>
    </row>
    <row r="984" spans="1:7" x14ac:dyDescent="0.25">
      <c r="A984">
        <v>1291</v>
      </c>
      <c r="B984" t="s">
        <v>1303</v>
      </c>
      <c r="C984" t="s">
        <v>1299</v>
      </c>
      <c r="D984">
        <v>1280</v>
      </c>
      <c r="E984">
        <v>1622</v>
      </c>
      <c r="F984">
        <f t="shared" si="15"/>
        <v>8</v>
      </c>
      <c r="G984" t="str">
        <f>STANDINGS_K[[#This Row],[League]]&amp;STANDINGS_K[[#This Row],[Team]]</f>
        <v>$150 Draft Champions Feb 07 1:00 pm Lg.3668Tom Selleck's Moustache</v>
      </c>
    </row>
    <row r="985" spans="1:7" x14ac:dyDescent="0.25">
      <c r="A985">
        <v>1391</v>
      </c>
      <c r="B985" t="s">
        <v>1312</v>
      </c>
      <c r="C985" t="s">
        <v>1299</v>
      </c>
      <c r="D985">
        <v>1268</v>
      </c>
      <c r="E985">
        <v>1520</v>
      </c>
      <c r="F985">
        <f t="shared" si="15"/>
        <v>9</v>
      </c>
      <c r="G985" t="str">
        <f>STANDINGS_K[[#This Row],[League]]&amp;STANDINGS_K[[#This Row],[Team]]</f>
        <v>$150 Draft Champions Feb 07 1:00 pm Lg.3668Sasquatch</v>
      </c>
    </row>
    <row r="986" spans="1:7" x14ac:dyDescent="0.25">
      <c r="A986">
        <v>1490</v>
      </c>
      <c r="B986" t="s">
        <v>1307</v>
      </c>
      <c r="C986" t="s">
        <v>1299</v>
      </c>
      <c r="D986">
        <v>1257</v>
      </c>
      <c r="E986">
        <v>1422</v>
      </c>
      <c r="F986">
        <f t="shared" si="15"/>
        <v>10</v>
      </c>
      <c r="G986" t="str">
        <f>STANDINGS_K[[#This Row],[League]]&amp;STANDINGS_K[[#This Row],[Team]]</f>
        <v>$150 Draft Champions Feb 07 1:00 pm Lg.3668Team LeValley 5</v>
      </c>
    </row>
    <row r="987" spans="1:7" x14ac:dyDescent="0.25">
      <c r="A987">
        <v>1654</v>
      </c>
      <c r="B987" t="s">
        <v>1309</v>
      </c>
      <c r="C987" t="s">
        <v>1299</v>
      </c>
      <c r="D987">
        <v>1237</v>
      </c>
      <c r="E987">
        <v>1253.5</v>
      </c>
      <c r="F987">
        <f t="shared" si="15"/>
        <v>11</v>
      </c>
      <c r="G987" t="str">
        <f>STANDINGS_K[[#This Row],[League]]&amp;STANDINGS_K[[#This Row],[Team]]</f>
        <v>$150 Draft Champions Feb 07 1:00 pm Lg.3668Down to the wire</v>
      </c>
    </row>
    <row r="988" spans="1:7" x14ac:dyDescent="0.25">
      <c r="A988">
        <v>1955</v>
      </c>
      <c r="B988" t="s">
        <v>1308</v>
      </c>
      <c r="C988" t="s">
        <v>1299</v>
      </c>
      <c r="D988">
        <v>1200</v>
      </c>
      <c r="E988">
        <v>958.5</v>
      </c>
      <c r="F988">
        <f t="shared" si="15"/>
        <v>12</v>
      </c>
      <c r="G988" t="str">
        <f>STANDINGS_K[[#This Row],[League]]&amp;STANDINGS_K[[#This Row],[Team]]</f>
        <v>$150 Draft Champions Feb 07 1:00 pm Lg.3668SLAAAYER</v>
      </c>
    </row>
    <row r="989" spans="1:7" x14ac:dyDescent="0.25">
      <c r="A989">
        <v>2464</v>
      </c>
      <c r="B989" t="s">
        <v>1311</v>
      </c>
      <c r="C989" t="s">
        <v>1299</v>
      </c>
      <c r="D989">
        <v>1106</v>
      </c>
      <c r="E989">
        <v>447.5</v>
      </c>
      <c r="F989">
        <f t="shared" si="15"/>
        <v>13</v>
      </c>
      <c r="G989" t="str">
        <f>STANDINGS_K[[#This Row],[League]]&amp;STANDINGS_K[[#This Row],[Team]]</f>
        <v>$150 Draft Champions Feb 07 1:00 pm Lg.3668Hubert Sumlin</v>
      </c>
    </row>
    <row r="990" spans="1:7" x14ac:dyDescent="0.25">
      <c r="A990">
        <v>2475</v>
      </c>
      <c r="B990" t="s">
        <v>1301</v>
      </c>
      <c r="C990" t="s">
        <v>1299</v>
      </c>
      <c r="D990">
        <v>1104</v>
      </c>
      <c r="E990">
        <v>434.5</v>
      </c>
      <c r="F990">
        <f t="shared" si="15"/>
        <v>14</v>
      </c>
      <c r="G990" t="str">
        <f>STANDINGS_K[[#This Row],[League]]&amp;STANDINGS_K[[#This Row],[Team]]</f>
        <v>$150 Draft Champions Feb 07 1:00 pm Lg.3668Ithaca Bombers II</v>
      </c>
    </row>
    <row r="991" spans="1:7" x14ac:dyDescent="0.25">
      <c r="A991">
        <v>2899</v>
      </c>
      <c r="B991" t="s">
        <v>1305</v>
      </c>
      <c r="C991" t="s">
        <v>1299</v>
      </c>
      <c r="D991">
        <v>837</v>
      </c>
      <c r="E991">
        <v>12.5</v>
      </c>
      <c r="F991">
        <f t="shared" si="15"/>
        <v>15</v>
      </c>
      <c r="G991" t="str">
        <f>STANDINGS_K[[#This Row],[League]]&amp;STANDINGS_K[[#This Row],[Team]]</f>
        <v>$150 Draft Champions Feb 07 1:00 pm Lg.3668Team Langenderfer</v>
      </c>
    </row>
    <row r="992" spans="1:7" x14ac:dyDescent="0.25">
      <c r="A992">
        <v>100</v>
      </c>
      <c r="B992" t="s">
        <v>1316</v>
      </c>
      <c r="C992" t="s">
        <v>1314</v>
      </c>
      <c r="D992">
        <v>1487</v>
      </c>
      <c r="E992">
        <v>2811</v>
      </c>
      <c r="F992">
        <f t="shared" si="15"/>
        <v>1</v>
      </c>
      <c r="G992" t="str">
        <f>STANDINGS_K[[#This Row],[League]]&amp;STANDINGS_K[[#This Row],[Team]]</f>
        <v>$150 Draft Champions Feb 08 1:00 pm Lg.3669Filthy Nasty and Verly</v>
      </c>
    </row>
    <row r="993" spans="1:7" x14ac:dyDescent="0.25">
      <c r="A993">
        <v>306</v>
      </c>
      <c r="B993" t="s">
        <v>1319</v>
      </c>
      <c r="C993" t="s">
        <v>1314</v>
      </c>
      <c r="D993">
        <v>1420</v>
      </c>
      <c r="E993">
        <v>2603.5</v>
      </c>
      <c r="F993">
        <f t="shared" si="15"/>
        <v>2</v>
      </c>
      <c r="G993" t="str">
        <f>STANDINGS_K[[#This Row],[League]]&amp;STANDINGS_K[[#This Row],[Team]]</f>
        <v>$150 Draft Champions Feb 08 1:00 pm Lg.3669Inspector BABIP 101</v>
      </c>
    </row>
    <row r="994" spans="1:7" x14ac:dyDescent="0.25">
      <c r="A994">
        <v>462</v>
      </c>
      <c r="B994" t="s">
        <v>492</v>
      </c>
      <c r="C994" t="s">
        <v>1314</v>
      </c>
      <c r="D994">
        <v>1389</v>
      </c>
      <c r="E994">
        <v>2446.5</v>
      </c>
      <c r="F994">
        <f t="shared" si="15"/>
        <v>3</v>
      </c>
      <c r="G994" t="str">
        <f>STANDINGS_K[[#This Row],[League]]&amp;STANDINGS_K[[#This Row],[Team]]</f>
        <v>$150 Draft Champions Feb 08 1:00 pm Lg.3669Arrickdale Warthogs</v>
      </c>
    </row>
    <row r="995" spans="1:7" x14ac:dyDescent="0.25">
      <c r="A995">
        <v>1008</v>
      </c>
      <c r="B995" t="s">
        <v>701</v>
      </c>
      <c r="C995" t="s">
        <v>1314</v>
      </c>
      <c r="D995">
        <v>1315</v>
      </c>
      <c r="E995">
        <v>1905.5</v>
      </c>
      <c r="F995">
        <f t="shared" si="15"/>
        <v>4</v>
      </c>
      <c r="G995" t="str">
        <f>STANDINGS_K[[#This Row],[League]]&amp;STANDINGS_K[[#This Row],[Team]]</f>
        <v>$150 Draft Champions Feb 08 1:00 pm Lg.3669Team Shepherd</v>
      </c>
    </row>
    <row r="996" spans="1:7" x14ac:dyDescent="0.25">
      <c r="A996">
        <v>1181</v>
      </c>
      <c r="B996" t="s">
        <v>1317</v>
      </c>
      <c r="C996" t="s">
        <v>1314</v>
      </c>
      <c r="D996">
        <v>1296</v>
      </c>
      <c r="E996">
        <v>1729.5</v>
      </c>
      <c r="F996">
        <f t="shared" si="15"/>
        <v>5</v>
      </c>
      <c r="G996" t="str">
        <f>STANDINGS_K[[#This Row],[League]]&amp;STANDINGS_K[[#This Row],[Team]]</f>
        <v>$150 Draft Champions Feb 08 1:00 pm Lg.3669Maeda in America</v>
      </c>
    </row>
    <row r="997" spans="1:7" x14ac:dyDescent="0.25">
      <c r="A997">
        <v>1334</v>
      </c>
      <c r="B997" t="s">
        <v>1322</v>
      </c>
      <c r="C997" t="s">
        <v>1314</v>
      </c>
      <c r="D997">
        <v>1274</v>
      </c>
      <c r="E997">
        <v>1573</v>
      </c>
      <c r="F997">
        <f t="shared" si="15"/>
        <v>6</v>
      </c>
      <c r="G997" t="str">
        <f>STANDINGS_K[[#This Row],[League]]&amp;STANDINGS_K[[#This Row],[Team]]</f>
        <v>$150 Draft Champions Feb 08 1:00 pm Lg.3669CourageousNordicWarrior22</v>
      </c>
    </row>
    <row r="998" spans="1:7" x14ac:dyDescent="0.25">
      <c r="A998">
        <v>1694</v>
      </c>
      <c r="B998" t="s">
        <v>1320</v>
      </c>
      <c r="C998" t="s">
        <v>1314</v>
      </c>
      <c r="D998">
        <v>1233</v>
      </c>
      <c r="E998">
        <v>1220</v>
      </c>
      <c r="F998">
        <f t="shared" si="15"/>
        <v>7</v>
      </c>
      <c r="G998" t="str">
        <f>STANDINGS_K[[#This Row],[League]]&amp;STANDINGS_K[[#This Row],[Team]]</f>
        <v>$150 Draft Champions Feb 08 1:00 pm Lg.3669THE TRIBE*</v>
      </c>
    </row>
    <row r="999" spans="1:7" x14ac:dyDescent="0.25">
      <c r="A999">
        <v>1713</v>
      </c>
      <c r="B999" t="s">
        <v>1323</v>
      </c>
      <c r="C999" t="s">
        <v>1314</v>
      </c>
      <c r="D999">
        <v>1231</v>
      </c>
      <c r="E999">
        <v>1200.5</v>
      </c>
      <c r="F999">
        <f t="shared" si="15"/>
        <v>8</v>
      </c>
      <c r="G999" t="str">
        <f>STANDINGS_K[[#This Row],[League]]&amp;STANDINGS_K[[#This Row],[Team]]</f>
        <v>$150 Draft Champions Feb 08 1:00 pm Lg.3669Team Chaloux</v>
      </c>
    </row>
    <row r="1000" spans="1:7" x14ac:dyDescent="0.25">
      <c r="A1000">
        <v>1851</v>
      </c>
      <c r="B1000" t="s">
        <v>131</v>
      </c>
      <c r="C1000" t="s">
        <v>1314</v>
      </c>
      <c r="D1000">
        <v>1211</v>
      </c>
      <c r="E1000">
        <v>1061</v>
      </c>
      <c r="F1000">
        <f t="shared" si="15"/>
        <v>9</v>
      </c>
      <c r="G1000" t="str">
        <f>STANDINGS_K[[#This Row],[League]]&amp;STANDINGS_K[[#This Row],[Team]]</f>
        <v>$150 Draft Champions Feb 08 1:00 pm Lg.3669Las Vegas Blvd III</v>
      </c>
    </row>
    <row r="1001" spans="1:7" x14ac:dyDescent="0.25">
      <c r="A1001">
        <v>1928</v>
      </c>
      <c r="B1001" t="s">
        <v>1324</v>
      </c>
      <c r="C1001" t="s">
        <v>1314</v>
      </c>
      <c r="D1001">
        <v>1203</v>
      </c>
      <c r="E1001">
        <v>985.5</v>
      </c>
      <c r="F1001">
        <f t="shared" si="15"/>
        <v>10</v>
      </c>
      <c r="G1001" t="str">
        <f>STANDINGS_K[[#This Row],[League]]&amp;STANDINGS_K[[#This Row],[Team]]</f>
        <v>$150 Draft Champions Feb 08 1:00 pm Lg.3669StoolPigeon</v>
      </c>
    </row>
    <row r="1002" spans="1:7" x14ac:dyDescent="0.25">
      <c r="A1002">
        <v>2036</v>
      </c>
      <c r="B1002" t="s">
        <v>1318</v>
      </c>
      <c r="C1002" t="s">
        <v>1314</v>
      </c>
      <c r="D1002">
        <v>1187</v>
      </c>
      <c r="E1002">
        <v>876.5</v>
      </c>
      <c r="F1002">
        <f t="shared" si="15"/>
        <v>11</v>
      </c>
      <c r="G1002" t="str">
        <f>STANDINGS_K[[#This Row],[League]]&amp;STANDINGS_K[[#This Row],[Team]]</f>
        <v>$150 Draft Champions Feb 08 1:00 pm Lg.3669Team MCHUGH</v>
      </c>
    </row>
    <row r="1003" spans="1:7" x14ac:dyDescent="0.25">
      <c r="A1003">
        <v>2068</v>
      </c>
      <c r="B1003" t="s">
        <v>1313</v>
      </c>
      <c r="C1003" t="s">
        <v>1314</v>
      </c>
      <c r="D1003">
        <v>1181</v>
      </c>
      <c r="E1003">
        <v>840.5</v>
      </c>
      <c r="F1003">
        <f t="shared" si="15"/>
        <v>12</v>
      </c>
      <c r="G1003" t="str">
        <f>STANDINGS_K[[#This Row],[League]]&amp;STANDINGS_K[[#This Row],[Team]]</f>
        <v>$150 Draft Champions Feb 08 1:00 pm Lg.3669Dynamic Duo</v>
      </c>
    </row>
    <row r="1004" spans="1:7" x14ac:dyDescent="0.25">
      <c r="A1004">
        <v>2316</v>
      </c>
      <c r="B1004" t="s">
        <v>1321</v>
      </c>
      <c r="C1004" t="s">
        <v>1314</v>
      </c>
      <c r="D1004">
        <v>1142</v>
      </c>
      <c r="E1004">
        <v>594</v>
      </c>
      <c r="F1004">
        <f t="shared" si="15"/>
        <v>13</v>
      </c>
      <c r="G1004" t="str">
        <f>STANDINGS_K[[#This Row],[League]]&amp;STANDINGS_K[[#This Row],[Team]]</f>
        <v>$150 Draft Champions Feb 08 1:00 pm Lg.3669Kissing Bandits</v>
      </c>
    </row>
    <row r="1005" spans="1:7" x14ac:dyDescent="0.25">
      <c r="A1005">
        <v>2765</v>
      </c>
      <c r="B1005" t="s">
        <v>1325</v>
      </c>
      <c r="C1005" t="s">
        <v>1314</v>
      </c>
      <c r="D1005">
        <v>1001</v>
      </c>
      <c r="E1005">
        <v>148.5</v>
      </c>
      <c r="F1005">
        <f t="shared" si="15"/>
        <v>14</v>
      </c>
      <c r="G1005" t="str">
        <f>STANDINGS_K[[#This Row],[League]]&amp;STANDINGS_K[[#This Row],[Team]]</f>
        <v>$150 Draft Champions Feb 08 1:00 pm Lg.3669Todd Packer</v>
      </c>
    </row>
    <row r="1006" spans="1:7" x14ac:dyDescent="0.25">
      <c r="A1006">
        <v>2815</v>
      </c>
      <c r="B1006" t="s">
        <v>1315</v>
      </c>
      <c r="C1006" t="s">
        <v>1314</v>
      </c>
      <c r="D1006">
        <v>968</v>
      </c>
      <c r="E1006">
        <v>96</v>
      </c>
      <c r="F1006">
        <f t="shared" si="15"/>
        <v>15</v>
      </c>
      <c r="G1006" t="str">
        <f>STANDINGS_K[[#This Row],[League]]&amp;STANDINGS_K[[#This Row],[Team]]</f>
        <v>$150 Draft Champions Feb 08 1:00 pm Lg.3669team osborne</v>
      </c>
    </row>
    <row r="1007" spans="1:7" x14ac:dyDescent="0.25">
      <c r="A1007">
        <v>558</v>
      </c>
      <c r="B1007" t="s">
        <v>1330</v>
      </c>
      <c r="C1007" t="s">
        <v>1327</v>
      </c>
      <c r="D1007">
        <v>1375</v>
      </c>
      <c r="E1007">
        <v>2355</v>
      </c>
      <c r="F1007">
        <f t="shared" si="15"/>
        <v>1</v>
      </c>
      <c r="G1007" t="str">
        <f>STANDINGS_K[[#This Row],[League]]&amp;STANDINGS_K[[#This Row],[Team]]</f>
        <v>$150 Draft Champions Feb 08 1:00 pm Lg.3671Team palazzo</v>
      </c>
    </row>
    <row r="1008" spans="1:7" x14ac:dyDescent="0.25">
      <c r="A1008">
        <v>621</v>
      </c>
      <c r="B1008" t="s">
        <v>1331</v>
      </c>
      <c r="C1008" t="s">
        <v>1327</v>
      </c>
      <c r="D1008">
        <v>1364</v>
      </c>
      <c r="E1008">
        <v>2288</v>
      </c>
      <c r="F1008">
        <f t="shared" si="15"/>
        <v>2</v>
      </c>
      <c r="G1008" t="str">
        <f>STANDINGS_K[[#This Row],[League]]&amp;STANDINGS_K[[#This Row],[Team]]</f>
        <v>$150 Draft Champions Feb 08 1:00 pm Lg.3671Forever Draft 4</v>
      </c>
    </row>
    <row r="1009" spans="1:7" x14ac:dyDescent="0.25">
      <c r="A1009">
        <v>960</v>
      </c>
      <c r="B1009" t="s">
        <v>1336</v>
      </c>
      <c r="C1009" t="s">
        <v>1327</v>
      </c>
      <c r="D1009">
        <v>1322</v>
      </c>
      <c r="E1009">
        <v>1954</v>
      </c>
      <c r="F1009">
        <f t="shared" si="15"/>
        <v>3</v>
      </c>
      <c r="G1009" t="str">
        <f>STANDINGS_K[[#This Row],[League]]&amp;STANDINGS_K[[#This Row],[Team]]</f>
        <v>$150 Draft Champions Feb 08 1:00 pm Lg.3671Team Madsen</v>
      </c>
    </row>
    <row r="1010" spans="1:7" x14ac:dyDescent="0.25">
      <c r="A1010">
        <v>1168</v>
      </c>
      <c r="B1010" t="s">
        <v>1326</v>
      </c>
      <c r="C1010" t="s">
        <v>1327</v>
      </c>
      <c r="D1010">
        <v>1298</v>
      </c>
      <c r="E1010">
        <v>1743.5</v>
      </c>
      <c r="F1010">
        <f t="shared" si="15"/>
        <v>4</v>
      </c>
      <c r="G1010" t="str">
        <f>STANDINGS_K[[#This Row],[League]]&amp;STANDINGS_K[[#This Row],[Team]]</f>
        <v>$150 Draft Champions Feb 08 1:00 pm Lg.3671Magic Jacks</v>
      </c>
    </row>
    <row r="1011" spans="1:7" x14ac:dyDescent="0.25">
      <c r="A1011">
        <v>1207</v>
      </c>
      <c r="B1011" t="s">
        <v>102</v>
      </c>
      <c r="C1011" t="s">
        <v>1327</v>
      </c>
      <c r="D1011">
        <v>1293</v>
      </c>
      <c r="E1011">
        <v>1707</v>
      </c>
      <c r="F1011">
        <f t="shared" si="15"/>
        <v>5</v>
      </c>
      <c r="G1011" t="str">
        <f>STANDINGS_K[[#This Row],[League]]&amp;STANDINGS_K[[#This Row],[Team]]</f>
        <v>$150 Draft Champions Feb 08 1:00 pm Lg.3671The Croneys</v>
      </c>
    </row>
    <row r="1012" spans="1:7" x14ac:dyDescent="0.25">
      <c r="A1012">
        <v>1603</v>
      </c>
      <c r="B1012" t="s">
        <v>1334</v>
      </c>
      <c r="C1012" t="s">
        <v>1327</v>
      </c>
      <c r="D1012">
        <v>1245</v>
      </c>
      <c r="E1012">
        <v>1307</v>
      </c>
      <c r="F1012">
        <f t="shared" si="15"/>
        <v>6</v>
      </c>
      <c r="G1012" t="str">
        <f>STANDINGS_K[[#This Row],[League]]&amp;STANDINGS_K[[#This Row],[Team]]</f>
        <v>$150 Draft Champions Feb 08 1:00 pm Lg.3671Chico Lind's Hermanos - DC 73</v>
      </c>
    </row>
    <row r="1013" spans="1:7" x14ac:dyDescent="0.25">
      <c r="A1013">
        <v>1622</v>
      </c>
      <c r="B1013" t="s">
        <v>1329</v>
      </c>
      <c r="C1013" t="s">
        <v>1327</v>
      </c>
      <c r="D1013">
        <v>1242</v>
      </c>
      <c r="E1013">
        <v>1287.5</v>
      </c>
      <c r="F1013">
        <f t="shared" si="15"/>
        <v>7</v>
      </c>
      <c r="G1013" t="str">
        <f>STANDINGS_K[[#This Row],[League]]&amp;STANDINGS_K[[#This Row],[Team]]</f>
        <v>$150 Draft Champions Feb 08 1:00 pm Lg.3671Junior Wells</v>
      </c>
    </row>
    <row r="1014" spans="1:7" x14ac:dyDescent="0.25">
      <c r="A1014">
        <v>1683</v>
      </c>
      <c r="B1014" t="s">
        <v>1187</v>
      </c>
      <c r="C1014" t="s">
        <v>1327</v>
      </c>
      <c r="D1014">
        <v>1234</v>
      </c>
      <c r="E1014">
        <v>1231.5</v>
      </c>
      <c r="F1014">
        <f t="shared" si="15"/>
        <v>8</v>
      </c>
      <c r="G1014" t="str">
        <f>STANDINGS_K[[#This Row],[League]]&amp;STANDINGS_K[[#This Row],[Team]]</f>
        <v>$150 Draft Champions Feb 08 1:00 pm Lg.3671Team Murphy</v>
      </c>
    </row>
    <row r="1015" spans="1:7" x14ac:dyDescent="0.25">
      <c r="A1015">
        <v>1745</v>
      </c>
      <c r="B1015" t="s">
        <v>1335</v>
      </c>
      <c r="C1015" t="s">
        <v>1327</v>
      </c>
      <c r="D1015">
        <v>1227</v>
      </c>
      <c r="E1015">
        <v>1169</v>
      </c>
      <c r="F1015">
        <f t="shared" si="15"/>
        <v>9</v>
      </c>
      <c r="G1015" t="str">
        <f>STANDINGS_K[[#This Row],[League]]&amp;STANDINGS_K[[#This Row],[Team]]</f>
        <v>$150 Draft Champions Feb 08 1:00 pm Lg.3671sLim picKens1</v>
      </c>
    </row>
    <row r="1016" spans="1:7" x14ac:dyDescent="0.25">
      <c r="A1016">
        <v>1939</v>
      </c>
      <c r="B1016" t="s">
        <v>1328</v>
      </c>
      <c r="C1016" t="s">
        <v>1327</v>
      </c>
      <c r="D1016">
        <v>1201</v>
      </c>
      <c r="E1016">
        <v>967.5</v>
      </c>
      <c r="F1016">
        <f t="shared" si="15"/>
        <v>10</v>
      </c>
      <c r="G1016" t="str">
        <f>STANDINGS_K[[#This Row],[League]]&amp;STANDINGS_K[[#This Row],[Team]]</f>
        <v>$150 Draft Champions Feb 08 1:00 pm Lg.3671Bavaro DC 2</v>
      </c>
    </row>
    <row r="1017" spans="1:7" x14ac:dyDescent="0.25">
      <c r="A1017">
        <v>2045</v>
      </c>
      <c r="B1017" t="s">
        <v>1337</v>
      </c>
      <c r="C1017" t="s">
        <v>1327</v>
      </c>
      <c r="D1017">
        <v>1184</v>
      </c>
      <c r="E1017">
        <v>862.5</v>
      </c>
      <c r="F1017">
        <f t="shared" si="15"/>
        <v>11</v>
      </c>
      <c r="G1017" t="str">
        <f>STANDINGS_K[[#This Row],[League]]&amp;STANDINGS_K[[#This Row],[Team]]</f>
        <v>$150 Draft Champions Feb 08 1:00 pm Lg.3671BADLANDERS</v>
      </c>
    </row>
    <row r="1018" spans="1:7" x14ac:dyDescent="0.25">
      <c r="A1018">
        <v>2347</v>
      </c>
      <c r="B1018" t="s">
        <v>1333</v>
      </c>
      <c r="C1018" t="s">
        <v>1327</v>
      </c>
      <c r="D1018">
        <v>1135</v>
      </c>
      <c r="E1018">
        <v>561.5</v>
      </c>
      <c r="F1018">
        <f t="shared" si="15"/>
        <v>12</v>
      </c>
      <c r="G1018" t="str">
        <f>STANDINGS_K[[#This Row],[League]]&amp;STANDINGS_K[[#This Row],[Team]]</f>
        <v>$150 Draft Champions Feb 08 1:00 pm Lg.3671D'Amico Fan Club</v>
      </c>
    </row>
    <row r="1019" spans="1:7" x14ac:dyDescent="0.25">
      <c r="A1019">
        <v>2521</v>
      </c>
      <c r="B1019" t="s">
        <v>1332</v>
      </c>
      <c r="C1019" t="s">
        <v>1327</v>
      </c>
      <c r="D1019">
        <v>1094</v>
      </c>
      <c r="E1019">
        <v>393</v>
      </c>
      <c r="F1019">
        <f t="shared" si="15"/>
        <v>13</v>
      </c>
      <c r="G1019" t="str">
        <f>STANDINGS_K[[#This Row],[League]]&amp;STANDINGS_K[[#This Row],[Team]]</f>
        <v>$150 Draft Champions Feb 08 1:00 pm Lg.3671Truckers Inc</v>
      </c>
    </row>
    <row r="1020" spans="1:7" x14ac:dyDescent="0.25">
      <c r="A1020">
        <v>2566</v>
      </c>
      <c r="B1020" t="s">
        <v>265</v>
      </c>
      <c r="C1020" t="s">
        <v>1327</v>
      </c>
      <c r="D1020">
        <v>1082</v>
      </c>
      <c r="E1020">
        <v>345</v>
      </c>
      <c r="F1020">
        <f t="shared" si="15"/>
        <v>14</v>
      </c>
      <c r="G1020" t="str">
        <f>STANDINGS_K[[#This Row],[League]]&amp;STANDINGS_K[[#This Row],[Team]]</f>
        <v>$150 Draft Champions Feb 08 1:00 pm Lg.3671Dick Poles Staff</v>
      </c>
    </row>
    <row r="1021" spans="1:7" x14ac:dyDescent="0.25">
      <c r="A1021">
        <v>2653</v>
      </c>
      <c r="B1021" t="s">
        <v>286</v>
      </c>
      <c r="C1021" t="s">
        <v>1327</v>
      </c>
      <c r="D1021">
        <v>1050</v>
      </c>
      <c r="E1021">
        <v>258.5</v>
      </c>
      <c r="F1021">
        <f t="shared" si="15"/>
        <v>15</v>
      </c>
      <c r="G1021" t="str">
        <f>STANDINGS_K[[#This Row],[League]]&amp;STANDINGS_K[[#This Row],[Team]]</f>
        <v>$150 Draft Champions Feb 08 1:00 pm Lg.3671Team Williams</v>
      </c>
    </row>
    <row r="1022" spans="1:7" x14ac:dyDescent="0.25">
      <c r="A1022">
        <v>395</v>
      </c>
      <c r="B1022" t="s">
        <v>1344</v>
      </c>
      <c r="C1022" t="s">
        <v>1339</v>
      </c>
      <c r="D1022">
        <v>1400</v>
      </c>
      <c r="E1022">
        <v>2513</v>
      </c>
      <c r="F1022">
        <f t="shared" si="15"/>
        <v>1</v>
      </c>
      <c r="G1022" t="str">
        <f>STANDINGS_K[[#This Row],[League]]&amp;STANDINGS_K[[#This Row],[Team]]</f>
        <v>$150 Draft Champions Feb 09 1:00 pm Lg.3672All Braun No Brains</v>
      </c>
    </row>
    <row r="1023" spans="1:7" x14ac:dyDescent="0.25">
      <c r="A1023">
        <v>588</v>
      </c>
      <c r="B1023" t="s">
        <v>1345</v>
      </c>
      <c r="C1023" t="s">
        <v>1339</v>
      </c>
      <c r="D1023">
        <v>1370</v>
      </c>
      <c r="E1023">
        <v>2326</v>
      </c>
      <c r="F1023">
        <f t="shared" si="15"/>
        <v>2</v>
      </c>
      <c r="G1023" t="str">
        <f>STANDINGS_K[[#This Row],[League]]&amp;STANDINGS_K[[#This Row],[Team]]</f>
        <v>$150 Draft Champions Feb 09 1:00 pm Lg.3672This Dingo Ate Your Baby</v>
      </c>
    </row>
    <row r="1024" spans="1:7" x14ac:dyDescent="0.25">
      <c r="A1024">
        <v>595</v>
      </c>
      <c r="B1024" t="s">
        <v>1347</v>
      </c>
      <c r="C1024" t="s">
        <v>1339</v>
      </c>
      <c r="D1024">
        <v>1369</v>
      </c>
      <c r="E1024">
        <v>2317.5</v>
      </c>
      <c r="F1024">
        <f t="shared" si="15"/>
        <v>3</v>
      </c>
      <c r="G1024" t="str">
        <f>STANDINGS_K[[#This Row],[League]]&amp;STANDINGS_K[[#This Row],[Team]]</f>
        <v>$150 Draft Champions Feb 09 1:00 pm Lg.3672Hickory Hurricanes</v>
      </c>
    </row>
    <row r="1025" spans="1:7" x14ac:dyDescent="0.25">
      <c r="A1025">
        <v>675</v>
      </c>
      <c r="B1025" t="s">
        <v>175</v>
      </c>
      <c r="C1025" t="s">
        <v>1339</v>
      </c>
      <c r="D1025">
        <v>1355</v>
      </c>
      <c r="E1025">
        <v>2233.5</v>
      </c>
      <c r="F1025">
        <f t="shared" si="15"/>
        <v>4</v>
      </c>
      <c r="G1025" t="str">
        <f>STANDINGS_K[[#This Row],[League]]&amp;STANDINGS_K[[#This Row],[Team]]</f>
        <v>$150 Draft Champions Feb 09 1:00 pm Lg.3672MFF Inc.</v>
      </c>
    </row>
    <row r="1026" spans="1:7" x14ac:dyDescent="0.25">
      <c r="A1026">
        <v>722</v>
      </c>
      <c r="B1026" t="s">
        <v>1348</v>
      </c>
      <c r="C1026" t="s">
        <v>1339</v>
      </c>
      <c r="D1026">
        <v>1350</v>
      </c>
      <c r="E1026">
        <v>2191</v>
      </c>
      <c r="F1026">
        <f t="shared" si="15"/>
        <v>5</v>
      </c>
      <c r="G1026" t="str">
        <f>STANDINGS_K[[#This Row],[League]]&amp;STANDINGS_K[[#This Row],[Team]]</f>
        <v>$150 Draft Champions Feb 09 1:00 pm Lg.3672When Puigs Fly</v>
      </c>
    </row>
    <row r="1027" spans="1:7" x14ac:dyDescent="0.25">
      <c r="A1027">
        <v>932</v>
      </c>
      <c r="B1027" t="s">
        <v>11</v>
      </c>
      <c r="C1027" t="s">
        <v>1339</v>
      </c>
      <c r="D1027">
        <v>1325</v>
      </c>
      <c r="E1027">
        <v>1974.5</v>
      </c>
      <c r="F1027">
        <f t="shared" ref="F1027:F1090" si="16">IF(C1027=C1026,F1026+1,1)</f>
        <v>6</v>
      </c>
      <c r="G1027" t="str">
        <f>STANDINGS_K[[#This Row],[League]]&amp;STANDINGS_K[[#This Row],[Team]]</f>
        <v>$150 Draft Champions Feb 09 1:00 pm Lg.3672CRACKERJAX</v>
      </c>
    </row>
    <row r="1028" spans="1:7" x14ac:dyDescent="0.25">
      <c r="A1028">
        <v>1233</v>
      </c>
      <c r="B1028" t="s">
        <v>1346</v>
      </c>
      <c r="C1028" t="s">
        <v>1339</v>
      </c>
      <c r="D1028">
        <v>1289</v>
      </c>
      <c r="E1028">
        <v>1679.5</v>
      </c>
      <c r="F1028">
        <f t="shared" si="16"/>
        <v>7</v>
      </c>
      <c r="G1028" t="str">
        <f>STANDINGS_K[[#This Row],[League]]&amp;STANDINGS_K[[#This Row],[Team]]</f>
        <v>$150 Draft Champions Feb 09 1:00 pm Lg.3672THE BOMB SQUAD</v>
      </c>
    </row>
    <row r="1029" spans="1:7" x14ac:dyDescent="0.25">
      <c r="A1029">
        <v>1465</v>
      </c>
      <c r="B1029" t="s">
        <v>1338</v>
      </c>
      <c r="C1029" t="s">
        <v>1339</v>
      </c>
      <c r="D1029">
        <v>1260</v>
      </c>
      <c r="E1029">
        <v>1443</v>
      </c>
      <c r="F1029">
        <f t="shared" si="16"/>
        <v>8</v>
      </c>
      <c r="G1029" t="str">
        <f>STANDINGS_K[[#This Row],[League]]&amp;STANDINGS_K[[#This Row],[Team]]</f>
        <v>$150 Draft Champions Feb 09 1:00 pm Lg.3672Bambino's Guacamole</v>
      </c>
    </row>
    <row r="1030" spans="1:7" x14ac:dyDescent="0.25">
      <c r="A1030">
        <v>1577</v>
      </c>
      <c r="B1030" t="s">
        <v>1341</v>
      </c>
      <c r="C1030" t="s">
        <v>1339</v>
      </c>
      <c r="D1030">
        <v>1248</v>
      </c>
      <c r="E1030">
        <v>1340</v>
      </c>
      <c r="F1030">
        <f t="shared" si="16"/>
        <v>9</v>
      </c>
      <c r="G1030" t="str">
        <f>STANDINGS_K[[#This Row],[League]]&amp;STANDINGS_K[[#This Row],[Team]]</f>
        <v>$150 Draft Champions Feb 09 1:00 pm Lg.3672javacup</v>
      </c>
    </row>
    <row r="1031" spans="1:7" x14ac:dyDescent="0.25">
      <c r="A1031">
        <v>1895</v>
      </c>
      <c r="B1031" t="s">
        <v>167</v>
      </c>
      <c r="C1031" t="s">
        <v>1339</v>
      </c>
      <c r="D1031">
        <v>1205</v>
      </c>
      <c r="E1031">
        <v>1010.5</v>
      </c>
      <c r="F1031">
        <f t="shared" si="16"/>
        <v>10</v>
      </c>
      <c r="G1031" t="str">
        <f>STANDINGS_K[[#This Row],[League]]&amp;STANDINGS_K[[#This Row],[Team]]</f>
        <v>$150 Draft Champions Feb 09 1:00 pm Lg.3672Dillholes</v>
      </c>
    </row>
    <row r="1032" spans="1:7" x14ac:dyDescent="0.25">
      <c r="A1032">
        <v>1912</v>
      </c>
      <c r="B1032" t="s">
        <v>1342</v>
      </c>
      <c r="C1032" t="s">
        <v>1339</v>
      </c>
      <c r="D1032">
        <v>1204</v>
      </c>
      <c r="E1032">
        <v>995.5</v>
      </c>
      <c r="F1032">
        <f t="shared" si="16"/>
        <v>11</v>
      </c>
      <c r="G1032" t="str">
        <f>STANDINGS_K[[#This Row],[League]]&amp;STANDINGS_K[[#This Row],[Team]]</f>
        <v>$150 Draft Champions Feb 09 1:00 pm Lg.3672Dayton Raiders II</v>
      </c>
    </row>
    <row r="1033" spans="1:7" x14ac:dyDescent="0.25">
      <c r="A1033">
        <v>1931</v>
      </c>
      <c r="B1033" t="s">
        <v>1349</v>
      </c>
      <c r="C1033" t="s">
        <v>1339</v>
      </c>
      <c r="D1033">
        <v>1202</v>
      </c>
      <c r="E1033">
        <v>977</v>
      </c>
      <c r="F1033">
        <f t="shared" si="16"/>
        <v>12</v>
      </c>
      <c r="G1033" t="str">
        <f>STANDINGS_K[[#This Row],[League]]&amp;STANDINGS_K[[#This Row],[Team]]</f>
        <v>$150 Draft Champions Feb 09 1:00 pm Lg.3672Cary Boogie Nights</v>
      </c>
    </row>
    <row r="1034" spans="1:7" x14ac:dyDescent="0.25">
      <c r="A1034">
        <v>2598</v>
      </c>
      <c r="B1034" t="s">
        <v>1343</v>
      </c>
      <c r="C1034" t="s">
        <v>1339</v>
      </c>
      <c r="D1034">
        <v>1069</v>
      </c>
      <c r="E1034">
        <v>311.5</v>
      </c>
      <c r="F1034">
        <f t="shared" si="16"/>
        <v>13</v>
      </c>
      <c r="G1034" t="str">
        <f>STANDINGS_K[[#This Row],[League]]&amp;STANDINGS_K[[#This Row],[Team]]</f>
        <v>$150 Draft Champions Feb 09 1:00 pm Lg.3672Howard's Homers</v>
      </c>
    </row>
    <row r="1035" spans="1:7" x14ac:dyDescent="0.25">
      <c r="A1035">
        <v>2645</v>
      </c>
      <c r="B1035" t="s">
        <v>1340</v>
      </c>
      <c r="C1035" t="s">
        <v>1339</v>
      </c>
      <c r="D1035">
        <v>1052</v>
      </c>
      <c r="E1035">
        <v>264</v>
      </c>
      <c r="F1035">
        <f t="shared" si="16"/>
        <v>14</v>
      </c>
      <c r="G1035" t="str">
        <f>STANDINGS_K[[#This Row],[League]]&amp;STANDINGS_K[[#This Row],[Team]]</f>
        <v>$150 Draft Champions Feb 09 1:00 pm Lg.3672Abo's Wabos</v>
      </c>
    </row>
    <row r="1036" spans="1:7" x14ac:dyDescent="0.25">
      <c r="A1036">
        <v>2681</v>
      </c>
      <c r="B1036" t="s">
        <v>184</v>
      </c>
      <c r="C1036" t="s">
        <v>1339</v>
      </c>
      <c r="D1036">
        <v>1038</v>
      </c>
      <c r="E1036">
        <v>230</v>
      </c>
      <c r="F1036">
        <f t="shared" si="16"/>
        <v>15</v>
      </c>
      <c r="G1036" t="str">
        <f>STANDINGS_K[[#This Row],[League]]&amp;STANDINGS_K[[#This Row],[Team]]</f>
        <v>$150 Draft Champions Feb 09 1:00 pm Lg.3672Elks Baby Elks</v>
      </c>
    </row>
    <row r="1037" spans="1:7" x14ac:dyDescent="0.25">
      <c r="A1037">
        <v>259</v>
      </c>
      <c r="B1037" t="s">
        <v>210</v>
      </c>
      <c r="C1037" t="s">
        <v>1351</v>
      </c>
      <c r="D1037">
        <v>1433</v>
      </c>
      <c r="E1037">
        <v>2651.5</v>
      </c>
      <c r="F1037">
        <f t="shared" si="16"/>
        <v>1</v>
      </c>
      <c r="G1037" t="str">
        <f>STANDINGS_K[[#This Row],[League]]&amp;STANDINGS_K[[#This Row],[Team]]</f>
        <v>$150 Draft Champions Feb 09 1:00 pm Lg.3675CC's Desperados</v>
      </c>
    </row>
    <row r="1038" spans="1:7" x14ac:dyDescent="0.25">
      <c r="A1038">
        <v>339</v>
      </c>
      <c r="B1038" t="s">
        <v>1353</v>
      </c>
      <c r="C1038" t="s">
        <v>1351</v>
      </c>
      <c r="D1038">
        <v>1410</v>
      </c>
      <c r="E1038">
        <v>2573</v>
      </c>
      <c r="F1038">
        <f t="shared" si="16"/>
        <v>2</v>
      </c>
      <c r="G1038" t="str">
        <f>STANDINGS_K[[#This Row],[League]]&amp;STANDINGS_K[[#This Row],[Team]]</f>
        <v>$150 Draft Champions Feb 09 1:00 pm Lg.3675Team Cook</v>
      </c>
    </row>
    <row r="1039" spans="1:7" x14ac:dyDescent="0.25">
      <c r="A1039">
        <v>615</v>
      </c>
      <c r="B1039" t="s">
        <v>1360</v>
      </c>
      <c r="C1039" t="s">
        <v>1351</v>
      </c>
      <c r="D1039">
        <v>1365</v>
      </c>
      <c r="E1039">
        <v>2293.5</v>
      </c>
      <c r="F1039">
        <f t="shared" si="16"/>
        <v>3</v>
      </c>
      <c r="G1039" t="str">
        <f>STANDINGS_K[[#This Row],[League]]&amp;STANDINGS_K[[#This Row],[Team]]</f>
        <v>$150 Draft Champions Feb 09 1:00 pm Lg.3675Lollygaggers DC1</v>
      </c>
    </row>
    <row r="1040" spans="1:7" x14ac:dyDescent="0.25">
      <c r="A1040">
        <v>713</v>
      </c>
      <c r="B1040" t="s">
        <v>1359</v>
      </c>
      <c r="C1040" t="s">
        <v>1351</v>
      </c>
      <c r="D1040">
        <v>1351</v>
      </c>
      <c r="E1040">
        <v>2200.5</v>
      </c>
      <c r="F1040">
        <f t="shared" si="16"/>
        <v>4</v>
      </c>
      <c r="G1040" t="str">
        <f>STANDINGS_K[[#This Row],[League]]&amp;STANDINGS_K[[#This Row],[Team]]</f>
        <v>$150 Draft Champions Feb 09 1:00 pm Lg.3675No Glove, No Love</v>
      </c>
    </row>
    <row r="1041" spans="1:7" x14ac:dyDescent="0.25">
      <c r="A1041">
        <v>1357</v>
      </c>
      <c r="B1041" t="s">
        <v>1354</v>
      </c>
      <c r="C1041" t="s">
        <v>1351</v>
      </c>
      <c r="D1041">
        <v>1272</v>
      </c>
      <c r="E1041">
        <v>1552.5</v>
      </c>
      <c r="F1041">
        <f t="shared" si="16"/>
        <v>5</v>
      </c>
      <c r="G1041" t="str">
        <f>STANDINGS_K[[#This Row],[League]]&amp;STANDINGS_K[[#This Row],[Team]]</f>
        <v>$150 Draft Champions Feb 09 1:00 pm Lg.3675Ithaca Bombers III</v>
      </c>
    </row>
    <row r="1042" spans="1:7" x14ac:dyDescent="0.25">
      <c r="A1042">
        <v>1378</v>
      </c>
      <c r="B1042" t="s">
        <v>1350</v>
      </c>
      <c r="C1042" t="s">
        <v>1351</v>
      </c>
      <c r="D1042">
        <v>1270</v>
      </c>
      <c r="E1042">
        <v>1535.5</v>
      </c>
      <c r="F1042">
        <f t="shared" si="16"/>
        <v>6</v>
      </c>
      <c r="G1042" t="str">
        <f>STANDINGS_K[[#This Row],[League]]&amp;STANDINGS_K[[#This Row],[Team]]</f>
        <v>$150 Draft Champions Feb 09 1:00 pm Lg.3675Team Dorrian</v>
      </c>
    </row>
    <row r="1043" spans="1:7" x14ac:dyDescent="0.25">
      <c r="A1043">
        <v>1478</v>
      </c>
      <c r="B1043" t="s">
        <v>340</v>
      </c>
      <c r="C1043" t="s">
        <v>1351</v>
      </c>
      <c r="D1043">
        <v>1259</v>
      </c>
      <c r="E1043">
        <v>1435.5</v>
      </c>
      <c r="F1043">
        <f t="shared" si="16"/>
        <v>7</v>
      </c>
      <c r="G1043" t="str">
        <f>STANDINGS_K[[#This Row],[League]]&amp;STANDINGS_K[[#This Row],[Team]]</f>
        <v>$150 Draft Champions Feb 09 1:00 pm Lg.3675Trill 2</v>
      </c>
    </row>
    <row r="1044" spans="1:7" x14ac:dyDescent="0.25">
      <c r="A1044">
        <v>1630</v>
      </c>
      <c r="B1044" t="s">
        <v>536</v>
      </c>
      <c r="C1044" t="s">
        <v>1351</v>
      </c>
      <c r="D1044">
        <v>1241</v>
      </c>
      <c r="E1044">
        <v>1280.5</v>
      </c>
      <c r="F1044">
        <f t="shared" si="16"/>
        <v>8</v>
      </c>
      <c r="G1044" t="str">
        <f>STANDINGS_K[[#This Row],[League]]&amp;STANDINGS_K[[#This Row],[Team]]</f>
        <v>$150 Draft Champions Feb 09 1:00 pm Lg.3675Fanton of the Opera</v>
      </c>
    </row>
    <row r="1045" spans="1:7" x14ac:dyDescent="0.25">
      <c r="A1045">
        <v>1880</v>
      </c>
      <c r="B1045" t="s">
        <v>1352</v>
      </c>
      <c r="C1045" t="s">
        <v>1351</v>
      </c>
      <c r="D1045">
        <v>1207</v>
      </c>
      <c r="E1045">
        <v>1030</v>
      </c>
      <c r="F1045">
        <f t="shared" si="16"/>
        <v>9</v>
      </c>
      <c r="G1045" t="str">
        <f>STANDINGS_K[[#This Row],[League]]&amp;STANDINGS_K[[#This Row],[Team]]</f>
        <v>$150 Draft Champions Feb 09 1:00 pm Lg.3675Jack and Jordan</v>
      </c>
    </row>
    <row r="1046" spans="1:7" x14ac:dyDescent="0.25">
      <c r="A1046">
        <v>2075</v>
      </c>
      <c r="B1046" t="s">
        <v>1355</v>
      </c>
      <c r="C1046" t="s">
        <v>1351</v>
      </c>
      <c r="D1046">
        <v>1181</v>
      </c>
      <c r="E1046">
        <v>840.5</v>
      </c>
      <c r="F1046">
        <f t="shared" si="16"/>
        <v>10</v>
      </c>
      <c r="G1046" t="str">
        <f>STANDINGS_K[[#This Row],[League]]&amp;STANDINGS_K[[#This Row],[Team]]</f>
        <v>$150 Draft Champions Feb 09 1:00 pm Lg.3675deadmoneyF</v>
      </c>
    </row>
    <row r="1047" spans="1:7" x14ac:dyDescent="0.25">
      <c r="A1047">
        <v>2291</v>
      </c>
      <c r="B1047" t="s">
        <v>534</v>
      </c>
      <c r="C1047" t="s">
        <v>1351</v>
      </c>
      <c r="D1047">
        <v>1145</v>
      </c>
      <c r="E1047">
        <v>617.5</v>
      </c>
      <c r="F1047">
        <f t="shared" si="16"/>
        <v>11</v>
      </c>
      <c r="G1047" t="str">
        <f>STANDINGS_K[[#This Row],[League]]&amp;STANDINGS_K[[#This Row],[Team]]</f>
        <v>$150 Draft Champions Feb 09 1:00 pm Lg.3675Light Tower Power</v>
      </c>
    </row>
    <row r="1048" spans="1:7" x14ac:dyDescent="0.25">
      <c r="A1048">
        <v>2396</v>
      </c>
      <c r="B1048" t="s">
        <v>230</v>
      </c>
      <c r="C1048" t="s">
        <v>1351</v>
      </c>
      <c r="D1048">
        <v>1124</v>
      </c>
      <c r="E1048">
        <v>516.5</v>
      </c>
      <c r="F1048">
        <f t="shared" si="16"/>
        <v>12</v>
      </c>
      <c r="G1048" t="str">
        <f>STANDINGS_K[[#This Row],[League]]&amp;STANDINGS_K[[#This Row],[Team]]</f>
        <v>$150 Draft Champions Feb 09 1:00 pm Lg.3675Team Hofmann</v>
      </c>
    </row>
    <row r="1049" spans="1:7" x14ac:dyDescent="0.25">
      <c r="A1049">
        <v>2754</v>
      </c>
      <c r="B1049" t="s">
        <v>1357</v>
      </c>
      <c r="C1049" t="s">
        <v>1351</v>
      </c>
      <c r="D1049">
        <v>1003</v>
      </c>
      <c r="E1049">
        <v>155.5</v>
      </c>
      <c r="F1049">
        <f t="shared" si="16"/>
        <v>13</v>
      </c>
      <c r="G1049" t="str">
        <f>STANDINGS_K[[#This Row],[League]]&amp;STANDINGS_K[[#This Row],[Team]]</f>
        <v>$150 Draft Champions Feb 09 1:00 pm Lg.3675BrownBear BrownBear</v>
      </c>
    </row>
    <row r="1050" spans="1:7" x14ac:dyDescent="0.25">
      <c r="A1050">
        <v>2800</v>
      </c>
      <c r="B1050" t="s">
        <v>1356</v>
      </c>
      <c r="C1050" t="s">
        <v>1351</v>
      </c>
      <c r="D1050">
        <v>978</v>
      </c>
      <c r="E1050">
        <v>111</v>
      </c>
      <c r="F1050">
        <f t="shared" si="16"/>
        <v>14</v>
      </c>
      <c r="G1050" t="str">
        <f>STANDINGS_K[[#This Row],[League]]&amp;STANDINGS_K[[#This Row],[Team]]</f>
        <v>$150 Draft Champions Feb 09 1:00 pm Lg.3675Team Keene</v>
      </c>
    </row>
    <row r="1051" spans="1:7" x14ac:dyDescent="0.25">
      <c r="A1051">
        <v>2808</v>
      </c>
      <c r="B1051" t="s">
        <v>1358</v>
      </c>
      <c r="C1051" t="s">
        <v>1351</v>
      </c>
      <c r="D1051">
        <v>972</v>
      </c>
      <c r="E1051">
        <v>103</v>
      </c>
      <c r="F1051">
        <f t="shared" si="16"/>
        <v>15</v>
      </c>
      <c r="G1051" t="str">
        <f>STANDINGS_K[[#This Row],[League]]&amp;STANDINGS_K[[#This Row],[Team]]</f>
        <v>$150 Draft Champions Feb 09 1:00 pm Lg.36757-Line</v>
      </c>
    </row>
    <row r="1052" spans="1:7" x14ac:dyDescent="0.25">
      <c r="A1052">
        <v>328</v>
      </c>
      <c r="B1052" t="s">
        <v>1368</v>
      </c>
      <c r="C1052" t="s">
        <v>1362</v>
      </c>
      <c r="D1052">
        <v>1413</v>
      </c>
      <c r="E1052">
        <v>2583.5</v>
      </c>
      <c r="F1052">
        <f t="shared" si="16"/>
        <v>1</v>
      </c>
      <c r="G1052" t="str">
        <f>STANDINGS_K[[#This Row],[League]]&amp;STANDINGS_K[[#This Row],[Team]]</f>
        <v>$150 Draft Champions Feb 10 1:00 pm Lg.3678Rolling Thunder 13</v>
      </c>
    </row>
    <row r="1053" spans="1:7" x14ac:dyDescent="0.25">
      <c r="A1053">
        <v>447</v>
      </c>
      <c r="B1053" t="s">
        <v>1367</v>
      </c>
      <c r="C1053" t="s">
        <v>1362</v>
      </c>
      <c r="D1053">
        <v>1393</v>
      </c>
      <c r="E1053">
        <v>2466.5</v>
      </c>
      <c r="F1053">
        <f t="shared" si="16"/>
        <v>2</v>
      </c>
      <c r="G1053" t="str">
        <f>STANDINGS_K[[#This Row],[League]]&amp;STANDINGS_K[[#This Row],[Team]]</f>
        <v>$150 Draft Champions Feb 10 1:00 pm Lg.3678uski4</v>
      </c>
    </row>
    <row r="1054" spans="1:7" x14ac:dyDescent="0.25">
      <c r="A1054">
        <v>637</v>
      </c>
      <c r="B1054" t="s">
        <v>1369</v>
      </c>
      <c r="C1054" t="s">
        <v>1362</v>
      </c>
      <c r="D1054">
        <v>1362</v>
      </c>
      <c r="E1054">
        <v>2275</v>
      </c>
      <c r="F1054">
        <f t="shared" si="16"/>
        <v>3</v>
      </c>
      <c r="G1054" t="str">
        <f>STANDINGS_K[[#This Row],[League]]&amp;STANDINGS_K[[#This Row],[Team]]</f>
        <v>$150 Draft Champions Feb 10 1:00 pm Lg.3678Team Wells</v>
      </c>
    </row>
    <row r="1055" spans="1:7" x14ac:dyDescent="0.25">
      <c r="A1055">
        <v>762</v>
      </c>
      <c r="B1055" t="s">
        <v>1370</v>
      </c>
      <c r="C1055" t="s">
        <v>1362</v>
      </c>
      <c r="D1055">
        <v>1346</v>
      </c>
      <c r="E1055">
        <v>2151.5</v>
      </c>
      <c r="F1055">
        <f t="shared" si="16"/>
        <v>4</v>
      </c>
      <c r="G1055" t="str">
        <f>STANDINGS_K[[#This Row],[League]]&amp;STANDINGS_K[[#This Row],[Team]]</f>
        <v>$150 Draft Champions Feb 10 1:00 pm Lg.3678The Rizard of Oz</v>
      </c>
    </row>
    <row r="1056" spans="1:7" x14ac:dyDescent="0.25">
      <c r="A1056">
        <v>926</v>
      </c>
      <c r="B1056" t="s">
        <v>1177</v>
      </c>
      <c r="C1056" t="s">
        <v>1362</v>
      </c>
      <c r="D1056">
        <v>1327</v>
      </c>
      <c r="E1056">
        <v>1988.5</v>
      </c>
      <c r="F1056">
        <f t="shared" si="16"/>
        <v>5</v>
      </c>
      <c r="G1056" t="str">
        <f>STANDINGS_K[[#This Row],[League]]&amp;STANDINGS_K[[#This Row],[Team]]</f>
        <v>$150 Draft Champions Feb 10 1:00 pm Lg.3678kotex army</v>
      </c>
    </row>
    <row r="1057" spans="1:7" x14ac:dyDescent="0.25">
      <c r="A1057">
        <v>1083</v>
      </c>
      <c r="B1057" t="s">
        <v>1361</v>
      </c>
      <c r="C1057" t="s">
        <v>1362</v>
      </c>
      <c r="D1057">
        <v>1308</v>
      </c>
      <c r="E1057">
        <v>1831.5</v>
      </c>
      <c r="F1057">
        <f t="shared" si="16"/>
        <v>6</v>
      </c>
      <c r="G1057" t="str">
        <f>STANDINGS_K[[#This Row],[League]]&amp;STANDINGS_K[[#This Row],[Team]]</f>
        <v>$150 Draft Champions Feb 10 1:00 pm Lg.3678Texas Leaguers</v>
      </c>
    </row>
    <row r="1058" spans="1:7" x14ac:dyDescent="0.25">
      <c r="A1058">
        <v>1354</v>
      </c>
      <c r="B1058" t="s">
        <v>1372</v>
      </c>
      <c r="C1058" t="s">
        <v>1362</v>
      </c>
      <c r="D1058">
        <v>1272</v>
      </c>
      <c r="E1058">
        <v>1552.5</v>
      </c>
      <c r="F1058">
        <f t="shared" si="16"/>
        <v>7</v>
      </c>
      <c r="G1058" t="str">
        <f>STANDINGS_K[[#This Row],[League]]&amp;STANDINGS_K[[#This Row],[Team]]</f>
        <v>$150 Draft Champions Feb 10 1:00 pm Lg.3678CB &amp; Tay</v>
      </c>
    </row>
    <row r="1059" spans="1:7" x14ac:dyDescent="0.25">
      <c r="A1059">
        <v>1497</v>
      </c>
      <c r="B1059" t="s">
        <v>1364</v>
      </c>
      <c r="C1059" t="s">
        <v>1362</v>
      </c>
      <c r="D1059">
        <v>1256</v>
      </c>
      <c r="E1059">
        <v>1413</v>
      </c>
      <c r="F1059">
        <f t="shared" si="16"/>
        <v>8</v>
      </c>
      <c r="G1059" t="str">
        <f>STANDINGS_K[[#This Row],[League]]&amp;STANDINGS_K[[#This Row],[Team]]</f>
        <v>$150 Draft Champions Feb 10 1:00 pm Lg.3678Fear the Peak</v>
      </c>
    </row>
    <row r="1060" spans="1:7" x14ac:dyDescent="0.25">
      <c r="A1060">
        <v>1533</v>
      </c>
      <c r="B1060" t="s">
        <v>1371</v>
      </c>
      <c r="C1060" t="s">
        <v>1362</v>
      </c>
      <c r="D1060">
        <v>1252</v>
      </c>
      <c r="E1060">
        <v>1379</v>
      </c>
      <c r="F1060">
        <f t="shared" si="16"/>
        <v>9</v>
      </c>
      <c r="G1060" t="str">
        <f>STANDINGS_K[[#This Row],[League]]&amp;STANDINGS_K[[#This Row],[Team]]</f>
        <v>$150 Draft Champions Feb 10 1:00 pm Lg.3678King Of The Hill</v>
      </c>
    </row>
    <row r="1061" spans="1:7" x14ac:dyDescent="0.25">
      <c r="A1061">
        <v>1803</v>
      </c>
      <c r="B1061" t="s">
        <v>1373</v>
      </c>
      <c r="C1061" t="s">
        <v>1362</v>
      </c>
      <c r="D1061">
        <v>1217</v>
      </c>
      <c r="E1061">
        <v>1107.5</v>
      </c>
      <c r="F1061">
        <f t="shared" si="16"/>
        <v>10</v>
      </c>
      <c r="G1061" t="str">
        <f>STANDINGS_K[[#This Row],[League]]&amp;STANDINGS_K[[#This Row],[Team]]</f>
        <v>$150 Draft Champions Feb 10 1:00 pm Lg.3678Junkball express</v>
      </c>
    </row>
    <row r="1062" spans="1:7" x14ac:dyDescent="0.25">
      <c r="A1062">
        <v>1935</v>
      </c>
      <c r="B1062" t="s">
        <v>1363</v>
      </c>
      <c r="C1062" t="s">
        <v>1362</v>
      </c>
      <c r="D1062">
        <v>1202</v>
      </c>
      <c r="E1062">
        <v>977</v>
      </c>
      <c r="F1062">
        <f t="shared" si="16"/>
        <v>11</v>
      </c>
      <c r="G1062" t="str">
        <f>STANDINGS_K[[#This Row],[League]]&amp;STANDINGS_K[[#This Row],[Team]]</f>
        <v>$150 Draft Champions Feb 10 1:00 pm Lg.3678Jaguar 2</v>
      </c>
    </row>
    <row r="1063" spans="1:7" x14ac:dyDescent="0.25">
      <c r="A1063">
        <v>2201</v>
      </c>
      <c r="B1063" t="s">
        <v>1366</v>
      </c>
      <c r="C1063" t="s">
        <v>1362</v>
      </c>
      <c r="D1063">
        <v>1160</v>
      </c>
      <c r="E1063">
        <v>706.5</v>
      </c>
      <c r="F1063">
        <f t="shared" si="16"/>
        <v>12</v>
      </c>
      <c r="G1063" t="str">
        <f>STANDINGS_K[[#This Row],[League]]&amp;STANDINGS_K[[#This Row],[Team]]</f>
        <v>$150 Draft Champions Feb 10 1:00 pm Lg.3678Chalupa Batman 5</v>
      </c>
    </row>
    <row r="1064" spans="1:7" x14ac:dyDescent="0.25">
      <c r="A1064">
        <v>2579</v>
      </c>
      <c r="B1064" t="s">
        <v>291</v>
      </c>
      <c r="C1064" t="s">
        <v>1362</v>
      </c>
      <c r="D1064">
        <v>1079</v>
      </c>
      <c r="E1064">
        <v>331.5</v>
      </c>
      <c r="F1064">
        <f t="shared" si="16"/>
        <v>13</v>
      </c>
      <c r="G1064" t="str">
        <f>STANDINGS_K[[#This Row],[League]]&amp;STANDINGS_K[[#This Row],[Team]]</f>
        <v>$150 Draft Champions Feb 10 1:00 pm Lg.3678Big League Wood</v>
      </c>
    </row>
    <row r="1065" spans="1:7" x14ac:dyDescent="0.25">
      <c r="A1065">
        <v>2735</v>
      </c>
      <c r="B1065" t="s">
        <v>650</v>
      </c>
      <c r="C1065" t="s">
        <v>1362</v>
      </c>
      <c r="D1065">
        <v>1015</v>
      </c>
      <c r="E1065">
        <v>178</v>
      </c>
      <c r="F1065">
        <f t="shared" si="16"/>
        <v>14</v>
      </c>
      <c r="G1065" t="str">
        <f>STANDINGS_K[[#This Row],[League]]&amp;STANDINGS_K[[#This Row],[Team]]</f>
        <v>$150 Draft Champions Feb 10 1:00 pm Lg.3678Team Stein</v>
      </c>
    </row>
    <row r="1066" spans="1:7" x14ac:dyDescent="0.25">
      <c r="A1066">
        <v>2824</v>
      </c>
      <c r="B1066" t="s">
        <v>1365</v>
      </c>
      <c r="C1066" t="s">
        <v>1362</v>
      </c>
      <c r="D1066">
        <v>959</v>
      </c>
      <c r="E1066">
        <v>87</v>
      </c>
      <c r="F1066">
        <f t="shared" si="16"/>
        <v>15</v>
      </c>
      <c r="G1066" t="str">
        <f>STANDINGS_K[[#This Row],[League]]&amp;STANDINGS_K[[#This Row],[Team]]</f>
        <v>$150 Draft Champions Feb 10 1:00 pm Lg.3678Skydogs</v>
      </c>
    </row>
    <row r="1067" spans="1:7" x14ac:dyDescent="0.25">
      <c r="A1067">
        <v>354</v>
      </c>
      <c r="B1067" t="s">
        <v>1006</v>
      </c>
      <c r="C1067" t="s">
        <v>1375</v>
      </c>
      <c r="D1067">
        <v>1408</v>
      </c>
      <c r="E1067">
        <v>2559</v>
      </c>
      <c r="F1067">
        <f t="shared" si="16"/>
        <v>1</v>
      </c>
      <c r="G1067" t="str">
        <f>STANDINGS_K[[#This Row],[League]]&amp;STANDINGS_K[[#This Row],[Team]]</f>
        <v>$150 Draft Champions Feb 11 1:00 pm Lg.3679Team Lambach</v>
      </c>
    </row>
    <row r="1068" spans="1:7" x14ac:dyDescent="0.25">
      <c r="A1068">
        <v>639</v>
      </c>
      <c r="B1068" t="s">
        <v>1374</v>
      </c>
      <c r="C1068" t="s">
        <v>1375</v>
      </c>
      <c r="D1068">
        <v>1362</v>
      </c>
      <c r="E1068">
        <v>2275</v>
      </c>
      <c r="F1068">
        <f t="shared" si="16"/>
        <v>2</v>
      </c>
      <c r="G1068" t="str">
        <f>STANDINGS_K[[#This Row],[League]]&amp;STANDINGS_K[[#This Row],[Team]]</f>
        <v>$150 Draft Champions Feb 11 1:00 pm Lg.3679The Good, The Bad, and The Ugly</v>
      </c>
    </row>
    <row r="1069" spans="1:7" x14ac:dyDescent="0.25">
      <c r="A1069">
        <v>733</v>
      </c>
      <c r="B1069" t="s">
        <v>792</v>
      </c>
      <c r="C1069" t="s">
        <v>1375</v>
      </c>
      <c r="D1069">
        <v>1349</v>
      </c>
      <c r="E1069">
        <v>2181</v>
      </c>
      <c r="F1069">
        <f t="shared" si="16"/>
        <v>3</v>
      </c>
      <c r="G1069" t="str">
        <f>STANDINGS_K[[#This Row],[League]]&amp;STANDINGS_K[[#This Row],[Team]]</f>
        <v>$150 Draft Champions Feb 11 1:00 pm Lg.3679Team Robish</v>
      </c>
    </row>
    <row r="1070" spans="1:7" x14ac:dyDescent="0.25">
      <c r="A1070">
        <v>743</v>
      </c>
      <c r="B1070" t="s">
        <v>210</v>
      </c>
      <c r="C1070" t="s">
        <v>1375</v>
      </c>
      <c r="D1070">
        <v>1347</v>
      </c>
      <c r="E1070">
        <v>2162.5</v>
      </c>
      <c r="F1070">
        <f t="shared" si="16"/>
        <v>4</v>
      </c>
      <c r="G1070" t="str">
        <f>STANDINGS_K[[#This Row],[League]]&amp;STANDINGS_K[[#This Row],[Team]]</f>
        <v>$150 Draft Champions Feb 11 1:00 pm Lg.3679CC's Desperados</v>
      </c>
    </row>
    <row r="1071" spans="1:7" x14ac:dyDescent="0.25">
      <c r="A1071">
        <v>939</v>
      </c>
      <c r="B1071" t="s">
        <v>1379</v>
      </c>
      <c r="C1071" t="s">
        <v>1375</v>
      </c>
      <c r="D1071">
        <v>1325</v>
      </c>
      <c r="E1071">
        <v>1974.5</v>
      </c>
      <c r="F1071">
        <f t="shared" si="16"/>
        <v>5</v>
      </c>
      <c r="G1071" t="str">
        <f>STANDINGS_K[[#This Row],[League]]&amp;STANDINGS_K[[#This Row],[Team]]</f>
        <v>$150 Draft Champions Feb 11 1:00 pm Lg.3679Team Haberman</v>
      </c>
    </row>
    <row r="1072" spans="1:7" x14ac:dyDescent="0.25">
      <c r="A1072">
        <v>1382</v>
      </c>
      <c r="B1072" t="s">
        <v>315</v>
      </c>
      <c r="C1072" t="s">
        <v>1375</v>
      </c>
      <c r="D1072">
        <v>1269</v>
      </c>
      <c r="E1072">
        <v>1527</v>
      </c>
      <c r="F1072">
        <f t="shared" si="16"/>
        <v>6</v>
      </c>
      <c r="G1072" t="str">
        <f>STANDINGS_K[[#This Row],[League]]&amp;STANDINGS_K[[#This Row],[Team]]</f>
        <v>$150 Draft Champions Feb 11 1:00 pm Lg.3679More or Les</v>
      </c>
    </row>
    <row r="1073" spans="1:7" x14ac:dyDescent="0.25">
      <c r="A1073">
        <v>1575</v>
      </c>
      <c r="B1073" t="s">
        <v>232</v>
      </c>
      <c r="C1073" t="s">
        <v>1375</v>
      </c>
      <c r="D1073">
        <v>1248</v>
      </c>
      <c r="E1073">
        <v>1340</v>
      </c>
      <c r="F1073">
        <f t="shared" si="16"/>
        <v>7</v>
      </c>
      <c r="G1073" t="str">
        <f>STANDINGS_K[[#This Row],[League]]&amp;STANDINGS_K[[#This Row],[Team]]</f>
        <v>$150 Draft Champions Feb 11 1:00 pm Lg.3679Thing 6</v>
      </c>
    </row>
    <row r="1074" spans="1:7" x14ac:dyDescent="0.25">
      <c r="A1074">
        <v>1632</v>
      </c>
      <c r="B1074" t="s">
        <v>1378</v>
      </c>
      <c r="C1074" t="s">
        <v>1375</v>
      </c>
      <c r="D1074">
        <v>1241</v>
      </c>
      <c r="E1074">
        <v>1280.5</v>
      </c>
      <c r="F1074">
        <f t="shared" si="16"/>
        <v>8</v>
      </c>
      <c r="G1074" t="str">
        <f>STANDINGS_K[[#This Row],[League]]&amp;STANDINGS_K[[#This Row],[Team]]</f>
        <v>$150 Draft Champions Feb 11 1:00 pm Lg.3679The Incredibles ll</v>
      </c>
    </row>
    <row r="1075" spans="1:7" x14ac:dyDescent="0.25">
      <c r="A1075">
        <v>1876</v>
      </c>
      <c r="B1075" t="s">
        <v>405</v>
      </c>
      <c r="C1075" t="s">
        <v>1375</v>
      </c>
      <c r="D1075">
        <v>1208</v>
      </c>
      <c r="E1075">
        <v>1037</v>
      </c>
      <c r="F1075">
        <f t="shared" si="16"/>
        <v>9</v>
      </c>
      <c r="G1075" t="str">
        <f>STANDINGS_K[[#This Row],[League]]&amp;STANDINGS_K[[#This Row],[Team]]</f>
        <v>$150 Draft Champions Feb 11 1:00 pm Lg.3679Team Gates</v>
      </c>
    </row>
    <row r="1076" spans="1:7" x14ac:dyDescent="0.25">
      <c r="A1076">
        <v>1947</v>
      </c>
      <c r="B1076" t="s">
        <v>1376</v>
      </c>
      <c r="C1076" t="s">
        <v>1375</v>
      </c>
      <c r="D1076">
        <v>1201</v>
      </c>
      <c r="E1076">
        <v>967.5</v>
      </c>
      <c r="F1076">
        <f t="shared" si="16"/>
        <v>10</v>
      </c>
      <c r="G1076" t="str">
        <f>STANDINGS_K[[#This Row],[League]]&amp;STANDINGS_K[[#This Row],[Team]]</f>
        <v>$150 Draft Champions Feb 11 1:00 pm Lg.3679Whistler Hides $ From Sue</v>
      </c>
    </row>
    <row r="1077" spans="1:7" x14ac:dyDescent="0.25">
      <c r="A1077">
        <v>2013</v>
      </c>
      <c r="B1077" t="s">
        <v>16</v>
      </c>
      <c r="C1077" t="s">
        <v>1375</v>
      </c>
      <c r="D1077">
        <v>1190</v>
      </c>
      <c r="E1077">
        <v>901.5</v>
      </c>
      <c r="F1077">
        <f t="shared" si="16"/>
        <v>11</v>
      </c>
      <c r="G1077" t="str">
        <f>STANDINGS_K[[#This Row],[League]]&amp;STANDINGS_K[[#This Row],[Team]]</f>
        <v>$150 Draft Champions Feb 11 1:00 pm Lg.3679Team Phan</v>
      </c>
    </row>
    <row r="1078" spans="1:7" x14ac:dyDescent="0.25">
      <c r="A1078">
        <v>2339</v>
      </c>
      <c r="B1078" t="s">
        <v>1380</v>
      </c>
      <c r="C1078" t="s">
        <v>1375</v>
      </c>
      <c r="D1078">
        <v>1137</v>
      </c>
      <c r="E1078">
        <v>571.5</v>
      </c>
      <c r="F1078">
        <f t="shared" si="16"/>
        <v>12</v>
      </c>
      <c r="G1078" t="str">
        <f>STANDINGS_K[[#This Row],[League]]&amp;STANDINGS_K[[#This Row],[Team]]</f>
        <v>$150 Draft Champions Feb 11 1:00 pm Lg.3679Croips Giants</v>
      </c>
    </row>
    <row r="1079" spans="1:7" x14ac:dyDescent="0.25">
      <c r="A1079">
        <v>2340</v>
      </c>
      <c r="B1079" t="s">
        <v>1178</v>
      </c>
      <c r="C1079" t="s">
        <v>1375</v>
      </c>
      <c r="D1079">
        <v>1137</v>
      </c>
      <c r="E1079">
        <v>571.5</v>
      </c>
      <c r="F1079">
        <f t="shared" si="16"/>
        <v>13</v>
      </c>
      <c r="G1079" t="str">
        <f>STANDINGS_K[[#This Row],[League]]&amp;STANDINGS_K[[#This Row],[Team]]</f>
        <v>$150 Draft Champions Feb 11 1:00 pm Lg.3679Kramerica</v>
      </c>
    </row>
    <row r="1080" spans="1:7" x14ac:dyDescent="0.25">
      <c r="A1080">
        <v>2602</v>
      </c>
      <c r="B1080" t="s">
        <v>281</v>
      </c>
      <c r="C1080" t="s">
        <v>1375</v>
      </c>
      <c r="D1080">
        <v>1068</v>
      </c>
      <c r="E1080">
        <v>308</v>
      </c>
      <c r="F1080">
        <f t="shared" si="16"/>
        <v>14</v>
      </c>
      <c r="G1080" t="str">
        <f>STANDINGS_K[[#This Row],[League]]&amp;STANDINGS_K[[#This Row],[Team]]</f>
        <v>$150 Draft Champions Feb 11 1:00 pm Lg.3679Scared Hitless</v>
      </c>
    </row>
    <row r="1081" spans="1:7" x14ac:dyDescent="0.25">
      <c r="A1081">
        <v>2612</v>
      </c>
      <c r="B1081" t="s">
        <v>1377</v>
      </c>
      <c r="C1081" t="s">
        <v>1375</v>
      </c>
      <c r="D1081">
        <v>1065</v>
      </c>
      <c r="E1081">
        <v>299</v>
      </c>
      <c r="F1081">
        <f t="shared" si="16"/>
        <v>15</v>
      </c>
      <c r="G1081" t="str">
        <f>STANDINGS_K[[#This Row],[League]]&amp;STANDINGS_K[[#This Row],[Team]]</f>
        <v>$150 Draft Champions Feb 11 1:00 pm Lg.3679Get The Bag</v>
      </c>
    </row>
    <row r="1082" spans="1:7" x14ac:dyDescent="0.25">
      <c r="A1082">
        <v>248</v>
      </c>
      <c r="B1082" t="s">
        <v>1391</v>
      </c>
      <c r="C1082" t="s">
        <v>1382</v>
      </c>
      <c r="D1082">
        <v>1436</v>
      </c>
      <c r="E1082">
        <v>2662.5</v>
      </c>
      <c r="F1082">
        <f t="shared" si="16"/>
        <v>1</v>
      </c>
      <c r="G1082" t="str">
        <f>STANDINGS_K[[#This Row],[League]]&amp;STANDINGS_K[[#This Row],[Team]]</f>
        <v>$150 Draft Champions Feb 11 1:00 pm Lg.3684Hurry Pick Faster!!</v>
      </c>
    </row>
    <row r="1083" spans="1:7" x14ac:dyDescent="0.25">
      <c r="A1083">
        <v>280</v>
      </c>
      <c r="B1083" t="s">
        <v>1387</v>
      </c>
      <c r="C1083" t="s">
        <v>1382</v>
      </c>
      <c r="D1083">
        <v>1427</v>
      </c>
      <c r="E1083">
        <v>2631</v>
      </c>
      <c r="F1083">
        <f t="shared" si="16"/>
        <v>2</v>
      </c>
      <c r="G1083" t="str">
        <f>STANDINGS_K[[#This Row],[League]]&amp;STANDINGS_K[[#This Row],[Team]]</f>
        <v>$150 Draft Champions Feb 11 1:00 pm Lg.3684Rainmakers XXI</v>
      </c>
    </row>
    <row r="1084" spans="1:7" x14ac:dyDescent="0.25">
      <c r="A1084">
        <v>385</v>
      </c>
      <c r="B1084" t="s">
        <v>1390</v>
      </c>
      <c r="C1084" t="s">
        <v>1382</v>
      </c>
      <c r="D1084">
        <v>1402</v>
      </c>
      <c r="E1084">
        <v>2526</v>
      </c>
      <c r="F1084">
        <f t="shared" si="16"/>
        <v>3</v>
      </c>
      <c r="G1084" t="str">
        <f>STANDINGS_K[[#This Row],[League]]&amp;STANDINGS_K[[#This Row],[Team]]</f>
        <v>$150 Draft Champions Feb 11 1:00 pm Lg.3684Pyrolitic Decomposition 11</v>
      </c>
    </row>
    <row r="1085" spans="1:7" x14ac:dyDescent="0.25">
      <c r="A1085">
        <v>408</v>
      </c>
      <c r="B1085" t="s">
        <v>98</v>
      </c>
      <c r="C1085" t="s">
        <v>1382</v>
      </c>
      <c r="D1085">
        <v>1399</v>
      </c>
      <c r="E1085">
        <v>2505.5</v>
      </c>
      <c r="F1085">
        <f t="shared" si="16"/>
        <v>4</v>
      </c>
      <c r="G1085" t="str">
        <f>STANDINGS_K[[#This Row],[League]]&amp;STANDINGS_K[[#This Row],[Team]]</f>
        <v>$150 Draft Champions Feb 11 1:00 pm Lg.3684Team Ward</v>
      </c>
    </row>
    <row r="1086" spans="1:7" x14ac:dyDescent="0.25">
      <c r="A1086">
        <v>655</v>
      </c>
      <c r="B1086" t="s">
        <v>1388</v>
      </c>
      <c r="C1086" t="s">
        <v>1382</v>
      </c>
      <c r="D1086">
        <v>1359</v>
      </c>
      <c r="E1086">
        <v>2254.5</v>
      </c>
      <c r="F1086">
        <f t="shared" si="16"/>
        <v>5</v>
      </c>
      <c r="G1086" t="str">
        <f>STANDINGS_K[[#This Row],[League]]&amp;STANDINGS_K[[#This Row],[Team]]</f>
        <v>$150 Draft Champions Feb 11 1:00 pm Lg.3684DoubleEagles</v>
      </c>
    </row>
    <row r="1087" spans="1:7" x14ac:dyDescent="0.25">
      <c r="A1087">
        <v>795</v>
      </c>
      <c r="B1087" t="s">
        <v>1389</v>
      </c>
      <c r="C1087" t="s">
        <v>1382</v>
      </c>
      <c r="D1087">
        <v>1341</v>
      </c>
      <c r="E1087">
        <v>2117</v>
      </c>
      <c r="F1087">
        <f t="shared" si="16"/>
        <v>6</v>
      </c>
      <c r="G1087" t="str">
        <f>STANDINGS_K[[#This Row],[League]]&amp;STANDINGS_K[[#This Row],[Team]]</f>
        <v>$150 Draft Champions Feb 11 1:00 pm Lg.3684Some People Have Real Problems</v>
      </c>
    </row>
    <row r="1088" spans="1:7" x14ac:dyDescent="0.25">
      <c r="A1088">
        <v>1560</v>
      </c>
      <c r="B1088" t="s">
        <v>1385</v>
      </c>
      <c r="C1088" t="s">
        <v>1382</v>
      </c>
      <c r="D1088">
        <v>1249</v>
      </c>
      <c r="E1088">
        <v>1351.5</v>
      </c>
      <c r="F1088">
        <f t="shared" si="16"/>
        <v>7</v>
      </c>
      <c r="G1088" t="str">
        <f>STANDINGS_K[[#This Row],[League]]&amp;STANDINGS_K[[#This Row],[Team]]</f>
        <v>$150 Draft Champions Feb 11 1:00 pm Lg.3684Stack Attack</v>
      </c>
    </row>
    <row r="1089" spans="1:7" x14ac:dyDescent="0.25">
      <c r="A1089">
        <v>1637</v>
      </c>
      <c r="B1089" t="s">
        <v>1381</v>
      </c>
      <c r="C1089" t="s">
        <v>1382</v>
      </c>
      <c r="D1089">
        <v>1240</v>
      </c>
      <c r="E1089">
        <v>1275</v>
      </c>
      <c r="F1089">
        <f t="shared" si="16"/>
        <v>8</v>
      </c>
      <c r="G1089" t="str">
        <f>STANDINGS_K[[#This Row],[League]]&amp;STANDINGS_K[[#This Row],[Team]]</f>
        <v>$150 Draft Champions Feb 11 1:00 pm Lg.3684Suicide Squeeze</v>
      </c>
    </row>
    <row r="1090" spans="1:7" x14ac:dyDescent="0.25">
      <c r="A1090">
        <v>1664</v>
      </c>
      <c r="B1090" t="s">
        <v>191</v>
      </c>
      <c r="C1090" t="s">
        <v>1382</v>
      </c>
      <c r="D1090">
        <v>1236</v>
      </c>
      <c r="E1090">
        <v>1243.5</v>
      </c>
      <c r="F1090">
        <f t="shared" si="16"/>
        <v>9</v>
      </c>
      <c r="G1090" t="str">
        <f>STANDINGS_K[[#This Row],[League]]&amp;STANDINGS_K[[#This Row],[Team]]</f>
        <v>$150 Draft Champions Feb 11 1:00 pm Lg.3684Chico's Bail Bonds</v>
      </c>
    </row>
    <row r="1091" spans="1:7" x14ac:dyDescent="0.25">
      <c r="A1091">
        <v>1918</v>
      </c>
      <c r="B1091" t="s">
        <v>1386</v>
      </c>
      <c r="C1091" t="s">
        <v>1382</v>
      </c>
      <c r="D1091">
        <v>1204</v>
      </c>
      <c r="E1091">
        <v>995.5</v>
      </c>
      <c r="F1091">
        <f t="shared" ref="F1091:F1154" si="17">IF(C1091=C1090,F1090+1,1)</f>
        <v>10</v>
      </c>
      <c r="G1091" t="str">
        <f>STANDINGS_K[[#This Row],[League]]&amp;STANDINGS_K[[#This Row],[Team]]</f>
        <v>$150 Draft Champions Feb 11 1:00 pm Lg.3684Reverse Cowgill 0211</v>
      </c>
    </row>
    <row r="1092" spans="1:7" x14ac:dyDescent="0.25">
      <c r="A1092">
        <v>2012</v>
      </c>
      <c r="B1092" t="s">
        <v>104</v>
      </c>
      <c r="C1092" t="s">
        <v>1382</v>
      </c>
      <c r="D1092">
        <v>1190</v>
      </c>
      <c r="E1092">
        <v>901.5</v>
      </c>
      <c r="F1092">
        <f t="shared" si="17"/>
        <v>11</v>
      </c>
      <c r="G1092" t="str">
        <f>STANDINGS_K[[#This Row],[League]]&amp;STANDINGS_K[[#This Row],[Team]]</f>
        <v>$150 Draft Champions Feb 11 1:00 pm Lg.3684Team Pawlowski</v>
      </c>
    </row>
    <row r="1093" spans="1:7" x14ac:dyDescent="0.25">
      <c r="A1093">
        <v>2101</v>
      </c>
      <c r="B1093" t="s">
        <v>141</v>
      </c>
      <c r="C1093" t="s">
        <v>1382</v>
      </c>
      <c r="D1093">
        <v>1176</v>
      </c>
      <c r="E1093">
        <v>812</v>
      </c>
      <c r="F1093">
        <f t="shared" si="17"/>
        <v>12</v>
      </c>
      <c r="G1093" t="str">
        <f>STANDINGS_K[[#This Row],[League]]&amp;STANDINGS_K[[#This Row],[Team]]</f>
        <v>$150 Draft Champions Feb 11 1:00 pm Lg.3684SNK Crushers</v>
      </c>
    </row>
    <row r="1094" spans="1:7" x14ac:dyDescent="0.25">
      <c r="A1094">
        <v>2139</v>
      </c>
      <c r="B1094" t="s">
        <v>276</v>
      </c>
      <c r="C1094" t="s">
        <v>1382</v>
      </c>
      <c r="D1094">
        <v>1169</v>
      </c>
      <c r="E1094">
        <v>772</v>
      </c>
      <c r="F1094">
        <f t="shared" si="17"/>
        <v>13</v>
      </c>
      <c r="G1094" t="str">
        <f>STANDINGS_K[[#This Row],[League]]&amp;STANDINGS_K[[#This Row],[Team]]</f>
        <v>$150 Draft Champions Feb 11 1:00 pm Lg.3684Starfishmn 0211</v>
      </c>
    </row>
    <row r="1095" spans="1:7" x14ac:dyDescent="0.25">
      <c r="A1095">
        <v>2285</v>
      </c>
      <c r="B1095" t="s">
        <v>1384</v>
      </c>
      <c r="C1095" t="s">
        <v>1382</v>
      </c>
      <c r="D1095">
        <v>1147</v>
      </c>
      <c r="E1095">
        <v>628.5</v>
      </c>
      <c r="F1095">
        <f t="shared" si="17"/>
        <v>14</v>
      </c>
      <c r="G1095" t="str">
        <f>STANDINGS_K[[#This Row],[League]]&amp;STANDINGS_K[[#This Row],[Team]]</f>
        <v>$150 Draft Champions Feb 11 1:00 pm Lg.3684Team Poulin</v>
      </c>
    </row>
    <row r="1096" spans="1:7" x14ac:dyDescent="0.25">
      <c r="A1096">
        <v>2893</v>
      </c>
      <c r="B1096" t="s">
        <v>1383</v>
      </c>
      <c r="C1096" t="s">
        <v>1382</v>
      </c>
      <c r="D1096">
        <v>854</v>
      </c>
      <c r="E1096">
        <v>18</v>
      </c>
      <c r="F1096">
        <f t="shared" si="17"/>
        <v>15</v>
      </c>
      <c r="G1096" t="str">
        <f>STANDINGS_K[[#This Row],[League]]&amp;STANDINGS_K[[#This Row],[Team]]</f>
        <v>$150 Draft Champions Feb 11 1:00 pm Lg.3684Kiss My El Chapo 2</v>
      </c>
    </row>
    <row r="1097" spans="1:7" x14ac:dyDescent="0.25">
      <c r="A1097">
        <v>52</v>
      </c>
      <c r="B1097" t="s">
        <v>427</v>
      </c>
      <c r="C1097" t="s">
        <v>1392</v>
      </c>
      <c r="D1097">
        <v>1517</v>
      </c>
      <c r="E1097">
        <v>2858.5</v>
      </c>
      <c r="F1097">
        <f t="shared" si="17"/>
        <v>1</v>
      </c>
      <c r="G1097" t="str">
        <f>STANDINGS_K[[#This Row],[League]]&amp;STANDINGS_K[[#This Row],[Team]]</f>
        <v>$150 Draft Champions Feb 12 1:00 pm Lg.3685RotoGut DC II</v>
      </c>
    </row>
    <row r="1098" spans="1:7" x14ac:dyDescent="0.25">
      <c r="A1098">
        <v>83</v>
      </c>
      <c r="B1098" t="s">
        <v>1397</v>
      </c>
      <c r="C1098" t="s">
        <v>1392</v>
      </c>
      <c r="D1098">
        <v>1495</v>
      </c>
      <c r="E1098">
        <v>2827</v>
      </c>
      <c r="F1098">
        <f t="shared" si="17"/>
        <v>2</v>
      </c>
      <c r="G1098" t="str">
        <f>STANDINGS_K[[#This Row],[League]]&amp;STANDINGS_K[[#This Row],[Team]]</f>
        <v>$150 Draft Champions Feb 12 1:00 pm Lg.3685El Scorchos</v>
      </c>
    </row>
    <row r="1099" spans="1:7" x14ac:dyDescent="0.25">
      <c r="A1099">
        <v>110</v>
      </c>
      <c r="B1099" t="s">
        <v>203</v>
      </c>
      <c r="C1099" t="s">
        <v>1392</v>
      </c>
      <c r="D1099">
        <v>1482</v>
      </c>
      <c r="E1099">
        <v>2801</v>
      </c>
      <c r="F1099">
        <f t="shared" si="17"/>
        <v>3</v>
      </c>
      <c r="G1099" t="str">
        <f>STANDINGS_K[[#This Row],[League]]&amp;STANDINGS_K[[#This Row],[Team]]</f>
        <v>$150 Draft Champions Feb 12 1:00 pm Lg.3685Corleone 4</v>
      </c>
    </row>
    <row r="1100" spans="1:7" x14ac:dyDescent="0.25">
      <c r="A1100">
        <v>596</v>
      </c>
      <c r="B1100" t="s">
        <v>1393</v>
      </c>
      <c r="C1100" t="s">
        <v>1392</v>
      </c>
      <c r="D1100">
        <v>1369</v>
      </c>
      <c r="E1100">
        <v>2317.5</v>
      </c>
      <c r="F1100">
        <f t="shared" si="17"/>
        <v>4</v>
      </c>
      <c r="G1100" t="str">
        <f>STANDINGS_K[[#This Row],[League]]&amp;STANDINGS_K[[#This Row],[Team]]</f>
        <v>$150 Draft Champions Feb 12 1:00 pm Lg.3685J-Roc's CarWash</v>
      </c>
    </row>
    <row r="1101" spans="1:7" x14ac:dyDescent="0.25">
      <c r="A1101">
        <v>1325</v>
      </c>
      <c r="B1101" t="s">
        <v>1395</v>
      </c>
      <c r="C1101" t="s">
        <v>1392</v>
      </c>
      <c r="D1101">
        <v>1275</v>
      </c>
      <c r="E1101">
        <v>1584</v>
      </c>
      <c r="F1101">
        <f t="shared" si="17"/>
        <v>5</v>
      </c>
      <c r="G1101" t="str">
        <f>STANDINGS_K[[#This Row],[League]]&amp;STANDINGS_K[[#This Row],[Team]]</f>
        <v>$150 Draft Champions Feb 12 1:00 pm Lg.3685Guiness Stout</v>
      </c>
    </row>
    <row r="1102" spans="1:7" x14ac:dyDescent="0.25">
      <c r="A1102">
        <v>1393</v>
      </c>
      <c r="B1102" t="s">
        <v>286</v>
      </c>
      <c r="C1102" t="s">
        <v>1392</v>
      </c>
      <c r="D1102">
        <v>1268</v>
      </c>
      <c r="E1102">
        <v>1520</v>
      </c>
      <c r="F1102">
        <f t="shared" si="17"/>
        <v>6</v>
      </c>
      <c r="G1102" t="str">
        <f>STANDINGS_K[[#This Row],[League]]&amp;STANDINGS_K[[#This Row],[Team]]</f>
        <v>$150 Draft Champions Feb 12 1:00 pm Lg.3685Team Williams</v>
      </c>
    </row>
    <row r="1103" spans="1:7" x14ac:dyDescent="0.25">
      <c r="A1103">
        <v>1516</v>
      </c>
      <c r="B1103" t="s">
        <v>331</v>
      </c>
      <c r="C1103" t="s">
        <v>1392</v>
      </c>
      <c r="D1103">
        <v>1254</v>
      </c>
      <c r="E1103">
        <v>1394.5</v>
      </c>
      <c r="F1103">
        <f t="shared" si="17"/>
        <v>7</v>
      </c>
      <c r="G1103" t="str">
        <f>STANDINGS_K[[#This Row],[League]]&amp;STANDINGS_K[[#This Row],[Team]]</f>
        <v>$150 Draft Champions Feb 12 1:00 pm Lg.3685Golden Sombreros</v>
      </c>
    </row>
    <row r="1104" spans="1:7" x14ac:dyDescent="0.25">
      <c r="A1104">
        <v>1758</v>
      </c>
      <c r="B1104" t="s">
        <v>261</v>
      </c>
      <c r="C1104" t="s">
        <v>1392</v>
      </c>
      <c r="D1104">
        <v>1225</v>
      </c>
      <c r="E1104">
        <v>1153.5</v>
      </c>
      <c r="F1104">
        <f t="shared" si="17"/>
        <v>8</v>
      </c>
      <c r="G1104" t="str">
        <f>STANDINGS_K[[#This Row],[League]]&amp;STANDINGS_K[[#This Row],[Team]]</f>
        <v>$150 Draft Champions Feb 12 1:00 pm Lg.3685Nuisance</v>
      </c>
    </row>
    <row r="1105" spans="1:7" x14ac:dyDescent="0.25">
      <c r="A1105">
        <v>1921</v>
      </c>
      <c r="B1105" t="s">
        <v>25</v>
      </c>
      <c r="C1105" t="s">
        <v>1392</v>
      </c>
      <c r="D1105">
        <v>1204</v>
      </c>
      <c r="E1105">
        <v>995.5</v>
      </c>
      <c r="F1105">
        <f t="shared" si="17"/>
        <v>9</v>
      </c>
      <c r="G1105" t="str">
        <f>STANDINGS_K[[#This Row],[League]]&amp;STANDINGS_K[[#This Row],[Team]]</f>
        <v>$150 Draft Champions Feb 12 1:00 pm Lg.3685billyhaze</v>
      </c>
    </row>
    <row r="1106" spans="1:7" x14ac:dyDescent="0.25">
      <c r="A1106">
        <v>2194</v>
      </c>
      <c r="B1106" t="s">
        <v>1396</v>
      </c>
      <c r="C1106" t="s">
        <v>1392</v>
      </c>
      <c r="D1106">
        <v>1161</v>
      </c>
      <c r="E1106">
        <v>715</v>
      </c>
      <c r="F1106">
        <f t="shared" si="17"/>
        <v>10</v>
      </c>
      <c r="G1106" t="str">
        <f>STANDINGS_K[[#This Row],[League]]&amp;STANDINGS_K[[#This Row],[Team]]</f>
        <v>$150 Draft Champions Feb 12 1:00 pm Lg.3685Bottom Feeders</v>
      </c>
    </row>
    <row r="1107" spans="1:7" x14ac:dyDescent="0.25">
      <c r="A1107">
        <v>2343</v>
      </c>
      <c r="B1107" t="s">
        <v>1394</v>
      </c>
      <c r="C1107" t="s">
        <v>1392</v>
      </c>
      <c r="D1107">
        <v>1136</v>
      </c>
      <c r="E1107">
        <v>568</v>
      </c>
      <c r="F1107">
        <f t="shared" si="17"/>
        <v>11</v>
      </c>
      <c r="G1107" t="str">
        <f>STANDINGS_K[[#This Row],[League]]&amp;STANDINGS_K[[#This Row],[Team]]</f>
        <v>$150 Draft Champions Feb 12 1:00 pm Lg.3685O Town DC 2</v>
      </c>
    </row>
    <row r="1108" spans="1:7" x14ac:dyDescent="0.25">
      <c r="A1108">
        <v>2397</v>
      </c>
      <c r="B1108" t="s">
        <v>150</v>
      </c>
      <c r="C1108" t="s">
        <v>1392</v>
      </c>
      <c r="D1108">
        <v>1123</v>
      </c>
      <c r="E1108">
        <v>513</v>
      </c>
      <c r="F1108">
        <f t="shared" si="17"/>
        <v>12</v>
      </c>
      <c r="G1108" t="str">
        <f>STANDINGS_K[[#This Row],[League]]&amp;STANDINGS_K[[#This Row],[Team]]</f>
        <v>$150 Draft Champions Feb 12 1:00 pm Lg.3685Amazins</v>
      </c>
    </row>
    <row r="1109" spans="1:7" x14ac:dyDescent="0.25">
      <c r="A1109">
        <v>2532</v>
      </c>
      <c r="B1109" t="s">
        <v>104</v>
      </c>
      <c r="C1109" t="s">
        <v>1392</v>
      </c>
      <c r="D1109">
        <v>1092</v>
      </c>
      <c r="E1109">
        <v>381</v>
      </c>
      <c r="F1109">
        <f t="shared" si="17"/>
        <v>13</v>
      </c>
      <c r="G1109" t="str">
        <f>STANDINGS_K[[#This Row],[League]]&amp;STANDINGS_K[[#This Row],[Team]]</f>
        <v>$150 Draft Champions Feb 12 1:00 pm Lg.3685Team Pawlowski</v>
      </c>
    </row>
    <row r="1110" spans="1:7" x14ac:dyDescent="0.25">
      <c r="A1110">
        <v>2683</v>
      </c>
      <c r="B1110" t="s">
        <v>470</v>
      </c>
      <c r="C1110" t="s">
        <v>1392</v>
      </c>
      <c r="D1110">
        <v>1037</v>
      </c>
      <c r="E1110">
        <v>228</v>
      </c>
      <c r="F1110">
        <f t="shared" si="17"/>
        <v>14</v>
      </c>
      <c r="G1110" t="str">
        <f>STANDINGS_K[[#This Row],[League]]&amp;STANDINGS_K[[#This Row],[Team]]</f>
        <v>$150 Draft Champions Feb 12 1:00 pm Lg.3685Brickdust</v>
      </c>
    </row>
    <row r="1111" spans="1:7" x14ac:dyDescent="0.25">
      <c r="A1111">
        <v>2691</v>
      </c>
      <c r="B1111" t="s">
        <v>128</v>
      </c>
      <c r="C1111" t="s">
        <v>1392</v>
      </c>
      <c r="D1111">
        <v>1033</v>
      </c>
      <c r="E1111">
        <v>219</v>
      </c>
      <c r="F1111">
        <f t="shared" si="17"/>
        <v>15</v>
      </c>
      <c r="G1111" t="str">
        <f>STANDINGS_K[[#This Row],[League]]&amp;STANDINGS_K[[#This Row],[Team]]</f>
        <v>$150 Draft Champions Feb 12 1:00 pm Lg.3685Team Boelkens</v>
      </c>
    </row>
    <row r="1112" spans="1:7" x14ac:dyDescent="0.25">
      <c r="A1112">
        <v>119</v>
      </c>
      <c r="B1112" t="s">
        <v>1403</v>
      </c>
      <c r="C1112" t="s">
        <v>1399</v>
      </c>
      <c r="D1112">
        <v>1478</v>
      </c>
      <c r="E1112">
        <v>2790</v>
      </c>
      <c r="F1112">
        <f t="shared" si="17"/>
        <v>1</v>
      </c>
      <c r="G1112" t="str">
        <f>STANDINGS_K[[#This Row],[League]]&amp;STANDINGS_K[[#This Row],[Team]]</f>
        <v>$150 Draft Champions Feb 12 1:00 pm Lg.3688Da Bums</v>
      </c>
    </row>
    <row r="1113" spans="1:7" x14ac:dyDescent="0.25">
      <c r="A1113">
        <v>232</v>
      </c>
      <c r="B1113" t="s">
        <v>1400</v>
      </c>
      <c r="C1113" t="s">
        <v>1399</v>
      </c>
      <c r="D1113">
        <v>1440</v>
      </c>
      <c r="E1113">
        <v>2679</v>
      </c>
      <c r="F1113">
        <f t="shared" si="17"/>
        <v>2</v>
      </c>
      <c r="G1113" t="str">
        <f>STANDINGS_K[[#This Row],[League]]&amp;STANDINGS_K[[#This Row],[Team]]</f>
        <v>$150 Draft Champions Feb 12 1:00 pm Lg.3688Maddon Gnomes 3</v>
      </c>
    </row>
    <row r="1114" spans="1:7" x14ac:dyDescent="0.25">
      <c r="A1114">
        <v>253</v>
      </c>
      <c r="B1114" t="s">
        <v>381</v>
      </c>
      <c r="C1114" t="s">
        <v>1399</v>
      </c>
      <c r="D1114">
        <v>1435</v>
      </c>
      <c r="E1114">
        <v>2658</v>
      </c>
      <c r="F1114">
        <f t="shared" si="17"/>
        <v>3</v>
      </c>
      <c r="G1114" t="str">
        <f>STANDINGS_K[[#This Row],[League]]&amp;STANDINGS_K[[#This Row],[Team]]</f>
        <v>$150 Draft Champions Feb 12 1:00 pm Lg.3688Calgary Cannons v2</v>
      </c>
    </row>
    <row r="1115" spans="1:7" x14ac:dyDescent="0.25">
      <c r="A1115">
        <v>475</v>
      </c>
      <c r="B1115" t="s">
        <v>1407</v>
      </c>
      <c r="C1115" t="s">
        <v>1399</v>
      </c>
      <c r="D1115">
        <v>1388</v>
      </c>
      <c r="E1115">
        <v>2437.5</v>
      </c>
      <c r="F1115">
        <f t="shared" si="17"/>
        <v>4</v>
      </c>
      <c r="G1115" t="str">
        <f>STANDINGS_K[[#This Row],[League]]&amp;STANDINGS_K[[#This Row],[Team]]</f>
        <v>$150 Draft Champions Feb 12 1:00 pm Lg.3688Just Pick!!!</v>
      </c>
    </row>
    <row r="1116" spans="1:7" x14ac:dyDescent="0.25">
      <c r="A1116">
        <v>498</v>
      </c>
      <c r="B1116" t="s">
        <v>1404</v>
      </c>
      <c r="C1116" t="s">
        <v>1399</v>
      </c>
      <c r="D1116">
        <v>1386</v>
      </c>
      <c r="E1116">
        <v>2417.5</v>
      </c>
      <c r="F1116">
        <f t="shared" si="17"/>
        <v>5</v>
      </c>
      <c r="G1116" t="str">
        <f>STANDINGS_K[[#This Row],[League]]&amp;STANDINGS_K[[#This Row],[Team]]</f>
        <v>$150 Draft Champions Feb 12 1:00 pm Lg.3688Team passalacqua</v>
      </c>
    </row>
    <row r="1117" spans="1:7" x14ac:dyDescent="0.25">
      <c r="A1117">
        <v>927</v>
      </c>
      <c r="B1117" t="s">
        <v>1398</v>
      </c>
      <c r="C1117" t="s">
        <v>1399</v>
      </c>
      <c r="D1117">
        <v>1327</v>
      </c>
      <c r="E1117">
        <v>1988.5</v>
      </c>
      <c r="F1117">
        <f t="shared" si="17"/>
        <v>6</v>
      </c>
      <c r="G1117" t="str">
        <f>STANDINGS_K[[#This Row],[League]]&amp;STANDINGS_K[[#This Row],[Team]]</f>
        <v>$150 Draft Champions Feb 12 1:00 pm Lg.3688the Bunt Sharts!</v>
      </c>
    </row>
    <row r="1118" spans="1:7" x14ac:dyDescent="0.25">
      <c r="A1118">
        <v>1153</v>
      </c>
      <c r="B1118" t="s">
        <v>1405</v>
      </c>
      <c r="C1118" t="s">
        <v>1399</v>
      </c>
      <c r="D1118">
        <v>1300</v>
      </c>
      <c r="E1118">
        <v>1758.5</v>
      </c>
      <c r="F1118">
        <f t="shared" si="17"/>
        <v>7</v>
      </c>
      <c r="G1118" t="str">
        <f>STANDINGS_K[[#This Row],[League]]&amp;STANDINGS_K[[#This Row],[Team]]</f>
        <v>$150 Draft Champions Feb 12 1:00 pm Lg.3688Peculiar People</v>
      </c>
    </row>
    <row r="1119" spans="1:7" x14ac:dyDescent="0.25">
      <c r="A1119">
        <v>1314</v>
      </c>
      <c r="B1119" t="s">
        <v>314</v>
      </c>
      <c r="C1119" t="s">
        <v>1399</v>
      </c>
      <c r="D1119">
        <v>1277</v>
      </c>
      <c r="E1119">
        <v>1600</v>
      </c>
      <c r="F1119">
        <f t="shared" si="17"/>
        <v>8</v>
      </c>
      <c r="G1119" t="str">
        <f>STANDINGS_K[[#This Row],[League]]&amp;STANDINGS_K[[#This Row],[Team]]</f>
        <v>$150 Draft Champions Feb 12 1:00 pm Lg.3688Team Baseball</v>
      </c>
    </row>
    <row r="1120" spans="1:7" x14ac:dyDescent="0.25">
      <c r="A1120">
        <v>1915</v>
      </c>
      <c r="B1120" t="s">
        <v>1406</v>
      </c>
      <c r="C1120" t="s">
        <v>1399</v>
      </c>
      <c r="D1120">
        <v>1204</v>
      </c>
      <c r="E1120">
        <v>995.5</v>
      </c>
      <c r="F1120">
        <f t="shared" si="17"/>
        <v>9</v>
      </c>
      <c r="G1120" t="str">
        <f>STANDINGS_K[[#This Row],[League]]&amp;STANDINGS_K[[#This Row],[Team]]</f>
        <v>$150 Draft Champions Feb 12 1:00 pm Lg.3688OKMOTS 1</v>
      </c>
    </row>
    <row r="1121" spans="1:7" x14ac:dyDescent="0.25">
      <c r="A1121">
        <v>1919</v>
      </c>
      <c r="B1121" t="s">
        <v>412</v>
      </c>
      <c r="C1121" t="s">
        <v>1399</v>
      </c>
      <c r="D1121">
        <v>1204</v>
      </c>
      <c r="E1121">
        <v>995.5</v>
      </c>
      <c r="F1121">
        <f t="shared" si="17"/>
        <v>10</v>
      </c>
      <c r="G1121" t="str">
        <f>STANDINGS_K[[#This Row],[League]]&amp;STANDINGS_K[[#This Row],[Team]]</f>
        <v>$150 Draft Champions Feb 12 1:00 pm Lg.3688Team Koerner</v>
      </c>
    </row>
    <row r="1122" spans="1:7" x14ac:dyDescent="0.25">
      <c r="A1122">
        <v>2100</v>
      </c>
      <c r="B1122" t="s">
        <v>1402</v>
      </c>
      <c r="C1122" t="s">
        <v>1399</v>
      </c>
      <c r="D1122">
        <v>1176</v>
      </c>
      <c r="E1122">
        <v>812</v>
      </c>
      <c r="F1122">
        <f t="shared" si="17"/>
        <v>11</v>
      </c>
      <c r="G1122" t="str">
        <f>STANDINGS_K[[#This Row],[League]]&amp;STANDINGS_K[[#This Row],[Team]]</f>
        <v>$150 Draft Champions Feb 12 1:00 pm Lg.3688ROYAL BLUE</v>
      </c>
    </row>
    <row r="1123" spans="1:7" x14ac:dyDescent="0.25">
      <c r="A1123">
        <v>2268</v>
      </c>
      <c r="B1123" t="s">
        <v>365</v>
      </c>
      <c r="C1123" t="s">
        <v>1399</v>
      </c>
      <c r="D1123">
        <v>1150</v>
      </c>
      <c r="E1123">
        <v>642</v>
      </c>
      <c r="F1123">
        <f t="shared" si="17"/>
        <v>12</v>
      </c>
      <c r="G1123" t="str">
        <f>STANDINGS_K[[#This Row],[League]]&amp;STANDINGS_K[[#This Row],[Team]]</f>
        <v>$150 Draft Champions Feb 12 1:00 pm Lg.3688BALCO: HENNESSY &amp; PEDS 2</v>
      </c>
    </row>
    <row r="1124" spans="1:7" x14ac:dyDescent="0.25">
      <c r="A1124">
        <v>2384</v>
      </c>
      <c r="B1124" t="s">
        <v>1401</v>
      </c>
      <c r="C1124" t="s">
        <v>1399</v>
      </c>
      <c r="D1124">
        <v>1127</v>
      </c>
      <c r="E1124">
        <v>526.5</v>
      </c>
      <c r="F1124">
        <f t="shared" si="17"/>
        <v>13</v>
      </c>
      <c r="G1124" t="str">
        <f>STANDINGS_K[[#This Row],[League]]&amp;STANDINGS_K[[#This Row],[Team]]</f>
        <v>$150 Draft Champions Feb 12 1:00 pm Lg.3688Papi for President</v>
      </c>
    </row>
    <row r="1125" spans="1:7" x14ac:dyDescent="0.25">
      <c r="A1125">
        <v>2640</v>
      </c>
      <c r="B1125" t="s">
        <v>1408</v>
      </c>
      <c r="C1125" t="s">
        <v>1399</v>
      </c>
      <c r="D1125">
        <v>1053</v>
      </c>
      <c r="E1125">
        <v>269.5</v>
      </c>
      <c r="F1125">
        <f t="shared" si="17"/>
        <v>14</v>
      </c>
      <c r="G1125" t="str">
        <f>STANDINGS_K[[#This Row],[League]]&amp;STANDINGS_K[[#This Row],[Team]]</f>
        <v>$150 Draft Champions Feb 12 1:00 pm Lg.3688Team Rockwell</v>
      </c>
    </row>
    <row r="1126" spans="1:7" x14ac:dyDescent="0.25">
      <c r="A1126">
        <v>2811</v>
      </c>
      <c r="B1126" t="s">
        <v>278</v>
      </c>
      <c r="C1126" t="s">
        <v>1399</v>
      </c>
      <c r="D1126">
        <v>970</v>
      </c>
      <c r="E1126">
        <v>100</v>
      </c>
      <c r="F1126">
        <f t="shared" si="17"/>
        <v>15</v>
      </c>
      <c r="G1126" t="str">
        <f>STANDINGS_K[[#This Row],[League]]&amp;STANDINGS_K[[#This Row],[Team]]</f>
        <v>$150 Draft Champions Feb 12 1:00 pm Lg.3688Team Gibbons</v>
      </c>
    </row>
    <row r="1127" spans="1:7" x14ac:dyDescent="0.25">
      <c r="A1127">
        <v>20</v>
      </c>
      <c r="B1127" t="s">
        <v>400</v>
      </c>
      <c r="C1127" t="s">
        <v>1409</v>
      </c>
      <c r="D1127">
        <v>1565</v>
      </c>
      <c r="E1127">
        <v>2891</v>
      </c>
      <c r="F1127">
        <f t="shared" si="17"/>
        <v>1</v>
      </c>
      <c r="G1127" t="str">
        <f>STANDINGS_K[[#This Row],[League]]&amp;STANDINGS_K[[#This Row],[Team]]</f>
        <v>$150 Draft Champions Feb 13 1:00 pm Lg.3689Man of Steal</v>
      </c>
    </row>
    <row r="1128" spans="1:7" x14ac:dyDescent="0.25">
      <c r="A1128">
        <v>64</v>
      </c>
      <c r="B1128" t="s">
        <v>1413</v>
      </c>
      <c r="C1128" t="s">
        <v>1409</v>
      </c>
      <c r="D1128">
        <v>1507</v>
      </c>
      <c r="E1128">
        <v>2847.5</v>
      </c>
      <c r="F1128">
        <f t="shared" si="17"/>
        <v>2</v>
      </c>
      <c r="G1128" t="str">
        <f>STANDINGS_K[[#This Row],[League]]&amp;STANDINGS_K[[#This Row],[Team]]</f>
        <v>$150 Draft Champions Feb 13 1:00 pm Lg.3689The Killchain</v>
      </c>
    </row>
    <row r="1129" spans="1:7" x14ac:dyDescent="0.25">
      <c r="A1129">
        <v>92</v>
      </c>
      <c r="B1129" t="s">
        <v>1414</v>
      </c>
      <c r="C1129" t="s">
        <v>1409</v>
      </c>
      <c r="D1129">
        <v>1493</v>
      </c>
      <c r="E1129">
        <v>2822</v>
      </c>
      <c r="F1129">
        <f t="shared" si="17"/>
        <v>3</v>
      </c>
      <c r="G1129" t="str">
        <f>STANDINGS_K[[#This Row],[League]]&amp;STANDINGS_K[[#This Row],[Team]]</f>
        <v>$150 Draft Champions Feb 13 1:00 pm Lg.3689smackers VI</v>
      </c>
    </row>
    <row r="1130" spans="1:7" x14ac:dyDescent="0.25">
      <c r="A1130">
        <v>378</v>
      </c>
      <c r="B1130" t="s">
        <v>39</v>
      </c>
      <c r="C1130" t="s">
        <v>1409</v>
      </c>
      <c r="D1130">
        <v>1403</v>
      </c>
      <c r="E1130">
        <v>2533</v>
      </c>
      <c r="F1130">
        <f t="shared" si="17"/>
        <v>4</v>
      </c>
      <c r="G1130" t="str">
        <f>STANDINGS_K[[#This Row],[League]]&amp;STANDINGS_K[[#This Row],[Team]]</f>
        <v>$150 Draft Champions Feb 13 1:00 pm Lg.3689Team highland</v>
      </c>
    </row>
    <row r="1131" spans="1:7" x14ac:dyDescent="0.25">
      <c r="A1131">
        <v>835</v>
      </c>
      <c r="B1131" t="s">
        <v>1415</v>
      </c>
      <c r="C1131" t="s">
        <v>1409</v>
      </c>
      <c r="D1131">
        <v>1335</v>
      </c>
      <c r="E1131">
        <v>2072</v>
      </c>
      <c r="F1131">
        <f t="shared" si="17"/>
        <v>5</v>
      </c>
      <c r="G1131" t="str">
        <f>STANDINGS_K[[#This Row],[League]]&amp;STANDINGS_K[[#This Row],[Team]]</f>
        <v>$150 Draft Champions Feb 13 1:00 pm Lg.3689Buddy Guy</v>
      </c>
    </row>
    <row r="1132" spans="1:7" x14ac:dyDescent="0.25">
      <c r="A1132">
        <v>837</v>
      </c>
      <c r="B1132" t="s">
        <v>1417</v>
      </c>
      <c r="C1132" t="s">
        <v>1409</v>
      </c>
      <c r="D1132">
        <v>1335</v>
      </c>
      <c r="E1132">
        <v>2072</v>
      </c>
      <c r="F1132">
        <f t="shared" si="17"/>
        <v>6</v>
      </c>
      <c r="G1132" t="str">
        <f>STANDINGS_K[[#This Row],[League]]&amp;STANDINGS_K[[#This Row],[Team]]</f>
        <v>$150 Draft Champions Feb 13 1:00 pm Lg.3689Harmon Clayton Killebrew</v>
      </c>
    </row>
    <row r="1133" spans="1:7" x14ac:dyDescent="0.25">
      <c r="A1133">
        <v>1112</v>
      </c>
      <c r="B1133" t="s">
        <v>1416</v>
      </c>
      <c r="C1133" t="s">
        <v>1409</v>
      </c>
      <c r="D1133">
        <v>1304</v>
      </c>
      <c r="E1133">
        <v>1796</v>
      </c>
      <c r="F1133">
        <f t="shared" si="17"/>
        <v>7</v>
      </c>
      <c r="G1133" t="str">
        <f>STANDINGS_K[[#This Row],[League]]&amp;STANDINGS_K[[#This Row],[Team]]</f>
        <v>$150 Draft Champions Feb 13 1:00 pm Lg.36892 - The Hazel Charlies Slo</v>
      </c>
    </row>
    <row r="1134" spans="1:7" x14ac:dyDescent="0.25">
      <c r="A1134">
        <v>1252</v>
      </c>
      <c r="B1134" t="s">
        <v>1412</v>
      </c>
      <c r="C1134" t="s">
        <v>1409</v>
      </c>
      <c r="D1134">
        <v>1286</v>
      </c>
      <c r="E1134">
        <v>1660.5</v>
      </c>
      <c r="F1134">
        <f t="shared" si="17"/>
        <v>8</v>
      </c>
      <c r="G1134" t="str">
        <f>STANDINGS_K[[#This Row],[League]]&amp;STANDINGS_K[[#This Row],[Team]]</f>
        <v>$150 Draft Champions Feb 13 1:00 pm Lg.3689Team Yadlosky</v>
      </c>
    </row>
    <row r="1135" spans="1:7" x14ac:dyDescent="0.25">
      <c r="A1135">
        <v>1645</v>
      </c>
      <c r="B1135" t="s">
        <v>1410</v>
      </c>
      <c r="C1135" t="s">
        <v>1409</v>
      </c>
      <c r="D1135">
        <v>1239</v>
      </c>
      <c r="E1135">
        <v>1267.5</v>
      </c>
      <c r="F1135">
        <f t="shared" si="17"/>
        <v>9</v>
      </c>
      <c r="G1135" t="str">
        <f>STANDINGS_K[[#This Row],[League]]&amp;STANDINGS_K[[#This Row],[Team]]</f>
        <v>$150 Draft Champions Feb 13 1:00 pm Lg.3689New York's Finest</v>
      </c>
    </row>
    <row r="1136" spans="1:7" x14ac:dyDescent="0.25">
      <c r="A1136">
        <v>1820</v>
      </c>
      <c r="B1136" t="s">
        <v>462</v>
      </c>
      <c r="C1136" t="s">
        <v>1409</v>
      </c>
      <c r="D1136">
        <v>1215</v>
      </c>
      <c r="E1136">
        <v>1088.5</v>
      </c>
      <c r="F1136">
        <f t="shared" si="17"/>
        <v>10</v>
      </c>
      <c r="G1136" t="str">
        <f>STANDINGS_K[[#This Row],[League]]&amp;STANDINGS_K[[#This Row],[Team]]</f>
        <v>$150 Draft Champions Feb 13 1:00 pm Lg.3689Miggy's Mashers</v>
      </c>
    </row>
    <row r="1137" spans="1:7" x14ac:dyDescent="0.25">
      <c r="A1137">
        <v>2069</v>
      </c>
      <c r="B1137" t="s">
        <v>338</v>
      </c>
      <c r="C1137" t="s">
        <v>1409</v>
      </c>
      <c r="D1137">
        <v>1181</v>
      </c>
      <c r="E1137">
        <v>840.5</v>
      </c>
      <c r="F1137">
        <f t="shared" si="17"/>
        <v>11</v>
      </c>
      <c r="G1137" t="str">
        <f>STANDINGS_K[[#This Row],[League]]&amp;STANDINGS_K[[#This Row],[Team]]</f>
        <v>$150 Draft Champions Feb 13 1:00 pm Lg.3689EWeezy2</v>
      </c>
    </row>
    <row r="1138" spans="1:7" x14ac:dyDescent="0.25">
      <c r="A1138">
        <v>2105</v>
      </c>
      <c r="B1138" t="s">
        <v>197</v>
      </c>
      <c r="C1138" t="s">
        <v>1409</v>
      </c>
      <c r="D1138">
        <v>1175</v>
      </c>
      <c r="E1138">
        <v>805.5</v>
      </c>
      <c r="F1138">
        <f t="shared" si="17"/>
        <v>12</v>
      </c>
      <c r="G1138" t="str">
        <f>STANDINGS_K[[#This Row],[League]]&amp;STANDINGS_K[[#This Row],[Team]]</f>
        <v>$150 Draft Champions Feb 13 1:00 pm Lg.3689Macho Lobsters</v>
      </c>
    </row>
    <row r="1139" spans="1:7" x14ac:dyDescent="0.25">
      <c r="A1139">
        <v>2545</v>
      </c>
      <c r="B1139" t="s">
        <v>1418</v>
      </c>
      <c r="C1139" t="s">
        <v>1409</v>
      </c>
      <c r="D1139">
        <v>1087</v>
      </c>
      <c r="E1139">
        <v>365</v>
      </c>
      <c r="F1139">
        <f t="shared" si="17"/>
        <v>13</v>
      </c>
      <c r="G1139" t="str">
        <f>STANDINGS_K[[#This Row],[League]]&amp;STANDINGS_K[[#This Row],[Team]]</f>
        <v>$150 Draft Champions Feb 13 1:00 pm Lg.3689Fister - I Hardly Know Her!</v>
      </c>
    </row>
    <row r="1140" spans="1:7" x14ac:dyDescent="0.25">
      <c r="A1140">
        <v>2630</v>
      </c>
      <c r="B1140" t="s">
        <v>534</v>
      </c>
      <c r="C1140" t="s">
        <v>1409</v>
      </c>
      <c r="D1140">
        <v>1059</v>
      </c>
      <c r="E1140">
        <v>280.5</v>
      </c>
      <c r="F1140">
        <f t="shared" si="17"/>
        <v>14</v>
      </c>
      <c r="G1140" t="str">
        <f>STANDINGS_K[[#This Row],[League]]&amp;STANDINGS_K[[#This Row],[Team]]</f>
        <v>$150 Draft Champions Feb 13 1:00 pm Lg.3689Light Tower Power</v>
      </c>
    </row>
    <row r="1141" spans="1:7" x14ac:dyDescent="0.25">
      <c r="A1141">
        <v>2882</v>
      </c>
      <c r="B1141" t="s">
        <v>1411</v>
      </c>
      <c r="C1141" t="s">
        <v>1409</v>
      </c>
      <c r="D1141">
        <v>885</v>
      </c>
      <c r="E1141">
        <v>29</v>
      </c>
      <c r="F1141">
        <f t="shared" si="17"/>
        <v>15</v>
      </c>
      <c r="G1141" t="str">
        <f>STANDINGS_K[[#This Row],[League]]&amp;STANDINGS_K[[#This Row],[Team]]</f>
        <v>$150 Draft Champions Feb 13 1:00 pm Lg.36890.9 Bar</v>
      </c>
    </row>
    <row r="1142" spans="1:7" x14ac:dyDescent="0.25">
      <c r="A1142">
        <v>78</v>
      </c>
      <c r="B1142" t="s">
        <v>1421</v>
      </c>
      <c r="C1142" t="s">
        <v>1420</v>
      </c>
      <c r="D1142">
        <v>1497</v>
      </c>
      <c r="E1142">
        <v>2832.5</v>
      </c>
      <c r="F1142">
        <f t="shared" si="17"/>
        <v>1</v>
      </c>
      <c r="G1142" t="str">
        <f>STANDINGS_K[[#This Row],[League]]&amp;STANDINGS_K[[#This Row],[Team]]</f>
        <v>$150 Draft Champions Feb 13 1:00 pm Lg.3693Auburn Plainsman II</v>
      </c>
    </row>
    <row r="1143" spans="1:7" x14ac:dyDescent="0.25">
      <c r="A1143">
        <v>93</v>
      </c>
      <c r="B1143" t="s">
        <v>1426</v>
      </c>
      <c r="C1143" t="s">
        <v>1420</v>
      </c>
      <c r="D1143">
        <v>1492</v>
      </c>
      <c r="E1143">
        <v>2817.5</v>
      </c>
      <c r="F1143">
        <f t="shared" si="17"/>
        <v>2</v>
      </c>
      <c r="G1143" t="str">
        <f>STANDINGS_K[[#This Row],[League]]&amp;STANDINGS_K[[#This Row],[Team]]</f>
        <v>$150 Draft Champions Feb 13 1:00 pm Lg.3693Upper Deck</v>
      </c>
    </row>
    <row r="1144" spans="1:7" x14ac:dyDescent="0.25">
      <c r="A1144">
        <v>460</v>
      </c>
      <c r="B1144" t="s">
        <v>1427</v>
      </c>
      <c r="C1144" t="s">
        <v>1420</v>
      </c>
      <c r="D1144">
        <v>1390</v>
      </c>
      <c r="E1144">
        <v>2452.5</v>
      </c>
      <c r="F1144">
        <f t="shared" si="17"/>
        <v>3</v>
      </c>
      <c r="G1144" t="str">
        <f>STANDINGS_K[[#This Row],[League]]&amp;STANDINGS_K[[#This Row],[Team]]</f>
        <v>$150 Draft Champions Feb 13 1:00 pm Lg.3693Team Salemme</v>
      </c>
    </row>
    <row r="1145" spans="1:7" x14ac:dyDescent="0.25">
      <c r="A1145">
        <v>697</v>
      </c>
      <c r="B1145" t="s">
        <v>1430</v>
      </c>
      <c r="C1145" t="s">
        <v>1420</v>
      </c>
      <c r="D1145">
        <v>1352</v>
      </c>
      <c r="E1145">
        <v>2211.5</v>
      </c>
      <c r="F1145">
        <f t="shared" si="17"/>
        <v>4</v>
      </c>
      <c r="G1145" t="str">
        <f>STANDINGS_K[[#This Row],[League]]&amp;STANDINGS_K[[#This Row],[Team]]</f>
        <v>$150 Draft Champions Feb 13 1:00 pm Lg.3693El Severino</v>
      </c>
    </row>
    <row r="1146" spans="1:7" x14ac:dyDescent="0.25">
      <c r="A1146">
        <v>728</v>
      </c>
      <c r="B1146" t="s">
        <v>1428</v>
      </c>
      <c r="C1146" t="s">
        <v>1420</v>
      </c>
      <c r="D1146">
        <v>1349</v>
      </c>
      <c r="E1146">
        <v>2181</v>
      </c>
      <c r="F1146">
        <f t="shared" si="17"/>
        <v>5</v>
      </c>
      <c r="G1146" t="str">
        <f>STANDINGS_K[[#This Row],[League]]&amp;STANDINGS_K[[#This Row],[Team]]</f>
        <v>$150 Draft Champions Feb 13 1:00 pm Lg.3693Just Chillin'</v>
      </c>
    </row>
    <row r="1147" spans="1:7" x14ac:dyDescent="0.25">
      <c r="A1147">
        <v>782</v>
      </c>
      <c r="B1147" t="s">
        <v>87</v>
      </c>
      <c r="C1147" t="s">
        <v>1420</v>
      </c>
      <c r="D1147">
        <v>1343</v>
      </c>
      <c r="E1147">
        <v>2132</v>
      </c>
      <c r="F1147">
        <f t="shared" si="17"/>
        <v>6</v>
      </c>
      <c r="G1147" t="str">
        <f>STANDINGS_K[[#This Row],[League]]&amp;STANDINGS_K[[#This Row],[Team]]</f>
        <v>$150 Draft Champions Feb 13 1:00 pm Lg.3693The Northsiders</v>
      </c>
    </row>
    <row r="1148" spans="1:7" x14ac:dyDescent="0.25">
      <c r="A1148">
        <v>1381</v>
      </c>
      <c r="B1148" t="s">
        <v>1423</v>
      </c>
      <c r="C1148" t="s">
        <v>1420</v>
      </c>
      <c r="D1148">
        <v>1269</v>
      </c>
      <c r="E1148">
        <v>1527</v>
      </c>
      <c r="F1148">
        <f t="shared" si="17"/>
        <v>7</v>
      </c>
      <c r="G1148" t="str">
        <f>STANDINGS_K[[#This Row],[League]]&amp;STANDINGS_K[[#This Row],[Team]]</f>
        <v>$150 Draft Champions Feb 13 1:00 pm Lg.3693Drip Drop</v>
      </c>
    </row>
    <row r="1149" spans="1:7" x14ac:dyDescent="0.25">
      <c r="A1149">
        <v>1534</v>
      </c>
      <c r="B1149" t="s">
        <v>345</v>
      </c>
      <c r="C1149" t="s">
        <v>1420</v>
      </c>
      <c r="D1149">
        <v>1252</v>
      </c>
      <c r="E1149">
        <v>1379</v>
      </c>
      <c r="F1149">
        <f t="shared" si="17"/>
        <v>8</v>
      </c>
      <c r="G1149" t="str">
        <f>STANDINGS_K[[#This Row],[League]]&amp;STANDINGS_K[[#This Row],[Team]]</f>
        <v>$150 Draft Champions Feb 13 1:00 pm Lg.3693Man of Steel</v>
      </c>
    </row>
    <row r="1150" spans="1:7" x14ac:dyDescent="0.25">
      <c r="A1150">
        <v>1653</v>
      </c>
      <c r="B1150" t="s">
        <v>1429</v>
      </c>
      <c r="C1150" t="s">
        <v>1420</v>
      </c>
      <c r="D1150">
        <v>1237</v>
      </c>
      <c r="E1150">
        <v>1253.5</v>
      </c>
      <c r="F1150">
        <f t="shared" si="17"/>
        <v>9</v>
      </c>
      <c r="G1150" t="str">
        <f>STANDINGS_K[[#This Row],[League]]&amp;STANDINGS_K[[#This Row],[Team]]</f>
        <v>$150 Draft Champions Feb 13 1:00 pm Lg.3693Battlin' the Bottle</v>
      </c>
    </row>
    <row r="1151" spans="1:7" x14ac:dyDescent="0.25">
      <c r="A1151">
        <v>1679</v>
      </c>
      <c r="B1151" t="s">
        <v>160</v>
      </c>
      <c r="C1151" t="s">
        <v>1420</v>
      </c>
      <c r="D1151">
        <v>1234</v>
      </c>
      <c r="E1151">
        <v>1231.5</v>
      </c>
      <c r="F1151">
        <f t="shared" si="17"/>
        <v>10</v>
      </c>
      <c r="G1151" t="str">
        <f>STANDINGS_K[[#This Row],[League]]&amp;STANDINGS_K[[#This Row],[Team]]</f>
        <v>$150 Draft Champions Feb 13 1:00 pm Lg.3693Dirty Vegas</v>
      </c>
    </row>
    <row r="1152" spans="1:7" x14ac:dyDescent="0.25">
      <c r="A1152">
        <v>2001</v>
      </c>
      <c r="B1152" t="s">
        <v>1422</v>
      </c>
      <c r="C1152" t="s">
        <v>1420</v>
      </c>
      <c r="D1152">
        <v>1192</v>
      </c>
      <c r="E1152">
        <v>910.5</v>
      </c>
      <c r="F1152">
        <f t="shared" si="17"/>
        <v>11</v>
      </c>
      <c r="G1152" t="str">
        <f>STANDINGS_K[[#This Row],[League]]&amp;STANDINGS_K[[#This Row],[Team]]</f>
        <v>$150 Draft Champions Feb 13 1:00 pm Lg.3693Korean Power</v>
      </c>
    </row>
    <row r="1153" spans="1:7" x14ac:dyDescent="0.25">
      <c r="A1153">
        <v>2352</v>
      </c>
      <c r="B1153" t="s">
        <v>212</v>
      </c>
      <c r="C1153" t="s">
        <v>1420</v>
      </c>
      <c r="D1153">
        <v>1135</v>
      </c>
      <c r="E1153">
        <v>561.5</v>
      </c>
      <c r="F1153">
        <f t="shared" si="17"/>
        <v>12</v>
      </c>
      <c r="G1153" t="str">
        <f>STANDINGS_K[[#This Row],[League]]&amp;STANDINGS_K[[#This Row],[Team]]</f>
        <v>$150 Draft Champions Feb 13 1:00 pm Lg.3693Team kuhn</v>
      </c>
    </row>
    <row r="1154" spans="1:7" x14ac:dyDescent="0.25">
      <c r="A1154">
        <v>2548</v>
      </c>
      <c r="B1154" t="s">
        <v>1424</v>
      </c>
      <c r="C1154" t="s">
        <v>1420</v>
      </c>
      <c r="D1154">
        <v>1087</v>
      </c>
      <c r="E1154">
        <v>365</v>
      </c>
      <c r="F1154">
        <f t="shared" si="17"/>
        <v>13</v>
      </c>
      <c r="G1154" t="str">
        <f>STANDINGS_K[[#This Row],[League]]&amp;STANDINGS_K[[#This Row],[Team]]</f>
        <v>$150 Draft Champions Feb 13 1:00 pm Lg.3693The Price is Wrong, Bob</v>
      </c>
    </row>
    <row r="1155" spans="1:7" x14ac:dyDescent="0.25">
      <c r="A1155">
        <v>2633</v>
      </c>
      <c r="B1155" t="s">
        <v>1425</v>
      </c>
      <c r="C1155" t="s">
        <v>1420</v>
      </c>
      <c r="D1155">
        <v>1057</v>
      </c>
      <c r="E1155">
        <v>277</v>
      </c>
      <c r="F1155">
        <f t="shared" ref="F1155:F1218" si="18">IF(C1155=C1154,F1154+1,1)</f>
        <v>14</v>
      </c>
      <c r="G1155" t="str">
        <f>STANDINGS_K[[#This Row],[League]]&amp;STANDINGS_K[[#This Row],[Team]]</f>
        <v>$150 Draft Champions Feb 13 1:00 pm Lg.3693Evil Empire II</v>
      </c>
    </row>
    <row r="1156" spans="1:7" x14ac:dyDescent="0.25">
      <c r="A1156">
        <v>2659</v>
      </c>
      <c r="B1156" t="s">
        <v>1419</v>
      </c>
      <c r="C1156" t="s">
        <v>1420</v>
      </c>
      <c r="D1156">
        <v>1048</v>
      </c>
      <c r="E1156">
        <v>251.5</v>
      </c>
      <c r="F1156">
        <f t="shared" si="18"/>
        <v>15</v>
      </c>
      <c r="G1156" t="str">
        <f>STANDINGS_K[[#This Row],[League]]&amp;STANDINGS_K[[#This Row],[Team]]</f>
        <v>$150 Draft Champions Feb 13 1:00 pm Lg.3693Team Wickham</v>
      </c>
    </row>
    <row r="1157" spans="1:7" x14ac:dyDescent="0.25">
      <c r="A1157">
        <v>254</v>
      </c>
      <c r="B1157" t="s">
        <v>1433</v>
      </c>
      <c r="C1157" t="s">
        <v>1431</v>
      </c>
      <c r="D1157">
        <v>1435</v>
      </c>
      <c r="E1157">
        <v>2658</v>
      </c>
      <c r="F1157">
        <f t="shared" si="18"/>
        <v>1</v>
      </c>
      <c r="G1157" t="str">
        <f>STANDINGS_K[[#This Row],[League]]&amp;STANDINGS_K[[#This Row],[Team]]</f>
        <v>$150 Draft Champions Feb 13 1:00 pm Lg.3697Pine Tar Bats</v>
      </c>
    </row>
    <row r="1158" spans="1:7" x14ac:dyDescent="0.25">
      <c r="A1158">
        <v>368</v>
      </c>
      <c r="B1158" t="s">
        <v>1434</v>
      </c>
      <c r="C1158" t="s">
        <v>1431</v>
      </c>
      <c r="D1158">
        <v>1405</v>
      </c>
      <c r="E1158">
        <v>2544.5</v>
      </c>
      <c r="F1158">
        <f t="shared" si="18"/>
        <v>2</v>
      </c>
      <c r="G1158" t="str">
        <f>STANDINGS_K[[#This Row],[League]]&amp;STANDINGS_K[[#This Row],[Team]]</f>
        <v>$150 Draft Champions Feb 13 1:00 pm Lg.3697The Shelby Sensation</v>
      </c>
    </row>
    <row r="1159" spans="1:7" x14ac:dyDescent="0.25">
      <c r="A1159">
        <v>401</v>
      </c>
      <c r="B1159" t="s">
        <v>1440</v>
      </c>
      <c r="C1159" t="s">
        <v>1431</v>
      </c>
      <c r="D1159">
        <v>1400</v>
      </c>
      <c r="E1159">
        <v>2513</v>
      </c>
      <c r="F1159">
        <f t="shared" si="18"/>
        <v>3</v>
      </c>
      <c r="G1159" t="str">
        <f>STANDINGS_K[[#This Row],[League]]&amp;STANDINGS_K[[#This Row],[Team]]</f>
        <v>$150 Draft Champions Feb 13 1:00 pm Lg.3697ZZZZZZZZ</v>
      </c>
    </row>
    <row r="1160" spans="1:7" x14ac:dyDescent="0.25">
      <c r="A1160">
        <v>754</v>
      </c>
      <c r="B1160" t="s">
        <v>1432</v>
      </c>
      <c r="C1160" t="s">
        <v>1431</v>
      </c>
      <c r="D1160">
        <v>1347</v>
      </c>
      <c r="E1160">
        <v>2162.5</v>
      </c>
      <c r="F1160">
        <f t="shared" si="18"/>
        <v>4</v>
      </c>
      <c r="G1160" t="str">
        <f>STANDINGS_K[[#This Row],[League]]&amp;STANDINGS_K[[#This Row],[Team]]</f>
        <v>$150 Draft Champions Feb 13 1:00 pm Lg.3697The Baseball Tavern</v>
      </c>
    </row>
    <row r="1161" spans="1:7" x14ac:dyDescent="0.25">
      <c r="A1161">
        <v>994</v>
      </c>
      <c r="B1161" t="s">
        <v>1438</v>
      </c>
      <c r="C1161" t="s">
        <v>1431</v>
      </c>
      <c r="D1161">
        <v>1317</v>
      </c>
      <c r="E1161">
        <v>1918.5</v>
      </c>
      <c r="F1161">
        <f t="shared" si="18"/>
        <v>5</v>
      </c>
      <c r="G1161" t="str">
        <f>STANDINGS_K[[#This Row],[League]]&amp;STANDINGS_K[[#This Row],[Team]]</f>
        <v>$150 Draft Champions Feb 13 1:00 pm Lg.3697The Full Eight Hours</v>
      </c>
    </row>
    <row r="1162" spans="1:7" x14ac:dyDescent="0.25">
      <c r="A1162">
        <v>1187</v>
      </c>
      <c r="B1162" t="s">
        <v>1437</v>
      </c>
      <c r="C1162" t="s">
        <v>1431</v>
      </c>
      <c r="D1162">
        <v>1296</v>
      </c>
      <c r="E1162">
        <v>1729.5</v>
      </c>
      <c r="F1162">
        <f t="shared" si="18"/>
        <v>6</v>
      </c>
      <c r="G1162" t="str">
        <f>STANDINGS_K[[#This Row],[League]]&amp;STANDINGS_K[[#This Row],[Team]]</f>
        <v>$150 Draft Champions Feb 13 1:00 pm Lg.3697The BALCO Brigade</v>
      </c>
    </row>
    <row r="1163" spans="1:7" x14ac:dyDescent="0.25">
      <c r="A1163">
        <v>1201</v>
      </c>
      <c r="B1163" t="s">
        <v>1439</v>
      </c>
      <c r="C1163" t="s">
        <v>1431</v>
      </c>
      <c r="D1163">
        <v>1293</v>
      </c>
      <c r="E1163">
        <v>1707</v>
      </c>
      <c r="F1163">
        <f t="shared" si="18"/>
        <v>7</v>
      </c>
      <c r="G1163" t="str">
        <f>STANDINGS_K[[#This Row],[League]]&amp;STANDINGS_K[[#This Row],[Team]]</f>
        <v>$150 Draft Champions Feb 13 1:00 pm Lg.3697J money clutch putts</v>
      </c>
    </row>
    <row r="1164" spans="1:7" x14ac:dyDescent="0.25">
      <c r="A1164">
        <v>1556</v>
      </c>
      <c r="B1164" t="s">
        <v>377</v>
      </c>
      <c r="C1164" t="s">
        <v>1431</v>
      </c>
      <c r="D1164">
        <v>1249</v>
      </c>
      <c r="E1164">
        <v>1351.5</v>
      </c>
      <c r="F1164">
        <f t="shared" si="18"/>
        <v>8</v>
      </c>
      <c r="G1164" t="str">
        <f>STANDINGS_K[[#This Row],[League]]&amp;STANDINGS_K[[#This Row],[Team]]</f>
        <v>$150 Draft Champions Feb 13 1:00 pm Lg.3697Cardinal Crunch 2</v>
      </c>
    </row>
    <row r="1165" spans="1:7" x14ac:dyDescent="0.25">
      <c r="A1165">
        <v>1634</v>
      </c>
      <c r="B1165" t="s">
        <v>154</v>
      </c>
      <c r="C1165" t="s">
        <v>1431</v>
      </c>
      <c r="D1165">
        <v>1240</v>
      </c>
      <c r="E1165">
        <v>1275</v>
      </c>
      <c r="F1165">
        <f t="shared" si="18"/>
        <v>9</v>
      </c>
      <c r="G1165" t="str">
        <f>STANDINGS_K[[#This Row],[League]]&amp;STANDINGS_K[[#This Row],[Team]]</f>
        <v>$150 Draft Champions Feb 13 1:00 pm Lg.3697GLG20s</v>
      </c>
    </row>
    <row r="1166" spans="1:7" x14ac:dyDescent="0.25">
      <c r="A1166">
        <v>1828</v>
      </c>
      <c r="B1166" t="s">
        <v>473</v>
      </c>
      <c r="C1166" t="s">
        <v>1431</v>
      </c>
      <c r="D1166">
        <v>1215</v>
      </c>
      <c r="E1166">
        <v>1088.5</v>
      </c>
      <c r="F1166">
        <f t="shared" si="18"/>
        <v>10</v>
      </c>
      <c r="G1166" t="str">
        <f>STANDINGS_K[[#This Row],[League]]&amp;STANDINGS_K[[#This Row],[Team]]</f>
        <v>$150 Draft Champions Feb 13 1:00 pm Lg.3697WAR(P)igs</v>
      </c>
    </row>
    <row r="1167" spans="1:7" x14ac:dyDescent="0.25">
      <c r="A1167">
        <v>1844</v>
      </c>
      <c r="B1167" t="s">
        <v>1435</v>
      </c>
      <c r="C1167" t="s">
        <v>1431</v>
      </c>
      <c r="D1167">
        <v>1212</v>
      </c>
      <c r="E1167">
        <v>1065.5</v>
      </c>
      <c r="F1167">
        <f t="shared" si="18"/>
        <v>11</v>
      </c>
      <c r="G1167" t="str">
        <f>STANDINGS_K[[#This Row],[League]]&amp;STANDINGS_K[[#This Row],[Team]]</f>
        <v>$150 Draft Champions Feb 13 1:00 pm Lg.3697Charger Bar Six</v>
      </c>
    </row>
    <row r="1168" spans="1:7" x14ac:dyDescent="0.25">
      <c r="A1168">
        <v>1927</v>
      </c>
      <c r="B1168" t="s">
        <v>1436</v>
      </c>
      <c r="C1168" t="s">
        <v>1431</v>
      </c>
      <c r="D1168">
        <v>1203</v>
      </c>
      <c r="E1168">
        <v>985.5</v>
      </c>
      <c r="F1168">
        <f t="shared" si="18"/>
        <v>12</v>
      </c>
      <c r="G1168" t="str">
        <f>STANDINGS_K[[#This Row],[League]]&amp;STANDINGS_K[[#This Row],[Team]]</f>
        <v>$150 Draft Champions Feb 13 1:00 pm Lg.3697SLAAAYER 2</v>
      </c>
    </row>
    <row r="1169" spans="1:7" x14ac:dyDescent="0.25">
      <c r="A1169">
        <v>1970</v>
      </c>
      <c r="B1169" t="s">
        <v>132</v>
      </c>
      <c r="C1169" t="s">
        <v>1431</v>
      </c>
      <c r="D1169">
        <v>1198</v>
      </c>
      <c r="E1169">
        <v>943.5</v>
      </c>
      <c r="F1169">
        <f t="shared" si="18"/>
        <v>13</v>
      </c>
      <c r="G1169" t="str">
        <f>STANDINGS_K[[#This Row],[League]]&amp;STANDINGS_K[[#This Row],[Team]]</f>
        <v>$150 Draft Champions Feb 13 1:00 pm Lg.3697Van Buren Boys</v>
      </c>
    </row>
    <row r="1170" spans="1:7" x14ac:dyDescent="0.25">
      <c r="A1170">
        <v>2646</v>
      </c>
      <c r="B1170" t="s">
        <v>123</v>
      </c>
      <c r="C1170" t="s">
        <v>1431</v>
      </c>
      <c r="D1170">
        <v>1052</v>
      </c>
      <c r="E1170">
        <v>264</v>
      </c>
      <c r="F1170">
        <f t="shared" si="18"/>
        <v>14</v>
      </c>
      <c r="G1170" t="str">
        <f>STANDINGS_K[[#This Row],[League]]&amp;STANDINGS_K[[#This Row],[Team]]</f>
        <v>$150 Draft Champions Feb 13 1:00 pm Lg.3697Clever Team Name</v>
      </c>
    </row>
    <row r="1171" spans="1:7" x14ac:dyDescent="0.25">
      <c r="A1171">
        <v>2906</v>
      </c>
      <c r="B1171" t="s">
        <v>511</v>
      </c>
      <c r="C1171" t="s">
        <v>1431</v>
      </c>
      <c r="D1171">
        <v>794</v>
      </c>
      <c r="E1171">
        <v>5</v>
      </c>
      <c r="F1171">
        <f t="shared" si="18"/>
        <v>15</v>
      </c>
      <c r="G1171" t="str">
        <f>STANDINGS_K[[#This Row],[League]]&amp;STANDINGS_K[[#This Row],[Team]]</f>
        <v>$150 Draft Champions Feb 13 1:00 pm Lg.3697Team Blumenthal</v>
      </c>
    </row>
    <row r="1172" spans="1:7" x14ac:dyDescent="0.25">
      <c r="A1172">
        <v>383</v>
      </c>
      <c r="B1172" t="s">
        <v>1446</v>
      </c>
      <c r="C1172" t="s">
        <v>1442</v>
      </c>
      <c r="D1172">
        <v>1402</v>
      </c>
      <c r="E1172">
        <v>2526</v>
      </c>
      <c r="F1172">
        <f t="shared" si="18"/>
        <v>1</v>
      </c>
      <c r="G1172" t="str">
        <f>STANDINGS_K[[#This Row],[League]]&amp;STANDINGS_K[[#This Row],[Team]]</f>
        <v>$150 Draft Champions Feb 14 1:00 pm Lg.3699Magic Man</v>
      </c>
    </row>
    <row r="1173" spans="1:7" x14ac:dyDescent="0.25">
      <c r="A1173">
        <v>593</v>
      </c>
      <c r="B1173" t="s">
        <v>1444</v>
      </c>
      <c r="C1173" t="s">
        <v>1442</v>
      </c>
      <c r="D1173">
        <v>1369</v>
      </c>
      <c r="E1173">
        <v>2317.5</v>
      </c>
      <c r="F1173">
        <f t="shared" si="18"/>
        <v>2</v>
      </c>
      <c r="G1173" t="str">
        <f>STANDINGS_K[[#This Row],[League]]&amp;STANDINGS_K[[#This Row],[Team]]</f>
        <v>$150 Draft Champions Feb 14 1:00 pm Lg.3699GoldiLocks</v>
      </c>
    </row>
    <row r="1174" spans="1:7" x14ac:dyDescent="0.25">
      <c r="A1174">
        <v>731</v>
      </c>
      <c r="B1174" t="s">
        <v>1450</v>
      </c>
      <c r="C1174" t="s">
        <v>1442</v>
      </c>
      <c r="D1174">
        <v>1349</v>
      </c>
      <c r="E1174">
        <v>2181</v>
      </c>
      <c r="F1174">
        <f t="shared" si="18"/>
        <v>3</v>
      </c>
      <c r="G1174" t="str">
        <f>STANDINGS_K[[#This Row],[League]]&amp;STANDINGS_K[[#This Row],[Team]]</f>
        <v>$150 Draft Champions Feb 14 1:00 pm Lg.3699Steinbrenner's Boys</v>
      </c>
    </row>
    <row r="1175" spans="1:7" x14ac:dyDescent="0.25">
      <c r="A1175">
        <v>768</v>
      </c>
      <c r="B1175" t="s">
        <v>1443</v>
      </c>
      <c r="C1175" t="s">
        <v>1442</v>
      </c>
      <c r="D1175">
        <v>1345</v>
      </c>
      <c r="E1175">
        <v>2144.5</v>
      </c>
      <c r="F1175">
        <f t="shared" si="18"/>
        <v>4</v>
      </c>
      <c r="G1175" t="str">
        <f>STANDINGS_K[[#This Row],[League]]&amp;STANDINGS_K[[#This Row],[Team]]</f>
        <v>$150 Draft Champions Feb 14 1:00 pm Lg.3699Team Larrick</v>
      </c>
    </row>
    <row r="1176" spans="1:7" x14ac:dyDescent="0.25">
      <c r="A1176">
        <v>828</v>
      </c>
      <c r="B1176" t="s">
        <v>1454</v>
      </c>
      <c r="C1176" t="s">
        <v>1442</v>
      </c>
      <c r="D1176">
        <v>1336</v>
      </c>
      <c r="E1176">
        <v>2082.5</v>
      </c>
      <c r="F1176">
        <f t="shared" si="18"/>
        <v>5</v>
      </c>
      <c r="G1176" t="str">
        <f>STANDINGS_K[[#This Row],[League]]&amp;STANDINGS_K[[#This Row],[Team]]</f>
        <v>$150 Draft Champions Feb 14 1:00 pm Lg.3699Kersh EE JUp</v>
      </c>
    </row>
    <row r="1177" spans="1:7" x14ac:dyDescent="0.25">
      <c r="A1177">
        <v>1029</v>
      </c>
      <c r="B1177" t="s">
        <v>1448</v>
      </c>
      <c r="C1177" t="s">
        <v>1442</v>
      </c>
      <c r="D1177">
        <v>1313</v>
      </c>
      <c r="E1177">
        <v>1882</v>
      </c>
      <c r="F1177">
        <f t="shared" si="18"/>
        <v>6</v>
      </c>
      <c r="G1177" t="str">
        <f>STANDINGS_K[[#This Row],[League]]&amp;STANDINGS_K[[#This Row],[Team]]</f>
        <v>$150 Draft Champions Feb 14 1:00 pm Lg.3699Team Galleher</v>
      </c>
    </row>
    <row r="1178" spans="1:7" x14ac:dyDescent="0.25">
      <c r="A1178">
        <v>1080</v>
      </c>
      <c r="B1178" t="s">
        <v>107</v>
      </c>
      <c r="C1178" t="s">
        <v>1442</v>
      </c>
      <c r="D1178">
        <v>1308</v>
      </c>
      <c r="E1178">
        <v>1831.5</v>
      </c>
      <c r="F1178">
        <f t="shared" si="18"/>
        <v>7</v>
      </c>
      <c r="G1178" t="str">
        <f>STANDINGS_K[[#This Row],[League]]&amp;STANDINGS_K[[#This Row],[Team]]</f>
        <v>$150 Draft Champions Feb 14 1:00 pm Lg.3699Team Scott</v>
      </c>
    </row>
    <row r="1179" spans="1:7" x14ac:dyDescent="0.25">
      <c r="A1179">
        <v>1359</v>
      </c>
      <c r="B1179" t="s">
        <v>1449</v>
      </c>
      <c r="C1179" t="s">
        <v>1442</v>
      </c>
      <c r="D1179">
        <v>1272</v>
      </c>
      <c r="E1179">
        <v>1552.5</v>
      </c>
      <c r="F1179">
        <f t="shared" si="18"/>
        <v>8</v>
      </c>
      <c r="G1179" t="str">
        <f>STANDINGS_K[[#This Row],[League]]&amp;STANDINGS_K[[#This Row],[Team]]</f>
        <v>$150 Draft Champions Feb 14 1:00 pm Lg.3699Marte Partay</v>
      </c>
    </row>
    <row r="1180" spans="1:7" x14ac:dyDescent="0.25">
      <c r="A1180">
        <v>1384</v>
      </c>
      <c r="B1180" t="s">
        <v>1441</v>
      </c>
      <c r="C1180" t="s">
        <v>1442</v>
      </c>
      <c r="D1180">
        <v>1269</v>
      </c>
      <c r="E1180">
        <v>1527</v>
      </c>
      <c r="F1180">
        <f t="shared" si="18"/>
        <v>9</v>
      </c>
      <c r="G1180" t="str">
        <f>STANDINGS_K[[#This Row],[League]]&amp;STANDINGS_K[[#This Row],[Team]]</f>
        <v>$150 Draft Champions Feb 14 1:00 pm Lg.3699Penny Blossoms</v>
      </c>
    </row>
    <row r="1181" spans="1:7" x14ac:dyDescent="0.25">
      <c r="A1181">
        <v>2044</v>
      </c>
      <c r="B1181" t="s">
        <v>662</v>
      </c>
      <c r="C1181" t="s">
        <v>1442</v>
      </c>
      <c r="D1181">
        <v>1185</v>
      </c>
      <c r="E1181">
        <v>868</v>
      </c>
      <c r="F1181">
        <f t="shared" si="18"/>
        <v>10</v>
      </c>
      <c r="G1181" t="str">
        <f>STANDINGS_K[[#This Row],[League]]&amp;STANDINGS_K[[#This Row],[Team]]</f>
        <v>$150 Draft Champions Feb 14 1:00 pm Lg.3699wally57</v>
      </c>
    </row>
    <row r="1182" spans="1:7" x14ac:dyDescent="0.25">
      <c r="A1182">
        <v>2667</v>
      </c>
      <c r="B1182" t="s">
        <v>1452</v>
      </c>
      <c r="C1182" t="s">
        <v>1442</v>
      </c>
      <c r="D1182">
        <v>1045</v>
      </c>
      <c r="E1182">
        <v>243</v>
      </c>
      <c r="F1182">
        <f t="shared" si="18"/>
        <v>11</v>
      </c>
      <c r="G1182" t="str">
        <f>STANDINGS_K[[#This Row],[League]]&amp;STANDINGS_K[[#This Row],[Team]]</f>
        <v>$150 Draft Champions Feb 14 1:00 pm Lg.3699Gose Buster</v>
      </c>
    </row>
    <row r="1183" spans="1:7" x14ac:dyDescent="0.25">
      <c r="A1183">
        <v>2795</v>
      </c>
      <c r="B1183" t="s">
        <v>1453</v>
      </c>
      <c r="C1183" t="s">
        <v>1442</v>
      </c>
      <c r="D1183">
        <v>983</v>
      </c>
      <c r="E1183">
        <v>116</v>
      </c>
      <c r="F1183">
        <f t="shared" si="18"/>
        <v>12</v>
      </c>
      <c r="G1183" t="str">
        <f>STANDINGS_K[[#This Row],[League]]&amp;STANDINGS_K[[#This Row],[Team]]</f>
        <v>$150 Draft Champions Feb 14 1:00 pm Lg.3699BATS OUT OF HELL</v>
      </c>
    </row>
    <row r="1184" spans="1:7" x14ac:dyDescent="0.25">
      <c r="A1184">
        <v>2796</v>
      </c>
      <c r="B1184" t="s">
        <v>1451</v>
      </c>
      <c r="C1184" t="s">
        <v>1442</v>
      </c>
      <c r="D1184">
        <v>979</v>
      </c>
      <c r="E1184">
        <v>113.5</v>
      </c>
      <c r="F1184">
        <f t="shared" si="18"/>
        <v>13</v>
      </c>
      <c r="G1184" t="str">
        <f>STANDINGS_K[[#This Row],[League]]&amp;STANDINGS_K[[#This Row],[Team]]</f>
        <v>$150 Draft Champions Feb 14 1:00 pm Lg.369950 Shades of Sonny Gray</v>
      </c>
    </row>
    <row r="1185" spans="1:7" x14ac:dyDescent="0.25">
      <c r="A1185">
        <v>2839</v>
      </c>
      <c r="B1185" t="s">
        <v>1445</v>
      </c>
      <c r="C1185" t="s">
        <v>1442</v>
      </c>
      <c r="D1185">
        <v>948</v>
      </c>
      <c r="E1185">
        <v>71.5</v>
      </c>
      <c r="F1185">
        <f t="shared" si="18"/>
        <v>14</v>
      </c>
      <c r="G1185" t="str">
        <f>STANDINGS_K[[#This Row],[League]]&amp;STANDINGS_K[[#This Row],[Team]]</f>
        <v>$150 Draft Champions Feb 14 1:00 pm Lg.3699Fo Rizzo</v>
      </c>
    </row>
    <row r="1186" spans="1:7" x14ac:dyDescent="0.25">
      <c r="A1186">
        <v>2874</v>
      </c>
      <c r="B1186" t="s">
        <v>1447</v>
      </c>
      <c r="C1186" t="s">
        <v>1442</v>
      </c>
      <c r="D1186">
        <v>905</v>
      </c>
      <c r="E1186">
        <v>37</v>
      </c>
      <c r="F1186">
        <f t="shared" si="18"/>
        <v>15</v>
      </c>
      <c r="G1186" t="str">
        <f>STANDINGS_K[[#This Row],[League]]&amp;STANDINGS_K[[#This Row],[Team]]</f>
        <v>$150 Draft Champions Feb 14 1:00 pm Lg.3699Team Neidecker</v>
      </c>
    </row>
    <row r="1187" spans="1:7" x14ac:dyDescent="0.25">
      <c r="A1187">
        <v>19</v>
      </c>
      <c r="B1187" t="s">
        <v>337</v>
      </c>
      <c r="C1187" t="s">
        <v>1455</v>
      </c>
      <c r="D1187">
        <v>1566</v>
      </c>
      <c r="E1187">
        <v>2892</v>
      </c>
      <c r="F1187">
        <f t="shared" si="18"/>
        <v>1</v>
      </c>
      <c r="G1187" t="str">
        <f>STANDINGS_K[[#This Row],[League]]&amp;STANDINGS_K[[#This Row],[Team]]</f>
        <v>$150 Draft Champions Feb 14 1:00 pm Lg.3702Team Flanagan</v>
      </c>
    </row>
    <row r="1188" spans="1:7" x14ac:dyDescent="0.25">
      <c r="A1188">
        <v>118</v>
      </c>
      <c r="B1188" t="s">
        <v>240</v>
      </c>
      <c r="C1188" t="s">
        <v>1455</v>
      </c>
      <c r="D1188">
        <v>1479</v>
      </c>
      <c r="E1188">
        <v>2795</v>
      </c>
      <c r="F1188">
        <f t="shared" si="18"/>
        <v>2</v>
      </c>
      <c r="G1188" t="str">
        <f>STANDINGS_K[[#This Row],[League]]&amp;STANDINGS_K[[#This Row],[Team]]</f>
        <v>$150 Draft Champions Feb 14 1:00 pm Lg.3702Team Skowron</v>
      </c>
    </row>
    <row r="1189" spans="1:7" x14ac:dyDescent="0.25">
      <c r="A1189">
        <v>442</v>
      </c>
      <c r="B1189" t="s">
        <v>383</v>
      </c>
      <c r="C1189" t="s">
        <v>1455</v>
      </c>
      <c r="D1189">
        <v>1393</v>
      </c>
      <c r="E1189">
        <v>2466.5</v>
      </c>
      <c r="F1189">
        <f t="shared" si="18"/>
        <v>3</v>
      </c>
      <c r="G1189" t="str">
        <f>STANDINGS_K[[#This Row],[League]]&amp;STANDINGS_K[[#This Row],[Team]]</f>
        <v>$150 Draft Champions Feb 14 1:00 pm Lg.3702Designated Shitter</v>
      </c>
    </row>
    <row r="1190" spans="1:7" x14ac:dyDescent="0.25">
      <c r="A1190">
        <v>478</v>
      </c>
      <c r="B1190" t="s">
        <v>253</v>
      </c>
      <c r="C1190" t="s">
        <v>1455</v>
      </c>
      <c r="D1190">
        <v>1388</v>
      </c>
      <c r="E1190">
        <v>2437.5</v>
      </c>
      <c r="F1190">
        <f t="shared" si="18"/>
        <v>4</v>
      </c>
      <c r="G1190" t="str">
        <f>STANDINGS_K[[#This Row],[League]]&amp;STANDINGS_K[[#This Row],[Team]]</f>
        <v>$150 Draft Champions Feb 14 1:00 pm Lg.3702Team Dunning</v>
      </c>
    </row>
    <row r="1191" spans="1:7" x14ac:dyDescent="0.25">
      <c r="A1191">
        <v>748</v>
      </c>
      <c r="B1191" t="s">
        <v>417</v>
      </c>
      <c r="C1191" t="s">
        <v>1455</v>
      </c>
      <c r="D1191">
        <v>1347</v>
      </c>
      <c r="E1191">
        <v>2162.5</v>
      </c>
      <c r="F1191">
        <f t="shared" si="18"/>
        <v>5</v>
      </c>
      <c r="G1191" t="str">
        <f>STANDINGS_K[[#This Row],[League]]&amp;STANDINGS_K[[#This Row],[Team]]</f>
        <v>$150 Draft Champions Feb 14 1:00 pm Lg.3702Ocular Keratitis DC4</v>
      </c>
    </row>
    <row r="1192" spans="1:7" x14ac:dyDescent="0.25">
      <c r="A1192">
        <v>1049</v>
      </c>
      <c r="B1192" t="s">
        <v>1458</v>
      </c>
      <c r="C1192" t="s">
        <v>1455</v>
      </c>
      <c r="D1192">
        <v>1311</v>
      </c>
      <c r="E1192">
        <v>1861.5</v>
      </c>
      <c r="F1192">
        <f t="shared" si="18"/>
        <v>6</v>
      </c>
      <c r="G1192" t="str">
        <f>STANDINGS_K[[#This Row],[League]]&amp;STANDINGS_K[[#This Row],[Team]]</f>
        <v>$150 Draft Champions Feb 14 1:00 pm Lg.3702One Hitter's</v>
      </c>
    </row>
    <row r="1193" spans="1:7" x14ac:dyDescent="0.25">
      <c r="A1193">
        <v>1266</v>
      </c>
      <c r="B1193" t="s">
        <v>1461</v>
      </c>
      <c r="C1193" t="s">
        <v>1455</v>
      </c>
      <c r="D1193">
        <v>1284</v>
      </c>
      <c r="E1193">
        <v>1648.5</v>
      </c>
      <c r="F1193">
        <f t="shared" si="18"/>
        <v>7</v>
      </c>
      <c r="G1193" t="str">
        <f>STANDINGS_K[[#This Row],[League]]&amp;STANDINGS_K[[#This Row],[Team]]</f>
        <v>$150 Draft Champions Feb 14 1:00 pm Lg.3702Who Cares</v>
      </c>
    </row>
    <row r="1194" spans="1:7" x14ac:dyDescent="0.25">
      <c r="A1194">
        <v>1498</v>
      </c>
      <c r="B1194" t="s">
        <v>436</v>
      </c>
      <c r="C1194" t="s">
        <v>1455</v>
      </c>
      <c r="D1194">
        <v>1256</v>
      </c>
      <c r="E1194">
        <v>1413</v>
      </c>
      <c r="F1194">
        <f t="shared" si="18"/>
        <v>8</v>
      </c>
      <c r="G1194" t="str">
        <f>STANDINGS_K[[#This Row],[League]]&amp;STANDINGS_K[[#This Row],[Team]]</f>
        <v>$150 Draft Champions Feb 14 1:00 pm Lg.3702Jete Bombs</v>
      </c>
    </row>
    <row r="1195" spans="1:7" x14ac:dyDescent="0.25">
      <c r="A1195">
        <v>1822</v>
      </c>
      <c r="B1195" t="s">
        <v>1463</v>
      </c>
      <c r="C1195" t="s">
        <v>1455</v>
      </c>
      <c r="D1195">
        <v>1215</v>
      </c>
      <c r="E1195">
        <v>1088.5</v>
      </c>
      <c r="F1195">
        <f t="shared" si="18"/>
        <v>9</v>
      </c>
      <c r="G1195" t="str">
        <f>STANDINGS_K[[#This Row],[League]]&amp;STANDINGS_K[[#This Row],[Team]]</f>
        <v>$150 Draft Champions Feb 14 1:00 pm Lg.3702Paint it Black</v>
      </c>
    </row>
    <row r="1196" spans="1:7" x14ac:dyDescent="0.25">
      <c r="A1196">
        <v>1908</v>
      </c>
      <c r="B1196" t="s">
        <v>1460</v>
      </c>
      <c r="C1196" t="s">
        <v>1455</v>
      </c>
      <c r="D1196">
        <v>1205</v>
      </c>
      <c r="E1196">
        <v>1010.5</v>
      </c>
      <c r="F1196">
        <f t="shared" si="18"/>
        <v>10</v>
      </c>
      <c r="G1196" t="str">
        <f>STANDINGS_K[[#This Row],[League]]&amp;STANDINGS_K[[#This Row],[Team]]</f>
        <v>$150 Draft Champions Feb 14 1:00 pm Lg.3702sLim picKens2</v>
      </c>
    </row>
    <row r="1197" spans="1:7" x14ac:dyDescent="0.25">
      <c r="A1197">
        <v>2373</v>
      </c>
      <c r="B1197" t="s">
        <v>1462</v>
      </c>
      <c r="C1197" t="s">
        <v>1455</v>
      </c>
      <c r="D1197">
        <v>1129</v>
      </c>
      <c r="E1197">
        <v>537</v>
      </c>
      <c r="F1197">
        <f t="shared" si="18"/>
        <v>11</v>
      </c>
      <c r="G1197" t="str">
        <f>STANDINGS_K[[#This Row],[League]]&amp;STANDINGS_K[[#This Row],[Team]]</f>
        <v>$150 Draft Champions Feb 14 1:00 pm Lg.3702420 Smokers</v>
      </c>
    </row>
    <row r="1198" spans="1:7" x14ac:dyDescent="0.25">
      <c r="A1198">
        <v>2568</v>
      </c>
      <c r="B1198" t="s">
        <v>242</v>
      </c>
      <c r="C1198" t="s">
        <v>1455</v>
      </c>
      <c r="D1198">
        <v>1081</v>
      </c>
      <c r="E1198">
        <v>341</v>
      </c>
      <c r="F1198">
        <f t="shared" si="18"/>
        <v>12</v>
      </c>
      <c r="G1198" t="str">
        <f>STANDINGS_K[[#This Row],[League]]&amp;STANDINGS_K[[#This Row],[Team]]</f>
        <v>$150 Draft Champions Feb 14 1:00 pm Lg.3702Cyclones</v>
      </c>
    </row>
    <row r="1199" spans="1:7" x14ac:dyDescent="0.25">
      <c r="A1199">
        <v>2763</v>
      </c>
      <c r="B1199" t="s">
        <v>1456</v>
      </c>
      <c r="C1199" t="s">
        <v>1455</v>
      </c>
      <c r="D1199">
        <v>1001</v>
      </c>
      <c r="E1199">
        <v>148.5</v>
      </c>
      <c r="F1199">
        <f t="shared" si="18"/>
        <v>13</v>
      </c>
      <c r="G1199" t="str">
        <f>STANDINGS_K[[#This Row],[League]]&amp;STANDINGS_K[[#This Row],[Team]]</f>
        <v>$150 Draft Champions Feb 14 1:00 pm Lg.3702Springfield Isotopes</v>
      </c>
    </row>
    <row r="1200" spans="1:7" x14ac:dyDescent="0.25">
      <c r="A1200">
        <v>2859</v>
      </c>
      <c r="B1200" t="s">
        <v>1459</v>
      </c>
      <c r="C1200" t="s">
        <v>1455</v>
      </c>
      <c r="D1200">
        <v>923</v>
      </c>
      <c r="E1200">
        <v>51</v>
      </c>
      <c r="F1200">
        <f t="shared" si="18"/>
        <v>14</v>
      </c>
      <c r="G1200" t="str">
        <f>STANDINGS_K[[#This Row],[League]]&amp;STANDINGS_K[[#This Row],[Team]]</f>
        <v>$150 Draft Champions Feb 14 1:00 pm Lg.3702Damage Inc.</v>
      </c>
    </row>
    <row r="1201" spans="1:7" x14ac:dyDescent="0.25">
      <c r="A1201">
        <v>2909</v>
      </c>
      <c r="B1201" t="s">
        <v>1457</v>
      </c>
      <c r="C1201" t="s">
        <v>1455</v>
      </c>
      <c r="D1201">
        <v>713</v>
      </c>
      <c r="E1201">
        <v>2</v>
      </c>
      <c r="F1201">
        <f t="shared" si="18"/>
        <v>15</v>
      </c>
      <c r="G1201" t="str">
        <f>STANDINGS_K[[#This Row],[League]]&amp;STANDINGS_K[[#This Row],[Team]]</f>
        <v>$150 Draft Champions Feb 14 1:00 pm Lg.3702Team Trznadel</v>
      </c>
    </row>
    <row r="1202" spans="1:7" x14ac:dyDescent="0.25">
      <c r="A1202">
        <v>73</v>
      </c>
      <c r="B1202" t="s">
        <v>1468</v>
      </c>
      <c r="C1202" t="s">
        <v>1464</v>
      </c>
      <c r="D1202">
        <v>1499</v>
      </c>
      <c r="E1202">
        <v>2837.5</v>
      </c>
      <c r="F1202">
        <f t="shared" si="18"/>
        <v>1</v>
      </c>
      <c r="G1202" t="str">
        <f>STANDINGS_K[[#This Row],[League]]&amp;STANDINGS_K[[#This Row],[Team]]</f>
        <v>$150 Draft Champions Feb 15 1:00 pm Lg.3704Boyer Brothers</v>
      </c>
    </row>
    <row r="1203" spans="1:7" x14ac:dyDescent="0.25">
      <c r="A1203">
        <v>327</v>
      </c>
      <c r="B1203" t="s">
        <v>1465</v>
      </c>
      <c r="C1203" t="s">
        <v>1464</v>
      </c>
      <c r="D1203">
        <v>1413</v>
      </c>
      <c r="E1203">
        <v>2583.5</v>
      </c>
      <c r="F1203">
        <f t="shared" si="18"/>
        <v>2</v>
      </c>
      <c r="G1203" t="str">
        <f>STANDINGS_K[[#This Row],[League]]&amp;STANDINGS_K[[#This Row],[Team]]</f>
        <v>$150 Draft Champions Feb 15 1:00 pm Lg.3704Lower Deckers DC3</v>
      </c>
    </row>
    <row r="1204" spans="1:7" x14ac:dyDescent="0.25">
      <c r="A1204">
        <v>764</v>
      </c>
      <c r="B1204" t="s">
        <v>1472</v>
      </c>
      <c r="C1204" t="s">
        <v>1464</v>
      </c>
      <c r="D1204">
        <v>1345</v>
      </c>
      <c r="E1204">
        <v>2144.5</v>
      </c>
      <c r="F1204">
        <f t="shared" si="18"/>
        <v>3</v>
      </c>
      <c r="G1204" t="str">
        <f>STANDINGS_K[[#This Row],[League]]&amp;STANDINGS_K[[#This Row],[Team]]</f>
        <v>$150 Draft Champions Feb 15 1:00 pm Lg.3704Bourgeois &amp; Son</v>
      </c>
    </row>
    <row r="1205" spans="1:7" x14ac:dyDescent="0.25">
      <c r="A1205">
        <v>944</v>
      </c>
      <c r="B1205" t="s">
        <v>1469</v>
      </c>
      <c r="C1205" t="s">
        <v>1464</v>
      </c>
      <c r="D1205">
        <v>1324</v>
      </c>
      <c r="E1205">
        <v>1965</v>
      </c>
      <c r="F1205">
        <f t="shared" si="18"/>
        <v>4</v>
      </c>
      <c r="G1205" t="str">
        <f>STANDINGS_K[[#This Row],[League]]&amp;STANDINGS_K[[#This Row],[Team]]</f>
        <v>$150 Draft Champions Feb 15 1:00 pm Lg.3704Da Bad Ass</v>
      </c>
    </row>
    <row r="1206" spans="1:7" x14ac:dyDescent="0.25">
      <c r="A1206">
        <v>1061</v>
      </c>
      <c r="B1206" t="s">
        <v>122</v>
      </c>
      <c r="C1206" t="s">
        <v>1464</v>
      </c>
      <c r="D1206">
        <v>1309</v>
      </c>
      <c r="E1206">
        <v>1844</v>
      </c>
      <c r="F1206">
        <f t="shared" si="18"/>
        <v>5</v>
      </c>
      <c r="G1206" t="str">
        <f>STANDINGS_K[[#This Row],[League]]&amp;STANDINGS_K[[#This Row],[Team]]</f>
        <v>$150 Draft Champions Feb 15 1:00 pm Lg.3704Baxter's in Milwaukee</v>
      </c>
    </row>
    <row r="1207" spans="1:7" x14ac:dyDescent="0.25">
      <c r="A1207">
        <v>1076</v>
      </c>
      <c r="B1207" t="s">
        <v>430</v>
      </c>
      <c r="C1207" t="s">
        <v>1464</v>
      </c>
      <c r="D1207">
        <v>1308</v>
      </c>
      <c r="E1207">
        <v>1831.5</v>
      </c>
      <c r="F1207">
        <f t="shared" si="18"/>
        <v>6</v>
      </c>
      <c r="G1207" t="str">
        <f>STANDINGS_K[[#This Row],[League]]&amp;STANDINGS_K[[#This Row],[Team]]</f>
        <v>$150 Draft Champions Feb 15 1:00 pm Lg.3704Poopy Tooth 6</v>
      </c>
    </row>
    <row r="1208" spans="1:7" x14ac:dyDescent="0.25">
      <c r="A1208">
        <v>1164</v>
      </c>
      <c r="B1208" t="s">
        <v>1466</v>
      </c>
      <c r="C1208" t="s">
        <v>1464</v>
      </c>
      <c r="D1208">
        <v>1299</v>
      </c>
      <c r="E1208">
        <v>1750</v>
      </c>
      <c r="F1208">
        <f t="shared" si="18"/>
        <v>7</v>
      </c>
      <c r="G1208" t="str">
        <f>STANDINGS_K[[#This Row],[League]]&amp;STANDINGS_K[[#This Row],[Team]]</f>
        <v>$150 Draft Champions Feb 15 1:00 pm Lg.3704Team Robbins</v>
      </c>
    </row>
    <row r="1209" spans="1:7" x14ac:dyDescent="0.25">
      <c r="A1209">
        <v>1321</v>
      </c>
      <c r="B1209" t="s">
        <v>1471</v>
      </c>
      <c r="C1209" t="s">
        <v>1464</v>
      </c>
      <c r="D1209">
        <v>1276</v>
      </c>
      <c r="E1209">
        <v>1591.5</v>
      </c>
      <c r="F1209">
        <f t="shared" si="18"/>
        <v>8</v>
      </c>
      <c r="G1209" t="str">
        <f>STANDINGS_K[[#This Row],[League]]&amp;STANDINGS_K[[#This Row],[Team]]</f>
        <v>$150 Draft Champions Feb 15 1:00 pm Lg.3704Team Cole</v>
      </c>
    </row>
    <row r="1210" spans="1:7" x14ac:dyDescent="0.25">
      <c r="A1210">
        <v>1409</v>
      </c>
      <c r="B1210" t="s">
        <v>241</v>
      </c>
      <c r="C1210" t="s">
        <v>1464</v>
      </c>
      <c r="D1210">
        <v>1266</v>
      </c>
      <c r="E1210">
        <v>1497.5</v>
      </c>
      <c r="F1210">
        <f t="shared" si="18"/>
        <v>9</v>
      </c>
      <c r="G1210" t="str">
        <f>STANDINGS_K[[#This Row],[League]]&amp;STANDINGS_K[[#This Row],[Team]]</f>
        <v>$150 Draft Champions Feb 15 1:00 pm Lg.3704Johnny Baseball</v>
      </c>
    </row>
    <row r="1211" spans="1:7" x14ac:dyDescent="0.25">
      <c r="A1211">
        <v>1527</v>
      </c>
      <c r="B1211" t="s">
        <v>316</v>
      </c>
      <c r="C1211" t="s">
        <v>1464</v>
      </c>
      <c r="D1211">
        <v>1253</v>
      </c>
      <c r="E1211">
        <v>1387.5</v>
      </c>
      <c r="F1211">
        <f t="shared" si="18"/>
        <v>10</v>
      </c>
      <c r="G1211" t="str">
        <f>STANDINGS_K[[#This Row],[League]]&amp;STANDINGS_K[[#This Row],[Team]]</f>
        <v>$150 Draft Champions Feb 15 1:00 pm Lg.3704Team Lamont</v>
      </c>
    </row>
    <row r="1212" spans="1:7" x14ac:dyDescent="0.25">
      <c r="A1212">
        <v>1669</v>
      </c>
      <c r="B1212" t="s">
        <v>1470</v>
      </c>
      <c r="C1212" t="s">
        <v>1464</v>
      </c>
      <c r="D1212">
        <v>1236</v>
      </c>
      <c r="E1212">
        <v>1243.5</v>
      </c>
      <c r="F1212">
        <f t="shared" si="18"/>
        <v>11</v>
      </c>
      <c r="G1212" t="str">
        <f>STANDINGS_K[[#This Row],[League]]&amp;STANDINGS_K[[#This Row],[Team]]</f>
        <v>$150 Draft Champions Feb 15 1:00 pm Lg.3704Pyrolitic Decomposition 12</v>
      </c>
    </row>
    <row r="1213" spans="1:7" x14ac:dyDescent="0.25">
      <c r="A1213">
        <v>2024</v>
      </c>
      <c r="B1213" t="s">
        <v>104</v>
      </c>
      <c r="C1213" t="s">
        <v>1464</v>
      </c>
      <c r="D1213">
        <v>1189</v>
      </c>
      <c r="E1213">
        <v>890.5</v>
      </c>
      <c r="F1213">
        <f t="shared" si="18"/>
        <v>12</v>
      </c>
      <c r="G1213" t="str">
        <f>STANDINGS_K[[#This Row],[League]]&amp;STANDINGS_K[[#This Row],[Team]]</f>
        <v>$150 Draft Champions Feb 15 1:00 pm Lg.3704Team Pawlowski</v>
      </c>
    </row>
    <row r="1214" spans="1:7" x14ac:dyDescent="0.25">
      <c r="A1214">
        <v>2133</v>
      </c>
      <c r="B1214" t="s">
        <v>246</v>
      </c>
      <c r="C1214" t="s">
        <v>1464</v>
      </c>
      <c r="D1214">
        <v>1170</v>
      </c>
      <c r="E1214">
        <v>778.5</v>
      </c>
      <c r="F1214">
        <f t="shared" si="18"/>
        <v>13</v>
      </c>
      <c r="G1214" t="str">
        <f>STANDINGS_K[[#This Row],[League]]&amp;STANDINGS_K[[#This Row],[Team]]</f>
        <v>$150 Draft Champions Feb 15 1:00 pm Lg.3704Monster Island</v>
      </c>
    </row>
    <row r="1215" spans="1:7" x14ac:dyDescent="0.25">
      <c r="A1215">
        <v>2714</v>
      </c>
      <c r="B1215" t="s">
        <v>440</v>
      </c>
      <c r="C1215" t="s">
        <v>1464</v>
      </c>
      <c r="D1215">
        <v>1025</v>
      </c>
      <c r="E1215">
        <v>198.5</v>
      </c>
      <c r="F1215">
        <f t="shared" si="18"/>
        <v>14</v>
      </c>
      <c r="G1215" t="str">
        <f>STANDINGS_K[[#This Row],[League]]&amp;STANDINGS_K[[#This Row],[Team]]</f>
        <v>$150 Draft Champions Feb 15 1:00 pm Lg.3704zzzzzzzz</v>
      </c>
    </row>
    <row r="1216" spans="1:7" x14ac:dyDescent="0.25">
      <c r="A1216">
        <v>2828</v>
      </c>
      <c r="B1216" t="s">
        <v>1467</v>
      </c>
      <c r="C1216" t="s">
        <v>1464</v>
      </c>
      <c r="D1216">
        <v>957</v>
      </c>
      <c r="E1216">
        <v>82.5</v>
      </c>
      <c r="F1216">
        <f t="shared" si="18"/>
        <v>15</v>
      </c>
      <c r="G1216" t="str">
        <f>STANDINGS_K[[#This Row],[League]]&amp;STANDINGS_K[[#This Row],[Team]]</f>
        <v>$150 Draft Champions Feb 15 1:00 pm Lg.3704Cremators</v>
      </c>
    </row>
    <row r="1217" spans="1:7" x14ac:dyDescent="0.25">
      <c r="A1217">
        <v>124</v>
      </c>
      <c r="B1217" t="s">
        <v>1476</v>
      </c>
      <c r="C1217" t="s">
        <v>1473</v>
      </c>
      <c r="D1217">
        <v>1476</v>
      </c>
      <c r="E1217">
        <v>2786.5</v>
      </c>
      <c r="F1217">
        <f t="shared" si="18"/>
        <v>1</v>
      </c>
      <c r="G1217" t="str">
        <f>STANDINGS_K[[#This Row],[League]]&amp;STANDINGS_K[[#This Row],[Team]]</f>
        <v>$150 Draft Champions Feb 15 1:00 pm Lg.3705BK Mets Mia</v>
      </c>
    </row>
    <row r="1218" spans="1:7" x14ac:dyDescent="0.25">
      <c r="A1218">
        <v>182</v>
      </c>
      <c r="B1218" t="s">
        <v>153</v>
      </c>
      <c r="C1218" t="s">
        <v>1473</v>
      </c>
      <c r="D1218">
        <v>1455</v>
      </c>
      <c r="E1218">
        <v>2727</v>
      </c>
      <c r="F1218">
        <f t="shared" si="18"/>
        <v>2</v>
      </c>
      <c r="G1218" t="str">
        <f>STANDINGS_K[[#This Row],[League]]&amp;STANDINGS_K[[#This Row],[Team]]</f>
        <v>$150 Draft Champions Feb 15 1:00 pm Lg.3705Bronx Yankees (DC9)</v>
      </c>
    </row>
    <row r="1219" spans="1:7" x14ac:dyDescent="0.25">
      <c r="A1219">
        <v>217</v>
      </c>
      <c r="B1219" t="s">
        <v>1479</v>
      </c>
      <c r="C1219" t="s">
        <v>1473</v>
      </c>
      <c r="D1219">
        <v>1443</v>
      </c>
      <c r="E1219">
        <v>2692.5</v>
      </c>
      <c r="F1219">
        <f t="shared" ref="F1219:F1282" si="19">IF(C1219=C1218,F1218+1,1)</f>
        <v>3</v>
      </c>
      <c r="G1219" t="str">
        <f>STANDINGS_K[[#This Row],[League]]&amp;STANDINGS_K[[#This Row],[Team]]</f>
        <v>$150 Draft Champions Feb 15 1:00 pm Lg.3705Dutch Mafia (DC3)</v>
      </c>
    </row>
    <row r="1220" spans="1:7" x14ac:dyDescent="0.25">
      <c r="A1220">
        <v>260</v>
      </c>
      <c r="B1220" t="s">
        <v>297</v>
      </c>
      <c r="C1220" t="s">
        <v>1473</v>
      </c>
      <c r="D1220">
        <v>1433</v>
      </c>
      <c r="E1220">
        <v>2651.5</v>
      </c>
      <c r="F1220">
        <f t="shared" si="19"/>
        <v>4</v>
      </c>
      <c r="G1220" t="str">
        <f>STANDINGS_K[[#This Row],[League]]&amp;STANDINGS_K[[#This Row],[Team]]</f>
        <v>$150 Draft Champions Feb 15 1:00 pm Lg.3705Dark Energy</v>
      </c>
    </row>
    <row r="1221" spans="1:7" x14ac:dyDescent="0.25">
      <c r="A1221">
        <v>274</v>
      </c>
      <c r="B1221" t="s">
        <v>40</v>
      </c>
      <c r="C1221" t="s">
        <v>1473</v>
      </c>
      <c r="D1221">
        <v>1429</v>
      </c>
      <c r="E1221">
        <v>2637.5</v>
      </c>
      <c r="F1221">
        <f t="shared" si="19"/>
        <v>5</v>
      </c>
      <c r="G1221" t="str">
        <f>STANDINGS_K[[#This Row],[League]]&amp;STANDINGS_K[[#This Row],[Team]]</f>
        <v>$150 Draft Champions Feb 15 1:00 pm Lg.3705Incredible Hulking Us</v>
      </c>
    </row>
    <row r="1222" spans="1:7" x14ac:dyDescent="0.25">
      <c r="A1222">
        <v>301</v>
      </c>
      <c r="B1222" t="s">
        <v>1477</v>
      </c>
      <c r="C1222" t="s">
        <v>1473</v>
      </c>
      <c r="D1222">
        <v>1421</v>
      </c>
      <c r="E1222">
        <v>2608.5</v>
      </c>
      <c r="F1222">
        <f t="shared" si="19"/>
        <v>6</v>
      </c>
      <c r="G1222" t="str">
        <f>STANDINGS_K[[#This Row],[League]]&amp;STANDINGS_K[[#This Row],[Team]]</f>
        <v>$150 Draft Champions Feb 15 1:00 pm Lg.3705DYNAMIC DUO</v>
      </c>
    </row>
    <row r="1223" spans="1:7" x14ac:dyDescent="0.25">
      <c r="A1223">
        <v>488</v>
      </c>
      <c r="B1223" t="s">
        <v>1474</v>
      </c>
      <c r="C1223" t="s">
        <v>1473</v>
      </c>
      <c r="D1223">
        <v>1387</v>
      </c>
      <c r="E1223">
        <v>2427.5</v>
      </c>
      <c r="F1223">
        <f t="shared" si="19"/>
        <v>7</v>
      </c>
      <c r="G1223" t="str">
        <f>STANDINGS_K[[#This Row],[League]]&amp;STANDINGS_K[[#This Row],[Team]]</f>
        <v>$150 Draft Champions Feb 15 1:00 pm Lg.3705The Dad</v>
      </c>
    </row>
    <row r="1224" spans="1:7" x14ac:dyDescent="0.25">
      <c r="A1224">
        <v>844</v>
      </c>
      <c r="B1224" t="s">
        <v>53</v>
      </c>
      <c r="C1224" t="s">
        <v>1473</v>
      </c>
      <c r="D1224">
        <v>1334</v>
      </c>
      <c r="E1224">
        <v>2064.5</v>
      </c>
      <c r="F1224">
        <f t="shared" si="19"/>
        <v>8</v>
      </c>
      <c r="G1224" t="str">
        <f>STANDINGS_K[[#This Row],[League]]&amp;STANDINGS_K[[#This Row],[Team]]</f>
        <v>$150 Draft Champions Feb 15 1:00 pm Lg.3705Baseball Furies</v>
      </c>
    </row>
    <row r="1225" spans="1:7" x14ac:dyDescent="0.25">
      <c r="A1225">
        <v>978</v>
      </c>
      <c r="B1225" t="s">
        <v>1478</v>
      </c>
      <c r="C1225" t="s">
        <v>1473</v>
      </c>
      <c r="D1225">
        <v>1320</v>
      </c>
      <c r="E1225">
        <v>1931</v>
      </c>
      <c r="F1225">
        <f t="shared" si="19"/>
        <v>9</v>
      </c>
      <c r="G1225" t="str">
        <f>STANDINGS_K[[#This Row],[League]]&amp;STANDINGS_K[[#This Row],[Team]]</f>
        <v>$150 Draft Champions Feb 15 1:00 pm Lg.3705Madcow - DC7 Mia</v>
      </c>
    </row>
    <row r="1226" spans="1:7" x14ac:dyDescent="0.25">
      <c r="A1226">
        <v>1501</v>
      </c>
      <c r="B1226" t="s">
        <v>519</v>
      </c>
      <c r="C1226" t="s">
        <v>1473</v>
      </c>
      <c r="D1226">
        <v>1256</v>
      </c>
      <c r="E1226">
        <v>1413</v>
      </c>
      <c r="F1226">
        <f t="shared" si="19"/>
        <v>10</v>
      </c>
      <c r="G1226" t="str">
        <f>STANDINGS_K[[#This Row],[League]]&amp;STANDINGS_K[[#This Row],[Team]]</f>
        <v>$150 Draft Champions Feb 15 1:00 pm Lg.3705Round 2 (Mia)</v>
      </c>
    </row>
    <row r="1227" spans="1:7" x14ac:dyDescent="0.25">
      <c r="A1227">
        <v>2076</v>
      </c>
      <c r="B1227" t="s">
        <v>45</v>
      </c>
      <c r="C1227" t="s">
        <v>1473</v>
      </c>
      <c r="D1227">
        <v>1180</v>
      </c>
      <c r="E1227">
        <v>833.5</v>
      </c>
      <c r="F1227">
        <f t="shared" si="19"/>
        <v>11</v>
      </c>
      <c r="G1227" t="str">
        <f>STANDINGS_K[[#This Row],[League]]&amp;STANDINGS_K[[#This Row],[Team]]</f>
        <v>$150 Draft Champions Feb 15 1:00 pm Lg.3705Glenneration X</v>
      </c>
    </row>
    <row r="1228" spans="1:7" x14ac:dyDescent="0.25">
      <c r="A1228">
        <v>2398</v>
      </c>
      <c r="B1228" t="s">
        <v>56</v>
      </c>
      <c r="C1228" t="s">
        <v>1473</v>
      </c>
      <c r="D1228">
        <v>1123</v>
      </c>
      <c r="E1228">
        <v>513</v>
      </c>
      <c r="F1228">
        <f t="shared" si="19"/>
        <v>12</v>
      </c>
      <c r="G1228" t="str">
        <f>STANDINGS_K[[#This Row],[League]]&amp;STANDINGS_K[[#This Row],[Team]]</f>
        <v>$150 Draft Champions Feb 15 1:00 pm Lg.3705DOUGHBOYS</v>
      </c>
    </row>
    <row r="1229" spans="1:7" x14ac:dyDescent="0.25">
      <c r="A1229">
        <v>2488</v>
      </c>
      <c r="B1229" t="s">
        <v>1475</v>
      </c>
      <c r="C1229" t="s">
        <v>1473</v>
      </c>
      <c r="D1229">
        <v>1101</v>
      </c>
      <c r="E1229">
        <v>422.5</v>
      </c>
      <c r="F1229">
        <f t="shared" si="19"/>
        <v>13</v>
      </c>
      <c r="G1229" t="str">
        <f>STANDINGS_K[[#This Row],[League]]&amp;STANDINGS_K[[#This Row],[Team]]</f>
        <v>$150 Draft Champions Feb 15 1:00 pm Lg.3705SpinningSeamsMia</v>
      </c>
    </row>
    <row r="1230" spans="1:7" x14ac:dyDescent="0.25">
      <c r="A1230">
        <v>2805</v>
      </c>
      <c r="B1230" t="s">
        <v>8</v>
      </c>
      <c r="C1230" t="s">
        <v>1473</v>
      </c>
      <c r="D1230">
        <v>975</v>
      </c>
      <c r="E1230">
        <v>106</v>
      </c>
      <c r="F1230">
        <f t="shared" si="19"/>
        <v>14</v>
      </c>
      <c r="G1230" t="str">
        <f>STANDINGS_K[[#This Row],[League]]&amp;STANDINGS_K[[#This Row],[Team]]</f>
        <v>$150 Draft Champions Feb 15 1:00 pm Lg.3705King Ken</v>
      </c>
    </row>
    <row r="1231" spans="1:7" x14ac:dyDescent="0.25">
      <c r="A1231">
        <v>2910</v>
      </c>
      <c r="B1231" t="s">
        <v>758</v>
      </c>
      <c r="C1231" t="s">
        <v>1473</v>
      </c>
      <c r="D1231">
        <v>699</v>
      </c>
      <c r="E1231">
        <v>1</v>
      </c>
      <c r="F1231">
        <f t="shared" si="19"/>
        <v>15</v>
      </c>
      <c r="G1231" t="str">
        <f>STANDINGS_K[[#This Row],[League]]&amp;STANDINGS_K[[#This Row],[Team]]</f>
        <v>$150 Draft Champions Feb 15 1:00 pm Lg.3705Gunilla Knutsson</v>
      </c>
    </row>
    <row r="1232" spans="1:7" x14ac:dyDescent="0.25">
      <c r="A1232">
        <v>11</v>
      </c>
      <c r="B1232" t="s">
        <v>1491</v>
      </c>
      <c r="C1232" t="s">
        <v>1481</v>
      </c>
      <c r="D1232">
        <v>1580</v>
      </c>
      <c r="E1232">
        <v>2900</v>
      </c>
      <c r="F1232">
        <f t="shared" si="19"/>
        <v>1</v>
      </c>
      <c r="G1232" t="str">
        <f>STANDINGS_K[[#This Row],[League]]&amp;STANDINGS_K[[#This Row],[Team]]</f>
        <v>$150 Draft Champions Feb 16 1:00 pm Lg.370822 jerks and a squirt.</v>
      </c>
    </row>
    <row r="1233" spans="1:7" x14ac:dyDescent="0.25">
      <c r="A1233">
        <v>53</v>
      </c>
      <c r="B1233" t="s">
        <v>1488</v>
      </c>
      <c r="C1233" t="s">
        <v>1481</v>
      </c>
      <c r="D1233">
        <v>1517</v>
      </c>
      <c r="E1233">
        <v>2858.5</v>
      </c>
      <c r="F1233">
        <f t="shared" si="19"/>
        <v>2</v>
      </c>
      <c r="G1233" t="str">
        <f>STANDINGS_K[[#This Row],[League]]&amp;STANDINGS_K[[#This Row],[Team]]</f>
        <v>$150 Draft Champions Feb 16 1:00 pm Lg.3708Team Kulp</v>
      </c>
    </row>
    <row r="1234" spans="1:7" x14ac:dyDescent="0.25">
      <c r="A1234">
        <v>104</v>
      </c>
      <c r="B1234" t="s">
        <v>1489</v>
      </c>
      <c r="C1234" t="s">
        <v>1481</v>
      </c>
      <c r="D1234">
        <v>1486</v>
      </c>
      <c r="E1234">
        <v>2808.5</v>
      </c>
      <c r="F1234">
        <f t="shared" si="19"/>
        <v>3</v>
      </c>
      <c r="G1234" t="str">
        <f>STANDINGS_K[[#This Row],[League]]&amp;STANDINGS_K[[#This Row],[Team]]</f>
        <v>$150 Draft Champions Feb 16 1:00 pm Lg.3708Scalia's Demons</v>
      </c>
    </row>
    <row r="1235" spans="1:7" x14ac:dyDescent="0.25">
      <c r="A1235">
        <v>576</v>
      </c>
      <c r="B1235" t="s">
        <v>1290</v>
      </c>
      <c r="C1235" t="s">
        <v>1481</v>
      </c>
      <c r="D1235">
        <v>1372</v>
      </c>
      <c r="E1235">
        <v>2339.5</v>
      </c>
      <c r="F1235">
        <f t="shared" si="19"/>
        <v>4</v>
      </c>
      <c r="G1235" t="str">
        <f>STANDINGS_K[[#This Row],[League]]&amp;STANDINGS_K[[#This Row],[Team]]</f>
        <v>$150 Draft Champions Feb 16 1:00 pm Lg.3708What Was I Thinking</v>
      </c>
    </row>
    <row r="1236" spans="1:7" x14ac:dyDescent="0.25">
      <c r="A1236">
        <v>936</v>
      </c>
      <c r="B1236" t="s">
        <v>1486</v>
      </c>
      <c r="C1236" t="s">
        <v>1481</v>
      </c>
      <c r="D1236">
        <v>1325</v>
      </c>
      <c r="E1236">
        <v>1974.5</v>
      </c>
      <c r="F1236">
        <f t="shared" si="19"/>
        <v>5</v>
      </c>
      <c r="G1236" t="str">
        <f>STANDINGS_K[[#This Row],[League]]&amp;STANDINGS_K[[#This Row],[Team]]</f>
        <v>$150 Draft Champions Feb 16 1:00 pm Lg.3708La Flama Blanca</v>
      </c>
    </row>
    <row r="1237" spans="1:7" x14ac:dyDescent="0.25">
      <c r="A1237">
        <v>1450</v>
      </c>
      <c r="B1237" t="s">
        <v>1482</v>
      </c>
      <c r="C1237" t="s">
        <v>1481</v>
      </c>
      <c r="D1237">
        <v>1262</v>
      </c>
      <c r="E1237">
        <v>1460.5</v>
      </c>
      <c r="F1237">
        <f t="shared" si="19"/>
        <v>6</v>
      </c>
      <c r="G1237" t="str">
        <f>STANDINGS_K[[#This Row],[League]]&amp;STANDINGS_K[[#This Row],[Team]]</f>
        <v>$150 Draft Champions Feb 16 1:00 pm Lg.3708JAGUARS</v>
      </c>
    </row>
    <row r="1238" spans="1:7" x14ac:dyDescent="0.25">
      <c r="A1238">
        <v>1731</v>
      </c>
      <c r="B1238" t="s">
        <v>54</v>
      </c>
      <c r="C1238" t="s">
        <v>1481</v>
      </c>
      <c r="D1238">
        <v>1228</v>
      </c>
      <c r="E1238">
        <v>1177.5</v>
      </c>
      <c r="F1238">
        <f t="shared" si="19"/>
        <v>7</v>
      </c>
      <c r="G1238" t="str">
        <f>STANDINGS_K[[#This Row],[League]]&amp;STANDINGS_K[[#This Row],[Team]]</f>
        <v>$150 Draft Champions Feb 16 1:00 pm Lg.3708Frozen Tundra</v>
      </c>
    </row>
    <row r="1239" spans="1:7" x14ac:dyDescent="0.25">
      <c r="A1239">
        <v>1792</v>
      </c>
      <c r="B1239" t="s">
        <v>1483</v>
      </c>
      <c r="C1239" t="s">
        <v>1481</v>
      </c>
      <c r="D1239">
        <v>1219</v>
      </c>
      <c r="E1239">
        <v>1122.5</v>
      </c>
      <c r="F1239">
        <f t="shared" si="19"/>
        <v>8</v>
      </c>
      <c r="G1239" t="str">
        <f>STANDINGS_K[[#This Row],[League]]&amp;STANDINGS_K[[#This Row],[Team]]</f>
        <v>$150 Draft Champions Feb 16 1:00 pm Lg.3708The Late Chargers</v>
      </c>
    </row>
    <row r="1240" spans="1:7" x14ac:dyDescent="0.25">
      <c r="A1240">
        <v>1930</v>
      </c>
      <c r="B1240" t="s">
        <v>1480</v>
      </c>
      <c r="C1240" t="s">
        <v>1481</v>
      </c>
      <c r="D1240">
        <v>1202</v>
      </c>
      <c r="E1240">
        <v>977</v>
      </c>
      <c r="F1240">
        <f t="shared" si="19"/>
        <v>9</v>
      </c>
      <c r="G1240" t="str">
        <f>STANDINGS_K[[#This Row],[League]]&amp;STANDINGS_K[[#This Row],[Team]]</f>
        <v>$150 Draft Champions Feb 16 1:00 pm Lg.3708BEAST</v>
      </c>
    </row>
    <row r="1241" spans="1:7" x14ac:dyDescent="0.25">
      <c r="A1241">
        <v>2031</v>
      </c>
      <c r="B1241" t="s">
        <v>1485</v>
      </c>
      <c r="C1241" t="s">
        <v>1481</v>
      </c>
      <c r="D1241">
        <v>1188</v>
      </c>
      <c r="E1241">
        <v>882</v>
      </c>
      <c r="F1241">
        <f t="shared" si="19"/>
        <v>10</v>
      </c>
      <c r="G1241" t="str">
        <f>STANDINGS_K[[#This Row],[League]]&amp;STANDINGS_K[[#This Row],[Team]]</f>
        <v>$150 Draft Champions Feb 16 1:00 pm Lg.3708Shark!</v>
      </c>
    </row>
    <row r="1242" spans="1:7" x14ac:dyDescent="0.25">
      <c r="A1242">
        <v>2116</v>
      </c>
      <c r="B1242" t="s">
        <v>191</v>
      </c>
      <c r="C1242" t="s">
        <v>1481</v>
      </c>
      <c r="D1242">
        <v>1173</v>
      </c>
      <c r="E1242">
        <v>793.5</v>
      </c>
      <c r="F1242">
        <f t="shared" si="19"/>
        <v>11</v>
      </c>
      <c r="G1242" t="str">
        <f>STANDINGS_K[[#This Row],[League]]&amp;STANDINGS_K[[#This Row],[Team]]</f>
        <v>$150 Draft Champions Feb 16 1:00 pm Lg.3708Chico's Bail Bonds</v>
      </c>
    </row>
    <row r="1243" spans="1:7" x14ac:dyDescent="0.25">
      <c r="A1243">
        <v>2388</v>
      </c>
      <c r="B1243" t="s">
        <v>1490</v>
      </c>
      <c r="C1243" t="s">
        <v>1481</v>
      </c>
      <c r="D1243">
        <v>1126</v>
      </c>
      <c r="E1243">
        <v>522.5</v>
      </c>
      <c r="F1243">
        <f t="shared" si="19"/>
        <v>12</v>
      </c>
      <c r="G1243" t="str">
        <f>STANDINGS_K[[#This Row],[League]]&amp;STANDINGS_K[[#This Row],[Team]]</f>
        <v>$150 Draft Champions Feb 16 1:00 pm Lg.3708Macon Whoopie</v>
      </c>
    </row>
    <row r="1244" spans="1:7" x14ac:dyDescent="0.25">
      <c r="A1244">
        <v>2820</v>
      </c>
      <c r="B1244" t="s">
        <v>1484</v>
      </c>
      <c r="C1244" t="s">
        <v>1481</v>
      </c>
      <c r="D1244">
        <v>961</v>
      </c>
      <c r="E1244">
        <v>90.5</v>
      </c>
      <c r="F1244">
        <f t="shared" si="19"/>
        <v>13</v>
      </c>
      <c r="G1244" t="str">
        <f>STANDINGS_K[[#This Row],[League]]&amp;STANDINGS_K[[#This Row],[Team]]</f>
        <v>$150 Draft Champions Feb 16 1:00 pm Lg.3708BDTMJD</v>
      </c>
    </row>
    <row r="1245" spans="1:7" x14ac:dyDescent="0.25">
      <c r="A1245">
        <v>2832</v>
      </c>
      <c r="B1245" t="s">
        <v>1487</v>
      </c>
      <c r="C1245" t="s">
        <v>1481</v>
      </c>
      <c r="D1245">
        <v>952</v>
      </c>
      <c r="E1245">
        <v>79</v>
      </c>
      <c r="F1245">
        <f t="shared" si="19"/>
        <v>14</v>
      </c>
      <c r="G1245" t="str">
        <f>STANDINGS_K[[#This Row],[League]]&amp;STANDINGS_K[[#This Row],[Team]]</f>
        <v>$150 Draft Champions Feb 16 1:00 pm Lg.3708Hot Ice</v>
      </c>
    </row>
    <row r="1246" spans="1:7" x14ac:dyDescent="0.25">
      <c r="A1246">
        <v>2847</v>
      </c>
      <c r="B1246" t="s">
        <v>218</v>
      </c>
      <c r="C1246" t="s">
        <v>1481</v>
      </c>
      <c r="D1246">
        <v>942</v>
      </c>
      <c r="E1246">
        <v>64</v>
      </c>
      <c r="F1246">
        <f t="shared" si="19"/>
        <v>15</v>
      </c>
      <c r="G1246" t="str">
        <f>STANDINGS_K[[#This Row],[League]]&amp;STANDINGS_K[[#This Row],[Team]]</f>
        <v>$150 Draft Champions Feb 16 1:00 pm Lg.3708Beer City Keggers</v>
      </c>
    </row>
    <row r="1247" spans="1:7" x14ac:dyDescent="0.25">
      <c r="A1247">
        <v>34</v>
      </c>
      <c r="B1247" t="s">
        <v>1496</v>
      </c>
      <c r="C1247" t="s">
        <v>1492</v>
      </c>
      <c r="D1247">
        <v>1545</v>
      </c>
      <c r="E1247">
        <v>2877.5</v>
      </c>
      <c r="F1247">
        <f t="shared" si="19"/>
        <v>1</v>
      </c>
      <c r="G1247" t="str">
        <f>STANDINGS_K[[#This Row],[League]]&amp;STANDINGS_K[[#This Row],[Team]]</f>
        <v>$150 Draft Champions Feb 16 1:00 pm Lg.3712Thebeau 7</v>
      </c>
    </row>
    <row r="1248" spans="1:7" x14ac:dyDescent="0.25">
      <c r="A1248">
        <v>51</v>
      </c>
      <c r="B1248" t="s">
        <v>1495</v>
      </c>
      <c r="C1248" t="s">
        <v>1492</v>
      </c>
      <c r="D1248">
        <v>1519</v>
      </c>
      <c r="E1248">
        <v>2861.5</v>
      </c>
      <c r="F1248">
        <f t="shared" si="19"/>
        <v>2</v>
      </c>
      <c r="G1248" t="str">
        <f>STANDINGS_K[[#This Row],[League]]&amp;STANDINGS_K[[#This Row],[Team]]</f>
        <v>$150 Draft Champions Feb 16 1:00 pm Lg.3712Two Time</v>
      </c>
    </row>
    <row r="1249" spans="1:7" x14ac:dyDescent="0.25">
      <c r="A1249">
        <v>234</v>
      </c>
      <c r="B1249" t="s">
        <v>1493</v>
      </c>
      <c r="C1249" t="s">
        <v>1492</v>
      </c>
      <c r="D1249">
        <v>1439</v>
      </c>
      <c r="E1249">
        <v>2675</v>
      </c>
      <c r="F1249">
        <f t="shared" si="19"/>
        <v>3</v>
      </c>
      <c r="G1249" t="str">
        <f>STANDINGS_K[[#This Row],[League]]&amp;STANDINGS_K[[#This Row],[Team]]</f>
        <v>$150 Draft Champions Feb 16 1:00 pm Lg.3712Las Vegas Ratpack 3</v>
      </c>
    </row>
    <row r="1250" spans="1:7" x14ac:dyDescent="0.25">
      <c r="A1250">
        <v>767</v>
      </c>
      <c r="B1250" t="s">
        <v>1494</v>
      </c>
      <c r="C1250" t="s">
        <v>1492</v>
      </c>
      <c r="D1250">
        <v>1345</v>
      </c>
      <c r="E1250">
        <v>2144.5</v>
      </c>
      <c r="F1250">
        <f t="shared" si="19"/>
        <v>4</v>
      </c>
      <c r="G1250" t="str">
        <f>STANDINGS_K[[#This Row],[League]]&amp;STANDINGS_K[[#This Row],[Team]]</f>
        <v>$150 Draft Champions Feb 16 1:00 pm Lg.3712Matt Capps' Comeback</v>
      </c>
    </row>
    <row r="1251" spans="1:7" x14ac:dyDescent="0.25">
      <c r="A1251">
        <v>1044</v>
      </c>
      <c r="B1251" t="s">
        <v>1498</v>
      </c>
      <c r="C1251" t="s">
        <v>1492</v>
      </c>
      <c r="D1251">
        <v>1312</v>
      </c>
      <c r="E1251">
        <v>1870.5</v>
      </c>
      <c r="F1251">
        <f t="shared" si="19"/>
        <v>5</v>
      </c>
      <c r="G1251" t="str">
        <f>STANDINGS_K[[#This Row],[League]]&amp;STANDINGS_K[[#This Row],[Team]]</f>
        <v>$150 Draft Champions Feb 16 1:00 pm Lg.3712Team Chmielewski</v>
      </c>
    </row>
    <row r="1252" spans="1:7" x14ac:dyDescent="0.25">
      <c r="A1252">
        <v>1182</v>
      </c>
      <c r="B1252" t="s">
        <v>1497</v>
      </c>
      <c r="C1252" t="s">
        <v>1492</v>
      </c>
      <c r="D1252">
        <v>1296</v>
      </c>
      <c r="E1252">
        <v>1729.5</v>
      </c>
      <c r="F1252">
        <f t="shared" si="19"/>
        <v>6</v>
      </c>
      <c r="G1252" t="str">
        <f>STANDINGS_K[[#This Row],[League]]&amp;STANDINGS_K[[#This Row],[Team]]</f>
        <v>$150 Draft Champions Feb 16 1:00 pm Lg.3712Pakes</v>
      </c>
    </row>
    <row r="1253" spans="1:7" x14ac:dyDescent="0.25">
      <c r="A1253">
        <v>1350</v>
      </c>
      <c r="B1253" t="s">
        <v>1500</v>
      </c>
      <c r="C1253" t="s">
        <v>1492</v>
      </c>
      <c r="D1253">
        <v>1273</v>
      </c>
      <c r="E1253">
        <v>1561</v>
      </c>
      <c r="F1253">
        <f t="shared" si="19"/>
        <v>7</v>
      </c>
      <c r="G1253" t="str">
        <f>STANDINGS_K[[#This Row],[League]]&amp;STANDINGS_K[[#This Row],[Team]]</f>
        <v>$150 Draft Champions Feb 16 1:00 pm Lg.3712Team Packowski</v>
      </c>
    </row>
    <row r="1254" spans="1:7" x14ac:dyDescent="0.25">
      <c r="A1254">
        <v>1493</v>
      </c>
      <c r="B1254" t="s">
        <v>1501</v>
      </c>
      <c r="C1254" t="s">
        <v>1492</v>
      </c>
      <c r="D1254">
        <v>1256</v>
      </c>
      <c r="E1254">
        <v>1413</v>
      </c>
      <c r="F1254">
        <f t="shared" si="19"/>
        <v>8</v>
      </c>
      <c r="G1254" t="str">
        <f>STANDINGS_K[[#This Row],[League]]&amp;STANDINGS_K[[#This Row],[Team]]</f>
        <v>$150 Draft Champions Feb 16 1:00 pm Lg.3712Acouchi</v>
      </c>
    </row>
    <row r="1255" spans="1:7" x14ac:dyDescent="0.25">
      <c r="A1255">
        <v>2077</v>
      </c>
      <c r="B1255" t="s">
        <v>1504</v>
      </c>
      <c r="C1255" t="s">
        <v>1492</v>
      </c>
      <c r="D1255">
        <v>1180</v>
      </c>
      <c r="E1255">
        <v>833.5</v>
      </c>
      <c r="F1255">
        <f t="shared" si="19"/>
        <v>9</v>
      </c>
      <c r="G1255" t="str">
        <f>STANDINGS_K[[#This Row],[League]]&amp;STANDINGS_K[[#This Row],[Team]]</f>
        <v>$150 Draft Champions Feb 16 1:00 pm Lg.3712Team Everhart</v>
      </c>
    </row>
    <row r="1256" spans="1:7" x14ac:dyDescent="0.25">
      <c r="A1256">
        <v>2157</v>
      </c>
      <c r="B1256" t="s">
        <v>447</v>
      </c>
      <c r="C1256" t="s">
        <v>1492</v>
      </c>
      <c r="D1256">
        <v>1167</v>
      </c>
      <c r="E1256">
        <v>758</v>
      </c>
      <c r="F1256">
        <f t="shared" si="19"/>
        <v>10</v>
      </c>
      <c r="G1256" t="str">
        <f>STANDINGS_K[[#This Row],[League]]&amp;STANDINGS_K[[#This Row],[Team]]</f>
        <v>$150 Draft Champions Feb 16 1:00 pm Lg.3712UMmm Baby</v>
      </c>
    </row>
    <row r="1257" spans="1:7" x14ac:dyDescent="0.25">
      <c r="A1257">
        <v>2309</v>
      </c>
      <c r="B1257" t="s">
        <v>51</v>
      </c>
      <c r="C1257" t="s">
        <v>1492</v>
      </c>
      <c r="D1257">
        <v>1143</v>
      </c>
      <c r="E1257">
        <v>602.5</v>
      </c>
      <c r="F1257">
        <f t="shared" si="19"/>
        <v>11</v>
      </c>
      <c r="G1257" t="str">
        <f>STANDINGS_K[[#This Row],[League]]&amp;STANDINGS_K[[#This Row],[Team]]</f>
        <v>$150 Draft Champions Feb 16 1:00 pm Lg.3712Team Kostern</v>
      </c>
    </row>
    <row r="1258" spans="1:7" x14ac:dyDescent="0.25">
      <c r="A1258">
        <v>2376</v>
      </c>
      <c r="B1258" t="s">
        <v>1502</v>
      </c>
      <c r="C1258" t="s">
        <v>1492</v>
      </c>
      <c r="D1258">
        <v>1128</v>
      </c>
      <c r="E1258">
        <v>532.5</v>
      </c>
      <c r="F1258">
        <f t="shared" si="19"/>
        <v>12</v>
      </c>
      <c r="G1258" t="str">
        <f>STANDINGS_K[[#This Row],[League]]&amp;STANDINGS_K[[#This Row],[Team]]</f>
        <v>$150 Draft Champions Feb 16 1:00 pm Lg.3712Coleridge Crushers</v>
      </c>
    </row>
    <row r="1259" spans="1:7" x14ac:dyDescent="0.25">
      <c r="A1259">
        <v>2668</v>
      </c>
      <c r="B1259" t="s">
        <v>1503</v>
      </c>
      <c r="C1259" t="s">
        <v>1492</v>
      </c>
      <c r="D1259">
        <v>1045</v>
      </c>
      <c r="E1259">
        <v>243</v>
      </c>
      <c r="F1259">
        <f t="shared" si="19"/>
        <v>13</v>
      </c>
      <c r="G1259" t="str">
        <f>STANDINGS_K[[#This Row],[League]]&amp;STANDINGS_K[[#This Row],[Team]]</f>
        <v>$150 Draft Champions Feb 16 1:00 pm Lg.3712Stros Fan</v>
      </c>
    </row>
    <row r="1260" spans="1:7" x14ac:dyDescent="0.25">
      <c r="A1260">
        <v>2784</v>
      </c>
      <c r="B1260" t="s">
        <v>1499</v>
      </c>
      <c r="C1260" t="s">
        <v>1492</v>
      </c>
      <c r="D1260">
        <v>989</v>
      </c>
      <c r="E1260">
        <v>127</v>
      </c>
      <c r="F1260">
        <f t="shared" si="19"/>
        <v>14</v>
      </c>
      <c r="G1260" t="str">
        <f>STANDINGS_K[[#This Row],[League]]&amp;STANDINGS_K[[#This Row],[Team]]</f>
        <v>$150 Draft Champions Feb 16 1:00 pm Lg.3712LazGaMaz</v>
      </c>
    </row>
    <row r="1261" spans="1:7" x14ac:dyDescent="0.25">
      <c r="A1261">
        <v>2866</v>
      </c>
      <c r="B1261" t="s">
        <v>333</v>
      </c>
      <c r="C1261" t="s">
        <v>1492</v>
      </c>
      <c r="D1261">
        <v>920</v>
      </c>
      <c r="E1261">
        <v>46.5</v>
      </c>
      <c r="F1261">
        <f t="shared" si="19"/>
        <v>15</v>
      </c>
      <c r="G1261" t="str">
        <f>STANDINGS_K[[#This Row],[League]]&amp;STANDINGS_K[[#This Row],[Team]]</f>
        <v>$150 Draft Champions Feb 16 1:00 pm Lg.3712Team Marino</v>
      </c>
    </row>
    <row r="1262" spans="1:7" x14ac:dyDescent="0.25">
      <c r="A1262">
        <v>48</v>
      </c>
      <c r="B1262" t="s">
        <v>1510</v>
      </c>
      <c r="C1262" t="s">
        <v>1506</v>
      </c>
      <c r="D1262">
        <v>1519</v>
      </c>
      <c r="E1262">
        <v>2861.5</v>
      </c>
      <c r="F1262">
        <f t="shared" si="19"/>
        <v>1</v>
      </c>
      <c r="G1262" t="str">
        <f>STANDINGS_K[[#This Row],[League]]&amp;STANDINGS_K[[#This Row],[Team]]</f>
        <v>$150 Draft Champions Feb 17 1:00 pm Lg.3715Inflatable Gammoners Dos</v>
      </c>
    </row>
    <row r="1263" spans="1:7" x14ac:dyDescent="0.25">
      <c r="A1263">
        <v>284</v>
      </c>
      <c r="B1263" t="s">
        <v>1513</v>
      </c>
      <c r="C1263" t="s">
        <v>1506</v>
      </c>
      <c r="D1263">
        <v>1425</v>
      </c>
      <c r="E1263">
        <v>2626.5</v>
      </c>
      <c r="F1263">
        <f t="shared" si="19"/>
        <v>2</v>
      </c>
      <c r="G1263" t="str">
        <f>STANDINGS_K[[#This Row],[League]]&amp;STANDINGS_K[[#This Row],[Team]]</f>
        <v>$150 Draft Champions Feb 17 1:00 pm Lg.3715Power Nine</v>
      </c>
    </row>
    <row r="1264" spans="1:7" x14ac:dyDescent="0.25">
      <c r="A1264">
        <v>590</v>
      </c>
      <c r="B1264" t="s">
        <v>1516</v>
      </c>
      <c r="C1264" t="s">
        <v>1506</v>
      </c>
      <c r="D1264">
        <v>1369</v>
      </c>
      <c r="E1264">
        <v>2317.5</v>
      </c>
      <c r="F1264">
        <f t="shared" si="19"/>
        <v>3</v>
      </c>
      <c r="G1264" t="str">
        <f>STANDINGS_K[[#This Row],[League]]&amp;STANDINGS_K[[#This Row],[Team]]</f>
        <v>$150 Draft Champions Feb 17 1:00 pm Lg.3715Chemrock</v>
      </c>
    </row>
    <row r="1265" spans="1:7" x14ac:dyDescent="0.25">
      <c r="A1265">
        <v>597</v>
      </c>
      <c r="B1265" t="s">
        <v>106</v>
      </c>
      <c r="C1265" t="s">
        <v>1506</v>
      </c>
      <c r="D1265">
        <v>1369</v>
      </c>
      <c r="E1265">
        <v>2317.5</v>
      </c>
      <c r="F1265">
        <f t="shared" si="19"/>
        <v>4</v>
      </c>
      <c r="G1265" t="str">
        <f>STANDINGS_K[[#This Row],[League]]&amp;STANDINGS_K[[#This Row],[Team]]</f>
        <v>$150 Draft Champions Feb 17 1:00 pm Lg.3715Team Ferrari</v>
      </c>
    </row>
    <row r="1266" spans="1:7" x14ac:dyDescent="0.25">
      <c r="A1266">
        <v>785</v>
      </c>
      <c r="B1266" t="s">
        <v>1515</v>
      </c>
      <c r="C1266" t="s">
        <v>1506</v>
      </c>
      <c r="D1266">
        <v>1342</v>
      </c>
      <c r="E1266">
        <v>2123.5</v>
      </c>
      <c r="F1266">
        <f t="shared" si="19"/>
        <v>5</v>
      </c>
      <c r="G1266" t="str">
        <f>STANDINGS_K[[#This Row],[League]]&amp;STANDINGS_K[[#This Row],[Team]]</f>
        <v>$150 Draft Champions Feb 17 1:00 pm Lg.3715Git up, Git out</v>
      </c>
    </row>
    <row r="1267" spans="1:7" x14ac:dyDescent="0.25">
      <c r="A1267">
        <v>953</v>
      </c>
      <c r="B1267" t="s">
        <v>373</v>
      </c>
      <c r="C1267" t="s">
        <v>1506</v>
      </c>
      <c r="D1267">
        <v>1322</v>
      </c>
      <c r="E1267">
        <v>1954</v>
      </c>
      <c r="F1267">
        <f t="shared" si="19"/>
        <v>6</v>
      </c>
      <c r="G1267" t="str">
        <f>STANDINGS_K[[#This Row],[League]]&amp;STANDINGS_K[[#This Row],[Team]]</f>
        <v>$150 Draft Champions Feb 17 1:00 pm Lg.3715Avascular Necrosis1</v>
      </c>
    </row>
    <row r="1268" spans="1:7" x14ac:dyDescent="0.25">
      <c r="A1268">
        <v>1380</v>
      </c>
      <c r="B1268" t="s">
        <v>1514</v>
      </c>
      <c r="C1268" t="s">
        <v>1506</v>
      </c>
      <c r="D1268">
        <v>1270</v>
      </c>
      <c r="E1268">
        <v>1535.5</v>
      </c>
      <c r="F1268">
        <f t="shared" si="19"/>
        <v>7</v>
      </c>
      <c r="G1268" t="str">
        <f>STANDINGS_K[[#This Row],[League]]&amp;STANDINGS_K[[#This Row],[Team]]</f>
        <v>$150 Draft Champions Feb 17 1:00 pm Lg.3715Team Zinser</v>
      </c>
    </row>
    <row r="1269" spans="1:7" x14ac:dyDescent="0.25">
      <c r="A1269">
        <v>1804</v>
      </c>
      <c r="B1269" t="s">
        <v>1512</v>
      </c>
      <c r="C1269" t="s">
        <v>1506</v>
      </c>
      <c r="D1269">
        <v>1217</v>
      </c>
      <c r="E1269">
        <v>1107.5</v>
      </c>
      <c r="F1269">
        <f t="shared" si="19"/>
        <v>8</v>
      </c>
      <c r="G1269" t="str">
        <f>STANDINGS_K[[#This Row],[League]]&amp;STANDINGS_K[[#This Row],[Team]]</f>
        <v>$150 Draft Champions Feb 17 1:00 pm Lg.3715Screamin' Ducks 3</v>
      </c>
    </row>
    <row r="1270" spans="1:7" x14ac:dyDescent="0.25">
      <c r="A1270">
        <v>1992</v>
      </c>
      <c r="B1270" t="s">
        <v>1517</v>
      </c>
      <c r="C1270" t="s">
        <v>1506</v>
      </c>
      <c r="D1270">
        <v>1194</v>
      </c>
      <c r="E1270">
        <v>920.5</v>
      </c>
      <c r="F1270">
        <f t="shared" si="19"/>
        <v>9</v>
      </c>
      <c r="G1270" t="str">
        <f>STANDINGS_K[[#This Row],[League]]&amp;STANDINGS_K[[#This Row],[Team]]</f>
        <v>$150 Draft Champions Feb 17 1:00 pm Lg.3715zima........</v>
      </c>
    </row>
    <row r="1271" spans="1:7" x14ac:dyDescent="0.25">
      <c r="A1271">
        <v>2235</v>
      </c>
      <c r="B1271" t="s">
        <v>1507</v>
      </c>
      <c r="C1271" t="s">
        <v>1506</v>
      </c>
      <c r="D1271">
        <v>1155</v>
      </c>
      <c r="E1271">
        <v>674.5</v>
      </c>
      <c r="F1271">
        <f t="shared" si="19"/>
        <v>10</v>
      </c>
      <c r="G1271" t="str">
        <f>STANDINGS_K[[#This Row],[League]]&amp;STANDINGS_K[[#This Row],[Team]]</f>
        <v>$150 Draft Champions Feb 17 1:00 pm Lg.3715Let's Go Bucs</v>
      </c>
    </row>
    <row r="1272" spans="1:7" x14ac:dyDescent="0.25">
      <c r="A1272">
        <v>2243</v>
      </c>
      <c r="B1272" t="s">
        <v>1505</v>
      </c>
      <c r="C1272" t="s">
        <v>1506</v>
      </c>
      <c r="D1272">
        <v>1154</v>
      </c>
      <c r="E1272">
        <v>666</v>
      </c>
      <c r="F1272">
        <f t="shared" si="19"/>
        <v>11</v>
      </c>
      <c r="G1272" t="str">
        <f>STANDINGS_K[[#This Row],[League]]&amp;STANDINGS_K[[#This Row],[Team]]</f>
        <v>$150 Draft Champions Feb 17 1:00 pm Lg.3715Bocephus Mode</v>
      </c>
    </row>
    <row r="1273" spans="1:7" x14ac:dyDescent="0.25">
      <c r="A1273">
        <v>2244</v>
      </c>
      <c r="B1273" t="s">
        <v>1509</v>
      </c>
      <c r="C1273" t="s">
        <v>1506</v>
      </c>
      <c r="D1273">
        <v>1154</v>
      </c>
      <c r="E1273">
        <v>666</v>
      </c>
      <c r="F1273">
        <f t="shared" si="19"/>
        <v>12</v>
      </c>
      <c r="G1273" t="str">
        <f>STANDINGS_K[[#This Row],[League]]&amp;STANDINGS_K[[#This Row],[Team]]</f>
        <v>$150 Draft Champions Feb 17 1:00 pm Lg.3715Pig Lumber</v>
      </c>
    </row>
    <row r="1274" spans="1:7" x14ac:dyDescent="0.25">
      <c r="A1274">
        <v>2250</v>
      </c>
      <c r="B1274" t="s">
        <v>1511</v>
      </c>
      <c r="C1274" t="s">
        <v>1506</v>
      </c>
      <c r="D1274">
        <v>1153</v>
      </c>
      <c r="E1274">
        <v>660</v>
      </c>
      <c r="F1274">
        <f t="shared" si="19"/>
        <v>13</v>
      </c>
      <c r="G1274" t="str">
        <f>STANDINGS_K[[#This Row],[League]]&amp;STANDINGS_K[[#This Row],[Team]]</f>
        <v>$150 Draft Champions Feb 17 1:00 pm Lg.3715Callawaykid</v>
      </c>
    </row>
    <row r="1275" spans="1:7" x14ac:dyDescent="0.25">
      <c r="A1275">
        <v>2435</v>
      </c>
      <c r="B1275" t="s">
        <v>1508</v>
      </c>
      <c r="C1275" t="s">
        <v>1506</v>
      </c>
      <c r="D1275">
        <v>1113</v>
      </c>
      <c r="E1275">
        <v>476</v>
      </c>
      <c r="F1275">
        <f t="shared" si="19"/>
        <v>14</v>
      </c>
      <c r="G1275" t="str">
        <f>STANDINGS_K[[#This Row],[League]]&amp;STANDINGS_K[[#This Row],[Team]]</f>
        <v>$150 Draft Champions Feb 17 1:00 pm Lg.3715Nipsey Russells' Phalanges</v>
      </c>
    </row>
    <row r="1276" spans="1:7" x14ac:dyDescent="0.25">
      <c r="A1276">
        <v>2823</v>
      </c>
      <c r="B1276" t="s">
        <v>127</v>
      </c>
      <c r="C1276" t="s">
        <v>1506</v>
      </c>
      <c r="D1276">
        <v>959</v>
      </c>
      <c r="E1276">
        <v>87</v>
      </c>
      <c r="F1276">
        <f t="shared" si="19"/>
        <v>15</v>
      </c>
      <c r="G1276" t="str">
        <f>STANDINGS_K[[#This Row],[League]]&amp;STANDINGS_K[[#This Row],[Team]]</f>
        <v>$150 Draft Champions Feb 17 1:00 pm Lg.3715Just An Old Vet</v>
      </c>
    </row>
    <row r="1277" spans="1:7" x14ac:dyDescent="0.25">
      <c r="A1277">
        <v>122</v>
      </c>
      <c r="B1277" t="s">
        <v>198</v>
      </c>
      <c r="C1277" t="s">
        <v>1519</v>
      </c>
      <c r="D1277">
        <v>1478</v>
      </c>
      <c r="E1277">
        <v>2790</v>
      </c>
      <c r="F1277">
        <f t="shared" si="19"/>
        <v>1</v>
      </c>
      <c r="G1277" t="str">
        <f>STANDINGS_K[[#This Row],[League]]&amp;STANDINGS_K[[#This Row],[Team]]</f>
        <v>$150 Draft Champions Feb 17 1:00 pm Lg.3717Team DeMay</v>
      </c>
    </row>
    <row r="1278" spans="1:7" x14ac:dyDescent="0.25">
      <c r="A1278">
        <v>390</v>
      </c>
      <c r="B1278" t="s">
        <v>1521</v>
      </c>
      <c r="C1278" t="s">
        <v>1519</v>
      </c>
      <c r="D1278">
        <v>1402</v>
      </c>
      <c r="E1278">
        <v>2526</v>
      </c>
      <c r="F1278">
        <f t="shared" si="19"/>
        <v>2</v>
      </c>
      <c r="G1278" t="str">
        <f>STANDINGS_K[[#This Row],[League]]&amp;STANDINGS_K[[#This Row],[Team]]</f>
        <v>$150 Draft Champions Feb 17 1:00 pm Lg.3717The Union Jacks DC1</v>
      </c>
    </row>
    <row r="1279" spans="1:7" x14ac:dyDescent="0.25">
      <c r="A1279">
        <v>489</v>
      </c>
      <c r="B1279" t="s">
        <v>1528</v>
      </c>
      <c r="C1279" t="s">
        <v>1519</v>
      </c>
      <c r="D1279">
        <v>1386</v>
      </c>
      <c r="E1279">
        <v>2417.5</v>
      </c>
      <c r="F1279">
        <f t="shared" si="19"/>
        <v>3</v>
      </c>
      <c r="G1279" t="str">
        <f>STANDINGS_K[[#This Row],[League]]&amp;STANDINGS_K[[#This Row],[Team]]</f>
        <v>$150 Draft Champions Feb 17 1:00 pm Lg.3717Arbitrage Analysts</v>
      </c>
    </row>
    <row r="1280" spans="1:7" x14ac:dyDescent="0.25">
      <c r="A1280">
        <v>938</v>
      </c>
      <c r="B1280" t="s">
        <v>1523</v>
      </c>
      <c r="C1280" t="s">
        <v>1519</v>
      </c>
      <c r="D1280">
        <v>1325</v>
      </c>
      <c r="E1280">
        <v>1974.5</v>
      </c>
      <c r="F1280">
        <f t="shared" si="19"/>
        <v>4</v>
      </c>
      <c r="G1280" t="str">
        <f>STANDINGS_K[[#This Row],[League]]&amp;STANDINGS_K[[#This Row],[Team]]</f>
        <v>$150 Draft Champions Feb 17 1:00 pm Lg.3717Team Dion</v>
      </c>
    </row>
    <row r="1281" spans="1:7" x14ac:dyDescent="0.25">
      <c r="A1281">
        <v>1047</v>
      </c>
      <c r="B1281" t="s">
        <v>1525</v>
      </c>
      <c r="C1281" t="s">
        <v>1519</v>
      </c>
      <c r="D1281">
        <v>1311</v>
      </c>
      <c r="E1281">
        <v>1861.5</v>
      </c>
      <c r="F1281">
        <f t="shared" si="19"/>
        <v>5</v>
      </c>
      <c r="G1281" t="str">
        <f>STANDINGS_K[[#This Row],[League]]&amp;STANDINGS_K[[#This Row],[Team]]</f>
        <v>$150 Draft Champions Feb 17 1:00 pm Lg.3717Jose its so</v>
      </c>
    </row>
    <row r="1282" spans="1:7" x14ac:dyDescent="0.25">
      <c r="A1282">
        <v>1416</v>
      </c>
      <c r="B1282" t="s">
        <v>1529</v>
      </c>
      <c r="C1282" t="s">
        <v>1519</v>
      </c>
      <c r="D1282">
        <v>1266</v>
      </c>
      <c r="E1282">
        <v>1497.5</v>
      </c>
      <c r="F1282">
        <f t="shared" si="19"/>
        <v>6</v>
      </c>
      <c r="G1282" t="str">
        <f>STANDINGS_K[[#This Row],[League]]&amp;STANDINGS_K[[#This Row],[Team]]</f>
        <v>$150 Draft Champions Feb 17 1:00 pm Lg.3717WV PED Power 2</v>
      </c>
    </row>
    <row r="1283" spans="1:7" x14ac:dyDescent="0.25">
      <c r="A1283">
        <v>1826</v>
      </c>
      <c r="B1283" t="s">
        <v>1530</v>
      </c>
      <c r="C1283" t="s">
        <v>1519</v>
      </c>
      <c r="D1283">
        <v>1215</v>
      </c>
      <c r="E1283">
        <v>1088.5</v>
      </c>
      <c r="F1283">
        <f t="shared" ref="F1283:F1346" si="20">IF(C1283=C1282,F1282+1,1)</f>
        <v>7</v>
      </c>
      <c r="G1283" t="str">
        <f>STANDINGS_K[[#This Row],[League]]&amp;STANDINGS_K[[#This Row],[Team]]</f>
        <v>$150 Draft Champions Feb 17 1:00 pm Lg.3717Team Choi</v>
      </c>
    </row>
    <row r="1284" spans="1:7" x14ac:dyDescent="0.25">
      <c r="A1284">
        <v>1835</v>
      </c>
      <c r="B1284" t="s">
        <v>104</v>
      </c>
      <c r="C1284" t="s">
        <v>1519</v>
      </c>
      <c r="D1284">
        <v>1214</v>
      </c>
      <c r="E1284">
        <v>1078</v>
      </c>
      <c r="F1284">
        <f t="shared" si="20"/>
        <v>8</v>
      </c>
      <c r="G1284" t="str">
        <f>STANDINGS_K[[#This Row],[League]]&amp;STANDINGS_K[[#This Row],[Team]]</f>
        <v>$150 Draft Champions Feb 17 1:00 pm Lg.3717Team Pawlowski</v>
      </c>
    </row>
    <row r="1285" spans="1:7" x14ac:dyDescent="0.25">
      <c r="A1285">
        <v>1893</v>
      </c>
      <c r="B1285" t="s">
        <v>506</v>
      </c>
      <c r="C1285" t="s">
        <v>1519</v>
      </c>
      <c r="D1285">
        <v>1205</v>
      </c>
      <c r="E1285">
        <v>1010.5</v>
      </c>
      <c r="F1285">
        <f t="shared" si="20"/>
        <v>9</v>
      </c>
      <c r="G1285" t="str">
        <f>STANDINGS_K[[#This Row],[League]]&amp;STANDINGS_K[[#This Row],[Team]]</f>
        <v>$150 Draft Champions Feb 17 1:00 pm Lg.3717Balking Dead</v>
      </c>
    </row>
    <row r="1286" spans="1:7" x14ac:dyDescent="0.25">
      <c r="A1286">
        <v>1937</v>
      </c>
      <c r="B1286" t="s">
        <v>1527</v>
      </c>
      <c r="C1286" t="s">
        <v>1519</v>
      </c>
      <c r="D1286">
        <v>1202</v>
      </c>
      <c r="E1286">
        <v>977</v>
      </c>
      <c r="F1286">
        <f t="shared" si="20"/>
        <v>10</v>
      </c>
      <c r="G1286" t="str">
        <f>STANDINGS_K[[#This Row],[League]]&amp;STANDINGS_K[[#This Row],[Team]]</f>
        <v>$150 Draft Champions Feb 17 1:00 pm Lg.3717Pork Chop Express!!!</v>
      </c>
    </row>
    <row r="1287" spans="1:7" x14ac:dyDescent="0.25">
      <c r="A1287">
        <v>1961</v>
      </c>
      <c r="B1287" t="s">
        <v>1522</v>
      </c>
      <c r="C1287" t="s">
        <v>1519</v>
      </c>
      <c r="D1287">
        <v>1199</v>
      </c>
      <c r="E1287">
        <v>951</v>
      </c>
      <c r="F1287">
        <f t="shared" si="20"/>
        <v>11</v>
      </c>
      <c r="G1287" t="str">
        <f>STANDINGS_K[[#This Row],[League]]&amp;STANDINGS_K[[#This Row],[Team]]</f>
        <v>$150 Draft Champions Feb 17 1:00 pm Lg.3717Hillbilly</v>
      </c>
    </row>
    <row r="1288" spans="1:7" x14ac:dyDescent="0.25">
      <c r="A1288">
        <v>2197</v>
      </c>
      <c r="B1288" t="s">
        <v>1524</v>
      </c>
      <c r="C1288" t="s">
        <v>1519</v>
      </c>
      <c r="D1288">
        <v>1161</v>
      </c>
      <c r="E1288">
        <v>715</v>
      </c>
      <c r="F1288">
        <f t="shared" si="20"/>
        <v>12</v>
      </c>
      <c r="G1288" t="str">
        <f>STANDINGS_K[[#This Row],[League]]&amp;STANDINGS_K[[#This Row],[Team]]</f>
        <v>$150 Draft Champions Feb 17 1:00 pm Lg.3717STNCLD BUMS</v>
      </c>
    </row>
    <row r="1289" spans="1:7" x14ac:dyDescent="0.25">
      <c r="A1289">
        <v>2310</v>
      </c>
      <c r="B1289" t="s">
        <v>298</v>
      </c>
      <c r="C1289" t="s">
        <v>1519</v>
      </c>
      <c r="D1289">
        <v>1143</v>
      </c>
      <c r="E1289">
        <v>602.5</v>
      </c>
      <c r="F1289">
        <f t="shared" si="20"/>
        <v>13</v>
      </c>
      <c r="G1289" t="str">
        <f>STANDINGS_K[[#This Row],[League]]&amp;STANDINGS_K[[#This Row],[Team]]</f>
        <v>$150 Draft Champions Feb 17 1:00 pm Lg.3717The Naturals</v>
      </c>
    </row>
    <row r="1290" spans="1:7" x14ac:dyDescent="0.25">
      <c r="A1290">
        <v>2367</v>
      </c>
      <c r="B1290" t="s">
        <v>1518</v>
      </c>
      <c r="C1290" t="s">
        <v>1519</v>
      </c>
      <c r="D1290">
        <v>1131</v>
      </c>
      <c r="E1290">
        <v>544.5</v>
      </c>
      <c r="F1290">
        <f t="shared" si="20"/>
        <v>14</v>
      </c>
      <c r="G1290" t="str">
        <f>STANDINGS_K[[#This Row],[League]]&amp;STANDINGS_K[[#This Row],[Team]]</f>
        <v>$150 Draft Champions Feb 17 1:00 pm Lg.3717Stanton Island</v>
      </c>
    </row>
    <row r="1291" spans="1:7" x14ac:dyDescent="0.25">
      <c r="A1291">
        <v>2493</v>
      </c>
      <c r="B1291" t="s">
        <v>1520</v>
      </c>
      <c r="C1291" t="s">
        <v>1519</v>
      </c>
      <c r="D1291">
        <v>1100</v>
      </c>
      <c r="E1291">
        <v>415.5</v>
      </c>
      <c r="F1291">
        <f t="shared" si="20"/>
        <v>15</v>
      </c>
      <c r="G1291" t="str">
        <f>STANDINGS_K[[#This Row],[League]]&amp;STANDINGS_K[[#This Row],[Team]]</f>
        <v>$150 Draft Champions Feb 17 1:00 pm Lg.3717Bolivar Shagnasty</v>
      </c>
    </row>
    <row r="1292" spans="1:7" x14ac:dyDescent="0.25">
      <c r="A1292">
        <v>155</v>
      </c>
      <c r="B1292" t="s">
        <v>1159</v>
      </c>
      <c r="C1292" t="s">
        <v>1531</v>
      </c>
      <c r="D1292">
        <v>1464</v>
      </c>
      <c r="E1292">
        <v>2755.5</v>
      </c>
      <c r="F1292">
        <f t="shared" si="20"/>
        <v>1</v>
      </c>
      <c r="G1292" t="str">
        <f>STANDINGS_K[[#This Row],[League]]&amp;STANDINGS_K[[#This Row],[Team]]</f>
        <v>$150 Draft Champions Feb 17 1:00 pm Lg.3719Infinity Management</v>
      </c>
    </row>
    <row r="1293" spans="1:7" x14ac:dyDescent="0.25">
      <c r="A1293">
        <v>175</v>
      </c>
      <c r="B1293" t="s">
        <v>272</v>
      </c>
      <c r="C1293" t="s">
        <v>1531</v>
      </c>
      <c r="D1293">
        <v>1458</v>
      </c>
      <c r="E1293">
        <v>2736</v>
      </c>
      <c r="F1293">
        <f t="shared" si="20"/>
        <v>2</v>
      </c>
      <c r="G1293" t="str">
        <f>STANDINGS_K[[#This Row],[League]]&amp;STANDINGS_K[[#This Row],[Team]]</f>
        <v>$150 Draft Champions Feb 17 1:00 pm Lg.3719The Blatant Disarray</v>
      </c>
    </row>
    <row r="1294" spans="1:7" x14ac:dyDescent="0.25">
      <c r="A1294">
        <v>243</v>
      </c>
      <c r="B1294" t="s">
        <v>199</v>
      </c>
      <c r="C1294" t="s">
        <v>1531</v>
      </c>
      <c r="D1294">
        <v>1437</v>
      </c>
      <c r="E1294">
        <v>2667.5</v>
      </c>
      <c r="F1294">
        <f t="shared" si="20"/>
        <v>3</v>
      </c>
      <c r="G1294" t="str">
        <f>STANDINGS_K[[#This Row],[League]]&amp;STANDINGS_K[[#This Row],[Team]]</f>
        <v>$150 Draft Champions Feb 17 1:00 pm Lg.3719Elks Baby Elks 2</v>
      </c>
    </row>
    <row r="1295" spans="1:7" x14ac:dyDescent="0.25">
      <c r="A1295">
        <v>542</v>
      </c>
      <c r="B1295" t="s">
        <v>476</v>
      </c>
      <c r="C1295" t="s">
        <v>1531</v>
      </c>
      <c r="D1295">
        <v>1378</v>
      </c>
      <c r="E1295">
        <v>2368.5</v>
      </c>
      <c r="F1295">
        <f t="shared" si="20"/>
        <v>4</v>
      </c>
      <c r="G1295" t="str">
        <f>STANDINGS_K[[#This Row],[League]]&amp;STANDINGS_K[[#This Row],[Team]]</f>
        <v>$150 Draft Champions Feb 17 1:00 pm Lg.3719Greenwich Village Gurus</v>
      </c>
    </row>
    <row r="1296" spans="1:7" x14ac:dyDescent="0.25">
      <c r="A1296">
        <v>1269</v>
      </c>
      <c r="B1296" t="s">
        <v>1539</v>
      </c>
      <c r="C1296" t="s">
        <v>1531</v>
      </c>
      <c r="D1296">
        <v>1283</v>
      </c>
      <c r="E1296">
        <v>1640</v>
      </c>
      <c r="F1296">
        <f t="shared" si="20"/>
        <v>5</v>
      </c>
      <c r="G1296" t="str">
        <f>STANDINGS_K[[#This Row],[League]]&amp;STANDINGS_K[[#This Row],[Team]]</f>
        <v>$150 Draft Champions Feb 17 1:00 pm Lg.3719Rizzo Fo' Shizzo</v>
      </c>
    </row>
    <row r="1297" spans="1:7" x14ac:dyDescent="0.25">
      <c r="A1297">
        <v>1461</v>
      </c>
      <c r="B1297" t="s">
        <v>1540</v>
      </c>
      <c r="C1297" t="s">
        <v>1531</v>
      </c>
      <c r="D1297">
        <v>1261</v>
      </c>
      <c r="E1297">
        <v>1450.5</v>
      </c>
      <c r="F1297">
        <f t="shared" si="20"/>
        <v>6</v>
      </c>
      <c r="G1297" t="str">
        <f>STANDINGS_K[[#This Row],[League]]&amp;STANDINGS_K[[#This Row],[Team]]</f>
        <v>$150 Draft Champions Feb 17 1:00 pm Lg.3719Team JP4</v>
      </c>
    </row>
    <row r="1298" spans="1:7" x14ac:dyDescent="0.25">
      <c r="A1298">
        <v>1579</v>
      </c>
      <c r="B1298" t="s">
        <v>1537</v>
      </c>
      <c r="C1298" t="s">
        <v>1531</v>
      </c>
      <c r="D1298">
        <v>1247</v>
      </c>
      <c r="E1298">
        <v>1327.5</v>
      </c>
      <c r="F1298">
        <f t="shared" si="20"/>
        <v>7</v>
      </c>
      <c r="G1298" t="str">
        <f>STANDINGS_K[[#This Row],[League]]&amp;STANDINGS_K[[#This Row],[Team]]</f>
        <v>$150 Draft Champions Feb 17 1:00 pm Lg.3719Big Foot</v>
      </c>
    </row>
    <row r="1299" spans="1:7" x14ac:dyDescent="0.25">
      <c r="A1299">
        <v>1763</v>
      </c>
      <c r="B1299" t="s">
        <v>1538</v>
      </c>
      <c r="C1299" t="s">
        <v>1531</v>
      </c>
      <c r="D1299">
        <v>1224</v>
      </c>
      <c r="E1299">
        <v>1148</v>
      </c>
      <c r="F1299">
        <f t="shared" si="20"/>
        <v>8</v>
      </c>
      <c r="G1299" t="str">
        <f>STANDINGS_K[[#This Row],[League]]&amp;STANDINGS_K[[#This Row],[Team]]</f>
        <v>$150 Draft Champions Feb 17 1:00 pm Lg.3719Vida's Four Blues</v>
      </c>
    </row>
    <row r="1300" spans="1:7" x14ac:dyDescent="0.25">
      <c r="A1300">
        <v>1815</v>
      </c>
      <c r="B1300" t="s">
        <v>471</v>
      </c>
      <c r="C1300" t="s">
        <v>1531</v>
      </c>
      <c r="D1300">
        <v>1216</v>
      </c>
      <c r="E1300">
        <v>1098</v>
      </c>
      <c r="F1300">
        <f t="shared" si="20"/>
        <v>9</v>
      </c>
      <c r="G1300" t="str">
        <f>STANDINGS_K[[#This Row],[League]]&amp;STANDINGS_K[[#This Row],[Team]]</f>
        <v>$150 Draft Champions Feb 17 1:00 pm Lg.3719Wade Boggs's Liver</v>
      </c>
    </row>
    <row r="1301" spans="1:7" x14ac:dyDescent="0.25">
      <c r="A1301">
        <v>2096</v>
      </c>
      <c r="B1301" t="s">
        <v>71</v>
      </c>
      <c r="C1301" t="s">
        <v>1531</v>
      </c>
      <c r="D1301">
        <v>1176</v>
      </c>
      <c r="E1301">
        <v>812</v>
      </c>
      <c r="F1301">
        <f t="shared" si="20"/>
        <v>10</v>
      </c>
      <c r="G1301" t="str">
        <f>STANDINGS_K[[#This Row],[League]]&amp;STANDINGS_K[[#This Row],[Team]]</f>
        <v>$150 Draft Champions Feb 17 1:00 pm Lg.3719Frozen Ropes</v>
      </c>
    </row>
    <row r="1302" spans="1:7" x14ac:dyDescent="0.25">
      <c r="A1302">
        <v>2130</v>
      </c>
      <c r="B1302" t="s">
        <v>1534</v>
      </c>
      <c r="C1302" t="s">
        <v>1531</v>
      </c>
      <c r="D1302">
        <v>1170</v>
      </c>
      <c r="E1302">
        <v>778.5</v>
      </c>
      <c r="F1302">
        <f t="shared" si="20"/>
        <v>11</v>
      </c>
      <c r="G1302" t="str">
        <f>STANDINGS_K[[#This Row],[League]]&amp;STANDINGS_K[[#This Row],[Team]]</f>
        <v>$150 Draft Champions Feb 17 1:00 pm Lg.3719Blue Bell Kings</v>
      </c>
    </row>
    <row r="1303" spans="1:7" x14ac:dyDescent="0.25">
      <c r="A1303">
        <v>2246</v>
      </c>
      <c r="B1303" t="s">
        <v>1532</v>
      </c>
      <c r="C1303" t="s">
        <v>1531</v>
      </c>
      <c r="D1303">
        <v>1154</v>
      </c>
      <c r="E1303">
        <v>666</v>
      </c>
      <c r="F1303">
        <f t="shared" si="20"/>
        <v>12</v>
      </c>
      <c r="G1303" t="str">
        <f>STANDINGS_K[[#This Row],[League]]&amp;STANDINGS_K[[#This Row],[Team]]</f>
        <v>$150 Draft Champions Feb 17 1:00 pm Lg.3719Team Dragoo</v>
      </c>
    </row>
    <row r="1304" spans="1:7" x14ac:dyDescent="0.25">
      <c r="A1304">
        <v>2325</v>
      </c>
      <c r="B1304" t="s">
        <v>1533</v>
      </c>
      <c r="C1304" t="s">
        <v>1531</v>
      </c>
      <c r="D1304">
        <v>1140</v>
      </c>
      <c r="E1304">
        <v>585</v>
      </c>
      <c r="F1304">
        <f t="shared" si="20"/>
        <v>13</v>
      </c>
      <c r="G1304" t="str">
        <f>STANDINGS_K[[#This Row],[League]]&amp;STANDINGS_K[[#This Row],[Team]]</f>
        <v>$150 Draft Champions Feb 17 1:00 pm Lg.3719Oh Jenrry</v>
      </c>
    </row>
    <row r="1305" spans="1:7" x14ac:dyDescent="0.25">
      <c r="A1305">
        <v>2589</v>
      </c>
      <c r="B1305" t="s">
        <v>1536</v>
      </c>
      <c r="C1305" t="s">
        <v>1531</v>
      </c>
      <c r="D1305">
        <v>1074</v>
      </c>
      <c r="E1305">
        <v>322.5</v>
      </c>
      <c r="F1305">
        <f t="shared" si="20"/>
        <v>14</v>
      </c>
      <c r="G1305" t="str">
        <f>STANDINGS_K[[#This Row],[League]]&amp;STANDINGS_K[[#This Row],[Team]]</f>
        <v>$150 Draft Champions Feb 17 1:00 pm Lg.3719Wendell Boys</v>
      </c>
    </row>
    <row r="1306" spans="1:7" x14ac:dyDescent="0.25">
      <c r="A1306">
        <v>2698</v>
      </c>
      <c r="B1306" t="s">
        <v>1535</v>
      </c>
      <c r="C1306" t="s">
        <v>1531</v>
      </c>
      <c r="D1306">
        <v>1031</v>
      </c>
      <c r="E1306">
        <v>212.5</v>
      </c>
      <c r="F1306">
        <f t="shared" si="20"/>
        <v>15</v>
      </c>
      <c r="G1306" t="str">
        <f>STANDINGS_K[[#This Row],[League]]&amp;STANDINGS_K[[#This Row],[Team]]</f>
        <v>$150 Draft Champions Feb 17 1:00 pm Lg.3719Dewey Beatem &amp; Howe</v>
      </c>
    </row>
    <row r="1307" spans="1:7" x14ac:dyDescent="0.25">
      <c r="A1307">
        <v>210</v>
      </c>
      <c r="B1307" t="s">
        <v>1541</v>
      </c>
      <c r="C1307" t="s">
        <v>1542</v>
      </c>
      <c r="D1307">
        <v>1445</v>
      </c>
      <c r="E1307">
        <v>2700.5</v>
      </c>
      <c r="F1307">
        <f t="shared" si="20"/>
        <v>1</v>
      </c>
      <c r="G1307" t="str">
        <f>STANDINGS_K[[#This Row],[League]]&amp;STANDINGS_K[[#This Row],[Team]]</f>
        <v>$150 Draft Champions Feb 18 1:00 pm Lg.3722Krebs Cycle II</v>
      </c>
    </row>
    <row r="1308" spans="1:7" x14ac:dyDescent="0.25">
      <c r="A1308">
        <v>393</v>
      </c>
      <c r="B1308" t="s">
        <v>1546</v>
      </c>
      <c r="C1308" t="s">
        <v>1542</v>
      </c>
      <c r="D1308">
        <v>1401</v>
      </c>
      <c r="E1308">
        <v>2518.5</v>
      </c>
      <c r="F1308">
        <f t="shared" si="20"/>
        <v>2</v>
      </c>
      <c r="G1308" t="str">
        <f>STANDINGS_K[[#This Row],[League]]&amp;STANDINGS_K[[#This Row],[Team]]</f>
        <v>$150 Draft Champions Feb 18 1:00 pm Lg.3722Live Chicken and Rum</v>
      </c>
    </row>
    <row r="1309" spans="1:7" x14ac:dyDescent="0.25">
      <c r="A1309">
        <v>437</v>
      </c>
      <c r="B1309" t="s">
        <v>396</v>
      </c>
      <c r="C1309" t="s">
        <v>1542</v>
      </c>
      <c r="D1309">
        <v>1395</v>
      </c>
      <c r="E1309">
        <v>2475</v>
      </c>
      <c r="F1309">
        <f t="shared" si="20"/>
        <v>3</v>
      </c>
      <c r="G1309" t="str">
        <f>STANDINGS_K[[#This Row],[League]]&amp;STANDINGS_K[[#This Row],[Team]]</f>
        <v>$150 Draft Champions Feb 18 1:00 pm Lg.3722Team Edgar</v>
      </c>
    </row>
    <row r="1310" spans="1:7" x14ac:dyDescent="0.25">
      <c r="A1310">
        <v>548</v>
      </c>
      <c r="B1310" t="s">
        <v>1548</v>
      </c>
      <c r="C1310" t="s">
        <v>1542</v>
      </c>
      <c r="D1310">
        <v>1376</v>
      </c>
      <c r="E1310">
        <v>2360.5</v>
      </c>
      <c r="F1310">
        <f t="shared" si="20"/>
        <v>4</v>
      </c>
      <c r="G1310" t="str">
        <f>STANDINGS_K[[#This Row],[League]]&amp;STANDINGS_K[[#This Row],[Team]]</f>
        <v>$150 Draft Champions Feb 18 1:00 pm Lg.3722Jack and Jordan 2</v>
      </c>
    </row>
    <row r="1311" spans="1:7" x14ac:dyDescent="0.25">
      <c r="A1311">
        <v>884</v>
      </c>
      <c r="B1311" t="s">
        <v>1551</v>
      </c>
      <c r="C1311" t="s">
        <v>1542</v>
      </c>
      <c r="D1311">
        <v>1330</v>
      </c>
      <c r="E1311">
        <v>2023.5</v>
      </c>
      <c r="F1311">
        <f t="shared" si="20"/>
        <v>5</v>
      </c>
      <c r="G1311" t="str">
        <f>STANDINGS_K[[#This Row],[League]]&amp;STANDINGS_K[[#This Row],[Team]]</f>
        <v>$150 Draft Champions Feb 18 1:00 pm Lg.3722Moz Boyz 15</v>
      </c>
    </row>
    <row r="1312" spans="1:7" x14ac:dyDescent="0.25">
      <c r="A1312">
        <v>1039</v>
      </c>
      <c r="B1312" t="s">
        <v>17</v>
      </c>
      <c r="C1312" t="s">
        <v>1542</v>
      </c>
      <c r="D1312">
        <v>1312</v>
      </c>
      <c r="E1312">
        <v>1870.5</v>
      </c>
      <c r="F1312">
        <f t="shared" si="20"/>
        <v>6</v>
      </c>
      <c r="G1312" t="str">
        <f>STANDINGS_K[[#This Row],[League]]&amp;STANDINGS_K[[#This Row],[Team]]</f>
        <v>$150 Draft Champions Feb 18 1:00 pm Lg.3722Millertime</v>
      </c>
    </row>
    <row r="1313" spans="1:7" x14ac:dyDescent="0.25">
      <c r="A1313">
        <v>1274</v>
      </c>
      <c r="B1313" t="s">
        <v>1290</v>
      </c>
      <c r="C1313" t="s">
        <v>1542</v>
      </c>
      <c r="D1313">
        <v>1283</v>
      </c>
      <c r="E1313">
        <v>1640</v>
      </c>
      <c r="F1313">
        <f t="shared" si="20"/>
        <v>7</v>
      </c>
      <c r="G1313" t="str">
        <f>STANDINGS_K[[#This Row],[League]]&amp;STANDINGS_K[[#This Row],[Team]]</f>
        <v>$150 Draft Champions Feb 18 1:00 pm Lg.3722What Was I Thinking</v>
      </c>
    </row>
    <row r="1314" spans="1:7" x14ac:dyDescent="0.25">
      <c r="A1314">
        <v>1425</v>
      </c>
      <c r="B1314" t="s">
        <v>292</v>
      </c>
      <c r="C1314" t="s">
        <v>1542</v>
      </c>
      <c r="D1314">
        <v>1265</v>
      </c>
      <c r="E1314">
        <v>1487.5</v>
      </c>
      <c r="F1314">
        <f t="shared" si="20"/>
        <v>8</v>
      </c>
      <c r="G1314" t="str">
        <f>STANDINGS_K[[#This Row],[League]]&amp;STANDINGS_K[[#This Row],[Team]]</f>
        <v>$150 Draft Champions Feb 18 1:00 pm Lg.3722Team Teixeira</v>
      </c>
    </row>
    <row r="1315" spans="1:7" x14ac:dyDescent="0.25">
      <c r="A1315">
        <v>1508</v>
      </c>
      <c r="B1315" t="s">
        <v>1543</v>
      </c>
      <c r="C1315" t="s">
        <v>1542</v>
      </c>
      <c r="D1315">
        <v>1255</v>
      </c>
      <c r="E1315">
        <v>1402</v>
      </c>
      <c r="F1315">
        <f t="shared" si="20"/>
        <v>9</v>
      </c>
      <c r="G1315" t="str">
        <f>STANDINGS_K[[#This Row],[League]]&amp;STANDINGS_K[[#This Row],[Team]]</f>
        <v>$150 Draft Champions Feb 18 1:00 pm Lg.3722Rum Runner 3</v>
      </c>
    </row>
    <row r="1316" spans="1:7" x14ac:dyDescent="0.25">
      <c r="A1316">
        <v>1665</v>
      </c>
      <c r="B1316" t="s">
        <v>1549</v>
      </c>
      <c r="C1316" t="s">
        <v>1542</v>
      </c>
      <c r="D1316">
        <v>1236</v>
      </c>
      <c r="E1316">
        <v>1243.5</v>
      </c>
      <c r="F1316">
        <f t="shared" si="20"/>
        <v>10</v>
      </c>
      <c r="G1316" t="str">
        <f>STANDINGS_K[[#This Row],[League]]&amp;STANDINGS_K[[#This Row],[Team]]</f>
        <v>$150 Draft Champions Feb 18 1:00 pm Lg.3722GST and Tally Ho</v>
      </c>
    </row>
    <row r="1317" spans="1:7" x14ac:dyDescent="0.25">
      <c r="A1317">
        <v>1996</v>
      </c>
      <c r="B1317" t="s">
        <v>1544</v>
      </c>
      <c r="C1317" t="s">
        <v>1542</v>
      </c>
      <c r="D1317">
        <v>1193</v>
      </c>
      <c r="E1317">
        <v>915.5</v>
      </c>
      <c r="F1317">
        <f t="shared" si="20"/>
        <v>11</v>
      </c>
      <c r="G1317" t="str">
        <f>STANDINGS_K[[#This Row],[League]]&amp;STANDINGS_K[[#This Row],[Team]]</f>
        <v>$150 Draft Champions Feb 18 1:00 pm Lg.3722Pondjumpers</v>
      </c>
    </row>
    <row r="1318" spans="1:7" x14ac:dyDescent="0.25">
      <c r="A1318">
        <v>2274</v>
      </c>
      <c r="B1318" t="s">
        <v>1552</v>
      </c>
      <c r="C1318" t="s">
        <v>1542</v>
      </c>
      <c r="D1318">
        <v>1149</v>
      </c>
      <c r="E1318">
        <v>638</v>
      </c>
      <c r="F1318">
        <f t="shared" si="20"/>
        <v>12</v>
      </c>
      <c r="G1318" t="str">
        <f>STANDINGS_K[[#This Row],[League]]&amp;STANDINGS_K[[#This Row],[Team]]</f>
        <v>$150 Draft Champions Feb 18 1:00 pm Lg.3722deadmoneyG</v>
      </c>
    </row>
    <row r="1319" spans="1:7" x14ac:dyDescent="0.25">
      <c r="A1319">
        <v>2551</v>
      </c>
      <c r="B1319" t="s">
        <v>1545</v>
      </c>
      <c r="C1319" t="s">
        <v>1542</v>
      </c>
      <c r="D1319">
        <v>1086</v>
      </c>
      <c r="E1319">
        <v>359</v>
      </c>
      <c r="F1319">
        <f t="shared" si="20"/>
        <v>13</v>
      </c>
      <c r="G1319" t="str">
        <f>STANDINGS_K[[#This Row],[League]]&amp;STANDINGS_K[[#This Row],[Team]]</f>
        <v>$150 Draft Champions Feb 18 1:00 pm Lg.3722Jrodimus Empire</v>
      </c>
    </row>
    <row r="1320" spans="1:7" x14ac:dyDescent="0.25">
      <c r="A1320">
        <v>2564</v>
      </c>
      <c r="B1320" t="s">
        <v>1547</v>
      </c>
      <c r="C1320" t="s">
        <v>1542</v>
      </c>
      <c r="D1320">
        <v>1083</v>
      </c>
      <c r="E1320">
        <v>347.5</v>
      </c>
      <c r="F1320">
        <f t="shared" si="20"/>
        <v>14</v>
      </c>
      <c r="G1320" t="str">
        <f>STANDINGS_K[[#This Row],[League]]&amp;STANDINGS_K[[#This Row],[Team]]</f>
        <v>$150 Draft Champions Feb 18 1:00 pm Lg.3722Trout Wars</v>
      </c>
    </row>
    <row r="1321" spans="1:7" x14ac:dyDescent="0.25">
      <c r="A1321">
        <v>2632</v>
      </c>
      <c r="B1321" t="s">
        <v>1550</v>
      </c>
      <c r="C1321" t="s">
        <v>1542</v>
      </c>
      <c r="D1321">
        <v>1058</v>
      </c>
      <c r="E1321">
        <v>279</v>
      </c>
      <c r="F1321">
        <f t="shared" si="20"/>
        <v>15</v>
      </c>
      <c r="G1321" t="str">
        <f>STANDINGS_K[[#This Row],[League]]&amp;STANDINGS_K[[#This Row],[Team]]</f>
        <v>$150 Draft Champions Feb 18 1:00 pm Lg.3722Wellington Blacks</v>
      </c>
    </row>
    <row r="1322" spans="1:7" x14ac:dyDescent="0.25">
      <c r="A1322">
        <v>187</v>
      </c>
      <c r="B1322" t="s">
        <v>1558</v>
      </c>
      <c r="C1322" t="s">
        <v>1553</v>
      </c>
      <c r="D1322">
        <v>1454</v>
      </c>
      <c r="E1322">
        <v>2723</v>
      </c>
      <c r="F1322">
        <f t="shared" si="20"/>
        <v>1</v>
      </c>
      <c r="G1322" t="str">
        <f>STANDINGS_K[[#This Row],[League]]&amp;STANDINGS_K[[#This Row],[Team]]</f>
        <v>$150 Draft Champions Feb 18 1:00 pm Lg.3726AA Yankees</v>
      </c>
    </row>
    <row r="1323" spans="1:7" x14ac:dyDescent="0.25">
      <c r="A1323">
        <v>432</v>
      </c>
      <c r="B1323" t="s">
        <v>1556</v>
      </c>
      <c r="C1323" t="s">
        <v>1553</v>
      </c>
      <c r="D1323">
        <v>1396</v>
      </c>
      <c r="E1323">
        <v>2483</v>
      </c>
      <c r="F1323">
        <f t="shared" si="20"/>
        <v>2</v>
      </c>
      <c r="G1323" t="str">
        <f>STANDINGS_K[[#This Row],[League]]&amp;STANDINGS_K[[#This Row],[Team]]</f>
        <v>$150 Draft Champions Feb 18 1:00 pm Lg.3726The Gym Triplers</v>
      </c>
    </row>
    <row r="1324" spans="1:7" x14ac:dyDescent="0.25">
      <c r="A1324">
        <v>630</v>
      </c>
      <c r="B1324" t="s">
        <v>48</v>
      </c>
      <c r="C1324" t="s">
        <v>1553</v>
      </c>
      <c r="D1324">
        <v>1363</v>
      </c>
      <c r="E1324">
        <v>2282.5</v>
      </c>
      <c r="F1324">
        <f t="shared" si="20"/>
        <v>3</v>
      </c>
      <c r="G1324" t="str">
        <f>STANDINGS_K[[#This Row],[League]]&amp;STANDINGS_K[[#This Row],[Team]]</f>
        <v>$150 Draft Champions Feb 18 1:00 pm Lg.3726Team Reid</v>
      </c>
    </row>
    <row r="1325" spans="1:7" x14ac:dyDescent="0.25">
      <c r="A1325">
        <v>859</v>
      </c>
      <c r="B1325" t="s">
        <v>443</v>
      </c>
      <c r="C1325" t="s">
        <v>1553</v>
      </c>
      <c r="D1325">
        <v>1332</v>
      </c>
      <c r="E1325">
        <v>2049</v>
      </c>
      <c r="F1325">
        <f t="shared" si="20"/>
        <v>4</v>
      </c>
      <c r="G1325" t="str">
        <f>STANDINGS_K[[#This Row],[League]]&amp;STANDINGS_K[[#This Row],[Team]]</f>
        <v>$150 Draft Champions Feb 18 1:00 pm Lg.3726Comfortably Numb</v>
      </c>
    </row>
    <row r="1326" spans="1:7" x14ac:dyDescent="0.25">
      <c r="A1326">
        <v>1154</v>
      </c>
      <c r="B1326" t="s">
        <v>1555</v>
      </c>
      <c r="C1326" t="s">
        <v>1553</v>
      </c>
      <c r="D1326">
        <v>1300</v>
      </c>
      <c r="E1326">
        <v>1758.5</v>
      </c>
      <c r="F1326">
        <f t="shared" si="20"/>
        <v>5</v>
      </c>
      <c r="G1326" t="str">
        <f>STANDINGS_K[[#This Row],[League]]&amp;STANDINGS_K[[#This Row],[Team]]</f>
        <v>$150 Draft Champions Feb 18 1:00 pm Lg.3726Rotoscrubs</v>
      </c>
    </row>
    <row r="1327" spans="1:7" x14ac:dyDescent="0.25">
      <c r="A1327">
        <v>1177</v>
      </c>
      <c r="B1327" t="s">
        <v>1559</v>
      </c>
      <c r="C1327" t="s">
        <v>1553</v>
      </c>
      <c r="D1327">
        <v>1296</v>
      </c>
      <c r="E1327">
        <v>1729.5</v>
      </c>
      <c r="F1327">
        <f t="shared" si="20"/>
        <v>6</v>
      </c>
      <c r="G1327" t="str">
        <f>STANDINGS_K[[#This Row],[League]]&amp;STANDINGS_K[[#This Row],[Team]]</f>
        <v>$150 Draft Champions Feb 18 1:00 pm Lg.3726Doc in the box</v>
      </c>
    </row>
    <row r="1328" spans="1:7" x14ac:dyDescent="0.25">
      <c r="A1328">
        <v>1324</v>
      </c>
      <c r="B1328" t="s">
        <v>49</v>
      </c>
      <c r="C1328" t="s">
        <v>1553</v>
      </c>
      <c r="D1328">
        <v>1276</v>
      </c>
      <c r="E1328">
        <v>1591.5</v>
      </c>
      <c r="F1328">
        <f t="shared" si="20"/>
        <v>7</v>
      </c>
      <c r="G1328" t="str">
        <f>STANDINGS_K[[#This Row],[League]]&amp;STANDINGS_K[[#This Row],[Team]]</f>
        <v>$150 Draft Champions Feb 18 1:00 pm Lg.3726smokin gun</v>
      </c>
    </row>
    <row r="1329" spans="1:7" x14ac:dyDescent="0.25">
      <c r="A1329">
        <v>1500</v>
      </c>
      <c r="B1329" t="s">
        <v>1554</v>
      </c>
      <c r="C1329" t="s">
        <v>1553</v>
      </c>
      <c r="D1329">
        <v>1256</v>
      </c>
      <c r="E1329">
        <v>1413</v>
      </c>
      <c r="F1329">
        <f t="shared" si="20"/>
        <v>8</v>
      </c>
      <c r="G1329" t="str">
        <f>STANDINGS_K[[#This Row],[League]]&amp;STANDINGS_K[[#This Row],[Team]]</f>
        <v>$150 Draft Champions Feb 18 1:00 pm Lg.3726Polish Thunder</v>
      </c>
    </row>
    <row r="1330" spans="1:7" x14ac:dyDescent="0.25">
      <c r="A1330">
        <v>1568</v>
      </c>
      <c r="B1330" t="s">
        <v>332</v>
      </c>
      <c r="C1330" t="s">
        <v>1553</v>
      </c>
      <c r="D1330">
        <v>1248</v>
      </c>
      <c r="E1330">
        <v>1340</v>
      </c>
      <c r="F1330">
        <f t="shared" si="20"/>
        <v>9</v>
      </c>
      <c r="G1330" t="str">
        <f>STANDINGS_K[[#This Row],[League]]&amp;STANDINGS_K[[#This Row],[Team]]</f>
        <v>$150 Draft Champions Feb 18 1:00 pm Lg.3726Jersey Rhinos</v>
      </c>
    </row>
    <row r="1331" spans="1:7" x14ac:dyDescent="0.25">
      <c r="A1331">
        <v>1817</v>
      </c>
      <c r="B1331" t="s">
        <v>1562</v>
      </c>
      <c r="C1331" t="s">
        <v>1553</v>
      </c>
      <c r="D1331">
        <v>1215</v>
      </c>
      <c r="E1331">
        <v>1088.5</v>
      </c>
      <c r="F1331">
        <f t="shared" si="20"/>
        <v>10</v>
      </c>
      <c r="G1331" t="str">
        <f>STANDINGS_K[[#This Row],[League]]&amp;STANDINGS_K[[#This Row],[Team]]</f>
        <v>$150 Draft Champions Feb 18 1:00 pm Lg.3726Dingaling</v>
      </c>
    </row>
    <row r="1332" spans="1:7" x14ac:dyDescent="0.25">
      <c r="A1332">
        <v>1849</v>
      </c>
      <c r="B1332" t="s">
        <v>1561</v>
      </c>
      <c r="C1332" t="s">
        <v>1553</v>
      </c>
      <c r="D1332">
        <v>1211</v>
      </c>
      <c r="E1332">
        <v>1061</v>
      </c>
      <c r="F1332">
        <f t="shared" si="20"/>
        <v>11</v>
      </c>
      <c r="G1332" t="str">
        <f>STANDINGS_K[[#This Row],[League]]&amp;STANDINGS_K[[#This Row],[Team]]</f>
        <v>$150 Draft Champions Feb 18 1:00 pm Lg.3726FantasyBaseball2k</v>
      </c>
    </row>
    <row r="1333" spans="1:7" x14ac:dyDescent="0.25">
      <c r="A1333">
        <v>2010</v>
      </c>
      <c r="B1333" t="s">
        <v>19</v>
      </c>
      <c r="C1333" t="s">
        <v>1553</v>
      </c>
      <c r="D1333">
        <v>1190</v>
      </c>
      <c r="E1333">
        <v>901.5</v>
      </c>
      <c r="F1333">
        <f t="shared" si="20"/>
        <v>12</v>
      </c>
      <c r="G1333" t="str">
        <f>STANDINGS_K[[#This Row],[League]]&amp;STANDINGS_K[[#This Row],[Team]]</f>
        <v>$150 Draft Champions Feb 18 1:00 pm Lg.3726One Eyed Jack</v>
      </c>
    </row>
    <row r="1334" spans="1:7" x14ac:dyDescent="0.25">
      <c r="A1334">
        <v>2185</v>
      </c>
      <c r="B1334" t="s">
        <v>1560</v>
      </c>
      <c r="C1334" t="s">
        <v>1553</v>
      </c>
      <c r="D1334">
        <v>1163</v>
      </c>
      <c r="E1334">
        <v>727.5</v>
      </c>
      <c r="F1334">
        <f t="shared" si="20"/>
        <v>13</v>
      </c>
      <c r="G1334" t="str">
        <f>STANDINGS_K[[#This Row],[League]]&amp;STANDINGS_K[[#This Row],[Team]]</f>
        <v>$150 Draft Champions Feb 18 1:00 pm Lg.3726SumoManCrushYou</v>
      </c>
    </row>
    <row r="1335" spans="1:7" x14ac:dyDescent="0.25">
      <c r="A1335">
        <v>2344</v>
      </c>
      <c r="B1335" t="s">
        <v>1557</v>
      </c>
      <c r="C1335" t="s">
        <v>1553</v>
      </c>
      <c r="D1335">
        <v>1136</v>
      </c>
      <c r="E1335">
        <v>568</v>
      </c>
      <c r="F1335">
        <f t="shared" si="20"/>
        <v>14</v>
      </c>
      <c r="G1335" t="str">
        <f>STANDINGS_K[[#This Row],[League]]&amp;STANDINGS_K[[#This Row],[Team]]</f>
        <v>$150 Draft Champions Feb 18 1:00 pm Lg.3726Team Casey</v>
      </c>
    </row>
    <row r="1336" spans="1:7" x14ac:dyDescent="0.25">
      <c r="A1336">
        <v>2549</v>
      </c>
      <c r="B1336" t="s">
        <v>351</v>
      </c>
      <c r="C1336" t="s">
        <v>1553</v>
      </c>
      <c r="D1336">
        <v>1086</v>
      </c>
      <c r="E1336">
        <v>359</v>
      </c>
      <c r="F1336">
        <f t="shared" si="20"/>
        <v>15</v>
      </c>
      <c r="G1336" t="str">
        <f>STANDINGS_K[[#This Row],[League]]&amp;STANDINGS_K[[#This Row],[Team]]</f>
        <v>$150 Draft Champions Feb 18 1:00 pm Lg.3726BALCO: HENNESSY &amp; PEDS 3</v>
      </c>
    </row>
    <row r="1337" spans="1:7" x14ac:dyDescent="0.25">
      <c r="A1337">
        <v>889</v>
      </c>
      <c r="B1337" t="s">
        <v>1087</v>
      </c>
      <c r="C1337" t="s">
        <v>1564</v>
      </c>
      <c r="D1337">
        <v>1330</v>
      </c>
      <c r="E1337">
        <v>2023.5</v>
      </c>
      <c r="F1337">
        <f t="shared" si="20"/>
        <v>1</v>
      </c>
      <c r="G1337" t="str">
        <f>STANDINGS_K[[#This Row],[League]]&amp;STANDINGS_K[[#This Row],[Team]]</f>
        <v>$150 Draft Champions Feb 19 1:00 pm Lg.3727Team Edwards</v>
      </c>
    </row>
    <row r="1338" spans="1:7" x14ac:dyDescent="0.25">
      <c r="A1338">
        <v>989</v>
      </c>
      <c r="B1338" t="s">
        <v>1568</v>
      </c>
      <c r="C1338" t="s">
        <v>1564</v>
      </c>
      <c r="D1338">
        <v>1318</v>
      </c>
      <c r="E1338">
        <v>1923.5</v>
      </c>
      <c r="F1338">
        <f t="shared" si="20"/>
        <v>2</v>
      </c>
      <c r="G1338" t="str">
        <f>STANDINGS_K[[#This Row],[League]]&amp;STANDINGS_K[[#This Row],[Team]]</f>
        <v>$150 Draft Champions Feb 19 1:00 pm Lg.3727The Force Awakens</v>
      </c>
    </row>
    <row r="1339" spans="1:7" x14ac:dyDescent="0.25">
      <c r="A1339">
        <v>1096</v>
      </c>
      <c r="B1339" t="s">
        <v>1563</v>
      </c>
      <c r="C1339" t="s">
        <v>1564</v>
      </c>
      <c r="D1339">
        <v>1306</v>
      </c>
      <c r="E1339">
        <v>1811.5</v>
      </c>
      <c r="F1339">
        <f t="shared" si="20"/>
        <v>3</v>
      </c>
      <c r="G1339" t="str">
        <f>STANDINGS_K[[#This Row],[League]]&amp;STANDINGS_K[[#This Row],[Team]]</f>
        <v>$150 Draft Champions Feb 19 1:00 pm Lg.3727@SethDaSportsMan</v>
      </c>
    </row>
    <row r="1340" spans="1:7" x14ac:dyDescent="0.25">
      <c r="A1340">
        <v>1110</v>
      </c>
      <c r="B1340" t="s">
        <v>1290</v>
      </c>
      <c r="C1340" t="s">
        <v>1564</v>
      </c>
      <c r="D1340">
        <v>1305</v>
      </c>
      <c r="E1340">
        <v>1803.5</v>
      </c>
      <c r="F1340">
        <f t="shared" si="20"/>
        <v>4</v>
      </c>
      <c r="G1340" t="str">
        <f>STANDINGS_K[[#This Row],[League]]&amp;STANDINGS_K[[#This Row],[Team]]</f>
        <v>$150 Draft Champions Feb 19 1:00 pm Lg.3727What Was I Thinking</v>
      </c>
    </row>
    <row r="1341" spans="1:7" x14ac:dyDescent="0.25">
      <c r="A1341">
        <v>1208</v>
      </c>
      <c r="B1341" t="s">
        <v>324</v>
      </c>
      <c r="C1341" t="s">
        <v>1564</v>
      </c>
      <c r="D1341">
        <v>1293</v>
      </c>
      <c r="E1341">
        <v>1707</v>
      </c>
      <c r="F1341">
        <f t="shared" si="20"/>
        <v>5</v>
      </c>
      <c r="G1341" t="str">
        <f>STANDINGS_K[[#This Row],[League]]&amp;STANDINGS_K[[#This Row],[Team]]</f>
        <v>$150 Draft Champions Feb 19 1:00 pm Lg.3727The Maestro</v>
      </c>
    </row>
    <row r="1342" spans="1:7" x14ac:dyDescent="0.25">
      <c r="A1342">
        <v>1250</v>
      </c>
      <c r="B1342" t="s">
        <v>228</v>
      </c>
      <c r="C1342" t="s">
        <v>1564</v>
      </c>
      <c r="D1342">
        <v>1286</v>
      </c>
      <c r="E1342">
        <v>1660.5</v>
      </c>
      <c r="F1342">
        <f t="shared" si="20"/>
        <v>6</v>
      </c>
      <c r="G1342" t="str">
        <f>STANDINGS_K[[#This Row],[League]]&amp;STANDINGS_K[[#This Row],[Team]]</f>
        <v>$150 Draft Champions Feb 19 1:00 pm Lg.3727TampRons</v>
      </c>
    </row>
    <row r="1343" spans="1:7" x14ac:dyDescent="0.25">
      <c r="A1343">
        <v>1290</v>
      </c>
      <c r="B1343" t="s">
        <v>1565</v>
      </c>
      <c r="C1343" t="s">
        <v>1564</v>
      </c>
      <c r="D1343">
        <v>1280</v>
      </c>
      <c r="E1343">
        <v>1622</v>
      </c>
      <c r="F1343">
        <f t="shared" si="20"/>
        <v>7</v>
      </c>
      <c r="G1343" t="str">
        <f>STANDINGS_K[[#This Row],[League]]&amp;STANDINGS_K[[#This Row],[Team]]</f>
        <v>$150 Draft Champions Feb 19 1:00 pm Lg.3727Team Schnitker</v>
      </c>
    </row>
    <row r="1344" spans="1:7" x14ac:dyDescent="0.25">
      <c r="A1344">
        <v>1423</v>
      </c>
      <c r="B1344" t="s">
        <v>1571</v>
      </c>
      <c r="C1344" t="s">
        <v>1564</v>
      </c>
      <c r="D1344">
        <v>1265</v>
      </c>
      <c r="E1344">
        <v>1487.5</v>
      </c>
      <c r="F1344">
        <f t="shared" si="20"/>
        <v>8</v>
      </c>
      <c r="G1344" t="str">
        <f>STANDINGS_K[[#This Row],[League]]&amp;STANDINGS_K[[#This Row],[Team]]</f>
        <v>$150 Draft Champions Feb 19 1:00 pm Lg.3727Starfishmn 0219</v>
      </c>
    </row>
    <row r="1345" spans="1:7" x14ac:dyDescent="0.25">
      <c r="A1345">
        <v>1752</v>
      </c>
      <c r="B1345" t="s">
        <v>10</v>
      </c>
      <c r="C1345" t="s">
        <v>1564</v>
      </c>
      <c r="D1345">
        <v>1226</v>
      </c>
      <c r="E1345">
        <v>1161.5</v>
      </c>
      <c r="F1345">
        <f t="shared" si="20"/>
        <v>9</v>
      </c>
      <c r="G1345" t="str">
        <f>STANDINGS_K[[#This Row],[League]]&amp;STANDINGS_K[[#This Row],[Team]]</f>
        <v>$150 Draft Champions Feb 19 1:00 pm Lg.3727Team O'Connor</v>
      </c>
    </row>
    <row r="1346" spans="1:7" x14ac:dyDescent="0.25">
      <c r="A1346">
        <v>2106</v>
      </c>
      <c r="B1346" t="s">
        <v>1566</v>
      </c>
      <c r="C1346" t="s">
        <v>1564</v>
      </c>
      <c r="D1346">
        <v>1175</v>
      </c>
      <c r="E1346">
        <v>805.5</v>
      </c>
      <c r="F1346">
        <f t="shared" si="20"/>
        <v>10</v>
      </c>
      <c r="G1346" t="str">
        <f>STANDINGS_K[[#This Row],[League]]&amp;STANDINGS_K[[#This Row],[Team]]</f>
        <v>$150 Draft Champions Feb 19 1:00 pm Lg.3727Rowdy Dowdys</v>
      </c>
    </row>
    <row r="1347" spans="1:7" x14ac:dyDescent="0.25">
      <c r="A1347">
        <v>2447</v>
      </c>
      <c r="B1347" t="s">
        <v>426</v>
      </c>
      <c r="C1347" t="s">
        <v>1564</v>
      </c>
      <c r="D1347">
        <v>1110</v>
      </c>
      <c r="E1347">
        <v>464.5</v>
      </c>
      <c r="F1347">
        <f t="shared" ref="F1347:F1410" si="21">IF(C1347=C1346,F1346+1,1)</f>
        <v>11</v>
      </c>
      <c r="G1347" t="str">
        <f>STANDINGS_K[[#This Row],[League]]&amp;STANDINGS_K[[#This Row],[Team]]</f>
        <v>$150 Draft Champions Feb 19 1:00 pm Lg.3727Team Fish</v>
      </c>
    </row>
    <row r="1348" spans="1:7" x14ac:dyDescent="0.25">
      <c r="A1348">
        <v>2471</v>
      </c>
      <c r="B1348" t="s">
        <v>592</v>
      </c>
      <c r="C1348" t="s">
        <v>1564</v>
      </c>
      <c r="D1348">
        <v>1105</v>
      </c>
      <c r="E1348">
        <v>441</v>
      </c>
      <c r="F1348">
        <f t="shared" si="21"/>
        <v>12</v>
      </c>
      <c r="G1348" t="str">
        <f>STANDINGS_K[[#This Row],[League]]&amp;STANDINGS_K[[#This Row],[Team]]</f>
        <v>$150 Draft Champions Feb 19 1:00 pm Lg.3727Team Bennette</v>
      </c>
    </row>
    <row r="1349" spans="1:7" x14ac:dyDescent="0.25">
      <c r="A1349">
        <v>2476</v>
      </c>
      <c r="B1349" t="s">
        <v>1569</v>
      </c>
      <c r="C1349" t="s">
        <v>1564</v>
      </c>
      <c r="D1349">
        <v>1104</v>
      </c>
      <c r="E1349">
        <v>434.5</v>
      </c>
      <c r="F1349">
        <f t="shared" si="21"/>
        <v>13</v>
      </c>
      <c r="G1349" t="str">
        <f>STANDINGS_K[[#This Row],[League]]&amp;STANDINGS_K[[#This Row],[Team]]</f>
        <v>$150 Draft Champions Feb 19 1:00 pm Lg.3727Team Belanger</v>
      </c>
    </row>
    <row r="1350" spans="1:7" x14ac:dyDescent="0.25">
      <c r="A1350">
        <v>2520</v>
      </c>
      <c r="B1350" t="s">
        <v>1567</v>
      </c>
      <c r="C1350" t="s">
        <v>1564</v>
      </c>
      <c r="D1350">
        <v>1094</v>
      </c>
      <c r="E1350">
        <v>393</v>
      </c>
      <c r="F1350">
        <f t="shared" si="21"/>
        <v>14</v>
      </c>
      <c r="G1350" t="str">
        <f>STANDINGS_K[[#This Row],[League]]&amp;STANDINGS_K[[#This Row],[Team]]</f>
        <v>$150 Draft Champions Feb 19 1:00 pm Lg.3727Team Pamperin</v>
      </c>
    </row>
    <row r="1351" spans="1:7" x14ac:dyDescent="0.25">
      <c r="A1351">
        <v>2770</v>
      </c>
      <c r="B1351" t="s">
        <v>1570</v>
      </c>
      <c r="C1351" t="s">
        <v>1564</v>
      </c>
      <c r="D1351">
        <v>998</v>
      </c>
      <c r="E1351">
        <v>140.5</v>
      </c>
      <c r="F1351">
        <f t="shared" si="21"/>
        <v>15</v>
      </c>
      <c r="G1351" t="str">
        <f>STANDINGS_K[[#This Row],[League]]&amp;STANDINGS_K[[#This Row],[Team]]</f>
        <v>$150 Draft Champions Feb 19 1:00 pm Lg.3727Team Eder</v>
      </c>
    </row>
    <row r="1352" spans="1:7" x14ac:dyDescent="0.25">
      <c r="A1352">
        <v>90</v>
      </c>
      <c r="B1352" t="s">
        <v>1580</v>
      </c>
      <c r="C1352" t="s">
        <v>1572</v>
      </c>
      <c r="D1352">
        <v>1493</v>
      </c>
      <c r="E1352">
        <v>2822</v>
      </c>
      <c r="F1352">
        <f t="shared" si="21"/>
        <v>1</v>
      </c>
      <c r="G1352" t="str">
        <f>STANDINGS_K[[#This Row],[League]]&amp;STANDINGS_K[[#This Row],[Team]]</f>
        <v>$150 Draft Champions Feb 19 1:00 pm Lg.3729Teddy Cruz</v>
      </c>
    </row>
    <row r="1353" spans="1:7" x14ac:dyDescent="0.25">
      <c r="A1353">
        <v>94</v>
      </c>
      <c r="B1353" t="s">
        <v>1576</v>
      </c>
      <c r="C1353" t="s">
        <v>1572</v>
      </c>
      <c r="D1353">
        <v>1492</v>
      </c>
      <c r="E1353">
        <v>2817.5</v>
      </c>
      <c r="F1353">
        <f t="shared" si="21"/>
        <v>2</v>
      </c>
      <c r="G1353" t="str">
        <f>STANDINGS_K[[#This Row],[League]]&amp;STANDINGS_K[[#This Row],[Team]]</f>
        <v>$150 Draft Champions Feb 19 1:00 pm Lg.3729Vegas Legends</v>
      </c>
    </row>
    <row r="1354" spans="1:7" x14ac:dyDescent="0.25">
      <c r="A1354">
        <v>147</v>
      </c>
      <c r="B1354" t="s">
        <v>526</v>
      </c>
      <c r="C1354" t="s">
        <v>1572</v>
      </c>
      <c r="D1354">
        <v>1468</v>
      </c>
      <c r="E1354">
        <v>2764.5</v>
      </c>
      <c r="F1354">
        <f t="shared" si="21"/>
        <v>3</v>
      </c>
      <c r="G1354" t="str">
        <f>STANDINGS_K[[#This Row],[League]]&amp;STANDINGS_K[[#This Row],[Team]]</f>
        <v>$150 Draft Champions Feb 19 1:00 pm Lg.3729Panda</v>
      </c>
    </row>
    <row r="1355" spans="1:7" x14ac:dyDescent="0.25">
      <c r="A1355">
        <v>571</v>
      </c>
      <c r="B1355" t="s">
        <v>1575</v>
      </c>
      <c r="C1355" t="s">
        <v>1572</v>
      </c>
      <c r="D1355">
        <v>1372</v>
      </c>
      <c r="E1355">
        <v>2339.5</v>
      </c>
      <c r="F1355">
        <f t="shared" si="21"/>
        <v>4</v>
      </c>
      <c r="G1355" t="str">
        <f>STANDINGS_K[[#This Row],[League]]&amp;STANDINGS_K[[#This Row],[Team]]</f>
        <v>$150 Draft Champions Feb 19 1:00 pm Lg.3729Jose Can You See?</v>
      </c>
    </row>
    <row r="1356" spans="1:7" x14ac:dyDescent="0.25">
      <c r="A1356">
        <v>592</v>
      </c>
      <c r="B1356" t="s">
        <v>1573</v>
      </c>
      <c r="C1356" t="s">
        <v>1572</v>
      </c>
      <c r="D1356">
        <v>1369</v>
      </c>
      <c r="E1356">
        <v>2317.5</v>
      </c>
      <c r="F1356">
        <f t="shared" si="21"/>
        <v>5</v>
      </c>
      <c r="G1356" t="str">
        <f>STANDINGS_K[[#This Row],[League]]&amp;STANDINGS_K[[#This Row],[Team]]</f>
        <v>$150 Draft Champions Feb 19 1:00 pm Lg.3729Duffey Clevinger</v>
      </c>
    </row>
    <row r="1357" spans="1:7" x14ac:dyDescent="0.25">
      <c r="A1357">
        <v>1377</v>
      </c>
      <c r="B1357" t="s">
        <v>1323</v>
      </c>
      <c r="C1357" t="s">
        <v>1572</v>
      </c>
      <c r="D1357">
        <v>1270</v>
      </c>
      <c r="E1357">
        <v>1535.5</v>
      </c>
      <c r="F1357">
        <f t="shared" si="21"/>
        <v>6</v>
      </c>
      <c r="G1357" t="str">
        <f>STANDINGS_K[[#This Row],[League]]&amp;STANDINGS_K[[#This Row],[Team]]</f>
        <v>$150 Draft Champions Feb 19 1:00 pm Lg.3729Team Chaloux</v>
      </c>
    </row>
    <row r="1358" spans="1:7" x14ac:dyDescent="0.25">
      <c r="A1358">
        <v>1495</v>
      </c>
      <c r="B1358" t="s">
        <v>416</v>
      </c>
      <c r="C1358" t="s">
        <v>1572</v>
      </c>
      <c r="D1358">
        <v>1256</v>
      </c>
      <c r="E1358">
        <v>1413</v>
      </c>
      <c r="F1358">
        <f t="shared" si="21"/>
        <v>7</v>
      </c>
      <c r="G1358" t="str">
        <f>STANDINGS_K[[#This Row],[League]]&amp;STANDINGS_K[[#This Row],[Team]]</f>
        <v>$150 Draft Champions Feb 19 1:00 pm Lg.3729B&amp;B</v>
      </c>
    </row>
    <row r="1359" spans="1:7" x14ac:dyDescent="0.25">
      <c r="A1359">
        <v>1762</v>
      </c>
      <c r="B1359" t="s">
        <v>731</v>
      </c>
      <c r="C1359" t="s">
        <v>1572</v>
      </c>
      <c r="D1359">
        <v>1224</v>
      </c>
      <c r="E1359">
        <v>1148</v>
      </c>
      <c r="F1359">
        <f t="shared" si="21"/>
        <v>8</v>
      </c>
      <c r="G1359" t="str">
        <f>STANDINGS_K[[#This Row],[League]]&amp;STANDINGS_K[[#This Row],[Team]]</f>
        <v>$150 Draft Champions Feb 19 1:00 pm Lg.3729Team Owens</v>
      </c>
    </row>
    <row r="1360" spans="1:7" x14ac:dyDescent="0.25">
      <c r="A1360">
        <v>1789</v>
      </c>
      <c r="B1360" t="s">
        <v>1579</v>
      </c>
      <c r="C1360" t="s">
        <v>1572</v>
      </c>
      <c r="D1360">
        <v>1219</v>
      </c>
      <c r="E1360">
        <v>1122.5</v>
      </c>
      <c r="F1360">
        <f t="shared" si="21"/>
        <v>9</v>
      </c>
      <c r="G1360" t="str">
        <f>STANDINGS_K[[#This Row],[League]]&amp;STANDINGS_K[[#This Row],[Team]]</f>
        <v>$150 Draft Champions Feb 19 1:00 pm Lg.3729Kiss My El Chapo 3</v>
      </c>
    </row>
    <row r="1361" spans="1:7" x14ac:dyDescent="0.25">
      <c r="A1361">
        <v>2170</v>
      </c>
      <c r="B1361" t="s">
        <v>1581</v>
      </c>
      <c r="C1361" t="s">
        <v>1572</v>
      </c>
      <c r="D1361">
        <v>1164</v>
      </c>
      <c r="E1361">
        <v>736</v>
      </c>
      <c r="F1361">
        <f t="shared" si="21"/>
        <v>10</v>
      </c>
      <c r="G1361" t="str">
        <f>STANDINGS_K[[#This Row],[League]]&amp;STANDINGS_K[[#This Row],[Team]]</f>
        <v>$150 Draft Champions Feb 19 1:00 pm Lg.3729Ace of Spades</v>
      </c>
    </row>
    <row r="1362" spans="1:7" x14ac:dyDescent="0.25">
      <c r="A1362">
        <v>2257</v>
      </c>
      <c r="B1362" t="s">
        <v>1500</v>
      </c>
      <c r="C1362" t="s">
        <v>1572</v>
      </c>
      <c r="D1362">
        <v>1152</v>
      </c>
      <c r="E1362">
        <v>653</v>
      </c>
      <c r="F1362">
        <f t="shared" si="21"/>
        <v>11</v>
      </c>
      <c r="G1362" t="str">
        <f>STANDINGS_K[[#This Row],[League]]&amp;STANDINGS_K[[#This Row],[Team]]</f>
        <v>$150 Draft Champions Feb 19 1:00 pm Lg.3729Team Packowski</v>
      </c>
    </row>
    <row r="1363" spans="1:7" x14ac:dyDescent="0.25">
      <c r="A1363">
        <v>2531</v>
      </c>
      <c r="B1363" t="s">
        <v>1208</v>
      </c>
      <c r="C1363" t="s">
        <v>1572</v>
      </c>
      <c r="D1363">
        <v>1092</v>
      </c>
      <c r="E1363">
        <v>381</v>
      </c>
      <c r="F1363">
        <f t="shared" si="21"/>
        <v>12</v>
      </c>
      <c r="G1363" t="str">
        <f>STANDINGS_K[[#This Row],[League]]&amp;STANDINGS_K[[#This Row],[Team]]</f>
        <v>$150 Draft Champions Feb 19 1:00 pm Lg.3729Team Daughtry</v>
      </c>
    </row>
    <row r="1364" spans="1:7" x14ac:dyDescent="0.25">
      <c r="A1364">
        <v>2539</v>
      </c>
      <c r="B1364" t="s">
        <v>1578</v>
      </c>
      <c r="C1364" t="s">
        <v>1572</v>
      </c>
      <c r="D1364">
        <v>1089</v>
      </c>
      <c r="E1364">
        <v>371.5</v>
      </c>
      <c r="F1364">
        <f t="shared" si="21"/>
        <v>13</v>
      </c>
      <c r="G1364" t="str">
        <f>STANDINGS_K[[#This Row],[League]]&amp;STANDINGS_K[[#This Row],[Team]]</f>
        <v>$150 Draft Champions Feb 19 1:00 pm Lg.3729TooFine</v>
      </c>
    </row>
    <row r="1365" spans="1:7" x14ac:dyDescent="0.25">
      <c r="A1365">
        <v>2657</v>
      </c>
      <c r="B1365" t="s">
        <v>1577</v>
      </c>
      <c r="C1365" t="s">
        <v>1572</v>
      </c>
      <c r="D1365">
        <v>1049</v>
      </c>
      <c r="E1365">
        <v>255</v>
      </c>
      <c r="F1365">
        <f t="shared" si="21"/>
        <v>14</v>
      </c>
      <c r="G1365" t="str">
        <f>STANDINGS_K[[#This Row],[League]]&amp;STANDINGS_K[[#This Row],[Team]]</f>
        <v>$150 Draft Champions Feb 19 1:00 pm Lg.3729Team Umizoomi</v>
      </c>
    </row>
    <row r="1366" spans="1:7" x14ac:dyDescent="0.25">
      <c r="A1366">
        <v>2879</v>
      </c>
      <c r="B1366" t="s">
        <v>1574</v>
      </c>
      <c r="C1366" t="s">
        <v>1572</v>
      </c>
      <c r="D1366">
        <v>893</v>
      </c>
      <c r="E1366">
        <v>32</v>
      </c>
      <c r="F1366">
        <f t="shared" si="21"/>
        <v>15</v>
      </c>
      <c r="G1366" t="str">
        <f>STANDINGS_K[[#This Row],[League]]&amp;STANDINGS_K[[#This Row],[Team]]</f>
        <v>$150 Draft Champions Feb 19 1:00 pm Lg.3729Captain Muller</v>
      </c>
    </row>
    <row r="1367" spans="1:7" x14ac:dyDescent="0.25">
      <c r="A1367">
        <v>40</v>
      </c>
      <c r="B1367" t="s">
        <v>1589</v>
      </c>
      <c r="C1367" t="s">
        <v>1583</v>
      </c>
      <c r="D1367">
        <v>1530</v>
      </c>
      <c r="E1367">
        <v>2871.5</v>
      </c>
      <c r="F1367">
        <f t="shared" si="21"/>
        <v>1</v>
      </c>
      <c r="G1367" t="str">
        <f>STANDINGS_K[[#This Row],[League]]&amp;STANDINGS_K[[#This Row],[Team]]</f>
        <v>$150 Draft Champions Feb 20 1:00 pm Lg.3732Team Dolven</v>
      </c>
    </row>
    <row r="1368" spans="1:7" x14ac:dyDescent="0.25">
      <c r="A1368">
        <v>62</v>
      </c>
      <c r="B1368" t="s">
        <v>1584</v>
      </c>
      <c r="C1368" t="s">
        <v>1583</v>
      </c>
      <c r="D1368">
        <v>1509</v>
      </c>
      <c r="E1368">
        <v>2849.5</v>
      </c>
      <c r="F1368">
        <f t="shared" si="21"/>
        <v>2</v>
      </c>
      <c r="G1368" t="str">
        <f>STANDINGS_K[[#This Row],[League]]&amp;STANDINGS_K[[#This Row],[Team]]</f>
        <v>$150 Draft Champions Feb 20 1:00 pm Lg.3732Black Watch</v>
      </c>
    </row>
    <row r="1369" spans="1:7" x14ac:dyDescent="0.25">
      <c r="A1369">
        <v>365</v>
      </c>
      <c r="B1369" t="s">
        <v>53</v>
      </c>
      <c r="C1369" t="s">
        <v>1583</v>
      </c>
      <c r="D1369">
        <v>1405</v>
      </c>
      <c r="E1369">
        <v>2544.5</v>
      </c>
      <c r="F1369">
        <f t="shared" si="21"/>
        <v>3</v>
      </c>
      <c r="G1369" t="str">
        <f>STANDINGS_K[[#This Row],[League]]&amp;STANDINGS_K[[#This Row],[Team]]</f>
        <v>$150 Draft Champions Feb 20 1:00 pm Lg.3732Baseball Furies</v>
      </c>
    </row>
    <row r="1370" spans="1:7" x14ac:dyDescent="0.25">
      <c r="A1370">
        <v>646</v>
      </c>
      <c r="B1370" t="s">
        <v>110</v>
      </c>
      <c r="C1370" t="s">
        <v>1583</v>
      </c>
      <c r="D1370">
        <v>1361</v>
      </c>
      <c r="E1370">
        <v>2267.5</v>
      </c>
      <c r="F1370">
        <f t="shared" si="21"/>
        <v>4</v>
      </c>
      <c r="G1370" t="str">
        <f>STANDINGS_K[[#This Row],[League]]&amp;STANDINGS_K[[#This Row],[Team]]</f>
        <v>$150 Draft Champions Feb 20 1:00 pm Lg.3732smackers VII</v>
      </c>
    </row>
    <row r="1371" spans="1:7" x14ac:dyDescent="0.25">
      <c r="A1371">
        <v>766</v>
      </c>
      <c r="B1371" t="s">
        <v>303</v>
      </c>
      <c r="C1371" t="s">
        <v>1583</v>
      </c>
      <c r="D1371">
        <v>1345</v>
      </c>
      <c r="E1371">
        <v>2144.5</v>
      </c>
      <c r="F1371">
        <f t="shared" si="21"/>
        <v>5</v>
      </c>
      <c r="G1371" t="str">
        <f>STANDINGS_K[[#This Row],[League]]&amp;STANDINGS_K[[#This Row],[Team]]</f>
        <v>$150 Draft Champions Feb 20 1:00 pm Lg.3732Lapdancing Monkeys</v>
      </c>
    </row>
    <row r="1372" spans="1:7" x14ac:dyDescent="0.25">
      <c r="A1372">
        <v>852</v>
      </c>
      <c r="B1372" t="s">
        <v>1588</v>
      </c>
      <c r="C1372" t="s">
        <v>1583</v>
      </c>
      <c r="D1372">
        <v>1333</v>
      </c>
      <c r="E1372">
        <v>2057.5</v>
      </c>
      <c r="F1372">
        <f t="shared" si="21"/>
        <v>6</v>
      </c>
      <c r="G1372" t="str">
        <f>STANDINGS_K[[#This Row],[League]]&amp;STANDINGS_K[[#This Row],[Team]]</f>
        <v>$150 Draft Champions Feb 20 1:00 pm Lg.3732Pray for Mojo</v>
      </c>
    </row>
    <row r="1373" spans="1:7" x14ac:dyDescent="0.25">
      <c r="A1373">
        <v>999</v>
      </c>
      <c r="B1373" t="s">
        <v>1187</v>
      </c>
      <c r="C1373" t="s">
        <v>1583</v>
      </c>
      <c r="D1373">
        <v>1316</v>
      </c>
      <c r="E1373">
        <v>1912</v>
      </c>
      <c r="F1373">
        <f t="shared" si="21"/>
        <v>7</v>
      </c>
      <c r="G1373" t="str">
        <f>STANDINGS_K[[#This Row],[League]]&amp;STANDINGS_K[[#This Row],[Team]]</f>
        <v>$150 Draft Champions Feb 20 1:00 pm Lg.3732Team Murphy</v>
      </c>
    </row>
    <row r="1374" spans="1:7" x14ac:dyDescent="0.25">
      <c r="A1374">
        <v>1199</v>
      </c>
      <c r="B1374" t="s">
        <v>25</v>
      </c>
      <c r="C1374" t="s">
        <v>1583</v>
      </c>
      <c r="D1374">
        <v>1294</v>
      </c>
      <c r="E1374">
        <v>1714.5</v>
      </c>
      <c r="F1374">
        <f t="shared" si="21"/>
        <v>8</v>
      </c>
      <c r="G1374" t="str">
        <f>STANDINGS_K[[#This Row],[League]]&amp;STANDINGS_K[[#This Row],[Team]]</f>
        <v>$150 Draft Champions Feb 20 1:00 pm Lg.3732billyhaze</v>
      </c>
    </row>
    <row r="1375" spans="1:7" x14ac:dyDescent="0.25">
      <c r="A1375">
        <v>1776</v>
      </c>
      <c r="B1375" t="s">
        <v>1591</v>
      </c>
      <c r="C1375" t="s">
        <v>1583</v>
      </c>
      <c r="D1375">
        <v>1221</v>
      </c>
      <c r="E1375">
        <v>1133.5</v>
      </c>
      <c r="F1375">
        <f t="shared" si="21"/>
        <v>9</v>
      </c>
      <c r="G1375" t="str">
        <f>STANDINGS_K[[#This Row],[League]]&amp;STANDINGS_K[[#This Row],[Team]]</f>
        <v>$150 Draft Champions Feb 20 1:00 pm Lg.3732Hup Hup Hup</v>
      </c>
    </row>
    <row r="1376" spans="1:7" x14ac:dyDescent="0.25">
      <c r="A1376">
        <v>1779</v>
      </c>
      <c r="B1376" t="s">
        <v>1379</v>
      </c>
      <c r="C1376" t="s">
        <v>1583</v>
      </c>
      <c r="D1376">
        <v>1221</v>
      </c>
      <c r="E1376">
        <v>1133.5</v>
      </c>
      <c r="F1376">
        <f t="shared" si="21"/>
        <v>10</v>
      </c>
      <c r="G1376" t="str">
        <f>STANDINGS_K[[#This Row],[League]]&amp;STANDINGS_K[[#This Row],[Team]]</f>
        <v>$150 Draft Champions Feb 20 1:00 pm Lg.3732Team Haberman</v>
      </c>
    </row>
    <row r="1377" spans="1:7" x14ac:dyDescent="0.25">
      <c r="A1377">
        <v>1998</v>
      </c>
      <c r="B1377" t="s">
        <v>1582</v>
      </c>
      <c r="C1377" t="s">
        <v>1583</v>
      </c>
      <c r="D1377">
        <v>1193</v>
      </c>
      <c r="E1377">
        <v>915.5</v>
      </c>
      <c r="F1377">
        <f t="shared" si="21"/>
        <v>11</v>
      </c>
      <c r="G1377" t="str">
        <f>STANDINGS_K[[#This Row],[League]]&amp;STANDINGS_K[[#This Row],[Team]]</f>
        <v>$150 Draft Champions Feb 20 1:00 pm Lg.3732Team Grewelle</v>
      </c>
    </row>
    <row r="1378" spans="1:7" x14ac:dyDescent="0.25">
      <c r="A1378">
        <v>2359</v>
      </c>
      <c r="B1378" t="s">
        <v>1590</v>
      </c>
      <c r="C1378" t="s">
        <v>1583</v>
      </c>
      <c r="D1378">
        <v>1133</v>
      </c>
      <c r="E1378">
        <v>553.5</v>
      </c>
      <c r="F1378">
        <f t="shared" si="21"/>
        <v>12</v>
      </c>
      <c r="G1378" t="str">
        <f>STANDINGS_K[[#This Row],[League]]&amp;STANDINGS_K[[#This Row],[Team]]</f>
        <v>$150 Draft Champions Feb 20 1:00 pm Lg.3732The Red Cross Team</v>
      </c>
    </row>
    <row r="1379" spans="1:7" x14ac:dyDescent="0.25">
      <c r="A1379">
        <v>2487</v>
      </c>
      <c r="B1379" t="s">
        <v>1586</v>
      </c>
      <c r="C1379" t="s">
        <v>1583</v>
      </c>
      <c r="D1379">
        <v>1101</v>
      </c>
      <c r="E1379">
        <v>422.5</v>
      </c>
      <c r="F1379">
        <f t="shared" si="21"/>
        <v>13</v>
      </c>
      <c r="G1379" t="str">
        <f>STANDINGS_K[[#This Row],[League]]&amp;STANDINGS_K[[#This Row],[Team]]</f>
        <v>$150 Draft Champions Feb 20 1:00 pm Lg.3732Noodler Fun Monkey2</v>
      </c>
    </row>
    <row r="1380" spans="1:7" x14ac:dyDescent="0.25">
      <c r="A1380">
        <v>2578</v>
      </c>
      <c r="B1380" t="s">
        <v>1585</v>
      </c>
      <c r="C1380" t="s">
        <v>1583</v>
      </c>
      <c r="D1380">
        <v>1079</v>
      </c>
      <c r="E1380">
        <v>331.5</v>
      </c>
      <c r="F1380">
        <f t="shared" si="21"/>
        <v>14</v>
      </c>
      <c r="G1380" t="str">
        <f>STANDINGS_K[[#This Row],[League]]&amp;STANDINGS_K[[#This Row],[Team]]</f>
        <v>$150 Draft Champions Feb 20 1:00 pm Lg.3732Angelos Ashes</v>
      </c>
    </row>
    <row r="1381" spans="1:7" x14ac:dyDescent="0.25">
      <c r="A1381">
        <v>2904</v>
      </c>
      <c r="B1381" t="s">
        <v>1587</v>
      </c>
      <c r="C1381" t="s">
        <v>1583</v>
      </c>
      <c r="D1381">
        <v>812</v>
      </c>
      <c r="E1381">
        <v>7</v>
      </c>
      <c r="F1381">
        <f t="shared" si="21"/>
        <v>15</v>
      </c>
      <c r="G1381" t="str">
        <f>STANDINGS_K[[#This Row],[League]]&amp;STANDINGS_K[[#This Row],[Team]]</f>
        <v>$150 Draft Champions Feb 20 1:00 pm Lg.3732Team Andris</v>
      </c>
    </row>
    <row r="1382" spans="1:7" x14ac:dyDescent="0.25">
      <c r="A1382">
        <v>304</v>
      </c>
      <c r="B1382" t="s">
        <v>1596</v>
      </c>
      <c r="C1382" t="s">
        <v>1593</v>
      </c>
      <c r="D1382">
        <v>1421</v>
      </c>
      <c r="E1382">
        <v>2608.5</v>
      </c>
      <c r="F1382">
        <f t="shared" si="21"/>
        <v>1</v>
      </c>
      <c r="G1382" t="str">
        <f>STANDINGS_K[[#This Row],[League]]&amp;STANDINGS_K[[#This Row],[Team]]</f>
        <v>$150 Draft Champions Feb 20 1:00 pm Lg.3736Walking Deadpool</v>
      </c>
    </row>
    <row r="1383" spans="1:7" x14ac:dyDescent="0.25">
      <c r="A1383">
        <v>638</v>
      </c>
      <c r="B1383" t="s">
        <v>1592</v>
      </c>
      <c r="C1383" t="s">
        <v>1593</v>
      </c>
      <c r="D1383">
        <v>1362</v>
      </c>
      <c r="E1383">
        <v>2275</v>
      </c>
      <c r="F1383">
        <f t="shared" si="21"/>
        <v>2</v>
      </c>
      <c r="G1383" t="str">
        <f>STANDINGS_K[[#This Row],[League]]&amp;STANDINGS_K[[#This Row],[Team]]</f>
        <v>$150 Draft Champions Feb 20 1:00 pm Lg.3736The Claudell Washingtons</v>
      </c>
    </row>
    <row r="1384" spans="1:7" x14ac:dyDescent="0.25">
      <c r="A1384">
        <v>668</v>
      </c>
      <c r="B1384" t="s">
        <v>1595</v>
      </c>
      <c r="C1384" t="s">
        <v>1593</v>
      </c>
      <c r="D1384">
        <v>1356</v>
      </c>
      <c r="E1384">
        <v>2242.5</v>
      </c>
      <c r="F1384">
        <f t="shared" si="21"/>
        <v>3</v>
      </c>
      <c r="G1384" t="str">
        <f>STANDINGS_K[[#This Row],[League]]&amp;STANDINGS_K[[#This Row],[Team]]</f>
        <v>$150 Draft Champions Feb 20 1:00 pm Lg.3736Big Bills Adventure</v>
      </c>
    </row>
    <row r="1385" spans="1:7" x14ac:dyDescent="0.25">
      <c r="A1385">
        <v>680</v>
      </c>
      <c r="B1385" t="s">
        <v>1601</v>
      </c>
      <c r="C1385" t="s">
        <v>1593</v>
      </c>
      <c r="D1385">
        <v>1355</v>
      </c>
      <c r="E1385">
        <v>2233.5</v>
      </c>
      <c r="F1385">
        <f t="shared" si="21"/>
        <v>4</v>
      </c>
      <c r="G1385" t="str">
        <f>STANDINGS_K[[#This Row],[League]]&amp;STANDINGS_K[[#This Row],[Team]]</f>
        <v>$150 Draft Champions Feb 20 1:00 pm Lg.3736Team Horne</v>
      </c>
    </row>
    <row r="1386" spans="1:7" x14ac:dyDescent="0.25">
      <c r="A1386">
        <v>1449</v>
      </c>
      <c r="B1386" t="s">
        <v>1600</v>
      </c>
      <c r="C1386" t="s">
        <v>1593</v>
      </c>
      <c r="D1386">
        <v>1262</v>
      </c>
      <c r="E1386">
        <v>1460.5</v>
      </c>
      <c r="F1386">
        <f t="shared" si="21"/>
        <v>5</v>
      </c>
      <c r="G1386" t="str">
        <f>STANDINGS_K[[#This Row],[League]]&amp;STANDINGS_K[[#This Row],[Team]]</f>
        <v>$150 Draft Champions Feb 20 1:00 pm Lg.3736JACOB High Rollers</v>
      </c>
    </row>
    <row r="1387" spans="1:7" x14ac:dyDescent="0.25">
      <c r="A1387">
        <v>1656</v>
      </c>
      <c r="B1387" t="s">
        <v>1602</v>
      </c>
      <c r="C1387" t="s">
        <v>1593</v>
      </c>
      <c r="D1387">
        <v>1237</v>
      </c>
      <c r="E1387">
        <v>1253.5</v>
      </c>
      <c r="F1387">
        <f t="shared" si="21"/>
        <v>6</v>
      </c>
      <c r="G1387" t="str">
        <f>STANDINGS_K[[#This Row],[League]]&amp;STANDINGS_K[[#This Row],[Team]]</f>
        <v>$150 Draft Champions Feb 20 1:00 pm Lg.3736Putsy Caballeros</v>
      </c>
    </row>
    <row r="1388" spans="1:7" x14ac:dyDescent="0.25">
      <c r="A1388">
        <v>1766</v>
      </c>
      <c r="B1388" t="s">
        <v>1594</v>
      </c>
      <c r="C1388" t="s">
        <v>1593</v>
      </c>
      <c r="D1388">
        <v>1223</v>
      </c>
      <c r="E1388">
        <v>1144</v>
      </c>
      <c r="F1388">
        <f t="shared" si="21"/>
        <v>7</v>
      </c>
      <c r="G1388" t="str">
        <f>STANDINGS_K[[#This Row],[League]]&amp;STANDINGS_K[[#This Row],[Team]]</f>
        <v>$150 Draft Champions Feb 20 1:00 pm Lg.3736Damn Dirty Apes</v>
      </c>
    </row>
    <row r="1389" spans="1:7" x14ac:dyDescent="0.25">
      <c r="A1389">
        <v>1807</v>
      </c>
      <c r="B1389" t="s">
        <v>667</v>
      </c>
      <c r="C1389" t="s">
        <v>1593</v>
      </c>
      <c r="D1389">
        <v>1217</v>
      </c>
      <c r="E1389">
        <v>1107.5</v>
      </c>
      <c r="F1389">
        <f t="shared" si="21"/>
        <v>8</v>
      </c>
      <c r="G1389" t="str">
        <f>STANDINGS_K[[#This Row],[League]]&amp;STANDINGS_K[[#This Row],[Team]]</f>
        <v>$150 Draft Champions Feb 20 1:00 pm Lg.3736Team Metcalf</v>
      </c>
    </row>
    <row r="1390" spans="1:7" x14ac:dyDescent="0.25">
      <c r="A1390">
        <v>1856</v>
      </c>
      <c r="B1390" t="s">
        <v>1604</v>
      </c>
      <c r="C1390" t="s">
        <v>1593</v>
      </c>
      <c r="D1390">
        <v>1210</v>
      </c>
      <c r="E1390">
        <v>1054</v>
      </c>
      <c r="F1390">
        <f t="shared" si="21"/>
        <v>9</v>
      </c>
      <c r="G1390" t="str">
        <f>STANDINGS_K[[#This Row],[League]]&amp;STANDINGS_K[[#This Row],[Team]]</f>
        <v>$150 Draft Champions Feb 20 1:00 pm Lg.3736NONAGRACE3</v>
      </c>
    </row>
    <row r="1391" spans="1:7" x14ac:dyDescent="0.25">
      <c r="A1391">
        <v>2119</v>
      </c>
      <c r="B1391" t="s">
        <v>269</v>
      </c>
      <c r="C1391" t="s">
        <v>1593</v>
      </c>
      <c r="D1391">
        <v>1173</v>
      </c>
      <c r="E1391">
        <v>793.5</v>
      </c>
      <c r="F1391">
        <f t="shared" si="21"/>
        <v>10</v>
      </c>
      <c r="G1391" t="str">
        <f>STANDINGS_K[[#This Row],[League]]&amp;STANDINGS_K[[#This Row],[Team]]</f>
        <v>$150 Draft Champions Feb 20 1:00 pm Lg.3736Team Foley</v>
      </c>
    </row>
    <row r="1392" spans="1:7" x14ac:dyDescent="0.25">
      <c r="A1392">
        <v>2155</v>
      </c>
      <c r="B1392" t="s">
        <v>1599</v>
      </c>
      <c r="C1392" t="s">
        <v>1593</v>
      </c>
      <c r="D1392">
        <v>1167</v>
      </c>
      <c r="E1392">
        <v>758</v>
      </c>
      <c r="F1392">
        <f t="shared" si="21"/>
        <v>11</v>
      </c>
      <c r="G1392" t="str">
        <f>STANDINGS_K[[#This Row],[League]]&amp;STANDINGS_K[[#This Row],[Team]]</f>
        <v>$150 Draft Champions Feb 20 1:00 pm Lg.3736Maddon Gnomes 4</v>
      </c>
    </row>
    <row r="1393" spans="1:7" x14ac:dyDescent="0.25">
      <c r="A1393">
        <v>2276</v>
      </c>
      <c r="B1393" t="s">
        <v>1603</v>
      </c>
      <c r="C1393" t="s">
        <v>1593</v>
      </c>
      <c r="D1393">
        <v>1148</v>
      </c>
      <c r="E1393">
        <v>634.5</v>
      </c>
      <c r="F1393">
        <f t="shared" si="21"/>
        <v>12</v>
      </c>
      <c r="G1393" t="str">
        <f>STANDINGS_K[[#This Row],[League]]&amp;STANDINGS_K[[#This Row],[Team]]</f>
        <v>$150 Draft Champions Feb 20 1:00 pm Lg.3736Magic Erasers</v>
      </c>
    </row>
    <row r="1394" spans="1:7" x14ac:dyDescent="0.25">
      <c r="A1394">
        <v>2481</v>
      </c>
      <c r="B1394" t="s">
        <v>1597</v>
      </c>
      <c r="C1394" t="s">
        <v>1593</v>
      </c>
      <c r="D1394">
        <v>1102</v>
      </c>
      <c r="E1394">
        <v>429</v>
      </c>
      <c r="F1394">
        <f t="shared" si="21"/>
        <v>13</v>
      </c>
      <c r="G1394" t="str">
        <f>STANDINGS_K[[#This Row],[League]]&amp;STANDINGS_K[[#This Row],[Team]]</f>
        <v>$150 Draft Champions Feb 20 1:00 pm Lg.3736ColedCuts</v>
      </c>
    </row>
    <row r="1395" spans="1:7" x14ac:dyDescent="0.25">
      <c r="A1395">
        <v>2757</v>
      </c>
      <c r="B1395" t="s">
        <v>1598</v>
      </c>
      <c r="C1395" t="s">
        <v>1593</v>
      </c>
      <c r="D1395">
        <v>1003</v>
      </c>
      <c r="E1395">
        <v>155.5</v>
      </c>
      <c r="F1395">
        <f t="shared" si="21"/>
        <v>14</v>
      </c>
      <c r="G1395" t="str">
        <f>STANDINGS_K[[#This Row],[League]]&amp;STANDINGS_K[[#This Row],[Team]]</f>
        <v>$150 Draft Champions Feb 20 1:00 pm Lg.3736Team Oswalt</v>
      </c>
    </row>
    <row r="1396" spans="1:7" x14ac:dyDescent="0.25">
      <c r="A1396">
        <v>2837</v>
      </c>
      <c r="B1396" t="s">
        <v>322</v>
      </c>
      <c r="C1396" t="s">
        <v>1593</v>
      </c>
      <c r="D1396">
        <v>949</v>
      </c>
      <c r="E1396">
        <v>74</v>
      </c>
      <c r="F1396">
        <f t="shared" si="21"/>
        <v>15</v>
      </c>
      <c r="G1396" t="str">
        <f>STANDINGS_K[[#This Row],[League]]&amp;STANDINGS_K[[#This Row],[Team]]</f>
        <v>$150 Draft Champions Feb 20 1:00 pm Lg.3736Team Smith</v>
      </c>
    </row>
    <row r="1397" spans="1:7" x14ac:dyDescent="0.25">
      <c r="A1397">
        <v>374</v>
      </c>
      <c r="B1397" t="s">
        <v>107</v>
      </c>
      <c r="C1397" t="s">
        <v>1605</v>
      </c>
      <c r="D1397">
        <v>1404</v>
      </c>
      <c r="E1397">
        <v>2538.5</v>
      </c>
      <c r="F1397">
        <f t="shared" si="21"/>
        <v>1</v>
      </c>
      <c r="G1397" t="str">
        <f>STANDINGS_K[[#This Row],[League]]&amp;STANDINGS_K[[#This Row],[Team]]</f>
        <v>$150 Draft Champions Feb 21 1:00 pm Lg.3739Team Scott</v>
      </c>
    </row>
    <row r="1398" spans="1:7" x14ac:dyDescent="0.25">
      <c r="A1398">
        <v>379</v>
      </c>
      <c r="B1398" t="s">
        <v>1404</v>
      </c>
      <c r="C1398" t="s">
        <v>1605</v>
      </c>
      <c r="D1398">
        <v>1403</v>
      </c>
      <c r="E1398">
        <v>2533</v>
      </c>
      <c r="F1398">
        <f t="shared" si="21"/>
        <v>2</v>
      </c>
      <c r="G1398" t="str">
        <f>STANDINGS_K[[#This Row],[League]]&amp;STANDINGS_K[[#This Row],[Team]]</f>
        <v>$150 Draft Champions Feb 21 1:00 pm Lg.3739Team passalacqua</v>
      </c>
    </row>
    <row r="1399" spans="1:7" x14ac:dyDescent="0.25">
      <c r="A1399">
        <v>420</v>
      </c>
      <c r="B1399" t="s">
        <v>91</v>
      </c>
      <c r="C1399" t="s">
        <v>1605</v>
      </c>
      <c r="D1399">
        <v>1397</v>
      </c>
      <c r="E1399">
        <v>2493</v>
      </c>
      <c r="F1399">
        <f t="shared" si="21"/>
        <v>3</v>
      </c>
      <c r="G1399" t="str">
        <f>STANDINGS_K[[#This Row],[League]]&amp;STANDINGS_K[[#This Row],[Team]]</f>
        <v>$150 Draft Champions Feb 21 1:00 pm Lg.3739Team Hurd</v>
      </c>
    </row>
    <row r="1400" spans="1:7" x14ac:dyDescent="0.25">
      <c r="A1400">
        <v>509</v>
      </c>
      <c r="B1400" t="s">
        <v>1607</v>
      </c>
      <c r="C1400" t="s">
        <v>1605</v>
      </c>
      <c r="D1400">
        <v>1383</v>
      </c>
      <c r="E1400">
        <v>2401.5</v>
      </c>
      <c r="F1400">
        <f t="shared" si="21"/>
        <v>4</v>
      </c>
      <c r="G1400" t="str">
        <f>STANDINGS_K[[#This Row],[League]]&amp;STANDINGS_K[[#This Row],[Team]]</f>
        <v>$150 Draft Champions Feb 21 1:00 pm Lg.3739Fifty Shades of Frae</v>
      </c>
    </row>
    <row r="1401" spans="1:7" x14ac:dyDescent="0.25">
      <c r="A1401">
        <v>522</v>
      </c>
      <c r="B1401" t="s">
        <v>1609</v>
      </c>
      <c r="C1401" t="s">
        <v>1605</v>
      </c>
      <c r="D1401">
        <v>1381</v>
      </c>
      <c r="E1401">
        <v>2387</v>
      </c>
      <c r="F1401">
        <f t="shared" si="21"/>
        <v>5</v>
      </c>
      <c r="G1401" t="str">
        <f>STANDINGS_K[[#This Row],[League]]&amp;STANDINGS_K[[#This Row],[Team]]</f>
        <v>$150 Draft Champions Feb 21 1:00 pm Lg.3739Expos</v>
      </c>
    </row>
    <row r="1402" spans="1:7" x14ac:dyDescent="0.25">
      <c r="A1402">
        <v>672</v>
      </c>
      <c r="B1402" t="s">
        <v>129</v>
      </c>
      <c r="C1402" t="s">
        <v>1605</v>
      </c>
      <c r="D1402">
        <v>1355</v>
      </c>
      <c r="E1402">
        <v>2233.5</v>
      </c>
      <c r="F1402">
        <f t="shared" si="21"/>
        <v>6</v>
      </c>
      <c r="G1402" t="str">
        <f>STANDINGS_K[[#This Row],[League]]&amp;STANDINGS_K[[#This Row],[Team]]</f>
        <v>$150 Draft Champions Feb 21 1:00 pm Lg.3739Back Checkers</v>
      </c>
    </row>
    <row r="1403" spans="1:7" x14ac:dyDescent="0.25">
      <c r="A1403">
        <v>742</v>
      </c>
      <c r="B1403" t="s">
        <v>1608</v>
      </c>
      <c r="C1403" t="s">
        <v>1605</v>
      </c>
      <c r="D1403">
        <v>1347</v>
      </c>
      <c r="E1403">
        <v>2162.5</v>
      </c>
      <c r="F1403">
        <f t="shared" si="21"/>
        <v>7</v>
      </c>
      <c r="G1403" t="str">
        <f>STANDINGS_K[[#This Row],[League]]&amp;STANDINGS_K[[#This Row],[Team]]</f>
        <v>$150 Draft Champions Feb 21 1:00 pm Lg.3739Born on Third Base</v>
      </c>
    </row>
    <row r="1404" spans="1:7" x14ac:dyDescent="0.25">
      <c r="A1404">
        <v>824</v>
      </c>
      <c r="B1404" t="s">
        <v>1612</v>
      </c>
      <c r="C1404" t="s">
        <v>1605</v>
      </c>
      <c r="D1404">
        <v>1336</v>
      </c>
      <c r="E1404">
        <v>2082.5</v>
      </c>
      <c r="F1404">
        <f t="shared" si="21"/>
        <v>8</v>
      </c>
      <c r="G1404" t="str">
        <f>STANDINGS_K[[#This Row],[League]]&amp;STANDINGS_K[[#This Row],[Team]]</f>
        <v>$150 Draft Champions Feb 21 1:00 pm Lg.3739Base of Operations</v>
      </c>
    </row>
    <row r="1405" spans="1:7" x14ac:dyDescent="0.25">
      <c r="A1405">
        <v>1169</v>
      </c>
      <c r="B1405" t="s">
        <v>1606</v>
      </c>
      <c r="C1405" t="s">
        <v>1605</v>
      </c>
      <c r="D1405">
        <v>1298</v>
      </c>
      <c r="E1405">
        <v>1743.5</v>
      </c>
      <c r="F1405">
        <f t="shared" si="21"/>
        <v>9</v>
      </c>
      <c r="G1405" t="str">
        <f>STANDINGS_K[[#This Row],[League]]&amp;STANDINGS_K[[#This Row],[Team]]</f>
        <v>$150 Draft Champions Feb 21 1:00 pm Lg.3739Winters Reign</v>
      </c>
    </row>
    <row r="1406" spans="1:7" x14ac:dyDescent="0.25">
      <c r="A1406">
        <v>1419</v>
      </c>
      <c r="B1406" t="s">
        <v>509</v>
      </c>
      <c r="C1406" t="s">
        <v>1605</v>
      </c>
      <c r="D1406">
        <v>1266</v>
      </c>
      <c r="E1406">
        <v>1497.5</v>
      </c>
      <c r="F1406">
        <f t="shared" si="21"/>
        <v>10</v>
      </c>
      <c r="G1406" t="str">
        <f>STANDINGS_K[[#This Row],[League]]&amp;STANDINGS_K[[#This Row],[Team]]</f>
        <v>$150 Draft Champions Feb 21 1:00 pm Lg.3739legoyoego</v>
      </c>
    </row>
    <row r="1407" spans="1:7" x14ac:dyDescent="0.25">
      <c r="A1407">
        <v>1650</v>
      </c>
      <c r="B1407" t="s">
        <v>1613</v>
      </c>
      <c r="C1407" t="s">
        <v>1605</v>
      </c>
      <c r="D1407">
        <v>1238</v>
      </c>
      <c r="E1407">
        <v>1261</v>
      </c>
      <c r="F1407">
        <f t="shared" si="21"/>
        <v>11</v>
      </c>
      <c r="G1407" t="str">
        <f>STANDINGS_K[[#This Row],[League]]&amp;STANDINGS_K[[#This Row],[Team]]</f>
        <v>$150 Draft Champions Feb 21 1:00 pm Lg.3739Team Spray</v>
      </c>
    </row>
    <row r="1408" spans="1:7" x14ac:dyDescent="0.25">
      <c r="A1408">
        <v>2642</v>
      </c>
      <c r="B1408" t="s">
        <v>1611</v>
      </c>
      <c r="C1408" t="s">
        <v>1605</v>
      </c>
      <c r="D1408">
        <v>1053</v>
      </c>
      <c r="E1408">
        <v>269.5</v>
      </c>
      <c r="F1408">
        <f t="shared" si="21"/>
        <v>12</v>
      </c>
      <c r="G1408" t="str">
        <f>STANDINGS_K[[#This Row],[League]]&amp;STANDINGS_K[[#This Row],[Team]]</f>
        <v>$150 Draft Champions Feb 21 1:00 pm Lg.3739The Polish Basement Dwellers</v>
      </c>
    </row>
    <row r="1409" spans="1:7" x14ac:dyDescent="0.25">
      <c r="A1409">
        <v>2676</v>
      </c>
      <c r="B1409" t="s">
        <v>243</v>
      </c>
      <c r="C1409" t="s">
        <v>1605</v>
      </c>
      <c r="D1409">
        <v>1041</v>
      </c>
      <c r="E1409">
        <v>236</v>
      </c>
      <c r="F1409">
        <f t="shared" si="21"/>
        <v>13</v>
      </c>
      <c r="G1409" t="str">
        <f>STANDINGS_K[[#This Row],[League]]&amp;STANDINGS_K[[#This Row],[Team]]</f>
        <v>$150 Draft Champions Feb 21 1:00 pm Lg.3739Team byron</v>
      </c>
    </row>
    <row r="1410" spans="1:7" x14ac:dyDescent="0.25">
      <c r="A1410">
        <v>2817</v>
      </c>
      <c r="B1410" t="s">
        <v>349</v>
      </c>
      <c r="C1410" t="s">
        <v>1605</v>
      </c>
      <c r="D1410">
        <v>964</v>
      </c>
      <c r="E1410">
        <v>94</v>
      </c>
      <c r="F1410">
        <f t="shared" si="21"/>
        <v>14</v>
      </c>
      <c r="G1410" t="str">
        <f>STANDINGS_K[[#This Row],[League]]&amp;STANDINGS_K[[#This Row],[Team]]</f>
        <v>$150 Draft Champions Feb 21 1:00 pm Lg.3739zzzzzzzzzzzz</v>
      </c>
    </row>
    <row r="1411" spans="1:7" x14ac:dyDescent="0.25">
      <c r="A1411">
        <v>2871</v>
      </c>
      <c r="B1411" t="s">
        <v>1610</v>
      </c>
      <c r="C1411" t="s">
        <v>1605</v>
      </c>
      <c r="D1411">
        <v>911</v>
      </c>
      <c r="E1411">
        <v>39.5</v>
      </c>
      <c r="F1411">
        <f t="shared" ref="F1411:F1474" si="22">IF(C1411=C1410,F1410+1,1)</f>
        <v>15</v>
      </c>
      <c r="G1411" t="str">
        <f>STANDINGS_K[[#This Row],[League]]&amp;STANDINGS_K[[#This Row],[Team]]</f>
        <v>$150 Draft Champions Feb 21 1:00 pm Lg.3739Team Murillo</v>
      </c>
    </row>
    <row r="1412" spans="1:7" x14ac:dyDescent="0.25">
      <c r="A1412">
        <v>28</v>
      </c>
      <c r="B1412" t="s">
        <v>1619</v>
      </c>
      <c r="C1412" t="s">
        <v>1615</v>
      </c>
      <c r="D1412">
        <v>1552</v>
      </c>
      <c r="E1412">
        <v>2883</v>
      </c>
      <c r="F1412">
        <f t="shared" si="22"/>
        <v>1</v>
      </c>
      <c r="G1412" t="str">
        <f>STANDINGS_K[[#This Row],[League]]&amp;STANDINGS_K[[#This Row],[Team]]</f>
        <v>$150 Draft Champions Feb 21 1:00 pm Lg.3741Side Baby Boy</v>
      </c>
    </row>
    <row r="1413" spans="1:7" x14ac:dyDescent="0.25">
      <c r="A1413">
        <v>397</v>
      </c>
      <c r="B1413" t="s">
        <v>1618</v>
      </c>
      <c r="C1413" t="s">
        <v>1615</v>
      </c>
      <c r="D1413">
        <v>1400</v>
      </c>
      <c r="E1413">
        <v>2513</v>
      </c>
      <c r="F1413">
        <f t="shared" si="22"/>
        <v>2</v>
      </c>
      <c r="G1413" t="str">
        <f>STANDINGS_K[[#This Row],[League]]&amp;STANDINGS_K[[#This Row],[Team]]</f>
        <v>$150 Draft Champions Feb 21 1:00 pm Lg.3741Forever Royal</v>
      </c>
    </row>
    <row r="1414" spans="1:7" x14ac:dyDescent="0.25">
      <c r="A1414">
        <v>519</v>
      </c>
      <c r="B1414" t="s">
        <v>1616</v>
      </c>
      <c r="C1414" t="s">
        <v>1615</v>
      </c>
      <c r="D1414">
        <v>1382</v>
      </c>
      <c r="E1414">
        <v>2395.5</v>
      </c>
      <c r="F1414">
        <f t="shared" si="22"/>
        <v>3</v>
      </c>
      <c r="G1414" t="str">
        <f>STANDINGS_K[[#This Row],[League]]&amp;STANDINGS_K[[#This Row],[Team]]</f>
        <v>$150 Draft Champions Feb 21 1:00 pm Lg.3741traveling,swallowing,dramamine</v>
      </c>
    </row>
    <row r="1415" spans="1:7" x14ac:dyDescent="0.25">
      <c r="A1415">
        <v>678</v>
      </c>
      <c r="B1415" t="s">
        <v>113</v>
      </c>
      <c r="C1415" t="s">
        <v>1615</v>
      </c>
      <c r="D1415">
        <v>1355</v>
      </c>
      <c r="E1415">
        <v>2233.5</v>
      </c>
      <c r="F1415">
        <f t="shared" si="22"/>
        <v>4</v>
      </c>
      <c r="G1415" t="str">
        <f>STANDINGS_K[[#This Row],[League]]&amp;STANDINGS_K[[#This Row],[Team]]</f>
        <v>$150 Draft Champions Feb 21 1:00 pm Lg.3741Team Christensen</v>
      </c>
    </row>
    <row r="1416" spans="1:7" x14ac:dyDescent="0.25">
      <c r="A1416">
        <v>972</v>
      </c>
      <c r="B1416" t="s">
        <v>496</v>
      </c>
      <c r="C1416" t="s">
        <v>1615</v>
      </c>
      <c r="D1416">
        <v>1321</v>
      </c>
      <c r="E1416">
        <v>1942</v>
      </c>
      <c r="F1416">
        <f t="shared" si="22"/>
        <v>5</v>
      </c>
      <c r="G1416" t="str">
        <f>STANDINGS_K[[#This Row],[League]]&amp;STANDINGS_K[[#This Row],[Team]]</f>
        <v>$150 Draft Champions Feb 21 1:00 pm Lg.3741Team Palmer</v>
      </c>
    </row>
    <row r="1417" spans="1:7" x14ac:dyDescent="0.25">
      <c r="A1417">
        <v>1588</v>
      </c>
      <c r="B1417" t="s">
        <v>1623</v>
      </c>
      <c r="C1417" t="s">
        <v>1615</v>
      </c>
      <c r="D1417">
        <v>1247</v>
      </c>
      <c r="E1417">
        <v>1327.5</v>
      </c>
      <c r="F1417">
        <f t="shared" si="22"/>
        <v>6</v>
      </c>
      <c r="G1417" t="str">
        <f>STANDINGS_K[[#This Row],[League]]&amp;STANDINGS_K[[#This Row],[Team]]</f>
        <v>$150 Draft Champions Feb 21 1:00 pm Lg.3741Time For The Long Bombs</v>
      </c>
    </row>
    <row r="1418" spans="1:7" x14ac:dyDescent="0.25">
      <c r="A1418">
        <v>1591</v>
      </c>
      <c r="B1418" t="s">
        <v>1614</v>
      </c>
      <c r="C1418" t="s">
        <v>1615</v>
      </c>
      <c r="D1418">
        <v>1246</v>
      </c>
      <c r="E1418">
        <v>1316</v>
      </c>
      <c r="F1418">
        <f t="shared" si="22"/>
        <v>7</v>
      </c>
      <c r="G1418" t="str">
        <f>STANDINGS_K[[#This Row],[League]]&amp;STANDINGS_K[[#This Row],[Team]]</f>
        <v>$150 Draft Champions Feb 21 1:00 pm Lg.3741For Love of Your Money</v>
      </c>
    </row>
    <row r="1419" spans="1:7" x14ac:dyDescent="0.25">
      <c r="A1419">
        <v>1765</v>
      </c>
      <c r="B1419" t="s">
        <v>1617</v>
      </c>
      <c r="C1419" t="s">
        <v>1615</v>
      </c>
      <c r="D1419">
        <v>1223</v>
      </c>
      <c r="E1419">
        <v>1144</v>
      </c>
      <c r="F1419">
        <f t="shared" si="22"/>
        <v>8</v>
      </c>
      <c r="G1419" t="str">
        <f>STANDINGS_K[[#This Row],[League]]&amp;STANDINGS_K[[#This Row],[Team]]</f>
        <v>$150 Draft Champions Feb 21 1:00 pm Lg.3741Charming Personality</v>
      </c>
    </row>
    <row r="1420" spans="1:7" x14ac:dyDescent="0.25">
      <c r="A1420">
        <v>1778</v>
      </c>
      <c r="B1420" t="s">
        <v>114</v>
      </c>
      <c r="C1420" t="s">
        <v>1615</v>
      </c>
      <c r="D1420">
        <v>1221</v>
      </c>
      <c r="E1420">
        <v>1133.5</v>
      </c>
      <c r="F1420">
        <f t="shared" si="22"/>
        <v>9</v>
      </c>
      <c r="G1420" t="str">
        <f>STANDINGS_K[[#This Row],[League]]&amp;STANDINGS_K[[#This Row],[Team]]</f>
        <v>$150 Draft Champions Feb 21 1:00 pm Lg.3741SoutSideVinny</v>
      </c>
    </row>
    <row r="1421" spans="1:7" x14ac:dyDescent="0.25">
      <c r="A1421">
        <v>1923</v>
      </c>
      <c r="B1421" t="s">
        <v>1621</v>
      </c>
      <c r="C1421" t="s">
        <v>1615</v>
      </c>
      <c r="D1421">
        <v>1203</v>
      </c>
      <c r="E1421">
        <v>985.5</v>
      </c>
      <c r="F1421">
        <f t="shared" si="22"/>
        <v>10</v>
      </c>
      <c r="G1421" t="str">
        <f>STANDINGS_K[[#This Row],[League]]&amp;STANDINGS_K[[#This Row],[Team]]</f>
        <v>$150 Draft Champions Feb 21 1:00 pm Lg.3741Chauvinst Puig</v>
      </c>
    </row>
    <row r="1422" spans="1:7" x14ac:dyDescent="0.25">
      <c r="A1422">
        <v>1975</v>
      </c>
      <c r="B1422" t="s">
        <v>1567</v>
      </c>
      <c r="C1422" t="s">
        <v>1615</v>
      </c>
      <c r="D1422">
        <v>1197</v>
      </c>
      <c r="E1422">
        <v>936.5</v>
      </c>
      <c r="F1422">
        <f t="shared" si="22"/>
        <v>11</v>
      </c>
      <c r="G1422" t="str">
        <f>STANDINGS_K[[#This Row],[League]]&amp;STANDINGS_K[[#This Row],[Team]]</f>
        <v>$150 Draft Champions Feb 21 1:00 pm Lg.3741Team Pamperin</v>
      </c>
    </row>
    <row r="1423" spans="1:7" x14ac:dyDescent="0.25">
      <c r="A1423">
        <v>2247</v>
      </c>
      <c r="B1423" t="s">
        <v>507</v>
      </c>
      <c r="C1423" t="s">
        <v>1615</v>
      </c>
      <c r="D1423">
        <v>1154</v>
      </c>
      <c r="E1423">
        <v>666</v>
      </c>
      <c r="F1423">
        <f t="shared" si="22"/>
        <v>12</v>
      </c>
      <c r="G1423" t="str">
        <f>STANDINGS_K[[#This Row],[League]]&amp;STANDINGS_K[[#This Row],[Team]]</f>
        <v>$150 Draft Champions Feb 21 1:00 pm Lg.3741Team Kelly</v>
      </c>
    </row>
    <row r="1424" spans="1:7" x14ac:dyDescent="0.25">
      <c r="A1424">
        <v>2253</v>
      </c>
      <c r="B1424" t="s">
        <v>1622</v>
      </c>
      <c r="C1424" t="s">
        <v>1615</v>
      </c>
      <c r="D1424">
        <v>1153</v>
      </c>
      <c r="E1424">
        <v>660</v>
      </c>
      <c r="F1424">
        <f t="shared" si="22"/>
        <v>13</v>
      </c>
      <c r="G1424" t="str">
        <f>STANDINGS_K[[#This Row],[League]]&amp;STANDINGS_K[[#This Row],[Team]]</f>
        <v>$150 Draft Champions Feb 21 1:00 pm Lg.3741Sons Of Beaches</v>
      </c>
    </row>
    <row r="1425" spans="1:7" x14ac:dyDescent="0.25">
      <c r="A1425">
        <v>2387</v>
      </c>
      <c r="B1425" t="s">
        <v>1620</v>
      </c>
      <c r="C1425" t="s">
        <v>1615</v>
      </c>
      <c r="D1425">
        <v>1127</v>
      </c>
      <c r="E1425">
        <v>526.5</v>
      </c>
      <c r="F1425">
        <f t="shared" si="22"/>
        <v>14</v>
      </c>
      <c r="G1425" t="str">
        <f>STANDINGS_K[[#This Row],[League]]&amp;STANDINGS_K[[#This Row],[Team]]</f>
        <v>$150 Draft Champions Feb 21 1:00 pm Lg.3741The Corner</v>
      </c>
    </row>
    <row r="1426" spans="1:7" x14ac:dyDescent="0.25">
      <c r="A1426">
        <v>2518</v>
      </c>
      <c r="B1426" t="s">
        <v>211</v>
      </c>
      <c r="C1426" t="s">
        <v>1615</v>
      </c>
      <c r="D1426">
        <v>1094</v>
      </c>
      <c r="E1426">
        <v>393</v>
      </c>
      <c r="F1426">
        <f t="shared" si="22"/>
        <v>15</v>
      </c>
      <c r="G1426" t="str">
        <f>STANDINGS_K[[#This Row],[League]]&amp;STANDINGS_K[[#This Row],[Team]]</f>
        <v>$150 Draft Champions Feb 21 1:00 pm Lg.3741Mr.October</v>
      </c>
    </row>
    <row r="1427" spans="1:7" x14ac:dyDescent="0.25">
      <c r="A1427">
        <v>79</v>
      </c>
      <c r="B1427" t="s">
        <v>1629</v>
      </c>
      <c r="C1427" t="s">
        <v>1625</v>
      </c>
      <c r="D1427">
        <v>1497</v>
      </c>
      <c r="E1427">
        <v>2832.5</v>
      </c>
      <c r="F1427">
        <f t="shared" si="22"/>
        <v>1</v>
      </c>
      <c r="G1427" t="str">
        <f>STANDINGS_K[[#This Row],[League]]&amp;STANDINGS_K[[#This Row],[Team]]</f>
        <v>$150 Draft Champions Feb 22 1:00 pm Lg.3744Team Clarke - 4</v>
      </c>
    </row>
    <row r="1428" spans="1:7" x14ac:dyDescent="0.25">
      <c r="A1428">
        <v>81</v>
      </c>
      <c r="B1428" t="s">
        <v>1624</v>
      </c>
      <c r="C1428" t="s">
        <v>1625</v>
      </c>
      <c r="D1428">
        <v>1496</v>
      </c>
      <c r="E1428">
        <v>2829.5</v>
      </c>
      <c r="F1428">
        <f t="shared" si="22"/>
        <v>2</v>
      </c>
      <c r="G1428" t="str">
        <f>STANDINGS_K[[#This Row],[League]]&amp;STANDINGS_K[[#This Row],[Team]]</f>
        <v>$150 Draft Champions Feb 22 1:00 pm Lg.3744Expected Value</v>
      </c>
    </row>
    <row r="1429" spans="1:7" x14ac:dyDescent="0.25">
      <c r="A1429">
        <v>277</v>
      </c>
      <c r="B1429" t="s">
        <v>19</v>
      </c>
      <c r="C1429" t="s">
        <v>1625</v>
      </c>
      <c r="D1429">
        <v>1428</v>
      </c>
      <c r="E1429">
        <v>2633.5</v>
      </c>
      <c r="F1429">
        <f t="shared" si="22"/>
        <v>3</v>
      </c>
      <c r="G1429" t="str">
        <f>STANDINGS_K[[#This Row],[League]]&amp;STANDINGS_K[[#This Row],[Team]]</f>
        <v>$150 Draft Champions Feb 22 1:00 pm Lg.3744One Eyed Jack</v>
      </c>
    </row>
    <row r="1430" spans="1:7" x14ac:dyDescent="0.25">
      <c r="A1430">
        <v>813</v>
      </c>
      <c r="B1430" t="s">
        <v>1633</v>
      </c>
      <c r="C1430" t="s">
        <v>1625</v>
      </c>
      <c r="D1430">
        <v>1338</v>
      </c>
      <c r="E1430">
        <v>2097.5</v>
      </c>
      <c r="F1430">
        <f t="shared" si="22"/>
        <v>4</v>
      </c>
      <c r="G1430" t="str">
        <f>STANDINGS_K[[#This Row],[League]]&amp;STANDINGS_K[[#This Row],[Team]]</f>
        <v>$150 Draft Champions Feb 22 1:00 pm Lg.3744Old School Players</v>
      </c>
    </row>
    <row r="1431" spans="1:7" x14ac:dyDescent="0.25">
      <c r="A1431">
        <v>991</v>
      </c>
      <c r="B1431" t="s">
        <v>1635</v>
      </c>
      <c r="C1431" t="s">
        <v>1625</v>
      </c>
      <c r="D1431">
        <v>1317</v>
      </c>
      <c r="E1431">
        <v>1918.5</v>
      </c>
      <c r="F1431">
        <f t="shared" si="22"/>
        <v>5</v>
      </c>
      <c r="G1431" t="str">
        <f>STANDINGS_K[[#This Row],[League]]&amp;STANDINGS_K[[#This Row],[Team]]</f>
        <v>$150 Draft Champions Feb 22 1:00 pm Lg.3744Rally Killing HR</v>
      </c>
    </row>
    <row r="1432" spans="1:7" x14ac:dyDescent="0.25">
      <c r="A1432">
        <v>1031</v>
      </c>
      <c r="B1432" t="s">
        <v>1627</v>
      </c>
      <c r="C1432" t="s">
        <v>1625</v>
      </c>
      <c r="D1432">
        <v>1313</v>
      </c>
      <c r="E1432">
        <v>1882</v>
      </c>
      <c r="F1432">
        <f t="shared" si="22"/>
        <v>6</v>
      </c>
      <c r="G1432" t="str">
        <f>STANDINGS_K[[#This Row],[League]]&amp;STANDINGS_K[[#This Row],[Team]]</f>
        <v>$150 Draft Champions Feb 22 1:00 pm Lg.3744Team Reynolds</v>
      </c>
    </row>
    <row r="1433" spans="1:7" x14ac:dyDescent="0.25">
      <c r="A1433">
        <v>1048</v>
      </c>
      <c r="B1433" t="s">
        <v>186</v>
      </c>
      <c r="C1433" t="s">
        <v>1625</v>
      </c>
      <c r="D1433">
        <v>1311</v>
      </c>
      <c r="E1433">
        <v>1861.5</v>
      </c>
      <c r="F1433">
        <f t="shared" si="22"/>
        <v>7</v>
      </c>
      <c r="G1433" t="str">
        <f>STANDINGS_K[[#This Row],[League]]&amp;STANDINGS_K[[#This Row],[Team]]</f>
        <v>$150 Draft Champions Feb 22 1:00 pm Lg.3744LONG GONE</v>
      </c>
    </row>
    <row r="1434" spans="1:7" x14ac:dyDescent="0.25">
      <c r="A1434">
        <v>1221</v>
      </c>
      <c r="B1434" t="s">
        <v>1631</v>
      </c>
      <c r="C1434" t="s">
        <v>1625</v>
      </c>
      <c r="D1434">
        <v>1291</v>
      </c>
      <c r="E1434">
        <v>1691</v>
      </c>
      <c r="F1434">
        <f t="shared" si="22"/>
        <v>8</v>
      </c>
      <c r="G1434" t="str">
        <f>STANDINGS_K[[#This Row],[League]]&amp;STANDINGS_K[[#This Row],[Team]]</f>
        <v>$150 Draft Champions Feb 22 1:00 pm Lg.3744Rum Runner 4</v>
      </c>
    </row>
    <row r="1435" spans="1:7" x14ac:dyDescent="0.25">
      <c r="A1435">
        <v>1327</v>
      </c>
      <c r="B1435" t="s">
        <v>1626</v>
      </c>
      <c r="C1435" t="s">
        <v>1625</v>
      </c>
      <c r="D1435">
        <v>1275</v>
      </c>
      <c r="E1435">
        <v>1584</v>
      </c>
      <c r="F1435">
        <f t="shared" si="22"/>
        <v>9</v>
      </c>
      <c r="G1435" t="str">
        <f>STANDINGS_K[[#This Row],[League]]&amp;STANDINGS_K[[#This Row],[Team]]</f>
        <v>$150 Draft Champions Feb 22 1:00 pm Lg.3744Los Canines</v>
      </c>
    </row>
    <row r="1436" spans="1:7" x14ac:dyDescent="0.25">
      <c r="A1436">
        <v>1647</v>
      </c>
      <c r="B1436" t="s">
        <v>84</v>
      </c>
      <c r="C1436" t="s">
        <v>1625</v>
      </c>
      <c r="D1436">
        <v>1239</v>
      </c>
      <c r="E1436">
        <v>1267.5</v>
      </c>
      <c r="F1436">
        <f t="shared" si="22"/>
        <v>10</v>
      </c>
      <c r="G1436" t="str">
        <f>STANDINGS_K[[#This Row],[League]]&amp;STANDINGS_K[[#This Row],[Team]]</f>
        <v>$150 Draft Champions Feb 22 1:00 pm Lg.3744Team Bright</v>
      </c>
    </row>
    <row r="1437" spans="1:7" x14ac:dyDescent="0.25">
      <c r="A1437">
        <v>1816</v>
      </c>
      <c r="B1437" t="s">
        <v>1634</v>
      </c>
      <c r="C1437" t="s">
        <v>1625</v>
      </c>
      <c r="D1437">
        <v>1216</v>
      </c>
      <c r="E1437">
        <v>1098</v>
      </c>
      <c r="F1437">
        <f t="shared" si="22"/>
        <v>11</v>
      </c>
      <c r="G1437" t="str">
        <f>STANDINGS_K[[#This Row],[League]]&amp;STANDINGS_K[[#This Row],[Team]]</f>
        <v>$150 Draft Champions Feb 22 1:00 pm Lg.3744Wang Dang Doodle Gang</v>
      </c>
    </row>
    <row r="1438" spans="1:7" x14ac:dyDescent="0.25">
      <c r="A1438">
        <v>2181</v>
      </c>
      <c r="B1438" t="s">
        <v>1632</v>
      </c>
      <c r="C1438" t="s">
        <v>1625</v>
      </c>
      <c r="D1438">
        <v>1163</v>
      </c>
      <c r="E1438">
        <v>727.5</v>
      </c>
      <c r="F1438">
        <f t="shared" si="22"/>
        <v>12</v>
      </c>
      <c r="G1438" t="str">
        <f>STANDINGS_K[[#This Row],[League]]&amp;STANDINGS_K[[#This Row],[Team]]</f>
        <v>$150 Draft Champions Feb 22 1:00 pm Lg.3744Albert King</v>
      </c>
    </row>
    <row r="1439" spans="1:7" x14ac:dyDescent="0.25">
      <c r="A1439">
        <v>2188</v>
      </c>
      <c r="B1439" t="s">
        <v>1628</v>
      </c>
      <c r="C1439" t="s">
        <v>1625</v>
      </c>
      <c r="D1439">
        <v>1162</v>
      </c>
      <c r="E1439">
        <v>721.5</v>
      </c>
      <c r="F1439">
        <f t="shared" si="22"/>
        <v>13</v>
      </c>
      <c r="G1439" t="str">
        <f>STANDINGS_K[[#This Row],[League]]&amp;STANDINGS_K[[#This Row],[Team]]</f>
        <v>$150 Draft Champions Feb 22 1:00 pm Lg.3744JColvin FantasyAlarm</v>
      </c>
    </row>
    <row r="1440" spans="1:7" x14ac:dyDescent="0.25">
      <c r="A1440">
        <v>2773</v>
      </c>
      <c r="B1440" t="s">
        <v>1636</v>
      </c>
      <c r="C1440" t="s">
        <v>1625</v>
      </c>
      <c r="D1440">
        <v>997</v>
      </c>
      <c r="E1440">
        <v>138.5</v>
      </c>
      <c r="F1440">
        <f t="shared" si="22"/>
        <v>14</v>
      </c>
      <c r="G1440" t="str">
        <f>STANDINGS_K[[#This Row],[League]]&amp;STANDINGS_K[[#This Row],[Team]]</f>
        <v>$150 Draft Champions Feb 22 1:00 pm Lg.3744Hyun-Jin Ryude</v>
      </c>
    </row>
    <row r="1441" spans="1:7" x14ac:dyDescent="0.25">
      <c r="A1441">
        <v>2854</v>
      </c>
      <c r="B1441" t="s">
        <v>1630</v>
      </c>
      <c r="C1441" t="s">
        <v>1625</v>
      </c>
      <c r="D1441">
        <v>935</v>
      </c>
      <c r="E1441">
        <v>57.5</v>
      </c>
      <c r="F1441">
        <f t="shared" si="22"/>
        <v>15</v>
      </c>
      <c r="G1441" t="str">
        <f>STANDINGS_K[[#This Row],[League]]&amp;STANDINGS_K[[#This Row],[Team]]</f>
        <v>$150 Draft Champions Feb 22 1:00 pm Lg.3744Iron Lung</v>
      </c>
    </row>
    <row r="1442" spans="1:7" x14ac:dyDescent="0.25">
      <c r="A1442">
        <v>56</v>
      </c>
      <c r="B1442" t="s">
        <v>1640</v>
      </c>
      <c r="C1442" t="s">
        <v>1638</v>
      </c>
      <c r="D1442">
        <v>1514</v>
      </c>
      <c r="E1442">
        <v>2854.5</v>
      </c>
      <c r="F1442">
        <f t="shared" si="22"/>
        <v>1</v>
      </c>
      <c r="G1442" t="str">
        <f>STANDINGS_K[[#This Row],[League]]&amp;STANDINGS_K[[#This Row],[Team]]</f>
        <v>$150 Draft Champions Feb 22 1:00 pm Lg.3747Fantasy Phoenix II</v>
      </c>
    </row>
    <row r="1443" spans="1:7" x14ac:dyDescent="0.25">
      <c r="A1443">
        <v>336</v>
      </c>
      <c r="B1443" t="s">
        <v>1644</v>
      </c>
      <c r="C1443" t="s">
        <v>1638</v>
      </c>
      <c r="D1443">
        <v>1411</v>
      </c>
      <c r="E1443">
        <v>2576</v>
      </c>
      <c r="F1443">
        <f t="shared" si="22"/>
        <v>2</v>
      </c>
      <c r="G1443" t="str">
        <f>STANDINGS_K[[#This Row],[League]]&amp;STANDINGS_K[[#This Row],[Team]]</f>
        <v>$150 Draft Champions Feb 22 1:00 pm Lg.3747Team Durham</v>
      </c>
    </row>
    <row r="1444" spans="1:7" x14ac:dyDescent="0.25">
      <c r="A1444">
        <v>721</v>
      </c>
      <c r="B1444" t="s">
        <v>1290</v>
      </c>
      <c r="C1444" t="s">
        <v>1638</v>
      </c>
      <c r="D1444">
        <v>1350</v>
      </c>
      <c r="E1444">
        <v>2191</v>
      </c>
      <c r="F1444">
        <f t="shared" si="22"/>
        <v>3</v>
      </c>
      <c r="G1444" t="str">
        <f>STANDINGS_K[[#This Row],[League]]&amp;STANDINGS_K[[#This Row],[Team]]</f>
        <v>$150 Draft Champions Feb 22 1:00 pm Lg.3747What Was I Thinking</v>
      </c>
    </row>
    <row r="1445" spans="1:7" x14ac:dyDescent="0.25">
      <c r="A1445">
        <v>783</v>
      </c>
      <c r="B1445" t="s">
        <v>1639</v>
      </c>
      <c r="C1445" t="s">
        <v>1638</v>
      </c>
      <c r="D1445">
        <v>1343</v>
      </c>
      <c r="E1445">
        <v>2132</v>
      </c>
      <c r="F1445">
        <f t="shared" si="22"/>
        <v>4</v>
      </c>
      <c r="G1445" t="str">
        <f>STANDINGS_K[[#This Row],[League]]&amp;STANDINGS_K[[#This Row],[Team]]</f>
        <v>$150 Draft Champions Feb 22 1:00 pm Lg.3747The Wild Bunch</v>
      </c>
    </row>
    <row r="1446" spans="1:7" x14ac:dyDescent="0.25">
      <c r="A1446">
        <v>925</v>
      </c>
      <c r="B1446" t="s">
        <v>726</v>
      </c>
      <c r="C1446" t="s">
        <v>1638</v>
      </c>
      <c r="D1446">
        <v>1327</v>
      </c>
      <c r="E1446">
        <v>1988.5</v>
      </c>
      <c r="F1446">
        <f t="shared" si="22"/>
        <v>5</v>
      </c>
      <c r="G1446" t="str">
        <f>STANDINGS_K[[#This Row],[League]]&amp;STANDINGS_K[[#This Row],[Team]]</f>
        <v>$150 Draft Champions Feb 22 1:00 pm Lg.3747Team Warner</v>
      </c>
    </row>
    <row r="1447" spans="1:7" x14ac:dyDescent="0.25">
      <c r="A1447">
        <v>961</v>
      </c>
      <c r="B1447" t="s">
        <v>1641</v>
      </c>
      <c r="C1447" t="s">
        <v>1638</v>
      </c>
      <c r="D1447">
        <v>1322</v>
      </c>
      <c r="E1447">
        <v>1954</v>
      </c>
      <c r="F1447">
        <f t="shared" si="22"/>
        <v>6</v>
      </c>
      <c r="G1447" t="str">
        <f>STANDINGS_K[[#This Row],[League]]&amp;STANDINGS_K[[#This Row],[Team]]</f>
        <v>$150 Draft Champions Feb 22 1:00 pm Lg.3747YITBOAT</v>
      </c>
    </row>
    <row r="1448" spans="1:7" x14ac:dyDescent="0.25">
      <c r="A1448">
        <v>962</v>
      </c>
      <c r="B1448" t="s">
        <v>1646</v>
      </c>
      <c r="C1448" t="s">
        <v>1638</v>
      </c>
      <c r="D1448">
        <v>1321</v>
      </c>
      <c r="E1448">
        <v>1942</v>
      </c>
      <c r="F1448">
        <f t="shared" si="22"/>
        <v>7</v>
      </c>
      <c r="G1448" t="str">
        <f>STANDINGS_K[[#This Row],[League]]&amp;STANDINGS_K[[#This Row],[Team]]</f>
        <v>$150 Draft Champions Feb 22 1:00 pm Lg.3747FALCONS</v>
      </c>
    </row>
    <row r="1449" spans="1:7" x14ac:dyDescent="0.25">
      <c r="A1449">
        <v>1091</v>
      </c>
      <c r="B1449" t="s">
        <v>1648</v>
      </c>
      <c r="C1449" t="s">
        <v>1638</v>
      </c>
      <c r="D1449">
        <v>1307</v>
      </c>
      <c r="E1449">
        <v>1821</v>
      </c>
      <c r="F1449">
        <f t="shared" si="22"/>
        <v>8</v>
      </c>
      <c r="G1449" t="str">
        <f>STANDINGS_K[[#This Row],[League]]&amp;STANDINGS_K[[#This Row],[Team]]</f>
        <v>$150 Draft Champions Feb 22 1:00 pm Lg.3747Mastersball.com</v>
      </c>
    </row>
    <row r="1450" spans="1:7" x14ac:dyDescent="0.25">
      <c r="A1450">
        <v>1200</v>
      </c>
      <c r="B1450" t="s">
        <v>18</v>
      </c>
      <c r="C1450" t="s">
        <v>1638</v>
      </c>
      <c r="D1450">
        <v>1293</v>
      </c>
      <c r="E1450">
        <v>1707</v>
      </c>
      <c r="F1450">
        <f t="shared" si="22"/>
        <v>9</v>
      </c>
      <c r="G1450" t="str">
        <f>STANDINGS_K[[#This Row],[League]]&amp;STANDINGS_K[[#This Row],[Team]]</f>
        <v>$150 Draft Champions Feb 22 1:00 pm Lg.3747Home Run Derbies</v>
      </c>
    </row>
    <row r="1451" spans="1:7" x14ac:dyDescent="0.25">
      <c r="A1451">
        <v>1328</v>
      </c>
      <c r="B1451" t="s">
        <v>1647</v>
      </c>
      <c r="C1451" t="s">
        <v>1638</v>
      </c>
      <c r="D1451">
        <v>1275</v>
      </c>
      <c r="E1451">
        <v>1584</v>
      </c>
      <c r="F1451">
        <f t="shared" si="22"/>
        <v>10</v>
      </c>
      <c r="G1451" t="str">
        <f>STANDINGS_K[[#This Row],[League]]&amp;STANDINGS_K[[#This Row],[Team]]</f>
        <v>$150 Draft Champions Feb 22 1:00 pm Lg.3747Team Javenkoski</v>
      </c>
    </row>
    <row r="1452" spans="1:7" x14ac:dyDescent="0.25">
      <c r="A1452">
        <v>2331</v>
      </c>
      <c r="B1452" t="s">
        <v>1645</v>
      </c>
      <c r="C1452" t="s">
        <v>1638</v>
      </c>
      <c r="D1452">
        <v>1139</v>
      </c>
      <c r="E1452">
        <v>581.5</v>
      </c>
      <c r="F1452">
        <f t="shared" si="22"/>
        <v>11</v>
      </c>
      <c r="G1452" t="str">
        <f>STANDINGS_K[[#This Row],[League]]&amp;STANDINGS_K[[#This Row],[Team]]</f>
        <v>$150 Draft Champions Feb 22 1:00 pm Lg.3747TonyC</v>
      </c>
    </row>
    <row r="1453" spans="1:7" x14ac:dyDescent="0.25">
      <c r="A1453">
        <v>2455</v>
      </c>
      <c r="B1453" t="s">
        <v>1642</v>
      </c>
      <c r="C1453" t="s">
        <v>1638</v>
      </c>
      <c r="D1453">
        <v>1108</v>
      </c>
      <c r="E1453">
        <v>455</v>
      </c>
      <c r="F1453">
        <f t="shared" si="22"/>
        <v>12</v>
      </c>
      <c r="G1453" t="str">
        <f>STANDINGS_K[[#This Row],[League]]&amp;STANDINGS_K[[#This Row],[Team]]</f>
        <v>$150 Draft Champions Feb 22 1:00 pm Lg.3747Bros B4 Hoes</v>
      </c>
    </row>
    <row r="1454" spans="1:7" x14ac:dyDescent="0.25">
      <c r="A1454">
        <v>2534</v>
      </c>
      <c r="B1454" t="s">
        <v>1189</v>
      </c>
      <c r="C1454" t="s">
        <v>1638</v>
      </c>
      <c r="D1454">
        <v>1092</v>
      </c>
      <c r="E1454">
        <v>381</v>
      </c>
      <c r="F1454">
        <f t="shared" si="22"/>
        <v>13</v>
      </c>
      <c r="G1454" t="str">
        <f>STANDINGS_K[[#This Row],[League]]&amp;STANDINGS_K[[#This Row],[Team]]</f>
        <v>$150 Draft Champions Feb 22 1:00 pm Lg.3747Team jones</v>
      </c>
    </row>
    <row r="1455" spans="1:7" x14ac:dyDescent="0.25">
      <c r="A1455">
        <v>2704</v>
      </c>
      <c r="B1455" t="s">
        <v>1643</v>
      </c>
      <c r="C1455" t="s">
        <v>1638</v>
      </c>
      <c r="D1455">
        <v>1029</v>
      </c>
      <c r="E1455">
        <v>207</v>
      </c>
      <c r="F1455">
        <f t="shared" si="22"/>
        <v>14</v>
      </c>
      <c r="G1455" t="str">
        <f>STANDINGS_K[[#This Row],[League]]&amp;STANDINGS_K[[#This Row],[Team]]</f>
        <v>$150 Draft Champions Feb 22 1:00 pm Lg.3747Team Barry</v>
      </c>
    </row>
    <row r="1456" spans="1:7" x14ac:dyDescent="0.25">
      <c r="A1456">
        <v>2887</v>
      </c>
      <c r="B1456" t="s">
        <v>1637</v>
      </c>
      <c r="C1456" t="s">
        <v>1638</v>
      </c>
      <c r="D1456">
        <v>867</v>
      </c>
      <c r="E1456">
        <v>24</v>
      </c>
      <c r="F1456">
        <f t="shared" si="22"/>
        <v>15</v>
      </c>
      <c r="G1456" t="str">
        <f>STANDINGS_K[[#This Row],[League]]&amp;STANDINGS_K[[#This Row],[Team]]</f>
        <v>$150 Draft Champions Feb 22 1:00 pm Lg.3747What's That</v>
      </c>
    </row>
    <row r="1457" spans="1:7" x14ac:dyDescent="0.25">
      <c r="A1457">
        <v>305</v>
      </c>
      <c r="B1457" t="s">
        <v>465</v>
      </c>
      <c r="C1457" t="s">
        <v>1649</v>
      </c>
      <c r="D1457">
        <v>1420</v>
      </c>
      <c r="E1457">
        <v>2603.5</v>
      </c>
      <c r="F1457">
        <f t="shared" si="22"/>
        <v>1</v>
      </c>
      <c r="G1457" t="str">
        <f>STANDINGS_K[[#This Row],[League]]&amp;STANDINGS_K[[#This Row],[Team]]</f>
        <v>$150 Draft Champions Feb 23 1:00 pm Lg.3750Cape Fear Waterman</v>
      </c>
    </row>
    <row r="1458" spans="1:7" x14ac:dyDescent="0.25">
      <c r="A1458">
        <v>384</v>
      </c>
      <c r="B1458" t="s">
        <v>1653</v>
      </c>
      <c r="C1458" t="s">
        <v>1649</v>
      </c>
      <c r="D1458">
        <v>1402</v>
      </c>
      <c r="E1458">
        <v>2526</v>
      </c>
      <c r="F1458">
        <f t="shared" si="22"/>
        <v>2</v>
      </c>
      <c r="G1458" t="str">
        <f>STANDINGS_K[[#This Row],[League]]&amp;STANDINGS_K[[#This Row],[Team]]</f>
        <v>$150 Draft Champions Feb 23 1:00 pm Lg.3750P-n-C Report</v>
      </c>
    </row>
    <row r="1459" spans="1:7" x14ac:dyDescent="0.25">
      <c r="A1459">
        <v>487</v>
      </c>
      <c r="B1459" t="s">
        <v>650</v>
      </c>
      <c r="C1459" t="s">
        <v>1649</v>
      </c>
      <c r="D1459">
        <v>1387</v>
      </c>
      <c r="E1459">
        <v>2427.5</v>
      </c>
      <c r="F1459">
        <f t="shared" si="22"/>
        <v>3</v>
      </c>
      <c r="G1459" t="str">
        <f>STANDINGS_K[[#This Row],[League]]&amp;STANDINGS_K[[#This Row],[Team]]</f>
        <v>$150 Draft Champions Feb 23 1:00 pm Lg.3750Team Stein</v>
      </c>
    </row>
    <row r="1460" spans="1:7" x14ac:dyDescent="0.25">
      <c r="A1460">
        <v>521</v>
      </c>
      <c r="B1460" t="s">
        <v>308</v>
      </c>
      <c r="C1460" t="s">
        <v>1649</v>
      </c>
      <c r="D1460">
        <v>1381</v>
      </c>
      <c r="E1460">
        <v>2387</v>
      </c>
      <c r="F1460">
        <f t="shared" si="22"/>
        <v>4</v>
      </c>
      <c r="G1460" t="str">
        <f>STANDINGS_K[[#This Row],[League]]&amp;STANDINGS_K[[#This Row],[Team]]</f>
        <v>$150 Draft Champions Feb 23 1:00 pm Lg.3750Captain Crunch 5</v>
      </c>
    </row>
    <row r="1461" spans="1:7" x14ac:dyDescent="0.25">
      <c r="A1461">
        <v>825</v>
      </c>
      <c r="B1461" t="s">
        <v>446</v>
      </c>
      <c r="C1461" t="s">
        <v>1649</v>
      </c>
      <c r="D1461">
        <v>1336</v>
      </c>
      <c r="E1461">
        <v>2082.5</v>
      </c>
      <c r="F1461">
        <f t="shared" si="22"/>
        <v>5</v>
      </c>
      <c r="G1461" t="str">
        <f>STANDINGS_K[[#This Row],[League]]&amp;STANDINGS_K[[#This Row],[Team]]</f>
        <v>$150 Draft Champions Feb 23 1:00 pm Lg.3750Brave Warriors</v>
      </c>
    </row>
    <row r="1462" spans="1:7" x14ac:dyDescent="0.25">
      <c r="A1462">
        <v>971</v>
      </c>
      <c r="B1462" t="s">
        <v>1652</v>
      </c>
      <c r="C1462" t="s">
        <v>1649</v>
      </c>
      <c r="D1462">
        <v>1321</v>
      </c>
      <c r="E1462">
        <v>1942</v>
      </c>
      <c r="F1462">
        <f t="shared" si="22"/>
        <v>6</v>
      </c>
      <c r="G1462" t="str">
        <f>STANDINGS_K[[#This Row],[League]]&amp;STANDINGS_K[[#This Row],[Team]]</f>
        <v>$150 Draft Champions Feb 23 1:00 pm Lg.3750Team Kirshblum</v>
      </c>
    </row>
    <row r="1463" spans="1:7" x14ac:dyDescent="0.25">
      <c r="A1463">
        <v>1234</v>
      </c>
      <c r="B1463" t="s">
        <v>1655</v>
      </c>
      <c r="C1463" t="s">
        <v>1649</v>
      </c>
      <c r="D1463">
        <v>1288</v>
      </c>
      <c r="E1463">
        <v>1673</v>
      </c>
      <c r="F1463">
        <f t="shared" si="22"/>
        <v>7</v>
      </c>
      <c r="G1463" t="str">
        <f>STANDINGS_K[[#This Row],[League]]&amp;STANDINGS_K[[#This Row],[Team]]</f>
        <v>$150 Draft Champions Feb 23 1:00 pm Lg.3750Campbell Toe II</v>
      </c>
    </row>
    <row r="1464" spans="1:7" x14ac:dyDescent="0.25">
      <c r="A1464">
        <v>1524</v>
      </c>
      <c r="B1464" t="s">
        <v>409</v>
      </c>
      <c r="C1464" t="s">
        <v>1649</v>
      </c>
      <c r="D1464">
        <v>1253</v>
      </c>
      <c r="E1464">
        <v>1387.5</v>
      </c>
      <c r="F1464">
        <f t="shared" si="22"/>
        <v>8</v>
      </c>
      <c r="G1464" t="str">
        <f>STANDINGS_K[[#This Row],[League]]&amp;STANDINGS_K[[#This Row],[Team]]</f>
        <v>$150 Draft Champions Feb 23 1:00 pm Lg.3750Perpetual Motion Squad</v>
      </c>
    </row>
    <row r="1465" spans="1:7" x14ac:dyDescent="0.25">
      <c r="A1465">
        <v>1567</v>
      </c>
      <c r="B1465" t="s">
        <v>1651</v>
      </c>
      <c r="C1465" t="s">
        <v>1649</v>
      </c>
      <c r="D1465">
        <v>1248</v>
      </c>
      <c r="E1465">
        <v>1340</v>
      </c>
      <c r="F1465">
        <f t="shared" si="22"/>
        <v>9</v>
      </c>
      <c r="G1465" t="str">
        <f>STANDINGS_K[[#This Row],[League]]&amp;STANDINGS_K[[#This Row],[Team]]</f>
        <v>$150 Draft Champions Feb 23 1:00 pm Lg.3750GimmieDat Dat</v>
      </c>
    </row>
    <row r="1466" spans="1:7" x14ac:dyDescent="0.25">
      <c r="A1466">
        <v>1661</v>
      </c>
      <c r="B1466" t="s">
        <v>262</v>
      </c>
      <c r="C1466" t="s">
        <v>1649</v>
      </c>
      <c r="D1466">
        <v>1237</v>
      </c>
      <c r="E1466">
        <v>1253.5</v>
      </c>
      <c r="F1466">
        <f t="shared" si="22"/>
        <v>10</v>
      </c>
      <c r="G1466" t="str">
        <f>STANDINGS_K[[#This Row],[League]]&amp;STANDINGS_K[[#This Row],[Team]]</f>
        <v>$150 Draft Champions Feb 23 1:00 pm Lg.3750Tennessee Tire</v>
      </c>
    </row>
    <row r="1467" spans="1:7" x14ac:dyDescent="0.25">
      <c r="A1467">
        <v>2249</v>
      </c>
      <c r="B1467" t="s">
        <v>42</v>
      </c>
      <c r="C1467" t="s">
        <v>1649</v>
      </c>
      <c r="D1467">
        <v>1153</v>
      </c>
      <c r="E1467">
        <v>660</v>
      </c>
      <c r="F1467">
        <f t="shared" si="22"/>
        <v>11</v>
      </c>
      <c r="G1467" t="str">
        <f>STANDINGS_K[[#This Row],[League]]&amp;STANDINGS_K[[#This Row],[Team]]</f>
        <v>$150 Draft Champions Feb 23 1:00 pm Lg.3750CAPTAIN BODGIT</v>
      </c>
    </row>
    <row r="1468" spans="1:7" x14ac:dyDescent="0.25">
      <c r="A1468">
        <v>2280</v>
      </c>
      <c r="B1468" t="s">
        <v>1650</v>
      </c>
      <c r="C1468" t="s">
        <v>1649</v>
      </c>
      <c r="D1468">
        <v>1147</v>
      </c>
      <c r="E1468">
        <v>628.5</v>
      </c>
      <c r="F1468">
        <f t="shared" si="22"/>
        <v>12</v>
      </c>
      <c r="G1468" t="str">
        <f>STANDINGS_K[[#This Row],[League]]&amp;STANDINGS_K[[#This Row],[Team]]</f>
        <v>$150 Draft Champions Feb 23 1:00 pm Lg.3750Greenwave</v>
      </c>
    </row>
    <row r="1469" spans="1:7" x14ac:dyDescent="0.25">
      <c r="A1469">
        <v>2500</v>
      </c>
      <c r="B1469" t="s">
        <v>1657</v>
      </c>
      <c r="C1469" t="s">
        <v>1649</v>
      </c>
      <c r="D1469">
        <v>1098</v>
      </c>
      <c r="E1469">
        <v>410</v>
      </c>
      <c r="F1469">
        <f t="shared" si="22"/>
        <v>13</v>
      </c>
      <c r="G1469" t="str">
        <f>STANDINGS_K[[#This Row],[League]]&amp;STANDINGS_K[[#This Row],[Team]]</f>
        <v>$150 Draft Champions Feb 23 1:00 pm Lg.3750Reverse Cowgill 0223</v>
      </c>
    </row>
    <row r="1470" spans="1:7" x14ac:dyDescent="0.25">
      <c r="A1470">
        <v>2523</v>
      </c>
      <c r="B1470" t="s">
        <v>1656</v>
      </c>
      <c r="C1470" t="s">
        <v>1649</v>
      </c>
      <c r="D1470">
        <v>1093</v>
      </c>
      <c r="E1470">
        <v>387.5</v>
      </c>
      <c r="F1470">
        <f t="shared" si="22"/>
        <v>14</v>
      </c>
      <c r="G1470" t="str">
        <f>STANDINGS_K[[#This Row],[League]]&amp;STANDINGS_K[[#This Row],[Team]]</f>
        <v>$150 Draft Champions Feb 23 1:00 pm Lg.3750Malibu Waves 2016 (15 tm)</v>
      </c>
    </row>
    <row r="1471" spans="1:7" x14ac:dyDescent="0.25">
      <c r="A1471">
        <v>2764</v>
      </c>
      <c r="B1471" t="s">
        <v>46</v>
      </c>
      <c r="C1471" t="s">
        <v>1649</v>
      </c>
      <c r="D1471">
        <v>1001</v>
      </c>
      <c r="E1471">
        <v>148.5</v>
      </c>
      <c r="F1471">
        <f t="shared" si="22"/>
        <v>15</v>
      </c>
      <c r="G1471" t="str">
        <f>STANDINGS_K[[#This Row],[League]]&amp;STANDINGS_K[[#This Row],[Team]]</f>
        <v>$150 Draft Champions Feb 23 1:00 pm Lg.3750Team Menna</v>
      </c>
    </row>
    <row r="1472" spans="1:7" x14ac:dyDescent="0.25">
      <c r="A1472">
        <v>112</v>
      </c>
      <c r="B1472" t="s">
        <v>1667</v>
      </c>
      <c r="C1472" t="s">
        <v>1659</v>
      </c>
      <c r="D1472">
        <v>1481</v>
      </c>
      <c r="E1472">
        <v>2799</v>
      </c>
      <c r="F1472">
        <f t="shared" si="22"/>
        <v>1</v>
      </c>
      <c r="G1472" t="str">
        <f>STANDINGS_K[[#This Row],[League]]&amp;STANDINGS_K[[#This Row],[Team]]</f>
        <v>$150 Draft Champions Feb 23 1:00 pm Lg.3751Honey Nut Berrios</v>
      </c>
    </row>
    <row r="1473" spans="1:7" x14ac:dyDescent="0.25">
      <c r="A1473">
        <v>808</v>
      </c>
      <c r="B1473" t="s">
        <v>205</v>
      </c>
      <c r="C1473" t="s">
        <v>1659</v>
      </c>
      <c r="D1473">
        <v>1339</v>
      </c>
      <c r="E1473">
        <v>2105</v>
      </c>
      <c r="F1473">
        <f t="shared" si="22"/>
        <v>2</v>
      </c>
      <c r="G1473" t="str">
        <f>STANDINGS_K[[#This Row],[League]]&amp;STANDINGS_K[[#This Row],[Team]]</f>
        <v>$150 Draft Champions Feb 23 1:00 pm Lg.3751Team Sloan</v>
      </c>
    </row>
    <row r="1474" spans="1:7" x14ac:dyDescent="0.25">
      <c r="A1474">
        <v>1079</v>
      </c>
      <c r="B1474" t="s">
        <v>1658</v>
      </c>
      <c r="C1474" t="s">
        <v>1659</v>
      </c>
      <c r="D1474">
        <v>1308</v>
      </c>
      <c r="E1474">
        <v>1831.5</v>
      </c>
      <c r="F1474">
        <f t="shared" si="22"/>
        <v>3</v>
      </c>
      <c r="G1474" t="str">
        <f>STANDINGS_K[[#This Row],[League]]&amp;STANDINGS_K[[#This Row],[Team]]</f>
        <v>$150 Draft Champions Feb 23 1:00 pm Lg.3751Team Hamon</v>
      </c>
    </row>
    <row r="1475" spans="1:7" x14ac:dyDescent="0.25">
      <c r="A1475">
        <v>1305</v>
      </c>
      <c r="B1475" t="s">
        <v>592</v>
      </c>
      <c r="C1475" t="s">
        <v>1659</v>
      </c>
      <c r="D1475">
        <v>1278</v>
      </c>
      <c r="E1475">
        <v>1607</v>
      </c>
      <c r="F1475">
        <f t="shared" ref="F1475:F1538" si="23">IF(C1475=C1474,F1474+1,1)</f>
        <v>4</v>
      </c>
      <c r="G1475" t="str">
        <f>STANDINGS_K[[#This Row],[League]]&amp;STANDINGS_K[[#This Row],[Team]]</f>
        <v>$150 Draft Champions Feb 23 1:00 pm Lg.3751Team Bennette</v>
      </c>
    </row>
    <row r="1476" spans="1:7" x14ac:dyDescent="0.25">
      <c r="A1476">
        <v>1366</v>
      </c>
      <c r="B1476" t="s">
        <v>1661</v>
      </c>
      <c r="C1476" t="s">
        <v>1659</v>
      </c>
      <c r="D1476">
        <v>1271</v>
      </c>
      <c r="E1476">
        <v>1544</v>
      </c>
      <c r="F1476">
        <f t="shared" si="23"/>
        <v>5</v>
      </c>
      <c r="G1476" t="str">
        <f>STANDINGS_K[[#This Row],[League]]&amp;STANDINGS_K[[#This Row],[Team]]</f>
        <v>$150 Draft Champions Feb 23 1:00 pm Lg.3751Duda RIght Thing</v>
      </c>
    </row>
    <row r="1477" spans="1:7" x14ac:dyDescent="0.25">
      <c r="A1477">
        <v>1394</v>
      </c>
      <c r="B1477" t="s">
        <v>271</v>
      </c>
      <c r="C1477" t="s">
        <v>1659</v>
      </c>
      <c r="D1477">
        <v>1268</v>
      </c>
      <c r="E1477">
        <v>1520</v>
      </c>
      <c r="F1477">
        <f t="shared" si="23"/>
        <v>6</v>
      </c>
      <c r="G1477" t="str">
        <f>STANDINGS_K[[#This Row],[League]]&amp;STANDINGS_K[[#This Row],[Team]]</f>
        <v>$150 Draft Champions Feb 23 1:00 pm Lg.3751Team brace</v>
      </c>
    </row>
    <row r="1478" spans="1:7" x14ac:dyDescent="0.25">
      <c r="A1478">
        <v>1410</v>
      </c>
      <c r="B1478" t="s">
        <v>1664</v>
      </c>
      <c r="C1478" t="s">
        <v>1659</v>
      </c>
      <c r="D1478">
        <v>1266</v>
      </c>
      <c r="E1478">
        <v>1497.5</v>
      </c>
      <c r="F1478">
        <f t="shared" si="23"/>
        <v>7</v>
      </c>
      <c r="G1478" t="str">
        <f>STANDINGS_K[[#This Row],[League]]&amp;STANDINGS_K[[#This Row],[Team]]</f>
        <v>$150 Draft Champions Feb 23 1:00 pm Lg.3751Pine Riders</v>
      </c>
    </row>
    <row r="1479" spans="1:7" x14ac:dyDescent="0.25">
      <c r="A1479">
        <v>1564</v>
      </c>
      <c r="B1479" t="s">
        <v>1663</v>
      </c>
      <c r="C1479" t="s">
        <v>1659</v>
      </c>
      <c r="D1479">
        <v>1249</v>
      </c>
      <c r="E1479">
        <v>1351.5</v>
      </c>
      <c r="F1479">
        <f t="shared" si="23"/>
        <v>8</v>
      </c>
      <c r="G1479" t="str">
        <f>STANDINGS_K[[#This Row],[League]]&amp;STANDINGS_K[[#This Row],[Team]]</f>
        <v>$150 Draft Champions Feb 23 1:00 pm Lg.3751Wade Boggs Style</v>
      </c>
    </row>
    <row r="1480" spans="1:7" x14ac:dyDescent="0.25">
      <c r="A1480">
        <v>1707</v>
      </c>
      <c r="B1480" t="s">
        <v>1666</v>
      </c>
      <c r="C1480" t="s">
        <v>1659</v>
      </c>
      <c r="D1480">
        <v>1231</v>
      </c>
      <c r="E1480">
        <v>1200.5</v>
      </c>
      <c r="F1480">
        <f t="shared" si="23"/>
        <v>9</v>
      </c>
      <c r="G1480" t="str">
        <f>STANDINGS_K[[#This Row],[League]]&amp;STANDINGS_K[[#This Row],[Team]]</f>
        <v>$150 Draft Champions Feb 23 1:00 pm Lg.3751Big Bad Wolf</v>
      </c>
    </row>
    <row r="1481" spans="1:7" x14ac:dyDescent="0.25">
      <c r="A1481">
        <v>1920</v>
      </c>
      <c r="B1481" t="s">
        <v>455</v>
      </c>
      <c r="C1481" t="s">
        <v>1659</v>
      </c>
      <c r="D1481">
        <v>1204</v>
      </c>
      <c r="E1481">
        <v>995.5</v>
      </c>
      <c r="F1481">
        <f t="shared" si="23"/>
        <v>10</v>
      </c>
      <c r="G1481" t="str">
        <f>STANDINGS_K[[#This Row],[League]]&amp;STANDINGS_K[[#This Row],[Team]]</f>
        <v>$150 Draft Champions Feb 23 1:00 pm Lg.3751The Warlocks</v>
      </c>
    </row>
    <row r="1482" spans="1:7" x14ac:dyDescent="0.25">
      <c r="A1482">
        <v>2025</v>
      </c>
      <c r="B1482" t="s">
        <v>1665</v>
      </c>
      <c r="C1482" t="s">
        <v>1659</v>
      </c>
      <c r="D1482">
        <v>1189</v>
      </c>
      <c r="E1482">
        <v>890.5</v>
      </c>
      <c r="F1482">
        <f t="shared" si="23"/>
        <v>11</v>
      </c>
      <c r="G1482" t="str">
        <f>STANDINGS_K[[#This Row],[League]]&amp;STANDINGS_K[[#This Row],[Team]]</f>
        <v>$150 Draft Champions Feb 23 1:00 pm Lg.3751Traylor Dukes</v>
      </c>
    </row>
    <row r="1483" spans="1:7" x14ac:dyDescent="0.25">
      <c r="A1483">
        <v>2313</v>
      </c>
      <c r="B1483" t="s">
        <v>1662</v>
      </c>
      <c r="C1483" t="s">
        <v>1659</v>
      </c>
      <c r="D1483">
        <v>1142</v>
      </c>
      <c r="E1483">
        <v>594</v>
      </c>
      <c r="F1483">
        <f t="shared" si="23"/>
        <v>12</v>
      </c>
      <c r="G1483" t="str">
        <f>STANDINGS_K[[#This Row],[League]]&amp;STANDINGS_K[[#This Row],[Team]]</f>
        <v>$150 Draft Champions Feb 23 1:00 pm Lg.3751Beachbums</v>
      </c>
    </row>
    <row r="1484" spans="1:7" x14ac:dyDescent="0.25">
      <c r="A1484">
        <v>2442</v>
      </c>
      <c r="B1484" t="s">
        <v>1660</v>
      </c>
      <c r="C1484" t="s">
        <v>1659</v>
      </c>
      <c r="D1484">
        <v>1111</v>
      </c>
      <c r="E1484">
        <v>469.5</v>
      </c>
      <c r="F1484">
        <f t="shared" si="23"/>
        <v>13</v>
      </c>
      <c r="G1484" t="str">
        <f>STANDINGS_K[[#This Row],[League]]&amp;STANDINGS_K[[#This Row],[Team]]</f>
        <v>$150 Draft Champions Feb 23 1:00 pm Lg.3751Sam's Club</v>
      </c>
    </row>
    <row r="1485" spans="1:7" x14ac:dyDescent="0.25">
      <c r="A1485">
        <v>2662</v>
      </c>
      <c r="B1485" t="s">
        <v>406</v>
      </c>
      <c r="C1485" t="s">
        <v>1659</v>
      </c>
      <c r="D1485">
        <v>1047</v>
      </c>
      <c r="E1485">
        <v>249</v>
      </c>
      <c r="F1485">
        <f t="shared" si="23"/>
        <v>14</v>
      </c>
      <c r="G1485" t="str">
        <f>STANDINGS_K[[#This Row],[League]]&amp;STANDINGS_K[[#This Row],[Team]]</f>
        <v>$150 Draft Champions Feb 23 1:00 pm Lg.375150 Rounds and Pray</v>
      </c>
    </row>
    <row r="1486" spans="1:7" x14ac:dyDescent="0.25">
      <c r="A1486">
        <v>2702</v>
      </c>
      <c r="B1486" t="s">
        <v>15</v>
      </c>
      <c r="C1486" t="s">
        <v>1659</v>
      </c>
      <c r="D1486">
        <v>1030</v>
      </c>
      <c r="E1486">
        <v>209.5</v>
      </c>
      <c r="F1486">
        <f t="shared" si="23"/>
        <v>15</v>
      </c>
      <c r="G1486" t="str">
        <f>STANDINGS_K[[#This Row],[League]]&amp;STANDINGS_K[[#This Row],[Team]]</f>
        <v>$150 Draft Champions Feb 23 1:00 pm Lg.3751SOUTHERN IMAGE</v>
      </c>
    </row>
    <row r="1487" spans="1:7" x14ac:dyDescent="0.25">
      <c r="A1487">
        <v>46</v>
      </c>
      <c r="B1487" t="s">
        <v>1678</v>
      </c>
      <c r="C1487" t="s">
        <v>1668</v>
      </c>
      <c r="D1487">
        <v>1521</v>
      </c>
      <c r="E1487">
        <v>2865.5</v>
      </c>
      <c r="F1487">
        <f t="shared" si="23"/>
        <v>1</v>
      </c>
      <c r="G1487" t="str">
        <f>STANDINGS_K[[#This Row],[League]]&amp;STANDINGS_K[[#This Row],[Team]]</f>
        <v>$150 Draft Champions Feb 24 1:00 pm Lg.3753Hemmy Wawas</v>
      </c>
    </row>
    <row r="1488" spans="1:7" x14ac:dyDescent="0.25">
      <c r="A1488">
        <v>174</v>
      </c>
      <c r="B1488" t="s">
        <v>1675</v>
      </c>
      <c r="C1488" t="s">
        <v>1668</v>
      </c>
      <c r="D1488">
        <v>1459</v>
      </c>
      <c r="E1488">
        <v>2739</v>
      </c>
      <c r="F1488">
        <f t="shared" si="23"/>
        <v>2</v>
      </c>
      <c r="G1488" t="str">
        <f>STANDINGS_K[[#This Row],[League]]&amp;STANDINGS_K[[#This Row],[Team]]</f>
        <v>$150 Draft Champions Feb 24 1:00 pm Lg.3753Yard Clippings</v>
      </c>
    </row>
    <row r="1489" spans="1:7" x14ac:dyDescent="0.25">
      <c r="A1489">
        <v>231</v>
      </c>
      <c r="B1489" t="s">
        <v>1679</v>
      </c>
      <c r="C1489" t="s">
        <v>1668</v>
      </c>
      <c r="D1489">
        <v>1440</v>
      </c>
      <c r="E1489">
        <v>2679</v>
      </c>
      <c r="F1489">
        <f t="shared" si="23"/>
        <v>3</v>
      </c>
      <c r="G1489" t="str">
        <f>STANDINGS_K[[#This Row],[League]]&amp;STANDINGS_K[[#This Row],[Team]]</f>
        <v>$150 Draft Champions Feb 24 1:00 pm Lg.3753Little Caleb DC</v>
      </c>
    </row>
    <row r="1490" spans="1:7" x14ac:dyDescent="0.25">
      <c r="A1490">
        <v>691</v>
      </c>
      <c r="B1490" t="s">
        <v>1672</v>
      </c>
      <c r="C1490" t="s">
        <v>1668</v>
      </c>
      <c r="D1490">
        <v>1353</v>
      </c>
      <c r="E1490">
        <v>2221.5</v>
      </c>
      <c r="F1490">
        <f t="shared" si="23"/>
        <v>4</v>
      </c>
      <c r="G1490" t="str">
        <f>STANDINGS_K[[#This Row],[League]]&amp;STANDINGS_K[[#This Row],[Team]]</f>
        <v>$150 Draft Champions Feb 24 1:00 pm Lg.3753O Pack</v>
      </c>
    </row>
    <row r="1491" spans="1:7" x14ac:dyDescent="0.25">
      <c r="A1491">
        <v>1167</v>
      </c>
      <c r="B1491" t="s">
        <v>154</v>
      </c>
      <c r="C1491" t="s">
        <v>1668</v>
      </c>
      <c r="D1491">
        <v>1298</v>
      </c>
      <c r="E1491">
        <v>1743.5</v>
      </c>
      <c r="F1491">
        <f t="shared" si="23"/>
        <v>5</v>
      </c>
      <c r="G1491" t="str">
        <f>STANDINGS_K[[#This Row],[League]]&amp;STANDINGS_K[[#This Row],[Team]]</f>
        <v>$150 Draft Champions Feb 24 1:00 pm Lg.3753GLG20s</v>
      </c>
    </row>
    <row r="1492" spans="1:7" x14ac:dyDescent="0.25">
      <c r="A1492">
        <v>1174</v>
      </c>
      <c r="B1492" t="s">
        <v>1669</v>
      </c>
      <c r="C1492" t="s">
        <v>1668</v>
      </c>
      <c r="D1492">
        <v>1297</v>
      </c>
      <c r="E1492">
        <v>1738.5</v>
      </c>
      <c r="F1492">
        <f t="shared" si="23"/>
        <v>6</v>
      </c>
      <c r="G1492" t="str">
        <f>STANDINGS_K[[#This Row],[League]]&amp;STANDINGS_K[[#This Row],[Team]]</f>
        <v>$150 Draft Champions Feb 24 1:00 pm Lg.3753The Other Guys</v>
      </c>
    </row>
    <row r="1493" spans="1:7" x14ac:dyDescent="0.25">
      <c r="A1493">
        <v>1389</v>
      </c>
      <c r="B1493" t="s">
        <v>1677</v>
      </c>
      <c r="C1493" t="s">
        <v>1668</v>
      </c>
      <c r="D1493">
        <v>1268</v>
      </c>
      <c r="E1493">
        <v>1520</v>
      </c>
      <c r="F1493">
        <f t="shared" si="23"/>
        <v>7</v>
      </c>
      <c r="G1493" t="str">
        <f>STANDINGS_K[[#This Row],[League]]&amp;STANDINGS_K[[#This Row],[Team]]</f>
        <v>$150 Draft Champions Feb 24 1:00 pm Lg.3753Dudie Bugs</v>
      </c>
    </row>
    <row r="1494" spans="1:7" x14ac:dyDescent="0.25">
      <c r="A1494">
        <v>1607</v>
      </c>
      <c r="B1494" t="s">
        <v>1681</v>
      </c>
      <c r="C1494" t="s">
        <v>1668</v>
      </c>
      <c r="D1494">
        <v>1245</v>
      </c>
      <c r="E1494">
        <v>1307</v>
      </c>
      <c r="F1494">
        <f t="shared" si="23"/>
        <v>8</v>
      </c>
      <c r="G1494" t="str">
        <f>STANDINGS_K[[#This Row],[League]]&amp;STANDINGS_K[[#This Row],[Team]]</f>
        <v>$150 Draft Champions Feb 24 1:00 pm Lg.3753Team Simone</v>
      </c>
    </row>
    <row r="1495" spans="1:7" x14ac:dyDescent="0.25">
      <c r="A1495">
        <v>1674</v>
      </c>
      <c r="B1495" t="s">
        <v>1680</v>
      </c>
      <c r="C1495" t="s">
        <v>1668</v>
      </c>
      <c r="D1495">
        <v>1235</v>
      </c>
      <c r="E1495">
        <v>1237.5</v>
      </c>
      <c r="F1495">
        <f t="shared" si="23"/>
        <v>9</v>
      </c>
      <c r="G1495" t="str">
        <f>STANDINGS_K[[#This Row],[League]]&amp;STANDINGS_K[[#This Row],[Team]]</f>
        <v>$150 Draft Champions Feb 24 1:00 pm Lg.3753Stoke</v>
      </c>
    </row>
    <row r="1496" spans="1:7" x14ac:dyDescent="0.25">
      <c r="A1496">
        <v>1900</v>
      </c>
      <c r="B1496" t="s">
        <v>1671</v>
      </c>
      <c r="C1496" t="s">
        <v>1668</v>
      </c>
      <c r="D1496">
        <v>1205</v>
      </c>
      <c r="E1496">
        <v>1010.5</v>
      </c>
      <c r="F1496">
        <f t="shared" si="23"/>
        <v>10</v>
      </c>
      <c r="G1496" t="str">
        <f>STANDINGS_K[[#This Row],[League]]&amp;STANDINGS_K[[#This Row],[Team]]</f>
        <v>$150 Draft Champions Feb 24 1:00 pm Lg.3753Scott's Tots</v>
      </c>
    </row>
    <row r="1497" spans="1:7" x14ac:dyDescent="0.25">
      <c r="A1497">
        <v>2263</v>
      </c>
      <c r="B1497" t="s">
        <v>1676</v>
      </c>
      <c r="C1497" t="s">
        <v>1668</v>
      </c>
      <c r="D1497">
        <v>1151</v>
      </c>
      <c r="E1497">
        <v>646.5</v>
      </c>
      <c r="F1497">
        <f t="shared" si="23"/>
        <v>11</v>
      </c>
      <c r="G1497" t="str">
        <f>STANDINGS_K[[#This Row],[League]]&amp;STANDINGS_K[[#This Row],[Team]]</f>
        <v>$150 Draft Champions Feb 24 1:00 pm Lg.3753DC xxx</v>
      </c>
    </row>
    <row r="1498" spans="1:7" x14ac:dyDescent="0.25">
      <c r="A1498">
        <v>2571</v>
      </c>
      <c r="B1498" t="s">
        <v>195</v>
      </c>
      <c r="C1498" t="s">
        <v>1668</v>
      </c>
      <c r="D1498">
        <v>1081</v>
      </c>
      <c r="E1498">
        <v>341</v>
      </c>
      <c r="F1498">
        <f t="shared" si="23"/>
        <v>12</v>
      </c>
      <c r="G1498" t="str">
        <f>STANDINGS_K[[#This Row],[League]]&amp;STANDINGS_K[[#This Row],[Team]]</f>
        <v>$150 Draft Champions Feb 24 1:00 pm Lg.3753Southern Comfort</v>
      </c>
    </row>
    <row r="1499" spans="1:7" x14ac:dyDescent="0.25">
      <c r="A1499">
        <v>2582</v>
      </c>
      <c r="B1499" t="s">
        <v>1674</v>
      </c>
      <c r="C1499" t="s">
        <v>1668</v>
      </c>
      <c r="D1499">
        <v>1079</v>
      </c>
      <c r="E1499">
        <v>331.5</v>
      </c>
      <c r="F1499">
        <f t="shared" si="23"/>
        <v>13</v>
      </c>
      <c r="G1499" t="str">
        <f>STANDINGS_K[[#This Row],[League]]&amp;STANDINGS_K[[#This Row],[Team]]</f>
        <v>$150 Draft Champions Feb 24 1:00 pm Lg.3753Vermont Reds</v>
      </c>
    </row>
    <row r="1500" spans="1:7" x14ac:dyDescent="0.25">
      <c r="A1500">
        <v>2684</v>
      </c>
      <c r="B1500" t="s">
        <v>1673</v>
      </c>
      <c r="C1500" t="s">
        <v>1668</v>
      </c>
      <c r="D1500">
        <v>1036</v>
      </c>
      <c r="E1500">
        <v>227</v>
      </c>
      <c r="F1500">
        <f t="shared" si="23"/>
        <v>14</v>
      </c>
      <c r="G1500" t="str">
        <f>STANDINGS_K[[#This Row],[League]]&amp;STANDINGS_K[[#This Row],[Team]]</f>
        <v>$150 Draft Champions Feb 24 1:00 pm Lg.3753Corked Bat Smashers</v>
      </c>
    </row>
    <row r="1501" spans="1:7" x14ac:dyDescent="0.25">
      <c r="A1501">
        <v>2875</v>
      </c>
      <c r="B1501" t="s">
        <v>1670</v>
      </c>
      <c r="C1501" t="s">
        <v>1668</v>
      </c>
      <c r="D1501">
        <v>902</v>
      </c>
      <c r="E1501">
        <v>36</v>
      </c>
      <c r="F1501">
        <f t="shared" si="23"/>
        <v>15</v>
      </c>
      <c r="G1501" t="str">
        <f>STANDINGS_K[[#This Row],[League]]&amp;STANDINGS_K[[#This Row],[Team]]</f>
        <v>$150 Draft Champions Feb 24 1:00 pm Lg.3753UMCanes</v>
      </c>
    </row>
    <row r="1502" spans="1:7" x14ac:dyDescent="0.25">
      <c r="A1502">
        <v>198</v>
      </c>
      <c r="B1502" t="s">
        <v>1682</v>
      </c>
      <c r="C1502" t="s">
        <v>1683</v>
      </c>
      <c r="D1502">
        <v>1450</v>
      </c>
      <c r="E1502">
        <v>2712.5</v>
      </c>
      <c r="F1502">
        <f t="shared" si="23"/>
        <v>1</v>
      </c>
      <c r="G1502" t="str">
        <f>STANDINGS_K[[#This Row],[League]]&amp;STANDINGS_K[[#This Row],[Team]]</f>
        <v>$150 Draft Champions Feb 24 1:00 pm Lg.3754Scratch That Itch</v>
      </c>
    </row>
    <row r="1503" spans="1:7" x14ac:dyDescent="0.25">
      <c r="A1503">
        <v>235</v>
      </c>
      <c r="B1503" t="s">
        <v>1688</v>
      </c>
      <c r="C1503" t="s">
        <v>1683</v>
      </c>
      <c r="D1503">
        <v>1439</v>
      </c>
      <c r="E1503">
        <v>2675</v>
      </c>
      <c r="F1503">
        <f t="shared" si="23"/>
        <v>2</v>
      </c>
      <c r="G1503" t="str">
        <f>STANDINGS_K[[#This Row],[League]]&amp;STANDINGS_K[[#This Row],[Team]]</f>
        <v>$150 Draft Champions Feb 24 1:00 pm Lg.3754Makin Babies</v>
      </c>
    </row>
    <row r="1504" spans="1:7" x14ac:dyDescent="0.25">
      <c r="A1504">
        <v>347</v>
      </c>
      <c r="B1504" t="s">
        <v>1694</v>
      </c>
      <c r="C1504" t="s">
        <v>1683</v>
      </c>
      <c r="D1504">
        <v>1408</v>
      </c>
      <c r="E1504">
        <v>2559</v>
      </c>
      <c r="F1504">
        <f t="shared" si="23"/>
        <v>3</v>
      </c>
      <c r="G1504" t="str">
        <f>STANDINGS_K[[#This Row],[League]]&amp;STANDINGS_K[[#This Row],[Team]]</f>
        <v>$150 Draft Champions Feb 24 1:00 pm Lg.3754B.O.F.</v>
      </c>
    </row>
    <row r="1505" spans="1:7" x14ac:dyDescent="0.25">
      <c r="A1505">
        <v>599</v>
      </c>
      <c r="B1505" t="s">
        <v>1687</v>
      </c>
      <c r="C1505" t="s">
        <v>1683</v>
      </c>
      <c r="D1505">
        <v>1368</v>
      </c>
      <c r="E1505">
        <v>2309</v>
      </c>
      <c r="F1505">
        <f t="shared" si="23"/>
        <v>4</v>
      </c>
      <c r="G1505" t="str">
        <f>STANDINGS_K[[#This Row],[League]]&amp;STANDINGS_K[[#This Row],[Team]]</f>
        <v>$150 Draft Champions Feb 24 1:00 pm Lg.3754$hit &amp; Run</v>
      </c>
    </row>
    <row r="1506" spans="1:7" x14ac:dyDescent="0.25">
      <c r="A1506">
        <v>850</v>
      </c>
      <c r="B1506" t="s">
        <v>1684</v>
      </c>
      <c r="C1506" t="s">
        <v>1683</v>
      </c>
      <c r="D1506">
        <v>1333</v>
      </c>
      <c r="E1506">
        <v>2057.5</v>
      </c>
      <c r="F1506">
        <f t="shared" si="23"/>
        <v>5</v>
      </c>
      <c r="G1506" t="str">
        <f>STANDINGS_K[[#This Row],[League]]&amp;STANDINGS_K[[#This Row],[Team]]</f>
        <v>$150 Draft Champions Feb 24 1:00 pm Lg.3754Baby Bull, Cha Cha</v>
      </c>
    </row>
    <row r="1507" spans="1:7" x14ac:dyDescent="0.25">
      <c r="A1507">
        <v>942</v>
      </c>
      <c r="B1507" t="s">
        <v>1686</v>
      </c>
      <c r="C1507" t="s">
        <v>1683</v>
      </c>
      <c r="D1507">
        <v>1325</v>
      </c>
      <c r="E1507">
        <v>1974.5</v>
      </c>
      <c r="F1507">
        <f t="shared" si="23"/>
        <v>6</v>
      </c>
      <c r="G1507" t="str">
        <f>STANDINGS_K[[#This Row],[League]]&amp;STANDINGS_K[[#This Row],[Team]]</f>
        <v>$150 Draft Champions Feb 24 1:00 pm Lg.3754Unplug the Technology</v>
      </c>
    </row>
    <row r="1508" spans="1:7" x14ac:dyDescent="0.25">
      <c r="A1508">
        <v>1386</v>
      </c>
      <c r="B1508" t="s">
        <v>488</v>
      </c>
      <c r="C1508" t="s">
        <v>1683</v>
      </c>
      <c r="D1508">
        <v>1269</v>
      </c>
      <c r="E1508">
        <v>1527</v>
      </c>
      <c r="F1508">
        <f t="shared" si="23"/>
        <v>7</v>
      </c>
      <c r="G1508" t="str">
        <f>STANDINGS_K[[#This Row],[League]]&amp;STANDINGS_K[[#This Row],[Team]]</f>
        <v>$150 Draft Champions Feb 24 1:00 pm Lg.3754The AC Apocalypse</v>
      </c>
    </row>
    <row r="1509" spans="1:7" x14ac:dyDescent="0.25">
      <c r="A1509">
        <v>1525</v>
      </c>
      <c r="B1509" t="s">
        <v>1696</v>
      </c>
      <c r="C1509" t="s">
        <v>1683</v>
      </c>
      <c r="D1509">
        <v>1253</v>
      </c>
      <c r="E1509">
        <v>1387.5</v>
      </c>
      <c r="F1509">
        <f t="shared" si="23"/>
        <v>8</v>
      </c>
      <c r="G1509" t="str">
        <f>STANDINGS_K[[#This Row],[League]]&amp;STANDINGS_K[[#This Row],[Team]]</f>
        <v>$150 Draft Champions Feb 24 1:00 pm Lg.3754RickReedFanclub</v>
      </c>
    </row>
    <row r="1510" spans="1:7" x14ac:dyDescent="0.25">
      <c r="A1510">
        <v>1957</v>
      </c>
      <c r="B1510" t="s">
        <v>1695</v>
      </c>
      <c r="C1510" t="s">
        <v>1683</v>
      </c>
      <c r="D1510">
        <v>1199</v>
      </c>
      <c r="E1510">
        <v>951</v>
      </c>
      <c r="F1510">
        <f t="shared" si="23"/>
        <v>9</v>
      </c>
      <c r="G1510" t="str">
        <f>STANDINGS_K[[#This Row],[League]]&amp;STANDINGS_K[[#This Row],[Team]]</f>
        <v>$150 Draft Champions Feb 24 1:00 pm Lg.37543 of Paper 2 of Coin</v>
      </c>
    </row>
    <row r="1511" spans="1:7" x14ac:dyDescent="0.25">
      <c r="A1511">
        <v>2004</v>
      </c>
      <c r="B1511" t="s">
        <v>1693</v>
      </c>
      <c r="C1511" t="s">
        <v>1683</v>
      </c>
      <c r="D1511">
        <v>1190</v>
      </c>
      <c r="E1511">
        <v>901.5</v>
      </c>
      <c r="F1511">
        <f t="shared" si="23"/>
        <v>10</v>
      </c>
      <c r="G1511" t="str">
        <f>STANDINGS_K[[#This Row],[League]]&amp;STANDINGS_K[[#This Row],[Team]]</f>
        <v>$150 Draft Champions Feb 24 1:00 pm Lg.3754ADP All Stars</v>
      </c>
    </row>
    <row r="1512" spans="1:7" x14ac:dyDescent="0.25">
      <c r="A1512">
        <v>2056</v>
      </c>
      <c r="B1512" t="s">
        <v>1689</v>
      </c>
      <c r="C1512" t="s">
        <v>1683</v>
      </c>
      <c r="D1512">
        <v>1183</v>
      </c>
      <c r="E1512">
        <v>855.5</v>
      </c>
      <c r="F1512">
        <f t="shared" si="23"/>
        <v>11</v>
      </c>
      <c r="G1512" t="str">
        <f>STANDINGS_K[[#This Row],[League]]&amp;STANDINGS_K[[#This Row],[Team]]</f>
        <v>$150 Draft Champions Feb 24 1:00 pm Lg.3754The Chosen Few</v>
      </c>
    </row>
    <row r="1513" spans="1:7" x14ac:dyDescent="0.25">
      <c r="A1513">
        <v>2229</v>
      </c>
      <c r="B1513" t="s">
        <v>1690</v>
      </c>
      <c r="C1513" t="s">
        <v>1683</v>
      </c>
      <c r="D1513">
        <v>1156</v>
      </c>
      <c r="E1513">
        <v>682</v>
      </c>
      <c r="F1513">
        <f t="shared" si="23"/>
        <v>12</v>
      </c>
      <c r="G1513" t="str">
        <f>STANDINGS_K[[#This Row],[League]]&amp;STANDINGS_K[[#This Row],[Team]]</f>
        <v>$150 Draft Champions Feb 24 1:00 pm Lg.3754Stick It Up UR Pujols</v>
      </c>
    </row>
    <row r="1514" spans="1:7" x14ac:dyDescent="0.25">
      <c r="A1514">
        <v>2242</v>
      </c>
      <c r="B1514" t="s">
        <v>1685</v>
      </c>
      <c r="C1514" t="s">
        <v>1683</v>
      </c>
      <c r="D1514">
        <v>1154</v>
      </c>
      <c r="E1514">
        <v>666</v>
      </c>
      <c r="F1514">
        <f t="shared" si="23"/>
        <v>13</v>
      </c>
      <c r="G1514" t="str">
        <f>STANDINGS_K[[#This Row],[League]]&amp;STANDINGS_K[[#This Row],[Team]]</f>
        <v>$150 Draft Champions Feb 24 1:00 pm Lg.37544dakids</v>
      </c>
    </row>
    <row r="1515" spans="1:7" x14ac:dyDescent="0.25">
      <c r="A1515">
        <v>2510</v>
      </c>
      <c r="B1515" t="s">
        <v>1692</v>
      </c>
      <c r="C1515" t="s">
        <v>1683</v>
      </c>
      <c r="D1515">
        <v>1096</v>
      </c>
      <c r="E1515">
        <v>401</v>
      </c>
      <c r="F1515">
        <f t="shared" si="23"/>
        <v>14</v>
      </c>
      <c r="G1515" t="str">
        <f>STANDINGS_K[[#This Row],[League]]&amp;STANDINGS_K[[#This Row],[Team]]</f>
        <v>$150 Draft Champions Feb 24 1:00 pm Lg.3754Kitten in a top hat</v>
      </c>
    </row>
    <row r="1516" spans="1:7" x14ac:dyDescent="0.25">
      <c r="A1516">
        <v>2890</v>
      </c>
      <c r="B1516" t="s">
        <v>1691</v>
      </c>
      <c r="C1516" t="s">
        <v>1683</v>
      </c>
      <c r="D1516">
        <v>863</v>
      </c>
      <c r="E1516">
        <v>21</v>
      </c>
      <c r="F1516">
        <f t="shared" si="23"/>
        <v>15</v>
      </c>
      <c r="G1516" t="str">
        <f>STANDINGS_K[[#This Row],[League]]&amp;STANDINGS_K[[#This Row],[Team]]</f>
        <v>$150 Draft Champions Feb 24 1:00 pm Lg.3754Diamond Dogs</v>
      </c>
    </row>
    <row r="1517" spans="1:7" x14ac:dyDescent="0.25">
      <c r="A1517">
        <v>225</v>
      </c>
      <c r="B1517" t="s">
        <v>530</v>
      </c>
      <c r="C1517" t="s">
        <v>1698</v>
      </c>
      <c r="D1517">
        <v>1441</v>
      </c>
      <c r="E1517">
        <v>2684</v>
      </c>
      <c r="F1517">
        <f t="shared" si="23"/>
        <v>1</v>
      </c>
      <c r="G1517" t="str">
        <f>STANDINGS_K[[#This Row],[League]]&amp;STANDINGS_K[[#This Row],[Team]]</f>
        <v>$150 Draft Champions Feb 24 1:00 pm Lg.3757Diamond King</v>
      </c>
    </row>
    <row r="1518" spans="1:7" x14ac:dyDescent="0.25">
      <c r="A1518">
        <v>227</v>
      </c>
      <c r="B1518" t="s">
        <v>1699</v>
      </c>
      <c r="C1518" t="s">
        <v>1698</v>
      </c>
      <c r="D1518">
        <v>1441</v>
      </c>
      <c r="E1518">
        <v>2684</v>
      </c>
      <c r="F1518">
        <f t="shared" si="23"/>
        <v>2</v>
      </c>
      <c r="G1518" t="str">
        <f>STANDINGS_K[[#This Row],[League]]&amp;STANDINGS_K[[#This Row],[Team]]</f>
        <v>$150 Draft Champions Feb 24 1:00 pm Lg.3757Frank the Tank</v>
      </c>
    </row>
    <row r="1519" spans="1:7" x14ac:dyDescent="0.25">
      <c r="A1519">
        <v>252</v>
      </c>
      <c r="B1519" t="s">
        <v>1705</v>
      </c>
      <c r="C1519" t="s">
        <v>1698</v>
      </c>
      <c r="D1519">
        <v>1435</v>
      </c>
      <c r="E1519">
        <v>2658</v>
      </c>
      <c r="F1519">
        <f t="shared" si="23"/>
        <v>3</v>
      </c>
      <c r="G1519" t="str">
        <f>STANDINGS_K[[#This Row],[League]]&amp;STANDINGS_K[[#This Row],[Team]]</f>
        <v>$150 Draft Champions Feb 24 1:00 pm Lg.3757Bronx Yankees (DC10)</v>
      </c>
    </row>
    <row r="1520" spans="1:7" x14ac:dyDescent="0.25">
      <c r="A1520">
        <v>313</v>
      </c>
      <c r="B1520" t="s">
        <v>326</v>
      </c>
      <c r="C1520" t="s">
        <v>1698</v>
      </c>
      <c r="D1520">
        <v>1418</v>
      </c>
      <c r="E1520">
        <v>2597</v>
      </c>
      <c r="F1520">
        <f t="shared" si="23"/>
        <v>4</v>
      </c>
      <c r="G1520" t="str">
        <f>STANDINGS_K[[#This Row],[League]]&amp;STANDINGS_K[[#This Row],[Team]]</f>
        <v>$150 Draft Champions Feb 24 1:00 pm Lg.3757Corsairs</v>
      </c>
    </row>
    <row r="1521" spans="1:7" x14ac:dyDescent="0.25">
      <c r="A1521">
        <v>880</v>
      </c>
      <c r="B1521" t="s">
        <v>1704</v>
      </c>
      <c r="C1521" t="s">
        <v>1698</v>
      </c>
      <c r="D1521">
        <v>1330</v>
      </c>
      <c r="E1521">
        <v>2023.5</v>
      </c>
      <c r="F1521">
        <f t="shared" si="23"/>
        <v>5</v>
      </c>
      <c r="G1521" t="str">
        <f>STANDINGS_K[[#This Row],[League]]&amp;STANDINGS_K[[#This Row],[Team]]</f>
        <v>$150 Draft Champions Feb 24 1:00 pm Lg.3757Bullwinkle's Meese</v>
      </c>
    </row>
    <row r="1522" spans="1:7" x14ac:dyDescent="0.25">
      <c r="A1522">
        <v>984</v>
      </c>
      <c r="B1522" t="s">
        <v>1702</v>
      </c>
      <c r="C1522" t="s">
        <v>1698</v>
      </c>
      <c r="D1522">
        <v>1319</v>
      </c>
      <c r="E1522">
        <v>1926.5</v>
      </c>
      <c r="F1522">
        <f t="shared" si="23"/>
        <v>6</v>
      </c>
      <c r="G1522" t="str">
        <f>STANDINGS_K[[#This Row],[League]]&amp;STANDINGS_K[[#This Row],[Team]]</f>
        <v>$150 Draft Champions Feb 24 1:00 pm Lg.3757Team colvin</v>
      </c>
    </row>
    <row r="1523" spans="1:7" x14ac:dyDescent="0.25">
      <c r="A1523">
        <v>1063</v>
      </c>
      <c r="B1523" t="s">
        <v>1710</v>
      </c>
      <c r="C1523" t="s">
        <v>1698</v>
      </c>
      <c r="D1523">
        <v>1309</v>
      </c>
      <c r="E1523">
        <v>1844</v>
      </c>
      <c r="F1523">
        <f t="shared" si="23"/>
        <v>7</v>
      </c>
      <c r="G1523" t="str">
        <f>STANDINGS_K[[#This Row],[League]]&amp;STANDINGS_K[[#This Row],[Team]]</f>
        <v>$150 Draft Champions Feb 24 1:00 pm Lg.3757Fink's All-Stars</v>
      </c>
    </row>
    <row r="1524" spans="1:7" x14ac:dyDescent="0.25">
      <c r="A1524">
        <v>1155</v>
      </c>
      <c r="B1524" t="s">
        <v>1700</v>
      </c>
      <c r="C1524" t="s">
        <v>1698</v>
      </c>
      <c r="D1524">
        <v>1300</v>
      </c>
      <c r="E1524">
        <v>1758.5</v>
      </c>
      <c r="F1524">
        <f t="shared" si="23"/>
        <v>8</v>
      </c>
      <c r="G1524" t="str">
        <f>STANDINGS_K[[#This Row],[League]]&amp;STANDINGS_K[[#This Row],[Team]]</f>
        <v>$150 Draft Champions Feb 24 1:00 pm Lg.3757Team Moronese</v>
      </c>
    </row>
    <row r="1525" spans="1:7" x14ac:dyDescent="0.25">
      <c r="A1525">
        <v>1598</v>
      </c>
      <c r="B1525" t="s">
        <v>1707</v>
      </c>
      <c r="C1525" t="s">
        <v>1698</v>
      </c>
      <c r="D1525">
        <v>1246</v>
      </c>
      <c r="E1525">
        <v>1316</v>
      </c>
      <c r="F1525">
        <f t="shared" si="23"/>
        <v>9</v>
      </c>
      <c r="G1525" t="str">
        <f>STANDINGS_K[[#This Row],[League]]&amp;STANDINGS_K[[#This Row],[Team]]</f>
        <v>$150 Draft Champions Feb 24 1:00 pm Lg.3757Team Garrison</v>
      </c>
    </row>
    <row r="1526" spans="1:7" x14ac:dyDescent="0.25">
      <c r="A1526">
        <v>1824</v>
      </c>
      <c r="B1526" t="s">
        <v>1697</v>
      </c>
      <c r="C1526" t="s">
        <v>1698</v>
      </c>
      <c r="D1526">
        <v>1215</v>
      </c>
      <c r="E1526">
        <v>1088.5</v>
      </c>
      <c r="F1526">
        <f t="shared" si="23"/>
        <v>10</v>
      </c>
      <c r="G1526" t="str">
        <f>STANDINGS_K[[#This Row],[League]]&amp;STANDINGS_K[[#This Row],[Team]]</f>
        <v>$150 Draft Champions Feb 24 1:00 pm Lg.3757Team Bajer</v>
      </c>
    </row>
    <row r="1527" spans="1:7" x14ac:dyDescent="0.25">
      <c r="A1527">
        <v>2193</v>
      </c>
      <c r="B1527" t="s">
        <v>1709</v>
      </c>
      <c r="C1527" t="s">
        <v>1698</v>
      </c>
      <c r="D1527">
        <v>1161</v>
      </c>
      <c r="E1527">
        <v>715</v>
      </c>
      <c r="F1527">
        <f t="shared" si="23"/>
        <v>11</v>
      </c>
      <c r="G1527" t="str">
        <f>STANDINGS_K[[#This Row],[League]]&amp;STANDINGS_K[[#This Row],[Team]]</f>
        <v>$150 Draft Champions Feb 24 1:00 pm Lg.3757Boof Bonser</v>
      </c>
    </row>
    <row r="1528" spans="1:7" x14ac:dyDescent="0.25">
      <c r="A1528">
        <v>2326</v>
      </c>
      <c r="B1528" t="s">
        <v>1706</v>
      </c>
      <c r="C1528" t="s">
        <v>1698</v>
      </c>
      <c r="D1528">
        <v>1140</v>
      </c>
      <c r="E1528">
        <v>585</v>
      </c>
      <c r="F1528">
        <f t="shared" si="23"/>
        <v>12</v>
      </c>
      <c r="G1528" t="str">
        <f>STANDINGS_K[[#This Row],[League]]&amp;STANDINGS_K[[#This Row],[Team]]</f>
        <v>$150 Draft Champions Feb 24 1:00 pm Lg.3757Sam's Club 2</v>
      </c>
    </row>
    <row r="1529" spans="1:7" x14ac:dyDescent="0.25">
      <c r="A1529">
        <v>2856</v>
      </c>
      <c r="B1529" t="s">
        <v>1708</v>
      </c>
      <c r="C1529" t="s">
        <v>1698</v>
      </c>
      <c r="D1529">
        <v>932</v>
      </c>
      <c r="E1529">
        <v>54.5</v>
      </c>
      <c r="F1529">
        <f t="shared" si="23"/>
        <v>13</v>
      </c>
      <c r="G1529" t="str">
        <f>STANDINGS_K[[#This Row],[League]]&amp;STANDINGS_K[[#This Row],[Team]]</f>
        <v>$150 Draft Champions Feb 24 1:00 pm Lg.3757#WWRHD</v>
      </c>
    </row>
    <row r="1530" spans="1:7" x14ac:dyDescent="0.25">
      <c r="A1530">
        <v>2858</v>
      </c>
      <c r="B1530" t="s">
        <v>1701</v>
      </c>
      <c r="C1530" t="s">
        <v>1698</v>
      </c>
      <c r="D1530">
        <v>930</v>
      </c>
      <c r="E1530">
        <v>53</v>
      </c>
      <c r="F1530">
        <f t="shared" si="23"/>
        <v>14</v>
      </c>
      <c r="G1530" t="str">
        <f>STANDINGS_K[[#This Row],[League]]&amp;STANDINGS_K[[#This Row],[Team]]</f>
        <v>$150 Draft Champions Feb 24 1:00 pm Lg.3757Party</v>
      </c>
    </row>
    <row r="1531" spans="1:7" x14ac:dyDescent="0.25">
      <c r="A1531">
        <v>2903</v>
      </c>
      <c r="B1531" t="s">
        <v>1703</v>
      </c>
      <c r="C1531" t="s">
        <v>1698</v>
      </c>
      <c r="D1531">
        <v>815</v>
      </c>
      <c r="E1531">
        <v>8</v>
      </c>
      <c r="F1531">
        <f t="shared" si="23"/>
        <v>15</v>
      </c>
      <c r="G1531" t="str">
        <f>STANDINGS_K[[#This Row],[League]]&amp;STANDINGS_K[[#This Row],[Team]]</f>
        <v>$150 Draft Champions Feb 24 1:00 pm Lg.3757Team Myers</v>
      </c>
    </row>
    <row r="1532" spans="1:7" x14ac:dyDescent="0.25">
      <c r="A1532">
        <v>133</v>
      </c>
      <c r="B1532" t="s">
        <v>1723</v>
      </c>
      <c r="C1532" t="s">
        <v>1712</v>
      </c>
      <c r="D1532">
        <v>1472</v>
      </c>
      <c r="E1532">
        <v>2776.5</v>
      </c>
      <c r="F1532">
        <f t="shared" si="23"/>
        <v>1</v>
      </c>
      <c r="G1532" t="str">
        <f>STANDINGS_K[[#This Row],[League]]&amp;STANDINGS_K[[#This Row],[Team]]</f>
        <v>$150 Draft Champions Feb 25 1:00 pm Lg.37621st to 3rd</v>
      </c>
    </row>
    <row r="1533" spans="1:7" x14ac:dyDescent="0.25">
      <c r="A1533">
        <v>293</v>
      </c>
      <c r="B1533" t="s">
        <v>1721</v>
      </c>
      <c r="C1533" t="s">
        <v>1712</v>
      </c>
      <c r="D1533">
        <v>1423</v>
      </c>
      <c r="E1533">
        <v>2620</v>
      </c>
      <c r="F1533">
        <f t="shared" si="23"/>
        <v>2</v>
      </c>
      <c r="G1533" t="str">
        <f>STANDINGS_K[[#This Row],[League]]&amp;STANDINGS_K[[#This Row],[Team]]</f>
        <v>$150 Draft Champions Feb 25 1:00 pm Lg.3762Young Guns</v>
      </c>
    </row>
    <row r="1534" spans="1:7" x14ac:dyDescent="0.25">
      <c r="A1534">
        <v>647</v>
      </c>
      <c r="B1534" t="s">
        <v>1717</v>
      </c>
      <c r="C1534" t="s">
        <v>1712</v>
      </c>
      <c r="D1534">
        <v>1360</v>
      </c>
      <c r="E1534">
        <v>2260.5</v>
      </c>
      <c r="F1534">
        <f t="shared" si="23"/>
        <v>3</v>
      </c>
      <c r="G1534" t="str">
        <f>STANDINGS_K[[#This Row],[League]]&amp;STANDINGS_K[[#This Row],[Team]]</f>
        <v>$150 Draft Champions Feb 25 1:00 pm Lg.3762Abner Doubleplay</v>
      </c>
    </row>
    <row r="1535" spans="1:7" x14ac:dyDescent="0.25">
      <c r="A1535">
        <v>1022</v>
      </c>
      <c r="B1535" t="s">
        <v>1714</v>
      </c>
      <c r="C1535" t="s">
        <v>1712</v>
      </c>
      <c r="D1535">
        <v>1314</v>
      </c>
      <c r="E1535">
        <v>1895.5</v>
      </c>
      <c r="F1535">
        <f t="shared" si="23"/>
        <v>4</v>
      </c>
      <c r="G1535" t="str">
        <f>STANDINGS_K[[#This Row],[League]]&amp;STANDINGS_K[[#This Row],[Team]]</f>
        <v>$150 Draft Champions Feb 25 1:00 pm Lg.3762Thebeau 8</v>
      </c>
    </row>
    <row r="1536" spans="1:7" x14ac:dyDescent="0.25">
      <c r="A1536">
        <v>1219</v>
      </c>
      <c r="B1536" t="s">
        <v>93</v>
      </c>
      <c r="C1536" t="s">
        <v>1712</v>
      </c>
      <c r="D1536">
        <v>1291</v>
      </c>
      <c r="E1536">
        <v>1691</v>
      </c>
      <c r="F1536">
        <f t="shared" si="23"/>
        <v>5</v>
      </c>
      <c r="G1536" t="str">
        <f>STANDINGS_K[[#This Row],[League]]&amp;STANDINGS_K[[#This Row],[Team]]</f>
        <v>$150 Draft Champions Feb 25 1:00 pm Lg.3762Fantasy Favale</v>
      </c>
    </row>
    <row r="1537" spans="1:7" x14ac:dyDescent="0.25">
      <c r="A1537">
        <v>1226</v>
      </c>
      <c r="B1537" t="s">
        <v>1718</v>
      </c>
      <c r="C1537" t="s">
        <v>1712</v>
      </c>
      <c r="D1537">
        <v>1290</v>
      </c>
      <c r="E1537">
        <v>1684.5</v>
      </c>
      <c r="F1537">
        <f t="shared" si="23"/>
        <v>6</v>
      </c>
      <c r="G1537" t="str">
        <f>STANDINGS_K[[#This Row],[League]]&amp;STANDINGS_K[[#This Row],[Team]]</f>
        <v>$150 Draft Champions Feb 25 1:00 pm Lg.3762Moz Boyz 16</v>
      </c>
    </row>
    <row r="1538" spans="1:7" x14ac:dyDescent="0.25">
      <c r="A1538">
        <v>1480</v>
      </c>
      <c r="B1538" t="s">
        <v>1720</v>
      </c>
      <c r="C1538" t="s">
        <v>1712</v>
      </c>
      <c r="D1538">
        <v>1258</v>
      </c>
      <c r="E1538">
        <v>1428</v>
      </c>
      <c r="F1538">
        <f t="shared" si="23"/>
        <v>7</v>
      </c>
      <c r="G1538" t="str">
        <f>STANDINGS_K[[#This Row],[League]]&amp;STANDINGS_K[[#This Row],[Team]]</f>
        <v>$150 Draft Champions Feb 25 1:00 pm Lg.3762Dunsmuir Pushers</v>
      </c>
    </row>
    <row r="1539" spans="1:7" x14ac:dyDescent="0.25">
      <c r="A1539">
        <v>1615</v>
      </c>
      <c r="B1539" t="s">
        <v>478</v>
      </c>
      <c r="C1539" t="s">
        <v>1712</v>
      </c>
      <c r="D1539">
        <v>1243</v>
      </c>
      <c r="E1539">
        <v>1296</v>
      </c>
      <c r="F1539">
        <f t="shared" ref="F1539:F1602" si="24">IF(C1539=C1538,F1538+1,1)</f>
        <v>8</v>
      </c>
      <c r="G1539" t="str">
        <f>STANDINGS_K[[#This Row],[League]]&amp;STANDINGS_K[[#This Row],[Team]]</f>
        <v>$150 Draft Champions Feb 25 1:00 pm Lg.3762Thing 7</v>
      </c>
    </row>
    <row r="1540" spans="1:7" x14ac:dyDescent="0.25">
      <c r="A1540">
        <v>1708</v>
      </c>
      <c r="B1540" t="s">
        <v>1711</v>
      </c>
      <c r="C1540" t="s">
        <v>1712</v>
      </c>
      <c r="D1540">
        <v>1231</v>
      </c>
      <c r="E1540">
        <v>1200.5</v>
      </c>
      <c r="F1540">
        <f t="shared" si="24"/>
        <v>9</v>
      </c>
      <c r="G1540" t="str">
        <f>STANDINGS_K[[#This Row],[League]]&amp;STANDINGS_K[[#This Row],[Team]]</f>
        <v>$150 Draft Champions Feb 25 1:00 pm Lg.3762Big Mama Blues</v>
      </c>
    </row>
    <row r="1541" spans="1:7" x14ac:dyDescent="0.25">
      <c r="A1541">
        <v>1881</v>
      </c>
      <c r="B1541" t="s">
        <v>1716</v>
      </c>
      <c r="C1541" t="s">
        <v>1712</v>
      </c>
      <c r="D1541">
        <v>1207</v>
      </c>
      <c r="E1541">
        <v>1030</v>
      </c>
      <c r="F1541">
        <f t="shared" si="24"/>
        <v>10</v>
      </c>
      <c r="G1541" t="str">
        <f>STANDINGS_K[[#This Row],[League]]&amp;STANDINGS_K[[#This Row],[Team]]</f>
        <v>$150 Draft Champions Feb 25 1:00 pm Lg.3762Lollygaggers DC3</v>
      </c>
    </row>
    <row r="1542" spans="1:7" x14ac:dyDescent="0.25">
      <c r="A1542">
        <v>2231</v>
      </c>
      <c r="B1542" t="s">
        <v>1719</v>
      </c>
      <c r="C1542" t="s">
        <v>1712</v>
      </c>
      <c r="D1542">
        <v>1156</v>
      </c>
      <c r="E1542">
        <v>682</v>
      </c>
      <c r="F1542">
        <f t="shared" si="24"/>
        <v>11</v>
      </c>
      <c r="G1542" t="str">
        <f>STANDINGS_K[[#This Row],[League]]&amp;STANDINGS_K[[#This Row],[Team]]</f>
        <v>$150 Draft Champions Feb 25 1:00 pm Lg.3762We Doolittle Betts</v>
      </c>
    </row>
    <row r="1543" spans="1:7" x14ac:dyDescent="0.25">
      <c r="A1543">
        <v>2240</v>
      </c>
      <c r="B1543" t="s">
        <v>313</v>
      </c>
      <c r="C1543" t="s">
        <v>1712</v>
      </c>
      <c r="D1543">
        <v>1155</v>
      </c>
      <c r="E1543">
        <v>674.5</v>
      </c>
      <c r="F1543">
        <f t="shared" si="24"/>
        <v>12</v>
      </c>
      <c r="G1543" t="str">
        <f>STANDINGS_K[[#This Row],[League]]&amp;STANDINGS_K[[#This Row],[Team]]</f>
        <v>$150 Draft Champions Feb 25 1:00 pm Lg.3762The Barbarian Horde</v>
      </c>
    </row>
    <row r="1544" spans="1:7" x14ac:dyDescent="0.25">
      <c r="A1544">
        <v>2405</v>
      </c>
      <c r="B1544" t="s">
        <v>1715</v>
      </c>
      <c r="C1544" t="s">
        <v>1712</v>
      </c>
      <c r="D1544">
        <v>1122</v>
      </c>
      <c r="E1544">
        <v>508</v>
      </c>
      <c r="F1544">
        <f t="shared" si="24"/>
        <v>13</v>
      </c>
      <c r="G1544" t="str">
        <f>STANDINGS_K[[#This Row],[League]]&amp;STANDINGS_K[[#This Row],[Team]]</f>
        <v>$150 Draft Champions Feb 25 1:00 pm Lg.3762The Grandy Man Can</v>
      </c>
    </row>
    <row r="1545" spans="1:7" x14ac:dyDescent="0.25">
      <c r="A1545">
        <v>2603</v>
      </c>
      <c r="B1545" t="s">
        <v>1713</v>
      </c>
      <c r="C1545" t="s">
        <v>1712</v>
      </c>
      <c r="D1545">
        <v>1068</v>
      </c>
      <c r="E1545">
        <v>308</v>
      </c>
      <c r="F1545">
        <f t="shared" si="24"/>
        <v>14</v>
      </c>
      <c r="G1545" t="str">
        <f>STANDINGS_K[[#This Row],[League]]&amp;STANDINGS_K[[#This Row],[Team]]</f>
        <v>$150 Draft Champions Feb 25 1:00 pm Lg.3762Stupendous Man</v>
      </c>
    </row>
    <row r="1546" spans="1:7" x14ac:dyDescent="0.25">
      <c r="A1546">
        <v>2747</v>
      </c>
      <c r="B1546" t="s">
        <v>1722</v>
      </c>
      <c r="C1546" t="s">
        <v>1712</v>
      </c>
      <c r="D1546">
        <v>1007</v>
      </c>
      <c r="E1546">
        <v>163</v>
      </c>
      <c r="F1546">
        <f t="shared" si="24"/>
        <v>15</v>
      </c>
      <c r="G1546" t="str">
        <f>STANDINGS_K[[#This Row],[League]]&amp;STANDINGS_K[[#This Row],[Team]]</f>
        <v>$150 Draft Champions Feb 25 1:00 pm Lg.3762Clever Team Name2</v>
      </c>
    </row>
    <row r="1547" spans="1:7" x14ac:dyDescent="0.25">
      <c r="A1547">
        <v>391</v>
      </c>
      <c r="B1547" t="s">
        <v>1728</v>
      </c>
      <c r="C1547" t="s">
        <v>1724</v>
      </c>
      <c r="D1547">
        <v>1401</v>
      </c>
      <c r="E1547">
        <v>2518.5</v>
      </c>
      <c r="F1547">
        <f t="shared" si="24"/>
        <v>1</v>
      </c>
      <c r="G1547" t="str">
        <f>STANDINGS_K[[#This Row],[League]]&amp;STANDINGS_K[[#This Row],[Team]]</f>
        <v>$150 Draft Champions Feb 25 1:00 pm Lg.3768Books</v>
      </c>
    </row>
    <row r="1548" spans="1:7" x14ac:dyDescent="0.25">
      <c r="A1548">
        <v>454</v>
      </c>
      <c r="B1548" t="s">
        <v>1006</v>
      </c>
      <c r="C1548" t="s">
        <v>1724</v>
      </c>
      <c r="D1548">
        <v>1391</v>
      </c>
      <c r="E1548">
        <v>2458</v>
      </c>
      <c r="F1548">
        <f t="shared" si="24"/>
        <v>2</v>
      </c>
      <c r="G1548" t="str">
        <f>STANDINGS_K[[#This Row],[League]]&amp;STANDINGS_K[[#This Row],[Team]]</f>
        <v>$150 Draft Champions Feb 25 1:00 pm Lg.3768Team Lambach</v>
      </c>
    </row>
    <row r="1549" spans="1:7" x14ac:dyDescent="0.25">
      <c r="A1549">
        <v>495</v>
      </c>
      <c r="B1549" t="s">
        <v>1730</v>
      </c>
      <c r="C1549" t="s">
        <v>1724</v>
      </c>
      <c r="D1549">
        <v>1386</v>
      </c>
      <c r="E1549">
        <v>2417.5</v>
      </c>
      <c r="F1549">
        <f t="shared" si="24"/>
        <v>3</v>
      </c>
      <c r="G1549" t="str">
        <f>STANDINGS_K[[#This Row],[League]]&amp;STANDINGS_K[[#This Row],[Team]]</f>
        <v>$150 Draft Champions Feb 25 1:00 pm Lg.3768PRAGMATIC</v>
      </c>
    </row>
    <row r="1550" spans="1:7" x14ac:dyDescent="0.25">
      <c r="A1550">
        <v>662</v>
      </c>
      <c r="B1550" t="s">
        <v>1725</v>
      </c>
      <c r="C1550" t="s">
        <v>1724</v>
      </c>
      <c r="D1550">
        <v>1358</v>
      </c>
      <c r="E1550">
        <v>2250.5</v>
      </c>
      <c r="F1550">
        <f t="shared" si="24"/>
        <v>4</v>
      </c>
      <c r="G1550" t="str">
        <f>STANDINGS_K[[#This Row],[League]]&amp;STANDINGS_K[[#This Row],[Team]]</f>
        <v>$150 Draft Champions Feb 25 1:00 pm Lg.3768World Powers</v>
      </c>
    </row>
    <row r="1551" spans="1:7" x14ac:dyDescent="0.25">
      <c r="A1551">
        <v>846</v>
      </c>
      <c r="B1551" t="s">
        <v>1731</v>
      </c>
      <c r="C1551" t="s">
        <v>1724</v>
      </c>
      <c r="D1551">
        <v>1334</v>
      </c>
      <c r="E1551">
        <v>2064.5</v>
      </c>
      <c r="F1551">
        <f t="shared" si="24"/>
        <v>5</v>
      </c>
      <c r="G1551" t="str">
        <f>STANDINGS_K[[#This Row],[League]]&amp;STANDINGS_K[[#This Row],[Team]]</f>
        <v>$150 Draft Champions Feb 25 1:00 pm Lg.3768ChrisnLiv</v>
      </c>
    </row>
    <row r="1552" spans="1:7" x14ac:dyDescent="0.25">
      <c r="A1552">
        <v>1030</v>
      </c>
      <c r="B1552" t="s">
        <v>1071</v>
      </c>
      <c r="C1552" t="s">
        <v>1724</v>
      </c>
      <c r="D1552">
        <v>1313</v>
      </c>
      <c r="E1552">
        <v>1882</v>
      </c>
      <c r="F1552">
        <f t="shared" si="24"/>
        <v>6</v>
      </c>
      <c r="G1552" t="str">
        <f>STANDINGS_K[[#This Row],[League]]&amp;STANDINGS_K[[#This Row],[Team]]</f>
        <v>$150 Draft Champions Feb 25 1:00 pm Lg.3768Team Reed</v>
      </c>
    </row>
    <row r="1553" spans="1:7" x14ac:dyDescent="0.25">
      <c r="A1553">
        <v>1434</v>
      </c>
      <c r="B1553" t="s">
        <v>1726</v>
      </c>
      <c r="C1553" t="s">
        <v>1724</v>
      </c>
      <c r="D1553">
        <v>1264</v>
      </c>
      <c r="E1553">
        <v>1478</v>
      </c>
      <c r="F1553">
        <f t="shared" si="24"/>
        <v>7</v>
      </c>
      <c r="G1553" t="str">
        <f>STANDINGS_K[[#This Row],[League]]&amp;STANDINGS_K[[#This Row],[Team]]</f>
        <v>$150 Draft Champions Feb 25 1:00 pm Lg.3768Street Justice</v>
      </c>
    </row>
    <row r="1554" spans="1:7" x14ac:dyDescent="0.25">
      <c r="A1554">
        <v>1613</v>
      </c>
      <c r="B1554" t="s">
        <v>197</v>
      </c>
      <c r="C1554" t="s">
        <v>1724</v>
      </c>
      <c r="D1554">
        <v>1243</v>
      </c>
      <c r="E1554">
        <v>1296</v>
      </c>
      <c r="F1554">
        <f t="shared" si="24"/>
        <v>8</v>
      </c>
      <c r="G1554" t="str">
        <f>STANDINGS_K[[#This Row],[League]]&amp;STANDINGS_K[[#This Row],[Team]]</f>
        <v>$150 Draft Champions Feb 25 1:00 pm Lg.3768Macho Lobsters</v>
      </c>
    </row>
    <row r="1555" spans="1:7" x14ac:dyDescent="0.25">
      <c r="A1555">
        <v>1743</v>
      </c>
      <c r="B1555" t="s">
        <v>16</v>
      </c>
      <c r="C1555" t="s">
        <v>1724</v>
      </c>
      <c r="D1555">
        <v>1227</v>
      </c>
      <c r="E1555">
        <v>1169</v>
      </c>
      <c r="F1555">
        <f t="shared" si="24"/>
        <v>9</v>
      </c>
      <c r="G1555" t="str">
        <f>STANDINGS_K[[#This Row],[League]]&amp;STANDINGS_K[[#This Row],[Team]]</f>
        <v>$150 Draft Champions Feb 25 1:00 pm Lg.3768Team Phan</v>
      </c>
    </row>
    <row r="1556" spans="1:7" x14ac:dyDescent="0.25">
      <c r="A1556">
        <v>1810</v>
      </c>
      <c r="B1556" t="s">
        <v>75</v>
      </c>
      <c r="C1556" t="s">
        <v>1724</v>
      </c>
      <c r="D1556">
        <v>1216</v>
      </c>
      <c r="E1556">
        <v>1098</v>
      </c>
      <c r="F1556">
        <f t="shared" si="24"/>
        <v>10</v>
      </c>
      <c r="G1556" t="str">
        <f>STANDINGS_K[[#This Row],[League]]&amp;STANDINGS_K[[#This Row],[Team]]</f>
        <v>$150 Draft Champions Feb 25 1:00 pm Lg.3768Millertime2</v>
      </c>
    </row>
    <row r="1557" spans="1:7" x14ac:dyDescent="0.25">
      <c r="A1557">
        <v>1847</v>
      </c>
      <c r="B1557" t="s">
        <v>1658</v>
      </c>
      <c r="C1557" t="s">
        <v>1724</v>
      </c>
      <c r="D1557">
        <v>1212</v>
      </c>
      <c r="E1557">
        <v>1065.5</v>
      </c>
      <c r="F1557">
        <f t="shared" si="24"/>
        <v>11</v>
      </c>
      <c r="G1557" t="str">
        <f>STANDINGS_K[[#This Row],[League]]&amp;STANDINGS_K[[#This Row],[Team]]</f>
        <v>$150 Draft Champions Feb 25 1:00 pm Lg.3768Team Hamon</v>
      </c>
    </row>
    <row r="1558" spans="1:7" x14ac:dyDescent="0.25">
      <c r="A1558">
        <v>2065</v>
      </c>
      <c r="B1558" t="s">
        <v>1733</v>
      </c>
      <c r="C1558" t="s">
        <v>1724</v>
      </c>
      <c r="D1558">
        <v>1182</v>
      </c>
      <c r="E1558">
        <v>849</v>
      </c>
      <c r="F1558">
        <f t="shared" si="24"/>
        <v>12</v>
      </c>
      <c r="G1558" t="str">
        <f>STANDINGS_K[[#This Row],[League]]&amp;STANDINGS_K[[#This Row],[Team]]</f>
        <v>$150 Draft Champions Feb 25 1:00 pm Lg.3768Yu Choo Dee</v>
      </c>
    </row>
    <row r="1559" spans="1:7" x14ac:dyDescent="0.25">
      <c r="A1559">
        <v>2434</v>
      </c>
      <c r="B1559" t="s">
        <v>1732</v>
      </c>
      <c r="C1559" t="s">
        <v>1724</v>
      </c>
      <c r="D1559">
        <v>1113</v>
      </c>
      <c r="E1559">
        <v>476</v>
      </c>
      <c r="F1559">
        <f t="shared" si="24"/>
        <v>13</v>
      </c>
      <c r="G1559" t="str">
        <f>STANDINGS_K[[#This Row],[League]]&amp;STANDINGS_K[[#This Row],[Team]]</f>
        <v>$150 Draft Champions Feb 25 1:00 pm Lg.3768Charger Bar 7</v>
      </c>
    </row>
    <row r="1560" spans="1:7" x14ac:dyDescent="0.25">
      <c r="A1560">
        <v>2460</v>
      </c>
      <c r="B1560" t="s">
        <v>1727</v>
      </c>
      <c r="C1560" t="s">
        <v>1724</v>
      </c>
      <c r="D1560">
        <v>1107</v>
      </c>
      <c r="E1560">
        <v>451.5</v>
      </c>
      <c r="F1560">
        <f t="shared" si="24"/>
        <v>14</v>
      </c>
      <c r="G1560" t="str">
        <f>STANDINGS_K[[#This Row],[League]]&amp;STANDINGS_K[[#This Row],[Team]]</f>
        <v>$150 Draft Champions Feb 25 1:00 pm Lg.3768It's Clobberintime!</v>
      </c>
    </row>
    <row r="1561" spans="1:7" x14ac:dyDescent="0.25">
      <c r="A1561">
        <v>2863</v>
      </c>
      <c r="B1561" t="s">
        <v>1729</v>
      </c>
      <c r="C1561" t="s">
        <v>1724</v>
      </c>
      <c r="D1561">
        <v>920</v>
      </c>
      <c r="E1561">
        <v>46.5</v>
      </c>
      <c r="F1561">
        <f t="shared" si="24"/>
        <v>15</v>
      </c>
      <c r="G1561" t="str">
        <f>STANDINGS_K[[#This Row],[League]]&amp;STANDINGS_K[[#This Row],[Team]]</f>
        <v>$150 Draft Champions Feb 25 1:00 pm Lg.3768GAS ATTACK!</v>
      </c>
    </row>
    <row r="1562" spans="1:7" x14ac:dyDescent="0.25">
      <c r="A1562">
        <v>35</v>
      </c>
      <c r="B1562" t="s">
        <v>1742</v>
      </c>
      <c r="C1562" t="s">
        <v>1735</v>
      </c>
      <c r="D1562">
        <v>1544</v>
      </c>
      <c r="E1562">
        <v>2876</v>
      </c>
      <c r="F1562">
        <f t="shared" si="24"/>
        <v>1</v>
      </c>
      <c r="G1562" t="str">
        <f>STANDINGS_K[[#This Row],[League]]&amp;STANDINGS_K[[#This Row],[Team]]</f>
        <v>$150 Draft Champions Feb 26 1:00 pm Lg.3770The Lester of Two Evils</v>
      </c>
    </row>
    <row r="1563" spans="1:7" x14ac:dyDescent="0.25">
      <c r="A1563">
        <v>263</v>
      </c>
      <c r="B1563" t="s">
        <v>27</v>
      </c>
      <c r="C1563" t="s">
        <v>1735</v>
      </c>
      <c r="D1563">
        <v>1432</v>
      </c>
      <c r="E1563">
        <v>2648</v>
      </c>
      <c r="F1563">
        <f t="shared" si="24"/>
        <v>2</v>
      </c>
      <c r="G1563" t="str">
        <f>STANDINGS_K[[#This Row],[League]]&amp;STANDINGS_K[[#This Row],[Team]]</f>
        <v>$150 Draft Champions Feb 26 1:00 pm Lg.3770Team Brady</v>
      </c>
    </row>
    <row r="1564" spans="1:7" x14ac:dyDescent="0.25">
      <c r="A1564">
        <v>871</v>
      </c>
      <c r="B1564" t="s">
        <v>527</v>
      </c>
      <c r="C1564" t="s">
        <v>1735</v>
      </c>
      <c r="D1564">
        <v>1331</v>
      </c>
      <c r="E1564">
        <v>2038</v>
      </c>
      <c r="F1564">
        <f t="shared" si="24"/>
        <v>3</v>
      </c>
      <c r="G1564" t="str">
        <f>STANDINGS_K[[#This Row],[League]]&amp;STANDINGS_K[[#This Row],[Team]]</f>
        <v>$150 Draft Champions Feb 26 1:00 pm Lg.3770Hurlers</v>
      </c>
    </row>
    <row r="1565" spans="1:7" x14ac:dyDescent="0.25">
      <c r="A1565">
        <v>1227</v>
      </c>
      <c r="B1565" t="s">
        <v>1739</v>
      </c>
      <c r="C1565" t="s">
        <v>1735</v>
      </c>
      <c r="D1565">
        <v>1290</v>
      </c>
      <c r="E1565">
        <v>1684.5</v>
      </c>
      <c r="F1565">
        <f t="shared" si="24"/>
        <v>4</v>
      </c>
      <c r="G1565" t="str">
        <f>STANDINGS_K[[#This Row],[League]]&amp;STANDINGS_K[[#This Row],[Team]]</f>
        <v>$150 Draft Champions Feb 26 1:00 pm Lg.3770Old School Players-2</v>
      </c>
    </row>
    <row r="1566" spans="1:7" x14ac:dyDescent="0.25">
      <c r="A1566">
        <v>1329</v>
      </c>
      <c r="B1566" t="s">
        <v>686</v>
      </c>
      <c r="C1566" t="s">
        <v>1735</v>
      </c>
      <c r="D1566">
        <v>1275</v>
      </c>
      <c r="E1566">
        <v>1584</v>
      </c>
      <c r="F1566">
        <f t="shared" si="24"/>
        <v>5</v>
      </c>
      <c r="G1566" t="str">
        <f>STANDINGS_K[[#This Row],[League]]&amp;STANDINGS_K[[#This Row],[Team]]</f>
        <v>$150 Draft Champions Feb 26 1:00 pm Lg.3770Team Liebman</v>
      </c>
    </row>
    <row r="1567" spans="1:7" x14ac:dyDescent="0.25">
      <c r="A1567">
        <v>1537</v>
      </c>
      <c r="B1567" t="s">
        <v>1738</v>
      </c>
      <c r="C1567" t="s">
        <v>1735</v>
      </c>
      <c r="D1567">
        <v>1251</v>
      </c>
      <c r="E1567">
        <v>1369</v>
      </c>
      <c r="F1567">
        <f t="shared" si="24"/>
        <v>6</v>
      </c>
      <c r="G1567" t="str">
        <f>STANDINGS_K[[#This Row],[League]]&amp;STANDINGS_K[[#This Row],[Team]]</f>
        <v>$150 Draft Champions Feb 26 1:00 pm Lg.3770Aardvarks of Doom</v>
      </c>
    </row>
    <row r="1568" spans="1:7" x14ac:dyDescent="0.25">
      <c r="A1568">
        <v>1584</v>
      </c>
      <c r="B1568" t="s">
        <v>1740</v>
      </c>
      <c r="C1568" t="s">
        <v>1735</v>
      </c>
      <c r="D1568">
        <v>1247</v>
      </c>
      <c r="E1568">
        <v>1327.5</v>
      </c>
      <c r="F1568">
        <f t="shared" si="24"/>
        <v>7</v>
      </c>
      <c r="G1568" t="str">
        <f>STANDINGS_K[[#This Row],[League]]&amp;STANDINGS_K[[#This Row],[Team]]</f>
        <v>$150 Draft Champions Feb 26 1:00 pm Lg.3770Mad Bum All-Stars</v>
      </c>
    </row>
    <row r="1569" spans="1:7" x14ac:dyDescent="0.25">
      <c r="A1569">
        <v>1587</v>
      </c>
      <c r="B1569" t="s">
        <v>1737</v>
      </c>
      <c r="C1569" t="s">
        <v>1735</v>
      </c>
      <c r="D1569">
        <v>1247</v>
      </c>
      <c r="E1569">
        <v>1327.5</v>
      </c>
      <c r="F1569">
        <f t="shared" si="24"/>
        <v>8</v>
      </c>
      <c r="G1569" t="str">
        <f>STANDINGS_K[[#This Row],[League]]&amp;STANDINGS_K[[#This Row],[Team]]</f>
        <v>$150 Draft Champions Feb 26 1:00 pm Lg.3770Thebeau 9</v>
      </c>
    </row>
    <row r="1570" spans="1:7" x14ac:dyDescent="0.25">
      <c r="A1570">
        <v>1775</v>
      </c>
      <c r="B1570" t="s">
        <v>187</v>
      </c>
      <c r="C1570" t="s">
        <v>1735</v>
      </c>
      <c r="D1570">
        <v>1221</v>
      </c>
      <c r="E1570">
        <v>1133.5</v>
      </c>
      <c r="F1570">
        <f t="shared" si="24"/>
        <v>9</v>
      </c>
      <c r="G1570" t="str">
        <f>STANDINGS_K[[#This Row],[League]]&amp;STANDINGS_K[[#This Row],[Team]]</f>
        <v>$150 Draft Champions Feb 26 1:00 pm Lg.3770August Legion II</v>
      </c>
    </row>
    <row r="1571" spans="1:7" x14ac:dyDescent="0.25">
      <c r="A1571">
        <v>1782</v>
      </c>
      <c r="B1571" t="s">
        <v>1734</v>
      </c>
      <c r="C1571" t="s">
        <v>1735</v>
      </c>
      <c r="D1571">
        <v>1220</v>
      </c>
      <c r="E1571">
        <v>1128.5</v>
      </c>
      <c r="F1571">
        <f t="shared" si="24"/>
        <v>10</v>
      </c>
      <c r="G1571" t="str">
        <f>STANDINGS_K[[#This Row],[League]]&amp;STANDINGS_K[[#This Row],[Team]]</f>
        <v>$150 Draft Champions Feb 26 1:00 pm Lg.3770Medlen with my Trout</v>
      </c>
    </row>
    <row r="1572" spans="1:7" x14ac:dyDescent="0.25">
      <c r="A1572">
        <v>1863</v>
      </c>
      <c r="B1572" t="s">
        <v>311</v>
      </c>
      <c r="C1572" t="s">
        <v>1735</v>
      </c>
      <c r="D1572">
        <v>1209</v>
      </c>
      <c r="E1572">
        <v>1044.5</v>
      </c>
      <c r="F1572">
        <f t="shared" si="24"/>
        <v>11</v>
      </c>
      <c r="G1572" t="str">
        <f>STANDINGS_K[[#This Row],[League]]&amp;STANDINGS_K[[#This Row],[Team]]</f>
        <v>$150 Draft Champions Feb 26 1:00 pm Lg.3770Blazing Gunz</v>
      </c>
    </row>
    <row r="1573" spans="1:7" x14ac:dyDescent="0.25">
      <c r="A1573">
        <v>1958</v>
      </c>
      <c r="B1573" t="s">
        <v>1736</v>
      </c>
      <c r="C1573" t="s">
        <v>1735</v>
      </c>
      <c r="D1573">
        <v>1199</v>
      </c>
      <c r="E1573">
        <v>951</v>
      </c>
      <c r="F1573">
        <f t="shared" si="24"/>
        <v>12</v>
      </c>
      <c r="G1573" t="str">
        <f>STANDINGS_K[[#This Row],[League]]&amp;STANDINGS_K[[#This Row],[Team]]</f>
        <v>$150 Draft Champions Feb 26 1:00 pm Lg.3770Campy39</v>
      </c>
    </row>
    <row r="1574" spans="1:7" x14ac:dyDescent="0.25">
      <c r="A1574">
        <v>2198</v>
      </c>
      <c r="B1574" t="s">
        <v>592</v>
      </c>
      <c r="C1574" t="s">
        <v>1735</v>
      </c>
      <c r="D1574">
        <v>1161</v>
      </c>
      <c r="E1574">
        <v>715</v>
      </c>
      <c r="F1574">
        <f t="shared" si="24"/>
        <v>13</v>
      </c>
      <c r="G1574" t="str">
        <f>STANDINGS_K[[#This Row],[League]]&amp;STANDINGS_K[[#This Row],[Team]]</f>
        <v>$150 Draft Champions Feb 26 1:00 pm Lg.3770Team Bennette</v>
      </c>
    </row>
    <row r="1575" spans="1:7" x14ac:dyDescent="0.25">
      <c r="A1575">
        <v>2228</v>
      </c>
      <c r="B1575" t="s">
        <v>1741</v>
      </c>
      <c r="C1575" t="s">
        <v>1735</v>
      </c>
      <c r="D1575">
        <v>1156</v>
      </c>
      <c r="E1575">
        <v>682</v>
      </c>
      <c r="F1575">
        <f t="shared" si="24"/>
        <v>14</v>
      </c>
      <c r="G1575" t="str">
        <f>STANDINGS_K[[#This Row],[League]]&amp;STANDINGS_K[[#This Row],[Team]]</f>
        <v>$150 Draft Champions Feb 26 1:00 pm Lg.3770Sherm</v>
      </c>
    </row>
    <row r="1576" spans="1:7" x14ac:dyDescent="0.25">
      <c r="A1576">
        <v>2322</v>
      </c>
      <c r="B1576" t="s">
        <v>479</v>
      </c>
      <c r="C1576" t="s">
        <v>1735</v>
      </c>
      <c r="D1576">
        <v>1141</v>
      </c>
      <c r="E1576">
        <v>588</v>
      </c>
      <c r="F1576">
        <f t="shared" si="24"/>
        <v>15</v>
      </c>
      <c r="G1576" t="str">
        <f>STANDINGS_K[[#This Row],[League]]&amp;STANDINGS_K[[#This Row],[Team]]</f>
        <v>$150 Draft Champions Feb 26 1:00 pm Lg.3770FrozenRopes</v>
      </c>
    </row>
    <row r="1577" spans="1:7" x14ac:dyDescent="0.25">
      <c r="A1577">
        <v>366</v>
      </c>
      <c r="B1577" t="s">
        <v>321</v>
      </c>
      <c r="C1577" t="s">
        <v>1744</v>
      </c>
      <c r="D1577">
        <v>1405</v>
      </c>
      <c r="E1577">
        <v>2544.5</v>
      </c>
      <c r="F1577">
        <f t="shared" si="24"/>
        <v>1</v>
      </c>
      <c r="G1577" t="str">
        <f>STANDINGS_K[[#This Row],[League]]&amp;STANDINGS_K[[#This Row],[Team]]</f>
        <v>$150 Draft Champions Feb 26 1:00 pm Lg.3772JoeMorgan</v>
      </c>
    </row>
    <row r="1578" spans="1:7" x14ac:dyDescent="0.25">
      <c r="A1578">
        <v>515</v>
      </c>
      <c r="B1578" t="s">
        <v>1751</v>
      </c>
      <c r="C1578" t="s">
        <v>1744</v>
      </c>
      <c r="D1578">
        <v>1382</v>
      </c>
      <c r="E1578">
        <v>2395.5</v>
      </c>
      <c r="F1578">
        <f t="shared" si="24"/>
        <v>2</v>
      </c>
      <c r="G1578" t="str">
        <f>STANDINGS_K[[#This Row],[League]]&amp;STANDINGS_K[[#This Row],[Team]]</f>
        <v>$150 Draft Champions Feb 26 1:00 pm Lg.3772Skank Trance V</v>
      </c>
    </row>
    <row r="1579" spans="1:7" x14ac:dyDescent="0.25">
      <c r="A1579">
        <v>716</v>
      </c>
      <c r="B1579" t="s">
        <v>1750</v>
      </c>
      <c r="C1579" t="s">
        <v>1744</v>
      </c>
      <c r="D1579">
        <v>1351</v>
      </c>
      <c r="E1579">
        <v>2200.5</v>
      </c>
      <c r="F1579">
        <f t="shared" si="24"/>
        <v>3</v>
      </c>
      <c r="G1579" t="str">
        <f>STANDINGS_K[[#This Row],[League]]&amp;STANDINGS_K[[#This Row],[Team]]</f>
        <v>$150 Draft Champions Feb 26 1:00 pm Lg.3772Tons of Fun</v>
      </c>
    </row>
    <row r="1580" spans="1:7" x14ac:dyDescent="0.25">
      <c r="A1580">
        <v>958</v>
      </c>
      <c r="B1580" t="s">
        <v>1745</v>
      </c>
      <c r="C1580" t="s">
        <v>1744</v>
      </c>
      <c r="D1580">
        <v>1322</v>
      </c>
      <c r="E1580">
        <v>1954</v>
      </c>
      <c r="F1580">
        <f t="shared" si="24"/>
        <v>4</v>
      </c>
      <c r="G1580" t="str">
        <f>STANDINGS_K[[#This Row],[League]]&amp;STANDINGS_K[[#This Row],[Team]]</f>
        <v>$150 Draft Champions Feb 26 1:00 pm Lg.3772Philadelphia Punishers</v>
      </c>
    </row>
    <row r="1581" spans="1:7" x14ac:dyDescent="0.25">
      <c r="A1581">
        <v>1062</v>
      </c>
      <c r="B1581" t="s">
        <v>1747</v>
      </c>
      <c r="C1581" t="s">
        <v>1744</v>
      </c>
      <c r="D1581">
        <v>1309</v>
      </c>
      <c r="E1581">
        <v>1844</v>
      </c>
      <c r="F1581">
        <f t="shared" si="24"/>
        <v>5</v>
      </c>
      <c r="G1581" t="str">
        <f>STANDINGS_K[[#This Row],[League]]&amp;STANDINGS_K[[#This Row],[Team]]</f>
        <v>$150 Draft Champions Feb 26 1:00 pm Lg.3772Donkey Teeth</v>
      </c>
    </row>
    <row r="1582" spans="1:7" x14ac:dyDescent="0.25">
      <c r="A1582">
        <v>1431</v>
      </c>
      <c r="B1582" t="s">
        <v>1748</v>
      </c>
      <c r="C1582" t="s">
        <v>1744</v>
      </c>
      <c r="D1582">
        <v>1264</v>
      </c>
      <c r="E1582">
        <v>1478</v>
      </c>
      <c r="F1582">
        <f t="shared" si="24"/>
        <v>6</v>
      </c>
      <c r="G1582" t="str">
        <f>STANDINGS_K[[#This Row],[League]]&amp;STANDINGS_K[[#This Row],[Team]]</f>
        <v>$150 Draft Champions Feb 26 1:00 pm Lg.3772Buzzard Bob's</v>
      </c>
    </row>
    <row r="1583" spans="1:7" x14ac:dyDescent="0.25">
      <c r="A1583">
        <v>1570</v>
      </c>
      <c r="B1583" t="s">
        <v>201</v>
      </c>
      <c r="C1583" t="s">
        <v>1744</v>
      </c>
      <c r="D1583">
        <v>1248</v>
      </c>
      <c r="E1583">
        <v>1340</v>
      </c>
      <c r="F1583">
        <f t="shared" si="24"/>
        <v>7</v>
      </c>
      <c r="G1583" t="str">
        <f>STANDINGS_K[[#This Row],[League]]&amp;STANDINGS_K[[#This Row],[Team]]</f>
        <v>$150 Draft Champions Feb 26 1:00 pm Lg.3772Los Pterodactyls</v>
      </c>
    </row>
    <row r="1584" spans="1:7" x14ac:dyDescent="0.25">
      <c r="A1584">
        <v>1680</v>
      </c>
      <c r="B1584" t="s">
        <v>1754</v>
      </c>
      <c r="C1584" t="s">
        <v>1744</v>
      </c>
      <c r="D1584">
        <v>1234</v>
      </c>
      <c r="E1584">
        <v>1231.5</v>
      </c>
      <c r="F1584">
        <f t="shared" si="24"/>
        <v>8</v>
      </c>
      <c r="G1584" t="str">
        <f>STANDINGS_K[[#This Row],[League]]&amp;STANDINGS_K[[#This Row],[Team]]</f>
        <v>$150 Draft Champions Feb 26 1:00 pm Lg.3772Dookie McGee v6 - $150</v>
      </c>
    </row>
    <row r="1585" spans="1:7" x14ac:dyDescent="0.25">
      <c r="A1585">
        <v>1909</v>
      </c>
      <c r="B1585" t="s">
        <v>1743</v>
      </c>
      <c r="C1585" t="s">
        <v>1744</v>
      </c>
      <c r="D1585">
        <v>1205</v>
      </c>
      <c r="E1585">
        <v>1010.5</v>
      </c>
      <c r="F1585">
        <f t="shared" si="24"/>
        <v>9</v>
      </c>
      <c r="G1585" t="str">
        <f>STANDINGS_K[[#This Row],[League]]&amp;STANDINGS_K[[#This Row],[Team]]</f>
        <v>$150 Draft Champions Feb 26 1:00 pm Lg.3772zima.........</v>
      </c>
    </row>
    <row r="1586" spans="1:7" x14ac:dyDescent="0.25">
      <c r="A1586">
        <v>2303</v>
      </c>
      <c r="B1586" t="s">
        <v>1755</v>
      </c>
      <c r="C1586" t="s">
        <v>1744</v>
      </c>
      <c r="D1586">
        <v>1144</v>
      </c>
      <c r="E1586">
        <v>610</v>
      </c>
      <c r="F1586">
        <f t="shared" si="24"/>
        <v>10</v>
      </c>
      <c r="G1586" t="str">
        <f>STANDINGS_K[[#This Row],[League]]&amp;STANDINGS_K[[#This Row],[Team]]</f>
        <v>$150 Draft Champions Feb 26 1:00 pm Lg.3772The Evil Empire</v>
      </c>
    </row>
    <row r="1587" spans="1:7" x14ac:dyDescent="0.25">
      <c r="A1587">
        <v>2441</v>
      </c>
      <c r="B1587" t="s">
        <v>1753</v>
      </c>
      <c r="C1587" t="s">
        <v>1744</v>
      </c>
      <c r="D1587">
        <v>1111</v>
      </c>
      <c r="E1587">
        <v>469.5</v>
      </c>
      <c r="F1587">
        <f t="shared" si="24"/>
        <v>11</v>
      </c>
      <c r="G1587" t="str">
        <f>STANDINGS_K[[#This Row],[League]]&amp;STANDINGS_K[[#This Row],[Team]]</f>
        <v>$150 Draft Champions Feb 26 1:00 pm Lg.3772Reuben Kinkaid fan club</v>
      </c>
    </row>
    <row r="1588" spans="1:7" x14ac:dyDescent="0.25">
      <c r="A1588">
        <v>2445</v>
      </c>
      <c r="B1588" t="s">
        <v>1749</v>
      </c>
      <c r="C1588" t="s">
        <v>1744</v>
      </c>
      <c r="D1588">
        <v>1110</v>
      </c>
      <c r="E1588">
        <v>464.5</v>
      </c>
      <c r="F1588">
        <f t="shared" si="24"/>
        <v>12</v>
      </c>
      <c r="G1588" t="str">
        <f>STANDINGS_K[[#This Row],[League]]&amp;STANDINGS_K[[#This Row],[Team]]</f>
        <v>$150 Draft Champions Feb 26 1:00 pm Lg.3772Jack and Jordan 3</v>
      </c>
    </row>
    <row r="1589" spans="1:7" x14ac:dyDescent="0.25">
      <c r="A1589">
        <v>2450</v>
      </c>
      <c r="B1589" t="s">
        <v>1752</v>
      </c>
      <c r="C1589" t="s">
        <v>1744</v>
      </c>
      <c r="D1589">
        <v>1109</v>
      </c>
      <c r="E1589">
        <v>459.5</v>
      </c>
      <c r="F1589">
        <f t="shared" si="24"/>
        <v>13</v>
      </c>
      <c r="G1589" t="str">
        <f>STANDINGS_K[[#This Row],[League]]&amp;STANDINGS_K[[#This Row],[Team]]</f>
        <v>$150 Draft Champions Feb 26 1:00 pm Lg.3772Inspector Gadget</v>
      </c>
    </row>
    <row r="1590" spans="1:7" x14ac:dyDescent="0.25">
      <c r="A1590">
        <v>2547</v>
      </c>
      <c r="B1590" t="s">
        <v>1756</v>
      </c>
      <c r="C1590" t="s">
        <v>1744</v>
      </c>
      <c r="D1590">
        <v>1087</v>
      </c>
      <c r="E1590">
        <v>365</v>
      </c>
      <c r="F1590">
        <f t="shared" si="24"/>
        <v>14</v>
      </c>
      <c r="G1590" t="str">
        <f>STANDINGS_K[[#This Row],[League]]&amp;STANDINGS_K[[#This Row],[Team]]</f>
        <v>$150 Draft Champions Feb 26 1:00 pm Lg.3772Roger That</v>
      </c>
    </row>
    <row r="1591" spans="1:7" x14ac:dyDescent="0.25">
      <c r="A1591">
        <v>2597</v>
      </c>
      <c r="B1591" t="s">
        <v>1746</v>
      </c>
      <c r="C1591" t="s">
        <v>1744</v>
      </c>
      <c r="D1591">
        <v>1071</v>
      </c>
      <c r="E1591">
        <v>314</v>
      </c>
      <c r="F1591">
        <f t="shared" si="24"/>
        <v>15</v>
      </c>
      <c r="G1591" t="str">
        <f>STANDINGS_K[[#This Row],[League]]&amp;STANDINGS_K[[#This Row],[Team]]</f>
        <v>$150 Draft Champions Feb 26 1:00 pm Lg.3772Hinkie</v>
      </c>
    </row>
    <row r="1592" spans="1:7" x14ac:dyDescent="0.25">
      <c r="A1592">
        <v>125</v>
      </c>
      <c r="B1592" t="s">
        <v>1764</v>
      </c>
      <c r="C1592" t="s">
        <v>1758</v>
      </c>
      <c r="D1592">
        <v>1476</v>
      </c>
      <c r="E1592">
        <v>2786.5</v>
      </c>
      <c r="F1592">
        <f t="shared" si="24"/>
        <v>1</v>
      </c>
      <c r="G1592" t="str">
        <f>STANDINGS_K[[#This Row],[League]]&amp;STANDINGS_K[[#This Row],[Team]]</f>
        <v>$150 Draft Champions Feb 27 1:00 pm Lg.3775Cedar Saisons</v>
      </c>
    </row>
    <row r="1593" spans="1:7" x14ac:dyDescent="0.25">
      <c r="A1593">
        <v>176</v>
      </c>
      <c r="B1593" t="s">
        <v>1763</v>
      </c>
      <c r="C1593" t="s">
        <v>1758</v>
      </c>
      <c r="D1593">
        <v>1457</v>
      </c>
      <c r="E1593">
        <v>2734.5</v>
      </c>
      <c r="F1593">
        <f t="shared" si="24"/>
        <v>2</v>
      </c>
      <c r="G1593" t="str">
        <f>STANDINGS_K[[#This Row],[League]]&amp;STANDINGS_K[[#This Row],[Team]]</f>
        <v>$150 Draft Champions Feb 27 1:00 pm Lg.3775Richie Tenenbaum</v>
      </c>
    </row>
    <row r="1594" spans="1:7" x14ac:dyDescent="0.25">
      <c r="A1594">
        <v>504</v>
      </c>
      <c r="B1594" t="s">
        <v>108</v>
      </c>
      <c r="C1594" t="s">
        <v>1758</v>
      </c>
      <c r="D1594">
        <v>1384</v>
      </c>
      <c r="E1594">
        <v>2405.5</v>
      </c>
      <c r="F1594">
        <f t="shared" si="24"/>
        <v>3</v>
      </c>
      <c r="G1594" t="str">
        <f>STANDINGS_K[[#This Row],[League]]&amp;STANDINGS_K[[#This Row],[Team]]</f>
        <v>$150 Draft Champions Feb 27 1:00 pm Lg.3775Meercatjohn</v>
      </c>
    </row>
    <row r="1595" spans="1:7" x14ac:dyDescent="0.25">
      <c r="A1595">
        <v>583</v>
      </c>
      <c r="B1595" t="s">
        <v>1526</v>
      </c>
      <c r="C1595" t="s">
        <v>1758</v>
      </c>
      <c r="D1595">
        <v>1370</v>
      </c>
      <c r="E1595">
        <v>2326</v>
      </c>
      <c r="F1595">
        <f t="shared" si="24"/>
        <v>4</v>
      </c>
      <c r="G1595" t="str">
        <f>STANDINGS_K[[#This Row],[League]]&amp;STANDINGS_K[[#This Row],[Team]]</f>
        <v>$150 Draft Champions Feb 27 1:00 pm Lg.3775Jack Keefe</v>
      </c>
    </row>
    <row r="1596" spans="1:7" x14ac:dyDescent="0.25">
      <c r="A1596">
        <v>1023</v>
      </c>
      <c r="B1596" t="s">
        <v>1768</v>
      </c>
      <c r="C1596" t="s">
        <v>1758</v>
      </c>
      <c r="D1596">
        <v>1313</v>
      </c>
      <c r="E1596">
        <v>1882</v>
      </c>
      <c r="F1596">
        <f t="shared" si="24"/>
        <v>5</v>
      </c>
      <c r="G1596" t="str">
        <f>STANDINGS_K[[#This Row],[League]]&amp;STANDINGS_K[[#This Row],[Team]]</f>
        <v>$150 Draft Champions Feb 27 1:00 pm Lg.37752016 Champ</v>
      </c>
    </row>
    <row r="1597" spans="1:7" x14ac:dyDescent="0.25">
      <c r="A1597">
        <v>1345</v>
      </c>
      <c r="B1597" t="s">
        <v>1757</v>
      </c>
      <c r="C1597" t="s">
        <v>1758</v>
      </c>
      <c r="D1597">
        <v>1274</v>
      </c>
      <c r="E1597">
        <v>1573</v>
      </c>
      <c r="F1597">
        <f t="shared" si="24"/>
        <v>6</v>
      </c>
      <c r="G1597" t="str">
        <f>STANDINGS_K[[#This Row],[League]]&amp;STANDINGS_K[[#This Row],[Team]]</f>
        <v>$150 Draft Champions Feb 27 1:00 pm Lg.3775White Russians</v>
      </c>
    </row>
    <row r="1598" spans="1:7" x14ac:dyDescent="0.25">
      <c r="A1598">
        <v>1687</v>
      </c>
      <c r="B1598" t="s">
        <v>1766</v>
      </c>
      <c r="C1598" t="s">
        <v>1758</v>
      </c>
      <c r="D1598">
        <v>1233</v>
      </c>
      <c r="E1598">
        <v>1220</v>
      </c>
      <c r="F1598">
        <f t="shared" si="24"/>
        <v>7</v>
      </c>
      <c r="G1598" t="str">
        <f>STANDINGS_K[[#This Row],[League]]&amp;STANDINGS_K[[#This Row],[Team]]</f>
        <v>$150 Draft Champions Feb 27 1:00 pm Lg.3775BugEaters2</v>
      </c>
    </row>
    <row r="1599" spans="1:7" x14ac:dyDescent="0.25">
      <c r="A1599">
        <v>1795</v>
      </c>
      <c r="B1599" t="s">
        <v>1765</v>
      </c>
      <c r="C1599" t="s">
        <v>1758</v>
      </c>
      <c r="D1599">
        <v>1218</v>
      </c>
      <c r="E1599">
        <v>1116</v>
      </c>
      <c r="F1599">
        <f t="shared" si="24"/>
        <v>8</v>
      </c>
      <c r="G1599" t="str">
        <f>STANDINGS_K[[#This Row],[League]]&amp;STANDINGS_K[[#This Row],[Team]]</f>
        <v>$150 Draft Champions Feb 27 1:00 pm Lg.3775NOKOMIS REDSKINS</v>
      </c>
    </row>
    <row r="1600" spans="1:7" x14ac:dyDescent="0.25">
      <c r="A1600">
        <v>1879</v>
      </c>
      <c r="B1600" t="s">
        <v>1767</v>
      </c>
      <c r="C1600" t="s">
        <v>1758</v>
      </c>
      <c r="D1600">
        <v>1207</v>
      </c>
      <c r="E1600">
        <v>1030</v>
      </c>
      <c r="F1600">
        <f t="shared" si="24"/>
        <v>9</v>
      </c>
      <c r="G1600" t="str">
        <f>STANDINGS_K[[#This Row],[League]]&amp;STANDINGS_K[[#This Row],[Team]]</f>
        <v>$150 Draft Champions Feb 27 1:00 pm Lg.3775Big Slick Outlaws</v>
      </c>
    </row>
    <row r="1601" spans="1:7" x14ac:dyDescent="0.25">
      <c r="A1601">
        <v>1883</v>
      </c>
      <c r="B1601" t="s">
        <v>1760</v>
      </c>
      <c r="C1601" t="s">
        <v>1758</v>
      </c>
      <c r="D1601">
        <v>1207</v>
      </c>
      <c r="E1601">
        <v>1030</v>
      </c>
      <c r="F1601">
        <f t="shared" si="24"/>
        <v>10</v>
      </c>
      <c r="G1601" t="str">
        <f>STANDINGS_K[[#This Row],[League]]&amp;STANDINGS_K[[#This Row],[Team]]</f>
        <v>$150 Draft Champions Feb 27 1:00 pm Lg.3775Team Blasetti</v>
      </c>
    </row>
    <row r="1602" spans="1:7" x14ac:dyDescent="0.25">
      <c r="A1602">
        <v>2248</v>
      </c>
      <c r="B1602" t="s">
        <v>1759</v>
      </c>
      <c r="C1602" t="s">
        <v>1758</v>
      </c>
      <c r="D1602">
        <v>1154</v>
      </c>
      <c r="E1602">
        <v>666</v>
      </c>
      <c r="F1602">
        <f t="shared" si="24"/>
        <v>11</v>
      </c>
      <c r="G1602" t="str">
        <f>STANDINGS_K[[#This Row],[League]]&amp;STANDINGS_K[[#This Row],[Team]]</f>
        <v>$150 Draft Champions Feb 27 1:00 pm Lg.3775Wallimooners</v>
      </c>
    </row>
    <row r="1603" spans="1:7" x14ac:dyDescent="0.25">
      <c r="A1603">
        <v>2266</v>
      </c>
      <c r="B1603" t="s">
        <v>1762</v>
      </c>
      <c r="C1603" t="s">
        <v>1758</v>
      </c>
      <c r="D1603">
        <v>1151</v>
      </c>
      <c r="E1603">
        <v>646.5</v>
      </c>
      <c r="F1603">
        <f t="shared" ref="F1603:F1666" si="25">IF(C1603=C1602,F1602+1,1)</f>
        <v>12</v>
      </c>
      <c r="G1603" t="str">
        <f>STANDINGS_K[[#This Row],[League]]&amp;STANDINGS_K[[#This Row],[Team]]</f>
        <v>$150 Draft Champions Feb 27 1:00 pm Lg.3775Kockoa Kong</v>
      </c>
    </row>
    <row r="1604" spans="1:7" x14ac:dyDescent="0.25">
      <c r="A1604">
        <v>2463</v>
      </c>
      <c r="B1604" t="s">
        <v>1761</v>
      </c>
      <c r="C1604" t="s">
        <v>1758</v>
      </c>
      <c r="D1604">
        <v>1106</v>
      </c>
      <c r="E1604">
        <v>447.5</v>
      </c>
      <c r="F1604">
        <f t="shared" si="25"/>
        <v>13</v>
      </c>
      <c r="G1604" t="str">
        <f>STANDINGS_K[[#This Row],[League]]&amp;STANDINGS_K[[#This Row],[Team]]</f>
        <v>$150 Draft Champions Feb 27 1:00 pm Lg.3775BALL &amp; CHAIN</v>
      </c>
    </row>
    <row r="1605" spans="1:7" x14ac:dyDescent="0.25">
      <c r="A1605">
        <v>2619</v>
      </c>
      <c r="B1605" t="s">
        <v>90</v>
      </c>
      <c r="C1605" t="s">
        <v>1758</v>
      </c>
      <c r="D1605">
        <v>1062</v>
      </c>
      <c r="E1605">
        <v>291</v>
      </c>
      <c r="F1605">
        <f t="shared" si="25"/>
        <v>14</v>
      </c>
      <c r="G1605" t="str">
        <f>STANDINGS_K[[#This Row],[League]]&amp;STANDINGS_K[[#This Row],[Team]]</f>
        <v>$150 Draft Champions Feb 27 1:00 pm Lg.3775Gotham Gophers</v>
      </c>
    </row>
    <row r="1606" spans="1:7" x14ac:dyDescent="0.25">
      <c r="A1606">
        <v>2781</v>
      </c>
      <c r="B1606" t="s">
        <v>1630</v>
      </c>
      <c r="C1606" t="s">
        <v>1758</v>
      </c>
      <c r="D1606">
        <v>991</v>
      </c>
      <c r="E1606">
        <v>130.5</v>
      </c>
      <c r="F1606">
        <f t="shared" si="25"/>
        <v>15</v>
      </c>
      <c r="G1606" t="str">
        <f>STANDINGS_K[[#This Row],[League]]&amp;STANDINGS_K[[#This Row],[Team]]</f>
        <v>$150 Draft Champions Feb 27 1:00 pm Lg.3775Iron Lung</v>
      </c>
    </row>
    <row r="1607" spans="1:7" x14ac:dyDescent="0.25">
      <c r="A1607">
        <v>161</v>
      </c>
      <c r="B1607" t="s">
        <v>1777</v>
      </c>
      <c r="C1607" t="s">
        <v>1770</v>
      </c>
      <c r="D1607">
        <v>1462</v>
      </c>
      <c r="E1607">
        <v>2750.5</v>
      </c>
      <c r="F1607">
        <f t="shared" si="25"/>
        <v>1</v>
      </c>
      <c r="G1607" t="str">
        <f>STANDINGS_K[[#This Row],[League]]&amp;STANDINGS_K[[#This Row],[Team]]</f>
        <v>$150 Draft Champions Feb 27 1:00 pm Lg.3777T &amp; Maz</v>
      </c>
    </row>
    <row r="1608" spans="1:7" x14ac:dyDescent="0.25">
      <c r="A1608">
        <v>356</v>
      </c>
      <c r="B1608" t="s">
        <v>1773</v>
      </c>
      <c r="C1608" t="s">
        <v>1770</v>
      </c>
      <c r="D1608">
        <v>1408</v>
      </c>
      <c r="E1608">
        <v>2559</v>
      </c>
      <c r="F1608">
        <f t="shared" si="25"/>
        <v>2</v>
      </c>
      <c r="G1608" t="str">
        <f>STANDINGS_K[[#This Row],[League]]&amp;STANDINGS_K[[#This Row],[Team]]</f>
        <v>$150 Draft Champions Feb 27 1:00 pm Lg.3777The Iron Duke</v>
      </c>
    </row>
    <row r="1609" spans="1:7" x14ac:dyDescent="0.25">
      <c r="A1609">
        <v>610</v>
      </c>
      <c r="B1609" t="s">
        <v>99</v>
      </c>
      <c r="C1609" t="s">
        <v>1770</v>
      </c>
      <c r="D1609">
        <v>1367</v>
      </c>
      <c r="E1609">
        <v>2303</v>
      </c>
      <c r="F1609">
        <f t="shared" si="25"/>
        <v>3</v>
      </c>
      <c r="G1609" t="str">
        <f>STANDINGS_K[[#This Row],[League]]&amp;STANDINGS_K[[#This Row],[Team]]</f>
        <v>$150 Draft Champions Feb 27 1:00 pm Lg.3777smackers VIII</v>
      </c>
    </row>
    <row r="1610" spans="1:7" x14ac:dyDescent="0.25">
      <c r="A1610">
        <v>616</v>
      </c>
      <c r="B1610" t="s">
        <v>1779</v>
      </c>
      <c r="C1610" t="s">
        <v>1770</v>
      </c>
      <c r="D1610">
        <v>1365</v>
      </c>
      <c r="E1610">
        <v>2293.5</v>
      </c>
      <c r="F1610">
        <f t="shared" si="25"/>
        <v>4</v>
      </c>
      <c r="G1610" t="str">
        <f>STANDINGS_K[[#This Row],[League]]&amp;STANDINGS_K[[#This Row],[Team]]</f>
        <v>$150 Draft Champions Feb 27 1:00 pm Lg.3777PANIK DC1</v>
      </c>
    </row>
    <row r="1611" spans="1:7" x14ac:dyDescent="0.25">
      <c r="A1611">
        <v>659</v>
      </c>
      <c r="B1611" t="s">
        <v>1769</v>
      </c>
      <c r="C1611" t="s">
        <v>1770</v>
      </c>
      <c r="D1611">
        <v>1358</v>
      </c>
      <c r="E1611">
        <v>2250.5</v>
      </c>
      <c r="F1611">
        <f t="shared" si="25"/>
        <v>5</v>
      </c>
      <c r="G1611" t="str">
        <f>STANDINGS_K[[#This Row],[League]]&amp;STANDINGS_K[[#This Row],[Team]]</f>
        <v>$150 Draft Champions Feb 27 1:00 pm Lg.3777Big Mac Attack DC</v>
      </c>
    </row>
    <row r="1612" spans="1:7" x14ac:dyDescent="0.25">
      <c r="A1612">
        <v>862</v>
      </c>
      <c r="B1612" t="s">
        <v>1778</v>
      </c>
      <c r="C1612" t="s">
        <v>1770</v>
      </c>
      <c r="D1612">
        <v>1332</v>
      </c>
      <c r="E1612">
        <v>2049</v>
      </c>
      <c r="F1612">
        <f t="shared" si="25"/>
        <v>6</v>
      </c>
      <c r="G1612" t="str">
        <f>STANDINGS_K[[#This Row],[League]]&amp;STANDINGS_K[[#This Row],[Team]]</f>
        <v>$150 Draft Champions Feb 27 1:00 pm Lg.3777Mad Russians</v>
      </c>
    </row>
    <row r="1613" spans="1:7" x14ac:dyDescent="0.25">
      <c r="A1613">
        <v>934</v>
      </c>
      <c r="B1613" t="s">
        <v>505</v>
      </c>
      <c r="C1613" t="s">
        <v>1770</v>
      </c>
      <c r="D1613">
        <v>1325</v>
      </c>
      <c r="E1613">
        <v>1974.5</v>
      </c>
      <c r="F1613">
        <f t="shared" si="25"/>
        <v>7</v>
      </c>
      <c r="G1613" t="str">
        <f>STANDINGS_K[[#This Row],[League]]&amp;STANDINGS_K[[#This Row],[Team]]</f>
        <v>$150 Draft Champions Feb 27 1:00 pm Lg.3777Hit Grass, Win Salad</v>
      </c>
    </row>
    <row r="1614" spans="1:7" x14ac:dyDescent="0.25">
      <c r="A1614">
        <v>1099</v>
      </c>
      <c r="B1614" t="s">
        <v>1774</v>
      </c>
      <c r="C1614" t="s">
        <v>1770</v>
      </c>
      <c r="D1614">
        <v>1306</v>
      </c>
      <c r="E1614">
        <v>1811.5</v>
      </c>
      <c r="F1614">
        <f t="shared" si="25"/>
        <v>8</v>
      </c>
      <c r="G1614" t="str">
        <f>STANDINGS_K[[#This Row],[League]]&amp;STANDINGS_K[[#This Row],[Team]]</f>
        <v>$150 Draft Champions Feb 27 1:00 pm Lg.3777D-Towners</v>
      </c>
    </row>
    <row r="1615" spans="1:7" x14ac:dyDescent="0.25">
      <c r="A1615">
        <v>1158</v>
      </c>
      <c r="B1615" t="s">
        <v>1772</v>
      </c>
      <c r="C1615" t="s">
        <v>1770</v>
      </c>
      <c r="D1615">
        <v>1299</v>
      </c>
      <c r="E1615">
        <v>1750</v>
      </c>
      <c r="F1615">
        <f t="shared" si="25"/>
        <v>9</v>
      </c>
      <c r="G1615" t="str">
        <f>STANDINGS_K[[#This Row],[League]]&amp;STANDINGS_K[[#This Row],[Team]]</f>
        <v>$150 Draft Champions Feb 27 1:00 pm Lg.3777CoCoCrispies</v>
      </c>
    </row>
    <row r="1616" spans="1:7" x14ac:dyDescent="0.25">
      <c r="A1616">
        <v>1312</v>
      </c>
      <c r="B1616" t="s">
        <v>1775</v>
      </c>
      <c r="C1616" t="s">
        <v>1770</v>
      </c>
      <c r="D1616">
        <v>1277</v>
      </c>
      <c r="E1616">
        <v>1600</v>
      </c>
      <c r="F1616">
        <f t="shared" si="25"/>
        <v>10</v>
      </c>
      <c r="G1616" t="str">
        <f>STANDINGS_K[[#This Row],[League]]&amp;STANDINGS_K[[#This Row],[Team]]</f>
        <v>$150 Draft Champions Feb 27 1:00 pm Lg.3777Did You Know, I Got Cano</v>
      </c>
    </row>
    <row r="1617" spans="1:7" x14ac:dyDescent="0.25">
      <c r="A1617">
        <v>1898</v>
      </c>
      <c r="B1617" t="s">
        <v>1771</v>
      </c>
      <c r="C1617" t="s">
        <v>1770</v>
      </c>
      <c r="D1617">
        <v>1205</v>
      </c>
      <c r="E1617">
        <v>1010.5</v>
      </c>
      <c r="F1617">
        <f t="shared" si="25"/>
        <v>11</v>
      </c>
      <c r="G1617" t="str">
        <f>STANDINGS_K[[#This Row],[League]]&amp;STANDINGS_K[[#This Row],[Team]]</f>
        <v>$150 Draft Champions Feb 27 1:00 pm Lg.3777Parnelli98</v>
      </c>
    </row>
    <row r="1618" spans="1:7" x14ac:dyDescent="0.25">
      <c r="A1618">
        <v>1993</v>
      </c>
      <c r="B1618" t="s">
        <v>368</v>
      </c>
      <c r="C1618" t="s">
        <v>1770</v>
      </c>
      <c r="D1618">
        <v>1193</v>
      </c>
      <c r="E1618">
        <v>915.5</v>
      </c>
      <c r="F1618">
        <f t="shared" si="25"/>
        <v>12</v>
      </c>
      <c r="G1618" t="str">
        <f>STANDINGS_K[[#This Row],[League]]&amp;STANDINGS_K[[#This Row],[Team]]</f>
        <v>$150 Draft Champions Feb 27 1:00 pm Lg.3777Black Lungs</v>
      </c>
    </row>
    <row r="1619" spans="1:7" x14ac:dyDescent="0.25">
      <c r="A1619">
        <v>2221</v>
      </c>
      <c r="B1619" t="s">
        <v>20</v>
      </c>
      <c r="C1619" t="s">
        <v>1770</v>
      </c>
      <c r="D1619">
        <v>1157</v>
      </c>
      <c r="E1619">
        <v>688.5</v>
      </c>
      <c r="F1619">
        <f t="shared" si="25"/>
        <v>13</v>
      </c>
      <c r="G1619" t="str">
        <f>STANDINGS_K[[#This Row],[League]]&amp;STANDINGS_K[[#This Row],[Team]]</f>
        <v>$150 Draft Champions Feb 27 1:00 pm Lg.3777Jedi.23</v>
      </c>
    </row>
    <row r="1620" spans="1:7" x14ac:dyDescent="0.25">
      <c r="A1620">
        <v>2546</v>
      </c>
      <c r="B1620" t="s">
        <v>1776</v>
      </c>
      <c r="C1620" t="s">
        <v>1770</v>
      </c>
      <c r="D1620">
        <v>1087</v>
      </c>
      <c r="E1620">
        <v>365</v>
      </c>
      <c r="F1620">
        <f t="shared" si="25"/>
        <v>14</v>
      </c>
      <c r="G1620" t="str">
        <f>STANDINGS_K[[#This Row],[League]]&amp;STANDINGS_K[[#This Row],[Team]]</f>
        <v>$150 Draft Champions Feb 27 1:00 pm Lg.3777Funky Cold Molinas</v>
      </c>
    </row>
    <row r="1621" spans="1:7" x14ac:dyDescent="0.25">
      <c r="A1621">
        <v>2788</v>
      </c>
      <c r="B1621" t="s">
        <v>398</v>
      </c>
      <c r="C1621" t="s">
        <v>1770</v>
      </c>
      <c r="D1621">
        <v>986</v>
      </c>
      <c r="E1621">
        <v>123</v>
      </c>
      <c r="F1621">
        <f t="shared" si="25"/>
        <v>15</v>
      </c>
      <c r="G1621" t="str">
        <f>STANDINGS_K[[#This Row],[League]]&amp;STANDINGS_K[[#This Row],[Team]]</f>
        <v>$150 Draft Champions Feb 27 1:00 pm Lg.3777NDfan</v>
      </c>
    </row>
    <row r="1622" spans="1:7" x14ac:dyDescent="0.25">
      <c r="A1622">
        <v>291</v>
      </c>
      <c r="B1622" t="s">
        <v>19</v>
      </c>
      <c r="C1622" t="s">
        <v>1781</v>
      </c>
      <c r="D1622">
        <v>1423</v>
      </c>
      <c r="E1622">
        <v>2620</v>
      </c>
      <c r="F1622">
        <f t="shared" si="25"/>
        <v>1</v>
      </c>
      <c r="G1622" t="str">
        <f>STANDINGS_K[[#This Row],[League]]&amp;STANDINGS_K[[#This Row],[Team]]</f>
        <v>$150 Draft Champions Feb 27 1:00 pm Lg.3781One Eyed Jack</v>
      </c>
    </row>
    <row r="1623" spans="1:7" x14ac:dyDescent="0.25">
      <c r="A1623">
        <v>453</v>
      </c>
      <c r="B1623" t="s">
        <v>1789</v>
      </c>
      <c r="C1623" t="s">
        <v>1781</v>
      </c>
      <c r="D1623">
        <v>1391</v>
      </c>
      <c r="E1623">
        <v>2458</v>
      </c>
      <c r="F1623">
        <f t="shared" si="25"/>
        <v>2</v>
      </c>
      <c r="G1623" t="str">
        <f>STANDINGS_K[[#This Row],[League]]&amp;STANDINGS_K[[#This Row],[Team]]</f>
        <v>$150 Draft Champions Feb 27 1:00 pm Lg.3781Team Ghio</v>
      </c>
    </row>
    <row r="1624" spans="1:7" x14ac:dyDescent="0.25">
      <c r="A1624">
        <v>573</v>
      </c>
      <c r="B1624" t="s">
        <v>196</v>
      </c>
      <c r="C1624" t="s">
        <v>1781</v>
      </c>
      <c r="D1624">
        <v>1372</v>
      </c>
      <c r="E1624">
        <v>2339.5</v>
      </c>
      <c r="F1624">
        <f t="shared" si="25"/>
        <v>3</v>
      </c>
      <c r="G1624" t="str">
        <f>STANDINGS_K[[#This Row],[League]]&amp;STANDINGS_K[[#This Row],[Team]]</f>
        <v>$150 Draft Champions Feb 27 1:00 pm Lg.3781Speed Kills</v>
      </c>
    </row>
    <row r="1625" spans="1:7" x14ac:dyDescent="0.25">
      <c r="A1625">
        <v>717</v>
      </c>
      <c r="B1625" t="s">
        <v>1786</v>
      </c>
      <c r="C1625" t="s">
        <v>1781</v>
      </c>
      <c r="D1625">
        <v>1350</v>
      </c>
      <c r="E1625">
        <v>2191</v>
      </c>
      <c r="F1625">
        <f t="shared" si="25"/>
        <v>4</v>
      </c>
      <c r="G1625" t="str">
        <f>STANDINGS_K[[#This Row],[League]]&amp;STANDINGS_K[[#This Row],[Team]]</f>
        <v>$150 Draft Champions Feb 27 1:00 pm Lg.3781$BALL</v>
      </c>
    </row>
    <row r="1626" spans="1:7" x14ac:dyDescent="0.25">
      <c r="A1626">
        <v>857</v>
      </c>
      <c r="B1626" t="s">
        <v>415</v>
      </c>
      <c r="C1626" t="s">
        <v>1781</v>
      </c>
      <c r="D1626">
        <v>1333</v>
      </c>
      <c r="E1626">
        <v>2057.5</v>
      </c>
      <c r="F1626">
        <f t="shared" si="25"/>
        <v>5</v>
      </c>
      <c r="G1626" t="str">
        <f>STANDINGS_K[[#This Row],[League]]&amp;STANDINGS_K[[#This Row],[Team]]</f>
        <v>$150 Draft Champions Feb 27 1:00 pm Lg.3781dagsss</v>
      </c>
    </row>
    <row r="1627" spans="1:7" x14ac:dyDescent="0.25">
      <c r="A1627">
        <v>1215</v>
      </c>
      <c r="B1627" t="s">
        <v>23</v>
      </c>
      <c r="C1627" t="s">
        <v>1781</v>
      </c>
      <c r="D1627">
        <v>1292</v>
      </c>
      <c r="E1627">
        <v>1698.5</v>
      </c>
      <c r="F1627">
        <f t="shared" si="25"/>
        <v>6</v>
      </c>
      <c r="G1627" t="str">
        <f>STANDINGS_K[[#This Row],[League]]&amp;STANDINGS_K[[#This Row],[Team]]</f>
        <v>$150 Draft Champions Feb 27 1:00 pm Lg.3781YankeeHaters</v>
      </c>
    </row>
    <row r="1628" spans="1:7" x14ac:dyDescent="0.25">
      <c r="A1628">
        <v>1244</v>
      </c>
      <c r="B1628" t="s">
        <v>1787</v>
      </c>
      <c r="C1628" t="s">
        <v>1781</v>
      </c>
      <c r="D1628">
        <v>1287</v>
      </c>
      <c r="E1628">
        <v>1666</v>
      </c>
      <c r="F1628">
        <f t="shared" si="25"/>
        <v>7</v>
      </c>
      <c r="G1628" t="str">
        <f>STANDINGS_K[[#This Row],[League]]&amp;STANDINGS_K[[#This Row],[Team]]</f>
        <v>$150 Draft Champions Feb 27 1:00 pm Lg.3781Jagged Little Pill</v>
      </c>
    </row>
    <row r="1629" spans="1:7" x14ac:dyDescent="0.25">
      <c r="A1629">
        <v>1452</v>
      </c>
      <c r="B1629" t="s">
        <v>1788</v>
      </c>
      <c r="C1629" t="s">
        <v>1781</v>
      </c>
      <c r="D1629">
        <v>1262</v>
      </c>
      <c r="E1629">
        <v>1460.5</v>
      </c>
      <c r="F1629">
        <f t="shared" si="25"/>
        <v>8</v>
      </c>
      <c r="G1629" t="str">
        <f>STANDINGS_K[[#This Row],[League]]&amp;STANDINGS_K[[#This Row],[Team]]</f>
        <v>$150 Draft Champions Feb 27 1:00 pm Lg.3781Planet Luvtron</v>
      </c>
    </row>
    <row r="1630" spans="1:7" x14ac:dyDescent="0.25">
      <c r="A1630">
        <v>1518</v>
      </c>
      <c r="B1630" t="s">
        <v>889</v>
      </c>
      <c r="C1630" t="s">
        <v>1781</v>
      </c>
      <c r="D1630">
        <v>1254</v>
      </c>
      <c r="E1630">
        <v>1394.5</v>
      </c>
      <c r="F1630">
        <f t="shared" si="25"/>
        <v>9</v>
      </c>
      <c r="G1630" t="str">
        <f>STANDINGS_K[[#This Row],[League]]&amp;STANDINGS_K[[#This Row],[Team]]</f>
        <v>$150 Draft Champions Feb 27 1:00 pm Lg.3781Team Thompson</v>
      </c>
    </row>
    <row r="1631" spans="1:7" x14ac:dyDescent="0.25">
      <c r="A1631">
        <v>1773</v>
      </c>
      <c r="B1631" t="s">
        <v>1783</v>
      </c>
      <c r="C1631" t="s">
        <v>1781</v>
      </c>
      <c r="D1631">
        <v>1222</v>
      </c>
      <c r="E1631">
        <v>1139</v>
      </c>
      <c r="F1631">
        <f t="shared" si="25"/>
        <v>10</v>
      </c>
      <c r="G1631" t="str">
        <f>STANDINGS_K[[#This Row],[League]]&amp;STANDINGS_K[[#This Row],[Team]]</f>
        <v>$150 Draft Champions Feb 27 1:00 pm Lg.3781Rabin Hood</v>
      </c>
    </row>
    <row r="1632" spans="1:7" x14ac:dyDescent="0.25">
      <c r="A1632">
        <v>1791</v>
      </c>
      <c r="B1632" t="s">
        <v>263</v>
      </c>
      <c r="C1632" t="s">
        <v>1781</v>
      </c>
      <c r="D1632">
        <v>1219</v>
      </c>
      <c r="E1632">
        <v>1122.5</v>
      </c>
      <c r="F1632">
        <f t="shared" si="25"/>
        <v>11</v>
      </c>
      <c r="G1632" t="str">
        <f>STANDINGS_K[[#This Row],[League]]&amp;STANDINGS_K[[#This Row],[Team]]</f>
        <v>$150 Draft Champions Feb 27 1:00 pm Lg.3781Team hickey</v>
      </c>
    </row>
    <row r="1633" spans="1:7" x14ac:dyDescent="0.25">
      <c r="A1633">
        <v>1854</v>
      </c>
      <c r="B1633" t="s">
        <v>1784</v>
      </c>
      <c r="C1633" t="s">
        <v>1781</v>
      </c>
      <c r="D1633">
        <v>1210</v>
      </c>
      <c r="E1633">
        <v>1054</v>
      </c>
      <c r="F1633">
        <f t="shared" si="25"/>
        <v>12</v>
      </c>
      <c r="G1633" t="str">
        <f>STANDINGS_K[[#This Row],[League]]&amp;STANDINGS_K[[#This Row],[Team]]</f>
        <v>$150 Draft Champions Feb 27 1:00 pm Lg.3781Columbus Lightning</v>
      </c>
    </row>
    <row r="1634" spans="1:7" x14ac:dyDescent="0.25">
      <c r="A1634">
        <v>2037</v>
      </c>
      <c r="B1634" t="s">
        <v>1785</v>
      </c>
      <c r="C1634" t="s">
        <v>1781</v>
      </c>
      <c r="D1634">
        <v>1186</v>
      </c>
      <c r="E1634">
        <v>872</v>
      </c>
      <c r="F1634">
        <f t="shared" si="25"/>
        <v>13</v>
      </c>
      <c r="G1634" t="str">
        <f>STANDINGS_K[[#This Row],[League]]&amp;STANDINGS_K[[#This Row],[Team]]</f>
        <v>$150 Draft Champions Feb 27 1:00 pm Lg.37817-10 Splits</v>
      </c>
    </row>
    <row r="1635" spans="1:7" x14ac:dyDescent="0.25">
      <c r="A1635">
        <v>2374</v>
      </c>
      <c r="B1635" t="s">
        <v>1780</v>
      </c>
      <c r="C1635" t="s">
        <v>1781</v>
      </c>
      <c r="D1635">
        <v>1129</v>
      </c>
      <c r="E1635">
        <v>537</v>
      </c>
      <c r="F1635">
        <f t="shared" si="25"/>
        <v>14</v>
      </c>
      <c r="G1635" t="str">
        <f>STANDINGS_K[[#This Row],[League]]&amp;STANDINGS_K[[#This Row],[Team]]</f>
        <v>$150 Draft Champions Feb 27 1:00 pm Lg.3781King of kings 2016</v>
      </c>
    </row>
    <row r="1636" spans="1:7" x14ac:dyDescent="0.25">
      <c r="A1636">
        <v>2732</v>
      </c>
      <c r="B1636" t="s">
        <v>1782</v>
      </c>
      <c r="C1636" t="s">
        <v>1781</v>
      </c>
      <c r="D1636">
        <v>1015</v>
      </c>
      <c r="E1636">
        <v>178</v>
      </c>
      <c r="F1636">
        <f t="shared" si="25"/>
        <v>15</v>
      </c>
      <c r="G1636" t="str">
        <f>STANDINGS_K[[#This Row],[League]]&amp;STANDINGS_K[[#This Row],[Team]]</f>
        <v>$150 Draft Champions Feb 27 1:00 pm Lg.3781Hitnrun</v>
      </c>
    </row>
    <row r="1637" spans="1:7" x14ac:dyDescent="0.25">
      <c r="A1637">
        <v>307</v>
      </c>
      <c r="B1637" t="s">
        <v>1795</v>
      </c>
      <c r="C1637" t="s">
        <v>1790</v>
      </c>
      <c r="D1637">
        <v>1420</v>
      </c>
      <c r="E1637">
        <v>2603.5</v>
      </c>
      <c r="F1637">
        <f t="shared" si="25"/>
        <v>1</v>
      </c>
      <c r="G1637" t="str">
        <f>STANDINGS_K[[#This Row],[League]]&amp;STANDINGS_K[[#This Row],[Team]]</f>
        <v>$150 Draft Champions Feb 28 1:00 pm Lg.3786Little Kitten Poop</v>
      </c>
    </row>
    <row r="1638" spans="1:7" x14ac:dyDescent="0.25">
      <c r="A1638">
        <v>511</v>
      </c>
      <c r="B1638" t="s">
        <v>1798</v>
      </c>
      <c r="C1638" t="s">
        <v>1790</v>
      </c>
      <c r="D1638">
        <v>1383</v>
      </c>
      <c r="E1638">
        <v>2401.5</v>
      </c>
      <c r="F1638">
        <f t="shared" si="25"/>
        <v>2</v>
      </c>
      <c r="G1638" t="str">
        <f>STANDINGS_K[[#This Row],[League]]&amp;STANDINGS_K[[#This Row],[Team]]</f>
        <v>$150 Draft Champions Feb 28 1:00 pm Lg.3786Tiger Mommy Chicken Daddy</v>
      </c>
    </row>
    <row r="1639" spans="1:7" x14ac:dyDescent="0.25">
      <c r="A1639">
        <v>550</v>
      </c>
      <c r="B1639" t="s">
        <v>1794</v>
      </c>
      <c r="C1639" t="s">
        <v>1790</v>
      </c>
      <c r="D1639">
        <v>1376</v>
      </c>
      <c r="E1639">
        <v>2360.5</v>
      </c>
      <c r="F1639">
        <f t="shared" si="25"/>
        <v>3</v>
      </c>
      <c r="G1639" t="str">
        <f>STANDINGS_K[[#This Row],[League]]&amp;STANDINGS_K[[#This Row],[Team]]</f>
        <v>$150 Draft Champions Feb 28 1:00 pm Lg.3786Team Farrugia</v>
      </c>
    </row>
    <row r="1640" spans="1:7" x14ac:dyDescent="0.25">
      <c r="A1640">
        <v>734</v>
      </c>
      <c r="B1640" t="s">
        <v>205</v>
      </c>
      <c r="C1640" t="s">
        <v>1790</v>
      </c>
      <c r="D1640">
        <v>1349</v>
      </c>
      <c r="E1640">
        <v>2181</v>
      </c>
      <c r="F1640">
        <f t="shared" si="25"/>
        <v>4</v>
      </c>
      <c r="G1640" t="str">
        <f>STANDINGS_K[[#This Row],[League]]&amp;STANDINGS_K[[#This Row],[Team]]</f>
        <v>$150 Draft Champions Feb 28 1:00 pm Lg.3786Team Sloan</v>
      </c>
    </row>
    <row r="1641" spans="1:7" x14ac:dyDescent="0.25">
      <c r="A1641">
        <v>883</v>
      </c>
      <c r="B1641" t="s">
        <v>1797</v>
      </c>
      <c r="C1641" t="s">
        <v>1790</v>
      </c>
      <c r="D1641">
        <v>1330</v>
      </c>
      <c r="E1641">
        <v>2023.5</v>
      </c>
      <c r="F1641">
        <f t="shared" si="25"/>
        <v>5</v>
      </c>
      <c r="G1641" t="str">
        <f>STANDINGS_K[[#This Row],[League]]&amp;STANDINGS_K[[#This Row],[Team]]</f>
        <v>$150 Draft Champions Feb 28 1:00 pm Lg.3786Lucy where Choo Goins?</v>
      </c>
    </row>
    <row r="1642" spans="1:7" x14ac:dyDescent="0.25">
      <c r="A1642">
        <v>1024</v>
      </c>
      <c r="B1642" t="s">
        <v>101</v>
      </c>
      <c r="C1642" t="s">
        <v>1790</v>
      </c>
      <c r="D1642">
        <v>1313</v>
      </c>
      <c r="E1642">
        <v>1882</v>
      </c>
      <c r="F1642">
        <f t="shared" si="25"/>
        <v>6</v>
      </c>
      <c r="G1642" t="str">
        <f>STANDINGS_K[[#This Row],[League]]&amp;STANDINGS_K[[#This Row],[Team]]</f>
        <v>$150 Draft Champions Feb 28 1:00 pm Lg.3786Cardinal Crunch 3</v>
      </c>
    </row>
    <row r="1643" spans="1:7" x14ac:dyDescent="0.25">
      <c r="A1643">
        <v>1573</v>
      </c>
      <c r="B1643" t="s">
        <v>107</v>
      </c>
      <c r="C1643" t="s">
        <v>1790</v>
      </c>
      <c r="D1643">
        <v>1248</v>
      </c>
      <c r="E1643">
        <v>1340</v>
      </c>
      <c r="F1643">
        <f t="shared" si="25"/>
        <v>7</v>
      </c>
      <c r="G1643" t="str">
        <f>STANDINGS_K[[#This Row],[League]]&amp;STANDINGS_K[[#This Row],[Team]]</f>
        <v>$150 Draft Champions Feb 28 1:00 pm Lg.3786Team Scott</v>
      </c>
    </row>
    <row r="1644" spans="1:7" x14ac:dyDescent="0.25">
      <c r="A1644">
        <v>1749</v>
      </c>
      <c r="B1644" t="s">
        <v>1791</v>
      </c>
      <c r="C1644" t="s">
        <v>1790</v>
      </c>
      <c r="D1644">
        <v>1226</v>
      </c>
      <c r="E1644">
        <v>1161.5</v>
      </c>
      <c r="F1644">
        <f t="shared" si="25"/>
        <v>8</v>
      </c>
      <c r="G1644" t="str">
        <f>STANDINGS_K[[#This Row],[League]]&amp;STANDINGS_K[[#This Row],[Team]]</f>
        <v>$150 Draft Champions Feb 28 1:00 pm Lg.3786Jeni Says</v>
      </c>
    </row>
    <row r="1645" spans="1:7" x14ac:dyDescent="0.25">
      <c r="A1645">
        <v>1783</v>
      </c>
      <c r="B1645" t="s">
        <v>309</v>
      </c>
      <c r="C1645" t="s">
        <v>1790</v>
      </c>
      <c r="D1645">
        <v>1220</v>
      </c>
      <c r="E1645">
        <v>1128.5</v>
      </c>
      <c r="F1645">
        <f t="shared" si="25"/>
        <v>9</v>
      </c>
      <c r="G1645" t="str">
        <f>STANDINGS_K[[#This Row],[League]]&amp;STANDINGS_K[[#This Row],[Team]]</f>
        <v>$150 Draft Champions Feb 28 1:00 pm Lg.3786Team Nussbaum</v>
      </c>
    </row>
    <row r="1646" spans="1:7" x14ac:dyDescent="0.25">
      <c r="A1646">
        <v>1823</v>
      </c>
      <c r="B1646" t="s">
        <v>1793</v>
      </c>
      <c r="C1646" t="s">
        <v>1790</v>
      </c>
      <c r="D1646">
        <v>1215</v>
      </c>
      <c r="E1646">
        <v>1088.5</v>
      </c>
      <c r="F1646">
        <f t="shared" si="25"/>
        <v>10</v>
      </c>
      <c r="G1646" t="str">
        <f>STANDINGS_K[[#This Row],[League]]&amp;STANDINGS_K[[#This Row],[Team]]</f>
        <v>$150 Draft Champions Feb 28 1:00 pm Lg.3786Piscotty And Meatballs</v>
      </c>
    </row>
    <row r="1647" spans="1:7" x14ac:dyDescent="0.25">
      <c r="A1647">
        <v>1982</v>
      </c>
      <c r="B1647" t="s">
        <v>1796</v>
      </c>
      <c r="C1647" t="s">
        <v>1790</v>
      </c>
      <c r="D1647">
        <v>1196</v>
      </c>
      <c r="E1647">
        <v>930.5</v>
      </c>
      <c r="F1647">
        <f t="shared" si="25"/>
        <v>11</v>
      </c>
      <c r="G1647" t="str">
        <f>STANDINGS_K[[#This Row],[League]]&amp;STANDINGS_K[[#This Row],[Team]]</f>
        <v>$150 Draft Champions Feb 28 1:00 pm Lg.3786Funnies 3</v>
      </c>
    </row>
    <row r="1648" spans="1:7" x14ac:dyDescent="0.25">
      <c r="A1648">
        <v>2053</v>
      </c>
      <c r="B1648" t="s">
        <v>1799</v>
      </c>
      <c r="C1648" t="s">
        <v>1790</v>
      </c>
      <c r="D1648">
        <v>1183</v>
      </c>
      <c r="E1648">
        <v>855.5</v>
      </c>
      <c r="F1648">
        <f t="shared" si="25"/>
        <v>12</v>
      </c>
      <c r="G1648" t="str">
        <f>STANDINGS_K[[#This Row],[League]]&amp;STANDINGS_K[[#This Row],[Team]]</f>
        <v>$150 Draft Champions Feb 28 1:00 pm Lg.3786Comfortably Dumb 1</v>
      </c>
    </row>
    <row r="1649" spans="1:7" x14ac:dyDescent="0.25">
      <c r="A1649">
        <v>2132</v>
      </c>
      <c r="B1649" t="s">
        <v>1792</v>
      </c>
      <c r="C1649" t="s">
        <v>1790</v>
      </c>
      <c r="D1649">
        <v>1170</v>
      </c>
      <c r="E1649">
        <v>778.5</v>
      </c>
      <c r="F1649">
        <f t="shared" si="25"/>
        <v>13</v>
      </c>
      <c r="G1649" t="str">
        <f>STANDINGS_K[[#This Row],[League]]&amp;STANDINGS_K[[#This Row],[Team]]</f>
        <v>$150 Draft Champions Feb 28 1:00 pm Lg.3786Fightin Tordis</v>
      </c>
    </row>
    <row r="1650" spans="1:7" x14ac:dyDescent="0.25">
      <c r="A1650">
        <v>2411</v>
      </c>
      <c r="B1650" t="s">
        <v>1800</v>
      </c>
      <c r="C1650" t="s">
        <v>1790</v>
      </c>
      <c r="D1650">
        <v>1121</v>
      </c>
      <c r="E1650">
        <v>500.5</v>
      </c>
      <c r="F1650">
        <f t="shared" si="25"/>
        <v>14</v>
      </c>
      <c r="G1650" t="str">
        <f>STANDINGS_K[[#This Row],[League]]&amp;STANDINGS_K[[#This Row],[Team]]</f>
        <v>$150 Draft Champions Feb 28 1:00 pm Lg.3786High Voltage III</v>
      </c>
    </row>
    <row r="1651" spans="1:7" x14ac:dyDescent="0.25">
      <c r="A1651">
        <v>2696</v>
      </c>
      <c r="B1651" t="s">
        <v>440</v>
      </c>
      <c r="C1651" t="s">
        <v>1790</v>
      </c>
      <c r="D1651">
        <v>1032</v>
      </c>
      <c r="E1651">
        <v>216</v>
      </c>
      <c r="F1651">
        <f t="shared" si="25"/>
        <v>15</v>
      </c>
      <c r="G1651" t="str">
        <f>STANDINGS_K[[#This Row],[League]]&amp;STANDINGS_K[[#This Row],[Team]]</f>
        <v>$150 Draft Champions Feb 28 1:00 pm Lg.3786zzzzzzzz</v>
      </c>
    </row>
    <row r="1652" spans="1:7" x14ac:dyDescent="0.25">
      <c r="A1652">
        <v>136</v>
      </c>
      <c r="B1652" t="s">
        <v>1806</v>
      </c>
      <c r="C1652" t="s">
        <v>1801</v>
      </c>
      <c r="D1652">
        <v>1472</v>
      </c>
      <c r="E1652">
        <v>2776.5</v>
      </c>
      <c r="F1652">
        <f t="shared" si="25"/>
        <v>1</v>
      </c>
      <c r="G1652" t="str">
        <f>STANDINGS_K[[#This Row],[League]]&amp;STANDINGS_K[[#This Row],[Team]]</f>
        <v>$150 Draft Champions Feb 29 1:00 pm Lg.3793Road Warrior NFBC</v>
      </c>
    </row>
    <row r="1653" spans="1:7" x14ac:dyDescent="0.25">
      <c r="A1653">
        <v>308</v>
      </c>
      <c r="B1653" t="s">
        <v>1804</v>
      </c>
      <c r="C1653" t="s">
        <v>1801</v>
      </c>
      <c r="D1653">
        <v>1420</v>
      </c>
      <c r="E1653">
        <v>2603.5</v>
      </c>
      <c r="F1653">
        <f t="shared" si="25"/>
        <v>2</v>
      </c>
      <c r="G1653" t="str">
        <f>STANDINGS_K[[#This Row],[League]]&amp;STANDINGS_K[[#This Row],[Team]]</f>
        <v>$150 Draft Champions Feb 29 1:00 pm Lg.3793Remember the Tytans</v>
      </c>
    </row>
    <row r="1654" spans="1:7" x14ac:dyDescent="0.25">
      <c r="A1654">
        <v>321</v>
      </c>
      <c r="B1654" t="s">
        <v>1811</v>
      </c>
      <c r="C1654" t="s">
        <v>1801</v>
      </c>
      <c r="D1654">
        <v>1415</v>
      </c>
      <c r="E1654">
        <v>2589</v>
      </c>
      <c r="F1654">
        <f t="shared" si="25"/>
        <v>3</v>
      </c>
      <c r="G1654" t="str">
        <f>STANDINGS_K[[#This Row],[League]]&amp;STANDINGS_K[[#This Row],[Team]]</f>
        <v>$150 Draft Champions Feb 29 1:00 pm Lg.3793MBC Champs</v>
      </c>
    </row>
    <row r="1655" spans="1:7" x14ac:dyDescent="0.25">
      <c r="A1655">
        <v>759</v>
      </c>
      <c r="B1655" t="s">
        <v>1810</v>
      </c>
      <c r="C1655" t="s">
        <v>1801</v>
      </c>
      <c r="D1655">
        <v>1346</v>
      </c>
      <c r="E1655">
        <v>2151.5</v>
      </c>
      <c r="F1655">
        <f t="shared" si="25"/>
        <v>4</v>
      </c>
      <c r="G1655" t="str">
        <f>STANDINGS_K[[#This Row],[League]]&amp;STANDINGS_K[[#This Row],[Team]]</f>
        <v>$150 Draft Champions Feb 29 1:00 pm Lg.3793Team Shan</v>
      </c>
    </row>
    <row r="1656" spans="1:7" x14ac:dyDescent="0.25">
      <c r="A1656">
        <v>809</v>
      </c>
      <c r="B1656" t="s">
        <v>5</v>
      </c>
      <c r="C1656" t="s">
        <v>1801</v>
      </c>
      <c r="D1656">
        <v>1338</v>
      </c>
      <c r="E1656">
        <v>2097.5</v>
      </c>
      <c r="F1656">
        <f t="shared" si="25"/>
        <v>5</v>
      </c>
      <c r="G1656" t="str">
        <f>STANDINGS_K[[#This Row],[League]]&amp;STANDINGS_K[[#This Row],[Team]]</f>
        <v>$150 Draft Champions Feb 29 1:00 pm Lg.3793CORINTHIAN</v>
      </c>
    </row>
    <row r="1657" spans="1:7" x14ac:dyDescent="0.25">
      <c r="A1657">
        <v>947</v>
      </c>
      <c r="B1657" t="s">
        <v>1805</v>
      </c>
      <c r="C1657" t="s">
        <v>1801</v>
      </c>
      <c r="D1657">
        <v>1324</v>
      </c>
      <c r="E1657">
        <v>1965</v>
      </c>
      <c r="F1657">
        <f t="shared" si="25"/>
        <v>6</v>
      </c>
      <c r="G1657" t="str">
        <f>STANDINGS_K[[#This Row],[League]]&amp;STANDINGS_K[[#This Row],[Team]]</f>
        <v>$150 Draft Champions Feb 29 1:00 pm Lg.3793Orange and blue</v>
      </c>
    </row>
    <row r="1658" spans="1:7" x14ac:dyDescent="0.25">
      <c r="A1658">
        <v>1385</v>
      </c>
      <c r="B1658" t="s">
        <v>1809</v>
      </c>
      <c r="C1658" t="s">
        <v>1801</v>
      </c>
      <c r="D1658">
        <v>1269</v>
      </c>
      <c r="E1658">
        <v>1527</v>
      </c>
      <c r="F1658">
        <f t="shared" si="25"/>
        <v>7</v>
      </c>
      <c r="G1658" t="str">
        <f>STANDINGS_K[[#This Row],[League]]&amp;STANDINGS_K[[#This Row],[Team]]</f>
        <v>$150 Draft Champions Feb 29 1:00 pm Lg.3793Team Lentz</v>
      </c>
    </row>
    <row r="1659" spans="1:7" x14ac:dyDescent="0.25">
      <c r="A1659">
        <v>1590</v>
      </c>
      <c r="B1659" t="s">
        <v>1813</v>
      </c>
      <c r="C1659" t="s">
        <v>1801</v>
      </c>
      <c r="D1659">
        <v>1246</v>
      </c>
      <c r="E1659">
        <v>1316</v>
      </c>
      <c r="F1659">
        <f t="shared" si="25"/>
        <v>8</v>
      </c>
      <c r="G1659" t="str">
        <f>STANDINGS_K[[#This Row],[League]]&amp;STANDINGS_K[[#This Row],[Team]]</f>
        <v>$150 Draft Champions Feb 29 1:00 pm Lg.3793Emperors</v>
      </c>
    </row>
    <row r="1660" spans="1:7" x14ac:dyDescent="0.25">
      <c r="A1660">
        <v>1830</v>
      </c>
      <c r="B1660" t="s">
        <v>105</v>
      </c>
      <c r="C1660" t="s">
        <v>1801</v>
      </c>
      <c r="D1660">
        <v>1214</v>
      </c>
      <c r="E1660">
        <v>1078</v>
      </c>
      <c r="F1660">
        <f t="shared" si="25"/>
        <v>9</v>
      </c>
      <c r="G1660" t="str">
        <f>STANDINGS_K[[#This Row],[League]]&amp;STANDINGS_K[[#This Row],[Team]]</f>
        <v>$150 Draft Champions Feb 29 1:00 pm Lg.3793Inglorious Batsters</v>
      </c>
    </row>
    <row r="1661" spans="1:7" x14ac:dyDescent="0.25">
      <c r="A1661">
        <v>1967</v>
      </c>
      <c r="B1661" t="s">
        <v>1802</v>
      </c>
      <c r="C1661" t="s">
        <v>1801</v>
      </c>
      <c r="D1661">
        <v>1198</v>
      </c>
      <c r="E1661">
        <v>943.5</v>
      </c>
      <c r="F1661">
        <f t="shared" si="25"/>
        <v>10</v>
      </c>
      <c r="G1661" t="str">
        <f>STANDINGS_K[[#This Row],[League]]&amp;STANDINGS_K[[#This Row],[Team]]</f>
        <v>$150 Draft Champions Feb 29 1:00 pm Lg.3793Lichtgeschwindigkeit!</v>
      </c>
    </row>
    <row r="1662" spans="1:7" x14ac:dyDescent="0.25">
      <c r="A1662">
        <v>1974</v>
      </c>
      <c r="B1662" t="s">
        <v>206</v>
      </c>
      <c r="C1662" t="s">
        <v>1801</v>
      </c>
      <c r="D1662">
        <v>1197</v>
      </c>
      <c r="E1662">
        <v>936.5</v>
      </c>
      <c r="F1662">
        <f t="shared" si="25"/>
        <v>11</v>
      </c>
      <c r="G1662" t="str">
        <f>STANDINGS_K[[#This Row],[League]]&amp;STANDINGS_K[[#This Row],[Team]]</f>
        <v>$150 Draft Champions Feb 29 1:00 pm Lg.3793Team Eroh</v>
      </c>
    </row>
    <row r="1663" spans="1:7" x14ac:dyDescent="0.25">
      <c r="A1663">
        <v>2134</v>
      </c>
      <c r="B1663" t="s">
        <v>1807</v>
      </c>
      <c r="C1663" t="s">
        <v>1801</v>
      </c>
      <c r="D1663">
        <v>1170</v>
      </c>
      <c r="E1663">
        <v>778.5</v>
      </c>
      <c r="F1663">
        <f t="shared" si="25"/>
        <v>12</v>
      </c>
      <c r="G1663" t="str">
        <f>STANDINGS_K[[#This Row],[League]]&amp;STANDINGS_K[[#This Row],[Team]]</f>
        <v>$150 Draft Champions Feb 29 1:00 pm Lg.3793Mr Mayhem</v>
      </c>
    </row>
    <row r="1664" spans="1:7" x14ac:dyDescent="0.25">
      <c r="A1664">
        <v>2497</v>
      </c>
      <c r="B1664" t="s">
        <v>1808</v>
      </c>
      <c r="C1664" t="s">
        <v>1801</v>
      </c>
      <c r="D1664">
        <v>1100</v>
      </c>
      <c r="E1664">
        <v>415.5</v>
      </c>
      <c r="F1664">
        <f t="shared" si="25"/>
        <v>13</v>
      </c>
      <c r="G1664" t="str">
        <f>STANDINGS_K[[#This Row],[League]]&amp;STANDINGS_K[[#This Row],[Team]]</f>
        <v>$150 Draft Champions Feb 29 1:00 pm Lg.3793Team Pruchnik</v>
      </c>
    </row>
    <row r="1665" spans="1:7" x14ac:dyDescent="0.25">
      <c r="A1665">
        <v>2524</v>
      </c>
      <c r="B1665" t="s">
        <v>1803</v>
      </c>
      <c r="C1665" t="s">
        <v>1801</v>
      </c>
      <c r="D1665">
        <v>1093</v>
      </c>
      <c r="E1665">
        <v>387.5</v>
      </c>
      <c r="F1665">
        <f t="shared" si="25"/>
        <v>14</v>
      </c>
      <c r="G1665" t="str">
        <f>STANDINGS_K[[#This Row],[League]]&amp;STANDINGS_K[[#This Row],[Team]]</f>
        <v>$150 Draft Champions Feb 29 1:00 pm Lg.3793Nuisance1</v>
      </c>
    </row>
    <row r="1666" spans="1:7" x14ac:dyDescent="0.25">
      <c r="A1666">
        <v>2889</v>
      </c>
      <c r="B1666" t="s">
        <v>1812</v>
      </c>
      <c r="C1666" t="s">
        <v>1801</v>
      </c>
      <c r="D1666">
        <v>865</v>
      </c>
      <c r="E1666">
        <v>22</v>
      </c>
      <c r="F1666">
        <f t="shared" si="25"/>
        <v>15</v>
      </c>
      <c r="G1666" t="str">
        <f>STANDINGS_K[[#This Row],[League]]&amp;STANDINGS_K[[#This Row],[Team]]</f>
        <v>$150 Draft Champions Feb 29 1:00 pm Lg.3793Tobacco Road</v>
      </c>
    </row>
    <row r="1667" spans="1:7" x14ac:dyDescent="0.25">
      <c r="A1667">
        <v>49</v>
      </c>
      <c r="B1667" t="s">
        <v>1818</v>
      </c>
      <c r="C1667" t="s">
        <v>1814</v>
      </c>
      <c r="D1667">
        <v>1519</v>
      </c>
      <c r="E1667">
        <v>2861.5</v>
      </c>
      <c r="F1667">
        <f t="shared" ref="F1667:F1730" si="26">IF(C1667=C1666,F1666+1,1)</f>
        <v>1</v>
      </c>
      <c r="G1667" t="str">
        <f>STANDINGS_K[[#This Row],[League]]&amp;STANDINGS_K[[#This Row],[Team]]</f>
        <v>$150 Draft Champions Feb 29 1:00 pm Lg.3794Strikeouts 2</v>
      </c>
    </row>
    <row r="1668" spans="1:7" x14ac:dyDescent="0.25">
      <c r="A1668">
        <v>323</v>
      </c>
      <c r="B1668" t="s">
        <v>1822</v>
      </c>
      <c r="C1668" t="s">
        <v>1814</v>
      </c>
      <c r="D1668">
        <v>1415</v>
      </c>
      <c r="E1668">
        <v>2589</v>
      </c>
      <c r="F1668">
        <f t="shared" si="26"/>
        <v>2</v>
      </c>
      <c r="G1668" t="str">
        <f>STANDINGS_K[[#This Row],[League]]&amp;STANDINGS_K[[#This Row],[Team]]</f>
        <v>$150 Draft Champions Feb 29 1:00 pm Lg.3794Team Bell</v>
      </c>
    </row>
    <row r="1669" spans="1:7" x14ac:dyDescent="0.25">
      <c r="A1669">
        <v>403</v>
      </c>
      <c r="B1669" t="s">
        <v>1821</v>
      </c>
      <c r="C1669" t="s">
        <v>1814</v>
      </c>
      <c r="D1669">
        <v>1399</v>
      </c>
      <c r="E1669">
        <v>2505.5</v>
      </c>
      <c r="F1669">
        <f t="shared" si="26"/>
        <v>3</v>
      </c>
      <c r="G1669" t="str">
        <f>STANDINGS_K[[#This Row],[League]]&amp;STANDINGS_K[[#This Row],[Team]]</f>
        <v>$150 Draft Champions Feb 29 1:00 pm Lg.3794MILWAUKEE DC3</v>
      </c>
    </row>
    <row r="1670" spans="1:7" x14ac:dyDescent="0.25">
      <c r="A1670">
        <v>1058</v>
      </c>
      <c r="B1670" t="s">
        <v>1820</v>
      </c>
      <c r="C1670" t="s">
        <v>1814</v>
      </c>
      <c r="D1670">
        <v>1310</v>
      </c>
      <c r="E1670">
        <v>1854.5</v>
      </c>
      <c r="F1670">
        <f t="shared" si="26"/>
        <v>4</v>
      </c>
      <c r="G1670" t="str">
        <f>STANDINGS_K[[#This Row],[League]]&amp;STANDINGS_K[[#This Row],[Team]]</f>
        <v>$150 Draft Champions Feb 29 1:00 pm Lg.3794The Elephant Man</v>
      </c>
    </row>
    <row r="1671" spans="1:7" x14ac:dyDescent="0.25">
      <c r="A1671">
        <v>1361</v>
      </c>
      <c r="B1671" t="s">
        <v>128</v>
      </c>
      <c r="C1671" t="s">
        <v>1814</v>
      </c>
      <c r="D1671">
        <v>1272</v>
      </c>
      <c r="E1671">
        <v>1552.5</v>
      </c>
      <c r="F1671">
        <f t="shared" si="26"/>
        <v>5</v>
      </c>
      <c r="G1671" t="str">
        <f>STANDINGS_K[[#This Row],[League]]&amp;STANDINGS_K[[#This Row],[Team]]</f>
        <v>$150 Draft Champions Feb 29 1:00 pm Lg.3794Team Boelkens</v>
      </c>
    </row>
    <row r="1672" spans="1:7" x14ac:dyDescent="0.25">
      <c r="A1672">
        <v>1506</v>
      </c>
      <c r="B1672" t="s">
        <v>287</v>
      </c>
      <c r="C1672" t="s">
        <v>1814</v>
      </c>
      <c r="D1672">
        <v>1255</v>
      </c>
      <c r="E1672">
        <v>1402</v>
      </c>
      <c r="F1672">
        <f t="shared" si="26"/>
        <v>6</v>
      </c>
      <c r="G1672" t="str">
        <f>STANDINGS_K[[#This Row],[League]]&amp;STANDINGS_K[[#This Row],[Team]]</f>
        <v>$150 Draft Champions Feb 29 1:00 pm Lg.3794ICE BOX</v>
      </c>
    </row>
    <row r="1673" spans="1:7" x14ac:dyDescent="0.25">
      <c r="A1673">
        <v>1635</v>
      </c>
      <c r="B1673" t="s">
        <v>1825</v>
      </c>
      <c r="C1673" t="s">
        <v>1814</v>
      </c>
      <c r="D1673">
        <v>1240</v>
      </c>
      <c r="E1673">
        <v>1275</v>
      </c>
      <c r="F1673">
        <f t="shared" si="26"/>
        <v>7</v>
      </c>
      <c r="G1673" t="str">
        <f>STANDINGS_K[[#This Row],[League]]&amp;STANDINGS_K[[#This Row],[Team]]</f>
        <v>$150 Draft Champions Feb 29 1:00 pm Lg.3794Neptune</v>
      </c>
    </row>
    <row r="1674" spans="1:7" x14ac:dyDescent="0.25">
      <c r="A1674">
        <v>1692</v>
      </c>
      <c r="B1674" t="s">
        <v>1815</v>
      </c>
      <c r="C1674" t="s">
        <v>1814</v>
      </c>
      <c r="D1674">
        <v>1233</v>
      </c>
      <c r="E1674">
        <v>1220</v>
      </c>
      <c r="F1674">
        <f t="shared" si="26"/>
        <v>8</v>
      </c>
      <c r="G1674" t="str">
        <f>STANDINGS_K[[#This Row],[League]]&amp;STANDINGS_K[[#This Row],[Team]]</f>
        <v>$150 Draft Champions Feb 29 1:00 pm Lg.3794One in a Million</v>
      </c>
    </row>
    <row r="1675" spans="1:7" x14ac:dyDescent="0.25">
      <c r="A1675">
        <v>1960</v>
      </c>
      <c r="B1675" t="s">
        <v>1819</v>
      </c>
      <c r="C1675" t="s">
        <v>1814</v>
      </c>
      <c r="D1675">
        <v>1199</v>
      </c>
      <c r="E1675">
        <v>951</v>
      </c>
      <c r="F1675">
        <f t="shared" si="26"/>
        <v>9</v>
      </c>
      <c r="G1675" t="str">
        <f>STANDINGS_K[[#This Row],[League]]&amp;STANDINGS_K[[#This Row],[Team]]</f>
        <v>$150 Draft Champions Feb 29 1:00 pm Lg.3794Hakuna Machado</v>
      </c>
    </row>
    <row r="1676" spans="1:7" x14ac:dyDescent="0.25">
      <c r="A1676">
        <v>2058</v>
      </c>
      <c r="B1676" t="s">
        <v>1816</v>
      </c>
      <c r="C1676" t="s">
        <v>1814</v>
      </c>
      <c r="D1676">
        <v>1183</v>
      </c>
      <c r="E1676">
        <v>855.5</v>
      </c>
      <c r="F1676">
        <f t="shared" si="26"/>
        <v>10</v>
      </c>
      <c r="G1676" t="str">
        <f>STANDINGS_K[[#This Row],[League]]&amp;STANDINGS_K[[#This Row],[Team]]</f>
        <v>$150 Draft Champions Feb 29 1:00 pm Lg.3794extra one</v>
      </c>
    </row>
    <row r="1677" spans="1:7" x14ac:dyDescent="0.25">
      <c r="A1677">
        <v>2070</v>
      </c>
      <c r="B1677" t="s">
        <v>1824</v>
      </c>
      <c r="C1677" t="s">
        <v>1814</v>
      </c>
      <c r="D1677">
        <v>1181</v>
      </c>
      <c r="E1677">
        <v>840.5</v>
      </c>
      <c r="F1677">
        <f t="shared" si="26"/>
        <v>11</v>
      </c>
      <c r="G1677" t="str">
        <f>STANDINGS_K[[#This Row],[League]]&amp;STANDINGS_K[[#This Row],[Team]]</f>
        <v>$150 Draft Champions Feb 29 1:00 pm Lg.3794Kings of Swing</v>
      </c>
    </row>
    <row r="1678" spans="1:7" x14ac:dyDescent="0.25">
      <c r="A1678">
        <v>2093</v>
      </c>
      <c r="B1678" t="s">
        <v>1817</v>
      </c>
      <c r="C1678" t="s">
        <v>1814</v>
      </c>
      <c r="D1678">
        <v>1177</v>
      </c>
      <c r="E1678">
        <v>818.5</v>
      </c>
      <c r="F1678">
        <f t="shared" si="26"/>
        <v>12</v>
      </c>
      <c r="G1678" t="str">
        <f>STANDINGS_K[[#This Row],[League]]&amp;STANDINGS_K[[#This Row],[Team]]</f>
        <v>$150 Draft Champions Feb 29 1:00 pm Lg.3794Kulaski's Avengers</v>
      </c>
    </row>
    <row r="1679" spans="1:7" x14ac:dyDescent="0.25">
      <c r="A1679">
        <v>2150</v>
      </c>
      <c r="B1679" t="s">
        <v>342</v>
      </c>
      <c r="C1679" t="s">
        <v>1814</v>
      </c>
      <c r="D1679">
        <v>1167</v>
      </c>
      <c r="E1679">
        <v>758</v>
      </c>
      <c r="F1679">
        <f t="shared" si="26"/>
        <v>13</v>
      </c>
      <c r="G1679" t="str">
        <f>STANDINGS_K[[#This Row],[League]]&amp;STANDINGS_K[[#This Row],[Team]]</f>
        <v>$150 Draft Champions Feb 29 1:00 pm Lg.3794Big League Choo</v>
      </c>
    </row>
    <row r="1680" spans="1:7" x14ac:dyDescent="0.25">
      <c r="A1680">
        <v>2351</v>
      </c>
      <c r="B1680" t="s">
        <v>1318</v>
      </c>
      <c r="C1680" t="s">
        <v>1814</v>
      </c>
      <c r="D1680">
        <v>1135</v>
      </c>
      <c r="E1680">
        <v>561.5</v>
      </c>
      <c r="F1680">
        <f t="shared" si="26"/>
        <v>14</v>
      </c>
      <c r="G1680" t="str">
        <f>STANDINGS_K[[#This Row],[League]]&amp;STANDINGS_K[[#This Row],[Team]]</f>
        <v>$150 Draft Champions Feb 29 1:00 pm Lg.3794Team MCHUGH</v>
      </c>
    </row>
    <row r="1681" spans="1:7" x14ac:dyDescent="0.25">
      <c r="A1681">
        <v>2745</v>
      </c>
      <c r="B1681" t="s">
        <v>1823</v>
      </c>
      <c r="C1681" t="s">
        <v>1814</v>
      </c>
      <c r="D1681">
        <v>1008</v>
      </c>
      <c r="E1681">
        <v>166</v>
      </c>
      <c r="F1681">
        <f t="shared" si="26"/>
        <v>15</v>
      </c>
      <c r="G1681" t="str">
        <f>STANDINGS_K[[#This Row],[League]]&amp;STANDINGS_K[[#This Row],[Team]]</f>
        <v>$150 Draft Champions Feb 29 1:00 pm Lg.3794Sam's Club 3</v>
      </c>
    </row>
    <row r="1682" spans="1:7" x14ac:dyDescent="0.25">
      <c r="A1682">
        <v>247</v>
      </c>
      <c r="B1682" t="s">
        <v>1836</v>
      </c>
      <c r="C1682" t="s">
        <v>1827</v>
      </c>
      <c r="D1682">
        <v>1436</v>
      </c>
      <c r="E1682">
        <v>2662.5</v>
      </c>
      <c r="F1682">
        <f t="shared" si="26"/>
        <v>1</v>
      </c>
      <c r="G1682" t="str">
        <f>STANDINGS_K[[#This Row],[League]]&amp;STANDINGS_K[[#This Row],[Team]]</f>
        <v>$150 Draft Champions Feb 29 1:00 pm Lg.3800Fishsqueezer</v>
      </c>
    </row>
    <row r="1683" spans="1:7" x14ac:dyDescent="0.25">
      <c r="A1683">
        <v>414</v>
      </c>
      <c r="B1683" t="s">
        <v>1828</v>
      </c>
      <c r="C1683" t="s">
        <v>1827</v>
      </c>
      <c r="D1683">
        <v>1398</v>
      </c>
      <c r="E1683">
        <v>2499</v>
      </c>
      <c r="F1683">
        <f t="shared" si="26"/>
        <v>2</v>
      </c>
      <c r="G1683" t="str">
        <f>STANDINGS_K[[#This Row],[League]]&amp;STANDINGS_K[[#This Row],[Team]]</f>
        <v>$150 Draft Champions Feb 29 1:00 pm Lg.3800kirksmax</v>
      </c>
    </row>
    <row r="1684" spans="1:7" x14ac:dyDescent="0.25">
      <c r="A1684">
        <v>485</v>
      </c>
      <c r="B1684" t="s">
        <v>1830</v>
      </c>
      <c r="C1684" t="s">
        <v>1827</v>
      </c>
      <c r="D1684">
        <v>1387</v>
      </c>
      <c r="E1684">
        <v>2427.5</v>
      </c>
      <c r="F1684">
        <f t="shared" si="26"/>
        <v>3</v>
      </c>
      <c r="G1684" t="str">
        <f>STANDINGS_K[[#This Row],[League]]&amp;STANDINGS_K[[#This Row],[Team]]</f>
        <v>$150 Draft Champions Feb 29 1:00 pm Lg.3800Team Floyd II</v>
      </c>
    </row>
    <row r="1685" spans="1:7" x14ac:dyDescent="0.25">
      <c r="A1685">
        <v>602</v>
      </c>
      <c r="B1685" t="s">
        <v>18</v>
      </c>
      <c r="C1685" t="s">
        <v>1827</v>
      </c>
      <c r="D1685">
        <v>1368</v>
      </c>
      <c r="E1685">
        <v>2309</v>
      </c>
      <c r="F1685">
        <f t="shared" si="26"/>
        <v>4</v>
      </c>
      <c r="G1685" t="str">
        <f>STANDINGS_K[[#This Row],[League]]&amp;STANDINGS_K[[#This Row],[Team]]</f>
        <v>$150 Draft Champions Feb 29 1:00 pm Lg.3800Home Run Derbies</v>
      </c>
    </row>
    <row r="1686" spans="1:7" x14ac:dyDescent="0.25">
      <c r="A1686">
        <v>623</v>
      </c>
      <c r="B1686" t="s">
        <v>1833</v>
      </c>
      <c r="C1686" t="s">
        <v>1827</v>
      </c>
      <c r="D1686">
        <v>1364</v>
      </c>
      <c r="E1686">
        <v>2288</v>
      </c>
      <c r="F1686">
        <f t="shared" si="26"/>
        <v>5</v>
      </c>
      <c r="G1686" t="str">
        <f>STANDINGS_K[[#This Row],[League]]&amp;STANDINGS_K[[#This Row],[Team]]</f>
        <v>$150 Draft Champions Feb 29 1:00 pm Lg.3800Piss and Vinegar</v>
      </c>
    </row>
    <row r="1687" spans="1:7" x14ac:dyDescent="0.25">
      <c r="A1687">
        <v>965</v>
      </c>
      <c r="B1687" t="s">
        <v>1835</v>
      </c>
      <c r="C1687" t="s">
        <v>1827</v>
      </c>
      <c r="D1687">
        <v>1321</v>
      </c>
      <c r="E1687">
        <v>1942</v>
      </c>
      <c r="F1687">
        <f t="shared" si="26"/>
        <v>6</v>
      </c>
      <c r="G1687" t="str">
        <f>STANDINGS_K[[#This Row],[League]]&amp;STANDINGS_K[[#This Row],[Team]]</f>
        <v>$150 Draft Champions Feb 29 1:00 pm Lg.3800Las Vegas Ratpack 4</v>
      </c>
    </row>
    <row r="1688" spans="1:7" x14ac:dyDescent="0.25">
      <c r="A1688">
        <v>1157</v>
      </c>
      <c r="B1688" t="s">
        <v>390</v>
      </c>
      <c r="C1688" t="s">
        <v>1827</v>
      </c>
      <c r="D1688">
        <v>1299</v>
      </c>
      <c r="E1688">
        <v>1750</v>
      </c>
      <c r="F1688">
        <f t="shared" si="26"/>
        <v>7</v>
      </c>
      <c r="G1688" t="str">
        <f>STANDINGS_K[[#This Row],[League]]&amp;STANDINGS_K[[#This Row],[Team]]</f>
        <v>$150 Draft Champions Feb 29 1:00 pm Lg.3800Big Air</v>
      </c>
    </row>
    <row r="1689" spans="1:7" x14ac:dyDescent="0.25">
      <c r="A1689">
        <v>1503</v>
      </c>
      <c r="B1689" t="s">
        <v>87</v>
      </c>
      <c r="C1689" t="s">
        <v>1827</v>
      </c>
      <c r="D1689">
        <v>1256</v>
      </c>
      <c r="E1689">
        <v>1413</v>
      </c>
      <c r="F1689">
        <f t="shared" si="26"/>
        <v>8</v>
      </c>
      <c r="G1689" t="str">
        <f>STANDINGS_K[[#This Row],[League]]&amp;STANDINGS_K[[#This Row],[Team]]</f>
        <v>$150 Draft Champions Feb 29 1:00 pm Lg.3800The Northsiders</v>
      </c>
    </row>
    <row r="1690" spans="1:7" x14ac:dyDescent="0.25">
      <c r="A1690">
        <v>1631</v>
      </c>
      <c r="B1690" t="s">
        <v>1832</v>
      </c>
      <c r="C1690" t="s">
        <v>1827</v>
      </c>
      <c r="D1690">
        <v>1241</v>
      </c>
      <c r="E1690">
        <v>1280.5</v>
      </c>
      <c r="F1690">
        <f t="shared" si="26"/>
        <v>9</v>
      </c>
      <c r="G1690" t="str">
        <f>STANDINGS_K[[#This Row],[League]]&amp;STANDINGS_K[[#This Row],[Team]]</f>
        <v>$150 Draft Champions Feb 29 1:00 pm Lg.3800Magic Carpets</v>
      </c>
    </row>
    <row r="1691" spans="1:7" x14ac:dyDescent="0.25">
      <c r="A1691">
        <v>1764</v>
      </c>
      <c r="B1691" t="s">
        <v>1831</v>
      </c>
      <c r="C1691" t="s">
        <v>1827</v>
      </c>
      <c r="D1691">
        <v>1224</v>
      </c>
      <c r="E1691">
        <v>1148</v>
      </c>
      <c r="F1691">
        <f t="shared" si="26"/>
        <v>10</v>
      </c>
      <c r="G1691" t="str">
        <f>STANDINGS_K[[#This Row],[League]]&amp;STANDINGS_K[[#This Row],[Team]]</f>
        <v>$150 Draft Champions Feb 29 1:00 pm Lg.3800West Side Child</v>
      </c>
    </row>
    <row r="1692" spans="1:7" x14ac:dyDescent="0.25">
      <c r="A1692">
        <v>1833</v>
      </c>
      <c r="B1692" t="s">
        <v>1826</v>
      </c>
      <c r="C1692" t="s">
        <v>1827</v>
      </c>
      <c r="D1692">
        <v>1214</v>
      </c>
      <c r="E1692">
        <v>1078</v>
      </c>
      <c r="F1692">
        <f t="shared" si="26"/>
        <v>11</v>
      </c>
      <c r="G1692" t="str">
        <f>STANDINGS_K[[#This Row],[League]]&amp;STANDINGS_K[[#This Row],[Team]]</f>
        <v>$150 Draft Champions Feb 29 1:00 pm Lg.3800Team Hodges</v>
      </c>
    </row>
    <row r="1693" spans="1:7" x14ac:dyDescent="0.25">
      <c r="A1693">
        <v>2026</v>
      </c>
      <c r="B1693" t="s">
        <v>156</v>
      </c>
      <c r="C1693" t="s">
        <v>1827</v>
      </c>
      <c r="D1693">
        <v>1188</v>
      </c>
      <c r="E1693">
        <v>882</v>
      </c>
      <c r="F1693">
        <f t="shared" si="26"/>
        <v>12</v>
      </c>
      <c r="G1693" t="str">
        <f>STANDINGS_K[[#This Row],[League]]&amp;STANDINGS_K[[#This Row],[Team]]</f>
        <v>$150 Draft Champions Feb 29 1:00 pm Lg.3800Cubs Win</v>
      </c>
    </row>
    <row r="1694" spans="1:7" x14ac:dyDescent="0.25">
      <c r="A1694">
        <v>2123</v>
      </c>
      <c r="B1694" t="s">
        <v>1837</v>
      </c>
      <c r="C1694" t="s">
        <v>1827</v>
      </c>
      <c r="D1694">
        <v>1172</v>
      </c>
      <c r="E1694">
        <v>787.5</v>
      </c>
      <c r="F1694">
        <f t="shared" si="26"/>
        <v>13</v>
      </c>
      <c r="G1694" t="str">
        <f>STANDINGS_K[[#This Row],[League]]&amp;STANDINGS_K[[#This Row],[Team]]</f>
        <v>$150 Draft Champions Feb 29 1:00 pm Lg.3800Revenge of Wally Backman</v>
      </c>
    </row>
    <row r="1695" spans="1:7" x14ac:dyDescent="0.25">
      <c r="A1695">
        <v>2300</v>
      </c>
      <c r="B1695" t="s">
        <v>1834</v>
      </c>
      <c r="C1695" t="s">
        <v>1827</v>
      </c>
      <c r="D1695">
        <v>1144</v>
      </c>
      <c r="E1695">
        <v>610</v>
      </c>
      <c r="F1695">
        <f t="shared" si="26"/>
        <v>14</v>
      </c>
      <c r="G1695" t="str">
        <f>STANDINGS_K[[#This Row],[League]]&amp;STANDINGS_K[[#This Row],[Team]]</f>
        <v>$150 Draft Champions Feb 29 1:00 pm Lg.3800NDfan2</v>
      </c>
    </row>
    <row r="1696" spans="1:7" x14ac:dyDescent="0.25">
      <c r="A1696">
        <v>2821</v>
      </c>
      <c r="B1696" t="s">
        <v>1829</v>
      </c>
      <c r="C1696" t="s">
        <v>1827</v>
      </c>
      <c r="D1696">
        <v>961</v>
      </c>
      <c r="E1696">
        <v>90.5</v>
      </c>
      <c r="F1696">
        <f t="shared" si="26"/>
        <v>15</v>
      </c>
      <c r="G1696" t="str">
        <f>STANDINGS_K[[#This Row],[League]]&amp;STANDINGS_K[[#This Row],[Team]]</f>
        <v>$150 Draft Champions Feb 29 1:00 pm Lg.3800JoDy CoNcREteR</v>
      </c>
    </row>
    <row r="1697" spans="1:7" x14ac:dyDescent="0.25">
      <c r="A1697">
        <v>299</v>
      </c>
      <c r="B1697" t="s">
        <v>1840</v>
      </c>
      <c r="C1697" t="s">
        <v>1839</v>
      </c>
      <c r="D1697">
        <v>1422</v>
      </c>
      <c r="E1697">
        <v>2614</v>
      </c>
      <c r="F1697">
        <f t="shared" si="26"/>
        <v>1</v>
      </c>
      <c r="G1697" t="str">
        <f>STANDINGS_K[[#This Row],[League]]&amp;STANDINGS_K[[#This Row],[Team]]</f>
        <v>$150 Draft Champions Feb 29 1:00 pm Lg.3802Team Girouard</v>
      </c>
    </row>
    <row r="1698" spans="1:7" x14ac:dyDescent="0.25">
      <c r="A1698">
        <v>554</v>
      </c>
      <c r="B1698" t="s">
        <v>1845</v>
      </c>
      <c r="C1698" t="s">
        <v>1839</v>
      </c>
      <c r="D1698">
        <v>1375</v>
      </c>
      <c r="E1698">
        <v>2355</v>
      </c>
      <c r="F1698">
        <f t="shared" si="26"/>
        <v>2</v>
      </c>
      <c r="G1698" t="str">
        <f>STANDINGS_K[[#This Row],[League]]&amp;STANDINGS_K[[#This Row],[Team]]</f>
        <v>$150 Draft Champions Feb 29 1:00 pm Lg.3802Ashley Schaeffer</v>
      </c>
    </row>
    <row r="1699" spans="1:7" x14ac:dyDescent="0.25">
      <c r="A1699">
        <v>644</v>
      </c>
      <c r="B1699" t="s">
        <v>380</v>
      </c>
      <c r="C1699" t="s">
        <v>1839</v>
      </c>
      <c r="D1699">
        <v>1361</v>
      </c>
      <c r="E1699">
        <v>2267.5</v>
      </c>
      <c r="F1699">
        <f t="shared" si="26"/>
        <v>3</v>
      </c>
      <c r="G1699" t="str">
        <f>STANDINGS_K[[#This Row],[League]]&amp;STANDINGS_K[[#This Row],[Team]]</f>
        <v>$150 Draft Champions Feb 29 1:00 pm Lg.3802Team McDermott</v>
      </c>
    </row>
    <row r="1700" spans="1:7" x14ac:dyDescent="0.25">
      <c r="A1700">
        <v>665</v>
      </c>
      <c r="B1700" t="s">
        <v>1846</v>
      </c>
      <c r="C1700" t="s">
        <v>1839</v>
      </c>
      <c r="D1700">
        <v>1357</v>
      </c>
      <c r="E1700">
        <v>2247</v>
      </c>
      <c r="F1700">
        <f t="shared" si="26"/>
        <v>4</v>
      </c>
      <c r="G1700" t="str">
        <f>STANDINGS_K[[#This Row],[League]]&amp;STANDINGS_K[[#This Row],[Team]]</f>
        <v>$150 Draft Champions Feb 29 1:00 pm Lg.3802The Wy's Guys</v>
      </c>
    </row>
    <row r="1701" spans="1:7" x14ac:dyDescent="0.25">
      <c r="A1701">
        <v>769</v>
      </c>
      <c r="B1701" t="s">
        <v>1841</v>
      </c>
      <c r="C1701" t="s">
        <v>1839</v>
      </c>
      <c r="D1701">
        <v>1345</v>
      </c>
      <c r="E1701">
        <v>2144.5</v>
      </c>
      <c r="F1701">
        <f t="shared" si="26"/>
        <v>5</v>
      </c>
      <c r="G1701" t="str">
        <f>STANDINGS_K[[#This Row],[League]]&amp;STANDINGS_K[[#This Row],[Team]]</f>
        <v>$150 Draft Champions Feb 29 1:00 pm Lg.3802WARthless</v>
      </c>
    </row>
    <row r="1702" spans="1:7" x14ac:dyDescent="0.25">
      <c r="A1702">
        <v>922</v>
      </c>
      <c r="B1702" t="s">
        <v>1844</v>
      </c>
      <c r="C1702" t="s">
        <v>1839</v>
      </c>
      <c r="D1702">
        <v>1327</v>
      </c>
      <c r="E1702">
        <v>1988.5</v>
      </c>
      <c r="F1702">
        <f t="shared" si="26"/>
        <v>6</v>
      </c>
      <c r="G1702" t="str">
        <f>STANDINGS_K[[#This Row],[League]]&amp;STANDINGS_K[[#This Row],[Team]]</f>
        <v>$150 Draft Champions Feb 29 1:00 pm Lg.3802SB Nation Royals Review</v>
      </c>
    </row>
    <row r="1703" spans="1:7" x14ac:dyDescent="0.25">
      <c r="A1703">
        <v>1006</v>
      </c>
      <c r="B1703" t="s">
        <v>194</v>
      </c>
      <c r="C1703" t="s">
        <v>1839</v>
      </c>
      <c r="D1703">
        <v>1315</v>
      </c>
      <c r="E1703">
        <v>1905.5</v>
      </c>
      <c r="F1703">
        <f t="shared" si="26"/>
        <v>7</v>
      </c>
      <c r="G1703" t="str">
        <f>STANDINGS_K[[#This Row],[League]]&amp;STANDINGS_K[[#This Row],[Team]]</f>
        <v>$150 Draft Champions Feb 29 1:00 pm Lg.3802Team Metivier</v>
      </c>
    </row>
    <row r="1704" spans="1:7" x14ac:dyDescent="0.25">
      <c r="A1704">
        <v>1272</v>
      </c>
      <c r="B1704" t="s">
        <v>236</v>
      </c>
      <c r="C1704" t="s">
        <v>1839</v>
      </c>
      <c r="D1704">
        <v>1283</v>
      </c>
      <c r="E1704">
        <v>1640</v>
      </c>
      <c r="F1704">
        <f t="shared" si="26"/>
        <v>8</v>
      </c>
      <c r="G1704" t="str">
        <f>STANDINGS_K[[#This Row],[League]]&amp;STANDINGS_K[[#This Row],[Team]]</f>
        <v>$150 Draft Champions Feb 29 1:00 pm Lg.3802Timko Toe Jammers</v>
      </c>
    </row>
    <row r="1705" spans="1:7" x14ac:dyDescent="0.25">
      <c r="A1705">
        <v>1287</v>
      </c>
      <c r="B1705" t="s">
        <v>1847</v>
      </c>
      <c r="C1705" t="s">
        <v>1839</v>
      </c>
      <c r="D1705">
        <v>1280</v>
      </c>
      <c r="E1705">
        <v>1622</v>
      </c>
      <c r="F1705">
        <f t="shared" si="26"/>
        <v>9</v>
      </c>
      <c r="G1705" t="str">
        <f>STANDINGS_K[[#This Row],[League]]&amp;STANDINGS_K[[#This Row],[Team]]</f>
        <v>$150 Draft Champions Feb 29 1:00 pm Lg.3802Dominance &amp; Submission IV</v>
      </c>
    </row>
    <row r="1706" spans="1:7" x14ac:dyDescent="0.25">
      <c r="A1706">
        <v>1728</v>
      </c>
      <c r="B1706" t="s">
        <v>41</v>
      </c>
      <c r="C1706" t="s">
        <v>1839</v>
      </c>
      <c r="D1706">
        <v>1229</v>
      </c>
      <c r="E1706">
        <v>1185.5</v>
      </c>
      <c r="F1706">
        <f t="shared" si="26"/>
        <v>10</v>
      </c>
      <c r="G1706" t="str">
        <f>STANDINGS_K[[#This Row],[League]]&amp;STANDINGS_K[[#This Row],[Team]]</f>
        <v>$150 Draft Champions Feb 29 1:00 pm Lg.3802Team Walker</v>
      </c>
    </row>
    <row r="1707" spans="1:7" x14ac:dyDescent="0.25">
      <c r="A1707">
        <v>1786</v>
      </c>
      <c r="B1707" t="s">
        <v>1838</v>
      </c>
      <c r="C1707" t="s">
        <v>1839</v>
      </c>
      <c r="D1707">
        <v>1219</v>
      </c>
      <c r="E1707">
        <v>1122.5</v>
      </c>
      <c r="F1707">
        <f t="shared" si="26"/>
        <v>11</v>
      </c>
      <c r="G1707" t="str">
        <f>STANDINGS_K[[#This Row],[League]]&amp;STANDINGS_K[[#This Row],[Team]]</f>
        <v>$150 Draft Champions Feb 29 1:00 pm Lg.3802DC Machine2</v>
      </c>
    </row>
    <row r="1708" spans="1:7" x14ac:dyDescent="0.25">
      <c r="A1708">
        <v>1790</v>
      </c>
      <c r="B1708" t="s">
        <v>639</v>
      </c>
      <c r="C1708" t="s">
        <v>1839</v>
      </c>
      <c r="D1708">
        <v>1219</v>
      </c>
      <c r="E1708">
        <v>1122.5</v>
      </c>
      <c r="F1708">
        <f t="shared" si="26"/>
        <v>12</v>
      </c>
      <c r="G1708" t="str">
        <f>STANDINGS_K[[#This Row],[League]]&amp;STANDINGS_K[[#This Row],[Team]]</f>
        <v>$150 Draft Champions Feb 29 1:00 pm Lg.3802Team Fisher</v>
      </c>
    </row>
    <row r="1709" spans="1:7" x14ac:dyDescent="0.25">
      <c r="A1709">
        <v>2599</v>
      </c>
      <c r="B1709" t="s">
        <v>1843</v>
      </c>
      <c r="C1709" t="s">
        <v>1839</v>
      </c>
      <c r="D1709">
        <v>1069</v>
      </c>
      <c r="E1709">
        <v>311.5</v>
      </c>
      <c r="F1709">
        <f t="shared" si="26"/>
        <v>13</v>
      </c>
      <c r="G1709" t="str">
        <f>STANDINGS_K[[#This Row],[League]]&amp;STANDINGS_K[[#This Row],[Team]]</f>
        <v>$150 Draft Champions Feb 29 1:00 pm Lg.3802Rake City</v>
      </c>
    </row>
    <row r="1710" spans="1:7" x14ac:dyDescent="0.25">
      <c r="A1710">
        <v>2622</v>
      </c>
      <c r="B1710" t="s">
        <v>1842</v>
      </c>
      <c r="C1710" t="s">
        <v>1839</v>
      </c>
      <c r="D1710">
        <v>1062</v>
      </c>
      <c r="E1710">
        <v>291</v>
      </c>
      <c r="F1710">
        <f t="shared" si="26"/>
        <v>14</v>
      </c>
      <c r="G1710" t="str">
        <f>STANDINGS_K[[#This Row],[League]]&amp;STANDINGS_K[[#This Row],[Team]]</f>
        <v>$150 Draft Champions Feb 29 1:00 pm Lg.3802Team Drevojan</v>
      </c>
    </row>
    <row r="1711" spans="1:7" x14ac:dyDescent="0.25">
      <c r="A1711">
        <v>2872</v>
      </c>
      <c r="B1711" t="s">
        <v>1848</v>
      </c>
      <c r="C1711" t="s">
        <v>1839</v>
      </c>
      <c r="D1711">
        <v>911</v>
      </c>
      <c r="E1711">
        <v>39.5</v>
      </c>
      <c r="F1711">
        <f t="shared" si="26"/>
        <v>15</v>
      </c>
      <c r="G1711" t="str">
        <f>STANDINGS_K[[#This Row],[League]]&amp;STANDINGS_K[[#This Row],[Team]]</f>
        <v>$150 Draft Champions Feb 29 1:00 pm Lg.3802Team Savage</v>
      </c>
    </row>
    <row r="1712" spans="1:7" x14ac:dyDescent="0.25">
      <c r="A1712">
        <v>114</v>
      </c>
      <c r="B1712" t="s">
        <v>1860</v>
      </c>
      <c r="C1712" t="s">
        <v>1850</v>
      </c>
      <c r="D1712">
        <v>1479</v>
      </c>
      <c r="E1712">
        <v>2795</v>
      </c>
      <c r="F1712">
        <f t="shared" si="26"/>
        <v>1</v>
      </c>
      <c r="G1712" t="str">
        <f>STANDINGS_K[[#This Row],[League]]&amp;STANDINGS_K[[#This Row],[Team]]</f>
        <v>$150 Draft Champions Jan 01 1:00 pm Lg.3576Dookie McGee v4 - $150</v>
      </c>
    </row>
    <row r="1713" spans="1:7" x14ac:dyDescent="0.25">
      <c r="A1713">
        <v>200</v>
      </c>
      <c r="B1713" t="s">
        <v>1853</v>
      </c>
      <c r="C1713" t="s">
        <v>1850</v>
      </c>
      <c r="D1713">
        <v>1449</v>
      </c>
      <c r="E1713">
        <v>2709.5</v>
      </c>
      <c r="F1713">
        <f t="shared" si="26"/>
        <v>2</v>
      </c>
      <c r="G1713" t="str">
        <f>STANDINGS_K[[#This Row],[League]]&amp;STANDINGS_K[[#This Row],[Team]]</f>
        <v>$150 Draft Champions Jan 01 1:00 pm Lg.3576Charlotte Thunder</v>
      </c>
    </row>
    <row r="1714" spans="1:7" x14ac:dyDescent="0.25">
      <c r="A1714">
        <v>396</v>
      </c>
      <c r="B1714" t="s">
        <v>1857</v>
      </c>
      <c r="C1714" t="s">
        <v>1850</v>
      </c>
      <c r="D1714">
        <v>1400</v>
      </c>
      <c r="E1714">
        <v>2513</v>
      </c>
      <c r="F1714">
        <f t="shared" si="26"/>
        <v>3</v>
      </c>
      <c r="G1714" t="str">
        <f>STANDINGS_K[[#This Row],[League]]&amp;STANDINGS_K[[#This Row],[Team]]</f>
        <v>$150 Draft Champions Jan 01 1:00 pm Lg.3576Ehrman The German DC76</v>
      </c>
    </row>
    <row r="1715" spans="1:7" x14ac:dyDescent="0.25">
      <c r="A1715">
        <v>526</v>
      </c>
      <c r="B1715" t="s">
        <v>1856</v>
      </c>
      <c r="C1715" t="s">
        <v>1850</v>
      </c>
      <c r="D1715">
        <v>1381</v>
      </c>
      <c r="E1715">
        <v>2387</v>
      </c>
      <c r="F1715">
        <f t="shared" si="26"/>
        <v>4</v>
      </c>
      <c r="G1715" t="str">
        <f>STANDINGS_K[[#This Row],[League]]&amp;STANDINGS_K[[#This Row],[Team]]</f>
        <v>$150 Draft Champions Jan 01 1:00 pm Lg.3576Jim Rice DC22 150</v>
      </c>
    </row>
    <row r="1716" spans="1:7" x14ac:dyDescent="0.25">
      <c r="A1716">
        <v>1075</v>
      </c>
      <c r="B1716" t="s">
        <v>1861</v>
      </c>
      <c r="C1716" t="s">
        <v>1850</v>
      </c>
      <c r="D1716">
        <v>1308</v>
      </c>
      <c r="E1716">
        <v>1831.5</v>
      </c>
      <c r="F1716">
        <f t="shared" si="26"/>
        <v>5</v>
      </c>
      <c r="G1716" t="str">
        <f>STANDINGS_K[[#This Row],[League]]&amp;STANDINGS_K[[#This Row],[Team]]</f>
        <v>$150 Draft Champions Jan 01 1:00 pm Lg.3576Defender's Password</v>
      </c>
    </row>
    <row r="1717" spans="1:7" x14ac:dyDescent="0.25">
      <c r="A1717">
        <v>1127</v>
      </c>
      <c r="B1717" t="s">
        <v>1691</v>
      </c>
      <c r="C1717" t="s">
        <v>1850</v>
      </c>
      <c r="D1717">
        <v>1302</v>
      </c>
      <c r="E1717">
        <v>1779.5</v>
      </c>
      <c r="F1717">
        <f t="shared" si="26"/>
        <v>6</v>
      </c>
      <c r="G1717" t="str">
        <f>STANDINGS_K[[#This Row],[League]]&amp;STANDINGS_K[[#This Row],[Team]]</f>
        <v>$150 Draft Champions Jan 01 1:00 pm Lg.3576Diamond Dogs</v>
      </c>
    </row>
    <row r="1718" spans="1:7" x14ac:dyDescent="0.25">
      <c r="A1718">
        <v>1309</v>
      </c>
      <c r="B1718" t="s">
        <v>1855</v>
      </c>
      <c r="C1718" t="s">
        <v>1850</v>
      </c>
      <c r="D1718">
        <v>1277</v>
      </c>
      <c r="E1718">
        <v>1600</v>
      </c>
      <c r="F1718">
        <f t="shared" si="26"/>
        <v>7</v>
      </c>
      <c r="G1718" t="str">
        <f>STANDINGS_K[[#This Row],[League]]&amp;STANDINGS_K[[#This Row],[Team]]</f>
        <v>$150 Draft Champions Jan 01 1:00 pm Lg.3576Capitol Knockers Rides Again</v>
      </c>
    </row>
    <row r="1719" spans="1:7" x14ac:dyDescent="0.25">
      <c r="A1719">
        <v>1487</v>
      </c>
      <c r="B1719" t="s">
        <v>189</v>
      </c>
      <c r="C1719" t="s">
        <v>1850</v>
      </c>
      <c r="D1719">
        <v>1257</v>
      </c>
      <c r="E1719">
        <v>1422</v>
      </c>
      <c r="F1719">
        <f t="shared" si="26"/>
        <v>8</v>
      </c>
      <c r="G1719" t="str">
        <f>STANDINGS_K[[#This Row],[League]]&amp;STANDINGS_K[[#This Row],[Team]]</f>
        <v>$150 Draft Champions Jan 01 1:00 pm Lg.3576Homer Hankies</v>
      </c>
    </row>
    <row r="1720" spans="1:7" x14ac:dyDescent="0.25">
      <c r="A1720">
        <v>1754</v>
      </c>
      <c r="B1720" t="s">
        <v>1859</v>
      </c>
      <c r="C1720" t="s">
        <v>1850</v>
      </c>
      <c r="D1720">
        <v>1225</v>
      </c>
      <c r="E1720">
        <v>1153.5</v>
      </c>
      <c r="F1720">
        <f t="shared" si="26"/>
        <v>9</v>
      </c>
      <c r="G1720" t="str">
        <f>STANDINGS_K[[#This Row],[League]]&amp;STANDINGS_K[[#This Row],[Team]]</f>
        <v>$150 Draft Champions Jan 01 1:00 pm Lg.3576#CrazyDad</v>
      </c>
    </row>
    <row r="1721" spans="1:7" x14ac:dyDescent="0.25">
      <c r="A1721">
        <v>2172</v>
      </c>
      <c r="B1721" t="s">
        <v>1852</v>
      </c>
      <c r="C1721" t="s">
        <v>1850</v>
      </c>
      <c r="D1721">
        <v>1164</v>
      </c>
      <c r="E1721">
        <v>736</v>
      </c>
      <c r="F1721">
        <f t="shared" si="26"/>
        <v>10</v>
      </c>
      <c r="G1721" t="str">
        <f>STANDINGS_K[[#This Row],[League]]&amp;STANDINGS_K[[#This Row],[Team]]</f>
        <v>$150 Draft Champions Jan 01 1:00 pm Lg.3576Riderboot 2 DC</v>
      </c>
    </row>
    <row r="1722" spans="1:7" x14ac:dyDescent="0.25">
      <c r="A1722">
        <v>2515</v>
      </c>
      <c r="B1722" t="s">
        <v>1849</v>
      </c>
      <c r="C1722" t="s">
        <v>1850</v>
      </c>
      <c r="D1722">
        <v>1094</v>
      </c>
      <c r="E1722">
        <v>393</v>
      </c>
      <c r="F1722">
        <f t="shared" si="26"/>
        <v>11</v>
      </c>
      <c r="G1722" t="str">
        <f>STANDINGS_K[[#This Row],[League]]&amp;STANDINGS_K[[#This Row],[Team]]</f>
        <v>$150 Draft Champions Jan 01 1:00 pm Lg.3576EMERSON 4</v>
      </c>
    </row>
    <row r="1723" spans="1:7" x14ac:dyDescent="0.25">
      <c r="A1723">
        <v>2530</v>
      </c>
      <c r="B1723" t="s">
        <v>1851</v>
      </c>
      <c r="C1723" t="s">
        <v>1850</v>
      </c>
      <c r="D1723">
        <v>1092</v>
      </c>
      <c r="E1723">
        <v>381</v>
      </c>
      <c r="F1723">
        <f t="shared" si="26"/>
        <v>12</v>
      </c>
      <c r="G1723" t="str">
        <f>STANDINGS_K[[#This Row],[League]]&amp;STANDINGS_K[[#This Row],[Team]]</f>
        <v>$150 Draft Champions Jan 01 1:00 pm Lg.3576Scout Team</v>
      </c>
    </row>
    <row r="1724" spans="1:7" x14ac:dyDescent="0.25">
      <c r="A1724">
        <v>2569</v>
      </c>
      <c r="B1724" t="s">
        <v>1862</v>
      </c>
      <c r="C1724" t="s">
        <v>1850</v>
      </c>
      <c r="D1724">
        <v>1081</v>
      </c>
      <c r="E1724">
        <v>341</v>
      </c>
      <c r="F1724">
        <f t="shared" si="26"/>
        <v>13</v>
      </c>
      <c r="G1724" t="str">
        <f>STANDINGS_K[[#This Row],[League]]&amp;STANDINGS_K[[#This Row],[Team]]</f>
        <v>$150 Draft Champions Jan 01 1:00 pm Lg.3576Pounders 150 V3</v>
      </c>
    </row>
    <row r="1725" spans="1:7" x14ac:dyDescent="0.25">
      <c r="A1725">
        <v>2675</v>
      </c>
      <c r="B1725" t="s">
        <v>1858</v>
      </c>
      <c r="C1725" t="s">
        <v>1850</v>
      </c>
      <c r="D1725">
        <v>1041</v>
      </c>
      <c r="E1725">
        <v>236</v>
      </c>
      <c r="F1725">
        <f t="shared" si="26"/>
        <v>14</v>
      </c>
      <c r="G1725" t="str">
        <f>STANDINGS_K[[#This Row],[League]]&amp;STANDINGS_K[[#This Row],[Team]]</f>
        <v>$150 Draft Champions Jan 01 1:00 pm Lg.3576Palmetto Pebbles</v>
      </c>
    </row>
    <row r="1726" spans="1:7" x14ac:dyDescent="0.25">
      <c r="A1726">
        <v>2799</v>
      </c>
      <c r="B1726" t="s">
        <v>1854</v>
      </c>
      <c r="C1726" t="s">
        <v>1850</v>
      </c>
      <c r="D1726">
        <v>979</v>
      </c>
      <c r="E1726">
        <v>113.5</v>
      </c>
      <c r="F1726">
        <f t="shared" si="26"/>
        <v>15</v>
      </c>
      <c r="G1726" t="str">
        <f>STANDINGS_K[[#This Row],[League]]&amp;STANDINGS_K[[#This Row],[Team]]</f>
        <v>$150 Draft Champions Jan 01 1:00 pm Lg.3576Waiting For Next Year</v>
      </c>
    </row>
    <row r="1727" spans="1:7" x14ac:dyDescent="0.25">
      <c r="A1727">
        <v>298</v>
      </c>
      <c r="B1727" t="s">
        <v>1873</v>
      </c>
      <c r="C1727" t="s">
        <v>1864</v>
      </c>
      <c r="D1727">
        <v>1422</v>
      </c>
      <c r="E1727">
        <v>2614</v>
      </c>
      <c r="F1727">
        <f t="shared" si="26"/>
        <v>1</v>
      </c>
      <c r="G1727" t="str">
        <f>STANDINGS_K[[#This Row],[League]]&amp;STANDINGS_K[[#This Row],[Team]]</f>
        <v>$150 Draft Champions Jan 02 1:00 pm Lg.3577ShowtimeDC23</v>
      </c>
    </row>
    <row r="1728" spans="1:7" x14ac:dyDescent="0.25">
      <c r="A1728">
        <v>375</v>
      </c>
      <c r="B1728" t="s">
        <v>1869</v>
      </c>
      <c r="C1728" t="s">
        <v>1864</v>
      </c>
      <c r="D1728">
        <v>1404</v>
      </c>
      <c r="E1728">
        <v>2538.5</v>
      </c>
      <c r="F1728">
        <f t="shared" si="26"/>
        <v>2</v>
      </c>
      <c r="G1728" t="str">
        <f>STANDINGS_K[[#This Row],[League]]&amp;STANDINGS_K[[#This Row],[Team]]</f>
        <v>$150 Draft Champions Jan 02 1:00 pm Lg.3577Team pappas</v>
      </c>
    </row>
    <row r="1729" spans="1:7" x14ac:dyDescent="0.25">
      <c r="A1729">
        <v>426</v>
      </c>
      <c r="B1729" t="s">
        <v>359</v>
      </c>
      <c r="C1729" t="s">
        <v>1864</v>
      </c>
      <c r="D1729">
        <v>1396</v>
      </c>
      <c r="E1729">
        <v>2483</v>
      </c>
      <c r="F1729">
        <f t="shared" si="26"/>
        <v>3</v>
      </c>
      <c r="G1729" t="str">
        <f>STANDINGS_K[[#This Row],[League]]&amp;STANDINGS_K[[#This Row],[Team]]</f>
        <v>$150 Draft Champions Jan 02 1:00 pm Lg.3577Ocular Keratitis DC2</v>
      </c>
    </row>
    <row r="1730" spans="1:7" x14ac:dyDescent="0.25">
      <c r="A1730">
        <v>737</v>
      </c>
      <c r="B1730" t="s">
        <v>1871</v>
      </c>
      <c r="C1730" t="s">
        <v>1864</v>
      </c>
      <c r="D1730">
        <v>1348</v>
      </c>
      <c r="E1730">
        <v>2172</v>
      </c>
      <c r="F1730">
        <f t="shared" si="26"/>
        <v>4</v>
      </c>
      <c r="G1730" t="str">
        <f>STANDINGS_K[[#This Row],[League]]&amp;STANDINGS_K[[#This Row],[Team]]</f>
        <v>$150 Draft Champions Jan 02 1:00 pm Lg.3577Bartolo Colon's Fitbit</v>
      </c>
    </row>
    <row r="1731" spans="1:7" x14ac:dyDescent="0.25">
      <c r="A1731">
        <v>758</v>
      </c>
      <c r="B1731" t="s">
        <v>1870</v>
      </c>
      <c r="C1731" t="s">
        <v>1864</v>
      </c>
      <c r="D1731">
        <v>1346</v>
      </c>
      <c r="E1731">
        <v>2151.5</v>
      </c>
      <c r="F1731">
        <f t="shared" ref="F1731:F1794" si="27">IF(C1731=C1730,F1730+1,1)</f>
        <v>5</v>
      </c>
      <c r="G1731" t="str">
        <f>STANDINGS_K[[#This Row],[League]]&amp;STANDINGS_K[[#This Row],[Team]]</f>
        <v>$150 Draft Champions Jan 02 1:00 pm Lg.3577Legends of Bank One Stadium</v>
      </c>
    </row>
    <row r="1732" spans="1:7" x14ac:dyDescent="0.25">
      <c r="A1732">
        <v>920</v>
      </c>
      <c r="B1732" t="s">
        <v>1866</v>
      </c>
      <c r="C1732" t="s">
        <v>1864</v>
      </c>
      <c r="D1732">
        <v>1327</v>
      </c>
      <c r="E1732">
        <v>1988.5</v>
      </c>
      <c r="F1732">
        <f t="shared" si="27"/>
        <v>6</v>
      </c>
      <c r="G1732" t="str">
        <f>STANDINGS_K[[#This Row],[League]]&amp;STANDINGS_K[[#This Row],[Team]]</f>
        <v>$150 Draft Champions Jan 02 1:00 pm Lg.3577Moz Boyz 11</v>
      </c>
    </row>
    <row r="1733" spans="1:7" x14ac:dyDescent="0.25">
      <c r="A1733">
        <v>977</v>
      </c>
      <c r="B1733" t="s">
        <v>1872</v>
      </c>
      <c r="C1733" t="s">
        <v>1864</v>
      </c>
      <c r="D1733">
        <v>1320</v>
      </c>
      <c r="E1733">
        <v>1931</v>
      </c>
      <c r="F1733">
        <f t="shared" si="27"/>
        <v>7</v>
      </c>
      <c r="G1733" t="str">
        <f>STANDINGS_K[[#This Row],[League]]&amp;STANDINGS_K[[#This Row],[Team]]</f>
        <v>$150 Draft Champions Jan 02 1:00 pm Lg.3577BOSCH DC1</v>
      </c>
    </row>
    <row r="1734" spans="1:7" x14ac:dyDescent="0.25">
      <c r="A1734">
        <v>1270</v>
      </c>
      <c r="B1734" t="s">
        <v>483</v>
      </c>
      <c r="C1734" t="s">
        <v>1864</v>
      </c>
      <c r="D1734">
        <v>1283</v>
      </c>
      <c r="E1734">
        <v>1640</v>
      </c>
      <c r="F1734">
        <f t="shared" si="27"/>
        <v>8</v>
      </c>
      <c r="G1734" t="str">
        <f>STANDINGS_K[[#This Row],[League]]&amp;STANDINGS_K[[#This Row],[Team]]</f>
        <v>$150 Draft Champions Jan 02 1:00 pm Lg.3577Saxton DC</v>
      </c>
    </row>
    <row r="1735" spans="1:7" x14ac:dyDescent="0.25">
      <c r="A1735">
        <v>1339</v>
      </c>
      <c r="B1735" t="s">
        <v>1868</v>
      </c>
      <c r="C1735" t="s">
        <v>1864</v>
      </c>
      <c r="D1735">
        <v>1274</v>
      </c>
      <c r="E1735">
        <v>1573</v>
      </c>
      <c r="F1735">
        <f t="shared" si="27"/>
        <v>9</v>
      </c>
      <c r="G1735" t="str">
        <f>STANDINGS_K[[#This Row],[League]]&amp;STANDINGS_K[[#This Row],[Team]]</f>
        <v>$150 Draft Champions Jan 02 1:00 pm Lg.3577On Maui Time</v>
      </c>
    </row>
    <row r="1736" spans="1:7" x14ac:dyDescent="0.25">
      <c r="A1736">
        <v>1530</v>
      </c>
      <c r="B1736" t="s">
        <v>125</v>
      </c>
      <c r="C1736" t="s">
        <v>1864</v>
      </c>
      <c r="D1736">
        <v>1252</v>
      </c>
      <c r="E1736">
        <v>1379</v>
      </c>
      <c r="F1736">
        <f t="shared" si="27"/>
        <v>10</v>
      </c>
      <c r="G1736" t="str">
        <f>STANDINGS_K[[#This Row],[League]]&amp;STANDINGS_K[[#This Row],[Team]]</f>
        <v>$150 Draft Champions Jan 02 1:00 pm Lg.3577Bobbleheads</v>
      </c>
    </row>
    <row r="1737" spans="1:7" x14ac:dyDescent="0.25">
      <c r="A1737">
        <v>1681</v>
      </c>
      <c r="B1737" t="s">
        <v>1865</v>
      </c>
      <c r="C1737" t="s">
        <v>1864</v>
      </c>
      <c r="D1737">
        <v>1234</v>
      </c>
      <c r="E1737">
        <v>1231.5</v>
      </c>
      <c r="F1737">
        <f t="shared" si="27"/>
        <v>11</v>
      </c>
      <c r="G1737" t="str">
        <f>STANDINGS_K[[#This Row],[League]]&amp;STANDINGS_K[[#This Row],[Team]]</f>
        <v>$150 Draft Champions Jan 02 1:00 pm Lg.3577Feel the Bern</v>
      </c>
    </row>
    <row r="1738" spans="1:7" x14ac:dyDescent="0.25">
      <c r="A1738">
        <v>1897</v>
      </c>
      <c r="B1738" t="s">
        <v>250</v>
      </c>
      <c r="C1738" t="s">
        <v>1864</v>
      </c>
      <c r="D1738">
        <v>1205</v>
      </c>
      <c r="E1738">
        <v>1010.5</v>
      </c>
      <c r="F1738">
        <f t="shared" si="27"/>
        <v>12</v>
      </c>
      <c r="G1738" t="str">
        <f>STANDINGS_K[[#This Row],[League]]&amp;STANDINGS_K[[#This Row],[Team]]</f>
        <v>$150 Draft Champions Jan 02 1:00 pm Lg.3577My Boys are Salty</v>
      </c>
    </row>
    <row r="1739" spans="1:7" x14ac:dyDescent="0.25">
      <c r="A1739">
        <v>2082</v>
      </c>
      <c r="B1739" t="s">
        <v>1867</v>
      </c>
      <c r="C1739" t="s">
        <v>1864</v>
      </c>
      <c r="D1739">
        <v>1179</v>
      </c>
      <c r="E1739">
        <v>829</v>
      </c>
      <c r="F1739">
        <f t="shared" si="27"/>
        <v>13</v>
      </c>
      <c r="G1739" t="str">
        <f>STANDINGS_K[[#This Row],[League]]&amp;STANDINGS_K[[#This Row],[Team]]</f>
        <v>$150 Draft Champions Jan 02 1:00 pm Lg.3577It all started with a...</v>
      </c>
    </row>
    <row r="1740" spans="1:7" x14ac:dyDescent="0.25">
      <c r="A1740">
        <v>2618</v>
      </c>
      <c r="B1740" t="s">
        <v>1863</v>
      </c>
      <c r="C1740" t="s">
        <v>1864</v>
      </c>
      <c r="D1740">
        <v>1062</v>
      </c>
      <c r="E1740">
        <v>291</v>
      </c>
      <c r="F1740">
        <f t="shared" si="27"/>
        <v>14</v>
      </c>
      <c r="G1740" t="str">
        <f>STANDINGS_K[[#This Row],[League]]&amp;STANDINGS_K[[#This Row],[Team]]</f>
        <v>$150 Draft Champions Jan 02 1:00 pm Lg.3577CHICAGO CUBS</v>
      </c>
    </row>
    <row r="1741" spans="1:7" x14ac:dyDescent="0.25">
      <c r="A1741">
        <v>2718</v>
      </c>
      <c r="B1741" t="s">
        <v>1874</v>
      </c>
      <c r="C1741" t="s">
        <v>1864</v>
      </c>
      <c r="D1741">
        <v>1022</v>
      </c>
      <c r="E1741">
        <v>194</v>
      </c>
      <c r="F1741">
        <f t="shared" si="27"/>
        <v>15</v>
      </c>
      <c r="G1741" t="str">
        <f>STANDINGS_K[[#This Row],[League]]&amp;STANDINGS_K[[#This Row],[Team]]</f>
        <v>$150 Draft Champions Jan 02 1:00 pm Lg.3577Team Crull</v>
      </c>
    </row>
    <row r="1742" spans="1:7" x14ac:dyDescent="0.25">
      <c r="A1742">
        <v>105</v>
      </c>
      <c r="B1742" t="s">
        <v>17</v>
      </c>
      <c r="C1742" t="s">
        <v>1876</v>
      </c>
      <c r="D1742">
        <v>1485</v>
      </c>
      <c r="E1742">
        <v>2805</v>
      </c>
      <c r="F1742">
        <f t="shared" si="27"/>
        <v>1</v>
      </c>
      <c r="G1742" t="str">
        <f>STANDINGS_K[[#This Row],[League]]&amp;STANDINGS_K[[#This Row],[Team]]</f>
        <v>$150 Draft Champions Jan 03 1:00 pm Lg.3578Millertime</v>
      </c>
    </row>
    <row r="1743" spans="1:7" x14ac:dyDescent="0.25">
      <c r="A1743">
        <v>338</v>
      </c>
      <c r="B1743" t="s">
        <v>1886</v>
      </c>
      <c r="C1743" t="s">
        <v>1876</v>
      </c>
      <c r="D1743">
        <v>1410</v>
      </c>
      <c r="E1743">
        <v>2573</v>
      </c>
      <c r="F1743">
        <f t="shared" si="27"/>
        <v>2</v>
      </c>
      <c r="G1743" t="str">
        <f>STANDINGS_K[[#This Row],[League]]&amp;STANDINGS_K[[#This Row],[Team]]</f>
        <v>$150 Draft Champions Jan 03 1:00 pm Lg.3578Dutch Mafia (DC1)</v>
      </c>
    </row>
    <row r="1744" spans="1:7" x14ac:dyDescent="0.25">
      <c r="A1744">
        <v>410</v>
      </c>
      <c r="B1744" t="s">
        <v>1884</v>
      </c>
      <c r="C1744" t="s">
        <v>1876</v>
      </c>
      <c r="D1744">
        <v>1398</v>
      </c>
      <c r="E1744">
        <v>2499</v>
      </c>
      <c r="F1744">
        <f t="shared" si="27"/>
        <v>3</v>
      </c>
      <c r="G1744" t="str">
        <f>STANDINGS_K[[#This Row],[League]]&amp;STANDINGS_K[[#This Row],[Team]]</f>
        <v>$150 Draft Champions Jan 03 1:00 pm Lg.3578EA Sports 24</v>
      </c>
    </row>
    <row r="1745" spans="1:7" x14ac:dyDescent="0.25">
      <c r="A1745">
        <v>448</v>
      </c>
      <c r="B1745" t="s">
        <v>1881</v>
      </c>
      <c r="C1745" t="s">
        <v>1876</v>
      </c>
      <c r="D1745">
        <v>1392</v>
      </c>
      <c r="E1745">
        <v>2462.5</v>
      </c>
      <c r="F1745">
        <f t="shared" si="27"/>
        <v>4</v>
      </c>
      <c r="G1745" t="str">
        <f>STANDINGS_K[[#This Row],[League]]&amp;STANDINGS_K[[#This Row],[Team]]</f>
        <v>$150 Draft Champions Jan 03 1:00 pm Lg.3578Captain Crunch</v>
      </c>
    </row>
    <row r="1746" spans="1:7" x14ac:dyDescent="0.25">
      <c r="A1746">
        <v>559</v>
      </c>
      <c r="B1746" t="s">
        <v>1882</v>
      </c>
      <c r="C1746" t="s">
        <v>1876</v>
      </c>
      <c r="D1746">
        <v>1374</v>
      </c>
      <c r="E1746">
        <v>2350.5</v>
      </c>
      <c r="F1746">
        <f t="shared" si="27"/>
        <v>5</v>
      </c>
      <c r="G1746" t="str">
        <f>STANDINGS_K[[#This Row],[League]]&amp;STANDINGS_K[[#This Row],[Team]]</f>
        <v>$150 Draft Champions Jan 03 1:00 pm Lg.3578JD DC1</v>
      </c>
    </row>
    <row r="1747" spans="1:7" x14ac:dyDescent="0.25">
      <c r="A1747">
        <v>565</v>
      </c>
      <c r="B1747" t="s">
        <v>1878</v>
      </c>
      <c r="C1747" t="s">
        <v>1876</v>
      </c>
      <c r="D1747">
        <v>1373</v>
      </c>
      <c r="E1747">
        <v>2346.5</v>
      </c>
      <c r="F1747">
        <f t="shared" si="27"/>
        <v>6</v>
      </c>
      <c r="G1747" t="str">
        <f>STANDINGS_K[[#This Row],[League]]&amp;STANDINGS_K[[#This Row],[Team]]</f>
        <v>$150 Draft Champions Jan 03 1:00 pm Lg.3578DEAD PUPPIES DC1</v>
      </c>
    </row>
    <row r="1748" spans="1:7" x14ac:dyDescent="0.25">
      <c r="A1748">
        <v>811</v>
      </c>
      <c r="B1748" t="s">
        <v>18</v>
      </c>
      <c r="C1748" t="s">
        <v>1876</v>
      </c>
      <c r="D1748">
        <v>1338</v>
      </c>
      <c r="E1748">
        <v>2097.5</v>
      </c>
      <c r="F1748">
        <f t="shared" si="27"/>
        <v>7</v>
      </c>
      <c r="G1748" t="str">
        <f>STANDINGS_K[[#This Row],[League]]&amp;STANDINGS_K[[#This Row],[Team]]</f>
        <v>$150 Draft Champions Jan 03 1:00 pm Lg.3578Home Run Derbies</v>
      </c>
    </row>
    <row r="1749" spans="1:7" x14ac:dyDescent="0.25">
      <c r="A1749">
        <v>1400</v>
      </c>
      <c r="B1749" t="s">
        <v>130</v>
      </c>
      <c r="C1749" t="s">
        <v>1876</v>
      </c>
      <c r="D1749">
        <v>1267</v>
      </c>
      <c r="E1749">
        <v>1510</v>
      </c>
      <c r="F1749">
        <f t="shared" si="27"/>
        <v>8</v>
      </c>
      <c r="G1749" t="str">
        <f>STANDINGS_K[[#This Row],[League]]&amp;STANDINGS_K[[#This Row],[Team]]</f>
        <v>$150 Draft Champions Jan 03 1:00 pm Lg.3578PTPers</v>
      </c>
    </row>
    <row r="1750" spans="1:7" x14ac:dyDescent="0.25">
      <c r="A1750">
        <v>1734</v>
      </c>
      <c r="B1750" t="s">
        <v>1883</v>
      </c>
      <c r="C1750" t="s">
        <v>1876</v>
      </c>
      <c r="D1750">
        <v>1228</v>
      </c>
      <c r="E1750">
        <v>1177.5</v>
      </c>
      <c r="F1750">
        <f t="shared" si="27"/>
        <v>9</v>
      </c>
      <c r="G1750" t="str">
        <f>STANDINGS_K[[#This Row],[League]]&amp;STANDINGS_K[[#This Row],[Team]]</f>
        <v>$150 Draft Champions Jan 03 1:00 pm Lg.3578Team JP1</v>
      </c>
    </row>
    <row r="1751" spans="1:7" x14ac:dyDescent="0.25">
      <c r="A1751">
        <v>1748</v>
      </c>
      <c r="B1751" t="s">
        <v>1879</v>
      </c>
      <c r="C1751" t="s">
        <v>1876</v>
      </c>
      <c r="D1751">
        <v>1226</v>
      </c>
      <c r="E1751">
        <v>1161.5</v>
      </c>
      <c r="F1751">
        <f t="shared" si="27"/>
        <v>10</v>
      </c>
      <c r="G1751" t="str">
        <f>STANDINGS_K[[#This Row],[League]]&amp;STANDINGS_K[[#This Row],[Team]]</f>
        <v>$150 Draft Champions Jan 03 1:00 pm Lg.3578Human Papelbon Virus</v>
      </c>
    </row>
    <row r="1752" spans="1:7" x14ac:dyDescent="0.25">
      <c r="A1752">
        <v>2015</v>
      </c>
      <c r="B1752" t="s">
        <v>1877</v>
      </c>
      <c r="C1752" t="s">
        <v>1876</v>
      </c>
      <c r="D1752">
        <v>1190</v>
      </c>
      <c r="E1752">
        <v>901.5</v>
      </c>
      <c r="F1752">
        <f t="shared" si="27"/>
        <v>11</v>
      </c>
      <c r="G1752" t="str">
        <f>STANDINGS_K[[#This Row],[League]]&amp;STANDINGS_K[[#This Row],[Team]]</f>
        <v>$150 Draft Champions Jan 03 1:00 pm Lg.3578zima....</v>
      </c>
    </row>
    <row r="1753" spans="1:7" x14ac:dyDescent="0.25">
      <c r="A1753">
        <v>2109</v>
      </c>
      <c r="B1753" t="s">
        <v>1880</v>
      </c>
      <c r="C1753" t="s">
        <v>1876</v>
      </c>
      <c r="D1753">
        <v>1174</v>
      </c>
      <c r="E1753">
        <v>800</v>
      </c>
      <c r="F1753">
        <f t="shared" si="27"/>
        <v>12</v>
      </c>
      <c r="G1753" t="str">
        <f>STANDINGS_K[[#This Row],[League]]&amp;STANDINGS_K[[#This Row],[Team]]</f>
        <v>$150 Draft Champions Jan 03 1:00 pm Lg.3578Chone Figgins</v>
      </c>
    </row>
    <row r="1754" spans="1:7" x14ac:dyDescent="0.25">
      <c r="A1754">
        <v>2327</v>
      </c>
      <c r="B1754" t="s">
        <v>1875</v>
      </c>
      <c r="C1754" t="s">
        <v>1876</v>
      </c>
      <c r="D1754">
        <v>1140</v>
      </c>
      <c r="E1754">
        <v>585</v>
      </c>
      <c r="F1754">
        <f t="shared" si="27"/>
        <v>13</v>
      </c>
      <c r="G1754" t="str">
        <f>STANDINGS_K[[#This Row],[League]]&amp;STANDINGS_K[[#This Row],[Team]]</f>
        <v>$150 Draft Champions Jan 03 1:00 pm Lg.3578Trips to Win</v>
      </c>
    </row>
    <row r="1755" spans="1:7" x14ac:dyDescent="0.25">
      <c r="A1755">
        <v>2443</v>
      </c>
      <c r="B1755" t="s">
        <v>1885</v>
      </c>
      <c r="C1755" t="s">
        <v>1876</v>
      </c>
      <c r="D1755">
        <v>1111</v>
      </c>
      <c r="E1755">
        <v>469.5</v>
      </c>
      <c r="F1755">
        <f t="shared" si="27"/>
        <v>14</v>
      </c>
      <c r="G1755" t="str">
        <f>STANDINGS_K[[#This Row],[League]]&amp;STANDINGS_K[[#This Row],[Team]]</f>
        <v>$150 Draft Champions Jan 03 1:00 pm Lg.3578Team Kent 1</v>
      </c>
    </row>
    <row r="1756" spans="1:7" x14ac:dyDescent="0.25">
      <c r="A1756">
        <v>2888</v>
      </c>
      <c r="B1756" t="s">
        <v>1887</v>
      </c>
      <c r="C1756" t="s">
        <v>1876</v>
      </c>
      <c r="D1756">
        <v>866</v>
      </c>
      <c r="E1756">
        <v>23</v>
      </c>
      <c r="F1756">
        <f t="shared" si="27"/>
        <v>15</v>
      </c>
      <c r="G1756" t="str">
        <f>STANDINGS_K[[#This Row],[League]]&amp;STANDINGS_K[[#This Row],[Team]]</f>
        <v>$150 Draft Champions Jan 03 1:00 pm Lg.3578RIP Lemmy!!!</v>
      </c>
    </row>
    <row r="1757" spans="1:7" x14ac:dyDescent="0.25">
      <c r="A1757">
        <v>15</v>
      </c>
      <c r="B1757" t="s">
        <v>1897</v>
      </c>
      <c r="C1757" t="s">
        <v>1888</v>
      </c>
      <c r="D1757">
        <v>1573</v>
      </c>
      <c r="E1757">
        <v>2896</v>
      </c>
      <c r="F1757">
        <f t="shared" si="27"/>
        <v>1</v>
      </c>
      <c r="G1757" t="str">
        <f>STANDINGS_K[[#This Row],[League]]&amp;STANDINGS_K[[#This Row],[Team]]</f>
        <v>$150 Draft Champions Jan 04 1:00 pm Lg.3579Multilevel</v>
      </c>
    </row>
    <row r="1758" spans="1:7" x14ac:dyDescent="0.25">
      <c r="A1758">
        <v>24</v>
      </c>
      <c r="B1758" t="s">
        <v>1898</v>
      </c>
      <c r="C1758" t="s">
        <v>1888</v>
      </c>
      <c r="D1758">
        <v>1559</v>
      </c>
      <c r="E1758">
        <v>2887</v>
      </c>
      <c r="F1758">
        <f t="shared" si="27"/>
        <v>2</v>
      </c>
      <c r="G1758" t="str">
        <f>STANDINGS_K[[#This Row],[League]]&amp;STANDINGS_K[[#This Row],[Team]]</f>
        <v>$150 Draft Champions Jan 04 1:00 pm Lg.3579Jaguar</v>
      </c>
    </row>
    <row r="1759" spans="1:7" x14ac:dyDescent="0.25">
      <c r="A1759">
        <v>413</v>
      </c>
      <c r="B1759" t="s">
        <v>1893</v>
      </c>
      <c r="C1759" t="s">
        <v>1888</v>
      </c>
      <c r="D1759">
        <v>1398</v>
      </c>
      <c r="E1759">
        <v>2499</v>
      </c>
      <c r="F1759">
        <f t="shared" si="27"/>
        <v>3</v>
      </c>
      <c r="G1759" t="str">
        <f>STANDINGS_K[[#This Row],[League]]&amp;STANDINGS_K[[#This Row],[Team]]</f>
        <v>$150 Draft Champions Jan 04 1:00 pm Lg.3579SpinningSeams5</v>
      </c>
    </row>
    <row r="1760" spans="1:7" x14ac:dyDescent="0.25">
      <c r="A1760">
        <v>818</v>
      </c>
      <c r="B1760" t="s">
        <v>234</v>
      </c>
      <c r="C1760" t="s">
        <v>1888</v>
      </c>
      <c r="D1760">
        <v>1338</v>
      </c>
      <c r="E1760">
        <v>2097.5</v>
      </c>
      <c r="F1760">
        <f t="shared" si="27"/>
        <v>4</v>
      </c>
      <c r="G1760" t="str">
        <f>STANDINGS_K[[#This Row],[League]]&amp;STANDINGS_K[[#This Row],[Team]]</f>
        <v>$150 Draft Champions Jan 04 1:00 pm Lg.3579deadmoneyA</v>
      </c>
    </row>
    <row r="1761" spans="1:7" x14ac:dyDescent="0.25">
      <c r="A1761">
        <v>840</v>
      </c>
      <c r="B1761" t="s">
        <v>1896</v>
      </c>
      <c r="C1761" t="s">
        <v>1888</v>
      </c>
      <c r="D1761">
        <v>1335</v>
      </c>
      <c r="E1761">
        <v>2072</v>
      </c>
      <c r="F1761">
        <f t="shared" si="27"/>
        <v>5</v>
      </c>
      <c r="G1761" t="str">
        <f>STANDINGS_K[[#This Row],[League]]&amp;STANDINGS_K[[#This Row],[Team]]</f>
        <v>$150 Draft Champions Jan 04 1:00 pm Lg.3579Tater Tots</v>
      </c>
    </row>
    <row r="1762" spans="1:7" x14ac:dyDescent="0.25">
      <c r="A1762">
        <v>1137</v>
      </c>
      <c r="B1762" t="s">
        <v>176</v>
      </c>
      <c r="C1762" t="s">
        <v>1888</v>
      </c>
      <c r="D1762">
        <v>1302</v>
      </c>
      <c r="E1762">
        <v>1779.5</v>
      </c>
      <c r="F1762">
        <f t="shared" si="27"/>
        <v>6</v>
      </c>
      <c r="G1762" t="str">
        <f>STANDINGS_K[[#This Row],[League]]&amp;STANDINGS_K[[#This Row],[Team]]</f>
        <v>$150 Draft Champions Jan 04 1:00 pm Lg.3579Pickle Rookies</v>
      </c>
    </row>
    <row r="1763" spans="1:7" x14ac:dyDescent="0.25">
      <c r="A1763">
        <v>1469</v>
      </c>
      <c r="B1763" t="s">
        <v>1895</v>
      </c>
      <c r="C1763" t="s">
        <v>1888</v>
      </c>
      <c r="D1763">
        <v>1260</v>
      </c>
      <c r="E1763">
        <v>1443</v>
      </c>
      <c r="F1763">
        <f t="shared" si="27"/>
        <v>7</v>
      </c>
      <c r="G1763" t="str">
        <f>STANDINGS_K[[#This Row],[League]]&amp;STANDINGS_K[[#This Row],[Team]]</f>
        <v>$150 Draft Champions Jan 04 1:00 pm Lg.3579Nine and a half</v>
      </c>
    </row>
    <row r="1764" spans="1:7" x14ac:dyDescent="0.25">
      <c r="A1764">
        <v>2191</v>
      </c>
      <c r="B1764" t="s">
        <v>155</v>
      </c>
      <c r="C1764" t="s">
        <v>1888</v>
      </c>
      <c r="D1764">
        <v>1162</v>
      </c>
      <c r="E1764">
        <v>721.5</v>
      </c>
      <c r="F1764">
        <f t="shared" si="27"/>
        <v>8</v>
      </c>
      <c r="G1764" t="str">
        <f>STANDINGS_K[[#This Row],[League]]&amp;STANDINGS_K[[#This Row],[Team]]</f>
        <v>$150 Draft Champions Jan 04 1:00 pm Lg.3579Uski2</v>
      </c>
    </row>
    <row r="1765" spans="1:7" x14ac:dyDescent="0.25">
      <c r="A1765">
        <v>2289</v>
      </c>
      <c r="B1765" t="s">
        <v>460</v>
      </c>
      <c r="C1765" t="s">
        <v>1888</v>
      </c>
      <c r="D1765">
        <v>1146</v>
      </c>
      <c r="E1765">
        <v>623</v>
      </c>
      <c r="F1765">
        <f t="shared" si="27"/>
        <v>9</v>
      </c>
      <c r="G1765" t="str">
        <f>STANDINGS_K[[#This Row],[League]]&amp;STANDINGS_K[[#This Row],[Team]]</f>
        <v>$150 Draft Champions Jan 04 1:00 pm Lg.3579smackers II</v>
      </c>
    </row>
    <row r="1766" spans="1:7" x14ac:dyDescent="0.25">
      <c r="A1766">
        <v>2314</v>
      </c>
      <c r="B1766" t="s">
        <v>1890</v>
      </c>
      <c r="C1766" t="s">
        <v>1888</v>
      </c>
      <c r="D1766">
        <v>1142</v>
      </c>
      <c r="E1766">
        <v>594</v>
      </c>
      <c r="F1766">
        <f t="shared" si="27"/>
        <v>10</v>
      </c>
      <c r="G1766" t="str">
        <f>STANDINGS_K[[#This Row],[League]]&amp;STANDINGS_K[[#This Row],[Team]]</f>
        <v>$150 Draft Champions Jan 04 1:00 pm Lg.3579Chifney Rush</v>
      </c>
    </row>
    <row r="1767" spans="1:7" x14ac:dyDescent="0.25">
      <c r="A1767">
        <v>2361</v>
      </c>
      <c r="B1767" t="s">
        <v>1892</v>
      </c>
      <c r="C1767" t="s">
        <v>1888</v>
      </c>
      <c r="D1767">
        <v>1132</v>
      </c>
      <c r="E1767">
        <v>549</v>
      </c>
      <c r="F1767">
        <f t="shared" si="27"/>
        <v>11</v>
      </c>
      <c r="G1767" t="str">
        <f>STANDINGS_K[[#This Row],[League]]&amp;STANDINGS_K[[#This Row],[Team]]</f>
        <v>$150 Draft Champions Jan 04 1:00 pm Lg.3579Good Guy Dolls</v>
      </c>
    </row>
    <row r="1768" spans="1:7" x14ac:dyDescent="0.25">
      <c r="A1768">
        <v>2489</v>
      </c>
      <c r="B1768" t="s">
        <v>1894</v>
      </c>
      <c r="C1768" t="s">
        <v>1888</v>
      </c>
      <c r="D1768">
        <v>1101</v>
      </c>
      <c r="E1768">
        <v>422.5</v>
      </c>
      <c r="F1768">
        <f t="shared" si="27"/>
        <v>12</v>
      </c>
      <c r="G1768" t="str">
        <f>STANDINGS_K[[#This Row],[League]]&amp;STANDINGS_K[[#This Row],[Team]]</f>
        <v>$150 Draft Champions Jan 04 1:00 pm Lg.3579Team Rogovin</v>
      </c>
    </row>
    <row r="1769" spans="1:7" x14ac:dyDescent="0.25">
      <c r="A1769">
        <v>2762</v>
      </c>
      <c r="B1769" t="s">
        <v>1891</v>
      </c>
      <c r="C1769" t="s">
        <v>1888</v>
      </c>
      <c r="D1769">
        <v>1001</v>
      </c>
      <c r="E1769">
        <v>148.5</v>
      </c>
      <c r="F1769">
        <f t="shared" si="27"/>
        <v>13</v>
      </c>
      <c r="G1769" t="str">
        <f>STANDINGS_K[[#This Row],[League]]&amp;STANDINGS_K[[#This Row],[Team]]</f>
        <v>$150 Draft Champions Jan 04 1:00 pm Lg.3579No Real Plan</v>
      </c>
    </row>
    <row r="1770" spans="1:7" x14ac:dyDescent="0.25">
      <c r="A1770">
        <v>2803</v>
      </c>
      <c r="B1770" t="s">
        <v>535</v>
      </c>
      <c r="C1770" t="s">
        <v>1888</v>
      </c>
      <c r="D1770">
        <v>976</v>
      </c>
      <c r="E1770">
        <v>108.5</v>
      </c>
      <c r="F1770">
        <f t="shared" si="27"/>
        <v>14</v>
      </c>
      <c r="G1770" t="str">
        <f>STANDINGS_K[[#This Row],[League]]&amp;STANDINGS_K[[#This Row],[Team]]</f>
        <v>$150 Draft Champions Jan 04 1:00 pm Lg.3579Team capofari</v>
      </c>
    </row>
    <row r="1771" spans="1:7" x14ac:dyDescent="0.25">
      <c r="A1771">
        <v>2867</v>
      </c>
      <c r="B1771" t="s">
        <v>1889</v>
      </c>
      <c r="C1771" t="s">
        <v>1888</v>
      </c>
      <c r="D1771">
        <v>919</v>
      </c>
      <c r="E1771">
        <v>43.5</v>
      </c>
      <c r="F1771">
        <f t="shared" si="27"/>
        <v>15</v>
      </c>
      <c r="G1771" t="str">
        <f>STANDINGS_K[[#This Row],[League]]&amp;STANDINGS_K[[#This Row],[Team]]</f>
        <v>$150 Draft Champions Jan 04 1:00 pm Lg.3579Team Fonte</v>
      </c>
    </row>
    <row r="1772" spans="1:7" x14ac:dyDescent="0.25">
      <c r="A1772">
        <v>473</v>
      </c>
      <c r="B1772" t="s">
        <v>1907</v>
      </c>
      <c r="C1772" t="s">
        <v>1900</v>
      </c>
      <c r="D1772">
        <v>1388</v>
      </c>
      <c r="E1772">
        <v>2437.5</v>
      </c>
      <c r="F1772">
        <f t="shared" si="27"/>
        <v>1</v>
      </c>
      <c r="G1772" t="str">
        <f>STANDINGS_K[[#This Row],[League]]&amp;STANDINGS_K[[#This Row],[Team]]</f>
        <v>$150 Draft Champions Jan 05 1:00 pm Lg.3580Ehrman The German DC80</v>
      </c>
    </row>
    <row r="1773" spans="1:7" x14ac:dyDescent="0.25">
      <c r="A1773">
        <v>505</v>
      </c>
      <c r="B1773" t="s">
        <v>551</v>
      </c>
      <c r="C1773" t="s">
        <v>1900</v>
      </c>
      <c r="D1773">
        <v>1384</v>
      </c>
      <c r="E1773">
        <v>2405.5</v>
      </c>
      <c r="F1773">
        <f t="shared" si="27"/>
        <v>2</v>
      </c>
      <c r="G1773" t="str">
        <f>STANDINGS_K[[#This Row],[League]]&amp;STANDINGS_K[[#This Row],[Team]]</f>
        <v>$150 Draft Champions Jan 05 1:00 pm Lg.3580Miggy's Crown</v>
      </c>
    </row>
    <row r="1774" spans="1:7" x14ac:dyDescent="0.25">
      <c r="A1774">
        <v>693</v>
      </c>
      <c r="B1774" t="s">
        <v>1908</v>
      </c>
      <c r="C1774" t="s">
        <v>1900</v>
      </c>
      <c r="D1774">
        <v>1353</v>
      </c>
      <c r="E1774">
        <v>2221.5</v>
      </c>
      <c r="F1774">
        <f t="shared" si="27"/>
        <v>3</v>
      </c>
      <c r="G1774" t="str">
        <f>STANDINGS_K[[#This Row],[League]]&amp;STANDINGS_K[[#This Row],[Team]]</f>
        <v>$150 Draft Champions Jan 05 1:00 pm Lg.3580Starfishmn 0105</v>
      </c>
    </row>
    <row r="1775" spans="1:7" x14ac:dyDescent="0.25">
      <c r="A1775">
        <v>797</v>
      </c>
      <c r="B1775" t="s">
        <v>1904</v>
      </c>
      <c r="C1775" t="s">
        <v>1900</v>
      </c>
      <c r="D1775">
        <v>1340</v>
      </c>
      <c r="E1775">
        <v>2111</v>
      </c>
      <c r="F1775">
        <f t="shared" si="27"/>
        <v>4</v>
      </c>
      <c r="G1775" t="str">
        <f>STANDINGS_K[[#This Row],[League]]&amp;STANDINGS_K[[#This Row],[Team]]</f>
        <v>$150 Draft Champions Jan 05 1:00 pm Lg.3580Chico Lind's Hermanos - DC 26</v>
      </c>
    </row>
    <row r="1776" spans="1:7" x14ac:dyDescent="0.25">
      <c r="A1776">
        <v>1085</v>
      </c>
      <c r="B1776" t="s">
        <v>1905</v>
      </c>
      <c r="C1776" t="s">
        <v>1900</v>
      </c>
      <c r="D1776">
        <v>1307</v>
      </c>
      <c r="E1776">
        <v>1821</v>
      </c>
      <c r="F1776">
        <f t="shared" si="27"/>
        <v>5</v>
      </c>
      <c r="G1776" t="str">
        <f>STANDINGS_K[[#This Row],[League]]&amp;STANDINGS_K[[#This Row],[Team]]</f>
        <v>$150 Draft Champions Jan 05 1:00 pm Lg.3580484 Hitter</v>
      </c>
    </row>
    <row r="1777" spans="1:7" x14ac:dyDescent="0.25">
      <c r="A1777">
        <v>1197</v>
      </c>
      <c r="B1777" t="s">
        <v>1909</v>
      </c>
      <c r="C1777" t="s">
        <v>1900</v>
      </c>
      <c r="D1777">
        <v>1294</v>
      </c>
      <c r="E1777">
        <v>1714.5</v>
      </c>
      <c r="F1777">
        <f t="shared" si="27"/>
        <v>6</v>
      </c>
      <c r="G1777" t="str">
        <f>STANDINGS_K[[#This Row],[League]]&amp;STANDINGS_K[[#This Row],[Team]]</f>
        <v>$150 Draft Champions Jan 05 1:00 pm Lg.3580OSWALDO MOBRAY</v>
      </c>
    </row>
    <row r="1778" spans="1:7" x14ac:dyDescent="0.25">
      <c r="A1778">
        <v>1262</v>
      </c>
      <c r="B1778" t="s">
        <v>1902</v>
      </c>
      <c r="C1778" t="s">
        <v>1900</v>
      </c>
      <c r="D1778">
        <v>1284</v>
      </c>
      <c r="E1778">
        <v>1648.5</v>
      </c>
      <c r="F1778">
        <f t="shared" si="27"/>
        <v>7</v>
      </c>
      <c r="G1778" t="str">
        <f>STANDINGS_K[[#This Row],[League]]&amp;STANDINGS_K[[#This Row],[Team]]</f>
        <v>$150 Draft Champions Jan 05 1:00 pm Lg.3580DC Dogo 2</v>
      </c>
    </row>
    <row r="1779" spans="1:7" x14ac:dyDescent="0.25">
      <c r="A1779">
        <v>1457</v>
      </c>
      <c r="B1779" t="s">
        <v>350</v>
      </c>
      <c r="C1779" t="s">
        <v>1900</v>
      </c>
      <c r="D1779">
        <v>1261</v>
      </c>
      <c r="E1779">
        <v>1450.5</v>
      </c>
      <c r="F1779">
        <f t="shared" si="27"/>
        <v>8</v>
      </c>
      <c r="G1779" t="str">
        <f>STANDINGS_K[[#This Row],[League]]&amp;STANDINGS_K[[#This Row],[Team]]</f>
        <v>$150 Draft Champions Jan 05 1:00 pm Lg.3580August Legion</v>
      </c>
    </row>
    <row r="1780" spans="1:7" x14ac:dyDescent="0.25">
      <c r="A1780">
        <v>1716</v>
      </c>
      <c r="B1780" t="s">
        <v>464</v>
      </c>
      <c r="C1780" t="s">
        <v>1900</v>
      </c>
      <c r="D1780">
        <v>1230</v>
      </c>
      <c r="E1780">
        <v>1192.5</v>
      </c>
      <c r="F1780">
        <f t="shared" si="27"/>
        <v>9</v>
      </c>
      <c r="G1780" t="str">
        <f>STANDINGS_K[[#This Row],[League]]&amp;STANDINGS_K[[#This Row],[Team]]</f>
        <v>$150 Draft Champions Jan 05 1:00 pm Lg.3580Dead Arms</v>
      </c>
    </row>
    <row r="1781" spans="1:7" x14ac:dyDescent="0.25">
      <c r="A1781">
        <v>1725</v>
      </c>
      <c r="B1781" t="s">
        <v>1903</v>
      </c>
      <c r="C1781" t="s">
        <v>1900</v>
      </c>
      <c r="D1781">
        <v>1229</v>
      </c>
      <c r="E1781">
        <v>1185.5</v>
      </c>
      <c r="F1781">
        <f t="shared" si="27"/>
        <v>10</v>
      </c>
      <c r="G1781" t="str">
        <f>STANDINGS_K[[#This Row],[League]]&amp;STANDINGS_K[[#This Row],[Team]]</f>
        <v>$150 Draft Champions Jan 05 1:00 pm Lg.3580Griffey's Homerun Swing</v>
      </c>
    </row>
    <row r="1782" spans="1:7" x14ac:dyDescent="0.25">
      <c r="A1782">
        <v>1862</v>
      </c>
      <c r="B1782" t="s">
        <v>1906</v>
      </c>
      <c r="C1782" t="s">
        <v>1900</v>
      </c>
      <c r="D1782">
        <v>1210</v>
      </c>
      <c r="E1782">
        <v>1054</v>
      </c>
      <c r="F1782">
        <f t="shared" si="27"/>
        <v>11</v>
      </c>
      <c r="G1782" t="str">
        <f>STANDINGS_K[[#This Row],[League]]&amp;STANDINGS_K[[#This Row],[Team]]</f>
        <v>$150 Draft Champions Jan 05 1:00 pm Lg.3580Veni Vidi Vici</v>
      </c>
    </row>
    <row r="1783" spans="1:7" x14ac:dyDescent="0.25">
      <c r="A1783">
        <v>2448</v>
      </c>
      <c r="B1783" t="s">
        <v>1901</v>
      </c>
      <c r="C1783" t="s">
        <v>1900</v>
      </c>
      <c r="D1783">
        <v>1110</v>
      </c>
      <c r="E1783">
        <v>464.5</v>
      </c>
      <c r="F1783">
        <f t="shared" si="27"/>
        <v>12</v>
      </c>
      <c r="G1783" t="str">
        <f>STANDINGS_K[[#This Row],[League]]&amp;STANDINGS_K[[#This Row],[Team]]</f>
        <v>$150 Draft Champions Jan 05 1:00 pm Lg.3580Wade Boggs</v>
      </c>
    </row>
    <row r="1784" spans="1:7" x14ac:dyDescent="0.25">
      <c r="A1784">
        <v>2452</v>
      </c>
      <c r="B1784" t="s">
        <v>255</v>
      </c>
      <c r="C1784" t="s">
        <v>1900</v>
      </c>
      <c r="D1784">
        <v>1109</v>
      </c>
      <c r="E1784">
        <v>459.5</v>
      </c>
      <c r="F1784">
        <f t="shared" si="27"/>
        <v>13</v>
      </c>
      <c r="G1784" t="str">
        <f>STANDINGS_K[[#This Row],[League]]&amp;STANDINGS_K[[#This Row],[Team]]</f>
        <v>$150 Draft Champions Jan 05 1:00 pm Lg.3580Scotch Rocks</v>
      </c>
    </row>
    <row r="1785" spans="1:7" x14ac:dyDescent="0.25">
      <c r="A1785">
        <v>2538</v>
      </c>
      <c r="B1785" t="s">
        <v>94</v>
      </c>
      <c r="C1785" t="s">
        <v>1900</v>
      </c>
      <c r="D1785">
        <v>1089</v>
      </c>
      <c r="E1785">
        <v>371.5</v>
      </c>
      <c r="F1785">
        <f t="shared" si="27"/>
        <v>14</v>
      </c>
      <c r="G1785" t="str">
        <f>STANDINGS_K[[#This Row],[League]]&amp;STANDINGS_K[[#This Row],[Team]]</f>
        <v>$150 Draft Champions Jan 05 1:00 pm Lg.3580Team Boyd</v>
      </c>
    </row>
    <row r="1786" spans="1:7" x14ac:dyDescent="0.25">
      <c r="A1786">
        <v>2703</v>
      </c>
      <c r="B1786" t="s">
        <v>1899</v>
      </c>
      <c r="C1786" t="s">
        <v>1900</v>
      </c>
      <c r="D1786">
        <v>1029</v>
      </c>
      <c r="E1786">
        <v>207</v>
      </c>
      <c r="F1786">
        <f t="shared" si="27"/>
        <v>15</v>
      </c>
      <c r="G1786" t="str">
        <f>STANDINGS_K[[#This Row],[League]]&amp;STANDINGS_K[[#This Row],[Team]]</f>
        <v>$150 Draft Champions Jan 05 1:00 pm Lg.3580Sultans of Swat 2</v>
      </c>
    </row>
    <row r="1787" spans="1:7" x14ac:dyDescent="0.25">
      <c r="A1787">
        <v>7</v>
      </c>
      <c r="B1787" t="s">
        <v>17</v>
      </c>
      <c r="C1787" t="s">
        <v>1910</v>
      </c>
      <c r="D1787">
        <v>1606</v>
      </c>
      <c r="E1787">
        <v>2904</v>
      </c>
      <c r="F1787">
        <f t="shared" si="27"/>
        <v>1</v>
      </c>
      <c r="G1787" t="str">
        <f>STANDINGS_K[[#This Row],[League]]&amp;STANDINGS_K[[#This Row],[Team]]</f>
        <v>$150 Draft Champions Jan 05 1:00 pm Lg.3581Millertime</v>
      </c>
    </row>
    <row r="1788" spans="1:7" x14ac:dyDescent="0.25">
      <c r="A1788">
        <v>270</v>
      </c>
      <c r="B1788" t="s">
        <v>346</v>
      </c>
      <c r="C1788" t="s">
        <v>1910</v>
      </c>
      <c r="D1788">
        <v>1430</v>
      </c>
      <c r="E1788">
        <v>2641.5</v>
      </c>
      <c r="F1788">
        <f t="shared" si="27"/>
        <v>2</v>
      </c>
      <c r="G1788" t="str">
        <f>STANDINGS_K[[#This Row],[League]]&amp;STANDINGS_K[[#This Row],[Team]]</f>
        <v>$150 Draft Champions Jan 05 1:00 pm Lg.3581Miami Mac 2</v>
      </c>
    </row>
    <row r="1789" spans="1:7" x14ac:dyDescent="0.25">
      <c r="A1789">
        <v>332</v>
      </c>
      <c r="B1789" t="s">
        <v>159</v>
      </c>
      <c r="C1789" t="s">
        <v>1910</v>
      </c>
      <c r="D1789">
        <v>1412</v>
      </c>
      <c r="E1789">
        <v>2579</v>
      </c>
      <c r="F1789">
        <f t="shared" si="27"/>
        <v>3</v>
      </c>
      <c r="G1789" t="str">
        <f>STANDINGS_K[[#This Row],[League]]&amp;STANDINGS_K[[#This Row],[Team]]</f>
        <v>$150 Draft Champions Jan 05 1:00 pm Lg.3581Impending Doom</v>
      </c>
    </row>
    <row r="1790" spans="1:7" x14ac:dyDescent="0.25">
      <c r="A1790">
        <v>562</v>
      </c>
      <c r="B1790" t="s">
        <v>1915</v>
      </c>
      <c r="C1790" t="s">
        <v>1910</v>
      </c>
      <c r="D1790">
        <v>1374</v>
      </c>
      <c r="E1790">
        <v>2350.5</v>
      </c>
      <c r="F1790">
        <f t="shared" si="27"/>
        <v>4</v>
      </c>
      <c r="G1790" t="str">
        <f>STANDINGS_K[[#This Row],[League]]&amp;STANDINGS_K[[#This Row],[Team]]</f>
        <v>$150 Draft Champions Jan 05 1:00 pm Lg.3581Thebeau 1</v>
      </c>
    </row>
    <row r="1791" spans="1:7" x14ac:dyDescent="0.25">
      <c r="A1791">
        <v>903</v>
      </c>
      <c r="B1791" t="s">
        <v>117</v>
      </c>
      <c r="C1791" t="s">
        <v>1910</v>
      </c>
      <c r="D1791">
        <v>1329</v>
      </c>
      <c r="E1791">
        <v>2009</v>
      </c>
      <c r="F1791">
        <f t="shared" si="27"/>
        <v>5</v>
      </c>
      <c r="G1791" t="str">
        <f>STANDINGS_K[[#This Row],[League]]&amp;STANDINGS_K[[#This Row],[Team]]</f>
        <v>$150 Draft Champions Jan 05 1:00 pm Lg.3581MustSeeTV314</v>
      </c>
    </row>
    <row r="1792" spans="1:7" x14ac:dyDescent="0.25">
      <c r="A1792">
        <v>964</v>
      </c>
      <c r="B1792" t="s">
        <v>1918</v>
      </c>
      <c r="C1792" t="s">
        <v>1910</v>
      </c>
      <c r="D1792">
        <v>1321</v>
      </c>
      <c r="E1792">
        <v>1942</v>
      </c>
      <c r="F1792">
        <f t="shared" si="27"/>
        <v>6</v>
      </c>
      <c r="G1792" t="str">
        <f>STANDINGS_K[[#This Row],[League]]&amp;STANDINGS_K[[#This Row],[Team]]</f>
        <v>$150 Draft Champions Jan 05 1:00 pm Lg.3581It's Happening II</v>
      </c>
    </row>
    <row r="1793" spans="1:7" x14ac:dyDescent="0.25">
      <c r="A1793">
        <v>967</v>
      </c>
      <c r="B1793" t="s">
        <v>1917</v>
      </c>
      <c r="C1793" t="s">
        <v>1910</v>
      </c>
      <c r="D1793">
        <v>1321</v>
      </c>
      <c r="E1793">
        <v>1942</v>
      </c>
      <c r="F1793">
        <f t="shared" si="27"/>
        <v>7</v>
      </c>
      <c r="G1793" t="str">
        <f>STANDINGS_K[[#This Row],[League]]&amp;STANDINGS_K[[#This Row],[Team]]</f>
        <v>$150 Draft Champions Jan 05 1:00 pm Lg.3581Major League Players</v>
      </c>
    </row>
    <row r="1794" spans="1:7" x14ac:dyDescent="0.25">
      <c r="A1794">
        <v>1351</v>
      </c>
      <c r="B1794" t="s">
        <v>1916</v>
      </c>
      <c r="C1794" t="s">
        <v>1910</v>
      </c>
      <c r="D1794">
        <v>1273</v>
      </c>
      <c r="E1794">
        <v>1561</v>
      </c>
      <c r="F1794">
        <f t="shared" si="27"/>
        <v>8</v>
      </c>
      <c r="G1794" t="str">
        <f>STANDINGS_K[[#This Row],[League]]&amp;STANDINGS_K[[#This Row],[Team]]</f>
        <v>$150 Draft Champions Jan 05 1:00 pm Lg.3581Team WhoopAss</v>
      </c>
    </row>
    <row r="1795" spans="1:7" x14ac:dyDescent="0.25">
      <c r="A1795">
        <v>1628</v>
      </c>
      <c r="B1795" t="s">
        <v>1914</v>
      </c>
      <c r="C1795" t="s">
        <v>1910</v>
      </c>
      <c r="D1795">
        <v>1242</v>
      </c>
      <c r="E1795">
        <v>1287.5</v>
      </c>
      <c r="F1795">
        <f t="shared" ref="F1795:F1858" si="28">IF(C1795=C1794,F1794+1,1)</f>
        <v>9</v>
      </c>
      <c r="G1795" t="str">
        <f>STANDINGS_K[[#This Row],[League]]&amp;STANDINGS_K[[#This Row],[Team]]</f>
        <v>$150 Draft Champions Jan 05 1:00 pm Lg.3581esh dc1</v>
      </c>
    </row>
    <row r="1796" spans="1:7" x14ac:dyDescent="0.25">
      <c r="A1796">
        <v>1684</v>
      </c>
      <c r="B1796" t="s">
        <v>428</v>
      </c>
      <c r="C1796" t="s">
        <v>1910</v>
      </c>
      <c r="D1796">
        <v>1234</v>
      </c>
      <c r="E1796">
        <v>1231.5</v>
      </c>
      <c r="F1796">
        <f t="shared" si="28"/>
        <v>10</v>
      </c>
      <c r="G1796" t="str">
        <f>STANDINGS_K[[#This Row],[League]]&amp;STANDINGS_K[[#This Row],[Team]]</f>
        <v>$150 Draft Champions Jan 05 1:00 pm Lg.3581Trill 1</v>
      </c>
    </row>
    <row r="1797" spans="1:7" x14ac:dyDescent="0.25">
      <c r="A1797">
        <v>2180</v>
      </c>
      <c r="B1797" t="s">
        <v>1913</v>
      </c>
      <c r="C1797" t="s">
        <v>1910</v>
      </c>
      <c r="D1797">
        <v>1164</v>
      </c>
      <c r="E1797">
        <v>736</v>
      </c>
      <c r="F1797">
        <f t="shared" si="28"/>
        <v>11</v>
      </c>
      <c r="G1797" t="str">
        <f>STANDINGS_K[[#This Row],[League]]&amp;STANDINGS_K[[#This Row],[Team]]</f>
        <v>$150 Draft Champions Jan 05 1:00 pm Lg.3581Wicked Sensation</v>
      </c>
    </row>
    <row r="1798" spans="1:7" x14ac:dyDescent="0.25">
      <c r="A1798">
        <v>2354</v>
      </c>
      <c r="B1798" t="s">
        <v>728</v>
      </c>
      <c r="C1798" t="s">
        <v>1910</v>
      </c>
      <c r="D1798">
        <v>1134</v>
      </c>
      <c r="E1798">
        <v>556.5</v>
      </c>
      <c r="F1798">
        <f t="shared" si="28"/>
        <v>12</v>
      </c>
      <c r="G1798" t="str">
        <f>STANDINGS_K[[#This Row],[League]]&amp;STANDINGS_K[[#This Row],[Team]]</f>
        <v>$150 Draft Champions Jan 05 1:00 pm Lg.3581Team Estes</v>
      </c>
    </row>
    <row r="1799" spans="1:7" x14ac:dyDescent="0.25">
      <c r="A1799">
        <v>2457</v>
      </c>
      <c r="B1799" t="s">
        <v>625</v>
      </c>
      <c r="C1799" t="s">
        <v>1910</v>
      </c>
      <c r="D1799">
        <v>1108</v>
      </c>
      <c r="E1799">
        <v>455</v>
      </c>
      <c r="F1799">
        <f t="shared" si="28"/>
        <v>13</v>
      </c>
      <c r="G1799" t="str">
        <f>STANDINGS_K[[#This Row],[League]]&amp;STANDINGS_K[[#This Row],[Team]]</f>
        <v>$150 Draft Champions Jan 05 1:00 pm Lg.3581Team Hunter</v>
      </c>
    </row>
    <row r="1800" spans="1:7" x14ac:dyDescent="0.25">
      <c r="A1800">
        <v>2733</v>
      </c>
      <c r="B1800" t="s">
        <v>1911</v>
      </c>
      <c r="C1800" t="s">
        <v>1910</v>
      </c>
      <c r="D1800">
        <v>1015</v>
      </c>
      <c r="E1800">
        <v>178</v>
      </c>
      <c r="F1800">
        <f t="shared" si="28"/>
        <v>14</v>
      </c>
      <c r="G1800" t="str">
        <f>STANDINGS_K[[#This Row],[League]]&amp;STANDINGS_K[[#This Row],[Team]]</f>
        <v>$150 Draft Champions Jan 05 1:00 pm Lg.3581Snuffaluffagus</v>
      </c>
    </row>
    <row r="1801" spans="1:7" x14ac:dyDescent="0.25">
      <c r="A1801">
        <v>2880</v>
      </c>
      <c r="B1801" t="s">
        <v>1912</v>
      </c>
      <c r="C1801" t="s">
        <v>1910</v>
      </c>
      <c r="D1801">
        <v>890</v>
      </c>
      <c r="E1801">
        <v>31</v>
      </c>
      <c r="F1801">
        <f t="shared" si="28"/>
        <v>15</v>
      </c>
      <c r="G1801" t="str">
        <f>STANDINGS_K[[#This Row],[League]]&amp;STANDINGS_K[[#This Row],[Team]]</f>
        <v>$150 Draft Champions Jan 05 1:00 pm Lg.3581It's Not Happening I</v>
      </c>
    </row>
    <row r="1802" spans="1:7" x14ac:dyDescent="0.25">
      <c r="A1802">
        <v>13</v>
      </c>
      <c r="B1802" t="s">
        <v>372</v>
      </c>
      <c r="C1802" t="s">
        <v>1920</v>
      </c>
      <c r="D1802">
        <v>1575</v>
      </c>
      <c r="E1802">
        <v>2898</v>
      </c>
      <c r="F1802">
        <f t="shared" si="28"/>
        <v>1</v>
      </c>
      <c r="G1802" t="str">
        <f>STANDINGS_K[[#This Row],[League]]&amp;STANDINGS_K[[#This Row],[Team]]</f>
        <v>$150 Draft Champions Jan 06 1:00 pm Lg.3582Tigers Slappy DC2</v>
      </c>
    </row>
    <row r="1803" spans="1:7" x14ac:dyDescent="0.25">
      <c r="A1803">
        <v>183</v>
      </c>
      <c r="B1803" t="s">
        <v>1922</v>
      </c>
      <c r="C1803" t="s">
        <v>1920</v>
      </c>
      <c r="D1803">
        <v>1455</v>
      </c>
      <c r="E1803">
        <v>2727</v>
      </c>
      <c r="F1803">
        <f t="shared" si="28"/>
        <v>2</v>
      </c>
      <c r="G1803" t="str">
        <f>STANDINGS_K[[#This Row],[League]]&amp;STANDINGS_K[[#This Row],[Team]]</f>
        <v>$150 Draft Champions Jan 06 1:00 pm Lg.3582Cleveland Dustmites</v>
      </c>
    </row>
    <row r="1804" spans="1:7" x14ac:dyDescent="0.25">
      <c r="A1804">
        <v>237</v>
      </c>
      <c r="B1804" t="s">
        <v>87</v>
      </c>
      <c r="C1804" t="s">
        <v>1920</v>
      </c>
      <c r="D1804">
        <v>1439</v>
      </c>
      <c r="E1804">
        <v>2675</v>
      </c>
      <c r="F1804">
        <f t="shared" si="28"/>
        <v>3</v>
      </c>
      <c r="G1804" t="str">
        <f>STANDINGS_K[[#This Row],[League]]&amp;STANDINGS_K[[#This Row],[Team]]</f>
        <v>$150 Draft Champions Jan 06 1:00 pm Lg.3582The Northsiders</v>
      </c>
    </row>
    <row r="1805" spans="1:7" x14ac:dyDescent="0.25">
      <c r="A1805">
        <v>724</v>
      </c>
      <c r="B1805" t="s">
        <v>1925</v>
      </c>
      <c r="C1805" t="s">
        <v>1920</v>
      </c>
      <c r="D1805">
        <v>1349</v>
      </c>
      <c r="E1805">
        <v>2181</v>
      </c>
      <c r="F1805">
        <f t="shared" si="28"/>
        <v>4</v>
      </c>
      <c r="G1805" t="str">
        <f>STANDINGS_K[[#This Row],[League]]&amp;STANDINGS_K[[#This Row],[Team]]</f>
        <v>$150 Draft Champions Jan 06 1:00 pm Lg.3582Akitas</v>
      </c>
    </row>
    <row r="1806" spans="1:7" x14ac:dyDescent="0.25">
      <c r="A1806">
        <v>866</v>
      </c>
      <c r="B1806" t="s">
        <v>726</v>
      </c>
      <c r="C1806" t="s">
        <v>1920</v>
      </c>
      <c r="D1806">
        <v>1332</v>
      </c>
      <c r="E1806">
        <v>2049</v>
      </c>
      <c r="F1806">
        <f t="shared" si="28"/>
        <v>5</v>
      </c>
      <c r="G1806" t="str">
        <f>STANDINGS_K[[#This Row],[League]]&amp;STANDINGS_K[[#This Row],[Team]]</f>
        <v>$150 Draft Champions Jan 06 1:00 pm Lg.3582Team Warner</v>
      </c>
    </row>
    <row r="1807" spans="1:7" x14ac:dyDescent="0.25">
      <c r="A1807">
        <v>1046</v>
      </c>
      <c r="B1807" t="s">
        <v>1927</v>
      </c>
      <c r="C1807" t="s">
        <v>1920</v>
      </c>
      <c r="D1807">
        <v>1311</v>
      </c>
      <c r="E1807">
        <v>1861.5</v>
      </c>
      <c r="F1807">
        <f t="shared" si="28"/>
        <v>6</v>
      </c>
      <c r="G1807" t="str">
        <f>STANDINGS_K[[#This Row],[League]]&amp;STANDINGS_K[[#This Row],[Team]]</f>
        <v>$150 Draft Champions Jan 06 1:00 pm Lg.3582Dogeeseseegod</v>
      </c>
    </row>
    <row r="1808" spans="1:7" x14ac:dyDescent="0.25">
      <c r="A1808">
        <v>1213</v>
      </c>
      <c r="B1808" t="s">
        <v>1923</v>
      </c>
      <c r="C1808" t="s">
        <v>1920</v>
      </c>
      <c r="D1808">
        <v>1292</v>
      </c>
      <c r="E1808">
        <v>1698.5</v>
      </c>
      <c r="F1808">
        <f t="shared" si="28"/>
        <v>7</v>
      </c>
      <c r="G1808" t="str">
        <f>STANDINGS_K[[#This Row],[League]]&amp;STANDINGS_K[[#This Row],[Team]]</f>
        <v>$150 Draft Champions Jan 06 1:00 pm Lg.3582Sloth Farmer</v>
      </c>
    </row>
    <row r="1809" spans="1:7" x14ac:dyDescent="0.25">
      <c r="A1809">
        <v>1240</v>
      </c>
      <c r="B1809" t="s">
        <v>367</v>
      </c>
      <c r="C1809" t="s">
        <v>1920</v>
      </c>
      <c r="D1809">
        <v>1288</v>
      </c>
      <c r="E1809">
        <v>1673</v>
      </c>
      <c r="F1809">
        <f t="shared" si="28"/>
        <v>8</v>
      </c>
      <c r="G1809" t="str">
        <f>STANDINGS_K[[#This Row],[League]]&amp;STANDINGS_K[[#This Row],[Team]]</f>
        <v>$150 Draft Champions Jan 06 1:00 pm Lg.3582Team Wilson</v>
      </c>
    </row>
    <row r="1810" spans="1:7" x14ac:dyDescent="0.25">
      <c r="A1810">
        <v>1271</v>
      </c>
      <c r="B1810" t="s">
        <v>1926</v>
      </c>
      <c r="C1810" t="s">
        <v>1920</v>
      </c>
      <c r="D1810">
        <v>1283</v>
      </c>
      <c r="E1810">
        <v>1640</v>
      </c>
      <c r="F1810">
        <f t="shared" si="28"/>
        <v>9</v>
      </c>
      <c r="G1810" t="str">
        <f>STANDINGS_K[[#This Row],[League]]&amp;STANDINGS_K[[#This Row],[Team]]</f>
        <v>$150 Draft Champions Jan 06 1:00 pm Lg.3582SpinningSeams6</v>
      </c>
    </row>
    <row r="1811" spans="1:7" x14ac:dyDescent="0.25">
      <c r="A1811">
        <v>1538</v>
      </c>
      <c r="B1811" t="s">
        <v>481</v>
      </c>
      <c r="C1811" t="s">
        <v>1920</v>
      </c>
      <c r="D1811">
        <v>1251</v>
      </c>
      <c r="E1811">
        <v>1369</v>
      </c>
      <c r="F1811">
        <f t="shared" si="28"/>
        <v>10</v>
      </c>
      <c r="G1811" t="str">
        <f>STANDINGS_K[[#This Row],[League]]&amp;STANDINGS_K[[#This Row],[Team]]</f>
        <v>$150 Draft Champions Jan 06 1:00 pm Lg.3582Cultured Hooligan 3</v>
      </c>
    </row>
    <row r="1812" spans="1:7" x14ac:dyDescent="0.25">
      <c r="A1812">
        <v>2127</v>
      </c>
      <c r="B1812" t="s">
        <v>1924</v>
      </c>
      <c r="C1812" t="s">
        <v>1920</v>
      </c>
      <c r="D1812">
        <v>1171</v>
      </c>
      <c r="E1812">
        <v>783</v>
      </c>
      <c r="F1812">
        <f t="shared" si="28"/>
        <v>11</v>
      </c>
      <c r="G1812" t="str">
        <f>STANDINGS_K[[#This Row],[League]]&amp;STANDINGS_K[[#This Row],[Team]]</f>
        <v>$150 Draft Champions Jan 06 1:00 pm Lg.3582Killed By Death</v>
      </c>
    </row>
    <row r="1813" spans="1:7" x14ac:dyDescent="0.25">
      <c r="A1813">
        <v>2233</v>
      </c>
      <c r="B1813" t="s">
        <v>1921</v>
      </c>
      <c r="C1813" t="s">
        <v>1920</v>
      </c>
      <c r="D1813">
        <v>1155</v>
      </c>
      <c r="E1813">
        <v>674.5</v>
      </c>
      <c r="F1813">
        <f t="shared" si="28"/>
        <v>12</v>
      </c>
      <c r="G1813" t="str">
        <f>STANDINGS_K[[#This Row],[League]]&amp;STANDINGS_K[[#This Row],[Team]]</f>
        <v>$150 Draft Champions Jan 06 1:00 pm Lg.3582Chili and Onion Dogs</v>
      </c>
    </row>
    <row r="1814" spans="1:7" x14ac:dyDescent="0.25">
      <c r="A1814">
        <v>2252</v>
      </c>
      <c r="B1814" t="s">
        <v>1919</v>
      </c>
      <c r="C1814" t="s">
        <v>1920</v>
      </c>
      <c r="D1814">
        <v>1153</v>
      </c>
      <c r="E1814">
        <v>660</v>
      </c>
      <c r="F1814">
        <f t="shared" si="28"/>
        <v>13</v>
      </c>
      <c r="G1814" t="str">
        <f>STANDINGS_K[[#This Row],[League]]&amp;STANDINGS_K[[#This Row],[Team]]</f>
        <v>$150 Draft Champions Jan 06 1:00 pm Lg.3582MeatLohse</v>
      </c>
    </row>
    <row r="1815" spans="1:7" x14ac:dyDescent="0.25">
      <c r="A1815">
        <v>2593</v>
      </c>
      <c r="B1815" t="s">
        <v>452</v>
      </c>
      <c r="C1815" t="s">
        <v>1920</v>
      </c>
      <c r="D1815">
        <v>1072</v>
      </c>
      <c r="E1815">
        <v>317</v>
      </c>
      <c r="F1815">
        <f t="shared" si="28"/>
        <v>14</v>
      </c>
      <c r="G1815" t="str">
        <f>STANDINGS_K[[#This Row],[League]]&amp;STANDINGS_K[[#This Row],[Team]]</f>
        <v>$150 Draft Champions Jan 06 1:00 pm Lg.3582Super Furry Animals</v>
      </c>
    </row>
    <row r="1816" spans="1:7" x14ac:dyDescent="0.25">
      <c r="A1816">
        <v>2900</v>
      </c>
      <c r="B1816" t="s">
        <v>12</v>
      </c>
      <c r="C1816" t="s">
        <v>1920</v>
      </c>
      <c r="D1816">
        <v>834</v>
      </c>
      <c r="E1816">
        <v>11</v>
      </c>
      <c r="F1816">
        <f t="shared" si="28"/>
        <v>15</v>
      </c>
      <c r="G1816" t="str">
        <f>STANDINGS_K[[#This Row],[League]]&amp;STANDINGS_K[[#This Row],[Team]]</f>
        <v>$150 Draft Champions Jan 06 1:00 pm Lg.3582Team Marcus</v>
      </c>
    </row>
    <row r="1817" spans="1:7" x14ac:dyDescent="0.25">
      <c r="A1817">
        <v>75</v>
      </c>
      <c r="B1817" t="s">
        <v>18</v>
      </c>
      <c r="C1817" t="s">
        <v>1928</v>
      </c>
      <c r="D1817">
        <v>1499</v>
      </c>
      <c r="E1817">
        <v>2837.5</v>
      </c>
      <c r="F1817">
        <f t="shared" si="28"/>
        <v>1</v>
      </c>
      <c r="G1817" t="str">
        <f>STANDINGS_K[[#This Row],[League]]&amp;STANDINGS_K[[#This Row],[Team]]</f>
        <v>$150 Draft Champions Jan 07 1:00 pm Lg.3583Home Run Derbies</v>
      </c>
    </row>
    <row r="1818" spans="1:7" x14ac:dyDescent="0.25">
      <c r="A1818">
        <v>159</v>
      </c>
      <c r="B1818" t="s">
        <v>1933</v>
      </c>
      <c r="C1818" t="s">
        <v>1928</v>
      </c>
      <c r="D1818">
        <v>1462</v>
      </c>
      <c r="E1818">
        <v>2750.5</v>
      </c>
      <c r="F1818">
        <f t="shared" si="28"/>
        <v>2</v>
      </c>
      <c r="G1818" t="str">
        <f>STANDINGS_K[[#This Row],[League]]&amp;STANDINGS_K[[#This Row],[Team]]</f>
        <v>$150 Draft Champions Jan 07 1:00 pm Lg.3583Agostina</v>
      </c>
    </row>
    <row r="1819" spans="1:7" x14ac:dyDescent="0.25">
      <c r="A1819">
        <v>170</v>
      </c>
      <c r="B1819" t="s">
        <v>1932</v>
      </c>
      <c r="C1819" t="s">
        <v>1928</v>
      </c>
      <c r="D1819">
        <v>1459</v>
      </c>
      <c r="E1819">
        <v>2739</v>
      </c>
      <c r="F1819">
        <f t="shared" si="28"/>
        <v>3</v>
      </c>
      <c r="G1819" t="str">
        <f>STANDINGS_K[[#This Row],[League]]&amp;STANDINGS_K[[#This Row],[Team]]</f>
        <v>$150 Draft Champions Jan 07 1:00 pm Lg.35833DC WAGGENER</v>
      </c>
    </row>
    <row r="1820" spans="1:7" x14ac:dyDescent="0.25">
      <c r="A1820">
        <v>513</v>
      </c>
      <c r="B1820" t="s">
        <v>1935</v>
      </c>
      <c r="C1820" t="s">
        <v>1928</v>
      </c>
      <c r="D1820">
        <v>1382</v>
      </c>
      <c r="E1820">
        <v>2395.5</v>
      </c>
      <c r="F1820">
        <f t="shared" si="28"/>
        <v>4</v>
      </c>
      <c r="G1820" t="str">
        <f>STANDINGS_K[[#This Row],[League]]&amp;STANDINGS_K[[#This Row],[Team]]</f>
        <v>$150 Draft Champions Jan 07 1:00 pm Lg.3583Gray Boy Bailey</v>
      </c>
    </row>
    <row r="1821" spans="1:7" x14ac:dyDescent="0.25">
      <c r="A1821">
        <v>705</v>
      </c>
      <c r="B1821" t="s">
        <v>1940</v>
      </c>
      <c r="C1821" t="s">
        <v>1928</v>
      </c>
      <c r="D1821">
        <v>1351</v>
      </c>
      <c r="E1821">
        <v>2200.5</v>
      </c>
      <c r="F1821">
        <f t="shared" si="28"/>
        <v>5</v>
      </c>
      <c r="G1821" t="str">
        <f>STANDINGS_K[[#This Row],[League]]&amp;STANDINGS_K[[#This Row],[Team]]</f>
        <v>$150 Draft Champions Jan 07 1:00 pm Lg.35831883 BOSTON BEANEATERS</v>
      </c>
    </row>
    <row r="1822" spans="1:7" x14ac:dyDescent="0.25">
      <c r="A1822">
        <v>714</v>
      </c>
      <c r="B1822" t="s">
        <v>1936</v>
      </c>
      <c r="C1822" t="s">
        <v>1928</v>
      </c>
      <c r="D1822">
        <v>1351</v>
      </c>
      <c r="E1822">
        <v>2200.5</v>
      </c>
      <c r="F1822">
        <f t="shared" si="28"/>
        <v>6</v>
      </c>
      <c r="G1822" t="str">
        <f>STANDINGS_K[[#This Row],[League]]&amp;STANDINGS_K[[#This Row],[Team]]</f>
        <v>$150 Draft Champions Jan 07 1:00 pm Lg.3583Pine Tar Gang</v>
      </c>
    </row>
    <row r="1823" spans="1:7" x14ac:dyDescent="0.25">
      <c r="A1823">
        <v>791</v>
      </c>
      <c r="B1823" t="s">
        <v>1929</v>
      </c>
      <c r="C1823" t="s">
        <v>1928</v>
      </c>
      <c r="D1823">
        <v>1342</v>
      </c>
      <c r="E1823">
        <v>2123.5</v>
      </c>
      <c r="F1823">
        <f t="shared" si="28"/>
        <v>7</v>
      </c>
      <c r="G1823" t="str">
        <f>STANDINGS_K[[#This Row],[League]]&amp;STANDINGS_K[[#This Row],[Team]]</f>
        <v>$150 Draft Champions Jan 07 1:00 pm Lg.3583The Price for Bryce</v>
      </c>
    </row>
    <row r="1824" spans="1:7" x14ac:dyDescent="0.25">
      <c r="A1824">
        <v>804</v>
      </c>
      <c r="B1824" t="s">
        <v>1934</v>
      </c>
      <c r="C1824" t="s">
        <v>1928</v>
      </c>
      <c r="D1824">
        <v>1339</v>
      </c>
      <c r="E1824">
        <v>2105</v>
      </c>
      <c r="F1824">
        <f t="shared" si="28"/>
        <v>8</v>
      </c>
      <c r="G1824" t="str">
        <f>STANDINGS_K[[#This Row],[League]]&amp;STANDINGS_K[[#This Row],[Team]]</f>
        <v>$150 Draft Champions Jan 07 1:00 pm Lg.3583Captain Chaos</v>
      </c>
    </row>
    <row r="1825" spans="1:7" x14ac:dyDescent="0.25">
      <c r="A1825">
        <v>1236</v>
      </c>
      <c r="B1825" t="s">
        <v>1930</v>
      </c>
      <c r="C1825" t="s">
        <v>1928</v>
      </c>
      <c r="D1825">
        <v>1288</v>
      </c>
      <c r="E1825">
        <v>1673</v>
      </c>
      <c r="F1825">
        <f t="shared" si="28"/>
        <v>9</v>
      </c>
      <c r="G1825" t="str">
        <f>STANDINGS_K[[#This Row],[League]]&amp;STANDINGS_K[[#This Row],[Team]]</f>
        <v>$150 Draft Champions Jan 07 1:00 pm Lg.3583Lincoln Lumberjacks</v>
      </c>
    </row>
    <row r="1826" spans="1:7" x14ac:dyDescent="0.25">
      <c r="A1826">
        <v>1602</v>
      </c>
      <c r="B1826" t="s">
        <v>532</v>
      </c>
      <c r="C1826" t="s">
        <v>1928</v>
      </c>
      <c r="D1826">
        <v>1245</v>
      </c>
      <c r="E1826">
        <v>1307</v>
      </c>
      <c r="F1826">
        <f t="shared" si="28"/>
        <v>10</v>
      </c>
      <c r="G1826" t="str">
        <f>STANDINGS_K[[#This Row],[League]]&amp;STANDINGS_K[[#This Row],[Team]]</f>
        <v>$150 Draft Champions Jan 07 1:00 pm Lg.3583Bleacher Bums</v>
      </c>
    </row>
    <row r="1827" spans="1:7" x14ac:dyDescent="0.25">
      <c r="A1827">
        <v>2087</v>
      </c>
      <c r="B1827" t="s">
        <v>1938</v>
      </c>
      <c r="C1827" t="s">
        <v>1928</v>
      </c>
      <c r="D1827">
        <v>1178</v>
      </c>
      <c r="E1827">
        <v>823.5</v>
      </c>
      <c r="F1827">
        <f t="shared" si="28"/>
        <v>11</v>
      </c>
      <c r="G1827" t="str">
        <f>STANDINGS_K[[#This Row],[League]]&amp;STANDINGS_K[[#This Row],[Team]]</f>
        <v>$150 Draft Champions Jan 07 1:00 pm Lg.3583Mike Pagliarulo</v>
      </c>
    </row>
    <row r="1828" spans="1:7" x14ac:dyDescent="0.25">
      <c r="A1828">
        <v>2495</v>
      </c>
      <c r="B1828" t="s">
        <v>1931</v>
      </c>
      <c r="C1828" t="s">
        <v>1928</v>
      </c>
      <c r="D1828">
        <v>1100</v>
      </c>
      <c r="E1828">
        <v>415.5</v>
      </c>
      <c r="F1828">
        <f t="shared" si="28"/>
        <v>12</v>
      </c>
      <c r="G1828" t="str">
        <f>STANDINGS_K[[#This Row],[League]]&amp;STANDINGS_K[[#This Row],[Team]]</f>
        <v>$150 Draft Champions Jan 07 1:00 pm Lg.3583Squawks</v>
      </c>
    </row>
    <row r="1829" spans="1:7" x14ac:dyDescent="0.25">
      <c r="A1829">
        <v>2595</v>
      </c>
      <c r="B1829" t="s">
        <v>1937</v>
      </c>
      <c r="C1829" t="s">
        <v>1928</v>
      </c>
      <c r="D1829">
        <v>1072</v>
      </c>
      <c r="E1829">
        <v>317</v>
      </c>
      <c r="F1829">
        <f t="shared" si="28"/>
        <v>13</v>
      </c>
      <c r="G1829" t="str">
        <f>STANDINGS_K[[#This Row],[League]]&amp;STANDINGS_K[[#This Row],[Team]]</f>
        <v>$150 Draft Champions Jan 07 1:00 pm Lg.3583The District</v>
      </c>
    </row>
    <row r="1830" spans="1:7" x14ac:dyDescent="0.25">
      <c r="A1830">
        <v>2794</v>
      </c>
      <c r="B1830" t="s">
        <v>1939</v>
      </c>
      <c r="C1830" t="s">
        <v>1928</v>
      </c>
      <c r="D1830">
        <v>984</v>
      </c>
      <c r="E1830">
        <v>118.5</v>
      </c>
      <c r="F1830">
        <f t="shared" si="28"/>
        <v>14</v>
      </c>
      <c r="G1830" t="str">
        <f>STANDINGS_K[[#This Row],[League]]&amp;STANDINGS_K[[#This Row],[Team]]</f>
        <v>$150 Draft Champions Jan 07 1:00 pm Lg.3583Team Winder</v>
      </c>
    </row>
    <row r="1831" spans="1:7" x14ac:dyDescent="0.25">
      <c r="A1831">
        <v>2876</v>
      </c>
      <c r="B1831" t="s">
        <v>286</v>
      </c>
      <c r="C1831" t="s">
        <v>1928</v>
      </c>
      <c r="D1831">
        <v>900</v>
      </c>
      <c r="E1831">
        <v>35</v>
      </c>
      <c r="F1831">
        <f t="shared" si="28"/>
        <v>15</v>
      </c>
      <c r="G1831" t="str">
        <f>STANDINGS_K[[#This Row],[League]]&amp;STANDINGS_K[[#This Row],[Team]]</f>
        <v>$150 Draft Champions Jan 07 1:00 pm Lg.3583Team Williams</v>
      </c>
    </row>
    <row r="1832" spans="1:7" x14ac:dyDescent="0.25">
      <c r="A1832">
        <v>109</v>
      </c>
      <c r="B1832" t="s">
        <v>1944</v>
      </c>
      <c r="C1832" t="s">
        <v>1941</v>
      </c>
      <c r="D1832">
        <v>1482</v>
      </c>
      <c r="E1832">
        <v>2801</v>
      </c>
      <c r="F1832">
        <f t="shared" si="28"/>
        <v>1</v>
      </c>
      <c r="G1832" t="str">
        <f>STANDINGS_K[[#This Row],[League]]&amp;STANDINGS_K[[#This Row],[Team]]</f>
        <v>$150 Draft Champions Jan 07 1:00 pm Lg.3584Altuve Abreu Keuchel</v>
      </c>
    </row>
    <row r="1833" spans="1:7" x14ac:dyDescent="0.25">
      <c r="A1833">
        <v>160</v>
      </c>
      <c r="B1833" t="s">
        <v>36</v>
      </c>
      <c r="C1833" t="s">
        <v>1941</v>
      </c>
      <c r="D1833">
        <v>1462</v>
      </c>
      <c r="E1833">
        <v>2750.5</v>
      </c>
      <c r="F1833">
        <f t="shared" si="28"/>
        <v>2</v>
      </c>
      <c r="G1833" t="str">
        <f>STANDINGS_K[[#This Row],[League]]&amp;STANDINGS_K[[#This Row],[Team]]</f>
        <v>$150 Draft Champions Jan 07 1:00 pm Lg.3584PACO THYME</v>
      </c>
    </row>
    <row r="1834" spans="1:7" x14ac:dyDescent="0.25">
      <c r="A1834">
        <v>387</v>
      </c>
      <c r="B1834" t="s">
        <v>1947</v>
      </c>
      <c r="C1834" t="s">
        <v>1941</v>
      </c>
      <c r="D1834">
        <v>1402</v>
      </c>
      <c r="E1834">
        <v>2526</v>
      </c>
      <c r="F1834">
        <f t="shared" si="28"/>
        <v>3</v>
      </c>
      <c r="G1834" t="str">
        <f>STANDINGS_K[[#This Row],[League]]&amp;STANDINGS_K[[#This Row],[Team]]</f>
        <v>$150 Draft Champions Jan 07 1:00 pm Lg.3584Starfishmn 0107</v>
      </c>
    </row>
    <row r="1835" spans="1:7" x14ac:dyDescent="0.25">
      <c r="A1835">
        <v>1093</v>
      </c>
      <c r="B1835" t="s">
        <v>474</v>
      </c>
      <c r="C1835" t="s">
        <v>1941</v>
      </c>
      <c r="D1835">
        <v>1307</v>
      </c>
      <c r="E1835">
        <v>1821</v>
      </c>
      <c r="F1835">
        <f t="shared" si="28"/>
        <v>4</v>
      </c>
      <c r="G1835" t="str">
        <f>STANDINGS_K[[#This Row],[League]]&amp;STANDINGS_K[[#This Row],[Team]]</f>
        <v>$150 Draft Champions Jan 07 1:00 pm Lg.3584Red Barons II</v>
      </c>
    </row>
    <row r="1836" spans="1:7" x14ac:dyDescent="0.25">
      <c r="A1836">
        <v>1135</v>
      </c>
      <c r="B1836" t="s">
        <v>1948</v>
      </c>
      <c r="C1836" t="s">
        <v>1941</v>
      </c>
      <c r="D1836">
        <v>1302</v>
      </c>
      <c r="E1836">
        <v>1779.5</v>
      </c>
      <c r="F1836">
        <f t="shared" si="28"/>
        <v>5</v>
      </c>
      <c r="G1836" t="str">
        <f>STANDINGS_K[[#This Row],[League]]&amp;STANDINGS_K[[#This Row],[Team]]</f>
        <v>$150 Draft Champions Jan 07 1:00 pm Lg.3584Nice Picks for a Ghost</v>
      </c>
    </row>
    <row r="1837" spans="1:7" x14ac:dyDescent="0.25">
      <c r="A1837">
        <v>1845</v>
      </c>
      <c r="B1837" t="s">
        <v>1946</v>
      </c>
      <c r="C1837" t="s">
        <v>1941</v>
      </c>
      <c r="D1837">
        <v>1212</v>
      </c>
      <c r="E1837">
        <v>1065.5</v>
      </c>
      <c r="F1837">
        <f t="shared" si="28"/>
        <v>6</v>
      </c>
      <c r="G1837" t="str">
        <f>STANDINGS_K[[#This Row],[League]]&amp;STANDINGS_K[[#This Row],[Team]]</f>
        <v>$150 Draft Champions Jan 07 1:00 pm Lg.3584EBDB BnB Prime</v>
      </c>
    </row>
    <row r="1838" spans="1:7" x14ac:dyDescent="0.25">
      <c r="A1838">
        <v>2081</v>
      </c>
      <c r="B1838" t="s">
        <v>1942</v>
      </c>
      <c r="C1838" t="s">
        <v>1941</v>
      </c>
      <c r="D1838">
        <v>1179</v>
      </c>
      <c r="E1838">
        <v>829</v>
      </c>
      <c r="F1838">
        <f t="shared" si="28"/>
        <v>7</v>
      </c>
      <c r="G1838" t="str">
        <f>STANDINGS_K[[#This Row],[League]]&amp;STANDINGS_K[[#This Row],[Team]]</f>
        <v>$150 Draft Champions Jan 07 1:00 pm Lg.3584Hey now</v>
      </c>
    </row>
    <row r="1839" spans="1:7" x14ac:dyDescent="0.25">
      <c r="A1839">
        <v>2151</v>
      </c>
      <c r="B1839" t="s">
        <v>1945</v>
      </c>
      <c r="C1839" t="s">
        <v>1941</v>
      </c>
      <c r="D1839">
        <v>1167</v>
      </c>
      <c r="E1839">
        <v>758</v>
      </c>
      <c r="F1839">
        <f t="shared" si="28"/>
        <v>8</v>
      </c>
      <c r="G1839" t="str">
        <f>STANDINGS_K[[#This Row],[League]]&amp;STANDINGS_K[[#This Row],[Team]]</f>
        <v>$150 Draft Champions Jan 07 1:00 pm Lg.3584EMERSON 5</v>
      </c>
    </row>
    <row r="1840" spans="1:7" x14ac:dyDescent="0.25">
      <c r="A1840">
        <v>2168</v>
      </c>
      <c r="B1840" t="s">
        <v>292</v>
      </c>
      <c r="C1840" t="s">
        <v>1941</v>
      </c>
      <c r="D1840">
        <v>1165</v>
      </c>
      <c r="E1840">
        <v>745</v>
      </c>
      <c r="F1840">
        <f t="shared" si="28"/>
        <v>9</v>
      </c>
      <c r="G1840" t="str">
        <f>STANDINGS_K[[#This Row],[League]]&amp;STANDINGS_K[[#This Row],[Team]]</f>
        <v>$150 Draft Champions Jan 07 1:00 pm Lg.3584Team Teixeira</v>
      </c>
    </row>
    <row r="1841" spans="1:7" x14ac:dyDescent="0.25">
      <c r="A1841">
        <v>2169</v>
      </c>
      <c r="B1841" t="s">
        <v>378</v>
      </c>
      <c r="C1841" t="s">
        <v>1941</v>
      </c>
      <c r="D1841">
        <v>1165</v>
      </c>
      <c r="E1841">
        <v>745</v>
      </c>
      <c r="F1841">
        <f t="shared" si="28"/>
        <v>10</v>
      </c>
      <c r="G1841" t="str">
        <f>STANDINGS_K[[#This Row],[League]]&amp;STANDINGS_K[[#This Row],[Team]]</f>
        <v>$150 Draft Champions Jan 07 1:00 pm Lg.3584Team Whaley</v>
      </c>
    </row>
    <row r="1842" spans="1:7" x14ac:dyDescent="0.25">
      <c r="A1842">
        <v>2218</v>
      </c>
      <c r="B1842" t="s">
        <v>9</v>
      </c>
      <c r="C1842" t="s">
        <v>1941</v>
      </c>
      <c r="D1842">
        <v>1158</v>
      </c>
      <c r="E1842">
        <v>694</v>
      </c>
      <c r="F1842">
        <f t="shared" si="28"/>
        <v>11</v>
      </c>
      <c r="G1842" t="str">
        <f>STANDINGS_K[[#This Row],[League]]&amp;STANDINGS_K[[#This Row],[Team]]</f>
        <v>$150 Draft Champions Jan 07 1:00 pm Lg.3584Team Johnson</v>
      </c>
    </row>
    <row r="1843" spans="1:7" x14ac:dyDescent="0.25">
      <c r="A1843">
        <v>2413</v>
      </c>
      <c r="B1843" t="s">
        <v>260</v>
      </c>
      <c r="C1843" t="s">
        <v>1941</v>
      </c>
      <c r="D1843">
        <v>1121</v>
      </c>
      <c r="E1843">
        <v>500.5</v>
      </c>
      <c r="F1843">
        <f t="shared" si="28"/>
        <v>12</v>
      </c>
      <c r="G1843" t="str">
        <f>STANDINGS_K[[#This Row],[League]]&amp;STANDINGS_K[[#This Row],[Team]]</f>
        <v>$150 Draft Champions Jan 07 1:00 pm Lg.3584Team Maher</v>
      </c>
    </row>
    <row r="1844" spans="1:7" x14ac:dyDescent="0.25">
      <c r="A1844">
        <v>2422</v>
      </c>
      <c r="B1844" t="s">
        <v>1943</v>
      </c>
      <c r="C1844" t="s">
        <v>1941</v>
      </c>
      <c r="D1844">
        <v>1118</v>
      </c>
      <c r="E1844">
        <v>488.5</v>
      </c>
      <c r="F1844">
        <f t="shared" si="28"/>
        <v>13</v>
      </c>
      <c r="G1844" t="str">
        <f>STANDINGS_K[[#This Row],[League]]&amp;STANDINGS_K[[#This Row],[Team]]</f>
        <v>$150 Draft Champions Jan 07 1:00 pm Lg.3584Maddon Gnomes</v>
      </c>
    </row>
    <row r="1845" spans="1:7" x14ac:dyDescent="0.25">
      <c r="A1845">
        <v>2467</v>
      </c>
      <c r="B1845" t="s">
        <v>50</v>
      </c>
      <c r="C1845" t="s">
        <v>1941</v>
      </c>
      <c r="D1845">
        <v>1105</v>
      </c>
      <c r="E1845">
        <v>441</v>
      </c>
      <c r="F1845">
        <f t="shared" si="28"/>
        <v>14</v>
      </c>
      <c r="G1845" t="str">
        <f>STANDINGS_K[[#This Row],[League]]&amp;STANDINGS_K[[#This Row],[Team]]</f>
        <v>$150 Draft Champions Jan 07 1:00 pm Lg.3584Highwayman</v>
      </c>
    </row>
    <row r="1846" spans="1:7" x14ac:dyDescent="0.25">
      <c r="A1846">
        <v>2477</v>
      </c>
      <c r="B1846" t="s">
        <v>1949</v>
      </c>
      <c r="C1846" t="s">
        <v>1941</v>
      </c>
      <c r="D1846">
        <v>1104</v>
      </c>
      <c r="E1846">
        <v>434.5</v>
      </c>
      <c r="F1846">
        <f t="shared" si="28"/>
        <v>15</v>
      </c>
      <c r="G1846" t="str">
        <f>STANDINGS_K[[#This Row],[League]]&amp;STANDINGS_K[[#This Row],[Team]]</f>
        <v>$150 Draft Champions Jan 07 1:00 pm Lg.3584Team Kent 2</v>
      </c>
    </row>
    <row r="1847" spans="1:7" x14ac:dyDescent="0.25">
      <c r="A1847">
        <v>60</v>
      </c>
      <c r="B1847" t="s">
        <v>1950</v>
      </c>
      <c r="C1847" t="s">
        <v>1951</v>
      </c>
      <c r="D1847">
        <v>1510</v>
      </c>
      <c r="E1847">
        <v>2851.5</v>
      </c>
      <c r="F1847">
        <f t="shared" si="28"/>
        <v>1</v>
      </c>
      <c r="G1847" t="str">
        <f>STANDINGS_K[[#This Row],[League]]&amp;STANDINGS_K[[#This Row],[Team]]</f>
        <v>$150 Draft Champions Jan 08 1:00 pm Lg.3585Heart-Shaped Box</v>
      </c>
    </row>
    <row r="1848" spans="1:7" x14ac:dyDescent="0.25">
      <c r="A1848">
        <v>486</v>
      </c>
      <c r="B1848" t="s">
        <v>16</v>
      </c>
      <c r="C1848" t="s">
        <v>1951</v>
      </c>
      <c r="D1848">
        <v>1387</v>
      </c>
      <c r="E1848">
        <v>2427.5</v>
      </c>
      <c r="F1848">
        <f t="shared" si="28"/>
        <v>2</v>
      </c>
      <c r="G1848" t="str">
        <f>STANDINGS_K[[#This Row],[League]]&amp;STANDINGS_K[[#This Row],[Team]]</f>
        <v>$150 Draft Champions Jan 08 1:00 pm Lg.3585Team Phan</v>
      </c>
    </row>
    <row r="1849" spans="1:7" x14ac:dyDescent="0.25">
      <c r="A1849">
        <v>686</v>
      </c>
      <c r="B1849" t="s">
        <v>1957</v>
      </c>
      <c r="C1849" t="s">
        <v>1951</v>
      </c>
      <c r="D1849">
        <v>1353</v>
      </c>
      <c r="E1849">
        <v>2221.5</v>
      </c>
      <c r="F1849">
        <f t="shared" si="28"/>
        <v>3</v>
      </c>
      <c r="G1849" t="str">
        <f>STANDINGS_K[[#This Row],[League]]&amp;STANDINGS_K[[#This Row],[Team]]</f>
        <v>$150 Draft Champions Jan 08 1:00 pm Lg.3585Dutch Mafia (DC2)</v>
      </c>
    </row>
    <row r="1850" spans="1:7" x14ac:dyDescent="0.25">
      <c r="A1850">
        <v>831</v>
      </c>
      <c r="B1850" t="s">
        <v>1952</v>
      </c>
      <c r="C1850" t="s">
        <v>1951</v>
      </c>
      <c r="D1850">
        <v>1336</v>
      </c>
      <c r="E1850">
        <v>2082.5</v>
      </c>
      <c r="F1850">
        <f t="shared" si="28"/>
        <v>4</v>
      </c>
      <c r="G1850" t="str">
        <f>STANDINGS_K[[#This Row],[League]]&amp;STANDINGS_K[[#This Row],[Team]]</f>
        <v>$150 Draft Champions Jan 08 1:00 pm Lg.3585ShowtimeDC31</v>
      </c>
    </row>
    <row r="1851" spans="1:7" x14ac:dyDescent="0.25">
      <c r="A1851">
        <v>940</v>
      </c>
      <c r="B1851" t="s">
        <v>1955</v>
      </c>
      <c r="C1851" t="s">
        <v>1951</v>
      </c>
      <c r="D1851">
        <v>1325</v>
      </c>
      <c r="E1851">
        <v>1974.5</v>
      </c>
      <c r="F1851">
        <f t="shared" si="28"/>
        <v>5</v>
      </c>
      <c r="G1851" t="str">
        <f>STANDINGS_K[[#This Row],[League]]&amp;STANDINGS_K[[#This Row],[Team]]</f>
        <v>$150 Draft Champions Jan 08 1:00 pm Lg.3585Team LeValley 3</v>
      </c>
    </row>
    <row r="1852" spans="1:7" x14ac:dyDescent="0.25">
      <c r="A1852">
        <v>1231</v>
      </c>
      <c r="B1852" t="s">
        <v>318</v>
      </c>
      <c r="C1852" t="s">
        <v>1951</v>
      </c>
      <c r="D1852">
        <v>1289</v>
      </c>
      <c r="E1852">
        <v>1679.5</v>
      </c>
      <c r="F1852">
        <f t="shared" si="28"/>
        <v>6</v>
      </c>
      <c r="G1852" t="str">
        <f>STANDINGS_K[[#This Row],[League]]&amp;STANDINGS_K[[#This Row],[Team]]</f>
        <v>$150 Draft Champions Jan 08 1:00 pm Lg.3585Chalupa Batman</v>
      </c>
    </row>
    <row r="1853" spans="1:7" x14ac:dyDescent="0.25">
      <c r="A1853">
        <v>1422</v>
      </c>
      <c r="B1853" t="s">
        <v>17</v>
      </c>
      <c r="C1853" t="s">
        <v>1951</v>
      </c>
      <c r="D1853">
        <v>1265</v>
      </c>
      <c r="E1853">
        <v>1487.5</v>
      </c>
      <c r="F1853">
        <f t="shared" si="28"/>
        <v>7</v>
      </c>
      <c r="G1853" t="str">
        <f>STANDINGS_K[[#This Row],[League]]&amp;STANDINGS_K[[#This Row],[Team]]</f>
        <v>$150 Draft Champions Jan 08 1:00 pm Lg.3585Millertime</v>
      </c>
    </row>
    <row r="1854" spans="1:7" x14ac:dyDescent="0.25">
      <c r="A1854">
        <v>1427</v>
      </c>
      <c r="B1854" t="s">
        <v>290</v>
      </c>
      <c r="C1854" t="s">
        <v>1951</v>
      </c>
      <c r="D1854">
        <v>1265</v>
      </c>
      <c r="E1854">
        <v>1487.5</v>
      </c>
      <c r="F1854">
        <f t="shared" si="28"/>
        <v>8</v>
      </c>
      <c r="G1854" t="str">
        <f>STANDINGS_K[[#This Row],[League]]&amp;STANDINGS_K[[#This Row],[Team]]</f>
        <v>$150 Draft Champions Jan 08 1:00 pm Lg.3585Thing 3</v>
      </c>
    </row>
    <row r="1855" spans="1:7" x14ac:dyDescent="0.25">
      <c r="A1855">
        <v>1519</v>
      </c>
      <c r="B1855" t="s">
        <v>98</v>
      </c>
      <c r="C1855" t="s">
        <v>1951</v>
      </c>
      <c r="D1855">
        <v>1254</v>
      </c>
      <c r="E1855">
        <v>1394.5</v>
      </c>
      <c r="F1855">
        <f t="shared" si="28"/>
        <v>9</v>
      </c>
      <c r="G1855" t="str">
        <f>STANDINGS_K[[#This Row],[League]]&amp;STANDINGS_K[[#This Row],[Team]]</f>
        <v>$150 Draft Champions Jan 08 1:00 pm Lg.3585Team Ward</v>
      </c>
    </row>
    <row r="1856" spans="1:7" x14ac:dyDescent="0.25">
      <c r="A1856">
        <v>1723</v>
      </c>
      <c r="B1856" t="s">
        <v>1953</v>
      </c>
      <c r="C1856" t="s">
        <v>1951</v>
      </c>
      <c r="D1856">
        <v>1229</v>
      </c>
      <c r="E1856">
        <v>1185.5</v>
      </c>
      <c r="F1856">
        <f t="shared" si="28"/>
        <v>10</v>
      </c>
      <c r="G1856" t="str">
        <f>STANDINGS_K[[#This Row],[League]]&amp;STANDINGS_K[[#This Row],[Team]]</f>
        <v>$150 Draft Champions Jan 08 1:00 pm Lg.3585Fighting Italians</v>
      </c>
    </row>
    <row r="1857" spans="1:7" x14ac:dyDescent="0.25">
      <c r="A1857">
        <v>1732</v>
      </c>
      <c r="B1857" t="s">
        <v>1956</v>
      </c>
      <c r="C1857" t="s">
        <v>1951</v>
      </c>
      <c r="D1857">
        <v>1228</v>
      </c>
      <c r="E1857">
        <v>1177.5</v>
      </c>
      <c r="F1857">
        <f t="shared" si="28"/>
        <v>11</v>
      </c>
      <c r="G1857" t="str">
        <f>STANDINGS_K[[#This Row],[League]]&amp;STANDINGS_K[[#This Row],[Team]]</f>
        <v>$150 Draft Champions Jan 08 1:00 pm Lg.3585Hard Hat &amp; Lunchpale '16</v>
      </c>
    </row>
    <row r="1858" spans="1:7" x14ac:dyDescent="0.25">
      <c r="A1858">
        <v>1737</v>
      </c>
      <c r="B1858" t="s">
        <v>1954</v>
      </c>
      <c r="C1858" t="s">
        <v>1951</v>
      </c>
      <c r="D1858">
        <v>1228</v>
      </c>
      <c r="E1858">
        <v>1177.5</v>
      </c>
      <c r="F1858">
        <f t="shared" si="28"/>
        <v>12</v>
      </c>
      <c r="G1858" t="str">
        <f>STANDINGS_K[[#This Row],[League]]&amp;STANDINGS_K[[#This Row],[Team]]</f>
        <v>$150 Draft Champions Jan 08 1:00 pm Lg.3585maxamillions</v>
      </c>
    </row>
    <row r="1859" spans="1:7" x14ac:dyDescent="0.25">
      <c r="A1859">
        <v>1852</v>
      </c>
      <c r="B1859" t="s">
        <v>1958</v>
      </c>
      <c r="C1859" t="s">
        <v>1951</v>
      </c>
      <c r="D1859">
        <v>1210</v>
      </c>
      <c r="E1859">
        <v>1054</v>
      </c>
      <c r="F1859">
        <f t="shared" ref="F1859:F1922" si="29">IF(C1859=C1858,F1858+1,1)</f>
        <v>13</v>
      </c>
      <c r="G1859" t="str">
        <f>STANDINGS_K[[#This Row],[League]]&amp;STANDINGS_K[[#This Row],[Team]]</f>
        <v>$150 Draft Champions Jan 08 1:00 pm Lg.3585Bobs Big Boys</v>
      </c>
    </row>
    <row r="1860" spans="1:7" x14ac:dyDescent="0.25">
      <c r="A1860">
        <v>2516</v>
      </c>
      <c r="B1860" t="s">
        <v>18</v>
      </c>
      <c r="C1860" t="s">
        <v>1951</v>
      </c>
      <c r="D1860">
        <v>1094</v>
      </c>
      <c r="E1860">
        <v>393</v>
      </c>
      <c r="F1860">
        <f t="shared" si="29"/>
        <v>14</v>
      </c>
      <c r="G1860" t="str">
        <f>STANDINGS_K[[#This Row],[League]]&amp;STANDINGS_K[[#This Row],[Team]]</f>
        <v>$150 Draft Champions Jan 08 1:00 pm Lg.3585Home Run Derbies</v>
      </c>
    </row>
    <row r="1861" spans="1:7" x14ac:dyDescent="0.25">
      <c r="A1861">
        <v>2627</v>
      </c>
      <c r="B1861" t="s">
        <v>71</v>
      </c>
      <c r="C1861" t="s">
        <v>1951</v>
      </c>
      <c r="D1861">
        <v>1060</v>
      </c>
      <c r="E1861">
        <v>284</v>
      </c>
      <c r="F1861">
        <f t="shared" si="29"/>
        <v>15</v>
      </c>
      <c r="G1861" t="str">
        <f>STANDINGS_K[[#This Row],[League]]&amp;STANDINGS_K[[#This Row],[Team]]</f>
        <v>$150 Draft Champions Jan 08 1:00 pm Lg.3585Frozen Ropes</v>
      </c>
    </row>
    <row r="1862" spans="1:7" x14ac:dyDescent="0.25">
      <c r="A1862">
        <v>27</v>
      </c>
      <c r="B1862" t="s">
        <v>1968</v>
      </c>
      <c r="C1862" t="s">
        <v>1960</v>
      </c>
      <c r="D1862">
        <v>1554</v>
      </c>
      <c r="E1862">
        <v>2884</v>
      </c>
      <c r="F1862">
        <f t="shared" si="29"/>
        <v>1</v>
      </c>
      <c r="G1862" t="str">
        <f>STANDINGS_K[[#This Row],[League]]&amp;STANDINGS_K[[#This Row],[Team]]</f>
        <v>$150 Draft Champions Jan 09 1:00 pm Lg.3587Dead Money</v>
      </c>
    </row>
    <row r="1863" spans="1:7" x14ac:dyDescent="0.25">
      <c r="A1863">
        <v>68</v>
      </c>
      <c r="B1863" t="s">
        <v>1961</v>
      </c>
      <c r="C1863" t="s">
        <v>1960</v>
      </c>
      <c r="D1863">
        <v>1502</v>
      </c>
      <c r="E1863">
        <v>2843</v>
      </c>
      <c r="F1863">
        <f t="shared" si="29"/>
        <v>2</v>
      </c>
      <c r="G1863" t="str">
        <f>STANDINGS_K[[#This Row],[League]]&amp;STANDINGS_K[[#This Row],[Team]]</f>
        <v>$150 Draft Champions Jan 09 1:00 pm Lg.3587Thebeau 2</v>
      </c>
    </row>
    <row r="1864" spans="1:7" x14ac:dyDescent="0.25">
      <c r="A1864">
        <v>422</v>
      </c>
      <c r="B1864" t="s">
        <v>1971</v>
      </c>
      <c r="C1864" t="s">
        <v>1960</v>
      </c>
      <c r="D1864">
        <v>1396</v>
      </c>
      <c r="E1864">
        <v>2483</v>
      </c>
      <c r="F1864">
        <f t="shared" si="29"/>
        <v>3</v>
      </c>
      <c r="G1864" t="str">
        <f>STANDINGS_K[[#This Row],[League]]&amp;STANDINGS_K[[#This Row],[Team]]</f>
        <v>$150 Draft Champions Jan 09 1:00 pm Lg.35874DC WAGGENER</v>
      </c>
    </row>
    <row r="1865" spans="1:7" x14ac:dyDescent="0.25">
      <c r="A1865">
        <v>577</v>
      </c>
      <c r="B1865" t="s">
        <v>370</v>
      </c>
      <c r="C1865" t="s">
        <v>1960</v>
      </c>
      <c r="D1865">
        <v>1371</v>
      </c>
      <c r="E1865">
        <v>2332</v>
      </c>
      <c r="F1865">
        <f t="shared" si="29"/>
        <v>4</v>
      </c>
      <c r="G1865" t="str">
        <f>STANDINGS_K[[#This Row],[League]]&amp;STANDINGS_K[[#This Row],[Team]]</f>
        <v>$150 Draft Champions Jan 09 1:00 pm Lg.3587Lama Lama Ding Dong</v>
      </c>
    </row>
    <row r="1866" spans="1:7" x14ac:dyDescent="0.25">
      <c r="A1866">
        <v>886</v>
      </c>
      <c r="B1866" t="s">
        <v>1967</v>
      </c>
      <c r="C1866" t="s">
        <v>1960</v>
      </c>
      <c r="D1866">
        <v>1330</v>
      </c>
      <c r="E1866">
        <v>2023.5</v>
      </c>
      <c r="F1866">
        <f t="shared" si="29"/>
        <v>5</v>
      </c>
      <c r="G1866" t="str">
        <f>STANDINGS_K[[#This Row],[League]]&amp;STANDINGS_K[[#This Row],[Team]]</f>
        <v>$150 Draft Champions Jan 09 1:00 pm Lg.3587NoParticularPlace2Go</v>
      </c>
    </row>
    <row r="1867" spans="1:7" x14ac:dyDescent="0.25">
      <c r="A1867">
        <v>1064</v>
      </c>
      <c r="B1867" t="s">
        <v>18</v>
      </c>
      <c r="C1867" t="s">
        <v>1960</v>
      </c>
      <c r="D1867">
        <v>1309</v>
      </c>
      <c r="E1867">
        <v>1844</v>
      </c>
      <c r="F1867">
        <f t="shared" si="29"/>
        <v>6</v>
      </c>
      <c r="G1867" t="str">
        <f>STANDINGS_K[[#This Row],[League]]&amp;STANDINGS_K[[#This Row],[Team]]</f>
        <v>$150 Draft Champions Jan 09 1:00 pm Lg.3587Home Run Derbies</v>
      </c>
    </row>
    <row r="1868" spans="1:7" x14ac:dyDescent="0.25">
      <c r="A1868">
        <v>1204</v>
      </c>
      <c r="B1868" t="s">
        <v>1969</v>
      </c>
      <c r="C1868" t="s">
        <v>1960</v>
      </c>
      <c r="D1868">
        <v>1293</v>
      </c>
      <c r="E1868">
        <v>1707</v>
      </c>
      <c r="F1868">
        <f t="shared" si="29"/>
        <v>7</v>
      </c>
      <c r="G1868" t="str">
        <f>STANDINGS_K[[#This Row],[League]]&amp;STANDINGS_K[[#This Row],[Team]]</f>
        <v>$150 Draft Champions Jan 09 1:00 pm Lg.3587Starfishmn 0109</v>
      </c>
    </row>
    <row r="1869" spans="1:7" x14ac:dyDescent="0.25">
      <c r="A1869">
        <v>1439</v>
      </c>
      <c r="B1869" t="s">
        <v>1965</v>
      </c>
      <c r="C1869" t="s">
        <v>1960</v>
      </c>
      <c r="D1869">
        <v>1263</v>
      </c>
      <c r="E1869">
        <v>1469.5</v>
      </c>
      <c r="F1869">
        <f t="shared" si="29"/>
        <v>8</v>
      </c>
      <c r="G1869" t="str">
        <f>STANDINGS_K[[#This Row],[League]]&amp;STANDINGS_K[[#This Row],[Team]]</f>
        <v>$150 Draft Champions Jan 09 1:00 pm Lg.3587Bandoleros</v>
      </c>
    </row>
    <row r="1870" spans="1:7" x14ac:dyDescent="0.25">
      <c r="A1870">
        <v>1441</v>
      </c>
      <c r="B1870" t="s">
        <v>1970</v>
      </c>
      <c r="C1870" t="s">
        <v>1960</v>
      </c>
      <c r="D1870">
        <v>1263</v>
      </c>
      <c r="E1870">
        <v>1469.5</v>
      </c>
      <c r="F1870">
        <f t="shared" si="29"/>
        <v>9</v>
      </c>
      <c r="G1870" t="str">
        <f>STANDINGS_K[[#This Row],[League]]&amp;STANDINGS_K[[#This Row],[Team]]</f>
        <v>$150 Draft Champions Jan 09 1:00 pm Lg.3587Cowtippers</v>
      </c>
    </row>
    <row r="1871" spans="1:7" x14ac:dyDescent="0.25">
      <c r="A1871">
        <v>1956</v>
      </c>
      <c r="B1871" t="s">
        <v>1966</v>
      </c>
      <c r="C1871" t="s">
        <v>1960</v>
      </c>
      <c r="D1871">
        <v>1200</v>
      </c>
      <c r="E1871">
        <v>958.5</v>
      </c>
      <c r="F1871">
        <f t="shared" si="29"/>
        <v>10</v>
      </c>
      <c r="G1871" t="str">
        <f>STANDINGS_K[[#This Row],[League]]&amp;STANDINGS_K[[#This Row],[Team]]</f>
        <v>$150 Draft Champions Jan 09 1:00 pm Lg.3587Steve Sax</v>
      </c>
    </row>
    <row r="1872" spans="1:7" x14ac:dyDescent="0.25">
      <c r="A1872">
        <v>1985</v>
      </c>
      <c r="B1872" t="s">
        <v>1962</v>
      </c>
      <c r="C1872" t="s">
        <v>1960</v>
      </c>
      <c r="D1872">
        <v>1195</v>
      </c>
      <c r="E1872">
        <v>925</v>
      </c>
      <c r="F1872">
        <f t="shared" si="29"/>
        <v>11</v>
      </c>
      <c r="G1872" t="str">
        <f>STANDINGS_K[[#This Row],[League]]&amp;STANDINGS_K[[#This Row],[Team]]</f>
        <v>$150 Draft Champions Jan 09 1:00 pm Lg.3587Dear Mr. Fantasy</v>
      </c>
    </row>
    <row r="1873" spans="1:7" x14ac:dyDescent="0.25">
      <c r="A1873">
        <v>2254</v>
      </c>
      <c r="B1873" t="s">
        <v>1963</v>
      </c>
      <c r="C1873" t="s">
        <v>1960</v>
      </c>
      <c r="D1873">
        <v>1152</v>
      </c>
      <c r="E1873">
        <v>653</v>
      </c>
      <c r="F1873">
        <f t="shared" si="29"/>
        <v>12</v>
      </c>
      <c r="G1873" t="str">
        <f>STANDINGS_K[[#This Row],[League]]&amp;STANDINGS_K[[#This Row],[Team]]</f>
        <v>$150 Draft Champions Jan 09 1:00 pm Lg.3587EMERSON 6</v>
      </c>
    </row>
    <row r="1874" spans="1:7" x14ac:dyDescent="0.25">
      <c r="A1874">
        <v>2474</v>
      </c>
      <c r="B1874" t="s">
        <v>1964</v>
      </c>
      <c r="C1874" t="s">
        <v>1960</v>
      </c>
      <c r="D1874">
        <v>1105</v>
      </c>
      <c r="E1874">
        <v>441</v>
      </c>
      <c r="F1874">
        <f t="shared" si="29"/>
        <v>13</v>
      </c>
      <c r="G1874" t="str">
        <f>STANDINGS_K[[#This Row],[League]]&amp;STANDINGS_K[[#This Row],[Team]]</f>
        <v>$150 Draft Champions Jan 09 1:00 pm Lg.3587Tuco's Grill</v>
      </c>
    </row>
    <row r="1875" spans="1:7" x14ac:dyDescent="0.25">
      <c r="A1875">
        <v>2529</v>
      </c>
      <c r="B1875" t="s">
        <v>461</v>
      </c>
      <c r="C1875" t="s">
        <v>1960</v>
      </c>
      <c r="D1875">
        <v>1092</v>
      </c>
      <c r="E1875">
        <v>381</v>
      </c>
      <c r="F1875">
        <f t="shared" si="29"/>
        <v>14</v>
      </c>
      <c r="G1875" t="str">
        <f>STANDINGS_K[[#This Row],[League]]&amp;STANDINGS_K[[#This Row],[Team]]</f>
        <v>$150 Draft Champions Jan 09 1:00 pm Lg.3587Evil Empire</v>
      </c>
    </row>
    <row r="1876" spans="1:7" x14ac:dyDescent="0.25">
      <c r="A1876">
        <v>2614</v>
      </c>
      <c r="B1876" t="s">
        <v>1959</v>
      </c>
      <c r="C1876" t="s">
        <v>1960</v>
      </c>
      <c r="D1876">
        <v>1064</v>
      </c>
      <c r="E1876">
        <v>297</v>
      </c>
      <c r="F1876">
        <f t="shared" si="29"/>
        <v>15</v>
      </c>
      <c r="G1876" t="str">
        <f>STANDINGS_K[[#This Row],[League]]&amp;STANDINGS_K[[#This Row],[Team]]</f>
        <v>$150 Draft Champions Jan 09 1:00 pm Lg.3587Reservoir Dogs</v>
      </c>
    </row>
    <row r="1877" spans="1:7" x14ac:dyDescent="0.25">
      <c r="A1877">
        <v>18</v>
      </c>
      <c r="B1877" t="s">
        <v>1972</v>
      </c>
      <c r="C1877" t="s">
        <v>1973</v>
      </c>
      <c r="D1877">
        <v>1569</v>
      </c>
      <c r="E1877">
        <v>2893.5</v>
      </c>
      <c r="F1877">
        <f t="shared" si="29"/>
        <v>1</v>
      </c>
      <c r="G1877" t="str">
        <f>STANDINGS_K[[#This Row],[League]]&amp;STANDINGS_K[[#This Row],[Team]]</f>
        <v>$150 Draft Champions Jan 10 1:00 pm Lg.3588Team Spirit</v>
      </c>
    </row>
    <row r="1878" spans="1:7" x14ac:dyDescent="0.25">
      <c r="A1878">
        <v>22</v>
      </c>
      <c r="B1878" t="s">
        <v>1984</v>
      </c>
      <c r="C1878" t="s">
        <v>1973</v>
      </c>
      <c r="D1878">
        <v>1561</v>
      </c>
      <c r="E1878">
        <v>2889</v>
      </c>
      <c r="F1878">
        <f t="shared" si="29"/>
        <v>2</v>
      </c>
      <c r="G1878" t="str">
        <f>STANDINGS_K[[#This Row],[League]]&amp;STANDINGS_K[[#This Row],[Team]]</f>
        <v>$150 Draft Champions Jan 10 1:00 pm Lg.3588Belmont Blizzard</v>
      </c>
    </row>
    <row r="1879" spans="1:7" x14ac:dyDescent="0.25">
      <c r="A1879">
        <v>246</v>
      </c>
      <c r="B1879" t="s">
        <v>407</v>
      </c>
      <c r="C1879" t="s">
        <v>1973</v>
      </c>
      <c r="D1879">
        <v>1436</v>
      </c>
      <c r="E1879">
        <v>2662.5</v>
      </c>
      <c r="F1879">
        <f t="shared" si="29"/>
        <v>3</v>
      </c>
      <c r="G1879" t="str">
        <f>STANDINGS_K[[#This Row],[League]]&amp;STANDINGS_K[[#This Row],[Team]]</f>
        <v>$150 Draft Champions Jan 10 1:00 pm Lg.3588Captain Crunch 2</v>
      </c>
    </row>
    <row r="1880" spans="1:7" x14ac:dyDescent="0.25">
      <c r="A1880">
        <v>566</v>
      </c>
      <c r="B1880" t="s">
        <v>6</v>
      </c>
      <c r="C1880" t="s">
        <v>1973</v>
      </c>
      <c r="D1880">
        <v>1373</v>
      </c>
      <c r="E1880">
        <v>2346.5</v>
      </c>
      <c r="F1880">
        <f t="shared" si="29"/>
        <v>4</v>
      </c>
      <c r="G1880" t="str">
        <f>STANDINGS_K[[#This Row],[League]]&amp;STANDINGS_K[[#This Row],[Team]]</f>
        <v>$150 Draft Champions Jan 10 1:00 pm Lg.3588The Incredibles</v>
      </c>
    </row>
    <row r="1881" spans="1:7" x14ac:dyDescent="0.25">
      <c r="A1881">
        <v>802</v>
      </c>
      <c r="B1881" t="s">
        <v>1981</v>
      </c>
      <c r="C1881" t="s">
        <v>1973</v>
      </c>
      <c r="D1881">
        <v>1340</v>
      </c>
      <c r="E1881">
        <v>2111</v>
      </c>
      <c r="F1881">
        <f t="shared" si="29"/>
        <v>5</v>
      </c>
      <c r="G1881" t="str">
        <f>STANDINGS_K[[#This Row],[League]]&amp;STANDINGS_K[[#This Row],[Team]]</f>
        <v>$150 Draft Champions Jan 10 1:00 pm Lg.3588Tenderdumps</v>
      </c>
    </row>
    <row r="1882" spans="1:7" x14ac:dyDescent="0.25">
      <c r="A1882">
        <v>879</v>
      </c>
      <c r="B1882" t="s">
        <v>1980</v>
      </c>
      <c r="C1882" t="s">
        <v>1973</v>
      </c>
      <c r="D1882">
        <v>1331</v>
      </c>
      <c r="E1882">
        <v>2038</v>
      </c>
      <c r="F1882">
        <f t="shared" si="29"/>
        <v>6</v>
      </c>
      <c r="G1882" t="str">
        <f>STANDINGS_K[[#This Row],[League]]&amp;STANDINGS_K[[#This Row],[Team]]</f>
        <v>$150 Draft Champions Jan 10 1:00 pm Lg.3588The Sun</v>
      </c>
    </row>
    <row r="1883" spans="1:7" x14ac:dyDescent="0.25">
      <c r="A1883">
        <v>887</v>
      </c>
      <c r="B1883" t="s">
        <v>1977</v>
      </c>
      <c r="C1883" t="s">
        <v>1973</v>
      </c>
      <c r="D1883">
        <v>1330</v>
      </c>
      <c r="E1883">
        <v>2023.5</v>
      </c>
      <c r="F1883">
        <f t="shared" si="29"/>
        <v>7</v>
      </c>
      <c r="G1883" t="str">
        <f>STANDINGS_K[[#This Row],[League]]&amp;STANDINGS_K[[#This Row],[Team]]</f>
        <v>$150 Draft Champions Jan 10 1:00 pm Lg.3588Ryan's Troutfish Squad</v>
      </c>
    </row>
    <row r="1884" spans="1:7" x14ac:dyDescent="0.25">
      <c r="A1884">
        <v>1963</v>
      </c>
      <c r="B1884" t="s">
        <v>1974</v>
      </c>
      <c r="C1884" t="s">
        <v>1973</v>
      </c>
      <c r="D1884">
        <v>1199</v>
      </c>
      <c r="E1884">
        <v>951</v>
      </c>
      <c r="F1884">
        <f t="shared" si="29"/>
        <v>8</v>
      </c>
      <c r="G1884" t="str">
        <f>STANDINGS_K[[#This Row],[League]]&amp;STANDINGS_K[[#This Row],[Team]]</f>
        <v>$150 Draft Champions Jan 10 1:00 pm Lg.3588War Boys</v>
      </c>
    </row>
    <row r="1885" spans="1:7" x14ac:dyDescent="0.25">
      <c r="A1885">
        <v>2009</v>
      </c>
      <c r="B1885" t="s">
        <v>1983</v>
      </c>
      <c r="C1885" t="s">
        <v>1973</v>
      </c>
      <c r="D1885">
        <v>1190</v>
      </c>
      <c r="E1885">
        <v>901.5</v>
      </c>
      <c r="F1885">
        <f t="shared" si="29"/>
        <v>9</v>
      </c>
      <c r="G1885" t="str">
        <f>STANDINGS_K[[#This Row],[League]]&amp;STANDINGS_K[[#This Row],[Team]]</f>
        <v>$150 Draft Champions Jan 10 1:00 pm Lg.3588Just Sano</v>
      </c>
    </row>
    <row r="1886" spans="1:7" x14ac:dyDescent="0.25">
      <c r="A1886">
        <v>2040</v>
      </c>
      <c r="B1886" t="s">
        <v>230</v>
      </c>
      <c r="C1886" t="s">
        <v>1973</v>
      </c>
      <c r="D1886">
        <v>1186</v>
      </c>
      <c r="E1886">
        <v>872</v>
      </c>
      <c r="F1886">
        <f t="shared" si="29"/>
        <v>10</v>
      </c>
      <c r="G1886" t="str">
        <f>STANDINGS_K[[#This Row],[League]]&amp;STANDINGS_K[[#This Row],[Team]]</f>
        <v>$150 Draft Champions Jan 10 1:00 pm Lg.3588Team Hofmann</v>
      </c>
    </row>
    <row r="1887" spans="1:7" x14ac:dyDescent="0.25">
      <c r="A1887">
        <v>2200</v>
      </c>
      <c r="B1887" t="s">
        <v>1975</v>
      </c>
      <c r="C1887" t="s">
        <v>1973</v>
      </c>
      <c r="D1887">
        <v>1160</v>
      </c>
      <c r="E1887">
        <v>706.5</v>
      </c>
      <c r="F1887">
        <f t="shared" si="29"/>
        <v>11</v>
      </c>
      <c r="G1887" t="str">
        <f>STANDINGS_K[[#This Row],[League]]&amp;STANDINGS_K[[#This Row],[Team]]</f>
        <v>$150 Draft Champions Jan 10 1:00 pm Lg.3588Bleacher Bums Dos</v>
      </c>
    </row>
    <row r="1888" spans="1:7" x14ac:dyDescent="0.25">
      <c r="A1888">
        <v>2522</v>
      </c>
      <c r="B1888" t="s">
        <v>1982</v>
      </c>
      <c r="C1888" t="s">
        <v>1973</v>
      </c>
      <c r="D1888">
        <v>1093</v>
      </c>
      <c r="E1888">
        <v>387.5</v>
      </c>
      <c r="F1888">
        <f t="shared" si="29"/>
        <v>12</v>
      </c>
      <c r="G1888" t="str">
        <f>STANDINGS_K[[#This Row],[League]]&amp;STANDINGS_K[[#This Row],[Team]]</f>
        <v>$150 Draft Champions Jan 10 1:00 pm Lg.3588Chalupa Batman 2</v>
      </c>
    </row>
    <row r="1889" spans="1:7" x14ac:dyDescent="0.25">
      <c r="A1889">
        <v>2604</v>
      </c>
      <c r="B1889" t="s">
        <v>1979</v>
      </c>
      <c r="C1889" t="s">
        <v>1973</v>
      </c>
      <c r="D1889">
        <v>1068</v>
      </c>
      <c r="E1889">
        <v>308</v>
      </c>
      <c r="F1889">
        <f t="shared" si="29"/>
        <v>13</v>
      </c>
      <c r="G1889" t="str">
        <f>STANDINGS_K[[#This Row],[League]]&amp;STANDINGS_K[[#This Row],[Team]]</f>
        <v>$150 Draft Champions Jan 10 1:00 pm Lg.3588Wahoos</v>
      </c>
    </row>
    <row r="1890" spans="1:7" x14ac:dyDescent="0.25">
      <c r="A1890">
        <v>2819</v>
      </c>
      <c r="B1890" t="s">
        <v>1978</v>
      </c>
      <c r="C1890" t="s">
        <v>1973</v>
      </c>
      <c r="D1890">
        <v>962</v>
      </c>
      <c r="E1890">
        <v>92</v>
      </c>
      <c r="F1890">
        <f t="shared" si="29"/>
        <v>14</v>
      </c>
      <c r="G1890" t="str">
        <f>STANDINGS_K[[#This Row],[League]]&amp;STANDINGS_K[[#This Row],[Team]]</f>
        <v>$150 Draft Champions Jan 10 1:00 pm Lg.3588Kiss of Death</v>
      </c>
    </row>
    <row r="1891" spans="1:7" x14ac:dyDescent="0.25">
      <c r="A1891">
        <v>2883</v>
      </c>
      <c r="B1891" t="s">
        <v>1976</v>
      </c>
      <c r="C1891" t="s">
        <v>1973</v>
      </c>
      <c r="D1891">
        <v>881</v>
      </c>
      <c r="E1891">
        <v>28</v>
      </c>
      <c r="F1891">
        <f t="shared" si="29"/>
        <v>15</v>
      </c>
      <c r="G1891" t="str">
        <f>STANDINGS_K[[#This Row],[League]]&amp;STANDINGS_K[[#This Row],[Team]]</f>
        <v>$150 Draft Champions Jan 10 1:00 pm Lg.3588El Guapos</v>
      </c>
    </row>
    <row r="1892" spans="1:7" x14ac:dyDescent="0.25">
      <c r="A1892">
        <v>197</v>
      </c>
      <c r="B1892" t="s">
        <v>1985</v>
      </c>
      <c r="C1892" t="s">
        <v>1986</v>
      </c>
      <c r="D1892">
        <v>1451</v>
      </c>
      <c r="E1892">
        <v>2715.5</v>
      </c>
      <c r="F1892">
        <f t="shared" si="29"/>
        <v>1</v>
      </c>
      <c r="G1892" t="str">
        <f>STANDINGS_K[[#This Row],[League]]&amp;STANDINGS_K[[#This Row],[Team]]</f>
        <v>$150 Draft Champions Jan 13 1:00 pm Lg.3589Thebeau 3</v>
      </c>
    </row>
    <row r="1893" spans="1:7" x14ac:dyDescent="0.25">
      <c r="A1893">
        <v>272</v>
      </c>
      <c r="B1893" t="s">
        <v>1988</v>
      </c>
      <c r="C1893" t="s">
        <v>1986</v>
      </c>
      <c r="D1893">
        <v>1429</v>
      </c>
      <c r="E1893">
        <v>2637.5</v>
      </c>
      <c r="F1893">
        <f t="shared" si="29"/>
        <v>2</v>
      </c>
      <c r="G1893" t="str">
        <f>STANDINGS_K[[#This Row],[League]]&amp;STANDINGS_K[[#This Row],[Team]]</f>
        <v>$150 Draft Champions Jan 13 1:00 pm Lg.3589*IRON HORSE*</v>
      </c>
    </row>
    <row r="1894" spans="1:7" x14ac:dyDescent="0.25">
      <c r="A1894">
        <v>507</v>
      </c>
      <c r="B1894" t="s">
        <v>1996</v>
      </c>
      <c r="C1894" t="s">
        <v>1986</v>
      </c>
      <c r="D1894">
        <v>1384</v>
      </c>
      <c r="E1894">
        <v>2405.5</v>
      </c>
      <c r="F1894">
        <f t="shared" si="29"/>
        <v>3</v>
      </c>
      <c r="G1894" t="str">
        <f>STANDINGS_K[[#This Row],[League]]&amp;STANDINGS_K[[#This Row],[Team]]</f>
        <v>$150 Draft Champions Jan 13 1:00 pm Lg.3589Piggy Stardust</v>
      </c>
    </row>
    <row r="1895" spans="1:7" x14ac:dyDescent="0.25">
      <c r="A1895">
        <v>648</v>
      </c>
      <c r="B1895" t="s">
        <v>1993</v>
      </c>
      <c r="C1895" t="s">
        <v>1986</v>
      </c>
      <c r="D1895">
        <v>1360</v>
      </c>
      <c r="E1895">
        <v>2260.5</v>
      </c>
      <c r="F1895">
        <f t="shared" si="29"/>
        <v>4</v>
      </c>
      <c r="G1895" t="str">
        <f>STANDINGS_K[[#This Row],[League]]&amp;STANDINGS_K[[#This Row],[Team]]</f>
        <v>$150 Draft Champions Jan 13 1:00 pm Lg.3589Cedar Hills Saisons</v>
      </c>
    </row>
    <row r="1896" spans="1:7" x14ac:dyDescent="0.25">
      <c r="A1896">
        <v>703</v>
      </c>
      <c r="B1896" t="s">
        <v>14</v>
      </c>
      <c r="C1896" t="s">
        <v>1986</v>
      </c>
      <c r="D1896">
        <v>1352</v>
      </c>
      <c r="E1896">
        <v>2211.5</v>
      </c>
      <c r="F1896">
        <f t="shared" si="29"/>
        <v>5</v>
      </c>
      <c r="G1896" t="str">
        <f>STANDINGS_K[[#This Row],[League]]&amp;STANDINGS_K[[#This Row],[Team]]</f>
        <v>$150 Draft Champions Jan 13 1:00 pm Lg.3589Team Martin</v>
      </c>
    </row>
    <row r="1897" spans="1:7" x14ac:dyDescent="0.25">
      <c r="A1897">
        <v>924</v>
      </c>
      <c r="B1897" t="s">
        <v>701</v>
      </c>
      <c r="C1897" t="s">
        <v>1986</v>
      </c>
      <c r="D1897">
        <v>1327</v>
      </c>
      <c r="E1897">
        <v>1988.5</v>
      </c>
      <c r="F1897">
        <f t="shared" si="29"/>
        <v>6</v>
      </c>
      <c r="G1897" t="str">
        <f>STANDINGS_K[[#This Row],[League]]&amp;STANDINGS_K[[#This Row],[Team]]</f>
        <v>$150 Draft Champions Jan 13 1:00 pm Lg.3589Team Shepherd</v>
      </c>
    </row>
    <row r="1898" spans="1:7" x14ac:dyDescent="0.25">
      <c r="A1898">
        <v>1128</v>
      </c>
      <c r="B1898" t="s">
        <v>1995</v>
      </c>
      <c r="C1898" t="s">
        <v>1986</v>
      </c>
      <c r="D1898">
        <v>1302</v>
      </c>
      <c r="E1898">
        <v>1779.5</v>
      </c>
      <c r="F1898">
        <f t="shared" si="29"/>
        <v>7</v>
      </c>
      <c r="G1898" t="str">
        <f>STANDINGS_K[[#This Row],[League]]&amp;STANDINGS_K[[#This Row],[Team]]</f>
        <v>$150 Draft Champions Jan 13 1:00 pm Lg.3589Dominance &amp; Submission II</v>
      </c>
    </row>
    <row r="1899" spans="1:7" x14ac:dyDescent="0.25">
      <c r="A1899">
        <v>1658</v>
      </c>
      <c r="B1899" t="s">
        <v>1994</v>
      </c>
      <c r="C1899" t="s">
        <v>1986</v>
      </c>
      <c r="D1899">
        <v>1237</v>
      </c>
      <c r="E1899">
        <v>1253.5</v>
      </c>
      <c r="F1899">
        <f t="shared" si="29"/>
        <v>8</v>
      </c>
      <c r="G1899" t="str">
        <f>STANDINGS_K[[#This Row],[League]]&amp;STANDINGS_K[[#This Row],[Team]]</f>
        <v>$150 Draft Champions Jan 13 1:00 pm Lg.3589Starfishmn 0113</v>
      </c>
    </row>
    <row r="1900" spans="1:7" x14ac:dyDescent="0.25">
      <c r="A1900">
        <v>1966</v>
      </c>
      <c r="B1900" t="s">
        <v>1992</v>
      </c>
      <c r="C1900" t="s">
        <v>1986</v>
      </c>
      <c r="D1900">
        <v>1198</v>
      </c>
      <c r="E1900">
        <v>943.5</v>
      </c>
      <c r="F1900">
        <f t="shared" si="29"/>
        <v>9</v>
      </c>
      <c r="G1900" t="str">
        <f>STANDINGS_K[[#This Row],[League]]&amp;STANDINGS_K[[#This Row],[Team]]</f>
        <v>$150 Draft Champions Jan 13 1:00 pm Lg.3589First N Last</v>
      </c>
    </row>
    <row r="1901" spans="1:7" x14ac:dyDescent="0.25">
      <c r="A1901">
        <v>2112</v>
      </c>
      <c r="B1901" t="s">
        <v>1987</v>
      </c>
      <c r="C1901" t="s">
        <v>1986</v>
      </c>
      <c r="D1901">
        <v>1174</v>
      </c>
      <c r="E1901">
        <v>800</v>
      </c>
      <c r="F1901">
        <f t="shared" si="29"/>
        <v>10</v>
      </c>
      <c r="G1901" t="str">
        <f>STANDINGS_K[[#This Row],[League]]&amp;STANDINGS_K[[#This Row],[Team]]</f>
        <v>$150 Draft Champions Jan 13 1:00 pm Lg.3589Phileas Phreakshow</v>
      </c>
    </row>
    <row r="1902" spans="1:7" x14ac:dyDescent="0.25">
      <c r="A1902">
        <v>2145</v>
      </c>
      <c r="B1902" t="s">
        <v>1990</v>
      </c>
      <c r="C1902" t="s">
        <v>1986</v>
      </c>
      <c r="D1902">
        <v>1168</v>
      </c>
      <c r="E1902">
        <v>765.5</v>
      </c>
      <c r="F1902">
        <f t="shared" si="29"/>
        <v>11</v>
      </c>
      <c r="G1902" t="str">
        <f>STANDINGS_K[[#This Row],[League]]&amp;STANDINGS_K[[#This Row],[Team]]</f>
        <v>$150 Draft Champions Jan 13 1:00 pm Lg.3589Noc-A-Homas</v>
      </c>
    </row>
    <row r="1903" spans="1:7" x14ac:dyDescent="0.25">
      <c r="A1903">
        <v>2358</v>
      </c>
      <c r="B1903" t="s">
        <v>86</v>
      </c>
      <c r="C1903" t="s">
        <v>1986</v>
      </c>
      <c r="D1903">
        <v>1133</v>
      </c>
      <c r="E1903">
        <v>553.5</v>
      </c>
      <c r="F1903">
        <f t="shared" si="29"/>
        <v>12</v>
      </c>
      <c r="G1903" t="str">
        <f>STANDINGS_K[[#This Row],[League]]&amp;STANDINGS_K[[#This Row],[Team]]</f>
        <v>$150 Draft Champions Jan 13 1:00 pm Lg.3589The Biscuit</v>
      </c>
    </row>
    <row r="1904" spans="1:7" x14ac:dyDescent="0.25">
      <c r="A1904">
        <v>2692</v>
      </c>
      <c r="B1904" t="s">
        <v>1989</v>
      </c>
      <c r="C1904" t="s">
        <v>1986</v>
      </c>
      <c r="D1904">
        <v>1033</v>
      </c>
      <c r="E1904">
        <v>219</v>
      </c>
      <c r="F1904">
        <f t="shared" si="29"/>
        <v>13</v>
      </c>
      <c r="G1904" t="str">
        <f>STANDINGS_K[[#This Row],[League]]&amp;STANDINGS_K[[#This Row],[Team]]</f>
        <v>$150 Draft Champions Jan 13 1:00 pm Lg.3589The Brothers Kip</v>
      </c>
    </row>
    <row r="1905" spans="1:7" x14ac:dyDescent="0.25">
      <c r="A1905">
        <v>2739</v>
      </c>
      <c r="B1905" t="s">
        <v>24</v>
      </c>
      <c r="C1905" t="s">
        <v>1986</v>
      </c>
      <c r="D1905">
        <v>1013</v>
      </c>
      <c r="E1905">
        <v>172</v>
      </c>
      <c r="F1905">
        <f t="shared" si="29"/>
        <v>14</v>
      </c>
      <c r="G1905" t="str">
        <f>STANDINGS_K[[#This Row],[League]]&amp;STANDINGS_K[[#This Row],[Team]]</f>
        <v>$150 Draft Champions Jan 13 1:00 pm Lg.3589Profloop</v>
      </c>
    </row>
    <row r="1906" spans="1:7" x14ac:dyDescent="0.25">
      <c r="A1906">
        <v>2750</v>
      </c>
      <c r="B1906" t="s">
        <v>1991</v>
      </c>
      <c r="C1906" t="s">
        <v>1986</v>
      </c>
      <c r="D1906">
        <v>1007</v>
      </c>
      <c r="E1906">
        <v>163</v>
      </c>
      <c r="F1906">
        <f t="shared" si="29"/>
        <v>15</v>
      </c>
      <c r="G1906" t="str">
        <f>STANDINGS_K[[#This Row],[League]]&amp;STANDINGS_K[[#This Row],[Team]]</f>
        <v>$150 Draft Champions Jan 13 1:00 pm Lg.3589The Donald Sons</v>
      </c>
    </row>
    <row r="1907" spans="1:7" x14ac:dyDescent="0.25">
      <c r="A1907">
        <v>57</v>
      </c>
      <c r="B1907" t="s">
        <v>2007</v>
      </c>
      <c r="C1907" t="s">
        <v>1998</v>
      </c>
      <c r="D1907">
        <v>1514</v>
      </c>
      <c r="E1907">
        <v>2854.5</v>
      </c>
      <c r="F1907">
        <f t="shared" si="29"/>
        <v>1</v>
      </c>
      <c r="G1907" t="str">
        <f>STANDINGS_K[[#This Row],[League]]&amp;STANDINGS_K[[#This Row],[Team]]</f>
        <v>$150 Draft Champions Jan 13 1:00 pm Lg.3592Las Vegas Ratpack</v>
      </c>
    </row>
    <row r="1908" spans="1:7" x14ac:dyDescent="0.25">
      <c r="A1908">
        <v>363</v>
      </c>
      <c r="B1908" t="s">
        <v>2001</v>
      </c>
      <c r="C1908" t="s">
        <v>1998</v>
      </c>
      <c r="D1908">
        <v>1406</v>
      </c>
      <c r="E1908">
        <v>2548.5</v>
      </c>
      <c r="F1908">
        <f t="shared" si="29"/>
        <v>2</v>
      </c>
      <c r="G1908" t="str">
        <f>STANDINGS_K[[#This Row],[League]]&amp;STANDINGS_K[[#This Row],[Team]]</f>
        <v>$150 Draft Champions Jan 13 1:00 pm Lg.3592SpinningSeams7</v>
      </c>
    </row>
    <row r="1909" spans="1:7" x14ac:dyDescent="0.25">
      <c r="A1909">
        <v>381</v>
      </c>
      <c r="B1909" t="s">
        <v>2009</v>
      </c>
      <c r="C1909" t="s">
        <v>1998</v>
      </c>
      <c r="D1909">
        <v>1402</v>
      </c>
      <c r="E1909">
        <v>2526</v>
      </c>
      <c r="F1909">
        <f t="shared" si="29"/>
        <v>3</v>
      </c>
      <c r="G1909" t="str">
        <f>STANDINGS_K[[#This Row],[League]]&amp;STANDINGS_K[[#This Row],[Team]]</f>
        <v>$150 Draft Champions Jan 13 1:00 pm Lg.3592Ernie's Bankers</v>
      </c>
    </row>
    <row r="1910" spans="1:7" x14ac:dyDescent="0.25">
      <c r="A1910">
        <v>398</v>
      </c>
      <c r="B1910" t="s">
        <v>1999</v>
      </c>
      <c r="C1910" t="s">
        <v>1998</v>
      </c>
      <c r="D1910">
        <v>1400</v>
      </c>
      <c r="E1910">
        <v>2513</v>
      </c>
      <c r="F1910">
        <f t="shared" si="29"/>
        <v>4</v>
      </c>
      <c r="G1910" t="str">
        <f>STANDINGS_K[[#This Row],[League]]&amp;STANDINGS_K[[#This Row],[Team]]</f>
        <v>$150 Draft Champions Jan 13 1:00 pm Lg.3592Old &amp; In The Way</v>
      </c>
    </row>
    <row r="1911" spans="1:7" x14ac:dyDescent="0.25">
      <c r="A1911">
        <v>706</v>
      </c>
      <c r="B1911" t="s">
        <v>2003</v>
      </c>
      <c r="C1911" t="s">
        <v>1998</v>
      </c>
      <c r="D1911">
        <v>1351</v>
      </c>
      <c r="E1911">
        <v>2200.5</v>
      </c>
      <c r="F1911">
        <f t="shared" si="29"/>
        <v>5</v>
      </c>
      <c r="G1911" t="str">
        <f>STANDINGS_K[[#This Row],[League]]&amp;STANDINGS_K[[#This Row],[Team]]</f>
        <v>$150 Draft Champions Jan 13 1:00 pm Lg.3592CREW DC1</v>
      </c>
    </row>
    <row r="1912" spans="1:7" x14ac:dyDescent="0.25">
      <c r="A1912">
        <v>1123</v>
      </c>
      <c r="B1912" t="s">
        <v>2000</v>
      </c>
      <c r="C1912" t="s">
        <v>1998</v>
      </c>
      <c r="D1912">
        <v>1303</v>
      </c>
      <c r="E1912">
        <v>1789.5</v>
      </c>
      <c r="F1912">
        <f t="shared" si="29"/>
        <v>6</v>
      </c>
      <c r="G1912" t="str">
        <f>STANDINGS_K[[#This Row],[League]]&amp;STANDINGS_K[[#This Row],[Team]]</f>
        <v>$150 Draft Champions Jan 13 1:00 pm Lg.3592Swinging Centaurs</v>
      </c>
    </row>
    <row r="1913" spans="1:7" x14ac:dyDescent="0.25">
      <c r="A1913">
        <v>1235</v>
      </c>
      <c r="B1913" t="s">
        <v>2004</v>
      </c>
      <c r="C1913" t="s">
        <v>1998</v>
      </c>
      <c r="D1913">
        <v>1288</v>
      </c>
      <c r="E1913">
        <v>1673</v>
      </c>
      <c r="F1913">
        <f t="shared" si="29"/>
        <v>7</v>
      </c>
      <c r="G1913" t="str">
        <f>STANDINGS_K[[#This Row],[League]]&amp;STANDINGS_K[[#This Row],[Team]]</f>
        <v>$150 Draft Champions Jan 13 1:00 pm Lg.3592Craig 3hlo</v>
      </c>
    </row>
    <row r="1914" spans="1:7" x14ac:dyDescent="0.25">
      <c r="A1914">
        <v>1310</v>
      </c>
      <c r="B1914" t="s">
        <v>1997</v>
      </c>
      <c r="C1914" t="s">
        <v>1998</v>
      </c>
      <c r="D1914">
        <v>1277</v>
      </c>
      <c r="E1914">
        <v>1600</v>
      </c>
      <c r="F1914">
        <f t="shared" si="29"/>
        <v>8</v>
      </c>
      <c r="G1914" t="str">
        <f>STANDINGS_K[[#This Row],[League]]&amp;STANDINGS_K[[#This Row],[Team]]</f>
        <v>$150 Draft Champions Jan 13 1:00 pm Lg.3592Come On Now</v>
      </c>
    </row>
    <row r="1915" spans="1:7" x14ac:dyDescent="0.25">
      <c r="A1915">
        <v>1512</v>
      </c>
      <c r="B1915" t="s">
        <v>2002</v>
      </c>
      <c r="C1915" t="s">
        <v>1998</v>
      </c>
      <c r="D1915">
        <v>1255</v>
      </c>
      <c r="E1915">
        <v>1402</v>
      </c>
      <c r="F1915">
        <f t="shared" si="29"/>
        <v>9</v>
      </c>
      <c r="G1915" t="str">
        <f>STANDINGS_K[[#This Row],[League]]&amp;STANDINGS_K[[#This Row],[Team]]</f>
        <v>$150 Draft Champions Jan 13 1:00 pm Lg.3592The Palazzo</v>
      </c>
    </row>
    <row r="1916" spans="1:7" x14ac:dyDescent="0.25">
      <c r="A1916">
        <v>1839</v>
      </c>
      <c r="B1916" t="s">
        <v>2006</v>
      </c>
      <c r="C1916" t="s">
        <v>1998</v>
      </c>
      <c r="D1916">
        <v>1213</v>
      </c>
      <c r="E1916">
        <v>1071</v>
      </c>
      <c r="F1916">
        <f t="shared" si="29"/>
        <v>10</v>
      </c>
      <c r="G1916" t="str">
        <f>STANDINGS_K[[#This Row],[League]]&amp;STANDINGS_K[[#This Row],[Team]]</f>
        <v>$150 Draft Champions Jan 13 1:00 pm Lg.3592DEAD PUPPIES DC2</v>
      </c>
    </row>
    <row r="1917" spans="1:7" x14ac:dyDescent="0.25">
      <c r="A1917">
        <v>2048</v>
      </c>
      <c r="B1917" t="s">
        <v>191</v>
      </c>
      <c r="C1917" t="s">
        <v>1998</v>
      </c>
      <c r="D1917">
        <v>1184</v>
      </c>
      <c r="E1917">
        <v>862.5</v>
      </c>
      <c r="F1917">
        <f t="shared" si="29"/>
        <v>11</v>
      </c>
      <c r="G1917" t="str">
        <f>STANDINGS_K[[#This Row],[League]]&amp;STANDINGS_K[[#This Row],[Team]]</f>
        <v>$150 Draft Champions Jan 13 1:00 pm Lg.3592Chico's Bail Bonds</v>
      </c>
    </row>
    <row r="1918" spans="1:7" x14ac:dyDescent="0.25">
      <c r="A1918">
        <v>2052</v>
      </c>
      <c r="B1918" t="s">
        <v>520</v>
      </c>
      <c r="C1918" t="s">
        <v>1998</v>
      </c>
      <c r="D1918">
        <v>1184</v>
      </c>
      <c r="E1918">
        <v>862.5</v>
      </c>
      <c r="F1918">
        <f t="shared" si="29"/>
        <v>12</v>
      </c>
      <c r="G1918" t="str">
        <f>STANDINGS_K[[#This Row],[League]]&amp;STANDINGS_K[[#This Row],[Team]]</f>
        <v>$150 Draft Champions Jan 13 1:00 pm Lg.3592deadmoneyB</v>
      </c>
    </row>
    <row r="1919" spans="1:7" x14ac:dyDescent="0.25">
      <c r="A1919">
        <v>2110</v>
      </c>
      <c r="B1919" t="s">
        <v>2005</v>
      </c>
      <c r="C1919" t="s">
        <v>1998</v>
      </c>
      <c r="D1919">
        <v>1174</v>
      </c>
      <c r="E1919">
        <v>800</v>
      </c>
      <c r="F1919">
        <f t="shared" si="29"/>
        <v>13</v>
      </c>
      <c r="G1919" t="str">
        <f>STANDINGS_K[[#This Row],[League]]&amp;STANDINGS_K[[#This Row],[Team]]</f>
        <v>$150 Draft Champions Jan 13 1:00 pm Lg.3592Hitchcock Hangovers</v>
      </c>
    </row>
    <row r="1920" spans="1:7" x14ac:dyDescent="0.25">
      <c r="A1920">
        <v>2428</v>
      </c>
      <c r="B1920" t="s">
        <v>2008</v>
      </c>
      <c r="C1920" t="s">
        <v>1998</v>
      </c>
      <c r="D1920">
        <v>1115</v>
      </c>
      <c r="E1920">
        <v>482</v>
      </c>
      <c r="F1920">
        <f t="shared" si="29"/>
        <v>14</v>
      </c>
      <c r="G1920" t="str">
        <f>STANDINGS_K[[#This Row],[League]]&amp;STANDINGS_K[[#This Row],[Team]]</f>
        <v>$150 Draft Champions Jan 13 1:00 pm Lg.3592Army of Darkness</v>
      </c>
    </row>
    <row r="1921" spans="1:7" x14ac:dyDescent="0.25">
      <c r="A1921">
        <v>2617</v>
      </c>
      <c r="B1921" t="s">
        <v>128</v>
      </c>
      <c r="C1921" t="s">
        <v>1998</v>
      </c>
      <c r="D1921">
        <v>1063</v>
      </c>
      <c r="E1921">
        <v>294.5</v>
      </c>
      <c r="F1921">
        <f t="shared" si="29"/>
        <v>15</v>
      </c>
      <c r="G1921" t="str">
        <f>STANDINGS_K[[#This Row],[League]]&amp;STANDINGS_K[[#This Row],[Team]]</f>
        <v>$150 Draft Champions Jan 13 1:00 pm Lg.3592Team Boelkens</v>
      </c>
    </row>
    <row r="1922" spans="1:7" x14ac:dyDescent="0.25">
      <c r="A1922">
        <v>157</v>
      </c>
      <c r="B1922" t="s">
        <v>491</v>
      </c>
      <c r="C1922" t="s">
        <v>2011</v>
      </c>
      <c r="D1922">
        <v>1463</v>
      </c>
      <c r="E1922">
        <v>2753.5</v>
      </c>
      <c r="F1922">
        <f t="shared" si="29"/>
        <v>1</v>
      </c>
      <c r="G1922" t="str">
        <f>STANDINGS_K[[#This Row],[League]]&amp;STANDINGS_K[[#This Row],[Team]]</f>
        <v>$150 Draft Champions Jan 15 1:00 pm Lg.3594Team Wojciechowski</v>
      </c>
    </row>
    <row r="1923" spans="1:7" x14ac:dyDescent="0.25">
      <c r="A1923">
        <v>268</v>
      </c>
      <c r="B1923" t="s">
        <v>56</v>
      </c>
      <c r="C1923" t="s">
        <v>2011</v>
      </c>
      <c r="D1923">
        <v>1430</v>
      </c>
      <c r="E1923">
        <v>2641.5</v>
      </c>
      <c r="F1923">
        <f t="shared" ref="F1923:F1986" si="30">IF(C1923=C1922,F1922+1,1)</f>
        <v>2</v>
      </c>
      <c r="G1923" t="str">
        <f>STANDINGS_K[[#This Row],[League]]&amp;STANDINGS_K[[#This Row],[Team]]</f>
        <v>$150 Draft Champions Jan 15 1:00 pm Lg.3594DOUGHBOYS</v>
      </c>
    </row>
    <row r="1924" spans="1:7" x14ac:dyDescent="0.25">
      <c r="A1924">
        <v>370</v>
      </c>
      <c r="B1924" t="s">
        <v>433</v>
      </c>
      <c r="C1924" t="s">
        <v>2011</v>
      </c>
      <c r="D1924">
        <v>1404</v>
      </c>
      <c r="E1924">
        <v>2538.5</v>
      </c>
      <c r="F1924">
        <f t="shared" si="30"/>
        <v>3</v>
      </c>
      <c r="G1924" t="str">
        <f>STANDINGS_K[[#This Row],[League]]&amp;STANDINGS_K[[#This Row],[Team]]</f>
        <v>$150 Draft Champions Jan 15 1:00 pm Lg.3594Lugnuts DC I</v>
      </c>
    </row>
    <row r="1925" spans="1:7" x14ac:dyDescent="0.25">
      <c r="A1925">
        <v>466</v>
      </c>
      <c r="B1925" t="s">
        <v>2010</v>
      </c>
      <c r="C1925" t="s">
        <v>2011</v>
      </c>
      <c r="D1925">
        <v>1389</v>
      </c>
      <c r="E1925">
        <v>2446.5</v>
      </c>
      <c r="F1925">
        <f t="shared" si="30"/>
        <v>4</v>
      </c>
      <c r="G1925" t="str">
        <f>STANDINGS_K[[#This Row],[League]]&amp;STANDINGS_K[[#This Row],[Team]]</f>
        <v>$150 Draft Champions Jan 15 1:00 pm Lg.3594Inspector BABIP</v>
      </c>
    </row>
    <row r="1926" spans="1:7" x14ac:dyDescent="0.25">
      <c r="A1926">
        <v>845</v>
      </c>
      <c r="B1926" t="s">
        <v>2012</v>
      </c>
      <c r="C1926" t="s">
        <v>2011</v>
      </c>
      <c r="D1926">
        <v>1334</v>
      </c>
      <c r="E1926">
        <v>2064.5</v>
      </c>
      <c r="F1926">
        <f t="shared" si="30"/>
        <v>5</v>
      </c>
      <c r="G1926" t="str">
        <f>STANDINGS_K[[#This Row],[League]]&amp;STANDINGS_K[[#This Row],[Team]]</f>
        <v>$150 Draft Champions Jan 15 1:00 pm Lg.3594Charger Bar 3</v>
      </c>
    </row>
    <row r="1927" spans="1:7" x14ac:dyDescent="0.25">
      <c r="A1927">
        <v>873</v>
      </c>
      <c r="B1927" t="s">
        <v>1843</v>
      </c>
      <c r="C1927" t="s">
        <v>2011</v>
      </c>
      <c r="D1927">
        <v>1331</v>
      </c>
      <c r="E1927">
        <v>2038</v>
      </c>
      <c r="F1927">
        <f t="shared" si="30"/>
        <v>6</v>
      </c>
      <c r="G1927" t="str">
        <f>STANDINGS_K[[#This Row],[League]]&amp;STANDINGS_K[[#This Row],[Team]]</f>
        <v>$150 Draft Champions Jan 15 1:00 pm Lg.3594Rake City</v>
      </c>
    </row>
    <row r="1928" spans="1:7" x14ac:dyDescent="0.25">
      <c r="A1928">
        <v>1163</v>
      </c>
      <c r="B1928" t="s">
        <v>2016</v>
      </c>
      <c r="C1928" t="s">
        <v>2011</v>
      </c>
      <c r="D1928">
        <v>1299</v>
      </c>
      <c r="E1928">
        <v>1750</v>
      </c>
      <c r="F1928">
        <f t="shared" si="30"/>
        <v>7</v>
      </c>
      <c r="G1928" t="str">
        <f>STANDINGS_K[[#This Row],[League]]&amp;STANDINGS_K[[#This Row],[Team]]</f>
        <v>$150 Draft Champions Jan 15 1:00 pm Lg.3594Starfishmn 0115</v>
      </c>
    </row>
    <row r="1929" spans="1:7" x14ac:dyDescent="0.25">
      <c r="A1929">
        <v>1872</v>
      </c>
      <c r="B1929" t="s">
        <v>154</v>
      </c>
      <c r="C1929" t="s">
        <v>2011</v>
      </c>
      <c r="D1929">
        <v>1208</v>
      </c>
      <c r="E1929">
        <v>1037</v>
      </c>
      <c r="F1929">
        <f t="shared" si="30"/>
        <v>8</v>
      </c>
      <c r="G1929" t="str">
        <f>STANDINGS_K[[#This Row],[League]]&amp;STANDINGS_K[[#This Row],[Team]]</f>
        <v>$150 Draft Champions Jan 15 1:00 pm Lg.3594GLG20s</v>
      </c>
    </row>
    <row r="1930" spans="1:7" x14ac:dyDescent="0.25">
      <c r="A1930">
        <v>1979</v>
      </c>
      <c r="B1930" t="s">
        <v>2015</v>
      </c>
      <c r="C1930" t="s">
        <v>2011</v>
      </c>
      <c r="D1930">
        <v>1196</v>
      </c>
      <c r="E1930">
        <v>930.5</v>
      </c>
      <c r="F1930">
        <f t="shared" si="30"/>
        <v>9</v>
      </c>
      <c r="G1930" t="str">
        <f>STANDINGS_K[[#This Row],[League]]&amp;STANDINGS_K[[#This Row],[Team]]</f>
        <v>$150 Draft Champions Jan 15 1:00 pm Lg.3594Big Sloppy</v>
      </c>
    </row>
    <row r="1931" spans="1:7" x14ac:dyDescent="0.25">
      <c r="A1931">
        <v>1981</v>
      </c>
      <c r="B1931" t="s">
        <v>2014</v>
      </c>
      <c r="C1931" t="s">
        <v>2011</v>
      </c>
      <c r="D1931">
        <v>1196</v>
      </c>
      <c r="E1931">
        <v>930.5</v>
      </c>
      <c r="F1931">
        <f t="shared" si="30"/>
        <v>10</v>
      </c>
      <c r="G1931" t="str">
        <f>STANDINGS_K[[#This Row],[League]]&amp;STANDINGS_K[[#This Row],[Team]]</f>
        <v>$150 Draft Champions Jan 15 1:00 pm Lg.3594Ehrman The German DC94</v>
      </c>
    </row>
    <row r="1932" spans="1:7" x14ac:dyDescent="0.25">
      <c r="A1932">
        <v>2000</v>
      </c>
      <c r="B1932" t="s">
        <v>2019</v>
      </c>
      <c r="C1932" t="s">
        <v>2011</v>
      </c>
      <c r="D1932">
        <v>1192</v>
      </c>
      <c r="E1932">
        <v>910.5</v>
      </c>
      <c r="F1932">
        <f t="shared" si="30"/>
        <v>11</v>
      </c>
      <c r="G1932" t="str">
        <f>STANDINGS_K[[#This Row],[League]]&amp;STANDINGS_K[[#This Row],[Team]]</f>
        <v>$150 Draft Champions Jan 15 1:00 pm Lg.3594Jobu's Heroes #1</v>
      </c>
    </row>
    <row r="1933" spans="1:7" x14ac:dyDescent="0.25">
      <c r="A1933">
        <v>2138</v>
      </c>
      <c r="B1933" t="s">
        <v>2017</v>
      </c>
      <c r="C1933" t="s">
        <v>2011</v>
      </c>
      <c r="D1933">
        <v>1169</v>
      </c>
      <c r="E1933">
        <v>772</v>
      </c>
      <c r="F1933">
        <f t="shared" si="30"/>
        <v>12</v>
      </c>
      <c r="G1933" t="str">
        <f>STANDINGS_K[[#This Row],[League]]&amp;STANDINGS_K[[#This Row],[Team]]</f>
        <v>$150 Draft Champions Jan 15 1:00 pm Lg.3594Profloop2</v>
      </c>
    </row>
    <row r="1934" spans="1:7" x14ac:dyDescent="0.25">
      <c r="A1934">
        <v>2213</v>
      </c>
      <c r="B1934" t="s">
        <v>78</v>
      </c>
      <c r="C1934" t="s">
        <v>2011</v>
      </c>
      <c r="D1934">
        <v>1159</v>
      </c>
      <c r="E1934">
        <v>698.5</v>
      </c>
      <c r="F1934">
        <f t="shared" si="30"/>
        <v>13</v>
      </c>
      <c r="G1934" t="str">
        <f>STANDINGS_K[[#This Row],[League]]&amp;STANDINGS_K[[#This Row],[Team]]</f>
        <v>$150 Draft Champions Jan 15 1:00 pm Lg.3594Team Barnes</v>
      </c>
    </row>
    <row r="1935" spans="1:7" x14ac:dyDescent="0.25">
      <c r="A1935">
        <v>2334</v>
      </c>
      <c r="B1935" t="s">
        <v>2013</v>
      </c>
      <c r="C1935" t="s">
        <v>2011</v>
      </c>
      <c r="D1935">
        <v>1138</v>
      </c>
      <c r="E1935">
        <v>576</v>
      </c>
      <c r="F1935">
        <f t="shared" si="30"/>
        <v>14</v>
      </c>
      <c r="G1935" t="str">
        <f>STANDINGS_K[[#This Row],[League]]&amp;STANDINGS_K[[#This Row],[Team]]</f>
        <v>$150 Draft Champions Jan 15 1:00 pm Lg.3594Powerball Jackpot</v>
      </c>
    </row>
    <row r="1936" spans="1:7" x14ac:dyDescent="0.25">
      <c r="A1936">
        <v>2600</v>
      </c>
      <c r="B1936" t="s">
        <v>2018</v>
      </c>
      <c r="C1936" t="s">
        <v>2011</v>
      </c>
      <c r="D1936">
        <v>1069</v>
      </c>
      <c r="E1936">
        <v>311.5</v>
      </c>
      <c r="F1936">
        <f t="shared" si="30"/>
        <v>15</v>
      </c>
      <c r="G1936" t="str">
        <f>STANDINGS_K[[#This Row],[League]]&amp;STANDINGS_K[[#This Row],[Team]]</f>
        <v>$150 Draft Champions Jan 15 1:00 pm Lg.3594Smoak n Friers</v>
      </c>
    </row>
    <row r="1937" spans="1:7" x14ac:dyDescent="0.25">
      <c r="A1937">
        <v>117</v>
      </c>
      <c r="B1937" t="s">
        <v>2027</v>
      </c>
      <c r="C1937" t="s">
        <v>2021</v>
      </c>
      <c r="D1937">
        <v>1479</v>
      </c>
      <c r="E1937">
        <v>2795</v>
      </c>
      <c r="F1937">
        <f t="shared" si="30"/>
        <v>1</v>
      </c>
      <c r="G1937" t="str">
        <f>STANDINGS_K[[#This Row],[League]]&amp;STANDINGS_K[[#This Row],[Team]]</f>
        <v>$150 Draft Champions Jan 16 1:00 pm Lg.3596Team JP2</v>
      </c>
    </row>
    <row r="1938" spans="1:7" x14ac:dyDescent="0.25">
      <c r="A1938">
        <v>141</v>
      </c>
      <c r="B1938" t="s">
        <v>2020</v>
      </c>
      <c r="C1938" t="s">
        <v>2021</v>
      </c>
      <c r="D1938">
        <v>1470</v>
      </c>
      <c r="E1938">
        <v>2769</v>
      </c>
      <c r="F1938">
        <f t="shared" si="30"/>
        <v>2</v>
      </c>
      <c r="G1938" t="str">
        <f>STANDINGS_K[[#This Row],[League]]&amp;STANDINGS_K[[#This Row],[Team]]</f>
        <v>$150 Draft Champions Jan 16 1:00 pm Lg.35964 Aces and a 2</v>
      </c>
    </row>
    <row r="1939" spans="1:7" x14ac:dyDescent="0.25">
      <c r="A1939">
        <v>233</v>
      </c>
      <c r="B1939" t="s">
        <v>525</v>
      </c>
      <c r="C1939" t="s">
        <v>2021</v>
      </c>
      <c r="D1939">
        <v>1440</v>
      </c>
      <c r="E1939">
        <v>2679</v>
      </c>
      <c r="F1939">
        <f t="shared" si="30"/>
        <v>3</v>
      </c>
      <c r="G1939" t="str">
        <f>STANDINGS_K[[#This Row],[League]]&amp;STANDINGS_K[[#This Row],[Team]]</f>
        <v>$150 Draft Champions Jan 16 1:00 pm Lg.3596Tdot Tanks 1</v>
      </c>
    </row>
    <row r="1940" spans="1:7" x14ac:dyDescent="0.25">
      <c r="A1940">
        <v>470</v>
      </c>
      <c r="B1940" t="s">
        <v>2030</v>
      </c>
      <c r="C1940" t="s">
        <v>2021</v>
      </c>
      <c r="D1940">
        <v>1388</v>
      </c>
      <c r="E1940">
        <v>2437.5</v>
      </c>
      <c r="F1940">
        <f t="shared" si="30"/>
        <v>4</v>
      </c>
      <c r="G1940" t="str">
        <f>STANDINGS_K[[#This Row],[League]]&amp;STANDINGS_K[[#This Row],[Team]]</f>
        <v>$150 Draft Champions Jan 16 1:00 pm Lg.3596BIG INDIANS</v>
      </c>
    </row>
    <row r="1941" spans="1:7" x14ac:dyDescent="0.25">
      <c r="A1941">
        <v>561</v>
      </c>
      <c r="B1941" t="s">
        <v>2029</v>
      </c>
      <c r="C1941" t="s">
        <v>2021</v>
      </c>
      <c r="D1941">
        <v>1374</v>
      </c>
      <c r="E1941">
        <v>2350.5</v>
      </c>
      <c r="F1941">
        <f t="shared" si="30"/>
        <v>5</v>
      </c>
      <c r="G1941" t="str">
        <f>STANDINGS_K[[#This Row],[League]]&amp;STANDINGS_K[[#This Row],[Team]]</f>
        <v>$150 Draft Champions Jan 16 1:00 pm Lg.3596Repeat Offenders</v>
      </c>
    </row>
    <row r="1942" spans="1:7" x14ac:dyDescent="0.25">
      <c r="A1942">
        <v>622</v>
      </c>
      <c r="B1942" t="s">
        <v>2026</v>
      </c>
      <c r="C1942" t="s">
        <v>2021</v>
      </c>
      <c r="D1942">
        <v>1364</v>
      </c>
      <c r="E1942">
        <v>2288</v>
      </c>
      <c r="F1942">
        <f t="shared" si="30"/>
        <v>6</v>
      </c>
      <c r="G1942" t="str">
        <f>STANDINGS_K[[#This Row],[League]]&amp;STANDINGS_K[[#This Row],[Team]]</f>
        <v>$150 Draft Champions Jan 16 1:00 pm Lg.3596G-squared (Jan)</v>
      </c>
    </row>
    <row r="1943" spans="1:7" x14ac:dyDescent="0.25">
      <c r="A1943">
        <v>1041</v>
      </c>
      <c r="B1943" t="s">
        <v>2028</v>
      </c>
      <c r="C1943" t="s">
        <v>2021</v>
      </c>
      <c r="D1943">
        <v>1312</v>
      </c>
      <c r="E1943">
        <v>1870.5</v>
      </c>
      <c r="F1943">
        <f t="shared" si="30"/>
        <v>7</v>
      </c>
      <c r="G1943" t="str">
        <f>STANDINGS_K[[#This Row],[League]]&amp;STANDINGS_K[[#This Row],[Team]]</f>
        <v>$150 Draft Champions Jan 16 1:00 pm Lg.3596Put it in her Pujols</v>
      </c>
    </row>
    <row r="1944" spans="1:7" x14ac:dyDescent="0.25">
      <c r="A1944">
        <v>1344</v>
      </c>
      <c r="B1944" t="s">
        <v>2031</v>
      </c>
      <c r="C1944" t="s">
        <v>2021</v>
      </c>
      <c r="D1944">
        <v>1274</v>
      </c>
      <c r="E1944">
        <v>1573</v>
      </c>
      <c r="F1944">
        <f t="shared" si="30"/>
        <v>8</v>
      </c>
      <c r="G1944" t="str">
        <f>STANDINGS_K[[#This Row],[League]]&amp;STANDINGS_K[[#This Row],[Team]]</f>
        <v>$150 Draft Champions Jan 16 1:00 pm Lg.3596Three Dogs</v>
      </c>
    </row>
    <row r="1945" spans="1:7" x14ac:dyDescent="0.25">
      <c r="A1945">
        <v>1711</v>
      </c>
      <c r="B1945" t="s">
        <v>2032</v>
      </c>
      <c r="C1945" t="s">
        <v>2021</v>
      </c>
      <c r="D1945">
        <v>1231</v>
      </c>
      <c r="E1945">
        <v>1200.5</v>
      </c>
      <c r="F1945">
        <f t="shared" si="30"/>
        <v>9</v>
      </c>
      <c r="G1945" t="str">
        <f>STANDINGS_K[[#This Row],[League]]&amp;STANDINGS_K[[#This Row],[Team]]</f>
        <v>$150 Draft Champions Jan 16 1:00 pm Lg.3596MoleMercy</v>
      </c>
    </row>
    <row r="1946" spans="1:7" x14ac:dyDescent="0.25">
      <c r="A1946">
        <v>1968</v>
      </c>
      <c r="B1946" t="s">
        <v>2023</v>
      </c>
      <c r="C1946" t="s">
        <v>2021</v>
      </c>
      <c r="D1946">
        <v>1198</v>
      </c>
      <c r="E1946">
        <v>943.5</v>
      </c>
      <c r="F1946">
        <f t="shared" si="30"/>
        <v>10</v>
      </c>
      <c r="G1946" t="str">
        <f>STANDINGS_K[[#This Row],[League]]&amp;STANDINGS_K[[#This Row],[Team]]</f>
        <v>$150 Draft Champions Jan 16 1:00 pm Lg.3596RD3ECM</v>
      </c>
    </row>
    <row r="1947" spans="1:7" x14ac:dyDescent="0.25">
      <c r="A1947">
        <v>2038</v>
      </c>
      <c r="B1947" t="s">
        <v>2025</v>
      </c>
      <c r="C1947" t="s">
        <v>2021</v>
      </c>
      <c r="D1947">
        <v>1186</v>
      </c>
      <c r="E1947">
        <v>872</v>
      </c>
      <c r="F1947">
        <f t="shared" si="30"/>
        <v>11</v>
      </c>
      <c r="G1947" t="str">
        <f>STANDINGS_K[[#This Row],[League]]&amp;STANDINGS_K[[#This Row],[Team]]</f>
        <v>$150 Draft Champions Jan 16 1:00 pm Lg.3596Gourrielas Warfare</v>
      </c>
    </row>
    <row r="1948" spans="1:7" x14ac:dyDescent="0.25">
      <c r="A1948">
        <v>2099</v>
      </c>
      <c r="B1948" t="s">
        <v>2024</v>
      </c>
      <c r="C1948" t="s">
        <v>2021</v>
      </c>
      <c r="D1948">
        <v>1176</v>
      </c>
      <c r="E1948">
        <v>812</v>
      </c>
      <c r="F1948">
        <f t="shared" si="30"/>
        <v>12</v>
      </c>
      <c r="G1948" t="str">
        <f>STANDINGS_K[[#This Row],[League]]&amp;STANDINGS_K[[#This Row],[Team]]</f>
        <v>$150 Draft Champions Jan 16 1:00 pm Lg.3596Pounders 150 V4</v>
      </c>
    </row>
    <row r="1949" spans="1:7" x14ac:dyDescent="0.25">
      <c r="A1949">
        <v>2232</v>
      </c>
      <c r="B1949" t="s">
        <v>325</v>
      </c>
      <c r="C1949" t="s">
        <v>2021</v>
      </c>
      <c r="D1949">
        <v>1155</v>
      </c>
      <c r="E1949">
        <v>674.5</v>
      </c>
      <c r="F1949">
        <f t="shared" si="30"/>
        <v>13</v>
      </c>
      <c r="G1949" t="str">
        <f>STANDINGS_K[[#This Row],[League]]&amp;STANDINGS_K[[#This Row],[Team]]</f>
        <v>$150 Draft Champions Jan 16 1:00 pm Lg.3596Black Ice Fisherman</v>
      </c>
    </row>
    <row r="1950" spans="1:7" x14ac:dyDescent="0.25">
      <c r="A1950">
        <v>2840</v>
      </c>
      <c r="B1950" t="s">
        <v>1889</v>
      </c>
      <c r="C1950" t="s">
        <v>2021</v>
      </c>
      <c r="D1950">
        <v>948</v>
      </c>
      <c r="E1950">
        <v>71.5</v>
      </c>
      <c r="F1950">
        <f t="shared" si="30"/>
        <v>14</v>
      </c>
      <c r="G1950" t="str">
        <f>STANDINGS_K[[#This Row],[League]]&amp;STANDINGS_K[[#This Row],[Team]]</f>
        <v>$150 Draft Champions Jan 16 1:00 pm Lg.3596Team Fonte</v>
      </c>
    </row>
    <row r="1951" spans="1:7" x14ac:dyDescent="0.25">
      <c r="A1951">
        <v>2848</v>
      </c>
      <c r="B1951" t="s">
        <v>2022</v>
      </c>
      <c r="C1951" t="s">
        <v>2021</v>
      </c>
      <c r="D1951">
        <v>939</v>
      </c>
      <c r="E1951">
        <v>62.5</v>
      </c>
      <c r="F1951">
        <f t="shared" si="30"/>
        <v>15</v>
      </c>
      <c r="G1951" t="str">
        <f>STANDINGS_K[[#This Row],[League]]&amp;STANDINGS_K[[#This Row],[Team]]</f>
        <v>$150 Draft Champions Jan 16 1:00 pm Lg.3596RedneckBaseballClub</v>
      </c>
    </row>
    <row r="1952" spans="1:7" x14ac:dyDescent="0.25">
      <c r="A1952">
        <v>258</v>
      </c>
      <c r="B1952" t="s">
        <v>2038</v>
      </c>
      <c r="C1952" t="s">
        <v>2033</v>
      </c>
      <c r="D1952">
        <v>1433</v>
      </c>
      <c r="E1952">
        <v>2651.5</v>
      </c>
      <c r="F1952">
        <f t="shared" si="30"/>
        <v>1</v>
      </c>
      <c r="G1952" t="str">
        <f>STANDINGS_K[[#This Row],[League]]&amp;STANDINGS_K[[#This Row],[Team]]</f>
        <v>$150 Draft Champions Jan 17 1:00 pm Lg.3597Bone Collector</v>
      </c>
    </row>
    <row r="1953" spans="1:7" x14ac:dyDescent="0.25">
      <c r="A1953">
        <v>503</v>
      </c>
      <c r="B1953" t="s">
        <v>424</v>
      </c>
      <c r="C1953" t="s">
        <v>2033</v>
      </c>
      <c r="D1953">
        <v>1385</v>
      </c>
      <c r="E1953">
        <v>2410</v>
      </c>
      <c r="F1953">
        <f t="shared" si="30"/>
        <v>2</v>
      </c>
      <c r="G1953" t="str">
        <f>STANDINGS_K[[#This Row],[League]]&amp;STANDINGS_K[[#This Row],[Team]]</f>
        <v>$150 Draft Champions Jan 17 1:00 pm Lg.3597Thing 4</v>
      </c>
    </row>
    <row r="1954" spans="1:7" x14ac:dyDescent="0.25">
      <c r="A1954">
        <v>579</v>
      </c>
      <c r="B1954" t="s">
        <v>231</v>
      </c>
      <c r="C1954" t="s">
        <v>2033</v>
      </c>
      <c r="D1954">
        <v>1371</v>
      </c>
      <c r="E1954">
        <v>2332</v>
      </c>
      <c r="F1954">
        <f t="shared" si="30"/>
        <v>3</v>
      </c>
      <c r="G1954" t="str">
        <f>STANDINGS_K[[#This Row],[League]]&amp;STANDINGS_K[[#This Row],[Team]]</f>
        <v>$150 Draft Champions Jan 17 1:00 pm Lg.3597Ocular Keratitis DC3</v>
      </c>
    </row>
    <row r="1955" spans="1:7" x14ac:dyDescent="0.25">
      <c r="A1955">
        <v>1032</v>
      </c>
      <c r="B1955" t="s">
        <v>2035</v>
      </c>
      <c r="C1955" t="s">
        <v>2033</v>
      </c>
      <c r="D1955">
        <v>1313</v>
      </c>
      <c r="E1955">
        <v>1882</v>
      </c>
      <c r="F1955">
        <f t="shared" si="30"/>
        <v>4</v>
      </c>
      <c r="G1955" t="str">
        <f>STANDINGS_K[[#This Row],[League]]&amp;STANDINGS_K[[#This Row],[Team]]</f>
        <v>$150 Draft Champions Jan 17 1:00 pm Lg.3597Team Walsh</v>
      </c>
    </row>
    <row r="1956" spans="1:7" x14ac:dyDescent="0.25">
      <c r="A1956">
        <v>1033</v>
      </c>
      <c r="B1956" t="s">
        <v>1235</v>
      </c>
      <c r="C1956" t="s">
        <v>2033</v>
      </c>
      <c r="D1956">
        <v>1313</v>
      </c>
      <c r="E1956">
        <v>1882</v>
      </c>
      <c r="F1956">
        <f t="shared" si="30"/>
        <v>5</v>
      </c>
      <c r="G1956" t="str">
        <f>STANDINGS_K[[#This Row],[League]]&amp;STANDINGS_K[[#This Row],[Team]]</f>
        <v>$150 Draft Champions Jan 17 1:00 pm Lg.3597Team mitseff</v>
      </c>
    </row>
    <row r="1957" spans="1:7" x14ac:dyDescent="0.25">
      <c r="A1957">
        <v>1051</v>
      </c>
      <c r="B1957" t="s">
        <v>584</v>
      </c>
      <c r="C1957" t="s">
        <v>2033</v>
      </c>
      <c r="D1957">
        <v>1311</v>
      </c>
      <c r="E1957">
        <v>1861.5</v>
      </c>
      <c r="F1957">
        <f t="shared" si="30"/>
        <v>6</v>
      </c>
      <c r="G1957" t="str">
        <f>STANDINGS_K[[#This Row],[League]]&amp;STANDINGS_K[[#This Row],[Team]]</f>
        <v>$150 Draft Champions Jan 17 1:00 pm Lg.3597Team Hughes</v>
      </c>
    </row>
    <row r="1958" spans="1:7" x14ac:dyDescent="0.25">
      <c r="A1958">
        <v>1296</v>
      </c>
      <c r="B1958" t="s">
        <v>2041</v>
      </c>
      <c r="C1958" t="s">
        <v>2033</v>
      </c>
      <c r="D1958">
        <v>1279</v>
      </c>
      <c r="E1958">
        <v>1614.5</v>
      </c>
      <c r="F1958">
        <f t="shared" si="30"/>
        <v>7</v>
      </c>
      <c r="G1958" t="str">
        <f>STANDINGS_K[[#This Row],[League]]&amp;STANDINGS_K[[#This Row],[Team]]</f>
        <v>$150 Draft Champions Jan 17 1:00 pm Lg.3597Jobu's Heroes #2</v>
      </c>
    </row>
    <row r="1959" spans="1:7" x14ac:dyDescent="0.25">
      <c r="A1959">
        <v>1311</v>
      </c>
      <c r="B1959" t="s">
        <v>2040</v>
      </c>
      <c r="C1959" t="s">
        <v>2033</v>
      </c>
      <c r="D1959">
        <v>1277</v>
      </c>
      <c r="E1959">
        <v>1600</v>
      </c>
      <c r="F1959">
        <f t="shared" si="30"/>
        <v>8</v>
      </c>
      <c r="G1959" t="str">
        <f>STANDINGS_K[[#This Row],[League]]&amp;STANDINGS_K[[#This Row],[Team]]</f>
        <v>$150 Draft Champions Jan 17 1:00 pm Lg.3597Cuban Baserunning</v>
      </c>
    </row>
    <row r="1960" spans="1:7" x14ac:dyDescent="0.25">
      <c r="A1960">
        <v>1319</v>
      </c>
      <c r="B1960" t="s">
        <v>19</v>
      </c>
      <c r="C1960" t="s">
        <v>2033</v>
      </c>
      <c r="D1960">
        <v>1276</v>
      </c>
      <c r="E1960">
        <v>1591.5</v>
      </c>
      <c r="F1960">
        <f t="shared" si="30"/>
        <v>9</v>
      </c>
      <c r="G1960" t="str">
        <f>STANDINGS_K[[#This Row],[League]]&amp;STANDINGS_K[[#This Row],[Team]]</f>
        <v>$150 Draft Champions Jan 17 1:00 pm Lg.3597One Eyed Jack</v>
      </c>
    </row>
    <row r="1961" spans="1:7" x14ac:dyDescent="0.25">
      <c r="A1961">
        <v>1541</v>
      </c>
      <c r="B1961" t="s">
        <v>2034</v>
      </c>
      <c r="C1961" t="s">
        <v>2033</v>
      </c>
      <c r="D1961">
        <v>1251</v>
      </c>
      <c r="E1961">
        <v>1369</v>
      </c>
      <c r="F1961">
        <f t="shared" si="30"/>
        <v>10</v>
      </c>
      <c r="G1961" t="str">
        <f>STANDINGS_K[[#This Row],[League]]&amp;STANDINGS_K[[#This Row],[Team]]</f>
        <v>$150 Draft Champions Jan 17 1:00 pm Lg.3597Fido's Bowl</v>
      </c>
    </row>
    <row r="1962" spans="1:7" x14ac:dyDescent="0.25">
      <c r="A1962">
        <v>1549</v>
      </c>
      <c r="B1962" t="s">
        <v>2042</v>
      </c>
      <c r="C1962" t="s">
        <v>2033</v>
      </c>
      <c r="D1962">
        <v>1250</v>
      </c>
      <c r="E1962">
        <v>1360</v>
      </c>
      <c r="F1962">
        <f t="shared" si="30"/>
        <v>11</v>
      </c>
      <c r="G1962" t="str">
        <f>STANDINGS_K[[#This Row],[League]]&amp;STANDINGS_K[[#This Row],[Team]]</f>
        <v>$150 Draft Champions Jan 17 1:00 pm Lg.3597Der'Weiter'schnitzel</v>
      </c>
    </row>
    <row r="1963" spans="1:7" x14ac:dyDescent="0.25">
      <c r="A1963">
        <v>1685</v>
      </c>
      <c r="B1963" t="s">
        <v>2036</v>
      </c>
      <c r="C1963" t="s">
        <v>2033</v>
      </c>
      <c r="D1963">
        <v>1233</v>
      </c>
      <c r="E1963">
        <v>1220</v>
      </c>
      <c r="F1963">
        <f t="shared" si="30"/>
        <v>12</v>
      </c>
      <c r="G1963" t="str">
        <f>STANDINGS_K[[#This Row],[League]]&amp;STANDINGS_K[[#This Row],[Team]]</f>
        <v>$150 Draft Champions Jan 17 1:00 pm Lg.3597BALL FOUR</v>
      </c>
    </row>
    <row r="1964" spans="1:7" x14ac:dyDescent="0.25">
      <c r="A1964">
        <v>2054</v>
      </c>
      <c r="B1964" t="s">
        <v>154</v>
      </c>
      <c r="C1964" t="s">
        <v>2033</v>
      </c>
      <c r="D1964">
        <v>1183</v>
      </c>
      <c r="E1964">
        <v>855.5</v>
      </c>
      <c r="F1964">
        <f t="shared" si="30"/>
        <v>13</v>
      </c>
      <c r="G1964" t="str">
        <f>STANDINGS_K[[#This Row],[League]]&amp;STANDINGS_K[[#This Row],[Team]]</f>
        <v>$150 Draft Champions Jan 17 1:00 pm Lg.3597GLG20s</v>
      </c>
    </row>
    <row r="1965" spans="1:7" x14ac:dyDescent="0.25">
      <c r="A1965">
        <v>2323</v>
      </c>
      <c r="B1965" t="s">
        <v>2037</v>
      </c>
      <c r="C1965" t="s">
        <v>2033</v>
      </c>
      <c r="D1965">
        <v>1141</v>
      </c>
      <c r="E1965">
        <v>588</v>
      </c>
      <c r="F1965">
        <f t="shared" si="30"/>
        <v>14</v>
      </c>
      <c r="G1965" t="str">
        <f>STANDINGS_K[[#This Row],[League]]&amp;STANDINGS_K[[#This Row],[Team]]</f>
        <v>$150 Draft Champions Jan 17 1:00 pm Lg.3597High Voltage II</v>
      </c>
    </row>
    <row r="1966" spans="1:7" x14ac:dyDescent="0.25">
      <c r="A1966">
        <v>2749</v>
      </c>
      <c r="B1966" t="s">
        <v>2039</v>
      </c>
      <c r="C1966" t="s">
        <v>2033</v>
      </c>
      <c r="D1966">
        <v>1007</v>
      </c>
      <c r="E1966">
        <v>163</v>
      </c>
      <c r="F1966">
        <f t="shared" si="30"/>
        <v>15</v>
      </c>
      <c r="G1966" t="str">
        <f>STANDINGS_K[[#This Row],[League]]&amp;STANDINGS_K[[#This Row],[Team]]</f>
        <v>$150 Draft Champions Jan 17 1:00 pm Lg.3597Premie</v>
      </c>
    </row>
    <row r="1967" spans="1:7" x14ac:dyDescent="0.25">
      <c r="A1967">
        <v>502</v>
      </c>
      <c r="B1967" t="s">
        <v>2051</v>
      </c>
      <c r="C1967" t="s">
        <v>2043</v>
      </c>
      <c r="D1967">
        <v>1385</v>
      </c>
      <c r="E1967">
        <v>2410</v>
      </c>
      <c r="F1967">
        <f t="shared" si="30"/>
        <v>1</v>
      </c>
      <c r="G1967" t="str">
        <f>STANDINGS_K[[#This Row],[League]]&amp;STANDINGS_K[[#This Row],[Team]]</f>
        <v>$150 Draft Champions Jan 18 1:00 pm Lg.3598The Powers of Painwright</v>
      </c>
    </row>
    <row r="1968" spans="1:7" x14ac:dyDescent="0.25">
      <c r="A1968">
        <v>614</v>
      </c>
      <c r="B1968" t="s">
        <v>389</v>
      </c>
      <c r="C1968" t="s">
        <v>2043</v>
      </c>
      <c r="D1968">
        <v>1366</v>
      </c>
      <c r="E1968">
        <v>2298.5</v>
      </c>
      <c r="F1968">
        <f t="shared" si="30"/>
        <v>2</v>
      </c>
      <c r="G1968" t="str">
        <f>STANDINGS_K[[#This Row],[League]]&amp;STANDINGS_K[[#This Row],[Team]]</f>
        <v>$150 Draft Champions Jan 18 1:00 pm Lg.3598smackers III</v>
      </c>
    </row>
    <row r="1969" spans="1:7" x14ac:dyDescent="0.25">
      <c r="A1969">
        <v>704</v>
      </c>
      <c r="B1969" t="s">
        <v>73</v>
      </c>
      <c r="C1969" t="s">
        <v>2043</v>
      </c>
      <c r="D1969">
        <v>1352</v>
      </c>
      <c r="E1969">
        <v>2211.5</v>
      </c>
      <c r="F1969">
        <f t="shared" si="30"/>
        <v>3</v>
      </c>
      <c r="G1969" t="str">
        <f>STANDINGS_K[[#This Row],[League]]&amp;STANDINGS_K[[#This Row],[Team]]</f>
        <v>$150 Draft Champions Jan 18 1:00 pm Lg.3598Triple A</v>
      </c>
    </row>
    <row r="1970" spans="1:7" x14ac:dyDescent="0.25">
      <c r="A1970">
        <v>915</v>
      </c>
      <c r="B1970" t="s">
        <v>17</v>
      </c>
      <c r="C1970" t="s">
        <v>2043</v>
      </c>
      <c r="D1970">
        <v>1328</v>
      </c>
      <c r="E1970">
        <v>1998</v>
      </c>
      <c r="F1970">
        <f t="shared" si="30"/>
        <v>4</v>
      </c>
      <c r="G1970" t="str">
        <f>STANDINGS_K[[#This Row],[League]]&amp;STANDINGS_K[[#This Row],[Team]]</f>
        <v>$150 Draft Champions Jan 18 1:00 pm Lg.3598Millertime</v>
      </c>
    </row>
    <row r="1971" spans="1:7" x14ac:dyDescent="0.25">
      <c r="A1971">
        <v>983</v>
      </c>
      <c r="B1971" t="s">
        <v>2044</v>
      </c>
      <c r="C1971" t="s">
        <v>2043</v>
      </c>
      <c r="D1971">
        <v>1320</v>
      </c>
      <c r="E1971">
        <v>1931</v>
      </c>
      <c r="F1971">
        <f t="shared" si="30"/>
        <v>5</v>
      </c>
      <c r="G1971" t="str">
        <f>STANDINGS_K[[#This Row],[League]]&amp;STANDINGS_K[[#This Row],[Team]]</f>
        <v>$150 Draft Champions Jan 18 1:00 pm Lg.3598You Know What I Mean</v>
      </c>
    </row>
    <row r="1972" spans="1:7" x14ac:dyDescent="0.25">
      <c r="A1972">
        <v>987</v>
      </c>
      <c r="B1972" t="s">
        <v>402</v>
      </c>
      <c r="C1972" t="s">
        <v>2043</v>
      </c>
      <c r="D1972">
        <v>1318</v>
      </c>
      <c r="E1972">
        <v>1923.5</v>
      </c>
      <c r="F1972">
        <f t="shared" si="30"/>
        <v>6</v>
      </c>
      <c r="G1972" t="str">
        <f>STANDINGS_K[[#This Row],[League]]&amp;STANDINGS_K[[#This Row],[Team]]</f>
        <v>$150 Draft Champions Jan 18 1:00 pm Lg.3598Team Leonard</v>
      </c>
    </row>
    <row r="1973" spans="1:7" x14ac:dyDescent="0.25">
      <c r="A1973">
        <v>1184</v>
      </c>
      <c r="B1973" t="s">
        <v>2050</v>
      </c>
      <c r="C1973" t="s">
        <v>2043</v>
      </c>
      <c r="D1973">
        <v>1296</v>
      </c>
      <c r="E1973">
        <v>1729.5</v>
      </c>
      <c r="F1973">
        <f t="shared" si="30"/>
        <v>7</v>
      </c>
      <c r="G1973" t="str">
        <f>STANDINGS_K[[#This Row],[League]]&amp;STANDINGS_K[[#This Row],[Team]]</f>
        <v>$150 Draft Champions Jan 18 1:00 pm Lg.3598RAIN DELAY</v>
      </c>
    </row>
    <row r="1974" spans="1:7" x14ac:dyDescent="0.25">
      <c r="A1974">
        <v>1302</v>
      </c>
      <c r="B1974" t="s">
        <v>2045</v>
      </c>
      <c r="C1974" t="s">
        <v>2043</v>
      </c>
      <c r="D1974">
        <v>1278</v>
      </c>
      <c r="E1974">
        <v>1607</v>
      </c>
      <c r="F1974">
        <f t="shared" si="30"/>
        <v>8</v>
      </c>
      <c r="G1974" t="str">
        <f>STANDINGS_K[[#This Row],[League]]&amp;STANDINGS_K[[#This Row],[Team]]</f>
        <v>$150 Draft Champions Jan 18 1:00 pm Lg.3598Bartolo Colon's Fitbit 2</v>
      </c>
    </row>
    <row r="1975" spans="1:7" x14ac:dyDescent="0.25">
      <c r="A1975">
        <v>1496</v>
      </c>
      <c r="B1975" t="s">
        <v>2049</v>
      </c>
      <c r="C1975" t="s">
        <v>2043</v>
      </c>
      <c r="D1975">
        <v>1256</v>
      </c>
      <c r="E1975">
        <v>1413</v>
      </c>
      <c r="F1975">
        <f t="shared" si="30"/>
        <v>9</v>
      </c>
      <c r="G1975" t="str">
        <f>STANDINGS_K[[#This Row],[League]]&amp;STANDINGS_K[[#This Row],[Team]]</f>
        <v>$150 Draft Champions Jan 18 1:00 pm Lg.3598Brotato Chip</v>
      </c>
    </row>
    <row r="1976" spans="1:7" x14ac:dyDescent="0.25">
      <c r="A1976">
        <v>1889</v>
      </c>
      <c r="B1976" t="s">
        <v>286</v>
      </c>
      <c r="C1976" t="s">
        <v>2043</v>
      </c>
      <c r="D1976">
        <v>1206</v>
      </c>
      <c r="E1976">
        <v>1023</v>
      </c>
      <c r="F1976">
        <f t="shared" si="30"/>
        <v>10</v>
      </c>
      <c r="G1976" t="str">
        <f>STANDINGS_K[[#This Row],[League]]&amp;STANDINGS_K[[#This Row],[Team]]</f>
        <v>$150 Draft Champions Jan 18 1:00 pm Lg.3598Team Williams</v>
      </c>
    </row>
    <row r="1977" spans="1:7" x14ac:dyDescent="0.25">
      <c r="A1977">
        <v>2047</v>
      </c>
      <c r="B1977" t="s">
        <v>470</v>
      </c>
      <c r="C1977" t="s">
        <v>2043</v>
      </c>
      <c r="D1977">
        <v>1184</v>
      </c>
      <c r="E1977">
        <v>862.5</v>
      </c>
      <c r="F1977">
        <f t="shared" si="30"/>
        <v>11</v>
      </c>
      <c r="G1977" t="str">
        <f>STANDINGS_K[[#This Row],[League]]&amp;STANDINGS_K[[#This Row],[Team]]</f>
        <v>$150 Draft Champions Jan 18 1:00 pm Lg.3598Brickdust</v>
      </c>
    </row>
    <row r="1978" spans="1:7" x14ac:dyDescent="0.25">
      <c r="A1978">
        <v>2162</v>
      </c>
      <c r="B1978" t="s">
        <v>2052</v>
      </c>
      <c r="C1978" t="s">
        <v>2043</v>
      </c>
      <c r="D1978">
        <v>1166</v>
      </c>
      <c r="E1978">
        <v>751</v>
      </c>
      <c r="F1978">
        <f t="shared" si="30"/>
        <v>12</v>
      </c>
      <c r="G1978" t="str">
        <f>STANDINGS_K[[#This Row],[League]]&amp;STANDINGS_K[[#This Row],[Team]]</f>
        <v>$150 Draft Champions Jan 18 1:00 pm Lg.3598SpinningSeams8</v>
      </c>
    </row>
    <row r="1979" spans="1:7" x14ac:dyDescent="0.25">
      <c r="A1979">
        <v>2417</v>
      </c>
      <c r="B1979" t="s">
        <v>2047</v>
      </c>
      <c r="C1979" t="s">
        <v>2043</v>
      </c>
      <c r="D1979">
        <v>1119</v>
      </c>
      <c r="E1979">
        <v>492.5</v>
      </c>
      <c r="F1979">
        <f t="shared" si="30"/>
        <v>13</v>
      </c>
      <c r="G1979" t="str">
        <f>STANDINGS_K[[#This Row],[League]]&amp;STANDINGS_K[[#This Row],[Team]]</f>
        <v>$150 Draft Champions Jan 18 1:00 pm Lg.3598Muscles Marinara</v>
      </c>
    </row>
    <row r="1980" spans="1:7" x14ac:dyDescent="0.25">
      <c r="A1980">
        <v>2586</v>
      </c>
      <c r="B1980" t="s">
        <v>2048</v>
      </c>
      <c r="C1980" t="s">
        <v>2043</v>
      </c>
      <c r="D1980">
        <v>1076</v>
      </c>
      <c r="E1980">
        <v>324.5</v>
      </c>
      <c r="F1980">
        <f t="shared" si="30"/>
        <v>14</v>
      </c>
      <c r="G1980" t="str">
        <f>STANDINGS_K[[#This Row],[League]]&amp;STANDINGS_K[[#This Row],[Team]]</f>
        <v>$150 Draft Champions Jan 18 1:00 pm Lg.3598No Mercy I</v>
      </c>
    </row>
    <row r="1981" spans="1:7" x14ac:dyDescent="0.25">
      <c r="A1981">
        <v>2780</v>
      </c>
      <c r="B1981" t="s">
        <v>2046</v>
      </c>
      <c r="C1981" t="s">
        <v>2043</v>
      </c>
      <c r="D1981">
        <v>991</v>
      </c>
      <c r="E1981">
        <v>130.5</v>
      </c>
      <c r="F1981">
        <f t="shared" si="30"/>
        <v>15</v>
      </c>
      <c r="G1981" t="str">
        <f>STANDINGS_K[[#This Row],[League]]&amp;STANDINGS_K[[#This Row],[Team]]</f>
        <v>$150 Draft Champions Jan 18 1:00 pm Lg.3598Forever Draft 3</v>
      </c>
    </row>
    <row r="1982" spans="1:7" x14ac:dyDescent="0.25">
      <c r="A1982">
        <v>213</v>
      </c>
      <c r="B1982" t="s">
        <v>233</v>
      </c>
      <c r="C1982" t="s">
        <v>2054</v>
      </c>
      <c r="D1982">
        <v>1444</v>
      </c>
      <c r="E1982">
        <v>2696.5</v>
      </c>
      <c r="F1982">
        <f t="shared" si="30"/>
        <v>1</v>
      </c>
      <c r="G1982" t="str">
        <f>STANDINGS_K[[#This Row],[League]]&amp;STANDINGS_K[[#This Row],[Team]]</f>
        <v>$150 Draft Champions Jan 19 1:00 pm Lg.3599Calgary Cannons v1</v>
      </c>
    </row>
    <row r="1983" spans="1:7" x14ac:dyDescent="0.25">
      <c r="A1983">
        <v>436</v>
      </c>
      <c r="B1983" t="s">
        <v>2057</v>
      </c>
      <c r="C1983" t="s">
        <v>2054</v>
      </c>
      <c r="D1983">
        <v>1395</v>
      </c>
      <c r="E1983">
        <v>2475</v>
      </c>
      <c r="F1983">
        <f t="shared" si="30"/>
        <v>2</v>
      </c>
      <c r="G1983" t="str">
        <f>STANDINGS_K[[#This Row],[League]]&amp;STANDINGS_K[[#This Row],[Team]]</f>
        <v>$150 Draft Champions Jan 19 1:00 pm Lg.3599Moz Boyz 12</v>
      </c>
    </row>
    <row r="1984" spans="1:7" x14ac:dyDescent="0.25">
      <c r="A1984">
        <v>441</v>
      </c>
      <c r="B1984" t="s">
        <v>2056</v>
      </c>
      <c r="C1984" t="s">
        <v>2054</v>
      </c>
      <c r="D1984">
        <v>1394</v>
      </c>
      <c r="E1984">
        <v>2471.5</v>
      </c>
      <c r="F1984">
        <f t="shared" si="30"/>
        <v>3</v>
      </c>
      <c r="G1984" t="str">
        <f>STANDINGS_K[[#This Row],[League]]&amp;STANDINGS_K[[#This Row],[Team]]</f>
        <v>$150 Draft Champions Jan 19 1:00 pm Lg.3599We Are Familia</v>
      </c>
    </row>
    <row r="1985" spans="1:7" x14ac:dyDescent="0.25">
      <c r="A1985">
        <v>450</v>
      </c>
      <c r="B1985" t="s">
        <v>422</v>
      </c>
      <c r="C1985" t="s">
        <v>2054</v>
      </c>
      <c r="D1985">
        <v>1391</v>
      </c>
      <c r="E1985">
        <v>2458</v>
      </c>
      <c r="F1985">
        <f t="shared" si="30"/>
        <v>4</v>
      </c>
      <c r="G1985" t="str">
        <f>STANDINGS_K[[#This Row],[League]]&amp;STANDINGS_K[[#This Row],[Team]]</f>
        <v>$150 Draft Champions Jan 19 1:00 pm Lg.3599Auburn Plainsman</v>
      </c>
    </row>
    <row r="1986" spans="1:7" x14ac:dyDescent="0.25">
      <c r="A1986">
        <v>580</v>
      </c>
      <c r="B1986" t="s">
        <v>405</v>
      </c>
      <c r="C1986" t="s">
        <v>2054</v>
      </c>
      <c r="D1986">
        <v>1371</v>
      </c>
      <c r="E1986">
        <v>2332</v>
      </c>
      <c r="F1986">
        <f t="shared" si="30"/>
        <v>5</v>
      </c>
      <c r="G1986" t="str">
        <f>STANDINGS_K[[#This Row],[League]]&amp;STANDINGS_K[[#This Row],[Team]]</f>
        <v>$150 Draft Champions Jan 19 1:00 pm Lg.3599Team Gates</v>
      </c>
    </row>
    <row r="1987" spans="1:7" x14ac:dyDescent="0.25">
      <c r="A1987">
        <v>890</v>
      </c>
      <c r="B1987" t="s">
        <v>329</v>
      </c>
      <c r="C1987" t="s">
        <v>2054</v>
      </c>
      <c r="D1987">
        <v>1330</v>
      </c>
      <c r="E1987">
        <v>2023.5</v>
      </c>
      <c r="F1987">
        <f t="shared" ref="F1987:F2050" si="31">IF(C1987=C1986,F1986+1,1)</f>
        <v>6</v>
      </c>
      <c r="G1987" t="str">
        <f>STANDINGS_K[[#This Row],[League]]&amp;STANDINGS_K[[#This Row],[Team]]</f>
        <v>$150 Draft Champions Jan 19 1:00 pm Lg.3599Team Selvaggio</v>
      </c>
    </row>
    <row r="1988" spans="1:7" x14ac:dyDescent="0.25">
      <c r="A1988">
        <v>917</v>
      </c>
      <c r="B1988" t="s">
        <v>2055</v>
      </c>
      <c r="C1988" t="s">
        <v>2054</v>
      </c>
      <c r="D1988">
        <v>1328</v>
      </c>
      <c r="E1988">
        <v>1998</v>
      </c>
      <c r="F1988">
        <f t="shared" si="31"/>
        <v>7</v>
      </c>
      <c r="G1988" t="str">
        <f>STANDINGS_K[[#This Row],[League]]&amp;STANDINGS_K[[#This Row],[Team]]</f>
        <v>$150 Draft Champions Jan 19 1:00 pm Lg.3599Yangervis Clevinger</v>
      </c>
    </row>
    <row r="1989" spans="1:7" x14ac:dyDescent="0.25">
      <c r="A1989">
        <v>1140</v>
      </c>
      <c r="B1989" t="s">
        <v>2059</v>
      </c>
      <c r="C1989" t="s">
        <v>2054</v>
      </c>
      <c r="D1989">
        <v>1301</v>
      </c>
      <c r="E1989">
        <v>1767.5</v>
      </c>
      <c r="F1989">
        <f t="shared" si="31"/>
        <v>8</v>
      </c>
      <c r="G1989" t="str">
        <f>STANDINGS_K[[#This Row],[League]]&amp;STANDINGS_K[[#This Row],[Team]]</f>
        <v>$150 Draft Champions Jan 19 1:00 pm Lg.3599Goldschmidter</v>
      </c>
    </row>
    <row r="1990" spans="1:7" x14ac:dyDescent="0.25">
      <c r="A1990">
        <v>1365</v>
      </c>
      <c r="B1990" t="s">
        <v>2053</v>
      </c>
      <c r="C1990" t="s">
        <v>2054</v>
      </c>
      <c r="D1990">
        <v>1271</v>
      </c>
      <c r="E1990">
        <v>1544</v>
      </c>
      <c r="F1990">
        <f t="shared" si="31"/>
        <v>9</v>
      </c>
      <c r="G1990" t="str">
        <f>STANDINGS_K[[#This Row],[League]]&amp;STANDINGS_K[[#This Row],[Team]]</f>
        <v>$150 Draft Champions Jan 19 1:00 pm Lg.3599DC Dogo 3</v>
      </c>
    </row>
    <row r="1991" spans="1:7" x14ac:dyDescent="0.25">
      <c r="A1991">
        <v>1642</v>
      </c>
      <c r="B1991" t="s">
        <v>38</v>
      </c>
      <c r="C1991" t="s">
        <v>2054</v>
      </c>
      <c r="D1991">
        <v>1239</v>
      </c>
      <c r="E1991">
        <v>1267.5</v>
      </c>
      <c r="F1991">
        <f t="shared" si="31"/>
        <v>10</v>
      </c>
      <c r="G1991" t="str">
        <f>STANDINGS_K[[#This Row],[League]]&amp;STANDINGS_K[[#This Row],[Team]]</f>
        <v>$150 Draft Champions Jan 19 1:00 pm Lg.3599Broken Arms</v>
      </c>
    </row>
    <row r="1992" spans="1:7" x14ac:dyDescent="0.25">
      <c r="A1992">
        <v>2006</v>
      </c>
      <c r="B1992" t="s">
        <v>490</v>
      </c>
      <c r="C1992" t="s">
        <v>2054</v>
      </c>
      <c r="D1992">
        <v>1190</v>
      </c>
      <c r="E1992">
        <v>901.5</v>
      </c>
      <c r="F1992">
        <f t="shared" si="31"/>
        <v>11</v>
      </c>
      <c r="G1992" t="str">
        <f>STANDINGS_K[[#This Row],[League]]&amp;STANDINGS_K[[#This Row],[Team]]</f>
        <v>$150 Draft Champions Jan 19 1:00 pm Lg.3599Fox Force Five</v>
      </c>
    </row>
    <row r="1993" spans="1:7" x14ac:dyDescent="0.25">
      <c r="A1993">
        <v>2311</v>
      </c>
      <c r="B1993" t="s">
        <v>1550</v>
      </c>
      <c r="C1993" t="s">
        <v>2054</v>
      </c>
      <c r="D1993">
        <v>1143</v>
      </c>
      <c r="E1993">
        <v>602.5</v>
      </c>
      <c r="F1993">
        <f t="shared" si="31"/>
        <v>12</v>
      </c>
      <c r="G1993" t="str">
        <f>STANDINGS_K[[#This Row],[League]]&amp;STANDINGS_K[[#This Row],[Team]]</f>
        <v>$150 Draft Champions Jan 19 1:00 pm Lg.3599Wellington Blacks</v>
      </c>
    </row>
    <row r="1994" spans="1:7" x14ac:dyDescent="0.25">
      <c r="A1994">
        <v>2601</v>
      </c>
      <c r="B1994" t="s">
        <v>2061</v>
      </c>
      <c r="C1994" t="s">
        <v>2054</v>
      </c>
      <c r="D1994">
        <v>1069</v>
      </c>
      <c r="E1994">
        <v>311.5</v>
      </c>
      <c r="F1994">
        <f t="shared" si="31"/>
        <v>13</v>
      </c>
      <c r="G1994" t="str">
        <f>STANDINGS_K[[#This Row],[League]]&amp;STANDINGS_K[[#This Row],[Team]]</f>
        <v>$150 Draft Champions Jan 19 1:00 pm Lg.3599zima.....</v>
      </c>
    </row>
    <row r="1995" spans="1:7" x14ac:dyDescent="0.25">
      <c r="A1995">
        <v>2695</v>
      </c>
      <c r="B1995" t="s">
        <v>2058</v>
      </c>
      <c r="C1995" t="s">
        <v>2054</v>
      </c>
      <c r="D1995">
        <v>1032</v>
      </c>
      <c r="E1995">
        <v>216</v>
      </c>
      <c r="F1995">
        <f t="shared" si="31"/>
        <v>14</v>
      </c>
      <c r="G1995" t="str">
        <f>STANDINGS_K[[#This Row],[League]]&amp;STANDINGS_K[[#This Row],[Team]]</f>
        <v>$150 Draft Champions Jan 19 1:00 pm Lg.3599Strohs before Hoes</v>
      </c>
    </row>
    <row r="1996" spans="1:7" x14ac:dyDescent="0.25">
      <c r="A1996">
        <v>2818</v>
      </c>
      <c r="B1996" t="s">
        <v>2060</v>
      </c>
      <c r="C1996" t="s">
        <v>2054</v>
      </c>
      <c r="D1996">
        <v>963</v>
      </c>
      <c r="E1996">
        <v>93</v>
      </c>
      <c r="F1996">
        <f t="shared" si="31"/>
        <v>15</v>
      </c>
      <c r="G1996" t="str">
        <f>STANDINGS_K[[#This Row],[League]]&amp;STANDINGS_K[[#This Row],[Team]]</f>
        <v>$150 Draft Champions Jan 19 1:00 pm Lg.3599Profloop3</v>
      </c>
    </row>
    <row r="1997" spans="1:7" x14ac:dyDescent="0.25">
      <c r="A1997">
        <v>59</v>
      </c>
      <c r="B1997" t="s">
        <v>461</v>
      </c>
      <c r="C1997" t="s">
        <v>2063</v>
      </c>
      <c r="D1997">
        <v>1510</v>
      </c>
      <c r="E1997">
        <v>2851.5</v>
      </c>
      <c r="F1997">
        <f t="shared" si="31"/>
        <v>1</v>
      </c>
      <c r="G1997" t="str">
        <f>STANDINGS_K[[#This Row],[League]]&amp;STANDINGS_K[[#This Row],[Team]]</f>
        <v>$150 Draft Champions Jan 19 1:00 pm Lg.3600Evil Empire</v>
      </c>
    </row>
    <row r="1998" spans="1:7" x14ac:dyDescent="0.25">
      <c r="A1998">
        <v>400</v>
      </c>
      <c r="B1998" t="s">
        <v>2073</v>
      </c>
      <c r="C1998" t="s">
        <v>2063</v>
      </c>
      <c r="D1998">
        <v>1400</v>
      </c>
      <c r="E1998">
        <v>2513</v>
      </c>
      <c r="F1998">
        <f t="shared" si="31"/>
        <v>2</v>
      </c>
      <c r="G1998" t="str">
        <f>STANDINGS_K[[#This Row],[League]]&amp;STANDINGS_K[[#This Row],[Team]]</f>
        <v>$150 Draft Champions Jan 19 1:00 pm Lg.3600Team Bankus</v>
      </c>
    </row>
    <row r="1999" spans="1:7" x14ac:dyDescent="0.25">
      <c r="A1999">
        <v>463</v>
      </c>
      <c r="B1999" t="s">
        <v>2070</v>
      </c>
      <c r="C1999" t="s">
        <v>2063</v>
      </c>
      <c r="D1999">
        <v>1389</v>
      </c>
      <c r="E1999">
        <v>2446.5</v>
      </c>
      <c r="F1999">
        <f t="shared" si="31"/>
        <v>3</v>
      </c>
      <c r="G1999" t="str">
        <f>STANDINGS_K[[#This Row],[League]]&amp;STANDINGS_K[[#This Row],[Team]]</f>
        <v>$150 Draft Champions Jan 19 1:00 pm Lg.3600Bama 2</v>
      </c>
    </row>
    <row r="2000" spans="1:7" x14ac:dyDescent="0.25">
      <c r="A2000">
        <v>510</v>
      </c>
      <c r="B2000" t="s">
        <v>2066</v>
      </c>
      <c r="C2000" t="s">
        <v>2063</v>
      </c>
      <c r="D2000">
        <v>1383</v>
      </c>
      <c r="E2000">
        <v>2401.5</v>
      </c>
      <c r="F2000">
        <f t="shared" si="31"/>
        <v>4</v>
      </c>
      <c r="G2000" t="str">
        <f>STANDINGS_K[[#This Row],[League]]&amp;STANDINGS_K[[#This Row],[Team]]</f>
        <v>$150 Draft Champions Jan 19 1:00 pm Lg.3600The Bryce is Right</v>
      </c>
    </row>
    <row r="2001" spans="1:7" x14ac:dyDescent="0.25">
      <c r="A2001">
        <v>707</v>
      </c>
      <c r="B2001" t="s">
        <v>2071</v>
      </c>
      <c r="C2001" t="s">
        <v>2063</v>
      </c>
      <c r="D2001">
        <v>1351</v>
      </c>
      <c r="E2001">
        <v>2200.5</v>
      </c>
      <c r="F2001">
        <f t="shared" si="31"/>
        <v>5</v>
      </c>
      <c r="G2001" t="str">
        <f>STANDINGS_K[[#This Row],[League]]&amp;STANDINGS_K[[#This Row],[Team]]</f>
        <v>$150 Draft Champions Jan 19 1:00 pm Lg.3600Chico Lind's Hermanos - DC 42</v>
      </c>
    </row>
    <row r="2002" spans="1:7" x14ac:dyDescent="0.25">
      <c r="A2002">
        <v>867</v>
      </c>
      <c r="B2002" t="s">
        <v>2064</v>
      </c>
      <c r="C2002" t="s">
        <v>2063</v>
      </c>
      <c r="D2002">
        <v>1331</v>
      </c>
      <c r="E2002">
        <v>2038</v>
      </c>
      <c r="F2002">
        <f t="shared" si="31"/>
        <v>6</v>
      </c>
      <c r="G2002" t="str">
        <f>STANDINGS_K[[#This Row],[League]]&amp;STANDINGS_K[[#This Row],[Team]]</f>
        <v>$150 Draft Champions Jan 19 1:00 pm Lg.3600Aubrey Huff's Comeback</v>
      </c>
    </row>
    <row r="2003" spans="1:7" x14ac:dyDescent="0.25">
      <c r="A2003">
        <v>990</v>
      </c>
      <c r="B2003" t="s">
        <v>70</v>
      </c>
      <c r="C2003" t="s">
        <v>2063</v>
      </c>
      <c r="D2003">
        <v>1317</v>
      </c>
      <c r="E2003">
        <v>1918.5</v>
      </c>
      <c r="F2003">
        <f t="shared" si="31"/>
        <v>7</v>
      </c>
      <c r="G2003" t="str">
        <f>STANDINGS_K[[#This Row],[League]]&amp;STANDINGS_K[[#This Row],[Team]]</f>
        <v>$150 Draft Champions Jan 19 1:00 pm Lg.3600Captain Crunch 3</v>
      </c>
    </row>
    <row r="2004" spans="1:7" x14ac:dyDescent="0.25">
      <c r="A2004">
        <v>1364</v>
      </c>
      <c r="B2004" t="s">
        <v>2068</v>
      </c>
      <c r="C2004" t="s">
        <v>2063</v>
      </c>
      <c r="D2004">
        <v>1271</v>
      </c>
      <c r="E2004">
        <v>1544</v>
      </c>
      <c r="F2004">
        <f t="shared" si="31"/>
        <v>8</v>
      </c>
      <c r="G2004" t="str">
        <f>STANDINGS_K[[#This Row],[League]]&amp;STANDINGS_K[[#This Row],[Team]]</f>
        <v>$150 Draft Champions Jan 19 1:00 pm Lg.3600Bingo Wings</v>
      </c>
    </row>
    <row r="2005" spans="1:7" x14ac:dyDescent="0.25">
      <c r="A2005">
        <v>1561</v>
      </c>
      <c r="B2005" t="s">
        <v>2069</v>
      </c>
      <c r="C2005" t="s">
        <v>2063</v>
      </c>
      <c r="D2005">
        <v>1249</v>
      </c>
      <c r="E2005">
        <v>1351.5</v>
      </c>
      <c r="F2005">
        <f t="shared" si="31"/>
        <v>9</v>
      </c>
      <c r="G2005" t="str">
        <f>STANDINGS_K[[#This Row],[League]]&amp;STANDINGS_K[[#This Row],[Team]]</f>
        <v>$150 Draft Champions Jan 19 1:00 pm Lg.3600Team Berceau</v>
      </c>
    </row>
    <row r="2006" spans="1:7" x14ac:dyDescent="0.25">
      <c r="A2006">
        <v>1759</v>
      </c>
      <c r="B2006" t="s">
        <v>2067</v>
      </c>
      <c r="C2006" t="s">
        <v>2063</v>
      </c>
      <c r="D2006">
        <v>1225</v>
      </c>
      <c r="E2006">
        <v>1153.5</v>
      </c>
      <c r="F2006">
        <f t="shared" si="31"/>
        <v>10</v>
      </c>
      <c r="G2006" t="str">
        <f>STANDINGS_K[[#This Row],[League]]&amp;STANDINGS_K[[#This Row],[Team]]</f>
        <v>$150 Draft Champions Jan 19 1:00 pm Lg.3600Simultaneous</v>
      </c>
    </row>
    <row r="2007" spans="1:7" x14ac:dyDescent="0.25">
      <c r="A2007">
        <v>2085</v>
      </c>
      <c r="B2007" t="s">
        <v>2072</v>
      </c>
      <c r="C2007" t="s">
        <v>2063</v>
      </c>
      <c r="D2007">
        <v>1178</v>
      </c>
      <c r="E2007">
        <v>823.5</v>
      </c>
      <c r="F2007">
        <f t="shared" si="31"/>
        <v>11</v>
      </c>
      <c r="G2007" t="str">
        <f>STANDINGS_K[[#This Row],[League]]&amp;STANDINGS_K[[#This Row],[Team]]</f>
        <v>$150 Draft Champions Jan 19 1:00 pm Lg.3600Bautista Bomb</v>
      </c>
    </row>
    <row r="2008" spans="1:7" x14ac:dyDescent="0.25">
      <c r="A2008">
        <v>2402</v>
      </c>
      <c r="B2008" t="s">
        <v>2065</v>
      </c>
      <c r="C2008" t="s">
        <v>2063</v>
      </c>
      <c r="D2008">
        <v>1122</v>
      </c>
      <c r="E2008">
        <v>508</v>
      </c>
      <c r="F2008">
        <f t="shared" si="31"/>
        <v>12</v>
      </c>
      <c r="G2008" t="str">
        <f>STANDINGS_K[[#This Row],[League]]&amp;STANDINGS_K[[#This Row],[Team]]</f>
        <v>$150 Draft Champions Jan 19 1:00 pm Lg.3600TROUTSTANDING</v>
      </c>
    </row>
    <row r="2009" spans="1:7" x14ac:dyDescent="0.25">
      <c r="A2009">
        <v>2751</v>
      </c>
      <c r="B2009" t="s">
        <v>508</v>
      </c>
      <c r="C2009" t="s">
        <v>2063</v>
      </c>
      <c r="D2009">
        <v>1006</v>
      </c>
      <c r="E2009">
        <v>160</v>
      </c>
      <c r="F2009">
        <f t="shared" si="31"/>
        <v>13</v>
      </c>
      <c r="G2009" t="str">
        <f>STANDINGS_K[[#This Row],[League]]&amp;STANDINGS_K[[#This Row],[Team]]</f>
        <v>$150 Draft Champions Jan 19 1:00 pm Lg.3600Team Robinson</v>
      </c>
    </row>
    <row r="2010" spans="1:7" x14ac:dyDescent="0.25">
      <c r="A2010">
        <v>2771</v>
      </c>
      <c r="B2010" t="s">
        <v>2062</v>
      </c>
      <c r="C2010" t="s">
        <v>2063</v>
      </c>
      <c r="D2010">
        <v>998</v>
      </c>
      <c r="E2010">
        <v>140.5</v>
      </c>
      <c r="F2010">
        <f t="shared" si="31"/>
        <v>14</v>
      </c>
      <c r="G2010" t="str">
        <f>STANDINGS_K[[#This Row],[League]]&amp;STANDINGS_K[[#This Row],[Team]]</f>
        <v>$150 Draft Champions Jan 19 1:00 pm Lg.3600The Hitter Formerly Known as Mike</v>
      </c>
    </row>
    <row r="2011" spans="1:7" x14ac:dyDescent="0.25">
      <c r="A2011">
        <v>2813</v>
      </c>
      <c r="B2011" t="s">
        <v>271</v>
      </c>
      <c r="C2011" t="s">
        <v>2063</v>
      </c>
      <c r="D2011">
        <v>969</v>
      </c>
      <c r="E2011">
        <v>97.5</v>
      </c>
      <c r="F2011">
        <f t="shared" si="31"/>
        <v>15</v>
      </c>
      <c r="G2011" t="str">
        <f>STANDINGS_K[[#This Row],[League]]&amp;STANDINGS_K[[#This Row],[Team]]</f>
        <v>$150 Draft Champions Jan 19 1:00 pm Lg.3600Team brace</v>
      </c>
    </row>
    <row r="2012" spans="1:7" x14ac:dyDescent="0.25">
      <c r="A2012">
        <v>376</v>
      </c>
      <c r="B2012" t="s">
        <v>2086</v>
      </c>
      <c r="C2012" t="s">
        <v>2074</v>
      </c>
      <c r="D2012">
        <v>1404</v>
      </c>
      <c r="E2012">
        <v>2538.5</v>
      </c>
      <c r="F2012">
        <f t="shared" si="31"/>
        <v>1</v>
      </c>
      <c r="G2012" t="str">
        <f>STANDINGS_K[[#This Row],[League]]&amp;STANDINGS_K[[#This Row],[Team]]</f>
        <v>$150 Draft Champions Jan 20 1:00 pm Lg.3609War Boys 2</v>
      </c>
    </row>
    <row r="2013" spans="1:7" x14ac:dyDescent="0.25">
      <c r="A2013">
        <v>386</v>
      </c>
      <c r="B2013" t="s">
        <v>2076</v>
      </c>
      <c r="C2013" t="s">
        <v>2074</v>
      </c>
      <c r="D2013">
        <v>1402</v>
      </c>
      <c r="E2013">
        <v>2526</v>
      </c>
      <c r="F2013">
        <f t="shared" si="31"/>
        <v>2</v>
      </c>
      <c r="G2013" t="str">
        <f>STANDINGS_K[[#This Row],[League]]&amp;STANDINGS_K[[#This Row],[Team]]</f>
        <v>$150 Draft Champions Jan 20 1:00 pm Lg.3609ShowtimeDC43</v>
      </c>
    </row>
    <row r="2014" spans="1:7" x14ac:dyDescent="0.25">
      <c r="A2014">
        <v>493</v>
      </c>
      <c r="B2014" t="s">
        <v>2084</v>
      </c>
      <c r="C2014" t="s">
        <v>2074</v>
      </c>
      <c r="D2014">
        <v>1386</v>
      </c>
      <c r="E2014">
        <v>2417.5</v>
      </c>
      <c r="F2014">
        <f t="shared" si="31"/>
        <v>3</v>
      </c>
      <c r="G2014" t="str">
        <f>STANDINGS_K[[#This Row],[League]]&amp;STANDINGS_K[[#This Row],[Team]]</f>
        <v>$150 Draft Champions Jan 20 1:00 pm Lg.3609Lower Deckers DC1</v>
      </c>
    </row>
    <row r="2015" spans="1:7" x14ac:dyDescent="0.25">
      <c r="A2015">
        <v>632</v>
      </c>
      <c r="B2015" t="s">
        <v>2081</v>
      </c>
      <c r="C2015" t="s">
        <v>2074</v>
      </c>
      <c r="D2015">
        <v>1362</v>
      </c>
      <c r="E2015">
        <v>2275</v>
      </c>
      <c r="F2015">
        <f t="shared" si="31"/>
        <v>4</v>
      </c>
      <c r="G2015" t="str">
        <f>STANDINGS_K[[#This Row],[League]]&amp;STANDINGS_K[[#This Row],[Team]]</f>
        <v>$150 Draft Champions Jan 20 1:00 pm Lg.3609Brock Strongo</v>
      </c>
    </row>
    <row r="2016" spans="1:7" x14ac:dyDescent="0.25">
      <c r="A2016">
        <v>935</v>
      </c>
      <c r="B2016" t="s">
        <v>2078</v>
      </c>
      <c r="C2016" t="s">
        <v>2074</v>
      </c>
      <c r="D2016">
        <v>1325</v>
      </c>
      <c r="E2016">
        <v>1974.5</v>
      </c>
      <c r="F2016">
        <f t="shared" si="31"/>
        <v>5</v>
      </c>
      <c r="G2016" t="str">
        <f>STANDINGS_K[[#This Row],[League]]&amp;STANDINGS_K[[#This Row],[Team]]</f>
        <v>$150 Draft Champions Jan 20 1:00 pm Lg.3609Iron Pigs</v>
      </c>
    </row>
    <row r="2017" spans="1:7" x14ac:dyDescent="0.25">
      <c r="A2017">
        <v>1009</v>
      </c>
      <c r="B2017" t="s">
        <v>2080</v>
      </c>
      <c r="C2017" t="s">
        <v>2074</v>
      </c>
      <c r="D2017">
        <v>1314</v>
      </c>
      <c r="E2017">
        <v>1895.5</v>
      </c>
      <c r="F2017">
        <f t="shared" si="31"/>
        <v>6</v>
      </c>
      <c r="G2017" t="str">
        <f>STANDINGS_K[[#This Row],[League]]&amp;STANDINGS_K[[#This Row],[Team]]</f>
        <v>$150 Draft Champions Jan 20 1:00 pm Lg.3609Bavaro DC 1</v>
      </c>
    </row>
    <row r="2018" spans="1:7" x14ac:dyDescent="0.25">
      <c r="A2018">
        <v>1115</v>
      </c>
      <c r="B2018" t="s">
        <v>432</v>
      </c>
      <c r="C2018" t="s">
        <v>2074</v>
      </c>
      <c r="D2018">
        <v>1304</v>
      </c>
      <c r="E2018">
        <v>1796</v>
      </c>
      <c r="F2018">
        <f t="shared" si="31"/>
        <v>7</v>
      </c>
      <c r="G2018" t="str">
        <f>STANDINGS_K[[#This Row],[League]]&amp;STANDINGS_K[[#This Row],[Team]]</f>
        <v>$150 Draft Champions Jan 20 1:00 pm Lg.3609Smoothman</v>
      </c>
    </row>
    <row r="2019" spans="1:7" x14ac:dyDescent="0.25">
      <c r="A2019">
        <v>1414</v>
      </c>
      <c r="B2019" t="s">
        <v>2079</v>
      </c>
      <c r="C2019" t="s">
        <v>2074</v>
      </c>
      <c r="D2019">
        <v>1266</v>
      </c>
      <c r="E2019">
        <v>1497.5</v>
      </c>
      <c r="F2019">
        <f t="shared" si="31"/>
        <v>8</v>
      </c>
      <c r="G2019" t="str">
        <f>STANDINGS_K[[#This Row],[League]]&amp;STANDINGS_K[[#This Row],[Team]]</f>
        <v>$150 Draft Champions Jan 20 1:00 pm Lg.3609Tillie</v>
      </c>
    </row>
    <row r="2020" spans="1:7" x14ac:dyDescent="0.25">
      <c r="A2020">
        <v>1582</v>
      </c>
      <c r="B2020" t="s">
        <v>2082</v>
      </c>
      <c r="C2020" t="s">
        <v>2074</v>
      </c>
      <c r="D2020">
        <v>1247</v>
      </c>
      <c r="E2020">
        <v>1327.5</v>
      </c>
      <c r="F2020">
        <f t="shared" si="31"/>
        <v>9</v>
      </c>
      <c r="G2020" t="str">
        <f>STANDINGS_K[[#This Row],[League]]&amp;STANDINGS_K[[#This Row],[Team]]</f>
        <v>$150 Draft Champions Jan 20 1:00 pm Lg.3609Debaser</v>
      </c>
    </row>
    <row r="2021" spans="1:7" x14ac:dyDescent="0.25">
      <c r="A2021">
        <v>1724</v>
      </c>
      <c r="B2021" t="s">
        <v>2085</v>
      </c>
      <c r="C2021" t="s">
        <v>2074</v>
      </c>
      <c r="D2021">
        <v>1229</v>
      </c>
      <c r="E2021">
        <v>1185.5</v>
      </c>
      <c r="F2021">
        <f t="shared" si="31"/>
        <v>10</v>
      </c>
      <c r="G2021" t="str">
        <f>STANDINGS_K[[#This Row],[League]]&amp;STANDINGS_K[[#This Row],[Team]]</f>
        <v>$150 Draft Champions Jan 20 1:00 pm Lg.3609Frontrunners</v>
      </c>
    </row>
    <row r="2022" spans="1:7" x14ac:dyDescent="0.25">
      <c r="A2022">
        <v>2128</v>
      </c>
      <c r="B2022" t="s">
        <v>138</v>
      </c>
      <c r="C2022" t="s">
        <v>2074</v>
      </c>
      <c r="D2022">
        <v>1171</v>
      </c>
      <c r="E2022">
        <v>783</v>
      </c>
      <c r="F2022">
        <f t="shared" si="31"/>
        <v>11</v>
      </c>
      <c r="G2022" t="str">
        <f>STANDINGS_K[[#This Row],[League]]&amp;STANDINGS_K[[#This Row],[Team]]</f>
        <v>$150 Draft Champions Jan 20 1:00 pm Lg.3609Las Vegas Blvd I</v>
      </c>
    </row>
    <row r="2023" spans="1:7" x14ac:dyDescent="0.25">
      <c r="A2023">
        <v>2167</v>
      </c>
      <c r="B2023" t="s">
        <v>2083</v>
      </c>
      <c r="C2023" t="s">
        <v>2074</v>
      </c>
      <c r="D2023">
        <v>1165</v>
      </c>
      <c r="E2023">
        <v>745</v>
      </c>
      <c r="F2023">
        <f t="shared" si="31"/>
        <v>12</v>
      </c>
      <c r="G2023" t="str">
        <f>STANDINGS_K[[#This Row],[League]]&amp;STANDINGS_K[[#This Row],[Team]]</f>
        <v>$150 Draft Champions Jan 20 1:00 pm Lg.3609Scout Team V2</v>
      </c>
    </row>
    <row r="2024" spans="1:7" x14ac:dyDescent="0.25">
      <c r="A2024">
        <v>2609</v>
      </c>
      <c r="B2024" t="s">
        <v>2077</v>
      </c>
      <c r="C2024" t="s">
        <v>2074</v>
      </c>
      <c r="D2024">
        <v>1066</v>
      </c>
      <c r="E2024">
        <v>301.5</v>
      </c>
      <c r="F2024">
        <f t="shared" si="31"/>
        <v>13</v>
      </c>
      <c r="G2024" t="str">
        <f>STANDINGS_K[[#This Row],[League]]&amp;STANDINGS_K[[#This Row],[Team]]</f>
        <v>$150 Draft Champions Jan 20 1:00 pm Lg.3609Kaotik Vapor 4</v>
      </c>
    </row>
    <row r="2025" spans="1:7" x14ac:dyDescent="0.25">
      <c r="A2025">
        <v>2760</v>
      </c>
      <c r="B2025" t="s">
        <v>2075</v>
      </c>
      <c r="C2025" t="s">
        <v>2074</v>
      </c>
      <c r="D2025">
        <v>1001</v>
      </c>
      <c r="E2025">
        <v>148.5</v>
      </c>
      <c r="F2025">
        <f t="shared" si="31"/>
        <v>14</v>
      </c>
      <c r="G2025" t="str">
        <f>STANDINGS_K[[#This Row],[League]]&amp;STANDINGS_K[[#This Row],[Team]]</f>
        <v>$150 Draft Champions Jan 20 1:00 pm Lg.3609Last Chance I</v>
      </c>
    </row>
    <row r="2026" spans="1:7" x14ac:dyDescent="0.25">
      <c r="A2026">
        <v>2873</v>
      </c>
      <c r="B2026" t="s">
        <v>222</v>
      </c>
      <c r="C2026" t="s">
        <v>2074</v>
      </c>
      <c r="D2026">
        <v>907</v>
      </c>
      <c r="E2026">
        <v>38</v>
      </c>
      <c r="F2026">
        <f t="shared" si="31"/>
        <v>15</v>
      </c>
      <c r="G2026" t="str">
        <f>STANDINGS_K[[#This Row],[League]]&amp;STANDINGS_K[[#This Row],[Team]]</f>
        <v>$150 Draft Champions Jan 20 1:00 pm Lg.3609Dark Helmet</v>
      </c>
    </row>
    <row r="2027" spans="1:7" x14ac:dyDescent="0.25">
      <c r="A2027">
        <v>103</v>
      </c>
      <c r="B2027" t="s">
        <v>2088</v>
      </c>
      <c r="C2027" t="s">
        <v>2087</v>
      </c>
      <c r="D2027">
        <v>1486</v>
      </c>
      <c r="E2027">
        <v>2808.5</v>
      </c>
      <c r="F2027">
        <f t="shared" si="31"/>
        <v>1</v>
      </c>
      <c r="G2027" t="str">
        <f>STANDINGS_K[[#This Row],[League]]&amp;STANDINGS_K[[#This Row],[Team]]</f>
        <v>$150 Draft Champions Jan 21 1:00 pm Lg.3611Palm Beach Bulldogs</v>
      </c>
    </row>
    <row r="2028" spans="1:7" x14ac:dyDescent="0.25">
      <c r="A2028">
        <v>311</v>
      </c>
      <c r="B2028" t="s">
        <v>2094</v>
      </c>
      <c r="C2028" t="s">
        <v>2087</v>
      </c>
      <c r="D2028">
        <v>1419</v>
      </c>
      <c r="E2028">
        <v>2600</v>
      </c>
      <c r="F2028">
        <f t="shared" si="31"/>
        <v>2</v>
      </c>
      <c r="G2028" t="str">
        <f>STANDINGS_K[[#This Row],[League]]&amp;STANDINGS_K[[#This Row],[Team]]</f>
        <v>$150 Draft Champions Jan 21 1:00 pm Lg.3611Kersh of the Pharaohs</v>
      </c>
    </row>
    <row r="2029" spans="1:7" x14ac:dyDescent="0.25">
      <c r="A2029">
        <v>474</v>
      </c>
      <c r="B2029" t="s">
        <v>331</v>
      </c>
      <c r="C2029" t="s">
        <v>2087</v>
      </c>
      <c r="D2029">
        <v>1388</v>
      </c>
      <c r="E2029">
        <v>2437.5</v>
      </c>
      <c r="F2029">
        <f t="shared" si="31"/>
        <v>3</v>
      </c>
      <c r="G2029" t="str">
        <f>STANDINGS_K[[#This Row],[League]]&amp;STANDINGS_K[[#This Row],[Team]]</f>
        <v>$150 Draft Champions Jan 21 1:00 pm Lg.3611Golden Sombreros</v>
      </c>
    </row>
    <row r="2030" spans="1:7" x14ac:dyDescent="0.25">
      <c r="A2030">
        <v>749</v>
      </c>
      <c r="B2030" t="s">
        <v>409</v>
      </c>
      <c r="C2030" t="s">
        <v>2087</v>
      </c>
      <c r="D2030">
        <v>1347</v>
      </c>
      <c r="E2030">
        <v>2162.5</v>
      </c>
      <c r="F2030">
        <f t="shared" si="31"/>
        <v>4</v>
      </c>
      <c r="G2030" t="str">
        <f>STANDINGS_K[[#This Row],[League]]&amp;STANDINGS_K[[#This Row],[Team]]</f>
        <v>$150 Draft Champions Jan 21 1:00 pm Lg.3611Perpetual Motion Squad</v>
      </c>
    </row>
    <row r="2031" spans="1:7" x14ac:dyDescent="0.25">
      <c r="A2031">
        <v>799</v>
      </c>
      <c r="B2031" t="s">
        <v>47</v>
      </c>
      <c r="C2031" t="s">
        <v>2087</v>
      </c>
      <c r="D2031">
        <v>1340</v>
      </c>
      <c r="E2031">
        <v>2111</v>
      </c>
      <c r="F2031">
        <f t="shared" si="31"/>
        <v>5</v>
      </c>
      <c r="G2031" t="str">
        <f>STANDINGS_K[[#This Row],[League]]&amp;STANDINGS_K[[#This Row],[Team]]</f>
        <v>$150 Draft Champions Jan 21 1:00 pm Lg.3611Let's Play Two</v>
      </c>
    </row>
    <row r="2032" spans="1:7" x14ac:dyDescent="0.25">
      <c r="A2032">
        <v>872</v>
      </c>
      <c r="B2032" t="s">
        <v>414</v>
      </c>
      <c r="C2032" t="s">
        <v>2087</v>
      </c>
      <c r="D2032">
        <v>1331</v>
      </c>
      <c r="E2032">
        <v>2038</v>
      </c>
      <c r="F2032">
        <f t="shared" si="31"/>
        <v>6</v>
      </c>
      <c r="G2032" t="str">
        <f>STANDINGS_K[[#This Row],[League]]&amp;STANDINGS_K[[#This Row],[Team]]</f>
        <v>$150 Draft Champions Jan 21 1:00 pm Lg.3611Irish Jews</v>
      </c>
    </row>
    <row r="2033" spans="1:7" x14ac:dyDescent="0.25">
      <c r="A2033">
        <v>1037</v>
      </c>
      <c r="B2033" t="s">
        <v>2095</v>
      </c>
      <c r="C2033" t="s">
        <v>2087</v>
      </c>
      <c r="D2033">
        <v>1312</v>
      </c>
      <c r="E2033">
        <v>1870.5</v>
      </c>
      <c r="F2033">
        <f t="shared" si="31"/>
        <v>7</v>
      </c>
      <c r="G2033" t="str">
        <f>STANDINGS_K[[#This Row],[League]]&amp;STANDINGS_K[[#This Row],[Team]]</f>
        <v>$150 Draft Champions Jan 21 1:00 pm Lg.3611Japan Robins</v>
      </c>
    </row>
    <row r="2034" spans="1:7" x14ac:dyDescent="0.25">
      <c r="A2034">
        <v>1217</v>
      </c>
      <c r="B2034" t="s">
        <v>2089</v>
      </c>
      <c r="C2034" t="s">
        <v>2087</v>
      </c>
      <c r="D2034">
        <v>1291</v>
      </c>
      <c r="E2034">
        <v>1691</v>
      </c>
      <c r="F2034">
        <f t="shared" si="31"/>
        <v>8</v>
      </c>
      <c r="G2034" t="str">
        <f>STANDINGS_K[[#This Row],[League]]&amp;STANDINGS_K[[#This Row],[Team]]</f>
        <v>$150 Draft Champions Jan 21 1:00 pm Lg.36111000 Forms of Fear</v>
      </c>
    </row>
    <row r="2035" spans="1:7" x14ac:dyDescent="0.25">
      <c r="A2035">
        <v>1557</v>
      </c>
      <c r="B2035" t="s">
        <v>124</v>
      </c>
      <c r="C2035" t="s">
        <v>2087</v>
      </c>
      <c r="D2035">
        <v>1249</v>
      </c>
      <c r="E2035">
        <v>1351.5</v>
      </c>
      <c r="F2035">
        <f t="shared" si="31"/>
        <v>9</v>
      </c>
      <c r="G2035" t="str">
        <f>STANDINGS_K[[#This Row],[League]]&amp;STANDINGS_K[[#This Row],[Team]]</f>
        <v>$150 Draft Champions Jan 21 1:00 pm Lg.3611Krebs Cycle</v>
      </c>
    </row>
    <row r="2036" spans="1:7" x14ac:dyDescent="0.25">
      <c r="A2036">
        <v>1729</v>
      </c>
      <c r="B2036" t="s">
        <v>2090</v>
      </c>
      <c r="C2036" t="s">
        <v>2087</v>
      </c>
      <c r="D2036">
        <v>1228</v>
      </c>
      <c r="E2036">
        <v>1177.5</v>
      </c>
      <c r="F2036">
        <f t="shared" si="31"/>
        <v>10</v>
      </c>
      <c r="G2036" t="str">
        <f>STANDINGS_K[[#This Row],[League]]&amp;STANDINGS_K[[#This Row],[Team]]</f>
        <v>$150 Draft Champions Jan 21 1:00 pm Lg.3611Alexander Mud Ducks</v>
      </c>
    </row>
    <row r="2037" spans="1:7" x14ac:dyDescent="0.25">
      <c r="A2037">
        <v>2156</v>
      </c>
      <c r="B2037" t="s">
        <v>2092</v>
      </c>
      <c r="C2037" t="s">
        <v>2087</v>
      </c>
      <c r="D2037">
        <v>1167</v>
      </c>
      <c r="E2037">
        <v>758</v>
      </c>
      <c r="F2037">
        <f t="shared" si="31"/>
        <v>11</v>
      </c>
      <c r="G2037" t="str">
        <f>STANDINGS_K[[#This Row],[League]]&amp;STANDINGS_K[[#This Row],[Team]]</f>
        <v>$150 Draft Champions Jan 21 1:00 pm Lg.3611Team Kent 4</v>
      </c>
    </row>
    <row r="2038" spans="1:7" x14ac:dyDescent="0.25">
      <c r="A2038">
        <v>2324</v>
      </c>
      <c r="B2038" t="s">
        <v>2093</v>
      </c>
      <c r="C2038" t="s">
        <v>2087</v>
      </c>
      <c r="D2038">
        <v>1141</v>
      </c>
      <c r="E2038">
        <v>588</v>
      </c>
      <c r="F2038">
        <f t="shared" si="31"/>
        <v>12</v>
      </c>
      <c r="G2038" t="str">
        <f>STANDINGS_K[[#This Row],[League]]&amp;STANDINGS_K[[#This Row],[Team]]</f>
        <v>$150 Draft Champions Jan 21 1:00 pm Lg.3611Nonagrace1</v>
      </c>
    </row>
    <row r="2039" spans="1:7" x14ac:dyDescent="0.25">
      <c r="A2039">
        <v>2329</v>
      </c>
      <c r="B2039" t="s">
        <v>394</v>
      </c>
      <c r="C2039" t="s">
        <v>2087</v>
      </c>
      <c r="D2039">
        <v>1139</v>
      </c>
      <c r="E2039">
        <v>581.5</v>
      </c>
      <c r="F2039">
        <f t="shared" si="31"/>
        <v>13</v>
      </c>
      <c r="G2039" t="str">
        <f>STANDINGS_K[[#This Row],[League]]&amp;STANDINGS_K[[#This Row],[Team]]</f>
        <v>$150 Draft Champions Jan 21 1:00 pm Lg.3611Inflatable Gammoners</v>
      </c>
    </row>
    <row r="2040" spans="1:7" x14ac:dyDescent="0.25">
      <c r="A2040">
        <v>2845</v>
      </c>
      <c r="B2040" t="s">
        <v>2091</v>
      </c>
      <c r="C2040" t="s">
        <v>2087</v>
      </c>
      <c r="D2040">
        <v>943</v>
      </c>
      <c r="E2040">
        <v>65.5</v>
      </c>
      <c r="F2040">
        <f t="shared" si="31"/>
        <v>14</v>
      </c>
      <c r="G2040" t="str">
        <f>STANDINGS_K[[#This Row],[League]]&amp;STANDINGS_K[[#This Row],[Team]]</f>
        <v>$150 Draft Champions Jan 21 1:00 pm Lg.3611JD DC2</v>
      </c>
    </row>
    <row r="2041" spans="1:7" x14ac:dyDescent="0.25">
      <c r="A2041">
        <v>2908</v>
      </c>
      <c r="B2041" t="s">
        <v>1222</v>
      </c>
      <c r="C2041" t="s">
        <v>2087</v>
      </c>
      <c r="D2041">
        <v>717</v>
      </c>
      <c r="E2041">
        <v>3</v>
      </c>
      <c r="F2041">
        <f t="shared" si="31"/>
        <v>15</v>
      </c>
      <c r="G2041" t="str">
        <f>STANDINGS_K[[#This Row],[League]]&amp;STANDINGS_K[[#This Row],[Team]]</f>
        <v>$150 Draft Champions Jan 21 1:00 pm Lg.3611Team Levy</v>
      </c>
    </row>
    <row r="2042" spans="1:7" x14ac:dyDescent="0.25">
      <c r="A2042">
        <v>17</v>
      </c>
      <c r="B2042" t="s">
        <v>2106</v>
      </c>
      <c r="C2042" t="s">
        <v>2097</v>
      </c>
      <c r="D2042">
        <v>1569</v>
      </c>
      <c r="E2042">
        <v>2893.5</v>
      </c>
      <c r="F2042">
        <f t="shared" si="31"/>
        <v>1</v>
      </c>
      <c r="G2042" t="str">
        <f>STANDINGS_K[[#This Row],[League]]&amp;STANDINGS_K[[#This Row],[Team]]</f>
        <v>$150 Draft Champions Jan 21 1:00 pm Lg.3613Doggin it</v>
      </c>
    </row>
    <row r="2043" spans="1:7" x14ac:dyDescent="0.25">
      <c r="A2043">
        <v>226</v>
      </c>
      <c r="B2043" t="s">
        <v>134</v>
      </c>
      <c r="C2043" t="s">
        <v>2097</v>
      </c>
      <c r="D2043">
        <v>1441</v>
      </c>
      <c r="E2043">
        <v>2684</v>
      </c>
      <c r="F2043">
        <f t="shared" si="31"/>
        <v>2</v>
      </c>
      <c r="G2043" t="str">
        <f>STANDINGS_K[[#This Row],[League]]&amp;STANDINGS_K[[#This Row],[Team]]</f>
        <v>$150 Draft Champions Jan 21 1:00 pm Lg.3613Forest Hills Fiends</v>
      </c>
    </row>
    <row r="2044" spans="1:7" x14ac:dyDescent="0.25">
      <c r="A2044">
        <v>424</v>
      </c>
      <c r="B2044" t="s">
        <v>2098</v>
      </c>
      <c r="C2044" t="s">
        <v>2097</v>
      </c>
      <c r="D2044">
        <v>1396</v>
      </c>
      <c r="E2044">
        <v>2483</v>
      </c>
      <c r="F2044">
        <f t="shared" si="31"/>
        <v>3</v>
      </c>
      <c r="G2044" t="str">
        <f>STANDINGS_K[[#This Row],[League]]&amp;STANDINGS_K[[#This Row],[Team]]</f>
        <v>$150 Draft Champions Jan 21 1:00 pm Lg.3613Charger Bar 4</v>
      </c>
    </row>
    <row r="2045" spans="1:7" x14ac:dyDescent="0.25">
      <c r="A2045">
        <v>945</v>
      </c>
      <c r="B2045" t="s">
        <v>2100</v>
      </c>
      <c r="C2045" t="s">
        <v>2097</v>
      </c>
      <c r="D2045">
        <v>1324</v>
      </c>
      <c r="E2045">
        <v>1965</v>
      </c>
      <c r="F2045">
        <f t="shared" si="31"/>
        <v>4</v>
      </c>
      <c r="G2045" t="str">
        <f>STANDINGS_K[[#This Row],[League]]&amp;STANDINGS_K[[#This Row],[Team]]</f>
        <v>$150 Draft Champions Jan 21 1:00 pm Lg.3613Ehrman The German DC13</v>
      </c>
    </row>
    <row r="2046" spans="1:7" x14ac:dyDescent="0.25">
      <c r="A2046">
        <v>1144</v>
      </c>
      <c r="B2046" t="s">
        <v>2096</v>
      </c>
      <c r="C2046" t="s">
        <v>2097</v>
      </c>
      <c r="D2046">
        <v>1301</v>
      </c>
      <c r="E2046">
        <v>1767.5</v>
      </c>
      <c r="F2046">
        <f t="shared" si="31"/>
        <v>5</v>
      </c>
      <c r="G2046" t="str">
        <f>STANDINGS_K[[#This Row],[League]]&amp;STANDINGS_K[[#This Row],[Team]]</f>
        <v>$150 Draft Champions Jan 21 1:00 pm Lg.3613Team Platt</v>
      </c>
    </row>
    <row r="2047" spans="1:7" x14ac:dyDescent="0.25">
      <c r="A2047">
        <v>1149</v>
      </c>
      <c r="B2047">
        <v>11111</v>
      </c>
      <c r="C2047" t="s">
        <v>2097</v>
      </c>
      <c r="D2047">
        <v>1300</v>
      </c>
      <c r="E2047">
        <v>1758.5</v>
      </c>
      <c r="F2047">
        <f t="shared" si="31"/>
        <v>6</v>
      </c>
      <c r="G2047" t="str">
        <f>STANDINGS_K[[#This Row],[League]]&amp;STANDINGS_K[[#This Row],[Team]]</f>
        <v>$150 Draft Champions Jan 21 1:00 pm Lg.361311111</v>
      </c>
    </row>
    <row r="2048" spans="1:7" x14ac:dyDescent="0.25">
      <c r="A2048">
        <v>1429</v>
      </c>
      <c r="B2048" t="s">
        <v>912</v>
      </c>
      <c r="C2048" t="s">
        <v>2097</v>
      </c>
      <c r="D2048">
        <v>1264</v>
      </c>
      <c r="E2048">
        <v>1478</v>
      </c>
      <c r="F2048">
        <f t="shared" si="31"/>
        <v>7</v>
      </c>
      <c r="G2048" t="str">
        <f>STANDINGS_K[[#This Row],[League]]&amp;STANDINGS_K[[#This Row],[Team]]</f>
        <v>$150 Draft Champions Jan 21 1:00 pm Lg.3613BIG RED MACHINE</v>
      </c>
    </row>
    <row r="2049" spans="1:7" x14ac:dyDescent="0.25">
      <c r="A2049">
        <v>1551</v>
      </c>
      <c r="B2049" t="s">
        <v>2101</v>
      </c>
      <c r="C2049" t="s">
        <v>2097</v>
      </c>
      <c r="D2049">
        <v>1250</v>
      </c>
      <c r="E2049">
        <v>1360</v>
      </c>
      <c r="F2049">
        <f t="shared" si="31"/>
        <v>8</v>
      </c>
      <c r="G2049" t="str">
        <f>STANDINGS_K[[#This Row],[League]]&amp;STANDINGS_K[[#This Row],[Team]]</f>
        <v>$150 Draft Champions Jan 21 1:00 pm Lg.3613Just And Old Vet</v>
      </c>
    </row>
    <row r="2050" spans="1:7" x14ac:dyDescent="0.25">
      <c r="A2050">
        <v>1949</v>
      </c>
      <c r="B2050" t="s">
        <v>2102</v>
      </c>
      <c r="C2050" t="s">
        <v>2097</v>
      </c>
      <c r="D2050">
        <v>1200</v>
      </c>
      <c r="E2050">
        <v>958.5</v>
      </c>
      <c r="F2050">
        <f t="shared" si="31"/>
        <v>9</v>
      </c>
      <c r="G2050" t="str">
        <f>STANDINGS_K[[#This Row],[League]]&amp;STANDINGS_K[[#This Row],[Team]]</f>
        <v>$150 Draft Champions Jan 21 1:00 pm Lg.3613...Big Bang</v>
      </c>
    </row>
    <row r="2051" spans="1:7" x14ac:dyDescent="0.25">
      <c r="A2051">
        <v>2385</v>
      </c>
      <c r="B2051" t="s">
        <v>426</v>
      </c>
      <c r="C2051" t="s">
        <v>2097</v>
      </c>
      <c r="D2051">
        <v>1127</v>
      </c>
      <c r="E2051">
        <v>526.5</v>
      </c>
      <c r="F2051">
        <f t="shared" ref="F2051:F2114" si="32">IF(C2051=C2050,F2050+1,1)</f>
        <v>10</v>
      </c>
      <c r="G2051" t="str">
        <f>STANDINGS_K[[#This Row],[League]]&amp;STANDINGS_K[[#This Row],[Team]]</f>
        <v>$150 Draft Champions Jan 21 1:00 pm Lg.3613Team Fish</v>
      </c>
    </row>
    <row r="2052" spans="1:7" x14ac:dyDescent="0.25">
      <c r="A2052">
        <v>2511</v>
      </c>
      <c r="B2052" t="s">
        <v>2105</v>
      </c>
      <c r="C2052" t="s">
        <v>2097</v>
      </c>
      <c r="D2052">
        <v>1096</v>
      </c>
      <c r="E2052">
        <v>401</v>
      </c>
      <c r="F2052">
        <f t="shared" si="32"/>
        <v>11</v>
      </c>
      <c r="G2052" t="str">
        <f>STANDINGS_K[[#This Row],[League]]&amp;STANDINGS_K[[#This Row],[Team]]</f>
        <v>$150 Draft Champions Jan 21 1:00 pm Lg.3613Lyin' Eyes</v>
      </c>
    </row>
    <row r="2053" spans="1:7" x14ac:dyDescent="0.25">
      <c r="A2053">
        <v>2543</v>
      </c>
      <c r="B2053" t="s">
        <v>2099</v>
      </c>
      <c r="C2053" t="s">
        <v>2097</v>
      </c>
      <c r="D2053">
        <v>1088</v>
      </c>
      <c r="E2053">
        <v>368.5</v>
      </c>
      <c r="F2053">
        <f t="shared" si="32"/>
        <v>12</v>
      </c>
      <c r="G2053" t="str">
        <f>STANDINGS_K[[#This Row],[League]]&amp;STANDINGS_K[[#This Row],[Team]]</f>
        <v>$150 Draft Champions Jan 21 1:00 pm Lg.3613Knoblauch</v>
      </c>
    </row>
    <row r="2054" spans="1:7" x14ac:dyDescent="0.25">
      <c r="A2054">
        <v>2608</v>
      </c>
      <c r="B2054" t="s">
        <v>2103</v>
      </c>
      <c r="C2054" t="s">
        <v>2097</v>
      </c>
      <c r="D2054">
        <v>1066</v>
      </c>
      <c r="E2054">
        <v>301.5</v>
      </c>
      <c r="F2054">
        <f t="shared" si="32"/>
        <v>13</v>
      </c>
      <c r="G2054" t="str">
        <f>STANDINGS_K[[#This Row],[League]]&amp;STANDINGS_K[[#This Row],[Team]]</f>
        <v>$150 Draft Champions Jan 21 1:00 pm Lg.3613Harry Doyle All-Stars 3</v>
      </c>
    </row>
    <row r="2055" spans="1:7" x14ac:dyDescent="0.25">
      <c r="A2055">
        <v>2634</v>
      </c>
      <c r="B2055" t="s">
        <v>528</v>
      </c>
      <c r="C2055" t="s">
        <v>2097</v>
      </c>
      <c r="D2055">
        <v>1057</v>
      </c>
      <c r="E2055">
        <v>277</v>
      </c>
      <c r="F2055">
        <f t="shared" si="32"/>
        <v>14</v>
      </c>
      <c r="G2055" t="str">
        <f>STANDINGS_K[[#This Row],[League]]&amp;STANDINGS_K[[#This Row],[Team]]</f>
        <v>$150 Draft Champions Jan 21 1:00 pm Lg.3613Team Matthews</v>
      </c>
    </row>
    <row r="2056" spans="1:7" x14ac:dyDescent="0.25">
      <c r="A2056">
        <v>2822</v>
      </c>
      <c r="B2056" t="s">
        <v>2104</v>
      </c>
      <c r="C2056" t="s">
        <v>2097</v>
      </c>
      <c r="D2056">
        <v>960</v>
      </c>
      <c r="E2056">
        <v>89</v>
      </c>
      <c r="F2056">
        <f t="shared" si="32"/>
        <v>15</v>
      </c>
      <c r="G2056" t="str">
        <f>STANDINGS_K[[#This Row],[League]]&amp;STANDINGS_K[[#This Row],[Team]]</f>
        <v>$150 Draft Champions Jan 21 1:00 pm Lg.36132 shots of vodka</v>
      </c>
    </row>
    <row r="2057" spans="1:7" x14ac:dyDescent="0.25">
      <c r="A2057">
        <v>211</v>
      </c>
      <c r="B2057" t="s">
        <v>19</v>
      </c>
      <c r="C2057" t="s">
        <v>2108</v>
      </c>
      <c r="D2057">
        <v>1445</v>
      </c>
      <c r="E2057">
        <v>2700.5</v>
      </c>
      <c r="F2057">
        <f t="shared" si="32"/>
        <v>1</v>
      </c>
      <c r="G2057" t="str">
        <f>STANDINGS_K[[#This Row],[League]]&amp;STANDINGS_K[[#This Row],[Team]]</f>
        <v>$150 Draft Champions Jan 22 1:00 pm Lg.3614One Eyed Jack</v>
      </c>
    </row>
    <row r="2058" spans="1:7" x14ac:dyDescent="0.25">
      <c r="A2058">
        <v>300</v>
      </c>
      <c r="B2058" t="s">
        <v>391</v>
      </c>
      <c r="C2058" t="s">
        <v>2108</v>
      </c>
      <c r="D2058">
        <v>1422</v>
      </c>
      <c r="E2058">
        <v>2614</v>
      </c>
      <c r="F2058">
        <f t="shared" si="32"/>
        <v>2</v>
      </c>
      <c r="G2058" t="str">
        <f>STANDINGS_K[[#This Row],[League]]&amp;STANDINGS_K[[#This Row],[Team]]</f>
        <v>$150 Draft Champions Jan 22 1:00 pm Lg.3614Uski3</v>
      </c>
    </row>
    <row r="2059" spans="1:7" x14ac:dyDescent="0.25">
      <c r="A2059">
        <v>427</v>
      </c>
      <c r="B2059" t="s">
        <v>2114</v>
      </c>
      <c r="C2059" t="s">
        <v>2108</v>
      </c>
      <c r="D2059">
        <v>1396</v>
      </c>
      <c r="E2059">
        <v>2483</v>
      </c>
      <c r="F2059">
        <f t="shared" si="32"/>
        <v>3</v>
      </c>
      <c r="G2059" t="str">
        <f>STANDINGS_K[[#This Row],[League]]&amp;STANDINGS_K[[#This Row],[Team]]</f>
        <v>$150 Draft Champions Jan 22 1:00 pm Lg.3614Off the Head Homers</v>
      </c>
    </row>
    <row r="2060" spans="1:7" x14ac:dyDescent="0.25">
      <c r="A2060">
        <v>481</v>
      </c>
      <c r="B2060" t="s">
        <v>2107</v>
      </c>
      <c r="C2060" t="s">
        <v>2108</v>
      </c>
      <c r="D2060">
        <v>1387</v>
      </c>
      <c r="E2060">
        <v>2427.5</v>
      </c>
      <c r="F2060">
        <f t="shared" si="32"/>
        <v>4</v>
      </c>
      <c r="G2060" t="str">
        <f>STANDINGS_K[[#This Row],[League]]&amp;STANDINGS_K[[#This Row],[Team]]</f>
        <v>$150 Draft Champions Jan 22 1:00 pm Lg.3614Ju-Ju's Juggernauts</v>
      </c>
    </row>
    <row r="2061" spans="1:7" x14ac:dyDescent="0.25">
      <c r="A2061">
        <v>535</v>
      </c>
      <c r="B2061" t="s">
        <v>118</v>
      </c>
      <c r="C2061" t="s">
        <v>2108</v>
      </c>
      <c r="D2061">
        <v>1379</v>
      </c>
      <c r="E2061">
        <v>2374</v>
      </c>
      <c r="F2061">
        <f t="shared" si="32"/>
        <v>5</v>
      </c>
      <c r="G2061" t="str">
        <f>STANDINGS_K[[#This Row],[League]]&amp;STANDINGS_K[[#This Row],[Team]]</f>
        <v>$150 Draft Champions Jan 22 1:00 pm Lg.3614Bronx Yankees (DC6)</v>
      </c>
    </row>
    <row r="2062" spans="1:7" x14ac:dyDescent="0.25">
      <c r="A2062">
        <v>839</v>
      </c>
      <c r="B2062" t="s">
        <v>1844</v>
      </c>
      <c r="C2062" t="s">
        <v>2108</v>
      </c>
      <c r="D2062">
        <v>1335</v>
      </c>
      <c r="E2062">
        <v>2072</v>
      </c>
      <c r="F2062">
        <f t="shared" si="32"/>
        <v>6</v>
      </c>
      <c r="G2062" t="str">
        <f>STANDINGS_K[[#This Row],[League]]&amp;STANDINGS_K[[#This Row],[Team]]</f>
        <v>$150 Draft Champions Jan 22 1:00 pm Lg.3614SB Nation Royals Review</v>
      </c>
    </row>
    <row r="2063" spans="1:7" x14ac:dyDescent="0.25">
      <c r="A2063">
        <v>1165</v>
      </c>
      <c r="B2063" t="s">
        <v>726</v>
      </c>
      <c r="C2063" t="s">
        <v>2108</v>
      </c>
      <c r="D2063">
        <v>1299</v>
      </c>
      <c r="E2063">
        <v>1750</v>
      </c>
      <c r="F2063">
        <f t="shared" si="32"/>
        <v>7</v>
      </c>
      <c r="G2063" t="str">
        <f>STANDINGS_K[[#This Row],[League]]&amp;STANDINGS_K[[#This Row],[Team]]</f>
        <v>$150 Draft Champions Jan 22 1:00 pm Lg.3614Team Warner</v>
      </c>
    </row>
    <row r="2064" spans="1:7" x14ac:dyDescent="0.25">
      <c r="A2064">
        <v>1373</v>
      </c>
      <c r="B2064" t="s">
        <v>2110</v>
      </c>
      <c r="C2064" t="s">
        <v>2108</v>
      </c>
      <c r="D2064">
        <v>1270</v>
      </c>
      <c r="E2064">
        <v>1535.5</v>
      </c>
      <c r="F2064">
        <f t="shared" si="32"/>
        <v>8</v>
      </c>
      <c r="G2064" t="str">
        <f>STANDINGS_K[[#This Row],[League]]&amp;STANDINGS_K[[#This Row],[Team]]</f>
        <v>$150 Draft Champions Jan 22 1:00 pm Lg.3614Jersey Hitmen</v>
      </c>
    </row>
    <row r="2065" spans="1:7" x14ac:dyDescent="0.25">
      <c r="A2065">
        <v>1445</v>
      </c>
      <c r="B2065" t="s">
        <v>2112</v>
      </c>
      <c r="C2065" t="s">
        <v>2108</v>
      </c>
      <c r="D2065">
        <v>1262</v>
      </c>
      <c r="E2065">
        <v>1460.5</v>
      </c>
      <c r="F2065">
        <f t="shared" si="32"/>
        <v>9</v>
      </c>
      <c r="G2065" t="str">
        <f>STANDINGS_K[[#This Row],[League]]&amp;STANDINGS_K[[#This Row],[Team]]</f>
        <v>$150 Draft Champions Jan 22 1:00 pm Lg.3614Big Swifty</v>
      </c>
    </row>
    <row r="2066" spans="1:7" x14ac:dyDescent="0.25">
      <c r="A2066">
        <v>1701</v>
      </c>
      <c r="B2066" t="s">
        <v>2111</v>
      </c>
      <c r="C2066" t="s">
        <v>2108</v>
      </c>
      <c r="D2066">
        <v>1232</v>
      </c>
      <c r="E2066">
        <v>1209</v>
      </c>
      <c r="F2066">
        <f t="shared" si="32"/>
        <v>10</v>
      </c>
      <c r="G2066" t="str">
        <f>STANDINGS_K[[#This Row],[League]]&amp;STANDINGS_K[[#This Row],[Team]]</f>
        <v>$150 Draft Champions Jan 22 1:00 pm Lg.3614LUNKERS SD1</v>
      </c>
    </row>
    <row r="2067" spans="1:7" x14ac:dyDescent="0.25">
      <c r="A2067">
        <v>2118</v>
      </c>
      <c r="B2067" t="s">
        <v>2117</v>
      </c>
      <c r="C2067" t="s">
        <v>2108</v>
      </c>
      <c r="D2067">
        <v>1173</v>
      </c>
      <c r="E2067">
        <v>793.5</v>
      </c>
      <c r="F2067">
        <f t="shared" si="32"/>
        <v>11</v>
      </c>
      <c r="G2067" t="str">
        <f>STANDINGS_K[[#This Row],[League]]&amp;STANDINGS_K[[#This Row],[Team]]</f>
        <v>$150 Draft Champions Jan 22 1:00 pm Lg.3614Relaxed Brain</v>
      </c>
    </row>
    <row r="2068" spans="1:7" x14ac:dyDescent="0.25">
      <c r="A2068">
        <v>2423</v>
      </c>
      <c r="B2068" t="s">
        <v>2113</v>
      </c>
      <c r="C2068" t="s">
        <v>2108</v>
      </c>
      <c r="D2068">
        <v>1118</v>
      </c>
      <c r="E2068">
        <v>488.5</v>
      </c>
      <c r="F2068">
        <f t="shared" si="32"/>
        <v>12</v>
      </c>
      <c r="G2068" t="str">
        <f>STANDINGS_K[[#This Row],[League]]&amp;STANDINGS_K[[#This Row],[Team]]</f>
        <v>$150 Draft Champions Jan 22 1:00 pm Lg.3614Royale with Cheese</v>
      </c>
    </row>
    <row r="2069" spans="1:7" x14ac:dyDescent="0.25">
      <c r="A2069">
        <v>2526</v>
      </c>
      <c r="B2069" t="s">
        <v>2109</v>
      </c>
      <c r="C2069" t="s">
        <v>2108</v>
      </c>
      <c r="D2069">
        <v>1092</v>
      </c>
      <c r="E2069">
        <v>381</v>
      </c>
      <c r="F2069">
        <f t="shared" si="32"/>
        <v>13</v>
      </c>
      <c r="G2069" t="str">
        <f>STANDINGS_K[[#This Row],[League]]&amp;STANDINGS_K[[#This Row],[Team]]</f>
        <v>$150 Draft Champions Jan 22 1:00 pm Lg.36142016 WarmBeer ColdFood 1st</v>
      </c>
    </row>
    <row r="2070" spans="1:7" x14ac:dyDescent="0.25">
      <c r="A2070">
        <v>2536</v>
      </c>
      <c r="B2070" t="s">
        <v>2115</v>
      </c>
      <c r="C2070" t="s">
        <v>2108</v>
      </c>
      <c r="D2070">
        <v>1091</v>
      </c>
      <c r="E2070">
        <v>375.5</v>
      </c>
      <c r="F2070">
        <f t="shared" si="32"/>
        <v>14</v>
      </c>
      <c r="G2070" t="str">
        <f>STANDINGS_K[[#This Row],[League]]&amp;STANDINGS_K[[#This Row],[Team]]</f>
        <v>$150 Draft Champions Jan 22 1:00 pm Lg.3614Yak Attack 16</v>
      </c>
    </row>
    <row r="2071" spans="1:7" x14ac:dyDescent="0.25">
      <c r="A2071">
        <v>2797</v>
      </c>
      <c r="B2071" t="s">
        <v>2116</v>
      </c>
      <c r="C2071" t="s">
        <v>2108</v>
      </c>
      <c r="D2071">
        <v>979</v>
      </c>
      <c r="E2071">
        <v>113.5</v>
      </c>
      <c r="F2071">
        <f t="shared" si="32"/>
        <v>15</v>
      </c>
      <c r="G2071" t="str">
        <f>STANDINGS_K[[#This Row],[League]]&amp;STANDINGS_K[[#This Row],[Team]]</f>
        <v>$150 Draft Champions Jan 22 1:00 pm Lg.3614Kiss My El Chapo</v>
      </c>
    </row>
    <row r="2072" spans="1:7" x14ac:dyDescent="0.25">
      <c r="A2072">
        <v>203</v>
      </c>
      <c r="B2072" t="s">
        <v>2125</v>
      </c>
      <c r="C2072" t="s">
        <v>2119</v>
      </c>
      <c r="D2072">
        <v>1449</v>
      </c>
      <c r="E2072">
        <v>2709.5</v>
      </c>
      <c r="F2072">
        <f t="shared" si="32"/>
        <v>1</v>
      </c>
      <c r="G2072" t="str">
        <f>STANDINGS_K[[#This Row],[League]]&amp;STANDINGS_K[[#This Row],[Team]]</f>
        <v>$150 Draft Champions Jan 23 1:00 pm Lg.3616Sil E. Gewsez</v>
      </c>
    </row>
    <row r="2073" spans="1:7" x14ac:dyDescent="0.25">
      <c r="A2073">
        <v>399</v>
      </c>
      <c r="B2073" t="s">
        <v>2121</v>
      </c>
      <c r="C2073" t="s">
        <v>2119</v>
      </c>
      <c r="D2073">
        <v>1400</v>
      </c>
      <c r="E2073">
        <v>2513</v>
      </c>
      <c r="F2073">
        <f t="shared" si="32"/>
        <v>2</v>
      </c>
      <c r="G2073" t="str">
        <f>STANDINGS_K[[#This Row],[League]]&amp;STANDINGS_K[[#This Row],[Team]]</f>
        <v>$150 Draft Champions Jan 23 1:00 pm Lg.3616THE BAT PACK</v>
      </c>
    </row>
    <row r="2074" spans="1:7" x14ac:dyDescent="0.25">
      <c r="A2074">
        <v>572</v>
      </c>
      <c r="B2074" t="s">
        <v>2123</v>
      </c>
      <c r="C2074" t="s">
        <v>2119</v>
      </c>
      <c r="D2074">
        <v>1372</v>
      </c>
      <c r="E2074">
        <v>2339.5</v>
      </c>
      <c r="F2074">
        <f t="shared" si="32"/>
        <v>3</v>
      </c>
      <c r="G2074" t="str">
        <f>STANDINGS_K[[#This Row],[League]]&amp;STANDINGS_K[[#This Row],[Team]]</f>
        <v>$150 Draft Champions Jan 23 1:00 pm Lg.3616Luck Dynasty</v>
      </c>
    </row>
    <row r="2075" spans="1:7" x14ac:dyDescent="0.25">
      <c r="A2075">
        <v>652</v>
      </c>
      <c r="B2075" t="s">
        <v>2124</v>
      </c>
      <c r="C2075" t="s">
        <v>2119</v>
      </c>
      <c r="D2075">
        <v>1360</v>
      </c>
      <c r="E2075">
        <v>2260.5</v>
      </c>
      <c r="F2075">
        <f t="shared" si="32"/>
        <v>4</v>
      </c>
      <c r="G2075" t="str">
        <f>STANDINGS_K[[#This Row],[League]]&amp;STANDINGS_K[[#This Row],[Team]]</f>
        <v>$150 Draft Champions Jan 23 1:00 pm Lg.3616The Incredibles 2</v>
      </c>
    </row>
    <row r="2076" spans="1:7" x14ac:dyDescent="0.25">
      <c r="A2076">
        <v>916</v>
      </c>
      <c r="B2076" t="s">
        <v>130</v>
      </c>
      <c r="C2076" t="s">
        <v>2119</v>
      </c>
      <c r="D2076">
        <v>1328</v>
      </c>
      <c r="E2076">
        <v>1998</v>
      </c>
      <c r="F2076">
        <f t="shared" si="32"/>
        <v>5</v>
      </c>
      <c r="G2076" t="str">
        <f>STANDINGS_K[[#This Row],[League]]&amp;STANDINGS_K[[#This Row],[Team]]</f>
        <v>$150 Draft Champions Jan 23 1:00 pm Lg.3616PTPers</v>
      </c>
    </row>
    <row r="2077" spans="1:7" x14ac:dyDescent="0.25">
      <c r="A2077">
        <v>1318</v>
      </c>
      <c r="B2077" t="s">
        <v>249</v>
      </c>
      <c r="C2077" t="s">
        <v>2119</v>
      </c>
      <c r="D2077">
        <v>1276</v>
      </c>
      <c r="E2077">
        <v>1591.5</v>
      </c>
      <c r="F2077">
        <f t="shared" si="32"/>
        <v>6</v>
      </c>
      <c r="G2077" t="str">
        <f>STANDINGS_K[[#This Row],[League]]&amp;STANDINGS_K[[#This Row],[Team]]</f>
        <v>$150 Draft Champions Jan 23 1:00 pm Lg.3616OC Wolverines</v>
      </c>
    </row>
    <row r="2078" spans="1:7" x14ac:dyDescent="0.25">
      <c r="A2078">
        <v>1398</v>
      </c>
      <c r="B2078" t="s">
        <v>2122</v>
      </c>
      <c r="C2078" t="s">
        <v>2119</v>
      </c>
      <c r="D2078">
        <v>1267</v>
      </c>
      <c r="E2078">
        <v>1510</v>
      </c>
      <c r="F2078">
        <f t="shared" si="32"/>
        <v>7</v>
      </c>
      <c r="G2078" t="str">
        <f>STANDINGS_K[[#This Row],[League]]&amp;STANDINGS_K[[#This Row],[Team]]</f>
        <v>$150 Draft Champions Jan 23 1:00 pm Lg.3616Lets go!</v>
      </c>
    </row>
    <row r="2079" spans="1:7" x14ac:dyDescent="0.25">
      <c r="A2079">
        <v>1401</v>
      </c>
      <c r="B2079" t="s">
        <v>2120</v>
      </c>
      <c r="C2079" t="s">
        <v>2119</v>
      </c>
      <c r="D2079">
        <v>1267</v>
      </c>
      <c r="E2079">
        <v>1510</v>
      </c>
      <c r="F2079">
        <f t="shared" si="32"/>
        <v>8</v>
      </c>
      <c r="G2079" t="str">
        <f>STANDINGS_K[[#This Row],[League]]&amp;STANDINGS_K[[#This Row],[Team]]</f>
        <v>$150 Draft Champions Jan 23 1:00 pm Lg.3616RotoGut DC I</v>
      </c>
    </row>
    <row r="2080" spans="1:7" x14ac:dyDescent="0.25">
      <c r="A2080">
        <v>1420</v>
      </c>
      <c r="B2080" t="s">
        <v>2127</v>
      </c>
      <c r="C2080" t="s">
        <v>2119</v>
      </c>
      <c r="D2080">
        <v>1265</v>
      </c>
      <c r="E2080">
        <v>1487.5</v>
      </c>
      <c r="F2080">
        <f t="shared" si="32"/>
        <v>9</v>
      </c>
      <c r="G2080" t="str">
        <f>STANDINGS_K[[#This Row],[League]]&amp;STANDINGS_K[[#This Row],[Team]]</f>
        <v>$150 Draft Champions Jan 23 1:00 pm Lg.36161.21 Gigawatts</v>
      </c>
    </row>
    <row r="2081" spans="1:7" x14ac:dyDescent="0.25">
      <c r="A2081">
        <v>1484</v>
      </c>
      <c r="B2081" t="s">
        <v>202</v>
      </c>
      <c r="C2081" t="s">
        <v>2119</v>
      </c>
      <c r="D2081">
        <v>1258</v>
      </c>
      <c r="E2081">
        <v>1428</v>
      </c>
      <c r="F2081">
        <f t="shared" si="32"/>
        <v>10</v>
      </c>
      <c r="G2081" t="str">
        <f>STANDINGS_K[[#This Row],[League]]&amp;STANDINGS_K[[#This Row],[Team]]</f>
        <v>$150 Draft Champions Jan 23 1:00 pm Lg.3616One for the Dagger</v>
      </c>
    </row>
    <row r="2082" spans="1:7" x14ac:dyDescent="0.25">
      <c r="A2082">
        <v>1806</v>
      </c>
      <c r="B2082" t="s">
        <v>402</v>
      </c>
      <c r="C2082" t="s">
        <v>2119</v>
      </c>
      <c r="D2082">
        <v>1217</v>
      </c>
      <c r="E2082">
        <v>1107.5</v>
      </c>
      <c r="F2082">
        <f t="shared" si="32"/>
        <v>11</v>
      </c>
      <c r="G2082" t="str">
        <f>STANDINGS_K[[#This Row],[League]]&amp;STANDINGS_K[[#This Row],[Team]]</f>
        <v>$150 Draft Champions Jan 23 1:00 pm Lg.3616Team Leonard</v>
      </c>
    </row>
    <row r="2083" spans="1:7" x14ac:dyDescent="0.25">
      <c r="A2083">
        <v>1924</v>
      </c>
      <c r="B2083" t="s">
        <v>2118</v>
      </c>
      <c r="C2083" t="s">
        <v>2119</v>
      </c>
      <c r="D2083">
        <v>1203</v>
      </c>
      <c r="E2083">
        <v>985.5</v>
      </c>
      <c r="F2083">
        <f t="shared" si="32"/>
        <v>12</v>
      </c>
      <c r="G2083" t="str">
        <f>STANDINGS_K[[#This Row],[League]]&amp;STANDINGS_K[[#This Row],[Team]]</f>
        <v>$150 Draft Champions Jan 23 1:00 pm Lg.3616Fred dont like Beachballs</v>
      </c>
    </row>
    <row r="2084" spans="1:7" x14ac:dyDescent="0.25">
      <c r="A2084">
        <v>2449</v>
      </c>
      <c r="B2084" t="s">
        <v>2126</v>
      </c>
      <c r="C2084" t="s">
        <v>2119</v>
      </c>
      <c r="D2084">
        <v>1109</v>
      </c>
      <c r="E2084">
        <v>459.5</v>
      </c>
      <c r="F2084">
        <f t="shared" si="32"/>
        <v>13</v>
      </c>
      <c r="G2084" t="str">
        <f>STANDINGS_K[[#This Row],[League]]&amp;STANDINGS_K[[#This Row],[Team]]</f>
        <v>$150 Draft Champions Jan 23 1:00 pm Lg.3616Cecil Fielder's Ass</v>
      </c>
    </row>
    <row r="2085" spans="1:7" x14ac:dyDescent="0.25">
      <c r="A2085">
        <v>2503</v>
      </c>
      <c r="B2085" t="s">
        <v>2128</v>
      </c>
      <c r="C2085" t="s">
        <v>2119</v>
      </c>
      <c r="D2085">
        <v>1097</v>
      </c>
      <c r="E2085">
        <v>406</v>
      </c>
      <c r="F2085">
        <f t="shared" si="32"/>
        <v>14</v>
      </c>
      <c r="G2085" t="str">
        <f>STANDINGS_K[[#This Row],[League]]&amp;STANDINGS_K[[#This Row],[Team]]</f>
        <v>$150 Draft Champions Jan 23 1:00 pm Lg.3616DKS Reds</v>
      </c>
    </row>
    <row r="2086" spans="1:7" x14ac:dyDescent="0.25">
      <c r="A2086">
        <v>2878</v>
      </c>
      <c r="B2086" t="s">
        <v>584</v>
      </c>
      <c r="C2086" t="s">
        <v>2119</v>
      </c>
      <c r="D2086">
        <v>897</v>
      </c>
      <c r="E2086">
        <v>33</v>
      </c>
      <c r="F2086">
        <f t="shared" si="32"/>
        <v>15</v>
      </c>
      <c r="G2086" t="str">
        <f>STANDINGS_K[[#This Row],[League]]&amp;STANDINGS_K[[#This Row],[Team]]</f>
        <v>$150 Draft Champions Jan 23 1:00 pm Lg.3616Team Hughes</v>
      </c>
    </row>
    <row r="2087" spans="1:7" x14ac:dyDescent="0.25">
      <c r="A2087">
        <v>188</v>
      </c>
      <c r="B2087" t="s">
        <v>107</v>
      </c>
      <c r="C2087" t="s">
        <v>2130</v>
      </c>
      <c r="D2087">
        <v>1454</v>
      </c>
      <c r="E2087">
        <v>2723</v>
      </c>
      <c r="F2087">
        <f t="shared" si="32"/>
        <v>1</v>
      </c>
      <c r="G2087" t="str">
        <f>STANDINGS_K[[#This Row],[League]]&amp;STANDINGS_K[[#This Row],[Team]]</f>
        <v>$150 Draft Champions Jan 24 1:00 pm Lg.3620Team Scott</v>
      </c>
    </row>
    <row r="2088" spans="1:7" x14ac:dyDescent="0.25">
      <c r="A2088">
        <v>220</v>
      </c>
      <c r="B2088" t="s">
        <v>2132</v>
      </c>
      <c r="C2088" t="s">
        <v>2130</v>
      </c>
      <c r="D2088">
        <v>1443</v>
      </c>
      <c r="E2088">
        <v>2692.5</v>
      </c>
      <c r="F2088">
        <f t="shared" si="32"/>
        <v>2</v>
      </c>
      <c r="G2088" t="str">
        <f>STANDINGS_K[[#This Row],[League]]&amp;STANDINGS_K[[#This Row],[Team]]</f>
        <v>$150 Draft Champions Jan 24 1:00 pm Lg.3620Radical 3-4</v>
      </c>
    </row>
    <row r="2089" spans="1:7" x14ac:dyDescent="0.25">
      <c r="A2089">
        <v>854</v>
      </c>
      <c r="B2089" t="s">
        <v>2134</v>
      </c>
      <c r="C2089" t="s">
        <v>2130</v>
      </c>
      <c r="D2089">
        <v>1333</v>
      </c>
      <c r="E2089">
        <v>2057.5</v>
      </c>
      <c r="F2089">
        <f t="shared" si="32"/>
        <v>3</v>
      </c>
      <c r="G2089" t="str">
        <f>STANDINGS_K[[#This Row],[League]]&amp;STANDINGS_K[[#This Row],[Team]]</f>
        <v>$150 Draft Champions Jan 24 1:00 pm Lg.3620Team Clarke - 3</v>
      </c>
    </row>
    <row r="2090" spans="1:7" x14ac:dyDescent="0.25">
      <c r="A2090">
        <v>861</v>
      </c>
      <c r="B2090" t="s">
        <v>2131</v>
      </c>
      <c r="C2090" t="s">
        <v>2130</v>
      </c>
      <c r="D2090">
        <v>1332</v>
      </c>
      <c r="E2090">
        <v>2049</v>
      </c>
      <c r="F2090">
        <f t="shared" si="32"/>
        <v>4</v>
      </c>
      <c r="G2090" t="str">
        <f>STANDINGS_K[[#This Row],[League]]&amp;STANDINGS_K[[#This Row],[Team]]</f>
        <v>$150 Draft Champions Jan 24 1:00 pm Lg.3620JSK Rockers</v>
      </c>
    </row>
    <row r="2091" spans="1:7" x14ac:dyDescent="0.25">
      <c r="A2091">
        <v>892</v>
      </c>
      <c r="B2091" t="s">
        <v>2129</v>
      </c>
      <c r="C2091" t="s">
        <v>2130</v>
      </c>
      <c r="D2091">
        <v>1330</v>
      </c>
      <c r="E2091">
        <v>2023.5</v>
      </c>
      <c r="F2091">
        <f t="shared" si="32"/>
        <v>5</v>
      </c>
      <c r="G2091" t="str">
        <f>STANDINGS_K[[#This Row],[League]]&amp;STANDINGS_K[[#This Row],[Team]]</f>
        <v>$150 Draft Champions Jan 24 1:00 pm Lg.3620Trout's Misfits</v>
      </c>
    </row>
    <row r="2092" spans="1:7" x14ac:dyDescent="0.25">
      <c r="A2092">
        <v>904</v>
      </c>
      <c r="B2092" t="s">
        <v>19</v>
      </c>
      <c r="C2092" t="s">
        <v>2130</v>
      </c>
      <c r="D2092">
        <v>1329</v>
      </c>
      <c r="E2092">
        <v>2009</v>
      </c>
      <c r="F2092">
        <f t="shared" si="32"/>
        <v>6</v>
      </c>
      <c r="G2092" t="str">
        <f>STANDINGS_K[[#This Row],[League]]&amp;STANDINGS_K[[#This Row],[Team]]</f>
        <v>$150 Draft Champions Jan 24 1:00 pm Lg.3620One Eyed Jack</v>
      </c>
    </row>
    <row r="2093" spans="1:7" x14ac:dyDescent="0.25">
      <c r="A2093">
        <v>956</v>
      </c>
      <c r="B2093" t="s">
        <v>302</v>
      </c>
      <c r="C2093" t="s">
        <v>2130</v>
      </c>
      <c r="D2093">
        <v>1322</v>
      </c>
      <c r="E2093">
        <v>1954</v>
      </c>
      <c r="F2093">
        <f t="shared" si="32"/>
        <v>7</v>
      </c>
      <c r="G2093" t="str">
        <f>STANDINGS_K[[#This Row],[League]]&amp;STANDINGS_K[[#This Row],[Team]]</f>
        <v>$150 Draft Champions Jan 24 1:00 pm Lg.3620Don Mattingly's Sideburns</v>
      </c>
    </row>
    <row r="2094" spans="1:7" x14ac:dyDescent="0.25">
      <c r="A2094">
        <v>963</v>
      </c>
      <c r="B2094" t="s">
        <v>2135</v>
      </c>
      <c r="C2094" t="s">
        <v>2130</v>
      </c>
      <c r="D2094">
        <v>1321</v>
      </c>
      <c r="E2094">
        <v>1942</v>
      </c>
      <c r="F2094">
        <f t="shared" si="32"/>
        <v>8</v>
      </c>
      <c r="G2094" t="str">
        <f>STANDINGS_K[[#This Row],[League]]&amp;STANDINGS_K[[#This Row],[Team]]</f>
        <v>$150 Draft Champions Jan 24 1:00 pm Lg.3620HOOKSLIDE</v>
      </c>
    </row>
    <row r="2095" spans="1:7" x14ac:dyDescent="0.25">
      <c r="A2095">
        <v>1010</v>
      </c>
      <c r="B2095" t="s">
        <v>529</v>
      </c>
      <c r="C2095" t="s">
        <v>2130</v>
      </c>
      <c r="D2095">
        <v>1314</v>
      </c>
      <c r="E2095">
        <v>1895.5</v>
      </c>
      <c r="F2095">
        <f t="shared" si="32"/>
        <v>9</v>
      </c>
      <c r="G2095" t="str">
        <f>STANDINGS_K[[#This Row],[League]]&amp;STANDINGS_K[[#This Row],[Team]]</f>
        <v>$150 Draft Champions Jan 24 1:00 pm Lg.3620Campbell Toe</v>
      </c>
    </row>
    <row r="2096" spans="1:7" x14ac:dyDescent="0.25">
      <c r="A2096">
        <v>1259</v>
      </c>
      <c r="B2096" t="s">
        <v>2136</v>
      </c>
      <c r="C2096" t="s">
        <v>2130</v>
      </c>
      <c r="D2096">
        <v>1284</v>
      </c>
      <c r="E2096">
        <v>1648.5</v>
      </c>
      <c r="F2096">
        <f t="shared" si="32"/>
        <v>10</v>
      </c>
      <c r="G2096" t="str">
        <f>STANDINGS_K[[#This Row],[League]]&amp;STANDINGS_K[[#This Row],[Team]]</f>
        <v>$150 Draft Champions Jan 24 1:00 pm Lg.36201899 CLEVELAND SPIDERS</v>
      </c>
    </row>
    <row r="2097" spans="1:7" x14ac:dyDescent="0.25">
      <c r="A2097">
        <v>1316</v>
      </c>
      <c r="B2097" t="s">
        <v>300</v>
      </c>
      <c r="C2097" t="s">
        <v>2130</v>
      </c>
      <c r="D2097">
        <v>1276</v>
      </c>
      <c r="E2097">
        <v>1591.5</v>
      </c>
      <c r="F2097">
        <f t="shared" si="32"/>
        <v>11</v>
      </c>
      <c r="G2097" t="str">
        <f>STANDINGS_K[[#This Row],[League]]&amp;STANDINGS_K[[#This Row],[Team]]</f>
        <v>$150 Draft Champions Jan 24 1:00 pm Lg.3620Farm Animal of War</v>
      </c>
    </row>
    <row r="2098" spans="1:7" x14ac:dyDescent="0.25">
      <c r="A2098">
        <v>2051</v>
      </c>
      <c r="B2098" t="s">
        <v>2133</v>
      </c>
      <c r="C2098" t="s">
        <v>2130</v>
      </c>
      <c r="D2098">
        <v>1184</v>
      </c>
      <c r="E2098">
        <v>862.5</v>
      </c>
      <c r="F2098">
        <f t="shared" si="32"/>
        <v>12</v>
      </c>
      <c r="G2098" t="str">
        <f>STANDINGS_K[[#This Row],[League]]&amp;STANDINGS_K[[#This Row],[Team]]</f>
        <v>$150 Draft Champions Jan 24 1:00 pm Lg.3620Vida's Blues no. 2</v>
      </c>
    </row>
    <row r="2099" spans="1:7" x14ac:dyDescent="0.25">
      <c r="A2099">
        <v>2731</v>
      </c>
      <c r="B2099" t="s">
        <v>533</v>
      </c>
      <c r="C2099" t="s">
        <v>2130</v>
      </c>
      <c r="D2099">
        <v>1015</v>
      </c>
      <c r="E2099">
        <v>178</v>
      </c>
      <c r="F2099">
        <f t="shared" si="32"/>
        <v>13</v>
      </c>
      <c r="G2099" t="str">
        <f>STANDINGS_K[[#This Row],[League]]&amp;STANDINGS_K[[#This Row],[Team]]</f>
        <v>$150 Draft Champions Jan 24 1:00 pm Lg.3620Funnies2</v>
      </c>
    </row>
    <row r="2100" spans="1:7" x14ac:dyDescent="0.25">
      <c r="A2100">
        <v>2778</v>
      </c>
      <c r="B2100" t="s">
        <v>22</v>
      </c>
      <c r="C2100" t="s">
        <v>2130</v>
      </c>
      <c r="D2100">
        <v>992</v>
      </c>
      <c r="E2100">
        <v>132.5</v>
      </c>
      <c r="F2100">
        <f t="shared" si="32"/>
        <v>14</v>
      </c>
      <c r="G2100" t="str">
        <f>STANDINGS_K[[#This Row],[League]]&amp;STANDINGS_K[[#This Row],[Team]]</f>
        <v>$150 Draft Champions Jan 24 1:00 pm Lg.3620Rube Nation</v>
      </c>
    </row>
    <row r="2101" spans="1:7" x14ac:dyDescent="0.25">
      <c r="A2101">
        <v>2826</v>
      </c>
      <c r="B2101" t="s">
        <v>89</v>
      </c>
      <c r="C2101" t="s">
        <v>2130</v>
      </c>
      <c r="D2101">
        <v>958</v>
      </c>
      <c r="E2101">
        <v>84.5</v>
      </c>
      <c r="F2101">
        <f t="shared" si="32"/>
        <v>15</v>
      </c>
      <c r="G2101" t="str">
        <f>STANDINGS_K[[#This Row],[League]]&amp;STANDINGS_K[[#This Row],[Team]]</f>
        <v>$150 Draft Champions Jan 24 1:00 pm Lg.3620Springfield Homers</v>
      </c>
    </row>
    <row r="2102" spans="1:7" x14ac:dyDescent="0.25">
      <c r="A2102">
        <v>76</v>
      </c>
      <c r="B2102" t="s">
        <v>16</v>
      </c>
      <c r="C2102" t="s">
        <v>2138</v>
      </c>
      <c r="D2102">
        <v>1498</v>
      </c>
      <c r="E2102">
        <v>2835</v>
      </c>
      <c r="F2102">
        <f t="shared" si="32"/>
        <v>1</v>
      </c>
      <c r="G2102" t="str">
        <f>STANDINGS_K[[#This Row],[League]]&amp;STANDINGS_K[[#This Row],[Team]]</f>
        <v>$150 Draft Champions Jan 24 1:00 pm Lg.3622Team Phan</v>
      </c>
    </row>
    <row r="2103" spans="1:7" x14ac:dyDescent="0.25">
      <c r="A2103">
        <v>337</v>
      </c>
      <c r="B2103" t="s">
        <v>2139</v>
      </c>
      <c r="C2103" t="s">
        <v>2138</v>
      </c>
      <c r="D2103">
        <v>1410</v>
      </c>
      <c r="E2103">
        <v>2573</v>
      </c>
      <c r="F2103">
        <f t="shared" si="32"/>
        <v>2</v>
      </c>
      <c r="G2103" t="str">
        <f>STANDINGS_K[[#This Row],[League]]&amp;STANDINGS_K[[#This Row],[Team]]</f>
        <v>$150 Draft Champions Jan 24 1:00 pm Lg.3622CocoCrispies</v>
      </c>
    </row>
    <row r="2104" spans="1:7" x14ac:dyDescent="0.25">
      <c r="A2104">
        <v>382</v>
      </c>
      <c r="B2104" t="s">
        <v>353</v>
      </c>
      <c r="C2104" t="s">
        <v>2138</v>
      </c>
      <c r="D2104">
        <v>1402</v>
      </c>
      <c r="E2104">
        <v>2526</v>
      </c>
      <c r="F2104">
        <f t="shared" si="32"/>
        <v>3</v>
      </c>
      <c r="G2104" t="str">
        <f>STANDINGS_K[[#This Row],[League]]&amp;STANDINGS_K[[#This Row],[Team]]</f>
        <v>$150 Draft Champions Jan 24 1:00 pm Lg.3622Jimpat</v>
      </c>
    </row>
    <row r="2105" spans="1:7" x14ac:dyDescent="0.25">
      <c r="A2105">
        <v>389</v>
      </c>
      <c r="B2105" t="s">
        <v>286</v>
      </c>
      <c r="C2105" t="s">
        <v>2138</v>
      </c>
      <c r="D2105">
        <v>1402</v>
      </c>
      <c r="E2105">
        <v>2526</v>
      </c>
      <c r="F2105">
        <f t="shared" si="32"/>
        <v>4</v>
      </c>
      <c r="G2105" t="str">
        <f>STANDINGS_K[[#This Row],[League]]&amp;STANDINGS_K[[#This Row],[Team]]</f>
        <v>$150 Draft Champions Jan 24 1:00 pm Lg.3622Team Williams</v>
      </c>
    </row>
    <row r="2106" spans="1:7" x14ac:dyDescent="0.25">
      <c r="A2106">
        <v>757</v>
      </c>
      <c r="B2106" t="s">
        <v>2140</v>
      </c>
      <c r="C2106" t="s">
        <v>2138</v>
      </c>
      <c r="D2106">
        <v>1346</v>
      </c>
      <c r="E2106">
        <v>2151.5</v>
      </c>
      <c r="F2106">
        <f t="shared" si="32"/>
        <v>5</v>
      </c>
      <c r="G2106" t="str">
        <f>STANDINGS_K[[#This Row],[League]]&amp;STANDINGS_K[[#This Row],[Team]]</f>
        <v>$150 Draft Champions Jan 24 1:00 pm Lg.3622Jobu's Heroes #3</v>
      </c>
    </row>
    <row r="2107" spans="1:7" x14ac:dyDescent="0.25">
      <c r="A2107">
        <v>847</v>
      </c>
      <c r="B2107" t="s">
        <v>2142</v>
      </c>
      <c r="C2107" t="s">
        <v>2138</v>
      </c>
      <c r="D2107">
        <v>1334</v>
      </c>
      <c r="E2107">
        <v>2064.5</v>
      </c>
      <c r="F2107">
        <f t="shared" si="32"/>
        <v>6</v>
      </c>
      <c r="G2107" t="str">
        <f>STANDINGS_K[[#This Row],[League]]&amp;STANDINGS_K[[#This Row],[Team]]</f>
        <v>$150 Draft Champions Jan 24 1:00 pm Lg.3622Evil Knebel</v>
      </c>
    </row>
    <row r="2108" spans="1:7" x14ac:dyDescent="0.25">
      <c r="A2108">
        <v>1489</v>
      </c>
      <c r="B2108" t="s">
        <v>2143</v>
      </c>
      <c r="C2108" t="s">
        <v>2138</v>
      </c>
      <c r="D2108">
        <v>1257</v>
      </c>
      <c r="E2108">
        <v>1422</v>
      </c>
      <c r="F2108">
        <f t="shared" si="32"/>
        <v>7</v>
      </c>
      <c r="G2108" t="str">
        <f>STANDINGS_K[[#This Row],[League]]&amp;STANDINGS_K[[#This Row],[Team]]</f>
        <v>$150 Draft Champions Jan 24 1:00 pm Lg.3622Space Pants</v>
      </c>
    </row>
    <row r="2109" spans="1:7" x14ac:dyDescent="0.25">
      <c r="A2109">
        <v>1797</v>
      </c>
      <c r="B2109" t="s">
        <v>1466</v>
      </c>
      <c r="C2109" t="s">
        <v>2138</v>
      </c>
      <c r="D2109">
        <v>1218</v>
      </c>
      <c r="E2109">
        <v>1116</v>
      </c>
      <c r="F2109">
        <f t="shared" si="32"/>
        <v>8</v>
      </c>
      <c r="G2109" t="str">
        <f>STANDINGS_K[[#This Row],[League]]&amp;STANDINGS_K[[#This Row],[Team]]</f>
        <v>$150 Draft Champions Jan 24 1:00 pm Lg.3622Team Robbins</v>
      </c>
    </row>
    <row r="2110" spans="1:7" x14ac:dyDescent="0.25">
      <c r="A2110">
        <v>1899</v>
      </c>
      <c r="B2110" t="s">
        <v>469</v>
      </c>
      <c r="C2110" t="s">
        <v>2138</v>
      </c>
      <c r="D2110">
        <v>1205</v>
      </c>
      <c r="E2110">
        <v>1010.5</v>
      </c>
      <c r="F2110">
        <f t="shared" si="32"/>
        <v>9</v>
      </c>
      <c r="G2110" t="str">
        <f>STANDINGS_K[[#This Row],[League]]&amp;STANDINGS_K[[#This Row],[Team]]</f>
        <v>$150 Draft Champions Jan 24 1:00 pm Lg.3622Poopy Tooth 5</v>
      </c>
    </row>
    <row r="2111" spans="1:7" x14ac:dyDescent="0.25">
      <c r="A2111">
        <v>2008</v>
      </c>
      <c r="B2111" t="s">
        <v>2146</v>
      </c>
      <c r="C2111" t="s">
        <v>2138</v>
      </c>
      <c r="D2111">
        <v>1190</v>
      </c>
      <c r="E2111">
        <v>901.5</v>
      </c>
      <c r="F2111">
        <f t="shared" si="32"/>
        <v>10</v>
      </c>
      <c r="G2111" t="str">
        <f>STANDINGS_K[[#This Row],[League]]&amp;STANDINGS_K[[#This Row],[Team]]</f>
        <v>$150 Draft Champions Jan 24 1:00 pm Lg.3622Immuno Cespedes</v>
      </c>
    </row>
    <row r="2112" spans="1:7" x14ac:dyDescent="0.25">
      <c r="A2112">
        <v>2290</v>
      </c>
      <c r="B2112" t="s">
        <v>2141</v>
      </c>
      <c r="C2112" t="s">
        <v>2138</v>
      </c>
      <c r="D2112">
        <v>1145</v>
      </c>
      <c r="E2112">
        <v>617.5</v>
      </c>
      <c r="F2112">
        <f t="shared" si="32"/>
        <v>11</v>
      </c>
      <c r="G2112" t="str">
        <f>STANDINGS_K[[#This Row],[League]]&amp;STANDINGS_K[[#This Row],[Team]]</f>
        <v>$150 Draft Champions Jan 24 1:00 pm Lg.3622Colt 45</v>
      </c>
    </row>
    <row r="2113" spans="1:7" x14ac:dyDescent="0.25">
      <c r="A2113">
        <v>2491</v>
      </c>
      <c r="B2113" t="s">
        <v>212</v>
      </c>
      <c r="C2113" t="s">
        <v>2138</v>
      </c>
      <c r="D2113">
        <v>1101</v>
      </c>
      <c r="E2113">
        <v>422.5</v>
      </c>
      <c r="F2113">
        <f t="shared" si="32"/>
        <v>12</v>
      </c>
      <c r="G2113" t="str">
        <f>STANDINGS_K[[#This Row],[League]]&amp;STANDINGS_K[[#This Row],[Team]]</f>
        <v>$150 Draft Champions Jan 24 1:00 pm Lg.3622Team kuhn</v>
      </c>
    </row>
    <row r="2114" spans="1:7" x14ac:dyDescent="0.25">
      <c r="A2114">
        <v>2527</v>
      </c>
      <c r="B2114" t="s">
        <v>2144</v>
      </c>
      <c r="C2114" t="s">
        <v>2138</v>
      </c>
      <c r="D2114">
        <v>1092</v>
      </c>
      <c r="E2114">
        <v>381</v>
      </c>
      <c r="F2114">
        <f t="shared" si="32"/>
        <v>13</v>
      </c>
      <c r="G2114" t="str">
        <f>STANDINGS_K[[#This Row],[League]]&amp;STANDINGS_K[[#This Row],[Team]]</f>
        <v>$150 Draft Champions Jan 24 1:00 pm Lg.3622Barbarians At The Yard</v>
      </c>
    </row>
    <row r="2115" spans="1:7" x14ac:dyDescent="0.25">
      <c r="A2115">
        <v>2706</v>
      </c>
      <c r="B2115" t="s">
        <v>2145</v>
      </c>
      <c r="C2115" t="s">
        <v>2138</v>
      </c>
      <c r="D2115">
        <v>1028</v>
      </c>
      <c r="E2115">
        <v>205</v>
      </c>
      <c r="F2115">
        <f t="shared" ref="F2115:F2178" si="33">IF(C2115=C2114,F2114+1,1)</f>
        <v>14</v>
      </c>
      <c r="G2115" t="str">
        <f>STANDINGS_K[[#This Row],[League]]&amp;STANDINGS_K[[#This Row],[Team]]</f>
        <v>$150 Draft Champions Jan 24 1:00 pm Lg.3622Tulo-git 2 Quit</v>
      </c>
    </row>
    <row r="2116" spans="1:7" x14ac:dyDescent="0.25">
      <c r="A2116">
        <v>2802</v>
      </c>
      <c r="B2116" t="s">
        <v>2137</v>
      </c>
      <c r="C2116" t="s">
        <v>2138</v>
      </c>
      <c r="D2116">
        <v>976</v>
      </c>
      <c r="E2116">
        <v>108.5</v>
      </c>
      <c r="F2116">
        <f t="shared" si="33"/>
        <v>15</v>
      </c>
      <c r="G2116" t="str">
        <f>STANDINGS_K[[#This Row],[League]]&amp;STANDINGS_K[[#This Row],[Team]]</f>
        <v>$150 Draft Champions Jan 24 1:00 pm Lg.3622Habitual Line-Steppers</v>
      </c>
    </row>
    <row r="2117" spans="1:7" x14ac:dyDescent="0.25">
      <c r="A2117">
        <v>8</v>
      </c>
      <c r="B2117" t="s">
        <v>2158</v>
      </c>
      <c r="C2117" t="s">
        <v>2148</v>
      </c>
      <c r="D2117">
        <v>1587</v>
      </c>
      <c r="E2117">
        <v>2903</v>
      </c>
      <c r="F2117">
        <f t="shared" si="33"/>
        <v>1</v>
      </c>
      <c r="G2117" t="str">
        <f>STANDINGS_K[[#This Row],[League]]&amp;STANDINGS_K[[#This Row],[Team]]</f>
        <v>$150 Draft Champions Jan 25 1:00 pm Lg.3624Just Enough 2 Win</v>
      </c>
    </row>
    <row r="2118" spans="1:7" x14ac:dyDescent="0.25">
      <c r="A2118">
        <v>167</v>
      </c>
      <c r="B2118" t="s">
        <v>2151</v>
      </c>
      <c r="C2118" t="s">
        <v>2148</v>
      </c>
      <c r="D2118">
        <v>1460</v>
      </c>
      <c r="E2118">
        <v>2743.5</v>
      </c>
      <c r="F2118">
        <f t="shared" si="33"/>
        <v>2</v>
      </c>
      <c r="G2118" t="str">
        <f>STANDINGS_K[[#This Row],[League]]&amp;STANDINGS_K[[#This Row],[Team]]</f>
        <v>$150 Draft Champions Jan 25 1:00 pm Lg.3624Jumpman</v>
      </c>
    </row>
    <row r="2119" spans="1:7" x14ac:dyDescent="0.25">
      <c r="A2119">
        <v>192</v>
      </c>
      <c r="B2119" t="s">
        <v>2154</v>
      </c>
      <c r="C2119" t="s">
        <v>2148</v>
      </c>
      <c r="D2119">
        <v>1453</v>
      </c>
      <c r="E2119">
        <v>2720</v>
      </c>
      <c r="F2119">
        <f t="shared" si="33"/>
        <v>3</v>
      </c>
      <c r="G2119" t="str">
        <f>STANDINGS_K[[#This Row],[League]]&amp;STANDINGS_K[[#This Row],[Team]]</f>
        <v>$150 Draft Champions Jan 25 1:00 pm Lg.3624Vaccaro and Nando Yay!</v>
      </c>
    </row>
    <row r="2120" spans="1:7" x14ac:dyDescent="0.25">
      <c r="A2120">
        <v>718</v>
      </c>
      <c r="B2120" t="s">
        <v>2159</v>
      </c>
      <c r="C2120" t="s">
        <v>2148</v>
      </c>
      <c r="D2120">
        <v>1350</v>
      </c>
      <c r="E2120">
        <v>2191</v>
      </c>
      <c r="F2120">
        <f t="shared" si="33"/>
        <v>4</v>
      </c>
      <c r="G2120" t="str">
        <f>STANDINGS_K[[#This Row],[League]]&amp;STANDINGS_K[[#This Row],[Team]]</f>
        <v>$150 Draft Champions Jan 25 1:00 pm Lg.3624Buehrle's Heater</v>
      </c>
    </row>
    <row r="2121" spans="1:7" x14ac:dyDescent="0.25">
      <c r="A2121">
        <v>1004</v>
      </c>
      <c r="B2121" t="s">
        <v>2149</v>
      </c>
      <c r="C2121" t="s">
        <v>2148</v>
      </c>
      <c r="D2121">
        <v>1315</v>
      </c>
      <c r="E2121">
        <v>1905.5</v>
      </c>
      <c r="F2121">
        <f t="shared" si="33"/>
        <v>5</v>
      </c>
      <c r="G2121" t="str">
        <f>STANDINGS_K[[#This Row],[League]]&amp;STANDINGS_K[[#This Row],[Team]]</f>
        <v>$150 Draft Champions Jan 25 1:00 pm Lg.3624SpinningSeams9</v>
      </c>
    </row>
    <row r="2122" spans="1:7" x14ac:dyDescent="0.25">
      <c r="A2122">
        <v>1594</v>
      </c>
      <c r="B2122" t="s">
        <v>2150</v>
      </c>
      <c r="C2122" t="s">
        <v>2148</v>
      </c>
      <c r="D2122">
        <v>1246</v>
      </c>
      <c r="E2122">
        <v>1316</v>
      </c>
      <c r="F2122">
        <f t="shared" si="33"/>
        <v>6</v>
      </c>
      <c r="G2122" t="str">
        <f>STANDINGS_K[[#This Row],[League]]&amp;STANDINGS_K[[#This Row],[Team]]</f>
        <v>$150 Draft Champions Jan 25 1:00 pm Lg.3624JH Racing</v>
      </c>
    </row>
    <row r="2123" spans="1:7" x14ac:dyDescent="0.25">
      <c r="A2123">
        <v>1841</v>
      </c>
      <c r="B2123" t="s">
        <v>2147</v>
      </c>
      <c r="C2123" t="s">
        <v>2148</v>
      </c>
      <c r="D2123">
        <v>1213</v>
      </c>
      <c r="E2123">
        <v>1071</v>
      </c>
      <c r="F2123">
        <f t="shared" si="33"/>
        <v>7</v>
      </c>
      <c r="G2123" t="str">
        <f>STANDINGS_K[[#This Row],[League]]&amp;STANDINGS_K[[#This Row],[Team]]</f>
        <v>$150 Draft Champions Jan 25 1:00 pm Lg.3624Timbers</v>
      </c>
    </row>
    <row r="2124" spans="1:7" x14ac:dyDescent="0.25">
      <c r="A2124">
        <v>1959</v>
      </c>
      <c r="B2124" t="s">
        <v>2157</v>
      </c>
      <c r="C2124" t="s">
        <v>2148</v>
      </c>
      <c r="D2124">
        <v>1199</v>
      </c>
      <c r="E2124">
        <v>951</v>
      </c>
      <c r="F2124">
        <f t="shared" si="33"/>
        <v>8</v>
      </c>
      <c r="G2124" t="str">
        <f>STANDINGS_K[[#This Row],[League]]&amp;STANDINGS_K[[#This Row],[Team]]</f>
        <v>$150 Draft Champions Jan 25 1:00 pm Lg.3624Fido's Spoon</v>
      </c>
    </row>
    <row r="2125" spans="1:7" x14ac:dyDescent="0.25">
      <c r="A2125">
        <v>1964</v>
      </c>
      <c r="B2125" t="s">
        <v>2155</v>
      </c>
      <c r="C2125" t="s">
        <v>2148</v>
      </c>
      <c r="D2125">
        <v>1198</v>
      </c>
      <c r="E2125">
        <v>943.5</v>
      </c>
      <c r="F2125">
        <f t="shared" si="33"/>
        <v>9</v>
      </c>
      <c r="G2125" t="str">
        <f>STANDINGS_K[[#This Row],[League]]&amp;STANDINGS_K[[#This Row],[Team]]</f>
        <v>$150 Draft Champions Jan 25 1:00 pm Lg.36247Stars reign</v>
      </c>
    </row>
    <row r="2126" spans="1:7" x14ac:dyDescent="0.25">
      <c r="A2126">
        <v>1990</v>
      </c>
      <c r="B2126" t="s">
        <v>149</v>
      </c>
      <c r="C2126" t="s">
        <v>2148</v>
      </c>
      <c r="D2126">
        <v>1194</v>
      </c>
      <c r="E2126">
        <v>920.5</v>
      </c>
      <c r="F2126">
        <f t="shared" si="33"/>
        <v>10</v>
      </c>
      <c r="G2126" t="str">
        <f>STANDINGS_K[[#This Row],[League]]&amp;STANDINGS_K[[#This Row],[Team]]</f>
        <v>$150 Draft Champions Jan 25 1:00 pm Lg.3624Magic Markers</v>
      </c>
    </row>
    <row r="2127" spans="1:7" x14ac:dyDescent="0.25">
      <c r="A2127">
        <v>2055</v>
      </c>
      <c r="B2127" t="s">
        <v>2153</v>
      </c>
      <c r="C2127" t="s">
        <v>2148</v>
      </c>
      <c r="D2127">
        <v>1183</v>
      </c>
      <c r="E2127">
        <v>855.5</v>
      </c>
      <c r="F2127">
        <f t="shared" si="33"/>
        <v>11</v>
      </c>
      <c r="G2127" t="str">
        <f>STANDINGS_K[[#This Row],[League]]&amp;STANDINGS_K[[#This Row],[Team]]</f>
        <v>$150 Draft Champions Jan 25 1:00 pm Lg.3624O Town DC 1</v>
      </c>
    </row>
    <row r="2128" spans="1:7" x14ac:dyDescent="0.25">
      <c r="A2128">
        <v>2315</v>
      </c>
      <c r="B2128" t="s">
        <v>2160</v>
      </c>
      <c r="C2128" t="s">
        <v>2148</v>
      </c>
      <c r="D2128">
        <v>1142</v>
      </c>
      <c r="E2128">
        <v>594</v>
      </c>
      <c r="F2128">
        <f t="shared" si="33"/>
        <v>12</v>
      </c>
      <c r="G2128" t="str">
        <f>STANDINGS_K[[#This Row],[League]]&amp;STANDINGS_K[[#This Row],[Team]]</f>
        <v>$150 Draft Champions Jan 25 1:00 pm Lg.3624Hooz Ahn Pherst</v>
      </c>
    </row>
    <row r="2129" spans="1:7" x14ac:dyDescent="0.25">
      <c r="A2129">
        <v>2366</v>
      </c>
      <c r="B2129" t="s">
        <v>2156</v>
      </c>
      <c r="C2129" t="s">
        <v>2148</v>
      </c>
      <c r="D2129">
        <v>1131</v>
      </c>
      <c r="E2129">
        <v>544.5</v>
      </c>
      <c r="F2129">
        <f t="shared" si="33"/>
        <v>13</v>
      </c>
      <c r="G2129" t="str">
        <f>STANDINGS_K[[#This Row],[League]]&amp;STANDINGS_K[[#This Row],[Team]]</f>
        <v>$150 Draft Champions Jan 25 1:00 pm Lg.3624Rizzo Springer Kluber</v>
      </c>
    </row>
    <row r="2130" spans="1:7" x14ac:dyDescent="0.25">
      <c r="A2130">
        <v>2466</v>
      </c>
      <c r="B2130" t="s">
        <v>503</v>
      </c>
      <c r="C2130" t="s">
        <v>2148</v>
      </c>
      <c r="D2130">
        <v>1105</v>
      </c>
      <c r="E2130">
        <v>441</v>
      </c>
      <c r="F2130">
        <f t="shared" si="33"/>
        <v>14</v>
      </c>
      <c r="G2130" t="str">
        <f>STANDINGS_K[[#This Row],[League]]&amp;STANDINGS_K[[#This Row],[Team]]</f>
        <v>$150 Draft Champions Jan 25 1:00 pm Lg.3624Cornbread Muffins</v>
      </c>
    </row>
    <row r="2131" spans="1:7" x14ac:dyDescent="0.25">
      <c r="A2131">
        <v>2513</v>
      </c>
      <c r="B2131" t="s">
        <v>2152</v>
      </c>
      <c r="C2131" t="s">
        <v>2148</v>
      </c>
      <c r="D2131">
        <v>1095</v>
      </c>
      <c r="E2131">
        <v>397.5</v>
      </c>
      <c r="F2131">
        <f t="shared" si="33"/>
        <v>15</v>
      </c>
      <c r="G2131" t="str">
        <f>STANDINGS_K[[#This Row],[League]]&amp;STANDINGS_K[[#This Row],[Team]]</f>
        <v>$150 Draft Champions Jan 25 1:00 pm Lg.3624Froggy Bottom</v>
      </c>
    </row>
    <row r="2132" spans="1:7" x14ac:dyDescent="0.25">
      <c r="A2132">
        <v>178</v>
      </c>
      <c r="B2132" t="s">
        <v>181</v>
      </c>
      <c r="C2132" t="s">
        <v>2162</v>
      </c>
      <c r="D2132">
        <v>1456</v>
      </c>
      <c r="E2132">
        <v>2731.5</v>
      </c>
      <c r="F2132">
        <f t="shared" si="33"/>
        <v>1</v>
      </c>
      <c r="G2132" t="str">
        <f>STANDINGS_K[[#This Row],[League]]&amp;STANDINGS_K[[#This Row],[Team]]</f>
        <v>$150 Draft Champions Jan 26 1:00 pm Lg.3627CHEEZDAWGZ</v>
      </c>
    </row>
    <row r="2133" spans="1:7" x14ac:dyDescent="0.25">
      <c r="A2133">
        <v>269</v>
      </c>
      <c r="B2133" t="s">
        <v>2163</v>
      </c>
      <c r="C2133" t="s">
        <v>2162</v>
      </c>
      <c r="D2133">
        <v>1430</v>
      </c>
      <c r="E2133">
        <v>2641.5</v>
      </c>
      <c r="F2133">
        <f t="shared" si="33"/>
        <v>2</v>
      </c>
      <c r="G2133" t="str">
        <f>STANDINGS_K[[#This Row],[League]]&amp;STANDINGS_K[[#This Row],[Team]]</f>
        <v>$150 Draft Champions Jan 26 1:00 pm Lg.3627Laser Show. Relax. Redux.</v>
      </c>
    </row>
    <row r="2134" spans="1:7" x14ac:dyDescent="0.25">
      <c r="A2134">
        <v>341</v>
      </c>
      <c r="B2134" t="s">
        <v>2165</v>
      </c>
      <c r="C2134" t="s">
        <v>2162</v>
      </c>
      <c r="D2134">
        <v>1409</v>
      </c>
      <c r="E2134">
        <v>2568</v>
      </c>
      <c r="F2134">
        <f t="shared" si="33"/>
        <v>3</v>
      </c>
      <c r="G2134" t="str">
        <f>STANDINGS_K[[#This Row],[League]]&amp;STANDINGS_K[[#This Row],[Team]]</f>
        <v>$150 Draft Champions Jan 26 1:00 pm Lg.3627GoldnMoles</v>
      </c>
    </row>
    <row r="2135" spans="1:7" x14ac:dyDescent="0.25">
      <c r="A2135">
        <v>482</v>
      </c>
      <c r="B2135" t="s">
        <v>445</v>
      </c>
      <c r="C2135" t="s">
        <v>2162</v>
      </c>
      <c r="D2135">
        <v>1387</v>
      </c>
      <c r="E2135">
        <v>2427.5</v>
      </c>
      <c r="F2135">
        <f t="shared" si="33"/>
        <v>4</v>
      </c>
      <c r="G2135" t="str">
        <f>STANDINGS_K[[#This Row],[League]]&amp;STANDINGS_K[[#This Row],[Team]]</f>
        <v>$150 Draft Champions Jan 26 1:00 pm Lg.3627Mega Powers Explode</v>
      </c>
    </row>
    <row r="2136" spans="1:7" x14ac:dyDescent="0.25">
      <c r="A2136">
        <v>677</v>
      </c>
      <c r="B2136" t="s">
        <v>223</v>
      </c>
      <c r="C2136" t="s">
        <v>2162</v>
      </c>
      <c r="D2136">
        <v>1355</v>
      </c>
      <c r="E2136">
        <v>2233.5</v>
      </c>
      <c r="F2136">
        <f t="shared" si="33"/>
        <v>5</v>
      </c>
      <c r="G2136" t="str">
        <f>STANDINGS_K[[#This Row],[League]]&amp;STANDINGS_K[[#This Row],[Team]]</f>
        <v>$150 Draft Champions Jan 26 1:00 pm Lg.3627Slow Horse</v>
      </c>
    </row>
    <row r="2137" spans="1:7" x14ac:dyDescent="0.25">
      <c r="A2137">
        <v>684</v>
      </c>
      <c r="B2137" t="s">
        <v>285</v>
      </c>
      <c r="C2137" t="s">
        <v>2162</v>
      </c>
      <c r="D2137">
        <v>1354</v>
      </c>
      <c r="E2137">
        <v>2227</v>
      </c>
      <c r="F2137">
        <f t="shared" si="33"/>
        <v>6</v>
      </c>
      <c r="G2137" t="str">
        <f>STANDINGS_K[[#This Row],[League]]&amp;STANDINGS_K[[#This Row],[Team]]</f>
        <v>$150 Draft Champions Jan 26 1:00 pm Lg.3627Team king</v>
      </c>
    </row>
    <row r="2138" spans="1:7" x14ac:dyDescent="0.25">
      <c r="A2138">
        <v>1116</v>
      </c>
      <c r="B2138" t="s">
        <v>513</v>
      </c>
      <c r="C2138" t="s">
        <v>2162</v>
      </c>
      <c r="D2138">
        <v>1304</v>
      </c>
      <c r="E2138">
        <v>1796</v>
      </c>
      <c r="F2138">
        <f t="shared" si="33"/>
        <v>7</v>
      </c>
      <c r="G2138" t="str">
        <f>STANDINGS_K[[#This Row],[League]]&amp;STANDINGS_K[[#This Row],[Team]]</f>
        <v>$150 Draft Champions Jan 26 1:00 pm Lg.3627Strikeouts</v>
      </c>
    </row>
    <row r="2139" spans="1:7" x14ac:dyDescent="0.25">
      <c r="A2139">
        <v>1253</v>
      </c>
      <c r="B2139" t="s">
        <v>339</v>
      </c>
      <c r="C2139" t="s">
        <v>2162</v>
      </c>
      <c r="D2139">
        <v>1286</v>
      </c>
      <c r="E2139">
        <v>1660.5</v>
      </c>
      <c r="F2139">
        <f t="shared" si="33"/>
        <v>8</v>
      </c>
      <c r="G2139" t="str">
        <f>STANDINGS_K[[#This Row],[League]]&amp;STANDINGS_K[[#This Row],[Team]]</f>
        <v>$150 Draft Champions Jan 26 1:00 pm Lg.3627deadmoneyC</v>
      </c>
    </row>
    <row r="2140" spans="1:7" x14ac:dyDescent="0.25">
      <c r="A2140">
        <v>1750</v>
      </c>
      <c r="B2140" t="s">
        <v>2166</v>
      </c>
      <c r="C2140" t="s">
        <v>2162</v>
      </c>
      <c r="D2140">
        <v>1226</v>
      </c>
      <c r="E2140">
        <v>1161.5</v>
      </c>
      <c r="F2140">
        <f t="shared" si="33"/>
        <v>9</v>
      </c>
      <c r="G2140" t="str">
        <f>STANDINGS_K[[#This Row],[League]]&amp;STANDINGS_K[[#This Row],[Team]]</f>
        <v>$150 Draft Champions Jan 26 1:00 pm Lg.3627Not Fade Away</v>
      </c>
    </row>
    <row r="2141" spans="1:7" x14ac:dyDescent="0.25">
      <c r="A2141">
        <v>2066</v>
      </c>
      <c r="B2141" t="s">
        <v>289</v>
      </c>
      <c r="C2141" t="s">
        <v>2162</v>
      </c>
      <c r="D2141">
        <v>1181</v>
      </c>
      <c r="E2141">
        <v>840.5</v>
      </c>
      <c r="F2141">
        <f t="shared" si="33"/>
        <v>10</v>
      </c>
      <c r="G2141" t="str">
        <f>STANDINGS_K[[#This Row],[League]]&amp;STANDINGS_K[[#This Row],[Team]]</f>
        <v>$150 Draft Champions Jan 26 1:00 pm Lg.3627Aardvarks</v>
      </c>
    </row>
    <row r="2142" spans="1:7" x14ac:dyDescent="0.25">
      <c r="A2142">
        <v>2202</v>
      </c>
      <c r="B2142" t="s">
        <v>2167</v>
      </c>
      <c r="C2142" t="s">
        <v>2162</v>
      </c>
      <c r="D2142">
        <v>1160</v>
      </c>
      <c r="E2142">
        <v>706.5</v>
      </c>
      <c r="F2142">
        <f t="shared" si="33"/>
        <v>11</v>
      </c>
      <c r="G2142" t="str">
        <f>STANDINGS_K[[#This Row],[League]]&amp;STANDINGS_K[[#This Row],[Team]]</f>
        <v>$150 Draft Champions Jan 26 1:00 pm Lg.3627Gratiot Killers</v>
      </c>
    </row>
    <row r="2143" spans="1:7" x14ac:dyDescent="0.25">
      <c r="A2143">
        <v>2236</v>
      </c>
      <c r="B2143" t="s">
        <v>43</v>
      </c>
      <c r="C2143" t="s">
        <v>2162</v>
      </c>
      <c r="D2143">
        <v>1155</v>
      </c>
      <c r="E2143">
        <v>674.5</v>
      </c>
      <c r="F2143">
        <f t="shared" si="33"/>
        <v>12</v>
      </c>
      <c r="G2143" t="str">
        <f>STANDINGS_K[[#This Row],[League]]&amp;STANDINGS_K[[#This Row],[Team]]</f>
        <v>$150 Draft Champions Jan 26 1:00 pm Lg.3627Mad Russian</v>
      </c>
    </row>
    <row r="2144" spans="1:7" x14ac:dyDescent="0.25">
      <c r="A2144">
        <v>2581</v>
      </c>
      <c r="B2144" t="s">
        <v>2164</v>
      </c>
      <c r="C2144" t="s">
        <v>2162</v>
      </c>
      <c r="D2144">
        <v>1079</v>
      </c>
      <c r="E2144">
        <v>331.5</v>
      </c>
      <c r="F2144">
        <f t="shared" si="33"/>
        <v>13</v>
      </c>
      <c r="G2144" t="str">
        <f>STANDINGS_K[[#This Row],[League]]&amp;STANDINGS_K[[#This Row],[Team]]</f>
        <v>$150 Draft Champions Jan 26 1:00 pm Lg.3627Sparky's boys</v>
      </c>
    </row>
    <row r="2145" spans="1:7" x14ac:dyDescent="0.25">
      <c r="A2145">
        <v>2661</v>
      </c>
      <c r="B2145" t="s">
        <v>2168</v>
      </c>
      <c r="C2145" t="s">
        <v>2162</v>
      </c>
      <c r="D2145">
        <v>1048</v>
      </c>
      <c r="E2145">
        <v>251.5</v>
      </c>
      <c r="F2145">
        <f t="shared" si="33"/>
        <v>14</v>
      </c>
      <c r="G2145" t="str">
        <f>STANDINGS_K[[#This Row],[League]]&amp;STANDINGS_K[[#This Row],[Team]]</f>
        <v>$150 Draft Champions Jan 26 1:00 pm Lg.3627WinterIsComing</v>
      </c>
    </row>
    <row r="2146" spans="1:7" x14ac:dyDescent="0.25">
      <c r="A2146">
        <v>2852</v>
      </c>
      <c r="B2146" t="s">
        <v>2161</v>
      </c>
      <c r="C2146" t="s">
        <v>2162</v>
      </c>
      <c r="D2146">
        <v>936</v>
      </c>
      <c r="E2146">
        <v>59</v>
      </c>
      <c r="F2146">
        <f t="shared" si="33"/>
        <v>15</v>
      </c>
      <c r="G2146" t="str">
        <f>STANDINGS_K[[#This Row],[League]]&amp;STANDINGS_K[[#This Row],[Team]]</f>
        <v>$150 Draft Champions Jan 26 1:00 pm Lg.3627Maddon Gnomes 2</v>
      </c>
    </row>
    <row r="2147" spans="1:7" x14ac:dyDescent="0.25">
      <c r="A2147">
        <v>31</v>
      </c>
      <c r="B2147" t="s">
        <v>292</v>
      </c>
      <c r="C2147" t="s">
        <v>2170</v>
      </c>
      <c r="D2147">
        <v>1547</v>
      </c>
      <c r="E2147">
        <v>2880.5</v>
      </c>
      <c r="F2147">
        <f t="shared" si="33"/>
        <v>1</v>
      </c>
      <c r="G2147" t="str">
        <f>STANDINGS_K[[#This Row],[League]]&amp;STANDINGS_K[[#This Row],[Team]]</f>
        <v>$150 Draft Champions Jan 27 1:00 pm Lg.3629Team Teixeira</v>
      </c>
    </row>
    <row r="2148" spans="1:7" x14ac:dyDescent="0.25">
      <c r="A2148">
        <v>172</v>
      </c>
      <c r="B2148" t="s">
        <v>2173</v>
      </c>
      <c r="C2148" t="s">
        <v>2170</v>
      </c>
      <c r="D2148">
        <v>1459</v>
      </c>
      <c r="E2148">
        <v>2739</v>
      </c>
      <c r="F2148">
        <f t="shared" si="33"/>
        <v>2</v>
      </c>
      <c r="G2148" t="str">
        <f>STANDINGS_K[[#This Row],[League]]&amp;STANDINGS_K[[#This Row],[Team]]</f>
        <v>$150 Draft Champions Jan 27 1:00 pm Lg.3629Thebeau 4</v>
      </c>
    </row>
    <row r="2149" spans="1:7" x14ac:dyDescent="0.25">
      <c r="A2149">
        <v>222</v>
      </c>
      <c r="B2149" t="s">
        <v>2175</v>
      </c>
      <c r="C2149" t="s">
        <v>2170</v>
      </c>
      <c r="D2149">
        <v>1442</v>
      </c>
      <c r="E2149">
        <v>2689</v>
      </c>
      <c r="F2149">
        <f t="shared" si="33"/>
        <v>3</v>
      </c>
      <c r="G2149" t="str">
        <f>STANDINGS_K[[#This Row],[League]]&amp;STANDINGS_K[[#This Row],[Team]]</f>
        <v>$150 Draft Champions Jan 27 1:00 pm Lg.3629One Time</v>
      </c>
    </row>
    <row r="2150" spans="1:7" x14ac:dyDescent="0.25">
      <c r="A2150">
        <v>228</v>
      </c>
      <c r="B2150" t="s">
        <v>2174</v>
      </c>
      <c r="C2150" t="s">
        <v>2170</v>
      </c>
      <c r="D2150">
        <v>1441</v>
      </c>
      <c r="E2150">
        <v>2684</v>
      </c>
      <c r="F2150">
        <f t="shared" si="33"/>
        <v>4</v>
      </c>
      <c r="G2150" t="str">
        <f>STANDINGS_K[[#This Row],[League]]&amp;STANDINGS_K[[#This Row],[Team]]</f>
        <v>$150 Draft Champions Jan 27 1:00 pm Lg.3629In The Studio</v>
      </c>
    </row>
    <row r="2151" spans="1:7" x14ac:dyDescent="0.25">
      <c r="A2151">
        <v>229</v>
      </c>
      <c r="B2151" t="s">
        <v>2176</v>
      </c>
      <c r="C2151" t="s">
        <v>2170</v>
      </c>
      <c r="D2151">
        <v>1441</v>
      </c>
      <c r="E2151">
        <v>2684</v>
      </c>
      <c r="F2151">
        <f t="shared" si="33"/>
        <v>5</v>
      </c>
      <c r="G2151" t="str">
        <f>STANDINGS_K[[#This Row],[League]]&amp;STANDINGS_K[[#This Row],[Team]]</f>
        <v>$150 Draft Champions Jan 27 1:00 pm Lg.3629Starfishmn 0127</v>
      </c>
    </row>
    <row r="2152" spans="1:7" x14ac:dyDescent="0.25">
      <c r="A2152">
        <v>784</v>
      </c>
      <c r="B2152" t="s">
        <v>2178</v>
      </c>
      <c r="C2152" t="s">
        <v>2170</v>
      </c>
      <c r="D2152">
        <v>1342</v>
      </c>
      <c r="E2152">
        <v>2123.5</v>
      </c>
      <c r="F2152">
        <f t="shared" si="33"/>
        <v>6</v>
      </c>
      <c r="G2152" t="str">
        <f>STANDINGS_K[[#This Row],[League]]&amp;STANDINGS_K[[#This Row],[Team]]</f>
        <v>$150 Draft Champions Jan 27 1:00 pm Lg.3629Aquemini</v>
      </c>
    </row>
    <row r="2153" spans="1:7" x14ac:dyDescent="0.25">
      <c r="A2153">
        <v>1505</v>
      </c>
      <c r="B2153" t="s">
        <v>487</v>
      </c>
      <c r="C2153" t="s">
        <v>2170</v>
      </c>
      <c r="D2153">
        <v>1255</v>
      </c>
      <c r="E2153">
        <v>1402</v>
      </c>
      <c r="F2153">
        <f t="shared" si="33"/>
        <v>7</v>
      </c>
      <c r="G2153" t="str">
        <f>STANDINGS_K[[#This Row],[League]]&amp;STANDINGS_K[[#This Row],[Team]]</f>
        <v>$150 Draft Champions Jan 27 1:00 pm Lg.3629Hammerhead Yaks</v>
      </c>
    </row>
    <row r="2154" spans="1:7" x14ac:dyDescent="0.25">
      <c r="A2154">
        <v>1702</v>
      </c>
      <c r="B2154" t="s">
        <v>531</v>
      </c>
      <c r="C2154" t="s">
        <v>2170</v>
      </c>
      <c r="D2154">
        <v>1232</v>
      </c>
      <c r="E2154">
        <v>1209</v>
      </c>
      <c r="F2154">
        <f t="shared" si="33"/>
        <v>8</v>
      </c>
      <c r="G2154" t="str">
        <f>STANDINGS_K[[#This Row],[League]]&amp;STANDINGS_K[[#This Row],[Team]]</f>
        <v>$150 Draft Champions Jan 27 1:00 pm Lg.3629Master Batters</v>
      </c>
    </row>
    <row r="2155" spans="1:7" x14ac:dyDescent="0.25">
      <c r="A2155">
        <v>1703</v>
      </c>
      <c r="B2155" t="s">
        <v>95</v>
      </c>
      <c r="C2155" t="s">
        <v>2170</v>
      </c>
      <c r="D2155">
        <v>1232</v>
      </c>
      <c r="E2155">
        <v>1209</v>
      </c>
      <c r="F2155">
        <f t="shared" si="33"/>
        <v>9</v>
      </c>
      <c r="G2155" t="str">
        <f>STANDINGS_K[[#This Row],[League]]&amp;STANDINGS_K[[#This Row],[Team]]</f>
        <v>$150 Draft Champions Jan 27 1:00 pm Lg.3629Monk's Cafe</v>
      </c>
    </row>
    <row r="2156" spans="1:7" x14ac:dyDescent="0.25">
      <c r="A2156">
        <v>2192</v>
      </c>
      <c r="B2156" t="s">
        <v>2172</v>
      </c>
      <c r="C2156" t="s">
        <v>2170</v>
      </c>
      <c r="D2156">
        <v>1162</v>
      </c>
      <c r="E2156">
        <v>721.5</v>
      </c>
      <c r="F2156">
        <f t="shared" si="33"/>
        <v>10</v>
      </c>
      <c r="G2156" t="str">
        <f>STANDINGS_K[[#This Row],[League]]&amp;STANDINGS_K[[#This Row],[Team]]</f>
        <v>$150 Draft Champions Jan 27 1:00 pm Lg.3629zima......</v>
      </c>
    </row>
    <row r="2157" spans="1:7" x14ac:dyDescent="0.25">
      <c r="A2157">
        <v>2412</v>
      </c>
      <c r="B2157" t="s">
        <v>2169</v>
      </c>
      <c r="C2157" t="s">
        <v>2170</v>
      </c>
      <c r="D2157">
        <v>1121</v>
      </c>
      <c r="E2157">
        <v>500.5</v>
      </c>
      <c r="F2157">
        <f t="shared" si="33"/>
        <v>11</v>
      </c>
      <c r="G2157" t="str">
        <f>STANDINGS_K[[#This Row],[League]]&amp;STANDINGS_K[[#This Row],[Team]]</f>
        <v>$150 Draft Champions Jan 27 1:00 pm Lg.3629Moon Shots</v>
      </c>
    </row>
    <row r="2158" spans="1:7" x14ac:dyDescent="0.25">
      <c r="A2158">
        <v>2606</v>
      </c>
      <c r="B2158" t="s">
        <v>2177</v>
      </c>
      <c r="C2158" t="s">
        <v>2170</v>
      </c>
      <c r="D2158">
        <v>1067</v>
      </c>
      <c r="E2158">
        <v>305</v>
      </c>
      <c r="F2158">
        <f t="shared" si="33"/>
        <v>12</v>
      </c>
      <c r="G2158" t="str">
        <f>STANDINGS_K[[#This Row],[League]]&amp;STANDINGS_K[[#This Row],[Team]]</f>
        <v>$150 Draft Champions Jan 27 1:00 pm Lg.3629Jackie Treehorn</v>
      </c>
    </row>
    <row r="2159" spans="1:7" x14ac:dyDescent="0.25">
      <c r="A2159">
        <v>2641</v>
      </c>
      <c r="B2159" t="s">
        <v>403</v>
      </c>
      <c r="C2159" t="s">
        <v>2170</v>
      </c>
      <c r="D2159">
        <v>1053</v>
      </c>
      <c r="E2159">
        <v>269.5</v>
      </c>
      <c r="F2159">
        <f t="shared" si="33"/>
        <v>13</v>
      </c>
      <c r="G2159" t="str">
        <f>STANDINGS_K[[#This Row],[League]]&amp;STANDINGS_K[[#This Row],[Team]]</f>
        <v>$150 Draft Champions Jan 27 1:00 pm Lg.3629Team Rosenthal</v>
      </c>
    </row>
    <row r="2160" spans="1:7" x14ac:dyDescent="0.25">
      <c r="A2160">
        <v>2687</v>
      </c>
      <c r="B2160" t="s">
        <v>1408</v>
      </c>
      <c r="C2160" t="s">
        <v>2170</v>
      </c>
      <c r="D2160">
        <v>1035</v>
      </c>
      <c r="E2160">
        <v>224.5</v>
      </c>
      <c r="F2160">
        <f t="shared" si="33"/>
        <v>14</v>
      </c>
      <c r="G2160" t="str">
        <f>STANDINGS_K[[#This Row],[League]]&amp;STANDINGS_K[[#This Row],[Team]]</f>
        <v>$150 Draft Champions Jan 27 1:00 pm Lg.3629Team Rockwell</v>
      </c>
    </row>
    <row r="2161" spans="1:7" x14ac:dyDescent="0.25">
      <c r="A2161">
        <v>2711</v>
      </c>
      <c r="B2161" t="s">
        <v>2171</v>
      </c>
      <c r="C2161" t="s">
        <v>2170</v>
      </c>
      <c r="D2161">
        <v>1025</v>
      </c>
      <c r="E2161">
        <v>198.5</v>
      </c>
      <c r="F2161">
        <f t="shared" si="33"/>
        <v>15</v>
      </c>
      <c r="G2161" t="str">
        <f>STANDINGS_K[[#This Row],[League]]&amp;STANDINGS_K[[#This Row],[Team]]</f>
        <v>$150 Draft Champions Jan 27 1:00 pm Lg.3629Fight Owens Fight</v>
      </c>
    </row>
    <row r="2162" spans="1:7" x14ac:dyDescent="0.25">
      <c r="A2162">
        <v>144</v>
      </c>
      <c r="B2162" t="s">
        <v>2184</v>
      </c>
      <c r="C2162" t="s">
        <v>2179</v>
      </c>
      <c r="D2162">
        <v>1469</v>
      </c>
      <c r="E2162">
        <v>2767</v>
      </c>
      <c r="F2162">
        <f t="shared" si="33"/>
        <v>1</v>
      </c>
      <c r="G2162" t="str">
        <f>STANDINGS_K[[#This Row],[League]]&amp;STANDINGS_K[[#This Row],[Team]]</f>
        <v>$150 Draft Champions Jan 27 1:00 pm Lg.36302016 DC002</v>
      </c>
    </row>
    <row r="2163" spans="1:7" x14ac:dyDescent="0.25">
      <c r="A2163">
        <v>801</v>
      </c>
      <c r="B2163" t="s">
        <v>591</v>
      </c>
      <c r="C2163" t="s">
        <v>2179</v>
      </c>
      <c r="D2163">
        <v>1340</v>
      </c>
      <c r="E2163">
        <v>2111</v>
      </c>
      <c r="F2163">
        <f t="shared" si="33"/>
        <v>2</v>
      </c>
      <c r="G2163" t="str">
        <f>STANDINGS_K[[#This Row],[League]]&amp;STANDINGS_K[[#This Row],[Team]]</f>
        <v>$150 Draft Champions Jan 27 1:00 pm Lg.3630Team Benoit</v>
      </c>
    </row>
    <row r="2164" spans="1:7" x14ac:dyDescent="0.25">
      <c r="A2164">
        <v>988</v>
      </c>
      <c r="B2164" t="s">
        <v>650</v>
      </c>
      <c r="C2164" t="s">
        <v>2179</v>
      </c>
      <c r="D2164">
        <v>1318</v>
      </c>
      <c r="E2164">
        <v>1923.5</v>
      </c>
      <c r="F2164">
        <f t="shared" si="33"/>
        <v>3</v>
      </c>
      <c r="G2164" t="str">
        <f>STANDINGS_K[[#This Row],[League]]&amp;STANDINGS_K[[#This Row],[Team]]</f>
        <v>$150 Draft Champions Jan 27 1:00 pm Lg.3630Team Stein</v>
      </c>
    </row>
    <row r="2165" spans="1:7" x14ac:dyDescent="0.25">
      <c r="A2165">
        <v>1186</v>
      </c>
      <c r="B2165" t="s">
        <v>1071</v>
      </c>
      <c r="C2165" t="s">
        <v>2179</v>
      </c>
      <c r="D2165">
        <v>1296</v>
      </c>
      <c r="E2165">
        <v>1729.5</v>
      </c>
      <c r="F2165">
        <f t="shared" si="33"/>
        <v>4</v>
      </c>
      <c r="G2165" t="str">
        <f>STANDINGS_K[[#This Row],[League]]&amp;STANDINGS_K[[#This Row],[Team]]</f>
        <v>$150 Draft Champions Jan 27 1:00 pm Lg.3630Team Reed</v>
      </c>
    </row>
    <row r="2166" spans="1:7" x14ac:dyDescent="0.25">
      <c r="A2166">
        <v>1209</v>
      </c>
      <c r="B2166" t="s">
        <v>2180</v>
      </c>
      <c r="C2166" t="s">
        <v>2179</v>
      </c>
      <c r="D2166">
        <v>1292</v>
      </c>
      <c r="E2166">
        <v>1698.5</v>
      </c>
      <c r="F2166">
        <f t="shared" si="33"/>
        <v>5</v>
      </c>
      <c r="G2166" t="str">
        <f>STANDINGS_K[[#This Row],[League]]&amp;STANDINGS_K[[#This Row],[Team]]</f>
        <v>$150 Draft Champions Jan 27 1:00 pm Lg.3630EMERSON 7</v>
      </c>
    </row>
    <row r="2167" spans="1:7" x14ac:dyDescent="0.25">
      <c r="A2167">
        <v>1256</v>
      </c>
      <c r="B2167" t="s">
        <v>29</v>
      </c>
      <c r="C2167" t="s">
        <v>2179</v>
      </c>
      <c r="D2167">
        <v>1285</v>
      </c>
      <c r="E2167">
        <v>1655</v>
      </c>
      <c r="F2167">
        <f t="shared" si="33"/>
        <v>6</v>
      </c>
      <c r="G2167" t="str">
        <f>STANDINGS_K[[#This Row],[League]]&amp;STANDINGS_K[[#This Row],[Team]]</f>
        <v>$150 Draft Champions Jan 27 1:00 pm Lg.3630Team Vuotto</v>
      </c>
    </row>
    <row r="2168" spans="1:7" x14ac:dyDescent="0.25">
      <c r="A2168">
        <v>1355</v>
      </c>
      <c r="B2168" t="s">
        <v>2183</v>
      </c>
      <c r="C2168" t="s">
        <v>2179</v>
      </c>
      <c r="D2168">
        <v>1272</v>
      </c>
      <c r="E2168">
        <v>1552.5</v>
      </c>
      <c r="F2168">
        <f t="shared" si="33"/>
        <v>7</v>
      </c>
      <c r="G2168" t="str">
        <f>STANDINGS_K[[#This Row],[League]]&amp;STANDINGS_K[[#This Row],[Team]]</f>
        <v>$150 Draft Champions Jan 27 1:00 pm Lg.3630H(o)(o)ters</v>
      </c>
    </row>
    <row r="2169" spans="1:7" x14ac:dyDescent="0.25">
      <c r="A2169">
        <v>1565</v>
      </c>
      <c r="B2169" t="s">
        <v>2182</v>
      </c>
      <c r="C2169" t="s">
        <v>2179</v>
      </c>
      <c r="D2169">
        <v>1248</v>
      </c>
      <c r="E2169">
        <v>1340</v>
      </c>
      <c r="F2169">
        <f t="shared" si="33"/>
        <v>8</v>
      </c>
      <c r="G2169" t="str">
        <f>STANDINGS_K[[#This Row],[League]]&amp;STANDINGS_K[[#This Row],[Team]]</f>
        <v>$150 Draft Champions Jan 27 1:00 pm Lg.3630Atlanta Braves</v>
      </c>
    </row>
    <row r="2170" spans="1:7" x14ac:dyDescent="0.25">
      <c r="A2170">
        <v>1738</v>
      </c>
      <c r="B2170" t="s">
        <v>348</v>
      </c>
      <c r="C2170" t="s">
        <v>2179</v>
      </c>
      <c r="D2170">
        <v>1228</v>
      </c>
      <c r="E2170">
        <v>1177.5</v>
      </c>
      <c r="F2170">
        <f t="shared" si="33"/>
        <v>9</v>
      </c>
      <c r="G2170" t="str">
        <f>STANDINGS_K[[#This Row],[League]]&amp;STANDINGS_K[[#This Row],[Team]]</f>
        <v>$150 Draft Champions Jan 27 1:00 pm Lg.3630smackers IV</v>
      </c>
    </row>
    <row r="2171" spans="1:7" x14ac:dyDescent="0.25">
      <c r="A2171">
        <v>1747</v>
      </c>
      <c r="B2171" t="s">
        <v>2185</v>
      </c>
      <c r="C2171" t="s">
        <v>2179</v>
      </c>
      <c r="D2171">
        <v>1226</v>
      </c>
      <c r="E2171">
        <v>1161.5</v>
      </c>
      <c r="F2171">
        <f t="shared" si="33"/>
        <v>10</v>
      </c>
      <c r="G2171" t="str">
        <f>STANDINGS_K[[#This Row],[League]]&amp;STANDINGS_K[[#This Row],[Team]]</f>
        <v>$150 Draft Champions Jan 27 1:00 pm Lg.3630EA Sports 55</v>
      </c>
    </row>
    <row r="2172" spans="1:7" x14ac:dyDescent="0.25">
      <c r="A2172">
        <v>1781</v>
      </c>
      <c r="B2172" t="s">
        <v>421</v>
      </c>
      <c r="C2172" t="s">
        <v>2179</v>
      </c>
      <c r="D2172">
        <v>1220</v>
      </c>
      <c r="E2172">
        <v>1128.5</v>
      </c>
      <c r="F2172">
        <f t="shared" si="33"/>
        <v>11</v>
      </c>
      <c r="G2172" t="str">
        <f>STANDINGS_K[[#This Row],[League]]&amp;STANDINGS_K[[#This Row],[Team]]</f>
        <v>$150 Draft Champions Jan 27 1:00 pm Lg.3630Colorado Kool Aid</v>
      </c>
    </row>
    <row r="2173" spans="1:7" x14ac:dyDescent="0.25">
      <c r="A2173">
        <v>1794</v>
      </c>
      <c r="B2173" t="s">
        <v>449</v>
      </c>
      <c r="C2173" t="s">
        <v>2179</v>
      </c>
      <c r="D2173">
        <v>1218</v>
      </c>
      <c r="E2173">
        <v>1116</v>
      </c>
      <c r="F2173">
        <f t="shared" si="33"/>
        <v>12</v>
      </c>
      <c r="G2173" t="str">
        <f>STANDINGS_K[[#This Row],[League]]&amp;STANDINGS_K[[#This Row],[Team]]</f>
        <v>$150 Draft Champions Jan 27 1:00 pm Lg.3630Margins of Error</v>
      </c>
    </row>
    <row r="2174" spans="1:7" x14ac:dyDescent="0.25">
      <c r="A2174">
        <v>1877</v>
      </c>
      <c r="B2174" t="s">
        <v>2181</v>
      </c>
      <c r="C2174" t="s">
        <v>2179</v>
      </c>
      <c r="D2174">
        <v>1208</v>
      </c>
      <c r="E2174">
        <v>1037</v>
      </c>
      <c r="F2174">
        <f t="shared" si="33"/>
        <v>13</v>
      </c>
      <c r="G2174" t="str">
        <f>STANDINGS_K[[#This Row],[League]]&amp;STANDINGS_K[[#This Row],[Team]]</f>
        <v>$150 Draft Champions Jan 27 1:00 pm Lg.3630Team Notaro</v>
      </c>
    </row>
    <row r="2175" spans="1:7" x14ac:dyDescent="0.25">
      <c r="A2175">
        <v>2129</v>
      </c>
      <c r="B2175" t="s">
        <v>30</v>
      </c>
      <c r="C2175" t="s">
        <v>2179</v>
      </c>
      <c r="D2175">
        <v>1171</v>
      </c>
      <c r="E2175">
        <v>783</v>
      </c>
      <c r="F2175">
        <f t="shared" si="33"/>
        <v>14</v>
      </c>
      <c r="G2175" t="str">
        <f>STANDINGS_K[[#This Row],[League]]&amp;STANDINGS_K[[#This Row],[Team]]</f>
        <v>$150 Draft Champions Jan 27 1:00 pm Lg.3630Vegas Vandals</v>
      </c>
    </row>
    <row r="2176" spans="1:7" x14ac:dyDescent="0.25">
      <c r="A2176">
        <v>2591</v>
      </c>
      <c r="B2176" t="s">
        <v>171</v>
      </c>
      <c r="C2176" t="s">
        <v>2179</v>
      </c>
      <c r="D2176">
        <v>1073</v>
      </c>
      <c r="E2176">
        <v>320.5</v>
      </c>
      <c r="F2176">
        <f t="shared" si="33"/>
        <v>15</v>
      </c>
      <c r="G2176" t="str">
        <f>STANDINGS_K[[#This Row],[League]]&amp;STANDINGS_K[[#This Row],[Team]]</f>
        <v>$150 Draft Champions Jan 27 1:00 pm Lg.3630Dan's Danimals</v>
      </c>
    </row>
    <row r="2177" spans="1:7" x14ac:dyDescent="0.25">
      <c r="A2177">
        <v>9</v>
      </c>
      <c r="B2177" t="s">
        <v>31</v>
      </c>
      <c r="C2177" t="s">
        <v>2187</v>
      </c>
      <c r="D2177">
        <v>1586</v>
      </c>
      <c r="E2177">
        <v>2902</v>
      </c>
      <c r="F2177">
        <f t="shared" si="33"/>
        <v>1</v>
      </c>
      <c r="G2177" t="str">
        <f>STANDINGS_K[[#This Row],[League]]&amp;STANDINGS_K[[#This Row],[Team]]</f>
        <v>$150 Draft Champions Jan 28 1:00 pm Lg.3632True and Correct</v>
      </c>
    </row>
    <row r="2178" spans="1:7" x14ac:dyDescent="0.25">
      <c r="A2178">
        <v>77</v>
      </c>
      <c r="B2178" t="s">
        <v>2188</v>
      </c>
      <c r="C2178" t="s">
        <v>2187</v>
      </c>
      <c r="D2178">
        <v>1497</v>
      </c>
      <c r="E2178">
        <v>2832.5</v>
      </c>
      <c r="F2178">
        <f t="shared" si="33"/>
        <v>2</v>
      </c>
      <c r="G2178" t="str">
        <f>STANDINGS_K[[#This Row],[League]]&amp;STANDINGS_K[[#This Row],[Team]]</f>
        <v>$150 Draft Champions Jan 28 1:00 pm Lg.3632*ICEMAN</v>
      </c>
    </row>
    <row r="2179" spans="1:7" x14ac:dyDescent="0.25">
      <c r="A2179">
        <v>685</v>
      </c>
      <c r="B2179" t="s">
        <v>2192</v>
      </c>
      <c r="C2179" t="s">
        <v>2187</v>
      </c>
      <c r="D2179">
        <v>1353</v>
      </c>
      <c r="E2179">
        <v>2221.5</v>
      </c>
      <c r="F2179">
        <f t="shared" ref="F2179:F2242" si="34">IF(C2179=C2178,F2178+1,1)</f>
        <v>3</v>
      </c>
      <c r="G2179" t="str">
        <f>STANDINGS_K[[#This Row],[League]]&amp;STANDINGS_K[[#This Row],[Team]]</f>
        <v>$150 Draft Champions Jan 28 1:00 pm Lg.3632BREW CREW DC2</v>
      </c>
    </row>
    <row r="2180" spans="1:7" x14ac:dyDescent="0.25">
      <c r="A2180">
        <v>822</v>
      </c>
      <c r="B2180" t="s">
        <v>87</v>
      </c>
      <c r="C2180" t="s">
        <v>2187</v>
      </c>
      <c r="D2180">
        <v>1337</v>
      </c>
      <c r="E2180">
        <v>2090.5</v>
      </c>
      <c r="F2180">
        <f t="shared" si="34"/>
        <v>4</v>
      </c>
      <c r="G2180" t="str">
        <f>STANDINGS_K[[#This Row],[League]]&amp;STANDINGS_K[[#This Row],[Team]]</f>
        <v>$150 Draft Champions Jan 28 1:00 pm Lg.3632The Northsiders</v>
      </c>
    </row>
    <row r="2181" spans="1:7" x14ac:dyDescent="0.25">
      <c r="A2181">
        <v>1129</v>
      </c>
      <c r="B2181" t="s">
        <v>2195</v>
      </c>
      <c r="C2181" t="s">
        <v>2187</v>
      </c>
      <c r="D2181">
        <v>1302</v>
      </c>
      <c r="E2181">
        <v>1779.5</v>
      </c>
      <c r="F2181">
        <f t="shared" si="34"/>
        <v>5</v>
      </c>
      <c r="G2181" t="str">
        <f>STANDINGS_K[[#This Row],[League]]&amp;STANDINGS_K[[#This Row],[Team]]</f>
        <v>$150 Draft Champions Jan 28 1:00 pm Lg.3632Dookie McGee v5 - $150</v>
      </c>
    </row>
    <row r="2182" spans="1:7" x14ac:dyDescent="0.25">
      <c r="A2182">
        <v>1229</v>
      </c>
      <c r="B2182" t="s">
        <v>2197</v>
      </c>
      <c r="C2182" t="s">
        <v>2187</v>
      </c>
      <c r="D2182">
        <v>1290</v>
      </c>
      <c r="E2182">
        <v>1684.5</v>
      </c>
      <c r="F2182">
        <f t="shared" si="34"/>
        <v>6</v>
      </c>
      <c r="G2182" t="str">
        <f>STANDINGS_K[[#This Row],[League]]&amp;STANDINGS_K[[#This Row],[Team]]</f>
        <v>$150 Draft Champions Jan 28 1:00 pm Lg.3632War Boys 3</v>
      </c>
    </row>
    <row r="2183" spans="1:7" x14ac:dyDescent="0.25">
      <c r="A2183">
        <v>1268</v>
      </c>
      <c r="B2183" t="s">
        <v>2190</v>
      </c>
      <c r="C2183" t="s">
        <v>2187</v>
      </c>
      <c r="D2183">
        <v>1283</v>
      </c>
      <c r="E2183">
        <v>1640</v>
      </c>
      <c r="F2183">
        <f t="shared" si="34"/>
        <v>7</v>
      </c>
      <c r="G2183" t="str">
        <f>STANDINGS_K[[#This Row],[League]]&amp;STANDINGS_K[[#This Row],[Team]]</f>
        <v>$150 Draft Champions Jan 28 1:00 pm Lg.3632Lahalito</v>
      </c>
    </row>
    <row r="2184" spans="1:7" x14ac:dyDescent="0.25">
      <c r="A2184">
        <v>1528</v>
      </c>
      <c r="B2184" t="s">
        <v>2194</v>
      </c>
      <c r="C2184" t="s">
        <v>2187</v>
      </c>
      <c r="D2184">
        <v>1252</v>
      </c>
      <c r="E2184">
        <v>1379</v>
      </c>
      <c r="F2184">
        <f t="shared" si="34"/>
        <v>8</v>
      </c>
      <c r="G2184" t="str">
        <f>STANDINGS_K[[#This Row],[League]]&amp;STANDINGS_K[[#This Row],[Team]]</f>
        <v>$150 Draft Champions Jan 28 1:00 pm Lg.363250 ROUNDS</v>
      </c>
    </row>
    <row r="2185" spans="1:7" x14ac:dyDescent="0.25">
      <c r="A2185">
        <v>1667</v>
      </c>
      <c r="B2185" t="s">
        <v>2196</v>
      </c>
      <c r="C2185" t="s">
        <v>2187</v>
      </c>
      <c r="D2185">
        <v>1236</v>
      </c>
      <c r="E2185">
        <v>1243.5</v>
      </c>
      <c r="F2185">
        <f t="shared" si="34"/>
        <v>9</v>
      </c>
      <c r="G2185" t="str">
        <f>STANDINGS_K[[#This Row],[League]]&amp;STANDINGS_K[[#This Row],[Team]]</f>
        <v>$150 Draft Champions Jan 28 1:00 pm Lg.3632Moscow Mules</v>
      </c>
    </row>
    <row r="2186" spans="1:7" x14ac:dyDescent="0.25">
      <c r="A2186">
        <v>2061</v>
      </c>
      <c r="B2186" t="s">
        <v>2193</v>
      </c>
      <c r="C2186" t="s">
        <v>2187</v>
      </c>
      <c r="D2186">
        <v>1182</v>
      </c>
      <c r="E2186">
        <v>849</v>
      </c>
      <c r="F2186">
        <f t="shared" si="34"/>
        <v>10</v>
      </c>
      <c r="G2186" t="str">
        <f>STANDINGS_K[[#This Row],[League]]&amp;STANDINGS_K[[#This Row],[Team]]</f>
        <v>$150 Draft Champions Jan 28 1:00 pm Lg.3632Eagles</v>
      </c>
    </row>
    <row r="2187" spans="1:7" x14ac:dyDescent="0.25">
      <c r="A2187">
        <v>2196</v>
      </c>
      <c r="B2187" t="s">
        <v>306</v>
      </c>
      <c r="C2187" t="s">
        <v>2187</v>
      </c>
      <c r="D2187">
        <v>1161</v>
      </c>
      <c r="E2187">
        <v>715</v>
      </c>
      <c r="F2187">
        <f t="shared" si="34"/>
        <v>11</v>
      </c>
      <c r="G2187" t="str">
        <f>STANDINGS_K[[#This Row],[League]]&amp;STANDINGS_K[[#This Row],[Team]]</f>
        <v>$150 Draft Champions Jan 28 1:00 pm Lg.3632NyMets</v>
      </c>
    </row>
    <row r="2188" spans="1:7" x14ac:dyDescent="0.25">
      <c r="A2188">
        <v>2432</v>
      </c>
      <c r="B2188" t="s">
        <v>2191</v>
      </c>
      <c r="C2188" t="s">
        <v>2187</v>
      </c>
      <c r="D2188">
        <v>1114</v>
      </c>
      <c r="E2188">
        <v>479.5</v>
      </c>
      <c r="F2188">
        <f t="shared" si="34"/>
        <v>12</v>
      </c>
      <c r="G2188" t="str">
        <f>STANDINGS_K[[#This Row],[League]]&amp;STANDINGS_K[[#This Row],[Team]]</f>
        <v>$150 Draft Champions Jan 28 1:00 pm Lg.3632Juggernaut...</v>
      </c>
    </row>
    <row r="2189" spans="1:7" x14ac:dyDescent="0.25">
      <c r="A2189">
        <v>2707</v>
      </c>
      <c r="B2189" t="s">
        <v>2186</v>
      </c>
      <c r="C2189" t="s">
        <v>2187</v>
      </c>
      <c r="D2189">
        <v>1027</v>
      </c>
      <c r="E2189">
        <v>204</v>
      </c>
      <c r="F2189">
        <f t="shared" si="34"/>
        <v>13</v>
      </c>
      <c r="G2189" t="str">
        <f>STANDINGS_K[[#This Row],[League]]&amp;STANDINGS_K[[#This Row],[Team]]</f>
        <v>$150 Draft Champions Jan 28 1:00 pm Lg.3632UNMerciful1</v>
      </c>
    </row>
    <row r="2190" spans="1:7" x14ac:dyDescent="0.25">
      <c r="A2190">
        <v>2722</v>
      </c>
      <c r="B2190" t="s">
        <v>2189</v>
      </c>
      <c r="C2190" t="s">
        <v>2187</v>
      </c>
      <c r="D2190">
        <v>1019</v>
      </c>
      <c r="E2190">
        <v>188</v>
      </c>
      <c r="F2190">
        <f t="shared" si="34"/>
        <v>14</v>
      </c>
      <c r="G2190" t="str">
        <f>STANDINGS_K[[#This Row],[League]]&amp;STANDINGS_K[[#This Row],[Team]]</f>
        <v>$150 Draft Champions Jan 28 1:00 pm Lg.3632Alwaysnextyr</v>
      </c>
    </row>
    <row r="2191" spans="1:7" x14ac:dyDescent="0.25">
      <c r="A2191">
        <v>2881</v>
      </c>
      <c r="B2191" t="s">
        <v>768</v>
      </c>
      <c r="C2191" t="s">
        <v>2187</v>
      </c>
      <c r="D2191">
        <v>887</v>
      </c>
      <c r="E2191">
        <v>30</v>
      </c>
      <c r="F2191">
        <f t="shared" si="34"/>
        <v>15</v>
      </c>
      <c r="G2191" t="str">
        <f>STANDINGS_K[[#This Row],[League]]&amp;STANDINGS_K[[#This Row],[Team]]</f>
        <v>$150 Draft Champions Jan 28 1:00 pm Lg.3632Team Tran</v>
      </c>
    </row>
    <row r="2192" spans="1:7" x14ac:dyDescent="0.25">
      <c r="A2192">
        <v>42</v>
      </c>
      <c r="B2192" t="s">
        <v>130</v>
      </c>
      <c r="C2192" t="s">
        <v>2199</v>
      </c>
      <c r="D2192">
        <v>1527</v>
      </c>
      <c r="E2192">
        <v>2869.5</v>
      </c>
      <c r="F2192">
        <f t="shared" si="34"/>
        <v>1</v>
      </c>
      <c r="G2192" t="str">
        <f>STANDINGS_K[[#This Row],[League]]&amp;STANDINGS_K[[#This Row],[Team]]</f>
        <v>$150 Draft Champions Jan 29 1:00 pm Lg.3633PTPers</v>
      </c>
    </row>
    <row r="2193" spans="1:7" x14ac:dyDescent="0.25">
      <c r="A2193">
        <v>190</v>
      </c>
      <c r="B2193" t="s">
        <v>2200</v>
      </c>
      <c r="C2193" t="s">
        <v>2199</v>
      </c>
      <c r="D2193">
        <v>1453</v>
      </c>
      <c r="E2193">
        <v>2720</v>
      </c>
      <c r="F2193">
        <f t="shared" si="34"/>
        <v>2</v>
      </c>
      <c r="G2193" t="str">
        <f>STANDINGS_K[[#This Row],[League]]&amp;STANDINGS_K[[#This Row],[Team]]</f>
        <v>$150 Draft Champions Jan 29 1:00 pm Lg.3633Knights</v>
      </c>
    </row>
    <row r="2194" spans="1:7" x14ac:dyDescent="0.25">
      <c r="A2194">
        <v>477</v>
      </c>
      <c r="B2194" t="s">
        <v>2204</v>
      </c>
      <c r="C2194" t="s">
        <v>2199</v>
      </c>
      <c r="D2194">
        <v>1388</v>
      </c>
      <c r="E2194">
        <v>2437.5</v>
      </c>
      <c r="F2194">
        <f t="shared" si="34"/>
        <v>3</v>
      </c>
      <c r="G2194" t="str">
        <f>STANDINGS_K[[#This Row],[League]]&amp;STANDINGS_K[[#This Row],[Team]]</f>
        <v>$150 Draft Champions Jan 29 1:00 pm Lg.3633Muddy Waters</v>
      </c>
    </row>
    <row r="2195" spans="1:7" x14ac:dyDescent="0.25">
      <c r="A2195">
        <v>598</v>
      </c>
      <c r="B2195" t="s">
        <v>2207</v>
      </c>
      <c r="C2195" t="s">
        <v>2199</v>
      </c>
      <c r="D2195">
        <v>1369</v>
      </c>
      <c r="E2195">
        <v>2317.5</v>
      </c>
      <c r="F2195">
        <f t="shared" si="34"/>
        <v>4</v>
      </c>
      <c r="G2195" t="str">
        <f>STANDINGS_K[[#This Row],[League]]&amp;STANDINGS_K[[#This Row],[Team]]</f>
        <v>$150 Draft Champions Jan 29 1:00 pm Lg.3633The Nutz</v>
      </c>
    </row>
    <row r="2196" spans="1:7" x14ac:dyDescent="0.25">
      <c r="A2196">
        <v>838</v>
      </c>
      <c r="B2196" t="s">
        <v>454</v>
      </c>
      <c r="C2196" t="s">
        <v>2199</v>
      </c>
      <c r="D2196">
        <v>1335</v>
      </c>
      <c r="E2196">
        <v>2072</v>
      </c>
      <c r="F2196">
        <f t="shared" si="34"/>
        <v>5</v>
      </c>
      <c r="G2196" t="str">
        <f>STANDINGS_K[[#This Row],[League]]&amp;STANDINGS_K[[#This Row],[Team]]</f>
        <v>$150 Draft Champions Jan 29 1:00 pm Lg.3633Lugnuts DC II</v>
      </c>
    </row>
    <row r="2197" spans="1:7" x14ac:dyDescent="0.25">
      <c r="A2197">
        <v>853</v>
      </c>
      <c r="B2197" t="s">
        <v>2198</v>
      </c>
      <c r="C2197" t="s">
        <v>2199</v>
      </c>
      <c r="D2197">
        <v>1333</v>
      </c>
      <c r="E2197">
        <v>2057.5</v>
      </c>
      <c r="F2197">
        <f t="shared" si="34"/>
        <v>6</v>
      </c>
      <c r="G2197" t="str">
        <f>STANDINGS_K[[#This Row],[League]]&amp;STANDINGS_K[[#This Row],[Team]]</f>
        <v>$150 Draft Champions Jan 29 1:00 pm Lg.3633Prime Spiral</v>
      </c>
    </row>
    <row r="2198" spans="1:7" x14ac:dyDescent="0.25">
      <c r="A2198">
        <v>909</v>
      </c>
      <c r="B2198" t="s">
        <v>2203</v>
      </c>
      <c r="C2198" t="s">
        <v>2199</v>
      </c>
      <c r="D2198">
        <v>1328</v>
      </c>
      <c r="E2198">
        <v>1998</v>
      </c>
      <c r="F2198">
        <f t="shared" si="34"/>
        <v>7</v>
      </c>
      <c r="G2198" t="str">
        <f>STANDINGS_K[[#This Row],[League]]&amp;STANDINGS_K[[#This Row],[Team]]</f>
        <v>$150 Draft Champions Jan 29 1:00 pm Lg.363380 Grade</v>
      </c>
    </row>
    <row r="2199" spans="1:7" x14ac:dyDescent="0.25">
      <c r="A2199">
        <v>1098</v>
      </c>
      <c r="B2199" t="s">
        <v>2206</v>
      </c>
      <c r="C2199" t="s">
        <v>2199</v>
      </c>
      <c r="D2199">
        <v>1306</v>
      </c>
      <c r="E2199">
        <v>1811.5</v>
      </c>
      <c r="F2199">
        <f t="shared" si="34"/>
        <v>8</v>
      </c>
      <c r="G2199" t="str">
        <f>STANDINGS_K[[#This Row],[League]]&amp;STANDINGS_K[[#This Row],[Team]]</f>
        <v>$150 Draft Champions Jan 29 1:00 pm Lg.3633Capitol Knockers Rides Again II</v>
      </c>
    </row>
    <row r="2200" spans="1:7" x14ac:dyDescent="0.25">
      <c r="A2200">
        <v>1727</v>
      </c>
      <c r="B2200" t="s">
        <v>2202</v>
      </c>
      <c r="C2200" t="s">
        <v>2199</v>
      </c>
      <c r="D2200">
        <v>1229</v>
      </c>
      <c r="E2200">
        <v>1185.5</v>
      </c>
      <c r="F2200">
        <f t="shared" si="34"/>
        <v>9</v>
      </c>
      <c r="G2200" t="str">
        <f>STANDINGS_K[[#This Row],[League]]&amp;STANDINGS_K[[#This Row],[Team]]</f>
        <v>$150 Draft Champions Jan 29 1:00 pm Lg.3633Team Jaggi</v>
      </c>
    </row>
    <row r="2201" spans="1:7" x14ac:dyDescent="0.25">
      <c r="A2201">
        <v>2179</v>
      </c>
      <c r="B2201" t="s">
        <v>271</v>
      </c>
      <c r="C2201" t="s">
        <v>2199</v>
      </c>
      <c r="D2201">
        <v>1164</v>
      </c>
      <c r="E2201">
        <v>736</v>
      </c>
      <c r="F2201">
        <f t="shared" si="34"/>
        <v>10</v>
      </c>
      <c r="G2201" t="str">
        <f>STANDINGS_K[[#This Row],[League]]&amp;STANDINGS_K[[#This Row],[Team]]</f>
        <v>$150 Draft Champions Jan 29 1:00 pm Lg.3633Team brace</v>
      </c>
    </row>
    <row r="2202" spans="1:7" x14ac:dyDescent="0.25">
      <c r="A2202">
        <v>2223</v>
      </c>
      <c r="B2202" t="s">
        <v>2205</v>
      </c>
      <c r="C2202" t="s">
        <v>2199</v>
      </c>
      <c r="D2202">
        <v>1157</v>
      </c>
      <c r="E2202">
        <v>688.5</v>
      </c>
      <c r="F2202">
        <f t="shared" si="34"/>
        <v>11</v>
      </c>
      <c r="G2202" t="str">
        <f>STANDINGS_K[[#This Row],[League]]&amp;STANDINGS_K[[#This Row],[Team]]</f>
        <v>$150 Draft Champions Jan 29 1:00 pm Lg.3633NO Whiner's</v>
      </c>
    </row>
    <row r="2203" spans="1:7" x14ac:dyDescent="0.25">
      <c r="A2203">
        <v>2426</v>
      </c>
      <c r="B2203" t="s">
        <v>486</v>
      </c>
      <c r="C2203" t="s">
        <v>2199</v>
      </c>
      <c r="D2203">
        <v>1116</v>
      </c>
      <c r="E2203">
        <v>485</v>
      </c>
      <c r="F2203">
        <f t="shared" si="34"/>
        <v>12</v>
      </c>
      <c r="G2203" t="str">
        <f>STANDINGS_K[[#This Row],[League]]&amp;STANDINGS_K[[#This Row],[Team]]</f>
        <v>$150 Draft Champions Jan 29 1:00 pm Lg.3633Surfer Rosa</v>
      </c>
    </row>
    <row r="2204" spans="1:7" x14ac:dyDescent="0.25">
      <c r="A2204">
        <v>2567</v>
      </c>
      <c r="B2204" t="s">
        <v>2201</v>
      </c>
      <c r="C2204" t="s">
        <v>2199</v>
      </c>
      <c r="D2204">
        <v>1082</v>
      </c>
      <c r="E2204">
        <v>345</v>
      </c>
      <c r="F2204">
        <f t="shared" si="34"/>
        <v>13</v>
      </c>
      <c r="G2204" t="str">
        <f>STANDINGS_K[[#This Row],[League]]&amp;STANDINGS_K[[#This Row],[Team]]</f>
        <v>$150 Draft Champions Jan 29 1:00 pm Lg.3633level 7 laser lotus</v>
      </c>
    </row>
    <row r="2205" spans="1:7" x14ac:dyDescent="0.25">
      <c r="A2205">
        <v>2665</v>
      </c>
      <c r="B2205" t="s">
        <v>491</v>
      </c>
      <c r="C2205" t="s">
        <v>2199</v>
      </c>
      <c r="D2205">
        <v>1046</v>
      </c>
      <c r="E2205">
        <v>246.5</v>
      </c>
      <c r="F2205">
        <f t="shared" si="34"/>
        <v>14</v>
      </c>
      <c r="G2205" t="str">
        <f>STANDINGS_K[[#This Row],[League]]&amp;STANDINGS_K[[#This Row],[Team]]</f>
        <v>$150 Draft Champions Jan 29 1:00 pm Lg.3633Team Wojciechowski</v>
      </c>
    </row>
    <row r="2206" spans="1:7" x14ac:dyDescent="0.25">
      <c r="A2206">
        <v>2902</v>
      </c>
      <c r="B2206" t="s">
        <v>1222</v>
      </c>
      <c r="C2206" t="s">
        <v>2199</v>
      </c>
      <c r="D2206">
        <v>822</v>
      </c>
      <c r="E2206">
        <v>9</v>
      </c>
      <c r="F2206">
        <f t="shared" si="34"/>
        <v>15</v>
      </c>
      <c r="G2206" t="str">
        <f>STANDINGS_K[[#This Row],[League]]&amp;STANDINGS_K[[#This Row],[Team]]</f>
        <v>$150 Draft Champions Jan 29 1:00 pm Lg.3633Team Levy</v>
      </c>
    </row>
    <row r="2207" spans="1:7" x14ac:dyDescent="0.25">
      <c r="A2207">
        <v>238</v>
      </c>
      <c r="B2207" t="s">
        <v>2212</v>
      </c>
      <c r="C2207" t="s">
        <v>2208</v>
      </c>
      <c r="D2207">
        <v>1439</v>
      </c>
      <c r="E2207">
        <v>2675</v>
      </c>
      <c r="F2207">
        <f t="shared" si="34"/>
        <v>1</v>
      </c>
      <c r="G2207" t="str">
        <f>STANDINGS_K[[#This Row],[League]]&amp;STANDINGS_K[[#This Row],[Team]]</f>
        <v>$150 Draft Champions Jan 30 1:00 pm Lg.3635Tito's Revenge</v>
      </c>
    </row>
    <row r="2208" spans="1:7" x14ac:dyDescent="0.25">
      <c r="A2208">
        <v>520</v>
      </c>
      <c r="B2208" t="s">
        <v>103</v>
      </c>
      <c r="C2208" t="s">
        <v>2208</v>
      </c>
      <c r="D2208">
        <v>1381</v>
      </c>
      <c r="E2208">
        <v>2387</v>
      </c>
      <c r="F2208">
        <f t="shared" si="34"/>
        <v>2</v>
      </c>
      <c r="G2208" t="str">
        <f>STANDINGS_K[[#This Row],[League]]&amp;STANDINGS_K[[#This Row],[Team]]</f>
        <v>$150 Draft Champions Jan 30 1:00 pm Lg.3635BIG LUSCIOUS III</v>
      </c>
    </row>
    <row r="2209" spans="1:7" x14ac:dyDescent="0.25">
      <c r="A2209">
        <v>692</v>
      </c>
      <c r="B2209" t="s">
        <v>2215</v>
      </c>
      <c r="C2209" t="s">
        <v>2208</v>
      </c>
      <c r="D2209">
        <v>1353</v>
      </c>
      <c r="E2209">
        <v>2221.5</v>
      </c>
      <c r="F2209">
        <f t="shared" si="34"/>
        <v>3</v>
      </c>
      <c r="G2209" t="str">
        <f>STANDINGS_K[[#This Row],[League]]&amp;STANDINGS_K[[#This Row],[Team]]</f>
        <v>$150 Draft Champions Jan 30 1:00 pm Lg.3635Pyrolitic Decomposition 8</v>
      </c>
    </row>
    <row r="2210" spans="1:7" x14ac:dyDescent="0.25">
      <c r="A2210">
        <v>829</v>
      </c>
      <c r="B2210" t="s">
        <v>180</v>
      </c>
      <c r="C2210" t="s">
        <v>2208</v>
      </c>
      <c r="D2210">
        <v>1336</v>
      </c>
      <c r="E2210">
        <v>2082.5</v>
      </c>
      <c r="F2210">
        <f t="shared" si="34"/>
        <v>4</v>
      </c>
      <c r="G2210" t="str">
        <f>STANDINGS_K[[#This Row],[League]]&amp;STANDINGS_K[[#This Row],[Team]]</f>
        <v>$150 Draft Champions Jan 30 1:00 pm Lg.3635Midnight Express</v>
      </c>
    </row>
    <row r="2211" spans="1:7" x14ac:dyDescent="0.25">
      <c r="A2211">
        <v>980</v>
      </c>
      <c r="B2211" t="s">
        <v>2209</v>
      </c>
      <c r="C2211" t="s">
        <v>2208</v>
      </c>
      <c r="D2211">
        <v>1320</v>
      </c>
      <c r="E2211">
        <v>1931</v>
      </c>
      <c r="F2211">
        <f t="shared" si="34"/>
        <v>5</v>
      </c>
      <c r="G2211" t="str">
        <f>STANDINGS_K[[#This Row],[League]]&amp;STANDINGS_K[[#This Row],[Team]]</f>
        <v>$150 Draft Champions Jan 30 1:00 pm Lg.3635ShowtimeDC58</v>
      </c>
    </row>
    <row r="2212" spans="1:7" x14ac:dyDescent="0.25">
      <c r="A2212">
        <v>1072</v>
      </c>
      <c r="B2212" t="s">
        <v>107</v>
      </c>
      <c r="C2212" t="s">
        <v>2208</v>
      </c>
      <c r="D2212">
        <v>1309</v>
      </c>
      <c r="E2212">
        <v>1844</v>
      </c>
      <c r="F2212">
        <f t="shared" si="34"/>
        <v>6</v>
      </c>
      <c r="G2212" t="str">
        <f>STANDINGS_K[[#This Row],[League]]&amp;STANDINGS_K[[#This Row],[Team]]</f>
        <v>$150 Draft Champions Jan 30 1:00 pm Lg.3635Team Scott</v>
      </c>
    </row>
    <row r="2213" spans="1:7" x14ac:dyDescent="0.25">
      <c r="A2213">
        <v>1189</v>
      </c>
      <c r="B2213" t="s">
        <v>408</v>
      </c>
      <c r="C2213" t="s">
        <v>2208</v>
      </c>
      <c r="D2213">
        <v>1295</v>
      </c>
      <c r="E2213">
        <v>1720.5</v>
      </c>
      <c r="F2213">
        <f t="shared" si="34"/>
        <v>7</v>
      </c>
      <c r="G2213" t="str">
        <f>STANDINGS_K[[#This Row],[League]]&amp;STANDINGS_K[[#This Row],[Team]]</f>
        <v>$150 Draft Champions Jan 30 1:00 pm Lg.3635Cardinal Crunch 1</v>
      </c>
    </row>
    <row r="2214" spans="1:7" x14ac:dyDescent="0.25">
      <c r="A2214">
        <v>1372</v>
      </c>
      <c r="B2214" t="s">
        <v>369</v>
      </c>
      <c r="C2214" t="s">
        <v>2208</v>
      </c>
      <c r="D2214">
        <v>1270</v>
      </c>
      <c r="E2214">
        <v>1535.5</v>
      </c>
      <c r="F2214">
        <f t="shared" si="34"/>
        <v>8</v>
      </c>
      <c r="G2214" t="str">
        <f>STANDINGS_K[[#This Row],[League]]&amp;STANDINGS_K[[#This Row],[Team]]</f>
        <v>$150 Draft Champions Jan 30 1:00 pm Lg.3635Big Boy</v>
      </c>
    </row>
    <row r="2215" spans="1:7" x14ac:dyDescent="0.25">
      <c r="A2215">
        <v>1454</v>
      </c>
      <c r="B2215" t="s">
        <v>2214</v>
      </c>
      <c r="C2215" t="s">
        <v>2208</v>
      </c>
      <c r="D2215">
        <v>1262</v>
      </c>
      <c r="E2215">
        <v>1460.5</v>
      </c>
      <c r="F2215">
        <f t="shared" si="34"/>
        <v>9</v>
      </c>
      <c r="G2215" t="str">
        <f>STANDINGS_K[[#This Row],[League]]&amp;STANDINGS_K[[#This Row],[Team]]</f>
        <v>$150 Draft Champions Jan 30 1:00 pm Lg.3635Simoleons</v>
      </c>
    </row>
    <row r="2216" spans="1:7" x14ac:dyDescent="0.25">
      <c r="A2216">
        <v>1735</v>
      </c>
      <c r="B2216" t="s">
        <v>1550</v>
      </c>
      <c r="C2216" t="s">
        <v>2208</v>
      </c>
      <c r="D2216">
        <v>1228</v>
      </c>
      <c r="E2216">
        <v>1177.5</v>
      </c>
      <c r="F2216">
        <f t="shared" si="34"/>
        <v>10</v>
      </c>
      <c r="G2216" t="str">
        <f>STANDINGS_K[[#This Row],[League]]&amp;STANDINGS_K[[#This Row],[Team]]</f>
        <v>$150 Draft Champions Jan 30 1:00 pm Lg.3635Wellington Blacks</v>
      </c>
    </row>
    <row r="2217" spans="1:7" x14ac:dyDescent="0.25">
      <c r="A2217">
        <v>1922</v>
      </c>
      <c r="B2217" t="s">
        <v>2213</v>
      </c>
      <c r="C2217" t="s">
        <v>2208</v>
      </c>
      <c r="D2217">
        <v>1203</v>
      </c>
      <c r="E2217">
        <v>985.5</v>
      </c>
      <c r="F2217">
        <f t="shared" si="34"/>
        <v>11</v>
      </c>
      <c r="G2217" t="str">
        <f>STANDINGS_K[[#This Row],[League]]&amp;STANDINGS_K[[#This Row],[Team]]</f>
        <v>$150 Draft Champions Jan 30 1:00 pm Lg.3635Cant we all just get a Wong</v>
      </c>
    </row>
    <row r="2218" spans="1:7" x14ac:dyDescent="0.25">
      <c r="A2218">
        <v>2014</v>
      </c>
      <c r="B2218" t="s">
        <v>2210</v>
      </c>
      <c r="C2218" t="s">
        <v>2208</v>
      </c>
      <c r="D2218">
        <v>1190</v>
      </c>
      <c r="E2218">
        <v>901.5</v>
      </c>
      <c r="F2218">
        <f t="shared" si="34"/>
        <v>12</v>
      </c>
      <c r="G2218" t="str">
        <f>STANDINGS_K[[#This Row],[League]]&amp;STANDINGS_K[[#This Row],[Team]]</f>
        <v>$150 Draft Champions Jan 30 1:00 pm Lg.3635The Yeti</v>
      </c>
    </row>
    <row r="2219" spans="1:7" x14ac:dyDescent="0.25">
      <c r="A2219">
        <v>2137</v>
      </c>
      <c r="B2219" t="s">
        <v>388</v>
      </c>
      <c r="C2219" t="s">
        <v>2208</v>
      </c>
      <c r="D2219">
        <v>1169</v>
      </c>
      <c r="E2219">
        <v>772</v>
      </c>
      <c r="F2219">
        <f t="shared" si="34"/>
        <v>13</v>
      </c>
      <c r="G2219" t="str">
        <f>STANDINGS_K[[#This Row],[League]]&amp;STANDINGS_K[[#This Row],[Team]]</f>
        <v>$150 Draft Champions Jan 30 1:00 pm Lg.3635Pacific Rim</v>
      </c>
    </row>
    <row r="2220" spans="1:7" x14ac:dyDescent="0.25">
      <c r="A2220">
        <v>2693</v>
      </c>
      <c r="B2220" t="s">
        <v>224</v>
      </c>
      <c r="C2220" t="s">
        <v>2208</v>
      </c>
      <c r="D2220">
        <v>1033</v>
      </c>
      <c r="E2220">
        <v>219</v>
      </c>
      <c r="F2220">
        <f t="shared" si="34"/>
        <v>14</v>
      </c>
      <c r="G2220" t="str">
        <f>STANDINGS_K[[#This Row],[League]]&amp;STANDINGS_K[[#This Row],[Team]]</f>
        <v>$150 Draft Champions Jan 30 1:00 pm Lg.3635Top Dog</v>
      </c>
    </row>
    <row r="2221" spans="1:7" x14ac:dyDescent="0.25">
      <c r="A2221">
        <v>2748</v>
      </c>
      <c r="B2221" t="s">
        <v>2211</v>
      </c>
      <c r="C2221" t="s">
        <v>2208</v>
      </c>
      <c r="D2221">
        <v>1007</v>
      </c>
      <c r="E2221">
        <v>163</v>
      </c>
      <c r="F2221">
        <f t="shared" si="34"/>
        <v>15</v>
      </c>
      <c r="G2221" t="str">
        <f>STANDINGS_K[[#This Row],[League]]&amp;STANDINGS_K[[#This Row],[Team]]</f>
        <v>$150 Draft Champions Jan 30 1:00 pm Lg.3635Hungry Dogs Hunt Best II</v>
      </c>
    </row>
    <row r="2222" spans="1:7" x14ac:dyDescent="0.25">
      <c r="A2222">
        <v>71</v>
      </c>
      <c r="B2222" t="s">
        <v>158</v>
      </c>
      <c r="C2222" t="s">
        <v>2216</v>
      </c>
      <c r="D2222">
        <v>1500</v>
      </c>
      <c r="E2222">
        <v>2840</v>
      </c>
      <c r="F2222">
        <f t="shared" si="34"/>
        <v>1</v>
      </c>
      <c r="G2222" t="str">
        <f>STANDINGS_K[[#This Row],[League]]&amp;STANDINGS_K[[#This Row],[Team]]</f>
        <v>$150 Draft Champions Jan 30 1:00 pm Lg.3637WV PED Power</v>
      </c>
    </row>
    <row r="2223" spans="1:7" x14ac:dyDescent="0.25">
      <c r="A2223">
        <v>465</v>
      </c>
      <c r="B2223" t="s">
        <v>154</v>
      </c>
      <c r="C2223" t="s">
        <v>2216</v>
      </c>
      <c r="D2223">
        <v>1389</v>
      </c>
      <c r="E2223">
        <v>2446.5</v>
      </c>
      <c r="F2223">
        <f t="shared" si="34"/>
        <v>2</v>
      </c>
      <c r="G2223" t="str">
        <f>STANDINGS_K[[#This Row],[League]]&amp;STANDINGS_K[[#This Row],[Team]]</f>
        <v>$150 Draft Champions Jan 30 1:00 pm Lg.3637GLG20s</v>
      </c>
    </row>
    <row r="2224" spans="1:7" x14ac:dyDescent="0.25">
      <c r="A2224">
        <v>578</v>
      </c>
      <c r="B2224" t="s">
        <v>2222</v>
      </c>
      <c r="C2224" t="s">
        <v>2216</v>
      </c>
      <c r="D2224">
        <v>1371</v>
      </c>
      <c r="E2224">
        <v>2332</v>
      </c>
      <c r="F2224">
        <f t="shared" si="34"/>
        <v>3</v>
      </c>
      <c r="G2224" t="str">
        <f>STANDINGS_K[[#This Row],[League]]&amp;STANDINGS_K[[#This Row],[Team]]</f>
        <v>$150 Draft Champions Jan 30 1:00 pm Lg.3637NONAGRACE2</v>
      </c>
    </row>
    <row r="2225" spans="1:7" x14ac:dyDescent="0.25">
      <c r="A2225">
        <v>636</v>
      </c>
      <c r="B2225" t="s">
        <v>2219</v>
      </c>
      <c r="C2225" t="s">
        <v>2216</v>
      </c>
      <c r="D2225">
        <v>1362</v>
      </c>
      <c r="E2225">
        <v>2275</v>
      </c>
      <c r="F2225">
        <f t="shared" si="34"/>
        <v>4</v>
      </c>
      <c r="G2225" t="str">
        <f>STANDINGS_K[[#This Row],[League]]&amp;STANDINGS_K[[#This Row],[Team]]</f>
        <v>$150 Draft Champions Jan 30 1:00 pm Lg.3637Team Lindberg</v>
      </c>
    </row>
    <row r="2226" spans="1:7" x14ac:dyDescent="0.25">
      <c r="A2226">
        <v>1007</v>
      </c>
      <c r="B2226" t="s">
        <v>48</v>
      </c>
      <c r="C2226" t="s">
        <v>2216</v>
      </c>
      <c r="D2226">
        <v>1315</v>
      </c>
      <c r="E2226">
        <v>1905.5</v>
      </c>
      <c r="F2226">
        <f t="shared" si="34"/>
        <v>5</v>
      </c>
      <c r="G2226" t="str">
        <f>STANDINGS_K[[#This Row],[League]]&amp;STANDINGS_K[[#This Row],[Team]]</f>
        <v>$150 Draft Champions Jan 30 1:00 pm Lg.3637Team Reid</v>
      </c>
    </row>
    <row r="2227" spans="1:7" x14ac:dyDescent="0.25">
      <c r="A2227">
        <v>1257</v>
      </c>
      <c r="B2227" t="s">
        <v>23</v>
      </c>
      <c r="C2227" t="s">
        <v>2216</v>
      </c>
      <c r="D2227">
        <v>1285</v>
      </c>
      <c r="E2227">
        <v>1655</v>
      </c>
      <c r="F2227">
        <f t="shared" si="34"/>
        <v>6</v>
      </c>
      <c r="G2227" t="str">
        <f>STANDINGS_K[[#This Row],[League]]&amp;STANDINGS_K[[#This Row],[Team]]</f>
        <v>$150 Draft Champions Jan 30 1:00 pm Lg.3637YankeeHaters</v>
      </c>
    </row>
    <row r="2228" spans="1:7" x14ac:dyDescent="0.25">
      <c r="A2228">
        <v>1295</v>
      </c>
      <c r="B2228" t="s">
        <v>2221</v>
      </c>
      <c r="C2228" t="s">
        <v>2216</v>
      </c>
      <c r="D2228">
        <v>1279</v>
      </c>
      <c r="E2228">
        <v>1614.5</v>
      </c>
      <c r="F2228">
        <f t="shared" si="34"/>
        <v>7</v>
      </c>
      <c r="G2228" t="str">
        <f>STANDINGS_K[[#This Row],[League]]&amp;STANDINGS_K[[#This Row],[Team]]</f>
        <v>$150 Draft Champions Jan 30 1:00 pm Lg.3637Ghastly Monsters</v>
      </c>
    </row>
    <row r="2229" spans="1:7" x14ac:dyDescent="0.25">
      <c r="A2229">
        <v>1507</v>
      </c>
      <c r="B2229" t="s">
        <v>2223</v>
      </c>
      <c r="C2229" t="s">
        <v>2216</v>
      </c>
      <c r="D2229">
        <v>1255</v>
      </c>
      <c r="E2229">
        <v>1402</v>
      </c>
      <c r="F2229">
        <f t="shared" si="34"/>
        <v>8</v>
      </c>
      <c r="G2229" t="str">
        <f>STANDINGS_K[[#This Row],[League]]&amp;STANDINGS_K[[#This Row],[Team]]</f>
        <v>$150 Draft Champions Jan 30 1:00 pm Lg.3637Las Vegas Ratpack 2</v>
      </c>
    </row>
    <row r="2230" spans="1:7" x14ac:dyDescent="0.25">
      <c r="A2230">
        <v>1608</v>
      </c>
      <c r="B2230" t="s">
        <v>97</v>
      </c>
      <c r="C2230" t="s">
        <v>2216</v>
      </c>
      <c r="D2230">
        <v>1244</v>
      </c>
      <c r="E2230">
        <v>1301.5</v>
      </c>
      <c r="F2230">
        <f t="shared" si="34"/>
        <v>9</v>
      </c>
      <c r="G2230" t="str">
        <f>STANDINGS_K[[#This Row],[League]]&amp;STANDINGS_K[[#This Row],[Team]]</f>
        <v>$150 Draft Champions Jan 30 1:00 pm Lg.3637Catch This</v>
      </c>
    </row>
    <row r="2231" spans="1:7" x14ac:dyDescent="0.25">
      <c r="A2231">
        <v>1936</v>
      </c>
      <c r="B2231" t="s">
        <v>2217</v>
      </c>
      <c r="C2231" t="s">
        <v>2216</v>
      </c>
      <c r="D2231">
        <v>1202</v>
      </c>
      <c r="E2231">
        <v>977</v>
      </c>
      <c r="F2231">
        <f t="shared" si="34"/>
        <v>10</v>
      </c>
      <c r="G2231" t="str">
        <f>STANDINGS_K[[#This Row],[League]]&amp;STANDINGS_K[[#This Row],[Team]]</f>
        <v>$150 Draft Champions Jan 30 1:00 pm Lg.3637Junebug</v>
      </c>
    </row>
    <row r="2232" spans="1:7" x14ac:dyDescent="0.25">
      <c r="A2232">
        <v>2039</v>
      </c>
      <c r="B2232" t="s">
        <v>2224</v>
      </c>
      <c r="C2232" t="s">
        <v>2216</v>
      </c>
      <c r="D2232">
        <v>1186</v>
      </c>
      <c r="E2232">
        <v>872</v>
      </c>
      <c r="F2232">
        <f t="shared" si="34"/>
        <v>11</v>
      </c>
      <c r="G2232" t="str">
        <f>STANDINGS_K[[#This Row],[League]]&amp;STANDINGS_K[[#This Row],[Team]]</f>
        <v>$150 Draft Champions Jan 30 1:00 pm Lg.3637Saint Anthony</v>
      </c>
    </row>
    <row r="2233" spans="1:7" x14ac:dyDescent="0.25">
      <c r="A2233">
        <v>2554</v>
      </c>
      <c r="B2233" t="s">
        <v>2225</v>
      </c>
      <c r="C2233" t="s">
        <v>2216</v>
      </c>
      <c r="D2233">
        <v>1086</v>
      </c>
      <c r="E2233">
        <v>359</v>
      </c>
      <c r="F2233">
        <f t="shared" si="34"/>
        <v>12</v>
      </c>
      <c r="G2233" t="str">
        <f>STANDINGS_K[[#This Row],[League]]&amp;STANDINGS_K[[#This Row],[Team]]</f>
        <v>$150 Draft Champions Jan 30 1:00 pm Lg.3637Second Spitter</v>
      </c>
    </row>
    <row r="2234" spans="1:7" x14ac:dyDescent="0.25">
      <c r="A2234">
        <v>2572</v>
      </c>
      <c r="B2234" t="s">
        <v>2218</v>
      </c>
      <c r="C2234" t="s">
        <v>2216</v>
      </c>
      <c r="D2234">
        <v>1081</v>
      </c>
      <c r="E2234">
        <v>341</v>
      </c>
      <c r="F2234">
        <f t="shared" si="34"/>
        <v>13</v>
      </c>
      <c r="G2234" t="str">
        <f>STANDINGS_K[[#This Row],[League]]&amp;STANDINGS_K[[#This Row],[Team]]</f>
        <v>$150 Draft Champions Jan 30 1:00 pm Lg.3637TeachMeHowToDougieGlanville</v>
      </c>
    </row>
    <row r="2235" spans="1:7" x14ac:dyDescent="0.25">
      <c r="A2235">
        <v>2670</v>
      </c>
      <c r="B2235" t="s">
        <v>279</v>
      </c>
      <c r="C2235" t="s">
        <v>2216</v>
      </c>
      <c r="D2235">
        <v>1044</v>
      </c>
      <c r="E2235">
        <v>241</v>
      </c>
      <c r="F2235">
        <f t="shared" si="34"/>
        <v>14</v>
      </c>
      <c r="G2235" t="str">
        <f>STANDINGS_K[[#This Row],[League]]&amp;STANDINGS_K[[#This Row],[Team]]</f>
        <v>$150 Draft Champions Jan 30 1:00 pm Lg.3637EWeezy</v>
      </c>
    </row>
    <row r="2236" spans="1:7" x14ac:dyDescent="0.25">
      <c r="A2236">
        <v>2697</v>
      </c>
      <c r="B2236" t="s">
        <v>2220</v>
      </c>
      <c r="C2236" t="s">
        <v>2216</v>
      </c>
      <c r="D2236">
        <v>1031</v>
      </c>
      <c r="E2236">
        <v>212.5</v>
      </c>
      <c r="F2236">
        <f t="shared" si="34"/>
        <v>15</v>
      </c>
      <c r="G2236" t="str">
        <f>STANDINGS_K[[#This Row],[League]]&amp;STANDINGS_K[[#This Row],[Team]]</f>
        <v>$150 Draft Champions Jan 30 1:00 pm Lg.3637BRI34</v>
      </c>
    </row>
    <row r="2237" spans="1:7" x14ac:dyDescent="0.25">
      <c r="A2237">
        <v>113</v>
      </c>
      <c r="B2237" t="s">
        <v>2236</v>
      </c>
      <c r="C2237" t="s">
        <v>2227</v>
      </c>
      <c r="D2237">
        <v>1480</v>
      </c>
      <c r="E2237">
        <v>2798</v>
      </c>
      <c r="F2237">
        <f t="shared" si="34"/>
        <v>1</v>
      </c>
      <c r="G2237" t="str">
        <f>STANDINGS_K[[#This Row],[League]]&amp;STANDINGS_K[[#This Row],[Team]]</f>
        <v>$150 Draft Champions Jan 31 1:00 pm Lg.3640ItIsWhatItIs</v>
      </c>
    </row>
    <row r="2238" spans="1:7" x14ac:dyDescent="0.25">
      <c r="A2238">
        <v>239</v>
      </c>
      <c r="B2238" t="s">
        <v>2232</v>
      </c>
      <c r="C2238" t="s">
        <v>2227</v>
      </c>
      <c r="D2238">
        <v>1438</v>
      </c>
      <c r="E2238">
        <v>2671</v>
      </c>
      <c r="F2238">
        <f t="shared" si="34"/>
        <v>2</v>
      </c>
      <c r="G2238" t="str">
        <f>STANDINGS_K[[#This Row],[League]]&amp;STANDINGS_K[[#This Row],[Team]]</f>
        <v>$150 Draft Champions Jan 31 1:00 pm Lg.3640Fido's Knife</v>
      </c>
    </row>
    <row r="2239" spans="1:7" x14ac:dyDescent="0.25">
      <c r="A2239">
        <v>281</v>
      </c>
      <c r="B2239" t="s">
        <v>2229</v>
      </c>
      <c r="C2239" t="s">
        <v>2227</v>
      </c>
      <c r="D2239">
        <v>1426</v>
      </c>
      <c r="E2239">
        <v>2629.5</v>
      </c>
      <c r="F2239">
        <f t="shared" si="34"/>
        <v>3</v>
      </c>
      <c r="G2239" t="str">
        <f>STANDINGS_K[[#This Row],[League]]&amp;STANDINGS_K[[#This Row],[Team]]</f>
        <v>$150 Draft Champions Jan 31 1:00 pm Lg.36402016 DC003</v>
      </c>
    </row>
    <row r="2240" spans="1:7" x14ac:dyDescent="0.25">
      <c r="A2240">
        <v>619</v>
      </c>
      <c r="B2240" t="s">
        <v>2230</v>
      </c>
      <c r="C2240" t="s">
        <v>2227</v>
      </c>
      <c r="D2240">
        <v>1365</v>
      </c>
      <c r="E2240">
        <v>2293.5</v>
      </c>
      <c r="F2240">
        <f t="shared" si="34"/>
        <v>4</v>
      </c>
      <c r="G2240" t="str">
        <f>STANDINGS_K[[#This Row],[League]]&amp;STANDINGS_K[[#This Row],[Team]]</f>
        <v>$150 Draft Champions Jan 31 1:00 pm Lg.3640Team LeValley 4</v>
      </c>
    </row>
    <row r="2241" spans="1:7" x14ac:dyDescent="0.25">
      <c r="A2241">
        <v>1034</v>
      </c>
      <c r="B2241" t="s">
        <v>2231</v>
      </c>
      <c r="C2241" t="s">
        <v>2227</v>
      </c>
      <c r="D2241">
        <v>1313</v>
      </c>
      <c r="E2241">
        <v>1882</v>
      </c>
      <c r="F2241">
        <f t="shared" si="34"/>
        <v>5</v>
      </c>
      <c r="G2241" t="str">
        <f>STANDINGS_K[[#This Row],[League]]&amp;STANDINGS_K[[#This Row],[Team]]</f>
        <v>$150 Draft Champions Jan 31 1:00 pm Lg.3640VB Three</v>
      </c>
    </row>
    <row r="2242" spans="1:7" x14ac:dyDescent="0.25">
      <c r="A2242">
        <v>1178</v>
      </c>
      <c r="B2242" t="s">
        <v>2233</v>
      </c>
      <c r="C2242" t="s">
        <v>2227</v>
      </c>
      <c r="D2242">
        <v>1296</v>
      </c>
      <c r="E2242">
        <v>1729.5</v>
      </c>
      <c r="F2242">
        <f t="shared" si="34"/>
        <v>6</v>
      </c>
      <c r="G2242" t="str">
        <f>STANDINGS_K[[#This Row],[League]]&amp;STANDINGS_K[[#This Row],[Team]]</f>
        <v>$150 Draft Champions Jan 31 1:00 pm Lg.3640Fly The W</v>
      </c>
    </row>
    <row r="2243" spans="1:7" x14ac:dyDescent="0.25">
      <c r="A2243">
        <v>1241</v>
      </c>
      <c r="B2243" t="s">
        <v>2237</v>
      </c>
      <c r="C2243" t="s">
        <v>2227</v>
      </c>
      <c r="D2243">
        <v>1288</v>
      </c>
      <c r="E2243">
        <v>1673</v>
      </c>
      <c r="F2243">
        <f t="shared" ref="F2243:F2306" si="35">IF(C2243=C2242,F2242+1,1)</f>
        <v>7</v>
      </c>
      <c r="G2243" t="str">
        <f>STANDINGS_K[[#This Row],[League]]&amp;STANDINGS_K[[#This Row],[Team]]</f>
        <v>$150 Draft Champions Jan 31 1:00 pm Lg.3640Wahoo's on First?</v>
      </c>
    </row>
    <row r="2244" spans="1:7" x14ac:dyDescent="0.25">
      <c r="A2244">
        <v>1285</v>
      </c>
      <c r="B2244" t="s">
        <v>2226</v>
      </c>
      <c r="C2244" t="s">
        <v>2227</v>
      </c>
      <c r="D2244">
        <v>1281</v>
      </c>
      <c r="E2244">
        <v>1627</v>
      </c>
      <c r="F2244">
        <f t="shared" si="35"/>
        <v>8</v>
      </c>
      <c r="G2244" t="str">
        <f>STANDINGS_K[[#This Row],[League]]&amp;STANDINGS_K[[#This Row],[Team]]</f>
        <v>$150 Draft Champions Jan 31 1:00 pm Lg.3640Team Weeks</v>
      </c>
    </row>
    <row r="2245" spans="1:7" x14ac:dyDescent="0.25">
      <c r="A2245">
        <v>1482</v>
      </c>
      <c r="B2245" t="s">
        <v>2234</v>
      </c>
      <c r="C2245" t="s">
        <v>2227</v>
      </c>
      <c r="D2245">
        <v>1258</v>
      </c>
      <c r="E2245">
        <v>1428</v>
      </c>
      <c r="F2245">
        <f t="shared" si="35"/>
        <v>9</v>
      </c>
      <c r="G2245" t="str">
        <f>STANDINGS_K[[#This Row],[League]]&amp;STANDINGS_K[[#This Row],[Team]]</f>
        <v>$150 Draft Champions Jan 31 1:00 pm Lg.3640Lower Deckers DC2</v>
      </c>
    </row>
    <row r="2246" spans="1:7" x14ac:dyDescent="0.25">
      <c r="A2246">
        <v>1673</v>
      </c>
      <c r="B2246" t="s">
        <v>2239</v>
      </c>
      <c r="C2246" t="s">
        <v>2227</v>
      </c>
      <c r="D2246">
        <v>1235</v>
      </c>
      <c r="E2246">
        <v>1237.5</v>
      </c>
      <c r="F2246">
        <f t="shared" si="35"/>
        <v>10</v>
      </c>
      <c r="G2246" t="str">
        <f>STANDINGS_K[[#This Row],[League]]&amp;STANDINGS_K[[#This Row],[Team]]</f>
        <v>$150 Draft Champions Jan 31 1:00 pm Lg.3640Charger Bar 5</v>
      </c>
    </row>
    <row r="2247" spans="1:7" x14ac:dyDescent="0.25">
      <c r="A2247">
        <v>2147</v>
      </c>
      <c r="B2247" t="s">
        <v>650</v>
      </c>
      <c r="C2247" t="s">
        <v>2227</v>
      </c>
      <c r="D2247">
        <v>1168</v>
      </c>
      <c r="E2247">
        <v>765.5</v>
      </c>
      <c r="F2247">
        <f t="shared" si="35"/>
        <v>11</v>
      </c>
      <c r="G2247" t="str">
        <f>STANDINGS_K[[#This Row],[League]]&amp;STANDINGS_K[[#This Row],[Team]]</f>
        <v>$150 Draft Champions Jan 31 1:00 pm Lg.3640Team Stein</v>
      </c>
    </row>
    <row r="2248" spans="1:7" x14ac:dyDescent="0.25">
      <c r="A2248">
        <v>2505</v>
      </c>
      <c r="B2248" t="s">
        <v>2228</v>
      </c>
      <c r="C2248" t="s">
        <v>2227</v>
      </c>
      <c r="D2248">
        <v>1097</v>
      </c>
      <c r="E2248">
        <v>406</v>
      </c>
      <c r="F2248">
        <f t="shared" si="35"/>
        <v>12</v>
      </c>
      <c r="G2248" t="str">
        <f>STANDINGS_K[[#This Row],[League]]&amp;STANDINGS_K[[#This Row],[Team]]</f>
        <v>$150 Draft Champions Jan 31 1:00 pm Lg.3640Team Cox</v>
      </c>
    </row>
    <row r="2249" spans="1:7" x14ac:dyDescent="0.25">
      <c r="A2249">
        <v>2680</v>
      </c>
      <c r="B2249" t="s">
        <v>2238</v>
      </c>
      <c r="C2249" t="s">
        <v>2227</v>
      </c>
      <c r="D2249">
        <v>1038</v>
      </c>
      <c r="E2249">
        <v>230</v>
      </c>
      <c r="F2249">
        <f t="shared" si="35"/>
        <v>13</v>
      </c>
      <c r="G2249" t="str">
        <f>STANDINGS_K[[#This Row],[League]]&amp;STANDINGS_K[[#This Row],[Team]]</f>
        <v>$150 Draft Champions Jan 31 1:00 pm Lg.3640Donald Trump</v>
      </c>
    </row>
    <row r="2250" spans="1:7" x14ac:dyDescent="0.25">
      <c r="A2250">
        <v>2789</v>
      </c>
      <c r="B2250" t="s">
        <v>2240</v>
      </c>
      <c r="C2250" t="s">
        <v>2227</v>
      </c>
      <c r="D2250">
        <v>985</v>
      </c>
      <c r="E2250">
        <v>121.5</v>
      </c>
      <c r="F2250">
        <f t="shared" si="35"/>
        <v>14</v>
      </c>
      <c r="G2250" t="str">
        <f>STANDINGS_K[[#This Row],[League]]&amp;STANDINGS_K[[#This Row],[Team]]</f>
        <v>$150 Draft Champions Jan 31 1:00 pm Lg.3640Bryce to the Top</v>
      </c>
    </row>
    <row r="2251" spans="1:7" x14ac:dyDescent="0.25">
      <c r="A2251">
        <v>2885</v>
      </c>
      <c r="B2251" t="s">
        <v>2235</v>
      </c>
      <c r="C2251" t="s">
        <v>2227</v>
      </c>
      <c r="D2251">
        <v>871</v>
      </c>
      <c r="E2251">
        <v>26</v>
      </c>
      <c r="F2251">
        <f t="shared" si="35"/>
        <v>15</v>
      </c>
      <c r="G2251" t="str">
        <f>STANDINGS_K[[#This Row],[League]]&amp;STANDINGS_K[[#This Row],[Team]]</f>
        <v>$150 Draft Champions Jan 31 1:00 pm Lg.3640The Krakens</v>
      </c>
    </row>
    <row r="2252" spans="1:7" x14ac:dyDescent="0.25">
      <c r="A2252">
        <v>29</v>
      </c>
      <c r="B2252" t="s">
        <v>686</v>
      </c>
      <c r="C2252" t="s">
        <v>2241</v>
      </c>
      <c r="D2252">
        <v>1549</v>
      </c>
      <c r="E2252">
        <v>2882</v>
      </c>
      <c r="F2252">
        <f t="shared" si="35"/>
        <v>1</v>
      </c>
      <c r="G2252" t="str">
        <f>STANDINGS_K[[#This Row],[League]]&amp;STANDINGS_K[[#This Row],[Team]]</f>
        <v>$150 Draft Champions Kenyon Premature LeagueTeam Liebman</v>
      </c>
    </row>
    <row r="2253" spans="1:7" x14ac:dyDescent="0.25">
      <c r="A2253">
        <v>371</v>
      </c>
      <c r="B2253" t="s">
        <v>2246</v>
      </c>
      <c r="C2253" t="s">
        <v>2241</v>
      </c>
      <c r="D2253">
        <v>1404</v>
      </c>
      <c r="E2253">
        <v>2538.5</v>
      </c>
      <c r="F2253">
        <f t="shared" si="35"/>
        <v>2</v>
      </c>
      <c r="G2253" t="str">
        <f>STANDINGS_K[[#This Row],[League]]&amp;STANDINGS_K[[#This Row],[Team]]</f>
        <v>$150 Draft Champions Kenyon Premature LeagueMallorysKillers</v>
      </c>
    </row>
    <row r="2254" spans="1:7" x14ac:dyDescent="0.25">
      <c r="A2254">
        <v>443</v>
      </c>
      <c r="B2254" t="s">
        <v>186</v>
      </c>
      <c r="C2254" t="s">
        <v>2241</v>
      </c>
      <c r="D2254">
        <v>1393</v>
      </c>
      <c r="E2254">
        <v>2466.5</v>
      </c>
      <c r="F2254">
        <f t="shared" si="35"/>
        <v>3</v>
      </c>
      <c r="G2254" t="str">
        <f>STANDINGS_K[[#This Row],[League]]&amp;STANDINGS_K[[#This Row],[Team]]</f>
        <v>$150 Draft Champions Kenyon Premature LeagueLONG GONE</v>
      </c>
    </row>
    <row r="2255" spans="1:7" x14ac:dyDescent="0.25">
      <c r="A2255">
        <v>467</v>
      </c>
      <c r="B2255" t="s">
        <v>2244</v>
      </c>
      <c r="C2255" t="s">
        <v>2241</v>
      </c>
      <c r="D2255">
        <v>1389</v>
      </c>
      <c r="E2255">
        <v>2446.5</v>
      </c>
      <c r="F2255">
        <f t="shared" si="35"/>
        <v>4</v>
      </c>
      <c r="G2255" t="str">
        <f>STANDINGS_K[[#This Row],[League]]&amp;STANDINGS_K[[#This Row],[Team]]</f>
        <v>$150 Draft Champions Kenyon Premature LeagueTeam Lavoie</v>
      </c>
    </row>
    <row r="2256" spans="1:7" x14ac:dyDescent="0.25">
      <c r="A2256">
        <v>618</v>
      </c>
      <c r="B2256" t="s">
        <v>2243</v>
      </c>
      <c r="C2256" t="s">
        <v>2241</v>
      </c>
      <c r="D2256">
        <v>1365</v>
      </c>
      <c r="E2256">
        <v>2293.5</v>
      </c>
      <c r="F2256">
        <f t="shared" si="35"/>
        <v>5</v>
      </c>
      <c r="G2256" t="str">
        <f>STANDINGS_K[[#This Row],[League]]&amp;STANDINGS_K[[#This Row],[Team]]</f>
        <v>$150 Draft Champions Kenyon Premature LeagueSurrender Dorothy! (Email)</v>
      </c>
    </row>
    <row r="2257" spans="1:7" x14ac:dyDescent="0.25">
      <c r="A2257">
        <v>689</v>
      </c>
      <c r="B2257" t="s">
        <v>2249</v>
      </c>
      <c r="C2257" t="s">
        <v>2241</v>
      </c>
      <c r="D2257">
        <v>1353</v>
      </c>
      <c r="E2257">
        <v>2221.5</v>
      </c>
      <c r="F2257">
        <f t="shared" si="35"/>
        <v>6</v>
      </c>
      <c r="G2257" t="str">
        <f>STANDINGS_K[[#This Row],[League]]&amp;STANDINGS_K[[#This Row],[Team]]</f>
        <v>$150 Draft Champions Kenyon Premature LeagueMadcow - DC1 Kenyon</v>
      </c>
    </row>
    <row r="2258" spans="1:7" x14ac:dyDescent="0.25">
      <c r="A2258">
        <v>931</v>
      </c>
      <c r="B2258" t="s">
        <v>463</v>
      </c>
      <c r="C2258" t="s">
        <v>2241</v>
      </c>
      <c r="D2258">
        <v>1325</v>
      </c>
      <c r="E2258">
        <v>1974.5</v>
      </c>
      <c r="F2258">
        <f t="shared" si="35"/>
        <v>7</v>
      </c>
      <c r="G2258" t="str">
        <f>STANDINGS_K[[#This Row],[League]]&amp;STANDINGS_K[[#This Row],[Team]]</f>
        <v>$150 Draft Champions Kenyon Premature LeagueBronx Yankees (DC1)</v>
      </c>
    </row>
    <row r="2259" spans="1:7" x14ac:dyDescent="0.25">
      <c r="A2259">
        <v>1106</v>
      </c>
      <c r="B2259" t="s">
        <v>366</v>
      </c>
      <c r="C2259" t="s">
        <v>2241</v>
      </c>
      <c r="D2259">
        <v>1305</v>
      </c>
      <c r="E2259">
        <v>1803.5</v>
      </c>
      <c r="F2259">
        <f t="shared" si="35"/>
        <v>8</v>
      </c>
      <c r="G2259" t="str">
        <f>STANDINGS_K[[#This Row],[League]]&amp;STANDINGS_K[[#This Row],[Team]]</f>
        <v>$150 Draft Champions Kenyon Premature LeagueEA Sports E-Mail</v>
      </c>
    </row>
    <row r="2260" spans="1:7" x14ac:dyDescent="0.25">
      <c r="A2260">
        <v>1440</v>
      </c>
      <c r="B2260" t="s">
        <v>2242</v>
      </c>
      <c r="C2260" t="s">
        <v>2241</v>
      </c>
      <c r="D2260">
        <v>1263</v>
      </c>
      <c r="E2260">
        <v>1469.5</v>
      </c>
      <c r="F2260">
        <f t="shared" si="35"/>
        <v>9</v>
      </c>
      <c r="G2260" t="str">
        <f>STANDINGS_K[[#This Row],[League]]&amp;STANDINGS_K[[#This Row],[Team]]</f>
        <v>$150 Draft Champions Kenyon Premature LeagueBullfrogs</v>
      </c>
    </row>
    <row r="2261" spans="1:7" x14ac:dyDescent="0.25">
      <c r="A2261">
        <v>1566</v>
      </c>
      <c r="B2261" t="s">
        <v>56</v>
      </c>
      <c r="C2261" t="s">
        <v>2241</v>
      </c>
      <c r="D2261">
        <v>1248</v>
      </c>
      <c r="E2261">
        <v>1340</v>
      </c>
      <c r="F2261">
        <f t="shared" si="35"/>
        <v>10</v>
      </c>
      <c r="G2261" t="str">
        <f>STANDINGS_K[[#This Row],[League]]&amp;STANDINGS_K[[#This Row],[Team]]</f>
        <v>$150 Draft Champions Kenyon Premature LeagueDOUGHBOYS</v>
      </c>
    </row>
    <row r="2262" spans="1:7" x14ac:dyDescent="0.25">
      <c r="A2262">
        <v>1640</v>
      </c>
      <c r="B2262" t="s">
        <v>2247</v>
      </c>
      <c r="C2262" t="s">
        <v>2241</v>
      </c>
      <c r="D2262">
        <v>1239</v>
      </c>
      <c r="E2262">
        <v>1267.5</v>
      </c>
      <c r="F2262">
        <f t="shared" si="35"/>
        <v>11</v>
      </c>
      <c r="G2262" t="str">
        <f>STANDINGS_K[[#This Row],[League]]&amp;STANDINGS_K[[#This Row],[Team]]</f>
        <v>$150 Draft Champions Kenyon Premature League1DC WAGGENER</v>
      </c>
    </row>
    <row r="2263" spans="1:7" x14ac:dyDescent="0.25">
      <c r="A2263">
        <v>1698</v>
      </c>
      <c r="B2263" t="s">
        <v>53</v>
      </c>
      <c r="C2263" t="s">
        <v>2241</v>
      </c>
      <c r="D2263">
        <v>1232</v>
      </c>
      <c r="E2263">
        <v>1209</v>
      </c>
      <c r="F2263">
        <f t="shared" si="35"/>
        <v>12</v>
      </c>
      <c r="G2263" t="str">
        <f>STANDINGS_K[[#This Row],[League]]&amp;STANDINGS_K[[#This Row],[Team]]</f>
        <v>$150 Draft Champions Kenyon Premature LeagueBaseball Furies</v>
      </c>
    </row>
    <row r="2264" spans="1:7" x14ac:dyDescent="0.25">
      <c r="A2264">
        <v>2059</v>
      </c>
      <c r="B2264" t="s">
        <v>2245</v>
      </c>
      <c r="C2264" t="s">
        <v>2241</v>
      </c>
      <c r="D2264">
        <v>1182</v>
      </c>
      <c r="E2264">
        <v>849</v>
      </c>
      <c r="F2264">
        <f t="shared" si="35"/>
        <v>13</v>
      </c>
      <c r="G2264" t="str">
        <f>STANDINGS_K[[#This Row],[League]]&amp;STANDINGS_K[[#This Row],[Team]]</f>
        <v>$150 Draft Champions Kenyon Premature LeagueBK Mets Premature DC</v>
      </c>
    </row>
    <row r="2265" spans="1:7" x14ac:dyDescent="0.25">
      <c r="A2265">
        <v>2258</v>
      </c>
      <c r="B2265" t="s">
        <v>312</v>
      </c>
      <c r="C2265" t="s">
        <v>2241</v>
      </c>
      <c r="D2265">
        <v>1152</v>
      </c>
      <c r="E2265">
        <v>653</v>
      </c>
      <c r="F2265">
        <f t="shared" si="35"/>
        <v>14</v>
      </c>
      <c r="G2265" t="str">
        <f>STANDINGS_K[[#This Row],[League]]&amp;STANDINGS_K[[#This Row],[Team]]</f>
        <v>$150 Draft Champions Kenyon Premature LeagueTeam Upchurch</v>
      </c>
    </row>
    <row r="2266" spans="1:7" x14ac:dyDescent="0.25">
      <c r="A2266">
        <v>2330</v>
      </c>
      <c r="B2266" t="s">
        <v>2248</v>
      </c>
      <c r="C2266" t="s">
        <v>2241</v>
      </c>
      <c r="D2266">
        <v>1139</v>
      </c>
      <c r="E2266">
        <v>581.5</v>
      </c>
      <c r="F2266">
        <f t="shared" si="35"/>
        <v>15</v>
      </c>
      <c r="G2266" t="str">
        <f>STANDINGS_K[[#This Row],[League]]&amp;STANDINGS_K[[#This Row],[Team]]</f>
        <v>$150 Draft Champions Kenyon Premature LeaguePoopy Tooth email</v>
      </c>
    </row>
    <row r="2267" spans="1:7" x14ac:dyDescent="0.25">
      <c r="A2267">
        <v>255</v>
      </c>
      <c r="B2267" t="s">
        <v>2252</v>
      </c>
      <c r="C2267" t="s">
        <v>2251</v>
      </c>
      <c r="D2267">
        <v>1434</v>
      </c>
      <c r="E2267">
        <v>2655.5</v>
      </c>
      <c r="F2267">
        <f t="shared" si="35"/>
        <v>1</v>
      </c>
      <c r="G2267" t="str">
        <f>STANDINGS_K[[#This Row],[League]]&amp;STANDINGS_K[[#This Row],[Team]]</f>
        <v>$150 Draft Champions Mar 01 1:00 pm Lg.3805Can we have a mulligan?</v>
      </c>
    </row>
    <row r="2268" spans="1:7" x14ac:dyDescent="0.25">
      <c r="A2268">
        <v>461</v>
      </c>
      <c r="B2268" t="s">
        <v>2250</v>
      </c>
      <c r="C2268" t="s">
        <v>2251</v>
      </c>
      <c r="D2268">
        <v>1389</v>
      </c>
      <c r="E2268">
        <v>2446.5</v>
      </c>
      <c r="F2268">
        <f t="shared" si="35"/>
        <v>2</v>
      </c>
      <c r="G2268" t="str">
        <f>STANDINGS_K[[#This Row],[League]]&amp;STANDINGS_K[[#This Row],[Team]]</f>
        <v>$150 Draft Champions Mar 01 1:00 pm Lg.38052016 WarmBeer ColdFood 2nd</v>
      </c>
    </row>
    <row r="2269" spans="1:7" x14ac:dyDescent="0.25">
      <c r="A2269">
        <v>497</v>
      </c>
      <c r="B2269" t="s">
        <v>157</v>
      </c>
      <c r="C2269" t="s">
        <v>2251</v>
      </c>
      <c r="D2269">
        <v>1386</v>
      </c>
      <c r="E2269">
        <v>2417.5</v>
      </c>
      <c r="F2269">
        <f t="shared" si="35"/>
        <v>3</v>
      </c>
      <c r="G2269" t="str">
        <f>STANDINGS_K[[#This Row],[League]]&amp;STANDINGS_K[[#This Row],[Team]]</f>
        <v>$150 Draft Champions Mar 01 1:00 pm Lg.3805Team Uganski</v>
      </c>
    </row>
    <row r="2270" spans="1:7" x14ac:dyDescent="0.25">
      <c r="A2270">
        <v>536</v>
      </c>
      <c r="B2270" t="s">
        <v>2253</v>
      </c>
      <c r="C2270" t="s">
        <v>2251</v>
      </c>
      <c r="D2270">
        <v>1379</v>
      </c>
      <c r="E2270">
        <v>2374</v>
      </c>
      <c r="F2270">
        <f t="shared" si="35"/>
        <v>4</v>
      </c>
      <c r="G2270" t="str">
        <f>STANDINGS_K[[#This Row],[League]]&amp;STANDINGS_K[[#This Row],[Team]]</f>
        <v>$150 Draft Champions Mar 01 1:00 pm Lg.3805Exspins</v>
      </c>
    </row>
    <row r="2271" spans="1:7" x14ac:dyDescent="0.25">
      <c r="A2271">
        <v>912</v>
      </c>
      <c r="B2271" t="s">
        <v>2255</v>
      </c>
      <c r="C2271" t="s">
        <v>2251</v>
      </c>
      <c r="D2271">
        <v>1328</v>
      </c>
      <c r="E2271">
        <v>1998</v>
      </c>
      <c r="F2271">
        <f t="shared" si="35"/>
        <v>5</v>
      </c>
      <c r="G2271" t="str">
        <f>STANDINGS_K[[#This Row],[League]]&amp;STANDINGS_K[[#This Row],[Team]]</f>
        <v>$150 Draft Champions Mar 01 1:00 pm Lg.3805GUERRILLA DC2</v>
      </c>
    </row>
    <row r="2272" spans="1:7" x14ac:dyDescent="0.25">
      <c r="A2272">
        <v>1073</v>
      </c>
      <c r="B2272" t="s">
        <v>98</v>
      </c>
      <c r="C2272" t="s">
        <v>2251</v>
      </c>
      <c r="D2272">
        <v>1309</v>
      </c>
      <c r="E2272">
        <v>1844</v>
      </c>
      <c r="F2272">
        <f t="shared" si="35"/>
        <v>6</v>
      </c>
      <c r="G2272" t="str">
        <f>STANDINGS_K[[#This Row],[League]]&amp;STANDINGS_K[[#This Row],[Team]]</f>
        <v>$150 Draft Champions Mar 01 1:00 pm Lg.3805Team Ward</v>
      </c>
    </row>
    <row r="2273" spans="1:7" x14ac:dyDescent="0.25">
      <c r="A2273">
        <v>1374</v>
      </c>
      <c r="B2273" t="s">
        <v>2113</v>
      </c>
      <c r="C2273" t="s">
        <v>2251</v>
      </c>
      <c r="D2273">
        <v>1270</v>
      </c>
      <c r="E2273">
        <v>1535.5</v>
      </c>
      <c r="F2273">
        <f t="shared" si="35"/>
        <v>7</v>
      </c>
      <c r="G2273" t="str">
        <f>STANDINGS_K[[#This Row],[League]]&amp;STANDINGS_K[[#This Row],[Team]]</f>
        <v>$150 Draft Champions Mar 01 1:00 pm Lg.3805Royale with Cheese</v>
      </c>
    </row>
    <row r="2274" spans="1:7" x14ac:dyDescent="0.25">
      <c r="A2274">
        <v>1520</v>
      </c>
      <c r="B2274" t="s">
        <v>2257</v>
      </c>
      <c r="C2274" t="s">
        <v>2251</v>
      </c>
      <c r="D2274">
        <v>1253</v>
      </c>
      <c r="E2274">
        <v>1387.5</v>
      </c>
      <c r="F2274">
        <f t="shared" si="35"/>
        <v>8</v>
      </c>
      <c r="G2274" t="str">
        <f>STANDINGS_K[[#This Row],[League]]&amp;STANDINGS_K[[#This Row],[Team]]</f>
        <v>$150 Draft Champions Mar 01 1:00 pm Lg.3805Chihuahuas</v>
      </c>
    </row>
    <row r="2275" spans="1:7" x14ac:dyDescent="0.25">
      <c r="A2275">
        <v>1574</v>
      </c>
      <c r="B2275" t="s">
        <v>385</v>
      </c>
      <c r="C2275" t="s">
        <v>2251</v>
      </c>
      <c r="D2275">
        <v>1248</v>
      </c>
      <c r="E2275">
        <v>1340</v>
      </c>
      <c r="F2275">
        <f t="shared" si="35"/>
        <v>9</v>
      </c>
      <c r="G2275" t="str">
        <f>STANDINGS_K[[#This Row],[League]]&amp;STANDINGS_K[[#This Row],[Team]]</f>
        <v>$150 Draft Champions Mar 01 1:00 pm Lg.3805Team slack</v>
      </c>
    </row>
    <row r="2276" spans="1:7" x14ac:dyDescent="0.25">
      <c r="A2276">
        <v>2067</v>
      </c>
      <c r="B2276" t="s">
        <v>2258</v>
      </c>
      <c r="C2276" t="s">
        <v>2251</v>
      </c>
      <c r="D2276">
        <v>1181</v>
      </c>
      <c r="E2276">
        <v>840.5</v>
      </c>
      <c r="F2276">
        <f t="shared" si="35"/>
        <v>10</v>
      </c>
      <c r="G2276" t="str">
        <f>STANDINGS_K[[#This Row],[League]]&amp;STANDINGS_K[[#This Row],[Team]]</f>
        <v>$150 Draft Champions Mar 01 1:00 pm Lg.3805Dee'z Nuts</v>
      </c>
    </row>
    <row r="2277" spans="1:7" x14ac:dyDescent="0.25">
      <c r="A2277">
        <v>2160</v>
      </c>
      <c r="B2277" t="s">
        <v>2256</v>
      </c>
      <c r="C2277" t="s">
        <v>2251</v>
      </c>
      <c r="D2277">
        <v>1166</v>
      </c>
      <c r="E2277">
        <v>751</v>
      </c>
      <c r="F2277">
        <f t="shared" si="35"/>
        <v>11</v>
      </c>
      <c r="G2277" t="str">
        <f>STANDINGS_K[[#This Row],[League]]&amp;STANDINGS_K[[#This Row],[Team]]</f>
        <v>$150 Draft Champions Mar 01 1:00 pm Lg.3805ManBearPuig</v>
      </c>
    </row>
    <row r="2278" spans="1:7" x14ac:dyDescent="0.25">
      <c r="A2278">
        <v>2230</v>
      </c>
      <c r="B2278" t="s">
        <v>592</v>
      </c>
      <c r="C2278" t="s">
        <v>2251</v>
      </c>
      <c r="D2278">
        <v>1156</v>
      </c>
      <c r="E2278">
        <v>682</v>
      </c>
      <c r="F2278">
        <f t="shared" si="35"/>
        <v>12</v>
      </c>
      <c r="G2278" t="str">
        <f>STANDINGS_K[[#This Row],[League]]&amp;STANDINGS_K[[#This Row],[Team]]</f>
        <v>$150 Draft Champions Mar 01 1:00 pm Lg.3805Team Bennette</v>
      </c>
    </row>
    <row r="2279" spans="1:7" x14ac:dyDescent="0.25">
      <c r="A2279">
        <v>2302</v>
      </c>
      <c r="B2279" t="s">
        <v>2254</v>
      </c>
      <c r="C2279" t="s">
        <v>2251</v>
      </c>
      <c r="D2279">
        <v>1144</v>
      </c>
      <c r="E2279">
        <v>610</v>
      </c>
      <c r="F2279">
        <f t="shared" si="35"/>
        <v>13</v>
      </c>
      <c r="G2279" t="str">
        <f>STANDINGS_K[[#This Row],[League]]&amp;STANDINGS_K[[#This Row],[Team]]</f>
        <v>$150 Draft Champions Mar 01 1:00 pm Lg.3805Taters 2</v>
      </c>
    </row>
    <row r="2280" spans="1:7" x14ac:dyDescent="0.25">
      <c r="A2280">
        <v>2307</v>
      </c>
      <c r="B2280" t="s">
        <v>456</v>
      </c>
      <c r="C2280" t="s">
        <v>2251</v>
      </c>
      <c r="D2280">
        <v>1143</v>
      </c>
      <c r="E2280">
        <v>602.5</v>
      </c>
      <c r="F2280">
        <f t="shared" si="35"/>
        <v>14</v>
      </c>
      <c r="G2280" t="str">
        <f>STANDINGS_K[[#This Row],[League]]&amp;STANDINGS_K[[#This Row],[Team]]</f>
        <v>$150 Draft Champions Mar 01 1:00 pm Lg.3805I'm Your Daddy</v>
      </c>
    </row>
    <row r="2281" spans="1:7" x14ac:dyDescent="0.25">
      <c r="A2281">
        <v>2556</v>
      </c>
      <c r="B2281" t="s">
        <v>2259</v>
      </c>
      <c r="C2281" t="s">
        <v>2251</v>
      </c>
      <c r="D2281">
        <v>1085</v>
      </c>
      <c r="E2281">
        <v>353</v>
      </c>
      <c r="F2281">
        <f t="shared" si="35"/>
        <v>15</v>
      </c>
      <c r="G2281" t="str">
        <f>STANDINGS_K[[#This Row],[League]]&amp;STANDINGS_K[[#This Row],[Team]]</f>
        <v>$150 Draft Champions Mar 01 1:00 pm Lg.3805Dreycott Dragons</v>
      </c>
    </row>
    <row r="2282" spans="1:7" x14ac:dyDescent="0.25">
      <c r="A2282">
        <v>201</v>
      </c>
      <c r="B2282" t="s">
        <v>282</v>
      </c>
      <c r="C2282" t="s">
        <v>2261</v>
      </c>
      <c r="D2282">
        <v>1449</v>
      </c>
      <c r="E2282">
        <v>2709.5</v>
      </c>
      <c r="F2282">
        <f t="shared" si="35"/>
        <v>1</v>
      </c>
      <c r="G2282" t="str">
        <f>STANDINGS_K[[#This Row],[League]]&amp;STANDINGS_K[[#This Row],[Team]]</f>
        <v>$150 Draft Champions Mar 01 1:00 pm Lg.3809Little Dorf and Shortround</v>
      </c>
    </row>
    <row r="2283" spans="1:7" x14ac:dyDescent="0.25">
      <c r="A2283">
        <v>250</v>
      </c>
      <c r="B2283" t="s">
        <v>2267</v>
      </c>
      <c r="C2283" t="s">
        <v>2261</v>
      </c>
      <c r="D2283">
        <v>1436</v>
      </c>
      <c r="E2283">
        <v>2662.5</v>
      </c>
      <c r="F2283">
        <f t="shared" si="35"/>
        <v>2</v>
      </c>
      <c r="G2283" t="str">
        <f>STANDINGS_K[[#This Row],[League]]&amp;STANDINGS_K[[#This Row],[Team]]</f>
        <v>$150 Draft Champions Mar 01 1:00 pm Lg.3809SLAAAYER 3</v>
      </c>
    </row>
    <row r="2284" spans="1:7" x14ac:dyDescent="0.25">
      <c r="A2284">
        <v>674</v>
      </c>
      <c r="B2284" t="s">
        <v>2269</v>
      </c>
      <c r="C2284" t="s">
        <v>2261</v>
      </c>
      <c r="D2284">
        <v>1355</v>
      </c>
      <c r="E2284">
        <v>2233.5</v>
      </c>
      <c r="F2284">
        <f t="shared" si="35"/>
        <v>3</v>
      </c>
      <c r="G2284" t="str">
        <f>STANDINGS_K[[#This Row],[League]]&amp;STANDINGS_K[[#This Row],[Team]]</f>
        <v>$150 Draft Champions Mar 01 1:00 pm Lg.3809LockWash</v>
      </c>
    </row>
    <row r="2285" spans="1:7" x14ac:dyDescent="0.25">
      <c r="A2285">
        <v>779</v>
      </c>
      <c r="B2285" t="s">
        <v>2273</v>
      </c>
      <c r="C2285" t="s">
        <v>2261</v>
      </c>
      <c r="D2285">
        <v>1343</v>
      </c>
      <c r="E2285">
        <v>2132</v>
      </c>
      <c r="F2285">
        <f t="shared" si="35"/>
        <v>4</v>
      </c>
      <c r="G2285" t="str">
        <f>STANDINGS_K[[#This Row],[League]]&amp;STANDINGS_K[[#This Row],[Team]]</f>
        <v>$150 Draft Champions Mar 01 1:00 pm Lg.3809Sorry I bet on baseball</v>
      </c>
    </row>
    <row r="2286" spans="1:7" x14ac:dyDescent="0.25">
      <c r="A2286">
        <v>877</v>
      </c>
      <c r="B2286" t="s">
        <v>2268</v>
      </c>
      <c r="C2286" t="s">
        <v>2261</v>
      </c>
      <c r="D2286">
        <v>1331</v>
      </c>
      <c r="E2286">
        <v>2038</v>
      </c>
      <c r="F2286">
        <f t="shared" si="35"/>
        <v>5</v>
      </c>
      <c r="G2286" t="str">
        <f>STANDINGS_K[[#This Row],[League]]&amp;STANDINGS_K[[#This Row],[Team]]</f>
        <v>$150 Draft Champions Mar 01 1:00 pm Lg.3809Team Gogola</v>
      </c>
    </row>
    <row r="2287" spans="1:7" x14ac:dyDescent="0.25">
      <c r="A2287">
        <v>981</v>
      </c>
      <c r="B2287" t="s">
        <v>2260</v>
      </c>
      <c r="C2287" t="s">
        <v>2261</v>
      </c>
      <c r="D2287">
        <v>1320</v>
      </c>
      <c r="E2287">
        <v>1931</v>
      </c>
      <c r="F2287">
        <f t="shared" si="35"/>
        <v>6</v>
      </c>
      <c r="G2287" t="str">
        <f>STANDINGS_K[[#This Row],[League]]&amp;STANDINGS_K[[#This Row],[Team]]</f>
        <v>$150 Draft Champions Mar 01 1:00 pm Lg.3809Team Coleman</v>
      </c>
    </row>
    <row r="2288" spans="1:7" x14ac:dyDescent="0.25">
      <c r="A2288">
        <v>1304</v>
      </c>
      <c r="B2288" t="s">
        <v>2271</v>
      </c>
      <c r="C2288" t="s">
        <v>2261</v>
      </c>
      <c r="D2288">
        <v>1278</v>
      </c>
      <c r="E2288">
        <v>1607</v>
      </c>
      <c r="F2288">
        <f t="shared" si="35"/>
        <v>7</v>
      </c>
      <c r="G2288" t="str">
        <f>STANDINGS_K[[#This Row],[League]]&amp;STANDINGS_K[[#This Row],[Team]]</f>
        <v>$150 Draft Champions Mar 01 1:00 pm Lg.3809French Toast!</v>
      </c>
    </row>
    <row r="2289" spans="1:7" x14ac:dyDescent="0.25">
      <c r="A2289">
        <v>1491</v>
      </c>
      <c r="B2289" t="s">
        <v>2262</v>
      </c>
      <c r="C2289" t="s">
        <v>2261</v>
      </c>
      <c r="D2289">
        <v>1257</v>
      </c>
      <c r="E2289">
        <v>1422</v>
      </c>
      <c r="F2289">
        <f t="shared" si="35"/>
        <v>8</v>
      </c>
      <c r="G2289" t="str">
        <f>STANDINGS_K[[#This Row],[League]]&amp;STANDINGS_K[[#This Row],[Team]]</f>
        <v>$150 Draft Champions Mar 01 1:00 pm Lg.3809The Eamus Catulis</v>
      </c>
    </row>
    <row r="2290" spans="1:7" x14ac:dyDescent="0.25">
      <c r="A2290">
        <v>1600</v>
      </c>
      <c r="B2290" t="s">
        <v>2270</v>
      </c>
      <c r="C2290" t="s">
        <v>2261</v>
      </c>
      <c r="D2290">
        <v>1246</v>
      </c>
      <c r="E2290">
        <v>1316</v>
      </c>
      <c r="F2290">
        <f t="shared" si="35"/>
        <v>9</v>
      </c>
      <c r="G2290" t="str">
        <f>STANDINGS_K[[#This Row],[League]]&amp;STANDINGS_K[[#This Row],[Team]]</f>
        <v>$150 Draft Champions Mar 01 1:00 pm Lg.3809ThUnderDogs</v>
      </c>
    </row>
    <row r="2291" spans="1:7" x14ac:dyDescent="0.25">
      <c r="A2291">
        <v>1768</v>
      </c>
      <c r="B2291" t="s">
        <v>386</v>
      </c>
      <c r="C2291" t="s">
        <v>2261</v>
      </c>
      <c r="D2291">
        <v>1223</v>
      </c>
      <c r="E2291">
        <v>1144</v>
      </c>
      <c r="F2291">
        <f t="shared" si="35"/>
        <v>10</v>
      </c>
      <c r="G2291" t="str">
        <f>STANDINGS_K[[#This Row],[League]]&amp;STANDINGS_K[[#This Row],[Team]]</f>
        <v>$150 Draft Champions Mar 01 1:00 pm Lg.3809The BULLMOOSE</v>
      </c>
    </row>
    <row r="2292" spans="1:7" x14ac:dyDescent="0.25">
      <c r="A2292">
        <v>1853</v>
      </c>
      <c r="B2292" t="s">
        <v>2263</v>
      </c>
      <c r="C2292" t="s">
        <v>2261</v>
      </c>
      <c r="D2292">
        <v>1210</v>
      </c>
      <c r="E2292">
        <v>1054</v>
      </c>
      <c r="F2292">
        <f t="shared" si="35"/>
        <v>11</v>
      </c>
      <c r="G2292" t="str">
        <f>STANDINGS_K[[#This Row],[League]]&amp;STANDINGS_K[[#This Row],[Team]]</f>
        <v>$150 Draft Champions Mar 01 1:00 pm Lg.3809Chicos Bailbonds</v>
      </c>
    </row>
    <row r="2293" spans="1:7" x14ac:dyDescent="0.25">
      <c r="A2293">
        <v>1903</v>
      </c>
      <c r="B2293" t="s">
        <v>2272</v>
      </c>
      <c r="C2293" t="s">
        <v>2261</v>
      </c>
      <c r="D2293">
        <v>1205</v>
      </c>
      <c r="E2293">
        <v>1010.5</v>
      </c>
      <c r="F2293">
        <f t="shared" si="35"/>
        <v>12</v>
      </c>
      <c r="G2293" t="str">
        <f>STANDINGS_K[[#This Row],[League]]&amp;STANDINGS_K[[#This Row],[Team]]</f>
        <v>$150 Draft Champions Mar 01 1:00 pm Lg.3809The Walrus</v>
      </c>
    </row>
    <row r="2294" spans="1:7" x14ac:dyDescent="0.25">
      <c r="A2294">
        <v>2409</v>
      </c>
      <c r="B2294" t="s">
        <v>2264</v>
      </c>
      <c r="C2294" t="s">
        <v>2261</v>
      </c>
      <c r="D2294">
        <v>1121</v>
      </c>
      <c r="E2294">
        <v>500.5</v>
      </c>
      <c r="F2294">
        <f t="shared" si="35"/>
        <v>13</v>
      </c>
      <c r="G2294" t="str">
        <f>STANDINGS_K[[#This Row],[League]]&amp;STANDINGS_K[[#This Row],[Team]]</f>
        <v>$150 Draft Champions Mar 01 1:00 pm Lg.3809FindMe</v>
      </c>
    </row>
    <row r="2295" spans="1:7" x14ac:dyDescent="0.25">
      <c r="A2295">
        <v>2496</v>
      </c>
      <c r="B2295" t="s">
        <v>2265</v>
      </c>
      <c r="C2295" t="s">
        <v>2261</v>
      </c>
      <c r="D2295">
        <v>1100</v>
      </c>
      <c r="E2295">
        <v>415.5</v>
      </c>
      <c r="F2295">
        <f t="shared" si="35"/>
        <v>14</v>
      </c>
      <c r="G2295" t="str">
        <f>STANDINGS_K[[#This Row],[League]]&amp;STANDINGS_K[[#This Row],[Team]]</f>
        <v>$150 Draft Champions Mar 01 1:00 pm Lg.3809Team Allen</v>
      </c>
    </row>
    <row r="2296" spans="1:7" x14ac:dyDescent="0.25">
      <c r="A2296">
        <v>2721</v>
      </c>
      <c r="B2296" t="s">
        <v>2266</v>
      </c>
      <c r="C2296" t="s">
        <v>2261</v>
      </c>
      <c r="D2296">
        <v>1021</v>
      </c>
      <c r="E2296">
        <v>191</v>
      </c>
      <c r="F2296">
        <f t="shared" si="35"/>
        <v>15</v>
      </c>
      <c r="G2296" t="str">
        <f>STANDINGS_K[[#This Row],[League]]&amp;STANDINGS_K[[#This Row],[Team]]</f>
        <v>$150 Draft Champions Mar 01 1:00 pm Lg.3809Sully's Crawdads</v>
      </c>
    </row>
    <row r="2297" spans="1:7" x14ac:dyDescent="0.25">
      <c r="A2297">
        <v>288</v>
      </c>
      <c r="B2297" t="s">
        <v>1290</v>
      </c>
      <c r="C2297" t="s">
        <v>2274</v>
      </c>
      <c r="D2297">
        <v>1424</v>
      </c>
      <c r="E2297">
        <v>2623.5</v>
      </c>
      <c r="F2297">
        <f t="shared" si="35"/>
        <v>1</v>
      </c>
      <c r="G2297" t="str">
        <f>STANDINGS_K[[#This Row],[League]]&amp;STANDINGS_K[[#This Row],[Team]]</f>
        <v>$150 Draft Champions Mar 02 1:00 pm Lg.3811What Was I Thinking</v>
      </c>
    </row>
    <row r="2298" spans="1:7" x14ac:dyDescent="0.25">
      <c r="A2298">
        <v>315</v>
      </c>
      <c r="B2298" t="s">
        <v>2278</v>
      </c>
      <c r="C2298" t="s">
        <v>2274</v>
      </c>
      <c r="D2298">
        <v>1418</v>
      </c>
      <c r="E2298">
        <v>2597</v>
      </c>
      <c r="F2298">
        <f t="shared" si="35"/>
        <v>2</v>
      </c>
      <c r="G2298" t="str">
        <f>STANDINGS_K[[#This Row],[League]]&amp;STANDINGS_K[[#This Row],[Team]]</f>
        <v>$150 Draft Champions Mar 02 1:00 pm Lg.3811Mojo Masters</v>
      </c>
    </row>
    <row r="2299" spans="1:7" x14ac:dyDescent="0.25">
      <c r="A2299">
        <v>431</v>
      </c>
      <c r="B2299" t="s">
        <v>13</v>
      </c>
      <c r="C2299" t="s">
        <v>2274</v>
      </c>
      <c r="D2299">
        <v>1396</v>
      </c>
      <c r="E2299">
        <v>2483</v>
      </c>
      <c r="F2299">
        <f t="shared" si="35"/>
        <v>3</v>
      </c>
      <c r="G2299" t="str">
        <f>STANDINGS_K[[#This Row],[League]]&amp;STANDINGS_K[[#This Row],[Team]]</f>
        <v>$150 Draft Champions Mar 02 1:00 pm Lg.3811The Balking Dead</v>
      </c>
    </row>
    <row r="2300" spans="1:7" x14ac:dyDescent="0.25">
      <c r="A2300">
        <v>540</v>
      </c>
      <c r="B2300" t="s">
        <v>467</v>
      </c>
      <c r="C2300" t="s">
        <v>2274</v>
      </c>
      <c r="D2300">
        <v>1378</v>
      </c>
      <c r="E2300">
        <v>2368.5</v>
      </c>
      <c r="F2300">
        <f t="shared" si="35"/>
        <v>4</v>
      </c>
      <c r="G2300" t="str">
        <f>STANDINGS_K[[#This Row],[League]]&amp;STANDINGS_K[[#This Row],[Team]]</f>
        <v>$150 Draft Champions Mar 02 1:00 pm Lg.3811DE Destroyers</v>
      </c>
    </row>
    <row r="2301" spans="1:7" x14ac:dyDescent="0.25">
      <c r="A2301">
        <v>560</v>
      </c>
      <c r="B2301" t="s">
        <v>214</v>
      </c>
      <c r="C2301" t="s">
        <v>2274</v>
      </c>
      <c r="D2301">
        <v>1374</v>
      </c>
      <c r="E2301">
        <v>2350.5</v>
      </c>
      <c r="F2301">
        <f t="shared" si="35"/>
        <v>5</v>
      </c>
      <c r="G2301" t="str">
        <f>STANDINGS_K[[#This Row],[League]]&amp;STANDINGS_K[[#This Row],[Team]]</f>
        <v>$150 Draft Champions Mar 02 1:00 pm Lg.3811Mississippi Squeeze</v>
      </c>
    </row>
    <row r="2302" spans="1:7" x14ac:dyDescent="0.25">
      <c r="A2302">
        <v>751</v>
      </c>
      <c r="B2302" t="s">
        <v>1087</v>
      </c>
      <c r="C2302" t="s">
        <v>2274</v>
      </c>
      <c r="D2302">
        <v>1347</v>
      </c>
      <c r="E2302">
        <v>2162.5</v>
      </c>
      <c r="F2302">
        <f t="shared" si="35"/>
        <v>6</v>
      </c>
      <c r="G2302" t="str">
        <f>STANDINGS_K[[#This Row],[League]]&amp;STANDINGS_K[[#This Row],[Team]]</f>
        <v>$150 Draft Champions Mar 02 1:00 pm Lg.3811Team Edwards</v>
      </c>
    </row>
    <row r="2303" spans="1:7" x14ac:dyDescent="0.25">
      <c r="A2303">
        <v>895</v>
      </c>
      <c r="B2303" t="s">
        <v>2277</v>
      </c>
      <c r="C2303" t="s">
        <v>2274</v>
      </c>
      <c r="D2303">
        <v>1330</v>
      </c>
      <c r="E2303">
        <v>2023.5</v>
      </c>
      <c r="F2303">
        <f t="shared" si="35"/>
        <v>7</v>
      </c>
      <c r="G2303" t="str">
        <f>STANDINGS_K[[#This Row],[League]]&amp;STANDINGS_K[[#This Row],[Team]]</f>
        <v>$150 Draft Champions Mar 02 1:00 pm Lg.3811shuck me sideways</v>
      </c>
    </row>
    <row r="2304" spans="1:7" x14ac:dyDescent="0.25">
      <c r="A2304">
        <v>1438</v>
      </c>
      <c r="B2304" t="s">
        <v>2282</v>
      </c>
      <c r="C2304" t="s">
        <v>2274</v>
      </c>
      <c r="D2304">
        <v>1264</v>
      </c>
      <c r="E2304">
        <v>1478</v>
      </c>
      <c r="F2304">
        <f t="shared" si="35"/>
        <v>8</v>
      </c>
      <c r="G2304" t="str">
        <f>STANDINGS_K[[#This Row],[League]]&amp;STANDINGS_K[[#This Row],[Team]]</f>
        <v>$150 Draft Champions Mar 02 1:00 pm Lg.3811The Low Hanging Fruit</v>
      </c>
    </row>
    <row r="2305" spans="1:7" x14ac:dyDescent="0.25">
      <c r="A2305">
        <v>1651</v>
      </c>
      <c r="B2305" t="s">
        <v>147</v>
      </c>
      <c r="C2305" t="s">
        <v>2274</v>
      </c>
      <c r="D2305">
        <v>1238</v>
      </c>
      <c r="E2305">
        <v>1261</v>
      </c>
      <c r="F2305">
        <f t="shared" si="35"/>
        <v>9</v>
      </c>
      <c r="G2305" t="str">
        <f>STANDINGS_K[[#This Row],[League]]&amp;STANDINGS_K[[#This Row],[Team]]</f>
        <v>$150 Draft Champions Mar 02 1:00 pm Lg.3811fung wa express</v>
      </c>
    </row>
    <row r="2306" spans="1:7" x14ac:dyDescent="0.25">
      <c r="A2306">
        <v>2092</v>
      </c>
      <c r="B2306" t="s">
        <v>2283</v>
      </c>
      <c r="C2306" t="s">
        <v>2274</v>
      </c>
      <c r="D2306">
        <v>1177</v>
      </c>
      <c r="E2306">
        <v>818.5</v>
      </c>
      <c r="F2306">
        <f t="shared" si="35"/>
        <v>10</v>
      </c>
      <c r="G2306" t="str">
        <f>STANDINGS_K[[#This Row],[League]]&amp;STANDINGS_K[[#This Row],[Team]]</f>
        <v>$150 Draft Champions Mar 02 1:00 pm Lg.3811Boston = Titletown</v>
      </c>
    </row>
    <row r="2307" spans="1:7" x14ac:dyDescent="0.25">
      <c r="A2307">
        <v>2184</v>
      </c>
      <c r="B2307" t="s">
        <v>2280</v>
      </c>
      <c r="C2307" t="s">
        <v>2274</v>
      </c>
      <c r="D2307">
        <v>1163</v>
      </c>
      <c r="E2307">
        <v>727.5</v>
      </c>
      <c r="F2307">
        <f t="shared" ref="F2307:F2370" si="36">IF(C2307=C2306,F2306+1,1)</f>
        <v>11</v>
      </c>
      <c r="G2307" t="str">
        <f>STANDINGS_K[[#This Row],[League]]&amp;STANDINGS_K[[#This Row],[Team]]</f>
        <v>$150 Draft Champions Mar 02 1:00 pm Lg.3811Somali Pirates</v>
      </c>
    </row>
    <row r="2308" spans="1:7" x14ac:dyDescent="0.25">
      <c r="A2308">
        <v>2272</v>
      </c>
      <c r="B2308" t="s">
        <v>2275</v>
      </c>
      <c r="C2308" t="s">
        <v>2274</v>
      </c>
      <c r="D2308">
        <v>1149</v>
      </c>
      <c r="E2308">
        <v>638</v>
      </c>
      <c r="F2308">
        <f t="shared" si="36"/>
        <v>12</v>
      </c>
      <c r="G2308" t="str">
        <f>STANDINGS_K[[#This Row],[League]]&amp;STANDINGS_K[[#This Row],[Team]]</f>
        <v>$150 Draft Champions Mar 02 1:00 pm Lg.3811Bavaro DC 3</v>
      </c>
    </row>
    <row r="2309" spans="1:7" x14ac:dyDescent="0.25">
      <c r="A2309">
        <v>2328</v>
      </c>
      <c r="B2309" t="s">
        <v>2276</v>
      </c>
      <c r="C2309" t="s">
        <v>2274</v>
      </c>
      <c r="D2309">
        <v>1139</v>
      </c>
      <c r="E2309">
        <v>581.5</v>
      </c>
      <c r="F2309">
        <f t="shared" si="36"/>
        <v>13</v>
      </c>
      <c r="G2309" t="str">
        <f>STANDINGS_K[[#This Row],[League]]&amp;STANDINGS_K[[#This Row],[Team]]</f>
        <v>$150 Draft Champions Mar 02 1:00 pm Lg.3811Demo Days</v>
      </c>
    </row>
    <row r="2310" spans="1:7" x14ac:dyDescent="0.25">
      <c r="A2310">
        <v>2761</v>
      </c>
      <c r="B2310" t="s">
        <v>2279</v>
      </c>
      <c r="C2310" t="s">
        <v>2274</v>
      </c>
      <c r="D2310">
        <v>1001</v>
      </c>
      <c r="E2310">
        <v>148.5</v>
      </c>
      <c r="F2310">
        <f t="shared" si="36"/>
        <v>14</v>
      </c>
      <c r="G2310" t="str">
        <f>STANDINGS_K[[#This Row],[League]]&amp;STANDINGS_K[[#This Row],[Team]]</f>
        <v>$150 Draft Champions Mar 02 1:00 pm Lg.3811Livin The Dream</v>
      </c>
    </row>
    <row r="2311" spans="1:7" x14ac:dyDescent="0.25">
      <c r="A2311">
        <v>2768</v>
      </c>
      <c r="B2311" t="s">
        <v>2281</v>
      </c>
      <c r="C2311" t="s">
        <v>2274</v>
      </c>
      <c r="D2311">
        <v>999</v>
      </c>
      <c r="E2311">
        <v>142.5</v>
      </c>
      <c r="F2311">
        <f t="shared" si="36"/>
        <v>15</v>
      </c>
      <c r="G2311" t="str">
        <f>STANDINGS_K[[#This Row],[League]]&amp;STANDINGS_K[[#This Row],[Team]]</f>
        <v>$150 Draft Champions Mar 02 1:00 pm Lg.3811Rugen Hardware</v>
      </c>
    </row>
    <row r="2312" spans="1:7" x14ac:dyDescent="0.25">
      <c r="A2312">
        <v>23</v>
      </c>
      <c r="B2312" t="s">
        <v>2289</v>
      </c>
      <c r="C2312" t="s">
        <v>2285</v>
      </c>
      <c r="D2312">
        <v>1560</v>
      </c>
      <c r="E2312">
        <v>2888</v>
      </c>
      <c r="F2312">
        <f t="shared" si="36"/>
        <v>1</v>
      </c>
      <c r="G2312" t="str">
        <f>STANDINGS_K[[#This Row],[League]]&amp;STANDINGS_K[[#This Row],[Team]]</f>
        <v>$150 Draft Champions Mar 03 1:00 pm Lg.3813I Betts Money</v>
      </c>
    </row>
    <row r="2313" spans="1:7" x14ac:dyDescent="0.25">
      <c r="A2313">
        <v>185</v>
      </c>
      <c r="B2313" t="s">
        <v>2284</v>
      </c>
      <c r="C2313" t="s">
        <v>2285</v>
      </c>
      <c r="D2313">
        <v>1455</v>
      </c>
      <c r="E2313">
        <v>2727</v>
      </c>
      <c r="F2313">
        <f t="shared" si="36"/>
        <v>2</v>
      </c>
      <c r="G2313" t="str">
        <f>STANDINGS_K[[#This Row],[League]]&amp;STANDINGS_K[[#This Row],[Team]]</f>
        <v>$150 Draft Champions Mar 03 1:00 pm Lg.3813Men with Wood</v>
      </c>
    </row>
    <row r="2314" spans="1:7" x14ac:dyDescent="0.25">
      <c r="A2314">
        <v>429</v>
      </c>
      <c r="B2314" t="s">
        <v>193</v>
      </c>
      <c r="C2314" t="s">
        <v>2285</v>
      </c>
      <c r="D2314">
        <v>1396</v>
      </c>
      <c r="E2314">
        <v>2483</v>
      </c>
      <c r="F2314">
        <f t="shared" si="36"/>
        <v>3</v>
      </c>
      <c r="G2314" t="str">
        <f>STANDINGS_K[[#This Row],[League]]&amp;STANDINGS_K[[#This Row],[Team]]</f>
        <v>$150 Draft Champions Mar 03 1:00 pm Lg.3813Team Peavey</v>
      </c>
    </row>
    <row r="2315" spans="1:7" x14ac:dyDescent="0.25">
      <c r="A2315">
        <v>640</v>
      </c>
      <c r="B2315" t="s">
        <v>499</v>
      </c>
      <c r="C2315" t="s">
        <v>2285</v>
      </c>
      <c r="D2315">
        <v>1362</v>
      </c>
      <c r="E2315">
        <v>2275</v>
      </c>
      <c r="F2315">
        <f t="shared" si="36"/>
        <v>4</v>
      </c>
      <c r="G2315" t="str">
        <f>STANDINGS_K[[#This Row],[League]]&amp;STANDINGS_K[[#This Row],[Team]]</f>
        <v>$150 Draft Champions Mar 03 1:00 pm Lg.3813Thing 8</v>
      </c>
    </row>
    <row r="2316" spans="1:7" x14ac:dyDescent="0.25">
      <c r="A2316">
        <v>750</v>
      </c>
      <c r="B2316" t="s">
        <v>392</v>
      </c>
      <c r="C2316" t="s">
        <v>2285</v>
      </c>
      <c r="D2316">
        <v>1347</v>
      </c>
      <c r="E2316">
        <v>2162.5</v>
      </c>
      <c r="F2316">
        <f t="shared" si="36"/>
        <v>5</v>
      </c>
      <c r="G2316" t="str">
        <f>STANDINGS_K[[#This Row],[League]]&amp;STANDINGS_K[[#This Row],[Team]]</f>
        <v>$150 Draft Champions Mar 03 1:00 pm Lg.3813Team Conlon</v>
      </c>
    </row>
    <row r="2317" spans="1:7" x14ac:dyDescent="0.25">
      <c r="A2317">
        <v>776</v>
      </c>
      <c r="B2317" t="s">
        <v>2291</v>
      </c>
      <c r="C2317" t="s">
        <v>2285</v>
      </c>
      <c r="D2317">
        <v>1343</v>
      </c>
      <c r="E2317">
        <v>2132</v>
      </c>
      <c r="F2317">
        <f t="shared" si="36"/>
        <v>6</v>
      </c>
      <c r="G2317" t="str">
        <f>STANDINGS_K[[#This Row],[League]]&amp;STANDINGS_K[[#This Row],[Team]]</f>
        <v>$150 Draft Champions Mar 03 1:00 pm Lg.3813Connman</v>
      </c>
    </row>
    <row r="2318" spans="1:7" x14ac:dyDescent="0.25">
      <c r="A2318">
        <v>1544</v>
      </c>
      <c r="B2318" t="s">
        <v>2292</v>
      </c>
      <c r="C2318" t="s">
        <v>2285</v>
      </c>
      <c r="D2318">
        <v>1251</v>
      </c>
      <c r="E2318">
        <v>1369</v>
      </c>
      <c r="F2318">
        <f t="shared" si="36"/>
        <v>7</v>
      </c>
      <c r="G2318" t="str">
        <f>STANDINGS_K[[#This Row],[League]]&amp;STANDINGS_K[[#This Row],[Team]]</f>
        <v>$150 Draft Champions Mar 03 1:00 pm Lg.3813JUICE</v>
      </c>
    </row>
    <row r="2319" spans="1:7" x14ac:dyDescent="0.25">
      <c r="A2319">
        <v>1755</v>
      </c>
      <c r="B2319" t="s">
        <v>100</v>
      </c>
      <c r="C2319" t="s">
        <v>2285</v>
      </c>
      <c r="D2319">
        <v>1225</v>
      </c>
      <c r="E2319">
        <v>1153.5</v>
      </c>
      <c r="F2319">
        <f t="shared" si="36"/>
        <v>8</v>
      </c>
      <c r="G2319" t="str">
        <f>STANDINGS_K[[#This Row],[League]]&amp;STANDINGS_K[[#This Row],[Team]]</f>
        <v>$150 Draft Champions Mar 03 1:00 pm Lg.3813Champagne on Ice</v>
      </c>
    </row>
    <row r="2320" spans="1:7" x14ac:dyDescent="0.25">
      <c r="A2320">
        <v>1757</v>
      </c>
      <c r="B2320" t="s">
        <v>81</v>
      </c>
      <c r="C2320" t="s">
        <v>2285</v>
      </c>
      <c r="D2320">
        <v>1225</v>
      </c>
      <c r="E2320">
        <v>1153.5</v>
      </c>
      <c r="F2320">
        <f t="shared" si="36"/>
        <v>9</v>
      </c>
      <c r="G2320" t="str">
        <f>STANDINGS_K[[#This Row],[League]]&amp;STANDINGS_K[[#This Row],[Team]]</f>
        <v>$150 Draft Champions Mar 03 1:00 pm Lg.3813London Cheeseheads</v>
      </c>
    </row>
    <row r="2321" spans="1:7" x14ac:dyDescent="0.25">
      <c r="A2321">
        <v>1800</v>
      </c>
      <c r="B2321" t="s">
        <v>2286</v>
      </c>
      <c r="C2321" t="s">
        <v>2285</v>
      </c>
      <c r="D2321">
        <v>1217</v>
      </c>
      <c r="E2321">
        <v>1107.5</v>
      </c>
      <c r="F2321">
        <f t="shared" si="36"/>
        <v>10</v>
      </c>
      <c r="G2321" t="str">
        <f>STANDINGS_K[[#This Row],[League]]&amp;STANDINGS_K[[#This Row],[Team]]</f>
        <v>$150 Draft Champions Mar 03 1:00 pm Lg.3813Calgary Cannons v3</v>
      </c>
    </row>
    <row r="2322" spans="1:7" x14ac:dyDescent="0.25">
      <c r="A2322">
        <v>2403</v>
      </c>
      <c r="B2322" t="s">
        <v>2294</v>
      </c>
      <c r="C2322" t="s">
        <v>2285</v>
      </c>
      <c r="D2322">
        <v>1122</v>
      </c>
      <c r="E2322">
        <v>508</v>
      </c>
      <c r="F2322">
        <f t="shared" si="36"/>
        <v>11</v>
      </c>
      <c r="G2322" t="str">
        <f>STANDINGS_K[[#This Row],[League]]&amp;STANDINGS_K[[#This Row],[Team]]</f>
        <v>$150 Draft Champions Mar 03 1:00 pm Lg.3813Team Dickens</v>
      </c>
    </row>
    <row r="2323" spans="1:7" x14ac:dyDescent="0.25">
      <c r="A2323">
        <v>2451</v>
      </c>
      <c r="B2323" t="s">
        <v>2293</v>
      </c>
      <c r="C2323" t="s">
        <v>2285</v>
      </c>
      <c r="D2323">
        <v>1109</v>
      </c>
      <c r="E2323">
        <v>459.5</v>
      </c>
      <c r="F2323">
        <f t="shared" si="36"/>
        <v>12</v>
      </c>
      <c r="G2323" t="str">
        <f>STANDINGS_K[[#This Row],[League]]&amp;STANDINGS_K[[#This Row],[Team]]</f>
        <v>$150 Draft Champions Mar 03 1:00 pm Lg.3813Oppo Tacos</v>
      </c>
    </row>
    <row r="2324" spans="1:7" x14ac:dyDescent="0.25">
      <c r="A2324">
        <v>2485</v>
      </c>
      <c r="B2324" t="s">
        <v>2288</v>
      </c>
      <c r="C2324" t="s">
        <v>2285</v>
      </c>
      <c r="D2324">
        <v>1101</v>
      </c>
      <c r="E2324">
        <v>422.5</v>
      </c>
      <c r="F2324">
        <f t="shared" si="36"/>
        <v>13</v>
      </c>
      <c r="G2324" t="str">
        <f>STANDINGS_K[[#This Row],[League]]&amp;STANDINGS_K[[#This Row],[Team]]</f>
        <v>$150 Draft Champions Mar 03 1:00 pm Lg.3813Grimson Reapers</v>
      </c>
    </row>
    <row r="2325" spans="1:7" x14ac:dyDescent="0.25">
      <c r="A2325">
        <v>2846</v>
      </c>
      <c r="B2325" t="s">
        <v>2287</v>
      </c>
      <c r="C2325" t="s">
        <v>2285</v>
      </c>
      <c r="D2325">
        <v>943</v>
      </c>
      <c r="E2325">
        <v>65.5</v>
      </c>
      <c r="F2325">
        <f t="shared" si="36"/>
        <v>14</v>
      </c>
      <c r="G2325" t="str">
        <f>STANDINGS_K[[#This Row],[League]]&amp;STANDINGS_K[[#This Row],[Team]]</f>
        <v>$150 Draft Champions Mar 03 1:00 pm Lg.3813Sea Predators</v>
      </c>
    </row>
    <row r="2326" spans="1:7" x14ac:dyDescent="0.25">
      <c r="A2326">
        <v>2884</v>
      </c>
      <c r="B2326" t="s">
        <v>2290</v>
      </c>
      <c r="C2326" t="s">
        <v>2285</v>
      </c>
      <c r="D2326">
        <v>878</v>
      </c>
      <c r="E2326">
        <v>27</v>
      </c>
      <c r="F2326">
        <f t="shared" si="36"/>
        <v>15</v>
      </c>
      <c r="G2326" t="str">
        <f>STANDINGS_K[[#This Row],[League]]&amp;STANDINGS_K[[#This Row],[Team]]</f>
        <v>$150 Draft Champions Mar 03 1:00 pm Lg.3813Byrd, Byrd, Byrd, Byrd is the Word</v>
      </c>
    </row>
    <row r="2327" spans="1:7" x14ac:dyDescent="0.25">
      <c r="A2327">
        <v>290</v>
      </c>
      <c r="B2327" t="s">
        <v>660</v>
      </c>
      <c r="C2327" t="s">
        <v>2296</v>
      </c>
      <c r="D2327">
        <v>1423</v>
      </c>
      <c r="E2327">
        <v>2620</v>
      </c>
      <c r="F2327">
        <f t="shared" si="36"/>
        <v>1</v>
      </c>
      <c r="G2327" t="str">
        <f>STANDINGS_K[[#This Row],[League]]&amp;STANDINGS_K[[#This Row],[Team]]</f>
        <v>$150 Draft Champions Mar 03 1:00 pm Lg.3815JerseyJacks</v>
      </c>
    </row>
    <row r="2328" spans="1:7" x14ac:dyDescent="0.25">
      <c r="A2328">
        <v>479</v>
      </c>
      <c r="B2328" t="s">
        <v>2303</v>
      </c>
      <c r="C2328" t="s">
        <v>2296</v>
      </c>
      <c r="D2328">
        <v>1387</v>
      </c>
      <c r="E2328">
        <v>2427.5</v>
      </c>
      <c r="F2328">
        <f t="shared" si="36"/>
        <v>2</v>
      </c>
      <c r="G2328" t="str">
        <f>STANDINGS_K[[#This Row],[League]]&amp;STANDINGS_K[[#This Row],[Team]]</f>
        <v>$150 Draft Champions Mar 03 1:00 pm Lg.3815Dead $</v>
      </c>
    </row>
    <row r="2329" spans="1:7" x14ac:dyDescent="0.25">
      <c r="A2329">
        <v>603</v>
      </c>
      <c r="B2329" t="s">
        <v>2301</v>
      </c>
      <c r="C2329" t="s">
        <v>2296</v>
      </c>
      <c r="D2329">
        <v>1368</v>
      </c>
      <c r="E2329">
        <v>2309</v>
      </c>
      <c r="F2329">
        <f t="shared" si="36"/>
        <v>3</v>
      </c>
      <c r="G2329" t="str">
        <f>STANDINGS_K[[#This Row],[League]]&amp;STANDINGS_K[[#This Row],[Team]]</f>
        <v>$150 Draft Champions Mar 03 1:00 pm Lg.3815Shiiieeeeeeet</v>
      </c>
    </row>
    <row r="2330" spans="1:7" x14ac:dyDescent="0.25">
      <c r="A2330">
        <v>650</v>
      </c>
      <c r="B2330" t="s">
        <v>2295</v>
      </c>
      <c r="C2330" t="s">
        <v>2296</v>
      </c>
      <c r="D2330">
        <v>1360</v>
      </c>
      <c r="E2330">
        <v>2260.5</v>
      </c>
      <c r="F2330">
        <f t="shared" si="36"/>
        <v>4</v>
      </c>
      <c r="G2330" t="str">
        <f>STANDINGS_K[[#This Row],[League]]&amp;STANDINGS_K[[#This Row],[Team]]</f>
        <v>$150 Draft Champions Mar 03 1:00 pm Lg.3815O-Qua Tangin Wann</v>
      </c>
    </row>
    <row r="2331" spans="1:7" x14ac:dyDescent="0.25">
      <c r="A2331">
        <v>848</v>
      </c>
      <c r="B2331" t="s">
        <v>2305</v>
      </c>
      <c r="C2331" t="s">
        <v>2296</v>
      </c>
      <c r="D2331">
        <v>1334</v>
      </c>
      <c r="E2331">
        <v>2064.5</v>
      </c>
      <c r="F2331">
        <f t="shared" si="36"/>
        <v>5</v>
      </c>
      <c r="G2331" t="str">
        <f>STANDINGS_K[[#This Row],[League]]&amp;STANDINGS_K[[#This Row],[Team]]</f>
        <v>$150 Draft Champions Mar 03 1:00 pm Lg.3815I hate my team already</v>
      </c>
    </row>
    <row r="2332" spans="1:7" x14ac:dyDescent="0.25">
      <c r="A2332">
        <v>860</v>
      </c>
      <c r="B2332" t="s">
        <v>2297</v>
      </c>
      <c r="C2332" t="s">
        <v>2296</v>
      </c>
      <c r="D2332">
        <v>1332</v>
      </c>
      <c r="E2332">
        <v>2049</v>
      </c>
      <c r="F2332">
        <f t="shared" si="36"/>
        <v>6</v>
      </c>
      <c r="G2332" t="str">
        <f>STANDINGS_K[[#This Row],[League]]&amp;STANDINGS_K[[#This Row],[Team]]</f>
        <v>$150 Draft Champions Mar 03 1:00 pm Lg.3815Domo Arigato Mr. Amato</v>
      </c>
    </row>
    <row r="2333" spans="1:7" x14ac:dyDescent="0.25">
      <c r="A2333">
        <v>1146</v>
      </c>
      <c r="B2333" t="s">
        <v>2304</v>
      </c>
      <c r="C2333" t="s">
        <v>2296</v>
      </c>
      <c r="D2333">
        <v>1301</v>
      </c>
      <c r="E2333">
        <v>1767.5</v>
      </c>
      <c r="F2333">
        <f t="shared" si="36"/>
        <v>7</v>
      </c>
      <c r="G2333" t="str">
        <f>STANDINGS_K[[#This Row],[League]]&amp;STANDINGS_K[[#This Row],[Team]]</f>
        <v>$150 Draft Champions Mar 03 1:00 pm Lg.3815The Herdsmen</v>
      </c>
    </row>
    <row r="2334" spans="1:7" x14ac:dyDescent="0.25">
      <c r="A2334">
        <v>1456</v>
      </c>
      <c r="B2334" t="s">
        <v>205</v>
      </c>
      <c r="C2334" t="s">
        <v>2296</v>
      </c>
      <c r="D2334">
        <v>1262</v>
      </c>
      <c r="E2334">
        <v>1460.5</v>
      </c>
      <c r="F2334">
        <f t="shared" si="36"/>
        <v>8</v>
      </c>
      <c r="G2334" t="str">
        <f>STANDINGS_K[[#This Row],[League]]&amp;STANDINGS_K[[#This Row],[Team]]</f>
        <v>$150 Draft Champions Mar 03 1:00 pm Lg.3815Team Sloan</v>
      </c>
    </row>
    <row r="2335" spans="1:7" x14ac:dyDescent="0.25">
      <c r="A2335">
        <v>1522</v>
      </c>
      <c r="B2335" t="s">
        <v>2302</v>
      </c>
      <c r="C2335" t="s">
        <v>2296</v>
      </c>
      <c r="D2335">
        <v>1253</v>
      </c>
      <c r="E2335">
        <v>1387.5</v>
      </c>
      <c r="F2335">
        <f t="shared" si="36"/>
        <v>9</v>
      </c>
      <c r="G2335" t="str">
        <f>STANDINGS_K[[#This Row],[League]]&amp;STANDINGS_K[[#This Row],[Team]]</f>
        <v>$150 Draft Champions Mar 03 1:00 pm Lg.3815Diamond Doctors</v>
      </c>
    </row>
    <row r="2336" spans="1:7" x14ac:dyDescent="0.25">
      <c r="A2336">
        <v>1619</v>
      </c>
      <c r="B2336" t="s">
        <v>2306</v>
      </c>
      <c r="C2336" t="s">
        <v>2296</v>
      </c>
      <c r="D2336">
        <v>1242</v>
      </c>
      <c r="E2336">
        <v>1287.5</v>
      </c>
      <c r="F2336">
        <f t="shared" si="36"/>
        <v>10</v>
      </c>
      <c r="G2336" t="str">
        <f>STANDINGS_K[[#This Row],[League]]&amp;STANDINGS_K[[#This Row],[Team]]</f>
        <v>$150 Draft Champions Mar 03 1:00 pm Lg.3815Fantasy Phoenix I</v>
      </c>
    </row>
    <row r="2337" spans="1:7" x14ac:dyDescent="0.25">
      <c r="A2337">
        <v>1769</v>
      </c>
      <c r="B2337" t="s">
        <v>1290</v>
      </c>
      <c r="C2337" t="s">
        <v>2296</v>
      </c>
      <c r="D2337">
        <v>1223</v>
      </c>
      <c r="E2337">
        <v>1144</v>
      </c>
      <c r="F2337">
        <f t="shared" si="36"/>
        <v>11</v>
      </c>
      <c r="G2337" t="str">
        <f>STANDINGS_K[[#This Row],[League]]&amp;STANDINGS_K[[#This Row],[Team]]</f>
        <v>$150 Draft Champions Mar 03 1:00 pm Lg.3815What Was I Thinking</v>
      </c>
    </row>
    <row r="2338" spans="1:7" x14ac:dyDescent="0.25">
      <c r="A2338">
        <v>1973</v>
      </c>
      <c r="B2338" t="s">
        <v>215</v>
      </c>
      <c r="C2338" t="s">
        <v>2296</v>
      </c>
      <c r="D2338">
        <v>1197</v>
      </c>
      <c r="E2338">
        <v>936.5</v>
      </c>
      <c r="F2338">
        <f t="shared" si="36"/>
        <v>12</v>
      </c>
      <c r="G2338" t="str">
        <f>STANDINGS_K[[#This Row],[League]]&amp;STANDINGS_K[[#This Row],[Team]]</f>
        <v>$150 Draft Champions Mar 03 1:00 pm Lg.3815No Motto</v>
      </c>
    </row>
    <row r="2339" spans="1:7" x14ac:dyDescent="0.25">
      <c r="A2339">
        <v>2295</v>
      </c>
      <c r="B2339" t="s">
        <v>2298</v>
      </c>
      <c r="C2339" t="s">
        <v>2296</v>
      </c>
      <c r="D2339">
        <v>1145</v>
      </c>
      <c r="E2339">
        <v>617.5</v>
      </c>
      <c r="F2339">
        <f t="shared" si="36"/>
        <v>13</v>
      </c>
      <c r="G2339" t="str">
        <f>STANDINGS_K[[#This Row],[League]]&amp;STANDINGS_K[[#This Row],[Team]]</f>
        <v>$150 Draft Champions Mar 03 1:00 pm Lg.3815Team Welsh</v>
      </c>
    </row>
    <row r="2340" spans="1:7" x14ac:dyDescent="0.25">
      <c r="A2340">
        <v>2462</v>
      </c>
      <c r="B2340" t="s">
        <v>2300</v>
      </c>
      <c r="C2340" t="s">
        <v>2296</v>
      </c>
      <c r="D2340">
        <v>1106</v>
      </c>
      <c r="E2340">
        <v>447.5</v>
      </c>
      <c r="F2340">
        <f t="shared" si="36"/>
        <v>14</v>
      </c>
      <c r="G2340" t="str">
        <f>STANDINGS_K[[#This Row],[League]]&amp;STANDINGS_K[[#This Row],[Team]]</f>
        <v>$150 Draft Champions Mar 03 1:00 pm Lg.3815Amato Machine v1.01b</v>
      </c>
    </row>
    <row r="2341" spans="1:7" x14ac:dyDescent="0.25">
      <c r="A2341">
        <v>2621</v>
      </c>
      <c r="B2341" t="s">
        <v>2299</v>
      </c>
      <c r="C2341" t="s">
        <v>2296</v>
      </c>
      <c r="D2341">
        <v>1062</v>
      </c>
      <c r="E2341">
        <v>291</v>
      </c>
      <c r="F2341">
        <f t="shared" si="36"/>
        <v>15</v>
      </c>
      <c r="G2341" t="str">
        <f>STANDINGS_K[[#This Row],[League]]&amp;STANDINGS_K[[#This Row],[Team]]</f>
        <v>$150 Draft Champions Mar 03 1:00 pm Lg.3815SpinningSeams11</v>
      </c>
    </row>
    <row r="2342" spans="1:7" x14ac:dyDescent="0.25">
      <c r="A2342">
        <v>95</v>
      </c>
      <c r="B2342" t="s">
        <v>240</v>
      </c>
      <c r="C2342" t="s">
        <v>2308</v>
      </c>
      <c r="D2342">
        <v>1491</v>
      </c>
      <c r="E2342">
        <v>2816</v>
      </c>
      <c r="F2342">
        <f t="shared" si="36"/>
        <v>1</v>
      </c>
      <c r="G2342" t="str">
        <f>STANDINGS_K[[#This Row],[League]]&amp;STANDINGS_K[[#This Row],[Team]]</f>
        <v>$150 Draft Champions Mar 04 1:00 pm Lg.3819Team Skowron</v>
      </c>
    </row>
    <row r="2343" spans="1:7" x14ac:dyDescent="0.25">
      <c r="A2343">
        <v>343</v>
      </c>
      <c r="B2343" t="s">
        <v>2311</v>
      </c>
      <c r="C2343" t="s">
        <v>2308</v>
      </c>
      <c r="D2343">
        <v>1409</v>
      </c>
      <c r="E2343">
        <v>2568</v>
      </c>
      <c r="F2343">
        <f t="shared" si="36"/>
        <v>2</v>
      </c>
      <c r="G2343" t="str">
        <f>STANDINGS_K[[#This Row],[League]]&amp;STANDINGS_K[[#This Row],[Team]]</f>
        <v>$150 Draft Champions Mar 04 1:00 pm Lg.3819Killebrew</v>
      </c>
    </row>
    <row r="2344" spans="1:7" x14ac:dyDescent="0.25">
      <c r="A2344">
        <v>416</v>
      </c>
      <c r="B2344" t="s">
        <v>2309</v>
      </c>
      <c r="C2344" t="s">
        <v>2308</v>
      </c>
      <c r="D2344">
        <v>1397</v>
      </c>
      <c r="E2344">
        <v>2493</v>
      </c>
      <c r="F2344">
        <f t="shared" si="36"/>
        <v>3</v>
      </c>
      <c r="G2344" t="str">
        <f>STANDINGS_K[[#This Row],[League]]&amp;STANDINGS_K[[#This Row],[Team]]</f>
        <v>$150 Draft Champions Mar 04 1:00 pm Lg.3819Fireballers</v>
      </c>
    </row>
    <row r="2345" spans="1:7" x14ac:dyDescent="0.25">
      <c r="A2345">
        <v>986</v>
      </c>
      <c r="B2345" t="s">
        <v>19</v>
      </c>
      <c r="C2345" t="s">
        <v>2308</v>
      </c>
      <c r="D2345">
        <v>1318</v>
      </c>
      <c r="E2345">
        <v>1923.5</v>
      </c>
      <c r="F2345">
        <f t="shared" si="36"/>
        <v>4</v>
      </c>
      <c r="G2345" t="str">
        <f>STANDINGS_K[[#This Row],[League]]&amp;STANDINGS_K[[#This Row],[Team]]</f>
        <v>$150 Draft Champions Mar 04 1:00 pm Lg.3819One Eyed Jack</v>
      </c>
    </row>
    <row r="2346" spans="1:7" x14ac:dyDescent="0.25">
      <c r="A2346">
        <v>1019</v>
      </c>
      <c r="B2346" t="s">
        <v>83</v>
      </c>
      <c r="C2346" t="s">
        <v>2308</v>
      </c>
      <c r="D2346">
        <v>1314</v>
      </c>
      <c r="E2346">
        <v>1895.5</v>
      </c>
      <c r="F2346">
        <f t="shared" si="36"/>
        <v>5</v>
      </c>
      <c r="G2346" t="str">
        <f>STANDINGS_K[[#This Row],[League]]&amp;STANDINGS_K[[#This Row],[Team]]</f>
        <v>$150 Draft Champions Mar 04 1:00 pm Lg.3819Tdot Tanks 2</v>
      </c>
    </row>
    <row r="2347" spans="1:7" x14ac:dyDescent="0.25">
      <c r="A2347">
        <v>1114</v>
      </c>
      <c r="B2347" t="s">
        <v>2313</v>
      </c>
      <c r="C2347" t="s">
        <v>2308</v>
      </c>
      <c r="D2347">
        <v>1304</v>
      </c>
      <c r="E2347">
        <v>1796</v>
      </c>
      <c r="F2347">
        <f t="shared" si="36"/>
        <v>6</v>
      </c>
      <c r="G2347" t="str">
        <f>STANDINGS_K[[#This Row],[League]]&amp;STANDINGS_K[[#This Row],[Team]]</f>
        <v>$150 Draft Champions Mar 04 1:00 pm Lg.3819Negasonic Teenage Warhead</v>
      </c>
    </row>
    <row r="2348" spans="1:7" x14ac:dyDescent="0.25">
      <c r="A2348">
        <v>1251</v>
      </c>
      <c r="B2348" t="s">
        <v>2316</v>
      </c>
      <c r="C2348" t="s">
        <v>2308</v>
      </c>
      <c r="D2348">
        <v>1286</v>
      </c>
      <c r="E2348">
        <v>1660.5</v>
      </c>
      <c r="F2348">
        <f t="shared" si="36"/>
        <v>7</v>
      </c>
      <c r="G2348" t="str">
        <f>STANDINGS_K[[#This Row],[League]]&amp;STANDINGS_K[[#This Row],[Team]]</f>
        <v>$150 Draft Champions Mar 04 1:00 pm Lg.3819Team JP5</v>
      </c>
    </row>
    <row r="2349" spans="1:7" x14ac:dyDescent="0.25">
      <c r="A2349">
        <v>1308</v>
      </c>
      <c r="B2349" t="s">
        <v>2310</v>
      </c>
      <c r="C2349" t="s">
        <v>2308</v>
      </c>
      <c r="D2349">
        <v>1277</v>
      </c>
      <c r="E2349">
        <v>1600</v>
      </c>
      <c r="F2349">
        <f t="shared" si="36"/>
        <v>8</v>
      </c>
      <c r="G2349" t="str">
        <f>STANDINGS_K[[#This Row],[League]]&amp;STANDINGS_K[[#This Row],[Team]]</f>
        <v>$150 Draft Champions Mar 04 1:00 pm Lg.3819Buck Off</v>
      </c>
    </row>
    <row r="2350" spans="1:7" x14ac:dyDescent="0.25">
      <c r="A2350">
        <v>1611</v>
      </c>
      <c r="B2350" t="s">
        <v>2314</v>
      </c>
      <c r="C2350" t="s">
        <v>2308</v>
      </c>
      <c r="D2350">
        <v>1244</v>
      </c>
      <c r="E2350">
        <v>1301.5</v>
      </c>
      <c r="F2350">
        <f t="shared" si="36"/>
        <v>9</v>
      </c>
      <c r="G2350" t="str">
        <f>STANDINGS_K[[#This Row],[League]]&amp;STANDINGS_K[[#This Row],[Team]]</f>
        <v>$150 Draft Champions Mar 04 1:00 pm Lg.3819The Badabings</v>
      </c>
    </row>
    <row r="2351" spans="1:7" x14ac:dyDescent="0.25">
      <c r="A2351">
        <v>1688</v>
      </c>
      <c r="B2351" t="s">
        <v>2315</v>
      </c>
      <c r="C2351" t="s">
        <v>2308</v>
      </c>
      <c r="D2351">
        <v>1233</v>
      </c>
      <c r="E2351">
        <v>1220</v>
      </c>
      <c r="F2351">
        <f t="shared" si="36"/>
        <v>10</v>
      </c>
      <c r="G2351" t="str">
        <f>STANDINGS_K[[#This Row],[League]]&amp;STANDINGS_K[[#This Row],[Team]]</f>
        <v>$150 Draft Champions Mar 04 1:00 pm Lg.3819Freedom Tower</v>
      </c>
    </row>
    <row r="2352" spans="1:7" x14ac:dyDescent="0.25">
      <c r="A2352">
        <v>1866</v>
      </c>
      <c r="B2352" t="s">
        <v>2307</v>
      </c>
      <c r="C2352" t="s">
        <v>2308</v>
      </c>
      <c r="D2352">
        <v>1209</v>
      </c>
      <c r="E2352">
        <v>1044.5</v>
      </c>
      <c r="F2352">
        <f t="shared" si="36"/>
        <v>11</v>
      </c>
      <c r="G2352" t="str">
        <f>STANDINGS_K[[#This Row],[League]]&amp;STANDINGS_K[[#This Row],[Team]]</f>
        <v>$150 Draft Champions Mar 04 1:00 pm Lg.3819Lento's Pizzeria</v>
      </c>
    </row>
    <row r="2353" spans="1:7" x14ac:dyDescent="0.25">
      <c r="A2353">
        <v>2199</v>
      </c>
      <c r="B2353" t="s">
        <v>2312</v>
      </c>
      <c r="C2353" t="s">
        <v>2308</v>
      </c>
      <c r="D2353">
        <v>1161</v>
      </c>
      <c r="E2353">
        <v>715</v>
      </c>
      <c r="F2353">
        <f t="shared" si="36"/>
        <v>12</v>
      </c>
      <c r="G2353" t="str">
        <f>STANDINGS_K[[#This Row],[League]]&amp;STANDINGS_K[[#This Row],[Team]]</f>
        <v>$150 Draft Champions Mar 04 1:00 pm Lg.3819elpollus</v>
      </c>
    </row>
    <row r="2354" spans="1:7" x14ac:dyDescent="0.25">
      <c r="A2354">
        <v>2345</v>
      </c>
      <c r="B2354" t="s">
        <v>273</v>
      </c>
      <c r="C2354" t="s">
        <v>2308</v>
      </c>
      <c r="D2354">
        <v>1136</v>
      </c>
      <c r="E2354">
        <v>568</v>
      </c>
      <c r="F2354">
        <f t="shared" si="36"/>
        <v>13</v>
      </c>
      <c r="G2354" t="str">
        <f>STANDINGS_K[[#This Row],[League]]&amp;STANDINGS_K[[#This Row],[Team]]</f>
        <v>$150 Draft Champions Mar 04 1:00 pm Lg.3819smackers IX</v>
      </c>
    </row>
    <row r="2355" spans="1:7" x14ac:dyDescent="0.25">
      <c r="A2355">
        <v>2498</v>
      </c>
      <c r="B2355" t="s">
        <v>1071</v>
      </c>
      <c r="C2355" t="s">
        <v>2308</v>
      </c>
      <c r="D2355">
        <v>1100</v>
      </c>
      <c r="E2355">
        <v>415.5</v>
      </c>
      <c r="F2355">
        <f t="shared" si="36"/>
        <v>14</v>
      </c>
      <c r="G2355" t="str">
        <f>STANDINGS_K[[#This Row],[League]]&amp;STANDINGS_K[[#This Row],[Team]]</f>
        <v>$150 Draft Champions Mar 04 1:00 pm Lg.3819Team Reed</v>
      </c>
    </row>
    <row r="2356" spans="1:7" x14ac:dyDescent="0.25">
      <c r="A2356">
        <v>2544</v>
      </c>
      <c r="B2356" t="s">
        <v>191</v>
      </c>
      <c r="C2356" t="s">
        <v>2308</v>
      </c>
      <c r="D2356">
        <v>1087</v>
      </c>
      <c r="E2356">
        <v>365</v>
      </c>
      <c r="F2356">
        <f t="shared" si="36"/>
        <v>15</v>
      </c>
      <c r="G2356" t="str">
        <f>STANDINGS_K[[#This Row],[League]]&amp;STANDINGS_K[[#This Row],[Team]]</f>
        <v>$150 Draft Champions Mar 04 1:00 pm Lg.3819Chico's Bail Bonds</v>
      </c>
    </row>
    <row r="2357" spans="1:7" x14ac:dyDescent="0.25">
      <c r="A2357">
        <v>184</v>
      </c>
      <c r="B2357" t="s">
        <v>134</v>
      </c>
      <c r="C2357" t="s">
        <v>2317</v>
      </c>
      <c r="D2357">
        <v>1455</v>
      </c>
      <c r="E2357">
        <v>2727</v>
      </c>
      <c r="F2357">
        <f t="shared" si="36"/>
        <v>1</v>
      </c>
      <c r="G2357" t="str">
        <f>STANDINGS_K[[#This Row],[League]]&amp;STANDINGS_K[[#This Row],[Team]]</f>
        <v>$150 Draft Champions Mar 04 1:00 pm Lg.3822Forest Hills Fiends</v>
      </c>
    </row>
    <row r="2358" spans="1:7" x14ac:dyDescent="0.25">
      <c r="A2358">
        <v>438</v>
      </c>
      <c r="B2358" t="s">
        <v>2320</v>
      </c>
      <c r="C2358" t="s">
        <v>2317</v>
      </c>
      <c r="D2358">
        <v>1394</v>
      </c>
      <c r="E2358">
        <v>2471.5</v>
      </c>
      <c r="F2358">
        <f t="shared" si="36"/>
        <v>2</v>
      </c>
      <c r="G2358" t="str">
        <f>STANDINGS_K[[#This Row],[League]]&amp;STANDINGS_K[[#This Row],[Team]]</f>
        <v>$150 Draft Champions Mar 04 1:00 pm Lg.3822Don't Save Me</v>
      </c>
    </row>
    <row r="2359" spans="1:7" x14ac:dyDescent="0.25">
      <c r="A2359">
        <v>1142</v>
      </c>
      <c r="B2359" t="s">
        <v>2324</v>
      </c>
      <c r="C2359" t="s">
        <v>2317</v>
      </c>
      <c r="D2359">
        <v>1301</v>
      </c>
      <c r="E2359">
        <v>1767.5</v>
      </c>
      <c r="F2359">
        <f t="shared" si="36"/>
        <v>3</v>
      </c>
      <c r="G2359" t="str">
        <f>STANDINGS_K[[#This Row],[League]]&amp;STANDINGS_K[[#This Row],[Team]]</f>
        <v>$150 Draft Champions Mar 04 1:00 pm Lg.3822Not Matt Duffy</v>
      </c>
    </row>
    <row r="2360" spans="1:7" x14ac:dyDescent="0.25">
      <c r="A2360">
        <v>1342</v>
      </c>
      <c r="B2360" t="s">
        <v>2327</v>
      </c>
      <c r="C2360" t="s">
        <v>2317</v>
      </c>
      <c r="D2360">
        <v>1274</v>
      </c>
      <c r="E2360">
        <v>1573</v>
      </c>
      <c r="F2360">
        <f t="shared" si="36"/>
        <v>4</v>
      </c>
      <c r="G2360" t="str">
        <f>STANDINGS_K[[#This Row],[League]]&amp;STANDINGS_K[[#This Row],[Team]]</f>
        <v>$150 Draft Champions Mar 04 1:00 pm Lg.3822Team Kleven</v>
      </c>
    </row>
    <row r="2361" spans="1:7" x14ac:dyDescent="0.25">
      <c r="A2361">
        <v>1462</v>
      </c>
      <c r="B2361" t="s">
        <v>2318</v>
      </c>
      <c r="C2361" t="s">
        <v>2317</v>
      </c>
      <c r="D2361">
        <v>1261</v>
      </c>
      <c r="E2361">
        <v>1450.5</v>
      </c>
      <c r="F2361">
        <f t="shared" si="36"/>
        <v>5</v>
      </c>
      <c r="G2361" t="str">
        <f>STANDINGS_K[[#This Row],[League]]&amp;STANDINGS_K[[#This Row],[Team]]</f>
        <v>$150 Draft Champions Mar 04 1:00 pm Lg.3822Team Jahera</v>
      </c>
    </row>
    <row r="2362" spans="1:7" x14ac:dyDescent="0.25">
      <c r="A2362">
        <v>1483</v>
      </c>
      <c r="B2362" t="s">
        <v>226</v>
      </c>
      <c r="C2362" t="s">
        <v>2317</v>
      </c>
      <c r="D2362">
        <v>1258</v>
      </c>
      <c r="E2362">
        <v>1428</v>
      </c>
      <c r="F2362">
        <f t="shared" si="36"/>
        <v>6</v>
      </c>
      <c r="G2362" t="str">
        <f>STANDINGS_K[[#This Row],[League]]&amp;STANDINGS_K[[#This Row],[Team]]</f>
        <v>$150 Draft Champions Mar 04 1:00 pm Lg.3822New York KNOCKERS</v>
      </c>
    </row>
    <row r="2363" spans="1:7" x14ac:dyDescent="0.25">
      <c r="A2363">
        <v>1636</v>
      </c>
      <c r="B2363" t="s">
        <v>2328</v>
      </c>
      <c r="C2363" t="s">
        <v>2317</v>
      </c>
      <c r="D2363">
        <v>1240</v>
      </c>
      <c r="E2363">
        <v>1275</v>
      </c>
      <c r="F2363">
        <f t="shared" si="36"/>
        <v>7</v>
      </c>
      <c r="G2363" t="str">
        <f>STANDINGS_K[[#This Row],[League]]&amp;STANDINGS_K[[#This Row],[Team]]</f>
        <v>$150 Draft Champions Mar 04 1:00 pm Lg.3822Rosita Espinosa</v>
      </c>
    </row>
    <row r="2364" spans="1:7" x14ac:dyDescent="0.25">
      <c r="A2364">
        <v>1831</v>
      </c>
      <c r="B2364" t="s">
        <v>2325</v>
      </c>
      <c r="C2364" t="s">
        <v>2317</v>
      </c>
      <c r="D2364">
        <v>1214</v>
      </c>
      <c r="E2364">
        <v>1078</v>
      </c>
      <c r="F2364">
        <f t="shared" si="36"/>
        <v>8</v>
      </c>
      <c r="G2364" t="str">
        <f>STANDINGS_K[[#This Row],[League]]&amp;STANDINGS_K[[#This Row],[Team]]</f>
        <v>$150 Draft Champions Mar 04 1:00 pm Lg.3822One and done</v>
      </c>
    </row>
    <row r="2365" spans="1:7" x14ac:dyDescent="0.25">
      <c r="A2365">
        <v>1886</v>
      </c>
      <c r="B2365" t="s">
        <v>2326</v>
      </c>
      <c r="C2365" t="s">
        <v>2317</v>
      </c>
      <c r="D2365">
        <v>1206</v>
      </c>
      <c r="E2365">
        <v>1023</v>
      </c>
      <c r="F2365">
        <f t="shared" si="36"/>
        <v>9</v>
      </c>
      <c r="G2365" t="str">
        <f>STANDINGS_K[[#This Row],[League]]&amp;STANDINGS_K[[#This Row],[Team]]</f>
        <v>$150 Draft Champions Mar 04 1:00 pm Lg.3822Men of Steal</v>
      </c>
    </row>
    <row r="2366" spans="1:7" x14ac:dyDescent="0.25">
      <c r="A2366">
        <v>2005</v>
      </c>
      <c r="B2366" t="s">
        <v>2321</v>
      </c>
      <c r="C2366" t="s">
        <v>2317</v>
      </c>
      <c r="D2366">
        <v>1190</v>
      </c>
      <c r="E2366">
        <v>901.5</v>
      </c>
      <c r="F2366">
        <f t="shared" si="36"/>
        <v>10</v>
      </c>
      <c r="G2366" t="str">
        <f>STANDINGS_K[[#This Row],[League]]&amp;STANDINGS_K[[#This Row],[Team]]</f>
        <v>$150 Draft Champions Mar 04 1:00 pm Lg.3822Asgardians</v>
      </c>
    </row>
    <row r="2367" spans="1:7" x14ac:dyDescent="0.25">
      <c r="A2367">
        <v>2029</v>
      </c>
      <c r="B2367" t="s">
        <v>2323</v>
      </c>
      <c r="C2367" t="s">
        <v>2317</v>
      </c>
      <c r="D2367">
        <v>1188</v>
      </c>
      <c r="E2367">
        <v>882</v>
      </c>
      <c r="F2367">
        <f t="shared" si="36"/>
        <v>11</v>
      </c>
      <c r="G2367" t="str">
        <f>STANDINGS_K[[#This Row],[League]]&amp;STANDINGS_K[[#This Row],[Team]]</f>
        <v>$150 Draft Champions Mar 04 1:00 pm Lg.3822I Miss Football</v>
      </c>
    </row>
    <row r="2368" spans="1:7" x14ac:dyDescent="0.25">
      <c r="A2368">
        <v>2182</v>
      </c>
      <c r="B2368" t="s">
        <v>401</v>
      </c>
      <c r="C2368" t="s">
        <v>2317</v>
      </c>
      <c r="D2368">
        <v>1163</v>
      </c>
      <c r="E2368">
        <v>727.5</v>
      </c>
      <c r="F2368">
        <f t="shared" si="36"/>
        <v>12</v>
      </c>
      <c r="G2368" t="str">
        <f>STANDINGS_K[[#This Row],[League]]&amp;STANDINGS_K[[#This Row],[Team]]</f>
        <v>$150 Draft Champions Mar 04 1:00 pm Lg.3822Las Vegas Blvd VI</v>
      </c>
    </row>
    <row r="2369" spans="1:7" x14ac:dyDescent="0.25">
      <c r="A2369">
        <v>2439</v>
      </c>
      <c r="B2369" t="s">
        <v>275</v>
      </c>
      <c r="C2369" t="s">
        <v>2317</v>
      </c>
      <c r="D2369">
        <v>1111</v>
      </c>
      <c r="E2369">
        <v>469.5</v>
      </c>
      <c r="F2369">
        <f t="shared" si="36"/>
        <v>13</v>
      </c>
      <c r="G2369" t="str">
        <f>STANDINGS_K[[#This Row],[League]]&amp;STANDINGS_K[[#This Row],[Team]]</f>
        <v>$150 Draft Champions Mar 04 1:00 pm Lg.3822PABST</v>
      </c>
    </row>
    <row r="2370" spans="1:7" x14ac:dyDescent="0.25">
      <c r="A2370">
        <v>2679</v>
      </c>
      <c r="B2370" t="s">
        <v>2319</v>
      </c>
      <c r="C2370" t="s">
        <v>2317</v>
      </c>
      <c r="D2370">
        <v>1039</v>
      </c>
      <c r="E2370">
        <v>232.5</v>
      </c>
      <c r="F2370">
        <f t="shared" si="36"/>
        <v>14</v>
      </c>
      <c r="G2370" t="str">
        <f>STANDINGS_K[[#This Row],[League]]&amp;STANDINGS_K[[#This Row],[Team]]</f>
        <v>$150 Draft Champions Mar 04 1:00 pm Lg.3822Seib &amp; Seib</v>
      </c>
    </row>
    <row r="2371" spans="1:7" x14ac:dyDescent="0.25">
      <c r="A2371">
        <v>2862</v>
      </c>
      <c r="B2371" t="s">
        <v>2322</v>
      </c>
      <c r="C2371" t="s">
        <v>2317</v>
      </c>
      <c r="D2371">
        <v>922</v>
      </c>
      <c r="E2371">
        <v>49</v>
      </c>
      <c r="F2371">
        <f t="shared" ref="F2371:F2434" si="37">IF(C2371=C2370,F2370+1,1)</f>
        <v>15</v>
      </c>
      <c r="G2371" t="str">
        <f>STANDINGS_K[[#This Row],[League]]&amp;STANDINGS_K[[#This Row],[Team]]</f>
        <v>$150 Draft Champions Mar 04 1:00 pm Lg.3822Ants Marching</v>
      </c>
    </row>
    <row r="2372" spans="1:7" x14ac:dyDescent="0.25">
      <c r="A2372">
        <v>12</v>
      </c>
      <c r="B2372" t="s">
        <v>516</v>
      </c>
      <c r="C2372" t="s">
        <v>2329</v>
      </c>
      <c r="D2372">
        <v>1577</v>
      </c>
      <c r="E2372">
        <v>2899</v>
      </c>
      <c r="F2372">
        <f t="shared" si="37"/>
        <v>1</v>
      </c>
      <c r="G2372" t="str">
        <f>STANDINGS_K[[#This Row],[League]]&amp;STANDINGS_K[[#This Row],[Team]]</f>
        <v>$150 Draft Champions Mar 04 1:00 pm Lg.3824Team Binney</v>
      </c>
    </row>
    <row r="2373" spans="1:7" x14ac:dyDescent="0.25">
      <c r="A2373">
        <v>419</v>
      </c>
      <c r="B2373" t="s">
        <v>2337</v>
      </c>
      <c r="C2373" t="s">
        <v>2329</v>
      </c>
      <c r="D2373">
        <v>1397</v>
      </c>
      <c r="E2373">
        <v>2493</v>
      </c>
      <c r="F2373">
        <f t="shared" si="37"/>
        <v>2</v>
      </c>
      <c r="G2373" t="str">
        <f>STANDINGS_K[[#This Row],[League]]&amp;STANDINGS_K[[#This Row],[Team]]</f>
        <v>$150 Draft Champions Mar 04 1:00 pm Lg.3824Team Burnidge</v>
      </c>
    </row>
    <row r="2374" spans="1:7" x14ac:dyDescent="0.25">
      <c r="A2374">
        <v>694</v>
      </c>
      <c r="B2374" t="s">
        <v>1789</v>
      </c>
      <c r="C2374" t="s">
        <v>2329</v>
      </c>
      <c r="D2374">
        <v>1353</v>
      </c>
      <c r="E2374">
        <v>2221.5</v>
      </c>
      <c r="F2374">
        <f t="shared" si="37"/>
        <v>3</v>
      </c>
      <c r="G2374" t="str">
        <f>STANDINGS_K[[#This Row],[League]]&amp;STANDINGS_K[[#This Row],[Team]]</f>
        <v>$150 Draft Champions Mar 04 1:00 pm Lg.3824Team Ghio</v>
      </c>
    </row>
    <row r="2375" spans="1:7" x14ac:dyDescent="0.25">
      <c r="A2375">
        <v>817</v>
      </c>
      <c r="B2375" t="s">
        <v>1290</v>
      </c>
      <c r="C2375" t="s">
        <v>2329</v>
      </c>
      <c r="D2375">
        <v>1338</v>
      </c>
      <c r="E2375">
        <v>2097.5</v>
      </c>
      <c r="F2375">
        <f t="shared" si="37"/>
        <v>4</v>
      </c>
      <c r="G2375" t="str">
        <f>STANDINGS_K[[#This Row],[League]]&amp;STANDINGS_K[[#This Row],[Team]]</f>
        <v>$150 Draft Champions Mar 04 1:00 pm Lg.3824What Was I Thinking</v>
      </c>
    </row>
    <row r="2376" spans="1:7" x14ac:dyDescent="0.25">
      <c r="A2376">
        <v>970</v>
      </c>
      <c r="B2376" t="s">
        <v>2331</v>
      </c>
      <c r="C2376" t="s">
        <v>2329</v>
      </c>
      <c r="D2376">
        <v>1321</v>
      </c>
      <c r="E2376">
        <v>1942</v>
      </c>
      <c r="F2376">
        <f t="shared" si="37"/>
        <v>5</v>
      </c>
      <c r="G2376" t="str">
        <f>STANDINGS_K[[#This Row],[League]]&amp;STANDINGS_K[[#This Row],[Team]]</f>
        <v>$150 Draft Champions Mar 04 1:00 pm Lg.3824Slow Cartel</v>
      </c>
    </row>
    <row r="2377" spans="1:7" x14ac:dyDescent="0.25">
      <c r="A2377">
        <v>1150</v>
      </c>
      <c r="B2377" t="s">
        <v>2333</v>
      </c>
      <c r="C2377" t="s">
        <v>2329</v>
      </c>
      <c r="D2377">
        <v>1300</v>
      </c>
      <c r="E2377">
        <v>1758.5</v>
      </c>
      <c r="F2377">
        <f t="shared" si="37"/>
        <v>6</v>
      </c>
      <c r="G2377" t="str">
        <f>STANDINGS_K[[#This Row],[League]]&amp;STANDINGS_K[[#This Row],[Team]]</f>
        <v>$150 Draft Champions Mar 04 1:00 pm Lg.3824Almond Piscotty</v>
      </c>
    </row>
    <row r="2378" spans="1:7" x14ac:dyDescent="0.25">
      <c r="A2378">
        <v>1337</v>
      </c>
      <c r="B2378" t="s">
        <v>2336</v>
      </c>
      <c r="C2378" t="s">
        <v>2329</v>
      </c>
      <c r="D2378">
        <v>1274</v>
      </c>
      <c r="E2378">
        <v>1573</v>
      </c>
      <c r="F2378">
        <f t="shared" si="37"/>
        <v>7</v>
      </c>
      <c r="G2378" t="str">
        <f>STANDINGS_K[[#This Row],[League]]&amp;STANDINGS_K[[#This Row],[Team]]</f>
        <v>$150 Draft Champions Mar 04 1:00 pm Lg.3824Las Vegas Ratpack 5</v>
      </c>
    </row>
    <row r="2379" spans="1:7" x14ac:dyDescent="0.25">
      <c r="A2379">
        <v>1368</v>
      </c>
      <c r="B2379" t="s">
        <v>2330</v>
      </c>
      <c r="C2379" t="s">
        <v>2329</v>
      </c>
      <c r="D2379">
        <v>1271</v>
      </c>
      <c r="E2379">
        <v>1544</v>
      </c>
      <c r="F2379">
        <f t="shared" si="37"/>
        <v>8</v>
      </c>
      <c r="G2379" t="str">
        <f>STANDINGS_K[[#This Row],[League]]&amp;STANDINGS_K[[#This Row],[Team]]</f>
        <v>$150 Draft Champions Mar 04 1:00 pm Lg.3824Nothing's Gonna Stop Us Now</v>
      </c>
    </row>
    <row r="2380" spans="1:7" x14ac:dyDescent="0.25">
      <c r="A2380">
        <v>1916</v>
      </c>
      <c r="B2380" t="s">
        <v>514</v>
      </c>
      <c r="C2380" t="s">
        <v>2329</v>
      </c>
      <c r="D2380">
        <v>1204</v>
      </c>
      <c r="E2380">
        <v>995.5</v>
      </c>
      <c r="F2380">
        <f t="shared" si="37"/>
        <v>9</v>
      </c>
      <c r="G2380" t="str">
        <f>STANDINGS_K[[#This Row],[League]]&amp;STANDINGS_K[[#This Row],[Team]]</f>
        <v>$150 Draft Champions Mar 04 1:00 pm Lg.3824ROID RAGE</v>
      </c>
    </row>
    <row r="2381" spans="1:7" x14ac:dyDescent="0.25">
      <c r="A2381">
        <v>2084</v>
      </c>
      <c r="B2381" t="s">
        <v>104</v>
      </c>
      <c r="C2381" t="s">
        <v>2329</v>
      </c>
      <c r="D2381">
        <v>1179</v>
      </c>
      <c r="E2381">
        <v>829</v>
      </c>
      <c r="F2381">
        <f t="shared" si="37"/>
        <v>10</v>
      </c>
      <c r="G2381" t="str">
        <f>STANDINGS_K[[#This Row],[League]]&amp;STANDINGS_K[[#This Row],[Team]]</f>
        <v>$150 Draft Champions Mar 04 1:00 pm Lg.3824Team Pawlowski</v>
      </c>
    </row>
    <row r="2382" spans="1:7" x14ac:dyDescent="0.25">
      <c r="A2382">
        <v>2135</v>
      </c>
      <c r="B2382" t="s">
        <v>2338</v>
      </c>
      <c r="C2382" t="s">
        <v>2329</v>
      </c>
      <c r="D2382">
        <v>1170</v>
      </c>
      <c r="E2382">
        <v>778.5</v>
      </c>
      <c r="F2382">
        <f t="shared" si="37"/>
        <v>11</v>
      </c>
      <c r="G2382" t="str">
        <f>STANDINGS_K[[#This Row],[League]]&amp;STANDINGS_K[[#This Row],[Team]]</f>
        <v>$150 Draft Champions Mar 04 1:00 pm Lg.3824The Wynn Buffet</v>
      </c>
    </row>
    <row r="2383" spans="1:7" x14ac:dyDescent="0.25">
      <c r="A2383">
        <v>2559</v>
      </c>
      <c r="B2383" t="s">
        <v>2335</v>
      </c>
      <c r="C2383" t="s">
        <v>2329</v>
      </c>
      <c r="D2383">
        <v>1085</v>
      </c>
      <c r="E2383">
        <v>353</v>
      </c>
      <c r="F2383">
        <f t="shared" si="37"/>
        <v>12</v>
      </c>
      <c r="G2383" t="str">
        <f>STANDINGS_K[[#This Row],[League]]&amp;STANDINGS_K[[#This Row],[Team]]</f>
        <v>$150 Draft Champions Mar 04 1:00 pm Lg.3824Sierra 55</v>
      </c>
    </row>
    <row r="2384" spans="1:7" x14ac:dyDescent="0.25">
      <c r="A2384">
        <v>2629</v>
      </c>
      <c r="B2384" t="s">
        <v>2334</v>
      </c>
      <c r="C2384" t="s">
        <v>2329</v>
      </c>
      <c r="D2384">
        <v>1060</v>
      </c>
      <c r="E2384">
        <v>284</v>
      </c>
      <c r="F2384">
        <f t="shared" si="37"/>
        <v>13</v>
      </c>
      <c r="G2384" t="str">
        <f>STANDINGS_K[[#This Row],[League]]&amp;STANDINGS_K[[#This Row],[Team]]</f>
        <v>$150 Draft Champions Mar 04 1:00 pm Lg.3824The Force-Hartsfield</v>
      </c>
    </row>
    <row r="2385" spans="1:7" x14ac:dyDescent="0.25">
      <c r="A2385">
        <v>2656</v>
      </c>
      <c r="B2385" t="s">
        <v>162</v>
      </c>
      <c r="C2385" t="s">
        <v>2329</v>
      </c>
      <c r="D2385">
        <v>1049</v>
      </c>
      <c r="E2385">
        <v>255</v>
      </c>
      <c r="F2385">
        <f t="shared" si="37"/>
        <v>14</v>
      </c>
      <c r="G2385" t="str">
        <f>STANDINGS_K[[#This Row],[League]]&amp;STANDINGS_K[[#This Row],[Team]]</f>
        <v>$150 Draft Champions Mar 04 1:00 pm Lg.3824New York MUSCLE</v>
      </c>
    </row>
    <row r="2386" spans="1:7" x14ac:dyDescent="0.25">
      <c r="A2386">
        <v>2717</v>
      </c>
      <c r="B2386" t="s">
        <v>2332</v>
      </c>
      <c r="C2386" t="s">
        <v>2329</v>
      </c>
      <c r="D2386">
        <v>1022</v>
      </c>
      <c r="E2386">
        <v>194</v>
      </c>
      <c r="F2386">
        <f t="shared" si="37"/>
        <v>15</v>
      </c>
      <c r="G2386" t="str">
        <f>STANDINGS_K[[#This Row],[League]]&amp;STANDINGS_K[[#This Row],[Team]]</f>
        <v>$150 Draft Champions Mar 04 1:00 pm Lg.3824EviLogic</v>
      </c>
    </row>
    <row r="2387" spans="1:7" x14ac:dyDescent="0.25">
      <c r="A2387">
        <v>223</v>
      </c>
      <c r="B2387" t="s">
        <v>2344</v>
      </c>
      <c r="C2387" t="s">
        <v>2340</v>
      </c>
      <c r="D2387">
        <v>1442</v>
      </c>
      <c r="E2387">
        <v>2689</v>
      </c>
      <c r="F2387">
        <f t="shared" si="37"/>
        <v>1</v>
      </c>
      <c r="G2387" t="str">
        <f>STANDINGS_K[[#This Row],[League]]&amp;STANDINGS_K[[#This Row],[Team]]</f>
        <v>$150 Draft Champions Mar 05 1:00 pm Lg.3826This Year's Bums</v>
      </c>
    </row>
    <row r="2388" spans="1:7" x14ac:dyDescent="0.25">
      <c r="A2388">
        <v>236</v>
      </c>
      <c r="B2388" t="s">
        <v>2352</v>
      </c>
      <c r="C2388" t="s">
        <v>2340</v>
      </c>
      <c r="D2388">
        <v>1439</v>
      </c>
      <c r="E2388">
        <v>2675</v>
      </c>
      <c r="F2388">
        <f t="shared" si="37"/>
        <v>2</v>
      </c>
      <c r="G2388" t="str">
        <f>STANDINGS_K[[#This Row],[League]]&amp;STANDINGS_K[[#This Row],[Team]]</f>
        <v>$150 Draft Champions Mar 05 1:00 pm Lg.3826Side Jackson</v>
      </c>
    </row>
    <row r="2389" spans="1:7" x14ac:dyDescent="0.25">
      <c r="A2389">
        <v>392</v>
      </c>
      <c r="B2389" t="s">
        <v>2351</v>
      </c>
      <c r="C2389" t="s">
        <v>2340</v>
      </c>
      <c r="D2389">
        <v>1401</v>
      </c>
      <c r="E2389">
        <v>2518.5</v>
      </c>
      <c r="F2389">
        <f t="shared" si="37"/>
        <v>3</v>
      </c>
      <c r="G2389" t="str">
        <f>STANDINGS_K[[#This Row],[League]]&amp;STANDINGS_K[[#This Row],[Team]]</f>
        <v>$150 Draft Champions Mar 05 1:00 pm Lg.3826Clever Team Name3</v>
      </c>
    </row>
    <row r="2390" spans="1:7" x14ac:dyDescent="0.25">
      <c r="A2390">
        <v>688</v>
      </c>
      <c r="B2390" t="s">
        <v>2343</v>
      </c>
      <c r="C2390" t="s">
        <v>2340</v>
      </c>
      <c r="D2390">
        <v>1353</v>
      </c>
      <c r="E2390">
        <v>2221.5</v>
      </c>
      <c r="F2390">
        <f t="shared" si="37"/>
        <v>4</v>
      </c>
      <c r="G2390" t="str">
        <f>STANDINGS_K[[#This Row],[League]]&amp;STANDINGS_K[[#This Row],[Team]]</f>
        <v>$150 Draft Champions Mar 05 1:00 pm Lg.3826Lundzilla 2</v>
      </c>
    </row>
    <row r="2391" spans="1:7" x14ac:dyDescent="0.25">
      <c r="A2391">
        <v>992</v>
      </c>
      <c r="B2391" t="s">
        <v>2341</v>
      </c>
      <c r="C2391" t="s">
        <v>2340</v>
      </c>
      <c r="D2391">
        <v>1317</v>
      </c>
      <c r="E2391">
        <v>1918.5</v>
      </c>
      <c r="F2391">
        <f t="shared" si="37"/>
        <v>5</v>
      </c>
      <c r="G2391" t="str">
        <f>STANDINGS_K[[#This Row],[League]]&amp;STANDINGS_K[[#This Row],[Team]]</f>
        <v>$150 Draft Champions Mar 05 1:00 pm Lg.3826Supermarket Sluggers</v>
      </c>
    </row>
    <row r="2392" spans="1:7" x14ac:dyDescent="0.25">
      <c r="A2392">
        <v>1027</v>
      </c>
      <c r="B2392" t="s">
        <v>2347</v>
      </c>
      <c r="C2392" t="s">
        <v>2340</v>
      </c>
      <c r="D2392">
        <v>1313</v>
      </c>
      <c r="E2392">
        <v>1882</v>
      </c>
      <c r="F2392">
        <f t="shared" si="37"/>
        <v>6</v>
      </c>
      <c r="G2392" t="str">
        <f>STANDINGS_K[[#This Row],[League]]&amp;STANDINGS_K[[#This Row],[Team]]</f>
        <v>$150 Draft Champions Mar 05 1:00 pm Lg.3826Five Blue Vidas</v>
      </c>
    </row>
    <row r="2393" spans="1:7" x14ac:dyDescent="0.25">
      <c r="A2393">
        <v>1203</v>
      </c>
      <c r="B2393" t="s">
        <v>2350</v>
      </c>
      <c r="C2393" t="s">
        <v>2340</v>
      </c>
      <c r="D2393">
        <v>1293</v>
      </c>
      <c r="E2393">
        <v>1707</v>
      </c>
      <c r="F2393">
        <f t="shared" si="37"/>
        <v>7</v>
      </c>
      <c r="G2393" t="str">
        <f>STANDINGS_K[[#This Row],[League]]&amp;STANDINGS_K[[#This Row],[Team]]</f>
        <v>$150 Draft Champions Mar 05 1:00 pm Lg.3826PANIK DC2</v>
      </c>
    </row>
    <row r="2394" spans="1:7" x14ac:dyDescent="0.25">
      <c r="A2394">
        <v>1402</v>
      </c>
      <c r="B2394" t="s">
        <v>2339</v>
      </c>
      <c r="C2394" t="s">
        <v>2340</v>
      </c>
      <c r="D2394">
        <v>1267</v>
      </c>
      <c r="E2394">
        <v>1510</v>
      </c>
      <c r="F2394">
        <f t="shared" si="37"/>
        <v>8</v>
      </c>
      <c r="G2394" t="str">
        <f>STANDINGS_K[[#This Row],[League]]&amp;STANDINGS_K[[#This Row],[Team]]</f>
        <v>$150 Draft Champions Mar 05 1:00 pm Lg.3826Rush Limbaugh's Oxycontins</v>
      </c>
    </row>
    <row r="2395" spans="1:7" x14ac:dyDescent="0.25">
      <c r="A2395">
        <v>1447</v>
      </c>
      <c r="B2395" t="s">
        <v>2349</v>
      </c>
      <c r="C2395" t="s">
        <v>2340</v>
      </c>
      <c r="D2395">
        <v>1262</v>
      </c>
      <c r="E2395">
        <v>1460.5</v>
      </c>
      <c r="F2395">
        <f t="shared" si="37"/>
        <v>9</v>
      </c>
      <c r="G2395" t="str">
        <f>STANDINGS_K[[#This Row],[League]]&amp;STANDINGS_K[[#This Row],[Team]]</f>
        <v>$150 Draft Champions Mar 05 1:00 pm Lg.3826Every Rose Has It's Thor</v>
      </c>
    </row>
    <row r="2396" spans="1:7" x14ac:dyDescent="0.25">
      <c r="A2396">
        <v>1648</v>
      </c>
      <c r="B2396" t="s">
        <v>2345</v>
      </c>
      <c r="C2396" t="s">
        <v>2340</v>
      </c>
      <c r="D2396">
        <v>1238</v>
      </c>
      <c r="E2396">
        <v>1261</v>
      </c>
      <c r="F2396">
        <f t="shared" si="37"/>
        <v>10</v>
      </c>
      <c r="G2396" t="str">
        <f>STANDINGS_K[[#This Row],[League]]&amp;STANDINGS_K[[#This Row],[Team]]</f>
        <v>$150 Draft Champions Mar 05 1:00 pm Lg.3826Painfully Slow but Steady</v>
      </c>
    </row>
    <row r="2397" spans="1:7" x14ac:dyDescent="0.25">
      <c r="A2397">
        <v>2111</v>
      </c>
      <c r="B2397" t="s">
        <v>105</v>
      </c>
      <c r="C2397" t="s">
        <v>2340</v>
      </c>
      <c r="D2397">
        <v>1174</v>
      </c>
      <c r="E2397">
        <v>800</v>
      </c>
      <c r="F2397">
        <f t="shared" si="37"/>
        <v>11</v>
      </c>
      <c r="G2397" t="str">
        <f>STANDINGS_K[[#This Row],[League]]&amp;STANDINGS_K[[#This Row],[Team]]</f>
        <v>$150 Draft Champions Mar 05 1:00 pm Lg.3826Inglorious Batsters</v>
      </c>
    </row>
    <row r="2398" spans="1:7" x14ac:dyDescent="0.25">
      <c r="A2398">
        <v>2205</v>
      </c>
      <c r="B2398" t="s">
        <v>2342</v>
      </c>
      <c r="C2398" t="s">
        <v>2340</v>
      </c>
      <c r="D2398">
        <v>1160</v>
      </c>
      <c r="E2398">
        <v>706.5</v>
      </c>
      <c r="F2398">
        <f t="shared" si="37"/>
        <v>12</v>
      </c>
      <c r="G2398" t="str">
        <f>STANDINGS_K[[#This Row],[League]]&amp;STANDINGS_K[[#This Row],[Team]]</f>
        <v>$150 Draft Champions Mar 05 1:00 pm Lg.3826Pyrolitic Decomposition 14</v>
      </c>
    </row>
    <row r="2399" spans="1:7" x14ac:dyDescent="0.25">
      <c r="A2399">
        <v>2212</v>
      </c>
      <c r="B2399" t="s">
        <v>2348</v>
      </c>
      <c r="C2399" t="s">
        <v>2340</v>
      </c>
      <c r="D2399">
        <v>1159</v>
      </c>
      <c r="E2399">
        <v>698.5</v>
      </c>
      <c r="F2399">
        <f t="shared" si="37"/>
        <v>13</v>
      </c>
      <c r="G2399" t="str">
        <f>STANDINGS_K[[#This Row],[League]]&amp;STANDINGS_K[[#This Row],[Team]]</f>
        <v>$150 Draft Champions Mar 05 1:00 pm Lg.3826MurphysLawyer</v>
      </c>
    </row>
    <row r="2400" spans="1:7" x14ac:dyDescent="0.25">
      <c r="A2400">
        <v>2517</v>
      </c>
      <c r="B2400" t="s">
        <v>2346</v>
      </c>
      <c r="C2400" t="s">
        <v>2340</v>
      </c>
      <c r="D2400">
        <v>1094</v>
      </c>
      <c r="E2400">
        <v>393</v>
      </c>
      <c r="F2400">
        <f t="shared" si="37"/>
        <v>14</v>
      </c>
      <c r="G2400" t="str">
        <f>STANDINGS_K[[#This Row],[League]]&amp;STANDINGS_K[[#This Row],[Team]]</f>
        <v>$150 Draft Champions Mar 05 1:00 pm Lg.3826In for a Penny</v>
      </c>
    </row>
    <row r="2401" spans="1:7" x14ac:dyDescent="0.25">
      <c r="A2401">
        <v>2901</v>
      </c>
      <c r="B2401" t="s">
        <v>2298</v>
      </c>
      <c r="C2401" t="s">
        <v>2340</v>
      </c>
      <c r="D2401">
        <v>829</v>
      </c>
      <c r="E2401">
        <v>10</v>
      </c>
      <c r="F2401">
        <f t="shared" si="37"/>
        <v>15</v>
      </c>
      <c r="G2401" t="str">
        <f>STANDINGS_K[[#This Row],[League]]&amp;STANDINGS_K[[#This Row],[Team]]</f>
        <v>$150 Draft Champions Mar 05 1:00 pm Lg.3826Team Welsh</v>
      </c>
    </row>
    <row r="2402" spans="1:7" x14ac:dyDescent="0.25">
      <c r="A2402">
        <v>221</v>
      </c>
      <c r="B2402" t="s">
        <v>2364</v>
      </c>
      <c r="C2402" t="s">
        <v>2354</v>
      </c>
      <c r="D2402">
        <v>1442</v>
      </c>
      <c r="E2402">
        <v>2689</v>
      </c>
      <c r="F2402">
        <f t="shared" si="37"/>
        <v>1</v>
      </c>
      <c r="G2402" t="str">
        <f>STANDINGS_K[[#This Row],[League]]&amp;STANDINGS_K[[#This Row],[Team]]</f>
        <v>$150 Draft Champions Mar 05 1:00 pm Lg.3830Fantasy Baseball 2k</v>
      </c>
    </row>
    <row r="2403" spans="1:7" x14ac:dyDescent="0.25">
      <c r="A2403">
        <v>326</v>
      </c>
      <c r="B2403" t="s">
        <v>2365</v>
      </c>
      <c r="C2403" t="s">
        <v>2354</v>
      </c>
      <c r="D2403">
        <v>1413</v>
      </c>
      <c r="E2403">
        <v>2583.5</v>
      </c>
      <c r="F2403">
        <f t="shared" si="37"/>
        <v>2</v>
      </c>
      <c r="G2403" t="str">
        <f>STANDINGS_K[[#This Row],[League]]&amp;STANDINGS_K[[#This Row],[Team]]</f>
        <v>$150 Draft Champions Mar 05 1:00 pm Lg.3830Four Dogs</v>
      </c>
    </row>
    <row r="2404" spans="1:7" x14ac:dyDescent="0.25">
      <c r="A2404">
        <v>529</v>
      </c>
      <c r="B2404" t="s">
        <v>395</v>
      </c>
      <c r="C2404" t="s">
        <v>2354</v>
      </c>
      <c r="D2404">
        <v>1380</v>
      </c>
      <c r="E2404">
        <v>2379.5</v>
      </c>
      <c r="F2404">
        <f t="shared" si="37"/>
        <v>3</v>
      </c>
      <c r="G2404" t="str">
        <f>STANDINGS_K[[#This Row],[League]]&amp;STANDINGS_K[[#This Row],[Team]]</f>
        <v>$150 Draft Champions Mar 05 1:00 pm Lg.3830American Dreams</v>
      </c>
    </row>
    <row r="2405" spans="1:7" x14ac:dyDescent="0.25">
      <c r="A2405">
        <v>564</v>
      </c>
      <c r="B2405" t="s">
        <v>2357</v>
      </c>
      <c r="C2405" t="s">
        <v>2354</v>
      </c>
      <c r="D2405">
        <v>1373</v>
      </c>
      <c r="E2405">
        <v>2346.5</v>
      </c>
      <c r="F2405">
        <f t="shared" si="37"/>
        <v>4</v>
      </c>
      <c r="G2405" t="str">
        <f>STANDINGS_K[[#This Row],[League]]&amp;STANDINGS_K[[#This Row],[Team]]</f>
        <v>$150 Draft Champions Mar 05 1:00 pm Lg.3830D'oyle Cartel</v>
      </c>
    </row>
    <row r="2406" spans="1:7" x14ac:dyDescent="0.25">
      <c r="A2406">
        <v>740</v>
      </c>
      <c r="B2406" t="s">
        <v>2361</v>
      </c>
      <c r="C2406" t="s">
        <v>2354</v>
      </c>
      <c r="D2406">
        <v>1348</v>
      </c>
      <c r="E2406">
        <v>2172</v>
      </c>
      <c r="F2406">
        <f t="shared" si="37"/>
        <v>5</v>
      </c>
      <c r="G2406" t="str">
        <f>STANDINGS_K[[#This Row],[League]]&amp;STANDINGS_K[[#This Row],[Team]]</f>
        <v>$150 Draft Champions Mar 05 1:00 pm Lg.3830Scooters Fantasy</v>
      </c>
    </row>
    <row r="2407" spans="1:7" x14ac:dyDescent="0.25">
      <c r="A2407">
        <v>1151</v>
      </c>
      <c r="B2407" t="s">
        <v>354</v>
      </c>
      <c r="C2407" t="s">
        <v>2354</v>
      </c>
      <c r="D2407">
        <v>1300</v>
      </c>
      <c r="E2407">
        <v>1758.5</v>
      </c>
      <c r="F2407">
        <f t="shared" si="37"/>
        <v>6</v>
      </c>
      <c r="G2407" t="str">
        <f>STANDINGS_K[[#This Row],[League]]&amp;STANDINGS_K[[#This Row],[Team]]</f>
        <v>$150 Draft Champions Mar 05 1:00 pm Lg.3830Evil Prime</v>
      </c>
    </row>
    <row r="2408" spans="1:7" x14ac:dyDescent="0.25">
      <c r="A2408">
        <v>1467</v>
      </c>
      <c r="B2408" t="s">
        <v>2360</v>
      </c>
      <c r="C2408" t="s">
        <v>2354</v>
      </c>
      <c r="D2408">
        <v>1260</v>
      </c>
      <c r="E2408">
        <v>1443</v>
      </c>
      <c r="F2408">
        <f t="shared" si="37"/>
        <v>7</v>
      </c>
      <c r="G2408" t="str">
        <f>STANDINGS_K[[#This Row],[League]]&amp;STANDINGS_K[[#This Row],[Team]]</f>
        <v>$150 Draft Champions Mar 05 1:00 pm Lg.3830Big Shot Callers</v>
      </c>
    </row>
    <row r="2409" spans="1:7" x14ac:dyDescent="0.25">
      <c r="A2409">
        <v>1780</v>
      </c>
      <c r="B2409" t="s">
        <v>2362</v>
      </c>
      <c r="C2409" t="s">
        <v>2354</v>
      </c>
      <c r="D2409">
        <v>1221</v>
      </c>
      <c r="E2409">
        <v>1133.5</v>
      </c>
      <c r="F2409">
        <f t="shared" si="37"/>
        <v>8</v>
      </c>
      <c r="G2409" t="str">
        <f>STANDINGS_K[[#This Row],[League]]&amp;STANDINGS_K[[#This Row],[Team]]</f>
        <v>$150 Draft Champions Mar 05 1:00 pm Lg.3830Twin Killerz</v>
      </c>
    </row>
    <row r="2410" spans="1:7" x14ac:dyDescent="0.25">
      <c r="A2410">
        <v>1859</v>
      </c>
      <c r="B2410" t="s">
        <v>2363</v>
      </c>
      <c r="C2410" t="s">
        <v>2354</v>
      </c>
      <c r="D2410">
        <v>1210</v>
      </c>
      <c r="E2410">
        <v>1054</v>
      </c>
      <c r="F2410">
        <f t="shared" si="37"/>
        <v>9</v>
      </c>
      <c r="G2410" t="str">
        <f>STANDINGS_K[[#This Row],[League]]&amp;STANDINGS_K[[#This Row],[Team]]</f>
        <v>$150 Draft Champions Mar 05 1:00 pm Lg.3830Team Shaw</v>
      </c>
    </row>
    <row r="2411" spans="1:7" x14ac:dyDescent="0.25">
      <c r="A2411">
        <v>1878</v>
      </c>
      <c r="B2411" t="s">
        <v>2358</v>
      </c>
      <c r="C2411" t="s">
        <v>2354</v>
      </c>
      <c r="D2411">
        <v>1207</v>
      </c>
      <c r="E2411">
        <v>1030</v>
      </c>
      <c r="F2411">
        <f t="shared" si="37"/>
        <v>10</v>
      </c>
      <c r="G2411" t="str">
        <f>STANDINGS_K[[#This Row],[League]]&amp;STANDINGS_K[[#This Row],[Team]]</f>
        <v>$150 Draft Champions Mar 05 1:00 pm Lg.3830Ancient Astronaut Theorists</v>
      </c>
    </row>
    <row r="2412" spans="1:7" x14ac:dyDescent="0.25">
      <c r="A2412">
        <v>1907</v>
      </c>
      <c r="B2412" t="s">
        <v>2355</v>
      </c>
      <c r="C2412" t="s">
        <v>2354</v>
      </c>
      <c r="D2412">
        <v>1205</v>
      </c>
      <c r="E2412">
        <v>1010.5</v>
      </c>
      <c r="F2412">
        <f t="shared" si="37"/>
        <v>11</v>
      </c>
      <c r="G2412" t="str">
        <f>STANDINGS_K[[#This Row],[League]]&amp;STANDINGS_K[[#This Row],[Team]]</f>
        <v>$150 Draft Champions Mar 05 1:00 pm Lg.3830deadmoneyJ</v>
      </c>
    </row>
    <row r="2413" spans="1:7" x14ac:dyDescent="0.25">
      <c r="A2413">
        <v>1986</v>
      </c>
      <c r="B2413" t="s">
        <v>2359</v>
      </c>
      <c r="C2413" t="s">
        <v>2354</v>
      </c>
      <c r="D2413">
        <v>1195</v>
      </c>
      <c r="E2413">
        <v>925</v>
      </c>
      <c r="F2413">
        <f t="shared" si="37"/>
        <v>12</v>
      </c>
      <c r="G2413" t="str">
        <f>STANDINGS_K[[#This Row],[League]]&amp;STANDINGS_K[[#This Row],[Team]]</f>
        <v>$150 Draft Champions Mar 05 1:00 pm Lg.3830Slippin' Jimmies</v>
      </c>
    </row>
    <row r="2414" spans="1:7" x14ac:dyDescent="0.25">
      <c r="A2414">
        <v>2078</v>
      </c>
      <c r="B2414" t="s">
        <v>2356</v>
      </c>
      <c r="C2414" t="s">
        <v>2354</v>
      </c>
      <c r="D2414">
        <v>1180</v>
      </c>
      <c r="E2414">
        <v>833.5</v>
      </c>
      <c r="F2414">
        <f t="shared" si="37"/>
        <v>13</v>
      </c>
      <c r="G2414" t="str">
        <f>STANDINGS_K[[#This Row],[League]]&amp;STANDINGS_K[[#This Row],[Team]]</f>
        <v>$150 Draft Champions Mar 05 1:00 pm Lg.3830Team Ioli</v>
      </c>
    </row>
    <row r="2415" spans="1:7" x14ac:dyDescent="0.25">
      <c r="A2415">
        <v>2410</v>
      </c>
      <c r="B2415" t="s">
        <v>2353</v>
      </c>
      <c r="C2415" t="s">
        <v>2354</v>
      </c>
      <c r="D2415">
        <v>1121</v>
      </c>
      <c r="E2415">
        <v>500.5</v>
      </c>
      <c r="F2415">
        <f t="shared" si="37"/>
        <v>14</v>
      </c>
      <c r="G2415" t="str">
        <f>STANDINGS_K[[#This Row],[League]]&amp;STANDINGS_K[[#This Row],[Team]]</f>
        <v>$150 Draft Champions Mar 05 1:00 pm Lg.3830Grumpy Old Man</v>
      </c>
    </row>
    <row r="2416" spans="1:7" x14ac:dyDescent="0.25">
      <c r="A2416">
        <v>2655</v>
      </c>
      <c r="B2416" t="s">
        <v>2366</v>
      </c>
      <c r="C2416" t="s">
        <v>2354</v>
      </c>
      <c r="D2416">
        <v>1049</v>
      </c>
      <c r="E2416">
        <v>255</v>
      </c>
      <c r="F2416">
        <f t="shared" si="37"/>
        <v>15</v>
      </c>
      <c r="G2416" t="str">
        <f>STANDINGS_K[[#This Row],[League]]&amp;STANDINGS_K[[#This Row],[Team]]</f>
        <v>$150 Draft Champions Mar 05 1:00 pm Lg.3830Fatter than you!</v>
      </c>
    </row>
    <row r="2417" spans="1:7" x14ac:dyDescent="0.25">
      <c r="A2417">
        <v>82</v>
      </c>
      <c r="B2417" t="s">
        <v>186</v>
      </c>
      <c r="C2417" t="s">
        <v>2368</v>
      </c>
      <c r="D2417">
        <v>1496</v>
      </c>
      <c r="E2417">
        <v>2829.5</v>
      </c>
      <c r="F2417">
        <f t="shared" si="37"/>
        <v>1</v>
      </c>
      <c r="G2417" t="str">
        <f>STANDINGS_K[[#This Row],[League]]&amp;STANDINGS_K[[#This Row],[Team]]</f>
        <v>$150 Draft Champions Mar 06 1:00 pm Lg.3832LONG GONE</v>
      </c>
    </row>
    <row r="2418" spans="1:7" x14ac:dyDescent="0.25">
      <c r="A2418">
        <v>297</v>
      </c>
      <c r="B2418" t="s">
        <v>19</v>
      </c>
      <c r="C2418" t="s">
        <v>2368</v>
      </c>
      <c r="D2418">
        <v>1422</v>
      </c>
      <c r="E2418">
        <v>2614</v>
      </c>
      <c r="F2418">
        <f t="shared" si="37"/>
        <v>2</v>
      </c>
      <c r="G2418" t="str">
        <f>STANDINGS_K[[#This Row],[League]]&amp;STANDINGS_K[[#This Row],[Team]]</f>
        <v>$150 Draft Champions Mar 06 1:00 pm Lg.3832One Eyed Jack</v>
      </c>
    </row>
    <row r="2419" spans="1:7" x14ac:dyDescent="0.25">
      <c r="A2419">
        <v>563</v>
      </c>
      <c r="B2419" t="s">
        <v>2370</v>
      </c>
      <c r="C2419" t="s">
        <v>2368</v>
      </c>
      <c r="D2419">
        <v>1373</v>
      </c>
      <c r="E2419">
        <v>2346.5</v>
      </c>
      <c r="F2419">
        <f t="shared" si="37"/>
        <v>3</v>
      </c>
      <c r="G2419" t="str">
        <f>STANDINGS_K[[#This Row],[League]]&amp;STANDINGS_K[[#This Row],[Team]]</f>
        <v>$150 Draft Champions Mar 06 1:00 pm Lg.3832Bryzzo</v>
      </c>
    </row>
    <row r="2420" spans="1:7" x14ac:dyDescent="0.25">
      <c r="A2420">
        <v>594</v>
      </c>
      <c r="B2420" t="s">
        <v>2371</v>
      </c>
      <c r="C2420" t="s">
        <v>2368</v>
      </c>
      <c r="D2420">
        <v>1369</v>
      </c>
      <c r="E2420">
        <v>2317.5</v>
      </c>
      <c r="F2420">
        <f t="shared" si="37"/>
        <v>4</v>
      </c>
      <c r="G2420" t="str">
        <f>STANDINGS_K[[#This Row],[League]]&amp;STANDINGS_K[[#This Row],[Team]]</f>
        <v>$150 Draft Champions Mar 06 1:00 pm Lg.3832Hawk N Sons</v>
      </c>
    </row>
    <row r="2421" spans="1:7" x14ac:dyDescent="0.25">
      <c r="A2421">
        <v>612</v>
      </c>
      <c r="B2421" t="s">
        <v>2372</v>
      </c>
      <c r="C2421" t="s">
        <v>2368</v>
      </c>
      <c r="D2421">
        <v>1366</v>
      </c>
      <c r="E2421">
        <v>2298.5</v>
      </c>
      <c r="F2421">
        <f t="shared" si="37"/>
        <v>5</v>
      </c>
      <c r="G2421" t="str">
        <f>STANDINGS_K[[#This Row],[League]]&amp;STANDINGS_K[[#This Row],[Team]]</f>
        <v>$150 Draft Champions Mar 06 1:00 pm Lg.3832FUBAR</v>
      </c>
    </row>
    <row r="2422" spans="1:7" x14ac:dyDescent="0.25">
      <c r="A2422">
        <v>1094</v>
      </c>
      <c r="B2422" t="s">
        <v>112</v>
      </c>
      <c r="C2422" t="s">
        <v>2368</v>
      </c>
      <c r="D2422">
        <v>1307</v>
      </c>
      <c r="E2422">
        <v>1821</v>
      </c>
      <c r="F2422">
        <f t="shared" si="37"/>
        <v>6</v>
      </c>
      <c r="G2422" t="str">
        <f>STANDINGS_K[[#This Row],[League]]&amp;STANDINGS_K[[#This Row],[Team]]</f>
        <v>$150 Draft Champions Mar 06 1:00 pm Lg.3832Rookie Monsters</v>
      </c>
    </row>
    <row r="2423" spans="1:7" x14ac:dyDescent="0.25">
      <c r="A2423">
        <v>1306</v>
      </c>
      <c r="B2423" t="s">
        <v>2369</v>
      </c>
      <c r="C2423" t="s">
        <v>2368</v>
      </c>
      <c r="D2423">
        <v>1278</v>
      </c>
      <c r="E2423">
        <v>1607</v>
      </c>
      <c r="F2423">
        <f t="shared" si="37"/>
        <v>7</v>
      </c>
      <c r="G2423" t="str">
        <f>STANDINGS_K[[#This Row],[League]]&amp;STANDINGS_K[[#This Row],[Team]]</f>
        <v>$150 Draft Champions Mar 06 1:00 pm Lg.3832Team MBC</v>
      </c>
    </row>
    <row r="2424" spans="1:7" x14ac:dyDescent="0.25">
      <c r="A2424">
        <v>1671</v>
      </c>
      <c r="B2424" t="s">
        <v>2376</v>
      </c>
      <c r="C2424" t="s">
        <v>2368</v>
      </c>
      <c r="D2424">
        <v>1236</v>
      </c>
      <c r="E2424">
        <v>1243.5</v>
      </c>
      <c r="F2424">
        <f t="shared" si="37"/>
        <v>8</v>
      </c>
      <c r="G2424" t="str">
        <f>STANDINGS_K[[#This Row],[League]]&amp;STANDINGS_K[[#This Row],[Team]]</f>
        <v>$150 Draft Champions Mar 06 1:00 pm Lg.3832The Marine Biologist</v>
      </c>
    </row>
    <row r="2425" spans="1:7" x14ac:dyDescent="0.25">
      <c r="A2425">
        <v>1857</v>
      </c>
      <c r="B2425" t="s">
        <v>16</v>
      </c>
      <c r="C2425" t="s">
        <v>2368</v>
      </c>
      <c r="D2425">
        <v>1210</v>
      </c>
      <c r="E2425">
        <v>1054</v>
      </c>
      <c r="F2425">
        <f t="shared" si="37"/>
        <v>9</v>
      </c>
      <c r="G2425" t="str">
        <f>STANDINGS_K[[#This Row],[League]]&amp;STANDINGS_K[[#This Row],[Team]]</f>
        <v>$150 Draft Champions Mar 06 1:00 pm Lg.3832Team Phan</v>
      </c>
    </row>
    <row r="2426" spans="1:7" x14ac:dyDescent="0.25">
      <c r="A2426">
        <v>1873</v>
      </c>
      <c r="B2426" t="s">
        <v>1410</v>
      </c>
      <c r="C2426" t="s">
        <v>2368</v>
      </c>
      <c r="D2426">
        <v>1208</v>
      </c>
      <c r="E2426">
        <v>1037</v>
      </c>
      <c r="F2426">
        <f t="shared" si="37"/>
        <v>10</v>
      </c>
      <c r="G2426" t="str">
        <f>STANDINGS_K[[#This Row],[League]]&amp;STANDINGS_K[[#This Row],[Team]]</f>
        <v>$150 Draft Champions Mar 06 1:00 pm Lg.3832New York's Finest</v>
      </c>
    </row>
    <row r="2427" spans="1:7" x14ac:dyDescent="0.25">
      <c r="A2427">
        <v>2234</v>
      </c>
      <c r="B2427" t="s">
        <v>2374</v>
      </c>
      <c r="C2427" t="s">
        <v>2368</v>
      </c>
      <c r="D2427">
        <v>1155</v>
      </c>
      <c r="E2427">
        <v>674.5</v>
      </c>
      <c r="F2427">
        <f t="shared" si="37"/>
        <v>11</v>
      </c>
      <c r="G2427" t="str">
        <f>STANDINGS_K[[#This Row],[League]]&amp;STANDINGS_K[[#This Row],[Team]]</f>
        <v>$150 Draft Champions Mar 06 1:00 pm Lg.3832Dead Cat Bounce</v>
      </c>
    </row>
    <row r="2428" spans="1:7" x14ac:dyDescent="0.25">
      <c r="A2428">
        <v>2308</v>
      </c>
      <c r="B2428" t="s">
        <v>230</v>
      </c>
      <c r="C2428" t="s">
        <v>2368</v>
      </c>
      <c r="D2428">
        <v>1143</v>
      </c>
      <c r="E2428">
        <v>602.5</v>
      </c>
      <c r="F2428">
        <f t="shared" si="37"/>
        <v>12</v>
      </c>
      <c r="G2428" t="str">
        <f>STANDINGS_K[[#This Row],[League]]&amp;STANDINGS_K[[#This Row],[Team]]</f>
        <v>$150 Draft Champions Mar 06 1:00 pm Lg.3832Team Hofmann</v>
      </c>
    </row>
    <row r="2429" spans="1:7" x14ac:dyDescent="0.25">
      <c r="A2429">
        <v>2437</v>
      </c>
      <c r="B2429" t="s">
        <v>2375</v>
      </c>
      <c r="C2429" t="s">
        <v>2368</v>
      </c>
      <c r="D2429">
        <v>1113</v>
      </c>
      <c r="E2429">
        <v>476</v>
      </c>
      <c r="F2429">
        <f t="shared" si="37"/>
        <v>13</v>
      </c>
      <c r="G2429" t="str">
        <f>STANDINGS_K[[#This Row],[League]]&amp;STANDINGS_K[[#This Row],[Team]]</f>
        <v>$150 Draft Champions Mar 06 1:00 pm Lg.3832pizza party9</v>
      </c>
    </row>
    <row r="2430" spans="1:7" x14ac:dyDescent="0.25">
      <c r="A2430">
        <v>2626</v>
      </c>
      <c r="B2430" t="s">
        <v>2367</v>
      </c>
      <c r="C2430" t="s">
        <v>2368</v>
      </c>
      <c r="D2430">
        <v>1060</v>
      </c>
      <c r="E2430">
        <v>284</v>
      </c>
      <c r="F2430">
        <f t="shared" si="37"/>
        <v>14</v>
      </c>
      <c r="G2430" t="str">
        <f>STANDINGS_K[[#This Row],[League]]&amp;STANDINGS_K[[#This Row],[Team]]</f>
        <v>$150 Draft Champions Mar 06 1:00 pm Lg.3832Dewey, Cheatem and Howe</v>
      </c>
    </row>
    <row r="2431" spans="1:7" x14ac:dyDescent="0.25">
      <c r="A2431">
        <v>2715</v>
      </c>
      <c r="B2431" t="s">
        <v>2373</v>
      </c>
      <c r="C2431" t="s">
        <v>2368</v>
      </c>
      <c r="D2431">
        <v>1023</v>
      </c>
      <c r="E2431">
        <v>196</v>
      </c>
      <c r="F2431">
        <f t="shared" si="37"/>
        <v>15</v>
      </c>
      <c r="G2431" t="str">
        <f>STANDINGS_K[[#This Row],[League]]&amp;STANDINGS_K[[#This Row],[Team]]</f>
        <v>$150 Draft Champions Mar 06 1:00 pm Lg.3832Team Torres</v>
      </c>
    </row>
    <row r="2432" spans="1:7" x14ac:dyDescent="0.25">
      <c r="A2432">
        <v>285</v>
      </c>
      <c r="B2432" t="s">
        <v>107</v>
      </c>
      <c r="C2432" t="s">
        <v>2378</v>
      </c>
      <c r="D2432">
        <v>1425</v>
      </c>
      <c r="E2432">
        <v>2626.5</v>
      </c>
      <c r="F2432">
        <f t="shared" si="37"/>
        <v>1</v>
      </c>
      <c r="G2432" t="str">
        <f>STANDINGS_K[[#This Row],[League]]&amp;STANDINGS_K[[#This Row],[Team]]</f>
        <v>$150 Draft Champions Mar 06 1:00 pm Lg.3836Team Scott</v>
      </c>
    </row>
    <row r="2433" spans="1:7" x14ac:dyDescent="0.25">
      <c r="A2433">
        <v>325</v>
      </c>
      <c r="B2433" t="s">
        <v>2381</v>
      </c>
      <c r="C2433" t="s">
        <v>2378</v>
      </c>
      <c r="D2433">
        <v>1413</v>
      </c>
      <c r="E2433">
        <v>2583.5</v>
      </c>
      <c r="F2433">
        <f t="shared" si="37"/>
        <v>2</v>
      </c>
      <c r="G2433" t="str">
        <f>STANDINGS_K[[#This Row],[League]]&amp;STANDINGS_K[[#This Row],[Team]]</f>
        <v>$150 Draft Champions Mar 06 1:00 pm Lg.3836Bolander/O'Brien 2016</v>
      </c>
    </row>
    <row r="2434" spans="1:7" x14ac:dyDescent="0.25">
      <c r="A2434">
        <v>435</v>
      </c>
      <c r="B2434" t="s">
        <v>2384</v>
      </c>
      <c r="C2434" t="s">
        <v>2378</v>
      </c>
      <c r="D2434">
        <v>1395</v>
      </c>
      <c r="E2434">
        <v>2475</v>
      </c>
      <c r="F2434">
        <f t="shared" si="37"/>
        <v>3</v>
      </c>
      <c r="G2434" t="str">
        <f>STANDINGS_K[[#This Row],[League]]&amp;STANDINGS_K[[#This Row],[Team]]</f>
        <v>$150 Draft Champions Mar 06 1:00 pm Lg.3836Kamden Yards</v>
      </c>
    </row>
    <row r="2435" spans="1:7" x14ac:dyDescent="0.25">
      <c r="A2435">
        <v>710</v>
      </c>
      <c r="B2435" t="s">
        <v>2380</v>
      </c>
      <c r="C2435" t="s">
        <v>2378</v>
      </c>
      <c r="D2435">
        <v>1351</v>
      </c>
      <c r="E2435">
        <v>2200.5</v>
      </c>
      <c r="F2435">
        <f t="shared" ref="F2435:F2498" si="38">IF(C2435=C2434,F2434+1,1)</f>
        <v>4</v>
      </c>
      <c r="G2435" t="str">
        <f>STANDINGS_K[[#This Row],[League]]&amp;STANDINGS_K[[#This Row],[Team]]</f>
        <v>$150 Draft Champions Mar 06 1:00 pm Lg.3836FAABuless</v>
      </c>
    </row>
    <row r="2436" spans="1:7" x14ac:dyDescent="0.25">
      <c r="A2436">
        <v>793</v>
      </c>
      <c r="B2436" t="s">
        <v>2379</v>
      </c>
      <c r="C2436" t="s">
        <v>2378</v>
      </c>
      <c r="D2436">
        <v>1341</v>
      </c>
      <c r="E2436">
        <v>2117</v>
      </c>
      <c r="F2436">
        <f t="shared" si="38"/>
        <v>5</v>
      </c>
      <c r="G2436" t="str">
        <f>STANDINGS_K[[#This Row],[League]]&amp;STANDINGS_K[[#This Row],[Team]]</f>
        <v>$150 Draft Champions Mar 06 1:00 pm Lg.3836Master of Karate &amp; Friendship</v>
      </c>
    </row>
    <row r="2437" spans="1:7" x14ac:dyDescent="0.25">
      <c r="A2437">
        <v>806</v>
      </c>
      <c r="B2437" t="s">
        <v>2377</v>
      </c>
      <c r="C2437" t="s">
        <v>2378</v>
      </c>
      <c r="D2437">
        <v>1339</v>
      </c>
      <c r="E2437">
        <v>2105</v>
      </c>
      <c r="F2437">
        <f t="shared" si="38"/>
        <v>6</v>
      </c>
      <c r="G2437" t="str">
        <f>STANDINGS_K[[#This Row],[League]]&amp;STANDINGS_K[[#This Row],[Team]]</f>
        <v>$150 Draft Champions Mar 06 1:00 pm Lg.3836Seam Heads</v>
      </c>
    </row>
    <row r="2438" spans="1:7" x14ac:dyDescent="0.25">
      <c r="A2438">
        <v>1070</v>
      </c>
      <c r="B2438" t="s">
        <v>1336</v>
      </c>
      <c r="C2438" t="s">
        <v>2378</v>
      </c>
      <c r="D2438">
        <v>1309</v>
      </c>
      <c r="E2438">
        <v>1844</v>
      </c>
      <c r="F2438">
        <f t="shared" si="38"/>
        <v>7</v>
      </c>
      <c r="G2438" t="str">
        <f>STANDINGS_K[[#This Row],[League]]&amp;STANDINGS_K[[#This Row],[Team]]</f>
        <v>$150 Draft Champions Mar 06 1:00 pm Lg.3836Team Madsen</v>
      </c>
    </row>
    <row r="2439" spans="1:7" x14ac:dyDescent="0.25">
      <c r="A2439">
        <v>1242</v>
      </c>
      <c r="B2439" t="s">
        <v>2386</v>
      </c>
      <c r="C2439" t="s">
        <v>2378</v>
      </c>
      <c r="D2439">
        <v>1288</v>
      </c>
      <c r="E2439">
        <v>1673</v>
      </c>
      <c r="F2439">
        <f t="shared" si="38"/>
        <v>8</v>
      </c>
      <c r="G2439" t="str">
        <f>STANDINGS_K[[#This Row],[League]]&amp;STANDINGS_K[[#This Row],[Team]]</f>
        <v>$150 Draft Champions Mar 06 1:00 pm Lg.3836zima..........</v>
      </c>
    </row>
    <row r="2440" spans="1:7" x14ac:dyDescent="0.25">
      <c r="A2440">
        <v>1492</v>
      </c>
      <c r="B2440" t="s">
        <v>2387</v>
      </c>
      <c r="C2440" t="s">
        <v>2378</v>
      </c>
      <c r="D2440">
        <v>1256</v>
      </c>
      <c r="E2440">
        <v>1413</v>
      </c>
      <c r="F2440">
        <f t="shared" si="38"/>
        <v>9</v>
      </c>
      <c r="G2440" t="str">
        <f>STANDINGS_K[[#This Row],[League]]&amp;STANDINGS_K[[#This Row],[Team]]</f>
        <v>$150 Draft Champions Mar 06 1:00 pm Lg.3836Ace of Base</v>
      </c>
    </row>
    <row r="2441" spans="1:7" x14ac:dyDescent="0.25">
      <c r="A2441">
        <v>1760</v>
      </c>
      <c r="B2441" t="s">
        <v>205</v>
      </c>
      <c r="C2441" t="s">
        <v>2378</v>
      </c>
      <c r="D2441">
        <v>1225</v>
      </c>
      <c r="E2441">
        <v>1153.5</v>
      </c>
      <c r="F2441">
        <f t="shared" si="38"/>
        <v>10</v>
      </c>
      <c r="G2441" t="str">
        <f>STANDINGS_K[[#This Row],[League]]&amp;STANDINGS_K[[#This Row],[Team]]</f>
        <v>$150 Draft Champions Mar 06 1:00 pm Lg.3836Team Sloan</v>
      </c>
    </row>
    <row r="2442" spans="1:7" x14ac:dyDescent="0.25">
      <c r="A2442">
        <v>1929</v>
      </c>
      <c r="B2442" t="s">
        <v>2385</v>
      </c>
      <c r="C2442" t="s">
        <v>2378</v>
      </c>
      <c r="D2442">
        <v>1203</v>
      </c>
      <c r="E2442">
        <v>985.5</v>
      </c>
      <c r="F2442">
        <f t="shared" si="38"/>
        <v>11</v>
      </c>
      <c r="G2442" t="str">
        <f>STANDINGS_K[[#This Row],[League]]&amp;STANDINGS_K[[#This Row],[Team]]</f>
        <v>$150 Draft Champions Mar 06 1:00 pm Lg.3836Winters Storm</v>
      </c>
    </row>
    <row r="2443" spans="1:7" x14ac:dyDescent="0.25">
      <c r="A2443">
        <v>2189</v>
      </c>
      <c r="B2443" t="s">
        <v>376</v>
      </c>
      <c r="C2443" t="s">
        <v>2378</v>
      </c>
      <c r="D2443">
        <v>1162</v>
      </c>
      <c r="E2443">
        <v>721.5</v>
      </c>
      <c r="F2443">
        <f t="shared" si="38"/>
        <v>12</v>
      </c>
      <c r="G2443" t="str">
        <f>STANDINGS_K[[#This Row],[League]]&amp;STANDINGS_K[[#This Row],[Team]]</f>
        <v>$150 Draft Champions Mar 06 1:00 pm Lg.3836Munsons</v>
      </c>
    </row>
    <row r="2444" spans="1:7" x14ac:dyDescent="0.25">
      <c r="A2444">
        <v>2288</v>
      </c>
      <c r="B2444" t="s">
        <v>2388</v>
      </c>
      <c r="C2444" t="s">
        <v>2378</v>
      </c>
      <c r="D2444">
        <v>1146</v>
      </c>
      <c r="E2444">
        <v>623</v>
      </c>
      <c r="F2444">
        <f t="shared" si="38"/>
        <v>13</v>
      </c>
      <c r="G2444" t="str">
        <f>STANDINGS_K[[#This Row],[League]]&amp;STANDINGS_K[[#This Row],[Team]]</f>
        <v>$150 Draft Champions Mar 06 1:00 pm Lg.3836Ghostbuster Posey</v>
      </c>
    </row>
    <row r="2445" spans="1:7" x14ac:dyDescent="0.25">
      <c r="A2445">
        <v>2416</v>
      </c>
      <c r="B2445" t="s">
        <v>2383</v>
      </c>
      <c r="C2445" t="s">
        <v>2378</v>
      </c>
      <c r="D2445">
        <v>1119</v>
      </c>
      <c r="E2445">
        <v>492.5</v>
      </c>
      <c r="F2445">
        <f t="shared" si="38"/>
        <v>14</v>
      </c>
      <c r="G2445" t="str">
        <f>STANDINGS_K[[#This Row],[League]]&amp;STANDINGS_K[[#This Row],[Team]]</f>
        <v>$150 Draft Champions Mar 06 1:00 pm Lg.3836Mud Bugs</v>
      </c>
    </row>
    <row r="2446" spans="1:7" x14ac:dyDescent="0.25">
      <c r="A2446">
        <v>2894</v>
      </c>
      <c r="B2446" t="s">
        <v>2382</v>
      </c>
      <c r="C2446" t="s">
        <v>2378</v>
      </c>
      <c r="D2446">
        <v>852</v>
      </c>
      <c r="E2446">
        <v>17</v>
      </c>
      <c r="F2446">
        <f t="shared" si="38"/>
        <v>15</v>
      </c>
      <c r="G2446" t="str">
        <f>STANDINGS_K[[#This Row],[League]]&amp;STANDINGS_K[[#This Row],[Team]]</f>
        <v>$150 Draft Champions Mar 06 1:00 pm Lg.3836Team 14</v>
      </c>
    </row>
    <row r="2447" spans="1:7" x14ac:dyDescent="0.25">
      <c r="A2447">
        <v>180</v>
      </c>
      <c r="B2447" t="s">
        <v>2395</v>
      </c>
      <c r="C2447" t="s">
        <v>2390</v>
      </c>
      <c r="D2447">
        <v>1456</v>
      </c>
      <c r="E2447">
        <v>2731.5</v>
      </c>
      <c r="F2447">
        <f t="shared" si="38"/>
        <v>1</v>
      </c>
      <c r="G2447" t="str">
        <f>STANDINGS_K[[#This Row],[League]]&amp;STANDINGS_K[[#This Row],[Team]]</f>
        <v>$150 Draft Champions Mar 06 1:00 pm Lg.3840Panik! At The Disco</v>
      </c>
    </row>
    <row r="2448" spans="1:7" x14ac:dyDescent="0.25">
      <c r="A2448">
        <v>324</v>
      </c>
      <c r="B2448" t="s">
        <v>2397</v>
      </c>
      <c r="C2448" t="s">
        <v>2390</v>
      </c>
      <c r="D2448">
        <v>1415</v>
      </c>
      <c r="E2448">
        <v>2589</v>
      </c>
      <c r="F2448">
        <f t="shared" si="38"/>
        <v>2</v>
      </c>
      <c r="G2448" t="str">
        <f>STANDINGS_K[[#This Row],[League]]&amp;STANDINGS_K[[#This Row],[Team]]</f>
        <v>$150 Draft Champions Mar 06 1:00 pm Lg.3840Team Lindberg II</v>
      </c>
    </row>
    <row r="2449" spans="1:7" x14ac:dyDescent="0.25">
      <c r="A2449">
        <v>364</v>
      </c>
      <c r="B2449" t="s">
        <v>2394</v>
      </c>
      <c r="C2449" t="s">
        <v>2390</v>
      </c>
      <c r="D2449">
        <v>1406</v>
      </c>
      <c r="E2449">
        <v>2548.5</v>
      </c>
      <c r="F2449">
        <f t="shared" si="38"/>
        <v>3</v>
      </c>
      <c r="G2449" t="str">
        <f>STANDINGS_K[[#This Row],[League]]&amp;STANDINGS_K[[#This Row],[Team]]</f>
        <v>$150 Draft Champions Mar 06 1:00 pm Lg.3840Team Vintzel</v>
      </c>
    </row>
    <row r="2450" spans="1:7" x14ac:dyDescent="0.25">
      <c r="A2450">
        <v>908</v>
      </c>
      <c r="B2450" t="s">
        <v>2391</v>
      </c>
      <c r="C2450" t="s">
        <v>2390</v>
      </c>
      <c r="D2450">
        <v>1329</v>
      </c>
      <c r="E2450">
        <v>2009</v>
      </c>
      <c r="F2450">
        <f t="shared" si="38"/>
        <v>4</v>
      </c>
      <c r="G2450" t="str">
        <f>STANDINGS_K[[#This Row],[League]]&amp;STANDINGS_K[[#This Row],[Team]]</f>
        <v>$150 Draft Champions Mar 06 1:00 pm Lg.3840The Terrible Tygers</v>
      </c>
    </row>
    <row r="2451" spans="1:7" x14ac:dyDescent="0.25">
      <c r="A2451">
        <v>1139</v>
      </c>
      <c r="B2451" t="s">
        <v>2389</v>
      </c>
      <c r="C2451" t="s">
        <v>2390</v>
      </c>
      <c r="D2451">
        <v>1301</v>
      </c>
      <c r="E2451">
        <v>1767.5</v>
      </c>
      <c r="F2451">
        <f t="shared" si="38"/>
        <v>5</v>
      </c>
      <c r="G2451" t="str">
        <f>STANDINGS_K[[#This Row],[League]]&amp;STANDINGS_K[[#This Row],[Team]]</f>
        <v>$150 Draft Champions Mar 06 1:00 pm Lg.3840Four Balls, Can't Walk</v>
      </c>
    </row>
    <row r="2452" spans="1:7" x14ac:dyDescent="0.25">
      <c r="A2452">
        <v>1284</v>
      </c>
      <c r="B2452" t="s">
        <v>18</v>
      </c>
      <c r="C2452" t="s">
        <v>2390</v>
      </c>
      <c r="D2452">
        <v>1281</v>
      </c>
      <c r="E2452">
        <v>1627</v>
      </c>
      <c r="F2452">
        <f t="shared" si="38"/>
        <v>6</v>
      </c>
      <c r="G2452" t="str">
        <f>STANDINGS_K[[#This Row],[League]]&amp;STANDINGS_K[[#This Row],[Team]]</f>
        <v>$150 Draft Champions Mar 06 1:00 pm Lg.3840Home Run Derbies</v>
      </c>
    </row>
    <row r="2453" spans="1:7" x14ac:dyDescent="0.25">
      <c r="A2453">
        <v>1399</v>
      </c>
      <c r="B2453" t="s">
        <v>2398</v>
      </c>
      <c r="C2453" t="s">
        <v>2390</v>
      </c>
      <c r="D2453">
        <v>1267</v>
      </c>
      <c r="E2453">
        <v>1510</v>
      </c>
      <c r="F2453">
        <f t="shared" si="38"/>
        <v>7</v>
      </c>
      <c r="G2453" t="str">
        <f>STANDINGS_K[[#This Row],[League]]&amp;STANDINGS_K[[#This Row],[Team]]</f>
        <v>$150 Draft Champions Mar 06 1:00 pm Lg.3840Mischievous Badgers</v>
      </c>
    </row>
    <row r="2454" spans="1:7" x14ac:dyDescent="0.25">
      <c r="A2454">
        <v>1589</v>
      </c>
      <c r="B2454" t="s">
        <v>2393</v>
      </c>
      <c r="C2454" t="s">
        <v>2390</v>
      </c>
      <c r="D2454">
        <v>1247</v>
      </c>
      <c r="E2454">
        <v>1327.5</v>
      </c>
      <c r="F2454">
        <f t="shared" si="38"/>
        <v>8</v>
      </c>
      <c r="G2454" t="str">
        <f>STANDINGS_K[[#This Row],[League]]&amp;STANDINGS_K[[#This Row],[Team]]</f>
        <v>$150 Draft Champions Mar 06 1:00 pm Lg.3840Wooooooooo</v>
      </c>
    </row>
    <row r="2455" spans="1:7" x14ac:dyDescent="0.25">
      <c r="A2455">
        <v>1621</v>
      </c>
      <c r="B2455" t="s">
        <v>2396</v>
      </c>
      <c r="C2455" t="s">
        <v>2390</v>
      </c>
      <c r="D2455">
        <v>1242</v>
      </c>
      <c r="E2455">
        <v>1287.5</v>
      </c>
      <c r="F2455">
        <f t="shared" si="38"/>
        <v>9</v>
      </c>
      <c r="G2455" t="str">
        <f>STANDINGS_K[[#This Row],[League]]&amp;STANDINGS_K[[#This Row],[Team]]</f>
        <v>$150 Draft Champions Mar 06 1:00 pm Lg.3840It's all about that BASE</v>
      </c>
    </row>
    <row r="2456" spans="1:7" x14ac:dyDescent="0.25">
      <c r="A2456">
        <v>1868</v>
      </c>
      <c r="B2456" t="s">
        <v>404</v>
      </c>
      <c r="C2456" t="s">
        <v>2390</v>
      </c>
      <c r="D2456">
        <v>1209</v>
      </c>
      <c r="E2456">
        <v>1044.5</v>
      </c>
      <c r="F2456">
        <f t="shared" si="38"/>
        <v>10</v>
      </c>
      <c r="G2456" t="str">
        <f>STANDINGS_K[[#This Row],[League]]&amp;STANDINGS_K[[#This Row],[Team]]</f>
        <v>$150 Draft Champions Mar 06 1:00 pm Lg.3840Team Rufe</v>
      </c>
    </row>
    <row r="2457" spans="1:7" x14ac:dyDescent="0.25">
      <c r="A2457">
        <v>1952</v>
      </c>
      <c r="B2457" t="s">
        <v>20</v>
      </c>
      <c r="C2457" t="s">
        <v>2390</v>
      </c>
      <c r="D2457">
        <v>1200</v>
      </c>
      <c r="E2457">
        <v>958.5</v>
      </c>
      <c r="F2457">
        <f t="shared" si="38"/>
        <v>11</v>
      </c>
      <c r="G2457" t="str">
        <f>STANDINGS_K[[#This Row],[League]]&amp;STANDINGS_K[[#This Row],[Team]]</f>
        <v>$150 Draft Champions Mar 06 1:00 pm Lg.3840Jedi.23</v>
      </c>
    </row>
    <row r="2458" spans="1:7" x14ac:dyDescent="0.25">
      <c r="A2458">
        <v>2022</v>
      </c>
      <c r="B2458" t="s">
        <v>515</v>
      </c>
      <c r="C2458" t="s">
        <v>2390</v>
      </c>
      <c r="D2458">
        <v>1189</v>
      </c>
      <c r="E2458">
        <v>890.5</v>
      </c>
      <c r="F2458">
        <f t="shared" si="38"/>
        <v>12</v>
      </c>
      <c r="G2458" t="str">
        <f>STANDINGS_K[[#This Row],[League]]&amp;STANDINGS_K[[#This Row],[Team]]</f>
        <v>$150 Draft Champions Mar 06 1:00 pm Lg.3840Poopy Tooth 7</v>
      </c>
    </row>
    <row r="2459" spans="1:7" x14ac:dyDescent="0.25">
      <c r="A2459">
        <v>2251</v>
      </c>
      <c r="B2459" t="s">
        <v>2399</v>
      </c>
      <c r="C2459" t="s">
        <v>2390</v>
      </c>
      <c r="D2459">
        <v>1153</v>
      </c>
      <c r="E2459">
        <v>660</v>
      </c>
      <c r="F2459">
        <f t="shared" si="38"/>
        <v>13</v>
      </c>
      <c r="G2459" t="str">
        <f>STANDINGS_K[[#This Row],[League]]&amp;STANDINGS_K[[#This Row],[Team]]</f>
        <v>$150 Draft Champions Mar 06 1:00 pm Lg.3840Crazy 88's</v>
      </c>
    </row>
    <row r="2460" spans="1:7" x14ac:dyDescent="0.25">
      <c r="A2460">
        <v>2286</v>
      </c>
      <c r="B2460" t="s">
        <v>2392</v>
      </c>
      <c r="C2460" t="s">
        <v>2390</v>
      </c>
      <c r="D2460">
        <v>1147</v>
      </c>
      <c r="E2460">
        <v>628.5</v>
      </c>
      <c r="F2460">
        <f t="shared" si="38"/>
        <v>14</v>
      </c>
      <c r="G2460" t="str">
        <f>STANDINGS_K[[#This Row],[League]]&amp;STANDINGS_K[[#This Row],[Team]]</f>
        <v>$150 Draft Champions Mar 06 1:00 pm Lg.3840WRJ 16</v>
      </c>
    </row>
    <row r="2461" spans="1:7" x14ac:dyDescent="0.25">
      <c r="A2461">
        <v>2562</v>
      </c>
      <c r="B2461" t="s">
        <v>336</v>
      </c>
      <c r="C2461" t="s">
        <v>2390</v>
      </c>
      <c r="D2461">
        <v>1084</v>
      </c>
      <c r="E2461">
        <v>349.5</v>
      </c>
      <c r="F2461">
        <f t="shared" si="38"/>
        <v>15</v>
      </c>
      <c r="G2461" t="str">
        <f>STANDINGS_K[[#This Row],[League]]&amp;STANDINGS_K[[#This Row],[Team]]</f>
        <v>$150 Draft Champions Mar 06 1:00 pm Lg.3840Team Heffernan</v>
      </c>
    </row>
    <row r="2462" spans="1:7" x14ac:dyDescent="0.25">
      <c r="A2462">
        <v>171</v>
      </c>
      <c r="B2462" t="s">
        <v>496</v>
      </c>
      <c r="C2462" t="s">
        <v>2401</v>
      </c>
      <c r="D2462">
        <v>1459</v>
      </c>
      <c r="E2462">
        <v>2739</v>
      </c>
      <c r="F2462">
        <f t="shared" si="38"/>
        <v>1</v>
      </c>
      <c r="G2462" t="str">
        <f>STANDINGS_K[[#This Row],[League]]&amp;STANDINGS_K[[#This Row],[Team]]</f>
        <v>$150 Draft Champions Mar 07 1:00 pm Lg.3847Team Palmer</v>
      </c>
    </row>
    <row r="2463" spans="1:7" x14ac:dyDescent="0.25">
      <c r="A2463">
        <v>334</v>
      </c>
      <c r="B2463" t="s">
        <v>2404</v>
      </c>
      <c r="C2463" t="s">
        <v>2401</v>
      </c>
      <c r="D2463">
        <v>1411</v>
      </c>
      <c r="E2463">
        <v>2576</v>
      </c>
      <c r="F2463">
        <f t="shared" si="38"/>
        <v>2</v>
      </c>
      <c r="G2463" t="str">
        <f>STANDINGS_K[[#This Row],[League]]&amp;STANDINGS_K[[#This Row],[Team]]</f>
        <v>$150 Draft Champions Mar 07 1:00 pm Lg.3847Elmore James</v>
      </c>
    </row>
    <row r="2464" spans="1:7" x14ac:dyDescent="0.25">
      <c r="A2464">
        <v>582</v>
      </c>
      <c r="B2464" t="s">
        <v>2405</v>
      </c>
      <c r="C2464" t="s">
        <v>2401</v>
      </c>
      <c r="D2464">
        <v>1370</v>
      </c>
      <c r="E2464">
        <v>2326</v>
      </c>
      <c r="F2464">
        <f t="shared" si="38"/>
        <v>3</v>
      </c>
      <c r="G2464" t="str">
        <f>STANDINGS_K[[#This Row],[League]]&amp;STANDINGS_K[[#This Row],[Team]]</f>
        <v>$150 Draft Champions Mar 07 1:00 pm Lg.3847EnthusiasmUnknown2Mankind</v>
      </c>
    </row>
    <row r="2465" spans="1:7" x14ac:dyDescent="0.25">
      <c r="A2465">
        <v>723</v>
      </c>
      <c r="B2465" t="s">
        <v>2408</v>
      </c>
      <c r="C2465" t="s">
        <v>2401</v>
      </c>
      <c r="D2465">
        <v>1350</v>
      </c>
      <c r="E2465">
        <v>2191</v>
      </c>
      <c r="F2465">
        <f t="shared" si="38"/>
        <v>4</v>
      </c>
      <c r="G2465" t="str">
        <f>STANDINGS_K[[#This Row],[League]]&amp;STANDINGS_K[[#This Row],[Team]]</f>
        <v>$150 Draft Champions Mar 07 1:00 pm Lg.3847smackers X</v>
      </c>
    </row>
    <row r="2466" spans="1:7" x14ac:dyDescent="0.25">
      <c r="A2466">
        <v>741</v>
      </c>
      <c r="B2466" t="s">
        <v>2403</v>
      </c>
      <c r="C2466" t="s">
        <v>2401</v>
      </c>
      <c r="D2466">
        <v>1348</v>
      </c>
      <c r="E2466">
        <v>2172</v>
      </c>
      <c r="F2466">
        <f t="shared" si="38"/>
        <v>5</v>
      </c>
      <c r="G2466" t="str">
        <f>STANDINGS_K[[#This Row],[League]]&amp;STANDINGS_K[[#This Row],[Team]]</f>
        <v>$150 Draft Champions Mar 07 1:00 pm Lg.3847tulogit2quit</v>
      </c>
    </row>
    <row r="2467" spans="1:7" x14ac:dyDescent="0.25">
      <c r="A2467">
        <v>856</v>
      </c>
      <c r="B2467" t="s">
        <v>650</v>
      </c>
      <c r="C2467" t="s">
        <v>2401</v>
      </c>
      <c r="D2467">
        <v>1333</v>
      </c>
      <c r="E2467">
        <v>2057.5</v>
      </c>
      <c r="F2467">
        <f t="shared" si="38"/>
        <v>6</v>
      </c>
      <c r="G2467" t="str">
        <f>STANDINGS_K[[#This Row],[League]]&amp;STANDINGS_K[[#This Row],[Team]]</f>
        <v>$150 Draft Champions Mar 07 1:00 pm Lg.3847Team Stein</v>
      </c>
    </row>
    <row r="2468" spans="1:7" x14ac:dyDescent="0.25">
      <c r="A2468">
        <v>1171</v>
      </c>
      <c r="B2468" t="s">
        <v>221</v>
      </c>
      <c r="C2468" t="s">
        <v>2401</v>
      </c>
      <c r="D2468">
        <v>1297</v>
      </c>
      <c r="E2468">
        <v>1738.5</v>
      </c>
      <c r="F2468">
        <f t="shared" si="38"/>
        <v>7</v>
      </c>
      <c r="G2468" t="str">
        <f>STANDINGS_K[[#This Row],[League]]&amp;STANDINGS_K[[#This Row],[Team]]</f>
        <v>$150 Draft Champions Mar 07 1:00 pm Lg.3847Shake N Bake</v>
      </c>
    </row>
    <row r="2469" spans="1:7" x14ac:dyDescent="0.25">
      <c r="A2469">
        <v>1363</v>
      </c>
      <c r="B2469" t="s">
        <v>2400</v>
      </c>
      <c r="C2469" t="s">
        <v>2401</v>
      </c>
      <c r="D2469">
        <v>1272</v>
      </c>
      <c r="E2469">
        <v>1552.5</v>
      </c>
      <c r="F2469">
        <f t="shared" si="38"/>
        <v>8</v>
      </c>
      <c r="G2469" t="str">
        <f>STANDINGS_K[[#This Row],[League]]&amp;STANDINGS_K[[#This Row],[Team]]</f>
        <v>$150 Draft Champions Mar 07 1:00 pm Lg.3847Team Turner</v>
      </c>
    </row>
    <row r="2470" spans="1:7" x14ac:dyDescent="0.25">
      <c r="A2470">
        <v>1714</v>
      </c>
      <c r="B2470" t="s">
        <v>2409</v>
      </c>
      <c r="C2470" t="s">
        <v>2401</v>
      </c>
      <c r="D2470">
        <v>1231</v>
      </c>
      <c r="E2470">
        <v>1200.5</v>
      </c>
      <c r="F2470">
        <f t="shared" si="38"/>
        <v>9</v>
      </c>
      <c r="G2470" t="str">
        <f>STANDINGS_K[[#This Row],[League]]&amp;STANDINGS_K[[#This Row],[Team]]</f>
        <v>$150 Draft Champions Mar 07 1:00 pm Lg.3847Z Rays</v>
      </c>
    </row>
    <row r="2471" spans="1:7" x14ac:dyDescent="0.25">
      <c r="A2471">
        <v>1814</v>
      </c>
      <c r="B2471" t="s">
        <v>726</v>
      </c>
      <c r="C2471" t="s">
        <v>2401</v>
      </c>
      <c r="D2471">
        <v>1216</v>
      </c>
      <c r="E2471">
        <v>1098</v>
      </c>
      <c r="F2471">
        <f t="shared" si="38"/>
        <v>10</v>
      </c>
      <c r="G2471" t="str">
        <f>STANDINGS_K[[#This Row],[League]]&amp;STANDINGS_K[[#This Row],[Team]]</f>
        <v>$150 Draft Champions Mar 07 1:00 pm Lg.3847Team Warner</v>
      </c>
    </row>
    <row r="2472" spans="1:7" x14ac:dyDescent="0.25">
      <c r="A2472">
        <v>1825</v>
      </c>
      <c r="B2472" t="s">
        <v>444</v>
      </c>
      <c r="C2472" t="s">
        <v>2401</v>
      </c>
      <c r="D2472">
        <v>1215</v>
      </c>
      <c r="E2472">
        <v>1088.5</v>
      </c>
      <c r="F2472">
        <f t="shared" si="38"/>
        <v>11</v>
      </c>
      <c r="G2472" t="str">
        <f>STANDINGS_K[[#This Row],[League]]&amp;STANDINGS_K[[#This Row],[Team]]</f>
        <v>$150 Draft Champions Mar 07 1:00 pm Lg.3847Team Bonham</v>
      </c>
    </row>
    <row r="2473" spans="1:7" x14ac:dyDescent="0.25">
      <c r="A2473">
        <v>1848</v>
      </c>
      <c r="B2473" t="s">
        <v>2406</v>
      </c>
      <c r="C2473" t="s">
        <v>2401</v>
      </c>
      <c r="D2473">
        <v>1212</v>
      </c>
      <c r="E2473">
        <v>1065.5</v>
      </c>
      <c r="F2473">
        <f t="shared" si="38"/>
        <v>12</v>
      </c>
      <c r="G2473" t="str">
        <f>STANDINGS_K[[#This Row],[League]]&amp;STANDINGS_K[[#This Row],[Team]]</f>
        <v>$150 Draft Champions Mar 07 1:00 pm Lg.3847Wasted talent</v>
      </c>
    </row>
    <row r="2474" spans="1:7" x14ac:dyDescent="0.25">
      <c r="A2474">
        <v>1932</v>
      </c>
      <c r="B2474" t="s">
        <v>2402</v>
      </c>
      <c r="C2474" t="s">
        <v>2401</v>
      </c>
      <c r="D2474">
        <v>1202</v>
      </c>
      <c r="E2474">
        <v>977</v>
      </c>
      <c r="F2474">
        <f t="shared" si="38"/>
        <v>13</v>
      </c>
      <c r="G2474" t="str">
        <f>STANDINGS_K[[#This Row],[League]]&amp;STANDINGS_K[[#This Row],[Team]]</f>
        <v>$150 Draft Champions Mar 07 1:00 pm Lg.3847Chicks dig the long ball</v>
      </c>
    </row>
    <row r="2475" spans="1:7" x14ac:dyDescent="0.25">
      <c r="A2475">
        <v>2071</v>
      </c>
      <c r="B2475" t="s">
        <v>2410</v>
      </c>
      <c r="C2475" t="s">
        <v>2401</v>
      </c>
      <c r="D2475">
        <v>1181</v>
      </c>
      <c r="E2475">
        <v>840.5</v>
      </c>
      <c r="F2475">
        <f t="shared" si="38"/>
        <v>14</v>
      </c>
      <c r="G2475" t="str">
        <f>STANDINGS_K[[#This Row],[League]]&amp;STANDINGS_K[[#This Row],[Team]]</f>
        <v>$150 Draft Champions Mar 07 1:00 pm Lg.3847Pyrolitic Decomposition 15</v>
      </c>
    </row>
    <row r="2476" spans="1:7" x14ac:dyDescent="0.25">
      <c r="A2476">
        <v>2381</v>
      </c>
      <c r="B2476" t="s">
        <v>2407</v>
      </c>
      <c r="C2476" t="s">
        <v>2401</v>
      </c>
      <c r="D2476">
        <v>1128</v>
      </c>
      <c r="E2476">
        <v>532.5</v>
      </c>
      <c r="F2476">
        <f t="shared" si="38"/>
        <v>15</v>
      </c>
      <c r="G2476" t="str">
        <f>STANDINGS_K[[#This Row],[League]]&amp;STANDINGS_K[[#This Row],[Team]]</f>
        <v>$150 Draft Champions Mar 07 1:00 pm Lg.3847fat puigs</v>
      </c>
    </row>
    <row r="2477" spans="1:7" x14ac:dyDescent="0.25">
      <c r="A2477">
        <v>84</v>
      </c>
      <c r="B2477" t="s">
        <v>2422</v>
      </c>
      <c r="C2477" t="s">
        <v>2412</v>
      </c>
      <c r="D2477">
        <v>1495</v>
      </c>
      <c r="E2477">
        <v>2827</v>
      </c>
      <c r="F2477">
        <f t="shared" si="38"/>
        <v>1</v>
      </c>
      <c r="G2477" t="str">
        <f>STANDINGS_K[[#This Row],[League]]&amp;STANDINGS_K[[#This Row],[Team]]</f>
        <v>$150 Draft Champions Mar 07 1:00 pm Lg.3852Leonard Graves Phillips</v>
      </c>
    </row>
    <row r="2478" spans="1:7" x14ac:dyDescent="0.25">
      <c r="A2478">
        <v>91</v>
      </c>
      <c r="B2478" t="s">
        <v>2418</v>
      </c>
      <c r="C2478" t="s">
        <v>2412</v>
      </c>
      <c r="D2478">
        <v>1493</v>
      </c>
      <c r="E2478">
        <v>2822</v>
      </c>
      <c r="F2478">
        <f t="shared" si="38"/>
        <v>2</v>
      </c>
      <c r="G2478" t="str">
        <f>STANDINGS_K[[#This Row],[League]]&amp;STANDINGS_K[[#This Row],[Team]]</f>
        <v>$150 Draft Champions Mar 07 1:00 pm Lg.3852shuck me sideways2</v>
      </c>
    </row>
    <row r="2479" spans="1:7" x14ac:dyDescent="0.25">
      <c r="A2479">
        <v>207</v>
      </c>
      <c r="B2479" t="s">
        <v>2421</v>
      </c>
      <c r="C2479" t="s">
        <v>2412</v>
      </c>
      <c r="D2479">
        <v>1446</v>
      </c>
      <c r="E2479">
        <v>2704.5</v>
      </c>
      <c r="F2479">
        <f t="shared" si="38"/>
        <v>3</v>
      </c>
      <c r="G2479" t="str">
        <f>STANDINGS_K[[#This Row],[League]]&amp;STANDINGS_K[[#This Row],[Team]]</f>
        <v>$150 Draft Champions Mar 07 1:00 pm Lg.3852Team Yads</v>
      </c>
    </row>
    <row r="2480" spans="1:7" x14ac:dyDescent="0.25">
      <c r="A2480">
        <v>310</v>
      </c>
      <c r="B2480" t="s">
        <v>1404</v>
      </c>
      <c r="C2480" t="s">
        <v>2412</v>
      </c>
      <c r="D2480">
        <v>1420</v>
      </c>
      <c r="E2480">
        <v>2603.5</v>
      </c>
      <c r="F2480">
        <f t="shared" si="38"/>
        <v>4</v>
      </c>
      <c r="G2480" t="str">
        <f>STANDINGS_K[[#This Row],[League]]&amp;STANDINGS_K[[#This Row],[Team]]</f>
        <v>$150 Draft Champions Mar 07 1:00 pm Lg.3852Team passalacqua</v>
      </c>
    </row>
    <row r="2481" spans="1:7" x14ac:dyDescent="0.25">
      <c r="A2481">
        <v>651</v>
      </c>
      <c r="B2481" t="s">
        <v>35</v>
      </c>
      <c r="C2481" t="s">
        <v>2412</v>
      </c>
      <c r="D2481">
        <v>1360</v>
      </c>
      <c r="E2481">
        <v>2260.5</v>
      </c>
      <c r="F2481">
        <f t="shared" si="38"/>
        <v>5</v>
      </c>
      <c r="G2481" t="str">
        <f>STANDINGS_K[[#This Row],[League]]&amp;STANDINGS_K[[#This Row],[Team]]</f>
        <v>$150 Draft Champions Mar 07 1:00 pm Lg.3852Team wendler</v>
      </c>
    </row>
    <row r="2482" spans="1:7" x14ac:dyDescent="0.25">
      <c r="A2482">
        <v>1175</v>
      </c>
      <c r="B2482" t="s">
        <v>2415</v>
      </c>
      <c r="C2482" t="s">
        <v>2412</v>
      </c>
      <c r="D2482">
        <v>1297</v>
      </c>
      <c r="E2482">
        <v>1738.5</v>
      </c>
      <c r="F2482">
        <f t="shared" si="38"/>
        <v>6</v>
      </c>
      <c r="G2482" t="str">
        <f>STANDINGS_K[[#This Row],[League]]&amp;STANDINGS_K[[#This Row],[Team]]</f>
        <v>$150 Draft Champions Mar 07 1:00 pm Lg.3852ThePitchClock</v>
      </c>
    </row>
    <row r="2483" spans="1:7" x14ac:dyDescent="0.25">
      <c r="A2483">
        <v>1179</v>
      </c>
      <c r="B2483" t="s">
        <v>18</v>
      </c>
      <c r="C2483" t="s">
        <v>2412</v>
      </c>
      <c r="D2483">
        <v>1296</v>
      </c>
      <c r="E2483">
        <v>1729.5</v>
      </c>
      <c r="F2483">
        <f t="shared" si="38"/>
        <v>7</v>
      </c>
      <c r="G2483" t="str">
        <f>STANDINGS_K[[#This Row],[League]]&amp;STANDINGS_K[[#This Row],[Team]]</f>
        <v>$150 Draft Champions Mar 07 1:00 pm Lg.3852Home Run Derbies</v>
      </c>
    </row>
    <row r="2484" spans="1:7" x14ac:dyDescent="0.25">
      <c r="A2484">
        <v>1281</v>
      </c>
      <c r="B2484" t="s">
        <v>2417</v>
      </c>
      <c r="C2484" t="s">
        <v>2412</v>
      </c>
      <c r="D2484">
        <v>1282</v>
      </c>
      <c r="E2484">
        <v>1632</v>
      </c>
      <c r="F2484">
        <f t="shared" si="38"/>
        <v>8</v>
      </c>
      <c r="G2484" t="str">
        <f>STANDINGS_K[[#This Row],[League]]&amp;STANDINGS_K[[#This Row],[Team]]</f>
        <v>$150 Draft Champions Mar 07 1:00 pm Lg.3852NTX Storm2</v>
      </c>
    </row>
    <row r="2485" spans="1:7" x14ac:dyDescent="0.25">
      <c r="A2485">
        <v>1793</v>
      </c>
      <c r="B2485" t="s">
        <v>2414</v>
      </c>
      <c r="C2485" t="s">
        <v>2412</v>
      </c>
      <c r="D2485">
        <v>1218</v>
      </c>
      <c r="E2485">
        <v>1116</v>
      </c>
      <c r="F2485">
        <f t="shared" si="38"/>
        <v>9</v>
      </c>
      <c r="G2485" t="str">
        <f>STANDINGS_K[[#This Row],[League]]&amp;STANDINGS_K[[#This Row],[Team]]</f>
        <v>$150 Draft Champions Mar 07 1:00 pm Lg.3852Hotel DL</v>
      </c>
    </row>
    <row r="2486" spans="1:7" x14ac:dyDescent="0.25">
      <c r="A2486">
        <v>1994</v>
      </c>
      <c r="B2486" t="s">
        <v>2423</v>
      </c>
      <c r="C2486" t="s">
        <v>2412</v>
      </c>
      <c r="D2486">
        <v>1193</v>
      </c>
      <c r="E2486">
        <v>915.5</v>
      </c>
      <c r="F2486">
        <f t="shared" si="38"/>
        <v>10</v>
      </c>
      <c r="G2486" t="str">
        <f>STANDINGS_K[[#This Row],[League]]&amp;STANDINGS_K[[#This Row],[Team]]</f>
        <v>$150 Draft Champions Mar 07 1:00 pm Lg.3852Jake's Patrol</v>
      </c>
    </row>
    <row r="2487" spans="1:7" x14ac:dyDescent="0.25">
      <c r="A2487">
        <v>2275</v>
      </c>
      <c r="B2487" t="s">
        <v>2411</v>
      </c>
      <c r="C2487" t="s">
        <v>2412</v>
      </c>
      <c r="D2487">
        <v>1148</v>
      </c>
      <c r="E2487">
        <v>634.5</v>
      </c>
      <c r="F2487">
        <f t="shared" si="38"/>
        <v>11</v>
      </c>
      <c r="G2487" t="str">
        <f>STANDINGS_K[[#This Row],[League]]&amp;STANDINGS_K[[#This Row],[Team]]</f>
        <v>$150 Draft Champions Mar 07 1:00 pm Lg.3852Freaks &amp; Geeks</v>
      </c>
    </row>
    <row r="2488" spans="1:7" x14ac:dyDescent="0.25">
      <c r="A2488">
        <v>2320</v>
      </c>
      <c r="B2488" t="s">
        <v>2413</v>
      </c>
      <c r="C2488" t="s">
        <v>2412</v>
      </c>
      <c r="D2488">
        <v>1142</v>
      </c>
      <c r="E2488">
        <v>594</v>
      </c>
      <c r="F2488">
        <f t="shared" si="38"/>
        <v>12</v>
      </c>
      <c r="G2488" t="str">
        <f>STANDINGS_K[[#This Row],[League]]&amp;STANDINGS_K[[#This Row],[Team]]</f>
        <v>$150 Draft Champions Mar 07 1:00 pm Lg.3852Team Stampfl</v>
      </c>
    </row>
    <row r="2489" spans="1:7" x14ac:dyDescent="0.25">
      <c r="A2489">
        <v>2542</v>
      </c>
      <c r="B2489" t="s">
        <v>2416</v>
      </c>
      <c r="C2489" t="s">
        <v>2412</v>
      </c>
      <c r="D2489">
        <v>1088</v>
      </c>
      <c r="E2489">
        <v>368.5</v>
      </c>
      <c r="F2489">
        <f t="shared" si="38"/>
        <v>13</v>
      </c>
      <c r="G2489" t="str">
        <f>STANDINGS_K[[#This Row],[League]]&amp;STANDINGS_K[[#This Row],[Team]]</f>
        <v>$150 Draft Champions Mar 07 1:00 pm Lg.3852Dan's Danimals Two</v>
      </c>
    </row>
    <row r="2490" spans="1:7" x14ac:dyDescent="0.25">
      <c r="A2490">
        <v>2658</v>
      </c>
      <c r="B2490" t="s">
        <v>2420</v>
      </c>
      <c r="C2490" t="s">
        <v>2412</v>
      </c>
      <c r="D2490">
        <v>1048</v>
      </c>
      <c r="E2490">
        <v>251.5</v>
      </c>
      <c r="F2490">
        <f t="shared" si="38"/>
        <v>14</v>
      </c>
      <c r="G2490" t="str">
        <f>STANDINGS_K[[#This Row],[League]]&amp;STANDINGS_K[[#This Row],[Team]]</f>
        <v>$150 Draft Champions Mar 07 1:00 pm Lg.38522ND TO NONE</v>
      </c>
    </row>
    <row r="2491" spans="1:7" x14ac:dyDescent="0.25">
      <c r="A2491">
        <v>2663</v>
      </c>
      <c r="B2491" t="s">
        <v>2419</v>
      </c>
      <c r="C2491" t="s">
        <v>2412</v>
      </c>
      <c r="D2491">
        <v>1046</v>
      </c>
      <c r="E2491">
        <v>246.5</v>
      </c>
      <c r="F2491">
        <f t="shared" si="38"/>
        <v>15</v>
      </c>
      <c r="G2491" t="str">
        <f>STANDINGS_K[[#This Row],[League]]&amp;STANDINGS_K[[#This Row],[Team]]</f>
        <v>$150 Draft Champions Mar 07 1:00 pm Lg.385230th St BountyHunters</v>
      </c>
    </row>
    <row r="2492" spans="1:7" x14ac:dyDescent="0.25">
      <c r="A2492">
        <v>44</v>
      </c>
      <c r="B2492" t="s">
        <v>2424</v>
      </c>
      <c r="C2492" t="s">
        <v>2425</v>
      </c>
      <c r="D2492">
        <v>1524</v>
      </c>
      <c r="E2492">
        <v>2867</v>
      </c>
      <c r="F2492">
        <f t="shared" si="38"/>
        <v>1</v>
      </c>
      <c r="G2492" t="str">
        <f>STANDINGS_K[[#This Row],[League]]&amp;STANDINGS_K[[#This Row],[Team]]</f>
        <v>$150 Draft Champions Mar 08 1:00 pm Lg.3854Green Plan B</v>
      </c>
    </row>
    <row r="2493" spans="1:7" x14ac:dyDescent="0.25">
      <c r="A2493">
        <v>146</v>
      </c>
      <c r="B2493" t="s">
        <v>2436</v>
      </c>
      <c r="C2493" t="s">
        <v>2425</v>
      </c>
      <c r="D2493">
        <v>1468</v>
      </c>
      <c r="E2493">
        <v>2764.5</v>
      </c>
      <c r="F2493">
        <f t="shared" si="38"/>
        <v>2</v>
      </c>
      <c r="G2493" t="str">
        <f>STANDINGS_K[[#This Row],[League]]&amp;STANDINGS_K[[#This Row],[Team]]</f>
        <v>$150 Draft Champions Mar 08 1:00 pm Lg.3854Charger Bar 8</v>
      </c>
    </row>
    <row r="2494" spans="1:7" x14ac:dyDescent="0.25">
      <c r="A2494">
        <v>552</v>
      </c>
      <c r="B2494" t="s">
        <v>2428</v>
      </c>
      <c r="C2494" t="s">
        <v>2425</v>
      </c>
      <c r="D2494">
        <v>1376</v>
      </c>
      <c r="E2494">
        <v>2360.5</v>
      </c>
      <c r="F2494">
        <f t="shared" si="38"/>
        <v>3</v>
      </c>
      <c r="G2494" t="str">
        <f>STANDINGS_K[[#This Row],[League]]&amp;STANDINGS_K[[#This Row],[Team]]</f>
        <v>$150 Draft Champions Mar 08 1:00 pm Lg.3854The Wrath of Braun</v>
      </c>
    </row>
    <row r="2495" spans="1:7" x14ac:dyDescent="0.25">
      <c r="A2495">
        <v>656</v>
      </c>
      <c r="B2495" t="s">
        <v>2432</v>
      </c>
      <c r="C2495" t="s">
        <v>2425</v>
      </c>
      <c r="D2495">
        <v>1359</v>
      </c>
      <c r="E2495">
        <v>2254.5</v>
      </c>
      <c r="F2495">
        <f t="shared" si="38"/>
        <v>4</v>
      </c>
      <c r="G2495" t="str">
        <f>STANDINGS_K[[#This Row],[League]]&amp;STANDINGS_K[[#This Row],[Team]]</f>
        <v>$150 Draft Champions Mar 08 1:00 pm Lg.3854Lee House Lagers</v>
      </c>
    </row>
    <row r="2496" spans="1:7" x14ac:dyDescent="0.25">
      <c r="A2496">
        <v>690</v>
      </c>
      <c r="B2496" t="s">
        <v>2435</v>
      </c>
      <c r="C2496" t="s">
        <v>2425</v>
      </c>
      <c r="D2496">
        <v>1353</v>
      </c>
      <c r="E2496">
        <v>2221.5</v>
      </c>
      <c r="F2496">
        <f t="shared" si="38"/>
        <v>5</v>
      </c>
      <c r="G2496" t="str">
        <f>STANDINGS_K[[#This Row],[League]]&amp;STANDINGS_K[[#This Row],[Team]]</f>
        <v>$150 Draft Champions Mar 08 1:00 pm Lg.3854Noodler Fun Monkey4</v>
      </c>
    </row>
    <row r="2497" spans="1:7" x14ac:dyDescent="0.25">
      <c r="A2497">
        <v>1036</v>
      </c>
      <c r="B2497" t="s">
        <v>2433</v>
      </c>
      <c r="C2497" t="s">
        <v>2425</v>
      </c>
      <c r="D2497">
        <v>1312</v>
      </c>
      <c r="E2497">
        <v>1870.5</v>
      </c>
      <c r="F2497">
        <f t="shared" si="38"/>
        <v>6</v>
      </c>
      <c r="G2497" t="str">
        <f>STANDINGS_K[[#This Row],[League]]&amp;STANDINGS_K[[#This Row],[Team]]</f>
        <v>$150 Draft Champions Mar 08 1:00 pm Lg.3854Creeping Death</v>
      </c>
    </row>
    <row r="2498" spans="1:7" x14ac:dyDescent="0.25">
      <c r="A2498">
        <v>1125</v>
      </c>
      <c r="B2498" t="s">
        <v>2437</v>
      </c>
      <c r="C2498" t="s">
        <v>2425</v>
      </c>
      <c r="D2498">
        <v>1302</v>
      </c>
      <c r="E2498">
        <v>1779.5</v>
      </c>
      <c r="F2498">
        <f t="shared" si="38"/>
        <v>7</v>
      </c>
      <c r="G2498" t="str">
        <f>STANDINGS_K[[#This Row],[League]]&amp;STANDINGS_K[[#This Row],[Team]]</f>
        <v>$150 Draft Champions Mar 08 1:00 pm Lg.3854Barber poles</v>
      </c>
    </row>
    <row r="2499" spans="1:7" x14ac:dyDescent="0.25">
      <c r="A2499">
        <v>1604</v>
      </c>
      <c r="B2499" t="s">
        <v>2431</v>
      </c>
      <c r="C2499" t="s">
        <v>2425</v>
      </c>
      <c r="D2499">
        <v>1245</v>
      </c>
      <c r="E2499">
        <v>1307</v>
      </c>
      <c r="F2499">
        <f t="shared" ref="F2499:F2562" si="39">IF(C2499=C2498,F2498+1,1)</f>
        <v>8</v>
      </c>
      <c r="G2499" t="str">
        <f>STANDINGS_K[[#This Row],[League]]&amp;STANDINGS_K[[#This Row],[Team]]</f>
        <v>$150 Draft Champions Mar 08 1:00 pm Lg.3854Plunder The Lox</v>
      </c>
    </row>
    <row r="2500" spans="1:7" x14ac:dyDescent="0.25">
      <c r="A2500">
        <v>1612</v>
      </c>
      <c r="B2500" t="s">
        <v>2429</v>
      </c>
      <c r="C2500" t="s">
        <v>2425</v>
      </c>
      <c r="D2500">
        <v>1243</v>
      </c>
      <c r="E2500">
        <v>1296</v>
      </c>
      <c r="F2500">
        <f t="shared" si="39"/>
        <v>9</v>
      </c>
      <c r="G2500" t="str">
        <f>STANDINGS_K[[#This Row],[League]]&amp;STANDINGS_K[[#This Row],[Team]]</f>
        <v>$150 Draft Champions Mar 08 1:00 pm Lg.3854Go Jays Go</v>
      </c>
    </row>
    <row r="2501" spans="1:7" x14ac:dyDescent="0.25">
      <c r="A2501">
        <v>1617</v>
      </c>
      <c r="B2501" t="s">
        <v>2426</v>
      </c>
      <c r="C2501" t="s">
        <v>2425</v>
      </c>
      <c r="D2501">
        <v>1243</v>
      </c>
      <c r="E2501">
        <v>1296</v>
      </c>
      <c r="F2501">
        <f t="shared" si="39"/>
        <v>10</v>
      </c>
      <c r="G2501" t="str">
        <f>STANDINGS_K[[#This Row],[League]]&amp;STANDINGS_K[[#This Row],[Team]]</f>
        <v>$150 Draft Champions Mar 08 1:00 pm Lg.3854Your Face is Familia</v>
      </c>
    </row>
    <row r="2502" spans="1:7" x14ac:dyDescent="0.25">
      <c r="A2502">
        <v>1746</v>
      </c>
      <c r="B2502" t="s">
        <v>126</v>
      </c>
      <c r="C2502" t="s">
        <v>2425</v>
      </c>
      <c r="D2502">
        <v>1226</v>
      </c>
      <c r="E2502">
        <v>1161.5</v>
      </c>
      <c r="F2502">
        <f t="shared" si="39"/>
        <v>11</v>
      </c>
      <c r="G2502" t="str">
        <f>STANDINGS_K[[#This Row],[League]]&amp;STANDINGS_K[[#This Row],[Team]]</f>
        <v>$150 Draft Champions Mar 08 1:00 pm Lg.3854Big D No E</v>
      </c>
    </row>
    <row r="2503" spans="1:7" x14ac:dyDescent="0.25">
      <c r="A2503">
        <v>2456</v>
      </c>
      <c r="B2503" t="s">
        <v>2434</v>
      </c>
      <c r="C2503" t="s">
        <v>2425</v>
      </c>
      <c r="D2503">
        <v>1108</v>
      </c>
      <c r="E2503">
        <v>455</v>
      </c>
      <c r="F2503">
        <f t="shared" si="39"/>
        <v>12</v>
      </c>
      <c r="G2503" t="str">
        <f>STANDINGS_K[[#This Row],[League]]&amp;STANDINGS_K[[#This Row],[Team]]</f>
        <v>$150 Draft Champions Mar 08 1:00 pm Lg.3854MMMBop</v>
      </c>
    </row>
    <row r="2504" spans="1:7" x14ac:dyDescent="0.25">
      <c r="A2504">
        <v>2469</v>
      </c>
      <c r="B2504" t="s">
        <v>2430</v>
      </c>
      <c r="C2504" t="s">
        <v>2425</v>
      </c>
      <c r="D2504">
        <v>1105</v>
      </c>
      <c r="E2504">
        <v>441</v>
      </c>
      <c r="F2504">
        <f t="shared" si="39"/>
        <v>13</v>
      </c>
      <c r="G2504" t="str">
        <f>STANDINGS_K[[#This Row],[League]]&amp;STANDINGS_K[[#This Row],[Team]]</f>
        <v>$150 Draft Champions Mar 08 1:00 pm Lg.3854Los Pollos Hermanos de Vanguard</v>
      </c>
    </row>
    <row r="2505" spans="1:7" x14ac:dyDescent="0.25">
      <c r="A2505">
        <v>2570</v>
      </c>
      <c r="B2505" t="s">
        <v>2427</v>
      </c>
      <c r="C2505" t="s">
        <v>2425</v>
      </c>
      <c r="D2505">
        <v>1081</v>
      </c>
      <c r="E2505">
        <v>341</v>
      </c>
      <c r="F2505">
        <f t="shared" si="39"/>
        <v>14</v>
      </c>
      <c r="G2505" t="str">
        <f>STANDINGS_K[[#This Row],[League]]&amp;STANDINGS_K[[#This Row],[Team]]</f>
        <v>$150 Draft Champions Mar 08 1:00 pm Lg.3854Skinny Joe Blanton</v>
      </c>
    </row>
    <row r="2506" spans="1:7" x14ac:dyDescent="0.25">
      <c r="A2506">
        <v>2723</v>
      </c>
      <c r="B2506" t="s">
        <v>97</v>
      </c>
      <c r="C2506" t="s">
        <v>2425</v>
      </c>
      <c r="D2506">
        <v>1019</v>
      </c>
      <c r="E2506">
        <v>188</v>
      </c>
      <c r="F2506">
        <f t="shared" si="39"/>
        <v>15</v>
      </c>
      <c r="G2506" t="str">
        <f>STANDINGS_K[[#This Row],[League]]&amp;STANDINGS_K[[#This Row],[Team]]</f>
        <v>$150 Draft Champions Mar 08 1:00 pm Lg.3854Catch This</v>
      </c>
    </row>
    <row r="2507" spans="1:7" x14ac:dyDescent="0.25">
      <c r="A2507">
        <v>158</v>
      </c>
      <c r="B2507" t="s">
        <v>296</v>
      </c>
      <c r="C2507" t="s">
        <v>2439</v>
      </c>
      <c r="D2507">
        <v>1463</v>
      </c>
      <c r="E2507">
        <v>2753.5</v>
      </c>
      <c r="F2507">
        <f t="shared" si="39"/>
        <v>1</v>
      </c>
      <c r="G2507" t="str">
        <f>STANDINGS_K[[#This Row],[League]]&amp;STANDINGS_K[[#This Row],[Team]]</f>
        <v>$150 Draft Champions Mar 08 1:00 pm Lg.3856Vegas Bandit</v>
      </c>
    </row>
    <row r="2508" spans="1:7" x14ac:dyDescent="0.25">
      <c r="A2508">
        <v>287</v>
      </c>
      <c r="B2508" t="s">
        <v>270</v>
      </c>
      <c r="C2508" t="s">
        <v>2439</v>
      </c>
      <c r="D2508">
        <v>1424</v>
      </c>
      <c r="E2508">
        <v>2623.5</v>
      </c>
      <c r="F2508">
        <f t="shared" si="39"/>
        <v>2</v>
      </c>
      <c r="G2508" t="str">
        <f>STANDINGS_K[[#This Row],[League]]&amp;STANDINGS_K[[#This Row],[Team]]</f>
        <v>$150 Draft Champions Mar 08 1:00 pm Lg.3856Captain Crunch 6</v>
      </c>
    </row>
    <row r="2509" spans="1:7" x14ac:dyDescent="0.25">
      <c r="A2509">
        <v>494</v>
      </c>
      <c r="B2509" t="s">
        <v>2440</v>
      </c>
      <c r="C2509" t="s">
        <v>2439</v>
      </c>
      <c r="D2509">
        <v>1386</v>
      </c>
      <c r="E2509">
        <v>2417.5</v>
      </c>
      <c r="F2509">
        <f t="shared" si="39"/>
        <v>3</v>
      </c>
      <c r="G2509" t="str">
        <f>STANDINGS_K[[#This Row],[League]]&amp;STANDINGS_K[[#This Row],[Team]]</f>
        <v>$150 Draft Champions Mar 08 1:00 pm Lg.3856Muscles' Men</v>
      </c>
    </row>
    <row r="2510" spans="1:7" x14ac:dyDescent="0.25">
      <c r="A2510">
        <v>608</v>
      </c>
      <c r="B2510" t="s">
        <v>2445</v>
      </c>
      <c r="C2510" t="s">
        <v>2439</v>
      </c>
      <c r="D2510">
        <v>1367</v>
      </c>
      <c r="E2510">
        <v>2303</v>
      </c>
      <c r="F2510">
        <f t="shared" si="39"/>
        <v>4</v>
      </c>
      <c r="G2510" t="str">
        <f>STANDINGS_K[[#This Row],[League]]&amp;STANDINGS_K[[#This Row],[Team]]</f>
        <v>$150 Draft Champions Mar 08 1:00 pm Lg.3856The Flush</v>
      </c>
    </row>
    <row r="2511" spans="1:7" x14ac:dyDescent="0.25">
      <c r="A2511">
        <v>798</v>
      </c>
      <c r="B2511" t="s">
        <v>2443</v>
      </c>
      <c r="C2511" t="s">
        <v>2439</v>
      </c>
      <c r="D2511">
        <v>1340</v>
      </c>
      <c r="E2511">
        <v>2111</v>
      </c>
      <c r="F2511">
        <f t="shared" si="39"/>
        <v>5</v>
      </c>
      <c r="G2511" t="str">
        <f>STANDINGS_K[[#This Row],[League]]&amp;STANDINGS_K[[#This Row],[Team]]</f>
        <v>$150 Draft Champions Mar 08 1:00 pm Lg.3856Dem Bums</v>
      </c>
    </row>
    <row r="2512" spans="1:7" x14ac:dyDescent="0.25">
      <c r="A2512">
        <v>1088</v>
      </c>
      <c r="B2512" t="s">
        <v>1110</v>
      </c>
      <c r="C2512" t="s">
        <v>2439</v>
      </c>
      <c r="D2512">
        <v>1307</v>
      </c>
      <c r="E2512">
        <v>1821</v>
      </c>
      <c r="F2512">
        <f t="shared" si="39"/>
        <v>6</v>
      </c>
      <c r="G2512" t="str">
        <f>STANDINGS_K[[#This Row],[League]]&amp;STANDINGS_K[[#This Row],[Team]]</f>
        <v>$150 Draft Champions Mar 08 1:00 pm Lg.3856Five Tool Players</v>
      </c>
    </row>
    <row r="2513" spans="1:7" x14ac:dyDescent="0.25">
      <c r="A2513">
        <v>1119</v>
      </c>
      <c r="B2513" t="s">
        <v>2441</v>
      </c>
      <c r="C2513" t="s">
        <v>2439</v>
      </c>
      <c r="D2513">
        <v>1303</v>
      </c>
      <c r="E2513">
        <v>1789.5</v>
      </c>
      <c r="F2513">
        <f t="shared" si="39"/>
        <v>7</v>
      </c>
      <c r="G2513" t="str">
        <f>STANDINGS_K[[#This Row],[League]]&amp;STANDINGS_K[[#This Row],[Team]]</f>
        <v>$150 Draft Champions Mar 08 1:00 pm Lg.3856Girth 2016</v>
      </c>
    </row>
    <row r="2514" spans="1:7" x14ac:dyDescent="0.25">
      <c r="A2514">
        <v>1247</v>
      </c>
      <c r="B2514" t="s">
        <v>205</v>
      </c>
      <c r="C2514" t="s">
        <v>2439</v>
      </c>
      <c r="D2514">
        <v>1287</v>
      </c>
      <c r="E2514">
        <v>1666</v>
      </c>
      <c r="F2514">
        <f t="shared" si="39"/>
        <v>8</v>
      </c>
      <c r="G2514" t="str">
        <f>STANDINGS_K[[#This Row],[League]]&amp;STANDINGS_K[[#This Row],[Team]]</f>
        <v>$150 Draft Champions Mar 08 1:00 pm Lg.3856Team Sloan</v>
      </c>
    </row>
    <row r="2515" spans="1:7" x14ac:dyDescent="0.25">
      <c r="A2515">
        <v>1273</v>
      </c>
      <c r="B2515" t="s">
        <v>1550</v>
      </c>
      <c r="C2515" t="s">
        <v>2439</v>
      </c>
      <c r="D2515">
        <v>1283</v>
      </c>
      <c r="E2515">
        <v>1640</v>
      </c>
      <c r="F2515">
        <f t="shared" si="39"/>
        <v>9</v>
      </c>
      <c r="G2515" t="str">
        <f>STANDINGS_K[[#This Row],[League]]&amp;STANDINGS_K[[#This Row],[Team]]</f>
        <v>$150 Draft Champions Mar 08 1:00 pm Lg.3856Wellington Blacks</v>
      </c>
    </row>
    <row r="2516" spans="1:7" x14ac:dyDescent="0.25">
      <c r="A2516">
        <v>1275</v>
      </c>
      <c r="B2516" t="s">
        <v>497</v>
      </c>
      <c r="C2516" t="s">
        <v>2439</v>
      </c>
      <c r="D2516">
        <v>1283</v>
      </c>
      <c r="E2516">
        <v>1640</v>
      </c>
      <c r="F2516">
        <f t="shared" si="39"/>
        <v>10</v>
      </c>
      <c r="G2516" t="str">
        <f>STANDINGS_K[[#This Row],[League]]&amp;STANDINGS_K[[#This Row],[Team]]</f>
        <v>$150 Draft Champions Mar 08 1:00 pm Lg.3856bafALLSTARS</v>
      </c>
    </row>
    <row r="2517" spans="1:7" x14ac:dyDescent="0.25">
      <c r="A2517">
        <v>1818</v>
      </c>
      <c r="B2517" t="s">
        <v>2447</v>
      </c>
      <c r="C2517" t="s">
        <v>2439</v>
      </c>
      <c r="D2517">
        <v>1215</v>
      </c>
      <c r="E2517">
        <v>1088.5</v>
      </c>
      <c r="F2517">
        <f t="shared" si="39"/>
        <v>11</v>
      </c>
      <c r="G2517" t="str">
        <f>STANDINGS_K[[#This Row],[League]]&amp;STANDINGS_K[[#This Row],[Team]]</f>
        <v>$150 Draft Champions Mar 08 1:00 pm Lg.3856Gary Scotts</v>
      </c>
    </row>
    <row r="2518" spans="1:7" x14ac:dyDescent="0.25">
      <c r="A2518">
        <v>2011</v>
      </c>
      <c r="B2518" t="s">
        <v>2438</v>
      </c>
      <c r="C2518" t="s">
        <v>2439</v>
      </c>
      <c r="D2518">
        <v>1190</v>
      </c>
      <c r="E2518">
        <v>901.5</v>
      </c>
      <c r="F2518">
        <f t="shared" si="39"/>
        <v>12</v>
      </c>
      <c r="G2518" t="str">
        <f>STANDINGS_K[[#This Row],[League]]&amp;STANDINGS_K[[#This Row],[Team]]</f>
        <v>$150 Draft Champions Mar 08 1:00 pm Lg.3856Scores Man</v>
      </c>
    </row>
    <row r="2519" spans="1:7" x14ac:dyDescent="0.25">
      <c r="A2519">
        <v>2091</v>
      </c>
      <c r="B2519" t="s">
        <v>2442</v>
      </c>
      <c r="C2519" t="s">
        <v>2439</v>
      </c>
      <c r="D2519">
        <v>1177</v>
      </c>
      <c r="E2519">
        <v>818.5</v>
      </c>
      <c r="F2519">
        <f t="shared" si="39"/>
        <v>13</v>
      </c>
      <c r="G2519" t="str">
        <f>STANDINGS_K[[#This Row],[League]]&amp;STANDINGS_K[[#This Row],[Team]]</f>
        <v>$150 Draft Champions Mar 08 1:00 pm Lg.385699 Luftballons</v>
      </c>
    </row>
    <row r="2520" spans="1:7" x14ac:dyDescent="0.25">
      <c r="A2520">
        <v>2801</v>
      </c>
      <c r="B2520" t="s">
        <v>2444</v>
      </c>
      <c r="C2520" t="s">
        <v>2439</v>
      </c>
      <c r="D2520">
        <v>977</v>
      </c>
      <c r="E2520">
        <v>110</v>
      </c>
      <c r="F2520">
        <f t="shared" si="39"/>
        <v>14</v>
      </c>
      <c r="G2520" t="str">
        <f>STANDINGS_K[[#This Row],[League]]&amp;STANDINGS_K[[#This Row],[Team]]</f>
        <v>$150 Draft Champions Mar 08 1:00 pm Lg.3856Reverse Cowgill 0308</v>
      </c>
    </row>
    <row r="2521" spans="1:7" x14ac:dyDescent="0.25">
      <c r="A2521">
        <v>2835</v>
      </c>
      <c r="B2521" t="s">
        <v>2446</v>
      </c>
      <c r="C2521" t="s">
        <v>2439</v>
      </c>
      <c r="D2521">
        <v>951</v>
      </c>
      <c r="E2521">
        <v>76.5</v>
      </c>
      <c r="F2521">
        <f t="shared" si="39"/>
        <v>15</v>
      </c>
      <c r="G2521" t="str">
        <f>STANDINGS_K[[#This Row],[League]]&amp;STANDINGS_K[[#This Row],[Team]]</f>
        <v>$150 Draft Champions Mar 08 1:00 pm Lg.3856Optimal Prime 8</v>
      </c>
    </row>
    <row r="2522" spans="1:7" x14ac:dyDescent="0.25">
      <c r="A2522">
        <v>193</v>
      </c>
      <c r="B2522" t="s">
        <v>443</v>
      </c>
      <c r="C2522" t="s">
        <v>2448</v>
      </c>
      <c r="D2522">
        <v>1452</v>
      </c>
      <c r="E2522">
        <v>2718</v>
      </c>
      <c r="F2522">
        <f t="shared" si="39"/>
        <v>1</v>
      </c>
      <c r="G2522" t="str">
        <f>STANDINGS_K[[#This Row],[League]]&amp;STANDINGS_K[[#This Row],[Team]]</f>
        <v>$150 Draft Champions Mar 08 1:00 pm Lg.3857Comfortably Numb</v>
      </c>
    </row>
    <row r="2523" spans="1:7" x14ac:dyDescent="0.25">
      <c r="A2523">
        <v>388</v>
      </c>
      <c r="B2523" t="s">
        <v>2449</v>
      </c>
      <c r="C2523" t="s">
        <v>2448</v>
      </c>
      <c r="D2523">
        <v>1402</v>
      </c>
      <c r="E2523">
        <v>2526</v>
      </c>
      <c r="F2523">
        <f t="shared" si="39"/>
        <v>2</v>
      </c>
      <c r="G2523" t="str">
        <f>STANDINGS_K[[#This Row],[League]]&amp;STANDINGS_K[[#This Row],[Team]]</f>
        <v>$150 Draft Champions Mar 08 1:00 pm Lg.3857Team Ahrens</v>
      </c>
    </row>
    <row r="2524" spans="1:7" x14ac:dyDescent="0.25">
      <c r="A2524">
        <v>702</v>
      </c>
      <c r="B2524" t="s">
        <v>2453</v>
      </c>
      <c r="C2524" t="s">
        <v>2448</v>
      </c>
      <c r="D2524">
        <v>1352</v>
      </c>
      <c r="E2524">
        <v>2211.5</v>
      </c>
      <c r="F2524">
        <f t="shared" si="39"/>
        <v>3</v>
      </c>
      <c r="G2524" t="str">
        <f>STANDINGS_K[[#This Row],[League]]&amp;STANDINGS_K[[#This Row],[Team]]</f>
        <v>$150 Draft Champions Mar 08 1:00 pm Lg.3857Team Funk</v>
      </c>
    </row>
    <row r="2525" spans="1:7" x14ac:dyDescent="0.25">
      <c r="A2525">
        <v>1001</v>
      </c>
      <c r="B2525" t="s">
        <v>2450</v>
      </c>
      <c r="C2525" t="s">
        <v>2448</v>
      </c>
      <c r="D2525">
        <v>1316</v>
      </c>
      <c r="E2525">
        <v>1912</v>
      </c>
      <c r="F2525">
        <f t="shared" si="39"/>
        <v>4</v>
      </c>
      <c r="G2525" t="str">
        <f>STANDINGS_K[[#This Row],[League]]&amp;STANDINGS_K[[#This Row],[Team]]</f>
        <v>$150 Draft Champions Mar 08 1:00 pm Lg.3857Team Turner 2</v>
      </c>
    </row>
    <row r="2526" spans="1:7" x14ac:dyDescent="0.25">
      <c r="A2526">
        <v>1053</v>
      </c>
      <c r="B2526" t="s">
        <v>2451</v>
      </c>
      <c r="C2526" t="s">
        <v>2448</v>
      </c>
      <c r="D2526">
        <v>1311</v>
      </c>
      <c r="E2526">
        <v>1861.5</v>
      </c>
      <c r="F2526">
        <f t="shared" si="39"/>
        <v>5</v>
      </c>
      <c r="G2526" t="str">
        <f>STANDINGS_K[[#This Row],[League]]&amp;STANDINGS_K[[#This Row],[Team]]</f>
        <v>$150 Draft Champions Mar 08 1:00 pm Lg.3857Z-Force</v>
      </c>
    </row>
    <row r="2527" spans="1:7" x14ac:dyDescent="0.25">
      <c r="A2527">
        <v>1136</v>
      </c>
      <c r="B2527" t="s">
        <v>19</v>
      </c>
      <c r="C2527" t="s">
        <v>2448</v>
      </c>
      <c r="D2527">
        <v>1302</v>
      </c>
      <c r="E2527">
        <v>1779.5</v>
      </c>
      <c r="F2527">
        <f t="shared" si="39"/>
        <v>6</v>
      </c>
      <c r="G2527" t="str">
        <f>STANDINGS_K[[#This Row],[League]]&amp;STANDINGS_K[[#This Row],[Team]]</f>
        <v>$150 Draft Champions Mar 08 1:00 pm Lg.3857One Eyed Jack</v>
      </c>
    </row>
    <row r="2528" spans="1:7" x14ac:dyDescent="0.25">
      <c r="A2528">
        <v>1152</v>
      </c>
      <c r="B2528" t="s">
        <v>2457</v>
      </c>
      <c r="C2528" t="s">
        <v>2448</v>
      </c>
      <c r="D2528">
        <v>1300</v>
      </c>
      <c r="E2528">
        <v>1758.5</v>
      </c>
      <c r="F2528">
        <f t="shared" si="39"/>
        <v>7</v>
      </c>
      <c r="G2528" t="str">
        <f>STANDINGS_K[[#This Row],[League]]&amp;STANDINGS_K[[#This Row],[Team]]</f>
        <v>$150 Draft Champions Mar 08 1:00 pm Lg.3857Mack and Bella's Avengers</v>
      </c>
    </row>
    <row r="2529" spans="1:7" x14ac:dyDescent="0.25">
      <c r="A2529">
        <v>1459</v>
      </c>
      <c r="B2529" t="s">
        <v>2455</v>
      </c>
      <c r="C2529" t="s">
        <v>2448</v>
      </c>
      <c r="D2529">
        <v>1261</v>
      </c>
      <c r="E2529">
        <v>1450.5</v>
      </c>
      <c r="F2529">
        <f t="shared" si="39"/>
        <v>8</v>
      </c>
      <c r="G2529" t="str">
        <f>STANDINGS_K[[#This Row],[League]]&amp;STANDINGS_K[[#This Row],[Team]]</f>
        <v>$150 Draft Champions Mar 08 1:00 pm Lg.3857Jabroni Ponies</v>
      </c>
    </row>
    <row r="2530" spans="1:7" x14ac:dyDescent="0.25">
      <c r="A2530">
        <v>1473</v>
      </c>
      <c r="B2530" t="s">
        <v>2454</v>
      </c>
      <c r="C2530" t="s">
        <v>2448</v>
      </c>
      <c r="D2530">
        <v>1259</v>
      </c>
      <c r="E2530">
        <v>1435.5</v>
      </c>
      <c r="F2530">
        <f t="shared" si="39"/>
        <v>9</v>
      </c>
      <c r="G2530" t="str">
        <f>STANDINGS_K[[#This Row],[League]]&amp;STANDINGS_K[[#This Row],[Team]]</f>
        <v>$150 Draft Champions Mar 08 1:00 pm Lg.3857NCC-1701-D</v>
      </c>
    </row>
    <row r="2531" spans="1:7" x14ac:dyDescent="0.25">
      <c r="A2531">
        <v>1616</v>
      </c>
      <c r="B2531" t="s">
        <v>2458</v>
      </c>
      <c r="C2531" t="s">
        <v>2448</v>
      </c>
      <c r="D2531">
        <v>1243</v>
      </c>
      <c r="E2531">
        <v>1296</v>
      </c>
      <c r="F2531">
        <f t="shared" si="39"/>
        <v>10</v>
      </c>
      <c r="G2531" t="str">
        <f>STANDINGS_K[[#This Row],[League]]&amp;STANDINGS_K[[#This Row],[Team]]</f>
        <v>$150 Draft Champions Mar 08 1:00 pm Lg.3857Tribe Pride</v>
      </c>
    </row>
    <row r="2532" spans="1:7" x14ac:dyDescent="0.25">
      <c r="A2532">
        <v>1721</v>
      </c>
      <c r="B2532" t="s">
        <v>2456</v>
      </c>
      <c r="C2532" t="s">
        <v>2448</v>
      </c>
      <c r="D2532">
        <v>1230</v>
      </c>
      <c r="E2532">
        <v>1192.5</v>
      </c>
      <c r="F2532">
        <f t="shared" si="39"/>
        <v>11</v>
      </c>
      <c r="G2532" t="str">
        <f>STANDINGS_K[[#This Row],[League]]&amp;STANDINGS_K[[#This Row],[Team]]</f>
        <v>$150 Draft Champions Mar 08 1:00 pm Lg.3857Team Hopkins</v>
      </c>
    </row>
    <row r="2533" spans="1:7" x14ac:dyDescent="0.25">
      <c r="A2533">
        <v>2209</v>
      </c>
      <c r="B2533" t="s">
        <v>182</v>
      </c>
      <c r="C2533" t="s">
        <v>2448</v>
      </c>
      <c r="D2533">
        <v>1160</v>
      </c>
      <c r="E2533">
        <v>706.5</v>
      </c>
      <c r="F2533">
        <f t="shared" si="39"/>
        <v>12</v>
      </c>
      <c r="G2533" t="str">
        <f>STANDINGS_K[[#This Row],[League]]&amp;STANDINGS_K[[#This Row],[Team]]</f>
        <v>$150 Draft Champions Mar 08 1:00 pm Lg.3857Team Fergus</v>
      </c>
    </row>
    <row r="2534" spans="1:7" x14ac:dyDescent="0.25">
      <c r="A2534">
        <v>2386</v>
      </c>
      <c r="B2534" t="s">
        <v>2452</v>
      </c>
      <c r="C2534" t="s">
        <v>2448</v>
      </c>
      <c r="D2534">
        <v>1127</v>
      </c>
      <c r="E2534">
        <v>526.5</v>
      </c>
      <c r="F2534">
        <f t="shared" si="39"/>
        <v>13</v>
      </c>
      <c r="G2534" t="str">
        <f>STANDINGS_K[[#This Row],[League]]&amp;STANDINGS_K[[#This Row],[Team]]</f>
        <v>$150 Draft Champions Mar 08 1:00 pm Lg.3857Team Tuhy</v>
      </c>
    </row>
    <row r="2535" spans="1:7" x14ac:dyDescent="0.25">
      <c r="A2535">
        <v>2490</v>
      </c>
      <c r="B2535" t="s">
        <v>1298</v>
      </c>
      <c r="C2535" t="s">
        <v>2448</v>
      </c>
      <c r="D2535">
        <v>1101</v>
      </c>
      <c r="E2535">
        <v>422.5</v>
      </c>
      <c r="F2535">
        <f t="shared" si="39"/>
        <v>14</v>
      </c>
      <c r="G2535" t="str">
        <f>STANDINGS_K[[#This Row],[League]]&amp;STANDINGS_K[[#This Row],[Team]]</f>
        <v>$150 Draft Champions Mar 08 1:00 pm Lg.3857Team Winhold</v>
      </c>
    </row>
    <row r="2536" spans="1:7" x14ac:dyDescent="0.25">
      <c r="A2536">
        <v>2710</v>
      </c>
      <c r="B2536" t="s">
        <v>2459</v>
      </c>
      <c r="C2536" t="s">
        <v>2448</v>
      </c>
      <c r="D2536">
        <v>1026</v>
      </c>
      <c r="E2536">
        <v>202</v>
      </c>
      <c r="F2536">
        <f t="shared" si="39"/>
        <v>15</v>
      </c>
      <c r="G2536" t="str">
        <f>STANDINGS_K[[#This Row],[League]]&amp;STANDINGS_K[[#This Row],[Team]]</f>
        <v>$150 Draft Champions Mar 08 1:00 pm Lg.3857ZZZZZZ</v>
      </c>
    </row>
    <row r="2537" spans="1:7" x14ac:dyDescent="0.25">
      <c r="A2537">
        <v>80</v>
      </c>
      <c r="B2537" t="s">
        <v>14</v>
      </c>
      <c r="C2537" t="s">
        <v>2460</v>
      </c>
      <c r="D2537">
        <v>1497</v>
      </c>
      <c r="E2537">
        <v>2832.5</v>
      </c>
      <c r="F2537">
        <f t="shared" si="39"/>
        <v>1</v>
      </c>
      <c r="G2537" t="str">
        <f>STANDINGS_K[[#This Row],[League]]&amp;STANDINGS_K[[#This Row],[Team]]</f>
        <v>$150 Draft Champions Mar 08 1:00 pm Lg.3858Team Martin</v>
      </c>
    </row>
    <row r="2538" spans="1:7" x14ac:dyDescent="0.25">
      <c r="A2538">
        <v>761</v>
      </c>
      <c r="B2538" t="s">
        <v>562</v>
      </c>
      <c r="C2538" t="s">
        <v>2460</v>
      </c>
      <c r="D2538">
        <v>1346</v>
      </c>
      <c r="E2538">
        <v>2151.5</v>
      </c>
      <c r="F2538">
        <f t="shared" si="39"/>
        <v>2</v>
      </c>
      <c r="G2538" t="str">
        <f>STANDINGS_K[[#This Row],[League]]&amp;STANDINGS_K[[#This Row],[Team]]</f>
        <v>$150 Draft Champions Mar 08 1:00 pm Lg.3858Texas Connection</v>
      </c>
    </row>
    <row r="2539" spans="1:7" x14ac:dyDescent="0.25">
      <c r="A2539">
        <v>765</v>
      </c>
      <c r="B2539" t="s">
        <v>2465</v>
      </c>
      <c r="C2539" t="s">
        <v>2460</v>
      </c>
      <c r="D2539">
        <v>1345</v>
      </c>
      <c r="E2539">
        <v>2144.5</v>
      </c>
      <c r="F2539">
        <f t="shared" si="39"/>
        <v>3</v>
      </c>
      <c r="G2539" t="str">
        <f>STANDINGS_K[[#This Row],[League]]&amp;STANDINGS_K[[#This Row],[Team]]</f>
        <v>$150 Draft Champions Mar 08 1:00 pm Lg.3858Dos Pterodactyls</v>
      </c>
    </row>
    <row r="2540" spans="1:7" x14ac:dyDescent="0.25">
      <c r="A2540">
        <v>827</v>
      </c>
      <c r="B2540" t="s">
        <v>2466</v>
      </c>
      <c r="C2540" t="s">
        <v>2460</v>
      </c>
      <c r="D2540">
        <v>1336</v>
      </c>
      <c r="E2540">
        <v>2082.5</v>
      </c>
      <c r="F2540">
        <f t="shared" si="39"/>
        <v>4</v>
      </c>
      <c r="G2540" t="str">
        <f>STANDINGS_K[[#This Row],[League]]&amp;STANDINGS_K[[#This Row],[Team]]</f>
        <v>$150 Draft Champions Mar 08 1:00 pm Lg.3858Crow Hop</v>
      </c>
    </row>
    <row r="2541" spans="1:7" x14ac:dyDescent="0.25">
      <c r="A2541">
        <v>1054</v>
      </c>
      <c r="B2541" t="s">
        <v>2469</v>
      </c>
      <c r="C2541" t="s">
        <v>2460</v>
      </c>
      <c r="D2541">
        <v>1310</v>
      </c>
      <c r="E2541">
        <v>1854.5</v>
      </c>
      <c r="F2541">
        <f t="shared" si="39"/>
        <v>5</v>
      </c>
      <c r="G2541" t="str">
        <f>STANDINGS_K[[#This Row],[League]]&amp;STANDINGS_K[[#This Row],[Team]]</f>
        <v>$150 Draft Champions Mar 08 1:00 pm Lg.3858Bartolo Colon's Fitbit IV</v>
      </c>
    </row>
    <row r="2542" spans="1:7" x14ac:dyDescent="0.25">
      <c r="A2542">
        <v>1111</v>
      </c>
      <c r="B2542" t="s">
        <v>49</v>
      </c>
      <c r="C2542" t="s">
        <v>2460</v>
      </c>
      <c r="D2542">
        <v>1305</v>
      </c>
      <c r="E2542">
        <v>1803.5</v>
      </c>
      <c r="F2542">
        <f t="shared" si="39"/>
        <v>6</v>
      </c>
      <c r="G2542" t="str">
        <f>STANDINGS_K[[#This Row],[League]]&amp;STANDINGS_K[[#This Row],[Team]]</f>
        <v>$150 Draft Champions Mar 08 1:00 pm Lg.3858smokin gun</v>
      </c>
    </row>
    <row r="2543" spans="1:7" x14ac:dyDescent="0.25">
      <c r="A2543">
        <v>1260</v>
      </c>
      <c r="B2543" t="s">
        <v>53</v>
      </c>
      <c r="C2543" t="s">
        <v>2460</v>
      </c>
      <c r="D2543">
        <v>1284</v>
      </c>
      <c r="E2543">
        <v>1648.5</v>
      </c>
      <c r="F2543">
        <f t="shared" si="39"/>
        <v>7</v>
      </c>
      <c r="G2543" t="str">
        <f>STANDINGS_K[[#This Row],[League]]&amp;STANDINGS_K[[#This Row],[Team]]</f>
        <v>$150 Draft Champions Mar 08 1:00 pm Lg.3858Baseball Furies</v>
      </c>
    </row>
    <row r="2544" spans="1:7" x14ac:dyDescent="0.25">
      <c r="A2544">
        <v>1267</v>
      </c>
      <c r="B2544" t="s">
        <v>2462</v>
      </c>
      <c r="C2544" t="s">
        <v>2460</v>
      </c>
      <c r="D2544">
        <v>1283</v>
      </c>
      <c r="E2544">
        <v>1640</v>
      </c>
      <c r="F2544">
        <f t="shared" si="39"/>
        <v>8</v>
      </c>
      <c r="G2544" t="str">
        <f>STANDINGS_K[[#This Row],[League]]&amp;STANDINGS_K[[#This Row],[Team]]</f>
        <v>$150 Draft Champions Mar 08 1:00 pm Lg.3858Jackrabbits</v>
      </c>
    </row>
    <row r="2545" spans="1:7" x14ac:dyDescent="0.25">
      <c r="A2545">
        <v>1323</v>
      </c>
      <c r="B2545" t="s">
        <v>2464</v>
      </c>
      <c r="C2545" t="s">
        <v>2460</v>
      </c>
      <c r="D2545">
        <v>1276</v>
      </c>
      <c r="E2545">
        <v>1591.5</v>
      </c>
      <c r="F2545">
        <f t="shared" si="39"/>
        <v>9</v>
      </c>
      <c r="G2545" t="str">
        <f>STANDINGS_K[[#This Row],[League]]&amp;STANDINGS_K[[#This Row],[Team]]</f>
        <v>$150 Draft Champions Mar 08 1:00 pm Lg.3858bartoochies</v>
      </c>
    </row>
    <row r="2546" spans="1:7" x14ac:dyDescent="0.25">
      <c r="A2546">
        <v>1347</v>
      </c>
      <c r="B2546" t="s">
        <v>2468</v>
      </c>
      <c r="C2546" t="s">
        <v>2460</v>
      </c>
      <c r="D2546">
        <v>1273</v>
      </c>
      <c r="E2546">
        <v>1561</v>
      </c>
      <c r="F2546">
        <f t="shared" si="39"/>
        <v>10</v>
      </c>
      <c r="G2546" t="str">
        <f>STANDINGS_K[[#This Row],[League]]&amp;STANDINGS_K[[#This Row],[Team]]</f>
        <v>$150 Draft Champions Mar 08 1:00 pm Lg.3858Draughtsman 5</v>
      </c>
    </row>
    <row r="2547" spans="1:7" x14ac:dyDescent="0.25">
      <c r="A2547">
        <v>1485</v>
      </c>
      <c r="B2547" t="s">
        <v>130</v>
      </c>
      <c r="C2547" t="s">
        <v>2460</v>
      </c>
      <c r="D2547">
        <v>1258</v>
      </c>
      <c r="E2547">
        <v>1428</v>
      </c>
      <c r="F2547">
        <f t="shared" si="39"/>
        <v>11</v>
      </c>
      <c r="G2547" t="str">
        <f>STANDINGS_K[[#This Row],[League]]&amp;STANDINGS_K[[#This Row],[Team]]</f>
        <v>$150 Draft Champions Mar 08 1:00 pm Lg.3858PTPers</v>
      </c>
    </row>
    <row r="2548" spans="1:7" x14ac:dyDescent="0.25">
      <c r="A2548">
        <v>1581</v>
      </c>
      <c r="B2548" t="s">
        <v>56</v>
      </c>
      <c r="C2548" t="s">
        <v>2460</v>
      </c>
      <c r="D2548">
        <v>1247</v>
      </c>
      <c r="E2548">
        <v>1327.5</v>
      </c>
      <c r="F2548">
        <f t="shared" si="39"/>
        <v>12</v>
      </c>
      <c r="G2548" t="str">
        <f>STANDINGS_K[[#This Row],[League]]&amp;STANDINGS_K[[#This Row],[Team]]</f>
        <v>$150 Draft Champions Mar 08 1:00 pm Lg.3858DOUGHBOYS</v>
      </c>
    </row>
    <row r="2549" spans="1:7" x14ac:dyDescent="0.25">
      <c r="A2549">
        <v>2120</v>
      </c>
      <c r="B2549" t="s">
        <v>2463</v>
      </c>
      <c r="C2549" t="s">
        <v>2460</v>
      </c>
      <c r="D2549">
        <v>1173</v>
      </c>
      <c r="E2549">
        <v>793.5</v>
      </c>
      <c r="F2549">
        <f t="shared" si="39"/>
        <v>13</v>
      </c>
      <c r="G2549" t="str">
        <f>STANDINGS_K[[#This Row],[League]]&amp;STANDINGS_K[[#This Row],[Team]]</f>
        <v>$150 Draft Champions Mar 08 1:00 pm Lg.3858Team Van Fleet</v>
      </c>
    </row>
    <row r="2550" spans="1:7" x14ac:dyDescent="0.25">
      <c r="A2550">
        <v>2203</v>
      </c>
      <c r="B2550" t="s">
        <v>2467</v>
      </c>
      <c r="C2550" t="s">
        <v>2460</v>
      </c>
      <c r="D2550">
        <v>1160</v>
      </c>
      <c r="E2550">
        <v>706.5</v>
      </c>
      <c r="F2550">
        <f t="shared" si="39"/>
        <v>14</v>
      </c>
      <c r="G2550" t="str">
        <f>STANDINGS_K[[#This Row],[League]]&amp;STANDINGS_K[[#This Row],[Team]]</f>
        <v>$150 Draft Champions Mar 08 1:00 pm Lg.3858Noodler Fun Monkey5</v>
      </c>
    </row>
    <row r="2551" spans="1:7" x14ac:dyDescent="0.25">
      <c r="A2551">
        <v>2461</v>
      </c>
      <c r="B2551" t="s">
        <v>2461</v>
      </c>
      <c r="C2551" t="s">
        <v>2460</v>
      </c>
      <c r="D2551">
        <v>1107</v>
      </c>
      <c r="E2551">
        <v>451.5</v>
      </c>
      <c r="F2551">
        <f t="shared" si="39"/>
        <v>15</v>
      </c>
      <c r="G2551" t="str">
        <f>STANDINGS_K[[#This Row],[League]]&amp;STANDINGS_K[[#This Row],[Team]]</f>
        <v>$150 Draft Champions Mar 08 1:00 pm Lg.3858Ryan say's Spring it on Rizzo</v>
      </c>
    </row>
    <row r="2552" spans="1:7" x14ac:dyDescent="0.25">
      <c r="A2552">
        <v>54</v>
      </c>
      <c r="B2552" t="s">
        <v>2475</v>
      </c>
      <c r="C2552" t="s">
        <v>2471</v>
      </c>
      <c r="D2552">
        <v>1516</v>
      </c>
      <c r="E2552">
        <v>2857</v>
      </c>
      <c r="F2552">
        <f t="shared" si="39"/>
        <v>1</v>
      </c>
      <c r="G2552" t="str">
        <f>STANDINGS_K[[#This Row],[League]]&amp;STANDINGS_K[[#This Row],[Team]]</f>
        <v>$150 Draft Champions Mar 08 1:00 pm Lg.3861Mr. Cee's Crew</v>
      </c>
    </row>
    <row r="2553" spans="1:7" x14ac:dyDescent="0.25">
      <c r="A2553">
        <v>265</v>
      </c>
      <c r="B2553" t="s">
        <v>2482</v>
      </c>
      <c r="C2553" t="s">
        <v>2471</v>
      </c>
      <c r="D2553">
        <v>1431</v>
      </c>
      <c r="E2553">
        <v>2645.5</v>
      </c>
      <c r="F2553">
        <f t="shared" si="39"/>
        <v>2</v>
      </c>
      <c r="G2553" t="str">
        <f>STANDINGS_K[[#This Row],[League]]&amp;STANDINGS_K[[#This Row],[Team]]</f>
        <v>$150 Draft Champions Mar 08 1:00 pm Lg.3861Lucky 13</v>
      </c>
    </row>
    <row r="2554" spans="1:7" x14ac:dyDescent="0.25">
      <c r="A2554">
        <v>457</v>
      </c>
      <c r="B2554" t="s">
        <v>2470</v>
      </c>
      <c r="C2554" t="s">
        <v>2471</v>
      </c>
      <c r="D2554">
        <v>1390</v>
      </c>
      <c r="E2554">
        <v>2452.5</v>
      </c>
      <c r="F2554">
        <f t="shared" si="39"/>
        <v>3</v>
      </c>
      <c r="G2554" t="str">
        <f>STANDINGS_K[[#This Row],[League]]&amp;STANDINGS_K[[#This Row],[Team]]</f>
        <v>$150 Draft Champions Mar 08 1:00 pm Lg.3861Betts On The Pollock</v>
      </c>
    </row>
    <row r="2555" spans="1:7" x14ac:dyDescent="0.25">
      <c r="A2555">
        <v>1038</v>
      </c>
      <c r="B2555" t="s">
        <v>2481</v>
      </c>
      <c r="C2555" t="s">
        <v>2471</v>
      </c>
      <c r="D2555">
        <v>1312</v>
      </c>
      <c r="E2555">
        <v>1870.5</v>
      </c>
      <c r="F2555">
        <f t="shared" si="39"/>
        <v>4</v>
      </c>
      <c r="G2555" t="str">
        <f>STANDINGS_K[[#This Row],[League]]&amp;STANDINGS_K[[#This Row],[Team]]</f>
        <v>$150 Draft Champions Mar 08 1:00 pm Lg.3861Kylo Ren</v>
      </c>
    </row>
    <row r="2556" spans="1:7" x14ac:dyDescent="0.25">
      <c r="A2556">
        <v>1210</v>
      </c>
      <c r="B2556" t="s">
        <v>2474</v>
      </c>
      <c r="C2556" t="s">
        <v>2471</v>
      </c>
      <c r="D2556">
        <v>1292</v>
      </c>
      <c r="E2556">
        <v>1698.5</v>
      </c>
      <c r="F2556">
        <f t="shared" si="39"/>
        <v>5</v>
      </c>
      <c r="G2556" t="str">
        <f>STANDINGS_K[[#This Row],[League]]&amp;STANDINGS_K[[#This Row],[Team]]</f>
        <v>$150 Draft Champions Mar 08 1:00 pm Lg.3861Miyagi No Drive Good</v>
      </c>
    </row>
    <row r="2557" spans="1:7" x14ac:dyDescent="0.25">
      <c r="A2557">
        <v>1349</v>
      </c>
      <c r="B2557" t="s">
        <v>19</v>
      </c>
      <c r="C2557" t="s">
        <v>2471</v>
      </c>
      <c r="D2557">
        <v>1273</v>
      </c>
      <c r="E2557">
        <v>1561</v>
      </c>
      <c r="F2557">
        <f t="shared" si="39"/>
        <v>6</v>
      </c>
      <c r="G2557" t="str">
        <f>STANDINGS_K[[#This Row],[League]]&amp;STANDINGS_K[[#This Row],[Team]]</f>
        <v>$150 Draft Champions Mar 08 1:00 pm Lg.3861One Eyed Jack</v>
      </c>
    </row>
    <row r="2558" spans="1:7" x14ac:dyDescent="0.25">
      <c r="A2558">
        <v>1388</v>
      </c>
      <c r="B2558" t="s">
        <v>319</v>
      </c>
      <c r="C2558" t="s">
        <v>2471</v>
      </c>
      <c r="D2558">
        <v>1268</v>
      </c>
      <c r="E2558">
        <v>1520</v>
      </c>
      <c r="F2558">
        <f t="shared" si="39"/>
        <v>7</v>
      </c>
      <c r="G2558" t="str">
        <f>STANDINGS_K[[#This Row],[League]]&amp;STANDINGS_K[[#This Row],[Team]]</f>
        <v>$150 Draft Champions Mar 08 1:00 pm Lg.3861Coast2Coast</v>
      </c>
    </row>
    <row r="2559" spans="1:7" x14ac:dyDescent="0.25">
      <c r="A2559">
        <v>1392</v>
      </c>
      <c r="B2559" t="s">
        <v>2473</v>
      </c>
      <c r="C2559" t="s">
        <v>2471</v>
      </c>
      <c r="D2559">
        <v>1268</v>
      </c>
      <c r="E2559">
        <v>1520</v>
      </c>
      <c r="F2559">
        <f t="shared" si="39"/>
        <v>8</v>
      </c>
      <c r="G2559" t="str">
        <f>STANDINGS_K[[#This Row],[League]]&amp;STANDINGS_K[[#This Row],[Team]]</f>
        <v>$150 Draft Champions Mar 08 1:00 pm Lg.3861Socrates Clevinger</v>
      </c>
    </row>
    <row r="2560" spans="1:7" x14ac:dyDescent="0.25">
      <c r="A2560">
        <v>1596</v>
      </c>
      <c r="B2560" t="s">
        <v>2476</v>
      </c>
      <c r="C2560" t="s">
        <v>2471</v>
      </c>
      <c r="D2560">
        <v>1246</v>
      </c>
      <c r="E2560">
        <v>1316</v>
      </c>
      <c r="F2560">
        <f t="shared" si="39"/>
        <v>9</v>
      </c>
      <c r="G2560" t="str">
        <f>STANDINGS_K[[#This Row],[League]]&amp;STANDINGS_K[[#This Row],[Team]]</f>
        <v>$150 Draft Champions Mar 08 1:00 pm Lg.3861Ollie</v>
      </c>
    </row>
    <row r="2561" spans="1:7" x14ac:dyDescent="0.25">
      <c r="A2561">
        <v>1972</v>
      </c>
      <c r="B2561" t="s">
        <v>2480</v>
      </c>
      <c r="C2561" t="s">
        <v>2471</v>
      </c>
      <c r="D2561">
        <v>1197</v>
      </c>
      <c r="E2561">
        <v>936.5</v>
      </c>
      <c r="F2561">
        <f t="shared" si="39"/>
        <v>10</v>
      </c>
      <c r="G2561" t="str">
        <f>STANDINGS_K[[#This Row],[League]]&amp;STANDINGS_K[[#This Row],[Team]]</f>
        <v>$150 Draft Champions Mar 08 1:00 pm Lg.3861Molto Presto</v>
      </c>
    </row>
    <row r="2562" spans="1:7" x14ac:dyDescent="0.25">
      <c r="A2562">
        <v>1999</v>
      </c>
      <c r="B2562" t="s">
        <v>2477</v>
      </c>
      <c r="C2562" t="s">
        <v>2471</v>
      </c>
      <c r="D2562">
        <v>1192</v>
      </c>
      <c r="E2562">
        <v>910.5</v>
      </c>
      <c r="F2562">
        <f t="shared" si="39"/>
        <v>11</v>
      </c>
      <c r="G2562" t="str">
        <f>STANDINGS_K[[#This Row],[League]]&amp;STANDINGS_K[[#This Row],[Team]]</f>
        <v>$150 Draft Champions Mar 08 1:00 pm Lg.3861Chado Marte Knight</v>
      </c>
    </row>
    <row r="2563" spans="1:7" x14ac:dyDescent="0.25">
      <c r="A2563">
        <v>2020</v>
      </c>
      <c r="B2563" t="s">
        <v>2478</v>
      </c>
      <c r="C2563" t="s">
        <v>2471</v>
      </c>
      <c r="D2563">
        <v>1189</v>
      </c>
      <c r="E2563">
        <v>890.5</v>
      </c>
      <c r="F2563">
        <f t="shared" ref="F2563:F2626" si="40">IF(C2563=C2562,F2562+1,1)</f>
        <v>12</v>
      </c>
      <c r="G2563" t="str">
        <f>STANDINGS_K[[#This Row],[League]]&amp;STANDINGS_K[[#This Row],[Team]]</f>
        <v>$150 Draft Champions Mar 08 1:00 pm Lg.3861Let's go Royals</v>
      </c>
    </row>
    <row r="2564" spans="1:7" x14ac:dyDescent="0.25">
      <c r="A2564">
        <v>2079</v>
      </c>
      <c r="B2564" t="s">
        <v>322</v>
      </c>
      <c r="C2564" t="s">
        <v>2471</v>
      </c>
      <c r="D2564">
        <v>1180</v>
      </c>
      <c r="E2564">
        <v>833.5</v>
      </c>
      <c r="F2564">
        <f t="shared" si="40"/>
        <v>13</v>
      </c>
      <c r="G2564" t="str">
        <f>STANDINGS_K[[#This Row],[League]]&amp;STANDINGS_K[[#This Row],[Team]]</f>
        <v>$150 Draft Champions Mar 08 1:00 pm Lg.3861Team Smith</v>
      </c>
    </row>
    <row r="2565" spans="1:7" x14ac:dyDescent="0.25">
      <c r="A2565">
        <v>2346</v>
      </c>
      <c r="B2565" t="s">
        <v>2479</v>
      </c>
      <c r="C2565" t="s">
        <v>2471</v>
      </c>
      <c r="D2565">
        <v>1135</v>
      </c>
      <c r="E2565">
        <v>561.5</v>
      </c>
      <c r="F2565">
        <f t="shared" si="40"/>
        <v>14</v>
      </c>
      <c r="G2565" t="str">
        <f>STANDINGS_K[[#This Row],[League]]&amp;STANDINGS_K[[#This Row],[Team]]</f>
        <v>$150 Draft Champions Mar 08 1:00 pm Lg.3861Bases Chuck</v>
      </c>
    </row>
    <row r="2566" spans="1:7" x14ac:dyDescent="0.25">
      <c r="A2566">
        <v>2897</v>
      </c>
      <c r="B2566" t="s">
        <v>2472</v>
      </c>
      <c r="C2566" t="s">
        <v>2471</v>
      </c>
      <c r="D2566">
        <v>842</v>
      </c>
      <c r="E2566">
        <v>14.5</v>
      </c>
      <c r="F2566">
        <f t="shared" si="40"/>
        <v>15</v>
      </c>
      <c r="G2566" t="str">
        <f>STANDINGS_K[[#This Row],[League]]&amp;STANDINGS_K[[#This Row],[Team]]</f>
        <v>$150 Draft Champions Mar 08 1:00 pm Lg.3861Team dougherty</v>
      </c>
    </row>
    <row r="2567" spans="1:7" x14ac:dyDescent="0.25">
      <c r="A2567">
        <v>61</v>
      </c>
      <c r="B2567" t="s">
        <v>2483</v>
      </c>
      <c r="C2567" t="s">
        <v>2484</v>
      </c>
      <c r="D2567">
        <v>1509</v>
      </c>
      <c r="E2567">
        <v>2849.5</v>
      </c>
      <c r="F2567">
        <f t="shared" si="40"/>
        <v>1</v>
      </c>
      <c r="G2567" t="str">
        <f>STANDINGS_K[[#This Row],[League]]&amp;STANDINGS_K[[#This Row],[Team]]</f>
        <v>$150 Draft Champions Mar 09 1:00 pm Lg.3862Baby Darren and the Afterbirth</v>
      </c>
    </row>
    <row r="2568" spans="1:7" x14ac:dyDescent="0.25">
      <c r="A2568">
        <v>286</v>
      </c>
      <c r="B2568" t="s">
        <v>2494</v>
      </c>
      <c r="C2568" t="s">
        <v>2484</v>
      </c>
      <c r="D2568">
        <v>1425</v>
      </c>
      <c r="E2568">
        <v>2626.5</v>
      </c>
      <c r="F2568">
        <f t="shared" si="40"/>
        <v>2</v>
      </c>
      <c r="G2568" t="str">
        <f>STANDINGS_K[[#This Row],[League]]&amp;STANDINGS_K[[#This Row],[Team]]</f>
        <v>$150 Draft Champions Mar 09 1:00 pm Lg.3862You're Killing Me Smalls</v>
      </c>
    </row>
    <row r="2569" spans="1:7" x14ac:dyDescent="0.25">
      <c r="A2569">
        <v>545</v>
      </c>
      <c r="B2569" t="s">
        <v>2488</v>
      </c>
      <c r="C2569" t="s">
        <v>2484</v>
      </c>
      <c r="D2569">
        <v>1378</v>
      </c>
      <c r="E2569">
        <v>2368.5</v>
      </c>
      <c r="F2569">
        <f t="shared" si="40"/>
        <v>3</v>
      </c>
      <c r="G2569" t="str">
        <f>STANDINGS_K[[#This Row],[League]]&amp;STANDINGS_K[[#This Row],[Team]]</f>
        <v>$150 Draft Champions Mar 09 1:00 pm Lg.3862Team Mac</v>
      </c>
    </row>
    <row r="2570" spans="1:7" x14ac:dyDescent="0.25">
      <c r="A2570">
        <v>553</v>
      </c>
      <c r="B2570" t="s">
        <v>2485</v>
      </c>
      <c r="C2570" t="s">
        <v>2484</v>
      </c>
      <c r="D2570">
        <v>1376</v>
      </c>
      <c r="E2570">
        <v>2360.5</v>
      </c>
      <c r="F2570">
        <f t="shared" si="40"/>
        <v>4</v>
      </c>
      <c r="G2570" t="str">
        <f>STANDINGS_K[[#This Row],[League]]&amp;STANDINGS_K[[#This Row],[Team]]</f>
        <v>$150 Draft Champions Mar 09 1:00 pm Lg.3862Zak Attack</v>
      </c>
    </row>
    <row r="2571" spans="1:7" x14ac:dyDescent="0.25">
      <c r="A2571">
        <v>729</v>
      </c>
      <c r="B2571" t="s">
        <v>2495</v>
      </c>
      <c r="C2571" t="s">
        <v>2484</v>
      </c>
      <c r="D2571">
        <v>1349</v>
      </c>
      <c r="E2571">
        <v>2181</v>
      </c>
      <c r="F2571">
        <f t="shared" si="40"/>
        <v>5</v>
      </c>
      <c r="G2571" t="str">
        <f>STANDINGS_K[[#This Row],[League]]&amp;STANDINGS_K[[#This Row],[Team]]</f>
        <v>$150 Draft Champions Mar 09 1:00 pm Lg.3862K's Team</v>
      </c>
    </row>
    <row r="2572" spans="1:7" x14ac:dyDescent="0.25">
      <c r="A2572">
        <v>794</v>
      </c>
      <c r="B2572" t="s">
        <v>2492</v>
      </c>
      <c r="C2572" t="s">
        <v>2484</v>
      </c>
      <c r="D2572">
        <v>1341</v>
      </c>
      <c r="E2572">
        <v>2117</v>
      </c>
      <c r="F2572">
        <f t="shared" si="40"/>
        <v>6</v>
      </c>
      <c r="G2572" t="str">
        <f>STANDINGS_K[[#This Row],[League]]&amp;STANDINGS_K[[#This Row],[Team]]</f>
        <v>$150 Draft Champions Mar 09 1:00 pm Lg.3862Smidgeon of Pigeon</v>
      </c>
    </row>
    <row r="2573" spans="1:7" x14ac:dyDescent="0.25">
      <c r="A2573">
        <v>1065</v>
      </c>
      <c r="B2573" t="s">
        <v>375</v>
      </c>
      <c r="C2573" t="s">
        <v>2484</v>
      </c>
      <c r="D2573">
        <v>1309</v>
      </c>
      <c r="E2573">
        <v>1844</v>
      </c>
      <c r="F2573">
        <f t="shared" si="40"/>
        <v>7</v>
      </c>
      <c r="G2573" t="str">
        <f>STANDINGS_K[[#This Row],[League]]&amp;STANDINGS_K[[#This Row],[Team]]</f>
        <v>$150 Draft Champions Mar 09 1:00 pm Lg.3862Jobu's Rum</v>
      </c>
    </row>
    <row r="2574" spans="1:7" x14ac:dyDescent="0.25">
      <c r="A2574">
        <v>1120</v>
      </c>
      <c r="B2574" t="s">
        <v>2497</v>
      </c>
      <c r="C2574" t="s">
        <v>2484</v>
      </c>
      <c r="D2574">
        <v>1303</v>
      </c>
      <c r="E2574">
        <v>1789.5</v>
      </c>
      <c r="F2574">
        <f t="shared" si="40"/>
        <v>8</v>
      </c>
      <c r="G2574" t="str">
        <f>STANDINGS_K[[#This Row],[League]]&amp;STANDINGS_K[[#This Row],[Team]]</f>
        <v>$150 Draft Champions Mar 09 1:00 pm Lg.3862Kash Money</v>
      </c>
    </row>
    <row r="2575" spans="1:7" x14ac:dyDescent="0.25">
      <c r="A2575">
        <v>1542</v>
      </c>
      <c r="B2575" t="s">
        <v>2486</v>
      </c>
      <c r="C2575" t="s">
        <v>2484</v>
      </c>
      <c r="D2575">
        <v>1251</v>
      </c>
      <c r="E2575">
        <v>1369</v>
      </c>
      <c r="F2575">
        <f t="shared" si="40"/>
        <v>9</v>
      </c>
      <c r="G2575" t="str">
        <f>STANDINGS_K[[#This Row],[League]]&amp;STANDINGS_K[[#This Row],[Team]]</f>
        <v>$150 Draft Champions Mar 09 1:00 pm Lg.3862HIT &amp; RUN</v>
      </c>
    </row>
    <row r="2576" spans="1:7" x14ac:dyDescent="0.25">
      <c r="A2576">
        <v>1733</v>
      </c>
      <c r="B2576" t="s">
        <v>2489</v>
      </c>
      <c r="C2576" t="s">
        <v>2484</v>
      </c>
      <c r="D2576">
        <v>1228</v>
      </c>
      <c r="E2576">
        <v>1177.5</v>
      </c>
      <c r="F2576">
        <f t="shared" si="40"/>
        <v>10</v>
      </c>
      <c r="G2576" t="str">
        <f>STANDINGS_K[[#This Row],[League]]&amp;STANDINGS_K[[#This Row],[Team]]</f>
        <v>$150 Draft Champions Mar 09 1:00 pm Lg.3862Splitooners</v>
      </c>
    </row>
    <row r="2577" spans="1:7" x14ac:dyDescent="0.25">
      <c r="A2577">
        <v>2296</v>
      </c>
      <c r="B2577" t="s">
        <v>2487</v>
      </c>
      <c r="C2577" t="s">
        <v>2484</v>
      </c>
      <c r="D2577">
        <v>1145</v>
      </c>
      <c r="E2577">
        <v>617.5</v>
      </c>
      <c r="F2577">
        <f t="shared" si="40"/>
        <v>11</v>
      </c>
      <c r="G2577" t="str">
        <f>STANDINGS_K[[#This Row],[League]]&amp;STANDINGS_K[[#This Row],[Team]]</f>
        <v>$150 Draft Champions Mar 09 1:00 pm Lg.3862The Snotters</v>
      </c>
    </row>
    <row r="2578" spans="1:7" x14ac:dyDescent="0.25">
      <c r="A2578">
        <v>2297</v>
      </c>
      <c r="B2578" t="s">
        <v>2490</v>
      </c>
      <c r="C2578" t="s">
        <v>2484</v>
      </c>
      <c r="D2578">
        <v>1145</v>
      </c>
      <c r="E2578">
        <v>617.5</v>
      </c>
      <c r="F2578">
        <f t="shared" si="40"/>
        <v>12</v>
      </c>
      <c r="G2578" t="str">
        <f>STANDINGS_K[[#This Row],[League]]&amp;STANDINGS_K[[#This Row],[Team]]</f>
        <v>$150 Draft Champions Mar 09 1:00 pm Lg.3862Thing 9</v>
      </c>
    </row>
    <row r="2579" spans="1:7" x14ac:dyDescent="0.25">
      <c r="A2579">
        <v>2425</v>
      </c>
      <c r="B2579" t="s">
        <v>2496</v>
      </c>
      <c r="C2579" t="s">
        <v>2484</v>
      </c>
      <c r="D2579">
        <v>1116</v>
      </c>
      <c r="E2579">
        <v>485</v>
      </c>
      <c r="F2579">
        <f t="shared" si="40"/>
        <v>13</v>
      </c>
      <c r="G2579" t="str">
        <f>STANDINGS_K[[#This Row],[League]]&amp;STANDINGS_K[[#This Row],[Team]]</f>
        <v>$150 Draft Champions Mar 09 1:00 pm Lg.38621stDraftChamp</v>
      </c>
    </row>
    <row r="2580" spans="1:7" x14ac:dyDescent="0.25">
      <c r="A2580">
        <v>2649</v>
      </c>
      <c r="B2580" t="s">
        <v>2493</v>
      </c>
      <c r="C2580" t="s">
        <v>2484</v>
      </c>
      <c r="D2580">
        <v>1052</v>
      </c>
      <c r="E2580">
        <v>264</v>
      </c>
      <c r="F2580">
        <f t="shared" si="40"/>
        <v>14</v>
      </c>
      <c r="G2580" t="str">
        <f>STANDINGS_K[[#This Row],[League]]&amp;STANDINGS_K[[#This Row],[Team]]</f>
        <v>$150 Draft Champions Mar 09 1:00 pm Lg.3862Warriors</v>
      </c>
    </row>
    <row r="2581" spans="1:7" x14ac:dyDescent="0.25">
      <c r="A2581">
        <v>2886</v>
      </c>
      <c r="B2581" t="s">
        <v>2491</v>
      </c>
      <c r="C2581" t="s">
        <v>2484</v>
      </c>
      <c r="D2581">
        <v>869</v>
      </c>
      <c r="E2581">
        <v>25</v>
      </c>
      <c r="F2581">
        <f t="shared" si="40"/>
        <v>15</v>
      </c>
      <c r="G2581" t="str">
        <f>STANDINGS_K[[#This Row],[League]]&amp;STANDINGS_K[[#This Row],[Team]]</f>
        <v>$150 Draft Champions Mar 09 1:00 pm Lg.3862The Ghost of Wade Boggs</v>
      </c>
    </row>
    <row r="2582" spans="1:7" x14ac:dyDescent="0.25">
      <c r="A2582">
        <v>131</v>
      </c>
      <c r="B2582" t="s">
        <v>18</v>
      </c>
      <c r="C2582" t="s">
        <v>2499</v>
      </c>
      <c r="D2582">
        <v>1473</v>
      </c>
      <c r="E2582">
        <v>2779.5</v>
      </c>
      <c r="F2582">
        <f t="shared" si="40"/>
        <v>1</v>
      </c>
      <c r="G2582" t="str">
        <f>STANDINGS_K[[#This Row],[League]]&amp;STANDINGS_K[[#This Row],[Team]]</f>
        <v>$150 Draft Champions Mar 10 1:00 pm Lg.3867Home Run Derbies</v>
      </c>
    </row>
    <row r="2583" spans="1:7" x14ac:dyDescent="0.25">
      <c r="A2583">
        <v>294</v>
      </c>
      <c r="B2583" t="s">
        <v>2502</v>
      </c>
      <c r="C2583" t="s">
        <v>2499</v>
      </c>
      <c r="D2583">
        <v>1422</v>
      </c>
      <c r="E2583">
        <v>2614</v>
      </c>
      <c r="F2583">
        <f t="shared" si="40"/>
        <v>2</v>
      </c>
      <c r="G2583" t="str">
        <f>STANDINGS_K[[#This Row],[League]]&amp;STANDINGS_K[[#This Row],[Team]]</f>
        <v>$150 Draft Champions Mar 10 1:00 pm Lg.3867B's Knees</v>
      </c>
    </row>
    <row r="2584" spans="1:7" x14ac:dyDescent="0.25">
      <c r="A2584">
        <v>456</v>
      </c>
      <c r="B2584" t="s">
        <v>2298</v>
      </c>
      <c r="C2584" t="s">
        <v>2499</v>
      </c>
      <c r="D2584">
        <v>1391</v>
      </c>
      <c r="E2584">
        <v>2458</v>
      </c>
      <c r="F2584">
        <f t="shared" si="40"/>
        <v>3</v>
      </c>
      <c r="G2584" t="str">
        <f>STANDINGS_K[[#This Row],[League]]&amp;STANDINGS_K[[#This Row],[Team]]</f>
        <v>$150 Draft Champions Mar 10 1:00 pm Lg.3867Team Welsh</v>
      </c>
    </row>
    <row r="2585" spans="1:7" x14ac:dyDescent="0.25">
      <c r="A2585">
        <v>673</v>
      </c>
      <c r="B2585" t="s">
        <v>2501</v>
      </c>
      <c r="C2585" t="s">
        <v>2499</v>
      </c>
      <c r="D2585">
        <v>1355</v>
      </c>
      <c r="E2585">
        <v>2233.5</v>
      </c>
      <c r="F2585">
        <f t="shared" si="40"/>
        <v>4</v>
      </c>
      <c r="G2585" t="str">
        <f>STANDINGS_K[[#This Row],[League]]&amp;STANDINGS_K[[#This Row],[Team]]</f>
        <v>$150 Draft Champions Mar 10 1:00 pm Lg.3867Hattori Hanzo</v>
      </c>
    </row>
    <row r="2586" spans="1:7" x14ac:dyDescent="0.25">
      <c r="A2586">
        <v>708</v>
      </c>
      <c r="B2586" t="s">
        <v>1654</v>
      </c>
      <c r="C2586" t="s">
        <v>2499</v>
      </c>
      <c r="D2586">
        <v>1351</v>
      </c>
      <c r="E2586">
        <v>2200.5</v>
      </c>
      <c r="F2586">
        <f t="shared" si="40"/>
        <v>5</v>
      </c>
      <c r="G2586" t="str">
        <f>STANDINGS_K[[#This Row],[League]]&amp;STANDINGS_K[[#This Row],[Team]]</f>
        <v>$150 Draft Champions Mar 10 1:00 pm Lg.3867Cimmanom Toast</v>
      </c>
    </row>
    <row r="2587" spans="1:7" x14ac:dyDescent="0.25">
      <c r="A2587">
        <v>1341</v>
      </c>
      <c r="B2587" t="s">
        <v>1789</v>
      </c>
      <c r="C2587" t="s">
        <v>2499</v>
      </c>
      <c r="D2587">
        <v>1274</v>
      </c>
      <c r="E2587">
        <v>1573</v>
      </c>
      <c r="F2587">
        <f t="shared" si="40"/>
        <v>6</v>
      </c>
      <c r="G2587" t="str">
        <f>STANDINGS_K[[#This Row],[League]]&amp;STANDINGS_K[[#This Row],[Team]]</f>
        <v>$150 Draft Champions Mar 10 1:00 pm Lg.3867Team Ghio</v>
      </c>
    </row>
    <row r="2588" spans="1:7" x14ac:dyDescent="0.25">
      <c r="A2588">
        <v>1548</v>
      </c>
      <c r="B2588" t="s">
        <v>2503</v>
      </c>
      <c r="C2588" t="s">
        <v>2499</v>
      </c>
      <c r="D2588">
        <v>1250</v>
      </c>
      <c r="E2588">
        <v>1360</v>
      </c>
      <c r="F2588">
        <f t="shared" si="40"/>
        <v>7</v>
      </c>
      <c r="G2588" t="str">
        <f>STANDINGS_K[[#This Row],[League]]&amp;STANDINGS_K[[#This Row],[Team]]</f>
        <v>$150 Draft Champions Mar 10 1:00 pm Lg.3867Bale Bonds</v>
      </c>
    </row>
    <row r="2589" spans="1:7" x14ac:dyDescent="0.25">
      <c r="A2589">
        <v>1643</v>
      </c>
      <c r="B2589" t="s">
        <v>2505</v>
      </c>
      <c r="C2589" t="s">
        <v>2499</v>
      </c>
      <c r="D2589">
        <v>1239</v>
      </c>
      <c r="E2589">
        <v>1267.5</v>
      </c>
      <c r="F2589">
        <f t="shared" si="40"/>
        <v>8</v>
      </c>
      <c r="G2589" t="str">
        <f>STANDINGS_K[[#This Row],[League]]&amp;STANDINGS_K[[#This Row],[Team]]</f>
        <v>$150 Draft Champions Mar 10 1:00 pm Lg.3867Harveys Wallbangers</v>
      </c>
    </row>
    <row r="2590" spans="1:7" x14ac:dyDescent="0.25">
      <c r="A2590">
        <v>1678</v>
      </c>
      <c r="B2590" t="s">
        <v>2498</v>
      </c>
      <c r="C2590" t="s">
        <v>2499</v>
      </c>
      <c r="D2590">
        <v>1234</v>
      </c>
      <c r="E2590">
        <v>1231.5</v>
      </c>
      <c r="F2590">
        <f t="shared" si="40"/>
        <v>9</v>
      </c>
      <c r="G2590" t="str">
        <f>STANDINGS_K[[#This Row],[League]]&amp;STANDINGS_K[[#This Row],[Team]]</f>
        <v>$150 Draft Champions Mar 10 1:00 pm Lg.3867DetectiveKimball</v>
      </c>
    </row>
    <row r="2591" spans="1:7" x14ac:dyDescent="0.25">
      <c r="A2591">
        <v>1905</v>
      </c>
      <c r="B2591" t="s">
        <v>502</v>
      </c>
      <c r="C2591" t="s">
        <v>2499</v>
      </c>
      <c r="D2591">
        <v>1205</v>
      </c>
      <c r="E2591">
        <v>1010.5</v>
      </c>
      <c r="F2591">
        <f t="shared" si="40"/>
        <v>10</v>
      </c>
      <c r="G2591" t="str">
        <f>STANDINGS_K[[#This Row],[League]]&amp;STANDINGS_K[[#This Row],[Team]]</f>
        <v>$150 Draft Champions Mar 10 1:00 pm Lg.3867WW Minerhawks</v>
      </c>
    </row>
    <row r="2592" spans="1:7" x14ac:dyDescent="0.25">
      <c r="A2592">
        <v>1962</v>
      </c>
      <c r="B2592" t="s">
        <v>2504</v>
      </c>
      <c r="C2592" t="s">
        <v>2499</v>
      </c>
      <c r="D2592">
        <v>1199</v>
      </c>
      <c r="E2592">
        <v>951</v>
      </c>
      <c r="F2592">
        <f t="shared" si="40"/>
        <v>11</v>
      </c>
      <c r="G2592" t="str">
        <f>STANDINGS_K[[#This Row],[League]]&amp;STANDINGS_K[[#This Row],[Team]]</f>
        <v>$150 Draft Champions Mar 10 1:00 pm Lg.3867SuperBills</v>
      </c>
    </row>
    <row r="2593" spans="1:7" x14ac:dyDescent="0.25">
      <c r="A2593">
        <v>2380</v>
      </c>
      <c r="B2593" t="s">
        <v>248</v>
      </c>
      <c r="C2593" t="s">
        <v>2499</v>
      </c>
      <c r="D2593">
        <v>1128</v>
      </c>
      <c r="E2593">
        <v>532.5</v>
      </c>
      <c r="F2593">
        <f t="shared" si="40"/>
        <v>12</v>
      </c>
      <c r="G2593" t="str">
        <f>STANDINGS_K[[#This Row],[League]]&amp;STANDINGS_K[[#This Row],[Team]]</f>
        <v>$150 Draft Champions Mar 10 1:00 pm Lg.3867Team Lane</v>
      </c>
    </row>
    <row r="2594" spans="1:7" x14ac:dyDescent="0.25">
      <c r="A2594">
        <v>2393</v>
      </c>
      <c r="B2594" t="s">
        <v>165</v>
      </c>
      <c r="C2594" t="s">
        <v>2499</v>
      </c>
      <c r="D2594">
        <v>1124</v>
      </c>
      <c r="E2594">
        <v>516.5</v>
      </c>
      <c r="F2594">
        <f t="shared" si="40"/>
        <v>13</v>
      </c>
      <c r="G2594" t="str">
        <f>STANDINGS_K[[#This Row],[League]]&amp;STANDINGS_K[[#This Row],[Team]]</f>
        <v>$150 Draft Champions Mar 10 1:00 pm Lg.3867Duck Snorts</v>
      </c>
    </row>
    <row r="2595" spans="1:7" x14ac:dyDescent="0.25">
      <c r="A2595">
        <v>2798</v>
      </c>
      <c r="B2595" t="s">
        <v>34</v>
      </c>
      <c r="C2595" t="s">
        <v>2499</v>
      </c>
      <c r="D2595">
        <v>979</v>
      </c>
      <c r="E2595">
        <v>113.5</v>
      </c>
      <c r="F2595">
        <f t="shared" si="40"/>
        <v>14</v>
      </c>
      <c r="G2595" t="str">
        <f>STANDINGS_K[[#This Row],[League]]&amp;STANDINGS_K[[#This Row],[Team]]</f>
        <v>$150 Draft Champions Mar 10 1:00 pm Lg.3867Lost Cause</v>
      </c>
    </row>
    <row r="2596" spans="1:7" x14ac:dyDescent="0.25">
      <c r="A2596">
        <v>2851</v>
      </c>
      <c r="B2596" t="s">
        <v>2500</v>
      </c>
      <c r="C2596" t="s">
        <v>2499</v>
      </c>
      <c r="D2596">
        <v>937</v>
      </c>
      <c r="E2596">
        <v>60</v>
      </c>
      <c r="F2596">
        <f t="shared" si="40"/>
        <v>15</v>
      </c>
      <c r="G2596" t="str">
        <f>STANDINGS_K[[#This Row],[League]]&amp;STANDINGS_K[[#This Row],[Team]]</f>
        <v>$150 Draft Champions Mar 10 1:00 pm Lg.3867The Wojan</v>
      </c>
    </row>
    <row r="2597" spans="1:7" x14ac:dyDescent="0.25">
      <c r="A2597">
        <v>249</v>
      </c>
      <c r="B2597" t="s">
        <v>2510</v>
      </c>
      <c r="C2597" t="s">
        <v>2507</v>
      </c>
      <c r="D2597">
        <v>1436</v>
      </c>
      <c r="E2597">
        <v>2662.5</v>
      </c>
      <c r="F2597">
        <f t="shared" si="40"/>
        <v>1</v>
      </c>
      <c r="G2597" t="str">
        <f>STANDINGS_K[[#This Row],[League]]&amp;STANDINGS_K[[#This Row],[Team]]</f>
        <v>$150 Draft Champions Mar 10 1:00 pm Lg.3871Lower Deckers DC4</v>
      </c>
    </row>
    <row r="2598" spans="1:7" x14ac:dyDescent="0.25">
      <c r="A2598">
        <v>273</v>
      </c>
      <c r="B2598" t="s">
        <v>189</v>
      </c>
      <c r="C2598" t="s">
        <v>2507</v>
      </c>
      <c r="D2598">
        <v>1429</v>
      </c>
      <c r="E2598">
        <v>2637.5</v>
      </c>
      <c r="F2598">
        <f t="shared" si="40"/>
        <v>2</v>
      </c>
      <c r="G2598" t="str">
        <f>STANDINGS_K[[#This Row],[League]]&amp;STANDINGS_K[[#This Row],[Team]]</f>
        <v>$150 Draft Champions Mar 10 1:00 pm Lg.3871Homer Hankies</v>
      </c>
    </row>
    <row r="2599" spans="1:7" x14ac:dyDescent="0.25">
      <c r="A2599">
        <v>523</v>
      </c>
      <c r="B2599" t="s">
        <v>18</v>
      </c>
      <c r="C2599" t="s">
        <v>2507</v>
      </c>
      <c r="D2599">
        <v>1381</v>
      </c>
      <c r="E2599">
        <v>2387</v>
      </c>
      <c r="F2599">
        <f t="shared" si="40"/>
        <v>3</v>
      </c>
      <c r="G2599" t="str">
        <f>STANDINGS_K[[#This Row],[League]]&amp;STANDINGS_K[[#This Row],[Team]]</f>
        <v>$150 Draft Champions Mar 10 1:00 pm Lg.3871Home Run Derbies</v>
      </c>
    </row>
    <row r="2600" spans="1:7" x14ac:dyDescent="0.25">
      <c r="A2600">
        <v>541</v>
      </c>
      <c r="B2600" t="s">
        <v>2515</v>
      </c>
      <c r="C2600" t="s">
        <v>2507</v>
      </c>
      <c r="D2600">
        <v>1378</v>
      </c>
      <c r="E2600">
        <v>2368.5</v>
      </c>
      <c r="F2600">
        <f t="shared" si="40"/>
        <v>4</v>
      </c>
      <c r="G2600" t="str">
        <f>STANDINGS_K[[#This Row],[League]]&amp;STANDINGS_K[[#This Row],[Team]]</f>
        <v>$150 Draft Champions Mar 10 1:00 pm Lg.3871David Ortiz killed father time</v>
      </c>
    </row>
    <row r="2601" spans="1:7" x14ac:dyDescent="0.25">
      <c r="A2601">
        <v>601</v>
      </c>
      <c r="B2601" t="s">
        <v>2509</v>
      </c>
      <c r="C2601" t="s">
        <v>2507</v>
      </c>
      <c r="D2601">
        <v>1368</v>
      </c>
      <c r="E2601">
        <v>2309</v>
      </c>
      <c r="F2601">
        <f t="shared" si="40"/>
        <v>5</v>
      </c>
      <c r="G2601" t="str">
        <f>STANDINGS_K[[#This Row],[League]]&amp;STANDINGS_K[[#This Row],[Team]]</f>
        <v>$150 Draft Champions Mar 10 1:00 pm Lg.38715TnMIRACLE</v>
      </c>
    </row>
    <row r="2602" spans="1:7" x14ac:dyDescent="0.25">
      <c r="A2602">
        <v>695</v>
      </c>
      <c r="B2602" t="s">
        <v>2516</v>
      </c>
      <c r="C2602" t="s">
        <v>2507</v>
      </c>
      <c r="D2602">
        <v>1352</v>
      </c>
      <c r="E2602">
        <v>2211.5</v>
      </c>
      <c r="F2602">
        <f t="shared" si="40"/>
        <v>6</v>
      </c>
      <c r="G2602" t="str">
        <f>STANDINGS_K[[#This Row],[League]]&amp;STANDINGS_K[[#This Row],[Team]]</f>
        <v>$150 Draft Champions Mar 10 1:00 pm Lg.38712Times</v>
      </c>
    </row>
    <row r="2603" spans="1:7" x14ac:dyDescent="0.25">
      <c r="A2603">
        <v>815</v>
      </c>
      <c r="B2603" t="s">
        <v>128</v>
      </c>
      <c r="C2603" t="s">
        <v>2507</v>
      </c>
      <c r="D2603">
        <v>1338</v>
      </c>
      <c r="E2603">
        <v>2097.5</v>
      </c>
      <c r="F2603">
        <f t="shared" si="40"/>
        <v>7</v>
      </c>
      <c r="G2603" t="str">
        <f>STANDINGS_K[[#This Row],[League]]&amp;STANDINGS_K[[#This Row],[Team]]</f>
        <v>$150 Draft Champions Mar 10 1:00 pm Lg.3871Team Boelkens</v>
      </c>
    </row>
    <row r="2604" spans="1:7" x14ac:dyDescent="0.25">
      <c r="A2604">
        <v>1148</v>
      </c>
      <c r="B2604" t="s">
        <v>2512</v>
      </c>
      <c r="C2604" t="s">
        <v>2507</v>
      </c>
      <c r="D2604">
        <v>1301</v>
      </c>
      <c r="E2604">
        <v>1767.5</v>
      </c>
      <c r="F2604">
        <f t="shared" si="40"/>
        <v>8</v>
      </c>
      <c r="G2604" t="str">
        <f>STANDINGS_K[[#This Row],[League]]&amp;STANDINGS_K[[#This Row],[Team]]</f>
        <v>$150 Draft Champions Mar 10 1:00 pm Lg.3871Wilson Phillips</v>
      </c>
    </row>
    <row r="2605" spans="1:7" x14ac:dyDescent="0.25">
      <c r="A2605">
        <v>1289</v>
      </c>
      <c r="B2605" t="s">
        <v>2511</v>
      </c>
      <c r="C2605" t="s">
        <v>2507</v>
      </c>
      <c r="D2605">
        <v>1280</v>
      </c>
      <c r="E2605">
        <v>1622</v>
      </c>
      <c r="F2605">
        <f t="shared" si="40"/>
        <v>9</v>
      </c>
      <c r="G2605" t="str">
        <f>STANDINGS_K[[#This Row],[League]]&amp;STANDINGS_K[[#This Row],[Team]]</f>
        <v>$150 Draft Champions Mar 10 1:00 pm Lg.3871Lundiason</v>
      </c>
    </row>
    <row r="2606" spans="1:7" x14ac:dyDescent="0.25">
      <c r="A2606">
        <v>1294</v>
      </c>
      <c r="B2606" t="s">
        <v>245</v>
      </c>
      <c r="C2606" t="s">
        <v>2507</v>
      </c>
      <c r="D2606">
        <v>1279</v>
      </c>
      <c r="E2606">
        <v>1614.5</v>
      </c>
      <c r="F2606">
        <f t="shared" si="40"/>
        <v>10</v>
      </c>
      <c r="G2606" t="str">
        <f>STANDINGS_K[[#This Row],[League]]&amp;STANDINGS_K[[#This Row],[Team]]</f>
        <v>$150 Draft Champions Mar 10 1:00 pm Lg.3871Fresh Ripe Peaches</v>
      </c>
    </row>
    <row r="2607" spans="1:7" x14ac:dyDescent="0.25">
      <c r="A2607">
        <v>1554</v>
      </c>
      <c r="B2607" t="s">
        <v>2506</v>
      </c>
      <c r="C2607" t="s">
        <v>2507</v>
      </c>
      <c r="D2607">
        <v>1250</v>
      </c>
      <c r="E2607">
        <v>1360</v>
      </c>
      <c r="F2607">
        <f t="shared" si="40"/>
        <v>11</v>
      </c>
      <c r="G2607" t="str">
        <f>STANDINGS_K[[#This Row],[League]]&amp;STANDINGS_K[[#This Row],[Team]]</f>
        <v>$150 Draft Champions Mar 10 1:00 pm Lg.3871Team Geoffroy</v>
      </c>
    </row>
    <row r="2608" spans="1:7" x14ac:dyDescent="0.25">
      <c r="A2608">
        <v>2018</v>
      </c>
      <c r="B2608" t="s">
        <v>2513</v>
      </c>
      <c r="C2608" t="s">
        <v>2507</v>
      </c>
      <c r="D2608">
        <v>1189</v>
      </c>
      <c r="E2608">
        <v>890.5</v>
      </c>
      <c r="F2608">
        <f t="shared" si="40"/>
        <v>12</v>
      </c>
      <c r="G2608" t="str">
        <f>STANDINGS_K[[#This Row],[League]]&amp;STANDINGS_K[[#This Row],[Team]]</f>
        <v>$150 Draft Champions Mar 10 1:00 pm Lg.3871Eaton Her Posey</v>
      </c>
    </row>
    <row r="2609" spans="1:7" x14ac:dyDescent="0.25">
      <c r="A2609">
        <v>2090</v>
      </c>
      <c r="B2609" t="s">
        <v>2508</v>
      </c>
      <c r="C2609" t="s">
        <v>2507</v>
      </c>
      <c r="D2609">
        <v>1178</v>
      </c>
      <c r="E2609">
        <v>823.5</v>
      </c>
      <c r="F2609">
        <f t="shared" si="40"/>
        <v>13</v>
      </c>
      <c r="G2609" t="str">
        <f>STANDINGS_K[[#This Row],[League]]&amp;STANDINGS_K[[#This Row],[Team]]</f>
        <v>$150 Draft Champions Mar 10 1:00 pm Lg.3871smackers XI</v>
      </c>
    </row>
    <row r="2610" spans="1:7" x14ac:dyDescent="0.25">
      <c r="A2610">
        <v>2755</v>
      </c>
      <c r="B2610" t="s">
        <v>2514</v>
      </c>
      <c r="C2610" t="s">
        <v>2507</v>
      </c>
      <c r="D2610">
        <v>1003</v>
      </c>
      <c r="E2610">
        <v>155.5</v>
      </c>
      <c r="F2610">
        <f t="shared" si="40"/>
        <v>14</v>
      </c>
      <c r="G2610" t="str">
        <f>STANDINGS_K[[#This Row],[League]]&amp;STANDINGS_K[[#This Row],[Team]]</f>
        <v>$150 Draft Champions Mar 10 1:00 pm Lg.3871DisposableHeroes8</v>
      </c>
    </row>
    <row r="2611" spans="1:7" x14ac:dyDescent="0.25">
      <c r="A2611">
        <v>2810</v>
      </c>
      <c r="B2611" t="s">
        <v>1763</v>
      </c>
      <c r="C2611" t="s">
        <v>2507</v>
      </c>
      <c r="D2611">
        <v>970</v>
      </c>
      <c r="E2611">
        <v>100</v>
      </c>
      <c r="F2611">
        <f t="shared" si="40"/>
        <v>15</v>
      </c>
      <c r="G2611" t="str">
        <f>STANDINGS_K[[#This Row],[League]]&amp;STANDINGS_K[[#This Row],[Team]]</f>
        <v>$150 Draft Champions Mar 10 1:00 pm Lg.3871Richie Tenenbaum</v>
      </c>
    </row>
    <row r="2612" spans="1:7" x14ac:dyDescent="0.25">
      <c r="A2612">
        <v>156</v>
      </c>
      <c r="B2612" t="s">
        <v>2520</v>
      </c>
      <c r="C2612" t="s">
        <v>2517</v>
      </c>
      <c r="D2612">
        <v>1464</v>
      </c>
      <c r="E2612">
        <v>2755.5</v>
      </c>
      <c r="F2612">
        <f t="shared" si="40"/>
        <v>1</v>
      </c>
      <c r="G2612" t="str">
        <f>STANDINGS_K[[#This Row],[League]]&amp;STANDINGS_K[[#This Row],[Team]]</f>
        <v>$150 Draft Champions Mar 10 1:00 pm Lg.3874SpinningSeams12</v>
      </c>
    </row>
    <row r="2613" spans="1:7" x14ac:dyDescent="0.25">
      <c r="A2613">
        <v>318</v>
      </c>
      <c r="B2613" t="s">
        <v>2523</v>
      </c>
      <c r="C2613" t="s">
        <v>2517</v>
      </c>
      <c r="D2613">
        <v>1417</v>
      </c>
      <c r="E2613">
        <v>2593</v>
      </c>
      <c r="F2613">
        <f t="shared" si="40"/>
        <v>2</v>
      </c>
      <c r="G2613" t="str">
        <f>STANDINGS_K[[#This Row],[League]]&amp;STANDINGS_K[[#This Row],[Team]]</f>
        <v>$150 Draft Champions Mar 10 1:00 pm Lg.3874NUISANCE</v>
      </c>
    </row>
    <row r="2614" spans="1:7" x14ac:dyDescent="0.25">
      <c r="A2614">
        <v>345</v>
      </c>
      <c r="B2614" t="s">
        <v>283</v>
      </c>
      <c r="C2614" t="s">
        <v>2517</v>
      </c>
      <c r="D2614">
        <v>1409</v>
      </c>
      <c r="E2614">
        <v>2568</v>
      </c>
      <c r="F2614">
        <f t="shared" si="40"/>
        <v>3</v>
      </c>
      <c r="G2614" t="str">
        <f>STANDINGS_K[[#This Row],[League]]&amp;STANDINGS_K[[#This Row],[Team]]</f>
        <v>$150 Draft Champions Mar 10 1:00 pm Lg.3874Team Bromelia</v>
      </c>
    </row>
    <row r="2615" spans="1:7" x14ac:dyDescent="0.25">
      <c r="A2615">
        <v>533</v>
      </c>
      <c r="B2615" t="s">
        <v>2525</v>
      </c>
      <c r="C2615" t="s">
        <v>2517</v>
      </c>
      <c r="D2615">
        <v>1380</v>
      </c>
      <c r="E2615">
        <v>2379.5</v>
      </c>
      <c r="F2615">
        <f t="shared" si="40"/>
        <v>4</v>
      </c>
      <c r="G2615" t="str">
        <f>STANDINGS_K[[#This Row],[League]]&amp;STANDINGS_K[[#This Row],[Team]]</f>
        <v>$150 Draft Champions Mar 10 1:00 pm Lg.3874Team Moon</v>
      </c>
    </row>
    <row r="2616" spans="1:7" x14ac:dyDescent="0.25">
      <c r="A2616">
        <v>790</v>
      </c>
      <c r="B2616" t="s">
        <v>384</v>
      </c>
      <c r="C2616" t="s">
        <v>2517</v>
      </c>
      <c r="D2616">
        <v>1342</v>
      </c>
      <c r="E2616">
        <v>2123.5</v>
      </c>
      <c r="F2616">
        <f t="shared" si="40"/>
        <v>5</v>
      </c>
      <c r="G2616" t="str">
        <f>STANDINGS_K[[#This Row],[League]]&amp;STANDINGS_K[[#This Row],[Team]]</f>
        <v>$150 Draft Champions Mar 10 1:00 pm Lg.3874Team Sanford</v>
      </c>
    </row>
    <row r="2617" spans="1:7" x14ac:dyDescent="0.25">
      <c r="A2617">
        <v>951</v>
      </c>
      <c r="B2617" t="s">
        <v>18</v>
      </c>
      <c r="C2617" t="s">
        <v>2517</v>
      </c>
      <c r="D2617">
        <v>1323</v>
      </c>
      <c r="E2617">
        <v>1960</v>
      </c>
      <c r="F2617">
        <f t="shared" si="40"/>
        <v>6</v>
      </c>
      <c r="G2617" t="str">
        <f>STANDINGS_K[[#This Row],[League]]&amp;STANDINGS_K[[#This Row],[Team]]</f>
        <v>$150 Draft Champions Mar 10 1:00 pm Lg.3874Home Run Derbies</v>
      </c>
    </row>
    <row r="2618" spans="1:7" x14ac:dyDescent="0.25">
      <c r="A2618">
        <v>1192</v>
      </c>
      <c r="B2618" t="s">
        <v>2518</v>
      </c>
      <c r="C2618" t="s">
        <v>2517</v>
      </c>
      <c r="D2618">
        <v>1295</v>
      </c>
      <c r="E2618">
        <v>1720.5</v>
      </c>
      <c r="F2618">
        <f t="shared" si="40"/>
        <v>7</v>
      </c>
      <c r="G2618" t="str">
        <f>STANDINGS_K[[#This Row],[League]]&amp;STANDINGS_K[[#This Row],[Team]]</f>
        <v>$150 Draft Champions Mar 10 1:00 pm Lg.3874Team brown</v>
      </c>
    </row>
    <row r="2619" spans="1:7" x14ac:dyDescent="0.25">
      <c r="A2619">
        <v>1666</v>
      </c>
      <c r="B2619" t="s">
        <v>2522</v>
      </c>
      <c r="C2619" t="s">
        <v>2517</v>
      </c>
      <c r="D2619">
        <v>1236</v>
      </c>
      <c r="E2619">
        <v>1243.5</v>
      </c>
      <c r="F2619">
        <f t="shared" si="40"/>
        <v>8</v>
      </c>
      <c r="G2619" t="str">
        <f>STANDINGS_K[[#This Row],[League]]&amp;STANDINGS_K[[#This Row],[Team]]</f>
        <v>$150 Draft Champions Mar 10 1:00 pm Lg.3874Grand Salami</v>
      </c>
    </row>
    <row r="2620" spans="1:7" x14ac:dyDescent="0.25">
      <c r="A2620">
        <v>1753</v>
      </c>
      <c r="B2620" t="s">
        <v>2521</v>
      </c>
      <c r="C2620" t="s">
        <v>2517</v>
      </c>
      <c r="D2620">
        <v>1226</v>
      </c>
      <c r="E2620">
        <v>1161.5</v>
      </c>
      <c r="F2620">
        <f t="shared" si="40"/>
        <v>9</v>
      </c>
      <c r="G2620" t="str">
        <f>STANDINGS_K[[#This Row],[League]]&amp;STANDINGS_K[[#This Row],[Team]]</f>
        <v>$150 Draft Champions Mar 10 1:00 pm Lg.3874War(P)igs III</v>
      </c>
    </row>
    <row r="2621" spans="1:7" x14ac:dyDescent="0.25">
      <c r="A2621">
        <v>2103</v>
      </c>
      <c r="B2621" t="s">
        <v>2526</v>
      </c>
      <c r="C2621" t="s">
        <v>2517</v>
      </c>
      <c r="D2621">
        <v>1176</v>
      </c>
      <c r="E2621">
        <v>812</v>
      </c>
      <c r="F2621">
        <f t="shared" si="40"/>
        <v>10</v>
      </c>
      <c r="G2621" t="str">
        <f>STANDINGS_K[[#This Row],[League]]&amp;STANDINGS_K[[#This Row],[Team]]</f>
        <v>$150 Draft Champions Mar 10 1:00 pm Lg.3874Windsor Wallabies</v>
      </c>
    </row>
    <row r="2622" spans="1:7" x14ac:dyDescent="0.25">
      <c r="A2622">
        <v>2355</v>
      </c>
      <c r="B2622" t="s">
        <v>1568</v>
      </c>
      <c r="C2622" t="s">
        <v>2517</v>
      </c>
      <c r="D2622">
        <v>1134</v>
      </c>
      <c r="E2622">
        <v>556.5</v>
      </c>
      <c r="F2622">
        <f t="shared" si="40"/>
        <v>11</v>
      </c>
      <c r="G2622" t="str">
        <f>STANDINGS_K[[#This Row],[League]]&amp;STANDINGS_K[[#This Row],[Team]]</f>
        <v>$150 Draft Champions Mar 10 1:00 pm Lg.3874The Force Awakens</v>
      </c>
    </row>
    <row r="2623" spans="1:7" x14ac:dyDescent="0.25">
      <c r="A2623">
        <v>2431</v>
      </c>
      <c r="B2623" t="s">
        <v>2519</v>
      </c>
      <c r="C2623" t="s">
        <v>2517</v>
      </c>
      <c r="D2623">
        <v>1114</v>
      </c>
      <c r="E2623">
        <v>479.5</v>
      </c>
      <c r="F2623">
        <f t="shared" si="40"/>
        <v>12</v>
      </c>
      <c r="G2623" t="str">
        <f>STANDINGS_K[[#This Row],[League]]&amp;STANDINGS_K[[#This Row],[Team]]</f>
        <v>$150 Draft Champions Mar 10 1:00 pm Lg.3874Bozrah Behemoths</v>
      </c>
    </row>
    <row r="2624" spans="1:7" x14ac:dyDescent="0.25">
      <c r="A2624">
        <v>2558</v>
      </c>
      <c r="B2624" t="s">
        <v>522</v>
      </c>
      <c r="C2624" t="s">
        <v>2517</v>
      </c>
      <c r="D2624">
        <v>1085</v>
      </c>
      <c r="E2624">
        <v>353</v>
      </c>
      <c r="F2624">
        <f t="shared" si="40"/>
        <v>13</v>
      </c>
      <c r="G2624" t="str">
        <f>STANDINGS_K[[#This Row],[League]]&amp;STANDINGS_K[[#This Row],[Team]]</f>
        <v>$150 Draft Champions Mar 10 1:00 pm Lg.3874Lugnuts DC III</v>
      </c>
    </row>
    <row r="2625" spans="1:7" x14ac:dyDescent="0.25">
      <c r="A2625">
        <v>2664</v>
      </c>
      <c r="B2625" t="s">
        <v>889</v>
      </c>
      <c r="C2625" t="s">
        <v>2517</v>
      </c>
      <c r="D2625">
        <v>1046</v>
      </c>
      <c r="E2625">
        <v>246.5</v>
      </c>
      <c r="F2625">
        <f t="shared" si="40"/>
        <v>14</v>
      </c>
      <c r="G2625" t="str">
        <f>STANDINGS_K[[#This Row],[League]]&amp;STANDINGS_K[[#This Row],[Team]]</f>
        <v>$150 Draft Champions Mar 10 1:00 pm Lg.3874Team Thompson</v>
      </c>
    </row>
    <row r="2626" spans="1:7" x14ac:dyDescent="0.25">
      <c r="A2626">
        <v>2809</v>
      </c>
      <c r="B2626" t="s">
        <v>2524</v>
      </c>
      <c r="C2626" t="s">
        <v>2517</v>
      </c>
      <c r="D2626">
        <v>971</v>
      </c>
      <c r="E2626">
        <v>102</v>
      </c>
      <c r="F2626">
        <f t="shared" si="40"/>
        <v>15</v>
      </c>
      <c r="G2626" t="str">
        <f>STANDINGS_K[[#This Row],[League]]&amp;STANDINGS_K[[#This Row],[Team]]</f>
        <v>$150 Draft Champions Mar 10 1:00 pm Lg.3874Hammerin' Hawks</v>
      </c>
    </row>
    <row r="2627" spans="1:7" x14ac:dyDescent="0.25">
      <c r="A2627">
        <v>70</v>
      </c>
      <c r="B2627" t="s">
        <v>2534</v>
      </c>
      <c r="C2627" t="s">
        <v>2527</v>
      </c>
      <c r="D2627">
        <v>1501</v>
      </c>
      <c r="E2627">
        <v>2841.5</v>
      </c>
      <c r="F2627">
        <f t="shared" ref="F2627:F2690" si="41">IF(C2627=C2626,F2626+1,1)</f>
        <v>1</v>
      </c>
      <c r="G2627" t="str">
        <f>STANDINGS_K[[#This Row],[League]]&amp;STANDINGS_K[[#This Row],[Team]]</f>
        <v>$150 Draft Champions Mar 11 1:00 pm Lg.3879Triple Play!</v>
      </c>
    </row>
    <row r="2628" spans="1:7" x14ac:dyDescent="0.25">
      <c r="A2628">
        <v>367</v>
      </c>
      <c r="B2628" t="s">
        <v>2528</v>
      </c>
      <c r="C2628" t="s">
        <v>2527</v>
      </c>
      <c r="D2628">
        <v>1405</v>
      </c>
      <c r="E2628">
        <v>2544.5</v>
      </c>
      <c r="F2628">
        <f t="shared" si="41"/>
        <v>2</v>
      </c>
      <c r="G2628" t="str">
        <f>STANDINGS_K[[#This Row],[League]]&amp;STANDINGS_K[[#This Row],[Team]]</f>
        <v>$150 Draft Champions Mar 11 1:00 pm Lg.3879Team Turner 3</v>
      </c>
    </row>
    <row r="2629" spans="1:7" x14ac:dyDescent="0.25">
      <c r="A2629">
        <v>567</v>
      </c>
      <c r="B2629" t="s">
        <v>2530</v>
      </c>
      <c r="C2629" t="s">
        <v>2527</v>
      </c>
      <c r="D2629">
        <v>1372</v>
      </c>
      <c r="E2629">
        <v>2339.5</v>
      </c>
      <c r="F2629">
        <f t="shared" si="41"/>
        <v>3</v>
      </c>
      <c r="G2629" t="str">
        <f>STANDINGS_K[[#This Row],[League]]&amp;STANDINGS_K[[#This Row],[Team]]</f>
        <v>$150 Draft Champions Mar 11 1:00 pm Lg.3879Blue Moon Rising</v>
      </c>
    </row>
    <row r="2630" spans="1:7" x14ac:dyDescent="0.25">
      <c r="A2630">
        <v>888</v>
      </c>
      <c r="B2630" t="s">
        <v>2533</v>
      </c>
      <c r="C2630" t="s">
        <v>2527</v>
      </c>
      <c r="D2630">
        <v>1330</v>
      </c>
      <c r="E2630">
        <v>2023.5</v>
      </c>
      <c r="F2630">
        <f t="shared" si="41"/>
        <v>4</v>
      </c>
      <c r="G2630" t="str">
        <f>STANDINGS_K[[#This Row],[League]]&amp;STANDINGS_K[[#This Row],[Team]]</f>
        <v>$150 Draft Champions Mar 11 1:00 pm Lg.3879SuperBadAssSweetDaddyJones</v>
      </c>
    </row>
    <row r="2631" spans="1:7" x14ac:dyDescent="0.25">
      <c r="A2631">
        <v>979</v>
      </c>
      <c r="B2631" t="s">
        <v>19</v>
      </c>
      <c r="C2631" t="s">
        <v>2527</v>
      </c>
      <c r="D2631">
        <v>1320</v>
      </c>
      <c r="E2631">
        <v>1931</v>
      </c>
      <c r="F2631">
        <f t="shared" si="41"/>
        <v>5</v>
      </c>
      <c r="G2631" t="str">
        <f>STANDINGS_K[[#This Row],[League]]&amp;STANDINGS_K[[#This Row],[Team]]</f>
        <v>$150 Draft Champions Mar 11 1:00 pm Lg.3879One Eyed Jack</v>
      </c>
    </row>
    <row r="2632" spans="1:7" x14ac:dyDescent="0.25">
      <c r="A2632">
        <v>1087</v>
      </c>
      <c r="B2632" t="s">
        <v>213</v>
      </c>
      <c r="C2632" t="s">
        <v>2527</v>
      </c>
      <c r="D2632">
        <v>1307</v>
      </c>
      <c r="E2632">
        <v>1821</v>
      </c>
      <c r="F2632">
        <f t="shared" si="41"/>
        <v>6</v>
      </c>
      <c r="G2632" t="str">
        <f>STANDINGS_K[[#This Row],[League]]&amp;STANDINGS_K[[#This Row],[Team]]</f>
        <v>$150 Draft Champions Mar 11 1:00 pm Lg.3879Cardinal Crunch 4</v>
      </c>
    </row>
    <row r="2633" spans="1:7" x14ac:dyDescent="0.25">
      <c r="A2633">
        <v>1180</v>
      </c>
      <c r="B2633" t="s">
        <v>344</v>
      </c>
      <c r="C2633" t="s">
        <v>2527</v>
      </c>
      <c r="D2633">
        <v>1296</v>
      </c>
      <c r="E2633">
        <v>1729.5</v>
      </c>
      <c r="F2633">
        <f t="shared" si="41"/>
        <v>7</v>
      </c>
      <c r="G2633" t="str">
        <f>STANDINGS_K[[#This Row],[League]]&amp;STANDINGS_K[[#This Row],[Team]]</f>
        <v>$150 Draft Champions Mar 11 1:00 pm Lg.3879Las Vegas Blvd VII</v>
      </c>
    </row>
    <row r="2634" spans="1:7" x14ac:dyDescent="0.25">
      <c r="A2634">
        <v>1404</v>
      </c>
      <c r="B2634" t="s">
        <v>163</v>
      </c>
      <c r="C2634" t="s">
        <v>2527</v>
      </c>
      <c r="D2634">
        <v>1267</v>
      </c>
      <c r="E2634">
        <v>1510</v>
      </c>
      <c r="F2634">
        <f t="shared" si="41"/>
        <v>8</v>
      </c>
      <c r="G2634" t="str">
        <f>STANDINGS_K[[#This Row],[League]]&amp;STANDINGS_K[[#This Row],[Team]]</f>
        <v>$150 Draft Champions Mar 11 1:00 pm Lg.3879Team Jones</v>
      </c>
    </row>
    <row r="2635" spans="1:7" x14ac:dyDescent="0.25">
      <c r="A2635">
        <v>1689</v>
      </c>
      <c r="B2635" t="s">
        <v>2535</v>
      </c>
      <c r="C2635" t="s">
        <v>2527</v>
      </c>
      <c r="D2635">
        <v>1233</v>
      </c>
      <c r="E2635">
        <v>1220</v>
      </c>
      <c r="F2635">
        <f t="shared" si="41"/>
        <v>9</v>
      </c>
      <c r="G2635" t="str">
        <f>STANDINGS_K[[#This Row],[League]]&amp;STANDINGS_K[[#This Row],[Team]]</f>
        <v>$150 Draft Champions Mar 11 1:00 pm Lg.3879GreenCanes</v>
      </c>
    </row>
    <row r="2636" spans="1:7" x14ac:dyDescent="0.25">
      <c r="A2636">
        <v>1690</v>
      </c>
      <c r="B2636" t="s">
        <v>2537</v>
      </c>
      <c r="C2636" t="s">
        <v>2527</v>
      </c>
      <c r="D2636">
        <v>1233</v>
      </c>
      <c r="E2636">
        <v>1220</v>
      </c>
      <c r="F2636">
        <f t="shared" si="41"/>
        <v>10</v>
      </c>
      <c r="G2636" t="str">
        <f>STANDINGS_K[[#This Row],[League]]&amp;STANDINGS_K[[#This Row],[Team]]</f>
        <v>$150 Draft Champions Mar 11 1:00 pm Lg.3879Magma</v>
      </c>
    </row>
    <row r="2637" spans="1:7" x14ac:dyDescent="0.25">
      <c r="A2637">
        <v>1950</v>
      </c>
      <c r="B2637" t="s">
        <v>2532</v>
      </c>
      <c r="C2637" t="s">
        <v>2527</v>
      </c>
      <c r="D2637">
        <v>1200</v>
      </c>
      <c r="E2637">
        <v>958.5</v>
      </c>
      <c r="F2637">
        <f t="shared" si="41"/>
        <v>11</v>
      </c>
      <c r="G2637" t="str">
        <f>STANDINGS_K[[#This Row],[League]]&amp;STANDINGS_K[[#This Row],[Team]]</f>
        <v>$150 Draft Champions Mar 11 1:00 pm Lg.3879Bad Robot</v>
      </c>
    </row>
    <row r="2638" spans="1:7" x14ac:dyDescent="0.25">
      <c r="A2638">
        <v>2035</v>
      </c>
      <c r="B2638" t="s">
        <v>2529</v>
      </c>
      <c r="C2638" t="s">
        <v>2527</v>
      </c>
      <c r="D2638">
        <v>1187</v>
      </c>
      <c r="E2638">
        <v>876.5</v>
      </c>
      <c r="F2638">
        <f t="shared" si="41"/>
        <v>12</v>
      </c>
      <c r="G2638" t="str">
        <f>STANDINGS_K[[#This Row],[League]]&amp;STANDINGS_K[[#This Row],[Team]]</f>
        <v>$150 Draft Champions Mar 11 1:00 pm Lg.3879Stripers</v>
      </c>
    </row>
    <row r="2639" spans="1:7" x14ac:dyDescent="0.25">
      <c r="A2639">
        <v>2094</v>
      </c>
      <c r="B2639" t="s">
        <v>2536</v>
      </c>
      <c r="C2639" t="s">
        <v>2527</v>
      </c>
      <c r="D2639">
        <v>1177</v>
      </c>
      <c r="E2639">
        <v>818.5</v>
      </c>
      <c r="F2639">
        <f t="shared" si="41"/>
        <v>13</v>
      </c>
      <c r="G2639" t="str">
        <f>STANDINGS_K[[#This Row],[League]]&amp;STANDINGS_K[[#This Row],[Team]]</f>
        <v>$150 Draft Champions Mar 11 1:00 pm Lg.3879Sultans of Swings</v>
      </c>
    </row>
    <row r="2640" spans="1:7" x14ac:dyDescent="0.25">
      <c r="A2640">
        <v>2306</v>
      </c>
      <c r="B2640" t="s">
        <v>2531</v>
      </c>
      <c r="C2640" t="s">
        <v>2527</v>
      </c>
      <c r="D2640">
        <v>1143</v>
      </c>
      <c r="E2640">
        <v>602.5</v>
      </c>
      <c r="F2640">
        <f t="shared" si="41"/>
        <v>14</v>
      </c>
      <c r="G2640" t="str">
        <f>STANDINGS_K[[#This Row],[League]]&amp;STANDINGS_K[[#This Row],[Team]]</f>
        <v>$150 Draft Champions Mar 11 1:00 pm Lg.3879Bartolo Colonoscopy</v>
      </c>
    </row>
    <row r="2641" spans="1:7" x14ac:dyDescent="0.25">
      <c r="A2641">
        <v>2734</v>
      </c>
      <c r="B2641" t="s">
        <v>1466</v>
      </c>
      <c r="C2641" t="s">
        <v>2527</v>
      </c>
      <c r="D2641">
        <v>1015</v>
      </c>
      <c r="E2641">
        <v>178</v>
      </c>
      <c r="F2641">
        <f t="shared" si="41"/>
        <v>15</v>
      </c>
      <c r="G2641" t="str">
        <f>STANDINGS_K[[#This Row],[League]]&amp;STANDINGS_K[[#This Row],[Team]]</f>
        <v>$150 Draft Champions Mar 11 1:00 pm Lg.3879Team Robbins</v>
      </c>
    </row>
    <row r="2642" spans="1:7" x14ac:dyDescent="0.25">
      <c r="A2642">
        <v>271</v>
      </c>
      <c r="B2642" t="s">
        <v>32</v>
      </c>
      <c r="C2642" t="s">
        <v>2538</v>
      </c>
      <c r="D2642">
        <v>1430</v>
      </c>
      <c r="E2642">
        <v>2641.5</v>
      </c>
      <c r="F2642">
        <f t="shared" si="41"/>
        <v>1</v>
      </c>
      <c r="G2642" t="str">
        <f>STANDINGS_K[[#This Row],[League]]&amp;STANDINGS_K[[#This Row],[Team]]</f>
        <v>$150 Draft Champions Mar 11 1:00 pm Lg.3882Team enfield</v>
      </c>
    </row>
    <row r="2643" spans="1:7" x14ac:dyDescent="0.25">
      <c r="A2643">
        <v>292</v>
      </c>
      <c r="B2643" t="s">
        <v>2337</v>
      </c>
      <c r="C2643" t="s">
        <v>2538</v>
      </c>
      <c r="D2643">
        <v>1423</v>
      </c>
      <c r="E2643">
        <v>2620</v>
      </c>
      <c r="F2643">
        <f t="shared" si="41"/>
        <v>2</v>
      </c>
      <c r="G2643" t="str">
        <f>STANDINGS_K[[#This Row],[League]]&amp;STANDINGS_K[[#This Row],[Team]]</f>
        <v>$150 Draft Champions Mar 11 1:00 pm Lg.3882Team Burnidge</v>
      </c>
    </row>
    <row r="2644" spans="1:7" x14ac:dyDescent="0.25">
      <c r="A2644">
        <v>585</v>
      </c>
      <c r="B2644" t="s">
        <v>2540</v>
      </c>
      <c r="C2644" t="s">
        <v>2538</v>
      </c>
      <c r="D2644">
        <v>1370</v>
      </c>
      <c r="E2644">
        <v>2326</v>
      </c>
      <c r="F2644">
        <f t="shared" si="41"/>
        <v>3</v>
      </c>
      <c r="G2644" t="str">
        <f>STANDINGS_K[[#This Row],[League]]&amp;STANDINGS_K[[#This Row],[Team]]</f>
        <v>$150 Draft Champions Mar 11 1:00 pm Lg.3882New Hamp Lotharios</v>
      </c>
    </row>
    <row r="2645" spans="1:7" x14ac:dyDescent="0.25">
      <c r="A2645">
        <v>667</v>
      </c>
      <c r="B2645" t="s">
        <v>2545</v>
      </c>
      <c r="C2645" t="s">
        <v>2538</v>
      </c>
      <c r="D2645">
        <v>1356</v>
      </c>
      <c r="E2645">
        <v>2242.5</v>
      </c>
      <c r="F2645">
        <f t="shared" si="41"/>
        <v>4</v>
      </c>
      <c r="G2645" t="str">
        <f>STANDINGS_K[[#This Row],[League]]&amp;STANDINGS_K[[#This Row],[Team]]</f>
        <v>$150 Draft Champions Mar 11 1:00 pm Lg.3882Balk Lives Matter</v>
      </c>
    </row>
    <row r="2646" spans="1:7" x14ac:dyDescent="0.25">
      <c r="A2646">
        <v>923</v>
      </c>
      <c r="B2646" t="s">
        <v>423</v>
      </c>
      <c r="C2646" t="s">
        <v>2538</v>
      </c>
      <c r="D2646">
        <v>1327</v>
      </c>
      <c r="E2646">
        <v>1988.5</v>
      </c>
      <c r="F2646">
        <f t="shared" si="41"/>
        <v>5</v>
      </c>
      <c r="G2646" t="str">
        <f>STANDINGS_K[[#This Row],[League]]&amp;STANDINGS_K[[#This Row],[Team]]</f>
        <v>$150 Draft Champions Mar 11 1:00 pm Lg.3882Team O`Connor</v>
      </c>
    </row>
    <row r="2647" spans="1:7" x14ac:dyDescent="0.25">
      <c r="A2647">
        <v>1442</v>
      </c>
      <c r="B2647" t="s">
        <v>2543</v>
      </c>
      <c r="C2647" t="s">
        <v>2538</v>
      </c>
      <c r="D2647">
        <v>1263</v>
      </c>
      <c r="E2647">
        <v>1469.5</v>
      </c>
      <c r="F2647">
        <f t="shared" si="41"/>
        <v>6</v>
      </c>
      <c r="G2647" t="str">
        <f>STANDINGS_K[[#This Row],[League]]&amp;STANDINGS_K[[#This Row],[Team]]</f>
        <v>$150 Draft Champions Mar 11 1:00 pm Lg.3882Fido's Plate</v>
      </c>
    </row>
    <row r="2648" spans="1:7" x14ac:dyDescent="0.25">
      <c r="A2648">
        <v>1510</v>
      </c>
      <c r="B2648" t="s">
        <v>2541</v>
      </c>
      <c r="C2648" t="s">
        <v>2538</v>
      </c>
      <c r="D2648">
        <v>1255</v>
      </c>
      <c r="E2648">
        <v>1402</v>
      </c>
      <c r="F2648">
        <f t="shared" si="41"/>
        <v>7</v>
      </c>
      <c r="G2648" t="str">
        <f>STANDINGS_K[[#This Row],[League]]&amp;STANDINGS_K[[#This Row],[Team]]</f>
        <v>$150 Draft Champions Mar 11 1:00 pm Lg.3882SchtinyT's</v>
      </c>
    </row>
    <row r="2649" spans="1:7" x14ac:dyDescent="0.25">
      <c r="A2649">
        <v>1526</v>
      </c>
      <c r="B2649" t="s">
        <v>2202</v>
      </c>
      <c r="C2649" t="s">
        <v>2538</v>
      </c>
      <c r="D2649">
        <v>1253</v>
      </c>
      <c r="E2649">
        <v>1387.5</v>
      </c>
      <c r="F2649">
        <f t="shared" si="41"/>
        <v>8</v>
      </c>
      <c r="G2649" t="str">
        <f>STANDINGS_K[[#This Row],[League]]&amp;STANDINGS_K[[#This Row],[Team]]</f>
        <v>$150 Draft Champions Mar 11 1:00 pm Lg.3882Team Jaggi</v>
      </c>
    </row>
    <row r="2650" spans="1:7" x14ac:dyDescent="0.25">
      <c r="A2650">
        <v>1730</v>
      </c>
      <c r="B2650" t="s">
        <v>44</v>
      </c>
      <c r="C2650" t="s">
        <v>2538</v>
      </c>
      <c r="D2650">
        <v>1228</v>
      </c>
      <c r="E2650">
        <v>1177.5</v>
      </c>
      <c r="F2650">
        <f t="shared" si="41"/>
        <v>9</v>
      </c>
      <c r="G2650" t="str">
        <f>STANDINGS_K[[#This Row],[League]]&amp;STANDINGS_K[[#This Row],[Team]]</f>
        <v>$150 Draft Champions Mar 11 1:00 pm Lg.3882Frieda's Boss</v>
      </c>
    </row>
    <row r="2651" spans="1:7" x14ac:dyDescent="0.25">
      <c r="A2651">
        <v>1896</v>
      </c>
      <c r="B2651" t="s">
        <v>2539</v>
      </c>
      <c r="C2651" t="s">
        <v>2538</v>
      </c>
      <c r="D2651">
        <v>1205</v>
      </c>
      <c r="E2651">
        <v>1010.5</v>
      </c>
      <c r="F2651">
        <f t="shared" si="41"/>
        <v>10</v>
      </c>
      <c r="G2651" t="str">
        <f>STANDINGS_K[[#This Row],[League]]&amp;STANDINGS_K[[#This Row],[Team]]</f>
        <v>$150 Draft Champions Mar 11 1:00 pm Lg.3882Mooksters</v>
      </c>
    </row>
    <row r="2652" spans="1:7" x14ac:dyDescent="0.25">
      <c r="A2652">
        <v>1942</v>
      </c>
      <c r="B2652" t="s">
        <v>19</v>
      </c>
      <c r="C2652" t="s">
        <v>2538</v>
      </c>
      <c r="D2652">
        <v>1201</v>
      </c>
      <c r="E2652">
        <v>967.5</v>
      </c>
      <c r="F2652">
        <f t="shared" si="41"/>
        <v>11</v>
      </c>
      <c r="G2652" t="str">
        <f>STANDINGS_K[[#This Row],[League]]&amp;STANDINGS_K[[#This Row],[Team]]</f>
        <v>$150 Draft Champions Mar 11 1:00 pm Lg.3882One Eyed Jack</v>
      </c>
    </row>
    <row r="2653" spans="1:7" x14ac:dyDescent="0.25">
      <c r="A2653">
        <v>1971</v>
      </c>
      <c r="B2653" t="s">
        <v>2542</v>
      </c>
      <c r="C2653" t="s">
        <v>2538</v>
      </c>
      <c r="D2653">
        <v>1198</v>
      </c>
      <c r="E2653">
        <v>943.5</v>
      </c>
      <c r="F2653">
        <f t="shared" si="41"/>
        <v>12</v>
      </c>
      <c r="G2653" t="str">
        <f>STANDINGS_K[[#This Row],[League]]&amp;STANDINGS_K[[#This Row],[Team]]</f>
        <v>$150 Draft Champions Mar 11 1:00 pm Lg.3882Wicked Spoon</v>
      </c>
    </row>
    <row r="2654" spans="1:7" x14ac:dyDescent="0.25">
      <c r="A2654">
        <v>2264</v>
      </c>
      <c r="B2654" t="s">
        <v>498</v>
      </c>
      <c r="C2654" t="s">
        <v>2538</v>
      </c>
      <c r="D2654">
        <v>1151</v>
      </c>
      <c r="E2654">
        <v>646.5</v>
      </c>
      <c r="F2654">
        <f t="shared" si="41"/>
        <v>13</v>
      </c>
      <c r="G2654" t="str">
        <f>STANDINGS_K[[#This Row],[League]]&amp;STANDINGS_K[[#This Row],[Team]]</f>
        <v>$150 Draft Champions Mar 11 1:00 pm Lg.3882Gashouse Gorillas</v>
      </c>
    </row>
    <row r="2655" spans="1:7" x14ac:dyDescent="0.25">
      <c r="A2655">
        <v>2535</v>
      </c>
      <c r="B2655" t="s">
        <v>889</v>
      </c>
      <c r="C2655" t="s">
        <v>2538</v>
      </c>
      <c r="D2655">
        <v>1091</v>
      </c>
      <c r="E2655">
        <v>375.5</v>
      </c>
      <c r="F2655">
        <f t="shared" si="41"/>
        <v>14</v>
      </c>
      <c r="G2655" t="str">
        <f>STANDINGS_K[[#This Row],[League]]&amp;STANDINGS_K[[#This Row],[Team]]</f>
        <v>$150 Draft Champions Mar 11 1:00 pm Lg.3882Team Thompson</v>
      </c>
    </row>
    <row r="2656" spans="1:7" x14ac:dyDescent="0.25">
      <c r="A2656">
        <v>2577</v>
      </c>
      <c r="B2656" t="s">
        <v>2544</v>
      </c>
      <c r="C2656" t="s">
        <v>2538</v>
      </c>
      <c r="D2656">
        <v>1079</v>
      </c>
      <c r="E2656">
        <v>331.5</v>
      </c>
      <c r="F2656">
        <f t="shared" si="41"/>
        <v>15</v>
      </c>
      <c r="G2656" t="str">
        <f>STANDINGS_K[[#This Row],[League]]&amp;STANDINGS_K[[#This Row],[Team]]</f>
        <v>$150 Draft Champions Mar 11 1:00 pm Lg.38822016 WarmBeer ColdFood 3rd</v>
      </c>
    </row>
    <row r="2657" spans="1:7" x14ac:dyDescent="0.25">
      <c r="A2657">
        <v>69</v>
      </c>
      <c r="B2657" t="s">
        <v>2559</v>
      </c>
      <c r="C2657" t="s">
        <v>2546</v>
      </c>
      <c r="D2657">
        <v>1501</v>
      </c>
      <c r="E2657">
        <v>2841.5</v>
      </c>
      <c r="F2657">
        <f t="shared" si="41"/>
        <v>1</v>
      </c>
      <c r="G2657" t="str">
        <f>STANDINGS_K[[#This Row],[League]]&amp;STANDINGS_K[[#This Row],[Team]]</f>
        <v>$150 Draft Champions Mar 11 1:00 pm Lg.3884Dookie McGee v7 - $150</v>
      </c>
    </row>
    <row r="2658" spans="1:7" x14ac:dyDescent="0.25">
      <c r="A2658">
        <v>412</v>
      </c>
      <c r="B2658" t="s">
        <v>501</v>
      </c>
      <c r="C2658" t="s">
        <v>2546</v>
      </c>
      <c r="D2658">
        <v>1398</v>
      </c>
      <c r="E2658">
        <v>2499</v>
      </c>
      <c r="F2658">
        <f t="shared" si="41"/>
        <v>2</v>
      </c>
      <c r="G2658" t="str">
        <f>STANDINGS_K[[#This Row],[League]]&amp;STANDINGS_K[[#This Row],[Team]]</f>
        <v>$150 Draft Champions Mar 11 1:00 pm Lg.3884PTBNLs</v>
      </c>
    </row>
    <row r="2659" spans="1:7" x14ac:dyDescent="0.25">
      <c r="A2659">
        <v>444</v>
      </c>
      <c r="B2659" t="s">
        <v>2554</v>
      </c>
      <c r="C2659" t="s">
        <v>2546</v>
      </c>
      <c r="D2659">
        <v>1393</v>
      </c>
      <c r="E2659">
        <v>2466.5</v>
      </c>
      <c r="F2659">
        <f t="shared" si="41"/>
        <v>3</v>
      </c>
      <c r="G2659" t="str">
        <f>STANDINGS_K[[#This Row],[League]]&amp;STANDINGS_K[[#This Row],[Team]]</f>
        <v>$150 Draft Champions Mar 11 1:00 pm Lg.3884Quien es tu Papi?</v>
      </c>
    </row>
    <row r="2660" spans="1:7" x14ac:dyDescent="0.25">
      <c r="A2660">
        <v>627</v>
      </c>
      <c r="B2660" t="s">
        <v>2549</v>
      </c>
      <c r="C2660" t="s">
        <v>2546</v>
      </c>
      <c r="D2660">
        <v>1363</v>
      </c>
      <c r="E2660">
        <v>2282.5</v>
      </c>
      <c r="F2660">
        <f t="shared" si="41"/>
        <v>4</v>
      </c>
      <c r="G2660" t="str">
        <f>STANDINGS_K[[#This Row],[League]]&amp;STANDINGS_K[[#This Row],[Team]]</f>
        <v>$150 Draft Champions Mar 11 1:00 pm Lg.3884One Tool Player</v>
      </c>
    </row>
    <row r="2661" spans="1:7" x14ac:dyDescent="0.25">
      <c r="A2661">
        <v>631</v>
      </c>
      <c r="B2661" t="s">
        <v>2558</v>
      </c>
      <c r="C2661" t="s">
        <v>2546</v>
      </c>
      <c r="D2661">
        <v>1363</v>
      </c>
      <c r="E2661">
        <v>2282.5</v>
      </c>
      <c r="F2661">
        <f t="shared" si="41"/>
        <v>5</v>
      </c>
      <c r="G2661" t="str">
        <f>STANDINGS_K[[#This Row],[League]]&amp;STANDINGS_K[[#This Row],[Team]]</f>
        <v>$150 Draft Champions Mar 11 1:00 pm Lg.3884The Pee Pee Dance</v>
      </c>
    </row>
    <row r="2662" spans="1:7" x14ac:dyDescent="0.25">
      <c r="A2662">
        <v>681</v>
      </c>
      <c r="B2662" t="s">
        <v>2547</v>
      </c>
      <c r="C2662" t="s">
        <v>2546</v>
      </c>
      <c r="D2662">
        <v>1355</v>
      </c>
      <c r="E2662">
        <v>2233.5</v>
      </c>
      <c r="F2662">
        <f t="shared" si="41"/>
        <v>6</v>
      </c>
      <c r="G2662" t="str">
        <f>STANDINGS_K[[#This Row],[League]]&amp;STANDINGS_K[[#This Row],[Team]]</f>
        <v>$150 Draft Champions Mar 11 1:00 pm Lg.3884Team Read</v>
      </c>
    </row>
    <row r="2663" spans="1:7" x14ac:dyDescent="0.25">
      <c r="A2663">
        <v>1000</v>
      </c>
      <c r="B2663" t="s">
        <v>2553</v>
      </c>
      <c r="C2663" t="s">
        <v>2546</v>
      </c>
      <c r="D2663">
        <v>1316</v>
      </c>
      <c r="E2663">
        <v>1912</v>
      </c>
      <c r="F2663">
        <f t="shared" si="41"/>
        <v>7</v>
      </c>
      <c r="G2663" t="str">
        <f>STANDINGS_K[[#This Row],[League]]&amp;STANDINGS_K[[#This Row],[Team]]</f>
        <v>$150 Draft Champions Mar 11 1:00 pm Lg.3884Team Paul</v>
      </c>
    </row>
    <row r="2664" spans="1:7" x14ac:dyDescent="0.25">
      <c r="A2664">
        <v>1370</v>
      </c>
      <c r="B2664" t="s">
        <v>310</v>
      </c>
      <c r="C2664" t="s">
        <v>2546</v>
      </c>
      <c r="D2664">
        <v>1271</v>
      </c>
      <c r="E2664">
        <v>1544</v>
      </c>
      <c r="F2664">
        <f t="shared" si="41"/>
        <v>8</v>
      </c>
      <c r="G2664" t="str">
        <f>STANDINGS_K[[#This Row],[League]]&amp;STANDINGS_K[[#This Row],[Team]]</f>
        <v>$150 Draft Champions Mar 11 1:00 pm Lg.3884Yellow Penguins</v>
      </c>
    </row>
    <row r="2665" spans="1:7" x14ac:dyDescent="0.25">
      <c r="A2665">
        <v>1424</v>
      </c>
      <c r="B2665" t="s">
        <v>2551</v>
      </c>
      <c r="C2665" t="s">
        <v>2546</v>
      </c>
      <c r="D2665">
        <v>1265</v>
      </c>
      <c r="E2665">
        <v>1487.5</v>
      </c>
      <c r="F2665">
        <f t="shared" si="41"/>
        <v>9</v>
      </c>
      <c r="G2665" t="str">
        <f>STANDINGS_K[[#This Row],[League]]&amp;STANDINGS_K[[#This Row],[Team]]</f>
        <v>$150 Draft Champions Mar 11 1:00 pm Lg.3884Team Neill</v>
      </c>
    </row>
    <row r="2666" spans="1:7" x14ac:dyDescent="0.25">
      <c r="A2666">
        <v>1547</v>
      </c>
      <c r="B2666" t="s">
        <v>2556</v>
      </c>
      <c r="C2666" t="s">
        <v>2546</v>
      </c>
      <c r="D2666">
        <v>1251</v>
      </c>
      <c r="E2666">
        <v>1369</v>
      </c>
      <c r="F2666">
        <f t="shared" si="41"/>
        <v>10</v>
      </c>
      <c r="G2666" t="str">
        <f>STANDINGS_K[[#This Row],[League]]&amp;STANDINGS_K[[#This Row],[Team]]</f>
        <v>$150 Draft Champions Mar 11 1:00 pm Lg.3884double*A-Mode</v>
      </c>
    </row>
    <row r="2667" spans="1:7" x14ac:dyDescent="0.25">
      <c r="A2667">
        <v>1710</v>
      </c>
      <c r="B2667" t="s">
        <v>2548</v>
      </c>
      <c r="C2667" t="s">
        <v>2546</v>
      </c>
      <c r="D2667">
        <v>1231</v>
      </c>
      <c r="E2667">
        <v>1200.5</v>
      </c>
      <c r="F2667">
        <f t="shared" si="41"/>
        <v>11</v>
      </c>
      <c r="G2667" t="str">
        <f>STANDINGS_K[[#This Row],[League]]&amp;STANDINGS_K[[#This Row],[Team]]</f>
        <v>$150 Draft Champions Mar 11 1:00 pm Lg.3884Look at the Flowers</v>
      </c>
    </row>
    <row r="2668" spans="1:7" x14ac:dyDescent="0.25">
      <c r="A2668">
        <v>1736</v>
      </c>
      <c r="B2668" t="s">
        <v>2550</v>
      </c>
      <c r="C2668" t="s">
        <v>2546</v>
      </c>
      <c r="D2668">
        <v>1228</v>
      </c>
      <c r="E2668">
        <v>1177.5</v>
      </c>
      <c r="F2668">
        <f t="shared" si="41"/>
        <v>12</v>
      </c>
      <c r="G2668" t="str">
        <f>STANDINGS_K[[#This Row],[League]]&amp;STANDINGS_K[[#This Row],[Team]]</f>
        <v>$150 Draft Champions Mar 11 1:00 pm Lg.3884X-Pensive Winos</v>
      </c>
    </row>
    <row r="2669" spans="1:7" x14ac:dyDescent="0.25">
      <c r="A2669">
        <v>2175</v>
      </c>
      <c r="B2669" t="s">
        <v>2557</v>
      </c>
      <c r="C2669" t="s">
        <v>2546</v>
      </c>
      <c r="D2669">
        <v>1164</v>
      </c>
      <c r="E2669">
        <v>736</v>
      </c>
      <c r="F2669">
        <f t="shared" si="41"/>
        <v>13</v>
      </c>
      <c r="G2669" t="str">
        <f>STANDINGS_K[[#This Row],[League]]&amp;STANDINGS_K[[#This Row],[Team]]</f>
        <v>$150 Draft Champions Mar 11 1:00 pm Lg.3884Team Bradley</v>
      </c>
    </row>
    <row r="2670" spans="1:7" x14ac:dyDescent="0.25">
      <c r="A2670">
        <v>2565</v>
      </c>
      <c r="B2670" t="s">
        <v>2555</v>
      </c>
      <c r="C2670" t="s">
        <v>2546</v>
      </c>
      <c r="D2670">
        <v>1082</v>
      </c>
      <c r="E2670">
        <v>345</v>
      </c>
      <c r="F2670">
        <f t="shared" si="41"/>
        <v>14</v>
      </c>
      <c r="G2670" t="str">
        <f>STANDINGS_K[[#This Row],[League]]&amp;STANDINGS_K[[#This Row],[Team]]</f>
        <v>$150 Draft Champions Mar 11 1:00 pm Lg.3884-TBD-</v>
      </c>
    </row>
    <row r="2671" spans="1:7" x14ac:dyDescent="0.25">
      <c r="A2671">
        <v>2673</v>
      </c>
      <c r="B2671" t="s">
        <v>2552</v>
      </c>
      <c r="C2671" t="s">
        <v>2546</v>
      </c>
      <c r="D2671">
        <v>1042</v>
      </c>
      <c r="E2671">
        <v>238.5</v>
      </c>
      <c r="F2671">
        <f t="shared" si="41"/>
        <v>15</v>
      </c>
      <c r="G2671" t="str">
        <f>STANDINGS_K[[#This Row],[League]]&amp;STANDINGS_K[[#This Row],[Team]]</f>
        <v>$150 Draft Champions Mar 11 1:00 pm Lg.3884Where's Mugs</v>
      </c>
    </row>
    <row r="2672" spans="1:7" x14ac:dyDescent="0.25">
      <c r="A2672">
        <v>137</v>
      </c>
      <c r="B2672" t="s">
        <v>2569</v>
      </c>
      <c r="C2672" t="s">
        <v>2560</v>
      </c>
      <c r="D2672">
        <v>1471</v>
      </c>
      <c r="E2672">
        <v>2772.5</v>
      </c>
      <c r="F2672">
        <f t="shared" si="41"/>
        <v>1</v>
      </c>
      <c r="G2672" t="str">
        <f>STANDINGS_K[[#This Row],[League]]&amp;STANDINGS_K[[#This Row],[Team]]</f>
        <v>$150 Draft Champions Mar 11 1:00 pm Lg.3889Beast Mode</v>
      </c>
    </row>
    <row r="2673" spans="1:7" x14ac:dyDescent="0.25">
      <c r="A2673">
        <v>241</v>
      </c>
      <c r="B2673" t="s">
        <v>2561</v>
      </c>
      <c r="C2673" t="s">
        <v>2560</v>
      </c>
      <c r="D2673">
        <v>1438</v>
      </c>
      <c r="E2673">
        <v>2671</v>
      </c>
      <c r="F2673">
        <f t="shared" si="41"/>
        <v>2</v>
      </c>
      <c r="G2673" t="str">
        <f>STANDINGS_K[[#This Row],[League]]&amp;STANDINGS_K[[#This Row],[Team]]</f>
        <v>$150 Draft Champions Mar 11 1:00 pm Lg.3889Team Price</v>
      </c>
    </row>
    <row r="2674" spans="1:7" x14ac:dyDescent="0.25">
      <c r="A2674">
        <v>483</v>
      </c>
      <c r="B2674" t="s">
        <v>19</v>
      </c>
      <c r="C2674" t="s">
        <v>2560</v>
      </c>
      <c r="D2674">
        <v>1387</v>
      </c>
      <c r="E2674">
        <v>2427.5</v>
      </c>
      <c r="F2674">
        <f t="shared" si="41"/>
        <v>3</v>
      </c>
      <c r="G2674" t="str">
        <f>STANDINGS_K[[#This Row],[League]]&amp;STANDINGS_K[[#This Row],[Team]]</f>
        <v>$150 Draft Champions Mar 11 1:00 pm Lg.3889One Eyed Jack</v>
      </c>
    </row>
    <row r="2675" spans="1:7" x14ac:dyDescent="0.25">
      <c r="A2675">
        <v>557</v>
      </c>
      <c r="B2675" t="s">
        <v>78</v>
      </c>
      <c r="C2675" t="s">
        <v>2560</v>
      </c>
      <c r="D2675">
        <v>1375</v>
      </c>
      <c r="E2675">
        <v>2355</v>
      </c>
      <c r="F2675">
        <f t="shared" si="41"/>
        <v>4</v>
      </c>
      <c r="G2675" t="str">
        <f>STANDINGS_K[[#This Row],[League]]&amp;STANDINGS_K[[#This Row],[Team]]</f>
        <v>$150 Draft Champions Mar 11 1:00 pm Lg.3889Team Barnes</v>
      </c>
    </row>
    <row r="2676" spans="1:7" x14ac:dyDescent="0.25">
      <c r="A2676">
        <v>605</v>
      </c>
      <c r="B2676" t="s">
        <v>2566</v>
      </c>
      <c r="C2676" t="s">
        <v>2560</v>
      </c>
      <c r="D2676">
        <v>1368</v>
      </c>
      <c r="E2676">
        <v>2309</v>
      </c>
      <c r="F2676">
        <f t="shared" si="41"/>
        <v>5</v>
      </c>
      <c r="G2676" t="str">
        <f>STANDINGS_K[[#This Row],[League]]&amp;STANDINGS_K[[#This Row],[Team]]</f>
        <v>$150 Draft Champions Mar 11 1:00 pm Lg.3889XFIP THIS</v>
      </c>
    </row>
    <row r="2677" spans="1:7" x14ac:dyDescent="0.25">
      <c r="A2677">
        <v>617</v>
      </c>
      <c r="B2677" t="s">
        <v>2568</v>
      </c>
      <c r="C2677" t="s">
        <v>2560</v>
      </c>
      <c r="D2677">
        <v>1365</v>
      </c>
      <c r="E2677">
        <v>2293.5</v>
      </c>
      <c r="F2677">
        <f t="shared" si="41"/>
        <v>6</v>
      </c>
      <c r="G2677" t="str">
        <f>STANDINGS_K[[#This Row],[League]]&amp;STANDINGS_K[[#This Row],[Team]]</f>
        <v>$150 Draft Champions Mar 11 1:00 pm Lg.3889Sheffield Lake Eagles</v>
      </c>
    </row>
    <row r="2678" spans="1:7" x14ac:dyDescent="0.25">
      <c r="A2678">
        <v>775</v>
      </c>
      <c r="B2678" t="s">
        <v>2563</v>
      </c>
      <c r="C2678" t="s">
        <v>2560</v>
      </c>
      <c r="D2678">
        <v>1343</v>
      </c>
      <c r="E2678">
        <v>2132</v>
      </c>
      <c r="F2678">
        <f t="shared" si="41"/>
        <v>7</v>
      </c>
      <c r="G2678" t="str">
        <f>STANDINGS_K[[#This Row],[League]]&amp;STANDINGS_K[[#This Row],[Team]]</f>
        <v>$150 Draft Champions Mar 11 1:00 pm Lg.3889Austin Ranchers</v>
      </c>
    </row>
    <row r="2679" spans="1:7" x14ac:dyDescent="0.25">
      <c r="A2679">
        <v>1202</v>
      </c>
      <c r="B2679" t="s">
        <v>2570</v>
      </c>
      <c r="C2679" t="s">
        <v>2560</v>
      </c>
      <c r="D2679">
        <v>1293</v>
      </c>
      <c r="E2679">
        <v>1707</v>
      </c>
      <c r="F2679">
        <f t="shared" si="41"/>
        <v>8</v>
      </c>
      <c r="G2679" t="str">
        <f>STANDINGS_K[[#This Row],[League]]&amp;STANDINGS_K[[#This Row],[Team]]</f>
        <v>$150 Draft Champions Mar 11 1:00 pm Lg.3889Let's Go, Burnsby Gulley</v>
      </c>
    </row>
    <row r="2680" spans="1:7" x14ac:dyDescent="0.25">
      <c r="A2680">
        <v>1405</v>
      </c>
      <c r="B2680" t="s">
        <v>2562</v>
      </c>
      <c r="C2680" t="s">
        <v>2560</v>
      </c>
      <c r="D2680">
        <v>1267</v>
      </c>
      <c r="E2680">
        <v>1510</v>
      </c>
      <c r="F2680">
        <f t="shared" si="41"/>
        <v>9</v>
      </c>
      <c r="G2680" t="str">
        <f>STANDINGS_K[[#This Row],[League]]&amp;STANDINGS_K[[#This Row],[Team]]</f>
        <v>$150 Draft Champions Mar 11 1:00 pm Lg.3889Team Kalish</v>
      </c>
    </row>
    <row r="2681" spans="1:7" x14ac:dyDescent="0.25">
      <c r="A2681">
        <v>1536</v>
      </c>
      <c r="B2681" t="s">
        <v>26</v>
      </c>
      <c r="C2681" t="s">
        <v>2560</v>
      </c>
      <c r="D2681">
        <v>1252</v>
      </c>
      <c r="E2681">
        <v>1379</v>
      </c>
      <c r="F2681">
        <f t="shared" si="41"/>
        <v>10</v>
      </c>
      <c r="G2681" t="str">
        <f>STANDINGS_K[[#This Row],[League]]&amp;STANDINGS_K[[#This Row],[Team]]</f>
        <v>$150 Draft Champions Mar 11 1:00 pm Lg.3889Team Young</v>
      </c>
    </row>
    <row r="2682" spans="1:7" x14ac:dyDescent="0.25">
      <c r="A2682">
        <v>2042</v>
      </c>
      <c r="B2682" t="s">
        <v>2564</v>
      </c>
      <c r="C2682" t="s">
        <v>2560</v>
      </c>
      <c r="D2682">
        <v>1185</v>
      </c>
      <c r="E2682">
        <v>868</v>
      </c>
      <c r="F2682">
        <f t="shared" si="41"/>
        <v>11</v>
      </c>
      <c r="G2682" t="str">
        <f>STANDINGS_K[[#This Row],[League]]&amp;STANDINGS_K[[#This Row],[Team]]</f>
        <v>$150 Draft Champions Mar 11 1:00 pm Lg.3889Mo Tom</v>
      </c>
    </row>
    <row r="2683" spans="1:7" x14ac:dyDescent="0.25">
      <c r="A2683">
        <v>2483</v>
      </c>
      <c r="B2683" t="s">
        <v>2571</v>
      </c>
      <c r="C2683" t="s">
        <v>2560</v>
      </c>
      <c r="D2683">
        <v>1102</v>
      </c>
      <c r="E2683">
        <v>429</v>
      </c>
      <c r="F2683">
        <f t="shared" si="41"/>
        <v>12</v>
      </c>
      <c r="G2683" t="str">
        <f>STANDINGS_K[[#This Row],[League]]&amp;STANDINGS_K[[#This Row],[Team]]</f>
        <v>$150 Draft Champions Mar 11 1:00 pm Lg.3889Hilltop Hens</v>
      </c>
    </row>
    <row r="2684" spans="1:7" x14ac:dyDescent="0.25">
      <c r="A2684">
        <v>2563</v>
      </c>
      <c r="B2684" t="s">
        <v>2567</v>
      </c>
      <c r="C2684" t="s">
        <v>2560</v>
      </c>
      <c r="D2684">
        <v>1083</v>
      </c>
      <c r="E2684">
        <v>347.5</v>
      </c>
      <c r="F2684">
        <f t="shared" si="41"/>
        <v>13</v>
      </c>
      <c r="G2684" t="str">
        <f>STANDINGS_K[[#This Row],[League]]&amp;STANDINGS_K[[#This Row],[Team]]</f>
        <v>$150 Draft Champions Mar 11 1:00 pm Lg.3889Chaser</v>
      </c>
    </row>
    <row r="2685" spans="1:7" x14ac:dyDescent="0.25">
      <c r="A2685">
        <v>2583</v>
      </c>
      <c r="B2685" t="s">
        <v>485</v>
      </c>
      <c r="C2685" t="s">
        <v>2560</v>
      </c>
      <c r="D2685">
        <v>1078</v>
      </c>
      <c r="E2685">
        <v>328</v>
      </c>
      <c r="F2685">
        <f t="shared" si="41"/>
        <v>14</v>
      </c>
      <c r="G2685" t="str">
        <f>STANDINGS_K[[#This Row],[League]]&amp;STANDINGS_K[[#This Row],[Team]]</f>
        <v>$150 Draft Champions Mar 11 1:00 pm Lg.3889Chocolate Thunder</v>
      </c>
    </row>
    <row r="2686" spans="1:7" x14ac:dyDescent="0.25">
      <c r="A2686">
        <v>2651</v>
      </c>
      <c r="B2686" t="s">
        <v>2565</v>
      </c>
      <c r="C2686" t="s">
        <v>2560</v>
      </c>
      <c r="D2686">
        <v>1050</v>
      </c>
      <c r="E2686">
        <v>258.5</v>
      </c>
      <c r="F2686">
        <f t="shared" si="41"/>
        <v>15</v>
      </c>
      <c r="G2686" t="str">
        <f>STANDINGS_K[[#This Row],[League]]&amp;STANDINGS_K[[#This Row],[Team]]</f>
        <v>$150 Draft Champions Mar 11 1:00 pm Lg.3889False Albacore</v>
      </c>
    </row>
    <row r="2687" spans="1:7" x14ac:dyDescent="0.25">
      <c r="A2687">
        <v>63</v>
      </c>
      <c r="B2687" t="s">
        <v>2576</v>
      </c>
      <c r="C2687" t="s">
        <v>2573</v>
      </c>
      <c r="D2687">
        <v>1507</v>
      </c>
      <c r="E2687">
        <v>2847.5</v>
      </c>
      <c r="F2687">
        <f t="shared" si="41"/>
        <v>1</v>
      </c>
      <c r="G2687" t="str">
        <f>STANDINGS_K[[#This Row],[League]]&amp;STANDINGS_K[[#This Row],[Team]]</f>
        <v>$150 Draft Champions Mar 12 1:00 pm Lg.3894Team Waldo</v>
      </c>
    </row>
    <row r="2688" spans="1:7" x14ac:dyDescent="0.25">
      <c r="A2688">
        <v>501</v>
      </c>
      <c r="B2688" t="s">
        <v>2572</v>
      </c>
      <c r="C2688" t="s">
        <v>2573</v>
      </c>
      <c r="D2688">
        <v>1385</v>
      </c>
      <c r="E2688">
        <v>2410</v>
      </c>
      <c r="F2688">
        <f t="shared" si="41"/>
        <v>2</v>
      </c>
      <c r="G2688" t="str">
        <f>STANDINGS_K[[#This Row],[League]]&amp;STANDINGS_K[[#This Row],[Team]]</f>
        <v>$150 Draft Champions Mar 12 1:00 pm Lg.3894Lumbergher</v>
      </c>
    </row>
    <row r="2689" spans="1:7" x14ac:dyDescent="0.25">
      <c r="A2689">
        <v>532</v>
      </c>
      <c r="B2689" t="s">
        <v>2577</v>
      </c>
      <c r="C2689" t="s">
        <v>2573</v>
      </c>
      <c r="D2689">
        <v>1380</v>
      </c>
      <c r="E2689">
        <v>2379.5</v>
      </c>
      <c r="F2689">
        <f t="shared" si="41"/>
        <v>3</v>
      </c>
      <c r="G2689" t="str">
        <f>STANDINGS_K[[#This Row],[League]]&amp;STANDINGS_K[[#This Row],[Team]]</f>
        <v>$150 Draft Champions Mar 12 1:00 pm Lg.3894Kosher Meat I</v>
      </c>
    </row>
    <row r="2690" spans="1:7" x14ac:dyDescent="0.25">
      <c r="A2690">
        <v>658</v>
      </c>
      <c r="B2690" t="s">
        <v>295</v>
      </c>
      <c r="C2690" t="s">
        <v>2573</v>
      </c>
      <c r="D2690">
        <v>1359</v>
      </c>
      <c r="E2690">
        <v>2254.5</v>
      </c>
      <c r="F2690">
        <f t="shared" si="41"/>
        <v>4</v>
      </c>
      <c r="G2690" t="str">
        <f>STANDINGS_K[[#This Row],[League]]&amp;STANDINGS_K[[#This Row],[Team]]</f>
        <v>$150 Draft Champions Mar 12 1:00 pm Lg.3894Tigers Slappy DC4</v>
      </c>
    </row>
    <row r="2691" spans="1:7" x14ac:dyDescent="0.25">
      <c r="A2691">
        <v>738</v>
      </c>
      <c r="B2691" t="s">
        <v>18</v>
      </c>
      <c r="C2691" t="s">
        <v>2573</v>
      </c>
      <c r="D2691">
        <v>1348</v>
      </c>
      <c r="E2691">
        <v>2172</v>
      </c>
      <c r="F2691">
        <f t="shared" ref="F2691:F2754" si="42">IF(C2691=C2690,F2690+1,1)</f>
        <v>5</v>
      </c>
      <c r="G2691" t="str">
        <f>STANDINGS_K[[#This Row],[League]]&amp;STANDINGS_K[[#This Row],[Team]]</f>
        <v>$150 Draft Champions Mar 12 1:00 pm Lg.3894Home Run Derbies</v>
      </c>
    </row>
    <row r="2692" spans="1:7" x14ac:dyDescent="0.25">
      <c r="A2692">
        <v>744</v>
      </c>
      <c r="B2692" t="s">
        <v>331</v>
      </c>
      <c r="C2692" t="s">
        <v>2573</v>
      </c>
      <c r="D2692">
        <v>1347</v>
      </c>
      <c r="E2692">
        <v>2162.5</v>
      </c>
      <c r="F2692">
        <f t="shared" si="42"/>
        <v>6</v>
      </c>
      <c r="G2692" t="str">
        <f>STANDINGS_K[[#This Row],[League]]&amp;STANDINGS_K[[#This Row],[Team]]</f>
        <v>$150 Draft Champions Mar 12 1:00 pm Lg.3894Golden Sombreros</v>
      </c>
    </row>
    <row r="2693" spans="1:7" x14ac:dyDescent="0.25">
      <c r="A2693">
        <v>833</v>
      </c>
      <c r="B2693" t="s">
        <v>650</v>
      </c>
      <c r="C2693" t="s">
        <v>2573</v>
      </c>
      <c r="D2693">
        <v>1336</v>
      </c>
      <c r="E2693">
        <v>2082.5</v>
      </c>
      <c r="F2693">
        <f t="shared" si="42"/>
        <v>7</v>
      </c>
      <c r="G2693" t="str">
        <f>STANDINGS_K[[#This Row],[League]]&amp;STANDINGS_K[[#This Row],[Team]]</f>
        <v>$150 Draft Champions Mar 12 1:00 pm Lg.3894Team Stein</v>
      </c>
    </row>
    <row r="2694" spans="1:7" x14ac:dyDescent="0.25">
      <c r="A2694">
        <v>1356</v>
      </c>
      <c r="B2694" t="s">
        <v>2578</v>
      </c>
      <c r="C2694" t="s">
        <v>2573</v>
      </c>
      <c r="D2694">
        <v>1272</v>
      </c>
      <c r="E2694">
        <v>1552.5</v>
      </c>
      <c r="F2694">
        <f t="shared" si="42"/>
        <v>8</v>
      </c>
      <c r="G2694" t="str">
        <f>STANDINGS_K[[#This Row],[League]]&amp;STANDINGS_K[[#This Row],[Team]]</f>
        <v>$150 Draft Champions Mar 12 1:00 pm Lg.3894Happy Cows</v>
      </c>
    </row>
    <row r="2695" spans="1:7" x14ac:dyDescent="0.25">
      <c r="A2695">
        <v>1722</v>
      </c>
      <c r="B2695" t="s">
        <v>1189</v>
      </c>
      <c r="C2695" t="s">
        <v>2573</v>
      </c>
      <c r="D2695">
        <v>1230</v>
      </c>
      <c r="E2695">
        <v>1192.5</v>
      </c>
      <c r="F2695">
        <f t="shared" si="42"/>
        <v>9</v>
      </c>
      <c r="G2695" t="str">
        <f>STANDINGS_K[[#This Row],[League]]&amp;STANDINGS_K[[#This Row],[Team]]</f>
        <v>$150 Draft Champions Mar 12 1:00 pm Lg.3894Team jones</v>
      </c>
    </row>
    <row r="2696" spans="1:7" x14ac:dyDescent="0.25">
      <c r="A2696">
        <v>1801</v>
      </c>
      <c r="B2696" t="s">
        <v>2579</v>
      </c>
      <c r="C2696" t="s">
        <v>2573</v>
      </c>
      <c r="D2696">
        <v>1217</v>
      </c>
      <c r="E2696">
        <v>1107.5</v>
      </c>
      <c r="F2696">
        <f t="shared" si="42"/>
        <v>10</v>
      </c>
      <c r="G2696" t="str">
        <f>STANDINGS_K[[#This Row],[League]]&amp;STANDINGS_K[[#This Row],[Team]]</f>
        <v>$150 Draft Champions Mar 12 1:00 pm Lg.3894Cub Kickers</v>
      </c>
    </row>
    <row r="2697" spans="1:7" x14ac:dyDescent="0.25">
      <c r="A2697">
        <v>2114</v>
      </c>
      <c r="B2697" t="s">
        <v>504</v>
      </c>
      <c r="C2697" t="s">
        <v>2573</v>
      </c>
      <c r="D2697">
        <v>1174</v>
      </c>
      <c r="E2697">
        <v>800</v>
      </c>
      <c r="F2697">
        <f t="shared" si="42"/>
        <v>11</v>
      </c>
      <c r="G2697" t="str">
        <f>STANDINGS_K[[#This Row],[League]]&amp;STANDINGS_K[[#This Row],[Team]]</f>
        <v>$150 Draft Champions Mar 12 1:00 pm Lg.3894Zombie Rabbits</v>
      </c>
    </row>
    <row r="2698" spans="1:7" x14ac:dyDescent="0.25">
      <c r="A2698">
        <v>2277</v>
      </c>
      <c r="B2698" t="s">
        <v>2574</v>
      </c>
      <c r="C2698" t="s">
        <v>2573</v>
      </c>
      <c r="D2698">
        <v>1148</v>
      </c>
      <c r="E2698">
        <v>634.5</v>
      </c>
      <c r="F2698">
        <f t="shared" si="42"/>
        <v>12</v>
      </c>
      <c r="G2698" t="str">
        <f>STANDINGS_K[[#This Row],[League]]&amp;STANDINGS_K[[#This Row],[Team]]</f>
        <v>$150 Draft Champions Mar 12 1:00 pm Lg.3894Team Boschert</v>
      </c>
    </row>
    <row r="2699" spans="1:7" x14ac:dyDescent="0.25">
      <c r="A2699">
        <v>2357</v>
      </c>
      <c r="B2699" t="s">
        <v>2580</v>
      </c>
      <c r="C2699" t="s">
        <v>2573</v>
      </c>
      <c r="D2699">
        <v>1133</v>
      </c>
      <c r="E2699">
        <v>553.5</v>
      </c>
      <c r="F2699">
        <f t="shared" si="42"/>
        <v>13</v>
      </c>
      <c r="G2699" t="str">
        <f>STANDINGS_K[[#This Row],[League]]&amp;STANDINGS_K[[#This Row],[Team]]</f>
        <v>$150 Draft Champions Mar 12 1:00 pm Lg.3894GlassCO</v>
      </c>
    </row>
    <row r="2700" spans="1:7" x14ac:dyDescent="0.25">
      <c r="A2700">
        <v>2624</v>
      </c>
      <c r="B2700" t="s">
        <v>2575</v>
      </c>
      <c r="C2700" t="s">
        <v>2573</v>
      </c>
      <c r="D2700">
        <v>1061</v>
      </c>
      <c r="E2700">
        <v>287.5</v>
      </c>
      <c r="F2700">
        <f t="shared" si="42"/>
        <v>14</v>
      </c>
      <c r="G2700" t="str">
        <f>STANDINGS_K[[#This Row],[League]]&amp;STANDINGS_K[[#This Row],[Team]]</f>
        <v>$150 Draft Champions Mar 12 1:00 pm Lg.3894Champaign Blue Moons</v>
      </c>
    </row>
    <row r="2701" spans="1:7" x14ac:dyDescent="0.25">
      <c r="A2701">
        <v>2650</v>
      </c>
      <c r="B2701" t="s">
        <v>1451</v>
      </c>
      <c r="C2701" t="s">
        <v>2573</v>
      </c>
      <c r="D2701">
        <v>1051</v>
      </c>
      <c r="E2701">
        <v>261</v>
      </c>
      <c r="F2701">
        <f t="shared" si="42"/>
        <v>15</v>
      </c>
      <c r="G2701" t="str">
        <f>STANDINGS_K[[#This Row],[League]]&amp;STANDINGS_K[[#This Row],[Team]]</f>
        <v>$150 Draft Champions Mar 12 1:00 pm Lg.389450 Shades of Sonny Gray</v>
      </c>
    </row>
    <row r="2702" spans="1:7" x14ac:dyDescent="0.25">
      <c r="A2702">
        <v>145</v>
      </c>
      <c r="B2702" t="s">
        <v>53</v>
      </c>
      <c r="C2702" t="s">
        <v>2581</v>
      </c>
      <c r="D2702">
        <v>1468</v>
      </c>
      <c r="E2702">
        <v>2764.5</v>
      </c>
      <c r="F2702">
        <f t="shared" si="42"/>
        <v>1</v>
      </c>
      <c r="G2702" t="str">
        <f>STANDINGS_K[[#This Row],[League]]&amp;STANDINGS_K[[#This Row],[Team]]</f>
        <v>$150 Draft Champions Mar 13 1:00 pm Lg.3901Baseball Furies</v>
      </c>
    </row>
    <row r="2703" spans="1:7" x14ac:dyDescent="0.25">
      <c r="A2703">
        <v>405</v>
      </c>
      <c r="B2703" t="s">
        <v>2583</v>
      </c>
      <c r="C2703" t="s">
        <v>2581</v>
      </c>
      <c r="D2703">
        <v>1399</v>
      </c>
      <c r="E2703">
        <v>2505.5</v>
      </c>
      <c r="F2703">
        <f t="shared" si="42"/>
        <v>2</v>
      </c>
      <c r="G2703" t="str">
        <f>STANDINGS_K[[#This Row],[League]]&amp;STANDINGS_K[[#This Row],[Team]]</f>
        <v>$150 Draft Champions Mar 13 1:00 pm Lg.3901Nocturnal Wrights</v>
      </c>
    </row>
    <row r="2704" spans="1:7" x14ac:dyDescent="0.25">
      <c r="A2704">
        <v>484</v>
      </c>
      <c r="B2704" t="s">
        <v>2588</v>
      </c>
      <c r="C2704" t="s">
        <v>2581</v>
      </c>
      <c r="D2704">
        <v>1387</v>
      </c>
      <c r="E2704">
        <v>2427.5</v>
      </c>
      <c r="F2704">
        <f t="shared" si="42"/>
        <v>3</v>
      </c>
      <c r="G2704" t="str">
        <f>STANDINGS_K[[#This Row],[League]]&amp;STANDINGS_K[[#This Row],[Team]]</f>
        <v>$150 Draft Champions Mar 13 1:00 pm Lg.3901Round 2 (1HR)</v>
      </c>
    </row>
    <row r="2705" spans="1:7" x14ac:dyDescent="0.25">
      <c r="A2705">
        <v>547</v>
      </c>
      <c r="B2705" t="s">
        <v>2589</v>
      </c>
      <c r="C2705" t="s">
        <v>2581</v>
      </c>
      <c r="D2705">
        <v>1377</v>
      </c>
      <c r="E2705">
        <v>2364.5</v>
      </c>
      <c r="F2705">
        <f t="shared" si="42"/>
        <v>4</v>
      </c>
      <c r="G2705" t="str">
        <f>STANDINGS_K[[#This Row],[League]]&amp;STANDINGS_K[[#This Row],[Team]]</f>
        <v>$150 Draft Champions Mar 13 1:00 pm Lg.3901Knuckleheads DC</v>
      </c>
    </row>
    <row r="2706" spans="1:7" x14ac:dyDescent="0.25">
      <c r="A2706">
        <v>747</v>
      </c>
      <c r="B2706" t="s">
        <v>2587</v>
      </c>
      <c r="C2706" t="s">
        <v>2581</v>
      </c>
      <c r="D2706">
        <v>1347</v>
      </c>
      <c r="E2706">
        <v>2162.5</v>
      </c>
      <c r="F2706">
        <f t="shared" si="42"/>
        <v>5</v>
      </c>
      <c r="G2706" t="str">
        <f>STANDINGS_K[[#This Row],[League]]&amp;STANDINGS_K[[#This Row],[Team]]</f>
        <v>$150 Draft Champions Mar 13 1:00 pm Lg.3901OKMOTS 2</v>
      </c>
    </row>
    <row r="2707" spans="1:7" x14ac:dyDescent="0.25">
      <c r="A2707">
        <v>843</v>
      </c>
      <c r="B2707" t="s">
        <v>2586</v>
      </c>
      <c r="C2707" t="s">
        <v>2581</v>
      </c>
      <c r="D2707">
        <v>1335</v>
      </c>
      <c r="E2707">
        <v>2072</v>
      </c>
      <c r="F2707">
        <f t="shared" si="42"/>
        <v>6</v>
      </c>
      <c r="G2707" t="str">
        <f>STANDINGS_K[[#This Row],[League]]&amp;STANDINGS_K[[#This Row],[Team]]</f>
        <v>$150 Draft Champions Mar 13 1:00 pm Lg.3901smell the rosses</v>
      </c>
    </row>
    <row r="2708" spans="1:7" x14ac:dyDescent="0.25">
      <c r="A2708">
        <v>1082</v>
      </c>
      <c r="B2708" t="s">
        <v>726</v>
      </c>
      <c r="C2708" t="s">
        <v>2581</v>
      </c>
      <c r="D2708">
        <v>1308</v>
      </c>
      <c r="E2708">
        <v>1831.5</v>
      </c>
      <c r="F2708">
        <f t="shared" si="42"/>
        <v>7</v>
      </c>
      <c r="G2708" t="str">
        <f>STANDINGS_K[[#This Row],[League]]&amp;STANDINGS_K[[#This Row],[Team]]</f>
        <v>$150 Draft Champions Mar 13 1:00 pm Lg.3901Team Warner</v>
      </c>
    </row>
    <row r="2709" spans="1:7" x14ac:dyDescent="0.25">
      <c r="A2709">
        <v>1225</v>
      </c>
      <c r="B2709" t="s">
        <v>17</v>
      </c>
      <c r="C2709" t="s">
        <v>2581</v>
      </c>
      <c r="D2709">
        <v>1290</v>
      </c>
      <c r="E2709">
        <v>1684.5</v>
      </c>
      <c r="F2709">
        <f t="shared" si="42"/>
        <v>8</v>
      </c>
      <c r="G2709" t="str">
        <f>STANDINGS_K[[#This Row],[League]]&amp;STANDINGS_K[[#This Row],[Team]]</f>
        <v>$150 Draft Champions Mar 13 1:00 pm Lg.3901Millertime</v>
      </c>
    </row>
    <row r="2710" spans="1:7" x14ac:dyDescent="0.25">
      <c r="A2710">
        <v>1237</v>
      </c>
      <c r="B2710" t="s">
        <v>2584</v>
      </c>
      <c r="C2710" t="s">
        <v>2581</v>
      </c>
      <c r="D2710">
        <v>1288</v>
      </c>
      <c r="E2710">
        <v>1673</v>
      </c>
      <c r="F2710">
        <f t="shared" si="42"/>
        <v>9</v>
      </c>
      <c r="G2710" t="str">
        <f>STANDINGS_K[[#This Row],[League]]&amp;STANDINGS_K[[#This Row],[Team]]</f>
        <v>$150 Draft Champions Mar 13 1:00 pm Lg.3901Pyradachs</v>
      </c>
    </row>
    <row r="2711" spans="1:7" x14ac:dyDescent="0.25">
      <c r="A2711">
        <v>1387</v>
      </c>
      <c r="B2711" t="s">
        <v>2590</v>
      </c>
      <c r="C2711" t="s">
        <v>2581</v>
      </c>
      <c r="D2711">
        <v>1269</v>
      </c>
      <c r="E2711">
        <v>1527</v>
      </c>
      <c r="F2711">
        <f t="shared" si="42"/>
        <v>10</v>
      </c>
      <c r="G2711" t="str">
        <f>STANDINGS_K[[#This Row],[League]]&amp;STANDINGS_K[[#This Row],[Team]]</f>
        <v>$150 Draft Champions Mar 13 1:00 pm Lg.3901The Union Jacks DC2</v>
      </c>
    </row>
    <row r="2712" spans="1:7" x14ac:dyDescent="0.25">
      <c r="A2712">
        <v>1787</v>
      </c>
      <c r="B2712" t="s">
        <v>56</v>
      </c>
      <c r="C2712" t="s">
        <v>2581</v>
      </c>
      <c r="D2712">
        <v>1219</v>
      </c>
      <c r="E2712">
        <v>1122.5</v>
      </c>
      <c r="F2712">
        <f t="shared" si="42"/>
        <v>11</v>
      </c>
      <c r="G2712" t="str">
        <f>STANDINGS_K[[#This Row],[League]]&amp;STANDINGS_K[[#This Row],[Team]]</f>
        <v>$150 Draft Champions Mar 13 1:00 pm Lg.3901DOUGHBOYS</v>
      </c>
    </row>
    <row r="2713" spans="1:7" x14ac:dyDescent="0.25">
      <c r="A2713">
        <v>1885</v>
      </c>
      <c r="B2713" t="s">
        <v>2582</v>
      </c>
      <c r="C2713" t="s">
        <v>2581</v>
      </c>
      <c r="D2713">
        <v>1206</v>
      </c>
      <c r="E2713">
        <v>1023</v>
      </c>
      <c r="F2713">
        <f t="shared" si="42"/>
        <v>12</v>
      </c>
      <c r="G2713" t="str">
        <f>STANDINGS_K[[#This Row],[League]]&amp;STANDINGS_K[[#This Row],[Team]]</f>
        <v>$150 Draft Champions Mar 13 1:00 pm Lg.3901DEAD PUPPIES DC4</v>
      </c>
    </row>
    <row r="2714" spans="1:7" x14ac:dyDescent="0.25">
      <c r="A2714">
        <v>2177</v>
      </c>
      <c r="B2714" t="s">
        <v>2463</v>
      </c>
      <c r="C2714" t="s">
        <v>2581</v>
      </c>
      <c r="D2714">
        <v>1164</v>
      </c>
      <c r="E2714">
        <v>736</v>
      </c>
      <c r="F2714">
        <f t="shared" si="42"/>
        <v>13</v>
      </c>
      <c r="G2714" t="str">
        <f>STANDINGS_K[[#This Row],[League]]&amp;STANDINGS_K[[#This Row],[Team]]</f>
        <v>$150 Draft Champions Mar 13 1:00 pm Lg.3901Team Van Fleet</v>
      </c>
    </row>
    <row r="2715" spans="1:7" x14ac:dyDescent="0.25">
      <c r="A2715">
        <v>2421</v>
      </c>
      <c r="B2715" t="s">
        <v>32</v>
      </c>
      <c r="C2715" t="s">
        <v>2581</v>
      </c>
      <c r="D2715">
        <v>1119</v>
      </c>
      <c r="E2715">
        <v>492.5</v>
      </c>
      <c r="F2715">
        <f t="shared" si="42"/>
        <v>14</v>
      </c>
      <c r="G2715" t="str">
        <f>STANDINGS_K[[#This Row],[League]]&amp;STANDINGS_K[[#This Row],[Team]]</f>
        <v>$150 Draft Champions Mar 13 1:00 pm Lg.3901Team enfield</v>
      </c>
    </row>
    <row r="2716" spans="1:7" x14ac:dyDescent="0.25">
      <c r="A2716">
        <v>2504</v>
      </c>
      <c r="B2716" t="s">
        <v>2585</v>
      </c>
      <c r="C2716" t="s">
        <v>2581</v>
      </c>
      <c r="D2716">
        <v>1097</v>
      </c>
      <c r="E2716">
        <v>406</v>
      </c>
      <c r="F2716">
        <f t="shared" si="42"/>
        <v>15</v>
      </c>
      <c r="G2716" t="str">
        <f>STANDINGS_K[[#This Row],[League]]&amp;STANDINGS_K[[#This Row],[Team]]</f>
        <v>$150 Draft Champions Mar 13 1:00 pm Lg.3901EA Sports 1HR</v>
      </c>
    </row>
    <row r="2717" spans="1:7" x14ac:dyDescent="0.25">
      <c r="A2717">
        <v>4</v>
      </c>
      <c r="B2717" t="s">
        <v>2599</v>
      </c>
      <c r="C2717" t="s">
        <v>2592</v>
      </c>
      <c r="D2717">
        <v>1633</v>
      </c>
      <c r="E2717">
        <v>2907</v>
      </c>
      <c r="F2717">
        <f t="shared" si="42"/>
        <v>1</v>
      </c>
      <c r="G2717" t="str">
        <f>STANDINGS_K[[#This Row],[League]]&amp;STANDINGS_K[[#This Row],[Team]]</f>
        <v>$150 Draft Champions Nov 27 1:00 pm Lg.3547Madcow - DC2</v>
      </c>
    </row>
    <row r="2718" spans="1:7" x14ac:dyDescent="0.25">
      <c r="A2718">
        <v>257</v>
      </c>
      <c r="B2718" t="s">
        <v>53</v>
      </c>
      <c r="C2718" t="s">
        <v>2592</v>
      </c>
      <c r="D2718">
        <v>1433</v>
      </c>
      <c r="E2718">
        <v>2651.5</v>
      </c>
      <c r="F2718">
        <f t="shared" si="42"/>
        <v>2</v>
      </c>
      <c r="G2718" t="str">
        <f>STANDINGS_K[[#This Row],[League]]&amp;STANDINGS_K[[#This Row],[Team]]</f>
        <v>$150 Draft Champions Nov 27 1:00 pm Lg.3547Baseball Furies</v>
      </c>
    </row>
    <row r="2719" spans="1:7" x14ac:dyDescent="0.25">
      <c r="A2719">
        <v>514</v>
      </c>
      <c r="B2719" t="s">
        <v>2598</v>
      </c>
      <c r="C2719" t="s">
        <v>2592</v>
      </c>
      <c r="D2719">
        <v>1382</v>
      </c>
      <c r="E2719">
        <v>2395.5</v>
      </c>
      <c r="F2719">
        <f t="shared" si="42"/>
        <v>3</v>
      </c>
      <c r="G2719" t="str">
        <f>STANDINGS_K[[#This Row],[League]]&amp;STANDINGS_K[[#This Row],[Team]]</f>
        <v>$150 Draft Champions Nov 27 1:00 pm Lg.3547SEMPER FI 2</v>
      </c>
    </row>
    <row r="2720" spans="1:7" x14ac:dyDescent="0.25">
      <c r="A2720">
        <v>517</v>
      </c>
      <c r="B2720" t="s">
        <v>207</v>
      </c>
      <c r="C2720" t="s">
        <v>2592</v>
      </c>
      <c r="D2720">
        <v>1382</v>
      </c>
      <c r="E2720">
        <v>2395.5</v>
      </c>
      <c r="F2720">
        <f t="shared" si="42"/>
        <v>4</v>
      </c>
      <c r="G2720" t="str">
        <f>STANDINGS_K[[#This Row],[League]]&amp;STANDINGS_K[[#This Row],[Team]]</f>
        <v>$150 Draft Champions Nov 27 1:00 pm Lg.3547Team Vogel</v>
      </c>
    </row>
    <row r="2721" spans="1:7" x14ac:dyDescent="0.25">
      <c r="A2721">
        <v>777</v>
      </c>
      <c r="B2721" t="s">
        <v>441</v>
      </c>
      <c r="C2721" t="s">
        <v>2592</v>
      </c>
      <c r="D2721">
        <v>1343</v>
      </c>
      <c r="E2721">
        <v>2132</v>
      </c>
      <c r="F2721">
        <f t="shared" si="42"/>
        <v>5</v>
      </c>
      <c r="G2721" t="str">
        <f>STANDINGS_K[[#This Row],[League]]&amp;STANDINGS_K[[#This Row],[Team]]</f>
        <v>$150 Draft Champions Nov 27 1:00 pm Lg.3547Poopy Tooth 2</v>
      </c>
    </row>
    <row r="2722" spans="1:7" x14ac:dyDescent="0.25">
      <c r="A2722">
        <v>800</v>
      </c>
      <c r="B2722" t="s">
        <v>21</v>
      </c>
      <c r="C2722" t="s">
        <v>2592</v>
      </c>
      <c r="D2722">
        <v>1340</v>
      </c>
      <c r="E2722">
        <v>2111</v>
      </c>
      <c r="F2722">
        <f t="shared" si="42"/>
        <v>6</v>
      </c>
      <c r="G2722" t="str">
        <f>STANDINGS_K[[#This Row],[League]]&amp;STANDINGS_K[[#This Row],[Team]]</f>
        <v>$150 Draft Champions Nov 27 1:00 pm Lg.3547Mudhens</v>
      </c>
    </row>
    <row r="2723" spans="1:7" x14ac:dyDescent="0.25">
      <c r="A2723">
        <v>1283</v>
      </c>
      <c r="B2723" t="s">
        <v>2595</v>
      </c>
      <c r="C2723" t="s">
        <v>2592</v>
      </c>
      <c r="D2723">
        <v>1281</v>
      </c>
      <c r="E2723">
        <v>1627</v>
      </c>
      <c r="F2723">
        <f t="shared" si="42"/>
        <v>7</v>
      </c>
      <c r="G2723" t="str">
        <f>STANDINGS_K[[#This Row],[League]]&amp;STANDINGS_K[[#This Row],[Team]]</f>
        <v>$150 Draft Champions Nov 27 1:00 pm Lg.3547Burnt Toast</v>
      </c>
    </row>
    <row r="2724" spans="1:7" x14ac:dyDescent="0.25">
      <c r="A2724">
        <v>1576</v>
      </c>
      <c r="B2724" t="s">
        <v>2596</v>
      </c>
      <c r="C2724" t="s">
        <v>2592</v>
      </c>
      <c r="D2724">
        <v>1248</v>
      </c>
      <c r="E2724">
        <v>1340</v>
      </c>
      <c r="F2724">
        <f t="shared" si="42"/>
        <v>8</v>
      </c>
      <c r="G2724" t="str">
        <f>STANDINGS_K[[#This Row],[League]]&amp;STANDINGS_K[[#This Row],[Team]]</f>
        <v>$150 Draft Champions Nov 27 1:00 pm Lg.3547ctmbb</v>
      </c>
    </row>
    <row r="2725" spans="1:7" x14ac:dyDescent="0.25">
      <c r="A2725">
        <v>1626</v>
      </c>
      <c r="B2725" t="s">
        <v>434</v>
      </c>
      <c r="C2725" t="s">
        <v>2592</v>
      </c>
      <c r="D2725">
        <v>1242</v>
      </c>
      <c r="E2725">
        <v>1287.5</v>
      </c>
      <c r="F2725">
        <f t="shared" si="42"/>
        <v>9</v>
      </c>
      <c r="G2725" t="str">
        <f>STANDINGS_K[[#This Row],[League]]&amp;STANDINGS_K[[#This Row],[Team]]</f>
        <v>$150 Draft Champions Nov 27 1:00 pm Lg.3547Team Kent</v>
      </c>
    </row>
    <row r="2726" spans="1:7" x14ac:dyDescent="0.25">
      <c r="A2726">
        <v>1699</v>
      </c>
      <c r="B2726" t="s">
        <v>2593</v>
      </c>
      <c r="C2726" t="s">
        <v>2592</v>
      </c>
      <c r="D2726">
        <v>1232</v>
      </c>
      <c r="E2726">
        <v>1209</v>
      </c>
      <c r="F2726">
        <f t="shared" si="42"/>
        <v>10</v>
      </c>
      <c r="G2726" t="str">
        <f>STANDINGS_K[[#This Row],[League]]&amp;STANDINGS_K[[#This Row],[Team]]</f>
        <v>$150 Draft Champions Nov 27 1:00 pm Lg.3547EA Sports 4</v>
      </c>
    </row>
    <row r="2727" spans="1:7" x14ac:dyDescent="0.25">
      <c r="A2727">
        <v>1771</v>
      </c>
      <c r="B2727" t="s">
        <v>2591</v>
      </c>
      <c r="C2727" t="s">
        <v>2592</v>
      </c>
      <c r="D2727">
        <v>1222</v>
      </c>
      <c r="E2727">
        <v>1139</v>
      </c>
      <c r="F2727">
        <f t="shared" si="42"/>
        <v>11</v>
      </c>
      <c r="G2727" t="str">
        <f>STANDINGS_K[[#This Row],[League]]&amp;STANDINGS_K[[#This Row],[Team]]</f>
        <v>$150 Draft Champions Nov 27 1:00 pm Lg.3547Entertainment</v>
      </c>
    </row>
    <row r="2728" spans="1:7" x14ac:dyDescent="0.25">
      <c r="A2728">
        <v>1894</v>
      </c>
      <c r="B2728" t="s">
        <v>28</v>
      </c>
      <c r="C2728" t="s">
        <v>2592</v>
      </c>
      <c r="D2728">
        <v>1205</v>
      </c>
      <c r="E2728">
        <v>1010.5</v>
      </c>
      <c r="F2728">
        <f t="shared" si="42"/>
        <v>12</v>
      </c>
      <c r="G2728" t="str">
        <f>STANDINGS_K[[#This Row],[League]]&amp;STANDINGS_K[[#This Row],[Team]]</f>
        <v>$150 Draft Champions Nov 27 1:00 pm Lg.3547Bats and Wingers</v>
      </c>
    </row>
    <row r="2729" spans="1:7" x14ac:dyDescent="0.25">
      <c r="A2729">
        <v>1978</v>
      </c>
      <c r="B2729" t="s">
        <v>2600</v>
      </c>
      <c r="C2729" t="s">
        <v>2592</v>
      </c>
      <c r="D2729">
        <v>1196</v>
      </c>
      <c r="E2729">
        <v>930.5</v>
      </c>
      <c r="F2729">
        <f t="shared" si="42"/>
        <v>13</v>
      </c>
      <c r="G2729" t="str">
        <f>STANDINGS_K[[#This Row],[League]]&amp;STANDINGS_K[[#This Row],[Team]]</f>
        <v>$150 Draft Champions Nov 27 1:00 pm Lg.3547BK METS FDC</v>
      </c>
    </row>
    <row r="2730" spans="1:7" x14ac:dyDescent="0.25">
      <c r="A2730">
        <v>2486</v>
      </c>
      <c r="B2730" t="s">
        <v>2594</v>
      </c>
      <c r="C2730" t="s">
        <v>2592</v>
      </c>
      <c r="D2730">
        <v>1101</v>
      </c>
      <c r="E2730">
        <v>422.5</v>
      </c>
      <c r="F2730">
        <f t="shared" si="42"/>
        <v>14</v>
      </c>
      <c r="G2730" t="str">
        <f>STANDINGS_K[[#This Row],[League]]&amp;STANDINGS_K[[#This Row],[Team]]</f>
        <v>$150 Draft Champions Nov 27 1:00 pm Lg.3547Jack Parkman Diaries</v>
      </c>
    </row>
    <row r="2731" spans="1:7" x14ac:dyDescent="0.25">
      <c r="A2731">
        <v>2816</v>
      </c>
      <c r="B2731" t="s">
        <v>2597</v>
      </c>
      <c r="C2731" t="s">
        <v>2592</v>
      </c>
      <c r="D2731">
        <v>966</v>
      </c>
      <c r="E2731">
        <v>95</v>
      </c>
      <c r="F2731">
        <f t="shared" si="42"/>
        <v>15</v>
      </c>
      <c r="G2731" t="str">
        <f>STANDINGS_K[[#This Row],[League]]&amp;STANDINGS_K[[#This Row],[Team]]</f>
        <v>$150 Draft Champions Nov 27 1:00 pm Lg.3547SILENCE SO LOUD</v>
      </c>
    </row>
    <row r="2732" spans="1:7" x14ac:dyDescent="0.25">
      <c r="A2732">
        <v>132</v>
      </c>
      <c r="B2732" t="s">
        <v>139</v>
      </c>
      <c r="C2732" t="s">
        <v>2602</v>
      </c>
      <c r="D2732">
        <v>1473</v>
      </c>
      <c r="E2732">
        <v>2779.5</v>
      </c>
      <c r="F2732">
        <f t="shared" si="42"/>
        <v>1</v>
      </c>
      <c r="G2732" t="str">
        <f>STANDINGS_K[[#This Row],[League]]&amp;STANDINGS_K[[#This Row],[Team]]</f>
        <v>$150 Draft Champions Nov 27 1:00 pm Lg.3548Surrender Dorothy! (1)</v>
      </c>
    </row>
    <row r="2733" spans="1:7" x14ac:dyDescent="0.25">
      <c r="A2733">
        <v>191</v>
      </c>
      <c r="B2733" t="s">
        <v>2606</v>
      </c>
      <c r="C2733" t="s">
        <v>2602</v>
      </c>
      <c r="D2733">
        <v>1453</v>
      </c>
      <c r="E2733">
        <v>2720</v>
      </c>
      <c r="F2733">
        <f t="shared" si="42"/>
        <v>2</v>
      </c>
      <c r="G2733" t="str">
        <f>STANDINGS_K[[#This Row],[League]]&amp;STANDINGS_K[[#This Row],[Team]]</f>
        <v>$150 Draft Champions Nov 27 1:00 pm Lg.3548The Achievers - DC 1</v>
      </c>
    </row>
    <row r="2734" spans="1:7" x14ac:dyDescent="0.25">
      <c r="A2734">
        <v>208</v>
      </c>
      <c r="B2734" t="s">
        <v>2607</v>
      </c>
      <c r="C2734" t="s">
        <v>2602</v>
      </c>
      <c r="D2734">
        <v>1446</v>
      </c>
      <c r="E2734">
        <v>2704.5</v>
      </c>
      <c r="F2734">
        <f t="shared" si="42"/>
        <v>3</v>
      </c>
      <c r="G2734" t="str">
        <f>STANDINGS_K[[#This Row],[League]]&amp;STANDINGS_K[[#This Row],[Team]]</f>
        <v>$150 Draft Champions Nov 27 1:00 pm Lg.3548Tiltowait</v>
      </c>
    </row>
    <row r="2735" spans="1:7" x14ac:dyDescent="0.25">
      <c r="A2735">
        <v>358</v>
      </c>
      <c r="B2735" t="s">
        <v>36</v>
      </c>
      <c r="C2735" t="s">
        <v>2602</v>
      </c>
      <c r="D2735">
        <v>1407</v>
      </c>
      <c r="E2735">
        <v>2552</v>
      </c>
      <c r="F2735">
        <f t="shared" si="42"/>
        <v>4</v>
      </c>
      <c r="G2735" t="str">
        <f>STANDINGS_K[[#This Row],[League]]&amp;STANDINGS_K[[#This Row],[Team]]</f>
        <v>$150 Draft Champions Nov 27 1:00 pm Lg.3548PACO THYME</v>
      </c>
    </row>
    <row r="2736" spans="1:7" x14ac:dyDescent="0.25">
      <c r="A2736">
        <v>480</v>
      </c>
      <c r="B2736" t="s">
        <v>2610</v>
      </c>
      <c r="C2736" t="s">
        <v>2602</v>
      </c>
      <c r="D2736">
        <v>1387</v>
      </c>
      <c r="E2736">
        <v>2427.5</v>
      </c>
      <c r="F2736">
        <f t="shared" si="42"/>
        <v>5</v>
      </c>
      <c r="G2736" t="str">
        <f>STANDINGS_K[[#This Row],[League]]&amp;STANDINGS_K[[#This Row],[Team]]</f>
        <v>$150 Draft Champions Nov 27 1:00 pm Lg.3548I got milk money from My Mom</v>
      </c>
    </row>
    <row r="2737" spans="1:7" x14ac:dyDescent="0.25">
      <c r="A2737">
        <v>1043</v>
      </c>
      <c r="B2737" t="s">
        <v>2612</v>
      </c>
      <c r="C2737" t="s">
        <v>2602</v>
      </c>
      <c r="D2737">
        <v>1312</v>
      </c>
      <c r="E2737">
        <v>1870.5</v>
      </c>
      <c r="F2737">
        <f t="shared" si="42"/>
        <v>6</v>
      </c>
      <c r="G2737" t="str">
        <f>STANDINGS_K[[#This Row],[League]]&amp;STANDINGS_K[[#This Row],[Team]]</f>
        <v>$150 Draft Champions Nov 27 1:00 pm Lg.3548SEMPER FI 3</v>
      </c>
    </row>
    <row r="2738" spans="1:7" x14ac:dyDescent="0.25">
      <c r="A2738">
        <v>1126</v>
      </c>
      <c r="B2738" t="s">
        <v>266</v>
      </c>
      <c r="C2738" t="s">
        <v>2602</v>
      </c>
      <c r="D2738">
        <v>1302</v>
      </c>
      <c r="E2738">
        <v>1779.5</v>
      </c>
      <c r="F2738">
        <f t="shared" si="42"/>
        <v>7</v>
      </c>
      <c r="G2738" t="str">
        <f>STANDINGS_K[[#This Row],[League]]&amp;STANDINGS_K[[#This Row],[Team]]</f>
        <v>$150 Draft Champions Nov 27 1:00 pm Lg.3548Bronx Yankees (DC2)</v>
      </c>
    </row>
    <row r="2739" spans="1:7" x14ac:dyDescent="0.25">
      <c r="A2739">
        <v>1346</v>
      </c>
      <c r="B2739" t="s">
        <v>2605</v>
      </c>
      <c r="C2739" t="s">
        <v>2602</v>
      </c>
      <c r="D2739">
        <v>1274</v>
      </c>
      <c r="E2739">
        <v>1573</v>
      </c>
      <c r="F2739">
        <f t="shared" si="42"/>
        <v>8</v>
      </c>
      <c r="G2739" t="str">
        <f>STANDINGS_K[[#This Row],[League]]&amp;STANDINGS_K[[#This Row],[Team]]</f>
        <v>$150 Draft Champions Nov 27 1:00 pm Lg.3548Wolves</v>
      </c>
    </row>
    <row r="2740" spans="1:7" x14ac:dyDescent="0.25">
      <c r="A2740">
        <v>2287</v>
      </c>
      <c r="B2740" t="s">
        <v>56</v>
      </c>
      <c r="C2740" t="s">
        <v>2602</v>
      </c>
      <c r="D2740">
        <v>1146</v>
      </c>
      <c r="E2740">
        <v>623</v>
      </c>
      <c r="F2740">
        <f t="shared" si="42"/>
        <v>9</v>
      </c>
      <c r="G2740" t="str">
        <f>STANDINGS_K[[#This Row],[League]]&amp;STANDINGS_K[[#This Row],[Team]]</f>
        <v>$150 Draft Champions Nov 27 1:00 pm Lg.3548DOUGHBOYS</v>
      </c>
    </row>
    <row r="2741" spans="1:7" x14ac:dyDescent="0.25">
      <c r="A2741">
        <v>2360</v>
      </c>
      <c r="B2741" t="s">
        <v>2611</v>
      </c>
      <c r="C2741" t="s">
        <v>2602</v>
      </c>
      <c r="D2741">
        <v>1132</v>
      </c>
      <c r="E2741">
        <v>549</v>
      </c>
      <c r="F2741">
        <f t="shared" si="42"/>
        <v>10</v>
      </c>
      <c r="G2741" t="str">
        <f>STANDINGS_K[[#This Row],[League]]&amp;STANDINGS_K[[#This Row],[Team]]</f>
        <v>$150 Draft Champions Nov 27 1:00 pm Lg.3548Beasley Magnani DC1</v>
      </c>
    </row>
    <row r="2742" spans="1:7" x14ac:dyDescent="0.25">
      <c r="A2742">
        <v>2378</v>
      </c>
      <c r="B2742" t="s">
        <v>2603</v>
      </c>
      <c r="C2742" t="s">
        <v>2602</v>
      </c>
      <c r="D2742">
        <v>1128</v>
      </c>
      <c r="E2742">
        <v>532.5</v>
      </c>
      <c r="F2742">
        <f t="shared" si="42"/>
        <v>11</v>
      </c>
      <c r="G2742" t="str">
        <f>STANDINGS_K[[#This Row],[League]]&amp;STANDINGS_K[[#This Row],[Team]]</f>
        <v>$150 Draft Champions Nov 27 1:00 pm Lg.3548Lets Go Metz 1</v>
      </c>
    </row>
    <row r="2743" spans="1:7" x14ac:dyDescent="0.25">
      <c r="A2743">
        <v>2400</v>
      </c>
      <c r="B2743" t="s">
        <v>2604</v>
      </c>
      <c r="C2743" t="s">
        <v>2602</v>
      </c>
      <c r="D2743">
        <v>1122</v>
      </c>
      <c r="E2743">
        <v>508</v>
      </c>
      <c r="F2743">
        <f t="shared" si="42"/>
        <v>12</v>
      </c>
      <c r="G2743" t="str">
        <f>STANDINGS_K[[#This Row],[League]]&amp;STANDINGS_K[[#This Row],[Team]]</f>
        <v>$150 Draft Champions Nov 27 1:00 pm Lg.3548Dock's Dose</v>
      </c>
    </row>
    <row r="2744" spans="1:7" x14ac:dyDescent="0.25">
      <c r="A2744">
        <v>2418</v>
      </c>
      <c r="B2744" t="s">
        <v>2608</v>
      </c>
      <c r="C2744" t="s">
        <v>2602</v>
      </c>
      <c r="D2744">
        <v>1119</v>
      </c>
      <c r="E2744">
        <v>492.5</v>
      </c>
      <c r="F2744">
        <f t="shared" si="42"/>
        <v>13</v>
      </c>
      <c r="G2744" t="str">
        <f>STANDINGS_K[[#This Row],[League]]&amp;STANDINGS_K[[#This Row],[Team]]</f>
        <v>$150 Draft Champions Nov 27 1:00 pm Lg.3548No Small Ball</v>
      </c>
    </row>
    <row r="2745" spans="1:7" x14ac:dyDescent="0.25">
      <c r="A2745">
        <v>2509</v>
      </c>
      <c r="B2745" t="s">
        <v>2609</v>
      </c>
      <c r="C2745" t="s">
        <v>2602</v>
      </c>
      <c r="D2745">
        <v>1096</v>
      </c>
      <c r="E2745">
        <v>401</v>
      </c>
      <c r="F2745">
        <f t="shared" si="42"/>
        <v>14</v>
      </c>
      <c r="G2745" t="str">
        <f>STANDINGS_K[[#This Row],[League]]&amp;STANDINGS_K[[#This Row],[Team]]</f>
        <v>$150 Draft Champions Nov 27 1:00 pm Lg.3548Double Dipper</v>
      </c>
    </row>
    <row r="2746" spans="1:7" x14ac:dyDescent="0.25">
      <c r="A2746">
        <v>2727</v>
      </c>
      <c r="B2746" t="s">
        <v>2601</v>
      </c>
      <c r="C2746" t="s">
        <v>2602</v>
      </c>
      <c r="D2746">
        <v>1017</v>
      </c>
      <c r="E2746">
        <v>183.5</v>
      </c>
      <c r="F2746">
        <f t="shared" si="42"/>
        <v>15</v>
      </c>
      <c r="G2746" t="str">
        <f>STANDINGS_K[[#This Row],[League]]&amp;STANDINGS_K[[#This Row],[Team]]</f>
        <v>$150 Draft Champions Nov 27 1:00 pm Lg.3548Slapnut Repellent</v>
      </c>
    </row>
    <row r="2747" spans="1:7" x14ac:dyDescent="0.25">
      <c r="A2747">
        <v>128</v>
      </c>
      <c r="B2747" t="s">
        <v>508</v>
      </c>
      <c r="C2747" t="s">
        <v>2614</v>
      </c>
      <c r="D2747">
        <v>1475</v>
      </c>
      <c r="E2747">
        <v>2784</v>
      </c>
      <c r="F2747">
        <f t="shared" si="42"/>
        <v>1</v>
      </c>
      <c r="G2747" t="str">
        <f>STANDINGS_K[[#This Row],[League]]&amp;STANDINGS_K[[#This Row],[Team]]</f>
        <v>$150 Draft Champions Nov 27 1:00 pm Lg.3549Team Robinson</v>
      </c>
    </row>
    <row r="2748" spans="1:7" x14ac:dyDescent="0.25">
      <c r="A2748">
        <v>282</v>
      </c>
      <c r="B2748" t="s">
        <v>2615</v>
      </c>
      <c r="C2748" t="s">
        <v>2614</v>
      </c>
      <c r="D2748">
        <v>1426</v>
      </c>
      <c r="E2748">
        <v>2629.5</v>
      </c>
      <c r="F2748">
        <f t="shared" si="42"/>
        <v>2</v>
      </c>
      <c r="G2748" t="str">
        <f>STANDINGS_K[[#This Row],[League]]&amp;STANDINGS_K[[#This Row],[Team]]</f>
        <v>$150 Draft Champions Nov 27 1:00 pm Lg.3549Trout Sale Bum</v>
      </c>
    </row>
    <row r="2749" spans="1:7" x14ac:dyDescent="0.25">
      <c r="A2749">
        <v>455</v>
      </c>
      <c r="B2749" t="s">
        <v>2622</v>
      </c>
      <c r="C2749" t="s">
        <v>2614</v>
      </c>
      <c r="D2749">
        <v>1391</v>
      </c>
      <c r="E2749">
        <v>2458</v>
      </c>
      <c r="F2749">
        <f t="shared" si="42"/>
        <v>3</v>
      </c>
      <c r="G2749" t="str">
        <f>STANDINGS_K[[#This Row],[League]]&amp;STANDINGS_K[[#This Row],[Team]]</f>
        <v>$150 Draft Champions Nov 27 1:00 pm Lg.3549Team Lowy</v>
      </c>
    </row>
    <row r="2750" spans="1:7" x14ac:dyDescent="0.25">
      <c r="A2750">
        <v>666</v>
      </c>
      <c r="B2750" t="s">
        <v>2623</v>
      </c>
      <c r="C2750" t="s">
        <v>2614</v>
      </c>
      <c r="D2750">
        <v>1356</v>
      </c>
      <c r="E2750">
        <v>2242.5</v>
      </c>
      <c r="F2750">
        <f t="shared" si="42"/>
        <v>4</v>
      </c>
      <c r="G2750" t="str">
        <f>STANDINGS_K[[#This Row],[League]]&amp;STANDINGS_K[[#This Row],[Team]]</f>
        <v>$150 Draft Champions Nov 27 1:00 pm Lg.35492DC WAGGENER</v>
      </c>
    </row>
    <row r="2751" spans="1:7" x14ac:dyDescent="0.25">
      <c r="A2751">
        <v>897</v>
      </c>
      <c r="B2751" t="s">
        <v>242</v>
      </c>
      <c r="C2751" t="s">
        <v>2614</v>
      </c>
      <c r="D2751">
        <v>1329</v>
      </c>
      <c r="E2751">
        <v>2009</v>
      </c>
      <c r="F2751">
        <f t="shared" si="42"/>
        <v>5</v>
      </c>
      <c r="G2751" t="str">
        <f>STANDINGS_K[[#This Row],[League]]&amp;STANDINGS_K[[#This Row],[Team]]</f>
        <v>$150 Draft Champions Nov 27 1:00 pm Lg.3549Cyclones</v>
      </c>
    </row>
    <row r="2752" spans="1:7" x14ac:dyDescent="0.25">
      <c r="A2752">
        <v>1143</v>
      </c>
      <c r="B2752" t="s">
        <v>468</v>
      </c>
      <c r="C2752" t="s">
        <v>2614</v>
      </c>
      <c r="D2752">
        <v>1301</v>
      </c>
      <c r="E2752">
        <v>1767.5</v>
      </c>
      <c r="F2752">
        <f t="shared" si="42"/>
        <v>6</v>
      </c>
      <c r="G2752" t="str">
        <f>STANDINGS_K[[#This Row],[League]]&amp;STANDINGS_K[[#This Row],[Team]]</f>
        <v>$150 Draft Champions Nov 27 1:00 pm Lg.3549Spiked by Cobb</v>
      </c>
    </row>
    <row r="2753" spans="1:7" x14ac:dyDescent="0.25">
      <c r="A2753">
        <v>1248</v>
      </c>
      <c r="B2753" t="s">
        <v>2621</v>
      </c>
      <c r="C2753" t="s">
        <v>2614</v>
      </c>
      <c r="D2753">
        <v>1286</v>
      </c>
      <c r="E2753">
        <v>1660.5</v>
      </c>
      <c r="F2753">
        <f t="shared" si="42"/>
        <v>7</v>
      </c>
      <c r="G2753" t="str">
        <f>STANDINGS_K[[#This Row],[League]]&amp;STANDINGS_K[[#This Row],[Team]]</f>
        <v>$150 Draft Champions Nov 27 1:00 pm Lg.3549I Roll With Reginald</v>
      </c>
    </row>
    <row r="2754" spans="1:7" x14ac:dyDescent="0.25">
      <c r="A2754">
        <v>1428</v>
      </c>
      <c r="B2754" t="s">
        <v>2620</v>
      </c>
      <c r="C2754" t="s">
        <v>2614</v>
      </c>
      <c r="D2754">
        <v>1264</v>
      </c>
      <c r="E2754">
        <v>1478</v>
      </c>
      <c r="F2754">
        <f t="shared" si="42"/>
        <v>8</v>
      </c>
      <c r="G2754" t="str">
        <f>STANDINGS_K[[#This Row],[League]]&amp;STANDINGS_K[[#This Row],[Team]]</f>
        <v>$150 Draft Champions Nov 27 1:00 pm Lg.3549Augusta Gators</v>
      </c>
    </row>
    <row r="2755" spans="1:7" x14ac:dyDescent="0.25">
      <c r="A2755">
        <v>1906</v>
      </c>
      <c r="B2755" t="s">
        <v>235</v>
      </c>
      <c r="C2755" t="s">
        <v>2614</v>
      </c>
      <c r="D2755">
        <v>1205</v>
      </c>
      <c r="E2755">
        <v>1010.5</v>
      </c>
      <c r="F2755">
        <f t="shared" ref="F2755:F2818" si="43">IF(C2755=C2754,F2754+1,1)</f>
        <v>9</v>
      </c>
      <c r="G2755" t="str">
        <f>STANDINGS_K[[#This Row],[League]]&amp;STANDINGS_K[[#This Row],[Team]]</f>
        <v>$150 Draft Champions Nov 27 1:00 pm Lg.3549Winston The Wolf</v>
      </c>
    </row>
    <row r="2756" spans="1:7" x14ac:dyDescent="0.25">
      <c r="A2756">
        <v>2028</v>
      </c>
      <c r="B2756" t="s">
        <v>2619</v>
      </c>
      <c r="C2756" t="s">
        <v>2614</v>
      </c>
      <c r="D2756">
        <v>1188</v>
      </c>
      <c r="E2756">
        <v>882</v>
      </c>
      <c r="F2756">
        <f t="shared" si="43"/>
        <v>10</v>
      </c>
      <c r="G2756" t="str">
        <f>STANDINGS_K[[#This Row],[League]]&amp;STANDINGS_K[[#This Row],[Team]]</f>
        <v>$150 Draft Champions Nov 27 1:00 pm Lg.3549Gators</v>
      </c>
    </row>
    <row r="2757" spans="1:7" x14ac:dyDescent="0.25">
      <c r="A2757">
        <v>2269</v>
      </c>
      <c r="B2757" t="s">
        <v>2617</v>
      </c>
      <c r="C2757" t="s">
        <v>2614</v>
      </c>
      <c r="D2757">
        <v>1150</v>
      </c>
      <c r="E2757">
        <v>642</v>
      </c>
      <c r="F2757">
        <f t="shared" si="43"/>
        <v>11</v>
      </c>
      <c r="G2757" t="str">
        <f>STANDINGS_K[[#This Row],[League]]&amp;STANDINGS_K[[#This Row],[Team]]</f>
        <v>$150 Draft Champions Nov 27 1:00 pm Lg.3549Poopy Tooth 1</v>
      </c>
    </row>
    <row r="2758" spans="1:7" x14ac:dyDescent="0.25">
      <c r="A2758">
        <v>2298</v>
      </c>
      <c r="B2758" t="s">
        <v>2618</v>
      </c>
      <c r="C2758" t="s">
        <v>2614</v>
      </c>
      <c r="D2758">
        <v>1144</v>
      </c>
      <c r="E2758">
        <v>610</v>
      </c>
      <c r="F2758">
        <f t="shared" si="43"/>
        <v>12</v>
      </c>
      <c r="G2758" t="str">
        <f>STANDINGS_K[[#This Row],[League]]&amp;STANDINGS_K[[#This Row],[Team]]</f>
        <v>$150 Draft Champions Nov 27 1:00 pm Lg.3549Diamond Studs</v>
      </c>
    </row>
    <row r="2759" spans="1:7" x14ac:dyDescent="0.25">
      <c r="A2759">
        <v>2333</v>
      </c>
      <c r="B2759" t="s">
        <v>2613</v>
      </c>
      <c r="C2759" t="s">
        <v>2614</v>
      </c>
      <c r="D2759">
        <v>1138</v>
      </c>
      <c r="E2759">
        <v>576</v>
      </c>
      <c r="F2759">
        <f t="shared" si="43"/>
        <v>13</v>
      </c>
      <c r="G2759" t="str">
        <f>STANDINGS_K[[#This Row],[League]]&amp;STANDINGS_K[[#This Row],[Team]]</f>
        <v>$150 Draft Champions Nov 27 1:00 pm Lg.3549ChipChopChip1</v>
      </c>
    </row>
    <row r="2760" spans="1:7" x14ac:dyDescent="0.25">
      <c r="A2760">
        <v>2686</v>
      </c>
      <c r="B2760" t="s">
        <v>128</v>
      </c>
      <c r="C2760" t="s">
        <v>2614</v>
      </c>
      <c r="D2760">
        <v>1035</v>
      </c>
      <c r="E2760">
        <v>224.5</v>
      </c>
      <c r="F2760">
        <f t="shared" si="43"/>
        <v>14</v>
      </c>
      <c r="G2760" t="str">
        <f>STANDINGS_K[[#This Row],[League]]&amp;STANDINGS_K[[#This Row],[Team]]</f>
        <v>$150 Draft Champions Nov 27 1:00 pm Lg.3549Team Boelkens</v>
      </c>
    </row>
    <row r="2761" spans="1:7" x14ac:dyDescent="0.25">
      <c r="A2761">
        <v>2752</v>
      </c>
      <c r="B2761" t="s">
        <v>2616</v>
      </c>
      <c r="C2761" t="s">
        <v>2614</v>
      </c>
      <c r="D2761">
        <v>1005</v>
      </c>
      <c r="E2761">
        <v>158.5</v>
      </c>
      <c r="F2761">
        <f t="shared" si="43"/>
        <v>15</v>
      </c>
      <c r="G2761" t="str">
        <f>STANDINGS_K[[#This Row],[League]]&amp;STANDINGS_K[[#This Row],[Team]]</f>
        <v>$150 Draft Champions Nov 27 1:00 pm Lg.3549Peppa Puig</v>
      </c>
    </row>
    <row r="2762" spans="1:7" x14ac:dyDescent="0.25">
      <c r="A2762">
        <v>41</v>
      </c>
      <c r="B2762" t="s">
        <v>2626</v>
      </c>
      <c r="C2762" t="s">
        <v>2625</v>
      </c>
      <c r="D2762">
        <v>1527</v>
      </c>
      <c r="E2762">
        <v>2869.5</v>
      </c>
      <c r="F2762">
        <f t="shared" si="43"/>
        <v>1</v>
      </c>
      <c r="G2762" t="str">
        <f>STANDINGS_K[[#This Row],[League]]&amp;STANDINGS_K[[#This Row],[Team]]</f>
        <v>$400 Draft Champions Feb 01 1:00 pm Lg.3644Into the Crypts of Reyes</v>
      </c>
    </row>
    <row r="2763" spans="1:7" x14ac:dyDescent="0.25">
      <c r="A2763">
        <v>206</v>
      </c>
      <c r="B2763" t="s">
        <v>2630</v>
      </c>
      <c r="C2763" t="s">
        <v>2625</v>
      </c>
      <c r="D2763">
        <v>1446</v>
      </c>
      <c r="E2763">
        <v>2704.5</v>
      </c>
      <c r="F2763">
        <f t="shared" si="43"/>
        <v>2</v>
      </c>
      <c r="G2763" t="str">
        <f>STANDINGS_K[[#This Row],[League]]&amp;STANDINGS_K[[#This Row],[Team]]</f>
        <v>$400 Draft Champions Feb 01 1:00 pm Lg.3644Tdot Tanks 3</v>
      </c>
    </row>
    <row r="2764" spans="1:7" x14ac:dyDescent="0.25">
      <c r="A2764">
        <v>309</v>
      </c>
      <c r="B2764" t="s">
        <v>2634</v>
      </c>
      <c r="C2764" t="s">
        <v>2625</v>
      </c>
      <c r="D2764">
        <v>1420</v>
      </c>
      <c r="E2764">
        <v>2603.5</v>
      </c>
      <c r="F2764">
        <f t="shared" si="43"/>
        <v>3</v>
      </c>
      <c r="G2764" t="str">
        <f>STANDINGS_K[[#This Row],[League]]&amp;STANDINGS_K[[#This Row],[Team]]</f>
        <v>$400 Draft Champions Feb 01 1:00 pm Lg.3644Run Like Dixie</v>
      </c>
    </row>
    <row r="2765" spans="1:7" x14ac:dyDescent="0.25">
      <c r="A2765">
        <v>373</v>
      </c>
      <c r="B2765" t="s">
        <v>508</v>
      </c>
      <c r="C2765" t="s">
        <v>2625</v>
      </c>
      <c r="D2765">
        <v>1404</v>
      </c>
      <c r="E2765">
        <v>2538.5</v>
      </c>
      <c r="F2765">
        <f t="shared" si="43"/>
        <v>4</v>
      </c>
      <c r="G2765" t="str">
        <f>STANDINGS_K[[#This Row],[League]]&amp;STANDINGS_K[[#This Row],[Team]]</f>
        <v>$400 Draft Champions Feb 01 1:00 pm Lg.3644Team Robinson</v>
      </c>
    </row>
    <row r="2766" spans="1:7" x14ac:dyDescent="0.25">
      <c r="A2766">
        <v>760</v>
      </c>
      <c r="B2766" t="s">
        <v>2627</v>
      </c>
      <c r="C2766" t="s">
        <v>2625</v>
      </c>
      <c r="D2766">
        <v>1346</v>
      </c>
      <c r="E2766">
        <v>2151.5</v>
      </c>
      <c r="F2766">
        <f t="shared" si="43"/>
        <v>5</v>
      </c>
      <c r="G2766" t="str">
        <f>STANDINGS_K[[#This Row],[League]]&amp;STANDINGS_K[[#This Row],[Team]]</f>
        <v>$400 Draft Champions Feb 01 1:00 pm Lg.3644Team Shovein</v>
      </c>
    </row>
    <row r="2767" spans="1:7" x14ac:dyDescent="0.25">
      <c r="A2767">
        <v>1069</v>
      </c>
      <c r="B2767" t="s">
        <v>361</v>
      </c>
      <c r="C2767" t="s">
        <v>2625</v>
      </c>
      <c r="D2767">
        <v>1309</v>
      </c>
      <c r="E2767">
        <v>1844</v>
      </c>
      <c r="F2767">
        <f t="shared" si="43"/>
        <v>6</v>
      </c>
      <c r="G2767" t="str">
        <f>STANDINGS_K[[#This Row],[League]]&amp;STANDINGS_K[[#This Row],[Team]]</f>
        <v>$400 Draft Champions Feb 01 1:00 pm Lg.3644Team Bevis</v>
      </c>
    </row>
    <row r="2768" spans="1:7" x14ac:dyDescent="0.25">
      <c r="A2768">
        <v>1095</v>
      </c>
      <c r="B2768" t="s">
        <v>2624</v>
      </c>
      <c r="C2768" t="s">
        <v>2625</v>
      </c>
      <c r="D2768">
        <v>1307</v>
      </c>
      <c r="E2768">
        <v>1821</v>
      </c>
      <c r="F2768">
        <f t="shared" si="43"/>
        <v>7</v>
      </c>
      <c r="G2768" t="str">
        <f>STANDINGS_K[[#This Row],[League]]&amp;STANDINGS_K[[#This Row],[Team]]</f>
        <v>$400 Draft Champions Feb 01 1:00 pm Lg.3644Spartans</v>
      </c>
    </row>
    <row r="2769" spans="1:7" x14ac:dyDescent="0.25">
      <c r="A2769">
        <v>1218</v>
      </c>
      <c r="B2769" t="s">
        <v>2633</v>
      </c>
      <c r="C2769" t="s">
        <v>2625</v>
      </c>
      <c r="D2769">
        <v>1291</v>
      </c>
      <c r="E2769">
        <v>1691</v>
      </c>
      <c r="F2769">
        <f t="shared" si="43"/>
        <v>8</v>
      </c>
      <c r="G2769" t="str">
        <f>STANDINGS_K[[#This Row],[League]]&amp;STANDINGS_K[[#This Row],[Team]]</f>
        <v>$400 Draft Champions Feb 01 1:00 pm Lg.3644Draughtsman 2</v>
      </c>
    </row>
    <row r="2770" spans="1:7" x14ac:dyDescent="0.25">
      <c r="A2770">
        <v>1246</v>
      </c>
      <c r="B2770" t="s">
        <v>2629</v>
      </c>
      <c r="C2770" t="s">
        <v>2625</v>
      </c>
      <c r="D2770">
        <v>1287</v>
      </c>
      <c r="E2770">
        <v>1666</v>
      </c>
      <c r="F2770">
        <f t="shared" si="43"/>
        <v>9</v>
      </c>
      <c r="G2770" t="str">
        <f>STANDINGS_K[[#This Row],[League]]&amp;STANDINGS_K[[#This Row],[Team]]</f>
        <v>$400 Draft Champions Feb 01 1:00 pm Lg.3644Lennon/McCartney</v>
      </c>
    </row>
    <row r="2771" spans="1:7" x14ac:dyDescent="0.25">
      <c r="A2771">
        <v>1989</v>
      </c>
      <c r="B2771" t="s">
        <v>2628</v>
      </c>
      <c r="C2771" t="s">
        <v>2625</v>
      </c>
      <c r="D2771">
        <v>1194</v>
      </c>
      <c r="E2771">
        <v>920.5</v>
      </c>
      <c r="F2771">
        <f t="shared" si="43"/>
        <v>10</v>
      </c>
      <c r="G2771" t="str">
        <f>STANDINGS_K[[#This Row],[League]]&amp;STANDINGS_K[[#This Row],[Team]]</f>
        <v>$400 Draft Champions Feb 01 1:00 pm Lg.3644Le Chat Noir</v>
      </c>
    </row>
    <row r="2772" spans="1:7" x14ac:dyDescent="0.25">
      <c r="A2772">
        <v>2060</v>
      </c>
      <c r="B2772" t="s">
        <v>2631</v>
      </c>
      <c r="C2772" t="s">
        <v>2625</v>
      </c>
      <c r="D2772">
        <v>1182</v>
      </c>
      <c r="E2772">
        <v>849</v>
      </c>
      <c r="F2772">
        <f t="shared" si="43"/>
        <v>11</v>
      </c>
      <c r="G2772" t="str">
        <f>STANDINGS_K[[#This Row],[League]]&amp;STANDINGS_K[[#This Row],[Team]]</f>
        <v>$400 Draft Champions Feb 01 1:00 pm Lg.3644Dangle - snipe</v>
      </c>
    </row>
    <row r="2773" spans="1:7" x14ac:dyDescent="0.25">
      <c r="A2773">
        <v>2186</v>
      </c>
      <c r="B2773" t="s">
        <v>144</v>
      </c>
      <c r="C2773" t="s">
        <v>2625</v>
      </c>
      <c r="D2773">
        <v>1163</v>
      </c>
      <c r="E2773">
        <v>727.5</v>
      </c>
      <c r="F2773">
        <f t="shared" si="43"/>
        <v>12</v>
      </c>
      <c r="G2773" t="str">
        <f>STANDINGS_K[[#This Row],[League]]&amp;STANDINGS_K[[#This Row],[Team]]</f>
        <v>$400 Draft Champions Feb 01 1:00 pm Lg.3644Team Burns</v>
      </c>
    </row>
    <row r="2774" spans="1:7" x14ac:dyDescent="0.25">
      <c r="A2774">
        <v>2241</v>
      </c>
      <c r="B2774" t="s">
        <v>335</v>
      </c>
      <c r="C2774" t="s">
        <v>2625</v>
      </c>
      <c r="D2774">
        <v>1155</v>
      </c>
      <c r="E2774">
        <v>674.5</v>
      </c>
      <c r="F2774">
        <f t="shared" si="43"/>
        <v>13</v>
      </c>
      <c r="G2774" t="str">
        <f>STANDINGS_K[[#This Row],[League]]&amp;STANDINGS_K[[#This Row],[Team]]</f>
        <v>$400 Draft Champions Feb 01 1:00 pm Lg.3644deadmoneyE</v>
      </c>
    </row>
    <row r="2775" spans="1:7" x14ac:dyDescent="0.25">
      <c r="A2775">
        <v>2321</v>
      </c>
      <c r="B2775" t="s">
        <v>2632</v>
      </c>
      <c r="C2775" t="s">
        <v>2625</v>
      </c>
      <c r="D2775">
        <v>1142</v>
      </c>
      <c r="E2775">
        <v>594</v>
      </c>
      <c r="F2775">
        <f t="shared" si="43"/>
        <v>14</v>
      </c>
      <c r="G2775" t="str">
        <f>STANDINGS_K[[#This Row],[League]]&amp;STANDINGS_K[[#This Row],[Team]]</f>
        <v>$400 Draft Champions Feb 01 1:00 pm Lg.3644The O-Faces</v>
      </c>
    </row>
    <row r="2776" spans="1:7" x14ac:dyDescent="0.25">
      <c r="A2776">
        <v>2427</v>
      </c>
      <c r="B2776" t="s">
        <v>889</v>
      </c>
      <c r="C2776" t="s">
        <v>2625</v>
      </c>
      <c r="D2776">
        <v>1116</v>
      </c>
      <c r="E2776">
        <v>485</v>
      </c>
      <c r="F2776">
        <f t="shared" si="43"/>
        <v>15</v>
      </c>
      <c r="G2776" t="str">
        <f>STANDINGS_K[[#This Row],[League]]&amp;STANDINGS_K[[#This Row],[Team]]</f>
        <v>$400 Draft Champions Feb 01 1:00 pm Lg.3644Team Thompson</v>
      </c>
    </row>
    <row r="2777" spans="1:7" x14ac:dyDescent="0.25">
      <c r="A2777">
        <v>1</v>
      </c>
      <c r="B2777" t="s">
        <v>202</v>
      </c>
      <c r="C2777" t="s">
        <v>2636</v>
      </c>
      <c r="D2777">
        <v>1692</v>
      </c>
      <c r="E2777">
        <v>2910</v>
      </c>
      <c r="F2777">
        <f t="shared" si="43"/>
        <v>1</v>
      </c>
      <c r="G2777" t="str">
        <f>STANDINGS_K[[#This Row],[League]]&amp;STANDINGS_K[[#This Row],[Team]]</f>
        <v>$400 Draft Champions Feb 06 1:00 pm Lg.3660One for the Dagger</v>
      </c>
    </row>
    <row r="2778" spans="1:7" x14ac:dyDescent="0.25">
      <c r="A2778">
        <v>357</v>
      </c>
      <c r="B2778" t="s">
        <v>2638</v>
      </c>
      <c r="C2778" t="s">
        <v>2636</v>
      </c>
      <c r="D2778">
        <v>1408</v>
      </c>
      <c r="E2778">
        <v>2559</v>
      </c>
      <c r="F2778">
        <f t="shared" si="43"/>
        <v>2</v>
      </c>
      <c r="G2778" t="str">
        <f>STANDINGS_K[[#This Row],[League]]&amp;STANDINGS_K[[#This Row],[Team]]</f>
        <v>$400 Draft Champions Feb 06 1:00 pm Lg.3660ctmbb iv</v>
      </c>
    </row>
    <row r="2779" spans="1:7" x14ac:dyDescent="0.25">
      <c r="A2779">
        <v>671</v>
      </c>
      <c r="B2779" t="s">
        <v>267</v>
      </c>
      <c r="C2779" t="s">
        <v>2636</v>
      </c>
      <c r="D2779">
        <v>1356</v>
      </c>
      <c r="E2779">
        <v>2242.5</v>
      </c>
      <c r="F2779">
        <f t="shared" si="43"/>
        <v>3</v>
      </c>
      <c r="G2779" t="str">
        <f>STANDINGS_K[[#This Row],[League]]&amp;STANDINGS_K[[#This Row],[Team]]</f>
        <v>$400 Draft Champions Feb 06 1:00 pm Lg.3660Team Ratner</v>
      </c>
    </row>
    <row r="2780" spans="1:7" x14ac:dyDescent="0.25">
      <c r="A2780">
        <v>753</v>
      </c>
      <c r="B2780" t="s">
        <v>190</v>
      </c>
      <c r="C2780" t="s">
        <v>2636</v>
      </c>
      <c r="D2780">
        <v>1347</v>
      </c>
      <c r="E2780">
        <v>2162.5</v>
      </c>
      <c r="F2780">
        <f t="shared" si="43"/>
        <v>4</v>
      </c>
      <c r="G2780" t="str">
        <f>STANDINGS_K[[#This Row],[League]]&amp;STANDINGS_K[[#This Row],[Team]]</f>
        <v>$400 Draft Champions Feb 06 1:00 pm Lg.3660Teheran You Apart</v>
      </c>
    </row>
    <row r="2781" spans="1:7" x14ac:dyDescent="0.25">
      <c r="A2781">
        <v>755</v>
      </c>
      <c r="B2781" t="s">
        <v>448</v>
      </c>
      <c r="C2781" t="s">
        <v>2636</v>
      </c>
      <c r="D2781">
        <v>1347</v>
      </c>
      <c r="E2781">
        <v>2162.5</v>
      </c>
      <c r="F2781">
        <f t="shared" si="43"/>
        <v>5</v>
      </c>
      <c r="G2781" t="str">
        <f>STANDINGS_K[[#This Row],[League]]&amp;STANDINGS_K[[#This Row],[Team]]</f>
        <v>$400 Draft Champions Feb 06 1:00 pm Lg.3660The Chameleons</v>
      </c>
    </row>
    <row r="2782" spans="1:7" x14ac:dyDescent="0.25">
      <c r="A2782">
        <v>1315</v>
      </c>
      <c r="B2782" t="s">
        <v>2635</v>
      </c>
      <c r="C2782" t="s">
        <v>2636</v>
      </c>
      <c r="D2782">
        <v>1276</v>
      </c>
      <c r="E2782">
        <v>1591.5</v>
      </c>
      <c r="F2782">
        <f t="shared" si="43"/>
        <v>6</v>
      </c>
      <c r="G2782" t="str">
        <f>STANDINGS_K[[#This Row],[League]]&amp;STANDINGS_K[[#This Row],[Team]]</f>
        <v>$400 Draft Champions Feb 06 1:00 pm Lg.3660DC Dogo 4</v>
      </c>
    </row>
    <row r="2783" spans="1:7" x14ac:dyDescent="0.25">
      <c r="A2783">
        <v>1546</v>
      </c>
      <c r="B2783" t="s">
        <v>2639</v>
      </c>
      <c r="C2783" t="s">
        <v>2636</v>
      </c>
      <c r="D2783">
        <v>1251</v>
      </c>
      <c r="E2783">
        <v>1369</v>
      </c>
      <c r="F2783">
        <f t="shared" si="43"/>
        <v>7</v>
      </c>
      <c r="G2783" t="str">
        <f>STANDINGS_K[[#This Row],[League]]&amp;STANDINGS_K[[#This Row],[Team]]</f>
        <v>$400 Draft Champions Feb 06 1:00 pm Lg.3660Team Pucci</v>
      </c>
    </row>
    <row r="2784" spans="1:7" x14ac:dyDescent="0.25">
      <c r="A2784">
        <v>1720</v>
      </c>
      <c r="B2784" t="s">
        <v>206</v>
      </c>
      <c r="C2784" t="s">
        <v>2636</v>
      </c>
      <c r="D2784">
        <v>1230</v>
      </c>
      <c r="E2784">
        <v>1192.5</v>
      </c>
      <c r="F2784">
        <f t="shared" si="43"/>
        <v>8</v>
      </c>
      <c r="G2784" t="str">
        <f>STANDINGS_K[[#This Row],[League]]&amp;STANDINGS_K[[#This Row],[Team]]</f>
        <v>$400 Draft Champions Feb 06 1:00 pm Lg.3660Team Eroh</v>
      </c>
    </row>
    <row r="2785" spans="1:7" x14ac:dyDescent="0.25">
      <c r="A2785">
        <v>1865</v>
      </c>
      <c r="B2785" t="s">
        <v>204</v>
      </c>
      <c r="C2785" t="s">
        <v>2636</v>
      </c>
      <c r="D2785">
        <v>1209</v>
      </c>
      <c r="E2785">
        <v>1044.5</v>
      </c>
      <c r="F2785">
        <f t="shared" si="43"/>
        <v>9</v>
      </c>
      <c r="G2785" t="str">
        <f>STANDINGS_K[[#This Row],[League]]&amp;STANDINGS_K[[#This Row],[Team]]</f>
        <v>$400 Draft Champions Feb 06 1:00 pm Lg.3660Cosmos</v>
      </c>
    </row>
    <row r="2786" spans="1:7" x14ac:dyDescent="0.25">
      <c r="A2786">
        <v>2102</v>
      </c>
      <c r="B2786" t="s">
        <v>2641</v>
      </c>
      <c r="C2786" t="s">
        <v>2636</v>
      </c>
      <c r="D2786">
        <v>1176</v>
      </c>
      <c r="E2786">
        <v>812</v>
      </c>
      <c r="F2786">
        <f t="shared" si="43"/>
        <v>10</v>
      </c>
      <c r="G2786" t="str">
        <f>STANDINGS_K[[#This Row],[League]]&amp;STANDINGS_K[[#This Row],[Team]]</f>
        <v>$400 Draft Champions Feb 06 1:00 pm Lg.3660Starfishmn 0206</v>
      </c>
    </row>
    <row r="2787" spans="1:7" x14ac:dyDescent="0.25">
      <c r="A2787">
        <v>2141</v>
      </c>
      <c r="B2787" t="s">
        <v>402</v>
      </c>
      <c r="C2787" t="s">
        <v>2636</v>
      </c>
      <c r="D2787">
        <v>1169</v>
      </c>
      <c r="E2787">
        <v>772</v>
      </c>
      <c r="F2787">
        <f t="shared" si="43"/>
        <v>11</v>
      </c>
      <c r="G2787" t="str">
        <f>STANDINGS_K[[#This Row],[League]]&amp;STANDINGS_K[[#This Row],[Team]]</f>
        <v>$400 Draft Champions Feb 06 1:00 pm Lg.3660Team Leonard</v>
      </c>
    </row>
    <row r="2788" spans="1:7" x14ac:dyDescent="0.25">
      <c r="A2788">
        <v>2278</v>
      </c>
      <c r="B2788" t="s">
        <v>2640</v>
      </c>
      <c r="C2788" t="s">
        <v>2636</v>
      </c>
      <c r="D2788">
        <v>1148</v>
      </c>
      <c r="E2788">
        <v>634.5</v>
      </c>
      <c r="F2788">
        <f t="shared" si="43"/>
        <v>12</v>
      </c>
      <c r="G2788" t="str">
        <f>STANDINGS_K[[#This Row],[League]]&amp;STANDINGS_K[[#This Row],[Team]]</f>
        <v>$400 Draft Champions Feb 06 1:00 pm Lg.3660Your Daddy</v>
      </c>
    </row>
    <row r="2789" spans="1:7" x14ac:dyDescent="0.25">
      <c r="A2789">
        <v>2404</v>
      </c>
      <c r="B2789" t="s">
        <v>174</v>
      </c>
      <c r="C2789" t="s">
        <v>2636</v>
      </c>
      <c r="D2789">
        <v>1122</v>
      </c>
      <c r="E2789">
        <v>508</v>
      </c>
      <c r="F2789">
        <f t="shared" si="43"/>
        <v>13</v>
      </c>
      <c r="G2789" t="str">
        <f>STANDINGS_K[[#This Row],[League]]&amp;STANDINGS_K[[#This Row],[Team]]</f>
        <v>$400 Draft Champions Feb 06 1:00 pm Lg.3660Team Phillips</v>
      </c>
    </row>
    <row r="2790" spans="1:7" x14ac:dyDescent="0.25">
      <c r="A2790">
        <v>2594</v>
      </c>
      <c r="B2790" t="s">
        <v>889</v>
      </c>
      <c r="C2790" t="s">
        <v>2636</v>
      </c>
      <c r="D2790">
        <v>1072</v>
      </c>
      <c r="E2790">
        <v>317</v>
      </c>
      <c r="F2790">
        <f t="shared" si="43"/>
        <v>14</v>
      </c>
      <c r="G2790" t="str">
        <f>STANDINGS_K[[#This Row],[League]]&amp;STANDINGS_K[[#This Row],[Team]]</f>
        <v>$400 Draft Champions Feb 06 1:00 pm Lg.3660Team Thompson</v>
      </c>
    </row>
    <row r="2791" spans="1:7" x14ac:dyDescent="0.25">
      <c r="A2791">
        <v>2759</v>
      </c>
      <c r="B2791" t="s">
        <v>2637</v>
      </c>
      <c r="C2791" t="s">
        <v>2636</v>
      </c>
      <c r="D2791">
        <v>1002</v>
      </c>
      <c r="E2791">
        <v>152.5</v>
      </c>
      <c r="F2791">
        <f t="shared" si="43"/>
        <v>15</v>
      </c>
      <c r="G2791" t="str">
        <f>STANDINGS_K[[#This Row],[League]]&amp;STANDINGS_K[[#This Row],[Team]]</f>
        <v>$400 Draft Champions Feb 06 1:00 pm Lg.3660Team Beckey</v>
      </c>
    </row>
    <row r="2792" spans="1:7" x14ac:dyDescent="0.25">
      <c r="A2792">
        <v>189</v>
      </c>
      <c r="B2792" t="s">
        <v>2645</v>
      </c>
      <c r="C2792" t="s">
        <v>2642</v>
      </c>
      <c r="D2792">
        <v>1454</v>
      </c>
      <c r="E2792">
        <v>2723</v>
      </c>
      <c r="F2792">
        <f t="shared" si="43"/>
        <v>1</v>
      </c>
      <c r="G2792" t="str">
        <f>STANDINGS_K[[#This Row],[League]]&amp;STANDINGS_K[[#This Row],[Team]]</f>
        <v>$400 Draft Champions Feb 13 1:00 pm Lg.3694Who's Your Papi?</v>
      </c>
    </row>
    <row r="2793" spans="1:7" x14ac:dyDescent="0.25">
      <c r="A2793">
        <v>333</v>
      </c>
      <c r="B2793" t="s">
        <v>429</v>
      </c>
      <c r="C2793" t="s">
        <v>2642</v>
      </c>
      <c r="D2793">
        <v>1412</v>
      </c>
      <c r="E2793">
        <v>2579</v>
      </c>
      <c r="F2793">
        <f t="shared" si="43"/>
        <v>2</v>
      </c>
      <c r="G2793" t="str">
        <f>STANDINGS_K[[#This Row],[League]]&amp;STANDINGS_K[[#This Row],[Team]]</f>
        <v>$400 Draft Champions Feb 13 1:00 pm Lg.3694Team Daino</v>
      </c>
    </row>
    <row r="2794" spans="1:7" x14ac:dyDescent="0.25">
      <c r="A2794">
        <v>344</v>
      </c>
      <c r="B2794" t="s">
        <v>2648</v>
      </c>
      <c r="C2794" t="s">
        <v>2642</v>
      </c>
      <c r="D2794">
        <v>1409</v>
      </c>
      <c r="E2794">
        <v>2568</v>
      </c>
      <c r="F2794">
        <f t="shared" si="43"/>
        <v>3</v>
      </c>
      <c r="G2794" t="str">
        <f>STANDINGS_K[[#This Row],[League]]&amp;STANDINGS_K[[#This Row],[Team]]</f>
        <v>$400 Draft Champions Feb 13 1:00 pm Lg.3694Side Boy</v>
      </c>
    </row>
    <row r="2795" spans="1:7" x14ac:dyDescent="0.25">
      <c r="A2795">
        <v>537</v>
      </c>
      <c r="B2795" t="s">
        <v>245</v>
      </c>
      <c r="C2795" t="s">
        <v>2642</v>
      </c>
      <c r="D2795">
        <v>1379</v>
      </c>
      <c r="E2795">
        <v>2374</v>
      </c>
      <c r="F2795">
        <f t="shared" si="43"/>
        <v>4</v>
      </c>
      <c r="G2795" t="str">
        <f>STANDINGS_K[[#This Row],[League]]&amp;STANDINGS_K[[#This Row],[Team]]</f>
        <v>$400 Draft Champions Feb 13 1:00 pm Lg.3694Fresh Ripe Peaches</v>
      </c>
    </row>
    <row r="2796" spans="1:7" x14ac:dyDescent="0.25">
      <c r="A2796">
        <v>543</v>
      </c>
      <c r="B2796" t="s">
        <v>2650</v>
      </c>
      <c r="C2796" t="s">
        <v>2642</v>
      </c>
      <c r="D2796">
        <v>1378</v>
      </c>
      <c r="E2796">
        <v>2368.5</v>
      </c>
      <c r="F2796">
        <f t="shared" si="43"/>
        <v>5</v>
      </c>
      <c r="G2796" t="str">
        <f>STANDINGS_K[[#This Row],[League]]&amp;STANDINGS_K[[#This Row],[Team]]</f>
        <v>$400 Draft Champions Feb 13 1:00 pm Lg.3694JonesCurtisW DC1</v>
      </c>
    </row>
    <row r="2797" spans="1:7" x14ac:dyDescent="0.25">
      <c r="A2797">
        <v>820</v>
      </c>
      <c r="B2797" t="s">
        <v>206</v>
      </c>
      <c r="C2797" t="s">
        <v>2642</v>
      </c>
      <c r="D2797">
        <v>1337</v>
      </c>
      <c r="E2797">
        <v>2090.5</v>
      </c>
      <c r="F2797">
        <f t="shared" si="43"/>
        <v>6</v>
      </c>
      <c r="G2797" t="str">
        <f>STANDINGS_K[[#This Row],[League]]&amp;STANDINGS_K[[#This Row],[Team]]</f>
        <v>$400 Draft Champions Feb 13 1:00 pm Lg.3694Team Eroh</v>
      </c>
    </row>
    <row r="2798" spans="1:7" x14ac:dyDescent="0.25">
      <c r="A2798">
        <v>937</v>
      </c>
      <c r="B2798" t="s">
        <v>2651</v>
      </c>
      <c r="C2798" t="s">
        <v>2642</v>
      </c>
      <c r="D2798">
        <v>1325</v>
      </c>
      <c r="E2798">
        <v>1974.5</v>
      </c>
      <c r="F2798">
        <f t="shared" si="43"/>
        <v>7</v>
      </c>
      <c r="G2798" t="str">
        <f>STANDINGS_K[[#This Row],[League]]&amp;STANDINGS_K[[#This Row],[Team]]</f>
        <v>$400 Draft Champions Feb 13 1:00 pm Lg.3694Showstoppin'</v>
      </c>
    </row>
    <row r="2799" spans="1:7" x14ac:dyDescent="0.25">
      <c r="A2799">
        <v>1601</v>
      </c>
      <c r="B2799" t="s">
        <v>2643</v>
      </c>
      <c r="C2799" t="s">
        <v>2642</v>
      </c>
      <c r="D2799">
        <v>1245</v>
      </c>
      <c r="E2799">
        <v>1307</v>
      </c>
      <c r="F2799">
        <f t="shared" si="43"/>
        <v>8</v>
      </c>
      <c r="G2799" t="str">
        <f>STANDINGS_K[[#This Row],[League]]&amp;STANDINGS_K[[#This Row],[Team]]</f>
        <v>$400 Draft Champions Feb 13 1:00 pm Lg.3694Badlanders</v>
      </c>
    </row>
    <row r="2800" spans="1:7" x14ac:dyDescent="0.25">
      <c r="A2800">
        <v>1609</v>
      </c>
      <c r="B2800" t="s">
        <v>1557</v>
      </c>
      <c r="C2800" t="s">
        <v>2642</v>
      </c>
      <c r="D2800">
        <v>1244</v>
      </c>
      <c r="E2800">
        <v>1301.5</v>
      </c>
      <c r="F2800">
        <f t="shared" si="43"/>
        <v>9</v>
      </c>
      <c r="G2800" t="str">
        <f>STANDINGS_K[[#This Row],[League]]&amp;STANDINGS_K[[#This Row],[Team]]</f>
        <v>$400 Draft Champions Feb 13 1:00 pm Lg.3694Team Casey</v>
      </c>
    </row>
    <row r="2801" spans="1:7" x14ac:dyDescent="0.25">
      <c r="A2801">
        <v>1770</v>
      </c>
      <c r="B2801" t="s">
        <v>2646</v>
      </c>
      <c r="C2801" t="s">
        <v>2642</v>
      </c>
      <c r="D2801">
        <v>1222</v>
      </c>
      <c r="E2801">
        <v>1139</v>
      </c>
      <c r="F2801">
        <f t="shared" si="43"/>
        <v>10</v>
      </c>
      <c r="G2801" t="str">
        <f>STANDINGS_K[[#This Row],[League]]&amp;STANDINGS_K[[#This Row],[Team]]</f>
        <v>$400 Draft Champions Feb 13 1:00 pm Lg.3694Dallas Ruscoe</v>
      </c>
    </row>
    <row r="2802" spans="1:7" x14ac:dyDescent="0.25">
      <c r="A2802">
        <v>2050</v>
      </c>
      <c r="B2802" t="s">
        <v>2644</v>
      </c>
      <c r="C2802" t="s">
        <v>2642</v>
      </c>
      <c r="D2802">
        <v>1184</v>
      </c>
      <c r="E2802">
        <v>862.5</v>
      </c>
      <c r="F2802">
        <f t="shared" si="43"/>
        <v>11</v>
      </c>
      <c r="G2802" t="str">
        <f>STANDINGS_K[[#This Row],[League]]&amp;STANDINGS_K[[#This Row],[Team]]</f>
        <v>$400 Draft Champions Feb 13 1:00 pm Lg.3694Somos Familia</v>
      </c>
    </row>
    <row r="2803" spans="1:7" x14ac:dyDescent="0.25">
      <c r="A2803">
        <v>2178</v>
      </c>
      <c r="B2803" t="s">
        <v>726</v>
      </c>
      <c r="C2803" t="s">
        <v>2642</v>
      </c>
      <c r="D2803">
        <v>1164</v>
      </c>
      <c r="E2803">
        <v>736</v>
      </c>
      <c r="F2803">
        <f t="shared" si="43"/>
        <v>12</v>
      </c>
      <c r="G2803" t="str">
        <f>STANDINGS_K[[#This Row],[League]]&amp;STANDINGS_K[[#This Row],[Team]]</f>
        <v>$400 Draft Champions Feb 13 1:00 pm Lg.3694Team Warner</v>
      </c>
    </row>
    <row r="2804" spans="1:7" x14ac:dyDescent="0.25">
      <c r="A2804">
        <v>2216</v>
      </c>
      <c r="B2804" t="s">
        <v>2649</v>
      </c>
      <c r="C2804" t="s">
        <v>2642</v>
      </c>
      <c r="D2804">
        <v>1158</v>
      </c>
      <c r="E2804">
        <v>694</v>
      </c>
      <c r="F2804">
        <f t="shared" si="43"/>
        <v>13</v>
      </c>
      <c r="G2804" t="str">
        <f>STANDINGS_K[[#This Row],[League]]&amp;STANDINGS_K[[#This Row],[Team]]</f>
        <v>$400 Draft Champions Feb 13 1:00 pm Lg.3694Go Crazy Folks Go Crazy</v>
      </c>
    </row>
    <row r="2805" spans="1:7" x14ac:dyDescent="0.25">
      <c r="A2805">
        <v>2336</v>
      </c>
      <c r="B2805" t="s">
        <v>2652</v>
      </c>
      <c r="C2805" t="s">
        <v>2642</v>
      </c>
      <c r="D2805">
        <v>1138</v>
      </c>
      <c r="E2805">
        <v>576</v>
      </c>
      <c r="F2805">
        <f t="shared" si="43"/>
        <v>14</v>
      </c>
      <c r="G2805" t="str">
        <f>STANDINGS_K[[#This Row],[League]]&amp;STANDINGS_K[[#This Row],[Team]]</f>
        <v>$400 Draft Champions Feb 13 1:00 pm Lg.3694Starfishmn 0213</v>
      </c>
    </row>
    <row r="2806" spans="1:7" x14ac:dyDescent="0.25">
      <c r="A2806">
        <v>2896</v>
      </c>
      <c r="B2806" t="s">
        <v>2647</v>
      </c>
      <c r="C2806" t="s">
        <v>2642</v>
      </c>
      <c r="D2806">
        <v>842</v>
      </c>
      <c r="E2806">
        <v>14.5</v>
      </c>
      <c r="F2806">
        <f t="shared" si="43"/>
        <v>15</v>
      </c>
      <c r="G2806" t="str">
        <f>STANDINGS_K[[#This Row],[League]]&amp;STANDINGS_K[[#This Row],[Team]]</f>
        <v>$400 Draft Champions Feb 13 1:00 pm Lg.3694CHIN MUSIC</v>
      </c>
    </row>
    <row r="2807" spans="1:7" x14ac:dyDescent="0.25">
      <c r="A2807">
        <v>87</v>
      </c>
      <c r="B2807" t="s">
        <v>244</v>
      </c>
      <c r="C2807" t="s">
        <v>2653</v>
      </c>
      <c r="D2807">
        <v>1493</v>
      </c>
      <c r="E2807">
        <v>2822</v>
      </c>
      <c r="F2807">
        <f t="shared" si="43"/>
        <v>1</v>
      </c>
      <c r="G2807" t="str">
        <f>STANDINGS_K[[#This Row],[League]]&amp;STANDINGS_K[[#This Row],[Team]]</f>
        <v>$400 Draft Champions Feb 20 1:00 pm Lg.3735Queen Team</v>
      </c>
    </row>
    <row r="2808" spans="1:7" x14ac:dyDescent="0.25">
      <c r="A2808">
        <v>111</v>
      </c>
      <c r="B2808" t="s">
        <v>1159</v>
      </c>
      <c r="C2808" t="s">
        <v>2653</v>
      </c>
      <c r="D2808">
        <v>1482</v>
      </c>
      <c r="E2808">
        <v>2801</v>
      </c>
      <c r="F2808">
        <f t="shared" si="43"/>
        <v>2</v>
      </c>
      <c r="G2808" t="str">
        <f>STANDINGS_K[[#This Row],[League]]&amp;STANDINGS_K[[#This Row],[Team]]</f>
        <v>$400 Draft Champions Feb 20 1:00 pm Lg.3735Infinity Management</v>
      </c>
    </row>
    <row r="2809" spans="1:7" x14ac:dyDescent="0.25">
      <c r="A2809">
        <v>126</v>
      </c>
      <c r="B2809" t="s">
        <v>2658</v>
      </c>
      <c r="C2809" t="s">
        <v>2653</v>
      </c>
      <c r="D2809">
        <v>1475</v>
      </c>
      <c r="E2809">
        <v>2784</v>
      </c>
      <c r="F2809">
        <f t="shared" si="43"/>
        <v>3</v>
      </c>
      <c r="G2809" t="str">
        <f>STANDINGS_K[[#This Row],[League]]&amp;STANDINGS_K[[#This Row],[Team]]</f>
        <v>$400 Draft Champions Feb 20 1:00 pm Lg.3735Getpaddled</v>
      </c>
    </row>
    <row r="2810" spans="1:7" x14ac:dyDescent="0.25">
      <c r="A2810">
        <v>348</v>
      </c>
      <c r="B2810" t="s">
        <v>2655</v>
      </c>
      <c r="C2810" t="s">
        <v>2653</v>
      </c>
      <c r="D2810">
        <v>1408</v>
      </c>
      <c r="E2810">
        <v>2559</v>
      </c>
      <c r="F2810">
        <f t="shared" si="43"/>
        <v>4</v>
      </c>
      <c r="G2810" t="str">
        <f>STANDINGS_K[[#This Row],[League]]&amp;STANDINGS_K[[#This Row],[Team]]</f>
        <v>$400 Draft Champions Feb 20 1:00 pm Lg.3735Baby Brooke's Baseball Bats</v>
      </c>
    </row>
    <row r="2811" spans="1:7" x14ac:dyDescent="0.25">
      <c r="A2811">
        <v>574</v>
      </c>
      <c r="B2811" t="s">
        <v>517</v>
      </c>
      <c r="C2811" t="s">
        <v>2653</v>
      </c>
      <c r="D2811">
        <v>1372</v>
      </c>
      <c r="E2811">
        <v>2339.5</v>
      </c>
      <c r="F2811">
        <f t="shared" si="43"/>
        <v>5</v>
      </c>
      <c r="G2811" t="str">
        <f>STANDINGS_K[[#This Row],[League]]&amp;STANDINGS_K[[#This Row],[Team]]</f>
        <v>$400 Draft Champions Feb 20 1:00 pm Lg.3735Starfishmn 0220</v>
      </c>
    </row>
    <row r="2812" spans="1:7" x14ac:dyDescent="0.25">
      <c r="A2812">
        <v>1224</v>
      </c>
      <c r="B2812" t="s">
        <v>2660</v>
      </c>
      <c r="C2812" t="s">
        <v>2653</v>
      </c>
      <c r="D2812">
        <v>1290</v>
      </c>
      <c r="E2812">
        <v>1684.5</v>
      </c>
      <c r="F2812">
        <f t="shared" si="43"/>
        <v>6</v>
      </c>
      <c r="G2812" t="str">
        <f>STANDINGS_K[[#This Row],[League]]&amp;STANDINGS_K[[#This Row],[Team]]</f>
        <v>$400 Draft Champions Feb 20 1:00 pm Lg.3735Liars &amp; Felons #11</v>
      </c>
    </row>
    <row r="2813" spans="1:7" x14ac:dyDescent="0.25">
      <c r="A2813">
        <v>1864</v>
      </c>
      <c r="B2813" t="s">
        <v>2657</v>
      </c>
      <c r="C2813" t="s">
        <v>2653</v>
      </c>
      <c r="D2813">
        <v>1209</v>
      </c>
      <c r="E2813">
        <v>1044.5</v>
      </c>
      <c r="F2813">
        <f t="shared" si="43"/>
        <v>7</v>
      </c>
      <c r="G2813" t="str">
        <f>STANDINGS_K[[#This Row],[League]]&amp;STANDINGS_K[[#This Row],[Team]]</f>
        <v>$400 Draft Champions Feb 20 1:00 pm Lg.3735Charm City Rats</v>
      </c>
    </row>
    <row r="2814" spans="1:7" x14ac:dyDescent="0.25">
      <c r="A2814">
        <v>1867</v>
      </c>
      <c r="B2814" t="s">
        <v>200</v>
      </c>
      <c r="C2814" t="s">
        <v>2653</v>
      </c>
      <c r="D2814">
        <v>1209</v>
      </c>
      <c r="E2814">
        <v>1044.5</v>
      </c>
      <c r="F2814">
        <f t="shared" si="43"/>
        <v>8</v>
      </c>
      <c r="G2814" t="str">
        <f>STANDINGS_K[[#This Row],[League]]&amp;STANDINGS_K[[#This Row],[Team]]</f>
        <v>$400 Draft Champions Feb 20 1:00 pm Lg.3735Stealing from Romeo</v>
      </c>
    </row>
    <row r="2815" spans="1:7" x14ac:dyDescent="0.25">
      <c r="A2815">
        <v>1888</v>
      </c>
      <c r="B2815" t="s">
        <v>80</v>
      </c>
      <c r="C2815" t="s">
        <v>2653</v>
      </c>
      <c r="D2815">
        <v>1206</v>
      </c>
      <c r="E2815">
        <v>1023</v>
      </c>
      <c r="F2815">
        <f t="shared" si="43"/>
        <v>9</v>
      </c>
      <c r="G2815" t="str">
        <f>STANDINGS_K[[#This Row],[League]]&amp;STANDINGS_K[[#This Row],[Team]]</f>
        <v>$400 Draft Champions Feb 20 1:00 pm Lg.3735Sleepahs and Keepahs</v>
      </c>
    </row>
    <row r="2816" spans="1:7" x14ac:dyDescent="0.25">
      <c r="A2816">
        <v>2063</v>
      </c>
      <c r="B2816" t="s">
        <v>249</v>
      </c>
      <c r="C2816" t="s">
        <v>2653</v>
      </c>
      <c r="D2816">
        <v>1182</v>
      </c>
      <c r="E2816">
        <v>849</v>
      </c>
      <c r="F2816">
        <f t="shared" si="43"/>
        <v>10</v>
      </c>
      <c r="G2816" t="str">
        <f>STANDINGS_K[[#This Row],[League]]&amp;STANDINGS_K[[#This Row],[Team]]</f>
        <v>$400 Draft Champions Feb 20 1:00 pm Lg.3735OC Wolverines</v>
      </c>
    </row>
    <row r="2817" spans="1:7" x14ac:dyDescent="0.25">
      <c r="A2817">
        <v>2088</v>
      </c>
      <c r="B2817" t="s">
        <v>267</v>
      </c>
      <c r="C2817" t="s">
        <v>2653</v>
      </c>
      <c r="D2817">
        <v>1178</v>
      </c>
      <c r="E2817">
        <v>823.5</v>
      </c>
      <c r="F2817">
        <f t="shared" si="43"/>
        <v>11</v>
      </c>
      <c r="G2817" t="str">
        <f>STANDINGS_K[[#This Row],[League]]&amp;STANDINGS_K[[#This Row],[Team]]</f>
        <v>$400 Draft Champions Feb 20 1:00 pm Lg.3735Team Ratner</v>
      </c>
    </row>
    <row r="2818" spans="1:7" x14ac:dyDescent="0.25">
      <c r="A2818">
        <v>2142</v>
      </c>
      <c r="B2818" t="s">
        <v>77</v>
      </c>
      <c r="C2818" t="s">
        <v>2653</v>
      </c>
      <c r="D2818">
        <v>1169</v>
      </c>
      <c r="E2818">
        <v>772</v>
      </c>
      <c r="F2818">
        <f t="shared" si="43"/>
        <v>12</v>
      </c>
      <c r="G2818" t="str">
        <f>STANDINGS_K[[#This Row],[League]]&amp;STANDINGS_K[[#This Row],[Team]]</f>
        <v>$400 Draft Champions Feb 20 1:00 pm Lg.3735Team Taylor</v>
      </c>
    </row>
    <row r="2819" spans="1:7" x14ac:dyDescent="0.25">
      <c r="A2819">
        <v>2260</v>
      </c>
      <c r="B2819" t="s">
        <v>2659</v>
      </c>
      <c r="C2819" t="s">
        <v>2653</v>
      </c>
      <c r="D2819">
        <v>1152</v>
      </c>
      <c r="E2819">
        <v>653</v>
      </c>
      <c r="F2819">
        <f t="shared" ref="F2819:F2881" si="44">IF(C2819=C2818,F2818+1,1)</f>
        <v>13</v>
      </c>
      <c r="G2819" t="str">
        <f>STANDINGS_K[[#This Row],[League]]&amp;STANDINGS_K[[#This Row],[Team]]</f>
        <v>$400 Draft Champions Feb 20 1:00 pm Lg.3735Team Wurm</v>
      </c>
    </row>
    <row r="2820" spans="1:7" x14ac:dyDescent="0.25">
      <c r="A2820">
        <v>2576</v>
      </c>
      <c r="B2820" t="s">
        <v>2656</v>
      </c>
      <c r="C2820" t="s">
        <v>2653</v>
      </c>
      <c r="D2820">
        <v>1080</v>
      </c>
      <c r="E2820">
        <v>336.5</v>
      </c>
      <c r="F2820">
        <f t="shared" si="44"/>
        <v>14</v>
      </c>
      <c r="G2820" t="str">
        <f>STANDINGS_K[[#This Row],[League]]&amp;STANDINGS_K[[#This Row],[Team]]</f>
        <v>$400 Draft Champions Feb 20 1:00 pm Lg.3735Sgusting Robots RoG</v>
      </c>
    </row>
    <row r="2821" spans="1:7" x14ac:dyDescent="0.25">
      <c r="A2821">
        <v>2776</v>
      </c>
      <c r="B2821" t="s">
        <v>2654</v>
      </c>
      <c r="C2821" t="s">
        <v>2653</v>
      </c>
      <c r="D2821">
        <v>994</v>
      </c>
      <c r="E2821">
        <v>135</v>
      </c>
      <c r="F2821">
        <f t="shared" si="44"/>
        <v>15</v>
      </c>
      <c r="G2821" t="str">
        <f>STANDINGS_K[[#This Row],[League]]&amp;STANDINGS_K[[#This Row],[Team]]</f>
        <v>$400 Draft Champions Feb 20 1:00 pm Lg.3735Harry Doyle All-Stars 4</v>
      </c>
    </row>
    <row r="2822" spans="1:7" x14ac:dyDescent="0.25">
      <c r="A2822">
        <v>275</v>
      </c>
      <c r="B2822" t="s">
        <v>2670</v>
      </c>
      <c r="C2822" t="s">
        <v>2662</v>
      </c>
      <c r="D2822">
        <v>1429</v>
      </c>
      <c r="E2822">
        <v>2637.5</v>
      </c>
      <c r="F2822">
        <f t="shared" si="44"/>
        <v>1</v>
      </c>
      <c r="G2822" t="str">
        <f>STANDINGS_K[[#This Row],[League]]&amp;STANDINGS_K[[#This Row],[Team]]</f>
        <v>$400 Draft Champions Feb 24 1:00 pm Lg.3760Liars &amp; Felons #12</v>
      </c>
    </row>
    <row r="2823" spans="1:7" x14ac:dyDescent="0.25">
      <c r="A2823">
        <v>320</v>
      </c>
      <c r="B2823" t="s">
        <v>2669</v>
      </c>
      <c r="C2823" t="s">
        <v>2662</v>
      </c>
      <c r="D2823">
        <v>1415</v>
      </c>
      <c r="E2823">
        <v>2589</v>
      </c>
      <c r="F2823">
        <f t="shared" si="44"/>
        <v>2</v>
      </c>
      <c r="G2823" t="str">
        <f>STANDINGS_K[[#This Row],[League]]&amp;STANDINGS_K[[#This Row],[Team]]</f>
        <v>$400 Draft Champions Feb 24 1:00 pm Lg.3760JonesCurtisW DC2</v>
      </c>
    </row>
    <row r="2824" spans="1:7" x14ac:dyDescent="0.25">
      <c r="A2824">
        <v>428</v>
      </c>
      <c r="B2824" t="s">
        <v>193</v>
      </c>
      <c r="C2824" t="s">
        <v>2662</v>
      </c>
      <c r="D2824">
        <v>1396</v>
      </c>
      <c r="E2824">
        <v>2483</v>
      </c>
      <c r="F2824">
        <f t="shared" si="44"/>
        <v>3</v>
      </c>
      <c r="G2824" t="str">
        <f>STANDINGS_K[[#This Row],[League]]&amp;STANDINGS_K[[#This Row],[Team]]</f>
        <v>$400 Draft Champions Feb 24 1:00 pm Lg.3760Team Peavey</v>
      </c>
    </row>
    <row r="2825" spans="1:7" x14ac:dyDescent="0.25">
      <c r="A2825">
        <v>625</v>
      </c>
      <c r="B2825" t="s">
        <v>2672</v>
      </c>
      <c r="C2825" t="s">
        <v>2662</v>
      </c>
      <c r="D2825">
        <v>1364</v>
      </c>
      <c r="E2825">
        <v>2288</v>
      </c>
      <c r="F2825">
        <f t="shared" si="44"/>
        <v>4</v>
      </c>
      <c r="G2825" t="str">
        <f>STANDINGS_K[[#This Row],[League]]&amp;STANDINGS_K[[#This Row],[Team]]</f>
        <v>$400 Draft Champions Feb 24 1:00 pm Lg.3760So-Crates</v>
      </c>
    </row>
    <row r="2826" spans="1:7" x14ac:dyDescent="0.25">
      <c r="A2826">
        <v>905</v>
      </c>
      <c r="B2826" t="s">
        <v>2671</v>
      </c>
      <c r="C2826" t="s">
        <v>2662</v>
      </c>
      <c r="D2826">
        <v>1329</v>
      </c>
      <c r="E2826">
        <v>2009</v>
      </c>
      <c r="F2826">
        <f t="shared" si="44"/>
        <v>5</v>
      </c>
      <c r="G2826" t="str">
        <f>STANDINGS_K[[#This Row],[League]]&amp;STANDINGS_K[[#This Row],[Team]]</f>
        <v>$400 Draft Champions Feb 24 1:00 pm Lg.3760Rosie's Pishers</v>
      </c>
    </row>
    <row r="2827" spans="1:7" x14ac:dyDescent="0.25">
      <c r="A2827">
        <v>985</v>
      </c>
      <c r="B2827" t="s">
        <v>2664</v>
      </c>
      <c r="C2827" t="s">
        <v>2662</v>
      </c>
      <c r="D2827">
        <v>1319</v>
      </c>
      <c r="E2827">
        <v>1926.5</v>
      </c>
      <c r="F2827">
        <f t="shared" si="44"/>
        <v>6</v>
      </c>
      <c r="G2827" t="str">
        <f>STANDINGS_K[[#This Row],[League]]&amp;STANDINGS_K[[#This Row],[Team]]</f>
        <v>$400 Draft Champions Feb 24 1:00 pm Lg.3760deadmoneyH</v>
      </c>
    </row>
    <row r="2828" spans="1:7" x14ac:dyDescent="0.25">
      <c r="A2828">
        <v>1071</v>
      </c>
      <c r="B2828" t="s">
        <v>2661</v>
      </c>
      <c r="C2828" t="s">
        <v>2662</v>
      </c>
      <c r="D2828">
        <v>1309</v>
      </c>
      <c r="E2828">
        <v>1844</v>
      </c>
      <c r="F2828">
        <f t="shared" si="44"/>
        <v>7</v>
      </c>
      <c r="G2828" t="str">
        <f>STANDINGS_K[[#This Row],[League]]&amp;STANDINGS_K[[#This Row],[Team]]</f>
        <v>$400 Draft Champions Feb 24 1:00 pm Lg.3760Team Rooney</v>
      </c>
    </row>
    <row r="2829" spans="1:7" x14ac:dyDescent="0.25">
      <c r="A2829">
        <v>1107</v>
      </c>
      <c r="B2829" t="s">
        <v>268</v>
      </c>
      <c r="C2829" t="s">
        <v>2662</v>
      </c>
      <c r="D2829">
        <v>1305</v>
      </c>
      <c r="E2829">
        <v>1803.5</v>
      </c>
      <c r="F2829">
        <f t="shared" si="44"/>
        <v>8</v>
      </c>
      <c r="G2829" t="str">
        <f>STANDINGS_K[[#This Row],[League]]&amp;STANDINGS_K[[#This Row],[Team]]</f>
        <v>$400 Draft Champions Feb 24 1:00 pm Lg.3760Eight Hour Draft League</v>
      </c>
    </row>
    <row r="2830" spans="1:7" x14ac:dyDescent="0.25">
      <c r="A2830">
        <v>1415</v>
      </c>
      <c r="B2830" t="s">
        <v>2663</v>
      </c>
      <c r="C2830" t="s">
        <v>2662</v>
      </c>
      <c r="D2830">
        <v>1266</v>
      </c>
      <c r="E2830">
        <v>1497.5</v>
      </c>
      <c r="F2830">
        <f t="shared" si="44"/>
        <v>9</v>
      </c>
      <c r="G2830" t="str">
        <f>STANDINGS_K[[#This Row],[League]]&amp;STANDINGS_K[[#This Row],[Team]]</f>
        <v>$400 Draft Champions Feb 24 1:00 pm Lg.3760Untied Since '68</v>
      </c>
    </row>
    <row r="2831" spans="1:7" x14ac:dyDescent="0.25">
      <c r="A2831">
        <v>1902</v>
      </c>
      <c r="B2831" t="s">
        <v>2666</v>
      </c>
      <c r="C2831" t="s">
        <v>2662</v>
      </c>
      <c r="D2831">
        <v>1205</v>
      </c>
      <c r="E2831">
        <v>1010.5</v>
      </c>
      <c r="F2831">
        <f t="shared" si="44"/>
        <v>10</v>
      </c>
      <c r="G2831" t="str">
        <f>STANDINGS_K[[#This Row],[League]]&amp;STANDINGS_K[[#This Row],[Team]]</f>
        <v>$400 Draft Champions Feb 24 1:00 pm Lg.3760Team Floriolli</v>
      </c>
    </row>
    <row r="2832" spans="1:7" x14ac:dyDescent="0.25">
      <c r="A2832">
        <v>2140</v>
      </c>
      <c r="B2832" t="s">
        <v>2665</v>
      </c>
      <c r="C2832" t="s">
        <v>2662</v>
      </c>
      <c r="D2832">
        <v>1169</v>
      </c>
      <c r="E2832">
        <v>772</v>
      </c>
      <c r="F2832">
        <f t="shared" si="44"/>
        <v>11</v>
      </c>
      <c r="G2832" t="str">
        <f>STANDINGS_K[[#This Row],[League]]&amp;STANDINGS_K[[#This Row],[Team]]</f>
        <v>$400 Draft Champions Feb 24 1:00 pm Lg.3760Team Herman</v>
      </c>
    </row>
    <row r="2833" spans="1:7" x14ac:dyDescent="0.25">
      <c r="A2833">
        <v>2356</v>
      </c>
      <c r="B2833" t="s">
        <v>92</v>
      </c>
      <c r="C2833" t="s">
        <v>2662</v>
      </c>
      <c r="D2833">
        <v>1133</v>
      </c>
      <c r="E2833">
        <v>553.5</v>
      </c>
      <c r="F2833">
        <f t="shared" si="44"/>
        <v>12</v>
      </c>
      <c r="G2833" t="str">
        <f>STANDINGS_K[[#This Row],[League]]&amp;STANDINGS_K[[#This Row],[Team]]</f>
        <v>$400 Draft Champions Feb 24 1:00 pm Lg.3760Black Sox</v>
      </c>
    </row>
    <row r="2834" spans="1:7" x14ac:dyDescent="0.25">
      <c r="A2834">
        <v>2383</v>
      </c>
      <c r="B2834" t="s">
        <v>2668</v>
      </c>
      <c r="C2834" t="s">
        <v>2662</v>
      </c>
      <c r="D2834">
        <v>1127</v>
      </c>
      <c r="E2834">
        <v>526.5</v>
      </c>
      <c r="F2834">
        <f t="shared" si="44"/>
        <v>13</v>
      </c>
      <c r="G2834" t="str">
        <f>STANDINGS_K[[#This Row],[League]]&amp;STANDINGS_K[[#This Row],[Team]]</f>
        <v>$400 Draft Champions Feb 24 1:00 pm Lg.3760Maikel America Great Again</v>
      </c>
    </row>
    <row r="2835" spans="1:7" x14ac:dyDescent="0.25">
      <c r="A2835">
        <v>2429</v>
      </c>
      <c r="B2835" t="s">
        <v>2673</v>
      </c>
      <c r="C2835" t="s">
        <v>2662</v>
      </c>
      <c r="D2835">
        <v>1115</v>
      </c>
      <c r="E2835">
        <v>482</v>
      </c>
      <c r="F2835">
        <f t="shared" si="44"/>
        <v>14</v>
      </c>
      <c r="G2835" t="str">
        <f>STANDINGS_K[[#This Row],[League]]&amp;STANDINGS_K[[#This Row],[Team]]</f>
        <v>$400 Draft Champions Feb 24 1:00 pm Lg.3760Sue Baby</v>
      </c>
    </row>
    <row r="2836" spans="1:7" x14ac:dyDescent="0.25">
      <c r="A2836">
        <v>2849</v>
      </c>
      <c r="B2836" t="s">
        <v>2667</v>
      </c>
      <c r="C2836" t="s">
        <v>2662</v>
      </c>
      <c r="D2836">
        <v>939</v>
      </c>
      <c r="E2836">
        <v>62.5</v>
      </c>
      <c r="F2836">
        <f t="shared" si="44"/>
        <v>15</v>
      </c>
      <c r="G2836" t="str">
        <f>STANDINGS_K[[#This Row],[League]]&amp;STANDINGS_K[[#This Row],[Team]]</f>
        <v>$400 Draft Champions Feb 24 1:00 pm Lg.3760To Catch a Thief</v>
      </c>
    </row>
    <row r="2837" spans="1:7" x14ac:dyDescent="0.25">
      <c r="A2837">
        <v>143</v>
      </c>
      <c r="B2837" t="s">
        <v>77</v>
      </c>
      <c r="C2837" t="s">
        <v>2675</v>
      </c>
      <c r="D2837">
        <v>1470</v>
      </c>
      <c r="E2837">
        <v>2769</v>
      </c>
      <c r="F2837">
        <f t="shared" si="44"/>
        <v>1</v>
      </c>
      <c r="G2837" t="str">
        <f>STANDINGS_K[[#This Row],[League]]&amp;STANDINGS_K[[#This Row],[Team]]</f>
        <v>$400 Draft Champions Jan 09 1:00 pm Lg.3586Team Taylor</v>
      </c>
    </row>
    <row r="2838" spans="1:7" x14ac:dyDescent="0.25">
      <c r="A2838">
        <v>218</v>
      </c>
      <c r="B2838" t="s">
        <v>208</v>
      </c>
      <c r="C2838" t="s">
        <v>2675</v>
      </c>
      <c r="D2838">
        <v>1443</v>
      </c>
      <c r="E2838">
        <v>2692.5</v>
      </c>
      <c r="F2838">
        <f t="shared" si="44"/>
        <v>2</v>
      </c>
      <c r="G2838" t="str">
        <f>STANDINGS_K[[#This Row],[League]]&amp;STANDINGS_K[[#This Row],[Team]]</f>
        <v>$400 Draft Champions Jan 09 1:00 pm Lg.3586Gashouse Gang</v>
      </c>
    </row>
    <row r="2839" spans="1:7" x14ac:dyDescent="0.25">
      <c r="A2839">
        <v>353</v>
      </c>
      <c r="B2839" t="s">
        <v>2685</v>
      </c>
      <c r="C2839" t="s">
        <v>2675</v>
      </c>
      <c r="D2839">
        <v>1408</v>
      </c>
      <c r="E2839">
        <v>2559</v>
      </c>
      <c r="F2839">
        <f t="shared" si="44"/>
        <v>3</v>
      </c>
      <c r="G2839" t="str">
        <f>STANDINGS_K[[#This Row],[League]]&amp;STANDINGS_K[[#This Row],[Team]]</f>
        <v>$400 Draft Champions Jan 09 1:00 pm Lg.3586Gont Sparrowhawks</v>
      </c>
    </row>
    <row r="2840" spans="1:7" x14ac:dyDescent="0.25">
      <c r="A2840">
        <v>407</v>
      </c>
      <c r="B2840" t="s">
        <v>2678</v>
      </c>
      <c r="C2840" t="s">
        <v>2675</v>
      </c>
      <c r="D2840">
        <v>1399</v>
      </c>
      <c r="E2840">
        <v>2505.5</v>
      </c>
      <c r="F2840">
        <f t="shared" si="44"/>
        <v>4</v>
      </c>
      <c r="G2840" t="str">
        <f>STANDINGS_K[[#This Row],[League]]&amp;STANDINGS_K[[#This Row],[Team]]</f>
        <v>$400 Draft Champions Jan 09 1:00 pm Lg.3586Pounders 400</v>
      </c>
    </row>
    <row r="2841" spans="1:7" x14ac:dyDescent="0.25">
      <c r="A2841">
        <v>551</v>
      </c>
      <c r="B2841" t="s">
        <v>2680</v>
      </c>
      <c r="C2841" t="s">
        <v>2675</v>
      </c>
      <c r="D2841">
        <v>1376</v>
      </c>
      <c r="E2841">
        <v>2360.5</v>
      </c>
      <c r="F2841">
        <f t="shared" si="44"/>
        <v>5</v>
      </c>
      <c r="G2841" t="str">
        <f>STANDINGS_K[[#This Row],[League]]&amp;STANDINGS_K[[#This Row],[Team]]</f>
        <v>$400 Draft Champions Jan 09 1:00 pm Lg.3586The Achievers - DC 4</v>
      </c>
    </row>
    <row r="2842" spans="1:7" x14ac:dyDescent="0.25">
      <c r="A2842">
        <v>653</v>
      </c>
      <c r="B2842" t="s">
        <v>2676</v>
      </c>
      <c r="C2842" t="s">
        <v>2675</v>
      </c>
      <c r="D2842">
        <v>1360</v>
      </c>
      <c r="E2842">
        <v>2260.5</v>
      </c>
      <c r="F2842">
        <f t="shared" si="44"/>
        <v>6</v>
      </c>
      <c r="G2842" t="str">
        <f>STANDINGS_K[[#This Row],[League]]&amp;STANDINGS_K[[#This Row],[Team]]</f>
        <v>$400 Draft Champions Jan 09 1:00 pm Lg.3586The Notorious C.O.Z.</v>
      </c>
    </row>
    <row r="2843" spans="1:7" x14ac:dyDescent="0.25">
      <c r="A2843">
        <v>1018</v>
      </c>
      <c r="B2843" t="s">
        <v>2681</v>
      </c>
      <c r="C2843" t="s">
        <v>2675</v>
      </c>
      <c r="D2843">
        <v>1314</v>
      </c>
      <c r="E2843">
        <v>1895.5</v>
      </c>
      <c r="F2843">
        <f t="shared" si="44"/>
        <v>7</v>
      </c>
      <c r="G2843" t="str">
        <f>STANDINGS_K[[#This Row],[League]]&amp;STANDINGS_K[[#This Row],[Team]]</f>
        <v>$400 Draft Champions Jan 09 1:00 pm Lg.3586ShowtimeDC1</v>
      </c>
    </row>
    <row r="2844" spans="1:7" x14ac:dyDescent="0.25">
      <c r="A2844">
        <v>1293</v>
      </c>
      <c r="B2844" t="s">
        <v>2682</v>
      </c>
      <c r="C2844" t="s">
        <v>2675</v>
      </c>
      <c r="D2844">
        <v>1279</v>
      </c>
      <c r="E2844">
        <v>1614.5</v>
      </c>
      <c r="F2844">
        <f t="shared" si="44"/>
        <v>8</v>
      </c>
      <c r="G2844" t="str">
        <f>STANDINGS_K[[#This Row],[League]]&amp;STANDINGS_K[[#This Row],[Team]]</f>
        <v>$400 Draft Champions Jan 09 1:00 pm Lg.3586Dino Rona</v>
      </c>
    </row>
    <row r="2845" spans="1:7" x14ac:dyDescent="0.25">
      <c r="A2845">
        <v>1446</v>
      </c>
      <c r="B2845" t="s">
        <v>57</v>
      </c>
      <c r="C2845" t="s">
        <v>2675</v>
      </c>
      <c r="D2845">
        <v>1262</v>
      </c>
      <c r="E2845">
        <v>1460.5</v>
      </c>
      <c r="F2845">
        <f t="shared" si="44"/>
        <v>9</v>
      </c>
      <c r="G2845" t="str">
        <f>STANDINGS_K[[#This Row],[League]]&amp;STANDINGS_K[[#This Row],[Team]]</f>
        <v>$400 Draft Champions Jan 09 1:00 pm Lg.3586Blood and Gore</v>
      </c>
    </row>
    <row r="2846" spans="1:7" x14ac:dyDescent="0.25">
      <c r="A2846">
        <v>1583</v>
      </c>
      <c r="B2846" t="s">
        <v>2674</v>
      </c>
      <c r="C2846" t="s">
        <v>2675</v>
      </c>
      <c r="D2846">
        <v>1247</v>
      </c>
      <c r="E2846">
        <v>1327.5</v>
      </c>
      <c r="F2846">
        <f t="shared" si="44"/>
        <v>10</v>
      </c>
      <c r="G2846" t="str">
        <f>STANDINGS_K[[#This Row],[League]]&amp;STANDINGS_K[[#This Row],[Team]]</f>
        <v>$400 Draft Champions Jan 09 1:00 pm Lg.3586Dookie McGee v1 - $400</v>
      </c>
    </row>
    <row r="2847" spans="1:7" x14ac:dyDescent="0.25">
      <c r="A2847">
        <v>1891</v>
      </c>
      <c r="B2847" t="s">
        <v>2677</v>
      </c>
      <c r="C2847" t="s">
        <v>2675</v>
      </c>
      <c r="D2847">
        <v>1206</v>
      </c>
      <c r="E2847">
        <v>1023</v>
      </c>
      <c r="F2847">
        <f t="shared" si="44"/>
        <v>11</v>
      </c>
      <c r="G2847" t="str">
        <f>STANDINGS_K[[#This Row],[League]]&amp;STANDINGS_K[[#This Row],[Team]]</f>
        <v>$400 Draft Champions Jan 09 1:00 pm Lg.3586Vermont Mariners</v>
      </c>
    </row>
    <row r="2848" spans="1:7" x14ac:dyDescent="0.25">
      <c r="A2848">
        <v>1934</v>
      </c>
      <c r="B2848" t="s">
        <v>2679</v>
      </c>
      <c r="C2848" t="s">
        <v>2675</v>
      </c>
      <c r="D2848">
        <v>1202</v>
      </c>
      <c r="E2848">
        <v>977</v>
      </c>
      <c r="F2848">
        <f t="shared" si="44"/>
        <v>12</v>
      </c>
      <c r="G2848" t="str">
        <f>STANDINGS_K[[#This Row],[League]]&amp;STANDINGS_K[[#This Row],[Team]]</f>
        <v>$400 Draft Champions Jan 09 1:00 pm Lg.3586Draughtsman 1</v>
      </c>
    </row>
    <row r="2849" spans="1:7" x14ac:dyDescent="0.25">
      <c r="A2849">
        <v>1954</v>
      </c>
      <c r="B2849" t="s">
        <v>17</v>
      </c>
      <c r="C2849" t="s">
        <v>2675</v>
      </c>
      <c r="D2849">
        <v>1200</v>
      </c>
      <c r="E2849">
        <v>958.5</v>
      </c>
      <c r="F2849">
        <f t="shared" si="44"/>
        <v>13</v>
      </c>
      <c r="G2849" t="str">
        <f>STANDINGS_K[[#This Row],[League]]&amp;STANDINGS_K[[#This Row],[Team]]</f>
        <v>$400 Draft Champions Jan 09 1:00 pm Lg.3586Millertime</v>
      </c>
    </row>
    <row r="2850" spans="1:7" x14ac:dyDescent="0.25">
      <c r="A2850">
        <v>2392</v>
      </c>
      <c r="B2850" t="s">
        <v>2683</v>
      </c>
      <c r="C2850" t="s">
        <v>2675</v>
      </c>
      <c r="D2850">
        <v>1125</v>
      </c>
      <c r="E2850">
        <v>520</v>
      </c>
      <c r="F2850">
        <f t="shared" si="44"/>
        <v>14</v>
      </c>
      <c r="G2850" t="str">
        <f>STANDINGS_K[[#This Row],[League]]&amp;STANDINGS_K[[#This Row],[Team]]</f>
        <v>$400 Draft Champions Jan 09 1:00 pm Lg.3586The Penthouse</v>
      </c>
    </row>
    <row r="2851" spans="1:7" x14ac:dyDescent="0.25">
      <c r="A2851">
        <v>2825</v>
      </c>
      <c r="B2851" t="s">
        <v>2684</v>
      </c>
      <c r="C2851" t="s">
        <v>2675</v>
      </c>
      <c r="D2851">
        <v>959</v>
      </c>
      <c r="E2851">
        <v>87</v>
      </c>
      <c r="F2851">
        <f t="shared" si="44"/>
        <v>15</v>
      </c>
      <c r="G2851" t="str">
        <f>STANDINGS_K[[#This Row],[League]]&amp;STANDINGS_K[[#This Row],[Team]]</f>
        <v>$400 Draft Champions Jan 09 1:00 pm Lg.3586Team porus</v>
      </c>
    </row>
    <row r="2852" spans="1:7" x14ac:dyDescent="0.25">
      <c r="A2852">
        <v>25</v>
      </c>
      <c r="B2852" t="s">
        <v>2697</v>
      </c>
      <c r="C2852" t="s">
        <v>2687</v>
      </c>
      <c r="D2852">
        <v>1557</v>
      </c>
      <c r="E2852">
        <v>2886</v>
      </c>
      <c r="F2852">
        <f t="shared" si="44"/>
        <v>1</v>
      </c>
      <c r="G2852" t="str">
        <f>STANDINGS_K[[#This Row],[League]]&amp;STANDINGS_K[[#This Row],[Team]]</f>
        <v>$400 Draft Champions Jan 27 1:00 pm Lg.3628Makin' it Reign</v>
      </c>
    </row>
    <row r="2853" spans="1:7" x14ac:dyDescent="0.25">
      <c r="A2853">
        <v>181</v>
      </c>
      <c r="B2853" t="s">
        <v>2695</v>
      </c>
      <c r="C2853" t="s">
        <v>2687</v>
      </c>
      <c r="D2853">
        <v>1456</v>
      </c>
      <c r="E2853">
        <v>2731.5</v>
      </c>
      <c r="F2853">
        <f t="shared" si="44"/>
        <v>2</v>
      </c>
      <c r="G2853" t="str">
        <f>STANDINGS_K[[#This Row],[League]]&amp;STANDINGS_K[[#This Row],[Team]]</f>
        <v>$400 Draft Champions Jan 27 1:00 pm Lg.3628The Achievers - DC 5</v>
      </c>
    </row>
    <row r="2854" spans="1:7" x14ac:dyDescent="0.25">
      <c r="A2854">
        <v>491</v>
      </c>
      <c r="B2854" t="s">
        <v>2691</v>
      </c>
      <c r="C2854" t="s">
        <v>2687</v>
      </c>
      <c r="D2854">
        <v>1386</v>
      </c>
      <c r="E2854">
        <v>2417.5</v>
      </c>
      <c r="F2854">
        <f t="shared" si="44"/>
        <v>3</v>
      </c>
      <c r="G2854" t="str">
        <f>STANDINGS_K[[#This Row],[League]]&amp;STANDINGS_K[[#This Row],[Team]]</f>
        <v>$400 Draft Champions Jan 27 1:00 pm Lg.3628Garrett Atkins Diet</v>
      </c>
    </row>
    <row r="2855" spans="1:7" x14ac:dyDescent="0.25">
      <c r="A2855">
        <v>875</v>
      </c>
      <c r="B2855" t="s">
        <v>2693</v>
      </c>
      <c r="C2855" t="s">
        <v>2687</v>
      </c>
      <c r="D2855">
        <v>1331</v>
      </c>
      <c r="E2855">
        <v>2038</v>
      </c>
      <c r="F2855">
        <f t="shared" si="44"/>
        <v>4</v>
      </c>
      <c r="G2855" t="str">
        <f>STANDINGS_K[[#This Row],[League]]&amp;STANDINGS_K[[#This Row],[Team]]</f>
        <v>$400 Draft Champions Jan 27 1:00 pm Lg.3628ShowtimeDC2</v>
      </c>
    </row>
    <row r="2856" spans="1:7" x14ac:dyDescent="0.25">
      <c r="A2856">
        <v>993</v>
      </c>
      <c r="B2856" t="s">
        <v>2686</v>
      </c>
      <c r="C2856" t="s">
        <v>2687</v>
      </c>
      <c r="D2856">
        <v>1317</v>
      </c>
      <c r="E2856">
        <v>1918.5</v>
      </c>
      <c r="F2856">
        <f t="shared" si="44"/>
        <v>5</v>
      </c>
      <c r="G2856" t="str">
        <f>STANDINGS_K[[#This Row],[League]]&amp;STANDINGS_K[[#This Row],[Team]]</f>
        <v>$400 Draft Champions Jan 27 1:00 pm Lg.3628Tdot Tanks 4</v>
      </c>
    </row>
    <row r="2857" spans="1:7" x14ac:dyDescent="0.25">
      <c r="A2857">
        <v>1108</v>
      </c>
      <c r="B2857" t="s">
        <v>2692</v>
      </c>
      <c r="C2857" t="s">
        <v>2687</v>
      </c>
      <c r="D2857">
        <v>1305</v>
      </c>
      <c r="E2857">
        <v>1803.5</v>
      </c>
      <c r="F2857">
        <f t="shared" si="44"/>
        <v>6</v>
      </c>
      <c r="G2857" t="str">
        <f>STANDINGS_K[[#This Row],[League]]&amp;STANDINGS_K[[#This Row],[Team]]</f>
        <v>$400 Draft Champions Jan 27 1:00 pm Lg.3628Salisbury Theatre</v>
      </c>
    </row>
    <row r="2858" spans="1:7" x14ac:dyDescent="0.25">
      <c r="A2858">
        <v>1299</v>
      </c>
      <c r="B2858" t="s">
        <v>2688</v>
      </c>
      <c r="C2858" t="s">
        <v>2687</v>
      </c>
      <c r="D2858">
        <v>1279</v>
      </c>
      <c r="E2858">
        <v>1614.5</v>
      </c>
      <c r="F2858">
        <f t="shared" si="44"/>
        <v>7</v>
      </c>
      <c r="G2858" t="str">
        <f>STANDINGS_K[[#This Row],[League]]&amp;STANDINGS_K[[#This Row],[Team]]</f>
        <v>$400 Draft Champions Jan 27 1:00 pm Lg.3628The Mudhens</v>
      </c>
    </row>
    <row r="2859" spans="1:7" x14ac:dyDescent="0.25">
      <c r="A2859">
        <v>1336</v>
      </c>
      <c r="B2859" t="s">
        <v>2690</v>
      </c>
      <c r="C2859" t="s">
        <v>2687</v>
      </c>
      <c r="D2859">
        <v>1274</v>
      </c>
      <c r="E2859">
        <v>1573</v>
      </c>
      <c r="F2859">
        <f t="shared" si="44"/>
        <v>8</v>
      </c>
      <c r="G2859" t="str">
        <f>STANDINGS_K[[#This Row],[League]]&amp;STANDINGS_K[[#This Row],[Team]]</f>
        <v>$400 Draft Champions Jan 27 1:00 pm Lg.3628K Korner</v>
      </c>
    </row>
    <row r="2860" spans="1:7" x14ac:dyDescent="0.25">
      <c r="A2860">
        <v>1618</v>
      </c>
      <c r="B2860" t="s">
        <v>170</v>
      </c>
      <c r="C2860" t="s">
        <v>2687</v>
      </c>
      <c r="D2860">
        <v>1243</v>
      </c>
      <c r="E2860">
        <v>1296</v>
      </c>
      <c r="F2860">
        <f t="shared" si="44"/>
        <v>9</v>
      </c>
      <c r="G2860" t="str">
        <f>STANDINGS_K[[#This Row],[League]]&amp;STANDINGS_K[[#This Row],[Team]]</f>
        <v>$400 Draft Champions Jan 27 1:00 pm Lg.3628deadmoneyD</v>
      </c>
    </row>
    <row r="2861" spans="1:7" x14ac:dyDescent="0.25">
      <c r="A2861">
        <v>1660</v>
      </c>
      <c r="B2861" t="s">
        <v>402</v>
      </c>
      <c r="C2861" t="s">
        <v>2687</v>
      </c>
      <c r="D2861">
        <v>1237</v>
      </c>
      <c r="E2861">
        <v>1253.5</v>
      </c>
      <c r="F2861">
        <f t="shared" si="44"/>
        <v>10</v>
      </c>
      <c r="G2861" t="str">
        <f>STANDINGS_K[[#This Row],[League]]&amp;STANDINGS_K[[#This Row],[Team]]</f>
        <v>$400 Draft Champions Jan 27 1:00 pm Lg.3628Team Leonard</v>
      </c>
    </row>
    <row r="2862" spans="1:7" x14ac:dyDescent="0.25">
      <c r="A2862">
        <v>1861</v>
      </c>
      <c r="B2862" t="s">
        <v>264</v>
      </c>
      <c r="C2862" t="s">
        <v>2687</v>
      </c>
      <c r="D2862">
        <v>1210</v>
      </c>
      <c r="E2862">
        <v>1054</v>
      </c>
      <c r="F2862">
        <f t="shared" si="44"/>
        <v>11</v>
      </c>
      <c r="G2862" t="str">
        <f>STANDINGS_K[[#This Row],[League]]&amp;STANDINGS_K[[#This Row],[Team]]</f>
        <v>$400 Draft Champions Jan 27 1:00 pm Lg.3628Tigers Slappy DC3</v>
      </c>
    </row>
    <row r="2863" spans="1:7" x14ac:dyDescent="0.25">
      <c r="A2863">
        <v>2083</v>
      </c>
      <c r="B2863" t="s">
        <v>2696</v>
      </c>
      <c r="C2863" t="s">
        <v>2687</v>
      </c>
      <c r="D2863">
        <v>1179</v>
      </c>
      <c r="E2863">
        <v>829</v>
      </c>
      <c r="F2863">
        <f t="shared" si="44"/>
        <v>12</v>
      </c>
      <c r="G2863" t="str">
        <f>STANDINGS_K[[#This Row],[League]]&amp;STANDINGS_K[[#This Row],[Team]]</f>
        <v>$400 Draft Champions Jan 27 1:00 pm Lg.3628Starfishmn 0127Z</v>
      </c>
    </row>
    <row r="2864" spans="1:7" x14ac:dyDescent="0.25">
      <c r="A2864">
        <v>2154</v>
      </c>
      <c r="B2864" t="s">
        <v>518</v>
      </c>
      <c r="C2864" t="s">
        <v>2687</v>
      </c>
      <c r="D2864">
        <v>1167</v>
      </c>
      <c r="E2864">
        <v>758</v>
      </c>
      <c r="F2864">
        <f t="shared" si="44"/>
        <v>13</v>
      </c>
      <c r="G2864" t="str">
        <f>STANDINGS_K[[#This Row],[League]]&amp;STANDINGS_K[[#This Row],[Team]]</f>
        <v>$400 Draft Champions Jan 27 1:00 pm Lg.3628Lamentation of Their Women</v>
      </c>
    </row>
    <row r="2865" spans="1:7" x14ac:dyDescent="0.25">
      <c r="A2865">
        <v>2713</v>
      </c>
      <c r="B2865" t="s">
        <v>2689</v>
      </c>
      <c r="C2865" t="s">
        <v>2687</v>
      </c>
      <c r="D2865">
        <v>1025</v>
      </c>
      <c r="E2865">
        <v>198.5</v>
      </c>
      <c r="F2865">
        <f t="shared" si="44"/>
        <v>14</v>
      </c>
      <c r="G2865" t="str">
        <f>STANDINGS_K[[#This Row],[League]]&amp;STANDINGS_K[[#This Row],[Team]]</f>
        <v>$400 Draft Champions Jan 27 1:00 pm Lg.3628Senior Moment</v>
      </c>
    </row>
    <row r="2866" spans="1:7" x14ac:dyDescent="0.25">
      <c r="A2866">
        <v>2860</v>
      </c>
      <c r="B2866" t="s">
        <v>2694</v>
      </c>
      <c r="C2866" t="s">
        <v>2687</v>
      </c>
      <c r="D2866">
        <v>923</v>
      </c>
      <c r="E2866">
        <v>51</v>
      </c>
      <c r="F2866">
        <f t="shared" si="44"/>
        <v>15</v>
      </c>
      <c r="G2866" t="str">
        <f>STANDINGS_K[[#This Row],[League]]&amp;STANDINGS_K[[#This Row],[Team]]</f>
        <v>$400 Draft Champions Jan 27 1:00 pm Lg.3628Obstreperous Obelisks</v>
      </c>
    </row>
    <row r="2867" spans="1:7" x14ac:dyDescent="0.25">
      <c r="A2867">
        <v>154</v>
      </c>
      <c r="B2867" t="s">
        <v>2701</v>
      </c>
      <c r="C2867" t="s">
        <v>2698</v>
      </c>
      <c r="D2867">
        <v>1465</v>
      </c>
      <c r="E2867">
        <v>2758.5</v>
      </c>
      <c r="F2867">
        <f t="shared" si="44"/>
        <v>1</v>
      </c>
      <c r="G2867" t="str">
        <f>STANDINGS_K[[#This Row],[League]]&amp;STANDINGS_K[[#This Row],[Team]]</f>
        <v>$400 Draft Champions Mar 01 1:00 pm Lg.3807The Hit Kings</v>
      </c>
    </row>
    <row r="2868" spans="1:7" x14ac:dyDescent="0.25">
      <c r="A2868">
        <v>164</v>
      </c>
      <c r="B2868" t="s">
        <v>2705</v>
      </c>
      <c r="C2868" t="s">
        <v>2698</v>
      </c>
      <c r="D2868">
        <v>1461</v>
      </c>
      <c r="E2868">
        <v>2747</v>
      </c>
      <c r="F2868">
        <f t="shared" si="44"/>
        <v>2</v>
      </c>
      <c r="G2868" t="str">
        <f>STANDINGS_K[[#This Row],[League]]&amp;STANDINGS_K[[#This Row],[Team]]</f>
        <v>$400 Draft Champions Mar 01 1:00 pm Lg.3807Harvey Ballbangers</v>
      </c>
    </row>
    <row r="2869" spans="1:7" x14ac:dyDescent="0.25">
      <c r="A2869">
        <v>492</v>
      </c>
      <c r="B2869" t="s">
        <v>256</v>
      </c>
      <c r="C2869" t="s">
        <v>2698</v>
      </c>
      <c r="D2869">
        <v>1386</v>
      </c>
      <c r="E2869">
        <v>2417.5</v>
      </c>
      <c r="F2869">
        <f t="shared" si="44"/>
        <v>3</v>
      </c>
      <c r="G2869" t="str">
        <f>STANDINGS_K[[#This Row],[League]]&amp;STANDINGS_K[[#This Row],[Team]]</f>
        <v>$400 Draft Champions Mar 01 1:00 pm Lg.3807KNIGHTS</v>
      </c>
    </row>
    <row r="2870" spans="1:7" x14ac:dyDescent="0.25">
      <c r="A2870">
        <v>556</v>
      </c>
      <c r="B2870" t="s">
        <v>2703</v>
      </c>
      <c r="C2870" t="s">
        <v>2698</v>
      </c>
      <c r="D2870">
        <v>1375</v>
      </c>
      <c r="E2870">
        <v>2355</v>
      </c>
      <c r="F2870">
        <f t="shared" si="44"/>
        <v>4</v>
      </c>
      <c r="G2870" t="str">
        <f>STANDINGS_K[[#This Row],[League]]&amp;STANDINGS_K[[#This Row],[Team]]</f>
        <v>$400 Draft Champions Mar 01 1:00 pm Lg.3807JonesCurtisW DC3</v>
      </c>
    </row>
    <row r="2871" spans="1:7" x14ac:dyDescent="0.25">
      <c r="A2871">
        <v>607</v>
      </c>
      <c r="B2871" t="s">
        <v>142</v>
      </c>
      <c r="C2871" t="s">
        <v>2698</v>
      </c>
      <c r="D2871">
        <v>1367</v>
      </c>
      <c r="E2871">
        <v>2303</v>
      </c>
      <c r="F2871">
        <f t="shared" si="44"/>
        <v>5</v>
      </c>
      <c r="G2871" t="str">
        <f>STANDINGS_K[[#This Row],[League]]&amp;STANDINGS_K[[#This Row],[Team]]</f>
        <v>$400 Draft Champions Mar 01 1:00 pm Lg.3807High Hopes</v>
      </c>
    </row>
    <row r="2872" spans="1:7" x14ac:dyDescent="0.25">
      <c r="A2872">
        <v>609</v>
      </c>
      <c r="B2872" t="s">
        <v>2699</v>
      </c>
      <c r="C2872" t="s">
        <v>2698</v>
      </c>
      <c r="D2872">
        <v>1367</v>
      </c>
      <c r="E2872">
        <v>2303</v>
      </c>
      <c r="F2872">
        <f t="shared" si="44"/>
        <v>6</v>
      </c>
      <c r="G2872" t="str">
        <f>STANDINGS_K[[#This Row],[League]]&amp;STANDINGS_K[[#This Row],[Team]]</f>
        <v>$400 Draft Champions Mar 01 1:00 pm Lg.3807Who's Your Papi??</v>
      </c>
    </row>
    <row r="2873" spans="1:7" x14ac:dyDescent="0.25">
      <c r="A2873">
        <v>1205</v>
      </c>
      <c r="B2873" t="s">
        <v>2702</v>
      </c>
      <c r="C2873" t="s">
        <v>2698</v>
      </c>
      <c r="D2873">
        <v>1293</v>
      </c>
      <c r="E2873">
        <v>1707</v>
      </c>
      <c r="F2873">
        <f t="shared" si="44"/>
        <v>7</v>
      </c>
      <c r="G2873" t="str">
        <f>STANDINGS_K[[#This Row],[League]]&amp;STANDINGS_K[[#This Row],[Team]]</f>
        <v>$400 Draft Champions Mar 01 1:00 pm Lg.3807Swamps</v>
      </c>
    </row>
    <row r="2874" spans="1:7" x14ac:dyDescent="0.25">
      <c r="A2874">
        <v>1620</v>
      </c>
      <c r="B2874" t="s">
        <v>2706</v>
      </c>
      <c r="C2874" t="s">
        <v>2698</v>
      </c>
      <c r="D2874">
        <v>1242</v>
      </c>
      <c r="E2874">
        <v>1287.5</v>
      </c>
      <c r="F2874">
        <f t="shared" si="44"/>
        <v>8</v>
      </c>
      <c r="G2874" t="str">
        <f>STANDINGS_K[[#This Row],[League]]&amp;STANDINGS_K[[#This Row],[Team]]</f>
        <v>$400 Draft Champions Mar 01 1:00 pm Lg.3807Four-Baggers</v>
      </c>
    </row>
    <row r="2875" spans="1:7" x14ac:dyDescent="0.25">
      <c r="A2875">
        <v>1662</v>
      </c>
      <c r="B2875" t="s">
        <v>2700</v>
      </c>
      <c r="C2875" t="s">
        <v>2698</v>
      </c>
      <c r="D2875">
        <v>1237</v>
      </c>
      <c r="E2875">
        <v>1253.5</v>
      </c>
      <c r="F2875">
        <f t="shared" si="44"/>
        <v>9</v>
      </c>
      <c r="G2875" t="str">
        <f>STANDINGS_K[[#This Row],[League]]&amp;STANDINGS_K[[#This Row],[Team]]</f>
        <v>$400 Draft Champions Mar 01 1:00 pm Lg.3807deadmoneyI</v>
      </c>
    </row>
    <row r="2876" spans="1:7" x14ac:dyDescent="0.25">
      <c r="A2876">
        <v>1756</v>
      </c>
      <c r="B2876" t="s">
        <v>252</v>
      </c>
      <c r="C2876" t="s">
        <v>2698</v>
      </c>
      <c r="D2876">
        <v>1225</v>
      </c>
      <c r="E2876">
        <v>1153.5</v>
      </c>
      <c r="F2876">
        <f t="shared" si="44"/>
        <v>10</v>
      </c>
      <c r="G2876" t="str">
        <f>STANDINGS_K[[#This Row],[League]]&amp;STANDINGS_K[[#This Row],[Team]]</f>
        <v>$400 Draft Champions Mar 01 1:00 pm Lg.3807Cuban Baseball Federation</v>
      </c>
    </row>
    <row r="2877" spans="1:7" x14ac:dyDescent="0.25">
      <c r="A2877">
        <v>1812</v>
      </c>
      <c r="B2877" t="s">
        <v>19</v>
      </c>
      <c r="C2877" t="s">
        <v>2698</v>
      </c>
      <c r="D2877">
        <v>1216</v>
      </c>
      <c r="E2877">
        <v>1098</v>
      </c>
      <c r="F2877">
        <f t="shared" si="44"/>
        <v>11</v>
      </c>
      <c r="G2877" t="str">
        <f>STANDINGS_K[[#This Row],[League]]&amp;STANDINGS_K[[#This Row],[Team]]</f>
        <v>$400 Draft Champions Mar 01 1:00 pm Lg.3807One Eyed Jack</v>
      </c>
    </row>
    <row r="2878" spans="1:7" x14ac:dyDescent="0.25">
      <c r="A2878">
        <v>2108</v>
      </c>
      <c r="B2878" t="s">
        <v>416</v>
      </c>
      <c r="C2878" t="s">
        <v>2698</v>
      </c>
      <c r="D2878">
        <v>1174</v>
      </c>
      <c r="E2878">
        <v>800</v>
      </c>
      <c r="F2878">
        <f t="shared" si="44"/>
        <v>12</v>
      </c>
      <c r="G2878" t="str">
        <f>STANDINGS_K[[#This Row],[League]]&amp;STANDINGS_K[[#This Row],[Team]]</f>
        <v>$400 Draft Champions Mar 01 1:00 pm Lg.3807B&amp;B</v>
      </c>
    </row>
    <row r="2879" spans="1:7" x14ac:dyDescent="0.25">
      <c r="A2879">
        <v>2292</v>
      </c>
      <c r="B2879" t="s">
        <v>453</v>
      </c>
      <c r="C2879" t="s">
        <v>2698</v>
      </c>
      <c r="D2879">
        <v>1145</v>
      </c>
      <c r="E2879">
        <v>617.5</v>
      </c>
      <c r="F2879">
        <f t="shared" si="44"/>
        <v>13</v>
      </c>
      <c r="G2879" t="str">
        <f>STANDINGS_K[[#This Row],[League]]&amp;STANDINGS_K[[#This Row],[Team]]</f>
        <v>$400 Draft Champions Mar 01 1:00 pm Lg.3807Lost in the Fog</v>
      </c>
    </row>
    <row r="2880" spans="1:7" x14ac:dyDescent="0.25">
      <c r="A2880">
        <v>2371</v>
      </c>
      <c r="B2880" t="s">
        <v>2704</v>
      </c>
      <c r="C2880" t="s">
        <v>2698</v>
      </c>
      <c r="D2880">
        <v>1130</v>
      </c>
      <c r="E2880">
        <v>540.5</v>
      </c>
      <c r="F2880">
        <f t="shared" si="44"/>
        <v>14</v>
      </c>
      <c r="G2880" t="str">
        <f>STANDINGS_K[[#This Row],[League]]&amp;STANDINGS_K[[#This Row],[Team]]</f>
        <v>$400 Draft Champions Mar 01 1:00 pm Lg.3807PhillyCheeseSteaks-DC</v>
      </c>
    </row>
    <row r="2881" spans="1:7" x14ac:dyDescent="0.25">
      <c r="A2881">
        <v>2433</v>
      </c>
      <c r="B2881" t="s">
        <v>1563</v>
      </c>
      <c r="C2881" t="s">
        <v>2698</v>
      </c>
      <c r="D2881">
        <v>1113</v>
      </c>
      <c r="E2881">
        <v>476</v>
      </c>
      <c r="F2881">
        <f t="shared" si="44"/>
        <v>15</v>
      </c>
      <c r="G2881" t="str">
        <f>STANDINGS_K[[#This Row],[League]]&amp;STANDINGS_K[[#This Row],[Team]]</f>
        <v>$400 Draft Champions Mar 01 1:00 pm Lg.3807@SethDaSportsMan</v>
      </c>
    </row>
    <row r="2882" spans="1:7" x14ac:dyDescent="0.25">
      <c r="A2882">
        <v>267</v>
      </c>
      <c r="B2882" t="s">
        <v>2712</v>
      </c>
      <c r="C2882" t="s">
        <v>2708</v>
      </c>
      <c r="D2882">
        <v>1431</v>
      </c>
      <c r="E2882">
        <v>2645.5</v>
      </c>
      <c r="F2882">
        <f t="shared" ref="F2882:F2911" si="45">IF(C2882=C2881,F2881+1,1)</f>
        <v>1</v>
      </c>
      <c r="G2882" t="str">
        <f>STANDINGS_K[[#This Row],[League]]&amp;STANDINGS_K[[#This Row],[Team]]</f>
        <v>$400 Draft Champions Mar 06 1:00 pm Lg.3837bucks</v>
      </c>
    </row>
    <row r="2883" spans="1:7" x14ac:dyDescent="0.25">
      <c r="A2883">
        <v>506</v>
      </c>
      <c r="B2883" t="s">
        <v>2715</v>
      </c>
      <c r="C2883" t="s">
        <v>2708</v>
      </c>
      <c r="D2883">
        <v>1384</v>
      </c>
      <c r="E2883">
        <v>2405.5</v>
      </c>
      <c r="F2883">
        <f t="shared" si="45"/>
        <v>2</v>
      </c>
      <c r="G2883" t="str">
        <f>STANDINGS_K[[#This Row],[League]]&amp;STANDINGS_K[[#This Row],[Team]]</f>
        <v>$400 Draft Champions Mar 06 1:00 pm Lg.3837P burg</v>
      </c>
    </row>
    <row r="2884" spans="1:7" x14ac:dyDescent="0.25">
      <c r="A2884">
        <v>538</v>
      </c>
      <c r="B2884" t="s">
        <v>2719</v>
      </c>
      <c r="C2884" t="s">
        <v>2708</v>
      </c>
      <c r="D2884">
        <v>1379</v>
      </c>
      <c r="E2884">
        <v>2374</v>
      </c>
      <c r="F2884">
        <f t="shared" si="45"/>
        <v>3</v>
      </c>
      <c r="G2884" t="str">
        <f>STANDINGS_K[[#This Row],[League]]&amp;STANDINGS_K[[#This Row],[Team]]</f>
        <v>$400 Draft Champions Mar 06 1:00 pm Lg.3837Side Jax</v>
      </c>
    </row>
    <row r="2885" spans="1:7" x14ac:dyDescent="0.25">
      <c r="A2885">
        <v>746</v>
      </c>
      <c r="B2885" t="s">
        <v>2718</v>
      </c>
      <c r="C2885" t="s">
        <v>2708</v>
      </c>
      <c r="D2885">
        <v>1347</v>
      </c>
      <c r="E2885">
        <v>2162.5</v>
      </c>
      <c r="F2885">
        <f t="shared" si="45"/>
        <v>4</v>
      </c>
      <c r="G2885" t="str">
        <f>STANDINGS_K[[#This Row],[League]]&amp;STANDINGS_K[[#This Row],[Team]]</f>
        <v>$400 Draft Champions Mar 06 1:00 pm Lg.3837Liars &amp; Felons #13</v>
      </c>
    </row>
    <row r="2886" spans="1:7" x14ac:dyDescent="0.25">
      <c r="A2886">
        <v>778</v>
      </c>
      <c r="B2886" t="s">
        <v>183</v>
      </c>
      <c r="C2886" t="s">
        <v>2708</v>
      </c>
      <c r="D2886">
        <v>1343</v>
      </c>
      <c r="E2886">
        <v>2132</v>
      </c>
      <c r="F2886">
        <f t="shared" si="45"/>
        <v>5</v>
      </c>
      <c r="G2886" t="str">
        <f>STANDINGS_K[[#This Row],[League]]&amp;STANDINGS_K[[#This Row],[Team]]</f>
        <v>$400 Draft Champions Mar 06 1:00 pm Lg.3837SOI Cube Monkeys</v>
      </c>
    </row>
    <row r="2887" spans="1:7" x14ac:dyDescent="0.25">
      <c r="A2887">
        <v>1170</v>
      </c>
      <c r="B2887" t="s">
        <v>245</v>
      </c>
      <c r="C2887" t="s">
        <v>2708</v>
      </c>
      <c r="D2887">
        <v>1297</v>
      </c>
      <c r="E2887">
        <v>1738.5</v>
      </c>
      <c r="F2887">
        <f t="shared" si="45"/>
        <v>6</v>
      </c>
      <c r="G2887" t="str">
        <f>STANDINGS_K[[#This Row],[League]]&amp;STANDINGS_K[[#This Row],[Team]]</f>
        <v>$400 Draft Champions Mar 06 1:00 pm Lg.3837Fresh Ripe Peaches</v>
      </c>
    </row>
    <row r="2888" spans="1:7" x14ac:dyDescent="0.25">
      <c r="A2888">
        <v>1232</v>
      </c>
      <c r="B2888" t="s">
        <v>2714</v>
      </c>
      <c r="C2888" t="s">
        <v>2708</v>
      </c>
      <c r="D2888">
        <v>1289</v>
      </c>
      <c r="E2888">
        <v>1679.5</v>
      </c>
      <c r="F2888">
        <f t="shared" si="45"/>
        <v>7</v>
      </c>
      <c r="G2888" t="str">
        <f>STANDINGS_K[[#This Row],[League]]&amp;STANDINGS_K[[#This Row],[Team]]</f>
        <v>$400 Draft Champions Mar 06 1:00 pm Lg.3837Moody's Revenge</v>
      </c>
    </row>
    <row r="2889" spans="1:7" x14ac:dyDescent="0.25">
      <c r="A2889">
        <v>1433</v>
      </c>
      <c r="B2889" t="s">
        <v>2717</v>
      </c>
      <c r="C2889" t="s">
        <v>2708</v>
      </c>
      <c r="D2889">
        <v>1264</v>
      </c>
      <c r="E2889">
        <v>1478</v>
      </c>
      <c r="F2889">
        <f t="shared" si="45"/>
        <v>8</v>
      </c>
      <c r="G2889" t="str">
        <f>STANDINGS_K[[#This Row],[League]]&amp;STANDINGS_K[[#This Row],[Team]]</f>
        <v>$400 Draft Champions Mar 06 1:00 pm Lg.3837Quint and Slappy</v>
      </c>
    </row>
    <row r="2890" spans="1:7" x14ac:dyDescent="0.25">
      <c r="A2890">
        <v>1513</v>
      </c>
      <c r="B2890" t="s">
        <v>2713</v>
      </c>
      <c r="C2890" t="s">
        <v>2708</v>
      </c>
      <c r="D2890">
        <v>1255</v>
      </c>
      <c r="E2890">
        <v>1402</v>
      </c>
      <c r="F2890">
        <f t="shared" si="45"/>
        <v>9</v>
      </c>
      <c r="G2890" t="str">
        <f>STANDINGS_K[[#This Row],[League]]&amp;STANDINGS_K[[#This Row],[Team]]</f>
        <v>$400 Draft Champions Mar 06 1:00 pm Lg.3837deadmoneyK</v>
      </c>
    </row>
    <row r="2891" spans="1:7" x14ac:dyDescent="0.25">
      <c r="A2891">
        <v>1691</v>
      </c>
      <c r="B2891" t="s">
        <v>2710</v>
      </c>
      <c r="C2891" t="s">
        <v>2708</v>
      </c>
      <c r="D2891">
        <v>1233</v>
      </c>
      <c r="E2891">
        <v>1220</v>
      </c>
      <c r="F2891">
        <f t="shared" si="45"/>
        <v>10</v>
      </c>
      <c r="G2891" t="str">
        <f>STANDINGS_K[[#This Row],[League]]&amp;STANDINGS_K[[#This Row],[Team]]</f>
        <v>$400 Draft Champions Mar 06 1:00 pm Lg.3837Myrtle Beach Mermen</v>
      </c>
    </row>
    <row r="2892" spans="1:7" x14ac:dyDescent="0.25">
      <c r="A2892">
        <v>1744</v>
      </c>
      <c r="B2892" t="s">
        <v>2709</v>
      </c>
      <c r="C2892" t="s">
        <v>2708</v>
      </c>
      <c r="D2892">
        <v>1227</v>
      </c>
      <c r="E2892">
        <v>1169</v>
      </c>
      <c r="F2892">
        <f t="shared" si="45"/>
        <v>11</v>
      </c>
      <c r="G2892" t="str">
        <f>STANDINGS_K[[#This Row],[League]]&amp;STANDINGS_K[[#This Row],[Team]]</f>
        <v>$400 Draft Champions Mar 06 1:00 pm Lg.3837The Dubbies</v>
      </c>
    </row>
    <row r="2893" spans="1:7" x14ac:dyDescent="0.25">
      <c r="A2893">
        <v>1811</v>
      </c>
      <c r="B2893" t="s">
        <v>2707</v>
      </c>
      <c r="C2893" t="s">
        <v>2708</v>
      </c>
      <c r="D2893">
        <v>1216</v>
      </c>
      <c r="E2893">
        <v>1098</v>
      </c>
      <c r="F2893">
        <f t="shared" si="45"/>
        <v>12</v>
      </c>
      <c r="G2893" t="str">
        <f>STANDINGS_K[[#This Row],[League]]&amp;STANDINGS_K[[#This Row],[Team]]</f>
        <v>$400 Draft Champions Mar 06 1:00 pm Lg.3837Oceanic Six</v>
      </c>
    </row>
    <row r="2894" spans="1:7" x14ac:dyDescent="0.25">
      <c r="A2894">
        <v>1917</v>
      </c>
      <c r="B2894" t="s">
        <v>2711</v>
      </c>
      <c r="C2894" t="s">
        <v>2708</v>
      </c>
      <c r="D2894">
        <v>1204</v>
      </c>
      <c r="E2894">
        <v>995.5</v>
      </c>
      <c r="F2894">
        <f t="shared" si="45"/>
        <v>13</v>
      </c>
      <c r="G2894" t="str">
        <f>STANDINGS_K[[#This Row],[League]]&amp;STANDINGS_K[[#This Row],[Team]]</f>
        <v>$400 Draft Champions Mar 06 1:00 pm Lg.3837Raft Riders</v>
      </c>
    </row>
    <row r="2895" spans="1:7" x14ac:dyDescent="0.25">
      <c r="A2895">
        <v>2030</v>
      </c>
      <c r="B2895" t="s">
        <v>19</v>
      </c>
      <c r="C2895" t="s">
        <v>2708</v>
      </c>
      <c r="D2895">
        <v>1188</v>
      </c>
      <c r="E2895">
        <v>882</v>
      </c>
      <c r="F2895">
        <f t="shared" si="45"/>
        <v>14</v>
      </c>
      <c r="G2895" t="str">
        <f>STANDINGS_K[[#This Row],[League]]&amp;STANDINGS_K[[#This Row],[Team]]</f>
        <v>$400 Draft Champions Mar 06 1:00 pm Lg.3837One Eyed Jack</v>
      </c>
    </row>
    <row r="2896" spans="1:7" x14ac:dyDescent="0.25">
      <c r="A2896">
        <v>2161</v>
      </c>
      <c r="B2896" t="s">
        <v>2716</v>
      </c>
      <c r="C2896" t="s">
        <v>2708</v>
      </c>
      <c r="D2896">
        <v>1166</v>
      </c>
      <c r="E2896">
        <v>751</v>
      </c>
      <c r="F2896">
        <f t="shared" si="45"/>
        <v>15</v>
      </c>
      <c r="G2896" t="str">
        <f>STANDINGS_K[[#This Row],[League]]&amp;STANDINGS_K[[#This Row],[Team]]</f>
        <v>$400 Draft Champions Mar 06 1:00 pm Lg.3837Ryan's got some SS</v>
      </c>
    </row>
    <row r="2897" spans="1:7" x14ac:dyDescent="0.25">
      <c r="A2897">
        <v>149</v>
      </c>
      <c r="B2897" t="s">
        <v>523</v>
      </c>
      <c r="C2897" t="s">
        <v>2721</v>
      </c>
      <c r="D2897">
        <v>1467</v>
      </c>
      <c r="E2897">
        <v>2762</v>
      </c>
      <c r="F2897">
        <f t="shared" si="45"/>
        <v>1</v>
      </c>
      <c r="G2897" t="str">
        <f>STANDINGS_K[[#This Row],[League]]&amp;STANDINGS_K[[#This Row],[Team]]</f>
        <v>$400 Draft Champions Mar 10 1:00 pm Lg.3869Ball So Hard</v>
      </c>
    </row>
    <row r="2898" spans="1:7" x14ac:dyDescent="0.25">
      <c r="A2898">
        <v>240</v>
      </c>
      <c r="B2898" t="s">
        <v>2728</v>
      </c>
      <c r="C2898" t="s">
        <v>2721</v>
      </c>
      <c r="D2898">
        <v>1438</v>
      </c>
      <c r="E2898">
        <v>2671</v>
      </c>
      <c r="F2898">
        <f t="shared" si="45"/>
        <v>2</v>
      </c>
      <c r="G2898" t="str">
        <f>STANDINGS_K[[#This Row],[League]]&amp;STANDINGS_K[[#This Row],[Team]]</f>
        <v>$400 Draft Champions Mar 10 1:00 pm Lg.3869HoppyBuntz</v>
      </c>
    </row>
    <row r="2899" spans="1:7" x14ac:dyDescent="0.25">
      <c r="A2899">
        <v>349</v>
      </c>
      <c r="B2899" t="s">
        <v>2723</v>
      </c>
      <c r="C2899" t="s">
        <v>2721</v>
      </c>
      <c r="D2899">
        <v>1408</v>
      </c>
      <c r="E2899">
        <v>2559</v>
      </c>
      <c r="F2899">
        <f t="shared" si="45"/>
        <v>3</v>
      </c>
      <c r="G2899" t="str">
        <f>STANDINGS_K[[#This Row],[League]]&amp;STANDINGS_K[[#This Row],[Team]]</f>
        <v>$400 Draft Champions Mar 10 1:00 pm Lg.3869Cano Play With Madness</v>
      </c>
    </row>
    <row r="2900" spans="1:7" x14ac:dyDescent="0.25">
      <c r="A2900">
        <v>352</v>
      </c>
      <c r="B2900" t="s">
        <v>2729</v>
      </c>
      <c r="C2900" t="s">
        <v>2721</v>
      </c>
      <c r="D2900">
        <v>1408</v>
      </c>
      <c r="E2900">
        <v>2559</v>
      </c>
      <c r="F2900">
        <f t="shared" si="45"/>
        <v>4</v>
      </c>
      <c r="G2900" t="str">
        <f>STANDINGS_K[[#This Row],[League]]&amp;STANDINGS_K[[#This Row],[Team]]</f>
        <v>$400 Draft Champions Mar 10 1:00 pm Lg.3869Feel the Bern 400</v>
      </c>
    </row>
    <row r="2901" spans="1:7" x14ac:dyDescent="0.25">
      <c r="A2901">
        <v>434</v>
      </c>
      <c r="B2901" t="s">
        <v>2726</v>
      </c>
      <c r="C2901" t="s">
        <v>2721</v>
      </c>
      <c r="D2901">
        <v>1396</v>
      </c>
      <c r="E2901">
        <v>2483</v>
      </c>
      <c r="F2901">
        <f t="shared" si="45"/>
        <v>5</v>
      </c>
      <c r="G2901" t="str">
        <f>STANDINGS_K[[#This Row],[League]]&amp;STANDINGS_K[[#This Row],[Team]]</f>
        <v>$400 Draft Champions Mar 10 1:00 pm Lg.3869deadmoneyL</v>
      </c>
    </row>
    <row r="2902" spans="1:7" x14ac:dyDescent="0.25">
      <c r="A2902">
        <v>882</v>
      </c>
      <c r="B2902" t="s">
        <v>2722</v>
      </c>
      <c r="C2902" t="s">
        <v>2721</v>
      </c>
      <c r="D2902">
        <v>1330</v>
      </c>
      <c r="E2902">
        <v>2023.5</v>
      </c>
      <c r="F2902">
        <f t="shared" si="45"/>
        <v>6</v>
      </c>
      <c r="G2902" t="str">
        <f>STANDINGS_K[[#This Row],[League]]&amp;STANDINGS_K[[#This Row],[Team]]</f>
        <v>$400 Draft Champions Mar 10 1:00 pm Lg.3869Going Going Gone</v>
      </c>
    </row>
    <row r="2903" spans="1:7" x14ac:dyDescent="0.25">
      <c r="A2903">
        <v>928</v>
      </c>
      <c r="B2903" t="s">
        <v>18</v>
      </c>
      <c r="C2903" t="s">
        <v>2721</v>
      </c>
      <c r="D2903">
        <v>1326</v>
      </c>
      <c r="E2903">
        <v>1982</v>
      </c>
      <c r="F2903">
        <f t="shared" si="45"/>
        <v>7</v>
      </c>
      <c r="G2903" t="str">
        <f>STANDINGS_K[[#This Row],[League]]&amp;STANDINGS_K[[#This Row],[Team]]</f>
        <v>$400 Draft Champions Mar 10 1:00 pm Lg.3869Home Run Derbies</v>
      </c>
    </row>
    <row r="2904" spans="1:7" x14ac:dyDescent="0.25">
      <c r="A2904">
        <v>950</v>
      </c>
      <c r="B2904" t="s">
        <v>2730</v>
      </c>
      <c r="C2904" t="s">
        <v>2721</v>
      </c>
      <c r="D2904">
        <v>1323</v>
      </c>
      <c r="E2904">
        <v>1960</v>
      </c>
      <c r="F2904">
        <f t="shared" si="45"/>
        <v>8</v>
      </c>
      <c r="G2904" t="str">
        <f>STANDINGS_K[[#This Row],[League]]&amp;STANDINGS_K[[#This Row],[Team]]</f>
        <v>$400 Draft Champions Mar 10 1:00 pm Lg.3869Exspinner</v>
      </c>
    </row>
    <row r="2905" spans="1:7" x14ac:dyDescent="0.25">
      <c r="A2905">
        <v>1162</v>
      </c>
      <c r="B2905" t="s">
        <v>2725</v>
      </c>
      <c r="C2905" t="s">
        <v>2721</v>
      </c>
      <c r="D2905">
        <v>1299</v>
      </c>
      <c r="E2905">
        <v>1750</v>
      </c>
      <c r="F2905">
        <f t="shared" si="45"/>
        <v>9</v>
      </c>
      <c r="G2905" t="str">
        <f>STANDINGS_K[[#This Row],[League]]&amp;STANDINGS_K[[#This Row],[Team]]</f>
        <v>$400 Draft Champions Mar 10 1:00 pm Lg.3869Seeds</v>
      </c>
    </row>
    <row r="2906" spans="1:7" x14ac:dyDescent="0.25">
      <c r="A2906">
        <v>1798</v>
      </c>
      <c r="B2906" t="s">
        <v>532</v>
      </c>
      <c r="C2906" t="s">
        <v>2721</v>
      </c>
      <c r="D2906">
        <v>1217</v>
      </c>
      <c r="E2906">
        <v>1107.5</v>
      </c>
      <c r="F2906">
        <f t="shared" si="45"/>
        <v>10</v>
      </c>
      <c r="G2906" t="str">
        <f>STANDINGS_K[[#This Row],[League]]&amp;STANDINGS_K[[#This Row],[Team]]</f>
        <v>$400 Draft Champions Mar 10 1:00 pm Lg.3869Bleacher Bums</v>
      </c>
    </row>
    <row r="2907" spans="1:7" x14ac:dyDescent="0.25">
      <c r="A2907">
        <v>2122</v>
      </c>
      <c r="B2907" t="s">
        <v>2731</v>
      </c>
      <c r="C2907" t="s">
        <v>2721</v>
      </c>
      <c r="D2907">
        <v>1172</v>
      </c>
      <c r="E2907">
        <v>787.5</v>
      </c>
      <c r="F2907">
        <f t="shared" si="45"/>
        <v>11</v>
      </c>
      <c r="G2907" t="str">
        <f>STANDINGS_K[[#This Row],[League]]&amp;STANDINGS_K[[#This Row],[Team]]</f>
        <v>$400 Draft Champions Mar 10 1:00 pm Lg.3869My Knee's Great</v>
      </c>
    </row>
    <row r="2908" spans="1:7" x14ac:dyDescent="0.25">
      <c r="A2908">
        <v>2293</v>
      </c>
      <c r="B2908" t="s">
        <v>115</v>
      </c>
      <c r="C2908" t="s">
        <v>2721</v>
      </c>
      <c r="D2908">
        <v>1145</v>
      </c>
      <c r="E2908">
        <v>617.5</v>
      </c>
      <c r="F2908">
        <f t="shared" si="45"/>
        <v>12</v>
      </c>
      <c r="G2908" t="str">
        <f>STANDINGS_K[[#This Row],[League]]&amp;STANDINGS_K[[#This Row],[Team]]</f>
        <v>$400 Draft Champions Mar 10 1:00 pm Lg.3869Team BFJ</v>
      </c>
    </row>
    <row r="2909" spans="1:7" x14ac:dyDescent="0.25">
      <c r="A2909">
        <v>2349</v>
      </c>
      <c r="B2909" t="s">
        <v>2720</v>
      </c>
      <c r="C2909" t="s">
        <v>2721</v>
      </c>
      <c r="D2909">
        <v>1135</v>
      </c>
      <c r="E2909">
        <v>561.5</v>
      </c>
      <c r="F2909">
        <f t="shared" si="45"/>
        <v>13</v>
      </c>
      <c r="G2909" t="str">
        <f>STANDINGS_K[[#This Row],[League]]&amp;STANDINGS_K[[#This Row],[Team]]</f>
        <v>$400 Draft Champions Mar 10 1:00 pm Lg.3869MEN WITH WOOD 400</v>
      </c>
    </row>
    <row r="2910" spans="1:7" x14ac:dyDescent="0.25">
      <c r="A2910">
        <v>2395</v>
      </c>
      <c r="B2910" t="s">
        <v>2724</v>
      </c>
      <c r="C2910" t="s">
        <v>2721</v>
      </c>
      <c r="D2910">
        <v>1124</v>
      </c>
      <c r="E2910">
        <v>516.5</v>
      </c>
      <c r="F2910">
        <f t="shared" si="45"/>
        <v>14</v>
      </c>
      <c r="G2910" t="str">
        <f>STANDINGS_K[[#This Row],[League]]&amp;STANDINGS_K[[#This Row],[Team]]</f>
        <v>$400 Draft Champions Mar 10 1:00 pm Lg.3869Squish the Bug</v>
      </c>
    </row>
    <row r="2911" spans="1:7" x14ac:dyDescent="0.25">
      <c r="A2911">
        <v>2580</v>
      </c>
      <c r="B2911" t="s">
        <v>2727</v>
      </c>
      <c r="C2911" t="s">
        <v>2721</v>
      </c>
      <c r="D2911">
        <v>1079</v>
      </c>
      <c r="E2911">
        <v>331.5</v>
      </c>
      <c r="F2911">
        <f t="shared" si="45"/>
        <v>15</v>
      </c>
      <c r="G2911" t="str">
        <f>STANDINGS_K[[#This Row],[League]]&amp;STANDINGS_K[[#This Row],[Team]]</f>
        <v>$400 Draft Champions Mar 10 1:00 pm Lg.3869Bobbleheads deux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2911"/>
  <sheetViews>
    <sheetView workbookViewId="0">
      <selection activeCell="F7" sqref="F7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49.28515625" bestFit="1" customWidth="1"/>
    <col min="4" max="4" width="5.5703125" bestFit="1" customWidth="1"/>
    <col min="5" max="5" width="7" bestFit="1" customWidth="1"/>
    <col min="6" max="6" width="18.7109375" bestFit="1" customWidth="1"/>
    <col min="7" max="7" width="87.710937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68</v>
      </c>
      <c r="E1" t="s">
        <v>4</v>
      </c>
      <c r="F1" t="s">
        <v>58</v>
      </c>
      <c r="G1" t="s">
        <v>2732</v>
      </c>
    </row>
    <row r="2" spans="1:7" x14ac:dyDescent="0.25">
      <c r="A2">
        <v>48</v>
      </c>
      <c r="B2" t="s">
        <v>510</v>
      </c>
      <c r="C2" t="s">
        <v>539</v>
      </c>
      <c r="D2">
        <v>121</v>
      </c>
      <c r="E2">
        <v>2863.5</v>
      </c>
      <c r="F2">
        <f>IF(C2=C1,F1+1,1)</f>
        <v>1</v>
      </c>
      <c r="G2" t="str">
        <f>STANDINGS_SV[[#This Row],[League]]&amp;STANDINGS_SV[[#This Row],[Team]]</f>
        <v>$1000 Draft Champions League 2Tall Timber</v>
      </c>
    </row>
    <row r="3" spans="1:7" x14ac:dyDescent="0.25">
      <c r="A3">
        <v>105</v>
      </c>
      <c r="B3" t="s">
        <v>544</v>
      </c>
      <c r="C3" t="s">
        <v>539</v>
      </c>
      <c r="D3">
        <v>112</v>
      </c>
      <c r="E3">
        <v>2807.5</v>
      </c>
      <c r="F3">
        <f t="shared" ref="F3:F66" si="0">IF(C3=C2,F2+1,1)</f>
        <v>2</v>
      </c>
      <c r="G3" t="str">
        <f>STANDINGS_SV[[#This Row],[League]]&amp;STANDINGS_SV[[#This Row],[Team]]</f>
        <v>$1000 Draft Champions League 2Vermont Lake Monsters</v>
      </c>
    </row>
    <row r="4" spans="1:7" x14ac:dyDescent="0.25">
      <c r="A4">
        <v>256</v>
      </c>
      <c r="B4" t="s">
        <v>541</v>
      </c>
      <c r="C4" t="s">
        <v>539</v>
      </c>
      <c r="D4">
        <v>100</v>
      </c>
      <c r="E4">
        <v>2655.5</v>
      </c>
      <c r="F4">
        <f t="shared" si="0"/>
        <v>3</v>
      </c>
      <c r="G4" t="str">
        <f>STANDINGS_SV[[#This Row],[League]]&amp;STANDINGS_SV[[#This Row],[Team]]</f>
        <v>$1000 Draft Champions League 2Pounders 1000</v>
      </c>
    </row>
    <row r="5" spans="1:7" x14ac:dyDescent="0.25">
      <c r="A5">
        <v>286</v>
      </c>
      <c r="B5" t="s">
        <v>546</v>
      </c>
      <c r="C5" t="s">
        <v>539</v>
      </c>
      <c r="D5">
        <v>98</v>
      </c>
      <c r="E5">
        <v>2618</v>
      </c>
      <c r="F5">
        <f t="shared" si="0"/>
        <v>4</v>
      </c>
      <c r="G5" t="str">
        <f>STANDINGS_SV[[#This Row],[League]]&amp;STANDINGS_SV[[#This Row],[Team]]</f>
        <v>$1000 Draft Champions League 2Donnie Baseball</v>
      </c>
    </row>
    <row r="6" spans="1:7" x14ac:dyDescent="0.25">
      <c r="A6">
        <v>355</v>
      </c>
      <c r="B6" t="s">
        <v>547</v>
      </c>
      <c r="C6" t="s">
        <v>539</v>
      </c>
      <c r="D6">
        <v>95</v>
      </c>
      <c r="E6">
        <v>2561</v>
      </c>
      <c r="F6">
        <f t="shared" si="0"/>
        <v>5</v>
      </c>
      <c r="G6" t="str">
        <f>STANDINGS_SV[[#This Row],[League]]&amp;STANDINGS_SV[[#This Row],[Team]]</f>
        <v>$1000 Draft Champions League 2Ryan's Harping on Harvey</v>
      </c>
    </row>
    <row r="7" spans="1:7" x14ac:dyDescent="0.25">
      <c r="A7">
        <v>1167</v>
      </c>
      <c r="B7" t="s">
        <v>549</v>
      </c>
      <c r="C7" t="s">
        <v>539</v>
      </c>
      <c r="D7">
        <v>68</v>
      </c>
      <c r="E7">
        <v>1746.5</v>
      </c>
      <c r="F7">
        <f t="shared" si="0"/>
        <v>6</v>
      </c>
      <c r="G7" t="str">
        <f>STANDINGS_SV[[#This Row],[League]]&amp;STANDINGS_SV[[#This Row],[Team]]</f>
        <v>$1000 Draft Champions League 2Lonede's</v>
      </c>
    </row>
    <row r="8" spans="1:7" x14ac:dyDescent="0.25">
      <c r="A8">
        <v>1640</v>
      </c>
      <c r="B8" t="s">
        <v>17</v>
      </c>
      <c r="C8" t="s">
        <v>539</v>
      </c>
      <c r="D8">
        <v>55</v>
      </c>
      <c r="E8">
        <v>1265</v>
      </c>
      <c r="F8">
        <f t="shared" si="0"/>
        <v>7</v>
      </c>
      <c r="G8" t="str">
        <f>STANDINGS_SV[[#This Row],[League]]&amp;STANDINGS_SV[[#This Row],[Team]]</f>
        <v>$1000 Draft Champions League 2Millertime</v>
      </c>
    </row>
    <row r="9" spans="1:7" x14ac:dyDescent="0.25">
      <c r="A9">
        <v>1777</v>
      </c>
      <c r="B9" t="s">
        <v>548</v>
      </c>
      <c r="C9" t="s">
        <v>539</v>
      </c>
      <c r="D9">
        <v>51</v>
      </c>
      <c r="E9">
        <v>1117</v>
      </c>
      <c r="F9">
        <f t="shared" si="0"/>
        <v>8</v>
      </c>
      <c r="G9" t="str">
        <f>STANDINGS_SV[[#This Row],[League]]&amp;STANDINGS_SV[[#This Row],[Team]]</f>
        <v>$1000 Draft Champions League 2Attie Boys</v>
      </c>
    </row>
    <row r="10" spans="1:7" x14ac:dyDescent="0.25">
      <c r="A10">
        <v>1919</v>
      </c>
      <c r="B10" t="s">
        <v>254</v>
      </c>
      <c r="C10" t="s">
        <v>539</v>
      </c>
      <c r="D10">
        <v>48</v>
      </c>
      <c r="E10">
        <v>1008.5</v>
      </c>
      <c r="F10">
        <f t="shared" si="0"/>
        <v>9</v>
      </c>
      <c r="G10" t="str">
        <f>STANDINGS_SV[[#This Row],[League]]&amp;STANDINGS_SV[[#This Row],[Team]]</f>
        <v>$1000 Draft Champions League 2Vercingetorix II</v>
      </c>
    </row>
    <row r="11" spans="1:7" x14ac:dyDescent="0.25">
      <c r="A11">
        <v>2133</v>
      </c>
      <c r="B11" t="s">
        <v>540</v>
      </c>
      <c r="C11" t="s">
        <v>539</v>
      </c>
      <c r="D11">
        <v>41</v>
      </c>
      <c r="E11">
        <v>772.5</v>
      </c>
      <c r="F11">
        <f t="shared" si="0"/>
        <v>10</v>
      </c>
      <c r="G11" t="str">
        <f>STANDINGS_SV[[#This Row],[League]]&amp;STANDINGS_SV[[#This Row],[Team]]</f>
        <v>$1000 Draft Champions League 2Garage Floor Yastrzemskis</v>
      </c>
    </row>
    <row r="12" spans="1:7" x14ac:dyDescent="0.25">
      <c r="A12">
        <v>2167</v>
      </c>
      <c r="B12" t="s">
        <v>545</v>
      </c>
      <c r="C12" t="s">
        <v>539</v>
      </c>
      <c r="D12">
        <v>40</v>
      </c>
      <c r="E12">
        <v>738</v>
      </c>
      <c r="F12">
        <f t="shared" si="0"/>
        <v>11</v>
      </c>
      <c r="G12" t="str">
        <f>STANDINGS_SV[[#This Row],[League]]&amp;STANDINGS_SV[[#This Row],[Team]]</f>
        <v>$1000 Draft Champions League 2Isla de Encanta</v>
      </c>
    </row>
    <row r="13" spans="1:7" x14ac:dyDescent="0.25">
      <c r="A13">
        <v>2270</v>
      </c>
      <c r="B13" t="s">
        <v>542</v>
      </c>
      <c r="C13" t="s">
        <v>539</v>
      </c>
      <c r="D13">
        <v>37</v>
      </c>
      <c r="E13">
        <v>650.5</v>
      </c>
      <c r="F13">
        <f t="shared" si="0"/>
        <v>12</v>
      </c>
      <c r="G13" t="str">
        <f>STANDINGS_SV[[#This Row],[League]]&amp;STANDINGS_SV[[#This Row],[Team]]</f>
        <v>$1000 Draft Champions League 2The Notorious C.O.Z. - $1000 DC</v>
      </c>
    </row>
    <row r="14" spans="1:7" x14ac:dyDescent="0.25">
      <c r="A14">
        <v>2673</v>
      </c>
      <c r="B14" t="s">
        <v>550</v>
      </c>
      <c r="C14" t="s">
        <v>539</v>
      </c>
      <c r="D14">
        <v>19</v>
      </c>
      <c r="E14">
        <v>244.5</v>
      </c>
      <c r="F14">
        <f t="shared" si="0"/>
        <v>13</v>
      </c>
      <c r="G14" t="str">
        <f>STANDINGS_SV[[#This Row],[League]]&amp;STANDINGS_SV[[#This Row],[Team]]</f>
        <v>$1000 Draft Champions League 2SEMPER FI</v>
      </c>
    </row>
    <row r="15" spans="1:7" x14ac:dyDescent="0.25">
      <c r="A15">
        <v>2674</v>
      </c>
      <c r="B15" t="s">
        <v>543</v>
      </c>
      <c r="C15" t="s">
        <v>539</v>
      </c>
      <c r="D15">
        <v>19</v>
      </c>
      <c r="E15">
        <v>244.5</v>
      </c>
      <c r="F15">
        <f t="shared" si="0"/>
        <v>14</v>
      </c>
      <c r="G15" t="str">
        <f>STANDINGS_SV[[#This Row],[League]]&amp;STANDINGS_SV[[#This Row],[Team]]</f>
        <v>$1000 Draft Champions League 2Slip Stitches 1K New</v>
      </c>
    </row>
    <row r="16" spans="1:7" x14ac:dyDescent="0.25">
      <c r="A16">
        <v>2910</v>
      </c>
      <c r="B16" t="s">
        <v>371</v>
      </c>
      <c r="C16" t="s">
        <v>539</v>
      </c>
      <c r="D16">
        <v>0</v>
      </c>
      <c r="E16">
        <v>13</v>
      </c>
      <c r="F16">
        <f t="shared" si="0"/>
        <v>15</v>
      </c>
      <c r="G16" t="str">
        <f>STANDINGS_SV[[#This Row],[League]]&amp;STANDINGS_SV[[#This Row],[Team]]</f>
        <v>$1000 Draft Champions League 2huskies</v>
      </c>
    </row>
    <row r="17" spans="1:7" x14ac:dyDescent="0.25">
      <c r="A17">
        <v>31</v>
      </c>
      <c r="B17" t="s">
        <v>477</v>
      </c>
      <c r="C17" t="s">
        <v>552</v>
      </c>
      <c r="D17">
        <v>124</v>
      </c>
      <c r="E17">
        <v>2879</v>
      </c>
      <c r="F17">
        <f t="shared" si="0"/>
        <v>1</v>
      </c>
      <c r="G17" t="str">
        <f>STANDINGS_SV[[#This Row],[League]]&amp;STANDINGS_SV[[#This Row],[Team]]</f>
        <v>$1000 Draft Champions Max's League Feb. 22It Shrinks?</v>
      </c>
    </row>
    <row r="18" spans="1:7" x14ac:dyDescent="0.25">
      <c r="A18">
        <v>168</v>
      </c>
      <c r="B18" t="s">
        <v>87</v>
      </c>
      <c r="C18" t="s">
        <v>552</v>
      </c>
      <c r="D18">
        <v>106</v>
      </c>
      <c r="E18">
        <v>2746</v>
      </c>
      <c r="F18">
        <f t="shared" si="0"/>
        <v>2</v>
      </c>
      <c r="G18" t="str">
        <f>STANDINGS_SV[[#This Row],[League]]&amp;STANDINGS_SV[[#This Row],[Team]]</f>
        <v>$1000 Draft Champions Max's League Feb. 22The Northsiders</v>
      </c>
    </row>
    <row r="19" spans="1:7" x14ac:dyDescent="0.25">
      <c r="A19">
        <v>298</v>
      </c>
      <c r="B19" t="s">
        <v>508</v>
      </c>
      <c r="C19" t="s">
        <v>552</v>
      </c>
      <c r="D19">
        <v>98</v>
      </c>
      <c r="E19">
        <v>2618</v>
      </c>
      <c r="F19">
        <f t="shared" si="0"/>
        <v>3</v>
      </c>
      <c r="G19" t="str">
        <f>STANDINGS_SV[[#This Row],[League]]&amp;STANDINGS_SV[[#This Row],[Team]]</f>
        <v>$1000 Draft Champions Max's League Feb. 22Team Robinson</v>
      </c>
    </row>
    <row r="20" spans="1:7" x14ac:dyDescent="0.25">
      <c r="A20">
        <v>352</v>
      </c>
      <c r="B20" t="s">
        <v>551</v>
      </c>
      <c r="C20" t="s">
        <v>552</v>
      </c>
      <c r="D20">
        <v>95</v>
      </c>
      <c r="E20">
        <v>2561</v>
      </c>
      <c r="F20">
        <f t="shared" si="0"/>
        <v>4</v>
      </c>
      <c r="G20" t="str">
        <f>STANDINGS_SV[[#This Row],[League]]&amp;STANDINGS_SV[[#This Row],[Team]]</f>
        <v>$1000 Draft Champions Max's League Feb. 22Miggy's Crown</v>
      </c>
    </row>
    <row r="21" spans="1:7" x14ac:dyDescent="0.25">
      <c r="A21">
        <v>547</v>
      </c>
      <c r="B21" t="s">
        <v>559</v>
      </c>
      <c r="C21" t="s">
        <v>552</v>
      </c>
      <c r="D21">
        <v>87</v>
      </c>
      <c r="E21">
        <v>2374</v>
      </c>
      <c r="F21">
        <f t="shared" si="0"/>
        <v>5</v>
      </c>
      <c r="G21" t="str">
        <f>STANDINGS_SV[[#This Row],[League]]&amp;STANDINGS_SV[[#This Row],[Team]]</f>
        <v>$1000 Draft Champions Max's League Feb. 22WINSTON'S EMPIRE -1000</v>
      </c>
    </row>
    <row r="22" spans="1:7" x14ac:dyDescent="0.25">
      <c r="A22">
        <v>858</v>
      </c>
      <c r="B22" t="s">
        <v>257</v>
      </c>
      <c r="C22" t="s">
        <v>552</v>
      </c>
      <c r="D22">
        <v>78</v>
      </c>
      <c r="E22">
        <v>2067.5</v>
      </c>
      <c r="F22">
        <f t="shared" si="0"/>
        <v>6</v>
      </c>
      <c r="G22" t="str">
        <f>STANDINGS_SV[[#This Row],[League]]&amp;STANDINGS_SV[[#This Row],[Team]]</f>
        <v>$1000 Draft Champions Max's League Feb. 22Vercingetorix I</v>
      </c>
    </row>
    <row r="23" spans="1:7" x14ac:dyDescent="0.25">
      <c r="A23">
        <v>1525</v>
      </c>
      <c r="B23" t="s">
        <v>121</v>
      </c>
      <c r="C23" t="s">
        <v>552</v>
      </c>
      <c r="D23">
        <v>59</v>
      </c>
      <c r="E23">
        <v>1398</v>
      </c>
      <c r="F23">
        <f t="shared" si="0"/>
        <v>7</v>
      </c>
      <c r="G23" t="str">
        <f>STANDINGS_SV[[#This Row],[League]]&amp;STANDINGS_SV[[#This Row],[Team]]</f>
        <v>$1000 Draft Champions Max's League Feb. 22Tredici</v>
      </c>
    </row>
    <row r="24" spans="1:7" x14ac:dyDescent="0.25">
      <c r="A24">
        <v>1707</v>
      </c>
      <c r="B24" t="s">
        <v>53</v>
      </c>
      <c r="C24" t="s">
        <v>552</v>
      </c>
      <c r="D24">
        <v>53</v>
      </c>
      <c r="E24">
        <v>1189.5</v>
      </c>
      <c r="F24">
        <f t="shared" si="0"/>
        <v>8</v>
      </c>
      <c r="G24" t="str">
        <f>STANDINGS_SV[[#This Row],[League]]&amp;STANDINGS_SV[[#This Row],[Team]]</f>
        <v>$1000 Draft Champions Max's League Feb. 22Baseball Furies</v>
      </c>
    </row>
    <row r="25" spans="1:7" x14ac:dyDescent="0.25">
      <c r="A25">
        <v>1733</v>
      </c>
      <c r="B25" t="s">
        <v>558</v>
      </c>
      <c r="C25" t="s">
        <v>552</v>
      </c>
      <c r="D25">
        <v>53</v>
      </c>
      <c r="E25">
        <v>1189.5</v>
      </c>
      <c r="F25">
        <f t="shared" si="0"/>
        <v>9</v>
      </c>
      <c r="G25" t="str">
        <f>STANDINGS_SV[[#This Row],[League]]&amp;STANDINGS_SV[[#This Row],[Team]]</f>
        <v>$1000 Draft Champions Max's League Feb. 22The Notorious C.O.Z. - Max DC</v>
      </c>
    </row>
    <row r="26" spans="1:7" x14ac:dyDescent="0.25">
      <c r="A26">
        <v>2009</v>
      </c>
      <c r="B26" t="s">
        <v>555</v>
      </c>
      <c r="C26" t="s">
        <v>552</v>
      </c>
      <c r="D26">
        <v>45</v>
      </c>
      <c r="E26">
        <v>910.5</v>
      </c>
      <c r="F26">
        <f t="shared" si="0"/>
        <v>10</v>
      </c>
      <c r="G26" t="str">
        <f>STANDINGS_SV[[#This Row],[League]]&amp;STANDINGS_SV[[#This Row],[Team]]</f>
        <v>$1000 Draft Champions Max's League Feb. 22The Achievers - DC 6</v>
      </c>
    </row>
    <row r="27" spans="1:7" x14ac:dyDescent="0.25">
      <c r="A27">
        <v>2172</v>
      </c>
      <c r="B27" t="s">
        <v>21</v>
      </c>
      <c r="C27" t="s">
        <v>552</v>
      </c>
      <c r="D27">
        <v>40</v>
      </c>
      <c r="E27">
        <v>738</v>
      </c>
      <c r="F27">
        <f t="shared" si="0"/>
        <v>11</v>
      </c>
      <c r="G27" t="str">
        <f>STANDINGS_SV[[#This Row],[League]]&amp;STANDINGS_SV[[#This Row],[Team]]</f>
        <v>$1000 Draft Champions Max's League Feb. 22Mudhens</v>
      </c>
    </row>
    <row r="28" spans="1:7" x14ac:dyDescent="0.25">
      <c r="A28">
        <v>2342</v>
      </c>
      <c r="B28" t="s">
        <v>554</v>
      </c>
      <c r="C28" t="s">
        <v>552</v>
      </c>
      <c r="D28">
        <v>34</v>
      </c>
      <c r="E28">
        <v>569</v>
      </c>
      <c r="F28">
        <f t="shared" si="0"/>
        <v>12</v>
      </c>
      <c r="G28" t="str">
        <f>STANDINGS_SV[[#This Row],[League]]&amp;STANDINGS_SV[[#This Row],[Team]]</f>
        <v>$1000 Draft Champions Max's League Feb. 22Painting The Black DC</v>
      </c>
    </row>
    <row r="29" spans="1:7" x14ac:dyDescent="0.25">
      <c r="A29">
        <v>2366</v>
      </c>
      <c r="B29" t="s">
        <v>553</v>
      </c>
      <c r="C29" t="s">
        <v>552</v>
      </c>
      <c r="D29">
        <v>33</v>
      </c>
      <c r="E29">
        <v>548</v>
      </c>
      <c r="F29">
        <f t="shared" si="0"/>
        <v>13</v>
      </c>
      <c r="G29" t="str">
        <f>STANDINGS_SV[[#This Row],[League]]&amp;STANDINGS_SV[[#This Row],[Team]]</f>
        <v>$1000 Draft Champions Max's League Feb. 22Slip Stitches 1K Orig</v>
      </c>
    </row>
    <row r="30" spans="1:7" x14ac:dyDescent="0.25">
      <c r="A30">
        <v>2874</v>
      </c>
      <c r="B30" t="s">
        <v>557</v>
      </c>
      <c r="C30" t="s">
        <v>552</v>
      </c>
      <c r="D30">
        <v>1</v>
      </c>
      <c r="E30">
        <v>32</v>
      </c>
      <c r="F30">
        <f t="shared" si="0"/>
        <v>14</v>
      </c>
      <c r="G30" t="str">
        <f>STANDINGS_SV[[#This Row],[League]]&amp;STANDINGS_SV[[#This Row],[Team]]</f>
        <v>$1000 Draft Champions Max's League Feb. 22Breaking Bad</v>
      </c>
    </row>
    <row r="31" spans="1:7" x14ac:dyDescent="0.25">
      <c r="A31">
        <v>2909</v>
      </c>
      <c r="B31" t="s">
        <v>556</v>
      </c>
      <c r="C31" t="s">
        <v>552</v>
      </c>
      <c r="D31">
        <v>0</v>
      </c>
      <c r="E31">
        <v>13</v>
      </c>
      <c r="F31">
        <f t="shared" si="0"/>
        <v>15</v>
      </c>
      <c r="G31" t="str">
        <f>STANDINGS_SV[[#This Row],[League]]&amp;STANDINGS_SV[[#This Row],[Team]]</f>
        <v>$1000 Draft Champions Max's League Feb. 22hawks</v>
      </c>
    </row>
    <row r="32" spans="1:7" x14ac:dyDescent="0.25">
      <c r="A32">
        <v>122</v>
      </c>
      <c r="B32" t="s">
        <v>568</v>
      </c>
      <c r="C32" t="s">
        <v>561</v>
      </c>
      <c r="D32">
        <v>110</v>
      </c>
      <c r="E32">
        <v>2789.5</v>
      </c>
      <c r="F32">
        <f t="shared" si="0"/>
        <v>1</v>
      </c>
      <c r="G32" t="str">
        <f>STANDINGS_SV[[#This Row],[League]]&amp;STANDINGS_SV[[#This Row],[Team]]</f>
        <v>$150 Draft Champions (4 hour) Dec 29 1:00 pm Lg.3573SpinningSeams4</v>
      </c>
    </row>
    <row r="33" spans="1:7" x14ac:dyDescent="0.25">
      <c r="A33">
        <v>296</v>
      </c>
      <c r="B33" t="s">
        <v>566</v>
      </c>
      <c r="C33" t="s">
        <v>561</v>
      </c>
      <c r="D33">
        <v>98</v>
      </c>
      <c r="E33">
        <v>2618</v>
      </c>
      <c r="F33">
        <f t="shared" si="0"/>
        <v>2</v>
      </c>
      <c r="G33" t="str">
        <f>STANDINGS_SV[[#This Row],[League]]&amp;STANDINGS_SV[[#This Row],[Team]]</f>
        <v>$150 Draft Champions (4 hour) Dec 29 1:00 pm Lg.3573Tall Timber DC19</v>
      </c>
    </row>
    <row r="34" spans="1:7" x14ac:dyDescent="0.25">
      <c r="A34">
        <v>310</v>
      </c>
      <c r="B34" t="s">
        <v>565</v>
      </c>
      <c r="C34" t="s">
        <v>561</v>
      </c>
      <c r="D34">
        <v>97</v>
      </c>
      <c r="E34">
        <v>2600.5</v>
      </c>
      <c r="F34">
        <f t="shared" si="0"/>
        <v>3</v>
      </c>
      <c r="G34" t="str">
        <f>STANDINGS_SV[[#This Row],[League]]&amp;STANDINGS_SV[[#This Row],[Team]]</f>
        <v>$150 Draft Champions (4 hour) Dec 29 1:00 pm Lg.3573KJ || DC3</v>
      </c>
    </row>
    <row r="35" spans="1:7" x14ac:dyDescent="0.25">
      <c r="A35">
        <v>935</v>
      </c>
      <c r="B35" t="s">
        <v>472</v>
      </c>
      <c r="C35" t="s">
        <v>561</v>
      </c>
      <c r="D35">
        <v>75</v>
      </c>
      <c r="E35">
        <v>1968</v>
      </c>
      <c r="F35">
        <f t="shared" si="0"/>
        <v>4</v>
      </c>
      <c r="G35" t="str">
        <f>STANDINGS_SV[[#This Row],[League]]&amp;STANDINGS_SV[[#This Row],[Team]]</f>
        <v>$150 Draft Champions (4 hour) Dec 29 1:00 pm Lg.3573Bronx Yankees (DC4)</v>
      </c>
    </row>
    <row r="36" spans="1:7" x14ac:dyDescent="0.25">
      <c r="A36">
        <v>1091</v>
      </c>
      <c r="B36" t="s">
        <v>216</v>
      </c>
      <c r="C36" t="s">
        <v>561</v>
      </c>
      <c r="D36">
        <v>70</v>
      </c>
      <c r="E36">
        <v>1816</v>
      </c>
      <c r="F36">
        <f t="shared" si="0"/>
        <v>5</v>
      </c>
      <c r="G36" t="str">
        <f>STANDINGS_SV[[#This Row],[League]]&amp;STANDINGS_SV[[#This Row],[Team]]</f>
        <v>$150 Draft Champions (4 hour) Dec 29 1:00 pm Lg.3573Gooden Plenty</v>
      </c>
    </row>
    <row r="37" spans="1:7" x14ac:dyDescent="0.25">
      <c r="A37">
        <v>1217</v>
      </c>
      <c r="B37" t="s">
        <v>569</v>
      </c>
      <c r="C37" t="s">
        <v>561</v>
      </c>
      <c r="D37">
        <v>66</v>
      </c>
      <c r="E37">
        <v>1682.5</v>
      </c>
      <c r="F37">
        <f t="shared" si="0"/>
        <v>6</v>
      </c>
      <c r="G37" t="str">
        <f>STANDINGS_SV[[#This Row],[League]]&amp;STANDINGS_SV[[#This Row],[Team]]</f>
        <v>$150 Draft Champions (4 hour) Dec 29 1:00 pm Lg.3573Draughtsman 3</v>
      </c>
    </row>
    <row r="38" spans="1:7" x14ac:dyDescent="0.25">
      <c r="A38">
        <v>1232</v>
      </c>
      <c r="B38" t="s">
        <v>560</v>
      </c>
      <c r="C38" t="s">
        <v>561</v>
      </c>
      <c r="D38">
        <v>66</v>
      </c>
      <c r="E38">
        <v>1682.5</v>
      </c>
      <c r="F38">
        <f t="shared" si="0"/>
        <v>7</v>
      </c>
      <c r="G38" t="str">
        <f>STANDINGS_SV[[#This Row],[League]]&amp;STANDINGS_SV[[#This Row],[Team]]</f>
        <v>$150 Draft Champions (4 hour) Dec 29 1:00 pm Lg.3573Slip Stitches 3</v>
      </c>
    </row>
    <row r="39" spans="1:7" x14ac:dyDescent="0.25">
      <c r="A39">
        <v>1260</v>
      </c>
      <c r="B39" t="s">
        <v>71</v>
      </c>
      <c r="C39" t="s">
        <v>561</v>
      </c>
      <c r="D39">
        <v>65</v>
      </c>
      <c r="E39">
        <v>1643</v>
      </c>
      <c r="F39">
        <f t="shared" si="0"/>
        <v>8</v>
      </c>
      <c r="G39" t="str">
        <f>STANDINGS_SV[[#This Row],[League]]&amp;STANDINGS_SV[[#This Row],[Team]]</f>
        <v>$150 Draft Champions (4 hour) Dec 29 1:00 pm Lg.3573Frozen Ropes</v>
      </c>
    </row>
    <row r="40" spans="1:7" x14ac:dyDescent="0.25">
      <c r="A40">
        <v>1681</v>
      </c>
      <c r="B40" t="s">
        <v>564</v>
      </c>
      <c r="C40" t="s">
        <v>561</v>
      </c>
      <c r="D40">
        <v>54</v>
      </c>
      <c r="E40">
        <v>1226.5</v>
      </c>
      <c r="F40">
        <f t="shared" si="0"/>
        <v>9</v>
      </c>
      <c r="G40" t="str">
        <f>STANDINGS_SV[[#This Row],[League]]&amp;STANDINGS_SV[[#This Row],[Team]]</f>
        <v>$150 Draft Champions (4 hour) Dec 29 1:00 pm Lg.3573Kennedy Park</v>
      </c>
    </row>
    <row r="41" spans="1:7" x14ac:dyDescent="0.25">
      <c r="A41">
        <v>1848</v>
      </c>
      <c r="B41" t="s">
        <v>56</v>
      </c>
      <c r="C41" t="s">
        <v>561</v>
      </c>
      <c r="D41">
        <v>49</v>
      </c>
      <c r="E41">
        <v>1047</v>
      </c>
      <c r="F41">
        <f t="shared" si="0"/>
        <v>10</v>
      </c>
      <c r="G41" t="str">
        <f>STANDINGS_SV[[#This Row],[League]]&amp;STANDINGS_SV[[#This Row],[Team]]</f>
        <v>$150 Draft Champions (4 hour) Dec 29 1:00 pm Lg.3573DOUGHBOYS</v>
      </c>
    </row>
    <row r="42" spans="1:7" x14ac:dyDescent="0.25">
      <c r="A42">
        <v>1982</v>
      </c>
      <c r="B42" t="s">
        <v>562</v>
      </c>
      <c r="C42" t="s">
        <v>561</v>
      </c>
      <c r="D42">
        <v>46</v>
      </c>
      <c r="E42">
        <v>937</v>
      </c>
      <c r="F42">
        <f t="shared" si="0"/>
        <v>11</v>
      </c>
      <c r="G42" t="str">
        <f>STANDINGS_SV[[#This Row],[League]]&amp;STANDINGS_SV[[#This Row],[Team]]</f>
        <v>$150 Draft Champions (4 hour) Dec 29 1:00 pm Lg.3573Texas Connection</v>
      </c>
    </row>
    <row r="43" spans="1:7" x14ac:dyDescent="0.25">
      <c r="A43">
        <v>2057</v>
      </c>
      <c r="B43" t="s">
        <v>567</v>
      </c>
      <c r="C43" t="s">
        <v>561</v>
      </c>
      <c r="D43">
        <v>43</v>
      </c>
      <c r="E43">
        <v>836</v>
      </c>
      <c r="F43">
        <f t="shared" si="0"/>
        <v>12</v>
      </c>
      <c r="G43" t="str">
        <f>STANDINGS_SV[[#This Row],[League]]&amp;STANDINGS_SV[[#This Row],[Team]]</f>
        <v>$150 Draft Champions (4 hour) Dec 29 1:00 pm Lg.3573Dayton Moore's Value Picks</v>
      </c>
    </row>
    <row r="44" spans="1:7" x14ac:dyDescent="0.25">
      <c r="A44">
        <v>2135</v>
      </c>
      <c r="B44" t="s">
        <v>127</v>
      </c>
      <c r="C44" t="s">
        <v>561</v>
      </c>
      <c r="D44">
        <v>41</v>
      </c>
      <c r="E44">
        <v>772.5</v>
      </c>
      <c r="F44">
        <f t="shared" si="0"/>
        <v>13</v>
      </c>
      <c r="G44" t="str">
        <f>STANDINGS_SV[[#This Row],[League]]&amp;STANDINGS_SV[[#This Row],[Team]]</f>
        <v>$150 Draft Champions (4 hour) Dec 29 1:00 pm Lg.3573Just An Old Vet</v>
      </c>
    </row>
    <row r="45" spans="1:7" x14ac:dyDescent="0.25">
      <c r="A45">
        <v>2596</v>
      </c>
      <c r="B45" t="s">
        <v>563</v>
      </c>
      <c r="C45" t="s">
        <v>561</v>
      </c>
      <c r="D45">
        <v>24</v>
      </c>
      <c r="E45">
        <v>317</v>
      </c>
      <c r="F45">
        <f t="shared" si="0"/>
        <v>14</v>
      </c>
      <c r="G45" t="str">
        <f>STANDINGS_SV[[#This Row],[League]]&amp;STANDINGS_SV[[#This Row],[Team]]</f>
        <v>$150 Draft Champions (4 hour) Dec 29 1:00 pm Lg.3573SEMPER FI 11</v>
      </c>
    </row>
    <row r="46" spans="1:7" x14ac:dyDescent="0.25">
      <c r="A46">
        <v>2787</v>
      </c>
      <c r="B46" t="s">
        <v>53</v>
      </c>
      <c r="C46" t="s">
        <v>561</v>
      </c>
      <c r="D46">
        <v>11</v>
      </c>
      <c r="E46">
        <v>120</v>
      </c>
      <c r="F46">
        <f t="shared" si="0"/>
        <v>15</v>
      </c>
      <c r="G46" t="str">
        <f>STANDINGS_SV[[#This Row],[League]]&amp;STANDINGS_SV[[#This Row],[Team]]</f>
        <v>$150 Draft Champions (4 hour) Dec 29 1:00 pm Lg.3573Baseball Furies</v>
      </c>
    </row>
    <row r="47" spans="1:7" x14ac:dyDescent="0.25">
      <c r="A47">
        <v>135</v>
      </c>
      <c r="B47" t="s">
        <v>580</v>
      </c>
      <c r="C47" t="s">
        <v>571</v>
      </c>
      <c r="D47">
        <v>108</v>
      </c>
      <c r="E47">
        <v>2773.5</v>
      </c>
      <c r="F47">
        <f t="shared" si="0"/>
        <v>1</v>
      </c>
      <c r="G47" t="str">
        <f>STANDINGS_SV[[#This Row],[League]]&amp;STANDINGS_SV[[#This Row],[Team]]</f>
        <v>$150 Draft Champions (4 hour) Feb 21 1:00 pm Lg.3738Haberdashery</v>
      </c>
    </row>
    <row r="48" spans="1:7" x14ac:dyDescent="0.25">
      <c r="A48">
        <v>448</v>
      </c>
      <c r="B48" t="s">
        <v>572</v>
      </c>
      <c r="C48" t="s">
        <v>571</v>
      </c>
      <c r="D48">
        <v>91</v>
      </c>
      <c r="E48">
        <v>2474</v>
      </c>
      <c r="F48">
        <f t="shared" si="0"/>
        <v>2</v>
      </c>
      <c r="G48" t="str">
        <f>STANDINGS_SV[[#This Row],[League]]&amp;STANDINGS_SV[[#This Row],[Team]]</f>
        <v>$150 Draft Champions (4 hour) Feb 21 1:00 pm Lg.3738zzzzzzzzz</v>
      </c>
    </row>
    <row r="49" spans="1:7" x14ac:dyDescent="0.25">
      <c r="A49">
        <v>472</v>
      </c>
      <c r="B49" t="s">
        <v>576</v>
      </c>
      <c r="C49" t="s">
        <v>571</v>
      </c>
      <c r="D49">
        <v>89</v>
      </c>
      <c r="E49">
        <v>2423.5</v>
      </c>
      <c r="F49">
        <f t="shared" si="0"/>
        <v>3</v>
      </c>
      <c r="G49" t="str">
        <f>STANDINGS_SV[[#This Row],[League]]&amp;STANDINGS_SV[[#This Row],[Team]]</f>
        <v>$150 Draft Champions (4 hour) Feb 21 1:00 pm Lg.3738Balnubbers</v>
      </c>
    </row>
    <row r="50" spans="1:7" x14ac:dyDescent="0.25">
      <c r="A50">
        <v>1033</v>
      </c>
      <c r="B50" t="s">
        <v>581</v>
      </c>
      <c r="C50" t="s">
        <v>571</v>
      </c>
      <c r="D50">
        <v>72</v>
      </c>
      <c r="E50">
        <v>1879</v>
      </c>
      <c r="F50">
        <f t="shared" si="0"/>
        <v>4</v>
      </c>
      <c r="G50" t="str">
        <f>STANDINGS_SV[[#This Row],[League]]&amp;STANDINGS_SV[[#This Row],[Team]]</f>
        <v>$150 Draft Champions (4 hour) Feb 21 1:00 pm Lg.3738Mercury</v>
      </c>
    </row>
    <row r="51" spans="1:7" x14ac:dyDescent="0.25">
      <c r="A51">
        <v>1233</v>
      </c>
      <c r="B51" t="s">
        <v>579</v>
      </c>
      <c r="C51" t="s">
        <v>571</v>
      </c>
      <c r="D51">
        <v>66</v>
      </c>
      <c r="E51">
        <v>1682.5</v>
      </c>
      <c r="F51">
        <f t="shared" si="0"/>
        <v>5</v>
      </c>
      <c r="G51" t="str">
        <f>STANDINGS_SV[[#This Row],[League]]&amp;STANDINGS_SV[[#This Row],[Team]]</f>
        <v>$150 Draft Champions (4 hour) Feb 21 1:00 pm Lg.3738Speed vs power</v>
      </c>
    </row>
    <row r="52" spans="1:7" x14ac:dyDescent="0.25">
      <c r="A52">
        <v>1262</v>
      </c>
      <c r="B52" t="s">
        <v>317</v>
      </c>
      <c r="C52" t="s">
        <v>571</v>
      </c>
      <c r="D52">
        <v>65</v>
      </c>
      <c r="E52">
        <v>1643</v>
      </c>
      <c r="F52">
        <f t="shared" si="0"/>
        <v>6</v>
      </c>
      <c r="G52" t="str">
        <f>STANDINGS_SV[[#This Row],[League]]&amp;STANDINGS_SV[[#This Row],[Team]]</f>
        <v>$150 Draft Champions (4 hour) Feb 21 1:00 pm Lg.3738Gooden Plenty 2</v>
      </c>
    </row>
    <row r="53" spans="1:7" x14ac:dyDescent="0.25">
      <c r="A53">
        <v>1441</v>
      </c>
      <c r="B53" t="s">
        <v>577</v>
      </c>
      <c r="C53" t="s">
        <v>571</v>
      </c>
      <c r="D53">
        <v>61</v>
      </c>
      <c r="E53">
        <v>1469.5</v>
      </c>
      <c r="F53">
        <f t="shared" si="0"/>
        <v>7</v>
      </c>
      <c r="G53" t="str">
        <f>STANDINGS_SV[[#This Row],[League]]&amp;STANDINGS_SV[[#This Row],[Team]]</f>
        <v>$150 Draft Champions (4 hour) Feb 21 1:00 pm Lg.3738MPG16A</v>
      </c>
    </row>
    <row r="54" spans="1:7" x14ac:dyDescent="0.25">
      <c r="A54">
        <v>1626</v>
      </c>
      <c r="B54" t="s">
        <v>578</v>
      </c>
      <c r="C54" t="s">
        <v>571</v>
      </c>
      <c r="D54">
        <v>56</v>
      </c>
      <c r="E54">
        <v>1296.5</v>
      </c>
      <c r="F54">
        <f t="shared" si="0"/>
        <v>8</v>
      </c>
      <c r="G54" t="str">
        <f>STANDINGS_SV[[#This Row],[League]]&amp;STANDINGS_SV[[#This Row],[Team]]</f>
        <v>$150 Draft Champions (4 hour) Feb 21 1:00 pm Lg.3738Toddfather</v>
      </c>
    </row>
    <row r="55" spans="1:7" x14ac:dyDescent="0.25">
      <c r="A55">
        <v>1703</v>
      </c>
      <c r="B55" t="s">
        <v>573</v>
      </c>
      <c r="C55" t="s">
        <v>571</v>
      </c>
      <c r="D55">
        <v>54</v>
      </c>
      <c r="E55">
        <v>1226.5</v>
      </c>
      <c r="F55">
        <f t="shared" si="0"/>
        <v>9</v>
      </c>
      <c r="G55" t="str">
        <f>STANDINGS_SV[[#This Row],[League]]&amp;STANDINGS_SV[[#This Row],[Team]]</f>
        <v>$150 Draft Champions (4 hour) Feb 21 1:00 pm Lg.3738roundmann</v>
      </c>
    </row>
    <row r="56" spans="1:7" x14ac:dyDescent="0.25">
      <c r="A56">
        <v>1737</v>
      </c>
      <c r="B56" t="s">
        <v>69</v>
      </c>
      <c r="C56" t="s">
        <v>571</v>
      </c>
      <c r="D56">
        <v>53</v>
      </c>
      <c r="E56">
        <v>1189.5</v>
      </c>
      <c r="F56">
        <f t="shared" si="0"/>
        <v>10</v>
      </c>
      <c r="G56" t="str">
        <f>STANDINGS_SV[[#This Row],[League]]&amp;STANDINGS_SV[[#This Row],[Team]]</f>
        <v>$150 Draft Champions (4 hour) Feb 21 1:00 pm Lg.3738papa's nine</v>
      </c>
    </row>
    <row r="57" spans="1:7" x14ac:dyDescent="0.25">
      <c r="A57">
        <v>1843</v>
      </c>
      <c r="B57" t="s">
        <v>575</v>
      </c>
      <c r="C57" t="s">
        <v>571</v>
      </c>
      <c r="D57">
        <v>50</v>
      </c>
      <c r="E57">
        <v>1083</v>
      </c>
      <c r="F57">
        <f t="shared" si="0"/>
        <v>11</v>
      </c>
      <c r="G57" t="str">
        <f>STANDINGS_SV[[#This Row],[League]]&amp;STANDINGS_SV[[#This Row],[Team]]</f>
        <v>$150 Draft Champions (4 hour) Feb 21 1:00 pm Lg.3738ZebraStripes</v>
      </c>
    </row>
    <row r="58" spans="1:7" x14ac:dyDescent="0.25">
      <c r="A58">
        <v>1989</v>
      </c>
      <c r="B58" t="s">
        <v>574</v>
      </c>
      <c r="C58" t="s">
        <v>571</v>
      </c>
      <c r="D58">
        <v>45</v>
      </c>
      <c r="E58">
        <v>910.5</v>
      </c>
      <c r="F58">
        <f t="shared" si="0"/>
        <v>12</v>
      </c>
      <c r="G58" t="str">
        <f>STANDINGS_SV[[#This Row],[League]]&amp;STANDINGS_SV[[#This Row],[Team]]</f>
        <v>$150 Draft Champions (4 hour) Feb 21 1:00 pm Lg.3738Brock The House</v>
      </c>
    </row>
    <row r="59" spans="1:7" x14ac:dyDescent="0.25">
      <c r="A59">
        <v>2012</v>
      </c>
      <c r="B59" t="s">
        <v>49</v>
      </c>
      <c r="C59" t="s">
        <v>571</v>
      </c>
      <c r="D59">
        <v>45</v>
      </c>
      <c r="E59">
        <v>910.5</v>
      </c>
      <c r="F59">
        <f t="shared" si="0"/>
        <v>13</v>
      </c>
      <c r="G59" t="str">
        <f>STANDINGS_SV[[#This Row],[League]]&amp;STANDINGS_SV[[#This Row],[Team]]</f>
        <v>$150 Draft Champions (4 hour) Feb 21 1:00 pm Lg.3738smokin gun</v>
      </c>
    </row>
    <row r="60" spans="1:7" x14ac:dyDescent="0.25">
      <c r="A60">
        <v>2069</v>
      </c>
      <c r="B60" t="s">
        <v>570</v>
      </c>
      <c r="C60" t="s">
        <v>571</v>
      </c>
      <c r="D60">
        <v>43</v>
      </c>
      <c r="E60">
        <v>836</v>
      </c>
      <c r="F60">
        <f t="shared" si="0"/>
        <v>14</v>
      </c>
      <c r="G60" t="str">
        <f>STANDINGS_SV[[#This Row],[League]]&amp;STANDINGS_SV[[#This Row],[Team]]</f>
        <v>$150 Draft Champions (4 hour) Feb 21 1:00 pm Lg.3738Jose Oquendos</v>
      </c>
    </row>
    <row r="61" spans="1:7" x14ac:dyDescent="0.25">
      <c r="A61">
        <v>2510</v>
      </c>
      <c r="B61" t="s">
        <v>382</v>
      </c>
      <c r="C61" t="s">
        <v>571</v>
      </c>
      <c r="D61">
        <v>28</v>
      </c>
      <c r="E61">
        <v>395</v>
      </c>
      <c r="F61">
        <f t="shared" si="0"/>
        <v>15</v>
      </c>
      <c r="G61" t="str">
        <f>STANDINGS_SV[[#This Row],[League]]&amp;STANDINGS_SV[[#This Row],[Team]]</f>
        <v>$150 Draft Champions (4 hour) Feb 21 1:00 pm Lg.3738Buckeyes</v>
      </c>
    </row>
    <row r="62" spans="1:7" x14ac:dyDescent="0.25">
      <c r="A62">
        <v>44</v>
      </c>
      <c r="B62" t="s">
        <v>587</v>
      </c>
      <c r="C62" t="s">
        <v>582</v>
      </c>
      <c r="D62">
        <v>122</v>
      </c>
      <c r="E62">
        <v>2867.5</v>
      </c>
      <c r="F62">
        <f t="shared" si="0"/>
        <v>1</v>
      </c>
      <c r="G62" t="str">
        <f>STANDINGS_SV[[#This Row],[League]]&amp;STANDINGS_SV[[#This Row],[Team]]</f>
        <v>$150 Draft Champions (4 hour) Feb 25 1:00 pm Lg.3765Spartacus DC1</v>
      </c>
    </row>
    <row r="63" spans="1:7" x14ac:dyDescent="0.25">
      <c r="A63">
        <v>221</v>
      </c>
      <c r="B63" t="s">
        <v>586</v>
      </c>
      <c r="C63" t="s">
        <v>582</v>
      </c>
      <c r="D63">
        <v>102</v>
      </c>
      <c r="E63">
        <v>2692.5</v>
      </c>
      <c r="F63">
        <f t="shared" si="0"/>
        <v>2</v>
      </c>
      <c r="G63" t="str">
        <f>STANDINGS_SV[[#This Row],[League]]&amp;STANDINGS_SV[[#This Row],[Team]]</f>
        <v>$150 Draft Champions (4 hour) Feb 25 1:00 pm Lg.3765Sultans of Swat 4</v>
      </c>
    </row>
    <row r="64" spans="1:7" x14ac:dyDescent="0.25">
      <c r="A64">
        <v>237</v>
      </c>
      <c r="B64" t="s">
        <v>133</v>
      </c>
      <c r="C64" t="s">
        <v>582</v>
      </c>
      <c r="D64">
        <v>101</v>
      </c>
      <c r="E64">
        <v>2674</v>
      </c>
      <c r="F64">
        <f t="shared" si="0"/>
        <v>3</v>
      </c>
      <c r="G64" t="str">
        <f>STANDINGS_SV[[#This Row],[League]]&amp;STANDINGS_SV[[#This Row],[Team]]</f>
        <v>$150 Draft Champions (4 hour) Feb 25 1:00 pm Lg.3765Ocular Keratitis DC5</v>
      </c>
    </row>
    <row r="65" spans="1:7" x14ac:dyDescent="0.25">
      <c r="A65">
        <v>270</v>
      </c>
      <c r="B65" t="s">
        <v>595</v>
      </c>
      <c r="C65" t="s">
        <v>582</v>
      </c>
      <c r="D65">
        <v>99</v>
      </c>
      <c r="E65">
        <v>2637</v>
      </c>
      <c r="F65">
        <f t="shared" si="0"/>
        <v>4</v>
      </c>
      <c r="G65" t="str">
        <f>STANDINGS_SV[[#This Row],[League]]&amp;STANDINGS_SV[[#This Row],[Team]]</f>
        <v>$150 Draft Champions (4 hour) Feb 25 1:00 pm Lg.3765Designated Pitchers</v>
      </c>
    </row>
    <row r="66" spans="1:7" x14ac:dyDescent="0.25">
      <c r="A66">
        <v>602</v>
      </c>
      <c r="B66" t="s">
        <v>592</v>
      </c>
      <c r="C66" t="s">
        <v>582</v>
      </c>
      <c r="D66">
        <v>85</v>
      </c>
      <c r="E66">
        <v>2319.5</v>
      </c>
      <c r="F66">
        <f t="shared" si="0"/>
        <v>5</v>
      </c>
      <c r="G66" t="str">
        <f>STANDINGS_SV[[#This Row],[League]]&amp;STANDINGS_SV[[#This Row],[Team]]</f>
        <v>$150 Draft Champions (4 hour) Feb 25 1:00 pm Lg.3765Team Bennette</v>
      </c>
    </row>
    <row r="67" spans="1:7" x14ac:dyDescent="0.25">
      <c r="A67">
        <v>857</v>
      </c>
      <c r="B67" t="s">
        <v>590</v>
      </c>
      <c r="C67" t="s">
        <v>582</v>
      </c>
      <c r="D67">
        <v>78</v>
      </c>
      <c r="E67">
        <v>2067.5</v>
      </c>
      <c r="F67">
        <f t="shared" ref="F67:F130" si="1">IF(C67=C66,F66+1,1)</f>
        <v>6</v>
      </c>
      <c r="G67" t="str">
        <f>STANDINGS_SV[[#This Row],[League]]&amp;STANDINGS_SV[[#This Row],[Team]]</f>
        <v>$150 Draft Champions (4 hour) Feb 25 1:00 pm Lg.3765Tomb of the Boom</v>
      </c>
    </row>
    <row r="68" spans="1:7" x14ac:dyDescent="0.25">
      <c r="A68">
        <v>1340</v>
      </c>
      <c r="B68" t="s">
        <v>585</v>
      </c>
      <c r="C68" t="s">
        <v>582</v>
      </c>
      <c r="D68">
        <v>63</v>
      </c>
      <c r="E68">
        <v>1559</v>
      </c>
      <c r="F68">
        <f t="shared" si="1"/>
        <v>7</v>
      </c>
      <c r="G68" t="str">
        <f>STANDINGS_SV[[#This Row],[League]]&amp;STANDINGS_SV[[#This Row],[Team]]</f>
        <v>$150 Draft Champions (4 hour) Feb 25 1:00 pm Lg.3765CubsWillChoke2016</v>
      </c>
    </row>
    <row r="69" spans="1:7" x14ac:dyDescent="0.25">
      <c r="A69">
        <v>1664</v>
      </c>
      <c r="B69" t="s">
        <v>583</v>
      </c>
      <c r="C69" t="s">
        <v>582</v>
      </c>
      <c r="D69">
        <v>55</v>
      </c>
      <c r="E69">
        <v>1265</v>
      </c>
      <c r="F69">
        <f t="shared" si="1"/>
        <v>8</v>
      </c>
      <c r="G69" t="str">
        <f>STANDINGS_SV[[#This Row],[League]]&amp;STANDINGS_SV[[#This Row],[Team]]</f>
        <v>$150 Draft Champions (4 hour) Feb 25 1:00 pm Lg.3765sLim picKens3</v>
      </c>
    </row>
    <row r="70" spans="1:7" x14ac:dyDescent="0.25">
      <c r="A70">
        <v>1791</v>
      </c>
      <c r="B70" t="s">
        <v>360</v>
      </c>
      <c r="C70" t="s">
        <v>582</v>
      </c>
      <c r="D70">
        <v>51</v>
      </c>
      <c r="E70">
        <v>1117</v>
      </c>
      <c r="F70">
        <f t="shared" si="1"/>
        <v>9</v>
      </c>
      <c r="G70" t="str">
        <f>STANDINGS_SV[[#This Row],[League]]&amp;STANDINGS_SV[[#This Row],[Team]]</f>
        <v>$150 Draft Champions (4 hour) Feb 25 1:00 pm Lg.3765Las Vegas Blvd V</v>
      </c>
    </row>
    <row r="71" spans="1:7" x14ac:dyDescent="0.25">
      <c r="A71">
        <v>2148</v>
      </c>
      <c r="B71" t="s">
        <v>591</v>
      </c>
      <c r="C71" t="s">
        <v>582</v>
      </c>
      <c r="D71">
        <v>41</v>
      </c>
      <c r="E71">
        <v>772.5</v>
      </c>
      <c r="F71">
        <f t="shared" si="1"/>
        <v>10</v>
      </c>
      <c r="G71" t="str">
        <f>STANDINGS_SV[[#This Row],[League]]&amp;STANDINGS_SV[[#This Row],[Team]]</f>
        <v>$150 Draft Champions (4 hour) Feb 25 1:00 pm Lg.3765Team Benoit</v>
      </c>
    </row>
    <row r="72" spans="1:7" x14ac:dyDescent="0.25">
      <c r="A72">
        <v>2485</v>
      </c>
      <c r="B72" t="s">
        <v>588</v>
      </c>
      <c r="C72" t="s">
        <v>582</v>
      </c>
      <c r="D72">
        <v>30</v>
      </c>
      <c r="E72">
        <v>438</v>
      </c>
      <c r="F72">
        <f t="shared" si="1"/>
        <v>11</v>
      </c>
      <c r="G72" t="str">
        <f>STANDINGS_SV[[#This Row],[League]]&amp;STANDINGS_SV[[#This Row],[Team]]</f>
        <v>$150 Draft Champions (4 hour) Feb 25 1:00 pm Lg.3765The fantasy concierge</v>
      </c>
    </row>
    <row r="73" spans="1:7" x14ac:dyDescent="0.25">
      <c r="A73">
        <v>2538</v>
      </c>
      <c r="B73" t="s">
        <v>594</v>
      </c>
      <c r="C73" t="s">
        <v>582</v>
      </c>
      <c r="D73">
        <v>27</v>
      </c>
      <c r="E73">
        <v>375.5</v>
      </c>
      <c r="F73">
        <f t="shared" si="1"/>
        <v>12</v>
      </c>
      <c r="G73" t="str">
        <f>STANDINGS_SV[[#This Row],[League]]&amp;STANDINGS_SV[[#This Row],[Team]]</f>
        <v>$150 Draft Champions (4 hour) Feb 25 1:00 pm Lg.3765Round 2 (150)</v>
      </c>
    </row>
    <row r="74" spans="1:7" x14ac:dyDescent="0.25">
      <c r="A74">
        <v>2573</v>
      </c>
      <c r="B74" t="s">
        <v>589</v>
      </c>
      <c r="C74" t="s">
        <v>582</v>
      </c>
      <c r="D74">
        <v>25</v>
      </c>
      <c r="E74">
        <v>334</v>
      </c>
      <c r="F74">
        <f t="shared" si="1"/>
        <v>13</v>
      </c>
      <c r="G74" t="str">
        <f>STANDINGS_SV[[#This Row],[League]]&amp;STANDINGS_SV[[#This Row],[Team]]</f>
        <v>$150 Draft Champions (4 hour) Feb 25 1:00 pm Lg.3765Bulletproof Tiger</v>
      </c>
    </row>
    <row r="75" spans="1:7" x14ac:dyDescent="0.25">
      <c r="A75">
        <v>2640</v>
      </c>
      <c r="B75" t="s">
        <v>593</v>
      </c>
      <c r="C75" t="s">
        <v>582</v>
      </c>
      <c r="D75">
        <v>20</v>
      </c>
      <c r="E75">
        <v>264</v>
      </c>
      <c r="F75">
        <f t="shared" si="1"/>
        <v>14</v>
      </c>
      <c r="G75" t="str">
        <f>STANDINGS_SV[[#This Row],[League]]&amp;STANDINGS_SV[[#This Row],[Team]]</f>
        <v>$150 Draft Champions (4 hour) Feb 25 1:00 pm Lg.3765Angry Possums</v>
      </c>
    </row>
    <row r="76" spans="1:7" x14ac:dyDescent="0.25">
      <c r="A76">
        <v>2707</v>
      </c>
      <c r="B76" t="s">
        <v>584</v>
      </c>
      <c r="C76" t="s">
        <v>582</v>
      </c>
      <c r="D76">
        <v>17</v>
      </c>
      <c r="E76">
        <v>208.5</v>
      </c>
      <c r="F76">
        <f t="shared" si="1"/>
        <v>15</v>
      </c>
      <c r="G76" t="str">
        <f>STANDINGS_SV[[#This Row],[League]]&amp;STANDINGS_SV[[#This Row],[Team]]</f>
        <v>$150 Draft Champions (4 hour) Feb 25 1:00 pm Lg.3765Team Hughes</v>
      </c>
    </row>
    <row r="77" spans="1:7" x14ac:dyDescent="0.25">
      <c r="A77">
        <v>159</v>
      </c>
      <c r="B77" t="s">
        <v>606</v>
      </c>
      <c r="C77" t="s">
        <v>597</v>
      </c>
      <c r="D77">
        <v>106</v>
      </c>
      <c r="E77">
        <v>2746</v>
      </c>
      <c r="F77">
        <f t="shared" si="1"/>
        <v>1</v>
      </c>
      <c r="G77" t="str">
        <f>STANDINGS_SV[[#This Row],[League]]&amp;STANDINGS_SV[[#This Row],[Team]]</f>
        <v>$150 Draft Champions (4 hour) Feb 29 1:00 pm Lg.3801Best Buy Rewards Cert</v>
      </c>
    </row>
    <row r="78" spans="1:7" x14ac:dyDescent="0.25">
      <c r="A78">
        <v>195</v>
      </c>
      <c r="B78" t="s">
        <v>285</v>
      </c>
      <c r="C78" t="s">
        <v>597</v>
      </c>
      <c r="D78">
        <v>104</v>
      </c>
      <c r="E78">
        <v>2721</v>
      </c>
      <c r="F78">
        <f t="shared" si="1"/>
        <v>2</v>
      </c>
      <c r="G78" t="str">
        <f>STANDINGS_SV[[#This Row],[League]]&amp;STANDINGS_SV[[#This Row],[Team]]</f>
        <v>$150 Draft Champions (4 hour) Feb 29 1:00 pm Lg.3801Team king</v>
      </c>
    </row>
    <row r="79" spans="1:7" x14ac:dyDescent="0.25">
      <c r="A79">
        <v>487</v>
      </c>
      <c r="B79" t="s">
        <v>603</v>
      </c>
      <c r="C79" t="s">
        <v>597</v>
      </c>
      <c r="D79">
        <v>89</v>
      </c>
      <c r="E79">
        <v>2423.5</v>
      </c>
      <c r="F79">
        <f t="shared" si="1"/>
        <v>3</v>
      </c>
      <c r="G79" t="str">
        <f>STANDINGS_SV[[#This Row],[League]]&amp;STANDINGS_SV[[#This Row],[Team]]</f>
        <v>$150 Draft Champions (4 hour) Feb 29 1:00 pm Lg.3801Small Sample Size Celebration [DC4]</v>
      </c>
    </row>
    <row r="80" spans="1:7" x14ac:dyDescent="0.25">
      <c r="A80">
        <v>570</v>
      </c>
      <c r="B80" t="s">
        <v>143</v>
      </c>
      <c r="C80" t="s">
        <v>597</v>
      </c>
      <c r="D80">
        <v>86</v>
      </c>
      <c r="E80">
        <v>2349</v>
      </c>
      <c r="F80">
        <f t="shared" si="1"/>
        <v>4</v>
      </c>
      <c r="G80" t="str">
        <f>STANDINGS_SV[[#This Row],[League]]&amp;STANDINGS_SV[[#This Row],[Team]]</f>
        <v>$150 Draft Champions (4 hour) Feb 29 1:00 pm Lg.3801Team LeValley</v>
      </c>
    </row>
    <row r="81" spans="1:7" x14ac:dyDescent="0.25">
      <c r="A81">
        <v>876</v>
      </c>
      <c r="B81" t="s">
        <v>598</v>
      </c>
      <c r="C81" t="s">
        <v>597</v>
      </c>
      <c r="D81">
        <v>77</v>
      </c>
      <c r="E81">
        <v>2032.5</v>
      </c>
      <c r="F81">
        <f t="shared" si="1"/>
        <v>5</v>
      </c>
      <c r="G81" t="str">
        <f>STANDINGS_SV[[#This Row],[League]]&amp;STANDINGS_SV[[#This Row],[Team]]</f>
        <v>$150 Draft Champions (4 hour) Feb 29 1:00 pm Lg.3801Noodler Fun Monkey3</v>
      </c>
    </row>
    <row r="82" spans="1:7" x14ac:dyDescent="0.25">
      <c r="A82">
        <v>1583</v>
      </c>
      <c r="B82" t="s">
        <v>599</v>
      </c>
      <c r="C82" t="s">
        <v>597</v>
      </c>
      <c r="D82">
        <v>57</v>
      </c>
      <c r="E82">
        <v>1329</v>
      </c>
      <c r="F82">
        <f t="shared" si="1"/>
        <v>6</v>
      </c>
      <c r="G82" t="str">
        <f>STANDINGS_SV[[#This Row],[League]]&amp;STANDINGS_SV[[#This Row],[Team]]</f>
        <v>$150 Draft Champions (4 hour) Feb 29 1:00 pm Lg.3801Newbomb's Turks</v>
      </c>
    </row>
    <row r="83" spans="1:7" x14ac:dyDescent="0.25">
      <c r="A83">
        <v>1761</v>
      </c>
      <c r="B83" t="s">
        <v>600</v>
      </c>
      <c r="C83" t="s">
        <v>597</v>
      </c>
      <c r="D83">
        <v>52</v>
      </c>
      <c r="E83">
        <v>1154</v>
      </c>
      <c r="F83">
        <f t="shared" si="1"/>
        <v>7</v>
      </c>
      <c r="G83" t="str">
        <f>STANDINGS_SV[[#This Row],[League]]&amp;STANDINGS_SV[[#This Row],[Team]]</f>
        <v>$150 Draft Champions (4 hour) Feb 29 1:00 pm Lg.3801Team Benzine</v>
      </c>
    </row>
    <row r="84" spans="1:7" x14ac:dyDescent="0.25">
      <c r="A84">
        <v>1970</v>
      </c>
      <c r="B84" t="s">
        <v>607</v>
      </c>
      <c r="C84" t="s">
        <v>597</v>
      </c>
      <c r="D84">
        <v>46</v>
      </c>
      <c r="E84">
        <v>937</v>
      </c>
      <c r="F84">
        <f t="shared" si="1"/>
        <v>8</v>
      </c>
      <c r="G84" t="str">
        <f>STANDINGS_SV[[#This Row],[League]]&amp;STANDINGS_SV[[#This Row],[Team]]</f>
        <v>$150 Draft Champions (4 hour) Feb 29 1:00 pm Lg.3801It Could be Time to Open the Can</v>
      </c>
    </row>
    <row r="85" spans="1:7" x14ac:dyDescent="0.25">
      <c r="A85">
        <v>2004</v>
      </c>
      <c r="B85" t="s">
        <v>604</v>
      </c>
      <c r="C85" t="s">
        <v>597</v>
      </c>
      <c r="D85">
        <v>45</v>
      </c>
      <c r="E85">
        <v>910.5</v>
      </c>
      <c r="F85">
        <f t="shared" si="1"/>
        <v>9</v>
      </c>
      <c r="G85" t="str">
        <f>STANDINGS_SV[[#This Row],[League]]&amp;STANDINGS_SV[[#This Row],[Team]]</f>
        <v>$150 Draft Champions (4 hour) Feb 29 1:00 pm Lg.3801Phantoms</v>
      </c>
    </row>
    <row r="86" spans="1:7" x14ac:dyDescent="0.25">
      <c r="A86">
        <v>2042</v>
      </c>
      <c r="B86" t="s">
        <v>602</v>
      </c>
      <c r="C86" t="s">
        <v>597</v>
      </c>
      <c r="D86">
        <v>44</v>
      </c>
      <c r="E86">
        <v>879</v>
      </c>
      <c r="F86">
        <f t="shared" si="1"/>
        <v>10</v>
      </c>
      <c r="G86" t="str">
        <f>STANDINGS_SV[[#This Row],[League]]&amp;STANDINGS_SV[[#This Row],[Team]]</f>
        <v>$150 Draft Champions (4 hour) Feb 29 1:00 pm Lg.3801Team Hall</v>
      </c>
    </row>
    <row r="87" spans="1:7" x14ac:dyDescent="0.25">
      <c r="A87">
        <v>2247</v>
      </c>
      <c r="B87" t="s">
        <v>596</v>
      </c>
      <c r="C87" t="s">
        <v>597</v>
      </c>
      <c r="D87">
        <v>37</v>
      </c>
      <c r="E87">
        <v>650.5</v>
      </c>
      <c r="F87">
        <f t="shared" si="1"/>
        <v>11</v>
      </c>
      <c r="G87" t="str">
        <f>STANDINGS_SV[[#This Row],[League]]&amp;STANDINGS_SV[[#This Row],[Team]]</f>
        <v>$150 Draft Champions (4 hour) Feb 29 1:00 pm Lg.3801Beatrix Kiddo</v>
      </c>
    </row>
    <row r="88" spans="1:7" x14ac:dyDescent="0.25">
      <c r="A88">
        <v>2287</v>
      </c>
      <c r="B88" t="s">
        <v>608</v>
      </c>
      <c r="C88" t="s">
        <v>597</v>
      </c>
      <c r="D88">
        <v>36</v>
      </c>
      <c r="E88">
        <v>623</v>
      </c>
      <c r="F88">
        <f t="shared" si="1"/>
        <v>12</v>
      </c>
      <c r="G88" t="str">
        <f>STANDINGS_SV[[#This Row],[League]]&amp;STANDINGS_SV[[#This Row],[Team]]</f>
        <v>$150 Draft Champions (4 hour) Feb 29 1:00 pm Lg.3801Schoop-y Doo, Skaggs-y, Vela, Frednandez</v>
      </c>
    </row>
    <row r="89" spans="1:7" x14ac:dyDescent="0.25">
      <c r="A89">
        <v>2381</v>
      </c>
      <c r="B89" t="s">
        <v>601</v>
      </c>
      <c r="C89" t="s">
        <v>597</v>
      </c>
      <c r="D89">
        <v>32</v>
      </c>
      <c r="E89">
        <v>516</v>
      </c>
      <c r="F89">
        <f t="shared" si="1"/>
        <v>13</v>
      </c>
      <c r="G89" t="str">
        <f>STANDINGS_SV[[#This Row],[League]]&amp;STANDINGS_SV[[#This Row],[Team]]</f>
        <v>$150 Draft Champions (4 hour) Feb 29 1:00 pm Lg.3801DBurdz</v>
      </c>
    </row>
    <row r="90" spans="1:7" x14ac:dyDescent="0.25">
      <c r="A90">
        <v>2396</v>
      </c>
      <c r="B90" t="s">
        <v>605</v>
      </c>
      <c r="C90" t="s">
        <v>597</v>
      </c>
      <c r="D90">
        <v>32</v>
      </c>
      <c r="E90">
        <v>516</v>
      </c>
      <c r="F90">
        <f t="shared" si="1"/>
        <v>14</v>
      </c>
      <c r="G90" t="str">
        <f>STANDINGS_SV[[#This Row],[League]]&amp;STANDINGS_SV[[#This Row],[Team]]</f>
        <v>$150 Draft Champions (4 hour) Feb 29 1:00 pm Lg.3801SPEED KILLS</v>
      </c>
    </row>
    <row r="91" spans="1:7" x14ac:dyDescent="0.25">
      <c r="A91">
        <v>2802</v>
      </c>
      <c r="B91" t="s">
        <v>364</v>
      </c>
      <c r="C91" t="s">
        <v>597</v>
      </c>
      <c r="D91">
        <v>9</v>
      </c>
      <c r="E91">
        <v>107.5</v>
      </c>
      <c r="F91">
        <f t="shared" si="1"/>
        <v>15</v>
      </c>
      <c r="G91" t="str">
        <f>STANDINGS_SV[[#This Row],[League]]&amp;STANDINGS_SV[[#This Row],[Team]]</f>
        <v>$150 Draft Champions (4 hour) Feb 29 1:00 pm Lg.3801Corleone 5</v>
      </c>
    </row>
    <row r="92" spans="1:7" x14ac:dyDescent="0.25">
      <c r="A92">
        <v>50</v>
      </c>
      <c r="B92" t="s">
        <v>611</v>
      </c>
      <c r="C92" t="s">
        <v>610</v>
      </c>
      <c r="D92">
        <v>120</v>
      </c>
      <c r="E92">
        <v>2857</v>
      </c>
      <c r="F92">
        <f t="shared" si="1"/>
        <v>1</v>
      </c>
      <c r="G92" t="str">
        <f>STANDINGS_SV[[#This Row],[League]]&amp;STANDINGS_SV[[#This Row],[Team]]</f>
        <v>$150 Draft Champions (4 hour) Jan 13 1:00 pm Lg.3591ADP Draft Masters</v>
      </c>
    </row>
    <row r="93" spans="1:7" x14ac:dyDescent="0.25">
      <c r="A93">
        <v>694</v>
      </c>
      <c r="B93" t="s">
        <v>189</v>
      </c>
      <c r="C93" t="s">
        <v>610</v>
      </c>
      <c r="D93">
        <v>82</v>
      </c>
      <c r="E93">
        <v>2213</v>
      </c>
      <c r="F93">
        <f t="shared" si="1"/>
        <v>2</v>
      </c>
      <c r="G93" t="str">
        <f>STANDINGS_SV[[#This Row],[League]]&amp;STANDINGS_SV[[#This Row],[Team]]</f>
        <v>$150 Draft Champions (4 hour) Jan 13 1:00 pm Lg.3591Homer Hankies</v>
      </c>
    </row>
    <row r="94" spans="1:7" x14ac:dyDescent="0.25">
      <c r="A94">
        <v>827</v>
      </c>
      <c r="B94" t="s">
        <v>247</v>
      </c>
      <c r="C94" t="s">
        <v>610</v>
      </c>
      <c r="D94">
        <v>78</v>
      </c>
      <c r="E94">
        <v>2067.5</v>
      </c>
      <c r="F94">
        <f t="shared" si="1"/>
        <v>3</v>
      </c>
      <c r="G94" t="str">
        <f>STANDINGS_SV[[#This Row],[League]]&amp;STANDINGS_SV[[#This Row],[Team]]</f>
        <v>$150 Draft Champions (4 hour) Jan 13 1:00 pm Lg.3591Bronx Yankees (DC5)</v>
      </c>
    </row>
    <row r="95" spans="1:7" x14ac:dyDescent="0.25">
      <c r="A95">
        <v>1007</v>
      </c>
      <c r="B95" t="s">
        <v>615</v>
      </c>
      <c r="C95" t="s">
        <v>610</v>
      </c>
      <c r="D95">
        <v>73</v>
      </c>
      <c r="E95">
        <v>1910.5</v>
      </c>
      <c r="F95">
        <f t="shared" si="1"/>
        <v>4</v>
      </c>
      <c r="G95" t="str">
        <f>STANDINGS_SV[[#This Row],[League]]&amp;STANDINGS_SV[[#This Row],[Team]]</f>
        <v>$150 Draft Champions (4 hour) Jan 13 1:00 pm Lg.3591Team Cameron</v>
      </c>
    </row>
    <row r="96" spans="1:7" x14ac:dyDescent="0.25">
      <c r="A96">
        <v>1028</v>
      </c>
      <c r="B96" t="s">
        <v>618</v>
      </c>
      <c r="C96" t="s">
        <v>610</v>
      </c>
      <c r="D96">
        <v>72</v>
      </c>
      <c r="E96">
        <v>1879</v>
      </c>
      <c r="F96">
        <f t="shared" si="1"/>
        <v>5</v>
      </c>
      <c r="G96" t="str">
        <f>STANDINGS_SV[[#This Row],[League]]&amp;STANDINGS_SV[[#This Row],[Team]]</f>
        <v>$150 Draft Champions (4 hour) Jan 13 1:00 pm Lg.3591Grand Canyon</v>
      </c>
    </row>
    <row r="97" spans="1:7" x14ac:dyDescent="0.25">
      <c r="A97">
        <v>1102</v>
      </c>
      <c r="B97" t="s">
        <v>614</v>
      </c>
      <c r="C97" t="s">
        <v>610</v>
      </c>
      <c r="D97">
        <v>70</v>
      </c>
      <c r="E97">
        <v>1816</v>
      </c>
      <c r="F97">
        <f t="shared" si="1"/>
        <v>6</v>
      </c>
      <c r="G97" t="str">
        <f>STANDINGS_SV[[#This Row],[League]]&amp;STANDINGS_SV[[#This Row],[Team]]</f>
        <v>$150 Draft Champions (4 hour) Jan 13 1:00 pm Lg.3591Team Kent 3</v>
      </c>
    </row>
    <row r="98" spans="1:7" x14ac:dyDescent="0.25">
      <c r="A98">
        <v>1211</v>
      </c>
      <c r="B98" t="s">
        <v>609</v>
      </c>
      <c r="C98" t="s">
        <v>610</v>
      </c>
      <c r="D98">
        <v>66</v>
      </c>
      <c r="E98">
        <v>1682.5</v>
      </c>
      <c r="F98">
        <f t="shared" si="1"/>
        <v>7</v>
      </c>
      <c r="G98" t="str">
        <f>STANDINGS_SV[[#This Row],[League]]&amp;STANDINGS_SV[[#This Row],[Team]]</f>
        <v>$150 Draft Champions (4 hour) Jan 13 1:00 pm Lg.3591Big Wheels</v>
      </c>
    </row>
    <row r="99" spans="1:7" x14ac:dyDescent="0.25">
      <c r="A99">
        <v>1432</v>
      </c>
      <c r="B99" t="s">
        <v>616</v>
      </c>
      <c r="C99" t="s">
        <v>610</v>
      </c>
      <c r="D99">
        <v>61</v>
      </c>
      <c r="E99">
        <v>1469.5</v>
      </c>
      <c r="F99">
        <f t="shared" si="1"/>
        <v>8</v>
      </c>
      <c r="G99" t="str">
        <f>STANDINGS_SV[[#This Row],[League]]&amp;STANDINGS_SV[[#This Row],[Team]]</f>
        <v>$150 Draft Champions (4 hour) Jan 13 1:00 pm Lg.3591Draughtsman 4</v>
      </c>
    </row>
    <row r="100" spans="1:7" x14ac:dyDescent="0.25">
      <c r="A100">
        <v>1615</v>
      </c>
      <c r="B100" t="s">
        <v>130</v>
      </c>
      <c r="C100" t="s">
        <v>610</v>
      </c>
      <c r="D100">
        <v>56</v>
      </c>
      <c r="E100">
        <v>1296.5</v>
      </c>
      <c r="F100">
        <f t="shared" si="1"/>
        <v>9</v>
      </c>
      <c r="G100" t="str">
        <f>STANDINGS_SV[[#This Row],[League]]&amp;STANDINGS_SV[[#This Row],[Team]]</f>
        <v>$150 Draft Champions (4 hour) Jan 13 1:00 pm Lg.3591PTPers</v>
      </c>
    </row>
    <row r="101" spans="1:7" x14ac:dyDescent="0.25">
      <c r="A101">
        <v>1672</v>
      </c>
      <c r="B101" t="s">
        <v>374</v>
      </c>
      <c r="C101" t="s">
        <v>610</v>
      </c>
      <c r="D101">
        <v>54</v>
      </c>
      <c r="E101">
        <v>1226.5</v>
      </c>
      <c r="F101">
        <f t="shared" si="1"/>
        <v>10</v>
      </c>
      <c r="G101" t="str">
        <f>STANDINGS_SV[[#This Row],[League]]&amp;STANDINGS_SV[[#This Row],[Team]]</f>
        <v>$150 Draft Champions (4 hour) Jan 13 1:00 pm Lg.3591Corleone 2</v>
      </c>
    </row>
    <row r="102" spans="1:7" x14ac:dyDescent="0.25">
      <c r="A102">
        <v>1886</v>
      </c>
      <c r="B102" t="s">
        <v>53</v>
      </c>
      <c r="C102" t="s">
        <v>610</v>
      </c>
      <c r="D102">
        <v>48</v>
      </c>
      <c r="E102">
        <v>1008.5</v>
      </c>
      <c r="F102">
        <f t="shared" si="1"/>
        <v>11</v>
      </c>
      <c r="G102" t="str">
        <f>STANDINGS_SV[[#This Row],[League]]&amp;STANDINGS_SV[[#This Row],[Team]]</f>
        <v>$150 Draft Champions (4 hour) Jan 13 1:00 pm Lg.3591Baseball Furies</v>
      </c>
    </row>
    <row r="103" spans="1:7" x14ac:dyDescent="0.25">
      <c r="A103">
        <v>2022</v>
      </c>
      <c r="B103" t="s">
        <v>612</v>
      </c>
      <c r="C103" t="s">
        <v>610</v>
      </c>
      <c r="D103">
        <v>44</v>
      </c>
      <c r="E103">
        <v>879</v>
      </c>
      <c r="F103">
        <f t="shared" si="1"/>
        <v>12</v>
      </c>
      <c r="G103" t="str">
        <f>STANDINGS_SV[[#This Row],[League]]&amp;STANDINGS_SV[[#This Row],[Team]]</f>
        <v>$150 Draft Champions (4 hour) Jan 13 1:00 pm Lg.3591HUGH GLASS</v>
      </c>
    </row>
    <row r="104" spans="1:7" x14ac:dyDescent="0.25">
      <c r="A104">
        <v>2113</v>
      </c>
      <c r="B104" t="s">
        <v>613</v>
      </c>
      <c r="C104" t="s">
        <v>610</v>
      </c>
      <c r="D104">
        <v>42</v>
      </c>
      <c r="E104">
        <v>801</v>
      </c>
      <c r="F104">
        <f t="shared" si="1"/>
        <v>13</v>
      </c>
      <c r="G104" t="str">
        <f>STANDINGS_SV[[#This Row],[League]]&amp;STANDINGS_SV[[#This Row],[Team]]</f>
        <v>$150 Draft Champions (4 hour) Jan 13 1:00 pm Lg.3591Slip Stitches 4</v>
      </c>
    </row>
    <row r="105" spans="1:7" x14ac:dyDescent="0.25">
      <c r="A105">
        <v>2230</v>
      </c>
      <c r="B105" t="s">
        <v>617</v>
      </c>
      <c r="C105" t="s">
        <v>610</v>
      </c>
      <c r="D105">
        <v>38</v>
      </c>
      <c r="E105">
        <v>680.5</v>
      </c>
      <c r="F105">
        <f t="shared" si="1"/>
        <v>14</v>
      </c>
      <c r="G105" t="str">
        <f>STANDINGS_SV[[#This Row],[League]]&amp;STANDINGS_SV[[#This Row],[Team]]</f>
        <v>$150 Draft Champions (4 hour) Jan 13 1:00 pm Lg.3591Madcow - DC5</v>
      </c>
    </row>
    <row r="106" spans="1:7" x14ac:dyDescent="0.25">
      <c r="A106">
        <v>2516</v>
      </c>
      <c r="B106" t="s">
        <v>166</v>
      </c>
      <c r="C106" t="s">
        <v>610</v>
      </c>
      <c r="D106">
        <v>28</v>
      </c>
      <c r="E106">
        <v>395</v>
      </c>
      <c r="F106">
        <f t="shared" si="1"/>
        <v>15</v>
      </c>
      <c r="G106" t="str">
        <f>STANDINGS_SV[[#This Row],[League]]&amp;STANDINGS_SV[[#This Row],[Team]]</f>
        <v>$150 Draft Champions (4 hour) Jan 13 1:00 pm Lg.3591Ronaldus Maximus</v>
      </c>
    </row>
    <row r="107" spans="1:7" x14ac:dyDescent="0.25">
      <c r="A107">
        <v>74</v>
      </c>
      <c r="B107" t="s">
        <v>621</v>
      </c>
      <c r="C107" t="s">
        <v>620</v>
      </c>
      <c r="D107">
        <v>117</v>
      </c>
      <c r="E107">
        <v>2840</v>
      </c>
      <c r="F107">
        <f t="shared" si="1"/>
        <v>1</v>
      </c>
      <c r="G107" t="str">
        <f>STANDINGS_SV[[#This Row],[League]]&amp;STANDINGS_SV[[#This Row],[Team]]</f>
        <v>$150 Draft Champions (4 hour) Jan 24 1:00 pm Lg.3623Team Kent 6</v>
      </c>
    </row>
    <row r="108" spans="1:7" x14ac:dyDescent="0.25">
      <c r="A108">
        <v>347</v>
      </c>
      <c r="B108" t="s">
        <v>71</v>
      </c>
      <c r="C108" t="s">
        <v>620</v>
      </c>
      <c r="D108">
        <v>95</v>
      </c>
      <c r="E108">
        <v>2561</v>
      </c>
      <c r="F108">
        <f t="shared" si="1"/>
        <v>2</v>
      </c>
      <c r="G108" t="str">
        <f>STANDINGS_SV[[#This Row],[League]]&amp;STANDINGS_SV[[#This Row],[Team]]</f>
        <v>$150 Draft Champions (4 hour) Jan 24 1:00 pm Lg.3623Frozen Ropes</v>
      </c>
    </row>
    <row r="109" spans="1:7" x14ac:dyDescent="0.25">
      <c r="A109">
        <v>436</v>
      </c>
      <c r="B109" t="s">
        <v>625</v>
      </c>
      <c r="C109" t="s">
        <v>620</v>
      </c>
      <c r="D109">
        <v>91</v>
      </c>
      <c r="E109">
        <v>2474</v>
      </c>
      <c r="F109">
        <f t="shared" si="1"/>
        <v>3</v>
      </c>
      <c r="G109" t="str">
        <f>STANDINGS_SV[[#This Row],[League]]&amp;STANDINGS_SV[[#This Row],[Team]]</f>
        <v>$150 Draft Champions (4 hour) Jan 24 1:00 pm Lg.3623Team Hunter</v>
      </c>
    </row>
    <row r="110" spans="1:7" x14ac:dyDescent="0.25">
      <c r="A110">
        <v>545</v>
      </c>
      <c r="B110" t="s">
        <v>239</v>
      </c>
      <c r="C110" t="s">
        <v>620</v>
      </c>
      <c r="D110">
        <v>87</v>
      </c>
      <c r="E110">
        <v>2374</v>
      </c>
      <c r="F110">
        <f t="shared" si="1"/>
        <v>4</v>
      </c>
      <c r="G110" t="str">
        <f>STANDINGS_SV[[#This Row],[League]]&amp;STANDINGS_SV[[#This Row],[Team]]</f>
        <v>$150 Draft Champions (4 hour) Jan 24 1:00 pm Lg.3623The tip of the nerd spear</v>
      </c>
    </row>
    <row r="111" spans="1:7" x14ac:dyDescent="0.25">
      <c r="A111">
        <v>553</v>
      </c>
      <c r="B111" t="s">
        <v>82</v>
      </c>
      <c r="C111" t="s">
        <v>620</v>
      </c>
      <c r="D111">
        <v>86</v>
      </c>
      <c r="E111">
        <v>2349</v>
      </c>
      <c r="F111">
        <f t="shared" si="1"/>
        <v>5</v>
      </c>
      <c r="G111" t="str">
        <f>STANDINGS_SV[[#This Row],[League]]&amp;STANDINGS_SV[[#This Row],[Team]]</f>
        <v>$150 Draft Champions (4 hour) Jan 24 1:00 pm Lg.3623Bronx Yankees (DC7)</v>
      </c>
    </row>
    <row r="112" spans="1:7" x14ac:dyDescent="0.25">
      <c r="A112">
        <v>936</v>
      </c>
      <c r="B112" t="s">
        <v>521</v>
      </c>
      <c r="C112" t="s">
        <v>620</v>
      </c>
      <c r="D112">
        <v>75</v>
      </c>
      <c r="E112">
        <v>1968</v>
      </c>
      <c r="F112">
        <f t="shared" si="1"/>
        <v>6</v>
      </c>
      <c r="G112" t="str">
        <f>STANDINGS_SV[[#This Row],[League]]&amp;STANDINGS_SV[[#This Row],[Team]]</f>
        <v>$150 Draft Champions (4 hour) Jan 24 1:00 pm Lg.3623Corleone 3</v>
      </c>
    </row>
    <row r="113" spans="1:7" x14ac:dyDescent="0.25">
      <c r="A113">
        <v>963</v>
      </c>
      <c r="B113" t="s">
        <v>357</v>
      </c>
      <c r="C113" t="s">
        <v>620</v>
      </c>
      <c r="D113">
        <v>74</v>
      </c>
      <c r="E113">
        <v>1940</v>
      </c>
      <c r="F113">
        <f t="shared" si="1"/>
        <v>7</v>
      </c>
      <c r="G113" t="str">
        <f>STANDINGS_SV[[#This Row],[League]]&amp;STANDINGS_SV[[#This Row],[Team]]</f>
        <v>$150 Draft Champions (4 hour) Jan 24 1:00 pm Lg.3623Las Vegas Blvd II</v>
      </c>
    </row>
    <row r="114" spans="1:7" x14ac:dyDescent="0.25">
      <c r="A114">
        <v>1399</v>
      </c>
      <c r="B114" t="s">
        <v>623</v>
      </c>
      <c r="C114" t="s">
        <v>620</v>
      </c>
      <c r="D114">
        <v>62</v>
      </c>
      <c r="E114">
        <v>1513.5</v>
      </c>
      <c r="F114">
        <f t="shared" si="1"/>
        <v>8</v>
      </c>
      <c r="G114" t="str">
        <f>STANDINGS_SV[[#This Row],[League]]&amp;STANDINGS_SV[[#This Row],[Team]]</f>
        <v>$150 Draft Champions (4 hour) Jan 24 1:00 pm Lg.3623Roy's Outlaws</v>
      </c>
    </row>
    <row r="115" spans="1:7" x14ac:dyDescent="0.25">
      <c r="A115">
        <v>1453</v>
      </c>
      <c r="B115" t="s">
        <v>14</v>
      </c>
      <c r="C115" t="s">
        <v>620</v>
      </c>
      <c r="D115">
        <v>61</v>
      </c>
      <c r="E115">
        <v>1469.5</v>
      </c>
      <c r="F115">
        <f t="shared" si="1"/>
        <v>9</v>
      </c>
      <c r="G115" t="str">
        <f>STANDINGS_SV[[#This Row],[League]]&amp;STANDINGS_SV[[#This Row],[Team]]</f>
        <v>$150 Draft Champions (4 hour) Jan 24 1:00 pm Lg.3623Team Martin</v>
      </c>
    </row>
    <row r="116" spans="1:7" x14ac:dyDescent="0.25">
      <c r="A116">
        <v>1498</v>
      </c>
      <c r="B116" t="s">
        <v>622</v>
      </c>
      <c r="C116" t="s">
        <v>620</v>
      </c>
      <c r="D116">
        <v>59</v>
      </c>
      <c r="E116">
        <v>1398</v>
      </c>
      <c r="F116">
        <f t="shared" si="1"/>
        <v>10</v>
      </c>
      <c r="G116" t="str">
        <f>STANDINGS_SV[[#This Row],[League]]&amp;STANDINGS_SV[[#This Row],[Team]]</f>
        <v>$150 Draft Champions (4 hour) Jan 24 1:00 pm Lg.3623Blackmon, Fire and Steal</v>
      </c>
    </row>
    <row r="117" spans="1:7" x14ac:dyDescent="0.25">
      <c r="A117">
        <v>1757</v>
      </c>
      <c r="B117" t="s">
        <v>626</v>
      </c>
      <c r="C117" t="s">
        <v>620</v>
      </c>
      <c r="D117">
        <v>52</v>
      </c>
      <c r="E117">
        <v>1154</v>
      </c>
      <c r="F117">
        <f t="shared" si="1"/>
        <v>11</v>
      </c>
      <c r="G117" t="str">
        <f>STANDINGS_SV[[#This Row],[League]]&amp;STANDINGS_SV[[#This Row],[Team]]</f>
        <v>$150 Draft Champions (4 hour) Jan 24 1:00 pm Lg.3623Storm Stitches</v>
      </c>
    </row>
    <row r="118" spans="1:7" x14ac:dyDescent="0.25">
      <c r="A118">
        <v>2302</v>
      </c>
      <c r="B118" t="s">
        <v>619</v>
      </c>
      <c r="C118" t="s">
        <v>620</v>
      </c>
      <c r="D118">
        <v>35</v>
      </c>
      <c r="E118">
        <v>594</v>
      </c>
      <c r="F118">
        <f t="shared" si="1"/>
        <v>12</v>
      </c>
      <c r="G118" t="str">
        <f>STANDINGS_SV[[#This Row],[League]]&amp;STANDINGS_SV[[#This Row],[Team]]</f>
        <v>$150 Draft Champions (4 hour) Jan 24 1:00 pm Lg.3623Big Wheels 2</v>
      </c>
    </row>
    <row r="119" spans="1:7" x14ac:dyDescent="0.25">
      <c r="A119">
        <v>2677</v>
      </c>
      <c r="B119" t="s">
        <v>207</v>
      </c>
      <c r="C119" t="s">
        <v>620</v>
      </c>
      <c r="D119">
        <v>19</v>
      </c>
      <c r="E119">
        <v>244.5</v>
      </c>
      <c r="F119">
        <f t="shared" si="1"/>
        <v>13</v>
      </c>
      <c r="G119" t="str">
        <f>STANDINGS_SV[[#This Row],[League]]&amp;STANDINGS_SV[[#This Row],[Team]]</f>
        <v>$150 Draft Champions (4 hour) Jan 24 1:00 pm Lg.3623Team Vogel</v>
      </c>
    </row>
    <row r="120" spans="1:7" x14ac:dyDescent="0.25">
      <c r="A120">
        <v>2724</v>
      </c>
      <c r="B120" t="s">
        <v>53</v>
      </c>
      <c r="C120" t="s">
        <v>620</v>
      </c>
      <c r="D120">
        <v>15</v>
      </c>
      <c r="E120">
        <v>178</v>
      </c>
      <c r="F120">
        <f t="shared" si="1"/>
        <v>14</v>
      </c>
      <c r="G120" t="str">
        <f>STANDINGS_SV[[#This Row],[League]]&amp;STANDINGS_SV[[#This Row],[Team]]</f>
        <v>$150 Draft Champions (4 hour) Jan 24 1:00 pm Lg.3623Baseball Furies</v>
      </c>
    </row>
    <row r="121" spans="1:7" x14ac:dyDescent="0.25">
      <c r="A121">
        <v>2895</v>
      </c>
      <c r="B121" t="s">
        <v>624</v>
      </c>
      <c r="C121" t="s">
        <v>620</v>
      </c>
      <c r="D121">
        <v>0</v>
      </c>
      <c r="E121">
        <v>13</v>
      </c>
      <c r="F121">
        <f t="shared" si="1"/>
        <v>15</v>
      </c>
      <c r="G121" t="str">
        <f>STANDINGS_SV[[#This Row],[League]]&amp;STANDINGS_SV[[#This Row],[Team]]</f>
        <v>$150 Draft Champions (4 hour) Jan 24 1:00 pm Lg.3623Madcow - DC6</v>
      </c>
    </row>
    <row r="122" spans="1:7" x14ac:dyDescent="0.25">
      <c r="A122">
        <v>440</v>
      </c>
      <c r="B122" t="s">
        <v>217</v>
      </c>
      <c r="C122" t="s">
        <v>628</v>
      </c>
      <c r="D122">
        <v>91</v>
      </c>
      <c r="E122">
        <v>2474</v>
      </c>
      <c r="F122">
        <f t="shared" si="1"/>
        <v>1</v>
      </c>
      <c r="G122" t="str">
        <f>STANDINGS_SV[[#This Row],[League]]&amp;STANDINGS_SV[[#This Row],[Team]]</f>
        <v>$150 Draft Champions (4 hour) Mar 10 1:00 pm Lg.3868The Scharfather</v>
      </c>
    </row>
    <row r="123" spans="1:7" x14ac:dyDescent="0.25">
      <c r="A123">
        <v>518</v>
      </c>
      <c r="B123" t="s">
        <v>631</v>
      </c>
      <c r="C123" t="s">
        <v>628</v>
      </c>
      <c r="D123">
        <v>88</v>
      </c>
      <c r="E123">
        <v>2396</v>
      </c>
      <c r="F123">
        <f t="shared" si="1"/>
        <v>2</v>
      </c>
      <c r="G123" t="str">
        <f>STANDINGS_SV[[#This Row],[League]]&amp;STANDINGS_SV[[#This Row],[Team]]</f>
        <v>$150 Draft Champions (4 hour) Mar 10 1:00 pm Lg.3868Rainmakers XXIV</v>
      </c>
    </row>
    <row r="124" spans="1:7" x14ac:dyDescent="0.25">
      <c r="A124">
        <v>592</v>
      </c>
      <c r="B124" t="s">
        <v>634</v>
      </c>
      <c r="C124" t="s">
        <v>628</v>
      </c>
      <c r="D124">
        <v>85</v>
      </c>
      <c r="E124">
        <v>2319.5</v>
      </c>
      <c r="F124">
        <f t="shared" si="1"/>
        <v>3</v>
      </c>
      <c r="G124" t="str">
        <f>STANDINGS_SV[[#This Row],[League]]&amp;STANDINGS_SV[[#This Row],[Team]]</f>
        <v>$150 Draft Champions (4 hour) Mar 10 1:00 pm Lg.3868MPG16D</v>
      </c>
    </row>
    <row r="125" spans="1:7" x14ac:dyDescent="0.25">
      <c r="A125">
        <v>926</v>
      </c>
      <c r="B125" t="s">
        <v>285</v>
      </c>
      <c r="C125" t="s">
        <v>628</v>
      </c>
      <c r="D125">
        <v>76</v>
      </c>
      <c r="E125">
        <v>1999</v>
      </c>
      <c r="F125">
        <f t="shared" si="1"/>
        <v>4</v>
      </c>
      <c r="G125" t="str">
        <f>STANDINGS_SV[[#This Row],[League]]&amp;STANDINGS_SV[[#This Row],[Team]]</f>
        <v>$150 Draft Champions (4 hour) Mar 10 1:00 pm Lg.3868Team king</v>
      </c>
    </row>
    <row r="126" spans="1:7" x14ac:dyDescent="0.25">
      <c r="A126">
        <v>942</v>
      </c>
      <c r="B126" t="s">
        <v>629</v>
      </c>
      <c r="C126" t="s">
        <v>628</v>
      </c>
      <c r="D126">
        <v>75</v>
      </c>
      <c r="E126">
        <v>1968</v>
      </c>
      <c r="F126">
        <f t="shared" si="1"/>
        <v>5</v>
      </c>
      <c r="G126" t="str">
        <f>STANDINGS_SV[[#This Row],[League]]&amp;STANDINGS_SV[[#This Row],[Team]]</f>
        <v>$150 Draft Champions (4 hour) Mar 10 1:00 pm Lg.3868Mr Cee's Crew II</v>
      </c>
    </row>
    <row r="127" spans="1:7" x14ac:dyDescent="0.25">
      <c r="A127">
        <v>1269</v>
      </c>
      <c r="B127" t="s">
        <v>630</v>
      </c>
      <c r="C127" t="s">
        <v>628</v>
      </c>
      <c r="D127">
        <v>65</v>
      </c>
      <c r="E127">
        <v>1643</v>
      </c>
      <c r="F127">
        <f t="shared" si="1"/>
        <v>6</v>
      </c>
      <c r="G127" t="str">
        <f>STANDINGS_SV[[#This Row],[League]]&amp;STANDINGS_SV[[#This Row],[Team]]</f>
        <v>$150 Draft Champions (4 hour) Mar 10 1:00 pm Lg.3868Moz Boyz 17</v>
      </c>
    </row>
    <row r="128" spans="1:7" x14ac:dyDescent="0.25">
      <c r="A128">
        <v>1296</v>
      </c>
      <c r="B128" t="s">
        <v>93</v>
      </c>
      <c r="C128" t="s">
        <v>628</v>
      </c>
      <c r="D128">
        <v>64</v>
      </c>
      <c r="E128">
        <v>1602</v>
      </c>
      <c r="F128">
        <f t="shared" si="1"/>
        <v>7</v>
      </c>
      <c r="G128" t="str">
        <f>STANDINGS_SV[[#This Row],[League]]&amp;STANDINGS_SV[[#This Row],[Team]]</f>
        <v>$150 Draft Champions (4 hour) Mar 10 1:00 pm Lg.3868Fantasy Favale</v>
      </c>
    </row>
    <row r="129" spans="1:7" x14ac:dyDescent="0.25">
      <c r="A129">
        <v>1325</v>
      </c>
      <c r="B129" t="s">
        <v>627</v>
      </c>
      <c r="C129" t="s">
        <v>628</v>
      </c>
      <c r="D129">
        <v>64</v>
      </c>
      <c r="E129">
        <v>1602</v>
      </c>
      <c r="F129">
        <f t="shared" si="1"/>
        <v>8</v>
      </c>
      <c r="G129" t="str">
        <f>STANDINGS_SV[[#This Row],[League]]&amp;STANDINGS_SV[[#This Row],[Team]]</f>
        <v>$150 Draft Champions (4 hour) Mar 10 1:00 pm Lg.3868Tree and a Half Man</v>
      </c>
    </row>
    <row r="130" spans="1:7" x14ac:dyDescent="0.25">
      <c r="A130">
        <v>1449</v>
      </c>
      <c r="B130" t="s">
        <v>636</v>
      </c>
      <c r="C130" t="s">
        <v>628</v>
      </c>
      <c r="D130">
        <v>61</v>
      </c>
      <c r="E130">
        <v>1469.5</v>
      </c>
      <c r="F130">
        <f t="shared" si="1"/>
        <v>9</v>
      </c>
      <c r="G130" t="str">
        <f>STANDINGS_SV[[#This Row],[League]]&amp;STANDINGS_SV[[#This Row],[Team]]</f>
        <v>$150 Draft Champions (4 hour) Mar 10 1:00 pm Lg.3868Spartacus DC2</v>
      </c>
    </row>
    <row r="131" spans="1:7" x14ac:dyDescent="0.25">
      <c r="A131">
        <v>1523</v>
      </c>
      <c r="B131" t="s">
        <v>508</v>
      </c>
      <c r="C131" t="s">
        <v>628</v>
      </c>
      <c r="D131">
        <v>59</v>
      </c>
      <c r="E131">
        <v>1398</v>
      </c>
      <c r="F131">
        <f t="shared" ref="F131:F194" si="2">IF(C131=C130,F130+1,1)</f>
        <v>10</v>
      </c>
      <c r="G131" t="str">
        <f>STANDINGS_SV[[#This Row],[League]]&amp;STANDINGS_SV[[#This Row],[Team]]</f>
        <v>$150 Draft Champions (4 hour) Mar 10 1:00 pm Lg.3868Team Robinson</v>
      </c>
    </row>
    <row r="132" spans="1:7" x14ac:dyDescent="0.25">
      <c r="A132">
        <v>1636</v>
      </c>
      <c r="B132" t="s">
        <v>633</v>
      </c>
      <c r="C132" t="s">
        <v>628</v>
      </c>
      <c r="D132">
        <v>55</v>
      </c>
      <c r="E132">
        <v>1265</v>
      </c>
      <c r="F132">
        <f t="shared" si="2"/>
        <v>11</v>
      </c>
      <c r="G132" t="str">
        <f>STANDINGS_SV[[#This Row],[League]]&amp;STANDINGS_SV[[#This Row],[Team]]</f>
        <v>$150 Draft Champions (4 hour) Mar 10 1:00 pm Lg.3868Fantasy Reaper</v>
      </c>
    </row>
    <row r="133" spans="1:7" x14ac:dyDescent="0.25">
      <c r="A133">
        <v>2073</v>
      </c>
      <c r="B133" t="s">
        <v>632</v>
      </c>
      <c r="C133" t="s">
        <v>628</v>
      </c>
      <c r="D133">
        <v>43</v>
      </c>
      <c r="E133">
        <v>836</v>
      </c>
      <c r="F133">
        <f t="shared" si="2"/>
        <v>12</v>
      </c>
      <c r="G133" t="str">
        <f>STANDINGS_SV[[#This Row],[League]]&amp;STANDINGS_SV[[#This Row],[Team]]</f>
        <v>$150 Draft Champions (4 hour) Mar 10 1:00 pm Lg.3868New Directions</v>
      </c>
    </row>
    <row r="134" spans="1:7" x14ac:dyDescent="0.25">
      <c r="A134">
        <v>2536</v>
      </c>
      <c r="B134" t="s">
        <v>130</v>
      </c>
      <c r="C134" t="s">
        <v>628</v>
      </c>
      <c r="D134">
        <v>27</v>
      </c>
      <c r="E134">
        <v>375.5</v>
      </c>
      <c r="F134">
        <f t="shared" si="2"/>
        <v>13</v>
      </c>
      <c r="G134" t="str">
        <f>STANDINGS_SV[[#This Row],[League]]&amp;STANDINGS_SV[[#This Row],[Team]]</f>
        <v>$150 Draft Champions (4 hour) Mar 10 1:00 pm Lg.3868PTPers</v>
      </c>
    </row>
    <row r="135" spans="1:7" x14ac:dyDescent="0.25">
      <c r="A135">
        <v>2731</v>
      </c>
      <c r="B135" t="s">
        <v>635</v>
      </c>
      <c r="C135" t="s">
        <v>628</v>
      </c>
      <c r="D135">
        <v>15</v>
      </c>
      <c r="E135">
        <v>178</v>
      </c>
      <c r="F135">
        <f t="shared" si="2"/>
        <v>14</v>
      </c>
      <c r="G135" t="str">
        <f>STANDINGS_SV[[#This Row],[League]]&amp;STANDINGS_SV[[#This Row],[Team]]</f>
        <v>$150 Draft Champions (4 hour) Mar 10 1:00 pm Lg.3868OKMOTS 3</v>
      </c>
    </row>
    <row r="136" spans="1:7" x14ac:dyDescent="0.25">
      <c r="A136">
        <v>2826</v>
      </c>
      <c r="B136" t="s">
        <v>437</v>
      </c>
      <c r="C136" t="s">
        <v>628</v>
      </c>
      <c r="D136">
        <v>6</v>
      </c>
      <c r="E136">
        <v>83</v>
      </c>
      <c r="F136">
        <f t="shared" si="2"/>
        <v>15</v>
      </c>
      <c r="G136" t="str">
        <f>STANDINGS_SV[[#This Row],[League]]&amp;STANDINGS_SV[[#This Row],[Team]]</f>
        <v>$150 Draft Champions (4 hour) Mar 10 1:00 pm Lg.3868Boyz of Sumner</v>
      </c>
    </row>
    <row r="137" spans="1:7" x14ac:dyDescent="0.25">
      <c r="A137">
        <v>137</v>
      </c>
      <c r="B137" t="s">
        <v>392</v>
      </c>
      <c r="C137" t="s">
        <v>637</v>
      </c>
      <c r="D137">
        <v>108</v>
      </c>
      <c r="E137">
        <v>2773.5</v>
      </c>
      <c r="F137">
        <f t="shared" si="2"/>
        <v>1</v>
      </c>
      <c r="G137" t="str">
        <f>STANDINGS_SV[[#This Row],[League]]&amp;STANDINGS_SV[[#This Row],[Team]]</f>
        <v>$150 Draft Champions (4 hour) Mar 14 1:00 pm Lg.3904Team Conlon</v>
      </c>
    </row>
    <row r="138" spans="1:7" x14ac:dyDescent="0.25">
      <c r="A138">
        <v>598</v>
      </c>
      <c r="B138" t="s">
        <v>638</v>
      </c>
      <c r="C138" t="s">
        <v>637</v>
      </c>
      <c r="D138">
        <v>85</v>
      </c>
      <c r="E138">
        <v>2319.5</v>
      </c>
      <c r="F138">
        <f t="shared" si="2"/>
        <v>2</v>
      </c>
      <c r="G138" t="str">
        <f>STANDINGS_SV[[#This Row],[League]]&amp;STANDINGS_SV[[#This Row],[Team]]</f>
        <v>$150 Draft Champions (4 hour) Mar 14 1:00 pm Lg.3904RAMBONE</v>
      </c>
    </row>
    <row r="139" spans="1:7" x14ac:dyDescent="0.25">
      <c r="A139">
        <v>702</v>
      </c>
      <c r="B139" t="s">
        <v>648</v>
      </c>
      <c r="C139" t="s">
        <v>637</v>
      </c>
      <c r="D139">
        <v>82</v>
      </c>
      <c r="E139">
        <v>2213</v>
      </c>
      <c r="F139">
        <f t="shared" si="2"/>
        <v>3</v>
      </c>
      <c r="G139" t="str">
        <f>STANDINGS_SV[[#This Row],[League]]&amp;STANDINGS_SV[[#This Row],[Team]]</f>
        <v>$150 Draft Champions (4 hour) Mar 14 1:00 pm Lg.3904Small Sample Size Celebration [DC2]</v>
      </c>
    </row>
    <row r="140" spans="1:7" x14ac:dyDescent="0.25">
      <c r="A140">
        <v>971</v>
      </c>
      <c r="B140" t="s">
        <v>646</v>
      </c>
      <c r="C140" t="s">
        <v>637</v>
      </c>
      <c r="D140">
        <v>74</v>
      </c>
      <c r="E140">
        <v>1940</v>
      </c>
      <c r="F140">
        <f t="shared" si="2"/>
        <v>4</v>
      </c>
      <c r="G140" t="str">
        <f>STANDINGS_SV[[#This Row],[League]]&amp;STANDINGS_SV[[#This Row],[Team]]</f>
        <v>$150 Draft Champions (4 hour) Mar 14 1:00 pm Lg.3904Ragnar's Rampage</v>
      </c>
    </row>
    <row r="141" spans="1:7" x14ac:dyDescent="0.25">
      <c r="A141">
        <v>1005</v>
      </c>
      <c r="B141" t="s">
        <v>641</v>
      </c>
      <c r="C141" t="s">
        <v>637</v>
      </c>
      <c r="D141">
        <v>73</v>
      </c>
      <c r="E141">
        <v>1910.5</v>
      </c>
      <c r="F141">
        <f t="shared" si="2"/>
        <v>5</v>
      </c>
      <c r="G141" t="str">
        <f>STANDINGS_SV[[#This Row],[League]]&amp;STANDINGS_SV[[#This Row],[Team]]</f>
        <v>$150 Draft Champions (4 hour) Mar 14 1:00 pm Lg.3904Studiman</v>
      </c>
    </row>
    <row r="142" spans="1:7" x14ac:dyDescent="0.25">
      <c r="A142">
        <v>1122</v>
      </c>
      <c r="B142" t="s">
        <v>647</v>
      </c>
      <c r="C142" t="s">
        <v>637</v>
      </c>
      <c r="D142">
        <v>69</v>
      </c>
      <c r="E142">
        <v>1782</v>
      </c>
      <c r="F142">
        <f t="shared" si="2"/>
        <v>6</v>
      </c>
      <c r="G142" t="str">
        <f>STANDINGS_SV[[#This Row],[League]]&amp;STANDINGS_SV[[#This Row],[Team]]</f>
        <v>$150 Draft Champions (4 hour) Mar 14 1:00 pm Lg.3904High Cheese</v>
      </c>
    </row>
    <row r="143" spans="1:7" x14ac:dyDescent="0.25">
      <c r="A143">
        <v>1242</v>
      </c>
      <c r="B143" t="s">
        <v>643</v>
      </c>
      <c r="C143" t="s">
        <v>637</v>
      </c>
      <c r="D143">
        <v>66</v>
      </c>
      <c r="E143">
        <v>1682.5</v>
      </c>
      <c r="F143">
        <f t="shared" si="2"/>
        <v>7</v>
      </c>
      <c r="G143" t="str">
        <f>STANDINGS_SV[[#This Row],[League]]&amp;STANDINGS_SV[[#This Row],[Team]]</f>
        <v>$150 Draft Champions (4 hour) Mar 14 1:00 pm Lg.3904The Wheelhouse</v>
      </c>
    </row>
    <row r="144" spans="1:7" x14ac:dyDescent="0.25">
      <c r="A144">
        <v>1439</v>
      </c>
      <c r="B144" t="s">
        <v>640</v>
      </c>
      <c r="C144" t="s">
        <v>637</v>
      </c>
      <c r="D144">
        <v>61</v>
      </c>
      <c r="E144">
        <v>1469.5</v>
      </c>
      <c r="F144">
        <f t="shared" si="2"/>
        <v>8</v>
      </c>
      <c r="G144" t="str">
        <f>STANDINGS_SV[[#This Row],[League]]&amp;STANDINGS_SV[[#This Row],[Team]]</f>
        <v>$150 Draft Champions (4 hour) Mar 14 1:00 pm Lg.3904Ljubljana Dragonborn</v>
      </c>
    </row>
    <row r="145" spans="1:7" x14ac:dyDescent="0.25">
      <c r="A145">
        <v>1645</v>
      </c>
      <c r="B145" t="s">
        <v>649</v>
      </c>
      <c r="C145" t="s">
        <v>637</v>
      </c>
      <c r="D145">
        <v>55</v>
      </c>
      <c r="E145">
        <v>1265</v>
      </c>
      <c r="F145">
        <f t="shared" si="2"/>
        <v>9</v>
      </c>
      <c r="G145" t="str">
        <f>STANDINGS_SV[[#This Row],[League]]&amp;STANDINGS_SV[[#This Row],[Team]]</f>
        <v>$150 Draft Champions (4 hour) Mar 14 1:00 pm Lg.3904Oren Ishii</v>
      </c>
    </row>
    <row r="146" spans="1:7" x14ac:dyDescent="0.25">
      <c r="A146">
        <v>1693</v>
      </c>
      <c r="B146" t="s">
        <v>639</v>
      </c>
      <c r="C146" t="s">
        <v>637</v>
      </c>
      <c r="D146">
        <v>54</v>
      </c>
      <c r="E146">
        <v>1226.5</v>
      </c>
      <c r="F146">
        <f t="shared" si="2"/>
        <v>10</v>
      </c>
      <c r="G146" t="str">
        <f>STANDINGS_SV[[#This Row],[League]]&amp;STANDINGS_SV[[#This Row],[Team]]</f>
        <v>$150 Draft Champions (4 hour) Mar 14 1:00 pm Lg.3904Team Fisher</v>
      </c>
    </row>
    <row r="147" spans="1:7" x14ac:dyDescent="0.25">
      <c r="A147">
        <v>1771</v>
      </c>
      <c r="B147" t="s">
        <v>642</v>
      </c>
      <c r="C147" t="s">
        <v>637</v>
      </c>
      <c r="D147">
        <v>52</v>
      </c>
      <c r="E147">
        <v>1154</v>
      </c>
      <c r="F147">
        <f t="shared" si="2"/>
        <v>11</v>
      </c>
      <c r="G147" t="str">
        <f>STANDINGS_SV[[#This Row],[League]]&amp;STANDINGS_SV[[#This Row],[Team]]</f>
        <v>$150 Draft Champions (4 hour) Mar 14 1:00 pm Lg.3904The Digger I Deep</v>
      </c>
    </row>
    <row r="148" spans="1:7" x14ac:dyDescent="0.25">
      <c r="A148">
        <v>1962</v>
      </c>
      <c r="B148" t="s">
        <v>289</v>
      </c>
      <c r="C148" t="s">
        <v>637</v>
      </c>
      <c r="D148">
        <v>46</v>
      </c>
      <c r="E148">
        <v>937</v>
      </c>
      <c r="F148">
        <f t="shared" si="2"/>
        <v>12</v>
      </c>
      <c r="G148" t="str">
        <f>STANDINGS_SV[[#This Row],[League]]&amp;STANDINGS_SV[[#This Row],[Team]]</f>
        <v>$150 Draft Champions (4 hour) Mar 14 1:00 pm Lg.3904Aardvarks</v>
      </c>
    </row>
    <row r="149" spans="1:7" x14ac:dyDescent="0.25">
      <c r="A149">
        <v>2310</v>
      </c>
      <c r="B149" t="s">
        <v>644</v>
      </c>
      <c r="C149" t="s">
        <v>637</v>
      </c>
      <c r="D149">
        <v>35</v>
      </c>
      <c r="E149">
        <v>594</v>
      </c>
      <c r="F149">
        <f t="shared" si="2"/>
        <v>13</v>
      </c>
      <c r="G149" t="str">
        <f>STANDINGS_SV[[#This Row],[League]]&amp;STANDINGS_SV[[#This Row],[Team]]</f>
        <v>$150 Draft Champions (4 hour) Mar 14 1:00 pm Lg.3904Kosher Meat III</v>
      </c>
    </row>
    <row r="150" spans="1:7" x14ac:dyDescent="0.25">
      <c r="A150">
        <v>2352</v>
      </c>
      <c r="B150" t="s">
        <v>645</v>
      </c>
      <c r="C150" t="s">
        <v>637</v>
      </c>
      <c r="D150">
        <v>33</v>
      </c>
      <c r="E150">
        <v>548</v>
      </c>
      <c r="F150">
        <f t="shared" si="2"/>
        <v>14</v>
      </c>
      <c r="G150" t="str">
        <f>STANDINGS_SV[[#This Row],[League]]&amp;STANDINGS_SV[[#This Row],[Team]]</f>
        <v>$150 Draft Champions (4 hour) Mar 14 1:00 pm Lg.39043Peat</v>
      </c>
    </row>
    <row r="151" spans="1:7" x14ac:dyDescent="0.25">
      <c r="A151">
        <v>2690</v>
      </c>
      <c r="B151" t="s">
        <v>358</v>
      </c>
      <c r="C151" t="s">
        <v>637</v>
      </c>
      <c r="D151">
        <v>18</v>
      </c>
      <c r="E151">
        <v>224</v>
      </c>
      <c r="F151">
        <f t="shared" si="2"/>
        <v>15</v>
      </c>
      <c r="G151" t="str">
        <f>STANDINGS_SV[[#This Row],[League]]&amp;STANDINGS_SV[[#This Row],[Team]]</f>
        <v>$150 Draft Champions (4 hour) Mar 14 1:00 pm Lg.3904Team Larsen</v>
      </c>
    </row>
    <row r="152" spans="1:7" x14ac:dyDescent="0.25">
      <c r="A152">
        <v>75</v>
      </c>
      <c r="B152" t="s">
        <v>659</v>
      </c>
      <c r="C152" t="s">
        <v>651</v>
      </c>
      <c r="D152">
        <v>117</v>
      </c>
      <c r="E152">
        <v>2840</v>
      </c>
      <c r="F152">
        <f t="shared" si="2"/>
        <v>1</v>
      </c>
      <c r="G152" t="str">
        <f>STANDINGS_SV[[#This Row],[League]]&amp;STANDINGS_SV[[#This Row],[Team]]</f>
        <v>$150 Draft Champions (4 hour) Mar 14 1:00 pm Lg.3912Team Upon a Time...</v>
      </c>
    </row>
    <row r="153" spans="1:7" x14ac:dyDescent="0.25">
      <c r="A153">
        <v>493</v>
      </c>
      <c r="B153" t="s">
        <v>650</v>
      </c>
      <c r="C153" t="s">
        <v>651</v>
      </c>
      <c r="D153">
        <v>89</v>
      </c>
      <c r="E153">
        <v>2423.5</v>
      </c>
      <c r="F153">
        <f t="shared" si="2"/>
        <v>2</v>
      </c>
      <c r="G153" t="str">
        <f>STANDINGS_SV[[#This Row],[League]]&amp;STANDINGS_SV[[#This Row],[Team]]</f>
        <v>$150 Draft Champions (4 hour) Mar 14 1:00 pm Lg.3912Team Stein</v>
      </c>
    </row>
    <row r="154" spans="1:7" x14ac:dyDescent="0.25">
      <c r="A154">
        <v>810</v>
      </c>
      <c r="B154" t="s">
        <v>658</v>
      </c>
      <c r="C154" t="s">
        <v>651</v>
      </c>
      <c r="D154">
        <v>79</v>
      </c>
      <c r="E154">
        <v>2103</v>
      </c>
      <c r="F154">
        <f t="shared" si="2"/>
        <v>3</v>
      </c>
      <c r="G154" t="str">
        <f>STANDINGS_SV[[#This Row],[League]]&amp;STANDINGS_SV[[#This Row],[Team]]</f>
        <v>$150 Draft Champions (4 hour) Mar 14 1:00 pm Lg.3912ROYAL KC</v>
      </c>
    </row>
    <row r="155" spans="1:7" x14ac:dyDescent="0.25">
      <c r="A155">
        <v>871</v>
      </c>
      <c r="B155" t="s">
        <v>660</v>
      </c>
      <c r="C155" t="s">
        <v>651</v>
      </c>
      <c r="D155">
        <v>77</v>
      </c>
      <c r="E155">
        <v>2032.5</v>
      </c>
      <c r="F155">
        <f t="shared" si="2"/>
        <v>4</v>
      </c>
      <c r="G155" t="str">
        <f>STANDINGS_SV[[#This Row],[League]]&amp;STANDINGS_SV[[#This Row],[Team]]</f>
        <v>$150 Draft Champions (4 hour) Mar 14 1:00 pm Lg.3912JerseyJacks</v>
      </c>
    </row>
    <row r="156" spans="1:7" x14ac:dyDescent="0.25">
      <c r="A156">
        <v>875</v>
      </c>
      <c r="B156" t="s">
        <v>654</v>
      </c>
      <c r="C156" t="s">
        <v>651</v>
      </c>
      <c r="D156">
        <v>77</v>
      </c>
      <c r="E156">
        <v>2032.5</v>
      </c>
      <c r="F156">
        <f t="shared" si="2"/>
        <v>5</v>
      </c>
      <c r="G156" t="str">
        <f>STANDINGS_SV[[#This Row],[League]]&amp;STANDINGS_SV[[#This Row],[Team]]</f>
        <v>$150 Draft Champions (4 hour) Mar 14 1:00 pm Lg.3912Mr. Cee's Crew Too</v>
      </c>
    </row>
    <row r="157" spans="1:7" x14ac:dyDescent="0.25">
      <c r="A157">
        <v>956</v>
      </c>
      <c r="B157" t="s">
        <v>662</v>
      </c>
      <c r="C157" t="s">
        <v>651</v>
      </c>
      <c r="D157">
        <v>75</v>
      </c>
      <c r="E157">
        <v>1968</v>
      </c>
      <c r="F157">
        <f t="shared" si="2"/>
        <v>6</v>
      </c>
      <c r="G157" t="str">
        <f>STANDINGS_SV[[#This Row],[League]]&amp;STANDINGS_SV[[#This Row],[Team]]</f>
        <v>$150 Draft Champions (4 hour) Mar 14 1:00 pm Lg.3912wally57</v>
      </c>
    </row>
    <row r="158" spans="1:7" x14ac:dyDescent="0.25">
      <c r="A158">
        <v>1003</v>
      </c>
      <c r="B158" t="s">
        <v>657</v>
      </c>
      <c r="C158" t="s">
        <v>651</v>
      </c>
      <c r="D158">
        <v>73</v>
      </c>
      <c r="E158">
        <v>1910.5</v>
      </c>
      <c r="F158">
        <f t="shared" si="2"/>
        <v>7</v>
      </c>
      <c r="G158" t="str">
        <f>STANDINGS_SV[[#This Row],[League]]&amp;STANDINGS_SV[[#This Row],[Team]]</f>
        <v>$150 Draft Champions (4 hour) Mar 14 1:00 pm Lg.3912Reign draft champions</v>
      </c>
    </row>
    <row r="159" spans="1:7" x14ac:dyDescent="0.25">
      <c r="A159">
        <v>1420</v>
      </c>
      <c r="B159" t="s">
        <v>652</v>
      </c>
      <c r="C159" t="s">
        <v>651</v>
      </c>
      <c r="D159">
        <v>62</v>
      </c>
      <c r="E159">
        <v>1513.5</v>
      </c>
      <c r="F159">
        <f t="shared" si="2"/>
        <v>8</v>
      </c>
      <c r="G159" t="str">
        <f>STANDINGS_SV[[#This Row],[League]]&amp;STANDINGS_SV[[#This Row],[Team]]</f>
        <v>$150 Draft Champions (4 hour) Mar 14 1:00 pm Lg.3912Who Knows?</v>
      </c>
    </row>
    <row r="160" spans="1:7" x14ac:dyDescent="0.25">
      <c r="A160">
        <v>1998</v>
      </c>
      <c r="B160" t="s">
        <v>186</v>
      </c>
      <c r="C160" t="s">
        <v>651</v>
      </c>
      <c r="D160">
        <v>45</v>
      </c>
      <c r="E160">
        <v>910.5</v>
      </c>
      <c r="F160">
        <f t="shared" si="2"/>
        <v>9</v>
      </c>
      <c r="G160" t="str">
        <f>STANDINGS_SV[[#This Row],[League]]&amp;STANDINGS_SV[[#This Row],[Team]]</f>
        <v>$150 Draft Champions (4 hour) Mar 14 1:00 pm Lg.3912LONG GONE</v>
      </c>
    </row>
    <row r="161" spans="1:7" x14ac:dyDescent="0.25">
      <c r="A161">
        <v>2046</v>
      </c>
      <c r="B161" t="s">
        <v>137</v>
      </c>
      <c r="C161" t="s">
        <v>651</v>
      </c>
      <c r="D161">
        <v>44</v>
      </c>
      <c r="E161">
        <v>879</v>
      </c>
      <c r="F161">
        <f t="shared" si="2"/>
        <v>10</v>
      </c>
      <c r="G161" t="str">
        <f>STANDINGS_SV[[#This Row],[League]]&amp;STANDINGS_SV[[#This Row],[Team]]</f>
        <v>$150 Draft Champions (4 hour) Mar 14 1:00 pm Lg.3912Team Sterling</v>
      </c>
    </row>
    <row r="162" spans="1:7" x14ac:dyDescent="0.25">
      <c r="A162">
        <v>2126</v>
      </c>
      <c r="B162" t="s">
        <v>301</v>
      </c>
      <c r="C162" t="s">
        <v>651</v>
      </c>
      <c r="D162">
        <v>41</v>
      </c>
      <c r="E162">
        <v>772.5</v>
      </c>
      <c r="F162">
        <f t="shared" si="2"/>
        <v>11</v>
      </c>
      <c r="G162" t="str">
        <f>STANDINGS_SV[[#This Row],[League]]&amp;STANDINGS_SV[[#This Row],[Team]]</f>
        <v>$150 Draft Champions (4 hour) Mar 14 1:00 pm Lg.3912CAPT BODGIT</v>
      </c>
    </row>
    <row r="163" spans="1:7" x14ac:dyDescent="0.25">
      <c r="A163">
        <v>2321</v>
      </c>
      <c r="B163" t="s">
        <v>661</v>
      </c>
      <c r="C163" t="s">
        <v>651</v>
      </c>
      <c r="D163">
        <v>35</v>
      </c>
      <c r="E163">
        <v>594</v>
      </c>
      <c r="F163">
        <f t="shared" si="2"/>
        <v>12</v>
      </c>
      <c r="G163" t="str">
        <f>STANDINGS_SV[[#This Row],[League]]&amp;STANDINGS_SV[[#This Row],[Team]]</f>
        <v>$150 Draft Champions (4 hour) Mar 14 1:00 pm Lg.3912Team Burnett</v>
      </c>
    </row>
    <row r="164" spans="1:7" x14ac:dyDescent="0.25">
      <c r="A164">
        <v>2580</v>
      </c>
      <c r="B164" t="s">
        <v>655</v>
      </c>
      <c r="C164" t="s">
        <v>651</v>
      </c>
      <c r="D164">
        <v>25</v>
      </c>
      <c r="E164">
        <v>334</v>
      </c>
      <c r="F164">
        <f t="shared" si="2"/>
        <v>13</v>
      </c>
      <c r="G164" t="str">
        <f>STANDINGS_SV[[#This Row],[League]]&amp;STANDINGS_SV[[#This Row],[Team]]</f>
        <v>$150 Draft Champions (4 hour) Mar 14 1:00 pm Lg.3912Southpaws</v>
      </c>
    </row>
    <row r="165" spans="1:7" x14ac:dyDescent="0.25">
      <c r="A165">
        <v>2683</v>
      </c>
      <c r="B165" t="s">
        <v>653</v>
      </c>
      <c r="C165" t="s">
        <v>651</v>
      </c>
      <c r="D165">
        <v>18</v>
      </c>
      <c r="E165">
        <v>224</v>
      </c>
      <c r="F165">
        <f t="shared" si="2"/>
        <v>14</v>
      </c>
      <c r="G165" t="str">
        <f>STANDINGS_SV[[#This Row],[League]]&amp;STANDINGS_SV[[#This Row],[Team]]</f>
        <v>$150 Draft Champions (4 hour) Mar 14 1:00 pm Lg.3912Ice Station Zebra Associates</v>
      </c>
    </row>
    <row r="166" spans="1:7" x14ac:dyDescent="0.25">
      <c r="A166">
        <v>2725</v>
      </c>
      <c r="B166" t="s">
        <v>656</v>
      </c>
      <c r="C166" t="s">
        <v>651</v>
      </c>
      <c r="D166">
        <v>15</v>
      </c>
      <c r="E166">
        <v>178</v>
      </c>
      <c r="F166">
        <f t="shared" si="2"/>
        <v>15</v>
      </c>
      <c r="G166" t="str">
        <f>STANDINGS_SV[[#This Row],[League]]&amp;STANDINGS_SV[[#This Row],[Team]]</f>
        <v>$150 Draft Champions (4 hour) Mar 14 1:00 pm Lg.3912Buzzards</v>
      </c>
    </row>
    <row r="167" spans="1:7" x14ac:dyDescent="0.25">
      <c r="A167">
        <v>131</v>
      </c>
      <c r="B167" t="s">
        <v>334</v>
      </c>
      <c r="C167" t="s">
        <v>663</v>
      </c>
      <c r="D167">
        <v>109</v>
      </c>
      <c r="E167">
        <v>2780</v>
      </c>
      <c r="F167">
        <f t="shared" si="2"/>
        <v>1</v>
      </c>
      <c r="G167" t="str">
        <f>STANDINGS_SV[[#This Row],[League]]&amp;STANDINGS_SV[[#This Row],[Team]]</f>
        <v>$150 Draft Champions (4 hour) Mar 15 1:00 pm Lg.3919SO. IMAGE</v>
      </c>
    </row>
    <row r="168" spans="1:7" x14ac:dyDescent="0.25">
      <c r="A168">
        <v>524</v>
      </c>
      <c r="B168" t="s">
        <v>666</v>
      </c>
      <c r="C168" t="s">
        <v>663</v>
      </c>
      <c r="D168">
        <v>88</v>
      </c>
      <c r="E168">
        <v>2396</v>
      </c>
      <c r="F168">
        <f t="shared" si="2"/>
        <v>2</v>
      </c>
      <c r="G168" t="str">
        <f>STANDINGS_SV[[#This Row],[League]]&amp;STANDINGS_SV[[#This Row],[Team]]</f>
        <v>$150 Draft Champions (4 hour) Mar 15 1:00 pm Lg.3919squimel</v>
      </c>
    </row>
    <row r="169" spans="1:7" x14ac:dyDescent="0.25">
      <c r="A169">
        <v>635</v>
      </c>
      <c r="B169" t="s">
        <v>137</v>
      </c>
      <c r="C169" t="s">
        <v>663</v>
      </c>
      <c r="D169">
        <v>84</v>
      </c>
      <c r="E169">
        <v>2284</v>
      </c>
      <c r="F169">
        <f t="shared" si="2"/>
        <v>3</v>
      </c>
      <c r="G169" t="str">
        <f>STANDINGS_SV[[#This Row],[League]]&amp;STANDINGS_SV[[#This Row],[Team]]</f>
        <v>$150 Draft Champions (4 hour) Mar 15 1:00 pm Lg.3919Team Sterling</v>
      </c>
    </row>
    <row r="170" spans="1:7" x14ac:dyDescent="0.25">
      <c r="A170">
        <v>917</v>
      </c>
      <c r="B170" t="s">
        <v>670</v>
      </c>
      <c r="C170" t="s">
        <v>663</v>
      </c>
      <c r="D170">
        <v>76</v>
      </c>
      <c r="E170">
        <v>1999</v>
      </c>
      <c r="F170">
        <f t="shared" si="2"/>
        <v>4</v>
      </c>
      <c r="G170" t="str">
        <f>STANDINGS_SV[[#This Row],[League]]&amp;STANDINGS_SV[[#This Row],[Team]]</f>
        <v>$150 Draft Champions (4 hour) Mar 15 1:00 pm Lg.3919Schwarbomb</v>
      </c>
    </row>
    <row r="171" spans="1:7" x14ac:dyDescent="0.25">
      <c r="A171">
        <v>1083</v>
      </c>
      <c r="B171" t="s">
        <v>669</v>
      </c>
      <c r="C171" t="s">
        <v>663</v>
      </c>
      <c r="D171">
        <v>70</v>
      </c>
      <c r="E171">
        <v>1816</v>
      </c>
      <c r="F171">
        <f t="shared" si="2"/>
        <v>5</v>
      </c>
      <c r="G171" t="str">
        <f>STANDINGS_SV[[#This Row],[League]]&amp;STANDINGS_SV[[#This Row],[Team]]</f>
        <v>$150 Draft Champions (4 hour) Mar 15 1:00 pm Lg.391930th St NightStalkers</v>
      </c>
    </row>
    <row r="172" spans="1:7" x14ac:dyDescent="0.25">
      <c r="A172">
        <v>1177</v>
      </c>
      <c r="B172" t="s">
        <v>87</v>
      </c>
      <c r="C172" t="s">
        <v>663</v>
      </c>
      <c r="D172">
        <v>68</v>
      </c>
      <c r="E172">
        <v>1746.5</v>
      </c>
      <c r="F172">
        <f t="shared" si="2"/>
        <v>6</v>
      </c>
      <c r="G172" t="str">
        <f>STANDINGS_SV[[#This Row],[League]]&amp;STANDINGS_SV[[#This Row],[Team]]</f>
        <v>$150 Draft Champions (4 hour) Mar 15 1:00 pm Lg.3919The Northsiders</v>
      </c>
    </row>
    <row r="173" spans="1:7" x14ac:dyDescent="0.25">
      <c r="A173">
        <v>1247</v>
      </c>
      <c r="B173" t="s">
        <v>668</v>
      </c>
      <c r="C173" t="s">
        <v>663</v>
      </c>
      <c r="D173">
        <v>66</v>
      </c>
      <c r="E173">
        <v>1682.5</v>
      </c>
      <c r="F173">
        <f t="shared" si="2"/>
        <v>7</v>
      </c>
      <c r="G173" t="str">
        <f>STANDINGS_SV[[#This Row],[League]]&amp;STANDINGS_SV[[#This Row],[Team]]</f>
        <v>$150 Draft Champions (4 hour) Mar 15 1:00 pm Lg.3919Wolf's Superstuds</v>
      </c>
    </row>
    <row r="174" spans="1:7" x14ac:dyDescent="0.25">
      <c r="A174">
        <v>1258</v>
      </c>
      <c r="B174" t="s">
        <v>178</v>
      </c>
      <c r="C174" t="s">
        <v>663</v>
      </c>
      <c r="D174">
        <v>65</v>
      </c>
      <c r="E174">
        <v>1643</v>
      </c>
      <c r="F174">
        <f t="shared" si="2"/>
        <v>8</v>
      </c>
      <c r="G174" t="str">
        <f>STANDINGS_SV[[#This Row],[League]]&amp;STANDINGS_SV[[#This Row],[Team]]</f>
        <v>$150 Draft Champions (4 hour) Mar 15 1:00 pm Lg.3919Fish or Cut Bait</v>
      </c>
    </row>
    <row r="175" spans="1:7" x14ac:dyDescent="0.25">
      <c r="A175">
        <v>1309</v>
      </c>
      <c r="B175" t="s">
        <v>482</v>
      </c>
      <c r="C175" t="s">
        <v>663</v>
      </c>
      <c r="D175">
        <v>64</v>
      </c>
      <c r="E175">
        <v>1602</v>
      </c>
      <c r="F175">
        <f t="shared" si="2"/>
        <v>9</v>
      </c>
      <c r="G175" t="str">
        <f>STANDINGS_SV[[#This Row],[League]]&amp;STANDINGS_SV[[#This Row],[Team]]</f>
        <v>$150 Draft Champions (4 hour) Mar 15 1:00 pm Lg.3919Revenge Of The Sith</v>
      </c>
    </row>
    <row r="176" spans="1:7" x14ac:dyDescent="0.25">
      <c r="A176">
        <v>1412</v>
      </c>
      <c r="B176" t="s">
        <v>439</v>
      </c>
      <c r="C176" t="s">
        <v>663</v>
      </c>
      <c r="D176">
        <v>62</v>
      </c>
      <c r="E176">
        <v>1513.5</v>
      </c>
      <c r="F176">
        <f t="shared" si="2"/>
        <v>10</v>
      </c>
      <c r="G176" t="str">
        <f>STANDINGS_SV[[#This Row],[League]]&amp;STANDINGS_SV[[#This Row],[Team]]</f>
        <v>$150 Draft Champions (4 hour) Mar 15 1:00 pm Lg.3919Team silver</v>
      </c>
    </row>
    <row r="177" spans="1:7" x14ac:dyDescent="0.25">
      <c r="A177">
        <v>1695</v>
      </c>
      <c r="B177" t="s">
        <v>225</v>
      </c>
      <c r="C177" t="s">
        <v>663</v>
      </c>
      <c r="D177">
        <v>54</v>
      </c>
      <c r="E177">
        <v>1226.5</v>
      </c>
      <c r="F177">
        <f t="shared" si="2"/>
        <v>11</v>
      </c>
      <c r="G177" t="str">
        <f>STANDINGS_SV[[#This Row],[League]]&amp;STANDINGS_SV[[#This Row],[Team]]</f>
        <v>$150 Draft Champions (4 hour) Mar 15 1:00 pm Lg.3919Team Thiffeault</v>
      </c>
    </row>
    <row r="178" spans="1:7" x14ac:dyDescent="0.25">
      <c r="A178">
        <v>1768</v>
      </c>
      <c r="B178" t="s">
        <v>664</v>
      </c>
      <c r="C178" t="s">
        <v>663</v>
      </c>
      <c r="D178">
        <v>52</v>
      </c>
      <c r="E178">
        <v>1154</v>
      </c>
      <c r="F178">
        <f t="shared" si="2"/>
        <v>12</v>
      </c>
      <c r="G178" t="str">
        <f>STANDINGS_SV[[#This Row],[League]]&amp;STANDINGS_SV[[#This Row],[Team]]</f>
        <v>$150 Draft Champions (4 hour) Mar 15 1:00 pm Lg.3919The Amazins</v>
      </c>
    </row>
    <row r="179" spans="1:7" x14ac:dyDescent="0.25">
      <c r="A179">
        <v>1940</v>
      </c>
      <c r="B179" t="s">
        <v>345</v>
      </c>
      <c r="C179" t="s">
        <v>663</v>
      </c>
      <c r="D179">
        <v>47</v>
      </c>
      <c r="E179">
        <v>970.5</v>
      </c>
      <c r="F179">
        <f t="shared" si="2"/>
        <v>13</v>
      </c>
      <c r="G179" t="str">
        <f>STANDINGS_SV[[#This Row],[League]]&amp;STANDINGS_SV[[#This Row],[Team]]</f>
        <v>$150 Draft Champions (4 hour) Mar 15 1:00 pm Lg.3919Man of Steel</v>
      </c>
    </row>
    <row r="180" spans="1:7" x14ac:dyDescent="0.25">
      <c r="A180">
        <v>2410</v>
      </c>
      <c r="B180" t="s">
        <v>665</v>
      </c>
      <c r="C180" t="s">
        <v>663</v>
      </c>
      <c r="D180">
        <v>32</v>
      </c>
      <c r="E180">
        <v>516</v>
      </c>
      <c r="F180">
        <f t="shared" si="2"/>
        <v>14</v>
      </c>
      <c r="G180" t="str">
        <f>STANDINGS_SV[[#This Row],[League]]&amp;STANDINGS_SV[[#This Row],[Team]]</f>
        <v>$150 Draft Champions (4 hour) Mar 15 1:00 pm Lg.3919Team parker</v>
      </c>
    </row>
    <row r="181" spans="1:7" x14ac:dyDescent="0.25">
      <c r="A181">
        <v>2847</v>
      </c>
      <c r="B181" t="s">
        <v>667</v>
      </c>
      <c r="C181" t="s">
        <v>663</v>
      </c>
      <c r="D181">
        <v>4</v>
      </c>
      <c r="E181">
        <v>68</v>
      </c>
      <c r="F181">
        <f t="shared" si="2"/>
        <v>15</v>
      </c>
      <c r="G181" t="str">
        <f>STANDINGS_SV[[#This Row],[League]]&amp;STANDINGS_SV[[#This Row],[Team]]</f>
        <v>$150 Draft Champions (4 hour) Mar 15 1:00 pm Lg.3919Team Metcalf</v>
      </c>
    </row>
    <row r="182" spans="1:7" x14ac:dyDescent="0.25">
      <c r="A182">
        <v>164</v>
      </c>
      <c r="B182" t="s">
        <v>675</v>
      </c>
      <c r="C182" t="s">
        <v>671</v>
      </c>
      <c r="D182">
        <v>106</v>
      </c>
      <c r="E182">
        <v>2746</v>
      </c>
      <c r="F182">
        <f t="shared" si="2"/>
        <v>1</v>
      </c>
      <c r="G182" t="str">
        <f>STANDINGS_SV[[#This Row],[League]]&amp;STANDINGS_SV[[#This Row],[Team]]</f>
        <v>$150 Draft Champions (4 hour) Mar 16 1:00 pm Lg.3930Krack of the Bat</v>
      </c>
    </row>
    <row r="183" spans="1:7" x14ac:dyDescent="0.25">
      <c r="A183">
        <v>492</v>
      </c>
      <c r="B183" t="s">
        <v>673</v>
      </c>
      <c r="C183" t="s">
        <v>671</v>
      </c>
      <c r="D183">
        <v>89</v>
      </c>
      <c r="E183">
        <v>2423.5</v>
      </c>
      <c r="F183">
        <f t="shared" si="2"/>
        <v>2</v>
      </c>
      <c r="G183" t="str">
        <f>STANDINGS_SV[[#This Row],[League]]&amp;STANDINGS_SV[[#This Row],[Team]]</f>
        <v>$150 Draft Champions (4 hour) Mar 16 1:00 pm Lg.3930Team Resch</v>
      </c>
    </row>
    <row r="184" spans="1:7" x14ac:dyDescent="0.25">
      <c r="A184">
        <v>579</v>
      </c>
      <c r="B184" t="s">
        <v>238</v>
      </c>
      <c r="C184" t="s">
        <v>671</v>
      </c>
      <c r="D184">
        <v>85</v>
      </c>
      <c r="E184">
        <v>2319.5</v>
      </c>
      <c r="F184">
        <f t="shared" si="2"/>
        <v>3</v>
      </c>
      <c r="G184" t="str">
        <f>STANDINGS_SV[[#This Row],[League]]&amp;STANDINGS_SV[[#This Row],[Team]]</f>
        <v>$150 Draft Champions (4 hour) Mar 16 1:00 pm Lg.3930Blast it out Yoenis</v>
      </c>
    </row>
    <row r="185" spans="1:7" x14ac:dyDescent="0.25">
      <c r="A185">
        <v>590</v>
      </c>
      <c r="B185" t="s">
        <v>682</v>
      </c>
      <c r="C185" t="s">
        <v>671</v>
      </c>
      <c r="D185">
        <v>85</v>
      </c>
      <c r="E185">
        <v>2319.5</v>
      </c>
      <c r="F185">
        <f t="shared" si="2"/>
        <v>4</v>
      </c>
      <c r="G185" t="str">
        <f>STANDINGS_SV[[#This Row],[League]]&amp;STANDINGS_SV[[#This Row],[Team]]</f>
        <v>$150 Draft Champions (4 hour) Mar 16 1:00 pm Lg.3930Joe Buck Nasty</v>
      </c>
    </row>
    <row r="186" spans="1:7" x14ac:dyDescent="0.25">
      <c r="A186">
        <v>1188</v>
      </c>
      <c r="B186" t="s">
        <v>676</v>
      </c>
      <c r="C186" t="s">
        <v>671</v>
      </c>
      <c r="D186">
        <v>67</v>
      </c>
      <c r="E186">
        <v>1716.5</v>
      </c>
      <c r="F186">
        <f t="shared" si="2"/>
        <v>5</v>
      </c>
      <c r="G186" t="str">
        <f>STANDINGS_SV[[#This Row],[League]]&amp;STANDINGS_SV[[#This Row],[Team]]</f>
        <v>$150 Draft Champions (4 hour) Mar 16 1:00 pm Lg.3930Mendoza Line Master</v>
      </c>
    </row>
    <row r="187" spans="1:7" x14ac:dyDescent="0.25">
      <c r="A187">
        <v>1235</v>
      </c>
      <c r="B187" t="s">
        <v>163</v>
      </c>
      <c r="C187" t="s">
        <v>671</v>
      </c>
      <c r="D187">
        <v>66</v>
      </c>
      <c r="E187">
        <v>1682.5</v>
      </c>
      <c r="F187">
        <f t="shared" si="2"/>
        <v>6</v>
      </c>
      <c r="G187" t="str">
        <f>STANDINGS_SV[[#This Row],[League]]&amp;STANDINGS_SV[[#This Row],[Team]]</f>
        <v>$150 Draft Champions (4 hour) Mar 16 1:00 pm Lg.3930Team Jones</v>
      </c>
    </row>
    <row r="188" spans="1:7" x14ac:dyDescent="0.25">
      <c r="A188">
        <v>1326</v>
      </c>
      <c r="B188" t="s">
        <v>672</v>
      </c>
      <c r="C188" t="s">
        <v>671</v>
      </c>
      <c r="D188">
        <v>64</v>
      </c>
      <c r="E188">
        <v>1602</v>
      </c>
      <c r="F188">
        <f t="shared" si="2"/>
        <v>7</v>
      </c>
      <c r="G188" t="str">
        <f>STANDINGS_SV[[#This Row],[League]]&amp;STANDINGS_SV[[#This Row],[Team]]</f>
        <v>$150 Draft Champions (4 hour) Mar 16 1:00 pm Lg.3930Vanek Team</v>
      </c>
    </row>
    <row r="189" spans="1:7" x14ac:dyDescent="0.25">
      <c r="A189">
        <v>1363</v>
      </c>
      <c r="B189" t="s">
        <v>677</v>
      </c>
      <c r="C189" t="s">
        <v>671</v>
      </c>
      <c r="D189">
        <v>63</v>
      </c>
      <c r="E189">
        <v>1559</v>
      </c>
      <c r="F189">
        <f t="shared" si="2"/>
        <v>8</v>
      </c>
      <c r="G189" t="str">
        <f>STANDINGS_SV[[#This Row],[League]]&amp;STANDINGS_SV[[#This Row],[Team]]</f>
        <v>$150 Draft Champions (4 hour) Mar 16 1:00 pm Lg.3930Team Vanek</v>
      </c>
    </row>
    <row r="190" spans="1:7" x14ac:dyDescent="0.25">
      <c r="A190">
        <v>1421</v>
      </c>
      <c r="B190" t="s">
        <v>440</v>
      </c>
      <c r="C190" t="s">
        <v>671</v>
      </c>
      <c r="D190">
        <v>62</v>
      </c>
      <c r="E190">
        <v>1513.5</v>
      </c>
      <c r="F190">
        <f t="shared" si="2"/>
        <v>9</v>
      </c>
      <c r="G190" t="str">
        <f>STANDINGS_SV[[#This Row],[League]]&amp;STANDINGS_SV[[#This Row],[Team]]</f>
        <v>$150 Draft Champions (4 hour) Mar 16 1:00 pm Lg.3930zzzzzzzz</v>
      </c>
    </row>
    <row r="191" spans="1:7" x14ac:dyDescent="0.25">
      <c r="A191">
        <v>1627</v>
      </c>
      <c r="B191" t="s">
        <v>683</v>
      </c>
      <c r="C191" t="s">
        <v>671</v>
      </c>
      <c r="D191">
        <v>56</v>
      </c>
      <c r="E191">
        <v>1296.5</v>
      </c>
      <c r="F191">
        <f t="shared" si="2"/>
        <v>10</v>
      </c>
      <c r="G191" t="str">
        <f>STANDINGS_SV[[#This Row],[League]]&amp;STANDINGS_SV[[#This Row],[Team]]</f>
        <v>$150 Draft Champions (4 hour) Mar 16 1:00 pm Lg.3930zima...........</v>
      </c>
    </row>
    <row r="192" spans="1:7" x14ac:dyDescent="0.25">
      <c r="A192">
        <v>1878</v>
      </c>
      <c r="B192" t="s">
        <v>678</v>
      </c>
      <c r="C192" t="s">
        <v>671</v>
      </c>
      <c r="D192">
        <v>49</v>
      </c>
      <c r="E192">
        <v>1047</v>
      </c>
      <c r="F192">
        <f t="shared" si="2"/>
        <v>11</v>
      </c>
      <c r="G192" t="str">
        <f>STANDINGS_SV[[#This Row],[League]]&amp;STANDINGS_SV[[#This Row],[Team]]</f>
        <v>$150 Draft Champions (4 hour) Mar 16 1:00 pm Lg.3930Team steinerman</v>
      </c>
    </row>
    <row r="193" spans="1:7" x14ac:dyDescent="0.25">
      <c r="A193">
        <v>2037</v>
      </c>
      <c r="B193" t="s">
        <v>679</v>
      </c>
      <c r="C193" t="s">
        <v>671</v>
      </c>
      <c r="D193">
        <v>44</v>
      </c>
      <c r="E193">
        <v>879</v>
      </c>
      <c r="F193">
        <f t="shared" si="2"/>
        <v>12</v>
      </c>
      <c r="G193" t="str">
        <f>STANDINGS_SV[[#This Row],[League]]&amp;STANDINGS_SV[[#This Row],[Team]]</f>
        <v>$150 Draft Champions (4 hour) Mar 16 1:00 pm Lg.3930Roaring Rimshots</v>
      </c>
    </row>
    <row r="194" spans="1:7" x14ac:dyDescent="0.25">
      <c r="A194">
        <v>2114</v>
      </c>
      <c r="B194" t="s">
        <v>680</v>
      </c>
      <c r="C194" t="s">
        <v>671</v>
      </c>
      <c r="D194">
        <v>42</v>
      </c>
      <c r="E194">
        <v>801</v>
      </c>
      <c r="F194">
        <f t="shared" si="2"/>
        <v>13</v>
      </c>
      <c r="G194" t="str">
        <f>STANDINGS_SV[[#This Row],[League]]&amp;STANDINGS_SV[[#This Row],[Team]]</f>
        <v>$150 Draft Champions (4 hour) Mar 16 1:00 pm Lg.3930Smooth Rickey</v>
      </c>
    </row>
    <row r="195" spans="1:7" x14ac:dyDescent="0.25">
      <c r="A195">
        <v>2543</v>
      </c>
      <c r="B195" t="s">
        <v>674</v>
      </c>
      <c r="C195" t="s">
        <v>671</v>
      </c>
      <c r="D195">
        <v>27</v>
      </c>
      <c r="E195">
        <v>375.5</v>
      </c>
      <c r="F195">
        <f t="shared" ref="F195:F258" si="3">IF(C195=C194,F194+1,1)</f>
        <v>14</v>
      </c>
      <c r="G195" t="str">
        <f>STANDINGS_SV[[#This Row],[League]]&amp;STANDINGS_SV[[#This Row],[Team]]</f>
        <v>$150 Draft Champions (4 hour) Mar 16 1:00 pm Lg.3930Team butler</v>
      </c>
    </row>
    <row r="196" spans="1:7" x14ac:dyDescent="0.25">
      <c r="A196">
        <v>2629</v>
      </c>
      <c r="B196" t="s">
        <v>681</v>
      </c>
      <c r="C196" t="s">
        <v>671</v>
      </c>
      <c r="D196">
        <v>22</v>
      </c>
      <c r="E196">
        <v>286</v>
      </c>
      <c r="F196">
        <f t="shared" si="3"/>
        <v>15</v>
      </c>
      <c r="G196" t="str">
        <f>STANDINGS_SV[[#This Row],[League]]&amp;STANDINGS_SV[[#This Row],[Team]]</f>
        <v>$150 Draft Champions (4 hour) Mar 16 1:00 pm Lg.3930Team Ruggeri</v>
      </c>
    </row>
    <row r="197" spans="1:7" x14ac:dyDescent="0.25">
      <c r="A197">
        <v>250</v>
      </c>
      <c r="B197" t="s">
        <v>693</v>
      </c>
      <c r="C197" t="s">
        <v>685</v>
      </c>
      <c r="D197">
        <v>100</v>
      </c>
      <c r="E197">
        <v>2655.5</v>
      </c>
      <c r="F197">
        <f t="shared" si="3"/>
        <v>1</v>
      </c>
      <c r="G197" t="str">
        <f>STANDINGS_SV[[#This Row],[League]]&amp;STANDINGS_SV[[#This Row],[Team]]</f>
        <v>$150 Draft Champions Dec 01 1:00 pm Lg.3550Bridget Moynahan</v>
      </c>
    </row>
    <row r="198" spans="1:7" x14ac:dyDescent="0.25">
      <c r="A198">
        <v>334</v>
      </c>
      <c r="B198" t="s">
        <v>695</v>
      </c>
      <c r="C198" t="s">
        <v>685</v>
      </c>
      <c r="D198">
        <v>96</v>
      </c>
      <c r="E198">
        <v>2582</v>
      </c>
      <c r="F198">
        <f t="shared" si="3"/>
        <v>2</v>
      </c>
      <c r="G198" t="str">
        <f>STANDINGS_SV[[#This Row],[League]]&amp;STANDINGS_SV[[#This Row],[Team]]</f>
        <v>$150 Draft Champions Dec 01 1:00 pm Lg.3550The Apollo of the Box</v>
      </c>
    </row>
    <row r="199" spans="1:7" x14ac:dyDescent="0.25">
      <c r="A199">
        <v>483</v>
      </c>
      <c r="B199" t="s">
        <v>17</v>
      </c>
      <c r="C199" t="s">
        <v>685</v>
      </c>
      <c r="D199">
        <v>89</v>
      </c>
      <c r="E199">
        <v>2423.5</v>
      </c>
      <c r="F199">
        <f t="shared" si="3"/>
        <v>3</v>
      </c>
      <c r="G199" t="str">
        <f>STANDINGS_SV[[#This Row],[League]]&amp;STANDINGS_SV[[#This Row],[Team]]</f>
        <v>$150 Draft Champions Dec 01 1:00 pm Lg.3550Millertime</v>
      </c>
    </row>
    <row r="200" spans="1:7" x14ac:dyDescent="0.25">
      <c r="A200">
        <v>537</v>
      </c>
      <c r="B200" t="s">
        <v>687</v>
      </c>
      <c r="C200" t="s">
        <v>685</v>
      </c>
      <c r="D200">
        <v>87</v>
      </c>
      <c r="E200">
        <v>2374</v>
      </c>
      <c r="F200">
        <f t="shared" si="3"/>
        <v>4</v>
      </c>
      <c r="G200" t="str">
        <f>STANDINGS_SV[[#This Row],[League]]&amp;STANDINGS_SV[[#This Row],[Team]]</f>
        <v>$150 Draft Champions Dec 01 1:00 pm Lg.3550Prestige Worldwide</v>
      </c>
    </row>
    <row r="201" spans="1:7" x14ac:dyDescent="0.25">
      <c r="A201">
        <v>1213</v>
      </c>
      <c r="B201" t="s">
        <v>691</v>
      </c>
      <c r="C201" t="s">
        <v>685</v>
      </c>
      <c r="D201">
        <v>66</v>
      </c>
      <c r="E201">
        <v>1682.5</v>
      </c>
      <c r="F201">
        <f t="shared" si="3"/>
        <v>5</v>
      </c>
      <c r="G201" t="str">
        <f>STANDINGS_SV[[#This Row],[League]]&amp;STANDINGS_SV[[#This Row],[Team]]</f>
        <v>$150 Draft Champions Dec 01 1:00 pm Lg.3550Buffin and Bowie</v>
      </c>
    </row>
    <row r="202" spans="1:7" x14ac:dyDescent="0.25">
      <c r="A202">
        <v>1360</v>
      </c>
      <c r="B202" t="s">
        <v>686</v>
      </c>
      <c r="C202" t="s">
        <v>685</v>
      </c>
      <c r="D202">
        <v>63</v>
      </c>
      <c r="E202">
        <v>1559</v>
      </c>
      <c r="F202">
        <f t="shared" si="3"/>
        <v>6</v>
      </c>
      <c r="G202" t="str">
        <f>STANDINGS_SV[[#This Row],[League]]&amp;STANDINGS_SV[[#This Row],[Team]]</f>
        <v>$150 Draft Champions Dec 01 1:00 pm Lg.3550Team Liebman</v>
      </c>
    </row>
    <row r="203" spans="1:7" x14ac:dyDescent="0.25">
      <c r="A203">
        <v>1413</v>
      </c>
      <c r="B203" t="s">
        <v>690</v>
      </c>
      <c r="C203" t="s">
        <v>685</v>
      </c>
      <c r="D203">
        <v>62</v>
      </c>
      <c r="E203">
        <v>1513.5</v>
      </c>
      <c r="F203">
        <f t="shared" si="3"/>
        <v>7</v>
      </c>
      <c r="G203" t="str">
        <f>STANDINGS_SV[[#This Row],[League]]&amp;STANDINGS_SV[[#This Row],[Team]]</f>
        <v>$150 Draft Champions Dec 01 1:00 pm Lg.3550The Believers</v>
      </c>
    </row>
    <row r="204" spans="1:7" x14ac:dyDescent="0.25">
      <c r="A204">
        <v>1704</v>
      </c>
      <c r="B204" t="s">
        <v>524</v>
      </c>
      <c r="C204" t="s">
        <v>685</v>
      </c>
      <c r="D204">
        <v>54</v>
      </c>
      <c r="E204">
        <v>1226.5</v>
      </c>
      <c r="F204">
        <f t="shared" si="3"/>
        <v>8</v>
      </c>
      <c r="G204" t="str">
        <f>STANDINGS_SV[[#This Row],[League]]&amp;STANDINGS_SV[[#This Row],[Team]]</f>
        <v>$150 Draft Champions Dec 01 1:00 pm Lg.3550zima.</v>
      </c>
    </row>
    <row r="205" spans="1:7" x14ac:dyDescent="0.25">
      <c r="A205">
        <v>1830</v>
      </c>
      <c r="B205" t="s">
        <v>692</v>
      </c>
      <c r="C205" t="s">
        <v>685</v>
      </c>
      <c r="D205">
        <v>50</v>
      </c>
      <c r="E205">
        <v>1083</v>
      </c>
      <c r="F205">
        <f t="shared" si="3"/>
        <v>9</v>
      </c>
      <c r="G205" t="str">
        <f>STANDINGS_SV[[#This Row],[League]]&amp;STANDINGS_SV[[#This Row],[Team]]</f>
        <v>$150 Draft Champions Dec 01 1:00 pm Lg.3550Rain Delay</v>
      </c>
    </row>
    <row r="206" spans="1:7" x14ac:dyDescent="0.25">
      <c r="A206">
        <v>1904</v>
      </c>
      <c r="B206" t="s">
        <v>696</v>
      </c>
      <c r="C206" t="s">
        <v>685</v>
      </c>
      <c r="D206">
        <v>48</v>
      </c>
      <c r="E206">
        <v>1008.5</v>
      </c>
      <c r="F206">
        <f t="shared" si="3"/>
        <v>10</v>
      </c>
      <c r="G206" t="str">
        <f>STANDINGS_SV[[#This Row],[League]]&amp;STANDINGS_SV[[#This Row],[Team]]</f>
        <v>$150 Draft Champions Dec 01 1:00 pm Lg.3550Phillies</v>
      </c>
    </row>
    <row r="207" spans="1:7" x14ac:dyDescent="0.25">
      <c r="A207">
        <v>1917</v>
      </c>
      <c r="B207" t="s">
        <v>694</v>
      </c>
      <c r="C207" t="s">
        <v>685</v>
      </c>
      <c r="D207">
        <v>48</v>
      </c>
      <c r="E207">
        <v>1008.5</v>
      </c>
      <c r="F207">
        <f t="shared" si="3"/>
        <v>11</v>
      </c>
      <c r="G207" t="str">
        <f>STANDINGS_SV[[#This Row],[League]]&amp;STANDINGS_SV[[#This Row],[Team]]</f>
        <v>$150 Draft Champions Dec 01 1:00 pm Lg.3550The Power of Eddie Gaedel</v>
      </c>
    </row>
    <row r="208" spans="1:7" x14ac:dyDescent="0.25">
      <c r="A208">
        <v>2105</v>
      </c>
      <c r="B208" t="s">
        <v>684</v>
      </c>
      <c r="C208" t="s">
        <v>685</v>
      </c>
      <c r="D208">
        <v>42</v>
      </c>
      <c r="E208">
        <v>801</v>
      </c>
      <c r="F208">
        <f t="shared" si="3"/>
        <v>12</v>
      </c>
      <c r="G208" t="str">
        <f>STANDINGS_SV[[#This Row],[League]]&amp;STANDINGS_SV[[#This Row],[Team]]</f>
        <v>$150 Draft Champions Dec 01 1:00 pm Lg.3550Forever Draft 1</v>
      </c>
    </row>
    <row r="209" spans="1:7" x14ac:dyDescent="0.25">
      <c r="A209">
        <v>2515</v>
      </c>
      <c r="B209" t="s">
        <v>551</v>
      </c>
      <c r="C209" t="s">
        <v>685</v>
      </c>
      <c r="D209">
        <v>28</v>
      </c>
      <c r="E209">
        <v>395</v>
      </c>
      <c r="F209">
        <f t="shared" si="3"/>
        <v>13</v>
      </c>
      <c r="G209" t="str">
        <f>STANDINGS_SV[[#This Row],[League]]&amp;STANDINGS_SV[[#This Row],[Team]]</f>
        <v>$150 Draft Champions Dec 01 1:00 pm Lg.3550Miggy's Crown</v>
      </c>
    </row>
    <row r="210" spans="1:7" x14ac:dyDescent="0.25">
      <c r="A210">
        <v>2615</v>
      </c>
      <c r="B210" t="s">
        <v>689</v>
      </c>
      <c r="C210" t="s">
        <v>685</v>
      </c>
      <c r="D210">
        <v>23</v>
      </c>
      <c r="E210">
        <v>300.5</v>
      </c>
      <c r="F210">
        <f t="shared" si="3"/>
        <v>14</v>
      </c>
      <c r="G210" t="str">
        <f>STANDINGS_SV[[#This Row],[League]]&amp;STANDINGS_SV[[#This Row],[Team]]</f>
        <v>$150 Draft Champions Dec 01 1:00 pm Lg.3550Team Clarke - 1</v>
      </c>
    </row>
    <row r="211" spans="1:7" x14ac:dyDescent="0.25">
      <c r="A211">
        <v>2770</v>
      </c>
      <c r="B211" t="s">
        <v>688</v>
      </c>
      <c r="C211" t="s">
        <v>685</v>
      </c>
      <c r="D211">
        <v>12</v>
      </c>
      <c r="E211">
        <v>135</v>
      </c>
      <c r="F211">
        <f t="shared" si="3"/>
        <v>15</v>
      </c>
      <c r="G211" t="str">
        <f>STANDINGS_SV[[#This Row],[League]]&amp;STANDINGS_SV[[#This Row],[Team]]</f>
        <v>$150 Draft Champions Dec 01 1:00 pm Lg.3550Honey Nut Chirinos</v>
      </c>
    </row>
    <row r="212" spans="1:7" x14ac:dyDescent="0.25">
      <c r="A212">
        <v>186</v>
      </c>
      <c r="B212" t="s">
        <v>700</v>
      </c>
      <c r="C212" t="s">
        <v>697</v>
      </c>
      <c r="D212">
        <v>104</v>
      </c>
      <c r="E212">
        <v>2721</v>
      </c>
      <c r="F212">
        <f t="shared" si="3"/>
        <v>1</v>
      </c>
      <c r="G212" t="str">
        <f>STANDINGS_SV[[#This Row],[League]]&amp;STANDINGS_SV[[#This Row],[Team]]</f>
        <v>$150 Draft Champions Dec 03 1:00 pm Lg.3557EMERSON</v>
      </c>
    </row>
    <row r="213" spans="1:7" x14ac:dyDescent="0.25">
      <c r="A213">
        <v>289</v>
      </c>
      <c r="B213" t="s">
        <v>704</v>
      </c>
      <c r="C213" t="s">
        <v>697</v>
      </c>
      <c r="D213">
        <v>98</v>
      </c>
      <c r="E213">
        <v>2618</v>
      </c>
      <c r="F213">
        <f t="shared" si="3"/>
        <v>2</v>
      </c>
      <c r="G213" t="str">
        <f>STANDINGS_SV[[#This Row],[League]]&amp;STANDINGS_SV[[#This Row],[Team]]</f>
        <v>$150 Draft Champions Dec 03 1:00 pm Lg.3557Moz Boyz 8</v>
      </c>
    </row>
    <row r="214" spans="1:7" x14ac:dyDescent="0.25">
      <c r="A214">
        <v>712</v>
      </c>
      <c r="B214" t="s">
        <v>495</v>
      </c>
      <c r="C214" t="s">
        <v>697</v>
      </c>
      <c r="D214">
        <v>82</v>
      </c>
      <c r="E214">
        <v>2213</v>
      </c>
      <c r="F214">
        <f t="shared" si="3"/>
        <v>3</v>
      </c>
      <c r="G214" t="str">
        <f>STANDINGS_SV[[#This Row],[League]]&amp;STANDINGS_SV[[#This Row],[Team]]</f>
        <v>$150 Draft Champions Dec 03 1:00 pm Lg.3557Tigers Slappy DC1</v>
      </c>
    </row>
    <row r="215" spans="1:7" x14ac:dyDescent="0.25">
      <c r="A215">
        <v>797</v>
      </c>
      <c r="B215" t="s">
        <v>706</v>
      </c>
      <c r="C215" t="s">
        <v>697</v>
      </c>
      <c r="D215">
        <v>79</v>
      </c>
      <c r="E215">
        <v>2103</v>
      </c>
      <c r="F215">
        <f t="shared" si="3"/>
        <v>4</v>
      </c>
      <c r="G215" t="str">
        <f>STANDINGS_SV[[#This Row],[League]]&amp;STANDINGS_SV[[#This Row],[Team]]</f>
        <v>$150 Draft Champions Dec 03 1:00 pm Lg.3557Dookie McGee v1 - $150</v>
      </c>
    </row>
    <row r="216" spans="1:7" x14ac:dyDescent="0.25">
      <c r="A216">
        <v>802</v>
      </c>
      <c r="B216" t="s">
        <v>708</v>
      </c>
      <c r="C216" t="s">
        <v>697</v>
      </c>
      <c r="D216">
        <v>79</v>
      </c>
      <c r="E216">
        <v>2103</v>
      </c>
      <c r="F216">
        <f t="shared" si="3"/>
        <v>5</v>
      </c>
      <c r="G216" t="str">
        <f>STANDINGS_SV[[#This Row],[League]]&amp;STANDINGS_SV[[#This Row],[Team]]</f>
        <v>$150 Draft Champions Dec 03 1:00 pm Lg.3557I Call Your Baboon</v>
      </c>
    </row>
    <row r="217" spans="1:7" x14ac:dyDescent="0.25">
      <c r="A217">
        <v>898</v>
      </c>
      <c r="B217" t="s">
        <v>705</v>
      </c>
      <c r="C217" t="s">
        <v>697</v>
      </c>
      <c r="D217">
        <v>76</v>
      </c>
      <c r="E217">
        <v>1999</v>
      </c>
      <c r="F217">
        <f t="shared" si="3"/>
        <v>6</v>
      </c>
      <c r="G217" t="str">
        <f>STANDINGS_SV[[#This Row],[League]]&amp;STANDINGS_SV[[#This Row],[Team]]</f>
        <v>$150 Draft Champions Dec 03 1:00 pm Lg.3557DC Dogo 1</v>
      </c>
    </row>
    <row r="218" spans="1:7" x14ac:dyDescent="0.25">
      <c r="A218">
        <v>1149</v>
      </c>
      <c r="B218" t="s">
        <v>699</v>
      </c>
      <c r="C218" t="s">
        <v>697</v>
      </c>
      <c r="D218">
        <v>68</v>
      </c>
      <c r="E218">
        <v>1746.5</v>
      </c>
      <c r="F218">
        <f t="shared" si="3"/>
        <v>7</v>
      </c>
      <c r="G218" t="str">
        <f>STANDINGS_SV[[#This Row],[League]]&amp;STANDINGS_SV[[#This Row],[Team]]</f>
        <v>$150 Draft Champions Dec 03 1:00 pm Lg.3557-Vols-</v>
      </c>
    </row>
    <row r="219" spans="1:7" x14ac:dyDescent="0.25">
      <c r="A219">
        <v>1549</v>
      </c>
      <c r="B219" t="s">
        <v>17</v>
      </c>
      <c r="C219" t="s">
        <v>697</v>
      </c>
      <c r="D219">
        <v>58</v>
      </c>
      <c r="E219">
        <v>1365</v>
      </c>
      <c r="F219">
        <f t="shared" si="3"/>
        <v>8</v>
      </c>
      <c r="G219" t="str">
        <f>STANDINGS_SV[[#This Row],[League]]&amp;STANDINGS_SV[[#This Row],[Team]]</f>
        <v>$150 Draft Champions Dec 03 1:00 pm Lg.3557Millertime</v>
      </c>
    </row>
    <row r="220" spans="1:7" x14ac:dyDescent="0.25">
      <c r="A220">
        <v>1930</v>
      </c>
      <c r="B220" t="s">
        <v>707</v>
      </c>
      <c r="C220" t="s">
        <v>697</v>
      </c>
      <c r="D220">
        <v>47</v>
      </c>
      <c r="E220">
        <v>970.5</v>
      </c>
      <c r="F220">
        <f t="shared" si="3"/>
        <v>9</v>
      </c>
      <c r="G220" t="str">
        <f>STANDINGS_SV[[#This Row],[League]]&amp;STANDINGS_SV[[#This Row],[Team]]</f>
        <v>$150 Draft Champions Dec 03 1:00 pm Lg.3557EA Sports 5</v>
      </c>
    </row>
    <row r="221" spans="1:7" x14ac:dyDescent="0.25">
      <c r="A221">
        <v>1967</v>
      </c>
      <c r="B221" t="s">
        <v>71</v>
      </c>
      <c r="C221" t="s">
        <v>697</v>
      </c>
      <c r="D221">
        <v>46</v>
      </c>
      <c r="E221">
        <v>937</v>
      </c>
      <c r="F221">
        <f t="shared" si="3"/>
        <v>10</v>
      </c>
      <c r="G221" t="str">
        <f>STANDINGS_SV[[#This Row],[League]]&amp;STANDINGS_SV[[#This Row],[Team]]</f>
        <v>$150 Draft Champions Dec 03 1:00 pm Lg.3557Frozen Ropes</v>
      </c>
    </row>
    <row r="222" spans="1:7" x14ac:dyDescent="0.25">
      <c r="A222">
        <v>2267</v>
      </c>
      <c r="B222" t="s">
        <v>701</v>
      </c>
      <c r="C222" t="s">
        <v>697</v>
      </c>
      <c r="D222">
        <v>37</v>
      </c>
      <c r="E222">
        <v>650.5</v>
      </c>
      <c r="F222">
        <f t="shared" si="3"/>
        <v>11</v>
      </c>
      <c r="G222" t="str">
        <f>STANDINGS_SV[[#This Row],[League]]&amp;STANDINGS_SV[[#This Row],[Team]]</f>
        <v>$150 Draft Champions Dec 03 1:00 pm Lg.3557Team Shepherd</v>
      </c>
    </row>
    <row r="223" spans="1:7" x14ac:dyDescent="0.25">
      <c r="A223">
        <v>2304</v>
      </c>
      <c r="B223" t="s">
        <v>698</v>
      </c>
      <c r="C223" t="s">
        <v>697</v>
      </c>
      <c r="D223">
        <v>35</v>
      </c>
      <c r="E223">
        <v>594</v>
      </c>
      <c r="F223">
        <f t="shared" si="3"/>
        <v>12</v>
      </c>
      <c r="G223" t="str">
        <f>STANDINGS_SV[[#This Row],[League]]&amp;STANDINGS_SV[[#This Row],[Team]]</f>
        <v>$150 Draft Champions Dec 03 1:00 pm Lg.3557Captain Crunch's Liver</v>
      </c>
    </row>
    <row r="224" spans="1:7" x14ac:dyDescent="0.25">
      <c r="A224">
        <v>2317</v>
      </c>
      <c r="B224" t="s">
        <v>702</v>
      </c>
      <c r="C224" t="s">
        <v>697</v>
      </c>
      <c r="D224">
        <v>35</v>
      </c>
      <c r="E224">
        <v>594</v>
      </c>
      <c r="F224">
        <f t="shared" si="3"/>
        <v>13</v>
      </c>
      <c r="G224" t="str">
        <f>STANDINGS_SV[[#This Row],[League]]&amp;STANDINGS_SV[[#This Row],[Team]]</f>
        <v>$150 Draft Champions Dec 03 1:00 pm Lg.3557SEMPER FI 4</v>
      </c>
    </row>
    <row r="225" spans="1:7" x14ac:dyDescent="0.25">
      <c r="A225">
        <v>2370</v>
      </c>
      <c r="B225" t="s">
        <v>330</v>
      </c>
      <c r="C225" t="s">
        <v>697</v>
      </c>
      <c r="D225">
        <v>33</v>
      </c>
      <c r="E225">
        <v>548</v>
      </c>
      <c r="F225">
        <f t="shared" si="3"/>
        <v>14</v>
      </c>
      <c r="G225" t="str">
        <f>STANDINGS_SV[[#This Row],[League]]&amp;STANDINGS_SV[[#This Row],[Team]]</f>
        <v>$150 Draft Champions Dec 03 1:00 pm Lg.3557Team Cincotta</v>
      </c>
    </row>
    <row r="226" spans="1:7" x14ac:dyDescent="0.25">
      <c r="A226">
        <v>2711</v>
      </c>
      <c r="B226" t="s">
        <v>703</v>
      </c>
      <c r="C226" t="s">
        <v>697</v>
      </c>
      <c r="D226">
        <v>16</v>
      </c>
      <c r="E226">
        <v>194.5</v>
      </c>
      <c r="F226">
        <f t="shared" si="3"/>
        <v>15</v>
      </c>
      <c r="G226" t="str">
        <f>STANDINGS_SV[[#This Row],[League]]&amp;STANDINGS_SV[[#This Row],[Team]]</f>
        <v>$150 Draft Champions Dec 03 1:00 pm Lg.3557Charger Bar 1</v>
      </c>
    </row>
    <row r="227" spans="1:7" x14ac:dyDescent="0.25">
      <c r="A227">
        <v>224</v>
      </c>
      <c r="B227" t="s">
        <v>79</v>
      </c>
      <c r="C227" t="s">
        <v>710</v>
      </c>
      <c r="D227">
        <v>102</v>
      </c>
      <c r="E227">
        <v>2692.5</v>
      </c>
      <c r="F227">
        <f t="shared" si="3"/>
        <v>1</v>
      </c>
      <c r="G227" t="str">
        <f>STANDINGS_SV[[#This Row],[League]]&amp;STANDINGS_SV[[#This Row],[Team]]</f>
        <v>$150 Draft Champions Dec 06 1:00 pm Lg.3559Team Snater</v>
      </c>
    </row>
    <row r="228" spans="1:7" x14ac:dyDescent="0.25">
      <c r="A228">
        <v>344</v>
      </c>
      <c r="B228" t="s">
        <v>722</v>
      </c>
      <c r="C228" t="s">
        <v>710</v>
      </c>
      <c r="D228">
        <v>95</v>
      </c>
      <c r="E228">
        <v>2561</v>
      </c>
      <c r="F228">
        <f t="shared" si="3"/>
        <v>2</v>
      </c>
      <c r="G228" t="str">
        <f>STANDINGS_SV[[#This Row],[League]]&amp;STANDINGS_SV[[#This Row],[Team]]</f>
        <v>$150 Draft Champions Dec 06 1:00 pm Lg.3559Dookie McGee v2 - $150</v>
      </c>
    </row>
    <row r="229" spans="1:7" x14ac:dyDescent="0.25">
      <c r="A229">
        <v>349</v>
      </c>
      <c r="B229" t="s">
        <v>717</v>
      </c>
      <c r="C229" t="s">
        <v>710</v>
      </c>
      <c r="D229">
        <v>95</v>
      </c>
      <c r="E229">
        <v>2561</v>
      </c>
      <c r="F229">
        <f t="shared" si="3"/>
        <v>3</v>
      </c>
      <c r="G229" t="str">
        <f>STANDINGS_SV[[#This Row],[League]]&amp;STANDINGS_SV[[#This Row],[Team]]</f>
        <v>$150 Draft Champions Dec 06 1:00 pm Lg.3559Gray Mousers</v>
      </c>
    </row>
    <row r="230" spans="1:7" x14ac:dyDescent="0.25">
      <c r="A230">
        <v>605</v>
      </c>
      <c r="B230" t="s">
        <v>709</v>
      </c>
      <c r="C230" t="s">
        <v>710</v>
      </c>
      <c r="D230">
        <v>85</v>
      </c>
      <c r="E230">
        <v>2319.5</v>
      </c>
      <c r="F230">
        <f t="shared" si="3"/>
        <v>4</v>
      </c>
      <c r="G230" t="str">
        <f>STANDINGS_SV[[#This Row],[League]]&amp;STANDINGS_SV[[#This Row],[Team]]</f>
        <v>$150 Draft Champions Dec 06 1:00 pm Lg.3559UnfreakingRealmuto</v>
      </c>
    </row>
    <row r="231" spans="1:7" x14ac:dyDescent="0.25">
      <c r="A231">
        <v>1165</v>
      </c>
      <c r="B231" t="s">
        <v>713</v>
      </c>
      <c r="C231" t="s">
        <v>710</v>
      </c>
      <c r="D231">
        <v>68</v>
      </c>
      <c r="E231">
        <v>1746.5</v>
      </c>
      <c r="F231">
        <f t="shared" si="3"/>
        <v>5</v>
      </c>
      <c r="G231" t="str">
        <f>STANDINGS_SV[[#This Row],[League]]&amp;STANDINGS_SV[[#This Row],[Team]]</f>
        <v>$150 Draft Champions Dec 06 1:00 pm Lg.3559I Like Trains</v>
      </c>
    </row>
    <row r="232" spans="1:7" x14ac:dyDescent="0.25">
      <c r="A232">
        <v>1322</v>
      </c>
      <c r="B232" t="s">
        <v>714</v>
      </c>
      <c r="C232" t="s">
        <v>710</v>
      </c>
      <c r="D232">
        <v>64</v>
      </c>
      <c r="E232">
        <v>1602</v>
      </c>
      <c r="F232">
        <f t="shared" si="3"/>
        <v>6</v>
      </c>
      <c r="G232" t="str">
        <f>STANDINGS_SV[[#This Row],[League]]&amp;STANDINGS_SV[[#This Row],[Team]]</f>
        <v>$150 Draft Champions Dec 06 1:00 pm Lg.3559Ten Months Later</v>
      </c>
    </row>
    <row r="233" spans="1:7" x14ac:dyDescent="0.25">
      <c r="A233">
        <v>1475</v>
      </c>
      <c r="B233" t="s">
        <v>719</v>
      </c>
      <c r="C233" t="s">
        <v>710</v>
      </c>
      <c r="D233">
        <v>60</v>
      </c>
      <c r="E233">
        <v>1432</v>
      </c>
      <c r="F233">
        <f t="shared" si="3"/>
        <v>7</v>
      </c>
      <c r="G233" t="str">
        <f>STANDINGS_SV[[#This Row],[League]]&amp;STANDINGS_SV[[#This Row],[Team]]</f>
        <v>$150 Draft Champions Dec 06 1:00 pm Lg.3559Harringthomanns</v>
      </c>
    </row>
    <row r="234" spans="1:7" x14ac:dyDescent="0.25">
      <c r="A234">
        <v>1610</v>
      </c>
      <c r="B234" t="s">
        <v>17</v>
      </c>
      <c r="C234" t="s">
        <v>710</v>
      </c>
      <c r="D234">
        <v>56</v>
      </c>
      <c r="E234">
        <v>1296.5</v>
      </c>
      <c r="F234">
        <f t="shared" si="3"/>
        <v>8</v>
      </c>
      <c r="G234" t="str">
        <f>STANDINGS_SV[[#This Row],[League]]&amp;STANDINGS_SV[[#This Row],[Team]]</f>
        <v>$150 Draft Champions Dec 06 1:00 pm Lg.3559Millertime</v>
      </c>
    </row>
    <row r="235" spans="1:7" x14ac:dyDescent="0.25">
      <c r="A235">
        <v>1726</v>
      </c>
      <c r="B235" t="s">
        <v>715</v>
      </c>
      <c r="C235" t="s">
        <v>710</v>
      </c>
      <c r="D235">
        <v>53</v>
      </c>
      <c r="E235">
        <v>1189.5</v>
      </c>
      <c r="F235">
        <f t="shared" si="3"/>
        <v>9</v>
      </c>
      <c r="G235" t="str">
        <f>STANDINGS_SV[[#This Row],[League]]&amp;STANDINGS_SV[[#This Row],[Team]]</f>
        <v>$150 Draft Champions Dec 06 1:00 pm Lg.3559Team Marlin</v>
      </c>
    </row>
    <row r="236" spans="1:7" x14ac:dyDescent="0.25">
      <c r="A236">
        <v>1824</v>
      </c>
      <c r="B236" t="s">
        <v>712</v>
      </c>
      <c r="C236" t="s">
        <v>710</v>
      </c>
      <c r="D236">
        <v>50</v>
      </c>
      <c r="E236">
        <v>1083</v>
      </c>
      <c r="F236">
        <f t="shared" si="3"/>
        <v>10</v>
      </c>
      <c r="G236" t="str">
        <f>STANDINGS_SV[[#This Row],[League]]&amp;STANDINGS_SV[[#This Row],[Team]]</f>
        <v>$150 Draft Champions Dec 06 1:00 pm Lg.3559Kicky McSquirmy</v>
      </c>
    </row>
    <row r="237" spans="1:7" x14ac:dyDescent="0.25">
      <c r="A237">
        <v>2016</v>
      </c>
      <c r="B237" t="s">
        <v>720</v>
      </c>
      <c r="C237" t="s">
        <v>710</v>
      </c>
      <c r="D237">
        <v>44</v>
      </c>
      <c r="E237">
        <v>879</v>
      </c>
      <c r="F237">
        <f t="shared" si="3"/>
        <v>11</v>
      </c>
      <c r="G237" t="str">
        <f>STANDINGS_SV[[#This Row],[League]]&amp;STANDINGS_SV[[#This Row],[Team]]</f>
        <v>$150 Draft Champions Dec 06 1:00 pm Lg.3559Dizzy Esasky I</v>
      </c>
    </row>
    <row r="238" spans="1:7" x14ac:dyDescent="0.25">
      <c r="A238">
        <v>2100</v>
      </c>
      <c r="B238" t="s">
        <v>711</v>
      </c>
      <c r="C238" t="s">
        <v>710</v>
      </c>
      <c r="D238">
        <v>42</v>
      </c>
      <c r="E238">
        <v>801</v>
      </c>
      <c r="F238">
        <f t="shared" si="3"/>
        <v>12</v>
      </c>
      <c r="G238" t="str">
        <f>STANDINGS_SV[[#This Row],[League]]&amp;STANDINGS_SV[[#This Row],[Team]]</f>
        <v>$150 Draft Champions Dec 06 1:00 pm Lg.3559Apacofgriff's Now</v>
      </c>
    </row>
    <row r="239" spans="1:7" x14ac:dyDescent="0.25">
      <c r="A239">
        <v>2316</v>
      </c>
      <c r="B239" t="s">
        <v>716</v>
      </c>
      <c r="C239" t="s">
        <v>710</v>
      </c>
      <c r="D239">
        <v>35</v>
      </c>
      <c r="E239">
        <v>594</v>
      </c>
      <c r="F239">
        <f t="shared" si="3"/>
        <v>13</v>
      </c>
      <c r="G239" t="str">
        <f>STANDINGS_SV[[#This Row],[League]]&amp;STANDINGS_SV[[#This Row],[Team]]</f>
        <v>$150 Draft Champions Dec 06 1:00 pm Lg.3559Pounders 150</v>
      </c>
    </row>
    <row r="240" spans="1:7" x14ac:dyDescent="0.25">
      <c r="A240">
        <v>2399</v>
      </c>
      <c r="B240" t="s">
        <v>718</v>
      </c>
      <c r="C240" t="s">
        <v>710</v>
      </c>
      <c r="D240">
        <v>32</v>
      </c>
      <c r="E240">
        <v>516</v>
      </c>
      <c r="F240">
        <f t="shared" si="3"/>
        <v>14</v>
      </c>
      <c r="G240" t="str">
        <f>STANDINGS_SV[[#This Row],[League]]&amp;STANDINGS_SV[[#This Row],[Team]]</f>
        <v>$150 Draft Champions Dec 06 1:00 pm Lg.3559Team Beko</v>
      </c>
    </row>
    <row r="241" spans="1:7" x14ac:dyDescent="0.25">
      <c r="A241">
        <v>2800</v>
      </c>
      <c r="B241" t="s">
        <v>721</v>
      </c>
      <c r="C241" t="s">
        <v>710</v>
      </c>
      <c r="D241">
        <v>9</v>
      </c>
      <c r="E241">
        <v>107.5</v>
      </c>
      <c r="F241">
        <f t="shared" si="3"/>
        <v>15</v>
      </c>
      <c r="G241" t="str">
        <f>STANDINGS_SV[[#This Row],[League]]&amp;STANDINGS_SV[[#This Row],[Team]]</f>
        <v>$150 Draft Champions Dec 06 1:00 pm Lg.3559Bosch's Boyz III</v>
      </c>
    </row>
    <row r="242" spans="1:7" x14ac:dyDescent="0.25">
      <c r="A242">
        <v>87</v>
      </c>
      <c r="B242" t="s">
        <v>730</v>
      </c>
      <c r="C242" t="s">
        <v>724</v>
      </c>
      <c r="D242">
        <v>115</v>
      </c>
      <c r="E242">
        <v>2826.5</v>
      </c>
      <c r="F242">
        <f t="shared" si="3"/>
        <v>1</v>
      </c>
      <c r="G242" t="str">
        <f>STANDINGS_SV[[#This Row],[League]]&amp;STANDINGS_SV[[#This Row],[Team]]</f>
        <v>$150 Draft Champions Dec 08 1:00 pm Lg.3560Uski1</v>
      </c>
    </row>
    <row r="243" spans="1:7" x14ac:dyDescent="0.25">
      <c r="A243">
        <v>517</v>
      </c>
      <c r="B243" t="s">
        <v>36</v>
      </c>
      <c r="C243" t="s">
        <v>724</v>
      </c>
      <c r="D243">
        <v>88</v>
      </c>
      <c r="E243">
        <v>2396</v>
      </c>
      <c r="F243">
        <f t="shared" si="3"/>
        <v>2</v>
      </c>
      <c r="G243" t="str">
        <f>STANDINGS_SV[[#This Row],[League]]&amp;STANDINGS_SV[[#This Row],[Team]]</f>
        <v>$150 Draft Champions Dec 08 1:00 pm Lg.3560PACO THYME</v>
      </c>
    </row>
    <row r="244" spans="1:7" x14ac:dyDescent="0.25">
      <c r="A244">
        <v>669</v>
      </c>
      <c r="B244" t="s">
        <v>729</v>
      </c>
      <c r="C244" t="s">
        <v>724</v>
      </c>
      <c r="D244">
        <v>83</v>
      </c>
      <c r="E244">
        <v>2248</v>
      </c>
      <c r="F244">
        <f t="shared" si="3"/>
        <v>3</v>
      </c>
      <c r="G244" t="str">
        <f>STANDINGS_SV[[#This Row],[League]]&amp;STANDINGS_SV[[#This Row],[Team]]</f>
        <v>$150 Draft Champions Dec 08 1:00 pm Lg.3560Team Castelli</v>
      </c>
    </row>
    <row r="245" spans="1:7" x14ac:dyDescent="0.25">
      <c r="A245">
        <v>765</v>
      </c>
      <c r="B245" t="s">
        <v>17</v>
      </c>
      <c r="C245" t="s">
        <v>724</v>
      </c>
      <c r="D245">
        <v>80</v>
      </c>
      <c r="E245">
        <v>2144</v>
      </c>
      <c r="F245">
        <f t="shared" si="3"/>
        <v>4</v>
      </c>
      <c r="G245" t="str">
        <f>STANDINGS_SV[[#This Row],[League]]&amp;STANDINGS_SV[[#This Row],[Team]]</f>
        <v>$150 Draft Champions Dec 08 1:00 pm Lg.3560Millertime</v>
      </c>
    </row>
    <row r="246" spans="1:7" x14ac:dyDescent="0.25">
      <c r="A246">
        <v>1215</v>
      </c>
      <c r="B246" t="s">
        <v>56</v>
      </c>
      <c r="C246" t="s">
        <v>724</v>
      </c>
      <c r="D246">
        <v>66</v>
      </c>
      <c r="E246">
        <v>1682.5</v>
      </c>
      <c r="F246">
        <f t="shared" si="3"/>
        <v>5</v>
      </c>
      <c r="G246" t="str">
        <f>STANDINGS_SV[[#This Row],[League]]&amp;STANDINGS_SV[[#This Row],[Team]]</f>
        <v>$150 Draft Champions Dec 08 1:00 pm Lg.3560DOUGHBOYS</v>
      </c>
    </row>
    <row r="247" spans="1:7" x14ac:dyDescent="0.25">
      <c r="A247">
        <v>1223</v>
      </c>
      <c r="B247" t="s">
        <v>733</v>
      </c>
      <c r="C247" t="s">
        <v>724</v>
      </c>
      <c r="D247">
        <v>66</v>
      </c>
      <c r="E247">
        <v>1682.5</v>
      </c>
      <c r="F247">
        <f t="shared" si="3"/>
        <v>6</v>
      </c>
      <c r="G247" t="str">
        <f>STANDINGS_SV[[#This Row],[League]]&amp;STANDINGS_SV[[#This Row],[Team]]</f>
        <v>$150 Draft Champions Dec 08 1:00 pm Lg.3560Iowa Bears</v>
      </c>
    </row>
    <row r="248" spans="1:7" x14ac:dyDescent="0.25">
      <c r="A248">
        <v>1510</v>
      </c>
      <c r="B248" t="s">
        <v>725</v>
      </c>
      <c r="C248" t="s">
        <v>724</v>
      </c>
      <c r="D248">
        <v>59</v>
      </c>
      <c r="E248">
        <v>1398</v>
      </c>
      <c r="F248">
        <f t="shared" si="3"/>
        <v>7</v>
      </c>
      <c r="G248" t="str">
        <f>STANDINGS_SV[[#This Row],[League]]&amp;STANDINGS_SV[[#This Row],[Team]]</f>
        <v>$150 Draft Champions Dec 08 1:00 pm Lg.3560Lets Go Metz 2</v>
      </c>
    </row>
    <row r="249" spans="1:7" x14ac:dyDescent="0.25">
      <c r="A249">
        <v>1837</v>
      </c>
      <c r="B249" t="s">
        <v>207</v>
      </c>
      <c r="C249" t="s">
        <v>724</v>
      </c>
      <c r="D249">
        <v>50</v>
      </c>
      <c r="E249">
        <v>1083</v>
      </c>
      <c r="F249">
        <f t="shared" si="3"/>
        <v>8</v>
      </c>
      <c r="G249" t="str">
        <f>STANDINGS_SV[[#This Row],[League]]&amp;STANDINGS_SV[[#This Row],[Team]]</f>
        <v>$150 Draft Champions Dec 08 1:00 pm Lg.3560Team Vogel</v>
      </c>
    </row>
    <row r="250" spans="1:7" x14ac:dyDescent="0.25">
      <c r="A250">
        <v>1838</v>
      </c>
      <c r="B250" t="s">
        <v>726</v>
      </c>
      <c r="C250" t="s">
        <v>724</v>
      </c>
      <c r="D250">
        <v>50</v>
      </c>
      <c r="E250">
        <v>1083</v>
      </c>
      <c r="F250">
        <f t="shared" si="3"/>
        <v>9</v>
      </c>
      <c r="G250" t="str">
        <f>STANDINGS_SV[[#This Row],[League]]&amp;STANDINGS_SV[[#This Row],[Team]]</f>
        <v>$150 Draft Champions Dec 08 1:00 pm Lg.3560Team Warner</v>
      </c>
    </row>
    <row r="251" spans="1:7" x14ac:dyDescent="0.25">
      <c r="A251">
        <v>1865</v>
      </c>
      <c r="B251" t="s">
        <v>728</v>
      </c>
      <c r="C251" t="s">
        <v>724</v>
      </c>
      <c r="D251">
        <v>49</v>
      </c>
      <c r="E251">
        <v>1047</v>
      </c>
      <c r="F251">
        <f t="shared" si="3"/>
        <v>10</v>
      </c>
      <c r="G251" t="str">
        <f>STANDINGS_SV[[#This Row],[League]]&amp;STANDINGS_SV[[#This Row],[Team]]</f>
        <v>$150 Draft Champions Dec 08 1:00 pm Lg.3560Team Estes</v>
      </c>
    </row>
    <row r="252" spans="1:7" x14ac:dyDescent="0.25">
      <c r="A252">
        <v>1968</v>
      </c>
      <c r="B252" t="s">
        <v>237</v>
      </c>
      <c r="C252" t="s">
        <v>724</v>
      </c>
      <c r="D252">
        <v>46</v>
      </c>
      <c r="E252">
        <v>937</v>
      </c>
      <c r="F252">
        <f t="shared" si="3"/>
        <v>11</v>
      </c>
      <c r="G252" t="str">
        <f>STANDINGS_SV[[#This Row],[League]]&amp;STANDINGS_SV[[#This Row],[Team]]</f>
        <v>$150 Draft Champions Dec 08 1:00 pm Lg.3560High Voltage</v>
      </c>
    </row>
    <row r="253" spans="1:7" x14ac:dyDescent="0.25">
      <c r="A253">
        <v>2050</v>
      </c>
      <c r="B253" t="s">
        <v>732</v>
      </c>
      <c r="C253" t="s">
        <v>724</v>
      </c>
      <c r="D253">
        <v>44</v>
      </c>
      <c r="E253">
        <v>879</v>
      </c>
      <c r="F253">
        <f t="shared" si="3"/>
        <v>12</v>
      </c>
      <c r="G253" t="str">
        <f>STANDINGS_SV[[#This Row],[League]]&amp;STANDINGS_SV[[#This Row],[Team]]</f>
        <v>$150 Draft Champions Dec 08 1:00 pm Lg.3560Venom</v>
      </c>
    </row>
    <row r="254" spans="1:7" x14ac:dyDescent="0.25">
      <c r="A254">
        <v>2478</v>
      </c>
      <c r="B254" t="s">
        <v>727</v>
      </c>
      <c r="C254" t="s">
        <v>724</v>
      </c>
      <c r="D254">
        <v>30</v>
      </c>
      <c r="E254">
        <v>438</v>
      </c>
      <c r="F254">
        <f t="shared" si="3"/>
        <v>13</v>
      </c>
      <c r="G254" t="str">
        <f>STANDINGS_SV[[#This Row],[League]]&amp;STANDINGS_SV[[#This Row],[Team]]</f>
        <v>$150 Draft Champions Dec 08 1:00 pm Lg.3560Surge</v>
      </c>
    </row>
    <row r="255" spans="1:7" x14ac:dyDescent="0.25">
      <c r="A255">
        <v>2518</v>
      </c>
      <c r="B255" t="s">
        <v>723</v>
      </c>
      <c r="C255" t="s">
        <v>724</v>
      </c>
      <c r="D255">
        <v>28</v>
      </c>
      <c r="E255">
        <v>395</v>
      </c>
      <c r="F255">
        <f t="shared" si="3"/>
        <v>14</v>
      </c>
      <c r="G255" t="str">
        <f>STANDINGS_SV[[#This Row],[League]]&amp;STANDINGS_SV[[#This Row],[Team]]</f>
        <v>$150 Draft Champions Dec 08 1:00 pm Lg.3560Shaputzvah</v>
      </c>
    </row>
    <row r="256" spans="1:7" x14ac:dyDescent="0.25">
      <c r="A256">
        <v>2565</v>
      </c>
      <c r="B256" t="s">
        <v>731</v>
      </c>
      <c r="C256" t="s">
        <v>724</v>
      </c>
      <c r="D256">
        <v>26</v>
      </c>
      <c r="E256">
        <v>354</v>
      </c>
      <c r="F256">
        <f t="shared" si="3"/>
        <v>15</v>
      </c>
      <c r="G256" t="str">
        <f>STANDINGS_SV[[#This Row],[League]]&amp;STANDINGS_SV[[#This Row],[Team]]</f>
        <v>$150 Draft Champions Dec 08 1:00 pm Lg.3560Team Owens</v>
      </c>
    </row>
    <row r="257" spans="1:7" x14ac:dyDescent="0.25">
      <c r="A257">
        <v>418</v>
      </c>
      <c r="B257" t="s">
        <v>743</v>
      </c>
      <c r="C257" t="s">
        <v>735</v>
      </c>
      <c r="D257">
        <v>92</v>
      </c>
      <c r="E257">
        <v>2494.5</v>
      </c>
      <c r="F257">
        <f t="shared" si="3"/>
        <v>1</v>
      </c>
      <c r="G257" t="str">
        <f>STANDINGS_SV[[#This Row],[League]]&amp;STANDINGS_SV[[#This Row],[Team]]</f>
        <v>$150 Draft Champions Dec 09 1:00 pm Lg.3561Pounders 150 V2</v>
      </c>
    </row>
    <row r="258" spans="1:7" x14ac:dyDescent="0.25">
      <c r="A258">
        <v>775</v>
      </c>
      <c r="B258" t="s">
        <v>737</v>
      </c>
      <c r="C258" t="s">
        <v>735</v>
      </c>
      <c r="D258">
        <v>80</v>
      </c>
      <c r="E258">
        <v>2144</v>
      </c>
      <c r="F258">
        <f t="shared" si="3"/>
        <v>2</v>
      </c>
      <c r="G258" t="str">
        <f>STANDINGS_SV[[#This Row],[League]]&amp;STANDINGS_SV[[#This Row],[Team]]</f>
        <v>$150 Draft Champions Dec 09 1:00 pm Lg.3561Team Brown</v>
      </c>
    </row>
    <row r="259" spans="1:7" x14ac:dyDescent="0.25">
      <c r="A259">
        <v>815</v>
      </c>
      <c r="B259" t="s">
        <v>736</v>
      </c>
      <c r="C259" t="s">
        <v>735</v>
      </c>
      <c r="D259">
        <v>79</v>
      </c>
      <c r="E259">
        <v>2103</v>
      </c>
      <c r="F259">
        <f t="shared" ref="F259:F322" si="4">IF(C259=C258,F258+1,1)</f>
        <v>3</v>
      </c>
      <c r="G259" t="str">
        <f>STANDINGS_SV[[#This Row],[League]]&amp;STANDINGS_SV[[#This Row],[Team]]</f>
        <v>$150 Draft Champions Dec 09 1:00 pm Lg.3561Team LeValley 1</v>
      </c>
    </row>
    <row r="260" spans="1:7" x14ac:dyDescent="0.25">
      <c r="A260">
        <v>1020</v>
      </c>
      <c r="B260" t="s">
        <v>470</v>
      </c>
      <c r="C260" t="s">
        <v>735</v>
      </c>
      <c r="D260">
        <v>72</v>
      </c>
      <c r="E260">
        <v>1879</v>
      </c>
      <c r="F260">
        <f t="shared" si="4"/>
        <v>4</v>
      </c>
      <c r="G260" t="str">
        <f>STANDINGS_SV[[#This Row],[League]]&amp;STANDINGS_SV[[#This Row],[Team]]</f>
        <v>$150 Draft Champions Dec 09 1:00 pm Lg.3561Brickdust</v>
      </c>
    </row>
    <row r="261" spans="1:7" x14ac:dyDescent="0.25">
      <c r="A261">
        <v>1221</v>
      </c>
      <c r="B261" t="s">
        <v>18</v>
      </c>
      <c r="C261" t="s">
        <v>735</v>
      </c>
      <c r="D261">
        <v>66</v>
      </c>
      <c r="E261">
        <v>1682.5</v>
      </c>
      <c r="F261">
        <f t="shared" si="4"/>
        <v>5</v>
      </c>
      <c r="G261" t="str">
        <f>STANDINGS_SV[[#This Row],[League]]&amp;STANDINGS_SV[[#This Row],[Team]]</f>
        <v>$150 Draft Champions Dec 09 1:00 pm Lg.3561Home Run Derbies</v>
      </c>
    </row>
    <row r="262" spans="1:7" x14ac:dyDescent="0.25">
      <c r="A262">
        <v>1268</v>
      </c>
      <c r="B262" t="s">
        <v>17</v>
      </c>
      <c r="C262" t="s">
        <v>735</v>
      </c>
      <c r="D262">
        <v>65</v>
      </c>
      <c r="E262">
        <v>1643</v>
      </c>
      <c r="F262">
        <f t="shared" si="4"/>
        <v>6</v>
      </c>
      <c r="G262" t="str">
        <f>STANDINGS_SV[[#This Row],[League]]&amp;STANDINGS_SV[[#This Row],[Team]]</f>
        <v>$150 Draft Champions Dec 09 1:00 pm Lg.3561Millertime</v>
      </c>
    </row>
    <row r="263" spans="1:7" x14ac:dyDescent="0.25">
      <c r="A263">
        <v>1403</v>
      </c>
      <c r="B263" t="s">
        <v>740</v>
      </c>
      <c r="C263" t="s">
        <v>735</v>
      </c>
      <c r="D263">
        <v>62</v>
      </c>
      <c r="E263">
        <v>1513.5</v>
      </c>
      <c r="F263">
        <f t="shared" si="4"/>
        <v>7</v>
      </c>
      <c r="G263" t="str">
        <f>STANDINGS_SV[[#This Row],[League]]&amp;STANDINGS_SV[[#This Row],[Team]]</f>
        <v>$150 Draft Champions Dec 09 1:00 pm Lg.3561Send in the Car</v>
      </c>
    </row>
    <row r="264" spans="1:7" x14ac:dyDescent="0.25">
      <c r="A264">
        <v>1404</v>
      </c>
      <c r="B264" t="s">
        <v>173</v>
      </c>
      <c r="C264" t="s">
        <v>735</v>
      </c>
      <c r="D264">
        <v>62</v>
      </c>
      <c r="E264">
        <v>1513.5</v>
      </c>
      <c r="F264">
        <f t="shared" si="4"/>
        <v>8</v>
      </c>
      <c r="G264" t="str">
        <f>STANDINGS_SV[[#This Row],[League]]&amp;STANDINGS_SV[[#This Row],[Team]]</f>
        <v>$150 Draft Champions Dec 09 1:00 pm Lg.3561Spirit of St. Louis</v>
      </c>
    </row>
    <row r="265" spans="1:7" x14ac:dyDescent="0.25">
      <c r="A265">
        <v>1542</v>
      </c>
      <c r="B265" t="s">
        <v>734</v>
      </c>
      <c r="C265" t="s">
        <v>735</v>
      </c>
      <c r="D265">
        <v>58</v>
      </c>
      <c r="E265">
        <v>1365</v>
      </c>
      <c r="F265">
        <f t="shared" si="4"/>
        <v>9</v>
      </c>
      <c r="G265" t="str">
        <f>STANDINGS_SV[[#This Row],[League]]&amp;STANDINGS_SV[[#This Row],[Team]]</f>
        <v>$150 Draft Champions Dec 09 1:00 pm Lg.3561Head 2 Head</v>
      </c>
    </row>
    <row r="266" spans="1:7" x14ac:dyDescent="0.25">
      <c r="A266">
        <v>1801</v>
      </c>
      <c r="B266" t="s">
        <v>304</v>
      </c>
      <c r="C266" t="s">
        <v>735</v>
      </c>
      <c r="D266">
        <v>51</v>
      </c>
      <c r="E266">
        <v>1117</v>
      </c>
      <c r="F266">
        <f t="shared" si="4"/>
        <v>10</v>
      </c>
      <c r="G266" t="str">
        <f>STANDINGS_SV[[#This Row],[League]]&amp;STANDINGS_SV[[#This Row],[Team]]</f>
        <v>$150 Draft Champions Dec 09 1:00 pm Lg.3561Surrender Dorothy! (3)</v>
      </c>
    </row>
    <row r="267" spans="1:7" x14ac:dyDescent="0.25">
      <c r="A267">
        <v>1858</v>
      </c>
      <c r="B267" t="s">
        <v>741</v>
      </c>
      <c r="C267" t="s">
        <v>735</v>
      </c>
      <c r="D267">
        <v>49</v>
      </c>
      <c r="E267">
        <v>1047</v>
      </c>
      <c r="F267">
        <f t="shared" si="4"/>
        <v>11</v>
      </c>
      <c r="G267" t="str">
        <f>STANDINGS_SV[[#This Row],[League]]&amp;STANDINGS_SV[[#This Row],[Team]]</f>
        <v>$150 Draft Champions Dec 09 1:00 pm Lg.3561Moz Boyz 9</v>
      </c>
    </row>
    <row r="268" spans="1:7" x14ac:dyDescent="0.25">
      <c r="A268">
        <v>1943</v>
      </c>
      <c r="B268" t="s">
        <v>739</v>
      </c>
      <c r="C268" t="s">
        <v>735</v>
      </c>
      <c r="D268">
        <v>47</v>
      </c>
      <c r="E268">
        <v>970.5</v>
      </c>
      <c r="F268">
        <f t="shared" si="4"/>
        <v>12</v>
      </c>
      <c r="G268" t="str">
        <f>STANDINGS_SV[[#This Row],[League]]&amp;STANDINGS_SV[[#This Row],[Team]]</f>
        <v>$150 Draft Champions Dec 09 1:00 pm Lg.3561Papa's Brand New Bag</v>
      </c>
    </row>
    <row r="269" spans="1:7" x14ac:dyDescent="0.25">
      <c r="A269">
        <v>2282</v>
      </c>
      <c r="B269" t="s">
        <v>742</v>
      </c>
      <c r="C269" t="s">
        <v>735</v>
      </c>
      <c r="D269">
        <v>36</v>
      </c>
      <c r="E269">
        <v>623</v>
      </c>
      <c r="F269">
        <f t="shared" si="4"/>
        <v>13</v>
      </c>
      <c r="G269" t="str">
        <f>STANDINGS_SV[[#This Row],[League]]&amp;STANDINGS_SV[[#This Row],[Team]]</f>
        <v>$150 Draft Champions Dec 09 1:00 pm Lg.3561KJ || DC1</v>
      </c>
    </row>
    <row r="270" spans="1:7" x14ac:dyDescent="0.25">
      <c r="A270">
        <v>2688</v>
      </c>
      <c r="B270" t="s">
        <v>738</v>
      </c>
      <c r="C270" t="s">
        <v>735</v>
      </c>
      <c r="D270">
        <v>18</v>
      </c>
      <c r="E270">
        <v>224</v>
      </c>
      <c r="F270">
        <f t="shared" si="4"/>
        <v>14</v>
      </c>
      <c r="G270" t="str">
        <f>STANDINGS_SV[[#This Row],[League]]&amp;STANDINGS_SV[[#This Row],[Team]]</f>
        <v>$150 Draft Champions Dec 09 1:00 pm Lg.3561SEMPER FI 5</v>
      </c>
    </row>
    <row r="271" spans="1:7" x14ac:dyDescent="0.25">
      <c r="A271">
        <v>2803</v>
      </c>
      <c r="B271" t="s">
        <v>459</v>
      </c>
      <c r="C271" t="s">
        <v>735</v>
      </c>
      <c r="D271">
        <v>9</v>
      </c>
      <c r="E271">
        <v>107.5</v>
      </c>
      <c r="F271">
        <f t="shared" si="4"/>
        <v>15</v>
      </c>
      <c r="G271" t="str">
        <f>STANDINGS_SV[[#This Row],[League]]&amp;STANDINGS_SV[[#This Row],[Team]]</f>
        <v>$150 Draft Champions Dec 09 1:00 pm Lg.3561Schoop Dogg</v>
      </c>
    </row>
    <row r="272" spans="1:7" x14ac:dyDescent="0.25">
      <c r="A272">
        <v>83</v>
      </c>
      <c r="B272" t="s">
        <v>749</v>
      </c>
      <c r="C272" t="s">
        <v>745</v>
      </c>
      <c r="D272">
        <v>115</v>
      </c>
      <c r="E272">
        <v>2826.5</v>
      </c>
      <c r="F272">
        <f t="shared" si="4"/>
        <v>1</v>
      </c>
      <c r="G272" t="str">
        <f>STANDINGS_SV[[#This Row],[League]]&amp;STANDINGS_SV[[#This Row],[Team]]</f>
        <v>$150 Draft Champions Dec 13 1:00 pm Lg.3562Lets Go Metz 3</v>
      </c>
    </row>
    <row r="273" spans="1:7" x14ac:dyDescent="0.25">
      <c r="A273">
        <v>161</v>
      </c>
      <c r="B273" t="s">
        <v>92</v>
      </c>
      <c r="C273" t="s">
        <v>745</v>
      </c>
      <c r="D273">
        <v>106</v>
      </c>
      <c r="E273">
        <v>2746</v>
      </c>
      <c r="F273">
        <f t="shared" si="4"/>
        <v>2</v>
      </c>
      <c r="G273" t="str">
        <f>STANDINGS_SV[[#This Row],[League]]&amp;STANDINGS_SV[[#This Row],[Team]]</f>
        <v>$150 Draft Champions Dec 13 1:00 pm Lg.3562Black Sox</v>
      </c>
    </row>
    <row r="274" spans="1:7" x14ac:dyDescent="0.25">
      <c r="A274">
        <v>627</v>
      </c>
      <c r="B274" t="s">
        <v>393</v>
      </c>
      <c r="C274" t="s">
        <v>745</v>
      </c>
      <c r="D274">
        <v>84</v>
      </c>
      <c r="E274">
        <v>2284</v>
      </c>
      <c r="F274">
        <f t="shared" si="4"/>
        <v>3</v>
      </c>
      <c r="G274" t="str">
        <f>STANDINGS_SV[[#This Row],[League]]&amp;STANDINGS_SV[[#This Row],[Team]]</f>
        <v>$150 Draft Champions Dec 13 1:00 pm Lg.3562Team Donnelly</v>
      </c>
    </row>
    <row r="275" spans="1:7" x14ac:dyDescent="0.25">
      <c r="A275">
        <v>640</v>
      </c>
      <c r="B275" t="s">
        <v>753</v>
      </c>
      <c r="C275" t="s">
        <v>745</v>
      </c>
      <c r="D275">
        <v>84</v>
      </c>
      <c r="E275">
        <v>2284</v>
      </c>
      <c r="F275">
        <f t="shared" si="4"/>
        <v>4</v>
      </c>
      <c r="G275" t="str">
        <f>STANDINGS_SV[[#This Row],[League]]&amp;STANDINGS_SV[[#This Row],[Team]]</f>
        <v>$150 Draft Champions Dec 13 1:00 pm Lg.3562Tooth and Nail</v>
      </c>
    </row>
    <row r="276" spans="1:7" x14ac:dyDescent="0.25">
      <c r="A276">
        <v>961</v>
      </c>
      <c r="B276" t="s">
        <v>747</v>
      </c>
      <c r="C276" t="s">
        <v>745</v>
      </c>
      <c r="D276">
        <v>74</v>
      </c>
      <c r="E276">
        <v>1940</v>
      </c>
      <c r="F276">
        <f t="shared" si="4"/>
        <v>5</v>
      </c>
      <c r="G276" t="str">
        <f>STANDINGS_SV[[#This Row],[League]]&amp;STANDINGS_SV[[#This Row],[Team]]</f>
        <v>$150 Draft Champions Dec 13 1:00 pm Lg.3562EMERSON 2</v>
      </c>
    </row>
    <row r="277" spans="1:7" x14ac:dyDescent="0.25">
      <c r="A277">
        <v>999</v>
      </c>
      <c r="B277" t="s">
        <v>746</v>
      </c>
      <c r="C277" t="s">
        <v>745</v>
      </c>
      <c r="D277">
        <v>73</v>
      </c>
      <c r="E277">
        <v>1910.5</v>
      </c>
      <c r="F277">
        <f t="shared" si="4"/>
        <v>6</v>
      </c>
      <c r="G277" t="str">
        <f>STANDINGS_SV[[#This Row],[League]]&amp;STANDINGS_SV[[#This Row],[Team]]</f>
        <v>$150 Draft Champions Dec 13 1:00 pm Lg.3562Midnight Club</v>
      </c>
    </row>
    <row r="278" spans="1:7" x14ac:dyDescent="0.25">
      <c r="A278">
        <v>1267</v>
      </c>
      <c r="B278" t="s">
        <v>180</v>
      </c>
      <c r="C278" t="s">
        <v>745</v>
      </c>
      <c r="D278">
        <v>65</v>
      </c>
      <c r="E278">
        <v>1643</v>
      </c>
      <c r="F278">
        <f t="shared" si="4"/>
        <v>7</v>
      </c>
      <c r="G278" t="str">
        <f>STANDINGS_SV[[#This Row],[League]]&amp;STANDINGS_SV[[#This Row],[Team]]</f>
        <v>$150 Draft Champions Dec 13 1:00 pm Lg.3562Midnight Express</v>
      </c>
    </row>
    <row r="279" spans="1:7" x14ac:dyDescent="0.25">
      <c r="A279">
        <v>1547</v>
      </c>
      <c r="B279" t="s">
        <v>748</v>
      </c>
      <c r="C279" t="s">
        <v>745</v>
      </c>
      <c r="D279">
        <v>58</v>
      </c>
      <c r="E279">
        <v>1365</v>
      </c>
      <c r="F279">
        <f t="shared" si="4"/>
        <v>8</v>
      </c>
      <c r="G279" t="str">
        <f>STANDINGS_SV[[#This Row],[League]]&amp;STANDINGS_SV[[#This Row],[Team]]</f>
        <v>$150 Draft Champions Dec 13 1:00 pm Lg.3562La Cheeserie</v>
      </c>
    </row>
    <row r="280" spans="1:7" x14ac:dyDescent="0.25">
      <c r="A280">
        <v>1986</v>
      </c>
      <c r="B280" t="s">
        <v>752</v>
      </c>
      <c r="C280" t="s">
        <v>745</v>
      </c>
      <c r="D280">
        <v>46</v>
      </c>
      <c r="E280">
        <v>937</v>
      </c>
      <c r="F280">
        <f t="shared" si="4"/>
        <v>9</v>
      </c>
      <c r="G280" t="str">
        <f>STANDINGS_SV[[#This Row],[League]]&amp;STANDINGS_SV[[#This Row],[Team]]</f>
        <v>$150 Draft Champions Dec 13 1:00 pm Lg.3562Wriggle Field</v>
      </c>
    </row>
    <row r="281" spans="1:7" x14ac:dyDescent="0.25">
      <c r="A281">
        <v>2064</v>
      </c>
      <c r="B281" t="s">
        <v>320</v>
      </c>
      <c r="C281" t="s">
        <v>745</v>
      </c>
      <c r="D281">
        <v>43</v>
      </c>
      <c r="E281">
        <v>836</v>
      </c>
      <c r="F281">
        <f t="shared" si="4"/>
        <v>10</v>
      </c>
      <c r="G281" t="str">
        <f>STANDINGS_SV[[#This Row],[League]]&amp;STANDINGS_SV[[#This Row],[Team]]</f>
        <v>$150 Draft Champions Dec 13 1:00 pm Lg.3562Funnies1</v>
      </c>
    </row>
    <row r="282" spans="1:7" x14ac:dyDescent="0.25">
      <c r="A282">
        <v>2112</v>
      </c>
      <c r="B282" t="s">
        <v>744</v>
      </c>
      <c r="C282" t="s">
        <v>745</v>
      </c>
      <c r="D282">
        <v>42</v>
      </c>
      <c r="E282">
        <v>801</v>
      </c>
      <c r="F282">
        <f t="shared" si="4"/>
        <v>11</v>
      </c>
      <c r="G282" t="str">
        <f>STANDINGS_SV[[#This Row],[League]]&amp;STANDINGS_SV[[#This Row],[Team]]</f>
        <v>$150 Draft Champions Dec 13 1:00 pm Lg.3562SEMPER FI 6</v>
      </c>
    </row>
    <row r="283" spans="1:7" x14ac:dyDescent="0.25">
      <c r="A283">
        <v>2216</v>
      </c>
      <c r="B283" t="s">
        <v>750</v>
      </c>
      <c r="C283" t="s">
        <v>745</v>
      </c>
      <c r="D283">
        <v>39</v>
      </c>
      <c r="E283">
        <v>708</v>
      </c>
      <c r="F283">
        <f t="shared" si="4"/>
        <v>12</v>
      </c>
      <c r="G283" t="str">
        <f>STANDINGS_SV[[#This Row],[League]]&amp;STANDINGS_SV[[#This Row],[Team]]</f>
        <v>$150 Draft Champions Dec 13 1:00 pm Lg.3562zima..</v>
      </c>
    </row>
    <row r="284" spans="1:7" x14ac:dyDescent="0.25">
      <c r="A284">
        <v>2473</v>
      </c>
      <c r="B284" t="s">
        <v>343</v>
      </c>
      <c r="C284" t="s">
        <v>745</v>
      </c>
      <c r="D284">
        <v>30</v>
      </c>
      <c r="E284">
        <v>438</v>
      </c>
      <c r="F284">
        <f t="shared" si="4"/>
        <v>13</v>
      </c>
      <c r="G284" t="str">
        <f>STANDINGS_SV[[#This Row],[League]]&amp;STANDINGS_SV[[#This Row],[Team]]</f>
        <v>$150 Draft Champions Dec 13 1:00 pm Lg.3562Poopy Tooth 3</v>
      </c>
    </row>
    <row r="285" spans="1:7" x14ac:dyDescent="0.25">
      <c r="A285">
        <v>2649</v>
      </c>
      <c r="B285" t="s">
        <v>751</v>
      </c>
      <c r="C285" t="s">
        <v>745</v>
      </c>
      <c r="D285">
        <v>20</v>
      </c>
      <c r="E285">
        <v>264</v>
      </c>
      <c r="F285">
        <f t="shared" si="4"/>
        <v>14</v>
      </c>
      <c r="G285" t="str">
        <f>STANDINGS_SV[[#This Row],[League]]&amp;STANDINGS_SV[[#This Row],[Team]]</f>
        <v>$150 Draft Champions Dec 13 1:00 pm Lg.3562SpinningSeams1</v>
      </c>
    </row>
    <row r="286" spans="1:7" x14ac:dyDescent="0.25">
      <c r="A286">
        <v>2877</v>
      </c>
      <c r="B286" t="s">
        <v>442</v>
      </c>
      <c r="C286" t="s">
        <v>745</v>
      </c>
      <c r="D286">
        <v>1</v>
      </c>
      <c r="E286">
        <v>32</v>
      </c>
      <c r="F286">
        <f t="shared" si="4"/>
        <v>15</v>
      </c>
      <c r="G286" t="str">
        <f>STANDINGS_SV[[#This Row],[League]]&amp;STANDINGS_SV[[#This Row],[Team]]</f>
        <v>$150 Draft Champions Dec 13 1:00 pm Lg.3562It's Happening</v>
      </c>
    </row>
    <row r="287" spans="1:7" x14ac:dyDescent="0.25">
      <c r="A287">
        <v>240</v>
      </c>
      <c r="B287" t="s">
        <v>760</v>
      </c>
      <c r="C287" t="s">
        <v>755</v>
      </c>
      <c r="D287">
        <v>101</v>
      </c>
      <c r="E287">
        <v>2674</v>
      </c>
      <c r="F287">
        <f t="shared" si="4"/>
        <v>1</v>
      </c>
      <c r="G287" t="str">
        <f>STANDINGS_SV[[#This Row],[League]]&amp;STANDINGS_SV[[#This Row],[Team]]</f>
        <v>$150 Draft Champions Dec 14 1:00 pm Lg.3563Squirrels</v>
      </c>
    </row>
    <row r="288" spans="1:7" x14ac:dyDescent="0.25">
      <c r="A288">
        <v>581</v>
      </c>
      <c r="B288" t="s">
        <v>762</v>
      </c>
      <c r="C288" t="s">
        <v>755</v>
      </c>
      <c r="D288">
        <v>85</v>
      </c>
      <c r="E288">
        <v>2319.5</v>
      </c>
      <c r="F288">
        <f t="shared" si="4"/>
        <v>2</v>
      </c>
      <c r="G288" t="str">
        <f>STANDINGS_SV[[#This Row],[League]]&amp;STANDINGS_SV[[#This Row],[Team]]</f>
        <v>$150 Draft Champions Dec 14 1:00 pm Lg.3563ChipChopChip2</v>
      </c>
    </row>
    <row r="289" spans="1:7" x14ac:dyDescent="0.25">
      <c r="A289">
        <v>721</v>
      </c>
      <c r="B289" t="s">
        <v>754</v>
      </c>
      <c r="C289" t="s">
        <v>755</v>
      </c>
      <c r="D289">
        <v>81</v>
      </c>
      <c r="E289">
        <v>2182</v>
      </c>
      <c r="F289">
        <f t="shared" si="4"/>
        <v>3</v>
      </c>
      <c r="G289" t="str">
        <f>STANDINGS_SV[[#This Row],[League]]&amp;STANDINGS_SV[[#This Row],[Team]]</f>
        <v>$150 Draft Champions Dec 14 1:00 pm Lg.3563Cryan-1</v>
      </c>
    </row>
    <row r="290" spans="1:7" x14ac:dyDescent="0.25">
      <c r="A290">
        <v>750</v>
      </c>
      <c r="B290" t="s">
        <v>56</v>
      </c>
      <c r="C290" t="s">
        <v>755</v>
      </c>
      <c r="D290">
        <v>80</v>
      </c>
      <c r="E290">
        <v>2144</v>
      </c>
      <c r="F290">
        <f t="shared" si="4"/>
        <v>4</v>
      </c>
      <c r="G290" t="str">
        <f>STANDINGS_SV[[#This Row],[League]]&amp;STANDINGS_SV[[#This Row],[Team]]</f>
        <v>$150 Draft Champions Dec 14 1:00 pm Lg.3563DOUGHBOYS</v>
      </c>
    </row>
    <row r="291" spans="1:7" x14ac:dyDescent="0.25">
      <c r="A291">
        <v>759</v>
      </c>
      <c r="B291" t="s">
        <v>765</v>
      </c>
      <c r="C291" t="s">
        <v>755</v>
      </c>
      <c r="D291">
        <v>80</v>
      </c>
      <c r="E291">
        <v>2144</v>
      </c>
      <c r="F291">
        <f t="shared" si="4"/>
        <v>5</v>
      </c>
      <c r="G291" t="str">
        <f>STANDINGS_SV[[#This Row],[League]]&amp;STANDINGS_SV[[#This Row],[Team]]</f>
        <v>$150 Draft Champions Dec 14 1:00 pm Lg.3563HaveAGreatDay</v>
      </c>
    </row>
    <row r="292" spans="1:7" x14ac:dyDescent="0.25">
      <c r="A292">
        <v>1334</v>
      </c>
      <c r="B292" t="s">
        <v>53</v>
      </c>
      <c r="C292" t="s">
        <v>755</v>
      </c>
      <c r="D292">
        <v>63</v>
      </c>
      <c r="E292">
        <v>1559</v>
      </c>
      <c r="F292">
        <f t="shared" si="4"/>
        <v>6</v>
      </c>
      <c r="G292" t="str">
        <f>STANDINGS_SV[[#This Row],[League]]&amp;STANDINGS_SV[[#This Row],[Team]]</f>
        <v>$150 Draft Champions Dec 14 1:00 pm Lg.3563Baseball Furies</v>
      </c>
    </row>
    <row r="293" spans="1:7" x14ac:dyDescent="0.25">
      <c r="A293">
        <v>1335</v>
      </c>
      <c r="B293" t="s">
        <v>757</v>
      </c>
      <c r="C293" t="s">
        <v>755</v>
      </c>
      <c r="D293">
        <v>63</v>
      </c>
      <c r="E293">
        <v>1559</v>
      </c>
      <c r="F293">
        <f t="shared" si="4"/>
        <v>7</v>
      </c>
      <c r="G293" t="str">
        <f>STANDINGS_SV[[#This Row],[League]]&amp;STANDINGS_SV[[#This Row],[Team]]</f>
        <v>$150 Draft Champions Dec 14 1:00 pm Lg.3563Batass Boys</v>
      </c>
    </row>
    <row r="294" spans="1:7" x14ac:dyDescent="0.25">
      <c r="A294">
        <v>1527</v>
      </c>
      <c r="B294" t="s">
        <v>188</v>
      </c>
      <c r="C294" t="s">
        <v>755</v>
      </c>
      <c r="D294">
        <v>59</v>
      </c>
      <c r="E294">
        <v>1398</v>
      </c>
      <c r="F294">
        <f t="shared" si="4"/>
        <v>8</v>
      </c>
      <c r="G294" t="str">
        <f>STANDINGS_SV[[#This Row],[League]]&amp;STANDINGS_SV[[#This Row],[Team]]</f>
        <v>$150 Draft Champions Dec 14 1:00 pm Lg.3563the GOAT</v>
      </c>
    </row>
    <row r="295" spans="1:7" x14ac:dyDescent="0.25">
      <c r="A295">
        <v>1798</v>
      </c>
      <c r="B295" t="s">
        <v>761</v>
      </c>
      <c r="C295" t="s">
        <v>755</v>
      </c>
      <c r="D295">
        <v>51</v>
      </c>
      <c r="E295">
        <v>1117</v>
      </c>
      <c r="F295">
        <f t="shared" si="4"/>
        <v>9</v>
      </c>
      <c r="G295" t="str">
        <f>STANDINGS_SV[[#This Row],[League]]&amp;STANDINGS_SV[[#This Row],[Team]]</f>
        <v>$150 Draft Champions Dec 14 1:00 pm Lg.3563Slip Stitches</v>
      </c>
    </row>
    <row r="296" spans="1:7" x14ac:dyDescent="0.25">
      <c r="A296">
        <v>1938</v>
      </c>
      <c r="B296" t="s">
        <v>756</v>
      </c>
      <c r="C296" t="s">
        <v>755</v>
      </c>
      <c r="D296">
        <v>47</v>
      </c>
      <c r="E296">
        <v>970.5</v>
      </c>
      <c r="F296">
        <f t="shared" si="4"/>
        <v>10</v>
      </c>
      <c r="G296" t="str">
        <f>STANDINGS_SV[[#This Row],[League]]&amp;STANDINGS_SV[[#This Row],[Team]]</f>
        <v>$150 Draft Champions Dec 14 1:00 pm Lg.3563Madcow - DC3</v>
      </c>
    </row>
    <row r="297" spans="1:7" x14ac:dyDescent="0.25">
      <c r="A297">
        <v>1953</v>
      </c>
      <c r="B297" t="s">
        <v>759</v>
      </c>
      <c r="C297" t="s">
        <v>755</v>
      </c>
      <c r="D297">
        <v>47</v>
      </c>
      <c r="E297">
        <v>970.5</v>
      </c>
      <c r="F297">
        <f t="shared" si="4"/>
        <v>11</v>
      </c>
      <c r="G297" t="str">
        <f>STANDINGS_SV[[#This Row],[League]]&amp;STANDINGS_SV[[#This Row],[Team]]</f>
        <v>$150 Draft Champions Dec 14 1:00 pm Lg.3563Team Saunders</v>
      </c>
    </row>
    <row r="298" spans="1:7" x14ac:dyDescent="0.25">
      <c r="A298">
        <v>2165</v>
      </c>
      <c r="B298" t="s">
        <v>758</v>
      </c>
      <c r="C298" t="s">
        <v>755</v>
      </c>
      <c r="D298">
        <v>40</v>
      </c>
      <c r="E298">
        <v>738</v>
      </c>
      <c r="F298">
        <f t="shared" si="4"/>
        <v>12</v>
      </c>
      <c r="G298" t="str">
        <f>STANDINGS_SV[[#This Row],[League]]&amp;STANDINGS_SV[[#This Row],[Team]]</f>
        <v>$150 Draft Champions Dec 14 1:00 pm Lg.3563Gunilla Knutsson</v>
      </c>
    </row>
    <row r="299" spans="1:7" x14ac:dyDescent="0.25">
      <c r="A299">
        <v>2421</v>
      </c>
      <c r="B299" t="s">
        <v>305</v>
      </c>
      <c r="C299" t="s">
        <v>755</v>
      </c>
      <c r="D299">
        <v>31</v>
      </c>
      <c r="E299">
        <v>474.5</v>
      </c>
      <c r="F299">
        <f t="shared" si="4"/>
        <v>13</v>
      </c>
      <c r="G299" t="str">
        <f>STANDINGS_SV[[#This Row],[League]]&amp;STANDINGS_SV[[#This Row],[Team]]</f>
        <v>$150 Draft Champions Dec 14 1:00 pm Lg.3563Bronx Yankees (DC3)</v>
      </c>
    </row>
    <row r="300" spans="1:7" x14ac:dyDescent="0.25">
      <c r="A300">
        <v>2795</v>
      </c>
      <c r="B300" t="s">
        <v>764</v>
      </c>
      <c r="C300" t="s">
        <v>755</v>
      </c>
      <c r="D300">
        <v>11</v>
      </c>
      <c r="E300">
        <v>120</v>
      </c>
      <c r="F300">
        <f t="shared" si="4"/>
        <v>14</v>
      </c>
      <c r="G300" t="str">
        <f>STANDINGS_SV[[#This Row],[League]]&amp;STANDINGS_SV[[#This Row],[Team]]</f>
        <v>$150 Draft Champions Dec 14 1:00 pm Lg.3563SEMPER FI 7</v>
      </c>
    </row>
    <row r="301" spans="1:7" x14ac:dyDescent="0.25">
      <c r="A301">
        <v>2908</v>
      </c>
      <c r="B301" t="s">
        <v>763</v>
      </c>
      <c r="C301" t="s">
        <v>755</v>
      </c>
      <c r="D301">
        <v>0</v>
      </c>
      <c r="E301">
        <v>13</v>
      </c>
      <c r="F301">
        <f t="shared" si="4"/>
        <v>15</v>
      </c>
      <c r="G301" t="str">
        <f>STANDINGS_SV[[#This Row],[League]]&amp;STANDINGS_SV[[#This Row],[Team]]</f>
        <v>$150 Draft Champions Dec 14 1:00 pm Lg.3563ctmbb II</v>
      </c>
    </row>
    <row r="302" spans="1:7" x14ac:dyDescent="0.25">
      <c r="A302">
        <v>525</v>
      </c>
      <c r="B302" t="s">
        <v>769</v>
      </c>
      <c r="C302" t="s">
        <v>767</v>
      </c>
      <c r="D302">
        <v>87</v>
      </c>
      <c r="E302">
        <v>2374</v>
      </c>
      <c r="F302">
        <f t="shared" si="4"/>
        <v>1</v>
      </c>
      <c r="G302" t="str">
        <f>STANDINGS_SV[[#This Row],[League]]&amp;STANDINGS_SV[[#This Row],[Team]]</f>
        <v>$150 Draft Champions Dec 16 1:00 pm Lg.35641978 Batting Champion</v>
      </c>
    </row>
    <row r="303" spans="1:7" x14ac:dyDescent="0.25">
      <c r="A303">
        <v>549</v>
      </c>
      <c r="B303" t="s">
        <v>227</v>
      </c>
      <c r="C303" t="s">
        <v>767</v>
      </c>
      <c r="D303">
        <v>87</v>
      </c>
      <c r="E303">
        <v>2374</v>
      </c>
      <c r="F303">
        <f t="shared" si="4"/>
        <v>2</v>
      </c>
      <c r="G303" t="str">
        <f>STANDINGS_SV[[#This Row],[League]]&amp;STANDINGS_SV[[#This Row],[Team]]</f>
        <v>$150 Draft Champions Dec 16 1:00 pm Lg.3564smackers</v>
      </c>
    </row>
    <row r="304" spans="1:7" x14ac:dyDescent="0.25">
      <c r="A304">
        <v>744</v>
      </c>
      <c r="B304" t="s">
        <v>772</v>
      </c>
      <c r="C304" t="s">
        <v>767</v>
      </c>
      <c r="D304">
        <v>80</v>
      </c>
      <c r="E304">
        <v>2144</v>
      </c>
      <c r="F304">
        <f t="shared" si="4"/>
        <v>3</v>
      </c>
      <c r="G304" t="str">
        <f>STANDINGS_SV[[#This Row],[League]]&amp;STANDINGS_SV[[#This Row],[Team]]</f>
        <v>$150 Draft Champions Dec 16 1:00 pm Lg.3564Ask Gretchen Wu</v>
      </c>
    </row>
    <row r="305" spans="1:7" x14ac:dyDescent="0.25">
      <c r="A305">
        <v>787</v>
      </c>
      <c r="B305" t="s">
        <v>6</v>
      </c>
      <c r="C305" t="s">
        <v>767</v>
      </c>
      <c r="D305">
        <v>80</v>
      </c>
      <c r="E305">
        <v>2144</v>
      </c>
      <c r="F305">
        <f t="shared" si="4"/>
        <v>4</v>
      </c>
      <c r="G305" t="str">
        <f>STANDINGS_SV[[#This Row],[League]]&amp;STANDINGS_SV[[#This Row],[Team]]</f>
        <v>$150 Draft Champions Dec 16 1:00 pm Lg.3564The Incredibles</v>
      </c>
    </row>
    <row r="306" spans="1:7" x14ac:dyDescent="0.25">
      <c r="A306">
        <v>855</v>
      </c>
      <c r="B306" t="s">
        <v>701</v>
      </c>
      <c r="C306" t="s">
        <v>767</v>
      </c>
      <c r="D306">
        <v>78</v>
      </c>
      <c r="E306">
        <v>2067.5</v>
      </c>
      <c r="F306">
        <f t="shared" si="4"/>
        <v>5</v>
      </c>
      <c r="G306" t="str">
        <f>STANDINGS_SV[[#This Row],[League]]&amp;STANDINGS_SV[[#This Row],[Team]]</f>
        <v>$150 Draft Champions Dec 16 1:00 pm Lg.3564Team Shepherd</v>
      </c>
    </row>
    <row r="307" spans="1:7" x14ac:dyDescent="0.25">
      <c r="A307">
        <v>965</v>
      </c>
      <c r="B307" t="s">
        <v>435</v>
      </c>
      <c r="C307" t="s">
        <v>767</v>
      </c>
      <c r="D307">
        <v>74</v>
      </c>
      <c r="E307">
        <v>1940</v>
      </c>
      <c r="F307">
        <f t="shared" si="4"/>
        <v>6</v>
      </c>
      <c r="G307" t="str">
        <f>STANDINGS_SV[[#This Row],[League]]&amp;STANDINGS_SV[[#This Row],[Team]]</f>
        <v>$150 Draft Champions Dec 16 1:00 pm Lg.3564Lets Go Storm 1</v>
      </c>
    </row>
    <row r="308" spans="1:7" x14ac:dyDescent="0.25">
      <c r="A308">
        <v>1035</v>
      </c>
      <c r="B308" t="s">
        <v>766</v>
      </c>
      <c r="C308" t="s">
        <v>767</v>
      </c>
      <c r="D308">
        <v>72</v>
      </c>
      <c r="E308">
        <v>1879</v>
      </c>
      <c r="F308">
        <f t="shared" si="4"/>
        <v>7</v>
      </c>
      <c r="G308" t="str">
        <f>STANDINGS_SV[[#This Row],[League]]&amp;STANDINGS_SV[[#This Row],[Team]]</f>
        <v>$150 Draft Champions Dec 16 1:00 pm Lg.3564Mookie Clevinger</v>
      </c>
    </row>
    <row r="309" spans="1:7" x14ac:dyDescent="0.25">
      <c r="A309">
        <v>1229</v>
      </c>
      <c r="B309" t="s">
        <v>773</v>
      </c>
      <c r="C309" t="s">
        <v>767</v>
      </c>
      <c r="D309">
        <v>66</v>
      </c>
      <c r="E309">
        <v>1682.5</v>
      </c>
      <c r="F309">
        <f t="shared" si="4"/>
        <v>8</v>
      </c>
      <c r="G309" t="str">
        <f>STANDINGS_SV[[#This Row],[League]]&amp;STANDINGS_SV[[#This Row],[Team]]</f>
        <v>$150 Draft Champions Dec 16 1:00 pm Lg.3564Pyrolitic Decomposiotion</v>
      </c>
    </row>
    <row r="310" spans="1:7" x14ac:dyDescent="0.25">
      <c r="A310">
        <v>1278</v>
      </c>
      <c r="B310" t="s">
        <v>768</v>
      </c>
      <c r="C310" t="s">
        <v>767</v>
      </c>
      <c r="D310">
        <v>65</v>
      </c>
      <c r="E310">
        <v>1643</v>
      </c>
      <c r="F310">
        <f t="shared" si="4"/>
        <v>9</v>
      </c>
      <c r="G310" t="str">
        <f>STANDINGS_SV[[#This Row],[League]]&amp;STANDINGS_SV[[#This Row],[Team]]</f>
        <v>$150 Draft Champions Dec 16 1:00 pm Lg.3564Team Tran</v>
      </c>
    </row>
    <row r="311" spans="1:7" x14ac:dyDescent="0.25">
      <c r="A311">
        <v>1727</v>
      </c>
      <c r="B311" t="s">
        <v>731</v>
      </c>
      <c r="C311" t="s">
        <v>767</v>
      </c>
      <c r="D311">
        <v>53</v>
      </c>
      <c r="E311">
        <v>1189.5</v>
      </c>
      <c r="F311">
        <f t="shared" si="4"/>
        <v>10</v>
      </c>
      <c r="G311" t="str">
        <f>STANDINGS_SV[[#This Row],[League]]&amp;STANDINGS_SV[[#This Row],[Team]]</f>
        <v>$150 Draft Champions Dec 16 1:00 pm Lg.3564Team Owens</v>
      </c>
    </row>
    <row r="312" spans="1:7" x14ac:dyDescent="0.25">
      <c r="A312">
        <v>1880</v>
      </c>
      <c r="B312" t="s">
        <v>774</v>
      </c>
      <c r="C312" t="s">
        <v>767</v>
      </c>
      <c r="D312">
        <v>49</v>
      </c>
      <c r="E312">
        <v>1047</v>
      </c>
      <c r="F312">
        <f t="shared" si="4"/>
        <v>11</v>
      </c>
      <c r="G312" t="str">
        <f>STANDINGS_SV[[#This Row],[League]]&amp;STANDINGS_SV[[#This Row],[Team]]</f>
        <v>$150 Draft Champions Dec 16 1:00 pm Lg.3564The Libertines</v>
      </c>
    </row>
    <row r="313" spans="1:7" x14ac:dyDescent="0.25">
      <c r="A313">
        <v>2058</v>
      </c>
      <c r="B313" t="s">
        <v>770</v>
      </c>
      <c r="C313" t="s">
        <v>767</v>
      </c>
      <c r="D313">
        <v>43</v>
      </c>
      <c r="E313">
        <v>836</v>
      </c>
      <c r="F313">
        <f t="shared" si="4"/>
        <v>12</v>
      </c>
      <c r="G313" t="str">
        <f>STANDINGS_SV[[#This Row],[League]]&amp;STANDINGS_SV[[#This Row],[Team]]</f>
        <v>$150 Draft Champions Dec 16 1:00 pm Lg.3564Domo Arenado</v>
      </c>
    </row>
    <row r="314" spans="1:7" x14ac:dyDescent="0.25">
      <c r="A314">
        <v>2331</v>
      </c>
      <c r="B314" t="s">
        <v>411</v>
      </c>
      <c r="C314" t="s">
        <v>767</v>
      </c>
      <c r="D314">
        <v>35</v>
      </c>
      <c r="E314">
        <v>594</v>
      </c>
      <c r="F314">
        <f t="shared" si="4"/>
        <v>13</v>
      </c>
      <c r="G314" t="str">
        <f>STANDINGS_SV[[#This Row],[League]]&amp;STANDINGS_SV[[#This Row],[Team]]</f>
        <v>$150 Draft Champions Dec 16 1:00 pm Lg.3564Thing 1</v>
      </c>
    </row>
    <row r="315" spans="1:7" x14ac:dyDescent="0.25">
      <c r="A315">
        <v>2400</v>
      </c>
      <c r="B315" t="s">
        <v>771</v>
      </c>
      <c r="C315" t="s">
        <v>767</v>
      </c>
      <c r="D315">
        <v>32</v>
      </c>
      <c r="E315">
        <v>516</v>
      </c>
      <c r="F315">
        <f t="shared" si="4"/>
        <v>14</v>
      </c>
      <c r="G315" t="str">
        <f>STANDINGS_SV[[#This Row],[League]]&amp;STANDINGS_SV[[#This Row],[Team]]</f>
        <v>$150 Draft Champions Dec 16 1:00 pm Lg.3564Team Dan</v>
      </c>
    </row>
    <row r="316" spans="1:7" x14ac:dyDescent="0.25">
      <c r="A316">
        <v>2624</v>
      </c>
      <c r="B316" t="s">
        <v>119</v>
      </c>
      <c r="C316" t="s">
        <v>767</v>
      </c>
      <c r="D316">
        <v>22</v>
      </c>
      <c r="E316">
        <v>286</v>
      </c>
      <c r="F316">
        <f t="shared" si="4"/>
        <v>15</v>
      </c>
      <c r="G316" t="str">
        <f>STANDINGS_SV[[#This Row],[League]]&amp;STANDINGS_SV[[#This Row],[Team]]</f>
        <v>$150 Draft Champions Dec 16 1:00 pm Lg.3564GIGANOTOSAURUS</v>
      </c>
    </row>
    <row r="317" spans="1:7" x14ac:dyDescent="0.25">
      <c r="A317">
        <v>73</v>
      </c>
      <c r="B317" t="s">
        <v>787</v>
      </c>
      <c r="C317" t="s">
        <v>775</v>
      </c>
      <c r="D317">
        <v>117</v>
      </c>
      <c r="E317">
        <v>2840</v>
      </c>
      <c r="F317">
        <f t="shared" si="4"/>
        <v>1</v>
      </c>
      <c r="G317" t="str">
        <f>STANDINGS_SV[[#This Row],[League]]&amp;STANDINGS_SV[[#This Row],[Team]]</f>
        <v>$150 Draft Champions Dec 17 1:00 pm Lg.3566Team Barbella</v>
      </c>
    </row>
    <row r="318" spans="1:7" x14ac:dyDescent="0.25">
      <c r="A318">
        <v>341</v>
      </c>
      <c r="B318" t="s">
        <v>783</v>
      </c>
      <c r="C318" t="s">
        <v>775</v>
      </c>
      <c r="D318">
        <v>95</v>
      </c>
      <c r="E318">
        <v>2561</v>
      </c>
      <c r="F318">
        <f t="shared" si="4"/>
        <v>2</v>
      </c>
      <c r="G318" t="str">
        <f>STANDINGS_SV[[#This Row],[League]]&amp;STANDINGS_SV[[#This Row],[Team]]</f>
        <v>$150 Draft Champions Dec 17 1:00 pm Lg.3566Cotton Dragger</v>
      </c>
    </row>
    <row r="319" spans="1:7" x14ac:dyDescent="0.25">
      <c r="A319">
        <v>587</v>
      </c>
      <c r="B319" t="s">
        <v>777</v>
      </c>
      <c r="C319" t="s">
        <v>775</v>
      </c>
      <c r="D319">
        <v>85</v>
      </c>
      <c r="E319">
        <v>2319.5</v>
      </c>
      <c r="F319">
        <f t="shared" si="4"/>
        <v>3</v>
      </c>
      <c r="G319" t="str">
        <f>STANDINGS_SV[[#This Row],[League]]&amp;STANDINGS_SV[[#This Row],[Team]]</f>
        <v>$150 Draft Champions Dec 17 1:00 pm Lg.3566Grant Shurinova</v>
      </c>
    </row>
    <row r="320" spans="1:7" x14ac:dyDescent="0.25">
      <c r="A320">
        <v>1027</v>
      </c>
      <c r="B320" t="s">
        <v>154</v>
      </c>
      <c r="C320" t="s">
        <v>775</v>
      </c>
      <c r="D320">
        <v>72</v>
      </c>
      <c r="E320">
        <v>1879</v>
      </c>
      <c r="F320">
        <f t="shared" si="4"/>
        <v>4</v>
      </c>
      <c r="G320" t="str">
        <f>STANDINGS_SV[[#This Row],[League]]&amp;STANDINGS_SV[[#This Row],[Team]]</f>
        <v>$150 Draft Champions Dec 17 1:00 pm Lg.3566GLG20s</v>
      </c>
    </row>
    <row r="321" spans="1:7" x14ac:dyDescent="0.25">
      <c r="A321">
        <v>1105</v>
      </c>
      <c r="B321" t="s">
        <v>782</v>
      </c>
      <c r="C321" t="s">
        <v>775</v>
      </c>
      <c r="D321">
        <v>70</v>
      </c>
      <c r="E321">
        <v>1816</v>
      </c>
      <c r="F321">
        <f t="shared" si="4"/>
        <v>5</v>
      </c>
      <c r="G321" t="str">
        <f>STANDINGS_SV[[#This Row],[League]]&amp;STANDINGS_SV[[#This Row],[Team]]</f>
        <v>$150 Draft Champions Dec 17 1:00 pm Lg.3566Trachtman's NeverEnding Story 150</v>
      </c>
    </row>
    <row r="322" spans="1:7" x14ac:dyDescent="0.25">
      <c r="A322">
        <v>1292</v>
      </c>
      <c r="B322" t="s">
        <v>788</v>
      </c>
      <c r="C322" t="s">
        <v>775</v>
      </c>
      <c r="D322">
        <v>64</v>
      </c>
      <c r="E322">
        <v>1602</v>
      </c>
      <c r="F322">
        <f t="shared" si="4"/>
        <v>6</v>
      </c>
      <c r="G322" t="str">
        <f>STANDINGS_SV[[#This Row],[League]]&amp;STANDINGS_SV[[#This Row],[Team]]</f>
        <v>$150 Draft Champions Dec 17 1:00 pm Lg.3566Cultured Hooligan</v>
      </c>
    </row>
    <row r="323" spans="1:7" x14ac:dyDescent="0.25">
      <c r="A323">
        <v>1473</v>
      </c>
      <c r="B323" t="s">
        <v>778</v>
      </c>
      <c r="C323" t="s">
        <v>775</v>
      </c>
      <c r="D323">
        <v>60</v>
      </c>
      <c r="E323">
        <v>1432</v>
      </c>
      <c r="F323">
        <f t="shared" ref="F323:F386" si="5">IF(C323=C322,F322+1,1)</f>
        <v>7</v>
      </c>
      <c r="G323" t="str">
        <f>STANDINGS_SV[[#This Row],[League]]&amp;STANDINGS_SV[[#This Row],[Team]]</f>
        <v>$150 Draft Champions Dec 17 1:00 pm Lg.3566Elsewhere In The NHL</v>
      </c>
    </row>
    <row r="324" spans="1:7" x14ac:dyDescent="0.25">
      <c r="A324">
        <v>1504</v>
      </c>
      <c r="B324" t="s">
        <v>785</v>
      </c>
      <c r="C324" t="s">
        <v>775</v>
      </c>
      <c r="D324">
        <v>59</v>
      </c>
      <c r="E324">
        <v>1398</v>
      </c>
      <c r="F324">
        <f t="shared" si="5"/>
        <v>8</v>
      </c>
      <c r="G324" t="str">
        <f>STANDINGS_SV[[#This Row],[League]]&amp;STANDINGS_SV[[#This Row],[Team]]</f>
        <v>$150 Draft Champions Dec 17 1:00 pm Lg.3566Forever Draft 2</v>
      </c>
    </row>
    <row r="325" spans="1:7" x14ac:dyDescent="0.25">
      <c r="A325">
        <v>1617</v>
      </c>
      <c r="B325" t="s">
        <v>779</v>
      </c>
      <c r="C325" t="s">
        <v>775</v>
      </c>
      <c r="D325">
        <v>56</v>
      </c>
      <c r="E325">
        <v>1296.5</v>
      </c>
      <c r="F325">
        <f t="shared" si="5"/>
        <v>9</v>
      </c>
      <c r="G325" t="str">
        <f>STANDINGS_SV[[#This Row],[League]]&amp;STANDINGS_SV[[#This Row],[Team]]</f>
        <v>$150 Draft Champions Dec 17 1:00 pm Lg.3566SpinningSeams2</v>
      </c>
    </row>
    <row r="326" spans="1:7" x14ac:dyDescent="0.25">
      <c r="A326">
        <v>1765</v>
      </c>
      <c r="B326" t="s">
        <v>784</v>
      </c>
      <c r="C326" t="s">
        <v>775</v>
      </c>
      <c r="D326">
        <v>52</v>
      </c>
      <c r="E326">
        <v>1154</v>
      </c>
      <c r="F326">
        <f t="shared" si="5"/>
        <v>10</v>
      </c>
      <c r="G326" t="str">
        <f>STANDINGS_SV[[#This Row],[League]]&amp;STANDINGS_SV[[#This Row],[Team]]</f>
        <v>$150 Draft Champions Dec 17 1:00 pm Lg.3566Team Pardi</v>
      </c>
    </row>
    <row r="327" spans="1:7" x14ac:dyDescent="0.25">
      <c r="A327">
        <v>1914</v>
      </c>
      <c r="B327" t="s">
        <v>781</v>
      </c>
      <c r="C327" t="s">
        <v>775</v>
      </c>
      <c r="D327">
        <v>48</v>
      </c>
      <c r="E327">
        <v>1008.5</v>
      </c>
      <c r="F327">
        <f t="shared" si="5"/>
        <v>11</v>
      </c>
      <c r="G327" t="str">
        <f>STANDINGS_SV[[#This Row],[League]]&amp;STANDINGS_SV[[#This Row],[Team]]</f>
        <v>$150 Draft Champions Dec 17 1:00 pm Lg.3566Team Steeves</v>
      </c>
    </row>
    <row r="328" spans="1:7" x14ac:dyDescent="0.25">
      <c r="A328">
        <v>2025</v>
      </c>
      <c r="B328" t="s">
        <v>127</v>
      </c>
      <c r="C328" t="s">
        <v>775</v>
      </c>
      <c r="D328">
        <v>44</v>
      </c>
      <c r="E328">
        <v>879</v>
      </c>
      <c r="F328">
        <f t="shared" si="5"/>
        <v>12</v>
      </c>
      <c r="G328" t="str">
        <f>STANDINGS_SV[[#This Row],[League]]&amp;STANDINGS_SV[[#This Row],[Team]]</f>
        <v>$150 Draft Champions Dec 17 1:00 pm Lg.3566Just An Old Vet</v>
      </c>
    </row>
    <row r="329" spans="1:7" x14ac:dyDescent="0.25">
      <c r="A329">
        <v>2263</v>
      </c>
      <c r="B329" t="s">
        <v>786</v>
      </c>
      <c r="C329" t="s">
        <v>775</v>
      </c>
      <c r="D329">
        <v>37</v>
      </c>
      <c r="E329">
        <v>650.5</v>
      </c>
      <c r="F329">
        <f t="shared" si="5"/>
        <v>13</v>
      </c>
      <c r="G329" t="str">
        <f>STANDINGS_SV[[#This Row],[League]]&amp;STANDINGS_SV[[#This Row],[Team]]</f>
        <v>$150 Draft Champions Dec 17 1:00 pm Lg.3566Tall Timber DC12</v>
      </c>
    </row>
    <row r="330" spans="1:7" x14ac:dyDescent="0.25">
      <c r="A330">
        <v>2336</v>
      </c>
      <c r="B330" t="s">
        <v>776</v>
      </c>
      <c r="C330" t="s">
        <v>775</v>
      </c>
      <c r="D330">
        <v>34</v>
      </c>
      <c r="E330">
        <v>569</v>
      </c>
      <c r="F330">
        <f t="shared" si="5"/>
        <v>14</v>
      </c>
      <c r="G330" t="str">
        <f>STANDINGS_SV[[#This Row],[League]]&amp;STANDINGS_SV[[#This Row],[Team]]</f>
        <v>$150 Draft Champions Dec 17 1:00 pm Lg.3566Danger Manger</v>
      </c>
    </row>
    <row r="331" spans="1:7" x14ac:dyDescent="0.25">
      <c r="A331">
        <v>2784</v>
      </c>
      <c r="B331" t="s">
        <v>780</v>
      </c>
      <c r="C331" t="s">
        <v>775</v>
      </c>
      <c r="D331">
        <v>12</v>
      </c>
      <c r="E331">
        <v>135</v>
      </c>
      <c r="F331">
        <f t="shared" si="5"/>
        <v>15</v>
      </c>
      <c r="G331" t="str">
        <f>STANDINGS_SV[[#This Row],[League]]&amp;STANDINGS_SV[[#This Row],[Team]]</f>
        <v>$150 Draft Champions Dec 17 1:00 pm Lg.3566The Unused Needles</v>
      </c>
    </row>
    <row r="332" spans="1:7" x14ac:dyDescent="0.25">
      <c r="A332">
        <v>5</v>
      </c>
      <c r="B332" t="s">
        <v>116</v>
      </c>
      <c r="C332" t="s">
        <v>790</v>
      </c>
      <c r="D332">
        <v>157</v>
      </c>
      <c r="E332">
        <v>2906</v>
      </c>
      <c r="F332">
        <f t="shared" si="5"/>
        <v>1</v>
      </c>
      <c r="G332" t="str">
        <f>STANDINGS_SV[[#This Row],[League]]&amp;STANDINGS_SV[[#This Row],[Team]]</f>
        <v>$150 Draft Champions Dec 19 1:00 pm Lg.3567Titans</v>
      </c>
    </row>
    <row r="333" spans="1:7" x14ac:dyDescent="0.25">
      <c r="A333">
        <v>173</v>
      </c>
      <c r="B333" t="s">
        <v>800</v>
      </c>
      <c r="C333" t="s">
        <v>790</v>
      </c>
      <c r="D333">
        <v>105</v>
      </c>
      <c r="E333">
        <v>2733.5</v>
      </c>
      <c r="F333">
        <f t="shared" si="5"/>
        <v>2</v>
      </c>
      <c r="G333" t="str">
        <f>STANDINGS_SV[[#This Row],[League]]&amp;STANDINGS_SV[[#This Row],[Team]]</f>
        <v>$150 Draft Champions Dec 19 1:00 pm Lg.3567EMERSON 3</v>
      </c>
    </row>
    <row r="334" spans="1:7" x14ac:dyDescent="0.25">
      <c r="A334">
        <v>398</v>
      </c>
      <c r="B334" t="s">
        <v>393</v>
      </c>
      <c r="C334" t="s">
        <v>790</v>
      </c>
      <c r="D334">
        <v>93</v>
      </c>
      <c r="E334">
        <v>2514.5</v>
      </c>
      <c r="F334">
        <f t="shared" si="5"/>
        <v>3</v>
      </c>
      <c r="G334" t="str">
        <f>STANDINGS_SV[[#This Row],[League]]&amp;STANDINGS_SV[[#This Row],[Team]]</f>
        <v>$150 Draft Champions Dec 19 1:00 pm Lg.3567Team Donnelly</v>
      </c>
    </row>
    <row r="335" spans="1:7" x14ac:dyDescent="0.25">
      <c r="A335">
        <v>473</v>
      </c>
      <c r="B335" t="s">
        <v>425</v>
      </c>
      <c r="C335" t="s">
        <v>790</v>
      </c>
      <c r="D335">
        <v>89</v>
      </c>
      <c r="E335">
        <v>2423.5</v>
      </c>
      <c r="F335">
        <f t="shared" si="5"/>
        <v>4</v>
      </c>
      <c r="G335" t="str">
        <f>STANDINGS_SV[[#This Row],[League]]&amp;STANDINGS_SV[[#This Row],[Team]]</f>
        <v>$150 Draft Champions Dec 19 1:00 pm Lg.3567Bama DC</v>
      </c>
    </row>
    <row r="336" spans="1:7" x14ac:dyDescent="0.25">
      <c r="A336">
        <v>907</v>
      </c>
      <c r="B336" t="s">
        <v>798</v>
      </c>
      <c r="C336" t="s">
        <v>790</v>
      </c>
      <c r="D336">
        <v>76</v>
      </c>
      <c r="E336">
        <v>1999</v>
      </c>
      <c r="F336">
        <f t="shared" si="5"/>
        <v>5</v>
      </c>
      <c r="G336" t="str">
        <f>STANDINGS_SV[[#This Row],[League]]&amp;STANDINGS_SV[[#This Row],[Team]]</f>
        <v>$150 Draft Champions Dec 19 1:00 pm Lg.3567I Want Yu Back</v>
      </c>
    </row>
    <row r="337" spans="1:7" x14ac:dyDescent="0.25">
      <c r="A337">
        <v>1519</v>
      </c>
      <c r="B337" t="s">
        <v>457</v>
      </c>
      <c r="C337" t="s">
        <v>790</v>
      </c>
      <c r="D337">
        <v>59</v>
      </c>
      <c r="E337">
        <v>1398</v>
      </c>
      <c r="F337">
        <f t="shared" si="5"/>
        <v>6</v>
      </c>
      <c r="G337" t="str">
        <f>STANDINGS_SV[[#This Row],[League]]&amp;STANDINGS_SV[[#This Row],[Team]]</f>
        <v>$150 Draft Champions Dec 19 1:00 pm Lg.3567Team Barth</v>
      </c>
    </row>
    <row r="338" spans="1:7" x14ac:dyDescent="0.25">
      <c r="A338">
        <v>1724</v>
      </c>
      <c r="B338" t="s">
        <v>799</v>
      </c>
      <c r="C338" t="s">
        <v>790</v>
      </c>
      <c r="D338">
        <v>53</v>
      </c>
      <c r="E338">
        <v>1189.5</v>
      </c>
      <c r="F338">
        <f t="shared" si="5"/>
        <v>7</v>
      </c>
      <c r="G338" t="str">
        <f>STANDINGS_SV[[#This Row],[League]]&amp;STANDINGS_SV[[#This Row],[Team]]</f>
        <v>$150 Draft Champions Dec 19 1:00 pm Lg.3567Team Clarke - 2</v>
      </c>
    </row>
    <row r="339" spans="1:7" x14ac:dyDescent="0.25">
      <c r="A339">
        <v>2132</v>
      </c>
      <c r="B339" t="s">
        <v>789</v>
      </c>
      <c r="C339" t="s">
        <v>790</v>
      </c>
      <c r="D339">
        <v>41</v>
      </c>
      <c r="E339">
        <v>772.5</v>
      </c>
      <c r="F339">
        <f t="shared" si="5"/>
        <v>8</v>
      </c>
      <c r="G339" t="str">
        <f>STANDINGS_SV[[#This Row],[League]]&amp;STANDINGS_SV[[#This Row],[Team]]</f>
        <v>$150 Draft Champions Dec 19 1:00 pm Lg.3567G squared</v>
      </c>
    </row>
    <row r="340" spans="1:7" x14ac:dyDescent="0.25">
      <c r="A340">
        <v>2439</v>
      </c>
      <c r="B340" t="s">
        <v>797</v>
      </c>
      <c r="C340" t="s">
        <v>790</v>
      </c>
      <c r="D340">
        <v>31</v>
      </c>
      <c r="E340">
        <v>474.5</v>
      </c>
      <c r="F340">
        <f t="shared" si="5"/>
        <v>9</v>
      </c>
      <c r="G340" t="str">
        <f>STANDINGS_SV[[#This Row],[League]]&amp;STANDINGS_SV[[#This Row],[Team]]</f>
        <v>$150 Draft Champions Dec 19 1:00 pm Lg.3567Mikey's Mojo</v>
      </c>
    </row>
    <row r="341" spans="1:7" x14ac:dyDescent="0.25">
      <c r="A341">
        <v>2564</v>
      </c>
      <c r="B341" t="s">
        <v>794</v>
      </c>
      <c r="C341" t="s">
        <v>790</v>
      </c>
      <c r="D341">
        <v>26</v>
      </c>
      <c r="E341">
        <v>354</v>
      </c>
      <c r="F341">
        <f t="shared" si="5"/>
        <v>10</v>
      </c>
      <c r="G341" t="str">
        <f>STANDINGS_SV[[#This Row],[League]]&amp;STANDINGS_SV[[#This Row],[Team]]</f>
        <v>$150 Draft Champions Dec 19 1:00 pm Lg.3567Team Narva</v>
      </c>
    </row>
    <row r="342" spans="1:7" x14ac:dyDescent="0.25">
      <c r="A342">
        <v>2582</v>
      </c>
      <c r="B342" t="s">
        <v>792</v>
      </c>
      <c r="C342" t="s">
        <v>790</v>
      </c>
      <c r="D342">
        <v>25</v>
      </c>
      <c r="E342">
        <v>334</v>
      </c>
      <c r="F342">
        <f t="shared" si="5"/>
        <v>11</v>
      </c>
      <c r="G342" t="str">
        <f>STANDINGS_SV[[#This Row],[League]]&amp;STANDINGS_SV[[#This Row],[Team]]</f>
        <v>$150 Draft Champions Dec 19 1:00 pm Lg.3567Team Robish</v>
      </c>
    </row>
    <row r="343" spans="1:7" x14ac:dyDescent="0.25">
      <c r="A343">
        <v>2643</v>
      </c>
      <c r="B343" t="s">
        <v>791</v>
      </c>
      <c r="C343" t="s">
        <v>790</v>
      </c>
      <c r="D343">
        <v>20</v>
      </c>
      <c r="E343">
        <v>264</v>
      </c>
      <c r="F343">
        <f t="shared" si="5"/>
        <v>12</v>
      </c>
      <c r="G343" t="str">
        <f>STANDINGS_SV[[#This Row],[League]]&amp;STANDINGS_SV[[#This Row],[Team]]</f>
        <v>$150 Draft Champions Dec 19 1:00 pm Lg.3567Dicky Dollar Scholars</v>
      </c>
    </row>
    <row r="344" spans="1:7" x14ac:dyDescent="0.25">
      <c r="A344">
        <v>2682</v>
      </c>
      <c r="B344" t="s">
        <v>795</v>
      </c>
      <c r="C344" t="s">
        <v>790</v>
      </c>
      <c r="D344">
        <v>18</v>
      </c>
      <c r="E344">
        <v>224</v>
      </c>
      <c r="F344">
        <f t="shared" si="5"/>
        <v>13</v>
      </c>
      <c r="G344" t="str">
        <f>STANDINGS_SV[[#This Row],[League]]&amp;STANDINGS_SV[[#This Row],[Team]]</f>
        <v>$150 Draft Champions Dec 19 1:00 pm Lg.3567I've Got a Special Purpose</v>
      </c>
    </row>
    <row r="345" spans="1:7" x14ac:dyDescent="0.25">
      <c r="A345">
        <v>2768</v>
      </c>
      <c r="B345" t="s">
        <v>793</v>
      </c>
      <c r="C345" t="s">
        <v>790</v>
      </c>
      <c r="D345">
        <v>12</v>
      </c>
      <c r="E345">
        <v>135</v>
      </c>
      <c r="F345">
        <f t="shared" si="5"/>
        <v>14</v>
      </c>
      <c r="G345" t="str">
        <f>STANDINGS_SV[[#This Row],[League]]&amp;STANDINGS_SV[[#This Row],[Team]]</f>
        <v>$150 Draft Champions Dec 19 1:00 pm Lg.3567ChipChopChip3</v>
      </c>
    </row>
    <row r="346" spans="1:7" x14ac:dyDescent="0.25">
      <c r="A346">
        <v>2789</v>
      </c>
      <c r="B346" t="s">
        <v>796</v>
      </c>
      <c r="C346" t="s">
        <v>790</v>
      </c>
      <c r="D346">
        <v>11</v>
      </c>
      <c r="E346">
        <v>120</v>
      </c>
      <c r="F346">
        <f t="shared" si="5"/>
        <v>15</v>
      </c>
      <c r="G346" t="str">
        <f>STANDINGS_SV[[#This Row],[League]]&amp;STANDINGS_SV[[#This Row],[Team]]</f>
        <v>$150 Draft Champions Dec 19 1:00 pm Lg.3567Harp Crush Price</v>
      </c>
    </row>
    <row r="347" spans="1:7" x14ac:dyDescent="0.25">
      <c r="A347">
        <v>42</v>
      </c>
      <c r="B347" t="s">
        <v>17</v>
      </c>
      <c r="C347" t="s">
        <v>801</v>
      </c>
      <c r="D347">
        <v>122</v>
      </c>
      <c r="E347">
        <v>2867.5</v>
      </c>
      <c r="F347">
        <f t="shared" si="5"/>
        <v>1</v>
      </c>
      <c r="G347" t="str">
        <f>STANDINGS_SV[[#This Row],[League]]&amp;STANDINGS_SV[[#This Row],[Team]]</f>
        <v>$150 Draft Champions Dec 21 1:00 pm Lg.3568Millertime</v>
      </c>
    </row>
    <row r="348" spans="1:7" x14ac:dyDescent="0.25">
      <c r="A348">
        <v>342</v>
      </c>
      <c r="B348" t="s">
        <v>807</v>
      </c>
      <c r="C348" t="s">
        <v>801</v>
      </c>
      <c r="D348">
        <v>95</v>
      </c>
      <c r="E348">
        <v>2561</v>
      </c>
      <c r="F348">
        <f t="shared" si="5"/>
        <v>2</v>
      </c>
      <c r="G348" t="str">
        <f>STANDINGS_SV[[#This Row],[League]]&amp;STANDINGS_SV[[#This Row],[Team]]</f>
        <v>$150 Draft Champions Dec 21 1:00 pm Lg.3568DarenZilla I</v>
      </c>
    </row>
    <row r="349" spans="1:7" x14ac:dyDescent="0.25">
      <c r="A349">
        <v>457</v>
      </c>
      <c r="B349" t="s">
        <v>806</v>
      </c>
      <c r="C349" t="s">
        <v>801</v>
      </c>
      <c r="D349">
        <v>90</v>
      </c>
      <c r="E349">
        <v>2452</v>
      </c>
      <c r="F349">
        <f t="shared" si="5"/>
        <v>3</v>
      </c>
      <c r="G349" t="str">
        <f>STANDINGS_SV[[#This Row],[League]]&amp;STANDINGS_SV[[#This Row],[Team]]</f>
        <v>$150 Draft Champions Dec 21 1:00 pm Lg.3568Riderboot 1 DC</v>
      </c>
    </row>
    <row r="350" spans="1:7" x14ac:dyDescent="0.25">
      <c r="A350">
        <v>897</v>
      </c>
      <c r="B350" t="s">
        <v>802</v>
      </c>
      <c r="C350" t="s">
        <v>801</v>
      </c>
      <c r="D350">
        <v>76</v>
      </c>
      <c r="E350">
        <v>1999</v>
      </c>
      <c r="F350">
        <f t="shared" si="5"/>
        <v>4</v>
      </c>
      <c r="G350" t="str">
        <f>STANDINGS_SV[[#This Row],[League]]&amp;STANDINGS_SV[[#This Row],[Team]]</f>
        <v>$150 Draft Champions Dec 21 1:00 pm Lg.3568Carolina Lightning</v>
      </c>
    </row>
    <row r="351" spans="1:7" x14ac:dyDescent="0.25">
      <c r="A351">
        <v>912</v>
      </c>
      <c r="B351" t="s">
        <v>803</v>
      </c>
      <c r="C351" t="s">
        <v>801</v>
      </c>
      <c r="D351">
        <v>76</v>
      </c>
      <c r="E351">
        <v>1999</v>
      </c>
      <c r="F351">
        <f t="shared" si="5"/>
        <v>5</v>
      </c>
      <c r="G351" t="str">
        <f>STANDINGS_SV[[#This Row],[League]]&amp;STANDINGS_SV[[#This Row],[Team]]</f>
        <v>$150 Draft Champions Dec 21 1:00 pm Lg.3568O'Day or Night Relief</v>
      </c>
    </row>
    <row r="352" spans="1:7" x14ac:dyDescent="0.25">
      <c r="A352">
        <v>1117</v>
      </c>
      <c r="B352" t="s">
        <v>809</v>
      </c>
      <c r="C352" t="s">
        <v>801</v>
      </c>
      <c r="D352">
        <v>69</v>
      </c>
      <c r="E352">
        <v>1782</v>
      </c>
      <c r="F352">
        <f t="shared" si="5"/>
        <v>6</v>
      </c>
      <c r="G352" t="str">
        <f>STANDINGS_SV[[#This Row],[League]]&amp;STANDINGS_SV[[#This Row],[Team]]</f>
        <v>$150 Draft Champions Dec 21 1:00 pm Lg.3568Dookie McGee v3 - $150</v>
      </c>
    </row>
    <row r="353" spans="1:7" x14ac:dyDescent="0.25">
      <c r="A353">
        <v>1249</v>
      </c>
      <c r="B353" t="s">
        <v>109</v>
      </c>
      <c r="C353" t="s">
        <v>801</v>
      </c>
      <c r="D353">
        <v>65</v>
      </c>
      <c r="E353">
        <v>1643</v>
      </c>
      <c r="F353">
        <f t="shared" si="5"/>
        <v>7</v>
      </c>
      <c r="G353" t="str">
        <f>STANDINGS_SV[[#This Row],[League]]&amp;STANDINGS_SV[[#This Row],[Team]]</f>
        <v>$150 Draft Champions Dec 21 1:00 pm Lg.3568BIG LUSCIOUS</v>
      </c>
    </row>
    <row r="354" spans="1:7" x14ac:dyDescent="0.25">
      <c r="A354">
        <v>1414</v>
      </c>
      <c r="B354" t="s">
        <v>87</v>
      </c>
      <c r="C354" t="s">
        <v>801</v>
      </c>
      <c r="D354">
        <v>62</v>
      </c>
      <c r="E354">
        <v>1513.5</v>
      </c>
      <c r="F354">
        <f t="shared" si="5"/>
        <v>8</v>
      </c>
      <c r="G354" t="str">
        <f>STANDINGS_SV[[#This Row],[League]]&amp;STANDINGS_SV[[#This Row],[Team]]</f>
        <v>$150 Draft Champions Dec 21 1:00 pm Lg.3568The Northsiders</v>
      </c>
    </row>
    <row r="355" spans="1:7" x14ac:dyDescent="0.25">
      <c r="A355">
        <v>1632</v>
      </c>
      <c r="B355" t="s">
        <v>805</v>
      </c>
      <c r="C355" t="s">
        <v>801</v>
      </c>
      <c r="D355">
        <v>55</v>
      </c>
      <c r="E355">
        <v>1265</v>
      </c>
      <c r="F355">
        <f t="shared" si="5"/>
        <v>9</v>
      </c>
      <c r="G355" t="str">
        <f>STANDINGS_SV[[#This Row],[League]]&amp;STANDINGS_SV[[#This Row],[Team]]</f>
        <v>$150 Draft Champions Dec 21 1:00 pm Lg.3568Dizzy Esasky II</v>
      </c>
    </row>
    <row r="356" spans="1:7" x14ac:dyDescent="0.25">
      <c r="A356">
        <v>2177</v>
      </c>
      <c r="B356" t="s">
        <v>450</v>
      </c>
      <c r="C356" t="s">
        <v>801</v>
      </c>
      <c r="D356">
        <v>40</v>
      </c>
      <c r="E356">
        <v>738</v>
      </c>
      <c r="F356">
        <f t="shared" si="5"/>
        <v>10</v>
      </c>
      <c r="G356" t="str">
        <f>STANDINGS_SV[[#This Row],[League]]&amp;STANDINGS_SV[[#This Row],[Team]]</f>
        <v>$150 Draft Champions Dec 21 1:00 pm Lg.3568Poopy Tooth 4</v>
      </c>
    </row>
    <row r="357" spans="1:7" x14ac:dyDescent="0.25">
      <c r="A357">
        <v>2182</v>
      </c>
      <c r="B357" t="s">
        <v>341</v>
      </c>
      <c r="C357" t="s">
        <v>801</v>
      </c>
      <c r="D357">
        <v>40</v>
      </c>
      <c r="E357">
        <v>738</v>
      </c>
      <c r="F357">
        <f t="shared" si="5"/>
        <v>11</v>
      </c>
      <c r="G357" t="str">
        <f>STANDINGS_SV[[#This Row],[League]]&amp;STANDINGS_SV[[#This Row],[Team]]</f>
        <v>$150 Draft Champions Dec 21 1:00 pm Lg.3568Team Dorn</v>
      </c>
    </row>
    <row r="358" spans="1:7" x14ac:dyDescent="0.25">
      <c r="A358">
        <v>2413</v>
      </c>
      <c r="B358" t="s">
        <v>804</v>
      </c>
      <c r="C358" t="s">
        <v>801</v>
      </c>
      <c r="D358">
        <v>32</v>
      </c>
      <c r="E358">
        <v>516</v>
      </c>
      <c r="F358">
        <f t="shared" si="5"/>
        <v>12</v>
      </c>
      <c r="G358" t="str">
        <f>STANDINGS_SV[[#This Row],[League]]&amp;STANDINGS_SV[[#This Row],[Team]]</f>
        <v>$150 Draft Champions Dec 21 1:00 pm Lg.3568papas nine</v>
      </c>
    </row>
    <row r="359" spans="1:7" x14ac:dyDescent="0.25">
      <c r="A359">
        <v>2453</v>
      </c>
      <c r="B359" t="s">
        <v>434</v>
      </c>
      <c r="C359" t="s">
        <v>801</v>
      </c>
      <c r="D359">
        <v>31</v>
      </c>
      <c r="E359">
        <v>474.5</v>
      </c>
      <c r="F359">
        <f t="shared" si="5"/>
        <v>13</v>
      </c>
      <c r="G359" t="str">
        <f>STANDINGS_SV[[#This Row],[League]]&amp;STANDINGS_SV[[#This Row],[Team]]</f>
        <v>$150 Draft Champions Dec 21 1:00 pm Lg.3568Team Kent</v>
      </c>
    </row>
    <row r="360" spans="1:7" x14ac:dyDescent="0.25">
      <c r="A360">
        <v>2744</v>
      </c>
      <c r="B360" t="s">
        <v>808</v>
      </c>
      <c r="C360" t="s">
        <v>801</v>
      </c>
      <c r="D360">
        <v>14</v>
      </c>
      <c r="E360">
        <v>161.5</v>
      </c>
      <c r="F360">
        <f t="shared" si="5"/>
        <v>14</v>
      </c>
      <c r="G360" t="str">
        <f>STANDINGS_SV[[#This Row],[League]]&amp;STANDINGS_SV[[#This Row],[Team]]</f>
        <v>$150 Draft Champions Dec 21 1:00 pm Lg.3568Dominance &amp; Submission</v>
      </c>
    </row>
    <row r="361" spans="1:7" x14ac:dyDescent="0.25">
      <c r="A361">
        <v>2832</v>
      </c>
      <c r="B361" t="s">
        <v>186</v>
      </c>
      <c r="C361" t="s">
        <v>801</v>
      </c>
      <c r="D361">
        <v>5</v>
      </c>
      <c r="E361">
        <v>78.5</v>
      </c>
      <c r="F361">
        <f t="shared" si="5"/>
        <v>15</v>
      </c>
      <c r="G361" t="str">
        <f>STANDINGS_SV[[#This Row],[League]]&amp;STANDINGS_SV[[#This Row],[Team]]</f>
        <v>$150 Draft Champions Dec 21 1:00 pm Lg.3568LONG GONE</v>
      </c>
    </row>
    <row r="362" spans="1:7" x14ac:dyDescent="0.25">
      <c r="A362">
        <v>112</v>
      </c>
      <c r="B362" t="s">
        <v>815</v>
      </c>
      <c r="C362" t="s">
        <v>811</v>
      </c>
      <c r="D362">
        <v>111</v>
      </c>
      <c r="E362">
        <v>2800.5</v>
      </c>
      <c r="F362">
        <f t="shared" si="5"/>
        <v>1</v>
      </c>
      <c r="G362" t="str">
        <f>STANDINGS_SV[[#This Row],[League]]&amp;STANDINGS_SV[[#This Row],[Team]]</f>
        <v>$150 Draft Champions Dec 22 1:00 pm Lg.3569SpinningSeams3</v>
      </c>
    </row>
    <row r="363" spans="1:7" x14ac:dyDescent="0.25">
      <c r="A363">
        <v>228</v>
      </c>
      <c r="B363" t="s">
        <v>431</v>
      </c>
      <c r="C363" t="s">
        <v>811</v>
      </c>
      <c r="D363">
        <v>101</v>
      </c>
      <c r="E363">
        <v>2674</v>
      </c>
      <c r="F363">
        <f t="shared" si="5"/>
        <v>2</v>
      </c>
      <c r="G363" t="str">
        <f>STANDINGS_SV[[#This Row],[League]]&amp;STANDINGS_SV[[#This Row],[Team]]</f>
        <v>$150 Draft Champions Dec 22 1:00 pm Lg.3569BIG LUSCIOUS II</v>
      </c>
    </row>
    <row r="364" spans="1:7" x14ac:dyDescent="0.25">
      <c r="A364">
        <v>771</v>
      </c>
      <c r="B364" t="s">
        <v>817</v>
      </c>
      <c r="C364" t="s">
        <v>811</v>
      </c>
      <c r="D364">
        <v>80</v>
      </c>
      <c r="E364">
        <v>2144</v>
      </c>
      <c r="F364">
        <f t="shared" si="5"/>
        <v>3</v>
      </c>
      <c r="G364" t="str">
        <f>STANDINGS_SV[[#This Row],[League]]&amp;STANDINGS_SV[[#This Row],[Team]]</f>
        <v>$150 Draft Champions Dec 22 1:00 pm Lg.3569Potter and Pigz</v>
      </c>
    </row>
    <row r="365" spans="1:7" x14ac:dyDescent="0.25">
      <c r="A365">
        <v>833</v>
      </c>
      <c r="B365" t="s">
        <v>33</v>
      </c>
      <c r="C365" t="s">
        <v>811</v>
      </c>
      <c r="D365">
        <v>78</v>
      </c>
      <c r="E365">
        <v>2067.5</v>
      </c>
      <c r="F365">
        <f t="shared" si="5"/>
        <v>4</v>
      </c>
      <c r="G365" t="str">
        <f>STANDINGS_SV[[#This Row],[League]]&amp;STANDINGS_SV[[#This Row],[Team]]</f>
        <v>$150 Draft Champions Dec 22 1:00 pm Lg.3569Highlander</v>
      </c>
    </row>
    <row r="366" spans="1:7" x14ac:dyDescent="0.25">
      <c r="A366">
        <v>1006</v>
      </c>
      <c r="B366" t="s">
        <v>96</v>
      </c>
      <c r="C366" t="s">
        <v>811</v>
      </c>
      <c r="D366">
        <v>73</v>
      </c>
      <c r="E366">
        <v>1910.5</v>
      </c>
      <c r="F366">
        <f t="shared" si="5"/>
        <v>5</v>
      </c>
      <c r="G366" t="str">
        <f>STANDINGS_SV[[#This Row],[League]]&amp;STANDINGS_SV[[#This Row],[Team]]</f>
        <v>$150 Draft Champions Dec 22 1:00 pm Lg.3569Surrender Dorothy! (2)</v>
      </c>
    </row>
    <row r="367" spans="1:7" x14ac:dyDescent="0.25">
      <c r="A367">
        <v>1108</v>
      </c>
      <c r="B367" t="s">
        <v>277</v>
      </c>
      <c r="C367" t="s">
        <v>811</v>
      </c>
      <c r="D367">
        <v>70</v>
      </c>
      <c r="E367">
        <v>1816</v>
      </c>
      <c r="F367">
        <f t="shared" si="5"/>
        <v>6</v>
      </c>
      <c r="G367" t="str">
        <f>STANDINGS_SV[[#This Row],[League]]&amp;STANDINGS_SV[[#This Row],[Team]]</f>
        <v>$150 Draft Champions Dec 22 1:00 pm Lg.3569ZULETA</v>
      </c>
    </row>
    <row r="368" spans="1:7" x14ac:dyDescent="0.25">
      <c r="A368">
        <v>1121</v>
      </c>
      <c r="B368" t="s">
        <v>71</v>
      </c>
      <c r="C368" t="s">
        <v>811</v>
      </c>
      <c r="D368">
        <v>69</v>
      </c>
      <c r="E368">
        <v>1782</v>
      </c>
      <c r="F368">
        <f t="shared" si="5"/>
        <v>7</v>
      </c>
      <c r="G368" t="str">
        <f>STANDINGS_SV[[#This Row],[League]]&amp;STANDINGS_SV[[#This Row],[Team]]</f>
        <v>$150 Draft Champions Dec 22 1:00 pm Lg.3569Frozen Ropes</v>
      </c>
    </row>
    <row r="369" spans="1:7" x14ac:dyDescent="0.25">
      <c r="A369">
        <v>1182</v>
      </c>
      <c r="B369" t="s">
        <v>816</v>
      </c>
      <c r="C369" t="s">
        <v>811</v>
      </c>
      <c r="D369">
        <v>67</v>
      </c>
      <c r="E369">
        <v>1716.5</v>
      </c>
      <c r="F369">
        <f t="shared" si="5"/>
        <v>8</v>
      </c>
      <c r="G369" t="str">
        <f>STANDINGS_SV[[#This Row],[League]]&amp;STANDINGS_SV[[#This Row],[Team]]</f>
        <v>$150 Draft Champions Dec 22 1:00 pm Lg.3569Cubs Lose!!! Cubs Lose!!!</v>
      </c>
    </row>
    <row r="370" spans="1:7" x14ac:dyDescent="0.25">
      <c r="A370">
        <v>1350</v>
      </c>
      <c r="B370" t="s">
        <v>186</v>
      </c>
      <c r="C370" t="s">
        <v>811</v>
      </c>
      <c r="D370">
        <v>63</v>
      </c>
      <c r="E370">
        <v>1559</v>
      </c>
      <c r="F370">
        <f t="shared" si="5"/>
        <v>9</v>
      </c>
      <c r="G370" t="str">
        <f>STANDINGS_SV[[#This Row],[League]]&amp;STANDINGS_SV[[#This Row],[Team]]</f>
        <v>$150 Draft Champions Dec 22 1:00 pm Lg.3569LONG GONE</v>
      </c>
    </row>
    <row r="371" spans="1:7" x14ac:dyDescent="0.25">
      <c r="A371">
        <v>1571</v>
      </c>
      <c r="B371" t="s">
        <v>814</v>
      </c>
      <c r="C371" t="s">
        <v>811</v>
      </c>
      <c r="D371">
        <v>57</v>
      </c>
      <c r="E371">
        <v>1329</v>
      </c>
      <c r="F371">
        <f t="shared" si="5"/>
        <v>10</v>
      </c>
      <c r="G371" t="str">
        <f>STANDINGS_SV[[#This Row],[League]]&amp;STANDINGS_SV[[#This Row],[Team]]</f>
        <v>$150 Draft Champions Dec 22 1:00 pm Lg.3569Dwight Evans DC15 150</v>
      </c>
    </row>
    <row r="372" spans="1:7" x14ac:dyDescent="0.25">
      <c r="A372">
        <v>1576</v>
      </c>
      <c r="B372" t="s">
        <v>813</v>
      </c>
      <c r="C372" t="s">
        <v>811</v>
      </c>
      <c r="D372">
        <v>57</v>
      </c>
      <c r="E372">
        <v>1329</v>
      </c>
      <c r="F372">
        <f t="shared" si="5"/>
        <v>11</v>
      </c>
      <c r="G372" t="str">
        <f>STANDINGS_SV[[#This Row],[League]]&amp;STANDINGS_SV[[#This Row],[Team]]</f>
        <v>$150 Draft Champions Dec 22 1:00 pm Lg.3569Ironwood Renegades</v>
      </c>
    </row>
    <row r="373" spans="1:7" x14ac:dyDescent="0.25">
      <c r="A373">
        <v>2146</v>
      </c>
      <c r="B373" t="s">
        <v>810</v>
      </c>
      <c r="C373" t="s">
        <v>811</v>
      </c>
      <c r="D373">
        <v>41</v>
      </c>
      <c r="E373">
        <v>772.5</v>
      </c>
      <c r="F373">
        <f t="shared" si="5"/>
        <v>12</v>
      </c>
      <c r="G373" t="str">
        <f>STANDINGS_SV[[#This Row],[League]]&amp;STANDINGS_SV[[#This Row],[Team]]</f>
        <v>$150 Draft Champions Dec 22 1:00 pm Lg.3569Sultans of Swat 1</v>
      </c>
    </row>
    <row r="374" spans="1:7" x14ac:dyDescent="0.25">
      <c r="A374">
        <v>2162</v>
      </c>
      <c r="B374" t="s">
        <v>812</v>
      </c>
      <c r="C374" t="s">
        <v>811</v>
      </c>
      <c r="D374">
        <v>40</v>
      </c>
      <c r="E374">
        <v>738</v>
      </c>
      <c r="F374">
        <f t="shared" si="5"/>
        <v>13</v>
      </c>
      <c r="G374" t="str">
        <f>STANDINGS_SV[[#This Row],[League]]&amp;STANDINGS_SV[[#This Row],[Team]]</f>
        <v>$150 Draft Champions Dec 22 1:00 pm Lg.3569Dammit Moon Moon</v>
      </c>
    </row>
    <row r="375" spans="1:7" x14ac:dyDescent="0.25">
      <c r="A375">
        <v>2462</v>
      </c>
      <c r="B375" t="s">
        <v>819</v>
      </c>
      <c r="C375" t="s">
        <v>811</v>
      </c>
      <c r="D375">
        <v>30</v>
      </c>
      <c r="E375">
        <v>438</v>
      </c>
      <c r="F375">
        <f t="shared" si="5"/>
        <v>14</v>
      </c>
      <c r="G375" t="str">
        <f>STANDINGS_SV[[#This Row],[League]]&amp;STANDINGS_SV[[#This Row],[Team]]</f>
        <v>$150 Draft Champions Dec 22 1:00 pm Lg.3569Chico Lind's Hermanos - DC 15</v>
      </c>
    </row>
    <row r="376" spans="1:7" x14ac:dyDescent="0.25">
      <c r="A376">
        <v>2889</v>
      </c>
      <c r="B376" t="s">
        <v>818</v>
      </c>
      <c r="C376" t="s">
        <v>811</v>
      </c>
      <c r="D376">
        <v>0</v>
      </c>
      <c r="E376">
        <v>13</v>
      </c>
      <c r="F376">
        <f t="shared" si="5"/>
        <v>15</v>
      </c>
      <c r="G376" t="str">
        <f>STANDINGS_SV[[#This Row],[League]]&amp;STANDINGS_SV[[#This Row],[Team]]</f>
        <v>$150 Draft Champions Dec 22 1:00 pm Lg.3569Cedar Saison Cedenos</v>
      </c>
    </row>
    <row r="377" spans="1:7" x14ac:dyDescent="0.25">
      <c r="A377">
        <v>205</v>
      </c>
      <c r="B377" t="s">
        <v>726</v>
      </c>
      <c r="C377" t="s">
        <v>821</v>
      </c>
      <c r="D377">
        <v>103</v>
      </c>
      <c r="E377">
        <v>2707.5</v>
      </c>
      <c r="F377">
        <f t="shared" si="5"/>
        <v>1</v>
      </c>
      <c r="G377" t="str">
        <f>STANDINGS_SV[[#This Row],[League]]&amp;STANDINGS_SV[[#This Row],[Team]]</f>
        <v>$150 Draft Champions Dec 24 1:00 pm Lg.3570Team Warner</v>
      </c>
    </row>
    <row r="378" spans="1:7" x14ac:dyDescent="0.25">
      <c r="A378">
        <v>284</v>
      </c>
      <c r="B378" t="s">
        <v>828</v>
      </c>
      <c r="C378" t="s">
        <v>821</v>
      </c>
      <c r="D378">
        <v>99</v>
      </c>
      <c r="E378">
        <v>2637</v>
      </c>
      <c r="F378">
        <f t="shared" si="5"/>
        <v>2</v>
      </c>
      <c r="G378" t="str">
        <f>STANDINGS_SV[[#This Row],[League]]&amp;STANDINGS_SV[[#This Row],[Team]]</f>
        <v>$150 Draft Champions Dec 24 1:00 pm Lg.3570zima...</v>
      </c>
    </row>
    <row r="379" spans="1:7" x14ac:dyDescent="0.25">
      <c r="A379">
        <v>365</v>
      </c>
      <c r="B379" t="s">
        <v>475</v>
      </c>
      <c r="C379" t="s">
        <v>821</v>
      </c>
      <c r="D379">
        <v>94</v>
      </c>
      <c r="E379">
        <v>2537.5</v>
      </c>
      <c r="F379">
        <f t="shared" si="5"/>
        <v>3</v>
      </c>
      <c r="G379" t="str">
        <f>STANDINGS_SV[[#This Row],[League]]&amp;STANDINGS_SV[[#This Row],[Team]]</f>
        <v>$150 Draft Champions Dec 24 1:00 pm Lg.3570Bad "Buccos"</v>
      </c>
    </row>
    <row r="380" spans="1:7" x14ac:dyDescent="0.25">
      <c r="A380">
        <v>710</v>
      </c>
      <c r="B380" t="s">
        <v>827</v>
      </c>
      <c r="C380" t="s">
        <v>821</v>
      </c>
      <c r="D380">
        <v>82</v>
      </c>
      <c r="E380">
        <v>2213</v>
      </c>
      <c r="F380">
        <f t="shared" si="5"/>
        <v>4</v>
      </c>
      <c r="G380" t="str">
        <f>STANDINGS_SV[[#This Row],[League]]&amp;STANDINGS_SV[[#This Row],[Team]]</f>
        <v>$150 Draft Champions Dec 24 1:00 pm Lg.3570The Final Boss</v>
      </c>
    </row>
    <row r="381" spans="1:7" x14ac:dyDescent="0.25">
      <c r="A381">
        <v>1082</v>
      </c>
      <c r="B381" t="s">
        <v>826</v>
      </c>
      <c r="C381" t="s">
        <v>821</v>
      </c>
      <c r="D381">
        <v>70</v>
      </c>
      <c r="E381">
        <v>1816</v>
      </c>
      <c r="F381">
        <f t="shared" si="5"/>
        <v>5</v>
      </c>
      <c r="G381" t="str">
        <f>STANDINGS_SV[[#This Row],[League]]&amp;STANDINGS_SV[[#This Row],[Team]]</f>
        <v>$150 Draft Champions Dec 24 1:00 pm Lg.35702016 DC001</v>
      </c>
    </row>
    <row r="382" spans="1:7" x14ac:dyDescent="0.25">
      <c r="A382">
        <v>1112</v>
      </c>
      <c r="B382" t="s">
        <v>820</v>
      </c>
      <c r="C382" t="s">
        <v>821</v>
      </c>
      <c r="D382">
        <v>69</v>
      </c>
      <c r="E382">
        <v>1782</v>
      </c>
      <c r="F382">
        <f t="shared" si="5"/>
        <v>6</v>
      </c>
      <c r="G382" t="str">
        <f>STANDINGS_SV[[#This Row],[League]]&amp;STANDINGS_SV[[#This Row],[Team]]</f>
        <v>$150 Draft Champions Dec 24 1:00 pm Lg.3570A1A Car Wash</v>
      </c>
    </row>
    <row r="383" spans="1:7" x14ac:dyDescent="0.25">
      <c r="A383">
        <v>1275</v>
      </c>
      <c r="B383" t="s">
        <v>128</v>
      </c>
      <c r="C383" t="s">
        <v>821</v>
      </c>
      <c r="D383">
        <v>65</v>
      </c>
      <c r="E383">
        <v>1643</v>
      </c>
      <c r="F383">
        <f t="shared" si="5"/>
        <v>7</v>
      </c>
      <c r="G383" t="str">
        <f>STANDINGS_SV[[#This Row],[League]]&amp;STANDINGS_SV[[#This Row],[Team]]</f>
        <v>$150 Draft Champions Dec 24 1:00 pm Lg.3570Team Boelkens</v>
      </c>
    </row>
    <row r="384" spans="1:7" x14ac:dyDescent="0.25">
      <c r="A384">
        <v>1650</v>
      </c>
      <c r="B384" t="s">
        <v>825</v>
      </c>
      <c r="C384" t="s">
        <v>821</v>
      </c>
      <c r="D384">
        <v>55</v>
      </c>
      <c r="E384">
        <v>1265</v>
      </c>
      <c r="F384">
        <f t="shared" si="5"/>
        <v>8</v>
      </c>
      <c r="G384" t="str">
        <f>STANDINGS_SV[[#This Row],[League]]&amp;STANDINGS_SV[[#This Row],[Team]]</f>
        <v>$150 Draft Champions Dec 24 1:00 pm Lg.3570Smyly Face</v>
      </c>
    </row>
    <row r="385" spans="1:7" x14ac:dyDescent="0.25">
      <c r="A385">
        <v>1734</v>
      </c>
      <c r="B385" t="s">
        <v>822</v>
      </c>
      <c r="C385" t="s">
        <v>821</v>
      </c>
      <c r="D385">
        <v>53</v>
      </c>
      <c r="E385">
        <v>1189.5</v>
      </c>
      <c r="F385">
        <f t="shared" si="5"/>
        <v>9</v>
      </c>
      <c r="G385" t="str">
        <f>STANDINGS_SV[[#This Row],[League]]&amp;STANDINGS_SV[[#This Row],[Team]]</f>
        <v>$150 Draft Champions Dec 24 1:00 pm Lg.3570The Panic, The Vomit</v>
      </c>
    </row>
    <row r="386" spans="1:7" x14ac:dyDescent="0.25">
      <c r="A386">
        <v>2003</v>
      </c>
      <c r="B386" t="s">
        <v>823</v>
      </c>
      <c r="C386" t="s">
        <v>821</v>
      </c>
      <c r="D386">
        <v>45</v>
      </c>
      <c r="E386">
        <v>910.5</v>
      </c>
      <c r="F386">
        <f t="shared" si="5"/>
        <v>10</v>
      </c>
      <c r="G386" t="str">
        <f>STANDINGS_SV[[#This Row],[League]]&amp;STANDINGS_SV[[#This Row],[Team]]</f>
        <v>$150 Draft Champions Dec 24 1:00 pm Lg.3570Moz Boyz 10</v>
      </c>
    </row>
    <row r="387" spans="1:7" x14ac:dyDescent="0.25">
      <c r="A387">
        <v>2261</v>
      </c>
      <c r="B387" t="s">
        <v>829</v>
      </c>
      <c r="C387" t="s">
        <v>821</v>
      </c>
      <c r="D387">
        <v>37</v>
      </c>
      <c r="E387">
        <v>650.5</v>
      </c>
      <c r="F387">
        <f t="shared" ref="F387:F450" si="6">IF(C387=C386,F386+1,1)</f>
        <v>11</v>
      </c>
      <c r="G387" t="str">
        <f>STANDINGS_SV[[#This Row],[League]]&amp;STANDINGS_SV[[#This Row],[Team]]</f>
        <v>$150 Draft Champions Dec 24 1:00 pm Lg.3570SEMPER FI 8</v>
      </c>
    </row>
    <row r="388" spans="1:7" x14ac:dyDescent="0.25">
      <c r="A388">
        <v>2299</v>
      </c>
      <c r="B388" t="s">
        <v>397</v>
      </c>
      <c r="C388" t="s">
        <v>821</v>
      </c>
      <c r="D388">
        <v>36</v>
      </c>
      <c r="E388">
        <v>623</v>
      </c>
      <c r="F388">
        <f t="shared" si="6"/>
        <v>12</v>
      </c>
      <c r="G388" t="str">
        <f>STANDINGS_SV[[#This Row],[League]]&amp;STANDINGS_SV[[#This Row],[Team]]</f>
        <v>$150 Draft Champions Dec 24 1:00 pm Lg.3570neener neener</v>
      </c>
    </row>
    <row r="389" spans="1:7" x14ac:dyDescent="0.25">
      <c r="A389">
        <v>2452</v>
      </c>
      <c r="B389" t="s">
        <v>584</v>
      </c>
      <c r="C389" t="s">
        <v>821</v>
      </c>
      <c r="D389">
        <v>31</v>
      </c>
      <c r="E389">
        <v>474.5</v>
      </c>
      <c r="F389">
        <f t="shared" si="6"/>
        <v>13</v>
      </c>
      <c r="G389" t="str">
        <f>STANDINGS_SV[[#This Row],[League]]&amp;STANDINGS_SV[[#This Row],[Team]]</f>
        <v>$150 Draft Champions Dec 24 1:00 pm Lg.3570Team Hughes</v>
      </c>
    </row>
    <row r="390" spans="1:7" x14ac:dyDescent="0.25">
      <c r="A390">
        <v>2702</v>
      </c>
      <c r="B390" t="s">
        <v>824</v>
      </c>
      <c r="C390" t="s">
        <v>821</v>
      </c>
      <c r="D390">
        <v>17</v>
      </c>
      <c r="E390">
        <v>208.5</v>
      </c>
      <c r="F390">
        <f t="shared" si="6"/>
        <v>14</v>
      </c>
      <c r="G390" t="str">
        <f>STANDINGS_SV[[#This Row],[League]]&amp;STANDINGS_SV[[#This Row],[Team]]</f>
        <v>$150 Draft Champions Dec 24 1:00 pm Lg.3570Seymour</v>
      </c>
    </row>
    <row r="391" spans="1:7" x14ac:dyDescent="0.25">
      <c r="A391">
        <v>2853</v>
      </c>
      <c r="B391" t="s">
        <v>466</v>
      </c>
      <c r="C391" t="s">
        <v>821</v>
      </c>
      <c r="D391">
        <v>3</v>
      </c>
      <c r="E391">
        <v>56</v>
      </c>
      <c r="F391">
        <f t="shared" si="6"/>
        <v>15</v>
      </c>
      <c r="G391" t="str">
        <f>STANDINGS_SV[[#This Row],[League]]&amp;STANDINGS_SV[[#This Row],[Team]]</f>
        <v>$150 Draft Champions Dec 24 1:00 pm Lg.3570Red Barons</v>
      </c>
    </row>
    <row r="392" spans="1:7" x14ac:dyDescent="0.25">
      <c r="A392">
        <v>49</v>
      </c>
      <c r="B392" t="s">
        <v>837</v>
      </c>
      <c r="C392" t="s">
        <v>831</v>
      </c>
      <c r="D392">
        <v>121</v>
      </c>
      <c r="E392">
        <v>2863.5</v>
      </c>
      <c r="F392">
        <f t="shared" si="6"/>
        <v>1</v>
      </c>
      <c r="G392" t="str">
        <f>STANDINGS_SV[[#This Row],[League]]&amp;STANDINGS_SV[[#This Row],[Team]]</f>
        <v>$150 Draft Champions Dec 24 1:00 pm Lg.3571Vermont Expos</v>
      </c>
    </row>
    <row r="393" spans="1:7" x14ac:dyDescent="0.25">
      <c r="A393">
        <v>394</v>
      </c>
      <c r="B393" t="s">
        <v>842</v>
      </c>
      <c r="C393" t="s">
        <v>831</v>
      </c>
      <c r="D393">
        <v>93</v>
      </c>
      <c r="E393">
        <v>2514.5</v>
      </c>
      <c r="F393">
        <f t="shared" si="6"/>
        <v>2</v>
      </c>
      <c r="G393" t="str">
        <f>STANDINGS_SV[[#This Row],[League]]&amp;STANDINGS_SV[[#This Row],[Team]]</f>
        <v>$150 Draft Champions Dec 24 1:00 pm Lg.3571SEMPER FI 9</v>
      </c>
    </row>
    <row r="394" spans="1:7" x14ac:dyDescent="0.25">
      <c r="A394">
        <v>466</v>
      </c>
      <c r="B394" t="s">
        <v>87</v>
      </c>
      <c r="C394" t="s">
        <v>831</v>
      </c>
      <c r="D394">
        <v>90</v>
      </c>
      <c r="E394">
        <v>2452</v>
      </c>
      <c r="F394">
        <f t="shared" si="6"/>
        <v>3</v>
      </c>
      <c r="G394" t="str">
        <f>STANDINGS_SV[[#This Row],[League]]&amp;STANDINGS_SV[[#This Row],[Team]]</f>
        <v>$150 Draft Champions Dec 24 1:00 pm Lg.3571The Northsiders</v>
      </c>
    </row>
    <row r="395" spans="1:7" x14ac:dyDescent="0.25">
      <c r="A395">
        <v>708</v>
      </c>
      <c r="B395" t="s">
        <v>839</v>
      </c>
      <c r="C395" t="s">
        <v>831</v>
      </c>
      <c r="D395">
        <v>82</v>
      </c>
      <c r="E395">
        <v>2213</v>
      </c>
      <c r="F395">
        <f t="shared" si="6"/>
        <v>4</v>
      </c>
      <c r="G395" t="str">
        <f>STANDINGS_SV[[#This Row],[League]]&amp;STANDINGS_SV[[#This Row],[Team]]</f>
        <v>$150 Draft Champions Dec 24 1:00 pm Lg.3571The Achievers - DC 2</v>
      </c>
    </row>
    <row r="396" spans="1:7" x14ac:dyDescent="0.25">
      <c r="A396">
        <v>724</v>
      </c>
      <c r="B396" t="s">
        <v>838</v>
      </c>
      <c r="C396" t="s">
        <v>831</v>
      </c>
      <c r="D396">
        <v>81</v>
      </c>
      <c r="E396">
        <v>2182</v>
      </c>
      <c r="F396">
        <f t="shared" si="6"/>
        <v>5</v>
      </c>
      <c r="G396" t="str">
        <f>STANDINGS_SV[[#This Row],[League]]&amp;STANDINGS_SV[[#This Row],[Team]]</f>
        <v>$150 Draft Champions Dec 24 1:00 pm Lg.3571Galileo</v>
      </c>
    </row>
    <row r="397" spans="1:7" x14ac:dyDescent="0.25">
      <c r="A397">
        <v>1409</v>
      </c>
      <c r="B397" t="s">
        <v>14</v>
      </c>
      <c r="C397" t="s">
        <v>831</v>
      </c>
      <c r="D397">
        <v>62</v>
      </c>
      <c r="E397">
        <v>1513.5</v>
      </c>
      <c r="F397">
        <f t="shared" si="6"/>
        <v>6</v>
      </c>
      <c r="G397" t="str">
        <f>STANDINGS_SV[[#This Row],[League]]&amp;STANDINGS_SV[[#This Row],[Team]]</f>
        <v>$150 Draft Champions Dec 24 1:00 pm Lg.3571Team Martin</v>
      </c>
    </row>
    <row r="398" spans="1:7" x14ac:dyDescent="0.25">
      <c r="A398">
        <v>1428</v>
      </c>
      <c r="B398" t="s">
        <v>834</v>
      </c>
      <c r="C398" t="s">
        <v>831</v>
      </c>
      <c r="D398">
        <v>61</v>
      </c>
      <c r="E398">
        <v>1469.5</v>
      </c>
      <c r="F398">
        <f t="shared" si="6"/>
        <v>7</v>
      </c>
      <c r="G398" t="str">
        <f>STANDINGS_SV[[#This Row],[League]]&amp;STANDINGS_SV[[#This Row],[Team]]</f>
        <v>$150 Draft Champions Dec 24 1:00 pm Lg.3571ChipChopChip4</v>
      </c>
    </row>
    <row r="399" spans="1:7" x14ac:dyDescent="0.25">
      <c r="A399">
        <v>1438</v>
      </c>
      <c r="B399" t="s">
        <v>836</v>
      </c>
      <c r="C399" t="s">
        <v>831</v>
      </c>
      <c r="D399">
        <v>61</v>
      </c>
      <c r="E399">
        <v>1469.5</v>
      </c>
      <c r="F399">
        <f t="shared" si="6"/>
        <v>8</v>
      </c>
      <c r="G399" t="str">
        <f>STANDINGS_SV[[#This Row],[League]]&amp;STANDINGS_SV[[#This Row],[Team]]</f>
        <v>$150 Draft Champions Dec 24 1:00 pm Lg.3571KJ || DC2</v>
      </c>
    </row>
    <row r="400" spans="1:7" x14ac:dyDescent="0.25">
      <c r="A400">
        <v>1517</v>
      </c>
      <c r="B400" t="s">
        <v>830</v>
      </c>
      <c r="C400" t="s">
        <v>831</v>
      </c>
      <c r="D400">
        <v>59</v>
      </c>
      <c r="E400">
        <v>1398</v>
      </c>
      <c r="F400">
        <f t="shared" si="6"/>
        <v>9</v>
      </c>
      <c r="G400" t="str">
        <f>STANDINGS_SV[[#This Row],[League]]&amp;STANDINGS_SV[[#This Row],[Team]]</f>
        <v>$150 Draft Champions Dec 24 1:00 pm Lg.3571Strike Force</v>
      </c>
    </row>
    <row r="401" spans="1:7" x14ac:dyDescent="0.25">
      <c r="A401">
        <v>1604</v>
      </c>
      <c r="B401" t="s">
        <v>835</v>
      </c>
      <c r="C401" t="s">
        <v>831</v>
      </c>
      <c r="D401">
        <v>56</v>
      </c>
      <c r="E401">
        <v>1296.5</v>
      </c>
      <c r="F401">
        <f t="shared" si="6"/>
        <v>10</v>
      </c>
      <c r="G401" t="str">
        <f>STANDINGS_SV[[#This Row],[League]]&amp;STANDINGS_SV[[#This Row],[Team]]</f>
        <v>$150 Draft Champions Dec 24 1:00 pm Lg.3571EA Sports 17</v>
      </c>
    </row>
    <row r="402" spans="1:7" x14ac:dyDescent="0.25">
      <c r="A402">
        <v>2079</v>
      </c>
      <c r="B402" t="s">
        <v>841</v>
      </c>
      <c r="C402" t="s">
        <v>831</v>
      </c>
      <c r="D402">
        <v>43</v>
      </c>
      <c r="E402">
        <v>836</v>
      </c>
      <c r="F402">
        <f t="shared" si="6"/>
        <v>11</v>
      </c>
      <c r="G402" t="str">
        <f>STANDINGS_SV[[#This Row],[League]]&amp;STANDINGS_SV[[#This Row],[Team]]</f>
        <v>$150 Draft Champions Dec 24 1:00 pm Lg.3571Slip Stitches 2</v>
      </c>
    </row>
    <row r="403" spans="1:7" x14ac:dyDescent="0.25">
      <c r="A403">
        <v>2386</v>
      </c>
      <c r="B403" t="s">
        <v>832</v>
      </c>
      <c r="C403" t="s">
        <v>831</v>
      </c>
      <c r="D403">
        <v>32</v>
      </c>
      <c r="E403">
        <v>516</v>
      </c>
      <c r="F403">
        <f t="shared" si="6"/>
        <v>12</v>
      </c>
      <c r="G403" t="str">
        <f>STANDINGS_SV[[#This Row],[League]]&amp;STANDINGS_SV[[#This Row],[Team]]</f>
        <v>$150 Draft Champions Dec 24 1:00 pm Lg.3571JacuzziGeorge</v>
      </c>
    </row>
    <row r="404" spans="1:7" x14ac:dyDescent="0.25">
      <c r="A404">
        <v>2620</v>
      </c>
      <c r="B404" t="s">
        <v>840</v>
      </c>
      <c r="C404" t="s">
        <v>831</v>
      </c>
      <c r="D404">
        <v>22</v>
      </c>
      <c r="E404">
        <v>286</v>
      </c>
      <c r="F404">
        <f t="shared" si="6"/>
        <v>13</v>
      </c>
      <c r="G404" t="str">
        <f>STANDINGS_SV[[#This Row],[League]]&amp;STANDINGS_SV[[#This Row],[Team]]</f>
        <v>$150 Draft Champions Dec 24 1:00 pm Lg.3571BK Mets DC 2</v>
      </c>
    </row>
    <row r="405" spans="1:7" x14ac:dyDescent="0.25">
      <c r="A405">
        <v>2772</v>
      </c>
      <c r="B405" t="s">
        <v>833</v>
      </c>
      <c r="C405" t="s">
        <v>831</v>
      </c>
      <c r="D405">
        <v>12</v>
      </c>
      <c r="E405">
        <v>135</v>
      </c>
      <c r="F405">
        <f t="shared" si="6"/>
        <v>14</v>
      </c>
      <c r="G405" t="str">
        <f>STANDINGS_SV[[#This Row],[League]]&amp;STANDINGS_SV[[#This Row],[Team]]</f>
        <v>$150 Draft Champions Dec 24 1:00 pm Lg.3571Madcow - DC4</v>
      </c>
    </row>
    <row r="406" spans="1:7" x14ac:dyDescent="0.25">
      <c r="A406">
        <v>2813</v>
      </c>
      <c r="B406" t="s">
        <v>53</v>
      </c>
      <c r="C406" t="s">
        <v>831</v>
      </c>
      <c r="D406">
        <v>7</v>
      </c>
      <c r="E406">
        <v>92.5</v>
      </c>
      <c r="F406">
        <f t="shared" si="6"/>
        <v>15</v>
      </c>
      <c r="G406" t="str">
        <f>STANDINGS_SV[[#This Row],[League]]&amp;STANDINGS_SV[[#This Row],[Team]]</f>
        <v>$150 Draft Champions Dec 24 1:00 pm Lg.3571Baseball Furies</v>
      </c>
    </row>
    <row r="407" spans="1:7" x14ac:dyDescent="0.25">
      <c r="A407">
        <v>156</v>
      </c>
      <c r="B407" t="s">
        <v>229</v>
      </c>
      <c r="C407" t="s">
        <v>843</v>
      </c>
      <c r="D407">
        <v>107</v>
      </c>
      <c r="E407">
        <v>2761.5</v>
      </c>
      <c r="F407">
        <f t="shared" si="6"/>
        <v>1</v>
      </c>
      <c r="G407" t="str">
        <f>STANDINGS_SV[[#This Row],[League]]&amp;STANDINGS_SV[[#This Row],[Team]]</f>
        <v>$150 Draft Champions Dec 27 1:00 pm Lg.3572The Minyan</v>
      </c>
    </row>
    <row r="408" spans="1:7" x14ac:dyDescent="0.25">
      <c r="A408">
        <v>203</v>
      </c>
      <c r="B408" t="s">
        <v>846</v>
      </c>
      <c r="C408" t="s">
        <v>843</v>
      </c>
      <c r="D408">
        <v>103</v>
      </c>
      <c r="E408">
        <v>2707.5</v>
      </c>
      <c r="F408">
        <f t="shared" si="6"/>
        <v>2</v>
      </c>
      <c r="G408" t="str">
        <f>STANDINGS_SV[[#This Row],[League]]&amp;STANDINGS_SV[[#This Row],[Team]]</f>
        <v>$150 Draft Champions Dec 27 1:00 pm Lg.3572Tall Timber DC18</v>
      </c>
    </row>
    <row r="409" spans="1:7" x14ac:dyDescent="0.25">
      <c r="A409">
        <v>306</v>
      </c>
      <c r="B409" t="s">
        <v>847</v>
      </c>
      <c r="C409" t="s">
        <v>843</v>
      </c>
      <c r="D409">
        <v>97</v>
      </c>
      <c r="E409">
        <v>2600.5</v>
      </c>
      <c r="F409">
        <f t="shared" si="6"/>
        <v>3</v>
      </c>
      <c r="G409" t="str">
        <f>STANDINGS_SV[[#This Row],[League]]&amp;STANDINGS_SV[[#This Row],[Team]]</f>
        <v>$150 Draft Champions Dec 27 1:00 pm Lg.3572Charger Bar 2</v>
      </c>
    </row>
    <row r="410" spans="1:7" x14ac:dyDescent="0.25">
      <c r="A410">
        <v>329</v>
      </c>
      <c r="B410" t="s">
        <v>17</v>
      </c>
      <c r="C410" t="s">
        <v>843</v>
      </c>
      <c r="D410">
        <v>96</v>
      </c>
      <c r="E410">
        <v>2582</v>
      </c>
      <c r="F410">
        <f t="shared" si="6"/>
        <v>4</v>
      </c>
      <c r="G410" t="str">
        <f>STANDINGS_SV[[#This Row],[League]]&amp;STANDINGS_SV[[#This Row],[Team]]</f>
        <v>$150 Draft Champions Dec 27 1:00 pm Lg.3572Millertime</v>
      </c>
    </row>
    <row r="411" spans="1:7" x14ac:dyDescent="0.25">
      <c r="A411">
        <v>643</v>
      </c>
      <c r="B411" t="s">
        <v>848</v>
      </c>
      <c r="C411" t="s">
        <v>843</v>
      </c>
      <c r="D411">
        <v>84</v>
      </c>
      <c r="E411">
        <v>2284</v>
      </c>
      <c r="F411">
        <f t="shared" si="6"/>
        <v>5</v>
      </c>
      <c r="G411" t="str">
        <f>STANDINGS_SV[[#This Row],[League]]&amp;STANDINGS_SV[[#This Row],[Team]]</f>
        <v>$150 Draft Champions Dec 27 1:00 pm Lg.3572Wild Horse of the Osage</v>
      </c>
    </row>
    <row r="412" spans="1:7" x14ac:dyDescent="0.25">
      <c r="A412">
        <v>695</v>
      </c>
      <c r="B412" t="s">
        <v>186</v>
      </c>
      <c r="C412" t="s">
        <v>843</v>
      </c>
      <c r="D412">
        <v>82</v>
      </c>
      <c r="E412">
        <v>2213</v>
      </c>
      <c r="F412">
        <f t="shared" si="6"/>
        <v>6</v>
      </c>
      <c r="G412" t="str">
        <f>STANDINGS_SV[[#This Row],[League]]&amp;STANDINGS_SV[[#This Row],[Team]]</f>
        <v>$150 Draft Champions Dec 27 1:00 pm Lg.3572LONG GONE</v>
      </c>
    </row>
    <row r="413" spans="1:7" x14ac:dyDescent="0.25">
      <c r="A413">
        <v>1324</v>
      </c>
      <c r="B413" t="s">
        <v>151</v>
      </c>
      <c r="C413" t="s">
        <v>843</v>
      </c>
      <c r="D413">
        <v>64</v>
      </c>
      <c r="E413">
        <v>1602</v>
      </c>
      <c r="F413">
        <f t="shared" si="6"/>
        <v>7</v>
      </c>
      <c r="G413" t="str">
        <f>STANDINGS_SV[[#This Row],[League]]&amp;STANDINGS_SV[[#This Row],[Team]]</f>
        <v>$150 Draft Champions Dec 27 1:00 pm Lg.3572Thing 2</v>
      </c>
    </row>
    <row r="414" spans="1:7" x14ac:dyDescent="0.25">
      <c r="A414">
        <v>1793</v>
      </c>
      <c r="B414" t="s">
        <v>148</v>
      </c>
      <c r="C414" t="s">
        <v>843</v>
      </c>
      <c r="D414">
        <v>51</v>
      </c>
      <c r="E414">
        <v>1117</v>
      </c>
      <c r="F414">
        <f t="shared" si="6"/>
        <v>8</v>
      </c>
      <c r="G414" t="str">
        <f>STANDINGS_SV[[#This Row],[League]]&amp;STANDINGS_SV[[#This Row],[Team]]</f>
        <v>$150 Draft Champions Dec 27 1:00 pm Lg.3572Ocular Keratitis DC1</v>
      </c>
    </row>
    <row r="415" spans="1:7" x14ac:dyDescent="0.25">
      <c r="A415">
        <v>1945</v>
      </c>
      <c r="B415" t="s">
        <v>844</v>
      </c>
      <c r="C415" t="s">
        <v>843</v>
      </c>
      <c r="D415">
        <v>47</v>
      </c>
      <c r="E415">
        <v>970.5</v>
      </c>
      <c r="F415">
        <f t="shared" si="6"/>
        <v>9</v>
      </c>
      <c r="G415" t="str">
        <f>STANDINGS_SV[[#This Row],[League]]&amp;STANDINGS_SV[[#This Row],[Team]]</f>
        <v>$150 Draft Champions Dec 27 1:00 pm Lg.3572Risky Moles</v>
      </c>
    </row>
    <row r="416" spans="1:7" x14ac:dyDescent="0.25">
      <c r="A416">
        <v>2063</v>
      </c>
      <c r="B416" t="s">
        <v>849</v>
      </c>
      <c r="C416" t="s">
        <v>843</v>
      </c>
      <c r="D416">
        <v>43</v>
      </c>
      <c r="E416">
        <v>836</v>
      </c>
      <c r="F416">
        <f t="shared" si="6"/>
        <v>10</v>
      </c>
      <c r="G416" t="str">
        <f>STANDINGS_SV[[#This Row],[League]]&amp;STANDINGS_SV[[#This Row],[Team]]</f>
        <v>$150 Draft Champions Dec 27 1:00 pm Lg.3572Fred Lynn DC18 150</v>
      </c>
    </row>
    <row r="417" spans="1:7" x14ac:dyDescent="0.25">
      <c r="A417">
        <v>2281</v>
      </c>
      <c r="B417" t="s">
        <v>851</v>
      </c>
      <c r="C417" t="s">
        <v>843</v>
      </c>
      <c r="D417">
        <v>36</v>
      </c>
      <c r="E417">
        <v>623</v>
      </c>
      <c r="F417">
        <f t="shared" si="6"/>
        <v>11</v>
      </c>
      <c r="G417" t="str">
        <f>STANDINGS_SV[[#This Row],[League]]&amp;STANDINGS_SV[[#This Row],[Team]]</f>
        <v>$150 Draft Champions Dec 27 1:00 pm Lg.3572Giant Pig</v>
      </c>
    </row>
    <row r="418" spans="1:7" x14ac:dyDescent="0.25">
      <c r="A418">
        <v>2379</v>
      </c>
      <c r="B418" t="s">
        <v>185</v>
      </c>
      <c r="C418" t="s">
        <v>843</v>
      </c>
      <c r="D418">
        <v>32</v>
      </c>
      <c r="E418">
        <v>516</v>
      </c>
      <c r="F418">
        <f t="shared" si="6"/>
        <v>12</v>
      </c>
      <c r="G418" t="str">
        <f>STANDINGS_SV[[#This Row],[League]]&amp;STANDINGS_SV[[#This Row],[Team]]</f>
        <v>$150 Draft Champions Dec 27 1:00 pm Lg.3572Cococrispies</v>
      </c>
    </row>
    <row r="419" spans="1:7" x14ac:dyDescent="0.25">
      <c r="A419">
        <v>2429</v>
      </c>
      <c r="B419" t="s">
        <v>845</v>
      </c>
      <c r="C419" t="s">
        <v>843</v>
      </c>
      <c r="D419">
        <v>31</v>
      </c>
      <c r="E419">
        <v>474.5</v>
      </c>
      <c r="F419">
        <f t="shared" si="6"/>
        <v>13</v>
      </c>
      <c r="G419" t="str">
        <f>STANDINGS_SV[[#This Row],[League]]&amp;STANDINGS_SV[[#This Row],[Team]]</f>
        <v>$150 Draft Champions Dec 27 1:00 pm Lg.3572Dizzy Esasky III</v>
      </c>
    </row>
    <row r="420" spans="1:7" x14ac:dyDescent="0.25">
      <c r="A420">
        <v>2476</v>
      </c>
      <c r="B420" t="s">
        <v>850</v>
      </c>
      <c r="C420" t="s">
        <v>843</v>
      </c>
      <c r="D420">
        <v>30</v>
      </c>
      <c r="E420">
        <v>438</v>
      </c>
      <c r="F420">
        <f t="shared" si="6"/>
        <v>14</v>
      </c>
      <c r="G420" t="str">
        <f>STANDINGS_SV[[#This Row],[League]]&amp;STANDINGS_SV[[#This Row],[Team]]</f>
        <v>$150 Draft Champions Dec 27 1:00 pm Lg.3572Statesboro Blues</v>
      </c>
    </row>
    <row r="421" spans="1:7" x14ac:dyDescent="0.25">
      <c r="A421">
        <v>2577</v>
      </c>
      <c r="B421" t="s">
        <v>127</v>
      </c>
      <c r="C421" t="s">
        <v>843</v>
      </c>
      <c r="D421">
        <v>25</v>
      </c>
      <c r="E421">
        <v>334</v>
      </c>
      <c r="F421">
        <f t="shared" si="6"/>
        <v>15</v>
      </c>
      <c r="G421" t="str">
        <f>STANDINGS_SV[[#This Row],[League]]&amp;STANDINGS_SV[[#This Row],[Team]]</f>
        <v>$150 Draft Champions Dec 27 1:00 pm Lg.3572Just An Old Vet</v>
      </c>
    </row>
    <row r="422" spans="1:7" x14ac:dyDescent="0.25">
      <c r="A422">
        <v>9</v>
      </c>
      <c r="B422" t="s">
        <v>861</v>
      </c>
      <c r="C422" t="s">
        <v>853</v>
      </c>
      <c r="D422">
        <v>137</v>
      </c>
      <c r="E422">
        <v>2902</v>
      </c>
      <c r="F422">
        <f t="shared" si="6"/>
        <v>1</v>
      </c>
      <c r="G422" t="str">
        <f>STANDINGS_SV[[#This Row],[League]]&amp;STANDINGS_SV[[#This Row],[Team]]</f>
        <v>$150 Draft Champions Dec 29 1:00 pm Lg.3574Donnie Ballgame</v>
      </c>
    </row>
    <row r="423" spans="1:7" x14ac:dyDescent="0.25">
      <c r="A423">
        <v>323</v>
      </c>
      <c r="B423" t="s">
        <v>470</v>
      </c>
      <c r="C423" t="s">
        <v>853</v>
      </c>
      <c r="D423">
        <v>96</v>
      </c>
      <c r="E423">
        <v>2582</v>
      </c>
      <c r="F423">
        <f t="shared" si="6"/>
        <v>2</v>
      </c>
      <c r="G423" t="str">
        <f>STANDINGS_SV[[#This Row],[League]]&amp;STANDINGS_SV[[#This Row],[Team]]</f>
        <v>$150 Draft Champions Dec 29 1:00 pm Lg.3574Brickdust</v>
      </c>
    </row>
    <row r="424" spans="1:7" x14ac:dyDescent="0.25">
      <c r="A424">
        <v>692</v>
      </c>
      <c r="B424" t="s">
        <v>331</v>
      </c>
      <c r="C424" t="s">
        <v>853</v>
      </c>
      <c r="D424">
        <v>82</v>
      </c>
      <c r="E424">
        <v>2213</v>
      </c>
      <c r="F424">
        <f t="shared" si="6"/>
        <v>3</v>
      </c>
      <c r="G424" t="str">
        <f>STANDINGS_SV[[#This Row],[League]]&amp;STANDINGS_SV[[#This Row],[Team]]</f>
        <v>$150 Draft Champions Dec 29 1:00 pm Lg.3574Golden Sombreros</v>
      </c>
    </row>
    <row r="425" spans="1:7" x14ac:dyDescent="0.25">
      <c r="A425">
        <v>863</v>
      </c>
      <c r="B425" t="s">
        <v>854</v>
      </c>
      <c r="C425" t="s">
        <v>853</v>
      </c>
      <c r="D425">
        <v>77</v>
      </c>
      <c r="E425">
        <v>2032.5</v>
      </c>
      <c r="F425">
        <f t="shared" si="6"/>
        <v>4</v>
      </c>
      <c r="G425" t="str">
        <f>STANDINGS_SV[[#This Row],[League]]&amp;STANDINGS_SV[[#This Row],[Team]]</f>
        <v>$150 Draft Champions Dec 29 1:00 pm Lg.3574Absolute Truth</v>
      </c>
    </row>
    <row r="426" spans="1:7" x14ac:dyDescent="0.25">
      <c r="A426">
        <v>1261</v>
      </c>
      <c r="B426" t="s">
        <v>154</v>
      </c>
      <c r="C426" t="s">
        <v>853</v>
      </c>
      <c r="D426">
        <v>65</v>
      </c>
      <c r="E426">
        <v>1643</v>
      </c>
      <c r="F426">
        <f t="shared" si="6"/>
        <v>5</v>
      </c>
      <c r="G426" t="str">
        <f>STANDINGS_SV[[#This Row],[League]]&amp;STANDINGS_SV[[#This Row],[Team]]</f>
        <v>$150 Draft Champions Dec 29 1:00 pm Lg.3574GLG20s</v>
      </c>
    </row>
    <row r="427" spans="1:7" x14ac:dyDescent="0.25">
      <c r="A427">
        <v>1548</v>
      </c>
      <c r="B427" t="s">
        <v>855</v>
      </c>
      <c r="C427" t="s">
        <v>853</v>
      </c>
      <c r="D427">
        <v>58</v>
      </c>
      <c r="E427">
        <v>1365</v>
      </c>
      <c r="F427">
        <f t="shared" si="6"/>
        <v>6</v>
      </c>
      <c r="G427" t="str">
        <f>STANDINGS_SV[[#This Row],[League]]&amp;STANDINGS_SV[[#This Row],[Team]]</f>
        <v>$150 Draft Champions Dec 29 1:00 pm Lg.3574McLovin</v>
      </c>
    </row>
    <row r="428" spans="1:7" x14ac:dyDescent="0.25">
      <c r="A428">
        <v>1568</v>
      </c>
      <c r="B428" t="s">
        <v>56</v>
      </c>
      <c r="C428" t="s">
        <v>853</v>
      </c>
      <c r="D428">
        <v>57</v>
      </c>
      <c r="E428">
        <v>1329</v>
      </c>
      <c r="F428">
        <f t="shared" si="6"/>
        <v>7</v>
      </c>
      <c r="G428" t="str">
        <f>STANDINGS_SV[[#This Row],[League]]&amp;STANDINGS_SV[[#This Row],[Team]]</f>
        <v>$150 Draft Champions Dec 29 1:00 pm Lg.3574DOUGHBOYS</v>
      </c>
    </row>
    <row r="429" spans="1:7" x14ac:dyDescent="0.25">
      <c r="A429">
        <v>1599</v>
      </c>
      <c r="B429" t="s">
        <v>52</v>
      </c>
      <c r="C429" t="s">
        <v>853</v>
      </c>
      <c r="D429">
        <v>57</v>
      </c>
      <c r="E429">
        <v>1329</v>
      </c>
      <c r="F429">
        <f t="shared" si="6"/>
        <v>8</v>
      </c>
      <c r="G429" t="str">
        <f>STANDINGS_SV[[#This Row],[League]]&amp;STANDINGS_SV[[#This Row],[Team]]</f>
        <v>$150 Draft Champions Dec 29 1:00 pm Lg.3574Tree Huggers</v>
      </c>
    </row>
    <row r="430" spans="1:7" x14ac:dyDescent="0.25">
      <c r="A430">
        <v>1711</v>
      </c>
      <c r="B430" t="s">
        <v>860</v>
      </c>
      <c r="C430" t="s">
        <v>853</v>
      </c>
      <c r="D430">
        <v>53</v>
      </c>
      <c r="E430">
        <v>1189.5</v>
      </c>
      <c r="F430">
        <f t="shared" si="6"/>
        <v>9</v>
      </c>
      <c r="G430" t="str">
        <f>STANDINGS_SV[[#This Row],[League]]&amp;STANDINGS_SV[[#This Row],[Team]]</f>
        <v>$150 Draft Champions Dec 29 1:00 pm Lg.3574Cultured Hooligan 2</v>
      </c>
    </row>
    <row r="431" spans="1:7" x14ac:dyDescent="0.25">
      <c r="A431">
        <v>1758</v>
      </c>
      <c r="B431" t="s">
        <v>856</v>
      </c>
      <c r="C431" t="s">
        <v>853</v>
      </c>
      <c r="D431">
        <v>52</v>
      </c>
      <c r="E431">
        <v>1154</v>
      </c>
      <c r="F431">
        <f t="shared" si="6"/>
        <v>10</v>
      </c>
      <c r="G431" t="str">
        <f>STANDINGS_SV[[#This Row],[League]]&amp;STANDINGS_SV[[#This Row],[Team]]</f>
        <v>$150 Draft Champions Dec 29 1:00 pm Lg.3574Sunshine Boys</v>
      </c>
    </row>
    <row r="432" spans="1:7" x14ac:dyDescent="0.25">
      <c r="A432">
        <v>1979</v>
      </c>
      <c r="B432" t="s">
        <v>852</v>
      </c>
      <c r="C432" t="s">
        <v>853</v>
      </c>
      <c r="D432">
        <v>46</v>
      </c>
      <c r="E432">
        <v>937</v>
      </c>
      <c r="F432">
        <f t="shared" si="6"/>
        <v>11</v>
      </c>
      <c r="G432" t="str">
        <f>STANDINGS_SV[[#This Row],[League]]&amp;STANDINGS_SV[[#This Row],[Team]]</f>
        <v>$150 Draft Champions Dec 29 1:00 pm Lg.3574Team LeValley 2</v>
      </c>
    </row>
    <row r="433" spans="1:7" x14ac:dyDescent="0.25">
      <c r="A433">
        <v>2032</v>
      </c>
      <c r="B433" t="s">
        <v>17</v>
      </c>
      <c r="C433" t="s">
        <v>853</v>
      </c>
      <c r="D433">
        <v>44</v>
      </c>
      <c r="E433">
        <v>879</v>
      </c>
      <c r="F433">
        <f t="shared" si="6"/>
        <v>12</v>
      </c>
      <c r="G433" t="str">
        <f>STANDINGS_SV[[#This Row],[League]]&amp;STANDINGS_SV[[#This Row],[Team]]</f>
        <v>$150 Draft Champions Dec 29 1:00 pm Lg.3574Millertime</v>
      </c>
    </row>
    <row r="434" spans="1:7" x14ac:dyDescent="0.25">
      <c r="A434">
        <v>2189</v>
      </c>
      <c r="B434" t="s">
        <v>857</v>
      </c>
      <c r="C434" t="s">
        <v>853</v>
      </c>
      <c r="D434">
        <v>40</v>
      </c>
      <c r="E434">
        <v>738</v>
      </c>
      <c r="F434">
        <f t="shared" si="6"/>
        <v>13</v>
      </c>
      <c r="G434" t="str">
        <f>STANDINGS_SV[[#This Row],[League]]&amp;STANDINGS_SV[[#This Row],[Team]]</f>
        <v>$150 Draft Champions Dec 29 1:00 pm Lg.3574Vida's Blues 1</v>
      </c>
    </row>
    <row r="435" spans="1:7" x14ac:dyDescent="0.25">
      <c r="A435">
        <v>2706</v>
      </c>
      <c r="B435" t="s">
        <v>859</v>
      </c>
      <c r="C435" t="s">
        <v>853</v>
      </c>
      <c r="D435">
        <v>17</v>
      </c>
      <c r="E435">
        <v>208.5</v>
      </c>
      <c r="F435">
        <f t="shared" si="6"/>
        <v>14</v>
      </c>
      <c r="G435" t="str">
        <f>STANDINGS_SV[[#This Row],[League]]&amp;STANDINGS_SV[[#This Row],[Team]]</f>
        <v>$150 Draft Champions Dec 29 1:00 pm Lg.3574Team Floyd I</v>
      </c>
    </row>
    <row r="436" spans="1:7" x14ac:dyDescent="0.25">
      <c r="A436">
        <v>2754</v>
      </c>
      <c r="B436" t="s">
        <v>858</v>
      </c>
      <c r="C436" t="s">
        <v>853</v>
      </c>
      <c r="D436">
        <v>14</v>
      </c>
      <c r="E436">
        <v>161.5</v>
      </c>
      <c r="F436">
        <f t="shared" si="6"/>
        <v>15</v>
      </c>
      <c r="G436" t="str">
        <f>STANDINGS_SV[[#This Row],[League]]&amp;STANDINGS_SV[[#This Row],[Team]]</f>
        <v>$150 Draft Champions Dec 29 1:00 pm Lg.3574The Olson Boys</v>
      </c>
    </row>
    <row r="437" spans="1:7" x14ac:dyDescent="0.25">
      <c r="A437">
        <v>113</v>
      </c>
      <c r="B437" t="s">
        <v>27</v>
      </c>
      <c r="C437" t="s">
        <v>863</v>
      </c>
      <c r="D437">
        <v>111</v>
      </c>
      <c r="E437">
        <v>2800.5</v>
      </c>
      <c r="F437">
        <f t="shared" si="6"/>
        <v>1</v>
      </c>
      <c r="G437" t="str">
        <f>STANDINGS_SV[[#This Row],[League]]&amp;STANDINGS_SV[[#This Row],[Team]]</f>
        <v>$150 Draft Champions Dec 30 1:00 pm Lg.3575Team Brady</v>
      </c>
    </row>
    <row r="438" spans="1:7" x14ac:dyDescent="0.25">
      <c r="A438">
        <v>223</v>
      </c>
      <c r="B438" t="s">
        <v>731</v>
      </c>
      <c r="C438" t="s">
        <v>863</v>
      </c>
      <c r="D438">
        <v>102</v>
      </c>
      <c r="E438">
        <v>2692.5</v>
      </c>
      <c r="F438">
        <f t="shared" si="6"/>
        <v>2</v>
      </c>
      <c r="G438" t="str">
        <f>STANDINGS_SV[[#This Row],[League]]&amp;STANDINGS_SV[[#This Row],[Team]]</f>
        <v>$150 Draft Champions Dec 30 1:00 pm Lg.3575Team Owens</v>
      </c>
    </row>
    <row r="439" spans="1:7" x14ac:dyDescent="0.25">
      <c r="A439">
        <v>340</v>
      </c>
      <c r="B439" t="s">
        <v>480</v>
      </c>
      <c r="C439" t="s">
        <v>863</v>
      </c>
      <c r="D439">
        <v>95</v>
      </c>
      <c r="E439">
        <v>2561</v>
      </c>
      <c r="F439">
        <f t="shared" si="6"/>
        <v>3</v>
      </c>
      <c r="G439" t="str">
        <f>STANDINGS_SV[[#This Row],[League]]&amp;STANDINGS_SV[[#This Row],[Team]]</f>
        <v>$150 Draft Champions Dec 30 1:00 pm Lg.3575Boys of Summer</v>
      </c>
    </row>
    <row r="440" spans="1:7" x14ac:dyDescent="0.25">
      <c r="A440">
        <v>723</v>
      </c>
      <c r="B440" t="s">
        <v>134</v>
      </c>
      <c r="C440" t="s">
        <v>863</v>
      </c>
      <c r="D440">
        <v>81</v>
      </c>
      <c r="E440">
        <v>2182</v>
      </c>
      <c r="F440">
        <f t="shared" si="6"/>
        <v>4</v>
      </c>
      <c r="G440" t="str">
        <f>STANDINGS_SV[[#This Row],[League]]&amp;STANDINGS_SV[[#This Row],[Team]]</f>
        <v>$150 Draft Champions Dec 30 1:00 pm Lg.3575Forest Hills Fiends</v>
      </c>
    </row>
    <row r="441" spans="1:7" x14ac:dyDescent="0.25">
      <c r="A441">
        <v>1222</v>
      </c>
      <c r="B441" t="s">
        <v>864</v>
      </c>
      <c r="C441" t="s">
        <v>863</v>
      </c>
      <c r="D441">
        <v>66</v>
      </c>
      <c r="E441">
        <v>1682.5</v>
      </c>
      <c r="F441">
        <f t="shared" si="6"/>
        <v>5</v>
      </c>
      <c r="G441" t="str">
        <f>STANDINGS_SV[[#This Row],[League]]&amp;STANDINGS_SV[[#This Row],[Team]]</f>
        <v>$150 Draft Champions Dec 30 1:00 pm Lg.3575Hungry Dogs Hunt Best</v>
      </c>
    </row>
    <row r="442" spans="1:7" x14ac:dyDescent="0.25">
      <c r="A442">
        <v>1368</v>
      </c>
      <c r="B442" t="s">
        <v>871</v>
      </c>
      <c r="C442" t="s">
        <v>863</v>
      </c>
      <c r="D442">
        <v>63</v>
      </c>
      <c r="E442">
        <v>1559</v>
      </c>
      <c r="F442">
        <f t="shared" si="6"/>
        <v>6</v>
      </c>
      <c r="G442" t="str">
        <f>STANDINGS_SV[[#This Row],[League]]&amp;STANDINGS_SV[[#This Row],[Team]]</f>
        <v>$150 Draft Champions Dec 30 1:00 pm Lg.3575Unlisted</v>
      </c>
    </row>
    <row r="443" spans="1:7" x14ac:dyDescent="0.25">
      <c r="A443">
        <v>1466</v>
      </c>
      <c r="B443" t="s">
        <v>862</v>
      </c>
      <c r="C443" t="s">
        <v>863</v>
      </c>
      <c r="D443">
        <v>60</v>
      </c>
      <c r="E443">
        <v>1432</v>
      </c>
      <c r="F443">
        <f t="shared" si="6"/>
        <v>7</v>
      </c>
      <c r="G443" t="str">
        <f>STANDINGS_SV[[#This Row],[League]]&amp;STANDINGS_SV[[#This Row],[Team]]</f>
        <v>$150 Draft Champions Dec 30 1:00 pm Lg.3575Booyah Baseball</v>
      </c>
    </row>
    <row r="444" spans="1:7" x14ac:dyDescent="0.25">
      <c r="A444">
        <v>1537</v>
      </c>
      <c r="B444" t="s">
        <v>494</v>
      </c>
      <c r="C444" t="s">
        <v>863</v>
      </c>
      <c r="D444">
        <v>58</v>
      </c>
      <c r="E444">
        <v>1365</v>
      </c>
      <c r="F444">
        <f t="shared" si="6"/>
        <v>8</v>
      </c>
      <c r="G444" t="str">
        <f>STANDINGS_SV[[#This Row],[League]]&amp;STANDINGS_SV[[#This Row],[Team]]</f>
        <v>$150 Draft Champions Dec 30 1:00 pm Lg.3575Corleone</v>
      </c>
    </row>
    <row r="445" spans="1:7" x14ac:dyDescent="0.25">
      <c r="A445">
        <v>1661</v>
      </c>
      <c r="B445" t="s">
        <v>870</v>
      </c>
      <c r="C445" t="s">
        <v>863</v>
      </c>
      <c r="D445">
        <v>55</v>
      </c>
      <c r="E445">
        <v>1265</v>
      </c>
      <c r="F445">
        <f t="shared" si="6"/>
        <v>9</v>
      </c>
      <c r="G445" t="str">
        <f>STANDINGS_SV[[#This Row],[League]]&amp;STANDINGS_SV[[#This Row],[Team]]</f>
        <v>$150 Draft Champions Dec 30 1:00 pm Lg.3575The Achievers - DC 3</v>
      </c>
    </row>
    <row r="446" spans="1:7" x14ac:dyDescent="0.25">
      <c r="A446">
        <v>1819</v>
      </c>
      <c r="B446" t="s">
        <v>865</v>
      </c>
      <c r="C446" t="s">
        <v>863</v>
      </c>
      <c r="D446">
        <v>50</v>
      </c>
      <c r="E446">
        <v>1083</v>
      </c>
      <c r="F446">
        <f t="shared" si="6"/>
        <v>10</v>
      </c>
      <c r="G446" t="str">
        <f>STANDINGS_SV[[#This Row],[League]]&amp;STANDINGS_SV[[#This Row],[Team]]</f>
        <v>$150 Draft Champions Dec 30 1:00 pm Lg.3575Golden Bozos</v>
      </c>
    </row>
    <row r="447" spans="1:7" x14ac:dyDescent="0.25">
      <c r="A447">
        <v>2194</v>
      </c>
      <c r="B447" t="s">
        <v>866</v>
      </c>
      <c r="C447" t="s">
        <v>863</v>
      </c>
      <c r="D447">
        <v>39</v>
      </c>
      <c r="E447">
        <v>708</v>
      </c>
      <c r="F447">
        <f t="shared" si="6"/>
        <v>11</v>
      </c>
      <c r="G447" t="str">
        <f>STANDINGS_SV[[#This Row],[League]]&amp;STANDINGS_SV[[#This Row],[Team]]</f>
        <v>$150 Draft Champions Dec 30 1:00 pm Lg.3575Caseycausingchaos</v>
      </c>
    </row>
    <row r="448" spans="1:7" x14ac:dyDescent="0.25">
      <c r="A448">
        <v>2237</v>
      </c>
      <c r="B448" t="s">
        <v>508</v>
      </c>
      <c r="C448" t="s">
        <v>863</v>
      </c>
      <c r="D448">
        <v>38</v>
      </c>
      <c r="E448">
        <v>680.5</v>
      </c>
      <c r="F448">
        <f t="shared" si="6"/>
        <v>12</v>
      </c>
      <c r="G448" t="str">
        <f>STANDINGS_SV[[#This Row],[League]]&amp;STANDINGS_SV[[#This Row],[Team]]</f>
        <v>$150 Draft Champions Dec 30 1:00 pm Lg.3575Team Robinson</v>
      </c>
    </row>
    <row r="449" spans="1:7" x14ac:dyDescent="0.25">
      <c r="A449">
        <v>2241</v>
      </c>
      <c r="B449" t="s">
        <v>868</v>
      </c>
      <c r="C449" t="s">
        <v>863</v>
      </c>
      <c r="D449">
        <v>38</v>
      </c>
      <c r="E449">
        <v>680.5</v>
      </c>
      <c r="F449">
        <f t="shared" si="6"/>
        <v>13</v>
      </c>
      <c r="G449" t="str">
        <f>STANDINGS_SV[[#This Row],[League]]&amp;STANDINGS_SV[[#This Row],[Team]]</f>
        <v>$150 Draft Champions Dec 30 1:00 pm Lg.3575Up in Smoke</v>
      </c>
    </row>
    <row r="450" spans="1:7" x14ac:dyDescent="0.25">
      <c r="A450">
        <v>2332</v>
      </c>
      <c r="B450" t="s">
        <v>869</v>
      </c>
      <c r="C450" t="s">
        <v>863</v>
      </c>
      <c r="D450">
        <v>35</v>
      </c>
      <c r="E450">
        <v>594</v>
      </c>
      <c r="F450">
        <f t="shared" si="6"/>
        <v>14</v>
      </c>
      <c r="G450" t="str">
        <f>STANDINGS_SV[[#This Row],[League]]&amp;STANDINGS_SV[[#This Row],[Team]]</f>
        <v>$150 Draft Champions Dec 30 1:00 pm Lg.3575Tommy Boy</v>
      </c>
    </row>
    <row r="451" spans="1:7" x14ac:dyDescent="0.25">
      <c r="A451">
        <v>2447</v>
      </c>
      <c r="B451" t="s">
        <v>867</v>
      </c>
      <c r="C451" t="s">
        <v>863</v>
      </c>
      <c r="D451">
        <v>31</v>
      </c>
      <c r="E451">
        <v>474.5</v>
      </c>
      <c r="F451">
        <f t="shared" ref="F451:F514" si="7">IF(C451=C450,F450+1,1)</f>
        <v>15</v>
      </c>
      <c r="G451" t="str">
        <f>STANDINGS_SV[[#This Row],[League]]&amp;STANDINGS_SV[[#This Row],[Team]]</f>
        <v>$150 Draft Champions Dec 30 1:00 pm Lg.3575SauceBoy</v>
      </c>
    </row>
    <row r="452" spans="1:7" x14ac:dyDescent="0.25">
      <c r="A452">
        <v>125</v>
      </c>
      <c r="B452" t="s">
        <v>32</v>
      </c>
      <c r="C452" t="s">
        <v>873</v>
      </c>
      <c r="D452">
        <v>110</v>
      </c>
      <c r="E452">
        <v>2789.5</v>
      </c>
      <c r="F452">
        <f t="shared" si="7"/>
        <v>1</v>
      </c>
      <c r="G452" t="str">
        <f>STANDINGS_SV[[#This Row],[League]]&amp;STANDINGS_SV[[#This Row],[Team]]</f>
        <v>$150 Draft Champions Express Feb 12 8:00 pm Lg.3692Team enfield</v>
      </c>
    </row>
    <row r="453" spans="1:7" x14ac:dyDescent="0.25">
      <c r="A453">
        <v>327</v>
      </c>
      <c r="B453" t="s">
        <v>878</v>
      </c>
      <c r="C453" t="s">
        <v>873</v>
      </c>
      <c r="D453">
        <v>96</v>
      </c>
      <c r="E453">
        <v>2582</v>
      </c>
      <c r="F453">
        <f t="shared" si="7"/>
        <v>2</v>
      </c>
      <c r="G453" t="str">
        <f>STANDINGS_SV[[#This Row],[League]]&amp;STANDINGS_SV[[#This Row],[Team]]</f>
        <v>$150 Draft Champions Express Feb 12 8:00 pm Lg.3692Les Brown</v>
      </c>
    </row>
    <row r="454" spans="1:7" x14ac:dyDescent="0.25">
      <c r="A454">
        <v>728</v>
      </c>
      <c r="B454" t="s">
        <v>882</v>
      </c>
      <c r="C454" t="s">
        <v>873</v>
      </c>
      <c r="D454">
        <v>81</v>
      </c>
      <c r="E454">
        <v>2182</v>
      </c>
      <c r="F454">
        <f t="shared" si="7"/>
        <v>3</v>
      </c>
      <c r="G454" t="str">
        <f>STANDINGS_SV[[#This Row],[League]]&amp;STANDINGS_SV[[#This Row],[Team]]</f>
        <v>$150 Draft Champions Express Feb 12 8:00 pm Lg.3692Macaroon</v>
      </c>
    </row>
    <row r="455" spans="1:7" x14ac:dyDescent="0.25">
      <c r="A455">
        <v>840</v>
      </c>
      <c r="B455" t="s">
        <v>874</v>
      </c>
      <c r="C455" t="s">
        <v>873</v>
      </c>
      <c r="D455">
        <v>78</v>
      </c>
      <c r="E455">
        <v>2067.5</v>
      </c>
      <c r="F455">
        <f t="shared" si="7"/>
        <v>4</v>
      </c>
      <c r="G455" t="str">
        <f>STANDINGS_SV[[#This Row],[League]]&amp;STANDINGS_SV[[#This Row],[Team]]</f>
        <v>$150 Draft Champions Express Feb 12 8:00 pm Lg.3692Lollygaggers DC2</v>
      </c>
    </row>
    <row r="456" spans="1:7" x14ac:dyDescent="0.25">
      <c r="A456">
        <v>1017</v>
      </c>
      <c r="B456" t="s">
        <v>877</v>
      </c>
      <c r="C456" t="s">
        <v>873</v>
      </c>
      <c r="D456">
        <v>72</v>
      </c>
      <c r="E456">
        <v>1879</v>
      </c>
      <c r="F456">
        <f t="shared" si="7"/>
        <v>5</v>
      </c>
      <c r="G456" t="str">
        <f>STANDINGS_SV[[#This Row],[League]]&amp;STANDINGS_SV[[#This Row],[Team]]</f>
        <v>$150 Draft Champions Express Feb 12 8:00 pm Lg.36925 - the Hazel Charlies</v>
      </c>
    </row>
    <row r="457" spans="1:7" x14ac:dyDescent="0.25">
      <c r="A457">
        <v>1096</v>
      </c>
      <c r="B457" t="s">
        <v>880</v>
      </c>
      <c r="C457" t="s">
        <v>873</v>
      </c>
      <c r="D457">
        <v>70</v>
      </c>
      <c r="E457">
        <v>1816</v>
      </c>
      <c r="F457">
        <f t="shared" si="7"/>
        <v>6</v>
      </c>
      <c r="G457" t="str">
        <f>STANDINGS_SV[[#This Row],[League]]&amp;STANDINGS_SV[[#This Row],[Team]]</f>
        <v>$150 Draft Champions Express Feb 12 8:00 pm Lg.3692Profloop4</v>
      </c>
    </row>
    <row r="458" spans="1:7" x14ac:dyDescent="0.25">
      <c r="A458">
        <v>1174</v>
      </c>
      <c r="B458" t="s">
        <v>879</v>
      </c>
      <c r="C458" t="s">
        <v>873</v>
      </c>
      <c r="D458">
        <v>68</v>
      </c>
      <c r="E458">
        <v>1746.5</v>
      </c>
      <c r="F458">
        <f t="shared" si="7"/>
        <v>7</v>
      </c>
      <c r="G458" t="str">
        <f>STANDINGS_SV[[#This Row],[League]]&amp;STANDINGS_SV[[#This Row],[Team]]</f>
        <v>$150 Draft Champions Express Feb 12 8:00 pm Lg.3692Team Kuberski2</v>
      </c>
    </row>
    <row r="459" spans="1:7" x14ac:dyDescent="0.25">
      <c r="A459">
        <v>1212</v>
      </c>
      <c r="B459" t="s">
        <v>37</v>
      </c>
      <c r="C459" t="s">
        <v>873</v>
      </c>
      <c r="D459">
        <v>66</v>
      </c>
      <c r="E459">
        <v>1682.5</v>
      </c>
      <c r="F459">
        <f t="shared" si="7"/>
        <v>8</v>
      </c>
      <c r="G459" t="str">
        <f>STANDINGS_SV[[#This Row],[League]]&amp;STANDINGS_SV[[#This Row],[Team]]</f>
        <v>$150 Draft Champions Express Feb 12 8:00 pm Lg.3692Bread Zeppelin</v>
      </c>
    </row>
    <row r="460" spans="1:7" x14ac:dyDescent="0.25">
      <c r="A460">
        <v>1361</v>
      </c>
      <c r="B460" t="s">
        <v>7</v>
      </c>
      <c r="C460" t="s">
        <v>873</v>
      </c>
      <c r="D460">
        <v>63</v>
      </c>
      <c r="E460">
        <v>1559</v>
      </c>
      <c r="F460">
        <f t="shared" si="7"/>
        <v>9</v>
      </c>
      <c r="G460" t="str">
        <f>STANDINGS_SV[[#This Row],[League]]&amp;STANDINGS_SV[[#This Row],[Team]]</f>
        <v>$150 Draft Champions Express Feb 12 8:00 pm Lg.3692Team Miller</v>
      </c>
    </row>
    <row r="461" spans="1:7" x14ac:dyDescent="0.25">
      <c r="A461">
        <v>1692</v>
      </c>
      <c r="B461" t="s">
        <v>438</v>
      </c>
      <c r="C461" t="s">
        <v>873</v>
      </c>
      <c r="D461">
        <v>54</v>
      </c>
      <c r="E461">
        <v>1226.5</v>
      </c>
      <c r="F461">
        <f t="shared" si="7"/>
        <v>10</v>
      </c>
      <c r="G461" t="str">
        <f>STANDINGS_SV[[#This Row],[League]]&amp;STANDINGS_SV[[#This Row],[Team]]</f>
        <v>$150 Draft Champions Express Feb 12 8:00 pm Lg.3692Surrender Dorothy! (4)</v>
      </c>
    </row>
    <row r="462" spans="1:7" x14ac:dyDescent="0.25">
      <c r="A462">
        <v>2098</v>
      </c>
      <c r="B462" t="s">
        <v>875</v>
      </c>
      <c r="C462" t="s">
        <v>873</v>
      </c>
      <c r="D462">
        <v>43</v>
      </c>
      <c r="E462">
        <v>836</v>
      </c>
      <c r="F462">
        <f t="shared" si="7"/>
        <v>11</v>
      </c>
      <c r="G462" t="str">
        <f>STANDINGS_SV[[#This Row],[League]]&amp;STANDINGS_SV[[#This Row],[Team]]</f>
        <v>$150 Draft Champions Express Feb 12 8:00 pm Lg.3692Trouble will find me</v>
      </c>
    </row>
    <row r="463" spans="1:7" x14ac:dyDescent="0.25">
      <c r="A463">
        <v>2233</v>
      </c>
      <c r="B463" t="s">
        <v>881</v>
      </c>
      <c r="C463" t="s">
        <v>873</v>
      </c>
      <c r="D463">
        <v>38</v>
      </c>
      <c r="E463">
        <v>680.5</v>
      </c>
      <c r="F463">
        <f t="shared" si="7"/>
        <v>12</v>
      </c>
      <c r="G463" t="str">
        <f>STANDINGS_SV[[#This Row],[League]]&amp;STANDINGS_SV[[#This Row],[Team]]</f>
        <v>$150 Draft Champions Express Feb 12 8:00 pm Lg.3692Strange Brew Crew</v>
      </c>
    </row>
    <row r="464" spans="1:7" x14ac:dyDescent="0.25">
      <c r="A464">
        <v>2236</v>
      </c>
      <c r="B464" t="s">
        <v>169</v>
      </c>
      <c r="C464" t="s">
        <v>873</v>
      </c>
      <c r="D464">
        <v>38</v>
      </c>
      <c r="E464">
        <v>680.5</v>
      </c>
      <c r="F464">
        <f t="shared" si="7"/>
        <v>13</v>
      </c>
      <c r="G464" t="str">
        <f>STANDINGS_SV[[#This Row],[League]]&amp;STANDINGS_SV[[#This Row],[Team]]</f>
        <v>$150 Draft Champions Express Feb 12 8:00 pm Lg.3692Team Malsch</v>
      </c>
    </row>
    <row r="465" spans="1:7" x14ac:dyDescent="0.25">
      <c r="A465">
        <v>2357</v>
      </c>
      <c r="B465" t="s">
        <v>872</v>
      </c>
      <c r="C465" t="s">
        <v>873</v>
      </c>
      <c r="D465">
        <v>33</v>
      </c>
      <c r="E465">
        <v>548</v>
      </c>
      <c r="F465">
        <f t="shared" si="7"/>
        <v>14</v>
      </c>
      <c r="G465" t="str">
        <f>STANDINGS_SV[[#This Row],[League]]&amp;STANDINGS_SV[[#This Row],[Team]]</f>
        <v>$150 Draft Champions Express Feb 12 8:00 pm Lg.3692Grant1</v>
      </c>
    </row>
    <row r="466" spans="1:7" x14ac:dyDescent="0.25">
      <c r="A466">
        <v>2903</v>
      </c>
      <c r="B466" t="s">
        <v>876</v>
      </c>
      <c r="C466" t="s">
        <v>873</v>
      </c>
      <c r="D466">
        <v>0</v>
      </c>
      <c r="E466">
        <v>13</v>
      </c>
      <c r="F466">
        <f t="shared" si="7"/>
        <v>15</v>
      </c>
      <c r="G466" t="str">
        <f>STANDINGS_SV[[#This Row],[League]]&amp;STANDINGS_SV[[#This Row],[Team]]</f>
        <v>$150 Draft Champions Express Feb 12 8:00 pm Lg.3692Team Larimer</v>
      </c>
    </row>
    <row r="467" spans="1:7" x14ac:dyDescent="0.25">
      <c r="A467">
        <v>339</v>
      </c>
      <c r="B467" t="s">
        <v>891</v>
      </c>
      <c r="C467" t="s">
        <v>884</v>
      </c>
      <c r="D467">
        <v>95</v>
      </c>
      <c r="E467">
        <v>2561</v>
      </c>
      <c r="F467">
        <f t="shared" si="7"/>
        <v>1</v>
      </c>
      <c r="G467" t="str">
        <f>STANDINGS_SV[[#This Row],[League]]&amp;STANDINGS_SV[[#This Row],[Team]]</f>
        <v>$150 Draft Champions Express Feb 14 7:00 pm Lg.3707Art of the Rifle</v>
      </c>
    </row>
    <row r="468" spans="1:7" x14ac:dyDescent="0.25">
      <c r="A468">
        <v>380</v>
      </c>
      <c r="B468" t="s">
        <v>32</v>
      </c>
      <c r="C468" t="s">
        <v>884</v>
      </c>
      <c r="D468">
        <v>94</v>
      </c>
      <c r="E468">
        <v>2537.5</v>
      </c>
      <c r="F468">
        <f t="shared" si="7"/>
        <v>2</v>
      </c>
      <c r="G468" t="str">
        <f>STANDINGS_SV[[#This Row],[League]]&amp;STANDINGS_SV[[#This Row],[Team]]</f>
        <v>$150 Draft Champions Express Feb 14 7:00 pm Lg.3707Team enfield</v>
      </c>
    </row>
    <row r="469" spans="1:7" x14ac:dyDescent="0.25">
      <c r="A469">
        <v>660</v>
      </c>
      <c r="B469" t="s">
        <v>883</v>
      </c>
      <c r="C469" t="s">
        <v>884</v>
      </c>
      <c r="D469">
        <v>83</v>
      </c>
      <c r="E469">
        <v>2248</v>
      </c>
      <c r="F469">
        <f t="shared" si="7"/>
        <v>3</v>
      </c>
      <c r="G469" t="str">
        <f>STANDINGS_SV[[#This Row],[League]]&amp;STANDINGS_SV[[#This Row],[Team]]</f>
        <v>$150 Draft Champions Express Feb 14 7:00 pm Lg.3707Out of Gas</v>
      </c>
    </row>
    <row r="470" spans="1:7" x14ac:dyDescent="0.25">
      <c r="A470">
        <v>806</v>
      </c>
      <c r="B470" t="s">
        <v>887</v>
      </c>
      <c r="C470" t="s">
        <v>884</v>
      </c>
      <c r="D470">
        <v>79</v>
      </c>
      <c r="E470">
        <v>2103</v>
      </c>
      <c r="F470">
        <f t="shared" si="7"/>
        <v>4</v>
      </c>
      <c r="G470" t="str">
        <f>STANDINGS_SV[[#This Row],[League]]&amp;STANDINGS_SV[[#This Row],[Team]]</f>
        <v>$150 Draft Champions Express Feb 14 7:00 pm Lg.3707Nomads</v>
      </c>
    </row>
    <row r="471" spans="1:7" x14ac:dyDescent="0.25">
      <c r="A471">
        <v>1040</v>
      </c>
      <c r="B471" t="s">
        <v>128</v>
      </c>
      <c r="C471" t="s">
        <v>884</v>
      </c>
      <c r="D471">
        <v>72</v>
      </c>
      <c r="E471">
        <v>1879</v>
      </c>
      <c r="F471">
        <f t="shared" si="7"/>
        <v>5</v>
      </c>
      <c r="G471" t="str">
        <f>STANDINGS_SV[[#This Row],[League]]&amp;STANDINGS_SV[[#This Row],[Team]]</f>
        <v>$150 Draft Champions Express Feb 14 7:00 pm Lg.3707Team Boelkens</v>
      </c>
    </row>
    <row r="472" spans="1:7" x14ac:dyDescent="0.25">
      <c r="A472">
        <v>1202</v>
      </c>
      <c r="B472" t="s">
        <v>98</v>
      </c>
      <c r="C472" t="s">
        <v>884</v>
      </c>
      <c r="D472">
        <v>67</v>
      </c>
      <c r="E472">
        <v>1716.5</v>
      </c>
      <c r="F472">
        <f t="shared" si="7"/>
        <v>6</v>
      </c>
      <c r="G472" t="str">
        <f>STANDINGS_SV[[#This Row],[League]]&amp;STANDINGS_SV[[#This Row],[Team]]</f>
        <v>$150 Draft Champions Express Feb 14 7:00 pm Lg.3707Team Ward</v>
      </c>
    </row>
    <row r="473" spans="1:7" x14ac:dyDescent="0.25">
      <c r="A473">
        <v>1367</v>
      </c>
      <c r="B473" t="s">
        <v>890</v>
      </c>
      <c r="C473" t="s">
        <v>884</v>
      </c>
      <c r="D473">
        <v>63</v>
      </c>
      <c r="E473">
        <v>1559</v>
      </c>
      <c r="F473">
        <f t="shared" si="7"/>
        <v>7</v>
      </c>
      <c r="G473" t="str">
        <f>STANDINGS_SV[[#This Row],[League]]&amp;STANDINGS_SV[[#This Row],[Team]]</f>
        <v>$150 Draft Champions Express Feb 14 7:00 pm Lg.3707To Kill a Marlon Byrd</v>
      </c>
    </row>
    <row r="474" spans="1:7" x14ac:dyDescent="0.25">
      <c r="A474">
        <v>1374</v>
      </c>
      <c r="B474" t="s">
        <v>885</v>
      </c>
      <c r="C474" t="s">
        <v>884</v>
      </c>
      <c r="D474">
        <v>62</v>
      </c>
      <c r="E474">
        <v>1513.5</v>
      </c>
      <c r="F474">
        <f t="shared" si="7"/>
        <v>8</v>
      </c>
      <c r="G474" t="str">
        <f>STANDINGS_SV[[#This Row],[League]]&amp;STANDINGS_SV[[#This Row],[Team]]</f>
        <v>$150 Draft Champions Express Feb 14 7:00 pm Lg.37076 -The Justice Berrys C</v>
      </c>
    </row>
    <row r="475" spans="1:7" x14ac:dyDescent="0.25">
      <c r="A475">
        <v>1427</v>
      </c>
      <c r="B475" t="s">
        <v>888</v>
      </c>
      <c r="C475" t="s">
        <v>884</v>
      </c>
      <c r="D475">
        <v>61</v>
      </c>
      <c r="E475">
        <v>1469.5</v>
      </c>
      <c r="F475">
        <f t="shared" si="7"/>
        <v>9</v>
      </c>
      <c r="G475" t="str">
        <f>STANDINGS_SV[[#This Row],[League]]&amp;STANDINGS_SV[[#This Row],[Team]]</f>
        <v>$150 Draft Champions Express Feb 14 7:00 pm Lg.3707Blue Sam</v>
      </c>
    </row>
    <row r="476" spans="1:7" x14ac:dyDescent="0.25">
      <c r="A476">
        <v>1550</v>
      </c>
      <c r="B476" t="s">
        <v>892</v>
      </c>
      <c r="C476" t="s">
        <v>884</v>
      </c>
      <c r="D476">
        <v>58</v>
      </c>
      <c r="E476">
        <v>1365</v>
      </c>
      <c r="F476">
        <f t="shared" si="7"/>
        <v>10</v>
      </c>
      <c r="G476" t="str">
        <f>STANDINGS_SV[[#This Row],[League]]&amp;STANDINGS_SV[[#This Row],[Team]]</f>
        <v>$150 Draft Champions Express Feb 14 7:00 pm Lg.3707Moz Boyz 14</v>
      </c>
    </row>
    <row r="477" spans="1:7" x14ac:dyDescent="0.25">
      <c r="A477">
        <v>1662</v>
      </c>
      <c r="B477" t="s">
        <v>886</v>
      </c>
      <c r="C477" t="s">
        <v>884</v>
      </c>
      <c r="D477">
        <v>55</v>
      </c>
      <c r="E477">
        <v>1265</v>
      </c>
      <c r="F477">
        <f t="shared" si="7"/>
        <v>11</v>
      </c>
      <c r="G477" t="str">
        <f>STANDINGS_SV[[#This Row],[League]]&amp;STANDINGS_SV[[#This Row],[Team]]</f>
        <v>$150 Draft Champions Express Feb 14 7:00 pm Lg.3707The Broward Bullies</v>
      </c>
    </row>
    <row r="478" spans="1:7" x14ac:dyDescent="0.25">
      <c r="A478">
        <v>1915</v>
      </c>
      <c r="B478" t="s">
        <v>889</v>
      </c>
      <c r="C478" t="s">
        <v>884</v>
      </c>
      <c r="D478">
        <v>48</v>
      </c>
      <c r="E478">
        <v>1008.5</v>
      </c>
      <c r="F478">
        <f t="shared" si="7"/>
        <v>12</v>
      </c>
      <c r="G478" t="str">
        <f>STANDINGS_SV[[#This Row],[League]]&amp;STANDINGS_SV[[#This Row],[Team]]</f>
        <v>$150 Draft Champions Express Feb 14 7:00 pm Lg.3707Team Thompson</v>
      </c>
    </row>
    <row r="479" spans="1:7" x14ac:dyDescent="0.25">
      <c r="A479">
        <v>2307</v>
      </c>
      <c r="B479" t="s">
        <v>512</v>
      </c>
      <c r="C479" t="s">
        <v>884</v>
      </c>
      <c r="D479">
        <v>35</v>
      </c>
      <c r="E479">
        <v>594</v>
      </c>
      <c r="F479">
        <f t="shared" si="7"/>
        <v>13</v>
      </c>
      <c r="G479" t="str">
        <f>STANDINGS_SV[[#This Row],[League]]&amp;STANDINGS_SV[[#This Row],[Team]]</f>
        <v>$150 Draft Champions Express Feb 14 7:00 pm Lg.3707Enter Sandman</v>
      </c>
    </row>
    <row r="480" spans="1:7" x14ac:dyDescent="0.25">
      <c r="A480">
        <v>2479</v>
      </c>
      <c r="B480" t="s">
        <v>584</v>
      </c>
      <c r="C480" t="s">
        <v>884</v>
      </c>
      <c r="D480">
        <v>30</v>
      </c>
      <c r="E480">
        <v>438</v>
      </c>
      <c r="F480">
        <f t="shared" si="7"/>
        <v>14</v>
      </c>
      <c r="G480" t="str">
        <f>STANDINGS_SV[[#This Row],[League]]&amp;STANDINGS_SV[[#This Row],[Team]]</f>
        <v>$150 Draft Champions Express Feb 14 7:00 pm Lg.3707Team Hughes</v>
      </c>
    </row>
    <row r="481" spans="1:7" x14ac:dyDescent="0.25">
      <c r="A481">
        <v>2522</v>
      </c>
      <c r="B481" t="s">
        <v>107</v>
      </c>
      <c r="C481" t="s">
        <v>884</v>
      </c>
      <c r="D481">
        <v>28</v>
      </c>
      <c r="E481">
        <v>395</v>
      </c>
      <c r="F481">
        <f t="shared" si="7"/>
        <v>15</v>
      </c>
      <c r="G481" t="str">
        <f>STANDINGS_SV[[#This Row],[League]]&amp;STANDINGS_SV[[#This Row],[Team]]</f>
        <v>$150 Draft Champions Express Feb 14 7:00 pm Lg.3707Team Scott</v>
      </c>
    </row>
    <row r="482" spans="1:7" x14ac:dyDescent="0.25">
      <c r="A482">
        <v>247</v>
      </c>
      <c r="B482" t="s">
        <v>901</v>
      </c>
      <c r="C482" t="s">
        <v>893</v>
      </c>
      <c r="D482">
        <v>101</v>
      </c>
      <c r="E482">
        <v>2674</v>
      </c>
      <c r="F482">
        <f t="shared" si="7"/>
        <v>1</v>
      </c>
      <c r="G482" t="str">
        <f>STANDINGS_SV[[#This Row],[League]]&amp;STANDINGS_SV[[#This Row],[Team]]</f>
        <v>$150 Draft Champions Express Feb 19 8:00 pm Lg.3733brother</v>
      </c>
    </row>
    <row r="483" spans="1:7" x14ac:dyDescent="0.25">
      <c r="A483">
        <v>396</v>
      </c>
      <c r="B483" t="s">
        <v>192</v>
      </c>
      <c r="C483" t="s">
        <v>893</v>
      </c>
      <c r="D483">
        <v>93</v>
      </c>
      <c r="E483">
        <v>2514.5</v>
      </c>
      <c r="F483">
        <f t="shared" si="7"/>
        <v>2</v>
      </c>
      <c r="G483" t="str">
        <f>STANDINGS_SV[[#This Row],[League]]&amp;STANDINGS_SV[[#This Row],[Team]]</f>
        <v>$150 Draft Champions Express Feb 19 8:00 pm Lg.3733Spike Curve</v>
      </c>
    </row>
    <row r="484" spans="1:7" x14ac:dyDescent="0.25">
      <c r="A484">
        <v>409</v>
      </c>
      <c r="B484" t="s">
        <v>900</v>
      </c>
      <c r="C484" t="s">
        <v>893</v>
      </c>
      <c r="D484">
        <v>92</v>
      </c>
      <c r="E484">
        <v>2494.5</v>
      </c>
      <c r="F484">
        <f t="shared" si="7"/>
        <v>3</v>
      </c>
      <c r="G484" t="str">
        <f>STANDINGS_SV[[#This Row],[League]]&amp;STANDINGS_SV[[#This Row],[Team]]</f>
        <v>$150 Draft Champions Express Feb 19 8:00 pm Lg.3733BOSCH DC2</v>
      </c>
    </row>
    <row r="485" spans="1:7" x14ac:dyDescent="0.25">
      <c r="A485">
        <v>700</v>
      </c>
      <c r="B485" t="s">
        <v>130</v>
      </c>
      <c r="C485" t="s">
        <v>893</v>
      </c>
      <c r="D485">
        <v>82</v>
      </c>
      <c r="E485">
        <v>2213</v>
      </c>
      <c r="F485">
        <f t="shared" si="7"/>
        <v>4</v>
      </c>
      <c r="G485" t="str">
        <f>STANDINGS_SV[[#This Row],[League]]&amp;STANDINGS_SV[[#This Row],[Team]]</f>
        <v>$150 Draft Champions Express Feb 19 8:00 pm Lg.3733PTPers</v>
      </c>
    </row>
    <row r="486" spans="1:7" x14ac:dyDescent="0.25">
      <c r="A486">
        <v>873</v>
      </c>
      <c r="B486" t="s">
        <v>894</v>
      </c>
      <c r="C486" t="s">
        <v>893</v>
      </c>
      <c r="D486">
        <v>77</v>
      </c>
      <c r="E486">
        <v>2032.5</v>
      </c>
      <c r="F486">
        <f t="shared" si="7"/>
        <v>5</v>
      </c>
      <c r="G486" t="str">
        <f>STANDINGS_SV[[#This Row],[League]]&amp;STANDINGS_SV[[#This Row],[Team]]</f>
        <v>$150 Draft Champions Express Feb 19 8:00 pm Lg.3733Mary Ann's Hammocks</v>
      </c>
    </row>
    <row r="487" spans="1:7" x14ac:dyDescent="0.25">
      <c r="A487">
        <v>950</v>
      </c>
      <c r="B487" t="s">
        <v>896</v>
      </c>
      <c r="C487" t="s">
        <v>893</v>
      </c>
      <c r="D487">
        <v>75</v>
      </c>
      <c r="E487">
        <v>1968</v>
      </c>
      <c r="F487">
        <f t="shared" si="7"/>
        <v>6</v>
      </c>
      <c r="G487" t="str">
        <f>STANDINGS_SV[[#This Row],[League]]&amp;STANDINGS_SV[[#This Row],[Team]]</f>
        <v>$150 Draft Champions Express Feb 19 8:00 pm Lg.3733Team Sellers</v>
      </c>
    </row>
    <row r="488" spans="1:7" x14ac:dyDescent="0.25">
      <c r="A488">
        <v>1037</v>
      </c>
      <c r="B488" t="s">
        <v>903</v>
      </c>
      <c r="C488" t="s">
        <v>893</v>
      </c>
      <c r="D488">
        <v>72</v>
      </c>
      <c r="E488">
        <v>1879</v>
      </c>
      <c r="F488">
        <f t="shared" si="7"/>
        <v>7</v>
      </c>
      <c r="G488" t="str">
        <f>STANDINGS_SV[[#This Row],[League]]&amp;STANDINGS_SV[[#This Row],[Team]]</f>
        <v>$150 Draft Champions Express Feb 19 8:00 pm Lg.3733Sack No Chips</v>
      </c>
    </row>
    <row r="489" spans="1:7" x14ac:dyDescent="0.25">
      <c r="A489">
        <v>1398</v>
      </c>
      <c r="B489" t="s">
        <v>899</v>
      </c>
      <c r="C489" t="s">
        <v>893</v>
      </c>
      <c r="D489">
        <v>62</v>
      </c>
      <c r="E489">
        <v>1513.5</v>
      </c>
      <c r="F489">
        <f t="shared" si="7"/>
        <v>8</v>
      </c>
      <c r="G489" t="str">
        <f>STANDINGS_SV[[#This Row],[League]]&amp;STANDINGS_SV[[#This Row],[Team]]</f>
        <v>$150 Draft Champions Express Feb 19 8:00 pm Lg.3733Roth1</v>
      </c>
    </row>
    <row r="490" spans="1:7" x14ac:dyDescent="0.25">
      <c r="A490">
        <v>1575</v>
      </c>
      <c r="B490" t="s">
        <v>897</v>
      </c>
      <c r="C490" t="s">
        <v>893</v>
      </c>
      <c r="D490">
        <v>57</v>
      </c>
      <c r="E490">
        <v>1329</v>
      </c>
      <c r="F490">
        <f t="shared" si="7"/>
        <v>9</v>
      </c>
      <c r="G490" t="str">
        <f>STANDINGS_SV[[#This Row],[League]]&amp;STANDINGS_SV[[#This Row],[Team]]</f>
        <v>$150 Draft Champions Express Feb 19 8:00 pm Lg.3733Heyward no Lackey</v>
      </c>
    </row>
    <row r="491" spans="1:7" x14ac:dyDescent="0.25">
      <c r="A491">
        <v>1683</v>
      </c>
      <c r="B491" t="s">
        <v>905</v>
      </c>
      <c r="C491" t="s">
        <v>893</v>
      </c>
      <c r="D491">
        <v>54</v>
      </c>
      <c r="E491">
        <v>1226.5</v>
      </c>
      <c r="F491">
        <f t="shared" si="7"/>
        <v>10</v>
      </c>
      <c r="G491" t="str">
        <f>STANDINGS_SV[[#This Row],[League]]&amp;STANDINGS_SV[[#This Row],[Team]]</f>
        <v>$150 Draft Champions Express Feb 19 8:00 pm Lg.3733LONG ISLAND DONS</v>
      </c>
    </row>
    <row r="492" spans="1:7" x14ac:dyDescent="0.25">
      <c r="A492">
        <v>2153</v>
      </c>
      <c r="B492" t="s">
        <v>895</v>
      </c>
      <c r="C492" t="s">
        <v>893</v>
      </c>
      <c r="D492">
        <v>41</v>
      </c>
      <c r="E492">
        <v>772.5</v>
      </c>
      <c r="F492">
        <f t="shared" si="7"/>
        <v>11</v>
      </c>
      <c r="G492" t="str">
        <f>STANDINGS_SV[[#This Row],[League]]&amp;STANDINGS_SV[[#This Row],[Team]]</f>
        <v>$150 Draft Champions Express Feb 19 8:00 pm Lg.3733Thru Fosters Eyes</v>
      </c>
    </row>
    <row r="493" spans="1:7" x14ac:dyDescent="0.25">
      <c r="A493">
        <v>2171</v>
      </c>
      <c r="B493" t="s">
        <v>904</v>
      </c>
      <c r="C493" t="s">
        <v>893</v>
      </c>
      <c r="D493">
        <v>40</v>
      </c>
      <c r="E493">
        <v>738</v>
      </c>
      <c r="F493">
        <f t="shared" si="7"/>
        <v>12</v>
      </c>
      <c r="G493" t="str">
        <f>STANDINGS_SV[[#This Row],[League]]&amp;STANDINGS_SV[[#This Row],[Team]]</f>
        <v>$150 Draft Champions Express Feb 19 8:00 pm Lg.3733Lunatic Fringe DC</v>
      </c>
    </row>
    <row r="494" spans="1:7" x14ac:dyDescent="0.25">
      <c r="A494">
        <v>2547</v>
      </c>
      <c r="B494" t="s">
        <v>902</v>
      </c>
      <c r="C494" t="s">
        <v>893</v>
      </c>
      <c r="D494">
        <v>26</v>
      </c>
      <c r="E494">
        <v>354</v>
      </c>
      <c r="F494">
        <f t="shared" si="7"/>
        <v>13</v>
      </c>
      <c r="G494" t="str">
        <f>STANDINGS_SV[[#This Row],[League]]&amp;STANDINGS_SV[[#This Row],[Team]]</f>
        <v>$150 Draft Champions Express Feb 19 8:00 pm Lg.37334 - The Hazel Charlies 1000</v>
      </c>
    </row>
    <row r="495" spans="1:7" x14ac:dyDescent="0.25">
      <c r="A495">
        <v>2571</v>
      </c>
      <c r="B495" t="s">
        <v>37</v>
      </c>
      <c r="C495" t="s">
        <v>893</v>
      </c>
      <c r="D495">
        <v>25</v>
      </c>
      <c r="E495">
        <v>334</v>
      </c>
      <c r="F495">
        <f t="shared" si="7"/>
        <v>14</v>
      </c>
      <c r="G495" t="str">
        <f>STANDINGS_SV[[#This Row],[League]]&amp;STANDINGS_SV[[#This Row],[Team]]</f>
        <v>$150 Draft Champions Express Feb 19 8:00 pm Lg.3733Bread Zeppelin</v>
      </c>
    </row>
    <row r="496" spans="1:7" x14ac:dyDescent="0.25">
      <c r="A496">
        <v>2805</v>
      </c>
      <c r="B496" t="s">
        <v>898</v>
      </c>
      <c r="C496" t="s">
        <v>893</v>
      </c>
      <c r="D496">
        <v>9</v>
      </c>
      <c r="E496">
        <v>107.5</v>
      </c>
      <c r="F496">
        <f t="shared" si="7"/>
        <v>15</v>
      </c>
      <c r="G496" t="str">
        <f>STANDINGS_SV[[#This Row],[League]]&amp;STANDINGS_SV[[#This Row],[Team]]</f>
        <v>$150 Draft Champions Express Feb 19 8:00 pm Lg.3733Team Asaro</v>
      </c>
    </row>
    <row r="497" spans="1:7" x14ac:dyDescent="0.25">
      <c r="A497">
        <v>255</v>
      </c>
      <c r="B497" t="s">
        <v>916</v>
      </c>
      <c r="C497" t="s">
        <v>907</v>
      </c>
      <c r="D497">
        <v>100</v>
      </c>
      <c r="E497">
        <v>2655.5</v>
      </c>
      <c r="F497">
        <f t="shared" si="7"/>
        <v>1</v>
      </c>
      <c r="G497" t="str">
        <f>STANDINGS_SV[[#This Row],[League]]&amp;STANDINGS_SV[[#This Row],[Team]]</f>
        <v>$150 Draft Champions Express Feb 21 7:00 pm Lg.3746Panning for Goldschmidt</v>
      </c>
    </row>
    <row r="498" spans="1:7" x14ac:dyDescent="0.25">
      <c r="A498">
        <v>325</v>
      </c>
      <c r="B498" t="s">
        <v>909</v>
      </c>
      <c r="C498" t="s">
        <v>907</v>
      </c>
      <c r="D498">
        <v>96</v>
      </c>
      <c r="E498">
        <v>2582</v>
      </c>
      <c r="F498">
        <f t="shared" si="7"/>
        <v>2</v>
      </c>
      <c r="G498" t="str">
        <f>STANDINGS_SV[[#This Row],[League]]&amp;STANDINGS_SV[[#This Row],[Team]]</f>
        <v>$150 Draft Champions Express Feb 21 7:00 pm Lg.3746Diamond Cutters</v>
      </c>
    </row>
    <row r="499" spans="1:7" x14ac:dyDescent="0.25">
      <c r="A499">
        <v>507</v>
      </c>
      <c r="B499" t="s">
        <v>912</v>
      </c>
      <c r="C499" t="s">
        <v>907</v>
      </c>
      <c r="D499">
        <v>88</v>
      </c>
      <c r="E499">
        <v>2396</v>
      </c>
      <c r="F499">
        <f t="shared" si="7"/>
        <v>3</v>
      </c>
      <c r="G499" t="str">
        <f>STANDINGS_SV[[#This Row],[League]]&amp;STANDINGS_SV[[#This Row],[Team]]</f>
        <v>$150 Draft Champions Express Feb 21 7:00 pm Lg.3746BIG RED MACHINE</v>
      </c>
    </row>
    <row r="500" spans="1:7" x14ac:dyDescent="0.25">
      <c r="A500">
        <v>578</v>
      </c>
      <c r="B500" t="s">
        <v>917</v>
      </c>
      <c r="C500" t="s">
        <v>907</v>
      </c>
      <c r="D500">
        <v>85</v>
      </c>
      <c r="E500">
        <v>2319.5</v>
      </c>
      <c r="F500">
        <f t="shared" si="7"/>
        <v>4</v>
      </c>
      <c r="G500" t="str">
        <f>STANDINGS_SV[[#This Row],[League]]&amp;STANDINGS_SV[[#This Row],[Team]]</f>
        <v>$150 Draft Champions Express Feb 21 7:00 pm Lg.3746BOSCH DC3</v>
      </c>
    </row>
    <row r="501" spans="1:7" x14ac:dyDescent="0.25">
      <c r="A501">
        <v>715</v>
      </c>
      <c r="B501" t="s">
        <v>914</v>
      </c>
      <c r="C501" t="s">
        <v>907</v>
      </c>
      <c r="D501">
        <v>82</v>
      </c>
      <c r="E501">
        <v>2213</v>
      </c>
      <c r="F501">
        <f t="shared" si="7"/>
        <v>5</v>
      </c>
      <c r="G501" t="str">
        <f>STANDINGS_SV[[#This Row],[League]]&amp;STANDINGS_SV[[#This Row],[Team]]</f>
        <v>$150 Draft Champions Express Feb 21 7:00 pm Lg.3746Wiffle 102</v>
      </c>
    </row>
    <row r="502" spans="1:7" x14ac:dyDescent="0.25">
      <c r="A502">
        <v>804</v>
      </c>
      <c r="B502" t="s">
        <v>186</v>
      </c>
      <c r="C502" t="s">
        <v>907</v>
      </c>
      <c r="D502">
        <v>79</v>
      </c>
      <c r="E502">
        <v>2103</v>
      </c>
      <c r="F502">
        <f t="shared" si="7"/>
        <v>6</v>
      </c>
      <c r="G502" t="str">
        <f>STANDINGS_SV[[#This Row],[League]]&amp;STANDINGS_SV[[#This Row],[Team]]</f>
        <v>$150 Draft Champions Express Feb 21 7:00 pm Lg.3746LONG GONE</v>
      </c>
    </row>
    <row r="503" spans="1:7" x14ac:dyDescent="0.25">
      <c r="A503">
        <v>881</v>
      </c>
      <c r="B503" t="s">
        <v>913</v>
      </c>
      <c r="C503" t="s">
        <v>907</v>
      </c>
      <c r="D503">
        <v>77</v>
      </c>
      <c r="E503">
        <v>2032.5</v>
      </c>
      <c r="F503">
        <f t="shared" si="7"/>
        <v>7</v>
      </c>
      <c r="G503" t="str">
        <f>STANDINGS_SV[[#This Row],[League]]&amp;STANDINGS_SV[[#This Row],[Team]]</f>
        <v>$150 Draft Champions Express Feb 21 7:00 pm Lg.3746Rocky Mountain High</v>
      </c>
    </row>
    <row r="504" spans="1:7" x14ac:dyDescent="0.25">
      <c r="A504">
        <v>1123</v>
      </c>
      <c r="B504" t="s">
        <v>906</v>
      </c>
      <c r="C504" t="s">
        <v>907</v>
      </c>
      <c r="D504">
        <v>69</v>
      </c>
      <c r="E504">
        <v>1782</v>
      </c>
      <c r="F504">
        <f t="shared" si="7"/>
        <v>8</v>
      </c>
      <c r="G504" t="str">
        <f>STANDINGS_SV[[#This Row],[League]]&amp;STANDINGS_SV[[#This Row],[Team]]</f>
        <v>$150 Draft Champions Express Feb 21 7:00 pm Lg.3746Hulk SMASH</v>
      </c>
    </row>
    <row r="505" spans="1:7" x14ac:dyDescent="0.25">
      <c r="A505">
        <v>1896</v>
      </c>
      <c r="B505" t="s">
        <v>146</v>
      </c>
      <c r="C505" t="s">
        <v>907</v>
      </c>
      <c r="D505">
        <v>48</v>
      </c>
      <c r="E505">
        <v>1008.5</v>
      </c>
      <c r="F505">
        <f t="shared" si="7"/>
        <v>9</v>
      </c>
      <c r="G505" t="str">
        <f>STANDINGS_SV[[#This Row],[League]]&amp;STANDINGS_SV[[#This Row],[Team]]</f>
        <v>$150 Draft Champions Express Feb 21 7:00 pm Lg.3746Las Vegas Blvd IV</v>
      </c>
    </row>
    <row r="506" spans="1:7" x14ac:dyDescent="0.25">
      <c r="A506">
        <v>1965</v>
      </c>
      <c r="B506" t="s">
        <v>910</v>
      </c>
      <c r="C506" t="s">
        <v>907</v>
      </c>
      <c r="D506">
        <v>46</v>
      </c>
      <c r="E506">
        <v>937</v>
      </c>
      <c r="F506">
        <f t="shared" si="7"/>
        <v>10</v>
      </c>
      <c r="G506" t="str">
        <f>STANDINGS_SV[[#This Row],[League]]&amp;STANDINGS_SV[[#This Row],[Team]]</f>
        <v>$150 Draft Champions Express Feb 21 7:00 pm Lg.3746Carrasco Sauce</v>
      </c>
    </row>
    <row r="507" spans="1:7" x14ac:dyDescent="0.25">
      <c r="A507">
        <v>2388</v>
      </c>
      <c r="B507" t="s">
        <v>911</v>
      </c>
      <c r="C507" t="s">
        <v>907</v>
      </c>
      <c r="D507">
        <v>32</v>
      </c>
      <c r="E507">
        <v>516</v>
      </c>
      <c r="F507">
        <f t="shared" si="7"/>
        <v>11</v>
      </c>
      <c r="G507" t="str">
        <f>STANDINGS_SV[[#This Row],[League]]&amp;STANDINGS_SV[[#This Row],[Team]]</f>
        <v>$150 Draft Champions Express Feb 21 7:00 pm Lg.3746Lady Rainicorn</v>
      </c>
    </row>
    <row r="508" spans="1:7" x14ac:dyDescent="0.25">
      <c r="A508">
        <v>2501</v>
      </c>
      <c r="B508" t="s">
        <v>918</v>
      </c>
      <c r="C508" t="s">
        <v>907</v>
      </c>
      <c r="D508">
        <v>29</v>
      </c>
      <c r="E508">
        <v>414.5</v>
      </c>
      <c r="F508">
        <f t="shared" si="7"/>
        <v>12</v>
      </c>
      <c r="G508" t="str">
        <f>STANDINGS_SV[[#This Row],[League]]&amp;STANDINGS_SV[[#This Row],[Team]]</f>
        <v>$150 Draft Champions Express Feb 21 7:00 pm Lg.3746Team Carlone</v>
      </c>
    </row>
    <row r="509" spans="1:7" x14ac:dyDescent="0.25">
      <c r="A509">
        <v>2511</v>
      </c>
      <c r="B509" t="s">
        <v>915</v>
      </c>
      <c r="C509" t="s">
        <v>907</v>
      </c>
      <c r="D509">
        <v>28</v>
      </c>
      <c r="E509">
        <v>395</v>
      </c>
      <c r="F509">
        <f t="shared" si="7"/>
        <v>13</v>
      </c>
      <c r="G509" t="str">
        <f>STANDINGS_SV[[#This Row],[League]]&amp;STANDINGS_SV[[#This Row],[Team]]</f>
        <v>$150 Draft Champions Express Feb 21 7:00 pm Lg.3746Data City Cache Hogs</v>
      </c>
    </row>
    <row r="510" spans="1:7" x14ac:dyDescent="0.25">
      <c r="A510">
        <v>2807</v>
      </c>
      <c r="B510" t="s">
        <v>908</v>
      </c>
      <c r="C510" t="s">
        <v>907</v>
      </c>
      <c r="D510">
        <v>9</v>
      </c>
      <c r="E510">
        <v>107.5</v>
      </c>
      <c r="F510">
        <f t="shared" si="7"/>
        <v>14</v>
      </c>
      <c r="G510" t="str">
        <f>STANDINGS_SV[[#This Row],[League]]&amp;STANDINGS_SV[[#This Row],[Team]]</f>
        <v>$150 Draft Champions Express Feb 21 7:00 pm Lg.3746esh dc2</v>
      </c>
    </row>
    <row r="511" spans="1:7" x14ac:dyDescent="0.25">
      <c r="A511">
        <v>2834</v>
      </c>
      <c r="B511" t="s">
        <v>88</v>
      </c>
      <c r="C511" t="s">
        <v>907</v>
      </c>
      <c r="D511">
        <v>5</v>
      </c>
      <c r="E511">
        <v>78.5</v>
      </c>
      <c r="F511">
        <f t="shared" si="7"/>
        <v>15</v>
      </c>
      <c r="G511" t="str">
        <f>STANDINGS_SV[[#This Row],[League]]&amp;STANDINGS_SV[[#This Row],[Team]]</f>
        <v>$150 Draft Champions Express Feb 21 7:00 pm Lg.3746Team Pellegrini</v>
      </c>
    </row>
    <row r="512" spans="1:7" x14ac:dyDescent="0.25">
      <c r="A512">
        <v>26</v>
      </c>
      <c r="B512" t="s">
        <v>347</v>
      </c>
      <c r="C512" t="s">
        <v>920</v>
      </c>
      <c r="D512">
        <v>126</v>
      </c>
      <c r="E512">
        <v>2883.5</v>
      </c>
      <c r="F512">
        <f t="shared" si="7"/>
        <v>1</v>
      </c>
      <c r="G512" t="str">
        <f>STANDINGS_SV[[#This Row],[League]]&amp;STANDINGS_SV[[#This Row],[Team]]</f>
        <v>$150 Draft Champions Express Feb 26 8:00 pm Lg.3774Plati-puses</v>
      </c>
    </row>
    <row r="513" spans="1:7" x14ac:dyDescent="0.25">
      <c r="A513">
        <v>78</v>
      </c>
      <c r="B513" t="s">
        <v>928</v>
      </c>
      <c r="C513" t="s">
        <v>920</v>
      </c>
      <c r="D513">
        <v>116</v>
      </c>
      <c r="E513">
        <v>2832</v>
      </c>
      <c r="F513">
        <f t="shared" si="7"/>
        <v>2</v>
      </c>
      <c r="G513" t="str">
        <f>STANDINGS_SV[[#This Row],[League]]&amp;STANDINGS_SV[[#This Row],[Team]]</f>
        <v>$150 Draft Champions Express Feb 26 8:00 pm Lg.3774Hosers</v>
      </c>
    </row>
    <row r="514" spans="1:7" x14ac:dyDescent="0.25">
      <c r="A514">
        <v>80</v>
      </c>
      <c r="B514" t="s">
        <v>924</v>
      </c>
      <c r="C514" t="s">
        <v>920</v>
      </c>
      <c r="D514">
        <v>116</v>
      </c>
      <c r="E514">
        <v>2832</v>
      </c>
      <c r="F514">
        <f t="shared" si="7"/>
        <v>3</v>
      </c>
      <c r="G514" t="str">
        <f>STANDINGS_SV[[#This Row],[League]]&amp;STANDINGS_SV[[#This Row],[Team]]</f>
        <v>$150 Draft Champions Express Feb 26 8:00 pm Lg.3774Team McRae</v>
      </c>
    </row>
    <row r="515" spans="1:7" x14ac:dyDescent="0.25">
      <c r="A515">
        <v>216</v>
      </c>
      <c r="B515" t="s">
        <v>927</v>
      </c>
      <c r="C515" t="s">
        <v>920</v>
      </c>
      <c r="D515">
        <v>102</v>
      </c>
      <c r="E515">
        <v>2692.5</v>
      </c>
      <c r="F515">
        <f t="shared" ref="F515:F578" si="8">IF(C515=C514,F514+1,1)</f>
        <v>4</v>
      </c>
      <c r="G515" t="str">
        <f>STANDINGS_SV[[#This Row],[League]]&amp;STANDINGS_SV[[#This Row],[Team]]</f>
        <v>$150 Draft Champions Express Feb 26 8:00 pm Lg.3774Ks Galore</v>
      </c>
    </row>
    <row r="516" spans="1:7" x14ac:dyDescent="0.25">
      <c r="A516">
        <v>357</v>
      </c>
      <c r="B516" t="s">
        <v>458</v>
      </c>
      <c r="C516" t="s">
        <v>920</v>
      </c>
      <c r="D516">
        <v>95</v>
      </c>
      <c r="E516">
        <v>2561</v>
      </c>
      <c r="F516">
        <f t="shared" si="8"/>
        <v>5</v>
      </c>
      <c r="G516" t="str">
        <f>STANDINGS_SV[[#This Row],[League]]&amp;STANDINGS_SV[[#This Row],[Team]]</f>
        <v>$150 Draft Champions Express Feb 26 8:00 pm Lg.3774Team Chandar</v>
      </c>
    </row>
    <row r="517" spans="1:7" x14ac:dyDescent="0.25">
      <c r="A517">
        <v>740</v>
      </c>
      <c r="B517" t="s">
        <v>925</v>
      </c>
      <c r="C517" t="s">
        <v>920</v>
      </c>
      <c r="D517">
        <v>81</v>
      </c>
      <c r="E517">
        <v>2182</v>
      </c>
      <c r="F517">
        <f t="shared" si="8"/>
        <v>6</v>
      </c>
      <c r="G517" t="str">
        <f>STANDINGS_SV[[#This Row],[League]]&amp;STANDINGS_SV[[#This Row],[Team]]</f>
        <v>$150 Draft Champions Express Feb 26 8:00 pm Lg.3774The Hypetrain to Loserville</v>
      </c>
    </row>
    <row r="518" spans="1:7" x14ac:dyDescent="0.25">
      <c r="A518">
        <v>1460</v>
      </c>
      <c r="B518" t="s">
        <v>919</v>
      </c>
      <c r="C518" t="s">
        <v>920</v>
      </c>
      <c r="D518">
        <v>61</v>
      </c>
      <c r="E518">
        <v>1469.5</v>
      </c>
      <c r="F518">
        <f t="shared" si="8"/>
        <v>7</v>
      </c>
      <c r="G518" t="str">
        <f>STANDINGS_SV[[#This Row],[League]]&amp;STANDINGS_SV[[#This Row],[Team]]</f>
        <v>$150 Draft Champions Express Feb 26 8:00 pm Lg.3774Thieves and Liars</v>
      </c>
    </row>
    <row r="519" spans="1:7" x14ac:dyDescent="0.25">
      <c r="A519">
        <v>1685</v>
      </c>
      <c r="B519" t="s">
        <v>921</v>
      </c>
      <c r="C519" t="s">
        <v>920</v>
      </c>
      <c r="D519">
        <v>54</v>
      </c>
      <c r="E519">
        <v>1226.5</v>
      </c>
      <c r="F519">
        <f t="shared" si="8"/>
        <v>8</v>
      </c>
      <c r="G519" t="str">
        <f>STANDINGS_SV[[#This Row],[League]]&amp;STANDINGS_SV[[#This Row],[Team]]</f>
        <v>$150 Draft Champions Express Feb 26 8:00 pm Lg.3774MPG16B</v>
      </c>
    </row>
    <row r="520" spans="1:7" x14ac:dyDescent="0.25">
      <c r="A520">
        <v>1872</v>
      </c>
      <c r="B520" t="s">
        <v>76</v>
      </c>
      <c r="C520" t="s">
        <v>920</v>
      </c>
      <c r="D520">
        <v>49</v>
      </c>
      <c r="E520">
        <v>1047</v>
      </c>
      <c r="F520">
        <f t="shared" si="8"/>
        <v>9</v>
      </c>
      <c r="G520" t="str">
        <f>STANDINGS_SV[[#This Row],[League]]&amp;STANDINGS_SV[[#This Row],[Team]]</f>
        <v>$150 Draft Champions Express Feb 26 8:00 pm Lg.3774Team Peterson</v>
      </c>
    </row>
    <row r="521" spans="1:7" x14ac:dyDescent="0.25">
      <c r="A521">
        <v>2208</v>
      </c>
      <c r="B521" t="s">
        <v>929</v>
      </c>
      <c r="C521" t="s">
        <v>920</v>
      </c>
      <c r="D521">
        <v>39</v>
      </c>
      <c r="E521">
        <v>708</v>
      </c>
      <c r="F521">
        <f t="shared" si="8"/>
        <v>10</v>
      </c>
      <c r="G521" t="str">
        <f>STANDINGS_SV[[#This Row],[League]]&amp;STANDINGS_SV[[#This Row],[Team]]</f>
        <v>$150 Draft Champions Express Feb 26 8:00 pm Lg.3774TEAM SUCK</v>
      </c>
    </row>
    <row r="522" spans="1:7" x14ac:dyDescent="0.25">
      <c r="A522">
        <v>2612</v>
      </c>
      <c r="B522" t="s">
        <v>922</v>
      </c>
      <c r="C522" t="s">
        <v>920</v>
      </c>
      <c r="D522">
        <v>23</v>
      </c>
      <c r="E522">
        <v>300.5</v>
      </c>
      <c r="F522">
        <f t="shared" si="8"/>
        <v>11</v>
      </c>
      <c r="G522" t="str">
        <f>STANDINGS_SV[[#This Row],[League]]&amp;STANDINGS_SV[[#This Row],[Team]]</f>
        <v>$150 Draft Champions Express Feb 26 8:00 pm Lg.3774Rayn Man</v>
      </c>
    </row>
    <row r="523" spans="1:7" x14ac:dyDescent="0.25">
      <c r="A523">
        <v>2634</v>
      </c>
      <c r="B523" t="s">
        <v>930</v>
      </c>
      <c r="C523" t="s">
        <v>920</v>
      </c>
      <c r="D523">
        <v>21</v>
      </c>
      <c r="E523">
        <v>275.5</v>
      </c>
      <c r="F523">
        <f t="shared" si="8"/>
        <v>12</v>
      </c>
      <c r="G523" t="str">
        <f>STANDINGS_SV[[#This Row],[League]]&amp;STANDINGS_SV[[#This Row],[Team]]</f>
        <v>$150 Draft Champions Express Feb 26 8:00 pm Lg.3774Duda Where's My Car?</v>
      </c>
    </row>
    <row r="524" spans="1:7" x14ac:dyDescent="0.25">
      <c r="A524">
        <v>2659</v>
      </c>
      <c r="B524" t="s">
        <v>923</v>
      </c>
      <c r="C524" t="s">
        <v>920</v>
      </c>
      <c r="D524">
        <v>19</v>
      </c>
      <c r="E524">
        <v>244.5</v>
      </c>
      <c r="F524">
        <f t="shared" si="8"/>
        <v>13</v>
      </c>
      <c r="G524" t="str">
        <f>STANDINGS_SV[[#This Row],[League]]&amp;STANDINGS_SV[[#This Row],[Team]]</f>
        <v>$150 Draft Champions Express Feb 26 8:00 pm Lg.3774Bad News Bears</v>
      </c>
    </row>
    <row r="525" spans="1:7" x14ac:dyDescent="0.25">
      <c r="A525">
        <v>2717</v>
      </c>
      <c r="B525" t="s">
        <v>926</v>
      </c>
      <c r="C525" t="s">
        <v>920</v>
      </c>
      <c r="D525">
        <v>16</v>
      </c>
      <c r="E525">
        <v>194.5</v>
      </c>
      <c r="F525">
        <f t="shared" si="8"/>
        <v>14</v>
      </c>
      <c r="G525" t="str">
        <f>STANDINGS_SV[[#This Row],[League]]&amp;STANDINGS_SV[[#This Row],[Team]]</f>
        <v>$150 Draft Champions Express Feb 26 8:00 pm Lg.3774SEMPER FI 12</v>
      </c>
    </row>
    <row r="526" spans="1:7" x14ac:dyDescent="0.25">
      <c r="A526">
        <v>2736</v>
      </c>
      <c r="B526" t="s">
        <v>412</v>
      </c>
      <c r="C526" t="s">
        <v>920</v>
      </c>
      <c r="D526">
        <v>15</v>
      </c>
      <c r="E526">
        <v>178</v>
      </c>
      <c r="F526">
        <f t="shared" si="8"/>
        <v>15</v>
      </c>
      <c r="G526" t="str">
        <f>STANDINGS_SV[[#This Row],[League]]&amp;STANDINGS_SV[[#This Row],[Team]]</f>
        <v>$150 Draft Champions Express Feb 26 8:00 pm Lg.3774Team Koerner</v>
      </c>
    </row>
    <row r="527" spans="1:7" x14ac:dyDescent="0.25">
      <c r="A527">
        <v>102</v>
      </c>
      <c r="B527" t="s">
        <v>941</v>
      </c>
      <c r="C527" t="s">
        <v>932</v>
      </c>
      <c r="D527">
        <v>112</v>
      </c>
      <c r="E527">
        <v>2807.5</v>
      </c>
      <c r="F527">
        <f t="shared" si="8"/>
        <v>1</v>
      </c>
      <c r="G527" t="str">
        <f>STANDINGS_SV[[#This Row],[League]]&amp;STANDINGS_SV[[#This Row],[Team]]</f>
        <v>$150 Draft Champions Express Feb 28 7:00 pm Lg.3755Starfishmn 0228X</v>
      </c>
    </row>
    <row r="528" spans="1:7" x14ac:dyDescent="0.25">
      <c r="A528">
        <v>155</v>
      </c>
      <c r="B528" t="s">
        <v>72</v>
      </c>
      <c r="C528" t="s">
        <v>932</v>
      </c>
      <c r="D528">
        <v>107</v>
      </c>
      <c r="E528">
        <v>2761.5</v>
      </c>
      <c r="F528">
        <f t="shared" si="8"/>
        <v>2</v>
      </c>
      <c r="G528" t="str">
        <f>STANDINGS_SV[[#This Row],[League]]&amp;STANDINGS_SV[[#This Row],[Team]]</f>
        <v>$150 Draft Champions Express Feb 28 7:00 pm Lg.3755The Losing Edge</v>
      </c>
    </row>
    <row r="529" spans="1:7" x14ac:dyDescent="0.25">
      <c r="A529">
        <v>560</v>
      </c>
      <c r="B529" t="s">
        <v>934</v>
      </c>
      <c r="C529" t="s">
        <v>932</v>
      </c>
      <c r="D529">
        <v>86</v>
      </c>
      <c r="E529">
        <v>2349</v>
      </c>
      <c r="F529">
        <f t="shared" si="8"/>
        <v>3</v>
      </c>
      <c r="G529" t="str">
        <f>STANDINGS_SV[[#This Row],[League]]&amp;STANDINGS_SV[[#This Row],[Team]]</f>
        <v>$150 Draft Champions Express Feb 28 7:00 pm Lg.3755Hopslam</v>
      </c>
    </row>
    <row r="530" spans="1:7" x14ac:dyDescent="0.25">
      <c r="A530">
        <v>646</v>
      </c>
      <c r="B530">
        <v>22222</v>
      </c>
      <c r="C530" t="s">
        <v>932</v>
      </c>
      <c r="D530">
        <v>83</v>
      </c>
      <c r="E530">
        <v>2248</v>
      </c>
      <c r="F530">
        <f t="shared" si="8"/>
        <v>4</v>
      </c>
      <c r="G530" t="str">
        <f>STANDINGS_SV[[#This Row],[League]]&amp;STANDINGS_SV[[#This Row],[Team]]</f>
        <v>$150 Draft Champions Express Feb 28 7:00 pm Lg.375522222</v>
      </c>
    </row>
    <row r="531" spans="1:7" x14ac:dyDescent="0.25">
      <c r="A531">
        <v>1206</v>
      </c>
      <c r="B531" t="s">
        <v>939</v>
      </c>
      <c r="C531" t="s">
        <v>932</v>
      </c>
      <c r="D531">
        <v>67</v>
      </c>
      <c r="E531">
        <v>1716.5</v>
      </c>
      <c r="F531">
        <f t="shared" si="8"/>
        <v>5</v>
      </c>
      <c r="G531" t="str">
        <f>STANDINGS_SV[[#This Row],[League]]&amp;STANDINGS_SV[[#This Row],[Team]]</f>
        <v>$150 Draft Champions Express Feb 28 7:00 pm Lg.3755TeamSpitman</v>
      </c>
    </row>
    <row r="532" spans="1:7" x14ac:dyDescent="0.25">
      <c r="A532">
        <v>1274</v>
      </c>
      <c r="B532" t="s">
        <v>592</v>
      </c>
      <c r="C532" t="s">
        <v>932</v>
      </c>
      <c r="D532">
        <v>65</v>
      </c>
      <c r="E532">
        <v>1643</v>
      </c>
      <c r="F532">
        <f t="shared" si="8"/>
        <v>6</v>
      </c>
      <c r="G532" t="str">
        <f>STANDINGS_SV[[#This Row],[League]]&amp;STANDINGS_SV[[#This Row],[Team]]</f>
        <v>$150 Draft Champions Express Feb 28 7:00 pm Lg.3755Team Bennette</v>
      </c>
    </row>
    <row r="533" spans="1:7" x14ac:dyDescent="0.25">
      <c r="A533">
        <v>1417</v>
      </c>
      <c r="B533" t="s">
        <v>942</v>
      </c>
      <c r="C533" t="s">
        <v>932</v>
      </c>
      <c r="D533">
        <v>62</v>
      </c>
      <c r="E533">
        <v>1513.5</v>
      </c>
      <c r="F533">
        <f t="shared" si="8"/>
        <v>7</v>
      </c>
      <c r="G533" t="str">
        <f>STANDINGS_SV[[#This Row],[League]]&amp;STANDINGS_SV[[#This Row],[Team]]</f>
        <v>$150 Draft Champions Express Feb 28 7:00 pm Lg.3755Trump Moron Brigade</v>
      </c>
    </row>
    <row r="534" spans="1:7" x14ac:dyDescent="0.25">
      <c r="A534">
        <v>1563</v>
      </c>
      <c r="B534" t="s">
        <v>936</v>
      </c>
      <c r="C534" t="s">
        <v>932</v>
      </c>
      <c r="D534">
        <v>57</v>
      </c>
      <c r="E534">
        <v>1329</v>
      </c>
      <c r="F534">
        <f t="shared" si="8"/>
        <v>8</v>
      </c>
      <c r="G534" t="str">
        <f>STANDINGS_SV[[#This Row],[League]]&amp;STANDINGS_SV[[#This Row],[Team]]</f>
        <v>$150 Draft Champions Express Feb 28 7:00 pm Lg.375576 COLONIALS</v>
      </c>
    </row>
    <row r="535" spans="1:7" x14ac:dyDescent="0.25">
      <c r="A535">
        <v>1569</v>
      </c>
      <c r="B535" t="s">
        <v>937</v>
      </c>
      <c r="C535" t="s">
        <v>932</v>
      </c>
      <c r="D535">
        <v>57</v>
      </c>
      <c r="E535">
        <v>1329</v>
      </c>
      <c r="F535">
        <f t="shared" si="8"/>
        <v>9</v>
      </c>
      <c r="G535" t="str">
        <f>STANDINGS_SV[[#This Row],[League]]&amp;STANDINGS_SV[[#This Row],[Team]]</f>
        <v>$150 Draft Champions Express Feb 28 7:00 pm Lg.3755Diverting Resistance</v>
      </c>
    </row>
    <row r="536" spans="1:7" x14ac:dyDescent="0.25">
      <c r="A536">
        <v>1890</v>
      </c>
      <c r="B536" t="s">
        <v>935</v>
      </c>
      <c r="C536" t="s">
        <v>932</v>
      </c>
      <c r="D536">
        <v>48</v>
      </c>
      <c r="E536">
        <v>1008.5</v>
      </c>
      <c r="F536">
        <f t="shared" si="8"/>
        <v>10</v>
      </c>
      <c r="G536" t="str">
        <f>STANDINGS_SV[[#This Row],[League]]&amp;STANDINGS_SV[[#This Row],[Team]]</f>
        <v>$150 Draft Champions Express Feb 28 7:00 pm Lg.3755Gamble Owns You</v>
      </c>
    </row>
    <row r="537" spans="1:7" x14ac:dyDescent="0.25">
      <c r="A537">
        <v>2086</v>
      </c>
      <c r="B537" t="s">
        <v>933</v>
      </c>
      <c r="C537" t="s">
        <v>932</v>
      </c>
      <c r="D537">
        <v>43</v>
      </c>
      <c r="E537">
        <v>836</v>
      </c>
      <c r="F537">
        <f t="shared" si="8"/>
        <v>11</v>
      </c>
      <c r="G537" t="str">
        <f>STANDINGS_SV[[#This Row],[League]]&amp;STANDINGS_SV[[#This Row],[Team]]</f>
        <v>$150 Draft Champions Express Feb 28 7:00 pm Lg.3755Team Freadman</v>
      </c>
    </row>
    <row r="538" spans="1:7" x14ac:dyDescent="0.25">
      <c r="A538">
        <v>2500</v>
      </c>
      <c r="B538" t="s">
        <v>938</v>
      </c>
      <c r="C538" t="s">
        <v>932</v>
      </c>
      <c r="D538">
        <v>29</v>
      </c>
      <c r="E538">
        <v>414.5</v>
      </c>
      <c r="F538">
        <f t="shared" si="8"/>
        <v>12</v>
      </c>
      <c r="G538" t="str">
        <f>STANDINGS_SV[[#This Row],[League]]&amp;STANDINGS_SV[[#This Row],[Team]]</f>
        <v>$150 Draft Champions Express Feb 28 7:00 pm Lg.3755Stinky Cheese Men</v>
      </c>
    </row>
    <row r="539" spans="1:7" x14ac:dyDescent="0.25">
      <c r="A539">
        <v>2533</v>
      </c>
      <c r="B539" t="s">
        <v>931</v>
      </c>
      <c r="C539" t="s">
        <v>932</v>
      </c>
      <c r="D539">
        <v>27</v>
      </c>
      <c r="E539">
        <v>375.5</v>
      </c>
      <c r="F539">
        <f t="shared" si="8"/>
        <v>13</v>
      </c>
      <c r="G539" t="str">
        <f>STANDINGS_SV[[#This Row],[League]]&amp;STANDINGS_SV[[#This Row],[Team]]</f>
        <v>$150 Draft Champions Express Feb 28 7:00 pm Lg.3755Lucky # 7</v>
      </c>
    </row>
    <row r="540" spans="1:7" x14ac:dyDescent="0.25">
      <c r="A540">
        <v>2541</v>
      </c>
      <c r="B540" t="s">
        <v>380</v>
      </c>
      <c r="C540" t="s">
        <v>932</v>
      </c>
      <c r="D540">
        <v>27</v>
      </c>
      <c r="E540">
        <v>375.5</v>
      </c>
      <c r="F540">
        <f t="shared" si="8"/>
        <v>14</v>
      </c>
      <c r="G540" t="str">
        <f>STANDINGS_SV[[#This Row],[League]]&amp;STANDINGS_SV[[#This Row],[Team]]</f>
        <v>$150 Draft Champions Express Feb 28 7:00 pm Lg.3755Team McDermott</v>
      </c>
    </row>
    <row r="541" spans="1:7" x14ac:dyDescent="0.25">
      <c r="A541">
        <v>2686</v>
      </c>
      <c r="B541" t="s">
        <v>940</v>
      </c>
      <c r="C541" t="s">
        <v>932</v>
      </c>
      <c r="D541">
        <v>18</v>
      </c>
      <c r="E541">
        <v>224</v>
      </c>
      <c r="F541">
        <f t="shared" si="8"/>
        <v>15</v>
      </c>
      <c r="G541" t="str">
        <f>STANDINGS_SV[[#This Row],[League]]&amp;STANDINGS_SV[[#This Row],[Team]]</f>
        <v>$150 Draft Champions Express Feb 28 7:00 pm Lg.3755PowerAid</v>
      </c>
    </row>
    <row r="542" spans="1:7" x14ac:dyDescent="0.25">
      <c r="A542">
        <v>90</v>
      </c>
      <c r="B542" t="s">
        <v>949</v>
      </c>
      <c r="C542" t="s">
        <v>943</v>
      </c>
      <c r="D542">
        <v>114</v>
      </c>
      <c r="E542">
        <v>2821</v>
      </c>
      <c r="F542">
        <f t="shared" si="8"/>
        <v>1</v>
      </c>
      <c r="G542" t="str">
        <f>STANDINGS_SV[[#This Row],[League]]&amp;STANDINGS_SV[[#This Row],[Team]]</f>
        <v>$150 Draft Champions Express Jan 22 8:00 pm Lg.3610Hawks</v>
      </c>
    </row>
    <row r="543" spans="1:7" x14ac:dyDescent="0.25">
      <c r="A543">
        <v>198</v>
      </c>
      <c r="B543" t="s">
        <v>179</v>
      </c>
      <c r="C543" t="s">
        <v>943</v>
      </c>
      <c r="D543">
        <v>103</v>
      </c>
      <c r="E543">
        <v>2707.5</v>
      </c>
      <c r="F543">
        <f t="shared" si="8"/>
        <v>2</v>
      </c>
      <c r="G543" t="str">
        <f>STANDINGS_SV[[#This Row],[League]]&amp;STANDINGS_SV[[#This Row],[Team]]</f>
        <v>$150 Draft Champions Express Jan 22 8:00 pm Lg.3610Doolittle</v>
      </c>
    </row>
    <row r="544" spans="1:7" x14ac:dyDescent="0.25">
      <c r="A544">
        <v>241</v>
      </c>
      <c r="B544" t="s">
        <v>945</v>
      </c>
      <c r="C544" t="s">
        <v>943</v>
      </c>
      <c r="D544">
        <v>101</v>
      </c>
      <c r="E544">
        <v>2674</v>
      </c>
      <c r="F544">
        <f t="shared" si="8"/>
        <v>3</v>
      </c>
      <c r="G544" t="str">
        <f>STANDINGS_SV[[#This Row],[League]]&amp;STANDINGS_SV[[#This Row],[Team]]</f>
        <v>$150 Draft Champions Express Jan 22 8:00 pm Lg.3610THE FINAL BOSS</v>
      </c>
    </row>
    <row r="545" spans="1:7" x14ac:dyDescent="0.25">
      <c r="A545">
        <v>1026</v>
      </c>
      <c r="B545" t="s">
        <v>71</v>
      </c>
      <c r="C545" t="s">
        <v>943</v>
      </c>
      <c r="D545">
        <v>72</v>
      </c>
      <c r="E545">
        <v>1879</v>
      </c>
      <c r="F545">
        <f t="shared" si="8"/>
        <v>4</v>
      </c>
      <c r="G545" t="str">
        <f>STANDINGS_SV[[#This Row],[League]]&amp;STANDINGS_SV[[#This Row],[Team]]</f>
        <v>$150 Draft Champions Express Jan 22 8:00 pm Lg.3610Frozen Ropes</v>
      </c>
    </row>
    <row r="546" spans="1:7" x14ac:dyDescent="0.25">
      <c r="A546">
        <v>1097</v>
      </c>
      <c r="B546" t="s">
        <v>951</v>
      </c>
      <c r="C546" t="s">
        <v>943</v>
      </c>
      <c r="D546">
        <v>70</v>
      </c>
      <c r="E546">
        <v>1816</v>
      </c>
      <c r="F546">
        <f t="shared" si="8"/>
        <v>5</v>
      </c>
      <c r="G546" t="str">
        <f>STANDINGS_SV[[#This Row],[League]]&amp;STANDINGS_SV[[#This Row],[Team]]</f>
        <v>$150 Draft Champions Express Jan 22 8:00 pm Lg.3610Red Sam</v>
      </c>
    </row>
    <row r="547" spans="1:7" x14ac:dyDescent="0.25">
      <c r="A547">
        <v>1245</v>
      </c>
      <c r="B547" t="s">
        <v>946</v>
      </c>
      <c r="C547" t="s">
        <v>943</v>
      </c>
      <c r="D547">
        <v>66</v>
      </c>
      <c r="E547">
        <v>1682.5</v>
      </c>
      <c r="F547">
        <f t="shared" si="8"/>
        <v>6</v>
      </c>
      <c r="G547" t="str">
        <f>STANDINGS_SV[[#This Row],[League]]&amp;STANDINGS_SV[[#This Row],[Team]]</f>
        <v>$150 Draft Champions Express Jan 22 8:00 pm Lg.3610Vote for Pedro</v>
      </c>
    </row>
    <row r="548" spans="1:7" x14ac:dyDescent="0.25">
      <c r="A548">
        <v>1448</v>
      </c>
      <c r="B548" t="s">
        <v>950</v>
      </c>
      <c r="C548" t="s">
        <v>943</v>
      </c>
      <c r="D548">
        <v>61</v>
      </c>
      <c r="E548">
        <v>1469.5</v>
      </c>
      <c r="F548">
        <f t="shared" si="8"/>
        <v>7</v>
      </c>
      <c r="G548" t="str">
        <f>STANDINGS_SV[[#This Row],[League]]&amp;STANDINGS_SV[[#This Row],[Team]]</f>
        <v>$150 Draft Champions Express Jan 22 8:00 pm Lg.3610Saxton DC Express</v>
      </c>
    </row>
    <row r="549" spans="1:7" x14ac:dyDescent="0.25">
      <c r="A549">
        <v>1647</v>
      </c>
      <c r="B549" t="s">
        <v>947</v>
      </c>
      <c r="C549" t="s">
        <v>943</v>
      </c>
      <c r="D549">
        <v>55</v>
      </c>
      <c r="E549">
        <v>1265</v>
      </c>
      <c r="F549">
        <f t="shared" si="8"/>
        <v>8</v>
      </c>
      <c r="G549" t="str">
        <f>STANDINGS_SV[[#This Row],[League]]&amp;STANDINGS_SV[[#This Row],[Team]]</f>
        <v>$150 Draft Champions Express Jan 22 8:00 pm Lg.3610SEMPER FI 10</v>
      </c>
    </row>
    <row r="550" spans="1:7" x14ac:dyDescent="0.25">
      <c r="A550">
        <v>1701</v>
      </c>
      <c r="B550" t="s">
        <v>952</v>
      </c>
      <c r="C550" t="s">
        <v>943</v>
      </c>
      <c r="D550">
        <v>54</v>
      </c>
      <c r="E550">
        <v>1226.5</v>
      </c>
      <c r="F550">
        <f t="shared" si="8"/>
        <v>9</v>
      </c>
      <c r="G550" t="str">
        <f>STANDINGS_SV[[#This Row],[League]]&amp;STANDINGS_SV[[#This Row],[Team]]</f>
        <v>$150 Draft Champions Express Jan 22 8:00 pm Lg.3610Vargas1</v>
      </c>
    </row>
    <row r="551" spans="1:7" x14ac:dyDescent="0.25">
      <c r="A551">
        <v>1882</v>
      </c>
      <c r="B551" t="s">
        <v>944</v>
      </c>
      <c r="C551" t="s">
        <v>943</v>
      </c>
      <c r="D551">
        <v>49</v>
      </c>
      <c r="E551">
        <v>1047</v>
      </c>
      <c r="F551">
        <f t="shared" si="8"/>
        <v>10</v>
      </c>
      <c r="G551" t="str">
        <f>STANDINGS_SV[[#This Row],[League]]&amp;STANDINGS_SV[[#This Row],[Team]]</f>
        <v>$150 Draft Champions Express Jan 22 8:00 pm Lg.3610The Proving Grounds</v>
      </c>
    </row>
    <row r="552" spans="1:7" x14ac:dyDescent="0.25">
      <c r="A552">
        <v>2044</v>
      </c>
      <c r="B552" t="s">
        <v>924</v>
      </c>
      <c r="C552" t="s">
        <v>943</v>
      </c>
      <c r="D552">
        <v>44</v>
      </c>
      <c r="E552">
        <v>879</v>
      </c>
      <c r="F552">
        <f t="shared" si="8"/>
        <v>11</v>
      </c>
      <c r="G552" t="str">
        <f>STANDINGS_SV[[#This Row],[League]]&amp;STANDINGS_SV[[#This Row],[Team]]</f>
        <v>$150 Draft Champions Express Jan 22 8:00 pm Lg.3610Team McRae</v>
      </c>
    </row>
    <row r="553" spans="1:7" x14ac:dyDescent="0.25">
      <c r="A553">
        <v>2049</v>
      </c>
      <c r="B553" t="s">
        <v>280</v>
      </c>
      <c r="C553" t="s">
        <v>943</v>
      </c>
      <c r="D553">
        <v>44</v>
      </c>
      <c r="E553">
        <v>879</v>
      </c>
      <c r="F553">
        <f t="shared" si="8"/>
        <v>12</v>
      </c>
      <c r="G553" t="str">
        <f>STANDINGS_SV[[#This Row],[League]]&amp;STANDINGS_SV[[#This Row],[Team]]</f>
        <v>$150 Draft Champions Express Jan 22 8:00 pm Lg.3610UL's Toothpick</v>
      </c>
    </row>
    <row r="554" spans="1:7" x14ac:dyDescent="0.25">
      <c r="A554">
        <v>2094</v>
      </c>
      <c r="B554" t="s">
        <v>953</v>
      </c>
      <c r="C554" t="s">
        <v>943</v>
      </c>
      <c r="D554">
        <v>43</v>
      </c>
      <c r="E554">
        <v>836</v>
      </c>
      <c r="F554">
        <f t="shared" si="8"/>
        <v>13</v>
      </c>
      <c r="G554" t="str">
        <f>STANDINGS_SV[[#This Row],[League]]&amp;STANDINGS_SV[[#This Row],[Team]]</f>
        <v>$150 Draft Champions Express Jan 22 8:00 pm Lg.3610Team debert</v>
      </c>
    </row>
    <row r="555" spans="1:7" x14ac:dyDescent="0.25">
      <c r="A555">
        <v>2104</v>
      </c>
      <c r="B555" t="s">
        <v>259</v>
      </c>
      <c r="C555" t="s">
        <v>943</v>
      </c>
      <c r="D555">
        <v>42</v>
      </c>
      <c r="E555">
        <v>801</v>
      </c>
      <c r="F555">
        <f t="shared" si="8"/>
        <v>14</v>
      </c>
      <c r="G555" t="str">
        <f>STANDINGS_SV[[#This Row],[League]]&amp;STANDINGS_SV[[#This Row],[Team]]</f>
        <v>$150 Draft Champions Express Jan 22 8:00 pm Lg.3610Bridgeville Bombers</v>
      </c>
    </row>
    <row r="556" spans="1:7" x14ac:dyDescent="0.25">
      <c r="A556">
        <v>2537</v>
      </c>
      <c r="B556" t="s">
        <v>948</v>
      </c>
      <c r="C556" t="s">
        <v>943</v>
      </c>
      <c r="D556">
        <v>27</v>
      </c>
      <c r="E556">
        <v>375.5</v>
      </c>
      <c r="F556">
        <f t="shared" si="8"/>
        <v>15</v>
      </c>
      <c r="G556" t="str">
        <f>STANDINGS_SV[[#This Row],[League]]&amp;STANDINGS_SV[[#This Row],[Team]]</f>
        <v>$150 Draft Champions Express Jan 22 8:00 pm Lg.3610RealJRAnderson</v>
      </c>
    </row>
    <row r="557" spans="1:7" x14ac:dyDescent="0.25">
      <c r="A557">
        <v>14</v>
      </c>
      <c r="B557" t="s">
        <v>98</v>
      </c>
      <c r="C557" t="s">
        <v>955</v>
      </c>
      <c r="D557">
        <v>133</v>
      </c>
      <c r="E557">
        <v>2897.5</v>
      </c>
      <c r="F557">
        <f t="shared" si="8"/>
        <v>1</v>
      </c>
      <c r="G557" t="str">
        <f>STANDINGS_SV[[#This Row],[League]]&amp;STANDINGS_SV[[#This Row],[Team]]</f>
        <v>$150 Draft Champions Express Jan 31 7:00 pm Lg.3643Team Ward</v>
      </c>
    </row>
    <row r="558" spans="1:7" x14ac:dyDescent="0.25">
      <c r="A558">
        <v>23</v>
      </c>
      <c r="B558" t="s">
        <v>958</v>
      </c>
      <c r="C558" t="s">
        <v>955</v>
      </c>
      <c r="D558">
        <v>127</v>
      </c>
      <c r="E558">
        <v>2887</v>
      </c>
      <c r="F558">
        <f t="shared" si="8"/>
        <v>2</v>
      </c>
      <c r="G558" t="str">
        <f>STANDINGS_SV[[#This Row],[League]]&amp;STANDINGS_SV[[#This Row],[Team]]</f>
        <v>$150 Draft Champions Express Jan 31 7:00 pm Lg.3643Hot Dog Papaya</v>
      </c>
    </row>
    <row r="559" spans="1:7" x14ac:dyDescent="0.25">
      <c r="A559">
        <v>391</v>
      </c>
      <c r="B559" t="s">
        <v>960</v>
      </c>
      <c r="C559" t="s">
        <v>955</v>
      </c>
      <c r="D559">
        <v>93</v>
      </c>
      <c r="E559">
        <v>2514.5</v>
      </c>
      <c r="F559">
        <f t="shared" si="8"/>
        <v>3</v>
      </c>
      <c r="G559" t="str">
        <f>STANDINGS_SV[[#This Row],[League]]&amp;STANDINGS_SV[[#This Row],[Team]]</f>
        <v>$150 Draft Champions Express Jan 31 7:00 pm Lg.3643Jmart41341</v>
      </c>
    </row>
    <row r="560" spans="1:7" x14ac:dyDescent="0.25">
      <c r="A560">
        <v>479</v>
      </c>
      <c r="B560" t="s">
        <v>355</v>
      </c>
      <c r="C560" t="s">
        <v>955</v>
      </c>
      <c r="D560">
        <v>89</v>
      </c>
      <c r="E560">
        <v>2423.5</v>
      </c>
      <c r="F560">
        <f t="shared" si="8"/>
        <v>4</v>
      </c>
      <c r="G560" t="str">
        <f>STANDINGS_SV[[#This Row],[League]]&amp;STANDINGS_SV[[#This Row],[Team]]</f>
        <v>$150 Draft Champions Express Jan 31 7:00 pm Lg.3643Just Express Wins</v>
      </c>
    </row>
    <row r="561" spans="1:7" x14ac:dyDescent="0.25">
      <c r="A561">
        <v>829</v>
      </c>
      <c r="B561" t="s">
        <v>957</v>
      </c>
      <c r="C561" t="s">
        <v>955</v>
      </c>
      <c r="D561">
        <v>78</v>
      </c>
      <c r="E561">
        <v>2067.5</v>
      </c>
      <c r="F561">
        <f t="shared" si="8"/>
        <v>5</v>
      </c>
      <c r="G561" t="str">
        <f>STANDINGS_SV[[#This Row],[League]]&amp;STANDINGS_SV[[#This Row],[Team]]</f>
        <v>$150 Draft Champions Express Jan 31 7:00 pm Lg.3643DEAD PUPPIES EXPRESS</v>
      </c>
    </row>
    <row r="562" spans="1:7" x14ac:dyDescent="0.25">
      <c r="A562">
        <v>919</v>
      </c>
      <c r="B562" t="s">
        <v>962</v>
      </c>
      <c r="C562" t="s">
        <v>955</v>
      </c>
      <c r="D562">
        <v>76</v>
      </c>
      <c r="E562">
        <v>1999</v>
      </c>
      <c r="F562">
        <f t="shared" si="8"/>
        <v>6</v>
      </c>
      <c r="G562" t="str">
        <f>STANDINGS_SV[[#This Row],[League]]&amp;STANDINGS_SV[[#This Row],[Team]]</f>
        <v>$150 Draft Champions Express Jan 31 7:00 pm Lg.3643St LUKES 2016</v>
      </c>
    </row>
    <row r="563" spans="1:7" x14ac:dyDescent="0.25">
      <c r="A563">
        <v>1128</v>
      </c>
      <c r="B563" t="s">
        <v>964</v>
      </c>
      <c r="C563" t="s">
        <v>955</v>
      </c>
      <c r="D563">
        <v>69</v>
      </c>
      <c r="E563">
        <v>1782</v>
      </c>
      <c r="F563">
        <f t="shared" si="8"/>
        <v>7</v>
      </c>
      <c r="G563" t="str">
        <f>STANDINGS_SV[[#This Row],[League]]&amp;STANDINGS_SV[[#This Row],[Team]]</f>
        <v>$150 Draft Champions Express Jan 31 7:00 pm Lg.3643Moz Boyz 13</v>
      </c>
    </row>
    <row r="564" spans="1:7" x14ac:dyDescent="0.25">
      <c r="A564">
        <v>1530</v>
      </c>
      <c r="B564" t="s">
        <v>959</v>
      </c>
      <c r="C564" t="s">
        <v>955</v>
      </c>
      <c r="D564">
        <v>58</v>
      </c>
      <c r="E564">
        <v>1365</v>
      </c>
      <c r="F564">
        <f t="shared" si="8"/>
        <v>8</v>
      </c>
      <c r="G564" t="str">
        <f>STANDINGS_SV[[#This Row],[League]]&amp;STANDINGS_SV[[#This Row],[Team]]</f>
        <v>$150 Draft Champions Express Jan 31 7:00 pm Lg.3643*RED HOT</v>
      </c>
    </row>
    <row r="565" spans="1:7" x14ac:dyDescent="0.25">
      <c r="A565">
        <v>1763</v>
      </c>
      <c r="B565" t="s">
        <v>961</v>
      </c>
      <c r="C565" t="s">
        <v>955</v>
      </c>
      <c r="D565">
        <v>52</v>
      </c>
      <c r="E565">
        <v>1154</v>
      </c>
      <c r="F565">
        <f t="shared" si="8"/>
        <v>9</v>
      </c>
      <c r="G565" t="str">
        <f>STANDINGS_SV[[#This Row],[League]]&amp;STANDINGS_SV[[#This Row],[Team]]</f>
        <v>$150 Draft Champions Express Jan 31 7:00 pm Lg.3643Team Kent 7</v>
      </c>
    </row>
    <row r="566" spans="1:7" x14ac:dyDescent="0.25">
      <c r="A566">
        <v>1782</v>
      </c>
      <c r="B566" t="s">
        <v>181</v>
      </c>
      <c r="C566" t="s">
        <v>955</v>
      </c>
      <c r="D566">
        <v>51</v>
      </c>
      <c r="E566">
        <v>1117</v>
      </c>
      <c r="F566">
        <f t="shared" si="8"/>
        <v>10</v>
      </c>
      <c r="G566" t="str">
        <f>STANDINGS_SV[[#This Row],[League]]&amp;STANDINGS_SV[[#This Row],[Team]]</f>
        <v>$150 Draft Champions Express Jan 31 7:00 pm Lg.3643CHEEZDAWGZ</v>
      </c>
    </row>
    <row r="567" spans="1:7" x14ac:dyDescent="0.25">
      <c r="A567">
        <v>2339</v>
      </c>
      <c r="B567" t="s">
        <v>956</v>
      </c>
      <c r="C567" t="s">
        <v>955</v>
      </c>
      <c r="D567">
        <v>34</v>
      </c>
      <c r="E567">
        <v>569</v>
      </c>
      <c r="F567">
        <f t="shared" si="8"/>
        <v>11</v>
      </c>
      <c r="G567" t="str">
        <f>STANDINGS_SV[[#This Row],[League]]&amp;STANDINGS_SV[[#This Row],[Team]]</f>
        <v>$150 Draft Champions Express Jan 31 7:00 pm Lg.3643Jeters Never Prosper (Express)</v>
      </c>
    </row>
    <row r="568" spans="1:7" x14ac:dyDescent="0.25">
      <c r="A568">
        <v>2481</v>
      </c>
      <c r="B568" t="s">
        <v>107</v>
      </c>
      <c r="C568" t="s">
        <v>955</v>
      </c>
      <c r="D568">
        <v>30</v>
      </c>
      <c r="E568">
        <v>438</v>
      </c>
      <c r="F568">
        <f t="shared" si="8"/>
        <v>12</v>
      </c>
      <c r="G568" t="str">
        <f>STANDINGS_SV[[#This Row],[League]]&amp;STANDINGS_SV[[#This Row],[Team]]</f>
        <v>$150 Draft Champions Express Jan 31 7:00 pm Lg.3643Team Scott</v>
      </c>
    </row>
    <row r="569" spans="1:7" x14ac:dyDescent="0.25">
      <c r="A569">
        <v>2611</v>
      </c>
      <c r="B569" t="s">
        <v>963</v>
      </c>
      <c r="C569" t="s">
        <v>955</v>
      </c>
      <c r="D569">
        <v>23</v>
      </c>
      <c r="E569">
        <v>300.5</v>
      </c>
      <c r="F569">
        <f t="shared" si="8"/>
        <v>13</v>
      </c>
      <c r="G569" t="str">
        <f>STANDINGS_SV[[#This Row],[League]]&amp;STANDINGS_SV[[#This Row],[Team]]</f>
        <v>$150 Draft Champions Express Jan 31 7:00 pm Lg.3643Neon Madmen</v>
      </c>
    </row>
    <row r="570" spans="1:7" x14ac:dyDescent="0.25">
      <c r="A570">
        <v>2703</v>
      </c>
      <c r="B570" t="s">
        <v>954</v>
      </c>
      <c r="C570" t="s">
        <v>955</v>
      </c>
      <c r="D570">
        <v>17</v>
      </c>
      <c r="E570">
        <v>208.5</v>
      </c>
      <c r="F570">
        <f t="shared" si="8"/>
        <v>14</v>
      </c>
      <c r="G570" t="str">
        <f>STANDINGS_SV[[#This Row],[League]]&amp;STANDINGS_SV[[#This Row],[Team]]</f>
        <v>$150 Draft Champions Express Jan 31 7:00 pm Lg.3643Sonic Death Monkeys</v>
      </c>
    </row>
    <row r="571" spans="1:7" x14ac:dyDescent="0.25">
      <c r="A571">
        <v>2737</v>
      </c>
      <c r="B571" t="s">
        <v>219</v>
      </c>
      <c r="C571" t="s">
        <v>955</v>
      </c>
      <c r="D571">
        <v>15</v>
      </c>
      <c r="E571">
        <v>178</v>
      </c>
      <c r="F571">
        <f t="shared" si="8"/>
        <v>15</v>
      </c>
      <c r="G571" t="str">
        <f>STANDINGS_SV[[#This Row],[League]]&amp;STANDINGS_SV[[#This Row],[Team]]</f>
        <v>$150 Draft Champions Express Jan 31 7:00 pm Lg.3643Team Kuberski</v>
      </c>
    </row>
    <row r="572" spans="1:7" x14ac:dyDescent="0.25">
      <c r="A572">
        <v>150</v>
      </c>
      <c r="B572" t="s">
        <v>592</v>
      </c>
      <c r="C572" t="s">
        <v>966</v>
      </c>
      <c r="D572">
        <v>107</v>
      </c>
      <c r="E572">
        <v>2761.5</v>
      </c>
      <c r="F572">
        <f t="shared" si="8"/>
        <v>1</v>
      </c>
      <c r="G572" t="str">
        <f>STANDINGS_SV[[#This Row],[League]]&amp;STANDINGS_SV[[#This Row],[Team]]</f>
        <v>$150 Draft Champions Express Mar 04 8:00 pm Lg.3808Team Bennette</v>
      </c>
    </row>
    <row r="573" spans="1:7" x14ac:dyDescent="0.25">
      <c r="A573">
        <v>189</v>
      </c>
      <c r="B573" t="s">
        <v>975</v>
      </c>
      <c r="C573" t="s">
        <v>966</v>
      </c>
      <c r="D573">
        <v>104</v>
      </c>
      <c r="E573">
        <v>2721</v>
      </c>
      <c r="F573">
        <f t="shared" si="8"/>
        <v>2</v>
      </c>
      <c r="G573" t="str">
        <f>STANDINGS_SV[[#This Row],[League]]&amp;STANDINGS_SV[[#This Row],[Team]]</f>
        <v>$150 Draft Champions Express Mar 04 8:00 pm Lg.3808Saves Are A Garbage Category</v>
      </c>
    </row>
    <row r="574" spans="1:7" x14ac:dyDescent="0.25">
      <c r="A574">
        <v>682</v>
      </c>
      <c r="B574" t="s">
        <v>973</v>
      </c>
      <c r="C574" t="s">
        <v>966</v>
      </c>
      <c r="D574">
        <v>82</v>
      </c>
      <c r="E574">
        <v>2213</v>
      </c>
      <c r="F574">
        <f t="shared" si="8"/>
        <v>3</v>
      </c>
      <c r="G574" t="str">
        <f>STANDINGS_SV[[#This Row],[League]]&amp;STANDINGS_SV[[#This Row],[Team]]</f>
        <v>$150 Draft Champions Express Mar 04 8:00 pm Lg.38084seating.com</v>
      </c>
    </row>
    <row r="575" spans="1:7" x14ac:dyDescent="0.25">
      <c r="A575">
        <v>770</v>
      </c>
      <c r="B575" t="s">
        <v>969</v>
      </c>
      <c r="C575" t="s">
        <v>966</v>
      </c>
      <c r="D575">
        <v>80</v>
      </c>
      <c r="E575">
        <v>2144</v>
      </c>
      <c r="F575">
        <f t="shared" si="8"/>
        <v>4</v>
      </c>
      <c r="G575" t="str">
        <f>STANDINGS_SV[[#This Row],[League]]&amp;STANDINGS_SV[[#This Row],[Team]]</f>
        <v>$150 Draft Champions Express Mar 04 8:00 pm Lg.3808Poopies Pompies 3</v>
      </c>
    </row>
    <row r="576" spans="1:7" x14ac:dyDescent="0.25">
      <c r="A576">
        <v>793</v>
      </c>
      <c r="B576" t="s">
        <v>37</v>
      </c>
      <c r="C576" t="s">
        <v>966</v>
      </c>
      <c r="D576">
        <v>79</v>
      </c>
      <c r="E576">
        <v>2103</v>
      </c>
      <c r="F576">
        <f t="shared" si="8"/>
        <v>5</v>
      </c>
      <c r="G576" t="str">
        <f>STANDINGS_SV[[#This Row],[League]]&amp;STANDINGS_SV[[#This Row],[Team]]</f>
        <v>$150 Draft Champions Express Mar 04 8:00 pm Lg.3808Bread Zeppelin</v>
      </c>
    </row>
    <row r="577" spans="1:7" x14ac:dyDescent="0.25">
      <c r="A577">
        <v>987</v>
      </c>
      <c r="B577" t="s">
        <v>965</v>
      </c>
      <c r="C577" t="s">
        <v>966</v>
      </c>
      <c r="D577">
        <v>73</v>
      </c>
      <c r="E577">
        <v>1910.5</v>
      </c>
      <c r="F577">
        <f t="shared" si="8"/>
        <v>6</v>
      </c>
      <c r="G577" t="str">
        <f>STANDINGS_SV[[#This Row],[League]]&amp;STANDINGS_SV[[#This Row],[Team]]</f>
        <v>$150 Draft Champions Express Mar 04 8:00 pm Lg.3808DK O's</v>
      </c>
    </row>
    <row r="578" spans="1:7" x14ac:dyDescent="0.25">
      <c r="A578">
        <v>1095</v>
      </c>
      <c r="B578" t="s">
        <v>347</v>
      </c>
      <c r="C578" t="s">
        <v>966</v>
      </c>
      <c r="D578">
        <v>70</v>
      </c>
      <c r="E578">
        <v>1816</v>
      </c>
      <c r="F578">
        <f t="shared" si="8"/>
        <v>7</v>
      </c>
      <c r="G578" t="str">
        <f>STANDINGS_SV[[#This Row],[League]]&amp;STANDINGS_SV[[#This Row],[Team]]</f>
        <v>$150 Draft Champions Express Mar 04 8:00 pm Lg.3808Plati-puses</v>
      </c>
    </row>
    <row r="579" spans="1:7" x14ac:dyDescent="0.25">
      <c r="A579">
        <v>1243</v>
      </c>
      <c r="B579" t="s">
        <v>968</v>
      </c>
      <c r="C579" t="s">
        <v>966</v>
      </c>
      <c r="D579">
        <v>66</v>
      </c>
      <c r="E579">
        <v>1682.5</v>
      </c>
      <c r="F579">
        <f t="shared" ref="F579:F642" si="9">IF(C579=C578,F578+1,1)</f>
        <v>8</v>
      </c>
      <c r="G579" t="str">
        <f>STANDINGS_SV[[#This Row],[League]]&amp;STANDINGS_SV[[#This Row],[Team]]</f>
        <v>$150 Draft Champions Express Mar 04 8:00 pm Lg.3808Under Achievers</v>
      </c>
    </row>
    <row r="580" spans="1:7" x14ac:dyDescent="0.25">
      <c r="A580">
        <v>1312</v>
      </c>
      <c r="B580" t="s">
        <v>972</v>
      </c>
      <c r="C580" t="s">
        <v>966</v>
      </c>
      <c r="D580">
        <v>64</v>
      </c>
      <c r="E580">
        <v>1602</v>
      </c>
      <c r="F580">
        <f t="shared" si="9"/>
        <v>9</v>
      </c>
      <c r="G580" t="str">
        <f>STANDINGS_SV[[#This Row],[League]]&amp;STANDINGS_SV[[#This Row],[Team]]</f>
        <v>$150 Draft Champions Express Mar 04 8:00 pm Lg.3808SNAKE EYES</v>
      </c>
    </row>
    <row r="581" spans="1:7" x14ac:dyDescent="0.25">
      <c r="A581">
        <v>1411</v>
      </c>
      <c r="B581" t="s">
        <v>889</v>
      </c>
      <c r="C581" t="s">
        <v>966</v>
      </c>
      <c r="D581">
        <v>62</v>
      </c>
      <c r="E581">
        <v>1513.5</v>
      </c>
      <c r="F581">
        <f t="shared" si="9"/>
        <v>10</v>
      </c>
      <c r="G581" t="str">
        <f>STANDINGS_SV[[#This Row],[League]]&amp;STANDINGS_SV[[#This Row],[Team]]</f>
        <v>$150 Draft Champions Express Mar 04 8:00 pm Lg.3808Team Thompson</v>
      </c>
    </row>
    <row r="582" spans="1:7" x14ac:dyDescent="0.25">
      <c r="A582">
        <v>1657</v>
      </c>
      <c r="B582" t="s">
        <v>263</v>
      </c>
      <c r="C582" t="s">
        <v>966</v>
      </c>
      <c r="D582">
        <v>55</v>
      </c>
      <c r="E582">
        <v>1265</v>
      </c>
      <c r="F582">
        <f t="shared" si="9"/>
        <v>11</v>
      </c>
      <c r="G582" t="str">
        <f>STANDINGS_SV[[#This Row],[League]]&amp;STANDINGS_SV[[#This Row],[Team]]</f>
        <v>$150 Draft Champions Express Mar 04 8:00 pm Lg.3808Team hickey</v>
      </c>
    </row>
    <row r="583" spans="1:7" x14ac:dyDescent="0.25">
      <c r="A583">
        <v>2062</v>
      </c>
      <c r="B583" t="s">
        <v>967</v>
      </c>
      <c r="C583" t="s">
        <v>966</v>
      </c>
      <c r="D583">
        <v>43</v>
      </c>
      <c r="E583">
        <v>836</v>
      </c>
      <c r="F583">
        <f t="shared" si="9"/>
        <v>12</v>
      </c>
      <c r="G583" t="str">
        <f>STANDINGS_SV[[#This Row],[League]]&amp;STANDINGS_SV[[#This Row],[Team]]</f>
        <v>$150 Draft Champions Express Mar 04 8:00 pm Lg.3808Fart Blasters</v>
      </c>
    </row>
    <row r="584" spans="1:7" x14ac:dyDescent="0.25">
      <c r="A584">
        <v>2416</v>
      </c>
      <c r="B584" t="s">
        <v>970</v>
      </c>
      <c r="C584" t="s">
        <v>966</v>
      </c>
      <c r="D584">
        <v>31</v>
      </c>
      <c r="E584">
        <v>474.5</v>
      </c>
      <c r="F584">
        <f t="shared" si="9"/>
        <v>13</v>
      </c>
      <c r="G584" t="str">
        <f>STANDINGS_SV[[#This Row],[League]]&amp;STANDINGS_SV[[#This Row],[Team]]</f>
        <v>$150 Draft Champions Express Mar 04 8:00 pm Lg.3808Archer? I Hardly Know Her</v>
      </c>
    </row>
    <row r="585" spans="1:7" x14ac:dyDescent="0.25">
      <c r="A585">
        <v>2563</v>
      </c>
      <c r="B585" t="s">
        <v>974</v>
      </c>
      <c r="C585" t="s">
        <v>966</v>
      </c>
      <c r="D585">
        <v>26</v>
      </c>
      <c r="E585">
        <v>354</v>
      </c>
      <c r="F585">
        <f t="shared" si="9"/>
        <v>14</v>
      </c>
      <c r="G585" t="str">
        <f>STANDINGS_SV[[#This Row],[League]]&amp;STANDINGS_SV[[#This Row],[Team]]</f>
        <v>$150 Draft Champions Express Mar 04 8:00 pm Lg.3808Team Griffiths</v>
      </c>
    </row>
    <row r="586" spans="1:7" x14ac:dyDescent="0.25">
      <c r="A586">
        <v>2794</v>
      </c>
      <c r="B586" t="s">
        <v>971</v>
      </c>
      <c r="C586" t="s">
        <v>966</v>
      </c>
      <c r="D586">
        <v>11</v>
      </c>
      <c r="E586">
        <v>120</v>
      </c>
      <c r="F586">
        <f t="shared" si="9"/>
        <v>15</v>
      </c>
      <c r="G586" t="str">
        <f>STANDINGS_SV[[#This Row],[League]]&amp;STANDINGS_SV[[#This Row],[Team]]</f>
        <v>$150 Draft Champions Express Mar 04 8:00 pm Lg.3808Ray Time</v>
      </c>
    </row>
    <row r="587" spans="1:7" x14ac:dyDescent="0.25">
      <c r="A587">
        <v>254</v>
      </c>
      <c r="B587" t="s">
        <v>981</v>
      </c>
      <c r="C587" t="s">
        <v>977</v>
      </c>
      <c r="D587">
        <v>100</v>
      </c>
      <c r="E587">
        <v>2655.5</v>
      </c>
      <c r="F587">
        <f t="shared" si="9"/>
        <v>1</v>
      </c>
      <c r="G587" t="str">
        <f>STANDINGS_SV[[#This Row],[League]]&amp;STANDINGS_SV[[#This Row],[Team]]</f>
        <v>$150 Draft Champions Express Mar 06 7:00 pm Lg.3828Magnanimous Monoliths</v>
      </c>
    </row>
    <row r="588" spans="1:7" x14ac:dyDescent="0.25">
      <c r="A588">
        <v>379</v>
      </c>
      <c r="B588" t="s">
        <v>299</v>
      </c>
      <c r="C588" t="s">
        <v>977</v>
      </c>
      <c r="D588">
        <v>94</v>
      </c>
      <c r="E588">
        <v>2537.5</v>
      </c>
      <c r="F588">
        <f t="shared" si="9"/>
        <v>2</v>
      </c>
      <c r="G588" t="str">
        <f>STANDINGS_SV[[#This Row],[League]]&amp;STANDINGS_SV[[#This Row],[Team]]</f>
        <v>$150 Draft Champions Express Mar 06 7:00 pm Lg.3828Team Ulliac</v>
      </c>
    </row>
    <row r="589" spans="1:7" x14ac:dyDescent="0.25">
      <c r="A589">
        <v>446</v>
      </c>
      <c r="B589" t="s">
        <v>988</v>
      </c>
      <c r="C589" t="s">
        <v>977</v>
      </c>
      <c r="D589">
        <v>91</v>
      </c>
      <c r="E589">
        <v>2474</v>
      </c>
      <c r="F589">
        <f t="shared" si="9"/>
        <v>3</v>
      </c>
      <c r="G589" t="str">
        <f>STANDINGS_SV[[#This Row],[League]]&amp;STANDINGS_SV[[#This Row],[Team]]</f>
        <v>$150 Draft Champions Express Mar 06 7:00 pm Lg.3828Zootopia</v>
      </c>
    </row>
    <row r="590" spans="1:7" x14ac:dyDescent="0.25">
      <c r="A590">
        <v>562</v>
      </c>
      <c r="B590" t="s">
        <v>987</v>
      </c>
      <c r="C590" t="s">
        <v>977</v>
      </c>
      <c r="D590">
        <v>86</v>
      </c>
      <c r="E590">
        <v>2349</v>
      </c>
      <c r="F590">
        <f t="shared" si="9"/>
        <v>4</v>
      </c>
      <c r="G590" t="str">
        <f>STANDINGS_SV[[#This Row],[League]]&amp;STANDINGS_SV[[#This Row],[Team]]</f>
        <v>$150 Draft Champions Express Mar 06 7:00 pm Lg.3828MPG16C</v>
      </c>
    </row>
    <row r="591" spans="1:7" x14ac:dyDescent="0.25">
      <c r="A591">
        <v>777</v>
      </c>
      <c r="B591" t="s">
        <v>584</v>
      </c>
      <c r="C591" t="s">
        <v>977</v>
      </c>
      <c r="D591">
        <v>80</v>
      </c>
      <c r="E591">
        <v>2144</v>
      </c>
      <c r="F591">
        <f t="shared" si="9"/>
        <v>5</v>
      </c>
      <c r="G591" t="str">
        <f>STANDINGS_SV[[#This Row],[League]]&amp;STANDINGS_SV[[#This Row],[Team]]</f>
        <v>$150 Draft Champions Express Mar 06 7:00 pm Lg.3828Team Hughes</v>
      </c>
    </row>
    <row r="592" spans="1:7" x14ac:dyDescent="0.25">
      <c r="A592">
        <v>1043</v>
      </c>
      <c r="B592" t="s">
        <v>983</v>
      </c>
      <c r="C592" t="s">
        <v>977</v>
      </c>
      <c r="D592">
        <v>72</v>
      </c>
      <c r="E592">
        <v>1879</v>
      </c>
      <c r="F592">
        <f t="shared" si="9"/>
        <v>6</v>
      </c>
      <c r="G592" t="str">
        <f>STANDINGS_SV[[#This Row],[League]]&amp;STANDINGS_SV[[#This Row],[Team]]</f>
        <v>$150 Draft Champions Express Mar 06 7:00 pm Lg.3828The Valley</v>
      </c>
    </row>
    <row r="593" spans="1:7" x14ac:dyDescent="0.25">
      <c r="A593">
        <v>1076</v>
      </c>
      <c r="B593" t="s">
        <v>979</v>
      </c>
      <c r="C593" t="s">
        <v>977</v>
      </c>
      <c r="D593">
        <v>71</v>
      </c>
      <c r="E593">
        <v>1846.5</v>
      </c>
      <c r="F593">
        <f t="shared" si="9"/>
        <v>7</v>
      </c>
      <c r="G593" t="str">
        <f>STANDINGS_SV[[#This Row],[League]]&amp;STANDINGS_SV[[#This Row],[Team]]</f>
        <v>$150 Draft Champions Express Mar 06 7:00 pm Lg.3828The Utley Rule</v>
      </c>
    </row>
    <row r="594" spans="1:7" x14ac:dyDescent="0.25">
      <c r="A594">
        <v>1480</v>
      </c>
      <c r="B594" t="s">
        <v>980</v>
      </c>
      <c r="C594" t="s">
        <v>977</v>
      </c>
      <c r="D594">
        <v>60</v>
      </c>
      <c r="E594">
        <v>1432</v>
      </c>
      <c r="F594">
        <f t="shared" si="9"/>
        <v>8</v>
      </c>
      <c r="G594" t="str">
        <f>STANDINGS_SV[[#This Row],[League]]&amp;STANDINGS_SV[[#This Row],[Team]]</f>
        <v>$150 Draft Champions Express Mar 06 7:00 pm Lg.3828Pettinatura</v>
      </c>
    </row>
    <row r="595" spans="1:7" x14ac:dyDescent="0.25">
      <c r="A595">
        <v>1743</v>
      </c>
      <c r="B595" t="s">
        <v>363</v>
      </c>
      <c r="C595" t="s">
        <v>977</v>
      </c>
      <c r="D595">
        <v>52</v>
      </c>
      <c r="E595">
        <v>1154</v>
      </c>
      <c r="F595">
        <f t="shared" si="9"/>
        <v>9</v>
      </c>
      <c r="G595" t="str">
        <f>STANDINGS_SV[[#This Row],[League]]&amp;STANDINGS_SV[[#This Row],[Team]]</f>
        <v>$150 Draft Champions Express Mar 06 7:00 pm Lg.3828Dead Hookers</v>
      </c>
    </row>
    <row r="596" spans="1:7" x14ac:dyDescent="0.25">
      <c r="A596">
        <v>1825</v>
      </c>
      <c r="B596" t="s">
        <v>976</v>
      </c>
      <c r="C596" t="s">
        <v>977</v>
      </c>
      <c r="D596">
        <v>50</v>
      </c>
      <c r="E596">
        <v>1083</v>
      </c>
      <c r="F596">
        <f t="shared" si="9"/>
        <v>10</v>
      </c>
      <c r="G596" t="str">
        <f>STANDINGS_SV[[#This Row],[League]]&amp;STANDINGS_SV[[#This Row],[Team]]</f>
        <v>$150 Draft Champions Express Mar 06 7:00 pm Lg.3828Knoxville Storm</v>
      </c>
    </row>
    <row r="597" spans="1:7" x14ac:dyDescent="0.25">
      <c r="A597">
        <v>1884</v>
      </c>
      <c r="B597" t="s">
        <v>978</v>
      </c>
      <c r="C597" t="s">
        <v>977</v>
      </c>
      <c r="D597">
        <v>49</v>
      </c>
      <c r="E597">
        <v>1047</v>
      </c>
      <c r="F597">
        <f t="shared" si="9"/>
        <v>11</v>
      </c>
      <c r="G597" t="str">
        <f>STANDINGS_SV[[#This Row],[League]]&amp;STANDINGS_SV[[#This Row],[Team]]</f>
        <v>$150 Draft Champions Express Mar 06 7:00 pm Lg.3828Wally Bunker</v>
      </c>
    </row>
    <row r="598" spans="1:7" x14ac:dyDescent="0.25">
      <c r="A598">
        <v>2590</v>
      </c>
      <c r="B598" t="s">
        <v>984</v>
      </c>
      <c r="C598" t="s">
        <v>977</v>
      </c>
      <c r="D598">
        <v>24</v>
      </c>
      <c r="E598">
        <v>317</v>
      </c>
      <c r="F598">
        <f t="shared" si="9"/>
        <v>12</v>
      </c>
      <c r="G598" t="str">
        <f>STANDINGS_SV[[#This Row],[League]]&amp;STANDINGS_SV[[#This Row],[Team]]</f>
        <v>$150 Draft Champions Express Mar 06 7:00 pm Lg.3828Foley's</v>
      </c>
    </row>
    <row r="599" spans="1:7" x14ac:dyDescent="0.25">
      <c r="A599">
        <v>2658</v>
      </c>
      <c r="B599" t="s">
        <v>982</v>
      </c>
      <c r="C599" t="s">
        <v>977</v>
      </c>
      <c r="D599">
        <v>19</v>
      </c>
      <c r="E599">
        <v>244.5</v>
      </c>
      <c r="F599">
        <f t="shared" si="9"/>
        <v>13</v>
      </c>
      <c r="G599" t="str">
        <f>STANDINGS_SV[[#This Row],[League]]&amp;STANDINGS_SV[[#This Row],[Team]]</f>
        <v>$150 Draft Champions Express Mar 06 7:00 pm Lg.3828Autodraft Champ 2016</v>
      </c>
    </row>
    <row r="600" spans="1:7" x14ac:dyDescent="0.25">
      <c r="A600">
        <v>2732</v>
      </c>
      <c r="B600" t="s">
        <v>986</v>
      </c>
      <c r="C600" t="s">
        <v>977</v>
      </c>
      <c r="D600">
        <v>15</v>
      </c>
      <c r="E600">
        <v>178</v>
      </c>
      <c r="F600">
        <f t="shared" si="9"/>
        <v>14</v>
      </c>
      <c r="G600" t="str">
        <f>STANDINGS_SV[[#This Row],[League]]&amp;STANDINGS_SV[[#This Row],[Team]]</f>
        <v>$150 Draft Champions Express Mar 06 7:00 pm Lg.3828P.A.Roidrangers</v>
      </c>
    </row>
    <row r="601" spans="1:7" x14ac:dyDescent="0.25">
      <c r="A601">
        <v>2798</v>
      </c>
      <c r="B601" t="s">
        <v>985</v>
      </c>
      <c r="C601" t="s">
        <v>977</v>
      </c>
      <c r="D601">
        <v>10</v>
      </c>
      <c r="E601">
        <v>113.5</v>
      </c>
      <c r="F601">
        <f t="shared" si="9"/>
        <v>15</v>
      </c>
      <c r="G601" t="str">
        <f>STANDINGS_SV[[#This Row],[League]]&amp;STANDINGS_SV[[#This Row],[Team]]</f>
        <v>$150 Draft Champions Express Mar 06 7:00 pm Lg.3828Team Siegfried</v>
      </c>
    </row>
    <row r="602" spans="1:7" x14ac:dyDescent="0.25">
      <c r="A602">
        <v>72</v>
      </c>
      <c r="B602" t="s">
        <v>293</v>
      </c>
      <c r="C602" t="s">
        <v>989</v>
      </c>
      <c r="D602">
        <v>117</v>
      </c>
      <c r="E602">
        <v>2840</v>
      </c>
      <c r="F602">
        <f t="shared" si="9"/>
        <v>1</v>
      </c>
      <c r="G602" t="str">
        <f>STANDINGS_SV[[#This Row],[League]]&amp;STANDINGS_SV[[#This Row],[Team]]</f>
        <v>$150 Draft Champions Express Mar 11 8:00 pm Lg.3880Sons of Thunder</v>
      </c>
    </row>
    <row r="603" spans="1:7" x14ac:dyDescent="0.25">
      <c r="A603">
        <v>362</v>
      </c>
      <c r="B603" t="s">
        <v>990</v>
      </c>
      <c r="C603" t="s">
        <v>989</v>
      </c>
      <c r="D603">
        <v>94</v>
      </c>
      <c r="E603">
        <v>2537.5</v>
      </c>
      <c r="F603">
        <f t="shared" si="9"/>
        <v>2</v>
      </c>
      <c r="G603" t="str">
        <f>STANDINGS_SV[[#This Row],[League]]&amp;STANDINGS_SV[[#This Row],[Team]]</f>
        <v>$150 Draft Champions Express Mar 11 8:00 pm Lg.3880Ant's Errors</v>
      </c>
    </row>
    <row r="604" spans="1:7" x14ac:dyDescent="0.25">
      <c r="A604">
        <v>805</v>
      </c>
      <c r="B604" t="s">
        <v>994</v>
      </c>
      <c r="C604" t="s">
        <v>989</v>
      </c>
      <c r="D604">
        <v>79</v>
      </c>
      <c r="E604">
        <v>2103</v>
      </c>
      <c r="F604">
        <f t="shared" si="9"/>
        <v>3</v>
      </c>
      <c r="G604" t="str">
        <f>STANDINGS_SV[[#This Row],[League]]&amp;STANDINGS_SV[[#This Row],[Team]]</f>
        <v>$150 Draft Champions Express Mar 11 8:00 pm Lg.3880Mountain Dew</v>
      </c>
    </row>
    <row r="605" spans="1:7" x14ac:dyDescent="0.25">
      <c r="A605">
        <v>846</v>
      </c>
      <c r="B605" t="s">
        <v>999</v>
      </c>
      <c r="C605" t="s">
        <v>989</v>
      </c>
      <c r="D605">
        <v>78</v>
      </c>
      <c r="E605">
        <v>2067.5</v>
      </c>
      <c r="F605">
        <f t="shared" si="9"/>
        <v>4</v>
      </c>
      <c r="G605" t="str">
        <f>STANDINGS_SV[[#This Row],[League]]&amp;STANDINGS_SV[[#This Row],[Team]]</f>
        <v>$150 Draft Champions Express Mar 11 8:00 pm Lg.3880Radon Mitigation System</v>
      </c>
    </row>
    <row r="606" spans="1:7" x14ac:dyDescent="0.25">
      <c r="A606">
        <v>958</v>
      </c>
      <c r="B606" t="s">
        <v>996</v>
      </c>
      <c r="C606" t="s">
        <v>989</v>
      </c>
      <c r="D606">
        <v>74</v>
      </c>
      <c r="E606">
        <v>1940</v>
      </c>
      <c r="F606">
        <f t="shared" si="9"/>
        <v>5</v>
      </c>
      <c r="G606" t="str">
        <f>STANDINGS_SV[[#This Row],[League]]&amp;STANDINGS_SV[[#This Row],[Team]]</f>
        <v>$150 Draft Champions Express Mar 11 8:00 pm Lg.3880Capital Offense</v>
      </c>
    </row>
    <row r="607" spans="1:7" x14ac:dyDescent="0.25">
      <c r="A607">
        <v>1162</v>
      </c>
      <c r="B607" t="s">
        <v>18</v>
      </c>
      <c r="C607" t="s">
        <v>989</v>
      </c>
      <c r="D607">
        <v>68</v>
      </c>
      <c r="E607">
        <v>1746.5</v>
      </c>
      <c r="F607">
        <f t="shared" si="9"/>
        <v>6</v>
      </c>
      <c r="G607" t="str">
        <f>STANDINGS_SV[[#This Row],[League]]&amp;STANDINGS_SV[[#This Row],[Team]]</f>
        <v>$150 Draft Champions Express Mar 11 8:00 pm Lg.3880Home Run Derbies</v>
      </c>
    </row>
    <row r="608" spans="1:7" x14ac:dyDescent="0.25">
      <c r="A608">
        <v>1196</v>
      </c>
      <c r="B608" t="s">
        <v>1000</v>
      </c>
      <c r="C608" t="s">
        <v>989</v>
      </c>
      <c r="D608">
        <v>67</v>
      </c>
      <c r="E608">
        <v>1716.5</v>
      </c>
      <c r="F608">
        <f t="shared" si="9"/>
        <v>7</v>
      </c>
      <c r="G608" t="str">
        <f>STANDINGS_SV[[#This Row],[League]]&amp;STANDINGS_SV[[#This Row],[Team]]</f>
        <v>$150 Draft Champions Express Mar 11 8:00 pm Lg.3880Swinging Wienies</v>
      </c>
    </row>
    <row r="609" spans="1:7" x14ac:dyDescent="0.25">
      <c r="A609">
        <v>1472</v>
      </c>
      <c r="B609" t="s">
        <v>992</v>
      </c>
      <c r="C609" t="s">
        <v>989</v>
      </c>
      <c r="D609">
        <v>60</v>
      </c>
      <c r="E609">
        <v>1432</v>
      </c>
      <c r="F609">
        <f t="shared" si="9"/>
        <v>8</v>
      </c>
      <c r="G609" t="str">
        <f>STANDINGS_SV[[#This Row],[League]]&amp;STANDINGS_SV[[#This Row],[Team]]</f>
        <v>$150 Draft Champions Express Mar 11 8:00 pm Lg.3880Dynamic Inertia DC Express</v>
      </c>
    </row>
    <row r="610" spans="1:7" x14ac:dyDescent="0.25">
      <c r="A610">
        <v>1485</v>
      </c>
      <c r="B610" t="s">
        <v>991</v>
      </c>
      <c r="C610" t="s">
        <v>989</v>
      </c>
      <c r="D610">
        <v>60</v>
      </c>
      <c r="E610">
        <v>1432</v>
      </c>
      <c r="F610">
        <f t="shared" si="9"/>
        <v>9</v>
      </c>
      <c r="G610" t="str">
        <f>STANDINGS_SV[[#This Row],[League]]&amp;STANDINGS_SV[[#This Row],[Team]]</f>
        <v>$150 Draft Champions Express Mar 11 8:00 pm Lg.3880Team Ball</v>
      </c>
    </row>
    <row r="611" spans="1:7" x14ac:dyDescent="0.25">
      <c r="A611">
        <v>1496</v>
      </c>
      <c r="B611" t="s">
        <v>997</v>
      </c>
      <c r="C611" t="s">
        <v>989</v>
      </c>
      <c r="D611">
        <v>60</v>
      </c>
      <c r="E611">
        <v>1432</v>
      </c>
      <c r="F611">
        <f t="shared" si="9"/>
        <v>10</v>
      </c>
      <c r="G611" t="str">
        <f>STANDINGS_SV[[#This Row],[League]]&amp;STANDINGS_SV[[#This Row],[Team]]</f>
        <v>$150 Draft Champions Express Mar 11 8:00 pm Lg.3880You can put it on the board! Yes.</v>
      </c>
    </row>
    <row r="612" spans="1:7" x14ac:dyDescent="0.25">
      <c r="A612">
        <v>2239</v>
      </c>
      <c r="B612" t="s">
        <v>998</v>
      </c>
      <c r="C612" t="s">
        <v>989</v>
      </c>
      <c r="D612">
        <v>38</v>
      </c>
      <c r="E612">
        <v>680.5</v>
      </c>
      <c r="F612">
        <f t="shared" si="9"/>
        <v>11</v>
      </c>
      <c r="G612" t="str">
        <f>STANDINGS_SV[[#This Row],[League]]&amp;STANDINGS_SV[[#This Row],[Team]]</f>
        <v>$150 Draft Champions Express Mar 11 8:00 pm Lg.3880Team Symington</v>
      </c>
    </row>
    <row r="613" spans="1:7" x14ac:dyDescent="0.25">
      <c r="A613">
        <v>2368</v>
      </c>
      <c r="B613" t="s">
        <v>74</v>
      </c>
      <c r="C613" t="s">
        <v>989</v>
      </c>
      <c r="D613">
        <v>33</v>
      </c>
      <c r="E613">
        <v>548</v>
      </c>
      <c r="F613">
        <f t="shared" si="9"/>
        <v>12</v>
      </c>
      <c r="G613" t="str">
        <f>STANDINGS_SV[[#This Row],[League]]&amp;STANDINGS_SV[[#This Row],[Team]]</f>
        <v>$150 Draft Champions Express Mar 11 8:00 pm Lg.3880St Louis Perfectos</v>
      </c>
    </row>
    <row r="614" spans="1:7" x14ac:dyDescent="0.25">
      <c r="A614">
        <v>2496</v>
      </c>
      <c r="B614" t="s">
        <v>993</v>
      </c>
      <c r="C614" t="s">
        <v>989</v>
      </c>
      <c r="D614">
        <v>29</v>
      </c>
      <c r="E614">
        <v>414.5</v>
      </c>
      <c r="F614">
        <f t="shared" si="9"/>
        <v>13</v>
      </c>
      <c r="G614" t="str">
        <f>STANDINGS_SV[[#This Row],[League]]&amp;STANDINGS_SV[[#This Row],[Team]]</f>
        <v>$150 Draft Champions Express Mar 11 8:00 pm Lg.3880Papi's Farewell Tour</v>
      </c>
    </row>
    <row r="615" spans="1:7" x14ac:dyDescent="0.25">
      <c r="A615">
        <v>2557</v>
      </c>
      <c r="B615" t="s">
        <v>362</v>
      </c>
      <c r="C615" t="s">
        <v>989</v>
      </c>
      <c r="D615">
        <v>26</v>
      </c>
      <c r="E615">
        <v>354</v>
      </c>
      <c r="F615">
        <f t="shared" si="9"/>
        <v>14</v>
      </c>
      <c r="G615" t="str">
        <f>STANDINGS_SV[[#This Row],[League]]&amp;STANDINGS_SV[[#This Row],[Team]]</f>
        <v>$150 Draft Champions Express Mar 11 8:00 pm Lg.3880MustSeeTV314{DM3}</v>
      </c>
    </row>
    <row r="616" spans="1:7" x14ac:dyDescent="0.25">
      <c r="A616">
        <v>2902</v>
      </c>
      <c r="B616" t="s">
        <v>995</v>
      </c>
      <c r="C616" t="s">
        <v>989</v>
      </c>
      <c r="D616">
        <v>0</v>
      </c>
      <c r="E616">
        <v>13</v>
      </c>
      <c r="F616">
        <f t="shared" si="9"/>
        <v>15</v>
      </c>
      <c r="G616" t="str">
        <f>STANDINGS_SV[[#This Row],[League]]&amp;STANDINGS_SV[[#This Row],[Team]]</f>
        <v>$150 Draft Champions Express Mar 11 8:00 pm Lg.3880Team Flynn</v>
      </c>
    </row>
    <row r="617" spans="1:7" x14ac:dyDescent="0.25">
      <c r="A617">
        <v>215</v>
      </c>
      <c r="B617" t="s">
        <v>1008</v>
      </c>
      <c r="C617" t="s">
        <v>1002</v>
      </c>
      <c r="D617">
        <v>102</v>
      </c>
      <c r="E617">
        <v>2692.5</v>
      </c>
      <c r="F617">
        <f t="shared" si="9"/>
        <v>1</v>
      </c>
      <c r="G617" t="str">
        <f>STANDINGS_SV[[#This Row],[League]]&amp;STANDINGS_SV[[#This Row],[Team]]</f>
        <v>$150 Draft Champions Express Mar 13 7:00 pm Lg.3883KONGS VENOM</v>
      </c>
    </row>
    <row r="618" spans="1:7" x14ac:dyDescent="0.25">
      <c r="A618">
        <v>321</v>
      </c>
      <c r="B618" t="s">
        <v>1013</v>
      </c>
      <c r="C618" t="s">
        <v>1002</v>
      </c>
      <c r="D618">
        <v>96</v>
      </c>
      <c r="E618">
        <v>2582</v>
      </c>
      <c r="F618">
        <f t="shared" si="9"/>
        <v>2</v>
      </c>
      <c r="G618" t="str">
        <f>STANDINGS_SV[[#This Row],[League]]&amp;STANDINGS_SV[[#This Row],[Team]]</f>
        <v>$150 Draft Champions Express Mar 13 7:00 pm Lg.3883Battle Rats</v>
      </c>
    </row>
    <row r="619" spans="1:7" x14ac:dyDescent="0.25">
      <c r="A619">
        <v>603</v>
      </c>
      <c r="B619" t="s">
        <v>1009</v>
      </c>
      <c r="C619" t="s">
        <v>1002</v>
      </c>
      <c r="D619">
        <v>85</v>
      </c>
      <c r="E619">
        <v>2319.5</v>
      </c>
      <c r="F619">
        <f t="shared" si="9"/>
        <v>3</v>
      </c>
      <c r="G619" t="str">
        <f>STANDINGS_SV[[#This Row],[League]]&amp;STANDINGS_SV[[#This Row],[Team]]</f>
        <v>$150 Draft Champions Express Mar 13 7:00 pm Lg.3883Team Rasmusson</v>
      </c>
    </row>
    <row r="620" spans="1:7" x14ac:dyDescent="0.25">
      <c r="A620">
        <v>853</v>
      </c>
      <c r="B620" t="s">
        <v>1001</v>
      </c>
      <c r="C620" t="s">
        <v>1002</v>
      </c>
      <c r="D620">
        <v>78</v>
      </c>
      <c r="E620">
        <v>2067.5</v>
      </c>
      <c r="F620">
        <f t="shared" si="9"/>
        <v>4</v>
      </c>
      <c r="G620" t="str">
        <f>STANDINGS_SV[[#This Row],[League]]&amp;STANDINGS_SV[[#This Row],[Team]]</f>
        <v>$150 Draft Champions Express Mar 13 7:00 pm Lg.3883Team Moses</v>
      </c>
    </row>
    <row r="621" spans="1:7" x14ac:dyDescent="0.25">
      <c r="A621">
        <v>920</v>
      </c>
      <c r="B621" t="s">
        <v>1011</v>
      </c>
      <c r="C621" t="s">
        <v>1002</v>
      </c>
      <c r="D621">
        <v>76</v>
      </c>
      <c r="E621">
        <v>1999</v>
      </c>
      <c r="F621">
        <f t="shared" si="9"/>
        <v>5</v>
      </c>
      <c r="G621" t="str">
        <f>STANDINGS_SV[[#This Row],[League]]&amp;STANDINGS_SV[[#This Row],[Team]]</f>
        <v>$150 Draft Champions Express Mar 13 7:00 pm Lg.3883Team Balch</v>
      </c>
    </row>
    <row r="622" spans="1:7" x14ac:dyDescent="0.25">
      <c r="A622">
        <v>978</v>
      </c>
      <c r="B622" t="s">
        <v>1003</v>
      </c>
      <c r="C622" t="s">
        <v>1002</v>
      </c>
      <c r="D622">
        <v>74</v>
      </c>
      <c r="E622">
        <v>1940</v>
      </c>
      <c r="F622">
        <f t="shared" si="9"/>
        <v>6</v>
      </c>
      <c r="G622" t="str">
        <f>STANDINGS_SV[[#This Row],[League]]&amp;STANDINGS_SV[[#This Row],[Team]]</f>
        <v>$150 Draft Champions Express Mar 13 7:00 pm Lg.3883Team Swagers</v>
      </c>
    </row>
    <row r="623" spans="1:7" x14ac:dyDescent="0.25">
      <c r="A623">
        <v>1330</v>
      </c>
      <c r="B623" t="s">
        <v>1010</v>
      </c>
      <c r="C623" t="s">
        <v>1002</v>
      </c>
      <c r="D623">
        <v>64</v>
      </c>
      <c r="E623">
        <v>1602</v>
      </c>
      <c r="F623">
        <f t="shared" si="9"/>
        <v>7</v>
      </c>
      <c r="G623" t="str">
        <f>STANDINGS_SV[[#This Row],[League]]&amp;STANDINGS_SV[[#This Row],[Team]]</f>
        <v>$150 Draft Champions Express Mar 13 7:00 pm Lg.3883garbage</v>
      </c>
    </row>
    <row r="624" spans="1:7" x14ac:dyDescent="0.25">
      <c r="A624">
        <v>1457</v>
      </c>
      <c r="B624" t="s">
        <v>299</v>
      </c>
      <c r="C624" t="s">
        <v>1002</v>
      </c>
      <c r="D624">
        <v>61</v>
      </c>
      <c r="E624">
        <v>1469.5</v>
      </c>
      <c r="F624">
        <f t="shared" si="9"/>
        <v>8</v>
      </c>
      <c r="G624" t="str">
        <f>STANDINGS_SV[[#This Row],[League]]&amp;STANDINGS_SV[[#This Row],[Team]]</f>
        <v>$150 Draft Champions Express Mar 13 7:00 pm Lg.3883Team Ulliac</v>
      </c>
    </row>
    <row r="625" spans="1:7" x14ac:dyDescent="0.25">
      <c r="A625">
        <v>1532</v>
      </c>
      <c r="B625" t="s">
        <v>1014</v>
      </c>
      <c r="C625" t="s">
        <v>1002</v>
      </c>
      <c r="D625">
        <v>58</v>
      </c>
      <c r="E625">
        <v>1365</v>
      </c>
      <c r="F625">
        <f t="shared" si="9"/>
        <v>9</v>
      </c>
      <c r="G625" t="str">
        <f>STANDINGS_SV[[#This Row],[League]]&amp;STANDINGS_SV[[#This Row],[Team]]</f>
        <v>$150 Draft Champions Express Mar 13 7:00 pm Lg.3883Boom Boom Sticks</v>
      </c>
    </row>
    <row r="626" spans="1:7" x14ac:dyDescent="0.25">
      <c r="A626">
        <v>1956</v>
      </c>
      <c r="B626" t="s">
        <v>1005</v>
      </c>
      <c r="C626" t="s">
        <v>1002</v>
      </c>
      <c r="D626">
        <v>47</v>
      </c>
      <c r="E626">
        <v>970.5</v>
      </c>
      <c r="F626">
        <f t="shared" si="9"/>
        <v>10</v>
      </c>
      <c r="G626" t="str">
        <f>STANDINGS_SV[[#This Row],[League]]&amp;STANDINGS_SV[[#This Row],[Team]]</f>
        <v>$150 Draft Champions Express Mar 13 7:00 pm Lg.3883The Byrds and the Puigs</v>
      </c>
    </row>
    <row r="627" spans="1:7" x14ac:dyDescent="0.25">
      <c r="A627">
        <v>2147</v>
      </c>
      <c r="B627" t="s">
        <v>1004</v>
      </c>
      <c r="C627" t="s">
        <v>1002</v>
      </c>
      <c r="D627">
        <v>41</v>
      </c>
      <c r="E627">
        <v>772.5</v>
      </c>
      <c r="F627">
        <f t="shared" si="9"/>
        <v>11</v>
      </c>
      <c r="G627" t="str">
        <f>STANDINGS_SV[[#This Row],[League]]&amp;STANDINGS_SV[[#This Row],[Team]]</f>
        <v>$150 Draft Champions Express Mar 13 7:00 pm Lg.3883Table 5 All Stars</v>
      </c>
    </row>
    <row r="628" spans="1:7" x14ac:dyDescent="0.25">
      <c r="A628">
        <v>2213</v>
      </c>
      <c r="B628" t="s">
        <v>889</v>
      </c>
      <c r="C628" t="s">
        <v>1002</v>
      </c>
      <c r="D628">
        <v>39</v>
      </c>
      <c r="E628">
        <v>708</v>
      </c>
      <c r="F628">
        <f t="shared" si="9"/>
        <v>12</v>
      </c>
      <c r="G628" t="str">
        <f>STANDINGS_SV[[#This Row],[League]]&amp;STANDINGS_SV[[#This Row],[Team]]</f>
        <v>$150 Draft Champions Express Mar 13 7:00 pm Lg.3883Team Thompson</v>
      </c>
    </row>
    <row r="629" spans="1:7" x14ac:dyDescent="0.25">
      <c r="A629">
        <v>2343</v>
      </c>
      <c r="B629" t="s">
        <v>1006</v>
      </c>
      <c r="C629" t="s">
        <v>1002</v>
      </c>
      <c r="D629">
        <v>34</v>
      </c>
      <c r="E629">
        <v>569</v>
      </c>
      <c r="F629">
        <f t="shared" si="9"/>
        <v>13</v>
      </c>
      <c r="G629" t="str">
        <f>STANDINGS_SV[[#This Row],[League]]&amp;STANDINGS_SV[[#This Row],[Team]]</f>
        <v>$150 Draft Champions Express Mar 13 7:00 pm Lg.3883Team Lambach</v>
      </c>
    </row>
    <row r="630" spans="1:7" x14ac:dyDescent="0.25">
      <c r="A630">
        <v>2642</v>
      </c>
      <c r="B630" t="s">
        <v>1007</v>
      </c>
      <c r="C630" t="s">
        <v>1002</v>
      </c>
      <c r="D630">
        <v>20</v>
      </c>
      <c r="E630">
        <v>264</v>
      </c>
      <c r="F630">
        <f t="shared" si="9"/>
        <v>14</v>
      </c>
      <c r="G630" t="str">
        <f>STANDINGS_SV[[#This Row],[League]]&amp;STANDINGS_SV[[#This Row],[Team]]</f>
        <v>$150 Draft Champions Express Mar 13 7:00 pm Lg.3883Dawg Pound 53</v>
      </c>
    </row>
    <row r="631" spans="1:7" x14ac:dyDescent="0.25">
      <c r="A631">
        <v>2780</v>
      </c>
      <c r="B631" t="s">
        <v>1012</v>
      </c>
      <c r="C631" t="s">
        <v>1002</v>
      </c>
      <c r="D631">
        <v>12</v>
      </c>
      <c r="E631">
        <v>135</v>
      </c>
      <c r="F631">
        <f t="shared" si="9"/>
        <v>15</v>
      </c>
      <c r="G631" t="str">
        <f>STANDINGS_SV[[#This Row],[League]]&amp;STANDINGS_SV[[#This Row],[Team]]</f>
        <v>$150 Draft Champions Express Mar 13 7:00 pm Lg.3883Team Aniano</v>
      </c>
    </row>
    <row r="632" spans="1:7" x14ac:dyDescent="0.25">
      <c r="A632">
        <v>2</v>
      </c>
      <c r="B632" t="s">
        <v>1025</v>
      </c>
      <c r="C632" t="s">
        <v>1016</v>
      </c>
      <c r="D632">
        <v>180</v>
      </c>
      <c r="E632">
        <v>2909</v>
      </c>
      <c r="F632">
        <f t="shared" si="9"/>
        <v>1</v>
      </c>
      <c r="G632" t="str">
        <f>STANDINGS_SV[[#This Row],[League]]&amp;STANDINGS_SV[[#This Row],[Team]]</f>
        <v>$150 Draft Champions Express Mar 13 7:00 pm Lg.3905J money clutch putts2</v>
      </c>
    </row>
    <row r="633" spans="1:7" x14ac:dyDescent="0.25">
      <c r="A633">
        <v>27</v>
      </c>
      <c r="B633" t="s">
        <v>1024</v>
      </c>
      <c r="C633" t="s">
        <v>1016</v>
      </c>
      <c r="D633">
        <v>126</v>
      </c>
      <c r="E633">
        <v>2883.5</v>
      </c>
      <c r="F633">
        <f t="shared" si="9"/>
        <v>2</v>
      </c>
      <c r="G633" t="str">
        <f>STANDINGS_SV[[#This Row],[League]]&amp;STANDINGS_SV[[#This Row],[Team]]</f>
        <v>$150 Draft Champions Express Mar 13 7:00 pm Lg.3905Roy Hobbs</v>
      </c>
    </row>
    <row r="634" spans="1:7" x14ac:dyDescent="0.25">
      <c r="A634">
        <v>154</v>
      </c>
      <c r="B634" t="s">
        <v>1017</v>
      </c>
      <c r="C634" t="s">
        <v>1016</v>
      </c>
      <c r="D634">
        <v>107</v>
      </c>
      <c r="E634">
        <v>2761.5</v>
      </c>
      <c r="F634">
        <f t="shared" si="9"/>
        <v>3</v>
      </c>
      <c r="G634" t="str">
        <f>STANDINGS_SV[[#This Row],[League]]&amp;STANDINGS_SV[[#This Row],[Team]]</f>
        <v>$150 Draft Champions Express Mar 13 7:00 pm Lg.3905The Green Bastards</v>
      </c>
    </row>
    <row r="635" spans="1:7" x14ac:dyDescent="0.25">
      <c r="A635">
        <v>243</v>
      </c>
      <c r="B635" t="s">
        <v>209</v>
      </c>
      <c r="C635" t="s">
        <v>1016</v>
      </c>
      <c r="D635">
        <v>101</v>
      </c>
      <c r="E635">
        <v>2674</v>
      </c>
      <c r="F635">
        <f t="shared" si="9"/>
        <v>4</v>
      </c>
      <c r="G635" t="str">
        <f>STANDINGS_SV[[#This Row],[League]]&amp;STANDINGS_SV[[#This Row],[Team]]</f>
        <v>$150 Draft Champions Express Mar 13 7:00 pm Lg.3905Team Jung</v>
      </c>
    </row>
    <row r="636" spans="1:7" x14ac:dyDescent="0.25">
      <c r="A636">
        <v>1181</v>
      </c>
      <c r="B636" t="s">
        <v>1023</v>
      </c>
      <c r="C636" t="s">
        <v>1016</v>
      </c>
      <c r="D636">
        <v>67</v>
      </c>
      <c r="E636">
        <v>1716.5</v>
      </c>
      <c r="F636">
        <f t="shared" si="9"/>
        <v>5</v>
      </c>
      <c r="G636" t="str">
        <f>STANDINGS_SV[[#This Row],[League]]&amp;STANDINGS_SV[[#This Row],[Team]]</f>
        <v>$150 Draft Champions Express Mar 13 7:00 pm Lg.3905Brooklyn Bulldogs</v>
      </c>
    </row>
    <row r="637" spans="1:7" x14ac:dyDescent="0.25">
      <c r="A637">
        <v>1291</v>
      </c>
      <c r="B637" t="s">
        <v>1022</v>
      </c>
      <c r="C637" t="s">
        <v>1016</v>
      </c>
      <c r="D637">
        <v>64</v>
      </c>
      <c r="E637">
        <v>1602</v>
      </c>
      <c r="F637">
        <f t="shared" si="9"/>
        <v>6</v>
      </c>
      <c r="G637" t="str">
        <f>STANDINGS_SV[[#This Row],[League]]&amp;STANDINGS_SV[[#This Row],[Team]]</f>
        <v>$150 Draft Champions Express Mar 13 7:00 pm Lg.3905Charlie Hustles Angels</v>
      </c>
    </row>
    <row r="638" spans="1:7" x14ac:dyDescent="0.25">
      <c r="A638">
        <v>1842</v>
      </c>
      <c r="B638" t="s">
        <v>1018</v>
      </c>
      <c r="C638" t="s">
        <v>1016</v>
      </c>
      <c r="D638">
        <v>50</v>
      </c>
      <c r="E638">
        <v>1083</v>
      </c>
      <c r="F638">
        <f t="shared" si="9"/>
        <v>7</v>
      </c>
      <c r="G638" t="str">
        <f>STANDINGS_SV[[#This Row],[League]]&amp;STANDINGS_SV[[#This Row],[Team]]</f>
        <v>$150 Draft Champions Express Mar 13 7:00 pm Lg.3905The Garaged Ferraris</v>
      </c>
    </row>
    <row r="639" spans="1:7" x14ac:dyDescent="0.25">
      <c r="A639">
        <v>2164</v>
      </c>
      <c r="B639" t="s">
        <v>1015</v>
      </c>
      <c r="C639" t="s">
        <v>1016</v>
      </c>
      <c r="D639">
        <v>40</v>
      </c>
      <c r="E639">
        <v>738</v>
      </c>
      <c r="F639">
        <f t="shared" si="9"/>
        <v>8</v>
      </c>
      <c r="G639" t="str">
        <f>STANDINGS_SV[[#This Row],[League]]&amp;STANDINGS_SV[[#This Row],[Team]]</f>
        <v>$150 Draft Champions Express Mar 13 7:00 pm Lg.3905Green Sam</v>
      </c>
    </row>
    <row r="640" spans="1:7" x14ac:dyDescent="0.25">
      <c r="A640">
        <v>2176</v>
      </c>
      <c r="B640" t="s">
        <v>1021</v>
      </c>
      <c r="C640" t="s">
        <v>1016</v>
      </c>
      <c r="D640">
        <v>40</v>
      </c>
      <c r="E640">
        <v>738</v>
      </c>
      <c r="F640">
        <f t="shared" si="9"/>
        <v>9</v>
      </c>
      <c r="G640" t="str">
        <f>STANDINGS_SV[[#This Row],[League]]&amp;STANDINGS_SV[[#This Row],[Team]]</f>
        <v>$150 Draft Champions Express Mar 13 7:00 pm Lg.3905Pitch Perfecto</v>
      </c>
    </row>
    <row r="641" spans="1:7" x14ac:dyDescent="0.25">
      <c r="A641">
        <v>2192</v>
      </c>
      <c r="B641" t="s">
        <v>135</v>
      </c>
      <c r="C641" t="s">
        <v>1016</v>
      </c>
      <c r="D641">
        <v>39</v>
      </c>
      <c r="E641">
        <v>708</v>
      </c>
      <c r="F641">
        <f t="shared" si="9"/>
        <v>10</v>
      </c>
      <c r="G641" t="str">
        <f>STANDINGS_SV[[#This Row],[League]]&amp;STANDINGS_SV[[#This Row],[Team]]</f>
        <v>$150 Draft Champions Express Mar 13 7:00 pm Lg.3905Brewte Force</v>
      </c>
    </row>
    <row r="642" spans="1:7" x14ac:dyDescent="0.25">
      <c r="A642">
        <v>2375</v>
      </c>
      <c r="B642" t="s">
        <v>1019</v>
      </c>
      <c r="C642" t="s">
        <v>1016</v>
      </c>
      <c r="D642">
        <v>33</v>
      </c>
      <c r="E642">
        <v>548</v>
      </c>
      <c r="F642">
        <f t="shared" si="9"/>
        <v>11</v>
      </c>
      <c r="G642" t="str">
        <f>STANDINGS_SV[[#This Row],[League]]&amp;STANDINGS_SV[[#This Row],[Team]]</f>
        <v>$150 Draft Champions Express Mar 13 7:00 pm Lg.3905Team jauvin</v>
      </c>
    </row>
    <row r="643" spans="1:7" x14ac:dyDescent="0.25">
      <c r="A643">
        <v>2535</v>
      </c>
      <c r="B643" t="s">
        <v>36</v>
      </c>
      <c r="C643" t="s">
        <v>1016</v>
      </c>
      <c r="D643">
        <v>27</v>
      </c>
      <c r="E643">
        <v>375.5</v>
      </c>
      <c r="F643">
        <f t="shared" ref="F643:F706" si="10">IF(C643=C642,F642+1,1)</f>
        <v>12</v>
      </c>
      <c r="G643" t="str">
        <f>STANDINGS_SV[[#This Row],[League]]&amp;STANDINGS_SV[[#This Row],[Team]]</f>
        <v>$150 Draft Champions Express Mar 13 7:00 pm Lg.3905PACO THYME</v>
      </c>
    </row>
    <row r="644" spans="1:7" x14ac:dyDescent="0.25">
      <c r="A644">
        <v>2669</v>
      </c>
      <c r="B644" t="s">
        <v>19</v>
      </c>
      <c r="C644" t="s">
        <v>1016</v>
      </c>
      <c r="D644">
        <v>19</v>
      </c>
      <c r="E644">
        <v>244.5</v>
      </c>
      <c r="F644">
        <f t="shared" si="10"/>
        <v>13</v>
      </c>
      <c r="G644" t="str">
        <f>STANDINGS_SV[[#This Row],[League]]&amp;STANDINGS_SV[[#This Row],[Team]]</f>
        <v>$150 Draft Champions Express Mar 13 7:00 pm Lg.3905One Eyed Jack</v>
      </c>
    </row>
    <row r="645" spans="1:7" x14ac:dyDescent="0.25">
      <c r="A645">
        <v>2713</v>
      </c>
      <c r="B645" t="s">
        <v>164</v>
      </c>
      <c r="C645" t="s">
        <v>1016</v>
      </c>
      <c r="D645">
        <v>16</v>
      </c>
      <c r="E645">
        <v>194.5</v>
      </c>
      <c r="F645">
        <f t="shared" si="10"/>
        <v>14</v>
      </c>
      <c r="G645" t="str">
        <f>STANDINGS_SV[[#This Row],[League]]&amp;STANDINGS_SV[[#This Row],[Team]]</f>
        <v>$150 Draft Champions Express Mar 13 7:00 pm Lg.3905KISS MY BUNT</v>
      </c>
    </row>
    <row r="646" spans="1:7" x14ac:dyDescent="0.25">
      <c r="A646">
        <v>2757</v>
      </c>
      <c r="B646" t="s">
        <v>1020</v>
      </c>
      <c r="C646" t="s">
        <v>1016</v>
      </c>
      <c r="D646">
        <v>13</v>
      </c>
      <c r="E646">
        <v>150</v>
      </c>
      <c r="F646">
        <f t="shared" si="10"/>
        <v>15</v>
      </c>
      <c r="G646" t="str">
        <f>STANDINGS_SV[[#This Row],[League]]&amp;STANDINGS_SV[[#This Row],[Team]]</f>
        <v>$150 Draft Champions Express Mar 13 7:00 pm Lg.3905Amazins2</v>
      </c>
    </row>
    <row r="647" spans="1:7" x14ac:dyDescent="0.25">
      <c r="A647">
        <v>282</v>
      </c>
      <c r="B647" t="s">
        <v>299</v>
      </c>
      <c r="C647" t="s">
        <v>1026</v>
      </c>
      <c r="D647">
        <v>99</v>
      </c>
      <c r="E647">
        <v>2637</v>
      </c>
      <c r="F647">
        <f t="shared" si="10"/>
        <v>1</v>
      </c>
      <c r="G647" t="str">
        <f>STANDINGS_SV[[#This Row],[League]]&amp;STANDINGS_SV[[#This Row],[Team]]</f>
        <v>$150 Draft Champions Express Mar 18 8:00 pm Lg.3944Team Ulliac</v>
      </c>
    </row>
    <row r="648" spans="1:7" x14ac:dyDescent="0.25">
      <c r="A648">
        <v>316</v>
      </c>
      <c r="B648" t="s">
        <v>1009</v>
      </c>
      <c r="C648" t="s">
        <v>1026</v>
      </c>
      <c r="D648">
        <v>97</v>
      </c>
      <c r="E648">
        <v>2600.5</v>
      </c>
      <c r="F648">
        <f t="shared" si="10"/>
        <v>2</v>
      </c>
      <c r="G648" t="str">
        <f>STANDINGS_SV[[#This Row],[League]]&amp;STANDINGS_SV[[#This Row],[Team]]</f>
        <v>$150 Draft Champions Express Mar 18 8:00 pm Lg.3944Team Rasmusson</v>
      </c>
    </row>
    <row r="649" spans="1:7" x14ac:dyDescent="0.25">
      <c r="A649">
        <v>422</v>
      </c>
      <c r="B649" t="s">
        <v>288</v>
      </c>
      <c r="C649" t="s">
        <v>1026</v>
      </c>
      <c r="D649">
        <v>92</v>
      </c>
      <c r="E649">
        <v>2494.5</v>
      </c>
      <c r="F649">
        <f t="shared" si="10"/>
        <v>3</v>
      </c>
      <c r="G649" t="str">
        <f>STANDINGS_SV[[#This Row],[League]]&amp;STANDINGS_SV[[#This Row],[Team]]</f>
        <v>$150 Draft Champions Express Mar 18 8:00 pm Lg.3944Thunder</v>
      </c>
    </row>
    <row r="650" spans="1:7" x14ac:dyDescent="0.25">
      <c r="A650">
        <v>505</v>
      </c>
      <c r="B650" t="s">
        <v>1033</v>
      </c>
      <c r="C650" t="s">
        <v>1026</v>
      </c>
      <c r="D650">
        <v>89</v>
      </c>
      <c r="E650">
        <v>2423.5</v>
      </c>
      <c r="F650">
        <f t="shared" si="10"/>
        <v>4</v>
      </c>
      <c r="G650" t="str">
        <f>STANDINGS_SV[[#This Row],[League]]&amp;STANDINGS_SV[[#This Row],[Team]]</f>
        <v>$150 Draft Champions Express Mar 18 8:00 pm Lg.3944bulldogs7</v>
      </c>
    </row>
    <row r="651" spans="1:7" x14ac:dyDescent="0.25">
      <c r="A651">
        <v>1287</v>
      </c>
      <c r="B651" t="s">
        <v>349</v>
      </c>
      <c r="C651" t="s">
        <v>1026</v>
      </c>
      <c r="D651">
        <v>65</v>
      </c>
      <c r="E651">
        <v>1643</v>
      </c>
      <c r="F651">
        <f t="shared" si="10"/>
        <v>5</v>
      </c>
      <c r="G651" t="str">
        <f>STANDINGS_SV[[#This Row],[League]]&amp;STANDINGS_SV[[#This Row],[Team]]</f>
        <v>$150 Draft Champions Express Mar 18 8:00 pm Lg.3944zzzzzzzzzzzz</v>
      </c>
    </row>
    <row r="652" spans="1:7" x14ac:dyDescent="0.25">
      <c r="A652">
        <v>1401</v>
      </c>
      <c r="B652" t="s">
        <v>1036</v>
      </c>
      <c r="C652" t="s">
        <v>1026</v>
      </c>
      <c r="D652">
        <v>62</v>
      </c>
      <c r="E652">
        <v>1513.5</v>
      </c>
      <c r="F652">
        <f t="shared" si="10"/>
        <v>6</v>
      </c>
      <c r="G652" t="str">
        <f>STANDINGS_SV[[#This Row],[League]]&amp;STANDINGS_SV[[#This Row],[Team]]</f>
        <v>$150 Draft Champions Express Mar 18 8:00 pm Lg.3944Saucon Moonshots</v>
      </c>
    </row>
    <row r="653" spans="1:7" x14ac:dyDescent="0.25">
      <c r="A653">
        <v>1505</v>
      </c>
      <c r="B653" t="s">
        <v>1030</v>
      </c>
      <c r="C653" t="s">
        <v>1026</v>
      </c>
      <c r="D653">
        <v>59</v>
      </c>
      <c r="E653">
        <v>1398</v>
      </c>
      <c r="F653">
        <f t="shared" si="10"/>
        <v>7</v>
      </c>
      <c r="G653" t="str">
        <f>STANDINGS_SV[[#This Row],[League]]&amp;STANDINGS_SV[[#This Row],[Team]]</f>
        <v>$150 Draft Champions Express Mar 18 8:00 pm Lg.3944Forever Draft 5 - Express</v>
      </c>
    </row>
    <row r="654" spans="1:7" x14ac:dyDescent="0.25">
      <c r="A654">
        <v>1577</v>
      </c>
      <c r="B654" t="s">
        <v>1027</v>
      </c>
      <c r="C654" t="s">
        <v>1026</v>
      </c>
      <c r="D654">
        <v>57</v>
      </c>
      <c r="E654">
        <v>1329</v>
      </c>
      <c r="F654">
        <f t="shared" si="10"/>
        <v>8</v>
      </c>
      <c r="G654" t="str">
        <f>STANDINGS_SV[[#This Row],[League]]&amp;STANDINGS_SV[[#This Row],[Team]]</f>
        <v>$150 Draft Champions Express Mar 18 8:00 pm Lg.3944Jays4Life18</v>
      </c>
    </row>
    <row r="655" spans="1:7" x14ac:dyDescent="0.25">
      <c r="A655">
        <v>1596</v>
      </c>
      <c r="B655" t="s">
        <v>1031</v>
      </c>
      <c r="C655" t="s">
        <v>1026</v>
      </c>
      <c r="D655">
        <v>57</v>
      </c>
      <c r="E655">
        <v>1329</v>
      </c>
      <c r="F655">
        <f t="shared" si="10"/>
        <v>9</v>
      </c>
      <c r="G655" t="str">
        <f>STANDINGS_SV[[#This Row],[League]]&amp;STANDINGS_SV[[#This Row],[Team]]</f>
        <v>$150 Draft Champions Express Mar 18 8:00 pm Lg.3944Team Vetter</v>
      </c>
    </row>
    <row r="656" spans="1:7" x14ac:dyDescent="0.25">
      <c r="A656">
        <v>1665</v>
      </c>
      <c r="B656" t="s">
        <v>1034</v>
      </c>
      <c r="C656" t="s">
        <v>1026</v>
      </c>
      <c r="D656">
        <v>54</v>
      </c>
      <c r="E656">
        <v>1226.5</v>
      </c>
      <c r="F656">
        <f t="shared" si="10"/>
        <v>10</v>
      </c>
      <c r="G656" t="str">
        <f>STANDINGS_SV[[#This Row],[League]]&amp;STANDINGS_SV[[#This Row],[Team]]</f>
        <v>$150 Draft Champions Express Mar 18 8:00 pm Lg.39441 - Team Bredin</v>
      </c>
    </row>
    <row r="657" spans="1:7" x14ac:dyDescent="0.25">
      <c r="A657">
        <v>2070</v>
      </c>
      <c r="B657" t="s">
        <v>1037</v>
      </c>
      <c r="C657" t="s">
        <v>1026</v>
      </c>
      <c r="D657">
        <v>43</v>
      </c>
      <c r="E657">
        <v>836</v>
      </c>
      <c r="F657">
        <f t="shared" si="10"/>
        <v>11</v>
      </c>
      <c r="G657" t="str">
        <f>STANDINGS_SV[[#This Row],[League]]&amp;STANDINGS_SV[[#This Row],[Team]]</f>
        <v>$150 Draft Champions Express Mar 18 8:00 pm Lg.3944KC Intimidators</v>
      </c>
    </row>
    <row r="658" spans="1:7" x14ac:dyDescent="0.25">
      <c r="A658">
        <v>2087</v>
      </c>
      <c r="B658" t="s">
        <v>1029</v>
      </c>
      <c r="C658" t="s">
        <v>1026</v>
      </c>
      <c r="D658">
        <v>43</v>
      </c>
      <c r="E658">
        <v>836</v>
      </c>
      <c r="F658">
        <f t="shared" si="10"/>
        <v>12</v>
      </c>
      <c r="G658" t="str">
        <f>STANDINGS_SV[[#This Row],[League]]&amp;STANDINGS_SV[[#This Row],[Team]]</f>
        <v>$150 Draft Champions Express Mar 18 8:00 pm Lg.3944Team NAKOS</v>
      </c>
    </row>
    <row r="659" spans="1:7" x14ac:dyDescent="0.25">
      <c r="A659">
        <v>2096</v>
      </c>
      <c r="B659" t="s">
        <v>1032</v>
      </c>
      <c r="C659" t="s">
        <v>1026</v>
      </c>
      <c r="D659">
        <v>43</v>
      </c>
      <c r="E659">
        <v>836</v>
      </c>
      <c r="F659">
        <f t="shared" si="10"/>
        <v>13</v>
      </c>
      <c r="G659" t="str">
        <f>STANDINGS_SV[[#This Row],[League]]&amp;STANDINGS_SV[[#This Row],[Team]]</f>
        <v>$150 Draft Champions Express Mar 18 8:00 pm Lg.3944The Splendid Splinter</v>
      </c>
    </row>
    <row r="660" spans="1:7" x14ac:dyDescent="0.25">
      <c r="A660">
        <v>2329</v>
      </c>
      <c r="B660" t="s">
        <v>1028</v>
      </c>
      <c r="C660" t="s">
        <v>1026</v>
      </c>
      <c r="D660">
        <v>35</v>
      </c>
      <c r="E660">
        <v>594</v>
      </c>
      <c r="F660">
        <f t="shared" si="10"/>
        <v>14</v>
      </c>
      <c r="G660" t="str">
        <f>STANDINGS_SV[[#This Row],[League]]&amp;STANDINGS_SV[[#This Row],[Team]]</f>
        <v>$150 Draft Champions Express Mar 18 8:00 pm Lg.3944Team martin</v>
      </c>
    </row>
    <row r="661" spans="1:7" x14ac:dyDescent="0.25">
      <c r="A661">
        <v>2890</v>
      </c>
      <c r="B661" t="s">
        <v>1035</v>
      </c>
      <c r="C661" t="s">
        <v>1026</v>
      </c>
      <c r="D661">
        <v>0</v>
      </c>
      <c r="E661">
        <v>13</v>
      </c>
      <c r="F661">
        <f t="shared" si="10"/>
        <v>15</v>
      </c>
      <c r="G661" t="str">
        <f>STANDINGS_SV[[#This Row],[League]]&amp;STANDINGS_SV[[#This Row],[Team]]</f>
        <v>$150 Draft Champions Express Mar 18 8:00 pm Lg.3944Dave's Diamond Denizens</v>
      </c>
    </row>
    <row r="662" spans="1:7" x14ac:dyDescent="0.25">
      <c r="A662">
        <v>263</v>
      </c>
      <c r="B662" t="s">
        <v>1049</v>
      </c>
      <c r="C662" t="s">
        <v>1039</v>
      </c>
      <c r="D662">
        <v>100</v>
      </c>
      <c r="E662">
        <v>2655.5</v>
      </c>
      <c r="F662">
        <f t="shared" si="10"/>
        <v>1</v>
      </c>
      <c r="G662" t="str">
        <f>STANDINGS_SV[[#This Row],[League]]&amp;STANDINGS_SV[[#This Row],[Team]]</f>
        <v>$150 Draft Champions Express Mar 20 7:00 pm Lg.3914Team bluekrew</v>
      </c>
    </row>
    <row r="663" spans="1:7" x14ac:dyDescent="0.25">
      <c r="A663">
        <v>407</v>
      </c>
      <c r="B663" t="s">
        <v>1038</v>
      </c>
      <c r="C663" t="s">
        <v>1039</v>
      </c>
      <c r="D663">
        <v>93</v>
      </c>
      <c r="E663">
        <v>2514.5</v>
      </c>
      <c r="F663">
        <f t="shared" si="10"/>
        <v>2</v>
      </c>
      <c r="G663" t="str">
        <f>STANDINGS_SV[[#This Row],[League]]&amp;STANDINGS_SV[[#This Row],[Team]]</f>
        <v>$150 Draft Champions Express Mar 20 7:00 pm Lg.3914esh dc3</v>
      </c>
    </row>
    <row r="664" spans="1:7" x14ac:dyDescent="0.25">
      <c r="A664">
        <v>666</v>
      </c>
      <c r="B664" t="s">
        <v>1045</v>
      </c>
      <c r="C664" t="s">
        <v>1039</v>
      </c>
      <c r="D664">
        <v>83</v>
      </c>
      <c r="E664">
        <v>2248</v>
      </c>
      <c r="F664">
        <f t="shared" si="10"/>
        <v>3</v>
      </c>
      <c r="G664" t="str">
        <f>STANDINGS_SV[[#This Row],[League]]&amp;STANDINGS_SV[[#This Row],[Team]]</f>
        <v>$150 Draft Champions Express Mar 20 7:00 pm Lg.3914Sweep The Leg</v>
      </c>
    </row>
    <row r="665" spans="1:7" x14ac:dyDescent="0.25">
      <c r="A665">
        <v>674</v>
      </c>
      <c r="B665" t="s">
        <v>1041</v>
      </c>
      <c r="C665" t="s">
        <v>1039</v>
      </c>
      <c r="D665">
        <v>83</v>
      </c>
      <c r="E665">
        <v>2248</v>
      </c>
      <c r="F665">
        <f t="shared" si="10"/>
        <v>4</v>
      </c>
      <c r="G665" t="str">
        <f>STANDINGS_SV[[#This Row],[League]]&amp;STANDINGS_SV[[#This Row],[Team]]</f>
        <v>$150 Draft Champions Express Mar 20 7:00 pm Lg.3914Team Rotolo</v>
      </c>
    </row>
    <row r="666" spans="1:7" x14ac:dyDescent="0.25">
      <c r="A666">
        <v>913</v>
      </c>
      <c r="B666" t="s">
        <v>1046</v>
      </c>
      <c r="C666" t="s">
        <v>1039</v>
      </c>
      <c r="D666">
        <v>76</v>
      </c>
      <c r="E666">
        <v>1999</v>
      </c>
      <c r="F666">
        <f t="shared" si="10"/>
        <v>5</v>
      </c>
      <c r="G666" t="str">
        <f>STANDINGS_SV[[#This Row],[League]]&amp;STANDINGS_SV[[#This Row],[Team]]</f>
        <v>$150 Draft Champions Express Mar 20 7:00 pm Lg.3914Pleepleus</v>
      </c>
    </row>
    <row r="667" spans="1:7" x14ac:dyDescent="0.25">
      <c r="A667">
        <v>1093</v>
      </c>
      <c r="B667" t="s">
        <v>1048</v>
      </c>
      <c r="C667" t="s">
        <v>1039</v>
      </c>
      <c r="D667">
        <v>70</v>
      </c>
      <c r="E667">
        <v>1816</v>
      </c>
      <c r="F667">
        <f t="shared" si="10"/>
        <v>6</v>
      </c>
      <c r="G667" t="str">
        <f>STANDINGS_SV[[#This Row],[League]]&amp;STANDINGS_SV[[#This Row],[Team]]</f>
        <v>$150 Draft Champions Express Mar 20 7:00 pm Lg.3914Mallorys Killers Express</v>
      </c>
    </row>
    <row r="668" spans="1:7" x14ac:dyDescent="0.25">
      <c r="A668">
        <v>1134</v>
      </c>
      <c r="B668" t="s">
        <v>1043</v>
      </c>
      <c r="C668" t="s">
        <v>1039</v>
      </c>
      <c r="D668">
        <v>69</v>
      </c>
      <c r="E668">
        <v>1782</v>
      </c>
      <c r="F668">
        <f t="shared" si="10"/>
        <v>7</v>
      </c>
      <c r="G668" t="str">
        <f>STANDINGS_SV[[#This Row],[League]]&amp;STANDINGS_SV[[#This Row],[Team]]</f>
        <v>$150 Draft Champions Express Mar 20 7:00 pm Lg.3914Stecchini</v>
      </c>
    </row>
    <row r="669" spans="1:7" x14ac:dyDescent="0.25">
      <c r="A669">
        <v>1255</v>
      </c>
      <c r="B669" t="s">
        <v>156</v>
      </c>
      <c r="C669" t="s">
        <v>1039</v>
      </c>
      <c r="D669">
        <v>65</v>
      </c>
      <c r="E669">
        <v>1643</v>
      </c>
      <c r="F669">
        <f t="shared" si="10"/>
        <v>8</v>
      </c>
      <c r="G669" t="str">
        <f>STANDINGS_SV[[#This Row],[League]]&amp;STANDINGS_SV[[#This Row],[Team]]</f>
        <v>$150 Draft Champions Express Mar 20 7:00 pm Lg.3914Cubs Win</v>
      </c>
    </row>
    <row r="670" spans="1:7" x14ac:dyDescent="0.25">
      <c r="A670">
        <v>1303</v>
      </c>
      <c r="B670" t="s">
        <v>1042</v>
      </c>
      <c r="C670" t="s">
        <v>1039</v>
      </c>
      <c r="D670">
        <v>64</v>
      </c>
      <c r="E670">
        <v>1602</v>
      </c>
      <c r="F670">
        <f t="shared" si="10"/>
        <v>9</v>
      </c>
      <c r="G670" t="str">
        <f>STANDINGS_SV[[#This Row],[League]]&amp;STANDINGS_SV[[#This Row],[Team]]</f>
        <v>$150 Draft Champions Express Mar 20 7:00 pm Lg.3914LITTLEFELLAS</v>
      </c>
    </row>
    <row r="671" spans="1:7" x14ac:dyDescent="0.25">
      <c r="A671">
        <v>1362</v>
      </c>
      <c r="B671" t="s">
        <v>1009</v>
      </c>
      <c r="C671" t="s">
        <v>1039</v>
      </c>
      <c r="D671">
        <v>63</v>
      </c>
      <c r="E671">
        <v>1559</v>
      </c>
      <c r="F671">
        <f t="shared" si="10"/>
        <v>10</v>
      </c>
      <c r="G671" t="str">
        <f>STANDINGS_SV[[#This Row],[League]]&amp;STANDINGS_SV[[#This Row],[Team]]</f>
        <v>$150 Draft Champions Express Mar 20 7:00 pm Lg.3914Team Rasmusson</v>
      </c>
    </row>
    <row r="672" spans="1:7" x14ac:dyDescent="0.25">
      <c r="A672">
        <v>1450</v>
      </c>
      <c r="B672" t="s">
        <v>1047</v>
      </c>
      <c r="C672" t="s">
        <v>1039</v>
      </c>
      <c r="D672">
        <v>61</v>
      </c>
      <c r="E672">
        <v>1469.5</v>
      </c>
      <c r="F672">
        <f t="shared" si="10"/>
        <v>11</v>
      </c>
      <c r="G672" t="str">
        <f>STANDINGS_SV[[#This Row],[League]]&amp;STANDINGS_SV[[#This Row],[Team]]</f>
        <v>$150 Draft Champions Express Mar 20 7:00 pm Lg.3914Stealth Missile</v>
      </c>
    </row>
    <row r="673" spans="1:7" x14ac:dyDescent="0.25">
      <c r="A673">
        <v>2530</v>
      </c>
      <c r="B673" t="s">
        <v>1040</v>
      </c>
      <c r="C673" t="s">
        <v>1039</v>
      </c>
      <c r="D673">
        <v>27</v>
      </c>
      <c r="E673">
        <v>375.5</v>
      </c>
      <c r="F673">
        <f t="shared" si="10"/>
        <v>12</v>
      </c>
      <c r="G673" t="str">
        <f>STANDINGS_SV[[#This Row],[League]]&amp;STANDINGS_SV[[#This Row],[Team]]</f>
        <v>$150 Draft Champions Express Mar 20 7:00 pm Lg.3914Got the Runs Again</v>
      </c>
    </row>
    <row r="674" spans="1:7" x14ac:dyDescent="0.25">
      <c r="A674">
        <v>2600</v>
      </c>
      <c r="B674" t="s">
        <v>1050</v>
      </c>
      <c r="C674" t="s">
        <v>1039</v>
      </c>
      <c r="D674">
        <v>24</v>
      </c>
      <c r="E674">
        <v>317</v>
      </c>
      <c r="F674">
        <f t="shared" si="10"/>
        <v>13</v>
      </c>
      <c r="G674" t="str">
        <f>STANDINGS_SV[[#This Row],[League]]&amp;STANDINGS_SV[[#This Row],[Team]]</f>
        <v>$150 Draft Champions Express Mar 20 7:00 pm Lg.3914Thrashers</v>
      </c>
    </row>
    <row r="675" spans="1:7" x14ac:dyDescent="0.25">
      <c r="A675">
        <v>2778</v>
      </c>
      <c r="B675" t="s">
        <v>1044</v>
      </c>
      <c r="C675" t="s">
        <v>1039</v>
      </c>
      <c r="D675">
        <v>12</v>
      </c>
      <c r="E675">
        <v>135</v>
      </c>
      <c r="F675">
        <f t="shared" si="10"/>
        <v>14</v>
      </c>
      <c r="G675" t="str">
        <f>STANDINGS_SV[[#This Row],[League]]&amp;STANDINGS_SV[[#This Row],[Team]]</f>
        <v>$150 Draft Champions Express Mar 20 7:00 pm Lg.3914Pioneer Pride</v>
      </c>
    </row>
    <row r="676" spans="1:7" x14ac:dyDescent="0.25">
      <c r="A676">
        <v>2879</v>
      </c>
      <c r="B676" t="s">
        <v>85</v>
      </c>
      <c r="C676" t="s">
        <v>1039</v>
      </c>
      <c r="D676">
        <v>1</v>
      </c>
      <c r="E676">
        <v>32</v>
      </c>
      <c r="F676">
        <f t="shared" si="10"/>
        <v>15</v>
      </c>
      <c r="G676" t="str">
        <f>STANDINGS_SV[[#This Row],[League]]&amp;STANDINGS_SV[[#This Row],[Team]]</f>
        <v>$150 Draft Champions Express Mar 20 7:00 pm Lg.3914Las Vegas Blvd VIII</v>
      </c>
    </row>
    <row r="677" spans="1:7" x14ac:dyDescent="0.25">
      <c r="A677">
        <v>166</v>
      </c>
      <c r="B677" t="s">
        <v>1057</v>
      </c>
      <c r="C677" t="s">
        <v>1052</v>
      </c>
      <c r="D677">
        <v>106</v>
      </c>
      <c r="E677">
        <v>2746</v>
      </c>
      <c r="F677">
        <f t="shared" si="10"/>
        <v>1</v>
      </c>
      <c r="G677" t="str">
        <f>STANDINGS_SV[[#This Row],[League]]&amp;STANDINGS_SV[[#This Row],[Team]]</f>
        <v>$150 Draft Champions Express Mar 20 7:00 pm Lg.3976Off The Grid</v>
      </c>
    </row>
    <row r="678" spans="1:7" x14ac:dyDescent="0.25">
      <c r="A678">
        <v>500</v>
      </c>
      <c r="B678" t="s">
        <v>1058</v>
      </c>
      <c r="C678" t="s">
        <v>1052</v>
      </c>
      <c r="D678">
        <v>89</v>
      </c>
      <c r="E678">
        <v>2423.5</v>
      </c>
      <c r="F678">
        <f t="shared" si="10"/>
        <v>2</v>
      </c>
      <c r="G678" t="str">
        <f>STANDINGS_SV[[#This Row],[League]]&amp;STANDINGS_SV[[#This Row],[Team]]</f>
        <v>$150 Draft Champions Express Mar 20 7:00 pm Lg.3976Veeer</v>
      </c>
    </row>
    <row r="679" spans="1:7" x14ac:dyDescent="0.25">
      <c r="A679">
        <v>572</v>
      </c>
      <c r="B679" t="s">
        <v>1056</v>
      </c>
      <c r="C679" t="s">
        <v>1052</v>
      </c>
      <c r="D679">
        <v>86</v>
      </c>
      <c r="E679">
        <v>2349</v>
      </c>
      <c r="F679">
        <f t="shared" si="10"/>
        <v>3</v>
      </c>
      <c r="G679" t="str">
        <f>STANDINGS_SV[[#This Row],[League]]&amp;STANDINGS_SV[[#This Row],[Team]]</f>
        <v>$150 Draft Champions Express Mar 20 7:00 pm Lg.3976Team Steube</v>
      </c>
    </row>
    <row r="680" spans="1:7" x14ac:dyDescent="0.25">
      <c r="A680">
        <v>649</v>
      </c>
      <c r="B680" t="s">
        <v>1060</v>
      </c>
      <c r="C680" t="s">
        <v>1052</v>
      </c>
      <c r="D680">
        <v>83</v>
      </c>
      <c r="E680">
        <v>2248</v>
      </c>
      <c r="F680">
        <f t="shared" si="10"/>
        <v>4</v>
      </c>
      <c r="G680" t="str">
        <f>STANDINGS_SV[[#This Row],[League]]&amp;STANDINGS_SV[[#This Row],[Team]]</f>
        <v>$150 Draft Champions Express Mar 20 7:00 pm Lg.3976Basement Light Fixtures</v>
      </c>
    </row>
    <row r="681" spans="1:7" x14ac:dyDescent="0.25">
      <c r="A681">
        <v>809</v>
      </c>
      <c r="B681" t="s">
        <v>1061</v>
      </c>
      <c r="C681" t="s">
        <v>1052</v>
      </c>
      <c r="D681">
        <v>79</v>
      </c>
      <c r="E681">
        <v>2103</v>
      </c>
      <c r="F681">
        <f t="shared" si="10"/>
        <v>5</v>
      </c>
      <c r="G681" t="str">
        <f>STANDINGS_SV[[#This Row],[League]]&amp;STANDINGS_SV[[#This Row],[Team]]</f>
        <v>$150 Draft Champions Express Mar 20 7:00 pm Lg.3976Phil's Automat (DC part1)</v>
      </c>
    </row>
    <row r="682" spans="1:7" x14ac:dyDescent="0.25">
      <c r="A682">
        <v>865</v>
      </c>
      <c r="B682" t="s">
        <v>1054</v>
      </c>
      <c r="C682" t="s">
        <v>1052</v>
      </c>
      <c r="D682">
        <v>77</v>
      </c>
      <c r="E682">
        <v>2032.5</v>
      </c>
      <c r="F682">
        <f t="shared" si="10"/>
        <v>6</v>
      </c>
      <c r="G682" t="str">
        <f>STANDINGS_SV[[#This Row],[League]]&amp;STANDINGS_SV[[#This Row],[Team]]</f>
        <v>$150 Draft Champions Express Mar 20 7:00 pm Lg.3976Bama Bruisers</v>
      </c>
    </row>
    <row r="683" spans="1:7" x14ac:dyDescent="0.25">
      <c r="A683">
        <v>998</v>
      </c>
      <c r="B683" t="s">
        <v>676</v>
      </c>
      <c r="C683" t="s">
        <v>1052</v>
      </c>
      <c r="D683">
        <v>73</v>
      </c>
      <c r="E683">
        <v>1910.5</v>
      </c>
      <c r="F683">
        <f t="shared" si="10"/>
        <v>7</v>
      </c>
      <c r="G683" t="str">
        <f>STANDINGS_SV[[#This Row],[League]]&amp;STANDINGS_SV[[#This Row],[Team]]</f>
        <v>$150 Draft Champions Express Mar 20 7:00 pm Lg.3976Mendoza Line Master</v>
      </c>
    </row>
    <row r="684" spans="1:7" x14ac:dyDescent="0.25">
      <c r="A684">
        <v>1130</v>
      </c>
      <c r="B684" t="s">
        <v>19</v>
      </c>
      <c r="C684" t="s">
        <v>1052</v>
      </c>
      <c r="D684">
        <v>69</v>
      </c>
      <c r="E684">
        <v>1782</v>
      </c>
      <c r="F684">
        <f t="shared" si="10"/>
        <v>8</v>
      </c>
      <c r="G684" t="str">
        <f>STANDINGS_SV[[#This Row],[League]]&amp;STANDINGS_SV[[#This Row],[Team]]</f>
        <v>$150 Draft Champions Express Mar 20 7:00 pm Lg.3976One Eyed Jack</v>
      </c>
    </row>
    <row r="685" spans="1:7" x14ac:dyDescent="0.25">
      <c r="A685">
        <v>1256</v>
      </c>
      <c r="B685" t="s">
        <v>1059</v>
      </c>
      <c r="C685" t="s">
        <v>1052</v>
      </c>
      <c r="D685">
        <v>65</v>
      </c>
      <c r="E685">
        <v>1643</v>
      </c>
      <c r="F685">
        <f t="shared" si="10"/>
        <v>9</v>
      </c>
      <c r="G685" t="str">
        <f>STANDINGS_SV[[#This Row],[League]]&amp;STANDINGS_SV[[#This Row],[Team]]</f>
        <v>$150 Draft Champions Express Mar 20 7:00 pm Lg.3976DC-Inside5-DC</v>
      </c>
    </row>
    <row r="686" spans="1:7" x14ac:dyDescent="0.25">
      <c r="A686">
        <v>1424</v>
      </c>
      <c r="B686" t="s">
        <v>352</v>
      </c>
      <c r="C686" t="s">
        <v>1052</v>
      </c>
      <c r="D686">
        <v>61</v>
      </c>
      <c r="E686">
        <v>1469.5</v>
      </c>
      <c r="F686">
        <f t="shared" si="10"/>
        <v>10</v>
      </c>
      <c r="G686" t="str">
        <f>STANDINGS_SV[[#This Row],[League]]&amp;STANDINGS_SV[[#This Row],[Team]]</f>
        <v>$150 Draft Champions Express Mar 20 7:00 pm Lg.3976Art Vandelay</v>
      </c>
    </row>
    <row r="687" spans="1:7" x14ac:dyDescent="0.25">
      <c r="A687">
        <v>2128</v>
      </c>
      <c r="B687" t="s">
        <v>1055</v>
      </c>
      <c r="C687" t="s">
        <v>1052</v>
      </c>
      <c r="D687">
        <v>41</v>
      </c>
      <c r="E687">
        <v>772.5</v>
      </c>
      <c r="F687">
        <f t="shared" si="10"/>
        <v>11</v>
      </c>
      <c r="G687" t="str">
        <f>STANDINGS_SV[[#This Row],[League]]&amp;STANDINGS_SV[[#This Row],[Team]]</f>
        <v>$150 Draft Champions Express Mar 20 7:00 pm Lg.3976Carolina Thunder</v>
      </c>
    </row>
    <row r="688" spans="1:7" x14ac:dyDescent="0.25">
      <c r="A688">
        <v>2140</v>
      </c>
      <c r="B688" t="s">
        <v>1062</v>
      </c>
      <c r="C688" t="s">
        <v>1052</v>
      </c>
      <c r="D688">
        <v>41</v>
      </c>
      <c r="E688">
        <v>772.5</v>
      </c>
      <c r="F688">
        <f t="shared" si="10"/>
        <v>12</v>
      </c>
      <c r="G688" t="str">
        <f>STANDINGS_SV[[#This Row],[League]]&amp;STANDINGS_SV[[#This Row],[Team]]</f>
        <v>$150 Draft Champions Express Mar 20 7:00 pm Lg.3976Peppers</v>
      </c>
    </row>
    <row r="689" spans="1:7" x14ac:dyDescent="0.25">
      <c r="A689">
        <v>2268</v>
      </c>
      <c r="B689" t="s">
        <v>1051</v>
      </c>
      <c r="C689" t="s">
        <v>1052</v>
      </c>
      <c r="D689">
        <v>37</v>
      </c>
      <c r="E689">
        <v>650.5</v>
      </c>
      <c r="F689">
        <f t="shared" si="10"/>
        <v>13</v>
      </c>
      <c r="G689" t="str">
        <f>STANDINGS_SV[[#This Row],[League]]&amp;STANDINGS_SV[[#This Row],[Team]]</f>
        <v>$150 Draft Champions Express Mar 20 7:00 pm Lg.3976The Big Shortstop</v>
      </c>
    </row>
    <row r="690" spans="1:7" x14ac:dyDescent="0.25">
      <c r="A690">
        <v>2390</v>
      </c>
      <c r="B690" t="s">
        <v>1063</v>
      </c>
      <c r="C690" t="s">
        <v>1052</v>
      </c>
      <c r="D690">
        <v>32</v>
      </c>
      <c r="E690">
        <v>516</v>
      </c>
      <c r="F690">
        <f t="shared" si="10"/>
        <v>14</v>
      </c>
      <c r="G690" t="str">
        <f>STANDINGS_SV[[#This Row],[League]]&amp;STANDINGS_SV[[#This Row],[Team]]</f>
        <v>$150 Draft Champions Express Mar 20 7:00 pm Lg.3976Lucky</v>
      </c>
    </row>
    <row r="691" spans="1:7" x14ac:dyDescent="0.25">
      <c r="A691">
        <v>2867</v>
      </c>
      <c r="B691" t="s">
        <v>1053</v>
      </c>
      <c r="C691" t="s">
        <v>1052</v>
      </c>
      <c r="D691">
        <v>2</v>
      </c>
      <c r="E691">
        <v>45.5</v>
      </c>
      <c r="F691">
        <f t="shared" si="10"/>
        <v>15</v>
      </c>
      <c r="G691" t="str">
        <f>STANDINGS_SV[[#This Row],[League]]&amp;STANDINGS_SV[[#This Row],[Team]]</f>
        <v>$150 Draft Champions Express Mar 20 7:00 pm Lg.3976Team CLEMENTE</v>
      </c>
    </row>
    <row r="692" spans="1:7" x14ac:dyDescent="0.25">
      <c r="A692">
        <v>57</v>
      </c>
      <c r="B692" t="s">
        <v>1070</v>
      </c>
      <c r="C692" t="s">
        <v>1065</v>
      </c>
      <c r="D692">
        <v>120</v>
      </c>
      <c r="E692">
        <v>2857</v>
      </c>
      <c r="F692">
        <f t="shared" si="10"/>
        <v>1</v>
      </c>
      <c r="G692" t="str">
        <f>STANDINGS_SV[[#This Row],[League]]&amp;STANDINGS_SV[[#This Row],[Team]]</f>
        <v>$150 Draft Champions Express Mar 25 8:00 pm Lg.3951Team Drury</v>
      </c>
    </row>
    <row r="693" spans="1:7" x14ac:dyDescent="0.25">
      <c r="A693">
        <v>558</v>
      </c>
      <c r="B693" t="s">
        <v>331</v>
      </c>
      <c r="C693" t="s">
        <v>1065</v>
      </c>
      <c r="D693">
        <v>86</v>
      </c>
      <c r="E693">
        <v>2349</v>
      </c>
      <c r="F693">
        <f t="shared" si="10"/>
        <v>2</v>
      </c>
      <c r="G693" t="str">
        <f>STANDINGS_SV[[#This Row],[League]]&amp;STANDINGS_SV[[#This Row],[Team]]</f>
        <v>$150 Draft Champions Express Mar 25 8:00 pm Lg.3951Golden Sombreros</v>
      </c>
    </row>
    <row r="694" spans="1:7" x14ac:dyDescent="0.25">
      <c r="A694">
        <v>644</v>
      </c>
      <c r="B694" t="s">
        <v>1072</v>
      </c>
      <c r="C694" t="s">
        <v>1065</v>
      </c>
      <c r="D694">
        <v>84</v>
      </c>
      <c r="E694">
        <v>2284</v>
      </c>
      <c r="F694">
        <f t="shared" si="10"/>
        <v>3</v>
      </c>
      <c r="G694" t="str">
        <f>STANDINGS_SV[[#This Row],[League]]&amp;STANDINGS_SV[[#This Row],[Team]]</f>
        <v>$150 Draft Champions Express Mar 25 8:00 pm Lg.3951Wiltz NBC 2016</v>
      </c>
    </row>
    <row r="695" spans="1:7" x14ac:dyDescent="0.25">
      <c r="A695">
        <v>773</v>
      </c>
      <c r="B695" t="s">
        <v>1074</v>
      </c>
      <c r="C695" t="s">
        <v>1065</v>
      </c>
      <c r="D695">
        <v>80</v>
      </c>
      <c r="E695">
        <v>2144</v>
      </c>
      <c r="F695">
        <f t="shared" si="10"/>
        <v>4</v>
      </c>
      <c r="G695" t="str">
        <f>STANDINGS_SV[[#This Row],[League]]&amp;STANDINGS_SV[[#This Row],[Team]]</f>
        <v>$150 Draft Champions Express Mar 25 8:00 pm Lg.3951Rabin Hood E2</v>
      </c>
    </row>
    <row r="696" spans="1:7" x14ac:dyDescent="0.25">
      <c r="A696">
        <v>854</v>
      </c>
      <c r="B696" t="s">
        <v>1009</v>
      </c>
      <c r="C696" t="s">
        <v>1065</v>
      </c>
      <c r="D696">
        <v>78</v>
      </c>
      <c r="E696">
        <v>2067.5</v>
      </c>
      <c r="F696">
        <f t="shared" si="10"/>
        <v>5</v>
      </c>
      <c r="G696" t="str">
        <f>STANDINGS_SV[[#This Row],[League]]&amp;STANDINGS_SV[[#This Row],[Team]]</f>
        <v>$150 Draft Champions Express Mar 25 8:00 pm Lg.3951Team Rasmusson</v>
      </c>
    </row>
    <row r="697" spans="1:7" x14ac:dyDescent="0.25">
      <c r="A697">
        <v>884</v>
      </c>
      <c r="B697" t="s">
        <v>1069</v>
      </c>
      <c r="C697" t="s">
        <v>1065</v>
      </c>
      <c r="D697">
        <v>77</v>
      </c>
      <c r="E697">
        <v>2032.5</v>
      </c>
      <c r="F697">
        <f t="shared" si="10"/>
        <v>6</v>
      </c>
      <c r="G697" t="str">
        <f>STANDINGS_SV[[#This Row],[League]]&amp;STANDINGS_SV[[#This Row],[Team]]</f>
        <v>$150 Draft Champions Express Mar 25 8:00 pm Lg.3951Tallahassee Foghorns</v>
      </c>
    </row>
    <row r="698" spans="1:7" x14ac:dyDescent="0.25">
      <c r="A698">
        <v>1100</v>
      </c>
      <c r="B698" t="s">
        <v>1066</v>
      </c>
      <c r="C698" t="s">
        <v>1065</v>
      </c>
      <c r="D698">
        <v>70</v>
      </c>
      <c r="E698">
        <v>1816</v>
      </c>
      <c r="F698">
        <f t="shared" si="10"/>
        <v>7</v>
      </c>
      <c r="G698" t="str">
        <f>STANDINGS_SV[[#This Row],[League]]&amp;STANDINGS_SV[[#This Row],[Team]]</f>
        <v>$150 Draft Champions Express Mar 25 8:00 pm Lg.3951Shamrock Sox</v>
      </c>
    </row>
    <row r="699" spans="1:7" x14ac:dyDescent="0.25">
      <c r="A699">
        <v>1384</v>
      </c>
      <c r="B699" t="s">
        <v>1067</v>
      </c>
      <c r="C699" t="s">
        <v>1065</v>
      </c>
      <c r="D699">
        <v>62</v>
      </c>
      <c r="E699">
        <v>1513.5</v>
      </c>
      <c r="F699">
        <f t="shared" si="10"/>
        <v>8</v>
      </c>
      <c r="G699" t="str">
        <f>STANDINGS_SV[[#This Row],[League]]&amp;STANDINGS_SV[[#This Row],[Team]]</f>
        <v>$150 Draft Champions Express Mar 25 8:00 pm Lg.3951Fractured Elbow Already</v>
      </c>
    </row>
    <row r="700" spans="1:7" x14ac:dyDescent="0.25">
      <c r="A700">
        <v>1836</v>
      </c>
      <c r="B700" t="s">
        <v>1064</v>
      </c>
      <c r="C700" t="s">
        <v>1065</v>
      </c>
      <c r="D700">
        <v>50</v>
      </c>
      <c r="E700">
        <v>1083</v>
      </c>
      <c r="F700">
        <f t="shared" si="10"/>
        <v>9</v>
      </c>
      <c r="G700" t="str">
        <f>STANDINGS_SV[[#This Row],[League]]&amp;STANDINGS_SV[[#This Row],[Team]]</f>
        <v>$150 Draft Champions Express Mar 25 8:00 pm Lg.3951Team Nair</v>
      </c>
    </row>
    <row r="701" spans="1:7" x14ac:dyDescent="0.25">
      <c r="A701">
        <v>1922</v>
      </c>
      <c r="B701" t="s">
        <v>1076</v>
      </c>
      <c r="C701" t="s">
        <v>1065</v>
      </c>
      <c r="D701">
        <v>47</v>
      </c>
      <c r="E701">
        <v>970.5</v>
      </c>
      <c r="F701">
        <f t="shared" si="10"/>
        <v>10</v>
      </c>
      <c r="G701" t="str">
        <f>STANDINGS_SV[[#This Row],[League]]&amp;STANDINGS_SV[[#This Row],[Team]]</f>
        <v>$150 Draft Champions Express Mar 25 8:00 pm Lg.3951Arctic Wind</v>
      </c>
    </row>
    <row r="702" spans="1:7" x14ac:dyDescent="0.25">
      <c r="A702">
        <v>2253</v>
      </c>
      <c r="B702" t="s">
        <v>1068</v>
      </c>
      <c r="C702" t="s">
        <v>1065</v>
      </c>
      <c r="D702">
        <v>37</v>
      </c>
      <c r="E702">
        <v>650.5</v>
      </c>
      <c r="F702">
        <f t="shared" si="10"/>
        <v>11</v>
      </c>
      <c r="G702" t="str">
        <f>STANDINGS_SV[[#This Row],[League]]&amp;STANDINGS_SV[[#This Row],[Team]]</f>
        <v>$150 Draft Champions Express Mar 25 8:00 pm Lg.3951Hamburg Hackers</v>
      </c>
    </row>
    <row r="703" spans="1:7" x14ac:dyDescent="0.25">
      <c r="A703">
        <v>2497</v>
      </c>
      <c r="B703" t="s">
        <v>1075</v>
      </c>
      <c r="C703" t="s">
        <v>1065</v>
      </c>
      <c r="D703">
        <v>29</v>
      </c>
      <c r="E703">
        <v>414.5</v>
      </c>
      <c r="F703">
        <f t="shared" si="10"/>
        <v>12</v>
      </c>
      <c r="G703" t="str">
        <f>STANDINGS_SV[[#This Row],[League]]&amp;STANDINGS_SV[[#This Row],[Team]]</f>
        <v>$150 Draft Champions Express Mar 25 8:00 pm Lg.3951Ramblin' Gamblin' Man</v>
      </c>
    </row>
    <row r="704" spans="1:7" x14ac:dyDescent="0.25">
      <c r="A704">
        <v>2539</v>
      </c>
      <c r="B704" t="s">
        <v>328</v>
      </c>
      <c r="C704" t="s">
        <v>1065</v>
      </c>
      <c r="D704">
        <v>27</v>
      </c>
      <c r="E704">
        <v>375.5</v>
      </c>
      <c r="F704">
        <f t="shared" si="10"/>
        <v>13</v>
      </c>
      <c r="G704" t="str">
        <f>STANDINGS_SV[[#This Row],[League]]&amp;STANDINGS_SV[[#This Row],[Team]]</f>
        <v>$150 Draft Champions Express Mar 25 8:00 pm Lg.3951Sotashibs</v>
      </c>
    </row>
    <row r="705" spans="1:7" x14ac:dyDescent="0.25">
      <c r="A705">
        <v>2835</v>
      </c>
      <c r="B705" t="s">
        <v>1073</v>
      </c>
      <c r="C705" t="s">
        <v>1065</v>
      </c>
      <c r="D705">
        <v>4</v>
      </c>
      <c r="E705">
        <v>68</v>
      </c>
      <c r="F705">
        <f t="shared" si="10"/>
        <v>14</v>
      </c>
      <c r="G705" t="str">
        <f>STANDINGS_SV[[#This Row],[League]]&amp;STANDINGS_SV[[#This Row],[Team]]</f>
        <v>$150 Draft Champions Express Mar 25 8:00 pm Lg.39518-bit Hero</v>
      </c>
    </row>
    <row r="706" spans="1:7" x14ac:dyDescent="0.25">
      <c r="A706">
        <v>2857</v>
      </c>
      <c r="B706" t="s">
        <v>1071</v>
      </c>
      <c r="C706" t="s">
        <v>1065</v>
      </c>
      <c r="D706">
        <v>3</v>
      </c>
      <c r="E706">
        <v>56</v>
      </c>
      <c r="F706">
        <f t="shared" si="10"/>
        <v>15</v>
      </c>
      <c r="G706" t="str">
        <f>STANDINGS_SV[[#This Row],[League]]&amp;STANDINGS_SV[[#This Row],[Team]]</f>
        <v>$150 Draft Champions Express Mar 25 8:00 pm Lg.3951Team Reed</v>
      </c>
    </row>
    <row r="707" spans="1:7" x14ac:dyDescent="0.25">
      <c r="A707">
        <v>194</v>
      </c>
      <c r="B707" t="s">
        <v>1084</v>
      </c>
      <c r="C707" t="s">
        <v>1078</v>
      </c>
      <c r="D707">
        <v>104</v>
      </c>
      <c r="E707">
        <v>2721</v>
      </c>
      <c r="F707">
        <f t="shared" ref="F707:F770" si="11">IF(C707=C706,F706+1,1)</f>
        <v>1</v>
      </c>
      <c r="G707" t="str">
        <f>STANDINGS_SV[[#This Row],[League]]&amp;STANDINGS_SV[[#This Row],[Team]]</f>
        <v>$150 Draft Champions Express Mar 25 8:00 pm Lg.4054Team fogel</v>
      </c>
    </row>
    <row r="708" spans="1:7" x14ac:dyDescent="0.25">
      <c r="A708">
        <v>315</v>
      </c>
      <c r="B708" t="s">
        <v>1087</v>
      </c>
      <c r="C708" t="s">
        <v>1078</v>
      </c>
      <c r="D708">
        <v>97</v>
      </c>
      <c r="E708">
        <v>2600.5</v>
      </c>
      <c r="F708">
        <f t="shared" si="11"/>
        <v>2</v>
      </c>
      <c r="G708" t="str">
        <f>STANDINGS_SV[[#This Row],[League]]&amp;STANDINGS_SV[[#This Row],[Team]]</f>
        <v>$150 Draft Champions Express Mar 25 8:00 pm Lg.4054Team Edwards</v>
      </c>
    </row>
    <row r="709" spans="1:7" x14ac:dyDescent="0.25">
      <c r="A709">
        <v>491</v>
      </c>
      <c r="B709" t="s">
        <v>1082</v>
      </c>
      <c r="C709" t="s">
        <v>1078</v>
      </c>
      <c r="D709">
        <v>89</v>
      </c>
      <c r="E709">
        <v>2423.5</v>
      </c>
      <c r="F709">
        <f t="shared" si="11"/>
        <v>3</v>
      </c>
      <c r="G709" t="str">
        <f>STANDINGS_SV[[#This Row],[League]]&amp;STANDINGS_SV[[#This Row],[Team]]</f>
        <v>$150 Draft Champions Express Mar 25 8:00 pm Lg.4054Team Reiman</v>
      </c>
    </row>
    <row r="710" spans="1:7" x14ac:dyDescent="0.25">
      <c r="A710">
        <v>528</v>
      </c>
      <c r="B710" t="s">
        <v>18</v>
      </c>
      <c r="C710" t="s">
        <v>1078</v>
      </c>
      <c r="D710">
        <v>87</v>
      </c>
      <c r="E710">
        <v>2374</v>
      </c>
      <c r="F710">
        <f t="shared" si="11"/>
        <v>4</v>
      </c>
      <c r="G710" t="str">
        <f>STANDINGS_SV[[#This Row],[League]]&amp;STANDINGS_SV[[#This Row],[Team]]</f>
        <v>$150 Draft Champions Express Mar 25 8:00 pm Lg.4054Home Run Derbies</v>
      </c>
    </row>
    <row r="711" spans="1:7" x14ac:dyDescent="0.25">
      <c r="A711">
        <v>1073</v>
      </c>
      <c r="B711" t="s">
        <v>1083</v>
      </c>
      <c r="C711" t="s">
        <v>1078</v>
      </c>
      <c r="D711">
        <v>71</v>
      </c>
      <c r="E711">
        <v>1846.5</v>
      </c>
      <c r="F711">
        <f t="shared" si="11"/>
        <v>5</v>
      </c>
      <c r="G711" t="str">
        <f>STANDINGS_SV[[#This Row],[League]]&amp;STANDINGS_SV[[#This Row],[Team]]</f>
        <v>$150 Draft Champions Express Mar 25 8:00 pm Lg.4054The Carlos Dangers</v>
      </c>
    </row>
    <row r="712" spans="1:7" x14ac:dyDescent="0.25">
      <c r="A712">
        <v>1406</v>
      </c>
      <c r="B712" t="s">
        <v>198</v>
      </c>
      <c r="C712" t="s">
        <v>1078</v>
      </c>
      <c r="D712">
        <v>62</v>
      </c>
      <c r="E712">
        <v>1513.5</v>
      </c>
      <c r="F712">
        <f t="shared" si="11"/>
        <v>6</v>
      </c>
      <c r="G712" t="str">
        <f>STANDINGS_SV[[#This Row],[League]]&amp;STANDINGS_SV[[#This Row],[Team]]</f>
        <v>$150 Draft Champions Express Mar 25 8:00 pm Lg.4054Team DeMay</v>
      </c>
    </row>
    <row r="713" spans="1:7" x14ac:dyDescent="0.25">
      <c r="A713">
        <v>1490</v>
      </c>
      <c r="B713" t="s">
        <v>1089</v>
      </c>
      <c r="C713" t="s">
        <v>1078</v>
      </c>
      <c r="D713">
        <v>60</v>
      </c>
      <c r="E713">
        <v>1432</v>
      </c>
      <c r="F713">
        <f t="shared" si="11"/>
        <v>7</v>
      </c>
      <c r="G713" t="str">
        <f>STANDINGS_SV[[#This Row],[League]]&amp;STANDINGS_SV[[#This Row],[Team]]</f>
        <v>$150 Draft Champions Express Mar 25 8:00 pm Lg.4054Team Loew</v>
      </c>
    </row>
    <row r="714" spans="1:7" x14ac:dyDescent="0.25">
      <c r="A714">
        <v>1491</v>
      </c>
      <c r="B714" t="s">
        <v>1080</v>
      </c>
      <c r="C714" t="s">
        <v>1078</v>
      </c>
      <c r="D714">
        <v>60</v>
      </c>
      <c r="E714">
        <v>1432</v>
      </c>
      <c r="F714">
        <f t="shared" si="11"/>
        <v>8</v>
      </c>
      <c r="G714" t="str">
        <f>STANDINGS_SV[[#This Row],[League]]&amp;STANDINGS_SV[[#This Row],[Team]]</f>
        <v>$150 Draft Champions Express Mar 25 8:00 pm Lg.4054Team Ranck</v>
      </c>
    </row>
    <row r="715" spans="1:7" x14ac:dyDescent="0.25">
      <c r="A715">
        <v>1546</v>
      </c>
      <c r="B715" t="s">
        <v>1079</v>
      </c>
      <c r="C715" t="s">
        <v>1078</v>
      </c>
      <c r="D715">
        <v>58</v>
      </c>
      <c r="E715">
        <v>1365</v>
      </c>
      <c r="F715">
        <f t="shared" si="11"/>
        <v>9</v>
      </c>
      <c r="G715" t="str">
        <f>STANDINGS_SV[[#This Row],[League]]&amp;STANDINGS_SV[[#This Row],[Team]]</f>
        <v>$150 Draft Champions Express Mar 25 8:00 pm Lg.4054Jim Lahey</v>
      </c>
    </row>
    <row r="716" spans="1:7" x14ac:dyDescent="0.25">
      <c r="A716">
        <v>1916</v>
      </c>
      <c r="B716" t="s">
        <v>1028</v>
      </c>
      <c r="C716" t="s">
        <v>1078</v>
      </c>
      <c r="D716">
        <v>48</v>
      </c>
      <c r="E716">
        <v>1008.5</v>
      </c>
      <c r="F716">
        <f t="shared" si="11"/>
        <v>10</v>
      </c>
      <c r="G716" t="str">
        <f>STANDINGS_SV[[#This Row],[League]]&amp;STANDINGS_SV[[#This Row],[Team]]</f>
        <v>$150 Draft Champions Express Mar 25 8:00 pm Lg.4054Team martin</v>
      </c>
    </row>
    <row r="717" spans="1:7" x14ac:dyDescent="0.25">
      <c r="A717">
        <v>2191</v>
      </c>
      <c r="B717" t="s">
        <v>1085</v>
      </c>
      <c r="C717" t="s">
        <v>1078</v>
      </c>
      <c r="D717">
        <v>39</v>
      </c>
      <c r="E717">
        <v>708</v>
      </c>
      <c r="F717">
        <f t="shared" si="11"/>
        <v>11</v>
      </c>
      <c r="G717" t="str">
        <f>STANDINGS_SV[[#This Row],[League]]&amp;STANDINGS_SV[[#This Row],[Team]]</f>
        <v>$150 Draft Champions Express Mar 25 8:00 pm Lg.4054BOSCH DC4</v>
      </c>
    </row>
    <row r="718" spans="1:7" x14ac:dyDescent="0.25">
      <c r="A718">
        <v>2407</v>
      </c>
      <c r="B718" t="s">
        <v>1081</v>
      </c>
      <c r="C718" t="s">
        <v>1078</v>
      </c>
      <c r="D718">
        <v>32</v>
      </c>
      <c r="E718">
        <v>516</v>
      </c>
      <c r="F718">
        <f t="shared" si="11"/>
        <v>12</v>
      </c>
      <c r="G718" t="str">
        <f>STANDINGS_SV[[#This Row],[League]]&amp;STANDINGS_SV[[#This Row],[Team]]</f>
        <v>$150 Draft Champions Express Mar 25 8:00 pm Lg.4054Team Tantimonico</v>
      </c>
    </row>
    <row r="719" spans="1:7" x14ac:dyDescent="0.25">
      <c r="A719">
        <v>2512</v>
      </c>
      <c r="B719" t="s">
        <v>1086</v>
      </c>
      <c r="C719" t="s">
        <v>1078</v>
      </c>
      <c r="D719">
        <v>28</v>
      </c>
      <c r="E719">
        <v>395</v>
      </c>
      <c r="F719">
        <f t="shared" si="11"/>
        <v>13</v>
      </c>
      <c r="G719" t="str">
        <f>STANDINGS_SV[[#This Row],[League]]&amp;STANDINGS_SV[[#This Row],[Team]]</f>
        <v>$150 Draft Champions Express Mar 25 8:00 pm Lg.4054Indiana Cyclones</v>
      </c>
    </row>
    <row r="720" spans="1:7" x14ac:dyDescent="0.25">
      <c r="A720">
        <v>2548</v>
      </c>
      <c r="B720" t="s">
        <v>1077</v>
      </c>
      <c r="C720" t="s">
        <v>1078</v>
      </c>
      <c r="D720">
        <v>26</v>
      </c>
      <c r="E720">
        <v>354</v>
      </c>
      <c r="F720">
        <f t="shared" si="11"/>
        <v>14</v>
      </c>
      <c r="G720" t="str">
        <f>STANDINGS_SV[[#This Row],[League]]&amp;STANDINGS_SV[[#This Row],[Team]]</f>
        <v>$150 Draft Champions Express Mar 25 8:00 pm Lg.4054Broken Bench Sitters</v>
      </c>
    </row>
    <row r="721" spans="1:7" x14ac:dyDescent="0.25">
      <c r="A721">
        <v>2566</v>
      </c>
      <c r="B721" t="s">
        <v>1088</v>
      </c>
      <c r="C721" t="s">
        <v>1078</v>
      </c>
      <c r="D721">
        <v>26</v>
      </c>
      <c r="E721">
        <v>354</v>
      </c>
      <c r="F721">
        <f t="shared" si="11"/>
        <v>15</v>
      </c>
      <c r="G721" t="str">
        <f>STANDINGS_SV[[#This Row],[League]]&amp;STANDINGS_SV[[#This Row],[Team]]</f>
        <v>$150 Draft Champions Express Mar 25 8:00 pm Lg.4054Team Russo</v>
      </c>
    </row>
    <row r="722" spans="1:7" x14ac:dyDescent="0.25">
      <c r="A722">
        <v>142</v>
      </c>
      <c r="B722" t="s">
        <v>1097</v>
      </c>
      <c r="C722" t="s">
        <v>1091</v>
      </c>
      <c r="D722">
        <v>107</v>
      </c>
      <c r="E722">
        <v>2761.5</v>
      </c>
      <c r="F722">
        <f t="shared" si="11"/>
        <v>1</v>
      </c>
      <c r="G722" t="str">
        <f>STANDINGS_SV[[#This Row],[League]]&amp;STANDINGS_SV[[#This Row],[Team]]</f>
        <v>$150 Draft Champions Express Mar 27 7:00 pm Lg.3657Cosmic Charlie</v>
      </c>
    </row>
    <row r="723" spans="1:7" x14ac:dyDescent="0.25">
      <c r="A723">
        <v>180</v>
      </c>
      <c r="B723" t="s">
        <v>1094</v>
      </c>
      <c r="C723" t="s">
        <v>1091</v>
      </c>
      <c r="D723">
        <v>105</v>
      </c>
      <c r="E723">
        <v>2733.5</v>
      </c>
      <c r="F723">
        <f t="shared" si="11"/>
        <v>2</v>
      </c>
      <c r="G723" t="str">
        <f>STANDINGS_SV[[#This Row],[League]]&amp;STANDINGS_SV[[#This Row],[Team]]</f>
        <v>$150 Draft Champions Express Mar 27 7:00 pm Lg.3657Team Fernandez</v>
      </c>
    </row>
    <row r="724" spans="1:7" x14ac:dyDescent="0.25">
      <c r="A724">
        <v>288</v>
      </c>
      <c r="B724" t="s">
        <v>241</v>
      </c>
      <c r="C724" t="s">
        <v>1091</v>
      </c>
      <c r="D724">
        <v>98</v>
      </c>
      <c r="E724">
        <v>2618</v>
      </c>
      <c r="F724">
        <f t="shared" si="11"/>
        <v>3</v>
      </c>
      <c r="G724" t="str">
        <f>STANDINGS_SV[[#This Row],[League]]&amp;STANDINGS_SV[[#This Row],[Team]]</f>
        <v>$150 Draft Champions Express Mar 27 7:00 pm Lg.3657Johnny Baseball</v>
      </c>
    </row>
    <row r="725" spans="1:7" x14ac:dyDescent="0.25">
      <c r="A725">
        <v>762</v>
      </c>
      <c r="B725" t="s">
        <v>1090</v>
      </c>
      <c r="C725" t="s">
        <v>1091</v>
      </c>
      <c r="D725">
        <v>80</v>
      </c>
      <c r="E725">
        <v>2144</v>
      </c>
      <c r="F725">
        <f t="shared" si="11"/>
        <v>4</v>
      </c>
      <c r="G725" t="str">
        <f>STANDINGS_SV[[#This Row],[League]]&amp;STANDINGS_SV[[#This Row],[Team]]</f>
        <v>$150 Draft Champions Express Mar 27 7:00 pm Lg.3657Las Vegas Blvd IX</v>
      </c>
    </row>
    <row r="726" spans="1:7" x14ac:dyDescent="0.25">
      <c r="A726">
        <v>932</v>
      </c>
      <c r="B726" t="s">
        <v>1095</v>
      </c>
      <c r="C726" t="s">
        <v>1091</v>
      </c>
      <c r="D726">
        <v>75</v>
      </c>
      <c r="E726">
        <v>1968</v>
      </c>
      <c r="F726">
        <f t="shared" si="11"/>
        <v>5</v>
      </c>
      <c r="G726" t="str">
        <f>STANDINGS_SV[[#This Row],[League]]&amp;STANDINGS_SV[[#This Row],[Team]]</f>
        <v>$150 Draft Champions Express Mar 27 7:00 pm Lg.3657Beer Hops</v>
      </c>
    </row>
    <row r="727" spans="1:7" x14ac:dyDescent="0.25">
      <c r="A727">
        <v>957</v>
      </c>
      <c r="B727" t="s">
        <v>37</v>
      </c>
      <c r="C727" t="s">
        <v>1091</v>
      </c>
      <c r="D727">
        <v>74</v>
      </c>
      <c r="E727">
        <v>1940</v>
      </c>
      <c r="F727">
        <f t="shared" si="11"/>
        <v>6</v>
      </c>
      <c r="G727" t="str">
        <f>STANDINGS_SV[[#This Row],[League]]&amp;STANDINGS_SV[[#This Row],[Team]]</f>
        <v>$150 Draft Champions Express Mar 27 7:00 pm Lg.3657Bread Zeppelin</v>
      </c>
    </row>
    <row r="728" spans="1:7" x14ac:dyDescent="0.25">
      <c r="A728">
        <v>970</v>
      </c>
      <c r="B728" t="s">
        <v>1092</v>
      </c>
      <c r="C728" t="s">
        <v>1091</v>
      </c>
      <c r="D728">
        <v>74</v>
      </c>
      <c r="E728">
        <v>1940</v>
      </c>
      <c r="F728">
        <f t="shared" si="11"/>
        <v>7</v>
      </c>
      <c r="G728" t="str">
        <f>STANDINGS_SV[[#This Row],[League]]&amp;STANDINGS_SV[[#This Row],[Team]]</f>
        <v>$150 Draft Champions Express Mar 27 7:00 pm Lg.3657Psychedelic Bee 3</v>
      </c>
    </row>
    <row r="729" spans="1:7" x14ac:dyDescent="0.25">
      <c r="A729">
        <v>1484</v>
      </c>
      <c r="B729" t="s">
        <v>1099</v>
      </c>
      <c r="C729" t="s">
        <v>1091</v>
      </c>
      <c r="D729">
        <v>60</v>
      </c>
      <c r="E729">
        <v>1432</v>
      </c>
      <c r="F729">
        <f t="shared" si="11"/>
        <v>8</v>
      </c>
      <c r="G729" t="str">
        <f>STANDINGS_SV[[#This Row],[League]]&amp;STANDINGS_SV[[#This Row],[Team]]</f>
        <v>$150 Draft Champions Express Mar 27 7:00 pm Lg.3657Stargell's Stars</v>
      </c>
    </row>
    <row r="730" spans="1:7" x14ac:dyDescent="0.25">
      <c r="A730">
        <v>1746</v>
      </c>
      <c r="B730" t="s">
        <v>140</v>
      </c>
      <c r="C730" t="s">
        <v>1091</v>
      </c>
      <c r="D730">
        <v>52</v>
      </c>
      <c r="E730">
        <v>1154</v>
      </c>
      <c r="F730">
        <f t="shared" si="11"/>
        <v>9</v>
      </c>
      <c r="G730" t="str">
        <f>STANDINGS_SV[[#This Row],[League]]&amp;STANDINGS_SV[[#This Row],[Team]]</f>
        <v>$150 Draft Champions Express Mar 27 7:00 pm Lg.3657Dregs of Society</v>
      </c>
    </row>
    <row r="731" spans="1:7" x14ac:dyDescent="0.25">
      <c r="A731">
        <v>1903</v>
      </c>
      <c r="B731" t="s">
        <v>1093</v>
      </c>
      <c r="C731" t="s">
        <v>1091</v>
      </c>
      <c r="D731">
        <v>48</v>
      </c>
      <c r="E731">
        <v>1008.5</v>
      </c>
      <c r="F731">
        <f t="shared" si="11"/>
        <v>10</v>
      </c>
      <c r="G731" t="str">
        <f>STANDINGS_SV[[#This Row],[League]]&amp;STANDINGS_SV[[#This Row],[Team]]</f>
        <v>$150 Draft Champions Express Mar 27 7:00 pm Lg.3657Newark Bears</v>
      </c>
    </row>
    <row r="732" spans="1:7" x14ac:dyDescent="0.25">
      <c r="A732">
        <v>1974</v>
      </c>
      <c r="B732" t="s">
        <v>1096</v>
      </c>
      <c r="C732" t="s">
        <v>1091</v>
      </c>
      <c r="D732">
        <v>46</v>
      </c>
      <c r="E732">
        <v>937</v>
      </c>
      <c r="F732">
        <f t="shared" si="11"/>
        <v>11</v>
      </c>
      <c r="G732" t="str">
        <f>STANDINGS_SV[[#This Row],[League]]&amp;STANDINGS_SV[[#This Row],[Team]]</f>
        <v>$150 Draft Champions Express Mar 27 7:00 pm Lg.3657N.S. Nuisance</v>
      </c>
    </row>
    <row r="733" spans="1:7" x14ac:dyDescent="0.25">
      <c r="A733">
        <v>2056</v>
      </c>
      <c r="B733" t="s">
        <v>1100</v>
      </c>
      <c r="C733" t="s">
        <v>1091</v>
      </c>
      <c r="D733">
        <v>43</v>
      </c>
      <c r="E733">
        <v>836</v>
      </c>
      <c r="F733">
        <f t="shared" si="11"/>
        <v>12</v>
      </c>
      <c r="G733" t="str">
        <f>STANDINGS_SV[[#This Row],[League]]&amp;STANDINGS_SV[[#This Row],[Team]]</f>
        <v>$150 Draft Champions Express Mar 27 7:00 pm Lg.3657Damaged Goods</v>
      </c>
    </row>
    <row r="734" spans="1:7" x14ac:dyDescent="0.25">
      <c r="A734">
        <v>2301</v>
      </c>
      <c r="B734" t="s">
        <v>413</v>
      </c>
      <c r="C734" t="s">
        <v>1091</v>
      </c>
      <c r="D734">
        <v>35</v>
      </c>
      <c r="E734">
        <v>594</v>
      </c>
      <c r="F734">
        <f t="shared" si="11"/>
        <v>13</v>
      </c>
      <c r="G734" t="str">
        <f>STANDINGS_SV[[#This Row],[League]]&amp;STANDINGS_SV[[#This Row],[Team]]</f>
        <v>$150 Draft Champions Express Mar 27 7:00 pm Lg.3657Avascular Necrosis2</v>
      </c>
    </row>
    <row r="735" spans="1:7" x14ac:dyDescent="0.25">
      <c r="A735">
        <v>2785</v>
      </c>
      <c r="B735" t="s">
        <v>1098</v>
      </c>
      <c r="C735" t="s">
        <v>1091</v>
      </c>
      <c r="D735">
        <v>12</v>
      </c>
      <c r="E735">
        <v>135</v>
      </c>
      <c r="F735">
        <f t="shared" si="11"/>
        <v>14</v>
      </c>
      <c r="G735" t="str">
        <f>STANDINGS_SV[[#This Row],[League]]&amp;STANDINGS_SV[[#This Row],[Team]]</f>
        <v>$150 Draft Champions Express Mar 27 7:00 pm Lg.3657Try Not to Suck</v>
      </c>
    </row>
    <row r="736" spans="1:7" x14ac:dyDescent="0.25">
      <c r="A736">
        <v>2875</v>
      </c>
      <c r="B736" t="s">
        <v>1101</v>
      </c>
      <c r="C736" t="s">
        <v>1091</v>
      </c>
      <c r="D736">
        <v>1</v>
      </c>
      <c r="E736">
        <v>32</v>
      </c>
      <c r="F736">
        <f t="shared" si="11"/>
        <v>15</v>
      </c>
      <c r="G736" t="str">
        <f>STANDINGS_SV[[#This Row],[League]]&amp;STANDINGS_SV[[#This Row],[Team]]</f>
        <v>$150 Draft Champions Express Mar 27 7:00 pm Lg.3657Cant Cutch This</v>
      </c>
    </row>
    <row r="737" spans="1:7" x14ac:dyDescent="0.25">
      <c r="A737">
        <v>248</v>
      </c>
      <c r="B737" t="s">
        <v>1111</v>
      </c>
      <c r="C737" t="s">
        <v>1103</v>
      </c>
      <c r="D737">
        <v>100</v>
      </c>
      <c r="E737">
        <v>2655.5</v>
      </c>
      <c r="F737">
        <f t="shared" si="11"/>
        <v>1</v>
      </c>
      <c r="G737" t="str">
        <f>STANDINGS_SV[[#This Row],[League]]&amp;STANDINGS_SV[[#This Row],[Team]]</f>
        <v>$150 Draft Champions Express Mar 27 7:00 pm Lg.386357 Via Ziccardi</v>
      </c>
    </row>
    <row r="738" spans="1:7" x14ac:dyDescent="0.25">
      <c r="A738">
        <v>498</v>
      </c>
      <c r="B738" t="s">
        <v>220</v>
      </c>
      <c r="C738" t="s">
        <v>1103</v>
      </c>
      <c r="D738">
        <v>89</v>
      </c>
      <c r="E738">
        <v>2423.5</v>
      </c>
      <c r="F738">
        <f t="shared" si="11"/>
        <v>2</v>
      </c>
      <c r="G738" t="str">
        <f>STANDINGS_SV[[#This Row],[League]]&amp;STANDINGS_SV[[#This Row],[Team]]</f>
        <v>$150 Draft Champions Express Mar 27 7:00 pm Lg.3863The Freak Show</v>
      </c>
    </row>
    <row r="739" spans="1:7" x14ac:dyDescent="0.25">
      <c r="A739">
        <v>527</v>
      </c>
      <c r="B739" t="s">
        <v>420</v>
      </c>
      <c r="C739" t="s">
        <v>1103</v>
      </c>
      <c r="D739">
        <v>87</v>
      </c>
      <c r="E739">
        <v>2374</v>
      </c>
      <c r="F739">
        <f t="shared" si="11"/>
        <v>3</v>
      </c>
      <c r="G739" t="str">
        <f>STANDINGS_SV[[#This Row],[League]]&amp;STANDINGS_SV[[#This Row],[Team]]</f>
        <v>$150 Draft Champions Express Mar 27 7:00 pm Lg.3863Blood Practice</v>
      </c>
    </row>
    <row r="740" spans="1:7" x14ac:dyDescent="0.25">
      <c r="A740">
        <v>596</v>
      </c>
      <c r="B740" t="s">
        <v>1102</v>
      </c>
      <c r="C740" t="s">
        <v>1103</v>
      </c>
      <c r="D740">
        <v>85</v>
      </c>
      <c r="E740">
        <v>2319.5</v>
      </c>
      <c r="F740">
        <f t="shared" si="11"/>
        <v>4</v>
      </c>
      <c r="G740" t="str">
        <f>STANDINGS_SV[[#This Row],[League]]&amp;STANDINGS_SV[[#This Row],[Team]]</f>
        <v>$150 Draft Champions Express Mar 27 7:00 pm Lg.3863PsychOs DC1</v>
      </c>
    </row>
    <row r="741" spans="1:7" x14ac:dyDescent="0.25">
      <c r="A741">
        <v>850</v>
      </c>
      <c r="B741" t="s">
        <v>136</v>
      </c>
      <c r="C741" t="s">
        <v>1103</v>
      </c>
      <c r="D741">
        <v>78</v>
      </c>
      <c r="E741">
        <v>2067.5</v>
      </c>
      <c r="F741">
        <f t="shared" si="11"/>
        <v>5</v>
      </c>
      <c r="G741" t="str">
        <f>STANDINGS_SV[[#This Row],[League]]&amp;STANDINGS_SV[[#This Row],[Team]]</f>
        <v>$150 Draft Champions Express Mar 27 7:00 pm Lg.3863Team Easterlin</v>
      </c>
    </row>
    <row r="742" spans="1:7" x14ac:dyDescent="0.25">
      <c r="A742">
        <v>868</v>
      </c>
      <c r="B742" t="s">
        <v>1106</v>
      </c>
      <c r="C742" t="s">
        <v>1103</v>
      </c>
      <c r="D742">
        <v>77</v>
      </c>
      <c r="E742">
        <v>2032.5</v>
      </c>
      <c r="F742">
        <f t="shared" si="11"/>
        <v>6</v>
      </c>
      <c r="G742" t="str">
        <f>STANDINGS_SV[[#This Row],[League]]&amp;STANDINGS_SV[[#This Row],[Team]]</f>
        <v>$150 Draft Champions Express Mar 27 7:00 pm Lg.3863Felons and Bimbos</v>
      </c>
    </row>
    <row r="743" spans="1:7" x14ac:dyDescent="0.25">
      <c r="A743">
        <v>953</v>
      </c>
      <c r="B743" t="s">
        <v>1112</v>
      </c>
      <c r="C743" t="s">
        <v>1103</v>
      </c>
      <c r="D743">
        <v>75</v>
      </c>
      <c r="E743">
        <v>1968</v>
      </c>
      <c r="F743">
        <f t="shared" si="11"/>
        <v>7</v>
      </c>
      <c r="G743" t="str">
        <f>STANDINGS_SV[[#This Row],[League]]&amp;STANDINGS_SV[[#This Row],[Team]]</f>
        <v>$150 Draft Champions Express Mar 27 7:00 pm Lg.3863Trout and Pollock Odor</v>
      </c>
    </row>
    <row r="744" spans="1:7" x14ac:dyDescent="0.25">
      <c r="A744">
        <v>1155</v>
      </c>
      <c r="B744" t="s">
        <v>1107</v>
      </c>
      <c r="C744" t="s">
        <v>1103</v>
      </c>
      <c r="D744">
        <v>68</v>
      </c>
      <c r="E744">
        <v>1746.5</v>
      </c>
      <c r="F744">
        <f t="shared" si="11"/>
        <v>8</v>
      </c>
      <c r="G744" t="str">
        <f>STANDINGS_SV[[#This Row],[League]]&amp;STANDINGS_SV[[#This Row],[Team]]</f>
        <v>$150 Draft Champions Express Mar 27 7:00 pm Lg.3863Coates/Moo</v>
      </c>
    </row>
    <row r="745" spans="1:7" x14ac:dyDescent="0.25">
      <c r="A745">
        <v>1239</v>
      </c>
      <c r="B745" t="s">
        <v>1009</v>
      </c>
      <c r="C745" t="s">
        <v>1103</v>
      </c>
      <c r="D745">
        <v>66</v>
      </c>
      <c r="E745">
        <v>1682.5</v>
      </c>
      <c r="F745">
        <f t="shared" si="11"/>
        <v>9</v>
      </c>
      <c r="G745" t="str">
        <f>STANDINGS_SV[[#This Row],[League]]&amp;STANDINGS_SV[[#This Row],[Team]]</f>
        <v>$150 Draft Champions Express Mar 27 7:00 pm Lg.3863Team Rasmusson</v>
      </c>
    </row>
    <row r="746" spans="1:7" x14ac:dyDescent="0.25">
      <c r="A746">
        <v>1730</v>
      </c>
      <c r="B746" t="s">
        <v>1104</v>
      </c>
      <c r="C746" t="s">
        <v>1103</v>
      </c>
      <c r="D746">
        <v>53</v>
      </c>
      <c r="E746">
        <v>1189.5</v>
      </c>
      <c r="F746">
        <f t="shared" si="11"/>
        <v>10</v>
      </c>
      <c r="G746" t="str">
        <f>STANDINGS_SV[[#This Row],[League]]&amp;STANDINGS_SV[[#This Row],[Team]]</f>
        <v>$150 Draft Champions Express Mar 27 7:00 pm Lg.3863Team Tagliaferri</v>
      </c>
    </row>
    <row r="747" spans="1:7" x14ac:dyDescent="0.25">
      <c r="A747">
        <v>1933</v>
      </c>
      <c r="B747" t="s">
        <v>1110</v>
      </c>
      <c r="C747" t="s">
        <v>1103</v>
      </c>
      <c r="D747">
        <v>47</v>
      </c>
      <c r="E747">
        <v>970.5</v>
      </c>
      <c r="F747">
        <f t="shared" si="11"/>
        <v>11</v>
      </c>
      <c r="G747" t="str">
        <f>STANDINGS_SV[[#This Row],[League]]&amp;STANDINGS_SV[[#This Row],[Team]]</f>
        <v>$150 Draft Champions Express Mar 27 7:00 pm Lg.3863Five Tool Players</v>
      </c>
    </row>
    <row r="748" spans="1:7" x14ac:dyDescent="0.25">
      <c r="A748">
        <v>2120</v>
      </c>
      <c r="B748" t="s">
        <v>1108</v>
      </c>
      <c r="C748" t="s">
        <v>1103</v>
      </c>
      <c r="D748">
        <v>42</v>
      </c>
      <c r="E748">
        <v>801</v>
      </c>
      <c r="F748">
        <f t="shared" si="11"/>
        <v>12</v>
      </c>
      <c r="G748" t="str">
        <f>STANDINGS_SV[[#This Row],[League]]&amp;STANDINGS_SV[[#This Row],[Team]]</f>
        <v>$150 Draft Champions Express Mar 27 7:00 pm Lg.3863stifflers funky munky</v>
      </c>
    </row>
    <row r="749" spans="1:7" x14ac:dyDescent="0.25">
      <c r="A749">
        <v>2521</v>
      </c>
      <c r="B749" t="s">
        <v>1105</v>
      </c>
      <c r="C749" t="s">
        <v>1103</v>
      </c>
      <c r="D749">
        <v>28</v>
      </c>
      <c r="E749">
        <v>395</v>
      </c>
      <c r="F749">
        <f t="shared" si="11"/>
        <v>13</v>
      </c>
      <c r="G749" t="str">
        <f>STANDINGS_SV[[#This Row],[League]]&amp;STANDINGS_SV[[#This Row],[Team]]</f>
        <v>$150 Draft Champions Express Mar 27 7:00 pm Lg.3863Team Pettersen</v>
      </c>
    </row>
    <row r="750" spans="1:7" x14ac:dyDescent="0.25">
      <c r="A750">
        <v>2570</v>
      </c>
      <c r="B750" t="s">
        <v>1109</v>
      </c>
      <c r="C750" t="s">
        <v>1103</v>
      </c>
      <c r="D750">
        <v>25</v>
      </c>
      <c r="E750">
        <v>334</v>
      </c>
      <c r="F750">
        <f t="shared" si="11"/>
        <v>14</v>
      </c>
      <c r="G750" t="str">
        <f>STANDINGS_SV[[#This Row],[League]]&amp;STANDINGS_SV[[#This Row],[Team]]</f>
        <v>$150 Draft Champions Express Mar 27 7:00 pm Lg.3863Blowhards</v>
      </c>
    </row>
    <row r="751" spans="1:7" x14ac:dyDescent="0.25">
      <c r="A751">
        <v>2764</v>
      </c>
      <c r="B751" t="s">
        <v>296</v>
      </c>
      <c r="C751" t="s">
        <v>1103</v>
      </c>
      <c r="D751">
        <v>13</v>
      </c>
      <c r="E751">
        <v>150</v>
      </c>
      <c r="F751">
        <f t="shared" si="11"/>
        <v>15</v>
      </c>
      <c r="G751" t="str">
        <f>STANDINGS_SV[[#This Row],[League]]&amp;STANDINGS_SV[[#This Row],[Team]]</f>
        <v>$150 Draft Champions Express Mar 27 7:00 pm Lg.3863Vegas Bandit</v>
      </c>
    </row>
    <row r="752" spans="1:7" x14ac:dyDescent="0.25">
      <c r="A752">
        <v>235</v>
      </c>
      <c r="B752" t="s">
        <v>1123</v>
      </c>
      <c r="C752" t="s">
        <v>1113</v>
      </c>
      <c r="D752">
        <v>101</v>
      </c>
      <c r="E752">
        <v>2674</v>
      </c>
      <c r="F752">
        <f t="shared" si="11"/>
        <v>1</v>
      </c>
      <c r="G752" t="str">
        <f>STANDINGS_SV[[#This Row],[League]]&amp;STANDINGS_SV[[#This Row],[Team]]</f>
        <v>$150 Draft Champions Express Mar 27 7:00 pm Lg.4039My Bucholz is on Fiers, it Billy Burns!</v>
      </c>
    </row>
    <row r="753" spans="1:7" x14ac:dyDescent="0.25">
      <c r="A753">
        <v>389</v>
      </c>
      <c r="B753" t="s">
        <v>1116</v>
      </c>
      <c r="C753" t="s">
        <v>1113</v>
      </c>
      <c r="D753">
        <v>93</v>
      </c>
      <c r="E753">
        <v>2514.5</v>
      </c>
      <c r="F753">
        <f t="shared" si="11"/>
        <v>2</v>
      </c>
      <c r="G753" t="str">
        <f>STANDINGS_SV[[#This Row],[League]]&amp;STANDINGS_SV[[#This Row],[Team]]</f>
        <v>$150 Draft Champions Express Mar 27 7:00 pm Lg.4039JUDGEment Day Is HERE</v>
      </c>
    </row>
    <row r="754" spans="1:7" x14ac:dyDescent="0.25">
      <c r="A754">
        <v>514</v>
      </c>
      <c r="B754" t="s">
        <v>1122</v>
      </c>
      <c r="C754" t="s">
        <v>1113</v>
      </c>
      <c r="D754">
        <v>88</v>
      </c>
      <c r="E754">
        <v>2396</v>
      </c>
      <c r="F754">
        <f t="shared" si="11"/>
        <v>3</v>
      </c>
      <c r="G754" t="str">
        <f>STANDINGS_SV[[#This Row],[League]]&amp;STANDINGS_SV[[#This Row],[Team]]</f>
        <v>$150 Draft Champions Express Mar 27 7:00 pm Lg.4039Lewisville Sluggers</v>
      </c>
    </row>
    <row r="755" spans="1:7" x14ac:dyDescent="0.25">
      <c r="A755">
        <v>727</v>
      </c>
      <c r="B755" t="s">
        <v>1115</v>
      </c>
      <c r="C755" t="s">
        <v>1113</v>
      </c>
      <c r="D755">
        <v>81</v>
      </c>
      <c r="E755">
        <v>2182</v>
      </c>
      <c r="F755">
        <f t="shared" si="11"/>
        <v>4</v>
      </c>
      <c r="G755" t="str">
        <f>STANDINGS_SV[[#This Row],[League]]&amp;STANDINGS_SV[[#This Row],[Team]]</f>
        <v>$150 Draft Champions Express Mar 27 7:00 pm Lg.4039Lake Mead</v>
      </c>
    </row>
    <row r="756" spans="1:7" x14ac:dyDescent="0.25">
      <c r="A756">
        <v>914</v>
      </c>
      <c r="B756" t="s">
        <v>294</v>
      </c>
      <c r="C756" t="s">
        <v>1113</v>
      </c>
      <c r="D756">
        <v>76</v>
      </c>
      <c r="E756">
        <v>1999</v>
      </c>
      <c r="F756">
        <f t="shared" si="11"/>
        <v>5</v>
      </c>
      <c r="G756" t="str">
        <f>STANDINGS_SV[[#This Row],[League]]&amp;STANDINGS_SV[[#This Row],[Team]]</f>
        <v>$150 Draft Champions Express Mar 27 7:00 pm Lg.4039Return Of The Jedi</v>
      </c>
    </row>
    <row r="757" spans="1:7" x14ac:dyDescent="0.25">
      <c r="A757">
        <v>1132</v>
      </c>
      <c r="B757" t="s">
        <v>1114</v>
      </c>
      <c r="C757" t="s">
        <v>1113</v>
      </c>
      <c r="D757">
        <v>69</v>
      </c>
      <c r="E757">
        <v>1782</v>
      </c>
      <c r="F757">
        <f t="shared" si="11"/>
        <v>6</v>
      </c>
      <c r="G757" t="str">
        <f>STANDINGS_SV[[#This Row],[League]]&amp;STANDINGS_SV[[#This Row],[Team]]</f>
        <v>$150 Draft Champions Express Mar 27 7:00 pm Lg.4039Purple Sam</v>
      </c>
    </row>
    <row r="758" spans="1:7" x14ac:dyDescent="0.25">
      <c r="A758">
        <v>1214</v>
      </c>
      <c r="B758" t="s">
        <v>1119</v>
      </c>
      <c r="C758" t="s">
        <v>1113</v>
      </c>
      <c r="D758">
        <v>66</v>
      </c>
      <c r="E758">
        <v>1682.5</v>
      </c>
      <c r="F758">
        <f t="shared" si="11"/>
        <v>7</v>
      </c>
      <c r="G758" t="str">
        <f>STANDINGS_SV[[#This Row],[League]]&amp;STANDINGS_SV[[#This Row],[Team]]</f>
        <v>$150 Draft Champions Express Mar 27 7:00 pm Lg.4039Canton Sluggers</v>
      </c>
    </row>
    <row r="759" spans="1:7" x14ac:dyDescent="0.25">
      <c r="A759">
        <v>1358</v>
      </c>
      <c r="B759" t="s">
        <v>1125</v>
      </c>
      <c r="C759" t="s">
        <v>1113</v>
      </c>
      <c r="D759">
        <v>63</v>
      </c>
      <c r="E759">
        <v>1559</v>
      </c>
      <c r="F759">
        <f t="shared" si="11"/>
        <v>8</v>
      </c>
      <c r="G759" t="str">
        <f>STANDINGS_SV[[#This Row],[League]]&amp;STANDINGS_SV[[#This Row],[Team]]</f>
        <v>$150 Draft Champions Express Mar 27 7:00 pm Lg.4039Team DMD</v>
      </c>
    </row>
    <row r="760" spans="1:7" x14ac:dyDescent="0.25">
      <c r="A760">
        <v>1447</v>
      </c>
      <c r="B760" t="s">
        <v>1126</v>
      </c>
      <c r="C760" t="s">
        <v>1113</v>
      </c>
      <c r="D760">
        <v>61</v>
      </c>
      <c r="E760">
        <v>1469.5</v>
      </c>
      <c r="F760">
        <f t="shared" si="11"/>
        <v>9</v>
      </c>
      <c r="G760" t="str">
        <f>STANDINGS_SV[[#This Row],[League]]&amp;STANDINGS_SV[[#This Row],[Team]]</f>
        <v>$150 Draft Champions Express Mar 27 7:00 pm Lg.4039Royal Donkeys</v>
      </c>
    </row>
    <row r="761" spans="1:7" x14ac:dyDescent="0.25">
      <c r="A761">
        <v>1760</v>
      </c>
      <c r="B761" t="s">
        <v>1120</v>
      </c>
      <c r="C761" t="s">
        <v>1113</v>
      </c>
      <c r="D761">
        <v>52</v>
      </c>
      <c r="E761">
        <v>1154</v>
      </c>
      <c r="F761">
        <f t="shared" si="11"/>
        <v>10</v>
      </c>
      <c r="G761" t="str">
        <f>STANDINGS_SV[[#This Row],[League]]&amp;STANDINGS_SV[[#This Row],[Team]]</f>
        <v>$150 Draft Champions Express Mar 27 7:00 pm Lg.4039Team 5011</v>
      </c>
    </row>
    <row r="762" spans="1:7" x14ac:dyDescent="0.25">
      <c r="A762">
        <v>1804</v>
      </c>
      <c r="B762" t="s">
        <v>1118</v>
      </c>
      <c r="C762" t="s">
        <v>1113</v>
      </c>
      <c r="D762">
        <v>51</v>
      </c>
      <c r="E762">
        <v>1117</v>
      </c>
      <c r="F762">
        <f t="shared" si="11"/>
        <v>11</v>
      </c>
      <c r="G762" t="str">
        <f>STANDINGS_SV[[#This Row],[League]]&amp;STANDINGS_SV[[#This Row],[Team]]</f>
        <v>$150 Draft Champions Express Mar 27 7:00 pm Lg.4039Team McBride</v>
      </c>
    </row>
    <row r="763" spans="1:7" x14ac:dyDescent="0.25">
      <c r="A763">
        <v>2041</v>
      </c>
      <c r="B763" t="s">
        <v>327</v>
      </c>
      <c r="C763" t="s">
        <v>1113</v>
      </c>
      <c r="D763">
        <v>44</v>
      </c>
      <c r="E763">
        <v>879</v>
      </c>
      <c r="F763">
        <f t="shared" si="11"/>
        <v>12</v>
      </c>
      <c r="G763" t="str">
        <f>STANDINGS_SV[[#This Row],[League]]&amp;STANDINGS_SV[[#This Row],[Team]]</f>
        <v>$150 Draft Champions Express Mar 27 7:00 pm Lg.4039Team Dilworth</v>
      </c>
    </row>
    <row r="764" spans="1:7" x14ac:dyDescent="0.25">
      <c r="A764">
        <v>2606</v>
      </c>
      <c r="B764" t="s">
        <v>1124</v>
      </c>
      <c r="C764" t="s">
        <v>1113</v>
      </c>
      <c r="D764">
        <v>23</v>
      </c>
      <c r="E764">
        <v>300.5</v>
      </c>
      <c r="F764">
        <f t="shared" si="11"/>
        <v>13</v>
      </c>
      <c r="G764" t="str">
        <f>STANDINGS_SV[[#This Row],[League]]&amp;STANDINGS_SV[[#This Row],[Team]]</f>
        <v>$150 Draft Champions Express Mar 27 7:00 pm Lg.4039Dorset Dropouts</v>
      </c>
    </row>
    <row r="765" spans="1:7" x14ac:dyDescent="0.25">
      <c r="A765">
        <v>2742</v>
      </c>
      <c r="B765" t="s">
        <v>1117</v>
      </c>
      <c r="C765" t="s">
        <v>1113</v>
      </c>
      <c r="D765">
        <v>15</v>
      </c>
      <c r="E765">
        <v>178</v>
      </c>
      <c r="F765">
        <f t="shared" si="11"/>
        <v>14</v>
      </c>
      <c r="G765" t="str">
        <f>STANDINGS_SV[[#This Row],[League]]&amp;STANDINGS_SV[[#This Row],[Team]]</f>
        <v>$150 Draft Champions Express Mar 27 7:00 pm Lg.4039We're Screwed</v>
      </c>
    </row>
    <row r="766" spans="1:7" x14ac:dyDescent="0.25">
      <c r="A766">
        <v>2901</v>
      </c>
      <c r="B766" t="s">
        <v>1121</v>
      </c>
      <c r="C766" t="s">
        <v>1113</v>
      </c>
      <c r="D766">
        <v>0</v>
      </c>
      <c r="E766">
        <v>13</v>
      </c>
      <c r="F766">
        <f t="shared" si="11"/>
        <v>15</v>
      </c>
      <c r="G766" t="str">
        <f>STANDINGS_SV[[#This Row],[League]]&amp;STANDINGS_SV[[#This Row],[Team]]</f>
        <v>$150 Draft Champions Express Mar 27 7:00 pm Lg.4039Smakin Pitches</v>
      </c>
    </row>
    <row r="767" spans="1:7" x14ac:dyDescent="0.25">
      <c r="A767">
        <v>77</v>
      </c>
      <c r="B767" t="s">
        <v>1138</v>
      </c>
      <c r="C767" t="s">
        <v>1128</v>
      </c>
      <c r="D767">
        <v>116</v>
      </c>
      <c r="E767">
        <v>2832</v>
      </c>
      <c r="F767">
        <f t="shared" si="11"/>
        <v>1</v>
      </c>
      <c r="G767" t="str">
        <f>STANDINGS_SV[[#This Row],[League]]&amp;STANDINGS_SV[[#This Row],[Team]]</f>
        <v>$150 Draft Champions Express Mar 28 7:00 pm Lg.4063ClubLevelBetting.com</v>
      </c>
    </row>
    <row r="768" spans="1:7" x14ac:dyDescent="0.25">
      <c r="A768">
        <v>117</v>
      </c>
      <c r="B768" t="s">
        <v>1135</v>
      </c>
      <c r="C768" t="s">
        <v>1128</v>
      </c>
      <c r="D768">
        <v>110</v>
      </c>
      <c r="E768">
        <v>2789.5</v>
      </c>
      <c r="F768">
        <f t="shared" si="11"/>
        <v>2</v>
      </c>
      <c r="G768" t="str">
        <f>STANDINGS_SV[[#This Row],[League]]&amp;STANDINGS_SV[[#This Row],[Team]]</f>
        <v>$150 Draft Champions Express Mar 28 7:00 pm Lg.4063Buster's Machado Posey</v>
      </c>
    </row>
    <row r="769" spans="1:7" x14ac:dyDescent="0.25">
      <c r="A769">
        <v>231</v>
      </c>
      <c r="B769" t="s">
        <v>1130</v>
      </c>
      <c r="C769" t="s">
        <v>1128</v>
      </c>
      <c r="D769">
        <v>101</v>
      </c>
      <c r="E769">
        <v>2674</v>
      </c>
      <c r="F769">
        <f t="shared" si="11"/>
        <v>3</v>
      </c>
      <c r="G769" t="str">
        <f>STANDINGS_SV[[#This Row],[League]]&amp;STANDINGS_SV[[#This Row],[Team]]</f>
        <v>$150 Draft Champions Express Mar 28 7:00 pm Lg.4063Doc Martens</v>
      </c>
    </row>
    <row r="770" spans="1:7" x14ac:dyDescent="0.25">
      <c r="A770">
        <v>444</v>
      </c>
      <c r="B770" t="s">
        <v>1133</v>
      </c>
      <c r="C770" t="s">
        <v>1128</v>
      </c>
      <c r="D770">
        <v>91</v>
      </c>
      <c r="E770">
        <v>2474</v>
      </c>
      <c r="F770">
        <f t="shared" si="11"/>
        <v>4</v>
      </c>
      <c r="G770" t="str">
        <f>STANDINGS_SV[[#This Row],[League]]&amp;STANDINGS_SV[[#This Row],[Team]]</f>
        <v>$150 Draft Champions Express Mar 28 7:00 pm Lg.4063Unknown Unknowns</v>
      </c>
    </row>
    <row r="771" spans="1:7" x14ac:dyDescent="0.25">
      <c r="A771">
        <v>851</v>
      </c>
      <c r="B771" t="s">
        <v>625</v>
      </c>
      <c r="C771" t="s">
        <v>1128</v>
      </c>
      <c r="D771">
        <v>78</v>
      </c>
      <c r="E771">
        <v>2067.5</v>
      </c>
      <c r="F771">
        <f t="shared" ref="F771:F834" si="12">IF(C771=C770,F770+1,1)</f>
        <v>5</v>
      </c>
      <c r="G771" t="str">
        <f>STANDINGS_SV[[#This Row],[League]]&amp;STANDINGS_SV[[#This Row],[Team]]</f>
        <v>$150 Draft Champions Express Mar 28 7:00 pm Lg.4063Team Hunter</v>
      </c>
    </row>
    <row r="772" spans="1:7" x14ac:dyDescent="0.25">
      <c r="A772">
        <v>1158</v>
      </c>
      <c r="B772" t="s">
        <v>1129</v>
      </c>
      <c r="C772" t="s">
        <v>1128</v>
      </c>
      <c r="D772">
        <v>68</v>
      </c>
      <c r="E772">
        <v>1746.5</v>
      </c>
      <c r="F772">
        <f t="shared" si="12"/>
        <v>6</v>
      </c>
      <c r="G772" t="str">
        <f>STANDINGS_SV[[#This Row],[League]]&amp;STANDINGS_SV[[#This Row],[Team]]</f>
        <v>$150 Draft Champions Express Mar 28 7:00 pm Lg.4063Four Horsemen</v>
      </c>
    </row>
    <row r="773" spans="1:7" x14ac:dyDescent="0.25">
      <c r="A773">
        <v>1354</v>
      </c>
      <c r="B773" t="s">
        <v>1139</v>
      </c>
      <c r="C773" t="s">
        <v>1128</v>
      </c>
      <c r="D773">
        <v>63</v>
      </c>
      <c r="E773">
        <v>1559</v>
      </c>
      <c r="F773">
        <f t="shared" si="12"/>
        <v>7</v>
      </c>
      <c r="G773" t="str">
        <f>STANDINGS_SV[[#This Row],[League]]&amp;STANDINGS_SV[[#This Row],[Team]]</f>
        <v>$150 Draft Champions Express Mar 28 7:00 pm Lg.4063Punkin' Crawdash</v>
      </c>
    </row>
    <row r="774" spans="1:7" x14ac:dyDescent="0.25">
      <c r="A774">
        <v>1487</v>
      </c>
      <c r="B774" t="s">
        <v>602</v>
      </c>
      <c r="C774" t="s">
        <v>1128</v>
      </c>
      <c r="D774">
        <v>60</v>
      </c>
      <c r="E774">
        <v>1432</v>
      </c>
      <c r="F774">
        <f t="shared" si="12"/>
        <v>8</v>
      </c>
      <c r="G774" t="str">
        <f>STANDINGS_SV[[#This Row],[League]]&amp;STANDINGS_SV[[#This Row],[Team]]</f>
        <v>$150 Draft Champions Express Mar 28 7:00 pm Lg.4063Team Hall</v>
      </c>
    </row>
    <row r="775" spans="1:7" x14ac:dyDescent="0.25">
      <c r="A775">
        <v>1618</v>
      </c>
      <c r="B775" t="s">
        <v>1132</v>
      </c>
      <c r="C775" t="s">
        <v>1128</v>
      </c>
      <c r="D775">
        <v>56</v>
      </c>
      <c r="E775">
        <v>1296.5</v>
      </c>
      <c r="F775">
        <f t="shared" si="12"/>
        <v>9</v>
      </c>
      <c r="G775" t="str">
        <f>STANDINGS_SV[[#This Row],[League]]&amp;STANDINGS_SV[[#This Row],[Team]]</f>
        <v>$150 Draft Champions Express Mar 28 7:00 pm Lg.4063Team Anderson</v>
      </c>
    </row>
    <row r="776" spans="1:7" x14ac:dyDescent="0.25">
      <c r="A776">
        <v>1790</v>
      </c>
      <c r="B776" t="s">
        <v>1136</v>
      </c>
      <c r="C776" t="s">
        <v>1128</v>
      </c>
      <c r="D776">
        <v>51</v>
      </c>
      <c r="E776">
        <v>1117</v>
      </c>
      <c r="F776">
        <f t="shared" si="12"/>
        <v>10</v>
      </c>
      <c r="G776" t="str">
        <f>STANDINGS_SV[[#This Row],[League]]&amp;STANDINGS_SV[[#This Row],[Team]]</f>
        <v>$150 Draft Champions Express Mar 28 7:00 pm Lg.4063Langhorne Keggers</v>
      </c>
    </row>
    <row r="777" spans="1:7" x14ac:dyDescent="0.25">
      <c r="A777">
        <v>2226</v>
      </c>
      <c r="B777" t="s">
        <v>1137</v>
      </c>
      <c r="C777" t="s">
        <v>1128</v>
      </c>
      <c r="D777">
        <v>38</v>
      </c>
      <c r="E777">
        <v>680.5</v>
      </c>
      <c r="F777">
        <f t="shared" si="12"/>
        <v>11</v>
      </c>
      <c r="G777" t="str">
        <f>STANDINGS_SV[[#This Row],[League]]&amp;STANDINGS_SV[[#This Row],[Team]]</f>
        <v>$150 Draft Champions Express Mar 28 7:00 pm Lg.4063Flying Squirrels</v>
      </c>
    </row>
    <row r="778" spans="1:7" x14ac:dyDescent="0.25">
      <c r="A778">
        <v>2433</v>
      </c>
      <c r="B778" t="s">
        <v>1131</v>
      </c>
      <c r="C778" t="s">
        <v>1128</v>
      </c>
      <c r="D778">
        <v>31</v>
      </c>
      <c r="E778">
        <v>474.5</v>
      </c>
      <c r="F778">
        <f t="shared" si="12"/>
        <v>12</v>
      </c>
      <c r="G778" t="str">
        <f>STANDINGS_SV[[#This Row],[League]]&amp;STANDINGS_SV[[#This Row],[Team]]</f>
        <v>$150 Draft Champions Express Mar 28 7:00 pm Lg.4063IT Nerd</v>
      </c>
    </row>
    <row r="779" spans="1:7" x14ac:dyDescent="0.25">
      <c r="A779">
        <v>2436</v>
      </c>
      <c r="B779" t="s">
        <v>1140</v>
      </c>
      <c r="C779" t="s">
        <v>1128</v>
      </c>
      <c r="D779">
        <v>31</v>
      </c>
      <c r="E779">
        <v>474.5</v>
      </c>
      <c r="F779">
        <f t="shared" si="12"/>
        <v>13</v>
      </c>
      <c r="G779" t="str">
        <f>STANDINGS_SV[[#This Row],[League]]&amp;STANDINGS_SV[[#This Row],[Team]]</f>
        <v>$150 Draft Champions Express Mar 28 7:00 pm Lg.4063Jung Ho's Kang</v>
      </c>
    </row>
    <row r="780" spans="1:7" x14ac:dyDescent="0.25">
      <c r="A780">
        <v>2567</v>
      </c>
      <c r="B780" t="s">
        <v>1127</v>
      </c>
      <c r="C780" t="s">
        <v>1128</v>
      </c>
      <c r="D780">
        <v>26</v>
      </c>
      <c r="E780">
        <v>354</v>
      </c>
      <c r="F780">
        <f t="shared" si="12"/>
        <v>14</v>
      </c>
      <c r="G780" t="str">
        <f>STANDINGS_SV[[#This Row],[League]]&amp;STANDINGS_SV[[#This Row],[Team]]</f>
        <v>$150 Draft Champions Express Mar 28 7:00 pm Lg.4063TrumpForPresident!</v>
      </c>
    </row>
    <row r="781" spans="1:7" x14ac:dyDescent="0.25">
      <c r="A781">
        <v>2584</v>
      </c>
      <c r="B781" t="s">
        <v>1134</v>
      </c>
      <c r="C781" t="s">
        <v>1128</v>
      </c>
      <c r="D781">
        <v>25</v>
      </c>
      <c r="E781">
        <v>334</v>
      </c>
      <c r="F781">
        <f t="shared" si="12"/>
        <v>15</v>
      </c>
      <c r="G781" t="str">
        <f>STANDINGS_SV[[#This Row],[League]]&amp;STANDINGS_SV[[#This Row],[Team]]</f>
        <v>$150 Draft Champions Express Mar 28 7:00 pm Lg.4063WK Ultra</v>
      </c>
    </row>
    <row r="782" spans="1:7" x14ac:dyDescent="0.25">
      <c r="A782">
        <v>234</v>
      </c>
      <c r="B782" t="s">
        <v>1152</v>
      </c>
      <c r="C782" t="s">
        <v>1142</v>
      </c>
      <c r="D782">
        <v>101</v>
      </c>
      <c r="E782">
        <v>2674</v>
      </c>
      <c r="F782">
        <f t="shared" si="12"/>
        <v>1</v>
      </c>
      <c r="G782" t="str">
        <f>STANDINGS_SV[[#This Row],[League]]&amp;STANDINGS_SV[[#This Row],[Team]]</f>
        <v>$150 Draft Champions Express Mar 29 8:00 pm Lg.3923Howie Wallbangers</v>
      </c>
    </row>
    <row r="783" spans="1:7" x14ac:dyDescent="0.25">
      <c r="A783">
        <v>369</v>
      </c>
      <c r="B783" t="s">
        <v>1145</v>
      </c>
      <c r="C783" t="s">
        <v>1142</v>
      </c>
      <c r="D783">
        <v>94</v>
      </c>
      <c r="E783">
        <v>2537.5</v>
      </c>
      <c r="F783">
        <f t="shared" si="12"/>
        <v>2</v>
      </c>
      <c r="G783" t="str">
        <f>STANDINGS_SV[[#This Row],[League]]&amp;STANDINGS_SV[[#This Row],[Team]]</f>
        <v>$150 Draft Champions Express Mar 29 8:00 pm Lg.3923Fast Champ</v>
      </c>
    </row>
    <row r="784" spans="1:7" x14ac:dyDescent="0.25">
      <c r="A784">
        <v>455</v>
      </c>
      <c r="B784" t="s">
        <v>1150</v>
      </c>
      <c r="C784" t="s">
        <v>1142</v>
      </c>
      <c r="D784">
        <v>90</v>
      </c>
      <c r="E784">
        <v>2452</v>
      </c>
      <c r="F784">
        <f t="shared" si="12"/>
        <v>3</v>
      </c>
      <c r="G784" t="str">
        <f>STANDINGS_SV[[#This Row],[League]]&amp;STANDINGS_SV[[#This Row],[Team]]</f>
        <v>$150 Draft Champions Express Mar 29 8:00 pm Lg.3923PsychOs DC2</v>
      </c>
    </row>
    <row r="785" spans="1:7" x14ac:dyDescent="0.25">
      <c r="A785">
        <v>683</v>
      </c>
      <c r="B785" t="s">
        <v>37</v>
      </c>
      <c r="C785" t="s">
        <v>1142</v>
      </c>
      <c r="D785">
        <v>82</v>
      </c>
      <c r="E785">
        <v>2213</v>
      </c>
      <c r="F785">
        <f t="shared" si="12"/>
        <v>4</v>
      </c>
      <c r="G785" t="str">
        <f>STANDINGS_SV[[#This Row],[League]]&amp;STANDINGS_SV[[#This Row],[Team]]</f>
        <v>$150 Draft Champions Express Mar 29 8:00 pm Lg.3923Bread Zeppelin</v>
      </c>
    </row>
    <row r="786" spans="1:7" x14ac:dyDescent="0.25">
      <c r="A786">
        <v>941</v>
      </c>
      <c r="B786" t="s">
        <v>387</v>
      </c>
      <c r="C786" t="s">
        <v>1142</v>
      </c>
      <c r="D786">
        <v>75</v>
      </c>
      <c r="E786">
        <v>1968</v>
      </c>
      <c r="F786">
        <f t="shared" si="12"/>
        <v>5</v>
      </c>
      <c r="G786" t="str">
        <f>STANDINGS_SV[[#This Row],[League]]&amp;STANDINGS_SV[[#This Row],[Team]]</f>
        <v>$150 Draft Champions Express Mar 29 8:00 pm Lg.3923L-Cat Glory Days</v>
      </c>
    </row>
    <row r="787" spans="1:7" x14ac:dyDescent="0.25">
      <c r="A787">
        <v>954</v>
      </c>
      <c r="B787" t="s">
        <v>1146</v>
      </c>
      <c r="C787" t="s">
        <v>1142</v>
      </c>
      <c r="D787">
        <v>75</v>
      </c>
      <c r="E787">
        <v>1968</v>
      </c>
      <c r="F787">
        <f t="shared" si="12"/>
        <v>6</v>
      </c>
      <c r="G787" t="str">
        <f>STANDINGS_SV[[#This Row],[League]]&amp;STANDINGS_SV[[#This Row],[Team]]</f>
        <v>$150 Draft Champions Express Mar 29 8:00 pm Lg.3923Zio Francesco</v>
      </c>
    </row>
    <row r="788" spans="1:7" x14ac:dyDescent="0.25">
      <c r="A788">
        <v>1074</v>
      </c>
      <c r="B788" t="s">
        <v>1141</v>
      </c>
      <c r="C788" t="s">
        <v>1142</v>
      </c>
      <c r="D788">
        <v>71</v>
      </c>
      <c r="E788">
        <v>1846.5</v>
      </c>
      <c r="F788">
        <f t="shared" si="12"/>
        <v>7</v>
      </c>
      <c r="G788" t="str">
        <f>STANDINGS_SV[[#This Row],[League]]&amp;STANDINGS_SV[[#This Row],[Team]]</f>
        <v>$150 Draft Champions Express Mar 29 8:00 pm Lg.3923The Mighty Bombjacks</v>
      </c>
    </row>
    <row r="789" spans="1:7" x14ac:dyDescent="0.25">
      <c r="A789">
        <v>1113</v>
      </c>
      <c r="B789" t="s">
        <v>1148</v>
      </c>
      <c r="C789" t="s">
        <v>1142</v>
      </c>
      <c r="D789">
        <v>69</v>
      </c>
      <c r="E789">
        <v>1782</v>
      </c>
      <c r="F789">
        <f t="shared" si="12"/>
        <v>8</v>
      </c>
      <c r="G789" t="str">
        <f>STANDINGS_SV[[#This Row],[League]]&amp;STANDINGS_SV[[#This Row],[Team]]</f>
        <v>$150 Draft Champions Express Mar 29 8:00 pm Lg.3923As Good as it Goetz</v>
      </c>
    </row>
    <row r="790" spans="1:7" x14ac:dyDescent="0.25">
      <c r="A790">
        <v>1302</v>
      </c>
      <c r="B790" t="s">
        <v>1144</v>
      </c>
      <c r="C790" t="s">
        <v>1142</v>
      </c>
      <c r="D790">
        <v>64</v>
      </c>
      <c r="E790">
        <v>1602</v>
      </c>
      <c r="F790">
        <f t="shared" si="12"/>
        <v>9</v>
      </c>
      <c r="G790" t="str">
        <f>STANDINGS_SV[[#This Row],[League]]&amp;STANDINGS_SV[[#This Row],[Team]]</f>
        <v>$150 Draft Champions Express Mar 29 8:00 pm Lg.3923Kipnis Everdeen</v>
      </c>
    </row>
    <row r="791" spans="1:7" x14ac:dyDescent="0.25">
      <c r="A791">
        <v>1489</v>
      </c>
      <c r="B791" t="s">
        <v>1151</v>
      </c>
      <c r="C791" t="s">
        <v>1142</v>
      </c>
      <c r="D791">
        <v>60</v>
      </c>
      <c r="E791">
        <v>1432</v>
      </c>
      <c r="F791">
        <f t="shared" si="12"/>
        <v>10</v>
      </c>
      <c r="G791" t="str">
        <f>STANDINGS_SV[[#This Row],[League]]&amp;STANDINGS_SV[[#This Row],[Team]]</f>
        <v>$150 Draft Champions Express Mar 29 8:00 pm Lg.3923Team Krajanowski</v>
      </c>
    </row>
    <row r="792" spans="1:7" x14ac:dyDescent="0.25">
      <c r="A792">
        <v>1521</v>
      </c>
      <c r="B792" t="s">
        <v>1143</v>
      </c>
      <c r="C792" t="s">
        <v>1142</v>
      </c>
      <c r="D792">
        <v>59</v>
      </c>
      <c r="E792">
        <v>1398</v>
      </c>
      <c r="F792">
        <f t="shared" si="12"/>
        <v>11</v>
      </c>
      <c r="G792" t="str">
        <f>STANDINGS_SV[[#This Row],[League]]&amp;STANDINGS_SV[[#This Row],[Team]]</f>
        <v>$150 Draft Champions Express Mar 29 8:00 pm Lg.3923Team Labradors</v>
      </c>
    </row>
    <row r="793" spans="1:7" x14ac:dyDescent="0.25">
      <c r="A793">
        <v>2027</v>
      </c>
      <c r="B793" t="s">
        <v>1153</v>
      </c>
      <c r="C793" t="s">
        <v>1142</v>
      </c>
      <c r="D793">
        <v>44</v>
      </c>
      <c r="E793">
        <v>879</v>
      </c>
      <c r="F793">
        <f t="shared" si="12"/>
        <v>12</v>
      </c>
      <c r="G793" t="str">
        <f>STANDINGS_SV[[#This Row],[League]]&amp;STANDINGS_SV[[#This Row],[Team]]</f>
        <v>$150 Draft Champions Express Mar 29 8:00 pm Lg.3923KyCat</v>
      </c>
    </row>
    <row r="794" spans="1:7" x14ac:dyDescent="0.25">
      <c r="A794">
        <v>2594</v>
      </c>
      <c r="B794" t="s">
        <v>1149</v>
      </c>
      <c r="C794" t="s">
        <v>1142</v>
      </c>
      <c r="D794">
        <v>24</v>
      </c>
      <c r="E794">
        <v>317</v>
      </c>
      <c r="F794">
        <f t="shared" si="12"/>
        <v>13</v>
      </c>
      <c r="G794" t="str">
        <f>STANDINGS_SV[[#This Row],[League]]&amp;STANDINGS_SV[[#This Row],[Team]]</f>
        <v>$150 Draft Champions Express Mar 29 8:00 pm Lg.3923Non-Trivial Zeros</v>
      </c>
    </row>
    <row r="795" spans="1:7" x14ac:dyDescent="0.25">
      <c r="A795">
        <v>2621</v>
      </c>
      <c r="B795" t="s">
        <v>1147</v>
      </c>
      <c r="C795" t="s">
        <v>1142</v>
      </c>
      <c r="D795">
        <v>22</v>
      </c>
      <c r="E795">
        <v>286</v>
      </c>
      <c r="F795">
        <f t="shared" si="12"/>
        <v>14</v>
      </c>
      <c r="G795" t="str">
        <f>STANDINGS_SV[[#This Row],[League]]&amp;STANDINGS_SV[[#This Row],[Team]]</f>
        <v>$150 Draft Champions Express Mar 29 8:00 pm Lg.3923Cigar Puffer</v>
      </c>
    </row>
    <row r="796" spans="1:7" x14ac:dyDescent="0.25">
      <c r="A796">
        <v>2645</v>
      </c>
      <c r="B796" t="s">
        <v>1154</v>
      </c>
      <c r="C796" t="s">
        <v>1142</v>
      </c>
      <c r="D796">
        <v>20</v>
      </c>
      <c r="E796">
        <v>264</v>
      </c>
      <c r="F796">
        <f t="shared" si="12"/>
        <v>15</v>
      </c>
      <c r="G796" t="str">
        <f>STANDINGS_SV[[#This Row],[League]]&amp;STANDINGS_SV[[#This Row],[Team]]</f>
        <v>$150 Draft Champions Express Mar 29 8:00 pm Lg.3923JERRY BULLS</v>
      </c>
    </row>
    <row r="797" spans="1:7" x14ac:dyDescent="0.25">
      <c r="A797">
        <v>47</v>
      </c>
      <c r="B797" t="s">
        <v>1166</v>
      </c>
      <c r="C797" t="s">
        <v>1156</v>
      </c>
      <c r="D797">
        <v>121</v>
      </c>
      <c r="E797">
        <v>2863.5</v>
      </c>
      <c r="F797">
        <f t="shared" si="12"/>
        <v>1</v>
      </c>
      <c r="G797" t="str">
        <f>STANDINGS_SV[[#This Row],[League]]&amp;STANDINGS_SV[[#This Row],[Team]]</f>
        <v>$150 Draft Champions Express Mar 29 8:00 pm Lg.4117Stuffed Pork Chops</v>
      </c>
    </row>
    <row r="798" spans="1:7" x14ac:dyDescent="0.25">
      <c r="A798">
        <v>378</v>
      </c>
      <c r="B798" t="s">
        <v>1161</v>
      </c>
      <c r="C798" t="s">
        <v>1156</v>
      </c>
      <c r="D798">
        <v>94</v>
      </c>
      <c r="E798">
        <v>2537.5</v>
      </c>
      <c r="F798">
        <f t="shared" si="12"/>
        <v>2</v>
      </c>
      <c r="G798" t="str">
        <f>STANDINGS_SV[[#This Row],[League]]&amp;STANDINGS_SV[[#This Row],[Team]]</f>
        <v>$150 Draft Champions Express Mar 29 8:00 pm Lg.4117Springfield Hurricanes</v>
      </c>
    </row>
    <row r="799" spans="1:7" x14ac:dyDescent="0.25">
      <c r="A799">
        <v>400</v>
      </c>
      <c r="B799" t="s">
        <v>209</v>
      </c>
      <c r="C799" t="s">
        <v>1156</v>
      </c>
      <c r="D799">
        <v>93</v>
      </c>
      <c r="E799">
        <v>2514.5</v>
      </c>
      <c r="F799">
        <f t="shared" si="12"/>
        <v>3</v>
      </c>
      <c r="G799" t="str">
        <f>STANDINGS_SV[[#This Row],[League]]&amp;STANDINGS_SV[[#This Row],[Team]]</f>
        <v>$150 Draft Champions Express Mar 29 8:00 pm Lg.4117Team Jung</v>
      </c>
    </row>
    <row r="800" spans="1:7" x14ac:dyDescent="0.25">
      <c r="A800">
        <v>501</v>
      </c>
      <c r="B800" t="s">
        <v>1163</v>
      </c>
      <c r="C800" t="s">
        <v>1156</v>
      </c>
      <c r="D800">
        <v>89</v>
      </c>
      <c r="E800">
        <v>2423.5</v>
      </c>
      <c r="F800">
        <f t="shared" si="12"/>
        <v>4</v>
      </c>
      <c r="G800" t="str">
        <f>STANDINGS_SV[[#This Row],[League]]&amp;STANDINGS_SV[[#This Row],[Team]]</f>
        <v>$150 Draft Champions Express Mar 29 8:00 pm Lg.4117Virginia is for Lovers</v>
      </c>
    </row>
    <row r="801" spans="1:7" x14ac:dyDescent="0.25">
      <c r="A801">
        <v>632</v>
      </c>
      <c r="B801" t="s">
        <v>500</v>
      </c>
      <c r="C801" t="s">
        <v>1156</v>
      </c>
      <c r="D801">
        <v>84</v>
      </c>
      <c r="E801">
        <v>2284</v>
      </c>
      <c r="F801">
        <f t="shared" si="12"/>
        <v>5</v>
      </c>
      <c r="G801" t="str">
        <f>STANDINGS_SV[[#This Row],[League]]&amp;STANDINGS_SV[[#This Row],[Team]]</f>
        <v>$150 Draft Champions Express Mar 29 8:00 pm Lg.4117Team Moxyball</v>
      </c>
    </row>
    <row r="802" spans="1:7" x14ac:dyDescent="0.25">
      <c r="A802">
        <v>738</v>
      </c>
      <c r="B802" t="s">
        <v>299</v>
      </c>
      <c r="C802" t="s">
        <v>1156</v>
      </c>
      <c r="D802">
        <v>81</v>
      </c>
      <c r="E802">
        <v>2182</v>
      </c>
      <c r="F802">
        <f t="shared" si="12"/>
        <v>6</v>
      </c>
      <c r="G802" t="str">
        <f>STANDINGS_SV[[#This Row],[League]]&amp;STANDINGS_SV[[#This Row],[Team]]</f>
        <v>$150 Draft Champions Express Mar 29 8:00 pm Lg.4117Team Ulliac</v>
      </c>
    </row>
    <row r="803" spans="1:7" x14ac:dyDescent="0.25">
      <c r="A803">
        <v>880</v>
      </c>
      <c r="B803" t="s">
        <v>1155</v>
      </c>
      <c r="C803" t="s">
        <v>1156</v>
      </c>
      <c r="D803">
        <v>77</v>
      </c>
      <c r="E803">
        <v>2032.5</v>
      </c>
      <c r="F803">
        <f t="shared" si="12"/>
        <v>7</v>
      </c>
      <c r="G803" t="str">
        <f>STANDINGS_SV[[#This Row],[League]]&amp;STANDINGS_SV[[#This Row],[Team]]</f>
        <v>$150 Draft Champions Express Mar 29 8:00 pm Lg.4117Profloop5</v>
      </c>
    </row>
    <row r="804" spans="1:7" x14ac:dyDescent="0.25">
      <c r="A804">
        <v>1160</v>
      </c>
      <c r="B804" t="s">
        <v>1167</v>
      </c>
      <c r="C804" t="s">
        <v>1156</v>
      </c>
      <c r="D804">
        <v>68</v>
      </c>
      <c r="E804">
        <v>1746.5</v>
      </c>
      <c r="F804">
        <f t="shared" si="12"/>
        <v>8</v>
      </c>
      <c r="G804" t="str">
        <f>STANDINGS_SV[[#This Row],[League]]&amp;STANDINGS_SV[[#This Row],[Team]]</f>
        <v>$150 Draft Champions Express Mar 29 8:00 pm Lg.4117Hammerin Hank</v>
      </c>
    </row>
    <row r="805" spans="1:7" x14ac:dyDescent="0.25">
      <c r="A805">
        <v>1936</v>
      </c>
      <c r="B805" t="s">
        <v>1164</v>
      </c>
      <c r="C805" t="s">
        <v>1156</v>
      </c>
      <c r="D805">
        <v>47</v>
      </c>
      <c r="E805">
        <v>970.5</v>
      </c>
      <c r="F805">
        <f t="shared" si="12"/>
        <v>9</v>
      </c>
      <c r="G805" t="str">
        <f>STANDINGS_SV[[#This Row],[League]]&amp;STANDINGS_SV[[#This Row],[Team]]</f>
        <v>$150 Draft Champions Express Mar 29 8:00 pm Lg.4117Joe Buck Yourself</v>
      </c>
    </row>
    <row r="806" spans="1:7" x14ac:dyDescent="0.25">
      <c r="A806">
        <v>2393</v>
      </c>
      <c r="B806" t="s">
        <v>1165</v>
      </c>
      <c r="C806" t="s">
        <v>1156</v>
      </c>
      <c r="D806">
        <v>32</v>
      </c>
      <c r="E806">
        <v>516</v>
      </c>
      <c r="F806">
        <f t="shared" si="12"/>
        <v>10</v>
      </c>
      <c r="G806" t="str">
        <f>STANDINGS_SV[[#This Row],[League]]&amp;STANDINGS_SV[[#This Row],[Team]]</f>
        <v>$150 Draft Champions Express Mar 29 8:00 pm Lg.4117Panik! At the Rizzo</v>
      </c>
    </row>
    <row r="807" spans="1:7" x14ac:dyDescent="0.25">
      <c r="A807">
        <v>2483</v>
      </c>
      <c r="B807" t="s">
        <v>1157</v>
      </c>
      <c r="C807" t="s">
        <v>1156</v>
      </c>
      <c r="D807">
        <v>30</v>
      </c>
      <c r="E807">
        <v>438</v>
      </c>
      <c r="F807">
        <f t="shared" si="12"/>
        <v>11</v>
      </c>
      <c r="G807" t="str">
        <f>STANDINGS_SV[[#This Row],[League]]&amp;STANDINGS_SV[[#This Row],[Team]]</f>
        <v>$150 Draft Champions Express Mar 29 8:00 pm Lg.4117Team boldger</v>
      </c>
    </row>
    <row r="808" spans="1:7" x14ac:dyDescent="0.25">
      <c r="A808">
        <v>2531</v>
      </c>
      <c r="B808" t="s">
        <v>1159</v>
      </c>
      <c r="C808" t="s">
        <v>1156</v>
      </c>
      <c r="D808">
        <v>27</v>
      </c>
      <c r="E808">
        <v>375.5</v>
      </c>
      <c r="F808">
        <f t="shared" si="12"/>
        <v>12</v>
      </c>
      <c r="G808" t="str">
        <f>STANDINGS_SV[[#This Row],[League]]&amp;STANDINGS_SV[[#This Row],[Team]]</f>
        <v>$150 Draft Champions Express Mar 29 8:00 pm Lg.4117Infinity Management</v>
      </c>
    </row>
    <row r="809" spans="1:7" x14ac:dyDescent="0.25">
      <c r="A809">
        <v>2691</v>
      </c>
      <c r="B809" t="s">
        <v>1162</v>
      </c>
      <c r="C809" t="s">
        <v>1156</v>
      </c>
      <c r="D809">
        <v>18</v>
      </c>
      <c r="E809">
        <v>224</v>
      </c>
      <c r="F809">
        <f t="shared" si="12"/>
        <v>13</v>
      </c>
      <c r="G809" t="str">
        <f>STANDINGS_SV[[#This Row],[League]]&amp;STANDINGS_SV[[#This Row],[Team]]</f>
        <v>$150 Draft Champions Express Mar 29 8:00 pm Lg.4117Team Revet</v>
      </c>
    </row>
    <row r="810" spans="1:7" x14ac:dyDescent="0.25">
      <c r="A810">
        <v>2710</v>
      </c>
      <c r="B810" t="s">
        <v>1158</v>
      </c>
      <c r="C810" t="s">
        <v>1156</v>
      </c>
      <c r="D810">
        <v>16</v>
      </c>
      <c r="E810">
        <v>194.5</v>
      </c>
      <c r="F810">
        <f t="shared" si="12"/>
        <v>14</v>
      </c>
      <c r="G810" t="str">
        <f>STANDINGS_SV[[#This Row],[League]]&amp;STANDINGS_SV[[#This Row],[Team]]</f>
        <v>$150 Draft Champions Express Mar 29 8:00 pm Lg.4117Big Red</v>
      </c>
    </row>
    <row r="811" spans="1:7" x14ac:dyDescent="0.25">
      <c r="A811">
        <v>2728</v>
      </c>
      <c r="B811" t="s">
        <v>1160</v>
      </c>
      <c r="C811" t="s">
        <v>1156</v>
      </c>
      <c r="D811">
        <v>15</v>
      </c>
      <c r="E811">
        <v>178</v>
      </c>
      <c r="F811">
        <f t="shared" si="12"/>
        <v>15</v>
      </c>
      <c r="G811" t="str">
        <f>STANDINGS_SV[[#This Row],[League]]&amp;STANDINGS_SV[[#This Row],[Team]]</f>
        <v>$150 Draft Champions Express Mar 29 8:00 pm Lg.4117Kan't Hit the Kurve</v>
      </c>
    </row>
    <row r="812" spans="1:7" x14ac:dyDescent="0.25">
      <c r="A812">
        <v>211</v>
      </c>
      <c r="B812" t="s">
        <v>1180</v>
      </c>
      <c r="C812" t="s">
        <v>1169</v>
      </c>
      <c r="D812">
        <v>102</v>
      </c>
      <c r="E812">
        <v>2692.5</v>
      </c>
      <c r="F812">
        <f t="shared" si="12"/>
        <v>1</v>
      </c>
      <c r="G812" t="str">
        <f>STANDINGS_SV[[#This Row],[League]]&amp;STANDINGS_SV[[#This Row],[Team]]</f>
        <v>$150 Draft Champions Express Mar 30 8:00 pm Lg.4076Coach Esser</v>
      </c>
    </row>
    <row r="813" spans="1:7" x14ac:dyDescent="0.25">
      <c r="A813">
        <v>220</v>
      </c>
      <c r="B813" t="s">
        <v>1173</v>
      </c>
      <c r="C813" t="s">
        <v>1169</v>
      </c>
      <c r="D813">
        <v>102</v>
      </c>
      <c r="E813">
        <v>2692.5</v>
      </c>
      <c r="F813">
        <f t="shared" si="12"/>
        <v>2</v>
      </c>
      <c r="G813" t="str">
        <f>STANDINGS_SV[[#This Row],[League]]&amp;STANDINGS_SV[[#This Row],[Team]]</f>
        <v>$150 Draft Champions Express Mar 30 8:00 pm Lg.4076Smooth Operators</v>
      </c>
    </row>
    <row r="814" spans="1:7" x14ac:dyDescent="0.25">
      <c r="A814">
        <v>672</v>
      </c>
      <c r="B814" t="s">
        <v>1182</v>
      </c>
      <c r="C814" t="s">
        <v>1169</v>
      </c>
      <c r="D814">
        <v>83</v>
      </c>
      <c r="E814">
        <v>2248</v>
      </c>
      <c r="F814">
        <f t="shared" si="12"/>
        <v>3</v>
      </c>
      <c r="G814" t="str">
        <f>STANDINGS_SV[[#This Row],[League]]&amp;STANDINGS_SV[[#This Row],[Team]]</f>
        <v>$150 Draft Champions Express Mar 30 8:00 pm Lg.4076Team O'BRIEN</v>
      </c>
    </row>
    <row r="815" spans="1:7" x14ac:dyDescent="0.25">
      <c r="A815">
        <v>782</v>
      </c>
      <c r="B815" t="s">
        <v>1009</v>
      </c>
      <c r="C815" t="s">
        <v>1169</v>
      </c>
      <c r="D815">
        <v>80</v>
      </c>
      <c r="E815">
        <v>2144</v>
      </c>
      <c r="F815">
        <f t="shared" si="12"/>
        <v>4</v>
      </c>
      <c r="G815" t="str">
        <f>STANDINGS_SV[[#This Row],[League]]&amp;STANDINGS_SV[[#This Row],[Team]]</f>
        <v>$150 Draft Champions Express Mar 30 8:00 pm Lg.4076Team Rasmusson</v>
      </c>
    </row>
    <row r="816" spans="1:7" x14ac:dyDescent="0.25">
      <c r="A816">
        <v>1116</v>
      </c>
      <c r="B816" t="s">
        <v>1168</v>
      </c>
      <c r="C816" t="s">
        <v>1169</v>
      </c>
      <c r="D816">
        <v>69</v>
      </c>
      <c r="E816">
        <v>1782</v>
      </c>
      <c r="F816">
        <f t="shared" si="12"/>
        <v>5</v>
      </c>
      <c r="G816" t="str">
        <f>STANDINGS_SV[[#This Row],[League]]&amp;STANDINGS_SV[[#This Row],[Team]]</f>
        <v>$150 Draft Champions Express Mar 30 8:00 pm Lg.4076Detroit Stars</v>
      </c>
    </row>
    <row r="817" spans="1:7" x14ac:dyDescent="0.25">
      <c r="A817">
        <v>1197</v>
      </c>
      <c r="B817" t="s">
        <v>1174</v>
      </c>
      <c r="C817" t="s">
        <v>1169</v>
      </c>
      <c r="D817">
        <v>67</v>
      </c>
      <c r="E817">
        <v>1716.5</v>
      </c>
      <c r="F817">
        <f t="shared" si="12"/>
        <v>6</v>
      </c>
      <c r="G817" t="str">
        <f>STANDINGS_SV[[#This Row],[League]]&amp;STANDINGS_SV[[#This Row],[Team]]</f>
        <v>$150 Draft Champions Express Mar 30 8:00 pm Lg.4076Team CARAVELLA</v>
      </c>
    </row>
    <row r="818" spans="1:7" x14ac:dyDescent="0.25">
      <c r="A818">
        <v>1219</v>
      </c>
      <c r="B818" t="s">
        <v>1181</v>
      </c>
      <c r="C818" t="s">
        <v>1169</v>
      </c>
      <c r="D818">
        <v>66</v>
      </c>
      <c r="E818">
        <v>1682.5</v>
      </c>
      <c r="F818">
        <f t="shared" si="12"/>
        <v>7</v>
      </c>
      <c r="G818" t="str">
        <f>STANDINGS_SV[[#This Row],[League]]&amp;STANDINGS_SV[[#This Row],[Team]]</f>
        <v>$150 Draft Champions Express Mar 30 8:00 pm Lg.4076FAST DC1</v>
      </c>
    </row>
    <row r="819" spans="1:7" x14ac:dyDescent="0.25">
      <c r="A819">
        <v>1225</v>
      </c>
      <c r="B819" t="s">
        <v>1179</v>
      </c>
      <c r="C819" t="s">
        <v>1169</v>
      </c>
      <c r="D819">
        <v>66</v>
      </c>
      <c r="E819">
        <v>1682.5</v>
      </c>
      <c r="F819">
        <f t="shared" si="12"/>
        <v>8</v>
      </c>
      <c r="G819" t="str">
        <f>STANDINGS_SV[[#This Row],[League]]&amp;STANDINGS_SV[[#This Row],[Team]]</f>
        <v>$150 Draft Champions Express Mar 30 8:00 pm Lg.4076Latitude 31</v>
      </c>
    </row>
    <row r="820" spans="1:7" x14ac:dyDescent="0.25">
      <c r="A820">
        <v>1606</v>
      </c>
      <c r="B820" t="s">
        <v>1176</v>
      </c>
      <c r="C820" t="s">
        <v>1169</v>
      </c>
      <c r="D820">
        <v>56</v>
      </c>
      <c r="E820">
        <v>1296.5</v>
      </c>
      <c r="F820">
        <f t="shared" si="12"/>
        <v>9</v>
      </c>
      <c r="G820" t="str">
        <f>STANDINGS_SV[[#This Row],[League]]&amp;STANDINGS_SV[[#This Row],[Team]]</f>
        <v>$150 Draft Champions Express Mar 30 8:00 pm Lg.4076Finast</v>
      </c>
    </row>
    <row r="821" spans="1:7" x14ac:dyDescent="0.25">
      <c r="A821">
        <v>1888</v>
      </c>
      <c r="B821" t="s">
        <v>1175</v>
      </c>
      <c r="C821" t="s">
        <v>1169</v>
      </c>
      <c r="D821">
        <v>48</v>
      </c>
      <c r="E821">
        <v>1008.5</v>
      </c>
      <c r="F821">
        <f t="shared" si="12"/>
        <v>10</v>
      </c>
      <c r="G821" t="str">
        <f>STANDINGS_SV[[#This Row],[League]]&amp;STANDINGS_SV[[#This Row],[Team]]</f>
        <v>$150 Draft Champions Express Mar 30 8:00 pm Lg.4076Dirty Cheetahs</v>
      </c>
    </row>
    <row r="822" spans="1:7" x14ac:dyDescent="0.25">
      <c r="A822">
        <v>2011</v>
      </c>
      <c r="B822" t="s">
        <v>1177</v>
      </c>
      <c r="C822" t="s">
        <v>1169</v>
      </c>
      <c r="D822">
        <v>45</v>
      </c>
      <c r="E822">
        <v>910.5</v>
      </c>
      <c r="F822">
        <f t="shared" si="12"/>
        <v>11</v>
      </c>
      <c r="G822" t="str">
        <f>STANDINGS_SV[[#This Row],[League]]&amp;STANDINGS_SV[[#This Row],[Team]]</f>
        <v>$150 Draft Champions Express Mar 30 8:00 pm Lg.4076kotex army</v>
      </c>
    </row>
    <row r="823" spans="1:7" x14ac:dyDescent="0.25">
      <c r="A823">
        <v>2288</v>
      </c>
      <c r="B823" t="s">
        <v>1172</v>
      </c>
      <c r="C823" t="s">
        <v>1169</v>
      </c>
      <c r="D823">
        <v>36</v>
      </c>
      <c r="E823">
        <v>623</v>
      </c>
      <c r="F823">
        <f t="shared" si="12"/>
        <v>12</v>
      </c>
      <c r="G823" t="str">
        <f>STANDINGS_SV[[#This Row],[League]]&amp;STANDINGS_SV[[#This Row],[Team]]</f>
        <v>$150 Draft Champions Express Mar 30 8:00 pm Lg.4076Semi-Vottomatic Weapons</v>
      </c>
    </row>
    <row r="824" spans="1:7" x14ac:dyDescent="0.25">
      <c r="A824">
        <v>2526</v>
      </c>
      <c r="B824" t="s">
        <v>1171</v>
      </c>
      <c r="C824" t="s">
        <v>1169</v>
      </c>
      <c r="D824">
        <v>27</v>
      </c>
      <c r="E824">
        <v>375.5</v>
      </c>
      <c r="F824">
        <f t="shared" si="12"/>
        <v>13</v>
      </c>
      <c r="G824" t="str">
        <f>STANDINGS_SV[[#This Row],[League]]&amp;STANDINGS_SV[[#This Row],[Team]]</f>
        <v>$150 Draft Champions Express Mar 30 8:00 pm Lg.4076Adam Ant</v>
      </c>
    </row>
    <row r="825" spans="1:7" x14ac:dyDescent="0.25">
      <c r="A825">
        <v>2684</v>
      </c>
      <c r="B825" t="s">
        <v>1178</v>
      </c>
      <c r="C825" t="s">
        <v>1169</v>
      </c>
      <c r="D825">
        <v>18</v>
      </c>
      <c r="E825">
        <v>224</v>
      </c>
      <c r="F825">
        <f t="shared" si="12"/>
        <v>14</v>
      </c>
      <c r="G825" t="str">
        <f>STANDINGS_SV[[#This Row],[League]]&amp;STANDINGS_SV[[#This Row],[Team]]</f>
        <v>$150 Draft Champions Express Mar 30 8:00 pm Lg.4076Kramerica</v>
      </c>
    </row>
    <row r="826" spans="1:7" x14ac:dyDescent="0.25">
      <c r="A826">
        <v>2782</v>
      </c>
      <c r="B826" t="s">
        <v>1170</v>
      </c>
      <c r="C826" t="s">
        <v>1169</v>
      </c>
      <c r="D826">
        <v>12</v>
      </c>
      <c r="E826">
        <v>135</v>
      </c>
      <c r="F826">
        <f t="shared" si="12"/>
        <v>15</v>
      </c>
      <c r="G826" t="str">
        <f>STANDINGS_SV[[#This Row],[League]]&amp;STANDINGS_SV[[#This Row],[Team]]</f>
        <v>$150 Draft Champions Express Mar 30 8:00 pm Lg.4076Team Funke</v>
      </c>
    </row>
    <row r="827" spans="1:7" x14ac:dyDescent="0.25">
      <c r="A827">
        <v>65</v>
      </c>
      <c r="B827" t="s">
        <v>1186</v>
      </c>
      <c r="C827" t="s">
        <v>1183</v>
      </c>
      <c r="D827">
        <v>118</v>
      </c>
      <c r="E827">
        <v>2848</v>
      </c>
      <c r="F827">
        <f t="shared" si="12"/>
        <v>1</v>
      </c>
      <c r="G827" t="str">
        <f>STANDINGS_SV[[#This Row],[League]]&amp;STANDINGS_SV[[#This Row],[Team]]</f>
        <v>$150 Draft Champions Express Mar 31 8:00 pm Lg.4131Tsunami's Waivers</v>
      </c>
    </row>
    <row r="828" spans="1:7" x14ac:dyDescent="0.25">
      <c r="A828">
        <v>185</v>
      </c>
      <c r="B828" t="s">
        <v>1191</v>
      </c>
      <c r="C828" t="s">
        <v>1183</v>
      </c>
      <c r="D828">
        <v>104</v>
      </c>
      <c r="E828">
        <v>2721</v>
      </c>
      <c r="F828">
        <f t="shared" si="12"/>
        <v>2</v>
      </c>
      <c r="G828" t="str">
        <f>STANDINGS_SV[[#This Row],[League]]&amp;STANDINGS_SV[[#This Row],[Team]]</f>
        <v>$150 Draft Champions Express Mar 31 8:00 pm Lg.4131BDawg 16 Express</v>
      </c>
    </row>
    <row r="829" spans="1:7" x14ac:dyDescent="0.25">
      <c r="A829">
        <v>506</v>
      </c>
      <c r="B829" t="s">
        <v>1192</v>
      </c>
      <c r="C829" t="s">
        <v>1183</v>
      </c>
      <c r="D829">
        <v>88</v>
      </c>
      <c r="E829">
        <v>2396</v>
      </c>
      <c r="F829">
        <f t="shared" si="12"/>
        <v>3</v>
      </c>
      <c r="G829" t="str">
        <f>STANDINGS_SV[[#This Row],[League]]&amp;STANDINGS_SV[[#This Row],[Team]]</f>
        <v>$150 Draft Champions Express Mar 31 8:00 pm Lg.4131Alto Queso</v>
      </c>
    </row>
    <row r="830" spans="1:7" x14ac:dyDescent="0.25">
      <c r="A830">
        <v>637</v>
      </c>
      <c r="B830" t="s">
        <v>1189</v>
      </c>
      <c r="C830" t="s">
        <v>1183</v>
      </c>
      <c r="D830">
        <v>84</v>
      </c>
      <c r="E830">
        <v>2284</v>
      </c>
      <c r="F830">
        <f t="shared" si="12"/>
        <v>4</v>
      </c>
      <c r="G830" t="str">
        <f>STANDINGS_SV[[#This Row],[League]]&amp;STANDINGS_SV[[#This Row],[Team]]</f>
        <v>$150 Draft Champions Express Mar 31 8:00 pm Lg.4131Team jones</v>
      </c>
    </row>
    <row r="831" spans="1:7" x14ac:dyDescent="0.25">
      <c r="A831">
        <v>704</v>
      </c>
      <c r="B831" t="s">
        <v>1190</v>
      </c>
      <c r="C831" t="s">
        <v>1183</v>
      </c>
      <c r="D831">
        <v>82</v>
      </c>
      <c r="E831">
        <v>2213</v>
      </c>
      <c r="F831">
        <f t="shared" si="12"/>
        <v>5</v>
      </c>
      <c r="G831" t="str">
        <f>STANDINGS_SV[[#This Row],[League]]&amp;STANDINGS_SV[[#This Row],[Team]]</f>
        <v>$150 Draft Champions Express Mar 31 8:00 pm Lg.4131Team Franza</v>
      </c>
    </row>
    <row r="832" spans="1:7" x14ac:dyDescent="0.25">
      <c r="A832">
        <v>979</v>
      </c>
      <c r="B832" t="s">
        <v>419</v>
      </c>
      <c r="C832" t="s">
        <v>1183</v>
      </c>
      <c r="D832">
        <v>74</v>
      </c>
      <c r="E832">
        <v>1940</v>
      </c>
      <c r="F832">
        <f t="shared" si="12"/>
        <v>6</v>
      </c>
      <c r="G832" t="str">
        <f>STANDINGS_SV[[#This Row],[League]]&amp;STANDINGS_SV[[#This Row],[Team]]</f>
        <v>$150 Draft Champions Express Mar 31 8:00 pm Lg.4131Team Teitelbaum</v>
      </c>
    </row>
    <row r="833" spans="1:7" x14ac:dyDescent="0.25">
      <c r="A833">
        <v>1204</v>
      </c>
      <c r="B833" t="s">
        <v>953</v>
      </c>
      <c r="C833" t="s">
        <v>1183</v>
      </c>
      <c r="D833">
        <v>67</v>
      </c>
      <c r="E833">
        <v>1716.5</v>
      </c>
      <c r="F833">
        <f t="shared" si="12"/>
        <v>7</v>
      </c>
      <c r="G833" t="str">
        <f>STANDINGS_SV[[#This Row],[League]]&amp;STANDINGS_SV[[#This Row],[Team]]</f>
        <v>$150 Draft Champions Express Mar 31 8:00 pm Lg.4131Team debert</v>
      </c>
    </row>
    <row r="834" spans="1:7" x14ac:dyDescent="0.25">
      <c r="A834">
        <v>1623</v>
      </c>
      <c r="B834" t="s">
        <v>32</v>
      </c>
      <c r="C834" t="s">
        <v>1183</v>
      </c>
      <c r="D834">
        <v>56</v>
      </c>
      <c r="E834">
        <v>1296.5</v>
      </c>
      <c r="F834">
        <f t="shared" si="12"/>
        <v>8</v>
      </c>
      <c r="G834" t="str">
        <f>STANDINGS_SV[[#This Row],[League]]&amp;STANDINGS_SV[[#This Row],[Team]]</f>
        <v>$150 Draft Champions Express Mar 31 8:00 pm Lg.4131Team enfield</v>
      </c>
    </row>
    <row r="835" spans="1:7" x14ac:dyDescent="0.25">
      <c r="A835">
        <v>2136</v>
      </c>
      <c r="B835" t="s">
        <v>1188</v>
      </c>
      <c r="C835" t="s">
        <v>1183</v>
      </c>
      <c r="D835">
        <v>41</v>
      </c>
      <c r="E835">
        <v>772.5</v>
      </c>
      <c r="F835">
        <f t="shared" ref="F835:F898" si="13">IF(C835=C834,F834+1,1)</f>
        <v>9</v>
      </c>
      <c r="G835" t="str">
        <f>STANDINGS_SV[[#This Row],[League]]&amp;STANDINGS_SV[[#This Row],[Team]]</f>
        <v>$150 Draft Champions Express Mar 31 8:00 pm Lg.4131Just Jones</v>
      </c>
    </row>
    <row r="836" spans="1:7" x14ac:dyDescent="0.25">
      <c r="A836">
        <v>2173</v>
      </c>
      <c r="B836" t="s">
        <v>1185</v>
      </c>
      <c r="C836" t="s">
        <v>1183</v>
      </c>
      <c r="D836">
        <v>40</v>
      </c>
      <c r="E836">
        <v>738</v>
      </c>
      <c r="F836">
        <f t="shared" si="13"/>
        <v>10</v>
      </c>
      <c r="G836" t="str">
        <f>STANDINGS_SV[[#This Row],[League]]&amp;STANDINGS_SV[[#This Row],[Team]]</f>
        <v>$150 Draft Champions Express Mar 31 8:00 pm Lg.4131New World Order</v>
      </c>
    </row>
    <row r="837" spans="1:7" x14ac:dyDescent="0.25">
      <c r="A837">
        <v>2178</v>
      </c>
      <c r="B837" t="s">
        <v>1193</v>
      </c>
      <c r="C837" t="s">
        <v>1183</v>
      </c>
      <c r="D837">
        <v>40</v>
      </c>
      <c r="E837">
        <v>738</v>
      </c>
      <c r="F837">
        <f t="shared" si="13"/>
        <v>11</v>
      </c>
      <c r="G837" t="str">
        <f>STANDINGS_SV[[#This Row],[League]]&amp;STANDINGS_SV[[#This Row],[Team]]</f>
        <v>$150 Draft Champions Express Mar 31 8:00 pm Lg.4131Red Beer L&amp;C</v>
      </c>
    </row>
    <row r="838" spans="1:7" x14ac:dyDescent="0.25">
      <c r="A838">
        <v>2294</v>
      </c>
      <c r="B838" t="s">
        <v>1195</v>
      </c>
      <c r="C838" t="s">
        <v>1183</v>
      </c>
      <c r="D838">
        <v>36</v>
      </c>
      <c r="E838">
        <v>623</v>
      </c>
      <c r="F838">
        <f t="shared" si="13"/>
        <v>12</v>
      </c>
      <c r="G838" t="str">
        <f>STANDINGS_SV[[#This Row],[League]]&amp;STANDINGS_SV[[#This Row],[Team]]</f>
        <v>$150 Draft Champions Express Mar 31 8:00 pm Lg.4131Team Mchugh</v>
      </c>
    </row>
    <row r="839" spans="1:7" x14ac:dyDescent="0.25">
      <c r="A839">
        <v>2345</v>
      </c>
      <c r="B839" t="s">
        <v>1184</v>
      </c>
      <c r="C839" t="s">
        <v>1183</v>
      </c>
      <c r="D839">
        <v>34</v>
      </c>
      <c r="E839">
        <v>569</v>
      </c>
      <c r="F839">
        <f t="shared" si="13"/>
        <v>13</v>
      </c>
      <c r="G839" t="str">
        <f>STANDINGS_SV[[#This Row],[League]]&amp;STANDINGS_SV[[#This Row],[Team]]</f>
        <v>$150 Draft Champions Express Mar 31 8:00 pm Lg.4131Team Raney</v>
      </c>
    </row>
    <row r="840" spans="1:7" x14ac:dyDescent="0.25">
      <c r="A840">
        <v>2793</v>
      </c>
      <c r="B840" t="s">
        <v>1194</v>
      </c>
      <c r="C840" t="s">
        <v>1183</v>
      </c>
      <c r="D840">
        <v>11</v>
      </c>
      <c r="E840">
        <v>120</v>
      </c>
      <c r="F840">
        <f t="shared" si="13"/>
        <v>14</v>
      </c>
      <c r="G840" t="str">
        <f>STANDINGS_SV[[#This Row],[League]]&amp;STANDINGS_SV[[#This Row],[Team]]</f>
        <v>$150 Draft Champions Express Mar 31 8:00 pm Lg.4131Oregon Stumpman</v>
      </c>
    </row>
    <row r="841" spans="1:7" x14ac:dyDescent="0.25">
      <c r="A841">
        <v>2904</v>
      </c>
      <c r="B841" t="s">
        <v>1187</v>
      </c>
      <c r="C841" t="s">
        <v>1183</v>
      </c>
      <c r="D841">
        <v>0</v>
      </c>
      <c r="E841">
        <v>13</v>
      </c>
      <c r="F841">
        <f t="shared" si="13"/>
        <v>15</v>
      </c>
      <c r="G841" t="str">
        <f>STANDINGS_SV[[#This Row],[League]]&amp;STANDINGS_SV[[#This Row],[Team]]</f>
        <v>$150 Draft Champions Express Mar 31 8:00 pm Lg.4131Team Murphy</v>
      </c>
    </row>
    <row r="842" spans="1:7" x14ac:dyDescent="0.25">
      <c r="A842">
        <v>121</v>
      </c>
      <c r="B842" t="s">
        <v>1203</v>
      </c>
      <c r="C842" t="s">
        <v>1197</v>
      </c>
      <c r="D842">
        <v>110</v>
      </c>
      <c r="E842">
        <v>2789.5</v>
      </c>
      <c r="F842">
        <f t="shared" si="13"/>
        <v>1</v>
      </c>
      <c r="G842" t="str">
        <f>STANDINGS_SV[[#This Row],[League]]&amp;STANDINGS_SV[[#This Row],[Team]]</f>
        <v>$150 Draft Champions Feb 01 1:00 pm Lg.3642Sophomore Spring Squatters</v>
      </c>
    </row>
    <row r="843" spans="1:7" x14ac:dyDescent="0.25">
      <c r="A843">
        <v>253</v>
      </c>
      <c r="B843" t="s">
        <v>258</v>
      </c>
      <c r="C843" t="s">
        <v>1197</v>
      </c>
      <c r="D843">
        <v>100</v>
      </c>
      <c r="E843">
        <v>2655.5</v>
      </c>
      <c r="F843">
        <f t="shared" si="13"/>
        <v>2</v>
      </c>
      <c r="G843" t="str">
        <f>STANDINGS_SV[[#This Row],[League]]&amp;STANDINGS_SV[[#This Row],[Team]]</f>
        <v>$150 Draft Champions Feb 01 1:00 pm Lg.3642High and Tight</v>
      </c>
    </row>
    <row r="844" spans="1:7" x14ac:dyDescent="0.25">
      <c r="A844">
        <v>460</v>
      </c>
      <c r="B844" t="s">
        <v>1202</v>
      </c>
      <c r="C844" t="s">
        <v>1197</v>
      </c>
      <c r="D844">
        <v>90</v>
      </c>
      <c r="E844">
        <v>2452</v>
      </c>
      <c r="F844">
        <f t="shared" si="13"/>
        <v>3</v>
      </c>
      <c r="G844" t="str">
        <f>STANDINGS_SV[[#This Row],[League]]&amp;STANDINGS_SV[[#This Row],[Team]]</f>
        <v>$150 Draft Champions Feb 01 1:00 pm Lg.3642Stanton's Familia</v>
      </c>
    </row>
    <row r="845" spans="1:7" x14ac:dyDescent="0.25">
      <c r="A845">
        <v>752</v>
      </c>
      <c r="B845" t="s">
        <v>1204</v>
      </c>
      <c r="C845" t="s">
        <v>1197</v>
      </c>
      <c r="D845">
        <v>80</v>
      </c>
      <c r="E845">
        <v>2144</v>
      </c>
      <c r="F845">
        <f t="shared" si="13"/>
        <v>4</v>
      </c>
      <c r="G845" t="str">
        <f>STANDINGS_SV[[#This Row],[League]]&amp;STANDINGS_SV[[#This Row],[Team]]</f>
        <v>$150 Draft Champions Feb 01 1:00 pm Lg.3642Down and out!</v>
      </c>
    </row>
    <row r="846" spans="1:7" x14ac:dyDescent="0.25">
      <c r="A846">
        <v>861</v>
      </c>
      <c r="B846" t="s">
        <v>1198</v>
      </c>
      <c r="C846" t="s">
        <v>1197</v>
      </c>
      <c r="D846">
        <v>78</v>
      </c>
      <c r="E846">
        <v>2067.5</v>
      </c>
      <c r="F846">
        <f t="shared" si="13"/>
        <v>5</v>
      </c>
      <c r="G846" t="str">
        <f>STANDINGS_SV[[#This Row],[League]]&amp;STANDINGS_SV[[#This Row],[Team]]</f>
        <v>$150 Draft Champions Feb 01 1:00 pm Lg.3642Windmills</v>
      </c>
    </row>
    <row r="847" spans="1:7" x14ac:dyDescent="0.25">
      <c r="A847">
        <v>983</v>
      </c>
      <c r="B847" t="s">
        <v>1207</v>
      </c>
      <c r="C847" t="s">
        <v>1197</v>
      </c>
      <c r="D847">
        <v>74</v>
      </c>
      <c r="E847">
        <v>1940</v>
      </c>
      <c r="F847">
        <f t="shared" si="13"/>
        <v>6</v>
      </c>
      <c r="G847" t="str">
        <f>STANDINGS_SV[[#This Row],[League]]&amp;STANDINGS_SV[[#This Row],[Team]]</f>
        <v>$150 Draft Champions Feb 01 1:00 pm Lg.3642Ultimate Warrior</v>
      </c>
    </row>
    <row r="848" spans="1:7" x14ac:dyDescent="0.25">
      <c r="A848">
        <v>1065</v>
      </c>
      <c r="B848" t="s">
        <v>1205</v>
      </c>
      <c r="C848" t="s">
        <v>1197</v>
      </c>
      <c r="D848">
        <v>71</v>
      </c>
      <c r="E848">
        <v>1846.5</v>
      </c>
      <c r="F848">
        <f t="shared" si="13"/>
        <v>7</v>
      </c>
      <c r="G848" t="str">
        <f>STANDINGS_SV[[#This Row],[League]]&amp;STANDINGS_SV[[#This Row],[Team]]</f>
        <v>$150 Draft Champions Feb 01 1:00 pm Lg.3642Starfishmn 0201</v>
      </c>
    </row>
    <row r="849" spans="1:7" x14ac:dyDescent="0.25">
      <c r="A849">
        <v>1538</v>
      </c>
      <c r="B849" t="s">
        <v>1206</v>
      </c>
      <c r="C849" t="s">
        <v>1197</v>
      </c>
      <c r="D849">
        <v>58</v>
      </c>
      <c r="E849">
        <v>1365</v>
      </c>
      <c r="F849">
        <f t="shared" si="13"/>
        <v>8</v>
      </c>
      <c r="G849" t="str">
        <f>STANDINGS_SV[[#This Row],[League]]&amp;STANDINGS_SV[[#This Row],[Team]]</f>
        <v>$150 Draft Champions Feb 01 1:00 pm Lg.3642Cripple Creek</v>
      </c>
    </row>
    <row r="850" spans="1:7" x14ac:dyDescent="0.25">
      <c r="A850">
        <v>1972</v>
      </c>
      <c r="B850" t="s">
        <v>410</v>
      </c>
      <c r="C850" t="s">
        <v>1197</v>
      </c>
      <c r="D850">
        <v>46</v>
      </c>
      <c r="E850">
        <v>937</v>
      </c>
      <c r="F850">
        <f t="shared" si="13"/>
        <v>9</v>
      </c>
      <c r="G850" t="str">
        <f>STANDINGS_SV[[#This Row],[League]]&amp;STANDINGS_SV[[#This Row],[Team]]</f>
        <v>$150 Draft Champions Feb 01 1:00 pm Lg.3642Los Tiradores</v>
      </c>
    </row>
    <row r="851" spans="1:7" x14ac:dyDescent="0.25">
      <c r="A851">
        <v>2246</v>
      </c>
      <c r="B851" t="s">
        <v>1201</v>
      </c>
      <c r="C851" t="s">
        <v>1197</v>
      </c>
      <c r="D851">
        <v>37</v>
      </c>
      <c r="E851">
        <v>650.5</v>
      </c>
      <c r="F851">
        <f t="shared" si="13"/>
        <v>10</v>
      </c>
      <c r="G851" t="str">
        <f>STANDINGS_SV[[#This Row],[League]]&amp;STANDINGS_SV[[#This Row],[Team]]</f>
        <v>$150 Draft Champions Feb 01 1:00 pm Lg.3642Bat Flips Rule</v>
      </c>
    </row>
    <row r="852" spans="1:7" x14ac:dyDescent="0.25">
      <c r="A852">
        <v>2322</v>
      </c>
      <c r="B852" t="s">
        <v>113</v>
      </c>
      <c r="C852" t="s">
        <v>1197</v>
      </c>
      <c r="D852">
        <v>35</v>
      </c>
      <c r="E852">
        <v>594</v>
      </c>
      <c r="F852">
        <f t="shared" si="13"/>
        <v>11</v>
      </c>
      <c r="G852" t="str">
        <f>STANDINGS_SV[[#This Row],[League]]&amp;STANDINGS_SV[[#This Row],[Team]]</f>
        <v>$150 Draft Champions Feb 01 1:00 pm Lg.3642Team Christensen</v>
      </c>
    </row>
    <row r="853" spans="1:7" x14ac:dyDescent="0.25">
      <c r="A853">
        <v>2364</v>
      </c>
      <c r="B853" t="s">
        <v>1200</v>
      </c>
      <c r="C853" t="s">
        <v>1197</v>
      </c>
      <c r="D853">
        <v>33</v>
      </c>
      <c r="E853">
        <v>548</v>
      </c>
      <c r="F853">
        <f t="shared" si="13"/>
        <v>12</v>
      </c>
      <c r="G853" t="str">
        <f>STANDINGS_SV[[#This Row],[League]]&amp;STANDINGS_SV[[#This Row],[Team]]</f>
        <v>$150 Draft Champions Feb 01 1:00 pm Lg.3642Pyrolitic Decomposition 9</v>
      </c>
    </row>
    <row r="854" spans="1:7" x14ac:dyDescent="0.25">
      <c r="A854">
        <v>2415</v>
      </c>
      <c r="B854" t="s">
        <v>1199</v>
      </c>
      <c r="C854" t="s">
        <v>1197</v>
      </c>
      <c r="D854">
        <v>31</v>
      </c>
      <c r="E854">
        <v>474.5</v>
      </c>
      <c r="F854">
        <f t="shared" si="13"/>
        <v>13</v>
      </c>
      <c r="G854" t="str">
        <f>STANDINGS_SV[[#This Row],[League]]&amp;STANDINGS_SV[[#This Row],[Team]]</f>
        <v>$150 Draft Champions Feb 01 1:00 pm Lg.3642Anna's Avengers</v>
      </c>
    </row>
    <row r="855" spans="1:7" x14ac:dyDescent="0.25">
      <c r="A855">
        <v>2656</v>
      </c>
      <c r="B855" t="s">
        <v>493</v>
      </c>
      <c r="C855" t="s">
        <v>1197</v>
      </c>
      <c r="D855">
        <v>19</v>
      </c>
      <c r="E855">
        <v>244.5</v>
      </c>
      <c r="F855">
        <f t="shared" si="13"/>
        <v>14</v>
      </c>
      <c r="G855" t="str">
        <f>STANDINGS_SV[[#This Row],[League]]&amp;STANDINGS_SV[[#This Row],[Team]]</f>
        <v>$150 Draft Champions Feb 01 1:00 pm Lg.3642A R O I D</v>
      </c>
    </row>
    <row r="856" spans="1:7" x14ac:dyDescent="0.25">
      <c r="A856">
        <v>2838</v>
      </c>
      <c r="B856" t="s">
        <v>1196</v>
      </c>
      <c r="C856" t="s">
        <v>1197</v>
      </c>
      <c r="D856">
        <v>4</v>
      </c>
      <c r="E856">
        <v>68</v>
      </c>
      <c r="F856">
        <f t="shared" si="13"/>
        <v>15</v>
      </c>
      <c r="G856" t="str">
        <f>STANDINGS_SV[[#This Row],[League]]&amp;STANDINGS_SV[[#This Row],[Team]]</f>
        <v>$150 Draft Champions Feb 01 1:00 pm Lg.3642Cedar Hills Socials</v>
      </c>
    </row>
    <row r="857" spans="1:7" x14ac:dyDescent="0.25">
      <c r="A857">
        <v>25</v>
      </c>
      <c r="B857" t="s">
        <v>1217</v>
      </c>
      <c r="C857" t="s">
        <v>1209</v>
      </c>
      <c r="D857">
        <v>127</v>
      </c>
      <c r="E857">
        <v>2887</v>
      </c>
      <c r="F857">
        <f t="shared" si="13"/>
        <v>1</v>
      </c>
      <c r="G857" t="str">
        <f>STANDINGS_SV[[#This Row],[League]]&amp;STANDINGS_SV[[#This Row],[Team]]</f>
        <v>$150 Draft Champions Feb 02 1:00 pm Lg.3647zima.......</v>
      </c>
    </row>
    <row r="858" spans="1:7" x14ac:dyDescent="0.25">
      <c r="A858">
        <v>309</v>
      </c>
      <c r="B858" t="s">
        <v>1210</v>
      </c>
      <c r="C858" t="s">
        <v>1209</v>
      </c>
      <c r="D858">
        <v>97</v>
      </c>
      <c r="E858">
        <v>2600.5</v>
      </c>
      <c r="F858">
        <f t="shared" si="13"/>
        <v>2</v>
      </c>
      <c r="G858" t="str">
        <f>STANDINGS_SV[[#This Row],[League]]&amp;STANDINGS_SV[[#This Row],[Team]]</f>
        <v>$150 Draft Champions Feb 02 1:00 pm Lg.3647Ithaca Bombers</v>
      </c>
    </row>
    <row r="859" spans="1:7" x14ac:dyDescent="0.25">
      <c r="A859">
        <v>332</v>
      </c>
      <c r="B859" t="s">
        <v>650</v>
      </c>
      <c r="C859" t="s">
        <v>1209</v>
      </c>
      <c r="D859">
        <v>96</v>
      </c>
      <c r="E859">
        <v>2582</v>
      </c>
      <c r="F859">
        <f t="shared" si="13"/>
        <v>3</v>
      </c>
      <c r="G859" t="str">
        <f>STANDINGS_SV[[#This Row],[League]]&amp;STANDINGS_SV[[#This Row],[Team]]</f>
        <v>$150 Draft Champions Feb 02 1:00 pm Lg.3647Team Stein</v>
      </c>
    </row>
    <row r="860" spans="1:7" x14ac:dyDescent="0.25">
      <c r="A860">
        <v>419</v>
      </c>
      <c r="B860" t="s">
        <v>1219</v>
      </c>
      <c r="C860" t="s">
        <v>1209</v>
      </c>
      <c r="D860">
        <v>92</v>
      </c>
      <c r="E860">
        <v>2494.5</v>
      </c>
      <c r="F860">
        <f t="shared" si="13"/>
        <v>4</v>
      </c>
      <c r="G860" t="str">
        <f>STANDINGS_SV[[#This Row],[League]]&amp;STANDINGS_SV[[#This Row],[Team]]</f>
        <v>$150 Draft Champions Feb 02 1:00 pm Lg.3647Sultans of Swat 3</v>
      </c>
    </row>
    <row r="861" spans="1:7" x14ac:dyDescent="0.25">
      <c r="A861">
        <v>1161</v>
      </c>
      <c r="B861" t="s">
        <v>1220</v>
      </c>
      <c r="C861" t="s">
        <v>1209</v>
      </c>
      <c r="D861">
        <v>68</v>
      </c>
      <c r="E861">
        <v>1746.5</v>
      </c>
      <c r="F861">
        <f t="shared" si="13"/>
        <v>5</v>
      </c>
      <c r="G861" t="str">
        <f>STANDINGS_SV[[#This Row],[League]]&amp;STANDINGS_SV[[#This Row],[Team]]</f>
        <v>$150 Draft Champions Feb 02 1:00 pm Lg.3647Hershel's Walkers</v>
      </c>
    </row>
    <row r="862" spans="1:7" x14ac:dyDescent="0.25">
      <c r="A862">
        <v>1359</v>
      </c>
      <c r="B862" t="s">
        <v>418</v>
      </c>
      <c r="C862" t="s">
        <v>1209</v>
      </c>
      <c r="D862">
        <v>63</v>
      </c>
      <c r="E862">
        <v>1559</v>
      </c>
      <c r="F862">
        <f t="shared" si="13"/>
        <v>6</v>
      </c>
      <c r="G862" t="str">
        <f>STANDINGS_SV[[#This Row],[League]]&amp;STANDINGS_SV[[#This Row],[Team]]</f>
        <v>$150 Draft Champions Feb 02 1:00 pm Lg.3647Team Damico</v>
      </c>
    </row>
    <row r="863" spans="1:7" x14ac:dyDescent="0.25">
      <c r="A863">
        <v>1593</v>
      </c>
      <c r="B863" t="s">
        <v>1213</v>
      </c>
      <c r="C863" t="s">
        <v>1209</v>
      </c>
      <c r="D863">
        <v>57</v>
      </c>
      <c r="E863">
        <v>1329</v>
      </c>
      <c r="F863">
        <f t="shared" si="13"/>
        <v>7</v>
      </c>
      <c r="G863" t="str">
        <f>STANDINGS_SV[[#This Row],[League]]&amp;STANDINGS_SV[[#This Row],[Team]]</f>
        <v>$150 Draft Champions Feb 02 1:00 pm Lg.3647Team Lucas</v>
      </c>
    </row>
    <row r="864" spans="1:7" x14ac:dyDescent="0.25">
      <c r="A864">
        <v>1671</v>
      </c>
      <c r="B864" t="s">
        <v>1218</v>
      </c>
      <c r="C864" t="s">
        <v>1209</v>
      </c>
      <c r="D864">
        <v>54</v>
      </c>
      <c r="E864">
        <v>1226.5</v>
      </c>
      <c r="F864">
        <f t="shared" si="13"/>
        <v>8</v>
      </c>
      <c r="G864" t="str">
        <f>STANDINGS_SV[[#This Row],[League]]&amp;STANDINGS_SV[[#This Row],[Team]]</f>
        <v>$150 Draft Champions Feb 02 1:00 pm Lg.3647Chimi-F'ing-Changas</v>
      </c>
    </row>
    <row r="865" spans="1:7" x14ac:dyDescent="0.25">
      <c r="A865">
        <v>1738</v>
      </c>
      <c r="B865" t="s">
        <v>1221</v>
      </c>
      <c r="C865" t="s">
        <v>1209</v>
      </c>
      <c r="D865">
        <v>53</v>
      </c>
      <c r="E865">
        <v>1189.5</v>
      </c>
      <c r="F865">
        <f t="shared" si="13"/>
        <v>9</v>
      </c>
      <c r="G865" t="str">
        <f>STANDINGS_SV[[#This Row],[League]]&amp;STANDINGS_SV[[#This Row],[Team]]</f>
        <v>$150 Draft Champions Feb 02 1:00 pm Lg.3647sLim picKens</v>
      </c>
    </row>
    <row r="866" spans="1:7" x14ac:dyDescent="0.25">
      <c r="A866">
        <v>2005</v>
      </c>
      <c r="B866" t="s">
        <v>1214</v>
      </c>
      <c r="C866" t="s">
        <v>1209</v>
      </c>
      <c r="D866">
        <v>45</v>
      </c>
      <c r="E866">
        <v>910.5</v>
      </c>
      <c r="F866">
        <f t="shared" si="13"/>
        <v>10</v>
      </c>
      <c r="G866" t="str">
        <f>STANDINGS_SV[[#This Row],[League]]&amp;STANDINGS_SV[[#This Row],[Team]]</f>
        <v>$150 Draft Champions Feb 02 1:00 pm Lg.3647Rollie's Stache</v>
      </c>
    </row>
    <row r="867" spans="1:7" x14ac:dyDescent="0.25">
      <c r="A867">
        <v>2040</v>
      </c>
      <c r="B867" t="s">
        <v>1208</v>
      </c>
      <c r="C867" t="s">
        <v>1209</v>
      </c>
      <c r="D867">
        <v>44</v>
      </c>
      <c r="E867">
        <v>879</v>
      </c>
      <c r="F867">
        <f t="shared" si="13"/>
        <v>11</v>
      </c>
      <c r="G867" t="str">
        <f>STANDINGS_SV[[#This Row],[League]]&amp;STANDINGS_SV[[#This Row],[Team]]</f>
        <v>$150 Draft Champions Feb 02 1:00 pm Lg.3647Team Daughtry</v>
      </c>
    </row>
    <row r="868" spans="1:7" x14ac:dyDescent="0.25">
      <c r="A868">
        <v>2071</v>
      </c>
      <c r="B868" t="s">
        <v>1215</v>
      </c>
      <c r="C868" t="s">
        <v>1209</v>
      </c>
      <c r="D868">
        <v>43</v>
      </c>
      <c r="E868">
        <v>836</v>
      </c>
      <c r="F868">
        <f t="shared" si="13"/>
        <v>12</v>
      </c>
      <c r="G868" t="str">
        <f>STANDINGS_SV[[#This Row],[League]]&amp;STANDINGS_SV[[#This Row],[Team]]</f>
        <v>$150 Draft Champions Feb 02 1:00 pm Lg.3647Leading Vogt Getter</v>
      </c>
    </row>
    <row r="869" spans="1:7" x14ac:dyDescent="0.25">
      <c r="A869">
        <v>2271</v>
      </c>
      <c r="B869" t="s">
        <v>1216</v>
      </c>
      <c r="C869" t="s">
        <v>1209</v>
      </c>
      <c r="D869">
        <v>37</v>
      </c>
      <c r="E869">
        <v>650.5</v>
      </c>
      <c r="F869">
        <f t="shared" si="13"/>
        <v>13</v>
      </c>
      <c r="G869" t="str">
        <f>STANDINGS_SV[[#This Row],[League]]&amp;STANDINGS_SV[[#This Row],[Team]]</f>
        <v>$150 Draft Champions Feb 02 1:00 pm Lg.3647Thebeau 5</v>
      </c>
    </row>
    <row r="870" spans="1:7" x14ac:dyDescent="0.25">
      <c r="A870">
        <v>2613</v>
      </c>
      <c r="B870" t="s">
        <v>1211</v>
      </c>
      <c r="C870" t="s">
        <v>1209</v>
      </c>
      <c r="D870">
        <v>23</v>
      </c>
      <c r="E870">
        <v>300.5</v>
      </c>
      <c r="F870">
        <f t="shared" si="13"/>
        <v>14</v>
      </c>
      <c r="G870" t="str">
        <f>STANDINGS_SV[[#This Row],[League]]&amp;STANDINGS_SV[[#This Row],[Team]]</f>
        <v>$150 Draft Champions Feb 02 1:00 pm Lg.3647Saveless in Seattle</v>
      </c>
    </row>
    <row r="871" spans="1:7" x14ac:dyDescent="0.25">
      <c r="A871">
        <v>2819</v>
      </c>
      <c r="B871" t="s">
        <v>1212</v>
      </c>
      <c r="C871" t="s">
        <v>1209</v>
      </c>
      <c r="D871">
        <v>7</v>
      </c>
      <c r="E871">
        <v>92.5</v>
      </c>
      <c r="F871">
        <f t="shared" si="13"/>
        <v>15</v>
      </c>
      <c r="G871" t="str">
        <f>STANDINGS_SV[[#This Row],[League]]&amp;STANDINGS_SV[[#This Row],[Team]]</f>
        <v>$150 Draft Champions Feb 02 1:00 pm Lg.3647ShowtimeDC63</v>
      </c>
    </row>
    <row r="872" spans="1:7" x14ac:dyDescent="0.25">
      <c r="A872">
        <v>67</v>
      </c>
      <c r="B872" t="s">
        <v>1227</v>
      </c>
      <c r="C872" t="s">
        <v>1223</v>
      </c>
      <c r="D872">
        <v>117</v>
      </c>
      <c r="E872">
        <v>2840</v>
      </c>
      <c r="F872">
        <f t="shared" si="13"/>
        <v>1</v>
      </c>
      <c r="G872" t="str">
        <f>STANDINGS_SV[[#This Row],[League]]&amp;STANDINGS_SV[[#This Row],[Team]]</f>
        <v>$150 Draft Champions Feb 02 1:00 pm Lg.3648Howlin' Wolf</v>
      </c>
    </row>
    <row r="873" spans="1:7" x14ac:dyDescent="0.25">
      <c r="A873">
        <v>174</v>
      </c>
      <c r="B873" t="s">
        <v>1229</v>
      </c>
      <c r="C873" t="s">
        <v>1223</v>
      </c>
      <c r="D873">
        <v>105</v>
      </c>
      <c r="E873">
        <v>2733.5</v>
      </c>
      <c r="F873">
        <f t="shared" si="13"/>
        <v>2</v>
      </c>
      <c r="G873" t="str">
        <f>STANDINGS_SV[[#This Row],[League]]&amp;STANDINGS_SV[[#This Row],[Team]]</f>
        <v>$150 Draft Champions Feb 02 1:00 pm Lg.3648Hootie Hoo</v>
      </c>
    </row>
    <row r="874" spans="1:7" x14ac:dyDescent="0.25">
      <c r="A874">
        <v>245</v>
      </c>
      <c r="B874" t="s">
        <v>286</v>
      </c>
      <c r="C874" t="s">
        <v>1223</v>
      </c>
      <c r="D874">
        <v>101</v>
      </c>
      <c r="E874">
        <v>2674</v>
      </c>
      <c r="F874">
        <f t="shared" si="13"/>
        <v>3</v>
      </c>
      <c r="G874" t="str">
        <f>STANDINGS_SV[[#This Row],[League]]&amp;STANDINGS_SV[[#This Row],[Team]]</f>
        <v>$150 Draft Champions Feb 02 1:00 pm Lg.3648Team Williams</v>
      </c>
    </row>
    <row r="875" spans="1:7" x14ac:dyDescent="0.25">
      <c r="A875">
        <v>601</v>
      </c>
      <c r="B875" t="s">
        <v>1225</v>
      </c>
      <c r="C875" t="s">
        <v>1223</v>
      </c>
      <c r="D875">
        <v>85</v>
      </c>
      <c r="E875">
        <v>2319.5</v>
      </c>
      <c r="F875">
        <f t="shared" si="13"/>
        <v>4</v>
      </c>
      <c r="G875" t="str">
        <f>STANDINGS_SV[[#This Row],[League]]&amp;STANDINGS_SV[[#This Row],[Team]]</f>
        <v>$150 Draft Champions Feb 02 1:00 pm Lg.3648Sun Spartacus the Hun Tzu</v>
      </c>
    </row>
    <row r="876" spans="1:7" x14ac:dyDescent="0.25">
      <c r="A876">
        <v>836</v>
      </c>
      <c r="B876" t="s">
        <v>1230</v>
      </c>
      <c r="C876" t="s">
        <v>1223</v>
      </c>
      <c r="D876">
        <v>78</v>
      </c>
      <c r="E876">
        <v>2067.5</v>
      </c>
      <c r="F876">
        <f t="shared" si="13"/>
        <v>5</v>
      </c>
      <c r="G876" t="str">
        <f>STANDINGS_SV[[#This Row],[League]]&amp;STANDINGS_SV[[#This Row],[Team]]</f>
        <v>$150 Draft Champions Feb 02 1:00 pm Lg.3648LUNKERS SD2</v>
      </c>
    </row>
    <row r="877" spans="1:7" x14ac:dyDescent="0.25">
      <c r="A877">
        <v>1086</v>
      </c>
      <c r="B877" t="s">
        <v>1231</v>
      </c>
      <c r="C877" t="s">
        <v>1223</v>
      </c>
      <c r="D877">
        <v>70</v>
      </c>
      <c r="E877">
        <v>1816</v>
      </c>
      <c r="F877">
        <f t="shared" si="13"/>
        <v>6</v>
      </c>
      <c r="G877" t="str">
        <f>STANDINGS_SV[[#This Row],[League]]&amp;STANDINGS_SV[[#This Row],[Team]]</f>
        <v>$150 Draft Champions Feb 02 1:00 pm Lg.3648B-Team</v>
      </c>
    </row>
    <row r="878" spans="1:7" x14ac:dyDescent="0.25">
      <c r="A878">
        <v>1352</v>
      </c>
      <c r="B878" t="s">
        <v>1228</v>
      </c>
      <c r="C878" t="s">
        <v>1223</v>
      </c>
      <c r="D878">
        <v>63</v>
      </c>
      <c r="E878">
        <v>1559</v>
      </c>
      <c r="F878">
        <f t="shared" si="13"/>
        <v>7</v>
      </c>
      <c r="G878" t="str">
        <f>STANDINGS_SV[[#This Row],[League]]&amp;STANDINGS_SV[[#This Row],[Team]]</f>
        <v>$150 Draft Champions Feb 02 1:00 pm Lg.3648Murder He Roto Slow</v>
      </c>
    </row>
    <row r="879" spans="1:7" x14ac:dyDescent="0.25">
      <c r="A879">
        <v>1493</v>
      </c>
      <c r="B879" t="s">
        <v>1235</v>
      </c>
      <c r="C879" t="s">
        <v>1223</v>
      </c>
      <c r="D879">
        <v>60</v>
      </c>
      <c r="E879">
        <v>1432</v>
      </c>
      <c r="F879">
        <f t="shared" si="13"/>
        <v>8</v>
      </c>
      <c r="G879" t="str">
        <f>STANDINGS_SV[[#This Row],[League]]&amp;STANDINGS_SV[[#This Row],[Team]]</f>
        <v>$150 Draft Champions Feb 02 1:00 pm Lg.3648Team mitseff</v>
      </c>
    </row>
    <row r="880" spans="1:7" x14ac:dyDescent="0.25">
      <c r="A880">
        <v>2031</v>
      </c>
      <c r="B880" t="s">
        <v>1232</v>
      </c>
      <c r="C880" t="s">
        <v>1223</v>
      </c>
      <c r="D880">
        <v>44</v>
      </c>
      <c r="E880">
        <v>879</v>
      </c>
      <c r="F880">
        <f t="shared" si="13"/>
        <v>9</v>
      </c>
      <c r="G880" t="str">
        <f>STANDINGS_SV[[#This Row],[League]]&amp;STANDINGS_SV[[#This Row],[Team]]</f>
        <v>$150 Draft Champions Feb 02 1:00 pm Lg.3648Long Way to the Top If You Wanna Rock</v>
      </c>
    </row>
    <row r="881" spans="1:7" x14ac:dyDescent="0.25">
      <c r="A881">
        <v>2254</v>
      </c>
      <c r="B881" t="s">
        <v>1233</v>
      </c>
      <c r="C881" t="s">
        <v>1223</v>
      </c>
      <c r="D881">
        <v>37</v>
      </c>
      <c r="E881">
        <v>650.5</v>
      </c>
      <c r="F881">
        <f t="shared" si="13"/>
        <v>10</v>
      </c>
      <c r="G881" t="str">
        <f>STANDINGS_SV[[#This Row],[League]]&amp;STANDINGS_SV[[#This Row],[Team]]</f>
        <v>$150 Draft Champions Feb 02 1:00 pm Lg.3648HangerBangers</v>
      </c>
    </row>
    <row r="882" spans="1:7" x14ac:dyDescent="0.25">
      <c r="A882">
        <v>2404</v>
      </c>
      <c r="B882" t="s">
        <v>1222</v>
      </c>
      <c r="C882" t="s">
        <v>1223</v>
      </c>
      <c r="D882">
        <v>32</v>
      </c>
      <c r="E882">
        <v>516</v>
      </c>
      <c r="F882">
        <f t="shared" si="13"/>
        <v>11</v>
      </c>
      <c r="G882" t="str">
        <f>STANDINGS_SV[[#This Row],[League]]&amp;STANDINGS_SV[[#This Row],[Team]]</f>
        <v>$150 Draft Champions Feb 02 1:00 pm Lg.3648Team Levy</v>
      </c>
    </row>
    <row r="883" spans="1:7" x14ac:dyDescent="0.25">
      <c r="A883">
        <v>2409</v>
      </c>
      <c r="B883" t="s">
        <v>491</v>
      </c>
      <c r="C883" t="s">
        <v>1223</v>
      </c>
      <c r="D883">
        <v>32</v>
      </c>
      <c r="E883">
        <v>516</v>
      </c>
      <c r="F883">
        <f t="shared" si="13"/>
        <v>12</v>
      </c>
      <c r="G883" t="str">
        <f>STANDINGS_SV[[#This Row],[League]]&amp;STANDINGS_SV[[#This Row],[Team]]</f>
        <v>$150 Draft Champions Feb 02 1:00 pm Lg.3648Team Wojciechowski</v>
      </c>
    </row>
    <row r="884" spans="1:7" x14ac:dyDescent="0.25">
      <c r="A884">
        <v>2561</v>
      </c>
      <c r="B884" t="s">
        <v>1226</v>
      </c>
      <c r="C884" t="s">
        <v>1223</v>
      </c>
      <c r="D884">
        <v>26</v>
      </c>
      <c r="E884">
        <v>354</v>
      </c>
      <c r="F884">
        <f t="shared" si="13"/>
        <v>13</v>
      </c>
      <c r="G884" t="str">
        <f>STANDINGS_SV[[#This Row],[League]]&amp;STANDINGS_SV[[#This Row],[Team]]</f>
        <v>$150 Draft Champions Feb 02 1:00 pm Lg.3648Sons of Hamilton</v>
      </c>
    </row>
    <row r="885" spans="1:7" x14ac:dyDescent="0.25">
      <c r="A885">
        <v>2687</v>
      </c>
      <c r="B885" t="s">
        <v>1224</v>
      </c>
      <c r="C885" t="s">
        <v>1223</v>
      </c>
      <c r="D885">
        <v>18</v>
      </c>
      <c r="E885">
        <v>224</v>
      </c>
      <c r="F885">
        <f t="shared" si="13"/>
        <v>14</v>
      </c>
      <c r="G885" t="str">
        <f>STANDINGS_SV[[#This Row],[League]]&amp;STANDINGS_SV[[#This Row],[Team]]</f>
        <v>$150 Draft Champions Feb 02 1:00 pm Lg.3648Redd Nation</v>
      </c>
    </row>
    <row r="886" spans="1:7" x14ac:dyDescent="0.25">
      <c r="A886">
        <v>2708</v>
      </c>
      <c r="B886" t="s">
        <v>1234</v>
      </c>
      <c r="C886" t="s">
        <v>1223</v>
      </c>
      <c r="D886">
        <v>17</v>
      </c>
      <c r="E886">
        <v>208.5</v>
      </c>
      <c r="F886">
        <f t="shared" si="13"/>
        <v>15</v>
      </c>
      <c r="G886" t="str">
        <f>STANDINGS_SV[[#This Row],[League]]&amp;STANDINGS_SV[[#This Row],[Team]]</f>
        <v>$150 Draft Champions Feb 02 1:00 pm Lg.3648The Billygoat Instigators</v>
      </c>
    </row>
    <row r="887" spans="1:7" x14ac:dyDescent="0.25">
      <c r="A887">
        <v>71</v>
      </c>
      <c r="B887" t="s">
        <v>1246</v>
      </c>
      <c r="C887" t="s">
        <v>1237</v>
      </c>
      <c r="D887">
        <v>117</v>
      </c>
      <c r="E887">
        <v>2840</v>
      </c>
      <c r="F887">
        <f t="shared" si="13"/>
        <v>1</v>
      </c>
      <c r="G887" t="str">
        <f>STANDINGS_SV[[#This Row],[League]]&amp;STANDINGS_SV[[#This Row],[Team]]</f>
        <v>$150 Draft Champions Feb 03 1:00 pm Lg.3651SmellNiceWithBartoloColon</v>
      </c>
    </row>
    <row r="888" spans="1:7" x14ac:dyDescent="0.25">
      <c r="A888">
        <v>149</v>
      </c>
      <c r="B888" t="s">
        <v>1236</v>
      </c>
      <c r="C888" t="s">
        <v>1237</v>
      </c>
      <c r="D888">
        <v>107</v>
      </c>
      <c r="E888">
        <v>2761.5</v>
      </c>
      <c r="F888">
        <f t="shared" si="13"/>
        <v>2</v>
      </c>
      <c r="G888" t="str">
        <f>STANDINGS_SV[[#This Row],[League]]&amp;STANDINGS_SV[[#This Row],[Team]]</f>
        <v>$150 Draft Champions Feb 03 1:00 pm Lg.3651Talons</v>
      </c>
    </row>
    <row r="889" spans="1:7" x14ac:dyDescent="0.25">
      <c r="A889">
        <v>546</v>
      </c>
      <c r="B889" t="s">
        <v>489</v>
      </c>
      <c r="C889" t="s">
        <v>1237</v>
      </c>
      <c r="D889">
        <v>87</v>
      </c>
      <c r="E889">
        <v>2374</v>
      </c>
      <c r="F889">
        <f t="shared" si="13"/>
        <v>3</v>
      </c>
      <c r="G889" t="str">
        <f>STANDINGS_SV[[#This Row],[League]]&amp;STANDINGS_SV[[#This Row],[Team]]</f>
        <v>$150 Draft Champions Feb 03 1:00 pm Lg.3651Thing 5</v>
      </c>
    </row>
    <row r="890" spans="1:7" x14ac:dyDescent="0.25">
      <c r="A890">
        <v>677</v>
      </c>
      <c r="B890" t="s">
        <v>98</v>
      </c>
      <c r="C890" t="s">
        <v>1237</v>
      </c>
      <c r="D890">
        <v>83</v>
      </c>
      <c r="E890">
        <v>2248</v>
      </c>
      <c r="F890">
        <f t="shared" si="13"/>
        <v>4</v>
      </c>
      <c r="G890" t="str">
        <f>STANDINGS_SV[[#This Row],[League]]&amp;STANDINGS_SV[[#This Row],[Team]]</f>
        <v>$150 Draft Champions Feb 03 1:00 pm Lg.3651Team Ward</v>
      </c>
    </row>
    <row r="891" spans="1:7" x14ac:dyDescent="0.25">
      <c r="A891">
        <v>821</v>
      </c>
      <c r="B891" t="s">
        <v>1238</v>
      </c>
      <c r="C891" t="s">
        <v>1237</v>
      </c>
      <c r="D891">
        <v>79</v>
      </c>
      <c r="E891">
        <v>2103</v>
      </c>
      <c r="F891">
        <f t="shared" si="13"/>
        <v>5</v>
      </c>
      <c r="G891" t="str">
        <f>STANDINGS_SV[[#This Row],[League]]&amp;STANDINGS_SV[[#This Row],[Team]]</f>
        <v>$150 Draft Champions Feb 03 1:00 pm Lg.3651brownsound</v>
      </c>
    </row>
    <row r="892" spans="1:7" x14ac:dyDescent="0.25">
      <c r="A892">
        <v>1103</v>
      </c>
      <c r="B892" t="s">
        <v>686</v>
      </c>
      <c r="C892" t="s">
        <v>1237</v>
      </c>
      <c r="D892">
        <v>70</v>
      </c>
      <c r="E892">
        <v>1816</v>
      </c>
      <c r="F892">
        <f t="shared" si="13"/>
        <v>6</v>
      </c>
      <c r="G892" t="str">
        <f>STANDINGS_SV[[#This Row],[League]]&amp;STANDINGS_SV[[#This Row],[Team]]</f>
        <v>$150 Draft Champions Feb 03 1:00 pm Lg.3651Team Liebman</v>
      </c>
    </row>
    <row r="893" spans="1:7" x14ac:dyDescent="0.25">
      <c r="A893">
        <v>1109</v>
      </c>
      <c r="B893" t="s">
        <v>1247</v>
      </c>
      <c r="C893" t="s">
        <v>1237</v>
      </c>
      <c r="D893">
        <v>70</v>
      </c>
      <c r="E893">
        <v>1816</v>
      </c>
      <c r="F893">
        <f t="shared" si="13"/>
        <v>7</v>
      </c>
      <c r="G893" t="str">
        <f>STANDINGS_SV[[#This Row],[League]]&amp;STANDINGS_SV[[#This Row],[Team]]</f>
        <v>$150 Draft Champions Feb 03 1:00 pm Lg.3651u, Enoesque</v>
      </c>
    </row>
    <row r="894" spans="1:7" x14ac:dyDescent="0.25">
      <c r="A894">
        <v>1220</v>
      </c>
      <c r="B894" t="s">
        <v>356</v>
      </c>
      <c r="C894" t="s">
        <v>1237</v>
      </c>
      <c r="D894">
        <v>66</v>
      </c>
      <c r="E894">
        <v>1682.5</v>
      </c>
      <c r="F894">
        <f t="shared" si="13"/>
        <v>8</v>
      </c>
      <c r="G894" t="str">
        <f>STANDINGS_SV[[#This Row],[League]]&amp;STANDINGS_SV[[#This Row],[Team]]</f>
        <v>$150 Draft Champions Feb 03 1:00 pm Lg.3651GUERRILLA DC</v>
      </c>
    </row>
    <row r="895" spans="1:7" x14ac:dyDescent="0.25">
      <c r="A895">
        <v>1677</v>
      </c>
      <c r="B895" t="s">
        <v>1244</v>
      </c>
      <c r="C895" t="s">
        <v>1237</v>
      </c>
      <c r="D895">
        <v>54</v>
      </c>
      <c r="E895">
        <v>1226.5</v>
      </c>
      <c r="F895">
        <f t="shared" si="13"/>
        <v>9</v>
      </c>
      <c r="G895" t="str">
        <f>STANDINGS_SV[[#This Row],[League]]&amp;STANDINGS_SV[[#This Row],[Team]]</f>
        <v>$150 Draft Champions Feb 03 1:00 pm Lg.3651High Society</v>
      </c>
    </row>
    <row r="896" spans="1:7" x14ac:dyDescent="0.25">
      <c r="A896">
        <v>1981</v>
      </c>
      <c r="B896" t="s">
        <v>1240</v>
      </c>
      <c r="C896" t="s">
        <v>1237</v>
      </c>
      <c r="D896">
        <v>46</v>
      </c>
      <c r="E896">
        <v>937</v>
      </c>
      <c r="F896">
        <f t="shared" si="13"/>
        <v>10</v>
      </c>
      <c r="G896" t="str">
        <f>STANDINGS_SV[[#This Row],[League]]&amp;STANDINGS_SV[[#This Row],[Team]]</f>
        <v>$150 Draft Champions Feb 03 1:00 pm Lg.3651Team Robot</v>
      </c>
    </row>
    <row r="897" spans="1:7" x14ac:dyDescent="0.25">
      <c r="A897">
        <v>2076</v>
      </c>
      <c r="B897" t="s">
        <v>1241</v>
      </c>
      <c r="C897" t="s">
        <v>1237</v>
      </c>
      <c r="D897">
        <v>43</v>
      </c>
      <c r="E897">
        <v>836</v>
      </c>
      <c r="F897">
        <f t="shared" si="13"/>
        <v>11</v>
      </c>
      <c r="G897" t="str">
        <f>STANDINGS_SV[[#This Row],[League]]&amp;STANDINGS_SV[[#This Row],[Team]]</f>
        <v>$150 Draft Champions Feb 03 1:00 pm Lg.3651Pyrolitic Decomposition 10</v>
      </c>
    </row>
    <row r="898" spans="1:7" x14ac:dyDescent="0.25">
      <c r="A898">
        <v>2163</v>
      </c>
      <c r="B898" t="s">
        <v>1245</v>
      </c>
      <c r="C898" t="s">
        <v>1237</v>
      </c>
      <c r="D898">
        <v>40</v>
      </c>
      <c r="E898">
        <v>738</v>
      </c>
      <c r="F898">
        <f t="shared" si="13"/>
        <v>12</v>
      </c>
      <c r="G898" t="str">
        <f>STANDINGS_SV[[#This Row],[League]]&amp;STANDINGS_SV[[#This Row],[Team]]</f>
        <v>$150 Draft Champions Feb 03 1:00 pm Lg.3651Eskimo Thunder</v>
      </c>
    </row>
    <row r="899" spans="1:7" x14ac:dyDescent="0.25">
      <c r="A899">
        <v>2199</v>
      </c>
      <c r="B899" t="s">
        <v>1243</v>
      </c>
      <c r="C899" t="s">
        <v>1237</v>
      </c>
      <c r="D899">
        <v>39</v>
      </c>
      <c r="E899">
        <v>708</v>
      </c>
      <c r="F899">
        <f t="shared" ref="F899:F962" si="14">IF(C899=C898,F898+1,1)</f>
        <v>13</v>
      </c>
      <c r="G899" t="str">
        <f>STANDINGS_SV[[#This Row],[League]]&amp;STANDINGS_SV[[#This Row],[Team]]</f>
        <v>$150 Draft Champions Feb 03 1:00 pm Lg.3651Harmon Killebrew</v>
      </c>
    </row>
    <row r="900" spans="1:7" x14ac:dyDescent="0.25">
      <c r="A900">
        <v>2272</v>
      </c>
      <c r="B900" t="s">
        <v>1239</v>
      </c>
      <c r="C900" t="s">
        <v>1237</v>
      </c>
      <c r="D900">
        <v>37</v>
      </c>
      <c r="E900">
        <v>650.5</v>
      </c>
      <c r="F900">
        <f t="shared" si="14"/>
        <v>14</v>
      </c>
      <c r="G900" t="str">
        <f>STANDINGS_SV[[#This Row],[League]]&amp;STANDINGS_SV[[#This Row],[Team]]</f>
        <v>$150 Draft Champions Feb 03 1:00 pm Lg.3651Thebeau 6</v>
      </c>
    </row>
    <row r="901" spans="1:7" x14ac:dyDescent="0.25">
      <c r="A901">
        <v>2858</v>
      </c>
      <c r="B901" t="s">
        <v>1242</v>
      </c>
      <c r="C901" t="s">
        <v>1237</v>
      </c>
      <c r="D901">
        <v>3</v>
      </c>
      <c r="E901">
        <v>56</v>
      </c>
      <c r="F901">
        <f t="shared" si="14"/>
        <v>15</v>
      </c>
      <c r="G901" t="str">
        <f>STANDINGS_SV[[#This Row],[League]]&amp;STANDINGS_SV[[#This Row],[Team]]</f>
        <v>$150 Draft Champions Feb 03 1:00 pm Lg.3651Toledo Mud Hens</v>
      </c>
    </row>
    <row r="902" spans="1:7" x14ac:dyDescent="0.25">
      <c r="A902">
        <v>115</v>
      </c>
      <c r="B902" t="s">
        <v>161</v>
      </c>
      <c r="C902" t="s">
        <v>1248</v>
      </c>
      <c r="D902">
        <v>111</v>
      </c>
      <c r="E902">
        <v>2800.5</v>
      </c>
      <c r="F902">
        <f t="shared" si="14"/>
        <v>1</v>
      </c>
      <c r="G902" t="str">
        <f>STANDINGS_SV[[#This Row],[League]]&amp;STANDINGS_SV[[#This Row],[Team]]</f>
        <v>$150 Draft Champions Feb 04 1:00 pm Lg.3653Wrecking Crew</v>
      </c>
    </row>
    <row r="903" spans="1:7" x14ac:dyDescent="0.25">
      <c r="A903">
        <v>199</v>
      </c>
      <c r="B903" t="s">
        <v>1253</v>
      </c>
      <c r="C903" t="s">
        <v>1248</v>
      </c>
      <c r="D903">
        <v>103</v>
      </c>
      <c r="E903">
        <v>2707.5</v>
      </c>
      <c r="F903">
        <f t="shared" si="14"/>
        <v>2</v>
      </c>
      <c r="G903" t="str">
        <f>STANDINGS_SV[[#This Row],[League]]&amp;STANDINGS_SV[[#This Row],[Team]]</f>
        <v>$150 Draft Champions Feb 04 1:00 pm Lg.3653G squared &lt;Feb&gt;</v>
      </c>
    </row>
    <row r="904" spans="1:7" x14ac:dyDescent="0.25">
      <c r="A904">
        <v>208</v>
      </c>
      <c r="B904" t="s">
        <v>1255</v>
      </c>
      <c r="C904" t="s">
        <v>1248</v>
      </c>
      <c r="D904">
        <v>103</v>
      </c>
      <c r="E904">
        <v>2707.5</v>
      </c>
      <c r="F904">
        <f t="shared" si="14"/>
        <v>3</v>
      </c>
      <c r="G904" t="str">
        <f>STANDINGS_SV[[#This Row],[League]]&amp;STANDINGS_SV[[#This Row],[Team]]</f>
        <v>$150 Draft Champions Feb 04 1:00 pm Lg.3653The Todd Father</v>
      </c>
    </row>
    <row r="905" spans="1:7" x14ac:dyDescent="0.25">
      <c r="A905">
        <v>613</v>
      </c>
      <c r="B905" t="s">
        <v>1251</v>
      </c>
      <c r="C905" t="s">
        <v>1248</v>
      </c>
      <c r="D905">
        <v>84</v>
      </c>
      <c r="E905">
        <v>2284</v>
      </c>
      <c r="F905">
        <f t="shared" si="14"/>
        <v>4</v>
      </c>
      <c r="G905" t="str">
        <f>STANDINGS_SV[[#This Row],[League]]&amp;STANDINGS_SV[[#This Row],[Team]]</f>
        <v>$150 Draft Champions Feb 04 1:00 pm Lg.3653DAYTON RAIDERS</v>
      </c>
    </row>
    <row r="906" spans="1:7" x14ac:dyDescent="0.25">
      <c r="A906">
        <v>908</v>
      </c>
      <c r="B906" t="s">
        <v>375</v>
      </c>
      <c r="C906" t="s">
        <v>1248</v>
      </c>
      <c r="D906">
        <v>76</v>
      </c>
      <c r="E906">
        <v>1999</v>
      </c>
      <c r="F906">
        <f t="shared" si="14"/>
        <v>5</v>
      </c>
      <c r="G906" t="str">
        <f>STANDINGS_SV[[#This Row],[League]]&amp;STANDINGS_SV[[#This Row],[Team]]</f>
        <v>$150 Draft Champions Feb 04 1:00 pm Lg.3653Jobu's Rum</v>
      </c>
    </row>
    <row r="907" spans="1:7" x14ac:dyDescent="0.25">
      <c r="A907">
        <v>1183</v>
      </c>
      <c r="B907" t="s">
        <v>56</v>
      </c>
      <c r="C907" t="s">
        <v>1248</v>
      </c>
      <c r="D907">
        <v>67</v>
      </c>
      <c r="E907">
        <v>1716.5</v>
      </c>
      <c r="F907">
        <f t="shared" si="14"/>
        <v>6</v>
      </c>
      <c r="G907" t="str">
        <f>STANDINGS_SV[[#This Row],[League]]&amp;STANDINGS_SV[[#This Row],[Team]]</f>
        <v>$150 Draft Champions Feb 04 1:00 pm Lg.3653DOUGHBOYS</v>
      </c>
    </row>
    <row r="908" spans="1:7" x14ac:dyDescent="0.25">
      <c r="A908">
        <v>1378</v>
      </c>
      <c r="B908" t="s">
        <v>451</v>
      </c>
      <c r="C908" t="s">
        <v>1248</v>
      </c>
      <c r="D908">
        <v>62</v>
      </c>
      <c r="E908">
        <v>1513.5</v>
      </c>
      <c r="F908">
        <f t="shared" si="14"/>
        <v>7</v>
      </c>
      <c r="G908" t="str">
        <f>STANDINGS_SV[[#This Row],[League]]&amp;STANDINGS_SV[[#This Row],[Team]]</f>
        <v>$150 Draft Champions Feb 04 1:00 pm Lg.3653Captain Crunch 4</v>
      </c>
    </row>
    <row r="909" spans="1:7" x14ac:dyDescent="0.25">
      <c r="A909">
        <v>1554</v>
      </c>
      <c r="B909" t="s">
        <v>284</v>
      </c>
      <c r="C909" t="s">
        <v>1248</v>
      </c>
      <c r="D909">
        <v>58</v>
      </c>
      <c r="E909">
        <v>1365</v>
      </c>
      <c r="F909">
        <f t="shared" si="14"/>
        <v>8</v>
      </c>
      <c r="G909" t="str">
        <f>STANDINGS_SV[[#This Row],[League]]&amp;STANDINGS_SV[[#This Row],[Team]]</f>
        <v>$150 Draft Champions Feb 04 1:00 pm Lg.3653Team Bloom</v>
      </c>
    </row>
    <row r="910" spans="1:7" x14ac:dyDescent="0.25">
      <c r="A910">
        <v>1723</v>
      </c>
      <c r="B910" t="s">
        <v>1254</v>
      </c>
      <c r="C910" t="s">
        <v>1248</v>
      </c>
      <c r="D910">
        <v>53</v>
      </c>
      <c r="E910">
        <v>1189.5</v>
      </c>
      <c r="F910">
        <f t="shared" si="14"/>
        <v>9</v>
      </c>
      <c r="G910" t="str">
        <f>STANDINGS_SV[[#This Row],[League]]&amp;STANDINGS_SV[[#This Row],[Team]]</f>
        <v>$150 Draft Champions Feb 04 1:00 pm Lg.3653Team Boyd 2</v>
      </c>
    </row>
    <row r="911" spans="1:7" x14ac:dyDescent="0.25">
      <c r="A911">
        <v>1952</v>
      </c>
      <c r="B911" t="s">
        <v>1250</v>
      </c>
      <c r="C911" t="s">
        <v>1248</v>
      </c>
      <c r="D911">
        <v>47</v>
      </c>
      <c r="E911">
        <v>970.5</v>
      </c>
      <c r="F911">
        <f t="shared" si="14"/>
        <v>10</v>
      </c>
      <c r="G911" t="str">
        <f>STANDINGS_SV[[#This Row],[League]]&amp;STANDINGS_SV[[#This Row],[Team]]</f>
        <v>$150 Draft Champions Feb 04 1:00 pm Lg.3653Team McLain</v>
      </c>
    </row>
    <row r="912" spans="1:7" x14ac:dyDescent="0.25">
      <c r="A912">
        <v>2052</v>
      </c>
      <c r="B912" t="s">
        <v>55</v>
      </c>
      <c r="C912" t="s">
        <v>1248</v>
      </c>
      <c r="D912">
        <v>43</v>
      </c>
      <c r="E912">
        <v>836</v>
      </c>
      <c r="F912">
        <f t="shared" si="14"/>
        <v>11</v>
      </c>
      <c r="G912" t="str">
        <f>STANDINGS_SV[[#This Row],[League]]&amp;STANDINGS_SV[[#This Row],[Team]]</f>
        <v>$150 Draft Champions Feb 04 1:00 pm Lg.3653BALCO: HENNESSY &amp; PEDS</v>
      </c>
    </row>
    <row r="913" spans="1:7" x14ac:dyDescent="0.25">
      <c r="A913">
        <v>2109</v>
      </c>
      <c r="B913" t="s">
        <v>1252</v>
      </c>
      <c r="C913" t="s">
        <v>1248</v>
      </c>
      <c r="D913">
        <v>42</v>
      </c>
      <c r="E913">
        <v>801</v>
      </c>
      <c r="F913">
        <f t="shared" si="14"/>
        <v>12</v>
      </c>
      <c r="G913" t="str">
        <f>STANDINGS_SV[[#This Row],[League]]&amp;STANDINGS_SV[[#This Row],[Team]]</f>
        <v>$150 Draft Champions Feb 04 1:00 pm Lg.3653MVPunisher</v>
      </c>
    </row>
    <row r="914" spans="1:7" x14ac:dyDescent="0.25">
      <c r="A914">
        <v>2122</v>
      </c>
      <c r="B914" t="s">
        <v>1256</v>
      </c>
      <c r="C914" t="s">
        <v>1248</v>
      </c>
      <c r="D914">
        <v>41</v>
      </c>
      <c r="E914">
        <v>772.5</v>
      </c>
      <c r="F914">
        <f t="shared" si="14"/>
        <v>13</v>
      </c>
      <c r="G914" t="str">
        <f>STANDINGS_SV[[#This Row],[League]]&amp;STANDINGS_SV[[#This Row],[Team]]</f>
        <v>$150 Draft Champions Feb 04 1:00 pm Lg.3653BOSTON CUBS</v>
      </c>
    </row>
    <row r="915" spans="1:7" x14ac:dyDescent="0.25">
      <c r="A915">
        <v>2704</v>
      </c>
      <c r="B915" t="s">
        <v>1249</v>
      </c>
      <c r="C915" t="s">
        <v>1248</v>
      </c>
      <c r="D915">
        <v>17</v>
      </c>
      <c r="E915">
        <v>208.5</v>
      </c>
      <c r="F915">
        <f t="shared" si="14"/>
        <v>14</v>
      </c>
      <c r="G915" t="str">
        <f>STANDINGS_SV[[#This Row],[League]]&amp;STANDINGS_SV[[#This Row],[Team]]</f>
        <v>$150 Draft Champions Feb 04 1:00 pm Lg.3653Stalking Butlers</v>
      </c>
    </row>
    <row r="916" spans="1:7" x14ac:dyDescent="0.25">
      <c r="A916">
        <v>2896</v>
      </c>
      <c r="B916" t="s">
        <v>111</v>
      </c>
      <c r="C916" t="s">
        <v>1248</v>
      </c>
      <c r="D916">
        <v>0</v>
      </c>
      <c r="E916">
        <v>13</v>
      </c>
      <c r="F916">
        <f t="shared" si="14"/>
        <v>15</v>
      </c>
      <c r="G916" t="str">
        <f>STANDINGS_SV[[#This Row],[League]]&amp;STANDINGS_SV[[#This Row],[Team]]</f>
        <v>$150 Draft Champions Feb 04 1:00 pm Lg.3653MustSeeTV314{DM2}</v>
      </c>
    </row>
    <row r="917" spans="1:7" x14ac:dyDescent="0.25">
      <c r="A917">
        <v>56</v>
      </c>
      <c r="B917" t="s">
        <v>1266</v>
      </c>
      <c r="C917" t="s">
        <v>1258</v>
      </c>
      <c r="D917">
        <v>120</v>
      </c>
      <c r="E917">
        <v>2857</v>
      </c>
      <c r="F917">
        <f t="shared" si="14"/>
        <v>1</v>
      </c>
      <c r="G917" t="str">
        <f>STANDINGS_SV[[#This Row],[League]]&amp;STANDINGS_SV[[#This Row],[Team]]</f>
        <v>$150 Draft Champions Feb 05 1:00 pm Lg.3654Team Bradford</v>
      </c>
    </row>
    <row r="918" spans="1:7" x14ac:dyDescent="0.25">
      <c r="A918">
        <v>100</v>
      </c>
      <c r="B918" t="s">
        <v>1262</v>
      </c>
      <c r="C918" t="s">
        <v>1258</v>
      </c>
      <c r="D918">
        <v>113</v>
      </c>
      <c r="E918">
        <v>2814</v>
      </c>
      <c r="F918">
        <f t="shared" si="14"/>
        <v>2</v>
      </c>
      <c r="G918" t="str">
        <f>STANDINGS_SV[[#This Row],[League]]&amp;STANDINGS_SV[[#This Row],[Team]]</f>
        <v>$150 Draft Champions Feb 05 1:00 pm Lg.3654Wayne Tolleson</v>
      </c>
    </row>
    <row r="919" spans="1:7" x14ac:dyDescent="0.25">
      <c r="A919">
        <v>485</v>
      </c>
      <c r="B919" t="s">
        <v>1267</v>
      </c>
      <c r="C919" t="s">
        <v>1258</v>
      </c>
      <c r="D919">
        <v>89</v>
      </c>
      <c r="E919">
        <v>2423.5</v>
      </c>
      <c r="F919">
        <f t="shared" si="14"/>
        <v>3</v>
      </c>
      <c r="G919" t="str">
        <f>STANDINGS_SV[[#This Row],[League]]&amp;STANDINGS_SV[[#This Row],[Team]]</f>
        <v>$150 Draft Champions Feb 05 1:00 pm Lg.3654Noodler Fun Monkey1</v>
      </c>
    </row>
    <row r="920" spans="1:7" x14ac:dyDescent="0.25">
      <c r="A920">
        <v>559</v>
      </c>
      <c r="B920" t="s">
        <v>1268</v>
      </c>
      <c r="C920" t="s">
        <v>1258</v>
      </c>
      <c r="D920">
        <v>86</v>
      </c>
      <c r="E920">
        <v>2349</v>
      </c>
      <c r="F920">
        <f t="shared" si="14"/>
        <v>4</v>
      </c>
      <c r="G920" t="str">
        <f>STANDINGS_SV[[#This Row],[League]]&amp;STANDINGS_SV[[#This Row],[Team]]</f>
        <v>$150 Draft Champions Feb 05 1:00 pm Lg.3654Hammerhead Yaks 2.0</v>
      </c>
    </row>
    <row r="921" spans="1:7" x14ac:dyDescent="0.25">
      <c r="A921">
        <v>566</v>
      </c>
      <c r="B921" t="s">
        <v>1265</v>
      </c>
      <c r="C921" t="s">
        <v>1258</v>
      </c>
      <c r="D921">
        <v>86</v>
      </c>
      <c r="E921">
        <v>2349</v>
      </c>
      <c r="F921">
        <f t="shared" si="14"/>
        <v>5</v>
      </c>
      <c r="G921" t="str">
        <f>STANDINGS_SV[[#This Row],[League]]&amp;STANDINGS_SV[[#This Row],[Team]]</f>
        <v>$150 Draft Champions Feb 05 1:00 pm Lg.3654Rizzotos, capeesh?</v>
      </c>
    </row>
    <row r="922" spans="1:7" x14ac:dyDescent="0.25">
      <c r="A922">
        <v>902</v>
      </c>
      <c r="B922" t="s">
        <v>1264</v>
      </c>
      <c r="C922" t="s">
        <v>1258</v>
      </c>
      <c r="D922">
        <v>76</v>
      </c>
      <c r="E922">
        <v>1999</v>
      </c>
      <c r="F922">
        <f t="shared" si="14"/>
        <v>6</v>
      </c>
      <c r="G922" t="str">
        <f>STANDINGS_SV[[#This Row],[League]]&amp;STANDINGS_SV[[#This Row],[Team]]</f>
        <v>$150 Draft Champions Feb 05 1:00 pm Lg.3654FORGIVING STEVE BARTMAN</v>
      </c>
    </row>
    <row r="923" spans="1:7" x14ac:dyDescent="0.25">
      <c r="A923">
        <v>1147</v>
      </c>
      <c r="B923" t="s">
        <v>1257</v>
      </c>
      <c r="C923" t="s">
        <v>1258</v>
      </c>
      <c r="D923">
        <v>69</v>
      </c>
      <c r="E923">
        <v>1782</v>
      </c>
      <c r="F923">
        <f t="shared" si="14"/>
        <v>7</v>
      </c>
      <c r="G923" t="str">
        <f>STANDINGS_SV[[#This Row],[League]]&amp;STANDINGS_SV[[#This Row],[Team]]</f>
        <v>$150 Draft Champions Feb 05 1:00 pm Lg.3654ZZzZzZz</v>
      </c>
    </row>
    <row r="924" spans="1:7" x14ac:dyDescent="0.25">
      <c r="A924">
        <v>1719</v>
      </c>
      <c r="B924" t="s">
        <v>274</v>
      </c>
      <c r="C924" t="s">
        <v>1258</v>
      </c>
      <c r="D924">
        <v>53</v>
      </c>
      <c r="E924">
        <v>1189.5</v>
      </c>
      <c r="F924">
        <f t="shared" si="14"/>
        <v>8</v>
      </c>
      <c r="G924" t="str">
        <f>STANDINGS_SV[[#This Row],[League]]&amp;STANDINGS_SV[[#This Row],[Team]]</f>
        <v>$150 Draft Champions Feb 05 1:00 pm Lg.3654MOBALL</v>
      </c>
    </row>
    <row r="925" spans="1:7" x14ac:dyDescent="0.25">
      <c r="A925">
        <v>1802</v>
      </c>
      <c r="B925" t="s">
        <v>1263</v>
      </c>
      <c r="C925" t="s">
        <v>1258</v>
      </c>
      <c r="D925">
        <v>51</v>
      </c>
      <c r="E925">
        <v>1117</v>
      </c>
      <c r="F925">
        <f t="shared" si="14"/>
        <v>9</v>
      </c>
      <c r="G925" t="str">
        <f>STANDINGS_SV[[#This Row],[League]]&amp;STANDINGS_SV[[#This Row],[Team]]</f>
        <v>$150 Draft Champions Feb 05 1:00 pm Lg.3654Team Eliason 1</v>
      </c>
    </row>
    <row r="926" spans="1:7" x14ac:dyDescent="0.25">
      <c r="A926">
        <v>1869</v>
      </c>
      <c r="B926" t="s">
        <v>51</v>
      </c>
      <c r="C926" t="s">
        <v>1258</v>
      </c>
      <c r="D926">
        <v>49</v>
      </c>
      <c r="E926">
        <v>1047</v>
      </c>
      <c r="F926">
        <f t="shared" si="14"/>
        <v>10</v>
      </c>
      <c r="G926" t="str">
        <f>STANDINGS_SV[[#This Row],[League]]&amp;STANDINGS_SV[[#This Row],[Team]]</f>
        <v>$150 Draft Champions Feb 05 1:00 pm Lg.3654Team Kostern</v>
      </c>
    </row>
    <row r="927" spans="1:7" x14ac:dyDescent="0.25">
      <c r="A927">
        <v>1920</v>
      </c>
      <c r="B927" t="s">
        <v>1261</v>
      </c>
      <c r="C927" t="s">
        <v>1258</v>
      </c>
      <c r="D927">
        <v>48</v>
      </c>
      <c r="E927">
        <v>1008.5</v>
      </c>
      <c r="F927">
        <f t="shared" si="14"/>
        <v>11</v>
      </c>
      <c r="G927" t="str">
        <f>STANDINGS_SV[[#This Row],[League]]&amp;STANDINGS_SV[[#This Row],[Team]]</f>
        <v>$150 Draft Champions Feb 05 1:00 pm Lg.3654papa's 9</v>
      </c>
    </row>
    <row r="928" spans="1:7" x14ac:dyDescent="0.25">
      <c r="A928">
        <v>2048</v>
      </c>
      <c r="B928" t="s">
        <v>1260</v>
      </c>
      <c r="C928" t="s">
        <v>1258</v>
      </c>
      <c r="D928">
        <v>44</v>
      </c>
      <c r="E928">
        <v>879</v>
      </c>
      <c r="F928">
        <f t="shared" si="14"/>
        <v>12</v>
      </c>
      <c r="G928" t="str">
        <f>STANDINGS_SV[[#This Row],[League]]&amp;STANDINGS_SV[[#This Row],[Team]]</f>
        <v>$150 Draft Champions Feb 05 1:00 pm Lg.3654TheFanAddict</v>
      </c>
    </row>
    <row r="929" spans="1:7" x14ac:dyDescent="0.25">
      <c r="A929">
        <v>2719</v>
      </c>
      <c r="B929" t="s">
        <v>1269</v>
      </c>
      <c r="C929" t="s">
        <v>1258</v>
      </c>
      <c r="D929">
        <v>16</v>
      </c>
      <c r="E929">
        <v>194.5</v>
      </c>
      <c r="F929">
        <f t="shared" si="14"/>
        <v>13</v>
      </c>
      <c r="G929" t="str">
        <f>STANDINGS_SV[[#This Row],[League]]&amp;STANDINGS_SV[[#This Row],[Team]]</f>
        <v>$150 Draft Champions Feb 05 1:00 pm Lg.3654Surrender Dorothy! (5)</v>
      </c>
    </row>
    <row r="930" spans="1:7" x14ac:dyDescent="0.25">
      <c r="A930">
        <v>2738</v>
      </c>
      <c r="B930" t="s">
        <v>194</v>
      </c>
      <c r="C930" t="s">
        <v>1258</v>
      </c>
      <c r="D930">
        <v>15</v>
      </c>
      <c r="E930">
        <v>178</v>
      </c>
      <c r="F930">
        <f t="shared" si="14"/>
        <v>14</v>
      </c>
      <c r="G930" t="str">
        <f>STANDINGS_SV[[#This Row],[League]]&amp;STANDINGS_SV[[#This Row],[Team]]</f>
        <v>$150 Draft Champions Feb 05 1:00 pm Lg.3654Team Metivier</v>
      </c>
    </row>
    <row r="931" spans="1:7" x14ac:dyDescent="0.25">
      <c r="A931">
        <v>2892</v>
      </c>
      <c r="B931" t="s">
        <v>1259</v>
      </c>
      <c r="C931" t="s">
        <v>1258</v>
      </c>
      <c r="D931">
        <v>0</v>
      </c>
      <c r="E931">
        <v>13</v>
      </c>
      <c r="F931">
        <f t="shared" si="14"/>
        <v>15</v>
      </c>
      <c r="G931" t="str">
        <f>STANDINGS_SV[[#This Row],[League]]&amp;STANDINGS_SV[[#This Row],[Team]]</f>
        <v>$150 Draft Champions Feb 05 1:00 pm Lg.3654Hickory High Huskers</v>
      </c>
    </row>
    <row r="932" spans="1:7" x14ac:dyDescent="0.25">
      <c r="A932">
        <v>66</v>
      </c>
      <c r="B932" t="s">
        <v>1277</v>
      </c>
      <c r="C932" t="s">
        <v>1271</v>
      </c>
      <c r="D932">
        <v>117</v>
      </c>
      <c r="E932">
        <v>2840</v>
      </c>
      <c r="F932">
        <f t="shared" si="14"/>
        <v>1</v>
      </c>
      <c r="G932" t="str">
        <f>STANDINGS_SV[[#This Row],[League]]&amp;STANDINGS_SV[[#This Row],[Team]]</f>
        <v>$150 Draft Champions Feb 05 1:00 pm Lg.3656Dominance &amp; Submission III</v>
      </c>
    </row>
    <row r="933" spans="1:7" x14ac:dyDescent="0.25">
      <c r="A933">
        <v>177</v>
      </c>
      <c r="B933" t="s">
        <v>399</v>
      </c>
      <c r="C933" t="s">
        <v>1271</v>
      </c>
      <c r="D933">
        <v>105</v>
      </c>
      <c r="E933">
        <v>2733.5</v>
      </c>
      <c r="F933">
        <f t="shared" si="14"/>
        <v>2</v>
      </c>
      <c r="G933" t="str">
        <f>STANDINGS_SV[[#This Row],[League]]&amp;STANDINGS_SV[[#This Row],[Team]]</f>
        <v>$150 Draft Champions Feb 05 1:00 pm Lg.3656Kickin' Chickens</v>
      </c>
    </row>
    <row r="934" spans="1:7" x14ac:dyDescent="0.25">
      <c r="A934">
        <v>397</v>
      </c>
      <c r="B934" t="s">
        <v>1278</v>
      </c>
      <c r="C934" t="s">
        <v>1271</v>
      </c>
      <c r="D934">
        <v>93</v>
      </c>
      <c r="E934">
        <v>2514.5</v>
      </c>
      <c r="F934">
        <f t="shared" si="14"/>
        <v>3</v>
      </c>
      <c r="G934" t="str">
        <f>STANDINGS_SV[[#This Row],[League]]&amp;STANDINGS_SV[[#This Row],[Team]]</f>
        <v>$150 Draft Champions Feb 05 1:00 pm Lg.3656SpinningSeams10</v>
      </c>
    </row>
    <row r="935" spans="1:7" x14ac:dyDescent="0.25">
      <c r="A935">
        <v>834</v>
      </c>
      <c r="B935" t="s">
        <v>189</v>
      </c>
      <c r="C935" t="s">
        <v>1271</v>
      </c>
      <c r="D935">
        <v>78</v>
      </c>
      <c r="E935">
        <v>2067.5</v>
      </c>
      <c r="F935">
        <f t="shared" si="14"/>
        <v>4</v>
      </c>
      <c r="G935" t="str">
        <f>STANDINGS_SV[[#This Row],[League]]&amp;STANDINGS_SV[[#This Row],[Team]]</f>
        <v>$150 Draft Champions Feb 05 1:00 pm Lg.3656Homer Hankies</v>
      </c>
    </row>
    <row r="936" spans="1:7" x14ac:dyDescent="0.25">
      <c r="A936">
        <v>866</v>
      </c>
      <c r="B936" t="s">
        <v>152</v>
      </c>
      <c r="C936" t="s">
        <v>1271</v>
      </c>
      <c r="D936">
        <v>77</v>
      </c>
      <c r="E936">
        <v>2032.5</v>
      </c>
      <c r="F936">
        <f t="shared" si="14"/>
        <v>5</v>
      </c>
      <c r="G936" t="str">
        <f>STANDINGS_SV[[#This Row],[League]]&amp;STANDINGS_SV[[#This Row],[Team]]</f>
        <v>$150 Draft Champions Feb 05 1:00 pm Lg.3656Bronx Yankees (DC8)</v>
      </c>
    </row>
    <row r="937" spans="1:7" x14ac:dyDescent="0.25">
      <c r="A937">
        <v>887</v>
      </c>
      <c r="B937" t="s">
        <v>177</v>
      </c>
      <c r="C937" t="s">
        <v>1271</v>
      </c>
      <c r="D937">
        <v>77</v>
      </c>
      <c r="E937">
        <v>2032.5</v>
      </c>
      <c r="F937">
        <f t="shared" si="14"/>
        <v>6</v>
      </c>
      <c r="G937" t="str">
        <f>STANDINGS_SV[[#This Row],[League]]&amp;STANDINGS_SV[[#This Row],[Team]]</f>
        <v>$150 Draft Champions Feb 05 1:00 pm Lg.3656Team JP3</v>
      </c>
    </row>
    <row r="938" spans="1:7" x14ac:dyDescent="0.25">
      <c r="A938">
        <v>1656</v>
      </c>
      <c r="B938" t="s">
        <v>1276</v>
      </c>
      <c r="C938" t="s">
        <v>1271</v>
      </c>
      <c r="D938">
        <v>55</v>
      </c>
      <c r="E938">
        <v>1265</v>
      </c>
      <c r="F938">
        <f t="shared" si="14"/>
        <v>7</v>
      </c>
      <c r="G938" t="str">
        <f>STANDINGS_SV[[#This Row],[League]]&amp;STANDINGS_SV[[#This Row],[Team]]</f>
        <v>$150 Draft Champions Feb 05 1:00 pm Lg.3656Team To Be Named Later</v>
      </c>
    </row>
    <row r="939" spans="1:7" x14ac:dyDescent="0.25">
      <c r="A939">
        <v>1862</v>
      </c>
      <c r="B939" t="s">
        <v>1275</v>
      </c>
      <c r="C939" t="s">
        <v>1271</v>
      </c>
      <c r="D939">
        <v>49</v>
      </c>
      <c r="E939">
        <v>1047</v>
      </c>
      <c r="F939">
        <f t="shared" si="14"/>
        <v>8</v>
      </c>
      <c r="G939" t="str">
        <f>STANDINGS_SV[[#This Row],[League]]&amp;STANDINGS_SV[[#This Row],[Team]]</f>
        <v>$150 Draft Champions Feb 05 1:00 pm Lg.3656STL Cards 23</v>
      </c>
    </row>
    <row r="940" spans="1:7" x14ac:dyDescent="0.25">
      <c r="A940">
        <v>2211</v>
      </c>
      <c r="B940" t="s">
        <v>1272</v>
      </c>
      <c r="C940" t="s">
        <v>1271</v>
      </c>
      <c r="D940">
        <v>39</v>
      </c>
      <c r="E940">
        <v>708</v>
      </c>
      <c r="F940">
        <f t="shared" si="14"/>
        <v>9</v>
      </c>
      <c r="G940" t="str">
        <f>STANDINGS_SV[[#This Row],[League]]&amp;STANDINGS_SV[[#This Row],[Team]]</f>
        <v>$150 Draft Champions Feb 05 1:00 pm Lg.3656Team Forgach</v>
      </c>
    </row>
    <row r="941" spans="1:7" x14ac:dyDescent="0.25">
      <c r="A941">
        <v>2244</v>
      </c>
      <c r="B941" t="s">
        <v>323</v>
      </c>
      <c r="C941" t="s">
        <v>1271</v>
      </c>
      <c r="D941">
        <v>38</v>
      </c>
      <c r="E941">
        <v>680.5</v>
      </c>
      <c r="F941">
        <f t="shared" si="14"/>
        <v>10</v>
      </c>
      <c r="G941" t="str">
        <f>STANDINGS_SV[[#This Row],[League]]&amp;STANDINGS_SV[[#This Row],[Team]]</f>
        <v>$150 Draft Champions Feb 05 1:00 pm Lg.3656White Trash</v>
      </c>
    </row>
    <row r="942" spans="1:7" x14ac:dyDescent="0.25">
      <c r="A942">
        <v>2356</v>
      </c>
      <c r="B942" t="s">
        <v>1274</v>
      </c>
      <c r="C942" t="s">
        <v>1271</v>
      </c>
      <c r="D942">
        <v>33</v>
      </c>
      <c r="E942">
        <v>548</v>
      </c>
      <c r="F942">
        <f t="shared" si="14"/>
        <v>11</v>
      </c>
      <c r="G942" t="str">
        <f>STANDINGS_SV[[#This Row],[League]]&amp;STANDINGS_SV[[#This Row],[Team]]</f>
        <v>$150 Draft Champions Feb 05 1:00 pm Lg.3656Exspin</v>
      </c>
    </row>
    <row r="943" spans="1:7" x14ac:dyDescent="0.25">
      <c r="A943">
        <v>2455</v>
      </c>
      <c r="B943" t="s">
        <v>190</v>
      </c>
      <c r="C943" t="s">
        <v>1271</v>
      </c>
      <c r="D943">
        <v>31</v>
      </c>
      <c r="E943">
        <v>474.5</v>
      </c>
      <c r="F943">
        <f t="shared" si="14"/>
        <v>12</v>
      </c>
      <c r="G943" t="str">
        <f>STANDINGS_SV[[#This Row],[League]]&amp;STANDINGS_SV[[#This Row],[Team]]</f>
        <v>$150 Draft Champions Feb 05 1:00 pm Lg.3656Teheran You Apart</v>
      </c>
    </row>
    <row r="944" spans="1:7" x14ac:dyDescent="0.25">
      <c r="A944">
        <v>2599</v>
      </c>
      <c r="B944" t="s">
        <v>1273</v>
      </c>
      <c r="C944" t="s">
        <v>1271</v>
      </c>
      <c r="D944">
        <v>24</v>
      </c>
      <c r="E944">
        <v>317</v>
      </c>
      <c r="F944">
        <f t="shared" si="14"/>
        <v>13</v>
      </c>
      <c r="G944" t="str">
        <f>STANDINGS_SV[[#This Row],[League]]&amp;STANDINGS_SV[[#This Row],[Team]]</f>
        <v>$150 Draft Champions Feb 05 1:00 pm Lg.3656Team Trojak</v>
      </c>
    </row>
    <row r="945" spans="1:7" x14ac:dyDescent="0.25">
      <c r="A945">
        <v>2651</v>
      </c>
      <c r="B945" t="s">
        <v>1270</v>
      </c>
      <c r="C945" t="s">
        <v>1271</v>
      </c>
      <c r="D945">
        <v>20</v>
      </c>
      <c r="E945">
        <v>264</v>
      </c>
      <c r="F945">
        <f t="shared" si="14"/>
        <v>14</v>
      </c>
      <c r="G945" t="str">
        <f>STANDINGS_SV[[#This Row],[League]]&amp;STANDINGS_SV[[#This Row],[Team]]</f>
        <v>$150 Draft Champions Feb 05 1:00 pm Lg.3656Wango Tango</v>
      </c>
    </row>
    <row r="946" spans="1:7" x14ac:dyDescent="0.25">
      <c r="A946">
        <v>2662</v>
      </c>
      <c r="B946" t="s">
        <v>145</v>
      </c>
      <c r="C946" t="s">
        <v>1271</v>
      </c>
      <c r="D946">
        <v>19</v>
      </c>
      <c r="E946">
        <v>244.5</v>
      </c>
      <c r="F946">
        <f t="shared" si="14"/>
        <v>15</v>
      </c>
      <c r="G946" t="str">
        <f>STANDINGS_SV[[#This Row],[League]]&amp;STANDINGS_SV[[#This Row],[Team]]</f>
        <v>$150 Draft Champions Feb 05 1:00 pm Lg.3656BugEaters</v>
      </c>
    </row>
    <row r="947" spans="1:7" x14ac:dyDescent="0.25">
      <c r="A947">
        <v>218</v>
      </c>
      <c r="B947" t="s">
        <v>1280</v>
      </c>
      <c r="C947" t="s">
        <v>1279</v>
      </c>
      <c r="D947">
        <v>102</v>
      </c>
      <c r="E947">
        <v>2692.5</v>
      </c>
      <c r="F947">
        <f t="shared" si="14"/>
        <v>1</v>
      </c>
      <c r="G947" t="str">
        <f>STANDINGS_SV[[#This Row],[League]]&amp;STANDINGS_SV[[#This Row],[Team]]</f>
        <v>$150 Draft Champions Feb 06 1:00 pm Lg.3658Long Beach Bums</v>
      </c>
    </row>
    <row r="948" spans="1:7" x14ac:dyDescent="0.25">
      <c r="A948">
        <v>383</v>
      </c>
      <c r="B948" t="s">
        <v>1282</v>
      </c>
      <c r="C948" t="s">
        <v>1279</v>
      </c>
      <c r="D948">
        <v>94</v>
      </c>
      <c r="E948">
        <v>2537.5</v>
      </c>
      <c r="F948">
        <f t="shared" si="14"/>
        <v>2</v>
      </c>
      <c r="G948" t="str">
        <f>STANDINGS_SV[[#This Row],[League]]&amp;STANDINGS_SV[[#This Row],[Team]]</f>
        <v>$150 Draft Champions Feb 06 1:00 pm Lg.3658The Somnambulants</v>
      </c>
    </row>
    <row r="949" spans="1:7" x14ac:dyDescent="0.25">
      <c r="A949">
        <v>789</v>
      </c>
      <c r="B949" t="s">
        <v>1281</v>
      </c>
      <c r="C949" t="s">
        <v>1279</v>
      </c>
      <c r="D949">
        <v>80</v>
      </c>
      <c r="E949">
        <v>2144</v>
      </c>
      <c r="F949">
        <f t="shared" si="14"/>
        <v>3</v>
      </c>
      <c r="G949" t="str">
        <f>STANDINGS_SV[[#This Row],[League]]&amp;STANDINGS_SV[[#This Row],[Team]]</f>
        <v>$150 Draft Champions Feb 06 1:00 pm Lg.3658Thefanaddict &amp; Joe</v>
      </c>
    </row>
    <row r="950" spans="1:7" x14ac:dyDescent="0.25">
      <c r="A950">
        <v>939</v>
      </c>
      <c r="B950" t="s">
        <v>498</v>
      </c>
      <c r="C950" t="s">
        <v>1279</v>
      </c>
      <c r="D950">
        <v>75</v>
      </c>
      <c r="E950">
        <v>1968</v>
      </c>
      <c r="F950">
        <f t="shared" si="14"/>
        <v>4</v>
      </c>
      <c r="G950" t="str">
        <f>STANDINGS_SV[[#This Row],[League]]&amp;STANDINGS_SV[[#This Row],[Team]]</f>
        <v>$150 Draft Champions Feb 06 1:00 pm Lg.3658Gashouse Gorillas</v>
      </c>
    </row>
    <row r="951" spans="1:7" x14ac:dyDescent="0.25">
      <c r="A951">
        <v>1163</v>
      </c>
      <c r="B951" t="s">
        <v>1286</v>
      </c>
      <c r="C951" t="s">
        <v>1279</v>
      </c>
      <c r="D951">
        <v>68</v>
      </c>
      <c r="E951">
        <v>1746.5</v>
      </c>
      <c r="F951">
        <f t="shared" si="14"/>
        <v>5</v>
      </c>
      <c r="G951" t="str">
        <f>STANDINGS_SV[[#This Row],[League]]&amp;STANDINGS_SV[[#This Row],[Team]]</f>
        <v>$150 Draft Champions Feb 06 1:00 pm Lg.3658House by Side of the Road</v>
      </c>
    </row>
    <row r="952" spans="1:7" x14ac:dyDescent="0.25">
      <c r="A952">
        <v>1201</v>
      </c>
      <c r="B952" t="s">
        <v>889</v>
      </c>
      <c r="C952" t="s">
        <v>1279</v>
      </c>
      <c r="D952">
        <v>67</v>
      </c>
      <c r="E952">
        <v>1716.5</v>
      </c>
      <c r="F952">
        <f t="shared" si="14"/>
        <v>6</v>
      </c>
      <c r="G952" t="str">
        <f>STANDINGS_SV[[#This Row],[League]]&amp;STANDINGS_SV[[#This Row],[Team]]</f>
        <v>$150 Draft Champions Feb 06 1:00 pm Lg.3658Team Thompson</v>
      </c>
    </row>
    <row r="953" spans="1:7" x14ac:dyDescent="0.25">
      <c r="A953">
        <v>1454</v>
      </c>
      <c r="B953" t="s">
        <v>7</v>
      </c>
      <c r="C953" t="s">
        <v>1279</v>
      </c>
      <c r="D953">
        <v>61</v>
      </c>
      <c r="E953">
        <v>1469.5</v>
      </c>
      <c r="F953">
        <f t="shared" si="14"/>
        <v>7</v>
      </c>
      <c r="G953" t="str">
        <f>STANDINGS_SV[[#This Row],[League]]&amp;STANDINGS_SV[[#This Row],[Team]]</f>
        <v>$150 Draft Champions Feb 06 1:00 pm Lg.3658Team Miller</v>
      </c>
    </row>
    <row r="954" spans="1:7" x14ac:dyDescent="0.25">
      <c r="A954">
        <v>1574</v>
      </c>
      <c r="B954" t="s">
        <v>1284</v>
      </c>
      <c r="C954" t="s">
        <v>1279</v>
      </c>
      <c r="D954">
        <v>57</v>
      </c>
      <c r="E954">
        <v>1329</v>
      </c>
      <c r="F954">
        <f t="shared" si="14"/>
        <v>8</v>
      </c>
      <c r="G954" t="str">
        <f>STANDINGS_SV[[#This Row],[League]]&amp;STANDINGS_SV[[#This Row],[Team]]</f>
        <v>$150 Draft Champions Feb 06 1:00 pm Lg.3658Golden Shower</v>
      </c>
    </row>
    <row r="955" spans="1:7" x14ac:dyDescent="0.25">
      <c r="A955">
        <v>1594</v>
      </c>
      <c r="B955" t="s">
        <v>1287</v>
      </c>
      <c r="C955" t="s">
        <v>1279</v>
      </c>
      <c r="D955">
        <v>57</v>
      </c>
      <c r="E955">
        <v>1329</v>
      </c>
      <c r="F955">
        <f t="shared" si="14"/>
        <v>9</v>
      </c>
      <c r="G955" t="str">
        <f>STANDINGS_SV[[#This Row],[League]]&amp;STANDINGS_SV[[#This Row],[Team]]</f>
        <v>$150 Draft Champions Feb 06 1:00 pm Lg.3658Team Nichols</v>
      </c>
    </row>
    <row r="956" spans="1:7" x14ac:dyDescent="0.25">
      <c r="A956">
        <v>1811</v>
      </c>
      <c r="B956" t="s">
        <v>379</v>
      </c>
      <c r="C956" t="s">
        <v>1279</v>
      </c>
      <c r="D956">
        <v>51</v>
      </c>
      <c r="E956">
        <v>1117</v>
      </c>
      <c r="F956">
        <f t="shared" si="14"/>
        <v>10</v>
      </c>
      <c r="G956" t="str">
        <f>STANDINGS_SV[[#This Row],[League]]&amp;STANDINGS_SV[[#This Row],[Team]]</f>
        <v>$150 Draft Champions Feb 06 1:00 pm Lg.3658smackers V</v>
      </c>
    </row>
    <row r="957" spans="1:7" x14ac:dyDescent="0.25">
      <c r="A957">
        <v>1923</v>
      </c>
      <c r="B957" t="s">
        <v>1283</v>
      </c>
      <c r="C957" t="s">
        <v>1279</v>
      </c>
      <c r="D957">
        <v>47</v>
      </c>
      <c r="E957">
        <v>970.5</v>
      </c>
      <c r="F957">
        <f t="shared" si="14"/>
        <v>11</v>
      </c>
      <c r="G957" t="str">
        <f>STANDINGS_SV[[#This Row],[League]]&amp;STANDINGS_SV[[#This Row],[Team]]</f>
        <v>$150 Draft Champions Feb 06 1:00 pm Lg.3658Bartolo Colon's FitBit 3</v>
      </c>
    </row>
    <row r="958" spans="1:7" x14ac:dyDescent="0.25">
      <c r="A958">
        <v>2024</v>
      </c>
      <c r="B958" t="s">
        <v>1285</v>
      </c>
      <c r="C958" t="s">
        <v>1279</v>
      </c>
      <c r="D958">
        <v>44</v>
      </c>
      <c r="E958">
        <v>879</v>
      </c>
      <c r="F958">
        <f t="shared" si="14"/>
        <v>12</v>
      </c>
      <c r="G958" t="str">
        <f>STANDINGS_SV[[#This Row],[League]]&amp;STANDINGS_SV[[#This Row],[Team]]</f>
        <v>$150 Draft Champions Feb 06 1:00 pm Lg.3658Jonny Parlay's</v>
      </c>
    </row>
    <row r="959" spans="1:7" x14ac:dyDescent="0.25">
      <c r="A959">
        <v>2346</v>
      </c>
      <c r="B959" t="s">
        <v>107</v>
      </c>
      <c r="C959" t="s">
        <v>1279</v>
      </c>
      <c r="D959">
        <v>34</v>
      </c>
      <c r="E959">
        <v>569</v>
      </c>
      <c r="F959">
        <f t="shared" si="14"/>
        <v>13</v>
      </c>
      <c r="G959" t="str">
        <f>STANDINGS_SV[[#This Row],[League]]&amp;STANDINGS_SV[[#This Row],[Team]]</f>
        <v>$150 Draft Champions Feb 06 1:00 pm Lg.3658Team Scott</v>
      </c>
    </row>
    <row r="960" spans="1:7" x14ac:dyDescent="0.25">
      <c r="A960">
        <v>2466</v>
      </c>
      <c r="B960" t="s">
        <v>307</v>
      </c>
      <c r="C960" t="s">
        <v>1279</v>
      </c>
      <c r="D960">
        <v>30</v>
      </c>
      <c r="E960">
        <v>438</v>
      </c>
      <c r="F960">
        <f t="shared" si="14"/>
        <v>14</v>
      </c>
      <c r="G960" t="str">
        <f>STANDINGS_SV[[#This Row],[League]]&amp;STANDINGS_SV[[#This Row],[Team]]</f>
        <v>$150 Draft Champions Feb 06 1:00 pm Lg.3658Famous Grouse</v>
      </c>
    </row>
    <row r="961" spans="1:7" x14ac:dyDescent="0.25">
      <c r="A961">
        <v>2576</v>
      </c>
      <c r="B961" t="s">
        <v>120</v>
      </c>
      <c r="C961" t="s">
        <v>1279</v>
      </c>
      <c r="D961">
        <v>25</v>
      </c>
      <c r="E961">
        <v>334</v>
      </c>
      <c r="F961">
        <f t="shared" si="14"/>
        <v>15</v>
      </c>
      <c r="G961" t="str">
        <f>STANDINGS_SV[[#This Row],[League]]&amp;STANDINGS_SV[[#This Row],[Team]]</f>
        <v>$150 Draft Champions Feb 06 1:00 pm Lg.3658Green Machine</v>
      </c>
    </row>
    <row r="962" spans="1:7" x14ac:dyDescent="0.25">
      <c r="A962">
        <v>16</v>
      </c>
      <c r="B962" t="s">
        <v>1293</v>
      </c>
      <c r="C962" t="s">
        <v>1289</v>
      </c>
      <c r="D962">
        <v>130</v>
      </c>
      <c r="E962">
        <v>2894.5</v>
      </c>
      <c r="F962">
        <f t="shared" si="14"/>
        <v>1</v>
      </c>
      <c r="G962" t="str">
        <f>STANDINGS_SV[[#This Row],[League]]&amp;STANDINGS_SV[[#This Row],[Team]]</f>
        <v>$150 Draft Champions Feb 06 1:00 pm Lg.3665Team Camp</v>
      </c>
    </row>
    <row r="963" spans="1:7" x14ac:dyDescent="0.25">
      <c r="A963">
        <v>595</v>
      </c>
      <c r="B963" t="s">
        <v>347</v>
      </c>
      <c r="C963" t="s">
        <v>1289</v>
      </c>
      <c r="D963">
        <v>85</v>
      </c>
      <c r="E963">
        <v>2319.5</v>
      </c>
      <c r="F963">
        <f t="shared" ref="F963:F1026" si="15">IF(C963=C962,F962+1,1)</f>
        <v>2</v>
      </c>
      <c r="G963" t="str">
        <f>STANDINGS_SV[[#This Row],[League]]&amp;STANDINGS_SV[[#This Row],[Team]]</f>
        <v>$150 Draft Champions Feb 06 1:00 pm Lg.3665Plati-puses</v>
      </c>
    </row>
    <row r="964" spans="1:7" x14ac:dyDescent="0.25">
      <c r="A964">
        <v>848</v>
      </c>
      <c r="B964" t="s">
        <v>196</v>
      </c>
      <c r="C964" t="s">
        <v>1289</v>
      </c>
      <c r="D964">
        <v>78</v>
      </c>
      <c r="E964">
        <v>2067.5</v>
      </c>
      <c r="F964">
        <f t="shared" si="15"/>
        <v>3</v>
      </c>
      <c r="G964" t="str">
        <f>STANDINGS_SV[[#This Row],[League]]&amp;STANDINGS_SV[[#This Row],[Team]]</f>
        <v>$150 Draft Champions Feb 06 1:00 pm Lg.3665Speed Kills</v>
      </c>
    </row>
    <row r="965" spans="1:7" x14ac:dyDescent="0.25">
      <c r="A965">
        <v>929</v>
      </c>
      <c r="B965" t="s">
        <v>1290</v>
      </c>
      <c r="C965" t="s">
        <v>1289</v>
      </c>
      <c r="D965">
        <v>76</v>
      </c>
      <c r="E965">
        <v>1999</v>
      </c>
      <c r="F965">
        <f t="shared" si="15"/>
        <v>4</v>
      </c>
      <c r="G965" t="str">
        <f>STANDINGS_SV[[#This Row],[League]]&amp;STANDINGS_SV[[#This Row],[Team]]</f>
        <v>$150 Draft Champions Feb 06 1:00 pm Lg.3665What Was I Thinking</v>
      </c>
    </row>
    <row r="966" spans="1:7" x14ac:dyDescent="0.25">
      <c r="A966">
        <v>974</v>
      </c>
      <c r="B966" t="s">
        <v>1291</v>
      </c>
      <c r="C966" t="s">
        <v>1289</v>
      </c>
      <c r="D966">
        <v>74</v>
      </c>
      <c r="E966">
        <v>1940</v>
      </c>
      <c r="F966">
        <f t="shared" si="15"/>
        <v>5</v>
      </c>
      <c r="G966" t="str">
        <f>STANDINGS_SV[[#This Row],[League]]&amp;STANDINGS_SV[[#This Row],[Team]]</f>
        <v>$150 Draft Champions Feb 06 1:00 pm Lg.3665TP for my Bung-ho</v>
      </c>
    </row>
    <row r="967" spans="1:7" x14ac:dyDescent="0.25">
      <c r="A967">
        <v>1036</v>
      </c>
      <c r="B967" t="s">
        <v>1288</v>
      </c>
      <c r="C967" t="s">
        <v>1289</v>
      </c>
      <c r="D967">
        <v>72</v>
      </c>
      <c r="E967">
        <v>1879</v>
      </c>
      <c r="F967">
        <f t="shared" si="15"/>
        <v>6</v>
      </c>
      <c r="G967" t="str">
        <f>STANDINGS_SV[[#This Row],[League]]&amp;STANDINGS_SV[[#This Row],[Team]]</f>
        <v>$150 Draft Champions Feb 06 1:00 pm Lg.3665Peculiar Features</v>
      </c>
    </row>
    <row r="968" spans="1:7" x14ac:dyDescent="0.25">
      <c r="A968">
        <v>1552</v>
      </c>
      <c r="B968" t="s">
        <v>1295</v>
      </c>
      <c r="C968" t="s">
        <v>1289</v>
      </c>
      <c r="D968">
        <v>58</v>
      </c>
      <c r="E968">
        <v>1365</v>
      </c>
      <c r="F968">
        <f t="shared" si="15"/>
        <v>7</v>
      </c>
      <c r="G968" t="str">
        <f>STANDINGS_SV[[#This Row],[League]]&amp;STANDINGS_SV[[#This Row],[Team]]</f>
        <v>$150 Draft Champions Feb 06 1:00 pm Lg.3665Shake and Bake</v>
      </c>
    </row>
    <row r="969" spans="1:7" x14ac:dyDescent="0.25">
      <c r="A969">
        <v>1611</v>
      </c>
      <c r="B969" t="s">
        <v>168</v>
      </c>
      <c r="C969" t="s">
        <v>1289</v>
      </c>
      <c r="D969">
        <v>56</v>
      </c>
      <c r="E969">
        <v>1296.5</v>
      </c>
      <c r="F969">
        <f t="shared" si="15"/>
        <v>8</v>
      </c>
      <c r="G969" t="str">
        <f>STANDINGS_SV[[#This Row],[League]]&amp;STANDINGS_SV[[#This Row],[Team]]</f>
        <v>$150 Draft Champions Feb 06 1:00 pm Lg.3665Millertime1</v>
      </c>
    </row>
    <row r="970" spans="1:7" x14ac:dyDescent="0.25">
      <c r="A970">
        <v>1630</v>
      </c>
      <c r="B970" t="s">
        <v>484</v>
      </c>
      <c r="C970" t="s">
        <v>1289</v>
      </c>
      <c r="D970">
        <v>55</v>
      </c>
      <c r="E970">
        <v>1265</v>
      </c>
      <c r="F970">
        <f t="shared" si="15"/>
        <v>9</v>
      </c>
      <c r="G970" t="str">
        <f>STANDINGS_SV[[#This Row],[League]]&amp;STANDINGS_SV[[#This Row],[Team]]</f>
        <v>$150 Draft Champions Feb 06 1:00 pm Lg.3665Birdsnterps</v>
      </c>
    </row>
    <row r="971" spans="1:7" x14ac:dyDescent="0.25">
      <c r="A971">
        <v>1708</v>
      </c>
      <c r="B971" t="s">
        <v>1297</v>
      </c>
      <c r="C971" t="s">
        <v>1289</v>
      </c>
      <c r="D971">
        <v>53</v>
      </c>
      <c r="E971">
        <v>1189.5</v>
      </c>
      <c r="F971">
        <f t="shared" si="15"/>
        <v>10</v>
      </c>
      <c r="G971" t="str">
        <f>STANDINGS_SV[[#This Row],[League]]&amp;STANDINGS_SV[[#This Row],[Team]]</f>
        <v>$150 Draft Champions Feb 06 1:00 pm Lg.3665Beasts of da Bay</v>
      </c>
    </row>
    <row r="972" spans="1:7" x14ac:dyDescent="0.25">
      <c r="A972">
        <v>1973</v>
      </c>
      <c r="B972" t="s">
        <v>1296</v>
      </c>
      <c r="C972" t="s">
        <v>1289</v>
      </c>
      <c r="D972">
        <v>46</v>
      </c>
      <c r="E972">
        <v>937</v>
      </c>
      <c r="F972">
        <f t="shared" si="15"/>
        <v>11</v>
      </c>
      <c r="G972" t="str">
        <f>STANDINGS_SV[[#This Row],[League]]&amp;STANDINGS_SV[[#This Row],[Team]]</f>
        <v>$150 Draft Champions Feb 06 1:00 pm Lg.3665N. Correan Nukes</v>
      </c>
    </row>
    <row r="973" spans="1:7" x14ac:dyDescent="0.25">
      <c r="A973">
        <v>2038</v>
      </c>
      <c r="B973" t="s">
        <v>1294</v>
      </c>
      <c r="C973" t="s">
        <v>1289</v>
      </c>
      <c r="D973">
        <v>44</v>
      </c>
      <c r="E973">
        <v>879</v>
      </c>
      <c r="F973">
        <f t="shared" si="15"/>
        <v>12</v>
      </c>
      <c r="G973" t="str">
        <f>STANDINGS_SV[[#This Row],[League]]&amp;STANDINGS_SV[[#This Row],[Team]]</f>
        <v>$150 Draft Champions Feb 06 1:00 pm Lg.3665Side Baby</v>
      </c>
    </row>
    <row r="974" spans="1:7" x14ac:dyDescent="0.25">
      <c r="A974">
        <v>2243</v>
      </c>
      <c r="B974" t="s">
        <v>172</v>
      </c>
      <c r="C974" t="s">
        <v>1289</v>
      </c>
      <c r="D974">
        <v>38</v>
      </c>
      <c r="E974">
        <v>680.5</v>
      </c>
      <c r="F974">
        <f t="shared" si="15"/>
        <v>13</v>
      </c>
      <c r="G974" t="str">
        <f>STANDINGS_SV[[#This Row],[League]]&amp;STANDINGS_SV[[#This Row],[Team]]</f>
        <v>$150 Draft Champions Feb 06 1:00 pm Lg.3665Wandering Wheelies</v>
      </c>
    </row>
    <row r="975" spans="1:7" x14ac:dyDescent="0.25">
      <c r="A975">
        <v>2279</v>
      </c>
      <c r="B975" t="s">
        <v>490</v>
      </c>
      <c r="C975" t="s">
        <v>1289</v>
      </c>
      <c r="D975">
        <v>36</v>
      </c>
      <c r="E975">
        <v>623</v>
      </c>
      <c r="F975">
        <f t="shared" si="15"/>
        <v>14</v>
      </c>
      <c r="G975" t="str">
        <f>STANDINGS_SV[[#This Row],[League]]&amp;STANDINGS_SV[[#This Row],[Team]]</f>
        <v>$150 Draft Champions Feb 06 1:00 pm Lg.3665Fox Force Five</v>
      </c>
    </row>
    <row r="976" spans="1:7" x14ac:dyDescent="0.25">
      <c r="A976">
        <v>2608</v>
      </c>
      <c r="B976" t="s">
        <v>1292</v>
      </c>
      <c r="C976" t="s">
        <v>1289</v>
      </c>
      <c r="D976">
        <v>23</v>
      </c>
      <c r="E976">
        <v>300.5</v>
      </c>
      <c r="F976">
        <f t="shared" si="15"/>
        <v>15</v>
      </c>
      <c r="G976" t="str">
        <f>STANDINGS_SV[[#This Row],[League]]&amp;STANDINGS_SV[[#This Row],[Team]]</f>
        <v>$150 Draft Champions Feb 06 1:00 pm Lg.3665Goblins Kill</v>
      </c>
    </row>
    <row r="977" spans="1:7" x14ac:dyDescent="0.25">
      <c r="A977">
        <v>214</v>
      </c>
      <c r="B977" t="s">
        <v>1311</v>
      </c>
      <c r="C977" t="s">
        <v>1299</v>
      </c>
      <c r="D977">
        <v>102</v>
      </c>
      <c r="E977">
        <v>2692.5</v>
      </c>
      <c r="F977">
        <f t="shared" si="15"/>
        <v>1</v>
      </c>
      <c r="G977" t="str">
        <f>STANDINGS_SV[[#This Row],[League]]&amp;STANDINGS_SV[[#This Row],[Team]]</f>
        <v>$150 Draft Champions Feb 07 1:00 pm Lg.3668Hubert Sumlin</v>
      </c>
    </row>
    <row r="978" spans="1:7" x14ac:dyDescent="0.25">
      <c r="A978">
        <v>269</v>
      </c>
      <c r="B978" t="s">
        <v>1304</v>
      </c>
      <c r="C978" t="s">
        <v>1299</v>
      </c>
      <c r="D978">
        <v>99</v>
      </c>
      <c r="E978">
        <v>2637</v>
      </c>
      <c r="F978">
        <f t="shared" si="15"/>
        <v>2</v>
      </c>
      <c r="G978" t="str">
        <f>STANDINGS_SV[[#This Row],[League]]&amp;STANDINGS_SV[[#This Row],[Team]]</f>
        <v>$150 Draft Champions Feb 07 1:00 pm Lg.3668Dead Red</v>
      </c>
    </row>
    <row r="979" spans="1:7" x14ac:dyDescent="0.25">
      <c r="A979">
        <v>670</v>
      </c>
      <c r="B979" t="s">
        <v>1307</v>
      </c>
      <c r="C979" t="s">
        <v>1299</v>
      </c>
      <c r="D979">
        <v>83</v>
      </c>
      <c r="E979">
        <v>2248</v>
      </c>
      <c r="F979">
        <f t="shared" si="15"/>
        <v>3</v>
      </c>
      <c r="G979" t="str">
        <f>STANDINGS_SV[[#This Row],[League]]&amp;STANDINGS_SV[[#This Row],[Team]]</f>
        <v>$150 Draft Champions Feb 07 1:00 pm Lg.3668Team LeValley 5</v>
      </c>
    </row>
    <row r="980" spans="1:7" x14ac:dyDescent="0.25">
      <c r="A980">
        <v>730</v>
      </c>
      <c r="B980" t="s">
        <v>1306</v>
      </c>
      <c r="C980" t="s">
        <v>1299</v>
      </c>
      <c r="D980">
        <v>81</v>
      </c>
      <c r="E980">
        <v>2182</v>
      </c>
      <c r="F980">
        <f t="shared" si="15"/>
        <v>4</v>
      </c>
      <c r="G980" t="str">
        <f>STANDINGS_SV[[#This Row],[League]]&amp;STANDINGS_SV[[#This Row],[Team]]</f>
        <v>$150 Draft Champions Feb 07 1:00 pm Lg.3668Mustard Tigers</v>
      </c>
    </row>
    <row r="981" spans="1:7" x14ac:dyDescent="0.25">
      <c r="A981">
        <v>826</v>
      </c>
      <c r="B981" t="s">
        <v>1302</v>
      </c>
      <c r="C981" t="s">
        <v>1299</v>
      </c>
      <c r="D981">
        <v>78</v>
      </c>
      <c r="E981">
        <v>2067.5</v>
      </c>
      <c r="F981">
        <f t="shared" si="15"/>
        <v>5</v>
      </c>
      <c r="G981" t="str">
        <f>STANDINGS_SV[[#This Row],[League]]&amp;STANDINGS_SV[[#This Row],[Team]]</f>
        <v>$150 Draft Champions Feb 07 1:00 pm Lg.3668Black Star Don</v>
      </c>
    </row>
    <row r="982" spans="1:7" x14ac:dyDescent="0.25">
      <c r="A982">
        <v>916</v>
      </c>
      <c r="B982" t="s">
        <v>1312</v>
      </c>
      <c r="C982" t="s">
        <v>1299</v>
      </c>
      <c r="D982">
        <v>76</v>
      </c>
      <c r="E982">
        <v>1999</v>
      </c>
      <c r="F982">
        <f t="shared" si="15"/>
        <v>6</v>
      </c>
      <c r="G982" t="str">
        <f>STANDINGS_SV[[#This Row],[League]]&amp;STANDINGS_SV[[#This Row],[Team]]</f>
        <v>$150 Draft Champions Feb 07 1:00 pm Lg.3668Sasquatch</v>
      </c>
    </row>
    <row r="983" spans="1:7" x14ac:dyDescent="0.25">
      <c r="A983">
        <v>1079</v>
      </c>
      <c r="B983" t="s">
        <v>1303</v>
      </c>
      <c r="C983" t="s">
        <v>1299</v>
      </c>
      <c r="D983">
        <v>71</v>
      </c>
      <c r="E983">
        <v>1846.5</v>
      </c>
      <c r="F983">
        <f t="shared" si="15"/>
        <v>7</v>
      </c>
      <c r="G983" t="str">
        <f>STANDINGS_SV[[#This Row],[League]]&amp;STANDINGS_SV[[#This Row],[Team]]</f>
        <v>$150 Draft Champions Feb 07 1:00 pm Lg.3668Tom Selleck's Moustache</v>
      </c>
    </row>
    <row r="984" spans="1:7" x14ac:dyDescent="0.25">
      <c r="A984">
        <v>1270</v>
      </c>
      <c r="B984" t="s">
        <v>1308</v>
      </c>
      <c r="C984" t="s">
        <v>1299</v>
      </c>
      <c r="D984">
        <v>65</v>
      </c>
      <c r="E984">
        <v>1643</v>
      </c>
      <c r="F984">
        <f t="shared" si="15"/>
        <v>8</v>
      </c>
      <c r="G984" t="str">
        <f>STANDINGS_SV[[#This Row],[League]]&amp;STANDINGS_SV[[#This Row],[Team]]</f>
        <v>$150 Draft Champions Feb 07 1:00 pm Lg.3668SLAAAYER</v>
      </c>
    </row>
    <row r="985" spans="1:7" x14ac:dyDescent="0.25">
      <c r="A985">
        <v>1321</v>
      </c>
      <c r="B985" t="s">
        <v>1298</v>
      </c>
      <c r="C985" t="s">
        <v>1299</v>
      </c>
      <c r="D985">
        <v>64</v>
      </c>
      <c r="E985">
        <v>1602</v>
      </c>
      <c r="F985">
        <f t="shared" si="15"/>
        <v>9</v>
      </c>
      <c r="G985" t="str">
        <f>STANDINGS_SV[[#This Row],[League]]&amp;STANDINGS_SV[[#This Row],[Team]]</f>
        <v>$150 Draft Champions Feb 07 1:00 pm Lg.3668Team Winhold</v>
      </c>
    </row>
    <row r="986" spans="1:7" x14ac:dyDescent="0.25">
      <c r="A986">
        <v>2059</v>
      </c>
      <c r="B986" t="s">
        <v>1309</v>
      </c>
      <c r="C986" t="s">
        <v>1299</v>
      </c>
      <c r="D986">
        <v>43</v>
      </c>
      <c r="E986">
        <v>836</v>
      </c>
      <c r="F986">
        <f t="shared" si="15"/>
        <v>10</v>
      </c>
      <c r="G986" t="str">
        <f>STANDINGS_SV[[#This Row],[League]]&amp;STANDINGS_SV[[#This Row],[Team]]</f>
        <v>$150 Draft Champions Feb 07 1:00 pm Lg.3668Down to the wire</v>
      </c>
    </row>
    <row r="987" spans="1:7" x14ac:dyDescent="0.25">
      <c r="A987">
        <v>2124</v>
      </c>
      <c r="B987" t="s">
        <v>251</v>
      </c>
      <c r="C987" t="s">
        <v>1299</v>
      </c>
      <c r="D987">
        <v>41</v>
      </c>
      <c r="E987">
        <v>772.5</v>
      </c>
      <c r="F987">
        <f t="shared" si="15"/>
        <v>11</v>
      </c>
      <c r="G987" t="str">
        <f>STANDINGS_SV[[#This Row],[League]]&amp;STANDINGS_SV[[#This Row],[Team]]</f>
        <v>$150 Draft Champions Feb 07 1:00 pm Lg.3668Big Dickey</v>
      </c>
    </row>
    <row r="988" spans="1:7" x14ac:dyDescent="0.25">
      <c r="A988">
        <v>2292</v>
      </c>
      <c r="B988" t="s">
        <v>1305</v>
      </c>
      <c r="C988" t="s">
        <v>1299</v>
      </c>
      <c r="D988">
        <v>36</v>
      </c>
      <c r="E988">
        <v>623</v>
      </c>
      <c r="F988">
        <f t="shared" si="15"/>
        <v>12</v>
      </c>
      <c r="G988" t="str">
        <f>STANDINGS_SV[[#This Row],[League]]&amp;STANDINGS_SV[[#This Row],[Team]]</f>
        <v>$150 Draft Champions Feb 07 1:00 pm Lg.3668Team Langenderfer</v>
      </c>
    </row>
    <row r="989" spans="1:7" x14ac:dyDescent="0.25">
      <c r="A989">
        <v>2382</v>
      </c>
      <c r="B989" t="s">
        <v>1300</v>
      </c>
      <c r="C989" t="s">
        <v>1299</v>
      </c>
      <c r="D989">
        <v>32</v>
      </c>
      <c r="E989">
        <v>516</v>
      </c>
      <c r="F989">
        <f t="shared" si="15"/>
        <v>13</v>
      </c>
      <c r="G989" t="str">
        <f>STANDINGS_SV[[#This Row],[League]]&amp;STANDINGS_SV[[#This Row],[Team]]</f>
        <v>$150 Draft Champions Feb 07 1:00 pm Lg.3668Dirka Dirka Dinger</v>
      </c>
    </row>
    <row r="990" spans="1:7" x14ac:dyDescent="0.25">
      <c r="A990">
        <v>2779</v>
      </c>
      <c r="B990" t="s">
        <v>1310</v>
      </c>
      <c r="C990" t="s">
        <v>1299</v>
      </c>
      <c r="D990">
        <v>12</v>
      </c>
      <c r="E990">
        <v>135</v>
      </c>
      <c r="F990">
        <f t="shared" si="15"/>
        <v>14</v>
      </c>
      <c r="G990" t="str">
        <f>STANDINGS_SV[[#This Row],[League]]&amp;STANDINGS_SV[[#This Row],[Team]]</f>
        <v>$150 Draft Champions Feb 07 1:00 pm Lg.3668Rowsdower</v>
      </c>
    </row>
    <row r="991" spans="1:7" x14ac:dyDescent="0.25">
      <c r="A991">
        <v>2809</v>
      </c>
      <c r="B991" t="s">
        <v>1301</v>
      </c>
      <c r="C991" t="s">
        <v>1299</v>
      </c>
      <c r="D991">
        <v>8</v>
      </c>
      <c r="E991">
        <v>101.5</v>
      </c>
      <c r="F991">
        <f t="shared" si="15"/>
        <v>15</v>
      </c>
      <c r="G991" t="str">
        <f>STANDINGS_SV[[#This Row],[League]]&amp;STANDINGS_SV[[#This Row],[Team]]</f>
        <v>$150 Draft Champions Feb 07 1:00 pm Lg.3668Ithaca Bombers II</v>
      </c>
    </row>
    <row r="992" spans="1:7" x14ac:dyDescent="0.25">
      <c r="A992">
        <v>136</v>
      </c>
      <c r="B992" t="s">
        <v>1320</v>
      </c>
      <c r="C992" t="s">
        <v>1314</v>
      </c>
      <c r="D992">
        <v>108</v>
      </c>
      <c r="E992">
        <v>2773.5</v>
      </c>
      <c r="F992">
        <f t="shared" si="15"/>
        <v>1</v>
      </c>
      <c r="G992" t="str">
        <f>STANDINGS_SV[[#This Row],[League]]&amp;STANDINGS_SV[[#This Row],[Team]]</f>
        <v>$150 Draft Champions Feb 08 1:00 pm Lg.3669THE TRIBE*</v>
      </c>
    </row>
    <row r="993" spans="1:7" x14ac:dyDescent="0.25">
      <c r="A993">
        <v>183</v>
      </c>
      <c r="B993" t="s">
        <v>1325</v>
      </c>
      <c r="C993" t="s">
        <v>1314</v>
      </c>
      <c r="D993">
        <v>105</v>
      </c>
      <c r="E993">
        <v>2733.5</v>
      </c>
      <c r="F993">
        <f t="shared" si="15"/>
        <v>2</v>
      </c>
      <c r="G993" t="str">
        <f>STANDINGS_SV[[#This Row],[League]]&amp;STANDINGS_SV[[#This Row],[Team]]</f>
        <v>$150 Draft Champions Feb 08 1:00 pm Lg.3669Todd Packer</v>
      </c>
    </row>
    <row r="994" spans="1:7" x14ac:dyDescent="0.25">
      <c r="A994">
        <v>232</v>
      </c>
      <c r="B994" t="s">
        <v>1313</v>
      </c>
      <c r="C994" t="s">
        <v>1314</v>
      </c>
      <c r="D994">
        <v>101</v>
      </c>
      <c r="E994">
        <v>2674</v>
      </c>
      <c r="F994">
        <f t="shared" si="15"/>
        <v>3</v>
      </c>
      <c r="G994" t="str">
        <f>STANDINGS_SV[[#This Row],[League]]&amp;STANDINGS_SV[[#This Row],[Team]]</f>
        <v>$150 Draft Champions Feb 08 1:00 pm Lg.3669Dynamic Duo</v>
      </c>
    </row>
    <row r="995" spans="1:7" x14ac:dyDescent="0.25">
      <c r="A995">
        <v>408</v>
      </c>
      <c r="B995" t="s">
        <v>492</v>
      </c>
      <c r="C995" t="s">
        <v>1314</v>
      </c>
      <c r="D995">
        <v>92</v>
      </c>
      <c r="E995">
        <v>2494.5</v>
      </c>
      <c r="F995">
        <f t="shared" si="15"/>
        <v>4</v>
      </c>
      <c r="G995" t="str">
        <f>STANDINGS_SV[[#This Row],[League]]&amp;STANDINGS_SV[[#This Row],[Team]]</f>
        <v>$150 Draft Champions Feb 08 1:00 pm Lg.3669Arrickdale Warthogs</v>
      </c>
    </row>
    <row r="996" spans="1:7" x14ac:dyDescent="0.25">
      <c r="A996">
        <v>462</v>
      </c>
      <c r="B996" t="s">
        <v>1324</v>
      </c>
      <c r="C996" t="s">
        <v>1314</v>
      </c>
      <c r="D996">
        <v>90</v>
      </c>
      <c r="E996">
        <v>2452</v>
      </c>
      <c r="F996">
        <f t="shared" si="15"/>
        <v>5</v>
      </c>
      <c r="G996" t="str">
        <f>STANDINGS_SV[[#This Row],[League]]&amp;STANDINGS_SV[[#This Row],[Team]]</f>
        <v>$150 Draft Champions Feb 08 1:00 pm Lg.3669StoolPigeon</v>
      </c>
    </row>
    <row r="997" spans="1:7" x14ac:dyDescent="0.25">
      <c r="A997">
        <v>849</v>
      </c>
      <c r="B997" t="s">
        <v>1323</v>
      </c>
      <c r="C997" t="s">
        <v>1314</v>
      </c>
      <c r="D997">
        <v>78</v>
      </c>
      <c r="E997">
        <v>2067.5</v>
      </c>
      <c r="F997">
        <f t="shared" si="15"/>
        <v>6</v>
      </c>
      <c r="G997" t="str">
        <f>STANDINGS_SV[[#This Row],[League]]&amp;STANDINGS_SV[[#This Row],[Team]]</f>
        <v>$150 Draft Champions Feb 08 1:00 pm Lg.3669Team Chaloux</v>
      </c>
    </row>
    <row r="998" spans="1:7" x14ac:dyDescent="0.25">
      <c r="A998">
        <v>1429</v>
      </c>
      <c r="B998" t="s">
        <v>1322</v>
      </c>
      <c r="C998" t="s">
        <v>1314</v>
      </c>
      <c r="D998">
        <v>61</v>
      </c>
      <c r="E998">
        <v>1469.5</v>
      </c>
      <c r="F998">
        <f t="shared" si="15"/>
        <v>7</v>
      </c>
      <c r="G998" t="str">
        <f>STANDINGS_SV[[#This Row],[League]]&amp;STANDINGS_SV[[#This Row],[Team]]</f>
        <v>$150 Draft Champions Feb 08 1:00 pm Lg.3669CourageousNordicWarrior22</v>
      </c>
    </row>
    <row r="999" spans="1:7" x14ac:dyDescent="0.25">
      <c r="A999">
        <v>1435</v>
      </c>
      <c r="B999" t="s">
        <v>1316</v>
      </c>
      <c r="C999" t="s">
        <v>1314</v>
      </c>
      <c r="D999">
        <v>61</v>
      </c>
      <c r="E999">
        <v>1469.5</v>
      </c>
      <c r="F999">
        <f t="shared" si="15"/>
        <v>8</v>
      </c>
      <c r="G999" t="str">
        <f>STANDINGS_SV[[#This Row],[League]]&amp;STANDINGS_SV[[#This Row],[Team]]</f>
        <v>$150 Draft Champions Feb 08 1:00 pm Lg.3669Filthy Nasty and Verly</v>
      </c>
    </row>
    <row r="1000" spans="1:7" x14ac:dyDescent="0.25">
      <c r="A1000">
        <v>1507</v>
      </c>
      <c r="B1000" t="s">
        <v>1319</v>
      </c>
      <c r="C1000" t="s">
        <v>1314</v>
      </c>
      <c r="D1000">
        <v>59</v>
      </c>
      <c r="E1000">
        <v>1398</v>
      </c>
      <c r="F1000">
        <f t="shared" si="15"/>
        <v>9</v>
      </c>
      <c r="G1000" t="str">
        <f>STANDINGS_SV[[#This Row],[League]]&amp;STANDINGS_SV[[#This Row],[Team]]</f>
        <v>$150 Draft Champions Feb 08 1:00 pm Lg.3669Inspector BABIP 101</v>
      </c>
    </row>
    <row r="1001" spans="1:7" x14ac:dyDescent="0.25">
      <c r="A1001">
        <v>1751</v>
      </c>
      <c r="B1001" t="s">
        <v>1321</v>
      </c>
      <c r="C1001" t="s">
        <v>1314</v>
      </c>
      <c r="D1001">
        <v>52</v>
      </c>
      <c r="E1001">
        <v>1154</v>
      </c>
      <c r="F1001">
        <f t="shared" si="15"/>
        <v>10</v>
      </c>
      <c r="G1001" t="str">
        <f>STANDINGS_SV[[#This Row],[League]]&amp;STANDINGS_SV[[#This Row],[Team]]</f>
        <v>$150 Draft Champions Feb 08 1:00 pm Lg.3669Kissing Bandits</v>
      </c>
    </row>
    <row r="1002" spans="1:7" x14ac:dyDescent="0.25">
      <c r="A1002">
        <v>1834</v>
      </c>
      <c r="B1002" t="s">
        <v>1318</v>
      </c>
      <c r="C1002" t="s">
        <v>1314</v>
      </c>
      <c r="D1002">
        <v>50</v>
      </c>
      <c r="E1002">
        <v>1083</v>
      </c>
      <c r="F1002">
        <f t="shared" si="15"/>
        <v>11</v>
      </c>
      <c r="G1002" t="str">
        <f>STANDINGS_SV[[#This Row],[League]]&amp;STANDINGS_SV[[#This Row],[Team]]</f>
        <v>$150 Draft Champions Feb 08 1:00 pm Lg.3669Team MCHUGH</v>
      </c>
    </row>
    <row r="1003" spans="1:7" x14ac:dyDescent="0.25">
      <c r="A1003">
        <v>1895</v>
      </c>
      <c r="B1003" t="s">
        <v>131</v>
      </c>
      <c r="C1003" t="s">
        <v>1314</v>
      </c>
      <c r="D1003">
        <v>48</v>
      </c>
      <c r="E1003">
        <v>1008.5</v>
      </c>
      <c r="F1003">
        <f t="shared" si="15"/>
        <v>12</v>
      </c>
      <c r="G1003" t="str">
        <f>STANDINGS_SV[[#This Row],[League]]&amp;STANDINGS_SV[[#This Row],[Team]]</f>
        <v>$150 Draft Champions Feb 08 1:00 pm Lg.3669Las Vegas Blvd III</v>
      </c>
    </row>
    <row r="1004" spans="1:7" x14ac:dyDescent="0.25">
      <c r="A1004">
        <v>2013</v>
      </c>
      <c r="B1004" t="s">
        <v>1315</v>
      </c>
      <c r="C1004" t="s">
        <v>1314</v>
      </c>
      <c r="D1004">
        <v>45</v>
      </c>
      <c r="E1004">
        <v>910.5</v>
      </c>
      <c r="F1004">
        <f t="shared" si="15"/>
        <v>13</v>
      </c>
      <c r="G1004" t="str">
        <f>STANDINGS_SV[[#This Row],[League]]&amp;STANDINGS_SV[[#This Row],[Team]]</f>
        <v>$150 Draft Champions Feb 08 1:00 pm Lg.3669team osborne</v>
      </c>
    </row>
    <row r="1005" spans="1:7" x14ac:dyDescent="0.25">
      <c r="A1005">
        <v>2556</v>
      </c>
      <c r="B1005" t="s">
        <v>1317</v>
      </c>
      <c r="C1005" t="s">
        <v>1314</v>
      </c>
      <c r="D1005">
        <v>26</v>
      </c>
      <c r="E1005">
        <v>354</v>
      </c>
      <c r="F1005">
        <f t="shared" si="15"/>
        <v>14</v>
      </c>
      <c r="G1005" t="str">
        <f>STANDINGS_SV[[#This Row],[League]]&amp;STANDINGS_SV[[#This Row],[Team]]</f>
        <v>$150 Draft Champions Feb 08 1:00 pm Lg.3669Maeda in America</v>
      </c>
    </row>
    <row r="1006" spans="1:7" x14ac:dyDescent="0.25">
      <c r="A1006">
        <v>2905</v>
      </c>
      <c r="B1006" t="s">
        <v>701</v>
      </c>
      <c r="C1006" t="s">
        <v>1314</v>
      </c>
      <c r="D1006">
        <v>0</v>
      </c>
      <c r="E1006">
        <v>13</v>
      </c>
      <c r="F1006">
        <f t="shared" si="15"/>
        <v>15</v>
      </c>
      <c r="G1006" t="str">
        <f>STANDINGS_SV[[#This Row],[League]]&amp;STANDINGS_SV[[#This Row],[Team]]</f>
        <v>$150 Draft Champions Feb 08 1:00 pm Lg.3669Team Shepherd</v>
      </c>
    </row>
    <row r="1007" spans="1:7" x14ac:dyDescent="0.25">
      <c r="A1007">
        <v>428</v>
      </c>
      <c r="B1007" t="s">
        <v>1334</v>
      </c>
      <c r="C1007" t="s">
        <v>1327</v>
      </c>
      <c r="D1007">
        <v>91</v>
      </c>
      <c r="E1007">
        <v>2474</v>
      </c>
      <c r="F1007">
        <f t="shared" si="15"/>
        <v>1</v>
      </c>
      <c r="G1007" t="str">
        <f>STANDINGS_SV[[#This Row],[League]]&amp;STANDINGS_SV[[#This Row],[Team]]</f>
        <v>$150 Draft Champions Feb 08 1:00 pm Lg.3671Chico Lind's Hermanos - DC 73</v>
      </c>
    </row>
    <row r="1008" spans="1:7" x14ac:dyDescent="0.25">
      <c r="A1008">
        <v>577</v>
      </c>
      <c r="B1008" t="s">
        <v>1337</v>
      </c>
      <c r="C1008" t="s">
        <v>1327</v>
      </c>
      <c r="D1008">
        <v>85</v>
      </c>
      <c r="E1008">
        <v>2319.5</v>
      </c>
      <c r="F1008">
        <f t="shared" si="15"/>
        <v>2</v>
      </c>
      <c r="G1008" t="str">
        <f>STANDINGS_SV[[#This Row],[League]]&amp;STANDINGS_SV[[#This Row],[Team]]</f>
        <v>$150 Draft Champions Feb 08 1:00 pm Lg.3671BADLANDERS</v>
      </c>
    </row>
    <row r="1009" spans="1:7" x14ac:dyDescent="0.25">
      <c r="A1009">
        <v>709</v>
      </c>
      <c r="B1009" t="s">
        <v>102</v>
      </c>
      <c r="C1009" t="s">
        <v>1327</v>
      </c>
      <c r="D1009">
        <v>82</v>
      </c>
      <c r="E1009">
        <v>2213</v>
      </c>
      <c r="F1009">
        <f t="shared" si="15"/>
        <v>3</v>
      </c>
      <c r="G1009" t="str">
        <f>STANDINGS_SV[[#This Row],[League]]&amp;STANDINGS_SV[[#This Row],[Team]]</f>
        <v>$150 Draft Champions Feb 08 1:00 pm Lg.3671The Croneys</v>
      </c>
    </row>
    <row r="1010" spans="1:7" x14ac:dyDescent="0.25">
      <c r="A1010">
        <v>726</v>
      </c>
      <c r="B1010" t="s">
        <v>1329</v>
      </c>
      <c r="C1010" t="s">
        <v>1327</v>
      </c>
      <c r="D1010">
        <v>81</v>
      </c>
      <c r="E1010">
        <v>2182</v>
      </c>
      <c r="F1010">
        <f t="shared" si="15"/>
        <v>4</v>
      </c>
      <c r="G1010" t="str">
        <f>STANDINGS_SV[[#This Row],[League]]&amp;STANDINGS_SV[[#This Row],[Team]]</f>
        <v>$150 Draft Champions Feb 08 1:00 pm Lg.3671Junior Wells</v>
      </c>
    </row>
    <row r="1011" spans="1:7" x14ac:dyDescent="0.25">
      <c r="A1011">
        <v>780</v>
      </c>
      <c r="B1011" t="s">
        <v>1336</v>
      </c>
      <c r="C1011" t="s">
        <v>1327</v>
      </c>
      <c r="D1011">
        <v>80</v>
      </c>
      <c r="E1011">
        <v>2144</v>
      </c>
      <c r="F1011">
        <f t="shared" si="15"/>
        <v>5</v>
      </c>
      <c r="G1011" t="str">
        <f>STANDINGS_SV[[#This Row],[League]]&amp;STANDINGS_SV[[#This Row],[Team]]</f>
        <v>$150 Draft Champions Feb 08 1:00 pm Lg.3671Team Madsen</v>
      </c>
    </row>
    <row r="1012" spans="1:7" x14ac:dyDescent="0.25">
      <c r="A1012">
        <v>1175</v>
      </c>
      <c r="B1012" t="s">
        <v>1330</v>
      </c>
      <c r="C1012" t="s">
        <v>1327</v>
      </c>
      <c r="D1012">
        <v>68</v>
      </c>
      <c r="E1012">
        <v>1746.5</v>
      </c>
      <c r="F1012">
        <f t="shared" si="15"/>
        <v>6</v>
      </c>
      <c r="G1012" t="str">
        <f>STANDINGS_SV[[#This Row],[League]]&amp;STANDINGS_SV[[#This Row],[Team]]</f>
        <v>$150 Draft Champions Feb 08 1:00 pm Lg.3671Team palazzo</v>
      </c>
    </row>
    <row r="1013" spans="1:7" x14ac:dyDescent="0.25">
      <c r="A1013">
        <v>1227</v>
      </c>
      <c r="B1013" t="s">
        <v>1326</v>
      </c>
      <c r="C1013" t="s">
        <v>1327</v>
      </c>
      <c r="D1013">
        <v>66</v>
      </c>
      <c r="E1013">
        <v>1682.5</v>
      </c>
      <c r="F1013">
        <f t="shared" si="15"/>
        <v>7</v>
      </c>
      <c r="G1013" t="str">
        <f>STANDINGS_SV[[#This Row],[League]]&amp;STANDINGS_SV[[#This Row],[Team]]</f>
        <v>$150 Draft Champions Feb 08 1:00 pm Lg.3671Magic Jacks</v>
      </c>
    </row>
    <row r="1014" spans="1:7" x14ac:dyDescent="0.25">
      <c r="A1014">
        <v>1470</v>
      </c>
      <c r="B1014" t="s">
        <v>1333</v>
      </c>
      <c r="C1014" t="s">
        <v>1327</v>
      </c>
      <c r="D1014">
        <v>60</v>
      </c>
      <c r="E1014">
        <v>1432</v>
      </c>
      <c r="F1014">
        <f t="shared" si="15"/>
        <v>8</v>
      </c>
      <c r="G1014" t="str">
        <f>STANDINGS_SV[[#This Row],[League]]&amp;STANDINGS_SV[[#This Row],[Team]]</f>
        <v>$150 Draft Champions Feb 08 1:00 pm Lg.3671D'Amico Fan Club</v>
      </c>
    </row>
    <row r="1015" spans="1:7" x14ac:dyDescent="0.25">
      <c r="A1015">
        <v>1564</v>
      </c>
      <c r="B1015" t="s">
        <v>1328</v>
      </c>
      <c r="C1015" t="s">
        <v>1327</v>
      </c>
      <c r="D1015">
        <v>57</v>
      </c>
      <c r="E1015">
        <v>1329</v>
      </c>
      <c r="F1015">
        <f t="shared" si="15"/>
        <v>9</v>
      </c>
      <c r="G1015" t="str">
        <f>STANDINGS_SV[[#This Row],[League]]&amp;STANDINGS_SV[[#This Row],[Team]]</f>
        <v>$150 Draft Champions Feb 08 1:00 pm Lg.3671Bavaro DC 2</v>
      </c>
    </row>
    <row r="1016" spans="1:7" x14ac:dyDescent="0.25">
      <c r="A1016">
        <v>1712</v>
      </c>
      <c r="B1016" t="s">
        <v>265</v>
      </c>
      <c r="C1016" t="s">
        <v>1327</v>
      </c>
      <c r="D1016">
        <v>53</v>
      </c>
      <c r="E1016">
        <v>1189.5</v>
      </c>
      <c r="F1016">
        <f t="shared" si="15"/>
        <v>10</v>
      </c>
      <c r="G1016" t="str">
        <f>STANDINGS_SV[[#This Row],[League]]&amp;STANDINGS_SV[[#This Row],[Team]]</f>
        <v>$150 Draft Champions Feb 08 1:00 pm Lg.3671Dick Poles Staff</v>
      </c>
    </row>
    <row r="1017" spans="1:7" x14ac:dyDescent="0.25">
      <c r="A1017">
        <v>1959</v>
      </c>
      <c r="B1017" t="s">
        <v>1332</v>
      </c>
      <c r="C1017" t="s">
        <v>1327</v>
      </c>
      <c r="D1017">
        <v>47</v>
      </c>
      <c r="E1017">
        <v>970.5</v>
      </c>
      <c r="F1017">
        <f t="shared" si="15"/>
        <v>11</v>
      </c>
      <c r="G1017" t="str">
        <f>STANDINGS_SV[[#This Row],[League]]&amp;STANDINGS_SV[[#This Row],[Team]]</f>
        <v>$150 Draft Champions Feb 08 1:00 pm Lg.3671Truckers Inc</v>
      </c>
    </row>
    <row r="1018" spans="1:7" x14ac:dyDescent="0.25">
      <c r="A1018">
        <v>2008</v>
      </c>
      <c r="B1018" t="s">
        <v>286</v>
      </c>
      <c r="C1018" t="s">
        <v>1327</v>
      </c>
      <c r="D1018">
        <v>45</v>
      </c>
      <c r="E1018">
        <v>910.5</v>
      </c>
      <c r="F1018">
        <f t="shared" si="15"/>
        <v>12</v>
      </c>
      <c r="G1018" t="str">
        <f>STANDINGS_SV[[#This Row],[League]]&amp;STANDINGS_SV[[#This Row],[Team]]</f>
        <v>$150 Draft Champions Feb 08 1:00 pm Lg.3671Team Williams</v>
      </c>
    </row>
    <row r="1019" spans="1:7" x14ac:dyDescent="0.25">
      <c r="A1019">
        <v>2020</v>
      </c>
      <c r="B1019" t="s">
        <v>1331</v>
      </c>
      <c r="C1019" t="s">
        <v>1327</v>
      </c>
      <c r="D1019">
        <v>44</v>
      </c>
      <c r="E1019">
        <v>879</v>
      </c>
      <c r="F1019">
        <f t="shared" si="15"/>
        <v>13</v>
      </c>
      <c r="G1019" t="str">
        <f>STANDINGS_SV[[#This Row],[League]]&amp;STANDINGS_SV[[#This Row],[Team]]</f>
        <v>$150 Draft Champions Feb 08 1:00 pm Lg.3671Forever Draft 4</v>
      </c>
    </row>
    <row r="1020" spans="1:7" x14ac:dyDescent="0.25">
      <c r="A1020">
        <v>2723</v>
      </c>
      <c r="B1020" t="s">
        <v>1335</v>
      </c>
      <c r="C1020" t="s">
        <v>1327</v>
      </c>
      <c r="D1020">
        <v>16</v>
      </c>
      <c r="E1020">
        <v>194.5</v>
      </c>
      <c r="F1020">
        <f t="shared" si="15"/>
        <v>14</v>
      </c>
      <c r="G1020" t="str">
        <f>STANDINGS_SV[[#This Row],[League]]&amp;STANDINGS_SV[[#This Row],[Team]]</f>
        <v>$150 Draft Champions Feb 08 1:00 pm Lg.3671sLim picKens1</v>
      </c>
    </row>
    <row r="1021" spans="1:7" x14ac:dyDescent="0.25">
      <c r="A1021">
        <v>2751</v>
      </c>
      <c r="B1021" t="s">
        <v>1187</v>
      </c>
      <c r="C1021" t="s">
        <v>1327</v>
      </c>
      <c r="D1021">
        <v>14</v>
      </c>
      <c r="E1021">
        <v>161.5</v>
      </c>
      <c r="F1021">
        <f t="shared" si="15"/>
        <v>15</v>
      </c>
      <c r="G1021" t="str">
        <f>STANDINGS_SV[[#This Row],[League]]&amp;STANDINGS_SV[[#This Row],[Team]]</f>
        <v>$150 Draft Champions Feb 08 1:00 pm Lg.3671Team Murphy</v>
      </c>
    </row>
    <row r="1022" spans="1:7" x14ac:dyDescent="0.25">
      <c r="A1022">
        <v>202</v>
      </c>
      <c r="B1022" t="s">
        <v>1346</v>
      </c>
      <c r="C1022" t="s">
        <v>1339</v>
      </c>
      <c r="D1022">
        <v>103</v>
      </c>
      <c r="E1022">
        <v>2707.5</v>
      </c>
      <c r="F1022">
        <f t="shared" si="15"/>
        <v>1</v>
      </c>
      <c r="G1022" t="str">
        <f>STANDINGS_SV[[#This Row],[League]]&amp;STANDINGS_SV[[#This Row],[Team]]</f>
        <v>$150 Draft Champions Feb 09 1:00 pm Lg.3672THE BOMB SQUAD</v>
      </c>
    </row>
    <row r="1023" spans="1:7" x14ac:dyDescent="0.25">
      <c r="A1023">
        <v>386</v>
      </c>
      <c r="B1023" t="s">
        <v>184</v>
      </c>
      <c r="C1023" t="s">
        <v>1339</v>
      </c>
      <c r="D1023">
        <v>93</v>
      </c>
      <c r="E1023">
        <v>2514.5</v>
      </c>
      <c r="F1023">
        <f t="shared" si="15"/>
        <v>2</v>
      </c>
      <c r="G1023" t="str">
        <f>STANDINGS_SV[[#This Row],[League]]&amp;STANDINGS_SV[[#This Row],[Team]]</f>
        <v>$150 Draft Champions Feb 09 1:00 pm Lg.3672Elks Baby Elks</v>
      </c>
    </row>
    <row r="1024" spans="1:7" x14ac:dyDescent="0.25">
      <c r="A1024">
        <v>412</v>
      </c>
      <c r="B1024" t="s">
        <v>1342</v>
      </c>
      <c r="C1024" t="s">
        <v>1339</v>
      </c>
      <c r="D1024">
        <v>92</v>
      </c>
      <c r="E1024">
        <v>2494.5</v>
      </c>
      <c r="F1024">
        <f t="shared" si="15"/>
        <v>3</v>
      </c>
      <c r="G1024" t="str">
        <f>STANDINGS_SV[[#This Row],[League]]&amp;STANDINGS_SV[[#This Row],[Team]]</f>
        <v>$150 Draft Champions Feb 09 1:00 pm Lg.3672Dayton Raiders II</v>
      </c>
    </row>
    <row r="1025" spans="1:7" x14ac:dyDescent="0.25">
      <c r="A1025">
        <v>449</v>
      </c>
      <c r="B1025" t="s">
        <v>1338</v>
      </c>
      <c r="C1025" t="s">
        <v>1339</v>
      </c>
      <c r="D1025">
        <v>90</v>
      </c>
      <c r="E1025">
        <v>2452</v>
      </c>
      <c r="F1025">
        <f t="shared" si="15"/>
        <v>4</v>
      </c>
      <c r="G1025" t="str">
        <f>STANDINGS_SV[[#This Row],[League]]&amp;STANDINGS_SV[[#This Row],[Team]]</f>
        <v>$150 Draft Champions Feb 09 1:00 pm Lg.3672Bambino's Guacamole</v>
      </c>
    </row>
    <row r="1026" spans="1:7" x14ac:dyDescent="0.25">
      <c r="A1026">
        <v>452</v>
      </c>
      <c r="B1026" t="s">
        <v>175</v>
      </c>
      <c r="C1026" t="s">
        <v>1339</v>
      </c>
      <c r="D1026">
        <v>90</v>
      </c>
      <c r="E1026">
        <v>2452</v>
      </c>
      <c r="F1026">
        <f t="shared" si="15"/>
        <v>5</v>
      </c>
      <c r="G1026" t="str">
        <f>STANDINGS_SV[[#This Row],[League]]&amp;STANDINGS_SV[[#This Row],[Team]]</f>
        <v>$150 Draft Champions Feb 09 1:00 pm Lg.3672MFF Inc.</v>
      </c>
    </row>
    <row r="1027" spans="1:7" x14ac:dyDescent="0.25">
      <c r="A1027">
        <v>608</v>
      </c>
      <c r="B1027" t="s">
        <v>1341</v>
      </c>
      <c r="C1027" t="s">
        <v>1339</v>
      </c>
      <c r="D1027">
        <v>85</v>
      </c>
      <c r="E1027">
        <v>2319.5</v>
      </c>
      <c r="F1027">
        <f t="shared" ref="F1027:F1090" si="16">IF(C1027=C1026,F1026+1,1)</f>
        <v>6</v>
      </c>
      <c r="G1027" t="str">
        <f>STANDINGS_SV[[#This Row],[League]]&amp;STANDINGS_SV[[#This Row],[Team]]</f>
        <v>$150 Draft Champions Feb 09 1:00 pm Lg.3672javacup</v>
      </c>
    </row>
    <row r="1028" spans="1:7" x14ac:dyDescent="0.25">
      <c r="A1028">
        <v>653</v>
      </c>
      <c r="B1028" t="s">
        <v>167</v>
      </c>
      <c r="C1028" t="s">
        <v>1339</v>
      </c>
      <c r="D1028">
        <v>83</v>
      </c>
      <c r="E1028">
        <v>2248</v>
      </c>
      <c r="F1028">
        <f t="shared" si="16"/>
        <v>7</v>
      </c>
      <c r="G1028" t="str">
        <f>STANDINGS_SV[[#This Row],[League]]&amp;STANDINGS_SV[[#This Row],[Team]]</f>
        <v>$150 Draft Champions Feb 09 1:00 pm Lg.3672Dillholes</v>
      </c>
    </row>
    <row r="1029" spans="1:7" x14ac:dyDescent="0.25">
      <c r="A1029">
        <v>720</v>
      </c>
      <c r="B1029" t="s">
        <v>1349</v>
      </c>
      <c r="C1029" t="s">
        <v>1339</v>
      </c>
      <c r="D1029">
        <v>81</v>
      </c>
      <c r="E1029">
        <v>2182</v>
      </c>
      <c r="F1029">
        <f t="shared" si="16"/>
        <v>8</v>
      </c>
      <c r="G1029" t="str">
        <f>STANDINGS_SV[[#This Row],[League]]&amp;STANDINGS_SV[[#This Row],[Team]]</f>
        <v>$150 Draft Champions Feb 09 1:00 pm Lg.3672Cary Boogie Nights</v>
      </c>
    </row>
    <row r="1030" spans="1:7" x14ac:dyDescent="0.25">
      <c r="A1030">
        <v>1921</v>
      </c>
      <c r="B1030" t="s">
        <v>1344</v>
      </c>
      <c r="C1030" t="s">
        <v>1339</v>
      </c>
      <c r="D1030">
        <v>47</v>
      </c>
      <c r="E1030">
        <v>970.5</v>
      </c>
      <c r="F1030">
        <f t="shared" si="16"/>
        <v>9</v>
      </c>
      <c r="G1030" t="str">
        <f>STANDINGS_SV[[#This Row],[League]]&amp;STANDINGS_SV[[#This Row],[Team]]</f>
        <v>$150 Draft Champions Feb 09 1:00 pm Lg.3672All Braun No Brains</v>
      </c>
    </row>
    <row r="1031" spans="1:7" x14ac:dyDescent="0.25">
      <c r="A1031">
        <v>2166</v>
      </c>
      <c r="B1031" t="s">
        <v>1343</v>
      </c>
      <c r="C1031" t="s">
        <v>1339</v>
      </c>
      <c r="D1031">
        <v>40</v>
      </c>
      <c r="E1031">
        <v>738</v>
      </c>
      <c r="F1031">
        <f t="shared" si="16"/>
        <v>10</v>
      </c>
      <c r="G1031" t="str">
        <f>STANDINGS_SV[[#This Row],[League]]&amp;STANDINGS_SV[[#This Row],[Team]]</f>
        <v>$150 Draft Champions Feb 09 1:00 pm Lg.3672Howard's Homers</v>
      </c>
    </row>
    <row r="1032" spans="1:7" x14ac:dyDescent="0.25">
      <c r="A1032">
        <v>2240</v>
      </c>
      <c r="B1032" t="s">
        <v>1345</v>
      </c>
      <c r="C1032" t="s">
        <v>1339</v>
      </c>
      <c r="D1032">
        <v>38</v>
      </c>
      <c r="E1032">
        <v>680.5</v>
      </c>
      <c r="F1032">
        <f t="shared" si="16"/>
        <v>11</v>
      </c>
      <c r="G1032" t="str">
        <f>STANDINGS_SV[[#This Row],[League]]&amp;STANDINGS_SV[[#This Row],[Team]]</f>
        <v>$150 Draft Champions Feb 09 1:00 pm Lg.3672This Dingo Ate Your Baby</v>
      </c>
    </row>
    <row r="1033" spans="1:7" x14ac:dyDescent="0.25">
      <c r="A1033">
        <v>2423</v>
      </c>
      <c r="B1033" t="s">
        <v>11</v>
      </c>
      <c r="C1033" t="s">
        <v>1339</v>
      </c>
      <c r="D1033">
        <v>31</v>
      </c>
      <c r="E1033">
        <v>474.5</v>
      </c>
      <c r="F1033">
        <f t="shared" si="16"/>
        <v>12</v>
      </c>
      <c r="G1033" t="str">
        <f>STANDINGS_SV[[#This Row],[League]]&amp;STANDINGS_SV[[#This Row],[Team]]</f>
        <v>$150 Draft Champions Feb 09 1:00 pm Lg.3672CRACKERJAX</v>
      </c>
    </row>
    <row r="1034" spans="1:7" x14ac:dyDescent="0.25">
      <c r="A1034">
        <v>2652</v>
      </c>
      <c r="B1034" t="s">
        <v>1348</v>
      </c>
      <c r="C1034" t="s">
        <v>1339</v>
      </c>
      <c r="D1034">
        <v>20</v>
      </c>
      <c r="E1034">
        <v>264</v>
      </c>
      <c r="F1034">
        <f t="shared" si="16"/>
        <v>13</v>
      </c>
      <c r="G1034" t="str">
        <f>STANDINGS_SV[[#This Row],[League]]&amp;STANDINGS_SV[[#This Row],[Team]]</f>
        <v>$150 Draft Champions Feb 09 1:00 pm Lg.3672When Puigs Fly</v>
      </c>
    </row>
    <row r="1035" spans="1:7" x14ac:dyDescent="0.25">
      <c r="A1035">
        <v>2766</v>
      </c>
      <c r="B1035" t="s">
        <v>1340</v>
      </c>
      <c r="C1035" t="s">
        <v>1339</v>
      </c>
      <c r="D1035">
        <v>12</v>
      </c>
      <c r="E1035">
        <v>135</v>
      </c>
      <c r="F1035">
        <f t="shared" si="16"/>
        <v>14</v>
      </c>
      <c r="G1035" t="str">
        <f>STANDINGS_SV[[#This Row],[League]]&amp;STANDINGS_SV[[#This Row],[Team]]</f>
        <v>$150 Draft Champions Feb 09 1:00 pm Lg.3672Abo's Wabos</v>
      </c>
    </row>
    <row r="1036" spans="1:7" x14ac:dyDescent="0.25">
      <c r="A1036">
        <v>2893</v>
      </c>
      <c r="B1036" t="s">
        <v>1347</v>
      </c>
      <c r="C1036" t="s">
        <v>1339</v>
      </c>
      <c r="D1036">
        <v>0</v>
      </c>
      <c r="E1036">
        <v>13</v>
      </c>
      <c r="F1036">
        <f t="shared" si="16"/>
        <v>15</v>
      </c>
      <c r="G1036" t="str">
        <f>STANDINGS_SV[[#This Row],[League]]&amp;STANDINGS_SV[[#This Row],[Team]]</f>
        <v>$150 Draft Champions Feb 09 1:00 pm Lg.3672Hickory Hurricanes</v>
      </c>
    </row>
    <row r="1037" spans="1:7" x14ac:dyDescent="0.25">
      <c r="A1037">
        <v>19</v>
      </c>
      <c r="B1037" t="s">
        <v>230</v>
      </c>
      <c r="C1037" t="s">
        <v>1351</v>
      </c>
      <c r="D1037">
        <v>129</v>
      </c>
      <c r="E1037">
        <v>2892.5</v>
      </c>
      <c r="F1037">
        <f t="shared" si="16"/>
        <v>1</v>
      </c>
      <c r="G1037" t="str">
        <f>STANDINGS_SV[[#This Row],[League]]&amp;STANDINGS_SV[[#This Row],[Team]]</f>
        <v>$150 Draft Champions Feb 09 1:00 pm Lg.3675Team Hofmann</v>
      </c>
    </row>
    <row r="1038" spans="1:7" x14ac:dyDescent="0.25">
      <c r="A1038">
        <v>170</v>
      </c>
      <c r="B1038" t="s">
        <v>1355</v>
      </c>
      <c r="C1038" t="s">
        <v>1351</v>
      </c>
      <c r="D1038">
        <v>106</v>
      </c>
      <c r="E1038">
        <v>2746</v>
      </c>
      <c r="F1038">
        <f t="shared" si="16"/>
        <v>2</v>
      </c>
      <c r="G1038" t="str">
        <f>STANDINGS_SV[[#This Row],[League]]&amp;STANDINGS_SV[[#This Row],[Team]]</f>
        <v>$150 Draft Champions Feb 09 1:00 pm Lg.3675deadmoneyF</v>
      </c>
    </row>
    <row r="1039" spans="1:7" x14ac:dyDescent="0.25">
      <c r="A1039">
        <v>320</v>
      </c>
      <c r="B1039" t="s">
        <v>1358</v>
      </c>
      <c r="C1039" t="s">
        <v>1351</v>
      </c>
      <c r="D1039">
        <v>96</v>
      </c>
      <c r="E1039">
        <v>2582</v>
      </c>
      <c r="F1039">
        <f t="shared" si="16"/>
        <v>3</v>
      </c>
      <c r="G1039" t="str">
        <f>STANDINGS_SV[[#This Row],[League]]&amp;STANDINGS_SV[[#This Row],[Team]]</f>
        <v>$150 Draft Champions Feb 09 1:00 pm Lg.36757-Line</v>
      </c>
    </row>
    <row r="1040" spans="1:7" x14ac:dyDescent="0.25">
      <c r="A1040">
        <v>539</v>
      </c>
      <c r="B1040" t="s">
        <v>1350</v>
      </c>
      <c r="C1040" t="s">
        <v>1351</v>
      </c>
      <c r="D1040">
        <v>87</v>
      </c>
      <c r="E1040">
        <v>2374</v>
      </c>
      <c r="F1040">
        <f t="shared" si="16"/>
        <v>4</v>
      </c>
      <c r="G1040" t="str">
        <f>STANDINGS_SV[[#This Row],[League]]&amp;STANDINGS_SV[[#This Row],[Team]]</f>
        <v>$150 Draft Champions Feb 09 1:00 pm Lg.3675Team Dorrian</v>
      </c>
    </row>
    <row r="1041" spans="1:7" x14ac:dyDescent="0.25">
      <c r="A1041">
        <v>554</v>
      </c>
      <c r="B1041" t="s">
        <v>1357</v>
      </c>
      <c r="C1041" t="s">
        <v>1351</v>
      </c>
      <c r="D1041">
        <v>86</v>
      </c>
      <c r="E1041">
        <v>2349</v>
      </c>
      <c r="F1041">
        <f t="shared" si="16"/>
        <v>5</v>
      </c>
      <c r="G1041" t="str">
        <f>STANDINGS_SV[[#This Row],[League]]&amp;STANDINGS_SV[[#This Row],[Team]]</f>
        <v>$150 Draft Champions Feb 09 1:00 pm Lg.3675BrownBear BrownBear</v>
      </c>
    </row>
    <row r="1042" spans="1:7" x14ac:dyDescent="0.25">
      <c r="A1042">
        <v>764</v>
      </c>
      <c r="B1042" t="s">
        <v>534</v>
      </c>
      <c r="C1042" t="s">
        <v>1351</v>
      </c>
      <c r="D1042">
        <v>80</v>
      </c>
      <c r="E1042">
        <v>2144</v>
      </c>
      <c r="F1042">
        <f t="shared" si="16"/>
        <v>6</v>
      </c>
      <c r="G1042" t="str">
        <f>STANDINGS_SV[[#This Row],[League]]&amp;STANDINGS_SV[[#This Row],[Team]]</f>
        <v>$150 Draft Champions Feb 09 1:00 pm Lg.3675Light Tower Power</v>
      </c>
    </row>
    <row r="1043" spans="1:7" x14ac:dyDescent="0.25">
      <c r="A1043">
        <v>885</v>
      </c>
      <c r="B1043" t="s">
        <v>1353</v>
      </c>
      <c r="C1043" t="s">
        <v>1351</v>
      </c>
      <c r="D1043">
        <v>77</v>
      </c>
      <c r="E1043">
        <v>2032.5</v>
      </c>
      <c r="F1043">
        <f t="shared" si="16"/>
        <v>7</v>
      </c>
      <c r="G1043" t="str">
        <f>STANDINGS_SV[[#This Row],[League]]&amp;STANDINGS_SV[[#This Row],[Team]]</f>
        <v>$150 Draft Champions Feb 09 1:00 pm Lg.3675Team Cook</v>
      </c>
    </row>
    <row r="1044" spans="1:7" x14ac:dyDescent="0.25">
      <c r="A1044">
        <v>1388</v>
      </c>
      <c r="B1044" t="s">
        <v>1354</v>
      </c>
      <c r="C1044" t="s">
        <v>1351</v>
      </c>
      <c r="D1044">
        <v>62</v>
      </c>
      <c r="E1044">
        <v>1513.5</v>
      </c>
      <c r="F1044">
        <f t="shared" si="16"/>
        <v>8</v>
      </c>
      <c r="G1044" t="str">
        <f>STANDINGS_SV[[#This Row],[League]]&amp;STANDINGS_SV[[#This Row],[Team]]</f>
        <v>$150 Draft Champions Feb 09 1:00 pm Lg.3675Ithaca Bombers III</v>
      </c>
    </row>
    <row r="1045" spans="1:7" x14ac:dyDescent="0.25">
      <c r="A1045">
        <v>2097</v>
      </c>
      <c r="B1045" t="s">
        <v>340</v>
      </c>
      <c r="C1045" t="s">
        <v>1351</v>
      </c>
      <c r="D1045">
        <v>43</v>
      </c>
      <c r="E1045">
        <v>836</v>
      </c>
      <c r="F1045">
        <f t="shared" si="16"/>
        <v>9</v>
      </c>
      <c r="G1045" t="str">
        <f>STANDINGS_SV[[#This Row],[League]]&amp;STANDINGS_SV[[#This Row],[Team]]</f>
        <v>$150 Draft Champions Feb 09 1:00 pm Lg.3675Trill 2</v>
      </c>
    </row>
    <row r="1046" spans="1:7" x14ac:dyDescent="0.25">
      <c r="A1046">
        <v>2108</v>
      </c>
      <c r="B1046" t="s">
        <v>1360</v>
      </c>
      <c r="C1046" t="s">
        <v>1351</v>
      </c>
      <c r="D1046">
        <v>42</v>
      </c>
      <c r="E1046">
        <v>801</v>
      </c>
      <c r="F1046">
        <f t="shared" si="16"/>
        <v>10</v>
      </c>
      <c r="G1046" t="str">
        <f>STANDINGS_SV[[#This Row],[League]]&amp;STANDINGS_SV[[#This Row],[Team]]</f>
        <v>$150 Draft Champions Feb 09 1:00 pm Lg.3675Lollygaggers DC1</v>
      </c>
    </row>
    <row r="1047" spans="1:7" x14ac:dyDescent="0.25">
      <c r="A1047">
        <v>2110</v>
      </c>
      <c r="B1047" t="s">
        <v>1359</v>
      </c>
      <c r="C1047" t="s">
        <v>1351</v>
      </c>
      <c r="D1047">
        <v>42</v>
      </c>
      <c r="E1047">
        <v>801</v>
      </c>
      <c r="F1047">
        <f t="shared" si="16"/>
        <v>11</v>
      </c>
      <c r="G1047" t="str">
        <f>STANDINGS_SV[[#This Row],[League]]&amp;STANDINGS_SV[[#This Row],[Team]]</f>
        <v>$150 Draft Champions Feb 09 1:00 pm Lg.3675No Glove, No Love</v>
      </c>
    </row>
    <row r="1048" spans="1:7" x14ac:dyDescent="0.25">
      <c r="A1048">
        <v>2224</v>
      </c>
      <c r="B1048" t="s">
        <v>536</v>
      </c>
      <c r="C1048" t="s">
        <v>1351</v>
      </c>
      <c r="D1048">
        <v>38</v>
      </c>
      <c r="E1048">
        <v>680.5</v>
      </c>
      <c r="F1048">
        <f t="shared" si="16"/>
        <v>12</v>
      </c>
      <c r="G1048" t="str">
        <f>STANDINGS_SV[[#This Row],[League]]&amp;STANDINGS_SV[[#This Row],[Team]]</f>
        <v>$150 Draft Champions Feb 09 1:00 pm Lg.3675Fanton of the Opera</v>
      </c>
    </row>
    <row r="1049" spans="1:7" x14ac:dyDescent="0.25">
      <c r="A1049">
        <v>2371</v>
      </c>
      <c r="B1049" t="s">
        <v>1356</v>
      </c>
      <c r="C1049" t="s">
        <v>1351</v>
      </c>
      <c r="D1049">
        <v>33</v>
      </c>
      <c r="E1049">
        <v>548</v>
      </c>
      <c r="F1049">
        <f t="shared" si="16"/>
        <v>13</v>
      </c>
      <c r="G1049" t="str">
        <f>STANDINGS_SV[[#This Row],[League]]&amp;STANDINGS_SV[[#This Row],[Team]]</f>
        <v>$150 Draft Champions Feb 09 1:00 pm Lg.3675Team Keene</v>
      </c>
    </row>
    <row r="1050" spans="1:7" x14ac:dyDescent="0.25">
      <c r="A1050">
        <v>2727</v>
      </c>
      <c r="B1050" t="s">
        <v>1352</v>
      </c>
      <c r="C1050" t="s">
        <v>1351</v>
      </c>
      <c r="D1050">
        <v>15</v>
      </c>
      <c r="E1050">
        <v>178</v>
      </c>
      <c r="F1050">
        <f t="shared" si="16"/>
        <v>14</v>
      </c>
      <c r="G1050" t="str">
        <f>STANDINGS_SV[[#This Row],[League]]&amp;STANDINGS_SV[[#This Row],[Team]]</f>
        <v>$150 Draft Champions Feb 09 1:00 pm Lg.3675Jack and Jordan</v>
      </c>
    </row>
    <row r="1051" spans="1:7" x14ac:dyDescent="0.25">
      <c r="A1051">
        <v>2888</v>
      </c>
      <c r="B1051" t="s">
        <v>210</v>
      </c>
      <c r="C1051" t="s">
        <v>1351</v>
      </c>
      <c r="D1051">
        <v>0</v>
      </c>
      <c r="E1051">
        <v>13</v>
      </c>
      <c r="F1051">
        <f t="shared" si="16"/>
        <v>15</v>
      </c>
      <c r="G1051" t="str">
        <f>STANDINGS_SV[[#This Row],[League]]&amp;STANDINGS_SV[[#This Row],[Team]]</f>
        <v>$150 Draft Champions Feb 09 1:00 pm Lg.3675CC's Desperados</v>
      </c>
    </row>
    <row r="1052" spans="1:7" x14ac:dyDescent="0.25">
      <c r="A1052">
        <v>447</v>
      </c>
      <c r="B1052" t="s">
        <v>1177</v>
      </c>
      <c r="C1052" t="s">
        <v>1362</v>
      </c>
      <c r="D1052">
        <v>91</v>
      </c>
      <c r="E1052">
        <v>2474</v>
      </c>
      <c r="F1052">
        <f t="shared" si="16"/>
        <v>1</v>
      </c>
      <c r="G1052" t="str">
        <f>STANDINGS_SV[[#This Row],[League]]&amp;STANDINGS_SV[[#This Row],[Team]]</f>
        <v>$150 Draft Champions Feb 10 1:00 pm Lg.3678kotex army</v>
      </c>
    </row>
    <row r="1053" spans="1:7" x14ac:dyDescent="0.25">
      <c r="A1053">
        <v>529</v>
      </c>
      <c r="B1053" t="s">
        <v>1363</v>
      </c>
      <c r="C1053" t="s">
        <v>1362</v>
      </c>
      <c r="D1053">
        <v>87</v>
      </c>
      <c r="E1053">
        <v>2374</v>
      </c>
      <c r="F1053">
        <f t="shared" si="16"/>
        <v>2</v>
      </c>
      <c r="G1053" t="str">
        <f>STANDINGS_SV[[#This Row],[League]]&amp;STANDINGS_SV[[#This Row],[Team]]</f>
        <v>$150 Draft Champions Feb 10 1:00 pm Lg.3678Jaguar 2</v>
      </c>
    </row>
    <row r="1054" spans="1:7" x14ac:dyDescent="0.25">
      <c r="A1054">
        <v>582</v>
      </c>
      <c r="B1054" t="s">
        <v>1364</v>
      </c>
      <c r="C1054" t="s">
        <v>1362</v>
      </c>
      <c r="D1054">
        <v>85</v>
      </c>
      <c r="E1054">
        <v>2319.5</v>
      </c>
      <c r="F1054">
        <f t="shared" si="16"/>
        <v>3</v>
      </c>
      <c r="G1054" t="str">
        <f>STANDINGS_SV[[#This Row],[League]]&amp;STANDINGS_SV[[#This Row],[Team]]</f>
        <v>$150 Draft Champions Feb 10 1:00 pm Lg.3678Fear the Peak</v>
      </c>
    </row>
    <row r="1055" spans="1:7" x14ac:dyDescent="0.25">
      <c r="A1055">
        <v>650</v>
      </c>
      <c r="B1055" t="s">
        <v>291</v>
      </c>
      <c r="C1055" t="s">
        <v>1362</v>
      </c>
      <c r="D1055">
        <v>83</v>
      </c>
      <c r="E1055">
        <v>2248</v>
      </c>
      <c r="F1055">
        <f t="shared" si="16"/>
        <v>4</v>
      </c>
      <c r="G1055" t="str">
        <f>STANDINGS_SV[[#This Row],[League]]&amp;STANDINGS_SV[[#This Row],[Team]]</f>
        <v>$150 Draft Champions Feb 10 1:00 pm Lg.3678Big League Wood</v>
      </c>
    </row>
    <row r="1056" spans="1:7" x14ac:dyDescent="0.25">
      <c r="A1056">
        <v>747</v>
      </c>
      <c r="B1056" t="s">
        <v>1372</v>
      </c>
      <c r="C1056" t="s">
        <v>1362</v>
      </c>
      <c r="D1056">
        <v>80</v>
      </c>
      <c r="E1056">
        <v>2144</v>
      </c>
      <c r="F1056">
        <f t="shared" si="16"/>
        <v>5</v>
      </c>
      <c r="G1056" t="str">
        <f>STANDINGS_SV[[#This Row],[League]]&amp;STANDINGS_SV[[#This Row],[Team]]</f>
        <v>$150 Draft Champions Feb 10 1:00 pm Lg.3678CB &amp; Tay</v>
      </c>
    </row>
    <row r="1057" spans="1:7" x14ac:dyDescent="0.25">
      <c r="A1057">
        <v>791</v>
      </c>
      <c r="B1057" t="s">
        <v>1367</v>
      </c>
      <c r="C1057" t="s">
        <v>1362</v>
      </c>
      <c r="D1057">
        <v>80</v>
      </c>
      <c r="E1057">
        <v>2144</v>
      </c>
      <c r="F1057">
        <f t="shared" si="16"/>
        <v>6</v>
      </c>
      <c r="G1057" t="str">
        <f>STANDINGS_SV[[#This Row],[League]]&amp;STANDINGS_SV[[#This Row],[Team]]</f>
        <v>$150 Draft Champions Feb 10 1:00 pm Lg.3678uski4</v>
      </c>
    </row>
    <row r="1058" spans="1:7" x14ac:dyDescent="0.25">
      <c r="A1058">
        <v>1071</v>
      </c>
      <c r="B1058" t="s">
        <v>650</v>
      </c>
      <c r="C1058" t="s">
        <v>1362</v>
      </c>
      <c r="D1058">
        <v>71</v>
      </c>
      <c r="E1058">
        <v>1846.5</v>
      </c>
      <c r="F1058">
        <f t="shared" si="16"/>
        <v>7</v>
      </c>
      <c r="G1058" t="str">
        <f>STANDINGS_SV[[#This Row],[League]]&amp;STANDINGS_SV[[#This Row],[Team]]</f>
        <v>$150 Draft Champions Feb 10 1:00 pm Lg.3678Team Stein</v>
      </c>
    </row>
    <row r="1059" spans="1:7" x14ac:dyDescent="0.25">
      <c r="A1059">
        <v>1240</v>
      </c>
      <c r="B1059" t="s">
        <v>1369</v>
      </c>
      <c r="C1059" t="s">
        <v>1362</v>
      </c>
      <c r="D1059">
        <v>66</v>
      </c>
      <c r="E1059">
        <v>1682.5</v>
      </c>
      <c r="F1059">
        <f t="shared" si="16"/>
        <v>8</v>
      </c>
      <c r="G1059" t="str">
        <f>STANDINGS_SV[[#This Row],[League]]&amp;STANDINGS_SV[[#This Row],[Team]]</f>
        <v>$150 Draft Champions Feb 10 1:00 pm Lg.3678Team Wells</v>
      </c>
    </row>
    <row r="1060" spans="1:7" x14ac:dyDescent="0.25">
      <c r="A1060">
        <v>1624</v>
      </c>
      <c r="B1060" t="s">
        <v>1361</v>
      </c>
      <c r="C1060" t="s">
        <v>1362</v>
      </c>
      <c r="D1060">
        <v>56</v>
      </c>
      <c r="E1060">
        <v>1296.5</v>
      </c>
      <c r="F1060">
        <f t="shared" si="16"/>
        <v>9</v>
      </c>
      <c r="G1060" t="str">
        <f>STANDINGS_SV[[#This Row],[League]]&amp;STANDINGS_SV[[#This Row],[Team]]</f>
        <v>$150 Draft Champions Feb 10 1:00 pm Lg.3678Texas Leaguers</v>
      </c>
    </row>
    <row r="1061" spans="1:7" x14ac:dyDescent="0.25">
      <c r="A1061">
        <v>1679</v>
      </c>
      <c r="B1061" t="s">
        <v>1373</v>
      </c>
      <c r="C1061" t="s">
        <v>1362</v>
      </c>
      <c r="D1061">
        <v>54</v>
      </c>
      <c r="E1061">
        <v>1226.5</v>
      </c>
      <c r="F1061">
        <f t="shared" si="16"/>
        <v>10</v>
      </c>
      <c r="G1061" t="str">
        <f>STANDINGS_SV[[#This Row],[League]]&amp;STANDINGS_SV[[#This Row],[Team]]</f>
        <v>$150 Draft Champions Feb 10 1:00 pm Lg.3678Junkball express</v>
      </c>
    </row>
    <row r="1062" spans="1:7" x14ac:dyDescent="0.25">
      <c r="A1062">
        <v>1689</v>
      </c>
      <c r="B1062" t="s">
        <v>1368</v>
      </c>
      <c r="C1062" t="s">
        <v>1362</v>
      </c>
      <c r="D1062">
        <v>54</v>
      </c>
      <c r="E1062">
        <v>1226.5</v>
      </c>
      <c r="F1062">
        <f t="shared" si="16"/>
        <v>11</v>
      </c>
      <c r="G1062" t="str">
        <f>STANDINGS_SV[[#This Row],[League]]&amp;STANDINGS_SV[[#This Row],[Team]]</f>
        <v>$150 Draft Champions Feb 10 1:00 pm Lg.3678Rolling Thunder 13</v>
      </c>
    </row>
    <row r="1063" spans="1:7" x14ac:dyDescent="0.25">
      <c r="A1063">
        <v>1926</v>
      </c>
      <c r="B1063" t="s">
        <v>1366</v>
      </c>
      <c r="C1063" t="s">
        <v>1362</v>
      </c>
      <c r="D1063">
        <v>47</v>
      </c>
      <c r="E1063">
        <v>970.5</v>
      </c>
      <c r="F1063">
        <f t="shared" si="16"/>
        <v>12</v>
      </c>
      <c r="G1063" t="str">
        <f>STANDINGS_SV[[#This Row],[League]]&amp;STANDINGS_SV[[#This Row],[Team]]</f>
        <v>$150 Draft Champions Feb 10 1:00 pm Lg.3678Chalupa Batman 5</v>
      </c>
    </row>
    <row r="1064" spans="1:7" x14ac:dyDescent="0.25">
      <c r="A1064">
        <v>2232</v>
      </c>
      <c r="B1064" t="s">
        <v>1365</v>
      </c>
      <c r="C1064" t="s">
        <v>1362</v>
      </c>
      <c r="D1064">
        <v>38</v>
      </c>
      <c r="E1064">
        <v>680.5</v>
      </c>
      <c r="F1064">
        <f t="shared" si="16"/>
        <v>13</v>
      </c>
      <c r="G1064" t="str">
        <f>STANDINGS_SV[[#This Row],[League]]&amp;STANDINGS_SV[[#This Row],[Team]]</f>
        <v>$150 Draft Champions Feb 10 1:00 pm Lg.3678Skydogs</v>
      </c>
    </row>
    <row r="1065" spans="1:7" x14ac:dyDescent="0.25">
      <c r="A1065">
        <v>2639</v>
      </c>
      <c r="B1065" t="s">
        <v>1370</v>
      </c>
      <c r="C1065" t="s">
        <v>1362</v>
      </c>
      <c r="D1065">
        <v>21</v>
      </c>
      <c r="E1065">
        <v>275.5</v>
      </c>
      <c r="F1065">
        <f t="shared" si="16"/>
        <v>14</v>
      </c>
      <c r="G1065" t="str">
        <f>STANDINGS_SV[[#This Row],[League]]&amp;STANDINGS_SV[[#This Row],[Team]]</f>
        <v>$150 Draft Champions Feb 10 1:00 pm Lg.3678The Rizard of Oz</v>
      </c>
    </row>
    <row r="1066" spans="1:7" x14ac:dyDescent="0.25">
      <c r="A1066">
        <v>2791</v>
      </c>
      <c r="B1066" t="s">
        <v>1371</v>
      </c>
      <c r="C1066" t="s">
        <v>1362</v>
      </c>
      <c r="D1066">
        <v>11</v>
      </c>
      <c r="E1066">
        <v>120</v>
      </c>
      <c r="F1066">
        <f t="shared" si="16"/>
        <v>15</v>
      </c>
      <c r="G1066" t="str">
        <f>STANDINGS_SV[[#This Row],[League]]&amp;STANDINGS_SV[[#This Row],[Team]]</f>
        <v>$150 Draft Champions Feb 10 1:00 pm Lg.3678King Of The Hill</v>
      </c>
    </row>
    <row r="1067" spans="1:7" x14ac:dyDescent="0.25">
      <c r="A1067">
        <v>151</v>
      </c>
      <c r="B1067" t="s">
        <v>405</v>
      </c>
      <c r="C1067" t="s">
        <v>1375</v>
      </c>
      <c r="D1067">
        <v>107</v>
      </c>
      <c r="E1067">
        <v>2761.5</v>
      </c>
      <c r="F1067">
        <f t="shared" si="16"/>
        <v>1</v>
      </c>
      <c r="G1067" t="str">
        <f>STANDINGS_SV[[#This Row],[League]]&amp;STANDINGS_SV[[#This Row],[Team]]</f>
        <v>$150 Draft Champions Feb 11 1:00 pm Lg.3679Team Gates</v>
      </c>
    </row>
    <row r="1068" spans="1:7" x14ac:dyDescent="0.25">
      <c r="A1068">
        <v>268</v>
      </c>
      <c r="B1068" t="s">
        <v>210</v>
      </c>
      <c r="C1068" t="s">
        <v>1375</v>
      </c>
      <c r="D1068">
        <v>99</v>
      </c>
      <c r="E1068">
        <v>2637</v>
      </c>
      <c r="F1068">
        <f t="shared" si="16"/>
        <v>2</v>
      </c>
      <c r="G1068" t="str">
        <f>STANDINGS_SV[[#This Row],[League]]&amp;STANDINGS_SV[[#This Row],[Team]]</f>
        <v>$150 Draft Champions Feb 11 1:00 pm Lg.3679CC's Desperados</v>
      </c>
    </row>
    <row r="1069" spans="1:7" x14ac:dyDescent="0.25">
      <c r="A1069">
        <v>633</v>
      </c>
      <c r="B1069" t="s">
        <v>792</v>
      </c>
      <c r="C1069" t="s">
        <v>1375</v>
      </c>
      <c r="D1069">
        <v>84</v>
      </c>
      <c r="E1069">
        <v>2284</v>
      </c>
      <c r="F1069">
        <f t="shared" si="16"/>
        <v>3</v>
      </c>
      <c r="G1069" t="str">
        <f>STANDINGS_SV[[#This Row],[League]]&amp;STANDINGS_SV[[#This Row],[Team]]</f>
        <v>$150 Draft Champions Feb 11 1:00 pm Lg.3679Team Robish</v>
      </c>
    </row>
    <row r="1070" spans="1:7" x14ac:dyDescent="0.25">
      <c r="A1070">
        <v>639</v>
      </c>
      <c r="B1070" t="s">
        <v>1378</v>
      </c>
      <c r="C1070" t="s">
        <v>1375</v>
      </c>
      <c r="D1070">
        <v>84</v>
      </c>
      <c r="E1070">
        <v>2284</v>
      </c>
      <c r="F1070">
        <f t="shared" si="16"/>
        <v>4</v>
      </c>
      <c r="G1070" t="str">
        <f>STANDINGS_SV[[#This Row],[League]]&amp;STANDINGS_SV[[#This Row],[Team]]</f>
        <v>$150 Draft Champions Feb 11 1:00 pm Lg.3679The Incredibles ll</v>
      </c>
    </row>
    <row r="1071" spans="1:7" x14ac:dyDescent="0.25">
      <c r="A1071">
        <v>928</v>
      </c>
      <c r="B1071" t="s">
        <v>232</v>
      </c>
      <c r="C1071" t="s">
        <v>1375</v>
      </c>
      <c r="D1071">
        <v>76</v>
      </c>
      <c r="E1071">
        <v>1999</v>
      </c>
      <c r="F1071">
        <f t="shared" si="16"/>
        <v>5</v>
      </c>
      <c r="G1071" t="str">
        <f>STANDINGS_SV[[#This Row],[League]]&amp;STANDINGS_SV[[#This Row],[Team]]</f>
        <v>$150 Draft Champions Feb 11 1:00 pm Lg.3679Thing 6</v>
      </c>
    </row>
    <row r="1072" spans="1:7" x14ac:dyDescent="0.25">
      <c r="A1072">
        <v>1315</v>
      </c>
      <c r="B1072" t="s">
        <v>16</v>
      </c>
      <c r="C1072" t="s">
        <v>1375</v>
      </c>
      <c r="D1072">
        <v>64</v>
      </c>
      <c r="E1072">
        <v>1602</v>
      </c>
      <c r="F1072">
        <f t="shared" si="16"/>
        <v>6</v>
      </c>
      <c r="G1072" t="str">
        <f>STANDINGS_SV[[#This Row],[League]]&amp;STANDINGS_SV[[#This Row],[Team]]</f>
        <v>$150 Draft Champions Feb 11 1:00 pm Lg.3679Team Phan</v>
      </c>
    </row>
    <row r="1073" spans="1:7" x14ac:dyDescent="0.25">
      <c r="A1073">
        <v>1419</v>
      </c>
      <c r="B1073" t="s">
        <v>1376</v>
      </c>
      <c r="C1073" t="s">
        <v>1375</v>
      </c>
      <c r="D1073">
        <v>62</v>
      </c>
      <c r="E1073">
        <v>1513.5</v>
      </c>
      <c r="F1073">
        <f t="shared" si="16"/>
        <v>7</v>
      </c>
      <c r="G1073" t="str">
        <f>STANDINGS_SV[[#This Row],[League]]&amp;STANDINGS_SV[[#This Row],[Team]]</f>
        <v>$150 Draft Champions Feb 11 1:00 pm Lg.3679Whistler Hides $ From Sue</v>
      </c>
    </row>
    <row r="1074" spans="1:7" x14ac:dyDescent="0.25">
      <c r="A1074">
        <v>1486</v>
      </c>
      <c r="B1074" t="s">
        <v>1379</v>
      </c>
      <c r="C1074" t="s">
        <v>1375</v>
      </c>
      <c r="D1074">
        <v>60</v>
      </c>
      <c r="E1074">
        <v>1432</v>
      </c>
      <c r="F1074">
        <f t="shared" si="16"/>
        <v>8</v>
      </c>
      <c r="G1074" t="str">
        <f>STANDINGS_SV[[#This Row],[League]]&amp;STANDINGS_SV[[#This Row],[Team]]</f>
        <v>$150 Draft Champions Feb 11 1:00 pm Lg.3679Team Haberman</v>
      </c>
    </row>
    <row r="1075" spans="1:7" x14ac:dyDescent="0.25">
      <c r="A1075">
        <v>1607</v>
      </c>
      <c r="B1075" t="s">
        <v>1377</v>
      </c>
      <c r="C1075" t="s">
        <v>1375</v>
      </c>
      <c r="D1075">
        <v>56</v>
      </c>
      <c r="E1075">
        <v>1296.5</v>
      </c>
      <c r="F1075">
        <f t="shared" si="16"/>
        <v>9</v>
      </c>
      <c r="G1075" t="str">
        <f>STANDINGS_SV[[#This Row],[League]]&amp;STANDINGS_SV[[#This Row],[Team]]</f>
        <v>$150 Draft Champions Feb 11 1:00 pm Lg.3679Get The Bag</v>
      </c>
    </row>
    <row r="1076" spans="1:7" x14ac:dyDescent="0.25">
      <c r="A1076">
        <v>1609</v>
      </c>
      <c r="B1076" t="s">
        <v>1178</v>
      </c>
      <c r="C1076" t="s">
        <v>1375</v>
      </c>
      <c r="D1076">
        <v>56</v>
      </c>
      <c r="E1076">
        <v>1296.5</v>
      </c>
      <c r="F1076">
        <f t="shared" si="16"/>
        <v>10</v>
      </c>
      <c r="G1076" t="str">
        <f>STANDINGS_SV[[#This Row],[League]]&amp;STANDINGS_SV[[#This Row],[Team]]</f>
        <v>$150 Draft Champions Feb 11 1:00 pm Lg.3679Kramerica</v>
      </c>
    </row>
    <row r="1077" spans="1:7" x14ac:dyDescent="0.25">
      <c r="A1077">
        <v>1697</v>
      </c>
      <c r="B1077" t="s">
        <v>1374</v>
      </c>
      <c r="C1077" t="s">
        <v>1375</v>
      </c>
      <c r="D1077">
        <v>54</v>
      </c>
      <c r="E1077">
        <v>1226.5</v>
      </c>
      <c r="F1077">
        <f t="shared" si="16"/>
        <v>11</v>
      </c>
      <c r="G1077" t="str">
        <f>STANDINGS_SV[[#This Row],[League]]&amp;STANDINGS_SV[[#This Row],[Team]]</f>
        <v>$150 Draft Champions Feb 11 1:00 pm Lg.3679The Good, The Bad, and The Ugly</v>
      </c>
    </row>
    <row r="1078" spans="1:7" x14ac:dyDescent="0.25">
      <c r="A1078">
        <v>2117</v>
      </c>
      <c r="B1078" t="s">
        <v>1006</v>
      </c>
      <c r="C1078" t="s">
        <v>1375</v>
      </c>
      <c r="D1078">
        <v>42</v>
      </c>
      <c r="E1078">
        <v>801</v>
      </c>
      <c r="F1078">
        <f t="shared" si="16"/>
        <v>12</v>
      </c>
      <c r="G1078" t="str">
        <f>STANDINGS_SV[[#This Row],[League]]&amp;STANDINGS_SV[[#This Row],[Team]]</f>
        <v>$150 Draft Champions Feb 11 1:00 pm Lg.3679Team Lambach</v>
      </c>
    </row>
    <row r="1079" spans="1:7" x14ac:dyDescent="0.25">
      <c r="A1079">
        <v>2560</v>
      </c>
      <c r="B1079" t="s">
        <v>281</v>
      </c>
      <c r="C1079" t="s">
        <v>1375</v>
      </c>
      <c r="D1079">
        <v>26</v>
      </c>
      <c r="E1079">
        <v>354</v>
      </c>
      <c r="F1079">
        <f t="shared" si="16"/>
        <v>13</v>
      </c>
      <c r="G1079" t="str">
        <f>STANDINGS_SV[[#This Row],[League]]&amp;STANDINGS_SV[[#This Row],[Team]]</f>
        <v>$150 Draft Champions Feb 11 1:00 pm Lg.3679Scared Hitless</v>
      </c>
    </row>
    <row r="1080" spans="1:7" x14ac:dyDescent="0.25">
      <c r="A1080">
        <v>2843</v>
      </c>
      <c r="B1080" t="s">
        <v>315</v>
      </c>
      <c r="C1080" t="s">
        <v>1375</v>
      </c>
      <c r="D1080">
        <v>4</v>
      </c>
      <c r="E1080">
        <v>68</v>
      </c>
      <c r="F1080">
        <f t="shared" si="16"/>
        <v>14</v>
      </c>
      <c r="G1080" t="str">
        <f>STANDINGS_SV[[#This Row],[League]]&amp;STANDINGS_SV[[#This Row],[Team]]</f>
        <v>$150 Draft Champions Feb 11 1:00 pm Lg.3679More or Les</v>
      </c>
    </row>
    <row r="1081" spans="1:7" x14ac:dyDescent="0.25">
      <c r="A1081">
        <v>2861</v>
      </c>
      <c r="B1081" t="s">
        <v>1380</v>
      </c>
      <c r="C1081" t="s">
        <v>1375</v>
      </c>
      <c r="D1081">
        <v>2</v>
      </c>
      <c r="E1081">
        <v>45.5</v>
      </c>
      <c r="F1081">
        <f t="shared" si="16"/>
        <v>15</v>
      </c>
      <c r="G1081" t="str">
        <f>STANDINGS_SV[[#This Row],[League]]&amp;STANDINGS_SV[[#This Row],[Team]]</f>
        <v>$150 Draft Champions Feb 11 1:00 pm Lg.3679Croips Giants</v>
      </c>
    </row>
    <row r="1082" spans="1:7" x14ac:dyDescent="0.25">
      <c r="A1082">
        <v>12</v>
      </c>
      <c r="B1082" t="s">
        <v>1390</v>
      </c>
      <c r="C1082" t="s">
        <v>1382</v>
      </c>
      <c r="D1082">
        <v>134</v>
      </c>
      <c r="E1082">
        <v>2899.5</v>
      </c>
      <c r="F1082">
        <f t="shared" si="16"/>
        <v>1</v>
      </c>
      <c r="G1082" t="str">
        <f>STANDINGS_SV[[#This Row],[League]]&amp;STANDINGS_SV[[#This Row],[Team]]</f>
        <v>$150 Draft Champions Feb 11 1:00 pm Lg.3684Pyrolitic Decomposition 11</v>
      </c>
    </row>
    <row r="1083" spans="1:7" x14ac:dyDescent="0.25">
      <c r="A1083">
        <v>488</v>
      </c>
      <c r="B1083" t="s">
        <v>276</v>
      </c>
      <c r="C1083" t="s">
        <v>1382</v>
      </c>
      <c r="D1083">
        <v>89</v>
      </c>
      <c r="E1083">
        <v>2423.5</v>
      </c>
      <c r="F1083">
        <f t="shared" si="16"/>
        <v>2</v>
      </c>
      <c r="G1083" t="str">
        <f>STANDINGS_SV[[#This Row],[League]]&amp;STANDINGS_SV[[#This Row],[Team]]</f>
        <v>$150 Draft Champions Feb 11 1:00 pm Lg.3684Starfishmn 0211</v>
      </c>
    </row>
    <row r="1084" spans="1:7" x14ac:dyDescent="0.25">
      <c r="A1084">
        <v>600</v>
      </c>
      <c r="B1084" t="s">
        <v>1381</v>
      </c>
      <c r="C1084" t="s">
        <v>1382</v>
      </c>
      <c r="D1084">
        <v>85</v>
      </c>
      <c r="E1084">
        <v>2319.5</v>
      </c>
      <c r="F1084">
        <f t="shared" si="16"/>
        <v>3</v>
      </c>
      <c r="G1084" t="str">
        <f>STANDINGS_SV[[#This Row],[League]]&amp;STANDINGS_SV[[#This Row],[Team]]</f>
        <v>$150 Draft Champions Feb 11 1:00 pm Lg.3684Suicide Squeeze</v>
      </c>
    </row>
    <row r="1085" spans="1:7" x14ac:dyDescent="0.25">
      <c r="A1085">
        <v>988</v>
      </c>
      <c r="B1085" t="s">
        <v>1388</v>
      </c>
      <c r="C1085" t="s">
        <v>1382</v>
      </c>
      <c r="D1085">
        <v>73</v>
      </c>
      <c r="E1085">
        <v>1910.5</v>
      </c>
      <c r="F1085">
        <f t="shared" si="16"/>
        <v>4</v>
      </c>
      <c r="G1085" t="str">
        <f>STANDINGS_SV[[#This Row],[League]]&amp;STANDINGS_SV[[#This Row],[Team]]</f>
        <v>$150 Draft Champions Feb 11 1:00 pm Lg.3684DoubleEagles</v>
      </c>
    </row>
    <row r="1086" spans="1:7" x14ac:dyDescent="0.25">
      <c r="A1086">
        <v>1194</v>
      </c>
      <c r="B1086" t="s">
        <v>141</v>
      </c>
      <c r="C1086" t="s">
        <v>1382</v>
      </c>
      <c r="D1086">
        <v>67</v>
      </c>
      <c r="E1086">
        <v>1716.5</v>
      </c>
      <c r="F1086">
        <f t="shared" si="16"/>
        <v>5</v>
      </c>
      <c r="G1086" t="str">
        <f>STANDINGS_SV[[#This Row],[League]]&amp;STANDINGS_SV[[#This Row],[Team]]</f>
        <v>$150 Draft Champions Feb 11 1:00 pm Lg.3684SNK Crushers</v>
      </c>
    </row>
    <row r="1087" spans="1:7" x14ac:dyDescent="0.25">
      <c r="A1087">
        <v>1468</v>
      </c>
      <c r="B1087" t="s">
        <v>191</v>
      </c>
      <c r="C1087" t="s">
        <v>1382</v>
      </c>
      <c r="D1087">
        <v>60</v>
      </c>
      <c r="E1087">
        <v>1432</v>
      </c>
      <c r="F1087">
        <f t="shared" si="16"/>
        <v>6</v>
      </c>
      <c r="G1087" t="str">
        <f>STANDINGS_SV[[#This Row],[League]]&amp;STANDINGS_SV[[#This Row],[Team]]</f>
        <v>$150 Draft Champions Feb 11 1:00 pm Lg.3684Chico's Bail Bonds</v>
      </c>
    </row>
    <row r="1088" spans="1:7" x14ac:dyDescent="0.25">
      <c r="A1088">
        <v>1483</v>
      </c>
      <c r="B1088" t="s">
        <v>1389</v>
      </c>
      <c r="C1088" t="s">
        <v>1382</v>
      </c>
      <c r="D1088">
        <v>60</v>
      </c>
      <c r="E1088">
        <v>1432</v>
      </c>
      <c r="F1088">
        <f t="shared" si="16"/>
        <v>7</v>
      </c>
      <c r="G1088" t="str">
        <f>STANDINGS_SV[[#This Row],[League]]&amp;STANDINGS_SV[[#This Row],[Team]]</f>
        <v>$150 Draft Champions Feb 11 1:00 pm Lg.3684Some People Have Real Problems</v>
      </c>
    </row>
    <row r="1089" spans="1:7" x14ac:dyDescent="0.25">
      <c r="A1089">
        <v>1522</v>
      </c>
      <c r="B1089" t="s">
        <v>1384</v>
      </c>
      <c r="C1089" t="s">
        <v>1382</v>
      </c>
      <c r="D1089">
        <v>59</v>
      </c>
      <c r="E1089">
        <v>1398</v>
      </c>
      <c r="F1089">
        <f t="shared" si="16"/>
        <v>8</v>
      </c>
      <c r="G1089" t="str">
        <f>STANDINGS_SV[[#This Row],[League]]&amp;STANDINGS_SV[[#This Row],[Team]]</f>
        <v>$150 Draft Champions Feb 11 1:00 pm Lg.3684Team Poulin</v>
      </c>
    </row>
    <row r="1090" spans="1:7" x14ac:dyDescent="0.25">
      <c r="A1090">
        <v>1638</v>
      </c>
      <c r="B1090" t="s">
        <v>1383</v>
      </c>
      <c r="C1090" t="s">
        <v>1382</v>
      </c>
      <c r="D1090">
        <v>55</v>
      </c>
      <c r="E1090">
        <v>1265</v>
      </c>
      <c r="F1090">
        <f t="shared" si="16"/>
        <v>9</v>
      </c>
      <c r="G1090" t="str">
        <f>STANDINGS_SV[[#This Row],[League]]&amp;STANDINGS_SV[[#This Row],[Team]]</f>
        <v>$150 Draft Champions Feb 11 1:00 pm Lg.3684Kiss My El Chapo 2</v>
      </c>
    </row>
    <row r="1091" spans="1:7" x14ac:dyDescent="0.25">
      <c r="A1091">
        <v>1969</v>
      </c>
      <c r="B1091" t="s">
        <v>1391</v>
      </c>
      <c r="C1091" t="s">
        <v>1382</v>
      </c>
      <c r="D1091">
        <v>46</v>
      </c>
      <c r="E1091">
        <v>937</v>
      </c>
      <c r="F1091">
        <f t="shared" ref="F1091:F1154" si="17">IF(C1091=C1090,F1090+1,1)</f>
        <v>10</v>
      </c>
      <c r="G1091" t="str">
        <f>STANDINGS_SV[[#This Row],[League]]&amp;STANDINGS_SV[[#This Row],[Team]]</f>
        <v>$150 Draft Champions Feb 11 1:00 pm Lg.3684Hurry Pick Faster!!</v>
      </c>
    </row>
    <row r="1092" spans="1:7" x14ac:dyDescent="0.25">
      <c r="A1092">
        <v>2141</v>
      </c>
      <c r="B1092" t="s">
        <v>1387</v>
      </c>
      <c r="C1092" t="s">
        <v>1382</v>
      </c>
      <c r="D1092">
        <v>41</v>
      </c>
      <c r="E1092">
        <v>772.5</v>
      </c>
      <c r="F1092">
        <f t="shared" si="17"/>
        <v>11</v>
      </c>
      <c r="G1092" t="str">
        <f>STANDINGS_SV[[#This Row],[League]]&amp;STANDINGS_SV[[#This Row],[Team]]</f>
        <v>$150 Draft Champions Feb 11 1:00 pm Lg.3684Rainmakers XXI</v>
      </c>
    </row>
    <row r="1093" spans="1:7" x14ac:dyDescent="0.25">
      <c r="A1093">
        <v>2374</v>
      </c>
      <c r="B1093" t="s">
        <v>98</v>
      </c>
      <c r="C1093" t="s">
        <v>1382</v>
      </c>
      <c r="D1093">
        <v>33</v>
      </c>
      <c r="E1093">
        <v>548</v>
      </c>
      <c r="F1093">
        <f t="shared" si="17"/>
        <v>12</v>
      </c>
      <c r="G1093" t="str">
        <f>STANDINGS_SV[[#This Row],[League]]&amp;STANDINGS_SV[[#This Row],[Team]]</f>
        <v>$150 Draft Champions Feb 11 1:00 pm Lg.3684Team Ward</v>
      </c>
    </row>
    <row r="1094" spans="1:7" x14ac:dyDescent="0.25">
      <c r="A1094">
        <v>2395</v>
      </c>
      <c r="B1094" t="s">
        <v>1386</v>
      </c>
      <c r="C1094" t="s">
        <v>1382</v>
      </c>
      <c r="D1094">
        <v>32</v>
      </c>
      <c r="E1094">
        <v>516</v>
      </c>
      <c r="F1094">
        <f t="shared" si="17"/>
        <v>13</v>
      </c>
      <c r="G1094" t="str">
        <f>STANDINGS_SV[[#This Row],[League]]&amp;STANDINGS_SV[[#This Row],[Team]]</f>
        <v>$150 Draft Champions Feb 11 1:00 pm Lg.3684Reverse Cowgill 0211</v>
      </c>
    </row>
    <row r="1095" spans="1:7" x14ac:dyDescent="0.25">
      <c r="A1095">
        <v>2405</v>
      </c>
      <c r="B1095" t="s">
        <v>104</v>
      </c>
      <c r="C1095" t="s">
        <v>1382</v>
      </c>
      <c r="D1095">
        <v>32</v>
      </c>
      <c r="E1095">
        <v>516</v>
      </c>
      <c r="F1095">
        <f t="shared" si="17"/>
        <v>14</v>
      </c>
      <c r="G1095" t="str">
        <f>STANDINGS_SV[[#This Row],[League]]&amp;STANDINGS_SV[[#This Row],[Team]]</f>
        <v>$150 Draft Champions Feb 11 1:00 pm Lg.3684Team Pawlowski</v>
      </c>
    </row>
    <row r="1096" spans="1:7" x14ac:dyDescent="0.25">
      <c r="A1096">
        <v>2520</v>
      </c>
      <c r="B1096" t="s">
        <v>1385</v>
      </c>
      <c r="C1096" t="s">
        <v>1382</v>
      </c>
      <c r="D1096">
        <v>28</v>
      </c>
      <c r="E1096">
        <v>395</v>
      </c>
      <c r="F1096">
        <f t="shared" si="17"/>
        <v>15</v>
      </c>
      <c r="G1096" t="str">
        <f>STANDINGS_SV[[#This Row],[League]]&amp;STANDINGS_SV[[#This Row],[Team]]</f>
        <v>$150 Draft Champions Feb 11 1:00 pm Lg.3684Stack Attack</v>
      </c>
    </row>
    <row r="1097" spans="1:7" x14ac:dyDescent="0.25">
      <c r="A1097">
        <v>265</v>
      </c>
      <c r="B1097" t="s">
        <v>150</v>
      </c>
      <c r="C1097" t="s">
        <v>1392</v>
      </c>
      <c r="D1097">
        <v>99</v>
      </c>
      <c r="E1097">
        <v>2637</v>
      </c>
      <c r="F1097">
        <f t="shared" si="17"/>
        <v>1</v>
      </c>
      <c r="G1097" t="str">
        <f>STANDINGS_SV[[#This Row],[League]]&amp;STANDINGS_SV[[#This Row],[Team]]</f>
        <v>$150 Draft Champions Feb 12 1:00 pm Lg.3685Amazins</v>
      </c>
    </row>
    <row r="1098" spans="1:7" x14ac:dyDescent="0.25">
      <c r="A1098">
        <v>586</v>
      </c>
      <c r="B1098" t="s">
        <v>331</v>
      </c>
      <c r="C1098" t="s">
        <v>1392</v>
      </c>
      <c r="D1098">
        <v>85</v>
      </c>
      <c r="E1098">
        <v>2319.5</v>
      </c>
      <c r="F1098">
        <f t="shared" si="17"/>
        <v>2</v>
      </c>
      <c r="G1098" t="str">
        <f>STANDINGS_SV[[#This Row],[League]]&amp;STANDINGS_SV[[#This Row],[Team]]</f>
        <v>$150 Draft Champions Feb 12 1:00 pm Lg.3685Golden Sombreros</v>
      </c>
    </row>
    <row r="1099" spans="1:7" x14ac:dyDescent="0.25">
      <c r="A1099">
        <v>659</v>
      </c>
      <c r="B1099" t="s">
        <v>261</v>
      </c>
      <c r="C1099" t="s">
        <v>1392</v>
      </c>
      <c r="D1099">
        <v>83</v>
      </c>
      <c r="E1099">
        <v>2248</v>
      </c>
      <c r="F1099">
        <f t="shared" si="17"/>
        <v>3</v>
      </c>
      <c r="G1099" t="str">
        <f>STANDINGS_SV[[#This Row],[League]]&amp;STANDINGS_SV[[#This Row],[Team]]</f>
        <v>$150 Draft Champions Feb 12 1:00 pm Lg.3685Nuisance</v>
      </c>
    </row>
    <row r="1100" spans="1:7" x14ac:dyDescent="0.25">
      <c r="A1100">
        <v>842</v>
      </c>
      <c r="B1100" t="s">
        <v>1394</v>
      </c>
      <c r="C1100" t="s">
        <v>1392</v>
      </c>
      <c r="D1100">
        <v>78</v>
      </c>
      <c r="E1100">
        <v>2067.5</v>
      </c>
      <c r="F1100">
        <f t="shared" si="17"/>
        <v>4</v>
      </c>
      <c r="G1100" t="str">
        <f>STANDINGS_SV[[#This Row],[League]]&amp;STANDINGS_SV[[#This Row],[Team]]</f>
        <v>$150 Draft Champions Feb 12 1:00 pm Lg.3685O Town DC 2</v>
      </c>
    </row>
    <row r="1101" spans="1:7" x14ac:dyDescent="0.25">
      <c r="A1101">
        <v>1008</v>
      </c>
      <c r="B1101" t="s">
        <v>286</v>
      </c>
      <c r="C1101" t="s">
        <v>1392</v>
      </c>
      <c r="D1101">
        <v>73</v>
      </c>
      <c r="E1101">
        <v>1910.5</v>
      </c>
      <c r="F1101">
        <f t="shared" si="17"/>
        <v>5</v>
      </c>
      <c r="G1101" t="str">
        <f>STANDINGS_SV[[#This Row],[League]]&amp;STANDINGS_SV[[#This Row],[Team]]</f>
        <v>$150 Draft Champions Feb 12 1:00 pm Lg.3685Team Williams</v>
      </c>
    </row>
    <row r="1102" spans="1:7" x14ac:dyDescent="0.25">
      <c r="A1102">
        <v>1234</v>
      </c>
      <c r="B1102" t="s">
        <v>128</v>
      </c>
      <c r="C1102" t="s">
        <v>1392</v>
      </c>
      <c r="D1102">
        <v>66</v>
      </c>
      <c r="E1102">
        <v>1682.5</v>
      </c>
      <c r="F1102">
        <f t="shared" si="17"/>
        <v>6</v>
      </c>
      <c r="G1102" t="str">
        <f>STANDINGS_SV[[#This Row],[League]]&amp;STANDINGS_SV[[#This Row],[Team]]</f>
        <v>$150 Draft Champions Feb 12 1:00 pm Lg.3685Team Boelkens</v>
      </c>
    </row>
    <row r="1103" spans="1:7" x14ac:dyDescent="0.25">
      <c r="A1103">
        <v>1346</v>
      </c>
      <c r="B1103" t="s">
        <v>1393</v>
      </c>
      <c r="C1103" t="s">
        <v>1392</v>
      </c>
      <c r="D1103">
        <v>63</v>
      </c>
      <c r="E1103">
        <v>1559</v>
      </c>
      <c r="F1103">
        <f t="shared" si="17"/>
        <v>7</v>
      </c>
      <c r="G1103" t="str">
        <f>STANDINGS_SV[[#This Row],[League]]&amp;STANDINGS_SV[[#This Row],[Team]]</f>
        <v>$150 Draft Champions Feb 12 1:00 pm Lg.3685J-Roc's CarWash</v>
      </c>
    </row>
    <row r="1104" spans="1:7" x14ac:dyDescent="0.25">
      <c r="A1104">
        <v>1741</v>
      </c>
      <c r="B1104" t="s">
        <v>470</v>
      </c>
      <c r="C1104" t="s">
        <v>1392</v>
      </c>
      <c r="D1104">
        <v>52</v>
      </c>
      <c r="E1104">
        <v>1154</v>
      </c>
      <c r="F1104">
        <f t="shared" si="17"/>
        <v>8</v>
      </c>
      <c r="G1104" t="str">
        <f>STANDINGS_SV[[#This Row],[League]]&amp;STANDINGS_SV[[#This Row],[Team]]</f>
        <v>$150 Draft Champions Feb 12 1:00 pm Lg.3685Brickdust</v>
      </c>
    </row>
    <row r="1105" spans="1:7" x14ac:dyDescent="0.25">
      <c r="A1105">
        <v>1849</v>
      </c>
      <c r="B1105" t="s">
        <v>1397</v>
      </c>
      <c r="C1105" t="s">
        <v>1392</v>
      </c>
      <c r="D1105">
        <v>49</v>
      </c>
      <c r="E1105">
        <v>1047</v>
      </c>
      <c r="F1105">
        <f t="shared" si="17"/>
        <v>9</v>
      </c>
      <c r="G1105" t="str">
        <f>STANDINGS_SV[[#This Row],[League]]&amp;STANDINGS_SV[[#This Row],[Team]]</f>
        <v>$150 Draft Champions Feb 12 1:00 pm Lg.3685El Scorchos</v>
      </c>
    </row>
    <row r="1106" spans="1:7" x14ac:dyDescent="0.25">
      <c r="A1106">
        <v>1909</v>
      </c>
      <c r="B1106" t="s">
        <v>427</v>
      </c>
      <c r="C1106" t="s">
        <v>1392</v>
      </c>
      <c r="D1106">
        <v>48</v>
      </c>
      <c r="E1106">
        <v>1008.5</v>
      </c>
      <c r="F1106">
        <f t="shared" si="17"/>
        <v>10</v>
      </c>
      <c r="G1106" t="str">
        <f>STANDINGS_SV[[#This Row],[League]]&amp;STANDINGS_SV[[#This Row],[Team]]</f>
        <v>$150 Draft Champions Feb 12 1:00 pm Lg.3685RotoGut DC II</v>
      </c>
    </row>
    <row r="1107" spans="1:7" x14ac:dyDescent="0.25">
      <c r="A1107">
        <v>2045</v>
      </c>
      <c r="B1107" t="s">
        <v>104</v>
      </c>
      <c r="C1107" t="s">
        <v>1392</v>
      </c>
      <c r="D1107">
        <v>44</v>
      </c>
      <c r="E1107">
        <v>879</v>
      </c>
      <c r="F1107">
        <f t="shared" si="17"/>
        <v>11</v>
      </c>
      <c r="G1107" t="str">
        <f>STANDINGS_SV[[#This Row],[League]]&amp;STANDINGS_SV[[#This Row],[Team]]</f>
        <v>$150 Draft Champions Feb 12 1:00 pm Lg.3685Team Pawlowski</v>
      </c>
    </row>
    <row r="1108" spans="1:7" x14ac:dyDescent="0.25">
      <c r="A1108">
        <v>2068</v>
      </c>
      <c r="B1108" t="s">
        <v>1395</v>
      </c>
      <c r="C1108" t="s">
        <v>1392</v>
      </c>
      <c r="D1108">
        <v>43</v>
      </c>
      <c r="E1108">
        <v>836</v>
      </c>
      <c r="F1108">
        <f t="shared" si="17"/>
        <v>12</v>
      </c>
      <c r="G1108" t="str">
        <f>STANDINGS_SV[[#This Row],[League]]&amp;STANDINGS_SV[[#This Row],[Team]]</f>
        <v>$150 Draft Champions Feb 12 1:00 pm Lg.3685Guiness Stout</v>
      </c>
    </row>
    <row r="1109" spans="1:7" x14ac:dyDescent="0.25">
      <c r="A1109">
        <v>2103</v>
      </c>
      <c r="B1109" t="s">
        <v>1396</v>
      </c>
      <c r="C1109" t="s">
        <v>1392</v>
      </c>
      <c r="D1109">
        <v>42</v>
      </c>
      <c r="E1109">
        <v>801</v>
      </c>
      <c r="F1109">
        <f t="shared" si="17"/>
        <v>13</v>
      </c>
      <c r="G1109" t="str">
        <f>STANDINGS_SV[[#This Row],[League]]&amp;STANDINGS_SV[[#This Row],[Team]]</f>
        <v>$150 Draft Champions Feb 12 1:00 pm Lg.3685Bottom Feeders</v>
      </c>
    </row>
    <row r="1110" spans="1:7" x14ac:dyDescent="0.25">
      <c r="A1110">
        <v>2119</v>
      </c>
      <c r="B1110" t="s">
        <v>25</v>
      </c>
      <c r="C1110" t="s">
        <v>1392</v>
      </c>
      <c r="D1110">
        <v>42</v>
      </c>
      <c r="E1110">
        <v>801</v>
      </c>
      <c r="F1110">
        <f t="shared" si="17"/>
        <v>14</v>
      </c>
      <c r="G1110" t="str">
        <f>STANDINGS_SV[[#This Row],[League]]&amp;STANDINGS_SV[[#This Row],[Team]]</f>
        <v>$150 Draft Champions Feb 12 1:00 pm Lg.3685billyhaze</v>
      </c>
    </row>
    <row r="1111" spans="1:7" x14ac:dyDescent="0.25">
      <c r="A1111">
        <v>2380</v>
      </c>
      <c r="B1111" t="s">
        <v>203</v>
      </c>
      <c r="C1111" t="s">
        <v>1392</v>
      </c>
      <c r="D1111">
        <v>32</v>
      </c>
      <c r="E1111">
        <v>516</v>
      </c>
      <c r="F1111">
        <f t="shared" si="17"/>
        <v>15</v>
      </c>
      <c r="G1111" t="str">
        <f>STANDINGS_SV[[#This Row],[League]]&amp;STANDINGS_SV[[#This Row],[Team]]</f>
        <v>$150 Draft Champions Feb 12 1:00 pm Lg.3685Corleone 4</v>
      </c>
    </row>
    <row r="1112" spans="1:7" x14ac:dyDescent="0.25">
      <c r="A1112">
        <v>96</v>
      </c>
      <c r="B1112" t="s">
        <v>1405</v>
      </c>
      <c r="C1112" t="s">
        <v>1399</v>
      </c>
      <c r="D1112">
        <v>113</v>
      </c>
      <c r="E1112">
        <v>2814</v>
      </c>
      <c r="F1112">
        <f t="shared" si="17"/>
        <v>1</v>
      </c>
      <c r="G1112" t="str">
        <f>STANDINGS_SV[[#This Row],[League]]&amp;STANDINGS_SV[[#This Row],[Team]]</f>
        <v>$150 Draft Champions Feb 12 1:00 pm Lg.3688Peculiar People</v>
      </c>
    </row>
    <row r="1113" spans="1:7" x14ac:dyDescent="0.25">
      <c r="A1113">
        <v>148</v>
      </c>
      <c r="B1113" t="s">
        <v>1402</v>
      </c>
      <c r="C1113" t="s">
        <v>1399</v>
      </c>
      <c r="D1113">
        <v>107</v>
      </c>
      <c r="E1113">
        <v>2761.5</v>
      </c>
      <c r="F1113">
        <f t="shared" si="17"/>
        <v>2</v>
      </c>
      <c r="G1113" t="str">
        <f>STANDINGS_SV[[#This Row],[League]]&amp;STANDINGS_SV[[#This Row],[Team]]</f>
        <v>$150 Draft Champions Feb 12 1:00 pm Lg.3688ROYAL BLUE</v>
      </c>
    </row>
    <row r="1114" spans="1:7" x14ac:dyDescent="0.25">
      <c r="A1114">
        <v>761</v>
      </c>
      <c r="B1114" t="s">
        <v>1407</v>
      </c>
      <c r="C1114" t="s">
        <v>1399</v>
      </c>
      <c r="D1114">
        <v>80</v>
      </c>
      <c r="E1114">
        <v>2144</v>
      </c>
      <c r="F1114">
        <f t="shared" si="17"/>
        <v>3</v>
      </c>
      <c r="G1114" t="str">
        <f>STANDINGS_SV[[#This Row],[League]]&amp;STANDINGS_SV[[#This Row],[Team]]</f>
        <v>$150 Draft Champions Feb 12 1:00 pm Lg.3688Just Pick!!!</v>
      </c>
    </row>
    <row r="1115" spans="1:7" x14ac:dyDescent="0.25">
      <c r="A1115">
        <v>888</v>
      </c>
      <c r="B1115" t="s">
        <v>412</v>
      </c>
      <c r="C1115" t="s">
        <v>1399</v>
      </c>
      <c r="D1115">
        <v>77</v>
      </c>
      <c r="E1115">
        <v>2032.5</v>
      </c>
      <c r="F1115">
        <f t="shared" si="17"/>
        <v>4</v>
      </c>
      <c r="G1115" t="str">
        <f>STANDINGS_SV[[#This Row],[League]]&amp;STANDINGS_SV[[#This Row],[Team]]</f>
        <v>$150 Draft Champions Feb 12 1:00 pm Lg.3688Team Koerner</v>
      </c>
    </row>
    <row r="1116" spans="1:7" x14ac:dyDescent="0.25">
      <c r="A1116">
        <v>1023</v>
      </c>
      <c r="B1116" t="s">
        <v>381</v>
      </c>
      <c r="C1116" t="s">
        <v>1399</v>
      </c>
      <c r="D1116">
        <v>72</v>
      </c>
      <c r="E1116">
        <v>1879</v>
      </c>
      <c r="F1116">
        <f t="shared" si="17"/>
        <v>5</v>
      </c>
      <c r="G1116" t="str">
        <f>STANDINGS_SV[[#This Row],[League]]&amp;STANDINGS_SV[[#This Row],[Team]]</f>
        <v>$150 Draft Champions Feb 12 1:00 pm Lg.3688Calgary Cannons v2</v>
      </c>
    </row>
    <row r="1117" spans="1:7" x14ac:dyDescent="0.25">
      <c r="A1117">
        <v>1061</v>
      </c>
      <c r="B1117" t="s">
        <v>1406</v>
      </c>
      <c r="C1117" t="s">
        <v>1399</v>
      </c>
      <c r="D1117">
        <v>71</v>
      </c>
      <c r="E1117">
        <v>1846.5</v>
      </c>
      <c r="F1117">
        <f t="shared" si="17"/>
        <v>6</v>
      </c>
      <c r="G1117" t="str">
        <f>STANDINGS_SV[[#This Row],[League]]&amp;STANDINGS_SV[[#This Row],[Team]]</f>
        <v>$150 Draft Champions Feb 12 1:00 pm Lg.3688OKMOTS 1</v>
      </c>
    </row>
    <row r="1118" spans="1:7" x14ac:dyDescent="0.25">
      <c r="A1118">
        <v>1686</v>
      </c>
      <c r="B1118" t="s">
        <v>1400</v>
      </c>
      <c r="C1118" t="s">
        <v>1399</v>
      </c>
      <c r="D1118">
        <v>54</v>
      </c>
      <c r="E1118">
        <v>1226.5</v>
      </c>
      <c r="F1118">
        <f t="shared" si="17"/>
        <v>7</v>
      </c>
      <c r="G1118" t="str">
        <f>STANDINGS_SV[[#This Row],[League]]&amp;STANDINGS_SV[[#This Row],[Team]]</f>
        <v>$150 Draft Champions Feb 12 1:00 pm Lg.3688Maddon Gnomes 3</v>
      </c>
    </row>
    <row r="1119" spans="1:7" x14ac:dyDescent="0.25">
      <c r="A1119">
        <v>1812</v>
      </c>
      <c r="B1119" t="s">
        <v>1398</v>
      </c>
      <c r="C1119" t="s">
        <v>1399</v>
      </c>
      <c r="D1119">
        <v>51</v>
      </c>
      <c r="E1119">
        <v>1117</v>
      </c>
      <c r="F1119">
        <f t="shared" si="17"/>
        <v>8</v>
      </c>
      <c r="G1119" t="str">
        <f>STANDINGS_SV[[#This Row],[League]]&amp;STANDINGS_SV[[#This Row],[Team]]</f>
        <v>$150 Draft Champions Feb 12 1:00 pm Lg.3688the Bunt Sharts!</v>
      </c>
    </row>
    <row r="1120" spans="1:7" x14ac:dyDescent="0.25">
      <c r="A1120">
        <v>1868</v>
      </c>
      <c r="B1120" t="s">
        <v>278</v>
      </c>
      <c r="C1120" t="s">
        <v>1399</v>
      </c>
      <c r="D1120">
        <v>49</v>
      </c>
      <c r="E1120">
        <v>1047</v>
      </c>
      <c r="F1120">
        <f t="shared" si="17"/>
        <v>9</v>
      </c>
      <c r="G1120" t="str">
        <f>STANDINGS_SV[[#This Row],[League]]&amp;STANDINGS_SV[[#This Row],[Team]]</f>
        <v>$150 Draft Champions Feb 12 1:00 pm Lg.3688Team Gibbons</v>
      </c>
    </row>
    <row r="1121" spans="1:7" x14ac:dyDescent="0.25">
      <c r="A1121">
        <v>1877</v>
      </c>
      <c r="B1121" t="s">
        <v>1404</v>
      </c>
      <c r="C1121" t="s">
        <v>1399</v>
      </c>
      <c r="D1121">
        <v>49</v>
      </c>
      <c r="E1121">
        <v>1047</v>
      </c>
      <c r="F1121">
        <f t="shared" si="17"/>
        <v>10</v>
      </c>
      <c r="G1121" t="str">
        <f>STANDINGS_SV[[#This Row],[League]]&amp;STANDINGS_SV[[#This Row],[Team]]</f>
        <v>$150 Draft Champions Feb 12 1:00 pm Lg.3688Team passalacqua</v>
      </c>
    </row>
    <row r="1122" spans="1:7" x14ac:dyDescent="0.25">
      <c r="A1122">
        <v>2007</v>
      </c>
      <c r="B1122" t="s">
        <v>1408</v>
      </c>
      <c r="C1122" t="s">
        <v>1399</v>
      </c>
      <c r="D1122">
        <v>45</v>
      </c>
      <c r="E1122">
        <v>910.5</v>
      </c>
      <c r="F1122">
        <f t="shared" si="17"/>
        <v>11</v>
      </c>
      <c r="G1122" t="str">
        <f>STANDINGS_SV[[#This Row],[League]]&amp;STANDINGS_SV[[#This Row],[Team]]</f>
        <v>$150 Draft Champions Feb 12 1:00 pm Lg.3688Team Rockwell</v>
      </c>
    </row>
    <row r="1123" spans="1:7" x14ac:dyDescent="0.25">
      <c r="A1123">
        <v>2175</v>
      </c>
      <c r="B1123" t="s">
        <v>1401</v>
      </c>
      <c r="C1123" t="s">
        <v>1399</v>
      </c>
      <c r="D1123">
        <v>40</v>
      </c>
      <c r="E1123">
        <v>738</v>
      </c>
      <c r="F1123">
        <f t="shared" si="17"/>
        <v>12</v>
      </c>
      <c r="G1123" t="str">
        <f>STANDINGS_SV[[#This Row],[League]]&amp;STANDINGS_SV[[#This Row],[Team]]</f>
        <v>$150 Draft Champions Feb 12 1:00 pm Lg.3688Papi for President</v>
      </c>
    </row>
    <row r="1124" spans="1:7" x14ac:dyDescent="0.25">
      <c r="A1124">
        <v>2209</v>
      </c>
      <c r="B1124" t="s">
        <v>314</v>
      </c>
      <c r="C1124" t="s">
        <v>1399</v>
      </c>
      <c r="D1124">
        <v>39</v>
      </c>
      <c r="E1124">
        <v>708</v>
      </c>
      <c r="F1124">
        <f t="shared" si="17"/>
        <v>13</v>
      </c>
      <c r="G1124" t="str">
        <f>STANDINGS_SV[[#This Row],[League]]&amp;STANDINGS_SV[[#This Row],[Team]]</f>
        <v>$150 Draft Champions Feb 12 1:00 pm Lg.3688Team Baseball</v>
      </c>
    </row>
    <row r="1125" spans="1:7" x14ac:dyDescent="0.25">
      <c r="A1125">
        <v>2417</v>
      </c>
      <c r="B1125" t="s">
        <v>365</v>
      </c>
      <c r="C1125" t="s">
        <v>1399</v>
      </c>
      <c r="D1125">
        <v>31</v>
      </c>
      <c r="E1125">
        <v>474.5</v>
      </c>
      <c r="F1125">
        <f t="shared" si="17"/>
        <v>14</v>
      </c>
      <c r="G1125" t="str">
        <f>STANDINGS_SV[[#This Row],[League]]&amp;STANDINGS_SV[[#This Row],[Team]]</f>
        <v>$150 Draft Champions Feb 12 1:00 pm Lg.3688BALCO: HENNESSY &amp; PEDS 2</v>
      </c>
    </row>
    <row r="1126" spans="1:7" x14ac:dyDescent="0.25">
      <c r="A1126">
        <v>2589</v>
      </c>
      <c r="B1126" t="s">
        <v>1403</v>
      </c>
      <c r="C1126" t="s">
        <v>1399</v>
      </c>
      <c r="D1126">
        <v>24</v>
      </c>
      <c r="E1126">
        <v>317</v>
      </c>
      <c r="F1126">
        <f t="shared" si="17"/>
        <v>15</v>
      </c>
      <c r="G1126" t="str">
        <f>STANDINGS_SV[[#This Row],[League]]&amp;STANDINGS_SV[[#This Row],[Team]]</f>
        <v>$150 Draft Champions Feb 12 1:00 pm Lg.3688Da Bums</v>
      </c>
    </row>
    <row r="1127" spans="1:7" x14ac:dyDescent="0.25">
      <c r="A1127">
        <v>120</v>
      </c>
      <c r="B1127" t="s">
        <v>534</v>
      </c>
      <c r="C1127" t="s">
        <v>1409</v>
      </c>
      <c r="D1127">
        <v>110</v>
      </c>
      <c r="E1127">
        <v>2789.5</v>
      </c>
      <c r="F1127">
        <f t="shared" si="17"/>
        <v>1</v>
      </c>
      <c r="G1127" t="str">
        <f>STANDINGS_SV[[#This Row],[League]]&amp;STANDINGS_SV[[#This Row],[Team]]</f>
        <v>$150 Draft Champions Feb 13 1:00 pm Lg.3689Light Tower Power</v>
      </c>
    </row>
    <row r="1128" spans="1:7" x14ac:dyDescent="0.25">
      <c r="A1128">
        <v>372</v>
      </c>
      <c r="B1128" t="s">
        <v>1417</v>
      </c>
      <c r="C1128" t="s">
        <v>1409</v>
      </c>
      <c r="D1128">
        <v>94</v>
      </c>
      <c r="E1128">
        <v>2537.5</v>
      </c>
      <c r="F1128">
        <f t="shared" si="17"/>
        <v>2</v>
      </c>
      <c r="G1128" t="str">
        <f>STANDINGS_SV[[#This Row],[League]]&amp;STANDINGS_SV[[#This Row],[Team]]</f>
        <v>$150 Draft Champions Feb 13 1:00 pm Lg.3689Harmon Clayton Killebrew</v>
      </c>
    </row>
    <row r="1129" spans="1:7" x14ac:dyDescent="0.25">
      <c r="A1129">
        <v>508</v>
      </c>
      <c r="B1129" t="s">
        <v>1415</v>
      </c>
      <c r="C1129" t="s">
        <v>1409</v>
      </c>
      <c r="D1129">
        <v>88</v>
      </c>
      <c r="E1129">
        <v>2396</v>
      </c>
      <c r="F1129">
        <f t="shared" si="17"/>
        <v>3</v>
      </c>
      <c r="G1129" t="str">
        <f>STANDINGS_SV[[#This Row],[League]]&amp;STANDINGS_SV[[#This Row],[Team]]</f>
        <v>$150 Draft Champions Feb 13 1:00 pm Lg.3689Buddy Guy</v>
      </c>
    </row>
    <row r="1130" spans="1:7" x14ac:dyDescent="0.25">
      <c r="A1130">
        <v>550</v>
      </c>
      <c r="B1130" t="s">
        <v>1411</v>
      </c>
      <c r="C1130" t="s">
        <v>1409</v>
      </c>
      <c r="D1130">
        <v>86</v>
      </c>
      <c r="E1130">
        <v>2349</v>
      </c>
      <c r="F1130">
        <f t="shared" si="17"/>
        <v>4</v>
      </c>
      <c r="G1130" t="str">
        <f>STANDINGS_SV[[#This Row],[League]]&amp;STANDINGS_SV[[#This Row],[Team]]</f>
        <v>$150 Draft Champions Feb 13 1:00 pm Lg.36890.9 Bar</v>
      </c>
    </row>
    <row r="1131" spans="1:7" x14ac:dyDescent="0.25">
      <c r="A1131">
        <v>798</v>
      </c>
      <c r="B1131" t="s">
        <v>1418</v>
      </c>
      <c r="C1131" t="s">
        <v>1409</v>
      </c>
      <c r="D1131">
        <v>79</v>
      </c>
      <c r="E1131">
        <v>2103</v>
      </c>
      <c r="F1131">
        <f t="shared" si="17"/>
        <v>5</v>
      </c>
      <c r="G1131" t="str">
        <f>STANDINGS_SV[[#This Row],[League]]&amp;STANDINGS_SV[[#This Row],[Team]]</f>
        <v>$150 Draft Champions Feb 13 1:00 pm Lg.3689Fister - I Hardly Know Her!</v>
      </c>
    </row>
    <row r="1132" spans="1:7" x14ac:dyDescent="0.25">
      <c r="A1132">
        <v>824</v>
      </c>
      <c r="B1132" t="s">
        <v>1414</v>
      </c>
      <c r="C1132" t="s">
        <v>1409</v>
      </c>
      <c r="D1132">
        <v>79</v>
      </c>
      <c r="E1132">
        <v>2103</v>
      </c>
      <c r="F1132">
        <f t="shared" si="17"/>
        <v>6</v>
      </c>
      <c r="G1132" t="str">
        <f>STANDINGS_SV[[#This Row],[League]]&amp;STANDINGS_SV[[#This Row],[Team]]</f>
        <v>$150 Draft Champions Feb 13 1:00 pm Lg.3689smackers VI</v>
      </c>
    </row>
    <row r="1133" spans="1:7" x14ac:dyDescent="0.25">
      <c r="A1133">
        <v>1142</v>
      </c>
      <c r="B1133" t="s">
        <v>39</v>
      </c>
      <c r="C1133" t="s">
        <v>1409</v>
      </c>
      <c r="D1133">
        <v>69</v>
      </c>
      <c r="E1133">
        <v>1782</v>
      </c>
      <c r="F1133">
        <f t="shared" si="17"/>
        <v>7</v>
      </c>
      <c r="G1133" t="str">
        <f>STANDINGS_SV[[#This Row],[League]]&amp;STANDINGS_SV[[#This Row],[Team]]</f>
        <v>$150 Draft Champions Feb 13 1:00 pm Lg.3689Team highland</v>
      </c>
    </row>
    <row r="1134" spans="1:7" x14ac:dyDescent="0.25">
      <c r="A1134">
        <v>1540</v>
      </c>
      <c r="B1134" t="s">
        <v>338</v>
      </c>
      <c r="C1134" t="s">
        <v>1409</v>
      </c>
      <c r="D1134">
        <v>58</v>
      </c>
      <c r="E1134">
        <v>1365</v>
      </c>
      <c r="F1134">
        <f t="shared" si="17"/>
        <v>8</v>
      </c>
      <c r="G1134" t="str">
        <f>STANDINGS_SV[[#This Row],[League]]&amp;STANDINGS_SV[[#This Row],[Team]]</f>
        <v>$150 Draft Champions Feb 13 1:00 pm Lg.3689EWeezy2</v>
      </c>
    </row>
    <row r="1135" spans="1:7" x14ac:dyDescent="0.25">
      <c r="A1135">
        <v>1859</v>
      </c>
      <c r="B1135" t="s">
        <v>1410</v>
      </c>
      <c r="C1135" t="s">
        <v>1409</v>
      </c>
      <c r="D1135">
        <v>49</v>
      </c>
      <c r="E1135">
        <v>1047</v>
      </c>
      <c r="F1135">
        <f t="shared" si="17"/>
        <v>9</v>
      </c>
      <c r="G1135" t="str">
        <f>STANDINGS_SV[[#This Row],[League]]&amp;STANDINGS_SV[[#This Row],[Team]]</f>
        <v>$150 Draft Champions Feb 13 1:00 pm Lg.3689New York's Finest</v>
      </c>
    </row>
    <row r="1136" spans="1:7" x14ac:dyDescent="0.25">
      <c r="A1136">
        <v>2001</v>
      </c>
      <c r="B1136" t="s">
        <v>197</v>
      </c>
      <c r="C1136" t="s">
        <v>1409</v>
      </c>
      <c r="D1136">
        <v>45</v>
      </c>
      <c r="E1136">
        <v>910.5</v>
      </c>
      <c r="F1136">
        <f t="shared" si="17"/>
        <v>10</v>
      </c>
      <c r="G1136" t="str">
        <f>STANDINGS_SV[[#This Row],[League]]&amp;STANDINGS_SV[[#This Row],[Team]]</f>
        <v>$150 Draft Champions Feb 13 1:00 pm Lg.3689Macho Lobsters</v>
      </c>
    </row>
    <row r="1137" spans="1:7" x14ac:dyDescent="0.25">
      <c r="A1137">
        <v>2072</v>
      </c>
      <c r="B1137" t="s">
        <v>462</v>
      </c>
      <c r="C1137" t="s">
        <v>1409</v>
      </c>
      <c r="D1137">
        <v>43</v>
      </c>
      <c r="E1137">
        <v>836</v>
      </c>
      <c r="F1137">
        <f t="shared" si="17"/>
        <v>11</v>
      </c>
      <c r="G1137" t="str">
        <f>STANDINGS_SV[[#This Row],[League]]&amp;STANDINGS_SV[[#This Row],[Team]]</f>
        <v>$150 Draft Champions Feb 13 1:00 pm Lg.3689Miggy's Mashers</v>
      </c>
    </row>
    <row r="1138" spans="1:7" x14ac:dyDescent="0.25">
      <c r="A1138">
        <v>2217</v>
      </c>
      <c r="B1138" t="s">
        <v>1416</v>
      </c>
      <c r="C1138" t="s">
        <v>1409</v>
      </c>
      <c r="D1138">
        <v>38</v>
      </c>
      <c r="E1138">
        <v>680.5</v>
      </c>
      <c r="F1138">
        <f t="shared" si="17"/>
        <v>12</v>
      </c>
      <c r="G1138" t="str">
        <f>STANDINGS_SV[[#This Row],[League]]&amp;STANDINGS_SV[[#This Row],[Team]]</f>
        <v>$150 Draft Champions Feb 13 1:00 pm Lg.36892 - The Hazel Charlies Slo</v>
      </c>
    </row>
    <row r="1139" spans="1:7" x14ac:dyDescent="0.25">
      <c r="A1139">
        <v>2312</v>
      </c>
      <c r="B1139" t="s">
        <v>400</v>
      </c>
      <c r="C1139" t="s">
        <v>1409</v>
      </c>
      <c r="D1139">
        <v>35</v>
      </c>
      <c r="E1139">
        <v>594</v>
      </c>
      <c r="F1139">
        <f t="shared" si="17"/>
        <v>13</v>
      </c>
      <c r="G1139" t="str">
        <f>STANDINGS_SV[[#This Row],[League]]&amp;STANDINGS_SV[[#This Row],[Team]]</f>
        <v>$150 Draft Champions Feb 13 1:00 pm Lg.3689Man of Steal</v>
      </c>
    </row>
    <row r="1140" spans="1:7" x14ac:dyDescent="0.25">
      <c r="A1140">
        <v>2411</v>
      </c>
      <c r="B1140" t="s">
        <v>1413</v>
      </c>
      <c r="C1140" t="s">
        <v>1409</v>
      </c>
      <c r="D1140">
        <v>32</v>
      </c>
      <c r="E1140">
        <v>516</v>
      </c>
      <c r="F1140">
        <f t="shared" si="17"/>
        <v>14</v>
      </c>
      <c r="G1140" t="str">
        <f>STANDINGS_SV[[#This Row],[League]]&amp;STANDINGS_SV[[#This Row],[Team]]</f>
        <v>$150 Draft Champions Feb 13 1:00 pm Lg.3689The Killchain</v>
      </c>
    </row>
    <row r="1141" spans="1:7" x14ac:dyDescent="0.25">
      <c r="A1141">
        <v>2618</v>
      </c>
      <c r="B1141" t="s">
        <v>1412</v>
      </c>
      <c r="C1141" t="s">
        <v>1409</v>
      </c>
      <c r="D1141">
        <v>23</v>
      </c>
      <c r="E1141">
        <v>300.5</v>
      </c>
      <c r="F1141">
        <f t="shared" si="17"/>
        <v>15</v>
      </c>
      <c r="G1141" t="str">
        <f>STANDINGS_SV[[#This Row],[League]]&amp;STANDINGS_SV[[#This Row],[Team]]</f>
        <v>$150 Draft Champions Feb 13 1:00 pm Lg.3689Team Yadlosky</v>
      </c>
    </row>
    <row r="1142" spans="1:7" x14ac:dyDescent="0.25">
      <c r="A1142">
        <v>679</v>
      </c>
      <c r="B1142" t="s">
        <v>1424</v>
      </c>
      <c r="C1142" t="s">
        <v>1420</v>
      </c>
      <c r="D1142">
        <v>83</v>
      </c>
      <c r="E1142">
        <v>2248</v>
      </c>
      <c r="F1142">
        <f t="shared" si="17"/>
        <v>1</v>
      </c>
      <c r="G1142" t="str">
        <f>STANDINGS_SV[[#This Row],[League]]&amp;STANDINGS_SV[[#This Row],[Team]]</f>
        <v>$150 Draft Champions Feb 13 1:00 pm Lg.3693The Price is Wrong, Bob</v>
      </c>
    </row>
    <row r="1143" spans="1:7" x14ac:dyDescent="0.25">
      <c r="A1143">
        <v>753</v>
      </c>
      <c r="B1143" t="s">
        <v>1425</v>
      </c>
      <c r="C1143" t="s">
        <v>1420</v>
      </c>
      <c r="D1143">
        <v>80</v>
      </c>
      <c r="E1143">
        <v>2144</v>
      </c>
      <c r="F1143">
        <f t="shared" si="17"/>
        <v>2</v>
      </c>
      <c r="G1143" t="str">
        <f>STANDINGS_SV[[#This Row],[League]]&amp;STANDINGS_SV[[#This Row],[Team]]</f>
        <v>$150 Draft Champions Feb 13 1:00 pm Lg.3693Evil Empire II</v>
      </c>
    </row>
    <row r="1144" spans="1:7" x14ac:dyDescent="0.25">
      <c r="A1144">
        <v>995</v>
      </c>
      <c r="B1144" t="s">
        <v>1422</v>
      </c>
      <c r="C1144" t="s">
        <v>1420</v>
      </c>
      <c r="D1144">
        <v>73</v>
      </c>
      <c r="E1144">
        <v>1910.5</v>
      </c>
      <c r="F1144">
        <f t="shared" si="17"/>
        <v>3</v>
      </c>
      <c r="G1144" t="str">
        <f>STANDINGS_SV[[#This Row],[League]]&amp;STANDINGS_SV[[#This Row],[Team]]</f>
        <v>$150 Draft Champions Feb 13 1:00 pm Lg.3693Korean Power</v>
      </c>
    </row>
    <row r="1145" spans="1:7" x14ac:dyDescent="0.25">
      <c r="A1145">
        <v>1010</v>
      </c>
      <c r="B1145" t="s">
        <v>87</v>
      </c>
      <c r="C1145" t="s">
        <v>1420</v>
      </c>
      <c r="D1145">
        <v>73</v>
      </c>
      <c r="E1145">
        <v>1910.5</v>
      </c>
      <c r="F1145">
        <f t="shared" si="17"/>
        <v>4</v>
      </c>
      <c r="G1145" t="str">
        <f>STANDINGS_SV[[#This Row],[League]]&amp;STANDINGS_SV[[#This Row],[Team]]</f>
        <v>$150 Draft Champions Feb 13 1:00 pm Lg.3693The Northsiders</v>
      </c>
    </row>
    <row r="1146" spans="1:7" x14ac:dyDescent="0.25">
      <c r="A1146">
        <v>1041</v>
      </c>
      <c r="B1146" t="s">
        <v>1427</v>
      </c>
      <c r="C1146" t="s">
        <v>1420</v>
      </c>
      <c r="D1146">
        <v>72</v>
      </c>
      <c r="E1146">
        <v>1879</v>
      </c>
      <c r="F1146">
        <f t="shared" si="17"/>
        <v>5</v>
      </c>
      <c r="G1146" t="str">
        <f>STANDINGS_SV[[#This Row],[League]]&amp;STANDINGS_SV[[#This Row],[Team]]</f>
        <v>$150 Draft Champions Feb 13 1:00 pm Lg.3693Team Salemme</v>
      </c>
    </row>
    <row r="1147" spans="1:7" x14ac:dyDescent="0.25">
      <c r="A1147">
        <v>1114</v>
      </c>
      <c r="B1147" t="s">
        <v>1421</v>
      </c>
      <c r="C1147" t="s">
        <v>1420</v>
      </c>
      <c r="D1147">
        <v>69</v>
      </c>
      <c r="E1147">
        <v>1782</v>
      </c>
      <c r="F1147">
        <f t="shared" si="17"/>
        <v>6</v>
      </c>
      <c r="G1147" t="str">
        <f>STANDINGS_SV[[#This Row],[League]]&amp;STANDINGS_SV[[#This Row],[Team]]</f>
        <v>$150 Draft Champions Feb 13 1:00 pm Lg.3693Auburn Plainsman II</v>
      </c>
    </row>
    <row r="1148" spans="1:7" x14ac:dyDescent="0.25">
      <c r="A1148">
        <v>1141</v>
      </c>
      <c r="B1148" t="s">
        <v>1419</v>
      </c>
      <c r="C1148" t="s">
        <v>1420</v>
      </c>
      <c r="D1148">
        <v>69</v>
      </c>
      <c r="E1148">
        <v>1782</v>
      </c>
      <c r="F1148">
        <f t="shared" si="17"/>
        <v>7</v>
      </c>
      <c r="G1148" t="str">
        <f>STANDINGS_SV[[#This Row],[League]]&amp;STANDINGS_SV[[#This Row],[Team]]</f>
        <v>$150 Draft Champions Feb 13 1:00 pm Lg.3693Team Wickham</v>
      </c>
    </row>
    <row r="1149" spans="1:7" x14ac:dyDescent="0.25">
      <c r="A1149">
        <v>1351</v>
      </c>
      <c r="B1149" t="s">
        <v>345</v>
      </c>
      <c r="C1149" t="s">
        <v>1420</v>
      </c>
      <c r="D1149">
        <v>63</v>
      </c>
      <c r="E1149">
        <v>1559</v>
      </c>
      <c r="F1149">
        <f t="shared" si="17"/>
        <v>8</v>
      </c>
      <c r="G1149" t="str">
        <f>STANDINGS_SV[[#This Row],[League]]&amp;STANDINGS_SV[[#This Row],[Team]]</f>
        <v>$150 Draft Champions Feb 13 1:00 pm Lg.3693Man of Steel</v>
      </c>
    </row>
    <row r="1150" spans="1:7" x14ac:dyDescent="0.25">
      <c r="A1150">
        <v>1375</v>
      </c>
      <c r="B1150" t="s">
        <v>1429</v>
      </c>
      <c r="C1150" t="s">
        <v>1420</v>
      </c>
      <c r="D1150">
        <v>62</v>
      </c>
      <c r="E1150">
        <v>1513.5</v>
      </c>
      <c r="F1150">
        <f t="shared" si="17"/>
        <v>9</v>
      </c>
      <c r="G1150" t="str">
        <f>STANDINGS_SV[[#This Row],[League]]&amp;STANDINGS_SV[[#This Row],[Team]]</f>
        <v>$150 Draft Champions Feb 13 1:00 pm Lg.3693Battlin' the Bottle</v>
      </c>
    </row>
    <row r="1151" spans="1:7" x14ac:dyDescent="0.25">
      <c r="A1151">
        <v>1418</v>
      </c>
      <c r="B1151" t="s">
        <v>1426</v>
      </c>
      <c r="C1151" t="s">
        <v>1420</v>
      </c>
      <c r="D1151">
        <v>62</v>
      </c>
      <c r="E1151">
        <v>1513.5</v>
      </c>
      <c r="F1151">
        <f t="shared" si="17"/>
        <v>10</v>
      </c>
      <c r="G1151" t="str">
        <f>STANDINGS_SV[[#This Row],[League]]&amp;STANDINGS_SV[[#This Row],[Team]]</f>
        <v>$150 Draft Champions Feb 13 1:00 pm Lg.3693Upper Deck</v>
      </c>
    </row>
    <row r="1152" spans="1:7" x14ac:dyDescent="0.25">
      <c r="A1152">
        <v>1433</v>
      </c>
      <c r="B1152" t="s">
        <v>1423</v>
      </c>
      <c r="C1152" t="s">
        <v>1420</v>
      </c>
      <c r="D1152">
        <v>61</v>
      </c>
      <c r="E1152">
        <v>1469.5</v>
      </c>
      <c r="F1152">
        <f t="shared" si="17"/>
        <v>11</v>
      </c>
      <c r="G1152" t="str">
        <f>STANDINGS_SV[[#This Row],[League]]&amp;STANDINGS_SV[[#This Row],[Team]]</f>
        <v>$150 Draft Champions Feb 13 1:00 pm Lg.3693Drip Drop</v>
      </c>
    </row>
    <row r="1153" spans="1:7" x14ac:dyDescent="0.25">
      <c r="A1153">
        <v>1659</v>
      </c>
      <c r="B1153" t="s">
        <v>212</v>
      </c>
      <c r="C1153" t="s">
        <v>1420</v>
      </c>
      <c r="D1153">
        <v>55</v>
      </c>
      <c r="E1153">
        <v>1265</v>
      </c>
      <c r="F1153">
        <f t="shared" si="17"/>
        <v>12</v>
      </c>
      <c r="G1153" t="str">
        <f>STANDINGS_SV[[#This Row],[League]]&amp;STANDINGS_SV[[#This Row],[Team]]</f>
        <v>$150 Draft Champions Feb 13 1:00 pm Lg.3693Team kuhn</v>
      </c>
    </row>
    <row r="1154" spans="1:7" x14ac:dyDescent="0.25">
      <c r="A1154">
        <v>1717</v>
      </c>
      <c r="B1154" t="s">
        <v>1428</v>
      </c>
      <c r="C1154" t="s">
        <v>1420</v>
      </c>
      <c r="D1154">
        <v>53</v>
      </c>
      <c r="E1154">
        <v>1189.5</v>
      </c>
      <c r="F1154">
        <f t="shared" si="17"/>
        <v>13</v>
      </c>
      <c r="G1154" t="str">
        <f>STANDINGS_SV[[#This Row],[League]]&amp;STANDINGS_SV[[#This Row],[Team]]</f>
        <v>$150 Draft Champions Feb 13 1:00 pm Lg.3693Just Chillin'</v>
      </c>
    </row>
    <row r="1155" spans="1:7" x14ac:dyDescent="0.25">
      <c r="A1155">
        <v>2196</v>
      </c>
      <c r="B1155" t="s">
        <v>160</v>
      </c>
      <c r="C1155" t="s">
        <v>1420</v>
      </c>
      <c r="D1155">
        <v>39</v>
      </c>
      <c r="E1155">
        <v>708</v>
      </c>
      <c r="F1155">
        <f t="shared" ref="F1155:F1218" si="18">IF(C1155=C1154,F1154+1,1)</f>
        <v>14</v>
      </c>
      <c r="G1155" t="str">
        <f>STANDINGS_SV[[#This Row],[League]]&amp;STANDINGS_SV[[#This Row],[Team]]</f>
        <v>$150 Draft Champions Feb 13 1:00 pm Lg.3693Dirty Vegas</v>
      </c>
    </row>
    <row r="1156" spans="1:7" x14ac:dyDescent="0.25">
      <c r="A1156">
        <v>2492</v>
      </c>
      <c r="B1156" t="s">
        <v>1430</v>
      </c>
      <c r="C1156" t="s">
        <v>1420</v>
      </c>
      <c r="D1156">
        <v>29</v>
      </c>
      <c r="E1156">
        <v>414.5</v>
      </c>
      <c r="F1156">
        <f t="shared" si="18"/>
        <v>15</v>
      </c>
      <c r="G1156" t="str">
        <f>STANDINGS_SV[[#This Row],[League]]&amp;STANDINGS_SV[[#This Row],[Team]]</f>
        <v>$150 Draft Champions Feb 13 1:00 pm Lg.3693El Severino</v>
      </c>
    </row>
    <row r="1157" spans="1:7" x14ac:dyDescent="0.25">
      <c r="A1157">
        <v>45</v>
      </c>
      <c r="B1157" t="s">
        <v>511</v>
      </c>
      <c r="C1157" t="s">
        <v>1431</v>
      </c>
      <c r="D1157">
        <v>122</v>
      </c>
      <c r="E1157">
        <v>2867.5</v>
      </c>
      <c r="F1157">
        <f t="shared" si="18"/>
        <v>1</v>
      </c>
      <c r="G1157" t="str">
        <f>STANDINGS_SV[[#This Row],[League]]&amp;STANDINGS_SV[[#This Row],[Team]]</f>
        <v>$150 Draft Champions Feb 13 1:00 pm Lg.3697Team Blumenthal</v>
      </c>
    </row>
    <row r="1158" spans="1:7" x14ac:dyDescent="0.25">
      <c r="A1158">
        <v>95</v>
      </c>
      <c r="B1158" t="s">
        <v>154</v>
      </c>
      <c r="C1158" t="s">
        <v>1431</v>
      </c>
      <c r="D1158">
        <v>113</v>
      </c>
      <c r="E1158">
        <v>2814</v>
      </c>
      <c r="F1158">
        <f t="shared" si="18"/>
        <v>2</v>
      </c>
      <c r="G1158" t="str">
        <f>STANDINGS_SV[[#This Row],[League]]&amp;STANDINGS_SV[[#This Row],[Team]]</f>
        <v>$150 Draft Champions Feb 13 1:00 pm Lg.3697GLG20s</v>
      </c>
    </row>
    <row r="1159" spans="1:7" x14ac:dyDescent="0.25">
      <c r="A1159">
        <v>130</v>
      </c>
      <c r="B1159" t="s">
        <v>1436</v>
      </c>
      <c r="C1159" t="s">
        <v>1431</v>
      </c>
      <c r="D1159">
        <v>109</v>
      </c>
      <c r="E1159">
        <v>2780</v>
      </c>
      <c r="F1159">
        <f t="shared" si="18"/>
        <v>3</v>
      </c>
      <c r="G1159" t="str">
        <f>STANDINGS_SV[[#This Row],[League]]&amp;STANDINGS_SV[[#This Row],[Team]]</f>
        <v>$150 Draft Champions Feb 13 1:00 pm Lg.3697SLAAAYER 2</v>
      </c>
    </row>
    <row r="1160" spans="1:7" x14ac:dyDescent="0.25">
      <c r="A1160">
        <v>686</v>
      </c>
      <c r="B1160" t="s">
        <v>377</v>
      </c>
      <c r="C1160" t="s">
        <v>1431</v>
      </c>
      <c r="D1160">
        <v>82</v>
      </c>
      <c r="E1160">
        <v>2213</v>
      </c>
      <c r="F1160">
        <f t="shared" si="18"/>
        <v>4</v>
      </c>
      <c r="G1160" t="str">
        <f>STANDINGS_SV[[#This Row],[League]]&amp;STANDINGS_SV[[#This Row],[Team]]</f>
        <v>$150 Draft Champions Feb 13 1:00 pm Lg.3697Cardinal Crunch 2</v>
      </c>
    </row>
    <row r="1161" spans="1:7" x14ac:dyDescent="0.25">
      <c r="A1161">
        <v>795</v>
      </c>
      <c r="B1161" t="s">
        <v>123</v>
      </c>
      <c r="C1161" t="s">
        <v>1431</v>
      </c>
      <c r="D1161">
        <v>79</v>
      </c>
      <c r="E1161">
        <v>2103</v>
      </c>
      <c r="F1161">
        <f t="shared" si="18"/>
        <v>5</v>
      </c>
      <c r="G1161" t="str">
        <f>STANDINGS_SV[[#This Row],[League]]&amp;STANDINGS_SV[[#This Row],[Team]]</f>
        <v>$150 Draft Champions Feb 13 1:00 pm Lg.3697Clever Team Name</v>
      </c>
    </row>
    <row r="1162" spans="1:7" x14ac:dyDescent="0.25">
      <c r="A1162">
        <v>1370</v>
      </c>
      <c r="B1162" t="s">
        <v>132</v>
      </c>
      <c r="C1162" t="s">
        <v>1431</v>
      </c>
      <c r="D1162">
        <v>63</v>
      </c>
      <c r="E1162">
        <v>1559</v>
      </c>
      <c r="F1162">
        <f t="shared" si="18"/>
        <v>6</v>
      </c>
      <c r="G1162" t="str">
        <f>STANDINGS_SV[[#This Row],[League]]&amp;STANDINGS_SV[[#This Row],[Team]]</f>
        <v>$150 Draft Champions Feb 13 1:00 pm Lg.3697Van Buren Boys</v>
      </c>
    </row>
    <row r="1163" spans="1:7" x14ac:dyDescent="0.25">
      <c r="A1163">
        <v>1396</v>
      </c>
      <c r="B1163" t="s">
        <v>1433</v>
      </c>
      <c r="C1163" t="s">
        <v>1431</v>
      </c>
      <c r="D1163">
        <v>62</v>
      </c>
      <c r="E1163">
        <v>1513.5</v>
      </c>
      <c r="F1163">
        <f t="shared" si="18"/>
        <v>7</v>
      </c>
      <c r="G1163" t="str">
        <f>STANDINGS_SV[[#This Row],[League]]&amp;STANDINGS_SV[[#This Row],[Team]]</f>
        <v>$150 Draft Champions Feb 13 1:00 pm Lg.3697Pine Tar Bats</v>
      </c>
    </row>
    <row r="1164" spans="1:7" x14ac:dyDescent="0.25">
      <c r="A1164">
        <v>1927</v>
      </c>
      <c r="B1164" t="s">
        <v>1435</v>
      </c>
      <c r="C1164" t="s">
        <v>1431</v>
      </c>
      <c r="D1164">
        <v>47</v>
      </c>
      <c r="E1164">
        <v>970.5</v>
      </c>
      <c r="F1164">
        <f t="shared" si="18"/>
        <v>8</v>
      </c>
      <c r="G1164" t="str">
        <f>STANDINGS_SV[[#This Row],[League]]&amp;STANDINGS_SV[[#This Row],[Team]]</f>
        <v>$150 Draft Champions Feb 13 1:00 pm Lg.3697Charger Bar Six</v>
      </c>
    </row>
    <row r="1165" spans="1:7" x14ac:dyDescent="0.25">
      <c r="A1165">
        <v>1955</v>
      </c>
      <c r="B1165" t="s">
        <v>1437</v>
      </c>
      <c r="C1165" t="s">
        <v>1431</v>
      </c>
      <c r="D1165">
        <v>47</v>
      </c>
      <c r="E1165">
        <v>970.5</v>
      </c>
      <c r="F1165">
        <f t="shared" si="18"/>
        <v>9</v>
      </c>
      <c r="G1165" t="str">
        <f>STANDINGS_SV[[#This Row],[League]]&amp;STANDINGS_SV[[#This Row],[Team]]</f>
        <v>$150 Draft Champions Feb 13 1:00 pm Lg.3697The BALCO Brigade</v>
      </c>
    </row>
    <row r="1166" spans="1:7" x14ac:dyDescent="0.25">
      <c r="A1166">
        <v>1997</v>
      </c>
      <c r="B1166" t="s">
        <v>1439</v>
      </c>
      <c r="C1166" t="s">
        <v>1431</v>
      </c>
      <c r="D1166">
        <v>45</v>
      </c>
      <c r="E1166">
        <v>910.5</v>
      </c>
      <c r="F1166">
        <f t="shared" si="18"/>
        <v>10</v>
      </c>
      <c r="G1166" t="str">
        <f>STANDINGS_SV[[#This Row],[League]]&amp;STANDINGS_SV[[#This Row],[Team]]</f>
        <v>$150 Draft Champions Feb 13 1:00 pm Lg.3697J money clutch putts</v>
      </c>
    </row>
    <row r="1167" spans="1:7" x14ac:dyDescent="0.25">
      <c r="A1167">
        <v>2273</v>
      </c>
      <c r="B1167" t="s">
        <v>473</v>
      </c>
      <c r="C1167" t="s">
        <v>1431</v>
      </c>
      <c r="D1167">
        <v>37</v>
      </c>
      <c r="E1167">
        <v>650.5</v>
      </c>
      <c r="F1167">
        <f t="shared" si="18"/>
        <v>11</v>
      </c>
      <c r="G1167" t="str">
        <f>STANDINGS_SV[[#This Row],[League]]&amp;STANDINGS_SV[[#This Row],[Team]]</f>
        <v>$150 Draft Champions Feb 13 1:00 pm Lg.3697WAR(P)igs</v>
      </c>
    </row>
    <row r="1168" spans="1:7" x14ac:dyDescent="0.25">
      <c r="A1168">
        <v>2275</v>
      </c>
      <c r="B1168" t="s">
        <v>1440</v>
      </c>
      <c r="C1168" t="s">
        <v>1431</v>
      </c>
      <c r="D1168">
        <v>37</v>
      </c>
      <c r="E1168">
        <v>650.5</v>
      </c>
      <c r="F1168">
        <f t="shared" si="18"/>
        <v>12</v>
      </c>
      <c r="G1168" t="str">
        <f>STANDINGS_SV[[#This Row],[League]]&amp;STANDINGS_SV[[#This Row],[Team]]</f>
        <v>$150 Draft Champions Feb 13 1:00 pm Lg.3697ZZZZZZZZ</v>
      </c>
    </row>
    <row r="1169" spans="1:7" x14ac:dyDescent="0.25">
      <c r="A1169">
        <v>2457</v>
      </c>
      <c r="B1169" t="s">
        <v>1434</v>
      </c>
      <c r="C1169" t="s">
        <v>1431</v>
      </c>
      <c r="D1169">
        <v>31</v>
      </c>
      <c r="E1169">
        <v>474.5</v>
      </c>
      <c r="F1169">
        <f t="shared" si="18"/>
        <v>13</v>
      </c>
      <c r="G1169" t="str">
        <f>STANDINGS_SV[[#This Row],[League]]&amp;STANDINGS_SV[[#This Row],[Team]]</f>
        <v>$150 Draft Champions Feb 13 1:00 pm Lg.3697The Shelby Sensation</v>
      </c>
    </row>
    <row r="1170" spans="1:7" x14ac:dyDescent="0.25">
      <c r="A1170">
        <v>2523</v>
      </c>
      <c r="B1170" t="s">
        <v>1432</v>
      </c>
      <c r="C1170" t="s">
        <v>1431</v>
      </c>
      <c r="D1170">
        <v>28</v>
      </c>
      <c r="E1170">
        <v>395</v>
      </c>
      <c r="F1170">
        <f t="shared" si="18"/>
        <v>14</v>
      </c>
      <c r="G1170" t="str">
        <f>STANDINGS_SV[[#This Row],[League]]&amp;STANDINGS_SV[[#This Row],[Team]]</f>
        <v>$150 Draft Champions Feb 13 1:00 pm Lg.3697The Baseball Tavern</v>
      </c>
    </row>
    <row r="1171" spans="1:7" x14ac:dyDescent="0.25">
      <c r="A1171">
        <v>2630</v>
      </c>
      <c r="B1171" t="s">
        <v>1438</v>
      </c>
      <c r="C1171" t="s">
        <v>1431</v>
      </c>
      <c r="D1171">
        <v>22</v>
      </c>
      <c r="E1171">
        <v>286</v>
      </c>
      <c r="F1171">
        <f t="shared" si="18"/>
        <v>15</v>
      </c>
      <c r="G1171" t="str">
        <f>STANDINGS_SV[[#This Row],[League]]&amp;STANDINGS_SV[[#This Row],[Team]]</f>
        <v>$150 Draft Champions Feb 13 1:00 pm Lg.3697The Full Eight Hours</v>
      </c>
    </row>
    <row r="1172" spans="1:7" x14ac:dyDescent="0.25">
      <c r="A1172">
        <v>35</v>
      </c>
      <c r="B1172" t="s">
        <v>1452</v>
      </c>
      <c r="C1172" t="s">
        <v>1442</v>
      </c>
      <c r="D1172">
        <v>123</v>
      </c>
      <c r="E1172">
        <v>2873</v>
      </c>
      <c r="F1172">
        <f t="shared" si="18"/>
        <v>1</v>
      </c>
      <c r="G1172" t="str">
        <f>STANDINGS_SV[[#This Row],[League]]&amp;STANDINGS_SV[[#This Row],[Team]]</f>
        <v>$150 Draft Champions Feb 14 1:00 pm Lg.3699Gose Buster</v>
      </c>
    </row>
    <row r="1173" spans="1:7" x14ac:dyDescent="0.25">
      <c r="A1173">
        <v>138</v>
      </c>
      <c r="B1173" t="s">
        <v>107</v>
      </c>
      <c r="C1173" t="s">
        <v>1442</v>
      </c>
      <c r="D1173">
        <v>108</v>
      </c>
      <c r="E1173">
        <v>2773.5</v>
      </c>
      <c r="F1173">
        <f t="shared" si="18"/>
        <v>2</v>
      </c>
      <c r="G1173" t="str">
        <f>STANDINGS_SV[[#This Row],[League]]&amp;STANDINGS_SV[[#This Row],[Team]]</f>
        <v>$150 Draft Champions Feb 14 1:00 pm Lg.3699Team Scott</v>
      </c>
    </row>
    <row r="1174" spans="1:7" x14ac:dyDescent="0.25">
      <c r="A1174">
        <v>416</v>
      </c>
      <c r="B1174" t="s">
        <v>1446</v>
      </c>
      <c r="C1174" t="s">
        <v>1442</v>
      </c>
      <c r="D1174">
        <v>92</v>
      </c>
      <c r="E1174">
        <v>2494.5</v>
      </c>
      <c r="F1174">
        <f t="shared" si="18"/>
        <v>3</v>
      </c>
      <c r="G1174" t="str">
        <f>STANDINGS_SV[[#This Row],[League]]&amp;STANDINGS_SV[[#This Row],[Team]]</f>
        <v>$150 Draft Champions Feb 14 1:00 pm Lg.3699Magic Man</v>
      </c>
    </row>
    <row r="1175" spans="1:7" x14ac:dyDescent="0.25">
      <c r="A1175">
        <v>427</v>
      </c>
      <c r="B1175" t="s">
        <v>1451</v>
      </c>
      <c r="C1175" t="s">
        <v>1442</v>
      </c>
      <c r="D1175">
        <v>91</v>
      </c>
      <c r="E1175">
        <v>2474</v>
      </c>
      <c r="F1175">
        <f t="shared" si="18"/>
        <v>4</v>
      </c>
      <c r="G1175" t="str">
        <f>STANDINGS_SV[[#This Row],[League]]&amp;STANDINGS_SV[[#This Row],[Team]]</f>
        <v>$150 Draft Champions Feb 14 1:00 pm Lg.369950 Shades of Sonny Gray</v>
      </c>
    </row>
    <row r="1176" spans="1:7" x14ac:dyDescent="0.25">
      <c r="A1176">
        <v>630</v>
      </c>
      <c r="B1176" t="s">
        <v>1443</v>
      </c>
      <c r="C1176" t="s">
        <v>1442</v>
      </c>
      <c r="D1176">
        <v>84</v>
      </c>
      <c r="E1176">
        <v>2284</v>
      </c>
      <c r="F1176">
        <f t="shared" si="18"/>
        <v>5</v>
      </c>
      <c r="G1176" t="str">
        <f>STANDINGS_SV[[#This Row],[League]]&amp;STANDINGS_SV[[#This Row],[Team]]</f>
        <v>$150 Draft Champions Feb 14 1:00 pm Lg.3699Team Larrick</v>
      </c>
    </row>
    <row r="1177" spans="1:7" x14ac:dyDescent="0.25">
      <c r="A1177">
        <v>1025</v>
      </c>
      <c r="B1177" t="s">
        <v>1445</v>
      </c>
      <c r="C1177" t="s">
        <v>1442</v>
      </c>
      <c r="D1177">
        <v>72</v>
      </c>
      <c r="E1177">
        <v>1879</v>
      </c>
      <c r="F1177">
        <f t="shared" si="18"/>
        <v>6</v>
      </c>
      <c r="G1177" t="str">
        <f>STANDINGS_SV[[#This Row],[League]]&amp;STANDINGS_SV[[#This Row],[Team]]</f>
        <v>$150 Draft Champions Feb 14 1:00 pm Lg.3699Fo Rizzo</v>
      </c>
    </row>
    <row r="1178" spans="1:7" x14ac:dyDescent="0.25">
      <c r="A1178">
        <v>1349</v>
      </c>
      <c r="B1178" t="s">
        <v>1454</v>
      </c>
      <c r="C1178" t="s">
        <v>1442</v>
      </c>
      <c r="D1178">
        <v>63</v>
      </c>
      <c r="E1178">
        <v>1559</v>
      </c>
      <c r="F1178">
        <f t="shared" si="18"/>
        <v>7</v>
      </c>
      <c r="G1178" t="str">
        <f>STANDINGS_SV[[#This Row],[League]]&amp;STANDINGS_SV[[#This Row],[Team]]</f>
        <v>$150 Draft Champions Feb 14 1:00 pm Lg.3699Kersh EE JUp</v>
      </c>
    </row>
    <row r="1179" spans="1:7" x14ac:dyDescent="0.25">
      <c r="A1179">
        <v>1444</v>
      </c>
      <c r="B1179" t="s">
        <v>1441</v>
      </c>
      <c r="C1179" t="s">
        <v>1442</v>
      </c>
      <c r="D1179">
        <v>61</v>
      </c>
      <c r="E1179">
        <v>1469.5</v>
      </c>
      <c r="F1179">
        <f t="shared" si="18"/>
        <v>8</v>
      </c>
      <c r="G1179" t="str">
        <f>STANDINGS_SV[[#This Row],[League]]&amp;STANDINGS_SV[[#This Row],[Team]]</f>
        <v>$150 Draft Champions Feb 14 1:00 pm Lg.3699Penny Blossoms</v>
      </c>
    </row>
    <row r="1180" spans="1:7" x14ac:dyDescent="0.25">
      <c r="A1180">
        <v>2002</v>
      </c>
      <c r="B1180" t="s">
        <v>1449</v>
      </c>
      <c r="C1180" t="s">
        <v>1442</v>
      </c>
      <c r="D1180">
        <v>45</v>
      </c>
      <c r="E1180">
        <v>910.5</v>
      </c>
      <c r="F1180">
        <f t="shared" si="18"/>
        <v>9</v>
      </c>
      <c r="G1180" t="str">
        <f>STANDINGS_SV[[#This Row],[League]]&amp;STANDINGS_SV[[#This Row],[Team]]</f>
        <v>$150 Draft Champions Feb 14 1:00 pm Lg.3699Marte Partay</v>
      </c>
    </row>
    <row r="1181" spans="1:7" x14ac:dyDescent="0.25">
      <c r="A1181">
        <v>2198</v>
      </c>
      <c r="B1181" t="s">
        <v>1444</v>
      </c>
      <c r="C1181" t="s">
        <v>1442</v>
      </c>
      <c r="D1181">
        <v>39</v>
      </c>
      <c r="E1181">
        <v>708</v>
      </c>
      <c r="F1181">
        <f t="shared" si="18"/>
        <v>10</v>
      </c>
      <c r="G1181" t="str">
        <f>STANDINGS_SV[[#This Row],[League]]&amp;STANDINGS_SV[[#This Row],[Team]]</f>
        <v>$150 Draft Champions Feb 14 1:00 pm Lg.3699GoldiLocks</v>
      </c>
    </row>
    <row r="1182" spans="1:7" x14ac:dyDescent="0.25">
      <c r="A1182">
        <v>2235</v>
      </c>
      <c r="B1182" t="s">
        <v>1448</v>
      </c>
      <c r="C1182" t="s">
        <v>1442</v>
      </c>
      <c r="D1182">
        <v>38</v>
      </c>
      <c r="E1182">
        <v>680.5</v>
      </c>
      <c r="F1182">
        <f t="shared" si="18"/>
        <v>11</v>
      </c>
      <c r="G1182" t="str">
        <f>STANDINGS_SV[[#This Row],[League]]&amp;STANDINGS_SV[[#This Row],[Team]]</f>
        <v>$150 Draft Champions Feb 14 1:00 pm Lg.3699Team Galleher</v>
      </c>
    </row>
    <row r="1183" spans="1:7" x14ac:dyDescent="0.25">
      <c r="A1183">
        <v>2289</v>
      </c>
      <c r="B1183" t="s">
        <v>1450</v>
      </c>
      <c r="C1183" t="s">
        <v>1442</v>
      </c>
      <c r="D1183">
        <v>36</v>
      </c>
      <c r="E1183">
        <v>623</v>
      </c>
      <c r="F1183">
        <f t="shared" si="18"/>
        <v>12</v>
      </c>
      <c r="G1183" t="str">
        <f>STANDINGS_SV[[#This Row],[League]]&amp;STANDINGS_SV[[#This Row],[Team]]</f>
        <v>$150 Draft Champions Feb 14 1:00 pm Lg.3699Steinbrenner's Boys</v>
      </c>
    </row>
    <row r="1184" spans="1:7" x14ac:dyDescent="0.25">
      <c r="A1184">
        <v>2525</v>
      </c>
      <c r="B1184" t="s">
        <v>662</v>
      </c>
      <c r="C1184" t="s">
        <v>1442</v>
      </c>
      <c r="D1184">
        <v>28</v>
      </c>
      <c r="E1184">
        <v>395</v>
      </c>
      <c r="F1184">
        <f t="shared" si="18"/>
        <v>13</v>
      </c>
      <c r="G1184" t="str">
        <f>STANDINGS_SV[[#This Row],[League]]&amp;STANDINGS_SV[[#This Row],[Team]]</f>
        <v>$150 Draft Champions Feb 14 1:00 pm Lg.3699wally57</v>
      </c>
    </row>
    <row r="1185" spans="1:7" x14ac:dyDescent="0.25">
      <c r="A1185">
        <v>2586</v>
      </c>
      <c r="B1185" t="s">
        <v>1453</v>
      </c>
      <c r="C1185" t="s">
        <v>1442</v>
      </c>
      <c r="D1185">
        <v>24</v>
      </c>
      <c r="E1185">
        <v>317</v>
      </c>
      <c r="F1185">
        <f t="shared" si="18"/>
        <v>14</v>
      </c>
      <c r="G1185" t="str">
        <f>STANDINGS_SV[[#This Row],[League]]&amp;STANDINGS_SV[[#This Row],[Team]]</f>
        <v>$150 Draft Champions Feb 14 1:00 pm Lg.3699BATS OUT OF HELL</v>
      </c>
    </row>
    <row r="1186" spans="1:7" x14ac:dyDescent="0.25">
      <c r="A1186">
        <v>2752</v>
      </c>
      <c r="B1186" t="s">
        <v>1447</v>
      </c>
      <c r="C1186" t="s">
        <v>1442</v>
      </c>
      <c r="D1186">
        <v>14</v>
      </c>
      <c r="E1186">
        <v>161.5</v>
      </c>
      <c r="F1186">
        <f t="shared" si="18"/>
        <v>15</v>
      </c>
      <c r="G1186" t="str">
        <f>STANDINGS_SV[[#This Row],[League]]&amp;STANDINGS_SV[[#This Row],[Team]]</f>
        <v>$150 Draft Champions Feb 14 1:00 pm Lg.3699Team Neidecker</v>
      </c>
    </row>
    <row r="1187" spans="1:7" x14ac:dyDescent="0.25">
      <c r="A1187">
        <v>312</v>
      </c>
      <c r="B1187" t="s">
        <v>1458</v>
      </c>
      <c r="C1187" t="s">
        <v>1455</v>
      </c>
      <c r="D1187">
        <v>97</v>
      </c>
      <c r="E1187">
        <v>2600.5</v>
      </c>
      <c r="F1187">
        <f t="shared" si="18"/>
        <v>1</v>
      </c>
      <c r="G1187" t="str">
        <f>STANDINGS_SV[[#This Row],[League]]&amp;STANDINGS_SV[[#This Row],[Team]]</f>
        <v>$150 Draft Champions Feb 14 1:00 pm Lg.3702One Hitter's</v>
      </c>
    </row>
    <row r="1188" spans="1:7" x14ac:dyDescent="0.25">
      <c r="A1188">
        <v>390</v>
      </c>
      <c r="B1188" t="s">
        <v>436</v>
      </c>
      <c r="C1188" t="s">
        <v>1455</v>
      </c>
      <c r="D1188">
        <v>93</v>
      </c>
      <c r="E1188">
        <v>2514.5</v>
      </c>
      <c r="F1188">
        <f t="shared" si="18"/>
        <v>2</v>
      </c>
      <c r="G1188" t="str">
        <f>STANDINGS_SV[[#This Row],[League]]&amp;STANDINGS_SV[[#This Row],[Team]]</f>
        <v>$150 Draft Champions Feb 14 1:00 pm Lg.3702Jete Bombs</v>
      </c>
    </row>
    <row r="1189" spans="1:7" x14ac:dyDescent="0.25">
      <c r="A1189">
        <v>623</v>
      </c>
      <c r="B1189" t="s">
        <v>1456</v>
      </c>
      <c r="C1189" t="s">
        <v>1455</v>
      </c>
      <c r="D1189">
        <v>84</v>
      </c>
      <c r="E1189">
        <v>2284</v>
      </c>
      <c r="F1189">
        <f t="shared" si="18"/>
        <v>3</v>
      </c>
      <c r="G1189" t="str">
        <f>STANDINGS_SV[[#This Row],[League]]&amp;STANDINGS_SV[[#This Row],[Team]]</f>
        <v>$150 Draft Champions Feb 14 1:00 pm Lg.3702Springfield Isotopes</v>
      </c>
    </row>
    <row r="1190" spans="1:7" x14ac:dyDescent="0.25">
      <c r="A1190">
        <v>807</v>
      </c>
      <c r="B1190" t="s">
        <v>417</v>
      </c>
      <c r="C1190" t="s">
        <v>1455</v>
      </c>
      <c r="D1190">
        <v>79</v>
      </c>
      <c r="E1190">
        <v>2103</v>
      </c>
      <c r="F1190">
        <f t="shared" si="18"/>
        <v>4</v>
      </c>
      <c r="G1190" t="str">
        <f>STANDINGS_SV[[#This Row],[League]]&amp;STANDINGS_SV[[#This Row],[Team]]</f>
        <v>$150 Draft Champions Feb 14 1:00 pm Lg.3702Ocular Keratitis DC4</v>
      </c>
    </row>
    <row r="1191" spans="1:7" x14ac:dyDescent="0.25">
      <c r="A1191">
        <v>825</v>
      </c>
      <c r="B1191" t="s">
        <v>1462</v>
      </c>
      <c r="C1191" t="s">
        <v>1455</v>
      </c>
      <c r="D1191">
        <v>78</v>
      </c>
      <c r="E1191">
        <v>2067.5</v>
      </c>
      <c r="F1191">
        <f t="shared" si="18"/>
        <v>5</v>
      </c>
      <c r="G1191" t="str">
        <f>STANDINGS_SV[[#This Row],[League]]&amp;STANDINGS_SV[[#This Row],[Team]]</f>
        <v>$150 Draft Champions Feb 14 1:00 pm Lg.3702420 Smokers</v>
      </c>
    </row>
    <row r="1192" spans="1:7" x14ac:dyDescent="0.25">
      <c r="A1192">
        <v>899</v>
      </c>
      <c r="B1192" t="s">
        <v>383</v>
      </c>
      <c r="C1192" t="s">
        <v>1455</v>
      </c>
      <c r="D1192">
        <v>76</v>
      </c>
      <c r="E1192">
        <v>1999</v>
      </c>
      <c r="F1192">
        <f t="shared" si="18"/>
        <v>6</v>
      </c>
      <c r="G1192" t="str">
        <f>STANDINGS_SV[[#This Row],[League]]&amp;STANDINGS_SV[[#This Row],[Team]]</f>
        <v>$150 Draft Champions Feb 14 1:00 pm Lg.3702Designated Shitter</v>
      </c>
    </row>
    <row r="1193" spans="1:7" x14ac:dyDescent="0.25">
      <c r="A1193">
        <v>937</v>
      </c>
      <c r="B1193" t="s">
        <v>242</v>
      </c>
      <c r="C1193" t="s">
        <v>1455</v>
      </c>
      <c r="D1193">
        <v>75</v>
      </c>
      <c r="E1193">
        <v>1968</v>
      </c>
      <c r="F1193">
        <f t="shared" si="18"/>
        <v>7</v>
      </c>
      <c r="G1193" t="str">
        <f>STANDINGS_SV[[#This Row],[League]]&amp;STANDINGS_SV[[#This Row],[Team]]</f>
        <v>$150 Draft Champions Feb 14 1:00 pm Lg.3702Cyclones</v>
      </c>
    </row>
    <row r="1194" spans="1:7" x14ac:dyDescent="0.25">
      <c r="A1194">
        <v>1014</v>
      </c>
      <c r="B1194" t="s">
        <v>1460</v>
      </c>
      <c r="C1194" t="s">
        <v>1455</v>
      </c>
      <c r="D1194">
        <v>73</v>
      </c>
      <c r="E1194">
        <v>1910.5</v>
      </c>
      <c r="F1194">
        <f t="shared" si="18"/>
        <v>8</v>
      </c>
      <c r="G1194" t="str">
        <f>STANDINGS_SV[[#This Row],[League]]&amp;STANDINGS_SV[[#This Row],[Team]]</f>
        <v>$150 Draft Champions Feb 14 1:00 pm Lg.3702sLim picKens2</v>
      </c>
    </row>
    <row r="1195" spans="1:7" x14ac:dyDescent="0.25">
      <c r="A1195">
        <v>1169</v>
      </c>
      <c r="B1195" t="s">
        <v>1463</v>
      </c>
      <c r="C1195" t="s">
        <v>1455</v>
      </c>
      <c r="D1195">
        <v>68</v>
      </c>
      <c r="E1195">
        <v>1746.5</v>
      </c>
      <c r="F1195">
        <f t="shared" si="18"/>
        <v>9</v>
      </c>
      <c r="G1195" t="str">
        <f>STANDINGS_SV[[#This Row],[League]]&amp;STANDINGS_SV[[#This Row],[Team]]</f>
        <v>$150 Draft Champions Feb 14 1:00 pm Lg.3702Paint it Black</v>
      </c>
    </row>
    <row r="1196" spans="1:7" x14ac:dyDescent="0.25">
      <c r="A1196">
        <v>1246</v>
      </c>
      <c r="B1196" t="s">
        <v>1461</v>
      </c>
      <c r="C1196" t="s">
        <v>1455</v>
      </c>
      <c r="D1196">
        <v>66</v>
      </c>
      <c r="E1196">
        <v>1682.5</v>
      </c>
      <c r="F1196">
        <f t="shared" si="18"/>
        <v>10</v>
      </c>
      <c r="G1196" t="str">
        <f>STANDINGS_SV[[#This Row],[League]]&amp;STANDINGS_SV[[#This Row],[Team]]</f>
        <v>$150 Draft Champions Feb 14 1:00 pm Lg.3702Who Cares</v>
      </c>
    </row>
    <row r="1197" spans="1:7" x14ac:dyDescent="0.25">
      <c r="A1197">
        <v>2238</v>
      </c>
      <c r="B1197" t="s">
        <v>240</v>
      </c>
      <c r="C1197" t="s">
        <v>1455</v>
      </c>
      <c r="D1197">
        <v>38</v>
      </c>
      <c r="E1197">
        <v>680.5</v>
      </c>
      <c r="F1197">
        <f t="shared" si="18"/>
        <v>11</v>
      </c>
      <c r="G1197" t="str">
        <f>STANDINGS_SV[[#This Row],[League]]&amp;STANDINGS_SV[[#This Row],[Team]]</f>
        <v>$150 Draft Champions Feb 14 1:00 pm Lg.3702Team Skowron</v>
      </c>
    </row>
    <row r="1198" spans="1:7" x14ac:dyDescent="0.25">
      <c r="A1198">
        <v>2408</v>
      </c>
      <c r="B1198" t="s">
        <v>1457</v>
      </c>
      <c r="C1198" t="s">
        <v>1455</v>
      </c>
      <c r="D1198">
        <v>32</v>
      </c>
      <c r="E1198">
        <v>516</v>
      </c>
      <c r="F1198">
        <f t="shared" si="18"/>
        <v>12</v>
      </c>
      <c r="G1198" t="str">
        <f>STANDINGS_SV[[#This Row],[League]]&amp;STANDINGS_SV[[#This Row],[Team]]</f>
        <v>$150 Draft Champions Feb 14 1:00 pm Lg.3702Team Trznadel</v>
      </c>
    </row>
    <row r="1199" spans="1:7" x14ac:dyDescent="0.25">
      <c r="A1199">
        <v>2450</v>
      </c>
      <c r="B1199" t="s">
        <v>337</v>
      </c>
      <c r="C1199" t="s">
        <v>1455</v>
      </c>
      <c r="D1199">
        <v>31</v>
      </c>
      <c r="E1199">
        <v>474.5</v>
      </c>
      <c r="F1199">
        <f t="shared" si="18"/>
        <v>13</v>
      </c>
      <c r="G1199" t="str">
        <f>STANDINGS_SV[[#This Row],[League]]&amp;STANDINGS_SV[[#This Row],[Team]]</f>
        <v>$150 Draft Champions Feb 14 1:00 pm Lg.3702Team Flanagan</v>
      </c>
    </row>
    <row r="1200" spans="1:7" x14ac:dyDescent="0.25">
      <c r="A1200">
        <v>2806</v>
      </c>
      <c r="B1200" t="s">
        <v>253</v>
      </c>
      <c r="C1200" t="s">
        <v>1455</v>
      </c>
      <c r="D1200">
        <v>9</v>
      </c>
      <c r="E1200">
        <v>107.5</v>
      </c>
      <c r="F1200">
        <f t="shared" si="18"/>
        <v>14</v>
      </c>
      <c r="G1200" t="str">
        <f>STANDINGS_SV[[#This Row],[League]]&amp;STANDINGS_SV[[#This Row],[Team]]</f>
        <v>$150 Draft Champions Feb 14 1:00 pm Lg.3702Team Dunning</v>
      </c>
    </row>
    <row r="1201" spans="1:7" x14ac:dyDescent="0.25">
      <c r="A1201">
        <v>2852</v>
      </c>
      <c r="B1201" t="s">
        <v>1459</v>
      </c>
      <c r="C1201" t="s">
        <v>1455</v>
      </c>
      <c r="D1201">
        <v>3</v>
      </c>
      <c r="E1201">
        <v>56</v>
      </c>
      <c r="F1201">
        <f t="shared" si="18"/>
        <v>15</v>
      </c>
      <c r="G1201" t="str">
        <f>STANDINGS_SV[[#This Row],[League]]&amp;STANDINGS_SV[[#This Row],[Team]]</f>
        <v>$150 Draft Champions Feb 14 1:00 pm Lg.3702Damage Inc.</v>
      </c>
    </row>
    <row r="1202" spans="1:7" x14ac:dyDescent="0.25">
      <c r="A1202">
        <v>385</v>
      </c>
      <c r="B1202" t="s">
        <v>440</v>
      </c>
      <c r="C1202" t="s">
        <v>1464</v>
      </c>
      <c r="D1202">
        <v>94</v>
      </c>
      <c r="E1202">
        <v>2537.5</v>
      </c>
      <c r="F1202">
        <f t="shared" si="18"/>
        <v>1</v>
      </c>
      <c r="G1202" t="str">
        <f>STANDINGS_SV[[#This Row],[League]]&amp;STANDINGS_SV[[#This Row],[Team]]</f>
        <v>$150 Draft Champions Feb 15 1:00 pm Lg.3704zzzzzzzz</v>
      </c>
    </row>
    <row r="1203" spans="1:7" x14ac:dyDescent="0.25">
      <c r="A1203">
        <v>697</v>
      </c>
      <c r="B1203" t="s">
        <v>246</v>
      </c>
      <c r="C1203" t="s">
        <v>1464</v>
      </c>
      <c r="D1203">
        <v>82</v>
      </c>
      <c r="E1203">
        <v>2213</v>
      </c>
      <c r="F1203">
        <f t="shared" si="18"/>
        <v>2</v>
      </c>
      <c r="G1203" t="str">
        <f>STANDINGS_SV[[#This Row],[League]]&amp;STANDINGS_SV[[#This Row],[Team]]</f>
        <v>$150 Draft Champions Feb 15 1:00 pm Lg.3704Monster Island</v>
      </c>
    </row>
    <row r="1204" spans="1:7" x14ac:dyDescent="0.25">
      <c r="A1204">
        <v>703</v>
      </c>
      <c r="B1204" t="s">
        <v>1471</v>
      </c>
      <c r="C1204" t="s">
        <v>1464</v>
      </c>
      <c r="D1204">
        <v>82</v>
      </c>
      <c r="E1204">
        <v>2213</v>
      </c>
      <c r="F1204">
        <f t="shared" si="18"/>
        <v>3</v>
      </c>
      <c r="G1204" t="str">
        <f>STANDINGS_SV[[#This Row],[League]]&amp;STANDINGS_SV[[#This Row],[Team]]</f>
        <v>$150 Draft Champions Feb 15 1:00 pm Lg.3704Team Cole</v>
      </c>
    </row>
    <row r="1205" spans="1:7" x14ac:dyDescent="0.25">
      <c r="A1205">
        <v>772</v>
      </c>
      <c r="B1205" t="s">
        <v>1470</v>
      </c>
      <c r="C1205" t="s">
        <v>1464</v>
      </c>
      <c r="D1205">
        <v>80</v>
      </c>
      <c r="E1205">
        <v>2144</v>
      </c>
      <c r="F1205">
        <f t="shared" si="18"/>
        <v>4</v>
      </c>
      <c r="G1205" t="str">
        <f>STANDINGS_SV[[#This Row],[League]]&amp;STANDINGS_SV[[#This Row],[Team]]</f>
        <v>$150 Draft Champions Feb 15 1:00 pm Lg.3704Pyrolitic Decomposition 12</v>
      </c>
    </row>
    <row r="1206" spans="1:7" x14ac:dyDescent="0.25">
      <c r="A1206">
        <v>922</v>
      </c>
      <c r="B1206" t="s">
        <v>104</v>
      </c>
      <c r="C1206" t="s">
        <v>1464</v>
      </c>
      <c r="D1206">
        <v>76</v>
      </c>
      <c r="E1206">
        <v>1999</v>
      </c>
      <c r="F1206">
        <f t="shared" si="18"/>
        <v>5</v>
      </c>
      <c r="G1206" t="str">
        <f>STANDINGS_SV[[#This Row],[League]]&amp;STANDINGS_SV[[#This Row],[Team]]</f>
        <v>$150 Draft Champions Feb 15 1:00 pm Lg.3704Team Pawlowski</v>
      </c>
    </row>
    <row r="1207" spans="1:7" x14ac:dyDescent="0.25">
      <c r="A1207">
        <v>933</v>
      </c>
      <c r="B1207" t="s">
        <v>1468</v>
      </c>
      <c r="C1207" t="s">
        <v>1464</v>
      </c>
      <c r="D1207">
        <v>75</v>
      </c>
      <c r="E1207">
        <v>1968</v>
      </c>
      <c r="F1207">
        <f t="shared" si="18"/>
        <v>6</v>
      </c>
      <c r="G1207" t="str">
        <f>STANDINGS_SV[[#This Row],[League]]&amp;STANDINGS_SV[[#This Row],[Team]]</f>
        <v>$150 Draft Champions Feb 15 1:00 pm Lg.3704Boyer Brothers</v>
      </c>
    </row>
    <row r="1208" spans="1:7" x14ac:dyDescent="0.25">
      <c r="A1208">
        <v>1300</v>
      </c>
      <c r="B1208" t="s">
        <v>241</v>
      </c>
      <c r="C1208" t="s">
        <v>1464</v>
      </c>
      <c r="D1208">
        <v>64</v>
      </c>
      <c r="E1208">
        <v>1602</v>
      </c>
      <c r="F1208">
        <f t="shared" si="18"/>
        <v>7</v>
      </c>
      <c r="G1208" t="str">
        <f>STANDINGS_SV[[#This Row],[League]]&amp;STANDINGS_SV[[#This Row],[Team]]</f>
        <v>$150 Draft Champions Feb 15 1:00 pm Lg.3704Johnny Baseball</v>
      </c>
    </row>
    <row r="1209" spans="1:7" x14ac:dyDescent="0.25">
      <c r="A1209">
        <v>1397</v>
      </c>
      <c r="B1209" t="s">
        <v>430</v>
      </c>
      <c r="C1209" t="s">
        <v>1464</v>
      </c>
      <c r="D1209">
        <v>62</v>
      </c>
      <c r="E1209">
        <v>1513.5</v>
      </c>
      <c r="F1209">
        <f t="shared" si="18"/>
        <v>8</v>
      </c>
      <c r="G1209" t="str">
        <f>STANDINGS_SV[[#This Row],[League]]&amp;STANDINGS_SV[[#This Row],[Team]]</f>
        <v>$150 Draft Champions Feb 15 1:00 pm Lg.3704Poopy Tooth 6</v>
      </c>
    </row>
    <row r="1210" spans="1:7" x14ac:dyDescent="0.25">
      <c r="A1210">
        <v>1567</v>
      </c>
      <c r="B1210" t="s">
        <v>1467</v>
      </c>
      <c r="C1210" t="s">
        <v>1464</v>
      </c>
      <c r="D1210">
        <v>57</v>
      </c>
      <c r="E1210">
        <v>1329</v>
      </c>
      <c r="F1210">
        <f t="shared" si="18"/>
        <v>9</v>
      </c>
      <c r="G1210" t="str">
        <f>STANDINGS_SV[[#This Row],[League]]&amp;STANDINGS_SV[[#This Row],[Team]]</f>
        <v>$150 Draft Champions Feb 15 1:00 pm Lg.3704Cremators</v>
      </c>
    </row>
    <row r="1211" spans="1:7" x14ac:dyDescent="0.25">
      <c r="A1211">
        <v>1621</v>
      </c>
      <c r="B1211" t="s">
        <v>1466</v>
      </c>
      <c r="C1211" t="s">
        <v>1464</v>
      </c>
      <c r="D1211">
        <v>56</v>
      </c>
      <c r="E1211">
        <v>1296.5</v>
      </c>
      <c r="F1211">
        <f t="shared" si="18"/>
        <v>10</v>
      </c>
      <c r="G1211" t="str">
        <f>STANDINGS_SV[[#This Row],[League]]&amp;STANDINGS_SV[[#This Row],[Team]]</f>
        <v>$150 Draft Champions Feb 15 1:00 pm Lg.3704Team Robbins</v>
      </c>
    </row>
    <row r="1212" spans="1:7" x14ac:dyDescent="0.25">
      <c r="A1212">
        <v>1781</v>
      </c>
      <c r="B1212" t="s">
        <v>1472</v>
      </c>
      <c r="C1212" t="s">
        <v>1464</v>
      </c>
      <c r="D1212">
        <v>51</v>
      </c>
      <c r="E1212">
        <v>1117</v>
      </c>
      <c r="F1212">
        <f t="shared" si="18"/>
        <v>11</v>
      </c>
      <c r="G1212" t="str">
        <f>STANDINGS_SV[[#This Row],[League]]&amp;STANDINGS_SV[[#This Row],[Team]]</f>
        <v>$150 Draft Champions Feb 15 1:00 pm Lg.3704Bourgeois &amp; Son</v>
      </c>
    </row>
    <row r="1213" spans="1:7" x14ac:dyDescent="0.25">
      <c r="A1213">
        <v>1951</v>
      </c>
      <c r="B1213" t="s">
        <v>316</v>
      </c>
      <c r="C1213" t="s">
        <v>1464</v>
      </c>
      <c r="D1213">
        <v>47</v>
      </c>
      <c r="E1213">
        <v>970.5</v>
      </c>
      <c r="F1213">
        <f t="shared" si="18"/>
        <v>12</v>
      </c>
      <c r="G1213" t="str">
        <f>STANDINGS_SV[[#This Row],[League]]&amp;STANDINGS_SV[[#This Row],[Team]]</f>
        <v>$150 Draft Champions Feb 15 1:00 pm Lg.3704Team Lamont</v>
      </c>
    </row>
    <row r="1214" spans="1:7" x14ac:dyDescent="0.25">
      <c r="A1214">
        <v>2102</v>
      </c>
      <c r="B1214" t="s">
        <v>122</v>
      </c>
      <c r="C1214" t="s">
        <v>1464</v>
      </c>
      <c r="D1214">
        <v>42</v>
      </c>
      <c r="E1214">
        <v>801</v>
      </c>
      <c r="F1214">
        <f t="shared" si="18"/>
        <v>13</v>
      </c>
      <c r="G1214" t="str">
        <f>STANDINGS_SV[[#This Row],[League]]&amp;STANDINGS_SV[[#This Row],[Team]]</f>
        <v>$150 Draft Champions Feb 15 1:00 pm Lg.3704Baxter's in Milwaukee</v>
      </c>
    </row>
    <row r="1215" spans="1:7" x14ac:dyDescent="0.25">
      <c r="A1215">
        <v>2340</v>
      </c>
      <c r="B1215" t="s">
        <v>1465</v>
      </c>
      <c r="C1215" t="s">
        <v>1464</v>
      </c>
      <c r="D1215">
        <v>34</v>
      </c>
      <c r="E1215">
        <v>569</v>
      </c>
      <c r="F1215">
        <f t="shared" si="18"/>
        <v>14</v>
      </c>
      <c r="G1215" t="str">
        <f>STANDINGS_SV[[#This Row],[League]]&amp;STANDINGS_SV[[#This Row],[Team]]</f>
        <v>$150 Draft Champions Feb 15 1:00 pm Lg.3704Lower Deckers DC3</v>
      </c>
    </row>
    <row r="1216" spans="1:7" x14ac:dyDescent="0.25">
      <c r="A1216">
        <v>2464</v>
      </c>
      <c r="B1216" t="s">
        <v>1469</v>
      </c>
      <c r="C1216" t="s">
        <v>1464</v>
      </c>
      <c r="D1216">
        <v>30</v>
      </c>
      <c r="E1216">
        <v>438</v>
      </c>
      <c r="F1216">
        <f t="shared" si="18"/>
        <v>15</v>
      </c>
      <c r="G1216" t="str">
        <f>STANDINGS_SV[[#This Row],[League]]&amp;STANDINGS_SV[[#This Row],[Team]]</f>
        <v>$150 Draft Champions Feb 15 1:00 pm Lg.3704Da Bad Ass</v>
      </c>
    </row>
    <row r="1217" spans="1:7" x14ac:dyDescent="0.25">
      <c r="A1217">
        <v>7</v>
      </c>
      <c r="B1217" t="s">
        <v>758</v>
      </c>
      <c r="C1217" t="s">
        <v>1473</v>
      </c>
      <c r="D1217">
        <v>147</v>
      </c>
      <c r="E1217">
        <v>2904</v>
      </c>
      <c r="F1217">
        <f t="shared" si="18"/>
        <v>1</v>
      </c>
      <c r="G1217" t="str">
        <f>STANDINGS_SV[[#This Row],[League]]&amp;STANDINGS_SV[[#This Row],[Team]]</f>
        <v>$150 Draft Champions Feb 15 1:00 pm Lg.3705Gunilla Knutsson</v>
      </c>
    </row>
    <row r="1218" spans="1:7" x14ac:dyDescent="0.25">
      <c r="A1218">
        <v>63</v>
      </c>
      <c r="B1218" t="s">
        <v>1475</v>
      </c>
      <c r="C1218" t="s">
        <v>1473</v>
      </c>
      <c r="D1218">
        <v>118</v>
      </c>
      <c r="E1218">
        <v>2848</v>
      </c>
      <c r="F1218">
        <f t="shared" si="18"/>
        <v>2</v>
      </c>
      <c r="G1218" t="str">
        <f>STANDINGS_SV[[#This Row],[League]]&amp;STANDINGS_SV[[#This Row],[Team]]</f>
        <v>$150 Draft Champions Feb 15 1:00 pm Lg.3705SpinningSeamsMia</v>
      </c>
    </row>
    <row r="1219" spans="1:7" x14ac:dyDescent="0.25">
      <c r="A1219">
        <v>622</v>
      </c>
      <c r="B1219" t="s">
        <v>519</v>
      </c>
      <c r="C1219" t="s">
        <v>1473</v>
      </c>
      <c r="D1219">
        <v>84</v>
      </c>
      <c r="E1219">
        <v>2284</v>
      </c>
      <c r="F1219">
        <f t="shared" ref="F1219:F1282" si="19">IF(C1219=C1218,F1218+1,1)</f>
        <v>3</v>
      </c>
      <c r="G1219" t="str">
        <f>STANDINGS_SV[[#This Row],[League]]&amp;STANDINGS_SV[[#This Row],[Team]]</f>
        <v>$150 Draft Champions Feb 15 1:00 pm Lg.3705Round 2 (Mia)</v>
      </c>
    </row>
    <row r="1220" spans="1:7" x14ac:dyDescent="0.25">
      <c r="A1220">
        <v>993</v>
      </c>
      <c r="B1220" t="s">
        <v>40</v>
      </c>
      <c r="C1220" t="s">
        <v>1473</v>
      </c>
      <c r="D1220">
        <v>73</v>
      </c>
      <c r="E1220">
        <v>1910.5</v>
      </c>
      <c r="F1220">
        <f t="shared" si="19"/>
        <v>4</v>
      </c>
      <c r="G1220" t="str">
        <f>STANDINGS_SV[[#This Row],[League]]&amp;STANDINGS_SV[[#This Row],[Team]]</f>
        <v>$150 Draft Champions Feb 15 1:00 pm Lg.3705Incredible Hulking Us</v>
      </c>
    </row>
    <row r="1221" spans="1:7" x14ac:dyDescent="0.25">
      <c r="A1221">
        <v>1257</v>
      </c>
      <c r="B1221" t="s">
        <v>297</v>
      </c>
      <c r="C1221" t="s">
        <v>1473</v>
      </c>
      <c r="D1221">
        <v>65</v>
      </c>
      <c r="E1221">
        <v>1643</v>
      </c>
      <c r="F1221">
        <f t="shared" si="19"/>
        <v>5</v>
      </c>
      <c r="G1221" t="str">
        <f>STANDINGS_SV[[#This Row],[League]]&amp;STANDINGS_SV[[#This Row],[Team]]</f>
        <v>$150 Draft Champions Feb 15 1:00 pm Lg.3705Dark Energy</v>
      </c>
    </row>
    <row r="1222" spans="1:7" x14ac:dyDescent="0.25">
      <c r="A1222">
        <v>1298</v>
      </c>
      <c r="B1222" t="s">
        <v>45</v>
      </c>
      <c r="C1222" t="s">
        <v>1473</v>
      </c>
      <c r="D1222">
        <v>64</v>
      </c>
      <c r="E1222">
        <v>1602</v>
      </c>
      <c r="F1222">
        <f t="shared" si="19"/>
        <v>6</v>
      </c>
      <c r="G1222" t="str">
        <f>STANDINGS_SV[[#This Row],[League]]&amp;STANDINGS_SV[[#This Row],[Team]]</f>
        <v>$150 Draft Champions Feb 15 1:00 pm Lg.3705Glenneration X</v>
      </c>
    </row>
    <row r="1223" spans="1:7" x14ac:dyDescent="0.25">
      <c r="A1223">
        <v>1673</v>
      </c>
      <c r="B1223" t="s">
        <v>56</v>
      </c>
      <c r="C1223" t="s">
        <v>1473</v>
      </c>
      <c r="D1223">
        <v>54</v>
      </c>
      <c r="E1223">
        <v>1226.5</v>
      </c>
      <c r="F1223">
        <f t="shared" si="19"/>
        <v>7</v>
      </c>
      <c r="G1223" t="str">
        <f>STANDINGS_SV[[#This Row],[League]]&amp;STANDINGS_SV[[#This Row],[Team]]</f>
        <v>$150 Draft Champions Feb 15 1:00 pm Lg.3705DOUGHBOYS</v>
      </c>
    </row>
    <row r="1224" spans="1:7" x14ac:dyDescent="0.25">
      <c r="A1224">
        <v>1770</v>
      </c>
      <c r="B1224" t="s">
        <v>1474</v>
      </c>
      <c r="C1224" t="s">
        <v>1473</v>
      </c>
      <c r="D1224">
        <v>52</v>
      </c>
      <c r="E1224">
        <v>1154</v>
      </c>
      <c r="F1224">
        <f t="shared" si="19"/>
        <v>8</v>
      </c>
      <c r="G1224" t="str">
        <f>STANDINGS_SV[[#This Row],[League]]&amp;STANDINGS_SV[[#This Row],[Team]]</f>
        <v>$150 Draft Champions Feb 15 1:00 pm Lg.3705The Dad</v>
      </c>
    </row>
    <row r="1225" spans="1:7" x14ac:dyDescent="0.25">
      <c r="A1225">
        <v>1845</v>
      </c>
      <c r="B1225" t="s">
        <v>153</v>
      </c>
      <c r="C1225" t="s">
        <v>1473</v>
      </c>
      <c r="D1225">
        <v>49</v>
      </c>
      <c r="E1225">
        <v>1047</v>
      </c>
      <c r="F1225">
        <f t="shared" si="19"/>
        <v>9</v>
      </c>
      <c r="G1225" t="str">
        <f>STANDINGS_SV[[#This Row],[League]]&amp;STANDINGS_SV[[#This Row],[Team]]</f>
        <v>$150 Draft Champions Feb 15 1:00 pm Lg.3705Bronx Yankees (DC9)</v>
      </c>
    </row>
    <row r="1226" spans="1:7" x14ac:dyDescent="0.25">
      <c r="A1226">
        <v>2130</v>
      </c>
      <c r="B1226" t="s">
        <v>1477</v>
      </c>
      <c r="C1226" t="s">
        <v>1473</v>
      </c>
      <c r="D1226">
        <v>41</v>
      </c>
      <c r="E1226">
        <v>772.5</v>
      </c>
      <c r="F1226">
        <f t="shared" si="19"/>
        <v>10</v>
      </c>
      <c r="G1226" t="str">
        <f>STANDINGS_SV[[#This Row],[League]]&amp;STANDINGS_SV[[#This Row],[Team]]</f>
        <v>$150 Draft Champions Feb 15 1:00 pm Lg.3705DYNAMIC DUO</v>
      </c>
    </row>
    <row r="1227" spans="1:7" x14ac:dyDescent="0.25">
      <c r="A1227">
        <v>2223</v>
      </c>
      <c r="B1227" t="s">
        <v>1479</v>
      </c>
      <c r="C1227" t="s">
        <v>1473</v>
      </c>
      <c r="D1227">
        <v>38</v>
      </c>
      <c r="E1227">
        <v>680.5</v>
      </c>
      <c r="F1227">
        <f t="shared" si="19"/>
        <v>11</v>
      </c>
      <c r="G1227" t="str">
        <f>STANDINGS_SV[[#This Row],[League]]&amp;STANDINGS_SV[[#This Row],[Team]]</f>
        <v>$150 Draft Champions Feb 15 1:00 pm Lg.3705Dutch Mafia (DC3)</v>
      </c>
    </row>
    <row r="1228" spans="1:7" x14ac:dyDescent="0.25">
      <c r="A1228">
        <v>2309</v>
      </c>
      <c r="B1228" t="s">
        <v>8</v>
      </c>
      <c r="C1228" t="s">
        <v>1473</v>
      </c>
      <c r="D1228">
        <v>35</v>
      </c>
      <c r="E1228">
        <v>594</v>
      </c>
      <c r="F1228">
        <f t="shared" si="19"/>
        <v>12</v>
      </c>
      <c r="G1228" t="str">
        <f>STANDINGS_SV[[#This Row],[League]]&amp;STANDINGS_SV[[#This Row],[Team]]</f>
        <v>$150 Draft Champions Feb 15 1:00 pm Lg.3705King Ken</v>
      </c>
    </row>
    <row r="1229" spans="1:7" x14ac:dyDescent="0.25">
      <c r="A1229">
        <v>2335</v>
      </c>
      <c r="B1229" t="s">
        <v>1476</v>
      </c>
      <c r="C1229" t="s">
        <v>1473</v>
      </c>
      <c r="D1229">
        <v>34</v>
      </c>
      <c r="E1229">
        <v>569</v>
      </c>
      <c r="F1229">
        <f t="shared" si="19"/>
        <v>13</v>
      </c>
      <c r="G1229" t="str">
        <f>STANDINGS_SV[[#This Row],[League]]&amp;STANDINGS_SV[[#This Row],[Team]]</f>
        <v>$150 Draft Champions Feb 15 1:00 pm Lg.3705BK Mets Mia</v>
      </c>
    </row>
    <row r="1230" spans="1:7" x14ac:dyDescent="0.25">
      <c r="A1230">
        <v>2469</v>
      </c>
      <c r="B1230" t="s">
        <v>1478</v>
      </c>
      <c r="C1230" t="s">
        <v>1473</v>
      </c>
      <c r="D1230">
        <v>30</v>
      </c>
      <c r="E1230">
        <v>438</v>
      </c>
      <c r="F1230">
        <f t="shared" si="19"/>
        <v>14</v>
      </c>
      <c r="G1230" t="str">
        <f>STANDINGS_SV[[#This Row],[League]]&amp;STANDINGS_SV[[#This Row],[Team]]</f>
        <v>$150 Draft Champions Feb 15 1:00 pm Lg.3705Madcow - DC7 Mia</v>
      </c>
    </row>
    <row r="1231" spans="1:7" x14ac:dyDescent="0.25">
      <c r="A1231">
        <v>2633</v>
      </c>
      <c r="B1231" t="s">
        <v>53</v>
      </c>
      <c r="C1231" t="s">
        <v>1473</v>
      </c>
      <c r="D1231">
        <v>21</v>
      </c>
      <c r="E1231">
        <v>275.5</v>
      </c>
      <c r="F1231">
        <f t="shared" si="19"/>
        <v>15</v>
      </c>
      <c r="G1231" t="str">
        <f>STANDINGS_SV[[#This Row],[League]]&amp;STANDINGS_SV[[#This Row],[Team]]</f>
        <v>$150 Draft Champions Feb 15 1:00 pm Lg.3705Baseball Furies</v>
      </c>
    </row>
    <row r="1232" spans="1:7" x14ac:dyDescent="0.25">
      <c r="A1232">
        <v>11</v>
      </c>
      <c r="B1232" t="s">
        <v>218</v>
      </c>
      <c r="C1232" t="s">
        <v>1481</v>
      </c>
      <c r="D1232">
        <v>134</v>
      </c>
      <c r="E1232">
        <v>2899.5</v>
      </c>
      <c r="F1232">
        <f t="shared" si="19"/>
        <v>1</v>
      </c>
      <c r="G1232" t="str">
        <f>STANDINGS_SV[[#This Row],[League]]&amp;STANDINGS_SV[[#This Row],[Team]]</f>
        <v>$150 Draft Champions Feb 16 1:00 pm Lg.3708Beer City Keggers</v>
      </c>
    </row>
    <row r="1233" spans="1:7" x14ac:dyDescent="0.25">
      <c r="A1233">
        <v>59</v>
      </c>
      <c r="B1233" t="s">
        <v>54</v>
      </c>
      <c r="C1233" t="s">
        <v>1481</v>
      </c>
      <c r="D1233">
        <v>119</v>
      </c>
      <c r="E1233">
        <v>2851.5</v>
      </c>
      <c r="F1233">
        <f t="shared" si="19"/>
        <v>2</v>
      </c>
      <c r="G1233" t="str">
        <f>STANDINGS_SV[[#This Row],[League]]&amp;STANDINGS_SV[[#This Row],[Team]]</f>
        <v>$150 Draft Champions Feb 16 1:00 pm Lg.3708Frozen Tundra</v>
      </c>
    </row>
    <row r="1234" spans="1:7" x14ac:dyDescent="0.25">
      <c r="A1234">
        <v>350</v>
      </c>
      <c r="B1234" t="s">
        <v>1482</v>
      </c>
      <c r="C1234" t="s">
        <v>1481</v>
      </c>
      <c r="D1234">
        <v>95</v>
      </c>
      <c r="E1234">
        <v>2561</v>
      </c>
      <c r="F1234">
        <f t="shared" si="19"/>
        <v>3</v>
      </c>
      <c r="G1234" t="str">
        <f>STANDINGS_SV[[#This Row],[League]]&amp;STANDINGS_SV[[#This Row],[Team]]</f>
        <v>$150 Draft Champions Feb 16 1:00 pm Lg.3708JAGUARS</v>
      </c>
    </row>
    <row r="1235" spans="1:7" x14ac:dyDescent="0.25">
      <c r="A1235">
        <v>459</v>
      </c>
      <c r="B1235" t="s">
        <v>1485</v>
      </c>
      <c r="C1235" t="s">
        <v>1481</v>
      </c>
      <c r="D1235">
        <v>90</v>
      </c>
      <c r="E1235">
        <v>2452</v>
      </c>
      <c r="F1235">
        <f t="shared" si="19"/>
        <v>4</v>
      </c>
      <c r="G1235" t="str">
        <f>STANDINGS_SV[[#This Row],[League]]&amp;STANDINGS_SV[[#This Row],[Team]]</f>
        <v>$150 Draft Champions Feb 16 1:00 pm Lg.3708Shark!</v>
      </c>
    </row>
    <row r="1236" spans="1:7" x14ac:dyDescent="0.25">
      <c r="A1236">
        <v>717</v>
      </c>
      <c r="B1236" t="s">
        <v>1480</v>
      </c>
      <c r="C1236" t="s">
        <v>1481</v>
      </c>
      <c r="D1236">
        <v>81</v>
      </c>
      <c r="E1236">
        <v>2182</v>
      </c>
      <c r="F1236">
        <f t="shared" si="19"/>
        <v>5</v>
      </c>
      <c r="G1236" t="str">
        <f>STANDINGS_SV[[#This Row],[League]]&amp;STANDINGS_SV[[#This Row],[Team]]</f>
        <v>$150 Draft Champions Feb 16 1:00 pm Lg.3708BEAST</v>
      </c>
    </row>
    <row r="1237" spans="1:7" x14ac:dyDescent="0.25">
      <c r="A1237">
        <v>1338</v>
      </c>
      <c r="B1237" t="s">
        <v>191</v>
      </c>
      <c r="C1237" t="s">
        <v>1481</v>
      </c>
      <c r="D1237">
        <v>63</v>
      </c>
      <c r="E1237">
        <v>1559</v>
      </c>
      <c r="F1237">
        <f t="shared" si="19"/>
        <v>6</v>
      </c>
      <c r="G1237" t="str">
        <f>STANDINGS_SV[[#This Row],[League]]&amp;STANDINGS_SV[[#This Row],[Team]]</f>
        <v>$150 Draft Champions Feb 16 1:00 pm Lg.3708Chico's Bail Bonds</v>
      </c>
    </row>
    <row r="1238" spans="1:7" x14ac:dyDescent="0.25">
      <c r="A1238">
        <v>1385</v>
      </c>
      <c r="B1238" t="s">
        <v>1487</v>
      </c>
      <c r="C1238" t="s">
        <v>1481</v>
      </c>
      <c r="D1238">
        <v>62</v>
      </c>
      <c r="E1238">
        <v>1513.5</v>
      </c>
      <c r="F1238">
        <f t="shared" si="19"/>
        <v>7</v>
      </c>
      <c r="G1238" t="str">
        <f>STANDINGS_SV[[#This Row],[League]]&amp;STANDINGS_SV[[#This Row],[Team]]</f>
        <v>$150 Draft Champions Feb 16 1:00 pm Lg.3708Hot Ice</v>
      </c>
    </row>
    <row r="1239" spans="1:7" x14ac:dyDescent="0.25">
      <c r="A1239">
        <v>1589</v>
      </c>
      <c r="B1239" t="s">
        <v>1489</v>
      </c>
      <c r="C1239" t="s">
        <v>1481</v>
      </c>
      <c r="D1239">
        <v>57</v>
      </c>
      <c r="E1239">
        <v>1329</v>
      </c>
      <c r="F1239">
        <f t="shared" si="19"/>
        <v>8</v>
      </c>
      <c r="G1239" t="str">
        <f>STANDINGS_SV[[#This Row],[League]]&amp;STANDINGS_SV[[#This Row],[Team]]</f>
        <v>$150 Draft Champions Feb 16 1:00 pm Lg.3708Scalia's Demons</v>
      </c>
    </row>
    <row r="1240" spans="1:7" x14ac:dyDescent="0.25">
      <c r="A1240">
        <v>2028</v>
      </c>
      <c r="B1240" t="s">
        <v>1486</v>
      </c>
      <c r="C1240" t="s">
        <v>1481</v>
      </c>
      <c r="D1240">
        <v>44</v>
      </c>
      <c r="E1240">
        <v>879</v>
      </c>
      <c r="F1240">
        <f t="shared" si="19"/>
        <v>9</v>
      </c>
      <c r="G1240" t="str">
        <f>STANDINGS_SV[[#This Row],[League]]&amp;STANDINGS_SV[[#This Row],[Team]]</f>
        <v>$150 Draft Champions Feb 16 1:00 pm Lg.3708La Flama Blanca</v>
      </c>
    </row>
    <row r="1241" spans="1:7" x14ac:dyDescent="0.25">
      <c r="A1241">
        <v>2053</v>
      </c>
      <c r="B1241" t="s">
        <v>1484</v>
      </c>
      <c r="C1241" t="s">
        <v>1481</v>
      </c>
      <c r="D1241">
        <v>43</v>
      </c>
      <c r="E1241">
        <v>836</v>
      </c>
      <c r="F1241">
        <f t="shared" si="19"/>
        <v>10</v>
      </c>
      <c r="G1241" t="str">
        <f>STANDINGS_SV[[#This Row],[League]]&amp;STANDINGS_SV[[#This Row],[Team]]</f>
        <v>$150 Draft Champions Feb 16 1:00 pm Lg.3708BDTMJD</v>
      </c>
    </row>
    <row r="1242" spans="1:7" x14ac:dyDescent="0.25">
      <c r="A1242">
        <v>2311</v>
      </c>
      <c r="B1242" t="s">
        <v>1490</v>
      </c>
      <c r="C1242" t="s">
        <v>1481</v>
      </c>
      <c r="D1242">
        <v>35</v>
      </c>
      <c r="E1242">
        <v>594</v>
      </c>
      <c r="F1242">
        <f t="shared" si="19"/>
        <v>11</v>
      </c>
      <c r="G1242" t="str">
        <f>STANDINGS_SV[[#This Row],[League]]&amp;STANDINGS_SV[[#This Row],[Team]]</f>
        <v>$150 Draft Champions Feb 16 1:00 pm Lg.3708Macon Whoopie</v>
      </c>
    </row>
    <row r="1243" spans="1:7" x14ac:dyDescent="0.25">
      <c r="A1243">
        <v>2350</v>
      </c>
      <c r="B1243" t="s">
        <v>1491</v>
      </c>
      <c r="C1243" t="s">
        <v>1481</v>
      </c>
      <c r="D1243">
        <v>33</v>
      </c>
      <c r="E1243">
        <v>548</v>
      </c>
      <c r="F1243">
        <f t="shared" si="19"/>
        <v>12</v>
      </c>
      <c r="G1243" t="str">
        <f>STANDINGS_SV[[#This Row],[League]]&amp;STANDINGS_SV[[#This Row],[Team]]</f>
        <v>$150 Draft Champions Feb 16 1:00 pm Lg.370822 jerks and a squirt.</v>
      </c>
    </row>
    <row r="1244" spans="1:7" x14ac:dyDescent="0.25">
      <c r="A1244">
        <v>2540</v>
      </c>
      <c r="B1244" t="s">
        <v>1488</v>
      </c>
      <c r="C1244" t="s">
        <v>1481</v>
      </c>
      <c r="D1244">
        <v>27</v>
      </c>
      <c r="E1244">
        <v>375.5</v>
      </c>
      <c r="F1244">
        <f t="shared" si="19"/>
        <v>13</v>
      </c>
      <c r="G1244" t="str">
        <f>STANDINGS_SV[[#This Row],[League]]&amp;STANDINGS_SV[[#This Row],[Team]]</f>
        <v>$150 Draft Champions Feb 16 1:00 pm Lg.3708Team Kulp</v>
      </c>
    </row>
    <row r="1245" spans="1:7" x14ac:dyDescent="0.25">
      <c r="A1245">
        <v>2631</v>
      </c>
      <c r="B1245" t="s">
        <v>1290</v>
      </c>
      <c r="C1245" t="s">
        <v>1481</v>
      </c>
      <c r="D1245">
        <v>22</v>
      </c>
      <c r="E1245">
        <v>286</v>
      </c>
      <c r="F1245">
        <f t="shared" si="19"/>
        <v>14</v>
      </c>
      <c r="G1245" t="str">
        <f>STANDINGS_SV[[#This Row],[League]]&amp;STANDINGS_SV[[#This Row],[Team]]</f>
        <v>$150 Draft Champions Feb 16 1:00 pm Lg.3708What Was I Thinking</v>
      </c>
    </row>
    <row r="1246" spans="1:7" x14ac:dyDescent="0.25">
      <c r="A1246">
        <v>2884</v>
      </c>
      <c r="B1246" t="s">
        <v>1483</v>
      </c>
      <c r="C1246" t="s">
        <v>1481</v>
      </c>
      <c r="D1246">
        <v>1</v>
      </c>
      <c r="E1246">
        <v>32</v>
      </c>
      <c r="F1246">
        <f t="shared" si="19"/>
        <v>15</v>
      </c>
      <c r="G1246" t="str">
        <f>STANDINGS_SV[[#This Row],[League]]&amp;STANDINGS_SV[[#This Row],[Team]]</f>
        <v>$150 Draft Champions Feb 16 1:00 pm Lg.3708The Late Chargers</v>
      </c>
    </row>
    <row r="1247" spans="1:7" x14ac:dyDescent="0.25">
      <c r="A1247">
        <v>107</v>
      </c>
      <c r="B1247" t="s">
        <v>1501</v>
      </c>
      <c r="C1247" t="s">
        <v>1492</v>
      </c>
      <c r="D1247">
        <v>111</v>
      </c>
      <c r="E1247">
        <v>2800.5</v>
      </c>
      <c r="F1247">
        <f t="shared" si="19"/>
        <v>1</v>
      </c>
      <c r="G1247" t="str">
        <f>STANDINGS_SV[[#This Row],[League]]&amp;STANDINGS_SV[[#This Row],[Team]]</f>
        <v>$150 Draft Champions Feb 16 1:00 pm Lg.3712Acouchi</v>
      </c>
    </row>
    <row r="1248" spans="1:7" x14ac:dyDescent="0.25">
      <c r="A1248">
        <v>114</v>
      </c>
      <c r="B1248" t="s">
        <v>51</v>
      </c>
      <c r="C1248" t="s">
        <v>1492</v>
      </c>
      <c r="D1248">
        <v>111</v>
      </c>
      <c r="E1248">
        <v>2800.5</v>
      </c>
      <c r="F1248">
        <f t="shared" si="19"/>
        <v>2</v>
      </c>
      <c r="G1248" t="str">
        <f>STANDINGS_SV[[#This Row],[League]]&amp;STANDINGS_SV[[#This Row],[Team]]</f>
        <v>$150 Draft Champions Feb 16 1:00 pm Lg.3712Team Kostern</v>
      </c>
    </row>
    <row r="1249" spans="1:7" x14ac:dyDescent="0.25">
      <c r="A1249">
        <v>324</v>
      </c>
      <c r="B1249" t="s">
        <v>1502</v>
      </c>
      <c r="C1249" t="s">
        <v>1492</v>
      </c>
      <c r="D1249">
        <v>96</v>
      </c>
      <c r="E1249">
        <v>2582</v>
      </c>
      <c r="F1249">
        <f t="shared" si="19"/>
        <v>3</v>
      </c>
      <c r="G1249" t="str">
        <f>STANDINGS_SV[[#This Row],[League]]&amp;STANDINGS_SV[[#This Row],[Team]]</f>
        <v>$150 Draft Champions Feb 16 1:00 pm Lg.3712Coleridge Crushers</v>
      </c>
    </row>
    <row r="1250" spans="1:7" x14ac:dyDescent="0.25">
      <c r="A1250">
        <v>453</v>
      </c>
      <c r="B1250" t="s">
        <v>1494</v>
      </c>
      <c r="C1250" t="s">
        <v>1492</v>
      </c>
      <c r="D1250">
        <v>90</v>
      </c>
      <c r="E1250">
        <v>2452</v>
      </c>
      <c r="F1250">
        <f t="shared" si="19"/>
        <v>4</v>
      </c>
      <c r="G1250" t="str">
        <f>STANDINGS_SV[[#This Row],[League]]&amp;STANDINGS_SV[[#This Row],[Team]]</f>
        <v>$150 Draft Champions Feb 16 1:00 pm Lg.3712Matt Capps' Comeback</v>
      </c>
    </row>
    <row r="1251" spans="1:7" x14ac:dyDescent="0.25">
      <c r="A1251">
        <v>489</v>
      </c>
      <c r="B1251" t="s">
        <v>1503</v>
      </c>
      <c r="C1251" t="s">
        <v>1492</v>
      </c>
      <c r="D1251">
        <v>89</v>
      </c>
      <c r="E1251">
        <v>2423.5</v>
      </c>
      <c r="F1251">
        <f t="shared" si="19"/>
        <v>5</v>
      </c>
      <c r="G1251" t="str">
        <f>STANDINGS_SV[[#This Row],[League]]&amp;STANDINGS_SV[[#This Row],[Team]]</f>
        <v>$150 Draft Champions Feb 16 1:00 pm Lg.3712Stros Fan</v>
      </c>
    </row>
    <row r="1252" spans="1:7" x14ac:dyDescent="0.25">
      <c r="A1252">
        <v>838</v>
      </c>
      <c r="B1252" t="s">
        <v>1493</v>
      </c>
      <c r="C1252" t="s">
        <v>1492</v>
      </c>
      <c r="D1252">
        <v>78</v>
      </c>
      <c r="E1252">
        <v>2067.5</v>
      </c>
      <c r="F1252">
        <f t="shared" si="19"/>
        <v>6</v>
      </c>
      <c r="G1252" t="str">
        <f>STANDINGS_SV[[#This Row],[League]]&amp;STANDINGS_SV[[#This Row],[Team]]</f>
        <v>$150 Draft Champions Feb 16 1:00 pm Lg.3712Las Vegas Ratpack 3</v>
      </c>
    </row>
    <row r="1253" spans="1:7" x14ac:dyDescent="0.25">
      <c r="A1253">
        <v>844</v>
      </c>
      <c r="B1253" t="s">
        <v>1497</v>
      </c>
      <c r="C1253" t="s">
        <v>1492</v>
      </c>
      <c r="D1253">
        <v>78</v>
      </c>
      <c r="E1253">
        <v>2067.5</v>
      </c>
      <c r="F1253">
        <f t="shared" si="19"/>
        <v>7</v>
      </c>
      <c r="G1253" t="str">
        <f>STANDINGS_SV[[#This Row],[League]]&amp;STANDINGS_SV[[#This Row],[Team]]</f>
        <v>$150 Draft Champions Feb 16 1:00 pm Lg.3712Pakes</v>
      </c>
    </row>
    <row r="1254" spans="1:7" x14ac:dyDescent="0.25">
      <c r="A1254">
        <v>964</v>
      </c>
      <c r="B1254" t="s">
        <v>1499</v>
      </c>
      <c r="C1254" t="s">
        <v>1492</v>
      </c>
      <c r="D1254">
        <v>74</v>
      </c>
      <c r="E1254">
        <v>1940</v>
      </c>
      <c r="F1254">
        <f t="shared" si="19"/>
        <v>8</v>
      </c>
      <c r="G1254" t="str">
        <f>STANDINGS_SV[[#This Row],[League]]&amp;STANDINGS_SV[[#This Row],[Team]]</f>
        <v>$150 Draft Champions Feb 16 1:00 pm Lg.3712LazGaMaz</v>
      </c>
    </row>
    <row r="1255" spans="1:7" x14ac:dyDescent="0.25">
      <c r="A1255">
        <v>1070</v>
      </c>
      <c r="B1255" t="s">
        <v>333</v>
      </c>
      <c r="C1255" t="s">
        <v>1492</v>
      </c>
      <c r="D1255">
        <v>71</v>
      </c>
      <c r="E1255">
        <v>1846.5</v>
      </c>
      <c r="F1255">
        <f t="shared" si="19"/>
        <v>9</v>
      </c>
      <c r="G1255" t="str">
        <f>STANDINGS_SV[[#This Row],[League]]&amp;STANDINGS_SV[[#This Row],[Team]]</f>
        <v>$150 Draft Champions Feb 16 1:00 pm Lg.3712Team Marino</v>
      </c>
    </row>
    <row r="1256" spans="1:7" x14ac:dyDescent="0.25">
      <c r="A1256">
        <v>1866</v>
      </c>
      <c r="B1256" t="s">
        <v>1504</v>
      </c>
      <c r="C1256" t="s">
        <v>1492</v>
      </c>
      <c r="D1256">
        <v>49</v>
      </c>
      <c r="E1256">
        <v>1047</v>
      </c>
      <c r="F1256">
        <f t="shared" si="19"/>
        <v>10</v>
      </c>
      <c r="G1256" t="str">
        <f>STANDINGS_SV[[#This Row],[League]]&amp;STANDINGS_SV[[#This Row],[Team]]</f>
        <v>$150 Draft Champions Feb 16 1:00 pm Lg.3712Team Everhart</v>
      </c>
    </row>
    <row r="1257" spans="1:7" x14ac:dyDescent="0.25">
      <c r="A1257">
        <v>2088</v>
      </c>
      <c r="B1257" t="s">
        <v>1500</v>
      </c>
      <c r="C1257" t="s">
        <v>1492</v>
      </c>
      <c r="D1257">
        <v>43</v>
      </c>
      <c r="E1257">
        <v>836</v>
      </c>
      <c r="F1257">
        <f t="shared" si="19"/>
        <v>11</v>
      </c>
      <c r="G1257" t="str">
        <f>STANDINGS_SV[[#This Row],[League]]&amp;STANDINGS_SV[[#This Row],[Team]]</f>
        <v>$150 Draft Champions Feb 16 1:00 pm Lg.3712Team Packowski</v>
      </c>
    </row>
    <row r="1258" spans="1:7" x14ac:dyDescent="0.25">
      <c r="A1258">
        <v>2505</v>
      </c>
      <c r="B1258" t="s">
        <v>447</v>
      </c>
      <c r="C1258" t="s">
        <v>1492</v>
      </c>
      <c r="D1258">
        <v>29</v>
      </c>
      <c r="E1258">
        <v>414.5</v>
      </c>
      <c r="F1258">
        <f t="shared" si="19"/>
        <v>12</v>
      </c>
      <c r="G1258" t="str">
        <f>STANDINGS_SV[[#This Row],[League]]&amp;STANDINGS_SV[[#This Row],[Team]]</f>
        <v>$150 Draft Champions Feb 16 1:00 pm Lg.3712UMmm Baby</v>
      </c>
    </row>
    <row r="1259" spans="1:7" x14ac:dyDescent="0.25">
      <c r="A1259">
        <v>2756</v>
      </c>
      <c r="B1259" t="s">
        <v>1496</v>
      </c>
      <c r="C1259" t="s">
        <v>1492</v>
      </c>
      <c r="D1259">
        <v>14</v>
      </c>
      <c r="E1259">
        <v>161.5</v>
      </c>
      <c r="F1259">
        <f t="shared" si="19"/>
        <v>13</v>
      </c>
      <c r="G1259" t="str">
        <f>STANDINGS_SV[[#This Row],[League]]&amp;STANDINGS_SV[[#This Row],[Team]]</f>
        <v>$150 Draft Champions Feb 16 1:00 pm Lg.3712Thebeau 7</v>
      </c>
    </row>
    <row r="1260" spans="1:7" x14ac:dyDescent="0.25">
      <c r="A1260">
        <v>2868</v>
      </c>
      <c r="B1260" t="s">
        <v>1498</v>
      </c>
      <c r="C1260" t="s">
        <v>1492</v>
      </c>
      <c r="D1260">
        <v>2</v>
      </c>
      <c r="E1260">
        <v>45.5</v>
      </c>
      <c r="F1260">
        <f t="shared" si="19"/>
        <v>14</v>
      </c>
      <c r="G1260" t="str">
        <f>STANDINGS_SV[[#This Row],[League]]&amp;STANDINGS_SV[[#This Row],[Team]]</f>
        <v>$150 Draft Champions Feb 16 1:00 pm Lg.3712Team Chmielewski</v>
      </c>
    </row>
    <row r="1261" spans="1:7" x14ac:dyDescent="0.25">
      <c r="A1261">
        <v>2906</v>
      </c>
      <c r="B1261" t="s">
        <v>1495</v>
      </c>
      <c r="C1261" t="s">
        <v>1492</v>
      </c>
      <c r="D1261">
        <v>0</v>
      </c>
      <c r="E1261">
        <v>13</v>
      </c>
      <c r="F1261">
        <f t="shared" si="19"/>
        <v>15</v>
      </c>
      <c r="G1261" t="str">
        <f>STANDINGS_SV[[#This Row],[League]]&amp;STANDINGS_SV[[#This Row],[Team]]</f>
        <v>$150 Draft Champions Feb 16 1:00 pm Lg.3712Two Time</v>
      </c>
    </row>
    <row r="1262" spans="1:7" x14ac:dyDescent="0.25">
      <c r="A1262">
        <v>34</v>
      </c>
      <c r="B1262" t="s">
        <v>1517</v>
      </c>
      <c r="C1262" t="s">
        <v>1506</v>
      </c>
      <c r="D1262">
        <v>124</v>
      </c>
      <c r="E1262">
        <v>2879</v>
      </c>
      <c r="F1262">
        <f t="shared" si="19"/>
        <v>1</v>
      </c>
      <c r="G1262" t="str">
        <f>STANDINGS_SV[[#This Row],[League]]&amp;STANDINGS_SV[[#This Row],[Team]]</f>
        <v>$150 Draft Champions Feb 17 1:00 pm Lg.3715zima........</v>
      </c>
    </row>
    <row r="1263" spans="1:7" x14ac:dyDescent="0.25">
      <c r="A1263">
        <v>97</v>
      </c>
      <c r="B1263" t="s">
        <v>1509</v>
      </c>
      <c r="C1263" t="s">
        <v>1506</v>
      </c>
      <c r="D1263">
        <v>113</v>
      </c>
      <c r="E1263">
        <v>2814</v>
      </c>
      <c r="F1263">
        <f t="shared" si="19"/>
        <v>2</v>
      </c>
      <c r="G1263" t="str">
        <f>STANDINGS_SV[[#This Row],[League]]&amp;STANDINGS_SV[[#This Row],[Team]]</f>
        <v>$150 Draft Champions Feb 17 1:00 pm Lg.3715Pig Lumber</v>
      </c>
    </row>
    <row r="1264" spans="1:7" x14ac:dyDescent="0.25">
      <c r="A1264">
        <v>996</v>
      </c>
      <c r="B1264" t="s">
        <v>1507</v>
      </c>
      <c r="C1264" t="s">
        <v>1506</v>
      </c>
      <c r="D1264">
        <v>73</v>
      </c>
      <c r="E1264">
        <v>1910.5</v>
      </c>
      <c r="F1264">
        <f t="shared" si="19"/>
        <v>3</v>
      </c>
      <c r="G1264" t="str">
        <f>STANDINGS_SV[[#This Row],[League]]&amp;STANDINGS_SV[[#This Row],[Team]]</f>
        <v>$150 Draft Champions Feb 17 1:00 pm Lg.3715Let's Go Bucs</v>
      </c>
    </row>
    <row r="1265" spans="1:7" x14ac:dyDescent="0.25">
      <c r="A1265">
        <v>1085</v>
      </c>
      <c r="B1265" t="s">
        <v>373</v>
      </c>
      <c r="C1265" t="s">
        <v>1506</v>
      </c>
      <c r="D1265">
        <v>70</v>
      </c>
      <c r="E1265">
        <v>1816</v>
      </c>
      <c r="F1265">
        <f t="shared" si="19"/>
        <v>4</v>
      </c>
      <c r="G1265" t="str">
        <f>STANDINGS_SV[[#This Row],[League]]&amp;STANDINGS_SV[[#This Row],[Team]]</f>
        <v>$150 Draft Champions Feb 17 1:00 pm Lg.3715Avascular Necrosis1</v>
      </c>
    </row>
    <row r="1266" spans="1:7" x14ac:dyDescent="0.25">
      <c r="A1266">
        <v>1166</v>
      </c>
      <c r="B1266" t="s">
        <v>127</v>
      </c>
      <c r="C1266" t="s">
        <v>1506</v>
      </c>
      <c r="D1266">
        <v>68</v>
      </c>
      <c r="E1266">
        <v>1746.5</v>
      </c>
      <c r="F1266">
        <f t="shared" si="19"/>
        <v>5</v>
      </c>
      <c r="G1266" t="str">
        <f>STANDINGS_SV[[#This Row],[League]]&amp;STANDINGS_SV[[#This Row],[Team]]</f>
        <v>$150 Draft Champions Feb 17 1:00 pm Lg.3715Just An Old Vet</v>
      </c>
    </row>
    <row r="1267" spans="1:7" x14ac:dyDescent="0.25">
      <c r="A1267">
        <v>1253</v>
      </c>
      <c r="B1267" t="s">
        <v>1516</v>
      </c>
      <c r="C1267" t="s">
        <v>1506</v>
      </c>
      <c r="D1267">
        <v>65</v>
      </c>
      <c r="E1267">
        <v>1643</v>
      </c>
      <c r="F1267">
        <f t="shared" si="19"/>
        <v>6</v>
      </c>
      <c r="G1267" t="str">
        <f>STANDINGS_SV[[#This Row],[League]]&amp;STANDINGS_SV[[#This Row],[Team]]</f>
        <v>$150 Draft Champions Feb 17 1:00 pm Lg.3715Chemrock</v>
      </c>
    </row>
    <row r="1268" spans="1:7" x14ac:dyDescent="0.25">
      <c r="A1268">
        <v>1402</v>
      </c>
      <c r="B1268" t="s">
        <v>1512</v>
      </c>
      <c r="C1268" t="s">
        <v>1506</v>
      </c>
      <c r="D1268">
        <v>62</v>
      </c>
      <c r="E1268">
        <v>1513.5</v>
      </c>
      <c r="F1268">
        <f t="shared" si="19"/>
        <v>7</v>
      </c>
      <c r="G1268" t="str">
        <f>STANDINGS_SV[[#This Row],[League]]&amp;STANDINGS_SV[[#This Row],[Team]]</f>
        <v>$150 Draft Champions Feb 17 1:00 pm Lg.3715Screamin' Ducks 3</v>
      </c>
    </row>
    <row r="1269" spans="1:7" x14ac:dyDescent="0.25">
      <c r="A1269">
        <v>1499</v>
      </c>
      <c r="B1269" t="s">
        <v>1505</v>
      </c>
      <c r="C1269" t="s">
        <v>1506</v>
      </c>
      <c r="D1269">
        <v>59</v>
      </c>
      <c r="E1269">
        <v>1398</v>
      </c>
      <c r="F1269">
        <f t="shared" si="19"/>
        <v>8</v>
      </c>
      <c r="G1269" t="str">
        <f>STANDINGS_SV[[#This Row],[League]]&amp;STANDINGS_SV[[#This Row],[Team]]</f>
        <v>$150 Draft Champions Feb 17 1:00 pm Lg.3715Bocephus Mode</v>
      </c>
    </row>
    <row r="1270" spans="1:7" x14ac:dyDescent="0.25">
      <c r="A1270">
        <v>1520</v>
      </c>
      <c r="B1270" t="s">
        <v>106</v>
      </c>
      <c r="C1270" t="s">
        <v>1506</v>
      </c>
      <c r="D1270">
        <v>59</v>
      </c>
      <c r="E1270">
        <v>1398</v>
      </c>
      <c r="F1270">
        <f t="shared" si="19"/>
        <v>9</v>
      </c>
      <c r="G1270" t="str">
        <f>STANDINGS_SV[[#This Row],[League]]&amp;STANDINGS_SV[[#This Row],[Team]]</f>
        <v>$150 Draft Champions Feb 17 1:00 pm Lg.3715Team Ferrari</v>
      </c>
    </row>
    <row r="1271" spans="1:7" x14ac:dyDescent="0.25">
      <c r="A1271">
        <v>1827</v>
      </c>
      <c r="B1271" t="s">
        <v>1508</v>
      </c>
      <c r="C1271" t="s">
        <v>1506</v>
      </c>
      <c r="D1271">
        <v>50</v>
      </c>
      <c r="E1271">
        <v>1083</v>
      </c>
      <c r="F1271">
        <f t="shared" si="19"/>
        <v>10</v>
      </c>
      <c r="G1271" t="str">
        <f>STANDINGS_SV[[#This Row],[League]]&amp;STANDINGS_SV[[#This Row],[Team]]</f>
        <v>$150 Draft Champions Feb 17 1:00 pm Lg.3715Nipsey Russells' Phalanges</v>
      </c>
    </row>
    <row r="1272" spans="1:7" x14ac:dyDescent="0.25">
      <c r="A1272">
        <v>1891</v>
      </c>
      <c r="B1272" t="s">
        <v>1515</v>
      </c>
      <c r="C1272" t="s">
        <v>1506</v>
      </c>
      <c r="D1272">
        <v>48</v>
      </c>
      <c r="E1272">
        <v>1008.5</v>
      </c>
      <c r="F1272">
        <f t="shared" si="19"/>
        <v>11</v>
      </c>
      <c r="G1272" t="str">
        <f>STANDINGS_SV[[#This Row],[League]]&amp;STANDINGS_SV[[#This Row],[Team]]</f>
        <v>$150 Draft Champions Feb 17 1:00 pm Lg.3715Git up, Git out</v>
      </c>
    </row>
    <row r="1273" spans="1:7" x14ac:dyDescent="0.25">
      <c r="A1273">
        <v>2035</v>
      </c>
      <c r="B1273" t="s">
        <v>1513</v>
      </c>
      <c r="C1273" t="s">
        <v>1506</v>
      </c>
      <c r="D1273">
        <v>44</v>
      </c>
      <c r="E1273">
        <v>879</v>
      </c>
      <c r="F1273">
        <f t="shared" si="19"/>
        <v>12</v>
      </c>
      <c r="G1273" t="str">
        <f>STANDINGS_SV[[#This Row],[League]]&amp;STANDINGS_SV[[#This Row],[Team]]</f>
        <v>$150 Draft Champions Feb 17 1:00 pm Lg.3715Power Nine</v>
      </c>
    </row>
    <row r="1274" spans="1:7" x14ac:dyDescent="0.25">
      <c r="A1274">
        <v>2127</v>
      </c>
      <c r="B1274" t="s">
        <v>1511</v>
      </c>
      <c r="C1274" t="s">
        <v>1506</v>
      </c>
      <c r="D1274">
        <v>41</v>
      </c>
      <c r="E1274">
        <v>772.5</v>
      </c>
      <c r="F1274">
        <f t="shared" si="19"/>
        <v>13</v>
      </c>
      <c r="G1274" t="str">
        <f>STANDINGS_SV[[#This Row],[League]]&amp;STANDINGS_SV[[#This Row],[Team]]</f>
        <v>$150 Draft Champions Feb 17 1:00 pm Lg.3715Callawaykid</v>
      </c>
    </row>
    <row r="1275" spans="1:7" x14ac:dyDescent="0.25">
      <c r="A1275">
        <v>2720</v>
      </c>
      <c r="B1275" t="s">
        <v>1514</v>
      </c>
      <c r="C1275" t="s">
        <v>1506</v>
      </c>
      <c r="D1275">
        <v>16</v>
      </c>
      <c r="E1275">
        <v>194.5</v>
      </c>
      <c r="F1275">
        <f t="shared" si="19"/>
        <v>14</v>
      </c>
      <c r="G1275" t="str">
        <f>STANDINGS_SV[[#This Row],[League]]&amp;STANDINGS_SV[[#This Row],[Team]]</f>
        <v>$150 Draft Champions Feb 17 1:00 pm Lg.3715Team Zinser</v>
      </c>
    </row>
    <row r="1276" spans="1:7" x14ac:dyDescent="0.25">
      <c r="A1276">
        <v>2862</v>
      </c>
      <c r="B1276" t="s">
        <v>1510</v>
      </c>
      <c r="C1276" t="s">
        <v>1506</v>
      </c>
      <c r="D1276">
        <v>2</v>
      </c>
      <c r="E1276">
        <v>45.5</v>
      </c>
      <c r="F1276">
        <f t="shared" si="19"/>
        <v>15</v>
      </c>
      <c r="G1276" t="str">
        <f>STANDINGS_SV[[#This Row],[League]]&amp;STANDINGS_SV[[#This Row],[Team]]</f>
        <v>$150 Draft Champions Feb 17 1:00 pm Lg.3715Inflatable Gammoners Dos</v>
      </c>
    </row>
    <row r="1277" spans="1:7" x14ac:dyDescent="0.25">
      <c r="A1277">
        <v>196</v>
      </c>
      <c r="B1277" t="s">
        <v>298</v>
      </c>
      <c r="C1277" t="s">
        <v>1519</v>
      </c>
      <c r="D1277">
        <v>104</v>
      </c>
      <c r="E1277">
        <v>2721</v>
      </c>
      <c r="F1277">
        <f t="shared" si="19"/>
        <v>1</v>
      </c>
      <c r="G1277" t="str">
        <f>STANDINGS_SV[[#This Row],[League]]&amp;STANDINGS_SV[[#This Row],[Team]]</f>
        <v>$150 Draft Champions Feb 17 1:00 pm Lg.3717The Naturals</v>
      </c>
    </row>
    <row r="1278" spans="1:7" x14ac:dyDescent="0.25">
      <c r="A1278">
        <v>279</v>
      </c>
      <c r="B1278" t="s">
        <v>1527</v>
      </c>
      <c r="C1278" t="s">
        <v>1519</v>
      </c>
      <c r="D1278">
        <v>99</v>
      </c>
      <c r="E1278">
        <v>2637</v>
      </c>
      <c r="F1278">
        <f t="shared" si="19"/>
        <v>2</v>
      </c>
      <c r="G1278" t="str">
        <f>STANDINGS_SV[[#This Row],[League]]&amp;STANDINGS_SV[[#This Row],[Team]]</f>
        <v>$150 Draft Champions Feb 17 1:00 pm Lg.3717Pork Chop Express!!!</v>
      </c>
    </row>
    <row r="1279" spans="1:7" x14ac:dyDescent="0.25">
      <c r="A1279">
        <v>373</v>
      </c>
      <c r="B1279" t="s">
        <v>1522</v>
      </c>
      <c r="C1279" t="s">
        <v>1519</v>
      </c>
      <c r="D1279">
        <v>94</v>
      </c>
      <c r="E1279">
        <v>2537.5</v>
      </c>
      <c r="F1279">
        <f t="shared" si="19"/>
        <v>3</v>
      </c>
      <c r="G1279" t="str">
        <f>STANDINGS_SV[[#This Row],[League]]&amp;STANDINGS_SV[[#This Row],[Team]]</f>
        <v>$150 Draft Champions Feb 17 1:00 pm Lg.3717Hillbilly</v>
      </c>
    </row>
    <row r="1280" spans="1:7" x14ac:dyDescent="0.25">
      <c r="A1280">
        <v>665</v>
      </c>
      <c r="B1280" t="s">
        <v>1524</v>
      </c>
      <c r="C1280" t="s">
        <v>1519</v>
      </c>
      <c r="D1280">
        <v>83</v>
      </c>
      <c r="E1280">
        <v>2248</v>
      </c>
      <c r="F1280">
        <f t="shared" si="19"/>
        <v>4</v>
      </c>
      <c r="G1280" t="str">
        <f>STANDINGS_SV[[#This Row],[League]]&amp;STANDINGS_SV[[#This Row],[Team]]</f>
        <v>$150 Draft Champions Feb 17 1:00 pm Lg.3717STNCLD BUMS</v>
      </c>
    </row>
    <row r="1281" spans="1:7" x14ac:dyDescent="0.25">
      <c r="A1281">
        <v>994</v>
      </c>
      <c r="B1281" t="s">
        <v>1525</v>
      </c>
      <c r="C1281" t="s">
        <v>1519</v>
      </c>
      <c r="D1281">
        <v>73</v>
      </c>
      <c r="E1281">
        <v>1910.5</v>
      </c>
      <c r="F1281">
        <f t="shared" si="19"/>
        <v>5</v>
      </c>
      <c r="G1281" t="str">
        <f>STANDINGS_SV[[#This Row],[League]]&amp;STANDINGS_SV[[#This Row],[Team]]</f>
        <v>$150 Draft Champions Feb 17 1:00 pm Lg.3717Jose its so</v>
      </c>
    </row>
    <row r="1282" spans="1:7" x14ac:dyDescent="0.25">
      <c r="A1282">
        <v>1045</v>
      </c>
      <c r="B1282" t="s">
        <v>1529</v>
      </c>
      <c r="C1282" t="s">
        <v>1519</v>
      </c>
      <c r="D1282">
        <v>72</v>
      </c>
      <c r="E1282">
        <v>1879</v>
      </c>
      <c r="F1282">
        <f t="shared" si="19"/>
        <v>6</v>
      </c>
      <c r="G1282" t="str">
        <f>STANDINGS_SV[[#This Row],[League]]&amp;STANDINGS_SV[[#This Row],[Team]]</f>
        <v>$150 Draft Champions Feb 17 1:00 pm Lg.3717WV PED Power 2</v>
      </c>
    </row>
    <row r="1283" spans="1:7" x14ac:dyDescent="0.25">
      <c r="A1283">
        <v>1531</v>
      </c>
      <c r="B1283" t="s">
        <v>506</v>
      </c>
      <c r="C1283" t="s">
        <v>1519</v>
      </c>
      <c r="D1283">
        <v>58</v>
      </c>
      <c r="E1283">
        <v>1365</v>
      </c>
      <c r="F1283">
        <f t="shared" ref="F1283:F1346" si="20">IF(C1283=C1282,F1282+1,1)</f>
        <v>7</v>
      </c>
      <c r="G1283" t="str">
        <f>STANDINGS_SV[[#This Row],[League]]&amp;STANDINGS_SV[[#This Row],[Team]]</f>
        <v>$150 Draft Champions Feb 17 1:00 pm Lg.3717Balking Dead</v>
      </c>
    </row>
    <row r="1284" spans="1:7" x14ac:dyDescent="0.25">
      <c r="A1284">
        <v>1706</v>
      </c>
      <c r="B1284" t="s">
        <v>1528</v>
      </c>
      <c r="C1284" t="s">
        <v>1519</v>
      </c>
      <c r="D1284">
        <v>53</v>
      </c>
      <c r="E1284">
        <v>1189.5</v>
      </c>
      <c r="F1284">
        <f t="shared" si="20"/>
        <v>8</v>
      </c>
      <c r="G1284" t="str">
        <f>STANDINGS_SV[[#This Row],[League]]&amp;STANDINGS_SV[[#This Row],[Team]]</f>
        <v>$150 Draft Champions Feb 17 1:00 pm Lg.3717Arbitrage Analysts</v>
      </c>
    </row>
    <row r="1285" spans="1:7" x14ac:dyDescent="0.25">
      <c r="A1285">
        <v>1977</v>
      </c>
      <c r="B1285" t="s">
        <v>1518</v>
      </c>
      <c r="C1285" t="s">
        <v>1519</v>
      </c>
      <c r="D1285">
        <v>46</v>
      </c>
      <c r="E1285">
        <v>937</v>
      </c>
      <c r="F1285">
        <f t="shared" si="20"/>
        <v>9</v>
      </c>
      <c r="G1285" t="str">
        <f>STANDINGS_SV[[#This Row],[League]]&amp;STANDINGS_SV[[#This Row],[Team]]</f>
        <v>$150 Draft Champions Feb 17 1:00 pm Lg.3717Stanton Island</v>
      </c>
    </row>
    <row r="1286" spans="1:7" x14ac:dyDescent="0.25">
      <c r="A1286">
        <v>1978</v>
      </c>
      <c r="B1286" t="s">
        <v>1523</v>
      </c>
      <c r="C1286" t="s">
        <v>1519</v>
      </c>
      <c r="D1286">
        <v>46</v>
      </c>
      <c r="E1286">
        <v>937</v>
      </c>
      <c r="F1286">
        <f t="shared" si="20"/>
        <v>10</v>
      </c>
      <c r="G1286" t="str">
        <f>STANDINGS_SV[[#This Row],[League]]&amp;STANDINGS_SV[[#This Row],[Team]]</f>
        <v>$150 Draft Champions Feb 17 1:00 pm Lg.3717Team Dion</v>
      </c>
    </row>
    <row r="1287" spans="1:7" x14ac:dyDescent="0.25">
      <c r="A1287">
        <v>2082</v>
      </c>
      <c r="B1287" t="s">
        <v>1530</v>
      </c>
      <c r="C1287" t="s">
        <v>1519</v>
      </c>
      <c r="D1287">
        <v>43</v>
      </c>
      <c r="E1287">
        <v>836</v>
      </c>
      <c r="F1287">
        <f t="shared" si="20"/>
        <v>11</v>
      </c>
      <c r="G1287" t="str">
        <f>STANDINGS_SV[[#This Row],[League]]&amp;STANDINGS_SV[[#This Row],[Team]]</f>
        <v>$150 Draft Champions Feb 17 1:00 pm Lg.3717Team Choi</v>
      </c>
    </row>
    <row r="1288" spans="1:7" x14ac:dyDescent="0.25">
      <c r="A1288">
        <v>2303</v>
      </c>
      <c r="B1288" t="s">
        <v>1520</v>
      </c>
      <c r="C1288" t="s">
        <v>1519</v>
      </c>
      <c r="D1288">
        <v>35</v>
      </c>
      <c r="E1288">
        <v>594</v>
      </c>
      <c r="F1288">
        <f t="shared" si="20"/>
        <v>12</v>
      </c>
      <c r="G1288" t="str">
        <f>STANDINGS_SV[[#This Row],[League]]&amp;STANDINGS_SV[[#This Row],[Team]]</f>
        <v>$150 Draft Champions Feb 17 1:00 pm Lg.3717Bolivar Shagnasty</v>
      </c>
    </row>
    <row r="1289" spans="1:7" x14ac:dyDescent="0.25">
      <c r="A1289">
        <v>2524</v>
      </c>
      <c r="B1289" t="s">
        <v>1521</v>
      </c>
      <c r="C1289" t="s">
        <v>1519</v>
      </c>
      <c r="D1289">
        <v>28</v>
      </c>
      <c r="E1289">
        <v>395</v>
      </c>
      <c r="F1289">
        <f t="shared" si="20"/>
        <v>13</v>
      </c>
      <c r="G1289" t="str">
        <f>STANDINGS_SV[[#This Row],[League]]&amp;STANDINGS_SV[[#This Row],[Team]]</f>
        <v>$150 Draft Champions Feb 17 1:00 pm Lg.3717The Union Jacks DC1</v>
      </c>
    </row>
    <row r="1290" spans="1:7" x14ac:dyDescent="0.25">
      <c r="A1290">
        <v>2616</v>
      </c>
      <c r="B1290" t="s">
        <v>104</v>
      </c>
      <c r="C1290" t="s">
        <v>1519</v>
      </c>
      <c r="D1290">
        <v>23</v>
      </c>
      <c r="E1290">
        <v>300.5</v>
      </c>
      <c r="F1290">
        <f t="shared" si="20"/>
        <v>14</v>
      </c>
      <c r="G1290" t="str">
        <f>STANDINGS_SV[[#This Row],[League]]&amp;STANDINGS_SV[[#This Row],[Team]]</f>
        <v>$150 Draft Champions Feb 17 1:00 pm Lg.3717Team Pawlowski</v>
      </c>
    </row>
    <row r="1291" spans="1:7" x14ac:dyDescent="0.25">
      <c r="A1291">
        <v>2820</v>
      </c>
      <c r="B1291" t="s">
        <v>198</v>
      </c>
      <c r="C1291" t="s">
        <v>1519</v>
      </c>
      <c r="D1291">
        <v>7</v>
      </c>
      <c r="E1291">
        <v>92.5</v>
      </c>
      <c r="F1291">
        <f t="shared" si="20"/>
        <v>15</v>
      </c>
      <c r="G1291" t="str">
        <f>STANDINGS_SV[[#This Row],[League]]&amp;STANDINGS_SV[[#This Row],[Team]]</f>
        <v>$150 Draft Champions Feb 17 1:00 pm Lg.3717Team DeMay</v>
      </c>
    </row>
    <row r="1292" spans="1:7" x14ac:dyDescent="0.25">
      <c r="A1292">
        <v>229</v>
      </c>
      <c r="B1292" t="s">
        <v>1537</v>
      </c>
      <c r="C1292" t="s">
        <v>1531</v>
      </c>
      <c r="D1292">
        <v>101</v>
      </c>
      <c r="E1292">
        <v>2674</v>
      </c>
      <c r="F1292">
        <f t="shared" si="20"/>
        <v>1</v>
      </c>
      <c r="G1292" t="str">
        <f>STANDINGS_SV[[#This Row],[League]]&amp;STANDINGS_SV[[#This Row],[Team]]</f>
        <v>$150 Draft Champions Feb 17 1:00 pm Lg.3719Big Foot</v>
      </c>
    </row>
    <row r="1293" spans="1:7" x14ac:dyDescent="0.25">
      <c r="A1293">
        <v>387</v>
      </c>
      <c r="B1293" t="s">
        <v>199</v>
      </c>
      <c r="C1293" t="s">
        <v>1531</v>
      </c>
      <c r="D1293">
        <v>93</v>
      </c>
      <c r="E1293">
        <v>2514.5</v>
      </c>
      <c r="F1293">
        <f t="shared" si="20"/>
        <v>2</v>
      </c>
      <c r="G1293" t="str">
        <f>STANDINGS_SV[[#This Row],[League]]&amp;STANDINGS_SV[[#This Row],[Team]]</f>
        <v>$150 Draft Champions Feb 17 1:00 pm Lg.3719Elks Baby Elks 2</v>
      </c>
    </row>
    <row r="1294" spans="1:7" x14ac:dyDescent="0.25">
      <c r="A1294">
        <v>585</v>
      </c>
      <c r="B1294" t="s">
        <v>71</v>
      </c>
      <c r="C1294" t="s">
        <v>1531</v>
      </c>
      <c r="D1294">
        <v>85</v>
      </c>
      <c r="E1294">
        <v>2319.5</v>
      </c>
      <c r="F1294">
        <f t="shared" si="20"/>
        <v>3</v>
      </c>
      <c r="G1294" t="str">
        <f>STANDINGS_SV[[#This Row],[League]]&amp;STANDINGS_SV[[#This Row],[Team]]</f>
        <v>$150 Draft Champions Feb 17 1:00 pm Lg.3719Frozen Ropes</v>
      </c>
    </row>
    <row r="1295" spans="1:7" x14ac:dyDescent="0.25">
      <c r="A1295">
        <v>977</v>
      </c>
      <c r="B1295" t="s">
        <v>1540</v>
      </c>
      <c r="C1295" t="s">
        <v>1531</v>
      </c>
      <c r="D1295">
        <v>74</v>
      </c>
      <c r="E1295">
        <v>1940</v>
      </c>
      <c r="F1295">
        <f t="shared" si="20"/>
        <v>4</v>
      </c>
      <c r="G1295" t="str">
        <f>STANDINGS_SV[[#This Row],[League]]&amp;STANDINGS_SV[[#This Row],[Team]]</f>
        <v>$150 Draft Champions Feb 17 1:00 pm Lg.3719Team JP4</v>
      </c>
    </row>
    <row r="1296" spans="1:7" x14ac:dyDescent="0.25">
      <c r="A1296">
        <v>1098</v>
      </c>
      <c r="B1296" t="s">
        <v>1539</v>
      </c>
      <c r="C1296" t="s">
        <v>1531</v>
      </c>
      <c r="D1296">
        <v>70</v>
      </c>
      <c r="E1296">
        <v>1816</v>
      </c>
      <c r="F1296">
        <f t="shared" si="20"/>
        <v>5</v>
      </c>
      <c r="G1296" t="str">
        <f>STANDINGS_SV[[#This Row],[League]]&amp;STANDINGS_SV[[#This Row],[Team]]</f>
        <v>$150 Draft Champions Feb 17 1:00 pm Lg.3719Rizzo Fo' Shizzo</v>
      </c>
    </row>
    <row r="1297" spans="1:7" x14ac:dyDescent="0.25">
      <c r="A1297">
        <v>1106</v>
      </c>
      <c r="B1297" t="s">
        <v>471</v>
      </c>
      <c r="C1297" t="s">
        <v>1531</v>
      </c>
      <c r="D1297">
        <v>70</v>
      </c>
      <c r="E1297">
        <v>1816</v>
      </c>
      <c r="F1297">
        <f t="shared" si="20"/>
        <v>6</v>
      </c>
      <c r="G1297" t="str">
        <f>STANDINGS_SV[[#This Row],[League]]&amp;STANDINGS_SV[[#This Row],[Team]]</f>
        <v>$150 Draft Champions Feb 17 1:00 pm Lg.3719Wade Boggs's Liver</v>
      </c>
    </row>
    <row r="1298" spans="1:7" x14ac:dyDescent="0.25">
      <c r="A1298">
        <v>1107</v>
      </c>
      <c r="B1298" t="s">
        <v>1536</v>
      </c>
      <c r="C1298" t="s">
        <v>1531</v>
      </c>
      <c r="D1298">
        <v>70</v>
      </c>
      <c r="E1298">
        <v>1816</v>
      </c>
      <c r="F1298">
        <f t="shared" si="20"/>
        <v>7</v>
      </c>
      <c r="G1298" t="str">
        <f>STANDINGS_SV[[#This Row],[League]]&amp;STANDINGS_SV[[#This Row],[Team]]</f>
        <v>$150 Draft Champions Feb 17 1:00 pm Lg.3719Wendell Boys</v>
      </c>
    </row>
    <row r="1299" spans="1:7" x14ac:dyDescent="0.25">
      <c r="A1299">
        <v>1436</v>
      </c>
      <c r="B1299" t="s">
        <v>476</v>
      </c>
      <c r="C1299" t="s">
        <v>1531</v>
      </c>
      <c r="D1299">
        <v>61</v>
      </c>
      <c r="E1299">
        <v>1469.5</v>
      </c>
      <c r="F1299">
        <f t="shared" si="20"/>
        <v>8</v>
      </c>
      <c r="G1299" t="str">
        <f>STANDINGS_SV[[#This Row],[League]]&amp;STANDINGS_SV[[#This Row],[Team]]</f>
        <v>$150 Draft Champions Feb 17 1:00 pm Lg.3719Greenwich Village Gurus</v>
      </c>
    </row>
    <row r="1300" spans="1:7" x14ac:dyDescent="0.25">
      <c r="A1300">
        <v>1566</v>
      </c>
      <c r="B1300" t="s">
        <v>1534</v>
      </c>
      <c r="C1300" t="s">
        <v>1531</v>
      </c>
      <c r="D1300">
        <v>57</v>
      </c>
      <c r="E1300">
        <v>1329</v>
      </c>
      <c r="F1300">
        <f t="shared" si="20"/>
        <v>9</v>
      </c>
      <c r="G1300" t="str">
        <f>STANDINGS_SV[[#This Row],[League]]&amp;STANDINGS_SV[[#This Row],[Team]]</f>
        <v>$150 Draft Champions Feb 17 1:00 pm Lg.3719Blue Bell Kings</v>
      </c>
    </row>
    <row r="1301" spans="1:7" x14ac:dyDescent="0.25">
      <c r="A1301">
        <v>1590</v>
      </c>
      <c r="B1301" t="s">
        <v>1532</v>
      </c>
      <c r="C1301" t="s">
        <v>1531</v>
      </c>
      <c r="D1301">
        <v>57</v>
      </c>
      <c r="E1301">
        <v>1329</v>
      </c>
      <c r="F1301">
        <f t="shared" si="20"/>
        <v>10</v>
      </c>
      <c r="G1301" t="str">
        <f>STANDINGS_SV[[#This Row],[League]]&amp;STANDINGS_SV[[#This Row],[Team]]</f>
        <v>$150 Draft Champions Feb 17 1:00 pm Lg.3719Team Dragoo</v>
      </c>
    </row>
    <row r="1302" spans="1:7" x14ac:dyDescent="0.25">
      <c r="A1302">
        <v>1816</v>
      </c>
      <c r="B1302" t="s">
        <v>1535</v>
      </c>
      <c r="C1302" t="s">
        <v>1531</v>
      </c>
      <c r="D1302">
        <v>50</v>
      </c>
      <c r="E1302">
        <v>1083</v>
      </c>
      <c r="F1302">
        <f t="shared" si="20"/>
        <v>11</v>
      </c>
      <c r="G1302" t="str">
        <f>STANDINGS_SV[[#This Row],[League]]&amp;STANDINGS_SV[[#This Row],[Team]]</f>
        <v>$150 Draft Champions Feb 17 1:00 pm Lg.3719Dewey Beatem &amp; Howe</v>
      </c>
    </row>
    <row r="1303" spans="1:7" x14ac:dyDescent="0.25">
      <c r="A1303">
        <v>2074</v>
      </c>
      <c r="B1303" t="s">
        <v>1533</v>
      </c>
      <c r="C1303" t="s">
        <v>1531</v>
      </c>
      <c r="D1303">
        <v>43</v>
      </c>
      <c r="E1303">
        <v>836</v>
      </c>
      <c r="F1303">
        <f t="shared" si="20"/>
        <v>12</v>
      </c>
      <c r="G1303" t="str">
        <f>STANDINGS_SV[[#This Row],[League]]&amp;STANDINGS_SV[[#This Row],[Team]]</f>
        <v>$150 Draft Champions Feb 17 1:00 pm Lg.3719Oh Jenrry</v>
      </c>
    </row>
    <row r="1304" spans="1:7" x14ac:dyDescent="0.25">
      <c r="A1304">
        <v>2358</v>
      </c>
      <c r="B1304" t="s">
        <v>1159</v>
      </c>
      <c r="C1304" t="s">
        <v>1531</v>
      </c>
      <c r="D1304">
        <v>33</v>
      </c>
      <c r="E1304">
        <v>548</v>
      </c>
      <c r="F1304">
        <f t="shared" si="20"/>
        <v>13</v>
      </c>
      <c r="G1304" t="str">
        <f>STANDINGS_SV[[#This Row],[League]]&amp;STANDINGS_SV[[#This Row],[Team]]</f>
        <v>$150 Draft Champions Feb 17 1:00 pm Lg.3719Infinity Management</v>
      </c>
    </row>
    <row r="1305" spans="1:7" x14ac:dyDescent="0.25">
      <c r="A1305">
        <v>2412</v>
      </c>
      <c r="B1305" t="s">
        <v>1538</v>
      </c>
      <c r="C1305" t="s">
        <v>1531</v>
      </c>
      <c r="D1305">
        <v>32</v>
      </c>
      <c r="E1305">
        <v>516</v>
      </c>
      <c r="F1305">
        <f t="shared" si="20"/>
        <v>14</v>
      </c>
      <c r="G1305" t="str">
        <f>STANDINGS_SV[[#This Row],[League]]&amp;STANDINGS_SV[[#This Row],[Team]]</f>
        <v>$150 Draft Champions Feb 17 1:00 pm Lg.3719Vida's Four Blues</v>
      </c>
    </row>
    <row r="1306" spans="1:7" x14ac:dyDescent="0.25">
      <c r="A1306">
        <v>2456</v>
      </c>
      <c r="B1306" t="s">
        <v>272</v>
      </c>
      <c r="C1306" t="s">
        <v>1531</v>
      </c>
      <c r="D1306">
        <v>31</v>
      </c>
      <c r="E1306">
        <v>474.5</v>
      </c>
      <c r="F1306">
        <f t="shared" si="20"/>
        <v>15</v>
      </c>
      <c r="G1306" t="str">
        <f>STANDINGS_SV[[#This Row],[League]]&amp;STANDINGS_SV[[#This Row],[Team]]</f>
        <v>$150 Draft Champions Feb 17 1:00 pm Lg.3719The Blatant Disarray</v>
      </c>
    </row>
    <row r="1307" spans="1:7" x14ac:dyDescent="0.25">
      <c r="A1307">
        <v>22</v>
      </c>
      <c r="B1307" t="s">
        <v>1552</v>
      </c>
      <c r="C1307" t="s">
        <v>1542</v>
      </c>
      <c r="D1307">
        <v>128</v>
      </c>
      <c r="E1307">
        <v>2890</v>
      </c>
      <c r="F1307">
        <f t="shared" si="20"/>
        <v>1</v>
      </c>
      <c r="G1307" t="str">
        <f>STANDINGS_SV[[#This Row],[League]]&amp;STANDINGS_SV[[#This Row],[Team]]</f>
        <v>$150 Draft Champions Feb 18 1:00 pm Lg.3722deadmoneyG</v>
      </c>
    </row>
    <row r="1308" spans="1:7" x14ac:dyDescent="0.25">
      <c r="A1308">
        <v>129</v>
      </c>
      <c r="B1308" t="s">
        <v>1544</v>
      </c>
      <c r="C1308" t="s">
        <v>1542</v>
      </c>
      <c r="D1308">
        <v>109</v>
      </c>
      <c r="E1308">
        <v>2780</v>
      </c>
      <c r="F1308">
        <f t="shared" si="20"/>
        <v>2</v>
      </c>
      <c r="G1308" t="str">
        <f>STANDINGS_SV[[#This Row],[League]]&amp;STANDINGS_SV[[#This Row],[Team]]</f>
        <v>$150 Draft Champions Feb 18 1:00 pm Lg.3722Pondjumpers</v>
      </c>
    </row>
    <row r="1309" spans="1:7" x14ac:dyDescent="0.25">
      <c r="A1309">
        <v>620</v>
      </c>
      <c r="B1309" t="s">
        <v>17</v>
      </c>
      <c r="C1309" t="s">
        <v>1542</v>
      </c>
      <c r="D1309">
        <v>84</v>
      </c>
      <c r="E1309">
        <v>2284</v>
      </c>
      <c r="F1309">
        <f t="shared" si="20"/>
        <v>3</v>
      </c>
      <c r="G1309" t="str">
        <f>STANDINGS_SV[[#This Row],[League]]&amp;STANDINGS_SV[[#This Row],[Team]]</f>
        <v>$150 Draft Champions Feb 18 1:00 pm Lg.3722Millertime</v>
      </c>
    </row>
    <row r="1310" spans="1:7" x14ac:dyDescent="0.25">
      <c r="A1310">
        <v>915</v>
      </c>
      <c r="B1310" t="s">
        <v>1543</v>
      </c>
      <c r="C1310" t="s">
        <v>1542</v>
      </c>
      <c r="D1310">
        <v>76</v>
      </c>
      <c r="E1310">
        <v>1999</v>
      </c>
      <c r="F1310">
        <f t="shared" si="20"/>
        <v>4</v>
      </c>
      <c r="G1310" t="str">
        <f>STANDINGS_SV[[#This Row],[League]]&amp;STANDINGS_SV[[#This Row],[Team]]</f>
        <v>$150 Draft Champions Feb 18 1:00 pm Lg.3722Rum Runner 3</v>
      </c>
    </row>
    <row r="1311" spans="1:7" x14ac:dyDescent="0.25">
      <c r="A1311">
        <v>1046</v>
      </c>
      <c r="B1311" t="s">
        <v>1550</v>
      </c>
      <c r="C1311" t="s">
        <v>1542</v>
      </c>
      <c r="D1311">
        <v>72</v>
      </c>
      <c r="E1311">
        <v>1879</v>
      </c>
      <c r="F1311">
        <f t="shared" si="20"/>
        <v>5</v>
      </c>
      <c r="G1311" t="str">
        <f>STANDINGS_SV[[#This Row],[League]]&amp;STANDINGS_SV[[#This Row],[Team]]</f>
        <v>$150 Draft Champions Feb 18 1:00 pm Lg.3722Wellington Blacks</v>
      </c>
    </row>
    <row r="1312" spans="1:7" x14ac:dyDescent="0.25">
      <c r="A1312">
        <v>1089</v>
      </c>
      <c r="B1312" t="s">
        <v>1549</v>
      </c>
      <c r="C1312" t="s">
        <v>1542</v>
      </c>
      <c r="D1312">
        <v>70</v>
      </c>
      <c r="E1312">
        <v>1816</v>
      </c>
      <c r="F1312">
        <f t="shared" si="20"/>
        <v>6</v>
      </c>
      <c r="G1312" t="str">
        <f>STANDINGS_SV[[#This Row],[League]]&amp;STANDINGS_SV[[#This Row],[Team]]</f>
        <v>$150 Draft Champions Feb 18 1:00 pm Lg.3722GST and Tally Ho</v>
      </c>
    </row>
    <row r="1313" spans="1:7" x14ac:dyDescent="0.25">
      <c r="A1313">
        <v>1200</v>
      </c>
      <c r="B1313" t="s">
        <v>292</v>
      </c>
      <c r="C1313" t="s">
        <v>1542</v>
      </c>
      <c r="D1313">
        <v>67</v>
      </c>
      <c r="E1313">
        <v>1716.5</v>
      </c>
      <c r="F1313">
        <f t="shared" si="20"/>
        <v>7</v>
      </c>
      <c r="G1313" t="str">
        <f>STANDINGS_SV[[#This Row],[League]]&amp;STANDINGS_SV[[#This Row],[Team]]</f>
        <v>$150 Draft Champions Feb 18 1:00 pm Lg.3722Team Teixeira</v>
      </c>
    </row>
    <row r="1314" spans="1:7" x14ac:dyDescent="0.25">
      <c r="A1314">
        <v>1347</v>
      </c>
      <c r="B1314" t="s">
        <v>1545</v>
      </c>
      <c r="C1314" t="s">
        <v>1542</v>
      </c>
      <c r="D1314">
        <v>63</v>
      </c>
      <c r="E1314">
        <v>1559</v>
      </c>
      <c r="F1314">
        <f t="shared" si="20"/>
        <v>8</v>
      </c>
      <c r="G1314" t="str">
        <f>STANDINGS_SV[[#This Row],[League]]&amp;STANDINGS_SV[[#This Row],[Team]]</f>
        <v>$150 Draft Champions Feb 18 1:00 pm Lg.3722Jrodimus Empire</v>
      </c>
    </row>
    <row r="1315" spans="1:7" x14ac:dyDescent="0.25">
      <c r="A1315">
        <v>1688</v>
      </c>
      <c r="B1315" t="s">
        <v>1551</v>
      </c>
      <c r="C1315" t="s">
        <v>1542</v>
      </c>
      <c r="D1315">
        <v>54</v>
      </c>
      <c r="E1315">
        <v>1226.5</v>
      </c>
      <c r="F1315">
        <f t="shared" si="20"/>
        <v>9</v>
      </c>
      <c r="G1315" t="str">
        <f>STANDINGS_SV[[#This Row],[League]]&amp;STANDINGS_SV[[#This Row],[Team]]</f>
        <v>$150 Draft Champions Feb 18 1:00 pm Lg.3722Moz Boyz 15</v>
      </c>
    </row>
    <row r="1316" spans="1:7" x14ac:dyDescent="0.25">
      <c r="A1316">
        <v>1937</v>
      </c>
      <c r="B1316" t="s">
        <v>1546</v>
      </c>
      <c r="C1316" t="s">
        <v>1542</v>
      </c>
      <c r="D1316">
        <v>47</v>
      </c>
      <c r="E1316">
        <v>970.5</v>
      </c>
      <c r="F1316">
        <f t="shared" si="20"/>
        <v>10</v>
      </c>
      <c r="G1316" t="str">
        <f>STANDINGS_SV[[#This Row],[League]]&amp;STANDINGS_SV[[#This Row],[Team]]</f>
        <v>$150 Draft Champions Feb 18 1:00 pm Lg.3722Live Chicken and Rum</v>
      </c>
    </row>
    <row r="1317" spans="1:7" x14ac:dyDescent="0.25">
      <c r="A1317">
        <v>2084</v>
      </c>
      <c r="B1317" t="s">
        <v>396</v>
      </c>
      <c r="C1317" t="s">
        <v>1542</v>
      </c>
      <c r="D1317">
        <v>43</v>
      </c>
      <c r="E1317">
        <v>836</v>
      </c>
      <c r="F1317">
        <f t="shared" si="20"/>
        <v>11</v>
      </c>
      <c r="G1317" t="str">
        <f>STANDINGS_SV[[#This Row],[League]]&amp;STANDINGS_SV[[#This Row],[Team]]</f>
        <v>$150 Draft Champions Feb 18 1:00 pm Lg.3722Team Edgar</v>
      </c>
    </row>
    <row r="1318" spans="1:7" x14ac:dyDescent="0.25">
      <c r="A1318">
        <v>2274</v>
      </c>
      <c r="B1318" t="s">
        <v>1290</v>
      </c>
      <c r="C1318" t="s">
        <v>1542</v>
      </c>
      <c r="D1318">
        <v>37</v>
      </c>
      <c r="E1318">
        <v>650.5</v>
      </c>
      <c r="F1318">
        <f t="shared" si="20"/>
        <v>12</v>
      </c>
      <c r="G1318" t="str">
        <f>STANDINGS_SV[[#This Row],[League]]&amp;STANDINGS_SV[[#This Row],[Team]]</f>
        <v>$150 Draft Champions Feb 18 1:00 pm Lg.3722What Was I Thinking</v>
      </c>
    </row>
    <row r="1319" spans="1:7" x14ac:dyDescent="0.25">
      <c r="A1319">
        <v>2555</v>
      </c>
      <c r="B1319" t="s">
        <v>1541</v>
      </c>
      <c r="C1319" t="s">
        <v>1542</v>
      </c>
      <c r="D1319">
        <v>26</v>
      </c>
      <c r="E1319">
        <v>354</v>
      </c>
      <c r="F1319">
        <f t="shared" si="20"/>
        <v>13</v>
      </c>
      <c r="G1319" t="str">
        <f>STANDINGS_SV[[#This Row],[League]]&amp;STANDINGS_SV[[#This Row],[Team]]</f>
        <v>$150 Draft Champions Feb 18 1:00 pm Lg.3722Krebs Cycle II</v>
      </c>
    </row>
    <row r="1320" spans="1:7" x14ac:dyDescent="0.25">
      <c r="A1320">
        <v>2592</v>
      </c>
      <c r="B1320" t="s">
        <v>1548</v>
      </c>
      <c r="C1320" t="s">
        <v>1542</v>
      </c>
      <c r="D1320">
        <v>24</v>
      </c>
      <c r="E1320">
        <v>317</v>
      </c>
      <c r="F1320">
        <f t="shared" si="20"/>
        <v>14</v>
      </c>
      <c r="G1320" t="str">
        <f>STANDINGS_SV[[#This Row],[League]]&amp;STANDINGS_SV[[#This Row],[Team]]</f>
        <v>$150 Draft Champions Feb 18 1:00 pm Lg.3722Jack and Jordan 2</v>
      </c>
    </row>
    <row r="1321" spans="1:7" x14ac:dyDescent="0.25">
      <c r="A1321">
        <v>2850</v>
      </c>
      <c r="B1321" t="s">
        <v>1547</v>
      </c>
      <c r="C1321" t="s">
        <v>1542</v>
      </c>
      <c r="D1321">
        <v>4</v>
      </c>
      <c r="E1321">
        <v>68</v>
      </c>
      <c r="F1321">
        <f t="shared" si="20"/>
        <v>15</v>
      </c>
      <c r="G1321" t="str">
        <f>STANDINGS_SV[[#This Row],[League]]&amp;STANDINGS_SV[[#This Row],[Team]]</f>
        <v>$150 Draft Champions Feb 18 1:00 pm Lg.3722Trout Wars</v>
      </c>
    </row>
    <row r="1322" spans="1:7" x14ac:dyDescent="0.25">
      <c r="A1322">
        <v>413</v>
      </c>
      <c r="B1322" t="s">
        <v>1562</v>
      </c>
      <c r="C1322" t="s">
        <v>1553</v>
      </c>
      <c r="D1322">
        <v>92</v>
      </c>
      <c r="E1322">
        <v>2494.5</v>
      </c>
      <c r="F1322">
        <f t="shared" si="20"/>
        <v>1</v>
      </c>
      <c r="G1322" t="str">
        <f>STANDINGS_SV[[#This Row],[League]]&amp;STANDINGS_SV[[#This Row],[Team]]</f>
        <v>$150 Draft Champions Feb 18 1:00 pm Lg.3726Dingaling</v>
      </c>
    </row>
    <row r="1323" spans="1:7" x14ac:dyDescent="0.25">
      <c r="A1323">
        <v>465</v>
      </c>
      <c r="B1323" t="s">
        <v>1556</v>
      </c>
      <c r="C1323" t="s">
        <v>1553</v>
      </c>
      <c r="D1323">
        <v>90</v>
      </c>
      <c r="E1323">
        <v>2452</v>
      </c>
      <c r="F1323">
        <f t="shared" si="20"/>
        <v>2</v>
      </c>
      <c r="G1323" t="str">
        <f>STANDINGS_SV[[#This Row],[League]]&amp;STANDINGS_SV[[#This Row],[Team]]</f>
        <v>$150 Draft Champions Feb 18 1:00 pm Lg.3726The Gym Triplers</v>
      </c>
    </row>
    <row r="1324" spans="1:7" x14ac:dyDescent="0.25">
      <c r="A1324">
        <v>561</v>
      </c>
      <c r="B1324" t="s">
        <v>332</v>
      </c>
      <c r="C1324" t="s">
        <v>1553</v>
      </c>
      <c r="D1324">
        <v>86</v>
      </c>
      <c r="E1324">
        <v>2349</v>
      </c>
      <c r="F1324">
        <f t="shared" si="20"/>
        <v>3</v>
      </c>
      <c r="G1324" t="str">
        <f>STANDINGS_SV[[#This Row],[League]]&amp;STANDINGS_SV[[#This Row],[Team]]</f>
        <v>$150 Draft Champions Feb 18 1:00 pm Lg.3726Jersey Rhinos</v>
      </c>
    </row>
    <row r="1325" spans="1:7" x14ac:dyDescent="0.25">
      <c r="A1325">
        <v>735</v>
      </c>
      <c r="B1325" t="s">
        <v>1560</v>
      </c>
      <c r="C1325" t="s">
        <v>1553</v>
      </c>
      <c r="D1325">
        <v>81</v>
      </c>
      <c r="E1325">
        <v>2182</v>
      </c>
      <c r="F1325">
        <f t="shared" si="20"/>
        <v>4</v>
      </c>
      <c r="G1325" t="str">
        <f>STANDINGS_SV[[#This Row],[League]]&amp;STANDINGS_SV[[#This Row],[Team]]</f>
        <v>$150 Draft Champions Feb 18 1:00 pm Lg.3726SumoManCrushYou</v>
      </c>
    </row>
    <row r="1326" spans="1:7" x14ac:dyDescent="0.25">
      <c r="A1326">
        <v>1151</v>
      </c>
      <c r="B1326" t="s">
        <v>351</v>
      </c>
      <c r="C1326" t="s">
        <v>1553</v>
      </c>
      <c r="D1326">
        <v>68</v>
      </c>
      <c r="E1326">
        <v>1746.5</v>
      </c>
      <c r="F1326">
        <f t="shared" si="20"/>
        <v>5</v>
      </c>
      <c r="G1326" t="str">
        <f>STANDINGS_SV[[#This Row],[League]]&amp;STANDINGS_SV[[#This Row],[Team]]</f>
        <v>$150 Draft Champions Feb 18 1:00 pm Lg.3726BALCO: HENNESSY &amp; PEDS 3</v>
      </c>
    </row>
    <row r="1327" spans="1:7" x14ac:dyDescent="0.25">
      <c r="A1327">
        <v>1230</v>
      </c>
      <c r="B1327" t="s">
        <v>1555</v>
      </c>
      <c r="C1327" t="s">
        <v>1553</v>
      </c>
      <c r="D1327">
        <v>66</v>
      </c>
      <c r="E1327">
        <v>1682.5</v>
      </c>
      <c r="F1327">
        <f t="shared" si="20"/>
        <v>6</v>
      </c>
      <c r="G1327" t="str">
        <f>STANDINGS_SV[[#This Row],[League]]&amp;STANDINGS_SV[[#This Row],[Team]]</f>
        <v>$150 Draft Champions Feb 18 1:00 pm Lg.3726Rotoscrubs</v>
      </c>
    </row>
    <row r="1328" spans="1:7" x14ac:dyDescent="0.25">
      <c r="A1328">
        <v>1294</v>
      </c>
      <c r="B1328" t="s">
        <v>1559</v>
      </c>
      <c r="C1328" t="s">
        <v>1553</v>
      </c>
      <c r="D1328">
        <v>64</v>
      </c>
      <c r="E1328">
        <v>1602</v>
      </c>
      <c r="F1328">
        <f t="shared" si="20"/>
        <v>7</v>
      </c>
      <c r="G1328" t="str">
        <f>STANDINGS_SV[[#This Row],[League]]&amp;STANDINGS_SV[[#This Row],[Team]]</f>
        <v>$150 Draft Champions Feb 18 1:00 pm Lg.3726Doc in the box</v>
      </c>
    </row>
    <row r="1329" spans="1:7" x14ac:dyDescent="0.25">
      <c r="A1329">
        <v>1481</v>
      </c>
      <c r="B1329" t="s">
        <v>1554</v>
      </c>
      <c r="C1329" t="s">
        <v>1553</v>
      </c>
      <c r="D1329">
        <v>60</v>
      </c>
      <c r="E1329">
        <v>1432</v>
      </c>
      <c r="F1329">
        <f t="shared" si="20"/>
        <v>8</v>
      </c>
      <c r="G1329" t="str">
        <f>STANDINGS_SV[[#This Row],[League]]&amp;STANDINGS_SV[[#This Row],[Team]]</f>
        <v>$150 Draft Champions Feb 18 1:00 pm Lg.3726Polish Thunder</v>
      </c>
    </row>
    <row r="1330" spans="1:7" x14ac:dyDescent="0.25">
      <c r="A1330">
        <v>1502</v>
      </c>
      <c r="B1330" t="s">
        <v>443</v>
      </c>
      <c r="C1330" t="s">
        <v>1553</v>
      </c>
      <c r="D1330">
        <v>59</v>
      </c>
      <c r="E1330">
        <v>1398</v>
      </c>
      <c r="F1330">
        <f t="shared" si="20"/>
        <v>9</v>
      </c>
      <c r="G1330" t="str">
        <f>STANDINGS_SV[[#This Row],[League]]&amp;STANDINGS_SV[[#This Row],[Team]]</f>
        <v>$150 Draft Champions Feb 18 1:00 pm Lg.3726Comfortably Numb</v>
      </c>
    </row>
    <row r="1331" spans="1:7" x14ac:dyDescent="0.25">
      <c r="A1331">
        <v>1555</v>
      </c>
      <c r="B1331" t="s">
        <v>1557</v>
      </c>
      <c r="C1331" t="s">
        <v>1553</v>
      </c>
      <c r="D1331">
        <v>58</v>
      </c>
      <c r="E1331">
        <v>1365</v>
      </c>
      <c r="F1331">
        <f t="shared" si="20"/>
        <v>10</v>
      </c>
      <c r="G1331" t="str">
        <f>STANDINGS_SV[[#This Row],[League]]&amp;STANDINGS_SV[[#This Row],[Team]]</f>
        <v>$150 Draft Champions Feb 18 1:00 pm Lg.3726Team Casey</v>
      </c>
    </row>
    <row r="1332" spans="1:7" x14ac:dyDescent="0.25">
      <c r="A1332">
        <v>1573</v>
      </c>
      <c r="B1332" t="s">
        <v>1561</v>
      </c>
      <c r="C1332" t="s">
        <v>1553</v>
      </c>
      <c r="D1332">
        <v>57</v>
      </c>
      <c r="E1332">
        <v>1329</v>
      </c>
      <c r="F1332">
        <f t="shared" si="20"/>
        <v>11</v>
      </c>
      <c r="G1332" t="str">
        <f>STANDINGS_SV[[#This Row],[League]]&amp;STANDINGS_SV[[#This Row],[Team]]</f>
        <v>$150 Draft Champions Feb 18 1:00 pm Lg.3726FantasyBaseball2k</v>
      </c>
    </row>
    <row r="1333" spans="1:7" x14ac:dyDescent="0.25">
      <c r="A1333">
        <v>1794</v>
      </c>
      <c r="B1333" t="s">
        <v>19</v>
      </c>
      <c r="C1333" t="s">
        <v>1553</v>
      </c>
      <c r="D1333">
        <v>51</v>
      </c>
      <c r="E1333">
        <v>1117</v>
      </c>
      <c r="F1333">
        <f t="shared" si="20"/>
        <v>12</v>
      </c>
      <c r="G1333" t="str">
        <f>STANDINGS_SV[[#This Row],[League]]&amp;STANDINGS_SV[[#This Row],[Team]]</f>
        <v>$150 Draft Champions Feb 18 1:00 pm Lg.3726One Eyed Jack</v>
      </c>
    </row>
    <row r="1334" spans="1:7" x14ac:dyDescent="0.25">
      <c r="A1334">
        <v>2089</v>
      </c>
      <c r="B1334" t="s">
        <v>48</v>
      </c>
      <c r="C1334" t="s">
        <v>1553</v>
      </c>
      <c r="D1334">
        <v>43</v>
      </c>
      <c r="E1334">
        <v>836</v>
      </c>
      <c r="F1334">
        <f t="shared" si="20"/>
        <v>13</v>
      </c>
      <c r="G1334" t="str">
        <f>STANDINGS_SV[[#This Row],[League]]&amp;STANDINGS_SV[[#This Row],[Team]]</f>
        <v>$150 Draft Champions Feb 18 1:00 pm Lg.3726Team Reid</v>
      </c>
    </row>
    <row r="1335" spans="1:7" x14ac:dyDescent="0.25">
      <c r="A1335">
        <v>2506</v>
      </c>
      <c r="B1335" t="s">
        <v>49</v>
      </c>
      <c r="C1335" t="s">
        <v>1553</v>
      </c>
      <c r="D1335">
        <v>29</v>
      </c>
      <c r="E1335">
        <v>414.5</v>
      </c>
      <c r="F1335">
        <f t="shared" si="20"/>
        <v>14</v>
      </c>
      <c r="G1335" t="str">
        <f>STANDINGS_SV[[#This Row],[League]]&amp;STANDINGS_SV[[#This Row],[Team]]</f>
        <v>$150 Draft Champions Feb 18 1:00 pm Lg.3726smokin gun</v>
      </c>
    </row>
    <row r="1336" spans="1:7" x14ac:dyDescent="0.25">
      <c r="A1336">
        <v>2508</v>
      </c>
      <c r="B1336" t="s">
        <v>1558</v>
      </c>
      <c r="C1336" t="s">
        <v>1553</v>
      </c>
      <c r="D1336">
        <v>28</v>
      </c>
      <c r="E1336">
        <v>395</v>
      </c>
      <c r="F1336">
        <f t="shared" si="20"/>
        <v>15</v>
      </c>
      <c r="G1336" t="str">
        <f>STANDINGS_SV[[#This Row],[League]]&amp;STANDINGS_SV[[#This Row],[Team]]</f>
        <v>$150 Draft Champions Feb 18 1:00 pm Lg.3726AA Yankees</v>
      </c>
    </row>
    <row r="1337" spans="1:7" x14ac:dyDescent="0.25">
      <c r="A1337">
        <v>403</v>
      </c>
      <c r="B1337" t="s">
        <v>1568</v>
      </c>
      <c r="C1337" t="s">
        <v>1564</v>
      </c>
      <c r="D1337">
        <v>93</v>
      </c>
      <c r="E1337">
        <v>2514.5</v>
      </c>
      <c r="F1337">
        <f t="shared" si="20"/>
        <v>1</v>
      </c>
      <c r="G1337" t="str">
        <f>STANDINGS_SV[[#This Row],[League]]&amp;STANDINGS_SV[[#This Row],[Team]]</f>
        <v>$150 Draft Champions Feb 19 1:00 pm Lg.3727The Force Awakens</v>
      </c>
    </row>
    <row r="1338" spans="1:7" x14ac:dyDescent="0.25">
      <c r="A1338">
        <v>434</v>
      </c>
      <c r="B1338" t="s">
        <v>228</v>
      </c>
      <c r="C1338" t="s">
        <v>1564</v>
      </c>
      <c r="D1338">
        <v>91</v>
      </c>
      <c r="E1338">
        <v>2474</v>
      </c>
      <c r="F1338">
        <f t="shared" si="20"/>
        <v>2</v>
      </c>
      <c r="G1338" t="str">
        <f>STANDINGS_SV[[#This Row],[League]]&amp;STANDINGS_SV[[#This Row],[Team]]</f>
        <v>$150 Draft Champions Feb 19 1:00 pm Lg.3727TampRons</v>
      </c>
    </row>
    <row r="1339" spans="1:7" x14ac:dyDescent="0.25">
      <c r="A1339">
        <v>540</v>
      </c>
      <c r="B1339" t="s">
        <v>10</v>
      </c>
      <c r="C1339" t="s">
        <v>1564</v>
      </c>
      <c r="D1339">
        <v>87</v>
      </c>
      <c r="E1339">
        <v>2374</v>
      </c>
      <c r="F1339">
        <f t="shared" si="20"/>
        <v>3</v>
      </c>
      <c r="G1339" t="str">
        <f>STANDINGS_SV[[#This Row],[League]]&amp;STANDINGS_SV[[#This Row],[Team]]</f>
        <v>$150 Draft Champions Feb 19 1:00 pm Lg.3727Team O'Connor</v>
      </c>
    </row>
    <row r="1340" spans="1:7" x14ac:dyDescent="0.25">
      <c r="A1340">
        <v>642</v>
      </c>
      <c r="B1340" t="s">
        <v>1290</v>
      </c>
      <c r="C1340" t="s">
        <v>1564</v>
      </c>
      <c r="D1340">
        <v>84</v>
      </c>
      <c r="E1340">
        <v>2284</v>
      </c>
      <c r="F1340">
        <f t="shared" si="20"/>
        <v>4</v>
      </c>
      <c r="G1340" t="str">
        <f>STANDINGS_SV[[#This Row],[League]]&amp;STANDINGS_SV[[#This Row],[Team]]</f>
        <v>$150 Draft Champions Feb 19 1:00 pm Lg.3727What Was I Thinking</v>
      </c>
    </row>
    <row r="1341" spans="1:7" x14ac:dyDescent="0.25">
      <c r="A1341">
        <v>774</v>
      </c>
      <c r="B1341" t="s">
        <v>592</v>
      </c>
      <c r="C1341" t="s">
        <v>1564</v>
      </c>
      <c r="D1341">
        <v>80</v>
      </c>
      <c r="E1341">
        <v>2144</v>
      </c>
      <c r="F1341">
        <f t="shared" si="20"/>
        <v>5</v>
      </c>
      <c r="G1341" t="str">
        <f>STANDINGS_SV[[#This Row],[League]]&amp;STANDINGS_SV[[#This Row],[Team]]</f>
        <v>$150 Draft Champions Feb 19 1:00 pm Lg.3727Team Bennette</v>
      </c>
    </row>
    <row r="1342" spans="1:7" x14ac:dyDescent="0.25">
      <c r="A1342">
        <v>813</v>
      </c>
      <c r="B1342" t="s">
        <v>1571</v>
      </c>
      <c r="C1342" t="s">
        <v>1564</v>
      </c>
      <c r="D1342">
        <v>79</v>
      </c>
      <c r="E1342">
        <v>2103</v>
      </c>
      <c r="F1342">
        <f t="shared" si="20"/>
        <v>6</v>
      </c>
      <c r="G1342" t="str">
        <f>STANDINGS_SV[[#This Row],[League]]&amp;STANDINGS_SV[[#This Row],[Team]]</f>
        <v>$150 Draft Champions Feb 19 1:00 pm Lg.3727Starfishmn 0219</v>
      </c>
    </row>
    <row r="1343" spans="1:7" x14ac:dyDescent="0.25">
      <c r="A1343">
        <v>1332</v>
      </c>
      <c r="B1343" t="s">
        <v>1563</v>
      </c>
      <c r="C1343" t="s">
        <v>1564</v>
      </c>
      <c r="D1343">
        <v>63</v>
      </c>
      <c r="E1343">
        <v>1559</v>
      </c>
      <c r="F1343">
        <f t="shared" si="20"/>
        <v>7</v>
      </c>
      <c r="G1343" t="str">
        <f>STANDINGS_SV[[#This Row],[League]]&amp;STANDINGS_SV[[#This Row],[Team]]</f>
        <v>$150 Draft Champions Feb 19 1:00 pm Lg.3727@SethDaSportsMan</v>
      </c>
    </row>
    <row r="1344" spans="1:7" x14ac:dyDescent="0.25">
      <c r="A1344">
        <v>1556</v>
      </c>
      <c r="B1344" t="s">
        <v>426</v>
      </c>
      <c r="C1344" t="s">
        <v>1564</v>
      </c>
      <c r="D1344">
        <v>58</v>
      </c>
      <c r="E1344">
        <v>1365</v>
      </c>
      <c r="F1344">
        <f t="shared" si="20"/>
        <v>8</v>
      </c>
      <c r="G1344" t="str">
        <f>STANDINGS_SV[[#This Row],[League]]&amp;STANDINGS_SV[[#This Row],[Team]]</f>
        <v>$150 Draft Champions Feb 19 1:00 pm Lg.3727Team Fish</v>
      </c>
    </row>
    <row r="1345" spans="1:7" x14ac:dyDescent="0.25">
      <c r="A1345">
        <v>1591</v>
      </c>
      <c r="B1345" t="s">
        <v>1087</v>
      </c>
      <c r="C1345" t="s">
        <v>1564</v>
      </c>
      <c r="D1345">
        <v>57</v>
      </c>
      <c r="E1345">
        <v>1329</v>
      </c>
      <c r="F1345">
        <f t="shared" si="20"/>
        <v>9</v>
      </c>
      <c r="G1345" t="str">
        <f>STANDINGS_SV[[#This Row],[League]]&amp;STANDINGS_SV[[#This Row],[Team]]</f>
        <v>$150 Draft Champions Feb 19 1:00 pm Lg.3727Team Edwards</v>
      </c>
    </row>
    <row r="1346" spans="1:7" x14ac:dyDescent="0.25">
      <c r="A1346">
        <v>1690</v>
      </c>
      <c r="B1346" t="s">
        <v>1566</v>
      </c>
      <c r="C1346" t="s">
        <v>1564</v>
      </c>
      <c r="D1346">
        <v>54</v>
      </c>
      <c r="E1346">
        <v>1226.5</v>
      </c>
      <c r="F1346">
        <f t="shared" si="20"/>
        <v>10</v>
      </c>
      <c r="G1346" t="str">
        <f>STANDINGS_SV[[#This Row],[League]]&amp;STANDINGS_SV[[#This Row],[Team]]</f>
        <v>$150 Draft Champions Feb 19 1:00 pm Lg.3727Rowdy Dowdys</v>
      </c>
    </row>
    <row r="1347" spans="1:7" x14ac:dyDescent="0.25">
      <c r="A1347">
        <v>1807</v>
      </c>
      <c r="B1347" t="s">
        <v>1565</v>
      </c>
      <c r="C1347" t="s">
        <v>1564</v>
      </c>
      <c r="D1347">
        <v>51</v>
      </c>
      <c r="E1347">
        <v>1117</v>
      </c>
      <c r="F1347">
        <f t="shared" ref="F1347:F1410" si="21">IF(C1347=C1346,F1346+1,1)</f>
        <v>11</v>
      </c>
      <c r="G1347" t="str">
        <f>STANDINGS_SV[[#This Row],[League]]&amp;STANDINGS_SV[[#This Row],[Team]]</f>
        <v>$150 Draft Champions Feb 19 1:00 pm Lg.3727Team Schnitker</v>
      </c>
    </row>
    <row r="1348" spans="1:7" x14ac:dyDescent="0.25">
      <c r="A1348">
        <v>1957</v>
      </c>
      <c r="B1348" t="s">
        <v>324</v>
      </c>
      <c r="C1348" t="s">
        <v>1564</v>
      </c>
      <c r="D1348">
        <v>47</v>
      </c>
      <c r="E1348">
        <v>970.5</v>
      </c>
      <c r="F1348">
        <f t="shared" si="21"/>
        <v>12</v>
      </c>
      <c r="G1348" t="str">
        <f>STANDINGS_SV[[#This Row],[League]]&amp;STANDINGS_SV[[#This Row],[Team]]</f>
        <v>$150 Draft Champions Feb 19 1:00 pm Lg.3727The Maestro</v>
      </c>
    </row>
    <row r="1349" spans="1:7" x14ac:dyDescent="0.25">
      <c r="A1349">
        <v>2083</v>
      </c>
      <c r="B1349" t="s">
        <v>1570</v>
      </c>
      <c r="C1349" t="s">
        <v>1564</v>
      </c>
      <c r="D1349">
        <v>43</v>
      </c>
      <c r="E1349">
        <v>836</v>
      </c>
      <c r="F1349">
        <f t="shared" si="21"/>
        <v>13</v>
      </c>
      <c r="G1349" t="str">
        <f>STANDINGS_SV[[#This Row],[League]]&amp;STANDINGS_SV[[#This Row],[Team]]</f>
        <v>$150 Draft Champions Feb 19 1:00 pm Lg.3727Team Eder</v>
      </c>
    </row>
    <row r="1350" spans="1:7" x14ac:dyDescent="0.25">
      <c r="A1350">
        <v>2326</v>
      </c>
      <c r="B1350" t="s">
        <v>1567</v>
      </c>
      <c r="C1350" t="s">
        <v>1564</v>
      </c>
      <c r="D1350">
        <v>35</v>
      </c>
      <c r="E1350">
        <v>594</v>
      </c>
      <c r="F1350">
        <f t="shared" si="21"/>
        <v>14</v>
      </c>
      <c r="G1350" t="str">
        <f>STANDINGS_SV[[#This Row],[League]]&amp;STANDINGS_SV[[#This Row],[Team]]</f>
        <v>$150 Draft Champions Feb 19 1:00 pm Lg.3727Team Pamperin</v>
      </c>
    </row>
    <row r="1351" spans="1:7" x14ac:dyDescent="0.25">
      <c r="A1351">
        <v>2845</v>
      </c>
      <c r="B1351" t="s">
        <v>1569</v>
      </c>
      <c r="C1351" t="s">
        <v>1564</v>
      </c>
      <c r="D1351">
        <v>4</v>
      </c>
      <c r="E1351">
        <v>68</v>
      </c>
      <c r="F1351">
        <f t="shared" si="21"/>
        <v>15</v>
      </c>
      <c r="G1351" t="str">
        <f>STANDINGS_SV[[#This Row],[League]]&amp;STANDINGS_SV[[#This Row],[Team]]</f>
        <v>$150 Draft Champions Feb 19 1:00 pm Lg.3727Team Belanger</v>
      </c>
    </row>
    <row r="1352" spans="1:7" x14ac:dyDescent="0.25">
      <c r="A1352">
        <v>1</v>
      </c>
      <c r="B1352" t="s">
        <v>1574</v>
      </c>
      <c r="C1352" t="s">
        <v>1572</v>
      </c>
      <c r="D1352">
        <v>199</v>
      </c>
      <c r="E1352">
        <v>2910</v>
      </c>
      <c r="F1352">
        <f t="shared" si="21"/>
        <v>1</v>
      </c>
      <c r="G1352" t="str">
        <f>STANDINGS_SV[[#This Row],[League]]&amp;STANDINGS_SV[[#This Row],[Team]]</f>
        <v>$150 Draft Champions Feb 19 1:00 pm Lg.3729Captain Muller</v>
      </c>
    </row>
    <row r="1353" spans="1:7" x14ac:dyDescent="0.25">
      <c r="A1353">
        <v>64</v>
      </c>
      <c r="B1353" t="s">
        <v>1323</v>
      </c>
      <c r="C1353" t="s">
        <v>1572</v>
      </c>
      <c r="D1353">
        <v>118</v>
      </c>
      <c r="E1353">
        <v>2848</v>
      </c>
      <c r="F1353">
        <f t="shared" si="21"/>
        <v>2</v>
      </c>
      <c r="G1353" t="str">
        <f>STANDINGS_SV[[#This Row],[League]]&amp;STANDINGS_SV[[#This Row],[Team]]</f>
        <v>$150 Draft Champions Feb 19 1:00 pm Lg.3729Team Chaloux</v>
      </c>
    </row>
    <row r="1354" spans="1:7" x14ac:dyDescent="0.25">
      <c r="A1354">
        <v>673</v>
      </c>
      <c r="B1354" t="s">
        <v>1500</v>
      </c>
      <c r="C1354" t="s">
        <v>1572</v>
      </c>
      <c r="D1354">
        <v>83</v>
      </c>
      <c r="E1354">
        <v>2248</v>
      </c>
      <c r="F1354">
        <f t="shared" si="21"/>
        <v>3</v>
      </c>
      <c r="G1354" t="str">
        <f>STANDINGS_SV[[#This Row],[League]]&amp;STANDINGS_SV[[#This Row],[Team]]</f>
        <v>$150 Draft Champions Feb 19 1:00 pm Lg.3729Team Packowski</v>
      </c>
    </row>
    <row r="1355" spans="1:7" x14ac:dyDescent="0.25">
      <c r="A1355">
        <v>1139</v>
      </c>
      <c r="B1355" t="s">
        <v>1577</v>
      </c>
      <c r="C1355" t="s">
        <v>1572</v>
      </c>
      <c r="D1355">
        <v>69</v>
      </c>
      <c r="E1355">
        <v>1782</v>
      </c>
      <c r="F1355">
        <f t="shared" si="21"/>
        <v>4</v>
      </c>
      <c r="G1355" t="str">
        <f>STANDINGS_SV[[#This Row],[League]]&amp;STANDINGS_SV[[#This Row],[Team]]</f>
        <v>$150 Draft Champions Feb 19 1:00 pm Lg.3729Team Umizoomi</v>
      </c>
    </row>
    <row r="1356" spans="1:7" x14ac:dyDescent="0.25">
      <c r="A1356">
        <v>1224</v>
      </c>
      <c r="B1356" t="s">
        <v>1579</v>
      </c>
      <c r="C1356" t="s">
        <v>1572</v>
      </c>
      <c r="D1356">
        <v>66</v>
      </c>
      <c r="E1356">
        <v>1682.5</v>
      </c>
      <c r="F1356">
        <f t="shared" si="21"/>
        <v>5</v>
      </c>
      <c r="G1356" t="str">
        <f>STANDINGS_SV[[#This Row],[League]]&amp;STANDINGS_SV[[#This Row],[Team]]</f>
        <v>$150 Draft Champions Feb 19 1:00 pm Lg.3729Kiss My El Chapo 3</v>
      </c>
    </row>
    <row r="1357" spans="1:7" x14ac:dyDescent="0.25">
      <c r="A1357">
        <v>1327</v>
      </c>
      <c r="B1357" t="s">
        <v>1576</v>
      </c>
      <c r="C1357" t="s">
        <v>1572</v>
      </c>
      <c r="D1357">
        <v>64</v>
      </c>
      <c r="E1357">
        <v>1602</v>
      </c>
      <c r="F1357">
        <f t="shared" si="21"/>
        <v>6</v>
      </c>
      <c r="G1357" t="str">
        <f>STANDINGS_SV[[#This Row],[League]]&amp;STANDINGS_SV[[#This Row],[Team]]</f>
        <v>$150 Draft Champions Feb 19 1:00 pm Lg.3729Vegas Legends</v>
      </c>
    </row>
    <row r="1358" spans="1:7" x14ac:dyDescent="0.25">
      <c r="A1358">
        <v>1452</v>
      </c>
      <c r="B1358" t="s">
        <v>1208</v>
      </c>
      <c r="C1358" t="s">
        <v>1572</v>
      </c>
      <c r="D1358">
        <v>61</v>
      </c>
      <c r="E1358">
        <v>1469.5</v>
      </c>
      <c r="F1358">
        <f t="shared" si="21"/>
        <v>7</v>
      </c>
      <c r="G1358" t="str">
        <f>STANDINGS_SV[[#This Row],[League]]&amp;STANDINGS_SV[[#This Row],[Team]]</f>
        <v>$150 Draft Champions Feb 19 1:00 pm Lg.3729Team Daughtry</v>
      </c>
    </row>
    <row r="1359" spans="1:7" x14ac:dyDescent="0.25">
      <c r="A1359">
        <v>1497</v>
      </c>
      <c r="B1359" t="s">
        <v>416</v>
      </c>
      <c r="C1359" t="s">
        <v>1572</v>
      </c>
      <c r="D1359">
        <v>59</v>
      </c>
      <c r="E1359">
        <v>1398</v>
      </c>
      <c r="F1359">
        <f t="shared" si="21"/>
        <v>8</v>
      </c>
      <c r="G1359" t="str">
        <f>STANDINGS_SV[[#This Row],[League]]&amp;STANDINGS_SV[[#This Row],[Team]]</f>
        <v>$150 Draft Champions Feb 19 1:00 pm Lg.3729B&amp;B</v>
      </c>
    </row>
    <row r="1360" spans="1:7" x14ac:dyDescent="0.25">
      <c r="A1360">
        <v>1660</v>
      </c>
      <c r="B1360" t="s">
        <v>1580</v>
      </c>
      <c r="C1360" t="s">
        <v>1572</v>
      </c>
      <c r="D1360">
        <v>55</v>
      </c>
      <c r="E1360">
        <v>1265</v>
      </c>
      <c r="F1360">
        <f t="shared" si="21"/>
        <v>9</v>
      </c>
      <c r="G1360" t="str">
        <f>STANDINGS_SV[[#This Row],[League]]&amp;STANDINGS_SV[[#This Row],[Team]]</f>
        <v>$150 Draft Champions Feb 19 1:00 pm Lg.3729Teddy Cruz</v>
      </c>
    </row>
    <row r="1361" spans="1:7" x14ac:dyDescent="0.25">
      <c r="A1361">
        <v>1705</v>
      </c>
      <c r="B1361" t="s">
        <v>1581</v>
      </c>
      <c r="C1361" t="s">
        <v>1572</v>
      </c>
      <c r="D1361">
        <v>53</v>
      </c>
      <c r="E1361">
        <v>1189.5</v>
      </c>
      <c r="F1361">
        <f t="shared" si="21"/>
        <v>10</v>
      </c>
      <c r="G1361" t="str">
        <f>STANDINGS_SV[[#This Row],[League]]&amp;STANDINGS_SV[[#This Row],[Team]]</f>
        <v>$150 Draft Champions Feb 19 1:00 pm Lg.3729Ace of Spades</v>
      </c>
    </row>
    <row r="1362" spans="1:7" x14ac:dyDescent="0.25">
      <c r="A1362">
        <v>1728</v>
      </c>
      <c r="B1362" t="s">
        <v>731</v>
      </c>
      <c r="C1362" t="s">
        <v>1572</v>
      </c>
      <c r="D1362">
        <v>53</v>
      </c>
      <c r="E1362">
        <v>1189.5</v>
      </c>
      <c r="F1362">
        <f t="shared" si="21"/>
        <v>11</v>
      </c>
      <c r="G1362" t="str">
        <f>STANDINGS_SV[[#This Row],[League]]&amp;STANDINGS_SV[[#This Row],[Team]]</f>
        <v>$150 Draft Champions Feb 19 1:00 pm Lg.3729Team Owens</v>
      </c>
    </row>
    <row r="1363" spans="1:7" x14ac:dyDescent="0.25">
      <c r="A1363">
        <v>1984</v>
      </c>
      <c r="B1363" t="s">
        <v>1578</v>
      </c>
      <c r="C1363" t="s">
        <v>1572</v>
      </c>
      <c r="D1363">
        <v>46</v>
      </c>
      <c r="E1363">
        <v>937</v>
      </c>
      <c r="F1363">
        <f t="shared" si="21"/>
        <v>12</v>
      </c>
      <c r="G1363" t="str">
        <f>STANDINGS_SV[[#This Row],[League]]&amp;STANDINGS_SV[[#This Row],[Team]]</f>
        <v>$150 Draft Champions Feb 19 1:00 pm Lg.3729TooFine</v>
      </c>
    </row>
    <row r="1364" spans="1:7" x14ac:dyDescent="0.25">
      <c r="A1364">
        <v>2746</v>
      </c>
      <c r="B1364" t="s">
        <v>1575</v>
      </c>
      <c r="C1364" t="s">
        <v>1572</v>
      </c>
      <c r="D1364">
        <v>14</v>
      </c>
      <c r="E1364">
        <v>161.5</v>
      </c>
      <c r="F1364">
        <f t="shared" si="21"/>
        <v>13</v>
      </c>
      <c r="G1364" t="str">
        <f>STANDINGS_SV[[#This Row],[League]]&amp;STANDINGS_SV[[#This Row],[Team]]</f>
        <v>$150 Draft Champions Feb 19 1:00 pm Lg.3729Jose Can You See?</v>
      </c>
    </row>
    <row r="1365" spans="1:7" x14ac:dyDescent="0.25">
      <c r="A1365">
        <v>2776</v>
      </c>
      <c r="B1365" t="s">
        <v>526</v>
      </c>
      <c r="C1365" t="s">
        <v>1572</v>
      </c>
      <c r="D1365">
        <v>12</v>
      </c>
      <c r="E1365">
        <v>135</v>
      </c>
      <c r="F1365">
        <f t="shared" si="21"/>
        <v>14</v>
      </c>
      <c r="G1365" t="str">
        <f>STANDINGS_SV[[#This Row],[League]]&amp;STANDINGS_SV[[#This Row],[Team]]</f>
        <v>$150 Draft Champions Feb 19 1:00 pm Lg.3729Panda</v>
      </c>
    </row>
    <row r="1366" spans="1:7" x14ac:dyDescent="0.25">
      <c r="A1366">
        <v>2815</v>
      </c>
      <c r="B1366" t="s">
        <v>1573</v>
      </c>
      <c r="C1366" t="s">
        <v>1572</v>
      </c>
      <c r="D1366">
        <v>7</v>
      </c>
      <c r="E1366">
        <v>92.5</v>
      </c>
      <c r="F1366">
        <f t="shared" si="21"/>
        <v>15</v>
      </c>
      <c r="G1366" t="str">
        <f>STANDINGS_SV[[#This Row],[League]]&amp;STANDINGS_SV[[#This Row],[Team]]</f>
        <v>$150 Draft Champions Feb 19 1:00 pm Lg.3729Duffey Clevinger</v>
      </c>
    </row>
    <row r="1367" spans="1:7" x14ac:dyDescent="0.25">
      <c r="A1367">
        <v>119</v>
      </c>
      <c r="B1367" t="s">
        <v>1591</v>
      </c>
      <c r="C1367" t="s">
        <v>1583</v>
      </c>
      <c r="D1367">
        <v>110</v>
      </c>
      <c r="E1367">
        <v>2789.5</v>
      </c>
      <c r="F1367">
        <f t="shared" si="21"/>
        <v>1</v>
      </c>
      <c r="G1367" t="str">
        <f>STANDINGS_SV[[#This Row],[League]]&amp;STANDINGS_SV[[#This Row],[Team]]</f>
        <v>$150 Draft Champions Feb 20 1:00 pm Lg.3732Hup Hup Hup</v>
      </c>
    </row>
    <row r="1368" spans="1:7" x14ac:dyDescent="0.25">
      <c r="A1368">
        <v>222</v>
      </c>
      <c r="B1368" t="s">
        <v>1379</v>
      </c>
      <c r="C1368" t="s">
        <v>1583</v>
      </c>
      <c r="D1368">
        <v>102</v>
      </c>
      <c r="E1368">
        <v>2692.5</v>
      </c>
      <c r="F1368">
        <f t="shared" si="21"/>
        <v>2</v>
      </c>
      <c r="G1368" t="str">
        <f>STANDINGS_SV[[#This Row],[League]]&amp;STANDINGS_SV[[#This Row],[Team]]</f>
        <v>$150 Draft Champions Feb 20 1:00 pm Lg.3732Team Haberman</v>
      </c>
    </row>
    <row r="1369" spans="1:7" x14ac:dyDescent="0.25">
      <c r="A1369">
        <v>384</v>
      </c>
      <c r="B1369" t="s">
        <v>110</v>
      </c>
      <c r="C1369" t="s">
        <v>1583</v>
      </c>
      <c r="D1369">
        <v>94</v>
      </c>
      <c r="E1369">
        <v>2537.5</v>
      </c>
      <c r="F1369">
        <f t="shared" si="21"/>
        <v>3</v>
      </c>
      <c r="G1369" t="str">
        <f>STANDINGS_SV[[#This Row],[League]]&amp;STANDINGS_SV[[#This Row],[Team]]</f>
        <v>$150 Draft Champions Feb 20 1:00 pm Lg.3732smackers VII</v>
      </c>
    </row>
    <row r="1370" spans="1:7" x14ac:dyDescent="0.25">
      <c r="A1370">
        <v>399</v>
      </c>
      <c r="B1370" t="s">
        <v>1582</v>
      </c>
      <c r="C1370" t="s">
        <v>1583</v>
      </c>
      <c r="D1370">
        <v>93</v>
      </c>
      <c r="E1370">
        <v>2514.5</v>
      </c>
      <c r="F1370">
        <f t="shared" si="21"/>
        <v>4</v>
      </c>
      <c r="G1370" t="str">
        <f>STANDINGS_SV[[#This Row],[League]]&amp;STANDINGS_SV[[#This Row],[Team]]</f>
        <v>$150 Draft Champions Feb 20 1:00 pm Lg.3732Team Grewelle</v>
      </c>
    </row>
    <row r="1371" spans="1:7" x14ac:dyDescent="0.25">
      <c r="A1371">
        <v>1018</v>
      </c>
      <c r="B1371" t="s">
        <v>1585</v>
      </c>
      <c r="C1371" t="s">
        <v>1583</v>
      </c>
      <c r="D1371">
        <v>72</v>
      </c>
      <c r="E1371">
        <v>1879</v>
      </c>
      <c r="F1371">
        <f t="shared" si="21"/>
        <v>5</v>
      </c>
      <c r="G1371" t="str">
        <f>STANDINGS_SV[[#This Row],[League]]&amp;STANDINGS_SV[[#This Row],[Team]]</f>
        <v>$150 Draft Champions Feb 20 1:00 pm Lg.3732Angelos Ashes</v>
      </c>
    </row>
    <row r="1372" spans="1:7" x14ac:dyDescent="0.25">
      <c r="A1372">
        <v>1250</v>
      </c>
      <c r="B1372" t="s">
        <v>1584</v>
      </c>
      <c r="C1372" t="s">
        <v>1583</v>
      </c>
      <c r="D1372">
        <v>65</v>
      </c>
      <c r="E1372">
        <v>1643</v>
      </c>
      <c r="F1372">
        <f t="shared" si="21"/>
        <v>6</v>
      </c>
      <c r="G1372" t="str">
        <f>STANDINGS_SV[[#This Row],[League]]&amp;STANDINGS_SV[[#This Row],[Team]]</f>
        <v>$150 Draft Champions Feb 20 1:00 pm Lg.3732Black Watch</v>
      </c>
    </row>
    <row r="1373" spans="1:7" x14ac:dyDescent="0.25">
      <c r="A1373">
        <v>1373</v>
      </c>
      <c r="B1373" t="s">
        <v>25</v>
      </c>
      <c r="C1373" t="s">
        <v>1583</v>
      </c>
      <c r="D1373">
        <v>63</v>
      </c>
      <c r="E1373">
        <v>1559</v>
      </c>
      <c r="F1373">
        <f t="shared" si="21"/>
        <v>7</v>
      </c>
      <c r="G1373" t="str">
        <f>STANDINGS_SV[[#This Row],[League]]&amp;STANDINGS_SV[[#This Row],[Team]]</f>
        <v>$150 Draft Champions Feb 20 1:00 pm Lg.3732billyhaze</v>
      </c>
    </row>
    <row r="1374" spans="1:7" x14ac:dyDescent="0.25">
      <c r="A1374">
        <v>1415</v>
      </c>
      <c r="B1374" t="s">
        <v>1590</v>
      </c>
      <c r="C1374" t="s">
        <v>1583</v>
      </c>
      <c r="D1374">
        <v>62</v>
      </c>
      <c r="E1374">
        <v>1513.5</v>
      </c>
      <c r="F1374">
        <f t="shared" si="21"/>
        <v>8</v>
      </c>
      <c r="G1374" t="str">
        <f>STANDINGS_SV[[#This Row],[League]]&amp;STANDINGS_SV[[#This Row],[Team]]</f>
        <v>$150 Draft Champions Feb 20 1:00 pm Lg.3732The Red Cross Team</v>
      </c>
    </row>
    <row r="1375" spans="1:7" x14ac:dyDescent="0.25">
      <c r="A1375">
        <v>1518</v>
      </c>
      <c r="B1375" t="s">
        <v>1587</v>
      </c>
      <c r="C1375" t="s">
        <v>1583</v>
      </c>
      <c r="D1375">
        <v>59</v>
      </c>
      <c r="E1375">
        <v>1398</v>
      </c>
      <c r="F1375">
        <f t="shared" si="21"/>
        <v>9</v>
      </c>
      <c r="G1375" t="str">
        <f>STANDINGS_SV[[#This Row],[League]]&amp;STANDINGS_SV[[#This Row],[Team]]</f>
        <v>$150 Draft Champions Feb 20 1:00 pm Lg.3732Team Andris</v>
      </c>
    </row>
    <row r="1376" spans="1:7" x14ac:dyDescent="0.25">
      <c r="A1376">
        <v>1721</v>
      </c>
      <c r="B1376" t="s">
        <v>1586</v>
      </c>
      <c r="C1376" t="s">
        <v>1583</v>
      </c>
      <c r="D1376">
        <v>53</v>
      </c>
      <c r="E1376">
        <v>1189.5</v>
      </c>
      <c r="F1376">
        <f t="shared" si="21"/>
        <v>10</v>
      </c>
      <c r="G1376" t="str">
        <f>STANDINGS_SV[[#This Row],[League]]&amp;STANDINGS_SV[[#This Row],[Team]]</f>
        <v>$150 Draft Champions Feb 20 1:00 pm Lg.3732Noodler Fun Monkey2</v>
      </c>
    </row>
    <row r="1377" spans="1:7" x14ac:dyDescent="0.25">
      <c r="A1377">
        <v>1805</v>
      </c>
      <c r="B1377" t="s">
        <v>1187</v>
      </c>
      <c r="C1377" t="s">
        <v>1583</v>
      </c>
      <c r="D1377">
        <v>51</v>
      </c>
      <c r="E1377">
        <v>1117</v>
      </c>
      <c r="F1377">
        <f t="shared" si="21"/>
        <v>11</v>
      </c>
      <c r="G1377" t="str">
        <f>STANDINGS_SV[[#This Row],[League]]&amp;STANDINGS_SV[[#This Row],[Team]]</f>
        <v>$150 Draft Champions Feb 20 1:00 pm Lg.3732Team Murphy</v>
      </c>
    </row>
    <row r="1378" spans="1:7" x14ac:dyDescent="0.25">
      <c r="A1378">
        <v>2101</v>
      </c>
      <c r="B1378" t="s">
        <v>53</v>
      </c>
      <c r="C1378" t="s">
        <v>1583</v>
      </c>
      <c r="D1378">
        <v>42</v>
      </c>
      <c r="E1378">
        <v>801</v>
      </c>
      <c r="F1378">
        <f t="shared" si="21"/>
        <v>12</v>
      </c>
      <c r="G1378" t="str">
        <f>STANDINGS_SV[[#This Row],[League]]&amp;STANDINGS_SV[[#This Row],[Team]]</f>
        <v>$150 Draft Champions Feb 20 1:00 pm Lg.3732Baseball Furies</v>
      </c>
    </row>
    <row r="1379" spans="1:7" x14ac:dyDescent="0.25">
      <c r="A1379">
        <v>2201</v>
      </c>
      <c r="B1379" t="s">
        <v>303</v>
      </c>
      <c r="C1379" t="s">
        <v>1583</v>
      </c>
      <c r="D1379">
        <v>39</v>
      </c>
      <c r="E1379">
        <v>708</v>
      </c>
      <c r="F1379">
        <f t="shared" si="21"/>
        <v>13</v>
      </c>
      <c r="G1379" t="str">
        <f>STANDINGS_SV[[#This Row],[League]]&amp;STANDINGS_SV[[#This Row],[Team]]</f>
        <v>$150 Draft Champions Feb 20 1:00 pm Lg.3732Lapdancing Monkeys</v>
      </c>
    </row>
    <row r="1380" spans="1:7" x14ac:dyDescent="0.25">
      <c r="A1380">
        <v>2559</v>
      </c>
      <c r="B1380" t="s">
        <v>1588</v>
      </c>
      <c r="C1380" t="s">
        <v>1583</v>
      </c>
      <c r="D1380">
        <v>26</v>
      </c>
      <c r="E1380">
        <v>354</v>
      </c>
      <c r="F1380">
        <f t="shared" si="21"/>
        <v>14</v>
      </c>
      <c r="G1380" t="str">
        <f>STANDINGS_SV[[#This Row],[League]]&amp;STANDINGS_SV[[#This Row],[Team]]</f>
        <v>$150 Draft Champions Feb 20 1:00 pm Lg.3732Pray for Mojo</v>
      </c>
    </row>
    <row r="1381" spans="1:7" x14ac:dyDescent="0.25">
      <c r="A1381">
        <v>2846</v>
      </c>
      <c r="B1381" t="s">
        <v>1589</v>
      </c>
      <c r="C1381" t="s">
        <v>1583</v>
      </c>
      <c r="D1381">
        <v>4</v>
      </c>
      <c r="E1381">
        <v>68</v>
      </c>
      <c r="F1381">
        <f t="shared" si="21"/>
        <v>15</v>
      </c>
      <c r="G1381" t="str">
        <f>STANDINGS_SV[[#This Row],[League]]&amp;STANDINGS_SV[[#This Row],[Team]]</f>
        <v>$150 Draft Champions Feb 20 1:00 pm Lg.3732Team Dolven</v>
      </c>
    </row>
    <row r="1382" spans="1:7" x14ac:dyDescent="0.25">
      <c r="A1382">
        <v>456</v>
      </c>
      <c r="B1382" t="s">
        <v>1602</v>
      </c>
      <c r="C1382" t="s">
        <v>1593</v>
      </c>
      <c r="D1382">
        <v>90</v>
      </c>
      <c r="E1382">
        <v>2452</v>
      </c>
      <c r="F1382">
        <f t="shared" si="21"/>
        <v>1</v>
      </c>
      <c r="G1382" t="str">
        <f>STANDINGS_SV[[#This Row],[League]]&amp;STANDINGS_SV[[#This Row],[Team]]</f>
        <v>$150 Draft Champions Feb 20 1:00 pm Lg.3736Putsy Caballeros</v>
      </c>
    </row>
    <row r="1383" spans="1:7" x14ac:dyDescent="0.25">
      <c r="A1383">
        <v>671</v>
      </c>
      <c r="B1383" t="s">
        <v>667</v>
      </c>
      <c r="C1383" t="s">
        <v>1593</v>
      </c>
      <c r="D1383">
        <v>83</v>
      </c>
      <c r="E1383">
        <v>2248</v>
      </c>
      <c r="F1383">
        <f t="shared" si="21"/>
        <v>2</v>
      </c>
      <c r="G1383" t="str">
        <f>STANDINGS_SV[[#This Row],[League]]&amp;STANDINGS_SV[[#This Row],[Team]]</f>
        <v>$150 Draft Champions Feb 20 1:00 pm Lg.3736Team Metcalf</v>
      </c>
    </row>
    <row r="1384" spans="1:7" x14ac:dyDescent="0.25">
      <c r="A1384">
        <v>719</v>
      </c>
      <c r="B1384" t="s">
        <v>1595</v>
      </c>
      <c r="C1384" t="s">
        <v>1593</v>
      </c>
      <c r="D1384">
        <v>81</v>
      </c>
      <c r="E1384">
        <v>2182</v>
      </c>
      <c r="F1384">
        <f t="shared" si="21"/>
        <v>3</v>
      </c>
      <c r="G1384" t="str">
        <f>STANDINGS_SV[[#This Row],[League]]&amp;STANDINGS_SV[[#This Row],[Team]]</f>
        <v>$150 Draft Champions Feb 20 1:00 pm Lg.3736Big Bills Adventure</v>
      </c>
    </row>
    <row r="1385" spans="1:7" x14ac:dyDescent="0.25">
      <c r="A1385">
        <v>729</v>
      </c>
      <c r="B1385" t="s">
        <v>1603</v>
      </c>
      <c r="C1385" t="s">
        <v>1593</v>
      </c>
      <c r="D1385">
        <v>81</v>
      </c>
      <c r="E1385">
        <v>2182</v>
      </c>
      <c r="F1385">
        <f t="shared" si="21"/>
        <v>4</v>
      </c>
      <c r="G1385" t="str">
        <f>STANDINGS_SV[[#This Row],[League]]&amp;STANDINGS_SV[[#This Row],[Team]]</f>
        <v>$150 Draft Champions Feb 20 1:00 pm Lg.3736Magic Erasers</v>
      </c>
    </row>
    <row r="1386" spans="1:7" x14ac:dyDescent="0.25">
      <c r="A1386">
        <v>817</v>
      </c>
      <c r="B1386" t="s">
        <v>1596</v>
      </c>
      <c r="C1386" t="s">
        <v>1593</v>
      </c>
      <c r="D1386">
        <v>79</v>
      </c>
      <c r="E1386">
        <v>2103</v>
      </c>
      <c r="F1386">
        <f t="shared" si="21"/>
        <v>5</v>
      </c>
      <c r="G1386" t="str">
        <f>STANDINGS_SV[[#This Row],[League]]&amp;STANDINGS_SV[[#This Row],[Team]]</f>
        <v>$150 Draft Champions Feb 20 1:00 pm Lg.3736Walking Deadpool</v>
      </c>
    </row>
    <row r="1387" spans="1:7" x14ac:dyDescent="0.25">
      <c r="A1387">
        <v>856</v>
      </c>
      <c r="B1387" t="s">
        <v>1592</v>
      </c>
      <c r="C1387" t="s">
        <v>1593</v>
      </c>
      <c r="D1387">
        <v>78</v>
      </c>
      <c r="E1387">
        <v>2067.5</v>
      </c>
      <c r="F1387">
        <f t="shared" si="21"/>
        <v>6</v>
      </c>
      <c r="G1387" t="str">
        <f>STANDINGS_SV[[#This Row],[League]]&amp;STANDINGS_SV[[#This Row],[Team]]</f>
        <v>$150 Draft Champions Feb 20 1:00 pm Lg.3736The Claudell Washingtons</v>
      </c>
    </row>
    <row r="1388" spans="1:7" x14ac:dyDescent="0.25">
      <c r="A1388">
        <v>1068</v>
      </c>
      <c r="B1388" t="s">
        <v>1601</v>
      </c>
      <c r="C1388" t="s">
        <v>1593</v>
      </c>
      <c r="D1388">
        <v>71</v>
      </c>
      <c r="E1388">
        <v>1846.5</v>
      </c>
      <c r="F1388">
        <f t="shared" si="21"/>
        <v>7</v>
      </c>
      <c r="G1388" t="str">
        <f>STANDINGS_SV[[#This Row],[League]]&amp;STANDINGS_SV[[#This Row],[Team]]</f>
        <v>$150 Draft Champions Feb 20 1:00 pm Lg.3736Team Horne</v>
      </c>
    </row>
    <row r="1389" spans="1:7" x14ac:dyDescent="0.25">
      <c r="A1389">
        <v>1254</v>
      </c>
      <c r="B1389" t="s">
        <v>1597</v>
      </c>
      <c r="C1389" t="s">
        <v>1593</v>
      </c>
      <c r="D1389">
        <v>65</v>
      </c>
      <c r="E1389">
        <v>1643</v>
      </c>
      <c r="F1389">
        <f t="shared" si="21"/>
        <v>8</v>
      </c>
      <c r="G1389" t="str">
        <f>STANDINGS_SV[[#This Row],[League]]&amp;STANDINGS_SV[[#This Row],[Team]]</f>
        <v>$150 Draft Champions Feb 20 1:00 pm Lg.3736ColedCuts</v>
      </c>
    </row>
    <row r="1390" spans="1:7" x14ac:dyDescent="0.25">
      <c r="A1390">
        <v>1442</v>
      </c>
      <c r="B1390" t="s">
        <v>1604</v>
      </c>
      <c r="C1390" t="s">
        <v>1593</v>
      </c>
      <c r="D1390">
        <v>61</v>
      </c>
      <c r="E1390">
        <v>1469.5</v>
      </c>
      <c r="F1390">
        <f t="shared" si="21"/>
        <v>9</v>
      </c>
      <c r="G1390" t="str">
        <f>STANDINGS_SV[[#This Row],[League]]&amp;STANDINGS_SV[[#This Row],[Team]]</f>
        <v>$150 Draft Champions Feb 20 1:00 pm Lg.3736NONAGRACE3</v>
      </c>
    </row>
    <row r="1391" spans="1:7" x14ac:dyDescent="0.25">
      <c r="A1391">
        <v>1539</v>
      </c>
      <c r="B1391" t="s">
        <v>1594</v>
      </c>
      <c r="C1391" t="s">
        <v>1593</v>
      </c>
      <c r="D1391">
        <v>58</v>
      </c>
      <c r="E1391">
        <v>1365</v>
      </c>
      <c r="F1391">
        <f t="shared" si="21"/>
        <v>10</v>
      </c>
      <c r="G1391" t="str">
        <f>STANDINGS_SV[[#This Row],[League]]&amp;STANDINGS_SV[[#This Row],[Team]]</f>
        <v>$150 Draft Champions Feb 20 1:00 pm Lg.3736Damn Dirty Apes</v>
      </c>
    </row>
    <row r="1392" spans="1:7" x14ac:dyDescent="0.25">
      <c r="A1392">
        <v>1619</v>
      </c>
      <c r="B1392" t="s">
        <v>269</v>
      </c>
      <c r="C1392" t="s">
        <v>1593</v>
      </c>
      <c r="D1392">
        <v>56</v>
      </c>
      <c r="E1392">
        <v>1296.5</v>
      </c>
      <c r="F1392">
        <f t="shared" si="21"/>
        <v>11</v>
      </c>
      <c r="G1392" t="str">
        <f>STANDINGS_SV[[#This Row],[League]]&amp;STANDINGS_SV[[#This Row],[Team]]</f>
        <v>$150 Draft Champions Feb 20 1:00 pm Lg.3736Team Foley</v>
      </c>
    </row>
    <row r="1393" spans="1:7" x14ac:dyDescent="0.25">
      <c r="A1393">
        <v>1900</v>
      </c>
      <c r="B1393" t="s">
        <v>1599</v>
      </c>
      <c r="C1393" t="s">
        <v>1593</v>
      </c>
      <c r="D1393">
        <v>48</v>
      </c>
      <c r="E1393">
        <v>1008.5</v>
      </c>
      <c r="F1393">
        <f t="shared" si="21"/>
        <v>12</v>
      </c>
      <c r="G1393" t="str">
        <f>STANDINGS_SV[[#This Row],[League]]&amp;STANDINGS_SV[[#This Row],[Team]]</f>
        <v>$150 Draft Champions Feb 20 1:00 pm Lg.3736Maddon Gnomes 4</v>
      </c>
    </row>
    <row r="1394" spans="1:7" x14ac:dyDescent="0.25">
      <c r="A1394">
        <v>1913</v>
      </c>
      <c r="B1394" t="s">
        <v>1598</v>
      </c>
      <c r="C1394" t="s">
        <v>1593</v>
      </c>
      <c r="D1394">
        <v>48</v>
      </c>
      <c r="E1394">
        <v>1008.5</v>
      </c>
      <c r="F1394">
        <f t="shared" si="21"/>
        <v>13</v>
      </c>
      <c r="G1394" t="str">
        <f>STANDINGS_SV[[#This Row],[League]]&amp;STANDINGS_SV[[#This Row],[Team]]</f>
        <v>$150 Draft Champions Feb 20 1:00 pm Lg.3736Team Oswalt</v>
      </c>
    </row>
    <row r="1395" spans="1:7" x14ac:dyDescent="0.25">
      <c r="A1395">
        <v>2372</v>
      </c>
      <c r="B1395" t="s">
        <v>322</v>
      </c>
      <c r="C1395" t="s">
        <v>1593</v>
      </c>
      <c r="D1395">
        <v>33</v>
      </c>
      <c r="E1395">
        <v>548</v>
      </c>
      <c r="F1395">
        <f t="shared" si="21"/>
        <v>14</v>
      </c>
      <c r="G1395" t="str">
        <f>STANDINGS_SV[[#This Row],[League]]&amp;STANDINGS_SV[[#This Row],[Team]]</f>
        <v>$150 Draft Champions Feb 20 1:00 pm Lg.3736Team Smith</v>
      </c>
    </row>
    <row r="1396" spans="1:7" x14ac:dyDescent="0.25">
      <c r="A1396">
        <v>2878</v>
      </c>
      <c r="B1396" t="s">
        <v>1600</v>
      </c>
      <c r="C1396" t="s">
        <v>1593</v>
      </c>
      <c r="D1396">
        <v>1</v>
      </c>
      <c r="E1396">
        <v>32</v>
      </c>
      <c r="F1396">
        <f t="shared" si="21"/>
        <v>15</v>
      </c>
      <c r="G1396" t="str">
        <f>STANDINGS_SV[[#This Row],[League]]&amp;STANDINGS_SV[[#This Row],[Team]]</f>
        <v>$150 Draft Champions Feb 20 1:00 pm Lg.3736JACOB High Rollers</v>
      </c>
    </row>
    <row r="1397" spans="1:7" x14ac:dyDescent="0.25">
      <c r="A1397">
        <v>210</v>
      </c>
      <c r="B1397" t="s">
        <v>349</v>
      </c>
      <c r="C1397" t="s">
        <v>1605</v>
      </c>
      <c r="D1397">
        <v>103</v>
      </c>
      <c r="E1397">
        <v>2707.5</v>
      </c>
      <c r="F1397">
        <f t="shared" si="21"/>
        <v>1</v>
      </c>
      <c r="G1397" t="str">
        <f>STANDINGS_SV[[#This Row],[League]]&amp;STANDINGS_SV[[#This Row],[Team]]</f>
        <v>$150 Draft Champions Feb 21 1:00 pm Lg.3739zzzzzzzzzzzz</v>
      </c>
    </row>
    <row r="1398" spans="1:7" x14ac:dyDescent="0.25">
      <c r="A1398">
        <v>225</v>
      </c>
      <c r="B1398" t="s">
        <v>243</v>
      </c>
      <c r="C1398" t="s">
        <v>1605</v>
      </c>
      <c r="D1398">
        <v>102</v>
      </c>
      <c r="E1398">
        <v>2692.5</v>
      </c>
      <c r="F1398">
        <f t="shared" si="21"/>
        <v>2</v>
      </c>
      <c r="G1398" t="str">
        <f>STANDINGS_SV[[#This Row],[League]]&amp;STANDINGS_SV[[#This Row],[Team]]</f>
        <v>$150 Draft Champions Feb 21 1:00 pm Lg.3739Team byron</v>
      </c>
    </row>
    <row r="1399" spans="1:7" x14ac:dyDescent="0.25">
      <c r="A1399">
        <v>584</v>
      </c>
      <c r="B1399" t="s">
        <v>1607</v>
      </c>
      <c r="C1399" t="s">
        <v>1605</v>
      </c>
      <c r="D1399">
        <v>85</v>
      </c>
      <c r="E1399">
        <v>2319.5</v>
      </c>
      <c r="F1399">
        <f t="shared" si="21"/>
        <v>3</v>
      </c>
      <c r="G1399" t="str">
        <f>STANDINGS_SV[[#This Row],[League]]&amp;STANDINGS_SV[[#This Row],[Team]]</f>
        <v>$150 Draft Champions Feb 21 1:00 pm Lg.3739Fifty Shades of Frae</v>
      </c>
    </row>
    <row r="1400" spans="1:7" x14ac:dyDescent="0.25">
      <c r="A1400">
        <v>741</v>
      </c>
      <c r="B1400" t="s">
        <v>1606</v>
      </c>
      <c r="C1400" t="s">
        <v>1605</v>
      </c>
      <c r="D1400">
        <v>81</v>
      </c>
      <c r="E1400">
        <v>2182</v>
      </c>
      <c r="F1400">
        <f t="shared" si="21"/>
        <v>4</v>
      </c>
      <c r="G1400" t="str">
        <f>STANDINGS_SV[[#This Row],[League]]&amp;STANDINGS_SV[[#This Row],[Team]]</f>
        <v>$150 Draft Champions Feb 21 1:00 pm Lg.3739Winters Reign</v>
      </c>
    </row>
    <row r="1401" spans="1:7" x14ac:dyDescent="0.25">
      <c r="A1401">
        <v>893</v>
      </c>
      <c r="B1401" t="s">
        <v>1611</v>
      </c>
      <c r="C1401" t="s">
        <v>1605</v>
      </c>
      <c r="D1401">
        <v>77</v>
      </c>
      <c r="E1401">
        <v>2032.5</v>
      </c>
      <c r="F1401">
        <f t="shared" si="21"/>
        <v>5</v>
      </c>
      <c r="G1401" t="str">
        <f>STANDINGS_SV[[#This Row],[League]]&amp;STANDINGS_SV[[#This Row],[Team]]</f>
        <v>$150 Draft Champions Feb 21 1:00 pm Lg.3739The Polish Basement Dwellers</v>
      </c>
    </row>
    <row r="1402" spans="1:7" x14ac:dyDescent="0.25">
      <c r="A1402">
        <v>1136</v>
      </c>
      <c r="B1402" t="s">
        <v>91</v>
      </c>
      <c r="C1402" t="s">
        <v>1605</v>
      </c>
      <c r="D1402">
        <v>69</v>
      </c>
      <c r="E1402">
        <v>1782</v>
      </c>
      <c r="F1402">
        <f t="shared" si="21"/>
        <v>6</v>
      </c>
      <c r="G1402" t="str">
        <f>STANDINGS_SV[[#This Row],[League]]&amp;STANDINGS_SV[[#This Row],[Team]]</f>
        <v>$150 Draft Champions Feb 21 1:00 pm Lg.3739Team Hurd</v>
      </c>
    </row>
    <row r="1403" spans="1:7" x14ac:dyDescent="0.25">
      <c r="A1403">
        <v>1199</v>
      </c>
      <c r="B1403" t="s">
        <v>107</v>
      </c>
      <c r="C1403" t="s">
        <v>1605</v>
      </c>
      <c r="D1403">
        <v>67</v>
      </c>
      <c r="E1403">
        <v>1716.5</v>
      </c>
      <c r="F1403">
        <f t="shared" si="21"/>
        <v>7</v>
      </c>
      <c r="G1403" t="str">
        <f>STANDINGS_SV[[#This Row],[League]]&amp;STANDINGS_SV[[#This Row],[Team]]</f>
        <v>$150 Draft Champions Feb 21 1:00 pm Lg.3739Team Scott</v>
      </c>
    </row>
    <row r="1404" spans="1:7" x14ac:dyDescent="0.25">
      <c r="A1404">
        <v>1205</v>
      </c>
      <c r="B1404" t="s">
        <v>1404</v>
      </c>
      <c r="C1404" t="s">
        <v>1605</v>
      </c>
      <c r="D1404">
        <v>67</v>
      </c>
      <c r="E1404">
        <v>1716.5</v>
      </c>
      <c r="F1404">
        <f t="shared" si="21"/>
        <v>8</v>
      </c>
      <c r="G1404" t="str">
        <f>STANDINGS_SV[[#This Row],[League]]&amp;STANDINGS_SV[[#This Row],[Team]]</f>
        <v>$150 Draft Champions Feb 21 1:00 pm Lg.3739Team passalacqua</v>
      </c>
    </row>
    <row r="1405" spans="1:7" x14ac:dyDescent="0.25">
      <c r="A1405">
        <v>1464</v>
      </c>
      <c r="B1405" t="s">
        <v>129</v>
      </c>
      <c r="C1405" t="s">
        <v>1605</v>
      </c>
      <c r="D1405">
        <v>60</v>
      </c>
      <c r="E1405">
        <v>1432</v>
      </c>
      <c r="F1405">
        <f t="shared" si="21"/>
        <v>9</v>
      </c>
      <c r="G1405" t="str">
        <f>STANDINGS_SV[[#This Row],[League]]&amp;STANDINGS_SV[[#This Row],[Team]]</f>
        <v>$150 Draft Champions Feb 21 1:00 pm Lg.3739Back Checkers</v>
      </c>
    </row>
    <row r="1406" spans="1:7" x14ac:dyDescent="0.25">
      <c r="A1406">
        <v>1560</v>
      </c>
      <c r="B1406" t="s">
        <v>1610</v>
      </c>
      <c r="C1406" t="s">
        <v>1605</v>
      </c>
      <c r="D1406">
        <v>58</v>
      </c>
      <c r="E1406">
        <v>1365</v>
      </c>
      <c r="F1406">
        <f t="shared" si="21"/>
        <v>10</v>
      </c>
      <c r="G1406" t="str">
        <f>STANDINGS_SV[[#This Row],[League]]&amp;STANDINGS_SV[[#This Row],[Team]]</f>
        <v>$150 Draft Champions Feb 21 1:00 pm Lg.3739Team Murillo</v>
      </c>
    </row>
    <row r="1407" spans="1:7" x14ac:dyDescent="0.25">
      <c r="A1407">
        <v>1960</v>
      </c>
      <c r="B1407" t="s">
        <v>509</v>
      </c>
      <c r="C1407" t="s">
        <v>1605</v>
      </c>
      <c r="D1407">
        <v>47</v>
      </c>
      <c r="E1407">
        <v>970.5</v>
      </c>
      <c r="F1407">
        <f t="shared" si="21"/>
        <v>11</v>
      </c>
      <c r="G1407" t="str">
        <f>STANDINGS_SV[[#This Row],[League]]&amp;STANDINGS_SV[[#This Row],[Team]]</f>
        <v>$150 Draft Champions Feb 21 1:00 pm Lg.3739legoyoego</v>
      </c>
    </row>
    <row r="1408" spans="1:7" x14ac:dyDescent="0.25">
      <c r="A1408">
        <v>2159</v>
      </c>
      <c r="B1408" t="s">
        <v>1608</v>
      </c>
      <c r="C1408" t="s">
        <v>1605</v>
      </c>
      <c r="D1408">
        <v>40</v>
      </c>
      <c r="E1408">
        <v>738</v>
      </c>
      <c r="F1408">
        <f t="shared" si="21"/>
        <v>12</v>
      </c>
      <c r="G1408" t="str">
        <f>STANDINGS_SV[[#This Row],[League]]&amp;STANDINGS_SV[[#This Row],[Team]]</f>
        <v>$150 Draft Champions Feb 21 1:00 pm Lg.3739Born on Third Base</v>
      </c>
    </row>
    <row r="1409" spans="1:7" x14ac:dyDescent="0.25">
      <c r="A1409">
        <v>2328</v>
      </c>
      <c r="B1409" t="s">
        <v>1613</v>
      </c>
      <c r="C1409" t="s">
        <v>1605</v>
      </c>
      <c r="D1409">
        <v>35</v>
      </c>
      <c r="E1409">
        <v>594</v>
      </c>
      <c r="F1409">
        <f t="shared" si="21"/>
        <v>13</v>
      </c>
      <c r="G1409" t="str">
        <f>STANDINGS_SV[[#This Row],[League]]&amp;STANDINGS_SV[[#This Row],[Team]]</f>
        <v>$150 Draft Champions Feb 21 1:00 pm Lg.3739Team Spray</v>
      </c>
    </row>
    <row r="1410" spans="1:7" x14ac:dyDescent="0.25">
      <c r="A1410">
        <v>2509</v>
      </c>
      <c r="B1410" t="s">
        <v>1612</v>
      </c>
      <c r="C1410" t="s">
        <v>1605</v>
      </c>
      <c r="D1410">
        <v>28</v>
      </c>
      <c r="E1410">
        <v>395</v>
      </c>
      <c r="F1410">
        <f t="shared" si="21"/>
        <v>14</v>
      </c>
      <c r="G1410" t="str">
        <f>STANDINGS_SV[[#This Row],[League]]&amp;STANDINGS_SV[[#This Row],[Team]]</f>
        <v>$150 Draft Champions Feb 21 1:00 pm Lg.3739Base of Operations</v>
      </c>
    </row>
    <row r="1411" spans="1:7" x14ac:dyDescent="0.25">
      <c r="A1411">
        <v>2529</v>
      </c>
      <c r="B1411" t="s">
        <v>1609</v>
      </c>
      <c r="C1411" t="s">
        <v>1605</v>
      </c>
      <c r="D1411">
        <v>27</v>
      </c>
      <c r="E1411">
        <v>375.5</v>
      </c>
      <c r="F1411">
        <f t="shared" ref="F1411:F1474" si="22">IF(C1411=C1410,F1410+1,1)</f>
        <v>15</v>
      </c>
      <c r="G1411" t="str">
        <f>STANDINGS_SV[[#This Row],[League]]&amp;STANDINGS_SV[[#This Row],[Team]]</f>
        <v>$150 Draft Champions Feb 21 1:00 pm Lg.3739Expos</v>
      </c>
    </row>
    <row r="1412" spans="1:7" x14ac:dyDescent="0.25">
      <c r="A1412">
        <v>167</v>
      </c>
      <c r="B1412" t="s">
        <v>1622</v>
      </c>
      <c r="C1412" t="s">
        <v>1615</v>
      </c>
      <c r="D1412">
        <v>106</v>
      </c>
      <c r="E1412">
        <v>2746</v>
      </c>
      <c r="F1412">
        <f t="shared" si="22"/>
        <v>1</v>
      </c>
      <c r="G1412" t="str">
        <f>STANDINGS_SV[[#This Row],[League]]&amp;STANDINGS_SV[[#This Row],[Team]]</f>
        <v>$150 Draft Champions Feb 21 1:00 pm Lg.3741Sons Of Beaches</v>
      </c>
    </row>
    <row r="1413" spans="1:7" x14ac:dyDescent="0.25">
      <c r="A1413">
        <v>359</v>
      </c>
      <c r="B1413" t="s">
        <v>496</v>
      </c>
      <c r="C1413" t="s">
        <v>1615</v>
      </c>
      <c r="D1413">
        <v>95</v>
      </c>
      <c r="E1413">
        <v>2561</v>
      </c>
      <c r="F1413">
        <f t="shared" si="22"/>
        <v>2</v>
      </c>
      <c r="G1413" t="str">
        <f>STANDINGS_SV[[#This Row],[League]]&amp;STANDINGS_SV[[#This Row],[Team]]</f>
        <v>$150 Draft Champions Feb 21 1:00 pm Lg.3741Team Palmer</v>
      </c>
    </row>
    <row r="1414" spans="1:7" x14ac:dyDescent="0.25">
      <c r="A1414">
        <v>420</v>
      </c>
      <c r="B1414" t="s">
        <v>507</v>
      </c>
      <c r="C1414" t="s">
        <v>1615</v>
      </c>
      <c r="D1414">
        <v>92</v>
      </c>
      <c r="E1414">
        <v>2494.5</v>
      </c>
      <c r="F1414">
        <f t="shared" si="22"/>
        <v>3</v>
      </c>
      <c r="G1414" t="str">
        <f>STANDINGS_SV[[#This Row],[League]]&amp;STANDINGS_SV[[#This Row],[Team]]</f>
        <v>$150 Draft Champions Feb 21 1:00 pm Lg.3741Team Kelly</v>
      </c>
    </row>
    <row r="1415" spans="1:7" x14ac:dyDescent="0.25">
      <c r="A1415">
        <v>439</v>
      </c>
      <c r="B1415" t="s">
        <v>1620</v>
      </c>
      <c r="C1415" t="s">
        <v>1615</v>
      </c>
      <c r="D1415">
        <v>91</v>
      </c>
      <c r="E1415">
        <v>2474</v>
      </c>
      <c r="F1415">
        <f t="shared" si="22"/>
        <v>4</v>
      </c>
      <c r="G1415" t="str">
        <f>STANDINGS_SV[[#This Row],[League]]&amp;STANDINGS_SV[[#This Row],[Team]]</f>
        <v>$150 Draft Champions Feb 21 1:00 pm Lg.3741The Corner</v>
      </c>
    </row>
    <row r="1416" spans="1:7" x14ac:dyDescent="0.25">
      <c r="A1416">
        <v>541</v>
      </c>
      <c r="B1416" t="s">
        <v>1567</v>
      </c>
      <c r="C1416" t="s">
        <v>1615</v>
      </c>
      <c r="D1416">
        <v>87</v>
      </c>
      <c r="E1416">
        <v>2374</v>
      </c>
      <c r="F1416">
        <f t="shared" si="22"/>
        <v>5</v>
      </c>
      <c r="G1416" t="str">
        <f>STANDINGS_SV[[#This Row],[League]]&amp;STANDINGS_SV[[#This Row],[Team]]</f>
        <v>$150 Draft Champions Feb 21 1:00 pm Lg.3741Team Pamperin</v>
      </c>
    </row>
    <row r="1417" spans="1:7" x14ac:dyDescent="0.25">
      <c r="A1417">
        <v>1011</v>
      </c>
      <c r="B1417" t="s">
        <v>1623</v>
      </c>
      <c r="C1417" t="s">
        <v>1615</v>
      </c>
      <c r="D1417">
        <v>73</v>
      </c>
      <c r="E1417">
        <v>1910.5</v>
      </c>
      <c r="F1417">
        <f t="shared" si="22"/>
        <v>6</v>
      </c>
      <c r="G1417" t="str">
        <f>STANDINGS_SV[[#This Row],[League]]&amp;STANDINGS_SV[[#This Row],[Team]]</f>
        <v>$150 Draft Champions Feb 21 1:00 pm Lg.3741Time For The Long Bombs</v>
      </c>
    </row>
    <row r="1418" spans="1:7" x14ac:dyDescent="0.25">
      <c r="A1418">
        <v>1059</v>
      </c>
      <c r="B1418" t="s">
        <v>211</v>
      </c>
      <c r="C1418" t="s">
        <v>1615</v>
      </c>
      <c r="D1418">
        <v>71</v>
      </c>
      <c r="E1418">
        <v>1846.5</v>
      </c>
      <c r="F1418">
        <f t="shared" si="22"/>
        <v>7</v>
      </c>
      <c r="G1418" t="str">
        <f>STANDINGS_SV[[#This Row],[League]]&amp;STANDINGS_SV[[#This Row],[Team]]</f>
        <v>$150 Draft Champions Feb 21 1:00 pm Lg.3741Mr.October</v>
      </c>
    </row>
    <row r="1419" spans="1:7" x14ac:dyDescent="0.25">
      <c r="A1419">
        <v>1528</v>
      </c>
      <c r="B1419" t="s">
        <v>1616</v>
      </c>
      <c r="C1419" t="s">
        <v>1615</v>
      </c>
      <c r="D1419">
        <v>59</v>
      </c>
      <c r="E1419">
        <v>1398</v>
      </c>
      <c r="F1419">
        <f t="shared" si="22"/>
        <v>8</v>
      </c>
      <c r="G1419" t="str">
        <f>STANDINGS_SV[[#This Row],[League]]&amp;STANDINGS_SV[[#This Row],[Team]]</f>
        <v>$150 Draft Champions Feb 21 1:00 pm Lg.3741traveling,swallowing,dramamine</v>
      </c>
    </row>
    <row r="1420" spans="1:7" x14ac:dyDescent="0.25">
      <c r="A1420">
        <v>1846</v>
      </c>
      <c r="B1420" t="s">
        <v>1617</v>
      </c>
      <c r="C1420" t="s">
        <v>1615</v>
      </c>
      <c r="D1420">
        <v>49</v>
      </c>
      <c r="E1420">
        <v>1047</v>
      </c>
      <c r="F1420">
        <f t="shared" si="22"/>
        <v>9</v>
      </c>
      <c r="G1420" t="str">
        <f>STANDINGS_SV[[#This Row],[League]]&amp;STANDINGS_SV[[#This Row],[Team]]</f>
        <v>$150 Draft Champions Feb 21 1:00 pm Lg.3741Charming Personality</v>
      </c>
    </row>
    <row r="1421" spans="1:7" x14ac:dyDescent="0.25">
      <c r="A1421">
        <v>1948</v>
      </c>
      <c r="B1421" t="s">
        <v>113</v>
      </c>
      <c r="C1421" t="s">
        <v>1615</v>
      </c>
      <c r="D1421">
        <v>47</v>
      </c>
      <c r="E1421">
        <v>970.5</v>
      </c>
      <c r="F1421">
        <f t="shared" si="22"/>
        <v>10</v>
      </c>
      <c r="G1421" t="str">
        <f>STANDINGS_SV[[#This Row],[League]]&amp;STANDINGS_SV[[#This Row],[Team]]</f>
        <v>$150 Draft Champions Feb 21 1:00 pm Lg.3741Team Christensen</v>
      </c>
    </row>
    <row r="1422" spans="1:7" x14ac:dyDescent="0.25">
      <c r="A1422">
        <v>2021</v>
      </c>
      <c r="B1422" t="s">
        <v>1618</v>
      </c>
      <c r="C1422" t="s">
        <v>1615</v>
      </c>
      <c r="D1422">
        <v>44</v>
      </c>
      <c r="E1422">
        <v>879</v>
      </c>
      <c r="F1422">
        <f t="shared" si="22"/>
        <v>11</v>
      </c>
      <c r="G1422" t="str">
        <f>STANDINGS_SV[[#This Row],[League]]&amp;STANDINGS_SV[[#This Row],[Team]]</f>
        <v>$150 Draft Champions Feb 21 1:00 pm Lg.3741Forever Royal</v>
      </c>
    </row>
    <row r="1423" spans="1:7" x14ac:dyDescent="0.25">
      <c r="A1423">
        <v>2206</v>
      </c>
      <c r="B1423" t="s">
        <v>114</v>
      </c>
      <c r="C1423" t="s">
        <v>1615</v>
      </c>
      <c r="D1423">
        <v>39</v>
      </c>
      <c r="E1423">
        <v>708</v>
      </c>
      <c r="F1423">
        <f t="shared" si="22"/>
        <v>12</v>
      </c>
      <c r="G1423" t="str">
        <f>STANDINGS_SV[[#This Row],[League]]&amp;STANDINGS_SV[[#This Row],[Team]]</f>
        <v>$150 Draft Champions Feb 21 1:00 pm Lg.3741SoutSideVinny</v>
      </c>
    </row>
    <row r="1424" spans="1:7" x14ac:dyDescent="0.25">
      <c r="A1424">
        <v>2337</v>
      </c>
      <c r="B1424" t="s">
        <v>1614</v>
      </c>
      <c r="C1424" t="s">
        <v>1615</v>
      </c>
      <c r="D1424">
        <v>34</v>
      </c>
      <c r="E1424">
        <v>569</v>
      </c>
      <c r="F1424">
        <f t="shared" si="22"/>
        <v>13</v>
      </c>
      <c r="G1424" t="str">
        <f>STANDINGS_SV[[#This Row],[League]]&amp;STANDINGS_SV[[#This Row],[Team]]</f>
        <v>$150 Draft Champions Feb 21 1:00 pm Lg.3741For Love of Your Money</v>
      </c>
    </row>
    <row r="1425" spans="1:7" x14ac:dyDescent="0.25">
      <c r="A1425">
        <v>2528</v>
      </c>
      <c r="B1425" t="s">
        <v>1621</v>
      </c>
      <c r="C1425" t="s">
        <v>1615</v>
      </c>
      <c r="D1425">
        <v>27</v>
      </c>
      <c r="E1425">
        <v>375.5</v>
      </c>
      <c r="F1425">
        <f t="shared" si="22"/>
        <v>14</v>
      </c>
      <c r="G1425" t="str">
        <f>STANDINGS_SV[[#This Row],[League]]&amp;STANDINGS_SV[[#This Row],[Team]]</f>
        <v>$150 Draft Champions Feb 21 1:00 pm Lg.3741Chauvinst Puig</v>
      </c>
    </row>
    <row r="1426" spans="1:7" x14ac:dyDescent="0.25">
      <c r="A1426">
        <v>2855</v>
      </c>
      <c r="B1426" t="s">
        <v>1619</v>
      </c>
      <c r="C1426" t="s">
        <v>1615</v>
      </c>
      <c r="D1426">
        <v>3</v>
      </c>
      <c r="E1426">
        <v>56</v>
      </c>
      <c r="F1426">
        <f t="shared" si="22"/>
        <v>15</v>
      </c>
      <c r="G1426" t="str">
        <f>STANDINGS_SV[[#This Row],[League]]&amp;STANDINGS_SV[[#This Row],[Team]]</f>
        <v>$150 Draft Champions Feb 21 1:00 pm Lg.3741Side Baby Boy</v>
      </c>
    </row>
    <row r="1427" spans="1:7" x14ac:dyDescent="0.25">
      <c r="A1427">
        <v>191</v>
      </c>
      <c r="B1427" t="s">
        <v>84</v>
      </c>
      <c r="C1427" t="s">
        <v>1625</v>
      </c>
      <c r="D1427">
        <v>104</v>
      </c>
      <c r="E1427">
        <v>2721</v>
      </c>
      <c r="F1427">
        <f t="shared" si="22"/>
        <v>1</v>
      </c>
      <c r="G1427" t="str">
        <f>STANDINGS_SV[[#This Row],[League]]&amp;STANDINGS_SV[[#This Row],[Team]]</f>
        <v>$150 Draft Champions Feb 22 1:00 pm Lg.3744Team Bright</v>
      </c>
    </row>
    <row r="1428" spans="1:7" x14ac:dyDescent="0.25">
      <c r="A1428">
        <v>463</v>
      </c>
      <c r="B1428" t="s">
        <v>1627</v>
      </c>
      <c r="C1428" t="s">
        <v>1625</v>
      </c>
      <c r="D1428">
        <v>90</v>
      </c>
      <c r="E1428">
        <v>2452</v>
      </c>
      <c r="F1428">
        <f t="shared" si="22"/>
        <v>2</v>
      </c>
      <c r="G1428" t="str">
        <f>STANDINGS_SV[[#This Row],[League]]&amp;STANDINGS_SV[[#This Row],[Team]]</f>
        <v>$150 Draft Champions Feb 22 1:00 pm Lg.3744Team Reynolds</v>
      </c>
    </row>
    <row r="1429" spans="1:7" x14ac:dyDescent="0.25">
      <c r="A1429">
        <v>567</v>
      </c>
      <c r="B1429" t="s">
        <v>1631</v>
      </c>
      <c r="C1429" t="s">
        <v>1625</v>
      </c>
      <c r="D1429">
        <v>86</v>
      </c>
      <c r="E1429">
        <v>2349</v>
      </c>
      <c r="F1429">
        <f t="shared" si="22"/>
        <v>3</v>
      </c>
      <c r="G1429" t="str">
        <f>STANDINGS_SV[[#This Row],[League]]&amp;STANDINGS_SV[[#This Row],[Team]]</f>
        <v>$150 Draft Champions Feb 22 1:00 pm Lg.3744Rum Runner 4</v>
      </c>
    </row>
    <row r="1430" spans="1:7" x14ac:dyDescent="0.25">
      <c r="A1430">
        <v>760</v>
      </c>
      <c r="B1430" t="s">
        <v>1630</v>
      </c>
      <c r="C1430" t="s">
        <v>1625</v>
      </c>
      <c r="D1430">
        <v>80</v>
      </c>
      <c r="E1430">
        <v>2144</v>
      </c>
      <c r="F1430">
        <f t="shared" si="22"/>
        <v>4</v>
      </c>
      <c r="G1430" t="str">
        <f>STANDINGS_SV[[#This Row],[League]]&amp;STANDINGS_SV[[#This Row],[Team]]</f>
        <v>$150 Draft Champions Feb 22 1:00 pm Lg.3744Iron Lung</v>
      </c>
    </row>
    <row r="1431" spans="1:7" x14ac:dyDescent="0.25">
      <c r="A1431">
        <v>984</v>
      </c>
      <c r="B1431" t="s">
        <v>1634</v>
      </c>
      <c r="C1431" t="s">
        <v>1625</v>
      </c>
      <c r="D1431">
        <v>74</v>
      </c>
      <c r="E1431">
        <v>1940</v>
      </c>
      <c r="F1431">
        <f t="shared" si="22"/>
        <v>5</v>
      </c>
      <c r="G1431" t="str">
        <f>STANDINGS_SV[[#This Row],[League]]&amp;STANDINGS_SV[[#This Row],[Team]]</f>
        <v>$150 Draft Champions Feb 22 1:00 pm Lg.3744Wang Dang Doodle Gang</v>
      </c>
    </row>
    <row r="1432" spans="1:7" x14ac:dyDescent="0.25">
      <c r="A1432">
        <v>1001</v>
      </c>
      <c r="B1432" t="s">
        <v>1633</v>
      </c>
      <c r="C1432" t="s">
        <v>1625</v>
      </c>
      <c r="D1432">
        <v>73</v>
      </c>
      <c r="E1432">
        <v>1910.5</v>
      </c>
      <c r="F1432">
        <f t="shared" si="22"/>
        <v>6</v>
      </c>
      <c r="G1432" t="str">
        <f>STANDINGS_SV[[#This Row],[League]]&amp;STANDINGS_SV[[#This Row],[Team]]</f>
        <v>$150 Draft Champions Feb 22 1:00 pm Lg.3744Old School Players</v>
      </c>
    </row>
    <row r="1433" spans="1:7" x14ac:dyDescent="0.25">
      <c r="A1433">
        <v>1058</v>
      </c>
      <c r="B1433" t="s">
        <v>186</v>
      </c>
      <c r="C1433" t="s">
        <v>1625</v>
      </c>
      <c r="D1433">
        <v>71</v>
      </c>
      <c r="E1433">
        <v>1846.5</v>
      </c>
      <c r="F1433">
        <f t="shared" si="22"/>
        <v>7</v>
      </c>
      <c r="G1433" t="str">
        <f>STANDINGS_SV[[#This Row],[League]]&amp;STANDINGS_SV[[#This Row],[Team]]</f>
        <v>$150 Draft Champions Feb 22 1:00 pm Lg.3744LONG GONE</v>
      </c>
    </row>
    <row r="1434" spans="1:7" x14ac:dyDescent="0.25">
      <c r="A1434">
        <v>1423</v>
      </c>
      <c r="B1434" t="s">
        <v>1632</v>
      </c>
      <c r="C1434" t="s">
        <v>1625</v>
      </c>
      <c r="D1434">
        <v>61</v>
      </c>
      <c r="E1434">
        <v>1469.5</v>
      </c>
      <c r="F1434">
        <f t="shared" si="22"/>
        <v>8</v>
      </c>
      <c r="G1434" t="str">
        <f>STANDINGS_SV[[#This Row],[League]]&amp;STANDINGS_SV[[#This Row],[Team]]</f>
        <v>$150 Draft Champions Feb 22 1:00 pm Lg.3744Albert King</v>
      </c>
    </row>
    <row r="1435" spans="1:7" x14ac:dyDescent="0.25">
      <c r="A1435">
        <v>1908</v>
      </c>
      <c r="B1435" t="s">
        <v>1635</v>
      </c>
      <c r="C1435" t="s">
        <v>1625</v>
      </c>
      <c r="D1435">
        <v>48</v>
      </c>
      <c r="E1435">
        <v>1008.5</v>
      </c>
      <c r="F1435">
        <f t="shared" si="22"/>
        <v>9</v>
      </c>
      <c r="G1435" t="str">
        <f>STANDINGS_SV[[#This Row],[League]]&amp;STANDINGS_SV[[#This Row],[Team]]</f>
        <v>$150 Draft Champions Feb 22 1:00 pm Lg.3744Rally Killing HR</v>
      </c>
    </row>
    <row r="1436" spans="1:7" x14ac:dyDescent="0.25">
      <c r="A1436">
        <v>2000</v>
      </c>
      <c r="B1436" t="s">
        <v>1626</v>
      </c>
      <c r="C1436" t="s">
        <v>1625</v>
      </c>
      <c r="D1436">
        <v>45</v>
      </c>
      <c r="E1436">
        <v>910.5</v>
      </c>
      <c r="F1436">
        <f t="shared" si="22"/>
        <v>10</v>
      </c>
      <c r="G1436" t="str">
        <f>STANDINGS_SV[[#This Row],[League]]&amp;STANDINGS_SV[[#This Row],[Team]]</f>
        <v>$150 Draft Champions Feb 22 1:00 pm Lg.3744Los Canines</v>
      </c>
    </row>
    <row r="1437" spans="1:7" x14ac:dyDescent="0.25">
      <c r="A1437">
        <v>2023</v>
      </c>
      <c r="B1437" t="s">
        <v>1636</v>
      </c>
      <c r="C1437" t="s">
        <v>1625</v>
      </c>
      <c r="D1437">
        <v>44</v>
      </c>
      <c r="E1437">
        <v>879</v>
      </c>
      <c r="F1437">
        <f t="shared" si="22"/>
        <v>11</v>
      </c>
      <c r="G1437" t="str">
        <f>STANDINGS_SV[[#This Row],[League]]&amp;STANDINGS_SV[[#This Row],[Team]]</f>
        <v>$150 Draft Champions Feb 22 1:00 pm Lg.3744Hyun-Jin Ryude</v>
      </c>
    </row>
    <row r="1438" spans="1:7" x14ac:dyDescent="0.25">
      <c r="A1438">
        <v>2149</v>
      </c>
      <c r="B1438" t="s">
        <v>1629</v>
      </c>
      <c r="C1438" t="s">
        <v>1625</v>
      </c>
      <c r="D1438">
        <v>41</v>
      </c>
      <c r="E1438">
        <v>772.5</v>
      </c>
      <c r="F1438">
        <f t="shared" si="22"/>
        <v>12</v>
      </c>
      <c r="G1438" t="str">
        <f>STANDINGS_SV[[#This Row],[League]]&amp;STANDINGS_SV[[#This Row],[Team]]</f>
        <v>$150 Draft Champions Feb 22 1:00 pm Lg.3744Team Clarke - 4</v>
      </c>
    </row>
    <row r="1439" spans="1:7" x14ac:dyDescent="0.25">
      <c r="A1439">
        <v>2168</v>
      </c>
      <c r="B1439" t="s">
        <v>1628</v>
      </c>
      <c r="C1439" t="s">
        <v>1625</v>
      </c>
      <c r="D1439">
        <v>40</v>
      </c>
      <c r="E1439">
        <v>738</v>
      </c>
      <c r="F1439">
        <f t="shared" si="22"/>
        <v>13</v>
      </c>
      <c r="G1439" t="str">
        <f>STANDINGS_SV[[#This Row],[League]]&amp;STANDINGS_SV[[#This Row],[Team]]</f>
        <v>$150 Draft Champions Feb 22 1:00 pm Lg.3744JColvin FantasyAlarm</v>
      </c>
    </row>
    <row r="1440" spans="1:7" x14ac:dyDescent="0.25">
      <c r="A1440">
        <v>2430</v>
      </c>
      <c r="B1440" t="s">
        <v>1624</v>
      </c>
      <c r="C1440" t="s">
        <v>1625</v>
      </c>
      <c r="D1440">
        <v>31</v>
      </c>
      <c r="E1440">
        <v>474.5</v>
      </c>
      <c r="F1440">
        <f t="shared" si="22"/>
        <v>14</v>
      </c>
      <c r="G1440" t="str">
        <f>STANDINGS_SV[[#This Row],[League]]&amp;STANDINGS_SV[[#This Row],[Team]]</f>
        <v>$150 Draft Champions Feb 22 1:00 pm Lg.3744Expected Value</v>
      </c>
    </row>
    <row r="1441" spans="1:7" x14ac:dyDescent="0.25">
      <c r="A1441">
        <v>2442</v>
      </c>
      <c r="B1441" t="s">
        <v>19</v>
      </c>
      <c r="C1441" t="s">
        <v>1625</v>
      </c>
      <c r="D1441">
        <v>31</v>
      </c>
      <c r="E1441">
        <v>474.5</v>
      </c>
      <c r="F1441">
        <f t="shared" si="22"/>
        <v>15</v>
      </c>
      <c r="G1441" t="str">
        <f>STANDINGS_SV[[#This Row],[League]]&amp;STANDINGS_SV[[#This Row],[Team]]</f>
        <v>$150 Draft Champions Feb 22 1:00 pm Lg.3744One Eyed Jack</v>
      </c>
    </row>
    <row r="1442" spans="1:7" x14ac:dyDescent="0.25">
      <c r="A1442">
        <v>283</v>
      </c>
      <c r="B1442" t="s">
        <v>1637</v>
      </c>
      <c r="C1442" t="s">
        <v>1638</v>
      </c>
      <c r="D1442">
        <v>99</v>
      </c>
      <c r="E1442">
        <v>2637</v>
      </c>
      <c r="F1442">
        <f t="shared" si="22"/>
        <v>1</v>
      </c>
      <c r="G1442" t="str">
        <f>STANDINGS_SV[[#This Row],[League]]&amp;STANDINGS_SV[[#This Row],[Team]]</f>
        <v>$150 Draft Champions Feb 22 1:00 pm Lg.3747What's That</v>
      </c>
    </row>
    <row r="1443" spans="1:7" x14ac:dyDescent="0.25">
      <c r="A1443">
        <v>421</v>
      </c>
      <c r="B1443" t="s">
        <v>726</v>
      </c>
      <c r="C1443" t="s">
        <v>1638</v>
      </c>
      <c r="D1443">
        <v>92</v>
      </c>
      <c r="E1443">
        <v>2494.5</v>
      </c>
      <c r="F1443">
        <f t="shared" si="22"/>
        <v>2</v>
      </c>
      <c r="G1443" t="str">
        <f>STANDINGS_SV[[#This Row],[League]]&amp;STANDINGS_SV[[#This Row],[Team]]</f>
        <v>$150 Draft Champions Feb 22 1:00 pm Lg.3747Team Warner</v>
      </c>
    </row>
    <row r="1444" spans="1:7" x14ac:dyDescent="0.25">
      <c r="A1444">
        <v>430</v>
      </c>
      <c r="B1444" t="s">
        <v>1646</v>
      </c>
      <c r="C1444" t="s">
        <v>1638</v>
      </c>
      <c r="D1444">
        <v>91</v>
      </c>
      <c r="E1444">
        <v>2474</v>
      </c>
      <c r="F1444">
        <f t="shared" si="22"/>
        <v>3</v>
      </c>
      <c r="G1444" t="str">
        <f>STANDINGS_SV[[#This Row],[League]]&amp;STANDINGS_SV[[#This Row],[Team]]</f>
        <v>$150 Draft Champions Feb 22 1:00 pm Lg.3747FALCONS</v>
      </c>
    </row>
    <row r="1445" spans="1:7" x14ac:dyDescent="0.25">
      <c r="A1445">
        <v>445</v>
      </c>
      <c r="B1445" t="s">
        <v>1641</v>
      </c>
      <c r="C1445" t="s">
        <v>1638</v>
      </c>
      <c r="D1445">
        <v>91</v>
      </c>
      <c r="E1445">
        <v>2474</v>
      </c>
      <c r="F1445">
        <f t="shared" si="22"/>
        <v>4</v>
      </c>
      <c r="G1445" t="str">
        <f>STANDINGS_SV[[#This Row],[League]]&amp;STANDINGS_SV[[#This Row],[Team]]</f>
        <v>$150 Draft Champions Feb 22 1:00 pm Lg.3747YITBOAT</v>
      </c>
    </row>
    <row r="1446" spans="1:7" x14ac:dyDescent="0.25">
      <c r="A1446">
        <v>788</v>
      </c>
      <c r="B1446" t="s">
        <v>1639</v>
      </c>
      <c r="C1446" t="s">
        <v>1638</v>
      </c>
      <c r="D1446">
        <v>80</v>
      </c>
      <c r="E1446">
        <v>2144</v>
      </c>
      <c r="F1446">
        <f t="shared" si="22"/>
        <v>5</v>
      </c>
      <c r="G1446" t="str">
        <f>STANDINGS_SV[[#This Row],[League]]&amp;STANDINGS_SV[[#This Row],[Team]]</f>
        <v>$150 Draft Champions Feb 22 1:00 pm Lg.3747The Wild Bunch</v>
      </c>
    </row>
    <row r="1447" spans="1:7" x14ac:dyDescent="0.25">
      <c r="A1447">
        <v>800</v>
      </c>
      <c r="B1447" t="s">
        <v>18</v>
      </c>
      <c r="C1447" t="s">
        <v>1638</v>
      </c>
      <c r="D1447">
        <v>79</v>
      </c>
      <c r="E1447">
        <v>2103</v>
      </c>
      <c r="F1447">
        <f t="shared" si="22"/>
        <v>6</v>
      </c>
      <c r="G1447" t="str">
        <f>STANDINGS_SV[[#This Row],[League]]&amp;STANDINGS_SV[[#This Row],[Team]]</f>
        <v>$150 Draft Champions Feb 22 1:00 pm Lg.3747Home Run Derbies</v>
      </c>
    </row>
    <row r="1448" spans="1:7" x14ac:dyDescent="0.25">
      <c r="A1448">
        <v>997</v>
      </c>
      <c r="B1448" t="s">
        <v>1648</v>
      </c>
      <c r="C1448" t="s">
        <v>1638</v>
      </c>
      <c r="D1448">
        <v>73</v>
      </c>
      <c r="E1448">
        <v>1910.5</v>
      </c>
      <c r="F1448">
        <f t="shared" si="22"/>
        <v>7</v>
      </c>
      <c r="G1448" t="str">
        <f>STANDINGS_SV[[#This Row],[League]]&amp;STANDINGS_SV[[#This Row],[Team]]</f>
        <v>$150 Draft Champions Feb 22 1:00 pm Lg.3747Mastersball.com</v>
      </c>
    </row>
    <row r="1449" spans="1:7" x14ac:dyDescent="0.25">
      <c r="A1449">
        <v>1066</v>
      </c>
      <c r="B1449" t="s">
        <v>1643</v>
      </c>
      <c r="C1449" t="s">
        <v>1638</v>
      </c>
      <c r="D1449">
        <v>71</v>
      </c>
      <c r="E1449">
        <v>1846.5</v>
      </c>
      <c r="F1449">
        <f t="shared" si="22"/>
        <v>8</v>
      </c>
      <c r="G1449" t="str">
        <f>STANDINGS_SV[[#This Row],[League]]&amp;STANDINGS_SV[[#This Row],[Team]]</f>
        <v>$150 Draft Champions Feb 22 1:00 pm Lg.3747Team Barry</v>
      </c>
    </row>
    <row r="1450" spans="1:7" x14ac:dyDescent="0.25">
      <c r="A1450">
        <v>1700</v>
      </c>
      <c r="B1450" t="s">
        <v>1645</v>
      </c>
      <c r="C1450" t="s">
        <v>1638</v>
      </c>
      <c r="D1450">
        <v>54</v>
      </c>
      <c r="E1450">
        <v>1226.5</v>
      </c>
      <c r="F1450">
        <f t="shared" si="22"/>
        <v>9</v>
      </c>
      <c r="G1450" t="str">
        <f>STANDINGS_SV[[#This Row],[League]]&amp;STANDINGS_SV[[#This Row],[Team]]</f>
        <v>$150 Draft Champions Feb 22 1:00 pm Lg.3747TonyC</v>
      </c>
    </row>
    <row r="1451" spans="1:7" x14ac:dyDescent="0.25">
      <c r="A1451">
        <v>1950</v>
      </c>
      <c r="B1451" t="s">
        <v>1644</v>
      </c>
      <c r="C1451" t="s">
        <v>1638</v>
      </c>
      <c r="D1451">
        <v>47</v>
      </c>
      <c r="E1451">
        <v>970.5</v>
      </c>
      <c r="F1451">
        <f t="shared" si="22"/>
        <v>10</v>
      </c>
      <c r="G1451" t="str">
        <f>STANDINGS_SV[[#This Row],[League]]&amp;STANDINGS_SV[[#This Row],[Team]]</f>
        <v>$150 Draft Champions Feb 22 1:00 pm Lg.3747Team Durham</v>
      </c>
    </row>
    <row r="1452" spans="1:7" x14ac:dyDescent="0.25">
      <c r="A1452">
        <v>2043</v>
      </c>
      <c r="B1452" t="s">
        <v>1647</v>
      </c>
      <c r="C1452" t="s">
        <v>1638</v>
      </c>
      <c r="D1452">
        <v>44</v>
      </c>
      <c r="E1452">
        <v>879</v>
      </c>
      <c r="F1452">
        <f t="shared" si="22"/>
        <v>11</v>
      </c>
      <c r="G1452" t="str">
        <f>STANDINGS_SV[[#This Row],[League]]&amp;STANDINGS_SV[[#This Row],[Team]]</f>
        <v>$150 Draft Champions Feb 22 1:00 pm Lg.3747Team Javenkoski</v>
      </c>
    </row>
    <row r="1453" spans="1:7" x14ac:dyDescent="0.25">
      <c r="A1453">
        <v>2152</v>
      </c>
      <c r="B1453" t="s">
        <v>1189</v>
      </c>
      <c r="C1453" t="s">
        <v>1638</v>
      </c>
      <c r="D1453">
        <v>41</v>
      </c>
      <c r="E1453">
        <v>772.5</v>
      </c>
      <c r="F1453">
        <f t="shared" si="22"/>
        <v>12</v>
      </c>
      <c r="G1453" t="str">
        <f>STANDINGS_SV[[#This Row],[League]]&amp;STANDINGS_SV[[#This Row],[Team]]</f>
        <v>$150 Draft Champions Feb 22 1:00 pm Lg.3747Team jones</v>
      </c>
    </row>
    <row r="1454" spans="1:7" x14ac:dyDescent="0.25">
      <c r="A1454">
        <v>2572</v>
      </c>
      <c r="B1454" t="s">
        <v>1642</v>
      </c>
      <c r="C1454" t="s">
        <v>1638</v>
      </c>
      <c r="D1454">
        <v>25</v>
      </c>
      <c r="E1454">
        <v>334</v>
      </c>
      <c r="F1454">
        <f t="shared" si="22"/>
        <v>13</v>
      </c>
      <c r="G1454" t="str">
        <f>STANDINGS_SV[[#This Row],[League]]&amp;STANDINGS_SV[[#This Row],[Team]]</f>
        <v>$150 Draft Champions Feb 22 1:00 pm Lg.3747Bros B4 Hoes</v>
      </c>
    </row>
    <row r="1455" spans="1:7" x14ac:dyDescent="0.25">
      <c r="A1455">
        <v>2607</v>
      </c>
      <c r="B1455" t="s">
        <v>1640</v>
      </c>
      <c r="C1455" t="s">
        <v>1638</v>
      </c>
      <c r="D1455">
        <v>23</v>
      </c>
      <c r="E1455">
        <v>300.5</v>
      </c>
      <c r="F1455">
        <f t="shared" si="22"/>
        <v>14</v>
      </c>
      <c r="G1455" t="str">
        <f>STANDINGS_SV[[#This Row],[League]]&amp;STANDINGS_SV[[#This Row],[Team]]</f>
        <v>$150 Draft Champions Feb 22 1:00 pm Lg.3747Fantasy Phoenix II</v>
      </c>
    </row>
    <row r="1456" spans="1:7" x14ac:dyDescent="0.25">
      <c r="A1456">
        <v>2786</v>
      </c>
      <c r="B1456" t="s">
        <v>1290</v>
      </c>
      <c r="C1456" t="s">
        <v>1638</v>
      </c>
      <c r="D1456">
        <v>12</v>
      </c>
      <c r="E1456">
        <v>135</v>
      </c>
      <c r="F1456">
        <f t="shared" si="22"/>
        <v>15</v>
      </c>
      <c r="G1456" t="str">
        <f>STANDINGS_SV[[#This Row],[League]]&amp;STANDINGS_SV[[#This Row],[Team]]</f>
        <v>$150 Draft Champions Feb 22 1:00 pm Lg.3747What Was I Thinking</v>
      </c>
    </row>
    <row r="1457" spans="1:7" x14ac:dyDescent="0.25">
      <c r="A1457">
        <v>348</v>
      </c>
      <c r="B1457" t="s">
        <v>1651</v>
      </c>
      <c r="C1457" t="s">
        <v>1649</v>
      </c>
      <c r="D1457">
        <v>95</v>
      </c>
      <c r="E1457">
        <v>2561</v>
      </c>
      <c r="F1457">
        <f t="shared" si="22"/>
        <v>1</v>
      </c>
      <c r="G1457" t="str">
        <f>STANDINGS_SV[[#This Row],[League]]&amp;STANDINGS_SV[[#This Row],[Team]]</f>
        <v>$150 Draft Champions Feb 23 1:00 pm Lg.3750GimmieDat Dat</v>
      </c>
    </row>
    <row r="1458" spans="1:7" x14ac:dyDescent="0.25">
      <c r="A1458">
        <v>486</v>
      </c>
      <c r="B1458" t="s">
        <v>1653</v>
      </c>
      <c r="C1458" t="s">
        <v>1649</v>
      </c>
      <c r="D1458">
        <v>89</v>
      </c>
      <c r="E1458">
        <v>2423.5</v>
      </c>
      <c r="F1458">
        <f t="shared" si="22"/>
        <v>2</v>
      </c>
      <c r="G1458" t="str">
        <f>STANDINGS_SV[[#This Row],[League]]&amp;STANDINGS_SV[[#This Row],[Team]]</f>
        <v>$150 Draft Champions Feb 23 1:00 pm Lg.3750P-n-C Report</v>
      </c>
    </row>
    <row r="1459" spans="1:7" x14ac:dyDescent="0.25">
      <c r="A1459">
        <v>532</v>
      </c>
      <c r="B1459" t="s">
        <v>1656</v>
      </c>
      <c r="C1459" t="s">
        <v>1649</v>
      </c>
      <c r="D1459">
        <v>87</v>
      </c>
      <c r="E1459">
        <v>2374</v>
      </c>
      <c r="F1459">
        <f t="shared" si="22"/>
        <v>3</v>
      </c>
      <c r="G1459" t="str">
        <f>STANDINGS_SV[[#This Row],[League]]&amp;STANDINGS_SV[[#This Row],[Team]]</f>
        <v>$150 Draft Champions Feb 23 1:00 pm Lg.3750Malibu Waves 2016 (15 tm)</v>
      </c>
    </row>
    <row r="1460" spans="1:7" x14ac:dyDescent="0.25">
      <c r="A1460">
        <v>565</v>
      </c>
      <c r="B1460" t="s">
        <v>1657</v>
      </c>
      <c r="C1460" t="s">
        <v>1649</v>
      </c>
      <c r="D1460">
        <v>86</v>
      </c>
      <c r="E1460">
        <v>2349</v>
      </c>
      <c r="F1460">
        <f t="shared" si="22"/>
        <v>4</v>
      </c>
      <c r="G1460" t="str">
        <f>STANDINGS_SV[[#This Row],[League]]&amp;STANDINGS_SV[[#This Row],[Team]]</f>
        <v>$150 Draft Champions Feb 23 1:00 pm Lg.3750Reverse Cowgill 0223</v>
      </c>
    </row>
    <row r="1461" spans="1:7" x14ac:dyDescent="0.25">
      <c r="A1461">
        <v>705</v>
      </c>
      <c r="B1461" t="s">
        <v>46</v>
      </c>
      <c r="C1461" t="s">
        <v>1649</v>
      </c>
      <c r="D1461">
        <v>82</v>
      </c>
      <c r="E1461">
        <v>2213</v>
      </c>
      <c r="F1461">
        <f t="shared" si="22"/>
        <v>5</v>
      </c>
      <c r="G1461" t="str">
        <f>STANDINGS_SV[[#This Row],[League]]&amp;STANDINGS_SV[[#This Row],[Team]]</f>
        <v>$150 Draft Champions Feb 23 1:00 pm Lg.3750Team Menna</v>
      </c>
    </row>
    <row r="1462" spans="1:7" x14ac:dyDescent="0.25">
      <c r="A1462">
        <v>1241</v>
      </c>
      <c r="B1462" t="s">
        <v>262</v>
      </c>
      <c r="C1462" t="s">
        <v>1649</v>
      </c>
      <c r="D1462">
        <v>66</v>
      </c>
      <c r="E1462">
        <v>1682.5</v>
      </c>
      <c r="F1462">
        <f t="shared" si="22"/>
        <v>6</v>
      </c>
      <c r="G1462" t="str">
        <f>STANDINGS_SV[[#This Row],[League]]&amp;STANDINGS_SV[[#This Row],[Team]]</f>
        <v>$150 Draft Champions Feb 23 1:00 pm Lg.3750Tennessee Tire</v>
      </c>
    </row>
    <row r="1463" spans="1:7" x14ac:dyDescent="0.25">
      <c r="A1463">
        <v>1290</v>
      </c>
      <c r="B1463" t="s">
        <v>308</v>
      </c>
      <c r="C1463" t="s">
        <v>1649</v>
      </c>
      <c r="D1463">
        <v>64</v>
      </c>
      <c r="E1463">
        <v>1602</v>
      </c>
      <c r="F1463">
        <f t="shared" si="22"/>
        <v>7</v>
      </c>
      <c r="G1463" t="str">
        <f>STANDINGS_SV[[#This Row],[League]]&amp;STANDINGS_SV[[#This Row],[Team]]</f>
        <v>$150 Draft Champions Feb 23 1:00 pm Lg.3750Captain Crunch 5</v>
      </c>
    </row>
    <row r="1464" spans="1:7" x14ac:dyDescent="0.25">
      <c r="A1464">
        <v>1534</v>
      </c>
      <c r="B1464" t="s">
        <v>42</v>
      </c>
      <c r="C1464" t="s">
        <v>1649</v>
      </c>
      <c r="D1464">
        <v>58</v>
      </c>
      <c r="E1464">
        <v>1365</v>
      </c>
      <c r="F1464">
        <f t="shared" si="22"/>
        <v>8</v>
      </c>
      <c r="G1464" t="str">
        <f>STANDINGS_SV[[#This Row],[League]]&amp;STANDINGS_SV[[#This Row],[Team]]</f>
        <v>$150 Draft Champions Feb 23 1:00 pm Lg.3750CAPTAIN BODGIT</v>
      </c>
    </row>
    <row r="1465" spans="1:7" x14ac:dyDescent="0.25">
      <c r="A1465">
        <v>1668</v>
      </c>
      <c r="B1465" t="s">
        <v>465</v>
      </c>
      <c r="C1465" t="s">
        <v>1649</v>
      </c>
      <c r="D1465">
        <v>54</v>
      </c>
      <c r="E1465">
        <v>1226.5</v>
      </c>
      <c r="F1465">
        <f t="shared" si="22"/>
        <v>9</v>
      </c>
      <c r="G1465" t="str">
        <f>STANDINGS_SV[[#This Row],[League]]&amp;STANDINGS_SV[[#This Row],[Team]]</f>
        <v>$150 Draft Champions Feb 23 1:00 pm Lg.3750Cape Fear Waterman</v>
      </c>
    </row>
    <row r="1466" spans="1:7" x14ac:dyDescent="0.25">
      <c r="A1466">
        <v>1764</v>
      </c>
      <c r="B1466" t="s">
        <v>1652</v>
      </c>
      <c r="C1466" t="s">
        <v>1649</v>
      </c>
      <c r="D1466">
        <v>52</v>
      </c>
      <c r="E1466">
        <v>1154</v>
      </c>
      <c r="F1466">
        <f t="shared" si="22"/>
        <v>10</v>
      </c>
      <c r="G1466" t="str">
        <f>STANDINGS_SV[[#This Row],[League]]&amp;STANDINGS_SV[[#This Row],[Team]]</f>
        <v>$150 Draft Champions Feb 23 1:00 pm Lg.3750Team Kirshblum</v>
      </c>
    </row>
    <row r="1467" spans="1:7" x14ac:dyDescent="0.25">
      <c r="A1467">
        <v>1814</v>
      </c>
      <c r="B1467" t="s">
        <v>446</v>
      </c>
      <c r="C1467" t="s">
        <v>1649</v>
      </c>
      <c r="D1467">
        <v>50</v>
      </c>
      <c r="E1467">
        <v>1083</v>
      </c>
      <c r="F1467">
        <f t="shared" si="22"/>
        <v>11</v>
      </c>
      <c r="G1467" t="str">
        <f>STANDINGS_SV[[#This Row],[League]]&amp;STANDINGS_SV[[#This Row],[Team]]</f>
        <v>$150 Draft Champions Feb 23 1:00 pm Lg.3750Brave Warriors</v>
      </c>
    </row>
    <row r="1468" spans="1:7" x14ac:dyDescent="0.25">
      <c r="A1468">
        <v>2231</v>
      </c>
      <c r="B1468" t="s">
        <v>409</v>
      </c>
      <c r="C1468" t="s">
        <v>1649</v>
      </c>
      <c r="D1468">
        <v>38</v>
      </c>
      <c r="E1468">
        <v>680.5</v>
      </c>
      <c r="F1468">
        <f t="shared" si="22"/>
        <v>12</v>
      </c>
      <c r="G1468" t="str">
        <f>STANDINGS_SV[[#This Row],[League]]&amp;STANDINGS_SV[[#This Row],[Team]]</f>
        <v>$150 Draft Champions Feb 23 1:00 pm Lg.3750Perpetual Motion Squad</v>
      </c>
    </row>
    <row r="1469" spans="1:7" x14ac:dyDescent="0.25">
      <c r="A1469">
        <v>2250</v>
      </c>
      <c r="B1469" t="s">
        <v>1655</v>
      </c>
      <c r="C1469" t="s">
        <v>1649</v>
      </c>
      <c r="D1469">
        <v>37</v>
      </c>
      <c r="E1469">
        <v>650.5</v>
      </c>
      <c r="F1469">
        <f t="shared" si="22"/>
        <v>13</v>
      </c>
      <c r="G1469" t="str">
        <f>STANDINGS_SV[[#This Row],[League]]&amp;STANDINGS_SV[[#This Row],[Team]]</f>
        <v>$150 Draft Champions Feb 23 1:00 pm Lg.3750Campbell Toe II</v>
      </c>
    </row>
    <row r="1470" spans="1:7" x14ac:dyDescent="0.25">
      <c r="A1470">
        <v>2383</v>
      </c>
      <c r="B1470" t="s">
        <v>1650</v>
      </c>
      <c r="C1470" t="s">
        <v>1649</v>
      </c>
      <c r="D1470">
        <v>32</v>
      </c>
      <c r="E1470">
        <v>516</v>
      </c>
      <c r="F1470">
        <f t="shared" si="22"/>
        <v>14</v>
      </c>
      <c r="G1470" t="str">
        <f>STANDINGS_SV[[#This Row],[League]]&amp;STANDINGS_SV[[#This Row],[Team]]</f>
        <v>$150 Draft Champions Feb 23 1:00 pm Lg.3750Greenwave</v>
      </c>
    </row>
    <row r="1471" spans="1:7" x14ac:dyDescent="0.25">
      <c r="A1471">
        <v>2848</v>
      </c>
      <c r="B1471" t="s">
        <v>650</v>
      </c>
      <c r="C1471" t="s">
        <v>1649</v>
      </c>
      <c r="D1471">
        <v>4</v>
      </c>
      <c r="E1471">
        <v>68</v>
      </c>
      <c r="F1471">
        <f t="shared" si="22"/>
        <v>15</v>
      </c>
      <c r="G1471" t="str">
        <f>STANDINGS_SV[[#This Row],[League]]&amp;STANDINGS_SV[[#This Row],[Team]]</f>
        <v>$150 Draft Champions Feb 23 1:00 pm Lg.3750Team Stein</v>
      </c>
    </row>
    <row r="1472" spans="1:7" x14ac:dyDescent="0.25">
      <c r="A1472">
        <v>70</v>
      </c>
      <c r="B1472" t="s">
        <v>1660</v>
      </c>
      <c r="C1472" t="s">
        <v>1659</v>
      </c>
      <c r="D1472">
        <v>117</v>
      </c>
      <c r="E1472">
        <v>2840</v>
      </c>
      <c r="F1472">
        <f t="shared" si="22"/>
        <v>1</v>
      </c>
      <c r="G1472" t="str">
        <f>STANDINGS_SV[[#This Row],[League]]&amp;STANDINGS_SV[[#This Row],[Team]]</f>
        <v>$150 Draft Champions Feb 23 1:00 pm Lg.3751Sam's Club</v>
      </c>
    </row>
    <row r="1473" spans="1:7" x14ac:dyDescent="0.25">
      <c r="A1473">
        <v>464</v>
      </c>
      <c r="B1473" t="s">
        <v>271</v>
      </c>
      <c r="C1473" t="s">
        <v>1659</v>
      </c>
      <c r="D1473">
        <v>90</v>
      </c>
      <c r="E1473">
        <v>2452</v>
      </c>
      <c r="F1473">
        <f t="shared" si="22"/>
        <v>2</v>
      </c>
      <c r="G1473" t="str">
        <f>STANDINGS_SV[[#This Row],[League]]&amp;STANDINGS_SV[[#This Row],[Team]]</f>
        <v>$150 Draft Champions Feb 23 1:00 pm Lg.3751Team brace</v>
      </c>
    </row>
    <row r="1474" spans="1:7" x14ac:dyDescent="0.25">
      <c r="A1474">
        <v>647</v>
      </c>
      <c r="B1474" t="s">
        <v>406</v>
      </c>
      <c r="C1474" t="s">
        <v>1659</v>
      </c>
      <c r="D1474">
        <v>83</v>
      </c>
      <c r="E1474">
        <v>2248</v>
      </c>
      <c r="F1474">
        <f t="shared" si="22"/>
        <v>3</v>
      </c>
      <c r="G1474" t="str">
        <f>STANDINGS_SV[[#This Row],[League]]&amp;STANDINGS_SV[[#This Row],[Team]]</f>
        <v>$150 Draft Champions Feb 23 1:00 pm Lg.375150 Rounds and Pray</v>
      </c>
    </row>
    <row r="1475" spans="1:7" x14ac:dyDescent="0.25">
      <c r="A1475">
        <v>859</v>
      </c>
      <c r="B1475" t="s">
        <v>1663</v>
      </c>
      <c r="C1475" t="s">
        <v>1659</v>
      </c>
      <c r="D1475">
        <v>78</v>
      </c>
      <c r="E1475">
        <v>2067.5</v>
      </c>
      <c r="F1475">
        <f t="shared" ref="F1475:F1538" si="23">IF(C1475=C1474,F1474+1,1)</f>
        <v>4</v>
      </c>
      <c r="G1475" t="str">
        <f>STANDINGS_SV[[#This Row],[League]]&amp;STANDINGS_SV[[#This Row],[Team]]</f>
        <v>$150 Draft Champions Feb 23 1:00 pm Lg.3751Wade Boggs Style</v>
      </c>
    </row>
    <row r="1476" spans="1:7" x14ac:dyDescent="0.25">
      <c r="A1476">
        <v>951</v>
      </c>
      <c r="B1476" t="s">
        <v>205</v>
      </c>
      <c r="C1476" t="s">
        <v>1659</v>
      </c>
      <c r="D1476">
        <v>75</v>
      </c>
      <c r="E1476">
        <v>1968</v>
      </c>
      <c r="F1476">
        <f t="shared" si="23"/>
        <v>5</v>
      </c>
      <c r="G1476" t="str">
        <f>STANDINGS_SV[[#This Row],[League]]&amp;STANDINGS_SV[[#This Row],[Team]]</f>
        <v>$150 Draft Champions Feb 23 1:00 pm Lg.3751Team Sloan</v>
      </c>
    </row>
    <row r="1477" spans="1:7" x14ac:dyDescent="0.25">
      <c r="A1477">
        <v>1087</v>
      </c>
      <c r="B1477" t="s">
        <v>1661</v>
      </c>
      <c r="C1477" t="s">
        <v>1659</v>
      </c>
      <c r="D1477">
        <v>70</v>
      </c>
      <c r="E1477">
        <v>1816</v>
      </c>
      <c r="F1477">
        <f t="shared" si="23"/>
        <v>6</v>
      </c>
      <c r="G1477" t="str">
        <f>STANDINGS_SV[[#This Row],[League]]&amp;STANDINGS_SV[[#This Row],[Team]]</f>
        <v>$150 Draft Champions Feb 23 1:00 pm Lg.3751Duda RIght Thing</v>
      </c>
    </row>
    <row r="1478" spans="1:7" x14ac:dyDescent="0.25">
      <c r="A1478">
        <v>1131</v>
      </c>
      <c r="B1478" t="s">
        <v>1664</v>
      </c>
      <c r="C1478" t="s">
        <v>1659</v>
      </c>
      <c r="D1478">
        <v>69</v>
      </c>
      <c r="E1478">
        <v>1782</v>
      </c>
      <c r="F1478">
        <f t="shared" si="23"/>
        <v>7</v>
      </c>
      <c r="G1478" t="str">
        <f>STANDINGS_SV[[#This Row],[League]]&amp;STANDINGS_SV[[#This Row],[Team]]</f>
        <v>$150 Draft Champions Feb 23 1:00 pm Lg.3751Pine Riders</v>
      </c>
    </row>
    <row r="1479" spans="1:7" x14ac:dyDescent="0.25">
      <c r="A1479">
        <v>1587</v>
      </c>
      <c r="B1479" t="s">
        <v>15</v>
      </c>
      <c r="C1479" t="s">
        <v>1659</v>
      </c>
      <c r="D1479">
        <v>57</v>
      </c>
      <c r="E1479">
        <v>1329</v>
      </c>
      <c r="F1479">
        <f t="shared" si="23"/>
        <v>8</v>
      </c>
      <c r="G1479" t="str">
        <f>STANDINGS_SV[[#This Row],[League]]&amp;STANDINGS_SV[[#This Row],[Team]]</f>
        <v>$150 Draft Champions Feb 23 1:00 pm Lg.3751SOUTHERN IMAGE</v>
      </c>
    </row>
    <row r="1480" spans="1:7" x14ac:dyDescent="0.25">
      <c r="A1480">
        <v>1714</v>
      </c>
      <c r="B1480" t="s">
        <v>1667</v>
      </c>
      <c r="C1480" t="s">
        <v>1659</v>
      </c>
      <c r="D1480">
        <v>53</v>
      </c>
      <c r="E1480">
        <v>1189.5</v>
      </c>
      <c r="F1480">
        <f t="shared" si="23"/>
        <v>9</v>
      </c>
      <c r="G1480" t="str">
        <f>STANDINGS_SV[[#This Row],[League]]&amp;STANDINGS_SV[[#This Row],[Team]]</f>
        <v>$150 Draft Champions Feb 23 1:00 pm Lg.3751Honey Nut Berrios</v>
      </c>
    </row>
    <row r="1481" spans="1:7" x14ac:dyDescent="0.25">
      <c r="A1481">
        <v>1779</v>
      </c>
      <c r="B1481" t="s">
        <v>1662</v>
      </c>
      <c r="C1481" t="s">
        <v>1659</v>
      </c>
      <c r="D1481">
        <v>51</v>
      </c>
      <c r="E1481">
        <v>1117</v>
      </c>
      <c r="F1481">
        <f t="shared" si="23"/>
        <v>10</v>
      </c>
      <c r="G1481" t="str">
        <f>STANDINGS_SV[[#This Row],[League]]&amp;STANDINGS_SV[[#This Row],[Team]]</f>
        <v>$150 Draft Champions Feb 23 1:00 pm Lg.3751Beachbums</v>
      </c>
    </row>
    <row r="1482" spans="1:7" x14ac:dyDescent="0.25">
      <c r="A1482">
        <v>1810</v>
      </c>
      <c r="B1482" t="s">
        <v>1665</v>
      </c>
      <c r="C1482" t="s">
        <v>1659</v>
      </c>
      <c r="D1482">
        <v>51</v>
      </c>
      <c r="E1482">
        <v>1117</v>
      </c>
      <c r="F1482">
        <f t="shared" si="23"/>
        <v>11</v>
      </c>
      <c r="G1482" t="str">
        <f>STANDINGS_SV[[#This Row],[League]]&amp;STANDINGS_SV[[#This Row],[Team]]</f>
        <v>$150 Draft Champions Feb 23 1:00 pm Lg.3751Traylor Dukes</v>
      </c>
    </row>
    <row r="1483" spans="1:7" x14ac:dyDescent="0.25">
      <c r="A1483">
        <v>2039</v>
      </c>
      <c r="B1483" t="s">
        <v>592</v>
      </c>
      <c r="C1483" t="s">
        <v>1659</v>
      </c>
      <c r="D1483">
        <v>44</v>
      </c>
      <c r="E1483">
        <v>879</v>
      </c>
      <c r="F1483">
        <f t="shared" si="23"/>
        <v>12</v>
      </c>
      <c r="G1483" t="str">
        <f>STANDINGS_SV[[#This Row],[League]]&amp;STANDINGS_SV[[#This Row],[Team]]</f>
        <v>$150 Draft Champions Feb 23 1:00 pm Lg.3751Team Bennette</v>
      </c>
    </row>
    <row r="1484" spans="1:7" x14ac:dyDescent="0.25">
      <c r="A1484">
        <v>2183</v>
      </c>
      <c r="B1484" t="s">
        <v>1658</v>
      </c>
      <c r="C1484" t="s">
        <v>1659</v>
      </c>
      <c r="D1484">
        <v>40</v>
      </c>
      <c r="E1484">
        <v>738</v>
      </c>
      <c r="F1484">
        <f t="shared" si="23"/>
        <v>13</v>
      </c>
      <c r="G1484" t="str">
        <f>STANDINGS_SV[[#This Row],[League]]&amp;STANDINGS_SV[[#This Row],[Team]]</f>
        <v>$150 Draft Champions Feb 23 1:00 pm Lg.3751Team Hamon</v>
      </c>
    </row>
    <row r="1485" spans="1:7" x14ac:dyDescent="0.25">
      <c r="A1485">
        <v>2544</v>
      </c>
      <c r="B1485" t="s">
        <v>455</v>
      </c>
      <c r="C1485" t="s">
        <v>1659</v>
      </c>
      <c r="D1485">
        <v>27</v>
      </c>
      <c r="E1485">
        <v>375.5</v>
      </c>
      <c r="F1485">
        <f t="shared" si="23"/>
        <v>14</v>
      </c>
      <c r="G1485" t="str">
        <f>STANDINGS_SV[[#This Row],[League]]&amp;STANDINGS_SV[[#This Row],[Team]]</f>
        <v>$150 Draft Champions Feb 23 1:00 pm Lg.3751The Warlocks</v>
      </c>
    </row>
    <row r="1486" spans="1:7" x14ac:dyDescent="0.25">
      <c r="A1486">
        <v>2603</v>
      </c>
      <c r="B1486" t="s">
        <v>1666</v>
      </c>
      <c r="C1486" t="s">
        <v>1659</v>
      </c>
      <c r="D1486">
        <v>23</v>
      </c>
      <c r="E1486">
        <v>300.5</v>
      </c>
      <c r="F1486">
        <f t="shared" si="23"/>
        <v>15</v>
      </c>
      <c r="G1486" t="str">
        <f>STANDINGS_SV[[#This Row],[League]]&amp;STANDINGS_SV[[#This Row],[Team]]</f>
        <v>$150 Draft Champions Feb 23 1:00 pm Lg.3751Big Bad Wolf</v>
      </c>
    </row>
    <row r="1487" spans="1:7" x14ac:dyDescent="0.25">
      <c r="A1487">
        <v>187</v>
      </c>
      <c r="B1487" t="s">
        <v>154</v>
      </c>
      <c r="C1487" t="s">
        <v>1668</v>
      </c>
      <c r="D1487">
        <v>104</v>
      </c>
      <c r="E1487">
        <v>2721</v>
      </c>
      <c r="F1487">
        <f t="shared" si="23"/>
        <v>1</v>
      </c>
      <c r="G1487" t="str">
        <f>STANDINGS_SV[[#This Row],[League]]&amp;STANDINGS_SV[[#This Row],[Team]]</f>
        <v>$150 Draft Champions Feb 24 1:00 pm Lg.3753GLG20s</v>
      </c>
    </row>
    <row r="1488" spans="1:7" x14ac:dyDescent="0.25">
      <c r="A1488">
        <v>625</v>
      </c>
      <c r="B1488" t="s">
        <v>1680</v>
      </c>
      <c r="C1488" t="s">
        <v>1668</v>
      </c>
      <c r="D1488">
        <v>84</v>
      </c>
      <c r="E1488">
        <v>2284</v>
      </c>
      <c r="F1488">
        <f t="shared" si="23"/>
        <v>2</v>
      </c>
      <c r="G1488" t="str">
        <f>STANDINGS_SV[[#This Row],[League]]&amp;STANDINGS_SV[[#This Row],[Team]]</f>
        <v>$150 Draft Champions Feb 24 1:00 pm Lg.3753Stoke</v>
      </c>
    </row>
    <row r="1489" spans="1:7" x14ac:dyDescent="0.25">
      <c r="A1489">
        <v>641</v>
      </c>
      <c r="B1489" t="s">
        <v>1674</v>
      </c>
      <c r="C1489" t="s">
        <v>1668</v>
      </c>
      <c r="D1489">
        <v>84</v>
      </c>
      <c r="E1489">
        <v>2284</v>
      </c>
      <c r="F1489">
        <f t="shared" si="23"/>
        <v>3</v>
      </c>
      <c r="G1489" t="str">
        <f>STANDINGS_SV[[#This Row],[League]]&amp;STANDINGS_SV[[#This Row],[Team]]</f>
        <v>$150 Draft Champions Feb 24 1:00 pm Lg.3753Vermont Reds</v>
      </c>
    </row>
    <row r="1490" spans="1:7" x14ac:dyDescent="0.25">
      <c r="A1490">
        <v>1343</v>
      </c>
      <c r="B1490" t="s">
        <v>1677</v>
      </c>
      <c r="C1490" t="s">
        <v>1668</v>
      </c>
      <c r="D1490">
        <v>63</v>
      </c>
      <c r="E1490">
        <v>1559</v>
      </c>
      <c r="F1490">
        <f t="shared" si="23"/>
        <v>4</v>
      </c>
      <c r="G1490" t="str">
        <f>STANDINGS_SV[[#This Row],[League]]&amp;STANDINGS_SV[[#This Row],[Team]]</f>
        <v>$150 Draft Champions Feb 24 1:00 pm Lg.3753Dudie Bugs</v>
      </c>
    </row>
    <row r="1491" spans="1:7" x14ac:dyDescent="0.25">
      <c r="A1491">
        <v>1372</v>
      </c>
      <c r="B1491" t="s">
        <v>1675</v>
      </c>
      <c r="C1491" t="s">
        <v>1668</v>
      </c>
      <c r="D1491">
        <v>63</v>
      </c>
      <c r="E1491">
        <v>1559</v>
      </c>
      <c r="F1491">
        <f t="shared" si="23"/>
        <v>5</v>
      </c>
      <c r="G1491" t="str">
        <f>STANDINGS_SV[[#This Row],[League]]&amp;STANDINGS_SV[[#This Row],[Team]]</f>
        <v>$150 Draft Champions Feb 24 1:00 pm Lg.3753Yard Clippings</v>
      </c>
    </row>
    <row r="1492" spans="1:7" x14ac:dyDescent="0.25">
      <c r="A1492">
        <v>1380</v>
      </c>
      <c r="B1492" t="s">
        <v>1673</v>
      </c>
      <c r="C1492" t="s">
        <v>1668</v>
      </c>
      <c r="D1492">
        <v>62</v>
      </c>
      <c r="E1492">
        <v>1513.5</v>
      </c>
      <c r="F1492">
        <f t="shared" si="23"/>
        <v>6</v>
      </c>
      <c r="G1492" t="str">
        <f>STANDINGS_SV[[#This Row],[League]]&amp;STANDINGS_SV[[#This Row],[Team]]</f>
        <v>$150 Draft Champions Feb 24 1:00 pm Lg.3753Corked Bat Smashers</v>
      </c>
    </row>
    <row r="1493" spans="1:7" x14ac:dyDescent="0.25">
      <c r="A1493">
        <v>1478</v>
      </c>
      <c r="B1493" t="s">
        <v>1672</v>
      </c>
      <c r="C1493" t="s">
        <v>1668</v>
      </c>
      <c r="D1493">
        <v>60</v>
      </c>
      <c r="E1493">
        <v>1432</v>
      </c>
      <c r="F1493">
        <f t="shared" si="23"/>
        <v>7</v>
      </c>
      <c r="G1493" t="str">
        <f>STANDINGS_SV[[#This Row],[League]]&amp;STANDINGS_SV[[#This Row],[Team]]</f>
        <v>$150 Draft Champions Feb 24 1:00 pm Lg.3753O Pack</v>
      </c>
    </row>
    <row r="1494" spans="1:7" x14ac:dyDescent="0.25">
      <c r="A1494">
        <v>1600</v>
      </c>
      <c r="B1494" t="s">
        <v>1670</v>
      </c>
      <c r="C1494" t="s">
        <v>1668</v>
      </c>
      <c r="D1494">
        <v>57</v>
      </c>
      <c r="E1494">
        <v>1329</v>
      </c>
      <c r="F1494">
        <f t="shared" si="23"/>
        <v>8</v>
      </c>
      <c r="G1494" t="str">
        <f>STANDINGS_SV[[#This Row],[League]]&amp;STANDINGS_SV[[#This Row],[Team]]</f>
        <v>$150 Draft Champions Feb 24 1:00 pm Lg.3753UMCanes</v>
      </c>
    </row>
    <row r="1495" spans="1:7" x14ac:dyDescent="0.25">
      <c r="A1495">
        <v>1654</v>
      </c>
      <c r="B1495" t="s">
        <v>1681</v>
      </c>
      <c r="C1495" t="s">
        <v>1668</v>
      </c>
      <c r="D1495">
        <v>55</v>
      </c>
      <c r="E1495">
        <v>1265</v>
      </c>
      <c r="F1495">
        <f t="shared" si="23"/>
        <v>9</v>
      </c>
      <c r="G1495" t="str">
        <f>STANDINGS_SV[[#This Row],[League]]&amp;STANDINGS_SV[[#This Row],[Team]]</f>
        <v>$150 Draft Champions Feb 24 1:00 pm Lg.3753Team Simone</v>
      </c>
    </row>
    <row r="1496" spans="1:7" x14ac:dyDescent="0.25">
      <c r="A1496">
        <v>1892</v>
      </c>
      <c r="B1496" t="s">
        <v>1678</v>
      </c>
      <c r="C1496" t="s">
        <v>1668</v>
      </c>
      <c r="D1496">
        <v>48</v>
      </c>
      <c r="E1496">
        <v>1008.5</v>
      </c>
      <c r="F1496">
        <f t="shared" si="23"/>
        <v>10</v>
      </c>
      <c r="G1496" t="str">
        <f>STANDINGS_SV[[#This Row],[League]]&amp;STANDINGS_SV[[#This Row],[Team]]</f>
        <v>$150 Draft Champions Feb 24 1:00 pm Lg.3753Hemmy Wawas</v>
      </c>
    </row>
    <row r="1497" spans="1:7" x14ac:dyDescent="0.25">
      <c r="A1497">
        <v>2207</v>
      </c>
      <c r="B1497" t="s">
        <v>195</v>
      </c>
      <c r="C1497" t="s">
        <v>1668</v>
      </c>
      <c r="D1497">
        <v>39</v>
      </c>
      <c r="E1497">
        <v>708</v>
      </c>
      <c r="F1497">
        <f t="shared" si="23"/>
        <v>11</v>
      </c>
      <c r="G1497" t="str">
        <f>STANDINGS_SV[[#This Row],[League]]&amp;STANDINGS_SV[[#This Row],[Team]]</f>
        <v>$150 Draft Champions Feb 24 1:00 pm Lg.3753Southern Comfort</v>
      </c>
    </row>
    <row r="1498" spans="1:7" x14ac:dyDescent="0.25">
      <c r="A1498">
        <v>2214</v>
      </c>
      <c r="B1498" t="s">
        <v>1669</v>
      </c>
      <c r="C1498" t="s">
        <v>1668</v>
      </c>
      <c r="D1498">
        <v>39</v>
      </c>
      <c r="E1498">
        <v>708</v>
      </c>
      <c r="F1498">
        <f t="shared" si="23"/>
        <v>12</v>
      </c>
      <c r="G1498" t="str">
        <f>STANDINGS_SV[[#This Row],[League]]&amp;STANDINGS_SV[[#This Row],[Team]]</f>
        <v>$150 Draft Champions Feb 24 1:00 pm Lg.3753The Other Guys</v>
      </c>
    </row>
    <row r="1499" spans="1:7" x14ac:dyDescent="0.25">
      <c r="A1499">
        <v>2220</v>
      </c>
      <c r="B1499" t="s">
        <v>1676</v>
      </c>
      <c r="C1499" t="s">
        <v>1668</v>
      </c>
      <c r="D1499">
        <v>38</v>
      </c>
      <c r="E1499">
        <v>680.5</v>
      </c>
      <c r="F1499">
        <f t="shared" si="23"/>
        <v>13</v>
      </c>
      <c r="G1499" t="str">
        <f>STANDINGS_SV[[#This Row],[League]]&amp;STANDINGS_SV[[#This Row],[Team]]</f>
        <v>$150 Draft Champions Feb 24 1:00 pm Lg.3753DC xxx</v>
      </c>
    </row>
    <row r="1500" spans="1:7" x14ac:dyDescent="0.25">
      <c r="A1500">
        <v>2262</v>
      </c>
      <c r="B1500" t="s">
        <v>1671</v>
      </c>
      <c r="C1500" t="s">
        <v>1668</v>
      </c>
      <c r="D1500">
        <v>37</v>
      </c>
      <c r="E1500">
        <v>650.5</v>
      </c>
      <c r="F1500">
        <f t="shared" si="23"/>
        <v>14</v>
      </c>
      <c r="G1500" t="str">
        <f>STANDINGS_SV[[#This Row],[League]]&amp;STANDINGS_SV[[#This Row],[Team]]</f>
        <v>$150 Draft Champions Feb 24 1:00 pm Lg.3753Scott's Tots</v>
      </c>
    </row>
    <row r="1501" spans="1:7" x14ac:dyDescent="0.25">
      <c r="A1501">
        <v>2865</v>
      </c>
      <c r="B1501" t="s">
        <v>1679</v>
      </c>
      <c r="C1501" t="s">
        <v>1668</v>
      </c>
      <c r="D1501">
        <v>2</v>
      </c>
      <c r="E1501">
        <v>45.5</v>
      </c>
      <c r="F1501">
        <f t="shared" si="23"/>
        <v>15</v>
      </c>
      <c r="G1501" t="str">
        <f>STANDINGS_SV[[#This Row],[League]]&amp;STANDINGS_SV[[#This Row],[Team]]</f>
        <v>$150 Draft Champions Feb 24 1:00 pm Lg.3753Little Caleb DC</v>
      </c>
    </row>
    <row r="1502" spans="1:7" x14ac:dyDescent="0.25">
      <c r="A1502">
        <v>41</v>
      </c>
      <c r="B1502" t="s">
        <v>1689</v>
      </c>
      <c r="C1502" t="s">
        <v>1683</v>
      </c>
      <c r="D1502">
        <v>123</v>
      </c>
      <c r="E1502">
        <v>2873</v>
      </c>
      <c r="F1502">
        <f t="shared" si="23"/>
        <v>1</v>
      </c>
      <c r="G1502" t="str">
        <f>STANDINGS_SV[[#This Row],[League]]&amp;STANDINGS_SV[[#This Row],[Team]]</f>
        <v>$150 Draft Champions Feb 24 1:00 pm Lg.3754The Chosen Few</v>
      </c>
    </row>
    <row r="1503" spans="1:7" x14ac:dyDescent="0.25">
      <c r="A1503">
        <v>303</v>
      </c>
      <c r="B1503" t="s">
        <v>1685</v>
      </c>
      <c r="C1503" t="s">
        <v>1683</v>
      </c>
      <c r="D1503">
        <v>97</v>
      </c>
      <c r="E1503">
        <v>2600.5</v>
      </c>
      <c r="F1503">
        <f t="shared" si="23"/>
        <v>2</v>
      </c>
      <c r="G1503" t="str">
        <f>STANDINGS_SV[[#This Row],[League]]&amp;STANDINGS_SV[[#This Row],[Team]]</f>
        <v>$150 Draft Champions Feb 24 1:00 pm Lg.37544dakids</v>
      </c>
    </row>
    <row r="1504" spans="1:7" x14ac:dyDescent="0.25">
      <c r="A1504">
        <v>519</v>
      </c>
      <c r="B1504" t="s">
        <v>1696</v>
      </c>
      <c r="C1504" t="s">
        <v>1683</v>
      </c>
      <c r="D1504">
        <v>88</v>
      </c>
      <c r="E1504">
        <v>2396</v>
      </c>
      <c r="F1504">
        <f t="shared" si="23"/>
        <v>3</v>
      </c>
      <c r="G1504" t="str">
        <f>STANDINGS_SV[[#This Row],[League]]&amp;STANDINGS_SV[[#This Row],[Team]]</f>
        <v>$150 Draft Champions Feb 24 1:00 pm Lg.3754RickReedFanclub</v>
      </c>
    </row>
    <row r="1505" spans="1:7" x14ac:dyDescent="0.25">
      <c r="A1505">
        <v>648</v>
      </c>
      <c r="B1505" t="s">
        <v>1684</v>
      </c>
      <c r="C1505" t="s">
        <v>1683</v>
      </c>
      <c r="D1505">
        <v>83</v>
      </c>
      <c r="E1505">
        <v>2248</v>
      </c>
      <c r="F1505">
        <f t="shared" si="23"/>
        <v>4</v>
      </c>
      <c r="G1505" t="str">
        <f>STANDINGS_SV[[#This Row],[League]]&amp;STANDINGS_SV[[#This Row],[Team]]</f>
        <v>$150 Draft Champions Feb 24 1:00 pm Lg.3754Baby Bull, Cha Cha</v>
      </c>
    </row>
    <row r="1506" spans="1:7" x14ac:dyDescent="0.25">
      <c r="A1506">
        <v>734</v>
      </c>
      <c r="B1506" t="s">
        <v>1690</v>
      </c>
      <c r="C1506" t="s">
        <v>1683</v>
      </c>
      <c r="D1506">
        <v>81</v>
      </c>
      <c r="E1506">
        <v>2182</v>
      </c>
      <c r="F1506">
        <f t="shared" si="23"/>
        <v>5</v>
      </c>
      <c r="G1506" t="str">
        <f>STANDINGS_SV[[#This Row],[League]]&amp;STANDINGS_SV[[#This Row],[Team]]</f>
        <v>$150 Draft Champions Feb 24 1:00 pm Lg.3754Stick It Up UR Pujols</v>
      </c>
    </row>
    <row r="1507" spans="1:7" x14ac:dyDescent="0.25">
      <c r="A1507">
        <v>894</v>
      </c>
      <c r="B1507" t="s">
        <v>1686</v>
      </c>
      <c r="C1507" t="s">
        <v>1683</v>
      </c>
      <c r="D1507">
        <v>77</v>
      </c>
      <c r="E1507">
        <v>2032.5</v>
      </c>
      <c r="F1507">
        <f t="shared" si="23"/>
        <v>6</v>
      </c>
      <c r="G1507" t="str">
        <f>STANDINGS_SV[[#This Row],[League]]&amp;STANDINGS_SV[[#This Row],[Team]]</f>
        <v>$150 Draft Champions Feb 24 1:00 pm Lg.3754Unplug the Technology</v>
      </c>
    </row>
    <row r="1508" spans="1:7" x14ac:dyDescent="0.25">
      <c r="A1508">
        <v>1049</v>
      </c>
      <c r="B1508" t="s">
        <v>1693</v>
      </c>
      <c r="C1508" t="s">
        <v>1683</v>
      </c>
      <c r="D1508">
        <v>71</v>
      </c>
      <c r="E1508">
        <v>1846.5</v>
      </c>
      <c r="F1508">
        <f t="shared" si="23"/>
        <v>7</v>
      </c>
      <c r="G1508" t="str">
        <f>STANDINGS_SV[[#This Row],[League]]&amp;STANDINGS_SV[[#This Row],[Team]]</f>
        <v>$150 Draft Champions Feb 24 1:00 pm Lg.3754ADP All Stars</v>
      </c>
    </row>
    <row r="1509" spans="1:7" x14ac:dyDescent="0.25">
      <c r="A1509">
        <v>1110</v>
      </c>
      <c r="B1509" t="s">
        <v>1695</v>
      </c>
      <c r="C1509" t="s">
        <v>1683</v>
      </c>
      <c r="D1509">
        <v>69</v>
      </c>
      <c r="E1509">
        <v>1782</v>
      </c>
      <c r="F1509">
        <f t="shared" si="23"/>
        <v>8</v>
      </c>
      <c r="G1509" t="str">
        <f>STANDINGS_SV[[#This Row],[League]]&amp;STANDINGS_SV[[#This Row],[Team]]</f>
        <v>$150 Draft Champions Feb 24 1:00 pm Lg.37543 of Paper 2 of Coin</v>
      </c>
    </row>
    <row r="1510" spans="1:7" x14ac:dyDescent="0.25">
      <c r="A1510">
        <v>1503</v>
      </c>
      <c r="B1510" t="s">
        <v>1691</v>
      </c>
      <c r="C1510" t="s">
        <v>1683</v>
      </c>
      <c r="D1510">
        <v>59</v>
      </c>
      <c r="E1510">
        <v>1398</v>
      </c>
      <c r="F1510">
        <f t="shared" si="23"/>
        <v>9</v>
      </c>
      <c r="G1510" t="str">
        <f>STANDINGS_SV[[#This Row],[League]]&amp;STANDINGS_SV[[#This Row],[Team]]</f>
        <v>$150 Draft Champions Feb 24 1:00 pm Lg.3754Diamond Dogs</v>
      </c>
    </row>
    <row r="1511" spans="1:7" x14ac:dyDescent="0.25">
      <c r="A1511">
        <v>2051</v>
      </c>
      <c r="B1511" t="s">
        <v>1694</v>
      </c>
      <c r="C1511" t="s">
        <v>1683</v>
      </c>
      <c r="D1511">
        <v>43</v>
      </c>
      <c r="E1511">
        <v>836</v>
      </c>
      <c r="F1511">
        <f t="shared" si="23"/>
        <v>10</v>
      </c>
      <c r="G1511" t="str">
        <f>STANDINGS_SV[[#This Row],[League]]&amp;STANDINGS_SV[[#This Row],[Team]]</f>
        <v>$150 Draft Champions Feb 24 1:00 pm Lg.3754B.O.F.</v>
      </c>
    </row>
    <row r="1512" spans="1:7" x14ac:dyDescent="0.25">
      <c r="A1512">
        <v>2498</v>
      </c>
      <c r="B1512" t="s">
        <v>1682</v>
      </c>
      <c r="C1512" t="s">
        <v>1683</v>
      </c>
      <c r="D1512">
        <v>29</v>
      </c>
      <c r="E1512">
        <v>414.5</v>
      </c>
      <c r="F1512">
        <f t="shared" si="23"/>
        <v>11</v>
      </c>
      <c r="G1512" t="str">
        <f>STANDINGS_SV[[#This Row],[League]]&amp;STANDINGS_SV[[#This Row],[Team]]</f>
        <v>$150 Draft Champions Feb 24 1:00 pm Lg.3754Scratch That Itch</v>
      </c>
    </row>
    <row r="1513" spans="1:7" x14ac:dyDescent="0.25">
      <c r="A1513">
        <v>2513</v>
      </c>
      <c r="B1513" t="s">
        <v>1688</v>
      </c>
      <c r="C1513" t="s">
        <v>1683</v>
      </c>
      <c r="D1513">
        <v>28</v>
      </c>
      <c r="E1513">
        <v>395</v>
      </c>
      <c r="F1513">
        <f t="shared" si="23"/>
        <v>12</v>
      </c>
      <c r="G1513" t="str">
        <f>STANDINGS_SV[[#This Row],[League]]&amp;STANDINGS_SV[[#This Row],[Team]]</f>
        <v>$150 Draft Champions Feb 24 1:00 pm Lg.3754Makin Babies</v>
      </c>
    </row>
    <row r="1514" spans="1:7" x14ac:dyDescent="0.25">
      <c r="A1514">
        <v>2635</v>
      </c>
      <c r="B1514" t="s">
        <v>1692</v>
      </c>
      <c r="C1514" t="s">
        <v>1683</v>
      </c>
      <c r="D1514">
        <v>21</v>
      </c>
      <c r="E1514">
        <v>275.5</v>
      </c>
      <c r="F1514">
        <f t="shared" si="23"/>
        <v>13</v>
      </c>
      <c r="G1514" t="str">
        <f>STANDINGS_SV[[#This Row],[League]]&amp;STANDINGS_SV[[#This Row],[Team]]</f>
        <v>$150 Draft Champions Feb 24 1:00 pm Lg.3754Kitten in a top hat</v>
      </c>
    </row>
    <row r="1515" spans="1:7" x14ac:dyDescent="0.25">
      <c r="A1515">
        <v>2638</v>
      </c>
      <c r="B1515" t="s">
        <v>488</v>
      </c>
      <c r="C1515" t="s">
        <v>1683</v>
      </c>
      <c r="D1515">
        <v>21</v>
      </c>
      <c r="E1515">
        <v>275.5</v>
      </c>
      <c r="F1515">
        <f t="shared" si="23"/>
        <v>14</v>
      </c>
      <c r="G1515" t="str">
        <f>STANDINGS_SV[[#This Row],[League]]&amp;STANDINGS_SV[[#This Row],[Team]]</f>
        <v>$150 Draft Champions Feb 24 1:00 pm Lg.3754The AC Apocalypse</v>
      </c>
    </row>
    <row r="1516" spans="1:7" x14ac:dyDescent="0.25">
      <c r="A1516">
        <v>2859</v>
      </c>
      <c r="B1516" t="s">
        <v>1687</v>
      </c>
      <c r="C1516" t="s">
        <v>1683</v>
      </c>
      <c r="D1516">
        <v>2</v>
      </c>
      <c r="E1516">
        <v>45.5</v>
      </c>
      <c r="F1516">
        <f t="shared" si="23"/>
        <v>15</v>
      </c>
      <c r="G1516" t="str">
        <f>STANDINGS_SV[[#This Row],[League]]&amp;STANDINGS_SV[[#This Row],[Team]]</f>
        <v>$150 Draft Champions Feb 24 1:00 pm Lg.3754$hit &amp; Run</v>
      </c>
    </row>
    <row r="1517" spans="1:7" x14ac:dyDescent="0.25">
      <c r="A1517">
        <v>79</v>
      </c>
      <c r="B1517" t="s">
        <v>1701</v>
      </c>
      <c r="C1517" t="s">
        <v>1698</v>
      </c>
      <c r="D1517">
        <v>116</v>
      </c>
      <c r="E1517">
        <v>2832</v>
      </c>
      <c r="F1517">
        <f t="shared" si="23"/>
        <v>1</v>
      </c>
      <c r="G1517" t="str">
        <f>STANDINGS_SV[[#This Row],[League]]&amp;STANDINGS_SV[[#This Row],[Team]]</f>
        <v>$150 Draft Champions Feb 24 1:00 pm Lg.3757Party</v>
      </c>
    </row>
    <row r="1518" spans="1:7" x14ac:dyDescent="0.25">
      <c r="A1518">
        <v>371</v>
      </c>
      <c r="B1518" t="s">
        <v>1699</v>
      </c>
      <c r="C1518" t="s">
        <v>1698</v>
      </c>
      <c r="D1518">
        <v>94</v>
      </c>
      <c r="E1518">
        <v>2537.5</v>
      </c>
      <c r="F1518">
        <f t="shared" si="23"/>
        <v>2</v>
      </c>
      <c r="G1518" t="str">
        <f>STANDINGS_SV[[#This Row],[League]]&amp;STANDINGS_SV[[#This Row],[Team]]</f>
        <v>$150 Draft Champions Feb 24 1:00 pm Lg.3757Frank the Tank</v>
      </c>
    </row>
    <row r="1519" spans="1:7" x14ac:dyDescent="0.25">
      <c r="A1519">
        <v>538</v>
      </c>
      <c r="B1519" t="s">
        <v>1697</v>
      </c>
      <c r="C1519" t="s">
        <v>1698</v>
      </c>
      <c r="D1519">
        <v>87</v>
      </c>
      <c r="E1519">
        <v>2374</v>
      </c>
      <c r="F1519">
        <f t="shared" si="23"/>
        <v>3</v>
      </c>
      <c r="G1519" t="str">
        <f>STANDINGS_SV[[#This Row],[League]]&amp;STANDINGS_SV[[#This Row],[Team]]</f>
        <v>$150 Draft Champions Feb 24 1:00 pm Lg.3757Team Bajer</v>
      </c>
    </row>
    <row r="1520" spans="1:7" x14ac:dyDescent="0.25">
      <c r="A1520">
        <v>631</v>
      </c>
      <c r="B1520" t="s">
        <v>1700</v>
      </c>
      <c r="C1520" t="s">
        <v>1698</v>
      </c>
      <c r="D1520">
        <v>84</v>
      </c>
      <c r="E1520">
        <v>2284</v>
      </c>
      <c r="F1520">
        <f t="shared" si="23"/>
        <v>4</v>
      </c>
      <c r="G1520" t="str">
        <f>STANDINGS_SV[[#This Row],[League]]&amp;STANDINGS_SV[[#This Row],[Team]]</f>
        <v>$150 Draft Champions Feb 24 1:00 pm Lg.3757Team Moronese</v>
      </c>
    </row>
    <row r="1521" spans="1:7" x14ac:dyDescent="0.25">
      <c r="A1521">
        <v>785</v>
      </c>
      <c r="B1521" t="s">
        <v>1702</v>
      </c>
      <c r="C1521" t="s">
        <v>1698</v>
      </c>
      <c r="D1521">
        <v>80</v>
      </c>
      <c r="E1521">
        <v>2144</v>
      </c>
      <c r="F1521">
        <f t="shared" si="23"/>
        <v>5</v>
      </c>
      <c r="G1521" t="str">
        <f>STANDINGS_SV[[#This Row],[League]]&amp;STANDINGS_SV[[#This Row],[Team]]</f>
        <v>$150 Draft Champions Feb 24 1:00 pm Lg.3757Team colvin</v>
      </c>
    </row>
    <row r="1522" spans="1:7" x14ac:dyDescent="0.25">
      <c r="A1522">
        <v>972</v>
      </c>
      <c r="B1522" t="s">
        <v>1706</v>
      </c>
      <c r="C1522" t="s">
        <v>1698</v>
      </c>
      <c r="D1522">
        <v>74</v>
      </c>
      <c r="E1522">
        <v>1940</v>
      </c>
      <c r="F1522">
        <f t="shared" si="23"/>
        <v>6</v>
      </c>
      <c r="G1522" t="str">
        <f>STANDINGS_SV[[#This Row],[League]]&amp;STANDINGS_SV[[#This Row],[Team]]</f>
        <v>$150 Draft Champions Feb 24 1:00 pm Lg.3757Sam's Club 2</v>
      </c>
    </row>
    <row r="1523" spans="1:7" x14ac:dyDescent="0.25">
      <c r="A1523">
        <v>1067</v>
      </c>
      <c r="B1523" t="s">
        <v>1707</v>
      </c>
      <c r="C1523" t="s">
        <v>1698</v>
      </c>
      <c r="D1523">
        <v>71</v>
      </c>
      <c r="E1523">
        <v>1846.5</v>
      </c>
      <c r="F1523">
        <f t="shared" si="23"/>
        <v>7</v>
      </c>
      <c r="G1523" t="str">
        <f>STANDINGS_SV[[#This Row],[League]]&amp;STANDINGS_SV[[#This Row],[Team]]</f>
        <v>$150 Draft Champions Feb 24 1:00 pm Lg.3757Team Garrison</v>
      </c>
    </row>
    <row r="1524" spans="1:7" x14ac:dyDescent="0.25">
      <c r="A1524">
        <v>1081</v>
      </c>
      <c r="B1524" t="s">
        <v>1708</v>
      </c>
      <c r="C1524" t="s">
        <v>1698</v>
      </c>
      <c r="D1524">
        <v>70</v>
      </c>
      <c r="E1524">
        <v>1816</v>
      </c>
      <c r="F1524">
        <f t="shared" si="23"/>
        <v>8</v>
      </c>
      <c r="G1524" t="str">
        <f>STANDINGS_SV[[#This Row],[League]]&amp;STANDINGS_SV[[#This Row],[Team]]</f>
        <v>$150 Draft Champions Feb 24 1:00 pm Lg.3757#WWRHD</v>
      </c>
    </row>
    <row r="1525" spans="1:7" x14ac:dyDescent="0.25">
      <c r="A1525">
        <v>1115</v>
      </c>
      <c r="B1525" t="s">
        <v>1704</v>
      </c>
      <c r="C1525" t="s">
        <v>1698</v>
      </c>
      <c r="D1525">
        <v>69</v>
      </c>
      <c r="E1525">
        <v>1782</v>
      </c>
      <c r="F1525">
        <f t="shared" si="23"/>
        <v>9</v>
      </c>
      <c r="G1525" t="str">
        <f>STANDINGS_SV[[#This Row],[League]]&amp;STANDINGS_SV[[#This Row],[Team]]</f>
        <v>$150 Draft Champions Feb 24 1:00 pm Lg.3757Bullwinkle's Meese</v>
      </c>
    </row>
    <row r="1526" spans="1:7" x14ac:dyDescent="0.25">
      <c r="A1526">
        <v>1603</v>
      </c>
      <c r="B1526" t="s">
        <v>326</v>
      </c>
      <c r="C1526" t="s">
        <v>1698</v>
      </c>
      <c r="D1526">
        <v>56</v>
      </c>
      <c r="E1526">
        <v>1296.5</v>
      </c>
      <c r="F1526">
        <f t="shared" si="23"/>
        <v>10</v>
      </c>
      <c r="G1526" t="str">
        <f>STANDINGS_SV[[#This Row],[League]]&amp;STANDINGS_SV[[#This Row],[Team]]</f>
        <v>$150 Draft Champions Feb 24 1:00 pm Lg.3757Corsairs</v>
      </c>
    </row>
    <row r="1527" spans="1:7" x14ac:dyDescent="0.25">
      <c r="A1527">
        <v>1835</v>
      </c>
      <c r="B1527" t="s">
        <v>1703</v>
      </c>
      <c r="C1527" t="s">
        <v>1698</v>
      </c>
      <c r="D1527">
        <v>50</v>
      </c>
      <c r="E1527">
        <v>1083</v>
      </c>
      <c r="F1527">
        <f t="shared" si="23"/>
        <v>11</v>
      </c>
      <c r="G1527" t="str">
        <f>STANDINGS_SV[[#This Row],[League]]&amp;STANDINGS_SV[[#This Row],[Team]]</f>
        <v>$150 Draft Champions Feb 24 1:00 pm Lg.3757Team Myers</v>
      </c>
    </row>
    <row r="1528" spans="1:7" x14ac:dyDescent="0.25">
      <c r="A1528">
        <v>2249</v>
      </c>
      <c r="B1528" t="s">
        <v>1709</v>
      </c>
      <c r="C1528" t="s">
        <v>1698</v>
      </c>
      <c r="D1528">
        <v>37</v>
      </c>
      <c r="E1528">
        <v>650.5</v>
      </c>
      <c r="F1528">
        <f t="shared" si="23"/>
        <v>12</v>
      </c>
      <c r="G1528" t="str">
        <f>STANDINGS_SV[[#This Row],[League]]&amp;STANDINGS_SV[[#This Row],[Team]]</f>
        <v>$150 Draft Champions Feb 24 1:00 pm Lg.3757Boof Bonser</v>
      </c>
    </row>
    <row r="1529" spans="1:7" x14ac:dyDescent="0.25">
      <c r="A1529">
        <v>2644</v>
      </c>
      <c r="B1529" t="s">
        <v>1710</v>
      </c>
      <c r="C1529" t="s">
        <v>1698</v>
      </c>
      <c r="D1529">
        <v>20</v>
      </c>
      <c r="E1529">
        <v>264</v>
      </c>
      <c r="F1529">
        <f t="shared" si="23"/>
        <v>13</v>
      </c>
      <c r="G1529" t="str">
        <f>STANDINGS_SV[[#This Row],[League]]&amp;STANDINGS_SV[[#This Row],[Team]]</f>
        <v>$150 Draft Champions Feb 24 1:00 pm Lg.3757Fink's All-Stars</v>
      </c>
    </row>
    <row r="1530" spans="1:7" x14ac:dyDescent="0.25">
      <c r="A1530">
        <v>2661</v>
      </c>
      <c r="B1530" t="s">
        <v>1705</v>
      </c>
      <c r="C1530" t="s">
        <v>1698</v>
      </c>
      <c r="D1530">
        <v>19</v>
      </c>
      <c r="E1530">
        <v>244.5</v>
      </c>
      <c r="F1530">
        <f t="shared" si="23"/>
        <v>14</v>
      </c>
      <c r="G1530" t="str">
        <f>STANDINGS_SV[[#This Row],[League]]&amp;STANDINGS_SV[[#This Row],[Team]]</f>
        <v>$150 Draft Champions Feb 24 1:00 pm Lg.3757Bronx Yankees (DC10)</v>
      </c>
    </row>
    <row r="1531" spans="1:7" x14ac:dyDescent="0.25">
      <c r="A1531">
        <v>2831</v>
      </c>
      <c r="B1531" t="s">
        <v>530</v>
      </c>
      <c r="C1531" t="s">
        <v>1698</v>
      </c>
      <c r="D1531">
        <v>5</v>
      </c>
      <c r="E1531">
        <v>78.5</v>
      </c>
      <c r="F1531">
        <f t="shared" si="23"/>
        <v>15</v>
      </c>
      <c r="G1531" t="str">
        <f>STANDINGS_SV[[#This Row],[League]]&amp;STANDINGS_SV[[#This Row],[Team]]</f>
        <v>$150 Draft Champions Feb 24 1:00 pm Lg.3757Diamond King</v>
      </c>
    </row>
    <row r="1532" spans="1:7" x14ac:dyDescent="0.25">
      <c r="A1532">
        <v>46</v>
      </c>
      <c r="B1532" t="s">
        <v>1723</v>
      </c>
      <c r="C1532" t="s">
        <v>1712</v>
      </c>
      <c r="D1532">
        <v>121</v>
      </c>
      <c r="E1532">
        <v>2863.5</v>
      </c>
      <c r="F1532">
        <f t="shared" si="23"/>
        <v>1</v>
      </c>
      <c r="G1532" t="str">
        <f>STANDINGS_SV[[#This Row],[League]]&amp;STANDINGS_SV[[#This Row],[Team]]</f>
        <v>$150 Draft Champions Feb 25 1:00 pm Lg.37621st to 3rd</v>
      </c>
    </row>
    <row r="1533" spans="1:7" x14ac:dyDescent="0.25">
      <c r="A1533">
        <v>60</v>
      </c>
      <c r="B1533" t="s">
        <v>1713</v>
      </c>
      <c r="C1533" t="s">
        <v>1712</v>
      </c>
      <c r="D1533">
        <v>119</v>
      </c>
      <c r="E1533">
        <v>2851.5</v>
      </c>
      <c r="F1533">
        <f t="shared" si="23"/>
        <v>2</v>
      </c>
      <c r="G1533" t="str">
        <f>STANDINGS_SV[[#This Row],[League]]&amp;STANDINGS_SV[[#This Row],[Team]]</f>
        <v>$150 Draft Champions Feb 25 1:00 pm Lg.3762Stupendous Man</v>
      </c>
    </row>
    <row r="1534" spans="1:7" x14ac:dyDescent="0.25">
      <c r="A1534">
        <v>345</v>
      </c>
      <c r="B1534" t="s">
        <v>1720</v>
      </c>
      <c r="C1534" t="s">
        <v>1712</v>
      </c>
      <c r="D1534">
        <v>95</v>
      </c>
      <c r="E1534">
        <v>2561</v>
      </c>
      <c r="F1534">
        <f t="shared" si="23"/>
        <v>3</v>
      </c>
      <c r="G1534" t="str">
        <f>STANDINGS_SV[[#This Row],[League]]&amp;STANDINGS_SV[[#This Row],[Team]]</f>
        <v>$150 Draft Champions Feb 25 1:00 pm Lg.3762Dunsmuir Pushers</v>
      </c>
    </row>
    <row r="1535" spans="1:7" x14ac:dyDescent="0.25">
      <c r="A1535">
        <v>406</v>
      </c>
      <c r="B1535" t="s">
        <v>1719</v>
      </c>
      <c r="C1535" t="s">
        <v>1712</v>
      </c>
      <c r="D1535">
        <v>93</v>
      </c>
      <c r="E1535">
        <v>2514.5</v>
      </c>
      <c r="F1535">
        <f t="shared" si="23"/>
        <v>4</v>
      </c>
      <c r="G1535" t="str">
        <f>STANDINGS_SV[[#This Row],[League]]&amp;STANDINGS_SV[[#This Row],[Team]]</f>
        <v>$150 Draft Champions Feb 25 1:00 pm Lg.3762We Doolittle Betts</v>
      </c>
    </row>
    <row r="1536" spans="1:7" x14ac:dyDescent="0.25">
      <c r="A1536">
        <v>930</v>
      </c>
      <c r="B1536" t="s">
        <v>1717</v>
      </c>
      <c r="C1536" t="s">
        <v>1712</v>
      </c>
      <c r="D1536">
        <v>75</v>
      </c>
      <c r="E1536">
        <v>1968</v>
      </c>
      <c r="F1536">
        <f t="shared" si="23"/>
        <v>5</v>
      </c>
      <c r="G1536" t="str">
        <f>STANDINGS_SV[[#This Row],[League]]&amp;STANDINGS_SV[[#This Row],[Team]]</f>
        <v>$150 Draft Champions Feb 25 1:00 pm Lg.3762Abner Doubleplay</v>
      </c>
    </row>
    <row r="1537" spans="1:7" x14ac:dyDescent="0.25">
      <c r="A1537">
        <v>1078</v>
      </c>
      <c r="B1537" t="s">
        <v>478</v>
      </c>
      <c r="C1537" t="s">
        <v>1712</v>
      </c>
      <c r="D1537">
        <v>71</v>
      </c>
      <c r="E1537">
        <v>1846.5</v>
      </c>
      <c r="F1537">
        <f t="shared" si="23"/>
        <v>6</v>
      </c>
      <c r="G1537" t="str">
        <f>STANDINGS_SV[[#This Row],[League]]&amp;STANDINGS_SV[[#This Row],[Team]]</f>
        <v>$150 Draft Champions Feb 25 1:00 pm Lg.3762Thing 7</v>
      </c>
    </row>
    <row r="1538" spans="1:7" x14ac:dyDescent="0.25">
      <c r="A1538">
        <v>1494</v>
      </c>
      <c r="B1538" t="s">
        <v>1714</v>
      </c>
      <c r="C1538" t="s">
        <v>1712</v>
      </c>
      <c r="D1538">
        <v>60</v>
      </c>
      <c r="E1538">
        <v>1432</v>
      </c>
      <c r="F1538">
        <f t="shared" si="23"/>
        <v>7</v>
      </c>
      <c r="G1538" t="str">
        <f>STANDINGS_SV[[#This Row],[League]]&amp;STANDINGS_SV[[#This Row],[Team]]</f>
        <v>$150 Draft Champions Feb 25 1:00 pm Lg.3762Thebeau 8</v>
      </c>
    </row>
    <row r="1539" spans="1:7" x14ac:dyDescent="0.25">
      <c r="A1539">
        <v>1513</v>
      </c>
      <c r="B1539" t="s">
        <v>1718</v>
      </c>
      <c r="C1539" t="s">
        <v>1712</v>
      </c>
      <c r="D1539">
        <v>59</v>
      </c>
      <c r="E1539">
        <v>1398</v>
      </c>
      <c r="F1539">
        <f t="shared" ref="F1539:F1602" si="24">IF(C1539=C1538,F1538+1,1)</f>
        <v>8</v>
      </c>
      <c r="G1539" t="str">
        <f>STANDINGS_SV[[#This Row],[League]]&amp;STANDINGS_SV[[#This Row],[Team]]</f>
        <v>$150 Draft Champions Feb 25 1:00 pm Lg.3762Moz Boyz 16</v>
      </c>
    </row>
    <row r="1540" spans="1:7" x14ac:dyDescent="0.25">
      <c r="A1540">
        <v>1740</v>
      </c>
      <c r="B1540" t="s">
        <v>1711</v>
      </c>
      <c r="C1540" t="s">
        <v>1712</v>
      </c>
      <c r="D1540">
        <v>52</v>
      </c>
      <c r="E1540">
        <v>1154</v>
      </c>
      <c r="F1540">
        <f t="shared" si="24"/>
        <v>9</v>
      </c>
      <c r="G1540" t="str">
        <f>STANDINGS_SV[[#This Row],[League]]&amp;STANDINGS_SV[[#This Row],[Team]]</f>
        <v>$150 Draft Champions Feb 25 1:00 pm Lg.3762Big Mama Blues</v>
      </c>
    </row>
    <row r="1541" spans="1:7" x14ac:dyDescent="0.25">
      <c r="A1541">
        <v>1931</v>
      </c>
      <c r="B1541" t="s">
        <v>93</v>
      </c>
      <c r="C1541" t="s">
        <v>1712</v>
      </c>
      <c r="D1541">
        <v>47</v>
      </c>
      <c r="E1541">
        <v>970.5</v>
      </c>
      <c r="F1541">
        <f t="shared" si="24"/>
        <v>10</v>
      </c>
      <c r="G1541" t="str">
        <f>STANDINGS_SV[[#This Row],[League]]&amp;STANDINGS_SV[[#This Row],[Team]]</f>
        <v>$150 Draft Champions Feb 25 1:00 pm Lg.3762Fantasy Favale</v>
      </c>
    </row>
    <row r="1542" spans="1:7" x14ac:dyDescent="0.25">
      <c r="A1542">
        <v>2348</v>
      </c>
      <c r="B1542" t="s">
        <v>1715</v>
      </c>
      <c r="C1542" t="s">
        <v>1712</v>
      </c>
      <c r="D1542">
        <v>34</v>
      </c>
      <c r="E1542">
        <v>569</v>
      </c>
      <c r="F1542">
        <f t="shared" si="24"/>
        <v>11</v>
      </c>
      <c r="G1542" t="str">
        <f>STANDINGS_SV[[#This Row],[League]]&amp;STANDINGS_SV[[#This Row],[Team]]</f>
        <v>$150 Draft Champions Feb 25 1:00 pm Lg.3762The Grandy Man Can</v>
      </c>
    </row>
    <row r="1543" spans="1:7" x14ac:dyDescent="0.25">
      <c r="A1543">
        <v>2641</v>
      </c>
      <c r="B1543" t="s">
        <v>1722</v>
      </c>
      <c r="C1543" t="s">
        <v>1712</v>
      </c>
      <c r="D1543">
        <v>20</v>
      </c>
      <c r="E1543">
        <v>264</v>
      </c>
      <c r="F1543">
        <f t="shared" si="24"/>
        <v>12</v>
      </c>
      <c r="G1543" t="str">
        <f>STANDINGS_SV[[#This Row],[League]]&amp;STANDINGS_SV[[#This Row],[Team]]</f>
        <v>$150 Draft Champions Feb 25 1:00 pm Lg.3762Clever Team Name2</v>
      </c>
    </row>
    <row r="1544" spans="1:7" x14ac:dyDescent="0.25">
      <c r="A1544">
        <v>2701</v>
      </c>
      <c r="B1544" t="s">
        <v>1716</v>
      </c>
      <c r="C1544" t="s">
        <v>1712</v>
      </c>
      <c r="D1544">
        <v>17</v>
      </c>
      <c r="E1544">
        <v>208.5</v>
      </c>
      <c r="F1544">
        <f t="shared" si="24"/>
        <v>13</v>
      </c>
      <c r="G1544" t="str">
        <f>STANDINGS_SV[[#This Row],[League]]&amp;STANDINGS_SV[[#This Row],[Team]]</f>
        <v>$150 Draft Champions Feb 25 1:00 pm Lg.3762Lollygaggers DC3</v>
      </c>
    </row>
    <row r="1545" spans="1:7" x14ac:dyDescent="0.25">
      <c r="A1545">
        <v>2783</v>
      </c>
      <c r="B1545" t="s">
        <v>313</v>
      </c>
      <c r="C1545" t="s">
        <v>1712</v>
      </c>
      <c r="D1545">
        <v>12</v>
      </c>
      <c r="E1545">
        <v>135</v>
      </c>
      <c r="F1545">
        <f t="shared" si="24"/>
        <v>14</v>
      </c>
      <c r="G1545" t="str">
        <f>STANDINGS_SV[[#This Row],[League]]&amp;STANDINGS_SV[[#This Row],[Team]]</f>
        <v>$150 Draft Champions Feb 25 1:00 pm Lg.3762The Barbarian Horde</v>
      </c>
    </row>
    <row r="1546" spans="1:7" x14ac:dyDescent="0.25">
      <c r="A1546">
        <v>2851</v>
      </c>
      <c r="B1546" t="s">
        <v>1721</v>
      </c>
      <c r="C1546" t="s">
        <v>1712</v>
      </c>
      <c r="D1546">
        <v>4</v>
      </c>
      <c r="E1546">
        <v>68</v>
      </c>
      <c r="F1546">
        <f t="shared" si="24"/>
        <v>15</v>
      </c>
      <c r="G1546" t="str">
        <f>STANDINGS_SV[[#This Row],[League]]&amp;STANDINGS_SV[[#This Row],[Team]]</f>
        <v>$150 Draft Champions Feb 25 1:00 pm Lg.3762Young Guns</v>
      </c>
    </row>
    <row r="1547" spans="1:7" x14ac:dyDescent="0.25">
      <c r="A1547">
        <v>109</v>
      </c>
      <c r="B1547" t="s">
        <v>1732</v>
      </c>
      <c r="C1547" t="s">
        <v>1724</v>
      </c>
      <c r="D1547">
        <v>111</v>
      </c>
      <c r="E1547">
        <v>2800.5</v>
      </c>
      <c r="F1547">
        <f t="shared" si="24"/>
        <v>1</v>
      </c>
      <c r="G1547" t="str">
        <f>STANDINGS_SV[[#This Row],[League]]&amp;STANDINGS_SV[[#This Row],[Team]]</f>
        <v>$150 Draft Champions Feb 25 1:00 pm Lg.3768Charger Bar 7</v>
      </c>
    </row>
    <row r="1548" spans="1:7" x14ac:dyDescent="0.25">
      <c r="A1548">
        <v>287</v>
      </c>
      <c r="B1548" t="s">
        <v>1729</v>
      </c>
      <c r="C1548" t="s">
        <v>1724</v>
      </c>
      <c r="D1548">
        <v>98</v>
      </c>
      <c r="E1548">
        <v>2618</v>
      </c>
      <c r="F1548">
        <f t="shared" si="24"/>
        <v>2</v>
      </c>
      <c r="G1548" t="str">
        <f>STANDINGS_SV[[#This Row],[League]]&amp;STANDINGS_SV[[#This Row],[Team]]</f>
        <v>$150 Draft Champions Feb 25 1:00 pm Lg.3768GAS ATTACK!</v>
      </c>
    </row>
    <row r="1549" spans="1:7" x14ac:dyDescent="0.25">
      <c r="A1549">
        <v>331</v>
      </c>
      <c r="B1549" t="s">
        <v>1658</v>
      </c>
      <c r="C1549" t="s">
        <v>1724</v>
      </c>
      <c r="D1549">
        <v>96</v>
      </c>
      <c r="E1549">
        <v>2582</v>
      </c>
      <c r="F1549">
        <f t="shared" si="24"/>
        <v>3</v>
      </c>
      <c r="G1549" t="str">
        <f>STANDINGS_SV[[#This Row],[League]]&amp;STANDINGS_SV[[#This Row],[Team]]</f>
        <v>$150 Draft Champions Feb 25 1:00 pm Lg.3768Team Hamon</v>
      </c>
    </row>
    <row r="1550" spans="1:7" x14ac:dyDescent="0.25">
      <c r="A1550">
        <v>552</v>
      </c>
      <c r="B1550" t="s">
        <v>1728</v>
      </c>
      <c r="C1550" t="s">
        <v>1724</v>
      </c>
      <c r="D1550">
        <v>86</v>
      </c>
      <c r="E1550">
        <v>2349</v>
      </c>
      <c r="F1550">
        <f t="shared" si="24"/>
        <v>4</v>
      </c>
      <c r="G1550" t="str">
        <f>STANDINGS_SV[[#This Row],[League]]&amp;STANDINGS_SV[[#This Row],[Team]]</f>
        <v>$150 Draft Champions Feb 25 1:00 pm Lg.3768Books</v>
      </c>
    </row>
    <row r="1551" spans="1:7" x14ac:dyDescent="0.25">
      <c r="A1551">
        <v>699</v>
      </c>
      <c r="B1551" t="s">
        <v>1730</v>
      </c>
      <c r="C1551" t="s">
        <v>1724</v>
      </c>
      <c r="D1551">
        <v>82</v>
      </c>
      <c r="E1551">
        <v>2213</v>
      </c>
      <c r="F1551">
        <f t="shared" si="24"/>
        <v>5</v>
      </c>
      <c r="G1551" t="str">
        <f>STANDINGS_SV[[#This Row],[League]]&amp;STANDINGS_SV[[#This Row],[Team]]</f>
        <v>$150 Draft Champions Feb 25 1:00 pm Lg.3768PRAGMATIC</v>
      </c>
    </row>
    <row r="1552" spans="1:7" x14ac:dyDescent="0.25">
      <c r="A1552">
        <v>706</v>
      </c>
      <c r="B1552" t="s">
        <v>16</v>
      </c>
      <c r="C1552" t="s">
        <v>1724</v>
      </c>
      <c r="D1552">
        <v>82</v>
      </c>
      <c r="E1552">
        <v>2213</v>
      </c>
      <c r="F1552">
        <f t="shared" si="24"/>
        <v>6</v>
      </c>
      <c r="G1552" t="str">
        <f>STANDINGS_SV[[#This Row],[League]]&amp;STANDINGS_SV[[#This Row],[Team]]</f>
        <v>$150 Draft Champions Feb 25 1:00 pm Lg.3768Team Phan</v>
      </c>
    </row>
    <row r="1553" spans="1:7" x14ac:dyDescent="0.25">
      <c r="A1553">
        <v>1180</v>
      </c>
      <c r="B1553" t="s">
        <v>1733</v>
      </c>
      <c r="C1553" t="s">
        <v>1724</v>
      </c>
      <c r="D1553">
        <v>68</v>
      </c>
      <c r="E1553">
        <v>1746.5</v>
      </c>
      <c r="F1553">
        <f t="shared" si="24"/>
        <v>7</v>
      </c>
      <c r="G1553" t="str">
        <f>STANDINGS_SV[[#This Row],[League]]&amp;STANDINGS_SV[[#This Row],[Team]]</f>
        <v>$150 Draft Champions Feb 25 1:00 pm Lg.3768Yu Choo Dee</v>
      </c>
    </row>
    <row r="1554" spans="1:7" x14ac:dyDescent="0.25">
      <c r="A1554">
        <v>1198</v>
      </c>
      <c r="B1554" t="s">
        <v>1006</v>
      </c>
      <c r="C1554" t="s">
        <v>1724</v>
      </c>
      <c r="D1554">
        <v>67</v>
      </c>
      <c r="E1554">
        <v>1716.5</v>
      </c>
      <c r="F1554">
        <f t="shared" si="24"/>
        <v>8</v>
      </c>
      <c r="G1554" t="str">
        <f>STANDINGS_SV[[#This Row],[League]]&amp;STANDINGS_SV[[#This Row],[Team]]</f>
        <v>$150 Draft Champions Feb 25 1:00 pm Lg.3768Team Lambach</v>
      </c>
    </row>
    <row r="1555" spans="1:7" x14ac:dyDescent="0.25">
      <c r="A1555">
        <v>1328</v>
      </c>
      <c r="B1555" t="s">
        <v>1725</v>
      </c>
      <c r="C1555" t="s">
        <v>1724</v>
      </c>
      <c r="D1555">
        <v>64</v>
      </c>
      <c r="E1555">
        <v>1602</v>
      </c>
      <c r="F1555">
        <f t="shared" si="24"/>
        <v>9</v>
      </c>
      <c r="G1555" t="str">
        <f>STANDINGS_SV[[#This Row],[League]]&amp;STANDINGS_SV[[#This Row],[Team]]</f>
        <v>$150 Draft Champions Feb 25 1:00 pm Lg.3768World Powers</v>
      </c>
    </row>
    <row r="1556" spans="1:7" x14ac:dyDescent="0.25">
      <c r="A1556">
        <v>1405</v>
      </c>
      <c r="B1556" t="s">
        <v>1726</v>
      </c>
      <c r="C1556" t="s">
        <v>1724</v>
      </c>
      <c r="D1556">
        <v>62</v>
      </c>
      <c r="E1556">
        <v>1513.5</v>
      </c>
      <c r="F1556">
        <f t="shared" si="24"/>
        <v>10</v>
      </c>
      <c r="G1556" t="str">
        <f>STANDINGS_SV[[#This Row],[League]]&amp;STANDINGS_SV[[#This Row],[Team]]</f>
        <v>$150 Draft Champions Feb 25 1:00 pm Lg.3768Street Justice</v>
      </c>
    </row>
    <row r="1557" spans="1:7" x14ac:dyDescent="0.25">
      <c r="A1557">
        <v>2308</v>
      </c>
      <c r="B1557" t="s">
        <v>1727</v>
      </c>
      <c r="C1557" t="s">
        <v>1724</v>
      </c>
      <c r="D1557">
        <v>35</v>
      </c>
      <c r="E1557">
        <v>594</v>
      </c>
      <c r="F1557">
        <f t="shared" si="24"/>
        <v>11</v>
      </c>
      <c r="G1557" t="str">
        <f>STANDINGS_SV[[#This Row],[League]]&amp;STANDINGS_SV[[#This Row],[Team]]</f>
        <v>$150 Draft Champions Feb 25 1:00 pm Lg.3768It's Clobberintime!</v>
      </c>
    </row>
    <row r="1558" spans="1:7" x14ac:dyDescent="0.25">
      <c r="A1558">
        <v>2628</v>
      </c>
      <c r="B1558" t="s">
        <v>1071</v>
      </c>
      <c r="C1558" t="s">
        <v>1724</v>
      </c>
      <c r="D1558">
        <v>22</v>
      </c>
      <c r="E1558">
        <v>286</v>
      </c>
      <c r="F1558">
        <f t="shared" si="24"/>
        <v>12</v>
      </c>
      <c r="G1558" t="str">
        <f>STANDINGS_SV[[#This Row],[League]]&amp;STANDINGS_SV[[#This Row],[Team]]</f>
        <v>$150 Draft Champions Feb 25 1:00 pm Lg.3768Team Reed</v>
      </c>
    </row>
    <row r="1559" spans="1:7" x14ac:dyDescent="0.25">
      <c r="A1559">
        <v>2646</v>
      </c>
      <c r="B1559" t="s">
        <v>197</v>
      </c>
      <c r="C1559" t="s">
        <v>1724</v>
      </c>
      <c r="D1559">
        <v>20</v>
      </c>
      <c r="E1559">
        <v>264</v>
      </c>
      <c r="F1559">
        <f t="shared" si="24"/>
        <v>13</v>
      </c>
      <c r="G1559" t="str">
        <f>STANDINGS_SV[[#This Row],[League]]&amp;STANDINGS_SV[[#This Row],[Team]]</f>
        <v>$150 Draft Champions Feb 25 1:00 pm Lg.3768Macho Lobsters</v>
      </c>
    </row>
    <row r="1560" spans="1:7" x14ac:dyDescent="0.25">
      <c r="A1560">
        <v>2647</v>
      </c>
      <c r="B1560" t="s">
        <v>75</v>
      </c>
      <c r="C1560" t="s">
        <v>1724</v>
      </c>
      <c r="D1560">
        <v>20</v>
      </c>
      <c r="E1560">
        <v>264</v>
      </c>
      <c r="F1560">
        <f t="shared" si="24"/>
        <v>14</v>
      </c>
      <c r="G1560" t="str">
        <f>STANDINGS_SV[[#This Row],[League]]&amp;STANDINGS_SV[[#This Row],[Team]]</f>
        <v>$150 Draft Champions Feb 25 1:00 pm Lg.3768Millertime2</v>
      </c>
    </row>
    <row r="1561" spans="1:7" x14ac:dyDescent="0.25">
      <c r="A1561">
        <v>2769</v>
      </c>
      <c r="B1561" t="s">
        <v>1731</v>
      </c>
      <c r="C1561" t="s">
        <v>1724</v>
      </c>
      <c r="D1561">
        <v>12</v>
      </c>
      <c r="E1561">
        <v>135</v>
      </c>
      <c r="F1561">
        <f t="shared" si="24"/>
        <v>15</v>
      </c>
      <c r="G1561" t="str">
        <f>STANDINGS_SV[[#This Row],[League]]&amp;STANDINGS_SV[[#This Row],[Team]]</f>
        <v>$150 Draft Champions Feb 25 1:00 pm Lg.3768ChrisnLiv</v>
      </c>
    </row>
    <row r="1562" spans="1:7" x14ac:dyDescent="0.25">
      <c r="A1562">
        <v>36</v>
      </c>
      <c r="B1562" t="s">
        <v>1740</v>
      </c>
      <c r="C1562" t="s">
        <v>1735</v>
      </c>
      <c r="D1562">
        <v>123</v>
      </c>
      <c r="E1562">
        <v>2873</v>
      </c>
      <c r="F1562">
        <f t="shared" si="24"/>
        <v>1</v>
      </c>
      <c r="G1562" t="str">
        <f>STANDINGS_SV[[#This Row],[League]]&amp;STANDINGS_SV[[#This Row],[Team]]</f>
        <v>$150 Draft Champions Feb 26 1:00 pm Lg.3770Mad Bum All-Stars</v>
      </c>
    </row>
    <row r="1563" spans="1:7" x14ac:dyDescent="0.25">
      <c r="A1563">
        <v>184</v>
      </c>
      <c r="B1563" t="s">
        <v>187</v>
      </c>
      <c r="C1563" t="s">
        <v>1735</v>
      </c>
      <c r="D1563">
        <v>104</v>
      </c>
      <c r="E1563">
        <v>2721</v>
      </c>
      <c r="F1563">
        <f t="shared" si="24"/>
        <v>2</v>
      </c>
      <c r="G1563" t="str">
        <f>STANDINGS_SV[[#This Row],[League]]&amp;STANDINGS_SV[[#This Row],[Team]]</f>
        <v>$150 Draft Champions Feb 26 1:00 pm Lg.3770August Legion II</v>
      </c>
    </row>
    <row r="1564" spans="1:7" x14ac:dyDescent="0.25">
      <c r="A1564">
        <v>317</v>
      </c>
      <c r="B1564" t="s">
        <v>1737</v>
      </c>
      <c r="C1564" t="s">
        <v>1735</v>
      </c>
      <c r="D1564">
        <v>97</v>
      </c>
      <c r="E1564">
        <v>2600.5</v>
      </c>
      <c r="F1564">
        <f t="shared" si="24"/>
        <v>3</v>
      </c>
      <c r="G1564" t="str">
        <f>STANDINGS_SV[[#This Row],[League]]&amp;STANDINGS_SV[[#This Row],[Team]]</f>
        <v>$150 Draft Champions Feb 26 1:00 pm Lg.3770Thebeau 9</v>
      </c>
    </row>
    <row r="1565" spans="1:7" x14ac:dyDescent="0.25">
      <c r="A1565">
        <v>589</v>
      </c>
      <c r="B1565" t="s">
        <v>527</v>
      </c>
      <c r="C1565" t="s">
        <v>1735</v>
      </c>
      <c r="D1565">
        <v>85</v>
      </c>
      <c r="E1565">
        <v>2319.5</v>
      </c>
      <c r="F1565">
        <f t="shared" si="24"/>
        <v>4</v>
      </c>
      <c r="G1565" t="str">
        <f>STANDINGS_SV[[#This Row],[League]]&amp;STANDINGS_SV[[#This Row],[Team]]</f>
        <v>$150 Draft Champions Feb 26 1:00 pm Lg.3770Hurlers</v>
      </c>
    </row>
    <row r="1566" spans="1:7" x14ac:dyDescent="0.25">
      <c r="A1566">
        <v>1051</v>
      </c>
      <c r="B1566" t="s">
        <v>1736</v>
      </c>
      <c r="C1566" t="s">
        <v>1735</v>
      </c>
      <c r="D1566">
        <v>71</v>
      </c>
      <c r="E1566">
        <v>1846.5</v>
      </c>
      <c r="F1566">
        <f t="shared" si="24"/>
        <v>5</v>
      </c>
      <c r="G1566" t="str">
        <f>STANDINGS_SV[[#This Row],[League]]&amp;STANDINGS_SV[[#This Row],[Team]]</f>
        <v>$150 Draft Champions Feb 26 1:00 pm Lg.3770Campy39</v>
      </c>
    </row>
    <row r="1567" spans="1:7" x14ac:dyDescent="0.25">
      <c r="A1567">
        <v>1150</v>
      </c>
      <c r="B1567" t="s">
        <v>1738</v>
      </c>
      <c r="C1567" t="s">
        <v>1735</v>
      </c>
      <c r="D1567">
        <v>68</v>
      </c>
      <c r="E1567">
        <v>1746.5</v>
      </c>
      <c r="F1567">
        <f t="shared" si="24"/>
        <v>6</v>
      </c>
      <c r="G1567" t="str">
        <f>STANDINGS_SV[[#This Row],[League]]&amp;STANDINGS_SV[[#This Row],[Team]]</f>
        <v>$150 Draft Champions Feb 26 1:00 pm Lg.3770Aardvarks of Doom</v>
      </c>
    </row>
    <row r="1568" spans="1:7" x14ac:dyDescent="0.25">
      <c r="A1568">
        <v>1153</v>
      </c>
      <c r="B1568" t="s">
        <v>311</v>
      </c>
      <c r="C1568" t="s">
        <v>1735</v>
      </c>
      <c r="D1568">
        <v>68</v>
      </c>
      <c r="E1568">
        <v>1746.5</v>
      </c>
      <c r="F1568">
        <f t="shared" si="24"/>
        <v>7</v>
      </c>
      <c r="G1568" t="str">
        <f>STANDINGS_SV[[#This Row],[League]]&amp;STANDINGS_SV[[#This Row],[Team]]</f>
        <v>$150 Draft Champions Feb 26 1:00 pm Lg.3770Blazing Gunz</v>
      </c>
    </row>
    <row r="1569" spans="1:7" x14ac:dyDescent="0.25">
      <c r="A1569">
        <v>1273</v>
      </c>
      <c r="B1569" t="s">
        <v>592</v>
      </c>
      <c r="C1569" t="s">
        <v>1735</v>
      </c>
      <c r="D1569">
        <v>65</v>
      </c>
      <c r="E1569">
        <v>1643</v>
      </c>
      <c r="F1569">
        <f t="shared" si="24"/>
        <v>8</v>
      </c>
      <c r="G1569" t="str">
        <f>STANDINGS_SV[[#This Row],[League]]&amp;STANDINGS_SV[[#This Row],[Team]]</f>
        <v>$150 Draft Champions Feb 26 1:00 pm Lg.3770Team Bennette</v>
      </c>
    </row>
    <row r="1570" spans="1:7" x14ac:dyDescent="0.25">
      <c r="A1570">
        <v>1691</v>
      </c>
      <c r="B1570" t="s">
        <v>1741</v>
      </c>
      <c r="C1570" t="s">
        <v>1735</v>
      </c>
      <c r="D1570">
        <v>54</v>
      </c>
      <c r="E1570">
        <v>1226.5</v>
      </c>
      <c r="F1570">
        <f t="shared" si="24"/>
        <v>9</v>
      </c>
      <c r="G1570" t="str">
        <f>STANDINGS_SV[[#This Row],[League]]&amp;STANDINGS_SV[[#This Row],[Team]]</f>
        <v>$150 Draft Champions Feb 26 1:00 pm Lg.3770Sherm</v>
      </c>
    </row>
    <row r="1571" spans="1:7" x14ac:dyDescent="0.25">
      <c r="A1571">
        <v>1983</v>
      </c>
      <c r="B1571" t="s">
        <v>1742</v>
      </c>
      <c r="C1571" t="s">
        <v>1735</v>
      </c>
      <c r="D1571">
        <v>46</v>
      </c>
      <c r="E1571">
        <v>937</v>
      </c>
      <c r="F1571">
        <f t="shared" si="24"/>
        <v>10</v>
      </c>
      <c r="G1571" t="str">
        <f>STANDINGS_SV[[#This Row],[League]]&amp;STANDINGS_SV[[#This Row],[Team]]</f>
        <v>$150 Draft Champions Feb 26 1:00 pm Lg.3770The Lester of Two Evils</v>
      </c>
    </row>
    <row r="1572" spans="1:7" x14ac:dyDescent="0.25">
      <c r="A1572">
        <v>2075</v>
      </c>
      <c r="B1572" t="s">
        <v>1739</v>
      </c>
      <c r="C1572" t="s">
        <v>1735</v>
      </c>
      <c r="D1572">
        <v>43</v>
      </c>
      <c r="E1572">
        <v>836</v>
      </c>
      <c r="F1572">
        <f t="shared" si="24"/>
        <v>11</v>
      </c>
      <c r="G1572" t="str">
        <f>STANDINGS_SV[[#This Row],[League]]&amp;STANDINGS_SV[[#This Row],[Team]]</f>
        <v>$150 Draft Champions Feb 26 1:00 pm Lg.3770Old School Players-2</v>
      </c>
    </row>
    <row r="1573" spans="1:7" x14ac:dyDescent="0.25">
      <c r="A1573">
        <v>2185</v>
      </c>
      <c r="B1573" t="s">
        <v>686</v>
      </c>
      <c r="C1573" t="s">
        <v>1735</v>
      </c>
      <c r="D1573">
        <v>40</v>
      </c>
      <c r="E1573">
        <v>738</v>
      </c>
      <c r="F1573">
        <f t="shared" si="24"/>
        <v>12</v>
      </c>
      <c r="G1573" t="str">
        <f>STANDINGS_SV[[#This Row],[League]]&amp;STANDINGS_SV[[#This Row],[Team]]</f>
        <v>$150 Draft Champions Feb 26 1:00 pm Lg.3770Team Liebman</v>
      </c>
    </row>
    <row r="1574" spans="1:7" x14ac:dyDescent="0.25">
      <c r="A1574">
        <v>2197</v>
      </c>
      <c r="B1574" t="s">
        <v>479</v>
      </c>
      <c r="C1574" t="s">
        <v>1735</v>
      </c>
      <c r="D1574">
        <v>39</v>
      </c>
      <c r="E1574">
        <v>708</v>
      </c>
      <c r="F1574">
        <f t="shared" si="24"/>
        <v>13</v>
      </c>
      <c r="G1574" t="str">
        <f>STANDINGS_SV[[#This Row],[League]]&amp;STANDINGS_SV[[#This Row],[Team]]</f>
        <v>$150 Draft Champions Feb 26 1:00 pm Lg.3770FrozenRopes</v>
      </c>
    </row>
    <row r="1575" spans="1:7" x14ac:dyDescent="0.25">
      <c r="A1575">
        <v>2514</v>
      </c>
      <c r="B1575" t="s">
        <v>1734</v>
      </c>
      <c r="C1575" t="s">
        <v>1735</v>
      </c>
      <c r="D1575">
        <v>28</v>
      </c>
      <c r="E1575">
        <v>395</v>
      </c>
      <c r="F1575">
        <f t="shared" si="24"/>
        <v>14</v>
      </c>
      <c r="G1575" t="str">
        <f>STANDINGS_SV[[#This Row],[League]]&amp;STANDINGS_SV[[#This Row],[Team]]</f>
        <v>$150 Draft Champions Feb 26 1:00 pm Lg.3770Medlen with my Trout</v>
      </c>
    </row>
    <row r="1576" spans="1:7" x14ac:dyDescent="0.25">
      <c r="A1576">
        <v>2650</v>
      </c>
      <c r="B1576" t="s">
        <v>27</v>
      </c>
      <c r="C1576" t="s">
        <v>1735</v>
      </c>
      <c r="D1576">
        <v>20</v>
      </c>
      <c r="E1576">
        <v>264</v>
      </c>
      <c r="F1576">
        <f t="shared" si="24"/>
        <v>15</v>
      </c>
      <c r="G1576" t="str">
        <f>STANDINGS_SV[[#This Row],[League]]&amp;STANDINGS_SV[[#This Row],[Team]]</f>
        <v>$150 Draft Champions Feb 26 1:00 pm Lg.3770Team Brady</v>
      </c>
    </row>
    <row r="1577" spans="1:7" x14ac:dyDescent="0.25">
      <c r="A1577">
        <v>127</v>
      </c>
      <c r="B1577" t="s">
        <v>1743</v>
      </c>
      <c r="C1577" t="s">
        <v>1744</v>
      </c>
      <c r="D1577">
        <v>110</v>
      </c>
      <c r="E1577">
        <v>2789.5</v>
      </c>
      <c r="F1577">
        <f t="shared" si="24"/>
        <v>1</v>
      </c>
      <c r="G1577" t="str">
        <f>STANDINGS_SV[[#This Row],[League]]&amp;STANDINGS_SV[[#This Row],[Team]]</f>
        <v>$150 Draft Champions Feb 26 1:00 pm Lg.3772zima.........</v>
      </c>
    </row>
    <row r="1578" spans="1:7" x14ac:dyDescent="0.25">
      <c r="A1578">
        <v>276</v>
      </c>
      <c r="B1578" t="s">
        <v>321</v>
      </c>
      <c r="C1578" t="s">
        <v>1744</v>
      </c>
      <c r="D1578">
        <v>99</v>
      </c>
      <c r="E1578">
        <v>2637</v>
      </c>
      <c r="F1578">
        <f t="shared" si="24"/>
        <v>2</v>
      </c>
      <c r="G1578" t="str">
        <f>STANDINGS_SV[[#This Row],[League]]&amp;STANDINGS_SV[[#This Row],[Team]]</f>
        <v>$150 Draft Champions Feb 26 1:00 pm Lg.3772JoeMorgan</v>
      </c>
    </row>
    <row r="1579" spans="1:7" x14ac:dyDescent="0.25">
      <c r="A1579">
        <v>402</v>
      </c>
      <c r="B1579" t="s">
        <v>1755</v>
      </c>
      <c r="C1579" t="s">
        <v>1744</v>
      </c>
      <c r="D1579">
        <v>93</v>
      </c>
      <c r="E1579">
        <v>2514.5</v>
      </c>
      <c r="F1579">
        <f t="shared" si="24"/>
        <v>3</v>
      </c>
      <c r="G1579" t="str">
        <f>STANDINGS_SV[[#This Row],[League]]&amp;STANDINGS_SV[[#This Row],[Team]]</f>
        <v>$150 Draft Champions Feb 26 1:00 pm Lg.3772The Evil Empire</v>
      </c>
    </row>
    <row r="1580" spans="1:7" x14ac:dyDescent="0.25">
      <c r="A1580">
        <v>663</v>
      </c>
      <c r="B1580" t="s">
        <v>1756</v>
      </c>
      <c r="C1580" t="s">
        <v>1744</v>
      </c>
      <c r="D1580">
        <v>83</v>
      </c>
      <c r="E1580">
        <v>2248</v>
      </c>
      <c r="F1580">
        <f t="shared" si="24"/>
        <v>4</v>
      </c>
      <c r="G1580" t="str">
        <f>STANDINGS_SV[[#This Row],[League]]&amp;STANDINGS_SV[[#This Row],[Team]]</f>
        <v>$150 Draft Champions Feb 26 1:00 pm Lg.3772Roger That</v>
      </c>
    </row>
    <row r="1581" spans="1:7" x14ac:dyDescent="0.25">
      <c r="A1581">
        <v>713</v>
      </c>
      <c r="B1581" t="s">
        <v>1750</v>
      </c>
      <c r="C1581" t="s">
        <v>1744</v>
      </c>
      <c r="D1581">
        <v>82</v>
      </c>
      <c r="E1581">
        <v>2213</v>
      </c>
      <c r="F1581">
        <f t="shared" si="24"/>
        <v>5</v>
      </c>
      <c r="G1581" t="str">
        <f>STANDINGS_SV[[#This Row],[League]]&amp;STANDINGS_SV[[#This Row],[Team]]</f>
        <v>$150 Draft Champions Feb 26 1:00 pm Lg.3772Tons of Fun</v>
      </c>
    </row>
    <row r="1582" spans="1:7" x14ac:dyDescent="0.25">
      <c r="A1582">
        <v>751</v>
      </c>
      <c r="B1582" t="s">
        <v>1754</v>
      </c>
      <c r="C1582" t="s">
        <v>1744</v>
      </c>
      <c r="D1582">
        <v>80</v>
      </c>
      <c r="E1582">
        <v>2144</v>
      </c>
      <c r="F1582">
        <f t="shared" si="24"/>
        <v>6</v>
      </c>
      <c r="G1582" t="str">
        <f>STANDINGS_SV[[#This Row],[League]]&amp;STANDINGS_SV[[#This Row],[Team]]</f>
        <v>$150 Draft Champions Feb 26 1:00 pm Lg.3772Dookie McGee v6 - $150</v>
      </c>
    </row>
    <row r="1583" spans="1:7" x14ac:dyDescent="0.25">
      <c r="A1583">
        <v>1216</v>
      </c>
      <c r="B1583" t="s">
        <v>1747</v>
      </c>
      <c r="C1583" t="s">
        <v>1744</v>
      </c>
      <c r="D1583">
        <v>66</v>
      </c>
      <c r="E1583">
        <v>1682.5</v>
      </c>
      <c r="F1583">
        <f t="shared" si="24"/>
        <v>7</v>
      </c>
      <c r="G1583" t="str">
        <f>STANDINGS_SV[[#This Row],[League]]&amp;STANDINGS_SV[[#This Row],[Team]]</f>
        <v>$150 Draft Champions Feb 26 1:00 pm Lg.3772Donkey Teeth</v>
      </c>
    </row>
    <row r="1584" spans="1:7" x14ac:dyDescent="0.25">
      <c r="A1584">
        <v>1289</v>
      </c>
      <c r="B1584" t="s">
        <v>1748</v>
      </c>
      <c r="C1584" t="s">
        <v>1744</v>
      </c>
      <c r="D1584">
        <v>64</v>
      </c>
      <c r="E1584">
        <v>1602</v>
      </c>
      <c r="F1584">
        <f t="shared" si="24"/>
        <v>8</v>
      </c>
      <c r="G1584" t="str">
        <f>STANDINGS_SV[[#This Row],[League]]&amp;STANDINGS_SV[[#This Row],[Team]]</f>
        <v>$150 Draft Champions Feb 26 1:00 pm Lg.3772Buzzard Bob's</v>
      </c>
    </row>
    <row r="1585" spans="1:7" x14ac:dyDescent="0.25">
      <c r="A1585">
        <v>1476</v>
      </c>
      <c r="B1585" t="s">
        <v>1752</v>
      </c>
      <c r="C1585" t="s">
        <v>1744</v>
      </c>
      <c r="D1585">
        <v>60</v>
      </c>
      <c r="E1585">
        <v>1432</v>
      </c>
      <c r="F1585">
        <f t="shared" si="24"/>
        <v>9</v>
      </c>
      <c r="G1585" t="str">
        <f>STANDINGS_SV[[#This Row],[League]]&amp;STANDINGS_SV[[#This Row],[Team]]</f>
        <v>$150 Draft Champions Feb 26 1:00 pm Lg.3772Inspector Gadget</v>
      </c>
    </row>
    <row r="1586" spans="1:7" x14ac:dyDescent="0.25">
      <c r="A1586">
        <v>1788</v>
      </c>
      <c r="B1586" t="s">
        <v>1749</v>
      </c>
      <c r="C1586" t="s">
        <v>1744</v>
      </c>
      <c r="D1586">
        <v>51</v>
      </c>
      <c r="E1586">
        <v>1117</v>
      </c>
      <c r="F1586">
        <f t="shared" si="24"/>
        <v>10</v>
      </c>
      <c r="G1586" t="str">
        <f>STANDINGS_SV[[#This Row],[League]]&amp;STANDINGS_SV[[#This Row],[Team]]</f>
        <v>$150 Draft Champions Feb 26 1:00 pm Lg.3772Jack and Jordan 3</v>
      </c>
    </row>
    <row r="1587" spans="1:7" x14ac:dyDescent="0.25">
      <c r="A1587">
        <v>2006</v>
      </c>
      <c r="B1587" t="s">
        <v>1751</v>
      </c>
      <c r="C1587" t="s">
        <v>1744</v>
      </c>
      <c r="D1587">
        <v>45</v>
      </c>
      <c r="E1587">
        <v>910.5</v>
      </c>
      <c r="F1587">
        <f t="shared" si="24"/>
        <v>11</v>
      </c>
      <c r="G1587" t="str">
        <f>STANDINGS_SV[[#This Row],[League]]&amp;STANDINGS_SV[[#This Row],[Team]]</f>
        <v>$150 Draft Champions Feb 26 1:00 pm Lg.3772Skank Trance V</v>
      </c>
    </row>
    <row r="1588" spans="1:7" x14ac:dyDescent="0.25">
      <c r="A1588">
        <v>2077</v>
      </c>
      <c r="B1588" t="s">
        <v>1753</v>
      </c>
      <c r="C1588" t="s">
        <v>1744</v>
      </c>
      <c r="D1588">
        <v>43</v>
      </c>
      <c r="E1588">
        <v>836</v>
      </c>
      <c r="F1588">
        <f t="shared" si="24"/>
        <v>12</v>
      </c>
      <c r="G1588" t="str">
        <f>STANDINGS_SV[[#This Row],[League]]&amp;STANDINGS_SV[[#This Row],[Team]]</f>
        <v>$150 Draft Champions Feb 26 1:00 pm Lg.3772Reuben Kinkaid fan club</v>
      </c>
    </row>
    <row r="1589" spans="1:7" x14ac:dyDescent="0.25">
      <c r="A1589">
        <v>2670</v>
      </c>
      <c r="B1589" t="s">
        <v>1745</v>
      </c>
      <c r="C1589" t="s">
        <v>1744</v>
      </c>
      <c r="D1589">
        <v>19</v>
      </c>
      <c r="E1589">
        <v>244.5</v>
      </c>
      <c r="F1589">
        <f t="shared" si="24"/>
        <v>13</v>
      </c>
      <c r="G1589" t="str">
        <f>STANDINGS_SV[[#This Row],[League]]&amp;STANDINGS_SV[[#This Row],[Team]]</f>
        <v>$150 Draft Champions Feb 26 1:00 pm Lg.3772Philadelphia Punishers</v>
      </c>
    </row>
    <row r="1590" spans="1:7" x14ac:dyDescent="0.25">
      <c r="A1590">
        <v>2747</v>
      </c>
      <c r="B1590" t="s">
        <v>201</v>
      </c>
      <c r="C1590" t="s">
        <v>1744</v>
      </c>
      <c r="D1590">
        <v>14</v>
      </c>
      <c r="E1590">
        <v>161.5</v>
      </c>
      <c r="F1590">
        <f t="shared" si="24"/>
        <v>14</v>
      </c>
      <c r="G1590" t="str">
        <f>STANDINGS_SV[[#This Row],[League]]&amp;STANDINGS_SV[[#This Row],[Team]]</f>
        <v>$150 Draft Champions Feb 26 1:00 pm Lg.3772Los Pterodactyls</v>
      </c>
    </row>
    <row r="1591" spans="1:7" x14ac:dyDescent="0.25">
      <c r="A1591">
        <v>2839</v>
      </c>
      <c r="B1591" t="s">
        <v>1746</v>
      </c>
      <c r="C1591" t="s">
        <v>1744</v>
      </c>
      <c r="D1591">
        <v>4</v>
      </c>
      <c r="E1591">
        <v>68</v>
      </c>
      <c r="F1591">
        <f t="shared" si="24"/>
        <v>15</v>
      </c>
      <c r="G1591" t="str">
        <f>STANDINGS_SV[[#This Row],[League]]&amp;STANDINGS_SV[[#This Row],[Team]]</f>
        <v>$150 Draft Champions Feb 26 1:00 pm Lg.3772Hinkie</v>
      </c>
    </row>
    <row r="1592" spans="1:7" x14ac:dyDescent="0.25">
      <c r="A1592">
        <v>292</v>
      </c>
      <c r="B1592" t="s">
        <v>1763</v>
      </c>
      <c r="C1592" t="s">
        <v>1758</v>
      </c>
      <c r="D1592">
        <v>98</v>
      </c>
      <c r="E1592">
        <v>2618</v>
      </c>
      <c r="F1592">
        <f t="shared" si="24"/>
        <v>1</v>
      </c>
      <c r="G1592" t="str">
        <f>STANDINGS_SV[[#This Row],[League]]&amp;STANDINGS_SV[[#This Row],[Team]]</f>
        <v>$150 Draft Champions Feb 27 1:00 pm Lg.3775Richie Tenenbaum</v>
      </c>
    </row>
    <row r="1593" spans="1:7" x14ac:dyDescent="0.25">
      <c r="A1593">
        <v>364</v>
      </c>
      <c r="B1593" t="s">
        <v>1761</v>
      </c>
      <c r="C1593" t="s">
        <v>1758</v>
      </c>
      <c r="D1593">
        <v>94</v>
      </c>
      <c r="E1593">
        <v>2537.5</v>
      </c>
      <c r="F1593">
        <f t="shared" si="24"/>
        <v>2</v>
      </c>
      <c r="G1593" t="str">
        <f>STANDINGS_SV[[#This Row],[League]]&amp;STANDINGS_SV[[#This Row],[Team]]</f>
        <v>$150 Draft Champions Feb 27 1:00 pm Lg.3775BALL &amp; CHAIN</v>
      </c>
    </row>
    <row r="1594" spans="1:7" x14ac:dyDescent="0.25">
      <c r="A1594">
        <v>792</v>
      </c>
      <c r="B1594" t="s">
        <v>1767</v>
      </c>
      <c r="C1594" t="s">
        <v>1758</v>
      </c>
      <c r="D1594">
        <v>79</v>
      </c>
      <c r="E1594">
        <v>2103</v>
      </c>
      <c r="F1594">
        <f t="shared" si="24"/>
        <v>3</v>
      </c>
      <c r="G1594" t="str">
        <f>STANDINGS_SV[[#This Row],[League]]&amp;STANDINGS_SV[[#This Row],[Team]]</f>
        <v>$150 Draft Champions Feb 27 1:00 pm Lg.3775Big Slick Outlaws</v>
      </c>
    </row>
    <row r="1595" spans="1:7" x14ac:dyDescent="0.25">
      <c r="A1595">
        <v>874</v>
      </c>
      <c r="B1595" t="s">
        <v>108</v>
      </c>
      <c r="C1595" t="s">
        <v>1758</v>
      </c>
      <c r="D1595">
        <v>77</v>
      </c>
      <c r="E1595">
        <v>2032.5</v>
      </c>
      <c r="F1595">
        <f t="shared" si="24"/>
        <v>4</v>
      </c>
      <c r="G1595" t="str">
        <f>STANDINGS_SV[[#This Row],[League]]&amp;STANDINGS_SV[[#This Row],[Team]]</f>
        <v>$150 Draft Champions Feb 27 1:00 pm Lg.3775Meercatjohn</v>
      </c>
    </row>
    <row r="1596" spans="1:7" x14ac:dyDescent="0.25">
      <c r="A1596">
        <v>904</v>
      </c>
      <c r="B1596" t="s">
        <v>90</v>
      </c>
      <c r="C1596" t="s">
        <v>1758</v>
      </c>
      <c r="D1596">
        <v>76</v>
      </c>
      <c r="E1596">
        <v>1999</v>
      </c>
      <c r="F1596">
        <f t="shared" si="24"/>
        <v>5</v>
      </c>
      <c r="G1596" t="str">
        <f>STANDINGS_SV[[#This Row],[League]]&amp;STANDINGS_SV[[#This Row],[Team]]</f>
        <v>$150 Draft Champions Feb 27 1:00 pm Lg.3775Gotham Gophers</v>
      </c>
    </row>
    <row r="1597" spans="1:7" x14ac:dyDescent="0.25">
      <c r="A1597">
        <v>1031</v>
      </c>
      <c r="B1597" t="s">
        <v>1762</v>
      </c>
      <c r="C1597" t="s">
        <v>1758</v>
      </c>
      <c r="D1597">
        <v>72</v>
      </c>
      <c r="E1597">
        <v>1879</v>
      </c>
      <c r="F1597">
        <f t="shared" si="24"/>
        <v>6</v>
      </c>
      <c r="G1597" t="str">
        <f>STANDINGS_SV[[#This Row],[League]]&amp;STANDINGS_SV[[#This Row],[Team]]</f>
        <v>$150 Draft Champions Feb 27 1:00 pm Lg.3775Kockoa Kong</v>
      </c>
    </row>
    <row r="1598" spans="1:7" x14ac:dyDescent="0.25">
      <c r="A1598">
        <v>1125</v>
      </c>
      <c r="B1598" t="s">
        <v>1526</v>
      </c>
      <c r="C1598" t="s">
        <v>1758</v>
      </c>
      <c r="D1598">
        <v>69</v>
      </c>
      <c r="E1598">
        <v>1782</v>
      </c>
      <c r="F1598">
        <f t="shared" si="24"/>
        <v>7</v>
      </c>
      <c r="G1598" t="str">
        <f>STANDINGS_SV[[#This Row],[League]]&amp;STANDINGS_SV[[#This Row],[Team]]</f>
        <v>$150 Draft Champions Feb 27 1:00 pm Lg.3775Jack Keefe</v>
      </c>
    </row>
    <row r="1599" spans="1:7" x14ac:dyDescent="0.25">
      <c r="A1599">
        <v>1533</v>
      </c>
      <c r="B1599" t="s">
        <v>1766</v>
      </c>
      <c r="C1599" t="s">
        <v>1758</v>
      </c>
      <c r="D1599">
        <v>58</v>
      </c>
      <c r="E1599">
        <v>1365</v>
      </c>
      <c r="F1599">
        <f t="shared" si="24"/>
        <v>8</v>
      </c>
      <c r="G1599" t="str">
        <f>STANDINGS_SV[[#This Row],[League]]&amp;STANDINGS_SV[[#This Row],[Team]]</f>
        <v>$150 Draft Champions Feb 27 1:00 pm Lg.3775BugEaters2</v>
      </c>
    </row>
    <row r="1600" spans="1:7" x14ac:dyDescent="0.25">
      <c r="A1600">
        <v>1833</v>
      </c>
      <c r="B1600" t="s">
        <v>1760</v>
      </c>
      <c r="C1600" t="s">
        <v>1758</v>
      </c>
      <c r="D1600">
        <v>50</v>
      </c>
      <c r="E1600">
        <v>1083</v>
      </c>
      <c r="F1600">
        <f t="shared" si="24"/>
        <v>9</v>
      </c>
      <c r="G1600" t="str">
        <f>STANDINGS_SV[[#This Row],[League]]&amp;STANDINGS_SV[[#This Row],[Team]]</f>
        <v>$150 Draft Champions Feb 27 1:00 pm Lg.3775Team Blasetti</v>
      </c>
    </row>
    <row r="1601" spans="1:7" x14ac:dyDescent="0.25">
      <c r="A1601">
        <v>1902</v>
      </c>
      <c r="B1601" t="s">
        <v>1765</v>
      </c>
      <c r="C1601" t="s">
        <v>1758</v>
      </c>
      <c r="D1601">
        <v>48</v>
      </c>
      <c r="E1601">
        <v>1008.5</v>
      </c>
      <c r="F1601">
        <f t="shared" si="24"/>
        <v>10</v>
      </c>
      <c r="G1601" t="str">
        <f>STANDINGS_SV[[#This Row],[League]]&amp;STANDINGS_SV[[#This Row],[Team]]</f>
        <v>$150 Draft Champions Feb 27 1:00 pm Lg.3775NOKOMIS REDSKINS</v>
      </c>
    </row>
    <row r="1602" spans="1:7" x14ac:dyDescent="0.25">
      <c r="A1602">
        <v>2298</v>
      </c>
      <c r="B1602" t="s">
        <v>1759</v>
      </c>
      <c r="C1602" t="s">
        <v>1758</v>
      </c>
      <c r="D1602">
        <v>36</v>
      </c>
      <c r="E1602">
        <v>623</v>
      </c>
      <c r="F1602">
        <f t="shared" si="24"/>
        <v>11</v>
      </c>
      <c r="G1602" t="str">
        <f>STANDINGS_SV[[#This Row],[League]]&amp;STANDINGS_SV[[#This Row],[Team]]</f>
        <v>$150 Draft Champions Feb 27 1:00 pm Lg.3775Wallimooners</v>
      </c>
    </row>
    <row r="1603" spans="1:7" x14ac:dyDescent="0.25">
      <c r="A1603">
        <v>2359</v>
      </c>
      <c r="B1603" t="s">
        <v>1630</v>
      </c>
      <c r="C1603" t="s">
        <v>1758</v>
      </c>
      <c r="D1603">
        <v>33</v>
      </c>
      <c r="E1603">
        <v>548</v>
      </c>
      <c r="F1603">
        <f t="shared" ref="F1603:F1666" si="25">IF(C1603=C1602,F1602+1,1)</f>
        <v>12</v>
      </c>
      <c r="G1603" t="str">
        <f>STANDINGS_SV[[#This Row],[League]]&amp;STANDINGS_SV[[#This Row],[Team]]</f>
        <v>$150 Draft Champions Feb 27 1:00 pm Lg.3775Iron Lung</v>
      </c>
    </row>
    <row r="1604" spans="1:7" x14ac:dyDescent="0.25">
      <c r="A1604">
        <v>2507</v>
      </c>
      <c r="B1604" t="s">
        <v>1768</v>
      </c>
      <c r="C1604" t="s">
        <v>1758</v>
      </c>
      <c r="D1604">
        <v>28</v>
      </c>
      <c r="E1604">
        <v>395</v>
      </c>
      <c r="F1604">
        <f t="shared" si="25"/>
        <v>13</v>
      </c>
      <c r="G1604" t="str">
        <f>STANDINGS_SV[[#This Row],[League]]&amp;STANDINGS_SV[[#This Row],[Team]]</f>
        <v>$150 Draft Champions Feb 27 1:00 pm Lg.37752016 Champ</v>
      </c>
    </row>
    <row r="1605" spans="1:7" x14ac:dyDescent="0.25">
      <c r="A1605">
        <v>2695</v>
      </c>
      <c r="B1605" t="s">
        <v>1757</v>
      </c>
      <c r="C1605" t="s">
        <v>1758</v>
      </c>
      <c r="D1605">
        <v>18</v>
      </c>
      <c r="E1605">
        <v>224</v>
      </c>
      <c r="F1605">
        <f t="shared" si="25"/>
        <v>14</v>
      </c>
      <c r="G1605" t="str">
        <f>STANDINGS_SV[[#This Row],[League]]&amp;STANDINGS_SV[[#This Row],[Team]]</f>
        <v>$150 Draft Champions Feb 27 1:00 pm Lg.3775White Russians</v>
      </c>
    </row>
    <row r="1606" spans="1:7" x14ac:dyDescent="0.25">
      <c r="A1606">
        <v>2827</v>
      </c>
      <c r="B1606" t="s">
        <v>1764</v>
      </c>
      <c r="C1606" t="s">
        <v>1758</v>
      </c>
      <c r="D1606">
        <v>6</v>
      </c>
      <c r="E1606">
        <v>83</v>
      </c>
      <c r="F1606">
        <f t="shared" si="25"/>
        <v>15</v>
      </c>
      <c r="G1606" t="str">
        <f>STANDINGS_SV[[#This Row],[League]]&amp;STANDINGS_SV[[#This Row],[Team]]</f>
        <v>$150 Draft Champions Feb 27 1:00 pm Lg.3775Cedar Saisons</v>
      </c>
    </row>
    <row r="1607" spans="1:7" x14ac:dyDescent="0.25">
      <c r="A1607">
        <v>141</v>
      </c>
      <c r="B1607" t="s">
        <v>368</v>
      </c>
      <c r="C1607" t="s">
        <v>1770</v>
      </c>
      <c r="D1607">
        <v>107</v>
      </c>
      <c r="E1607">
        <v>2761.5</v>
      </c>
      <c r="F1607">
        <f t="shared" si="25"/>
        <v>1</v>
      </c>
      <c r="G1607" t="str">
        <f>STANDINGS_SV[[#This Row],[League]]&amp;STANDINGS_SV[[#This Row],[Team]]</f>
        <v>$150 Draft Champions Feb 27 1:00 pm Lg.3777Black Lungs</v>
      </c>
    </row>
    <row r="1608" spans="1:7" x14ac:dyDescent="0.25">
      <c r="A1608">
        <v>531</v>
      </c>
      <c r="B1608" t="s">
        <v>1778</v>
      </c>
      <c r="C1608" t="s">
        <v>1770</v>
      </c>
      <c r="D1608">
        <v>87</v>
      </c>
      <c r="E1608">
        <v>2374</v>
      </c>
      <c r="F1608">
        <f t="shared" si="25"/>
        <v>2</v>
      </c>
      <c r="G1608" t="str">
        <f>STANDINGS_SV[[#This Row],[League]]&amp;STANDINGS_SV[[#This Row],[Team]]</f>
        <v>$150 Draft Champions Feb 27 1:00 pm Lg.3777Mad Russians</v>
      </c>
    </row>
    <row r="1609" spans="1:7" x14ac:dyDescent="0.25">
      <c r="A1609">
        <v>808</v>
      </c>
      <c r="B1609" t="s">
        <v>1771</v>
      </c>
      <c r="C1609" t="s">
        <v>1770</v>
      </c>
      <c r="D1609">
        <v>79</v>
      </c>
      <c r="E1609">
        <v>2103</v>
      </c>
      <c r="F1609">
        <f t="shared" si="25"/>
        <v>3</v>
      </c>
      <c r="G1609" t="str">
        <f>STANDINGS_SV[[#This Row],[League]]&amp;STANDINGS_SV[[#This Row],[Team]]</f>
        <v>$150 Draft Champions Feb 27 1:00 pm Lg.3777Parnelli98</v>
      </c>
    </row>
    <row r="1610" spans="1:7" x14ac:dyDescent="0.25">
      <c r="A1610">
        <v>828</v>
      </c>
      <c r="B1610" t="s">
        <v>1772</v>
      </c>
      <c r="C1610" t="s">
        <v>1770</v>
      </c>
      <c r="D1610">
        <v>78</v>
      </c>
      <c r="E1610">
        <v>2067.5</v>
      </c>
      <c r="F1610">
        <f t="shared" si="25"/>
        <v>4</v>
      </c>
      <c r="G1610" t="str">
        <f>STANDINGS_SV[[#This Row],[League]]&amp;STANDINGS_SV[[#This Row],[Team]]</f>
        <v>$150 Draft Champions Feb 27 1:00 pm Lg.3777CoCoCrispies</v>
      </c>
    </row>
    <row r="1611" spans="1:7" x14ac:dyDescent="0.25">
      <c r="A1611">
        <v>1176</v>
      </c>
      <c r="B1611" t="s">
        <v>1773</v>
      </c>
      <c r="C1611" t="s">
        <v>1770</v>
      </c>
      <c r="D1611">
        <v>68</v>
      </c>
      <c r="E1611">
        <v>1746.5</v>
      </c>
      <c r="F1611">
        <f t="shared" si="25"/>
        <v>5</v>
      </c>
      <c r="G1611" t="str">
        <f>STANDINGS_SV[[#This Row],[League]]&amp;STANDINGS_SV[[#This Row],[Team]]</f>
        <v>$150 Draft Champions Feb 27 1:00 pm Lg.3777The Iron Duke</v>
      </c>
    </row>
    <row r="1612" spans="1:7" x14ac:dyDescent="0.25">
      <c r="A1612">
        <v>1248</v>
      </c>
      <c r="B1612" t="s">
        <v>99</v>
      </c>
      <c r="C1612" t="s">
        <v>1770</v>
      </c>
      <c r="D1612">
        <v>66</v>
      </c>
      <c r="E1612">
        <v>1682.5</v>
      </c>
      <c r="F1612">
        <f t="shared" si="25"/>
        <v>6</v>
      </c>
      <c r="G1612" t="str">
        <f>STANDINGS_SV[[#This Row],[League]]&amp;STANDINGS_SV[[#This Row],[Team]]</f>
        <v>$150 Draft Champions Feb 27 1:00 pm Lg.3777smackers VIII</v>
      </c>
    </row>
    <row r="1613" spans="1:7" x14ac:dyDescent="0.25">
      <c r="A1613">
        <v>1646</v>
      </c>
      <c r="B1613" t="s">
        <v>1779</v>
      </c>
      <c r="C1613" t="s">
        <v>1770</v>
      </c>
      <c r="D1613">
        <v>55</v>
      </c>
      <c r="E1613">
        <v>1265</v>
      </c>
      <c r="F1613">
        <f t="shared" si="25"/>
        <v>7</v>
      </c>
      <c r="G1613" t="str">
        <f>STANDINGS_SV[[#This Row],[League]]&amp;STANDINGS_SV[[#This Row],[Team]]</f>
        <v>$150 Draft Champions Feb 27 1:00 pm Lg.3777PANIK DC1</v>
      </c>
    </row>
    <row r="1614" spans="1:7" x14ac:dyDescent="0.25">
      <c r="A1614">
        <v>1678</v>
      </c>
      <c r="B1614" t="s">
        <v>505</v>
      </c>
      <c r="C1614" t="s">
        <v>1770</v>
      </c>
      <c r="D1614">
        <v>54</v>
      </c>
      <c r="E1614">
        <v>1226.5</v>
      </c>
      <c r="F1614">
        <f t="shared" si="25"/>
        <v>8</v>
      </c>
      <c r="G1614" t="str">
        <f>STANDINGS_SV[[#This Row],[League]]&amp;STANDINGS_SV[[#This Row],[Team]]</f>
        <v>$150 Draft Champions Feb 27 1:00 pm Lg.3777Hit Grass, Win Salad</v>
      </c>
    </row>
    <row r="1615" spans="1:7" x14ac:dyDescent="0.25">
      <c r="A1615">
        <v>1785</v>
      </c>
      <c r="B1615" t="s">
        <v>1776</v>
      </c>
      <c r="C1615" t="s">
        <v>1770</v>
      </c>
      <c r="D1615">
        <v>51</v>
      </c>
      <c r="E1615">
        <v>1117</v>
      </c>
      <c r="F1615">
        <f t="shared" si="25"/>
        <v>9</v>
      </c>
      <c r="G1615" t="str">
        <f>STANDINGS_SV[[#This Row],[League]]&amp;STANDINGS_SV[[#This Row],[Team]]</f>
        <v>$150 Draft Champions Feb 27 1:00 pm Lg.3777Funky Cold Molinas</v>
      </c>
    </row>
    <row r="1616" spans="1:7" x14ac:dyDescent="0.25">
      <c r="A1616">
        <v>1975</v>
      </c>
      <c r="B1616" t="s">
        <v>398</v>
      </c>
      <c r="C1616" t="s">
        <v>1770</v>
      </c>
      <c r="D1616">
        <v>46</v>
      </c>
      <c r="E1616">
        <v>937</v>
      </c>
      <c r="F1616">
        <f t="shared" si="25"/>
        <v>10</v>
      </c>
      <c r="G1616" t="str">
        <f>STANDINGS_SV[[#This Row],[League]]&amp;STANDINGS_SV[[#This Row],[Team]]</f>
        <v>$150 Draft Champions Feb 27 1:00 pm Lg.3777NDfan</v>
      </c>
    </row>
    <row r="1617" spans="1:7" x14ac:dyDescent="0.25">
      <c r="A1617">
        <v>2115</v>
      </c>
      <c r="B1617" t="s">
        <v>1777</v>
      </c>
      <c r="C1617" t="s">
        <v>1770</v>
      </c>
      <c r="D1617">
        <v>42</v>
      </c>
      <c r="E1617">
        <v>801</v>
      </c>
      <c r="F1617">
        <f t="shared" si="25"/>
        <v>11</v>
      </c>
      <c r="G1617" t="str">
        <f>STANDINGS_SV[[#This Row],[League]]&amp;STANDINGS_SV[[#This Row],[Team]]</f>
        <v>$150 Draft Champions Feb 27 1:00 pm Lg.3777T &amp; Maz</v>
      </c>
    </row>
    <row r="1618" spans="1:7" x14ac:dyDescent="0.25">
      <c r="A1618">
        <v>2129</v>
      </c>
      <c r="B1618" t="s">
        <v>1774</v>
      </c>
      <c r="C1618" t="s">
        <v>1770</v>
      </c>
      <c r="D1618">
        <v>41</v>
      </c>
      <c r="E1618">
        <v>772.5</v>
      </c>
      <c r="F1618">
        <f t="shared" si="25"/>
        <v>12</v>
      </c>
      <c r="G1618" t="str">
        <f>STANDINGS_SV[[#This Row],[League]]&amp;STANDINGS_SV[[#This Row],[Team]]</f>
        <v>$150 Draft Champions Feb 27 1:00 pm Lg.3777D-Towners</v>
      </c>
    </row>
    <row r="1619" spans="1:7" x14ac:dyDescent="0.25">
      <c r="A1619">
        <v>2428</v>
      </c>
      <c r="B1619" t="s">
        <v>1775</v>
      </c>
      <c r="C1619" t="s">
        <v>1770</v>
      </c>
      <c r="D1619">
        <v>31</v>
      </c>
      <c r="E1619">
        <v>474.5</v>
      </c>
      <c r="F1619">
        <f t="shared" si="25"/>
        <v>13</v>
      </c>
      <c r="G1619" t="str">
        <f>STANDINGS_SV[[#This Row],[League]]&amp;STANDINGS_SV[[#This Row],[Team]]</f>
        <v>$150 Draft Champions Feb 27 1:00 pm Lg.3777Did You Know, I Got Cano</v>
      </c>
    </row>
    <row r="1620" spans="1:7" x14ac:dyDescent="0.25">
      <c r="A1620">
        <v>2587</v>
      </c>
      <c r="B1620" t="s">
        <v>1769</v>
      </c>
      <c r="C1620" t="s">
        <v>1770</v>
      </c>
      <c r="D1620">
        <v>24</v>
      </c>
      <c r="E1620">
        <v>317</v>
      </c>
      <c r="F1620">
        <f t="shared" si="25"/>
        <v>14</v>
      </c>
      <c r="G1620" t="str">
        <f>STANDINGS_SV[[#This Row],[League]]&amp;STANDINGS_SV[[#This Row],[Team]]</f>
        <v>$150 Draft Champions Feb 27 1:00 pm Lg.3777Big Mac Attack DC</v>
      </c>
    </row>
    <row r="1621" spans="1:7" x14ac:dyDescent="0.25">
      <c r="A1621">
        <v>2829</v>
      </c>
      <c r="B1621" t="s">
        <v>20</v>
      </c>
      <c r="C1621" t="s">
        <v>1770</v>
      </c>
      <c r="D1621">
        <v>6</v>
      </c>
      <c r="E1621">
        <v>83</v>
      </c>
      <c r="F1621">
        <f t="shared" si="25"/>
        <v>15</v>
      </c>
      <c r="G1621" t="str">
        <f>STANDINGS_SV[[#This Row],[League]]&amp;STANDINGS_SV[[#This Row],[Team]]</f>
        <v>$150 Draft Champions Feb 27 1:00 pm Lg.3777Jedi.23</v>
      </c>
    </row>
    <row r="1622" spans="1:7" x14ac:dyDescent="0.25">
      <c r="A1622">
        <v>575</v>
      </c>
      <c r="B1622" t="s">
        <v>1786</v>
      </c>
      <c r="C1622" t="s">
        <v>1781</v>
      </c>
      <c r="D1622">
        <v>85</v>
      </c>
      <c r="E1622">
        <v>2319.5</v>
      </c>
      <c r="F1622">
        <f t="shared" si="25"/>
        <v>1</v>
      </c>
      <c r="G1622" t="str">
        <f>STANDINGS_SV[[#This Row],[League]]&amp;STANDINGS_SV[[#This Row],[Team]]</f>
        <v>$150 Draft Champions Feb 27 1:00 pm Lg.3781$BALL</v>
      </c>
    </row>
    <row r="1623" spans="1:7" x14ac:dyDescent="0.25">
      <c r="A1623">
        <v>776</v>
      </c>
      <c r="B1623" t="s">
        <v>1789</v>
      </c>
      <c r="C1623" t="s">
        <v>1781</v>
      </c>
      <c r="D1623">
        <v>80</v>
      </c>
      <c r="E1623">
        <v>2144</v>
      </c>
      <c r="F1623">
        <f t="shared" si="25"/>
        <v>2</v>
      </c>
      <c r="G1623" t="str">
        <f>STANDINGS_SV[[#This Row],[League]]&amp;STANDINGS_SV[[#This Row],[Team]]</f>
        <v>$150 Draft Champions Feb 27 1:00 pm Lg.3781Team Ghio</v>
      </c>
    </row>
    <row r="1624" spans="1:7" x14ac:dyDescent="0.25">
      <c r="A1624">
        <v>870</v>
      </c>
      <c r="B1624" t="s">
        <v>1782</v>
      </c>
      <c r="C1624" t="s">
        <v>1781</v>
      </c>
      <c r="D1624">
        <v>77</v>
      </c>
      <c r="E1624">
        <v>2032.5</v>
      </c>
      <c r="F1624">
        <f t="shared" si="25"/>
        <v>3</v>
      </c>
      <c r="G1624" t="str">
        <f>STANDINGS_SV[[#This Row],[League]]&amp;STANDINGS_SV[[#This Row],[Team]]</f>
        <v>$150 Draft Champions Feb 27 1:00 pm Lg.3781Hitnrun</v>
      </c>
    </row>
    <row r="1625" spans="1:7" x14ac:dyDescent="0.25">
      <c r="A1625">
        <v>1126</v>
      </c>
      <c r="B1625" t="s">
        <v>1787</v>
      </c>
      <c r="C1625" t="s">
        <v>1781</v>
      </c>
      <c r="D1625">
        <v>69</v>
      </c>
      <c r="E1625">
        <v>1782</v>
      </c>
      <c r="F1625">
        <f t="shared" si="25"/>
        <v>4</v>
      </c>
      <c r="G1625" t="str">
        <f>STANDINGS_SV[[#This Row],[League]]&amp;STANDINGS_SV[[#This Row],[Team]]</f>
        <v>$150 Draft Champions Feb 27 1:00 pm Lg.3781Jagged Little Pill</v>
      </c>
    </row>
    <row r="1626" spans="1:7" x14ac:dyDescent="0.25">
      <c r="A1626">
        <v>1308</v>
      </c>
      <c r="B1626" t="s">
        <v>1788</v>
      </c>
      <c r="C1626" t="s">
        <v>1781</v>
      </c>
      <c r="D1626">
        <v>64</v>
      </c>
      <c r="E1626">
        <v>1602</v>
      </c>
      <c r="F1626">
        <f t="shared" si="25"/>
        <v>5</v>
      </c>
      <c r="G1626" t="str">
        <f>STANDINGS_SV[[#This Row],[League]]&amp;STANDINGS_SV[[#This Row],[Team]]</f>
        <v>$150 Draft Champions Feb 27 1:00 pm Lg.3781Planet Luvtron</v>
      </c>
    </row>
    <row r="1627" spans="1:7" x14ac:dyDescent="0.25">
      <c r="A1627">
        <v>1319</v>
      </c>
      <c r="B1627" t="s">
        <v>889</v>
      </c>
      <c r="C1627" t="s">
        <v>1781</v>
      </c>
      <c r="D1627">
        <v>64</v>
      </c>
      <c r="E1627">
        <v>1602</v>
      </c>
      <c r="F1627">
        <f t="shared" si="25"/>
        <v>6</v>
      </c>
      <c r="G1627" t="str">
        <f>STANDINGS_SV[[#This Row],[League]]&amp;STANDINGS_SV[[#This Row],[Team]]</f>
        <v>$150 Draft Champions Feb 27 1:00 pm Lg.3781Team Thompson</v>
      </c>
    </row>
    <row r="1628" spans="1:7" x14ac:dyDescent="0.25">
      <c r="A1628">
        <v>1371</v>
      </c>
      <c r="B1628" t="s">
        <v>23</v>
      </c>
      <c r="C1628" t="s">
        <v>1781</v>
      </c>
      <c r="D1628">
        <v>63</v>
      </c>
      <c r="E1628">
        <v>1559</v>
      </c>
      <c r="F1628">
        <f t="shared" si="25"/>
        <v>7</v>
      </c>
      <c r="G1628" t="str">
        <f>STANDINGS_SV[[#This Row],[League]]&amp;STANDINGS_SV[[#This Row],[Team]]</f>
        <v>$150 Draft Champions Feb 27 1:00 pm Lg.3781YankeeHaters</v>
      </c>
    </row>
    <row r="1629" spans="1:7" x14ac:dyDescent="0.25">
      <c r="A1629">
        <v>1501</v>
      </c>
      <c r="B1629" t="s">
        <v>1784</v>
      </c>
      <c r="C1629" t="s">
        <v>1781</v>
      </c>
      <c r="D1629">
        <v>59</v>
      </c>
      <c r="E1629">
        <v>1398</v>
      </c>
      <c r="F1629">
        <f t="shared" si="25"/>
        <v>8</v>
      </c>
      <c r="G1629" t="str">
        <f>STANDINGS_SV[[#This Row],[League]]&amp;STANDINGS_SV[[#This Row],[Team]]</f>
        <v>$150 Draft Champions Feb 27 1:00 pm Lg.3781Columbus Lightning</v>
      </c>
    </row>
    <row r="1630" spans="1:7" x14ac:dyDescent="0.25">
      <c r="A1630">
        <v>1516</v>
      </c>
      <c r="B1630" t="s">
        <v>196</v>
      </c>
      <c r="C1630" t="s">
        <v>1781</v>
      </c>
      <c r="D1630">
        <v>59</v>
      </c>
      <c r="E1630">
        <v>1398</v>
      </c>
      <c r="F1630">
        <f t="shared" si="25"/>
        <v>9</v>
      </c>
      <c r="G1630" t="str">
        <f>STANDINGS_SV[[#This Row],[League]]&amp;STANDINGS_SV[[#This Row],[Team]]</f>
        <v>$150 Draft Champions Feb 27 1:00 pm Lg.3781Speed Kills</v>
      </c>
    </row>
    <row r="1631" spans="1:7" x14ac:dyDescent="0.25">
      <c r="A1631">
        <v>1658</v>
      </c>
      <c r="B1631" t="s">
        <v>263</v>
      </c>
      <c r="C1631" t="s">
        <v>1781</v>
      </c>
      <c r="D1631">
        <v>55</v>
      </c>
      <c r="E1631">
        <v>1265</v>
      </c>
      <c r="F1631">
        <f t="shared" si="25"/>
        <v>10</v>
      </c>
      <c r="G1631" t="str">
        <f>STANDINGS_SV[[#This Row],[League]]&amp;STANDINGS_SV[[#This Row],[Team]]</f>
        <v>$150 Draft Champions Feb 27 1:00 pm Lg.3781Team hickey</v>
      </c>
    </row>
    <row r="1632" spans="1:7" x14ac:dyDescent="0.25">
      <c r="A1632">
        <v>2014</v>
      </c>
      <c r="B1632" t="s">
        <v>1785</v>
      </c>
      <c r="C1632" t="s">
        <v>1781</v>
      </c>
      <c r="D1632">
        <v>44</v>
      </c>
      <c r="E1632">
        <v>879</v>
      </c>
      <c r="F1632">
        <f t="shared" si="25"/>
        <v>11</v>
      </c>
      <c r="G1632" t="str">
        <f>STANDINGS_SV[[#This Row],[League]]&amp;STANDINGS_SV[[#This Row],[Team]]</f>
        <v>$150 Draft Champions Feb 27 1:00 pm Lg.37817-10 Splits</v>
      </c>
    </row>
    <row r="1633" spans="1:7" x14ac:dyDescent="0.25">
      <c r="A1633">
        <v>2111</v>
      </c>
      <c r="B1633" t="s">
        <v>19</v>
      </c>
      <c r="C1633" t="s">
        <v>1781</v>
      </c>
      <c r="D1633">
        <v>42</v>
      </c>
      <c r="E1633">
        <v>801</v>
      </c>
      <c r="F1633">
        <f t="shared" si="25"/>
        <v>12</v>
      </c>
      <c r="G1633" t="str">
        <f>STANDINGS_SV[[#This Row],[League]]&amp;STANDINGS_SV[[#This Row],[Team]]</f>
        <v>$150 Draft Champions Feb 27 1:00 pm Lg.3781One Eyed Jack</v>
      </c>
    </row>
    <row r="1634" spans="1:7" x14ac:dyDescent="0.25">
      <c r="A1634">
        <v>2205</v>
      </c>
      <c r="B1634" t="s">
        <v>1783</v>
      </c>
      <c r="C1634" t="s">
        <v>1781</v>
      </c>
      <c r="D1634">
        <v>39</v>
      </c>
      <c r="E1634">
        <v>708</v>
      </c>
      <c r="F1634">
        <f t="shared" si="25"/>
        <v>13</v>
      </c>
      <c r="G1634" t="str">
        <f>STANDINGS_SV[[#This Row],[League]]&amp;STANDINGS_SV[[#This Row],[Team]]</f>
        <v>$150 Draft Champions Feb 27 1:00 pm Lg.3781Rabin Hood</v>
      </c>
    </row>
    <row r="1635" spans="1:7" x14ac:dyDescent="0.25">
      <c r="A1635">
        <v>2585</v>
      </c>
      <c r="B1635" t="s">
        <v>415</v>
      </c>
      <c r="C1635" t="s">
        <v>1781</v>
      </c>
      <c r="D1635">
        <v>25</v>
      </c>
      <c r="E1635">
        <v>334</v>
      </c>
      <c r="F1635">
        <f t="shared" si="25"/>
        <v>14</v>
      </c>
      <c r="G1635" t="str">
        <f>STANDINGS_SV[[#This Row],[League]]&amp;STANDINGS_SV[[#This Row],[Team]]</f>
        <v>$150 Draft Champions Feb 27 1:00 pm Lg.3781dagsss</v>
      </c>
    </row>
    <row r="1636" spans="1:7" x14ac:dyDescent="0.25">
      <c r="A1636">
        <v>2667</v>
      </c>
      <c r="B1636" t="s">
        <v>1780</v>
      </c>
      <c r="C1636" t="s">
        <v>1781</v>
      </c>
      <c r="D1636">
        <v>19</v>
      </c>
      <c r="E1636">
        <v>244.5</v>
      </c>
      <c r="F1636">
        <f t="shared" si="25"/>
        <v>15</v>
      </c>
      <c r="G1636" t="str">
        <f>STANDINGS_SV[[#This Row],[League]]&amp;STANDINGS_SV[[#This Row],[Team]]</f>
        <v>$150 Draft Champions Feb 27 1:00 pm Lg.3781King of kings 2016</v>
      </c>
    </row>
    <row r="1637" spans="1:7" x14ac:dyDescent="0.25">
      <c r="A1637">
        <v>153</v>
      </c>
      <c r="B1637" t="s">
        <v>309</v>
      </c>
      <c r="C1637" t="s">
        <v>1790</v>
      </c>
      <c r="D1637">
        <v>107</v>
      </c>
      <c r="E1637">
        <v>2761.5</v>
      </c>
      <c r="F1637">
        <f t="shared" si="25"/>
        <v>1</v>
      </c>
      <c r="G1637" t="str">
        <f>STANDINGS_SV[[#This Row],[League]]&amp;STANDINGS_SV[[#This Row],[Team]]</f>
        <v>$150 Draft Champions Feb 28 1:00 pm Lg.3786Team Nussbaum</v>
      </c>
    </row>
    <row r="1638" spans="1:7" x14ac:dyDescent="0.25">
      <c r="A1638">
        <v>330</v>
      </c>
      <c r="B1638" t="s">
        <v>1794</v>
      </c>
      <c r="C1638" t="s">
        <v>1790</v>
      </c>
      <c r="D1638">
        <v>96</v>
      </c>
      <c r="E1638">
        <v>2582</v>
      </c>
      <c r="F1638">
        <f t="shared" si="25"/>
        <v>2</v>
      </c>
      <c r="G1638" t="str">
        <f>STANDINGS_SV[[#This Row],[League]]&amp;STANDINGS_SV[[#This Row],[Team]]</f>
        <v>$150 Draft Champions Feb 28 1:00 pm Lg.3786Team Farrugia</v>
      </c>
    </row>
    <row r="1639" spans="1:7" x14ac:dyDescent="0.25">
      <c r="A1639">
        <v>522</v>
      </c>
      <c r="B1639" t="s">
        <v>1798</v>
      </c>
      <c r="C1639" t="s">
        <v>1790</v>
      </c>
      <c r="D1639">
        <v>88</v>
      </c>
      <c r="E1639">
        <v>2396</v>
      </c>
      <c r="F1639">
        <f t="shared" si="25"/>
        <v>3</v>
      </c>
      <c r="G1639" t="str">
        <f>STANDINGS_SV[[#This Row],[League]]&amp;STANDINGS_SV[[#This Row],[Team]]</f>
        <v>$150 Draft Champions Feb 28 1:00 pm Lg.3786Tiger Mommy Chicken Daddy</v>
      </c>
    </row>
    <row r="1640" spans="1:7" x14ac:dyDescent="0.25">
      <c r="A1640">
        <v>783</v>
      </c>
      <c r="B1640" t="s">
        <v>107</v>
      </c>
      <c r="C1640" t="s">
        <v>1790</v>
      </c>
      <c r="D1640">
        <v>80</v>
      </c>
      <c r="E1640">
        <v>2144</v>
      </c>
      <c r="F1640">
        <f t="shared" si="25"/>
        <v>4</v>
      </c>
      <c r="G1640" t="str">
        <f>STANDINGS_SV[[#This Row],[League]]&amp;STANDINGS_SV[[#This Row],[Team]]</f>
        <v>$150 Draft Champions Feb 28 1:00 pm Lg.3786Team Scott</v>
      </c>
    </row>
    <row r="1641" spans="1:7" x14ac:dyDescent="0.25">
      <c r="A1641">
        <v>839</v>
      </c>
      <c r="B1641" t="s">
        <v>1795</v>
      </c>
      <c r="C1641" t="s">
        <v>1790</v>
      </c>
      <c r="D1641">
        <v>78</v>
      </c>
      <c r="E1641">
        <v>2067.5</v>
      </c>
      <c r="F1641">
        <f t="shared" si="25"/>
        <v>5</v>
      </c>
      <c r="G1641" t="str">
        <f>STANDINGS_SV[[#This Row],[League]]&amp;STANDINGS_SV[[#This Row],[Team]]</f>
        <v>$150 Draft Champions Feb 28 1:00 pm Lg.3786Little Kitten Poop</v>
      </c>
    </row>
    <row r="1642" spans="1:7" x14ac:dyDescent="0.25">
      <c r="A1642">
        <v>879</v>
      </c>
      <c r="B1642" t="s">
        <v>1793</v>
      </c>
      <c r="C1642" t="s">
        <v>1790</v>
      </c>
      <c r="D1642">
        <v>77</v>
      </c>
      <c r="E1642">
        <v>2032.5</v>
      </c>
      <c r="F1642">
        <f t="shared" si="25"/>
        <v>6</v>
      </c>
      <c r="G1642" t="str">
        <f>STANDINGS_SV[[#This Row],[League]]&amp;STANDINGS_SV[[#This Row],[Team]]</f>
        <v>$150 Draft Champions Feb 28 1:00 pm Lg.3786Piscotty And Meatballs</v>
      </c>
    </row>
    <row r="1643" spans="1:7" x14ac:dyDescent="0.25">
      <c r="A1643">
        <v>938</v>
      </c>
      <c r="B1643" t="s">
        <v>1796</v>
      </c>
      <c r="C1643" t="s">
        <v>1790</v>
      </c>
      <c r="D1643">
        <v>75</v>
      </c>
      <c r="E1643">
        <v>1968</v>
      </c>
      <c r="F1643">
        <f t="shared" si="25"/>
        <v>7</v>
      </c>
      <c r="G1643" t="str">
        <f>STANDINGS_SV[[#This Row],[League]]&amp;STANDINGS_SV[[#This Row],[Team]]</f>
        <v>$150 Draft Champions Feb 28 1:00 pm Lg.3786Funnies 3</v>
      </c>
    </row>
    <row r="1644" spans="1:7" x14ac:dyDescent="0.25">
      <c r="A1644">
        <v>1595</v>
      </c>
      <c r="B1644" t="s">
        <v>205</v>
      </c>
      <c r="C1644" t="s">
        <v>1790</v>
      </c>
      <c r="D1644">
        <v>57</v>
      </c>
      <c r="E1644">
        <v>1329</v>
      </c>
      <c r="F1644">
        <f t="shared" si="25"/>
        <v>8</v>
      </c>
      <c r="G1644" t="str">
        <f>STANDINGS_SV[[#This Row],[League]]&amp;STANDINGS_SV[[#This Row],[Team]]</f>
        <v>$150 Draft Champions Feb 28 1:00 pm Lg.3786Team Sloan</v>
      </c>
    </row>
    <row r="1645" spans="1:7" x14ac:dyDescent="0.25">
      <c r="A1645">
        <v>1601</v>
      </c>
      <c r="B1645" t="s">
        <v>440</v>
      </c>
      <c r="C1645" t="s">
        <v>1790</v>
      </c>
      <c r="D1645">
        <v>57</v>
      </c>
      <c r="E1645">
        <v>1329</v>
      </c>
      <c r="F1645">
        <f t="shared" si="25"/>
        <v>9</v>
      </c>
      <c r="G1645" t="str">
        <f>STANDINGS_SV[[#This Row],[League]]&amp;STANDINGS_SV[[#This Row],[Team]]</f>
        <v>$150 Draft Champions Feb 28 1:00 pm Lg.3786zzzzzzzz</v>
      </c>
    </row>
    <row r="1646" spans="1:7" x14ac:dyDescent="0.25">
      <c r="A1646">
        <v>1925</v>
      </c>
      <c r="B1646" t="s">
        <v>101</v>
      </c>
      <c r="C1646" t="s">
        <v>1790</v>
      </c>
      <c r="D1646">
        <v>47</v>
      </c>
      <c r="E1646">
        <v>970.5</v>
      </c>
      <c r="F1646">
        <f t="shared" si="25"/>
        <v>10</v>
      </c>
      <c r="G1646" t="str">
        <f>STANDINGS_SV[[#This Row],[League]]&amp;STANDINGS_SV[[#This Row],[Team]]</f>
        <v>$150 Draft Champions Feb 28 1:00 pm Lg.3786Cardinal Crunch 3</v>
      </c>
    </row>
    <row r="1647" spans="1:7" x14ac:dyDescent="0.25">
      <c r="A1647">
        <v>1994</v>
      </c>
      <c r="B1647" t="s">
        <v>1792</v>
      </c>
      <c r="C1647" t="s">
        <v>1790</v>
      </c>
      <c r="D1647">
        <v>45</v>
      </c>
      <c r="E1647">
        <v>910.5</v>
      </c>
      <c r="F1647">
        <f t="shared" si="25"/>
        <v>11</v>
      </c>
      <c r="G1647" t="str">
        <f>STANDINGS_SV[[#This Row],[League]]&amp;STANDINGS_SV[[#This Row],[Team]]</f>
        <v>$150 Draft Champions Feb 28 1:00 pm Lg.3786Fightin Tordis</v>
      </c>
    </row>
    <row r="1648" spans="1:7" x14ac:dyDescent="0.25">
      <c r="A1648">
        <v>2435</v>
      </c>
      <c r="B1648" t="s">
        <v>1791</v>
      </c>
      <c r="C1648" t="s">
        <v>1790</v>
      </c>
      <c r="D1648">
        <v>31</v>
      </c>
      <c r="E1648">
        <v>474.5</v>
      </c>
      <c r="F1648">
        <f t="shared" si="25"/>
        <v>12</v>
      </c>
      <c r="G1648" t="str">
        <f>STANDINGS_SV[[#This Row],[League]]&amp;STANDINGS_SV[[#This Row],[Team]]</f>
        <v>$150 Draft Champions Feb 28 1:00 pm Lg.3786Jeni Says</v>
      </c>
    </row>
    <row r="1649" spans="1:7" x14ac:dyDescent="0.25">
      <c r="A1649">
        <v>2605</v>
      </c>
      <c r="B1649" t="s">
        <v>1799</v>
      </c>
      <c r="C1649" t="s">
        <v>1790</v>
      </c>
      <c r="D1649">
        <v>23</v>
      </c>
      <c r="E1649">
        <v>300.5</v>
      </c>
      <c r="F1649">
        <f t="shared" si="25"/>
        <v>13</v>
      </c>
      <c r="G1649" t="str">
        <f>STANDINGS_SV[[#This Row],[League]]&amp;STANDINGS_SV[[#This Row],[Team]]</f>
        <v>$150 Draft Champions Feb 28 1:00 pm Lg.3786Comfortably Dumb 1</v>
      </c>
    </row>
    <row r="1650" spans="1:7" x14ac:dyDescent="0.25">
      <c r="A1650">
        <v>2625</v>
      </c>
      <c r="B1650" t="s">
        <v>1800</v>
      </c>
      <c r="C1650" t="s">
        <v>1790</v>
      </c>
      <c r="D1650">
        <v>22</v>
      </c>
      <c r="E1650">
        <v>286</v>
      </c>
      <c r="F1650">
        <f t="shared" si="25"/>
        <v>14</v>
      </c>
      <c r="G1650" t="str">
        <f>STANDINGS_SV[[#This Row],[League]]&amp;STANDINGS_SV[[#This Row],[Team]]</f>
        <v>$150 Draft Champions Feb 28 1:00 pm Lg.3786High Voltage III</v>
      </c>
    </row>
    <row r="1651" spans="1:7" x14ac:dyDescent="0.25">
      <c r="A1651">
        <v>2841</v>
      </c>
      <c r="B1651" t="s">
        <v>1797</v>
      </c>
      <c r="C1651" t="s">
        <v>1790</v>
      </c>
      <c r="D1651">
        <v>4</v>
      </c>
      <c r="E1651">
        <v>68</v>
      </c>
      <c r="F1651">
        <f t="shared" si="25"/>
        <v>15</v>
      </c>
      <c r="G1651" t="str">
        <f>STANDINGS_SV[[#This Row],[League]]&amp;STANDINGS_SV[[#This Row],[Team]]</f>
        <v>$150 Draft Champions Feb 28 1:00 pm Lg.3786Lucy where Choo Goins?</v>
      </c>
    </row>
    <row r="1652" spans="1:7" x14ac:dyDescent="0.25">
      <c r="A1652">
        <v>179</v>
      </c>
      <c r="B1652" t="s">
        <v>206</v>
      </c>
      <c r="C1652" t="s">
        <v>1801</v>
      </c>
      <c r="D1652">
        <v>105</v>
      </c>
      <c r="E1652">
        <v>2733.5</v>
      </c>
      <c r="F1652">
        <f t="shared" si="25"/>
        <v>1</v>
      </c>
      <c r="G1652" t="str">
        <f>STANDINGS_SV[[#This Row],[League]]&amp;STANDINGS_SV[[#This Row],[Team]]</f>
        <v>$150 Draft Champions Feb 29 1:00 pm Lg.3793Team Eroh</v>
      </c>
    </row>
    <row r="1653" spans="1:7" x14ac:dyDescent="0.25">
      <c r="A1653">
        <v>188</v>
      </c>
      <c r="B1653" t="s">
        <v>1807</v>
      </c>
      <c r="C1653" t="s">
        <v>1801</v>
      </c>
      <c r="D1653">
        <v>104</v>
      </c>
      <c r="E1653">
        <v>2721</v>
      </c>
      <c r="F1653">
        <f t="shared" si="25"/>
        <v>2</v>
      </c>
      <c r="G1653" t="str">
        <f>STANDINGS_SV[[#This Row],[League]]&amp;STANDINGS_SV[[#This Row],[Team]]</f>
        <v>$150 Draft Champions Feb 29 1:00 pm Lg.3793Mr Mayhem</v>
      </c>
    </row>
    <row r="1654" spans="1:7" x14ac:dyDescent="0.25">
      <c r="A1654">
        <v>236</v>
      </c>
      <c r="B1654" t="s">
        <v>1803</v>
      </c>
      <c r="C1654" t="s">
        <v>1801</v>
      </c>
      <c r="D1654">
        <v>101</v>
      </c>
      <c r="E1654">
        <v>2674</v>
      </c>
      <c r="F1654">
        <f t="shared" si="25"/>
        <v>3</v>
      </c>
      <c r="G1654" t="str">
        <f>STANDINGS_SV[[#This Row],[League]]&amp;STANDINGS_SV[[#This Row],[Team]]</f>
        <v>$150 Draft Champions Feb 29 1:00 pm Lg.3793Nuisance1</v>
      </c>
    </row>
    <row r="1655" spans="1:7" x14ac:dyDescent="0.25">
      <c r="A1655">
        <v>401</v>
      </c>
      <c r="B1655" t="s">
        <v>1808</v>
      </c>
      <c r="C1655" t="s">
        <v>1801</v>
      </c>
      <c r="D1655">
        <v>93</v>
      </c>
      <c r="E1655">
        <v>2514.5</v>
      </c>
      <c r="F1655">
        <f t="shared" si="25"/>
        <v>4</v>
      </c>
      <c r="G1655" t="str">
        <f>STANDINGS_SV[[#This Row],[League]]&amp;STANDINGS_SV[[#This Row],[Team]]</f>
        <v>$150 Draft Champions Feb 29 1:00 pm Lg.3793Team Pruchnik</v>
      </c>
    </row>
    <row r="1656" spans="1:7" x14ac:dyDescent="0.25">
      <c r="A1656">
        <v>831</v>
      </c>
      <c r="B1656" t="s">
        <v>1813</v>
      </c>
      <c r="C1656" t="s">
        <v>1801</v>
      </c>
      <c r="D1656">
        <v>78</v>
      </c>
      <c r="E1656">
        <v>2067.5</v>
      </c>
      <c r="F1656">
        <f t="shared" si="25"/>
        <v>5</v>
      </c>
      <c r="G1656" t="str">
        <f>STANDINGS_SV[[#This Row],[League]]&amp;STANDINGS_SV[[#This Row],[Team]]</f>
        <v>$150 Draft Champions Feb 29 1:00 pm Lg.3793Emperors</v>
      </c>
    </row>
    <row r="1657" spans="1:7" x14ac:dyDescent="0.25">
      <c r="A1657">
        <v>966</v>
      </c>
      <c r="B1657" t="s">
        <v>1802</v>
      </c>
      <c r="C1657" t="s">
        <v>1801</v>
      </c>
      <c r="D1657">
        <v>74</v>
      </c>
      <c r="E1657">
        <v>1940</v>
      </c>
      <c r="F1657">
        <f t="shared" si="25"/>
        <v>6</v>
      </c>
      <c r="G1657" t="str">
        <f>STANDINGS_SV[[#This Row],[League]]&amp;STANDINGS_SV[[#This Row],[Team]]</f>
        <v>$150 Draft Champions Feb 29 1:00 pm Lg.3793Lichtgeschwindigkeit!</v>
      </c>
    </row>
    <row r="1658" spans="1:7" x14ac:dyDescent="0.25">
      <c r="A1658">
        <v>1178</v>
      </c>
      <c r="B1658" t="s">
        <v>1812</v>
      </c>
      <c r="C1658" t="s">
        <v>1801</v>
      </c>
      <c r="D1658">
        <v>68</v>
      </c>
      <c r="E1658">
        <v>1746.5</v>
      </c>
      <c r="F1658">
        <f t="shared" si="25"/>
        <v>7</v>
      </c>
      <c r="G1658" t="str">
        <f>STANDINGS_SV[[#This Row],[League]]&amp;STANDINGS_SV[[#This Row],[Team]]</f>
        <v>$150 Draft Champions Feb 29 1:00 pm Lg.3793Tobacco Road</v>
      </c>
    </row>
    <row r="1659" spans="1:7" x14ac:dyDescent="0.25">
      <c r="A1659">
        <v>1277</v>
      </c>
      <c r="B1659" t="s">
        <v>1809</v>
      </c>
      <c r="C1659" t="s">
        <v>1801</v>
      </c>
      <c r="D1659">
        <v>65</v>
      </c>
      <c r="E1659">
        <v>1643</v>
      </c>
      <c r="F1659">
        <f t="shared" si="25"/>
        <v>8</v>
      </c>
      <c r="G1659" t="str">
        <f>STANDINGS_SV[[#This Row],[League]]&amp;STANDINGS_SV[[#This Row],[Team]]</f>
        <v>$150 Draft Champions Feb 29 1:00 pm Lg.3793Team Lentz</v>
      </c>
    </row>
    <row r="1660" spans="1:7" x14ac:dyDescent="0.25">
      <c r="A1660">
        <v>1861</v>
      </c>
      <c r="B1660" t="s">
        <v>1804</v>
      </c>
      <c r="C1660" t="s">
        <v>1801</v>
      </c>
      <c r="D1660">
        <v>49</v>
      </c>
      <c r="E1660">
        <v>1047</v>
      </c>
      <c r="F1660">
        <f t="shared" si="25"/>
        <v>9</v>
      </c>
      <c r="G1660" t="str">
        <f>STANDINGS_SV[[#This Row],[League]]&amp;STANDINGS_SV[[#This Row],[Team]]</f>
        <v>$150 Draft Champions Feb 29 1:00 pm Lg.3793Remember the Tytans</v>
      </c>
    </row>
    <row r="1661" spans="1:7" x14ac:dyDescent="0.25">
      <c r="A1661">
        <v>2134</v>
      </c>
      <c r="B1661" t="s">
        <v>105</v>
      </c>
      <c r="C1661" t="s">
        <v>1801</v>
      </c>
      <c r="D1661">
        <v>41</v>
      </c>
      <c r="E1661">
        <v>772.5</v>
      </c>
      <c r="F1661">
        <f t="shared" si="25"/>
        <v>10</v>
      </c>
      <c r="G1661" t="str">
        <f>STANDINGS_SV[[#This Row],[League]]&amp;STANDINGS_SV[[#This Row],[Team]]</f>
        <v>$150 Draft Champions Feb 29 1:00 pm Lg.3793Inglorious Batsters</v>
      </c>
    </row>
    <row r="1662" spans="1:7" x14ac:dyDescent="0.25">
      <c r="A1662">
        <v>2203</v>
      </c>
      <c r="B1662" t="s">
        <v>1805</v>
      </c>
      <c r="C1662" t="s">
        <v>1801</v>
      </c>
      <c r="D1662">
        <v>39</v>
      </c>
      <c r="E1662">
        <v>708</v>
      </c>
      <c r="F1662">
        <f t="shared" si="25"/>
        <v>11</v>
      </c>
      <c r="G1662" t="str">
        <f>STANDINGS_SV[[#This Row],[League]]&amp;STANDINGS_SV[[#This Row],[Team]]</f>
        <v>$150 Draft Champions Feb 29 1:00 pm Lg.3793Orange and blue</v>
      </c>
    </row>
    <row r="1663" spans="1:7" x14ac:dyDescent="0.25">
      <c r="A1663">
        <v>2489</v>
      </c>
      <c r="B1663" t="s">
        <v>5</v>
      </c>
      <c r="C1663" t="s">
        <v>1801</v>
      </c>
      <c r="D1663">
        <v>29</v>
      </c>
      <c r="E1663">
        <v>414.5</v>
      </c>
      <c r="F1663">
        <f t="shared" si="25"/>
        <v>12</v>
      </c>
      <c r="G1663" t="str">
        <f>STANDINGS_SV[[#This Row],[League]]&amp;STANDINGS_SV[[#This Row],[Team]]</f>
        <v>$150 Draft Champions Feb 29 1:00 pm Lg.3793CORINTHIAN</v>
      </c>
    </row>
    <row r="1664" spans="1:7" x14ac:dyDescent="0.25">
      <c r="A1664">
        <v>2617</v>
      </c>
      <c r="B1664" t="s">
        <v>1810</v>
      </c>
      <c r="C1664" t="s">
        <v>1801</v>
      </c>
      <c r="D1664">
        <v>23</v>
      </c>
      <c r="E1664">
        <v>300.5</v>
      </c>
      <c r="F1664">
        <f t="shared" si="25"/>
        <v>13</v>
      </c>
      <c r="G1664" t="str">
        <f>STANDINGS_SV[[#This Row],[League]]&amp;STANDINGS_SV[[#This Row],[Team]]</f>
        <v>$150 Draft Champions Feb 29 1:00 pm Lg.3793Team Shan</v>
      </c>
    </row>
    <row r="1665" spans="1:7" x14ac:dyDescent="0.25">
      <c r="A1665">
        <v>2748</v>
      </c>
      <c r="B1665" t="s">
        <v>1811</v>
      </c>
      <c r="C1665" t="s">
        <v>1801</v>
      </c>
      <c r="D1665">
        <v>14</v>
      </c>
      <c r="E1665">
        <v>161.5</v>
      </c>
      <c r="F1665">
        <f t="shared" si="25"/>
        <v>14</v>
      </c>
      <c r="G1665" t="str">
        <f>STANDINGS_SV[[#This Row],[League]]&amp;STANDINGS_SV[[#This Row],[Team]]</f>
        <v>$150 Draft Champions Feb 29 1:00 pm Lg.3793MBC Champs</v>
      </c>
    </row>
    <row r="1666" spans="1:7" x14ac:dyDescent="0.25">
      <c r="A1666">
        <v>2760</v>
      </c>
      <c r="B1666" t="s">
        <v>1806</v>
      </c>
      <c r="C1666" t="s">
        <v>1801</v>
      </c>
      <c r="D1666">
        <v>13</v>
      </c>
      <c r="E1666">
        <v>150</v>
      </c>
      <c r="F1666">
        <f t="shared" si="25"/>
        <v>15</v>
      </c>
      <c r="G1666" t="str">
        <f>STANDINGS_SV[[#This Row],[League]]&amp;STANDINGS_SV[[#This Row],[Team]]</f>
        <v>$150 Draft Champions Feb 29 1:00 pm Lg.3793Road Warrior NFBC</v>
      </c>
    </row>
    <row r="1667" spans="1:7" x14ac:dyDescent="0.25">
      <c r="A1667">
        <v>123</v>
      </c>
      <c r="B1667" t="s">
        <v>128</v>
      </c>
      <c r="C1667" t="s">
        <v>1814</v>
      </c>
      <c r="D1667">
        <v>110</v>
      </c>
      <c r="E1667">
        <v>2789.5</v>
      </c>
      <c r="F1667">
        <f t="shared" ref="F1667:F1730" si="26">IF(C1667=C1666,F1666+1,1)</f>
        <v>1</v>
      </c>
      <c r="G1667" t="str">
        <f>STANDINGS_SV[[#This Row],[League]]&amp;STANDINGS_SV[[#This Row],[Team]]</f>
        <v>$150 Draft Champions Feb 29 1:00 pm Lg.3794Team Boelkens</v>
      </c>
    </row>
    <row r="1668" spans="1:7" x14ac:dyDescent="0.25">
      <c r="A1668">
        <v>152</v>
      </c>
      <c r="B1668" t="s">
        <v>1318</v>
      </c>
      <c r="C1668" t="s">
        <v>1814</v>
      </c>
      <c r="D1668">
        <v>107</v>
      </c>
      <c r="E1668">
        <v>2761.5</v>
      </c>
      <c r="F1668">
        <f t="shared" si="26"/>
        <v>2</v>
      </c>
      <c r="G1668" t="str">
        <f>STANDINGS_SV[[#This Row],[League]]&amp;STANDINGS_SV[[#This Row],[Team]]</f>
        <v>$150 Draft Champions Feb 29 1:00 pm Lg.3794Team MCHUGH</v>
      </c>
    </row>
    <row r="1669" spans="1:7" x14ac:dyDescent="0.25">
      <c r="A1669">
        <v>477</v>
      </c>
      <c r="B1669" t="s">
        <v>1819</v>
      </c>
      <c r="C1669" t="s">
        <v>1814</v>
      </c>
      <c r="D1669">
        <v>89</v>
      </c>
      <c r="E1669">
        <v>2423.5</v>
      </c>
      <c r="F1669">
        <f t="shared" si="26"/>
        <v>3</v>
      </c>
      <c r="G1669" t="str">
        <f>STANDINGS_SV[[#This Row],[League]]&amp;STANDINGS_SV[[#This Row],[Team]]</f>
        <v>$150 Draft Champions Feb 29 1:00 pm Lg.3794Hakuna Machado</v>
      </c>
    </row>
    <row r="1670" spans="1:7" x14ac:dyDescent="0.25">
      <c r="A1670">
        <v>1062</v>
      </c>
      <c r="B1670" t="s">
        <v>1815</v>
      </c>
      <c r="C1670" t="s">
        <v>1814</v>
      </c>
      <c r="D1670">
        <v>71</v>
      </c>
      <c r="E1670">
        <v>1846.5</v>
      </c>
      <c r="F1670">
        <f t="shared" si="26"/>
        <v>4</v>
      </c>
      <c r="G1670" t="str">
        <f>STANDINGS_SV[[#This Row],[League]]&amp;STANDINGS_SV[[#This Row],[Team]]</f>
        <v>$150 Draft Champions Feb 29 1:00 pm Lg.3794One in a Million</v>
      </c>
    </row>
    <row r="1671" spans="1:7" x14ac:dyDescent="0.25">
      <c r="A1671">
        <v>1143</v>
      </c>
      <c r="B1671" t="s">
        <v>1820</v>
      </c>
      <c r="C1671" t="s">
        <v>1814</v>
      </c>
      <c r="D1671">
        <v>69</v>
      </c>
      <c r="E1671">
        <v>1782</v>
      </c>
      <c r="F1671">
        <f t="shared" si="26"/>
        <v>5</v>
      </c>
      <c r="G1671" t="str">
        <f>STANDINGS_SV[[#This Row],[League]]&amp;STANDINGS_SV[[#This Row],[Team]]</f>
        <v>$150 Draft Champions Feb 29 1:00 pm Lg.3794The Elephant Man</v>
      </c>
    </row>
    <row r="1672" spans="1:7" x14ac:dyDescent="0.25">
      <c r="A1672">
        <v>1190</v>
      </c>
      <c r="B1672" t="s">
        <v>1825</v>
      </c>
      <c r="C1672" t="s">
        <v>1814</v>
      </c>
      <c r="D1672">
        <v>67</v>
      </c>
      <c r="E1672">
        <v>1716.5</v>
      </c>
      <c r="F1672">
        <f t="shared" si="26"/>
        <v>6</v>
      </c>
      <c r="G1672" t="str">
        <f>STANDINGS_SV[[#This Row],[League]]&amp;STANDINGS_SV[[#This Row],[Team]]</f>
        <v>$150 Draft Champions Feb 29 1:00 pm Lg.3794Neptune</v>
      </c>
    </row>
    <row r="1673" spans="1:7" x14ac:dyDescent="0.25">
      <c r="A1673">
        <v>1266</v>
      </c>
      <c r="B1673" t="s">
        <v>1821</v>
      </c>
      <c r="C1673" t="s">
        <v>1814</v>
      </c>
      <c r="D1673">
        <v>65</v>
      </c>
      <c r="E1673">
        <v>1643</v>
      </c>
      <c r="F1673">
        <f t="shared" si="26"/>
        <v>7</v>
      </c>
      <c r="G1673" t="str">
        <f>STANDINGS_SV[[#This Row],[League]]&amp;STANDINGS_SV[[#This Row],[Team]]</f>
        <v>$150 Draft Champions Feb 29 1:00 pm Lg.3794MILWAUKEE DC3</v>
      </c>
    </row>
    <row r="1674" spans="1:7" x14ac:dyDescent="0.25">
      <c r="A1674">
        <v>1329</v>
      </c>
      <c r="B1674" t="s">
        <v>1816</v>
      </c>
      <c r="C1674" t="s">
        <v>1814</v>
      </c>
      <c r="D1674">
        <v>64</v>
      </c>
      <c r="E1674">
        <v>1602</v>
      </c>
      <c r="F1674">
        <f t="shared" si="26"/>
        <v>8</v>
      </c>
      <c r="G1674" t="str">
        <f>STANDINGS_SV[[#This Row],[League]]&amp;STANDINGS_SV[[#This Row],[Team]]</f>
        <v>$150 Draft Champions Feb 29 1:00 pm Lg.3794extra one</v>
      </c>
    </row>
    <row r="1675" spans="1:7" x14ac:dyDescent="0.25">
      <c r="A1675">
        <v>1386</v>
      </c>
      <c r="B1675" t="s">
        <v>287</v>
      </c>
      <c r="C1675" t="s">
        <v>1814</v>
      </c>
      <c r="D1675">
        <v>62</v>
      </c>
      <c r="E1675">
        <v>1513.5</v>
      </c>
      <c r="F1675">
        <f t="shared" si="26"/>
        <v>9</v>
      </c>
      <c r="G1675" t="str">
        <f>STANDINGS_SV[[#This Row],[League]]&amp;STANDINGS_SV[[#This Row],[Team]]</f>
        <v>$150 Draft Champions Feb 29 1:00 pm Lg.3794ICE BOX</v>
      </c>
    </row>
    <row r="1676" spans="1:7" x14ac:dyDescent="0.25">
      <c r="A1676">
        <v>1515</v>
      </c>
      <c r="B1676" t="s">
        <v>1823</v>
      </c>
      <c r="C1676" t="s">
        <v>1814</v>
      </c>
      <c r="D1676">
        <v>59</v>
      </c>
      <c r="E1676">
        <v>1398</v>
      </c>
      <c r="F1676">
        <f t="shared" si="26"/>
        <v>10</v>
      </c>
      <c r="G1676" t="str">
        <f>STANDINGS_SV[[#This Row],[League]]&amp;STANDINGS_SV[[#This Row],[Team]]</f>
        <v>$150 Draft Champions Feb 29 1:00 pm Lg.3794Sam's Club 3</v>
      </c>
    </row>
    <row r="1677" spans="1:7" x14ac:dyDescent="0.25">
      <c r="A1677">
        <v>1682</v>
      </c>
      <c r="B1677" t="s">
        <v>1817</v>
      </c>
      <c r="C1677" t="s">
        <v>1814</v>
      </c>
      <c r="D1677">
        <v>54</v>
      </c>
      <c r="E1677">
        <v>1226.5</v>
      </c>
      <c r="F1677">
        <f t="shared" si="26"/>
        <v>11</v>
      </c>
      <c r="G1677" t="str">
        <f>STANDINGS_SV[[#This Row],[League]]&amp;STANDINGS_SV[[#This Row],[Team]]</f>
        <v>$150 Draft Champions Feb 29 1:00 pm Lg.3794Kulaski's Avengers</v>
      </c>
    </row>
    <row r="1678" spans="1:7" x14ac:dyDescent="0.25">
      <c r="A1678">
        <v>1813</v>
      </c>
      <c r="B1678" t="s">
        <v>342</v>
      </c>
      <c r="C1678" t="s">
        <v>1814</v>
      </c>
      <c r="D1678">
        <v>50</v>
      </c>
      <c r="E1678">
        <v>1083</v>
      </c>
      <c r="F1678">
        <f t="shared" si="26"/>
        <v>12</v>
      </c>
      <c r="G1678" t="str">
        <f>STANDINGS_SV[[#This Row],[League]]&amp;STANDINGS_SV[[#This Row],[Team]]</f>
        <v>$150 Draft Champions Feb 29 1:00 pm Lg.3794Big League Choo</v>
      </c>
    </row>
    <row r="1679" spans="1:7" x14ac:dyDescent="0.25">
      <c r="A1679">
        <v>2116</v>
      </c>
      <c r="B1679" t="s">
        <v>1822</v>
      </c>
      <c r="C1679" t="s">
        <v>1814</v>
      </c>
      <c r="D1679">
        <v>42</v>
      </c>
      <c r="E1679">
        <v>801</v>
      </c>
      <c r="F1679">
        <f t="shared" si="26"/>
        <v>13</v>
      </c>
      <c r="G1679" t="str">
        <f>STANDINGS_SV[[#This Row],[League]]&amp;STANDINGS_SV[[#This Row],[Team]]</f>
        <v>$150 Draft Champions Feb 29 1:00 pm Lg.3794Team Bell</v>
      </c>
    </row>
    <row r="1680" spans="1:7" x14ac:dyDescent="0.25">
      <c r="A1680">
        <v>2477</v>
      </c>
      <c r="B1680" t="s">
        <v>1818</v>
      </c>
      <c r="C1680" t="s">
        <v>1814</v>
      </c>
      <c r="D1680">
        <v>30</v>
      </c>
      <c r="E1680">
        <v>438</v>
      </c>
      <c r="F1680">
        <f t="shared" si="26"/>
        <v>14</v>
      </c>
      <c r="G1680" t="str">
        <f>STANDINGS_SV[[#This Row],[League]]&amp;STANDINGS_SV[[#This Row],[Team]]</f>
        <v>$150 Draft Champions Feb 29 1:00 pm Lg.3794Strikeouts 2</v>
      </c>
    </row>
    <row r="1681" spans="1:7" x14ac:dyDescent="0.25">
      <c r="A1681">
        <v>2840</v>
      </c>
      <c r="B1681" t="s">
        <v>1824</v>
      </c>
      <c r="C1681" t="s">
        <v>1814</v>
      </c>
      <c r="D1681">
        <v>4</v>
      </c>
      <c r="E1681">
        <v>68</v>
      </c>
      <c r="F1681">
        <f t="shared" si="26"/>
        <v>15</v>
      </c>
      <c r="G1681" t="str">
        <f>STANDINGS_SV[[#This Row],[League]]&amp;STANDINGS_SV[[#This Row],[Team]]</f>
        <v>$150 Draft Champions Feb 29 1:00 pm Lg.3794Kings of Swing</v>
      </c>
    </row>
    <row r="1682" spans="1:7" x14ac:dyDescent="0.25">
      <c r="A1682">
        <v>143</v>
      </c>
      <c r="B1682" t="s">
        <v>156</v>
      </c>
      <c r="C1682" t="s">
        <v>1827</v>
      </c>
      <c r="D1682">
        <v>107</v>
      </c>
      <c r="E1682">
        <v>2761.5</v>
      </c>
      <c r="F1682">
        <f t="shared" si="26"/>
        <v>1</v>
      </c>
      <c r="G1682" t="str">
        <f>STANDINGS_SV[[#This Row],[League]]&amp;STANDINGS_SV[[#This Row],[Team]]</f>
        <v>$150 Draft Champions Feb 29 1:00 pm Lg.3800Cubs Win</v>
      </c>
    </row>
    <row r="1683" spans="1:7" x14ac:dyDescent="0.25">
      <c r="A1683">
        <v>165</v>
      </c>
      <c r="B1683" t="s">
        <v>1834</v>
      </c>
      <c r="C1683" t="s">
        <v>1827</v>
      </c>
      <c r="D1683">
        <v>106</v>
      </c>
      <c r="E1683">
        <v>2746</v>
      </c>
      <c r="F1683">
        <f t="shared" si="26"/>
        <v>2</v>
      </c>
      <c r="G1683" t="str">
        <f>STANDINGS_SV[[#This Row],[League]]&amp;STANDINGS_SV[[#This Row],[Team]]</f>
        <v>$150 Draft Champions Feb 29 1:00 pm Lg.3800NDfan2</v>
      </c>
    </row>
    <row r="1684" spans="1:7" x14ac:dyDescent="0.25">
      <c r="A1684">
        <v>319</v>
      </c>
      <c r="B1684" t="s">
        <v>1831</v>
      </c>
      <c r="C1684" t="s">
        <v>1827</v>
      </c>
      <c r="D1684">
        <v>97</v>
      </c>
      <c r="E1684">
        <v>2600.5</v>
      </c>
      <c r="F1684">
        <f t="shared" si="26"/>
        <v>3</v>
      </c>
      <c r="G1684" t="str">
        <f>STANDINGS_SV[[#This Row],[League]]&amp;STANDINGS_SV[[#This Row],[Team]]</f>
        <v>$150 Draft Champions Feb 29 1:00 pm Lg.3800West Side Child</v>
      </c>
    </row>
    <row r="1685" spans="1:7" x14ac:dyDescent="0.25">
      <c r="A1685">
        <v>414</v>
      </c>
      <c r="B1685" t="s">
        <v>1835</v>
      </c>
      <c r="C1685" t="s">
        <v>1827</v>
      </c>
      <c r="D1685">
        <v>92</v>
      </c>
      <c r="E1685">
        <v>2494.5</v>
      </c>
      <c r="F1685">
        <f t="shared" si="26"/>
        <v>4</v>
      </c>
      <c r="G1685" t="str">
        <f>STANDINGS_SV[[#This Row],[League]]&amp;STANDINGS_SV[[#This Row],[Team]]</f>
        <v>$150 Draft Champions Feb 29 1:00 pm Lg.3800Las Vegas Ratpack 4</v>
      </c>
    </row>
    <row r="1686" spans="1:7" x14ac:dyDescent="0.25">
      <c r="A1686">
        <v>618</v>
      </c>
      <c r="B1686" t="s">
        <v>1829</v>
      </c>
      <c r="C1686" t="s">
        <v>1827</v>
      </c>
      <c r="D1686">
        <v>84</v>
      </c>
      <c r="E1686">
        <v>2284</v>
      </c>
      <c r="F1686">
        <f t="shared" si="26"/>
        <v>5</v>
      </c>
      <c r="G1686" t="str">
        <f>STANDINGS_SV[[#This Row],[League]]&amp;STANDINGS_SV[[#This Row],[Team]]</f>
        <v>$150 Draft Champions Feb 29 1:00 pm Lg.3800JoDy CoNcREteR</v>
      </c>
    </row>
    <row r="1687" spans="1:7" x14ac:dyDescent="0.25">
      <c r="A1687">
        <v>845</v>
      </c>
      <c r="B1687" t="s">
        <v>1833</v>
      </c>
      <c r="C1687" t="s">
        <v>1827</v>
      </c>
      <c r="D1687">
        <v>78</v>
      </c>
      <c r="E1687">
        <v>2067.5</v>
      </c>
      <c r="F1687">
        <f t="shared" si="26"/>
        <v>6</v>
      </c>
      <c r="G1687" t="str">
        <f>STANDINGS_SV[[#This Row],[League]]&amp;STANDINGS_SV[[#This Row],[Team]]</f>
        <v>$150 Draft Champions Feb 29 1:00 pm Lg.3800Piss and Vinegar</v>
      </c>
    </row>
    <row r="1688" spans="1:7" x14ac:dyDescent="0.25">
      <c r="A1688">
        <v>862</v>
      </c>
      <c r="B1688" t="s">
        <v>1828</v>
      </c>
      <c r="C1688" t="s">
        <v>1827</v>
      </c>
      <c r="D1688">
        <v>78</v>
      </c>
      <c r="E1688">
        <v>2067.5</v>
      </c>
      <c r="F1688">
        <f t="shared" si="26"/>
        <v>7</v>
      </c>
      <c r="G1688" t="str">
        <f>STANDINGS_SV[[#This Row],[League]]&amp;STANDINGS_SV[[#This Row],[Team]]</f>
        <v>$150 Draft Champions Feb 29 1:00 pm Lg.3800kirksmax</v>
      </c>
    </row>
    <row r="1689" spans="1:7" x14ac:dyDescent="0.25">
      <c r="A1689">
        <v>947</v>
      </c>
      <c r="B1689" t="s">
        <v>1826</v>
      </c>
      <c r="C1689" t="s">
        <v>1827</v>
      </c>
      <c r="D1689">
        <v>75</v>
      </c>
      <c r="E1689">
        <v>1968</v>
      </c>
      <c r="F1689">
        <f t="shared" si="26"/>
        <v>8</v>
      </c>
      <c r="G1689" t="str">
        <f>STANDINGS_SV[[#This Row],[League]]&amp;STANDINGS_SV[[#This Row],[Team]]</f>
        <v>$150 Draft Champions Feb 29 1:00 pm Lg.3800Team Hodges</v>
      </c>
    </row>
    <row r="1690" spans="1:7" x14ac:dyDescent="0.25">
      <c r="A1690">
        <v>1557</v>
      </c>
      <c r="B1690" t="s">
        <v>1830</v>
      </c>
      <c r="C1690" t="s">
        <v>1827</v>
      </c>
      <c r="D1690">
        <v>58</v>
      </c>
      <c r="E1690">
        <v>1365</v>
      </c>
      <c r="F1690">
        <f t="shared" si="26"/>
        <v>9</v>
      </c>
      <c r="G1690" t="str">
        <f>STANDINGS_SV[[#This Row],[League]]&amp;STANDINGS_SV[[#This Row],[Team]]</f>
        <v>$150 Draft Champions Feb 29 1:00 pm Lg.3800Team Floyd II</v>
      </c>
    </row>
    <row r="1691" spans="1:7" x14ac:dyDescent="0.25">
      <c r="A1691">
        <v>1639</v>
      </c>
      <c r="B1691" t="s">
        <v>1832</v>
      </c>
      <c r="C1691" t="s">
        <v>1827</v>
      </c>
      <c r="D1691">
        <v>55</v>
      </c>
      <c r="E1691">
        <v>1265</v>
      </c>
      <c r="F1691">
        <f t="shared" si="26"/>
        <v>10</v>
      </c>
      <c r="G1691" t="str">
        <f>STANDINGS_SV[[#This Row],[League]]&amp;STANDINGS_SV[[#This Row],[Team]]</f>
        <v>$150 Draft Champions Feb 29 1:00 pm Lg.3800Magic Carpets</v>
      </c>
    </row>
    <row r="1692" spans="1:7" x14ac:dyDescent="0.25">
      <c r="A1692">
        <v>1698</v>
      </c>
      <c r="B1692" t="s">
        <v>87</v>
      </c>
      <c r="C1692" t="s">
        <v>1827</v>
      </c>
      <c r="D1692">
        <v>54</v>
      </c>
      <c r="E1692">
        <v>1226.5</v>
      </c>
      <c r="F1692">
        <f t="shared" si="26"/>
        <v>11</v>
      </c>
      <c r="G1692" t="str">
        <f>STANDINGS_SV[[#This Row],[League]]&amp;STANDINGS_SV[[#This Row],[Team]]</f>
        <v>$150 Draft Champions Feb 29 1:00 pm Lg.3800The Northsiders</v>
      </c>
    </row>
    <row r="1693" spans="1:7" x14ac:dyDescent="0.25">
      <c r="A1693">
        <v>1786</v>
      </c>
      <c r="B1693" t="s">
        <v>18</v>
      </c>
      <c r="C1693" t="s">
        <v>1827</v>
      </c>
      <c r="D1693">
        <v>51</v>
      </c>
      <c r="E1693">
        <v>1117</v>
      </c>
      <c r="F1693">
        <f t="shared" si="26"/>
        <v>12</v>
      </c>
      <c r="G1693" t="str">
        <f>STANDINGS_SV[[#This Row],[League]]&amp;STANDINGS_SV[[#This Row],[Team]]</f>
        <v>$150 Draft Champions Feb 29 1:00 pm Lg.3800Home Run Derbies</v>
      </c>
    </row>
    <row r="1694" spans="1:7" x14ac:dyDescent="0.25">
      <c r="A1694">
        <v>2637</v>
      </c>
      <c r="B1694" t="s">
        <v>1837</v>
      </c>
      <c r="C1694" t="s">
        <v>1827</v>
      </c>
      <c r="D1694">
        <v>21</v>
      </c>
      <c r="E1694">
        <v>275.5</v>
      </c>
      <c r="F1694">
        <f t="shared" si="26"/>
        <v>13</v>
      </c>
      <c r="G1694" t="str">
        <f>STANDINGS_SV[[#This Row],[League]]&amp;STANDINGS_SV[[#This Row],[Team]]</f>
        <v>$150 Draft Champions Feb 29 1:00 pm Lg.3800Revenge of Wally Backman</v>
      </c>
    </row>
    <row r="1695" spans="1:7" x14ac:dyDescent="0.25">
      <c r="A1695">
        <v>2660</v>
      </c>
      <c r="B1695" t="s">
        <v>390</v>
      </c>
      <c r="C1695" t="s">
        <v>1827</v>
      </c>
      <c r="D1695">
        <v>19</v>
      </c>
      <c r="E1695">
        <v>244.5</v>
      </c>
      <c r="F1695">
        <f t="shared" si="26"/>
        <v>14</v>
      </c>
      <c r="G1695" t="str">
        <f>STANDINGS_SV[[#This Row],[League]]&amp;STANDINGS_SV[[#This Row],[Team]]</f>
        <v>$150 Draft Champions Feb 29 1:00 pm Lg.3800Big Air</v>
      </c>
    </row>
    <row r="1696" spans="1:7" x14ac:dyDescent="0.25">
      <c r="A1696">
        <v>2828</v>
      </c>
      <c r="B1696" t="s">
        <v>1836</v>
      </c>
      <c r="C1696" t="s">
        <v>1827</v>
      </c>
      <c r="D1696">
        <v>6</v>
      </c>
      <c r="E1696">
        <v>83</v>
      </c>
      <c r="F1696">
        <f t="shared" si="26"/>
        <v>15</v>
      </c>
      <c r="G1696" t="str">
        <f>STANDINGS_SV[[#This Row],[League]]&amp;STANDINGS_SV[[#This Row],[Team]]</f>
        <v>$150 Draft Champions Feb 29 1:00 pm Lg.3800Fishsqueezer</v>
      </c>
    </row>
    <row r="1697" spans="1:7" x14ac:dyDescent="0.25">
      <c r="A1697">
        <v>239</v>
      </c>
      <c r="B1697" t="s">
        <v>1843</v>
      </c>
      <c r="C1697" t="s">
        <v>1839</v>
      </c>
      <c r="D1697">
        <v>101</v>
      </c>
      <c r="E1697">
        <v>2674</v>
      </c>
      <c r="F1697">
        <f t="shared" si="26"/>
        <v>1</v>
      </c>
      <c r="G1697" t="str">
        <f>STANDINGS_SV[[#This Row],[League]]&amp;STANDINGS_SV[[#This Row],[Team]]</f>
        <v>$150 Draft Champions Feb 29 1:00 pm Lg.3802Rake City</v>
      </c>
    </row>
    <row r="1698" spans="1:7" x14ac:dyDescent="0.25">
      <c r="A1698">
        <v>262</v>
      </c>
      <c r="B1698" t="s">
        <v>41</v>
      </c>
      <c r="C1698" t="s">
        <v>1839</v>
      </c>
      <c r="D1698">
        <v>100</v>
      </c>
      <c r="E1698">
        <v>2655.5</v>
      </c>
      <c r="F1698">
        <f t="shared" si="26"/>
        <v>2</v>
      </c>
      <c r="G1698" t="str">
        <f>STANDINGS_SV[[#This Row],[League]]&amp;STANDINGS_SV[[#This Row],[Team]]</f>
        <v>$150 Draft Champions Feb 29 1:00 pm Lg.3802Team Walker</v>
      </c>
    </row>
    <row r="1699" spans="1:7" x14ac:dyDescent="0.25">
      <c r="A1699">
        <v>343</v>
      </c>
      <c r="B1699" t="s">
        <v>1847</v>
      </c>
      <c r="C1699" t="s">
        <v>1839</v>
      </c>
      <c r="D1699">
        <v>95</v>
      </c>
      <c r="E1699">
        <v>2561</v>
      </c>
      <c r="F1699">
        <f t="shared" si="26"/>
        <v>3</v>
      </c>
      <c r="G1699" t="str">
        <f>STANDINGS_SV[[#This Row],[League]]&amp;STANDINGS_SV[[#This Row],[Team]]</f>
        <v>$150 Draft Champions Feb 29 1:00 pm Lg.3802Dominance &amp; Submission IV</v>
      </c>
    </row>
    <row r="1700" spans="1:7" x14ac:dyDescent="0.25">
      <c r="A1700">
        <v>441</v>
      </c>
      <c r="B1700" t="s">
        <v>236</v>
      </c>
      <c r="C1700" t="s">
        <v>1839</v>
      </c>
      <c r="D1700">
        <v>91</v>
      </c>
      <c r="E1700">
        <v>2474</v>
      </c>
      <c r="F1700">
        <f t="shared" si="26"/>
        <v>4</v>
      </c>
      <c r="G1700" t="str">
        <f>STANDINGS_SV[[#This Row],[League]]&amp;STANDINGS_SV[[#This Row],[Team]]</f>
        <v>$150 Draft Champions Feb 29 1:00 pm Lg.3802Timko Toe Jammers</v>
      </c>
    </row>
    <row r="1701" spans="1:7" x14ac:dyDescent="0.25">
      <c r="A1701">
        <v>890</v>
      </c>
      <c r="B1701" t="s">
        <v>1848</v>
      </c>
      <c r="C1701" t="s">
        <v>1839</v>
      </c>
      <c r="D1701">
        <v>77</v>
      </c>
      <c r="E1701">
        <v>2032.5</v>
      </c>
      <c r="F1701">
        <f t="shared" si="26"/>
        <v>5</v>
      </c>
      <c r="G1701" t="str">
        <f>STANDINGS_SV[[#This Row],[League]]&amp;STANDINGS_SV[[#This Row],[Team]]</f>
        <v>$150 Draft Champions Feb 29 1:00 pm Lg.3802Team Savage</v>
      </c>
    </row>
    <row r="1702" spans="1:7" x14ac:dyDescent="0.25">
      <c r="A1702">
        <v>960</v>
      </c>
      <c r="B1702" t="s">
        <v>1838</v>
      </c>
      <c r="C1702" t="s">
        <v>1839</v>
      </c>
      <c r="D1702">
        <v>74</v>
      </c>
      <c r="E1702">
        <v>1940</v>
      </c>
      <c r="F1702">
        <f t="shared" si="26"/>
        <v>6</v>
      </c>
      <c r="G1702" t="str">
        <f>STANDINGS_SV[[#This Row],[League]]&amp;STANDINGS_SV[[#This Row],[Team]]</f>
        <v>$150 Draft Champions Feb 29 1:00 pm Lg.3802DC Machine2</v>
      </c>
    </row>
    <row r="1703" spans="1:7" x14ac:dyDescent="0.25">
      <c r="A1703">
        <v>1193</v>
      </c>
      <c r="B1703" t="s">
        <v>1844</v>
      </c>
      <c r="C1703" t="s">
        <v>1839</v>
      </c>
      <c r="D1703">
        <v>67</v>
      </c>
      <c r="E1703">
        <v>1716.5</v>
      </c>
      <c r="F1703">
        <f t="shared" si="26"/>
        <v>7</v>
      </c>
      <c r="G1703" t="str">
        <f>STANDINGS_SV[[#This Row],[League]]&amp;STANDINGS_SV[[#This Row],[Team]]</f>
        <v>$150 Draft Champions Feb 29 1:00 pm Lg.3802SB Nation Royals Review</v>
      </c>
    </row>
    <row r="1704" spans="1:7" x14ac:dyDescent="0.25">
      <c r="A1704">
        <v>1416</v>
      </c>
      <c r="B1704" t="s">
        <v>1846</v>
      </c>
      <c r="C1704" t="s">
        <v>1839</v>
      </c>
      <c r="D1704">
        <v>62</v>
      </c>
      <c r="E1704">
        <v>1513.5</v>
      </c>
      <c r="F1704">
        <f t="shared" si="26"/>
        <v>8</v>
      </c>
      <c r="G1704" t="str">
        <f>STANDINGS_SV[[#This Row],[League]]&amp;STANDINGS_SV[[#This Row],[Team]]</f>
        <v>$150 Draft Champions Feb 29 1:00 pm Lg.3802The Wy's Guys</v>
      </c>
    </row>
    <row r="1705" spans="1:7" x14ac:dyDescent="0.25">
      <c r="A1705">
        <v>1620</v>
      </c>
      <c r="B1705" t="s">
        <v>380</v>
      </c>
      <c r="C1705" t="s">
        <v>1839</v>
      </c>
      <c r="D1705">
        <v>56</v>
      </c>
      <c r="E1705">
        <v>1296.5</v>
      </c>
      <c r="F1705">
        <f t="shared" si="26"/>
        <v>9</v>
      </c>
      <c r="G1705" t="str">
        <f>STANDINGS_SV[[#This Row],[League]]&amp;STANDINGS_SV[[#This Row],[Team]]</f>
        <v>$150 Draft Champions Feb 29 1:00 pm Lg.3802Team McDermott</v>
      </c>
    </row>
    <row r="1706" spans="1:7" x14ac:dyDescent="0.25">
      <c r="A1706">
        <v>1844</v>
      </c>
      <c r="B1706" t="s">
        <v>1845</v>
      </c>
      <c r="C1706" t="s">
        <v>1839</v>
      </c>
      <c r="D1706">
        <v>49</v>
      </c>
      <c r="E1706">
        <v>1047</v>
      </c>
      <c r="F1706">
        <f t="shared" si="26"/>
        <v>10</v>
      </c>
      <c r="G1706" t="str">
        <f>STANDINGS_SV[[#This Row],[League]]&amp;STANDINGS_SV[[#This Row],[Team]]</f>
        <v>$150 Draft Champions Feb 29 1:00 pm Lg.3802Ashley Schaeffer</v>
      </c>
    </row>
    <row r="1707" spans="1:7" x14ac:dyDescent="0.25">
      <c r="A1707">
        <v>2085</v>
      </c>
      <c r="B1707" t="s">
        <v>639</v>
      </c>
      <c r="C1707" t="s">
        <v>1839</v>
      </c>
      <c r="D1707">
        <v>43</v>
      </c>
      <c r="E1707">
        <v>836</v>
      </c>
      <c r="F1707">
        <f t="shared" si="26"/>
        <v>11</v>
      </c>
      <c r="G1707" t="str">
        <f>STANDINGS_SV[[#This Row],[League]]&amp;STANDINGS_SV[[#This Row],[Team]]</f>
        <v>$150 Draft Champions Feb 29 1:00 pm Lg.3802Team Fisher</v>
      </c>
    </row>
    <row r="1708" spans="1:7" x14ac:dyDescent="0.25">
      <c r="A1708">
        <v>2265</v>
      </c>
      <c r="B1708" t="s">
        <v>1840</v>
      </c>
      <c r="C1708" t="s">
        <v>1839</v>
      </c>
      <c r="D1708">
        <v>37</v>
      </c>
      <c r="E1708">
        <v>650.5</v>
      </c>
      <c r="F1708">
        <f t="shared" si="26"/>
        <v>12</v>
      </c>
      <c r="G1708" t="str">
        <f>STANDINGS_SV[[#This Row],[League]]&amp;STANDINGS_SV[[#This Row],[Team]]</f>
        <v>$150 Draft Champions Feb 29 1:00 pm Lg.3802Team Girouard</v>
      </c>
    </row>
    <row r="1709" spans="1:7" x14ac:dyDescent="0.25">
      <c r="A1709">
        <v>2344</v>
      </c>
      <c r="B1709" t="s">
        <v>194</v>
      </c>
      <c r="C1709" t="s">
        <v>1839</v>
      </c>
      <c r="D1709">
        <v>34</v>
      </c>
      <c r="E1709">
        <v>569</v>
      </c>
      <c r="F1709">
        <f t="shared" si="26"/>
        <v>13</v>
      </c>
      <c r="G1709" t="str">
        <f>STANDINGS_SV[[#This Row],[League]]&amp;STANDINGS_SV[[#This Row],[Team]]</f>
        <v>$150 Draft Champions Feb 29 1:00 pm Lg.3802Team Metivier</v>
      </c>
    </row>
    <row r="1710" spans="1:7" x14ac:dyDescent="0.25">
      <c r="A1710">
        <v>2750</v>
      </c>
      <c r="B1710" t="s">
        <v>1842</v>
      </c>
      <c r="C1710" t="s">
        <v>1839</v>
      </c>
      <c r="D1710">
        <v>14</v>
      </c>
      <c r="E1710">
        <v>161.5</v>
      </c>
      <c r="F1710">
        <f t="shared" si="26"/>
        <v>14</v>
      </c>
      <c r="G1710" t="str">
        <f>STANDINGS_SV[[#This Row],[League]]&amp;STANDINGS_SV[[#This Row],[Team]]</f>
        <v>$150 Draft Champions Feb 29 1:00 pm Lg.3802Team Drevojan</v>
      </c>
    </row>
    <row r="1711" spans="1:7" x14ac:dyDescent="0.25">
      <c r="A1711">
        <v>2871</v>
      </c>
      <c r="B1711" t="s">
        <v>1841</v>
      </c>
      <c r="C1711" t="s">
        <v>1839</v>
      </c>
      <c r="D1711">
        <v>2</v>
      </c>
      <c r="E1711">
        <v>45.5</v>
      </c>
      <c r="F1711">
        <f t="shared" si="26"/>
        <v>15</v>
      </c>
      <c r="G1711" t="str">
        <f>STANDINGS_SV[[#This Row],[League]]&amp;STANDINGS_SV[[#This Row],[Team]]</f>
        <v>$150 Draft Champions Feb 29 1:00 pm Lg.3802WARthless</v>
      </c>
    </row>
    <row r="1712" spans="1:7" x14ac:dyDescent="0.25">
      <c r="A1712">
        <v>197</v>
      </c>
      <c r="B1712" t="s">
        <v>1853</v>
      </c>
      <c r="C1712" t="s">
        <v>1850</v>
      </c>
      <c r="D1712">
        <v>103</v>
      </c>
      <c r="E1712">
        <v>2707.5</v>
      </c>
      <c r="F1712">
        <f t="shared" si="26"/>
        <v>1</v>
      </c>
      <c r="G1712" t="str">
        <f>STANDINGS_SV[[#This Row],[League]]&amp;STANDINGS_SV[[#This Row],[Team]]</f>
        <v>$150 Draft Champions Jan 01 1:00 pm Lg.3576Charlotte Thunder</v>
      </c>
    </row>
    <row r="1713" spans="1:7" x14ac:dyDescent="0.25">
      <c r="A1713">
        <v>425</v>
      </c>
      <c r="B1713" t="s">
        <v>1854</v>
      </c>
      <c r="C1713" t="s">
        <v>1850</v>
      </c>
      <c r="D1713">
        <v>92</v>
      </c>
      <c r="E1713">
        <v>2494.5</v>
      </c>
      <c r="F1713">
        <f t="shared" si="26"/>
        <v>2</v>
      </c>
      <c r="G1713" t="str">
        <f>STANDINGS_SV[[#This Row],[League]]&amp;STANDINGS_SV[[#This Row],[Team]]</f>
        <v>$150 Draft Champions Jan 01 1:00 pm Lg.3576Waiting For Next Year</v>
      </c>
    </row>
    <row r="1714" spans="1:7" x14ac:dyDescent="0.25">
      <c r="A1714">
        <v>801</v>
      </c>
      <c r="B1714" t="s">
        <v>189</v>
      </c>
      <c r="C1714" t="s">
        <v>1850</v>
      </c>
      <c r="D1714">
        <v>79</v>
      </c>
      <c r="E1714">
        <v>2103</v>
      </c>
      <c r="F1714">
        <f t="shared" si="26"/>
        <v>3</v>
      </c>
      <c r="G1714" t="str">
        <f>STANDINGS_SV[[#This Row],[League]]&amp;STANDINGS_SV[[#This Row],[Team]]</f>
        <v>$150 Draft Champions Jan 01 1:00 pm Lg.3576Homer Hankies</v>
      </c>
    </row>
    <row r="1715" spans="1:7" x14ac:dyDescent="0.25">
      <c r="A1715">
        <v>812</v>
      </c>
      <c r="B1715" t="s">
        <v>1851</v>
      </c>
      <c r="C1715" t="s">
        <v>1850</v>
      </c>
      <c r="D1715">
        <v>79</v>
      </c>
      <c r="E1715">
        <v>2103</v>
      </c>
      <c r="F1715">
        <f t="shared" si="26"/>
        <v>4</v>
      </c>
      <c r="G1715" t="str">
        <f>STANDINGS_SV[[#This Row],[League]]&amp;STANDINGS_SV[[#This Row],[Team]]</f>
        <v>$150 Draft Champions Jan 01 1:00 pm Lg.3576Scout Team</v>
      </c>
    </row>
    <row r="1716" spans="1:7" x14ac:dyDescent="0.25">
      <c r="A1716">
        <v>847</v>
      </c>
      <c r="B1716" t="s">
        <v>1852</v>
      </c>
      <c r="C1716" t="s">
        <v>1850</v>
      </c>
      <c r="D1716">
        <v>78</v>
      </c>
      <c r="E1716">
        <v>2067.5</v>
      </c>
      <c r="F1716">
        <f t="shared" si="26"/>
        <v>5</v>
      </c>
      <c r="G1716" t="str">
        <f>STANDINGS_SV[[#This Row],[League]]&amp;STANDINGS_SV[[#This Row],[Team]]</f>
        <v>$150 Draft Champions Jan 01 1:00 pm Lg.3576Riderboot 2 DC</v>
      </c>
    </row>
    <row r="1717" spans="1:7" x14ac:dyDescent="0.25">
      <c r="A1717">
        <v>1209</v>
      </c>
      <c r="B1717" t="s">
        <v>1859</v>
      </c>
      <c r="C1717" t="s">
        <v>1850</v>
      </c>
      <c r="D1717">
        <v>66</v>
      </c>
      <c r="E1717">
        <v>1682.5</v>
      </c>
      <c r="F1717">
        <f t="shared" si="26"/>
        <v>6</v>
      </c>
      <c r="G1717" t="str">
        <f>STANDINGS_SV[[#This Row],[League]]&amp;STANDINGS_SV[[#This Row],[Team]]</f>
        <v>$150 Draft Champions Jan 01 1:00 pm Lg.3576#CrazyDad</v>
      </c>
    </row>
    <row r="1718" spans="1:7" x14ac:dyDescent="0.25">
      <c r="A1718">
        <v>1228</v>
      </c>
      <c r="B1718" t="s">
        <v>1862</v>
      </c>
      <c r="C1718" t="s">
        <v>1850</v>
      </c>
      <c r="D1718">
        <v>66</v>
      </c>
      <c r="E1718">
        <v>1682.5</v>
      </c>
      <c r="F1718">
        <f t="shared" si="26"/>
        <v>7</v>
      </c>
      <c r="G1718" t="str">
        <f>STANDINGS_SV[[#This Row],[League]]&amp;STANDINGS_SV[[#This Row],[Team]]</f>
        <v>$150 Draft Champions Jan 01 1:00 pm Lg.3576Pounders 150 V3</v>
      </c>
    </row>
    <row r="1719" spans="1:7" x14ac:dyDescent="0.25">
      <c r="A1719">
        <v>1295</v>
      </c>
      <c r="B1719" t="s">
        <v>1849</v>
      </c>
      <c r="C1719" t="s">
        <v>1850</v>
      </c>
      <c r="D1719">
        <v>64</v>
      </c>
      <c r="E1719">
        <v>1602</v>
      </c>
      <c r="F1719">
        <f t="shared" si="26"/>
        <v>8</v>
      </c>
      <c r="G1719" t="str">
        <f>STANDINGS_SV[[#This Row],[League]]&amp;STANDINGS_SV[[#This Row],[Team]]</f>
        <v>$150 Draft Champions Jan 01 1:00 pm Lg.3576EMERSON 4</v>
      </c>
    </row>
    <row r="1720" spans="1:7" x14ac:dyDescent="0.25">
      <c r="A1720">
        <v>1570</v>
      </c>
      <c r="B1720" t="s">
        <v>1860</v>
      </c>
      <c r="C1720" t="s">
        <v>1850</v>
      </c>
      <c r="D1720">
        <v>57</v>
      </c>
      <c r="E1720">
        <v>1329</v>
      </c>
      <c r="F1720">
        <f t="shared" si="26"/>
        <v>9</v>
      </c>
      <c r="G1720" t="str">
        <f>STANDINGS_SV[[#This Row],[League]]&amp;STANDINGS_SV[[#This Row],[Team]]</f>
        <v>$150 Draft Champions Jan 01 1:00 pm Lg.3576Dookie McGee v4 - $150</v>
      </c>
    </row>
    <row r="1721" spans="1:7" x14ac:dyDescent="0.25">
      <c r="A1721">
        <v>1674</v>
      </c>
      <c r="B1721" t="s">
        <v>1691</v>
      </c>
      <c r="C1721" t="s">
        <v>1850</v>
      </c>
      <c r="D1721">
        <v>54</v>
      </c>
      <c r="E1721">
        <v>1226.5</v>
      </c>
      <c r="F1721">
        <f t="shared" si="26"/>
        <v>10</v>
      </c>
      <c r="G1721" t="str">
        <f>STANDINGS_SV[[#This Row],[League]]&amp;STANDINGS_SV[[#This Row],[Team]]</f>
        <v>$150 Draft Champions Jan 01 1:00 pm Lg.3576Diamond Dogs</v>
      </c>
    </row>
    <row r="1722" spans="1:7" x14ac:dyDescent="0.25">
      <c r="A1722">
        <v>1976</v>
      </c>
      <c r="B1722" t="s">
        <v>1858</v>
      </c>
      <c r="C1722" t="s">
        <v>1850</v>
      </c>
      <c r="D1722">
        <v>46</v>
      </c>
      <c r="E1722">
        <v>937</v>
      </c>
      <c r="F1722">
        <f t="shared" si="26"/>
        <v>11</v>
      </c>
      <c r="G1722" t="str">
        <f>STANDINGS_SV[[#This Row],[League]]&amp;STANDINGS_SV[[#This Row],[Team]]</f>
        <v>$150 Draft Champions Jan 01 1:00 pm Lg.3576Palmetto Pebbles</v>
      </c>
    </row>
    <row r="1723" spans="1:7" x14ac:dyDescent="0.25">
      <c r="A1723">
        <v>2015</v>
      </c>
      <c r="B1723" t="s">
        <v>1855</v>
      </c>
      <c r="C1723" t="s">
        <v>1850</v>
      </c>
      <c r="D1723">
        <v>44</v>
      </c>
      <c r="E1723">
        <v>879</v>
      </c>
      <c r="F1723">
        <f t="shared" si="26"/>
        <v>12</v>
      </c>
      <c r="G1723" t="str">
        <f>STANDINGS_SV[[#This Row],[League]]&amp;STANDINGS_SV[[#This Row],[Team]]</f>
        <v>$150 Draft Champions Jan 01 1:00 pm Lg.3576Capitol Knockers Rides Again</v>
      </c>
    </row>
    <row r="1724" spans="1:7" x14ac:dyDescent="0.25">
      <c r="A1724">
        <v>2060</v>
      </c>
      <c r="B1724" t="s">
        <v>1857</v>
      </c>
      <c r="C1724" t="s">
        <v>1850</v>
      </c>
      <c r="D1724">
        <v>43</v>
      </c>
      <c r="E1724">
        <v>836</v>
      </c>
      <c r="F1724">
        <f t="shared" si="26"/>
        <v>13</v>
      </c>
      <c r="G1724" t="str">
        <f>STANDINGS_SV[[#This Row],[League]]&amp;STANDINGS_SV[[#This Row],[Team]]</f>
        <v>$150 Draft Champions Jan 01 1:00 pm Lg.3576Ehrman The German DC76</v>
      </c>
    </row>
    <row r="1725" spans="1:7" x14ac:dyDescent="0.25">
      <c r="A1725">
        <v>2427</v>
      </c>
      <c r="B1725" t="s">
        <v>1861</v>
      </c>
      <c r="C1725" t="s">
        <v>1850</v>
      </c>
      <c r="D1725">
        <v>31</v>
      </c>
      <c r="E1725">
        <v>474.5</v>
      </c>
      <c r="F1725">
        <f t="shared" si="26"/>
        <v>14</v>
      </c>
      <c r="G1725" t="str">
        <f>STANDINGS_SV[[#This Row],[League]]&amp;STANDINGS_SV[[#This Row],[Team]]</f>
        <v>$150 Draft Champions Jan 01 1:00 pm Lg.3576Defender's Password</v>
      </c>
    </row>
    <row r="1726" spans="1:7" x14ac:dyDescent="0.25">
      <c r="A1726">
        <v>2864</v>
      </c>
      <c r="B1726" t="s">
        <v>1856</v>
      </c>
      <c r="C1726" t="s">
        <v>1850</v>
      </c>
      <c r="D1726">
        <v>2</v>
      </c>
      <c r="E1726">
        <v>45.5</v>
      </c>
      <c r="F1726">
        <f t="shared" si="26"/>
        <v>15</v>
      </c>
      <c r="G1726" t="str">
        <f>STANDINGS_SV[[#This Row],[League]]&amp;STANDINGS_SV[[#This Row],[Team]]</f>
        <v>$150 Draft Champions Jan 01 1:00 pm Lg.3576Jim Rice DC22 150</v>
      </c>
    </row>
    <row r="1727" spans="1:7" x14ac:dyDescent="0.25">
      <c r="A1727">
        <v>116</v>
      </c>
      <c r="B1727" t="s">
        <v>1872</v>
      </c>
      <c r="C1727" t="s">
        <v>1864</v>
      </c>
      <c r="D1727">
        <v>110</v>
      </c>
      <c r="E1727">
        <v>2789.5</v>
      </c>
      <c r="F1727">
        <f t="shared" si="26"/>
        <v>1</v>
      </c>
      <c r="G1727" t="str">
        <f>STANDINGS_SV[[#This Row],[League]]&amp;STANDINGS_SV[[#This Row],[Team]]</f>
        <v>$150 Draft Champions Jan 02 1:00 pm Lg.3577BOSCH DC1</v>
      </c>
    </row>
    <row r="1728" spans="1:7" x14ac:dyDescent="0.25">
      <c r="A1728">
        <v>388</v>
      </c>
      <c r="B1728" t="s">
        <v>1865</v>
      </c>
      <c r="C1728" t="s">
        <v>1864</v>
      </c>
      <c r="D1728">
        <v>93</v>
      </c>
      <c r="E1728">
        <v>2514.5</v>
      </c>
      <c r="F1728">
        <f t="shared" si="26"/>
        <v>2</v>
      </c>
      <c r="G1728" t="str">
        <f>STANDINGS_SV[[#This Row],[League]]&amp;STANDINGS_SV[[#This Row],[Team]]</f>
        <v>$150 Draft Champions Jan 02 1:00 pm Lg.3577Feel the Bern</v>
      </c>
    </row>
    <row r="1729" spans="1:7" x14ac:dyDescent="0.25">
      <c r="A1729">
        <v>564</v>
      </c>
      <c r="B1729" t="s">
        <v>359</v>
      </c>
      <c r="C1729" t="s">
        <v>1864</v>
      </c>
      <c r="D1729">
        <v>86</v>
      </c>
      <c r="E1729">
        <v>2349</v>
      </c>
      <c r="F1729">
        <f t="shared" si="26"/>
        <v>3</v>
      </c>
      <c r="G1729" t="str">
        <f>STANDINGS_SV[[#This Row],[League]]&amp;STANDINGS_SV[[#This Row],[Team]]</f>
        <v>$150 Draft Champions Jan 02 1:00 pm Lg.3577Ocular Keratitis DC2</v>
      </c>
    </row>
    <row r="1730" spans="1:7" x14ac:dyDescent="0.25">
      <c r="A1730">
        <v>593</v>
      </c>
      <c r="B1730" t="s">
        <v>250</v>
      </c>
      <c r="C1730" t="s">
        <v>1864</v>
      </c>
      <c r="D1730">
        <v>85</v>
      </c>
      <c r="E1730">
        <v>2319.5</v>
      </c>
      <c r="F1730">
        <f t="shared" si="26"/>
        <v>4</v>
      </c>
      <c r="G1730" t="str">
        <f>STANDINGS_SV[[#This Row],[League]]&amp;STANDINGS_SV[[#This Row],[Team]]</f>
        <v>$150 Draft Champions Jan 02 1:00 pm Lg.3577My Boys are Salty</v>
      </c>
    </row>
    <row r="1731" spans="1:7" x14ac:dyDescent="0.25">
      <c r="A1731">
        <v>657</v>
      </c>
      <c r="B1731" t="s">
        <v>1870</v>
      </c>
      <c r="C1731" t="s">
        <v>1864</v>
      </c>
      <c r="D1731">
        <v>83</v>
      </c>
      <c r="E1731">
        <v>2248</v>
      </c>
      <c r="F1731">
        <f t="shared" ref="F1731:F1794" si="27">IF(C1731=C1730,F1730+1,1)</f>
        <v>5</v>
      </c>
      <c r="G1731" t="str">
        <f>STANDINGS_SV[[#This Row],[League]]&amp;STANDINGS_SV[[#This Row],[Team]]</f>
        <v>$150 Draft Champions Jan 02 1:00 pm Lg.3577Legends of Bank One Stadium</v>
      </c>
    </row>
    <row r="1732" spans="1:7" x14ac:dyDescent="0.25">
      <c r="A1732">
        <v>1004</v>
      </c>
      <c r="B1732" t="s">
        <v>483</v>
      </c>
      <c r="C1732" t="s">
        <v>1864</v>
      </c>
      <c r="D1732">
        <v>73</v>
      </c>
      <c r="E1732">
        <v>1910.5</v>
      </c>
      <c r="F1732">
        <f t="shared" si="27"/>
        <v>6</v>
      </c>
      <c r="G1732" t="str">
        <f>STANDINGS_SV[[#This Row],[League]]&amp;STANDINGS_SV[[#This Row],[Team]]</f>
        <v>$150 Draft Champions Jan 02 1:00 pm Lg.3577Saxton DC</v>
      </c>
    </row>
    <row r="1733" spans="1:7" x14ac:dyDescent="0.25">
      <c r="A1733">
        <v>1124</v>
      </c>
      <c r="B1733" t="s">
        <v>1867</v>
      </c>
      <c r="C1733" t="s">
        <v>1864</v>
      </c>
      <c r="D1733">
        <v>69</v>
      </c>
      <c r="E1733">
        <v>1782</v>
      </c>
      <c r="F1733">
        <f t="shared" si="27"/>
        <v>7</v>
      </c>
      <c r="G1733" t="str">
        <f>STANDINGS_SV[[#This Row],[League]]&amp;STANDINGS_SV[[#This Row],[Team]]</f>
        <v>$150 Draft Champions Jan 02 1:00 pm Lg.3577It all started with a...</v>
      </c>
    </row>
    <row r="1734" spans="1:7" x14ac:dyDescent="0.25">
      <c r="A1734">
        <v>1152</v>
      </c>
      <c r="B1734" t="s">
        <v>1871</v>
      </c>
      <c r="C1734" t="s">
        <v>1864</v>
      </c>
      <c r="D1734">
        <v>68</v>
      </c>
      <c r="E1734">
        <v>1746.5</v>
      </c>
      <c r="F1734">
        <f t="shared" si="27"/>
        <v>8</v>
      </c>
      <c r="G1734" t="str">
        <f>STANDINGS_SV[[#This Row],[League]]&amp;STANDINGS_SV[[#This Row],[Team]]</f>
        <v>$150 Draft Champions Jan 02 1:00 pm Lg.3577Bartolo Colon's Fitbit</v>
      </c>
    </row>
    <row r="1735" spans="1:7" x14ac:dyDescent="0.25">
      <c r="A1735">
        <v>1988</v>
      </c>
      <c r="B1735" t="s">
        <v>125</v>
      </c>
      <c r="C1735" t="s">
        <v>1864</v>
      </c>
      <c r="D1735">
        <v>45</v>
      </c>
      <c r="E1735">
        <v>910.5</v>
      </c>
      <c r="F1735">
        <f t="shared" si="27"/>
        <v>9</v>
      </c>
      <c r="G1735" t="str">
        <f>STANDINGS_SV[[#This Row],[League]]&amp;STANDINGS_SV[[#This Row],[Team]]</f>
        <v>$150 Draft Champions Jan 02 1:00 pm Lg.3577Bobbleheads</v>
      </c>
    </row>
    <row r="1736" spans="1:7" x14ac:dyDescent="0.25">
      <c r="A1736">
        <v>2181</v>
      </c>
      <c r="B1736" t="s">
        <v>1874</v>
      </c>
      <c r="C1736" t="s">
        <v>1864</v>
      </c>
      <c r="D1736">
        <v>40</v>
      </c>
      <c r="E1736">
        <v>738</v>
      </c>
      <c r="F1736">
        <f t="shared" si="27"/>
        <v>10</v>
      </c>
      <c r="G1736" t="str">
        <f>STANDINGS_SV[[#This Row],[League]]&amp;STANDINGS_SV[[#This Row],[Team]]</f>
        <v>$150 Draft Champions Jan 02 1:00 pm Lg.3577Team Crull</v>
      </c>
    </row>
    <row r="1737" spans="1:7" x14ac:dyDescent="0.25">
      <c r="A1737">
        <v>2330</v>
      </c>
      <c r="B1737" t="s">
        <v>1869</v>
      </c>
      <c r="C1737" t="s">
        <v>1864</v>
      </c>
      <c r="D1737">
        <v>35</v>
      </c>
      <c r="E1737">
        <v>594</v>
      </c>
      <c r="F1737">
        <f t="shared" si="27"/>
        <v>11</v>
      </c>
      <c r="G1737" t="str">
        <f>STANDINGS_SV[[#This Row],[League]]&amp;STANDINGS_SV[[#This Row],[Team]]</f>
        <v>$150 Draft Champions Jan 02 1:00 pm Lg.3577Team pappas</v>
      </c>
    </row>
    <row r="1738" spans="1:7" x14ac:dyDescent="0.25">
      <c r="A1738">
        <v>2391</v>
      </c>
      <c r="B1738" t="s">
        <v>1866</v>
      </c>
      <c r="C1738" t="s">
        <v>1864</v>
      </c>
      <c r="D1738">
        <v>32</v>
      </c>
      <c r="E1738">
        <v>516</v>
      </c>
      <c r="F1738">
        <f t="shared" si="27"/>
        <v>12</v>
      </c>
      <c r="G1738" t="str">
        <f>STANDINGS_SV[[#This Row],[League]]&amp;STANDINGS_SV[[#This Row],[Team]]</f>
        <v>$150 Draft Champions Jan 02 1:00 pm Lg.3577Moz Boyz 11</v>
      </c>
    </row>
    <row r="1739" spans="1:7" x14ac:dyDescent="0.25">
      <c r="A1739">
        <v>2422</v>
      </c>
      <c r="B1739" t="s">
        <v>1863</v>
      </c>
      <c r="C1739" t="s">
        <v>1864</v>
      </c>
      <c r="D1739">
        <v>31</v>
      </c>
      <c r="E1739">
        <v>474.5</v>
      </c>
      <c r="F1739">
        <f t="shared" si="27"/>
        <v>13</v>
      </c>
      <c r="G1739" t="str">
        <f>STANDINGS_SV[[#This Row],[League]]&amp;STANDINGS_SV[[#This Row],[Team]]</f>
        <v>$150 Draft Champions Jan 02 1:00 pm Lg.3577CHICAGO CUBS</v>
      </c>
    </row>
    <row r="1740" spans="1:7" x14ac:dyDescent="0.25">
      <c r="A1740">
        <v>2668</v>
      </c>
      <c r="B1740" t="s">
        <v>1868</v>
      </c>
      <c r="C1740" t="s">
        <v>1864</v>
      </c>
      <c r="D1740">
        <v>19</v>
      </c>
      <c r="E1740">
        <v>244.5</v>
      </c>
      <c r="F1740">
        <f t="shared" si="27"/>
        <v>14</v>
      </c>
      <c r="G1740" t="str">
        <f>STANDINGS_SV[[#This Row],[League]]&amp;STANDINGS_SV[[#This Row],[Team]]</f>
        <v>$150 Draft Champions Jan 02 1:00 pm Lg.3577On Maui Time</v>
      </c>
    </row>
    <row r="1741" spans="1:7" x14ac:dyDescent="0.25">
      <c r="A1741">
        <v>2899</v>
      </c>
      <c r="B1741" t="s">
        <v>1873</v>
      </c>
      <c r="C1741" t="s">
        <v>1864</v>
      </c>
      <c r="D1741">
        <v>0</v>
      </c>
      <c r="E1741">
        <v>13</v>
      </c>
      <c r="F1741">
        <f t="shared" si="27"/>
        <v>15</v>
      </c>
      <c r="G1741" t="str">
        <f>STANDINGS_SV[[#This Row],[League]]&amp;STANDINGS_SV[[#This Row],[Team]]</f>
        <v>$150 Draft Champions Jan 02 1:00 pm Lg.3577ShowtimeDC23</v>
      </c>
    </row>
    <row r="1742" spans="1:7" x14ac:dyDescent="0.25">
      <c r="A1742">
        <v>88</v>
      </c>
      <c r="B1742" t="s">
        <v>1880</v>
      </c>
      <c r="C1742" t="s">
        <v>1876</v>
      </c>
      <c r="D1742">
        <v>114</v>
      </c>
      <c r="E1742">
        <v>2821</v>
      </c>
      <c r="F1742">
        <f t="shared" si="27"/>
        <v>1</v>
      </c>
      <c r="G1742" t="str">
        <f>STANDINGS_SV[[#This Row],[League]]&amp;STANDINGS_SV[[#This Row],[Team]]</f>
        <v>$150 Draft Champions Jan 03 1:00 pm Lg.3578Chone Figgins</v>
      </c>
    </row>
    <row r="1743" spans="1:7" x14ac:dyDescent="0.25">
      <c r="A1743">
        <v>523</v>
      </c>
      <c r="B1743" t="s">
        <v>1875</v>
      </c>
      <c r="C1743" t="s">
        <v>1876</v>
      </c>
      <c r="D1743">
        <v>88</v>
      </c>
      <c r="E1743">
        <v>2396</v>
      </c>
      <c r="F1743">
        <f t="shared" si="27"/>
        <v>2</v>
      </c>
      <c r="G1743" t="str">
        <f>STANDINGS_SV[[#This Row],[League]]&amp;STANDINGS_SV[[#This Row],[Team]]</f>
        <v>$150 Draft Champions Jan 03 1:00 pm Lg.3578Trips to Win</v>
      </c>
    </row>
    <row r="1744" spans="1:7" x14ac:dyDescent="0.25">
      <c r="A1744">
        <v>731</v>
      </c>
      <c r="B1744" t="s">
        <v>1887</v>
      </c>
      <c r="C1744" t="s">
        <v>1876</v>
      </c>
      <c r="D1744">
        <v>81</v>
      </c>
      <c r="E1744">
        <v>2182</v>
      </c>
      <c r="F1744">
        <f t="shared" si="27"/>
        <v>3</v>
      </c>
      <c r="G1744" t="str">
        <f>STANDINGS_SV[[#This Row],[League]]&amp;STANDINGS_SV[[#This Row],[Team]]</f>
        <v>$150 Draft Champions Jan 03 1:00 pm Lg.3578RIP Lemmy!!!</v>
      </c>
    </row>
    <row r="1745" spans="1:7" x14ac:dyDescent="0.25">
      <c r="A1745">
        <v>796</v>
      </c>
      <c r="B1745" t="s">
        <v>1878</v>
      </c>
      <c r="C1745" t="s">
        <v>1876</v>
      </c>
      <c r="D1745">
        <v>79</v>
      </c>
      <c r="E1745">
        <v>2103</v>
      </c>
      <c r="F1745">
        <f t="shared" si="27"/>
        <v>4</v>
      </c>
      <c r="G1745" t="str">
        <f>STANDINGS_SV[[#This Row],[League]]&amp;STANDINGS_SV[[#This Row],[Team]]</f>
        <v>$150 Draft Champions Jan 03 1:00 pm Lg.3578DEAD PUPPIES DC1</v>
      </c>
    </row>
    <row r="1746" spans="1:7" x14ac:dyDescent="0.25">
      <c r="A1746">
        <v>976</v>
      </c>
      <c r="B1746" t="s">
        <v>1883</v>
      </c>
      <c r="C1746" t="s">
        <v>1876</v>
      </c>
      <c r="D1746">
        <v>74</v>
      </c>
      <c r="E1746">
        <v>1940</v>
      </c>
      <c r="F1746">
        <f t="shared" si="27"/>
        <v>5</v>
      </c>
      <c r="G1746" t="str">
        <f>STANDINGS_SV[[#This Row],[League]]&amp;STANDINGS_SV[[#This Row],[Team]]</f>
        <v>$150 Draft Champions Jan 03 1:00 pm Lg.3578Team JP1</v>
      </c>
    </row>
    <row r="1747" spans="1:7" x14ac:dyDescent="0.25">
      <c r="A1747">
        <v>1034</v>
      </c>
      <c r="B1747" t="s">
        <v>17</v>
      </c>
      <c r="C1747" t="s">
        <v>1876</v>
      </c>
      <c r="D1747">
        <v>72</v>
      </c>
      <c r="E1747">
        <v>1879</v>
      </c>
      <c r="F1747">
        <f t="shared" si="27"/>
        <v>6</v>
      </c>
      <c r="G1747" t="str">
        <f>STANDINGS_SV[[#This Row],[League]]&amp;STANDINGS_SV[[#This Row],[Team]]</f>
        <v>$150 Draft Champions Jan 03 1:00 pm Lg.3578Millertime</v>
      </c>
    </row>
    <row r="1748" spans="1:7" x14ac:dyDescent="0.25">
      <c r="A1748">
        <v>1120</v>
      </c>
      <c r="B1748" t="s">
        <v>1884</v>
      </c>
      <c r="C1748" t="s">
        <v>1876</v>
      </c>
      <c r="D1748">
        <v>69</v>
      </c>
      <c r="E1748">
        <v>1782</v>
      </c>
      <c r="F1748">
        <f t="shared" si="27"/>
        <v>7</v>
      </c>
      <c r="G1748" t="str">
        <f>STANDINGS_SV[[#This Row],[League]]&amp;STANDINGS_SV[[#This Row],[Team]]</f>
        <v>$150 Draft Champions Jan 03 1:00 pm Lg.3578EA Sports 24</v>
      </c>
    </row>
    <row r="1749" spans="1:7" x14ac:dyDescent="0.25">
      <c r="A1749">
        <v>1164</v>
      </c>
      <c r="B1749" t="s">
        <v>1879</v>
      </c>
      <c r="C1749" t="s">
        <v>1876</v>
      </c>
      <c r="D1749">
        <v>68</v>
      </c>
      <c r="E1749">
        <v>1746.5</v>
      </c>
      <c r="F1749">
        <f t="shared" si="27"/>
        <v>8</v>
      </c>
      <c r="G1749" t="str">
        <f>STANDINGS_SV[[#This Row],[League]]&amp;STANDINGS_SV[[#This Row],[Team]]</f>
        <v>$150 Draft Champions Jan 03 1:00 pm Lg.3578Human Papelbon Virus</v>
      </c>
    </row>
    <row r="1750" spans="1:7" x14ac:dyDescent="0.25">
      <c r="A1750">
        <v>1488</v>
      </c>
      <c r="B1750" t="s">
        <v>1885</v>
      </c>
      <c r="C1750" t="s">
        <v>1876</v>
      </c>
      <c r="D1750">
        <v>60</v>
      </c>
      <c r="E1750">
        <v>1432</v>
      </c>
      <c r="F1750">
        <f t="shared" si="27"/>
        <v>9</v>
      </c>
      <c r="G1750" t="str">
        <f>STANDINGS_SV[[#This Row],[League]]&amp;STANDINGS_SV[[#This Row],[Team]]</f>
        <v>$150 Draft Champions Jan 03 1:00 pm Lg.3578Team Kent 1</v>
      </c>
    </row>
    <row r="1751" spans="1:7" x14ac:dyDescent="0.25">
      <c r="A1751">
        <v>1529</v>
      </c>
      <c r="B1751" t="s">
        <v>1877</v>
      </c>
      <c r="C1751" t="s">
        <v>1876</v>
      </c>
      <c r="D1751">
        <v>59</v>
      </c>
      <c r="E1751">
        <v>1398</v>
      </c>
      <c r="F1751">
        <f t="shared" si="27"/>
        <v>10</v>
      </c>
      <c r="G1751" t="str">
        <f>STANDINGS_SV[[#This Row],[League]]&amp;STANDINGS_SV[[#This Row],[Team]]</f>
        <v>$150 Draft Champions Jan 03 1:00 pm Lg.3578zima....</v>
      </c>
    </row>
    <row r="1752" spans="1:7" x14ac:dyDescent="0.25">
      <c r="A1752">
        <v>1747</v>
      </c>
      <c r="B1752" t="s">
        <v>18</v>
      </c>
      <c r="C1752" t="s">
        <v>1876</v>
      </c>
      <c r="D1752">
        <v>52</v>
      </c>
      <c r="E1752">
        <v>1154</v>
      </c>
      <c r="F1752">
        <f t="shared" si="27"/>
        <v>11</v>
      </c>
      <c r="G1752" t="str">
        <f>STANDINGS_SV[[#This Row],[League]]&amp;STANDINGS_SV[[#This Row],[Team]]</f>
        <v>$150 Draft Champions Jan 03 1:00 pm Lg.3578Home Run Derbies</v>
      </c>
    </row>
    <row r="1753" spans="1:7" x14ac:dyDescent="0.25">
      <c r="A1753">
        <v>1991</v>
      </c>
      <c r="B1753" t="s">
        <v>1881</v>
      </c>
      <c r="C1753" t="s">
        <v>1876</v>
      </c>
      <c r="D1753">
        <v>45</v>
      </c>
      <c r="E1753">
        <v>910.5</v>
      </c>
      <c r="F1753">
        <f t="shared" si="27"/>
        <v>12</v>
      </c>
      <c r="G1753" t="str">
        <f>STANDINGS_SV[[#This Row],[League]]&amp;STANDINGS_SV[[#This Row],[Team]]</f>
        <v>$150 Draft Champions Jan 03 1:00 pm Lg.3578Captain Crunch</v>
      </c>
    </row>
    <row r="1754" spans="1:7" x14ac:dyDescent="0.25">
      <c r="A1754">
        <v>2574</v>
      </c>
      <c r="B1754" t="s">
        <v>1886</v>
      </c>
      <c r="C1754" t="s">
        <v>1876</v>
      </c>
      <c r="D1754">
        <v>25</v>
      </c>
      <c r="E1754">
        <v>334</v>
      </c>
      <c r="F1754">
        <f t="shared" si="27"/>
        <v>13</v>
      </c>
      <c r="G1754" t="str">
        <f>STANDINGS_SV[[#This Row],[League]]&amp;STANDINGS_SV[[#This Row],[Team]]</f>
        <v>$150 Draft Champions Jan 03 1:00 pm Lg.3578Dutch Mafia (DC1)</v>
      </c>
    </row>
    <row r="1755" spans="1:7" x14ac:dyDescent="0.25">
      <c r="A1755">
        <v>2595</v>
      </c>
      <c r="B1755" t="s">
        <v>130</v>
      </c>
      <c r="C1755" t="s">
        <v>1876</v>
      </c>
      <c r="D1755">
        <v>24</v>
      </c>
      <c r="E1755">
        <v>317</v>
      </c>
      <c r="F1755">
        <f t="shared" si="27"/>
        <v>14</v>
      </c>
      <c r="G1755" t="str">
        <f>STANDINGS_SV[[#This Row],[League]]&amp;STANDINGS_SV[[#This Row],[Team]]</f>
        <v>$150 Draft Champions Jan 03 1:00 pm Lg.3578PTPers</v>
      </c>
    </row>
    <row r="1756" spans="1:7" x14ac:dyDescent="0.25">
      <c r="A1756">
        <v>2863</v>
      </c>
      <c r="B1756" t="s">
        <v>1882</v>
      </c>
      <c r="C1756" t="s">
        <v>1876</v>
      </c>
      <c r="D1756">
        <v>2</v>
      </c>
      <c r="E1756">
        <v>45.5</v>
      </c>
      <c r="F1756">
        <f t="shared" si="27"/>
        <v>15</v>
      </c>
      <c r="G1756" t="str">
        <f>STANDINGS_SV[[#This Row],[League]]&amp;STANDINGS_SV[[#This Row],[Team]]</f>
        <v>$150 Draft Champions Jan 03 1:00 pm Lg.3578JD DC1</v>
      </c>
    </row>
    <row r="1757" spans="1:7" x14ac:dyDescent="0.25">
      <c r="A1757">
        <v>242</v>
      </c>
      <c r="B1757" t="s">
        <v>1896</v>
      </c>
      <c r="C1757" t="s">
        <v>1888</v>
      </c>
      <c r="D1757">
        <v>101</v>
      </c>
      <c r="E1757">
        <v>2674</v>
      </c>
      <c r="F1757">
        <f t="shared" si="27"/>
        <v>1</v>
      </c>
      <c r="G1757" t="str">
        <f>STANDINGS_SV[[#This Row],[League]]&amp;STANDINGS_SV[[#This Row],[Team]]</f>
        <v>$150 Draft Champions Jan 04 1:00 pm Lg.3579Tater Tots</v>
      </c>
    </row>
    <row r="1758" spans="1:7" x14ac:dyDescent="0.25">
      <c r="A1758">
        <v>273</v>
      </c>
      <c r="B1758" t="s">
        <v>1892</v>
      </c>
      <c r="C1758" t="s">
        <v>1888</v>
      </c>
      <c r="D1758">
        <v>99</v>
      </c>
      <c r="E1758">
        <v>2637</v>
      </c>
      <c r="F1758">
        <f t="shared" si="27"/>
        <v>2</v>
      </c>
      <c r="G1758" t="str">
        <f>STANDINGS_SV[[#This Row],[League]]&amp;STANDINGS_SV[[#This Row],[Team]]</f>
        <v>$150 Draft Champions Jan 04 1:00 pm Lg.3579Good Guy Dolls</v>
      </c>
    </row>
    <row r="1759" spans="1:7" x14ac:dyDescent="0.25">
      <c r="A1759">
        <v>688</v>
      </c>
      <c r="B1759" t="s">
        <v>1890</v>
      </c>
      <c r="C1759" t="s">
        <v>1888</v>
      </c>
      <c r="D1759">
        <v>82</v>
      </c>
      <c r="E1759">
        <v>2213</v>
      </c>
      <c r="F1759">
        <f t="shared" si="27"/>
        <v>3</v>
      </c>
      <c r="G1759" t="str">
        <f>STANDINGS_SV[[#This Row],[League]]&amp;STANDINGS_SV[[#This Row],[Team]]</f>
        <v>$150 Draft Champions Jan 04 1:00 pm Lg.3579Chifney Rush</v>
      </c>
    </row>
    <row r="1760" spans="1:7" x14ac:dyDescent="0.25">
      <c r="A1760">
        <v>701</v>
      </c>
      <c r="B1760" t="s">
        <v>176</v>
      </c>
      <c r="C1760" t="s">
        <v>1888</v>
      </c>
      <c r="D1760">
        <v>82</v>
      </c>
      <c r="E1760">
        <v>2213</v>
      </c>
      <c r="F1760">
        <f t="shared" si="27"/>
        <v>4</v>
      </c>
      <c r="G1760" t="str">
        <f>STANDINGS_SV[[#This Row],[League]]&amp;STANDINGS_SV[[#This Row],[Team]]</f>
        <v>$150 Draft Champions Jan 04 1:00 pm Lg.3579Pickle Rookies</v>
      </c>
    </row>
    <row r="1761" spans="1:7" x14ac:dyDescent="0.25">
      <c r="A1761">
        <v>714</v>
      </c>
      <c r="B1761" t="s">
        <v>155</v>
      </c>
      <c r="C1761" t="s">
        <v>1888</v>
      </c>
      <c r="D1761">
        <v>82</v>
      </c>
      <c r="E1761">
        <v>2213</v>
      </c>
      <c r="F1761">
        <f t="shared" si="27"/>
        <v>5</v>
      </c>
      <c r="G1761" t="str">
        <f>STANDINGS_SV[[#This Row],[League]]&amp;STANDINGS_SV[[#This Row],[Team]]</f>
        <v>$150 Draft Champions Jan 04 1:00 pm Lg.3579Uski2</v>
      </c>
    </row>
    <row r="1762" spans="1:7" x14ac:dyDescent="0.25">
      <c r="A1762">
        <v>823</v>
      </c>
      <c r="B1762" t="s">
        <v>460</v>
      </c>
      <c r="C1762" t="s">
        <v>1888</v>
      </c>
      <c r="D1762">
        <v>79</v>
      </c>
      <c r="E1762">
        <v>2103</v>
      </c>
      <c r="F1762">
        <f t="shared" si="27"/>
        <v>6</v>
      </c>
      <c r="G1762" t="str">
        <f>STANDINGS_SV[[#This Row],[League]]&amp;STANDINGS_SV[[#This Row],[Team]]</f>
        <v>$150 Draft Champions Jan 04 1:00 pm Lg.3579smackers II</v>
      </c>
    </row>
    <row r="1763" spans="1:7" x14ac:dyDescent="0.25">
      <c r="A1763">
        <v>1208</v>
      </c>
      <c r="B1763" t="s">
        <v>234</v>
      </c>
      <c r="C1763" t="s">
        <v>1888</v>
      </c>
      <c r="D1763">
        <v>67</v>
      </c>
      <c r="E1763">
        <v>1716.5</v>
      </c>
      <c r="F1763">
        <f t="shared" si="27"/>
        <v>7</v>
      </c>
      <c r="G1763" t="str">
        <f>STANDINGS_SV[[#This Row],[League]]&amp;STANDINGS_SV[[#This Row],[Team]]</f>
        <v>$150 Draft Champions Jan 04 1:00 pm Lg.3579deadmoneyA</v>
      </c>
    </row>
    <row r="1764" spans="1:7" x14ac:dyDescent="0.25">
      <c r="A1764">
        <v>1584</v>
      </c>
      <c r="B1764" t="s">
        <v>1895</v>
      </c>
      <c r="C1764" t="s">
        <v>1888</v>
      </c>
      <c r="D1764">
        <v>57</v>
      </c>
      <c r="E1764">
        <v>1329</v>
      </c>
      <c r="F1764">
        <f t="shared" si="27"/>
        <v>8</v>
      </c>
      <c r="G1764" t="str">
        <f>STANDINGS_SV[[#This Row],[League]]&amp;STANDINGS_SV[[#This Row],[Team]]</f>
        <v>$150 Draft Champions Jan 04 1:00 pm Lg.3579Nine and a half</v>
      </c>
    </row>
    <row r="1765" spans="1:7" x14ac:dyDescent="0.25">
      <c r="A1765">
        <v>1831</v>
      </c>
      <c r="B1765" t="s">
        <v>1893</v>
      </c>
      <c r="C1765" t="s">
        <v>1888</v>
      </c>
      <c r="D1765">
        <v>50</v>
      </c>
      <c r="E1765">
        <v>1083</v>
      </c>
      <c r="F1765">
        <f t="shared" si="27"/>
        <v>9</v>
      </c>
      <c r="G1765" t="str">
        <f>STANDINGS_SV[[#This Row],[League]]&amp;STANDINGS_SV[[#This Row],[Team]]</f>
        <v>$150 Draft Champions Jan 04 1:00 pm Lg.3579SpinningSeams5</v>
      </c>
    </row>
    <row r="1766" spans="1:7" x14ac:dyDescent="0.25">
      <c r="A1766">
        <v>1893</v>
      </c>
      <c r="B1766" t="s">
        <v>1898</v>
      </c>
      <c r="C1766" t="s">
        <v>1888</v>
      </c>
      <c r="D1766">
        <v>48</v>
      </c>
      <c r="E1766">
        <v>1008.5</v>
      </c>
      <c r="F1766">
        <f t="shared" si="27"/>
        <v>10</v>
      </c>
      <c r="G1766" t="str">
        <f>STANDINGS_SV[[#This Row],[League]]&amp;STANDINGS_SV[[#This Row],[Team]]</f>
        <v>$150 Draft Champions Jan 04 1:00 pm Lg.3579Jaguar</v>
      </c>
    </row>
    <row r="1767" spans="1:7" x14ac:dyDescent="0.25">
      <c r="A1767">
        <v>1941</v>
      </c>
      <c r="B1767" t="s">
        <v>1897</v>
      </c>
      <c r="C1767" t="s">
        <v>1888</v>
      </c>
      <c r="D1767">
        <v>47</v>
      </c>
      <c r="E1767">
        <v>970.5</v>
      </c>
      <c r="F1767">
        <f t="shared" si="27"/>
        <v>11</v>
      </c>
      <c r="G1767" t="str">
        <f>STANDINGS_SV[[#This Row],[League]]&amp;STANDINGS_SV[[#This Row],[Team]]</f>
        <v>$150 Draft Champions Jan 04 1:00 pm Lg.3579Multilevel</v>
      </c>
    </row>
    <row r="1768" spans="1:7" x14ac:dyDescent="0.25">
      <c r="A1768">
        <v>2692</v>
      </c>
      <c r="B1768" t="s">
        <v>1894</v>
      </c>
      <c r="C1768" t="s">
        <v>1888</v>
      </c>
      <c r="D1768">
        <v>18</v>
      </c>
      <c r="E1768">
        <v>224</v>
      </c>
      <c r="F1768">
        <f t="shared" si="27"/>
        <v>12</v>
      </c>
      <c r="G1768" t="str">
        <f>STANDINGS_SV[[#This Row],[League]]&amp;STANDINGS_SV[[#This Row],[Team]]</f>
        <v>$150 Draft Champions Jan 04 1:00 pm Lg.3579Team Rogovin</v>
      </c>
    </row>
    <row r="1769" spans="1:7" x14ac:dyDescent="0.25">
      <c r="A1769">
        <v>2730</v>
      </c>
      <c r="B1769" t="s">
        <v>1891</v>
      </c>
      <c r="C1769" t="s">
        <v>1888</v>
      </c>
      <c r="D1769">
        <v>15</v>
      </c>
      <c r="E1769">
        <v>178</v>
      </c>
      <c r="F1769">
        <f t="shared" si="27"/>
        <v>13</v>
      </c>
      <c r="G1769" t="str">
        <f>STANDINGS_SV[[#This Row],[League]]&amp;STANDINGS_SV[[#This Row],[Team]]</f>
        <v>$150 Draft Champions Jan 04 1:00 pm Lg.3579No Real Plan</v>
      </c>
    </row>
    <row r="1770" spans="1:7" x14ac:dyDescent="0.25">
      <c r="A1770">
        <v>2734</v>
      </c>
      <c r="B1770" t="s">
        <v>1889</v>
      </c>
      <c r="C1770" t="s">
        <v>1888</v>
      </c>
      <c r="D1770">
        <v>15</v>
      </c>
      <c r="E1770">
        <v>178</v>
      </c>
      <c r="F1770">
        <f t="shared" si="27"/>
        <v>14</v>
      </c>
      <c r="G1770" t="str">
        <f>STANDINGS_SV[[#This Row],[League]]&amp;STANDINGS_SV[[#This Row],[Team]]</f>
        <v>$150 Draft Champions Jan 04 1:00 pm Lg.3579Team Fonte</v>
      </c>
    </row>
    <row r="1771" spans="1:7" x14ac:dyDescent="0.25">
      <c r="A1771">
        <v>2739</v>
      </c>
      <c r="B1771" t="s">
        <v>535</v>
      </c>
      <c r="C1771" t="s">
        <v>1888</v>
      </c>
      <c r="D1771">
        <v>15</v>
      </c>
      <c r="E1771">
        <v>178</v>
      </c>
      <c r="F1771">
        <f t="shared" si="27"/>
        <v>15</v>
      </c>
      <c r="G1771" t="str">
        <f>STANDINGS_SV[[#This Row],[League]]&amp;STANDINGS_SV[[#This Row],[Team]]</f>
        <v>$150 Draft Champions Jan 04 1:00 pm Lg.3579Team capofari</v>
      </c>
    </row>
    <row r="1772" spans="1:7" x14ac:dyDescent="0.25">
      <c r="A1772">
        <v>264</v>
      </c>
      <c r="B1772" t="s">
        <v>1905</v>
      </c>
      <c r="C1772" t="s">
        <v>1900</v>
      </c>
      <c r="D1772">
        <v>99</v>
      </c>
      <c r="E1772">
        <v>2637</v>
      </c>
      <c r="F1772">
        <f t="shared" si="27"/>
        <v>1</v>
      </c>
      <c r="G1772" t="str">
        <f>STANDINGS_SV[[#This Row],[League]]&amp;STANDINGS_SV[[#This Row],[Team]]</f>
        <v>$150 Draft Champions Jan 05 1:00 pm Lg.3580484 Hitter</v>
      </c>
    </row>
    <row r="1773" spans="1:7" x14ac:dyDescent="0.25">
      <c r="A1773">
        <v>266</v>
      </c>
      <c r="B1773" t="s">
        <v>350</v>
      </c>
      <c r="C1773" t="s">
        <v>1900</v>
      </c>
      <c r="D1773">
        <v>99</v>
      </c>
      <c r="E1773">
        <v>2637</v>
      </c>
      <c r="F1773">
        <f t="shared" si="27"/>
        <v>2</v>
      </c>
      <c r="G1773" t="str">
        <f>STANDINGS_SV[[#This Row],[League]]&amp;STANDINGS_SV[[#This Row],[Team]]</f>
        <v>$150 Draft Champions Jan 05 1:00 pm Lg.3580August Legion</v>
      </c>
    </row>
    <row r="1774" spans="1:7" x14ac:dyDescent="0.25">
      <c r="A1774">
        <v>568</v>
      </c>
      <c r="B1774" t="s">
        <v>1908</v>
      </c>
      <c r="C1774" t="s">
        <v>1900</v>
      </c>
      <c r="D1774">
        <v>86</v>
      </c>
      <c r="E1774">
        <v>2349</v>
      </c>
      <c r="F1774">
        <f t="shared" si="27"/>
        <v>3</v>
      </c>
      <c r="G1774" t="str">
        <f>STANDINGS_SV[[#This Row],[League]]&amp;STANDINGS_SV[[#This Row],[Team]]</f>
        <v>$150 Draft Champions Jan 05 1:00 pm Lg.3580Starfishmn 0105</v>
      </c>
    </row>
    <row r="1775" spans="1:7" x14ac:dyDescent="0.25">
      <c r="A1775">
        <v>1039</v>
      </c>
      <c r="B1775" t="s">
        <v>1899</v>
      </c>
      <c r="C1775" t="s">
        <v>1900</v>
      </c>
      <c r="D1775">
        <v>72</v>
      </c>
      <c r="E1775">
        <v>1879</v>
      </c>
      <c r="F1775">
        <f t="shared" si="27"/>
        <v>4</v>
      </c>
      <c r="G1775" t="str">
        <f>STANDINGS_SV[[#This Row],[League]]&amp;STANDINGS_SV[[#This Row],[Team]]</f>
        <v>$150 Draft Champions Jan 05 1:00 pm Lg.3580Sultans of Swat 2</v>
      </c>
    </row>
    <row r="1776" spans="1:7" x14ac:dyDescent="0.25">
      <c r="A1776">
        <v>1054</v>
      </c>
      <c r="B1776" t="s">
        <v>1902</v>
      </c>
      <c r="C1776" t="s">
        <v>1900</v>
      </c>
      <c r="D1776">
        <v>71</v>
      </c>
      <c r="E1776">
        <v>1846.5</v>
      </c>
      <c r="F1776">
        <f t="shared" si="27"/>
        <v>5</v>
      </c>
      <c r="G1776" t="str">
        <f>STANDINGS_SV[[#This Row],[League]]&amp;STANDINGS_SV[[#This Row],[Team]]</f>
        <v>$150 Draft Champions Jan 05 1:00 pm Lg.3580DC Dogo 2</v>
      </c>
    </row>
    <row r="1777" spans="1:7" x14ac:dyDescent="0.25">
      <c r="A1777">
        <v>1184</v>
      </c>
      <c r="B1777" t="s">
        <v>464</v>
      </c>
      <c r="C1777" t="s">
        <v>1900</v>
      </c>
      <c r="D1777">
        <v>67</v>
      </c>
      <c r="E1777">
        <v>1716.5</v>
      </c>
      <c r="F1777">
        <f t="shared" si="27"/>
        <v>6</v>
      </c>
      <c r="G1777" t="str">
        <f>STANDINGS_SV[[#This Row],[League]]&amp;STANDINGS_SV[[#This Row],[Team]]</f>
        <v>$150 Draft Champions Jan 05 1:00 pm Lg.3580Dead Arms</v>
      </c>
    </row>
    <row r="1778" spans="1:7" x14ac:dyDescent="0.25">
      <c r="A1778">
        <v>1189</v>
      </c>
      <c r="B1778" t="s">
        <v>551</v>
      </c>
      <c r="C1778" t="s">
        <v>1900</v>
      </c>
      <c r="D1778">
        <v>67</v>
      </c>
      <c r="E1778">
        <v>1716.5</v>
      </c>
      <c r="F1778">
        <f t="shared" si="27"/>
        <v>7</v>
      </c>
      <c r="G1778" t="str">
        <f>STANDINGS_SV[[#This Row],[League]]&amp;STANDINGS_SV[[#This Row],[Team]]</f>
        <v>$150 Draft Champions Jan 05 1:00 pm Lg.3580Miggy's Crown</v>
      </c>
    </row>
    <row r="1779" spans="1:7" x14ac:dyDescent="0.25">
      <c r="A1779">
        <v>1467</v>
      </c>
      <c r="B1779" t="s">
        <v>1904</v>
      </c>
      <c r="C1779" t="s">
        <v>1900</v>
      </c>
      <c r="D1779">
        <v>60</v>
      </c>
      <c r="E1779">
        <v>1432</v>
      </c>
      <c r="F1779">
        <f t="shared" si="27"/>
        <v>8</v>
      </c>
      <c r="G1779" t="str">
        <f>STANDINGS_SV[[#This Row],[League]]&amp;STANDINGS_SV[[#This Row],[Team]]</f>
        <v>$150 Draft Champions Jan 05 1:00 pm Lg.3580Chico Lind's Hermanos - DC 26</v>
      </c>
    </row>
    <row r="1780" spans="1:7" x14ac:dyDescent="0.25">
      <c r="A1780">
        <v>1572</v>
      </c>
      <c r="B1780" t="s">
        <v>1907</v>
      </c>
      <c r="C1780" t="s">
        <v>1900</v>
      </c>
      <c r="D1780">
        <v>57</v>
      </c>
      <c r="E1780">
        <v>1329</v>
      </c>
      <c r="F1780">
        <f t="shared" si="27"/>
        <v>9</v>
      </c>
      <c r="G1780" t="str">
        <f>STANDINGS_SV[[#This Row],[League]]&amp;STANDINGS_SV[[#This Row],[Team]]</f>
        <v>$150 Draft Champions Jan 05 1:00 pm Lg.3580Ehrman The German DC80</v>
      </c>
    </row>
    <row r="1781" spans="1:7" x14ac:dyDescent="0.25">
      <c r="A1781">
        <v>1643</v>
      </c>
      <c r="B1781" t="s">
        <v>1909</v>
      </c>
      <c r="C1781" t="s">
        <v>1900</v>
      </c>
      <c r="D1781">
        <v>55</v>
      </c>
      <c r="E1781">
        <v>1265</v>
      </c>
      <c r="F1781">
        <f t="shared" si="27"/>
        <v>10</v>
      </c>
      <c r="G1781" t="str">
        <f>STANDINGS_SV[[#This Row],[League]]&amp;STANDINGS_SV[[#This Row],[Team]]</f>
        <v>$150 Draft Champions Jan 05 1:00 pm Lg.3580OSWALDO MOBRAY</v>
      </c>
    </row>
    <row r="1782" spans="1:7" x14ac:dyDescent="0.25">
      <c r="A1782">
        <v>2078</v>
      </c>
      <c r="B1782" t="s">
        <v>255</v>
      </c>
      <c r="C1782" t="s">
        <v>1900</v>
      </c>
      <c r="D1782">
        <v>43</v>
      </c>
      <c r="E1782">
        <v>836</v>
      </c>
      <c r="F1782">
        <f t="shared" si="27"/>
        <v>11</v>
      </c>
      <c r="G1782" t="str">
        <f>STANDINGS_SV[[#This Row],[League]]&amp;STANDINGS_SV[[#This Row],[Team]]</f>
        <v>$150 Draft Champions Jan 05 1:00 pm Lg.3580Scotch Rocks</v>
      </c>
    </row>
    <row r="1783" spans="1:7" x14ac:dyDescent="0.25">
      <c r="A1783">
        <v>2188</v>
      </c>
      <c r="B1783" t="s">
        <v>1906</v>
      </c>
      <c r="C1783" t="s">
        <v>1900</v>
      </c>
      <c r="D1783">
        <v>40</v>
      </c>
      <c r="E1783">
        <v>738</v>
      </c>
      <c r="F1783">
        <f t="shared" si="27"/>
        <v>12</v>
      </c>
      <c r="G1783" t="str">
        <f>STANDINGS_SV[[#This Row],[League]]&amp;STANDINGS_SV[[#This Row],[Team]]</f>
        <v>$150 Draft Champions Jan 05 1:00 pm Lg.3580Veni Vidi Vici</v>
      </c>
    </row>
    <row r="1784" spans="1:7" x14ac:dyDescent="0.25">
      <c r="A1784">
        <v>2320</v>
      </c>
      <c r="B1784" t="s">
        <v>94</v>
      </c>
      <c r="C1784" t="s">
        <v>1900</v>
      </c>
      <c r="D1784">
        <v>35</v>
      </c>
      <c r="E1784">
        <v>594</v>
      </c>
      <c r="F1784">
        <f t="shared" si="27"/>
        <v>13</v>
      </c>
      <c r="G1784" t="str">
        <f>STANDINGS_SV[[#This Row],[League]]&amp;STANDINGS_SV[[#This Row],[Team]]</f>
        <v>$150 Draft Champions Jan 05 1:00 pm Lg.3580Team Boyd</v>
      </c>
    </row>
    <row r="1785" spans="1:7" x14ac:dyDescent="0.25">
      <c r="A1785">
        <v>2468</v>
      </c>
      <c r="B1785" t="s">
        <v>1903</v>
      </c>
      <c r="C1785" t="s">
        <v>1900</v>
      </c>
      <c r="D1785">
        <v>30</v>
      </c>
      <c r="E1785">
        <v>438</v>
      </c>
      <c r="F1785">
        <f t="shared" si="27"/>
        <v>14</v>
      </c>
      <c r="G1785" t="str">
        <f>STANDINGS_SV[[#This Row],[League]]&amp;STANDINGS_SV[[#This Row],[Team]]</f>
        <v>$150 Draft Champions Jan 05 1:00 pm Lg.3580Griffey's Homerun Swing</v>
      </c>
    </row>
    <row r="1786" spans="1:7" x14ac:dyDescent="0.25">
      <c r="A1786">
        <v>2825</v>
      </c>
      <c r="B1786" t="s">
        <v>1901</v>
      </c>
      <c r="C1786" t="s">
        <v>1900</v>
      </c>
      <c r="D1786">
        <v>7</v>
      </c>
      <c r="E1786">
        <v>92.5</v>
      </c>
      <c r="F1786">
        <f t="shared" si="27"/>
        <v>15</v>
      </c>
      <c r="G1786" t="str">
        <f>STANDINGS_SV[[#This Row],[League]]&amp;STANDINGS_SV[[#This Row],[Team]]</f>
        <v>$150 Draft Champions Jan 05 1:00 pm Lg.3580Wade Boggs</v>
      </c>
    </row>
    <row r="1787" spans="1:7" x14ac:dyDescent="0.25">
      <c r="A1787">
        <v>192</v>
      </c>
      <c r="B1787" t="s">
        <v>625</v>
      </c>
      <c r="C1787" t="s">
        <v>1910</v>
      </c>
      <c r="D1787">
        <v>104</v>
      </c>
      <c r="E1787">
        <v>2721</v>
      </c>
      <c r="F1787">
        <f t="shared" si="27"/>
        <v>1</v>
      </c>
      <c r="G1787" t="str">
        <f>STANDINGS_SV[[#This Row],[League]]&amp;STANDINGS_SV[[#This Row],[Team]]</f>
        <v>$150 Draft Champions Jan 05 1:00 pm Lg.3581Team Hunter</v>
      </c>
    </row>
    <row r="1788" spans="1:7" x14ac:dyDescent="0.25">
      <c r="A1788">
        <v>478</v>
      </c>
      <c r="B1788" t="s">
        <v>159</v>
      </c>
      <c r="C1788" t="s">
        <v>1910</v>
      </c>
      <c r="D1788">
        <v>89</v>
      </c>
      <c r="E1788">
        <v>2423.5</v>
      </c>
      <c r="F1788">
        <f t="shared" si="27"/>
        <v>2</v>
      </c>
      <c r="G1788" t="str">
        <f>STANDINGS_SV[[#This Row],[League]]&amp;STANDINGS_SV[[#This Row],[Team]]</f>
        <v>$150 Draft Champions Jan 05 1:00 pm Lg.3581Impending Doom</v>
      </c>
    </row>
    <row r="1789" spans="1:7" x14ac:dyDescent="0.25">
      <c r="A1789">
        <v>502</v>
      </c>
      <c r="B1789" t="s">
        <v>1913</v>
      </c>
      <c r="C1789" t="s">
        <v>1910</v>
      </c>
      <c r="D1789">
        <v>89</v>
      </c>
      <c r="E1789">
        <v>2423.5</v>
      </c>
      <c r="F1789">
        <f t="shared" si="27"/>
        <v>3</v>
      </c>
      <c r="G1789" t="str">
        <f>STANDINGS_SV[[#This Row],[League]]&amp;STANDINGS_SV[[#This Row],[Team]]</f>
        <v>$150 Draft Champions Jan 05 1:00 pm Lg.3581Wicked Sensation</v>
      </c>
    </row>
    <row r="1790" spans="1:7" x14ac:dyDescent="0.25">
      <c r="A1790">
        <v>563</v>
      </c>
      <c r="B1790" t="s">
        <v>1917</v>
      </c>
      <c r="C1790" t="s">
        <v>1910</v>
      </c>
      <c r="D1790">
        <v>86</v>
      </c>
      <c r="E1790">
        <v>2349</v>
      </c>
      <c r="F1790">
        <f t="shared" si="27"/>
        <v>4</v>
      </c>
      <c r="G1790" t="str">
        <f>STANDINGS_SV[[#This Row],[League]]&amp;STANDINGS_SV[[#This Row],[Team]]</f>
        <v>$150 Draft Champions Jan 05 1:00 pm Lg.3581Major League Players</v>
      </c>
    </row>
    <row r="1791" spans="1:7" x14ac:dyDescent="0.25">
      <c r="A1791">
        <v>803</v>
      </c>
      <c r="B1791" t="s">
        <v>1912</v>
      </c>
      <c r="C1791" t="s">
        <v>1910</v>
      </c>
      <c r="D1791">
        <v>79</v>
      </c>
      <c r="E1791">
        <v>2103</v>
      </c>
      <c r="F1791">
        <f t="shared" si="27"/>
        <v>5</v>
      </c>
      <c r="G1791" t="str">
        <f>STANDINGS_SV[[#This Row],[League]]&amp;STANDINGS_SV[[#This Row],[Team]]</f>
        <v>$150 Draft Champions Jan 05 1:00 pm Lg.3581It's Not Happening I</v>
      </c>
    </row>
    <row r="1792" spans="1:7" x14ac:dyDescent="0.25">
      <c r="A1792">
        <v>1064</v>
      </c>
      <c r="B1792" t="s">
        <v>1911</v>
      </c>
      <c r="C1792" t="s">
        <v>1910</v>
      </c>
      <c r="D1792">
        <v>71</v>
      </c>
      <c r="E1792">
        <v>1846.5</v>
      </c>
      <c r="F1792">
        <f t="shared" si="27"/>
        <v>6</v>
      </c>
      <c r="G1792" t="str">
        <f>STANDINGS_SV[[#This Row],[League]]&amp;STANDINGS_SV[[#This Row],[Team]]</f>
        <v>$150 Draft Champions Jan 05 1:00 pm Lg.3581Snuffaluffagus</v>
      </c>
    </row>
    <row r="1793" spans="1:7" x14ac:dyDescent="0.25">
      <c r="A1793">
        <v>1306</v>
      </c>
      <c r="B1793" t="s">
        <v>117</v>
      </c>
      <c r="C1793" t="s">
        <v>1910</v>
      </c>
      <c r="D1793">
        <v>64</v>
      </c>
      <c r="E1793">
        <v>1602</v>
      </c>
      <c r="F1793">
        <f t="shared" si="27"/>
        <v>7</v>
      </c>
      <c r="G1793" t="str">
        <f>STANDINGS_SV[[#This Row],[League]]&amp;STANDINGS_SV[[#This Row],[Team]]</f>
        <v>$150 Draft Champions Jan 05 1:00 pm Lg.3581MustSeeTV314</v>
      </c>
    </row>
    <row r="1794" spans="1:7" x14ac:dyDescent="0.25">
      <c r="A1794">
        <v>1458</v>
      </c>
      <c r="B1794" t="s">
        <v>1916</v>
      </c>
      <c r="C1794" t="s">
        <v>1910</v>
      </c>
      <c r="D1794">
        <v>61</v>
      </c>
      <c r="E1794">
        <v>1469.5</v>
      </c>
      <c r="F1794">
        <f t="shared" si="27"/>
        <v>8</v>
      </c>
      <c r="G1794" t="str">
        <f>STANDINGS_SV[[#This Row],[League]]&amp;STANDINGS_SV[[#This Row],[Team]]</f>
        <v>$150 Draft Champions Jan 05 1:00 pm Lg.3581Team WhoopAss</v>
      </c>
    </row>
    <row r="1795" spans="1:7" x14ac:dyDescent="0.25">
      <c r="A1795">
        <v>1580</v>
      </c>
      <c r="B1795" t="s">
        <v>346</v>
      </c>
      <c r="C1795" t="s">
        <v>1910</v>
      </c>
      <c r="D1795">
        <v>57</v>
      </c>
      <c r="E1795">
        <v>1329</v>
      </c>
      <c r="F1795">
        <f t="shared" ref="F1795:F1858" si="28">IF(C1795=C1794,F1794+1,1)</f>
        <v>9</v>
      </c>
      <c r="G1795" t="str">
        <f>STANDINGS_SV[[#This Row],[League]]&amp;STANDINGS_SV[[#This Row],[Team]]</f>
        <v>$150 Draft Champions Jan 05 1:00 pm Lg.3581Miami Mac 2</v>
      </c>
    </row>
    <row r="1796" spans="1:7" x14ac:dyDescent="0.25">
      <c r="A1796">
        <v>1735</v>
      </c>
      <c r="B1796" t="s">
        <v>428</v>
      </c>
      <c r="C1796" t="s">
        <v>1910</v>
      </c>
      <c r="D1796">
        <v>53</v>
      </c>
      <c r="E1796">
        <v>1189.5</v>
      </c>
      <c r="F1796">
        <f t="shared" si="28"/>
        <v>10</v>
      </c>
      <c r="G1796" t="str">
        <f>STANDINGS_SV[[#This Row],[League]]&amp;STANDINGS_SV[[#This Row],[Team]]</f>
        <v>$150 Draft Champions Jan 05 1:00 pm Lg.3581Trill 1</v>
      </c>
    </row>
    <row r="1797" spans="1:7" x14ac:dyDescent="0.25">
      <c r="A1797">
        <v>1901</v>
      </c>
      <c r="B1797" t="s">
        <v>17</v>
      </c>
      <c r="C1797" t="s">
        <v>1910</v>
      </c>
      <c r="D1797">
        <v>48</v>
      </c>
      <c r="E1797">
        <v>1008.5</v>
      </c>
      <c r="F1797">
        <f t="shared" si="28"/>
        <v>11</v>
      </c>
      <c r="G1797" t="str">
        <f>STANDINGS_SV[[#This Row],[League]]&amp;STANDINGS_SV[[#This Row],[Team]]</f>
        <v>$150 Draft Champions Jan 05 1:00 pm Lg.3581Millertime</v>
      </c>
    </row>
    <row r="1798" spans="1:7" x14ac:dyDescent="0.25">
      <c r="A1798">
        <v>2324</v>
      </c>
      <c r="B1798" t="s">
        <v>728</v>
      </c>
      <c r="C1798" t="s">
        <v>1910</v>
      </c>
      <c r="D1798">
        <v>35</v>
      </c>
      <c r="E1798">
        <v>594</v>
      </c>
      <c r="F1798">
        <f t="shared" si="28"/>
        <v>12</v>
      </c>
      <c r="G1798" t="str">
        <f>STANDINGS_SV[[#This Row],[League]]&amp;STANDINGS_SV[[#This Row],[Team]]</f>
        <v>$150 Draft Champions Jan 05 1:00 pm Lg.3581Team Estes</v>
      </c>
    </row>
    <row r="1799" spans="1:7" x14ac:dyDescent="0.25">
      <c r="A1799">
        <v>2694</v>
      </c>
      <c r="B1799" t="s">
        <v>1915</v>
      </c>
      <c r="C1799" t="s">
        <v>1910</v>
      </c>
      <c r="D1799">
        <v>18</v>
      </c>
      <c r="E1799">
        <v>224</v>
      </c>
      <c r="F1799">
        <f t="shared" si="28"/>
        <v>13</v>
      </c>
      <c r="G1799" t="str">
        <f>STANDINGS_SV[[#This Row],[League]]&amp;STANDINGS_SV[[#This Row],[Team]]</f>
        <v>$150 Draft Champions Jan 05 1:00 pm Lg.3581Thebeau 1</v>
      </c>
    </row>
    <row r="1800" spans="1:7" x14ac:dyDescent="0.25">
      <c r="A1800">
        <v>2722</v>
      </c>
      <c r="B1800" t="s">
        <v>1914</v>
      </c>
      <c r="C1800" t="s">
        <v>1910</v>
      </c>
      <c r="D1800">
        <v>16</v>
      </c>
      <c r="E1800">
        <v>194.5</v>
      </c>
      <c r="F1800">
        <f t="shared" si="28"/>
        <v>14</v>
      </c>
      <c r="G1800" t="str">
        <f>STANDINGS_SV[[#This Row],[League]]&amp;STANDINGS_SV[[#This Row],[Team]]</f>
        <v>$150 Draft Champions Jan 05 1:00 pm Lg.3581esh dc1</v>
      </c>
    </row>
    <row r="1801" spans="1:7" x14ac:dyDescent="0.25">
      <c r="A1801">
        <v>2894</v>
      </c>
      <c r="B1801" t="s">
        <v>1918</v>
      </c>
      <c r="C1801" t="s">
        <v>1910</v>
      </c>
      <c r="D1801">
        <v>0</v>
      </c>
      <c r="E1801">
        <v>13</v>
      </c>
      <c r="F1801">
        <f t="shared" si="28"/>
        <v>15</v>
      </c>
      <c r="G1801" t="str">
        <f>STANDINGS_SV[[#This Row],[League]]&amp;STANDINGS_SV[[#This Row],[Team]]</f>
        <v>$150 Draft Champions Jan 05 1:00 pm Lg.3581It's Happening II</v>
      </c>
    </row>
    <row r="1802" spans="1:7" x14ac:dyDescent="0.25">
      <c r="A1802">
        <v>163</v>
      </c>
      <c r="B1802" t="s">
        <v>1921</v>
      </c>
      <c r="C1802" t="s">
        <v>1920</v>
      </c>
      <c r="D1802">
        <v>106</v>
      </c>
      <c r="E1802">
        <v>2746</v>
      </c>
      <c r="F1802">
        <f t="shared" si="28"/>
        <v>1</v>
      </c>
      <c r="G1802" t="str">
        <f>STANDINGS_SV[[#This Row],[League]]&amp;STANDINGS_SV[[#This Row],[Team]]</f>
        <v>$150 Draft Champions Jan 06 1:00 pm Lg.3582Chili and Onion Dogs</v>
      </c>
    </row>
    <row r="1803" spans="1:7" x14ac:dyDescent="0.25">
      <c r="A1803">
        <v>356</v>
      </c>
      <c r="B1803" t="s">
        <v>1923</v>
      </c>
      <c r="C1803" t="s">
        <v>1920</v>
      </c>
      <c r="D1803">
        <v>95</v>
      </c>
      <c r="E1803">
        <v>2561</v>
      </c>
      <c r="F1803">
        <f t="shared" si="28"/>
        <v>2</v>
      </c>
      <c r="G1803" t="str">
        <f>STANDINGS_SV[[#This Row],[League]]&amp;STANDINGS_SV[[#This Row],[Team]]</f>
        <v>$150 Draft Champions Jan 06 1:00 pm Lg.3582Sloth Farmer</v>
      </c>
    </row>
    <row r="1804" spans="1:7" x14ac:dyDescent="0.25">
      <c r="A1804">
        <v>366</v>
      </c>
      <c r="B1804" t="s">
        <v>481</v>
      </c>
      <c r="C1804" t="s">
        <v>1920</v>
      </c>
      <c r="D1804">
        <v>94</v>
      </c>
      <c r="E1804">
        <v>2537.5</v>
      </c>
      <c r="F1804">
        <f t="shared" si="28"/>
        <v>3</v>
      </c>
      <c r="G1804" t="str">
        <f>STANDINGS_SV[[#This Row],[League]]&amp;STANDINGS_SV[[#This Row],[Team]]</f>
        <v>$150 Draft Champions Jan 06 1:00 pm Lg.3582Cultured Hooligan 3</v>
      </c>
    </row>
    <row r="1805" spans="1:7" x14ac:dyDescent="0.25">
      <c r="A1805">
        <v>830</v>
      </c>
      <c r="B1805" t="s">
        <v>1927</v>
      </c>
      <c r="C1805" t="s">
        <v>1920</v>
      </c>
      <c r="D1805">
        <v>78</v>
      </c>
      <c r="E1805">
        <v>2067.5</v>
      </c>
      <c r="F1805">
        <f t="shared" si="28"/>
        <v>4</v>
      </c>
      <c r="G1805" t="str">
        <f>STANDINGS_SV[[#This Row],[League]]&amp;STANDINGS_SV[[#This Row],[Team]]</f>
        <v>$150 Draft Champions Jan 06 1:00 pm Lg.3582Dogeeseseegod</v>
      </c>
    </row>
    <row r="1806" spans="1:7" x14ac:dyDescent="0.25">
      <c r="A1806">
        <v>980</v>
      </c>
      <c r="B1806" t="s">
        <v>87</v>
      </c>
      <c r="C1806" t="s">
        <v>1920</v>
      </c>
      <c r="D1806">
        <v>74</v>
      </c>
      <c r="E1806">
        <v>1940</v>
      </c>
      <c r="F1806">
        <f t="shared" si="28"/>
        <v>5</v>
      </c>
      <c r="G1806" t="str">
        <f>STANDINGS_SV[[#This Row],[League]]&amp;STANDINGS_SV[[#This Row],[Team]]</f>
        <v>$150 Draft Champions Jan 06 1:00 pm Lg.3582The Northsiders</v>
      </c>
    </row>
    <row r="1807" spans="1:7" x14ac:dyDescent="0.25">
      <c r="A1807">
        <v>1133</v>
      </c>
      <c r="B1807" t="s">
        <v>1926</v>
      </c>
      <c r="C1807" t="s">
        <v>1920</v>
      </c>
      <c r="D1807">
        <v>69</v>
      </c>
      <c r="E1807">
        <v>1782</v>
      </c>
      <c r="F1807">
        <f t="shared" si="28"/>
        <v>6</v>
      </c>
      <c r="G1807" t="str">
        <f>STANDINGS_SV[[#This Row],[League]]&amp;STANDINGS_SV[[#This Row],[Team]]</f>
        <v>$150 Draft Champions Jan 06 1:00 pm Lg.3582SpinningSeams6</v>
      </c>
    </row>
    <row r="1808" spans="1:7" x14ac:dyDescent="0.25">
      <c r="A1808">
        <v>1236</v>
      </c>
      <c r="B1808" t="s">
        <v>12</v>
      </c>
      <c r="C1808" t="s">
        <v>1920</v>
      </c>
      <c r="D1808">
        <v>66</v>
      </c>
      <c r="E1808">
        <v>1682.5</v>
      </c>
      <c r="F1808">
        <f t="shared" si="28"/>
        <v>7</v>
      </c>
      <c r="G1808" t="str">
        <f>STANDINGS_SV[[#This Row],[League]]&amp;STANDINGS_SV[[#This Row],[Team]]</f>
        <v>$150 Draft Champions Jan 06 1:00 pm Lg.3582Team Marcus</v>
      </c>
    </row>
    <row r="1809" spans="1:7" x14ac:dyDescent="0.25">
      <c r="A1809">
        <v>1597</v>
      </c>
      <c r="B1809" t="s">
        <v>726</v>
      </c>
      <c r="C1809" t="s">
        <v>1920</v>
      </c>
      <c r="D1809">
        <v>57</v>
      </c>
      <c r="E1809">
        <v>1329</v>
      </c>
      <c r="F1809">
        <f t="shared" si="28"/>
        <v>8</v>
      </c>
      <c r="G1809" t="str">
        <f>STANDINGS_SV[[#This Row],[League]]&amp;STANDINGS_SV[[#This Row],[Team]]</f>
        <v>$150 Draft Champions Jan 06 1:00 pm Lg.3582Team Warner</v>
      </c>
    </row>
    <row r="1810" spans="1:7" x14ac:dyDescent="0.25">
      <c r="A1810">
        <v>1800</v>
      </c>
      <c r="B1810" t="s">
        <v>452</v>
      </c>
      <c r="C1810" t="s">
        <v>1920</v>
      </c>
      <c r="D1810">
        <v>51</v>
      </c>
      <c r="E1810">
        <v>1117</v>
      </c>
      <c r="F1810">
        <f t="shared" si="28"/>
        <v>9</v>
      </c>
      <c r="G1810" t="str">
        <f>STANDINGS_SV[[#This Row],[League]]&amp;STANDINGS_SV[[#This Row],[Team]]</f>
        <v>$150 Draft Champions Jan 06 1:00 pm Lg.3582Super Furry Animals</v>
      </c>
    </row>
    <row r="1811" spans="1:7" x14ac:dyDescent="0.25">
      <c r="A1811">
        <v>1876</v>
      </c>
      <c r="B1811" t="s">
        <v>367</v>
      </c>
      <c r="C1811" t="s">
        <v>1920</v>
      </c>
      <c r="D1811">
        <v>49</v>
      </c>
      <c r="E1811">
        <v>1047</v>
      </c>
      <c r="F1811">
        <f t="shared" si="28"/>
        <v>10</v>
      </c>
      <c r="G1811" t="str">
        <f>STANDINGS_SV[[#This Row],[League]]&amp;STANDINGS_SV[[#This Row],[Team]]</f>
        <v>$150 Draft Champions Jan 06 1:00 pm Lg.3582Team Wilson</v>
      </c>
    </row>
    <row r="1812" spans="1:7" x14ac:dyDescent="0.25">
      <c r="A1812">
        <v>2161</v>
      </c>
      <c r="B1812" t="s">
        <v>1922</v>
      </c>
      <c r="C1812" t="s">
        <v>1920</v>
      </c>
      <c r="D1812">
        <v>40</v>
      </c>
      <c r="E1812">
        <v>738</v>
      </c>
      <c r="F1812">
        <f t="shared" si="28"/>
        <v>11</v>
      </c>
      <c r="G1812" t="str">
        <f>STANDINGS_SV[[#This Row],[League]]&amp;STANDINGS_SV[[#This Row],[Team]]</f>
        <v>$150 Draft Champions Jan 06 1:00 pm Lg.3582Cleveland Dustmites</v>
      </c>
    </row>
    <row r="1813" spans="1:7" x14ac:dyDescent="0.25">
      <c r="A1813">
        <v>2259</v>
      </c>
      <c r="B1813" t="s">
        <v>1919</v>
      </c>
      <c r="C1813" t="s">
        <v>1920</v>
      </c>
      <c r="D1813">
        <v>37</v>
      </c>
      <c r="E1813">
        <v>650.5</v>
      </c>
      <c r="F1813">
        <f t="shared" si="28"/>
        <v>12</v>
      </c>
      <c r="G1813" t="str">
        <f>STANDINGS_SV[[#This Row],[League]]&amp;STANDINGS_SV[[#This Row],[Team]]</f>
        <v>$150 Draft Champions Jan 06 1:00 pm Lg.3582MeatLohse</v>
      </c>
    </row>
    <row r="1814" spans="1:7" x14ac:dyDescent="0.25">
      <c r="A1814">
        <v>2297</v>
      </c>
      <c r="B1814" t="s">
        <v>372</v>
      </c>
      <c r="C1814" t="s">
        <v>1920</v>
      </c>
      <c r="D1814">
        <v>36</v>
      </c>
      <c r="E1814">
        <v>623</v>
      </c>
      <c r="F1814">
        <f t="shared" si="28"/>
        <v>13</v>
      </c>
      <c r="G1814" t="str">
        <f>STANDINGS_SV[[#This Row],[League]]&amp;STANDINGS_SV[[#This Row],[Team]]</f>
        <v>$150 Draft Champions Jan 06 1:00 pm Lg.3582Tigers Slappy DC2</v>
      </c>
    </row>
    <row r="1815" spans="1:7" x14ac:dyDescent="0.25">
      <c r="A1815">
        <v>2387</v>
      </c>
      <c r="B1815" t="s">
        <v>1924</v>
      </c>
      <c r="C1815" t="s">
        <v>1920</v>
      </c>
      <c r="D1815">
        <v>32</v>
      </c>
      <c r="E1815">
        <v>516</v>
      </c>
      <c r="F1815">
        <f t="shared" si="28"/>
        <v>14</v>
      </c>
      <c r="G1815" t="str">
        <f>STANDINGS_SV[[#This Row],[League]]&amp;STANDINGS_SV[[#This Row],[Team]]</f>
        <v>$150 Draft Champions Jan 06 1:00 pm Lg.3582Killed By Death</v>
      </c>
    </row>
    <row r="1816" spans="1:7" x14ac:dyDescent="0.25">
      <c r="A1816">
        <v>2657</v>
      </c>
      <c r="B1816" t="s">
        <v>1925</v>
      </c>
      <c r="C1816" t="s">
        <v>1920</v>
      </c>
      <c r="D1816">
        <v>19</v>
      </c>
      <c r="E1816">
        <v>244.5</v>
      </c>
      <c r="F1816">
        <f t="shared" si="28"/>
        <v>15</v>
      </c>
      <c r="G1816" t="str">
        <f>STANDINGS_SV[[#This Row],[League]]&amp;STANDINGS_SV[[#This Row],[Team]]</f>
        <v>$150 Draft Champions Jan 06 1:00 pm Lg.3582Akitas</v>
      </c>
    </row>
    <row r="1817" spans="1:7" x14ac:dyDescent="0.25">
      <c r="A1817">
        <v>13</v>
      </c>
      <c r="B1817" t="s">
        <v>1938</v>
      </c>
      <c r="C1817" t="s">
        <v>1928</v>
      </c>
      <c r="D1817">
        <v>133</v>
      </c>
      <c r="E1817">
        <v>2897.5</v>
      </c>
      <c r="F1817">
        <f t="shared" si="28"/>
        <v>1</v>
      </c>
      <c r="G1817" t="str">
        <f>STANDINGS_SV[[#This Row],[League]]&amp;STANDINGS_SV[[#This Row],[Team]]</f>
        <v>$150 Draft Champions Jan 07 1:00 pm Lg.3583Mike Pagliarulo</v>
      </c>
    </row>
    <row r="1818" spans="1:7" x14ac:dyDescent="0.25">
      <c r="A1818">
        <v>91</v>
      </c>
      <c r="B1818" t="s">
        <v>286</v>
      </c>
      <c r="C1818" t="s">
        <v>1928</v>
      </c>
      <c r="D1818">
        <v>114</v>
      </c>
      <c r="E1818">
        <v>2821</v>
      </c>
      <c r="F1818">
        <f t="shared" si="28"/>
        <v>2</v>
      </c>
      <c r="G1818" t="str">
        <f>STANDINGS_SV[[#This Row],[League]]&amp;STANDINGS_SV[[#This Row],[Team]]</f>
        <v>$150 Draft Champions Jan 07 1:00 pm Lg.3583Team Williams</v>
      </c>
    </row>
    <row r="1819" spans="1:7" x14ac:dyDescent="0.25">
      <c r="A1819">
        <v>314</v>
      </c>
      <c r="B1819" t="s">
        <v>1931</v>
      </c>
      <c r="C1819" t="s">
        <v>1928</v>
      </c>
      <c r="D1819">
        <v>97</v>
      </c>
      <c r="E1819">
        <v>2600.5</v>
      </c>
      <c r="F1819">
        <f t="shared" si="28"/>
        <v>3</v>
      </c>
      <c r="G1819" t="str">
        <f>STANDINGS_SV[[#This Row],[League]]&amp;STANDINGS_SV[[#This Row],[Team]]</f>
        <v>$150 Draft Champions Jan 07 1:00 pm Lg.3583Squawks</v>
      </c>
    </row>
    <row r="1820" spans="1:7" x14ac:dyDescent="0.25">
      <c r="A1820">
        <v>426</v>
      </c>
      <c r="B1820" t="s">
        <v>1940</v>
      </c>
      <c r="C1820" t="s">
        <v>1928</v>
      </c>
      <c r="D1820">
        <v>91</v>
      </c>
      <c r="E1820">
        <v>2474</v>
      </c>
      <c r="F1820">
        <f t="shared" si="28"/>
        <v>4</v>
      </c>
      <c r="G1820" t="str">
        <f>STANDINGS_SV[[#This Row],[League]]&amp;STANDINGS_SV[[#This Row],[Team]]</f>
        <v>$150 Draft Champions Jan 07 1:00 pm Lg.35831883 BOSTON BEANEATERS</v>
      </c>
    </row>
    <row r="1821" spans="1:7" x14ac:dyDescent="0.25">
      <c r="A1821">
        <v>521</v>
      </c>
      <c r="B1821" t="s">
        <v>1937</v>
      </c>
      <c r="C1821" t="s">
        <v>1928</v>
      </c>
      <c r="D1821">
        <v>88</v>
      </c>
      <c r="E1821">
        <v>2396</v>
      </c>
      <c r="F1821">
        <f t="shared" si="28"/>
        <v>5</v>
      </c>
      <c r="G1821" t="str">
        <f>STANDINGS_SV[[#This Row],[League]]&amp;STANDINGS_SV[[#This Row],[Team]]</f>
        <v>$150 Draft Champions Jan 07 1:00 pm Lg.3583The District</v>
      </c>
    </row>
    <row r="1822" spans="1:7" x14ac:dyDescent="0.25">
      <c r="A1822">
        <v>1323</v>
      </c>
      <c r="B1822" t="s">
        <v>1929</v>
      </c>
      <c r="C1822" t="s">
        <v>1928</v>
      </c>
      <c r="D1822">
        <v>64</v>
      </c>
      <c r="E1822">
        <v>1602</v>
      </c>
      <c r="F1822">
        <f t="shared" si="28"/>
        <v>6</v>
      </c>
      <c r="G1822" t="str">
        <f>STANDINGS_SV[[#This Row],[League]]&amp;STANDINGS_SV[[#This Row],[Team]]</f>
        <v>$150 Draft Champions Jan 07 1:00 pm Lg.3583The Price for Bryce</v>
      </c>
    </row>
    <row r="1823" spans="1:7" x14ac:dyDescent="0.25">
      <c r="A1823">
        <v>1437</v>
      </c>
      <c r="B1823" t="s">
        <v>18</v>
      </c>
      <c r="C1823" t="s">
        <v>1928</v>
      </c>
      <c r="D1823">
        <v>61</v>
      </c>
      <c r="E1823">
        <v>1469.5</v>
      </c>
      <c r="F1823">
        <f t="shared" si="28"/>
        <v>7</v>
      </c>
      <c r="G1823" t="str">
        <f>STANDINGS_SV[[#This Row],[League]]&amp;STANDINGS_SV[[#This Row],[Team]]</f>
        <v>$150 Draft Champions Jan 07 1:00 pm Lg.3583Home Run Derbies</v>
      </c>
    </row>
    <row r="1824" spans="1:7" x14ac:dyDescent="0.25">
      <c r="A1824">
        <v>1462</v>
      </c>
      <c r="B1824" t="s">
        <v>1933</v>
      </c>
      <c r="C1824" t="s">
        <v>1928</v>
      </c>
      <c r="D1824">
        <v>60</v>
      </c>
      <c r="E1824">
        <v>1432</v>
      </c>
      <c r="F1824">
        <f t="shared" si="28"/>
        <v>8</v>
      </c>
      <c r="G1824" t="str">
        <f>STANDINGS_SV[[#This Row],[League]]&amp;STANDINGS_SV[[#This Row],[Team]]</f>
        <v>$150 Draft Champions Jan 07 1:00 pm Lg.3583Agostina</v>
      </c>
    </row>
    <row r="1825" spans="1:7" x14ac:dyDescent="0.25">
      <c r="A1825">
        <v>1696</v>
      </c>
      <c r="B1825" t="s">
        <v>1939</v>
      </c>
      <c r="C1825" t="s">
        <v>1928</v>
      </c>
      <c r="D1825">
        <v>54</v>
      </c>
      <c r="E1825">
        <v>1226.5</v>
      </c>
      <c r="F1825">
        <f t="shared" si="28"/>
        <v>9</v>
      </c>
      <c r="G1825" t="str">
        <f>STANDINGS_SV[[#This Row],[League]]&amp;STANDINGS_SV[[#This Row],[Team]]</f>
        <v>$150 Draft Champions Jan 07 1:00 pm Lg.3583Team Winder</v>
      </c>
    </row>
    <row r="1826" spans="1:7" x14ac:dyDescent="0.25">
      <c r="A1826">
        <v>1899</v>
      </c>
      <c r="B1826" t="s">
        <v>1930</v>
      </c>
      <c r="C1826" t="s">
        <v>1928</v>
      </c>
      <c r="D1826">
        <v>48</v>
      </c>
      <c r="E1826">
        <v>1008.5</v>
      </c>
      <c r="F1826">
        <f t="shared" si="28"/>
        <v>10</v>
      </c>
      <c r="G1826" t="str">
        <f>STANDINGS_SV[[#This Row],[League]]&amp;STANDINGS_SV[[#This Row],[Team]]</f>
        <v>$150 Draft Champions Jan 07 1:00 pm Lg.3583Lincoln Lumberjacks</v>
      </c>
    </row>
    <row r="1827" spans="1:7" x14ac:dyDescent="0.25">
      <c r="A1827">
        <v>1990</v>
      </c>
      <c r="B1827" t="s">
        <v>1934</v>
      </c>
      <c r="C1827" t="s">
        <v>1928</v>
      </c>
      <c r="D1827">
        <v>45</v>
      </c>
      <c r="E1827">
        <v>910.5</v>
      </c>
      <c r="F1827">
        <f t="shared" si="28"/>
        <v>11</v>
      </c>
      <c r="G1827" t="str">
        <f>STANDINGS_SV[[#This Row],[League]]&amp;STANDINGS_SV[[#This Row],[Team]]</f>
        <v>$150 Draft Champions Jan 07 1:00 pm Lg.3583Captain Chaos</v>
      </c>
    </row>
    <row r="1828" spans="1:7" x14ac:dyDescent="0.25">
      <c r="A1828">
        <v>2420</v>
      </c>
      <c r="B1828" t="s">
        <v>532</v>
      </c>
      <c r="C1828" t="s">
        <v>1928</v>
      </c>
      <c r="D1828">
        <v>31</v>
      </c>
      <c r="E1828">
        <v>474.5</v>
      </c>
      <c r="F1828">
        <f t="shared" si="28"/>
        <v>12</v>
      </c>
      <c r="G1828" t="str">
        <f>STANDINGS_SV[[#This Row],[League]]&amp;STANDINGS_SV[[#This Row],[Team]]</f>
        <v>$150 Draft Champions Jan 07 1:00 pm Lg.3583Bleacher Bums</v>
      </c>
    </row>
    <row r="1829" spans="1:7" x14ac:dyDescent="0.25">
      <c r="A1829">
        <v>2444</v>
      </c>
      <c r="B1829" t="s">
        <v>1936</v>
      </c>
      <c r="C1829" t="s">
        <v>1928</v>
      </c>
      <c r="D1829">
        <v>31</v>
      </c>
      <c r="E1829">
        <v>474.5</v>
      </c>
      <c r="F1829">
        <f t="shared" si="28"/>
        <v>13</v>
      </c>
      <c r="G1829" t="str">
        <f>STANDINGS_SV[[#This Row],[League]]&amp;STANDINGS_SV[[#This Row],[Team]]</f>
        <v>$150 Draft Champions Jan 07 1:00 pm Lg.3583Pine Tar Gang</v>
      </c>
    </row>
    <row r="1830" spans="1:7" x14ac:dyDescent="0.25">
      <c r="A1830">
        <v>2681</v>
      </c>
      <c r="B1830" t="s">
        <v>1935</v>
      </c>
      <c r="C1830" t="s">
        <v>1928</v>
      </c>
      <c r="D1830">
        <v>18</v>
      </c>
      <c r="E1830">
        <v>224</v>
      </c>
      <c r="F1830">
        <f t="shared" si="28"/>
        <v>14</v>
      </c>
      <c r="G1830" t="str">
        <f>STANDINGS_SV[[#This Row],[League]]&amp;STANDINGS_SV[[#This Row],[Team]]</f>
        <v>$150 Draft Champions Jan 07 1:00 pm Lg.3583Gray Boy Bailey</v>
      </c>
    </row>
    <row r="1831" spans="1:7" x14ac:dyDescent="0.25">
      <c r="A1831">
        <v>2812</v>
      </c>
      <c r="B1831" t="s">
        <v>1932</v>
      </c>
      <c r="C1831" t="s">
        <v>1928</v>
      </c>
      <c r="D1831">
        <v>7</v>
      </c>
      <c r="E1831">
        <v>92.5</v>
      </c>
      <c r="F1831">
        <f t="shared" si="28"/>
        <v>15</v>
      </c>
      <c r="G1831" t="str">
        <f>STANDINGS_SV[[#This Row],[League]]&amp;STANDINGS_SV[[#This Row],[Team]]</f>
        <v>$150 Draft Champions Jan 07 1:00 pm Lg.35833DC WAGGENER</v>
      </c>
    </row>
    <row r="1832" spans="1:7" x14ac:dyDescent="0.25">
      <c r="A1832">
        <v>33</v>
      </c>
      <c r="B1832" t="s">
        <v>1949</v>
      </c>
      <c r="C1832" t="s">
        <v>1941</v>
      </c>
      <c r="D1832">
        <v>124</v>
      </c>
      <c r="E1832">
        <v>2879</v>
      </c>
      <c r="F1832">
        <f t="shared" si="28"/>
        <v>1</v>
      </c>
      <c r="G1832" t="str">
        <f>STANDINGS_SV[[#This Row],[League]]&amp;STANDINGS_SV[[#This Row],[Team]]</f>
        <v>$150 Draft Champions Jan 07 1:00 pm Lg.3584Team Kent 2</v>
      </c>
    </row>
    <row r="1833" spans="1:7" x14ac:dyDescent="0.25">
      <c r="A1833">
        <v>146</v>
      </c>
      <c r="B1833" t="s">
        <v>50</v>
      </c>
      <c r="C1833" t="s">
        <v>1941</v>
      </c>
      <c r="D1833">
        <v>107</v>
      </c>
      <c r="E1833">
        <v>2761.5</v>
      </c>
      <c r="F1833">
        <f t="shared" si="28"/>
        <v>2</v>
      </c>
      <c r="G1833" t="str">
        <f>STANDINGS_SV[[#This Row],[League]]&amp;STANDINGS_SV[[#This Row],[Team]]</f>
        <v>$150 Draft Champions Jan 07 1:00 pm Lg.3584Highwayman</v>
      </c>
    </row>
    <row r="1834" spans="1:7" x14ac:dyDescent="0.25">
      <c r="A1834">
        <v>496</v>
      </c>
      <c r="B1834" t="s">
        <v>378</v>
      </c>
      <c r="C1834" t="s">
        <v>1941</v>
      </c>
      <c r="D1834">
        <v>89</v>
      </c>
      <c r="E1834">
        <v>2423.5</v>
      </c>
      <c r="F1834">
        <f t="shared" si="28"/>
        <v>3</v>
      </c>
      <c r="G1834" t="str">
        <f>STANDINGS_SV[[#This Row],[League]]&amp;STANDINGS_SV[[#This Row],[Team]]</f>
        <v>$150 Draft Champions Jan 07 1:00 pm Lg.3584Team Whaley</v>
      </c>
    </row>
    <row r="1835" spans="1:7" x14ac:dyDescent="0.25">
      <c r="A1835">
        <v>509</v>
      </c>
      <c r="B1835" t="s">
        <v>1945</v>
      </c>
      <c r="C1835" t="s">
        <v>1941</v>
      </c>
      <c r="D1835">
        <v>88</v>
      </c>
      <c r="E1835">
        <v>2396</v>
      </c>
      <c r="F1835">
        <f t="shared" si="28"/>
        <v>4</v>
      </c>
      <c r="G1835" t="str">
        <f>STANDINGS_SV[[#This Row],[League]]&amp;STANDINGS_SV[[#This Row],[Team]]</f>
        <v>$150 Draft Champions Jan 07 1:00 pm Lg.3584EMERSON 5</v>
      </c>
    </row>
    <row r="1836" spans="1:7" x14ac:dyDescent="0.25">
      <c r="A1836">
        <v>573</v>
      </c>
      <c r="B1836" t="s">
        <v>292</v>
      </c>
      <c r="C1836" t="s">
        <v>1941</v>
      </c>
      <c r="D1836">
        <v>86</v>
      </c>
      <c r="E1836">
        <v>2349</v>
      </c>
      <c r="F1836">
        <f t="shared" si="28"/>
        <v>5</v>
      </c>
      <c r="G1836" t="str">
        <f>STANDINGS_SV[[#This Row],[League]]&amp;STANDINGS_SV[[#This Row],[Team]]</f>
        <v>$150 Draft Champions Jan 07 1:00 pm Lg.3584Team Teixeira</v>
      </c>
    </row>
    <row r="1837" spans="1:7" x14ac:dyDescent="0.25">
      <c r="A1837">
        <v>986</v>
      </c>
      <c r="B1837" t="s">
        <v>1944</v>
      </c>
      <c r="C1837" t="s">
        <v>1941</v>
      </c>
      <c r="D1837">
        <v>73</v>
      </c>
      <c r="E1837">
        <v>1910.5</v>
      </c>
      <c r="F1837">
        <f t="shared" si="28"/>
        <v>6</v>
      </c>
      <c r="G1837" t="str">
        <f>STANDINGS_SV[[#This Row],[League]]&amp;STANDINGS_SV[[#This Row],[Team]]</f>
        <v>$150 Draft Champions Jan 07 1:00 pm Lg.3584Altuve Abreu Keuchel</v>
      </c>
    </row>
    <row r="1838" spans="1:7" x14ac:dyDescent="0.25">
      <c r="A1838">
        <v>1069</v>
      </c>
      <c r="B1838" t="s">
        <v>9</v>
      </c>
      <c r="C1838" t="s">
        <v>1941</v>
      </c>
      <c r="D1838">
        <v>71</v>
      </c>
      <c r="E1838">
        <v>1846.5</v>
      </c>
      <c r="F1838">
        <f t="shared" si="28"/>
        <v>7</v>
      </c>
      <c r="G1838" t="str">
        <f>STANDINGS_SV[[#This Row],[League]]&amp;STANDINGS_SV[[#This Row],[Team]]</f>
        <v>$150 Draft Champions Jan 07 1:00 pm Lg.3584Team Johnson</v>
      </c>
    </row>
    <row r="1839" spans="1:7" x14ac:dyDescent="0.25">
      <c r="A1839">
        <v>1218</v>
      </c>
      <c r="B1839" t="s">
        <v>1946</v>
      </c>
      <c r="C1839" t="s">
        <v>1941</v>
      </c>
      <c r="D1839">
        <v>66</v>
      </c>
      <c r="E1839">
        <v>1682.5</v>
      </c>
      <c r="F1839">
        <f t="shared" si="28"/>
        <v>8</v>
      </c>
      <c r="G1839" t="str">
        <f>STANDINGS_SV[[#This Row],[League]]&amp;STANDINGS_SV[[#This Row],[Team]]</f>
        <v>$150 Draft Champions Jan 07 1:00 pm Lg.3584EBDB BnB Prime</v>
      </c>
    </row>
    <row r="1840" spans="1:7" x14ac:dyDescent="0.25">
      <c r="A1840">
        <v>1613</v>
      </c>
      <c r="B1840" t="s">
        <v>36</v>
      </c>
      <c r="C1840" t="s">
        <v>1941</v>
      </c>
      <c r="D1840">
        <v>56</v>
      </c>
      <c r="E1840">
        <v>1296.5</v>
      </c>
      <c r="F1840">
        <f t="shared" si="28"/>
        <v>9</v>
      </c>
      <c r="G1840" t="str">
        <f>STANDINGS_SV[[#This Row],[League]]&amp;STANDINGS_SV[[#This Row],[Team]]</f>
        <v>$150 Draft Champions Jan 07 1:00 pm Lg.3584PACO THYME</v>
      </c>
    </row>
    <row r="1841" spans="1:7" x14ac:dyDescent="0.25">
      <c r="A1841">
        <v>2315</v>
      </c>
      <c r="B1841" t="s">
        <v>1948</v>
      </c>
      <c r="C1841" t="s">
        <v>1941</v>
      </c>
      <c r="D1841">
        <v>35</v>
      </c>
      <c r="E1841">
        <v>594</v>
      </c>
      <c r="F1841">
        <f t="shared" si="28"/>
        <v>10</v>
      </c>
      <c r="G1841" t="str">
        <f>STANDINGS_SV[[#This Row],[League]]&amp;STANDINGS_SV[[#This Row],[Team]]</f>
        <v>$150 Draft Champions Jan 07 1:00 pm Lg.3584Nice Picks for a Ghost</v>
      </c>
    </row>
    <row r="1842" spans="1:7" x14ac:dyDescent="0.25">
      <c r="A1842">
        <v>2480</v>
      </c>
      <c r="B1842" t="s">
        <v>260</v>
      </c>
      <c r="C1842" t="s">
        <v>1941</v>
      </c>
      <c r="D1842">
        <v>30</v>
      </c>
      <c r="E1842">
        <v>438</v>
      </c>
      <c r="F1842">
        <f t="shared" si="28"/>
        <v>11</v>
      </c>
      <c r="G1842" t="str">
        <f>STANDINGS_SV[[#This Row],[League]]&amp;STANDINGS_SV[[#This Row],[Team]]</f>
        <v>$150 Draft Champions Jan 07 1:00 pm Lg.3584Team Maher</v>
      </c>
    </row>
    <row r="1843" spans="1:7" x14ac:dyDescent="0.25">
      <c r="A1843">
        <v>2699</v>
      </c>
      <c r="B1843" t="s">
        <v>1942</v>
      </c>
      <c r="C1843" t="s">
        <v>1941</v>
      </c>
      <c r="D1843">
        <v>17</v>
      </c>
      <c r="E1843">
        <v>208.5</v>
      </c>
      <c r="F1843">
        <f t="shared" si="28"/>
        <v>12</v>
      </c>
      <c r="G1843" t="str">
        <f>STANDINGS_SV[[#This Row],[League]]&amp;STANDINGS_SV[[#This Row],[Team]]</f>
        <v>$150 Draft Champions Jan 07 1:00 pm Lg.3584Hey now</v>
      </c>
    </row>
    <row r="1844" spans="1:7" x14ac:dyDescent="0.25">
      <c r="A1844">
        <v>2705</v>
      </c>
      <c r="B1844" t="s">
        <v>1947</v>
      </c>
      <c r="C1844" t="s">
        <v>1941</v>
      </c>
      <c r="D1844">
        <v>17</v>
      </c>
      <c r="E1844">
        <v>208.5</v>
      </c>
      <c r="F1844">
        <f t="shared" si="28"/>
        <v>13</v>
      </c>
      <c r="G1844" t="str">
        <f>STANDINGS_SV[[#This Row],[League]]&amp;STANDINGS_SV[[#This Row],[Team]]</f>
        <v>$150 Draft Champions Jan 07 1:00 pm Lg.3584Starfishmn 0107</v>
      </c>
    </row>
    <row r="1845" spans="1:7" x14ac:dyDescent="0.25">
      <c r="A1845">
        <v>2758</v>
      </c>
      <c r="B1845" t="s">
        <v>1943</v>
      </c>
      <c r="C1845" t="s">
        <v>1941</v>
      </c>
      <c r="D1845">
        <v>13</v>
      </c>
      <c r="E1845">
        <v>150</v>
      </c>
      <c r="F1845">
        <f t="shared" si="28"/>
        <v>14</v>
      </c>
      <c r="G1845" t="str">
        <f>STANDINGS_SV[[#This Row],[League]]&amp;STANDINGS_SV[[#This Row],[Team]]</f>
        <v>$150 Draft Champions Jan 07 1:00 pm Lg.3584Maddon Gnomes</v>
      </c>
    </row>
    <row r="1846" spans="1:7" x14ac:dyDescent="0.25">
      <c r="A1846">
        <v>2897</v>
      </c>
      <c r="B1846" t="s">
        <v>474</v>
      </c>
      <c r="C1846" t="s">
        <v>1941</v>
      </c>
      <c r="D1846">
        <v>0</v>
      </c>
      <c r="E1846">
        <v>13</v>
      </c>
      <c r="F1846">
        <f t="shared" si="28"/>
        <v>15</v>
      </c>
      <c r="G1846" t="str">
        <f>STANDINGS_SV[[#This Row],[League]]&amp;STANDINGS_SV[[#This Row],[Team]]</f>
        <v>$150 Draft Champions Jan 07 1:00 pm Lg.3584Red Barons II</v>
      </c>
    </row>
    <row r="1847" spans="1:7" x14ac:dyDescent="0.25">
      <c r="A1847">
        <v>118</v>
      </c>
      <c r="B1847" t="s">
        <v>318</v>
      </c>
      <c r="C1847" t="s">
        <v>1951</v>
      </c>
      <c r="D1847">
        <v>110</v>
      </c>
      <c r="E1847">
        <v>2789.5</v>
      </c>
      <c r="F1847">
        <f t="shared" si="28"/>
        <v>1</v>
      </c>
      <c r="G1847" t="str">
        <f>STANDINGS_SV[[#This Row],[League]]&amp;STANDINGS_SV[[#This Row],[Team]]</f>
        <v>$150 Draft Champions Jan 08 1:00 pm Lg.3585Chalupa Batman</v>
      </c>
    </row>
    <row r="1848" spans="1:7" x14ac:dyDescent="0.25">
      <c r="A1848">
        <v>182</v>
      </c>
      <c r="B1848" t="s">
        <v>98</v>
      </c>
      <c r="C1848" t="s">
        <v>1951</v>
      </c>
      <c r="D1848">
        <v>105</v>
      </c>
      <c r="E1848">
        <v>2733.5</v>
      </c>
      <c r="F1848">
        <f t="shared" si="28"/>
        <v>2</v>
      </c>
      <c r="G1848" t="str">
        <f>STANDINGS_SV[[#This Row],[League]]&amp;STANDINGS_SV[[#This Row],[Team]]</f>
        <v>$150 Draft Champions Jan 08 1:00 pm Lg.3585Team Ward</v>
      </c>
    </row>
    <row r="1849" spans="1:7" x14ac:dyDescent="0.25">
      <c r="A1849">
        <v>511</v>
      </c>
      <c r="B1849" t="s">
        <v>18</v>
      </c>
      <c r="C1849" t="s">
        <v>1951</v>
      </c>
      <c r="D1849">
        <v>88</v>
      </c>
      <c r="E1849">
        <v>2396</v>
      </c>
      <c r="F1849">
        <f t="shared" si="28"/>
        <v>3</v>
      </c>
      <c r="G1849" t="str">
        <f>STANDINGS_SV[[#This Row],[League]]&amp;STANDINGS_SV[[#This Row],[Team]]</f>
        <v>$150 Draft Champions Jan 08 1:00 pm Lg.3585Home Run Derbies</v>
      </c>
    </row>
    <row r="1850" spans="1:7" x14ac:dyDescent="0.25">
      <c r="A1850">
        <v>616</v>
      </c>
      <c r="B1850" t="s">
        <v>71</v>
      </c>
      <c r="C1850" t="s">
        <v>1951</v>
      </c>
      <c r="D1850">
        <v>84</v>
      </c>
      <c r="E1850">
        <v>2284</v>
      </c>
      <c r="F1850">
        <f t="shared" si="28"/>
        <v>4</v>
      </c>
      <c r="G1850" t="str">
        <f>STANDINGS_SV[[#This Row],[League]]&amp;STANDINGS_SV[[#This Row],[Team]]</f>
        <v>$150 Draft Champions Jan 08 1:00 pm Lg.3585Frozen Ropes</v>
      </c>
    </row>
    <row r="1851" spans="1:7" x14ac:dyDescent="0.25">
      <c r="A1851">
        <v>766</v>
      </c>
      <c r="B1851" t="s">
        <v>17</v>
      </c>
      <c r="C1851" t="s">
        <v>1951</v>
      </c>
      <c r="D1851">
        <v>80</v>
      </c>
      <c r="E1851">
        <v>2144</v>
      </c>
      <c r="F1851">
        <f t="shared" si="28"/>
        <v>5</v>
      </c>
      <c r="G1851" t="str">
        <f>STANDINGS_SV[[#This Row],[League]]&amp;STANDINGS_SV[[#This Row],[Team]]</f>
        <v>$150 Draft Champions Jan 08 1:00 pm Lg.3585Millertime</v>
      </c>
    </row>
    <row r="1852" spans="1:7" x14ac:dyDescent="0.25">
      <c r="A1852">
        <v>905</v>
      </c>
      <c r="B1852" t="s">
        <v>1956</v>
      </c>
      <c r="C1852" t="s">
        <v>1951</v>
      </c>
      <c r="D1852">
        <v>76</v>
      </c>
      <c r="E1852">
        <v>1999</v>
      </c>
      <c r="F1852">
        <f t="shared" si="28"/>
        <v>6</v>
      </c>
      <c r="G1852" t="str">
        <f>STANDINGS_SV[[#This Row],[League]]&amp;STANDINGS_SV[[#This Row],[Team]]</f>
        <v>$150 Draft Champions Jan 08 1:00 pm Lg.3585Hard Hat &amp; Lunchpale '16</v>
      </c>
    </row>
    <row r="1853" spans="1:7" x14ac:dyDescent="0.25">
      <c r="A1853">
        <v>1281</v>
      </c>
      <c r="B1853" t="s">
        <v>290</v>
      </c>
      <c r="C1853" t="s">
        <v>1951</v>
      </c>
      <c r="D1853">
        <v>65</v>
      </c>
      <c r="E1853">
        <v>1643</v>
      </c>
      <c r="F1853">
        <f t="shared" si="28"/>
        <v>7</v>
      </c>
      <c r="G1853" t="str">
        <f>STANDINGS_SV[[#This Row],[League]]&amp;STANDINGS_SV[[#This Row],[Team]]</f>
        <v>$150 Draft Champions Jan 08 1:00 pm Lg.3585Thing 3</v>
      </c>
    </row>
    <row r="1854" spans="1:7" x14ac:dyDescent="0.25">
      <c r="A1854">
        <v>1471</v>
      </c>
      <c r="B1854" t="s">
        <v>1957</v>
      </c>
      <c r="C1854" t="s">
        <v>1951</v>
      </c>
      <c r="D1854">
        <v>60</v>
      </c>
      <c r="E1854">
        <v>1432</v>
      </c>
      <c r="F1854">
        <f t="shared" si="28"/>
        <v>8</v>
      </c>
      <c r="G1854" t="str">
        <f>STANDINGS_SV[[#This Row],[League]]&amp;STANDINGS_SV[[#This Row],[Team]]</f>
        <v>$150 Draft Champions Jan 08 1:00 pm Lg.3585Dutch Mafia (DC2)</v>
      </c>
    </row>
    <row r="1855" spans="1:7" x14ac:dyDescent="0.25">
      <c r="A1855">
        <v>1817</v>
      </c>
      <c r="B1855" t="s">
        <v>1953</v>
      </c>
      <c r="C1855" t="s">
        <v>1951</v>
      </c>
      <c r="D1855">
        <v>50</v>
      </c>
      <c r="E1855">
        <v>1083</v>
      </c>
      <c r="F1855">
        <f t="shared" si="28"/>
        <v>9</v>
      </c>
      <c r="G1855" t="str">
        <f>STANDINGS_SV[[#This Row],[League]]&amp;STANDINGS_SV[[#This Row],[Team]]</f>
        <v>$150 Draft Champions Jan 08 1:00 pm Lg.3585Fighting Italians</v>
      </c>
    </row>
    <row r="1856" spans="1:7" x14ac:dyDescent="0.25">
      <c r="A1856">
        <v>1871</v>
      </c>
      <c r="B1856" t="s">
        <v>1955</v>
      </c>
      <c r="C1856" t="s">
        <v>1951</v>
      </c>
      <c r="D1856">
        <v>49</v>
      </c>
      <c r="E1856">
        <v>1047</v>
      </c>
      <c r="F1856">
        <f t="shared" si="28"/>
        <v>10</v>
      </c>
      <c r="G1856" t="str">
        <f>STANDINGS_SV[[#This Row],[League]]&amp;STANDINGS_SV[[#This Row],[Team]]</f>
        <v>$150 Draft Champions Jan 08 1:00 pm Lg.3585Team LeValley 3</v>
      </c>
    </row>
    <row r="1857" spans="1:7" x14ac:dyDescent="0.25">
      <c r="A1857">
        <v>2125</v>
      </c>
      <c r="B1857" t="s">
        <v>1958</v>
      </c>
      <c r="C1857" t="s">
        <v>1951</v>
      </c>
      <c r="D1857">
        <v>41</v>
      </c>
      <c r="E1857">
        <v>772.5</v>
      </c>
      <c r="F1857">
        <f t="shared" si="28"/>
        <v>11</v>
      </c>
      <c r="G1857" t="str">
        <f>STANDINGS_SV[[#This Row],[League]]&amp;STANDINGS_SV[[#This Row],[Team]]</f>
        <v>$150 Draft Champions Jan 08 1:00 pm Lg.3585Bobs Big Boys</v>
      </c>
    </row>
    <row r="1858" spans="1:7" x14ac:dyDescent="0.25">
      <c r="A1858">
        <v>2276</v>
      </c>
      <c r="B1858" t="s">
        <v>1954</v>
      </c>
      <c r="C1858" t="s">
        <v>1951</v>
      </c>
      <c r="D1858">
        <v>37</v>
      </c>
      <c r="E1858">
        <v>650.5</v>
      </c>
      <c r="F1858">
        <f t="shared" si="28"/>
        <v>12</v>
      </c>
      <c r="G1858" t="str">
        <f>STANDINGS_SV[[#This Row],[League]]&amp;STANDINGS_SV[[#This Row],[Team]]</f>
        <v>$150 Draft Champions Jan 08 1:00 pm Lg.3585maxamillions</v>
      </c>
    </row>
    <row r="1859" spans="1:7" x14ac:dyDescent="0.25">
      <c r="A1859">
        <v>2432</v>
      </c>
      <c r="B1859" t="s">
        <v>1950</v>
      </c>
      <c r="C1859" t="s">
        <v>1951</v>
      </c>
      <c r="D1859">
        <v>31</v>
      </c>
      <c r="E1859">
        <v>474.5</v>
      </c>
      <c r="F1859">
        <f t="shared" ref="F1859:F1922" si="29">IF(C1859=C1858,F1858+1,1)</f>
        <v>13</v>
      </c>
      <c r="G1859" t="str">
        <f>STANDINGS_SV[[#This Row],[League]]&amp;STANDINGS_SV[[#This Row],[Team]]</f>
        <v>$150 Draft Champions Jan 08 1:00 pm Lg.3585Heart-Shaped Box</v>
      </c>
    </row>
    <row r="1860" spans="1:7" x14ac:dyDescent="0.25">
      <c r="A1860">
        <v>2598</v>
      </c>
      <c r="B1860" t="s">
        <v>16</v>
      </c>
      <c r="C1860" t="s">
        <v>1951</v>
      </c>
      <c r="D1860">
        <v>24</v>
      </c>
      <c r="E1860">
        <v>317</v>
      </c>
      <c r="F1860">
        <f t="shared" si="29"/>
        <v>14</v>
      </c>
      <c r="G1860" t="str">
        <f>STANDINGS_SV[[#This Row],[League]]&amp;STANDINGS_SV[[#This Row],[Team]]</f>
        <v>$150 Draft Champions Jan 08 1:00 pm Lg.3585Team Phan</v>
      </c>
    </row>
    <row r="1861" spans="1:7" x14ac:dyDescent="0.25">
      <c r="A1861">
        <v>2882</v>
      </c>
      <c r="B1861" t="s">
        <v>1952</v>
      </c>
      <c r="C1861" t="s">
        <v>1951</v>
      </c>
      <c r="D1861">
        <v>1</v>
      </c>
      <c r="E1861">
        <v>32</v>
      </c>
      <c r="F1861">
        <f t="shared" si="29"/>
        <v>15</v>
      </c>
      <c r="G1861" t="str">
        <f>STANDINGS_SV[[#This Row],[League]]&amp;STANDINGS_SV[[#This Row],[Team]]</f>
        <v>$150 Draft Champions Jan 08 1:00 pm Lg.3585ShowtimeDC31</v>
      </c>
    </row>
    <row r="1862" spans="1:7" x14ac:dyDescent="0.25">
      <c r="A1862">
        <v>39</v>
      </c>
      <c r="B1862" t="s">
        <v>1966</v>
      </c>
      <c r="C1862" t="s">
        <v>1960</v>
      </c>
      <c r="D1862">
        <v>123</v>
      </c>
      <c r="E1862">
        <v>2873</v>
      </c>
      <c r="F1862">
        <f t="shared" si="29"/>
        <v>1</v>
      </c>
      <c r="G1862" t="str">
        <f>STANDINGS_SV[[#This Row],[League]]&amp;STANDINGS_SV[[#This Row],[Team]]</f>
        <v>$150 Draft Champions Jan 09 1:00 pm Lg.3587Steve Sax</v>
      </c>
    </row>
    <row r="1863" spans="1:7" x14ac:dyDescent="0.25">
      <c r="A1863">
        <v>290</v>
      </c>
      <c r="B1863" t="s">
        <v>1967</v>
      </c>
      <c r="C1863" t="s">
        <v>1960</v>
      </c>
      <c r="D1863">
        <v>98</v>
      </c>
      <c r="E1863">
        <v>2618</v>
      </c>
      <c r="F1863">
        <f t="shared" si="29"/>
        <v>2</v>
      </c>
      <c r="G1863" t="str">
        <f>STANDINGS_SV[[#This Row],[League]]&amp;STANDINGS_SV[[#This Row],[Team]]</f>
        <v>$150 Draft Champions Jan 09 1:00 pm Lg.3587NoParticularPlace2Go</v>
      </c>
    </row>
    <row r="1864" spans="1:7" x14ac:dyDescent="0.25">
      <c r="A1864">
        <v>326</v>
      </c>
      <c r="B1864" t="s">
        <v>1963</v>
      </c>
      <c r="C1864" t="s">
        <v>1960</v>
      </c>
      <c r="D1864">
        <v>96</v>
      </c>
      <c r="E1864">
        <v>2582</v>
      </c>
      <c r="F1864">
        <f t="shared" si="29"/>
        <v>3</v>
      </c>
      <c r="G1864" t="str">
        <f>STANDINGS_SV[[#This Row],[League]]&amp;STANDINGS_SV[[#This Row],[Team]]</f>
        <v>$150 Draft Champions Jan 09 1:00 pm Lg.3587EMERSON 6</v>
      </c>
    </row>
    <row r="1865" spans="1:7" x14ac:dyDescent="0.25">
      <c r="A1865">
        <v>433</v>
      </c>
      <c r="B1865" t="s">
        <v>1969</v>
      </c>
      <c r="C1865" t="s">
        <v>1960</v>
      </c>
      <c r="D1865">
        <v>91</v>
      </c>
      <c r="E1865">
        <v>2474</v>
      </c>
      <c r="F1865">
        <f t="shared" si="29"/>
        <v>4</v>
      </c>
      <c r="G1865" t="str">
        <f>STANDINGS_SV[[#This Row],[League]]&amp;STANDINGS_SV[[#This Row],[Team]]</f>
        <v>$150 Draft Champions Jan 09 1:00 pm Lg.3587Starfishmn 0109</v>
      </c>
    </row>
    <row r="1866" spans="1:7" x14ac:dyDescent="0.25">
      <c r="A1866">
        <v>989</v>
      </c>
      <c r="B1866" t="s">
        <v>461</v>
      </c>
      <c r="C1866" t="s">
        <v>1960</v>
      </c>
      <c r="D1866">
        <v>73</v>
      </c>
      <c r="E1866">
        <v>1910.5</v>
      </c>
      <c r="F1866">
        <f t="shared" si="29"/>
        <v>5</v>
      </c>
      <c r="G1866" t="str">
        <f>STANDINGS_SV[[#This Row],[League]]&amp;STANDINGS_SV[[#This Row],[Team]]</f>
        <v>$150 Draft Champions Jan 09 1:00 pm Lg.3587Evil Empire</v>
      </c>
    </row>
    <row r="1867" spans="1:7" x14ac:dyDescent="0.25">
      <c r="A1867">
        <v>1283</v>
      </c>
      <c r="B1867" t="s">
        <v>1964</v>
      </c>
      <c r="C1867" t="s">
        <v>1960</v>
      </c>
      <c r="D1867">
        <v>65</v>
      </c>
      <c r="E1867">
        <v>1643</v>
      </c>
      <c r="F1867">
        <f t="shared" si="29"/>
        <v>6</v>
      </c>
      <c r="G1867" t="str">
        <f>STANDINGS_SV[[#This Row],[League]]&amp;STANDINGS_SV[[#This Row],[Team]]</f>
        <v>$150 Draft Champions Jan 09 1:00 pm Lg.3587Tuco's Grill</v>
      </c>
    </row>
    <row r="1868" spans="1:7" x14ac:dyDescent="0.25">
      <c r="A1868">
        <v>1391</v>
      </c>
      <c r="B1868" t="s">
        <v>370</v>
      </c>
      <c r="C1868" t="s">
        <v>1960</v>
      </c>
      <c r="D1868">
        <v>62</v>
      </c>
      <c r="E1868">
        <v>1513.5</v>
      </c>
      <c r="F1868">
        <f t="shared" si="29"/>
        <v>7</v>
      </c>
      <c r="G1868" t="str">
        <f>STANDINGS_SV[[#This Row],[League]]&amp;STANDINGS_SV[[#This Row],[Team]]</f>
        <v>$150 Draft Champions Jan 09 1:00 pm Lg.3587Lama Lama Ding Dong</v>
      </c>
    </row>
    <row r="1869" spans="1:7" x14ac:dyDescent="0.25">
      <c r="A1869">
        <v>1430</v>
      </c>
      <c r="B1869" t="s">
        <v>1970</v>
      </c>
      <c r="C1869" t="s">
        <v>1960</v>
      </c>
      <c r="D1869">
        <v>61</v>
      </c>
      <c r="E1869">
        <v>1469.5</v>
      </c>
      <c r="F1869">
        <f t="shared" si="29"/>
        <v>8</v>
      </c>
      <c r="G1869" t="str">
        <f>STANDINGS_SV[[#This Row],[League]]&amp;STANDINGS_SV[[#This Row],[Team]]</f>
        <v>$150 Draft Champions Jan 09 1:00 pm Lg.3587Cowtippers</v>
      </c>
    </row>
    <row r="1870" spans="1:7" x14ac:dyDescent="0.25">
      <c r="A1870">
        <v>1739</v>
      </c>
      <c r="B1870" t="s">
        <v>1965</v>
      </c>
      <c r="C1870" t="s">
        <v>1960</v>
      </c>
      <c r="D1870">
        <v>52</v>
      </c>
      <c r="E1870">
        <v>1154</v>
      </c>
      <c r="F1870">
        <f t="shared" si="29"/>
        <v>9</v>
      </c>
      <c r="G1870" t="str">
        <f>STANDINGS_SV[[#This Row],[League]]&amp;STANDINGS_SV[[#This Row],[Team]]</f>
        <v>$150 Draft Champions Jan 09 1:00 pm Lg.3587Bandoleros</v>
      </c>
    </row>
    <row r="1871" spans="1:7" x14ac:dyDescent="0.25">
      <c r="A1871">
        <v>1744</v>
      </c>
      <c r="B1871" t="s">
        <v>1962</v>
      </c>
      <c r="C1871" t="s">
        <v>1960</v>
      </c>
      <c r="D1871">
        <v>52</v>
      </c>
      <c r="E1871">
        <v>1154</v>
      </c>
      <c r="F1871">
        <f t="shared" si="29"/>
        <v>10</v>
      </c>
      <c r="G1871" t="str">
        <f>STANDINGS_SV[[#This Row],[League]]&amp;STANDINGS_SV[[#This Row],[Team]]</f>
        <v>$150 Draft Champions Jan 09 1:00 pm Lg.3587Dear Mr. Fantasy</v>
      </c>
    </row>
    <row r="1872" spans="1:7" x14ac:dyDescent="0.25">
      <c r="A1872">
        <v>1820</v>
      </c>
      <c r="B1872" t="s">
        <v>18</v>
      </c>
      <c r="C1872" t="s">
        <v>1960</v>
      </c>
      <c r="D1872">
        <v>50</v>
      </c>
      <c r="E1872">
        <v>1083</v>
      </c>
      <c r="F1872">
        <f t="shared" si="29"/>
        <v>11</v>
      </c>
      <c r="G1872" t="str">
        <f>STANDINGS_SV[[#This Row],[League]]&amp;STANDINGS_SV[[#This Row],[Team]]</f>
        <v>$150 Draft Champions Jan 09 1:00 pm Lg.3587Home Run Derbies</v>
      </c>
    </row>
    <row r="1873" spans="1:7" x14ac:dyDescent="0.25">
      <c r="A1873">
        <v>1958</v>
      </c>
      <c r="B1873" t="s">
        <v>1961</v>
      </c>
      <c r="C1873" t="s">
        <v>1960</v>
      </c>
      <c r="D1873">
        <v>47</v>
      </c>
      <c r="E1873">
        <v>970.5</v>
      </c>
      <c r="F1873">
        <f t="shared" si="29"/>
        <v>12</v>
      </c>
      <c r="G1873" t="str">
        <f>STANDINGS_SV[[#This Row],[League]]&amp;STANDINGS_SV[[#This Row],[Team]]</f>
        <v>$150 Draft Champions Jan 09 1:00 pm Lg.3587Thebeau 2</v>
      </c>
    </row>
    <row r="1874" spans="1:7" x14ac:dyDescent="0.25">
      <c r="A1874">
        <v>2365</v>
      </c>
      <c r="B1874" t="s">
        <v>1959</v>
      </c>
      <c r="C1874" t="s">
        <v>1960</v>
      </c>
      <c r="D1874">
        <v>33</v>
      </c>
      <c r="E1874">
        <v>548</v>
      </c>
      <c r="F1874">
        <f t="shared" si="29"/>
        <v>13</v>
      </c>
      <c r="G1874" t="str">
        <f>STANDINGS_SV[[#This Row],[League]]&amp;STANDINGS_SV[[#This Row],[Team]]</f>
        <v>$150 Draft Champions Jan 09 1:00 pm Lg.3587Reservoir Dogs</v>
      </c>
    </row>
    <row r="1875" spans="1:7" x14ac:dyDescent="0.25">
      <c r="A1875">
        <v>2619</v>
      </c>
      <c r="B1875" t="s">
        <v>1971</v>
      </c>
      <c r="C1875" t="s">
        <v>1960</v>
      </c>
      <c r="D1875">
        <v>22</v>
      </c>
      <c r="E1875">
        <v>286</v>
      </c>
      <c r="F1875">
        <f t="shared" si="29"/>
        <v>14</v>
      </c>
      <c r="G1875" t="str">
        <f>STANDINGS_SV[[#This Row],[League]]&amp;STANDINGS_SV[[#This Row],[Team]]</f>
        <v>$150 Draft Champions Jan 09 1:00 pm Lg.35874DC WAGGENER</v>
      </c>
    </row>
    <row r="1876" spans="1:7" x14ac:dyDescent="0.25">
      <c r="A1876">
        <v>2891</v>
      </c>
      <c r="B1876" t="s">
        <v>1968</v>
      </c>
      <c r="C1876" t="s">
        <v>1960</v>
      </c>
      <c r="D1876">
        <v>0</v>
      </c>
      <c r="E1876">
        <v>13</v>
      </c>
      <c r="F1876">
        <f t="shared" si="29"/>
        <v>15</v>
      </c>
      <c r="G1876" t="str">
        <f>STANDINGS_SV[[#This Row],[League]]&amp;STANDINGS_SV[[#This Row],[Team]]</f>
        <v>$150 Draft Champions Jan 09 1:00 pm Lg.3587Dead Money</v>
      </c>
    </row>
    <row r="1877" spans="1:7" x14ac:dyDescent="0.25">
      <c r="A1877">
        <v>53</v>
      </c>
      <c r="B1877" t="s">
        <v>1978</v>
      </c>
      <c r="C1877" t="s">
        <v>1973</v>
      </c>
      <c r="D1877">
        <v>120</v>
      </c>
      <c r="E1877">
        <v>2857</v>
      </c>
      <c r="F1877">
        <f t="shared" si="29"/>
        <v>1</v>
      </c>
      <c r="G1877" t="str">
        <f>STANDINGS_SV[[#This Row],[League]]&amp;STANDINGS_SV[[#This Row],[Team]]</f>
        <v>$150 Draft Champions Jan 10 1:00 pm Lg.3588Kiss of Death</v>
      </c>
    </row>
    <row r="1878" spans="1:7" x14ac:dyDescent="0.25">
      <c r="A1878">
        <v>337</v>
      </c>
      <c r="B1878" t="s">
        <v>1979</v>
      </c>
      <c r="C1878" t="s">
        <v>1973</v>
      </c>
      <c r="D1878">
        <v>96</v>
      </c>
      <c r="E1878">
        <v>2582</v>
      </c>
      <c r="F1878">
        <f t="shared" si="29"/>
        <v>2</v>
      </c>
      <c r="G1878" t="str">
        <f>STANDINGS_SV[[#This Row],[League]]&amp;STANDINGS_SV[[#This Row],[Team]]</f>
        <v>$150 Draft Champions Jan 10 1:00 pm Lg.3588Wahoos</v>
      </c>
    </row>
    <row r="1879" spans="1:7" x14ac:dyDescent="0.25">
      <c r="A1879">
        <v>530</v>
      </c>
      <c r="B1879" t="s">
        <v>1983</v>
      </c>
      <c r="C1879" t="s">
        <v>1973</v>
      </c>
      <c r="D1879">
        <v>87</v>
      </c>
      <c r="E1879">
        <v>2374</v>
      </c>
      <c r="F1879">
        <f t="shared" si="29"/>
        <v>3</v>
      </c>
      <c r="G1879" t="str">
        <f>STANDINGS_SV[[#This Row],[League]]&amp;STANDINGS_SV[[#This Row],[Team]]</f>
        <v>$150 Draft Champions Jan 10 1:00 pm Lg.3588Just Sano</v>
      </c>
    </row>
    <row r="1880" spans="1:7" x14ac:dyDescent="0.25">
      <c r="A1880">
        <v>555</v>
      </c>
      <c r="B1880" t="s">
        <v>407</v>
      </c>
      <c r="C1880" t="s">
        <v>1973</v>
      </c>
      <c r="D1880">
        <v>86</v>
      </c>
      <c r="E1880">
        <v>2349</v>
      </c>
      <c r="F1880">
        <f t="shared" si="29"/>
        <v>4</v>
      </c>
      <c r="G1880" t="str">
        <f>STANDINGS_SV[[#This Row],[League]]&amp;STANDINGS_SV[[#This Row],[Team]]</f>
        <v>$150 Draft Champions Jan 10 1:00 pm Lg.3588Captain Crunch 2</v>
      </c>
    </row>
    <row r="1881" spans="1:7" x14ac:dyDescent="0.25">
      <c r="A1881">
        <v>860</v>
      </c>
      <c r="B1881" t="s">
        <v>1974</v>
      </c>
      <c r="C1881" t="s">
        <v>1973</v>
      </c>
      <c r="D1881">
        <v>78</v>
      </c>
      <c r="E1881">
        <v>2067.5</v>
      </c>
      <c r="F1881">
        <f t="shared" si="29"/>
        <v>5</v>
      </c>
      <c r="G1881" t="str">
        <f>STANDINGS_SV[[#This Row],[League]]&amp;STANDINGS_SV[[#This Row],[Team]]</f>
        <v>$150 Draft Champions Jan 10 1:00 pm Lg.3588War Boys</v>
      </c>
    </row>
    <row r="1882" spans="1:7" x14ac:dyDescent="0.25">
      <c r="A1882">
        <v>1104</v>
      </c>
      <c r="B1882" t="s">
        <v>6</v>
      </c>
      <c r="C1882" t="s">
        <v>1973</v>
      </c>
      <c r="D1882">
        <v>70</v>
      </c>
      <c r="E1882">
        <v>1816</v>
      </c>
      <c r="F1882">
        <f t="shared" si="29"/>
        <v>6</v>
      </c>
      <c r="G1882" t="str">
        <f>STANDINGS_SV[[#This Row],[League]]&amp;STANDINGS_SV[[#This Row],[Team]]</f>
        <v>$150 Draft Champions Jan 10 1:00 pm Lg.3588The Incredibles</v>
      </c>
    </row>
    <row r="1883" spans="1:7" x14ac:dyDescent="0.25">
      <c r="A1883">
        <v>1231</v>
      </c>
      <c r="B1883" t="s">
        <v>1977</v>
      </c>
      <c r="C1883" t="s">
        <v>1973</v>
      </c>
      <c r="D1883">
        <v>66</v>
      </c>
      <c r="E1883">
        <v>1682.5</v>
      </c>
      <c r="F1883">
        <f t="shared" si="29"/>
        <v>7</v>
      </c>
      <c r="G1883" t="str">
        <f>STANDINGS_SV[[#This Row],[League]]&amp;STANDINGS_SV[[#This Row],[Team]]</f>
        <v>$150 Draft Champions Jan 10 1:00 pm Lg.3588Ryan's Troutfish Squad</v>
      </c>
    </row>
    <row r="1884" spans="1:7" x14ac:dyDescent="0.25">
      <c r="A1884">
        <v>1631</v>
      </c>
      <c r="B1884" t="s">
        <v>1975</v>
      </c>
      <c r="C1884" t="s">
        <v>1973</v>
      </c>
      <c r="D1884">
        <v>55</v>
      </c>
      <c r="E1884">
        <v>1265</v>
      </c>
      <c r="F1884">
        <f t="shared" si="29"/>
        <v>8</v>
      </c>
      <c r="G1884" t="str">
        <f>STANDINGS_SV[[#This Row],[League]]&amp;STANDINGS_SV[[#This Row],[Team]]</f>
        <v>$150 Draft Champions Jan 10 1:00 pm Lg.3588Bleacher Bums Dos</v>
      </c>
    </row>
    <row r="1885" spans="1:7" x14ac:dyDescent="0.25">
      <c r="A1885">
        <v>1879</v>
      </c>
      <c r="B1885" t="s">
        <v>1981</v>
      </c>
      <c r="C1885" t="s">
        <v>1973</v>
      </c>
      <c r="D1885">
        <v>49</v>
      </c>
      <c r="E1885">
        <v>1047</v>
      </c>
      <c r="F1885">
        <f t="shared" si="29"/>
        <v>9</v>
      </c>
      <c r="G1885" t="str">
        <f>STANDINGS_SV[[#This Row],[League]]&amp;STANDINGS_SV[[#This Row],[Team]]</f>
        <v>$150 Draft Champions Jan 10 1:00 pm Lg.3588Tenderdumps</v>
      </c>
    </row>
    <row r="1886" spans="1:7" x14ac:dyDescent="0.25">
      <c r="A1886">
        <v>1883</v>
      </c>
      <c r="B1886" t="s">
        <v>1980</v>
      </c>
      <c r="C1886" t="s">
        <v>1973</v>
      </c>
      <c r="D1886">
        <v>49</v>
      </c>
      <c r="E1886">
        <v>1047</v>
      </c>
      <c r="F1886">
        <f t="shared" si="29"/>
        <v>10</v>
      </c>
      <c r="G1886" t="str">
        <f>STANDINGS_SV[[#This Row],[League]]&amp;STANDINGS_SV[[#This Row],[Team]]</f>
        <v>$150 Draft Champions Jan 10 1:00 pm Lg.3588The Sun</v>
      </c>
    </row>
    <row r="1887" spans="1:7" x14ac:dyDescent="0.25">
      <c r="A1887">
        <v>2091</v>
      </c>
      <c r="B1887" t="s">
        <v>1972</v>
      </c>
      <c r="C1887" t="s">
        <v>1973</v>
      </c>
      <c r="D1887">
        <v>43</v>
      </c>
      <c r="E1887">
        <v>836</v>
      </c>
      <c r="F1887">
        <f t="shared" si="29"/>
        <v>11</v>
      </c>
      <c r="G1887" t="str">
        <f>STANDINGS_SV[[#This Row],[League]]&amp;STANDINGS_SV[[#This Row],[Team]]</f>
        <v>$150 Draft Champions Jan 10 1:00 pm Lg.3588Team Spirit</v>
      </c>
    </row>
    <row r="1888" spans="1:7" x14ac:dyDescent="0.25">
      <c r="A1888">
        <v>2248</v>
      </c>
      <c r="B1888" t="s">
        <v>1984</v>
      </c>
      <c r="C1888" t="s">
        <v>1973</v>
      </c>
      <c r="D1888">
        <v>37</v>
      </c>
      <c r="E1888">
        <v>650.5</v>
      </c>
      <c r="F1888">
        <f t="shared" si="29"/>
        <v>12</v>
      </c>
      <c r="G1888" t="str">
        <f>STANDINGS_SV[[#This Row],[League]]&amp;STANDINGS_SV[[#This Row],[Team]]</f>
        <v>$150 Draft Champions Jan 10 1:00 pm Lg.3588Belmont Blizzard</v>
      </c>
    </row>
    <row r="1889" spans="1:7" x14ac:dyDescent="0.25">
      <c r="A1889">
        <v>2451</v>
      </c>
      <c r="B1889" t="s">
        <v>230</v>
      </c>
      <c r="C1889" t="s">
        <v>1973</v>
      </c>
      <c r="D1889">
        <v>31</v>
      </c>
      <c r="E1889">
        <v>474.5</v>
      </c>
      <c r="F1889">
        <f t="shared" si="29"/>
        <v>13</v>
      </c>
      <c r="G1889" t="str">
        <f>STANDINGS_SV[[#This Row],[League]]&amp;STANDINGS_SV[[#This Row],[Team]]</f>
        <v>$150 Draft Champions Jan 10 1:00 pm Lg.3588Team Hofmann</v>
      </c>
    </row>
    <row r="1890" spans="1:7" x14ac:dyDescent="0.25">
      <c r="A1890">
        <v>2664</v>
      </c>
      <c r="B1890" t="s">
        <v>1976</v>
      </c>
      <c r="C1890" t="s">
        <v>1973</v>
      </c>
      <c r="D1890">
        <v>19</v>
      </c>
      <c r="E1890">
        <v>244.5</v>
      </c>
      <c r="F1890">
        <f t="shared" si="29"/>
        <v>14</v>
      </c>
      <c r="G1890" t="str">
        <f>STANDINGS_SV[[#This Row],[League]]&amp;STANDINGS_SV[[#This Row],[Team]]</f>
        <v>$150 Draft Champions Jan 10 1:00 pm Lg.3588El Guapos</v>
      </c>
    </row>
    <row r="1891" spans="1:7" x14ac:dyDescent="0.25">
      <c r="A1891">
        <v>2788</v>
      </c>
      <c r="B1891" t="s">
        <v>1982</v>
      </c>
      <c r="C1891" t="s">
        <v>1973</v>
      </c>
      <c r="D1891">
        <v>11</v>
      </c>
      <c r="E1891">
        <v>120</v>
      </c>
      <c r="F1891">
        <f t="shared" si="29"/>
        <v>15</v>
      </c>
      <c r="G1891" t="str">
        <f>STANDINGS_SV[[#This Row],[League]]&amp;STANDINGS_SV[[#This Row],[Team]]</f>
        <v>$150 Draft Champions Jan 10 1:00 pm Lg.3588Chalupa Batman 2</v>
      </c>
    </row>
    <row r="1892" spans="1:7" x14ac:dyDescent="0.25">
      <c r="A1892">
        <v>30</v>
      </c>
      <c r="B1892" t="s">
        <v>1995</v>
      </c>
      <c r="C1892" t="s">
        <v>1986</v>
      </c>
      <c r="D1892">
        <v>124</v>
      </c>
      <c r="E1892">
        <v>2879</v>
      </c>
      <c r="F1892">
        <f t="shared" si="29"/>
        <v>1</v>
      </c>
      <c r="G1892" t="str">
        <f>STANDINGS_SV[[#This Row],[League]]&amp;STANDINGS_SV[[#This Row],[Team]]</f>
        <v>$150 Draft Champions Jan 13 1:00 pm Lg.3589Dominance &amp; Submission II</v>
      </c>
    </row>
    <row r="1893" spans="1:7" x14ac:dyDescent="0.25">
      <c r="A1893">
        <v>38</v>
      </c>
      <c r="B1893" t="s">
        <v>1994</v>
      </c>
      <c r="C1893" t="s">
        <v>1986</v>
      </c>
      <c r="D1893">
        <v>123</v>
      </c>
      <c r="E1893">
        <v>2873</v>
      </c>
      <c r="F1893">
        <f t="shared" si="29"/>
        <v>2</v>
      </c>
      <c r="G1893" t="str">
        <f>STANDINGS_SV[[#This Row],[League]]&amp;STANDINGS_SV[[#This Row],[Team]]</f>
        <v>$150 Draft Champions Jan 13 1:00 pm Lg.3589Starfishmn 0113</v>
      </c>
    </row>
    <row r="1894" spans="1:7" x14ac:dyDescent="0.25">
      <c r="A1894">
        <v>716</v>
      </c>
      <c r="B1894" t="s">
        <v>1988</v>
      </c>
      <c r="C1894" t="s">
        <v>1986</v>
      </c>
      <c r="D1894">
        <v>81</v>
      </c>
      <c r="E1894">
        <v>2182</v>
      </c>
      <c r="F1894">
        <f t="shared" si="29"/>
        <v>3</v>
      </c>
      <c r="G1894" t="str">
        <f>STANDINGS_SV[[#This Row],[League]]&amp;STANDINGS_SV[[#This Row],[Team]]</f>
        <v>$150 Draft Champions Jan 13 1:00 pm Lg.3589*IRON HORSE*</v>
      </c>
    </row>
    <row r="1895" spans="1:7" x14ac:dyDescent="0.25">
      <c r="A1895">
        <v>921</v>
      </c>
      <c r="B1895" t="s">
        <v>14</v>
      </c>
      <c r="C1895" t="s">
        <v>1986</v>
      </c>
      <c r="D1895">
        <v>76</v>
      </c>
      <c r="E1895">
        <v>1999</v>
      </c>
      <c r="F1895">
        <f t="shared" si="29"/>
        <v>4</v>
      </c>
      <c r="G1895" t="str">
        <f>STANDINGS_SV[[#This Row],[League]]&amp;STANDINGS_SV[[#This Row],[Team]]</f>
        <v>$150 Draft Champions Jan 13 1:00 pm Lg.3589Team Martin</v>
      </c>
    </row>
    <row r="1896" spans="1:7" x14ac:dyDescent="0.25">
      <c r="A1896">
        <v>1446</v>
      </c>
      <c r="B1896" t="s">
        <v>24</v>
      </c>
      <c r="C1896" t="s">
        <v>1986</v>
      </c>
      <c r="D1896">
        <v>61</v>
      </c>
      <c r="E1896">
        <v>1469.5</v>
      </c>
      <c r="F1896">
        <f t="shared" si="29"/>
        <v>5</v>
      </c>
      <c r="G1896" t="str">
        <f>STANDINGS_SV[[#This Row],[League]]&amp;STANDINGS_SV[[#This Row],[Team]]</f>
        <v>$150 Draft Champions Jan 13 1:00 pm Lg.3589Profloop</v>
      </c>
    </row>
    <row r="1897" spans="1:7" x14ac:dyDescent="0.25">
      <c r="A1897">
        <v>1732</v>
      </c>
      <c r="B1897" t="s">
        <v>86</v>
      </c>
      <c r="C1897" t="s">
        <v>1986</v>
      </c>
      <c r="D1897">
        <v>53</v>
      </c>
      <c r="E1897">
        <v>1189.5</v>
      </c>
      <c r="F1897">
        <f t="shared" si="29"/>
        <v>6</v>
      </c>
      <c r="G1897" t="str">
        <f>STANDINGS_SV[[#This Row],[League]]&amp;STANDINGS_SV[[#This Row],[Team]]</f>
        <v>$150 Draft Champions Jan 13 1:00 pm Lg.3589The Biscuit</v>
      </c>
    </row>
    <row r="1898" spans="1:7" x14ac:dyDescent="0.25">
      <c r="A1898">
        <v>1769</v>
      </c>
      <c r="B1898" t="s">
        <v>1989</v>
      </c>
      <c r="C1898" t="s">
        <v>1986</v>
      </c>
      <c r="D1898">
        <v>52</v>
      </c>
      <c r="E1898">
        <v>1154</v>
      </c>
      <c r="F1898">
        <f t="shared" si="29"/>
        <v>7</v>
      </c>
      <c r="G1898" t="str">
        <f>STANDINGS_SV[[#This Row],[League]]&amp;STANDINGS_SV[[#This Row],[Team]]</f>
        <v>$150 Draft Champions Jan 13 1:00 pm Lg.3589The Brothers Kip</v>
      </c>
    </row>
    <row r="1899" spans="1:7" x14ac:dyDescent="0.25">
      <c r="A1899">
        <v>1796</v>
      </c>
      <c r="B1899" t="s">
        <v>1996</v>
      </c>
      <c r="C1899" t="s">
        <v>1986</v>
      </c>
      <c r="D1899">
        <v>51</v>
      </c>
      <c r="E1899">
        <v>1117</v>
      </c>
      <c r="F1899">
        <f t="shared" si="29"/>
        <v>8</v>
      </c>
      <c r="G1899" t="str">
        <f>STANDINGS_SV[[#This Row],[League]]&amp;STANDINGS_SV[[#This Row],[Team]]</f>
        <v>$150 Draft Champions Jan 13 1:00 pm Lg.3589Piggy Stardust</v>
      </c>
    </row>
    <row r="1900" spans="1:7" x14ac:dyDescent="0.25">
      <c r="A1900">
        <v>1932</v>
      </c>
      <c r="B1900" t="s">
        <v>1992</v>
      </c>
      <c r="C1900" t="s">
        <v>1986</v>
      </c>
      <c r="D1900">
        <v>47</v>
      </c>
      <c r="E1900">
        <v>970.5</v>
      </c>
      <c r="F1900">
        <f t="shared" si="29"/>
        <v>9</v>
      </c>
      <c r="G1900" t="str">
        <f>STANDINGS_SV[[#This Row],[League]]&amp;STANDINGS_SV[[#This Row],[Team]]</f>
        <v>$150 Draft Champions Jan 13 1:00 pm Lg.3589First N Last</v>
      </c>
    </row>
    <row r="1901" spans="1:7" x14ac:dyDescent="0.25">
      <c r="A1901">
        <v>1954</v>
      </c>
      <c r="B1901" t="s">
        <v>701</v>
      </c>
      <c r="C1901" t="s">
        <v>1986</v>
      </c>
      <c r="D1901">
        <v>47</v>
      </c>
      <c r="E1901">
        <v>970.5</v>
      </c>
      <c r="F1901">
        <f t="shared" si="29"/>
        <v>10</v>
      </c>
      <c r="G1901" t="str">
        <f>STANDINGS_SV[[#This Row],[League]]&amp;STANDINGS_SV[[#This Row],[Team]]</f>
        <v>$150 Draft Champions Jan 13 1:00 pm Lg.3589Team Shepherd</v>
      </c>
    </row>
    <row r="1902" spans="1:7" x14ac:dyDescent="0.25">
      <c r="A1902">
        <v>2174</v>
      </c>
      <c r="B1902" t="s">
        <v>1990</v>
      </c>
      <c r="C1902" t="s">
        <v>1986</v>
      </c>
      <c r="D1902">
        <v>40</v>
      </c>
      <c r="E1902">
        <v>738</v>
      </c>
      <c r="F1902">
        <f t="shared" si="29"/>
        <v>11</v>
      </c>
      <c r="G1902" t="str">
        <f>STANDINGS_SV[[#This Row],[League]]&amp;STANDINGS_SV[[#This Row],[Team]]</f>
        <v>$150 Draft Champions Jan 13 1:00 pm Lg.3589Noc-A-Homas</v>
      </c>
    </row>
    <row r="1903" spans="1:7" x14ac:dyDescent="0.25">
      <c r="A1903">
        <v>2443</v>
      </c>
      <c r="B1903" t="s">
        <v>1987</v>
      </c>
      <c r="C1903" t="s">
        <v>1986</v>
      </c>
      <c r="D1903">
        <v>31</v>
      </c>
      <c r="E1903">
        <v>474.5</v>
      </c>
      <c r="F1903">
        <f t="shared" si="29"/>
        <v>12</v>
      </c>
      <c r="G1903" t="str">
        <f>STANDINGS_SV[[#This Row],[League]]&amp;STANDINGS_SV[[#This Row],[Team]]</f>
        <v>$150 Draft Champions Jan 13 1:00 pm Lg.3589Phileas Phreakshow</v>
      </c>
    </row>
    <row r="1904" spans="1:7" x14ac:dyDescent="0.25">
      <c r="A1904">
        <v>2484</v>
      </c>
      <c r="B1904" t="s">
        <v>1991</v>
      </c>
      <c r="C1904" t="s">
        <v>1986</v>
      </c>
      <c r="D1904">
        <v>30</v>
      </c>
      <c r="E1904">
        <v>438</v>
      </c>
      <c r="F1904">
        <f t="shared" si="29"/>
        <v>13</v>
      </c>
      <c r="G1904" t="str">
        <f>STANDINGS_SV[[#This Row],[League]]&amp;STANDINGS_SV[[#This Row],[Team]]</f>
        <v>$150 Draft Champions Jan 13 1:00 pm Lg.3589The Donald Sons</v>
      </c>
    </row>
    <row r="1905" spans="1:7" x14ac:dyDescent="0.25">
      <c r="A1905">
        <v>2486</v>
      </c>
      <c r="B1905" t="s">
        <v>1985</v>
      </c>
      <c r="C1905" t="s">
        <v>1986</v>
      </c>
      <c r="D1905">
        <v>30</v>
      </c>
      <c r="E1905">
        <v>438</v>
      </c>
      <c r="F1905">
        <f t="shared" si="29"/>
        <v>14</v>
      </c>
      <c r="G1905" t="str">
        <f>STANDINGS_SV[[#This Row],[League]]&amp;STANDINGS_SV[[#This Row],[Team]]</f>
        <v>$150 Draft Champions Jan 13 1:00 pm Lg.3589Thebeau 3</v>
      </c>
    </row>
    <row r="1906" spans="1:7" x14ac:dyDescent="0.25">
      <c r="A1906">
        <v>2876</v>
      </c>
      <c r="B1906" t="s">
        <v>1993</v>
      </c>
      <c r="C1906" t="s">
        <v>1986</v>
      </c>
      <c r="D1906">
        <v>1</v>
      </c>
      <c r="E1906">
        <v>32</v>
      </c>
      <c r="F1906">
        <f t="shared" si="29"/>
        <v>15</v>
      </c>
      <c r="G1906" t="str">
        <f>STANDINGS_SV[[#This Row],[League]]&amp;STANDINGS_SV[[#This Row],[Team]]</f>
        <v>$150 Draft Champions Jan 13 1:00 pm Lg.3589Cedar Hills Saisons</v>
      </c>
    </row>
    <row r="1907" spans="1:7" x14ac:dyDescent="0.25">
      <c r="A1907">
        <v>24</v>
      </c>
      <c r="B1907" t="s">
        <v>128</v>
      </c>
      <c r="C1907" t="s">
        <v>1998</v>
      </c>
      <c r="D1907">
        <v>127</v>
      </c>
      <c r="E1907">
        <v>2887</v>
      </c>
      <c r="F1907">
        <f t="shared" si="29"/>
        <v>1</v>
      </c>
      <c r="G1907" t="str">
        <f>STANDINGS_SV[[#This Row],[League]]&amp;STANDINGS_SV[[#This Row],[Team]]</f>
        <v>$150 Draft Champions Jan 13 1:00 pm Lg.3592Team Boelkens</v>
      </c>
    </row>
    <row r="1908" spans="1:7" x14ac:dyDescent="0.25">
      <c r="A1908">
        <v>213</v>
      </c>
      <c r="B1908" t="s">
        <v>2005</v>
      </c>
      <c r="C1908" t="s">
        <v>1998</v>
      </c>
      <c r="D1908">
        <v>102</v>
      </c>
      <c r="E1908">
        <v>2692.5</v>
      </c>
      <c r="F1908">
        <f t="shared" si="29"/>
        <v>2</v>
      </c>
      <c r="G1908" t="str">
        <f>STANDINGS_SV[[#This Row],[League]]&amp;STANDINGS_SV[[#This Row],[Team]]</f>
        <v>$150 Draft Champions Jan 13 1:00 pm Lg.3592Hitchcock Hangovers</v>
      </c>
    </row>
    <row r="1909" spans="1:7" x14ac:dyDescent="0.25">
      <c r="A1909">
        <v>969</v>
      </c>
      <c r="B1909" t="s">
        <v>1999</v>
      </c>
      <c r="C1909" t="s">
        <v>1998</v>
      </c>
      <c r="D1909">
        <v>74</v>
      </c>
      <c r="E1909">
        <v>1940</v>
      </c>
      <c r="F1909">
        <f t="shared" si="29"/>
        <v>3</v>
      </c>
      <c r="G1909" t="str">
        <f>STANDINGS_SV[[#This Row],[League]]&amp;STANDINGS_SV[[#This Row],[Team]]</f>
        <v>$150 Draft Champions Jan 13 1:00 pm Lg.3592Old &amp; In The Way</v>
      </c>
    </row>
    <row r="1910" spans="1:7" x14ac:dyDescent="0.25">
      <c r="A1910">
        <v>1075</v>
      </c>
      <c r="B1910" t="s">
        <v>2002</v>
      </c>
      <c r="C1910" t="s">
        <v>1998</v>
      </c>
      <c r="D1910">
        <v>71</v>
      </c>
      <c r="E1910">
        <v>1846.5</v>
      </c>
      <c r="F1910">
        <f t="shared" si="29"/>
        <v>4</v>
      </c>
      <c r="G1910" t="str">
        <f>STANDINGS_SV[[#This Row],[League]]&amp;STANDINGS_SV[[#This Row],[Team]]</f>
        <v>$150 Draft Champions Jan 13 1:00 pm Lg.3592The Palazzo</v>
      </c>
    </row>
    <row r="1911" spans="1:7" x14ac:dyDescent="0.25">
      <c r="A1911">
        <v>1127</v>
      </c>
      <c r="B1911" t="s">
        <v>2007</v>
      </c>
      <c r="C1911" t="s">
        <v>1998</v>
      </c>
      <c r="D1911">
        <v>69</v>
      </c>
      <c r="E1911">
        <v>1782</v>
      </c>
      <c r="F1911">
        <f t="shared" si="29"/>
        <v>5</v>
      </c>
      <c r="G1911" t="str">
        <f>STANDINGS_SV[[#This Row],[League]]&amp;STANDINGS_SV[[#This Row],[Team]]</f>
        <v>$150 Draft Champions Jan 13 1:00 pm Lg.3592Las Vegas Ratpack</v>
      </c>
    </row>
    <row r="1912" spans="1:7" x14ac:dyDescent="0.25">
      <c r="A1912">
        <v>1148</v>
      </c>
      <c r="B1912" t="s">
        <v>520</v>
      </c>
      <c r="C1912" t="s">
        <v>1998</v>
      </c>
      <c r="D1912">
        <v>69</v>
      </c>
      <c r="E1912">
        <v>1782</v>
      </c>
      <c r="F1912">
        <f t="shared" si="29"/>
        <v>6</v>
      </c>
      <c r="G1912" t="str">
        <f>STANDINGS_SV[[#This Row],[League]]&amp;STANDINGS_SV[[#This Row],[Team]]</f>
        <v>$150 Draft Champions Jan 13 1:00 pm Lg.3592deadmoneyB</v>
      </c>
    </row>
    <row r="1913" spans="1:7" x14ac:dyDescent="0.25">
      <c r="A1913">
        <v>1156</v>
      </c>
      <c r="B1913" t="s">
        <v>2004</v>
      </c>
      <c r="C1913" t="s">
        <v>1998</v>
      </c>
      <c r="D1913">
        <v>68</v>
      </c>
      <c r="E1913">
        <v>1746.5</v>
      </c>
      <c r="F1913">
        <f t="shared" si="29"/>
        <v>7</v>
      </c>
      <c r="G1913" t="str">
        <f>STANDINGS_SV[[#This Row],[League]]&amp;STANDINGS_SV[[#This Row],[Team]]</f>
        <v>$150 Draft Champions Jan 13 1:00 pm Lg.3592Craig 3hlo</v>
      </c>
    </row>
    <row r="1914" spans="1:7" x14ac:dyDescent="0.25">
      <c r="A1914">
        <v>1451</v>
      </c>
      <c r="B1914" t="s">
        <v>2000</v>
      </c>
      <c r="C1914" t="s">
        <v>1998</v>
      </c>
      <c r="D1914">
        <v>61</v>
      </c>
      <c r="E1914">
        <v>1469.5</v>
      </c>
      <c r="F1914">
        <f t="shared" si="29"/>
        <v>8</v>
      </c>
      <c r="G1914" t="str">
        <f>STANDINGS_SV[[#This Row],[League]]&amp;STANDINGS_SV[[#This Row],[Team]]</f>
        <v>$150 Draft Champions Jan 13 1:00 pm Lg.3592Swinging Centaurs</v>
      </c>
    </row>
    <row r="1915" spans="1:7" x14ac:dyDescent="0.25">
      <c r="A1915">
        <v>1463</v>
      </c>
      <c r="B1915" t="s">
        <v>2008</v>
      </c>
      <c r="C1915" t="s">
        <v>1998</v>
      </c>
      <c r="D1915">
        <v>60</v>
      </c>
      <c r="E1915">
        <v>1432</v>
      </c>
      <c r="F1915">
        <f t="shared" si="29"/>
        <v>9</v>
      </c>
      <c r="G1915" t="str">
        <f>STANDINGS_SV[[#This Row],[League]]&amp;STANDINGS_SV[[#This Row],[Team]]</f>
        <v>$150 Draft Champions Jan 13 1:00 pm Lg.3592Army of Darkness</v>
      </c>
    </row>
    <row r="1916" spans="1:7" x14ac:dyDescent="0.25">
      <c r="A1916">
        <v>1535</v>
      </c>
      <c r="B1916" t="s">
        <v>2003</v>
      </c>
      <c r="C1916" t="s">
        <v>1998</v>
      </c>
      <c r="D1916">
        <v>58</v>
      </c>
      <c r="E1916">
        <v>1365</v>
      </c>
      <c r="F1916">
        <f t="shared" si="29"/>
        <v>10</v>
      </c>
      <c r="G1916" t="str">
        <f>STANDINGS_SV[[#This Row],[League]]&amp;STANDINGS_SV[[#This Row],[Team]]</f>
        <v>$150 Draft Champions Jan 13 1:00 pm Lg.3592CREW DC1</v>
      </c>
    </row>
    <row r="1917" spans="1:7" x14ac:dyDescent="0.25">
      <c r="A1917">
        <v>1605</v>
      </c>
      <c r="B1917" t="s">
        <v>2009</v>
      </c>
      <c r="C1917" t="s">
        <v>1998</v>
      </c>
      <c r="D1917">
        <v>56</v>
      </c>
      <c r="E1917">
        <v>1296.5</v>
      </c>
      <c r="F1917">
        <f t="shared" si="29"/>
        <v>11</v>
      </c>
      <c r="G1917" t="str">
        <f>STANDINGS_SV[[#This Row],[League]]&amp;STANDINGS_SV[[#This Row],[Team]]</f>
        <v>$150 Draft Champions Jan 13 1:00 pm Lg.3592Ernie's Bankers</v>
      </c>
    </row>
    <row r="1918" spans="1:7" x14ac:dyDescent="0.25">
      <c r="A1918">
        <v>2367</v>
      </c>
      <c r="B1918" t="s">
        <v>2001</v>
      </c>
      <c r="C1918" t="s">
        <v>1998</v>
      </c>
      <c r="D1918">
        <v>33</v>
      </c>
      <c r="E1918">
        <v>548</v>
      </c>
      <c r="F1918">
        <f t="shared" si="29"/>
        <v>12</v>
      </c>
      <c r="G1918" t="str">
        <f>STANDINGS_SV[[#This Row],[League]]&amp;STANDINGS_SV[[#This Row],[Team]]</f>
        <v>$150 Draft Champions Jan 13 1:00 pm Lg.3592SpinningSeams7</v>
      </c>
    </row>
    <row r="1919" spans="1:7" x14ac:dyDescent="0.25">
      <c r="A1919">
        <v>2425</v>
      </c>
      <c r="B1919" t="s">
        <v>2006</v>
      </c>
      <c r="C1919" t="s">
        <v>1998</v>
      </c>
      <c r="D1919">
        <v>31</v>
      </c>
      <c r="E1919">
        <v>474.5</v>
      </c>
      <c r="F1919">
        <f t="shared" si="29"/>
        <v>13</v>
      </c>
      <c r="G1919" t="str">
        <f>STANDINGS_SV[[#This Row],[League]]&amp;STANDINGS_SV[[#This Row],[Team]]</f>
        <v>$150 Draft Champions Jan 13 1:00 pm Lg.3592DEAD PUPPIES DC2</v>
      </c>
    </row>
    <row r="1920" spans="1:7" x14ac:dyDescent="0.25">
      <c r="A1920">
        <v>2622</v>
      </c>
      <c r="B1920" t="s">
        <v>1997</v>
      </c>
      <c r="C1920" t="s">
        <v>1998</v>
      </c>
      <c r="D1920">
        <v>22</v>
      </c>
      <c r="E1920">
        <v>286</v>
      </c>
      <c r="F1920">
        <f t="shared" si="29"/>
        <v>14</v>
      </c>
      <c r="G1920" t="str">
        <f>STANDINGS_SV[[#This Row],[League]]&amp;STANDINGS_SV[[#This Row],[Team]]</f>
        <v>$150 Draft Champions Jan 13 1:00 pm Lg.3592Come On Now</v>
      </c>
    </row>
    <row r="1921" spans="1:7" x14ac:dyDescent="0.25">
      <c r="A1921">
        <v>2767</v>
      </c>
      <c r="B1921" t="s">
        <v>191</v>
      </c>
      <c r="C1921" t="s">
        <v>1998</v>
      </c>
      <c r="D1921">
        <v>12</v>
      </c>
      <c r="E1921">
        <v>135</v>
      </c>
      <c r="F1921">
        <f t="shared" si="29"/>
        <v>15</v>
      </c>
      <c r="G1921" t="str">
        <f>STANDINGS_SV[[#This Row],[League]]&amp;STANDINGS_SV[[#This Row],[Team]]</f>
        <v>$150 Draft Champions Jan 13 1:00 pm Lg.3592Chico's Bail Bonds</v>
      </c>
    </row>
    <row r="1922" spans="1:7" x14ac:dyDescent="0.25">
      <c r="A1922">
        <v>368</v>
      </c>
      <c r="B1922" t="s">
        <v>2014</v>
      </c>
      <c r="C1922" t="s">
        <v>2011</v>
      </c>
      <c r="D1922">
        <v>94</v>
      </c>
      <c r="E1922">
        <v>2537.5</v>
      </c>
      <c r="F1922">
        <f t="shared" si="29"/>
        <v>1</v>
      </c>
      <c r="G1922" t="str">
        <f>STANDINGS_SV[[#This Row],[League]]&amp;STANDINGS_SV[[#This Row],[Team]]</f>
        <v>$150 Draft Champions Jan 15 1:00 pm Lg.3594Ehrman The German DC94</v>
      </c>
    </row>
    <row r="1923" spans="1:7" x14ac:dyDescent="0.25">
      <c r="A1923">
        <v>415</v>
      </c>
      <c r="B1923" t="s">
        <v>433</v>
      </c>
      <c r="C1923" t="s">
        <v>2011</v>
      </c>
      <c r="D1923">
        <v>92</v>
      </c>
      <c r="E1923">
        <v>2494.5</v>
      </c>
      <c r="F1923">
        <f t="shared" ref="F1923:F1986" si="30">IF(C1923=C1922,F1922+1,1)</f>
        <v>2</v>
      </c>
      <c r="G1923" t="str">
        <f>STANDINGS_SV[[#This Row],[League]]&amp;STANDINGS_SV[[#This Row],[Team]]</f>
        <v>$150 Draft Champions Jan 15 1:00 pm Lg.3594Lugnuts DC I</v>
      </c>
    </row>
    <row r="1924" spans="1:7" x14ac:dyDescent="0.25">
      <c r="A1924">
        <v>474</v>
      </c>
      <c r="B1924" t="s">
        <v>2015</v>
      </c>
      <c r="C1924" t="s">
        <v>2011</v>
      </c>
      <c r="D1924">
        <v>89</v>
      </c>
      <c r="E1924">
        <v>2423.5</v>
      </c>
      <c r="F1924">
        <f t="shared" si="30"/>
        <v>3</v>
      </c>
      <c r="G1924" t="str">
        <f>STANDINGS_SV[[#This Row],[League]]&amp;STANDINGS_SV[[#This Row],[Team]]</f>
        <v>$150 Draft Champions Jan 15 1:00 pm Lg.3594Big Sloppy</v>
      </c>
    </row>
    <row r="1925" spans="1:7" x14ac:dyDescent="0.25">
      <c r="A1925">
        <v>691</v>
      </c>
      <c r="B1925" t="s">
        <v>154</v>
      </c>
      <c r="C1925" t="s">
        <v>2011</v>
      </c>
      <c r="D1925">
        <v>82</v>
      </c>
      <c r="E1925">
        <v>2213</v>
      </c>
      <c r="F1925">
        <f t="shared" si="30"/>
        <v>4</v>
      </c>
      <c r="G1925" t="str">
        <f>STANDINGS_SV[[#This Row],[League]]&amp;STANDINGS_SV[[#This Row],[Team]]</f>
        <v>$150 Draft Champions Jan 15 1:00 pm Lg.3594GLG20s</v>
      </c>
    </row>
    <row r="1926" spans="1:7" x14ac:dyDescent="0.25">
      <c r="A1926">
        <v>918</v>
      </c>
      <c r="B1926" t="s">
        <v>2018</v>
      </c>
      <c r="C1926" t="s">
        <v>2011</v>
      </c>
      <c r="D1926">
        <v>76</v>
      </c>
      <c r="E1926">
        <v>1999</v>
      </c>
      <c r="F1926">
        <f t="shared" si="30"/>
        <v>5</v>
      </c>
      <c r="G1926" t="str">
        <f>STANDINGS_SV[[#This Row],[League]]&amp;STANDINGS_SV[[#This Row],[Team]]</f>
        <v>$150 Draft Champions Jan 15 1:00 pm Lg.3594Smoak n Friers</v>
      </c>
    </row>
    <row r="1927" spans="1:7" x14ac:dyDescent="0.25">
      <c r="A1927">
        <v>1038</v>
      </c>
      <c r="B1927" t="s">
        <v>2016</v>
      </c>
      <c r="C1927" t="s">
        <v>2011</v>
      </c>
      <c r="D1927">
        <v>72</v>
      </c>
      <c r="E1927">
        <v>1879</v>
      </c>
      <c r="F1927">
        <f t="shared" si="30"/>
        <v>6</v>
      </c>
      <c r="G1927" t="str">
        <f>STANDINGS_SV[[#This Row],[League]]&amp;STANDINGS_SV[[#This Row],[Team]]</f>
        <v>$150 Draft Champions Jan 15 1:00 pm Lg.3594Starfishmn 0115</v>
      </c>
    </row>
    <row r="1928" spans="1:7" x14ac:dyDescent="0.25">
      <c r="A1928">
        <v>1482</v>
      </c>
      <c r="B1928" t="s">
        <v>2017</v>
      </c>
      <c r="C1928" t="s">
        <v>2011</v>
      </c>
      <c r="D1928">
        <v>60</v>
      </c>
      <c r="E1928">
        <v>1432</v>
      </c>
      <c r="F1928">
        <f t="shared" si="30"/>
        <v>7</v>
      </c>
      <c r="G1928" t="str">
        <f>STANDINGS_SV[[#This Row],[League]]&amp;STANDINGS_SV[[#This Row],[Team]]</f>
        <v>$150 Draft Champions Jan 15 1:00 pm Lg.3594Profloop2</v>
      </c>
    </row>
    <row r="1929" spans="1:7" x14ac:dyDescent="0.25">
      <c r="A1929">
        <v>1669</v>
      </c>
      <c r="B1929" t="s">
        <v>2012</v>
      </c>
      <c r="C1929" t="s">
        <v>2011</v>
      </c>
      <c r="D1929">
        <v>54</v>
      </c>
      <c r="E1929">
        <v>1226.5</v>
      </c>
      <c r="F1929">
        <f t="shared" si="30"/>
        <v>8</v>
      </c>
      <c r="G1929" t="str">
        <f>STANDINGS_SV[[#This Row],[League]]&amp;STANDINGS_SV[[#This Row],[Team]]</f>
        <v>$150 Draft Champions Jan 15 1:00 pm Lg.3594Charger Bar 3</v>
      </c>
    </row>
    <row r="1930" spans="1:7" x14ac:dyDescent="0.25">
      <c r="A1930">
        <v>1907</v>
      </c>
      <c r="B1930" t="s">
        <v>1843</v>
      </c>
      <c r="C1930" t="s">
        <v>2011</v>
      </c>
      <c r="D1930">
        <v>48</v>
      </c>
      <c r="E1930">
        <v>1008.5</v>
      </c>
      <c r="F1930">
        <f t="shared" si="30"/>
        <v>9</v>
      </c>
      <c r="G1930" t="str">
        <f>STANDINGS_SV[[#This Row],[League]]&amp;STANDINGS_SV[[#This Row],[Team]]</f>
        <v>$150 Draft Champions Jan 15 1:00 pm Lg.3594Rake City</v>
      </c>
    </row>
    <row r="1931" spans="1:7" x14ac:dyDescent="0.25">
      <c r="A1931">
        <v>1928</v>
      </c>
      <c r="B1931" t="s">
        <v>56</v>
      </c>
      <c r="C1931" t="s">
        <v>2011</v>
      </c>
      <c r="D1931">
        <v>47</v>
      </c>
      <c r="E1931">
        <v>970.5</v>
      </c>
      <c r="F1931">
        <f t="shared" si="30"/>
        <v>10</v>
      </c>
      <c r="G1931" t="str">
        <f>STANDINGS_SV[[#This Row],[League]]&amp;STANDINGS_SV[[#This Row],[Team]]</f>
        <v>$150 Draft Champions Jan 15 1:00 pm Lg.3594DOUGHBOYS</v>
      </c>
    </row>
    <row r="1932" spans="1:7" x14ac:dyDescent="0.25">
      <c r="A1932">
        <v>2093</v>
      </c>
      <c r="B1932" t="s">
        <v>491</v>
      </c>
      <c r="C1932" t="s">
        <v>2011</v>
      </c>
      <c r="D1932">
        <v>43</v>
      </c>
      <c r="E1932">
        <v>836</v>
      </c>
      <c r="F1932">
        <f t="shared" si="30"/>
        <v>11</v>
      </c>
      <c r="G1932" t="str">
        <f>STANDINGS_SV[[#This Row],[League]]&amp;STANDINGS_SV[[#This Row],[Team]]</f>
        <v>$150 Draft Champions Jan 15 1:00 pm Lg.3594Team Wojciechowski</v>
      </c>
    </row>
    <row r="1933" spans="1:7" x14ac:dyDescent="0.25">
      <c r="A1933">
        <v>2169</v>
      </c>
      <c r="B1933" t="s">
        <v>2019</v>
      </c>
      <c r="C1933" t="s">
        <v>2011</v>
      </c>
      <c r="D1933">
        <v>40</v>
      </c>
      <c r="E1933">
        <v>738</v>
      </c>
      <c r="F1933">
        <f t="shared" si="30"/>
        <v>12</v>
      </c>
      <c r="G1933" t="str">
        <f>STANDINGS_SV[[#This Row],[League]]&amp;STANDINGS_SV[[#This Row],[Team]]</f>
        <v>$150 Draft Champions Jan 15 1:00 pm Lg.3594Jobu's Heroes #1</v>
      </c>
    </row>
    <row r="1934" spans="1:7" x14ac:dyDescent="0.25">
      <c r="A1934">
        <v>2200</v>
      </c>
      <c r="B1934" t="s">
        <v>2010</v>
      </c>
      <c r="C1934" t="s">
        <v>2011</v>
      </c>
      <c r="D1934">
        <v>39</v>
      </c>
      <c r="E1934">
        <v>708</v>
      </c>
      <c r="F1934">
        <f t="shared" si="30"/>
        <v>13</v>
      </c>
      <c r="G1934" t="str">
        <f>STANDINGS_SV[[#This Row],[League]]&amp;STANDINGS_SV[[#This Row],[Team]]</f>
        <v>$150 Draft Champions Jan 15 1:00 pm Lg.3594Inspector BABIP</v>
      </c>
    </row>
    <row r="1935" spans="1:7" x14ac:dyDescent="0.25">
      <c r="A1935">
        <v>2204</v>
      </c>
      <c r="B1935" t="s">
        <v>2013</v>
      </c>
      <c r="C1935" t="s">
        <v>2011</v>
      </c>
      <c r="D1935">
        <v>39</v>
      </c>
      <c r="E1935">
        <v>708</v>
      </c>
      <c r="F1935">
        <f t="shared" si="30"/>
        <v>14</v>
      </c>
      <c r="G1935" t="str">
        <f>STANDINGS_SV[[#This Row],[League]]&amp;STANDINGS_SV[[#This Row],[Team]]</f>
        <v>$150 Draft Champions Jan 15 1:00 pm Lg.3594Powerball Jackpot</v>
      </c>
    </row>
    <row r="1936" spans="1:7" x14ac:dyDescent="0.25">
      <c r="A1936">
        <v>2856</v>
      </c>
      <c r="B1936" t="s">
        <v>78</v>
      </c>
      <c r="C1936" t="s">
        <v>2011</v>
      </c>
      <c r="D1936">
        <v>3</v>
      </c>
      <c r="E1936">
        <v>56</v>
      </c>
      <c r="F1936">
        <f t="shared" si="30"/>
        <v>15</v>
      </c>
      <c r="G1936" t="str">
        <f>STANDINGS_SV[[#This Row],[League]]&amp;STANDINGS_SV[[#This Row],[Team]]</f>
        <v>$150 Draft Champions Jan 15 1:00 pm Lg.3594Team Barnes</v>
      </c>
    </row>
    <row r="1937" spans="1:7" x14ac:dyDescent="0.25">
      <c r="A1937">
        <v>3</v>
      </c>
      <c r="B1937" t="s">
        <v>2024</v>
      </c>
      <c r="C1937" t="s">
        <v>2021</v>
      </c>
      <c r="D1937">
        <v>168</v>
      </c>
      <c r="E1937">
        <v>2908</v>
      </c>
      <c r="F1937">
        <f t="shared" si="30"/>
        <v>1</v>
      </c>
      <c r="G1937" t="str">
        <f>STANDINGS_SV[[#This Row],[League]]&amp;STANDINGS_SV[[#This Row],[Team]]</f>
        <v>$150 Draft Champions Jan 16 1:00 pm Lg.3596Pounders 150 V4</v>
      </c>
    </row>
    <row r="1938" spans="1:7" x14ac:dyDescent="0.25">
      <c r="A1938">
        <v>405</v>
      </c>
      <c r="B1938" t="s">
        <v>2031</v>
      </c>
      <c r="C1938" t="s">
        <v>2021</v>
      </c>
      <c r="D1938">
        <v>93</v>
      </c>
      <c r="E1938">
        <v>2514.5</v>
      </c>
      <c r="F1938">
        <f t="shared" si="30"/>
        <v>2</v>
      </c>
      <c r="G1938" t="str">
        <f>STANDINGS_SV[[#This Row],[League]]&amp;STANDINGS_SV[[#This Row],[Team]]</f>
        <v>$150 Draft Champions Jan 16 1:00 pm Lg.3596Three Dogs</v>
      </c>
    </row>
    <row r="1939" spans="1:7" x14ac:dyDescent="0.25">
      <c r="A1939">
        <v>621</v>
      </c>
      <c r="B1939" t="s">
        <v>2029</v>
      </c>
      <c r="C1939" t="s">
        <v>2021</v>
      </c>
      <c r="D1939">
        <v>84</v>
      </c>
      <c r="E1939">
        <v>2284</v>
      </c>
      <c r="F1939">
        <f t="shared" si="30"/>
        <v>3</v>
      </c>
      <c r="G1939" t="str">
        <f>STANDINGS_SV[[#This Row],[League]]&amp;STANDINGS_SV[[#This Row],[Team]]</f>
        <v>$150 Draft Champions Jan 16 1:00 pm Lg.3596Repeat Offenders</v>
      </c>
    </row>
    <row r="1940" spans="1:7" x14ac:dyDescent="0.25">
      <c r="A1940">
        <v>745</v>
      </c>
      <c r="B1940" t="s">
        <v>2030</v>
      </c>
      <c r="C1940" t="s">
        <v>2021</v>
      </c>
      <c r="D1940">
        <v>80</v>
      </c>
      <c r="E1940">
        <v>2144</v>
      </c>
      <c r="F1940">
        <f t="shared" si="30"/>
        <v>4</v>
      </c>
      <c r="G1940" t="str">
        <f>STANDINGS_SV[[#This Row],[League]]&amp;STANDINGS_SV[[#This Row],[Team]]</f>
        <v>$150 Draft Champions Jan 16 1:00 pm Lg.3596BIG INDIANS</v>
      </c>
    </row>
    <row r="1941" spans="1:7" x14ac:dyDescent="0.25">
      <c r="A1941">
        <v>869</v>
      </c>
      <c r="B1941" t="s">
        <v>2026</v>
      </c>
      <c r="C1941" t="s">
        <v>2021</v>
      </c>
      <c r="D1941">
        <v>77</v>
      </c>
      <c r="E1941">
        <v>2032.5</v>
      </c>
      <c r="F1941">
        <f t="shared" si="30"/>
        <v>5</v>
      </c>
      <c r="G1941" t="str">
        <f>STANDINGS_SV[[#This Row],[League]]&amp;STANDINGS_SV[[#This Row],[Team]]</f>
        <v>$150 Draft Champions Jan 16 1:00 pm Lg.3596G-squared (Jan)</v>
      </c>
    </row>
    <row r="1942" spans="1:7" x14ac:dyDescent="0.25">
      <c r="A1942">
        <v>1210</v>
      </c>
      <c r="B1942" t="s">
        <v>2020</v>
      </c>
      <c r="C1942" t="s">
        <v>2021</v>
      </c>
      <c r="D1942">
        <v>66</v>
      </c>
      <c r="E1942">
        <v>1682.5</v>
      </c>
      <c r="F1942">
        <f t="shared" si="30"/>
        <v>6</v>
      </c>
      <c r="G1942" t="str">
        <f>STANDINGS_SV[[#This Row],[League]]&amp;STANDINGS_SV[[#This Row],[Team]]</f>
        <v>$150 Draft Champions Jan 16 1:00 pm Lg.35964 Aces and a 2</v>
      </c>
    </row>
    <row r="1943" spans="1:7" x14ac:dyDescent="0.25">
      <c r="A1943">
        <v>1407</v>
      </c>
      <c r="B1943" t="s">
        <v>2027</v>
      </c>
      <c r="C1943" t="s">
        <v>2021</v>
      </c>
      <c r="D1943">
        <v>62</v>
      </c>
      <c r="E1943">
        <v>1513.5</v>
      </c>
      <c r="F1943">
        <f t="shared" si="30"/>
        <v>7</v>
      </c>
      <c r="G1943" t="str">
        <f>STANDINGS_SV[[#This Row],[League]]&amp;STANDINGS_SV[[#This Row],[Team]]</f>
        <v>$150 Draft Champions Jan 16 1:00 pm Lg.3596Team JP2</v>
      </c>
    </row>
    <row r="1944" spans="1:7" x14ac:dyDescent="0.25">
      <c r="A1944">
        <v>1514</v>
      </c>
      <c r="B1944" t="s">
        <v>2022</v>
      </c>
      <c r="C1944" t="s">
        <v>2021</v>
      </c>
      <c r="D1944">
        <v>59</v>
      </c>
      <c r="E1944">
        <v>1398</v>
      </c>
      <c r="F1944">
        <f t="shared" si="30"/>
        <v>8</v>
      </c>
      <c r="G1944" t="str">
        <f>STANDINGS_SV[[#This Row],[League]]&amp;STANDINGS_SV[[#This Row],[Team]]</f>
        <v>$150 Draft Champions Jan 16 1:00 pm Lg.3596RedneckBaseballClub</v>
      </c>
    </row>
    <row r="1945" spans="1:7" x14ac:dyDescent="0.25">
      <c r="A1945">
        <v>1797</v>
      </c>
      <c r="B1945" t="s">
        <v>2028</v>
      </c>
      <c r="C1945" t="s">
        <v>2021</v>
      </c>
      <c r="D1945">
        <v>51</v>
      </c>
      <c r="E1945">
        <v>1117</v>
      </c>
      <c r="F1945">
        <f t="shared" si="30"/>
        <v>9</v>
      </c>
      <c r="G1945" t="str">
        <f>STANDINGS_SV[[#This Row],[League]]&amp;STANDINGS_SV[[#This Row],[Team]]</f>
        <v>$150 Draft Champions Jan 16 1:00 pm Lg.3596Put it in her Pujols</v>
      </c>
    </row>
    <row r="1946" spans="1:7" x14ac:dyDescent="0.25">
      <c r="A1946">
        <v>1851</v>
      </c>
      <c r="B1946" t="s">
        <v>2025</v>
      </c>
      <c r="C1946" t="s">
        <v>2021</v>
      </c>
      <c r="D1946">
        <v>49</v>
      </c>
      <c r="E1946">
        <v>1047</v>
      </c>
      <c r="F1946">
        <f t="shared" si="30"/>
        <v>10</v>
      </c>
      <c r="G1946" t="str">
        <f>STANDINGS_SV[[#This Row],[League]]&amp;STANDINGS_SV[[#This Row],[Team]]</f>
        <v>$150 Draft Champions Jan 16 1:00 pm Lg.3596Gourrielas Warfare</v>
      </c>
    </row>
    <row r="1947" spans="1:7" x14ac:dyDescent="0.25">
      <c r="A1947">
        <v>2138</v>
      </c>
      <c r="B1947" t="s">
        <v>2032</v>
      </c>
      <c r="C1947" t="s">
        <v>2021</v>
      </c>
      <c r="D1947">
        <v>41</v>
      </c>
      <c r="E1947">
        <v>772.5</v>
      </c>
      <c r="F1947">
        <f t="shared" si="30"/>
        <v>11</v>
      </c>
      <c r="G1947" t="str">
        <f>STANDINGS_SV[[#This Row],[League]]&amp;STANDINGS_SV[[#This Row],[Team]]</f>
        <v>$150 Draft Champions Jan 16 1:00 pm Lg.3596MoleMercy</v>
      </c>
    </row>
    <row r="1948" spans="1:7" x14ac:dyDescent="0.25">
      <c r="A1948">
        <v>2234</v>
      </c>
      <c r="B1948" t="s">
        <v>1889</v>
      </c>
      <c r="C1948" t="s">
        <v>2021</v>
      </c>
      <c r="D1948">
        <v>38</v>
      </c>
      <c r="E1948">
        <v>680.5</v>
      </c>
      <c r="F1948">
        <f t="shared" si="30"/>
        <v>12</v>
      </c>
      <c r="G1948" t="str">
        <f>STANDINGS_SV[[#This Row],[League]]&amp;STANDINGS_SV[[#This Row],[Team]]</f>
        <v>$150 Draft Champions Jan 16 1:00 pm Lg.3596Team Fonte</v>
      </c>
    </row>
    <row r="1949" spans="1:7" x14ac:dyDescent="0.25">
      <c r="A1949">
        <v>2291</v>
      </c>
      <c r="B1949" t="s">
        <v>525</v>
      </c>
      <c r="C1949" t="s">
        <v>2021</v>
      </c>
      <c r="D1949">
        <v>36</v>
      </c>
      <c r="E1949">
        <v>623</v>
      </c>
      <c r="F1949">
        <f t="shared" si="30"/>
        <v>13</v>
      </c>
      <c r="G1949" t="str">
        <f>STANDINGS_SV[[#This Row],[League]]&amp;STANDINGS_SV[[#This Row],[Team]]</f>
        <v>$150 Draft Champions Jan 16 1:00 pm Lg.3596Tdot Tanks 1</v>
      </c>
    </row>
    <row r="1950" spans="1:7" x14ac:dyDescent="0.25">
      <c r="A1950">
        <v>2588</v>
      </c>
      <c r="B1950" t="s">
        <v>325</v>
      </c>
      <c r="C1950" t="s">
        <v>2021</v>
      </c>
      <c r="D1950">
        <v>24</v>
      </c>
      <c r="E1950">
        <v>317</v>
      </c>
      <c r="F1950">
        <f t="shared" si="30"/>
        <v>14</v>
      </c>
      <c r="G1950" t="str">
        <f>STANDINGS_SV[[#This Row],[League]]&amp;STANDINGS_SV[[#This Row],[Team]]</f>
        <v>$150 Draft Champions Jan 16 1:00 pm Lg.3596Black Ice Fisherman</v>
      </c>
    </row>
    <row r="1951" spans="1:7" x14ac:dyDescent="0.25">
      <c r="A1951">
        <v>2626</v>
      </c>
      <c r="B1951" t="s">
        <v>2023</v>
      </c>
      <c r="C1951" t="s">
        <v>2021</v>
      </c>
      <c r="D1951">
        <v>22</v>
      </c>
      <c r="E1951">
        <v>286</v>
      </c>
      <c r="F1951">
        <f t="shared" si="30"/>
        <v>15</v>
      </c>
      <c r="G1951" t="str">
        <f>STANDINGS_SV[[#This Row],[League]]&amp;STANDINGS_SV[[#This Row],[Team]]</f>
        <v>$150 Draft Champions Jan 16 1:00 pm Lg.3596RD3ECM</v>
      </c>
    </row>
    <row r="1952" spans="1:7" x14ac:dyDescent="0.25">
      <c r="A1952">
        <v>471</v>
      </c>
      <c r="B1952" t="s">
        <v>2036</v>
      </c>
      <c r="C1952" t="s">
        <v>2033</v>
      </c>
      <c r="D1952">
        <v>89</v>
      </c>
      <c r="E1952">
        <v>2423.5</v>
      </c>
      <c r="F1952">
        <f t="shared" si="30"/>
        <v>1</v>
      </c>
      <c r="G1952" t="str">
        <f>STANDINGS_SV[[#This Row],[League]]&amp;STANDINGS_SV[[#This Row],[Team]]</f>
        <v>$150 Draft Champions Jan 17 1:00 pm Lg.3597BALL FOUR</v>
      </c>
    </row>
    <row r="1953" spans="1:7" x14ac:dyDescent="0.25">
      <c r="A1953">
        <v>543</v>
      </c>
      <c r="B1953" t="s">
        <v>1235</v>
      </c>
      <c r="C1953" t="s">
        <v>2033</v>
      </c>
      <c r="D1953">
        <v>87</v>
      </c>
      <c r="E1953">
        <v>2374</v>
      </c>
      <c r="F1953">
        <f t="shared" si="30"/>
        <v>2</v>
      </c>
      <c r="G1953" t="str">
        <f>STANDINGS_SV[[#This Row],[League]]&amp;STANDINGS_SV[[#This Row],[Team]]</f>
        <v>$150 Draft Champions Jan 17 1:00 pm Lg.3597Team mitseff</v>
      </c>
    </row>
    <row r="1954" spans="1:7" x14ac:dyDescent="0.25">
      <c r="A1954">
        <v>583</v>
      </c>
      <c r="B1954" t="s">
        <v>2034</v>
      </c>
      <c r="C1954" t="s">
        <v>2033</v>
      </c>
      <c r="D1954">
        <v>85</v>
      </c>
      <c r="E1954">
        <v>2319.5</v>
      </c>
      <c r="F1954">
        <f t="shared" si="30"/>
        <v>3</v>
      </c>
      <c r="G1954" t="str">
        <f>STANDINGS_SV[[#This Row],[League]]&amp;STANDINGS_SV[[#This Row],[Team]]</f>
        <v>$150 Draft Champions Jan 17 1:00 pm Lg.3597Fido's Bowl</v>
      </c>
    </row>
    <row r="1955" spans="1:7" x14ac:dyDescent="0.25">
      <c r="A1955">
        <v>722</v>
      </c>
      <c r="B1955" t="s">
        <v>2042</v>
      </c>
      <c r="C1955" t="s">
        <v>2033</v>
      </c>
      <c r="D1955">
        <v>81</v>
      </c>
      <c r="E1955">
        <v>2182</v>
      </c>
      <c r="F1955">
        <f t="shared" si="30"/>
        <v>4</v>
      </c>
      <c r="G1955" t="str">
        <f>STANDINGS_SV[[#This Row],[League]]&amp;STANDINGS_SV[[#This Row],[Team]]</f>
        <v>$150 Draft Champions Jan 17 1:00 pm Lg.3597Der'Weiter'schnitzel</v>
      </c>
    </row>
    <row r="1956" spans="1:7" x14ac:dyDescent="0.25">
      <c r="A1956">
        <v>877</v>
      </c>
      <c r="B1956" t="s">
        <v>231</v>
      </c>
      <c r="C1956" t="s">
        <v>2033</v>
      </c>
      <c r="D1956">
        <v>77</v>
      </c>
      <c r="E1956">
        <v>2032.5</v>
      </c>
      <c r="F1956">
        <f t="shared" si="30"/>
        <v>5</v>
      </c>
      <c r="G1956" t="str">
        <f>STANDINGS_SV[[#This Row],[League]]&amp;STANDINGS_SV[[#This Row],[Team]]</f>
        <v>$150 Draft Champions Jan 17 1:00 pm Lg.3597Ocular Keratitis DC3</v>
      </c>
    </row>
    <row r="1957" spans="1:7" x14ac:dyDescent="0.25">
      <c r="A1957">
        <v>878</v>
      </c>
      <c r="B1957" t="s">
        <v>19</v>
      </c>
      <c r="C1957" t="s">
        <v>2033</v>
      </c>
      <c r="D1957">
        <v>77</v>
      </c>
      <c r="E1957">
        <v>2032.5</v>
      </c>
      <c r="F1957">
        <f t="shared" si="30"/>
        <v>6</v>
      </c>
      <c r="G1957" t="str">
        <f>STANDINGS_SV[[#This Row],[League]]&amp;STANDINGS_SV[[#This Row],[Team]]</f>
        <v>$150 Draft Champions Jan 17 1:00 pm Lg.3597One Eyed Jack</v>
      </c>
    </row>
    <row r="1958" spans="1:7" x14ac:dyDescent="0.25">
      <c r="A1958">
        <v>1159</v>
      </c>
      <c r="B1958" t="s">
        <v>154</v>
      </c>
      <c r="C1958" t="s">
        <v>2033</v>
      </c>
      <c r="D1958">
        <v>68</v>
      </c>
      <c r="E1958">
        <v>1746.5</v>
      </c>
      <c r="F1958">
        <f t="shared" si="30"/>
        <v>7</v>
      </c>
      <c r="G1958" t="str">
        <f>STANDINGS_SV[[#This Row],[League]]&amp;STANDINGS_SV[[#This Row],[Team]]</f>
        <v>$150 Draft Champions Jan 17 1:00 pm Lg.3597GLG20s</v>
      </c>
    </row>
    <row r="1959" spans="1:7" x14ac:dyDescent="0.25">
      <c r="A1959">
        <v>1263</v>
      </c>
      <c r="B1959" t="s">
        <v>2037</v>
      </c>
      <c r="C1959" t="s">
        <v>2033</v>
      </c>
      <c r="D1959">
        <v>65</v>
      </c>
      <c r="E1959">
        <v>1643</v>
      </c>
      <c r="F1959">
        <f t="shared" si="30"/>
        <v>8</v>
      </c>
      <c r="G1959" t="str">
        <f>STANDINGS_SV[[#This Row],[League]]&amp;STANDINGS_SV[[#This Row],[Team]]</f>
        <v>$150 Draft Champions Jan 17 1:00 pm Lg.3597High Voltage II</v>
      </c>
    </row>
    <row r="1960" spans="1:7" x14ac:dyDescent="0.25">
      <c r="A1960">
        <v>1789</v>
      </c>
      <c r="B1960" t="s">
        <v>2041</v>
      </c>
      <c r="C1960" t="s">
        <v>2033</v>
      </c>
      <c r="D1960">
        <v>51</v>
      </c>
      <c r="E1960">
        <v>1117</v>
      </c>
      <c r="F1960">
        <f t="shared" si="30"/>
        <v>9</v>
      </c>
      <c r="G1960" t="str">
        <f>STANDINGS_SV[[#This Row],[League]]&amp;STANDINGS_SV[[#This Row],[Team]]</f>
        <v>$150 Draft Champions Jan 17 1:00 pm Lg.3597Jobu's Heroes #2</v>
      </c>
    </row>
    <row r="1961" spans="1:7" x14ac:dyDescent="0.25">
      <c r="A1961">
        <v>1809</v>
      </c>
      <c r="B1961" t="s">
        <v>424</v>
      </c>
      <c r="C1961" t="s">
        <v>2033</v>
      </c>
      <c r="D1961">
        <v>51</v>
      </c>
      <c r="E1961">
        <v>1117</v>
      </c>
      <c r="F1961">
        <f t="shared" si="30"/>
        <v>10</v>
      </c>
      <c r="G1961" t="str">
        <f>STANDINGS_SV[[#This Row],[League]]&amp;STANDINGS_SV[[#This Row],[Team]]</f>
        <v>$150 Draft Champions Jan 17 1:00 pm Lg.3597Thing 4</v>
      </c>
    </row>
    <row r="1962" spans="1:7" x14ac:dyDescent="0.25">
      <c r="A1962">
        <v>1829</v>
      </c>
      <c r="B1962" t="s">
        <v>2039</v>
      </c>
      <c r="C1962" t="s">
        <v>2033</v>
      </c>
      <c r="D1962">
        <v>50</v>
      </c>
      <c r="E1962">
        <v>1083</v>
      </c>
      <c r="F1962">
        <f t="shared" si="30"/>
        <v>11</v>
      </c>
      <c r="G1962" t="str">
        <f>STANDINGS_SV[[#This Row],[League]]&amp;STANDINGS_SV[[#This Row],[Team]]</f>
        <v>$150 Draft Champions Jan 17 1:00 pm Lg.3597Premie</v>
      </c>
    </row>
    <row r="1963" spans="1:7" x14ac:dyDescent="0.25">
      <c r="A1963">
        <v>1847</v>
      </c>
      <c r="B1963" t="s">
        <v>2040</v>
      </c>
      <c r="C1963" t="s">
        <v>2033</v>
      </c>
      <c r="D1963">
        <v>49</v>
      </c>
      <c r="E1963">
        <v>1047</v>
      </c>
      <c r="F1963">
        <f t="shared" si="30"/>
        <v>12</v>
      </c>
      <c r="G1963" t="str">
        <f>STANDINGS_SV[[#This Row],[League]]&amp;STANDINGS_SV[[#This Row],[Team]]</f>
        <v>$150 Draft Champions Jan 17 1:00 pm Lg.3597Cuban Baserunning</v>
      </c>
    </row>
    <row r="1964" spans="1:7" x14ac:dyDescent="0.25">
      <c r="A1964">
        <v>2092</v>
      </c>
      <c r="B1964" t="s">
        <v>2035</v>
      </c>
      <c r="C1964" t="s">
        <v>2033</v>
      </c>
      <c r="D1964">
        <v>43</v>
      </c>
      <c r="E1964">
        <v>836</v>
      </c>
      <c r="F1964">
        <f t="shared" si="30"/>
        <v>13</v>
      </c>
      <c r="G1964" t="str">
        <f>STANDINGS_SV[[#This Row],[League]]&amp;STANDINGS_SV[[#This Row],[Team]]</f>
        <v>$150 Draft Champions Jan 17 1:00 pm Lg.3597Team Walsh</v>
      </c>
    </row>
    <row r="1965" spans="1:7" x14ac:dyDescent="0.25">
      <c r="A1965">
        <v>2762</v>
      </c>
      <c r="B1965" t="s">
        <v>584</v>
      </c>
      <c r="C1965" t="s">
        <v>2033</v>
      </c>
      <c r="D1965">
        <v>13</v>
      </c>
      <c r="E1965">
        <v>150</v>
      </c>
      <c r="F1965">
        <f t="shared" si="30"/>
        <v>14</v>
      </c>
      <c r="G1965" t="str">
        <f>STANDINGS_SV[[#This Row],[League]]&amp;STANDINGS_SV[[#This Row],[Team]]</f>
        <v>$150 Draft Champions Jan 17 1:00 pm Lg.3597Team Hughes</v>
      </c>
    </row>
    <row r="1966" spans="1:7" x14ac:dyDescent="0.25">
      <c r="A1966">
        <v>2814</v>
      </c>
      <c r="B1966" t="s">
        <v>2038</v>
      </c>
      <c r="C1966" t="s">
        <v>2033</v>
      </c>
      <c r="D1966">
        <v>7</v>
      </c>
      <c r="E1966">
        <v>92.5</v>
      </c>
      <c r="F1966">
        <f t="shared" si="30"/>
        <v>15</v>
      </c>
      <c r="G1966" t="str">
        <f>STANDINGS_SV[[#This Row],[League]]&amp;STANDINGS_SV[[#This Row],[Team]]</f>
        <v>$150 Draft Champions Jan 17 1:00 pm Lg.3597Bone Collector</v>
      </c>
    </row>
    <row r="1967" spans="1:7" x14ac:dyDescent="0.25">
      <c r="A1967">
        <v>431</v>
      </c>
      <c r="B1967" t="s">
        <v>2046</v>
      </c>
      <c r="C1967" t="s">
        <v>2043</v>
      </c>
      <c r="D1967">
        <v>91</v>
      </c>
      <c r="E1967">
        <v>2474</v>
      </c>
      <c r="F1967">
        <f t="shared" si="30"/>
        <v>1</v>
      </c>
      <c r="G1967" t="str">
        <f>STANDINGS_SV[[#This Row],[League]]&amp;STANDINGS_SV[[#This Row],[Team]]</f>
        <v>$150 Draft Champions Jan 18 1:00 pm Lg.3598Forever Draft 3</v>
      </c>
    </row>
    <row r="1968" spans="1:7" x14ac:dyDescent="0.25">
      <c r="A1968">
        <v>571</v>
      </c>
      <c r="B1968" t="s">
        <v>402</v>
      </c>
      <c r="C1968" t="s">
        <v>2043</v>
      </c>
      <c r="D1968">
        <v>86</v>
      </c>
      <c r="E1968">
        <v>2349</v>
      </c>
      <c r="F1968">
        <f t="shared" si="30"/>
        <v>2</v>
      </c>
      <c r="G1968" t="str">
        <f>STANDINGS_SV[[#This Row],[League]]&amp;STANDINGS_SV[[#This Row],[Team]]</f>
        <v>$150 Draft Champions Jan 18 1:00 pm Lg.3598Team Leonard</v>
      </c>
    </row>
    <row r="1969" spans="1:7" x14ac:dyDescent="0.25">
      <c r="A1969">
        <v>607</v>
      </c>
      <c r="B1969" t="s">
        <v>2044</v>
      </c>
      <c r="C1969" t="s">
        <v>2043</v>
      </c>
      <c r="D1969">
        <v>85</v>
      </c>
      <c r="E1969">
        <v>2319.5</v>
      </c>
      <c r="F1969">
        <f t="shared" si="30"/>
        <v>3</v>
      </c>
      <c r="G1969" t="str">
        <f>STANDINGS_SV[[#This Row],[League]]&amp;STANDINGS_SV[[#This Row],[Team]]</f>
        <v>$150 Draft Champions Jan 18 1:00 pm Lg.3598You Know What I Mean</v>
      </c>
    </row>
    <row r="1970" spans="1:7" x14ac:dyDescent="0.25">
      <c r="A1970">
        <v>684</v>
      </c>
      <c r="B1970" t="s">
        <v>470</v>
      </c>
      <c r="C1970" t="s">
        <v>2043</v>
      </c>
      <c r="D1970">
        <v>82</v>
      </c>
      <c r="E1970">
        <v>2213</v>
      </c>
      <c r="F1970">
        <f t="shared" si="30"/>
        <v>4</v>
      </c>
      <c r="G1970" t="str">
        <f>STANDINGS_SV[[#This Row],[League]]&amp;STANDINGS_SV[[#This Row],[Team]]</f>
        <v>$150 Draft Champions Jan 18 1:00 pm Lg.3598Brickdust</v>
      </c>
    </row>
    <row r="1971" spans="1:7" x14ac:dyDescent="0.25">
      <c r="A1971">
        <v>696</v>
      </c>
      <c r="B1971" t="s">
        <v>17</v>
      </c>
      <c r="C1971" t="s">
        <v>2043</v>
      </c>
      <c r="D1971">
        <v>82</v>
      </c>
      <c r="E1971">
        <v>2213</v>
      </c>
      <c r="F1971">
        <f t="shared" si="30"/>
        <v>5</v>
      </c>
      <c r="G1971" t="str">
        <f>STANDINGS_SV[[#This Row],[League]]&amp;STANDINGS_SV[[#This Row],[Team]]</f>
        <v>$150 Draft Champions Jan 18 1:00 pm Lg.3598Millertime</v>
      </c>
    </row>
    <row r="1972" spans="1:7" x14ac:dyDescent="0.25">
      <c r="A1972">
        <v>718</v>
      </c>
      <c r="B1972" t="s">
        <v>2045</v>
      </c>
      <c r="C1972" t="s">
        <v>2043</v>
      </c>
      <c r="D1972">
        <v>81</v>
      </c>
      <c r="E1972">
        <v>2182</v>
      </c>
      <c r="F1972">
        <f t="shared" si="30"/>
        <v>6</v>
      </c>
      <c r="G1972" t="str">
        <f>STANDINGS_SV[[#This Row],[League]]&amp;STANDINGS_SV[[#This Row],[Team]]</f>
        <v>$150 Draft Champions Jan 18 1:00 pm Lg.3598Bartolo Colon's Fitbit 2</v>
      </c>
    </row>
    <row r="1973" spans="1:7" x14ac:dyDescent="0.25">
      <c r="A1973">
        <v>955</v>
      </c>
      <c r="B1973" t="s">
        <v>389</v>
      </c>
      <c r="C1973" t="s">
        <v>2043</v>
      </c>
      <c r="D1973">
        <v>75</v>
      </c>
      <c r="E1973">
        <v>1968</v>
      </c>
      <c r="F1973">
        <f t="shared" si="30"/>
        <v>7</v>
      </c>
      <c r="G1973" t="str">
        <f>STANDINGS_SV[[#This Row],[League]]&amp;STANDINGS_SV[[#This Row],[Team]]</f>
        <v>$150 Draft Champions Jan 18 1:00 pm Lg.3598smackers III</v>
      </c>
    </row>
    <row r="1974" spans="1:7" x14ac:dyDescent="0.25">
      <c r="A1974">
        <v>1612</v>
      </c>
      <c r="B1974" t="s">
        <v>2047</v>
      </c>
      <c r="C1974" t="s">
        <v>2043</v>
      </c>
      <c r="D1974">
        <v>56</v>
      </c>
      <c r="E1974">
        <v>1296.5</v>
      </c>
      <c r="F1974">
        <f t="shared" si="30"/>
        <v>8</v>
      </c>
      <c r="G1974" t="str">
        <f>STANDINGS_SV[[#This Row],[League]]&amp;STANDINGS_SV[[#This Row],[Team]]</f>
        <v>$150 Draft Champions Jan 18 1:00 pm Lg.3598Muscles Marinara</v>
      </c>
    </row>
    <row r="1975" spans="1:7" x14ac:dyDescent="0.25">
      <c r="A1975">
        <v>1772</v>
      </c>
      <c r="B1975" t="s">
        <v>73</v>
      </c>
      <c r="C1975" t="s">
        <v>2043</v>
      </c>
      <c r="D1975">
        <v>52</v>
      </c>
      <c r="E1975">
        <v>1154</v>
      </c>
      <c r="F1975">
        <f t="shared" si="30"/>
        <v>9</v>
      </c>
      <c r="G1975" t="str">
        <f>STANDINGS_SV[[#This Row],[League]]&amp;STANDINGS_SV[[#This Row],[Team]]</f>
        <v>$150 Draft Champions Jan 18 1:00 pm Lg.3598Triple A</v>
      </c>
    </row>
    <row r="1976" spans="1:7" x14ac:dyDescent="0.25">
      <c r="A1976">
        <v>1875</v>
      </c>
      <c r="B1976" t="s">
        <v>286</v>
      </c>
      <c r="C1976" t="s">
        <v>2043</v>
      </c>
      <c r="D1976">
        <v>49</v>
      </c>
      <c r="E1976">
        <v>1047</v>
      </c>
      <c r="F1976">
        <f t="shared" si="30"/>
        <v>10</v>
      </c>
      <c r="G1976" t="str">
        <f>STANDINGS_SV[[#This Row],[League]]&amp;STANDINGS_SV[[#This Row],[Team]]</f>
        <v>$150 Draft Champions Jan 18 1:00 pm Lg.3598Team Williams</v>
      </c>
    </row>
    <row r="1977" spans="1:7" x14ac:dyDescent="0.25">
      <c r="A1977">
        <v>1881</v>
      </c>
      <c r="B1977" t="s">
        <v>2051</v>
      </c>
      <c r="C1977" t="s">
        <v>2043</v>
      </c>
      <c r="D1977">
        <v>49</v>
      </c>
      <c r="E1977">
        <v>1047</v>
      </c>
      <c r="F1977">
        <f t="shared" si="30"/>
        <v>11</v>
      </c>
      <c r="G1977" t="str">
        <f>STANDINGS_SV[[#This Row],[League]]&amp;STANDINGS_SV[[#This Row],[Team]]</f>
        <v>$150 Draft Champions Jan 18 1:00 pm Lg.3598The Powers of Painwright</v>
      </c>
    </row>
    <row r="1978" spans="1:7" x14ac:dyDescent="0.25">
      <c r="A1978">
        <v>1906</v>
      </c>
      <c r="B1978" t="s">
        <v>2050</v>
      </c>
      <c r="C1978" t="s">
        <v>2043</v>
      </c>
      <c r="D1978">
        <v>48</v>
      </c>
      <c r="E1978">
        <v>1008.5</v>
      </c>
      <c r="F1978">
        <f t="shared" si="30"/>
        <v>12</v>
      </c>
      <c r="G1978" t="str">
        <f>STANDINGS_SV[[#This Row],[League]]&amp;STANDINGS_SV[[#This Row],[Team]]</f>
        <v>$150 Draft Champions Jan 18 1:00 pm Lg.3598RAIN DELAY</v>
      </c>
    </row>
    <row r="1979" spans="1:7" x14ac:dyDescent="0.25">
      <c r="A1979">
        <v>2145</v>
      </c>
      <c r="B1979" t="s">
        <v>2052</v>
      </c>
      <c r="C1979" t="s">
        <v>2043</v>
      </c>
      <c r="D1979">
        <v>41</v>
      </c>
      <c r="E1979">
        <v>772.5</v>
      </c>
      <c r="F1979">
        <f t="shared" si="30"/>
        <v>13</v>
      </c>
      <c r="G1979" t="str">
        <f>STANDINGS_SV[[#This Row],[League]]&amp;STANDINGS_SV[[#This Row],[Team]]</f>
        <v>$150 Draft Champions Jan 18 1:00 pm Lg.3598SpinningSeams8</v>
      </c>
    </row>
    <row r="1980" spans="1:7" x14ac:dyDescent="0.25">
      <c r="A1980">
        <v>2218</v>
      </c>
      <c r="B1980" t="s">
        <v>2049</v>
      </c>
      <c r="C1980" t="s">
        <v>2043</v>
      </c>
      <c r="D1980">
        <v>38</v>
      </c>
      <c r="E1980">
        <v>680.5</v>
      </c>
      <c r="F1980">
        <f t="shared" si="30"/>
        <v>14</v>
      </c>
      <c r="G1980" t="str">
        <f>STANDINGS_SV[[#This Row],[League]]&amp;STANDINGS_SV[[#This Row],[Team]]</f>
        <v>$150 Draft Champions Jan 18 1:00 pm Lg.3598Brotato Chip</v>
      </c>
    </row>
    <row r="1981" spans="1:7" x14ac:dyDescent="0.25">
      <c r="A1981">
        <v>2558</v>
      </c>
      <c r="B1981" t="s">
        <v>2048</v>
      </c>
      <c r="C1981" t="s">
        <v>2043</v>
      </c>
      <c r="D1981">
        <v>26</v>
      </c>
      <c r="E1981">
        <v>354</v>
      </c>
      <c r="F1981">
        <f t="shared" si="30"/>
        <v>15</v>
      </c>
      <c r="G1981" t="str">
        <f>STANDINGS_SV[[#This Row],[League]]&amp;STANDINGS_SV[[#This Row],[Team]]</f>
        <v>$150 Draft Champions Jan 18 1:00 pm Lg.3598No Mercy I</v>
      </c>
    </row>
    <row r="1982" spans="1:7" x14ac:dyDescent="0.25">
      <c r="A1982">
        <v>227</v>
      </c>
      <c r="B1982" t="s">
        <v>422</v>
      </c>
      <c r="C1982" t="s">
        <v>2054</v>
      </c>
      <c r="D1982">
        <v>101</v>
      </c>
      <c r="E1982">
        <v>2674</v>
      </c>
      <c r="F1982">
        <f t="shared" si="30"/>
        <v>1</v>
      </c>
      <c r="G1982" t="str">
        <f>STANDINGS_SV[[#This Row],[League]]&amp;STANDINGS_SV[[#This Row],[Team]]</f>
        <v>$150 Draft Champions Jan 19 1:00 pm Lg.3599Auburn Plainsman</v>
      </c>
    </row>
    <row r="1983" spans="1:7" x14ac:dyDescent="0.25">
      <c r="A1983">
        <v>645</v>
      </c>
      <c r="B1983" t="s">
        <v>2055</v>
      </c>
      <c r="C1983" t="s">
        <v>2054</v>
      </c>
      <c r="D1983">
        <v>84</v>
      </c>
      <c r="E1983">
        <v>2284</v>
      </c>
      <c r="F1983">
        <f t="shared" si="30"/>
        <v>2</v>
      </c>
      <c r="G1983" t="str">
        <f>STANDINGS_SV[[#This Row],[League]]&amp;STANDINGS_SV[[#This Row],[Team]]</f>
        <v>$150 Draft Champions Jan 19 1:00 pm Lg.3599Yangervis Clevinger</v>
      </c>
    </row>
    <row r="1984" spans="1:7" x14ac:dyDescent="0.25">
      <c r="A1984">
        <v>685</v>
      </c>
      <c r="B1984" t="s">
        <v>38</v>
      </c>
      <c r="C1984" t="s">
        <v>2054</v>
      </c>
      <c r="D1984">
        <v>82</v>
      </c>
      <c r="E1984">
        <v>2213</v>
      </c>
      <c r="F1984">
        <f t="shared" si="30"/>
        <v>3</v>
      </c>
      <c r="G1984" t="str">
        <f>STANDINGS_SV[[#This Row],[League]]&amp;STANDINGS_SV[[#This Row],[Team]]</f>
        <v>$150 Draft Champions Jan 19 1:00 pm Lg.3599Broken Arms</v>
      </c>
    </row>
    <row r="1985" spans="1:7" x14ac:dyDescent="0.25">
      <c r="A1985">
        <v>832</v>
      </c>
      <c r="B1985" t="s">
        <v>490</v>
      </c>
      <c r="C1985" t="s">
        <v>2054</v>
      </c>
      <c r="D1985">
        <v>78</v>
      </c>
      <c r="E1985">
        <v>2067.5</v>
      </c>
      <c r="F1985">
        <f t="shared" si="30"/>
        <v>4</v>
      </c>
      <c r="G1985" t="str">
        <f>STANDINGS_SV[[#This Row],[League]]&amp;STANDINGS_SV[[#This Row],[Team]]</f>
        <v>$150 Draft Champions Jan 19 1:00 pm Lg.3599Fox Force Five</v>
      </c>
    </row>
    <row r="1986" spans="1:7" x14ac:dyDescent="0.25">
      <c r="A1986">
        <v>1055</v>
      </c>
      <c r="B1986" t="s">
        <v>2053</v>
      </c>
      <c r="C1986" t="s">
        <v>2054</v>
      </c>
      <c r="D1986">
        <v>71</v>
      </c>
      <c r="E1986">
        <v>1846.5</v>
      </c>
      <c r="F1986">
        <f t="shared" si="30"/>
        <v>5</v>
      </c>
      <c r="G1986" t="str">
        <f>STANDINGS_SV[[#This Row],[League]]&amp;STANDINGS_SV[[#This Row],[Team]]</f>
        <v>$150 Draft Champions Jan 19 1:00 pm Lg.3599DC Dogo 3</v>
      </c>
    </row>
    <row r="1987" spans="1:7" x14ac:dyDescent="0.25">
      <c r="A1987">
        <v>1170</v>
      </c>
      <c r="B1987" t="s">
        <v>2060</v>
      </c>
      <c r="C1987" t="s">
        <v>2054</v>
      </c>
      <c r="D1987">
        <v>68</v>
      </c>
      <c r="E1987">
        <v>1746.5</v>
      </c>
      <c r="F1987">
        <f t="shared" ref="F1987:F2050" si="31">IF(C1987=C1986,F1986+1,1)</f>
        <v>6</v>
      </c>
      <c r="G1987" t="str">
        <f>STANDINGS_SV[[#This Row],[League]]&amp;STANDINGS_SV[[#This Row],[Team]]</f>
        <v>$150 Draft Champions Jan 19 1:00 pm Lg.3599Profloop3</v>
      </c>
    </row>
    <row r="1988" spans="1:7" x14ac:dyDescent="0.25">
      <c r="A1988">
        <v>1173</v>
      </c>
      <c r="B1988" t="s">
        <v>405</v>
      </c>
      <c r="C1988" t="s">
        <v>2054</v>
      </c>
      <c r="D1988">
        <v>68</v>
      </c>
      <c r="E1988">
        <v>1746.5</v>
      </c>
      <c r="F1988">
        <f t="shared" si="31"/>
        <v>7</v>
      </c>
      <c r="G1988" t="str">
        <f>STANDINGS_SV[[#This Row],[League]]&amp;STANDINGS_SV[[#This Row],[Team]]</f>
        <v>$150 Draft Champions Jan 19 1:00 pm Lg.3599Team Gates</v>
      </c>
    </row>
    <row r="1989" spans="1:7" x14ac:dyDescent="0.25">
      <c r="A1989">
        <v>1286</v>
      </c>
      <c r="B1989" t="s">
        <v>2061</v>
      </c>
      <c r="C1989" t="s">
        <v>2054</v>
      </c>
      <c r="D1989">
        <v>65</v>
      </c>
      <c r="E1989">
        <v>1643</v>
      </c>
      <c r="F1989">
        <f t="shared" si="31"/>
        <v>8</v>
      </c>
      <c r="G1989" t="str">
        <f>STANDINGS_SV[[#This Row],[League]]&amp;STANDINGS_SV[[#This Row],[Team]]</f>
        <v>$150 Draft Champions Jan 19 1:00 pm Lg.3599zima.....</v>
      </c>
    </row>
    <row r="1990" spans="1:7" x14ac:dyDescent="0.25">
      <c r="A1990">
        <v>1356</v>
      </c>
      <c r="B1990" t="s">
        <v>2058</v>
      </c>
      <c r="C1990" t="s">
        <v>2054</v>
      </c>
      <c r="D1990">
        <v>63</v>
      </c>
      <c r="E1990">
        <v>1559</v>
      </c>
      <c r="F1990">
        <f t="shared" si="31"/>
        <v>9</v>
      </c>
      <c r="G1990" t="str">
        <f>STANDINGS_SV[[#This Row],[League]]&amp;STANDINGS_SV[[#This Row],[Team]]</f>
        <v>$150 Draft Champions Jan 19 1:00 pm Lg.3599Strohs before Hoes</v>
      </c>
    </row>
    <row r="1991" spans="1:7" x14ac:dyDescent="0.25">
      <c r="A1991">
        <v>1541</v>
      </c>
      <c r="B1991" t="s">
        <v>2059</v>
      </c>
      <c r="C1991" t="s">
        <v>2054</v>
      </c>
      <c r="D1991">
        <v>58</v>
      </c>
      <c r="E1991">
        <v>1365</v>
      </c>
      <c r="F1991">
        <f t="shared" si="31"/>
        <v>10</v>
      </c>
      <c r="G1991" t="str">
        <f>STANDINGS_SV[[#This Row],[League]]&amp;STANDINGS_SV[[#This Row],[Team]]</f>
        <v>$150 Draft Champions Jan 19 1:00 pm Lg.3599Goldschmidter</v>
      </c>
    </row>
    <row r="1992" spans="1:7" x14ac:dyDescent="0.25">
      <c r="A1992">
        <v>1985</v>
      </c>
      <c r="B1992" t="s">
        <v>2056</v>
      </c>
      <c r="C1992" t="s">
        <v>2054</v>
      </c>
      <c r="D1992">
        <v>46</v>
      </c>
      <c r="E1992">
        <v>937</v>
      </c>
      <c r="F1992">
        <f t="shared" si="31"/>
        <v>11</v>
      </c>
      <c r="G1992" t="str">
        <f>STANDINGS_SV[[#This Row],[League]]&amp;STANDINGS_SV[[#This Row],[Team]]</f>
        <v>$150 Draft Champions Jan 19 1:00 pm Lg.3599We Are Familia</v>
      </c>
    </row>
    <row r="1993" spans="1:7" x14ac:dyDescent="0.25">
      <c r="A1993">
        <v>2202</v>
      </c>
      <c r="B1993" t="s">
        <v>2057</v>
      </c>
      <c r="C1993" t="s">
        <v>2054</v>
      </c>
      <c r="D1993">
        <v>39</v>
      </c>
      <c r="E1993">
        <v>708</v>
      </c>
      <c r="F1993">
        <f t="shared" si="31"/>
        <v>12</v>
      </c>
      <c r="G1993" t="str">
        <f>STANDINGS_SV[[#This Row],[League]]&amp;STANDINGS_SV[[#This Row],[Team]]</f>
        <v>$150 Draft Champions Jan 19 1:00 pm Lg.3599Moz Boyz 12</v>
      </c>
    </row>
    <row r="1994" spans="1:7" x14ac:dyDescent="0.25">
      <c r="A1994">
        <v>2295</v>
      </c>
      <c r="B1994" t="s">
        <v>329</v>
      </c>
      <c r="C1994" t="s">
        <v>2054</v>
      </c>
      <c r="D1994">
        <v>36</v>
      </c>
      <c r="E1994">
        <v>623</v>
      </c>
      <c r="F1994">
        <f t="shared" si="31"/>
        <v>13</v>
      </c>
      <c r="G1994" t="str">
        <f>STANDINGS_SV[[#This Row],[League]]&amp;STANDINGS_SV[[#This Row],[Team]]</f>
        <v>$150 Draft Champions Jan 19 1:00 pm Lg.3599Team Selvaggio</v>
      </c>
    </row>
    <row r="1995" spans="1:7" x14ac:dyDescent="0.25">
      <c r="A1995">
        <v>2378</v>
      </c>
      <c r="B1995" t="s">
        <v>233</v>
      </c>
      <c r="C1995" t="s">
        <v>2054</v>
      </c>
      <c r="D1995">
        <v>32</v>
      </c>
      <c r="E1995">
        <v>516</v>
      </c>
      <c r="F1995">
        <f t="shared" si="31"/>
        <v>14</v>
      </c>
      <c r="G1995" t="str">
        <f>STANDINGS_SV[[#This Row],[League]]&amp;STANDINGS_SV[[#This Row],[Team]]</f>
        <v>$150 Draft Champions Jan 19 1:00 pm Lg.3599Calgary Cannons v1</v>
      </c>
    </row>
    <row r="1996" spans="1:7" x14ac:dyDescent="0.25">
      <c r="A1996">
        <v>2765</v>
      </c>
      <c r="B1996" t="s">
        <v>1550</v>
      </c>
      <c r="C1996" t="s">
        <v>2054</v>
      </c>
      <c r="D1996">
        <v>13</v>
      </c>
      <c r="E1996">
        <v>150</v>
      </c>
      <c r="F1996">
        <f t="shared" si="31"/>
        <v>15</v>
      </c>
      <c r="G1996" t="str">
        <f>STANDINGS_SV[[#This Row],[League]]&amp;STANDINGS_SV[[#This Row],[Team]]</f>
        <v>$150 Draft Champions Jan 19 1:00 pm Lg.3599Wellington Blacks</v>
      </c>
    </row>
    <row r="1997" spans="1:7" x14ac:dyDescent="0.25">
      <c r="A1997">
        <v>294</v>
      </c>
      <c r="B1997" t="s">
        <v>2067</v>
      </c>
      <c r="C1997" t="s">
        <v>2063</v>
      </c>
      <c r="D1997">
        <v>98</v>
      </c>
      <c r="E1997">
        <v>2618</v>
      </c>
      <c r="F1997">
        <f t="shared" si="31"/>
        <v>1</v>
      </c>
      <c r="G1997" t="str">
        <f>STANDINGS_SV[[#This Row],[League]]&amp;STANDINGS_SV[[#This Row],[Team]]</f>
        <v>$150 Draft Champions Jan 19 1:00 pm Lg.3600Simultaneous</v>
      </c>
    </row>
    <row r="1998" spans="1:7" x14ac:dyDescent="0.25">
      <c r="A1998">
        <v>363</v>
      </c>
      <c r="B1998" t="s">
        <v>2064</v>
      </c>
      <c r="C1998" t="s">
        <v>2063</v>
      </c>
      <c r="D1998">
        <v>94</v>
      </c>
      <c r="E1998">
        <v>2537.5</v>
      </c>
      <c r="F1998">
        <f t="shared" si="31"/>
        <v>2</v>
      </c>
      <c r="G1998" t="str">
        <f>STANDINGS_SV[[#This Row],[League]]&amp;STANDINGS_SV[[#This Row],[Team]]</f>
        <v>$150 Draft Champions Jan 19 1:00 pm Lg.3600Aubrey Huff's Comeback</v>
      </c>
    </row>
    <row r="1999" spans="1:7" x14ac:dyDescent="0.25">
      <c r="A1999">
        <v>551</v>
      </c>
      <c r="B1999" t="s">
        <v>2070</v>
      </c>
      <c r="C1999" t="s">
        <v>2063</v>
      </c>
      <c r="D1999">
        <v>86</v>
      </c>
      <c r="E1999">
        <v>2349</v>
      </c>
      <c r="F1999">
        <f t="shared" si="31"/>
        <v>3</v>
      </c>
      <c r="G1999" t="str">
        <f>STANDINGS_SV[[#This Row],[League]]&amp;STANDINGS_SV[[#This Row],[Team]]</f>
        <v>$150 Draft Champions Jan 19 1:00 pm Lg.3600Bama 2</v>
      </c>
    </row>
    <row r="2000" spans="1:7" x14ac:dyDescent="0.25">
      <c r="A2000">
        <v>678</v>
      </c>
      <c r="B2000" t="s">
        <v>271</v>
      </c>
      <c r="C2000" t="s">
        <v>2063</v>
      </c>
      <c r="D2000">
        <v>83</v>
      </c>
      <c r="E2000">
        <v>2248</v>
      </c>
      <c r="F2000">
        <f t="shared" si="31"/>
        <v>4</v>
      </c>
      <c r="G2000" t="str">
        <f>STANDINGS_SV[[#This Row],[League]]&amp;STANDINGS_SV[[#This Row],[Team]]</f>
        <v>$150 Draft Champions Jan 19 1:00 pm Lg.3600Team brace</v>
      </c>
    </row>
    <row r="2001" spans="1:7" x14ac:dyDescent="0.25">
      <c r="A2001">
        <v>896</v>
      </c>
      <c r="B2001" t="s">
        <v>2072</v>
      </c>
      <c r="C2001" t="s">
        <v>2063</v>
      </c>
      <c r="D2001">
        <v>76</v>
      </c>
      <c r="E2001">
        <v>1999</v>
      </c>
      <c r="F2001">
        <f t="shared" si="31"/>
        <v>5</v>
      </c>
      <c r="G2001" t="str">
        <f>STANDINGS_SV[[#This Row],[League]]&amp;STANDINGS_SV[[#This Row],[Team]]</f>
        <v>$150 Draft Champions Jan 19 1:00 pm Lg.3600Bautista Bomb</v>
      </c>
    </row>
    <row r="2002" spans="1:7" x14ac:dyDescent="0.25">
      <c r="A2002">
        <v>1053</v>
      </c>
      <c r="B2002" t="s">
        <v>2071</v>
      </c>
      <c r="C2002" t="s">
        <v>2063</v>
      </c>
      <c r="D2002">
        <v>71</v>
      </c>
      <c r="E2002">
        <v>1846.5</v>
      </c>
      <c r="F2002">
        <f t="shared" si="31"/>
        <v>6</v>
      </c>
      <c r="G2002" t="str">
        <f>STANDINGS_SV[[#This Row],[League]]&amp;STANDINGS_SV[[#This Row],[Team]]</f>
        <v>$150 Draft Champions Jan 19 1:00 pm Lg.3600Chico Lind's Hermanos - DC 42</v>
      </c>
    </row>
    <row r="2003" spans="1:7" x14ac:dyDescent="0.25">
      <c r="A2003">
        <v>1172</v>
      </c>
      <c r="B2003" t="s">
        <v>2069</v>
      </c>
      <c r="C2003" t="s">
        <v>2063</v>
      </c>
      <c r="D2003">
        <v>68</v>
      </c>
      <c r="E2003">
        <v>1746.5</v>
      </c>
      <c r="F2003">
        <f t="shared" si="31"/>
        <v>7</v>
      </c>
      <c r="G2003" t="str">
        <f>STANDINGS_SV[[#This Row],[League]]&amp;STANDINGS_SV[[#This Row],[Team]]</f>
        <v>$150 Draft Champions Jan 19 1:00 pm Lg.3600Team Berceau</v>
      </c>
    </row>
    <row r="2004" spans="1:7" x14ac:dyDescent="0.25">
      <c r="A2004">
        <v>1337</v>
      </c>
      <c r="B2004" t="s">
        <v>70</v>
      </c>
      <c r="C2004" t="s">
        <v>2063</v>
      </c>
      <c r="D2004">
        <v>63</v>
      </c>
      <c r="E2004">
        <v>1559</v>
      </c>
      <c r="F2004">
        <f t="shared" si="31"/>
        <v>8</v>
      </c>
      <c r="G2004" t="str">
        <f>STANDINGS_SV[[#This Row],[League]]&amp;STANDINGS_SV[[#This Row],[Team]]</f>
        <v>$150 Draft Champions Jan 19 1:00 pm Lg.3600Captain Crunch 3</v>
      </c>
    </row>
    <row r="2005" spans="1:7" x14ac:dyDescent="0.25">
      <c r="A2005">
        <v>1455</v>
      </c>
      <c r="B2005" t="s">
        <v>508</v>
      </c>
      <c r="C2005" t="s">
        <v>2063</v>
      </c>
      <c r="D2005">
        <v>61</v>
      </c>
      <c r="E2005">
        <v>1469.5</v>
      </c>
      <c r="F2005">
        <f t="shared" si="31"/>
        <v>9</v>
      </c>
      <c r="G2005" t="str">
        <f>STANDINGS_SV[[#This Row],[League]]&amp;STANDINGS_SV[[#This Row],[Team]]</f>
        <v>$150 Draft Champions Jan 19 1:00 pm Lg.3600Team Robinson</v>
      </c>
    </row>
    <row r="2006" spans="1:7" x14ac:dyDescent="0.25">
      <c r="A2006">
        <v>1565</v>
      </c>
      <c r="B2006" t="s">
        <v>2068</v>
      </c>
      <c r="C2006" t="s">
        <v>2063</v>
      </c>
      <c r="D2006">
        <v>57</v>
      </c>
      <c r="E2006">
        <v>1329</v>
      </c>
      <c r="F2006">
        <f t="shared" si="31"/>
        <v>10</v>
      </c>
      <c r="G2006" t="str">
        <f>STANDINGS_SV[[#This Row],[League]]&amp;STANDINGS_SV[[#This Row],[Team]]</f>
        <v>$150 Draft Champions Jan 19 1:00 pm Lg.3600Bingo Wings</v>
      </c>
    </row>
    <row r="2007" spans="1:7" x14ac:dyDescent="0.25">
      <c r="A2007">
        <v>2290</v>
      </c>
      <c r="B2007" t="s">
        <v>2065</v>
      </c>
      <c r="C2007" t="s">
        <v>2063</v>
      </c>
      <c r="D2007">
        <v>36</v>
      </c>
      <c r="E2007">
        <v>623</v>
      </c>
      <c r="F2007">
        <f t="shared" si="31"/>
        <v>11</v>
      </c>
      <c r="G2007" t="str">
        <f>STANDINGS_SV[[#This Row],[League]]&amp;STANDINGS_SV[[#This Row],[Team]]</f>
        <v>$150 Draft Champions Jan 19 1:00 pm Lg.3600TROUTSTANDING</v>
      </c>
    </row>
    <row r="2008" spans="1:7" x14ac:dyDescent="0.25">
      <c r="A2008">
        <v>2349</v>
      </c>
      <c r="B2008" t="s">
        <v>2062</v>
      </c>
      <c r="C2008" t="s">
        <v>2063</v>
      </c>
      <c r="D2008">
        <v>34</v>
      </c>
      <c r="E2008">
        <v>569</v>
      </c>
      <c r="F2008">
        <f t="shared" si="31"/>
        <v>12</v>
      </c>
      <c r="G2008" t="str">
        <f>STANDINGS_SV[[#This Row],[League]]&amp;STANDINGS_SV[[#This Row],[Team]]</f>
        <v>$150 Draft Champions Jan 19 1:00 pm Lg.3600The Hitter Formerly Known as Mike</v>
      </c>
    </row>
    <row r="2009" spans="1:7" x14ac:dyDescent="0.25">
      <c r="A2009">
        <v>2398</v>
      </c>
      <c r="B2009" t="s">
        <v>2073</v>
      </c>
      <c r="C2009" t="s">
        <v>2063</v>
      </c>
      <c r="D2009">
        <v>32</v>
      </c>
      <c r="E2009">
        <v>516</v>
      </c>
      <c r="F2009">
        <f t="shared" si="31"/>
        <v>13</v>
      </c>
      <c r="G2009" t="str">
        <f>STANDINGS_SV[[#This Row],[League]]&amp;STANDINGS_SV[[#This Row],[Team]]</f>
        <v>$150 Draft Champions Jan 19 1:00 pm Lg.3600Team Bankus</v>
      </c>
    </row>
    <row r="2010" spans="1:7" x14ac:dyDescent="0.25">
      <c r="A2010">
        <v>2753</v>
      </c>
      <c r="B2010" t="s">
        <v>2066</v>
      </c>
      <c r="C2010" t="s">
        <v>2063</v>
      </c>
      <c r="D2010">
        <v>14</v>
      </c>
      <c r="E2010">
        <v>161.5</v>
      </c>
      <c r="F2010">
        <f t="shared" si="31"/>
        <v>14</v>
      </c>
      <c r="G2010" t="str">
        <f>STANDINGS_SV[[#This Row],[League]]&amp;STANDINGS_SV[[#This Row],[Team]]</f>
        <v>$150 Draft Champions Jan 19 1:00 pm Lg.3600The Bryce is Right</v>
      </c>
    </row>
    <row r="2011" spans="1:7" x14ac:dyDescent="0.25">
      <c r="A2011">
        <v>2816</v>
      </c>
      <c r="B2011" t="s">
        <v>461</v>
      </c>
      <c r="C2011" t="s">
        <v>2063</v>
      </c>
      <c r="D2011">
        <v>7</v>
      </c>
      <c r="E2011">
        <v>92.5</v>
      </c>
      <c r="F2011">
        <f t="shared" si="31"/>
        <v>15</v>
      </c>
      <c r="G2011" t="str">
        <f>STANDINGS_SV[[#This Row],[League]]&amp;STANDINGS_SV[[#This Row],[Team]]</f>
        <v>$150 Draft Champions Jan 19 1:00 pm Lg.3600Evil Empire</v>
      </c>
    </row>
    <row r="2012" spans="1:7" x14ac:dyDescent="0.25">
      <c r="A2012">
        <v>98</v>
      </c>
      <c r="B2012" t="s">
        <v>2083</v>
      </c>
      <c r="C2012" t="s">
        <v>2074</v>
      </c>
      <c r="D2012">
        <v>113</v>
      </c>
      <c r="E2012">
        <v>2814</v>
      </c>
      <c r="F2012">
        <f t="shared" si="31"/>
        <v>1</v>
      </c>
      <c r="G2012" t="str">
        <f>STANDINGS_SV[[#This Row],[League]]&amp;STANDINGS_SV[[#This Row],[Team]]</f>
        <v>$150 Draft Champions Jan 20 1:00 pm Lg.3609Scout Team V2</v>
      </c>
    </row>
    <row r="2013" spans="1:7" x14ac:dyDescent="0.25">
      <c r="A2013">
        <v>252</v>
      </c>
      <c r="B2013" t="s">
        <v>2082</v>
      </c>
      <c r="C2013" t="s">
        <v>2074</v>
      </c>
      <c r="D2013">
        <v>100</v>
      </c>
      <c r="E2013">
        <v>2655.5</v>
      </c>
      <c r="F2013">
        <f t="shared" si="31"/>
        <v>2</v>
      </c>
      <c r="G2013" t="str">
        <f>STANDINGS_SV[[#This Row],[League]]&amp;STANDINGS_SV[[#This Row],[Team]]</f>
        <v>$150 Draft Champions Jan 20 1:00 pm Lg.3609Debaser</v>
      </c>
    </row>
    <row r="2014" spans="1:7" x14ac:dyDescent="0.25">
      <c r="A2014">
        <v>336</v>
      </c>
      <c r="B2014" t="s">
        <v>2079</v>
      </c>
      <c r="C2014" t="s">
        <v>2074</v>
      </c>
      <c r="D2014">
        <v>96</v>
      </c>
      <c r="E2014">
        <v>2582</v>
      </c>
      <c r="F2014">
        <f t="shared" si="31"/>
        <v>3</v>
      </c>
      <c r="G2014" t="str">
        <f>STANDINGS_SV[[#This Row],[League]]&amp;STANDINGS_SV[[#This Row],[Team]]</f>
        <v>$150 Draft Champions Jan 20 1:00 pm Lg.3609Tillie</v>
      </c>
    </row>
    <row r="2015" spans="1:7" x14ac:dyDescent="0.25">
      <c r="A2015">
        <v>591</v>
      </c>
      <c r="B2015" t="s">
        <v>2075</v>
      </c>
      <c r="C2015" t="s">
        <v>2074</v>
      </c>
      <c r="D2015">
        <v>85</v>
      </c>
      <c r="E2015">
        <v>2319.5</v>
      </c>
      <c r="F2015">
        <f t="shared" si="31"/>
        <v>4</v>
      </c>
      <c r="G2015" t="str">
        <f>STANDINGS_SV[[#This Row],[League]]&amp;STANDINGS_SV[[#This Row],[Team]]</f>
        <v>$150 Draft Champions Jan 20 1:00 pm Lg.3609Last Chance I</v>
      </c>
    </row>
    <row r="2016" spans="1:7" x14ac:dyDescent="0.25">
      <c r="A2016">
        <v>606</v>
      </c>
      <c r="B2016" t="s">
        <v>2086</v>
      </c>
      <c r="C2016" t="s">
        <v>2074</v>
      </c>
      <c r="D2016">
        <v>85</v>
      </c>
      <c r="E2016">
        <v>2319.5</v>
      </c>
      <c r="F2016">
        <f t="shared" si="31"/>
        <v>5</v>
      </c>
      <c r="G2016" t="str">
        <f>STANDINGS_SV[[#This Row],[League]]&amp;STANDINGS_SV[[#This Row],[Team]]</f>
        <v>$150 Draft Champions Jan 20 1:00 pm Lg.3609War Boys 2</v>
      </c>
    </row>
    <row r="2017" spans="1:7" x14ac:dyDescent="0.25">
      <c r="A2017">
        <v>690</v>
      </c>
      <c r="B2017" t="s">
        <v>2085</v>
      </c>
      <c r="C2017" t="s">
        <v>2074</v>
      </c>
      <c r="D2017">
        <v>82</v>
      </c>
      <c r="E2017">
        <v>2213</v>
      </c>
      <c r="F2017">
        <f t="shared" si="31"/>
        <v>6</v>
      </c>
      <c r="G2017" t="str">
        <f>STANDINGS_SV[[#This Row],[League]]&amp;STANDINGS_SV[[#This Row],[Team]]</f>
        <v>$150 Draft Champions Jan 20 1:00 pm Lg.3609Frontrunners</v>
      </c>
    </row>
    <row r="2018" spans="1:7" x14ac:dyDescent="0.25">
      <c r="A2018">
        <v>1348</v>
      </c>
      <c r="B2018" t="s">
        <v>2077</v>
      </c>
      <c r="C2018" t="s">
        <v>2074</v>
      </c>
      <c r="D2018">
        <v>63</v>
      </c>
      <c r="E2018">
        <v>1559</v>
      </c>
      <c r="F2018">
        <f t="shared" si="31"/>
        <v>7</v>
      </c>
      <c r="G2018" t="str">
        <f>STANDINGS_SV[[#This Row],[League]]&amp;STANDINGS_SV[[#This Row],[Team]]</f>
        <v>$150 Draft Champions Jan 20 1:00 pm Lg.3609Kaotik Vapor 4</v>
      </c>
    </row>
    <row r="2019" spans="1:7" x14ac:dyDescent="0.25">
      <c r="A2019">
        <v>1382</v>
      </c>
      <c r="B2019" t="s">
        <v>222</v>
      </c>
      <c r="C2019" t="s">
        <v>2074</v>
      </c>
      <c r="D2019">
        <v>62</v>
      </c>
      <c r="E2019">
        <v>1513.5</v>
      </c>
      <c r="F2019">
        <f t="shared" si="31"/>
        <v>8</v>
      </c>
      <c r="G2019" t="str">
        <f>STANDINGS_SV[[#This Row],[League]]&amp;STANDINGS_SV[[#This Row],[Team]]</f>
        <v>$150 Draft Champions Jan 20 1:00 pm Lg.3609Dark Helmet</v>
      </c>
    </row>
    <row r="2020" spans="1:7" x14ac:dyDescent="0.25">
      <c r="A2020">
        <v>1425</v>
      </c>
      <c r="B2020" t="s">
        <v>2080</v>
      </c>
      <c r="C2020" t="s">
        <v>2074</v>
      </c>
      <c r="D2020">
        <v>61</v>
      </c>
      <c r="E2020">
        <v>1469.5</v>
      </c>
      <c r="F2020">
        <f t="shared" si="31"/>
        <v>9</v>
      </c>
      <c r="G2020" t="str">
        <f>STANDINGS_SV[[#This Row],[League]]&amp;STANDINGS_SV[[#This Row],[Team]]</f>
        <v>$150 Draft Champions Jan 20 1:00 pm Lg.3609Bavaro DC 1</v>
      </c>
    </row>
    <row r="2021" spans="1:7" x14ac:dyDescent="0.25">
      <c r="A2021">
        <v>1854</v>
      </c>
      <c r="B2021" t="s">
        <v>2084</v>
      </c>
      <c r="C2021" t="s">
        <v>2074</v>
      </c>
      <c r="D2021">
        <v>49</v>
      </c>
      <c r="E2021">
        <v>1047</v>
      </c>
      <c r="F2021">
        <f t="shared" si="31"/>
        <v>10</v>
      </c>
      <c r="G2021" t="str">
        <f>STANDINGS_SV[[#This Row],[League]]&amp;STANDINGS_SV[[#This Row],[Team]]</f>
        <v>$150 Draft Champions Jan 20 1:00 pm Lg.3609Lower Deckers DC1</v>
      </c>
    </row>
    <row r="2022" spans="1:7" x14ac:dyDescent="0.25">
      <c r="A2022">
        <v>2434</v>
      </c>
      <c r="B2022" t="s">
        <v>2078</v>
      </c>
      <c r="C2022" t="s">
        <v>2074</v>
      </c>
      <c r="D2022">
        <v>31</v>
      </c>
      <c r="E2022">
        <v>474.5</v>
      </c>
      <c r="F2022">
        <f t="shared" si="31"/>
        <v>11</v>
      </c>
      <c r="G2022" t="str">
        <f>STANDINGS_SV[[#This Row],[League]]&amp;STANDINGS_SV[[#This Row],[Team]]</f>
        <v>$150 Draft Champions Jan 20 1:00 pm Lg.3609Iron Pigs</v>
      </c>
    </row>
    <row r="2023" spans="1:7" x14ac:dyDescent="0.25">
      <c r="A2023">
        <v>2461</v>
      </c>
      <c r="B2023" t="s">
        <v>2081</v>
      </c>
      <c r="C2023" t="s">
        <v>2074</v>
      </c>
      <c r="D2023">
        <v>30</v>
      </c>
      <c r="E2023">
        <v>438</v>
      </c>
      <c r="F2023">
        <f t="shared" si="31"/>
        <v>12</v>
      </c>
      <c r="G2023" t="str">
        <f>STANDINGS_SV[[#This Row],[League]]&amp;STANDINGS_SV[[#This Row],[Team]]</f>
        <v>$150 Draft Champions Jan 20 1:00 pm Lg.3609Brock Strongo</v>
      </c>
    </row>
    <row r="2024" spans="1:7" x14ac:dyDescent="0.25">
      <c r="A2024">
        <v>2499</v>
      </c>
      <c r="B2024" t="s">
        <v>432</v>
      </c>
      <c r="C2024" t="s">
        <v>2074</v>
      </c>
      <c r="D2024">
        <v>29</v>
      </c>
      <c r="E2024">
        <v>414.5</v>
      </c>
      <c r="F2024">
        <f t="shared" si="31"/>
        <v>13</v>
      </c>
      <c r="G2024" t="str">
        <f>STANDINGS_SV[[#This Row],[League]]&amp;STANDINGS_SV[[#This Row],[Team]]</f>
        <v>$150 Draft Champions Jan 20 1:00 pm Lg.3609Smoothman</v>
      </c>
    </row>
    <row r="2025" spans="1:7" x14ac:dyDescent="0.25">
      <c r="A2025">
        <v>2729</v>
      </c>
      <c r="B2025" t="s">
        <v>138</v>
      </c>
      <c r="C2025" t="s">
        <v>2074</v>
      </c>
      <c r="D2025">
        <v>15</v>
      </c>
      <c r="E2025">
        <v>178</v>
      </c>
      <c r="F2025">
        <f t="shared" si="31"/>
        <v>14</v>
      </c>
      <c r="G2025" t="str">
        <f>STANDINGS_SV[[#This Row],[League]]&amp;STANDINGS_SV[[#This Row],[Team]]</f>
        <v>$150 Draft Champions Jan 20 1:00 pm Lg.3609Las Vegas Blvd I</v>
      </c>
    </row>
    <row r="2026" spans="1:7" x14ac:dyDescent="0.25">
      <c r="A2026">
        <v>2900</v>
      </c>
      <c r="B2026" t="s">
        <v>2076</v>
      </c>
      <c r="C2026" t="s">
        <v>2074</v>
      </c>
      <c r="D2026">
        <v>0</v>
      </c>
      <c r="E2026">
        <v>13</v>
      </c>
      <c r="F2026">
        <f t="shared" si="31"/>
        <v>15</v>
      </c>
      <c r="G2026" t="str">
        <f>STANDINGS_SV[[#This Row],[League]]&amp;STANDINGS_SV[[#This Row],[Team]]</f>
        <v>$150 Draft Champions Jan 20 1:00 pm Lg.3609ShowtimeDC43</v>
      </c>
    </row>
    <row r="2027" spans="1:7" x14ac:dyDescent="0.25">
      <c r="A2027">
        <v>513</v>
      </c>
      <c r="B2027" t="s">
        <v>124</v>
      </c>
      <c r="C2027" t="s">
        <v>2087</v>
      </c>
      <c r="D2027">
        <v>88</v>
      </c>
      <c r="E2027">
        <v>2396</v>
      </c>
      <c r="F2027">
        <f t="shared" si="31"/>
        <v>1</v>
      </c>
      <c r="G2027" t="str">
        <f>STANDINGS_SV[[#This Row],[League]]&amp;STANDINGS_SV[[#This Row],[Team]]</f>
        <v>$150 Draft Champions Jan 21 1:00 pm Lg.3611Krebs Cycle</v>
      </c>
    </row>
    <row r="2028" spans="1:7" x14ac:dyDescent="0.25">
      <c r="A2028">
        <v>629</v>
      </c>
      <c r="B2028" t="s">
        <v>2092</v>
      </c>
      <c r="C2028" t="s">
        <v>2087</v>
      </c>
      <c r="D2028">
        <v>84</v>
      </c>
      <c r="E2028">
        <v>2284</v>
      </c>
      <c r="F2028">
        <f t="shared" si="31"/>
        <v>2</v>
      </c>
      <c r="G2028" t="str">
        <f>STANDINGS_SV[[#This Row],[League]]&amp;STANDINGS_SV[[#This Row],[Team]]</f>
        <v>$150 Draft Champions Jan 21 1:00 pm Lg.3611Team Kent 4</v>
      </c>
    </row>
    <row r="2029" spans="1:7" x14ac:dyDescent="0.25">
      <c r="A2029">
        <v>655</v>
      </c>
      <c r="B2029" t="s">
        <v>331</v>
      </c>
      <c r="C2029" t="s">
        <v>2087</v>
      </c>
      <c r="D2029">
        <v>83</v>
      </c>
      <c r="E2029">
        <v>2248</v>
      </c>
      <c r="F2029">
        <f t="shared" si="31"/>
        <v>3</v>
      </c>
      <c r="G2029" t="str">
        <f>STANDINGS_SV[[#This Row],[League]]&amp;STANDINGS_SV[[#This Row],[Team]]</f>
        <v>$150 Draft Champions Jan 21 1:00 pm Lg.3611Golden Sombreros</v>
      </c>
    </row>
    <row r="2030" spans="1:7" x14ac:dyDescent="0.25">
      <c r="A2030">
        <v>909</v>
      </c>
      <c r="B2030" t="s">
        <v>47</v>
      </c>
      <c r="C2030" t="s">
        <v>2087</v>
      </c>
      <c r="D2030">
        <v>76</v>
      </c>
      <c r="E2030">
        <v>1999</v>
      </c>
      <c r="F2030">
        <f t="shared" si="31"/>
        <v>4</v>
      </c>
      <c r="G2030" t="str">
        <f>STANDINGS_SV[[#This Row],[League]]&amp;STANDINGS_SV[[#This Row],[Team]]</f>
        <v>$150 Draft Champions Jan 21 1:00 pm Lg.3611Let's Play Two</v>
      </c>
    </row>
    <row r="2031" spans="1:7" x14ac:dyDescent="0.25">
      <c r="A2031">
        <v>1029</v>
      </c>
      <c r="B2031" t="s">
        <v>2091</v>
      </c>
      <c r="C2031" t="s">
        <v>2087</v>
      </c>
      <c r="D2031">
        <v>72</v>
      </c>
      <c r="E2031">
        <v>1879</v>
      </c>
      <c r="F2031">
        <f t="shared" si="31"/>
        <v>5</v>
      </c>
      <c r="G2031" t="str">
        <f>STANDINGS_SV[[#This Row],[League]]&amp;STANDINGS_SV[[#This Row],[Team]]</f>
        <v>$150 Draft Champions Jan 21 1:00 pm Lg.3611JD DC2</v>
      </c>
    </row>
    <row r="2032" spans="1:7" x14ac:dyDescent="0.25">
      <c r="A2032">
        <v>1191</v>
      </c>
      <c r="B2032" t="s">
        <v>2093</v>
      </c>
      <c r="C2032" t="s">
        <v>2087</v>
      </c>
      <c r="D2032">
        <v>67</v>
      </c>
      <c r="E2032">
        <v>1716.5</v>
      </c>
      <c r="F2032">
        <f t="shared" si="31"/>
        <v>6</v>
      </c>
      <c r="G2032" t="str">
        <f>STANDINGS_SV[[#This Row],[League]]&amp;STANDINGS_SV[[#This Row],[Team]]</f>
        <v>$150 Draft Champions Jan 21 1:00 pm Lg.3611Nonagrace1</v>
      </c>
    </row>
    <row r="2033" spans="1:7" x14ac:dyDescent="0.25">
      <c r="A2033">
        <v>1265</v>
      </c>
      <c r="B2033" t="s">
        <v>2095</v>
      </c>
      <c r="C2033" t="s">
        <v>2087</v>
      </c>
      <c r="D2033">
        <v>65</v>
      </c>
      <c r="E2033">
        <v>1643</v>
      </c>
      <c r="F2033">
        <f t="shared" si="31"/>
        <v>7</v>
      </c>
      <c r="G2033" t="str">
        <f>STANDINGS_SV[[#This Row],[League]]&amp;STANDINGS_SV[[#This Row],[Team]]</f>
        <v>$150 Draft Champions Jan 21 1:00 pm Lg.3611Japan Robins</v>
      </c>
    </row>
    <row r="2034" spans="1:7" x14ac:dyDescent="0.25">
      <c r="A2034">
        <v>1331</v>
      </c>
      <c r="B2034" t="s">
        <v>2089</v>
      </c>
      <c r="C2034" t="s">
        <v>2087</v>
      </c>
      <c r="D2034">
        <v>63</v>
      </c>
      <c r="E2034">
        <v>1559</v>
      </c>
      <c r="F2034">
        <f t="shared" si="31"/>
        <v>8</v>
      </c>
      <c r="G2034" t="str">
        <f>STANDINGS_SV[[#This Row],[League]]&amp;STANDINGS_SV[[#This Row],[Team]]</f>
        <v>$150 Draft Champions Jan 21 1:00 pm Lg.36111000 Forms of Fear</v>
      </c>
    </row>
    <row r="2035" spans="1:7" x14ac:dyDescent="0.25">
      <c r="A2035">
        <v>1629</v>
      </c>
      <c r="B2035" t="s">
        <v>2090</v>
      </c>
      <c r="C2035" t="s">
        <v>2087</v>
      </c>
      <c r="D2035">
        <v>55</v>
      </c>
      <c r="E2035">
        <v>1265</v>
      </c>
      <c r="F2035">
        <f t="shared" si="31"/>
        <v>9</v>
      </c>
      <c r="G2035" t="str">
        <f>STANDINGS_SV[[#This Row],[League]]&amp;STANDINGS_SV[[#This Row],[Team]]</f>
        <v>$150 Draft Champions Jan 21 1:00 pm Lg.3611Alexander Mud Ducks</v>
      </c>
    </row>
    <row r="2036" spans="1:7" x14ac:dyDescent="0.25">
      <c r="A2036">
        <v>1725</v>
      </c>
      <c r="B2036" t="s">
        <v>1222</v>
      </c>
      <c r="C2036" t="s">
        <v>2087</v>
      </c>
      <c r="D2036">
        <v>53</v>
      </c>
      <c r="E2036">
        <v>1189.5</v>
      </c>
      <c r="F2036">
        <f t="shared" si="31"/>
        <v>10</v>
      </c>
      <c r="G2036" t="str">
        <f>STANDINGS_SV[[#This Row],[League]]&amp;STANDINGS_SV[[#This Row],[Team]]</f>
        <v>$150 Draft Champions Jan 21 1:00 pm Lg.3611Team Levy</v>
      </c>
    </row>
    <row r="2037" spans="1:7" x14ac:dyDescent="0.25">
      <c r="A2037">
        <v>1749</v>
      </c>
      <c r="B2037" t="s">
        <v>394</v>
      </c>
      <c r="C2037" t="s">
        <v>2087</v>
      </c>
      <c r="D2037">
        <v>52</v>
      </c>
      <c r="E2037">
        <v>1154</v>
      </c>
      <c r="F2037">
        <f t="shared" si="31"/>
        <v>11</v>
      </c>
      <c r="G2037" t="str">
        <f>STANDINGS_SV[[#This Row],[League]]&amp;STANDINGS_SV[[#This Row],[Team]]</f>
        <v>$150 Draft Champions Jan 21 1:00 pm Lg.3611Inflatable Gammoners</v>
      </c>
    </row>
    <row r="2038" spans="1:7" x14ac:dyDescent="0.25">
      <c r="A2038">
        <v>1750</v>
      </c>
      <c r="B2038" t="s">
        <v>2094</v>
      </c>
      <c r="C2038" t="s">
        <v>2087</v>
      </c>
      <c r="D2038">
        <v>52</v>
      </c>
      <c r="E2038">
        <v>1154</v>
      </c>
      <c r="F2038">
        <f t="shared" si="31"/>
        <v>12</v>
      </c>
      <c r="G2038" t="str">
        <f>STANDINGS_SV[[#This Row],[League]]&amp;STANDINGS_SV[[#This Row],[Team]]</f>
        <v>$150 Draft Champions Jan 21 1:00 pm Lg.3611Kersh of the Pharaohs</v>
      </c>
    </row>
    <row r="2039" spans="1:7" x14ac:dyDescent="0.25">
      <c r="A2039">
        <v>2362</v>
      </c>
      <c r="B2039" t="s">
        <v>2088</v>
      </c>
      <c r="C2039" t="s">
        <v>2087</v>
      </c>
      <c r="D2039">
        <v>33</v>
      </c>
      <c r="E2039">
        <v>548</v>
      </c>
      <c r="F2039">
        <f t="shared" si="31"/>
        <v>13</v>
      </c>
      <c r="G2039" t="str">
        <f>STANDINGS_SV[[#This Row],[League]]&amp;STANDINGS_SV[[#This Row],[Team]]</f>
        <v>$150 Draft Champions Jan 21 1:00 pm Lg.3611Palm Beach Bulldogs</v>
      </c>
    </row>
    <row r="2040" spans="1:7" x14ac:dyDescent="0.25">
      <c r="A2040">
        <v>2363</v>
      </c>
      <c r="B2040" t="s">
        <v>409</v>
      </c>
      <c r="C2040" t="s">
        <v>2087</v>
      </c>
      <c r="D2040">
        <v>33</v>
      </c>
      <c r="E2040">
        <v>548</v>
      </c>
      <c r="F2040">
        <f t="shared" si="31"/>
        <v>14</v>
      </c>
      <c r="G2040" t="str">
        <f>STANDINGS_SV[[#This Row],[League]]&amp;STANDINGS_SV[[#This Row],[Team]]</f>
        <v>$150 Draft Champions Jan 21 1:00 pm Lg.3611Perpetual Motion Squad</v>
      </c>
    </row>
    <row r="2041" spans="1:7" x14ac:dyDescent="0.25">
      <c r="A2041">
        <v>2532</v>
      </c>
      <c r="B2041" t="s">
        <v>414</v>
      </c>
      <c r="C2041" t="s">
        <v>2087</v>
      </c>
      <c r="D2041">
        <v>27</v>
      </c>
      <c r="E2041">
        <v>375.5</v>
      </c>
      <c r="F2041">
        <f t="shared" si="31"/>
        <v>15</v>
      </c>
      <c r="G2041" t="str">
        <f>STANDINGS_SV[[#This Row],[League]]&amp;STANDINGS_SV[[#This Row],[Team]]</f>
        <v>$150 Draft Champions Jan 21 1:00 pm Lg.3611Irish Jews</v>
      </c>
    </row>
    <row r="2042" spans="1:7" x14ac:dyDescent="0.25">
      <c r="A2042">
        <v>68</v>
      </c>
      <c r="B2042" t="s">
        <v>2099</v>
      </c>
      <c r="C2042" t="s">
        <v>2097</v>
      </c>
      <c r="D2042">
        <v>117</v>
      </c>
      <c r="E2042">
        <v>2840</v>
      </c>
      <c r="F2042">
        <f t="shared" si="31"/>
        <v>1</v>
      </c>
      <c r="G2042" t="str">
        <f>STANDINGS_SV[[#This Row],[League]]&amp;STANDINGS_SV[[#This Row],[Team]]</f>
        <v>$150 Draft Champions Jan 21 1:00 pm Lg.3613Knoblauch</v>
      </c>
    </row>
    <row r="2043" spans="1:7" x14ac:dyDescent="0.25">
      <c r="A2043">
        <v>261</v>
      </c>
      <c r="B2043" t="s">
        <v>528</v>
      </c>
      <c r="C2043" t="s">
        <v>2097</v>
      </c>
      <c r="D2043">
        <v>100</v>
      </c>
      <c r="E2043">
        <v>2655.5</v>
      </c>
      <c r="F2043">
        <f t="shared" si="31"/>
        <v>2</v>
      </c>
      <c r="G2043" t="str">
        <f>STANDINGS_SV[[#This Row],[League]]&amp;STANDINGS_SV[[#This Row],[Team]]</f>
        <v>$150 Draft Champions Jan 21 1:00 pm Lg.3613Team Matthews</v>
      </c>
    </row>
    <row r="2044" spans="1:7" x14ac:dyDescent="0.25">
      <c r="A2044">
        <v>274</v>
      </c>
      <c r="B2044" t="s">
        <v>2103</v>
      </c>
      <c r="C2044" t="s">
        <v>2097</v>
      </c>
      <c r="D2044">
        <v>99</v>
      </c>
      <c r="E2044">
        <v>2637</v>
      </c>
      <c r="F2044">
        <f t="shared" si="31"/>
        <v>3</v>
      </c>
      <c r="G2044" t="str">
        <f>STANDINGS_SV[[#This Row],[League]]&amp;STANDINGS_SV[[#This Row],[Team]]</f>
        <v>$150 Draft Champions Jan 21 1:00 pm Lg.3613Harry Doyle All-Stars 3</v>
      </c>
    </row>
    <row r="2045" spans="1:7" x14ac:dyDescent="0.25">
      <c r="A2045">
        <v>375</v>
      </c>
      <c r="B2045" t="s">
        <v>2105</v>
      </c>
      <c r="C2045" t="s">
        <v>2097</v>
      </c>
      <c r="D2045">
        <v>94</v>
      </c>
      <c r="E2045">
        <v>2537.5</v>
      </c>
      <c r="F2045">
        <f t="shared" si="31"/>
        <v>4</v>
      </c>
      <c r="G2045" t="str">
        <f>STANDINGS_SV[[#This Row],[League]]&amp;STANDINGS_SV[[#This Row],[Team]]</f>
        <v>$150 Draft Champions Jan 21 1:00 pm Lg.3613Lyin' Eyes</v>
      </c>
    </row>
    <row r="2046" spans="1:7" x14ac:dyDescent="0.25">
      <c r="A2046">
        <v>681</v>
      </c>
      <c r="B2046">
        <v>11111</v>
      </c>
      <c r="C2046" t="s">
        <v>2097</v>
      </c>
      <c r="D2046">
        <v>82</v>
      </c>
      <c r="E2046">
        <v>2213</v>
      </c>
      <c r="F2046">
        <f t="shared" si="31"/>
        <v>5</v>
      </c>
      <c r="G2046" t="str">
        <f>STANDINGS_SV[[#This Row],[League]]&amp;STANDINGS_SV[[#This Row],[Team]]</f>
        <v>$150 Draft Champions Jan 21 1:00 pm Lg.361311111</v>
      </c>
    </row>
    <row r="2047" spans="1:7" x14ac:dyDescent="0.25">
      <c r="A2047">
        <v>743</v>
      </c>
      <c r="B2047" t="s">
        <v>2104</v>
      </c>
      <c r="C2047" t="s">
        <v>2097</v>
      </c>
      <c r="D2047">
        <v>80</v>
      </c>
      <c r="E2047">
        <v>2144</v>
      </c>
      <c r="F2047">
        <f t="shared" si="31"/>
        <v>6</v>
      </c>
      <c r="G2047" t="str">
        <f>STANDINGS_SV[[#This Row],[League]]&amp;STANDINGS_SV[[#This Row],[Team]]</f>
        <v>$150 Draft Champions Jan 21 1:00 pm Lg.36132 shots of vodka</v>
      </c>
    </row>
    <row r="2048" spans="1:7" x14ac:dyDescent="0.25">
      <c r="A2048">
        <v>1238</v>
      </c>
      <c r="B2048" t="s">
        <v>2096</v>
      </c>
      <c r="C2048" t="s">
        <v>2097</v>
      </c>
      <c r="D2048">
        <v>66</v>
      </c>
      <c r="E2048">
        <v>1682.5</v>
      </c>
      <c r="F2048">
        <f t="shared" si="31"/>
        <v>7</v>
      </c>
      <c r="G2048" t="str">
        <f>STANDINGS_SV[[#This Row],[League]]&amp;STANDINGS_SV[[#This Row],[Team]]</f>
        <v>$150 Draft Champions Jan 21 1:00 pm Lg.3613Team Platt</v>
      </c>
    </row>
    <row r="2049" spans="1:7" x14ac:dyDescent="0.25">
      <c r="A2049">
        <v>1592</v>
      </c>
      <c r="B2049" t="s">
        <v>426</v>
      </c>
      <c r="C2049" t="s">
        <v>2097</v>
      </c>
      <c r="D2049">
        <v>57</v>
      </c>
      <c r="E2049">
        <v>1329</v>
      </c>
      <c r="F2049">
        <f t="shared" si="31"/>
        <v>8</v>
      </c>
      <c r="G2049" t="str">
        <f>STANDINGS_SV[[#This Row],[League]]&amp;STANDINGS_SV[[#This Row],[Team]]</f>
        <v>$150 Draft Champions Jan 21 1:00 pm Lg.3613Team Fish</v>
      </c>
    </row>
    <row r="2050" spans="1:7" x14ac:dyDescent="0.25">
      <c r="A2050">
        <v>1628</v>
      </c>
      <c r="B2050" t="s">
        <v>2102</v>
      </c>
      <c r="C2050" t="s">
        <v>2097</v>
      </c>
      <c r="D2050">
        <v>55</v>
      </c>
      <c r="E2050">
        <v>1265</v>
      </c>
      <c r="F2050">
        <f t="shared" si="31"/>
        <v>9</v>
      </c>
      <c r="G2050" t="str">
        <f>STANDINGS_SV[[#This Row],[League]]&amp;STANDINGS_SV[[#This Row],[Team]]</f>
        <v>$150 Draft Champions Jan 21 1:00 pm Lg.3613...Big Bang</v>
      </c>
    </row>
    <row r="2051" spans="1:7" x14ac:dyDescent="0.25">
      <c r="A2051">
        <v>1709</v>
      </c>
      <c r="B2051" t="s">
        <v>2098</v>
      </c>
      <c r="C2051" t="s">
        <v>2097</v>
      </c>
      <c r="D2051">
        <v>53</v>
      </c>
      <c r="E2051">
        <v>1189.5</v>
      </c>
      <c r="F2051">
        <f t="shared" ref="F2051:F2114" si="32">IF(C2051=C2050,F2050+1,1)</f>
        <v>10</v>
      </c>
      <c r="G2051" t="str">
        <f>STANDINGS_SV[[#This Row],[League]]&amp;STANDINGS_SV[[#This Row],[Team]]</f>
        <v>$150 Draft Champions Jan 21 1:00 pm Lg.3613Charger Bar 4</v>
      </c>
    </row>
    <row r="2052" spans="1:7" x14ac:dyDescent="0.25">
      <c r="A2052">
        <v>1966</v>
      </c>
      <c r="B2052" t="s">
        <v>2100</v>
      </c>
      <c r="C2052" t="s">
        <v>2097</v>
      </c>
      <c r="D2052">
        <v>46</v>
      </c>
      <c r="E2052">
        <v>937</v>
      </c>
      <c r="F2052">
        <f t="shared" si="32"/>
        <v>11</v>
      </c>
      <c r="G2052" t="str">
        <f>STANDINGS_SV[[#This Row],[League]]&amp;STANDINGS_SV[[#This Row],[Team]]</f>
        <v>$150 Draft Champions Jan 21 1:00 pm Lg.3613Ehrman The German DC13</v>
      </c>
    </row>
    <row r="2053" spans="1:7" x14ac:dyDescent="0.25">
      <c r="A2053">
        <v>1995</v>
      </c>
      <c r="B2053" t="s">
        <v>134</v>
      </c>
      <c r="C2053" t="s">
        <v>2097</v>
      </c>
      <c r="D2053">
        <v>45</v>
      </c>
      <c r="E2053">
        <v>910.5</v>
      </c>
      <c r="F2053">
        <f t="shared" si="32"/>
        <v>12</v>
      </c>
      <c r="G2053" t="str">
        <f>STANDINGS_SV[[#This Row],[League]]&amp;STANDINGS_SV[[#This Row],[Team]]</f>
        <v>$150 Draft Champions Jan 21 1:00 pm Lg.3613Forest Hills Fiends</v>
      </c>
    </row>
    <row r="2054" spans="1:7" x14ac:dyDescent="0.25">
      <c r="A2054">
        <v>2306</v>
      </c>
      <c r="B2054" t="s">
        <v>2106</v>
      </c>
      <c r="C2054" t="s">
        <v>2097</v>
      </c>
      <c r="D2054">
        <v>35</v>
      </c>
      <c r="E2054">
        <v>594</v>
      </c>
      <c r="F2054">
        <f t="shared" si="32"/>
        <v>13</v>
      </c>
      <c r="G2054" t="str">
        <f>STANDINGS_SV[[#This Row],[League]]&amp;STANDINGS_SV[[#This Row],[Team]]</f>
        <v>$150 Draft Champions Jan 21 1:00 pm Lg.3613Doggin it</v>
      </c>
    </row>
    <row r="2055" spans="1:7" x14ac:dyDescent="0.25">
      <c r="A2055">
        <v>2418</v>
      </c>
      <c r="B2055" t="s">
        <v>912</v>
      </c>
      <c r="C2055" t="s">
        <v>2097</v>
      </c>
      <c r="D2055">
        <v>31</v>
      </c>
      <c r="E2055">
        <v>474.5</v>
      </c>
      <c r="F2055">
        <f t="shared" si="32"/>
        <v>14</v>
      </c>
      <c r="G2055" t="str">
        <f>STANDINGS_SV[[#This Row],[League]]&amp;STANDINGS_SV[[#This Row],[Team]]</f>
        <v>$150 Draft Champions Jan 21 1:00 pm Lg.3613BIG RED MACHINE</v>
      </c>
    </row>
    <row r="2056" spans="1:7" x14ac:dyDescent="0.25">
      <c r="A2056">
        <v>2790</v>
      </c>
      <c r="B2056" t="s">
        <v>2101</v>
      </c>
      <c r="C2056" t="s">
        <v>2097</v>
      </c>
      <c r="D2056">
        <v>11</v>
      </c>
      <c r="E2056">
        <v>120</v>
      </c>
      <c r="F2056">
        <f t="shared" si="32"/>
        <v>15</v>
      </c>
      <c r="G2056" t="str">
        <f>STANDINGS_SV[[#This Row],[League]]&amp;STANDINGS_SV[[#This Row],[Team]]</f>
        <v>$150 Draft Champions Jan 21 1:00 pm Lg.3613Just And Old Vet</v>
      </c>
    </row>
    <row r="2057" spans="1:7" x14ac:dyDescent="0.25">
      <c r="A2057">
        <v>84</v>
      </c>
      <c r="B2057" t="s">
        <v>2117</v>
      </c>
      <c r="C2057" t="s">
        <v>2108</v>
      </c>
      <c r="D2057">
        <v>115</v>
      </c>
      <c r="E2057">
        <v>2826.5</v>
      </c>
      <c r="F2057">
        <f t="shared" si="32"/>
        <v>1</v>
      </c>
      <c r="G2057" t="str">
        <f>STANDINGS_SV[[#This Row],[League]]&amp;STANDINGS_SV[[#This Row],[Team]]</f>
        <v>$150 Draft Champions Jan 22 1:00 pm Lg.3614Relaxed Brain</v>
      </c>
    </row>
    <row r="2058" spans="1:7" x14ac:dyDescent="0.25">
      <c r="A2058">
        <v>393</v>
      </c>
      <c r="B2058" t="s">
        <v>2113</v>
      </c>
      <c r="C2058" t="s">
        <v>2108</v>
      </c>
      <c r="D2058">
        <v>93</v>
      </c>
      <c r="E2058">
        <v>2514.5</v>
      </c>
      <c r="F2058">
        <f t="shared" si="32"/>
        <v>2</v>
      </c>
      <c r="G2058" t="str">
        <f>STANDINGS_SV[[#This Row],[League]]&amp;STANDINGS_SV[[#This Row],[Team]]</f>
        <v>$150 Draft Champions Jan 22 1:00 pm Lg.3614Royale with Cheese</v>
      </c>
    </row>
    <row r="2059" spans="1:7" x14ac:dyDescent="0.25">
      <c r="A2059">
        <v>594</v>
      </c>
      <c r="B2059" t="s">
        <v>19</v>
      </c>
      <c r="C2059" t="s">
        <v>2108</v>
      </c>
      <c r="D2059">
        <v>85</v>
      </c>
      <c r="E2059">
        <v>2319.5</v>
      </c>
      <c r="F2059">
        <f t="shared" si="32"/>
        <v>3</v>
      </c>
      <c r="G2059" t="str">
        <f>STANDINGS_SV[[#This Row],[League]]&amp;STANDINGS_SV[[#This Row],[Team]]</f>
        <v>$150 Draft Champions Jan 22 1:00 pm Lg.3614One Eyed Jack</v>
      </c>
    </row>
    <row r="2060" spans="1:7" x14ac:dyDescent="0.25">
      <c r="A2060">
        <v>611</v>
      </c>
      <c r="B2060" t="s">
        <v>2112</v>
      </c>
      <c r="C2060" t="s">
        <v>2108</v>
      </c>
      <c r="D2060">
        <v>84</v>
      </c>
      <c r="E2060">
        <v>2284</v>
      </c>
      <c r="F2060">
        <f t="shared" si="32"/>
        <v>4</v>
      </c>
      <c r="G2060" t="str">
        <f>STANDINGS_SV[[#This Row],[League]]&amp;STANDINGS_SV[[#This Row],[Team]]</f>
        <v>$150 Draft Champions Jan 22 1:00 pm Lg.3614Big Swifty</v>
      </c>
    </row>
    <row r="2061" spans="1:7" x14ac:dyDescent="0.25">
      <c r="A2061">
        <v>656</v>
      </c>
      <c r="B2061" t="s">
        <v>2116</v>
      </c>
      <c r="C2061" t="s">
        <v>2108</v>
      </c>
      <c r="D2061">
        <v>83</v>
      </c>
      <c r="E2061">
        <v>2248</v>
      </c>
      <c r="F2061">
        <f t="shared" si="32"/>
        <v>5</v>
      </c>
      <c r="G2061" t="str">
        <f>STANDINGS_SV[[#This Row],[League]]&amp;STANDINGS_SV[[#This Row],[Team]]</f>
        <v>$150 Draft Champions Jan 22 1:00 pm Lg.3614Kiss My El Chapo</v>
      </c>
    </row>
    <row r="2062" spans="1:7" x14ac:dyDescent="0.25">
      <c r="A2062">
        <v>1042</v>
      </c>
      <c r="B2062" t="s">
        <v>726</v>
      </c>
      <c r="C2062" t="s">
        <v>2108</v>
      </c>
      <c r="D2062">
        <v>72</v>
      </c>
      <c r="E2062">
        <v>1879</v>
      </c>
      <c r="F2062">
        <f t="shared" si="32"/>
        <v>6</v>
      </c>
      <c r="G2062" t="str">
        <f>STANDINGS_SV[[#This Row],[League]]&amp;STANDINGS_SV[[#This Row],[Team]]</f>
        <v>$150 Draft Champions Jan 22 1:00 pm Lg.3614Team Warner</v>
      </c>
    </row>
    <row r="2063" spans="1:7" x14ac:dyDescent="0.25">
      <c r="A2063">
        <v>1311</v>
      </c>
      <c r="B2063" t="s">
        <v>1844</v>
      </c>
      <c r="C2063" t="s">
        <v>2108</v>
      </c>
      <c r="D2063">
        <v>64</v>
      </c>
      <c r="E2063">
        <v>1602</v>
      </c>
      <c r="F2063">
        <f t="shared" si="32"/>
        <v>7</v>
      </c>
      <c r="G2063" t="str">
        <f>STANDINGS_SV[[#This Row],[League]]&amp;STANDINGS_SV[[#This Row],[Team]]</f>
        <v>$150 Draft Champions Jan 22 1:00 pm Lg.3614SB Nation Royals Review</v>
      </c>
    </row>
    <row r="2064" spans="1:7" x14ac:dyDescent="0.25">
      <c r="A2064">
        <v>1369</v>
      </c>
      <c r="B2064" t="s">
        <v>391</v>
      </c>
      <c r="C2064" t="s">
        <v>2108</v>
      </c>
      <c r="D2064">
        <v>63</v>
      </c>
      <c r="E2064">
        <v>1559</v>
      </c>
      <c r="F2064">
        <f t="shared" si="32"/>
        <v>8</v>
      </c>
      <c r="G2064" t="str">
        <f>STANDINGS_SV[[#This Row],[League]]&amp;STANDINGS_SV[[#This Row],[Team]]</f>
        <v>$150 Draft Champions Jan 22 1:00 pm Lg.3614Uski3</v>
      </c>
    </row>
    <row r="2065" spans="1:7" x14ac:dyDescent="0.25">
      <c r="A2065">
        <v>1390</v>
      </c>
      <c r="B2065" t="s">
        <v>2111</v>
      </c>
      <c r="C2065" t="s">
        <v>2108</v>
      </c>
      <c r="D2065">
        <v>62</v>
      </c>
      <c r="E2065">
        <v>1513.5</v>
      </c>
      <c r="F2065">
        <f t="shared" si="32"/>
        <v>9</v>
      </c>
      <c r="G2065" t="str">
        <f>STANDINGS_SV[[#This Row],[League]]&amp;STANDINGS_SV[[#This Row],[Team]]</f>
        <v>$150 Draft Champions Jan 22 1:00 pm Lg.3614LUNKERS SD1</v>
      </c>
    </row>
    <row r="2066" spans="1:7" x14ac:dyDescent="0.25">
      <c r="A2066">
        <v>1443</v>
      </c>
      <c r="B2066" t="s">
        <v>2114</v>
      </c>
      <c r="C2066" t="s">
        <v>2108</v>
      </c>
      <c r="D2066">
        <v>61</v>
      </c>
      <c r="E2066">
        <v>1469.5</v>
      </c>
      <c r="F2066">
        <f t="shared" si="32"/>
        <v>10</v>
      </c>
      <c r="G2066" t="str">
        <f>STANDINGS_SV[[#This Row],[League]]&amp;STANDINGS_SV[[#This Row],[Team]]</f>
        <v>$150 Draft Champions Jan 22 1:00 pm Lg.3614Off the Head Homers</v>
      </c>
    </row>
    <row r="2067" spans="1:7" x14ac:dyDescent="0.25">
      <c r="A2067">
        <v>1508</v>
      </c>
      <c r="B2067" t="s">
        <v>2107</v>
      </c>
      <c r="C2067" t="s">
        <v>2108</v>
      </c>
      <c r="D2067">
        <v>59</v>
      </c>
      <c r="E2067">
        <v>1398</v>
      </c>
      <c r="F2067">
        <f t="shared" si="32"/>
        <v>11</v>
      </c>
      <c r="G2067" t="str">
        <f>STANDINGS_SV[[#This Row],[League]]&amp;STANDINGS_SV[[#This Row],[Team]]</f>
        <v>$150 Draft Champions Jan 22 1:00 pm Lg.3614Ju-Ju's Juggernauts</v>
      </c>
    </row>
    <row r="2068" spans="1:7" x14ac:dyDescent="0.25">
      <c r="A2068">
        <v>1716</v>
      </c>
      <c r="B2068" t="s">
        <v>2110</v>
      </c>
      <c r="C2068" t="s">
        <v>2108</v>
      </c>
      <c r="D2068">
        <v>53</v>
      </c>
      <c r="E2068">
        <v>1189.5</v>
      </c>
      <c r="F2068">
        <f t="shared" si="32"/>
        <v>12</v>
      </c>
      <c r="G2068" t="str">
        <f>STANDINGS_SV[[#This Row],[League]]&amp;STANDINGS_SV[[#This Row],[Team]]</f>
        <v>$150 Draft Champions Jan 22 1:00 pm Lg.3614Jersey Hitmen</v>
      </c>
    </row>
    <row r="2069" spans="1:7" x14ac:dyDescent="0.25">
      <c r="A2069">
        <v>2488</v>
      </c>
      <c r="B2069" t="s">
        <v>118</v>
      </c>
      <c r="C2069" t="s">
        <v>2108</v>
      </c>
      <c r="D2069">
        <v>29</v>
      </c>
      <c r="E2069">
        <v>414.5</v>
      </c>
      <c r="F2069">
        <f t="shared" si="32"/>
        <v>13</v>
      </c>
      <c r="G2069" t="str">
        <f>STANDINGS_SV[[#This Row],[League]]&amp;STANDINGS_SV[[#This Row],[Team]]</f>
        <v>$150 Draft Champions Jan 22 1:00 pm Lg.3614Bronx Yankees (DC6)</v>
      </c>
    </row>
    <row r="2070" spans="1:7" x14ac:dyDescent="0.25">
      <c r="A2070">
        <v>2679</v>
      </c>
      <c r="B2070" t="s">
        <v>2109</v>
      </c>
      <c r="C2070" t="s">
        <v>2108</v>
      </c>
      <c r="D2070">
        <v>18</v>
      </c>
      <c r="E2070">
        <v>224</v>
      </c>
      <c r="F2070">
        <f t="shared" si="32"/>
        <v>14</v>
      </c>
      <c r="G2070" t="str">
        <f>STANDINGS_SV[[#This Row],[League]]&amp;STANDINGS_SV[[#This Row],[Team]]</f>
        <v>$150 Draft Champions Jan 22 1:00 pm Lg.36142016 WarmBeer ColdFood 1st</v>
      </c>
    </row>
    <row r="2071" spans="1:7" x14ac:dyDescent="0.25">
      <c r="A2071">
        <v>2907</v>
      </c>
      <c r="B2071" t="s">
        <v>2115</v>
      </c>
      <c r="C2071" t="s">
        <v>2108</v>
      </c>
      <c r="D2071">
        <v>0</v>
      </c>
      <c r="E2071">
        <v>13</v>
      </c>
      <c r="F2071">
        <f t="shared" si="32"/>
        <v>15</v>
      </c>
      <c r="G2071" t="str">
        <f>STANDINGS_SV[[#This Row],[League]]&amp;STANDINGS_SV[[#This Row],[Team]]</f>
        <v>$150 Draft Champions Jan 22 1:00 pm Lg.3614Yak Attack 16</v>
      </c>
    </row>
    <row r="2072" spans="1:7" x14ac:dyDescent="0.25">
      <c r="A2072">
        <v>212</v>
      </c>
      <c r="B2072" t="s">
        <v>2118</v>
      </c>
      <c r="C2072" t="s">
        <v>2119</v>
      </c>
      <c r="D2072">
        <v>102</v>
      </c>
      <c r="E2072">
        <v>2692.5</v>
      </c>
      <c r="F2072">
        <f t="shared" si="32"/>
        <v>1</v>
      </c>
      <c r="G2072" t="str">
        <f>STANDINGS_SV[[#This Row],[League]]&amp;STANDINGS_SV[[#This Row],[Team]]</f>
        <v>$150 Draft Champions Jan 23 1:00 pm Lg.3616Fred dont like Beachballs</v>
      </c>
    </row>
    <row r="2073" spans="1:7" x14ac:dyDescent="0.25">
      <c r="A2073">
        <v>354</v>
      </c>
      <c r="B2073" t="s">
        <v>2120</v>
      </c>
      <c r="C2073" t="s">
        <v>2119</v>
      </c>
      <c r="D2073">
        <v>95</v>
      </c>
      <c r="E2073">
        <v>2561</v>
      </c>
      <c r="F2073">
        <f t="shared" si="32"/>
        <v>2</v>
      </c>
      <c r="G2073" t="str">
        <f>STANDINGS_SV[[#This Row],[League]]&amp;STANDINGS_SV[[#This Row],[Team]]</f>
        <v>$150 Draft Champions Jan 23 1:00 pm Lg.3616RotoGut DC I</v>
      </c>
    </row>
    <row r="2074" spans="1:7" x14ac:dyDescent="0.25">
      <c r="A2074">
        <v>490</v>
      </c>
      <c r="B2074" t="s">
        <v>402</v>
      </c>
      <c r="C2074" t="s">
        <v>2119</v>
      </c>
      <c r="D2074">
        <v>89</v>
      </c>
      <c r="E2074">
        <v>2423.5</v>
      </c>
      <c r="F2074">
        <f t="shared" si="32"/>
        <v>3</v>
      </c>
      <c r="G2074" t="str">
        <f>STANDINGS_SV[[#This Row],[League]]&amp;STANDINGS_SV[[#This Row],[Team]]</f>
        <v>$150 Draft Champions Jan 23 1:00 pm Lg.3616Team Leonard</v>
      </c>
    </row>
    <row r="2075" spans="1:7" x14ac:dyDescent="0.25">
      <c r="A2075">
        <v>711</v>
      </c>
      <c r="B2075" t="s">
        <v>2124</v>
      </c>
      <c r="C2075" t="s">
        <v>2119</v>
      </c>
      <c r="D2075">
        <v>82</v>
      </c>
      <c r="E2075">
        <v>2213</v>
      </c>
      <c r="F2075">
        <f t="shared" si="32"/>
        <v>4</v>
      </c>
      <c r="G2075" t="str">
        <f>STANDINGS_SV[[#This Row],[League]]&amp;STANDINGS_SV[[#This Row],[Team]]</f>
        <v>$150 Draft Champions Jan 23 1:00 pm Lg.3616The Incredibles 2</v>
      </c>
    </row>
    <row r="2076" spans="1:7" x14ac:dyDescent="0.25">
      <c r="A2076">
        <v>763</v>
      </c>
      <c r="B2076" t="s">
        <v>2122</v>
      </c>
      <c r="C2076" t="s">
        <v>2119</v>
      </c>
      <c r="D2076">
        <v>80</v>
      </c>
      <c r="E2076">
        <v>2144</v>
      </c>
      <c r="F2076">
        <f t="shared" si="32"/>
        <v>5</v>
      </c>
      <c r="G2076" t="str">
        <f>STANDINGS_SV[[#This Row],[League]]&amp;STANDINGS_SV[[#This Row],[Team]]</f>
        <v>$150 Draft Champions Jan 23 1:00 pm Lg.3616Lets go!</v>
      </c>
    </row>
    <row r="2077" spans="1:7" x14ac:dyDescent="0.25">
      <c r="A2077">
        <v>1052</v>
      </c>
      <c r="B2077" t="s">
        <v>2126</v>
      </c>
      <c r="C2077" t="s">
        <v>2119</v>
      </c>
      <c r="D2077">
        <v>71</v>
      </c>
      <c r="E2077">
        <v>1846.5</v>
      </c>
      <c r="F2077">
        <f t="shared" si="32"/>
        <v>6</v>
      </c>
      <c r="G2077" t="str">
        <f>STANDINGS_SV[[#This Row],[League]]&amp;STANDINGS_SV[[#This Row],[Team]]</f>
        <v>$150 Draft Champions Jan 23 1:00 pm Lg.3616Cecil Fielder's Ass</v>
      </c>
    </row>
    <row r="2078" spans="1:7" x14ac:dyDescent="0.25">
      <c r="A2078">
        <v>1094</v>
      </c>
      <c r="B2078" t="s">
        <v>202</v>
      </c>
      <c r="C2078" t="s">
        <v>2119</v>
      </c>
      <c r="D2078">
        <v>70</v>
      </c>
      <c r="E2078">
        <v>1816</v>
      </c>
      <c r="F2078">
        <f t="shared" si="32"/>
        <v>7</v>
      </c>
      <c r="G2078" t="str">
        <f>STANDINGS_SV[[#This Row],[League]]&amp;STANDINGS_SV[[#This Row],[Team]]</f>
        <v>$150 Draft Champions Jan 23 1:00 pm Lg.3616One for the Dagger</v>
      </c>
    </row>
    <row r="2079" spans="1:7" x14ac:dyDescent="0.25">
      <c r="A2079">
        <v>1395</v>
      </c>
      <c r="B2079" t="s">
        <v>130</v>
      </c>
      <c r="C2079" t="s">
        <v>2119</v>
      </c>
      <c r="D2079">
        <v>62</v>
      </c>
      <c r="E2079">
        <v>1513.5</v>
      </c>
      <c r="F2079">
        <f t="shared" si="32"/>
        <v>8</v>
      </c>
      <c r="G2079" t="str">
        <f>STANDINGS_SV[[#This Row],[League]]&amp;STANDINGS_SV[[#This Row],[Team]]</f>
        <v>$150 Draft Champions Jan 23 1:00 pm Lg.3616PTPers</v>
      </c>
    </row>
    <row r="2080" spans="1:7" x14ac:dyDescent="0.25">
      <c r="A2080">
        <v>1666</v>
      </c>
      <c r="B2080" t="s">
        <v>2127</v>
      </c>
      <c r="C2080" t="s">
        <v>2119</v>
      </c>
      <c r="D2080">
        <v>54</v>
      </c>
      <c r="E2080">
        <v>1226.5</v>
      </c>
      <c r="F2080">
        <f t="shared" si="32"/>
        <v>9</v>
      </c>
      <c r="G2080" t="str">
        <f>STANDINGS_SV[[#This Row],[League]]&amp;STANDINGS_SV[[#This Row],[Team]]</f>
        <v>$150 Draft Champions Jan 23 1:00 pm Lg.36161.21 Gigawatts</v>
      </c>
    </row>
    <row r="2081" spans="1:7" x14ac:dyDescent="0.25">
      <c r="A2081">
        <v>2081</v>
      </c>
      <c r="B2081" t="s">
        <v>2121</v>
      </c>
      <c r="C2081" t="s">
        <v>2119</v>
      </c>
      <c r="D2081">
        <v>43</v>
      </c>
      <c r="E2081">
        <v>836</v>
      </c>
      <c r="F2081">
        <f t="shared" si="32"/>
        <v>10</v>
      </c>
      <c r="G2081" t="str">
        <f>STANDINGS_SV[[#This Row],[League]]&amp;STANDINGS_SV[[#This Row],[Team]]</f>
        <v>$150 Draft Champions Jan 23 1:00 pm Lg.3616THE BAT PACK</v>
      </c>
    </row>
    <row r="2082" spans="1:7" x14ac:dyDescent="0.25">
      <c r="A2082">
        <v>2137</v>
      </c>
      <c r="B2082" t="s">
        <v>2123</v>
      </c>
      <c r="C2082" t="s">
        <v>2119</v>
      </c>
      <c r="D2082">
        <v>41</v>
      </c>
      <c r="E2082">
        <v>772.5</v>
      </c>
      <c r="F2082">
        <f t="shared" si="32"/>
        <v>11</v>
      </c>
      <c r="G2082" t="str">
        <f>STANDINGS_SV[[#This Row],[League]]&amp;STANDINGS_SV[[#This Row],[Team]]</f>
        <v>$150 Draft Champions Jan 23 1:00 pm Lg.3616Luck Dynasty</v>
      </c>
    </row>
    <row r="2083" spans="1:7" x14ac:dyDescent="0.25">
      <c r="A2083">
        <v>2441</v>
      </c>
      <c r="B2083" t="s">
        <v>249</v>
      </c>
      <c r="C2083" t="s">
        <v>2119</v>
      </c>
      <c r="D2083">
        <v>31</v>
      </c>
      <c r="E2083">
        <v>474.5</v>
      </c>
      <c r="F2083">
        <f t="shared" si="32"/>
        <v>12</v>
      </c>
      <c r="G2083" t="str">
        <f>STANDINGS_SV[[#This Row],[League]]&amp;STANDINGS_SV[[#This Row],[Team]]</f>
        <v>$150 Draft Champions Jan 23 1:00 pm Lg.3616OC Wolverines</v>
      </c>
    </row>
    <row r="2084" spans="1:7" x14ac:dyDescent="0.25">
      <c r="A2084">
        <v>2490</v>
      </c>
      <c r="B2084" t="s">
        <v>2128</v>
      </c>
      <c r="C2084" t="s">
        <v>2119</v>
      </c>
      <c r="D2084">
        <v>29</v>
      </c>
      <c r="E2084">
        <v>414.5</v>
      </c>
      <c r="F2084">
        <f t="shared" si="32"/>
        <v>13</v>
      </c>
      <c r="G2084" t="str">
        <f>STANDINGS_SV[[#This Row],[League]]&amp;STANDINGS_SV[[#This Row],[Team]]</f>
        <v>$150 Draft Champions Jan 23 1:00 pm Lg.3616DKS Reds</v>
      </c>
    </row>
    <row r="2085" spans="1:7" x14ac:dyDescent="0.25">
      <c r="A2085">
        <v>2502</v>
      </c>
      <c r="B2085" t="s">
        <v>584</v>
      </c>
      <c r="C2085" t="s">
        <v>2119</v>
      </c>
      <c r="D2085">
        <v>29</v>
      </c>
      <c r="E2085">
        <v>414.5</v>
      </c>
      <c r="F2085">
        <f t="shared" si="32"/>
        <v>14</v>
      </c>
      <c r="G2085" t="str">
        <f>STANDINGS_SV[[#This Row],[League]]&amp;STANDINGS_SV[[#This Row],[Team]]</f>
        <v>$150 Draft Champions Jan 23 1:00 pm Lg.3616Team Hughes</v>
      </c>
    </row>
    <row r="2086" spans="1:7" x14ac:dyDescent="0.25">
      <c r="A2086">
        <v>2883</v>
      </c>
      <c r="B2086" t="s">
        <v>2125</v>
      </c>
      <c r="C2086" t="s">
        <v>2119</v>
      </c>
      <c r="D2086">
        <v>1</v>
      </c>
      <c r="E2086">
        <v>32</v>
      </c>
      <c r="F2086">
        <f t="shared" si="32"/>
        <v>15</v>
      </c>
      <c r="G2086" t="str">
        <f>STANDINGS_SV[[#This Row],[League]]&amp;STANDINGS_SV[[#This Row],[Team]]</f>
        <v>$150 Draft Champions Jan 23 1:00 pm Lg.3616Sil E. Gewsez</v>
      </c>
    </row>
    <row r="2087" spans="1:7" x14ac:dyDescent="0.25">
      <c r="A2087">
        <v>128</v>
      </c>
      <c r="B2087" t="s">
        <v>2136</v>
      </c>
      <c r="C2087" t="s">
        <v>2130</v>
      </c>
      <c r="D2087">
        <v>109</v>
      </c>
      <c r="E2087">
        <v>2780</v>
      </c>
      <c r="F2087">
        <f t="shared" si="32"/>
        <v>1</v>
      </c>
      <c r="G2087" t="str">
        <f>STANDINGS_SV[[#This Row],[League]]&amp;STANDINGS_SV[[#This Row],[Team]]</f>
        <v>$150 Draft Champions Jan 24 1:00 pm Lg.36201899 CLEVELAND SPIDERS</v>
      </c>
    </row>
    <row r="2088" spans="1:7" x14ac:dyDescent="0.25">
      <c r="A2088">
        <v>147</v>
      </c>
      <c r="B2088" t="s">
        <v>2131</v>
      </c>
      <c r="C2088" t="s">
        <v>2130</v>
      </c>
      <c r="D2088">
        <v>107</v>
      </c>
      <c r="E2088">
        <v>2761.5</v>
      </c>
      <c r="F2088">
        <f t="shared" si="32"/>
        <v>2</v>
      </c>
      <c r="G2088" t="str">
        <f>STANDINGS_SV[[#This Row],[League]]&amp;STANDINGS_SV[[#This Row],[Team]]</f>
        <v>$150 Draft Champions Jan 24 1:00 pm Lg.3620JSK Rockers</v>
      </c>
    </row>
    <row r="2089" spans="1:7" x14ac:dyDescent="0.25">
      <c r="A2089">
        <v>313</v>
      </c>
      <c r="B2089" t="s">
        <v>22</v>
      </c>
      <c r="C2089" t="s">
        <v>2130</v>
      </c>
      <c r="D2089">
        <v>97</v>
      </c>
      <c r="E2089">
        <v>2600.5</v>
      </c>
      <c r="F2089">
        <f t="shared" si="32"/>
        <v>3</v>
      </c>
      <c r="G2089" t="str">
        <f>STANDINGS_SV[[#This Row],[League]]&amp;STANDINGS_SV[[#This Row],[Team]]</f>
        <v>$150 Draft Champions Jan 24 1:00 pm Lg.3620Rube Nation</v>
      </c>
    </row>
    <row r="2090" spans="1:7" x14ac:dyDescent="0.25">
      <c r="A2090">
        <v>654</v>
      </c>
      <c r="B2090" t="s">
        <v>533</v>
      </c>
      <c r="C2090" t="s">
        <v>2130</v>
      </c>
      <c r="D2090">
        <v>83</v>
      </c>
      <c r="E2090">
        <v>2248</v>
      </c>
      <c r="F2090">
        <f t="shared" si="32"/>
        <v>4</v>
      </c>
      <c r="G2090" t="str">
        <f>STANDINGS_SV[[#This Row],[League]]&amp;STANDINGS_SV[[#This Row],[Team]]</f>
        <v>$150 Draft Champions Jan 24 1:00 pm Lg.3620Funnies2</v>
      </c>
    </row>
    <row r="2091" spans="1:7" x14ac:dyDescent="0.25">
      <c r="A2091">
        <v>949</v>
      </c>
      <c r="B2091" t="s">
        <v>107</v>
      </c>
      <c r="C2091" t="s">
        <v>2130</v>
      </c>
      <c r="D2091">
        <v>75</v>
      </c>
      <c r="E2091">
        <v>1968</v>
      </c>
      <c r="F2091">
        <f t="shared" si="32"/>
        <v>5</v>
      </c>
      <c r="G2091" t="str">
        <f>STANDINGS_SV[[#This Row],[League]]&amp;STANDINGS_SV[[#This Row],[Team]]</f>
        <v>$150 Draft Champions Jan 24 1:00 pm Lg.3620Team Scott</v>
      </c>
    </row>
    <row r="2092" spans="1:7" x14ac:dyDescent="0.25">
      <c r="A2092">
        <v>990</v>
      </c>
      <c r="B2092" t="s">
        <v>300</v>
      </c>
      <c r="C2092" t="s">
        <v>2130</v>
      </c>
      <c r="D2092">
        <v>73</v>
      </c>
      <c r="E2092">
        <v>1910.5</v>
      </c>
      <c r="F2092">
        <f t="shared" si="32"/>
        <v>6</v>
      </c>
      <c r="G2092" t="str">
        <f>STANDINGS_SV[[#This Row],[League]]&amp;STANDINGS_SV[[#This Row],[Team]]</f>
        <v>$150 Draft Champions Jan 24 1:00 pm Lg.3620Farm Animal of War</v>
      </c>
    </row>
    <row r="2093" spans="1:7" x14ac:dyDescent="0.25">
      <c r="A2093">
        <v>1185</v>
      </c>
      <c r="B2093" t="s">
        <v>2135</v>
      </c>
      <c r="C2093" t="s">
        <v>2130</v>
      </c>
      <c r="D2093">
        <v>67</v>
      </c>
      <c r="E2093">
        <v>1716.5</v>
      </c>
      <c r="F2093">
        <f t="shared" si="32"/>
        <v>7</v>
      </c>
      <c r="G2093" t="str">
        <f>STANDINGS_SV[[#This Row],[League]]&amp;STANDINGS_SV[[#This Row],[Team]]</f>
        <v>$150 Draft Champions Jan 24 1:00 pm Lg.3620HOOKSLIDE</v>
      </c>
    </row>
    <row r="2094" spans="1:7" x14ac:dyDescent="0.25">
      <c r="A2094">
        <v>1377</v>
      </c>
      <c r="B2094" t="s">
        <v>529</v>
      </c>
      <c r="C2094" t="s">
        <v>2130</v>
      </c>
      <c r="D2094">
        <v>62</v>
      </c>
      <c r="E2094">
        <v>1513.5</v>
      </c>
      <c r="F2094">
        <f t="shared" si="32"/>
        <v>8</v>
      </c>
      <c r="G2094" t="str">
        <f>STANDINGS_SV[[#This Row],[League]]&amp;STANDINGS_SV[[#This Row],[Team]]</f>
        <v>$150 Draft Champions Jan 24 1:00 pm Lg.3620Campbell Toe</v>
      </c>
    </row>
    <row r="2095" spans="1:7" x14ac:dyDescent="0.25">
      <c r="A2095">
        <v>1383</v>
      </c>
      <c r="B2095" t="s">
        <v>302</v>
      </c>
      <c r="C2095" t="s">
        <v>2130</v>
      </c>
      <c r="D2095">
        <v>62</v>
      </c>
      <c r="E2095">
        <v>1513.5</v>
      </c>
      <c r="F2095">
        <f t="shared" si="32"/>
        <v>9</v>
      </c>
      <c r="G2095" t="str">
        <f>STANDINGS_SV[[#This Row],[League]]&amp;STANDINGS_SV[[#This Row],[Team]]</f>
        <v>$150 Draft Champions Jan 24 1:00 pm Lg.3620Don Mattingly's Sideburns</v>
      </c>
    </row>
    <row r="2096" spans="1:7" x14ac:dyDescent="0.25">
      <c r="A2096">
        <v>1949</v>
      </c>
      <c r="B2096" t="s">
        <v>2134</v>
      </c>
      <c r="C2096" t="s">
        <v>2130</v>
      </c>
      <c r="D2096">
        <v>47</v>
      </c>
      <c r="E2096">
        <v>970.5</v>
      </c>
      <c r="F2096">
        <f t="shared" si="32"/>
        <v>10</v>
      </c>
      <c r="G2096" t="str">
        <f>STANDINGS_SV[[#This Row],[League]]&amp;STANDINGS_SV[[#This Row],[Team]]</f>
        <v>$150 Draft Champions Jan 24 1:00 pm Lg.3620Team Clarke - 3</v>
      </c>
    </row>
    <row r="2097" spans="1:7" x14ac:dyDescent="0.25">
      <c r="A2097">
        <v>2080</v>
      </c>
      <c r="B2097" t="s">
        <v>89</v>
      </c>
      <c r="C2097" t="s">
        <v>2130</v>
      </c>
      <c r="D2097">
        <v>43</v>
      </c>
      <c r="E2097">
        <v>836</v>
      </c>
      <c r="F2097">
        <f t="shared" si="32"/>
        <v>11</v>
      </c>
      <c r="G2097" t="str">
        <f>STANDINGS_SV[[#This Row],[League]]&amp;STANDINGS_SV[[#This Row],[Team]]</f>
        <v>$150 Draft Champions Jan 24 1:00 pm Lg.3620Springfield Homers</v>
      </c>
    </row>
    <row r="2098" spans="1:7" x14ac:dyDescent="0.25">
      <c r="A2098">
        <v>2154</v>
      </c>
      <c r="B2098" t="s">
        <v>2129</v>
      </c>
      <c r="C2098" t="s">
        <v>2130</v>
      </c>
      <c r="D2098">
        <v>41</v>
      </c>
      <c r="E2098">
        <v>772.5</v>
      </c>
      <c r="F2098">
        <f t="shared" si="32"/>
        <v>12</v>
      </c>
      <c r="G2098" t="str">
        <f>STANDINGS_SV[[#This Row],[League]]&amp;STANDINGS_SV[[#This Row],[Team]]</f>
        <v>$150 Draft Champions Jan 24 1:00 pm Lg.3620Trout's Misfits</v>
      </c>
    </row>
    <row r="2099" spans="1:7" x14ac:dyDescent="0.25">
      <c r="A2099">
        <v>2361</v>
      </c>
      <c r="B2099" t="s">
        <v>19</v>
      </c>
      <c r="C2099" t="s">
        <v>2130</v>
      </c>
      <c r="D2099">
        <v>33</v>
      </c>
      <c r="E2099">
        <v>548</v>
      </c>
      <c r="F2099">
        <f t="shared" si="32"/>
        <v>13</v>
      </c>
      <c r="G2099" t="str">
        <f>STANDINGS_SV[[#This Row],[League]]&amp;STANDINGS_SV[[#This Row],[Team]]</f>
        <v>$150 Draft Champions Jan 24 1:00 pm Lg.3620One Eyed Jack</v>
      </c>
    </row>
    <row r="2100" spans="1:7" x14ac:dyDescent="0.25">
      <c r="A2100">
        <v>2474</v>
      </c>
      <c r="B2100" t="s">
        <v>2132</v>
      </c>
      <c r="C2100" t="s">
        <v>2130</v>
      </c>
      <c r="D2100">
        <v>30</v>
      </c>
      <c r="E2100">
        <v>438</v>
      </c>
      <c r="F2100">
        <f t="shared" si="32"/>
        <v>14</v>
      </c>
      <c r="G2100" t="str">
        <f>STANDINGS_SV[[#This Row],[League]]&amp;STANDINGS_SV[[#This Row],[Team]]</f>
        <v>$150 Draft Champions Jan 24 1:00 pm Lg.3620Radical 3-4</v>
      </c>
    </row>
    <row r="2101" spans="1:7" x14ac:dyDescent="0.25">
      <c r="A2101">
        <v>2545</v>
      </c>
      <c r="B2101" t="s">
        <v>2133</v>
      </c>
      <c r="C2101" t="s">
        <v>2130</v>
      </c>
      <c r="D2101">
        <v>27</v>
      </c>
      <c r="E2101">
        <v>375.5</v>
      </c>
      <c r="F2101">
        <f t="shared" si="32"/>
        <v>15</v>
      </c>
      <c r="G2101" t="str">
        <f>STANDINGS_SV[[#This Row],[League]]&amp;STANDINGS_SV[[#This Row],[Team]]</f>
        <v>$150 Draft Champions Jan 24 1:00 pm Lg.3620Vida's Blues no. 2</v>
      </c>
    </row>
    <row r="2102" spans="1:7" x14ac:dyDescent="0.25">
      <c r="A2102">
        <v>181</v>
      </c>
      <c r="B2102" t="s">
        <v>1466</v>
      </c>
      <c r="C2102" t="s">
        <v>2138</v>
      </c>
      <c r="D2102">
        <v>105</v>
      </c>
      <c r="E2102">
        <v>2733.5</v>
      </c>
      <c r="F2102">
        <f t="shared" si="32"/>
        <v>1</v>
      </c>
      <c r="G2102" t="str">
        <f>STANDINGS_SV[[#This Row],[League]]&amp;STANDINGS_SV[[#This Row],[Team]]</f>
        <v>$150 Draft Champions Jan 24 1:00 pm Lg.3622Team Robbins</v>
      </c>
    </row>
    <row r="2103" spans="1:7" x14ac:dyDescent="0.25">
      <c r="A2103">
        <v>300</v>
      </c>
      <c r="B2103" t="s">
        <v>286</v>
      </c>
      <c r="C2103" t="s">
        <v>2138</v>
      </c>
      <c r="D2103">
        <v>98</v>
      </c>
      <c r="E2103">
        <v>2618</v>
      </c>
      <c r="F2103">
        <f t="shared" si="32"/>
        <v>2</v>
      </c>
      <c r="G2103" t="str">
        <f>STANDINGS_SV[[#This Row],[League]]&amp;STANDINGS_SV[[#This Row],[Team]]</f>
        <v>$150 Draft Champions Jan 24 1:00 pm Lg.3622Team Williams</v>
      </c>
    </row>
    <row r="2104" spans="1:7" x14ac:dyDescent="0.25">
      <c r="A2104">
        <v>526</v>
      </c>
      <c r="B2104" t="s">
        <v>2144</v>
      </c>
      <c r="C2104" t="s">
        <v>2138</v>
      </c>
      <c r="D2104">
        <v>87</v>
      </c>
      <c r="E2104">
        <v>2374</v>
      </c>
      <c r="F2104">
        <f t="shared" si="32"/>
        <v>3</v>
      </c>
      <c r="G2104" t="str">
        <f>STANDINGS_SV[[#This Row],[League]]&amp;STANDINGS_SV[[#This Row],[Team]]</f>
        <v>$150 Draft Champions Jan 24 1:00 pm Lg.3622Barbarians At The Yard</v>
      </c>
    </row>
    <row r="2105" spans="1:7" x14ac:dyDescent="0.25">
      <c r="A2105">
        <v>748</v>
      </c>
      <c r="B2105" t="s">
        <v>2139</v>
      </c>
      <c r="C2105" t="s">
        <v>2138</v>
      </c>
      <c r="D2105">
        <v>80</v>
      </c>
      <c r="E2105">
        <v>2144</v>
      </c>
      <c r="F2105">
        <f t="shared" si="32"/>
        <v>4</v>
      </c>
      <c r="G2105" t="str">
        <f>STANDINGS_SV[[#This Row],[League]]&amp;STANDINGS_SV[[#This Row],[Team]]</f>
        <v>$150 Draft Champions Jan 24 1:00 pm Lg.3622CocoCrispies</v>
      </c>
    </row>
    <row r="2106" spans="1:7" x14ac:dyDescent="0.25">
      <c r="A2106">
        <v>891</v>
      </c>
      <c r="B2106" t="s">
        <v>212</v>
      </c>
      <c r="C2106" t="s">
        <v>2138</v>
      </c>
      <c r="D2106">
        <v>77</v>
      </c>
      <c r="E2106">
        <v>2032.5</v>
      </c>
      <c r="F2106">
        <f t="shared" si="32"/>
        <v>5</v>
      </c>
      <c r="G2106" t="str">
        <f>STANDINGS_SV[[#This Row],[League]]&amp;STANDINGS_SV[[#This Row],[Team]]</f>
        <v>$150 Draft Champions Jan 24 1:00 pm Lg.3622Team kuhn</v>
      </c>
    </row>
    <row r="2107" spans="1:7" x14ac:dyDescent="0.25">
      <c r="A2107">
        <v>982</v>
      </c>
      <c r="B2107" t="s">
        <v>2145</v>
      </c>
      <c r="C2107" t="s">
        <v>2138</v>
      </c>
      <c r="D2107">
        <v>74</v>
      </c>
      <c r="E2107">
        <v>1940</v>
      </c>
      <c r="F2107">
        <f t="shared" si="32"/>
        <v>6</v>
      </c>
      <c r="G2107" t="str">
        <f>STANDINGS_SV[[#This Row],[League]]&amp;STANDINGS_SV[[#This Row],[Team]]</f>
        <v>$150 Draft Champions Jan 24 1:00 pm Lg.3622Tulo-git 2 Quit</v>
      </c>
    </row>
    <row r="2108" spans="1:7" x14ac:dyDescent="0.25">
      <c r="A2108">
        <v>1237</v>
      </c>
      <c r="B2108" t="s">
        <v>16</v>
      </c>
      <c r="C2108" t="s">
        <v>2138</v>
      </c>
      <c r="D2108">
        <v>66</v>
      </c>
      <c r="E2108">
        <v>1682.5</v>
      </c>
      <c r="F2108">
        <f t="shared" si="32"/>
        <v>7</v>
      </c>
      <c r="G2108" t="str">
        <f>STANDINGS_SV[[#This Row],[League]]&amp;STANDINGS_SV[[#This Row],[Team]]</f>
        <v>$150 Draft Champions Jan 24 1:00 pm Lg.3622Team Phan</v>
      </c>
    </row>
    <row r="2109" spans="1:7" x14ac:dyDescent="0.25">
      <c r="A2109">
        <v>1544</v>
      </c>
      <c r="B2109" t="s">
        <v>2146</v>
      </c>
      <c r="C2109" t="s">
        <v>2138</v>
      </c>
      <c r="D2109">
        <v>58</v>
      </c>
      <c r="E2109">
        <v>1365</v>
      </c>
      <c r="F2109">
        <f t="shared" si="32"/>
        <v>8</v>
      </c>
      <c r="G2109" t="str">
        <f>STANDINGS_SV[[#This Row],[League]]&amp;STANDINGS_SV[[#This Row],[Team]]</f>
        <v>$150 Draft Champions Jan 24 1:00 pm Lg.3622Immuno Cespedes</v>
      </c>
    </row>
    <row r="2110" spans="1:7" x14ac:dyDescent="0.25">
      <c r="A2110">
        <v>1634</v>
      </c>
      <c r="B2110" t="s">
        <v>2142</v>
      </c>
      <c r="C2110" t="s">
        <v>2138</v>
      </c>
      <c r="D2110">
        <v>55</v>
      </c>
      <c r="E2110">
        <v>1265</v>
      </c>
      <c r="F2110">
        <f t="shared" si="32"/>
        <v>9</v>
      </c>
      <c r="G2110" t="str">
        <f>STANDINGS_SV[[#This Row],[League]]&amp;STANDINGS_SV[[#This Row],[Team]]</f>
        <v>$150 Draft Champions Jan 24 1:00 pm Lg.3622Evil Knebel</v>
      </c>
    </row>
    <row r="2111" spans="1:7" x14ac:dyDescent="0.25">
      <c r="A2111">
        <v>1756</v>
      </c>
      <c r="B2111" t="s">
        <v>2143</v>
      </c>
      <c r="C2111" t="s">
        <v>2138</v>
      </c>
      <c r="D2111">
        <v>52</v>
      </c>
      <c r="E2111">
        <v>1154</v>
      </c>
      <c r="F2111">
        <f t="shared" si="32"/>
        <v>10</v>
      </c>
      <c r="G2111" t="str">
        <f>STANDINGS_SV[[#This Row],[League]]&amp;STANDINGS_SV[[#This Row],[Team]]</f>
        <v>$150 Draft Champions Jan 24 1:00 pm Lg.3622Space Pants</v>
      </c>
    </row>
    <row r="2112" spans="1:7" x14ac:dyDescent="0.25">
      <c r="A2112">
        <v>1905</v>
      </c>
      <c r="B2112" t="s">
        <v>469</v>
      </c>
      <c r="C2112" t="s">
        <v>2138</v>
      </c>
      <c r="D2112">
        <v>48</v>
      </c>
      <c r="E2112">
        <v>1008.5</v>
      </c>
      <c r="F2112">
        <f t="shared" si="32"/>
        <v>11</v>
      </c>
      <c r="G2112" t="str">
        <f>STANDINGS_SV[[#This Row],[League]]&amp;STANDINGS_SV[[#This Row],[Team]]</f>
        <v>$150 Draft Champions Jan 24 1:00 pm Lg.3622Poopy Tooth 5</v>
      </c>
    </row>
    <row r="2113" spans="1:7" x14ac:dyDescent="0.25">
      <c r="A2113">
        <v>1971</v>
      </c>
      <c r="B2113" t="s">
        <v>353</v>
      </c>
      <c r="C2113" t="s">
        <v>2138</v>
      </c>
      <c r="D2113">
        <v>46</v>
      </c>
      <c r="E2113">
        <v>937</v>
      </c>
      <c r="F2113">
        <f t="shared" si="32"/>
        <v>12</v>
      </c>
      <c r="G2113" t="str">
        <f>STANDINGS_SV[[#This Row],[League]]&amp;STANDINGS_SV[[#This Row],[Team]]</f>
        <v>$150 Draft Champions Jan 24 1:00 pm Lg.3622Jimpat</v>
      </c>
    </row>
    <row r="2114" spans="1:7" x14ac:dyDescent="0.25">
      <c r="A2114">
        <v>2257</v>
      </c>
      <c r="B2114" t="s">
        <v>2140</v>
      </c>
      <c r="C2114" t="s">
        <v>2138</v>
      </c>
      <c r="D2114">
        <v>37</v>
      </c>
      <c r="E2114">
        <v>650.5</v>
      </c>
      <c r="F2114">
        <f t="shared" si="32"/>
        <v>13</v>
      </c>
      <c r="G2114" t="str">
        <f>STANDINGS_SV[[#This Row],[League]]&amp;STANDINGS_SV[[#This Row],[Team]]</f>
        <v>$150 Draft Champions Jan 24 1:00 pm Lg.3622Jobu's Heroes #3</v>
      </c>
    </row>
    <row r="2115" spans="1:7" x14ac:dyDescent="0.25">
      <c r="A2115">
        <v>2384</v>
      </c>
      <c r="B2115" t="s">
        <v>2137</v>
      </c>
      <c r="C2115" t="s">
        <v>2138</v>
      </c>
      <c r="D2115">
        <v>32</v>
      </c>
      <c r="E2115">
        <v>516</v>
      </c>
      <c r="F2115">
        <f t="shared" ref="F2115:F2178" si="33">IF(C2115=C2114,F2114+1,1)</f>
        <v>14</v>
      </c>
      <c r="G2115" t="str">
        <f>STANDINGS_SV[[#This Row],[League]]&amp;STANDINGS_SV[[#This Row],[Team]]</f>
        <v>$150 Draft Champions Jan 24 1:00 pm Lg.3622Habitual Line-Steppers</v>
      </c>
    </row>
    <row r="2116" spans="1:7" x14ac:dyDescent="0.25">
      <c r="A2116">
        <v>2743</v>
      </c>
      <c r="B2116" t="s">
        <v>2141</v>
      </c>
      <c r="C2116" t="s">
        <v>2138</v>
      </c>
      <c r="D2116">
        <v>14</v>
      </c>
      <c r="E2116">
        <v>161.5</v>
      </c>
      <c r="F2116">
        <f t="shared" si="33"/>
        <v>15</v>
      </c>
      <c r="G2116" t="str">
        <f>STANDINGS_SV[[#This Row],[League]]&amp;STANDINGS_SV[[#This Row],[Team]]</f>
        <v>$150 Draft Champions Jan 24 1:00 pm Lg.3622Colt 45</v>
      </c>
    </row>
    <row r="2117" spans="1:7" x14ac:dyDescent="0.25">
      <c r="A2117">
        <v>251</v>
      </c>
      <c r="B2117" t="s">
        <v>2159</v>
      </c>
      <c r="C2117" t="s">
        <v>2148</v>
      </c>
      <c r="D2117">
        <v>100</v>
      </c>
      <c r="E2117">
        <v>2655.5</v>
      </c>
      <c r="F2117">
        <f t="shared" si="33"/>
        <v>1</v>
      </c>
      <c r="G2117" t="str">
        <f>STANDINGS_SV[[#This Row],[League]]&amp;STANDINGS_SV[[#This Row],[Team]]</f>
        <v>$150 Draft Champions Jan 25 1:00 pm Lg.3624Buehrle's Heater</v>
      </c>
    </row>
    <row r="2118" spans="1:7" x14ac:dyDescent="0.25">
      <c r="A2118">
        <v>411</v>
      </c>
      <c r="B2118" t="s">
        <v>503</v>
      </c>
      <c r="C2118" t="s">
        <v>2148</v>
      </c>
      <c r="D2118">
        <v>92</v>
      </c>
      <c r="E2118">
        <v>2494.5</v>
      </c>
      <c r="F2118">
        <f t="shared" si="33"/>
        <v>2</v>
      </c>
      <c r="G2118" t="str">
        <f>STANDINGS_SV[[#This Row],[League]]&amp;STANDINGS_SV[[#This Row],[Team]]</f>
        <v>$150 Draft Champions Jan 25 1:00 pm Lg.3624Cornbread Muffins</v>
      </c>
    </row>
    <row r="2119" spans="1:7" x14ac:dyDescent="0.25">
      <c r="A2119">
        <v>556</v>
      </c>
      <c r="B2119" t="s">
        <v>2157</v>
      </c>
      <c r="C2119" t="s">
        <v>2148</v>
      </c>
      <c r="D2119">
        <v>86</v>
      </c>
      <c r="E2119">
        <v>2349</v>
      </c>
      <c r="F2119">
        <f t="shared" si="33"/>
        <v>3</v>
      </c>
      <c r="G2119" t="str">
        <f>STANDINGS_SV[[#This Row],[League]]&amp;STANDINGS_SV[[#This Row],[Team]]</f>
        <v>$150 Draft Champions Jan 25 1:00 pm Lg.3624Fido's Spoon</v>
      </c>
    </row>
    <row r="2120" spans="1:7" x14ac:dyDescent="0.25">
      <c r="A2120">
        <v>944</v>
      </c>
      <c r="B2120" t="s">
        <v>2149</v>
      </c>
      <c r="C2120" t="s">
        <v>2148</v>
      </c>
      <c r="D2120">
        <v>75</v>
      </c>
      <c r="E2120">
        <v>1968</v>
      </c>
      <c r="F2120">
        <f t="shared" si="33"/>
        <v>4</v>
      </c>
      <c r="G2120" t="str">
        <f>STANDINGS_SV[[#This Row],[League]]&amp;STANDINGS_SV[[#This Row],[Team]]</f>
        <v>$150 Draft Champions Jan 25 1:00 pm Lg.3624SpinningSeams9</v>
      </c>
    </row>
    <row r="2121" spans="1:7" x14ac:dyDescent="0.25">
      <c r="A2121">
        <v>981</v>
      </c>
      <c r="B2121" t="s">
        <v>2147</v>
      </c>
      <c r="C2121" t="s">
        <v>2148</v>
      </c>
      <c r="D2121">
        <v>74</v>
      </c>
      <c r="E2121">
        <v>1940</v>
      </c>
      <c r="F2121">
        <f t="shared" si="33"/>
        <v>5</v>
      </c>
      <c r="G2121" t="str">
        <f>STANDINGS_SV[[#This Row],[League]]&amp;STANDINGS_SV[[#This Row],[Team]]</f>
        <v>$150 Draft Champions Jan 25 1:00 pm Lg.3624Timbers</v>
      </c>
    </row>
    <row r="2122" spans="1:7" x14ac:dyDescent="0.25">
      <c r="A2122">
        <v>991</v>
      </c>
      <c r="B2122" t="s">
        <v>2152</v>
      </c>
      <c r="C2122" t="s">
        <v>2148</v>
      </c>
      <c r="D2122">
        <v>73</v>
      </c>
      <c r="E2122">
        <v>1910.5</v>
      </c>
      <c r="F2122">
        <f t="shared" si="33"/>
        <v>6</v>
      </c>
      <c r="G2122" t="str">
        <f>STANDINGS_SV[[#This Row],[League]]&amp;STANDINGS_SV[[#This Row],[Team]]</f>
        <v>$150 Draft Champions Jan 25 1:00 pm Lg.3624Froggy Bottom</v>
      </c>
    </row>
    <row r="2123" spans="1:7" x14ac:dyDescent="0.25">
      <c r="A2123">
        <v>1044</v>
      </c>
      <c r="B2123" t="s">
        <v>2154</v>
      </c>
      <c r="C2123" t="s">
        <v>2148</v>
      </c>
      <c r="D2123">
        <v>72</v>
      </c>
      <c r="E2123">
        <v>1879</v>
      </c>
      <c r="F2123">
        <f t="shared" si="33"/>
        <v>7</v>
      </c>
      <c r="G2123" t="str">
        <f>STANDINGS_SV[[#This Row],[League]]&amp;STANDINGS_SV[[#This Row],[Team]]</f>
        <v>$150 Draft Champions Jan 25 1:00 pm Lg.3624Vaccaro and Nando Yay!</v>
      </c>
    </row>
    <row r="2124" spans="1:7" x14ac:dyDescent="0.25">
      <c r="A2124">
        <v>1092</v>
      </c>
      <c r="B2124" t="s">
        <v>2160</v>
      </c>
      <c r="C2124" t="s">
        <v>2148</v>
      </c>
      <c r="D2124">
        <v>70</v>
      </c>
      <c r="E2124">
        <v>1816</v>
      </c>
      <c r="F2124">
        <f t="shared" si="33"/>
        <v>8</v>
      </c>
      <c r="G2124" t="str">
        <f>STANDINGS_SV[[#This Row],[League]]&amp;STANDINGS_SV[[#This Row],[Team]]</f>
        <v>$150 Draft Champions Jan 25 1:00 pm Lg.3624Hooz Ahn Pherst</v>
      </c>
    </row>
    <row r="2125" spans="1:7" x14ac:dyDescent="0.25">
      <c r="A2125">
        <v>1479</v>
      </c>
      <c r="B2125" t="s">
        <v>2153</v>
      </c>
      <c r="C2125" t="s">
        <v>2148</v>
      </c>
      <c r="D2125">
        <v>60</v>
      </c>
      <c r="E2125">
        <v>1432</v>
      </c>
      <c r="F2125">
        <f t="shared" si="33"/>
        <v>9</v>
      </c>
      <c r="G2125" t="str">
        <f>STANDINGS_SV[[#This Row],[League]]&amp;STANDINGS_SV[[#This Row],[Team]]</f>
        <v>$150 Draft Champions Jan 25 1:00 pm Lg.3624O Town DC 1</v>
      </c>
    </row>
    <row r="2126" spans="1:7" x14ac:dyDescent="0.25">
      <c r="A2126">
        <v>1823</v>
      </c>
      <c r="B2126" t="s">
        <v>2151</v>
      </c>
      <c r="C2126" t="s">
        <v>2148</v>
      </c>
      <c r="D2126">
        <v>50</v>
      </c>
      <c r="E2126">
        <v>1083</v>
      </c>
      <c r="F2126">
        <f t="shared" si="33"/>
        <v>10</v>
      </c>
      <c r="G2126" t="str">
        <f>STANDINGS_SV[[#This Row],[League]]&amp;STANDINGS_SV[[#This Row],[Team]]</f>
        <v>$150 Draft Champions Jan 25 1:00 pm Lg.3624Jumpman</v>
      </c>
    </row>
    <row r="2127" spans="1:7" x14ac:dyDescent="0.25">
      <c r="A2127">
        <v>2026</v>
      </c>
      <c r="B2127" t="s">
        <v>2158</v>
      </c>
      <c r="C2127" t="s">
        <v>2148</v>
      </c>
      <c r="D2127">
        <v>44</v>
      </c>
      <c r="E2127">
        <v>879</v>
      </c>
      <c r="F2127">
        <f t="shared" si="33"/>
        <v>11</v>
      </c>
      <c r="G2127" t="str">
        <f>STANDINGS_SV[[#This Row],[League]]&amp;STANDINGS_SV[[#This Row],[Team]]</f>
        <v>$150 Draft Champions Jan 25 1:00 pm Lg.3624Just Enough 2 Win</v>
      </c>
    </row>
    <row r="2128" spans="1:7" x14ac:dyDescent="0.25">
      <c r="A2128">
        <v>2142</v>
      </c>
      <c r="B2128" t="s">
        <v>2156</v>
      </c>
      <c r="C2128" t="s">
        <v>2148</v>
      </c>
      <c r="D2128">
        <v>41</v>
      </c>
      <c r="E2128">
        <v>772.5</v>
      </c>
      <c r="F2128">
        <f t="shared" si="33"/>
        <v>12</v>
      </c>
      <c r="G2128" t="str">
        <f>STANDINGS_SV[[#This Row],[League]]&amp;STANDINGS_SV[[#This Row],[Team]]</f>
        <v>$150 Draft Champions Jan 25 1:00 pm Lg.3624Rizzo Springer Kluber</v>
      </c>
    </row>
    <row r="2129" spans="1:7" x14ac:dyDescent="0.25">
      <c r="A2129">
        <v>2353</v>
      </c>
      <c r="B2129" t="s">
        <v>2155</v>
      </c>
      <c r="C2129" t="s">
        <v>2148</v>
      </c>
      <c r="D2129">
        <v>33</v>
      </c>
      <c r="E2129">
        <v>548</v>
      </c>
      <c r="F2129">
        <f t="shared" si="33"/>
        <v>13</v>
      </c>
      <c r="G2129" t="str">
        <f>STANDINGS_SV[[#This Row],[League]]&amp;STANDINGS_SV[[#This Row],[Team]]</f>
        <v>$150 Draft Champions Jan 25 1:00 pm Lg.36247Stars reign</v>
      </c>
    </row>
    <row r="2130" spans="1:7" x14ac:dyDescent="0.25">
      <c r="A2130">
        <v>2578</v>
      </c>
      <c r="B2130" t="s">
        <v>149</v>
      </c>
      <c r="C2130" t="s">
        <v>2148</v>
      </c>
      <c r="D2130">
        <v>25</v>
      </c>
      <c r="E2130">
        <v>334</v>
      </c>
      <c r="F2130">
        <f t="shared" si="33"/>
        <v>14</v>
      </c>
      <c r="G2130" t="str">
        <f>STANDINGS_SV[[#This Row],[League]]&amp;STANDINGS_SV[[#This Row],[Team]]</f>
        <v>$150 Draft Champions Jan 25 1:00 pm Lg.3624Magic Markers</v>
      </c>
    </row>
    <row r="2131" spans="1:7" x14ac:dyDescent="0.25">
      <c r="A2131">
        <v>2591</v>
      </c>
      <c r="B2131" t="s">
        <v>2150</v>
      </c>
      <c r="C2131" t="s">
        <v>2148</v>
      </c>
      <c r="D2131">
        <v>24</v>
      </c>
      <c r="E2131">
        <v>317</v>
      </c>
      <c r="F2131">
        <f t="shared" si="33"/>
        <v>15</v>
      </c>
      <c r="G2131" t="str">
        <f>STANDINGS_SV[[#This Row],[League]]&amp;STANDINGS_SV[[#This Row],[Team]]</f>
        <v>$150 Draft Champions Jan 25 1:00 pm Lg.3624JH Racing</v>
      </c>
    </row>
    <row r="2132" spans="1:7" x14ac:dyDescent="0.25">
      <c r="A2132">
        <v>308</v>
      </c>
      <c r="B2132" t="s">
        <v>2165</v>
      </c>
      <c r="C2132" t="s">
        <v>2162</v>
      </c>
      <c r="D2132">
        <v>97</v>
      </c>
      <c r="E2132">
        <v>2600.5</v>
      </c>
      <c r="F2132">
        <f t="shared" si="33"/>
        <v>1</v>
      </c>
      <c r="G2132" t="str">
        <f>STANDINGS_SV[[#This Row],[League]]&amp;STANDINGS_SV[[#This Row],[Team]]</f>
        <v>$150 Draft Champions Jan 26 1:00 pm Lg.3627GoldnMoles</v>
      </c>
    </row>
    <row r="2133" spans="1:7" x14ac:dyDescent="0.25">
      <c r="A2133">
        <v>361</v>
      </c>
      <c r="B2133" t="s">
        <v>339</v>
      </c>
      <c r="C2133" t="s">
        <v>2162</v>
      </c>
      <c r="D2133">
        <v>95</v>
      </c>
      <c r="E2133">
        <v>2561</v>
      </c>
      <c r="F2133">
        <f t="shared" si="33"/>
        <v>2</v>
      </c>
      <c r="G2133" t="str">
        <f>STANDINGS_SV[[#This Row],[League]]&amp;STANDINGS_SV[[#This Row],[Team]]</f>
        <v>$150 Draft Champions Jan 26 1:00 pm Lg.3627deadmoneyC</v>
      </c>
    </row>
    <row r="2134" spans="1:7" x14ac:dyDescent="0.25">
      <c r="A2134">
        <v>480</v>
      </c>
      <c r="B2134" t="s">
        <v>2161</v>
      </c>
      <c r="C2134" t="s">
        <v>2162</v>
      </c>
      <c r="D2134">
        <v>89</v>
      </c>
      <c r="E2134">
        <v>2423.5</v>
      </c>
      <c r="F2134">
        <f t="shared" si="33"/>
        <v>3</v>
      </c>
      <c r="G2134" t="str">
        <f>STANDINGS_SV[[#This Row],[League]]&amp;STANDINGS_SV[[#This Row],[Team]]</f>
        <v>$150 Draft Champions Jan 26 1:00 pm Lg.3627Maddon Gnomes 2</v>
      </c>
    </row>
    <row r="2135" spans="1:7" x14ac:dyDescent="0.25">
      <c r="A2135">
        <v>841</v>
      </c>
      <c r="B2135" t="s">
        <v>43</v>
      </c>
      <c r="C2135" t="s">
        <v>2162</v>
      </c>
      <c r="D2135">
        <v>78</v>
      </c>
      <c r="E2135">
        <v>2067.5</v>
      </c>
      <c r="F2135">
        <f t="shared" si="33"/>
        <v>4</v>
      </c>
      <c r="G2135" t="str">
        <f>STANDINGS_SV[[#This Row],[League]]&amp;STANDINGS_SV[[#This Row],[Team]]</f>
        <v>$150 Draft Champions Jan 26 1:00 pm Lg.3627Mad Russian</v>
      </c>
    </row>
    <row r="2136" spans="1:7" x14ac:dyDescent="0.25">
      <c r="A2136">
        <v>882</v>
      </c>
      <c r="B2136" t="s">
        <v>223</v>
      </c>
      <c r="C2136" t="s">
        <v>2162</v>
      </c>
      <c r="D2136">
        <v>77</v>
      </c>
      <c r="E2136">
        <v>2032.5</v>
      </c>
      <c r="F2136">
        <f t="shared" si="33"/>
        <v>5</v>
      </c>
      <c r="G2136" t="str">
        <f>STANDINGS_SV[[#This Row],[League]]&amp;STANDINGS_SV[[#This Row],[Team]]</f>
        <v>$150 Draft Champions Jan 26 1:00 pm Lg.3627Slow Horse</v>
      </c>
    </row>
    <row r="2137" spans="1:7" x14ac:dyDescent="0.25">
      <c r="A2137">
        <v>962</v>
      </c>
      <c r="B2137" t="s">
        <v>2167</v>
      </c>
      <c r="C2137" t="s">
        <v>2162</v>
      </c>
      <c r="D2137">
        <v>74</v>
      </c>
      <c r="E2137">
        <v>1940</v>
      </c>
      <c r="F2137">
        <f t="shared" si="33"/>
        <v>6</v>
      </c>
      <c r="G2137" t="str">
        <f>STANDINGS_SV[[#This Row],[League]]&amp;STANDINGS_SV[[#This Row],[Team]]</f>
        <v>$150 Draft Champions Jan 26 1:00 pm Lg.3627Gratiot Killers</v>
      </c>
    </row>
    <row r="2138" spans="1:7" x14ac:dyDescent="0.25">
      <c r="A2138">
        <v>1171</v>
      </c>
      <c r="B2138" t="s">
        <v>2164</v>
      </c>
      <c r="C2138" t="s">
        <v>2162</v>
      </c>
      <c r="D2138">
        <v>68</v>
      </c>
      <c r="E2138">
        <v>1746.5</v>
      </c>
      <c r="F2138">
        <f t="shared" si="33"/>
        <v>7</v>
      </c>
      <c r="G2138" t="str">
        <f>STANDINGS_SV[[#This Row],[League]]&amp;STANDINGS_SV[[#This Row],[Team]]</f>
        <v>$150 Draft Champions Jan 26 1:00 pm Lg.3627Sparky's boys</v>
      </c>
    </row>
    <row r="2139" spans="1:7" x14ac:dyDescent="0.25">
      <c r="A2139">
        <v>1195</v>
      </c>
      <c r="B2139" t="s">
        <v>513</v>
      </c>
      <c r="C2139" t="s">
        <v>2162</v>
      </c>
      <c r="D2139">
        <v>67</v>
      </c>
      <c r="E2139">
        <v>1716.5</v>
      </c>
      <c r="F2139">
        <f t="shared" si="33"/>
        <v>8</v>
      </c>
      <c r="G2139" t="str">
        <f>STANDINGS_SV[[#This Row],[League]]&amp;STANDINGS_SV[[#This Row],[Team]]</f>
        <v>$150 Draft Champions Jan 26 1:00 pm Lg.3627Strikeouts</v>
      </c>
    </row>
    <row r="2140" spans="1:7" x14ac:dyDescent="0.25">
      <c r="A2140">
        <v>1509</v>
      </c>
      <c r="B2140" t="s">
        <v>2163</v>
      </c>
      <c r="C2140" t="s">
        <v>2162</v>
      </c>
      <c r="D2140">
        <v>59</v>
      </c>
      <c r="E2140">
        <v>1398</v>
      </c>
      <c r="F2140">
        <f t="shared" si="33"/>
        <v>9</v>
      </c>
      <c r="G2140" t="str">
        <f>STANDINGS_SV[[#This Row],[League]]&amp;STANDINGS_SV[[#This Row],[Team]]</f>
        <v>$150 Draft Champions Jan 26 1:00 pm Lg.3627Laser Show. Relax. Redux.</v>
      </c>
    </row>
    <row r="2141" spans="1:7" x14ac:dyDescent="0.25">
      <c r="A2141">
        <v>1642</v>
      </c>
      <c r="B2141" t="s">
        <v>2166</v>
      </c>
      <c r="C2141" t="s">
        <v>2162</v>
      </c>
      <c r="D2141">
        <v>55</v>
      </c>
      <c r="E2141">
        <v>1265</v>
      </c>
      <c r="F2141">
        <f t="shared" si="33"/>
        <v>10</v>
      </c>
      <c r="G2141" t="str">
        <f>STANDINGS_SV[[#This Row],[League]]&amp;STANDINGS_SV[[#This Row],[Team]]</f>
        <v>$150 Draft Champions Jan 26 1:00 pm Lg.3627Not Fade Away</v>
      </c>
    </row>
    <row r="2142" spans="1:7" x14ac:dyDescent="0.25">
      <c r="A2142">
        <v>1773</v>
      </c>
      <c r="B2142" t="s">
        <v>2168</v>
      </c>
      <c r="C2142" t="s">
        <v>2162</v>
      </c>
      <c r="D2142">
        <v>52</v>
      </c>
      <c r="E2142">
        <v>1154</v>
      </c>
      <c r="F2142">
        <f t="shared" si="33"/>
        <v>11</v>
      </c>
      <c r="G2142" t="str">
        <f>STANDINGS_SV[[#This Row],[League]]&amp;STANDINGS_SV[[#This Row],[Team]]</f>
        <v>$150 Draft Champions Jan 26 1:00 pm Lg.3627WinterIsComing</v>
      </c>
    </row>
    <row r="2143" spans="1:7" x14ac:dyDescent="0.25">
      <c r="A2143">
        <v>1826</v>
      </c>
      <c r="B2143" t="s">
        <v>445</v>
      </c>
      <c r="C2143" t="s">
        <v>2162</v>
      </c>
      <c r="D2143">
        <v>50</v>
      </c>
      <c r="E2143">
        <v>1083</v>
      </c>
      <c r="F2143">
        <f t="shared" si="33"/>
        <v>12</v>
      </c>
      <c r="G2143" t="str">
        <f>STANDINGS_SV[[#This Row],[League]]&amp;STANDINGS_SV[[#This Row],[Team]]</f>
        <v>$150 Draft Champions Jan 26 1:00 pm Lg.3627Mega Powers Explode</v>
      </c>
    </row>
    <row r="2144" spans="1:7" x14ac:dyDescent="0.25">
      <c r="A2144">
        <v>2160</v>
      </c>
      <c r="B2144" t="s">
        <v>181</v>
      </c>
      <c r="C2144" t="s">
        <v>2162</v>
      </c>
      <c r="D2144">
        <v>40</v>
      </c>
      <c r="E2144">
        <v>738</v>
      </c>
      <c r="F2144">
        <f t="shared" si="33"/>
        <v>13</v>
      </c>
      <c r="G2144" t="str">
        <f>STANDINGS_SV[[#This Row],[League]]&amp;STANDINGS_SV[[#This Row],[Team]]</f>
        <v>$150 Draft Champions Jan 26 1:00 pm Lg.3627CHEEZDAWGZ</v>
      </c>
    </row>
    <row r="2145" spans="1:7" x14ac:dyDescent="0.25">
      <c r="A2145">
        <v>2376</v>
      </c>
      <c r="B2145" t="s">
        <v>285</v>
      </c>
      <c r="C2145" t="s">
        <v>2162</v>
      </c>
      <c r="D2145">
        <v>33</v>
      </c>
      <c r="E2145">
        <v>548</v>
      </c>
      <c r="F2145">
        <f t="shared" si="33"/>
        <v>14</v>
      </c>
      <c r="G2145" t="str">
        <f>STANDINGS_SV[[#This Row],[League]]&amp;STANDINGS_SV[[#This Row],[Team]]</f>
        <v>$150 Draft Champions Jan 26 1:00 pm Lg.3627Team king</v>
      </c>
    </row>
    <row r="2146" spans="1:7" x14ac:dyDescent="0.25">
      <c r="A2146">
        <v>2460</v>
      </c>
      <c r="B2146" t="s">
        <v>289</v>
      </c>
      <c r="C2146" t="s">
        <v>2162</v>
      </c>
      <c r="D2146">
        <v>30</v>
      </c>
      <c r="E2146">
        <v>438</v>
      </c>
      <c r="F2146">
        <f t="shared" si="33"/>
        <v>15</v>
      </c>
      <c r="G2146" t="str">
        <f>STANDINGS_SV[[#This Row],[League]]&amp;STANDINGS_SV[[#This Row],[Team]]</f>
        <v>$150 Draft Champions Jan 26 1:00 pm Lg.3627Aardvarks</v>
      </c>
    </row>
    <row r="2147" spans="1:7" x14ac:dyDescent="0.25">
      <c r="A2147">
        <v>101</v>
      </c>
      <c r="B2147" t="s">
        <v>2172</v>
      </c>
      <c r="C2147" t="s">
        <v>2170</v>
      </c>
      <c r="D2147">
        <v>113</v>
      </c>
      <c r="E2147">
        <v>2814</v>
      </c>
      <c r="F2147">
        <f t="shared" si="33"/>
        <v>1</v>
      </c>
      <c r="G2147" t="str">
        <f>STANDINGS_SV[[#This Row],[League]]&amp;STANDINGS_SV[[#This Row],[Team]]</f>
        <v>$150 Draft Champions Jan 27 1:00 pm Lg.3629zima......</v>
      </c>
    </row>
    <row r="2148" spans="1:7" x14ac:dyDescent="0.25">
      <c r="A2148">
        <v>392</v>
      </c>
      <c r="B2148" t="s">
        <v>95</v>
      </c>
      <c r="C2148" t="s">
        <v>2170</v>
      </c>
      <c r="D2148">
        <v>93</v>
      </c>
      <c r="E2148">
        <v>2514.5</v>
      </c>
      <c r="F2148">
        <f t="shared" si="33"/>
        <v>2</v>
      </c>
      <c r="G2148" t="str">
        <f>STANDINGS_SV[[#This Row],[League]]&amp;STANDINGS_SV[[#This Row],[Team]]</f>
        <v>$150 Draft Champions Jan 27 1:00 pm Lg.3629Monk's Cafe</v>
      </c>
    </row>
    <row r="2149" spans="1:7" x14ac:dyDescent="0.25">
      <c r="A2149">
        <v>494</v>
      </c>
      <c r="B2149" t="s">
        <v>292</v>
      </c>
      <c r="C2149" t="s">
        <v>2170</v>
      </c>
      <c r="D2149">
        <v>89</v>
      </c>
      <c r="E2149">
        <v>2423.5</v>
      </c>
      <c r="F2149">
        <f t="shared" si="33"/>
        <v>3</v>
      </c>
      <c r="G2149" t="str">
        <f>STANDINGS_SV[[#This Row],[League]]&amp;STANDINGS_SV[[#This Row],[Team]]</f>
        <v>$150 Draft Champions Jan 27 1:00 pm Lg.3629Team Teixeira</v>
      </c>
    </row>
    <row r="2150" spans="1:7" x14ac:dyDescent="0.25">
      <c r="A2150">
        <v>689</v>
      </c>
      <c r="B2150" t="s">
        <v>2171</v>
      </c>
      <c r="C2150" t="s">
        <v>2170</v>
      </c>
      <c r="D2150">
        <v>82</v>
      </c>
      <c r="E2150">
        <v>2213</v>
      </c>
      <c r="F2150">
        <f t="shared" si="33"/>
        <v>4</v>
      </c>
      <c r="G2150" t="str">
        <f>STANDINGS_SV[[#This Row],[League]]&amp;STANDINGS_SV[[#This Row],[Team]]</f>
        <v>$150 Draft Champions Jan 27 1:00 pm Lg.3629Fight Owens Fight</v>
      </c>
    </row>
    <row r="2151" spans="1:7" x14ac:dyDescent="0.25">
      <c r="A2151">
        <v>835</v>
      </c>
      <c r="B2151" t="s">
        <v>2177</v>
      </c>
      <c r="C2151" t="s">
        <v>2170</v>
      </c>
      <c r="D2151">
        <v>78</v>
      </c>
      <c r="E2151">
        <v>2067.5</v>
      </c>
      <c r="F2151">
        <f t="shared" si="33"/>
        <v>5</v>
      </c>
      <c r="G2151" t="str">
        <f>STANDINGS_SV[[#This Row],[League]]&amp;STANDINGS_SV[[#This Row],[Team]]</f>
        <v>$150 Draft Champions Jan 27 1:00 pm Lg.3629Jackie Treehorn</v>
      </c>
    </row>
    <row r="2152" spans="1:7" x14ac:dyDescent="0.25">
      <c r="A2152">
        <v>931</v>
      </c>
      <c r="B2152" t="s">
        <v>2178</v>
      </c>
      <c r="C2152" t="s">
        <v>2170</v>
      </c>
      <c r="D2152">
        <v>75</v>
      </c>
      <c r="E2152">
        <v>1968</v>
      </c>
      <c r="F2152">
        <f t="shared" si="33"/>
        <v>6</v>
      </c>
      <c r="G2152" t="str">
        <f>STANDINGS_SV[[#This Row],[League]]&amp;STANDINGS_SV[[#This Row],[Team]]</f>
        <v>$150 Draft Champions Jan 27 1:00 pm Lg.3629Aquemini</v>
      </c>
    </row>
    <row r="2153" spans="1:7" x14ac:dyDescent="0.25">
      <c r="A2153">
        <v>1316</v>
      </c>
      <c r="B2153" t="s">
        <v>403</v>
      </c>
      <c r="C2153" t="s">
        <v>2170</v>
      </c>
      <c r="D2153">
        <v>64</v>
      </c>
      <c r="E2153">
        <v>1602</v>
      </c>
      <c r="F2153">
        <f t="shared" si="33"/>
        <v>7</v>
      </c>
      <c r="G2153" t="str">
        <f>STANDINGS_SV[[#This Row],[League]]&amp;STANDINGS_SV[[#This Row],[Team]]</f>
        <v>$150 Draft Champions Jan 27 1:00 pm Lg.3629Team Rosenthal</v>
      </c>
    </row>
    <row r="2154" spans="1:7" x14ac:dyDescent="0.25">
      <c r="A2154">
        <v>1387</v>
      </c>
      <c r="B2154" t="s">
        <v>2174</v>
      </c>
      <c r="C2154" t="s">
        <v>2170</v>
      </c>
      <c r="D2154">
        <v>62</v>
      </c>
      <c r="E2154">
        <v>1513.5</v>
      </c>
      <c r="F2154">
        <f t="shared" si="33"/>
        <v>8</v>
      </c>
      <c r="G2154" t="str">
        <f>STANDINGS_SV[[#This Row],[League]]&amp;STANDINGS_SV[[#This Row],[Team]]</f>
        <v>$150 Draft Champions Jan 27 1:00 pm Lg.3629In The Studio</v>
      </c>
    </row>
    <row r="2155" spans="1:7" x14ac:dyDescent="0.25">
      <c r="A2155">
        <v>1766</v>
      </c>
      <c r="B2155" t="s">
        <v>1408</v>
      </c>
      <c r="C2155" t="s">
        <v>2170</v>
      </c>
      <c r="D2155">
        <v>52</v>
      </c>
      <c r="E2155">
        <v>1154</v>
      </c>
      <c r="F2155">
        <f t="shared" si="33"/>
        <v>9</v>
      </c>
      <c r="G2155" t="str">
        <f>STANDINGS_SV[[#This Row],[League]]&amp;STANDINGS_SV[[#This Row],[Team]]</f>
        <v>$150 Draft Champions Jan 27 1:00 pm Lg.3629Team Rockwell</v>
      </c>
    </row>
    <row r="2156" spans="1:7" x14ac:dyDescent="0.25">
      <c r="A2156">
        <v>1792</v>
      </c>
      <c r="B2156" t="s">
        <v>2169</v>
      </c>
      <c r="C2156" t="s">
        <v>2170</v>
      </c>
      <c r="D2156">
        <v>51</v>
      </c>
      <c r="E2156">
        <v>1117</v>
      </c>
      <c r="F2156">
        <f t="shared" si="33"/>
        <v>10</v>
      </c>
      <c r="G2156" t="str">
        <f>STANDINGS_SV[[#This Row],[League]]&amp;STANDINGS_SV[[#This Row],[Team]]</f>
        <v>$150 Draft Champions Jan 27 1:00 pm Lg.3629Moon Shots</v>
      </c>
    </row>
    <row r="2157" spans="1:7" x14ac:dyDescent="0.25">
      <c r="A2157">
        <v>1832</v>
      </c>
      <c r="B2157" t="s">
        <v>2176</v>
      </c>
      <c r="C2157" t="s">
        <v>2170</v>
      </c>
      <c r="D2157">
        <v>50</v>
      </c>
      <c r="E2157">
        <v>1083</v>
      </c>
      <c r="F2157">
        <f t="shared" si="33"/>
        <v>11</v>
      </c>
      <c r="G2157" t="str">
        <f>STANDINGS_SV[[#This Row],[League]]&amp;STANDINGS_SV[[#This Row],[Team]]</f>
        <v>$150 Draft Champions Jan 27 1:00 pm Lg.3629Starfishmn 0127</v>
      </c>
    </row>
    <row r="2158" spans="1:7" x14ac:dyDescent="0.25">
      <c r="A2158">
        <v>1857</v>
      </c>
      <c r="B2158" t="s">
        <v>531</v>
      </c>
      <c r="C2158" t="s">
        <v>2170</v>
      </c>
      <c r="D2158">
        <v>49</v>
      </c>
      <c r="E2158">
        <v>1047</v>
      </c>
      <c r="F2158">
        <f t="shared" si="33"/>
        <v>12</v>
      </c>
      <c r="G2158" t="str">
        <f>STANDINGS_SV[[#This Row],[League]]&amp;STANDINGS_SV[[#This Row],[Team]]</f>
        <v>$150 Draft Champions Jan 27 1:00 pm Lg.3629Master Batters</v>
      </c>
    </row>
    <row r="2159" spans="1:7" x14ac:dyDescent="0.25">
      <c r="A2159">
        <v>2106</v>
      </c>
      <c r="B2159" t="s">
        <v>487</v>
      </c>
      <c r="C2159" t="s">
        <v>2170</v>
      </c>
      <c r="D2159">
        <v>42</v>
      </c>
      <c r="E2159">
        <v>801</v>
      </c>
      <c r="F2159">
        <f t="shared" si="33"/>
        <v>13</v>
      </c>
      <c r="G2159" t="str">
        <f>STANDINGS_SV[[#This Row],[League]]&amp;STANDINGS_SV[[#This Row],[Team]]</f>
        <v>$150 Draft Champions Jan 27 1:00 pm Lg.3629Hammerhead Yaks</v>
      </c>
    </row>
    <row r="2160" spans="1:7" x14ac:dyDescent="0.25">
      <c r="A2160">
        <v>2775</v>
      </c>
      <c r="B2160" t="s">
        <v>2175</v>
      </c>
      <c r="C2160" t="s">
        <v>2170</v>
      </c>
      <c r="D2160">
        <v>12</v>
      </c>
      <c r="E2160">
        <v>135</v>
      </c>
      <c r="F2160">
        <f t="shared" si="33"/>
        <v>14</v>
      </c>
      <c r="G2160" t="str">
        <f>STANDINGS_SV[[#This Row],[League]]&amp;STANDINGS_SV[[#This Row],[Team]]</f>
        <v>$150 Draft Champions Jan 27 1:00 pm Lg.3629One Time</v>
      </c>
    </row>
    <row r="2161" spans="1:7" x14ac:dyDescent="0.25">
      <c r="A2161">
        <v>2849</v>
      </c>
      <c r="B2161" t="s">
        <v>2173</v>
      </c>
      <c r="C2161" t="s">
        <v>2170</v>
      </c>
      <c r="D2161">
        <v>4</v>
      </c>
      <c r="E2161">
        <v>68</v>
      </c>
      <c r="F2161">
        <f t="shared" si="33"/>
        <v>15</v>
      </c>
      <c r="G2161" t="str">
        <f>STANDINGS_SV[[#This Row],[League]]&amp;STANDINGS_SV[[#This Row],[Team]]</f>
        <v>$150 Draft Champions Jan 27 1:00 pm Lg.3629Thebeau 4</v>
      </c>
    </row>
    <row r="2162" spans="1:7" x14ac:dyDescent="0.25">
      <c r="A2162">
        <v>171</v>
      </c>
      <c r="B2162" t="s">
        <v>348</v>
      </c>
      <c r="C2162" t="s">
        <v>2179</v>
      </c>
      <c r="D2162">
        <v>106</v>
      </c>
      <c r="E2162">
        <v>2746</v>
      </c>
      <c r="F2162">
        <f t="shared" si="33"/>
        <v>1</v>
      </c>
      <c r="G2162" t="str">
        <f>STANDINGS_SV[[#This Row],[League]]&amp;STANDINGS_SV[[#This Row],[Team]]</f>
        <v>$150 Draft Champions Jan 27 1:00 pm Lg.3630smackers IV</v>
      </c>
    </row>
    <row r="2163" spans="1:7" x14ac:dyDescent="0.25">
      <c r="A2163">
        <v>318</v>
      </c>
      <c r="B2163" t="s">
        <v>30</v>
      </c>
      <c r="C2163" t="s">
        <v>2179</v>
      </c>
      <c r="D2163">
        <v>97</v>
      </c>
      <c r="E2163">
        <v>2600.5</v>
      </c>
      <c r="F2163">
        <f t="shared" si="33"/>
        <v>2</v>
      </c>
      <c r="G2163" t="str">
        <f>STANDINGS_SV[[#This Row],[League]]&amp;STANDINGS_SV[[#This Row],[Team]]</f>
        <v>$150 Draft Champions Jan 27 1:00 pm Lg.3630Vegas Vandals</v>
      </c>
    </row>
    <row r="2164" spans="1:7" x14ac:dyDescent="0.25">
      <c r="A2164">
        <v>481</v>
      </c>
      <c r="B2164" t="s">
        <v>449</v>
      </c>
      <c r="C2164" t="s">
        <v>2179</v>
      </c>
      <c r="D2164">
        <v>89</v>
      </c>
      <c r="E2164">
        <v>2423.5</v>
      </c>
      <c r="F2164">
        <f t="shared" si="33"/>
        <v>3</v>
      </c>
      <c r="G2164" t="str">
        <f>STANDINGS_SV[[#This Row],[League]]&amp;STANDINGS_SV[[#This Row],[Team]]</f>
        <v>$150 Draft Champions Jan 27 1:00 pm Lg.3630Margins of Error</v>
      </c>
    </row>
    <row r="2165" spans="1:7" x14ac:dyDescent="0.25">
      <c r="A2165">
        <v>758</v>
      </c>
      <c r="B2165" t="s">
        <v>2183</v>
      </c>
      <c r="C2165" t="s">
        <v>2179</v>
      </c>
      <c r="D2165">
        <v>80</v>
      </c>
      <c r="E2165">
        <v>2144</v>
      </c>
      <c r="F2165">
        <f t="shared" si="33"/>
        <v>4</v>
      </c>
      <c r="G2165" t="str">
        <f>STANDINGS_SV[[#This Row],[League]]&amp;STANDINGS_SV[[#This Row],[Team]]</f>
        <v>$150 Draft Champions Jan 27 1:00 pm Lg.3630H(o)(o)ters</v>
      </c>
    </row>
    <row r="2166" spans="1:7" x14ac:dyDescent="0.25">
      <c r="A2166">
        <v>889</v>
      </c>
      <c r="B2166" t="s">
        <v>2181</v>
      </c>
      <c r="C2166" t="s">
        <v>2179</v>
      </c>
      <c r="D2166">
        <v>77</v>
      </c>
      <c r="E2166">
        <v>2032.5</v>
      </c>
      <c r="F2166">
        <f t="shared" si="33"/>
        <v>5</v>
      </c>
      <c r="G2166" t="str">
        <f>STANDINGS_SV[[#This Row],[League]]&amp;STANDINGS_SV[[#This Row],[Team]]</f>
        <v>$150 Draft Champions Jan 27 1:00 pm Lg.3630Team Notaro</v>
      </c>
    </row>
    <row r="2167" spans="1:7" x14ac:dyDescent="0.25">
      <c r="A2167">
        <v>1084</v>
      </c>
      <c r="B2167" t="s">
        <v>2182</v>
      </c>
      <c r="C2167" t="s">
        <v>2179</v>
      </c>
      <c r="D2167">
        <v>70</v>
      </c>
      <c r="E2167">
        <v>1816</v>
      </c>
      <c r="F2167">
        <f t="shared" si="33"/>
        <v>6</v>
      </c>
      <c r="G2167" t="str">
        <f>STANDINGS_SV[[#This Row],[League]]&amp;STANDINGS_SV[[#This Row],[Team]]</f>
        <v>$150 Draft Champions Jan 27 1:00 pm Lg.3630Atlanta Braves</v>
      </c>
    </row>
    <row r="2168" spans="1:7" x14ac:dyDescent="0.25">
      <c r="A2168">
        <v>1157</v>
      </c>
      <c r="B2168" t="s">
        <v>171</v>
      </c>
      <c r="C2168" t="s">
        <v>2179</v>
      </c>
      <c r="D2168">
        <v>68</v>
      </c>
      <c r="E2168">
        <v>1746.5</v>
      </c>
      <c r="F2168">
        <f t="shared" si="33"/>
        <v>7</v>
      </c>
      <c r="G2168" t="str">
        <f>STANDINGS_SV[[#This Row],[League]]&amp;STANDINGS_SV[[#This Row],[Team]]</f>
        <v>$150 Draft Champions Jan 27 1:00 pm Lg.3630Dan's Danimals</v>
      </c>
    </row>
    <row r="2169" spans="1:7" x14ac:dyDescent="0.25">
      <c r="A2169">
        <v>1344</v>
      </c>
      <c r="B2169" t="s">
        <v>2185</v>
      </c>
      <c r="C2169" t="s">
        <v>2179</v>
      </c>
      <c r="D2169">
        <v>63</v>
      </c>
      <c r="E2169">
        <v>1559</v>
      </c>
      <c r="F2169">
        <f t="shared" si="33"/>
        <v>8</v>
      </c>
      <c r="G2169" t="str">
        <f>STANDINGS_SV[[#This Row],[League]]&amp;STANDINGS_SV[[#This Row],[Team]]</f>
        <v>$150 Draft Champions Jan 27 1:00 pm Lg.3630EA Sports 55</v>
      </c>
    </row>
    <row r="2170" spans="1:7" x14ac:dyDescent="0.25">
      <c r="A2170">
        <v>1422</v>
      </c>
      <c r="B2170" t="s">
        <v>2184</v>
      </c>
      <c r="C2170" t="s">
        <v>2179</v>
      </c>
      <c r="D2170">
        <v>61</v>
      </c>
      <c r="E2170">
        <v>1469.5</v>
      </c>
      <c r="F2170">
        <f t="shared" si="33"/>
        <v>9</v>
      </c>
      <c r="G2170" t="str">
        <f>STANDINGS_SV[[#This Row],[League]]&amp;STANDINGS_SV[[#This Row],[Team]]</f>
        <v>$150 Draft Champions Jan 27 1:00 pm Lg.36302016 DC002</v>
      </c>
    </row>
    <row r="2171" spans="1:7" x14ac:dyDescent="0.25">
      <c r="A2171">
        <v>1469</v>
      </c>
      <c r="B2171" t="s">
        <v>421</v>
      </c>
      <c r="C2171" t="s">
        <v>2179</v>
      </c>
      <c r="D2171">
        <v>60</v>
      </c>
      <c r="E2171">
        <v>1432</v>
      </c>
      <c r="F2171">
        <f t="shared" si="33"/>
        <v>10</v>
      </c>
      <c r="G2171" t="str">
        <f>STANDINGS_SV[[#This Row],[League]]&amp;STANDINGS_SV[[#This Row],[Team]]</f>
        <v>$150 Draft Champions Jan 27 1:00 pm Lg.3630Colorado Kool Aid</v>
      </c>
    </row>
    <row r="2172" spans="1:7" x14ac:dyDescent="0.25">
      <c r="A2172">
        <v>1873</v>
      </c>
      <c r="B2172" t="s">
        <v>650</v>
      </c>
      <c r="C2172" t="s">
        <v>2179</v>
      </c>
      <c r="D2172">
        <v>49</v>
      </c>
      <c r="E2172">
        <v>1047</v>
      </c>
      <c r="F2172">
        <f t="shared" si="33"/>
        <v>11</v>
      </c>
      <c r="G2172" t="str">
        <f>STANDINGS_SV[[#This Row],[League]]&amp;STANDINGS_SV[[#This Row],[Team]]</f>
        <v>$150 Draft Champions Jan 27 1:00 pm Lg.3630Team Stein</v>
      </c>
    </row>
    <row r="2173" spans="1:7" x14ac:dyDescent="0.25">
      <c r="A2173">
        <v>1993</v>
      </c>
      <c r="B2173" t="s">
        <v>2180</v>
      </c>
      <c r="C2173" t="s">
        <v>2179</v>
      </c>
      <c r="D2173">
        <v>45</v>
      </c>
      <c r="E2173">
        <v>910.5</v>
      </c>
      <c r="F2173">
        <f t="shared" si="33"/>
        <v>12</v>
      </c>
      <c r="G2173" t="str">
        <f>STANDINGS_SV[[#This Row],[League]]&amp;STANDINGS_SV[[#This Row],[Team]]</f>
        <v>$150 Draft Champions Jan 27 1:00 pm Lg.3630EMERSON 7</v>
      </c>
    </row>
    <row r="2174" spans="1:7" x14ac:dyDescent="0.25">
      <c r="A2174">
        <v>2210</v>
      </c>
      <c r="B2174" t="s">
        <v>591</v>
      </c>
      <c r="C2174" t="s">
        <v>2179</v>
      </c>
      <c r="D2174">
        <v>39</v>
      </c>
      <c r="E2174">
        <v>708</v>
      </c>
      <c r="F2174">
        <f t="shared" si="33"/>
        <v>13</v>
      </c>
      <c r="G2174" t="str">
        <f>STANDINGS_SV[[#This Row],[League]]&amp;STANDINGS_SV[[#This Row],[Team]]</f>
        <v>$150 Draft Champions Jan 27 1:00 pm Lg.3630Team Benoit</v>
      </c>
    </row>
    <row r="2175" spans="1:7" x14ac:dyDescent="0.25">
      <c r="A2175">
        <v>2373</v>
      </c>
      <c r="B2175" t="s">
        <v>29</v>
      </c>
      <c r="C2175" t="s">
        <v>2179</v>
      </c>
      <c r="D2175">
        <v>33</v>
      </c>
      <c r="E2175">
        <v>548</v>
      </c>
      <c r="F2175">
        <f t="shared" si="33"/>
        <v>14</v>
      </c>
      <c r="G2175" t="str">
        <f>STANDINGS_SV[[#This Row],[League]]&amp;STANDINGS_SV[[#This Row],[Team]]</f>
        <v>$150 Draft Champions Jan 27 1:00 pm Lg.3630Team Vuotto</v>
      </c>
    </row>
    <row r="2176" spans="1:7" x14ac:dyDescent="0.25">
      <c r="A2176">
        <v>2869</v>
      </c>
      <c r="B2176" t="s">
        <v>1071</v>
      </c>
      <c r="C2176" t="s">
        <v>2179</v>
      </c>
      <c r="D2176">
        <v>2</v>
      </c>
      <c r="E2176">
        <v>45.5</v>
      </c>
      <c r="F2176">
        <f t="shared" si="33"/>
        <v>15</v>
      </c>
      <c r="G2176" t="str">
        <f>STANDINGS_SV[[#This Row],[League]]&amp;STANDINGS_SV[[#This Row],[Team]]</f>
        <v>$150 Draft Champions Jan 27 1:00 pm Lg.3630Team Reed</v>
      </c>
    </row>
    <row r="2177" spans="1:7" x14ac:dyDescent="0.25">
      <c r="A2177">
        <v>126</v>
      </c>
      <c r="B2177" t="s">
        <v>2197</v>
      </c>
      <c r="C2177" t="s">
        <v>2187</v>
      </c>
      <c r="D2177">
        <v>110</v>
      </c>
      <c r="E2177">
        <v>2789.5</v>
      </c>
      <c r="F2177">
        <f t="shared" si="33"/>
        <v>1</v>
      </c>
      <c r="G2177" t="str">
        <f>STANDINGS_SV[[#This Row],[League]]&amp;STANDINGS_SV[[#This Row],[Team]]</f>
        <v>$150 Draft Champions Jan 28 1:00 pm Lg.3632War Boys 3</v>
      </c>
    </row>
    <row r="2178" spans="1:7" x14ac:dyDescent="0.25">
      <c r="A2178">
        <v>176</v>
      </c>
      <c r="B2178" t="s">
        <v>2191</v>
      </c>
      <c r="C2178" t="s">
        <v>2187</v>
      </c>
      <c r="D2178">
        <v>105</v>
      </c>
      <c r="E2178">
        <v>2733.5</v>
      </c>
      <c r="F2178">
        <f t="shared" si="33"/>
        <v>2</v>
      </c>
      <c r="G2178" t="str">
        <f>STANDINGS_SV[[#This Row],[League]]&amp;STANDINGS_SV[[#This Row],[Team]]</f>
        <v>$150 Draft Champions Jan 28 1:00 pm Lg.3632Juggernaut...</v>
      </c>
    </row>
    <row r="2179" spans="1:7" x14ac:dyDescent="0.25">
      <c r="A2179">
        <v>767</v>
      </c>
      <c r="B2179" t="s">
        <v>2196</v>
      </c>
      <c r="C2179" t="s">
        <v>2187</v>
      </c>
      <c r="D2179">
        <v>80</v>
      </c>
      <c r="E2179">
        <v>2144</v>
      </c>
      <c r="F2179">
        <f t="shared" ref="F2179:F2242" si="34">IF(C2179=C2178,F2178+1,1)</f>
        <v>3</v>
      </c>
      <c r="G2179" t="str">
        <f>STANDINGS_SV[[#This Row],[League]]&amp;STANDINGS_SV[[#This Row],[Team]]</f>
        <v>$150 Draft Champions Jan 28 1:00 pm Lg.3632Moscow Mules</v>
      </c>
    </row>
    <row r="2180" spans="1:7" x14ac:dyDescent="0.25">
      <c r="A2180">
        <v>864</v>
      </c>
      <c r="B2180" t="s">
        <v>2192</v>
      </c>
      <c r="C2180" t="s">
        <v>2187</v>
      </c>
      <c r="D2180">
        <v>77</v>
      </c>
      <c r="E2180">
        <v>2032.5</v>
      </c>
      <c r="F2180">
        <f t="shared" si="34"/>
        <v>4</v>
      </c>
      <c r="G2180" t="str">
        <f>STANDINGS_SV[[#This Row],[League]]&amp;STANDINGS_SV[[#This Row],[Team]]</f>
        <v>$150 Draft Champions Jan 28 1:00 pm Lg.3632BREW CREW DC2</v>
      </c>
    </row>
    <row r="2181" spans="1:7" x14ac:dyDescent="0.25">
      <c r="A2181">
        <v>892</v>
      </c>
      <c r="B2181" t="s">
        <v>87</v>
      </c>
      <c r="C2181" t="s">
        <v>2187</v>
      </c>
      <c r="D2181">
        <v>77</v>
      </c>
      <c r="E2181">
        <v>2032.5</v>
      </c>
      <c r="F2181">
        <f t="shared" si="34"/>
        <v>5</v>
      </c>
      <c r="G2181" t="str">
        <f>STANDINGS_SV[[#This Row],[League]]&amp;STANDINGS_SV[[#This Row],[Team]]</f>
        <v>$150 Draft Champions Jan 28 1:00 pm Lg.3632The Northsiders</v>
      </c>
    </row>
    <row r="2182" spans="1:7" x14ac:dyDescent="0.25">
      <c r="A2182">
        <v>1056</v>
      </c>
      <c r="B2182" t="s">
        <v>2195</v>
      </c>
      <c r="C2182" t="s">
        <v>2187</v>
      </c>
      <c r="D2182">
        <v>71</v>
      </c>
      <c r="E2182">
        <v>1846.5</v>
      </c>
      <c r="F2182">
        <f t="shared" si="34"/>
        <v>6</v>
      </c>
      <c r="G2182" t="str">
        <f>STANDINGS_SV[[#This Row],[League]]&amp;STANDINGS_SV[[#This Row],[Team]]</f>
        <v>$150 Draft Champions Jan 28 1:00 pm Lg.3632Dookie McGee v5 - $150</v>
      </c>
    </row>
    <row r="2183" spans="1:7" x14ac:dyDescent="0.25">
      <c r="A2183">
        <v>1111</v>
      </c>
      <c r="B2183" t="s">
        <v>2194</v>
      </c>
      <c r="C2183" t="s">
        <v>2187</v>
      </c>
      <c r="D2183">
        <v>69</v>
      </c>
      <c r="E2183">
        <v>1782</v>
      </c>
      <c r="F2183">
        <f t="shared" si="34"/>
        <v>7</v>
      </c>
      <c r="G2183" t="str">
        <f>STANDINGS_SV[[#This Row],[League]]&amp;STANDINGS_SV[[#This Row],[Team]]</f>
        <v>$150 Draft Champions Jan 28 1:00 pm Lg.363250 ROUNDS</v>
      </c>
    </row>
    <row r="2184" spans="1:7" x14ac:dyDescent="0.25">
      <c r="A2184">
        <v>1144</v>
      </c>
      <c r="B2184" t="s">
        <v>2186</v>
      </c>
      <c r="C2184" t="s">
        <v>2187</v>
      </c>
      <c r="D2184">
        <v>69</v>
      </c>
      <c r="E2184">
        <v>1782</v>
      </c>
      <c r="F2184">
        <f t="shared" si="34"/>
        <v>8</v>
      </c>
      <c r="G2184" t="str">
        <f>STANDINGS_SV[[#This Row],[League]]&amp;STANDINGS_SV[[#This Row],[Team]]</f>
        <v>$150 Draft Champions Jan 28 1:00 pm Lg.3632UNMerciful1</v>
      </c>
    </row>
    <row r="2185" spans="1:7" x14ac:dyDescent="0.25">
      <c r="A2185">
        <v>1333</v>
      </c>
      <c r="B2185" t="s">
        <v>2189</v>
      </c>
      <c r="C2185" t="s">
        <v>2187</v>
      </c>
      <c r="D2185">
        <v>63</v>
      </c>
      <c r="E2185">
        <v>1559</v>
      </c>
      <c r="F2185">
        <f t="shared" si="34"/>
        <v>9</v>
      </c>
      <c r="G2185" t="str">
        <f>STANDINGS_SV[[#This Row],[League]]&amp;STANDINGS_SV[[#This Row],[Team]]</f>
        <v>$150 Draft Champions Jan 28 1:00 pm Lg.3632Alwaysnextyr</v>
      </c>
    </row>
    <row r="2186" spans="1:7" x14ac:dyDescent="0.25">
      <c r="A2186">
        <v>1808</v>
      </c>
      <c r="B2186" t="s">
        <v>768</v>
      </c>
      <c r="C2186" t="s">
        <v>2187</v>
      </c>
      <c r="D2186">
        <v>51</v>
      </c>
      <c r="E2186">
        <v>1117</v>
      </c>
      <c r="F2186">
        <f t="shared" si="34"/>
        <v>10</v>
      </c>
      <c r="G2186" t="str">
        <f>STANDINGS_SV[[#This Row],[League]]&amp;STANDINGS_SV[[#This Row],[Team]]</f>
        <v>$150 Draft Champions Jan 28 1:00 pm Lg.3632Team Tran</v>
      </c>
    </row>
    <row r="2187" spans="1:7" x14ac:dyDescent="0.25">
      <c r="A2187">
        <v>1828</v>
      </c>
      <c r="B2187" t="s">
        <v>306</v>
      </c>
      <c r="C2187" t="s">
        <v>2187</v>
      </c>
      <c r="D2187">
        <v>50</v>
      </c>
      <c r="E2187">
        <v>1083</v>
      </c>
      <c r="F2187">
        <f t="shared" si="34"/>
        <v>11</v>
      </c>
      <c r="G2187" t="str">
        <f>STANDINGS_SV[[#This Row],[League]]&amp;STANDINGS_SV[[#This Row],[Team]]</f>
        <v>$150 Draft Champions Jan 28 1:00 pm Lg.3632NyMets</v>
      </c>
    </row>
    <row r="2188" spans="1:7" x14ac:dyDescent="0.25">
      <c r="A2188">
        <v>2190</v>
      </c>
      <c r="B2188" t="s">
        <v>2188</v>
      </c>
      <c r="C2188" t="s">
        <v>2187</v>
      </c>
      <c r="D2188">
        <v>39</v>
      </c>
      <c r="E2188">
        <v>708</v>
      </c>
      <c r="F2188">
        <f t="shared" si="34"/>
        <v>12</v>
      </c>
      <c r="G2188" t="str">
        <f>STANDINGS_SV[[#This Row],[League]]&amp;STANDINGS_SV[[#This Row],[Team]]</f>
        <v>$150 Draft Champions Jan 28 1:00 pm Lg.3632*ICEMAN</v>
      </c>
    </row>
    <row r="2189" spans="1:7" x14ac:dyDescent="0.25">
      <c r="A2189">
        <v>2593</v>
      </c>
      <c r="B2189" t="s">
        <v>2190</v>
      </c>
      <c r="C2189" t="s">
        <v>2187</v>
      </c>
      <c r="D2189">
        <v>24</v>
      </c>
      <c r="E2189">
        <v>317</v>
      </c>
      <c r="F2189">
        <f t="shared" si="34"/>
        <v>13</v>
      </c>
      <c r="G2189" t="str">
        <f>STANDINGS_SV[[#This Row],[League]]&amp;STANDINGS_SV[[#This Row],[Team]]</f>
        <v>$150 Draft Champions Jan 28 1:00 pm Lg.3632Lahalito</v>
      </c>
    </row>
    <row r="2190" spans="1:7" x14ac:dyDescent="0.25">
      <c r="A2190">
        <v>2680</v>
      </c>
      <c r="B2190" t="s">
        <v>2193</v>
      </c>
      <c r="C2190" t="s">
        <v>2187</v>
      </c>
      <c r="D2190">
        <v>18</v>
      </c>
      <c r="E2190">
        <v>224</v>
      </c>
      <c r="F2190">
        <f t="shared" si="34"/>
        <v>14</v>
      </c>
      <c r="G2190" t="str">
        <f>STANDINGS_SV[[#This Row],[League]]&amp;STANDINGS_SV[[#This Row],[Team]]</f>
        <v>$150 Draft Champions Jan 28 1:00 pm Lg.3632Eagles</v>
      </c>
    </row>
    <row r="2191" spans="1:7" x14ac:dyDescent="0.25">
      <c r="A2191">
        <v>2870</v>
      </c>
      <c r="B2191" t="s">
        <v>31</v>
      </c>
      <c r="C2191" t="s">
        <v>2187</v>
      </c>
      <c r="D2191">
        <v>2</v>
      </c>
      <c r="E2191">
        <v>45.5</v>
      </c>
      <c r="F2191">
        <f t="shared" si="34"/>
        <v>15</v>
      </c>
      <c r="G2191" t="str">
        <f>STANDINGS_SV[[#This Row],[League]]&amp;STANDINGS_SV[[#This Row],[Team]]</f>
        <v>$150 Draft Champions Jan 28 1:00 pm Lg.3632True and Correct</v>
      </c>
    </row>
    <row r="2192" spans="1:7" x14ac:dyDescent="0.25">
      <c r="A2192">
        <v>219</v>
      </c>
      <c r="B2192" t="s">
        <v>2205</v>
      </c>
      <c r="C2192" t="s">
        <v>2199</v>
      </c>
      <c r="D2192">
        <v>102</v>
      </c>
      <c r="E2192">
        <v>2692.5</v>
      </c>
      <c r="F2192">
        <f t="shared" si="34"/>
        <v>1</v>
      </c>
      <c r="G2192" t="str">
        <f>STANDINGS_SV[[#This Row],[League]]&amp;STANDINGS_SV[[#This Row],[Team]]</f>
        <v>$150 Draft Champions Jan 29 1:00 pm Lg.3633NO Whiner's</v>
      </c>
    </row>
    <row r="2193" spans="1:7" x14ac:dyDescent="0.25">
      <c r="A2193">
        <v>636</v>
      </c>
      <c r="B2193" t="s">
        <v>271</v>
      </c>
      <c r="C2193" t="s">
        <v>2199</v>
      </c>
      <c r="D2193">
        <v>84</v>
      </c>
      <c r="E2193">
        <v>2284</v>
      </c>
      <c r="F2193">
        <f t="shared" si="34"/>
        <v>2</v>
      </c>
      <c r="G2193" t="str">
        <f>STANDINGS_SV[[#This Row],[League]]&amp;STANDINGS_SV[[#This Row],[Team]]</f>
        <v>$150 Draft Champions Jan 29 1:00 pm Lg.3633Team brace</v>
      </c>
    </row>
    <row r="2194" spans="1:7" x14ac:dyDescent="0.25">
      <c r="A2194">
        <v>651</v>
      </c>
      <c r="B2194" t="s">
        <v>2206</v>
      </c>
      <c r="C2194" t="s">
        <v>2199</v>
      </c>
      <c r="D2194">
        <v>83</v>
      </c>
      <c r="E2194">
        <v>2248</v>
      </c>
      <c r="F2194">
        <f t="shared" si="34"/>
        <v>3</v>
      </c>
      <c r="G2194" t="str">
        <f>STANDINGS_SV[[#This Row],[League]]&amp;STANDINGS_SV[[#This Row],[Team]]</f>
        <v>$150 Draft Champions Jan 29 1:00 pm Lg.3633Capitol Knockers Rides Again II</v>
      </c>
    </row>
    <row r="2195" spans="1:7" x14ac:dyDescent="0.25">
      <c r="A2195">
        <v>661</v>
      </c>
      <c r="B2195" t="s">
        <v>2198</v>
      </c>
      <c r="C2195" t="s">
        <v>2199</v>
      </c>
      <c r="D2195">
        <v>83</v>
      </c>
      <c r="E2195">
        <v>2248</v>
      </c>
      <c r="F2195">
        <f t="shared" si="34"/>
        <v>4</v>
      </c>
      <c r="G2195" t="str">
        <f>STANDINGS_SV[[#This Row],[League]]&amp;STANDINGS_SV[[#This Row],[Team]]</f>
        <v>$150 Draft Champions Jan 29 1:00 pm Lg.3633Prime Spiral</v>
      </c>
    </row>
    <row r="2196" spans="1:7" x14ac:dyDescent="0.25">
      <c r="A2196">
        <v>852</v>
      </c>
      <c r="B2196" t="s">
        <v>1222</v>
      </c>
      <c r="C2196" t="s">
        <v>2199</v>
      </c>
      <c r="D2196">
        <v>78</v>
      </c>
      <c r="E2196">
        <v>2067.5</v>
      </c>
      <c r="F2196">
        <f t="shared" si="34"/>
        <v>5</v>
      </c>
      <c r="G2196" t="str">
        <f>STANDINGS_SV[[#This Row],[League]]&amp;STANDINGS_SV[[#This Row],[Team]]</f>
        <v>$150 Draft Champions Jan 29 1:00 pm Lg.3633Team Levy</v>
      </c>
    </row>
    <row r="2197" spans="1:7" x14ac:dyDescent="0.25">
      <c r="A2197">
        <v>985</v>
      </c>
      <c r="B2197" t="s">
        <v>2201</v>
      </c>
      <c r="C2197" t="s">
        <v>2199</v>
      </c>
      <c r="D2197">
        <v>74</v>
      </c>
      <c r="E2197">
        <v>1940</v>
      </c>
      <c r="F2197">
        <f t="shared" si="34"/>
        <v>6</v>
      </c>
      <c r="G2197" t="str">
        <f>STANDINGS_SV[[#This Row],[League]]&amp;STANDINGS_SV[[#This Row],[Team]]</f>
        <v>$150 Draft Champions Jan 29 1:00 pm Lg.3633level 7 laser lotus</v>
      </c>
    </row>
    <row r="2198" spans="1:7" x14ac:dyDescent="0.25">
      <c r="A2198">
        <v>1030</v>
      </c>
      <c r="B2198" t="s">
        <v>2200</v>
      </c>
      <c r="C2198" t="s">
        <v>2199</v>
      </c>
      <c r="D2198">
        <v>72</v>
      </c>
      <c r="E2198">
        <v>1879</v>
      </c>
      <c r="F2198">
        <f t="shared" si="34"/>
        <v>7</v>
      </c>
      <c r="G2198" t="str">
        <f>STANDINGS_SV[[#This Row],[League]]&amp;STANDINGS_SV[[#This Row],[Team]]</f>
        <v>$150 Draft Champions Jan 29 1:00 pm Lg.3633Knights</v>
      </c>
    </row>
    <row r="2199" spans="1:7" x14ac:dyDescent="0.25">
      <c r="A2199">
        <v>1207</v>
      </c>
      <c r="B2199" t="s">
        <v>2207</v>
      </c>
      <c r="C2199" t="s">
        <v>2199</v>
      </c>
      <c r="D2199">
        <v>67</v>
      </c>
      <c r="E2199">
        <v>1716.5</v>
      </c>
      <c r="F2199">
        <f t="shared" si="34"/>
        <v>8</v>
      </c>
      <c r="G2199" t="str">
        <f>STANDINGS_SV[[#This Row],[League]]&amp;STANDINGS_SV[[#This Row],[Team]]</f>
        <v>$150 Draft Champions Jan 29 1:00 pm Lg.3633The Nutz</v>
      </c>
    </row>
    <row r="2200" spans="1:7" x14ac:dyDescent="0.25">
      <c r="A2200">
        <v>1307</v>
      </c>
      <c r="B2200" t="s">
        <v>130</v>
      </c>
      <c r="C2200" t="s">
        <v>2199</v>
      </c>
      <c r="D2200">
        <v>64</v>
      </c>
      <c r="E2200">
        <v>1602</v>
      </c>
      <c r="F2200">
        <f t="shared" si="34"/>
        <v>9</v>
      </c>
      <c r="G2200" t="str">
        <f>STANDINGS_SV[[#This Row],[League]]&amp;STANDINGS_SV[[#This Row],[Team]]</f>
        <v>$150 Draft Champions Jan 29 1:00 pm Lg.3633PTPers</v>
      </c>
    </row>
    <row r="2201" spans="1:7" x14ac:dyDescent="0.25">
      <c r="A2201">
        <v>1492</v>
      </c>
      <c r="B2201" t="s">
        <v>491</v>
      </c>
      <c r="C2201" t="s">
        <v>2199</v>
      </c>
      <c r="D2201">
        <v>60</v>
      </c>
      <c r="E2201">
        <v>1432</v>
      </c>
      <c r="F2201">
        <f t="shared" si="34"/>
        <v>10</v>
      </c>
      <c r="G2201" t="str">
        <f>STANDINGS_SV[[#This Row],[League]]&amp;STANDINGS_SV[[#This Row],[Team]]</f>
        <v>$150 Draft Champions Jan 29 1:00 pm Lg.3633Team Wojciechowski</v>
      </c>
    </row>
    <row r="2202" spans="1:7" x14ac:dyDescent="0.25">
      <c r="A2202">
        <v>1558</v>
      </c>
      <c r="B2202" t="s">
        <v>2202</v>
      </c>
      <c r="C2202" t="s">
        <v>2199</v>
      </c>
      <c r="D2202">
        <v>58</v>
      </c>
      <c r="E2202">
        <v>1365</v>
      </c>
      <c r="F2202">
        <f t="shared" si="34"/>
        <v>11</v>
      </c>
      <c r="G2202" t="str">
        <f>STANDINGS_SV[[#This Row],[League]]&amp;STANDINGS_SV[[#This Row],[Team]]</f>
        <v>$150 Draft Champions Jan 29 1:00 pm Lg.3633Team Jaggi</v>
      </c>
    </row>
    <row r="2203" spans="1:7" x14ac:dyDescent="0.25">
      <c r="A2203">
        <v>1855</v>
      </c>
      <c r="B2203" t="s">
        <v>454</v>
      </c>
      <c r="C2203" t="s">
        <v>2199</v>
      </c>
      <c r="D2203">
        <v>49</v>
      </c>
      <c r="E2203">
        <v>1047</v>
      </c>
      <c r="F2203">
        <f t="shared" si="34"/>
        <v>12</v>
      </c>
      <c r="G2203" t="str">
        <f>STANDINGS_SV[[#This Row],[League]]&amp;STANDINGS_SV[[#This Row],[Team]]</f>
        <v>$150 Draft Champions Jan 29 1:00 pm Lg.3633Lugnuts DC II</v>
      </c>
    </row>
    <row r="2204" spans="1:7" x14ac:dyDescent="0.25">
      <c r="A2204">
        <v>2341</v>
      </c>
      <c r="B2204" t="s">
        <v>2204</v>
      </c>
      <c r="C2204" t="s">
        <v>2199</v>
      </c>
      <c r="D2204">
        <v>34</v>
      </c>
      <c r="E2204">
        <v>569</v>
      </c>
      <c r="F2204">
        <f t="shared" si="34"/>
        <v>13</v>
      </c>
      <c r="G2204" t="str">
        <f>STANDINGS_SV[[#This Row],[League]]&amp;STANDINGS_SV[[#This Row],[Team]]</f>
        <v>$150 Draft Champions Jan 29 1:00 pm Lg.3633Muddy Waters</v>
      </c>
    </row>
    <row r="2205" spans="1:7" x14ac:dyDescent="0.25">
      <c r="A2205">
        <v>2449</v>
      </c>
      <c r="B2205" t="s">
        <v>486</v>
      </c>
      <c r="C2205" t="s">
        <v>2199</v>
      </c>
      <c r="D2205">
        <v>31</v>
      </c>
      <c r="E2205">
        <v>474.5</v>
      </c>
      <c r="F2205">
        <f t="shared" si="34"/>
        <v>14</v>
      </c>
      <c r="G2205" t="str">
        <f>STANDINGS_SV[[#This Row],[League]]&amp;STANDINGS_SV[[#This Row],[Team]]</f>
        <v>$150 Draft Champions Jan 29 1:00 pm Lg.3633Surfer Rosa</v>
      </c>
    </row>
    <row r="2206" spans="1:7" x14ac:dyDescent="0.25">
      <c r="A2206">
        <v>2836</v>
      </c>
      <c r="B2206" t="s">
        <v>2203</v>
      </c>
      <c r="C2206" t="s">
        <v>2199</v>
      </c>
      <c r="D2206">
        <v>4</v>
      </c>
      <c r="E2206">
        <v>68</v>
      </c>
      <c r="F2206">
        <f t="shared" si="34"/>
        <v>15</v>
      </c>
      <c r="G2206" t="str">
        <f>STANDINGS_SV[[#This Row],[League]]&amp;STANDINGS_SV[[#This Row],[Team]]</f>
        <v>$150 Draft Champions Jan 29 1:00 pm Lg.363380 Grade</v>
      </c>
    </row>
    <row r="2207" spans="1:7" x14ac:dyDescent="0.25">
      <c r="A2207">
        <v>258</v>
      </c>
      <c r="B2207" t="s">
        <v>2214</v>
      </c>
      <c r="C2207" t="s">
        <v>2208</v>
      </c>
      <c r="D2207">
        <v>100</v>
      </c>
      <c r="E2207">
        <v>2655.5</v>
      </c>
      <c r="F2207">
        <f t="shared" si="34"/>
        <v>1</v>
      </c>
      <c r="G2207" t="str">
        <f>STANDINGS_SV[[#This Row],[League]]&amp;STANDINGS_SV[[#This Row],[Team]]</f>
        <v>$150 Draft Champions Jan 30 1:00 pm Lg.3635Simoleons</v>
      </c>
    </row>
    <row r="2208" spans="1:7" x14ac:dyDescent="0.25">
      <c r="A2208">
        <v>305</v>
      </c>
      <c r="B2208" t="s">
        <v>103</v>
      </c>
      <c r="C2208" t="s">
        <v>2208</v>
      </c>
      <c r="D2208">
        <v>97</v>
      </c>
      <c r="E2208">
        <v>2600.5</v>
      </c>
      <c r="F2208">
        <f t="shared" si="34"/>
        <v>2</v>
      </c>
      <c r="G2208" t="str">
        <f>STANDINGS_SV[[#This Row],[League]]&amp;STANDINGS_SV[[#This Row],[Team]]</f>
        <v>$150 Draft Champions Jan 30 1:00 pm Lg.3635BIG LUSCIOUS III</v>
      </c>
    </row>
    <row r="2209" spans="1:7" x14ac:dyDescent="0.25">
      <c r="A2209">
        <v>442</v>
      </c>
      <c r="B2209" t="s">
        <v>224</v>
      </c>
      <c r="C2209" t="s">
        <v>2208</v>
      </c>
      <c r="D2209">
        <v>91</v>
      </c>
      <c r="E2209">
        <v>2474</v>
      </c>
      <c r="F2209">
        <f t="shared" si="34"/>
        <v>3</v>
      </c>
      <c r="G2209" t="str">
        <f>STANDINGS_SV[[#This Row],[League]]&amp;STANDINGS_SV[[#This Row],[Team]]</f>
        <v>$150 Draft Champions Jan 30 1:00 pm Lg.3635Top Dog</v>
      </c>
    </row>
    <row r="2210" spans="1:7" x14ac:dyDescent="0.25">
      <c r="A2210">
        <v>450</v>
      </c>
      <c r="B2210" t="s">
        <v>2213</v>
      </c>
      <c r="C2210" t="s">
        <v>2208</v>
      </c>
      <c r="D2210">
        <v>90</v>
      </c>
      <c r="E2210">
        <v>2452</v>
      </c>
      <c r="F2210">
        <f t="shared" si="34"/>
        <v>4</v>
      </c>
      <c r="G2210" t="str">
        <f>STANDINGS_SV[[#This Row],[League]]&amp;STANDINGS_SV[[#This Row],[Team]]</f>
        <v>$150 Draft Champions Jan 30 1:00 pm Lg.3635Cant we all just get a Wong</v>
      </c>
    </row>
    <row r="2211" spans="1:7" x14ac:dyDescent="0.25">
      <c r="A2211">
        <v>662</v>
      </c>
      <c r="B2211" t="s">
        <v>2215</v>
      </c>
      <c r="C2211" t="s">
        <v>2208</v>
      </c>
      <c r="D2211">
        <v>83</v>
      </c>
      <c r="E2211">
        <v>2248</v>
      </c>
      <c r="F2211">
        <f t="shared" si="34"/>
        <v>5</v>
      </c>
      <c r="G2211" t="str">
        <f>STANDINGS_SV[[#This Row],[League]]&amp;STANDINGS_SV[[#This Row],[Team]]</f>
        <v>$150 Draft Champions Jan 30 1:00 pm Lg.3635Pyrolitic Decomposition 8</v>
      </c>
    </row>
    <row r="2212" spans="1:7" x14ac:dyDescent="0.25">
      <c r="A2212">
        <v>1012</v>
      </c>
      <c r="B2212" t="s">
        <v>2212</v>
      </c>
      <c r="C2212" t="s">
        <v>2208</v>
      </c>
      <c r="D2212">
        <v>73</v>
      </c>
      <c r="E2212">
        <v>1910.5</v>
      </c>
      <c r="F2212">
        <f t="shared" si="34"/>
        <v>6</v>
      </c>
      <c r="G2212" t="str">
        <f>STANDINGS_SV[[#This Row],[League]]&amp;STANDINGS_SV[[#This Row],[Team]]</f>
        <v>$150 Draft Champions Jan 30 1:00 pm Lg.3635Tito's Revenge</v>
      </c>
    </row>
    <row r="2213" spans="1:7" x14ac:dyDescent="0.25">
      <c r="A2213">
        <v>1168</v>
      </c>
      <c r="B2213" t="s">
        <v>388</v>
      </c>
      <c r="C2213" t="s">
        <v>2208</v>
      </c>
      <c r="D2213">
        <v>68</v>
      </c>
      <c r="E2213">
        <v>1746.5</v>
      </c>
      <c r="F2213">
        <f t="shared" si="34"/>
        <v>7</v>
      </c>
      <c r="G2213" t="str">
        <f>STANDINGS_SV[[#This Row],[League]]&amp;STANDINGS_SV[[#This Row],[Team]]</f>
        <v>$150 Draft Champions Jan 30 1:00 pm Lg.3635Pacific Rim</v>
      </c>
    </row>
    <row r="2214" spans="1:7" x14ac:dyDescent="0.25">
      <c r="A2214">
        <v>1179</v>
      </c>
      <c r="B2214" t="s">
        <v>1550</v>
      </c>
      <c r="C2214" t="s">
        <v>2208</v>
      </c>
      <c r="D2214">
        <v>68</v>
      </c>
      <c r="E2214">
        <v>1746.5</v>
      </c>
      <c r="F2214">
        <f t="shared" si="34"/>
        <v>8</v>
      </c>
      <c r="G2214" t="str">
        <f>STANDINGS_SV[[#This Row],[League]]&amp;STANDINGS_SV[[#This Row],[Team]]</f>
        <v>$150 Draft Champions Jan 30 1:00 pm Lg.3635Wellington Blacks</v>
      </c>
    </row>
    <row r="2215" spans="1:7" x14ac:dyDescent="0.25">
      <c r="A2215">
        <v>1317</v>
      </c>
      <c r="B2215" t="s">
        <v>107</v>
      </c>
      <c r="C2215" t="s">
        <v>2208</v>
      </c>
      <c r="D2215">
        <v>64</v>
      </c>
      <c r="E2215">
        <v>1602</v>
      </c>
      <c r="F2215">
        <f t="shared" si="34"/>
        <v>9</v>
      </c>
      <c r="G2215" t="str">
        <f>STANDINGS_SV[[#This Row],[League]]&amp;STANDINGS_SV[[#This Row],[Team]]</f>
        <v>$150 Draft Champions Jan 30 1:00 pm Lg.3635Team Scott</v>
      </c>
    </row>
    <row r="2216" spans="1:7" x14ac:dyDescent="0.25">
      <c r="A2216">
        <v>1815</v>
      </c>
      <c r="B2216" t="s">
        <v>408</v>
      </c>
      <c r="C2216" t="s">
        <v>2208</v>
      </c>
      <c r="D2216">
        <v>50</v>
      </c>
      <c r="E2216">
        <v>1083</v>
      </c>
      <c r="F2216">
        <f t="shared" si="34"/>
        <v>10</v>
      </c>
      <c r="G2216" t="str">
        <f>STANDINGS_SV[[#This Row],[League]]&amp;STANDINGS_SV[[#This Row],[Team]]</f>
        <v>$150 Draft Champions Jan 30 1:00 pm Lg.3635Cardinal Crunch 1</v>
      </c>
    </row>
    <row r="2217" spans="1:7" x14ac:dyDescent="0.25">
      <c r="A2217">
        <v>1924</v>
      </c>
      <c r="B2217" t="s">
        <v>369</v>
      </c>
      <c r="C2217" t="s">
        <v>2208</v>
      </c>
      <c r="D2217">
        <v>47</v>
      </c>
      <c r="E2217">
        <v>970.5</v>
      </c>
      <c r="F2217">
        <f t="shared" si="34"/>
        <v>11</v>
      </c>
      <c r="G2217" t="str">
        <f>STANDINGS_SV[[#This Row],[League]]&amp;STANDINGS_SV[[#This Row],[Team]]</f>
        <v>$150 Draft Champions Jan 30 1:00 pm Lg.3635Big Boy</v>
      </c>
    </row>
    <row r="2218" spans="1:7" x14ac:dyDescent="0.25">
      <c r="A2218">
        <v>2385</v>
      </c>
      <c r="B2218" t="s">
        <v>2211</v>
      </c>
      <c r="C2218" t="s">
        <v>2208</v>
      </c>
      <c r="D2218">
        <v>32</v>
      </c>
      <c r="E2218">
        <v>516</v>
      </c>
      <c r="F2218">
        <f t="shared" si="34"/>
        <v>12</v>
      </c>
      <c r="G2218" t="str">
        <f>STANDINGS_SV[[#This Row],[League]]&amp;STANDINGS_SV[[#This Row],[Team]]</f>
        <v>$150 Draft Champions Jan 30 1:00 pm Lg.3635Hungry Dogs Hunt Best II</v>
      </c>
    </row>
    <row r="2219" spans="1:7" x14ac:dyDescent="0.25">
      <c r="A2219">
        <v>2470</v>
      </c>
      <c r="B2219" t="s">
        <v>180</v>
      </c>
      <c r="C2219" t="s">
        <v>2208</v>
      </c>
      <c r="D2219">
        <v>30</v>
      </c>
      <c r="E2219">
        <v>438</v>
      </c>
      <c r="F2219">
        <f t="shared" si="34"/>
        <v>13</v>
      </c>
      <c r="G2219" t="str">
        <f>STANDINGS_SV[[#This Row],[League]]&amp;STANDINGS_SV[[#This Row],[Team]]</f>
        <v>$150 Draft Champions Jan 30 1:00 pm Lg.3635Midnight Express</v>
      </c>
    </row>
    <row r="2220" spans="1:7" x14ac:dyDescent="0.25">
      <c r="A2220">
        <v>2740</v>
      </c>
      <c r="B2220" t="s">
        <v>2210</v>
      </c>
      <c r="C2220" t="s">
        <v>2208</v>
      </c>
      <c r="D2220">
        <v>15</v>
      </c>
      <c r="E2220">
        <v>178</v>
      </c>
      <c r="F2220">
        <f t="shared" si="34"/>
        <v>14</v>
      </c>
      <c r="G2220" t="str">
        <f>STANDINGS_SV[[#This Row],[League]]&amp;STANDINGS_SV[[#This Row],[Team]]</f>
        <v>$150 Draft Champions Jan 30 1:00 pm Lg.3635The Yeti</v>
      </c>
    </row>
    <row r="2221" spans="1:7" x14ac:dyDescent="0.25">
      <c r="A2221">
        <v>2854</v>
      </c>
      <c r="B2221" t="s">
        <v>2209</v>
      </c>
      <c r="C2221" t="s">
        <v>2208</v>
      </c>
      <c r="D2221">
        <v>3</v>
      </c>
      <c r="E2221">
        <v>56</v>
      </c>
      <c r="F2221">
        <f t="shared" si="34"/>
        <v>15</v>
      </c>
      <c r="G2221" t="str">
        <f>STANDINGS_SV[[#This Row],[League]]&amp;STANDINGS_SV[[#This Row],[Team]]</f>
        <v>$150 Draft Champions Jan 30 1:00 pm Lg.3635ShowtimeDC58</v>
      </c>
    </row>
    <row r="2222" spans="1:7" x14ac:dyDescent="0.25">
      <c r="A2222">
        <v>8</v>
      </c>
      <c r="B2222" t="s">
        <v>2217</v>
      </c>
      <c r="C2222" t="s">
        <v>2216</v>
      </c>
      <c r="D2222">
        <v>140</v>
      </c>
      <c r="E2222">
        <v>2903</v>
      </c>
      <c r="F2222">
        <f t="shared" si="34"/>
        <v>1</v>
      </c>
      <c r="G2222" t="str">
        <f>STANDINGS_SV[[#This Row],[League]]&amp;STANDINGS_SV[[#This Row],[Team]]</f>
        <v>$150 Draft Champions Jan 30 1:00 pm Lg.3637Junebug</v>
      </c>
    </row>
    <row r="2223" spans="1:7" x14ac:dyDescent="0.25">
      <c r="A2223">
        <v>374</v>
      </c>
      <c r="B2223" t="s">
        <v>2223</v>
      </c>
      <c r="C2223" t="s">
        <v>2216</v>
      </c>
      <c r="D2223">
        <v>94</v>
      </c>
      <c r="E2223">
        <v>2537.5</v>
      </c>
      <c r="F2223">
        <f t="shared" si="34"/>
        <v>2</v>
      </c>
      <c r="G2223" t="str">
        <f>STANDINGS_SV[[#This Row],[League]]&amp;STANDINGS_SV[[#This Row],[Team]]</f>
        <v>$150 Draft Champions Jan 30 1:00 pm Lg.3637Las Vegas Ratpack 2</v>
      </c>
    </row>
    <row r="2224" spans="1:7" x14ac:dyDescent="0.25">
      <c r="A2224">
        <v>458</v>
      </c>
      <c r="B2224" t="s">
        <v>2225</v>
      </c>
      <c r="C2224" t="s">
        <v>2216</v>
      </c>
      <c r="D2224">
        <v>90</v>
      </c>
      <c r="E2224">
        <v>2452</v>
      </c>
      <c r="F2224">
        <f t="shared" si="34"/>
        <v>3</v>
      </c>
      <c r="G2224" t="str">
        <f>STANDINGS_SV[[#This Row],[League]]&amp;STANDINGS_SV[[#This Row],[Team]]</f>
        <v>$150 Draft Champions Jan 30 1:00 pm Lg.3637Second Spitter</v>
      </c>
    </row>
    <row r="2225" spans="1:7" x14ac:dyDescent="0.25">
      <c r="A2225">
        <v>757</v>
      </c>
      <c r="B2225" t="s">
        <v>2221</v>
      </c>
      <c r="C2225" t="s">
        <v>2216</v>
      </c>
      <c r="D2225">
        <v>80</v>
      </c>
      <c r="E2225">
        <v>2144</v>
      </c>
      <c r="F2225">
        <f t="shared" si="34"/>
        <v>4</v>
      </c>
      <c r="G2225" t="str">
        <f>STANDINGS_SV[[#This Row],[League]]&amp;STANDINGS_SV[[#This Row],[Team]]</f>
        <v>$150 Draft Champions Jan 30 1:00 pm Lg.3637Ghastly Monsters</v>
      </c>
    </row>
    <row r="2226" spans="1:7" x14ac:dyDescent="0.25">
      <c r="A2226">
        <v>819</v>
      </c>
      <c r="B2226" t="s">
        <v>23</v>
      </c>
      <c r="C2226" t="s">
        <v>2216</v>
      </c>
      <c r="D2226">
        <v>79</v>
      </c>
      <c r="E2226">
        <v>2103</v>
      </c>
      <c r="F2226">
        <f t="shared" si="34"/>
        <v>5</v>
      </c>
      <c r="G2226" t="str">
        <f>STANDINGS_SV[[#This Row],[League]]&amp;STANDINGS_SV[[#This Row],[Team]]</f>
        <v>$150 Draft Champions Jan 30 1:00 pm Lg.3637YankeeHaters</v>
      </c>
    </row>
    <row r="2227" spans="1:7" x14ac:dyDescent="0.25">
      <c r="A2227">
        <v>1434</v>
      </c>
      <c r="B2227" t="s">
        <v>279</v>
      </c>
      <c r="C2227" t="s">
        <v>2216</v>
      </c>
      <c r="D2227">
        <v>61</v>
      </c>
      <c r="E2227">
        <v>1469.5</v>
      </c>
      <c r="F2227">
        <f t="shared" si="34"/>
        <v>6</v>
      </c>
      <c r="G2227" t="str">
        <f>STANDINGS_SV[[#This Row],[League]]&amp;STANDINGS_SV[[#This Row],[Team]]</f>
        <v>$150 Draft Champions Jan 30 1:00 pm Lg.3637EWeezy</v>
      </c>
    </row>
    <row r="2228" spans="1:7" x14ac:dyDescent="0.25">
      <c r="A2228">
        <v>1551</v>
      </c>
      <c r="B2228" t="s">
        <v>2222</v>
      </c>
      <c r="C2228" t="s">
        <v>2216</v>
      </c>
      <c r="D2228">
        <v>58</v>
      </c>
      <c r="E2228">
        <v>1365</v>
      </c>
      <c r="F2228">
        <f t="shared" si="34"/>
        <v>7</v>
      </c>
      <c r="G2228" t="str">
        <f>STANDINGS_SV[[#This Row],[League]]&amp;STANDINGS_SV[[#This Row],[Team]]</f>
        <v>$150 Draft Champions Jan 30 1:00 pm Lg.3637NONAGRACE2</v>
      </c>
    </row>
    <row r="2229" spans="1:7" x14ac:dyDescent="0.25">
      <c r="A2229">
        <v>1759</v>
      </c>
      <c r="B2229" t="s">
        <v>2218</v>
      </c>
      <c r="C2229" t="s">
        <v>2216</v>
      </c>
      <c r="D2229">
        <v>52</v>
      </c>
      <c r="E2229">
        <v>1154</v>
      </c>
      <c r="F2229">
        <f t="shared" si="34"/>
        <v>8</v>
      </c>
      <c r="G2229" t="str">
        <f>STANDINGS_SV[[#This Row],[League]]&amp;STANDINGS_SV[[#This Row],[Team]]</f>
        <v>$150 Draft Champions Jan 30 1:00 pm Lg.3637TeachMeHowToDougieGlanville</v>
      </c>
    </row>
    <row r="2230" spans="1:7" x14ac:dyDescent="0.25">
      <c r="A2230">
        <v>1783</v>
      </c>
      <c r="B2230" t="s">
        <v>97</v>
      </c>
      <c r="C2230" t="s">
        <v>2216</v>
      </c>
      <c r="D2230">
        <v>51</v>
      </c>
      <c r="E2230">
        <v>1117</v>
      </c>
      <c r="F2230">
        <f t="shared" si="34"/>
        <v>9</v>
      </c>
      <c r="G2230" t="str">
        <f>STANDINGS_SV[[#This Row],[League]]&amp;STANDINGS_SV[[#This Row],[Team]]</f>
        <v>$150 Draft Champions Jan 30 1:00 pm Lg.3637Catch This</v>
      </c>
    </row>
    <row r="2231" spans="1:7" x14ac:dyDescent="0.25">
      <c r="A2231">
        <v>1806</v>
      </c>
      <c r="B2231" t="s">
        <v>48</v>
      </c>
      <c r="C2231" t="s">
        <v>2216</v>
      </c>
      <c r="D2231">
        <v>51</v>
      </c>
      <c r="E2231">
        <v>1117</v>
      </c>
      <c r="F2231">
        <f t="shared" si="34"/>
        <v>10</v>
      </c>
      <c r="G2231" t="str">
        <f>STANDINGS_SV[[#This Row],[League]]&amp;STANDINGS_SV[[#This Row],[Team]]</f>
        <v>$150 Draft Champions Jan 30 1:00 pm Lg.3637Team Reid</v>
      </c>
    </row>
    <row r="2232" spans="1:7" x14ac:dyDescent="0.25">
      <c r="A2232">
        <v>1885</v>
      </c>
      <c r="B2232" t="s">
        <v>2220</v>
      </c>
      <c r="C2232" t="s">
        <v>2216</v>
      </c>
      <c r="D2232">
        <v>48</v>
      </c>
      <c r="E2232">
        <v>1008.5</v>
      </c>
      <c r="F2232">
        <f t="shared" si="34"/>
        <v>11</v>
      </c>
      <c r="G2232" t="str">
        <f>STANDINGS_SV[[#This Row],[League]]&amp;STANDINGS_SV[[#This Row],[Team]]</f>
        <v>$150 Draft Champions Jan 30 1:00 pm Lg.3637BRI34</v>
      </c>
    </row>
    <row r="2233" spans="1:7" x14ac:dyDescent="0.25">
      <c r="A2233">
        <v>2155</v>
      </c>
      <c r="B2233" t="s">
        <v>158</v>
      </c>
      <c r="C2233" t="s">
        <v>2216</v>
      </c>
      <c r="D2233">
        <v>41</v>
      </c>
      <c r="E2233">
        <v>772.5</v>
      </c>
      <c r="F2233">
        <f t="shared" si="34"/>
        <v>12</v>
      </c>
      <c r="G2233" t="str">
        <f>STANDINGS_SV[[#This Row],[League]]&amp;STANDINGS_SV[[#This Row],[Team]]</f>
        <v>$150 Draft Champions Jan 30 1:00 pm Lg.3637WV PED Power</v>
      </c>
    </row>
    <row r="2234" spans="1:7" x14ac:dyDescent="0.25">
      <c r="A2234">
        <v>2179</v>
      </c>
      <c r="B2234" t="s">
        <v>2224</v>
      </c>
      <c r="C2234" t="s">
        <v>2216</v>
      </c>
      <c r="D2234">
        <v>40</v>
      </c>
      <c r="E2234">
        <v>738</v>
      </c>
      <c r="F2234">
        <f t="shared" si="34"/>
        <v>13</v>
      </c>
      <c r="G2234" t="str">
        <f>STANDINGS_SV[[#This Row],[League]]&amp;STANDINGS_SV[[#This Row],[Team]]</f>
        <v>$150 Draft Champions Jan 30 1:00 pm Lg.3637Saint Anthony</v>
      </c>
    </row>
    <row r="2235" spans="1:7" x14ac:dyDescent="0.25">
      <c r="A2235">
        <v>2280</v>
      </c>
      <c r="B2235" t="s">
        <v>154</v>
      </c>
      <c r="C2235" t="s">
        <v>2216</v>
      </c>
      <c r="D2235">
        <v>36</v>
      </c>
      <c r="E2235">
        <v>623</v>
      </c>
      <c r="F2235">
        <f t="shared" si="34"/>
        <v>14</v>
      </c>
      <c r="G2235" t="str">
        <f>STANDINGS_SV[[#This Row],[League]]&amp;STANDINGS_SV[[#This Row],[Team]]</f>
        <v>$150 Draft Champions Jan 30 1:00 pm Lg.3637GLG20s</v>
      </c>
    </row>
    <row r="2236" spans="1:7" x14ac:dyDescent="0.25">
      <c r="A2236">
        <v>2822</v>
      </c>
      <c r="B2236" t="s">
        <v>2219</v>
      </c>
      <c r="C2236" t="s">
        <v>2216</v>
      </c>
      <c r="D2236">
        <v>7</v>
      </c>
      <c r="E2236">
        <v>92.5</v>
      </c>
      <c r="F2236">
        <f t="shared" si="34"/>
        <v>15</v>
      </c>
      <c r="G2236" t="str">
        <f>STANDINGS_SV[[#This Row],[League]]&amp;STANDINGS_SV[[#This Row],[Team]]</f>
        <v>$150 Draft Champions Jan 30 1:00 pm Lg.3637Team Lindberg</v>
      </c>
    </row>
    <row r="2237" spans="1:7" x14ac:dyDescent="0.25">
      <c r="A2237">
        <v>4</v>
      </c>
      <c r="B2237" t="s">
        <v>2240</v>
      </c>
      <c r="C2237" t="s">
        <v>2227</v>
      </c>
      <c r="D2237">
        <v>166</v>
      </c>
      <c r="E2237">
        <v>2907</v>
      </c>
      <c r="F2237">
        <f t="shared" si="34"/>
        <v>1</v>
      </c>
      <c r="G2237" t="str">
        <f>STANDINGS_SV[[#This Row],[League]]&amp;STANDINGS_SV[[#This Row],[Team]]</f>
        <v>$150 Draft Champions Jan 31 1:00 pm Lg.3640Bryce to the Top</v>
      </c>
    </row>
    <row r="2238" spans="1:7" x14ac:dyDescent="0.25">
      <c r="A2238">
        <v>51</v>
      </c>
      <c r="B2238" t="s">
        <v>2238</v>
      </c>
      <c r="C2238" t="s">
        <v>2227</v>
      </c>
      <c r="D2238">
        <v>120</v>
      </c>
      <c r="E2238">
        <v>2857</v>
      </c>
      <c r="F2238">
        <f t="shared" si="34"/>
        <v>2</v>
      </c>
      <c r="G2238" t="str">
        <f>STANDINGS_SV[[#This Row],[League]]&amp;STANDINGS_SV[[#This Row],[Team]]</f>
        <v>$150 Draft Champions Jan 31 1:00 pm Lg.3640Donald Trump</v>
      </c>
    </row>
    <row r="2239" spans="1:7" x14ac:dyDescent="0.25">
      <c r="A2239">
        <v>207</v>
      </c>
      <c r="B2239" t="s">
        <v>2235</v>
      </c>
      <c r="C2239" t="s">
        <v>2227</v>
      </c>
      <c r="D2239">
        <v>103</v>
      </c>
      <c r="E2239">
        <v>2707.5</v>
      </c>
      <c r="F2239">
        <f t="shared" si="34"/>
        <v>3</v>
      </c>
      <c r="G2239" t="str">
        <f>STANDINGS_SV[[#This Row],[League]]&amp;STANDINGS_SV[[#This Row],[Team]]</f>
        <v>$150 Draft Champions Jan 31 1:00 pm Lg.3640The Krakens</v>
      </c>
    </row>
    <row r="2240" spans="1:7" x14ac:dyDescent="0.25">
      <c r="A2240">
        <v>903</v>
      </c>
      <c r="B2240" t="s">
        <v>2232</v>
      </c>
      <c r="C2240" t="s">
        <v>2227</v>
      </c>
      <c r="D2240">
        <v>76</v>
      </c>
      <c r="E2240">
        <v>1999</v>
      </c>
      <c r="F2240">
        <f t="shared" si="34"/>
        <v>4</v>
      </c>
      <c r="G2240" t="str">
        <f>STANDINGS_SV[[#This Row],[League]]&amp;STANDINGS_SV[[#This Row],[Team]]</f>
        <v>$150 Draft Champions Jan 31 1:00 pm Lg.3640Fido's Knife</v>
      </c>
    </row>
    <row r="2241" spans="1:7" x14ac:dyDescent="0.25">
      <c r="A2241">
        <v>1244</v>
      </c>
      <c r="B2241" t="s">
        <v>2231</v>
      </c>
      <c r="C2241" t="s">
        <v>2227</v>
      </c>
      <c r="D2241">
        <v>66</v>
      </c>
      <c r="E2241">
        <v>1682.5</v>
      </c>
      <c r="F2241">
        <f t="shared" si="34"/>
        <v>5</v>
      </c>
      <c r="G2241" t="str">
        <f>STANDINGS_SV[[#This Row],[League]]&amp;STANDINGS_SV[[#This Row],[Team]]</f>
        <v>$150 Draft Champions Jan 31 1:00 pm Lg.3640VB Three</v>
      </c>
    </row>
    <row r="2242" spans="1:7" x14ac:dyDescent="0.25">
      <c r="A2242">
        <v>1440</v>
      </c>
      <c r="B2242" t="s">
        <v>2234</v>
      </c>
      <c r="C2242" t="s">
        <v>2227</v>
      </c>
      <c r="D2242">
        <v>61</v>
      </c>
      <c r="E2242">
        <v>1469.5</v>
      </c>
      <c r="F2242">
        <f t="shared" si="34"/>
        <v>6</v>
      </c>
      <c r="G2242" t="str">
        <f>STANDINGS_SV[[#This Row],[League]]&amp;STANDINGS_SV[[#This Row],[Team]]</f>
        <v>$150 Draft Champions Jan 31 1:00 pm Lg.3640Lower Deckers DC2</v>
      </c>
    </row>
    <row r="2243" spans="1:7" x14ac:dyDescent="0.25">
      <c r="A2243">
        <v>1622</v>
      </c>
      <c r="B2243" t="s">
        <v>2226</v>
      </c>
      <c r="C2243" t="s">
        <v>2227</v>
      </c>
      <c r="D2243">
        <v>56</v>
      </c>
      <c r="E2243">
        <v>1296.5</v>
      </c>
      <c r="F2243">
        <f t="shared" ref="F2243:F2306" si="35">IF(C2243=C2242,F2242+1,1)</f>
        <v>7</v>
      </c>
      <c r="G2243" t="str">
        <f>STANDINGS_SV[[#This Row],[League]]&amp;STANDINGS_SV[[#This Row],[Team]]</f>
        <v>$150 Draft Champions Jan 31 1:00 pm Lg.3640Team Weeks</v>
      </c>
    </row>
    <row r="2244" spans="1:7" x14ac:dyDescent="0.25">
      <c r="A2244">
        <v>1670</v>
      </c>
      <c r="B2244" t="s">
        <v>2239</v>
      </c>
      <c r="C2244" t="s">
        <v>2227</v>
      </c>
      <c r="D2244">
        <v>54</v>
      </c>
      <c r="E2244">
        <v>1226.5</v>
      </c>
      <c r="F2244">
        <f t="shared" si="35"/>
        <v>8</v>
      </c>
      <c r="G2244" t="str">
        <f>STANDINGS_SV[[#This Row],[League]]&amp;STANDINGS_SV[[#This Row],[Team]]</f>
        <v>$150 Draft Champions Jan 31 1:00 pm Lg.3640Charger Bar 5</v>
      </c>
    </row>
    <row r="2245" spans="1:7" x14ac:dyDescent="0.25">
      <c r="A2245">
        <v>1822</v>
      </c>
      <c r="B2245" t="s">
        <v>2236</v>
      </c>
      <c r="C2245" t="s">
        <v>2227</v>
      </c>
      <c r="D2245">
        <v>50</v>
      </c>
      <c r="E2245">
        <v>1083</v>
      </c>
      <c r="F2245">
        <f t="shared" si="35"/>
        <v>9</v>
      </c>
      <c r="G2245" t="str">
        <f>STANDINGS_SV[[#This Row],[League]]&amp;STANDINGS_SV[[#This Row],[Team]]</f>
        <v>$150 Draft Champions Jan 31 1:00 pm Lg.3640ItIsWhatItIs</v>
      </c>
    </row>
    <row r="2246" spans="1:7" x14ac:dyDescent="0.25">
      <c r="A2246">
        <v>2225</v>
      </c>
      <c r="B2246" t="s">
        <v>2233</v>
      </c>
      <c r="C2246" t="s">
        <v>2227</v>
      </c>
      <c r="D2246">
        <v>38</v>
      </c>
      <c r="E2246">
        <v>680.5</v>
      </c>
      <c r="F2246">
        <f t="shared" si="35"/>
        <v>10</v>
      </c>
      <c r="G2246" t="str">
        <f>STANDINGS_SV[[#This Row],[League]]&amp;STANDINGS_SV[[#This Row],[Team]]</f>
        <v>$150 Draft Champions Jan 31 1:00 pm Lg.3640Fly The W</v>
      </c>
    </row>
    <row r="2247" spans="1:7" x14ac:dyDescent="0.25">
      <c r="A2247">
        <v>2264</v>
      </c>
      <c r="B2247" t="s">
        <v>2228</v>
      </c>
      <c r="C2247" t="s">
        <v>2227</v>
      </c>
      <c r="D2247">
        <v>37</v>
      </c>
      <c r="E2247">
        <v>650.5</v>
      </c>
      <c r="F2247">
        <f t="shared" si="35"/>
        <v>11</v>
      </c>
      <c r="G2247" t="str">
        <f>STANDINGS_SV[[#This Row],[League]]&amp;STANDINGS_SV[[#This Row],[Team]]</f>
        <v>$150 Draft Champions Jan 31 1:00 pm Lg.3640Team Cox</v>
      </c>
    </row>
    <row r="2248" spans="1:7" x14ac:dyDescent="0.25">
      <c r="A2248">
        <v>2293</v>
      </c>
      <c r="B2248" t="s">
        <v>2230</v>
      </c>
      <c r="C2248" t="s">
        <v>2227</v>
      </c>
      <c r="D2248">
        <v>36</v>
      </c>
      <c r="E2248">
        <v>623</v>
      </c>
      <c r="F2248">
        <f t="shared" si="35"/>
        <v>12</v>
      </c>
      <c r="G2248" t="str">
        <f>STANDINGS_SV[[#This Row],[League]]&amp;STANDINGS_SV[[#This Row],[Team]]</f>
        <v>$150 Draft Champions Jan 31 1:00 pm Lg.3640Team LeValley 4</v>
      </c>
    </row>
    <row r="2249" spans="1:7" x14ac:dyDescent="0.25">
      <c r="A2249">
        <v>2300</v>
      </c>
      <c r="B2249" t="s">
        <v>2229</v>
      </c>
      <c r="C2249" t="s">
        <v>2227</v>
      </c>
      <c r="D2249">
        <v>35</v>
      </c>
      <c r="E2249">
        <v>594</v>
      </c>
      <c r="F2249">
        <f t="shared" si="35"/>
        <v>13</v>
      </c>
      <c r="G2249" t="str">
        <f>STANDINGS_SV[[#This Row],[League]]&amp;STANDINGS_SV[[#This Row],[Team]]</f>
        <v>$150 Draft Champions Jan 31 1:00 pm Lg.36402016 DC003</v>
      </c>
    </row>
    <row r="2250" spans="1:7" x14ac:dyDescent="0.25">
      <c r="A2250">
        <v>2482</v>
      </c>
      <c r="B2250" t="s">
        <v>650</v>
      </c>
      <c r="C2250" t="s">
        <v>2227</v>
      </c>
      <c r="D2250">
        <v>30</v>
      </c>
      <c r="E2250">
        <v>438</v>
      </c>
      <c r="F2250">
        <f t="shared" si="35"/>
        <v>14</v>
      </c>
      <c r="G2250" t="str">
        <f>STANDINGS_SV[[#This Row],[League]]&amp;STANDINGS_SV[[#This Row],[Team]]</f>
        <v>$150 Draft Champions Jan 31 1:00 pm Lg.3640Team Stein</v>
      </c>
    </row>
    <row r="2251" spans="1:7" x14ac:dyDescent="0.25">
      <c r="A2251">
        <v>2568</v>
      </c>
      <c r="B2251" t="s">
        <v>2237</v>
      </c>
      <c r="C2251" t="s">
        <v>2227</v>
      </c>
      <c r="D2251">
        <v>26</v>
      </c>
      <c r="E2251">
        <v>354</v>
      </c>
      <c r="F2251">
        <f t="shared" si="35"/>
        <v>15</v>
      </c>
      <c r="G2251" t="str">
        <f>STANDINGS_SV[[#This Row],[League]]&amp;STANDINGS_SV[[#This Row],[Team]]</f>
        <v>$150 Draft Champions Jan 31 1:00 pm Lg.3640Wahoo's on First?</v>
      </c>
    </row>
    <row r="2252" spans="1:7" x14ac:dyDescent="0.25">
      <c r="A2252">
        <v>69</v>
      </c>
      <c r="B2252" t="s">
        <v>2248</v>
      </c>
      <c r="C2252" t="s">
        <v>2241</v>
      </c>
      <c r="D2252">
        <v>117</v>
      </c>
      <c r="E2252">
        <v>2840</v>
      </c>
      <c r="F2252">
        <f t="shared" si="35"/>
        <v>1</v>
      </c>
      <c r="G2252" t="str">
        <f>STANDINGS_SV[[#This Row],[League]]&amp;STANDINGS_SV[[#This Row],[Team]]</f>
        <v>$150 Draft Champions Kenyon Premature LeaguePoopy Tooth email</v>
      </c>
    </row>
    <row r="2253" spans="1:7" x14ac:dyDescent="0.25">
      <c r="A2253">
        <v>285</v>
      </c>
      <c r="B2253" t="s">
        <v>2245</v>
      </c>
      <c r="C2253" t="s">
        <v>2241</v>
      </c>
      <c r="D2253">
        <v>98</v>
      </c>
      <c r="E2253">
        <v>2618</v>
      </c>
      <c r="F2253">
        <f t="shared" si="35"/>
        <v>2</v>
      </c>
      <c r="G2253" t="str">
        <f>STANDINGS_SV[[#This Row],[League]]&amp;STANDINGS_SV[[#This Row],[Team]]</f>
        <v>$150 Draft Champions Kenyon Premature LeagueBK Mets Premature DC</v>
      </c>
    </row>
    <row r="2254" spans="1:7" x14ac:dyDescent="0.25">
      <c r="A2254">
        <v>901</v>
      </c>
      <c r="B2254" t="s">
        <v>366</v>
      </c>
      <c r="C2254" t="s">
        <v>2241</v>
      </c>
      <c r="D2254">
        <v>76</v>
      </c>
      <c r="E2254">
        <v>1999</v>
      </c>
      <c r="F2254">
        <f t="shared" si="35"/>
        <v>3</v>
      </c>
      <c r="G2254" t="str">
        <f>STANDINGS_SV[[#This Row],[League]]&amp;STANDINGS_SV[[#This Row],[Team]]</f>
        <v>$150 Draft Champions Kenyon Premature LeagueEA Sports E-Mail</v>
      </c>
    </row>
    <row r="2255" spans="1:7" x14ac:dyDescent="0.25">
      <c r="A2255">
        <v>967</v>
      </c>
      <c r="B2255" t="s">
        <v>2246</v>
      </c>
      <c r="C2255" t="s">
        <v>2241</v>
      </c>
      <c r="D2255">
        <v>74</v>
      </c>
      <c r="E2255">
        <v>1940</v>
      </c>
      <c r="F2255">
        <f t="shared" si="35"/>
        <v>4</v>
      </c>
      <c r="G2255" t="str">
        <f>STANDINGS_SV[[#This Row],[League]]&amp;STANDINGS_SV[[#This Row],[Team]]</f>
        <v>$150 Draft Champions Kenyon Premature LeagueMallorysKillers</v>
      </c>
    </row>
    <row r="2256" spans="1:7" x14ac:dyDescent="0.25">
      <c r="A2256">
        <v>1022</v>
      </c>
      <c r="B2256" t="s">
        <v>2242</v>
      </c>
      <c r="C2256" t="s">
        <v>2241</v>
      </c>
      <c r="D2256">
        <v>72</v>
      </c>
      <c r="E2256">
        <v>1879</v>
      </c>
      <c r="F2256">
        <f t="shared" si="35"/>
        <v>5</v>
      </c>
      <c r="G2256" t="str">
        <f>STANDINGS_SV[[#This Row],[League]]&amp;STANDINGS_SV[[#This Row],[Team]]</f>
        <v>$150 Draft Champions Kenyon Premature LeagueBullfrogs</v>
      </c>
    </row>
    <row r="2257" spans="1:7" x14ac:dyDescent="0.25">
      <c r="A2257">
        <v>1226</v>
      </c>
      <c r="B2257" t="s">
        <v>2249</v>
      </c>
      <c r="C2257" t="s">
        <v>2241</v>
      </c>
      <c r="D2257">
        <v>66</v>
      </c>
      <c r="E2257">
        <v>1682.5</v>
      </c>
      <c r="F2257">
        <f t="shared" si="35"/>
        <v>6</v>
      </c>
      <c r="G2257" t="str">
        <f>STANDINGS_SV[[#This Row],[League]]&amp;STANDINGS_SV[[#This Row],[Team]]</f>
        <v>$150 Draft Champions Kenyon Premature LeagueMadcow - DC1 Kenyon</v>
      </c>
    </row>
    <row r="2258" spans="1:7" x14ac:dyDescent="0.25">
      <c r="A2258">
        <v>1279</v>
      </c>
      <c r="B2258" t="s">
        <v>312</v>
      </c>
      <c r="C2258" t="s">
        <v>2241</v>
      </c>
      <c r="D2258">
        <v>65</v>
      </c>
      <c r="E2258">
        <v>1643</v>
      </c>
      <c r="F2258">
        <f t="shared" si="35"/>
        <v>7</v>
      </c>
      <c r="G2258" t="str">
        <f>STANDINGS_SV[[#This Row],[League]]&amp;STANDINGS_SV[[#This Row],[Team]]</f>
        <v>$150 Draft Champions Kenyon Premature LeagueTeam Upchurch</v>
      </c>
    </row>
    <row r="2259" spans="1:7" x14ac:dyDescent="0.25">
      <c r="A2259">
        <v>1288</v>
      </c>
      <c r="B2259" t="s">
        <v>463</v>
      </c>
      <c r="C2259" t="s">
        <v>2241</v>
      </c>
      <c r="D2259">
        <v>64</v>
      </c>
      <c r="E2259">
        <v>1602</v>
      </c>
      <c r="F2259">
        <f t="shared" si="35"/>
        <v>8</v>
      </c>
      <c r="G2259" t="str">
        <f>STANDINGS_SV[[#This Row],[League]]&amp;STANDINGS_SV[[#This Row],[Team]]</f>
        <v>$150 Draft Champions Kenyon Premature LeagueBronx Yankees (DC1)</v>
      </c>
    </row>
    <row r="2260" spans="1:7" x14ac:dyDescent="0.25">
      <c r="A2260">
        <v>1742</v>
      </c>
      <c r="B2260" t="s">
        <v>56</v>
      </c>
      <c r="C2260" t="s">
        <v>2241</v>
      </c>
      <c r="D2260">
        <v>52</v>
      </c>
      <c r="E2260">
        <v>1154</v>
      </c>
      <c r="F2260">
        <f t="shared" si="35"/>
        <v>9</v>
      </c>
      <c r="G2260" t="str">
        <f>STANDINGS_SV[[#This Row],[League]]&amp;STANDINGS_SV[[#This Row],[Team]]</f>
        <v>$150 Draft Champions Kenyon Premature LeagueDOUGHBOYS</v>
      </c>
    </row>
    <row r="2261" spans="1:7" x14ac:dyDescent="0.25">
      <c r="A2261">
        <v>1912</v>
      </c>
      <c r="B2261" t="s">
        <v>2243</v>
      </c>
      <c r="C2261" t="s">
        <v>2241</v>
      </c>
      <c r="D2261">
        <v>48</v>
      </c>
      <c r="E2261">
        <v>1008.5</v>
      </c>
      <c r="F2261">
        <f t="shared" si="35"/>
        <v>10</v>
      </c>
      <c r="G2261" t="str">
        <f>STANDINGS_SV[[#This Row],[League]]&amp;STANDINGS_SV[[#This Row],[Team]]</f>
        <v>$150 Draft Champions Kenyon Premature LeagueSurrender Dorothy! (Email)</v>
      </c>
    </row>
    <row r="2262" spans="1:7" x14ac:dyDescent="0.25">
      <c r="A2262">
        <v>2157</v>
      </c>
      <c r="B2262" t="s">
        <v>2247</v>
      </c>
      <c r="C2262" t="s">
        <v>2241</v>
      </c>
      <c r="D2262">
        <v>40</v>
      </c>
      <c r="E2262">
        <v>738</v>
      </c>
      <c r="F2262">
        <f t="shared" si="35"/>
        <v>11</v>
      </c>
      <c r="G2262" t="str">
        <f>STANDINGS_SV[[#This Row],[League]]&amp;STANDINGS_SV[[#This Row],[Team]]</f>
        <v>$150 Draft Champions Kenyon Premature League1DC WAGGENER</v>
      </c>
    </row>
    <row r="2263" spans="1:7" x14ac:dyDescent="0.25">
      <c r="A2263">
        <v>2581</v>
      </c>
      <c r="B2263" t="s">
        <v>686</v>
      </c>
      <c r="C2263" t="s">
        <v>2241</v>
      </c>
      <c r="D2263">
        <v>25</v>
      </c>
      <c r="E2263">
        <v>334</v>
      </c>
      <c r="F2263">
        <f t="shared" si="35"/>
        <v>12</v>
      </c>
      <c r="G2263" t="str">
        <f>STANDINGS_SV[[#This Row],[League]]&amp;STANDINGS_SV[[#This Row],[Team]]</f>
        <v>$150 Draft Champions Kenyon Premature LeagueTeam Liebman</v>
      </c>
    </row>
    <row r="2264" spans="1:7" x14ac:dyDescent="0.25">
      <c r="A2264">
        <v>2821</v>
      </c>
      <c r="B2264" t="s">
        <v>2244</v>
      </c>
      <c r="C2264" t="s">
        <v>2241</v>
      </c>
      <c r="D2264">
        <v>7</v>
      </c>
      <c r="E2264">
        <v>92.5</v>
      </c>
      <c r="F2264">
        <f t="shared" si="35"/>
        <v>13</v>
      </c>
      <c r="G2264" t="str">
        <f>STANDINGS_SV[[#This Row],[League]]&amp;STANDINGS_SV[[#This Row],[Team]]</f>
        <v>$150 Draft Champions Kenyon Premature LeagueTeam Lavoie</v>
      </c>
    </row>
    <row r="2265" spans="1:7" x14ac:dyDescent="0.25">
      <c r="A2265">
        <v>2830</v>
      </c>
      <c r="B2265" t="s">
        <v>186</v>
      </c>
      <c r="C2265" t="s">
        <v>2241</v>
      </c>
      <c r="D2265">
        <v>6</v>
      </c>
      <c r="E2265">
        <v>83</v>
      </c>
      <c r="F2265">
        <f t="shared" si="35"/>
        <v>14</v>
      </c>
      <c r="G2265" t="str">
        <f>STANDINGS_SV[[#This Row],[League]]&amp;STANDINGS_SV[[#This Row],[Team]]</f>
        <v>$150 Draft Champions Kenyon Premature LeagueLONG GONE</v>
      </c>
    </row>
    <row r="2266" spans="1:7" x14ac:dyDescent="0.25">
      <c r="A2266">
        <v>2873</v>
      </c>
      <c r="B2266" t="s">
        <v>53</v>
      </c>
      <c r="C2266" t="s">
        <v>2241</v>
      </c>
      <c r="D2266">
        <v>1</v>
      </c>
      <c r="E2266">
        <v>32</v>
      </c>
      <c r="F2266">
        <f t="shared" si="35"/>
        <v>15</v>
      </c>
      <c r="G2266" t="str">
        <f>STANDINGS_SV[[#This Row],[League]]&amp;STANDINGS_SV[[#This Row],[Team]]</f>
        <v>$150 Draft Champions Kenyon Premature LeagueBaseball Furies</v>
      </c>
    </row>
    <row r="2267" spans="1:7" x14ac:dyDescent="0.25">
      <c r="A2267">
        <v>52</v>
      </c>
      <c r="B2267" t="s">
        <v>456</v>
      </c>
      <c r="C2267" t="s">
        <v>2251</v>
      </c>
      <c r="D2267">
        <v>120</v>
      </c>
      <c r="E2267">
        <v>2857</v>
      </c>
      <c r="F2267">
        <f t="shared" si="35"/>
        <v>1</v>
      </c>
      <c r="G2267" t="str">
        <f>STANDINGS_SV[[#This Row],[League]]&amp;STANDINGS_SV[[#This Row],[Team]]</f>
        <v>$150 Draft Champions Mar 01 1:00 pm Lg.3805I'm Your Daddy</v>
      </c>
    </row>
    <row r="2268" spans="1:7" x14ac:dyDescent="0.25">
      <c r="A2268">
        <v>85</v>
      </c>
      <c r="B2268" t="s">
        <v>2254</v>
      </c>
      <c r="C2268" t="s">
        <v>2251</v>
      </c>
      <c r="D2268">
        <v>115</v>
      </c>
      <c r="E2268">
        <v>2826.5</v>
      </c>
      <c r="F2268">
        <f t="shared" si="35"/>
        <v>2</v>
      </c>
      <c r="G2268" t="str">
        <f>STANDINGS_SV[[#This Row],[League]]&amp;STANDINGS_SV[[#This Row],[Team]]</f>
        <v>$150 Draft Champions Mar 01 1:00 pm Lg.3805Taters 2</v>
      </c>
    </row>
    <row r="2269" spans="1:7" x14ac:dyDescent="0.25">
      <c r="A2269">
        <v>281</v>
      </c>
      <c r="B2269" t="s">
        <v>592</v>
      </c>
      <c r="C2269" t="s">
        <v>2251</v>
      </c>
      <c r="D2269">
        <v>99</v>
      </c>
      <c r="E2269">
        <v>2637</v>
      </c>
      <c r="F2269">
        <f t="shared" si="35"/>
        <v>3</v>
      </c>
      <c r="G2269" t="str">
        <f>STANDINGS_SV[[#This Row],[League]]&amp;STANDINGS_SV[[#This Row],[Team]]</f>
        <v>$150 Draft Champions Mar 01 1:00 pm Lg.3805Team Bennette</v>
      </c>
    </row>
    <row r="2270" spans="1:7" x14ac:dyDescent="0.25">
      <c r="A2270">
        <v>614</v>
      </c>
      <c r="B2270" t="s">
        <v>2259</v>
      </c>
      <c r="C2270" t="s">
        <v>2251</v>
      </c>
      <c r="D2270">
        <v>84</v>
      </c>
      <c r="E2270">
        <v>2284</v>
      </c>
      <c r="F2270">
        <f t="shared" si="35"/>
        <v>4</v>
      </c>
      <c r="G2270" t="str">
        <f>STANDINGS_SV[[#This Row],[League]]&amp;STANDINGS_SV[[#This Row],[Team]]</f>
        <v>$150 Draft Champions Mar 01 1:00 pm Lg.3805Dreycott Dragons</v>
      </c>
    </row>
    <row r="2271" spans="1:7" x14ac:dyDescent="0.25">
      <c r="A2271">
        <v>664</v>
      </c>
      <c r="B2271" t="s">
        <v>2113</v>
      </c>
      <c r="C2271" t="s">
        <v>2251</v>
      </c>
      <c r="D2271">
        <v>83</v>
      </c>
      <c r="E2271">
        <v>2248</v>
      </c>
      <c r="F2271">
        <f t="shared" si="35"/>
        <v>5</v>
      </c>
      <c r="G2271" t="str">
        <f>STANDINGS_SV[[#This Row],[League]]&amp;STANDINGS_SV[[#This Row],[Team]]</f>
        <v>$150 Draft Champions Mar 01 1:00 pm Lg.3805Royale with Cheese</v>
      </c>
    </row>
    <row r="2272" spans="1:7" x14ac:dyDescent="0.25">
      <c r="A2272">
        <v>756</v>
      </c>
      <c r="B2272" t="s">
        <v>2255</v>
      </c>
      <c r="C2272" t="s">
        <v>2251</v>
      </c>
      <c r="D2272">
        <v>80</v>
      </c>
      <c r="E2272">
        <v>2144</v>
      </c>
      <c r="F2272">
        <f t="shared" si="35"/>
        <v>6</v>
      </c>
      <c r="G2272" t="str">
        <f>STANDINGS_SV[[#This Row],[League]]&amp;STANDINGS_SV[[#This Row],[Team]]</f>
        <v>$150 Draft Champions Mar 01 1:00 pm Lg.3805GUERRILLA DC2</v>
      </c>
    </row>
    <row r="2273" spans="1:7" x14ac:dyDescent="0.25">
      <c r="A2273">
        <v>1364</v>
      </c>
      <c r="B2273" t="s">
        <v>98</v>
      </c>
      <c r="C2273" t="s">
        <v>2251</v>
      </c>
      <c r="D2273">
        <v>63</v>
      </c>
      <c r="E2273">
        <v>1559</v>
      </c>
      <c r="F2273">
        <f t="shared" si="35"/>
        <v>7</v>
      </c>
      <c r="G2273" t="str">
        <f>STANDINGS_SV[[#This Row],[League]]&amp;STANDINGS_SV[[#This Row],[Team]]</f>
        <v>$150 Draft Champions Mar 01 1:00 pm Lg.3805Team Ward</v>
      </c>
    </row>
    <row r="2274" spans="1:7" x14ac:dyDescent="0.25">
      <c r="A2274">
        <v>1784</v>
      </c>
      <c r="B2274" t="s">
        <v>2253</v>
      </c>
      <c r="C2274" t="s">
        <v>2251</v>
      </c>
      <c r="D2274">
        <v>51</v>
      </c>
      <c r="E2274">
        <v>1117</v>
      </c>
      <c r="F2274">
        <f t="shared" si="35"/>
        <v>8</v>
      </c>
      <c r="G2274" t="str">
        <f>STANDINGS_SV[[#This Row],[League]]&amp;STANDINGS_SV[[#This Row],[Team]]</f>
        <v>$150 Draft Champions Mar 01 1:00 pm Lg.3805Exspins</v>
      </c>
    </row>
    <row r="2275" spans="1:7" x14ac:dyDescent="0.25">
      <c r="A2275">
        <v>1856</v>
      </c>
      <c r="B2275" t="s">
        <v>2256</v>
      </c>
      <c r="C2275" t="s">
        <v>2251</v>
      </c>
      <c r="D2275">
        <v>49</v>
      </c>
      <c r="E2275">
        <v>1047</v>
      </c>
      <c r="F2275">
        <f t="shared" si="35"/>
        <v>9</v>
      </c>
      <c r="G2275" t="str">
        <f>STANDINGS_SV[[#This Row],[League]]&amp;STANDINGS_SV[[#This Row],[Team]]</f>
        <v>$150 Draft Champions Mar 01 1:00 pm Lg.3805ManBearPuig</v>
      </c>
    </row>
    <row r="2276" spans="1:7" x14ac:dyDescent="0.25">
      <c r="A2276">
        <v>1929</v>
      </c>
      <c r="B2276" t="s">
        <v>2258</v>
      </c>
      <c r="C2276" t="s">
        <v>2251</v>
      </c>
      <c r="D2276">
        <v>47</v>
      </c>
      <c r="E2276">
        <v>970.5</v>
      </c>
      <c r="F2276">
        <f t="shared" si="35"/>
        <v>10</v>
      </c>
      <c r="G2276" t="str">
        <f>STANDINGS_SV[[#This Row],[League]]&amp;STANDINGS_SV[[#This Row],[Team]]</f>
        <v>$150 Draft Champions Mar 01 1:00 pm Lg.3805Dee'z Nuts</v>
      </c>
    </row>
    <row r="2277" spans="1:7" x14ac:dyDescent="0.25">
      <c r="A2277">
        <v>2054</v>
      </c>
      <c r="B2277" t="s">
        <v>2257</v>
      </c>
      <c r="C2277" t="s">
        <v>2251</v>
      </c>
      <c r="D2277">
        <v>43</v>
      </c>
      <c r="E2277">
        <v>836</v>
      </c>
      <c r="F2277">
        <f t="shared" si="35"/>
        <v>11</v>
      </c>
      <c r="G2277" t="str">
        <f>STANDINGS_SV[[#This Row],[League]]&amp;STANDINGS_SV[[#This Row],[Team]]</f>
        <v>$150 Draft Champions Mar 01 1:00 pm Lg.3805Chihuahuas</v>
      </c>
    </row>
    <row r="2278" spans="1:7" x14ac:dyDescent="0.25">
      <c r="A2278">
        <v>2187</v>
      </c>
      <c r="B2278" t="s">
        <v>385</v>
      </c>
      <c r="C2278" t="s">
        <v>2251</v>
      </c>
      <c r="D2278">
        <v>40</v>
      </c>
      <c r="E2278">
        <v>738</v>
      </c>
      <c r="F2278">
        <f t="shared" si="35"/>
        <v>12</v>
      </c>
      <c r="G2278" t="str">
        <f>STANDINGS_SV[[#This Row],[League]]&amp;STANDINGS_SV[[#This Row],[Team]]</f>
        <v>$150 Draft Champions Mar 01 1:00 pm Lg.3805Team slack</v>
      </c>
    </row>
    <row r="2279" spans="1:7" x14ac:dyDescent="0.25">
      <c r="A2279">
        <v>2542</v>
      </c>
      <c r="B2279" t="s">
        <v>157</v>
      </c>
      <c r="C2279" t="s">
        <v>2251</v>
      </c>
      <c r="D2279">
        <v>27</v>
      </c>
      <c r="E2279">
        <v>375.5</v>
      </c>
      <c r="F2279">
        <f t="shared" si="35"/>
        <v>13</v>
      </c>
      <c r="G2279" t="str">
        <f>STANDINGS_SV[[#This Row],[League]]&amp;STANDINGS_SV[[#This Row],[Team]]</f>
        <v>$150 Draft Champions Mar 01 1:00 pm Lg.3805Team Uganski</v>
      </c>
    </row>
    <row r="2280" spans="1:7" x14ac:dyDescent="0.25">
      <c r="A2280">
        <v>2604</v>
      </c>
      <c r="B2280" t="s">
        <v>2252</v>
      </c>
      <c r="C2280" t="s">
        <v>2251</v>
      </c>
      <c r="D2280">
        <v>23</v>
      </c>
      <c r="E2280">
        <v>300.5</v>
      </c>
      <c r="F2280">
        <f t="shared" si="35"/>
        <v>14</v>
      </c>
      <c r="G2280" t="str">
        <f>STANDINGS_SV[[#This Row],[League]]&amp;STANDINGS_SV[[#This Row],[Team]]</f>
        <v>$150 Draft Champions Mar 01 1:00 pm Lg.3805Can we have a mulligan?</v>
      </c>
    </row>
    <row r="2281" spans="1:7" x14ac:dyDescent="0.25">
      <c r="A2281">
        <v>2655</v>
      </c>
      <c r="B2281" t="s">
        <v>2250</v>
      </c>
      <c r="C2281" t="s">
        <v>2251</v>
      </c>
      <c r="D2281">
        <v>19</v>
      </c>
      <c r="E2281">
        <v>244.5</v>
      </c>
      <c r="F2281">
        <f t="shared" si="35"/>
        <v>15</v>
      </c>
      <c r="G2281" t="str">
        <f>STANDINGS_SV[[#This Row],[League]]&amp;STANDINGS_SV[[#This Row],[Team]]</f>
        <v>$150 Draft Champions Mar 01 1:00 pm Lg.38052016 WarmBeer ColdFood 2nd</v>
      </c>
    </row>
    <row r="2282" spans="1:7" x14ac:dyDescent="0.25">
      <c r="A2282">
        <v>89</v>
      </c>
      <c r="B2282" t="s">
        <v>2271</v>
      </c>
      <c r="C2282" t="s">
        <v>2261</v>
      </c>
      <c r="D2282">
        <v>114</v>
      </c>
      <c r="E2282">
        <v>2821</v>
      </c>
      <c r="F2282">
        <f t="shared" si="35"/>
        <v>1</v>
      </c>
      <c r="G2282" t="str">
        <f>STANDINGS_SV[[#This Row],[League]]&amp;STANDINGS_SV[[#This Row],[Team]]</f>
        <v>$150 Draft Champions Mar 01 1:00 pm Lg.3809French Toast!</v>
      </c>
    </row>
    <row r="2283" spans="1:7" x14ac:dyDescent="0.25">
      <c r="A2283">
        <v>351</v>
      </c>
      <c r="B2283" t="s">
        <v>2269</v>
      </c>
      <c r="C2283" t="s">
        <v>2261</v>
      </c>
      <c r="D2283">
        <v>95</v>
      </c>
      <c r="E2283">
        <v>2561</v>
      </c>
      <c r="F2283">
        <f t="shared" si="35"/>
        <v>2</v>
      </c>
      <c r="G2283" t="str">
        <f>STANDINGS_SV[[#This Row],[League]]&amp;STANDINGS_SV[[#This Row],[Team]]</f>
        <v>$150 Draft Champions Mar 01 1:00 pm Lg.3809LockWash</v>
      </c>
    </row>
    <row r="2284" spans="1:7" x14ac:dyDescent="0.25">
      <c r="A2284">
        <v>370</v>
      </c>
      <c r="B2284" t="s">
        <v>2264</v>
      </c>
      <c r="C2284" t="s">
        <v>2261</v>
      </c>
      <c r="D2284">
        <v>94</v>
      </c>
      <c r="E2284">
        <v>2537.5</v>
      </c>
      <c r="F2284">
        <f t="shared" si="35"/>
        <v>3</v>
      </c>
      <c r="G2284" t="str">
        <f>STANDINGS_SV[[#This Row],[League]]&amp;STANDINGS_SV[[#This Row],[Team]]</f>
        <v>$150 Draft Champions Mar 01 1:00 pm Lg.3809FindMe</v>
      </c>
    </row>
    <row r="2285" spans="1:7" x14ac:dyDescent="0.25">
      <c r="A2285">
        <v>638</v>
      </c>
      <c r="B2285" t="s">
        <v>2262</v>
      </c>
      <c r="C2285" t="s">
        <v>2261</v>
      </c>
      <c r="D2285">
        <v>84</v>
      </c>
      <c r="E2285">
        <v>2284</v>
      </c>
      <c r="F2285">
        <f t="shared" si="35"/>
        <v>4</v>
      </c>
      <c r="G2285" t="str">
        <f>STANDINGS_SV[[#This Row],[League]]&amp;STANDINGS_SV[[#This Row],[Team]]</f>
        <v>$150 Draft Champions Mar 01 1:00 pm Lg.3809The Eamus Catulis</v>
      </c>
    </row>
    <row r="2286" spans="1:7" x14ac:dyDescent="0.25">
      <c r="A2286">
        <v>794</v>
      </c>
      <c r="B2286" t="s">
        <v>2263</v>
      </c>
      <c r="C2286" t="s">
        <v>2261</v>
      </c>
      <c r="D2286">
        <v>79</v>
      </c>
      <c r="E2286">
        <v>2103</v>
      </c>
      <c r="F2286">
        <f t="shared" si="35"/>
        <v>5</v>
      </c>
      <c r="G2286" t="str">
        <f>STANDINGS_SV[[#This Row],[League]]&amp;STANDINGS_SV[[#This Row],[Team]]</f>
        <v>$150 Draft Champions Mar 01 1:00 pm Lg.3809Chicos Bailbonds</v>
      </c>
    </row>
    <row r="2287" spans="1:7" x14ac:dyDescent="0.25">
      <c r="A2287">
        <v>946</v>
      </c>
      <c r="B2287" t="s">
        <v>2265</v>
      </c>
      <c r="C2287" t="s">
        <v>2261</v>
      </c>
      <c r="D2287">
        <v>75</v>
      </c>
      <c r="E2287">
        <v>1968</v>
      </c>
      <c r="F2287">
        <f t="shared" si="35"/>
        <v>6</v>
      </c>
      <c r="G2287" t="str">
        <f>STANDINGS_SV[[#This Row],[League]]&amp;STANDINGS_SV[[#This Row],[Team]]</f>
        <v>$150 Draft Champions Mar 01 1:00 pm Lg.3809Team Allen</v>
      </c>
    </row>
    <row r="2288" spans="1:7" x14ac:dyDescent="0.25">
      <c r="A2288">
        <v>952</v>
      </c>
      <c r="B2288" t="s">
        <v>2270</v>
      </c>
      <c r="C2288" t="s">
        <v>2261</v>
      </c>
      <c r="D2288">
        <v>75</v>
      </c>
      <c r="E2288">
        <v>1968</v>
      </c>
      <c r="F2288">
        <f t="shared" si="35"/>
        <v>7</v>
      </c>
      <c r="G2288" t="str">
        <f>STANDINGS_SV[[#This Row],[League]]&amp;STANDINGS_SV[[#This Row],[Team]]</f>
        <v>$150 Draft Champions Mar 01 1:00 pm Lg.3809ThUnderDogs</v>
      </c>
    </row>
    <row r="2289" spans="1:7" x14ac:dyDescent="0.25">
      <c r="A2289">
        <v>1280</v>
      </c>
      <c r="B2289" t="s">
        <v>2272</v>
      </c>
      <c r="C2289" t="s">
        <v>2261</v>
      </c>
      <c r="D2289">
        <v>65</v>
      </c>
      <c r="E2289">
        <v>1643</v>
      </c>
      <c r="F2289">
        <f t="shared" si="35"/>
        <v>8</v>
      </c>
      <c r="G2289" t="str">
        <f>STANDINGS_SV[[#This Row],[League]]&amp;STANDINGS_SV[[#This Row],[Team]]</f>
        <v>$150 Draft Champions Mar 01 1:00 pm Lg.3809The Walrus</v>
      </c>
    </row>
    <row r="2290" spans="1:7" x14ac:dyDescent="0.25">
      <c r="A2290">
        <v>1313</v>
      </c>
      <c r="B2290" t="s">
        <v>2260</v>
      </c>
      <c r="C2290" t="s">
        <v>2261</v>
      </c>
      <c r="D2290">
        <v>64</v>
      </c>
      <c r="E2290">
        <v>1602</v>
      </c>
      <c r="F2290">
        <f t="shared" si="35"/>
        <v>9</v>
      </c>
      <c r="G2290" t="str">
        <f>STANDINGS_SV[[#This Row],[League]]&amp;STANDINGS_SV[[#This Row],[Team]]</f>
        <v>$150 Draft Champions Mar 01 1:00 pm Lg.3809Team Coleman</v>
      </c>
    </row>
    <row r="2291" spans="1:7" x14ac:dyDescent="0.25">
      <c r="A2291">
        <v>2095</v>
      </c>
      <c r="B2291" t="s">
        <v>386</v>
      </c>
      <c r="C2291" t="s">
        <v>2261</v>
      </c>
      <c r="D2291">
        <v>43</v>
      </c>
      <c r="E2291">
        <v>836</v>
      </c>
      <c r="F2291">
        <f t="shared" si="35"/>
        <v>10</v>
      </c>
      <c r="G2291" t="str">
        <f>STANDINGS_SV[[#This Row],[League]]&amp;STANDINGS_SV[[#This Row],[Team]]</f>
        <v>$150 Draft Champions Mar 01 1:00 pm Lg.3809The BULLMOOSE</v>
      </c>
    </row>
    <row r="2292" spans="1:7" x14ac:dyDescent="0.25">
      <c r="A2292">
        <v>2180</v>
      </c>
      <c r="B2292" t="s">
        <v>2266</v>
      </c>
      <c r="C2292" t="s">
        <v>2261</v>
      </c>
      <c r="D2292">
        <v>40</v>
      </c>
      <c r="E2292">
        <v>738</v>
      </c>
      <c r="F2292">
        <f t="shared" si="35"/>
        <v>11</v>
      </c>
      <c r="G2292" t="str">
        <f>STANDINGS_SV[[#This Row],[League]]&amp;STANDINGS_SV[[#This Row],[Team]]</f>
        <v>$150 Draft Champions Mar 01 1:00 pm Lg.3809Sully's Crawdads</v>
      </c>
    </row>
    <row r="2293" spans="1:7" x14ac:dyDescent="0.25">
      <c r="A2293">
        <v>2286</v>
      </c>
      <c r="B2293" t="s">
        <v>2267</v>
      </c>
      <c r="C2293" t="s">
        <v>2261</v>
      </c>
      <c r="D2293">
        <v>36</v>
      </c>
      <c r="E2293">
        <v>623</v>
      </c>
      <c r="F2293">
        <f t="shared" si="35"/>
        <v>12</v>
      </c>
      <c r="G2293" t="str">
        <f>STANDINGS_SV[[#This Row],[League]]&amp;STANDINGS_SV[[#This Row],[Team]]</f>
        <v>$150 Draft Champions Mar 01 1:00 pm Lg.3809SLAAAYER 3</v>
      </c>
    </row>
    <row r="2294" spans="1:7" x14ac:dyDescent="0.25">
      <c r="A2294">
        <v>2397</v>
      </c>
      <c r="B2294" t="s">
        <v>2273</v>
      </c>
      <c r="C2294" t="s">
        <v>2261</v>
      </c>
      <c r="D2294">
        <v>32</v>
      </c>
      <c r="E2294">
        <v>516</v>
      </c>
      <c r="F2294">
        <f t="shared" si="35"/>
        <v>13</v>
      </c>
      <c r="G2294" t="str">
        <f>STANDINGS_SV[[#This Row],[League]]&amp;STANDINGS_SV[[#This Row],[Team]]</f>
        <v>$150 Draft Champions Mar 01 1:00 pm Lg.3809Sorry I bet on baseball</v>
      </c>
    </row>
    <row r="2295" spans="1:7" x14ac:dyDescent="0.25">
      <c r="A2295">
        <v>2403</v>
      </c>
      <c r="B2295" t="s">
        <v>2268</v>
      </c>
      <c r="C2295" t="s">
        <v>2261</v>
      </c>
      <c r="D2295">
        <v>32</v>
      </c>
      <c r="E2295">
        <v>516</v>
      </c>
      <c r="F2295">
        <f t="shared" si="35"/>
        <v>14</v>
      </c>
      <c r="G2295" t="str">
        <f>STANDINGS_SV[[#This Row],[League]]&amp;STANDINGS_SV[[#This Row],[Team]]</f>
        <v>$150 Draft Champions Mar 01 1:00 pm Lg.3809Team Gogola</v>
      </c>
    </row>
    <row r="2296" spans="1:7" x14ac:dyDescent="0.25">
      <c r="A2296">
        <v>2636</v>
      </c>
      <c r="B2296" t="s">
        <v>282</v>
      </c>
      <c r="C2296" t="s">
        <v>2261</v>
      </c>
      <c r="D2296">
        <v>21</v>
      </c>
      <c r="E2296">
        <v>275.5</v>
      </c>
      <c r="F2296">
        <f t="shared" si="35"/>
        <v>15</v>
      </c>
      <c r="G2296" t="str">
        <f>STANDINGS_SV[[#This Row],[League]]&amp;STANDINGS_SV[[#This Row],[Team]]</f>
        <v>$150 Draft Champions Mar 01 1:00 pm Lg.3809Little Dorf and Shortround</v>
      </c>
    </row>
    <row r="2297" spans="1:7" x14ac:dyDescent="0.25">
      <c r="A2297">
        <v>172</v>
      </c>
      <c r="B2297" t="s">
        <v>2276</v>
      </c>
      <c r="C2297" t="s">
        <v>2274</v>
      </c>
      <c r="D2297">
        <v>105</v>
      </c>
      <c r="E2297">
        <v>2733.5</v>
      </c>
      <c r="F2297">
        <f t="shared" si="35"/>
        <v>1</v>
      </c>
      <c r="G2297" t="str">
        <f>STANDINGS_SV[[#This Row],[League]]&amp;STANDINGS_SV[[#This Row],[Team]]</f>
        <v>$150 Draft Champions Mar 02 1:00 pm Lg.3811Demo Days</v>
      </c>
    </row>
    <row r="2298" spans="1:7" x14ac:dyDescent="0.25">
      <c r="A2298">
        <v>335</v>
      </c>
      <c r="B2298" t="s">
        <v>13</v>
      </c>
      <c r="C2298" t="s">
        <v>2274</v>
      </c>
      <c r="D2298">
        <v>96</v>
      </c>
      <c r="E2298">
        <v>2582</v>
      </c>
      <c r="F2298">
        <f t="shared" si="35"/>
        <v>2</v>
      </c>
      <c r="G2298" t="str">
        <f>STANDINGS_SV[[#This Row],[League]]&amp;STANDINGS_SV[[#This Row],[Team]]</f>
        <v>$150 Draft Champions Mar 02 1:00 pm Lg.3811The Balking Dead</v>
      </c>
    </row>
    <row r="2299" spans="1:7" x14ac:dyDescent="0.25">
      <c r="A2299">
        <v>732</v>
      </c>
      <c r="B2299" t="s">
        <v>2281</v>
      </c>
      <c r="C2299" t="s">
        <v>2274</v>
      </c>
      <c r="D2299">
        <v>81</v>
      </c>
      <c r="E2299">
        <v>2182</v>
      </c>
      <c r="F2299">
        <f t="shared" si="35"/>
        <v>3</v>
      </c>
      <c r="G2299" t="str">
        <f>STANDINGS_SV[[#This Row],[League]]&amp;STANDINGS_SV[[#This Row],[Team]]</f>
        <v>$150 Draft Champions Mar 02 1:00 pm Lg.3811Rugen Hardware</v>
      </c>
    </row>
    <row r="2300" spans="1:7" x14ac:dyDescent="0.25">
      <c r="A2300">
        <v>790</v>
      </c>
      <c r="B2300" t="s">
        <v>2277</v>
      </c>
      <c r="C2300" t="s">
        <v>2274</v>
      </c>
      <c r="D2300">
        <v>80</v>
      </c>
      <c r="E2300">
        <v>2144</v>
      </c>
      <c r="F2300">
        <f t="shared" si="35"/>
        <v>4</v>
      </c>
      <c r="G2300" t="str">
        <f>STANDINGS_SV[[#This Row],[League]]&amp;STANDINGS_SV[[#This Row],[Team]]</f>
        <v>$150 Draft Champions Mar 02 1:00 pm Lg.3811shuck me sideways</v>
      </c>
    </row>
    <row r="2301" spans="1:7" x14ac:dyDescent="0.25">
      <c r="A2301">
        <v>975</v>
      </c>
      <c r="B2301" t="s">
        <v>1087</v>
      </c>
      <c r="C2301" t="s">
        <v>2274</v>
      </c>
      <c r="D2301">
        <v>74</v>
      </c>
      <c r="E2301">
        <v>1940</v>
      </c>
      <c r="F2301">
        <f t="shared" si="35"/>
        <v>5</v>
      </c>
      <c r="G2301" t="str">
        <f>STANDINGS_SV[[#This Row],[League]]&amp;STANDINGS_SV[[#This Row],[Team]]</f>
        <v>$150 Draft Champions Mar 02 1:00 pm Lg.3811Team Edwards</v>
      </c>
    </row>
    <row r="2302" spans="1:7" x14ac:dyDescent="0.25">
      <c r="A2302">
        <v>1251</v>
      </c>
      <c r="B2302" t="s">
        <v>2283</v>
      </c>
      <c r="C2302" t="s">
        <v>2274</v>
      </c>
      <c r="D2302">
        <v>65</v>
      </c>
      <c r="E2302">
        <v>1643</v>
      </c>
      <c r="F2302">
        <f t="shared" si="35"/>
        <v>6</v>
      </c>
      <c r="G2302" t="str">
        <f>STANDINGS_SV[[#This Row],[League]]&amp;STANDINGS_SV[[#This Row],[Team]]</f>
        <v>$150 Draft Champions Mar 02 1:00 pm Lg.3811Boston = Titletown</v>
      </c>
    </row>
    <row r="2303" spans="1:7" x14ac:dyDescent="0.25">
      <c r="A2303">
        <v>1284</v>
      </c>
      <c r="B2303" t="s">
        <v>1290</v>
      </c>
      <c r="C2303" t="s">
        <v>2274</v>
      </c>
      <c r="D2303">
        <v>65</v>
      </c>
      <c r="E2303">
        <v>1643</v>
      </c>
      <c r="F2303">
        <f t="shared" si="35"/>
        <v>7</v>
      </c>
      <c r="G2303" t="str">
        <f>STANDINGS_SV[[#This Row],[League]]&amp;STANDINGS_SV[[#This Row],[Team]]</f>
        <v>$150 Draft Champions Mar 02 1:00 pm Lg.3811What Was I Thinking</v>
      </c>
    </row>
    <row r="2304" spans="1:7" x14ac:dyDescent="0.25">
      <c r="A2304">
        <v>1702</v>
      </c>
      <c r="B2304" t="s">
        <v>147</v>
      </c>
      <c r="C2304" t="s">
        <v>2274</v>
      </c>
      <c r="D2304">
        <v>54</v>
      </c>
      <c r="E2304">
        <v>1226.5</v>
      </c>
      <c r="F2304">
        <f t="shared" si="35"/>
        <v>8</v>
      </c>
      <c r="G2304" t="str">
        <f>STANDINGS_SV[[#This Row],[League]]&amp;STANDINGS_SV[[#This Row],[Team]]</f>
        <v>$150 Draft Champions Mar 02 1:00 pm Lg.3811fung wa express</v>
      </c>
    </row>
    <row r="2305" spans="1:7" x14ac:dyDescent="0.25">
      <c r="A2305">
        <v>1720</v>
      </c>
      <c r="B2305" t="s">
        <v>2278</v>
      </c>
      <c r="C2305" t="s">
        <v>2274</v>
      </c>
      <c r="D2305">
        <v>53</v>
      </c>
      <c r="E2305">
        <v>1189.5</v>
      </c>
      <c r="F2305">
        <f t="shared" si="35"/>
        <v>9</v>
      </c>
      <c r="G2305" t="str">
        <f>STANDINGS_SV[[#This Row],[League]]&amp;STANDINGS_SV[[#This Row],[Team]]</f>
        <v>$150 Draft Champions Mar 02 1:00 pm Lg.3811Mojo Masters</v>
      </c>
    </row>
    <row r="2306" spans="1:7" x14ac:dyDescent="0.25">
      <c r="A2306">
        <v>1863</v>
      </c>
      <c r="B2306" t="s">
        <v>2280</v>
      </c>
      <c r="C2306" t="s">
        <v>2274</v>
      </c>
      <c r="D2306">
        <v>49</v>
      </c>
      <c r="E2306">
        <v>1047</v>
      </c>
      <c r="F2306">
        <f t="shared" si="35"/>
        <v>10</v>
      </c>
      <c r="G2306" t="str">
        <f>STANDINGS_SV[[#This Row],[League]]&amp;STANDINGS_SV[[#This Row],[Team]]</f>
        <v>$150 Draft Champions Mar 02 1:00 pm Lg.3811Somali Pirates</v>
      </c>
    </row>
    <row r="2307" spans="1:7" x14ac:dyDescent="0.25">
      <c r="A2307">
        <v>2030</v>
      </c>
      <c r="B2307" t="s">
        <v>2279</v>
      </c>
      <c r="C2307" t="s">
        <v>2274</v>
      </c>
      <c r="D2307">
        <v>44</v>
      </c>
      <c r="E2307">
        <v>879</v>
      </c>
      <c r="F2307">
        <f t="shared" ref="F2307:F2370" si="36">IF(C2307=C2306,F2306+1,1)</f>
        <v>11</v>
      </c>
      <c r="G2307" t="str">
        <f>STANDINGS_SV[[#This Row],[League]]&amp;STANDINGS_SV[[#This Row],[Team]]</f>
        <v>$150 Draft Champions Mar 02 1:00 pm Lg.3811Livin The Dream</v>
      </c>
    </row>
    <row r="2308" spans="1:7" x14ac:dyDescent="0.25">
      <c r="A2308">
        <v>2269</v>
      </c>
      <c r="B2308" t="s">
        <v>2282</v>
      </c>
      <c r="C2308" t="s">
        <v>2274</v>
      </c>
      <c r="D2308">
        <v>37</v>
      </c>
      <c r="E2308">
        <v>650.5</v>
      </c>
      <c r="F2308">
        <f t="shared" si="36"/>
        <v>12</v>
      </c>
      <c r="G2308" t="str">
        <f>STANDINGS_SV[[#This Row],[League]]&amp;STANDINGS_SV[[#This Row],[Team]]</f>
        <v>$150 Draft Champions Mar 02 1:00 pm Lg.3811The Low Hanging Fruit</v>
      </c>
    </row>
    <row r="2309" spans="1:7" x14ac:dyDescent="0.25">
      <c r="A2309">
        <v>2419</v>
      </c>
      <c r="B2309" t="s">
        <v>2275</v>
      </c>
      <c r="C2309" t="s">
        <v>2274</v>
      </c>
      <c r="D2309">
        <v>31</v>
      </c>
      <c r="E2309">
        <v>474.5</v>
      </c>
      <c r="F2309">
        <f t="shared" si="36"/>
        <v>13</v>
      </c>
      <c r="G2309" t="str">
        <f>STANDINGS_SV[[#This Row],[League]]&amp;STANDINGS_SV[[#This Row],[Team]]</f>
        <v>$150 Draft Champions Mar 02 1:00 pm Lg.3811Bavaro DC 3</v>
      </c>
    </row>
    <row r="2310" spans="1:7" x14ac:dyDescent="0.25">
      <c r="A2310">
        <v>2552</v>
      </c>
      <c r="B2310" t="s">
        <v>467</v>
      </c>
      <c r="C2310" t="s">
        <v>2274</v>
      </c>
      <c r="D2310">
        <v>26</v>
      </c>
      <c r="E2310">
        <v>354</v>
      </c>
      <c r="F2310">
        <f t="shared" si="36"/>
        <v>14</v>
      </c>
      <c r="G2310" t="str">
        <f>STANDINGS_SV[[#This Row],[League]]&amp;STANDINGS_SV[[#This Row],[Team]]</f>
        <v>$150 Draft Champions Mar 02 1:00 pm Lg.3811DE Destroyers</v>
      </c>
    </row>
    <row r="2311" spans="1:7" x14ac:dyDescent="0.25">
      <c r="A2311">
        <v>2610</v>
      </c>
      <c r="B2311" t="s">
        <v>214</v>
      </c>
      <c r="C2311" t="s">
        <v>2274</v>
      </c>
      <c r="D2311">
        <v>23</v>
      </c>
      <c r="E2311">
        <v>300.5</v>
      </c>
      <c r="F2311">
        <f t="shared" si="36"/>
        <v>15</v>
      </c>
      <c r="G2311" t="str">
        <f>STANDINGS_SV[[#This Row],[League]]&amp;STANDINGS_SV[[#This Row],[Team]]</f>
        <v>$150 Draft Champions Mar 02 1:00 pm Lg.3811Mississippi Squeeze</v>
      </c>
    </row>
    <row r="2312" spans="1:7" x14ac:dyDescent="0.25">
      <c r="A2312">
        <v>43</v>
      </c>
      <c r="B2312" t="s">
        <v>2287</v>
      </c>
      <c r="C2312" t="s">
        <v>2285</v>
      </c>
      <c r="D2312">
        <v>122</v>
      </c>
      <c r="E2312">
        <v>2867.5</v>
      </c>
      <c r="F2312">
        <f t="shared" si="36"/>
        <v>1</v>
      </c>
      <c r="G2312" t="str">
        <f>STANDINGS_SV[[#This Row],[League]]&amp;STANDINGS_SV[[#This Row],[Team]]</f>
        <v>$150 Draft Champions Mar 03 1:00 pm Lg.3813Sea Predators</v>
      </c>
    </row>
    <row r="2313" spans="1:7" x14ac:dyDescent="0.25">
      <c r="A2313">
        <v>178</v>
      </c>
      <c r="B2313" t="s">
        <v>392</v>
      </c>
      <c r="C2313" t="s">
        <v>2285</v>
      </c>
      <c r="D2313">
        <v>105</v>
      </c>
      <c r="E2313">
        <v>2733.5</v>
      </c>
      <c r="F2313">
        <f t="shared" si="36"/>
        <v>2</v>
      </c>
      <c r="G2313" t="str">
        <f>STANDINGS_SV[[#This Row],[League]]&amp;STANDINGS_SV[[#This Row],[Team]]</f>
        <v>$150 Draft Champions Mar 03 1:00 pm Lg.3813Team Conlon</v>
      </c>
    </row>
    <row r="2314" spans="1:7" x14ac:dyDescent="0.25">
      <c r="A2314">
        <v>468</v>
      </c>
      <c r="B2314" t="s">
        <v>499</v>
      </c>
      <c r="C2314" t="s">
        <v>2285</v>
      </c>
      <c r="D2314">
        <v>90</v>
      </c>
      <c r="E2314">
        <v>2452</v>
      </c>
      <c r="F2314">
        <f t="shared" si="36"/>
        <v>3</v>
      </c>
      <c r="G2314" t="str">
        <f>STANDINGS_SV[[#This Row],[League]]&amp;STANDINGS_SV[[#This Row],[Team]]</f>
        <v>$150 Draft Champions Mar 03 1:00 pm Lg.3813Thing 8</v>
      </c>
    </row>
    <row r="2315" spans="1:7" x14ac:dyDescent="0.25">
      <c r="A2315">
        <v>512</v>
      </c>
      <c r="B2315" t="s">
        <v>2292</v>
      </c>
      <c r="C2315" t="s">
        <v>2285</v>
      </c>
      <c r="D2315">
        <v>88</v>
      </c>
      <c r="E2315">
        <v>2396</v>
      </c>
      <c r="F2315">
        <f t="shared" si="36"/>
        <v>4</v>
      </c>
      <c r="G2315" t="str">
        <f>STANDINGS_SV[[#This Row],[League]]&amp;STANDINGS_SV[[#This Row],[Team]]</f>
        <v>$150 Draft Champions Mar 03 1:00 pm Lg.3813JUICE</v>
      </c>
    </row>
    <row r="2316" spans="1:7" x14ac:dyDescent="0.25">
      <c r="A2316">
        <v>580</v>
      </c>
      <c r="B2316" t="s">
        <v>100</v>
      </c>
      <c r="C2316" t="s">
        <v>2285</v>
      </c>
      <c r="D2316">
        <v>85</v>
      </c>
      <c r="E2316">
        <v>2319.5</v>
      </c>
      <c r="F2316">
        <f t="shared" si="36"/>
        <v>5</v>
      </c>
      <c r="G2316" t="str">
        <f>STANDINGS_SV[[#This Row],[League]]&amp;STANDINGS_SV[[#This Row],[Team]]</f>
        <v>$150 Draft Champions Mar 03 1:00 pm Lg.3813Champagne on Ice</v>
      </c>
    </row>
    <row r="2317" spans="1:7" x14ac:dyDescent="0.25">
      <c r="A2317">
        <v>1252</v>
      </c>
      <c r="B2317" t="s">
        <v>2286</v>
      </c>
      <c r="C2317" t="s">
        <v>2285</v>
      </c>
      <c r="D2317">
        <v>65</v>
      </c>
      <c r="E2317">
        <v>1643</v>
      </c>
      <c r="F2317">
        <f t="shared" si="36"/>
        <v>6</v>
      </c>
      <c r="G2317" t="str">
        <f>STANDINGS_SV[[#This Row],[League]]&amp;STANDINGS_SV[[#This Row],[Team]]</f>
        <v>$150 Draft Champions Mar 03 1:00 pm Lg.3813Calgary Cannons v3</v>
      </c>
    </row>
    <row r="2318" spans="1:7" x14ac:dyDescent="0.25">
      <c r="A2318">
        <v>1305</v>
      </c>
      <c r="B2318" t="s">
        <v>81</v>
      </c>
      <c r="C2318" t="s">
        <v>2285</v>
      </c>
      <c r="D2318">
        <v>64</v>
      </c>
      <c r="E2318">
        <v>1602</v>
      </c>
      <c r="F2318">
        <f t="shared" si="36"/>
        <v>7</v>
      </c>
      <c r="G2318" t="str">
        <f>STANDINGS_SV[[#This Row],[League]]&amp;STANDINGS_SV[[#This Row],[Team]]</f>
        <v>$150 Draft Champions Mar 03 1:00 pm Lg.3813London Cheeseheads</v>
      </c>
    </row>
    <row r="2319" spans="1:7" x14ac:dyDescent="0.25">
      <c r="A2319">
        <v>1644</v>
      </c>
      <c r="B2319" t="s">
        <v>2293</v>
      </c>
      <c r="C2319" t="s">
        <v>2285</v>
      </c>
      <c r="D2319">
        <v>55</v>
      </c>
      <c r="E2319">
        <v>1265</v>
      </c>
      <c r="F2319">
        <f t="shared" si="36"/>
        <v>8</v>
      </c>
      <c r="G2319" t="str">
        <f>STANDINGS_SV[[#This Row],[League]]&amp;STANDINGS_SV[[#This Row],[Team]]</f>
        <v>$150 Draft Champions Mar 03 1:00 pm Lg.3813Oppo Tacos</v>
      </c>
    </row>
    <row r="2320" spans="1:7" x14ac:dyDescent="0.25">
      <c r="A2320">
        <v>1687</v>
      </c>
      <c r="B2320" t="s">
        <v>2284</v>
      </c>
      <c r="C2320" t="s">
        <v>2285</v>
      </c>
      <c r="D2320">
        <v>54</v>
      </c>
      <c r="E2320">
        <v>1226.5</v>
      </c>
      <c r="F2320">
        <f t="shared" si="36"/>
        <v>9</v>
      </c>
      <c r="G2320" t="str">
        <f>STANDINGS_SV[[#This Row],[League]]&amp;STANDINGS_SV[[#This Row],[Team]]</f>
        <v>$150 Draft Champions Mar 03 1:00 pm Lg.3813Men with Wood</v>
      </c>
    </row>
    <row r="2321" spans="1:7" x14ac:dyDescent="0.25">
      <c r="A2321">
        <v>1934</v>
      </c>
      <c r="B2321" t="s">
        <v>2289</v>
      </c>
      <c r="C2321" t="s">
        <v>2285</v>
      </c>
      <c r="D2321">
        <v>47</v>
      </c>
      <c r="E2321">
        <v>970.5</v>
      </c>
      <c r="F2321">
        <f t="shared" si="36"/>
        <v>10</v>
      </c>
      <c r="G2321" t="str">
        <f>STANDINGS_SV[[#This Row],[League]]&amp;STANDINGS_SV[[#This Row],[Team]]</f>
        <v>$150 Draft Champions Mar 03 1:00 pm Lg.3813I Betts Money</v>
      </c>
    </row>
    <row r="2322" spans="1:7" x14ac:dyDescent="0.25">
      <c r="A2322">
        <v>2193</v>
      </c>
      <c r="B2322" t="s">
        <v>2290</v>
      </c>
      <c r="C2322" t="s">
        <v>2285</v>
      </c>
      <c r="D2322">
        <v>39</v>
      </c>
      <c r="E2322">
        <v>708</v>
      </c>
      <c r="F2322">
        <f t="shared" si="36"/>
        <v>11</v>
      </c>
      <c r="G2322" t="str">
        <f>STANDINGS_SV[[#This Row],[League]]&amp;STANDINGS_SV[[#This Row],[Team]]</f>
        <v>$150 Draft Champions Mar 03 1:00 pm Lg.3813Byrd, Byrd, Byrd, Byrd is the Word</v>
      </c>
    </row>
    <row r="2323" spans="1:7" x14ac:dyDescent="0.25">
      <c r="A2323">
        <v>2212</v>
      </c>
      <c r="B2323" t="s">
        <v>193</v>
      </c>
      <c r="C2323" t="s">
        <v>2285</v>
      </c>
      <c r="D2323">
        <v>39</v>
      </c>
      <c r="E2323">
        <v>708</v>
      </c>
      <c r="F2323">
        <f t="shared" si="36"/>
        <v>12</v>
      </c>
      <c r="G2323" t="str">
        <f>STANDINGS_SV[[#This Row],[League]]&amp;STANDINGS_SV[[#This Row],[Team]]</f>
        <v>$150 Draft Champions Mar 03 1:00 pm Lg.3813Team Peavey</v>
      </c>
    </row>
    <row r="2324" spans="1:7" x14ac:dyDescent="0.25">
      <c r="A2324">
        <v>2401</v>
      </c>
      <c r="B2324" t="s">
        <v>2294</v>
      </c>
      <c r="C2324" t="s">
        <v>2285</v>
      </c>
      <c r="D2324">
        <v>32</v>
      </c>
      <c r="E2324">
        <v>516</v>
      </c>
      <c r="F2324">
        <f t="shared" si="36"/>
        <v>13</v>
      </c>
      <c r="G2324" t="str">
        <f>STANDINGS_SV[[#This Row],[League]]&amp;STANDINGS_SV[[#This Row],[Team]]</f>
        <v>$150 Draft Champions Mar 03 1:00 pm Lg.3813Team Dickens</v>
      </c>
    </row>
    <row r="2325" spans="1:7" x14ac:dyDescent="0.25">
      <c r="A2325">
        <v>2550</v>
      </c>
      <c r="B2325" t="s">
        <v>2291</v>
      </c>
      <c r="C2325" t="s">
        <v>2285</v>
      </c>
      <c r="D2325">
        <v>26</v>
      </c>
      <c r="E2325">
        <v>354</v>
      </c>
      <c r="F2325">
        <f t="shared" si="36"/>
        <v>14</v>
      </c>
      <c r="G2325" t="str">
        <f>STANDINGS_SV[[#This Row],[League]]&amp;STANDINGS_SV[[#This Row],[Team]]</f>
        <v>$150 Draft Champions Mar 03 1:00 pm Lg.3813Connman</v>
      </c>
    </row>
    <row r="2326" spans="1:7" x14ac:dyDescent="0.25">
      <c r="A2326">
        <v>2745</v>
      </c>
      <c r="B2326" t="s">
        <v>2288</v>
      </c>
      <c r="C2326" t="s">
        <v>2285</v>
      </c>
      <c r="D2326">
        <v>14</v>
      </c>
      <c r="E2326">
        <v>161.5</v>
      </c>
      <c r="F2326">
        <f t="shared" si="36"/>
        <v>15</v>
      </c>
      <c r="G2326" t="str">
        <f>STANDINGS_SV[[#This Row],[League]]&amp;STANDINGS_SV[[#This Row],[Team]]</f>
        <v>$150 Draft Champions Mar 03 1:00 pm Lg.3813Grimson Reapers</v>
      </c>
    </row>
    <row r="2327" spans="1:7" x14ac:dyDescent="0.25">
      <c r="A2327">
        <v>139</v>
      </c>
      <c r="B2327" t="s">
        <v>205</v>
      </c>
      <c r="C2327" t="s">
        <v>2296</v>
      </c>
      <c r="D2327">
        <v>108</v>
      </c>
      <c r="E2327">
        <v>2773.5</v>
      </c>
      <c r="F2327">
        <f t="shared" si="36"/>
        <v>1</v>
      </c>
      <c r="G2327" t="str">
        <f>STANDINGS_SV[[#This Row],[League]]&amp;STANDINGS_SV[[#This Row],[Team]]</f>
        <v>$150 Draft Champions Mar 03 1:00 pm Lg.3815Team Sloan</v>
      </c>
    </row>
    <row r="2328" spans="1:7" x14ac:dyDescent="0.25">
      <c r="A2328">
        <v>275</v>
      </c>
      <c r="B2328" t="s">
        <v>660</v>
      </c>
      <c r="C2328" t="s">
        <v>2296</v>
      </c>
      <c r="D2328">
        <v>99</v>
      </c>
      <c r="E2328">
        <v>2637</v>
      </c>
      <c r="F2328">
        <f t="shared" si="36"/>
        <v>2</v>
      </c>
      <c r="G2328" t="str">
        <f>STANDINGS_SV[[#This Row],[League]]&amp;STANDINGS_SV[[#This Row],[Team]]</f>
        <v>$150 Draft Champions Mar 03 1:00 pm Lg.3815JerseyJacks</v>
      </c>
    </row>
    <row r="2329" spans="1:7" x14ac:dyDescent="0.25">
      <c r="A2329">
        <v>484</v>
      </c>
      <c r="B2329" t="s">
        <v>215</v>
      </c>
      <c r="C2329" t="s">
        <v>2296</v>
      </c>
      <c r="D2329">
        <v>89</v>
      </c>
      <c r="E2329">
        <v>2423.5</v>
      </c>
      <c r="F2329">
        <f t="shared" si="36"/>
        <v>3</v>
      </c>
      <c r="G2329" t="str">
        <f>STANDINGS_SV[[#This Row],[League]]&amp;STANDINGS_SV[[#This Row],[Team]]</f>
        <v>$150 Draft Champions Mar 03 1:00 pm Lg.3815No Motto</v>
      </c>
    </row>
    <row r="2330" spans="1:7" x14ac:dyDescent="0.25">
      <c r="A2330">
        <v>739</v>
      </c>
      <c r="B2330" t="s">
        <v>2304</v>
      </c>
      <c r="C2330" t="s">
        <v>2296</v>
      </c>
      <c r="D2330">
        <v>81</v>
      </c>
      <c r="E2330">
        <v>2182</v>
      </c>
      <c r="F2330">
        <f t="shared" si="36"/>
        <v>4</v>
      </c>
      <c r="G2330" t="str">
        <f>STANDINGS_SV[[#This Row],[League]]&amp;STANDINGS_SV[[#This Row],[Team]]</f>
        <v>$150 Draft Champions Mar 03 1:00 pm Lg.3815The Herdsmen</v>
      </c>
    </row>
    <row r="2331" spans="1:7" x14ac:dyDescent="0.25">
      <c r="A2331">
        <v>818</v>
      </c>
      <c r="B2331" t="s">
        <v>1290</v>
      </c>
      <c r="C2331" t="s">
        <v>2296</v>
      </c>
      <c r="D2331">
        <v>79</v>
      </c>
      <c r="E2331">
        <v>2103</v>
      </c>
      <c r="F2331">
        <f t="shared" si="36"/>
        <v>5</v>
      </c>
      <c r="G2331" t="str">
        <f>STANDINGS_SV[[#This Row],[League]]&amp;STANDINGS_SV[[#This Row],[Team]]</f>
        <v>$150 Draft Champions Mar 03 1:00 pm Lg.3815What Was I Thinking</v>
      </c>
    </row>
    <row r="2332" spans="1:7" x14ac:dyDescent="0.25">
      <c r="A2332">
        <v>968</v>
      </c>
      <c r="B2332" t="s">
        <v>2295</v>
      </c>
      <c r="C2332" t="s">
        <v>2296</v>
      </c>
      <c r="D2332">
        <v>74</v>
      </c>
      <c r="E2332">
        <v>1940</v>
      </c>
      <c r="F2332">
        <f t="shared" si="36"/>
        <v>6</v>
      </c>
      <c r="G2332" t="str">
        <f>STANDINGS_SV[[#This Row],[League]]&amp;STANDINGS_SV[[#This Row],[Team]]</f>
        <v>$150 Draft Champions Mar 03 1:00 pm Lg.3815O-Qua Tangin Wann</v>
      </c>
    </row>
    <row r="2333" spans="1:7" x14ac:dyDescent="0.25">
      <c r="A2333">
        <v>1203</v>
      </c>
      <c r="B2333" t="s">
        <v>2298</v>
      </c>
      <c r="C2333" t="s">
        <v>2296</v>
      </c>
      <c r="D2333">
        <v>67</v>
      </c>
      <c r="E2333">
        <v>1716.5</v>
      </c>
      <c r="F2333">
        <f t="shared" si="36"/>
        <v>7</v>
      </c>
      <c r="G2333" t="str">
        <f>STANDINGS_SV[[#This Row],[League]]&amp;STANDINGS_SV[[#This Row],[Team]]</f>
        <v>$150 Draft Champions Mar 03 1:00 pm Lg.3815Team Welsh</v>
      </c>
    </row>
    <row r="2334" spans="1:7" x14ac:dyDescent="0.25">
      <c r="A2334">
        <v>1633</v>
      </c>
      <c r="B2334" t="s">
        <v>2297</v>
      </c>
      <c r="C2334" t="s">
        <v>2296</v>
      </c>
      <c r="D2334">
        <v>55</v>
      </c>
      <c r="E2334">
        <v>1265</v>
      </c>
      <c r="F2334">
        <f t="shared" si="36"/>
        <v>8</v>
      </c>
      <c r="G2334" t="str">
        <f>STANDINGS_SV[[#This Row],[League]]&amp;STANDINGS_SV[[#This Row],[Team]]</f>
        <v>$150 Draft Champions Mar 03 1:00 pm Lg.3815Domo Arigato Mr. Amato</v>
      </c>
    </row>
    <row r="2335" spans="1:7" x14ac:dyDescent="0.25">
      <c r="A2335">
        <v>1635</v>
      </c>
      <c r="B2335" t="s">
        <v>2306</v>
      </c>
      <c r="C2335" t="s">
        <v>2296</v>
      </c>
      <c r="D2335">
        <v>55</v>
      </c>
      <c r="E2335">
        <v>1265</v>
      </c>
      <c r="F2335">
        <f t="shared" si="36"/>
        <v>9</v>
      </c>
      <c r="G2335" t="str">
        <f>STANDINGS_SV[[#This Row],[League]]&amp;STANDINGS_SV[[#This Row],[Team]]</f>
        <v>$150 Draft Champions Mar 03 1:00 pm Lg.3815Fantasy Phoenix I</v>
      </c>
    </row>
    <row r="2336" spans="1:7" x14ac:dyDescent="0.25">
      <c r="A2336">
        <v>1755</v>
      </c>
      <c r="B2336" t="s">
        <v>2301</v>
      </c>
      <c r="C2336" t="s">
        <v>2296</v>
      </c>
      <c r="D2336">
        <v>52</v>
      </c>
      <c r="E2336">
        <v>1154</v>
      </c>
      <c r="F2336">
        <f t="shared" si="36"/>
        <v>10</v>
      </c>
      <c r="G2336" t="str">
        <f>STANDINGS_SV[[#This Row],[League]]&amp;STANDINGS_SV[[#This Row],[Team]]</f>
        <v>$150 Draft Champions Mar 03 1:00 pm Lg.3815Shiiieeeeeeet</v>
      </c>
    </row>
    <row r="2337" spans="1:7" x14ac:dyDescent="0.25">
      <c r="A2337">
        <v>2414</v>
      </c>
      <c r="B2337" t="s">
        <v>2300</v>
      </c>
      <c r="C2337" t="s">
        <v>2296</v>
      </c>
      <c r="D2337">
        <v>31</v>
      </c>
      <c r="E2337">
        <v>474.5</v>
      </c>
      <c r="F2337">
        <f t="shared" si="36"/>
        <v>11</v>
      </c>
      <c r="G2337" t="str">
        <f>STANDINGS_SV[[#This Row],[League]]&amp;STANDINGS_SV[[#This Row],[Team]]</f>
        <v>$150 Draft Champions Mar 03 1:00 pm Lg.3815Amato Machine v1.01b</v>
      </c>
    </row>
    <row r="2338" spans="1:7" x14ac:dyDescent="0.25">
      <c r="A2338">
        <v>2426</v>
      </c>
      <c r="B2338" t="s">
        <v>2303</v>
      </c>
      <c r="C2338" t="s">
        <v>2296</v>
      </c>
      <c r="D2338">
        <v>31</v>
      </c>
      <c r="E2338">
        <v>474.5</v>
      </c>
      <c r="F2338">
        <f t="shared" si="36"/>
        <v>12</v>
      </c>
      <c r="G2338" t="str">
        <f>STANDINGS_SV[[#This Row],[League]]&amp;STANDINGS_SV[[#This Row],[Team]]</f>
        <v>$150 Draft Champions Mar 03 1:00 pm Lg.3815Dead $</v>
      </c>
    </row>
    <row r="2339" spans="1:7" x14ac:dyDescent="0.25">
      <c r="A2339">
        <v>2494</v>
      </c>
      <c r="B2339" t="s">
        <v>2305</v>
      </c>
      <c r="C2339" t="s">
        <v>2296</v>
      </c>
      <c r="D2339">
        <v>29</v>
      </c>
      <c r="E2339">
        <v>414.5</v>
      </c>
      <c r="F2339">
        <f t="shared" si="36"/>
        <v>13</v>
      </c>
      <c r="G2339" t="str">
        <f>STANDINGS_SV[[#This Row],[League]]&amp;STANDINGS_SV[[#This Row],[Team]]</f>
        <v>$150 Draft Champions Mar 03 1:00 pm Lg.3815I hate my team already</v>
      </c>
    </row>
    <row r="2340" spans="1:7" x14ac:dyDescent="0.25">
      <c r="A2340">
        <v>2519</v>
      </c>
      <c r="B2340" t="s">
        <v>2299</v>
      </c>
      <c r="C2340" t="s">
        <v>2296</v>
      </c>
      <c r="D2340">
        <v>28</v>
      </c>
      <c r="E2340">
        <v>395</v>
      </c>
      <c r="F2340">
        <f t="shared" si="36"/>
        <v>14</v>
      </c>
      <c r="G2340" t="str">
        <f>STANDINGS_SV[[#This Row],[League]]&amp;STANDINGS_SV[[#This Row],[Team]]</f>
        <v>$150 Draft Champions Mar 03 1:00 pm Lg.3815SpinningSeams11</v>
      </c>
    </row>
    <row r="2341" spans="1:7" x14ac:dyDescent="0.25">
      <c r="A2341">
        <v>2663</v>
      </c>
      <c r="B2341" t="s">
        <v>2302</v>
      </c>
      <c r="C2341" t="s">
        <v>2296</v>
      </c>
      <c r="D2341">
        <v>19</v>
      </c>
      <c r="E2341">
        <v>244.5</v>
      </c>
      <c r="F2341">
        <f t="shared" si="36"/>
        <v>15</v>
      </c>
      <c r="G2341" t="str">
        <f>STANDINGS_SV[[#This Row],[League]]&amp;STANDINGS_SV[[#This Row],[Team]]</f>
        <v>$150 Draft Champions Mar 03 1:00 pm Lg.3815Diamond Doctors</v>
      </c>
    </row>
    <row r="2342" spans="1:7" x14ac:dyDescent="0.25">
      <c r="A2342">
        <v>76</v>
      </c>
      <c r="B2342" t="s">
        <v>273</v>
      </c>
      <c r="C2342" t="s">
        <v>2308</v>
      </c>
      <c r="D2342">
        <v>117</v>
      </c>
      <c r="E2342">
        <v>2840</v>
      </c>
      <c r="F2342">
        <f t="shared" si="36"/>
        <v>1</v>
      </c>
      <c r="G2342" t="str">
        <f>STANDINGS_SV[[#This Row],[League]]&amp;STANDINGS_SV[[#This Row],[Team]]</f>
        <v>$150 Draft Champions Mar 04 1:00 pm Lg.3819smackers IX</v>
      </c>
    </row>
    <row r="2343" spans="1:7" x14ac:dyDescent="0.25">
      <c r="A2343">
        <v>81</v>
      </c>
      <c r="B2343" t="s">
        <v>2312</v>
      </c>
      <c r="C2343" t="s">
        <v>2308</v>
      </c>
      <c r="D2343">
        <v>116</v>
      </c>
      <c r="E2343">
        <v>2832</v>
      </c>
      <c r="F2343">
        <f t="shared" si="36"/>
        <v>2</v>
      </c>
      <c r="G2343" t="str">
        <f>STANDINGS_SV[[#This Row],[League]]&amp;STANDINGS_SV[[#This Row],[Team]]</f>
        <v>$150 Draft Champions Mar 04 1:00 pm Lg.3819elpollus</v>
      </c>
    </row>
    <row r="2344" spans="1:7" x14ac:dyDescent="0.25">
      <c r="A2344">
        <v>133</v>
      </c>
      <c r="B2344" t="s">
        <v>2314</v>
      </c>
      <c r="C2344" t="s">
        <v>2308</v>
      </c>
      <c r="D2344">
        <v>109</v>
      </c>
      <c r="E2344">
        <v>2780</v>
      </c>
      <c r="F2344">
        <f t="shared" si="36"/>
        <v>3</v>
      </c>
      <c r="G2344" t="str">
        <f>STANDINGS_SV[[#This Row],[League]]&amp;STANDINGS_SV[[#This Row],[Team]]</f>
        <v>$150 Draft Champions Mar 04 1:00 pm Lg.3819The Badabings</v>
      </c>
    </row>
    <row r="2345" spans="1:7" x14ac:dyDescent="0.25">
      <c r="A2345">
        <v>291</v>
      </c>
      <c r="B2345" t="s">
        <v>19</v>
      </c>
      <c r="C2345" t="s">
        <v>2308</v>
      </c>
      <c r="D2345">
        <v>98</v>
      </c>
      <c r="E2345">
        <v>2618</v>
      </c>
      <c r="F2345">
        <f t="shared" si="36"/>
        <v>4</v>
      </c>
      <c r="G2345" t="str">
        <f>STANDINGS_SV[[#This Row],[League]]&amp;STANDINGS_SV[[#This Row],[Team]]</f>
        <v>$150 Draft Champions Mar 04 1:00 pm Lg.3819One Eyed Jack</v>
      </c>
    </row>
    <row r="2346" spans="1:7" x14ac:dyDescent="0.25">
      <c r="A2346">
        <v>297</v>
      </c>
      <c r="B2346" t="s">
        <v>83</v>
      </c>
      <c r="C2346" t="s">
        <v>2308</v>
      </c>
      <c r="D2346">
        <v>98</v>
      </c>
      <c r="E2346">
        <v>2618</v>
      </c>
      <c r="F2346">
        <f t="shared" si="36"/>
        <v>5</v>
      </c>
      <c r="G2346" t="str">
        <f>STANDINGS_SV[[#This Row],[League]]&amp;STANDINGS_SV[[#This Row],[Team]]</f>
        <v>$150 Draft Champions Mar 04 1:00 pm Lg.3819Tdot Tanks 2</v>
      </c>
    </row>
    <row r="2347" spans="1:7" x14ac:dyDescent="0.25">
      <c r="A2347">
        <v>1000</v>
      </c>
      <c r="B2347" t="s">
        <v>2313</v>
      </c>
      <c r="C2347" t="s">
        <v>2308</v>
      </c>
      <c r="D2347">
        <v>73</v>
      </c>
      <c r="E2347">
        <v>1910.5</v>
      </c>
      <c r="F2347">
        <f t="shared" si="36"/>
        <v>6</v>
      </c>
      <c r="G2347" t="str">
        <f>STANDINGS_SV[[#This Row],[League]]&amp;STANDINGS_SV[[#This Row],[Team]]</f>
        <v>$150 Draft Champions Mar 04 1:00 pm Lg.3819Negasonic Teenage Warhead</v>
      </c>
    </row>
    <row r="2348" spans="1:7" x14ac:dyDescent="0.25">
      <c r="A2348">
        <v>1021</v>
      </c>
      <c r="B2348" t="s">
        <v>2310</v>
      </c>
      <c r="C2348" t="s">
        <v>2308</v>
      </c>
      <c r="D2348">
        <v>72</v>
      </c>
      <c r="E2348">
        <v>1879</v>
      </c>
      <c r="F2348">
        <f t="shared" si="36"/>
        <v>7</v>
      </c>
      <c r="G2348" t="str">
        <f>STANDINGS_SV[[#This Row],[League]]&amp;STANDINGS_SV[[#This Row],[Team]]</f>
        <v>$150 Draft Champions Mar 04 1:00 pm Lg.3819Buck Off</v>
      </c>
    </row>
    <row r="2349" spans="1:7" x14ac:dyDescent="0.25">
      <c r="A2349">
        <v>1137</v>
      </c>
      <c r="B2349" t="s">
        <v>2316</v>
      </c>
      <c r="C2349" t="s">
        <v>2308</v>
      </c>
      <c r="D2349">
        <v>69</v>
      </c>
      <c r="E2349">
        <v>1782</v>
      </c>
      <c r="F2349">
        <f t="shared" si="36"/>
        <v>8</v>
      </c>
      <c r="G2349" t="str">
        <f>STANDINGS_SV[[#This Row],[League]]&amp;STANDINGS_SV[[#This Row],[Team]]</f>
        <v>$150 Draft Champions Mar 04 1:00 pm Lg.3819Team JP5</v>
      </c>
    </row>
    <row r="2350" spans="1:7" x14ac:dyDescent="0.25">
      <c r="A2350">
        <v>1474</v>
      </c>
      <c r="B2350" t="s">
        <v>2315</v>
      </c>
      <c r="C2350" t="s">
        <v>2308</v>
      </c>
      <c r="D2350">
        <v>60</v>
      </c>
      <c r="E2350">
        <v>1432</v>
      </c>
      <c r="F2350">
        <f t="shared" si="36"/>
        <v>9</v>
      </c>
      <c r="G2350" t="str">
        <f>STANDINGS_SV[[#This Row],[League]]&amp;STANDINGS_SV[[#This Row],[Team]]</f>
        <v>$150 Draft Champions Mar 04 1:00 pm Lg.3819Freedom Tower</v>
      </c>
    </row>
    <row r="2351" spans="1:7" x14ac:dyDescent="0.25">
      <c r="A2351">
        <v>1897</v>
      </c>
      <c r="B2351" t="s">
        <v>2307</v>
      </c>
      <c r="C2351" t="s">
        <v>2308</v>
      </c>
      <c r="D2351">
        <v>48</v>
      </c>
      <c r="E2351">
        <v>1008.5</v>
      </c>
      <c r="F2351">
        <f t="shared" si="36"/>
        <v>10</v>
      </c>
      <c r="G2351" t="str">
        <f>STANDINGS_SV[[#This Row],[League]]&amp;STANDINGS_SV[[#This Row],[Team]]</f>
        <v>$150 Draft Champions Mar 04 1:00 pm Lg.3819Lento's Pizzeria</v>
      </c>
    </row>
    <row r="2352" spans="1:7" x14ac:dyDescent="0.25">
      <c r="A2352">
        <v>2575</v>
      </c>
      <c r="B2352" t="s">
        <v>2309</v>
      </c>
      <c r="C2352" t="s">
        <v>2308</v>
      </c>
      <c r="D2352">
        <v>25</v>
      </c>
      <c r="E2352">
        <v>334</v>
      </c>
      <c r="F2352">
        <f t="shared" si="36"/>
        <v>11</v>
      </c>
      <c r="G2352" t="str">
        <f>STANDINGS_SV[[#This Row],[League]]&amp;STANDINGS_SV[[#This Row],[Team]]</f>
        <v>$150 Draft Champions Mar 04 1:00 pm Lg.3819Fireballers</v>
      </c>
    </row>
    <row r="2353" spans="1:7" x14ac:dyDescent="0.25">
      <c r="A2353">
        <v>2676</v>
      </c>
      <c r="B2353" t="s">
        <v>240</v>
      </c>
      <c r="C2353" t="s">
        <v>2308</v>
      </c>
      <c r="D2353">
        <v>19</v>
      </c>
      <c r="E2353">
        <v>244.5</v>
      </c>
      <c r="F2353">
        <f t="shared" si="36"/>
        <v>12</v>
      </c>
      <c r="G2353" t="str">
        <f>STANDINGS_SV[[#This Row],[League]]&amp;STANDINGS_SV[[#This Row],[Team]]</f>
        <v>$150 Draft Champions Mar 04 1:00 pm Lg.3819Team Skowron</v>
      </c>
    </row>
    <row r="2354" spans="1:7" x14ac:dyDescent="0.25">
      <c r="A2354">
        <v>2714</v>
      </c>
      <c r="B2354" t="s">
        <v>2311</v>
      </c>
      <c r="C2354" t="s">
        <v>2308</v>
      </c>
      <c r="D2354">
        <v>16</v>
      </c>
      <c r="E2354">
        <v>194.5</v>
      </c>
      <c r="F2354">
        <f t="shared" si="36"/>
        <v>13</v>
      </c>
      <c r="G2354" t="str">
        <f>STANDINGS_SV[[#This Row],[League]]&amp;STANDINGS_SV[[#This Row],[Team]]</f>
        <v>$150 Draft Champions Mar 04 1:00 pm Lg.3819Killebrew</v>
      </c>
    </row>
    <row r="2355" spans="1:7" x14ac:dyDescent="0.25">
      <c r="A2355">
        <v>2796</v>
      </c>
      <c r="B2355" t="s">
        <v>191</v>
      </c>
      <c r="C2355" t="s">
        <v>2308</v>
      </c>
      <c r="D2355">
        <v>10</v>
      </c>
      <c r="E2355">
        <v>113.5</v>
      </c>
      <c r="F2355">
        <f t="shared" si="36"/>
        <v>14</v>
      </c>
      <c r="G2355" t="str">
        <f>STANDINGS_SV[[#This Row],[League]]&amp;STANDINGS_SV[[#This Row],[Team]]</f>
        <v>$150 Draft Champions Mar 04 1:00 pm Lg.3819Chico's Bail Bonds</v>
      </c>
    </row>
    <row r="2356" spans="1:7" x14ac:dyDescent="0.25">
      <c r="A2356">
        <v>2824</v>
      </c>
      <c r="B2356" t="s">
        <v>1071</v>
      </c>
      <c r="C2356" t="s">
        <v>2308</v>
      </c>
      <c r="D2356">
        <v>7</v>
      </c>
      <c r="E2356">
        <v>92.5</v>
      </c>
      <c r="F2356">
        <f t="shared" si="36"/>
        <v>15</v>
      </c>
      <c r="G2356" t="str">
        <f>STANDINGS_SV[[#This Row],[League]]&amp;STANDINGS_SV[[#This Row],[Team]]</f>
        <v>$150 Draft Champions Mar 04 1:00 pm Lg.3819Team Reed</v>
      </c>
    </row>
    <row r="2357" spans="1:7" x14ac:dyDescent="0.25">
      <c r="A2357">
        <v>37</v>
      </c>
      <c r="B2357" t="s">
        <v>2328</v>
      </c>
      <c r="C2357" t="s">
        <v>2317</v>
      </c>
      <c r="D2357">
        <v>123</v>
      </c>
      <c r="E2357">
        <v>2873</v>
      </c>
      <c r="F2357">
        <f t="shared" si="36"/>
        <v>1</v>
      </c>
      <c r="G2357" t="str">
        <f>STANDINGS_SV[[#This Row],[League]]&amp;STANDINGS_SV[[#This Row],[Team]]</f>
        <v>$150 Draft Champions Mar 04 1:00 pm Lg.3822Rosita Espinosa</v>
      </c>
    </row>
    <row r="2358" spans="1:7" x14ac:dyDescent="0.25">
      <c r="A2358">
        <v>124</v>
      </c>
      <c r="B2358" t="s">
        <v>2318</v>
      </c>
      <c r="C2358" t="s">
        <v>2317</v>
      </c>
      <c r="D2358">
        <v>110</v>
      </c>
      <c r="E2358">
        <v>2789.5</v>
      </c>
      <c r="F2358">
        <f t="shared" si="36"/>
        <v>2</v>
      </c>
      <c r="G2358" t="str">
        <f>STANDINGS_SV[[#This Row],[League]]&amp;STANDINGS_SV[[#This Row],[Team]]</f>
        <v>$150 Draft Champions Mar 04 1:00 pm Lg.3822Team Jahera</v>
      </c>
    </row>
    <row r="2359" spans="1:7" x14ac:dyDescent="0.25">
      <c r="A2359">
        <v>536</v>
      </c>
      <c r="B2359" t="s">
        <v>275</v>
      </c>
      <c r="C2359" t="s">
        <v>2317</v>
      </c>
      <c r="D2359">
        <v>87</v>
      </c>
      <c r="E2359">
        <v>2374</v>
      </c>
      <c r="F2359">
        <f t="shared" si="36"/>
        <v>3</v>
      </c>
      <c r="G2359" t="str">
        <f>STANDINGS_SV[[#This Row],[League]]&amp;STANDINGS_SV[[#This Row],[Team]]</f>
        <v>$150 Draft Champions Mar 04 1:00 pm Lg.3822PABST</v>
      </c>
    </row>
    <row r="2360" spans="1:7" x14ac:dyDescent="0.25">
      <c r="A2360">
        <v>610</v>
      </c>
      <c r="B2360" t="s">
        <v>2321</v>
      </c>
      <c r="C2360" t="s">
        <v>2317</v>
      </c>
      <c r="D2360">
        <v>84</v>
      </c>
      <c r="E2360">
        <v>2284</v>
      </c>
      <c r="F2360">
        <f t="shared" si="36"/>
        <v>4</v>
      </c>
      <c r="G2360" t="str">
        <f>STANDINGS_SV[[#This Row],[League]]&amp;STANDINGS_SV[[#This Row],[Team]]</f>
        <v>$150 Draft Champions Mar 04 1:00 pm Lg.3822Asgardians</v>
      </c>
    </row>
    <row r="2361" spans="1:7" x14ac:dyDescent="0.25">
      <c r="A2361">
        <v>698</v>
      </c>
      <c r="B2361" t="s">
        <v>2325</v>
      </c>
      <c r="C2361" t="s">
        <v>2317</v>
      </c>
      <c r="D2361">
        <v>82</v>
      </c>
      <c r="E2361">
        <v>2213</v>
      </c>
      <c r="F2361">
        <f t="shared" si="36"/>
        <v>5</v>
      </c>
      <c r="G2361" t="str">
        <f>STANDINGS_SV[[#This Row],[League]]&amp;STANDINGS_SV[[#This Row],[Team]]</f>
        <v>$150 Draft Champions Mar 04 1:00 pm Lg.3822One and done</v>
      </c>
    </row>
    <row r="2362" spans="1:7" x14ac:dyDescent="0.25">
      <c r="A2362">
        <v>837</v>
      </c>
      <c r="B2362" t="s">
        <v>401</v>
      </c>
      <c r="C2362" t="s">
        <v>2317</v>
      </c>
      <c r="D2362">
        <v>78</v>
      </c>
      <c r="E2362">
        <v>2067.5</v>
      </c>
      <c r="F2362">
        <f t="shared" si="36"/>
        <v>6</v>
      </c>
      <c r="G2362" t="str">
        <f>STANDINGS_SV[[#This Row],[League]]&amp;STANDINGS_SV[[#This Row],[Team]]</f>
        <v>$150 Draft Champions Mar 04 1:00 pm Lg.3822Las Vegas Blvd VI</v>
      </c>
    </row>
    <row r="2363" spans="1:7" x14ac:dyDescent="0.25">
      <c r="A2363">
        <v>910</v>
      </c>
      <c r="B2363" t="s">
        <v>2326</v>
      </c>
      <c r="C2363" t="s">
        <v>2317</v>
      </c>
      <c r="D2363">
        <v>76</v>
      </c>
      <c r="E2363">
        <v>1999</v>
      </c>
      <c r="F2363">
        <f t="shared" si="36"/>
        <v>7</v>
      </c>
      <c r="G2363" t="str">
        <f>STANDINGS_SV[[#This Row],[League]]&amp;STANDINGS_SV[[#This Row],[Team]]</f>
        <v>$150 Draft Champions Mar 04 1:00 pm Lg.3822Men of Steal</v>
      </c>
    </row>
    <row r="2364" spans="1:7" x14ac:dyDescent="0.25">
      <c r="A2364">
        <v>1559</v>
      </c>
      <c r="B2364" t="s">
        <v>2327</v>
      </c>
      <c r="C2364" t="s">
        <v>2317</v>
      </c>
      <c r="D2364">
        <v>58</v>
      </c>
      <c r="E2364">
        <v>1365</v>
      </c>
      <c r="F2364">
        <f t="shared" si="36"/>
        <v>8</v>
      </c>
      <c r="G2364" t="str">
        <f>STANDINGS_SV[[#This Row],[League]]&amp;STANDINGS_SV[[#This Row],[Team]]</f>
        <v>$150 Draft Champions Mar 04 1:00 pm Lg.3822Team Kleven</v>
      </c>
    </row>
    <row r="2365" spans="1:7" x14ac:dyDescent="0.25">
      <c r="A2365">
        <v>1821</v>
      </c>
      <c r="B2365" t="s">
        <v>2323</v>
      </c>
      <c r="C2365" t="s">
        <v>2317</v>
      </c>
      <c r="D2365">
        <v>50</v>
      </c>
      <c r="E2365">
        <v>1083</v>
      </c>
      <c r="F2365">
        <f t="shared" si="36"/>
        <v>9</v>
      </c>
      <c r="G2365" t="str">
        <f>STANDINGS_SV[[#This Row],[League]]&amp;STANDINGS_SV[[#This Row],[Team]]</f>
        <v>$150 Draft Champions Mar 04 1:00 pm Lg.3822I Miss Football</v>
      </c>
    </row>
    <row r="2366" spans="1:7" x14ac:dyDescent="0.25">
      <c r="A2366">
        <v>1963</v>
      </c>
      <c r="B2366" t="s">
        <v>2322</v>
      </c>
      <c r="C2366" t="s">
        <v>2317</v>
      </c>
      <c r="D2366">
        <v>46</v>
      </c>
      <c r="E2366">
        <v>937</v>
      </c>
      <c r="F2366">
        <f t="shared" si="36"/>
        <v>10</v>
      </c>
      <c r="G2366" t="str">
        <f>STANDINGS_SV[[#This Row],[League]]&amp;STANDINGS_SV[[#This Row],[Team]]</f>
        <v>$150 Draft Champions Mar 04 1:00 pm Lg.3822Ants Marching</v>
      </c>
    </row>
    <row r="2367" spans="1:7" x14ac:dyDescent="0.25">
      <c r="A2367">
        <v>2019</v>
      </c>
      <c r="B2367" t="s">
        <v>134</v>
      </c>
      <c r="C2367" t="s">
        <v>2317</v>
      </c>
      <c r="D2367">
        <v>44</v>
      </c>
      <c r="E2367">
        <v>879</v>
      </c>
      <c r="F2367">
        <f t="shared" si="36"/>
        <v>11</v>
      </c>
      <c r="G2367" t="str">
        <f>STANDINGS_SV[[#This Row],[League]]&amp;STANDINGS_SV[[#This Row],[Team]]</f>
        <v>$150 Draft Champions Mar 04 1:00 pm Lg.3822Forest Hills Fiends</v>
      </c>
    </row>
    <row r="2368" spans="1:7" x14ac:dyDescent="0.25">
      <c r="A2368">
        <v>2139</v>
      </c>
      <c r="B2368" t="s">
        <v>2324</v>
      </c>
      <c r="C2368" t="s">
        <v>2317</v>
      </c>
      <c r="D2368">
        <v>41</v>
      </c>
      <c r="E2368">
        <v>772.5</v>
      </c>
      <c r="F2368">
        <f t="shared" si="36"/>
        <v>12</v>
      </c>
      <c r="G2368" t="str">
        <f>STANDINGS_SV[[#This Row],[League]]&amp;STANDINGS_SV[[#This Row],[Team]]</f>
        <v>$150 Draft Champions Mar 04 1:00 pm Lg.3822Not Matt Duffy</v>
      </c>
    </row>
    <row r="2369" spans="1:7" x14ac:dyDescent="0.25">
      <c r="A2369">
        <v>2718</v>
      </c>
      <c r="B2369" t="s">
        <v>2319</v>
      </c>
      <c r="C2369" t="s">
        <v>2317</v>
      </c>
      <c r="D2369">
        <v>16</v>
      </c>
      <c r="E2369">
        <v>194.5</v>
      </c>
      <c r="F2369">
        <f t="shared" si="36"/>
        <v>13</v>
      </c>
      <c r="G2369" t="str">
        <f>STANDINGS_SV[[#This Row],[League]]&amp;STANDINGS_SV[[#This Row],[Team]]</f>
        <v>$150 Draft Champions Mar 04 1:00 pm Lg.3822Seib &amp; Seib</v>
      </c>
    </row>
    <row r="2370" spans="1:7" x14ac:dyDescent="0.25">
      <c r="A2370">
        <v>2774</v>
      </c>
      <c r="B2370" t="s">
        <v>226</v>
      </c>
      <c r="C2370" t="s">
        <v>2317</v>
      </c>
      <c r="D2370">
        <v>12</v>
      </c>
      <c r="E2370">
        <v>135</v>
      </c>
      <c r="F2370">
        <f t="shared" si="36"/>
        <v>14</v>
      </c>
      <c r="G2370" t="str">
        <f>STANDINGS_SV[[#This Row],[League]]&amp;STANDINGS_SV[[#This Row],[Team]]</f>
        <v>$150 Draft Champions Mar 04 1:00 pm Lg.3822New York KNOCKERS</v>
      </c>
    </row>
    <row r="2371" spans="1:7" x14ac:dyDescent="0.25">
      <c r="A2371">
        <v>2797</v>
      </c>
      <c r="B2371" t="s">
        <v>2320</v>
      </c>
      <c r="C2371" t="s">
        <v>2317</v>
      </c>
      <c r="D2371">
        <v>10</v>
      </c>
      <c r="E2371">
        <v>113.5</v>
      </c>
      <c r="F2371">
        <f t="shared" ref="F2371:F2434" si="37">IF(C2371=C2370,F2370+1,1)</f>
        <v>15</v>
      </c>
      <c r="G2371" t="str">
        <f>STANDINGS_SV[[#This Row],[League]]&amp;STANDINGS_SV[[#This Row],[Team]]</f>
        <v>$150 Draft Champions Mar 04 1:00 pm Lg.3822Don't Save Me</v>
      </c>
    </row>
    <row r="2372" spans="1:7" x14ac:dyDescent="0.25">
      <c r="A2372">
        <v>260</v>
      </c>
      <c r="B2372" t="s">
        <v>2337</v>
      </c>
      <c r="C2372" t="s">
        <v>2329</v>
      </c>
      <c r="D2372">
        <v>100</v>
      </c>
      <c r="E2372">
        <v>2655.5</v>
      </c>
      <c r="F2372">
        <f t="shared" si="37"/>
        <v>1</v>
      </c>
      <c r="G2372" t="str">
        <f>STANDINGS_SV[[#This Row],[League]]&amp;STANDINGS_SV[[#This Row],[Team]]</f>
        <v>$150 Draft Champions Mar 04 1:00 pm Lg.3824Team Burnidge</v>
      </c>
    </row>
    <row r="2373" spans="1:7" x14ac:dyDescent="0.25">
      <c r="A2373">
        <v>437</v>
      </c>
      <c r="B2373" t="s">
        <v>104</v>
      </c>
      <c r="C2373" t="s">
        <v>2329</v>
      </c>
      <c r="D2373">
        <v>91</v>
      </c>
      <c r="E2373">
        <v>2474</v>
      </c>
      <c r="F2373">
        <f t="shared" si="37"/>
        <v>2</v>
      </c>
      <c r="G2373" t="str">
        <f>STANDINGS_SV[[#This Row],[League]]&amp;STANDINGS_SV[[#This Row],[Team]]</f>
        <v>$150 Draft Champions Mar 04 1:00 pm Lg.3824Team Pawlowski</v>
      </c>
    </row>
    <row r="2374" spans="1:7" x14ac:dyDescent="0.25">
      <c r="A2374">
        <v>497</v>
      </c>
      <c r="B2374" t="s">
        <v>2334</v>
      </c>
      <c r="C2374" t="s">
        <v>2329</v>
      </c>
      <c r="D2374">
        <v>89</v>
      </c>
      <c r="E2374">
        <v>2423.5</v>
      </c>
      <c r="F2374">
        <f t="shared" si="37"/>
        <v>3</v>
      </c>
      <c r="G2374" t="str">
        <f>STANDINGS_SV[[#This Row],[League]]&amp;STANDINGS_SV[[#This Row],[Team]]</f>
        <v>$150 Draft Champions Mar 04 1:00 pm Lg.3824The Force-Hartsfield</v>
      </c>
    </row>
    <row r="2375" spans="1:7" x14ac:dyDescent="0.25">
      <c r="A2375">
        <v>516</v>
      </c>
      <c r="B2375" t="s">
        <v>162</v>
      </c>
      <c r="C2375" t="s">
        <v>2329</v>
      </c>
      <c r="D2375">
        <v>88</v>
      </c>
      <c r="E2375">
        <v>2396</v>
      </c>
      <c r="F2375">
        <f t="shared" si="37"/>
        <v>4</v>
      </c>
      <c r="G2375" t="str">
        <f>STANDINGS_SV[[#This Row],[League]]&amp;STANDINGS_SV[[#This Row],[Team]]</f>
        <v>$150 Draft Champions Mar 04 1:00 pm Lg.3824New York MUSCLE</v>
      </c>
    </row>
    <row r="2376" spans="1:7" x14ac:dyDescent="0.25">
      <c r="A2376">
        <v>872</v>
      </c>
      <c r="B2376" t="s">
        <v>2336</v>
      </c>
      <c r="C2376" t="s">
        <v>2329</v>
      </c>
      <c r="D2376">
        <v>77</v>
      </c>
      <c r="E2376">
        <v>2032.5</v>
      </c>
      <c r="F2376">
        <f t="shared" si="37"/>
        <v>5</v>
      </c>
      <c r="G2376" t="str">
        <f>STANDINGS_SV[[#This Row],[League]]&amp;STANDINGS_SV[[#This Row],[Team]]</f>
        <v>$150 Draft Champions Mar 04 1:00 pm Lg.3824Las Vegas Ratpack 5</v>
      </c>
    </row>
    <row r="2377" spans="1:7" x14ac:dyDescent="0.25">
      <c r="A2377">
        <v>886</v>
      </c>
      <c r="B2377" t="s">
        <v>1789</v>
      </c>
      <c r="C2377" t="s">
        <v>2329</v>
      </c>
      <c r="D2377">
        <v>77</v>
      </c>
      <c r="E2377">
        <v>2032.5</v>
      </c>
      <c r="F2377">
        <f t="shared" si="37"/>
        <v>6</v>
      </c>
      <c r="G2377" t="str">
        <f>STANDINGS_SV[[#This Row],[League]]&amp;STANDINGS_SV[[#This Row],[Team]]</f>
        <v>$150 Draft Champions Mar 04 1:00 pm Lg.3824Team Ghio</v>
      </c>
    </row>
    <row r="2378" spans="1:7" x14ac:dyDescent="0.25">
      <c r="A2378">
        <v>973</v>
      </c>
      <c r="B2378" t="s">
        <v>2335</v>
      </c>
      <c r="C2378" t="s">
        <v>2329</v>
      </c>
      <c r="D2378">
        <v>74</v>
      </c>
      <c r="E2378">
        <v>1940</v>
      </c>
      <c r="F2378">
        <f t="shared" si="37"/>
        <v>7</v>
      </c>
      <c r="G2378" t="str">
        <f>STANDINGS_SV[[#This Row],[League]]&amp;STANDINGS_SV[[#This Row],[Team]]</f>
        <v>$150 Draft Champions Mar 04 1:00 pm Lg.3824Sierra 55</v>
      </c>
    </row>
    <row r="2379" spans="1:7" x14ac:dyDescent="0.25">
      <c r="A2379">
        <v>1585</v>
      </c>
      <c r="B2379" t="s">
        <v>2330</v>
      </c>
      <c r="C2379" t="s">
        <v>2329</v>
      </c>
      <c r="D2379">
        <v>57</v>
      </c>
      <c r="E2379">
        <v>1329</v>
      </c>
      <c r="F2379">
        <f t="shared" si="37"/>
        <v>8</v>
      </c>
      <c r="G2379" t="str">
        <f>STANDINGS_SV[[#This Row],[League]]&amp;STANDINGS_SV[[#This Row],[Team]]</f>
        <v>$150 Draft Champions Mar 04 1:00 pm Lg.3824Nothing's Gonna Stop Us Now</v>
      </c>
    </row>
    <row r="2380" spans="1:7" x14ac:dyDescent="0.25">
      <c r="A2380">
        <v>1625</v>
      </c>
      <c r="B2380" t="s">
        <v>2338</v>
      </c>
      <c r="C2380" t="s">
        <v>2329</v>
      </c>
      <c r="D2380">
        <v>56</v>
      </c>
      <c r="E2380">
        <v>1296.5</v>
      </c>
      <c r="F2380">
        <f t="shared" si="37"/>
        <v>9</v>
      </c>
      <c r="G2380" t="str">
        <f>STANDINGS_SV[[#This Row],[League]]&amp;STANDINGS_SV[[#This Row],[Team]]</f>
        <v>$150 Draft Champions Mar 04 1:00 pm Lg.3824The Wynn Buffet</v>
      </c>
    </row>
    <row r="2381" spans="1:7" x14ac:dyDescent="0.25">
      <c r="A2381">
        <v>1736</v>
      </c>
      <c r="B2381" t="s">
        <v>1290</v>
      </c>
      <c r="C2381" t="s">
        <v>2329</v>
      </c>
      <c r="D2381">
        <v>53</v>
      </c>
      <c r="E2381">
        <v>1189.5</v>
      </c>
      <c r="F2381">
        <f t="shared" si="37"/>
        <v>10</v>
      </c>
      <c r="G2381" t="str">
        <f>STANDINGS_SV[[#This Row],[League]]&amp;STANDINGS_SV[[#This Row],[Team]]</f>
        <v>$150 Draft Champions Mar 04 1:00 pm Lg.3824What Was I Thinking</v>
      </c>
    </row>
    <row r="2382" spans="1:7" x14ac:dyDescent="0.25">
      <c r="A2382">
        <v>2121</v>
      </c>
      <c r="B2382" t="s">
        <v>2333</v>
      </c>
      <c r="C2382" t="s">
        <v>2329</v>
      </c>
      <c r="D2382">
        <v>41</v>
      </c>
      <c r="E2382">
        <v>772.5</v>
      </c>
      <c r="F2382">
        <f t="shared" si="37"/>
        <v>11</v>
      </c>
      <c r="G2382" t="str">
        <f>STANDINGS_SV[[#This Row],[League]]&amp;STANDINGS_SV[[#This Row],[Team]]</f>
        <v>$150 Draft Champions Mar 04 1:00 pm Lg.3824Almond Piscotty</v>
      </c>
    </row>
    <row r="2383" spans="1:7" x14ac:dyDescent="0.25">
      <c r="A2383">
        <v>2355</v>
      </c>
      <c r="B2383" t="s">
        <v>2332</v>
      </c>
      <c r="C2383" t="s">
        <v>2329</v>
      </c>
      <c r="D2383">
        <v>33</v>
      </c>
      <c r="E2383">
        <v>548</v>
      </c>
      <c r="F2383">
        <f t="shared" si="37"/>
        <v>12</v>
      </c>
      <c r="G2383" t="str">
        <f>STANDINGS_SV[[#This Row],[League]]&amp;STANDINGS_SV[[#This Row],[Team]]</f>
        <v>$150 Draft Champions Mar 04 1:00 pm Lg.3824EviLogic</v>
      </c>
    </row>
    <row r="2384" spans="1:7" x14ac:dyDescent="0.25">
      <c r="A2384">
        <v>2475</v>
      </c>
      <c r="B2384" t="s">
        <v>2331</v>
      </c>
      <c r="C2384" t="s">
        <v>2329</v>
      </c>
      <c r="D2384">
        <v>30</v>
      </c>
      <c r="E2384">
        <v>438</v>
      </c>
      <c r="F2384">
        <f t="shared" si="37"/>
        <v>13</v>
      </c>
      <c r="G2384" t="str">
        <f>STANDINGS_SV[[#This Row],[League]]&amp;STANDINGS_SV[[#This Row],[Team]]</f>
        <v>$150 Draft Champions Mar 04 1:00 pm Lg.3824Slow Cartel</v>
      </c>
    </row>
    <row r="2385" spans="1:7" x14ac:dyDescent="0.25">
      <c r="A2385">
        <v>2671</v>
      </c>
      <c r="B2385" t="s">
        <v>514</v>
      </c>
      <c r="C2385" t="s">
        <v>2329</v>
      </c>
      <c r="D2385">
        <v>19</v>
      </c>
      <c r="E2385">
        <v>244.5</v>
      </c>
      <c r="F2385">
        <f t="shared" si="37"/>
        <v>14</v>
      </c>
      <c r="G2385" t="str">
        <f>STANDINGS_SV[[#This Row],[League]]&amp;STANDINGS_SV[[#This Row],[Team]]</f>
        <v>$150 Draft Champions Mar 04 1:00 pm Lg.3824ROID RAGE</v>
      </c>
    </row>
    <row r="2386" spans="1:7" x14ac:dyDescent="0.25">
      <c r="A2386">
        <v>2866</v>
      </c>
      <c r="B2386" t="s">
        <v>516</v>
      </c>
      <c r="C2386" t="s">
        <v>2329</v>
      </c>
      <c r="D2386">
        <v>2</v>
      </c>
      <c r="E2386">
        <v>45.5</v>
      </c>
      <c r="F2386">
        <f t="shared" si="37"/>
        <v>15</v>
      </c>
      <c r="G2386" t="str">
        <f>STANDINGS_SV[[#This Row],[League]]&amp;STANDINGS_SV[[#This Row],[Team]]</f>
        <v>$150 Draft Champions Mar 04 1:00 pm Lg.3824Team Binney</v>
      </c>
    </row>
    <row r="2387" spans="1:7" x14ac:dyDescent="0.25">
      <c r="A2387">
        <v>6</v>
      </c>
      <c r="B2387" t="s">
        <v>2298</v>
      </c>
      <c r="C2387" t="s">
        <v>2340</v>
      </c>
      <c r="D2387">
        <v>149</v>
      </c>
      <c r="E2387">
        <v>2905</v>
      </c>
      <c r="F2387">
        <f t="shared" si="37"/>
        <v>1</v>
      </c>
      <c r="G2387" t="str">
        <f>STANDINGS_SV[[#This Row],[League]]&amp;STANDINGS_SV[[#This Row],[Team]]</f>
        <v>$150 Draft Champions Mar 05 1:00 pm Lg.3826Team Welsh</v>
      </c>
    </row>
    <row r="2388" spans="1:7" x14ac:dyDescent="0.25">
      <c r="A2388">
        <v>169</v>
      </c>
      <c r="B2388" t="s">
        <v>2344</v>
      </c>
      <c r="C2388" t="s">
        <v>2340</v>
      </c>
      <c r="D2388">
        <v>106</v>
      </c>
      <c r="E2388">
        <v>2746</v>
      </c>
      <c r="F2388">
        <f t="shared" si="37"/>
        <v>2</v>
      </c>
      <c r="G2388" t="str">
        <f>STANDINGS_SV[[#This Row],[League]]&amp;STANDINGS_SV[[#This Row],[Team]]</f>
        <v>$150 Draft Champions Mar 05 1:00 pm Lg.3826This Year's Bums</v>
      </c>
    </row>
    <row r="2389" spans="1:7" x14ac:dyDescent="0.25">
      <c r="A2389">
        <v>454</v>
      </c>
      <c r="B2389" t="s">
        <v>2350</v>
      </c>
      <c r="C2389" t="s">
        <v>2340</v>
      </c>
      <c r="D2389">
        <v>90</v>
      </c>
      <c r="E2389">
        <v>2452</v>
      </c>
      <c r="F2389">
        <f t="shared" si="37"/>
        <v>3</v>
      </c>
      <c r="G2389" t="str">
        <f>STANDINGS_SV[[#This Row],[League]]&amp;STANDINGS_SV[[#This Row],[Team]]</f>
        <v>$150 Draft Champions Mar 05 1:00 pm Lg.3826PANIK DC2</v>
      </c>
    </row>
    <row r="2390" spans="1:7" x14ac:dyDescent="0.25">
      <c r="A2390">
        <v>535</v>
      </c>
      <c r="B2390" t="s">
        <v>2348</v>
      </c>
      <c r="C2390" t="s">
        <v>2340</v>
      </c>
      <c r="D2390">
        <v>87</v>
      </c>
      <c r="E2390">
        <v>2374</v>
      </c>
      <c r="F2390">
        <f t="shared" si="37"/>
        <v>4</v>
      </c>
      <c r="G2390" t="str">
        <f>STANDINGS_SV[[#This Row],[League]]&amp;STANDINGS_SV[[#This Row],[Team]]</f>
        <v>$150 Draft Champions Mar 05 1:00 pm Lg.3826MurphysLawyer</v>
      </c>
    </row>
    <row r="2391" spans="1:7" x14ac:dyDescent="0.25">
      <c r="A2391">
        <v>597</v>
      </c>
      <c r="B2391" t="s">
        <v>2342</v>
      </c>
      <c r="C2391" t="s">
        <v>2340</v>
      </c>
      <c r="D2391">
        <v>85</v>
      </c>
      <c r="E2391">
        <v>2319.5</v>
      </c>
      <c r="F2391">
        <f t="shared" si="37"/>
        <v>5</v>
      </c>
      <c r="G2391" t="str">
        <f>STANDINGS_SV[[#This Row],[League]]&amp;STANDINGS_SV[[#This Row],[Team]]</f>
        <v>$150 Draft Champions Mar 05 1:00 pm Lg.3826Pyrolitic Decomposition 14</v>
      </c>
    </row>
    <row r="2392" spans="1:7" x14ac:dyDescent="0.25">
      <c r="A2392">
        <v>626</v>
      </c>
      <c r="B2392" t="s">
        <v>2341</v>
      </c>
      <c r="C2392" t="s">
        <v>2340</v>
      </c>
      <c r="D2392">
        <v>84</v>
      </c>
      <c r="E2392">
        <v>2284</v>
      </c>
      <c r="F2392">
        <f t="shared" si="37"/>
        <v>6</v>
      </c>
      <c r="G2392" t="str">
        <f>STANDINGS_SV[[#This Row],[League]]&amp;STANDINGS_SV[[#This Row],[Team]]</f>
        <v>$150 Draft Champions Mar 05 1:00 pm Lg.3826Supermarket Sluggers</v>
      </c>
    </row>
    <row r="2393" spans="1:7" x14ac:dyDescent="0.25">
      <c r="A2393">
        <v>1099</v>
      </c>
      <c r="B2393" t="s">
        <v>2339</v>
      </c>
      <c r="C2393" t="s">
        <v>2340</v>
      </c>
      <c r="D2393">
        <v>70</v>
      </c>
      <c r="E2393">
        <v>1816</v>
      </c>
      <c r="F2393">
        <f t="shared" si="37"/>
        <v>7</v>
      </c>
      <c r="G2393" t="str">
        <f>STANDINGS_SV[[#This Row],[League]]&amp;STANDINGS_SV[[#This Row],[Team]]</f>
        <v>$150 Draft Champions Mar 05 1:00 pm Lg.3826Rush Limbaugh's Oxycontins</v>
      </c>
    </row>
    <row r="2394" spans="1:7" x14ac:dyDescent="0.25">
      <c r="A2394">
        <v>1512</v>
      </c>
      <c r="B2394" t="s">
        <v>2343</v>
      </c>
      <c r="C2394" t="s">
        <v>2340</v>
      </c>
      <c r="D2394">
        <v>59</v>
      </c>
      <c r="E2394">
        <v>1398</v>
      </c>
      <c r="F2394">
        <f t="shared" si="37"/>
        <v>8</v>
      </c>
      <c r="G2394" t="str">
        <f>STANDINGS_SV[[#This Row],[League]]&amp;STANDINGS_SV[[#This Row],[Team]]</f>
        <v>$150 Draft Champions Mar 05 1:00 pm Lg.3826Lundzilla 2</v>
      </c>
    </row>
    <row r="2395" spans="1:7" x14ac:dyDescent="0.25">
      <c r="A2395">
        <v>1795</v>
      </c>
      <c r="B2395" t="s">
        <v>2345</v>
      </c>
      <c r="C2395" t="s">
        <v>2340</v>
      </c>
      <c r="D2395">
        <v>51</v>
      </c>
      <c r="E2395">
        <v>1117</v>
      </c>
      <c r="F2395">
        <f t="shared" si="37"/>
        <v>9</v>
      </c>
      <c r="G2395" t="str">
        <f>STANDINGS_SV[[#This Row],[League]]&amp;STANDINGS_SV[[#This Row],[Team]]</f>
        <v>$150 Draft Champions Mar 05 1:00 pm Lg.3826Painfully Slow but Steady</v>
      </c>
    </row>
    <row r="2396" spans="1:7" x14ac:dyDescent="0.25">
      <c r="A2396">
        <v>2131</v>
      </c>
      <c r="B2396" t="s">
        <v>2347</v>
      </c>
      <c r="C2396" t="s">
        <v>2340</v>
      </c>
      <c r="D2396">
        <v>41</v>
      </c>
      <c r="E2396">
        <v>772.5</v>
      </c>
      <c r="F2396">
        <f t="shared" si="37"/>
        <v>10</v>
      </c>
      <c r="G2396" t="str">
        <f>STANDINGS_SV[[#This Row],[League]]&amp;STANDINGS_SV[[#This Row],[Team]]</f>
        <v>$150 Draft Champions Mar 05 1:00 pm Lg.3826Five Blue Vidas</v>
      </c>
    </row>
    <row r="2397" spans="1:7" x14ac:dyDescent="0.25">
      <c r="A2397">
        <v>2463</v>
      </c>
      <c r="B2397" t="s">
        <v>2351</v>
      </c>
      <c r="C2397" t="s">
        <v>2340</v>
      </c>
      <c r="D2397">
        <v>30</v>
      </c>
      <c r="E2397">
        <v>438</v>
      </c>
      <c r="F2397">
        <f t="shared" si="37"/>
        <v>11</v>
      </c>
      <c r="G2397" t="str">
        <f>STANDINGS_SV[[#This Row],[League]]&amp;STANDINGS_SV[[#This Row],[Team]]</f>
        <v>$150 Draft Champions Mar 05 1:00 pm Lg.3826Clever Team Name3</v>
      </c>
    </row>
    <row r="2398" spans="1:7" x14ac:dyDescent="0.25">
      <c r="A2398">
        <v>2465</v>
      </c>
      <c r="B2398" t="s">
        <v>2349</v>
      </c>
      <c r="C2398" t="s">
        <v>2340</v>
      </c>
      <c r="D2398">
        <v>30</v>
      </c>
      <c r="E2398">
        <v>438</v>
      </c>
      <c r="F2398">
        <f t="shared" si="37"/>
        <v>12</v>
      </c>
      <c r="G2398" t="str">
        <f>STANDINGS_SV[[#This Row],[League]]&amp;STANDINGS_SV[[#This Row],[Team]]</f>
        <v>$150 Draft Champions Mar 05 1:00 pm Lg.3826Every Rose Has It's Thor</v>
      </c>
    </row>
    <row r="2399" spans="1:7" x14ac:dyDescent="0.25">
      <c r="A2399">
        <v>2495</v>
      </c>
      <c r="B2399" t="s">
        <v>2346</v>
      </c>
      <c r="C2399" t="s">
        <v>2340</v>
      </c>
      <c r="D2399">
        <v>29</v>
      </c>
      <c r="E2399">
        <v>414.5</v>
      </c>
      <c r="F2399">
        <f t="shared" si="37"/>
        <v>13</v>
      </c>
      <c r="G2399" t="str">
        <f>STANDINGS_SV[[#This Row],[League]]&amp;STANDINGS_SV[[#This Row],[Team]]</f>
        <v>$150 Draft Champions Mar 05 1:00 pm Lg.3826In for a Penny</v>
      </c>
    </row>
    <row r="2400" spans="1:7" x14ac:dyDescent="0.25">
      <c r="A2400">
        <v>2700</v>
      </c>
      <c r="B2400" t="s">
        <v>105</v>
      </c>
      <c r="C2400" t="s">
        <v>2340</v>
      </c>
      <c r="D2400">
        <v>17</v>
      </c>
      <c r="E2400">
        <v>208.5</v>
      </c>
      <c r="F2400">
        <f t="shared" si="37"/>
        <v>14</v>
      </c>
      <c r="G2400" t="str">
        <f>STANDINGS_SV[[#This Row],[League]]&amp;STANDINGS_SV[[#This Row],[Team]]</f>
        <v>$150 Draft Champions Mar 05 1:00 pm Lg.3826Inglorious Batsters</v>
      </c>
    </row>
    <row r="2401" spans="1:7" x14ac:dyDescent="0.25">
      <c r="A2401">
        <v>2804</v>
      </c>
      <c r="B2401" t="s">
        <v>2352</v>
      </c>
      <c r="C2401" t="s">
        <v>2340</v>
      </c>
      <c r="D2401">
        <v>9</v>
      </c>
      <c r="E2401">
        <v>107.5</v>
      </c>
      <c r="F2401">
        <f t="shared" si="37"/>
        <v>15</v>
      </c>
      <c r="G2401" t="str">
        <f>STANDINGS_SV[[#This Row],[League]]&amp;STANDINGS_SV[[#This Row],[Team]]</f>
        <v>$150 Draft Champions Mar 05 1:00 pm Lg.3826Side Jackson</v>
      </c>
    </row>
    <row r="2402" spans="1:7" x14ac:dyDescent="0.25">
      <c r="A2402">
        <v>230</v>
      </c>
      <c r="B2402" t="s">
        <v>2357</v>
      </c>
      <c r="C2402" t="s">
        <v>2354</v>
      </c>
      <c r="D2402">
        <v>101</v>
      </c>
      <c r="E2402">
        <v>2674</v>
      </c>
      <c r="F2402">
        <f t="shared" si="37"/>
        <v>1</v>
      </c>
      <c r="G2402" t="str">
        <f>STANDINGS_SV[[#This Row],[League]]&amp;STANDINGS_SV[[#This Row],[Team]]</f>
        <v>$150 Draft Champions Mar 05 1:00 pm Lg.3830D'oyle Cartel</v>
      </c>
    </row>
    <row r="2403" spans="1:7" x14ac:dyDescent="0.25">
      <c r="A2403">
        <v>271</v>
      </c>
      <c r="B2403" t="s">
        <v>2365</v>
      </c>
      <c r="C2403" t="s">
        <v>2354</v>
      </c>
      <c r="D2403">
        <v>99</v>
      </c>
      <c r="E2403">
        <v>2637</v>
      </c>
      <c r="F2403">
        <f t="shared" si="37"/>
        <v>2</v>
      </c>
      <c r="G2403" t="str">
        <f>STANDINGS_SV[[#This Row],[League]]&amp;STANDINGS_SV[[#This Row],[Team]]</f>
        <v>$150 Draft Champions Mar 05 1:00 pm Lg.3830Four Dogs</v>
      </c>
    </row>
    <row r="2404" spans="1:7" x14ac:dyDescent="0.25">
      <c r="A2404">
        <v>410</v>
      </c>
      <c r="B2404" t="s">
        <v>2360</v>
      </c>
      <c r="C2404" t="s">
        <v>2354</v>
      </c>
      <c r="D2404">
        <v>92</v>
      </c>
      <c r="E2404">
        <v>2494.5</v>
      </c>
      <c r="F2404">
        <f t="shared" si="37"/>
        <v>3</v>
      </c>
      <c r="G2404" t="str">
        <f>STANDINGS_SV[[#This Row],[League]]&amp;STANDINGS_SV[[#This Row],[Team]]</f>
        <v>$150 Draft Champions Mar 05 1:00 pm Lg.3830Big Shot Callers</v>
      </c>
    </row>
    <row r="2405" spans="1:7" x14ac:dyDescent="0.25">
      <c r="A2405">
        <v>609</v>
      </c>
      <c r="B2405" t="s">
        <v>2358</v>
      </c>
      <c r="C2405" t="s">
        <v>2354</v>
      </c>
      <c r="D2405">
        <v>84</v>
      </c>
      <c r="E2405">
        <v>2284</v>
      </c>
      <c r="F2405">
        <f t="shared" si="37"/>
        <v>4</v>
      </c>
      <c r="G2405" t="str">
        <f>STANDINGS_SV[[#This Row],[League]]&amp;STANDINGS_SV[[#This Row],[Team]]</f>
        <v>$150 Draft Champions Mar 05 1:00 pm Lg.3830Ancient Astronaut Theorists</v>
      </c>
    </row>
    <row r="2406" spans="1:7" x14ac:dyDescent="0.25">
      <c r="A2406">
        <v>754</v>
      </c>
      <c r="B2406" t="s">
        <v>2364</v>
      </c>
      <c r="C2406" t="s">
        <v>2354</v>
      </c>
      <c r="D2406">
        <v>80</v>
      </c>
      <c r="E2406">
        <v>2144</v>
      </c>
      <c r="F2406">
        <f t="shared" si="37"/>
        <v>5</v>
      </c>
      <c r="G2406" t="str">
        <f>STANDINGS_SV[[#This Row],[League]]&amp;STANDINGS_SV[[#This Row],[Team]]</f>
        <v>$150 Draft Champions Mar 05 1:00 pm Lg.3830Fantasy Baseball 2k</v>
      </c>
    </row>
    <row r="2407" spans="1:7" x14ac:dyDescent="0.25">
      <c r="A2407">
        <v>1063</v>
      </c>
      <c r="B2407" t="s">
        <v>2359</v>
      </c>
      <c r="C2407" t="s">
        <v>2354</v>
      </c>
      <c r="D2407">
        <v>71</v>
      </c>
      <c r="E2407">
        <v>1846.5</v>
      </c>
      <c r="F2407">
        <f t="shared" si="37"/>
        <v>6</v>
      </c>
      <c r="G2407" t="str">
        <f>STANDINGS_SV[[#This Row],[League]]&amp;STANDINGS_SV[[#This Row],[Team]]</f>
        <v>$150 Draft Champions Mar 05 1:00 pm Lg.3830Slippin' Jimmies</v>
      </c>
    </row>
    <row r="2408" spans="1:7" x14ac:dyDescent="0.25">
      <c r="A2408">
        <v>1314</v>
      </c>
      <c r="B2408" t="s">
        <v>2356</v>
      </c>
      <c r="C2408" t="s">
        <v>2354</v>
      </c>
      <c r="D2408">
        <v>64</v>
      </c>
      <c r="E2408">
        <v>1602</v>
      </c>
      <c r="F2408">
        <f t="shared" si="37"/>
        <v>7</v>
      </c>
      <c r="G2408" t="str">
        <f>STANDINGS_SV[[#This Row],[League]]&amp;STANDINGS_SV[[#This Row],[Team]]</f>
        <v>$150 Draft Champions Mar 05 1:00 pm Lg.3830Team Ioli</v>
      </c>
    </row>
    <row r="2409" spans="1:7" x14ac:dyDescent="0.25">
      <c r="A2409">
        <v>1676</v>
      </c>
      <c r="B2409" t="s">
        <v>2353</v>
      </c>
      <c r="C2409" t="s">
        <v>2354</v>
      </c>
      <c r="D2409">
        <v>54</v>
      </c>
      <c r="E2409">
        <v>1226.5</v>
      </c>
      <c r="F2409">
        <f t="shared" si="37"/>
        <v>8</v>
      </c>
      <c r="G2409" t="str">
        <f>STANDINGS_SV[[#This Row],[League]]&amp;STANDINGS_SV[[#This Row],[Team]]</f>
        <v>$150 Draft Champions Mar 05 1:00 pm Lg.3830Grumpy Old Man</v>
      </c>
    </row>
    <row r="2410" spans="1:7" x14ac:dyDescent="0.25">
      <c r="A2410">
        <v>1987</v>
      </c>
      <c r="B2410" t="s">
        <v>2355</v>
      </c>
      <c r="C2410" t="s">
        <v>2354</v>
      </c>
      <c r="D2410">
        <v>46</v>
      </c>
      <c r="E2410">
        <v>937</v>
      </c>
      <c r="F2410">
        <f t="shared" si="37"/>
        <v>9</v>
      </c>
      <c r="G2410" t="str">
        <f>STANDINGS_SV[[#This Row],[League]]&amp;STANDINGS_SV[[#This Row],[Team]]</f>
        <v>$150 Draft Champions Mar 05 1:00 pm Lg.3830deadmoneyJ</v>
      </c>
    </row>
    <row r="2411" spans="1:7" x14ac:dyDescent="0.25">
      <c r="A2411">
        <v>2018</v>
      </c>
      <c r="B2411" t="s">
        <v>2366</v>
      </c>
      <c r="C2411" t="s">
        <v>2354</v>
      </c>
      <c r="D2411">
        <v>44</v>
      </c>
      <c r="E2411">
        <v>879</v>
      </c>
      <c r="F2411">
        <f t="shared" si="37"/>
        <v>10</v>
      </c>
      <c r="G2411" t="str">
        <f>STANDINGS_SV[[#This Row],[League]]&amp;STANDINGS_SV[[#This Row],[Team]]</f>
        <v>$150 Draft Champions Mar 05 1:00 pm Lg.3830Fatter than you!</v>
      </c>
    </row>
    <row r="2412" spans="1:7" x14ac:dyDescent="0.25">
      <c r="A2412">
        <v>2061</v>
      </c>
      <c r="B2412" t="s">
        <v>354</v>
      </c>
      <c r="C2412" t="s">
        <v>2354</v>
      </c>
      <c r="D2412">
        <v>43</v>
      </c>
      <c r="E2412">
        <v>836</v>
      </c>
      <c r="F2412">
        <f t="shared" si="37"/>
        <v>11</v>
      </c>
      <c r="G2412" t="str">
        <f>STANDINGS_SV[[#This Row],[League]]&amp;STANDINGS_SV[[#This Row],[Team]]</f>
        <v>$150 Draft Champions Mar 05 1:00 pm Lg.3830Evil Prime</v>
      </c>
    </row>
    <row r="2413" spans="1:7" x14ac:dyDescent="0.25">
      <c r="A2413">
        <v>2118</v>
      </c>
      <c r="B2413" t="s">
        <v>2362</v>
      </c>
      <c r="C2413" t="s">
        <v>2354</v>
      </c>
      <c r="D2413">
        <v>42</v>
      </c>
      <c r="E2413">
        <v>801</v>
      </c>
      <c r="F2413">
        <f t="shared" si="37"/>
        <v>12</v>
      </c>
      <c r="G2413" t="str">
        <f>STANDINGS_SV[[#This Row],[League]]&amp;STANDINGS_SV[[#This Row],[Team]]</f>
        <v>$150 Draft Champions Mar 05 1:00 pm Lg.3830Twin Killerz</v>
      </c>
    </row>
    <row r="2414" spans="1:7" x14ac:dyDescent="0.25">
      <c r="A2414">
        <v>2327</v>
      </c>
      <c r="B2414" t="s">
        <v>2363</v>
      </c>
      <c r="C2414" t="s">
        <v>2354</v>
      </c>
      <c r="D2414">
        <v>35</v>
      </c>
      <c r="E2414">
        <v>594</v>
      </c>
      <c r="F2414">
        <f t="shared" si="37"/>
        <v>13</v>
      </c>
      <c r="G2414" t="str">
        <f>STANDINGS_SV[[#This Row],[League]]&amp;STANDINGS_SV[[#This Row],[Team]]</f>
        <v>$150 Draft Champions Mar 05 1:00 pm Lg.3830Team Shaw</v>
      </c>
    </row>
    <row r="2415" spans="1:7" x14ac:dyDescent="0.25">
      <c r="A2415">
        <v>2377</v>
      </c>
      <c r="B2415" t="s">
        <v>395</v>
      </c>
      <c r="C2415" t="s">
        <v>2354</v>
      </c>
      <c r="D2415">
        <v>32</v>
      </c>
      <c r="E2415">
        <v>516</v>
      </c>
      <c r="F2415">
        <f t="shared" si="37"/>
        <v>14</v>
      </c>
      <c r="G2415" t="str">
        <f>STANDINGS_SV[[#This Row],[League]]&amp;STANDINGS_SV[[#This Row],[Team]]</f>
        <v>$150 Draft Champions Mar 05 1:00 pm Lg.3830American Dreams</v>
      </c>
    </row>
    <row r="2416" spans="1:7" x14ac:dyDescent="0.25">
      <c r="A2416">
        <v>2898</v>
      </c>
      <c r="B2416" t="s">
        <v>2361</v>
      </c>
      <c r="C2416" t="s">
        <v>2354</v>
      </c>
      <c r="D2416">
        <v>0</v>
      </c>
      <c r="E2416">
        <v>13</v>
      </c>
      <c r="F2416">
        <f t="shared" si="37"/>
        <v>15</v>
      </c>
      <c r="G2416" t="str">
        <f>STANDINGS_SV[[#This Row],[League]]&amp;STANDINGS_SV[[#This Row],[Team]]</f>
        <v>$150 Draft Champions Mar 05 1:00 pm Lg.3830Scooters Fantasy</v>
      </c>
    </row>
    <row r="2417" spans="1:7" x14ac:dyDescent="0.25">
      <c r="A2417">
        <v>32</v>
      </c>
      <c r="B2417" t="s">
        <v>230</v>
      </c>
      <c r="C2417" t="s">
        <v>2368</v>
      </c>
      <c r="D2417">
        <v>124</v>
      </c>
      <c r="E2417">
        <v>2879</v>
      </c>
      <c r="F2417">
        <f t="shared" si="37"/>
        <v>1</v>
      </c>
      <c r="G2417" t="str">
        <f>STANDINGS_SV[[#This Row],[League]]&amp;STANDINGS_SV[[#This Row],[Team]]</f>
        <v>$150 Draft Champions Mar 06 1:00 pm Lg.3832Team Hofmann</v>
      </c>
    </row>
    <row r="2418" spans="1:7" x14ac:dyDescent="0.25">
      <c r="A2418">
        <v>99</v>
      </c>
      <c r="B2418" t="s">
        <v>2369</v>
      </c>
      <c r="C2418" t="s">
        <v>2368</v>
      </c>
      <c r="D2418">
        <v>113</v>
      </c>
      <c r="E2418">
        <v>2814</v>
      </c>
      <c r="F2418">
        <f t="shared" si="37"/>
        <v>2</v>
      </c>
      <c r="G2418" t="str">
        <f>STANDINGS_SV[[#This Row],[League]]&amp;STANDINGS_SV[[#This Row],[Team]]</f>
        <v>$150 Draft Champions Mar 06 1:00 pm Lg.3832Team MBC</v>
      </c>
    </row>
    <row r="2419" spans="1:7" x14ac:dyDescent="0.25">
      <c r="A2419">
        <v>204</v>
      </c>
      <c r="B2419" t="s">
        <v>16</v>
      </c>
      <c r="C2419" t="s">
        <v>2368</v>
      </c>
      <c r="D2419">
        <v>103</v>
      </c>
      <c r="E2419">
        <v>2707.5</v>
      </c>
      <c r="F2419">
        <f t="shared" si="37"/>
        <v>3</v>
      </c>
      <c r="G2419" t="str">
        <f>STANDINGS_SV[[#This Row],[League]]&amp;STANDINGS_SV[[#This Row],[Team]]</f>
        <v>$150 Draft Champions Mar 06 1:00 pm Lg.3832Team Phan</v>
      </c>
    </row>
    <row r="2420" spans="1:7" x14ac:dyDescent="0.25">
      <c r="A2420">
        <v>381</v>
      </c>
      <c r="B2420" t="s">
        <v>2376</v>
      </c>
      <c r="C2420" t="s">
        <v>2368</v>
      </c>
      <c r="D2420">
        <v>94</v>
      </c>
      <c r="E2420">
        <v>2537.5</v>
      </c>
      <c r="F2420">
        <f t="shared" si="37"/>
        <v>4</v>
      </c>
      <c r="G2420" t="str">
        <f>STANDINGS_SV[[#This Row],[League]]&amp;STANDINGS_SV[[#This Row],[Team]]</f>
        <v>$150 Draft Champions Mar 06 1:00 pm Lg.3832The Marine Biologist</v>
      </c>
    </row>
    <row r="2421" spans="1:7" x14ac:dyDescent="0.25">
      <c r="A2421">
        <v>588</v>
      </c>
      <c r="B2421" t="s">
        <v>2371</v>
      </c>
      <c r="C2421" t="s">
        <v>2368</v>
      </c>
      <c r="D2421">
        <v>85</v>
      </c>
      <c r="E2421">
        <v>2319.5</v>
      </c>
      <c r="F2421">
        <f t="shared" si="37"/>
        <v>5</v>
      </c>
      <c r="G2421" t="str">
        <f>STANDINGS_SV[[#This Row],[League]]&amp;STANDINGS_SV[[#This Row],[Team]]</f>
        <v>$150 Draft Champions Mar 06 1:00 pm Lg.3832Hawk N Sons</v>
      </c>
    </row>
    <row r="2422" spans="1:7" x14ac:dyDescent="0.25">
      <c r="A2422">
        <v>1154</v>
      </c>
      <c r="B2422" t="s">
        <v>2370</v>
      </c>
      <c r="C2422" t="s">
        <v>2368</v>
      </c>
      <c r="D2422">
        <v>68</v>
      </c>
      <c r="E2422">
        <v>1746.5</v>
      </c>
      <c r="F2422">
        <f t="shared" si="37"/>
        <v>6</v>
      </c>
      <c r="G2422" t="str">
        <f>STANDINGS_SV[[#This Row],[League]]&amp;STANDINGS_SV[[#This Row],[Team]]</f>
        <v>$150 Draft Champions Mar 06 1:00 pm Lg.3832Bryzzo</v>
      </c>
    </row>
    <row r="2423" spans="1:7" x14ac:dyDescent="0.25">
      <c r="A2423">
        <v>1304</v>
      </c>
      <c r="B2423" t="s">
        <v>186</v>
      </c>
      <c r="C2423" t="s">
        <v>2368</v>
      </c>
      <c r="D2423">
        <v>64</v>
      </c>
      <c r="E2423">
        <v>1602</v>
      </c>
      <c r="F2423">
        <f t="shared" si="37"/>
        <v>7</v>
      </c>
      <c r="G2423" t="str">
        <f>STANDINGS_SV[[#This Row],[League]]&amp;STANDINGS_SV[[#This Row],[Team]]</f>
        <v>$150 Draft Champions Mar 06 1:00 pm Lg.3832LONG GONE</v>
      </c>
    </row>
    <row r="2424" spans="1:7" x14ac:dyDescent="0.25">
      <c r="A2424">
        <v>1582</v>
      </c>
      <c r="B2424" t="s">
        <v>1410</v>
      </c>
      <c r="C2424" t="s">
        <v>2368</v>
      </c>
      <c r="D2424">
        <v>57</v>
      </c>
      <c r="E2424">
        <v>1329</v>
      </c>
      <c r="F2424">
        <f t="shared" si="37"/>
        <v>8</v>
      </c>
      <c r="G2424" t="str">
        <f>STANDINGS_SV[[#This Row],[League]]&amp;STANDINGS_SV[[#This Row],[Team]]</f>
        <v>$150 Draft Champions Mar 06 1:00 pm Lg.3832New York's Finest</v>
      </c>
    </row>
    <row r="2425" spans="1:7" x14ac:dyDescent="0.25">
      <c r="A2425">
        <v>2156</v>
      </c>
      <c r="B2425" t="s">
        <v>2375</v>
      </c>
      <c r="C2425" t="s">
        <v>2368</v>
      </c>
      <c r="D2425">
        <v>41</v>
      </c>
      <c r="E2425">
        <v>772.5</v>
      </c>
      <c r="F2425">
        <f t="shared" si="37"/>
        <v>9</v>
      </c>
      <c r="G2425" t="str">
        <f>STANDINGS_SV[[#This Row],[League]]&amp;STANDINGS_SV[[#This Row],[Team]]</f>
        <v>$150 Draft Champions Mar 06 1:00 pm Lg.3832pizza party9</v>
      </c>
    </row>
    <row r="2426" spans="1:7" x14ac:dyDescent="0.25">
      <c r="A2426">
        <v>2221</v>
      </c>
      <c r="B2426" t="s">
        <v>2374</v>
      </c>
      <c r="C2426" t="s">
        <v>2368</v>
      </c>
      <c r="D2426">
        <v>38</v>
      </c>
      <c r="E2426">
        <v>680.5</v>
      </c>
      <c r="F2426">
        <f t="shared" si="37"/>
        <v>10</v>
      </c>
      <c r="G2426" t="str">
        <f>STANDINGS_SV[[#This Row],[League]]&amp;STANDINGS_SV[[#This Row],[Team]]</f>
        <v>$150 Draft Champions Mar 06 1:00 pm Lg.3832Dead Cat Bounce</v>
      </c>
    </row>
    <row r="2427" spans="1:7" x14ac:dyDescent="0.25">
      <c r="A2427">
        <v>2278</v>
      </c>
      <c r="B2427" t="s">
        <v>2367</v>
      </c>
      <c r="C2427" t="s">
        <v>2368</v>
      </c>
      <c r="D2427">
        <v>36</v>
      </c>
      <c r="E2427">
        <v>623</v>
      </c>
      <c r="F2427">
        <f t="shared" si="37"/>
        <v>11</v>
      </c>
      <c r="G2427" t="str">
        <f>STANDINGS_SV[[#This Row],[League]]&amp;STANDINGS_SV[[#This Row],[Team]]</f>
        <v>$150 Draft Champions Mar 06 1:00 pm Lg.3832Dewey, Cheatem and Howe</v>
      </c>
    </row>
    <row r="2428" spans="1:7" x14ac:dyDescent="0.25">
      <c r="A2428">
        <v>2503</v>
      </c>
      <c r="B2428" t="s">
        <v>2373</v>
      </c>
      <c r="C2428" t="s">
        <v>2368</v>
      </c>
      <c r="D2428">
        <v>29</v>
      </c>
      <c r="E2428">
        <v>414.5</v>
      </c>
      <c r="F2428">
        <f t="shared" si="37"/>
        <v>12</v>
      </c>
      <c r="G2428" t="str">
        <f>STANDINGS_SV[[#This Row],[League]]&amp;STANDINGS_SV[[#This Row],[Team]]</f>
        <v>$150 Draft Champions Mar 06 1:00 pm Lg.3832Team Torres</v>
      </c>
    </row>
    <row r="2429" spans="1:7" x14ac:dyDescent="0.25">
      <c r="A2429">
        <v>2665</v>
      </c>
      <c r="B2429" t="s">
        <v>2372</v>
      </c>
      <c r="C2429" t="s">
        <v>2368</v>
      </c>
      <c r="D2429">
        <v>19</v>
      </c>
      <c r="E2429">
        <v>244.5</v>
      </c>
      <c r="F2429">
        <f t="shared" si="37"/>
        <v>13</v>
      </c>
      <c r="G2429" t="str">
        <f>STANDINGS_SV[[#This Row],[League]]&amp;STANDINGS_SV[[#This Row],[Team]]</f>
        <v>$150 Draft Champions Mar 06 1:00 pm Lg.3832FUBAR</v>
      </c>
    </row>
    <row r="2430" spans="1:7" x14ac:dyDescent="0.25">
      <c r="A2430">
        <v>2672</v>
      </c>
      <c r="B2430" t="s">
        <v>112</v>
      </c>
      <c r="C2430" t="s">
        <v>2368</v>
      </c>
      <c r="D2430">
        <v>19</v>
      </c>
      <c r="E2430">
        <v>244.5</v>
      </c>
      <c r="F2430">
        <f t="shared" si="37"/>
        <v>14</v>
      </c>
      <c r="G2430" t="str">
        <f>STANDINGS_SV[[#This Row],[League]]&amp;STANDINGS_SV[[#This Row],[Team]]</f>
        <v>$150 Draft Champions Mar 06 1:00 pm Lg.3832Rookie Monsters</v>
      </c>
    </row>
    <row r="2431" spans="1:7" x14ac:dyDescent="0.25">
      <c r="A2431">
        <v>2792</v>
      </c>
      <c r="B2431" t="s">
        <v>19</v>
      </c>
      <c r="C2431" t="s">
        <v>2368</v>
      </c>
      <c r="D2431">
        <v>11</v>
      </c>
      <c r="E2431">
        <v>120</v>
      </c>
      <c r="F2431">
        <f t="shared" si="37"/>
        <v>15</v>
      </c>
      <c r="G2431" t="str">
        <f>STANDINGS_SV[[#This Row],[League]]&amp;STANDINGS_SV[[#This Row],[Team]]</f>
        <v>$150 Draft Champions Mar 06 1:00 pm Lg.3832One Eyed Jack</v>
      </c>
    </row>
    <row r="2432" spans="1:7" x14ac:dyDescent="0.25">
      <c r="A2432">
        <v>10</v>
      </c>
      <c r="B2432" t="s">
        <v>2386</v>
      </c>
      <c r="C2432" t="s">
        <v>2378</v>
      </c>
      <c r="D2432">
        <v>136</v>
      </c>
      <c r="E2432">
        <v>2901</v>
      </c>
      <c r="F2432">
        <f t="shared" si="37"/>
        <v>1</v>
      </c>
      <c r="G2432" t="str">
        <f>STANDINGS_SV[[#This Row],[League]]&amp;STANDINGS_SV[[#This Row],[Team]]</f>
        <v>$150 Draft Champions Mar 06 1:00 pm Lg.3836zima..........</v>
      </c>
    </row>
    <row r="2433" spans="1:7" x14ac:dyDescent="0.25">
      <c r="A2433">
        <v>299</v>
      </c>
      <c r="B2433" t="s">
        <v>205</v>
      </c>
      <c r="C2433" t="s">
        <v>2378</v>
      </c>
      <c r="D2433">
        <v>98</v>
      </c>
      <c r="E2433">
        <v>2618</v>
      </c>
      <c r="F2433">
        <f t="shared" si="37"/>
        <v>2</v>
      </c>
      <c r="G2433" t="str">
        <f>STANDINGS_SV[[#This Row],[League]]&amp;STANDINGS_SV[[#This Row],[Team]]</f>
        <v>$150 Draft Champions Mar 06 1:00 pm Lg.3836Team Sloan</v>
      </c>
    </row>
    <row r="2434" spans="1:7" x14ac:dyDescent="0.25">
      <c r="A2434">
        <v>482</v>
      </c>
      <c r="B2434" t="s">
        <v>2379</v>
      </c>
      <c r="C2434" t="s">
        <v>2378</v>
      </c>
      <c r="D2434">
        <v>89</v>
      </c>
      <c r="E2434">
        <v>2423.5</v>
      </c>
      <c r="F2434">
        <f t="shared" si="37"/>
        <v>3</v>
      </c>
      <c r="G2434" t="str">
        <f>STANDINGS_SV[[#This Row],[League]]&amp;STANDINGS_SV[[#This Row],[Team]]</f>
        <v>$150 Draft Champions Mar 06 1:00 pm Lg.3836Master of Karate &amp; Friendship</v>
      </c>
    </row>
    <row r="2435" spans="1:7" x14ac:dyDescent="0.25">
      <c r="A2435">
        <v>534</v>
      </c>
      <c r="B2435" t="s">
        <v>376</v>
      </c>
      <c r="C2435" t="s">
        <v>2378</v>
      </c>
      <c r="D2435">
        <v>87</v>
      </c>
      <c r="E2435">
        <v>2374</v>
      </c>
      <c r="F2435">
        <f t="shared" ref="F2435:F2498" si="38">IF(C2435=C2434,F2434+1,1)</f>
        <v>4</v>
      </c>
      <c r="G2435" t="str">
        <f>STANDINGS_SV[[#This Row],[League]]&amp;STANDINGS_SV[[#This Row],[Team]]</f>
        <v>$150 Draft Champions Mar 06 1:00 pm Lg.3836Munsons</v>
      </c>
    </row>
    <row r="2436" spans="1:7" x14ac:dyDescent="0.25">
      <c r="A2436">
        <v>569</v>
      </c>
      <c r="B2436" t="s">
        <v>2382</v>
      </c>
      <c r="C2436" t="s">
        <v>2378</v>
      </c>
      <c r="D2436">
        <v>86</v>
      </c>
      <c r="E2436">
        <v>2349</v>
      </c>
      <c r="F2436">
        <f t="shared" si="38"/>
        <v>5</v>
      </c>
      <c r="G2436" t="str">
        <f>STANDINGS_SV[[#This Row],[League]]&amp;STANDINGS_SV[[#This Row],[Team]]</f>
        <v>$150 Draft Champions Mar 06 1:00 pm Lg.3836Team 14</v>
      </c>
    </row>
    <row r="2437" spans="1:7" x14ac:dyDescent="0.25">
      <c r="A2437">
        <v>1050</v>
      </c>
      <c r="B2437" t="s">
        <v>2387</v>
      </c>
      <c r="C2437" t="s">
        <v>2378</v>
      </c>
      <c r="D2437">
        <v>71</v>
      </c>
      <c r="E2437">
        <v>1846.5</v>
      </c>
      <c r="F2437">
        <f t="shared" si="38"/>
        <v>6</v>
      </c>
      <c r="G2437" t="str">
        <f>STANDINGS_SV[[#This Row],[League]]&amp;STANDINGS_SV[[#This Row],[Team]]</f>
        <v>$150 Draft Champions Mar 06 1:00 pm Lg.3836Ace of Base</v>
      </c>
    </row>
    <row r="2438" spans="1:7" x14ac:dyDescent="0.25">
      <c r="A2438">
        <v>1408</v>
      </c>
      <c r="B2438" t="s">
        <v>1336</v>
      </c>
      <c r="C2438" t="s">
        <v>2378</v>
      </c>
      <c r="D2438">
        <v>62</v>
      </c>
      <c r="E2438">
        <v>1513.5</v>
      </c>
      <c r="F2438">
        <f t="shared" si="38"/>
        <v>7</v>
      </c>
      <c r="G2438" t="str">
        <f>STANDINGS_SV[[#This Row],[League]]&amp;STANDINGS_SV[[#This Row],[Team]]</f>
        <v>$150 Draft Champions Mar 06 1:00 pm Lg.3836Team Madsen</v>
      </c>
    </row>
    <row r="2439" spans="1:7" x14ac:dyDescent="0.25">
      <c r="A2439">
        <v>1694</v>
      </c>
      <c r="B2439" t="s">
        <v>107</v>
      </c>
      <c r="C2439" t="s">
        <v>2378</v>
      </c>
      <c r="D2439">
        <v>54</v>
      </c>
      <c r="E2439">
        <v>1226.5</v>
      </c>
      <c r="F2439">
        <f t="shared" si="38"/>
        <v>8</v>
      </c>
      <c r="G2439" t="str">
        <f>STANDINGS_SV[[#This Row],[League]]&amp;STANDINGS_SV[[#This Row],[Team]]</f>
        <v>$150 Draft Champions Mar 06 1:00 pm Lg.3836Team Scott</v>
      </c>
    </row>
    <row r="2440" spans="1:7" x14ac:dyDescent="0.25">
      <c r="A2440">
        <v>1774</v>
      </c>
      <c r="B2440" t="s">
        <v>2385</v>
      </c>
      <c r="C2440" t="s">
        <v>2378</v>
      </c>
      <c r="D2440">
        <v>52</v>
      </c>
      <c r="E2440">
        <v>1154</v>
      </c>
      <c r="F2440">
        <f t="shared" si="38"/>
        <v>9</v>
      </c>
      <c r="G2440" t="str">
        <f>STANDINGS_SV[[#This Row],[League]]&amp;STANDINGS_SV[[#This Row],[Team]]</f>
        <v>$150 Draft Champions Mar 06 1:00 pm Lg.3836Winters Storm</v>
      </c>
    </row>
    <row r="2441" spans="1:7" x14ac:dyDescent="0.25">
      <c r="A2441">
        <v>1850</v>
      </c>
      <c r="B2441" t="s">
        <v>2380</v>
      </c>
      <c r="C2441" t="s">
        <v>2378</v>
      </c>
      <c r="D2441">
        <v>49</v>
      </c>
      <c r="E2441">
        <v>1047</v>
      </c>
      <c r="F2441">
        <f t="shared" si="38"/>
        <v>10</v>
      </c>
      <c r="G2441" t="str">
        <f>STANDINGS_SV[[#This Row],[League]]&amp;STANDINGS_SV[[#This Row],[Team]]</f>
        <v>$150 Draft Champions Mar 06 1:00 pm Lg.3836FAABuless</v>
      </c>
    </row>
    <row r="2442" spans="1:7" x14ac:dyDescent="0.25">
      <c r="A2442">
        <v>1996</v>
      </c>
      <c r="B2442" t="s">
        <v>2388</v>
      </c>
      <c r="C2442" t="s">
        <v>2378</v>
      </c>
      <c r="D2442">
        <v>45</v>
      </c>
      <c r="E2442">
        <v>910.5</v>
      </c>
      <c r="F2442">
        <f t="shared" si="38"/>
        <v>11</v>
      </c>
      <c r="G2442" t="str">
        <f>STANDINGS_SV[[#This Row],[League]]&amp;STANDINGS_SV[[#This Row],[Team]]</f>
        <v>$150 Draft Champions Mar 06 1:00 pm Lg.3836Ghostbuster Posey</v>
      </c>
    </row>
    <row r="2443" spans="1:7" x14ac:dyDescent="0.25">
      <c r="A2443">
        <v>2283</v>
      </c>
      <c r="B2443" t="s">
        <v>2384</v>
      </c>
      <c r="C2443" t="s">
        <v>2378</v>
      </c>
      <c r="D2443">
        <v>36</v>
      </c>
      <c r="E2443">
        <v>623</v>
      </c>
      <c r="F2443">
        <f t="shared" si="38"/>
        <v>12</v>
      </c>
      <c r="G2443" t="str">
        <f>STANDINGS_SV[[#This Row],[League]]&amp;STANDINGS_SV[[#This Row],[Team]]</f>
        <v>$150 Draft Champions Mar 06 1:00 pm Lg.3836Kamden Yards</v>
      </c>
    </row>
    <row r="2444" spans="1:7" x14ac:dyDescent="0.25">
      <c r="A2444">
        <v>2313</v>
      </c>
      <c r="B2444" t="s">
        <v>2383</v>
      </c>
      <c r="C2444" t="s">
        <v>2378</v>
      </c>
      <c r="D2444">
        <v>35</v>
      </c>
      <c r="E2444">
        <v>594</v>
      </c>
      <c r="F2444">
        <f t="shared" si="38"/>
        <v>13</v>
      </c>
      <c r="G2444" t="str">
        <f>STANDINGS_SV[[#This Row],[League]]&amp;STANDINGS_SV[[#This Row],[Team]]</f>
        <v>$150 Draft Champions Mar 06 1:00 pm Lg.3836Mud Bugs</v>
      </c>
    </row>
    <row r="2445" spans="1:7" x14ac:dyDescent="0.25">
      <c r="A2445">
        <v>2448</v>
      </c>
      <c r="B2445" t="s">
        <v>2377</v>
      </c>
      <c r="C2445" t="s">
        <v>2378</v>
      </c>
      <c r="D2445">
        <v>31</v>
      </c>
      <c r="E2445">
        <v>474.5</v>
      </c>
      <c r="F2445">
        <f t="shared" si="38"/>
        <v>14</v>
      </c>
      <c r="G2445" t="str">
        <f>STANDINGS_SV[[#This Row],[League]]&amp;STANDINGS_SV[[#This Row],[Team]]</f>
        <v>$150 Draft Champions Mar 06 1:00 pm Lg.3836Seam Heads</v>
      </c>
    </row>
    <row r="2446" spans="1:7" x14ac:dyDescent="0.25">
      <c r="A2446">
        <v>2697</v>
      </c>
      <c r="B2446" t="s">
        <v>2381</v>
      </c>
      <c r="C2446" t="s">
        <v>2378</v>
      </c>
      <c r="D2446">
        <v>17</v>
      </c>
      <c r="E2446">
        <v>208.5</v>
      </c>
      <c r="F2446">
        <f t="shared" si="38"/>
        <v>15</v>
      </c>
      <c r="G2446" t="str">
        <f>STANDINGS_SV[[#This Row],[League]]&amp;STANDINGS_SV[[#This Row],[Team]]</f>
        <v>$150 Draft Champions Mar 06 1:00 pm Lg.3836Bolander/O'Brien 2016</v>
      </c>
    </row>
    <row r="2447" spans="1:7" x14ac:dyDescent="0.25">
      <c r="A2447">
        <v>360</v>
      </c>
      <c r="B2447" t="s">
        <v>2391</v>
      </c>
      <c r="C2447" t="s">
        <v>2390</v>
      </c>
      <c r="D2447">
        <v>95</v>
      </c>
      <c r="E2447">
        <v>2561</v>
      </c>
      <c r="F2447">
        <f t="shared" si="38"/>
        <v>1</v>
      </c>
      <c r="G2447" t="str">
        <f>STANDINGS_SV[[#This Row],[League]]&amp;STANDINGS_SV[[#This Row],[Team]]</f>
        <v>$150 Draft Champions Mar 06 1:00 pm Lg.3840The Terrible Tygers</v>
      </c>
    </row>
    <row r="2448" spans="1:7" x14ac:dyDescent="0.25">
      <c r="A2448">
        <v>503</v>
      </c>
      <c r="B2448" t="s">
        <v>2393</v>
      </c>
      <c r="C2448" t="s">
        <v>2390</v>
      </c>
      <c r="D2448">
        <v>89</v>
      </c>
      <c r="E2448">
        <v>2423.5</v>
      </c>
      <c r="F2448">
        <f t="shared" si="38"/>
        <v>2</v>
      </c>
      <c r="G2448" t="str">
        <f>STANDINGS_SV[[#This Row],[League]]&amp;STANDINGS_SV[[#This Row],[Team]]</f>
        <v>$150 Draft Champions Mar 06 1:00 pm Lg.3840Wooooooooo</v>
      </c>
    </row>
    <row r="2449" spans="1:7" x14ac:dyDescent="0.25">
      <c r="A2449">
        <v>617</v>
      </c>
      <c r="B2449" t="s">
        <v>2396</v>
      </c>
      <c r="C2449" t="s">
        <v>2390</v>
      </c>
      <c r="D2449">
        <v>84</v>
      </c>
      <c r="E2449">
        <v>2284</v>
      </c>
      <c r="F2449">
        <f t="shared" si="38"/>
        <v>3</v>
      </c>
      <c r="G2449" t="str">
        <f>STANDINGS_SV[[#This Row],[League]]&amp;STANDINGS_SV[[#This Row],[Team]]</f>
        <v>$150 Draft Champions Mar 06 1:00 pm Lg.3840It's all about that BASE</v>
      </c>
    </row>
    <row r="2450" spans="1:7" x14ac:dyDescent="0.25">
      <c r="A2450">
        <v>634</v>
      </c>
      <c r="B2450" t="s">
        <v>404</v>
      </c>
      <c r="C2450" t="s">
        <v>2390</v>
      </c>
      <c r="D2450">
        <v>84</v>
      </c>
      <c r="E2450">
        <v>2284</v>
      </c>
      <c r="F2450">
        <f t="shared" si="38"/>
        <v>4</v>
      </c>
      <c r="G2450" t="str">
        <f>STANDINGS_SV[[#This Row],[League]]&amp;STANDINGS_SV[[#This Row],[Team]]</f>
        <v>$150 Draft Champions Mar 06 1:00 pm Lg.3840Team Rufe</v>
      </c>
    </row>
    <row r="2451" spans="1:7" x14ac:dyDescent="0.25">
      <c r="A2451">
        <v>725</v>
      </c>
      <c r="B2451" t="s">
        <v>18</v>
      </c>
      <c r="C2451" t="s">
        <v>2390</v>
      </c>
      <c r="D2451">
        <v>81</v>
      </c>
      <c r="E2451">
        <v>2182</v>
      </c>
      <c r="F2451">
        <f t="shared" si="38"/>
        <v>5</v>
      </c>
      <c r="G2451" t="str">
        <f>STANDINGS_SV[[#This Row],[League]]&amp;STANDINGS_SV[[#This Row],[Team]]</f>
        <v>$150 Draft Champions Mar 06 1:00 pm Lg.3840Home Run Derbies</v>
      </c>
    </row>
    <row r="2452" spans="1:7" x14ac:dyDescent="0.25">
      <c r="A2452">
        <v>736</v>
      </c>
      <c r="B2452" t="s">
        <v>336</v>
      </c>
      <c r="C2452" t="s">
        <v>2390</v>
      </c>
      <c r="D2452">
        <v>81</v>
      </c>
      <c r="E2452">
        <v>2182</v>
      </c>
      <c r="F2452">
        <f t="shared" si="38"/>
        <v>6</v>
      </c>
      <c r="G2452" t="str">
        <f>STANDINGS_SV[[#This Row],[League]]&amp;STANDINGS_SV[[#This Row],[Team]]</f>
        <v>$150 Draft Champions Mar 06 1:00 pm Lg.3840Team Heffernan</v>
      </c>
    </row>
    <row r="2453" spans="1:7" x14ac:dyDescent="0.25">
      <c r="A2453">
        <v>1339</v>
      </c>
      <c r="B2453" t="s">
        <v>2399</v>
      </c>
      <c r="C2453" t="s">
        <v>2390</v>
      </c>
      <c r="D2453">
        <v>63</v>
      </c>
      <c r="E2453">
        <v>1559</v>
      </c>
      <c r="F2453">
        <f t="shared" si="38"/>
        <v>7</v>
      </c>
      <c r="G2453" t="str">
        <f>STANDINGS_SV[[#This Row],[League]]&amp;STANDINGS_SV[[#This Row],[Team]]</f>
        <v>$150 Draft Champions Mar 06 1:00 pm Lg.3840Crazy 88's</v>
      </c>
    </row>
    <row r="2454" spans="1:7" x14ac:dyDescent="0.25">
      <c r="A2454">
        <v>1581</v>
      </c>
      <c r="B2454" t="s">
        <v>2398</v>
      </c>
      <c r="C2454" t="s">
        <v>2390</v>
      </c>
      <c r="D2454">
        <v>57</v>
      </c>
      <c r="E2454">
        <v>1329</v>
      </c>
      <c r="F2454">
        <f t="shared" si="38"/>
        <v>8</v>
      </c>
      <c r="G2454" t="str">
        <f>STANDINGS_SV[[#This Row],[League]]&amp;STANDINGS_SV[[#This Row],[Team]]</f>
        <v>$150 Draft Champions Mar 06 1:00 pm Lg.3840Mischievous Badgers</v>
      </c>
    </row>
    <row r="2455" spans="1:7" x14ac:dyDescent="0.25">
      <c r="A2455">
        <v>1653</v>
      </c>
      <c r="B2455" t="s">
        <v>2397</v>
      </c>
      <c r="C2455" t="s">
        <v>2390</v>
      </c>
      <c r="D2455">
        <v>55</v>
      </c>
      <c r="E2455">
        <v>1265</v>
      </c>
      <c r="F2455">
        <f t="shared" si="38"/>
        <v>9</v>
      </c>
      <c r="G2455" t="str">
        <f>STANDINGS_SV[[#This Row],[League]]&amp;STANDINGS_SV[[#This Row],[Team]]</f>
        <v>$150 Draft Champions Mar 06 1:00 pm Lg.3840Team Lindberg II</v>
      </c>
    </row>
    <row r="2456" spans="1:7" x14ac:dyDescent="0.25">
      <c r="A2456">
        <v>1889</v>
      </c>
      <c r="B2456" t="s">
        <v>2389</v>
      </c>
      <c r="C2456" t="s">
        <v>2390</v>
      </c>
      <c r="D2456">
        <v>48</v>
      </c>
      <c r="E2456">
        <v>1008.5</v>
      </c>
      <c r="F2456">
        <f t="shared" si="38"/>
        <v>10</v>
      </c>
      <c r="G2456" t="str">
        <f>STANDINGS_SV[[#This Row],[League]]&amp;STANDINGS_SV[[#This Row],[Team]]</f>
        <v>$150 Draft Champions Mar 06 1:00 pm Lg.3840Four Balls, Can't Walk</v>
      </c>
    </row>
    <row r="2457" spans="1:7" x14ac:dyDescent="0.25">
      <c r="A2457">
        <v>1935</v>
      </c>
      <c r="B2457" t="s">
        <v>20</v>
      </c>
      <c r="C2457" t="s">
        <v>2390</v>
      </c>
      <c r="D2457">
        <v>47</v>
      </c>
      <c r="E2457">
        <v>970.5</v>
      </c>
      <c r="F2457">
        <f t="shared" si="38"/>
        <v>11</v>
      </c>
      <c r="G2457" t="str">
        <f>STANDINGS_SV[[#This Row],[League]]&amp;STANDINGS_SV[[#This Row],[Team]]</f>
        <v>$150 Draft Champions Mar 06 1:00 pm Lg.3840Jedi.23</v>
      </c>
    </row>
    <row r="2458" spans="1:7" x14ac:dyDescent="0.25">
      <c r="A2458">
        <v>2010</v>
      </c>
      <c r="B2458" t="s">
        <v>2392</v>
      </c>
      <c r="C2458" t="s">
        <v>2390</v>
      </c>
      <c r="D2458">
        <v>45</v>
      </c>
      <c r="E2458">
        <v>910.5</v>
      </c>
      <c r="F2458">
        <f t="shared" si="38"/>
        <v>12</v>
      </c>
      <c r="G2458" t="str">
        <f>STANDINGS_SV[[#This Row],[League]]&amp;STANDINGS_SV[[#This Row],[Team]]</f>
        <v>$150 Draft Champions Mar 06 1:00 pm Lg.3840WRJ 16</v>
      </c>
    </row>
    <row r="2459" spans="1:7" x14ac:dyDescent="0.25">
      <c r="A2459">
        <v>2285</v>
      </c>
      <c r="B2459" t="s">
        <v>2395</v>
      </c>
      <c r="C2459" t="s">
        <v>2390</v>
      </c>
      <c r="D2459">
        <v>36</v>
      </c>
      <c r="E2459">
        <v>623</v>
      </c>
      <c r="F2459">
        <f t="shared" si="38"/>
        <v>13</v>
      </c>
      <c r="G2459" t="str">
        <f>STANDINGS_SV[[#This Row],[League]]&amp;STANDINGS_SV[[#This Row],[Team]]</f>
        <v>$150 Draft Champions Mar 06 1:00 pm Lg.3840Panik! At The Disco</v>
      </c>
    </row>
    <row r="2460" spans="1:7" x14ac:dyDescent="0.25">
      <c r="A2460">
        <v>2296</v>
      </c>
      <c r="B2460" t="s">
        <v>2394</v>
      </c>
      <c r="C2460" t="s">
        <v>2390</v>
      </c>
      <c r="D2460">
        <v>36</v>
      </c>
      <c r="E2460">
        <v>623</v>
      </c>
      <c r="F2460">
        <f t="shared" si="38"/>
        <v>14</v>
      </c>
      <c r="G2460" t="str">
        <f>STANDINGS_SV[[#This Row],[League]]&amp;STANDINGS_SV[[#This Row],[Team]]</f>
        <v>$150 Draft Champions Mar 06 1:00 pm Lg.3840Team Vintzel</v>
      </c>
    </row>
    <row r="2461" spans="1:7" x14ac:dyDescent="0.25">
      <c r="A2461">
        <v>2394</v>
      </c>
      <c r="B2461" t="s">
        <v>515</v>
      </c>
      <c r="C2461" t="s">
        <v>2390</v>
      </c>
      <c r="D2461">
        <v>32</v>
      </c>
      <c r="E2461">
        <v>516</v>
      </c>
      <c r="F2461">
        <f t="shared" si="38"/>
        <v>15</v>
      </c>
      <c r="G2461" t="str">
        <f>STANDINGS_SV[[#This Row],[League]]&amp;STANDINGS_SV[[#This Row],[Team]]</f>
        <v>$150 Draft Champions Mar 06 1:00 pm Lg.3840Poopy Tooth 7</v>
      </c>
    </row>
    <row r="2462" spans="1:7" x14ac:dyDescent="0.25">
      <c r="A2462">
        <v>93</v>
      </c>
      <c r="B2462" t="s">
        <v>2404</v>
      </c>
      <c r="C2462" t="s">
        <v>2401</v>
      </c>
      <c r="D2462">
        <v>113</v>
      </c>
      <c r="E2462">
        <v>2814</v>
      </c>
      <c r="F2462">
        <f t="shared" si="38"/>
        <v>1</v>
      </c>
      <c r="G2462" t="str">
        <f>STANDINGS_SV[[#This Row],[League]]&amp;STANDINGS_SV[[#This Row],[Team]]</f>
        <v>$150 Draft Champions Mar 07 1:00 pm Lg.3847Elmore James</v>
      </c>
    </row>
    <row r="2463" spans="1:7" x14ac:dyDescent="0.25">
      <c r="A2463">
        <v>652</v>
      </c>
      <c r="B2463" t="s">
        <v>2402</v>
      </c>
      <c r="C2463" t="s">
        <v>2401</v>
      </c>
      <c r="D2463">
        <v>83</v>
      </c>
      <c r="E2463">
        <v>2248</v>
      </c>
      <c r="F2463">
        <f t="shared" si="38"/>
        <v>2</v>
      </c>
      <c r="G2463" t="str">
        <f>STANDINGS_SV[[#This Row],[League]]&amp;STANDINGS_SV[[#This Row],[Team]]</f>
        <v>$150 Draft Champions Mar 07 1:00 pm Lg.3847Chicks dig the long ball</v>
      </c>
    </row>
    <row r="2464" spans="1:7" x14ac:dyDescent="0.25">
      <c r="A2464">
        <v>1015</v>
      </c>
      <c r="B2464" t="s">
        <v>2408</v>
      </c>
      <c r="C2464" t="s">
        <v>2401</v>
      </c>
      <c r="D2464">
        <v>73</v>
      </c>
      <c r="E2464">
        <v>1910.5</v>
      </c>
      <c r="F2464">
        <f t="shared" si="38"/>
        <v>3</v>
      </c>
      <c r="G2464" t="str">
        <f>STANDINGS_SV[[#This Row],[League]]&amp;STANDINGS_SV[[#This Row],[Team]]</f>
        <v>$150 Draft Champions Mar 07 1:00 pm Lg.3847smackers X</v>
      </c>
    </row>
    <row r="2465" spans="1:7" x14ac:dyDescent="0.25">
      <c r="A2465">
        <v>1080</v>
      </c>
      <c r="B2465" t="s">
        <v>2403</v>
      </c>
      <c r="C2465" t="s">
        <v>2401</v>
      </c>
      <c r="D2465">
        <v>71</v>
      </c>
      <c r="E2465">
        <v>1846.5</v>
      </c>
      <c r="F2465">
        <f t="shared" si="38"/>
        <v>4</v>
      </c>
      <c r="G2465" t="str">
        <f>STANDINGS_SV[[#This Row],[League]]&amp;STANDINGS_SV[[#This Row],[Team]]</f>
        <v>$150 Draft Champions Mar 07 1:00 pm Lg.3847tulogit2quit</v>
      </c>
    </row>
    <row r="2466" spans="1:7" x14ac:dyDescent="0.25">
      <c r="A2466">
        <v>1140</v>
      </c>
      <c r="B2466" t="s">
        <v>726</v>
      </c>
      <c r="C2466" t="s">
        <v>2401</v>
      </c>
      <c r="D2466">
        <v>69</v>
      </c>
      <c r="E2466">
        <v>1782</v>
      </c>
      <c r="F2466">
        <f t="shared" si="38"/>
        <v>5</v>
      </c>
      <c r="G2466" t="str">
        <f>STANDINGS_SV[[#This Row],[League]]&amp;STANDINGS_SV[[#This Row],[Team]]</f>
        <v>$150 Draft Champions Mar 07 1:00 pm Lg.3847Team Warner</v>
      </c>
    </row>
    <row r="2467" spans="1:7" x14ac:dyDescent="0.25">
      <c r="A2467">
        <v>1285</v>
      </c>
      <c r="B2467" t="s">
        <v>2409</v>
      </c>
      <c r="C2467" t="s">
        <v>2401</v>
      </c>
      <c r="D2467">
        <v>65</v>
      </c>
      <c r="E2467">
        <v>1643</v>
      </c>
      <c r="F2467">
        <f t="shared" si="38"/>
        <v>6</v>
      </c>
      <c r="G2467" t="str">
        <f>STANDINGS_SV[[#This Row],[League]]&amp;STANDINGS_SV[[#This Row],[Team]]</f>
        <v>$150 Draft Champions Mar 07 1:00 pm Lg.3847Z Rays</v>
      </c>
    </row>
    <row r="2468" spans="1:7" x14ac:dyDescent="0.25">
      <c r="A2468">
        <v>1345</v>
      </c>
      <c r="B2468" t="s">
        <v>2405</v>
      </c>
      <c r="C2468" t="s">
        <v>2401</v>
      </c>
      <c r="D2468">
        <v>63</v>
      </c>
      <c r="E2468">
        <v>1559</v>
      </c>
      <c r="F2468">
        <f t="shared" si="38"/>
        <v>7</v>
      </c>
      <c r="G2468" t="str">
        <f>STANDINGS_SV[[#This Row],[League]]&amp;STANDINGS_SV[[#This Row],[Team]]</f>
        <v>$150 Draft Champions Mar 07 1:00 pm Lg.3847EnthusiasmUnknown2Mankind</v>
      </c>
    </row>
    <row r="2469" spans="1:7" x14ac:dyDescent="0.25">
      <c r="A2469">
        <v>1410</v>
      </c>
      <c r="B2469" t="s">
        <v>496</v>
      </c>
      <c r="C2469" t="s">
        <v>2401</v>
      </c>
      <c r="D2469">
        <v>62</v>
      </c>
      <c r="E2469">
        <v>1513.5</v>
      </c>
      <c r="F2469">
        <f t="shared" si="38"/>
        <v>8</v>
      </c>
      <c r="G2469" t="str">
        <f>STANDINGS_SV[[#This Row],[League]]&amp;STANDINGS_SV[[#This Row],[Team]]</f>
        <v>$150 Draft Champions Mar 07 1:00 pm Lg.3847Team Palmer</v>
      </c>
    </row>
    <row r="2470" spans="1:7" x14ac:dyDescent="0.25">
      <c r="A2470">
        <v>1655</v>
      </c>
      <c r="B2470" t="s">
        <v>650</v>
      </c>
      <c r="C2470" t="s">
        <v>2401</v>
      </c>
      <c r="D2470">
        <v>55</v>
      </c>
      <c r="E2470">
        <v>1265</v>
      </c>
      <c r="F2470">
        <f t="shared" si="38"/>
        <v>9</v>
      </c>
      <c r="G2470" t="str">
        <f>STANDINGS_SV[[#This Row],[League]]&amp;STANDINGS_SV[[#This Row],[Team]]</f>
        <v>$150 Draft Champions Mar 07 1:00 pm Lg.3847Team Stein</v>
      </c>
    </row>
    <row r="2471" spans="1:7" x14ac:dyDescent="0.25">
      <c r="A2471">
        <v>1874</v>
      </c>
      <c r="B2471" t="s">
        <v>2400</v>
      </c>
      <c r="C2471" t="s">
        <v>2401</v>
      </c>
      <c r="D2471">
        <v>49</v>
      </c>
      <c r="E2471">
        <v>1047</v>
      </c>
      <c r="F2471">
        <f t="shared" si="38"/>
        <v>10</v>
      </c>
      <c r="G2471" t="str">
        <f>STANDINGS_SV[[#This Row],[League]]&amp;STANDINGS_SV[[#This Row],[Team]]</f>
        <v>$150 Draft Champions Mar 07 1:00 pm Lg.3847Team Turner</v>
      </c>
    </row>
    <row r="2472" spans="1:7" x14ac:dyDescent="0.25">
      <c r="A2472">
        <v>2036</v>
      </c>
      <c r="B2472" t="s">
        <v>2410</v>
      </c>
      <c r="C2472" t="s">
        <v>2401</v>
      </c>
      <c r="D2472">
        <v>44</v>
      </c>
      <c r="E2472">
        <v>879</v>
      </c>
      <c r="F2472">
        <f t="shared" si="38"/>
        <v>11</v>
      </c>
      <c r="G2472" t="str">
        <f>STANDINGS_SV[[#This Row],[League]]&amp;STANDINGS_SV[[#This Row],[Team]]</f>
        <v>$150 Draft Champions Mar 07 1:00 pm Lg.3847Pyrolitic Decomposition 15</v>
      </c>
    </row>
    <row r="2473" spans="1:7" x14ac:dyDescent="0.25">
      <c r="A2473">
        <v>2215</v>
      </c>
      <c r="B2473" t="s">
        <v>2407</v>
      </c>
      <c r="C2473" t="s">
        <v>2401</v>
      </c>
      <c r="D2473">
        <v>39</v>
      </c>
      <c r="E2473">
        <v>708</v>
      </c>
      <c r="F2473">
        <f t="shared" si="38"/>
        <v>12</v>
      </c>
      <c r="G2473" t="str">
        <f>STANDINGS_SV[[#This Row],[League]]&amp;STANDINGS_SV[[#This Row],[Team]]</f>
        <v>$150 Draft Champions Mar 07 1:00 pm Lg.3847fat puigs</v>
      </c>
    </row>
    <row r="2474" spans="1:7" x14ac:dyDescent="0.25">
      <c r="A2474">
        <v>2369</v>
      </c>
      <c r="B2474" t="s">
        <v>444</v>
      </c>
      <c r="C2474" t="s">
        <v>2401</v>
      </c>
      <c r="D2474">
        <v>33</v>
      </c>
      <c r="E2474">
        <v>548</v>
      </c>
      <c r="F2474">
        <f t="shared" si="38"/>
        <v>13</v>
      </c>
      <c r="G2474" t="str">
        <f>STANDINGS_SV[[#This Row],[League]]&amp;STANDINGS_SV[[#This Row],[Team]]</f>
        <v>$150 Draft Champions Mar 07 1:00 pm Lg.3847Team Bonham</v>
      </c>
    </row>
    <row r="2475" spans="1:7" x14ac:dyDescent="0.25">
      <c r="A2475">
        <v>2721</v>
      </c>
      <c r="B2475" t="s">
        <v>2406</v>
      </c>
      <c r="C2475" t="s">
        <v>2401</v>
      </c>
      <c r="D2475">
        <v>16</v>
      </c>
      <c r="E2475">
        <v>194.5</v>
      </c>
      <c r="F2475">
        <f t="shared" si="38"/>
        <v>14</v>
      </c>
      <c r="G2475" t="str">
        <f>STANDINGS_SV[[#This Row],[League]]&amp;STANDINGS_SV[[#This Row],[Team]]</f>
        <v>$150 Draft Champions Mar 07 1:00 pm Lg.3847Wasted talent</v>
      </c>
    </row>
    <row r="2476" spans="1:7" x14ac:dyDescent="0.25">
      <c r="A2476">
        <v>2733</v>
      </c>
      <c r="B2476" t="s">
        <v>221</v>
      </c>
      <c r="C2476" t="s">
        <v>2401</v>
      </c>
      <c r="D2476">
        <v>15</v>
      </c>
      <c r="E2476">
        <v>178</v>
      </c>
      <c r="F2476">
        <f t="shared" si="38"/>
        <v>15</v>
      </c>
      <c r="G2476" t="str">
        <f>STANDINGS_SV[[#This Row],[League]]&amp;STANDINGS_SV[[#This Row],[Team]]</f>
        <v>$150 Draft Champions Mar 07 1:00 pm Lg.3847Shake N Bake</v>
      </c>
    </row>
    <row r="2477" spans="1:7" x14ac:dyDescent="0.25">
      <c r="A2477">
        <v>58</v>
      </c>
      <c r="B2477" t="s">
        <v>2413</v>
      </c>
      <c r="C2477" t="s">
        <v>2412</v>
      </c>
      <c r="D2477">
        <v>120</v>
      </c>
      <c r="E2477">
        <v>2857</v>
      </c>
      <c r="F2477">
        <f t="shared" si="38"/>
        <v>1</v>
      </c>
      <c r="G2477" t="str">
        <f>STANDINGS_SV[[#This Row],[League]]&amp;STANDINGS_SV[[#This Row],[Team]]</f>
        <v>$150 Draft Champions Mar 07 1:00 pm Lg.3852Team Stampfl</v>
      </c>
    </row>
    <row r="2478" spans="1:7" x14ac:dyDescent="0.25">
      <c r="A2478">
        <v>86</v>
      </c>
      <c r="B2478" t="s">
        <v>2415</v>
      </c>
      <c r="C2478" t="s">
        <v>2412</v>
      </c>
      <c r="D2478">
        <v>115</v>
      </c>
      <c r="E2478">
        <v>2826.5</v>
      </c>
      <c r="F2478">
        <f t="shared" si="38"/>
        <v>2</v>
      </c>
      <c r="G2478" t="str">
        <f>STANDINGS_SV[[#This Row],[League]]&amp;STANDINGS_SV[[#This Row],[Team]]</f>
        <v>$150 Draft Champions Mar 07 1:00 pm Lg.3852ThePitchClock</v>
      </c>
    </row>
    <row r="2479" spans="1:7" x14ac:dyDescent="0.25">
      <c r="A2479">
        <v>302</v>
      </c>
      <c r="B2479" t="s">
        <v>2419</v>
      </c>
      <c r="C2479" t="s">
        <v>2412</v>
      </c>
      <c r="D2479">
        <v>97</v>
      </c>
      <c r="E2479">
        <v>2600.5</v>
      </c>
      <c r="F2479">
        <f t="shared" si="38"/>
        <v>3</v>
      </c>
      <c r="G2479" t="str">
        <f>STANDINGS_SV[[#This Row],[League]]&amp;STANDINGS_SV[[#This Row],[Team]]</f>
        <v>$150 Draft Champions Mar 07 1:00 pm Lg.385230th St BountyHunters</v>
      </c>
    </row>
    <row r="2480" spans="1:7" x14ac:dyDescent="0.25">
      <c r="A2480">
        <v>544</v>
      </c>
      <c r="B2480" t="s">
        <v>35</v>
      </c>
      <c r="C2480" t="s">
        <v>2412</v>
      </c>
      <c r="D2480">
        <v>87</v>
      </c>
      <c r="E2480">
        <v>2374</v>
      </c>
      <c r="F2480">
        <f t="shared" si="38"/>
        <v>4</v>
      </c>
      <c r="G2480" t="str">
        <f>STANDINGS_SV[[#This Row],[League]]&amp;STANDINGS_SV[[#This Row],[Team]]</f>
        <v>$150 Draft Champions Mar 07 1:00 pm Lg.3852Team wendler</v>
      </c>
    </row>
    <row r="2481" spans="1:7" x14ac:dyDescent="0.25">
      <c r="A2481">
        <v>1057</v>
      </c>
      <c r="B2481" t="s">
        <v>2411</v>
      </c>
      <c r="C2481" t="s">
        <v>2412</v>
      </c>
      <c r="D2481">
        <v>71</v>
      </c>
      <c r="E2481">
        <v>1846.5</v>
      </c>
      <c r="F2481">
        <f t="shared" si="38"/>
        <v>5</v>
      </c>
      <c r="G2481" t="str">
        <f>STANDINGS_SV[[#This Row],[League]]&amp;STANDINGS_SV[[#This Row],[Team]]</f>
        <v>$150 Draft Champions Mar 07 1:00 pm Lg.3852Freaks &amp; Geeks</v>
      </c>
    </row>
    <row r="2482" spans="1:7" x14ac:dyDescent="0.25">
      <c r="A2482">
        <v>1299</v>
      </c>
      <c r="B2482" t="s">
        <v>18</v>
      </c>
      <c r="C2482" t="s">
        <v>2412</v>
      </c>
      <c r="D2482">
        <v>64</v>
      </c>
      <c r="E2482">
        <v>1602</v>
      </c>
      <c r="F2482">
        <f t="shared" si="38"/>
        <v>6</v>
      </c>
      <c r="G2482" t="str">
        <f>STANDINGS_SV[[#This Row],[League]]&amp;STANDINGS_SV[[#This Row],[Team]]</f>
        <v>$150 Draft Champions Mar 07 1:00 pm Lg.3852Home Run Derbies</v>
      </c>
    </row>
    <row r="2483" spans="1:7" x14ac:dyDescent="0.25">
      <c r="A2483">
        <v>1366</v>
      </c>
      <c r="B2483" t="s">
        <v>2421</v>
      </c>
      <c r="C2483" t="s">
        <v>2412</v>
      </c>
      <c r="D2483">
        <v>63</v>
      </c>
      <c r="E2483">
        <v>1559</v>
      </c>
      <c r="F2483">
        <f t="shared" si="38"/>
        <v>7</v>
      </c>
      <c r="G2483" t="str">
        <f>STANDINGS_SV[[#This Row],[League]]&amp;STANDINGS_SV[[#This Row],[Team]]</f>
        <v>$150 Draft Champions Mar 07 1:00 pm Lg.3852Team Yads</v>
      </c>
    </row>
    <row r="2484" spans="1:7" x14ac:dyDescent="0.25">
      <c r="A2484">
        <v>1381</v>
      </c>
      <c r="B2484" t="s">
        <v>2416</v>
      </c>
      <c r="C2484" t="s">
        <v>2412</v>
      </c>
      <c r="D2484">
        <v>62</v>
      </c>
      <c r="E2484">
        <v>1513.5</v>
      </c>
      <c r="F2484">
        <f t="shared" si="38"/>
        <v>8</v>
      </c>
      <c r="G2484" t="str">
        <f>STANDINGS_SV[[#This Row],[League]]&amp;STANDINGS_SV[[#This Row],[Team]]</f>
        <v>$150 Draft Champions Mar 07 1:00 pm Lg.3852Dan's Danimals Two</v>
      </c>
    </row>
    <row r="2485" spans="1:7" x14ac:dyDescent="0.25">
      <c r="A2485">
        <v>1543</v>
      </c>
      <c r="B2485" t="s">
        <v>2414</v>
      </c>
      <c r="C2485" t="s">
        <v>2412</v>
      </c>
      <c r="D2485">
        <v>58</v>
      </c>
      <c r="E2485">
        <v>1365</v>
      </c>
      <c r="F2485">
        <f t="shared" si="38"/>
        <v>9</v>
      </c>
      <c r="G2485" t="str">
        <f>STANDINGS_SV[[#This Row],[League]]&amp;STANDINGS_SV[[#This Row],[Team]]</f>
        <v>$150 Draft Champions Mar 07 1:00 pm Lg.3852Hotel DL</v>
      </c>
    </row>
    <row r="2486" spans="1:7" x14ac:dyDescent="0.25">
      <c r="A2486">
        <v>2334</v>
      </c>
      <c r="B2486" t="s">
        <v>2418</v>
      </c>
      <c r="C2486" t="s">
        <v>2412</v>
      </c>
      <c r="D2486">
        <v>35</v>
      </c>
      <c r="E2486">
        <v>594</v>
      </c>
      <c r="F2486">
        <f t="shared" si="38"/>
        <v>10</v>
      </c>
      <c r="G2486" t="str">
        <f>STANDINGS_SV[[#This Row],[League]]&amp;STANDINGS_SV[[#This Row],[Team]]</f>
        <v>$150 Draft Champions Mar 07 1:00 pm Lg.3852shuck me sideways2</v>
      </c>
    </row>
    <row r="2487" spans="1:7" x14ac:dyDescent="0.25">
      <c r="A2487">
        <v>2347</v>
      </c>
      <c r="B2487" t="s">
        <v>1404</v>
      </c>
      <c r="C2487" t="s">
        <v>2412</v>
      </c>
      <c r="D2487">
        <v>34</v>
      </c>
      <c r="E2487">
        <v>569</v>
      </c>
      <c r="F2487">
        <f t="shared" si="38"/>
        <v>11</v>
      </c>
      <c r="G2487" t="str">
        <f>STANDINGS_SV[[#This Row],[League]]&amp;STANDINGS_SV[[#This Row],[Team]]</f>
        <v>$150 Draft Champions Mar 07 1:00 pm Lg.3852Team passalacqua</v>
      </c>
    </row>
    <row r="2488" spans="1:7" x14ac:dyDescent="0.25">
      <c r="A2488">
        <v>2351</v>
      </c>
      <c r="B2488" t="s">
        <v>2420</v>
      </c>
      <c r="C2488" t="s">
        <v>2412</v>
      </c>
      <c r="D2488">
        <v>33</v>
      </c>
      <c r="E2488">
        <v>548</v>
      </c>
      <c r="F2488">
        <f t="shared" si="38"/>
        <v>12</v>
      </c>
      <c r="G2488" t="str">
        <f>STANDINGS_SV[[#This Row],[League]]&amp;STANDINGS_SV[[#This Row],[Team]]</f>
        <v>$150 Draft Champions Mar 07 1:00 pm Lg.38522ND TO NONE</v>
      </c>
    </row>
    <row r="2489" spans="1:7" x14ac:dyDescent="0.25">
      <c r="A2489">
        <v>2579</v>
      </c>
      <c r="B2489" t="s">
        <v>2417</v>
      </c>
      <c r="C2489" t="s">
        <v>2412</v>
      </c>
      <c r="D2489">
        <v>25</v>
      </c>
      <c r="E2489">
        <v>334</v>
      </c>
      <c r="F2489">
        <f t="shared" si="38"/>
        <v>13</v>
      </c>
      <c r="G2489" t="str">
        <f>STANDINGS_SV[[#This Row],[League]]&amp;STANDINGS_SV[[#This Row],[Team]]</f>
        <v>$150 Draft Champions Mar 07 1:00 pm Lg.3852NTX Storm2</v>
      </c>
    </row>
    <row r="2490" spans="1:7" x14ac:dyDescent="0.25">
      <c r="A2490">
        <v>2685</v>
      </c>
      <c r="B2490" t="s">
        <v>2422</v>
      </c>
      <c r="C2490" t="s">
        <v>2412</v>
      </c>
      <c r="D2490">
        <v>18</v>
      </c>
      <c r="E2490">
        <v>224</v>
      </c>
      <c r="F2490">
        <f t="shared" si="38"/>
        <v>14</v>
      </c>
      <c r="G2490" t="str">
        <f>STANDINGS_SV[[#This Row],[League]]&amp;STANDINGS_SV[[#This Row],[Team]]</f>
        <v>$150 Draft Champions Mar 07 1:00 pm Lg.3852Leonard Graves Phillips</v>
      </c>
    </row>
    <row r="2491" spans="1:7" x14ac:dyDescent="0.25">
      <c r="A2491">
        <v>2771</v>
      </c>
      <c r="B2491" t="s">
        <v>2423</v>
      </c>
      <c r="C2491" t="s">
        <v>2412</v>
      </c>
      <c r="D2491">
        <v>12</v>
      </c>
      <c r="E2491">
        <v>135</v>
      </c>
      <c r="F2491">
        <f t="shared" si="38"/>
        <v>15</v>
      </c>
      <c r="G2491" t="str">
        <f>STANDINGS_SV[[#This Row],[League]]&amp;STANDINGS_SV[[#This Row],[Team]]</f>
        <v>$150 Draft Champions Mar 07 1:00 pm Lg.3852Jake's Patrol</v>
      </c>
    </row>
    <row r="2492" spans="1:7" x14ac:dyDescent="0.25">
      <c r="A2492">
        <v>162</v>
      </c>
      <c r="B2492" t="s">
        <v>97</v>
      </c>
      <c r="C2492" t="s">
        <v>2425</v>
      </c>
      <c r="D2492">
        <v>106</v>
      </c>
      <c r="E2492">
        <v>2746</v>
      </c>
      <c r="F2492">
        <f t="shared" si="38"/>
        <v>1</v>
      </c>
      <c r="G2492" t="str">
        <f>STANDINGS_SV[[#This Row],[League]]&amp;STANDINGS_SV[[#This Row],[Team]]</f>
        <v>$150 Draft Champions Mar 08 1:00 pm Lg.3854Catch This</v>
      </c>
    </row>
    <row r="2493" spans="1:7" x14ac:dyDescent="0.25">
      <c r="A2493">
        <v>200</v>
      </c>
      <c r="B2493" t="s">
        <v>2430</v>
      </c>
      <c r="C2493" t="s">
        <v>2425</v>
      </c>
      <c r="D2493">
        <v>103</v>
      </c>
      <c r="E2493">
        <v>2707.5</v>
      </c>
      <c r="F2493">
        <f t="shared" si="38"/>
        <v>2</v>
      </c>
      <c r="G2493" t="str">
        <f>STANDINGS_SV[[#This Row],[League]]&amp;STANDINGS_SV[[#This Row],[Team]]</f>
        <v>$150 Draft Champions Mar 08 1:00 pm Lg.3854Los Pollos Hermanos de Vanguard</v>
      </c>
    </row>
    <row r="2494" spans="1:7" x14ac:dyDescent="0.25">
      <c r="A2494">
        <v>249</v>
      </c>
      <c r="B2494" t="s">
        <v>2437</v>
      </c>
      <c r="C2494" t="s">
        <v>2425</v>
      </c>
      <c r="D2494">
        <v>100</v>
      </c>
      <c r="E2494">
        <v>2655.5</v>
      </c>
      <c r="F2494">
        <f t="shared" si="38"/>
        <v>3</v>
      </c>
      <c r="G2494" t="str">
        <f>STANDINGS_SV[[#This Row],[League]]&amp;STANDINGS_SV[[#This Row],[Team]]</f>
        <v>$150 Draft Champions Mar 08 1:00 pm Lg.3854Barber poles</v>
      </c>
    </row>
    <row r="2495" spans="1:7" x14ac:dyDescent="0.25">
      <c r="A2495">
        <v>311</v>
      </c>
      <c r="B2495" t="s">
        <v>2434</v>
      </c>
      <c r="C2495" t="s">
        <v>2425</v>
      </c>
      <c r="D2495">
        <v>97</v>
      </c>
      <c r="E2495">
        <v>2600.5</v>
      </c>
      <c r="F2495">
        <f t="shared" si="38"/>
        <v>4</v>
      </c>
      <c r="G2495" t="str">
        <f>STANDINGS_SV[[#This Row],[League]]&amp;STANDINGS_SV[[#This Row],[Team]]</f>
        <v>$150 Draft Champions Mar 08 1:00 pm Lg.3854MMMBop</v>
      </c>
    </row>
    <row r="2496" spans="1:7" x14ac:dyDescent="0.25">
      <c r="A2496">
        <v>338</v>
      </c>
      <c r="B2496" t="s">
        <v>2426</v>
      </c>
      <c r="C2496" t="s">
        <v>2425</v>
      </c>
      <c r="D2496">
        <v>96</v>
      </c>
      <c r="E2496">
        <v>2582</v>
      </c>
      <c r="F2496">
        <f t="shared" si="38"/>
        <v>5</v>
      </c>
      <c r="G2496" t="str">
        <f>STANDINGS_SV[[#This Row],[League]]&amp;STANDINGS_SV[[#This Row],[Team]]</f>
        <v>$150 Draft Champions Mar 08 1:00 pm Lg.3854Your Face is Familia</v>
      </c>
    </row>
    <row r="2497" spans="1:7" x14ac:dyDescent="0.25">
      <c r="A2497">
        <v>1032</v>
      </c>
      <c r="B2497" t="s">
        <v>2432</v>
      </c>
      <c r="C2497" t="s">
        <v>2425</v>
      </c>
      <c r="D2497">
        <v>72</v>
      </c>
      <c r="E2497">
        <v>1879</v>
      </c>
      <c r="F2497">
        <f t="shared" si="38"/>
        <v>6</v>
      </c>
      <c r="G2497" t="str">
        <f>STANDINGS_SV[[#This Row],[League]]&amp;STANDINGS_SV[[#This Row],[Team]]</f>
        <v>$150 Draft Champions Mar 08 1:00 pm Lg.3854Lee House Lagers</v>
      </c>
    </row>
    <row r="2498" spans="1:7" x14ac:dyDescent="0.25">
      <c r="A2498">
        <v>1459</v>
      </c>
      <c r="B2498" t="s">
        <v>2428</v>
      </c>
      <c r="C2498" t="s">
        <v>2425</v>
      </c>
      <c r="D2498">
        <v>61</v>
      </c>
      <c r="E2498">
        <v>1469.5</v>
      </c>
      <c r="F2498">
        <f t="shared" si="38"/>
        <v>7</v>
      </c>
      <c r="G2498" t="str">
        <f>STANDINGS_SV[[#This Row],[League]]&amp;STANDINGS_SV[[#This Row],[Team]]</f>
        <v>$150 Draft Champions Mar 08 1:00 pm Lg.3854The Wrath of Braun</v>
      </c>
    </row>
    <row r="2499" spans="1:7" x14ac:dyDescent="0.25">
      <c r="A2499">
        <v>1553</v>
      </c>
      <c r="B2499" t="s">
        <v>2427</v>
      </c>
      <c r="C2499" t="s">
        <v>2425</v>
      </c>
      <c r="D2499">
        <v>58</v>
      </c>
      <c r="E2499">
        <v>1365</v>
      </c>
      <c r="F2499">
        <f t="shared" ref="F2499:F2562" si="39">IF(C2499=C2498,F2498+1,1)</f>
        <v>8</v>
      </c>
      <c r="G2499" t="str">
        <f>STANDINGS_SV[[#This Row],[League]]&amp;STANDINGS_SV[[#This Row],[Team]]</f>
        <v>$150 Draft Champions Mar 08 1:00 pm Lg.3854Skinny Joe Blanton</v>
      </c>
    </row>
    <row r="2500" spans="1:7" x14ac:dyDescent="0.25">
      <c r="A2500">
        <v>2033</v>
      </c>
      <c r="B2500" t="s">
        <v>2435</v>
      </c>
      <c r="C2500" t="s">
        <v>2425</v>
      </c>
      <c r="D2500">
        <v>44</v>
      </c>
      <c r="E2500">
        <v>879</v>
      </c>
      <c r="F2500">
        <f t="shared" si="39"/>
        <v>9</v>
      </c>
      <c r="G2500" t="str">
        <f>STANDINGS_SV[[#This Row],[League]]&amp;STANDINGS_SV[[#This Row],[Team]]</f>
        <v>$150 Draft Champions Mar 08 1:00 pm Lg.3854Noodler Fun Monkey4</v>
      </c>
    </row>
    <row r="2501" spans="1:7" x14ac:dyDescent="0.25">
      <c r="A2501">
        <v>2067</v>
      </c>
      <c r="B2501" t="s">
        <v>2424</v>
      </c>
      <c r="C2501" t="s">
        <v>2425</v>
      </c>
      <c r="D2501">
        <v>43</v>
      </c>
      <c r="E2501">
        <v>836</v>
      </c>
      <c r="F2501">
        <f t="shared" si="39"/>
        <v>10</v>
      </c>
      <c r="G2501" t="str">
        <f>STANDINGS_SV[[#This Row],[League]]&amp;STANDINGS_SV[[#This Row],[Team]]</f>
        <v>$150 Draft Champions Mar 08 1:00 pm Lg.3854Green Plan B</v>
      </c>
    </row>
    <row r="2502" spans="1:7" x14ac:dyDescent="0.25">
      <c r="A2502">
        <v>2338</v>
      </c>
      <c r="B2502" t="s">
        <v>2429</v>
      </c>
      <c r="C2502" t="s">
        <v>2425</v>
      </c>
      <c r="D2502">
        <v>34</v>
      </c>
      <c r="E2502">
        <v>569</v>
      </c>
      <c r="F2502">
        <f t="shared" si="39"/>
        <v>11</v>
      </c>
      <c r="G2502" t="str">
        <f>STANDINGS_SV[[#This Row],[League]]&amp;STANDINGS_SV[[#This Row],[Team]]</f>
        <v>$150 Draft Champions Mar 08 1:00 pm Lg.3854Go Jays Go</v>
      </c>
    </row>
    <row r="2503" spans="1:7" x14ac:dyDescent="0.25">
      <c r="A2503">
        <v>2354</v>
      </c>
      <c r="B2503" t="s">
        <v>2436</v>
      </c>
      <c r="C2503" t="s">
        <v>2425</v>
      </c>
      <c r="D2503">
        <v>33</v>
      </c>
      <c r="E2503">
        <v>548</v>
      </c>
      <c r="F2503">
        <f t="shared" si="39"/>
        <v>12</v>
      </c>
      <c r="G2503" t="str">
        <f>STANDINGS_SV[[#This Row],[League]]&amp;STANDINGS_SV[[#This Row],[Team]]</f>
        <v>$150 Draft Champions Mar 08 1:00 pm Lg.3854Charger Bar 8</v>
      </c>
    </row>
    <row r="2504" spans="1:7" x14ac:dyDescent="0.25">
      <c r="A2504">
        <v>2445</v>
      </c>
      <c r="B2504" t="s">
        <v>2431</v>
      </c>
      <c r="C2504" t="s">
        <v>2425</v>
      </c>
      <c r="D2504">
        <v>31</v>
      </c>
      <c r="E2504">
        <v>474.5</v>
      </c>
      <c r="F2504">
        <f t="shared" si="39"/>
        <v>13</v>
      </c>
      <c r="G2504" t="str">
        <f>STANDINGS_SV[[#This Row],[League]]&amp;STANDINGS_SV[[#This Row],[Team]]</f>
        <v>$150 Draft Champions Mar 08 1:00 pm Lg.3854Plunder The Lox</v>
      </c>
    </row>
    <row r="2505" spans="1:7" x14ac:dyDescent="0.25">
      <c r="A2505">
        <v>2551</v>
      </c>
      <c r="B2505" t="s">
        <v>2433</v>
      </c>
      <c r="C2505" t="s">
        <v>2425</v>
      </c>
      <c r="D2505">
        <v>26</v>
      </c>
      <c r="E2505">
        <v>354</v>
      </c>
      <c r="F2505">
        <f t="shared" si="39"/>
        <v>14</v>
      </c>
      <c r="G2505" t="str">
        <f>STANDINGS_SV[[#This Row],[League]]&amp;STANDINGS_SV[[#This Row],[Team]]</f>
        <v>$150 Draft Champions Mar 08 1:00 pm Lg.3854Creeping Death</v>
      </c>
    </row>
    <row r="2506" spans="1:7" x14ac:dyDescent="0.25">
      <c r="A2506">
        <v>2837</v>
      </c>
      <c r="B2506" t="s">
        <v>126</v>
      </c>
      <c r="C2506" t="s">
        <v>2425</v>
      </c>
      <c r="D2506">
        <v>4</v>
      </c>
      <c r="E2506">
        <v>68</v>
      </c>
      <c r="F2506">
        <f t="shared" si="39"/>
        <v>15</v>
      </c>
      <c r="G2506" t="str">
        <f>STANDINGS_SV[[#This Row],[League]]&amp;STANDINGS_SV[[#This Row],[Team]]</f>
        <v>$150 Draft Champions Mar 08 1:00 pm Lg.3854Big D No E</v>
      </c>
    </row>
    <row r="2507" spans="1:7" x14ac:dyDescent="0.25">
      <c r="A2507">
        <v>201</v>
      </c>
      <c r="B2507" t="s">
        <v>2446</v>
      </c>
      <c r="C2507" t="s">
        <v>2439</v>
      </c>
      <c r="D2507">
        <v>103</v>
      </c>
      <c r="E2507">
        <v>2707.5</v>
      </c>
      <c r="F2507">
        <f t="shared" si="39"/>
        <v>1</v>
      </c>
      <c r="G2507" t="str">
        <f>STANDINGS_SV[[#This Row],[League]]&amp;STANDINGS_SV[[#This Row],[Team]]</f>
        <v>$150 Draft Champions Mar 08 1:00 pm Lg.3856Optimal Prime 8</v>
      </c>
    </row>
    <row r="2508" spans="1:7" x14ac:dyDescent="0.25">
      <c r="A2508">
        <v>304</v>
      </c>
      <c r="B2508" t="s">
        <v>2442</v>
      </c>
      <c r="C2508" t="s">
        <v>2439</v>
      </c>
      <c r="D2508">
        <v>97</v>
      </c>
      <c r="E2508">
        <v>2600.5</v>
      </c>
      <c r="F2508">
        <f t="shared" si="39"/>
        <v>2</v>
      </c>
      <c r="G2508" t="str">
        <f>STANDINGS_SV[[#This Row],[League]]&amp;STANDINGS_SV[[#This Row],[Team]]</f>
        <v>$150 Draft Champions Mar 08 1:00 pm Lg.385699 Luftballons</v>
      </c>
    </row>
    <row r="2509" spans="1:7" x14ac:dyDescent="0.25">
      <c r="A2509">
        <v>346</v>
      </c>
      <c r="B2509" t="s">
        <v>1110</v>
      </c>
      <c r="C2509" t="s">
        <v>2439</v>
      </c>
      <c r="D2509">
        <v>95</v>
      </c>
      <c r="E2509">
        <v>2561</v>
      </c>
      <c r="F2509">
        <f t="shared" si="39"/>
        <v>3</v>
      </c>
      <c r="G2509" t="str">
        <f>STANDINGS_SV[[#This Row],[League]]&amp;STANDINGS_SV[[#This Row],[Team]]</f>
        <v>$150 Draft Champions Mar 08 1:00 pm Lg.3856Five Tool Players</v>
      </c>
    </row>
    <row r="2510" spans="1:7" x14ac:dyDescent="0.25">
      <c r="A2510">
        <v>469</v>
      </c>
      <c r="B2510" t="s">
        <v>497</v>
      </c>
      <c r="C2510" t="s">
        <v>2439</v>
      </c>
      <c r="D2510">
        <v>90</v>
      </c>
      <c r="E2510">
        <v>2452</v>
      </c>
      <c r="F2510">
        <f t="shared" si="39"/>
        <v>4</v>
      </c>
      <c r="G2510" t="str">
        <f>STANDINGS_SV[[#This Row],[League]]&amp;STANDINGS_SV[[#This Row],[Team]]</f>
        <v>$150 Draft Champions Mar 08 1:00 pm Lg.3856bafALLSTARS</v>
      </c>
    </row>
    <row r="2511" spans="1:7" x14ac:dyDescent="0.25">
      <c r="A2511">
        <v>557</v>
      </c>
      <c r="B2511" t="s">
        <v>2447</v>
      </c>
      <c r="C2511" t="s">
        <v>2439</v>
      </c>
      <c r="D2511">
        <v>86</v>
      </c>
      <c r="E2511">
        <v>2349</v>
      </c>
      <c r="F2511">
        <f t="shared" si="39"/>
        <v>5</v>
      </c>
      <c r="G2511" t="str">
        <f>STANDINGS_SV[[#This Row],[League]]&amp;STANDINGS_SV[[#This Row],[Team]]</f>
        <v>$150 Draft Champions Mar 08 1:00 pm Lg.3856Gary Scotts</v>
      </c>
    </row>
    <row r="2512" spans="1:7" x14ac:dyDescent="0.25">
      <c r="A2512">
        <v>924</v>
      </c>
      <c r="B2512" t="s">
        <v>205</v>
      </c>
      <c r="C2512" t="s">
        <v>2439</v>
      </c>
      <c r="D2512">
        <v>76</v>
      </c>
      <c r="E2512">
        <v>1999</v>
      </c>
      <c r="F2512">
        <f t="shared" si="39"/>
        <v>6</v>
      </c>
      <c r="G2512" t="str">
        <f>STANDINGS_SV[[#This Row],[League]]&amp;STANDINGS_SV[[#This Row],[Team]]</f>
        <v>$150 Draft Champions Mar 08 1:00 pm Lg.3856Team Sloan</v>
      </c>
    </row>
    <row r="2513" spans="1:7" x14ac:dyDescent="0.25">
      <c r="A2513">
        <v>1145</v>
      </c>
      <c r="B2513" t="s">
        <v>1550</v>
      </c>
      <c r="C2513" t="s">
        <v>2439</v>
      </c>
      <c r="D2513">
        <v>69</v>
      </c>
      <c r="E2513">
        <v>1782</v>
      </c>
      <c r="F2513">
        <f t="shared" si="39"/>
        <v>7</v>
      </c>
      <c r="G2513" t="str">
        <f>STANDINGS_SV[[#This Row],[League]]&amp;STANDINGS_SV[[#This Row],[Team]]</f>
        <v>$150 Draft Champions Mar 08 1:00 pm Lg.3856Wellington Blacks</v>
      </c>
    </row>
    <row r="2514" spans="1:7" x14ac:dyDescent="0.25">
      <c r="A2514">
        <v>1616</v>
      </c>
      <c r="B2514" t="s">
        <v>2438</v>
      </c>
      <c r="C2514" t="s">
        <v>2439</v>
      </c>
      <c r="D2514">
        <v>56</v>
      </c>
      <c r="E2514">
        <v>1296.5</v>
      </c>
      <c r="F2514">
        <f t="shared" si="39"/>
        <v>8</v>
      </c>
      <c r="G2514" t="str">
        <f>STANDINGS_SV[[#This Row],[League]]&amp;STANDINGS_SV[[#This Row],[Team]]</f>
        <v>$150 Draft Champions Mar 08 1:00 pm Lg.3856Scores Man</v>
      </c>
    </row>
    <row r="2515" spans="1:7" x14ac:dyDescent="0.25">
      <c r="A2515">
        <v>1753</v>
      </c>
      <c r="B2515" t="s">
        <v>2440</v>
      </c>
      <c r="C2515" t="s">
        <v>2439</v>
      </c>
      <c r="D2515">
        <v>52</v>
      </c>
      <c r="E2515">
        <v>1154</v>
      </c>
      <c r="F2515">
        <f t="shared" si="39"/>
        <v>9</v>
      </c>
      <c r="G2515" t="str">
        <f>STANDINGS_SV[[#This Row],[League]]&amp;STANDINGS_SV[[#This Row],[Team]]</f>
        <v>$150 Draft Champions Mar 08 1:00 pm Lg.3856Muscles' Men</v>
      </c>
    </row>
    <row r="2516" spans="1:7" x14ac:dyDescent="0.25">
      <c r="A2516">
        <v>1887</v>
      </c>
      <c r="B2516" t="s">
        <v>270</v>
      </c>
      <c r="C2516" t="s">
        <v>2439</v>
      </c>
      <c r="D2516">
        <v>48</v>
      </c>
      <c r="E2516">
        <v>1008.5</v>
      </c>
      <c r="F2516">
        <f t="shared" si="39"/>
        <v>10</v>
      </c>
      <c r="G2516" t="str">
        <f>STANDINGS_SV[[#This Row],[League]]&amp;STANDINGS_SV[[#This Row],[Team]]</f>
        <v>$150 Draft Champions Mar 08 1:00 pm Lg.3856Captain Crunch 6</v>
      </c>
    </row>
    <row r="2517" spans="1:7" x14ac:dyDescent="0.25">
      <c r="A2517">
        <v>1944</v>
      </c>
      <c r="B2517" t="s">
        <v>2444</v>
      </c>
      <c r="C2517" t="s">
        <v>2439</v>
      </c>
      <c r="D2517">
        <v>47</v>
      </c>
      <c r="E2517">
        <v>970.5</v>
      </c>
      <c r="F2517">
        <f t="shared" si="39"/>
        <v>11</v>
      </c>
      <c r="G2517" t="str">
        <f>STANDINGS_SV[[#This Row],[League]]&amp;STANDINGS_SV[[#This Row],[Team]]</f>
        <v>$150 Draft Champions Mar 08 1:00 pm Lg.3856Reverse Cowgill 0308</v>
      </c>
    </row>
    <row r="2518" spans="1:7" x14ac:dyDescent="0.25">
      <c r="A2518">
        <v>2222</v>
      </c>
      <c r="B2518" t="s">
        <v>2443</v>
      </c>
      <c r="C2518" t="s">
        <v>2439</v>
      </c>
      <c r="D2518">
        <v>38</v>
      </c>
      <c r="E2518">
        <v>680.5</v>
      </c>
      <c r="F2518">
        <f t="shared" si="39"/>
        <v>12</v>
      </c>
      <c r="G2518" t="str">
        <f>STANDINGS_SV[[#This Row],[League]]&amp;STANDINGS_SV[[#This Row],[Team]]</f>
        <v>$150 Draft Champions Mar 08 1:00 pm Lg.3856Dem Bums</v>
      </c>
    </row>
    <row r="2519" spans="1:7" x14ac:dyDescent="0.25">
      <c r="A2519">
        <v>2504</v>
      </c>
      <c r="B2519" t="s">
        <v>2445</v>
      </c>
      <c r="C2519" t="s">
        <v>2439</v>
      </c>
      <c r="D2519">
        <v>29</v>
      </c>
      <c r="E2519">
        <v>414.5</v>
      </c>
      <c r="F2519">
        <f t="shared" si="39"/>
        <v>13</v>
      </c>
      <c r="G2519" t="str">
        <f>STANDINGS_SV[[#This Row],[League]]&amp;STANDINGS_SV[[#This Row],[Team]]</f>
        <v>$150 Draft Champions Mar 08 1:00 pm Lg.3856The Flush</v>
      </c>
    </row>
    <row r="2520" spans="1:7" x14ac:dyDescent="0.25">
      <c r="A2520">
        <v>2712</v>
      </c>
      <c r="B2520" t="s">
        <v>2441</v>
      </c>
      <c r="C2520" t="s">
        <v>2439</v>
      </c>
      <c r="D2520">
        <v>16</v>
      </c>
      <c r="E2520">
        <v>194.5</v>
      </c>
      <c r="F2520">
        <f t="shared" si="39"/>
        <v>14</v>
      </c>
      <c r="G2520" t="str">
        <f>STANDINGS_SV[[#This Row],[League]]&amp;STANDINGS_SV[[#This Row],[Team]]</f>
        <v>$150 Draft Champions Mar 08 1:00 pm Lg.3856Girth 2016</v>
      </c>
    </row>
    <row r="2521" spans="1:7" x14ac:dyDescent="0.25">
      <c r="A2521">
        <v>2741</v>
      </c>
      <c r="B2521" t="s">
        <v>296</v>
      </c>
      <c r="C2521" t="s">
        <v>2439</v>
      </c>
      <c r="D2521">
        <v>15</v>
      </c>
      <c r="E2521">
        <v>178</v>
      </c>
      <c r="F2521">
        <f t="shared" si="39"/>
        <v>15</v>
      </c>
      <c r="G2521" t="str">
        <f>STANDINGS_SV[[#This Row],[League]]&amp;STANDINGS_SV[[#This Row],[Team]]</f>
        <v>$150 Draft Champions Mar 08 1:00 pm Lg.3856Vegas Bandit</v>
      </c>
    </row>
    <row r="2522" spans="1:7" x14ac:dyDescent="0.25">
      <c r="A2522">
        <v>21</v>
      </c>
      <c r="B2522" t="s">
        <v>182</v>
      </c>
      <c r="C2522" t="s">
        <v>2448</v>
      </c>
      <c r="D2522">
        <v>128</v>
      </c>
      <c r="E2522">
        <v>2890</v>
      </c>
      <c r="F2522">
        <f t="shared" si="39"/>
        <v>1</v>
      </c>
      <c r="G2522" t="str">
        <f>STANDINGS_SV[[#This Row],[League]]&amp;STANDINGS_SV[[#This Row],[Team]]</f>
        <v>$150 Draft Champions Mar 08 1:00 pm Lg.3857Team Fergus</v>
      </c>
    </row>
    <row r="2523" spans="1:7" x14ac:dyDescent="0.25">
      <c r="A2523">
        <v>103</v>
      </c>
      <c r="B2523" t="s">
        <v>2452</v>
      </c>
      <c r="C2523" t="s">
        <v>2448</v>
      </c>
      <c r="D2523">
        <v>112</v>
      </c>
      <c r="E2523">
        <v>2807.5</v>
      </c>
      <c r="F2523">
        <f t="shared" si="39"/>
        <v>2</v>
      </c>
      <c r="G2523" t="str">
        <f>STANDINGS_SV[[#This Row],[League]]&amp;STANDINGS_SV[[#This Row],[Team]]</f>
        <v>$150 Draft Champions Mar 08 1:00 pm Lg.3857Team Tuhy</v>
      </c>
    </row>
    <row r="2524" spans="1:7" x14ac:dyDescent="0.25">
      <c r="A2524">
        <v>246</v>
      </c>
      <c r="B2524" t="s">
        <v>2451</v>
      </c>
      <c r="C2524" t="s">
        <v>2448</v>
      </c>
      <c r="D2524">
        <v>101</v>
      </c>
      <c r="E2524">
        <v>2674</v>
      </c>
      <c r="F2524">
        <f t="shared" si="39"/>
        <v>3</v>
      </c>
      <c r="G2524" t="str">
        <f>STANDINGS_SV[[#This Row],[League]]&amp;STANDINGS_SV[[#This Row],[Team]]</f>
        <v>$150 Draft Champions Mar 08 1:00 pm Lg.3857Z-Force</v>
      </c>
    </row>
    <row r="2525" spans="1:7" x14ac:dyDescent="0.25">
      <c r="A2525">
        <v>676</v>
      </c>
      <c r="B2525" t="s">
        <v>2450</v>
      </c>
      <c r="C2525" t="s">
        <v>2448</v>
      </c>
      <c r="D2525">
        <v>83</v>
      </c>
      <c r="E2525">
        <v>2248</v>
      </c>
      <c r="F2525">
        <f t="shared" si="39"/>
        <v>4</v>
      </c>
      <c r="G2525" t="str">
        <f>STANDINGS_SV[[#This Row],[League]]&amp;STANDINGS_SV[[#This Row],[Team]]</f>
        <v>$150 Draft Champions Mar 08 1:00 pm Lg.3857Team Turner 2</v>
      </c>
    </row>
    <row r="2526" spans="1:7" x14ac:dyDescent="0.25">
      <c r="A2526">
        <v>707</v>
      </c>
      <c r="B2526" t="s">
        <v>1298</v>
      </c>
      <c r="C2526" t="s">
        <v>2448</v>
      </c>
      <c r="D2526">
        <v>82</v>
      </c>
      <c r="E2526">
        <v>2213</v>
      </c>
      <c r="F2526">
        <f t="shared" si="39"/>
        <v>5</v>
      </c>
      <c r="G2526" t="str">
        <f>STANDINGS_SV[[#This Row],[League]]&amp;STANDINGS_SV[[#This Row],[Team]]</f>
        <v>$150 Draft Champions Mar 08 1:00 pm Lg.3857Team Winhold</v>
      </c>
    </row>
    <row r="2527" spans="1:7" x14ac:dyDescent="0.25">
      <c r="A2527">
        <v>820</v>
      </c>
      <c r="B2527" t="s">
        <v>2459</v>
      </c>
      <c r="C2527" t="s">
        <v>2448</v>
      </c>
      <c r="D2527">
        <v>79</v>
      </c>
      <c r="E2527">
        <v>2103</v>
      </c>
      <c r="F2527">
        <f t="shared" si="39"/>
        <v>6</v>
      </c>
      <c r="G2527" t="str">
        <f>STANDINGS_SV[[#This Row],[League]]&amp;STANDINGS_SV[[#This Row],[Team]]</f>
        <v>$150 Draft Champions Mar 08 1:00 pm Lg.3857ZZZZZZ</v>
      </c>
    </row>
    <row r="2528" spans="1:7" x14ac:dyDescent="0.25">
      <c r="A2528">
        <v>1187</v>
      </c>
      <c r="B2528" t="s">
        <v>2457</v>
      </c>
      <c r="C2528" t="s">
        <v>2448</v>
      </c>
      <c r="D2528">
        <v>67</v>
      </c>
      <c r="E2528">
        <v>1716.5</v>
      </c>
      <c r="F2528">
        <f t="shared" si="39"/>
        <v>7</v>
      </c>
      <c r="G2528" t="str">
        <f>STANDINGS_SV[[#This Row],[League]]&amp;STANDINGS_SV[[#This Row],[Team]]</f>
        <v>$150 Draft Champions Mar 08 1:00 pm Lg.3857Mack and Bella's Avengers</v>
      </c>
    </row>
    <row r="2529" spans="1:7" x14ac:dyDescent="0.25">
      <c r="A2529">
        <v>1389</v>
      </c>
      <c r="B2529" t="s">
        <v>2455</v>
      </c>
      <c r="C2529" t="s">
        <v>2448</v>
      </c>
      <c r="D2529">
        <v>62</v>
      </c>
      <c r="E2529">
        <v>1513.5</v>
      </c>
      <c r="F2529">
        <f t="shared" si="39"/>
        <v>8</v>
      </c>
      <c r="G2529" t="str">
        <f>STANDINGS_SV[[#This Row],[League]]&amp;STANDINGS_SV[[#This Row],[Team]]</f>
        <v>$150 Draft Champions Mar 08 1:00 pm Lg.3857Jabroni Ponies</v>
      </c>
    </row>
    <row r="2530" spans="1:7" x14ac:dyDescent="0.25">
      <c r="A2530">
        <v>1867</v>
      </c>
      <c r="B2530" t="s">
        <v>2453</v>
      </c>
      <c r="C2530" t="s">
        <v>2448</v>
      </c>
      <c r="D2530">
        <v>49</v>
      </c>
      <c r="E2530">
        <v>1047</v>
      </c>
      <c r="F2530">
        <f t="shared" si="39"/>
        <v>9</v>
      </c>
      <c r="G2530" t="str">
        <f>STANDINGS_SV[[#This Row],[League]]&amp;STANDINGS_SV[[#This Row],[Team]]</f>
        <v>$150 Draft Champions Mar 08 1:00 pm Lg.3857Team Funk</v>
      </c>
    </row>
    <row r="2531" spans="1:7" x14ac:dyDescent="0.25">
      <c r="A2531">
        <v>1918</v>
      </c>
      <c r="B2531" t="s">
        <v>2458</v>
      </c>
      <c r="C2531" t="s">
        <v>2448</v>
      </c>
      <c r="D2531">
        <v>48</v>
      </c>
      <c r="E2531">
        <v>1008.5</v>
      </c>
      <c r="F2531">
        <f t="shared" si="39"/>
        <v>10</v>
      </c>
      <c r="G2531" t="str">
        <f>STANDINGS_SV[[#This Row],[League]]&amp;STANDINGS_SV[[#This Row],[Team]]</f>
        <v>$150 Draft Champions Mar 08 1:00 pm Lg.3857Tribe Pride</v>
      </c>
    </row>
    <row r="2532" spans="1:7" x14ac:dyDescent="0.25">
      <c r="A2532">
        <v>2034</v>
      </c>
      <c r="B2532" t="s">
        <v>19</v>
      </c>
      <c r="C2532" t="s">
        <v>2448</v>
      </c>
      <c r="D2532">
        <v>44</v>
      </c>
      <c r="E2532">
        <v>879</v>
      </c>
      <c r="F2532">
        <f t="shared" si="39"/>
        <v>11</v>
      </c>
      <c r="G2532" t="str">
        <f>STANDINGS_SV[[#This Row],[League]]&amp;STANDINGS_SV[[#This Row],[Team]]</f>
        <v>$150 Draft Champions Mar 08 1:00 pm Lg.3857One Eyed Jack</v>
      </c>
    </row>
    <row r="2533" spans="1:7" x14ac:dyDescent="0.25">
      <c r="A2533">
        <v>2314</v>
      </c>
      <c r="B2533" t="s">
        <v>2454</v>
      </c>
      <c r="C2533" t="s">
        <v>2448</v>
      </c>
      <c r="D2533">
        <v>35</v>
      </c>
      <c r="E2533">
        <v>594</v>
      </c>
      <c r="F2533">
        <f t="shared" si="39"/>
        <v>12</v>
      </c>
      <c r="G2533" t="str">
        <f>STANDINGS_SV[[#This Row],[League]]&amp;STANDINGS_SV[[#This Row],[Team]]</f>
        <v>$150 Draft Champions Mar 08 1:00 pm Lg.3857NCC-1701-D</v>
      </c>
    </row>
    <row r="2534" spans="1:7" x14ac:dyDescent="0.25">
      <c r="A2534">
        <v>2614</v>
      </c>
      <c r="B2534" t="s">
        <v>2449</v>
      </c>
      <c r="C2534" t="s">
        <v>2448</v>
      </c>
      <c r="D2534">
        <v>23</v>
      </c>
      <c r="E2534">
        <v>300.5</v>
      </c>
      <c r="F2534">
        <f t="shared" si="39"/>
        <v>13</v>
      </c>
      <c r="G2534" t="str">
        <f>STANDINGS_SV[[#This Row],[League]]&amp;STANDINGS_SV[[#This Row],[Team]]</f>
        <v>$150 Draft Champions Mar 08 1:00 pm Lg.3857Team Ahrens</v>
      </c>
    </row>
    <row r="2535" spans="1:7" x14ac:dyDescent="0.25">
      <c r="A2535">
        <v>2801</v>
      </c>
      <c r="B2535" t="s">
        <v>443</v>
      </c>
      <c r="C2535" t="s">
        <v>2448</v>
      </c>
      <c r="D2535">
        <v>9</v>
      </c>
      <c r="E2535">
        <v>107.5</v>
      </c>
      <c r="F2535">
        <f t="shared" si="39"/>
        <v>14</v>
      </c>
      <c r="G2535" t="str">
        <f>STANDINGS_SV[[#This Row],[League]]&amp;STANDINGS_SV[[#This Row],[Team]]</f>
        <v>$150 Draft Champions Mar 08 1:00 pm Lg.3857Comfortably Numb</v>
      </c>
    </row>
    <row r="2536" spans="1:7" x14ac:dyDescent="0.25">
      <c r="A2536">
        <v>2810</v>
      </c>
      <c r="B2536" t="s">
        <v>2456</v>
      </c>
      <c r="C2536" t="s">
        <v>2448</v>
      </c>
      <c r="D2536">
        <v>8</v>
      </c>
      <c r="E2536">
        <v>101.5</v>
      </c>
      <c r="F2536">
        <f t="shared" si="39"/>
        <v>15</v>
      </c>
      <c r="G2536" t="str">
        <f>STANDINGS_SV[[#This Row],[League]]&amp;STANDINGS_SV[[#This Row],[Team]]</f>
        <v>$150 Draft Champions Mar 08 1:00 pm Lg.3857Team Hopkins</v>
      </c>
    </row>
    <row r="2537" spans="1:7" x14ac:dyDescent="0.25">
      <c r="A2537">
        <v>17</v>
      </c>
      <c r="B2537" t="s">
        <v>2463</v>
      </c>
      <c r="C2537" t="s">
        <v>2460</v>
      </c>
      <c r="D2537">
        <v>130</v>
      </c>
      <c r="E2537">
        <v>2894.5</v>
      </c>
      <c r="F2537">
        <f t="shared" si="39"/>
        <v>1</v>
      </c>
      <c r="G2537" t="str">
        <f>STANDINGS_SV[[#This Row],[League]]&amp;STANDINGS_SV[[#This Row],[Team]]</f>
        <v>$150 Draft Champions Mar 08 1:00 pm Lg.3858Team Van Fleet</v>
      </c>
    </row>
    <row r="2538" spans="1:7" x14ac:dyDescent="0.25">
      <c r="A2538">
        <v>108</v>
      </c>
      <c r="B2538" t="s">
        <v>2469</v>
      </c>
      <c r="C2538" t="s">
        <v>2460</v>
      </c>
      <c r="D2538">
        <v>111</v>
      </c>
      <c r="E2538">
        <v>2800.5</v>
      </c>
      <c r="F2538">
        <f t="shared" si="39"/>
        <v>2</v>
      </c>
      <c r="G2538" t="str">
        <f>STANDINGS_SV[[#This Row],[League]]&amp;STANDINGS_SV[[#This Row],[Team]]</f>
        <v>$150 Draft Champions Mar 08 1:00 pm Lg.3858Bartolo Colon's Fitbit IV</v>
      </c>
    </row>
    <row r="2539" spans="1:7" x14ac:dyDescent="0.25">
      <c r="A2539">
        <v>742</v>
      </c>
      <c r="B2539" t="s">
        <v>2464</v>
      </c>
      <c r="C2539" t="s">
        <v>2460</v>
      </c>
      <c r="D2539">
        <v>81</v>
      </c>
      <c r="E2539">
        <v>2182</v>
      </c>
      <c r="F2539">
        <f t="shared" si="39"/>
        <v>3</v>
      </c>
      <c r="G2539" t="str">
        <f>STANDINGS_SV[[#This Row],[League]]&amp;STANDINGS_SV[[#This Row],[Team]]</f>
        <v>$150 Draft Champions Mar 08 1:00 pm Lg.3858bartoochies</v>
      </c>
    </row>
    <row r="2540" spans="1:7" x14ac:dyDescent="0.25">
      <c r="A2540">
        <v>900</v>
      </c>
      <c r="B2540" t="s">
        <v>2468</v>
      </c>
      <c r="C2540" t="s">
        <v>2460</v>
      </c>
      <c r="D2540">
        <v>76</v>
      </c>
      <c r="E2540">
        <v>1999</v>
      </c>
      <c r="F2540">
        <f t="shared" si="39"/>
        <v>4</v>
      </c>
      <c r="G2540" t="str">
        <f>STANDINGS_SV[[#This Row],[League]]&amp;STANDINGS_SV[[#This Row],[Team]]</f>
        <v>$150 Draft Champions Mar 08 1:00 pm Lg.3858Draughtsman 5</v>
      </c>
    </row>
    <row r="2541" spans="1:7" x14ac:dyDescent="0.25">
      <c r="A2541">
        <v>1024</v>
      </c>
      <c r="B2541" t="s">
        <v>56</v>
      </c>
      <c r="C2541" t="s">
        <v>2460</v>
      </c>
      <c r="D2541">
        <v>72</v>
      </c>
      <c r="E2541">
        <v>1879</v>
      </c>
      <c r="F2541">
        <f t="shared" si="39"/>
        <v>5</v>
      </c>
      <c r="G2541" t="str">
        <f>STANDINGS_SV[[#This Row],[League]]&amp;STANDINGS_SV[[#This Row],[Team]]</f>
        <v>$150 Draft Champions Mar 08 1:00 pm Lg.3858DOUGHBOYS</v>
      </c>
    </row>
    <row r="2542" spans="1:7" x14ac:dyDescent="0.25">
      <c r="A2542">
        <v>1562</v>
      </c>
      <c r="B2542" t="s">
        <v>562</v>
      </c>
      <c r="C2542" t="s">
        <v>2460</v>
      </c>
      <c r="D2542">
        <v>58</v>
      </c>
      <c r="E2542">
        <v>1365</v>
      </c>
      <c r="F2542">
        <f t="shared" si="39"/>
        <v>6</v>
      </c>
      <c r="G2542" t="str">
        <f>STANDINGS_SV[[#This Row],[League]]&amp;STANDINGS_SV[[#This Row],[Team]]</f>
        <v>$150 Draft Champions Mar 08 1:00 pm Lg.3858Texas Connection</v>
      </c>
    </row>
    <row r="2543" spans="1:7" x14ac:dyDescent="0.25">
      <c r="A2543">
        <v>1586</v>
      </c>
      <c r="B2543" t="s">
        <v>130</v>
      </c>
      <c r="C2543" t="s">
        <v>2460</v>
      </c>
      <c r="D2543">
        <v>57</v>
      </c>
      <c r="E2543">
        <v>1329</v>
      </c>
      <c r="F2543">
        <f t="shared" si="39"/>
        <v>7</v>
      </c>
      <c r="G2543" t="str">
        <f>STANDINGS_SV[[#This Row],[League]]&amp;STANDINGS_SV[[#This Row],[Team]]</f>
        <v>$150 Draft Champions Mar 08 1:00 pm Lg.3858PTPers</v>
      </c>
    </row>
    <row r="2544" spans="1:7" x14ac:dyDescent="0.25">
      <c r="A2544">
        <v>1641</v>
      </c>
      <c r="B2544" t="s">
        <v>2467</v>
      </c>
      <c r="C2544" t="s">
        <v>2460</v>
      </c>
      <c r="D2544">
        <v>55</v>
      </c>
      <c r="E2544">
        <v>1265</v>
      </c>
      <c r="F2544">
        <f t="shared" si="39"/>
        <v>8</v>
      </c>
      <c r="G2544" t="str">
        <f>STANDINGS_SV[[#This Row],[League]]&amp;STANDINGS_SV[[#This Row],[Team]]</f>
        <v>$150 Draft Champions Mar 08 1:00 pm Lg.3858Noodler Fun Monkey5</v>
      </c>
    </row>
    <row r="2545" spans="1:7" x14ac:dyDescent="0.25">
      <c r="A2545">
        <v>1710</v>
      </c>
      <c r="B2545" t="s">
        <v>2466</v>
      </c>
      <c r="C2545" t="s">
        <v>2460</v>
      </c>
      <c r="D2545">
        <v>53</v>
      </c>
      <c r="E2545">
        <v>1189.5</v>
      </c>
      <c r="F2545">
        <f t="shared" si="39"/>
        <v>9</v>
      </c>
      <c r="G2545" t="str">
        <f>STANDINGS_SV[[#This Row],[League]]&amp;STANDINGS_SV[[#This Row],[Team]]</f>
        <v>$150 Draft Champions Mar 08 1:00 pm Lg.3858Crow Hop</v>
      </c>
    </row>
    <row r="2546" spans="1:7" x14ac:dyDescent="0.25">
      <c r="A2546">
        <v>1745</v>
      </c>
      <c r="B2546" t="s">
        <v>2465</v>
      </c>
      <c r="C2546" t="s">
        <v>2460</v>
      </c>
      <c r="D2546">
        <v>52</v>
      </c>
      <c r="E2546">
        <v>1154</v>
      </c>
      <c r="F2546">
        <f t="shared" si="39"/>
        <v>10</v>
      </c>
      <c r="G2546" t="str">
        <f>STANDINGS_SV[[#This Row],[League]]&amp;STANDINGS_SV[[#This Row],[Team]]</f>
        <v>$150 Draft Champions Mar 08 1:00 pm Lg.3858Dos Pterodactyls</v>
      </c>
    </row>
    <row r="2547" spans="1:7" x14ac:dyDescent="0.25">
      <c r="A2547">
        <v>1803</v>
      </c>
      <c r="B2547" t="s">
        <v>14</v>
      </c>
      <c r="C2547" t="s">
        <v>2460</v>
      </c>
      <c r="D2547">
        <v>51</v>
      </c>
      <c r="E2547">
        <v>1117</v>
      </c>
      <c r="F2547">
        <f t="shared" si="39"/>
        <v>11</v>
      </c>
      <c r="G2547" t="str">
        <f>STANDINGS_SV[[#This Row],[League]]&amp;STANDINGS_SV[[#This Row],[Team]]</f>
        <v>$150 Draft Champions Mar 08 1:00 pm Lg.3858Team Martin</v>
      </c>
    </row>
    <row r="2548" spans="1:7" x14ac:dyDescent="0.25">
      <c r="A2548">
        <v>2143</v>
      </c>
      <c r="B2548" t="s">
        <v>2461</v>
      </c>
      <c r="C2548" t="s">
        <v>2460</v>
      </c>
      <c r="D2548">
        <v>41</v>
      </c>
      <c r="E2548">
        <v>772.5</v>
      </c>
      <c r="F2548">
        <f t="shared" si="39"/>
        <v>12</v>
      </c>
      <c r="G2548" t="str">
        <f>STANDINGS_SV[[#This Row],[League]]&amp;STANDINGS_SV[[#This Row],[Team]]</f>
        <v>$150 Draft Champions Mar 08 1:00 pm Lg.3858Ryan say's Spring it on Rizzo</v>
      </c>
    </row>
    <row r="2549" spans="1:7" x14ac:dyDescent="0.25">
      <c r="A2549">
        <v>2256</v>
      </c>
      <c r="B2549" t="s">
        <v>2462</v>
      </c>
      <c r="C2549" t="s">
        <v>2460</v>
      </c>
      <c r="D2549">
        <v>37</v>
      </c>
      <c r="E2549">
        <v>650.5</v>
      </c>
      <c r="F2549">
        <f t="shared" si="39"/>
        <v>13</v>
      </c>
      <c r="G2549" t="str">
        <f>STANDINGS_SV[[#This Row],[League]]&amp;STANDINGS_SV[[#This Row],[Team]]</f>
        <v>$150 Draft Champions Mar 08 1:00 pm Lg.3858Jackrabbits</v>
      </c>
    </row>
    <row r="2550" spans="1:7" x14ac:dyDescent="0.25">
      <c r="A2550">
        <v>2487</v>
      </c>
      <c r="B2550" t="s">
        <v>53</v>
      </c>
      <c r="C2550" t="s">
        <v>2460</v>
      </c>
      <c r="D2550">
        <v>29</v>
      </c>
      <c r="E2550">
        <v>414.5</v>
      </c>
      <c r="F2550">
        <f t="shared" si="39"/>
        <v>14</v>
      </c>
      <c r="G2550" t="str">
        <f>STANDINGS_SV[[#This Row],[League]]&amp;STANDINGS_SV[[#This Row],[Team]]</f>
        <v>$150 Draft Champions Mar 08 1:00 pm Lg.3858Baseball Furies</v>
      </c>
    </row>
    <row r="2551" spans="1:7" x14ac:dyDescent="0.25">
      <c r="A2551">
        <v>2678</v>
      </c>
      <c r="B2551" t="s">
        <v>49</v>
      </c>
      <c r="C2551" t="s">
        <v>2460</v>
      </c>
      <c r="D2551">
        <v>19</v>
      </c>
      <c r="E2551">
        <v>244.5</v>
      </c>
      <c r="F2551">
        <f t="shared" si="39"/>
        <v>15</v>
      </c>
      <c r="G2551" t="str">
        <f>STANDINGS_SV[[#This Row],[League]]&amp;STANDINGS_SV[[#This Row],[Team]]</f>
        <v>$150 Draft Champions Mar 08 1:00 pm Lg.3858smokin gun</v>
      </c>
    </row>
    <row r="2552" spans="1:7" x14ac:dyDescent="0.25">
      <c r="A2552">
        <v>160</v>
      </c>
      <c r="B2552" t="s">
        <v>2470</v>
      </c>
      <c r="C2552" t="s">
        <v>2471</v>
      </c>
      <c r="D2552">
        <v>106</v>
      </c>
      <c r="E2552">
        <v>2746</v>
      </c>
      <c r="F2552">
        <f t="shared" si="39"/>
        <v>1</v>
      </c>
      <c r="G2552" t="str">
        <f>STANDINGS_SV[[#This Row],[League]]&amp;STANDINGS_SV[[#This Row],[Team]]</f>
        <v>$150 Draft Champions Mar 08 1:00 pm Lg.3861Betts On The Pollock</v>
      </c>
    </row>
    <row r="2553" spans="1:7" x14ac:dyDescent="0.25">
      <c r="A2553">
        <v>217</v>
      </c>
      <c r="B2553" t="s">
        <v>2481</v>
      </c>
      <c r="C2553" t="s">
        <v>2471</v>
      </c>
      <c r="D2553">
        <v>102</v>
      </c>
      <c r="E2553">
        <v>2692.5</v>
      </c>
      <c r="F2553">
        <f t="shared" si="39"/>
        <v>2</v>
      </c>
      <c r="G2553" t="str">
        <f>STANDINGS_SV[[#This Row],[League]]&amp;STANDINGS_SV[[#This Row],[Team]]</f>
        <v>$150 Draft Champions Mar 08 1:00 pm Lg.3861Kylo Ren</v>
      </c>
    </row>
    <row r="2554" spans="1:7" x14ac:dyDescent="0.25">
      <c r="A2554">
        <v>515</v>
      </c>
      <c r="B2554" t="s">
        <v>2482</v>
      </c>
      <c r="C2554" t="s">
        <v>2471</v>
      </c>
      <c r="D2554">
        <v>88</v>
      </c>
      <c r="E2554">
        <v>2396</v>
      </c>
      <c r="F2554">
        <f t="shared" si="39"/>
        <v>3</v>
      </c>
      <c r="G2554" t="str">
        <f>STANDINGS_SV[[#This Row],[League]]&amp;STANDINGS_SV[[#This Row],[Team]]</f>
        <v>$150 Draft Champions Mar 08 1:00 pm Lg.3861Lucky 13</v>
      </c>
    </row>
    <row r="2555" spans="1:7" x14ac:dyDescent="0.25">
      <c r="A2555">
        <v>604</v>
      </c>
      <c r="B2555" t="s">
        <v>322</v>
      </c>
      <c r="C2555" t="s">
        <v>2471</v>
      </c>
      <c r="D2555">
        <v>85</v>
      </c>
      <c r="E2555">
        <v>2319.5</v>
      </c>
      <c r="F2555">
        <f t="shared" si="39"/>
        <v>4</v>
      </c>
      <c r="G2555" t="str">
        <f>STANDINGS_SV[[#This Row],[League]]&amp;STANDINGS_SV[[#This Row],[Team]]</f>
        <v>$150 Draft Champions Mar 08 1:00 pm Lg.3861Team Smith</v>
      </c>
    </row>
    <row r="2556" spans="1:7" x14ac:dyDescent="0.25">
      <c r="A2556">
        <v>768</v>
      </c>
      <c r="B2556" t="s">
        <v>2475</v>
      </c>
      <c r="C2556" t="s">
        <v>2471</v>
      </c>
      <c r="D2556">
        <v>80</v>
      </c>
      <c r="E2556">
        <v>2144</v>
      </c>
      <c r="F2556">
        <f t="shared" si="39"/>
        <v>5</v>
      </c>
      <c r="G2556" t="str">
        <f>STANDINGS_SV[[#This Row],[League]]&amp;STANDINGS_SV[[#This Row],[Team]]</f>
        <v>$150 Draft Champions Mar 08 1:00 pm Lg.3861Mr. Cee's Crew</v>
      </c>
    </row>
    <row r="2557" spans="1:7" x14ac:dyDescent="0.25">
      <c r="A2557">
        <v>843</v>
      </c>
      <c r="B2557" t="s">
        <v>2476</v>
      </c>
      <c r="C2557" t="s">
        <v>2471</v>
      </c>
      <c r="D2557">
        <v>78</v>
      </c>
      <c r="E2557">
        <v>2067.5</v>
      </c>
      <c r="F2557">
        <f t="shared" si="39"/>
        <v>6</v>
      </c>
      <c r="G2557" t="str">
        <f>STANDINGS_SV[[#This Row],[League]]&amp;STANDINGS_SV[[#This Row],[Team]]</f>
        <v>$150 Draft Champions Mar 08 1:00 pm Lg.3861Ollie</v>
      </c>
    </row>
    <row r="2558" spans="1:7" x14ac:dyDescent="0.25">
      <c r="A2558">
        <v>943</v>
      </c>
      <c r="B2558" t="s">
        <v>2473</v>
      </c>
      <c r="C2558" t="s">
        <v>2471</v>
      </c>
      <c r="D2558">
        <v>75</v>
      </c>
      <c r="E2558">
        <v>1968</v>
      </c>
      <c r="F2558">
        <f t="shared" si="39"/>
        <v>7</v>
      </c>
      <c r="G2558" t="str">
        <f>STANDINGS_SV[[#This Row],[League]]&amp;STANDINGS_SV[[#This Row],[Team]]</f>
        <v>$150 Draft Champions Mar 08 1:00 pm Lg.3861Socrates Clevinger</v>
      </c>
    </row>
    <row r="2559" spans="1:7" x14ac:dyDescent="0.25">
      <c r="A2559">
        <v>1393</v>
      </c>
      <c r="B2559" t="s">
        <v>19</v>
      </c>
      <c r="C2559" t="s">
        <v>2471</v>
      </c>
      <c r="D2559">
        <v>62</v>
      </c>
      <c r="E2559">
        <v>1513.5</v>
      </c>
      <c r="F2559">
        <f t="shared" si="39"/>
        <v>8</v>
      </c>
      <c r="G2559" t="str">
        <f>STANDINGS_SV[[#This Row],[League]]&amp;STANDINGS_SV[[#This Row],[Team]]</f>
        <v>$150 Draft Champions Mar 08 1:00 pm Lg.3861One Eyed Jack</v>
      </c>
    </row>
    <row r="2560" spans="1:7" x14ac:dyDescent="0.25">
      <c r="A2560">
        <v>1536</v>
      </c>
      <c r="B2560" t="s">
        <v>2477</v>
      </c>
      <c r="C2560" t="s">
        <v>2471</v>
      </c>
      <c r="D2560">
        <v>58</v>
      </c>
      <c r="E2560">
        <v>1365</v>
      </c>
      <c r="F2560">
        <f t="shared" si="39"/>
        <v>9</v>
      </c>
      <c r="G2560" t="str">
        <f>STANDINGS_SV[[#This Row],[League]]&amp;STANDINGS_SV[[#This Row],[Team]]</f>
        <v>$150 Draft Champions Mar 08 1:00 pm Lg.3861Chado Marte Knight</v>
      </c>
    </row>
    <row r="2561" spans="1:7" x14ac:dyDescent="0.25">
      <c r="A2561">
        <v>1718</v>
      </c>
      <c r="B2561" t="s">
        <v>2478</v>
      </c>
      <c r="C2561" t="s">
        <v>2471</v>
      </c>
      <c r="D2561">
        <v>53</v>
      </c>
      <c r="E2561">
        <v>1189.5</v>
      </c>
      <c r="F2561">
        <f t="shared" si="39"/>
        <v>10</v>
      </c>
      <c r="G2561" t="str">
        <f>STANDINGS_SV[[#This Row],[League]]&amp;STANDINGS_SV[[#This Row],[Team]]</f>
        <v>$150 Draft Champions Mar 08 1:00 pm Lg.3861Let's go Royals</v>
      </c>
    </row>
    <row r="2562" spans="1:7" x14ac:dyDescent="0.25">
      <c r="A2562">
        <v>1778</v>
      </c>
      <c r="B2562" t="s">
        <v>2479</v>
      </c>
      <c r="C2562" t="s">
        <v>2471</v>
      </c>
      <c r="D2562">
        <v>51</v>
      </c>
      <c r="E2562">
        <v>1117</v>
      </c>
      <c r="F2562">
        <f t="shared" si="39"/>
        <v>11</v>
      </c>
      <c r="G2562" t="str">
        <f>STANDINGS_SV[[#This Row],[League]]&amp;STANDINGS_SV[[#This Row],[Team]]</f>
        <v>$150 Draft Champions Mar 08 1:00 pm Lg.3861Bases Chuck</v>
      </c>
    </row>
    <row r="2563" spans="1:7" x14ac:dyDescent="0.25">
      <c r="A2563">
        <v>2277</v>
      </c>
      <c r="B2563" t="s">
        <v>319</v>
      </c>
      <c r="C2563" t="s">
        <v>2471</v>
      </c>
      <c r="D2563">
        <v>36</v>
      </c>
      <c r="E2563">
        <v>623</v>
      </c>
      <c r="F2563">
        <f t="shared" ref="F2563:F2626" si="40">IF(C2563=C2562,F2562+1,1)</f>
        <v>12</v>
      </c>
      <c r="G2563" t="str">
        <f>STANDINGS_SV[[#This Row],[League]]&amp;STANDINGS_SV[[#This Row],[Team]]</f>
        <v>$150 Draft Champions Mar 08 1:00 pm Lg.3861Coast2Coast</v>
      </c>
    </row>
    <row r="2564" spans="1:7" x14ac:dyDescent="0.25">
      <c r="A2564">
        <v>2472</v>
      </c>
      <c r="B2564" t="s">
        <v>2480</v>
      </c>
      <c r="C2564" t="s">
        <v>2471</v>
      </c>
      <c r="D2564">
        <v>30</v>
      </c>
      <c r="E2564">
        <v>438</v>
      </c>
      <c r="F2564">
        <f t="shared" si="40"/>
        <v>13</v>
      </c>
      <c r="G2564" t="str">
        <f>STANDINGS_SV[[#This Row],[League]]&amp;STANDINGS_SV[[#This Row],[Team]]</f>
        <v>$150 Draft Champions Mar 08 1:00 pm Lg.3861Molto Presto</v>
      </c>
    </row>
    <row r="2565" spans="1:7" x14ac:dyDescent="0.25">
      <c r="A2565">
        <v>2534</v>
      </c>
      <c r="B2565" t="s">
        <v>2474</v>
      </c>
      <c r="C2565" t="s">
        <v>2471</v>
      </c>
      <c r="D2565">
        <v>27</v>
      </c>
      <c r="E2565">
        <v>375.5</v>
      </c>
      <c r="F2565">
        <f t="shared" si="40"/>
        <v>14</v>
      </c>
      <c r="G2565" t="str">
        <f>STANDINGS_SV[[#This Row],[League]]&amp;STANDINGS_SV[[#This Row],[Team]]</f>
        <v>$150 Draft Champions Mar 08 1:00 pm Lg.3861Miyagi No Drive Good</v>
      </c>
    </row>
    <row r="2566" spans="1:7" x14ac:dyDescent="0.25">
      <c r="A2566">
        <v>2811</v>
      </c>
      <c r="B2566" t="s">
        <v>2472</v>
      </c>
      <c r="C2566" t="s">
        <v>2471</v>
      </c>
      <c r="D2566">
        <v>8</v>
      </c>
      <c r="E2566">
        <v>101.5</v>
      </c>
      <c r="F2566">
        <f t="shared" si="40"/>
        <v>15</v>
      </c>
      <c r="G2566" t="str">
        <f>STANDINGS_SV[[#This Row],[League]]&amp;STANDINGS_SV[[#This Row],[Team]]</f>
        <v>$150 Draft Champions Mar 08 1:00 pm Lg.3861Team dougherty</v>
      </c>
    </row>
    <row r="2567" spans="1:7" x14ac:dyDescent="0.25">
      <c r="A2567">
        <v>158</v>
      </c>
      <c r="B2567" t="s">
        <v>2493</v>
      </c>
      <c r="C2567" t="s">
        <v>2484</v>
      </c>
      <c r="D2567">
        <v>107</v>
      </c>
      <c r="E2567">
        <v>2761.5</v>
      </c>
      <c r="F2567">
        <f t="shared" si="40"/>
        <v>1</v>
      </c>
      <c r="G2567" t="str">
        <f>STANDINGS_SV[[#This Row],[League]]&amp;STANDINGS_SV[[#This Row],[Team]]</f>
        <v>$150 Draft Champions Mar 09 1:00 pm Lg.3862Warriors</v>
      </c>
    </row>
    <row r="2568" spans="1:7" x14ac:dyDescent="0.25">
      <c r="A2568">
        <v>226</v>
      </c>
      <c r="B2568" t="s">
        <v>2485</v>
      </c>
      <c r="C2568" t="s">
        <v>2484</v>
      </c>
      <c r="D2568">
        <v>102</v>
      </c>
      <c r="E2568">
        <v>2692.5</v>
      </c>
      <c r="F2568">
        <f t="shared" si="40"/>
        <v>2</v>
      </c>
      <c r="G2568" t="str">
        <f>STANDINGS_SV[[#This Row],[League]]&amp;STANDINGS_SV[[#This Row],[Team]]</f>
        <v>$150 Draft Champions Mar 09 1:00 pm Lg.3862Zak Attack</v>
      </c>
    </row>
    <row r="2569" spans="1:7" x14ac:dyDescent="0.25">
      <c r="A2569">
        <v>395</v>
      </c>
      <c r="B2569" t="s">
        <v>2492</v>
      </c>
      <c r="C2569" t="s">
        <v>2484</v>
      </c>
      <c r="D2569">
        <v>93</v>
      </c>
      <c r="E2569">
        <v>2514.5</v>
      </c>
      <c r="F2569">
        <f t="shared" si="40"/>
        <v>3</v>
      </c>
      <c r="G2569" t="str">
        <f>STANDINGS_SV[[#This Row],[League]]&amp;STANDINGS_SV[[#This Row],[Team]]</f>
        <v>$150 Draft Champions Mar 09 1:00 pm Lg.3862Smidgeon of Pigeon</v>
      </c>
    </row>
    <row r="2570" spans="1:7" x14ac:dyDescent="0.25">
      <c r="A2570">
        <v>404</v>
      </c>
      <c r="B2570" t="s">
        <v>2490</v>
      </c>
      <c r="C2570" t="s">
        <v>2484</v>
      </c>
      <c r="D2570">
        <v>93</v>
      </c>
      <c r="E2570">
        <v>2514.5</v>
      </c>
      <c r="F2570">
        <f t="shared" si="40"/>
        <v>4</v>
      </c>
      <c r="G2570" t="str">
        <f>STANDINGS_SV[[#This Row],[League]]&amp;STANDINGS_SV[[#This Row],[Team]]</f>
        <v>$150 Draft Champions Mar 09 1:00 pm Lg.3862Thing 9</v>
      </c>
    </row>
    <row r="2571" spans="1:7" x14ac:dyDescent="0.25">
      <c r="A2571">
        <v>432</v>
      </c>
      <c r="B2571" t="s">
        <v>2486</v>
      </c>
      <c r="C2571" t="s">
        <v>2484</v>
      </c>
      <c r="D2571">
        <v>91</v>
      </c>
      <c r="E2571">
        <v>2474</v>
      </c>
      <c r="F2571">
        <f t="shared" si="40"/>
        <v>5</v>
      </c>
      <c r="G2571" t="str">
        <f>STANDINGS_SV[[#This Row],[League]]&amp;STANDINGS_SV[[#This Row],[Team]]</f>
        <v>$150 Draft Champions Mar 09 1:00 pm Lg.3862HIT &amp; RUN</v>
      </c>
    </row>
    <row r="2572" spans="1:7" x14ac:dyDescent="0.25">
      <c r="A2572">
        <v>467</v>
      </c>
      <c r="B2572" t="s">
        <v>2487</v>
      </c>
      <c r="C2572" t="s">
        <v>2484</v>
      </c>
      <c r="D2572">
        <v>90</v>
      </c>
      <c r="E2572">
        <v>2452</v>
      </c>
      <c r="F2572">
        <f t="shared" si="40"/>
        <v>6</v>
      </c>
      <c r="G2572" t="str">
        <f>STANDINGS_SV[[#This Row],[League]]&amp;STANDINGS_SV[[#This Row],[Team]]</f>
        <v>$150 Draft Champions Mar 09 1:00 pm Lg.3862The Snotters</v>
      </c>
    </row>
    <row r="2573" spans="1:7" x14ac:dyDescent="0.25">
      <c r="A2573">
        <v>504</v>
      </c>
      <c r="B2573" t="s">
        <v>2494</v>
      </c>
      <c r="C2573" t="s">
        <v>2484</v>
      </c>
      <c r="D2573">
        <v>89</v>
      </c>
      <c r="E2573">
        <v>2423.5</v>
      </c>
      <c r="F2573">
        <f t="shared" si="40"/>
        <v>7</v>
      </c>
      <c r="G2573" t="str">
        <f>STANDINGS_SV[[#This Row],[League]]&amp;STANDINGS_SV[[#This Row],[Team]]</f>
        <v>$150 Draft Champions Mar 09 1:00 pm Lg.3862You're Killing Me Smalls</v>
      </c>
    </row>
    <row r="2574" spans="1:7" x14ac:dyDescent="0.25">
      <c r="A2574">
        <v>1578</v>
      </c>
      <c r="B2574" t="s">
        <v>2495</v>
      </c>
      <c r="C2574" t="s">
        <v>2484</v>
      </c>
      <c r="D2574">
        <v>57</v>
      </c>
      <c r="E2574">
        <v>1329</v>
      </c>
      <c r="F2574">
        <f t="shared" si="40"/>
        <v>8</v>
      </c>
      <c r="G2574" t="str">
        <f>STANDINGS_SV[[#This Row],[League]]&amp;STANDINGS_SV[[#This Row],[Team]]</f>
        <v>$150 Draft Champions Mar 09 1:00 pm Lg.3862K's Team</v>
      </c>
    </row>
    <row r="2575" spans="1:7" x14ac:dyDescent="0.25">
      <c r="A2575">
        <v>1598</v>
      </c>
      <c r="B2575" t="s">
        <v>2491</v>
      </c>
      <c r="C2575" t="s">
        <v>2484</v>
      </c>
      <c r="D2575">
        <v>57</v>
      </c>
      <c r="E2575">
        <v>1329</v>
      </c>
      <c r="F2575">
        <f t="shared" si="40"/>
        <v>9</v>
      </c>
      <c r="G2575" t="str">
        <f>STANDINGS_SV[[#This Row],[League]]&amp;STANDINGS_SV[[#This Row],[Team]]</f>
        <v>$150 Draft Champions Mar 09 1:00 pm Lg.3862The Ghost of Wade Boggs</v>
      </c>
    </row>
    <row r="2576" spans="1:7" x14ac:dyDescent="0.25">
      <c r="A2576">
        <v>1853</v>
      </c>
      <c r="B2576" t="s">
        <v>375</v>
      </c>
      <c r="C2576" t="s">
        <v>2484</v>
      </c>
      <c r="D2576">
        <v>49</v>
      </c>
      <c r="E2576">
        <v>1047</v>
      </c>
      <c r="F2576">
        <f t="shared" si="40"/>
        <v>10</v>
      </c>
      <c r="G2576" t="str">
        <f>STANDINGS_SV[[#This Row],[League]]&amp;STANDINGS_SV[[#This Row],[Team]]</f>
        <v>$150 Draft Champions Mar 09 1:00 pm Lg.3862Jobu's Rum</v>
      </c>
    </row>
    <row r="2577" spans="1:7" x14ac:dyDescent="0.25">
      <c r="A2577">
        <v>1961</v>
      </c>
      <c r="B2577" t="s">
        <v>2496</v>
      </c>
      <c r="C2577" t="s">
        <v>2484</v>
      </c>
      <c r="D2577">
        <v>46</v>
      </c>
      <c r="E2577">
        <v>937</v>
      </c>
      <c r="F2577">
        <f t="shared" si="40"/>
        <v>11</v>
      </c>
      <c r="G2577" t="str">
        <f>STANDINGS_SV[[#This Row],[League]]&amp;STANDINGS_SV[[#This Row],[Team]]</f>
        <v>$150 Draft Champions Mar 09 1:00 pm Lg.38621stDraftChamp</v>
      </c>
    </row>
    <row r="2578" spans="1:7" x14ac:dyDescent="0.25">
      <c r="A2578">
        <v>2325</v>
      </c>
      <c r="B2578" t="s">
        <v>2488</v>
      </c>
      <c r="C2578" t="s">
        <v>2484</v>
      </c>
      <c r="D2578">
        <v>35</v>
      </c>
      <c r="E2578">
        <v>594</v>
      </c>
      <c r="F2578">
        <f t="shared" si="40"/>
        <v>12</v>
      </c>
      <c r="G2578" t="str">
        <f>STANDINGS_SV[[#This Row],[League]]&amp;STANDINGS_SV[[#This Row],[Team]]</f>
        <v>$150 Draft Champions Mar 09 1:00 pm Lg.3862Team Mac</v>
      </c>
    </row>
    <row r="2579" spans="1:7" x14ac:dyDescent="0.25">
      <c r="A2579">
        <v>2438</v>
      </c>
      <c r="B2579" t="s">
        <v>2497</v>
      </c>
      <c r="C2579" t="s">
        <v>2484</v>
      </c>
      <c r="D2579">
        <v>31</v>
      </c>
      <c r="E2579">
        <v>474.5</v>
      </c>
      <c r="F2579">
        <f t="shared" si="40"/>
        <v>13</v>
      </c>
      <c r="G2579" t="str">
        <f>STANDINGS_SV[[#This Row],[League]]&amp;STANDINGS_SV[[#This Row],[Team]]</f>
        <v>$150 Draft Champions Mar 09 1:00 pm Lg.3862Kash Money</v>
      </c>
    </row>
    <row r="2580" spans="1:7" x14ac:dyDescent="0.25">
      <c r="A2580">
        <v>2627</v>
      </c>
      <c r="B2580" t="s">
        <v>2489</v>
      </c>
      <c r="C2580" t="s">
        <v>2484</v>
      </c>
      <c r="D2580">
        <v>22</v>
      </c>
      <c r="E2580">
        <v>286</v>
      </c>
      <c r="F2580">
        <f t="shared" si="40"/>
        <v>14</v>
      </c>
      <c r="G2580" t="str">
        <f>STANDINGS_SV[[#This Row],[League]]&amp;STANDINGS_SV[[#This Row],[Team]]</f>
        <v>$150 Draft Champions Mar 09 1:00 pm Lg.3862Splitooners</v>
      </c>
    </row>
    <row r="2581" spans="1:7" x14ac:dyDescent="0.25">
      <c r="A2581">
        <v>2886</v>
      </c>
      <c r="B2581" t="s">
        <v>2483</v>
      </c>
      <c r="C2581" t="s">
        <v>2484</v>
      </c>
      <c r="D2581">
        <v>0</v>
      </c>
      <c r="E2581">
        <v>13</v>
      </c>
      <c r="F2581">
        <f t="shared" si="40"/>
        <v>15</v>
      </c>
      <c r="G2581" t="str">
        <f>STANDINGS_SV[[#This Row],[League]]&amp;STANDINGS_SV[[#This Row],[Team]]</f>
        <v>$150 Draft Champions Mar 09 1:00 pm Lg.3862Baby Darren and the Afterbirth</v>
      </c>
    </row>
    <row r="2582" spans="1:7" x14ac:dyDescent="0.25">
      <c r="A2582">
        <v>15</v>
      </c>
      <c r="B2582" t="s">
        <v>34</v>
      </c>
      <c r="C2582" t="s">
        <v>2499</v>
      </c>
      <c r="D2582">
        <v>132</v>
      </c>
      <c r="E2582">
        <v>2896</v>
      </c>
      <c r="F2582">
        <f t="shared" si="40"/>
        <v>1</v>
      </c>
      <c r="G2582" t="str">
        <f>STANDINGS_SV[[#This Row],[League]]&amp;STANDINGS_SV[[#This Row],[Team]]</f>
        <v>$150 Draft Champions Mar 10 1:00 pm Lg.3867Lost Cause</v>
      </c>
    </row>
    <row r="2583" spans="1:7" x14ac:dyDescent="0.25">
      <c r="A2583">
        <v>206</v>
      </c>
      <c r="B2583" t="s">
        <v>2298</v>
      </c>
      <c r="C2583" t="s">
        <v>2499</v>
      </c>
      <c r="D2583">
        <v>103</v>
      </c>
      <c r="E2583">
        <v>2707.5</v>
      </c>
      <c r="F2583">
        <f t="shared" si="40"/>
        <v>2</v>
      </c>
      <c r="G2583" t="str">
        <f>STANDINGS_SV[[#This Row],[League]]&amp;STANDINGS_SV[[#This Row],[Team]]</f>
        <v>$150 Draft Champions Mar 10 1:00 pm Lg.3867Team Welsh</v>
      </c>
    </row>
    <row r="2584" spans="1:7" x14ac:dyDescent="0.25">
      <c r="A2584">
        <v>307</v>
      </c>
      <c r="B2584" t="s">
        <v>165</v>
      </c>
      <c r="C2584" t="s">
        <v>2499</v>
      </c>
      <c r="D2584">
        <v>97</v>
      </c>
      <c r="E2584">
        <v>2600.5</v>
      </c>
      <c r="F2584">
        <f t="shared" si="40"/>
        <v>3</v>
      </c>
      <c r="G2584" t="str">
        <f>STANDINGS_SV[[#This Row],[League]]&amp;STANDINGS_SV[[#This Row],[Team]]</f>
        <v>$150 Draft Champions Mar 10 1:00 pm Lg.3867Duck Snorts</v>
      </c>
    </row>
    <row r="2585" spans="1:7" x14ac:dyDescent="0.25">
      <c r="A2585">
        <v>867</v>
      </c>
      <c r="B2585" t="s">
        <v>1654</v>
      </c>
      <c r="C2585" t="s">
        <v>2499</v>
      </c>
      <c r="D2585">
        <v>77</v>
      </c>
      <c r="E2585">
        <v>2032.5</v>
      </c>
      <c r="F2585">
        <f t="shared" si="40"/>
        <v>4</v>
      </c>
      <c r="G2585" t="str">
        <f>STANDINGS_SV[[#This Row],[League]]&amp;STANDINGS_SV[[#This Row],[Team]]</f>
        <v>$150 Draft Champions Mar 10 1:00 pm Lg.3867Cimmanom Toast</v>
      </c>
    </row>
    <row r="2586" spans="1:7" x14ac:dyDescent="0.25">
      <c r="A2586">
        <v>895</v>
      </c>
      <c r="B2586" t="s">
        <v>2502</v>
      </c>
      <c r="C2586" t="s">
        <v>2499</v>
      </c>
      <c r="D2586">
        <v>76</v>
      </c>
      <c r="E2586">
        <v>1999</v>
      </c>
      <c r="F2586">
        <f t="shared" si="40"/>
        <v>5</v>
      </c>
      <c r="G2586" t="str">
        <f>STANDINGS_SV[[#This Row],[League]]&amp;STANDINGS_SV[[#This Row],[Team]]</f>
        <v>$150 Draft Champions Mar 10 1:00 pm Lg.3867B's Knees</v>
      </c>
    </row>
    <row r="2587" spans="1:7" x14ac:dyDescent="0.25">
      <c r="A2587">
        <v>1019</v>
      </c>
      <c r="B2587" t="s">
        <v>2503</v>
      </c>
      <c r="C2587" t="s">
        <v>2499</v>
      </c>
      <c r="D2587">
        <v>72</v>
      </c>
      <c r="E2587">
        <v>1879</v>
      </c>
      <c r="F2587">
        <f t="shared" si="40"/>
        <v>6</v>
      </c>
      <c r="G2587" t="str">
        <f>STANDINGS_SV[[#This Row],[League]]&amp;STANDINGS_SV[[#This Row],[Team]]</f>
        <v>$150 Draft Champions Mar 10 1:00 pm Lg.3867Bale Bonds</v>
      </c>
    </row>
    <row r="2588" spans="1:7" x14ac:dyDescent="0.25">
      <c r="A2588">
        <v>1077</v>
      </c>
      <c r="B2588" t="s">
        <v>2500</v>
      </c>
      <c r="C2588" t="s">
        <v>2499</v>
      </c>
      <c r="D2588">
        <v>71</v>
      </c>
      <c r="E2588">
        <v>1846.5</v>
      </c>
      <c r="F2588">
        <f t="shared" si="40"/>
        <v>7</v>
      </c>
      <c r="G2588" t="str">
        <f>STANDINGS_SV[[#This Row],[League]]&amp;STANDINGS_SV[[#This Row],[Team]]</f>
        <v>$150 Draft Champions Mar 10 1:00 pm Lg.3867The Wojan</v>
      </c>
    </row>
    <row r="2589" spans="1:7" x14ac:dyDescent="0.25">
      <c r="A2589">
        <v>1852</v>
      </c>
      <c r="B2589" t="s">
        <v>18</v>
      </c>
      <c r="C2589" t="s">
        <v>2499</v>
      </c>
      <c r="D2589">
        <v>49</v>
      </c>
      <c r="E2589">
        <v>1047</v>
      </c>
      <c r="F2589">
        <f t="shared" si="40"/>
        <v>8</v>
      </c>
      <c r="G2589" t="str">
        <f>STANDINGS_SV[[#This Row],[League]]&amp;STANDINGS_SV[[#This Row],[Team]]</f>
        <v>$150 Draft Champions Mar 10 1:00 pm Lg.3867Home Run Derbies</v>
      </c>
    </row>
    <row r="2590" spans="1:7" x14ac:dyDescent="0.25">
      <c r="A2590">
        <v>1870</v>
      </c>
      <c r="B2590" t="s">
        <v>248</v>
      </c>
      <c r="C2590" t="s">
        <v>2499</v>
      </c>
      <c r="D2590">
        <v>49</v>
      </c>
      <c r="E2590">
        <v>1047</v>
      </c>
      <c r="F2590">
        <f t="shared" si="40"/>
        <v>9</v>
      </c>
      <c r="G2590" t="str">
        <f>STANDINGS_SV[[#This Row],[League]]&amp;STANDINGS_SV[[#This Row],[Team]]</f>
        <v>$150 Draft Champions Mar 10 1:00 pm Lg.3867Team Lane</v>
      </c>
    </row>
    <row r="2591" spans="1:7" x14ac:dyDescent="0.25">
      <c r="A2591">
        <v>2228</v>
      </c>
      <c r="B2591" t="s">
        <v>2505</v>
      </c>
      <c r="C2591" t="s">
        <v>2499</v>
      </c>
      <c r="D2591">
        <v>38</v>
      </c>
      <c r="E2591">
        <v>680.5</v>
      </c>
      <c r="F2591">
        <f t="shared" si="40"/>
        <v>10</v>
      </c>
      <c r="G2591" t="str">
        <f>STANDINGS_SV[[#This Row],[League]]&amp;STANDINGS_SV[[#This Row],[Team]]</f>
        <v>$150 Draft Champions Mar 10 1:00 pm Lg.3867Harveys Wallbangers</v>
      </c>
    </row>
    <row r="2592" spans="1:7" x14ac:dyDescent="0.25">
      <c r="A2592">
        <v>2242</v>
      </c>
      <c r="B2592" t="s">
        <v>502</v>
      </c>
      <c r="C2592" t="s">
        <v>2499</v>
      </c>
      <c r="D2592">
        <v>38</v>
      </c>
      <c r="E2592">
        <v>680.5</v>
      </c>
      <c r="F2592">
        <f t="shared" si="40"/>
        <v>11</v>
      </c>
      <c r="G2592" t="str">
        <f>STANDINGS_SV[[#This Row],[League]]&amp;STANDINGS_SV[[#This Row],[Team]]</f>
        <v>$150 Draft Champions Mar 10 1:00 pm Lg.3867WW Minerhawks</v>
      </c>
    </row>
    <row r="2593" spans="1:7" x14ac:dyDescent="0.25">
      <c r="A2593">
        <v>2255</v>
      </c>
      <c r="B2593" t="s">
        <v>2501</v>
      </c>
      <c r="C2593" t="s">
        <v>2499</v>
      </c>
      <c r="D2593">
        <v>37</v>
      </c>
      <c r="E2593">
        <v>650.5</v>
      </c>
      <c r="F2593">
        <f t="shared" si="40"/>
        <v>12</v>
      </c>
      <c r="G2593" t="str">
        <f>STANDINGS_SV[[#This Row],[League]]&amp;STANDINGS_SV[[#This Row],[Team]]</f>
        <v>$150 Draft Champions Mar 10 1:00 pm Lg.3867Hattori Hanzo</v>
      </c>
    </row>
    <row r="2594" spans="1:7" x14ac:dyDescent="0.25">
      <c r="A2594">
        <v>2402</v>
      </c>
      <c r="B2594" t="s">
        <v>1789</v>
      </c>
      <c r="C2594" t="s">
        <v>2499</v>
      </c>
      <c r="D2594">
        <v>32</v>
      </c>
      <c r="E2594">
        <v>516</v>
      </c>
      <c r="F2594">
        <f t="shared" si="40"/>
        <v>13</v>
      </c>
      <c r="G2594" t="str">
        <f>STANDINGS_SV[[#This Row],[League]]&amp;STANDINGS_SV[[#This Row],[Team]]</f>
        <v>$150 Draft Champions Mar 10 1:00 pm Lg.3867Team Ghio</v>
      </c>
    </row>
    <row r="2595" spans="1:7" x14ac:dyDescent="0.25">
      <c r="A2595">
        <v>2491</v>
      </c>
      <c r="B2595" t="s">
        <v>2498</v>
      </c>
      <c r="C2595" t="s">
        <v>2499</v>
      </c>
      <c r="D2595">
        <v>29</v>
      </c>
      <c r="E2595">
        <v>414.5</v>
      </c>
      <c r="F2595">
        <f t="shared" si="40"/>
        <v>14</v>
      </c>
      <c r="G2595" t="str">
        <f>STANDINGS_SV[[#This Row],[League]]&amp;STANDINGS_SV[[#This Row],[Team]]</f>
        <v>$150 Draft Champions Mar 10 1:00 pm Lg.3867DetectiveKimball</v>
      </c>
    </row>
    <row r="2596" spans="1:7" x14ac:dyDescent="0.25">
      <c r="A2596">
        <v>2689</v>
      </c>
      <c r="B2596" t="s">
        <v>2504</v>
      </c>
      <c r="C2596" t="s">
        <v>2499</v>
      </c>
      <c r="D2596">
        <v>18</v>
      </c>
      <c r="E2596">
        <v>224</v>
      </c>
      <c r="F2596">
        <f t="shared" si="40"/>
        <v>15</v>
      </c>
      <c r="G2596" t="str">
        <f>STANDINGS_SV[[#This Row],[League]]&amp;STANDINGS_SV[[#This Row],[Team]]</f>
        <v>$150 Draft Champions Mar 10 1:00 pm Lg.3867SuperBills</v>
      </c>
    </row>
    <row r="2597" spans="1:7" x14ac:dyDescent="0.25">
      <c r="A2597">
        <v>92</v>
      </c>
      <c r="B2597" t="s">
        <v>2508</v>
      </c>
      <c r="C2597" t="s">
        <v>2507</v>
      </c>
      <c r="D2597">
        <v>114</v>
      </c>
      <c r="E2597">
        <v>2821</v>
      </c>
      <c r="F2597">
        <f t="shared" si="40"/>
        <v>1</v>
      </c>
      <c r="G2597" t="str">
        <f>STANDINGS_SV[[#This Row],[League]]&amp;STANDINGS_SV[[#This Row],[Team]]</f>
        <v>$150 Draft Champions Mar 10 1:00 pm Lg.3871smackers XI</v>
      </c>
    </row>
    <row r="2598" spans="1:7" x14ac:dyDescent="0.25">
      <c r="A2598">
        <v>110</v>
      </c>
      <c r="B2598" t="s">
        <v>2514</v>
      </c>
      <c r="C2598" t="s">
        <v>2507</v>
      </c>
      <c r="D2598">
        <v>111</v>
      </c>
      <c r="E2598">
        <v>2800.5</v>
      </c>
      <c r="F2598">
        <f t="shared" si="40"/>
        <v>2</v>
      </c>
      <c r="G2598" t="str">
        <f>STANDINGS_SV[[#This Row],[League]]&amp;STANDINGS_SV[[#This Row],[Team]]</f>
        <v>$150 Draft Champions Mar 10 1:00 pm Lg.3871DisposableHeroes8</v>
      </c>
    </row>
    <row r="2599" spans="1:7" x14ac:dyDescent="0.25">
      <c r="A2599">
        <v>257</v>
      </c>
      <c r="B2599" t="s">
        <v>1763</v>
      </c>
      <c r="C2599" t="s">
        <v>2507</v>
      </c>
      <c r="D2599">
        <v>100</v>
      </c>
      <c r="E2599">
        <v>2655.5</v>
      </c>
      <c r="F2599">
        <f t="shared" si="40"/>
        <v>3</v>
      </c>
      <c r="G2599" t="str">
        <f>STANDINGS_SV[[#This Row],[League]]&amp;STANDINGS_SV[[#This Row],[Team]]</f>
        <v>$150 Draft Champions Mar 10 1:00 pm Lg.3871Richie Tenenbaum</v>
      </c>
    </row>
    <row r="2600" spans="1:7" x14ac:dyDescent="0.25">
      <c r="A2600">
        <v>367</v>
      </c>
      <c r="B2600" t="s">
        <v>2513</v>
      </c>
      <c r="C2600" t="s">
        <v>2507</v>
      </c>
      <c r="D2600">
        <v>94</v>
      </c>
      <c r="E2600">
        <v>2537.5</v>
      </c>
      <c r="F2600">
        <f t="shared" si="40"/>
        <v>4</v>
      </c>
      <c r="G2600" t="str">
        <f>STANDINGS_SV[[#This Row],[League]]&amp;STANDINGS_SV[[#This Row],[Team]]</f>
        <v>$150 Draft Champions Mar 10 1:00 pm Lg.3871Eaton Her Posey</v>
      </c>
    </row>
    <row r="2601" spans="1:7" x14ac:dyDescent="0.25">
      <c r="A2601">
        <v>476</v>
      </c>
      <c r="B2601" t="s">
        <v>245</v>
      </c>
      <c r="C2601" t="s">
        <v>2507</v>
      </c>
      <c r="D2601">
        <v>89</v>
      </c>
      <c r="E2601">
        <v>2423.5</v>
      </c>
      <c r="F2601">
        <f t="shared" si="40"/>
        <v>5</v>
      </c>
      <c r="G2601" t="str">
        <f>STANDINGS_SV[[#This Row],[League]]&amp;STANDINGS_SV[[#This Row],[Team]]</f>
        <v>$150 Draft Champions Mar 10 1:00 pm Lg.3871Fresh Ripe Peaches</v>
      </c>
    </row>
    <row r="2602" spans="1:7" x14ac:dyDescent="0.25">
      <c r="A2602">
        <v>940</v>
      </c>
      <c r="B2602" t="s">
        <v>18</v>
      </c>
      <c r="C2602" t="s">
        <v>2507</v>
      </c>
      <c r="D2602">
        <v>75</v>
      </c>
      <c r="E2602">
        <v>1968</v>
      </c>
      <c r="F2602">
        <f t="shared" si="40"/>
        <v>6</v>
      </c>
      <c r="G2602" t="str">
        <f>STANDINGS_SV[[#This Row],[League]]&amp;STANDINGS_SV[[#This Row],[Team]]</f>
        <v>$150 Draft Champions Mar 10 1:00 pm Lg.3871Home Run Derbies</v>
      </c>
    </row>
    <row r="2603" spans="1:7" x14ac:dyDescent="0.25">
      <c r="A2603">
        <v>1511</v>
      </c>
      <c r="B2603" t="s">
        <v>2511</v>
      </c>
      <c r="C2603" t="s">
        <v>2507</v>
      </c>
      <c r="D2603">
        <v>59</v>
      </c>
      <c r="E2603">
        <v>1398</v>
      </c>
      <c r="F2603">
        <f t="shared" si="40"/>
        <v>7</v>
      </c>
      <c r="G2603" t="str">
        <f>STANDINGS_SV[[#This Row],[League]]&amp;STANDINGS_SV[[#This Row],[Team]]</f>
        <v>$150 Draft Champions Mar 10 1:00 pm Lg.3871Lundiason</v>
      </c>
    </row>
    <row r="2604" spans="1:7" x14ac:dyDescent="0.25">
      <c r="A2604">
        <v>1748</v>
      </c>
      <c r="B2604" t="s">
        <v>189</v>
      </c>
      <c r="C2604" t="s">
        <v>2507</v>
      </c>
      <c r="D2604">
        <v>52</v>
      </c>
      <c r="E2604">
        <v>1154</v>
      </c>
      <c r="F2604">
        <f t="shared" si="40"/>
        <v>8</v>
      </c>
      <c r="G2604" t="str">
        <f>STANDINGS_SV[[#This Row],[League]]&amp;STANDINGS_SV[[#This Row],[Team]]</f>
        <v>$150 Draft Champions Mar 10 1:00 pm Lg.3871Homer Hankies</v>
      </c>
    </row>
    <row r="2605" spans="1:7" x14ac:dyDescent="0.25">
      <c r="A2605">
        <v>1947</v>
      </c>
      <c r="B2605" t="s">
        <v>128</v>
      </c>
      <c r="C2605" t="s">
        <v>2507</v>
      </c>
      <c r="D2605">
        <v>47</v>
      </c>
      <c r="E2605">
        <v>970.5</v>
      </c>
      <c r="F2605">
        <f t="shared" si="40"/>
        <v>9</v>
      </c>
      <c r="G2605" t="str">
        <f>STANDINGS_SV[[#This Row],[League]]&amp;STANDINGS_SV[[#This Row],[Team]]</f>
        <v>$150 Draft Champions Mar 10 1:00 pm Lg.3871Team Boelkens</v>
      </c>
    </row>
    <row r="2606" spans="1:7" x14ac:dyDescent="0.25">
      <c r="A2606">
        <v>2195</v>
      </c>
      <c r="B2606" t="s">
        <v>2515</v>
      </c>
      <c r="C2606" t="s">
        <v>2507</v>
      </c>
      <c r="D2606">
        <v>39</v>
      </c>
      <c r="E2606">
        <v>708</v>
      </c>
      <c r="F2606">
        <f t="shared" si="40"/>
        <v>10</v>
      </c>
      <c r="G2606" t="str">
        <f>STANDINGS_SV[[#This Row],[League]]&amp;STANDINGS_SV[[#This Row],[Team]]</f>
        <v>$150 Draft Champions Mar 10 1:00 pm Lg.3871David Ortiz killed father time</v>
      </c>
    </row>
    <row r="2607" spans="1:7" x14ac:dyDescent="0.25">
      <c r="A2607">
        <v>2229</v>
      </c>
      <c r="B2607" t="s">
        <v>2510</v>
      </c>
      <c r="C2607" t="s">
        <v>2507</v>
      </c>
      <c r="D2607">
        <v>38</v>
      </c>
      <c r="E2607">
        <v>680.5</v>
      </c>
      <c r="F2607">
        <f t="shared" si="40"/>
        <v>11</v>
      </c>
      <c r="G2607" t="str">
        <f>STANDINGS_SV[[#This Row],[League]]&amp;STANDINGS_SV[[#This Row],[Team]]</f>
        <v>$150 Draft Champions Mar 10 1:00 pm Lg.3871Lower Deckers DC4</v>
      </c>
    </row>
    <row r="2608" spans="1:7" x14ac:dyDescent="0.25">
      <c r="A2608">
        <v>2245</v>
      </c>
      <c r="B2608" t="s">
        <v>2509</v>
      </c>
      <c r="C2608" t="s">
        <v>2507</v>
      </c>
      <c r="D2608">
        <v>37</v>
      </c>
      <c r="E2608">
        <v>650.5</v>
      </c>
      <c r="F2608">
        <f t="shared" si="40"/>
        <v>12</v>
      </c>
      <c r="G2608" t="str">
        <f>STANDINGS_SV[[#This Row],[League]]&amp;STANDINGS_SV[[#This Row],[Team]]</f>
        <v>$150 Draft Champions Mar 10 1:00 pm Lg.38715TnMIRACLE</v>
      </c>
    </row>
    <row r="2609" spans="1:7" x14ac:dyDescent="0.25">
      <c r="A2609">
        <v>2653</v>
      </c>
      <c r="B2609" t="s">
        <v>2512</v>
      </c>
      <c r="C2609" t="s">
        <v>2507</v>
      </c>
      <c r="D2609">
        <v>20</v>
      </c>
      <c r="E2609">
        <v>264</v>
      </c>
      <c r="F2609">
        <f t="shared" si="40"/>
        <v>13</v>
      </c>
      <c r="G2609" t="str">
        <f>STANDINGS_SV[[#This Row],[League]]&amp;STANDINGS_SV[[#This Row],[Team]]</f>
        <v>$150 Draft Champions Mar 10 1:00 pm Lg.3871Wilson Phillips</v>
      </c>
    </row>
    <row r="2610" spans="1:7" x14ac:dyDescent="0.25">
      <c r="A2610">
        <v>2696</v>
      </c>
      <c r="B2610" t="s">
        <v>2516</v>
      </c>
      <c r="C2610" t="s">
        <v>2507</v>
      </c>
      <c r="D2610">
        <v>17</v>
      </c>
      <c r="E2610">
        <v>208.5</v>
      </c>
      <c r="F2610">
        <f t="shared" si="40"/>
        <v>14</v>
      </c>
      <c r="G2610" t="str">
        <f>STANDINGS_SV[[#This Row],[League]]&amp;STANDINGS_SV[[#This Row],[Team]]</f>
        <v>$150 Draft Champions Mar 10 1:00 pm Lg.38712Times</v>
      </c>
    </row>
    <row r="2611" spans="1:7" x14ac:dyDescent="0.25">
      <c r="A2611">
        <v>2735</v>
      </c>
      <c r="B2611" t="s">
        <v>2506</v>
      </c>
      <c r="C2611" t="s">
        <v>2507</v>
      </c>
      <c r="D2611">
        <v>15</v>
      </c>
      <c r="E2611">
        <v>178</v>
      </c>
      <c r="F2611">
        <f t="shared" si="40"/>
        <v>15</v>
      </c>
      <c r="G2611" t="str">
        <f>STANDINGS_SV[[#This Row],[League]]&amp;STANDINGS_SV[[#This Row],[Team]]</f>
        <v>$150 Draft Champions Mar 10 1:00 pm Lg.3871Team Geoffroy</v>
      </c>
    </row>
    <row r="2612" spans="1:7" x14ac:dyDescent="0.25">
      <c r="A2612">
        <v>233</v>
      </c>
      <c r="B2612" t="s">
        <v>18</v>
      </c>
      <c r="C2612" t="s">
        <v>2517</v>
      </c>
      <c r="D2612">
        <v>101</v>
      </c>
      <c r="E2612">
        <v>2674</v>
      </c>
      <c r="F2612">
        <f t="shared" si="40"/>
        <v>1</v>
      </c>
      <c r="G2612" t="str">
        <f>STANDINGS_SV[[#This Row],[League]]&amp;STANDINGS_SV[[#This Row],[Team]]</f>
        <v>$150 Draft Champions Mar 10 1:00 pm Lg.3874Home Run Derbies</v>
      </c>
    </row>
    <row r="2613" spans="1:7" x14ac:dyDescent="0.25">
      <c r="A2613">
        <v>574</v>
      </c>
      <c r="B2613" t="s">
        <v>2521</v>
      </c>
      <c r="C2613" t="s">
        <v>2517</v>
      </c>
      <c r="D2613">
        <v>86</v>
      </c>
      <c r="E2613">
        <v>2349</v>
      </c>
      <c r="F2613">
        <f t="shared" si="40"/>
        <v>2</v>
      </c>
      <c r="G2613" t="str">
        <f>STANDINGS_SV[[#This Row],[League]]&amp;STANDINGS_SV[[#This Row],[Team]]</f>
        <v>$150 Draft Champions Mar 10 1:00 pm Lg.3874War(P)igs III</v>
      </c>
    </row>
    <row r="2614" spans="1:7" x14ac:dyDescent="0.25">
      <c r="A2614">
        <v>784</v>
      </c>
      <c r="B2614" t="s">
        <v>2518</v>
      </c>
      <c r="C2614" t="s">
        <v>2517</v>
      </c>
      <c r="D2614">
        <v>80</v>
      </c>
      <c r="E2614">
        <v>2144</v>
      </c>
      <c r="F2614">
        <f t="shared" si="40"/>
        <v>3</v>
      </c>
      <c r="G2614" t="str">
        <f>STANDINGS_SV[[#This Row],[League]]&amp;STANDINGS_SV[[#This Row],[Team]]</f>
        <v>$150 Draft Champions Mar 10 1:00 pm Lg.3874Team brown</v>
      </c>
    </row>
    <row r="2615" spans="1:7" x14ac:dyDescent="0.25">
      <c r="A2615">
        <v>883</v>
      </c>
      <c r="B2615" t="s">
        <v>2520</v>
      </c>
      <c r="C2615" t="s">
        <v>2517</v>
      </c>
      <c r="D2615">
        <v>77</v>
      </c>
      <c r="E2615">
        <v>2032.5</v>
      </c>
      <c r="F2615">
        <f t="shared" si="40"/>
        <v>4</v>
      </c>
      <c r="G2615" t="str">
        <f>STANDINGS_SV[[#This Row],[League]]&amp;STANDINGS_SV[[#This Row],[Team]]</f>
        <v>$150 Draft Champions Mar 10 1:00 pm Lg.3874SpinningSeams12</v>
      </c>
    </row>
    <row r="2616" spans="1:7" x14ac:dyDescent="0.25">
      <c r="A2616">
        <v>934</v>
      </c>
      <c r="B2616" t="s">
        <v>2519</v>
      </c>
      <c r="C2616" t="s">
        <v>2517</v>
      </c>
      <c r="D2616">
        <v>75</v>
      </c>
      <c r="E2616">
        <v>1968</v>
      </c>
      <c r="F2616">
        <f t="shared" si="40"/>
        <v>5</v>
      </c>
      <c r="G2616" t="str">
        <f>STANDINGS_SV[[#This Row],[League]]&amp;STANDINGS_SV[[#This Row],[Team]]</f>
        <v>$150 Draft Champions Mar 10 1:00 pm Lg.3874Bozrah Behemoths</v>
      </c>
    </row>
    <row r="2617" spans="1:7" x14ac:dyDescent="0.25">
      <c r="A2617">
        <v>1009</v>
      </c>
      <c r="B2617" t="s">
        <v>1568</v>
      </c>
      <c r="C2617" t="s">
        <v>2517</v>
      </c>
      <c r="D2617">
        <v>73</v>
      </c>
      <c r="E2617">
        <v>1910.5</v>
      </c>
      <c r="F2617">
        <f t="shared" si="40"/>
        <v>6</v>
      </c>
      <c r="G2617" t="str">
        <f>STANDINGS_SV[[#This Row],[League]]&amp;STANDINGS_SV[[#This Row],[Team]]</f>
        <v>$150 Draft Champions Mar 10 1:00 pm Lg.3874The Force Awakens</v>
      </c>
    </row>
    <row r="2618" spans="1:7" x14ac:dyDescent="0.25">
      <c r="A2618">
        <v>1129</v>
      </c>
      <c r="B2618" t="s">
        <v>2523</v>
      </c>
      <c r="C2618" t="s">
        <v>2517</v>
      </c>
      <c r="D2618">
        <v>69</v>
      </c>
      <c r="E2618">
        <v>1782</v>
      </c>
      <c r="F2618">
        <f t="shared" si="40"/>
        <v>7</v>
      </c>
      <c r="G2618" t="str">
        <f>STANDINGS_SV[[#This Row],[League]]&amp;STANDINGS_SV[[#This Row],[Team]]</f>
        <v>$150 Draft Champions Mar 10 1:00 pm Lg.3874NUISANCE</v>
      </c>
    </row>
    <row r="2619" spans="1:7" x14ac:dyDescent="0.25">
      <c r="A2619">
        <v>1186</v>
      </c>
      <c r="B2619" t="s">
        <v>522</v>
      </c>
      <c r="C2619" t="s">
        <v>2517</v>
      </c>
      <c r="D2619">
        <v>67</v>
      </c>
      <c r="E2619">
        <v>1716.5</v>
      </c>
      <c r="F2619">
        <f t="shared" si="40"/>
        <v>8</v>
      </c>
      <c r="G2619" t="str">
        <f>STANDINGS_SV[[#This Row],[League]]&amp;STANDINGS_SV[[#This Row],[Team]]</f>
        <v>$150 Draft Champions Mar 10 1:00 pm Lg.3874Lugnuts DC III</v>
      </c>
    </row>
    <row r="2620" spans="1:7" x14ac:dyDescent="0.25">
      <c r="A2620">
        <v>1318</v>
      </c>
      <c r="B2620" t="s">
        <v>889</v>
      </c>
      <c r="C2620" t="s">
        <v>2517</v>
      </c>
      <c r="D2620">
        <v>64</v>
      </c>
      <c r="E2620">
        <v>1602</v>
      </c>
      <c r="F2620">
        <f t="shared" si="40"/>
        <v>9</v>
      </c>
      <c r="G2620" t="str">
        <f>STANDINGS_SV[[#This Row],[League]]&amp;STANDINGS_SV[[#This Row],[Team]]</f>
        <v>$150 Draft Champions Mar 10 1:00 pm Lg.3874Team Thompson</v>
      </c>
    </row>
    <row r="2621" spans="1:7" x14ac:dyDescent="0.25">
      <c r="A2621">
        <v>1762</v>
      </c>
      <c r="B2621" t="s">
        <v>283</v>
      </c>
      <c r="C2621" t="s">
        <v>2517</v>
      </c>
      <c r="D2621">
        <v>52</v>
      </c>
      <c r="E2621">
        <v>1154</v>
      </c>
      <c r="F2621">
        <f t="shared" si="40"/>
        <v>10</v>
      </c>
      <c r="G2621" t="str">
        <f>STANDINGS_SV[[#This Row],[League]]&amp;STANDINGS_SV[[#This Row],[Team]]</f>
        <v>$150 Draft Champions Mar 10 1:00 pm Lg.3874Team Bromelia</v>
      </c>
    </row>
    <row r="2622" spans="1:7" x14ac:dyDescent="0.25">
      <c r="A2622">
        <v>1980</v>
      </c>
      <c r="B2622" t="s">
        <v>2525</v>
      </c>
      <c r="C2622" t="s">
        <v>2517</v>
      </c>
      <c r="D2622">
        <v>46</v>
      </c>
      <c r="E2622">
        <v>937</v>
      </c>
      <c r="F2622">
        <f t="shared" si="40"/>
        <v>11</v>
      </c>
      <c r="G2622" t="str">
        <f>STANDINGS_SV[[#This Row],[League]]&amp;STANDINGS_SV[[#This Row],[Team]]</f>
        <v>$150 Draft Champions Mar 10 1:00 pm Lg.3874Team Moon</v>
      </c>
    </row>
    <row r="2623" spans="1:7" x14ac:dyDescent="0.25">
      <c r="A2623">
        <v>2066</v>
      </c>
      <c r="B2623" t="s">
        <v>2522</v>
      </c>
      <c r="C2623" t="s">
        <v>2517</v>
      </c>
      <c r="D2623">
        <v>43</v>
      </c>
      <c r="E2623">
        <v>836</v>
      </c>
      <c r="F2623">
        <f t="shared" si="40"/>
        <v>12</v>
      </c>
      <c r="G2623" t="str">
        <f>STANDINGS_SV[[#This Row],[League]]&amp;STANDINGS_SV[[#This Row],[Team]]</f>
        <v>$150 Draft Champions Mar 10 1:00 pm Lg.3874Grand Salami</v>
      </c>
    </row>
    <row r="2624" spans="1:7" x14ac:dyDescent="0.25">
      <c r="A2624">
        <v>2151</v>
      </c>
      <c r="B2624" t="s">
        <v>384</v>
      </c>
      <c r="C2624" t="s">
        <v>2517</v>
      </c>
      <c r="D2624">
        <v>41</v>
      </c>
      <c r="E2624">
        <v>772.5</v>
      </c>
      <c r="F2624">
        <f t="shared" si="40"/>
        <v>13</v>
      </c>
      <c r="G2624" t="str">
        <f>STANDINGS_SV[[#This Row],[League]]&amp;STANDINGS_SV[[#This Row],[Team]]</f>
        <v>$150 Draft Champions Mar 10 1:00 pm Lg.3874Team Sanford</v>
      </c>
    </row>
    <row r="2625" spans="1:7" x14ac:dyDescent="0.25">
      <c r="A2625">
        <v>2458</v>
      </c>
      <c r="B2625" t="s">
        <v>2526</v>
      </c>
      <c r="C2625" t="s">
        <v>2517</v>
      </c>
      <c r="D2625">
        <v>31</v>
      </c>
      <c r="E2625">
        <v>474.5</v>
      </c>
      <c r="F2625">
        <f t="shared" si="40"/>
        <v>14</v>
      </c>
      <c r="G2625" t="str">
        <f>STANDINGS_SV[[#This Row],[League]]&amp;STANDINGS_SV[[#This Row],[Team]]</f>
        <v>$150 Draft Champions Mar 10 1:00 pm Lg.3874Windsor Wallabies</v>
      </c>
    </row>
    <row r="2626" spans="1:7" x14ac:dyDescent="0.25">
      <c r="A2626">
        <v>2726</v>
      </c>
      <c r="B2626" t="s">
        <v>2524</v>
      </c>
      <c r="C2626" t="s">
        <v>2517</v>
      </c>
      <c r="D2626">
        <v>15</v>
      </c>
      <c r="E2626">
        <v>178</v>
      </c>
      <c r="F2626">
        <f t="shared" si="40"/>
        <v>15</v>
      </c>
      <c r="G2626" t="str">
        <f>STANDINGS_SV[[#This Row],[League]]&amp;STANDINGS_SV[[#This Row],[Team]]</f>
        <v>$150 Draft Champions Mar 10 1:00 pm Lg.3874Hammerin' Hawks</v>
      </c>
    </row>
    <row r="2627" spans="1:7" x14ac:dyDescent="0.25">
      <c r="A2627">
        <v>267</v>
      </c>
      <c r="B2627" t="s">
        <v>2531</v>
      </c>
      <c r="C2627" t="s">
        <v>2527</v>
      </c>
      <c r="D2627">
        <v>99</v>
      </c>
      <c r="E2627">
        <v>2637</v>
      </c>
      <c r="F2627">
        <f t="shared" ref="F2627:F2690" si="41">IF(C2627=C2626,F2626+1,1)</f>
        <v>1</v>
      </c>
      <c r="G2627" t="str">
        <f>STANDINGS_SV[[#This Row],[League]]&amp;STANDINGS_SV[[#This Row],[Team]]</f>
        <v>$150 Draft Champions Mar 11 1:00 pm Lg.3879Bartolo Colonoscopy</v>
      </c>
    </row>
    <row r="2628" spans="1:7" x14ac:dyDescent="0.25">
      <c r="A2628">
        <v>295</v>
      </c>
      <c r="B2628" t="s">
        <v>2536</v>
      </c>
      <c r="C2628" t="s">
        <v>2527</v>
      </c>
      <c r="D2628">
        <v>98</v>
      </c>
      <c r="E2628">
        <v>2618</v>
      </c>
      <c r="F2628">
        <f t="shared" si="41"/>
        <v>2</v>
      </c>
      <c r="G2628" t="str">
        <f>STANDINGS_SV[[#This Row],[League]]&amp;STANDINGS_SV[[#This Row],[Team]]</f>
        <v>$150 Draft Champions Mar 11 1:00 pm Lg.3879Sultans of Swings</v>
      </c>
    </row>
    <row r="2629" spans="1:7" x14ac:dyDescent="0.25">
      <c r="A2629">
        <v>353</v>
      </c>
      <c r="B2629" t="s">
        <v>19</v>
      </c>
      <c r="C2629" t="s">
        <v>2527</v>
      </c>
      <c r="D2629">
        <v>95</v>
      </c>
      <c r="E2629">
        <v>2561</v>
      </c>
      <c r="F2629">
        <f t="shared" si="41"/>
        <v>3</v>
      </c>
      <c r="G2629" t="str">
        <f>STANDINGS_SV[[#This Row],[League]]&amp;STANDINGS_SV[[#This Row],[Team]]</f>
        <v>$150 Draft Champions Mar 11 1:00 pm Lg.3879One Eyed Jack</v>
      </c>
    </row>
    <row r="2630" spans="1:7" x14ac:dyDescent="0.25">
      <c r="A2630">
        <v>612</v>
      </c>
      <c r="B2630" t="s">
        <v>2530</v>
      </c>
      <c r="C2630" t="s">
        <v>2527</v>
      </c>
      <c r="D2630">
        <v>84</v>
      </c>
      <c r="E2630">
        <v>2284</v>
      </c>
      <c r="F2630">
        <f t="shared" si="41"/>
        <v>4</v>
      </c>
      <c r="G2630" t="str">
        <f>STANDINGS_SV[[#This Row],[League]]&amp;STANDINGS_SV[[#This Row],[Team]]</f>
        <v>$150 Draft Champions Mar 11 1:00 pm Lg.3879Blue Moon Rising</v>
      </c>
    </row>
    <row r="2631" spans="1:7" x14ac:dyDescent="0.25">
      <c r="A2631">
        <v>628</v>
      </c>
      <c r="B2631" t="s">
        <v>163</v>
      </c>
      <c r="C2631" t="s">
        <v>2527</v>
      </c>
      <c r="D2631">
        <v>84</v>
      </c>
      <c r="E2631">
        <v>2284</v>
      </c>
      <c r="F2631">
        <f t="shared" si="41"/>
        <v>5</v>
      </c>
      <c r="G2631" t="str">
        <f>STANDINGS_SV[[#This Row],[League]]&amp;STANDINGS_SV[[#This Row],[Team]]</f>
        <v>$150 Draft Champions Mar 11 1:00 pm Lg.3879Team Jones</v>
      </c>
    </row>
    <row r="2632" spans="1:7" x14ac:dyDescent="0.25">
      <c r="A2632">
        <v>1379</v>
      </c>
      <c r="B2632" t="s">
        <v>213</v>
      </c>
      <c r="C2632" t="s">
        <v>2527</v>
      </c>
      <c r="D2632">
        <v>62</v>
      </c>
      <c r="E2632">
        <v>1513.5</v>
      </c>
      <c r="F2632">
        <f t="shared" si="41"/>
        <v>6</v>
      </c>
      <c r="G2632" t="str">
        <f>STANDINGS_SV[[#This Row],[League]]&amp;STANDINGS_SV[[#This Row],[Team]]</f>
        <v>$150 Draft Champions Mar 11 1:00 pm Lg.3879Cardinal Crunch 4</v>
      </c>
    </row>
    <row r="2633" spans="1:7" x14ac:dyDescent="0.25">
      <c r="A2633">
        <v>1651</v>
      </c>
      <c r="B2633" t="s">
        <v>2533</v>
      </c>
      <c r="C2633" t="s">
        <v>2527</v>
      </c>
      <c r="D2633">
        <v>55</v>
      </c>
      <c r="E2633">
        <v>1265</v>
      </c>
      <c r="F2633">
        <f t="shared" si="41"/>
        <v>7</v>
      </c>
      <c r="G2633" t="str">
        <f>STANDINGS_SV[[#This Row],[League]]&amp;STANDINGS_SV[[#This Row],[Team]]</f>
        <v>$150 Draft Champions Mar 11 1:00 pm Lg.3879SuperBadAssSweetDaddyJones</v>
      </c>
    </row>
    <row r="2634" spans="1:7" x14ac:dyDescent="0.25">
      <c r="A2634">
        <v>1729</v>
      </c>
      <c r="B2634" t="s">
        <v>1466</v>
      </c>
      <c r="C2634" t="s">
        <v>2527</v>
      </c>
      <c r="D2634">
        <v>53</v>
      </c>
      <c r="E2634">
        <v>1189.5</v>
      </c>
      <c r="F2634">
        <f t="shared" si="41"/>
        <v>8</v>
      </c>
      <c r="G2634" t="str">
        <f>STANDINGS_SV[[#This Row],[League]]&amp;STANDINGS_SV[[#This Row],[Team]]</f>
        <v>$150 Draft Champions Mar 11 1:00 pm Lg.3879Team Robbins</v>
      </c>
    </row>
    <row r="2635" spans="1:7" x14ac:dyDescent="0.25">
      <c r="A2635">
        <v>1799</v>
      </c>
      <c r="B2635" t="s">
        <v>2529</v>
      </c>
      <c r="C2635" t="s">
        <v>2527</v>
      </c>
      <c r="D2635">
        <v>51</v>
      </c>
      <c r="E2635">
        <v>1117</v>
      </c>
      <c r="F2635">
        <f t="shared" si="41"/>
        <v>9</v>
      </c>
      <c r="G2635" t="str">
        <f>STANDINGS_SV[[#This Row],[League]]&amp;STANDINGS_SV[[#This Row],[Team]]</f>
        <v>$150 Draft Champions Mar 11 1:00 pm Lg.3879Stripers</v>
      </c>
    </row>
    <row r="2636" spans="1:7" x14ac:dyDescent="0.25">
      <c r="A2636">
        <v>1939</v>
      </c>
      <c r="B2636" t="s">
        <v>2537</v>
      </c>
      <c r="C2636" t="s">
        <v>2527</v>
      </c>
      <c r="D2636">
        <v>47</v>
      </c>
      <c r="E2636">
        <v>970.5</v>
      </c>
      <c r="F2636">
        <f t="shared" si="41"/>
        <v>10</v>
      </c>
      <c r="G2636" t="str">
        <f>STANDINGS_SV[[#This Row],[League]]&amp;STANDINGS_SV[[#This Row],[Team]]</f>
        <v>$150 Draft Champions Mar 11 1:00 pm Lg.3879Magma</v>
      </c>
    </row>
    <row r="2637" spans="1:7" x14ac:dyDescent="0.25">
      <c r="A2637">
        <v>2123</v>
      </c>
      <c r="B2637" t="s">
        <v>2532</v>
      </c>
      <c r="C2637" t="s">
        <v>2527</v>
      </c>
      <c r="D2637">
        <v>41</v>
      </c>
      <c r="E2637">
        <v>772.5</v>
      </c>
      <c r="F2637">
        <f t="shared" si="41"/>
        <v>11</v>
      </c>
      <c r="G2637" t="str">
        <f>STANDINGS_SV[[#This Row],[League]]&amp;STANDINGS_SV[[#This Row],[Team]]</f>
        <v>$150 Draft Champions Mar 11 1:00 pm Lg.3879Bad Robot</v>
      </c>
    </row>
    <row r="2638" spans="1:7" x14ac:dyDescent="0.25">
      <c r="A2638">
        <v>2186</v>
      </c>
      <c r="B2638" t="s">
        <v>2528</v>
      </c>
      <c r="C2638" t="s">
        <v>2527</v>
      </c>
      <c r="D2638">
        <v>40</v>
      </c>
      <c r="E2638">
        <v>738</v>
      </c>
      <c r="F2638">
        <f t="shared" si="41"/>
        <v>12</v>
      </c>
      <c r="G2638" t="str">
        <f>STANDINGS_SV[[#This Row],[League]]&amp;STANDINGS_SV[[#This Row],[Team]]</f>
        <v>$150 Draft Champions Mar 11 1:00 pm Lg.3879Team Turner 3</v>
      </c>
    </row>
    <row r="2639" spans="1:7" x14ac:dyDescent="0.25">
      <c r="A2639">
        <v>2258</v>
      </c>
      <c r="B2639" t="s">
        <v>344</v>
      </c>
      <c r="C2639" t="s">
        <v>2527</v>
      </c>
      <c r="D2639">
        <v>37</v>
      </c>
      <c r="E2639">
        <v>650.5</v>
      </c>
      <c r="F2639">
        <f t="shared" si="41"/>
        <v>13</v>
      </c>
      <c r="G2639" t="str">
        <f>STANDINGS_SV[[#This Row],[League]]&amp;STANDINGS_SV[[#This Row],[Team]]</f>
        <v>$150 Draft Champions Mar 11 1:00 pm Lg.3879Las Vegas Blvd VII</v>
      </c>
    </row>
    <row r="2640" spans="1:7" x14ac:dyDescent="0.25">
      <c r="A2640">
        <v>2431</v>
      </c>
      <c r="B2640" t="s">
        <v>2535</v>
      </c>
      <c r="C2640" t="s">
        <v>2527</v>
      </c>
      <c r="D2640">
        <v>31</v>
      </c>
      <c r="E2640">
        <v>474.5</v>
      </c>
      <c r="F2640">
        <f t="shared" si="41"/>
        <v>14</v>
      </c>
      <c r="G2640" t="str">
        <f>STANDINGS_SV[[#This Row],[League]]&amp;STANDINGS_SV[[#This Row],[Team]]</f>
        <v>$150 Draft Champions Mar 11 1:00 pm Lg.3879GreenCanes</v>
      </c>
    </row>
    <row r="2641" spans="1:7" x14ac:dyDescent="0.25">
      <c r="A2641">
        <v>2601</v>
      </c>
      <c r="B2641" t="s">
        <v>2534</v>
      </c>
      <c r="C2641" t="s">
        <v>2527</v>
      </c>
      <c r="D2641">
        <v>24</v>
      </c>
      <c r="E2641">
        <v>317</v>
      </c>
      <c r="F2641">
        <f t="shared" si="41"/>
        <v>15</v>
      </c>
      <c r="G2641" t="str">
        <f>STANDINGS_SV[[#This Row],[League]]&amp;STANDINGS_SV[[#This Row],[Team]]</f>
        <v>$150 Draft Champions Mar 11 1:00 pm Lg.3879Triple Play!</v>
      </c>
    </row>
    <row r="2642" spans="1:7" x14ac:dyDescent="0.25">
      <c r="A2642">
        <v>140</v>
      </c>
      <c r="B2642" t="s">
        <v>2542</v>
      </c>
      <c r="C2642" t="s">
        <v>2538</v>
      </c>
      <c r="D2642">
        <v>108</v>
      </c>
      <c r="E2642">
        <v>2773.5</v>
      </c>
      <c r="F2642">
        <f t="shared" si="41"/>
        <v>1</v>
      </c>
      <c r="G2642" t="str">
        <f>STANDINGS_SV[[#This Row],[League]]&amp;STANDINGS_SV[[#This Row],[Team]]</f>
        <v>$150 Draft Champions Mar 11 1:00 pm Lg.3882Wicked Spoon</v>
      </c>
    </row>
    <row r="2643" spans="1:7" x14ac:dyDescent="0.25">
      <c r="A2643">
        <v>259</v>
      </c>
      <c r="B2643" t="s">
        <v>2337</v>
      </c>
      <c r="C2643" t="s">
        <v>2538</v>
      </c>
      <c r="D2643">
        <v>100</v>
      </c>
      <c r="E2643">
        <v>2655.5</v>
      </c>
      <c r="F2643">
        <f t="shared" si="41"/>
        <v>2</v>
      </c>
      <c r="G2643" t="str">
        <f>STANDINGS_SV[[#This Row],[League]]&amp;STANDINGS_SV[[#This Row],[Team]]</f>
        <v>$150 Draft Champions Mar 11 1:00 pm Lg.3882Team Burnidge</v>
      </c>
    </row>
    <row r="2644" spans="1:7" x14ac:dyDescent="0.25">
      <c r="A2644">
        <v>658</v>
      </c>
      <c r="B2644" t="s">
        <v>2539</v>
      </c>
      <c r="C2644" t="s">
        <v>2538</v>
      </c>
      <c r="D2644">
        <v>83</v>
      </c>
      <c r="E2644">
        <v>2248</v>
      </c>
      <c r="F2644">
        <f t="shared" si="41"/>
        <v>3</v>
      </c>
      <c r="G2644" t="str">
        <f>STANDINGS_SV[[#This Row],[League]]&amp;STANDINGS_SV[[#This Row],[Team]]</f>
        <v>$150 Draft Champions Mar 11 1:00 pm Lg.3882Mooksters</v>
      </c>
    </row>
    <row r="2645" spans="1:7" x14ac:dyDescent="0.25">
      <c r="A2645">
        <v>755</v>
      </c>
      <c r="B2645" t="s">
        <v>2543</v>
      </c>
      <c r="C2645" t="s">
        <v>2538</v>
      </c>
      <c r="D2645">
        <v>80</v>
      </c>
      <c r="E2645">
        <v>2144</v>
      </c>
      <c r="F2645">
        <f t="shared" si="41"/>
        <v>4</v>
      </c>
      <c r="G2645" t="str">
        <f>STANDINGS_SV[[#This Row],[League]]&amp;STANDINGS_SV[[#This Row],[Team]]</f>
        <v>$150 Draft Champions Mar 11 1:00 pm Lg.3882Fido's Plate</v>
      </c>
    </row>
    <row r="2646" spans="1:7" x14ac:dyDescent="0.25">
      <c r="A2646">
        <v>1002</v>
      </c>
      <c r="B2646" t="s">
        <v>19</v>
      </c>
      <c r="C2646" t="s">
        <v>2538</v>
      </c>
      <c r="D2646">
        <v>73</v>
      </c>
      <c r="E2646">
        <v>1910.5</v>
      </c>
      <c r="F2646">
        <f t="shared" si="41"/>
        <v>5</v>
      </c>
      <c r="G2646" t="str">
        <f>STANDINGS_SV[[#This Row],[League]]&amp;STANDINGS_SV[[#This Row],[Team]]</f>
        <v>$150 Draft Champions Mar 11 1:00 pm Lg.3882One Eyed Jack</v>
      </c>
    </row>
    <row r="2647" spans="1:7" x14ac:dyDescent="0.25">
      <c r="A2647">
        <v>1016</v>
      </c>
      <c r="B2647" t="s">
        <v>2544</v>
      </c>
      <c r="C2647" t="s">
        <v>2538</v>
      </c>
      <c r="D2647">
        <v>72</v>
      </c>
      <c r="E2647">
        <v>1879</v>
      </c>
      <c r="F2647">
        <f t="shared" si="41"/>
        <v>6</v>
      </c>
      <c r="G2647" t="str">
        <f>STANDINGS_SV[[#This Row],[League]]&amp;STANDINGS_SV[[#This Row],[Team]]</f>
        <v>$150 Draft Champions Mar 11 1:00 pm Lg.38822016 WarmBeer ColdFood 3rd</v>
      </c>
    </row>
    <row r="2648" spans="1:7" x14ac:dyDescent="0.25">
      <c r="A2648">
        <v>1090</v>
      </c>
      <c r="B2648" t="s">
        <v>498</v>
      </c>
      <c r="C2648" t="s">
        <v>2538</v>
      </c>
      <c r="D2648">
        <v>70</v>
      </c>
      <c r="E2648">
        <v>1816</v>
      </c>
      <c r="F2648">
        <f t="shared" si="41"/>
        <v>7</v>
      </c>
      <c r="G2648" t="str">
        <f>STANDINGS_SV[[#This Row],[League]]&amp;STANDINGS_SV[[#This Row],[Team]]</f>
        <v>$150 Draft Champions Mar 11 1:00 pm Lg.3882Gashouse Gorillas</v>
      </c>
    </row>
    <row r="2649" spans="1:7" x14ac:dyDescent="0.25">
      <c r="A2649">
        <v>1138</v>
      </c>
      <c r="B2649" t="s">
        <v>889</v>
      </c>
      <c r="C2649" t="s">
        <v>2538</v>
      </c>
      <c r="D2649">
        <v>69</v>
      </c>
      <c r="E2649">
        <v>1782</v>
      </c>
      <c r="F2649">
        <f t="shared" si="41"/>
        <v>8</v>
      </c>
      <c r="G2649" t="str">
        <f>STANDINGS_SV[[#This Row],[League]]&amp;STANDINGS_SV[[#This Row],[Team]]</f>
        <v>$150 Draft Champions Mar 11 1:00 pm Lg.3882Team Thompson</v>
      </c>
    </row>
    <row r="2650" spans="1:7" x14ac:dyDescent="0.25">
      <c r="A2650">
        <v>1353</v>
      </c>
      <c r="B2650" t="s">
        <v>2540</v>
      </c>
      <c r="C2650" t="s">
        <v>2538</v>
      </c>
      <c r="D2650">
        <v>63</v>
      </c>
      <c r="E2650">
        <v>1559</v>
      </c>
      <c r="F2650">
        <f t="shared" si="41"/>
        <v>9</v>
      </c>
      <c r="G2650" t="str">
        <f>STANDINGS_SV[[#This Row],[League]]&amp;STANDINGS_SV[[#This Row],[Team]]</f>
        <v>$150 Draft Champions Mar 11 1:00 pm Lg.3882New Hamp Lotharios</v>
      </c>
    </row>
    <row r="2651" spans="1:7" x14ac:dyDescent="0.25">
      <c r="A2651">
        <v>1731</v>
      </c>
      <c r="B2651" t="s">
        <v>32</v>
      </c>
      <c r="C2651" t="s">
        <v>2538</v>
      </c>
      <c r="D2651">
        <v>53</v>
      </c>
      <c r="E2651">
        <v>1189.5</v>
      </c>
      <c r="F2651">
        <f t="shared" si="41"/>
        <v>10</v>
      </c>
      <c r="G2651" t="str">
        <f>STANDINGS_SV[[#This Row],[League]]&amp;STANDINGS_SV[[#This Row],[Team]]</f>
        <v>$150 Draft Champions Mar 11 1:00 pm Lg.3882Team enfield</v>
      </c>
    </row>
    <row r="2652" spans="1:7" x14ac:dyDescent="0.25">
      <c r="A2652">
        <v>2158</v>
      </c>
      <c r="B2652" t="s">
        <v>2545</v>
      </c>
      <c r="C2652" t="s">
        <v>2538</v>
      </c>
      <c r="D2652">
        <v>40</v>
      </c>
      <c r="E2652">
        <v>738</v>
      </c>
      <c r="F2652">
        <f t="shared" si="41"/>
        <v>11</v>
      </c>
      <c r="G2652" t="str">
        <f>STANDINGS_SV[[#This Row],[League]]&amp;STANDINGS_SV[[#This Row],[Team]]</f>
        <v>$150 Draft Champions Mar 11 1:00 pm Lg.3882Balk Lives Matter</v>
      </c>
    </row>
    <row r="2653" spans="1:7" x14ac:dyDescent="0.25">
      <c r="A2653">
        <v>2184</v>
      </c>
      <c r="B2653" t="s">
        <v>2202</v>
      </c>
      <c r="C2653" t="s">
        <v>2538</v>
      </c>
      <c r="D2653">
        <v>40</v>
      </c>
      <c r="E2653">
        <v>738</v>
      </c>
      <c r="F2653">
        <f t="shared" si="41"/>
        <v>12</v>
      </c>
      <c r="G2653" t="str">
        <f>STANDINGS_SV[[#This Row],[League]]&amp;STANDINGS_SV[[#This Row],[Team]]</f>
        <v>$150 Draft Champions Mar 11 1:00 pm Lg.3882Team Jaggi</v>
      </c>
    </row>
    <row r="2654" spans="1:7" x14ac:dyDescent="0.25">
      <c r="A2654">
        <v>2318</v>
      </c>
      <c r="B2654" t="s">
        <v>2541</v>
      </c>
      <c r="C2654" t="s">
        <v>2538</v>
      </c>
      <c r="D2654">
        <v>35</v>
      </c>
      <c r="E2654">
        <v>594</v>
      </c>
      <c r="F2654">
        <f t="shared" si="41"/>
        <v>13</v>
      </c>
      <c r="G2654" t="str">
        <f>STANDINGS_SV[[#This Row],[League]]&amp;STANDINGS_SV[[#This Row],[Team]]</f>
        <v>$150 Draft Champions Mar 11 1:00 pm Lg.3882SchtinyT's</v>
      </c>
    </row>
    <row r="2655" spans="1:7" x14ac:dyDescent="0.25">
      <c r="A2655">
        <v>2467</v>
      </c>
      <c r="B2655" t="s">
        <v>44</v>
      </c>
      <c r="C2655" t="s">
        <v>2538</v>
      </c>
      <c r="D2655">
        <v>30</v>
      </c>
      <c r="E2655">
        <v>438</v>
      </c>
      <c r="F2655">
        <f t="shared" si="41"/>
        <v>14</v>
      </c>
      <c r="G2655" t="str">
        <f>STANDINGS_SV[[#This Row],[League]]&amp;STANDINGS_SV[[#This Row],[Team]]</f>
        <v>$150 Draft Champions Mar 11 1:00 pm Lg.3882Frieda's Boss</v>
      </c>
    </row>
    <row r="2656" spans="1:7" x14ac:dyDescent="0.25">
      <c r="A2656">
        <v>2823</v>
      </c>
      <c r="B2656" t="s">
        <v>423</v>
      </c>
      <c r="C2656" t="s">
        <v>2538</v>
      </c>
      <c r="D2656">
        <v>7</v>
      </c>
      <c r="E2656">
        <v>92.5</v>
      </c>
      <c r="F2656">
        <f t="shared" si="41"/>
        <v>15</v>
      </c>
      <c r="G2656" t="str">
        <f>STANDINGS_SV[[#This Row],[League]]&amp;STANDINGS_SV[[#This Row],[Team]]</f>
        <v>$150 Draft Champions Mar 11 1:00 pm Lg.3882Team O`Connor</v>
      </c>
    </row>
    <row r="2657" spans="1:7" x14ac:dyDescent="0.25">
      <c r="A2657">
        <v>54</v>
      </c>
      <c r="B2657" t="s">
        <v>2548</v>
      </c>
      <c r="C2657" t="s">
        <v>2546</v>
      </c>
      <c r="D2657">
        <v>120</v>
      </c>
      <c r="E2657">
        <v>2857</v>
      </c>
      <c r="F2657">
        <f t="shared" si="41"/>
        <v>1</v>
      </c>
      <c r="G2657" t="str">
        <f>STANDINGS_SV[[#This Row],[League]]&amp;STANDINGS_SV[[#This Row],[Team]]</f>
        <v>$150 Draft Champions Mar 11 1:00 pm Lg.3884Look at the Flowers</v>
      </c>
    </row>
    <row r="2658" spans="1:7" x14ac:dyDescent="0.25">
      <c r="A2658">
        <v>106</v>
      </c>
      <c r="B2658" t="s">
        <v>2555</v>
      </c>
      <c r="C2658" t="s">
        <v>2546</v>
      </c>
      <c r="D2658">
        <v>111</v>
      </c>
      <c r="E2658">
        <v>2800.5</v>
      </c>
      <c r="F2658">
        <f t="shared" si="41"/>
        <v>2</v>
      </c>
      <c r="G2658" t="str">
        <f>STANDINGS_SV[[#This Row],[League]]&amp;STANDINGS_SV[[#This Row],[Team]]</f>
        <v>$150 Draft Champions Mar 11 1:00 pm Lg.3884-TBD-</v>
      </c>
    </row>
    <row r="2659" spans="1:7" x14ac:dyDescent="0.25">
      <c r="A2659">
        <v>145</v>
      </c>
      <c r="B2659" t="s">
        <v>2559</v>
      </c>
      <c r="C2659" t="s">
        <v>2546</v>
      </c>
      <c r="D2659">
        <v>107</v>
      </c>
      <c r="E2659">
        <v>2761.5</v>
      </c>
      <c r="F2659">
        <f t="shared" si="41"/>
        <v>3</v>
      </c>
      <c r="G2659" t="str">
        <f>STANDINGS_SV[[#This Row],[League]]&amp;STANDINGS_SV[[#This Row],[Team]]</f>
        <v>$150 Draft Champions Mar 11 1:00 pm Lg.3884Dookie McGee v7 - $150</v>
      </c>
    </row>
    <row r="2660" spans="1:7" x14ac:dyDescent="0.25">
      <c r="A2660">
        <v>737</v>
      </c>
      <c r="B2660" t="s">
        <v>2551</v>
      </c>
      <c r="C2660" t="s">
        <v>2546</v>
      </c>
      <c r="D2660">
        <v>81</v>
      </c>
      <c r="E2660">
        <v>2182</v>
      </c>
      <c r="F2660">
        <f t="shared" si="41"/>
        <v>4</v>
      </c>
      <c r="G2660" t="str">
        <f>STANDINGS_SV[[#This Row],[League]]&amp;STANDINGS_SV[[#This Row],[Team]]</f>
        <v>$150 Draft Champions Mar 11 1:00 pm Lg.3884Team Neill</v>
      </c>
    </row>
    <row r="2661" spans="1:7" x14ac:dyDescent="0.25">
      <c r="A2661">
        <v>822</v>
      </c>
      <c r="B2661" t="s">
        <v>2556</v>
      </c>
      <c r="C2661" t="s">
        <v>2546</v>
      </c>
      <c r="D2661">
        <v>79</v>
      </c>
      <c r="E2661">
        <v>2103</v>
      </c>
      <c r="F2661">
        <f t="shared" si="41"/>
        <v>5</v>
      </c>
      <c r="G2661" t="str">
        <f>STANDINGS_SV[[#This Row],[League]]&amp;STANDINGS_SV[[#This Row],[Team]]</f>
        <v>$150 Draft Champions Mar 11 1:00 pm Lg.3884double*A-Mode</v>
      </c>
    </row>
    <row r="2662" spans="1:7" x14ac:dyDescent="0.25">
      <c r="A2662">
        <v>1047</v>
      </c>
      <c r="B2662" t="s">
        <v>2552</v>
      </c>
      <c r="C2662" t="s">
        <v>2546</v>
      </c>
      <c r="D2662">
        <v>72</v>
      </c>
      <c r="E2662">
        <v>1879</v>
      </c>
      <c r="F2662">
        <f t="shared" si="41"/>
        <v>6</v>
      </c>
      <c r="G2662" t="str">
        <f>STANDINGS_SV[[#This Row],[League]]&amp;STANDINGS_SV[[#This Row],[Team]]</f>
        <v>$150 Draft Champions Mar 11 1:00 pm Lg.3884Where's Mugs</v>
      </c>
    </row>
    <row r="2663" spans="1:7" x14ac:dyDescent="0.25">
      <c r="A2663">
        <v>1146</v>
      </c>
      <c r="B2663" t="s">
        <v>2550</v>
      </c>
      <c r="C2663" t="s">
        <v>2546</v>
      </c>
      <c r="D2663">
        <v>69</v>
      </c>
      <c r="E2663">
        <v>1782</v>
      </c>
      <c r="F2663">
        <f t="shared" si="41"/>
        <v>7</v>
      </c>
      <c r="G2663" t="str">
        <f>STANDINGS_SV[[#This Row],[League]]&amp;STANDINGS_SV[[#This Row],[Team]]</f>
        <v>$150 Draft Champions Mar 11 1:00 pm Lg.3884X-Pensive Winos</v>
      </c>
    </row>
    <row r="2664" spans="1:7" x14ac:dyDescent="0.25">
      <c r="A2664">
        <v>1495</v>
      </c>
      <c r="B2664" t="s">
        <v>310</v>
      </c>
      <c r="C2664" t="s">
        <v>2546</v>
      </c>
      <c r="D2664">
        <v>60</v>
      </c>
      <c r="E2664">
        <v>1432</v>
      </c>
      <c r="F2664">
        <f t="shared" si="41"/>
        <v>8</v>
      </c>
      <c r="G2664" t="str">
        <f>STANDINGS_SV[[#This Row],[League]]&amp;STANDINGS_SV[[#This Row],[Team]]</f>
        <v>$150 Draft Champions Mar 11 1:00 pm Lg.3884Yellow Penguins</v>
      </c>
    </row>
    <row r="2665" spans="1:7" x14ac:dyDescent="0.25">
      <c r="A2665">
        <v>1614</v>
      </c>
      <c r="B2665" t="s">
        <v>501</v>
      </c>
      <c r="C2665" t="s">
        <v>2546</v>
      </c>
      <c r="D2665">
        <v>56</v>
      </c>
      <c r="E2665">
        <v>1296.5</v>
      </c>
      <c r="F2665">
        <f t="shared" si="41"/>
        <v>9</v>
      </c>
      <c r="G2665" t="str">
        <f>STANDINGS_SV[[#This Row],[League]]&amp;STANDINGS_SV[[#This Row],[Team]]</f>
        <v>$150 Draft Champions Mar 11 1:00 pm Lg.3884PTBNLs</v>
      </c>
    </row>
    <row r="2666" spans="1:7" x14ac:dyDescent="0.25">
      <c r="A2666">
        <v>2150</v>
      </c>
      <c r="B2666" t="s">
        <v>2553</v>
      </c>
      <c r="C2666" t="s">
        <v>2546</v>
      </c>
      <c r="D2666">
        <v>41</v>
      </c>
      <c r="E2666">
        <v>772.5</v>
      </c>
      <c r="F2666">
        <f t="shared" si="41"/>
        <v>10</v>
      </c>
      <c r="G2666" t="str">
        <f>STANDINGS_SV[[#This Row],[League]]&amp;STANDINGS_SV[[#This Row],[Team]]</f>
        <v>$150 Draft Champions Mar 11 1:00 pm Lg.3884Team Paul</v>
      </c>
    </row>
    <row r="2667" spans="1:7" x14ac:dyDescent="0.25">
      <c r="A2667">
        <v>2266</v>
      </c>
      <c r="B2667" t="s">
        <v>2547</v>
      </c>
      <c r="C2667" t="s">
        <v>2546</v>
      </c>
      <c r="D2667">
        <v>37</v>
      </c>
      <c r="E2667">
        <v>650.5</v>
      </c>
      <c r="F2667">
        <f t="shared" si="41"/>
        <v>11</v>
      </c>
      <c r="G2667" t="str">
        <f>STANDINGS_SV[[#This Row],[League]]&amp;STANDINGS_SV[[#This Row],[Team]]</f>
        <v>$150 Draft Champions Mar 11 1:00 pm Lg.3884Team Read</v>
      </c>
    </row>
    <row r="2668" spans="1:7" x14ac:dyDescent="0.25">
      <c r="A2668">
        <v>2392</v>
      </c>
      <c r="B2668" t="s">
        <v>2549</v>
      </c>
      <c r="C2668" t="s">
        <v>2546</v>
      </c>
      <c r="D2668">
        <v>32</v>
      </c>
      <c r="E2668">
        <v>516</v>
      </c>
      <c r="F2668">
        <f t="shared" si="41"/>
        <v>12</v>
      </c>
      <c r="G2668" t="str">
        <f>STANDINGS_SV[[#This Row],[League]]&amp;STANDINGS_SV[[#This Row],[Team]]</f>
        <v>$150 Draft Champions Mar 11 1:00 pm Lg.3884One Tool Player</v>
      </c>
    </row>
    <row r="2669" spans="1:7" x14ac:dyDescent="0.25">
      <c r="A2669">
        <v>2562</v>
      </c>
      <c r="B2669" t="s">
        <v>2557</v>
      </c>
      <c r="C2669" t="s">
        <v>2546</v>
      </c>
      <c r="D2669">
        <v>26</v>
      </c>
      <c r="E2669">
        <v>354</v>
      </c>
      <c r="F2669">
        <f t="shared" si="41"/>
        <v>13</v>
      </c>
      <c r="G2669" t="str">
        <f>STANDINGS_SV[[#This Row],[League]]&amp;STANDINGS_SV[[#This Row],[Team]]</f>
        <v>$150 Draft Champions Mar 11 1:00 pm Lg.3884Team Bradley</v>
      </c>
    </row>
    <row r="2670" spans="1:7" x14ac:dyDescent="0.25">
      <c r="A2670">
        <v>2716</v>
      </c>
      <c r="B2670" t="s">
        <v>2554</v>
      </c>
      <c r="C2670" t="s">
        <v>2546</v>
      </c>
      <c r="D2670">
        <v>16</v>
      </c>
      <c r="E2670">
        <v>194.5</v>
      </c>
      <c r="F2670">
        <f t="shared" si="41"/>
        <v>14</v>
      </c>
      <c r="G2670" t="str">
        <f>STANDINGS_SV[[#This Row],[League]]&amp;STANDINGS_SV[[#This Row],[Team]]</f>
        <v>$150 Draft Champions Mar 11 1:00 pm Lg.3884Quien es tu Papi?</v>
      </c>
    </row>
    <row r="2671" spans="1:7" x14ac:dyDescent="0.25">
      <c r="A2671">
        <v>2755</v>
      </c>
      <c r="B2671" t="s">
        <v>2558</v>
      </c>
      <c r="C2671" t="s">
        <v>2546</v>
      </c>
      <c r="D2671">
        <v>14</v>
      </c>
      <c r="E2671">
        <v>161.5</v>
      </c>
      <c r="F2671">
        <f t="shared" si="41"/>
        <v>15</v>
      </c>
      <c r="G2671" t="str">
        <f>STANDINGS_SV[[#This Row],[League]]&amp;STANDINGS_SV[[#This Row],[Team]]</f>
        <v>$150 Draft Champions Mar 11 1:00 pm Lg.3884The Pee Pee Dance</v>
      </c>
    </row>
    <row r="2672" spans="1:7" x14ac:dyDescent="0.25">
      <c r="A2672">
        <v>322</v>
      </c>
      <c r="B2672" t="s">
        <v>2569</v>
      </c>
      <c r="C2672" t="s">
        <v>2560</v>
      </c>
      <c r="D2672">
        <v>96</v>
      </c>
      <c r="E2672">
        <v>2582</v>
      </c>
      <c r="F2672">
        <f t="shared" si="41"/>
        <v>1</v>
      </c>
      <c r="G2672" t="str">
        <f>STANDINGS_SV[[#This Row],[League]]&amp;STANDINGS_SV[[#This Row],[Team]]</f>
        <v>$150 Draft Champions Mar 11 1:00 pm Lg.3889Beast Mode</v>
      </c>
    </row>
    <row r="2673" spans="1:7" x14ac:dyDescent="0.25">
      <c r="A2673">
        <v>376</v>
      </c>
      <c r="B2673" t="s">
        <v>19</v>
      </c>
      <c r="C2673" t="s">
        <v>2560</v>
      </c>
      <c r="D2673">
        <v>94</v>
      </c>
      <c r="E2673">
        <v>2537.5</v>
      </c>
      <c r="F2673">
        <f t="shared" si="41"/>
        <v>2</v>
      </c>
      <c r="G2673" t="str">
        <f>STANDINGS_SV[[#This Row],[League]]&amp;STANDINGS_SV[[#This Row],[Team]]</f>
        <v>$150 Draft Champions Mar 11 1:00 pm Lg.3889One Eyed Jack</v>
      </c>
    </row>
    <row r="2674" spans="1:7" x14ac:dyDescent="0.25">
      <c r="A2674">
        <v>533</v>
      </c>
      <c r="B2674" t="s">
        <v>2564</v>
      </c>
      <c r="C2674" t="s">
        <v>2560</v>
      </c>
      <c r="D2674">
        <v>87</v>
      </c>
      <c r="E2674">
        <v>2374</v>
      </c>
      <c r="F2674">
        <f t="shared" si="41"/>
        <v>3</v>
      </c>
      <c r="G2674" t="str">
        <f>STANDINGS_SV[[#This Row],[League]]&amp;STANDINGS_SV[[#This Row],[Team]]</f>
        <v>$150 Draft Champions Mar 11 1:00 pm Lg.3889Mo Tom</v>
      </c>
    </row>
    <row r="2675" spans="1:7" x14ac:dyDescent="0.25">
      <c r="A2675">
        <v>778</v>
      </c>
      <c r="B2675" t="s">
        <v>2562</v>
      </c>
      <c r="C2675" t="s">
        <v>2560</v>
      </c>
      <c r="D2675">
        <v>80</v>
      </c>
      <c r="E2675">
        <v>2144</v>
      </c>
      <c r="F2675">
        <f t="shared" si="41"/>
        <v>4</v>
      </c>
      <c r="G2675" t="str">
        <f>STANDINGS_SV[[#This Row],[League]]&amp;STANDINGS_SV[[#This Row],[Team]]</f>
        <v>$150 Draft Champions Mar 11 1:00 pm Lg.3889Team Kalish</v>
      </c>
    </row>
    <row r="2676" spans="1:7" x14ac:dyDescent="0.25">
      <c r="A2676">
        <v>925</v>
      </c>
      <c r="B2676" t="s">
        <v>26</v>
      </c>
      <c r="C2676" t="s">
        <v>2560</v>
      </c>
      <c r="D2676">
        <v>76</v>
      </c>
      <c r="E2676">
        <v>1999</v>
      </c>
      <c r="F2676">
        <f t="shared" si="41"/>
        <v>5</v>
      </c>
      <c r="G2676" t="str">
        <f>STANDINGS_SV[[#This Row],[League]]&amp;STANDINGS_SV[[#This Row],[Team]]</f>
        <v>$150 Draft Champions Mar 11 1:00 pm Lg.3889Team Young</v>
      </c>
    </row>
    <row r="2677" spans="1:7" x14ac:dyDescent="0.25">
      <c r="A2677">
        <v>959</v>
      </c>
      <c r="B2677" t="s">
        <v>485</v>
      </c>
      <c r="C2677" t="s">
        <v>2560</v>
      </c>
      <c r="D2677">
        <v>74</v>
      </c>
      <c r="E2677">
        <v>1940</v>
      </c>
      <c r="F2677">
        <f t="shared" si="41"/>
        <v>6</v>
      </c>
      <c r="G2677" t="str">
        <f>STANDINGS_SV[[#This Row],[League]]&amp;STANDINGS_SV[[#This Row],[Team]]</f>
        <v>$150 Draft Champions Mar 11 1:00 pm Lg.3889Chocolate Thunder</v>
      </c>
    </row>
    <row r="2678" spans="1:7" x14ac:dyDescent="0.25">
      <c r="A2678">
        <v>992</v>
      </c>
      <c r="B2678" t="s">
        <v>2571</v>
      </c>
      <c r="C2678" t="s">
        <v>2560</v>
      </c>
      <c r="D2678">
        <v>73</v>
      </c>
      <c r="E2678">
        <v>1910.5</v>
      </c>
      <c r="F2678">
        <f t="shared" si="41"/>
        <v>7</v>
      </c>
      <c r="G2678" t="str">
        <f>STANDINGS_SV[[#This Row],[League]]&amp;STANDINGS_SV[[#This Row],[Team]]</f>
        <v>$150 Draft Champions Mar 11 1:00 pm Lg.3889Hilltop Hens</v>
      </c>
    </row>
    <row r="2679" spans="1:7" x14ac:dyDescent="0.25">
      <c r="A2679">
        <v>1088</v>
      </c>
      <c r="B2679" t="s">
        <v>2565</v>
      </c>
      <c r="C2679" t="s">
        <v>2560</v>
      </c>
      <c r="D2679">
        <v>70</v>
      </c>
      <c r="E2679">
        <v>1816</v>
      </c>
      <c r="F2679">
        <f t="shared" si="41"/>
        <v>8</v>
      </c>
      <c r="G2679" t="str">
        <f>STANDINGS_SV[[#This Row],[League]]&amp;STANDINGS_SV[[#This Row],[Team]]</f>
        <v>$150 Draft Champions Mar 11 1:00 pm Lg.3889False Albacore</v>
      </c>
    </row>
    <row r="2680" spans="1:7" x14ac:dyDescent="0.25">
      <c r="A2680">
        <v>1667</v>
      </c>
      <c r="B2680" t="s">
        <v>2563</v>
      </c>
      <c r="C2680" t="s">
        <v>2560</v>
      </c>
      <c r="D2680">
        <v>54</v>
      </c>
      <c r="E2680">
        <v>1226.5</v>
      </c>
      <c r="F2680">
        <f t="shared" si="41"/>
        <v>9</v>
      </c>
      <c r="G2680" t="str">
        <f>STANDINGS_SV[[#This Row],[League]]&amp;STANDINGS_SV[[#This Row],[Team]]</f>
        <v>$150 Draft Champions Mar 11 1:00 pm Lg.3889Austin Ranchers</v>
      </c>
    </row>
    <row r="2681" spans="1:7" x14ac:dyDescent="0.25">
      <c r="A2681">
        <v>1775</v>
      </c>
      <c r="B2681" t="s">
        <v>2566</v>
      </c>
      <c r="C2681" t="s">
        <v>2560</v>
      </c>
      <c r="D2681">
        <v>52</v>
      </c>
      <c r="E2681">
        <v>1154</v>
      </c>
      <c r="F2681">
        <f t="shared" si="41"/>
        <v>10</v>
      </c>
      <c r="G2681" t="str">
        <f>STANDINGS_SV[[#This Row],[League]]&amp;STANDINGS_SV[[#This Row],[Team]]</f>
        <v>$150 Draft Champions Mar 11 1:00 pm Lg.3889XFIP THIS</v>
      </c>
    </row>
    <row r="2682" spans="1:7" x14ac:dyDescent="0.25">
      <c r="A2682">
        <v>1898</v>
      </c>
      <c r="B2682" t="s">
        <v>2570</v>
      </c>
      <c r="C2682" t="s">
        <v>2560</v>
      </c>
      <c r="D2682">
        <v>48</v>
      </c>
      <c r="E2682">
        <v>1008.5</v>
      </c>
      <c r="F2682">
        <f t="shared" si="41"/>
        <v>11</v>
      </c>
      <c r="G2682" t="str">
        <f>STANDINGS_SV[[#This Row],[League]]&amp;STANDINGS_SV[[#This Row],[Team]]</f>
        <v>$150 Draft Champions Mar 11 1:00 pm Lg.3889Let's Go, Burnsby Gulley</v>
      </c>
    </row>
    <row r="2683" spans="1:7" x14ac:dyDescent="0.25">
      <c r="A2683">
        <v>2251</v>
      </c>
      <c r="B2683" t="s">
        <v>2567</v>
      </c>
      <c r="C2683" t="s">
        <v>2560</v>
      </c>
      <c r="D2683">
        <v>37</v>
      </c>
      <c r="E2683">
        <v>650.5</v>
      </c>
      <c r="F2683">
        <f t="shared" si="41"/>
        <v>12</v>
      </c>
      <c r="G2683" t="str">
        <f>STANDINGS_SV[[#This Row],[League]]&amp;STANDINGS_SV[[#This Row],[Team]]</f>
        <v>$150 Draft Champions Mar 11 1:00 pm Lg.3889Chaser</v>
      </c>
    </row>
    <row r="2684" spans="1:7" x14ac:dyDescent="0.25">
      <c r="A2684">
        <v>2597</v>
      </c>
      <c r="B2684" t="s">
        <v>2568</v>
      </c>
      <c r="C2684" t="s">
        <v>2560</v>
      </c>
      <c r="D2684">
        <v>24</v>
      </c>
      <c r="E2684">
        <v>317</v>
      </c>
      <c r="F2684">
        <f t="shared" si="41"/>
        <v>13</v>
      </c>
      <c r="G2684" t="str">
        <f>STANDINGS_SV[[#This Row],[League]]&amp;STANDINGS_SV[[#This Row],[Team]]</f>
        <v>$150 Draft Champions Mar 11 1:00 pm Lg.3889Sheffield Lake Eagles</v>
      </c>
    </row>
    <row r="2685" spans="1:7" x14ac:dyDescent="0.25">
      <c r="A2685">
        <v>2761</v>
      </c>
      <c r="B2685" t="s">
        <v>78</v>
      </c>
      <c r="C2685" t="s">
        <v>2560</v>
      </c>
      <c r="D2685">
        <v>13</v>
      </c>
      <c r="E2685">
        <v>150</v>
      </c>
      <c r="F2685">
        <f t="shared" si="41"/>
        <v>14</v>
      </c>
      <c r="G2685" t="str">
        <f>STANDINGS_SV[[#This Row],[League]]&amp;STANDINGS_SV[[#This Row],[Team]]</f>
        <v>$150 Draft Champions Mar 11 1:00 pm Lg.3889Team Barnes</v>
      </c>
    </row>
    <row r="2686" spans="1:7" x14ac:dyDescent="0.25">
      <c r="A2686">
        <v>2763</v>
      </c>
      <c r="B2686" t="s">
        <v>2561</v>
      </c>
      <c r="C2686" t="s">
        <v>2560</v>
      </c>
      <c r="D2686">
        <v>13</v>
      </c>
      <c r="E2686">
        <v>150</v>
      </c>
      <c r="F2686">
        <f t="shared" si="41"/>
        <v>15</v>
      </c>
      <c r="G2686" t="str">
        <f>STANDINGS_SV[[#This Row],[League]]&amp;STANDINGS_SV[[#This Row],[Team]]</f>
        <v>$150 Draft Champions Mar 11 1:00 pm Lg.3889Team Price</v>
      </c>
    </row>
    <row r="2687" spans="1:7" x14ac:dyDescent="0.25">
      <c r="A2687">
        <v>272</v>
      </c>
      <c r="B2687" t="s">
        <v>331</v>
      </c>
      <c r="C2687" t="s">
        <v>2573</v>
      </c>
      <c r="D2687">
        <v>99</v>
      </c>
      <c r="E2687">
        <v>2637</v>
      </c>
      <c r="F2687">
        <f t="shared" si="41"/>
        <v>1</v>
      </c>
      <c r="G2687" t="str">
        <f>STANDINGS_SV[[#This Row],[League]]&amp;STANDINGS_SV[[#This Row],[Team]]</f>
        <v>$150 Draft Champions Mar 12 1:00 pm Lg.3894Golden Sombreros</v>
      </c>
    </row>
    <row r="2688" spans="1:7" x14ac:dyDescent="0.25">
      <c r="A2688">
        <v>510</v>
      </c>
      <c r="B2688" t="s">
        <v>2578</v>
      </c>
      <c r="C2688" t="s">
        <v>2573</v>
      </c>
      <c r="D2688">
        <v>88</v>
      </c>
      <c r="E2688">
        <v>2396</v>
      </c>
      <c r="F2688">
        <f t="shared" si="41"/>
        <v>2</v>
      </c>
      <c r="G2688" t="str">
        <f>STANDINGS_SV[[#This Row],[League]]&amp;STANDINGS_SV[[#This Row],[Team]]</f>
        <v>$150 Draft Champions Mar 12 1:00 pm Lg.3894Happy Cows</v>
      </c>
    </row>
    <row r="2689" spans="1:7" x14ac:dyDescent="0.25">
      <c r="A2689">
        <v>576</v>
      </c>
      <c r="B2689" t="s">
        <v>1451</v>
      </c>
      <c r="C2689" t="s">
        <v>2573</v>
      </c>
      <c r="D2689">
        <v>85</v>
      </c>
      <c r="E2689">
        <v>2319.5</v>
      </c>
      <c r="F2689">
        <f t="shared" si="41"/>
        <v>3</v>
      </c>
      <c r="G2689" t="str">
        <f>STANDINGS_SV[[#This Row],[League]]&amp;STANDINGS_SV[[#This Row],[Team]]</f>
        <v>$150 Draft Champions Mar 12 1:00 pm Lg.389450 Shades of Sonny Gray</v>
      </c>
    </row>
    <row r="2690" spans="1:7" x14ac:dyDescent="0.25">
      <c r="A2690">
        <v>675</v>
      </c>
      <c r="B2690" t="s">
        <v>650</v>
      </c>
      <c r="C2690" t="s">
        <v>2573</v>
      </c>
      <c r="D2690">
        <v>83</v>
      </c>
      <c r="E2690">
        <v>2248</v>
      </c>
      <c r="F2690">
        <f t="shared" si="41"/>
        <v>4</v>
      </c>
      <c r="G2690" t="str">
        <f>STANDINGS_SV[[#This Row],[League]]&amp;STANDINGS_SV[[#This Row],[Team]]</f>
        <v>$150 Draft Champions Mar 12 1:00 pm Lg.3894Team Stein</v>
      </c>
    </row>
    <row r="2691" spans="1:7" x14ac:dyDescent="0.25">
      <c r="A2691">
        <v>687</v>
      </c>
      <c r="B2691" t="s">
        <v>2575</v>
      </c>
      <c r="C2691" t="s">
        <v>2573</v>
      </c>
      <c r="D2691">
        <v>82</v>
      </c>
      <c r="E2691">
        <v>2213</v>
      </c>
      <c r="F2691">
        <f t="shared" ref="F2691:F2754" si="42">IF(C2691=C2690,F2690+1,1)</f>
        <v>5</v>
      </c>
      <c r="G2691" t="str">
        <f>STANDINGS_SV[[#This Row],[League]]&amp;STANDINGS_SV[[#This Row],[Team]]</f>
        <v>$150 Draft Champions Mar 12 1:00 pm Lg.3894Champaign Blue Moons</v>
      </c>
    </row>
    <row r="2692" spans="1:7" x14ac:dyDescent="0.25">
      <c r="A2692">
        <v>814</v>
      </c>
      <c r="B2692" t="s">
        <v>2574</v>
      </c>
      <c r="C2692" t="s">
        <v>2573</v>
      </c>
      <c r="D2692">
        <v>79</v>
      </c>
      <c r="E2692">
        <v>2103</v>
      </c>
      <c r="F2692">
        <f t="shared" si="42"/>
        <v>6</v>
      </c>
      <c r="G2692" t="str">
        <f>STANDINGS_SV[[#This Row],[League]]&amp;STANDINGS_SV[[#This Row],[Team]]</f>
        <v>$150 Draft Champions Mar 12 1:00 pm Lg.3894Team Boschert</v>
      </c>
    </row>
    <row r="2693" spans="1:7" x14ac:dyDescent="0.25">
      <c r="A2693">
        <v>1282</v>
      </c>
      <c r="B2693" t="s">
        <v>295</v>
      </c>
      <c r="C2693" t="s">
        <v>2573</v>
      </c>
      <c r="D2693">
        <v>65</v>
      </c>
      <c r="E2693">
        <v>1643</v>
      </c>
      <c r="F2693">
        <f t="shared" si="42"/>
        <v>7</v>
      </c>
      <c r="G2693" t="str">
        <f>STANDINGS_SV[[#This Row],[League]]&amp;STANDINGS_SV[[#This Row],[Team]]</f>
        <v>$150 Draft Champions Mar 12 1:00 pm Lg.3894Tigers Slappy DC4</v>
      </c>
    </row>
    <row r="2694" spans="1:7" x14ac:dyDescent="0.25">
      <c r="A2694">
        <v>1506</v>
      </c>
      <c r="B2694" t="s">
        <v>18</v>
      </c>
      <c r="C2694" t="s">
        <v>2573</v>
      </c>
      <c r="D2694">
        <v>59</v>
      </c>
      <c r="E2694">
        <v>1398</v>
      </c>
      <c r="F2694">
        <f t="shared" si="42"/>
        <v>8</v>
      </c>
      <c r="G2694" t="str">
        <f>STANDINGS_SV[[#This Row],[League]]&amp;STANDINGS_SV[[#This Row],[Team]]</f>
        <v>$150 Draft Champions Mar 12 1:00 pm Lg.3894Home Run Derbies</v>
      </c>
    </row>
    <row r="2695" spans="1:7" x14ac:dyDescent="0.25">
      <c r="A2695">
        <v>1579</v>
      </c>
      <c r="B2695" t="s">
        <v>2577</v>
      </c>
      <c r="C2695" t="s">
        <v>2573</v>
      </c>
      <c r="D2695">
        <v>57</v>
      </c>
      <c r="E2695">
        <v>1329</v>
      </c>
      <c r="F2695">
        <f t="shared" si="42"/>
        <v>9</v>
      </c>
      <c r="G2695" t="str">
        <f>STANDINGS_SV[[#This Row],[League]]&amp;STANDINGS_SV[[#This Row],[Team]]</f>
        <v>$150 Draft Champions Mar 12 1:00 pm Lg.3894Kosher Meat I</v>
      </c>
    </row>
    <row r="2696" spans="1:7" x14ac:dyDescent="0.25">
      <c r="A2696">
        <v>1818</v>
      </c>
      <c r="B2696" t="s">
        <v>2580</v>
      </c>
      <c r="C2696" t="s">
        <v>2573</v>
      </c>
      <c r="D2696">
        <v>50</v>
      </c>
      <c r="E2696">
        <v>1083</v>
      </c>
      <c r="F2696">
        <f t="shared" si="42"/>
        <v>10</v>
      </c>
      <c r="G2696" t="str">
        <f>STANDINGS_SV[[#This Row],[League]]&amp;STANDINGS_SV[[#This Row],[Team]]</f>
        <v>$150 Draft Champions Mar 12 1:00 pm Lg.3894GlassCO</v>
      </c>
    </row>
    <row r="2697" spans="1:7" x14ac:dyDescent="0.25">
      <c r="A2697">
        <v>1840</v>
      </c>
      <c r="B2697" t="s">
        <v>1189</v>
      </c>
      <c r="C2697" t="s">
        <v>2573</v>
      </c>
      <c r="D2697">
        <v>50</v>
      </c>
      <c r="E2697">
        <v>1083</v>
      </c>
      <c r="F2697">
        <f t="shared" si="42"/>
        <v>11</v>
      </c>
      <c r="G2697" t="str">
        <f>STANDINGS_SV[[#This Row],[League]]&amp;STANDINGS_SV[[#This Row],[Team]]</f>
        <v>$150 Draft Champions Mar 12 1:00 pm Lg.3894Team jones</v>
      </c>
    </row>
    <row r="2698" spans="1:7" x14ac:dyDescent="0.25">
      <c r="A2698">
        <v>2424</v>
      </c>
      <c r="B2698" t="s">
        <v>2579</v>
      </c>
      <c r="C2698" t="s">
        <v>2573</v>
      </c>
      <c r="D2698">
        <v>31</v>
      </c>
      <c r="E2698">
        <v>474.5</v>
      </c>
      <c r="F2698">
        <f t="shared" si="42"/>
        <v>12</v>
      </c>
      <c r="G2698" t="str">
        <f>STANDINGS_SV[[#This Row],[League]]&amp;STANDINGS_SV[[#This Row],[Team]]</f>
        <v>$150 Draft Champions Mar 12 1:00 pm Lg.3894Cub Kickers</v>
      </c>
    </row>
    <row r="2699" spans="1:7" x14ac:dyDescent="0.25">
      <c r="A2699">
        <v>2609</v>
      </c>
      <c r="B2699" t="s">
        <v>2572</v>
      </c>
      <c r="C2699" t="s">
        <v>2573</v>
      </c>
      <c r="D2699">
        <v>23</v>
      </c>
      <c r="E2699">
        <v>300.5</v>
      </c>
      <c r="F2699">
        <f t="shared" si="42"/>
        <v>13</v>
      </c>
      <c r="G2699" t="str">
        <f>STANDINGS_SV[[#This Row],[League]]&amp;STANDINGS_SV[[#This Row],[Team]]</f>
        <v>$150 Draft Champions Mar 12 1:00 pm Lg.3894Lumbergher</v>
      </c>
    </row>
    <row r="2700" spans="1:7" x14ac:dyDescent="0.25">
      <c r="A2700">
        <v>2654</v>
      </c>
      <c r="B2700" t="s">
        <v>504</v>
      </c>
      <c r="C2700" t="s">
        <v>2573</v>
      </c>
      <c r="D2700">
        <v>20</v>
      </c>
      <c r="E2700">
        <v>264</v>
      </c>
      <c r="F2700">
        <f t="shared" si="42"/>
        <v>14</v>
      </c>
      <c r="G2700" t="str">
        <f>STANDINGS_SV[[#This Row],[League]]&amp;STANDINGS_SV[[#This Row],[Team]]</f>
        <v>$150 Draft Champions Mar 12 1:00 pm Lg.3894Zombie Rabbits</v>
      </c>
    </row>
    <row r="2701" spans="1:7" x14ac:dyDescent="0.25">
      <c r="A2701">
        <v>2693</v>
      </c>
      <c r="B2701" t="s">
        <v>2576</v>
      </c>
      <c r="C2701" t="s">
        <v>2573</v>
      </c>
      <c r="D2701">
        <v>18</v>
      </c>
      <c r="E2701">
        <v>224</v>
      </c>
      <c r="F2701">
        <f t="shared" si="42"/>
        <v>15</v>
      </c>
      <c r="G2701" t="str">
        <f>STANDINGS_SV[[#This Row],[League]]&amp;STANDINGS_SV[[#This Row],[Team]]</f>
        <v>$150 Draft Champions Mar 12 1:00 pm Lg.3894Team Waldo</v>
      </c>
    </row>
    <row r="2702" spans="1:7" x14ac:dyDescent="0.25">
      <c r="A2702">
        <v>104</v>
      </c>
      <c r="B2702" t="s">
        <v>2590</v>
      </c>
      <c r="C2702" t="s">
        <v>2581</v>
      </c>
      <c r="D2702">
        <v>112</v>
      </c>
      <c r="E2702">
        <v>2807.5</v>
      </c>
      <c r="F2702">
        <f t="shared" si="42"/>
        <v>1</v>
      </c>
      <c r="G2702" t="str">
        <f>STANDINGS_SV[[#This Row],[League]]&amp;STANDINGS_SV[[#This Row],[Team]]</f>
        <v>$150 Draft Champions Mar 13 1:00 pm Lg.3901The Union Jacks DC2</v>
      </c>
    </row>
    <row r="2703" spans="1:7" x14ac:dyDescent="0.25">
      <c r="A2703">
        <v>132</v>
      </c>
      <c r="B2703" t="s">
        <v>32</v>
      </c>
      <c r="C2703" t="s">
        <v>2581</v>
      </c>
      <c r="D2703">
        <v>109</v>
      </c>
      <c r="E2703">
        <v>2780</v>
      </c>
      <c r="F2703">
        <f t="shared" si="42"/>
        <v>2</v>
      </c>
      <c r="G2703" t="str">
        <f>STANDINGS_SV[[#This Row],[League]]&amp;STANDINGS_SV[[#This Row],[Team]]</f>
        <v>$150 Draft Champions Mar 13 1:00 pm Lg.3901Team enfield</v>
      </c>
    </row>
    <row r="2704" spans="1:7" x14ac:dyDescent="0.25">
      <c r="A2704">
        <v>144</v>
      </c>
      <c r="B2704" t="s">
        <v>56</v>
      </c>
      <c r="C2704" t="s">
        <v>2581</v>
      </c>
      <c r="D2704">
        <v>107</v>
      </c>
      <c r="E2704">
        <v>2761.5</v>
      </c>
      <c r="F2704">
        <f t="shared" si="42"/>
        <v>3</v>
      </c>
      <c r="G2704" t="str">
        <f>STANDINGS_SV[[#This Row],[League]]&amp;STANDINGS_SV[[#This Row],[Team]]</f>
        <v>$150 Draft Champions Mar 13 1:00 pm Lg.3901DOUGHBOYS</v>
      </c>
    </row>
    <row r="2705" spans="1:7" x14ac:dyDescent="0.25">
      <c r="A2705">
        <v>495</v>
      </c>
      <c r="B2705" t="s">
        <v>2463</v>
      </c>
      <c r="C2705" t="s">
        <v>2581</v>
      </c>
      <c r="D2705">
        <v>89</v>
      </c>
      <c r="E2705">
        <v>2423.5</v>
      </c>
      <c r="F2705">
        <f t="shared" si="42"/>
        <v>4</v>
      </c>
      <c r="G2705" t="str">
        <f>STANDINGS_SV[[#This Row],[League]]&amp;STANDINGS_SV[[#This Row],[Team]]</f>
        <v>$150 Draft Champions Mar 13 1:00 pm Lg.3901Team Van Fleet</v>
      </c>
    </row>
    <row r="2706" spans="1:7" x14ac:dyDescent="0.25">
      <c r="A2706">
        <v>1048</v>
      </c>
      <c r="B2706" t="s">
        <v>2586</v>
      </c>
      <c r="C2706" t="s">
        <v>2581</v>
      </c>
      <c r="D2706">
        <v>72</v>
      </c>
      <c r="E2706">
        <v>1879</v>
      </c>
      <c r="F2706">
        <f t="shared" si="42"/>
        <v>5</v>
      </c>
      <c r="G2706" t="str">
        <f>STANDINGS_SV[[#This Row],[League]]&amp;STANDINGS_SV[[#This Row],[Team]]</f>
        <v>$150 Draft Champions Mar 13 1:00 pm Lg.3901smell the rosses</v>
      </c>
    </row>
    <row r="2707" spans="1:7" x14ac:dyDescent="0.25">
      <c r="A2707">
        <v>1060</v>
      </c>
      <c r="B2707" t="s">
        <v>2583</v>
      </c>
      <c r="C2707" t="s">
        <v>2581</v>
      </c>
      <c r="D2707">
        <v>71</v>
      </c>
      <c r="E2707">
        <v>1846.5</v>
      </c>
      <c r="F2707">
        <f t="shared" si="42"/>
        <v>6</v>
      </c>
      <c r="G2707" t="str">
        <f>STANDINGS_SV[[#This Row],[League]]&amp;STANDINGS_SV[[#This Row],[Team]]</f>
        <v>$150 Draft Champions Mar 13 1:00 pm Lg.3901Nocturnal Wrights</v>
      </c>
    </row>
    <row r="2708" spans="1:7" x14ac:dyDescent="0.25">
      <c r="A2708">
        <v>1119</v>
      </c>
      <c r="B2708" t="s">
        <v>2585</v>
      </c>
      <c r="C2708" t="s">
        <v>2581</v>
      </c>
      <c r="D2708">
        <v>69</v>
      </c>
      <c r="E2708">
        <v>1782</v>
      </c>
      <c r="F2708">
        <f t="shared" si="42"/>
        <v>7</v>
      </c>
      <c r="G2708" t="str">
        <f>STANDINGS_SV[[#This Row],[League]]&amp;STANDINGS_SV[[#This Row],[Team]]</f>
        <v>$150 Draft Champions Mar 13 1:00 pm Lg.3901EA Sports 1HR</v>
      </c>
    </row>
    <row r="2709" spans="1:7" x14ac:dyDescent="0.25">
      <c r="A2709">
        <v>1365</v>
      </c>
      <c r="B2709" t="s">
        <v>726</v>
      </c>
      <c r="C2709" t="s">
        <v>2581</v>
      </c>
      <c r="D2709">
        <v>63</v>
      </c>
      <c r="E2709">
        <v>1559</v>
      </c>
      <c r="F2709">
        <f t="shared" si="42"/>
        <v>8</v>
      </c>
      <c r="G2709" t="str">
        <f>STANDINGS_SV[[#This Row],[League]]&amp;STANDINGS_SV[[#This Row],[Team]]</f>
        <v>$150 Draft Champions Mar 13 1:00 pm Lg.3901Team Warner</v>
      </c>
    </row>
    <row r="2710" spans="1:7" x14ac:dyDescent="0.25">
      <c r="A2710">
        <v>1431</v>
      </c>
      <c r="B2710" t="s">
        <v>2582</v>
      </c>
      <c r="C2710" t="s">
        <v>2581</v>
      </c>
      <c r="D2710">
        <v>61</v>
      </c>
      <c r="E2710">
        <v>1469.5</v>
      </c>
      <c r="F2710">
        <f t="shared" si="42"/>
        <v>9</v>
      </c>
      <c r="G2710" t="str">
        <f>STANDINGS_SV[[#This Row],[League]]&amp;STANDINGS_SV[[#This Row],[Team]]</f>
        <v>$150 Draft Champions Mar 13 1:00 pm Lg.3901DEAD PUPPIES DC4</v>
      </c>
    </row>
    <row r="2711" spans="1:7" x14ac:dyDescent="0.25">
      <c r="A2711">
        <v>1477</v>
      </c>
      <c r="B2711" t="s">
        <v>17</v>
      </c>
      <c r="C2711" t="s">
        <v>2581</v>
      </c>
      <c r="D2711">
        <v>60</v>
      </c>
      <c r="E2711">
        <v>1432</v>
      </c>
      <c r="F2711">
        <f t="shared" si="42"/>
        <v>10</v>
      </c>
      <c r="G2711" t="str">
        <f>STANDINGS_SV[[#This Row],[League]]&amp;STANDINGS_SV[[#This Row],[Team]]</f>
        <v>$150 Draft Champions Mar 13 1:00 pm Lg.3901Millertime</v>
      </c>
    </row>
    <row r="2712" spans="1:7" x14ac:dyDescent="0.25">
      <c r="A2712">
        <v>1894</v>
      </c>
      <c r="B2712" t="s">
        <v>2589</v>
      </c>
      <c r="C2712" t="s">
        <v>2581</v>
      </c>
      <c r="D2712">
        <v>48</v>
      </c>
      <c r="E2712">
        <v>1008.5</v>
      </c>
      <c r="F2712">
        <f t="shared" si="42"/>
        <v>11</v>
      </c>
      <c r="G2712" t="str">
        <f>STANDINGS_SV[[#This Row],[League]]&amp;STANDINGS_SV[[#This Row],[Team]]</f>
        <v>$150 Draft Champions Mar 13 1:00 pm Lg.3901Knuckleheads DC</v>
      </c>
    </row>
    <row r="2713" spans="1:7" x14ac:dyDescent="0.25">
      <c r="A2713">
        <v>1942</v>
      </c>
      <c r="B2713" t="s">
        <v>2587</v>
      </c>
      <c r="C2713" t="s">
        <v>2581</v>
      </c>
      <c r="D2713">
        <v>47</v>
      </c>
      <c r="E2713">
        <v>970.5</v>
      </c>
      <c r="F2713">
        <f t="shared" si="42"/>
        <v>12</v>
      </c>
      <c r="G2713" t="str">
        <f>STANDINGS_SV[[#This Row],[League]]&amp;STANDINGS_SV[[#This Row],[Team]]</f>
        <v>$150 Draft Champions Mar 13 1:00 pm Lg.3901OKMOTS 2</v>
      </c>
    </row>
    <row r="2714" spans="1:7" x14ac:dyDescent="0.25">
      <c r="A2714">
        <v>2759</v>
      </c>
      <c r="B2714" t="s">
        <v>2584</v>
      </c>
      <c r="C2714" t="s">
        <v>2581</v>
      </c>
      <c r="D2714">
        <v>13</v>
      </c>
      <c r="E2714">
        <v>150</v>
      </c>
      <c r="F2714">
        <f t="shared" si="42"/>
        <v>13</v>
      </c>
      <c r="G2714" t="str">
        <f>STANDINGS_SV[[#This Row],[League]]&amp;STANDINGS_SV[[#This Row],[Team]]</f>
        <v>$150 Draft Champions Mar 13 1:00 pm Lg.3901Pyradachs</v>
      </c>
    </row>
    <row r="2715" spans="1:7" x14ac:dyDescent="0.25">
      <c r="A2715">
        <v>2844</v>
      </c>
      <c r="B2715" t="s">
        <v>2588</v>
      </c>
      <c r="C2715" t="s">
        <v>2581</v>
      </c>
      <c r="D2715">
        <v>4</v>
      </c>
      <c r="E2715">
        <v>68</v>
      </c>
      <c r="F2715">
        <f t="shared" si="42"/>
        <v>14</v>
      </c>
      <c r="G2715" t="str">
        <f>STANDINGS_SV[[#This Row],[League]]&amp;STANDINGS_SV[[#This Row],[Team]]</f>
        <v>$150 Draft Champions Mar 13 1:00 pm Lg.3901Round 2 (1HR)</v>
      </c>
    </row>
    <row r="2716" spans="1:7" x14ac:dyDescent="0.25">
      <c r="A2716">
        <v>2887</v>
      </c>
      <c r="B2716" t="s">
        <v>53</v>
      </c>
      <c r="C2716" t="s">
        <v>2581</v>
      </c>
      <c r="D2716">
        <v>0</v>
      </c>
      <c r="E2716">
        <v>13</v>
      </c>
      <c r="F2716">
        <f t="shared" si="42"/>
        <v>15</v>
      </c>
      <c r="G2716" t="str">
        <f>STANDINGS_SV[[#This Row],[League]]&amp;STANDINGS_SV[[#This Row],[Team]]</f>
        <v>$150 Draft Champions Mar 13 1:00 pm Lg.3901Baseball Furies</v>
      </c>
    </row>
    <row r="2717" spans="1:7" x14ac:dyDescent="0.25">
      <c r="A2717">
        <v>111</v>
      </c>
      <c r="B2717" t="s">
        <v>2591</v>
      </c>
      <c r="C2717" t="s">
        <v>2592</v>
      </c>
      <c r="D2717">
        <v>111</v>
      </c>
      <c r="E2717">
        <v>2800.5</v>
      </c>
      <c r="F2717">
        <f t="shared" si="42"/>
        <v>1</v>
      </c>
      <c r="G2717" t="str">
        <f>STANDINGS_SV[[#This Row],[League]]&amp;STANDINGS_SV[[#This Row],[Team]]</f>
        <v>$150 Draft Champions Nov 27 1:00 pm Lg.3547Entertainment</v>
      </c>
    </row>
    <row r="2718" spans="1:7" x14ac:dyDescent="0.25">
      <c r="A2718">
        <v>615</v>
      </c>
      <c r="B2718" t="s">
        <v>2593</v>
      </c>
      <c r="C2718" t="s">
        <v>2592</v>
      </c>
      <c r="D2718">
        <v>84</v>
      </c>
      <c r="E2718">
        <v>2284</v>
      </c>
      <c r="F2718">
        <f t="shared" si="42"/>
        <v>2</v>
      </c>
      <c r="G2718" t="str">
        <f>STANDINGS_SV[[#This Row],[League]]&amp;STANDINGS_SV[[#This Row],[Team]]</f>
        <v>$150 Draft Champions Nov 27 1:00 pm Lg.3547EA Sports 4</v>
      </c>
    </row>
    <row r="2719" spans="1:7" x14ac:dyDescent="0.25">
      <c r="A2719">
        <v>746</v>
      </c>
      <c r="B2719" t="s">
        <v>2600</v>
      </c>
      <c r="C2719" t="s">
        <v>2592</v>
      </c>
      <c r="D2719">
        <v>80</v>
      </c>
      <c r="E2719">
        <v>2144</v>
      </c>
      <c r="F2719">
        <f t="shared" si="42"/>
        <v>3</v>
      </c>
      <c r="G2719" t="str">
        <f>STANDINGS_SV[[#This Row],[League]]&amp;STANDINGS_SV[[#This Row],[Team]]</f>
        <v>$150 Draft Champions Nov 27 1:00 pm Lg.3547BK METS FDC</v>
      </c>
    </row>
    <row r="2720" spans="1:7" x14ac:dyDescent="0.25">
      <c r="A2720">
        <v>811</v>
      </c>
      <c r="B2720" t="s">
        <v>2597</v>
      </c>
      <c r="C2720" t="s">
        <v>2592</v>
      </c>
      <c r="D2720">
        <v>79</v>
      </c>
      <c r="E2720">
        <v>2103</v>
      </c>
      <c r="F2720">
        <f t="shared" si="42"/>
        <v>4</v>
      </c>
      <c r="G2720" t="str">
        <f>STANDINGS_SV[[#This Row],[League]]&amp;STANDINGS_SV[[#This Row],[Team]]</f>
        <v>$150 Draft Champions Nov 27 1:00 pm Lg.3547SILENCE SO LOUD</v>
      </c>
    </row>
    <row r="2721" spans="1:7" x14ac:dyDescent="0.25">
      <c r="A2721">
        <v>948</v>
      </c>
      <c r="B2721" t="s">
        <v>434</v>
      </c>
      <c r="C2721" t="s">
        <v>2592</v>
      </c>
      <c r="D2721">
        <v>75</v>
      </c>
      <c r="E2721">
        <v>1968</v>
      </c>
      <c r="F2721">
        <f t="shared" si="42"/>
        <v>5</v>
      </c>
      <c r="G2721" t="str">
        <f>STANDINGS_SV[[#This Row],[League]]&amp;STANDINGS_SV[[#This Row],[Team]]</f>
        <v>$150 Draft Champions Nov 27 1:00 pm Lg.3547Team Kent</v>
      </c>
    </row>
    <row r="2722" spans="1:7" x14ac:dyDescent="0.25">
      <c r="A2722">
        <v>1445</v>
      </c>
      <c r="B2722" t="s">
        <v>441</v>
      </c>
      <c r="C2722" t="s">
        <v>2592</v>
      </c>
      <c r="D2722">
        <v>61</v>
      </c>
      <c r="E2722">
        <v>1469.5</v>
      </c>
      <c r="F2722">
        <f t="shared" si="42"/>
        <v>6</v>
      </c>
      <c r="G2722" t="str">
        <f>STANDINGS_SV[[#This Row],[League]]&amp;STANDINGS_SV[[#This Row],[Team]]</f>
        <v>$150 Draft Champions Nov 27 1:00 pm Lg.3547Poopy Tooth 2</v>
      </c>
    </row>
    <row r="2723" spans="1:7" x14ac:dyDescent="0.25">
      <c r="A2723">
        <v>1602</v>
      </c>
      <c r="B2723" t="s">
        <v>28</v>
      </c>
      <c r="C2723" t="s">
        <v>2592</v>
      </c>
      <c r="D2723">
        <v>56</v>
      </c>
      <c r="E2723">
        <v>1296.5</v>
      </c>
      <c r="F2723">
        <f t="shared" si="42"/>
        <v>7</v>
      </c>
      <c r="G2723" t="str">
        <f>STANDINGS_SV[[#This Row],[League]]&amp;STANDINGS_SV[[#This Row],[Team]]</f>
        <v>$150 Draft Champions Nov 27 1:00 pm Lg.3547Bats and Wingers</v>
      </c>
    </row>
    <row r="2724" spans="1:7" x14ac:dyDescent="0.25">
      <c r="A2724">
        <v>1767</v>
      </c>
      <c r="B2724" t="s">
        <v>207</v>
      </c>
      <c r="C2724" t="s">
        <v>2592</v>
      </c>
      <c r="D2724">
        <v>52</v>
      </c>
      <c r="E2724">
        <v>1154</v>
      </c>
      <c r="F2724">
        <f t="shared" si="42"/>
        <v>8</v>
      </c>
      <c r="G2724" t="str">
        <f>STANDINGS_SV[[#This Row],[League]]&amp;STANDINGS_SV[[#This Row],[Team]]</f>
        <v>$150 Draft Champions Nov 27 1:00 pm Lg.3547Team Vogel</v>
      </c>
    </row>
    <row r="2725" spans="1:7" x14ac:dyDescent="0.25">
      <c r="A2725">
        <v>1787</v>
      </c>
      <c r="B2725" t="s">
        <v>2594</v>
      </c>
      <c r="C2725" t="s">
        <v>2592</v>
      </c>
      <c r="D2725">
        <v>51</v>
      </c>
      <c r="E2725">
        <v>1117</v>
      </c>
      <c r="F2725">
        <f t="shared" si="42"/>
        <v>9</v>
      </c>
      <c r="G2725" t="str">
        <f>STANDINGS_SV[[#This Row],[League]]&amp;STANDINGS_SV[[#This Row],[Team]]</f>
        <v>$150 Draft Champions Nov 27 1:00 pm Lg.3547Jack Parkman Diaries</v>
      </c>
    </row>
    <row r="2726" spans="1:7" x14ac:dyDescent="0.25">
      <c r="A2726">
        <v>1910</v>
      </c>
      <c r="B2726" t="s">
        <v>2598</v>
      </c>
      <c r="C2726" t="s">
        <v>2592</v>
      </c>
      <c r="D2726">
        <v>48</v>
      </c>
      <c r="E2726">
        <v>1008.5</v>
      </c>
      <c r="F2726">
        <f t="shared" si="42"/>
        <v>10</v>
      </c>
      <c r="G2726" t="str">
        <f>STANDINGS_SV[[#This Row],[League]]&amp;STANDINGS_SV[[#This Row],[Team]]</f>
        <v>$150 Draft Champions Nov 27 1:00 pm Lg.3547SEMPER FI 2</v>
      </c>
    </row>
    <row r="2727" spans="1:7" x14ac:dyDescent="0.25">
      <c r="A2727">
        <v>2360</v>
      </c>
      <c r="B2727" t="s">
        <v>2599</v>
      </c>
      <c r="C2727" t="s">
        <v>2592</v>
      </c>
      <c r="D2727">
        <v>33</v>
      </c>
      <c r="E2727">
        <v>548</v>
      </c>
      <c r="F2727">
        <f t="shared" si="42"/>
        <v>11</v>
      </c>
      <c r="G2727" t="str">
        <f>STANDINGS_SV[[#This Row],[League]]&amp;STANDINGS_SV[[#This Row],[Team]]</f>
        <v>$150 Draft Champions Nov 27 1:00 pm Lg.3547Madcow - DC2</v>
      </c>
    </row>
    <row r="2728" spans="1:7" x14ac:dyDescent="0.25">
      <c r="A2728">
        <v>2459</v>
      </c>
      <c r="B2728" t="s">
        <v>2596</v>
      </c>
      <c r="C2728" t="s">
        <v>2592</v>
      </c>
      <c r="D2728">
        <v>31</v>
      </c>
      <c r="E2728">
        <v>474.5</v>
      </c>
      <c r="F2728">
        <f t="shared" si="42"/>
        <v>12</v>
      </c>
      <c r="G2728" t="str">
        <f>STANDINGS_SV[[#This Row],[League]]&amp;STANDINGS_SV[[#This Row],[Team]]</f>
        <v>$150 Draft Champions Nov 27 1:00 pm Lg.3547ctmbb</v>
      </c>
    </row>
    <row r="2729" spans="1:7" x14ac:dyDescent="0.25">
      <c r="A2729">
        <v>2527</v>
      </c>
      <c r="B2729" t="s">
        <v>2595</v>
      </c>
      <c r="C2729" t="s">
        <v>2592</v>
      </c>
      <c r="D2729">
        <v>27</v>
      </c>
      <c r="E2729">
        <v>375.5</v>
      </c>
      <c r="F2729">
        <f t="shared" si="42"/>
        <v>13</v>
      </c>
      <c r="G2729" t="str">
        <f>STANDINGS_SV[[#This Row],[League]]&amp;STANDINGS_SV[[#This Row],[Team]]</f>
        <v>$150 Draft Champions Nov 27 1:00 pm Lg.3547Burnt Toast</v>
      </c>
    </row>
    <row r="2730" spans="1:7" x14ac:dyDescent="0.25">
      <c r="A2730">
        <v>2648</v>
      </c>
      <c r="B2730" t="s">
        <v>21</v>
      </c>
      <c r="C2730" t="s">
        <v>2592</v>
      </c>
      <c r="D2730">
        <v>20</v>
      </c>
      <c r="E2730">
        <v>264</v>
      </c>
      <c r="F2730">
        <f t="shared" si="42"/>
        <v>14</v>
      </c>
      <c r="G2730" t="str">
        <f>STANDINGS_SV[[#This Row],[League]]&amp;STANDINGS_SV[[#This Row],[Team]]</f>
        <v>$150 Draft Champions Nov 27 1:00 pm Lg.3547Mudhens</v>
      </c>
    </row>
    <row r="2731" spans="1:7" x14ac:dyDescent="0.25">
      <c r="A2731">
        <v>2860</v>
      </c>
      <c r="B2731" t="s">
        <v>53</v>
      </c>
      <c r="C2731" t="s">
        <v>2592</v>
      </c>
      <c r="D2731">
        <v>2</v>
      </c>
      <c r="E2731">
        <v>45.5</v>
      </c>
      <c r="F2731">
        <f t="shared" si="42"/>
        <v>15</v>
      </c>
      <c r="G2731" t="str">
        <f>STANDINGS_SV[[#This Row],[League]]&amp;STANDINGS_SV[[#This Row],[Team]]</f>
        <v>$150 Draft Champions Nov 27 1:00 pm Lg.3547Baseball Furies</v>
      </c>
    </row>
    <row r="2732" spans="1:7" x14ac:dyDescent="0.25">
      <c r="A2732">
        <v>278</v>
      </c>
      <c r="B2732" t="s">
        <v>36</v>
      </c>
      <c r="C2732" t="s">
        <v>2602</v>
      </c>
      <c r="D2732">
        <v>99</v>
      </c>
      <c r="E2732">
        <v>2637</v>
      </c>
      <c r="F2732">
        <f t="shared" si="42"/>
        <v>1</v>
      </c>
      <c r="G2732" t="str">
        <f>STANDINGS_SV[[#This Row],[League]]&amp;STANDINGS_SV[[#This Row],[Team]]</f>
        <v>$150 Draft Champions Nov 27 1:00 pm Lg.3548PACO THYME</v>
      </c>
    </row>
    <row r="2733" spans="1:7" x14ac:dyDescent="0.25">
      <c r="A2733">
        <v>328</v>
      </c>
      <c r="B2733" t="s">
        <v>2603</v>
      </c>
      <c r="C2733" t="s">
        <v>2602</v>
      </c>
      <c r="D2733">
        <v>96</v>
      </c>
      <c r="E2733">
        <v>2582</v>
      </c>
      <c r="F2733">
        <f t="shared" si="42"/>
        <v>2</v>
      </c>
      <c r="G2733" t="str">
        <f>STANDINGS_SV[[#This Row],[League]]&amp;STANDINGS_SV[[#This Row],[Team]]</f>
        <v>$150 Draft Champions Nov 27 1:00 pm Lg.3548Lets Go Metz 1</v>
      </c>
    </row>
    <row r="2734" spans="1:7" x14ac:dyDescent="0.25">
      <c r="A2734">
        <v>424</v>
      </c>
      <c r="B2734" t="s">
        <v>2607</v>
      </c>
      <c r="C2734" t="s">
        <v>2602</v>
      </c>
      <c r="D2734">
        <v>92</v>
      </c>
      <c r="E2734">
        <v>2494.5</v>
      </c>
      <c r="F2734">
        <f t="shared" si="42"/>
        <v>3</v>
      </c>
      <c r="G2734" t="str">
        <f>STANDINGS_SV[[#This Row],[League]]&amp;STANDINGS_SV[[#This Row],[Team]]</f>
        <v>$150 Draft Champions Nov 27 1:00 pm Lg.3548Tiltowait</v>
      </c>
    </row>
    <row r="2735" spans="1:7" x14ac:dyDescent="0.25">
      <c r="A2735">
        <v>520</v>
      </c>
      <c r="B2735" t="s">
        <v>2612</v>
      </c>
      <c r="C2735" t="s">
        <v>2602</v>
      </c>
      <c r="D2735">
        <v>88</v>
      </c>
      <c r="E2735">
        <v>2396</v>
      </c>
      <c r="F2735">
        <f t="shared" si="42"/>
        <v>4</v>
      </c>
      <c r="G2735" t="str">
        <f>STANDINGS_SV[[#This Row],[League]]&amp;STANDINGS_SV[[#This Row],[Team]]</f>
        <v>$150 Draft Champions Nov 27 1:00 pm Lg.3548SEMPER FI 3</v>
      </c>
    </row>
    <row r="2736" spans="1:7" x14ac:dyDescent="0.25">
      <c r="A2736">
        <v>548</v>
      </c>
      <c r="B2736" t="s">
        <v>2605</v>
      </c>
      <c r="C2736" t="s">
        <v>2602</v>
      </c>
      <c r="D2736">
        <v>87</v>
      </c>
      <c r="E2736">
        <v>2374</v>
      </c>
      <c r="F2736">
        <f t="shared" si="42"/>
        <v>5</v>
      </c>
      <c r="G2736" t="str">
        <f>STANDINGS_SV[[#This Row],[League]]&amp;STANDINGS_SV[[#This Row],[Team]]</f>
        <v>$150 Draft Champions Nov 27 1:00 pm Lg.3548Wolves</v>
      </c>
    </row>
    <row r="2737" spans="1:7" x14ac:dyDescent="0.25">
      <c r="A2737">
        <v>1342</v>
      </c>
      <c r="B2737" t="s">
        <v>2609</v>
      </c>
      <c r="C2737" t="s">
        <v>2602</v>
      </c>
      <c r="D2737">
        <v>63</v>
      </c>
      <c r="E2737">
        <v>1559</v>
      </c>
      <c r="F2737">
        <f t="shared" si="42"/>
        <v>6</v>
      </c>
      <c r="G2737" t="str">
        <f>STANDINGS_SV[[#This Row],[League]]&amp;STANDINGS_SV[[#This Row],[Team]]</f>
        <v>$150 Draft Champions Nov 27 1:00 pm Lg.3548Double Dipper</v>
      </c>
    </row>
    <row r="2738" spans="1:7" x14ac:dyDescent="0.25">
      <c r="A2738">
        <v>1392</v>
      </c>
      <c r="B2738" t="s">
        <v>2608</v>
      </c>
      <c r="C2738" t="s">
        <v>2602</v>
      </c>
      <c r="D2738">
        <v>62</v>
      </c>
      <c r="E2738">
        <v>1513.5</v>
      </c>
      <c r="F2738">
        <f t="shared" si="42"/>
        <v>7</v>
      </c>
      <c r="G2738" t="str">
        <f>STANDINGS_SV[[#This Row],[League]]&amp;STANDINGS_SV[[#This Row],[Team]]</f>
        <v>$150 Draft Champions Nov 27 1:00 pm Lg.3548No Small Ball</v>
      </c>
    </row>
    <row r="2739" spans="1:7" x14ac:dyDescent="0.25">
      <c r="A2739">
        <v>1426</v>
      </c>
      <c r="B2739" t="s">
        <v>2611</v>
      </c>
      <c r="C2739" t="s">
        <v>2602</v>
      </c>
      <c r="D2739">
        <v>61</v>
      </c>
      <c r="E2739">
        <v>1469.5</v>
      </c>
      <c r="F2739">
        <f t="shared" si="42"/>
        <v>8</v>
      </c>
      <c r="G2739" t="str">
        <f>STANDINGS_SV[[#This Row],[League]]&amp;STANDINGS_SV[[#This Row],[Team]]</f>
        <v>$150 Draft Champions Nov 27 1:00 pm Lg.3548Beasley Magnani DC1</v>
      </c>
    </row>
    <row r="2740" spans="1:7" x14ac:dyDescent="0.25">
      <c r="A2740">
        <v>1524</v>
      </c>
      <c r="B2740" t="s">
        <v>2606</v>
      </c>
      <c r="C2740" t="s">
        <v>2602</v>
      </c>
      <c r="D2740">
        <v>59</v>
      </c>
      <c r="E2740">
        <v>1398</v>
      </c>
      <c r="F2740">
        <f t="shared" si="42"/>
        <v>9</v>
      </c>
      <c r="G2740" t="str">
        <f>STANDINGS_SV[[#This Row],[League]]&amp;STANDINGS_SV[[#This Row],[Team]]</f>
        <v>$150 Draft Champions Nov 27 1:00 pm Lg.3548The Achievers - DC 1</v>
      </c>
    </row>
    <row r="2741" spans="1:7" x14ac:dyDescent="0.25">
      <c r="A2741">
        <v>1911</v>
      </c>
      <c r="B2741" t="s">
        <v>139</v>
      </c>
      <c r="C2741" t="s">
        <v>2602</v>
      </c>
      <c r="D2741">
        <v>48</v>
      </c>
      <c r="E2741">
        <v>1008.5</v>
      </c>
      <c r="F2741">
        <f t="shared" si="42"/>
        <v>10</v>
      </c>
      <c r="G2741" t="str">
        <f>STANDINGS_SV[[#This Row],[League]]&amp;STANDINGS_SV[[#This Row],[Team]]</f>
        <v>$150 Draft Champions Nov 27 1:00 pm Lg.3548Surrender Dorothy! (1)</v>
      </c>
    </row>
    <row r="2742" spans="1:7" x14ac:dyDescent="0.25">
      <c r="A2742">
        <v>1992</v>
      </c>
      <c r="B2742" t="s">
        <v>2604</v>
      </c>
      <c r="C2742" t="s">
        <v>2602</v>
      </c>
      <c r="D2742">
        <v>45</v>
      </c>
      <c r="E2742">
        <v>910.5</v>
      </c>
      <c r="F2742">
        <f t="shared" si="42"/>
        <v>11</v>
      </c>
      <c r="G2742" t="str">
        <f>STANDINGS_SV[[#This Row],[League]]&amp;STANDINGS_SV[[#This Row],[Team]]</f>
        <v>$150 Draft Champions Nov 27 1:00 pm Lg.3548Dock's Dose</v>
      </c>
    </row>
    <row r="2743" spans="1:7" x14ac:dyDescent="0.25">
      <c r="A2743">
        <v>2144</v>
      </c>
      <c r="B2743" t="s">
        <v>2601</v>
      </c>
      <c r="C2743" t="s">
        <v>2602</v>
      </c>
      <c r="D2743">
        <v>41</v>
      </c>
      <c r="E2743">
        <v>772.5</v>
      </c>
      <c r="F2743">
        <f t="shared" si="42"/>
        <v>12</v>
      </c>
      <c r="G2743" t="str">
        <f>STANDINGS_SV[[#This Row],[League]]&amp;STANDINGS_SV[[#This Row],[Team]]</f>
        <v>$150 Draft Champions Nov 27 1:00 pm Lg.3548Slapnut Repellent</v>
      </c>
    </row>
    <row r="2744" spans="1:7" x14ac:dyDescent="0.25">
      <c r="A2744">
        <v>2549</v>
      </c>
      <c r="B2744" t="s">
        <v>266</v>
      </c>
      <c r="C2744" t="s">
        <v>2602</v>
      </c>
      <c r="D2744">
        <v>26</v>
      </c>
      <c r="E2744">
        <v>354</v>
      </c>
      <c r="F2744">
        <f t="shared" si="42"/>
        <v>13</v>
      </c>
      <c r="G2744" t="str">
        <f>STANDINGS_SV[[#This Row],[League]]&amp;STANDINGS_SV[[#This Row],[Team]]</f>
        <v>$150 Draft Champions Nov 27 1:00 pm Lg.3548Bronx Yankees (DC2)</v>
      </c>
    </row>
    <row r="2745" spans="1:7" x14ac:dyDescent="0.25">
      <c r="A2745">
        <v>2554</v>
      </c>
      <c r="B2745" t="s">
        <v>2610</v>
      </c>
      <c r="C2745" t="s">
        <v>2602</v>
      </c>
      <c r="D2745">
        <v>26</v>
      </c>
      <c r="E2745">
        <v>354</v>
      </c>
      <c r="F2745">
        <f t="shared" si="42"/>
        <v>14</v>
      </c>
      <c r="G2745" t="str">
        <f>STANDINGS_SV[[#This Row],[League]]&amp;STANDINGS_SV[[#This Row],[Team]]</f>
        <v>$150 Draft Champions Nov 27 1:00 pm Lg.3548I got milk money from My Mom</v>
      </c>
    </row>
    <row r="2746" spans="1:7" x14ac:dyDescent="0.25">
      <c r="A2746">
        <v>2808</v>
      </c>
      <c r="B2746" t="s">
        <v>56</v>
      </c>
      <c r="C2746" t="s">
        <v>2602</v>
      </c>
      <c r="D2746">
        <v>8</v>
      </c>
      <c r="E2746">
        <v>101.5</v>
      </c>
      <c r="F2746">
        <f t="shared" si="42"/>
        <v>15</v>
      </c>
      <c r="G2746" t="str">
        <f>STANDINGS_SV[[#This Row],[League]]&amp;STANDINGS_SV[[#This Row],[Team]]</f>
        <v>$150 Draft Champions Nov 27 1:00 pm Lg.3548DOUGHBOYS</v>
      </c>
    </row>
    <row r="2747" spans="1:7" x14ac:dyDescent="0.25">
      <c r="A2747">
        <v>20</v>
      </c>
      <c r="B2747" t="s">
        <v>2620</v>
      </c>
      <c r="C2747" t="s">
        <v>2614</v>
      </c>
      <c r="D2747">
        <v>128</v>
      </c>
      <c r="E2747">
        <v>2890</v>
      </c>
      <c r="F2747">
        <f t="shared" si="42"/>
        <v>1</v>
      </c>
      <c r="G2747" t="str">
        <f>STANDINGS_SV[[#This Row],[League]]&amp;STANDINGS_SV[[#This Row],[Team]]</f>
        <v>$150 Draft Champions Nov 27 1:00 pm Lg.3549Augusta Gators</v>
      </c>
    </row>
    <row r="2748" spans="1:7" x14ac:dyDescent="0.25">
      <c r="A2748">
        <v>377</v>
      </c>
      <c r="B2748" t="s">
        <v>468</v>
      </c>
      <c r="C2748" t="s">
        <v>2614</v>
      </c>
      <c r="D2748">
        <v>94</v>
      </c>
      <c r="E2748">
        <v>2537.5</v>
      </c>
      <c r="F2748">
        <f t="shared" si="42"/>
        <v>2</v>
      </c>
      <c r="G2748" t="str">
        <f>STANDINGS_SV[[#This Row],[League]]&amp;STANDINGS_SV[[#This Row],[Team]]</f>
        <v>$150 Draft Champions Nov 27 1:00 pm Lg.3549Spiked by Cobb</v>
      </c>
    </row>
    <row r="2749" spans="1:7" x14ac:dyDescent="0.25">
      <c r="A2749">
        <v>443</v>
      </c>
      <c r="B2749" t="s">
        <v>2615</v>
      </c>
      <c r="C2749" t="s">
        <v>2614</v>
      </c>
      <c r="D2749">
        <v>91</v>
      </c>
      <c r="E2749">
        <v>2474</v>
      </c>
      <c r="F2749">
        <f t="shared" si="42"/>
        <v>3</v>
      </c>
      <c r="G2749" t="str">
        <f>STANDINGS_SV[[#This Row],[League]]&amp;STANDINGS_SV[[#This Row],[Team]]</f>
        <v>$150 Draft Champions Nov 27 1:00 pm Lg.3549Trout Sale Bum</v>
      </c>
    </row>
    <row r="2750" spans="1:7" x14ac:dyDescent="0.25">
      <c r="A2750">
        <v>668</v>
      </c>
      <c r="B2750" t="s">
        <v>128</v>
      </c>
      <c r="C2750" t="s">
        <v>2614</v>
      </c>
      <c r="D2750">
        <v>83</v>
      </c>
      <c r="E2750">
        <v>2248</v>
      </c>
      <c r="F2750">
        <f t="shared" si="42"/>
        <v>4</v>
      </c>
      <c r="G2750" t="str">
        <f>STANDINGS_SV[[#This Row],[League]]&amp;STANDINGS_SV[[#This Row],[Team]]</f>
        <v>$150 Draft Champions Nov 27 1:00 pm Lg.3549Team Boelkens</v>
      </c>
    </row>
    <row r="2751" spans="1:7" x14ac:dyDescent="0.25">
      <c r="A2751">
        <v>1341</v>
      </c>
      <c r="B2751" t="s">
        <v>2618</v>
      </c>
      <c r="C2751" t="s">
        <v>2614</v>
      </c>
      <c r="D2751">
        <v>63</v>
      </c>
      <c r="E2751">
        <v>1559</v>
      </c>
      <c r="F2751">
        <f t="shared" si="42"/>
        <v>5</v>
      </c>
      <c r="G2751" t="str">
        <f>STANDINGS_SV[[#This Row],[League]]&amp;STANDINGS_SV[[#This Row],[Team]]</f>
        <v>$150 Draft Champions Nov 27 1:00 pm Lg.3549Diamond Studs</v>
      </c>
    </row>
    <row r="2752" spans="1:7" x14ac:dyDescent="0.25">
      <c r="A2752">
        <v>1500</v>
      </c>
      <c r="B2752" t="s">
        <v>2613</v>
      </c>
      <c r="C2752" t="s">
        <v>2614</v>
      </c>
      <c r="D2752">
        <v>59</v>
      </c>
      <c r="E2752">
        <v>1398</v>
      </c>
      <c r="F2752">
        <f t="shared" si="42"/>
        <v>6</v>
      </c>
      <c r="G2752" t="str">
        <f>STANDINGS_SV[[#This Row],[League]]&amp;STANDINGS_SV[[#This Row],[Team]]</f>
        <v>$150 Draft Champions Nov 27 1:00 pm Lg.3549ChipChopChip1</v>
      </c>
    </row>
    <row r="2753" spans="1:7" x14ac:dyDescent="0.25">
      <c r="A2753">
        <v>1561</v>
      </c>
      <c r="B2753" t="s">
        <v>508</v>
      </c>
      <c r="C2753" t="s">
        <v>2614</v>
      </c>
      <c r="D2753">
        <v>58</v>
      </c>
      <c r="E2753">
        <v>1365</v>
      </c>
      <c r="F2753">
        <f t="shared" si="42"/>
        <v>7</v>
      </c>
      <c r="G2753" t="str">
        <f>STANDINGS_SV[[#This Row],[League]]&amp;STANDINGS_SV[[#This Row],[Team]]</f>
        <v>$150 Draft Champions Nov 27 1:00 pm Lg.3549Team Robinson</v>
      </c>
    </row>
    <row r="2754" spans="1:7" x14ac:dyDescent="0.25">
      <c r="A2754">
        <v>1637</v>
      </c>
      <c r="B2754" t="s">
        <v>2619</v>
      </c>
      <c r="C2754" t="s">
        <v>2614</v>
      </c>
      <c r="D2754">
        <v>55</v>
      </c>
      <c r="E2754">
        <v>1265</v>
      </c>
      <c r="F2754">
        <f t="shared" si="42"/>
        <v>8</v>
      </c>
      <c r="G2754" t="str">
        <f>STANDINGS_SV[[#This Row],[League]]&amp;STANDINGS_SV[[#This Row],[Team]]</f>
        <v>$150 Draft Champions Nov 27 1:00 pm Lg.3549Gators</v>
      </c>
    </row>
    <row r="2755" spans="1:7" x14ac:dyDescent="0.25">
      <c r="A2755">
        <v>1715</v>
      </c>
      <c r="B2755" t="s">
        <v>2621</v>
      </c>
      <c r="C2755" t="s">
        <v>2614</v>
      </c>
      <c r="D2755">
        <v>53</v>
      </c>
      <c r="E2755">
        <v>1189.5</v>
      </c>
      <c r="F2755">
        <f t="shared" ref="F2755:F2818" si="43">IF(C2755=C2754,F2754+1,1)</f>
        <v>9</v>
      </c>
      <c r="G2755" t="str">
        <f>STANDINGS_SV[[#This Row],[League]]&amp;STANDINGS_SV[[#This Row],[Team]]</f>
        <v>$150 Draft Champions Nov 27 1:00 pm Lg.3549I Roll With Reginald</v>
      </c>
    </row>
    <row r="2756" spans="1:7" x14ac:dyDescent="0.25">
      <c r="A2756">
        <v>1860</v>
      </c>
      <c r="B2756" t="s">
        <v>2617</v>
      </c>
      <c r="C2756" t="s">
        <v>2614</v>
      </c>
      <c r="D2756">
        <v>49</v>
      </c>
      <c r="E2756">
        <v>1047</v>
      </c>
      <c r="F2756">
        <f t="shared" si="43"/>
        <v>10</v>
      </c>
      <c r="G2756" t="str">
        <f>STANDINGS_SV[[#This Row],[League]]&amp;STANDINGS_SV[[#This Row],[Team]]</f>
        <v>$150 Draft Champions Nov 27 1:00 pm Lg.3549Poopy Tooth 1</v>
      </c>
    </row>
    <row r="2757" spans="1:7" x14ac:dyDescent="0.25">
      <c r="A2757">
        <v>2055</v>
      </c>
      <c r="B2757" t="s">
        <v>242</v>
      </c>
      <c r="C2757" t="s">
        <v>2614</v>
      </c>
      <c r="D2757">
        <v>43</v>
      </c>
      <c r="E2757">
        <v>836</v>
      </c>
      <c r="F2757">
        <f t="shared" si="43"/>
        <v>11</v>
      </c>
      <c r="G2757" t="str">
        <f>STANDINGS_SV[[#This Row],[League]]&amp;STANDINGS_SV[[#This Row],[Team]]</f>
        <v>$150 Draft Champions Nov 27 1:00 pm Lg.3549Cyclones</v>
      </c>
    </row>
    <row r="2758" spans="1:7" x14ac:dyDescent="0.25">
      <c r="A2758">
        <v>2099</v>
      </c>
      <c r="B2758" t="s">
        <v>235</v>
      </c>
      <c r="C2758" t="s">
        <v>2614</v>
      </c>
      <c r="D2758">
        <v>43</v>
      </c>
      <c r="E2758">
        <v>836</v>
      </c>
      <c r="F2758">
        <f t="shared" si="43"/>
        <v>12</v>
      </c>
      <c r="G2758" t="str">
        <f>STANDINGS_SV[[#This Row],[League]]&amp;STANDINGS_SV[[#This Row],[Team]]</f>
        <v>$150 Draft Champions Nov 27 1:00 pm Lg.3549Winston The Wolf</v>
      </c>
    </row>
    <row r="2759" spans="1:7" x14ac:dyDescent="0.25">
      <c r="A2759">
        <v>2454</v>
      </c>
      <c r="B2759" t="s">
        <v>2622</v>
      </c>
      <c r="C2759" t="s">
        <v>2614</v>
      </c>
      <c r="D2759">
        <v>31</v>
      </c>
      <c r="E2759">
        <v>474.5</v>
      </c>
      <c r="F2759">
        <f t="shared" si="43"/>
        <v>13</v>
      </c>
      <c r="G2759" t="str">
        <f>STANDINGS_SV[[#This Row],[League]]&amp;STANDINGS_SV[[#This Row],[Team]]</f>
        <v>$150 Draft Champions Nov 27 1:00 pm Lg.3549Team Lowy</v>
      </c>
    </row>
    <row r="2760" spans="1:7" x14ac:dyDescent="0.25">
      <c r="A2760">
        <v>2546</v>
      </c>
      <c r="B2760" t="s">
        <v>2623</v>
      </c>
      <c r="C2760" t="s">
        <v>2614</v>
      </c>
      <c r="D2760">
        <v>26</v>
      </c>
      <c r="E2760">
        <v>354</v>
      </c>
      <c r="F2760">
        <f t="shared" si="43"/>
        <v>14</v>
      </c>
      <c r="G2760" t="str">
        <f>STANDINGS_SV[[#This Row],[League]]&amp;STANDINGS_SV[[#This Row],[Team]]</f>
        <v>$150 Draft Champions Nov 27 1:00 pm Lg.35492DC WAGGENER</v>
      </c>
    </row>
    <row r="2761" spans="1:7" x14ac:dyDescent="0.25">
      <c r="A2761">
        <v>2777</v>
      </c>
      <c r="B2761" t="s">
        <v>2616</v>
      </c>
      <c r="C2761" t="s">
        <v>2614</v>
      </c>
      <c r="D2761">
        <v>12</v>
      </c>
      <c r="E2761">
        <v>135</v>
      </c>
      <c r="F2761">
        <f t="shared" si="43"/>
        <v>15</v>
      </c>
      <c r="G2761" t="str">
        <f>STANDINGS_SV[[#This Row],[League]]&amp;STANDINGS_SV[[#This Row],[Team]]</f>
        <v>$150 Draft Champions Nov 27 1:00 pm Lg.3549Peppa Puig</v>
      </c>
    </row>
    <row r="2762" spans="1:7" x14ac:dyDescent="0.25">
      <c r="A2762">
        <v>29</v>
      </c>
      <c r="B2762" t="s">
        <v>889</v>
      </c>
      <c r="C2762" t="s">
        <v>2625</v>
      </c>
      <c r="D2762">
        <v>126</v>
      </c>
      <c r="E2762">
        <v>2883.5</v>
      </c>
      <c r="F2762">
        <f t="shared" si="43"/>
        <v>1</v>
      </c>
      <c r="G2762" t="str">
        <f>STANDINGS_SV[[#This Row],[League]]&amp;STANDINGS_SV[[#This Row],[Team]]</f>
        <v>$400 Draft Champions Feb 01 1:00 pm Lg.3644Team Thompson</v>
      </c>
    </row>
    <row r="2763" spans="1:7" x14ac:dyDescent="0.25">
      <c r="A2763">
        <v>435</v>
      </c>
      <c r="B2763" t="s">
        <v>144</v>
      </c>
      <c r="C2763" t="s">
        <v>2625</v>
      </c>
      <c r="D2763">
        <v>91</v>
      </c>
      <c r="E2763">
        <v>2474</v>
      </c>
      <c r="F2763">
        <f t="shared" si="43"/>
        <v>2</v>
      </c>
      <c r="G2763" t="str">
        <f>STANDINGS_SV[[#This Row],[League]]&amp;STANDINGS_SV[[#This Row],[Team]]</f>
        <v>$400 Draft Champions Feb 01 1:00 pm Lg.3644Team Burns</v>
      </c>
    </row>
    <row r="2764" spans="1:7" x14ac:dyDescent="0.25">
      <c r="A2764">
        <v>499</v>
      </c>
      <c r="B2764" t="s">
        <v>2632</v>
      </c>
      <c r="C2764" t="s">
        <v>2625</v>
      </c>
      <c r="D2764">
        <v>89</v>
      </c>
      <c r="E2764">
        <v>2423.5</v>
      </c>
      <c r="F2764">
        <f t="shared" si="43"/>
        <v>3</v>
      </c>
      <c r="G2764" t="str">
        <f>STANDINGS_SV[[#This Row],[League]]&amp;STANDINGS_SV[[#This Row],[Team]]</f>
        <v>$400 Draft Champions Feb 01 1:00 pm Lg.3644The O-Faces</v>
      </c>
    </row>
    <row r="2765" spans="1:7" x14ac:dyDescent="0.25">
      <c r="A2765">
        <v>667</v>
      </c>
      <c r="B2765" t="s">
        <v>361</v>
      </c>
      <c r="C2765" t="s">
        <v>2625</v>
      </c>
      <c r="D2765">
        <v>83</v>
      </c>
      <c r="E2765">
        <v>2248</v>
      </c>
      <c r="F2765">
        <f t="shared" si="43"/>
        <v>4</v>
      </c>
      <c r="G2765" t="str">
        <f>STANDINGS_SV[[#This Row],[League]]&amp;STANDINGS_SV[[#This Row],[Team]]</f>
        <v>$400 Draft Champions Feb 01 1:00 pm Lg.3644Team Bevis</v>
      </c>
    </row>
    <row r="2766" spans="1:7" x14ac:dyDescent="0.25">
      <c r="A2766">
        <v>923</v>
      </c>
      <c r="B2766" t="s">
        <v>508</v>
      </c>
      <c r="C2766" t="s">
        <v>2625</v>
      </c>
      <c r="D2766">
        <v>76</v>
      </c>
      <c r="E2766">
        <v>1999</v>
      </c>
      <c r="F2766">
        <f t="shared" si="43"/>
        <v>5</v>
      </c>
      <c r="G2766" t="str">
        <f>STANDINGS_SV[[#This Row],[League]]&amp;STANDINGS_SV[[#This Row],[Team]]</f>
        <v>$400 Draft Champions Feb 01 1:00 pm Lg.3644Team Robinson</v>
      </c>
    </row>
    <row r="2767" spans="1:7" x14ac:dyDescent="0.25">
      <c r="A2767">
        <v>1272</v>
      </c>
      <c r="B2767" t="s">
        <v>2630</v>
      </c>
      <c r="C2767" t="s">
        <v>2625</v>
      </c>
      <c r="D2767">
        <v>65</v>
      </c>
      <c r="E2767">
        <v>1643</v>
      </c>
      <c r="F2767">
        <f t="shared" si="43"/>
        <v>6</v>
      </c>
      <c r="G2767" t="str">
        <f>STANDINGS_SV[[#This Row],[League]]&amp;STANDINGS_SV[[#This Row],[Team]]</f>
        <v>$400 Draft Champions Feb 01 1:00 pm Lg.3644Tdot Tanks 3</v>
      </c>
    </row>
    <row r="2768" spans="1:7" x14ac:dyDescent="0.25">
      <c r="A2768">
        <v>1293</v>
      </c>
      <c r="B2768" t="s">
        <v>2631</v>
      </c>
      <c r="C2768" t="s">
        <v>2625</v>
      </c>
      <c r="D2768">
        <v>64</v>
      </c>
      <c r="E2768">
        <v>1602</v>
      </c>
      <c r="F2768">
        <f t="shared" si="43"/>
        <v>7</v>
      </c>
      <c r="G2768" t="str">
        <f>STANDINGS_SV[[#This Row],[League]]&amp;STANDINGS_SV[[#This Row],[Team]]</f>
        <v>$400 Draft Champions Feb 01 1:00 pm Lg.3644Dangle - snipe</v>
      </c>
    </row>
    <row r="2769" spans="1:7" x14ac:dyDescent="0.25">
      <c r="A2769">
        <v>1526</v>
      </c>
      <c r="B2769" t="s">
        <v>335</v>
      </c>
      <c r="C2769" t="s">
        <v>2625</v>
      </c>
      <c r="D2769">
        <v>59</v>
      </c>
      <c r="E2769">
        <v>1398</v>
      </c>
      <c r="F2769">
        <f t="shared" si="43"/>
        <v>8</v>
      </c>
      <c r="G2769" t="str">
        <f>STANDINGS_SV[[#This Row],[League]]&amp;STANDINGS_SV[[#This Row],[Team]]</f>
        <v>$400 Draft Champions Feb 01 1:00 pm Lg.3644deadmoneyE</v>
      </c>
    </row>
    <row r="2770" spans="1:7" x14ac:dyDescent="0.25">
      <c r="A2770">
        <v>1545</v>
      </c>
      <c r="B2770" t="s">
        <v>2626</v>
      </c>
      <c r="C2770" t="s">
        <v>2625</v>
      </c>
      <c r="D2770">
        <v>58</v>
      </c>
      <c r="E2770">
        <v>1365</v>
      </c>
      <c r="F2770">
        <f t="shared" si="43"/>
        <v>9</v>
      </c>
      <c r="G2770" t="str">
        <f>STANDINGS_SV[[#This Row],[League]]&amp;STANDINGS_SV[[#This Row],[Team]]</f>
        <v>$400 Draft Champions Feb 01 1:00 pm Lg.3644Into the Crypts of Reyes</v>
      </c>
    </row>
    <row r="2771" spans="1:7" x14ac:dyDescent="0.25">
      <c r="A2771">
        <v>1999</v>
      </c>
      <c r="B2771" t="s">
        <v>2629</v>
      </c>
      <c r="C2771" t="s">
        <v>2625</v>
      </c>
      <c r="D2771">
        <v>45</v>
      </c>
      <c r="E2771">
        <v>910.5</v>
      </c>
      <c r="F2771">
        <f t="shared" si="43"/>
        <v>10</v>
      </c>
      <c r="G2771" t="str">
        <f>STANDINGS_SV[[#This Row],[League]]&amp;STANDINGS_SV[[#This Row],[Team]]</f>
        <v>$400 Draft Champions Feb 01 1:00 pm Lg.3644Lennon/McCartney</v>
      </c>
    </row>
    <row r="2772" spans="1:7" x14ac:dyDescent="0.25">
      <c r="A2772">
        <v>2017</v>
      </c>
      <c r="B2772" t="s">
        <v>2633</v>
      </c>
      <c r="C2772" t="s">
        <v>2625</v>
      </c>
      <c r="D2772">
        <v>44</v>
      </c>
      <c r="E2772">
        <v>879</v>
      </c>
      <c r="F2772">
        <f t="shared" si="43"/>
        <v>11</v>
      </c>
      <c r="G2772" t="str">
        <f>STANDINGS_SV[[#This Row],[League]]&amp;STANDINGS_SV[[#This Row],[Team]]</f>
        <v>$400 Draft Champions Feb 01 1:00 pm Lg.3644Draughtsman 2</v>
      </c>
    </row>
    <row r="2773" spans="1:7" x14ac:dyDescent="0.25">
      <c r="A2773">
        <v>2029</v>
      </c>
      <c r="B2773" t="s">
        <v>2628</v>
      </c>
      <c r="C2773" t="s">
        <v>2625</v>
      </c>
      <c r="D2773">
        <v>44</v>
      </c>
      <c r="E2773">
        <v>879</v>
      </c>
      <c r="F2773">
        <f t="shared" si="43"/>
        <v>12</v>
      </c>
      <c r="G2773" t="str">
        <f>STANDINGS_SV[[#This Row],[League]]&amp;STANDINGS_SV[[#This Row],[Team]]</f>
        <v>$400 Draft Champions Feb 01 1:00 pm Lg.3644Le Chat Noir</v>
      </c>
    </row>
    <row r="2774" spans="1:7" x14ac:dyDescent="0.25">
      <c r="A2774">
        <v>2090</v>
      </c>
      <c r="B2774" t="s">
        <v>2627</v>
      </c>
      <c r="C2774" t="s">
        <v>2625</v>
      </c>
      <c r="D2774">
        <v>43</v>
      </c>
      <c r="E2774">
        <v>836</v>
      </c>
      <c r="F2774">
        <f t="shared" si="43"/>
        <v>13</v>
      </c>
      <c r="G2774" t="str">
        <f>STANDINGS_SV[[#This Row],[League]]&amp;STANDINGS_SV[[#This Row],[Team]]</f>
        <v>$400 Draft Champions Feb 01 1:00 pm Lg.3644Team Shovein</v>
      </c>
    </row>
    <row r="2775" spans="1:7" x14ac:dyDescent="0.25">
      <c r="A2775">
        <v>2749</v>
      </c>
      <c r="B2775" t="s">
        <v>2624</v>
      </c>
      <c r="C2775" t="s">
        <v>2625</v>
      </c>
      <c r="D2775">
        <v>14</v>
      </c>
      <c r="E2775">
        <v>161.5</v>
      </c>
      <c r="F2775">
        <f t="shared" si="43"/>
        <v>14</v>
      </c>
      <c r="G2775" t="str">
        <f>STANDINGS_SV[[#This Row],[League]]&amp;STANDINGS_SV[[#This Row],[Team]]</f>
        <v>$400 Draft Champions Feb 01 1:00 pm Lg.3644Spartans</v>
      </c>
    </row>
    <row r="2776" spans="1:7" x14ac:dyDescent="0.25">
      <c r="A2776">
        <v>2833</v>
      </c>
      <c r="B2776" t="s">
        <v>2634</v>
      </c>
      <c r="C2776" t="s">
        <v>2625</v>
      </c>
      <c r="D2776">
        <v>5</v>
      </c>
      <c r="E2776">
        <v>78.5</v>
      </c>
      <c r="F2776">
        <f t="shared" si="43"/>
        <v>15</v>
      </c>
      <c r="G2776" t="str">
        <f>STANDINGS_SV[[#This Row],[League]]&amp;STANDINGS_SV[[#This Row],[Team]]</f>
        <v>$400 Draft Champions Feb 01 1:00 pm Lg.3644Run Like Dixie</v>
      </c>
    </row>
    <row r="2777" spans="1:7" x14ac:dyDescent="0.25">
      <c r="A2777">
        <v>82</v>
      </c>
      <c r="B2777" t="s">
        <v>2635</v>
      </c>
      <c r="C2777" t="s">
        <v>2636</v>
      </c>
      <c r="D2777">
        <v>115</v>
      </c>
      <c r="E2777">
        <v>2826.5</v>
      </c>
      <c r="F2777">
        <f t="shared" si="43"/>
        <v>1</v>
      </c>
      <c r="G2777" t="str">
        <f>STANDINGS_SV[[#This Row],[League]]&amp;STANDINGS_SV[[#This Row],[Team]]</f>
        <v>$400 Draft Champions Feb 06 1:00 pm Lg.3660DC Dogo 4</v>
      </c>
    </row>
    <row r="2778" spans="1:7" x14ac:dyDescent="0.25">
      <c r="A2778">
        <v>244</v>
      </c>
      <c r="B2778" t="s">
        <v>174</v>
      </c>
      <c r="C2778" t="s">
        <v>2636</v>
      </c>
      <c r="D2778">
        <v>101</v>
      </c>
      <c r="E2778">
        <v>2674</v>
      </c>
      <c r="F2778">
        <f t="shared" si="43"/>
        <v>2</v>
      </c>
      <c r="G2778" t="str">
        <f>STANDINGS_SV[[#This Row],[League]]&amp;STANDINGS_SV[[#This Row],[Team]]</f>
        <v>$400 Draft Champions Feb 06 1:00 pm Lg.3660Team Phillips</v>
      </c>
    </row>
    <row r="2779" spans="1:7" x14ac:dyDescent="0.25">
      <c r="A2779">
        <v>358</v>
      </c>
      <c r="B2779" t="s">
        <v>206</v>
      </c>
      <c r="C2779" t="s">
        <v>2636</v>
      </c>
      <c r="D2779">
        <v>95</v>
      </c>
      <c r="E2779">
        <v>2561</v>
      </c>
      <c r="F2779">
        <f t="shared" si="43"/>
        <v>3</v>
      </c>
      <c r="G2779" t="str">
        <f>STANDINGS_SV[[#This Row],[League]]&amp;STANDINGS_SV[[#This Row],[Team]]</f>
        <v>$400 Draft Champions Feb 06 1:00 pm Lg.3660Team Eroh</v>
      </c>
    </row>
    <row r="2780" spans="1:7" x14ac:dyDescent="0.25">
      <c r="A2780">
        <v>461</v>
      </c>
      <c r="B2780" t="s">
        <v>2641</v>
      </c>
      <c r="C2780" t="s">
        <v>2636</v>
      </c>
      <c r="D2780">
        <v>90</v>
      </c>
      <c r="E2780">
        <v>2452</v>
      </c>
      <c r="F2780">
        <f t="shared" si="43"/>
        <v>4</v>
      </c>
      <c r="G2780" t="str">
        <f>STANDINGS_SV[[#This Row],[League]]&amp;STANDINGS_SV[[#This Row],[Team]]</f>
        <v>$400 Draft Champions Feb 06 1:00 pm Lg.3660Starfishmn 0206</v>
      </c>
    </row>
    <row r="2781" spans="1:7" x14ac:dyDescent="0.25">
      <c r="A2781">
        <v>542</v>
      </c>
      <c r="B2781" t="s">
        <v>267</v>
      </c>
      <c r="C2781" t="s">
        <v>2636</v>
      </c>
      <c r="D2781">
        <v>87</v>
      </c>
      <c r="E2781">
        <v>2374</v>
      </c>
      <c r="F2781">
        <f t="shared" si="43"/>
        <v>5</v>
      </c>
      <c r="G2781" t="str">
        <f>STANDINGS_SV[[#This Row],[League]]&amp;STANDINGS_SV[[#This Row],[Team]]</f>
        <v>$400 Draft Champions Feb 06 1:00 pm Lg.3660Team Ratner</v>
      </c>
    </row>
    <row r="2782" spans="1:7" x14ac:dyDescent="0.25">
      <c r="A2782">
        <v>779</v>
      </c>
      <c r="B2782" t="s">
        <v>402</v>
      </c>
      <c r="C2782" t="s">
        <v>2636</v>
      </c>
      <c r="D2782">
        <v>80</v>
      </c>
      <c r="E2782">
        <v>2144</v>
      </c>
      <c r="F2782">
        <f t="shared" si="43"/>
        <v>6</v>
      </c>
      <c r="G2782" t="str">
        <f>STANDINGS_SV[[#This Row],[League]]&amp;STANDINGS_SV[[#This Row],[Team]]</f>
        <v>$400 Draft Champions Feb 06 1:00 pm Lg.3660Team Leonard</v>
      </c>
    </row>
    <row r="2783" spans="1:7" x14ac:dyDescent="0.25">
      <c r="A2783">
        <v>1072</v>
      </c>
      <c r="B2783" t="s">
        <v>190</v>
      </c>
      <c r="C2783" t="s">
        <v>2636</v>
      </c>
      <c r="D2783">
        <v>71</v>
      </c>
      <c r="E2783">
        <v>1846.5</v>
      </c>
      <c r="F2783">
        <f t="shared" si="43"/>
        <v>7</v>
      </c>
      <c r="G2783" t="str">
        <f>STANDINGS_SV[[#This Row],[League]]&amp;STANDINGS_SV[[#This Row],[Team]]</f>
        <v>$400 Draft Champions Feb 06 1:00 pm Lg.3660Teheran You Apart</v>
      </c>
    </row>
    <row r="2784" spans="1:7" x14ac:dyDescent="0.25">
      <c r="A2784">
        <v>1320</v>
      </c>
      <c r="B2784" t="s">
        <v>889</v>
      </c>
      <c r="C2784" t="s">
        <v>2636</v>
      </c>
      <c r="D2784">
        <v>64</v>
      </c>
      <c r="E2784">
        <v>1602</v>
      </c>
      <c r="F2784">
        <f t="shared" si="43"/>
        <v>8</v>
      </c>
      <c r="G2784" t="str">
        <f>STANDINGS_SV[[#This Row],[League]]&amp;STANDINGS_SV[[#This Row],[Team]]</f>
        <v>$400 Draft Champions Feb 06 1:00 pm Lg.3660Team Thompson</v>
      </c>
    </row>
    <row r="2785" spans="1:7" x14ac:dyDescent="0.25">
      <c r="A2785">
        <v>1841</v>
      </c>
      <c r="B2785" t="s">
        <v>448</v>
      </c>
      <c r="C2785" t="s">
        <v>2636</v>
      </c>
      <c r="D2785">
        <v>50</v>
      </c>
      <c r="E2785">
        <v>1083</v>
      </c>
      <c r="F2785">
        <f t="shared" si="43"/>
        <v>9</v>
      </c>
      <c r="G2785" t="str">
        <f>STANDINGS_SV[[#This Row],[League]]&amp;STANDINGS_SV[[#This Row],[Team]]</f>
        <v>$400 Draft Champions Feb 06 1:00 pm Lg.3660The Chameleons</v>
      </c>
    </row>
    <row r="2786" spans="1:7" x14ac:dyDescent="0.25">
      <c r="A2786">
        <v>1864</v>
      </c>
      <c r="B2786" t="s">
        <v>2637</v>
      </c>
      <c r="C2786" t="s">
        <v>2636</v>
      </c>
      <c r="D2786">
        <v>49</v>
      </c>
      <c r="E2786">
        <v>1047</v>
      </c>
      <c r="F2786">
        <f t="shared" si="43"/>
        <v>10</v>
      </c>
      <c r="G2786" t="str">
        <f>STANDINGS_SV[[#This Row],[League]]&amp;STANDINGS_SV[[#This Row],[Team]]</f>
        <v>$400 Draft Champions Feb 06 1:00 pm Lg.3660Team Beckey</v>
      </c>
    </row>
    <row r="2787" spans="1:7" x14ac:dyDescent="0.25">
      <c r="A2787">
        <v>2284</v>
      </c>
      <c r="B2787" t="s">
        <v>202</v>
      </c>
      <c r="C2787" t="s">
        <v>2636</v>
      </c>
      <c r="D2787">
        <v>36</v>
      </c>
      <c r="E2787">
        <v>623</v>
      </c>
      <c r="F2787">
        <f t="shared" si="43"/>
        <v>11</v>
      </c>
      <c r="G2787" t="str">
        <f>STANDINGS_SV[[#This Row],[League]]&amp;STANDINGS_SV[[#This Row],[Team]]</f>
        <v>$400 Draft Champions Feb 06 1:00 pm Lg.3660One for the Dagger</v>
      </c>
    </row>
    <row r="2788" spans="1:7" x14ac:dyDescent="0.25">
      <c r="A2788">
        <v>2305</v>
      </c>
      <c r="B2788" t="s">
        <v>204</v>
      </c>
      <c r="C2788" t="s">
        <v>2636</v>
      </c>
      <c r="D2788">
        <v>35</v>
      </c>
      <c r="E2788">
        <v>594</v>
      </c>
      <c r="F2788">
        <f t="shared" si="43"/>
        <v>12</v>
      </c>
      <c r="G2788" t="str">
        <f>STANDINGS_SV[[#This Row],[League]]&amp;STANDINGS_SV[[#This Row],[Team]]</f>
        <v>$400 Draft Champions Feb 06 1:00 pm Lg.3660Cosmos</v>
      </c>
    </row>
    <row r="2789" spans="1:7" x14ac:dyDescent="0.25">
      <c r="A2789">
        <v>2602</v>
      </c>
      <c r="B2789" t="s">
        <v>2640</v>
      </c>
      <c r="C2789" t="s">
        <v>2636</v>
      </c>
      <c r="D2789">
        <v>24</v>
      </c>
      <c r="E2789">
        <v>317</v>
      </c>
      <c r="F2789">
        <f t="shared" si="43"/>
        <v>13</v>
      </c>
      <c r="G2789" t="str">
        <f>STANDINGS_SV[[#This Row],[League]]&amp;STANDINGS_SV[[#This Row],[Team]]</f>
        <v>$400 Draft Champions Feb 06 1:00 pm Lg.3660Your Daddy</v>
      </c>
    </row>
    <row r="2790" spans="1:7" x14ac:dyDescent="0.25">
      <c r="A2790">
        <v>2675</v>
      </c>
      <c r="B2790" t="s">
        <v>2639</v>
      </c>
      <c r="C2790" t="s">
        <v>2636</v>
      </c>
      <c r="D2790">
        <v>19</v>
      </c>
      <c r="E2790">
        <v>244.5</v>
      </c>
      <c r="F2790">
        <f t="shared" si="43"/>
        <v>14</v>
      </c>
      <c r="G2790" t="str">
        <f>STANDINGS_SV[[#This Row],[League]]&amp;STANDINGS_SV[[#This Row],[Team]]</f>
        <v>$400 Draft Champions Feb 06 1:00 pm Lg.3660Team Pucci</v>
      </c>
    </row>
    <row r="2791" spans="1:7" x14ac:dyDescent="0.25">
      <c r="A2791">
        <v>2709</v>
      </c>
      <c r="B2791" t="s">
        <v>2638</v>
      </c>
      <c r="C2791" t="s">
        <v>2636</v>
      </c>
      <c r="D2791">
        <v>17</v>
      </c>
      <c r="E2791">
        <v>208.5</v>
      </c>
      <c r="F2791">
        <f t="shared" si="43"/>
        <v>15</v>
      </c>
      <c r="G2791" t="str">
        <f>STANDINGS_SV[[#This Row],[League]]&amp;STANDINGS_SV[[#This Row],[Team]]</f>
        <v>$400 Draft Champions Feb 06 1:00 pm Lg.3660ctmbb iv</v>
      </c>
    </row>
    <row r="2792" spans="1:7" x14ac:dyDescent="0.25">
      <c r="A2792">
        <v>28</v>
      </c>
      <c r="B2792" t="s">
        <v>2652</v>
      </c>
      <c r="C2792" t="s">
        <v>2642</v>
      </c>
      <c r="D2792">
        <v>126</v>
      </c>
      <c r="E2792">
        <v>2883.5</v>
      </c>
      <c r="F2792">
        <f t="shared" si="43"/>
        <v>1</v>
      </c>
      <c r="G2792" t="str">
        <f>STANDINGS_SV[[#This Row],[League]]&amp;STANDINGS_SV[[#This Row],[Team]]</f>
        <v>$400 Draft Champions Feb 13 1:00 pm Lg.3694Starfishmn 0213</v>
      </c>
    </row>
    <row r="2793" spans="1:7" x14ac:dyDescent="0.25">
      <c r="A2793">
        <v>55</v>
      </c>
      <c r="B2793" t="s">
        <v>2644</v>
      </c>
      <c r="C2793" t="s">
        <v>2642</v>
      </c>
      <c r="D2793">
        <v>120</v>
      </c>
      <c r="E2793">
        <v>2857</v>
      </c>
      <c r="F2793">
        <f t="shared" si="43"/>
        <v>2</v>
      </c>
      <c r="G2793" t="str">
        <f>STANDINGS_SV[[#This Row],[League]]&amp;STANDINGS_SV[[#This Row],[Team]]</f>
        <v>$400 Draft Champions Feb 13 1:00 pm Lg.3694Somos Familia</v>
      </c>
    </row>
    <row r="2794" spans="1:7" x14ac:dyDescent="0.25">
      <c r="A2794">
        <v>333</v>
      </c>
      <c r="B2794" t="s">
        <v>726</v>
      </c>
      <c r="C2794" t="s">
        <v>2642</v>
      </c>
      <c r="D2794">
        <v>96</v>
      </c>
      <c r="E2794">
        <v>2582</v>
      </c>
      <c r="F2794">
        <f t="shared" si="43"/>
        <v>3</v>
      </c>
      <c r="G2794" t="str">
        <f>STANDINGS_SV[[#This Row],[League]]&amp;STANDINGS_SV[[#This Row],[Team]]</f>
        <v>$400 Draft Champions Feb 13 1:00 pm Lg.3694Team Warner</v>
      </c>
    </row>
    <row r="2795" spans="1:7" x14ac:dyDescent="0.25">
      <c r="A2795">
        <v>429</v>
      </c>
      <c r="B2795" t="s">
        <v>2646</v>
      </c>
      <c r="C2795" t="s">
        <v>2642</v>
      </c>
      <c r="D2795">
        <v>91</v>
      </c>
      <c r="E2795">
        <v>2474</v>
      </c>
      <c r="F2795">
        <f t="shared" si="43"/>
        <v>4</v>
      </c>
      <c r="G2795" t="str">
        <f>STANDINGS_SV[[#This Row],[League]]&amp;STANDINGS_SV[[#This Row],[Team]]</f>
        <v>$400 Draft Champions Feb 13 1:00 pm Lg.3694Dallas Ruscoe</v>
      </c>
    </row>
    <row r="2796" spans="1:7" x14ac:dyDescent="0.25">
      <c r="A2796">
        <v>1135</v>
      </c>
      <c r="B2796" t="s">
        <v>206</v>
      </c>
      <c r="C2796" t="s">
        <v>2642</v>
      </c>
      <c r="D2796">
        <v>69</v>
      </c>
      <c r="E2796">
        <v>1782</v>
      </c>
      <c r="F2796">
        <f t="shared" si="43"/>
        <v>5</v>
      </c>
      <c r="G2796" t="str">
        <f>STANDINGS_SV[[#This Row],[League]]&amp;STANDINGS_SV[[#This Row],[Team]]</f>
        <v>$400 Draft Champions Feb 13 1:00 pm Lg.3694Team Eroh</v>
      </c>
    </row>
    <row r="2797" spans="1:7" x14ac:dyDescent="0.25">
      <c r="A2797">
        <v>1297</v>
      </c>
      <c r="B2797" t="s">
        <v>245</v>
      </c>
      <c r="C2797" t="s">
        <v>2642</v>
      </c>
      <c r="D2797">
        <v>64</v>
      </c>
      <c r="E2797">
        <v>1602</v>
      </c>
      <c r="F2797">
        <f t="shared" si="43"/>
        <v>6</v>
      </c>
      <c r="G2797" t="str">
        <f>STANDINGS_SV[[#This Row],[League]]&amp;STANDINGS_SV[[#This Row],[Team]]</f>
        <v>$400 Draft Champions Feb 13 1:00 pm Lg.3694Fresh Ripe Peaches</v>
      </c>
    </row>
    <row r="2798" spans="1:7" x14ac:dyDescent="0.25">
      <c r="A2798">
        <v>1301</v>
      </c>
      <c r="B2798" t="s">
        <v>2650</v>
      </c>
      <c r="C2798" t="s">
        <v>2642</v>
      </c>
      <c r="D2798">
        <v>64</v>
      </c>
      <c r="E2798">
        <v>1602</v>
      </c>
      <c r="F2798">
        <f t="shared" si="43"/>
        <v>7</v>
      </c>
      <c r="G2798" t="str">
        <f>STANDINGS_SV[[#This Row],[League]]&amp;STANDINGS_SV[[#This Row],[Team]]</f>
        <v>$400 Draft Champions Feb 13 1:00 pm Lg.3694JonesCurtisW DC1</v>
      </c>
    </row>
    <row r="2799" spans="1:7" x14ac:dyDescent="0.25">
      <c r="A2799">
        <v>1465</v>
      </c>
      <c r="B2799" t="s">
        <v>2643</v>
      </c>
      <c r="C2799" t="s">
        <v>2642</v>
      </c>
      <c r="D2799">
        <v>60</v>
      </c>
      <c r="E2799">
        <v>1432</v>
      </c>
      <c r="F2799">
        <f t="shared" si="43"/>
        <v>8</v>
      </c>
      <c r="G2799" t="str">
        <f>STANDINGS_SV[[#This Row],[League]]&amp;STANDINGS_SV[[#This Row],[Team]]</f>
        <v>$400 Draft Champions Feb 13 1:00 pm Lg.3694Badlanders</v>
      </c>
    </row>
    <row r="2800" spans="1:7" x14ac:dyDescent="0.25">
      <c r="A2800">
        <v>1649</v>
      </c>
      <c r="B2800" t="s">
        <v>2651</v>
      </c>
      <c r="C2800" t="s">
        <v>2642</v>
      </c>
      <c r="D2800">
        <v>55</v>
      </c>
      <c r="E2800">
        <v>1265</v>
      </c>
      <c r="F2800">
        <f t="shared" si="43"/>
        <v>9</v>
      </c>
      <c r="G2800" t="str">
        <f>STANDINGS_SV[[#This Row],[League]]&amp;STANDINGS_SV[[#This Row],[Team]]</f>
        <v>$400 Draft Champions Feb 13 1:00 pm Lg.3694Showstoppin'</v>
      </c>
    </row>
    <row r="2801" spans="1:7" x14ac:dyDescent="0.25">
      <c r="A2801">
        <v>1722</v>
      </c>
      <c r="B2801" t="s">
        <v>2648</v>
      </c>
      <c r="C2801" t="s">
        <v>2642</v>
      </c>
      <c r="D2801">
        <v>53</v>
      </c>
      <c r="E2801">
        <v>1189.5</v>
      </c>
      <c r="F2801">
        <f t="shared" si="43"/>
        <v>10</v>
      </c>
      <c r="G2801" t="str">
        <f>STANDINGS_SV[[#This Row],[League]]&amp;STANDINGS_SV[[#This Row],[Team]]</f>
        <v>$400 Draft Champions Feb 13 1:00 pm Lg.3694Side Boy</v>
      </c>
    </row>
    <row r="2802" spans="1:7" x14ac:dyDescent="0.25">
      <c r="A2802">
        <v>2219</v>
      </c>
      <c r="B2802" t="s">
        <v>2647</v>
      </c>
      <c r="C2802" t="s">
        <v>2642</v>
      </c>
      <c r="D2802">
        <v>38</v>
      </c>
      <c r="E2802">
        <v>680.5</v>
      </c>
      <c r="F2802">
        <f t="shared" si="43"/>
        <v>11</v>
      </c>
      <c r="G2802" t="str">
        <f>STANDINGS_SV[[#This Row],[League]]&amp;STANDINGS_SV[[#This Row],[Team]]</f>
        <v>$400 Draft Champions Feb 13 1:00 pm Lg.3694CHIN MUSIC</v>
      </c>
    </row>
    <row r="2803" spans="1:7" x14ac:dyDescent="0.25">
      <c r="A2803">
        <v>2323</v>
      </c>
      <c r="B2803" t="s">
        <v>429</v>
      </c>
      <c r="C2803" t="s">
        <v>2642</v>
      </c>
      <c r="D2803">
        <v>35</v>
      </c>
      <c r="E2803">
        <v>594</v>
      </c>
      <c r="F2803">
        <f t="shared" si="43"/>
        <v>12</v>
      </c>
      <c r="G2803" t="str">
        <f>STANDINGS_SV[[#This Row],[League]]&amp;STANDINGS_SV[[#This Row],[Team]]</f>
        <v>$400 Draft Champions Feb 13 1:00 pm Lg.3694Team Daino</v>
      </c>
    </row>
    <row r="2804" spans="1:7" x14ac:dyDescent="0.25">
      <c r="A2804">
        <v>2493</v>
      </c>
      <c r="B2804" t="s">
        <v>2649</v>
      </c>
      <c r="C2804" t="s">
        <v>2642</v>
      </c>
      <c r="D2804">
        <v>29</v>
      </c>
      <c r="E2804">
        <v>414.5</v>
      </c>
      <c r="F2804">
        <f t="shared" si="43"/>
        <v>13</v>
      </c>
      <c r="G2804" t="str">
        <f>STANDINGS_SV[[#This Row],[League]]&amp;STANDINGS_SV[[#This Row],[Team]]</f>
        <v>$400 Draft Champions Feb 13 1:00 pm Lg.3694Go Crazy Folks Go Crazy</v>
      </c>
    </row>
    <row r="2805" spans="1:7" x14ac:dyDescent="0.25">
      <c r="A2805">
        <v>2781</v>
      </c>
      <c r="B2805" t="s">
        <v>1557</v>
      </c>
      <c r="C2805" t="s">
        <v>2642</v>
      </c>
      <c r="D2805">
        <v>12</v>
      </c>
      <c r="E2805">
        <v>135</v>
      </c>
      <c r="F2805">
        <f t="shared" si="43"/>
        <v>14</v>
      </c>
      <c r="G2805" t="str">
        <f>STANDINGS_SV[[#This Row],[League]]&amp;STANDINGS_SV[[#This Row],[Team]]</f>
        <v>$400 Draft Champions Feb 13 1:00 pm Lg.3694Team Casey</v>
      </c>
    </row>
    <row r="2806" spans="1:7" x14ac:dyDescent="0.25">
      <c r="A2806">
        <v>2872</v>
      </c>
      <c r="B2806" t="s">
        <v>2645</v>
      </c>
      <c r="C2806" t="s">
        <v>2642</v>
      </c>
      <c r="D2806">
        <v>2</v>
      </c>
      <c r="E2806">
        <v>45.5</v>
      </c>
      <c r="F2806">
        <f t="shared" si="43"/>
        <v>15</v>
      </c>
      <c r="G2806" t="str">
        <f>STANDINGS_SV[[#This Row],[League]]&amp;STANDINGS_SV[[#This Row],[Team]]</f>
        <v>$400 Draft Champions Feb 13 1:00 pm Lg.3694Who's Your Papi?</v>
      </c>
    </row>
    <row r="2807" spans="1:7" x14ac:dyDescent="0.25">
      <c r="A2807">
        <v>40</v>
      </c>
      <c r="B2807" t="s">
        <v>267</v>
      </c>
      <c r="C2807" t="s">
        <v>2653</v>
      </c>
      <c r="D2807">
        <v>123</v>
      </c>
      <c r="E2807">
        <v>2873</v>
      </c>
      <c r="F2807">
        <f t="shared" si="43"/>
        <v>1</v>
      </c>
      <c r="G2807" t="str">
        <f>STANDINGS_SV[[#This Row],[League]]&amp;STANDINGS_SV[[#This Row],[Team]]</f>
        <v>$400 Draft Champions Feb 20 1:00 pm Lg.3735Team Ratner</v>
      </c>
    </row>
    <row r="2808" spans="1:7" x14ac:dyDescent="0.25">
      <c r="A2808">
        <v>175</v>
      </c>
      <c r="B2808" t="s">
        <v>1159</v>
      </c>
      <c r="C2808" t="s">
        <v>2653</v>
      </c>
      <c r="D2808">
        <v>105</v>
      </c>
      <c r="E2808">
        <v>2733.5</v>
      </c>
      <c r="F2808">
        <f t="shared" si="43"/>
        <v>2</v>
      </c>
      <c r="G2808" t="str">
        <f>STANDINGS_SV[[#This Row],[League]]&amp;STANDINGS_SV[[#This Row],[Team]]</f>
        <v>$400 Draft Champions Feb 20 1:00 pm Lg.3735Infinity Management</v>
      </c>
    </row>
    <row r="2809" spans="1:7" x14ac:dyDescent="0.25">
      <c r="A2809">
        <v>417</v>
      </c>
      <c r="B2809" t="s">
        <v>249</v>
      </c>
      <c r="C2809" t="s">
        <v>2653</v>
      </c>
      <c r="D2809">
        <v>92</v>
      </c>
      <c r="E2809">
        <v>2494.5</v>
      </c>
      <c r="F2809">
        <f t="shared" si="43"/>
        <v>3</v>
      </c>
      <c r="G2809" t="str">
        <f>STANDINGS_SV[[#This Row],[League]]&amp;STANDINGS_SV[[#This Row],[Team]]</f>
        <v>$400 Draft Champions Feb 20 1:00 pm Lg.3735OC Wolverines</v>
      </c>
    </row>
    <row r="2810" spans="1:7" x14ac:dyDescent="0.25">
      <c r="A2810">
        <v>451</v>
      </c>
      <c r="B2810" t="s">
        <v>2657</v>
      </c>
      <c r="C2810" t="s">
        <v>2653</v>
      </c>
      <c r="D2810">
        <v>90</v>
      </c>
      <c r="E2810">
        <v>2452</v>
      </c>
      <c r="F2810">
        <f t="shared" si="43"/>
        <v>4</v>
      </c>
      <c r="G2810" t="str">
        <f>STANDINGS_SV[[#This Row],[League]]&amp;STANDINGS_SV[[#This Row],[Team]]</f>
        <v>$400 Draft Champions Feb 20 1:00 pm Lg.3735Charm City Rats</v>
      </c>
    </row>
    <row r="2811" spans="1:7" x14ac:dyDescent="0.25">
      <c r="A2811">
        <v>619</v>
      </c>
      <c r="B2811" t="s">
        <v>2660</v>
      </c>
      <c r="C2811" t="s">
        <v>2653</v>
      </c>
      <c r="D2811">
        <v>84</v>
      </c>
      <c r="E2811">
        <v>2284</v>
      </c>
      <c r="F2811">
        <f t="shared" si="43"/>
        <v>5</v>
      </c>
      <c r="G2811" t="str">
        <f>STANDINGS_SV[[#This Row],[League]]&amp;STANDINGS_SV[[#This Row],[Team]]</f>
        <v>$400 Draft Champions Feb 20 1:00 pm Lg.3735Liars &amp; Felons #11</v>
      </c>
    </row>
    <row r="2812" spans="1:7" x14ac:dyDescent="0.25">
      <c r="A2812">
        <v>624</v>
      </c>
      <c r="B2812" t="s">
        <v>517</v>
      </c>
      <c r="C2812" t="s">
        <v>2653</v>
      </c>
      <c r="D2812">
        <v>84</v>
      </c>
      <c r="E2812">
        <v>2284</v>
      </c>
      <c r="F2812">
        <f t="shared" si="43"/>
        <v>6</v>
      </c>
      <c r="G2812" t="str">
        <f>STANDINGS_SV[[#This Row],[League]]&amp;STANDINGS_SV[[#This Row],[Team]]</f>
        <v>$400 Draft Champions Feb 20 1:00 pm Lg.3735Starfishmn 0220</v>
      </c>
    </row>
    <row r="2813" spans="1:7" x14ac:dyDescent="0.25">
      <c r="A2813">
        <v>1271</v>
      </c>
      <c r="B2813" t="s">
        <v>200</v>
      </c>
      <c r="C2813" t="s">
        <v>2653</v>
      </c>
      <c r="D2813">
        <v>65</v>
      </c>
      <c r="E2813">
        <v>1643</v>
      </c>
      <c r="F2813">
        <f t="shared" si="43"/>
        <v>7</v>
      </c>
      <c r="G2813" t="str">
        <f>STANDINGS_SV[[#This Row],[League]]&amp;STANDINGS_SV[[#This Row],[Team]]</f>
        <v>$400 Draft Champions Feb 20 1:00 pm Lg.3735Stealing from Romeo</v>
      </c>
    </row>
    <row r="2814" spans="1:7" x14ac:dyDescent="0.25">
      <c r="A2814">
        <v>1355</v>
      </c>
      <c r="B2814" t="s">
        <v>80</v>
      </c>
      <c r="C2814" t="s">
        <v>2653</v>
      </c>
      <c r="D2814">
        <v>63</v>
      </c>
      <c r="E2814">
        <v>1559</v>
      </c>
      <c r="F2814">
        <f t="shared" si="43"/>
        <v>8</v>
      </c>
      <c r="G2814" t="str">
        <f>STANDINGS_SV[[#This Row],[League]]&amp;STANDINGS_SV[[#This Row],[Team]]</f>
        <v>$400 Draft Champions Feb 20 1:00 pm Lg.3735Sleepahs and Keepahs</v>
      </c>
    </row>
    <row r="2815" spans="1:7" x14ac:dyDescent="0.25">
      <c r="A2815">
        <v>1608</v>
      </c>
      <c r="B2815" t="s">
        <v>2654</v>
      </c>
      <c r="C2815" t="s">
        <v>2653</v>
      </c>
      <c r="D2815">
        <v>56</v>
      </c>
      <c r="E2815">
        <v>1296.5</v>
      </c>
      <c r="F2815">
        <f t="shared" si="43"/>
        <v>9</v>
      </c>
      <c r="G2815" t="str">
        <f>STANDINGS_SV[[#This Row],[League]]&amp;STANDINGS_SV[[#This Row],[Team]]</f>
        <v>$400 Draft Champions Feb 20 1:00 pm Lg.3735Harry Doyle All-Stars 4</v>
      </c>
    </row>
    <row r="2816" spans="1:7" x14ac:dyDescent="0.25">
      <c r="A2816">
        <v>1839</v>
      </c>
      <c r="B2816" t="s">
        <v>2659</v>
      </c>
      <c r="C2816" t="s">
        <v>2653</v>
      </c>
      <c r="D2816">
        <v>50</v>
      </c>
      <c r="E2816">
        <v>1083</v>
      </c>
      <c r="F2816">
        <f t="shared" si="43"/>
        <v>10</v>
      </c>
      <c r="G2816" t="str">
        <f>STANDINGS_SV[[#This Row],[League]]&amp;STANDINGS_SV[[#This Row],[Team]]</f>
        <v>$400 Draft Champions Feb 20 1:00 pm Lg.3735Team Wurm</v>
      </c>
    </row>
    <row r="2817" spans="1:7" x14ac:dyDescent="0.25">
      <c r="A2817">
        <v>2047</v>
      </c>
      <c r="B2817" t="s">
        <v>77</v>
      </c>
      <c r="C2817" t="s">
        <v>2653</v>
      </c>
      <c r="D2817">
        <v>44</v>
      </c>
      <c r="E2817">
        <v>879</v>
      </c>
      <c r="F2817">
        <f t="shared" si="43"/>
        <v>11</v>
      </c>
      <c r="G2817" t="str">
        <f>STANDINGS_SV[[#This Row],[League]]&amp;STANDINGS_SV[[#This Row],[Team]]</f>
        <v>$400 Draft Champions Feb 20 1:00 pm Lg.3735Team Taylor</v>
      </c>
    </row>
    <row r="2818" spans="1:7" x14ac:dyDescent="0.25">
      <c r="A2818">
        <v>2446</v>
      </c>
      <c r="B2818" t="s">
        <v>244</v>
      </c>
      <c r="C2818" t="s">
        <v>2653</v>
      </c>
      <c r="D2818">
        <v>31</v>
      </c>
      <c r="E2818">
        <v>474.5</v>
      </c>
      <c r="F2818">
        <f t="shared" si="43"/>
        <v>12</v>
      </c>
      <c r="G2818" t="str">
        <f>STANDINGS_SV[[#This Row],[League]]&amp;STANDINGS_SV[[#This Row],[Team]]</f>
        <v>$400 Draft Champions Feb 20 1:00 pm Lg.3735Queen Team</v>
      </c>
    </row>
    <row r="2819" spans="1:7" x14ac:dyDescent="0.25">
      <c r="A2819">
        <v>2517</v>
      </c>
      <c r="B2819" t="s">
        <v>2656</v>
      </c>
      <c r="C2819" t="s">
        <v>2653</v>
      </c>
      <c r="D2819">
        <v>28</v>
      </c>
      <c r="E2819">
        <v>395</v>
      </c>
      <c r="F2819">
        <f t="shared" ref="F2819:F2881" si="44">IF(C2819=C2818,F2818+1,1)</f>
        <v>13</v>
      </c>
      <c r="G2819" t="str">
        <f>STANDINGS_SV[[#This Row],[League]]&amp;STANDINGS_SV[[#This Row],[Team]]</f>
        <v>$400 Draft Champions Feb 20 1:00 pm Lg.3735Sgusting Robots RoG</v>
      </c>
    </row>
    <row r="2820" spans="1:7" x14ac:dyDescent="0.25">
      <c r="A2820">
        <v>2569</v>
      </c>
      <c r="B2820" t="s">
        <v>2655</v>
      </c>
      <c r="C2820" t="s">
        <v>2653</v>
      </c>
      <c r="D2820">
        <v>25</v>
      </c>
      <c r="E2820">
        <v>334</v>
      </c>
      <c r="F2820">
        <f t="shared" si="44"/>
        <v>14</v>
      </c>
      <c r="G2820" t="str">
        <f>STANDINGS_SV[[#This Row],[League]]&amp;STANDINGS_SV[[#This Row],[Team]]</f>
        <v>$400 Draft Champions Feb 20 1:00 pm Lg.3735Baby Brooke's Baseball Bats</v>
      </c>
    </row>
    <row r="2821" spans="1:7" x14ac:dyDescent="0.25">
      <c r="A2821">
        <v>2698</v>
      </c>
      <c r="B2821" t="s">
        <v>2658</v>
      </c>
      <c r="C2821" t="s">
        <v>2653</v>
      </c>
      <c r="D2821">
        <v>17</v>
      </c>
      <c r="E2821">
        <v>208.5</v>
      </c>
      <c r="F2821">
        <f t="shared" si="44"/>
        <v>15</v>
      </c>
      <c r="G2821" t="str">
        <f>STANDINGS_SV[[#This Row],[League]]&amp;STANDINGS_SV[[#This Row],[Team]]</f>
        <v>$400 Draft Champions Feb 20 1:00 pm Lg.3735Getpaddled</v>
      </c>
    </row>
    <row r="2822" spans="1:7" x14ac:dyDescent="0.25">
      <c r="A2822">
        <v>62</v>
      </c>
      <c r="B2822" t="s">
        <v>2668</v>
      </c>
      <c r="C2822" t="s">
        <v>2662</v>
      </c>
      <c r="D2822">
        <v>118</v>
      </c>
      <c r="E2822">
        <v>2848</v>
      </c>
      <c r="F2822">
        <f t="shared" si="44"/>
        <v>1</v>
      </c>
      <c r="G2822" t="str">
        <f>STANDINGS_SV[[#This Row],[League]]&amp;STANDINGS_SV[[#This Row],[Team]]</f>
        <v>$400 Draft Champions Feb 24 1:00 pm Lg.3760Maikel America Great Again</v>
      </c>
    </row>
    <row r="2823" spans="1:7" x14ac:dyDescent="0.25">
      <c r="A2823">
        <v>157</v>
      </c>
      <c r="B2823" t="s">
        <v>2667</v>
      </c>
      <c r="C2823" t="s">
        <v>2662</v>
      </c>
      <c r="D2823">
        <v>107</v>
      </c>
      <c r="E2823">
        <v>2761.5</v>
      </c>
      <c r="F2823">
        <f t="shared" si="44"/>
        <v>2</v>
      </c>
      <c r="G2823" t="str">
        <f>STANDINGS_SV[[#This Row],[League]]&amp;STANDINGS_SV[[#This Row],[Team]]</f>
        <v>$400 Draft Champions Feb 24 1:00 pm Lg.3760To Catch a Thief</v>
      </c>
    </row>
    <row r="2824" spans="1:7" x14ac:dyDescent="0.25">
      <c r="A2824">
        <v>190</v>
      </c>
      <c r="B2824" t="s">
        <v>2673</v>
      </c>
      <c r="C2824" t="s">
        <v>2662</v>
      </c>
      <c r="D2824">
        <v>104</v>
      </c>
      <c r="E2824">
        <v>2721</v>
      </c>
      <c r="F2824">
        <f t="shared" si="44"/>
        <v>3</v>
      </c>
      <c r="G2824" t="str">
        <f>STANDINGS_SV[[#This Row],[League]]&amp;STANDINGS_SV[[#This Row],[Team]]</f>
        <v>$400 Draft Champions Feb 24 1:00 pm Lg.3760Sue Baby</v>
      </c>
    </row>
    <row r="2825" spans="1:7" x14ac:dyDescent="0.25">
      <c r="A2825">
        <v>781</v>
      </c>
      <c r="B2825" t="s">
        <v>193</v>
      </c>
      <c r="C2825" t="s">
        <v>2662</v>
      </c>
      <c r="D2825">
        <v>80</v>
      </c>
      <c r="E2825">
        <v>2144</v>
      </c>
      <c r="F2825">
        <f t="shared" si="44"/>
        <v>4</v>
      </c>
      <c r="G2825" t="str">
        <f>STANDINGS_SV[[#This Row],[League]]&amp;STANDINGS_SV[[#This Row],[Team]]</f>
        <v>$400 Draft Champions Feb 24 1:00 pm Lg.3760Team Peavey</v>
      </c>
    </row>
    <row r="2826" spans="1:7" x14ac:dyDescent="0.25">
      <c r="A2826">
        <v>1276</v>
      </c>
      <c r="B2826" t="s">
        <v>2665</v>
      </c>
      <c r="C2826" t="s">
        <v>2662</v>
      </c>
      <c r="D2826">
        <v>65</v>
      </c>
      <c r="E2826">
        <v>1643</v>
      </c>
      <c r="F2826">
        <f t="shared" si="44"/>
        <v>5</v>
      </c>
      <c r="G2826" t="str">
        <f>STANDINGS_SV[[#This Row],[League]]&amp;STANDINGS_SV[[#This Row],[Team]]</f>
        <v>$400 Draft Champions Feb 24 1:00 pm Lg.3760Team Herman</v>
      </c>
    </row>
    <row r="2827" spans="1:7" x14ac:dyDescent="0.25">
      <c r="A2827">
        <v>1310</v>
      </c>
      <c r="B2827" t="s">
        <v>2671</v>
      </c>
      <c r="C2827" t="s">
        <v>2662</v>
      </c>
      <c r="D2827">
        <v>64</v>
      </c>
      <c r="E2827">
        <v>1602</v>
      </c>
      <c r="F2827">
        <f t="shared" si="44"/>
        <v>6</v>
      </c>
      <c r="G2827" t="str">
        <f>STANDINGS_SV[[#This Row],[League]]&amp;STANDINGS_SV[[#This Row],[Team]]</f>
        <v>$400 Draft Champions Feb 24 1:00 pm Lg.3760Rosie's Pishers</v>
      </c>
    </row>
    <row r="2828" spans="1:7" x14ac:dyDescent="0.25">
      <c r="A2828">
        <v>1461</v>
      </c>
      <c r="B2828" t="s">
        <v>2664</v>
      </c>
      <c r="C2828" t="s">
        <v>2662</v>
      </c>
      <c r="D2828">
        <v>61</v>
      </c>
      <c r="E2828">
        <v>1469.5</v>
      </c>
      <c r="F2828">
        <f t="shared" si="44"/>
        <v>7</v>
      </c>
      <c r="G2828" t="str">
        <f>STANDINGS_SV[[#This Row],[League]]&amp;STANDINGS_SV[[#This Row],[Team]]</f>
        <v>$400 Draft Champions Feb 24 1:00 pm Lg.3760deadmoneyH</v>
      </c>
    </row>
    <row r="2829" spans="1:7" x14ac:dyDescent="0.25">
      <c r="A2829">
        <v>1652</v>
      </c>
      <c r="B2829" t="s">
        <v>2666</v>
      </c>
      <c r="C2829" t="s">
        <v>2662</v>
      </c>
      <c r="D2829">
        <v>55</v>
      </c>
      <c r="E2829">
        <v>1265</v>
      </c>
      <c r="F2829">
        <f t="shared" si="44"/>
        <v>8</v>
      </c>
      <c r="G2829" t="str">
        <f>STANDINGS_SV[[#This Row],[League]]&amp;STANDINGS_SV[[#This Row],[Team]]</f>
        <v>$400 Draft Champions Feb 24 1:00 pm Lg.3760Team Floriolli</v>
      </c>
    </row>
    <row r="2830" spans="1:7" x14ac:dyDescent="0.25">
      <c r="A2830">
        <v>1675</v>
      </c>
      <c r="B2830" t="s">
        <v>268</v>
      </c>
      <c r="C2830" t="s">
        <v>2662</v>
      </c>
      <c r="D2830">
        <v>54</v>
      </c>
      <c r="E2830">
        <v>1226.5</v>
      </c>
      <c r="F2830">
        <f t="shared" si="44"/>
        <v>9</v>
      </c>
      <c r="G2830" t="str">
        <f>STANDINGS_SV[[#This Row],[League]]&amp;STANDINGS_SV[[#This Row],[Team]]</f>
        <v>$400 Draft Champions Feb 24 1:00 pm Lg.3760Eight Hour Draft League</v>
      </c>
    </row>
    <row r="2831" spans="1:7" x14ac:dyDescent="0.25">
      <c r="A2831">
        <v>1780</v>
      </c>
      <c r="B2831" t="s">
        <v>92</v>
      </c>
      <c r="C2831" t="s">
        <v>2662</v>
      </c>
      <c r="D2831">
        <v>51</v>
      </c>
      <c r="E2831">
        <v>1117</v>
      </c>
      <c r="F2831">
        <f t="shared" si="44"/>
        <v>10</v>
      </c>
      <c r="G2831" t="str">
        <f>STANDINGS_SV[[#This Row],[League]]&amp;STANDINGS_SV[[#This Row],[Team]]</f>
        <v>$400 Draft Champions Feb 24 1:00 pm Lg.3760Black Sox</v>
      </c>
    </row>
    <row r="2832" spans="1:7" x14ac:dyDescent="0.25">
      <c r="A2832">
        <v>2107</v>
      </c>
      <c r="B2832" t="s">
        <v>2669</v>
      </c>
      <c r="C2832" t="s">
        <v>2662</v>
      </c>
      <c r="D2832">
        <v>42</v>
      </c>
      <c r="E2832">
        <v>801</v>
      </c>
      <c r="F2832">
        <f t="shared" si="44"/>
        <v>11</v>
      </c>
      <c r="G2832" t="str">
        <f>STANDINGS_SV[[#This Row],[League]]&amp;STANDINGS_SV[[#This Row],[Team]]</f>
        <v>$400 Draft Champions Feb 24 1:00 pm Lg.3760JonesCurtisW DC2</v>
      </c>
    </row>
    <row r="2833" spans="1:7" x14ac:dyDescent="0.25">
      <c r="A2833">
        <v>2319</v>
      </c>
      <c r="B2833" t="s">
        <v>2672</v>
      </c>
      <c r="C2833" t="s">
        <v>2662</v>
      </c>
      <c r="D2833">
        <v>35</v>
      </c>
      <c r="E2833">
        <v>594</v>
      </c>
      <c r="F2833">
        <f t="shared" si="44"/>
        <v>12</v>
      </c>
      <c r="G2833" t="str">
        <f>STANDINGS_SV[[#This Row],[League]]&amp;STANDINGS_SV[[#This Row],[Team]]</f>
        <v>$400 Draft Champions Feb 24 1:00 pm Lg.3760So-Crates</v>
      </c>
    </row>
    <row r="2834" spans="1:7" x14ac:dyDescent="0.25">
      <c r="A2834">
        <v>2333</v>
      </c>
      <c r="B2834" t="s">
        <v>2663</v>
      </c>
      <c r="C2834" t="s">
        <v>2662</v>
      </c>
      <c r="D2834">
        <v>35</v>
      </c>
      <c r="E2834">
        <v>594</v>
      </c>
      <c r="F2834">
        <f t="shared" si="44"/>
        <v>13</v>
      </c>
      <c r="G2834" t="str">
        <f>STANDINGS_SV[[#This Row],[League]]&amp;STANDINGS_SV[[#This Row],[Team]]</f>
        <v>$400 Draft Champions Feb 24 1:00 pm Lg.3760Untied Since '68</v>
      </c>
    </row>
    <row r="2835" spans="1:7" x14ac:dyDescent="0.25">
      <c r="A2835">
        <v>2389</v>
      </c>
      <c r="B2835" t="s">
        <v>2670</v>
      </c>
      <c r="C2835" t="s">
        <v>2662</v>
      </c>
      <c r="D2835">
        <v>32</v>
      </c>
      <c r="E2835">
        <v>516</v>
      </c>
      <c r="F2835">
        <f t="shared" si="44"/>
        <v>14</v>
      </c>
      <c r="G2835" t="str">
        <f>STANDINGS_SV[[#This Row],[League]]&amp;STANDINGS_SV[[#This Row],[Team]]</f>
        <v>$400 Draft Champions Feb 24 1:00 pm Lg.3760Liars &amp; Felons #12</v>
      </c>
    </row>
    <row r="2836" spans="1:7" x14ac:dyDescent="0.25">
      <c r="A2836">
        <v>2406</v>
      </c>
      <c r="B2836" t="s">
        <v>2661</v>
      </c>
      <c r="C2836" t="s">
        <v>2662</v>
      </c>
      <c r="D2836">
        <v>32</v>
      </c>
      <c r="E2836">
        <v>516</v>
      </c>
      <c r="F2836">
        <f t="shared" si="44"/>
        <v>15</v>
      </c>
      <c r="G2836" t="str">
        <f>STANDINGS_SV[[#This Row],[League]]&amp;STANDINGS_SV[[#This Row],[Team]]</f>
        <v>$400 Draft Champions Feb 24 1:00 pm Lg.3760Team Rooney</v>
      </c>
    </row>
    <row r="2837" spans="1:7" x14ac:dyDescent="0.25">
      <c r="A2837">
        <v>18</v>
      </c>
      <c r="B2837" t="s">
        <v>2678</v>
      </c>
      <c r="C2837" t="s">
        <v>2675</v>
      </c>
      <c r="D2837">
        <v>129</v>
      </c>
      <c r="E2837">
        <v>2892.5</v>
      </c>
      <c r="F2837">
        <f t="shared" si="44"/>
        <v>1</v>
      </c>
      <c r="G2837" t="str">
        <f>STANDINGS_SV[[#This Row],[League]]&amp;STANDINGS_SV[[#This Row],[Team]]</f>
        <v>$400 Draft Champions Jan 09 1:00 pm Lg.3586Pounders 400</v>
      </c>
    </row>
    <row r="2838" spans="1:7" x14ac:dyDescent="0.25">
      <c r="A2838">
        <v>134</v>
      </c>
      <c r="B2838" t="s">
        <v>2677</v>
      </c>
      <c r="C2838" t="s">
        <v>2675</v>
      </c>
      <c r="D2838">
        <v>109</v>
      </c>
      <c r="E2838">
        <v>2780</v>
      </c>
      <c r="F2838">
        <f t="shared" si="44"/>
        <v>2</v>
      </c>
      <c r="G2838" t="str">
        <f>STANDINGS_SV[[#This Row],[League]]&amp;STANDINGS_SV[[#This Row],[Team]]</f>
        <v>$400 Draft Champions Jan 09 1:00 pm Lg.3586Vermont Mariners</v>
      </c>
    </row>
    <row r="2839" spans="1:7" x14ac:dyDescent="0.25">
      <c r="A2839">
        <v>475</v>
      </c>
      <c r="B2839" t="s">
        <v>2682</v>
      </c>
      <c r="C2839" t="s">
        <v>2675</v>
      </c>
      <c r="D2839">
        <v>89</v>
      </c>
      <c r="E2839">
        <v>2423.5</v>
      </c>
      <c r="F2839">
        <f t="shared" si="44"/>
        <v>3</v>
      </c>
      <c r="G2839" t="str">
        <f>STANDINGS_SV[[#This Row],[League]]&amp;STANDINGS_SV[[#This Row],[Team]]</f>
        <v>$400 Draft Champions Jan 09 1:00 pm Lg.3586Dino Rona</v>
      </c>
    </row>
    <row r="2840" spans="1:7" x14ac:dyDescent="0.25">
      <c r="A2840">
        <v>816</v>
      </c>
      <c r="B2840" t="s">
        <v>2683</v>
      </c>
      <c r="C2840" t="s">
        <v>2675</v>
      </c>
      <c r="D2840">
        <v>79</v>
      </c>
      <c r="E2840">
        <v>2103</v>
      </c>
      <c r="F2840">
        <f t="shared" si="44"/>
        <v>4</v>
      </c>
      <c r="G2840" t="str">
        <f>STANDINGS_SV[[#This Row],[League]]&amp;STANDINGS_SV[[#This Row],[Team]]</f>
        <v>$400 Draft Champions Jan 09 1:00 pm Lg.3586The Penthouse</v>
      </c>
    </row>
    <row r="2841" spans="1:7" x14ac:dyDescent="0.25">
      <c r="A2841">
        <v>927</v>
      </c>
      <c r="B2841" t="s">
        <v>2680</v>
      </c>
      <c r="C2841" t="s">
        <v>2675</v>
      </c>
      <c r="D2841">
        <v>76</v>
      </c>
      <c r="E2841">
        <v>1999</v>
      </c>
      <c r="F2841">
        <f t="shared" si="44"/>
        <v>5</v>
      </c>
      <c r="G2841" t="str">
        <f>STANDINGS_SV[[#This Row],[League]]&amp;STANDINGS_SV[[#This Row],[Team]]</f>
        <v>$400 Draft Champions Jan 09 1:00 pm Lg.3586The Achievers - DC 4</v>
      </c>
    </row>
    <row r="2842" spans="1:7" x14ac:dyDescent="0.25">
      <c r="A2842">
        <v>1118</v>
      </c>
      <c r="B2842" t="s">
        <v>2679</v>
      </c>
      <c r="C2842" t="s">
        <v>2675</v>
      </c>
      <c r="D2842">
        <v>69</v>
      </c>
      <c r="E2842">
        <v>1782</v>
      </c>
      <c r="F2842">
        <f t="shared" si="44"/>
        <v>6</v>
      </c>
      <c r="G2842" t="str">
        <f>STANDINGS_SV[[#This Row],[League]]&amp;STANDINGS_SV[[#This Row],[Team]]</f>
        <v>$400 Draft Champions Jan 09 1:00 pm Lg.3586Draughtsman 1</v>
      </c>
    </row>
    <row r="2843" spans="1:7" x14ac:dyDescent="0.25">
      <c r="A2843">
        <v>1376</v>
      </c>
      <c r="B2843" t="s">
        <v>57</v>
      </c>
      <c r="C2843" t="s">
        <v>2675</v>
      </c>
      <c r="D2843">
        <v>62</v>
      </c>
      <c r="E2843">
        <v>1513.5</v>
      </c>
      <c r="F2843">
        <f t="shared" si="44"/>
        <v>7</v>
      </c>
      <c r="G2843" t="str">
        <f>STANDINGS_SV[[#This Row],[League]]&amp;STANDINGS_SV[[#This Row],[Team]]</f>
        <v>$400 Draft Champions Jan 09 1:00 pm Lg.3586Blood and Gore</v>
      </c>
    </row>
    <row r="2844" spans="1:7" x14ac:dyDescent="0.25">
      <c r="A2844">
        <v>1456</v>
      </c>
      <c r="B2844" t="s">
        <v>77</v>
      </c>
      <c r="C2844" t="s">
        <v>2675</v>
      </c>
      <c r="D2844">
        <v>61</v>
      </c>
      <c r="E2844">
        <v>1469.5</v>
      </c>
      <c r="F2844">
        <f t="shared" si="44"/>
        <v>8</v>
      </c>
      <c r="G2844" t="str">
        <f>STANDINGS_SV[[#This Row],[League]]&amp;STANDINGS_SV[[#This Row],[Team]]</f>
        <v>$400 Draft Champions Jan 09 1:00 pm Lg.3586Team Taylor</v>
      </c>
    </row>
    <row r="2845" spans="1:7" x14ac:dyDescent="0.25">
      <c r="A2845">
        <v>1699</v>
      </c>
      <c r="B2845" t="s">
        <v>2676</v>
      </c>
      <c r="C2845" t="s">
        <v>2675</v>
      </c>
      <c r="D2845">
        <v>54</v>
      </c>
      <c r="E2845">
        <v>1226.5</v>
      </c>
      <c r="F2845">
        <f t="shared" si="44"/>
        <v>9</v>
      </c>
      <c r="G2845" t="str">
        <f>STANDINGS_SV[[#This Row],[League]]&amp;STANDINGS_SV[[#This Row],[Team]]</f>
        <v>$400 Draft Champions Jan 09 1:00 pm Lg.3586The Notorious C.O.Z.</v>
      </c>
    </row>
    <row r="2846" spans="1:7" x14ac:dyDescent="0.25">
      <c r="A2846">
        <v>2227</v>
      </c>
      <c r="B2846" t="s">
        <v>208</v>
      </c>
      <c r="C2846" t="s">
        <v>2675</v>
      </c>
      <c r="D2846">
        <v>38</v>
      </c>
      <c r="E2846">
        <v>680.5</v>
      </c>
      <c r="F2846">
        <f t="shared" si="44"/>
        <v>10</v>
      </c>
      <c r="G2846" t="str">
        <f>STANDINGS_SV[[#This Row],[League]]&amp;STANDINGS_SV[[#This Row],[Team]]</f>
        <v>$400 Draft Champions Jan 09 1:00 pm Lg.3586Gashouse Gang</v>
      </c>
    </row>
    <row r="2847" spans="1:7" x14ac:dyDescent="0.25">
      <c r="A2847">
        <v>2252</v>
      </c>
      <c r="B2847" t="s">
        <v>2685</v>
      </c>
      <c r="C2847" t="s">
        <v>2675</v>
      </c>
      <c r="D2847">
        <v>37</v>
      </c>
      <c r="E2847">
        <v>650.5</v>
      </c>
      <c r="F2847">
        <f t="shared" si="44"/>
        <v>11</v>
      </c>
      <c r="G2847" t="str">
        <f>STANDINGS_SV[[#This Row],[League]]&amp;STANDINGS_SV[[#This Row],[Team]]</f>
        <v>$400 Draft Champions Jan 09 1:00 pm Lg.3586Gont Sparrowhawks</v>
      </c>
    </row>
    <row r="2848" spans="1:7" x14ac:dyDescent="0.25">
      <c r="A2848">
        <v>2471</v>
      </c>
      <c r="B2848" t="s">
        <v>17</v>
      </c>
      <c r="C2848" t="s">
        <v>2675</v>
      </c>
      <c r="D2848">
        <v>30</v>
      </c>
      <c r="E2848">
        <v>438</v>
      </c>
      <c r="F2848">
        <f t="shared" si="44"/>
        <v>12</v>
      </c>
      <c r="G2848" t="str">
        <f>STANDINGS_SV[[#This Row],[League]]&amp;STANDINGS_SV[[#This Row],[Team]]</f>
        <v>$400 Draft Champions Jan 09 1:00 pm Lg.3586Millertime</v>
      </c>
    </row>
    <row r="2849" spans="1:7" x14ac:dyDescent="0.25">
      <c r="A2849">
        <v>2583</v>
      </c>
      <c r="B2849" t="s">
        <v>2684</v>
      </c>
      <c r="C2849" t="s">
        <v>2675</v>
      </c>
      <c r="D2849">
        <v>25</v>
      </c>
      <c r="E2849">
        <v>334</v>
      </c>
      <c r="F2849">
        <f t="shared" si="44"/>
        <v>13</v>
      </c>
      <c r="G2849" t="str">
        <f>STANDINGS_SV[[#This Row],[League]]&amp;STANDINGS_SV[[#This Row],[Team]]</f>
        <v>$400 Draft Champions Jan 09 1:00 pm Lg.3586Team porus</v>
      </c>
    </row>
    <row r="2850" spans="1:7" x14ac:dyDescent="0.25">
      <c r="A2850">
        <v>2623</v>
      </c>
      <c r="B2850" t="s">
        <v>2674</v>
      </c>
      <c r="C2850" t="s">
        <v>2675</v>
      </c>
      <c r="D2850">
        <v>22</v>
      </c>
      <c r="E2850">
        <v>286</v>
      </c>
      <c r="F2850">
        <f t="shared" si="44"/>
        <v>14</v>
      </c>
      <c r="G2850" t="str">
        <f>STANDINGS_SV[[#This Row],[League]]&amp;STANDINGS_SV[[#This Row],[Team]]</f>
        <v>$400 Draft Champions Jan 09 1:00 pm Lg.3586Dookie McGee v1 - $400</v>
      </c>
    </row>
    <row r="2851" spans="1:7" x14ac:dyDescent="0.25">
      <c r="A2851">
        <v>2818</v>
      </c>
      <c r="B2851" t="s">
        <v>2681</v>
      </c>
      <c r="C2851" t="s">
        <v>2675</v>
      </c>
      <c r="D2851">
        <v>7</v>
      </c>
      <c r="E2851">
        <v>92.5</v>
      </c>
      <c r="F2851">
        <f t="shared" si="44"/>
        <v>15</v>
      </c>
      <c r="G2851" t="str">
        <f>STANDINGS_SV[[#This Row],[League]]&amp;STANDINGS_SV[[#This Row],[Team]]</f>
        <v>$400 Draft Champions Jan 09 1:00 pm Lg.3586ShowtimeDC1</v>
      </c>
    </row>
    <row r="2852" spans="1:7" x14ac:dyDescent="0.25">
      <c r="A2852">
        <v>193</v>
      </c>
      <c r="B2852" t="s">
        <v>402</v>
      </c>
      <c r="C2852" t="s">
        <v>2687</v>
      </c>
      <c r="D2852">
        <v>104</v>
      </c>
      <c r="E2852">
        <v>2721</v>
      </c>
      <c r="F2852">
        <f t="shared" si="44"/>
        <v>1</v>
      </c>
      <c r="G2852" t="str">
        <f>STANDINGS_SV[[#This Row],[League]]&amp;STANDINGS_SV[[#This Row],[Team]]</f>
        <v>$400 Draft Champions Jan 27 1:00 pm Lg.3628Team Leonard</v>
      </c>
    </row>
    <row r="2853" spans="1:7" x14ac:dyDescent="0.25">
      <c r="A2853">
        <v>301</v>
      </c>
      <c r="B2853" t="s">
        <v>170</v>
      </c>
      <c r="C2853" t="s">
        <v>2687</v>
      </c>
      <c r="D2853">
        <v>98</v>
      </c>
      <c r="E2853">
        <v>2618</v>
      </c>
      <c r="F2853">
        <f t="shared" si="44"/>
        <v>2</v>
      </c>
      <c r="G2853" t="str">
        <f>STANDINGS_SV[[#This Row],[League]]&amp;STANDINGS_SV[[#This Row],[Team]]</f>
        <v>$400 Draft Champions Jan 27 1:00 pm Lg.3628deadmoneyD</v>
      </c>
    </row>
    <row r="2854" spans="1:7" x14ac:dyDescent="0.25">
      <c r="A2854">
        <v>382</v>
      </c>
      <c r="B2854" t="s">
        <v>2688</v>
      </c>
      <c r="C2854" t="s">
        <v>2687</v>
      </c>
      <c r="D2854">
        <v>94</v>
      </c>
      <c r="E2854">
        <v>2537.5</v>
      </c>
      <c r="F2854">
        <f t="shared" si="44"/>
        <v>3</v>
      </c>
      <c r="G2854" t="str">
        <f>STANDINGS_SV[[#This Row],[League]]&amp;STANDINGS_SV[[#This Row],[Team]]</f>
        <v>$400 Draft Champions Jan 27 1:00 pm Lg.3628The Mudhens</v>
      </c>
    </row>
    <row r="2855" spans="1:7" x14ac:dyDescent="0.25">
      <c r="A2855">
        <v>423</v>
      </c>
      <c r="B2855" t="s">
        <v>264</v>
      </c>
      <c r="C2855" t="s">
        <v>2687</v>
      </c>
      <c r="D2855">
        <v>92</v>
      </c>
      <c r="E2855">
        <v>2494.5</v>
      </c>
      <c r="F2855">
        <f t="shared" si="44"/>
        <v>4</v>
      </c>
      <c r="G2855" t="str">
        <f>STANDINGS_SV[[#This Row],[League]]&amp;STANDINGS_SV[[#This Row],[Team]]</f>
        <v>$400 Draft Champions Jan 27 1:00 pm Lg.3628Tigers Slappy DC3</v>
      </c>
    </row>
    <row r="2856" spans="1:7" x14ac:dyDescent="0.25">
      <c r="A2856">
        <v>438</v>
      </c>
      <c r="B2856" t="s">
        <v>2695</v>
      </c>
      <c r="C2856" t="s">
        <v>2687</v>
      </c>
      <c r="D2856">
        <v>91</v>
      </c>
      <c r="E2856">
        <v>2474</v>
      </c>
      <c r="F2856">
        <f t="shared" si="44"/>
        <v>5</v>
      </c>
      <c r="G2856" t="str">
        <f>STANDINGS_SV[[#This Row],[League]]&amp;STANDINGS_SV[[#This Row],[Team]]</f>
        <v>$400 Draft Champions Jan 27 1:00 pm Lg.3628The Achievers - DC 5</v>
      </c>
    </row>
    <row r="2857" spans="1:7" x14ac:dyDescent="0.25">
      <c r="A2857">
        <v>733</v>
      </c>
      <c r="B2857" t="s">
        <v>2696</v>
      </c>
      <c r="C2857" t="s">
        <v>2687</v>
      </c>
      <c r="D2857">
        <v>81</v>
      </c>
      <c r="E2857">
        <v>2182</v>
      </c>
      <c r="F2857">
        <f t="shared" si="44"/>
        <v>6</v>
      </c>
      <c r="G2857" t="str">
        <f>STANDINGS_SV[[#This Row],[League]]&amp;STANDINGS_SV[[#This Row],[Team]]</f>
        <v>$400 Draft Champions Jan 27 1:00 pm Lg.3628Starfishmn 0127Z</v>
      </c>
    </row>
    <row r="2858" spans="1:7" x14ac:dyDescent="0.25">
      <c r="A2858">
        <v>769</v>
      </c>
      <c r="B2858" t="s">
        <v>2694</v>
      </c>
      <c r="C2858" t="s">
        <v>2687</v>
      </c>
      <c r="D2858">
        <v>80</v>
      </c>
      <c r="E2858">
        <v>2144</v>
      </c>
      <c r="F2858">
        <f t="shared" si="44"/>
        <v>7</v>
      </c>
      <c r="G2858" t="str">
        <f>STANDINGS_SV[[#This Row],[League]]&amp;STANDINGS_SV[[#This Row],[Team]]</f>
        <v>$400 Draft Champions Jan 27 1:00 pm Lg.3628Obstreperous Obelisks</v>
      </c>
    </row>
    <row r="2859" spans="1:7" x14ac:dyDescent="0.25">
      <c r="A2859">
        <v>1101</v>
      </c>
      <c r="B2859" t="s">
        <v>2686</v>
      </c>
      <c r="C2859" t="s">
        <v>2687</v>
      </c>
      <c r="D2859">
        <v>70</v>
      </c>
      <c r="E2859">
        <v>1816</v>
      </c>
      <c r="F2859">
        <f t="shared" si="44"/>
        <v>8</v>
      </c>
      <c r="G2859" t="str">
        <f>STANDINGS_SV[[#This Row],[League]]&amp;STANDINGS_SV[[#This Row],[Team]]</f>
        <v>$400 Draft Champions Jan 27 1:00 pm Lg.3628Tdot Tanks 4</v>
      </c>
    </row>
    <row r="2860" spans="1:7" x14ac:dyDescent="0.25">
      <c r="A2860">
        <v>1588</v>
      </c>
      <c r="B2860" t="s">
        <v>2692</v>
      </c>
      <c r="C2860" t="s">
        <v>2687</v>
      </c>
      <c r="D2860">
        <v>57</v>
      </c>
      <c r="E2860">
        <v>1329</v>
      </c>
      <c r="F2860">
        <f t="shared" si="44"/>
        <v>9</v>
      </c>
      <c r="G2860" t="str">
        <f>STANDINGS_SV[[#This Row],[League]]&amp;STANDINGS_SV[[#This Row],[Team]]</f>
        <v>$400 Draft Champions Jan 27 1:00 pm Lg.3628Salisbury Theatre</v>
      </c>
    </row>
    <row r="2861" spans="1:7" x14ac:dyDescent="0.25">
      <c r="A2861">
        <v>1648</v>
      </c>
      <c r="B2861" t="s">
        <v>2689</v>
      </c>
      <c r="C2861" t="s">
        <v>2687</v>
      </c>
      <c r="D2861">
        <v>55</v>
      </c>
      <c r="E2861">
        <v>1265</v>
      </c>
      <c r="F2861">
        <f t="shared" si="44"/>
        <v>10</v>
      </c>
      <c r="G2861" t="str">
        <f>STANDINGS_SV[[#This Row],[League]]&amp;STANDINGS_SV[[#This Row],[Team]]</f>
        <v>$400 Draft Champions Jan 27 1:00 pm Lg.3628Senior Moment</v>
      </c>
    </row>
    <row r="2862" spans="1:7" x14ac:dyDescent="0.25">
      <c r="A2862">
        <v>1680</v>
      </c>
      <c r="B2862" t="s">
        <v>2690</v>
      </c>
      <c r="C2862" t="s">
        <v>2687</v>
      </c>
      <c r="D2862">
        <v>54</v>
      </c>
      <c r="E2862">
        <v>1226.5</v>
      </c>
      <c r="F2862">
        <f t="shared" si="44"/>
        <v>11</v>
      </c>
      <c r="G2862" t="str">
        <f>STANDINGS_SV[[#This Row],[League]]&amp;STANDINGS_SV[[#This Row],[Team]]</f>
        <v>$400 Draft Champions Jan 27 1:00 pm Lg.3628K Korner</v>
      </c>
    </row>
    <row r="2863" spans="1:7" x14ac:dyDescent="0.25">
      <c r="A2863">
        <v>2553</v>
      </c>
      <c r="B2863" t="s">
        <v>2691</v>
      </c>
      <c r="C2863" t="s">
        <v>2687</v>
      </c>
      <c r="D2863">
        <v>26</v>
      </c>
      <c r="E2863">
        <v>354</v>
      </c>
      <c r="F2863">
        <f t="shared" si="44"/>
        <v>12</v>
      </c>
      <c r="G2863" t="str">
        <f>STANDINGS_SV[[#This Row],[League]]&amp;STANDINGS_SV[[#This Row],[Team]]</f>
        <v>$400 Draft Champions Jan 27 1:00 pm Lg.3628Garrett Atkins Diet</v>
      </c>
    </row>
    <row r="2864" spans="1:7" x14ac:dyDescent="0.25">
      <c r="A2864">
        <v>2715</v>
      </c>
      <c r="B2864" t="s">
        <v>518</v>
      </c>
      <c r="C2864" t="s">
        <v>2687</v>
      </c>
      <c r="D2864">
        <v>16</v>
      </c>
      <c r="E2864">
        <v>194.5</v>
      </c>
      <c r="F2864">
        <f t="shared" si="44"/>
        <v>13</v>
      </c>
      <c r="G2864" t="str">
        <f>STANDINGS_SV[[#This Row],[League]]&amp;STANDINGS_SV[[#This Row],[Team]]</f>
        <v>$400 Draft Champions Jan 27 1:00 pm Lg.3628Lamentation of Their Women</v>
      </c>
    </row>
    <row r="2865" spans="1:7" x14ac:dyDescent="0.25">
      <c r="A2865">
        <v>2773</v>
      </c>
      <c r="B2865" t="s">
        <v>2697</v>
      </c>
      <c r="C2865" t="s">
        <v>2687</v>
      </c>
      <c r="D2865">
        <v>12</v>
      </c>
      <c r="E2865">
        <v>135</v>
      </c>
      <c r="F2865">
        <f t="shared" si="44"/>
        <v>14</v>
      </c>
      <c r="G2865" t="str">
        <f>STANDINGS_SV[[#This Row],[League]]&amp;STANDINGS_SV[[#This Row],[Team]]</f>
        <v>$400 Draft Champions Jan 27 1:00 pm Lg.3628Makin' it Reign</v>
      </c>
    </row>
    <row r="2866" spans="1:7" x14ac:dyDescent="0.25">
      <c r="A2866">
        <v>2881</v>
      </c>
      <c r="B2866" t="s">
        <v>2693</v>
      </c>
      <c r="C2866" t="s">
        <v>2687</v>
      </c>
      <c r="D2866">
        <v>1</v>
      </c>
      <c r="E2866">
        <v>32</v>
      </c>
      <c r="F2866">
        <f t="shared" si="44"/>
        <v>15</v>
      </c>
      <c r="G2866" t="str">
        <f>STANDINGS_SV[[#This Row],[League]]&amp;STANDINGS_SV[[#This Row],[Team]]</f>
        <v>$400 Draft Champions Jan 27 1:00 pm Lg.3628ShowtimeDC2</v>
      </c>
    </row>
    <row r="2867" spans="1:7" x14ac:dyDescent="0.25">
      <c r="A2867">
        <v>238</v>
      </c>
      <c r="B2867" t="s">
        <v>19</v>
      </c>
      <c r="C2867" t="s">
        <v>2698</v>
      </c>
      <c r="D2867">
        <v>101</v>
      </c>
      <c r="E2867">
        <v>2674</v>
      </c>
      <c r="F2867">
        <f t="shared" si="44"/>
        <v>1</v>
      </c>
      <c r="G2867" t="str">
        <f>STANDINGS_SV[[#This Row],[League]]&amp;STANDINGS_SV[[#This Row],[Team]]</f>
        <v>$400 Draft Champions Mar 01 1:00 pm Lg.3807One Eyed Jack</v>
      </c>
    </row>
    <row r="2868" spans="1:7" x14ac:dyDescent="0.25">
      <c r="A2868">
        <v>470</v>
      </c>
      <c r="B2868" t="s">
        <v>416</v>
      </c>
      <c r="C2868" t="s">
        <v>2698</v>
      </c>
      <c r="D2868">
        <v>89</v>
      </c>
      <c r="E2868">
        <v>2423.5</v>
      </c>
      <c r="F2868">
        <f t="shared" si="44"/>
        <v>2</v>
      </c>
      <c r="G2868" t="str">
        <f>STANDINGS_SV[[#This Row],[League]]&amp;STANDINGS_SV[[#This Row],[Team]]</f>
        <v>$400 Draft Champions Mar 01 1:00 pm Lg.3807B&amp;B</v>
      </c>
    </row>
    <row r="2869" spans="1:7" x14ac:dyDescent="0.25">
      <c r="A2869">
        <v>680</v>
      </c>
      <c r="B2869" t="s">
        <v>2700</v>
      </c>
      <c r="C2869" t="s">
        <v>2698</v>
      </c>
      <c r="D2869">
        <v>83</v>
      </c>
      <c r="E2869">
        <v>2248</v>
      </c>
      <c r="F2869">
        <f t="shared" si="44"/>
        <v>3</v>
      </c>
      <c r="G2869" t="str">
        <f>STANDINGS_SV[[#This Row],[League]]&amp;STANDINGS_SV[[#This Row],[Team]]</f>
        <v>$400 Draft Champions Mar 01 1:00 pm Lg.3807deadmoneyI</v>
      </c>
    </row>
    <row r="2870" spans="1:7" x14ac:dyDescent="0.25">
      <c r="A2870">
        <v>693</v>
      </c>
      <c r="B2870" t="s">
        <v>142</v>
      </c>
      <c r="C2870" t="s">
        <v>2698</v>
      </c>
      <c r="D2870">
        <v>82</v>
      </c>
      <c r="E2870">
        <v>2213</v>
      </c>
      <c r="F2870">
        <f t="shared" si="44"/>
        <v>4</v>
      </c>
      <c r="G2870" t="str">
        <f>STANDINGS_SV[[#This Row],[League]]&amp;STANDINGS_SV[[#This Row],[Team]]</f>
        <v>$400 Draft Champions Mar 01 1:00 pm Lg.3807High Hopes</v>
      </c>
    </row>
    <row r="2871" spans="1:7" x14ac:dyDescent="0.25">
      <c r="A2871">
        <v>749</v>
      </c>
      <c r="B2871" t="s">
        <v>252</v>
      </c>
      <c r="C2871" t="s">
        <v>2698</v>
      </c>
      <c r="D2871">
        <v>80</v>
      </c>
      <c r="E2871">
        <v>2144</v>
      </c>
      <c r="F2871">
        <f t="shared" si="44"/>
        <v>5</v>
      </c>
      <c r="G2871" t="str">
        <f>STANDINGS_SV[[#This Row],[League]]&amp;STANDINGS_SV[[#This Row],[Team]]</f>
        <v>$400 Draft Champions Mar 01 1:00 pm Lg.3807Cuban Baseball Federation</v>
      </c>
    </row>
    <row r="2872" spans="1:7" x14ac:dyDescent="0.25">
      <c r="A2872">
        <v>945</v>
      </c>
      <c r="B2872" t="s">
        <v>2702</v>
      </c>
      <c r="C2872" t="s">
        <v>2698</v>
      </c>
      <c r="D2872">
        <v>75</v>
      </c>
      <c r="E2872">
        <v>1968</v>
      </c>
      <c r="F2872">
        <f t="shared" si="44"/>
        <v>6</v>
      </c>
      <c r="G2872" t="str">
        <f>STANDINGS_SV[[#This Row],[League]]&amp;STANDINGS_SV[[#This Row],[Team]]</f>
        <v>$400 Draft Champions Mar 01 1:00 pm Lg.3807Swamps</v>
      </c>
    </row>
    <row r="2873" spans="1:7" x14ac:dyDescent="0.25">
      <c r="A2873">
        <v>1192</v>
      </c>
      <c r="B2873" t="s">
        <v>2704</v>
      </c>
      <c r="C2873" t="s">
        <v>2698</v>
      </c>
      <c r="D2873">
        <v>67</v>
      </c>
      <c r="E2873">
        <v>1716.5</v>
      </c>
      <c r="F2873">
        <f t="shared" si="44"/>
        <v>7</v>
      </c>
      <c r="G2873" t="str">
        <f>STANDINGS_SV[[#This Row],[League]]&amp;STANDINGS_SV[[#This Row],[Team]]</f>
        <v>$400 Draft Champions Mar 01 1:00 pm Lg.3807PhillyCheeseSteaks-DC</v>
      </c>
    </row>
    <row r="2874" spans="1:7" x14ac:dyDescent="0.25">
      <c r="A2874">
        <v>1259</v>
      </c>
      <c r="B2874" t="s">
        <v>2706</v>
      </c>
      <c r="C2874" t="s">
        <v>2698</v>
      </c>
      <c r="D2874">
        <v>65</v>
      </c>
      <c r="E2874">
        <v>1643</v>
      </c>
      <c r="F2874">
        <f t="shared" si="44"/>
        <v>8</v>
      </c>
      <c r="G2874" t="str">
        <f>STANDINGS_SV[[#This Row],[League]]&amp;STANDINGS_SV[[#This Row],[Team]]</f>
        <v>$400 Draft Champions Mar 01 1:00 pm Lg.3807Four-Baggers</v>
      </c>
    </row>
    <row r="2875" spans="1:7" x14ac:dyDescent="0.25">
      <c r="A2875">
        <v>1663</v>
      </c>
      <c r="B2875" t="s">
        <v>2701</v>
      </c>
      <c r="C2875" t="s">
        <v>2698</v>
      </c>
      <c r="D2875">
        <v>55</v>
      </c>
      <c r="E2875">
        <v>1265</v>
      </c>
      <c r="F2875">
        <f t="shared" si="44"/>
        <v>9</v>
      </c>
      <c r="G2875" t="str">
        <f>STANDINGS_SV[[#This Row],[League]]&amp;STANDINGS_SV[[#This Row],[Team]]</f>
        <v>$400 Draft Champions Mar 01 1:00 pm Lg.3807The Hit Kings</v>
      </c>
    </row>
    <row r="2876" spans="1:7" x14ac:dyDescent="0.25">
      <c r="A2876">
        <v>1684</v>
      </c>
      <c r="B2876" t="s">
        <v>453</v>
      </c>
      <c r="C2876" t="s">
        <v>2698</v>
      </c>
      <c r="D2876">
        <v>54</v>
      </c>
      <c r="E2876">
        <v>1226.5</v>
      </c>
      <c r="F2876">
        <f t="shared" si="44"/>
        <v>10</v>
      </c>
      <c r="G2876" t="str">
        <f>STANDINGS_SV[[#This Row],[League]]&amp;STANDINGS_SV[[#This Row],[Team]]</f>
        <v>$400 Draft Champions Mar 01 1:00 pm Lg.3807Lost in the Fog</v>
      </c>
    </row>
    <row r="2877" spans="1:7" x14ac:dyDescent="0.25">
      <c r="A2877">
        <v>1776</v>
      </c>
      <c r="B2877" t="s">
        <v>1563</v>
      </c>
      <c r="C2877" t="s">
        <v>2698</v>
      </c>
      <c r="D2877">
        <v>51</v>
      </c>
      <c r="E2877">
        <v>1117</v>
      </c>
      <c r="F2877">
        <f t="shared" si="44"/>
        <v>11</v>
      </c>
      <c r="G2877" t="str">
        <f>STANDINGS_SV[[#This Row],[League]]&amp;STANDINGS_SV[[#This Row],[Team]]</f>
        <v>$400 Draft Champions Mar 01 1:00 pm Lg.3807@SethDaSportsMan</v>
      </c>
    </row>
    <row r="2878" spans="1:7" x14ac:dyDescent="0.25">
      <c r="A2878">
        <v>2170</v>
      </c>
      <c r="B2878" t="s">
        <v>2703</v>
      </c>
      <c r="C2878" t="s">
        <v>2698</v>
      </c>
      <c r="D2878">
        <v>40</v>
      </c>
      <c r="E2878">
        <v>738</v>
      </c>
      <c r="F2878">
        <f t="shared" si="44"/>
        <v>12</v>
      </c>
      <c r="G2878" t="str">
        <f>STANDINGS_SV[[#This Row],[League]]&amp;STANDINGS_SV[[#This Row],[Team]]</f>
        <v>$400 Draft Champions Mar 01 1:00 pm Lg.3807JonesCurtisW DC3</v>
      </c>
    </row>
    <row r="2879" spans="1:7" x14ac:dyDescent="0.25">
      <c r="A2879">
        <v>2437</v>
      </c>
      <c r="B2879" t="s">
        <v>256</v>
      </c>
      <c r="C2879" t="s">
        <v>2698</v>
      </c>
      <c r="D2879">
        <v>31</v>
      </c>
      <c r="E2879">
        <v>474.5</v>
      </c>
      <c r="F2879">
        <f t="shared" si="44"/>
        <v>13</v>
      </c>
      <c r="G2879" t="str">
        <f>STANDINGS_SV[[#This Row],[League]]&amp;STANDINGS_SV[[#This Row],[Team]]</f>
        <v>$400 Draft Champions Mar 01 1:00 pm Lg.3807KNIGHTS</v>
      </c>
    </row>
    <row r="2880" spans="1:7" x14ac:dyDescent="0.25">
      <c r="A2880">
        <v>2666</v>
      </c>
      <c r="B2880" t="s">
        <v>2705</v>
      </c>
      <c r="C2880" t="s">
        <v>2698</v>
      </c>
      <c r="D2880">
        <v>19</v>
      </c>
      <c r="E2880">
        <v>244.5</v>
      </c>
      <c r="F2880">
        <f t="shared" si="44"/>
        <v>14</v>
      </c>
      <c r="G2880" t="str">
        <f>STANDINGS_SV[[#This Row],[League]]&amp;STANDINGS_SV[[#This Row],[Team]]</f>
        <v>$400 Draft Champions Mar 01 1:00 pm Lg.3807Harvey Ballbangers</v>
      </c>
    </row>
    <row r="2881" spans="1:7" x14ac:dyDescent="0.25">
      <c r="A2881">
        <v>2799</v>
      </c>
      <c r="B2881" t="s">
        <v>2699</v>
      </c>
      <c r="C2881" t="s">
        <v>2698</v>
      </c>
      <c r="D2881">
        <v>10</v>
      </c>
      <c r="E2881">
        <v>113.5</v>
      </c>
      <c r="F2881">
        <f t="shared" si="44"/>
        <v>15</v>
      </c>
      <c r="G2881" t="str">
        <f>STANDINGS_SV[[#This Row],[League]]&amp;STANDINGS_SV[[#This Row],[Team]]</f>
        <v>$400 Draft Champions Mar 01 1:00 pm Lg.3807Who's Your Papi??</v>
      </c>
    </row>
    <row r="2882" spans="1:7" x14ac:dyDescent="0.25">
      <c r="A2882">
        <v>209</v>
      </c>
      <c r="B2882" t="s">
        <v>2713</v>
      </c>
      <c r="C2882" t="s">
        <v>2708</v>
      </c>
      <c r="D2882">
        <v>103</v>
      </c>
      <c r="E2882">
        <v>2707.5</v>
      </c>
      <c r="F2882">
        <f t="shared" ref="F2882:F2911" si="45">IF(C2882=C2881,F2881+1,1)</f>
        <v>1</v>
      </c>
      <c r="G2882" t="str">
        <f>STANDINGS_SV[[#This Row],[League]]&amp;STANDINGS_SV[[#This Row],[Team]]</f>
        <v>$400 Draft Champions Mar 06 1:00 pm Lg.3837deadmoneyK</v>
      </c>
    </row>
    <row r="2883" spans="1:7" x14ac:dyDescent="0.25">
      <c r="A2883">
        <v>277</v>
      </c>
      <c r="B2883" t="s">
        <v>2707</v>
      </c>
      <c r="C2883" t="s">
        <v>2708</v>
      </c>
      <c r="D2883">
        <v>99</v>
      </c>
      <c r="E2883">
        <v>2637</v>
      </c>
      <c r="F2883">
        <f t="shared" si="45"/>
        <v>2</v>
      </c>
      <c r="G2883" t="str">
        <f>STANDINGS_SV[[#This Row],[League]]&amp;STANDINGS_SV[[#This Row],[Team]]</f>
        <v>$400 Draft Champions Mar 06 1:00 pm Lg.3837Oceanic Six</v>
      </c>
    </row>
    <row r="2884" spans="1:7" x14ac:dyDescent="0.25">
      <c r="A2884">
        <v>280</v>
      </c>
      <c r="B2884" t="s">
        <v>2717</v>
      </c>
      <c r="C2884" t="s">
        <v>2708</v>
      </c>
      <c r="D2884">
        <v>99</v>
      </c>
      <c r="E2884">
        <v>2637</v>
      </c>
      <c r="F2884">
        <f t="shared" si="45"/>
        <v>3</v>
      </c>
      <c r="G2884" t="str">
        <f>STANDINGS_SV[[#This Row],[League]]&amp;STANDINGS_SV[[#This Row],[Team]]</f>
        <v>$400 Draft Champions Mar 06 1:00 pm Lg.3837Quint and Slappy</v>
      </c>
    </row>
    <row r="2885" spans="1:7" x14ac:dyDescent="0.25">
      <c r="A2885">
        <v>599</v>
      </c>
      <c r="B2885" t="s">
        <v>2719</v>
      </c>
      <c r="C2885" t="s">
        <v>2708</v>
      </c>
      <c r="D2885">
        <v>85</v>
      </c>
      <c r="E2885">
        <v>2319.5</v>
      </c>
      <c r="F2885">
        <f t="shared" si="45"/>
        <v>4</v>
      </c>
      <c r="G2885" t="str">
        <f>STANDINGS_SV[[#This Row],[League]]&amp;STANDINGS_SV[[#This Row],[Team]]</f>
        <v>$400 Draft Champions Mar 06 1:00 pm Lg.3837Side Jax</v>
      </c>
    </row>
    <row r="2886" spans="1:7" x14ac:dyDescent="0.25">
      <c r="A2886">
        <v>786</v>
      </c>
      <c r="B2886" t="s">
        <v>2709</v>
      </c>
      <c r="C2886" t="s">
        <v>2708</v>
      </c>
      <c r="D2886">
        <v>80</v>
      </c>
      <c r="E2886">
        <v>2144</v>
      </c>
      <c r="F2886">
        <f t="shared" si="45"/>
        <v>5</v>
      </c>
      <c r="G2886" t="str">
        <f>STANDINGS_SV[[#This Row],[League]]&amp;STANDINGS_SV[[#This Row],[Team]]</f>
        <v>$400 Draft Champions Mar 06 1:00 pm Lg.3837The Dubbies</v>
      </c>
    </row>
    <row r="2887" spans="1:7" x14ac:dyDescent="0.25">
      <c r="A2887">
        <v>799</v>
      </c>
      <c r="B2887" t="s">
        <v>245</v>
      </c>
      <c r="C2887" t="s">
        <v>2708</v>
      </c>
      <c r="D2887">
        <v>79</v>
      </c>
      <c r="E2887">
        <v>2103</v>
      </c>
      <c r="F2887">
        <f t="shared" si="45"/>
        <v>6</v>
      </c>
      <c r="G2887" t="str">
        <f>STANDINGS_SV[[#This Row],[League]]&amp;STANDINGS_SV[[#This Row],[Team]]</f>
        <v>$400 Draft Champions Mar 06 1:00 pm Lg.3837Fresh Ripe Peaches</v>
      </c>
    </row>
    <row r="2888" spans="1:7" x14ac:dyDescent="0.25">
      <c r="A2888">
        <v>911</v>
      </c>
      <c r="B2888" t="s">
        <v>2710</v>
      </c>
      <c r="C2888" t="s">
        <v>2708</v>
      </c>
      <c r="D2888">
        <v>76</v>
      </c>
      <c r="E2888">
        <v>1999</v>
      </c>
      <c r="F2888">
        <f t="shared" si="45"/>
        <v>7</v>
      </c>
      <c r="G2888" t="str">
        <f>STANDINGS_SV[[#This Row],[League]]&amp;STANDINGS_SV[[#This Row],[Team]]</f>
        <v>$400 Draft Champions Mar 06 1:00 pm Lg.3837Myrtle Beach Mermen</v>
      </c>
    </row>
    <row r="2889" spans="1:7" x14ac:dyDescent="0.25">
      <c r="A2889">
        <v>1394</v>
      </c>
      <c r="B2889" t="s">
        <v>19</v>
      </c>
      <c r="C2889" t="s">
        <v>2708</v>
      </c>
      <c r="D2889">
        <v>62</v>
      </c>
      <c r="E2889">
        <v>1513.5</v>
      </c>
      <c r="F2889">
        <f t="shared" si="45"/>
        <v>8</v>
      </c>
      <c r="G2889" t="str">
        <f>STANDINGS_SV[[#This Row],[League]]&amp;STANDINGS_SV[[#This Row],[Team]]</f>
        <v>$400 Draft Champions Mar 06 1:00 pm Lg.3837One Eyed Jack</v>
      </c>
    </row>
    <row r="2890" spans="1:7" x14ac:dyDescent="0.25">
      <c r="A2890">
        <v>1400</v>
      </c>
      <c r="B2890" t="s">
        <v>183</v>
      </c>
      <c r="C2890" t="s">
        <v>2708</v>
      </c>
      <c r="D2890">
        <v>62</v>
      </c>
      <c r="E2890">
        <v>1513.5</v>
      </c>
      <c r="F2890">
        <f t="shared" si="45"/>
        <v>9</v>
      </c>
      <c r="G2890" t="str">
        <f>STANDINGS_SV[[#This Row],[League]]&amp;STANDINGS_SV[[#This Row],[Team]]</f>
        <v>$400 Draft Champions Mar 06 1:00 pm Lg.3837SOI Cube Monkeys</v>
      </c>
    </row>
    <row r="2891" spans="1:7" x14ac:dyDescent="0.25">
      <c r="A2891">
        <v>1752</v>
      </c>
      <c r="B2891" t="s">
        <v>2718</v>
      </c>
      <c r="C2891" t="s">
        <v>2708</v>
      </c>
      <c r="D2891">
        <v>52</v>
      </c>
      <c r="E2891">
        <v>1154</v>
      </c>
      <c r="F2891">
        <f t="shared" si="45"/>
        <v>10</v>
      </c>
      <c r="G2891" t="str">
        <f>STANDINGS_SV[[#This Row],[League]]&amp;STANDINGS_SV[[#This Row],[Team]]</f>
        <v>$400 Draft Champions Mar 06 1:00 pm Lg.3837Liars &amp; Felons #13</v>
      </c>
    </row>
    <row r="2892" spans="1:7" x14ac:dyDescent="0.25">
      <c r="A2892">
        <v>1754</v>
      </c>
      <c r="B2892" t="s">
        <v>2711</v>
      </c>
      <c r="C2892" t="s">
        <v>2708</v>
      </c>
      <c r="D2892">
        <v>52</v>
      </c>
      <c r="E2892">
        <v>1154</v>
      </c>
      <c r="F2892">
        <f t="shared" si="45"/>
        <v>11</v>
      </c>
      <c r="G2892" t="str">
        <f>STANDINGS_SV[[#This Row],[League]]&amp;STANDINGS_SV[[#This Row],[Team]]</f>
        <v>$400 Draft Champions Mar 06 1:00 pm Lg.3837Raft Riders</v>
      </c>
    </row>
    <row r="2893" spans="1:7" x14ac:dyDescent="0.25">
      <c r="A2893">
        <v>2440</v>
      </c>
      <c r="B2893" t="s">
        <v>2714</v>
      </c>
      <c r="C2893" t="s">
        <v>2708</v>
      </c>
      <c r="D2893">
        <v>31</v>
      </c>
      <c r="E2893">
        <v>474.5</v>
      </c>
      <c r="F2893">
        <f t="shared" si="45"/>
        <v>12</v>
      </c>
      <c r="G2893" t="str">
        <f>STANDINGS_SV[[#This Row],[League]]&amp;STANDINGS_SV[[#This Row],[Team]]</f>
        <v>$400 Draft Champions Mar 06 1:00 pm Lg.3837Moody's Revenge</v>
      </c>
    </row>
    <row r="2894" spans="1:7" x14ac:dyDescent="0.25">
      <c r="A2894">
        <v>2817</v>
      </c>
      <c r="B2894" t="s">
        <v>2715</v>
      </c>
      <c r="C2894" t="s">
        <v>2708</v>
      </c>
      <c r="D2894">
        <v>7</v>
      </c>
      <c r="E2894">
        <v>92.5</v>
      </c>
      <c r="F2894">
        <f t="shared" si="45"/>
        <v>13</v>
      </c>
      <c r="G2894" t="str">
        <f>STANDINGS_SV[[#This Row],[League]]&amp;STANDINGS_SV[[#This Row],[Team]]</f>
        <v>$400 Draft Champions Mar 06 1:00 pm Lg.3837P burg</v>
      </c>
    </row>
    <row r="2895" spans="1:7" x14ac:dyDescent="0.25">
      <c r="A2895">
        <v>2880</v>
      </c>
      <c r="B2895" t="s">
        <v>2716</v>
      </c>
      <c r="C2895" t="s">
        <v>2708</v>
      </c>
      <c r="D2895">
        <v>1</v>
      </c>
      <c r="E2895">
        <v>32</v>
      </c>
      <c r="F2895">
        <f t="shared" si="45"/>
        <v>14</v>
      </c>
      <c r="G2895" t="str">
        <f>STANDINGS_SV[[#This Row],[League]]&amp;STANDINGS_SV[[#This Row],[Team]]</f>
        <v>$400 Draft Champions Mar 06 1:00 pm Lg.3837Ryan's got some SS</v>
      </c>
    </row>
    <row r="2896" spans="1:7" x14ac:dyDescent="0.25">
      <c r="A2896">
        <v>2885</v>
      </c>
      <c r="B2896" t="s">
        <v>2712</v>
      </c>
      <c r="C2896" t="s">
        <v>2708</v>
      </c>
      <c r="D2896">
        <v>1</v>
      </c>
      <c r="E2896">
        <v>32</v>
      </c>
      <c r="F2896">
        <f t="shared" si="45"/>
        <v>15</v>
      </c>
      <c r="G2896" t="str">
        <f>STANDINGS_SV[[#This Row],[League]]&amp;STANDINGS_SV[[#This Row],[Team]]</f>
        <v>$400 Draft Champions Mar 06 1:00 pm Lg.3837bucks</v>
      </c>
    </row>
    <row r="2897" spans="1:7" x14ac:dyDescent="0.25">
      <c r="A2897">
        <v>61</v>
      </c>
      <c r="B2897" t="s">
        <v>2727</v>
      </c>
      <c r="C2897" t="s">
        <v>2721</v>
      </c>
      <c r="D2897">
        <v>118</v>
      </c>
      <c r="E2897">
        <v>2848</v>
      </c>
      <c r="F2897">
        <f t="shared" si="45"/>
        <v>1</v>
      </c>
      <c r="G2897" t="str">
        <f>STANDINGS_SV[[#This Row],[League]]&amp;STANDINGS_SV[[#This Row],[Team]]</f>
        <v>$400 Draft Champions Mar 10 1:00 pm Lg.3869Bobbleheads deux</v>
      </c>
    </row>
    <row r="2898" spans="1:7" x14ac:dyDescent="0.25">
      <c r="A2898">
        <v>94</v>
      </c>
      <c r="B2898" t="s">
        <v>2729</v>
      </c>
      <c r="C2898" t="s">
        <v>2721</v>
      </c>
      <c r="D2898">
        <v>113</v>
      </c>
      <c r="E2898">
        <v>2814</v>
      </c>
      <c r="F2898">
        <f t="shared" si="45"/>
        <v>2</v>
      </c>
      <c r="G2898" t="str">
        <f>STANDINGS_SV[[#This Row],[League]]&amp;STANDINGS_SV[[#This Row],[Team]]</f>
        <v>$400 Draft Champions Mar 10 1:00 pm Lg.3869Feel the Bern 400</v>
      </c>
    </row>
    <row r="2899" spans="1:7" x14ac:dyDescent="0.25">
      <c r="A2899">
        <v>293</v>
      </c>
      <c r="B2899" t="s">
        <v>2725</v>
      </c>
      <c r="C2899" t="s">
        <v>2721</v>
      </c>
      <c r="D2899">
        <v>98</v>
      </c>
      <c r="E2899">
        <v>2618</v>
      </c>
      <c r="F2899">
        <f t="shared" si="45"/>
        <v>3</v>
      </c>
      <c r="G2899" t="str">
        <f>STANDINGS_SV[[#This Row],[League]]&amp;STANDINGS_SV[[#This Row],[Team]]</f>
        <v>$400 Draft Champions Mar 10 1:00 pm Lg.3869Seeds</v>
      </c>
    </row>
    <row r="2900" spans="1:7" x14ac:dyDescent="0.25">
      <c r="A2900">
        <v>906</v>
      </c>
      <c r="B2900" t="s">
        <v>18</v>
      </c>
      <c r="C2900" t="s">
        <v>2721</v>
      </c>
      <c r="D2900">
        <v>76</v>
      </c>
      <c r="E2900">
        <v>1999</v>
      </c>
      <c r="F2900">
        <f t="shared" si="45"/>
        <v>4</v>
      </c>
      <c r="G2900" t="str">
        <f>STANDINGS_SV[[#This Row],[League]]&amp;STANDINGS_SV[[#This Row],[Team]]</f>
        <v>$400 Draft Champions Mar 10 1:00 pm Lg.3869Home Run Derbies</v>
      </c>
    </row>
    <row r="2901" spans="1:7" x14ac:dyDescent="0.25">
      <c r="A2901">
        <v>1013</v>
      </c>
      <c r="B2901" t="s">
        <v>2726</v>
      </c>
      <c r="C2901" t="s">
        <v>2721</v>
      </c>
      <c r="D2901">
        <v>73</v>
      </c>
      <c r="E2901">
        <v>1910.5</v>
      </c>
      <c r="F2901">
        <f t="shared" si="45"/>
        <v>5</v>
      </c>
      <c r="G2901" t="str">
        <f>STANDINGS_SV[[#This Row],[League]]&amp;STANDINGS_SV[[#This Row],[Team]]</f>
        <v>$400 Draft Champions Mar 10 1:00 pm Lg.3869deadmoneyL</v>
      </c>
    </row>
    <row r="2902" spans="1:7" x14ac:dyDescent="0.25">
      <c r="A2902">
        <v>1264</v>
      </c>
      <c r="B2902" t="s">
        <v>2728</v>
      </c>
      <c r="C2902" t="s">
        <v>2721</v>
      </c>
      <c r="D2902">
        <v>65</v>
      </c>
      <c r="E2902">
        <v>1643</v>
      </c>
      <c r="F2902">
        <f t="shared" si="45"/>
        <v>6</v>
      </c>
      <c r="G2902" t="str">
        <f>STANDINGS_SV[[#This Row],[League]]&amp;STANDINGS_SV[[#This Row],[Team]]</f>
        <v>$400 Draft Champions Mar 10 1:00 pm Lg.3869HoppyBuntz</v>
      </c>
    </row>
    <row r="2903" spans="1:7" x14ac:dyDescent="0.25">
      <c r="A2903">
        <v>1336</v>
      </c>
      <c r="B2903" t="s">
        <v>532</v>
      </c>
      <c r="C2903" t="s">
        <v>2721</v>
      </c>
      <c r="D2903">
        <v>63</v>
      </c>
      <c r="E2903">
        <v>1559</v>
      </c>
      <c r="F2903">
        <f t="shared" si="45"/>
        <v>7</v>
      </c>
      <c r="G2903" t="str">
        <f>STANDINGS_SV[[#This Row],[League]]&amp;STANDINGS_SV[[#This Row],[Team]]</f>
        <v>$400 Draft Champions Mar 10 1:00 pm Lg.3869Bleacher Bums</v>
      </c>
    </row>
    <row r="2904" spans="1:7" x14ac:dyDescent="0.25">
      <c r="A2904">
        <v>1357</v>
      </c>
      <c r="B2904" t="s">
        <v>115</v>
      </c>
      <c r="C2904" t="s">
        <v>2721</v>
      </c>
      <c r="D2904">
        <v>63</v>
      </c>
      <c r="E2904">
        <v>1559</v>
      </c>
      <c r="F2904">
        <f t="shared" si="45"/>
        <v>8</v>
      </c>
      <c r="G2904" t="str">
        <f>STANDINGS_SV[[#This Row],[League]]&amp;STANDINGS_SV[[#This Row],[Team]]</f>
        <v>$400 Draft Champions Mar 10 1:00 pm Lg.3869Team BFJ</v>
      </c>
    </row>
    <row r="2905" spans="1:7" x14ac:dyDescent="0.25">
      <c r="A2905">
        <v>1713</v>
      </c>
      <c r="B2905" t="s">
        <v>2730</v>
      </c>
      <c r="C2905" t="s">
        <v>2721</v>
      </c>
      <c r="D2905">
        <v>53</v>
      </c>
      <c r="E2905">
        <v>1189.5</v>
      </c>
      <c r="F2905">
        <f t="shared" si="45"/>
        <v>9</v>
      </c>
      <c r="G2905" t="str">
        <f>STANDINGS_SV[[#This Row],[League]]&amp;STANDINGS_SV[[#This Row],[Team]]</f>
        <v>$400 Draft Champions Mar 10 1:00 pm Lg.3869Exspinner</v>
      </c>
    </row>
    <row r="2906" spans="1:7" x14ac:dyDescent="0.25">
      <c r="A2906">
        <v>1946</v>
      </c>
      <c r="B2906" t="s">
        <v>2724</v>
      </c>
      <c r="C2906" t="s">
        <v>2721</v>
      </c>
      <c r="D2906">
        <v>47</v>
      </c>
      <c r="E2906">
        <v>970.5</v>
      </c>
      <c r="F2906">
        <f t="shared" si="45"/>
        <v>10</v>
      </c>
      <c r="G2906" t="str">
        <f>STANDINGS_SV[[#This Row],[League]]&amp;STANDINGS_SV[[#This Row],[Team]]</f>
        <v>$400 Draft Champions Mar 10 1:00 pm Lg.3869Squish the Bug</v>
      </c>
    </row>
    <row r="2907" spans="1:7" x14ac:dyDescent="0.25">
      <c r="A2907">
        <v>1964</v>
      </c>
      <c r="B2907" t="s">
        <v>2723</v>
      </c>
      <c r="C2907" t="s">
        <v>2721</v>
      </c>
      <c r="D2907">
        <v>46</v>
      </c>
      <c r="E2907">
        <v>937</v>
      </c>
      <c r="F2907">
        <f t="shared" si="45"/>
        <v>11</v>
      </c>
      <c r="G2907" t="str">
        <f>STANDINGS_SV[[#This Row],[League]]&amp;STANDINGS_SV[[#This Row],[Team]]</f>
        <v>$400 Draft Champions Mar 10 1:00 pm Lg.3869Cano Play With Madness</v>
      </c>
    </row>
    <row r="2908" spans="1:7" x14ac:dyDescent="0.25">
      <c r="A2908">
        <v>2065</v>
      </c>
      <c r="B2908" t="s">
        <v>2722</v>
      </c>
      <c r="C2908" t="s">
        <v>2721</v>
      </c>
      <c r="D2908">
        <v>43</v>
      </c>
      <c r="E2908">
        <v>836</v>
      </c>
      <c r="F2908">
        <f t="shared" si="45"/>
        <v>12</v>
      </c>
      <c r="G2908" t="str">
        <f>STANDINGS_SV[[#This Row],[League]]&amp;STANDINGS_SV[[#This Row],[Team]]</f>
        <v>$400 Draft Champions Mar 10 1:00 pm Lg.3869Going Going Gone</v>
      </c>
    </row>
    <row r="2909" spans="1:7" x14ac:dyDescent="0.25">
      <c r="A2909">
        <v>2260</v>
      </c>
      <c r="B2909" t="s">
        <v>2731</v>
      </c>
      <c r="C2909" t="s">
        <v>2721</v>
      </c>
      <c r="D2909">
        <v>37</v>
      </c>
      <c r="E2909">
        <v>650.5</v>
      </c>
      <c r="F2909">
        <f t="shared" si="45"/>
        <v>13</v>
      </c>
      <c r="G2909" t="str">
        <f>STANDINGS_SV[[#This Row],[League]]&amp;STANDINGS_SV[[#This Row],[Team]]</f>
        <v>$400 Draft Champions Mar 10 1:00 pm Lg.3869My Knee's Great</v>
      </c>
    </row>
    <row r="2910" spans="1:7" x14ac:dyDescent="0.25">
      <c r="A2910">
        <v>2632</v>
      </c>
      <c r="B2910" t="s">
        <v>523</v>
      </c>
      <c r="C2910" t="s">
        <v>2721</v>
      </c>
      <c r="D2910">
        <v>21</v>
      </c>
      <c r="E2910">
        <v>275.5</v>
      </c>
      <c r="F2910">
        <f t="shared" si="45"/>
        <v>14</v>
      </c>
      <c r="G2910" t="str">
        <f>STANDINGS_SV[[#This Row],[League]]&amp;STANDINGS_SV[[#This Row],[Team]]</f>
        <v>$400 Draft Champions Mar 10 1:00 pm Lg.3869Ball So Hard</v>
      </c>
    </row>
    <row r="2911" spans="1:7" x14ac:dyDescent="0.25">
      <c r="A2911">
        <v>2842</v>
      </c>
      <c r="B2911" t="s">
        <v>2720</v>
      </c>
      <c r="C2911" t="s">
        <v>2721</v>
      </c>
      <c r="D2911">
        <v>4</v>
      </c>
      <c r="E2911">
        <v>68</v>
      </c>
      <c r="F2911">
        <f t="shared" si="45"/>
        <v>15</v>
      </c>
      <c r="G2911" t="str">
        <f>STANDINGS_SV[[#This Row],[League]]&amp;STANDINGS_SV[[#This Row],[Team]]</f>
        <v>$400 Draft Champions Mar 10 1:00 pm Lg.3869MEN WITH WOOD 400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2915"/>
  <sheetViews>
    <sheetView workbookViewId="0">
      <selection activeCell="G4" sqref="G4"/>
    </sheetView>
  </sheetViews>
  <sheetFormatPr defaultRowHeight="15" x14ac:dyDescent="0.25"/>
  <cols>
    <col min="1" max="1" width="39.140625" bestFit="1" customWidth="1"/>
    <col min="2" max="2" width="49.28515625" bestFit="1" customWidth="1"/>
    <col min="3" max="3" width="36.85546875" bestFit="1" customWidth="1"/>
    <col min="4" max="4" width="10.7109375" customWidth="1"/>
    <col min="6" max="6" width="9.85546875" bestFit="1" customWidth="1"/>
  </cols>
  <sheetData>
    <row r="1" spans="1:15" x14ac:dyDescent="0.25">
      <c r="C1" t="s">
        <v>2735</v>
      </c>
      <c r="D1" s="1">
        <f>AVERAGEIFS(Table1[TOTAL],Table1[PLACE],1)</f>
        <v>117.30927835051547</v>
      </c>
      <c r="F1" s="5" t="s">
        <v>2738</v>
      </c>
      <c r="G1">
        <f>COUNTIFS(Table1[TOTAL],"&gt;110",Table1[PLACE],1)</f>
        <v>152</v>
      </c>
    </row>
    <row r="2" spans="1:15" x14ac:dyDescent="0.25">
      <c r="C2" t="s">
        <v>2736</v>
      </c>
      <c r="D2" s="1">
        <f>AVERAGEIFS(Table1[TOTAL],Table1[PLACE],2)</f>
        <v>108.52061855670104</v>
      </c>
      <c r="F2" s="5"/>
    </row>
    <row r="3" spans="1:15" x14ac:dyDescent="0.25">
      <c r="C3" t="s">
        <v>2737</v>
      </c>
      <c r="D3" s="1">
        <f>AVERAGEIFS(Table1[TOTAL],Table1[PLACE],3)</f>
        <v>102.27835051546391</v>
      </c>
      <c r="F3" s="5" t="s">
        <v>2739</v>
      </c>
      <c r="G3">
        <f>2910/15</f>
        <v>194</v>
      </c>
    </row>
    <row r="5" spans="1:15" x14ac:dyDescent="0.25">
      <c r="A5" t="s">
        <v>1</v>
      </c>
      <c r="B5" t="s">
        <v>2</v>
      </c>
      <c r="C5" t="s">
        <v>2732</v>
      </c>
      <c r="D5" t="s">
        <v>3</v>
      </c>
      <c r="E5" t="s">
        <v>60</v>
      </c>
      <c r="F5" t="s">
        <v>61</v>
      </c>
      <c r="G5" t="s">
        <v>62</v>
      </c>
      <c r="H5" t="s">
        <v>63</v>
      </c>
      <c r="I5" t="s">
        <v>64</v>
      </c>
      <c r="J5" t="s">
        <v>65</v>
      </c>
      <c r="K5" t="s">
        <v>66</v>
      </c>
      <c r="L5" t="s">
        <v>67</v>
      </c>
      <c r="M5" t="s">
        <v>68</v>
      </c>
      <c r="N5" t="s">
        <v>2733</v>
      </c>
      <c r="O5" t="s">
        <v>2734</v>
      </c>
    </row>
    <row r="6" spans="1:15" x14ac:dyDescent="0.25">
      <c r="A6" t="s">
        <v>17</v>
      </c>
      <c r="B6" t="s">
        <v>539</v>
      </c>
      <c r="C6" t="str">
        <f>Table1[[#This Row],[League]]&amp;Table1[[#This Row],[Team]]</f>
        <v>$1000 Draft Champions League 2Millertime</v>
      </c>
      <c r="D6">
        <f>16-INDEX(STANDINGS_BA[],MATCH(Table1[[#This Row],[COMBINED]],STANDINGS_BA[COMBINED],0),COLUMN(STANDINGS_BA[PLACE IN LEAGUE]))</f>
        <v>14</v>
      </c>
      <c r="E6">
        <f>16-INDEX(STANDINGS_R[],MATCH(Table1[[#This Row],[COMBINED]],STANDINGS_R[COMBINED],0),COLUMN(STANDINGS_R[PLACE IN LEAGUE]))</f>
        <v>13</v>
      </c>
      <c r="F6">
        <f>16-INDEX(STANDINGS_HR[],MATCH(Table1[[#This Row],[COMBINED]],STANDINGS_HR[COMBINED],0),COLUMN(STANDINGS_HR[PLACE IN LEAGUE]))</f>
        <v>12</v>
      </c>
      <c r="G6">
        <f>16-INDEX(STANDINGS_RBI[],MATCH(Table1[[#This Row],[COMBINED]],STANDINGS_RBI[COMBINED],0),COLUMN(STANDINGS_RBI[PLACE IN LEAGUE]))</f>
        <v>11</v>
      </c>
      <c r="H6">
        <f>16-INDEX(STANDINGS_SB[],MATCH(Table1[[#This Row],[COMBINED]],STANDINGS_SB[COMBINED],0),COLUMN(STANDINGS_SB[PLACE IN LEAGUE]))</f>
        <v>6</v>
      </c>
      <c r="I6">
        <f>16-INDEX(STANDINGS_ERA[],MATCH(Table1[[#This Row],[COMBINED]],STANDINGS_ERA[COMBINED],0),COLUMN(STANDINGS_ERA[PLACE IN LEAGUE]))</f>
        <v>10</v>
      </c>
      <c r="J6">
        <f>16-INDEX(STANDINGS_WHIP[],MATCH(Table1[[#This Row],[COMBINED]],STANDINGS_WHIP[COMBINED],0),COLUMN(STANDINGS_WHIP[PLACE IN LEAGUE]))</f>
        <v>11</v>
      </c>
      <c r="K6">
        <f>16-INDEX(STANDINGS_W[],MATCH(Table1[[#This Row],[COMBINED]],STANDINGS_W[COMBINED],0),COLUMN(STANDINGS_W[PLACE IN LEAGUE]))</f>
        <v>14</v>
      </c>
      <c r="L6">
        <f>16-INDEX(STANDINGS_K[],MATCH(Table1[[#This Row],[COMBINED]],STANDINGS_K[COMBINED],0),COLUMN(STANDINGS_K[PLACE IN LEAGUE]))</f>
        <v>14</v>
      </c>
      <c r="M6">
        <f>16-INDEX(STANDINGS_SV[],MATCH(Table1[[#This Row],[COMBINED]],STANDINGS_SV[COMBINED],0),COLUMN(STANDINGS_SV[PLACE IN LEAGUE]))</f>
        <v>9</v>
      </c>
      <c r="N6">
        <f>SUM(Table1[[#This Row],[BA]:[SV]])</f>
        <v>114</v>
      </c>
      <c r="O6">
        <v>1</v>
      </c>
    </row>
    <row r="7" spans="1:15" x14ac:dyDescent="0.25">
      <c r="A7" t="s">
        <v>371</v>
      </c>
      <c r="B7" t="s">
        <v>539</v>
      </c>
      <c r="C7" t="str">
        <f>Table1[[#This Row],[League]]&amp;Table1[[#This Row],[Team]]</f>
        <v>$1000 Draft Champions League 2huskies</v>
      </c>
      <c r="D7">
        <f>16-INDEX(STANDINGS_BA[],MATCH(Table1[[#This Row],[COMBINED]],STANDINGS_BA[COMBINED],0),COLUMN(STANDINGS_BA[PLACE IN LEAGUE]))</f>
        <v>15</v>
      </c>
      <c r="E7">
        <f>16-INDEX(STANDINGS_R[],MATCH(Table1[[#This Row],[COMBINED]],STANDINGS_R[COMBINED],0),COLUMN(STANDINGS_R[PLACE IN LEAGUE]))</f>
        <v>15</v>
      </c>
      <c r="F7">
        <f>16-INDEX(STANDINGS_HR[],MATCH(Table1[[#This Row],[COMBINED]],STANDINGS_HR[COMBINED],0),COLUMN(STANDINGS_HR[PLACE IN LEAGUE]))</f>
        <v>14</v>
      </c>
      <c r="G7">
        <f>16-INDEX(STANDINGS_RBI[],MATCH(Table1[[#This Row],[COMBINED]],STANDINGS_RBI[COMBINED],0),COLUMN(STANDINGS_RBI[PLACE IN LEAGUE]))</f>
        <v>15</v>
      </c>
      <c r="H7">
        <f>16-INDEX(STANDINGS_SB[],MATCH(Table1[[#This Row],[COMBINED]],STANDINGS_SB[COMBINED],0),COLUMN(STANDINGS_SB[PLACE IN LEAGUE]))</f>
        <v>9</v>
      </c>
      <c r="I7">
        <f>16-INDEX(STANDINGS_ERA[],MATCH(Table1[[#This Row],[COMBINED]],STANDINGS_ERA[COMBINED],0),COLUMN(STANDINGS_ERA[PLACE IN LEAGUE]))</f>
        <v>9</v>
      </c>
      <c r="J7">
        <f>16-INDEX(STANDINGS_WHIP[],MATCH(Table1[[#This Row],[COMBINED]],STANDINGS_WHIP[COMBINED],0),COLUMN(STANDINGS_WHIP[PLACE IN LEAGUE]))</f>
        <v>4</v>
      </c>
      <c r="K7">
        <f>16-INDEX(STANDINGS_W[],MATCH(Table1[[#This Row],[COMBINED]],STANDINGS_W[COMBINED],0),COLUMN(STANDINGS_W[PLACE IN LEAGUE]))</f>
        <v>10</v>
      </c>
      <c r="L7">
        <f>16-INDEX(STANDINGS_K[],MATCH(Table1[[#This Row],[COMBINED]],STANDINGS_K[COMBINED],0),COLUMN(STANDINGS_K[PLACE IN LEAGUE]))</f>
        <v>15</v>
      </c>
      <c r="M7">
        <f>16-INDEX(STANDINGS_SV[],MATCH(Table1[[#This Row],[COMBINED]],STANDINGS_SV[COMBINED],0),COLUMN(STANDINGS_SV[PLACE IN LEAGUE]))</f>
        <v>1</v>
      </c>
      <c r="N7">
        <f>SUM(Table1[[#This Row],[BA]:[SV]])</f>
        <v>107</v>
      </c>
      <c r="O7">
        <v>2</v>
      </c>
    </row>
    <row r="8" spans="1:15" x14ac:dyDescent="0.25">
      <c r="A8" t="s">
        <v>543</v>
      </c>
      <c r="B8" t="s">
        <v>539</v>
      </c>
      <c r="C8" t="str">
        <f>Table1[[#This Row],[League]]&amp;Table1[[#This Row],[Team]]</f>
        <v>$1000 Draft Champions League 2Slip Stitches 1K New</v>
      </c>
      <c r="D8">
        <f>16-INDEX(STANDINGS_BA[],MATCH(Table1[[#This Row],[COMBINED]],STANDINGS_BA[COMBINED],0),COLUMN(STANDINGS_BA[PLACE IN LEAGUE]))</f>
        <v>9</v>
      </c>
      <c r="E8">
        <f>16-INDEX(STANDINGS_R[],MATCH(Table1[[#This Row],[COMBINED]],STANDINGS_R[COMBINED],0),COLUMN(STANDINGS_R[PLACE IN LEAGUE]))</f>
        <v>14</v>
      </c>
      <c r="F8">
        <f>16-INDEX(STANDINGS_HR[],MATCH(Table1[[#This Row],[COMBINED]],STANDINGS_HR[COMBINED],0),COLUMN(STANDINGS_HR[PLACE IN LEAGUE]))</f>
        <v>13</v>
      </c>
      <c r="G8">
        <f>16-INDEX(STANDINGS_RBI[],MATCH(Table1[[#This Row],[COMBINED]],STANDINGS_RBI[COMBINED],0),COLUMN(STANDINGS_RBI[PLACE IN LEAGUE]))</f>
        <v>14</v>
      </c>
      <c r="H8">
        <f>16-INDEX(STANDINGS_SB[],MATCH(Table1[[#This Row],[COMBINED]],STANDINGS_SB[COMBINED],0),COLUMN(STANDINGS_SB[PLACE IN LEAGUE]))</f>
        <v>5</v>
      </c>
      <c r="I8">
        <f>16-INDEX(STANDINGS_ERA[],MATCH(Table1[[#This Row],[COMBINED]],STANDINGS_ERA[COMBINED],0),COLUMN(STANDINGS_ERA[PLACE IN LEAGUE]))</f>
        <v>7</v>
      </c>
      <c r="J8">
        <f>16-INDEX(STANDINGS_WHIP[],MATCH(Table1[[#This Row],[COMBINED]],STANDINGS_WHIP[COMBINED],0),COLUMN(STANDINGS_WHIP[PLACE IN LEAGUE]))</f>
        <v>7</v>
      </c>
      <c r="K8">
        <f>16-INDEX(STANDINGS_W[],MATCH(Table1[[#This Row],[COMBINED]],STANDINGS_W[COMBINED],0),COLUMN(STANDINGS_W[PLACE IN LEAGUE]))</f>
        <v>12</v>
      </c>
      <c r="L8">
        <f>16-INDEX(STANDINGS_K[],MATCH(Table1[[#This Row],[COMBINED]],STANDINGS_K[COMBINED],0),COLUMN(STANDINGS_K[PLACE IN LEAGUE]))</f>
        <v>12</v>
      </c>
      <c r="M8">
        <f>16-INDEX(STANDINGS_SV[],MATCH(Table1[[#This Row],[COMBINED]],STANDINGS_SV[COMBINED],0),COLUMN(STANDINGS_SV[PLACE IN LEAGUE]))</f>
        <v>2</v>
      </c>
      <c r="N8">
        <f>SUM(Table1[[#This Row],[BA]:[SV]])</f>
        <v>95</v>
      </c>
      <c r="O8">
        <v>3</v>
      </c>
    </row>
    <row r="9" spans="1:15" x14ac:dyDescent="0.25">
      <c r="A9" t="s">
        <v>544</v>
      </c>
      <c r="B9" t="s">
        <v>539</v>
      </c>
      <c r="C9" t="str">
        <f>Table1[[#This Row],[League]]&amp;Table1[[#This Row],[Team]]</f>
        <v>$1000 Draft Champions League 2Vermont Lake Monsters</v>
      </c>
      <c r="D9">
        <f>16-INDEX(STANDINGS_BA[],MATCH(Table1[[#This Row],[COMBINED]],STANDINGS_BA[COMBINED],0),COLUMN(STANDINGS_BA[PLACE IN LEAGUE]))</f>
        <v>8</v>
      </c>
      <c r="E9">
        <f>16-INDEX(STANDINGS_R[],MATCH(Table1[[#This Row],[COMBINED]],STANDINGS_R[COMBINED],0),COLUMN(STANDINGS_R[PLACE IN LEAGUE]))</f>
        <v>12</v>
      </c>
      <c r="F9">
        <f>16-INDEX(STANDINGS_HR[],MATCH(Table1[[#This Row],[COMBINED]],STANDINGS_HR[COMBINED],0),COLUMN(STANDINGS_HR[PLACE IN LEAGUE]))</f>
        <v>5</v>
      </c>
      <c r="G9">
        <f>16-INDEX(STANDINGS_RBI[],MATCH(Table1[[#This Row],[COMBINED]],STANDINGS_RBI[COMBINED],0),COLUMN(STANDINGS_RBI[PLACE IN LEAGUE]))</f>
        <v>6</v>
      </c>
      <c r="H9">
        <f>16-INDEX(STANDINGS_SB[],MATCH(Table1[[#This Row],[COMBINED]],STANDINGS_SB[COMBINED],0),COLUMN(STANDINGS_SB[PLACE IN LEAGUE]))</f>
        <v>13</v>
      </c>
      <c r="I9">
        <f>16-INDEX(STANDINGS_ERA[],MATCH(Table1[[#This Row],[COMBINED]],STANDINGS_ERA[COMBINED],0),COLUMN(STANDINGS_ERA[PLACE IN LEAGUE]))</f>
        <v>13</v>
      </c>
      <c r="J9">
        <f>16-INDEX(STANDINGS_WHIP[],MATCH(Table1[[#This Row],[COMBINED]],STANDINGS_WHIP[COMBINED],0),COLUMN(STANDINGS_WHIP[PLACE IN LEAGUE]))</f>
        <v>13</v>
      </c>
      <c r="K9">
        <f>16-INDEX(STANDINGS_W[],MATCH(Table1[[#This Row],[COMBINED]],STANDINGS_W[COMBINED],0),COLUMN(STANDINGS_W[PLACE IN LEAGUE]))</f>
        <v>3</v>
      </c>
      <c r="L9">
        <f>16-INDEX(STANDINGS_K[],MATCH(Table1[[#This Row],[COMBINED]],STANDINGS_K[COMBINED],0),COLUMN(STANDINGS_K[PLACE IN LEAGUE]))</f>
        <v>6</v>
      </c>
      <c r="M9">
        <f>16-INDEX(STANDINGS_SV[],MATCH(Table1[[#This Row],[COMBINED]],STANDINGS_SV[COMBINED],0),COLUMN(STANDINGS_SV[PLACE IN LEAGUE]))</f>
        <v>14</v>
      </c>
      <c r="N9">
        <f>SUM(Table1[[#This Row],[BA]:[SV]])</f>
        <v>93</v>
      </c>
      <c r="O9">
        <v>4</v>
      </c>
    </row>
    <row r="10" spans="1:15" x14ac:dyDescent="0.25">
      <c r="A10" t="s">
        <v>254</v>
      </c>
      <c r="B10" t="s">
        <v>539</v>
      </c>
      <c r="C10" t="str">
        <f>Table1[[#This Row],[League]]&amp;Table1[[#This Row],[Team]]</f>
        <v>$1000 Draft Champions League 2Vercingetorix II</v>
      </c>
      <c r="D10">
        <f>16-INDEX(STANDINGS_BA[],MATCH(Table1[[#This Row],[COMBINED]],STANDINGS_BA[COMBINED],0),COLUMN(STANDINGS_BA[PLACE IN LEAGUE]))</f>
        <v>5</v>
      </c>
      <c r="E10">
        <f>16-INDEX(STANDINGS_R[],MATCH(Table1[[#This Row],[COMBINED]],STANDINGS_R[COMBINED],0),COLUMN(STANDINGS_R[PLACE IN LEAGUE]))</f>
        <v>2</v>
      </c>
      <c r="F10">
        <f>16-INDEX(STANDINGS_HR[],MATCH(Table1[[#This Row],[COMBINED]],STANDINGS_HR[COMBINED],0),COLUMN(STANDINGS_HR[PLACE IN LEAGUE]))</f>
        <v>10</v>
      </c>
      <c r="G10">
        <f>16-INDEX(STANDINGS_RBI[],MATCH(Table1[[#This Row],[COMBINED]],STANDINGS_RBI[COMBINED],0),COLUMN(STANDINGS_RBI[PLACE IN LEAGUE]))</f>
        <v>7</v>
      </c>
      <c r="H10">
        <f>16-INDEX(STANDINGS_SB[],MATCH(Table1[[#This Row],[COMBINED]],STANDINGS_SB[COMBINED],0),COLUMN(STANDINGS_SB[PLACE IN LEAGUE]))</f>
        <v>1</v>
      </c>
      <c r="I10">
        <f>16-INDEX(STANDINGS_ERA[],MATCH(Table1[[#This Row],[COMBINED]],STANDINGS_ERA[COMBINED],0),COLUMN(STANDINGS_ERA[PLACE IN LEAGUE]))</f>
        <v>15</v>
      </c>
      <c r="J10">
        <f>16-INDEX(STANDINGS_WHIP[],MATCH(Table1[[#This Row],[COMBINED]],STANDINGS_WHIP[COMBINED],0),COLUMN(STANDINGS_WHIP[PLACE IN LEAGUE]))</f>
        <v>15</v>
      </c>
      <c r="K10">
        <f>16-INDEX(STANDINGS_W[],MATCH(Table1[[#This Row],[COMBINED]],STANDINGS_W[COMBINED],0),COLUMN(STANDINGS_W[PLACE IN LEAGUE]))</f>
        <v>15</v>
      </c>
      <c r="L10">
        <f>16-INDEX(STANDINGS_K[],MATCH(Table1[[#This Row],[COMBINED]],STANDINGS_K[COMBINED],0),COLUMN(STANDINGS_K[PLACE IN LEAGUE]))</f>
        <v>13</v>
      </c>
      <c r="M10">
        <f>16-INDEX(STANDINGS_SV[],MATCH(Table1[[#This Row],[COMBINED]],STANDINGS_SV[COMBINED],0),COLUMN(STANDINGS_SV[PLACE IN LEAGUE]))</f>
        <v>7</v>
      </c>
      <c r="N10">
        <f>SUM(Table1[[#This Row],[BA]:[SV]])</f>
        <v>90</v>
      </c>
      <c r="O10">
        <v>5</v>
      </c>
    </row>
    <row r="11" spans="1:15" x14ac:dyDescent="0.25">
      <c r="A11" t="s">
        <v>542</v>
      </c>
      <c r="B11" t="s">
        <v>539</v>
      </c>
      <c r="C11" t="str">
        <f>Table1[[#This Row],[League]]&amp;Table1[[#This Row],[Team]]</f>
        <v>$1000 Draft Champions League 2The Notorious C.O.Z. - $1000 DC</v>
      </c>
      <c r="D11">
        <f>16-INDEX(STANDINGS_BA[],MATCH(Table1[[#This Row],[COMBINED]],STANDINGS_BA[COMBINED],0),COLUMN(STANDINGS_BA[PLACE IN LEAGUE]))</f>
        <v>11</v>
      </c>
      <c r="E11">
        <f>16-INDEX(STANDINGS_R[],MATCH(Table1[[#This Row],[COMBINED]],STANDINGS_R[COMBINED],0),COLUMN(STANDINGS_R[PLACE IN LEAGUE]))</f>
        <v>1</v>
      </c>
      <c r="F11">
        <f>16-INDEX(STANDINGS_HR[],MATCH(Table1[[#This Row],[COMBINED]],STANDINGS_HR[COMBINED],0),COLUMN(STANDINGS_HR[PLACE IN LEAGUE]))</f>
        <v>6</v>
      </c>
      <c r="G11">
        <f>16-INDEX(STANDINGS_RBI[],MATCH(Table1[[#This Row],[COMBINED]],STANDINGS_RBI[COMBINED],0),COLUMN(STANDINGS_RBI[PLACE IN LEAGUE]))</f>
        <v>9</v>
      </c>
      <c r="H11">
        <f>16-INDEX(STANDINGS_SB[],MATCH(Table1[[#This Row],[COMBINED]],STANDINGS_SB[COMBINED],0),COLUMN(STANDINGS_SB[PLACE IN LEAGUE]))</f>
        <v>7</v>
      </c>
      <c r="I11">
        <f>16-INDEX(STANDINGS_ERA[],MATCH(Table1[[#This Row],[COMBINED]],STANDINGS_ERA[COMBINED],0),COLUMN(STANDINGS_ERA[PLACE IN LEAGUE]))</f>
        <v>12</v>
      </c>
      <c r="J11">
        <f>16-INDEX(STANDINGS_WHIP[],MATCH(Table1[[#This Row],[COMBINED]],STANDINGS_WHIP[COMBINED],0),COLUMN(STANDINGS_WHIP[PLACE IN LEAGUE]))</f>
        <v>14</v>
      </c>
      <c r="K11">
        <f>16-INDEX(STANDINGS_W[],MATCH(Table1[[#This Row],[COMBINED]],STANDINGS_W[COMBINED],0),COLUMN(STANDINGS_W[PLACE IN LEAGUE]))</f>
        <v>11</v>
      </c>
      <c r="L11">
        <f>16-INDEX(STANDINGS_K[],MATCH(Table1[[#This Row],[COMBINED]],STANDINGS_K[COMBINED],0),COLUMN(STANDINGS_K[PLACE IN LEAGUE]))</f>
        <v>8</v>
      </c>
      <c r="M11">
        <f>16-INDEX(STANDINGS_SV[],MATCH(Table1[[#This Row],[COMBINED]],STANDINGS_SV[COMBINED],0),COLUMN(STANDINGS_SV[PLACE IN LEAGUE]))</f>
        <v>4</v>
      </c>
      <c r="N11">
        <f>SUM(Table1[[#This Row],[BA]:[SV]])</f>
        <v>83</v>
      </c>
      <c r="O11">
        <v>6</v>
      </c>
    </row>
    <row r="12" spans="1:15" x14ac:dyDescent="0.25">
      <c r="A12" t="s">
        <v>550</v>
      </c>
      <c r="B12" t="s">
        <v>539</v>
      </c>
      <c r="C12" t="str">
        <f>Table1[[#This Row],[League]]&amp;Table1[[#This Row],[Team]]</f>
        <v>$1000 Draft Champions League 2SEMPER FI</v>
      </c>
      <c r="D12">
        <f>16-INDEX(STANDINGS_BA[],MATCH(Table1[[#This Row],[COMBINED]],STANDINGS_BA[COMBINED],0),COLUMN(STANDINGS_BA[PLACE IN LEAGUE]))</f>
        <v>1</v>
      </c>
      <c r="E12">
        <f>16-INDEX(STANDINGS_R[],MATCH(Table1[[#This Row],[COMBINED]],STANDINGS_R[COMBINED],0),COLUMN(STANDINGS_R[PLACE IN LEAGUE]))</f>
        <v>10</v>
      </c>
      <c r="F12">
        <f>16-INDEX(STANDINGS_HR[],MATCH(Table1[[#This Row],[COMBINED]],STANDINGS_HR[COMBINED],0),COLUMN(STANDINGS_HR[PLACE IN LEAGUE]))</f>
        <v>7</v>
      </c>
      <c r="G12">
        <f>16-INDEX(STANDINGS_RBI[],MATCH(Table1[[#This Row],[COMBINED]],STANDINGS_RBI[COMBINED],0),COLUMN(STANDINGS_RBI[PLACE IN LEAGUE]))</f>
        <v>4</v>
      </c>
      <c r="H12">
        <f>16-INDEX(STANDINGS_SB[],MATCH(Table1[[#This Row],[COMBINED]],STANDINGS_SB[COMBINED],0),COLUMN(STANDINGS_SB[PLACE IN LEAGUE]))</f>
        <v>8</v>
      </c>
      <c r="I12">
        <f>16-INDEX(STANDINGS_ERA[],MATCH(Table1[[#This Row],[COMBINED]],STANDINGS_ERA[COMBINED],0),COLUMN(STANDINGS_ERA[PLACE IN LEAGUE]))</f>
        <v>14</v>
      </c>
      <c r="J12">
        <f>16-INDEX(STANDINGS_WHIP[],MATCH(Table1[[#This Row],[COMBINED]],STANDINGS_WHIP[COMBINED],0),COLUMN(STANDINGS_WHIP[PLACE IN LEAGUE]))</f>
        <v>12</v>
      </c>
      <c r="K12">
        <f>16-INDEX(STANDINGS_W[],MATCH(Table1[[#This Row],[COMBINED]],STANDINGS_W[COMBINED],0),COLUMN(STANDINGS_W[PLACE IN LEAGUE]))</f>
        <v>9</v>
      </c>
      <c r="L12">
        <f>16-INDEX(STANDINGS_K[],MATCH(Table1[[#This Row],[COMBINED]],STANDINGS_K[COMBINED],0),COLUMN(STANDINGS_K[PLACE IN LEAGUE]))</f>
        <v>11</v>
      </c>
      <c r="M12">
        <f>16-INDEX(STANDINGS_SV[],MATCH(Table1[[#This Row],[COMBINED]],STANDINGS_SV[COMBINED],0),COLUMN(STANDINGS_SV[PLACE IN LEAGUE]))</f>
        <v>3</v>
      </c>
      <c r="N12">
        <f>SUM(Table1[[#This Row],[BA]:[SV]])</f>
        <v>79</v>
      </c>
      <c r="O12">
        <v>7</v>
      </c>
    </row>
    <row r="13" spans="1:15" x14ac:dyDescent="0.25">
      <c r="A13" t="s">
        <v>548</v>
      </c>
      <c r="B13" t="s">
        <v>539</v>
      </c>
      <c r="C13" t="str">
        <f>Table1[[#This Row],[League]]&amp;Table1[[#This Row],[Team]]</f>
        <v>$1000 Draft Champions League 2Attie Boys</v>
      </c>
      <c r="D13">
        <f>16-INDEX(STANDINGS_BA[],MATCH(Table1[[#This Row],[COMBINED]],STANDINGS_BA[COMBINED],0),COLUMN(STANDINGS_BA[PLACE IN LEAGUE]))</f>
        <v>3</v>
      </c>
      <c r="E13">
        <f>16-INDEX(STANDINGS_R[],MATCH(Table1[[#This Row],[COMBINED]],STANDINGS_R[COMBINED],0),COLUMN(STANDINGS_R[PLACE IN LEAGUE]))</f>
        <v>7</v>
      </c>
      <c r="F13">
        <f>16-INDEX(STANDINGS_HR[],MATCH(Table1[[#This Row],[COMBINED]],STANDINGS_HR[COMBINED],0),COLUMN(STANDINGS_HR[PLACE IN LEAGUE]))</f>
        <v>8</v>
      </c>
      <c r="G13">
        <f>16-INDEX(STANDINGS_RBI[],MATCH(Table1[[#This Row],[COMBINED]],STANDINGS_RBI[COMBINED],0),COLUMN(STANDINGS_RBI[PLACE IN LEAGUE]))</f>
        <v>10</v>
      </c>
      <c r="H13">
        <f>16-INDEX(STANDINGS_SB[],MATCH(Table1[[#This Row],[COMBINED]],STANDINGS_SB[COMBINED],0),COLUMN(STANDINGS_SB[PLACE IN LEAGUE]))</f>
        <v>14</v>
      </c>
      <c r="I13">
        <f>16-INDEX(STANDINGS_ERA[],MATCH(Table1[[#This Row],[COMBINED]],STANDINGS_ERA[COMBINED],0),COLUMN(STANDINGS_ERA[PLACE IN LEAGUE]))</f>
        <v>3</v>
      </c>
      <c r="J13">
        <f>16-INDEX(STANDINGS_WHIP[],MATCH(Table1[[#This Row],[COMBINED]],STANDINGS_WHIP[COMBINED],0),COLUMN(STANDINGS_WHIP[PLACE IN LEAGUE]))</f>
        <v>2</v>
      </c>
      <c r="K13">
        <f>16-INDEX(STANDINGS_W[],MATCH(Table1[[#This Row],[COMBINED]],STANDINGS_W[COMBINED],0),COLUMN(STANDINGS_W[PLACE IN LEAGUE]))</f>
        <v>13</v>
      </c>
      <c r="L13">
        <f>16-INDEX(STANDINGS_K[],MATCH(Table1[[#This Row],[COMBINED]],STANDINGS_K[COMBINED],0),COLUMN(STANDINGS_K[PLACE IN LEAGUE]))</f>
        <v>10</v>
      </c>
      <c r="M13">
        <f>16-INDEX(STANDINGS_SV[],MATCH(Table1[[#This Row],[COMBINED]],STANDINGS_SV[COMBINED],0),COLUMN(STANDINGS_SV[PLACE IN LEAGUE]))</f>
        <v>8</v>
      </c>
      <c r="N13">
        <f>SUM(Table1[[#This Row],[BA]:[SV]])</f>
        <v>78</v>
      </c>
      <c r="O13">
        <v>8</v>
      </c>
    </row>
    <row r="14" spans="1:15" x14ac:dyDescent="0.25">
      <c r="A14" t="s">
        <v>546</v>
      </c>
      <c r="B14" t="s">
        <v>539</v>
      </c>
      <c r="C14" t="str">
        <f>Table1[[#This Row],[League]]&amp;Table1[[#This Row],[Team]]</f>
        <v>$1000 Draft Champions League 2Donnie Baseball</v>
      </c>
      <c r="D14">
        <f>16-INDEX(STANDINGS_BA[],MATCH(Table1[[#This Row],[COMBINED]],STANDINGS_BA[COMBINED],0),COLUMN(STANDINGS_BA[PLACE IN LEAGUE]))</f>
        <v>6</v>
      </c>
      <c r="E14">
        <f>16-INDEX(STANDINGS_R[],MATCH(Table1[[#This Row],[COMBINED]],STANDINGS_R[COMBINED],0),COLUMN(STANDINGS_R[PLACE IN LEAGUE]))</f>
        <v>9</v>
      </c>
      <c r="F14">
        <f>16-INDEX(STANDINGS_HR[],MATCH(Table1[[#This Row],[COMBINED]],STANDINGS_HR[COMBINED],0),COLUMN(STANDINGS_HR[PLACE IN LEAGUE]))</f>
        <v>15</v>
      </c>
      <c r="G14">
        <f>16-INDEX(STANDINGS_RBI[],MATCH(Table1[[#This Row],[COMBINED]],STANDINGS_RBI[COMBINED],0),COLUMN(STANDINGS_RBI[PLACE IN LEAGUE]))</f>
        <v>13</v>
      </c>
      <c r="H14">
        <f>16-INDEX(STANDINGS_SB[],MATCH(Table1[[#This Row],[COMBINED]],STANDINGS_SB[COMBINED],0),COLUMN(STANDINGS_SB[PLACE IN LEAGUE]))</f>
        <v>4</v>
      </c>
      <c r="I14">
        <f>16-INDEX(STANDINGS_ERA[],MATCH(Table1[[#This Row],[COMBINED]],STANDINGS_ERA[COMBINED],0),COLUMN(STANDINGS_ERA[PLACE IN LEAGUE]))</f>
        <v>4</v>
      </c>
      <c r="J14">
        <f>16-INDEX(STANDINGS_WHIP[],MATCH(Table1[[#This Row],[COMBINED]],STANDINGS_WHIP[COMBINED],0),COLUMN(STANDINGS_WHIP[PLACE IN LEAGUE]))</f>
        <v>3</v>
      </c>
      <c r="K14">
        <f>16-INDEX(STANDINGS_W[],MATCH(Table1[[#This Row],[COMBINED]],STANDINGS_W[COMBINED],0),COLUMN(STANDINGS_W[PLACE IN LEAGUE]))</f>
        <v>2</v>
      </c>
      <c r="L14">
        <f>16-INDEX(STANDINGS_K[],MATCH(Table1[[#This Row],[COMBINED]],STANDINGS_K[COMBINED],0),COLUMN(STANDINGS_K[PLACE IN LEAGUE]))</f>
        <v>7</v>
      </c>
      <c r="M14">
        <f>16-INDEX(STANDINGS_SV[],MATCH(Table1[[#This Row],[COMBINED]],STANDINGS_SV[COMBINED],0),COLUMN(STANDINGS_SV[PLACE IN LEAGUE]))</f>
        <v>12</v>
      </c>
      <c r="N14">
        <f>SUM(Table1[[#This Row],[BA]:[SV]])</f>
        <v>75</v>
      </c>
      <c r="O14">
        <v>9</v>
      </c>
    </row>
    <row r="15" spans="1:15" x14ac:dyDescent="0.25">
      <c r="A15" t="s">
        <v>549</v>
      </c>
      <c r="B15" t="s">
        <v>539</v>
      </c>
      <c r="C15" t="str">
        <f>Table1[[#This Row],[League]]&amp;Table1[[#This Row],[Team]]</f>
        <v>$1000 Draft Champions League 2Lonede's</v>
      </c>
      <c r="D15">
        <f>16-INDEX(STANDINGS_BA[],MATCH(Table1[[#This Row],[COMBINED]],STANDINGS_BA[COMBINED],0),COLUMN(STANDINGS_BA[PLACE IN LEAGUE]))</f>
        <v>2</v>
      </c>
      <c r="E15">
        <f>16-INDEX(STANDINGS_R[],MATCH(Table1[[#This Row],[COMBINED]],STANDINGS_R[COMBINED],0),COLUMN(STANDINGS_R[PLACE IN LEAGUE]))</f>
        <v>8</v>
      </c>
      <c r="F15">
        <f>16-INDEX(STANDINGS_HR[],MATCH(Table1[[#This Row],[COMBINED]],STANDINGS_HR[COMBINED],0),COLUMN(STANDINGS_HR[PLACE IN LEAGUE]))</f>
        <v>9</v>
      </c>
      <c r="G15">
        <f>16-INDEX(STANDINGS_RBI[],MATCH(Table1[[#This Row],[COMBINED]],STANDINGS_RBI[COMBINED],0),COLUMN(STANDINGS_RBI[PLACE IN LEAGUE]))</f>
        <v>8</v>
      </c>
      <c r="H15">
        <f>16-INDEX(STANDINGS_SB[],MATCH(Table1[[#This Row],[COMBINED]],STANDINGS_SB[COMBINED],0),COLUMN(STANDINGS_SB[PLACE IN LEAGUE]))</f>
        <v>11</v>
      </c>
      <c r="I15">
        <f>16-INDEX(STANDINGS_ERA[],MATCH(Table1[[#This Row],[COMBINED]],STANDINGS_ERA[COMBINED],0),COLUMN(STANDINGS_ERA[PLACE IN LEAGUE]))</f>
        <v>8</v>
      </c>
      <c r="J15">
        <f>16-INDEX(STANDINGS_WHIP[],MATCH(Table1[[#This Row],[COMBINED]],STANDINGS_WHIP[COMBINED],0),COLUMN(STANDINGS_WHIP[PLACE IN LEAGUE]))</f>
        <v>8</v>
      </c>
      <c r="K15">
        <f>16-INDEX(STANDINGS_W[],MATCH(Table1[[#This Row],[COMBINED]],STANDINGS_W[COMBINED],0),COLUMN(STANDINGS_W[PLACE IN LEAGUE]))</f>
        <v>8</v>
      </c>
      <c r="L15">
        <f>16-INDEX(STANDINGS_K[],MATCH(Table1[[#This Row],[COMBINED]],STANDINGS_K[COMBINED],0),COLUMN(STANDINGS_K[PLACE IN LEAGUE]))</f>
        <v>1</v>
      </c>
      <c r="M15">
        <f>16-INDEX(STANDINGS_SV[],MATCH(Table1[[#This Row],[COMBINED]],STANDINGS_SV[COMBINED],0),COLUMN(STANDINGS_SV[PLACE IN LEAGUE]))</f>
        <v>10</v>
      </c>
      <c r="N15">
        <f>SUM(Table1[[#This Row],[BA]:[SV]])</f>
        <v>73</v>
      </c>
      <c r="O15">
        <v>10</v>
      </c>
    </row>
    <row r="16" spans="1:15" x14ac:dyDescent="0.25">
      <c r="A16" t="s">
        <v>510</v>
      </c>
      <c r="B16" t="s">
        <v>539</v>
      </c>
      <c r="C16" t="str">
        <f>Table1[[#This Row],[League]]&amp;Table1[[#This Row],[Team]]</f>
        <v>$1000 Draft Champions League 2Tall Timber</v>
      </c>
      <c r="D16">
        <f>16-INDEX(STANDINGS_BA[],MATCH(Table1[[#This Row],[COMBINED]],STANDINGS_BA[COMBINED],0),COLUMN(STANDINGS_BA[PLACE IN LEAGUE]))</f>
        <v>10</v>
      </c>
      <c r="E16">
        <f>16-INDEX(STANDINGS_R[],MATCH(Table1[[#This Row],[COMBINED]],STANDINGS_R[COMBINED],0),COLUMN(STANDINGS_R[PLACE IN LEAGUE]))</f>
        <v>5</v>
      </c>
      <c r="F16">
        <f>16-INDEX(STANDINGS_HR[],MATCH(Table1[[#This Row],[COMBINED]],STANDINGS_HR[COMBINED],0),COLUMN(STANDINGS_HR[PLACE IN LEAGUE]))</f>
        <v>2</v>
      </c>
      <c r="G16">
        <f>16-INDEX(STANDINGS_RBI[],MATCH(Table1[[#This Row],[COMBINED]],STANDINGS_RBI[COMBINED],0),COLUMN(STANDINGS_RBI[PLACE IN LEAGUE]))</f>
        <v>2</v>
      </c>
      <c r="H16">
        <f>16-INDEX(STANDINGS_SB[],MATCH(Table1[[#This Row],[COMBINED]],STANDINGS_SB[COMBINED],0),COLUMN(STANDINGS_SB[PLACE IN LEAGUE]))</f>
        <v>15</v>
      </c>
      <c r="I16">
        <f>16-INDEX(STANDINGS_ERA[],MATCH(Table1[[#This Row],[COMBINED]],STANDINGS_ERA[COMBINED],0),COLUMN(STANDINGS_ERA[PLACE IN LEAGUE]))</f>
        <v>2</v>
      </c>
      <c r="J16">
        <f>16-INDEX(STANDINGS_WHIP[],MATCH(Table1[[#This Row],[COMBINED]],STANDINGS_WHIP[COMBINED],0),COLUMN(STANDINGS_WHIP[PLACE IN LEAGUE]))</f>
        <v>10</v>
      </c>
      <c r="K16">
        <f>16-INDEX(STANDINGS_W[],MATCH(Table1[[#This Row],[COMBINED]],STANDINGS_W[COMBINED],0),COLUMN(STANDINGS_W[PLACE IN LEAGUE]))</f>
        <v>4</v>
      </c>
      <c r="L16">
        <f>16-INDEX(STANDINGS_K[],MATCH(Table1[[#This Row],[COMBINED]],STANDINGS_K[COMBINED],0),COLUMN(STANDINGS_K[PLACE IN LEAGUE]))</f>
        <v>4</v>
      </c>
      <c r="M16">
        <f>16-INDEX(STANDINGS_SV[],MATCH(Table1[[#This Row],[COMBINED]],STANDINGS_SV[COMBINED],0),COLUMN(STANDINGS_SV[PLACE IN LEAGUE]))</f>
        <v>15</v>
      </c>
      <c r="N16">
        <f>SUM(Table1[[#This Row],[BA]:[SV]])</f>
        <v>69</v>
      </c>
      <c r="O16">
        <v>11</v>
      </c>
    </row>
    <row r="17" spans="1:15" x14ac:dyDescent="0.25">
      <c r="A17" t="s">
        <v>540</v>
      </c>
      <c r="B17" t="s">
        <v>539</v>
      </c>
      <c r="C17" t="str">
        <f>Table1[[#This Row],[League]]&amp;Table1[[#This Row],[Team]]</f>
        <v>$1000 Draft Champions League 2Garage Floor Yastrzemskis</v>
      </c>
      <c r="D17">
        <f>16-INDEX(STANDINGS_BA[],MATCH(Table1[[#This Row],[COMBINED]],STANDINGS_BA[COMBINED],0),COLUMN(STANDINGS_BA[PLACE IN LEAGUE]))</f>
        <v>13</v>
      </c>
      <c r="E17">
        <f>16-INDEX(STANDINGS_R[],MATCH(Table1[[#This Row],[COMBINED]],STANDINGS_R[COMBINED],0),COLUMN(STANDINGS_R[PLACE IN LEAGUE]))</f>
        <v>4</v>
      </c>
      <c r="F17">
        <f>16-INDEX(STANDINGS_HR[],MATCH(Table1[[#This Row],[COMBINED]],STANDINGS_HR[COMBINED],0),COLUMN(STANDINGS_HR[PLACE IN LEAGUE]))</f>
        <v>3</v>
      </c>
      <c r="G17">
        <f>16-INDEX(STANDINGS_RBI[],MATCH(Table1[[#This Row],[COMBINED]],STANDINGS_RBI[COMBINED],0),COLUMN(STANDINGS_RBI[PLACE IN LEAGUE]))</f>
        <v>12</v>
      </c>
      <c r="H17">
        <f>16-INDEX(STANDINGS_SB[],MATCH(Table1[[#This Row],[COMBINED]],STANDINGS_SB[COMBINED],0),COLUMN(STANDINGS_SB[PLACE IN LEAGUE]))</f>
        <v>3</v>
      </c>
      <c r="I17">
        <f>16-INDEX(STANDINGS_ERA[],MATCH(Table1[[#This Row],[COMBINED]],STANDINGS_ERA[COMBINED],0),COLUMN(STANDINGS_ERA[PLACE IN LEAGUE]))</f>
        <v>11</v>
      </c>
      <c r="J17">
        <f>16-INDEX(STANDINGS_WHIP[],MATCH(Table1[[#This Row],[COMBINED]],STANDINGS_WHIP[COMBINED],0),COLUMN(STANDINGS_WHIP[PLACE IN LEAGUE]))</f>
        <v>9</v>
      </c>
      <c r="K17">
        <f>16-INDEX(STANDINGS_W[],MATCH(Table1[[#This Row],[COMBINED]],STANDINGS_W[COMBINED],0),COLUMN(STANDINGS_W[PLACE IN LEAGUE]))</f>
        <v>5</v>
      </c>
      <c r="L17">
        <f>16-INDEX(STANDINGS_K[],MATCH(Table1[[#This Row],[COMBINED]],STANDINGS_K[COMBINED],0),COLUMN(STANDINGS_K[PLACE IN LEAGUE]))</f>
        <v>2</v>
      </c>
      <c r="M17">
        <f>16-INDEX(STANDINGS_SV[],MATCH(Table1[[#This Row],[COMBINED]],STANDINGS_SV[COMBINED],0),COLUMN(STANDINGS_SV[PLACE IN LEAGUE]))</f>
        <v>6</v>
      </c>
      <c r="N17">
        <f>SUM(Table1[[#This Row],[BA]:[SV]])</f>
        <v>68</v>
      </c>
      <c r="O17">
        <v>12</v>
      </c>
    </row>
    <row r="18" spans="1:15" x14ac:dyDescent="0.25">
      <c r="A18" t="s">
        <v>547</v>
      </c>
      <c r="B18" t="s">
        <v>539</v>
      </c>
      <c r="C18" t="str">
        <f>Table1[[#This Row],[League]]&amp;Table1[[#This Row],[Team]]</f>
        <v>$1000 Draft Champions League 2Ryan's Harping on Harvey</v>
      </c>
      <c r="D18">
        <f>16-INDEX(STANDINGS_BA[],MATCH(Table1[[#This Row],[COMBINED]],STANDINGS_BA[COMBINED],0),COLUMN(STANDINGS_BA[PLACE IN LEAGUE]))</f>
        <v>4</v>
      </c>
      <c r="E18">
        <f>16-INDEX(STANDINGS_R[],MATCH(Table1[[#This Row],[COMBINED]],STANDINGS_R[COMBINED],0),COLUMN(STANDINGS_R[PLACE IN LEAGUE]))</f>
        <v>6</v>
      </c>
      <c r="F18">
        <f>16-INDEX(STANDINGS_HR[],MATCH(Table1[[#This Row],[COMBINED]],STANDINGS_HR[COMBINED],0),COLUMN(STANDINGS_HR[PLACE IN LEAGUE]))</f>
        <v>4</v>
      </c>
      <c r="G18">
        <f>16-INDEX(STANDINGS_RBI[],MATCH(Table1[[#This Row],[COMBINED]],STANDINGS_RBI[COMBINED],0),COLUMN(STANDINGS_RBI[PLACE IN LEAGUE]))</f>
        <v>3</v>
      </c>
      <c r="H18">
        <f>16-INDEX(STANDINGS_SB[],MATCH(Table1[[#This Row],[COMBINED]],STANDINGS_SB[COMBINED],0),COLUMN(STANDINGS_SB[PLACE IN LEAGUE]))</f>
        <v>10</v>
      </c>
      <c r="I18">
        <f>16-INDEX(STANDINGS_ERA[],MATCH(Table1[[#This Row],[COMBINED]],STANDINGS_ERA[COMBINED],0),COLUMN(STANDINGS_ERA[PLACE IN LEAGUE]))</f>
        <v>5</v>
      </c>
      <c r="J18">
        <f>16-INDEX(STANDINGS_WHIP[],MATCH(Table1[[#This Row],[COMBINED]],STANDINGS_WHIP[COMBINED],0),COLUMN(STANDINGS_WHIP[PLACE IN LEAGUE]))</f>
        <v>5</v>
      </c>
      <c r="K18">
        <f>16-INDEX(STANDINGS_W[],MATCH(Table1[[#This Row],[COMBINED]],STANDINGS_W[COMBINED],0),COLUMN(STANDINGS_W[PLACE IN LEAGUE]))</f>
        <v>7</v>
      </c>
      <c r="L18">
        <f>16-INDEX(STANDINGS_K[],MATCH(Table1[[#This Row],[COMBINED]],STANDINGS_K[COMBINED],0),COLUMN(STANDINGS_K[PLACE IN LEAGUE]))</f>
        <v>9</v>
      </c>
      <c r="M18">
        <f>16-INDEX(STANDINGS_SV[],MATCH(Table1[[#This Row],[COMBINED]],STANDINGS_SV[COMBINED],0),COLUMN(STANDINGS_SV[PLACE IN LEAGUE]))</f>
        <v>11</v>
      </c>
      <c r="N18">
        <f>SUM(Table1[[#This Row],[BA]:[SV]])</f>
        <v>64</v>
      </c>
      <c r="O18">
        <v>13</v>
      </c>
    </row>
    <row r="19" spans="1:15" x14ac:dyDescent="0.25">
      <c r="A19" t="s">
        <v>541</v>
      </c>
      <c r="B19" t="s">
        <v>539</v>
      </c>
      <c r="C19" t="str">
        <f>Table1[[#This Row],[League]]&amp;Table1[[#This Row],[Team]]</f>
        <v>$1000 Draft Champions League 2Pounders 1000</v>
      </c>
      <c r="D19">
        <f>16-INDEX(STANDINGS_BA[],MATCH(Table1[[#This Row],[COMBINED]],STANDINGS_BA[COMBINED],0),COLUMN(STANDINGS_BA[PLACE IN LEAGUE]))</f>
        <v>12</v>
      </c>
      <c r="E19">
        <f>16-INDEX(STANDINGS_R[],MATCH(Table1[[#This Row],[COMBINED]],STANDINGS_R[COMBINED],0),COLUMN(STANDINGS_R[PLACE IN LEAGUE]))</f>
        <v>3</v>
      </c>
      <c r="F19">
        <f>16-INDEX(STANDINGS_HR[],MATCH(Table1[[#This Row],[COMBINED]],STANDINGS_HR[COMBINED],0),COLUMN(STANDINGS_HR[PLACE IN LEAGUE]))</f>
        <v>1</v>
      </c>
      <c r="G19">
        <f>16-INDEX(STANDINGS_RBI[],MATCH(Table1[[#This Row],[COMBINED]],STANDINGS_RBI[COMBINED],0),COLUMN(STANDINGS_RBI[PLACE IN LEAGUE]))</f>
        <v>1</v>
      </c>
      <c r="H19">
        <f>16-INDEX(STANDINGS_SB[],MATCH(Table1[[#This Row],[COMBINED]],STANDINGS_SB[COMBINED],0),COLUMN(STANDINGS_SB[PLACE IN LEAGUE]))</f>
        <v>12</v>
      </c>
      <c r="I19">
        <f>16-INDEX(STANDINGS_ERA[],MATCH(Table1[[#This Row],[COMBINED]],STANDINGS_ERA[COMBINED],0),COLUMN(STANDINGS_ERA[PLACE IN LEAGUE]))</f>
        <v>6</v>
      </c>
      <c r="J19">
        <f>16-INDEX(STANDINGS_WHIP[],MATCH(Table1[[#This Row],[COMBINED]],STANDINGS_WHIP[COMBINED],0),COLUMN(STANDINGS_WHIP[PLACE IN LEAGUE]))</f>
        <v>6</v>
      </c>
      <c r="K19">
        <f>16-INDEX(STANDINGS_W[],MATCH(Table1[[#This Row],[COMBINED]],STANDINGS_W[COMBINED],0),COLUMN(STANDINGS_W[PLACE IN LEAGUE]))</f>
        <v>1</v>
      </c>
      <c r="L19">
        <f>16-INDEX(STANDINGS_K[],MATCH(Table1[[#This Row],[COMBINED]],STANDINGS_K[COMBINED],0),COLUMN(STANDINGS_K[PLACE IN LEAGUE]))</f>
        <v>3</v>
      </c>
      <c r="M19">
        <f>16-INDEX(STANDINGS_SV[],MATCH(Table1[[#This Row],[COMBINED]],STANDINGS_SV[COMBINED],0),COLUMN(STANDINGS_SV[PLACE IN LEAGUE]))</f>
        <v>13</v>
      </c>
      <c r="N19">
        <f>SUM(Table1[[#This Row],[BA]:[SV]])</f>
        <v>58</v>
      </c>
      <c r="O19">
        <v>14</v>
      </c>
    </row>
    <row r="20" spans="1:15" x14ac:dyDescent="0.25">
      <c r="A20" t="s">
        <v>545</v>
      </c>
      <c r="B20" t="s">
        <v>539</v>
      </c>
      <c r="C20" t="str">
        <f>Table1[[#This Row],[League]]&amp;Table1[[#This Row],[Team]]</f>
        <v>$1000 Draft Champions League 2Isla de Encanta</v>
      </c>
      <c r="D20">
        <f>16-INDEX(STANDINGS_BA[],MATCH(Table1[[#This Row],[COMBINED]],STANDINGS_BA[COMBINED],0),COLUMN(STANDINGS_BA[PLACE IN LEAGUE]))</f>
        <v>7</v>
      </c>
      <c r="E20">
        <f>16-INDEX(STANDINGS_R[],MATCH(Table1[[#This Row],[COMBINED]],STANDINGS_R[COMBINED],0),COLUMN(STANDINGS_R[PLACE IN LEAGUE]))</f>
        <v>11</v>
      </c>
      <c r="F20">
        <f>16-INDEX(STANDINGS_HR[],MATCH(Table1[[#This Row],[COMBINED]],STANDINGS_HR[COMBINED],0),COLUMN(STANDINGS_HR[PLACE IN LEAGUE]))</f>
        <v>11</v>
      </c>
      <c r="G20">
        <f>16-INDEX(STANDINGS_RBI[],MATCH(Table1[[#This Row],[COMBINED]],STANDINGS_RBI[COMBINED],0),COLUMN(STANDINGS_RBI[PLACE IN LEAGUE]))</f>
        <v>5</v>
      </c>
      <c r="H20">
        <f>16-INDEX(STANDINGS_SB[],MATCH(Table1[[#This Row],[COMBINED]],STANDINGS_SB[COMBINED],0),COLUMN(STANDINGS_SB[PLACE IN LEAGUE]))</f>
        <v>2</v>
      </c>
      <c r="I20">
        <f>16-INDEX(STANDINGS_ERA[],MATCH(Table1[[#This Row],[COMBINED]],STANDINGS_ERA[COMBINED],0),COLUMN(STANDINGS_ERA[PLACE IN LEAGUE]))</f>
        <v>1</v>
      </c>
      <c r="J20">
        <f>16-INDEX(STANDINGS_WHIP[],MATCH(Table1[[#This Row],[COMBINED]],STANDINGS_WHIP[COMBINED],0),COLUMN(STANDINGS_WHIP[PLACE IN LEAGUE]))</f>
        <v>1</v>
      </c>
      <c r="K20">
        <f>16-INDEX(STANDINGS_W[],MATCH(Table1[[#This Row],[COMBINED]],STANDINGS_W[COMBINED],0),COLUMN(STANDINGS_W[PLACE IN LEAGUE]))</f>
        <v>6</v>
      </c>
      <c r="L20">
        <f>16-INDEX(STANDINGS_K[],MATCH(Table1[[#This Row],[COMBINED]],STANDINGS_K[COMBINED],0),COLUMN(STANDINGS_K[PLACE IN LEAGUE]))</f>
        <v>5</v>
      </c>
      <c r="M20">
        <f>16-INDEX(STANDINGS_SV[],MATCH(Table1[[#This Row],[COMBINED]],STANDINGS_SV[COMBINED],0),COLUMN(STANDINGS_SV[PLACE IN LEAGUE]))</f>
        <v>5</v>
      </c>
      <c r="N20">
        <f>SUM(Table1[[#This Row],[BA]:[SV]])</f>
        <v>54</v>
      </c>
      <c r="O20">
        <v>15</v>
      </c>
    </row>
    <row r="21" spans="1:15" x14ac:dyDescent="0.25">
      <c r="A21" t="s">
        <v>508</v>
      </c>
      <c r="B21" t="s">
        <v>552</v>
      </c>
      <c r="C21" t="str">
        <f>Table1[[#This Row],[League]]&amp;Table1[[#This Row],[Team]]</f>
        <v>$1000 Draft Champions Max's League Feb. 22Team Robinson</v>
      </c>
      <c r="D21">
        <f>16-INDEX(STANDINGS_BA[],MATCH(Table1[[#This Row],[COMBINED]],STANDINGS_BA[COMBINED],0),COLUMN(STANDINGS_BA[PLACE IN LEAGUE]))</f>
        <v>10</v>
      </c>
      <c r="E21">
        <f>16-INDEX(STANDINGS_R[],MATCH(Table1[[#This Row],[COMBINED]],STANDINGS_R[COMBINED],0),COLUMN(STANDINGS_R[PLACE IN LEAGUE]))</f>
        <v>15</v>
      </c>
      <c r="F21">
        <f>16-INDEX(STANDINGS_HR[],MATCH(Table1[[#This Row],[COMBINED]],STANDINGS_HR[COMBINED],0),COLUMN(STANDINGS_HR[PLACE IN LEAGUE]))</f>
        <v>12</v>
      </c>
      <c r="G21">
        <f>16-INDEX(STANDINGS_RBI[],MATCH(Table1[[#This Row],[COMBINED]],STANDINGS_RBI[COMBINED],0),COLUMN(STANDINGS_RBI[PLACE IN LEAGUE]))</f>
        <v>12</v>
      </c>
      <c r="H21">
        <f>16-INDEX(STANDINGS_SB[],MATCH(Table1[[#This Row],[COMBINED]],STANDINGS_SB[COMBINED],0),COLUMN(STANDINGS_SB[PLACE IN LEAGUE]))</f>
        <v>5</v>
      </c>
      <c r="I21">
        <f>16-INDEX(STANDINGS_ERA[],MATCH(Table1[[#This Row],[COMBINED]],STANDINGS_ERA[COMBINED],0),COLUMN(STANDINGS_ERA[PLACE IN LEAGUE]))</f>
        <v>15</v>
      </c>
      <c r="J21">
        <f>16-INDEX(STANDINGS_WHIP[],MATCH(Table1[[#This Row],[COMBINED]],STANDINGS_WHIP[COMBINED],0),COLUMN(STANDINGS_WHIP[PLACE IN LEAGUE]))</f>
        <v>13</v>
      </c>
      <c r="K21">
        <f>16-INDEX(STANDINGS_W[],MATCH(Table1[[#This Row],[COMBINED]],STANDINGS_W[COMBINED],0),COLUMN(STANDINGS_W[PLACE IN LEAGUE]))</f>
        <v>14</v>
      </c>
      <c r="L21">
        <f>16-INDEX(STANDINGS_K[],MATCH(Table1[[#This Row],[COMBINED]],STANDINGS_K[COMBINED],0),COLUMN(STANDINGS_K[PLACE IN LEAGUE]))</f>
        <v>14</v>
      </c>
      <c r="M21">
        <f>16-INDEX(STANDINGS_SV[],MATCH(Table1[[#This Row],[COMBINED]],STANDINGS_SV[COMBINED],0),COLUMN(STANDINGS_SV[PLACE IN LEAGUE]))</f>
        <v>13</v>
      </c>
      <c r="N21">
        <f>SUM(Table1[[#This Row],[BA]:[SV]])</f>
        <v>123</v>
      </c>
      <c r="O21">
        <v>1</v>
      </c>
    </row>
    <row r="22" spans="1:15" x14ac:dyDescent="0.25">
      <c r="A22" t="s">
        <v>53</v>
      </c>
      <c r="B22" t="s">
        <v>552</v>
      </c>
      <c r="C22" t="str">
        <f>Table1[[#This Row],[League]]&amp;Table1[[#This Row],[Team]]</f>
        <v>$1000 Draft Champions Max's League Feb. 22Baseball Furies</v>
      </c>
      <c r="D22">
        <f>16-INDEX(STANDINGS_BA[],MATCH(Table1[[#This Row],[COMBINED]],STANDINGS_BA[COMBINED],0),COLUMN(STANDINGS_BA[PLACE IN LEAGUE]))</f>
        <v>3</v>
      </c>
      <c r="E22">
        <f>16-INDEX(STANDINGS_R[],MATCH(Table1[[#This Row],[COMBINED]],STANDINGS_R[COMBINED],0),COLUMN(STANDINGS_R[PLACE IN LEAGUE]))</f>
        <v>13</v>
      </c>
      <c r="F22">
        <f>16-INDEX(STANDINGS_HR[],MATCH(Table1[[#This Row],[COMBINED]],STANDINGS_HR[COMBINED],0),COLUMN(STANDINGS_HR[PLACE IN LEAGUE]))</f>
        <v>14</v>
      </c>
      <c r="G22">
        <f>16-INDEX(STANDINGS_RBI[],MATCH(Table1[[#This Row],[COMBINED]],STANDINGS_RBI[COMBINED],0),COLUMN(STANDINGS_RBI[PLACE IN LEAGUE]))</f>
        <v>13</v>
      </c>
      <c r="H22">
        <f>16-INDEX(STANDINGS_SB[],MATCH(Table1[[#This Row],[COMBINED]],STANDINGS_SB[COMBINED],0),COLUMN(STANDINGS_SB[PLACE IN LEAGUE]))</f>
        <v>3</v>
      </c>
      <c r="I22">
        <f>16-INDEX(STANDINGS_ERA[],MATCH(Table1[[#This Row],[COMBINED]],STANDINGS_ERA[COMBINED],0),COLUMN(STANDINGS_ERA[PLACE IN LEAGUE]))</f>
        <v>11</v>
      </c>
      <c r="J22">
        <f>16-INDEX(STANDINGS_WHIP[],MATCH(Table1[[#This Row],[COMBINED]],STANDINGS_WHIP[COMBINED],0),COLUMN(STANDINGS_WHIP[PLACE IN LEAGUE]))</f>
        <v>8</v>
      </c>
      <c r="K22">
        <f>16-INDEX(STANDINGS_W[],MATCH(Table1[[#This Row],[COMBINED]],STANDINGS_W[COMBINED],0),COLUMN(STANDINGS_W[PLACE IN LEAGUE]))</f>
        <v>12</v>
      </c>
      <c r="L22">
        <f>16-INDEX(STANDINGS_K[],MATCH(Table1[[#This Row],[COMBINED]],STANDINGS_K[COMBINED],0),COLUMN(STANDINGS_K[PLACE IN LEAGUE]))</f>
        <v>13</v>
      </c>
      <c r="M22">
        <f>16-INDEX(STANDINGS_SV[],MATCH(Table1[[#This Row],[COMBINED]],STANDINGS_SV[COMBINED],0),COLUMN(STANDINGS_SV[PLACE IN LEAGUE]))</f>
        <v>8</v>
      </c>
      <c r="N22">
        <f>SUM(Table1[[#This Row],[BA]:[SV]])</f>
        <v>98</v>
      </c>
      <c r="O22">
        <v>2</v>
      </c>
    </row>
    <row r="23" spans="1:15" x14ac:dyDescent="0.25">
      <c r="A23" t="s">
        <v>557</v>
      </c>
      <c r="B23" t="s">
        <v>552</v>
      </c>
      <c r="C23" t="str">
        <f>Table1[[#This Row],[League]]&amp;Table1[[#This Row],[Team]]</f>
        <v>$1000 Draft Champions Max's League Feb. 22Breaking Bad</v>
      </c>
      <c r="D23">
        <f>16-INDEX(STANDINGS_BA[],MATCH(Table1[[#This Row],[COMBINED]],STANDINGS_BA[COMBINED],0),COLUMN(STANDINGS_BA[PLACE IN LEAGUE]))</f>
        <v>6</v>
      </c>
      <c r="E23">
        <f>16-INDEX(STANDINGS_R[],MATCH(Table1[[#This Row],[COMBINED]],STANDINGS_R[COMBINED],0),COLUMN(STANDINGS_R[PLACE IN LEAGUE]))</f>
        <v>14</v>
      </c>
      <c r="F23">
        <f>16-INDEX(STANDINGS_HR[],MATCH(Table1[[#This Row],[COMBINED]],STANDINGS_HR[COMBINED],0),COLUMN(STANDINGS_HR[PLACE IN LEAGUE]))</f>
        <v>9</v>
      </c>
      <c r="G23">
        <f>16-INDEX(STANDINGS_RBI[],MATCH(Table1[[#This Row],[COMBINED]],STANDINGS_RBI[COMBINED],0),COLUMN(STANDINGS_RBI[PLACE IN LEAGUE]))</f>
        <v>11</v>
      </c>
      <c r="H23">
        <f>16-INDEX(STANDINGS_SB[],MATCH(Table1[[#This Row],[COMBINED]],STANDINGS_SB[COMBINED],0),COLUMN(STANDINGS_SB[PLACE IN LEAGUE]))</f>
        <v>13</v>
      </c>
      <c r="I23">
        <f>16-INDEX(STANDINGS_ERA[],MATCH(Table1[[#This Row],[COMBINED]],STANDINGS_ERA[COMBINED],0),COLUMN(STANDINGS_ERA[PLACE IN LEAGUE]))</f>
        <v>8</v>
      </c>
      <c r="J23">
        <f>16-INDEX(STANDINGS_WHIP[],MATCH(Table1[[#This Row],[COMBINED]],STANDINGS_WHIP[COMBINED],0),COLUMN(STANDINGS_WHIP[PLACE IN LEAGUE]))</f>
        <v>11</v>
      </c>
      <c r="K23">
        <f>16-INDEX(STANDINGS_W[],MATCH(Table1[[#This Row],[COMBINED]],STANDINGS_W[COMBINED],0),COLUMN(STANDINGS_W[PLACE IN LEAGUE]))</f>
        <v>8</v>
      </c>
      <c r="L23">
        <f>16-INDEX(STANDINGS_K[],MATCH(Table1[[#This Row],[COMBINED]],STANDINGS_K[COMBINED],0),COLUMN(STANDINGS_K[PLACE IN LEAGUE]))</f>
        <v>12</v>
      </c>
      <c r="M23">
        <f>16-INDEX(STANDINGS_SV[],MATCH(Table1[[#This Row],[COMBINED]],STANDINGS_SV[COMBINED],0),COLUMN(STANDINGS_SV[PLACE IN LEAGUE]))</f>
        <v>2</v>
      </c>
      <c r="N23">
        <f>SUM(Table1[[#This Row],[BA]:[SV]])</f>
        <v>94</v>
      </c>
      <c r="O23">
        <v>3</v>
      </c>
    </row>
    <row r="24" spans="1:15" x14ac:dyDescent="0.25">
      <c r="A24" t="s">
        <v>257</v>
      </c>
      <c r="B24" t="s">
        <v>552</v>
      </c>
      <c r="C24" t="str">
        <f>Table1[[#This Row],[League]]&amp;Table1[[#This Row],[Team]]</f>
        <v>$1000 Draft Champions Max's League Feb. 22Vercingetorix I</v>
      </c>
      <c r="D24">
        <f>16-INDEX(STANDINGS_BA[],MATCH(Table1[[#This Row],[COMBINED]],STANDINGS_BA[COMBINED],0),COLUMN(STANDINGS_BA[PLACE IN LEAGUE]))</f>
        <v>9</v>
      </c>
      <c r="E24">
        <f>16-INDEX(STANDINGS_R[],MATCH(Table1[[#This Row],[COMBINED]],STANDINGS_R[COMBINED],0),COLUMN(STANDINGS_R[PLACE IN LEAGUE]))</f>
        <v>9</v>
      </c>
      <c r="F24">
        <f>16-INDEX(STANDINGS_HR[],MATCH(Table1[[#This Row],[COMBINED]],STANDINGS_HR[COMBINED],0),COLUMN(STANDINGS_HR[PLACE IN LEAGUE]))</f>
        <v>10</v>
      </c>
      <c r="G24">
        <f>16-INDEX(STANDINGS_RBI[],MATCH(Table1[[#This Row],[COMBINED]],STANDINGS_RBI[COMBINED],0),COLUMN(STANDINGS_RBI[PLACE IN LEAGUE]))</f>
        <v>7</v>
      </c>
      <c r="H24">
        <f>16-INDEX(STANDINGS_SB[],MATCH(Table1[[#This Row],[COMBINED]],STANDINGS_SB[COMBINED],0),COLUMN(STANDINGS_SB[PLACE IN LEAGUE]))</f>
        <v>14</v>
      </c>
      <c r="I24">
        <f>16-INDEX(STANDINGS_ERA[],MATCH(Table1[[#This Row],[COMBINED]],STANDINGS_ERA[COMBINED],0),COLUMN(STANDINGS_ERA[PLACE IN LEAGUE]))</f>
        <v>9</v>
      </c>
      <c r="J24">
        <f>16-INDEX(STANDINGS_WHIP[],MATCH(Table1[[#This Row],[COMBINED]],STANDINGS_WHIP[COMBINED],0),COLUMN(STANDINGS_WHIP[PLACE IN LEAGUE]))</f>
        <v>14</v>
      </c>
      <c r="K24">
        <f>16-INDEX(STANDINGS_W[],MATCH(Table1[[#This Row],[COMBINED]],STANDINGS_W[COMBINED],0),COLUMN(STANDINGS_W[PLACE IN LEAGUE]))</f>
        <v>5</v>
      </c>
      <c r="L24">
        <f>16-INDEX(STANDINGS_K[],MATCH(Table1[[#This Row],[COMBINED]],STANDINGS_K[COMBINED],0),COLUMN(STANDINGS_K[PLACE IN LEAGUE]))</f>
        <v>3</v>
      </c>
      <c r="M24">
        <f>16-INDEX(STANDINGS_SV[],MATCH(Table1[[#This Row],[COMBINED]],STANDINGS_SV[COMBINED],0),COLUMN(STANDINGS_SV[PLACE IN LEAGUE]))</f>
        <v>10</v>
      </c>
      <c r="N24">
        <f>SUM(Table1[[#This Row],[BA]:[SV]])</f>
        <v>90</v>
      </c>
      <c r="O24">
        <v>4</v>
      </c>
    </row>
    <row r="25" spans="1:15" x14ac:dyDescent="0.25">
      <c r="A25" t="s">
        <v>551</v>
      </c>
      <c r="B25" t="s">
        <v>552</v>
      </c>
      <c r="C25" t="str">
        <f>Table1[[#This Row],[League]]&amp;Table1[[#This Row],[Team]]</f>
        <v>$1000 Draft Champions Max's League Feb. 22Miggy's Crown</v>
      </c>
      <c r="D25">
        <f>16-INDEX(STANDINGS_BA[],MATCH(Table1[[#This Row],[COMBINED]],STANDINGS_BA[COMBINED],0),COLUMN(STANDINGS_BA[PLACE IN LEAGUE]))</f>
        <v>15</v>
      </c>
      <c r="E25">
        <f>16-INDEX(STANDINGS_R[],MATCH(Table1[[#This Row],[COMBINED]],STANDINGS_R[COMBINED],0),COLUMN(STANDINGS_R[PLACE IN LEAGUE]))</f>
        <v>11</v>
      </c>
      <c r="F25">
        <f>16-INDEX(STANDINGS_HR[],MATCH(Table1[[#This Row],[COMBINED]],STANDINGS_HR[COMBINED],0),COLUMN(STANDINGS_HR[PLACE IN LEAGUE]))</f>
        <v>6</v>
      </c>
      <c r="G25">
        <f>16-INDEX(STANDINGS_RBI[],MATCH(Table1[[#This Row],[COMBINED]],STANDINGS_RBI[COMBINED],0),COLUMN(STANDINGS_RBI[PLACE IN LEAGUE]))</f>
        <v>6</v>
      </c>
      <c r="H25">
        <f>16-INDEX(STANDINGS_SB[],MATCH(Table1[[#This Row],[COMBINED]],STANDINGS_SB[COMBINED],0),COLUMN(STANDINGS_SB[PLACE IN LEAGUE]))</f>
        <v>8</v>
      </c>
      <c r="I25">
        <f>16-INDEX(STANDINGS_ERA[],MATCH(Table1[[#This Row],[COMBINED]],STANDINGS_ERA[COMBINED],0),COLUMN(STANDINGS_ERA[PLACE IN LEAGUE]))</f>
        <v>14</v>
      </c>
      <c r="J25">
        <f>16-INDEX(STANDINGS_WHIP[],MATCH(Table1[[#This Row],[COMBINED]],STANDINGS_WHIP[COMBINED],0),COLUMN(STANDINGS_WHIP[PLACE IN LEAGUE]))</f>
        <v>5</v>
      </c>
      <c r="K25">
        <f>16-INDEX(STANDINGS_W[],MATCH(Table1[[#This Row],[COMBINED]],STANDINGS_W[COMBINED],0),COLUMN(STANDINGS_W[PLACE IN LEAGUE]))</f>
        <v>4</v>
      </c>
      <c r="L25">
        <f>16-INDEX(STANDINGS_K[],MATCH(Table1[[#This Row],[COMBINED]],STANDINGS_K[COMBINED],0),COLUMN(STANDINGS_K[PLACE IN LEAGUE]))</f>
        <v>6</v>
      </c>
      <c r="M25">
        <f>16-INDEX(STANDINGS_SV[],MATCH(Table1[[#This Row],[COMBINED]],STANDINGS_SV[COMBINED],0),COLUMN(STANDINGS_SV[PLACE IN LEAGUE]))</f>
        <v>12</v>
      </c>
      <c r="N25">
        <f>SUM(Table1[[#This Row],[BA]:[SV]])</f>
        <v>87</v>
      </c>
      <c r="O25">
        <v>5</v>
      </c>
    </row>
    <row r="26" spans="1:15" x14ac:dyDescent="0.25">
      <c r="A26" t="s">
        <v>558</v>
      </c>
      <c r="B26" t="s">
        <v>552</v>
      </c>
      <c r="C26" t="str">
        <f>Table1[[#This Row],[League]]&amp;Table1[[#This Row],[Team]]</f>
        <v>$1000 Draft Champions Max's League Feb. 22The Notorious C.O.Z. - Max DC</v>
      </c>
      <c r="D26">
        <f>16-INDEX(STANDINGS_BA[],MATCH(Table1[[#This Row],[COMBINED]],STANDINGS_BA[COMBINED],0),COLUMN(STANDINGS_BA[PLACE IN LEAGUE]))</f>
        <v>4</v>
      </c>
      <c r="E26">
        <f>16-INDEX(STANDINGS_R[],MATCH(Table1[[#This Row],[COMBINED]],STANDINGS_R[COMBINED],0),COLUMN(STANDINGS_R[PLACE IN LEAGUE]))</f>
        <v>7</v>
      </c>
      <c r="F26">
        <f>16-INDEX(STANDINGS_HR[],MATCH(Table1[[#This Row],[COMBINED]],STANDINGS_HR[COMBINED],0),COLUMN(STANDINGS_HR[PLACE IN LEAGUE]))</f>
        <v>8</v>
      </c>
      <c r="G26">
        <f>16-INDEX(STANDINGS_RBI[],MATCH(Table1[[#This Row],[COMBINED]],STANDINGS_RBI[COMBINED],0),COLUMN(STANDINGS_RBI[PLACE IN LEAGUE]))</f>
        <v>9</v>
      </c>
      <c r="H26">
        <f>16-INDEX(STANDINGS_SB[],MATCH(Table1[[#This Row],[COMBINED]],STANDINGS_SB[COMBINED],0),COLUMN(STANDINGS_SB[PLACE IN LEAGUE]))</f>
        <v>2</v>
      </c>
      <c r="I26">
        <f>16-INDEX(STANDINGS_ERA[],MATCH(Table1[[#This Row],[COMBINED]],STANDINGS_ERA[COMBINED],0),COLUMN(STANDINGS_ERA[PLACE IN LEAGUE]))</f>
        <v>10</v>
      </c>
      <c r="J26">
        <f>16-INDEX(STANDINGS_WHIP[],MATCH(Table1[[#This Row],[COMBINED]],STANDINGS_WHIP[COMBINED],0),COLUMN(STANDINGS_WHIP[PLACE IN LEAGUE]))</f>
        <v>12</v>
      </c>
      <c r="K26">
        <f>16-INDEX(STANDINGS_W[],MATCH(Table1[[#This Row],[COMBINED]],STANDINGS_W[COMBINED],0),COLUMN(STANDINGS_W[PLACE IN LEAGUE]))</f>
        <v>15</v>
      </c>
      <c r="L26">
        <f>16-INDEX(STANDINGS_K[],MATCH(Table1[[#This Row],[COMBINED]],STANDINGS_K[COMBINED],0),COLUMN(STANDINGS_K[PLACE IN LEAGUE]))</f>
        <v>10</v>
      </c>
      <c r="M26">
        <f>16-INDEX(STANDINGS_SV[],MATCH(Table1[[#This Row],[COMBINED]],STANDINGS_SV[COMBINED],0),COLUMN(STANDINGS_SV[PLACE IN LEAGUE]))</f>
        <v>7</v>
      </c>
      <c r="N26">
        <f>SUM(Table1[[#This Row],[BA]:[SV]])</f>
        <v>84</v>
      </c>
      <c r="O26">
        <v>6</v>
      </c>
    </row>
    <row r="27" spans="1:15" x14ac:dyDescent="0.25">
      <c r="A27" t="s">
        <v>553</v>
      </c>
      <c r="B27" t="s">
        <v>552</v>
      </c>
      <c r="C27" t="str">
        <f>Table1[[#This Row],[League]]&amp;Table1[[#This Row],[Team]]</f>
        <v>$1000 Draft Champions Max's League Feb. 22Slip Stitches 1K Orig</v>
      </c>
      <c r="D27">
        <f>16-INDEX(STANDINGS_BA[],MATCH(Table1[[#This Row],[COMBINED]],STANDINGS_BA[COMBINED],0),COLUMN(STANDINGS_BA[PLACE IN LEAGUE]))</f>
        <v>14</v>
      </c>
      <c r="E27">
        <f>16-INDEX(STANDINGS_R[],MATCH(Table1[[#This Row],[COMBINED]],STANDINGS_R[COMBINED],0),COLUMN(STANDINGS_R[PLACE IN LEAGUE]))</f>
        <v>12</v>
      </c>
      <c r="F27">
        <f>16-INDEX(STANDINGS_HR[],MATCH(Table1[[#This Row],[COMBINED]],STANDINGS_HR[COMBINED],0),COLUMN(STANDINGS_HR[PLACE IN LEAGUE]))</f>
        <v>4</v>
      </c>
      <c r="G27">
        <f>16-INDEX(STANDINGS_RBI[],MATCH(Table1[[#This Row],[COMBINED]],STANDINGS_RBI[COMBINED],0),COLUMN(STANDINGS_RBI[PLACE IN LEAGUE]))</f>
        <v>3</v>
      </c>
      <c r="H27">
        <f>16-INDEX(STANDINGS_SB[],MATCH(Table1[[#This Row],[COMBINED]],STANDINGS_SB[COMBINED],0),COLUMN(STANDINGS_SB[PLACE IN LEAGUE]))</f>
        <v>12</v>
      </c>
      <c r="I27">
        <f>16-INDEX(STANDINGS_ERA[],MATCH(Table1[[#This Row],[COMBINED]],STANDINGS_ERA[COMBINED],0),COLUMN(STANDINGS_ERA[PLACE IN LEAGUE]))</f>
        <v>7</v>
      </c>
      <c r="J27">
        <f>16-INDEX(STANDINGS_WHIP[],MATCH(Table1[[#This Row],[COMBINED]],STANDINGS_WHIP[COMBINED],0),COLUMN(STANDINGS_WHIP[PLACE IN LEAGUE]))</f>
        <v>7</v>
      </c>
      <c r="K27">
        <f>16-INDEX(STANDINGS_W[],MATCH(Table1[[#This Row],[COMBINED]],STANDINGS_W[COMBINED],0),COLUMN(STANDINGS_W[PLACE IN LEAGUE]))</f>
        <v>9</v>
      </c>
      <c r="L27">
        <f>16-INDEX(STANDINGS_K[],MATCH(Table1[[#This Row],[COMBINED]],STANDINGS_K[COMBINED],0),COLUMN(STANDINGS_K[PLACE IN LEAGUE]))</f>
        <v>9</v>
      </c>
      <c r="M27">
        <f>16-INDEX(STANDINGS_SV[],MATCH(Table1[[#This Row],[COMBINED]],STANDINGS_SV[COMBINED],0),COLUMN(STANDINGS_SV[PLACE IN LEAGUE]))</f>
        <v>3</v>
      </c>
      <c r="N27">
        <f>SUM(Table1[[#This Row],[BA]:[SV]])</f>
        <v>80</v>
      </c>
      <c r="O27">
        <v>7</v>
      </c>
    </row>
    <row r="28" spans="1:15" x14ac:dyDescent="0.25">
      <c r="A28" t="s">
        <v>554</v>
      </c>
      <c r="B28" t="s">
        <v>552</v>
      </c>
      <c r="C28" t="str">
        <f>Table1[[#This Row],[League]]&amp;Table1[[#This Row],[Team]]</f>
        <v>$1000 Draft Champions Max's League Feb. 22Painting The Black DC</v>
      </c>
      <c r="D28">
        <f>16-INDEX(STANDINGS_BA[],MATCH(Table1[[#This Row],[COMBINED]],STANDINGS_BA[COMBINED],0),COLUMN(STANDINGS_BA[PLACE IN LEAGUE]))</f>
        <v>12</v>
      </c>
      <c r="E28">
        <f>16-INDEX(STANDINGS_R[],MATCH(Table1[[#This Row],[COMBINED]],STANDINGS_R[COMBINED],0),COLUMN(STANDINGS_R[PLACE IN LEAGUE]))</f>
        <v>10</v>
      </c>
      <c r="F28">
        <f>16-INDEX(STANDINGS_HR[],MATCH(Table1[[#This Row],[COMBINED]],STANDINGS_HR[COMBINED],0),COLUMN(STANDINGS_HR[PLACE IN LEAGUE]))</f>
        <v>13</v>
      </c>
      <c r="G28">
        <f>16-INDEX(STANDINGS_RBI[],MATCH(Table1[[#This Row],[COMBINED]],STANDINGS_RBI[COMBINED],0),COLUMN(STANDINGS_RBI[PLACE IN LEAGUE]))</f>
        <v>14</v>
      </c>
      <c r="H28">
        <f>16-INDEX(STANDINGS_SB[],MATCH(Table1[[#This Row],[COMBINED]],STANDINGS_SB[COMBINED],0),COLUMN(STANDINGS_SB[PLACE IN LEAGUE]))</f>
        <v>10</v>
      </c>
      <c r="I28">
        <f>16-INDEX(STANDINGS_ERA[],MATCH(Table1[[#This Row],[COMBINED]],STANDINGS_ERA[COMBINED],0),COLUMN(STANDINGS_ERA[PLACE IN LEAGUE]))</f>
        <v>2</v>
      </c>
      <c r="J28">
        <f>16-INDEX(STANDINGS_WHIP[],MATCH(Table1[[#This Row],[COMBINED]],STANDINGS_WHIP[COMBINED],0),COLUMN(STANDINGS_WHIP[PLACE IN LEAGUE]))</f>
        <v>1</v>
      </c>
      <c r="K28">
        <f>16-INDEX(STANDINGS_W[],MATCH(Table1[[#This Row],[COMBINED]],STANDINGS_W[COMBINED],0),COLUMN(STANDINGS_W[PLACE IN LEAGUE]))</f>
        <v>2</v>
      </c>
      <c r="L28">
        <f>16-INDEX(STANDINGS_K[],MATCH(Table1[[#This Row],[COMBINED]],STANDINGS_K[COMBINED],0),COLUMN(STANDINGS_K[PLACE IN LEAGUE]))</f>
        <v>4</v>
      </c>
      <c r="M28">
        <f>16-INDEX(STANDINGS_SV[],MATCH(Table1[[#This Row],[COMBINED]],STANDINGS_SV[COMBINED],0),COLUMN(STANDINGS_SV[PLACE IN LEAGUE]))</f>
        <v>4</v>
      </c>
      <c r="N28">
        <f>SUM(Table1[[#This Row],[BA]:[SV]])</f>
        <v>72</v>
      </c>
      <c r="O28">
        <v>8</v>
      </c>
    </row>
    <row r="29" spans="1:15" x14ac:dyDescent="0.25">
      <c r="A29" t="s">
        <v>87</v>
      </c>
      <c r="B29" t="s">
        <v>552</v>
      </c>
      <c r="C29" t="str">
        <f>Table1[[#This Row],[League]]&amp;Table1[[#This Row],[Team]]</f>
        <v>$1000 Draft Champions Max's League Feb. 22The Northsiders</v>
      </c>
      <c r="D29">
        <f>16-INDEX(STANDINGS_BA[],MATCH(Table1[[#This Row],[COMBINED]],STANDINGS_BA[COMBINED],0),COLUMN(STANDINGS_BA[PLACE IN LEAGUE]))</f>
        <v>2</v>
      </c>
      <c r="E29">
        <f>16-INDEX(STANDINGS_R[],MATCH(Table1[[#This Row],[COMBINED]],STANDINGS_R[COMBINED],0),COLUMN(STANDINGS_R[PLACE IN LEAGUE]))</f>
        <v>2</v>
      </c>
      <c r="F29">
        <f>16-INDEX(STANDINGS_HR[],MATCH(Table1[[#This Row],[COMBINED]],STANDINGS_HR[COMBINED],0),COLUMN(STANDINGS_HR[PLACE IN LEAGUE]))</f>
        <v>2</v>
      </c>
      <c r="G29">
        <f>16-INDEX(STANDINGS_RBI[],MATCH(Table1[[#This Row],[COMBINED]],STANDINGS_RBI[COMBINED],0),COLUMN(STANDINGS_RBI[PLACE IN LEAGUE]))</f>
        <v>4</v>
      </c>
      <c r="H29">
        <f>16-INDEX(STANDINGS_SB[],MATCH(Table1[[#This Row],[COMBINED]],STANDINGS_SB[COMBINED],0),COLUMN(STANDINGS_SB[PLACE IN LEAGUE]))</f>
        <v>15</v>
      </c>
      <c r="I29">
        <f>16-INDEX(STANDINGS_ERA[],MATCH(Table1[[#This Row],[COMBINED]],STANDINGS_ERA[COMBINED],0),COLUMN(STANDINGS_ERA[PLACE IN LEAGUE]))</f>
        <v>13</v>
      </c>
      <c r="J29">
        <f>16-INDEX(STANDINGS_WHIP[],MATCH(Table1[[#This Row],[COMBINED]],STANDINGS_WHIP[COMBINED],0),COLUMN(STANDINGS_WHIP[PLACE IN LEAGUE]))</f>
        <v>9</v>
      </c>
      <c r="K29">
        <f>16-INDEX(STANDINGS_W[],MATCH(Table1[[#This Row],[COMBINED]],STANDINGS_W[COMBINED],0),COLUMN(STANDINGS_W[PLACE IN LEAGUE]))</f>
        <v>6</v>
      </c>
      <c r="L29">
        <f>16-INDEX(STANDINGS_K[],MATCH(Table1[[#This Row],[COMBINED]],STANDINGS_K[COMBINED],0),COLUMN(STANDINGS_K[PLACE IN LEAGUE]))</f>
        <v>5</v>
      </c>
      <c r="M29">
        <f>16-INDEX(STANDINGS_SV[],MATCH(Table1[[#This Row],[COMBINED]],STANDINGS_SV[COMBINED],0),COLUMN(STANDINGS_SV[PLACE IN LEAGUE]))</f>
        <v>14</v>
      </c>
      <c r="N29">
        <f>SUM(Table1[[#This Row],[BA]:[SV]])</f>
        <v>72</v>
      </c>
      <c r="O29">
        <v>9</v>
      </c>
    </row>
    <row r="30" spans="1:15" x14ac:dyDescent="0.25">
      <c r="A30" t="s">
        <v>555</v>
      </c>
      <c r="B30" t="s">
        <v>552</v>
      </c>
      <c r="C30" t="str">
        <f>Table1[[#This Row],[League]]&amp;Table1[[#This Row],[Team]]</f>
        <v>$1000 Draft Champions Max's League Feb. 22The Achievers - DC 6</v>
      </c>
      <c r="D30">
        <f>16-INDEX(STANDINGS_BA[],MATCH(Table1[[#This Row],[COMBINED]],STANDINGS_BA[COMBINED],0),COLUMN(STANDINGS_BA[PLACE IN LEAGUE]))</f>
        <v>11</v>
      </c>
      <c r="E30">
        <f>16-INDEX(STANDINGS_R[],MATCH(Table1[[#This Row],[COMBINED]],STANDINGS_R[COMBINED],0),COLUMN(STANDINGS_R[PLACE IN LEAGUE]))</f>
        <v>6</v>
      </c>
      <c r="F30">
        <f>16-INDEX(STANDINGS_HR[],MATCH(Table1[[#This Row],[COMBINED]],STANDINGS_HR[COMBINED],0),COLUMN(STANDINGS_HR[PLACE IN LEAGUE]))</f>
        <v>3</v>
      </c>
      <c r="G30">
        <f>16-INDEX(STANDINGS_RBI[],MATCH(Table1[[#This Row],[COMBINED]],STANDINGS_RBI[COMBINED],0),COLUMN(STANDINGS_RBI[PLACE IN LEAGUE]))</f>
        <v>8</v>
      </c>
      <c r="H30">
        <f>16-INDEX(STANDINGS_SB[],MATCH(Table1[[#This Row],[COMBINED]],STANDINGS_SB[COMBINED],0),COLUMN(STANDINGS_SB[PLACE IN LEAGUE]))</f>
        <v>6</v>
      </c>
      <c r="I30">
        <f>16-INDEX(STANDINGS_ERA[],MATCH(Table1[[#This Row],[COMBINED]],STANDINGS_ERA[COMBINED],0),COLUMN(STANDINGS_ERA[PLACE IN LEAGUE]))</f>
        <v>3</v>
      </c>
      <c r="J30">
        <f>16-INDEX(STANDINGS_WHIP[],MATCH(Table1[[#This Row],[COMBINED]],STANDINGS_WHIP[COMBINED],0),COLUMN(STANDINGS_WHIP[PLACE IN LEAGUE]))</f>
        <v>6</v>
      </c>
      <c r="K30">
        <f>16-INDEX(STANDINGS_W[],MATCH(Table1[[#This Row],[COMBINED]],STANDINGS_W[COMBINED],0),COLUMN(STANDINGS_W[PLACE IN LEAGUE]))</f>
        <v>7</v>
      </c>
      <c r="L30">
        <f>16-INDEX(STANDINGS_K[],MATCH(Table1[[#This Row],[COMBINED]],STANDINGS_K[COMBINED],0),COLUMN(STANDINGS_K[PLACE IN LEAGUE]))</f>
        <v>15</v>
      </c>
      <c r="M30">
        <f>16-INDEX(STANDINGS_SV[],MATCH(Table1[[#This Row],[COMBINED]],STANDINGS_SV[COMBINED],0),COLUMN(STANDINGS_SV[PLACE IN LEAGUE]))</f>
        <v>6</v>
      </c>
      <c r="N30">
        <f>SUM(Table1[[#This Row],[BA]:[SV]])</f>
        <v>71</v>
      </c>
      <c r="O30">
        <v>10</v>
      </c>
    </row>
    <row r="31" spans="1:15" x14ac:dyDescent="0.25">
      <c r="A31" t="s">
        <v>556</v>
      </c>
      <c r="B31" t="s">
        <v>552</v>
      </c>
      <c r="C31" t="str">
        <f>Table1[[#This Row],[League]]&amp;Table1[[#This Row],[Team]]</f>
        <v>$1000 Draft Champions Max's League Feb. 22hawks</v>
      </c>
      <c r="D31">
        <f>16-INDEX(STANDINGS_BA[],MATCH(Table1[[#This Row],[COMBINED]],STANDINGS_BA[COMBINED],0),COLUMN(STANDINGS_BA[PLACE IN LEAGUE]))</f>
        <v>8</v>
      </c>
      <c r="E31">
        <f>16-INDEX(STANDINGS_R[],MATCH(Table1[[#This Row],[COMBINED]],STANDINGS_R[COMBINED],0),COLUMN(STANDINGS_R[PLACE IN LEAGUE]))</f>
        <v>8</v>
      </c>
      <c r="F31">
        <f>16-INDEX(STANDINGS_HR[],MATCH(Table1[[#This Row],[COMBINED]],STANDINGS_HR[COMBINED],0),COLUMN(STANDINGS_HR[PLACE IN LEAGUE]))</f>
        <v>15</v>
      </c>
      <c r="G31">
        <f>16-INDEX(STANDINGS_RBI[],MATCH(Table1[[#This Row],[COMBINED]],STANDINGS_RBI[COMBINED],0),COLUMN(STANDINGS_RBI[PLACE IN LEAGUE]))</f>
        <v>15</v>
      </c>
      <c r="H31">
        <f>16-INDEX(STANDINGS_SB[],MATCH(Table1[[#This Row],[COMBINED]],STANDINGS_SB[COMBINED],0),COLUMN(STANDINGS_SB[PLACE IN LEAGUE]))</f>
        <v>1</v>
      </c>
      <c r="I31">
        <f>16-INDEX(STANDINGS_ERA[],MATCH(Table1[[#This Row],[COMBINED]],STANDINGS_ERA[COMBINED],0),COLUMN(STANDINGS_ERA[PLACE IN LEAGUE]))</f>
        <v>1</v>
      </c>
      <c r="J31">
        <f>16-INDEX(STANDINGS_WHIP[],MATCH(Table1[[#This Row],[COMBINED]],STANDINGS_WHIP[COMBINED],0),COLUMN(STANDINGS_WHIP[PLACE IN LEAGUE]))</f>
        <v>2</v>
      </c>
      <c r="K31">
        <f>16-INDEX(STANDINGS_W[],MATCH(Table1[[#This Row],[COMBINED]],STANDINGS_W[COMBINED],0),COLUMN(STANDINGS_W[PLACE IN LEAGUE]))</f>
        <v>13</v>
      </c>
      <c r="L31">
        <f>16-INDEX(STANDINGS_K[],MATCH(Table1[[#This Row],[COMBINED]],STANDINGS_K[COMBINED],0),COLUMN(STANDINGS_K[PLACE IN LEAGUE]))</f>
        <v>7</v>
      </c>
      <c r="M31">
        <f>16-INDEX(STANDINGS_SV[],MATCH(Table1[[#This Row],[COMBINED]],STANDINGS_SV[COMBINED],0),COLUMN(STANDINGS_SV[PLACE IN LEAGUE]))</f>
        <v>1</v>
      </c>
      <c r="N31">
        <f>SUM(Table1[[#This Row],[BA]:[SV]])</f>
        <v>71</v>
      </c>
      <c r="O31">
        <v>11</v>
      </c>
    </row>
    <row r="32" spans="1:15" x14ac:dyDescent="0.25">
      <c r="A32" t="s">
        <v>559</v>
      </c>
      <c r="B32" t="s">
        <v>552</v>
      </c>
      <c r="C32" t="str">
        <f>Table1[[#This Row],[League]]&amp;Table1[[#This Row],[Team]]</f>
        <v>$1000 Draft Champions Max's League Feb. 22WINSTON'S EMPIRE -1000</v>
      </c>
      <c r="D32">
        <f>16-INDEX(STANDINGS_BA[],MATCH(Table1[[#This Row],[COMBINED]],STANDINGS_BA[COMBINED],0),COLUMN(STANDINGS_BA[PLACE IN LEAGUE]))</f>
        <v>1</v>
      </c>
      <c r="E32">
        <f>16-INDEX(STANDINGS_R[],MATCH(Table1[[#This Row],[COMBINED]],STANDINGS_R[COMBINED],0),COLUMN(STANDINGS_R[PLACE IN LEAGUE]))</f>
        <v>1</v>
      </c>
      <c r="F32">
        <f>16-INDEX(STANDINGS_HR[],MATCH(Table1[[#This Row],[COMBINED]],STANDINGS_HR[COMBINED],0),COLUMN(STANDINGS_HR[PLACE IN LEAGUE]))</f>
        <v>1</v>
      </c>
      <c r="G32">
        <f>16-INDEX(STANDINGS_RBI[],MATCH(Table1[[#This Row],[COMBINED]],STANDINGS_RBI[COMBINED],0),COLUMN(STANDINGS_RBI[PLACE IN LEAGUE]))</f>
        <v>1</v>
      </c>
      <c r="H32">
        <f>16-INDEX(STANDINGS_SB[],MATCH(Table1[[#This Row],[COMBINED]],STANDINGS_SB[COMBINED],0),COLUMN(STANDINGS_SB[PLACE IN LEAGUE]))</f>
        <v>7</v>
      </c>
      <c r="I32">
        <f>16-INDEX(STANDINGS_ERA[],MATCH(Table1[[#This Row],[COMBINED]],STANDINGS_ERA[COMBINED],0),COLUMN(STANDINGS_ERA[PLACE IN LEAGUE]))</f>
        <v>12</v>
      </c>
      <c r="J32">
        <f>16-INDEX(STANDINGS_WHIP[],MATCH(Table1[[#This Row],[COMBINED]],STANDINGS_WHIP[COMBINED],0),COLUMN(STANDINGS_WHIP[PLACE IN LEAGUE]))</f>
        <v>15</v>
      </c>
      <c r="K32">
        <f>16-INDEX(STANDINGS_W[],MATCH(Table1[[#This Row],[COMBINED]],STANDINGS_W[COMBINED],0),COLUMN(STANDINGS_W[PLACE IN LEAGUE]))</f>
        <v>11</v>
      </c>
      <c r="L32">
        <f>16-INDEX(STANDINGS_K[],MATCH(Table1[[#This Row],[COMBINED]],STANDINGS_K[COMBINED],0),COLUMN(STANDINGS_K[PLACE IN LEAGUE]))</f>
        <v>11</v>
      </c>
      <c r="M32">
        <f>16-INDEX(STANDINGS_SV[],MATCH(Table1[[#This Row],[COMBINED]],STANDINGS_SV[COMBINED],0),COLUMN(STANDINGS_SV[PLACE IN LEAGUE]))</f>
        <v>11</v>
      </c>
      <c r="N32">
        <f>SUM(Table1[[#This Row],[BA]:[SV]])</f>
        <v>71</v>
      </c>
      <c r="O32">
        <v>12</v>
      </c>
    </row>
    <row r="33" spans="1:15" x14ac:dyDescent="0.25">
      <c r="A33" t="s">
        <v>21</v>
      </c>
      <c r="B33" t="s">
        <v>552</v>
      </c>
      <c r="C33" t="str">
        <f>Table1[[#This Row],[League]]&amp;Table1[[#This Row],[Team]]</f>
        <v>$1000 Draft Champions Max's League Feb. 22Mudhens</v>
      </c>
      <c r="D33">
        <f>16-INDEX(STANDINGS_BA[],MATCH(Table1[[#This Row],[COMBINED]],STANDINGS_BA[COMBINED],0),COLUMN(STANDINGS_BA[PLACE IN LEAGUE]))</f>
        <v>13</v>
      </c>
      <c r="E33">
        <f>16-INDEX(STANDINGS_R[],MATCH(Table1[[#This Row],[COMBINED]],STANDINGS_R[COMBINED],0),COLUMN(STANDINGS_R[PLACE IN LEAGUE]))</f>
        <v>5</v>
      </c>
      <c r="F33">
        <f>16-INDEX(STANDINGS_HR[],MATCH(Table1[[#This Row],[COMBINED]],STANDINGS_HR[COMBINED],0),COLUMN(STANDINGS_HR[PLACE IN LEAGUE]))</f>
        <v>5</v>
      </c>
      <c r="G33">
        <f>16-INDEX(STANDINGS_RBI[],MATCH(Table1[[#This Row],[COMBINED]],STANDINGS_RBI[COMBINED],0),COLUMN(STANDINGS_RBI[PLACE IN LEAGUE]))</f>
        <v>2</v>
      </c>
      <c r="H33">
        <f>16-INDEX(STANDINGS_SB[],MATCH(Table1[[#This Row],[COMBINED]],STANDINGS_SB[COMBINED],0),COLUMN(STANDINGS_SB[PLACE IN LEAGUE]))</f>
        <v>11</v>
      </c>
      <c r="I33">
        <f>16-INDEX(STANDINGS_ERA[],MATCH(Table1[[#This Row],[COMBINED]],STANDINGS_ERA[COMBINED],0),COLUMN(STANDINGS_ERA[PLACE IN LEAGUE]))</f>
        <v>5</v>
      </c>
      <c r="J33">
        <f>16-INDEX(STANDINGS_WHIP[],MATCH(Table1[[#This Row],[COMBINED]],STANDINGS_WHIP[COMBINED],0),COLUMN(STANDINGS_WHIP[PLACE IN LEAGUE]))</f>
        <v>4</v>
      </c>
      <c r="K33">
        <f>16-INDEX(STANDINGS_W[],MATCH(Table1[[#This Row],[COMBINED]],STANDINGS_W[COMBINED],0),COLUMN(STANDINGS_W[PLACE IN LEAGUE]))</f>
        <v>10</v>
      </c>
      <c r="L33">
        <f>16-INDEX(STANDINGS_K[],MATCH(Table1[[#This Row],[COMBINED]],STANDINGS_K[COMBINED],0),COLUMN(STANDINGS_K[PLACE IN LEAGUE]))</f>
        <v>8</v>
      </c>
      <c r="M33">
        <f>16-INDEX(STANDINGS_SV[],MATCH(Table1[[#This Row],[COMBINED]],STANDINGS_SV[COMBINED],0),COLUMN(STANDINGS_SV[PLACE IN LEAGUE]))</f>
        <v>5</v>
      </c>
      <c r="N33">
        <f>SUM(Table1[[#This Row],[BA]:[SV]])</f>
        <v>68</v>
      </c>
      <c r="O33">
        <v>13</v>
      </c>
    </row>
    <row r="34" spans="1:15" x14ac:dyDescent="0.25">
      <c r="A34" t="s">
        <v>121</v>
      </c>
      <c r="B34" t="s">
        <v>552</v>
      </c>
      <c r="C34" t="str">
        <f>Table1[[#This Row],[League]]&amp;Table1[[#This Row],[Team]]</f>
        <v>$1000 Draft Champions Max's League Feb. 22Tredici</v>
      </c>
      <c r="D34">
        <f>16-INDEX(STANDINGS_BA[],MATCH(Table1[[#This Row],[COMBINED]],STANDINGS_BA[COMBINED],0),COLUMN(STANDINGS_BA[PLACE IN LEAGUE]))</f>
        <v>7</v>
      </c>
      <c r="E34">
        <f>16-INDEX(STANDINGS_R[],MATCH(Table1[[#This Row],[COMBINED]],STANDINGS_R[COMBINED],0),COLUMN(STANDINGS_R[PLACE IN LEAGUE]))</f>
        <v>4</v>
      </c>
      <c r="F34">
        <f>16-INDEX(STANDINGS_HR[],MATCH(Table1[[#This Row],[COMBINED]],STANDINGS_HR[COMBINED],0),COLUMN(STANDINGS_HR[PLACE IN LEAGUE]))</f>
        <v>11</v>
      </c>
      <c r="G34">
        <f>16-INDEX(STANDINGS_RBI[],MATCH(Table1[[#This Row],[COMBINED]],STANDINGS_RBI[COMBINED],0),COLUMN(STANDINGS_RBI[PLACE IN LEAGUE]))</f>
        <v>10</v>
      </c>
      <c r="H34">
        <f>16-INDEX(STANDINGS_SB[],MATCH(Table1[[#This Row],[COMBINED]],STANDINGS_SB[COMBINED],0),COLUMN(STANDINGS_SB[PLACE IN LEAGUE]))</f>
        <v>9</v>
      </c>
      <c r="I34">
        <f>16-INDEX(STANDINGS_ERA[],MATCH(Table1[[#This Row],[COMBINED]],STANDINGS_ERA[COMBINED],0),COLUMN(STANDINGS_ERA[PLACE IN LEAGUE]))</f>
        <v>4</v>
      </c>
      <c r="J34">
        <f>16-INDEX(STANDINGS_WHIP[],MATCH(Table1[[#This Row],[COMBINED]],STANDINGS_WHIP[COMBINED],0),COLUMN(STANDINGS_WHIP[PLACE IN LEAGUE]))</f>
        <v>3</v>
      </c>
      <c r="K34">
        <f>16-INDEX(STANDINGS_W[],MATCH(Table1[[#This Row],[COMBINED]],STANDINGS_W[COMBINED],0),COLUMN(STANDINGS_W[PLACE IN LEAGUE]))</f>
        <v>1</v>
      </c>
      <c r="L34">
        <f>16-INDEX(STANDINGS_K[],MATCH(Table1[[#This Row],[COMBINED]],STANDINGS_K[COMBINED],0),COLUMN(STANDINGS_K[PLACE IN LEAGUE]))</f>
        <v>2</v>
      </c>
      <c r="M34">
        <f>16-INDEX(STANDINGS_SV[],MATCH(Table1[[#This Row],[COMBINED]],STANDINGS_SV[COMBINED],0),COLUMN(STANDINGS_SV[PLACE IN LEAGUE]))</f>
        <v>9</v>
      </c>
      <c r="N34">
        <f>SUM(Table1[[#This Row],[BA]:[SV]])</f>
        <v>60</v>
      </c>
      <c r="O34">
        <v>14</v>
      </c>
    </row>
    <row r="35" spans="1:15" x14ac:dyDescent="0.25">
      <c r="A35" t="s">
        <v>477</v>
      </c>
      <c r="B35" t="s">
        <v>552</v>
      </c>
      <c r="C35" t="str">
        <f>Table1[[#This Row],[League]]&amp;Table1[[#This Row],[Team]]</f>
        <v>$1000 Draft Champions Max's League Feb. 22It Shrinks?</v>
      </c>
      <c r="D35">
        <f>16-INDEX(STANDINGS_BA[],MATCH(Table1[[#This Row],[COMBINED]],STANDINGS_BA[COMBINED],0),COLUMN(STANDINGS_BA[PLACE IN LEAGUE]))</f>
        <v>5</v>
      </c>
      <c r="E35">
        <f>16-INDEX(STANDINGS_R[],MATCH(Table1[[#This Row],[COMBINED]],STANDINGS_R[COMBINED],0),COLUMN(STANDINGS_R[PLACE IN LEAGUE]))</f>
        <v>3</v>
      </c>
      <c r="F35">
        <f>16-INDEX(STANDINGS_HR[],MATCH(Table1[[#This Row],[COMBINED]],STANDINGS_HR[COMBINED],0),COLUMN(STANDINGS_HR[PLACE IN LEAGUE]))</f>
        <v>7</v>
      </c>
      <c r="G35">
        <f>16-INDEX(STANDINGS_RBI[],MATCH(Table1[[#This Row],[COMBINED]],STANDINGS_RBI[COMBINED],0),COLUMN(STANDINGS_RBI[PLACE IN LEAGUE]))</f>
        <v>5</v>
      </c>
      <c r="H35">
        <f>16-INDEX(STANDINGS_SB[],MATCH(Table1[[#This Row],[COMBINED]],STANDINGS_SB[COMBINED],0),COLUMN(STANDINGS_SB[PLACE IN LEAGUE]))</f>
        <v>4</v>
      </c>
      <c r="I35">
        <f>16-INDEX(STANDINGS_ERA[],MATCH(Table1[[#This Row],[COMBINED]],STANDINGS_ERA[COMBINED],0),COLUMN(STANDINGS_ERA[PLACE IN LEAGUE]))</f>
        <v>6</v>
      </c>
      <c r="J35">
        <f>16-INDEX(STANDINGS_WHIP[],MATCH(Table1[[#This Row],[COMBINED]],STANDINGS_WHIP[COMBINED],0),COLUMN(STANDINGS_WHIP[PLACE IN LEAGUE]))</f>
        <v>10</v>
      </c>
      <c r="K35">
        <f>16-INDEX(STANDINGS_W[],MATCH(Table1[[#This Row],[COMBINED]],STANDINGS_W[COMBINED],0),COLUMN(STANDINGS_W[PLACE IN LEAGUE]))</f>
        <v>3</v>
      </c>
      <c r="L35">
        <f>16-INDEX(STANDINGS_K[],MATCH(Table1[[#This Row],[COMBINED]],STANDINGS_K[COMBINED],0),COLUMN(STANDINGS_K[PLACE IN LEAGUE]))</f>
        <v>1</v>
      </c>
      <c r="M35">
        <f>16-INDEX(STANDINGS_SV[],MATCH(Table1[[#This Row],[COMBINED]],STANDINGS_SV[COMBINED],0),COLUMN(STANDINGS_SV[PLACE IN LEAGUE]))</f>
        <v>15</v>
      </c>
      <c r="N35">
        <f>SUM(Table1[[#This Row],[BA]:[SV]])</f>
        <v>59</v>
      </c>
      <c r="O35">
        <v>15</v>
      </c>
    </row>
    <row r="36" spans="1:15" x14ac:dyDescent="0.25">
      <c r="A36" t="s">
        <v>565</v>
      </c>
      <c r="B36" t="s">
        <v>561</v>
      </c>
      <c r="C36" t="str">
        <f>Table1[[#This Row],[League]]&amp;Table1[[#This Row],[Team]]</f>
        <v>$150 Draft Champions (4 hour) Dec 29 1:00 pm Lg.3573KJ || DC3</v>
      </c>
      <c r="D36">
        <f>16-INDEX(STANDINGS_BA[],MATCH(Table1[[#This Row],[COMBINED]],STANDINGS_BA[COMBINED],0),COLUMN(STANDINGS_BA[PLACE IN LEAGUE]))</f>
        <v>9</v>
      </c>
      <c r="E36">
        <f>16-INDEX(STANDINGS_R[],MATCH(Table1[[#This Row],[COMBINED]],STANDINGS_R[COMBINED],0),COLUMN(STANDINGS_R[PLACE IN LEAGUE]))</f>
        <v>12</v>
      </c>
      <c r="F36">
        <f>16-INDEX(STANDINGS_HR[],MATCH(Table1[[#This Row],[COMBINED]],STANDINGS_HR[COMBINED],0),COLUMN(STANDINGS_HR[PLACE IN LEAGUE]))</f>
        <v>11</v>
      </c>
      <c r="G36">
        <f>16-INDEX(STANDINGS_RBI[],MATCH(Table1[[#This Row],[COMBINED]],STANDINGS_RBI[COMBINED],0),COLUMN(STANDINGS_RBI[PLACE IN LEAGUE]))</f>
        <v>15</v>
      </c>
      <c r="H36">
        <f>16-INDEX(STANDINGS_SB[],MATCH(Table1[[#This Row],[COMBINED]],STANDINGS_SB[COMBINED],0),COLUMN(STANDINGS_SB[PLACE IN LEAGUE]))</f>
        <v>9</v>
      </c>
      <c r="I36">
        <f>16-INDEX(STANDINGS_ERA[],MATCH(Table1[[#This Row],[COMBINED]],STANDINGS_ERA[COMBINED],0),COLUMN(STANDINGS_ERA[PLACE IN LEAGUE]))</f>
        <v>14</v>
      </c>
      <c r="J36">
        <f>16-INDEX(STANDINGS_WHIP[],MATCH(Table1[[#This Row],[COMBINED]],STANDINGS_WHIP[COMBINED],0),COLUMN(STANDINGS_WHIP[PLACE IN LEAGUE]))</f>
        <v>14</v>
      </c>
      <c r="K36">
        <f>16-INDEX(STANDINGS_W[],MATCH(Table1[[#This Row],[COMBINED]],STANDINGS_W[COMBINED],0),COLUMN(STANDINGS_W[PLACE IN LEAGUE]))</f>
        <v>9</v>
      </c>
      <c r="L36">
        <f>16-INDEX(STANDINGS_K[],MATCH(Table1[[#This Row],[COMBINED]],STANDINGS_K[COMBINED],0),COLUMN(STANDINGS_K[PLACE IN LEAGUE]))</f>
        <v>8</v>
      </c>
      <c r="M36">
        <f>16-INDEX(STANDINGS_SV[],MATCH(Table1[[#This Row],[COMBINED]],STANDINGS_SV[COMBINED],0),COLUMN(STANDINGS_SV[PLACE IN LEAGUE]))</f>
        <v>13</v>
      </c>
      <c r="N36">
        <f>SUM(Table1[[#This Row],[BA]:[SV]])</f>
        <v>114</v>
      </c>
      <c r="O36">
        <v>1</v>
      </c>
    </row>
    <row r="37" spans="1:15" x14ac:dyDescent="0.25">
      <c r="A37" t="s">
        <v>53</v>
      </c>
      <c r="B37" t="s">
        <v>561</v>
      </c>
      <c r="C37" t="str">
        <f>Table1[[#This Row],[League]]&amp;Table1[[#This Row],[Team]]</f>
        <v>$150 Draft Champions (4 hour) Dec 29 1:00 pm Lg.3573Baseball Furies</v>
      </c>
      <c r="D37">
        <f>16-INDEX(STANDINGS_BA[],MATCH(Table1[[#This Row],[COMBINED]],STANDINGS_BA[COMBINED],0),COLUMN(STANDINGS_BA[PLACE IN LEAGUE]))</f>
        <v>10</v>
      </c>
      <c r="E37">
        <f>16-INDEX(STANDINGS_R[],MATCH(Table1[[#This Row],[COMBINED]],STANDINGS_R[COMBINED],0),COLUMN(STANDINGS_R[PLACE IN LEAGUE]))</f>
        <v>11</v>
      </c>
      <c r="F37">
        <f>16-INDEX(STANDINGS_HR[],MATCH(Table1[[#This Row],[COMBINED]],STANDINGS_HR[COMBINED],0),COLUMN(STANDINGS_HR[PLACE IN LEAGUE]))</f>
        <v>15</v>
      </c>
      <c r="G37">
        <f>16-INDEX(STANDINGS_RBI[],MATCH(Table1[[#This Row],[COMBINED]],STANDINGS_RBI[COMBINED],0),COLUMN(STANDINGS_RBI[PLACE IN LEAGUE]))</f>
        <v>14</v>
      </c>
      <c r="H37">
        <f>16-INDEX(STANDINGS_SB[],MATCH(Table1[[#This Row],[COMBINED]],STANDINGS_SB[COMBINED],0),COLUMN(STANDINGS_SB[PLACE IN LEAGUE]))</f>
        <v>10</v>
      </c>
      <c r="I37">
        <f>16-INDEX(STANDINGS_ERA[],MATCH(Table1[[#This Row],[COMBINED]],STANDINGS_ERA[COMBINED],0),COLUMN(STANDINGS_ERA[PLACE IN LEAGUE]))</f>
        <v>12</v>
      </c>
      <c r="J37">
        <f>16-INDEX(STANDINGS_WHIP[],MATCH(Table1[[#This Row],[COMBINED]],STANDINGS_WHIP[COMBINED],0),COLUMN(STANDINGS_WHIP[PLACE IN LEAGUE]))</f>
        <v>9</v>
      </c>
      <c r="K37">
        <f>16-INDEX(STANDINGS_W[],MATCH(Table1[[#This Row],[COMBINED]],STANDINGS_W[COMBINED],0),COLUMN(STANDINGS_W[PLACE IN LEAGUE]))</f>
        <v>10</v>
      </c>
      <c r="L37">
        <f>16-INDEX(STANDINGS_K[],MATCH(Table1[[#This Row],[COMBINED]],STANDINGS_K[COMBINED],0),COLUMN(STANDINGS_K[PLACE IN LEAGUE]))</f>
        <v>7</v>
      </c>
      <c r="M37">
        <f>16-INDEX(STANDINGS_SV[],MATCH(Table1[[#This Row],[COMBINED]],STANDINGS_SV[COMBINED],0),COLUMN(STANDINGS_SV[PLACE IN LEAGUE]))</f>
        <v>1</v>
      </c>
      <c r="N37">
        <f>SUM(Table1[[#This Row],[BA]:[SV]])</f>
        <v>99</v>
      </c>
      <c r="O37">
        <v>2</v>
      </c>
    </row>
    <row r="38" spans="1:15" x14ac:dyDescent="0.25">
      <c r="A38" t="s">
        <v>563</v>
      </c>
      <c r="B38" t="s">
        <v>561</v>
      </c>
      <c r="C38" t="str">
        <f>Table1[[#This Row],[League]]&amp;Table1[[#This Row],[Team]]</f>
        <v>$150 Draft Champions (4 hour) Dec 29 1:00 pm Lg.3573SEMPER FI 11</v>
      </c>
      <c r="D38">
        <f>16-INDEX(STANDINGS_BA[],MATCH(Table1[[#This Row],[COMBINED]],STANDINGS_BA[COMBINED],0),COLUMN(STANDINGS_BA[PLACE IN LEAGUE]))</f>
        <v>13</v>
      </c>
      <c r="E38">
        <f>16-INDEX(STANDINGS_R[],MATCH(Table1[[#This Row],[COMBINED]],STANDINGS_R[COMBINED],0),COLUMN(STANDINGS_R[PLACE IN LEAGUE]))</f>
        <v>14</v>
      </c>
      <c r="F38">
        <f>16-INDEX(STANDINGS_HR[],MATCH(Table1[[#This Row],[COMBINED]],STANDINGS_HR[COMBINED],0),COLUMN(STANDINGS_HR[PLACE IN LEAGUE]))</f>
        <v>8</v>
      </c>
      <c r="G38">
        <f>16-INDEX(STANDINGS_RBI[],MATCH(Table1[[#This Row],[COMBINED]],STANDINGS_RBI[COMBINED],0),COLUMN(STANDINGS_RBI[PLACE IN LEAGUE]))</f>
        <v>8</v>
      </c>
      <c r="H38">
        <f>16-INDEX(STANDINGS_SB[],MATCH(Table1[[#This Row],[COMBINED]],STANDINGS_SB[COMBINED],0),COLUMN(STANDINGS_SB[PLACE IN LEAGUE]))</f>
        <v>15</v>
      </c>
      <c r="I38">
        <f>16-INDEX(STANDINGS_ERA[],MATCH(Table1[[#This Row],[COMBINED]],STANDINGS_ERA[COMBINED],0),COLUMN(STANDINGS_ERA[PLACE IN LEAGUE]))</f>
        <v>9</v>
      </c>
      <c r="J38">
        <f>16-INDEX(STANDINGS_WHIP[],MATCH(Table1[[#This Row],[COMBINED]],STANDINGS_WHIP[COMBINED],0),COLUMN(STANDINGS_WHIP[PLACE IN LEAGUE]))</f>
        <v>11</v>
      </c>
      <c r="K38">
        <f>16-INDEX(STANDINGS_W[],MATCH(Table1[[#This Row],[COMBINED]],STANDINGS_W[COMBINED],0),COLUMN(STANDINGS_W[PLACE IN LEAGUE]))</f>
        <v>4</v>
      </c>
      <c r="L38">
        <f>16-INDEX(STANDINGS_K[],MATCH(Table1[[#This Row],[COMBINED]],STANDINGS_K[COMBINED],0),COLUMN(STANDINGS_K[PLACE IN LEAGUE]))</f>
        <v>9</v>
      </c>
      <c r="M38">
        <f>16-INDEX(STANDINGS_SV[],MATCH(Table1[[#This Row],[COMBINED]],STANDINGS_SV[COMBINED],0),COLUMN(STANDINGS_SV[PLACE IN LEAGUE]))</f>
        <v>2</v>
      </c>
      <c r="N38">
        <f>SUM(Table1[[#This Row],[BA]:[SV]])</f>
        <v>93</v>
      </c>
      <c r="O38">
        <v>3</v>
      </c>
    </row>
    <row r="39" spans="1:15" x14ac:dyDescent="0.25">
      <c r="A39" t="s">
        <v>71</v>
      </c>
      <c r="B39" t="s">
        <v>561</v>
      </c>
      <c r="C39" t="str">
        <f>Table1[[#This Row],[League]]&amp;Table1[[#This Row],[Team]]</f>
        <v>$150 Draft Champions (4 hour) Dec 29 1:00 pm Lg.3573Frozen Ropes</v>
      </c>
      <c r="D39">
        <f>16-INDEX(STANDINGS_BA[],MATCH(Table1[[#This Row],[COMBINED]],STANDINGS_BA[COMBINED],0),COLUMN(STANDINGS_BA[PLACE IN LEAGUE]))</f>
        <v>4</v>
      </c>
      <c r="E39">
        <f>16-INDEX(STANDINGS_R[],MATCH(Table1[[#This Row],[COMBINED]],STANDINGS_R[COMBINED],0),COLUMN(STANDINGS_R[PLACE IN LEAGUE]))</f>
        <v>2</v>
      </c>
      <c r="F39">
        <f>16-INDEX(STANDINGS_HR[],MATCH(Table1[[#This Row],[COMBINED]],STANDINGS_HR[COMBINED],0),COLUMN(STANDINGS_HR[PLACE IN LEAGUE]))</f>
        <v>14</v>
      </c>
      <c r="G39">
        <f>16-INDEX(STANDINGS_RBI[],MATCH(Table1[[#This Row],[COMBINED]],STANDINGS_RBI[COMBINED],0),COLUMN(STANDINGS_RBI[PLACE IN LEAGUE]))</f>
        <v>9</v>
      </c>
      <c r="H39">
        <f>16-INDEX(STANDINGS_SB[],MATCH(Table1[[#This Row],[COMBINED]],STANDINGS_SB[COMBINED],0),COLUMN(STANDINGS_SB[PLACE IN LEAGUE]))</f>
        <v>3</v>
      </c>
      <c r="I39">
        <f>16-INDEX(STANDINGS_ERA[],MATCH(Table1[[#This Row],[COMBINED]],STANDINGS_ERA[COMBINED],0),COLUMN(STANDINGS_ERA[PLACE IN LEAGUE]))</f>
        <v>15</v>
      </c>
      <c r="J39">
        <f>16-INDEX(STANDINGS_WHIP[],MATCH(Table1[[#This Row],[COMBINED]],STANDINGS_WHIP[COMBINED],0),COLUMN(STANDINGS_WHIP[PLACE IN LEAGUE]))</f>
        <v>12</v>
      </c>
      <c r="K39">
        <f>16-INDEX(STANDINGS_W[],MATCH(Table1[[#This Row],[COMBINED]],STANDINGS_W[COMBINED],0),COLUMN(STANDINGS_W[PLACE IN LEAGUE]))</f>
        <v>12</v>
      </c>
      <c r="L39">
        <f>16-INDEX(STANDINGS_K[],MATCH(Table1[[#This Row],[COMBINED]],STANDINGS_K[COMBINED],0),COLUMN(STANDINGS_K[PLACE IN LEAGUE]))</f>
        <v>12</v>
      </c>
      <c r="M39">
        <f>16-INDEX(STANDINGS_SV[],MATCH(Table1[[#This Row],[COMBINED]],STANDINGS_SV[COMBINED],0),COLUMN(STANDINGS_SV[PLACE IN LEAGUE]))</f>
        <v>8</v>
      </c>
      <c r="N39">
        <f>SUM(Table1[[#This Row],[BA]:[SV]])</f>
        <v>91</v>
      </c>
      <c r="O39">
        <v>4</v>
      </c>
    </row>
    <row r="40" spans="1:15" x14ac:dyDescent="0.25">
      <c r="A40" t="s">
        <v>566</v>
      </c>
      <c r="B40" t="s">
        <v>561</v>
      </c>
      <c r="C40" t="str">
        <f>Table1[[#This Row],[League]]&amp;Table1[[#This Row],[Team]]</f>
        <v>$150 Draft Champions (4 hour) Dec 29 1:00 pm Lg.3573Tall Timber DC19</v>
      </c>
      <c r="D40">
        <f>16-INDEX(STANDINGS_BA[],MATCH(Table1[[#This Row],[COMBINED]],STANDINGS_BA[COMBINED],0),COLUMN(STANDINGS_BA[PLACE IN LEAGUE]))</f>
        <v>7</v>
      </c>
      <c r="E40">
        <f>16-INDEX(STANDINGS_R[],MATCH(Table1[[#This Row],[COMBINED]],STANDINGS_R[COMBINED],0),COLUMN(STANDINGS_R[PLACE IN LEAGUE]))</f>
        <v>10</v>
      </c>
      <c r="F40">
        <f>16-INDEX(STANDINGS_HR[],MATCH(Table1[[#This Row],[COMBINED]],STANDINGS_HR[COMBINED],0),COLUMN(STANDINGS_HR[PLACE IN LEAGUE]))</f>
        <v>13</v>
      </c>
      <c r="G40">
        <f>16-INDEX(STANDINGS_RBI[],MATCH(Table1[[#This Row],[COMBINED]],STANDINGS_RBI[COMBINED],0),COLUMN(STANDINGS_RBI[PLACE IN LEAGUE]))</f>
        <v>13</v>
      </c>
      <c r="H40">
        <f>16-INDEX(STANDINGS_SB[],MATCH(Table1[[#This Row],[COMBINED]],STANDINGS_SB[COMBINED],0),COLUMN(STANDINGS_SB[PLACE IN LEAGUE]))</f>
        <v>12</v>
      </c>
      <c r="I40">
        <f>16-INDEX(STANDINGS_ERA[],MATCH(Table1[[#This Row],[COMBINED]],STANDINGS_ERA[COMBINED],0),COLUMN(STANDINGS_ERA[PLACE IN LEAGUE]))</f>
        <v>4</v>
      </c>
      <c r="J40">
        <f>16-INDEX(STANDINGS_WHIP[],MATCH(Table1[[#This Row],[COMBINED]],STANDINGS_WHIP[COMBINED],0),COLUMN(STANDINGS_WHIP[PLACE IN LEAGUE]))</f>
        <v>10</v>
      </c>
      <c r="K40">
        <f>16-INDEX(STANDINGS_W[],MATCH(Table1[[#This Row],[COMBINED]],STANDINGS_W[COMBINED],0),COLUMN(STANDINGS_W[PLACE IN LEAGUE]))</f>
        <v>3</v>
      </c>
      <c r="L40">
        <f>16-INDEX(STANDINGS_K[],MATCH(Table1[[#This Row],[COMBINED]],STANDINGS_K[COMBINED],0),COLUMN(STANDINGS_K[PLACE IN LEAGUE]))</f>
        <v>2</v>
      </c>
      <c r="M40">
        <f>16-INDEX(STANDINGS_SV[],MATCH(Table1[[#This Row],[COMBINED]],STANDINGS_SV[COMBINED],0),COLUMN(STANDINGS_SV[PLACE IN LEAGUE]))</f>
        <v>14</v>
      </c>
      <c r="N40">
        <f>SUM(Table1[[#This Row],[BA]:[SV]])</f>
        <v>88</v>
      </c>
      <c r="O40">
        <v>5</v>
      </c>
    </row>
    <row r="41" spans="1:15" x14ac:dyDescent="0.25">
      <c r="A41" t="s">
        <v>472</v>
      </c>
      <c r="B41" t="s">
        <v>561</v>
      </c>
      <c r="C41" t="str">
        <f>Table1[[#This Row],[League]]&amp;Table1[[#This Row],[Team]]</f>
        <v>$150 Draft Champions (4 hour) Dec 29 1:00 pm Lg.3573Bronx Yankees (DC4)</v>
      </c>
      <c r="D41">
        <f>16-INDEX(STANDINGS_BA[],MATCH(Table1[[#This Row],[COMBINED]],STANDINGS_BA[COMBINED],0),COLUMN(STANDINGS_BA[PLACE IN LEAGUE]))</f>
        <v>12</v>
      </c>
      <c r="E41">
        <f>16-INDEX(STANDINGS_R[],MATCH(Table1[[#This Row],[COMBINED]],STANDINGS_R[COMBINED],0),COLUMN(STANDINGS_R[PLACE IN LEAGUE]))</f>
        <v>13</v>
      </c>
      <c r="F41">
        <f>16-INDEX(STANDINGS_HR[],MATCH(Table1[[#This Row],[COMBINED]],STANDINGS_HR[COMBINED],0),COLUMN(STANDINGS_HR[PLACE IN LEAGUE]))</f>
        <v>2</v>
      </c>
      <c r="G41">
        <f>16-INDEX(STANDINGS_RBI[],MATCH(Table1[[#This Row],[COMBINED]],STANDINGS_RBI[COMBINED],0),COLUMN(STANDINGS_RBI[PLACE IN LEAGUE]))</f>
        <v>7</v>
      </c>
      <c r="H41">
        <f>16-INDEX(STANDINGS_SB[],MATCH(Table1[[#This Row],[COMBINED]],STANDINGS_SB[COMBINED],0),COLUMN(STANDINGS_SB[PLACE IN LEAGUE]))</f>
        <v>11</v>
      </c>
      <c r="I41">
        <f>16-INDEX(STANDINGS_ERA[],MATCH(Table1[[#This Row],[COMBINED]],STANDINGS_ERA[COMBINED],0),COLUMN(STANDINGS_ERA[PLACE IN LEAGUE]))</f>
        <v>11</v>
      </c>
      <c r="J41">
        <f>16-INDEX(STANDINGS_WHIP[],MATCH(Table1[[#This Row],[COMBINED]],STANDINGS_WHIP[COMBINED],0),COLUMN(STANDINGS_WHIP[PLACE IN LEAGUE]))</f>
        <v>4</v>
      </c>
      <c r="K41">
        <f>16-INDEX(STANDINGS_W[],MATCH(Table1[[#This Row],[COMBINED]],STANDINGS_W[COMBINED],0),COLUMN(STANDINGS_W[PLACE IN LEAGUE]))</f>
        <v>8</v>
      </c>
      <c r="L41">
        <f>16-INDEX(STANDINGS_K[],MATCH(Table1[[#This Row],[COMBINED]],STANDINGS_K[COMBINED],0),COLUMN(STANDINGS_K[PLACE IN LEAGUE]))</f>
        <v>6</v>
      </c>
      <c r="M41">
        <f>16-INDEX(STANDINGS_SV[],MATCH(Table1[[#This Row],[COMBINED]],STANDINGS_SV[COMBINED],0),COLUMN(STANDINGS_SV[PLACE IN LEAGUE]))</f>
        <v>12</v>
      </c>
      <c r="N41">
        <f>SUM(Table1[[#This Row],[BA]:[SV]])</f>
        <v>86</v>
      </c>
      <c r="O41">
        <v>6</v>
      </c>
    </row>
    <row r="42" spans="1:15" x14ac:dyDescent="0.25">
      <c r="A42" t="s">
        <v>562</v>
      </c>
      <c r="B42" t="s">
        <v>561</v>
      </c>
      <c r="C42" t="str">
        <f>Table1[[#This Row],[League]]&amp;Table1[[#This Row],[Team]]</f>
        <v>$150 Draft Champions (4 hour) Dec 29 1:00 pm Lg.3573Texas Connection</v>
      </c>
      <c r="D42">
        <f>16-INDEX(STANDINGS_BA[],MATCH(Table1[[#This Row],[COMBINED]],STANDINGS_BA[COMBINED],0),COLUMN(STANDINGS_BA[PLACE IN LEAGUE]))</f>
        <v>14</v>
      </c>
      <c r="E42">
        <f>16-INDEX(STANDINGS_R[],MATCH(Table1[[#This Row],[COMBINED]],STANDINGS_R[COMBINED],0),COLUMN(STANDINGS_R[PLACE IN LEAGUE]))</f>
        <v>8</v>
      </c>
      <c r="F42">
        <f>16-INDEX(STANDINGS_HR[],MATCH(Table1[[#This Row],[COMBINED]],STANDINGS_HR[COMBINED],0),COLUMN(STANDINGS_HR[PLACE IN LEAGUE]))</f>
        <v>6</v>
      </c>
      <c r="G42">
        <f>16-INDEX(STANDINGS_RBI[],MATCH(Table1[[#This Row],[COMBINED]],STANDINGS_RBI[COMBINED],0),COLUMN(STANDINGS_RBI[PLACE IN LEAGUE]))</f>
        <v>5</v>
      </c>
      <c r="H42">
        <f>16-INDEX(STANDINGS_SB[],MATCH(Table1[[#This Row],[COMBINED]],STANDINGS_SB[COMBINED],0),COLUMN(STANDINGS_SB[PLACE IN LEAGUE]))</f>
        <v>8</v>
      </c>
      <c r="I42">
        <f>16-INDEX(STANDINGS_ERA[],MATCH(Table1[[#This Row],[COMBINED]],STANDINGS_ERA[COMBINED],0),COLUMN(STANDINGS_ERA[PLACE IN LEAGUE]))</f>
        <v>5</v>
      </c>
      <c r="J42">
        <f>16-INDEX(STANDINGS_WHIP[],MATCH(Table1[[#This Row],[COMBINED]],STANDINGS_WHIP[COMBINED],0),COLUMN(STANDINGS_WHIP[PLACE IN LEAGUE]))</f>
        <v>6</v>
      </c>
      <c r="K42">
        <f>16-INDEX(STANDINGS_W[],MATCH(Table1[[#This Row],[COMBINED]],STANDINGS_W[COMBINED],0),COLUMN(STANDINGS_W[PLACE IN LEAGUE]))</f>
        <v>13</v>
      </c>
      <c r="L42">
        <f>16-INDEX(STANDINGS_K[],MATCH(Table1[[#This Row],[COMBINED]],STANDINGS_K[COMBINED],0),COLUMN(STANDINGS_K[PLACE IN LEAGUE]))</f>
        <v>15</v>
      </c>
      <c r="M42">
        <f>16-INDEX(STANDINGS_SV[],MATCH(Table1[[#This Row],[COMBINED]],STANDINGS_SV[COMBINED],0),COLUMN(STANDINGS_SV[PLACE IN LEAGUE]))</f>
        <v>5</v>
      </c>
      <c r="N42">
        <f>SUM(Table1[[#This Row],[BA]:[SV]])</f>
        <v>85</v>
      </c>
      <c r="O42">
        <v>7</v>
      </c>
    </row>
    <row r="43" spans="1:15" x14ac:dyDescent="0.25">
      <c r="A43" t="s">
        <v>216</v>
      </c>
      <c r="B43" t="s">
        <v>561</v>
      </c>
      <c r="C43" t="str">
        <f>Table1[[#This Row],[League]]&amp;Table1[[#This Row],[Team]]</f>
        <v>$150 Draft Champions (4 hour) Dec 29 1:00 pm Lg.3573Gooden Plenty</v>
      </c>
      <c r="D43">
        <f>16-INDEX(STANDINGS_BA[],MATCH(Table1[[#This Row],[COMBINED]],STANDINGS_BA[COMBINED],0),COLUMN(STANDINGS_BA[PLACE IN LEAGUE]))</f>
        <v>2</v>
      </c>
      <c r="E43">
        <f>16-INDEX(STANDINGS_R[],MATCH(Table1[[#This Row],[COMBINED]],STANDINGS_R[COMBINED],0),COLUMN(STANDINGS_R[PLACE IN LEAGUE]))</f>
        <v>6</v>
      </c>
      <c r="F43">
        <f>16-INDEX(STANDINGS_HR[],MATCH(Table1[[#This Row],[COMBINED]],STANDINGS_HR[COMBINED],0),COLUMN(STANDINGS_HR[PLACE IN LEAGUE]))</f>
        <v>9</v>
      </c>
      <c r="G43">
        <f>16-INDEX(STANDINGS_RBI[],MATCH(Table1[[#This Row],[COMBINED]],STANDINGS_RBI[COMBINED],0),COLUMN(STANDINGS_RBI[PLACE IN LEAGUE]))</f>
        <v>6</v>
      </c>
      <c r="H43">
        <f>16-INDEX(STANDINGS_SB[],MATCH(Table1[[#This Row],[COMBINED]],STANDINGS_SB[COMBINED],0),COLUMN(STANDINGS_SB[PLACE IN LEAGUE]))</f>
        <v>4</v>
      </c>
      <c r="I43">
        <f>16-INDEX(STANDINGS_ERA[],MATCH(Table1[[#This Row],[COMBINED]],STANDINGS_ERA[COMBINED],0),COLUMN(STANDINGS_ERA[PLACE IN LEAGUE]))</f>
        <v>8</v>
      </c>
      <c r="J43">
        <f>16-INDEX(STANDINGS_WHIP[],MATCH(Table1[[#This Row],[COMBINED]],STANDINGS_WHIP[COMBINED],0),COLUMN(STANDINGS_WHIP[PLACE IN LEAGUE]))</f>
        <v>13</v>
      </c>
      <c r="K43">
        <f>16-INDEX(STANDINGS_W[],MATCH(Table1[[#This Row],[COMBINED]],STANDINGS_W[COMBINED],0),COLUMN(STANDINGS_W[PLACE IN LEAGUE]))</f>
        <v>15</v>
      </c>
      <c r="L43">
        <f>16-INDEX(STANDINGS_K[],MATCH(Table1[[#This Row],[COMBINED]],STANDINGS_K[COMBINED],0),COLUMN(STANDINGS_K[PLACE IN LEAGUE]))</f>
        <v>10</v>
      </c>
      <c r="M43">
        <f>16-INDEX(STANDINGS_SV[],MATCH(Table1[[#This Row],[COMBINED]],STANDINGS_SV[COMBINED],0),COLUMN(STANDINGS_SV[PLACE IN LEAGUE]))</f>
        <v>11</v>
      </c>
      <c r="N43">
        <f>SUM(Table1[[#This Row],[BA]:[SV]])</f>
        <v>84</v>
      </c>
      <c r="O43">
        <v>8</v>
      </c>
    </row>
    <row r="44" spans="1:15" x14ac:dyDescent="0.25">
      <c r="A44" t="s">
        <v>567</v>
      </c>
      <c r="B44" t="s">
        <v>561</v>
      </c>
      <c r="C44" t="str">
        <f>Table1[[#This Row],[League]]&amp;Table1[[#This Row],[Team]]</f>
        <v>$150 Draft Champions (4 hour) Dec 29 1:00 pm Lg.3573Dayton Moore's Value Picks</v>
      </c>
      <c r="D44">
        <f>16-INDEX(STANDINGS_BA[],MATCH(Table1[[#This Row],[COMBINED]],STANDINGS_BA[COMBINED],0),COLUMN(STANDINGS_BA[PLACE IN LEAGUE]))</f>
        <v>6</v>
      </c>
      <c r="E44">
        <f>16-INDEX(STANDINGS_R[],MATCH(Table1[[#This Row],[COMBINED]],STANDINGS_R[COMBINED],0),COLUMN(STANDINGS_R[PLACE IN LEAGUE]))</f>
        <v>15</v>
      </c>
      <c r="F44">
        <f>16-INDEX(STANDINGS_HR[],MATCH(Table1[[#This Row],[COMBINED]],STANDINGS_HR[COMBINED],0),COLUMN(STANDINGS_HR[PLACE IN LEAGUE]))</f>
        <v>12</v>
      </c>
      <c r="G44">
        <f>16-INDEX(STANDINGS_RBI[],MATCH(Table1[[#This Row],[COMBINED]],STANDINGS_RBI[COMBINED],0),COLUMN(STANDINGS_RBI[PLACE IN LEAGUE]))</f>
        <v>10</v>
      </c>
      <c r="H44">
        <f>16-INDEX(STANDINGS_SB[],MATCH(Table1[[#This Row],[COMBINED]],STANDINGS_SB[COMBINED],0),COLUMN(STANDINGS_SB[PLACE IN LEAGUE]))</f>
        <v>2</v>
      </c>
      <c r="I44">
        <f>16-INDEX(STANDINGS_ERA[],MATCH(Table1[[#This Row],[COMBINED]],STANDINGS_ERA[COMBINED],0),COLUMN(STANDINGS_ERA[PLACE IN LEAGUE]))</f>
        <v>10</v>
      </c>
      <c r="J44">
        <f>16-INDEX(STANDINGS_WHIP[],MATCH(Table1[[#This Row],[COMBINED]],STANDINGS_WHIP[COMBINED],0),COLUMN(STANDINGS_WHIP[PLACE IN LEAGUE]))</f>
        <v>5</v>
      </c>
      <c r="K44">
        <f>16-INDEX(STANDINGS_W[],MATCH(Table1[[#This Row],[COMBINED]],STANDINGS_W[COMBINED],0),COLUMN(STANDINGS_W[PLACE IN LEAGUE]))</f>
        <v>7</v>
      </c>
      <c r="L44">
        <f>16-INDEX(STANDINGS_K[],MATCH(Table1[[#This Row],[COMBINED]],STANDINGS_K[COMBINED],0),COLUMN(STANDINGS_K[PLACE IN LEAGUE]))</f>
        <v>11</v>
      </c>
      <c r="M44">
        <f>16-INDEX(STANDINGS_SV[],MATCH(Table1[[#This Row],[COMBINED]],STANDINGS_SV[COMBINED],0),COLUMN(STANDINGS_SV[PLACE IN LEAGUE]))</f>
        <v>4</v>
      </c>
      <c r="N44">
        <f>SUM(Table1[[#This Row],[BA]:[SV]])</f>
        <v>82</v>
      </c>
      <c r="O44">
        <v>9</v>
      </c>
    </row>
    <row r="45" spans="1:15" x14ac:dyDescent="0.25">
      <c r="A45" t="s">
        <v>568</v>
      </c>
      <c r="B45" t="s">
        <v>561</v>
      </c>
      <c r="C45" t="str">
        <f>Table1[[#This Row],[League]]&amp;Table1[[#This Row],[Team]]</f>
        <v>$150 Draft Champions (4 hour) Dec 29 1:00 pm Lg.3573SpinningSeams4</v>
      </c>
      <c r="D45">
        <f>16-INDEX(STANDINGS_BA[],MATCH(Table1[[#This Row],[COMBINED]],STANDINGS_BA[COMBINED],0),COLUMN(STANDINGS_BA[PLACE IN LEAGUE]))</f>
        <v>5</v>
      </c>
      <c r="E45">
        <f>16-INDEX(STANDINGS_R[],MATCH(Table1[[#This Row],[COMBINED]],STANDINGS_R[COMBINED],0),COLUMN(STANDINGS_R[PLACE IN LEAGUE]))</f>
        <v>1</v>
      </c>
      <c r="F45">
        <f>16-INDEX(STANDINGS_HR[],MATCH(Table1[[#This Row],[COMBINED]],STANDINGS_HR[COMBINED],0),COLUMN(STANDINGS_HR[PLACE IN LEAGUE]))</f>
        <v>1</v>
      </c>
      <c r="G45">
        <f>16-INDEX(STANDINGS_RBI[],MATCH(Table1[[#This Row],[COMBINED]],STANDINGS_RBI[COMBINED],0),COLUMN(STANDINGS_RBI[PLACE IN LEAGUE]))</f>
        <v>1</v>
      </c>
      <c r="H45">
        <f>16-INDEX(STANDINGS_SB[],MATCH(Table1[[#This Row],[COMBINED]],STANDINGS_SB[COMBINED],0),COLUMN(STANDINGS_SB[PLACE IN LEAGUE]))</f>
        <v>5</v>
      </c>
      <c r="I45">
        <f>16-INDEX(STANDINGS_ERA[],MATCH(Table1[[#This Row],[COMBINED]],STANDINGS_ERA[COMBINED],0),COLUMN(STANDINGS_ERA[PLACE IN LEAGUE]))</f>
        <v>13</v>
      </c>
      <c r="J45">
        <f>16-INDEX(STANDINGS_WHIP[],MATCH(Table1[[#This Row],[COMBINED]],STANDINGS_WHIP[COMBINED],0),COLUMN(STANDINGS_WHIP[PLACE IN LEAGUE]))</f>
        <v>15</v>
      </c>
      <c r="K45">
        <f>16-INDEX(STANDINGS_W[],MATCH(Table1[[#This Row],[COMBINED]],STANDINGS_W[COMBINED],0),COLUMN(STANDINGS_W[PLACE IN LEAGUE]))</f>
        <v>11</v>
      </c>
      <c r="L45">
        <f>16-INDEX(STANDINGS_K[],MATCH(Table1[[#This Row],[COMBINED]],STANDINGS_K[COMBINED],0),COLUMN(STANDINGS_K[PLACE IN LEAGUE]))</f>
        <v>14</v>
      </c>
      <c r="M45">
        <f>16-INDEX(STANDINGS_SV[],MATCH(Table1[[#This Row],[COMBINED]],STANDINGS_SV[COMBINED],0),COLUMN(STANDINGS_SV[PLACE IN LEAGUE]))</f>
        <v>15</v>
      </c>
      <c r="N45">
        <f>SUM(Table1[[#This Row],[BA]:[SV]])</f>
        <v>81</v>
      </c>
      <c r="O45">
        <v>10</v>
      </c>
    </row>
    <row r="46" spans="1:15" x14ac:dyDescent="0.25">
      <c r="A46" t="s">
        <v>56</v>
      </c>
      <c r="B46" t="s">
        <v>561</v>
      </c>
      <c r="C46" t="str">
        <f>Table1[[#This Row],[League]]&amp;Table1[[#This Row],[Team]]</f>
        <v>$150 Draft Champions (4 hour) Dec 29 1:00 pm Lg.3573DOUGHBOYS</v>
      </c>
      <c r="D46">
        <f>16-INDEX(STANDINGS_BA[],MATCH(Table1[[#This Row],[COMBINED]],STANDINGS_BA[COMBINED],0),COLUMN(STANDINGS_BA[PLACE IN LEAGUE]))</f>
        <v>1</v>
      </c>
      <c r="E46">
        <f>16-INDEX(STANDINGS_R[],MATCH(Table1[[#This Row],[COMBINED]],STANDINGS_R[COMBINED],0),COLUMN(STANDINGS_R[PLACE IN LEAGUE]))</f>
        <v>5</v>
      </c>
      <c r="F46">
        <f>16-INDEX(STANDINGS_HR[],MATCH(Table1[[#This Row],[COMBINED]],STANDINGS_HR[COMBINED],0),COLUMN(STANDINGS_HR[PLACE IN LEAGUE]))</f>
        <v>5</v>
      </c>
      <c r="G46">
        <f>16-INDEX(STANDINGS_RBI[],MATCH(Table1[[#This Row],[COMBINED]],STANDINGS_RBI[COMBINED],0),COLUMN(STANDINGS_RBI[PLACE IN LEAGUE]))</f>
        <v>4</v>
      </c>
      <c r="H46">
        <f>16-INDEX(STANDINGS_SB[],MATCH(Table1[[#This Row],[COMBINED]],STANDINGS_SB[COMBINED],0),COLUMN(STANDINGS_SB[PLACE IN LEAGUE]))</f>
        <v>14</v>
      </c>
      <c r="I46">
        <f>16-INDEX(STANDINGS_ERA[],MATCH(Table1[[#This Row],[COMBINED]],STANDINGS_ERA[COMBINED],0),COLUMN(STANDINGS_ERA[PLACE IN LEAGUE]))</f>
        <v>7</v>
      </c>
      <c r="J46">
        <f>16-INDEX(STANDINGS_WHIP[],MATCH(Table1[[#This Row],[COMBINED]],STANDINGS_WHIP[COMBINED],0),COLUMN(STANDINGS_WHIP[PLACE IN LEAGUE]))</f>
        <v>7</v>
      </c>
      <c r="K46">
        <f>16-INDEX(STANDINGS_W[],MATCH(Table1[[#This Row],[COMBINED]],STANDINGS_W[COMBINED],0),COLUMN(STANDINGS_W[PLACE IN LEAGUE]))</f>
        <v>14</v>
      </c>
      <c r="L46">
        <f>16-INDEX(STANDINGS_K[],MATCH(Table1[[#This Row],[COMBINED]],STANDINGS_K[COMBINED],0),COLUMN(STANDINGS_K[PLACE IN LEAGUE]))</f>
        <v>13</v>
      </c>
      <c r="M46">
        <f>16-INDEX(STANDINGS_SV[],MATCH(Table1[[#This Row],[COMBINED]],STANDINGS_SV[COMBINED],0),COLUMN(STANDINGS_SV[PLACE IN LEAGUE]))</f>
        <v>6</v>
      </c>
      <c r="N46">
        <f>SUM(Table1[[#This Row],[BA]:[SV]])</f>
        <v>76</v>
      </c>
      <c r="O46">
        <v>11</v>
      </c>
    </row>
    <row r="47" spans="1:15" x14ac:dyDescent="0.25">
      <c r="A47" t="s">
        <v>560</v>
      </c>
      <c r="B47" t="s">
        <v>561</v>
      </c>
      <c r="C47" t="str">
        <f>Table1[[#This Row],[League]]&amp;Table1[[#This Row],[Team]]</f>
        <v>$150 Draft Champions (4 hour) Dec 29 1:00 pm Lg.3573Slip Stitches 3</v>
      </c>
      <c r="D47">
        <f>16-INDEX(STANDINGS_BA[],MATCH(Table1[[#This Row],[COMBINED]],STANDINGS_BA[COMBINED],0),COLUMN(STANDINGS_BA[PLACE IN LEAGUE]))</f>
        <v>15</v>
      </c>
      <c r="E47">
        <f>16-INDEX(STANDINGS_R[],MATCH(Table1[[#This Row],[COMBINED]],STANDINGS_R[COMBINED],0),COLUMN(STANDINGS_R[PLACE IN LEAGUE]))</f>
        <v>9</v>
      </c>
      <c r="F47">
        <f>16-INDEX(STANDINGS_HR[],MATCH(Table1[[#This Row],[COMBINED]],STANDINGS_HR[COMBINED],0),COLUMN(STANDINGS_HR[PLACE IN LEAGUE]))</f>
        <v>7</v>
      </c>
      <c r="G47">
        <f>16-INDEX(STANDINGS_RBI[],MATCH(Table1[[#This Row],[COMBINED]],STANDINGS_RBI[COMBINED],0),COLUMN(STANDINGS_RBI[PLACE IN LEAGUE]))</f>
        <v>11</v>
      </c>
      <c r="H47">
        <f>16-INDEX(STANDINGS_SB[],MATCH(Table1[[#This Row],[COMBINED]],STANDINGS_SB[COMBINED],0),COLUMN(STANDINGS_SB[PLACE IN LEAGUE]))</f>
        <v>7</v>
      </c>
      <c r="I47">
        <f>16-INDEX(STANDINGS_ERA[],MATCH(Table1[[#This Row],[COMBINED]],STANDINGS_ERA[COMBINED],0),COLUMN(STANDINGS_ERA[PLACE IN LEAGUE]))</f>
        <v>2</v>
      </c>
      <c r="J47">
        <f>16-INDEX(STANDINGS_WHIP[],MATCH(Table1[[#This Row],[COMBINED]],STANDINGS_WHIP[COMBINED],0),COLUMN(STANDINGS_WHIP[PLACE IN LEAGUE]))</f>
        <v>3</v>
      </c>
      <c r="K47">
        <f>16-INDEX(STANDINGS_W[],MATCH(Table1[[#This Row],[COMBINED]],STANDINGS_W[COMBINED],0),COLUMN(STANDINGS_W[PLACE IN LEAGUE]))</f>
        <v>6</v>
      </c>
      <c r="L47">
        <f>16-INDEX(STANDINGS_K[],MATCH(Table1[[#This Row],[COMBINED]],STANDINGS_K[COMBINED],0),COLUMN(STANDINGS_K[PLACE IN LEAGUE]))</f>
        <v>3</v>
      </c>
      <c r="M47">
        <f>16-INDEX(STANDINGS_SV[],MATCH(Table1[[#This Row],[COMBINED]],STANDINGS_SV[COMBINED],0),COLUMN(STANDINGS_SV[PLACE IN LEAGUE]))</f>
        <v>9</v>
      </c>
      <c r="N47">
        <f>SUM(Table1[[#This Row],[BA]:[SV]])</f>
        <v>72</v>
      </c>
      <c r="O47">
        <v>12</v>
      </c>
    </row>
    <row r="48" spans="1:15" x14ac:dyDescent="0.25">
      <c r="A48" t="s">
        <v>569</v>
      </c>
      <c r="B48" t="s">
        <v>561</v>
      </c>
      <c r="C48" t="str">
        <f>Table1[[#This Row],[League]]&amp;Table1[[#This Row],[Team]]</f>
        <v>$150 Draft Champions (4 hour) Dec 29 1:00 pm Lg.3573Draughtsman 3</v>
      </c>
      <c r="D48">
        <f>16-INDEX(STANDINGS_BA[],MATCH(Table1[[#This Row],[COMBINED]],STANDINGS_BA[COMBINED],0),COLUMN(STANDINGS_BA[PLACE IN LEAGUE]))</f>
        <v>3</v>
      </c>
      <c r="E48">
        <f>16-INDEX(STANDINGS_R[],MATCH(Table1[[#This Row],[COMBINED]],STANDINGS_R[COMBINED],0),COLUMN(STANDINGS_R[PLACE IN LEAGUE]))</f>
        <v>7</v>
      </c>
      <c r="F48">
        <f>16-INDEX(STANDINGS_HR[],MATCH(Table1[[#This Row],[COMBINED]],STANDINGS_HR[COMBINED],0),COLUMN(STANDINGS_HR[PLACE IN LEAGUE]))</f>
        <v>10</v>
      </c>
      <c r="G48">
        <f>16-INDEX(STANDINGS_RBI[],MATCH(Table1[[#This Row],[COMBINED]],STANDINGS_RBI[COMBINED],0),COLUMN(STANDINGS_RBI[PLACE IN LEAGUE]))</f>
        <v>12</v>
      </c>
      <c r="H48">
        <f>16-INDEX(STANDINGS_SB[],MATCH(Table1[[#This Row],[COMBINED]],STANDINGS_SB[COMBINED],0),COLUMN(STANDINGS_SB[PLACE IN LEAGUE]))</f>
        <v>6</v>
      </c>
      <c r="I48">
        <f>16-INDEX(STANDINGS_ERA[],MATCH(Table1[[#This Row],[COMBINED]],STANDINGS_ERA[COMBINED],0),COLUMN(STANDINGS_ERA[PLACE IN LEAGUE]))</f>
        <v>3</v>
      </c>
      <c r="J48">
        <f>16-INDEX(STANDINGS_WHIP[],MATCH(Table1[[#This Row],[COMBINED]],STANDINGS_WHIP[COMBINED],0),COLUMN(STANDINGS_WHIP[PLACE IN LEAGUE]))</f>
        <v>2</v>
      </c>
      <c r="K48">
        <f>16-INDEX(STANDINGS_W[],MATCH(Table1[[#This Row],[COMBINED]],STANDINGS_W[COMBINED],0),COLUMN(STANDINGS_W[PLACE IN LEAGUE]))</f>
        <v>5</v>
      </c>
      <c r="L48">
        <f>16-INDEX(STANDINGS_K[],MATCH(Table1[[#This Row],[COMBINED]],STANDINGS_K[COMBINED],0),COLUMN(STANDINGS_K[PLACE IN LEAGUE]))</f>
        <v>5</v>
      </c>
      <c r="M48">
        <f>16-INDEX(STANDINGS_SV[],MATCH(Table1[[#This Row],[COMBINED]],STANDINGS_SV[COMBINED],0),COLUMN(STANDINGS_SV[PLACE IN LEAGUE]))</f>
        <v>10</v>
      </c>
      <c r="N48">
        <f>SUM(Table1[[#This Row],[BA]:[SV]])</f>
        <v>63</v>
      </c>
      <c r="O48">
        <v>13</v>
      </c>
    </row>
    <row r="49" spans="1:15" x14ac:dyDescent="0.25">
      <c r="A49" t="s">
        <v>564</v>
      </c>
      <c r="B49" t="s">
        <v>561</v>
      </c>
      <c r="C49" t="str">
        <f>Table1[[#This Row],[League]]&amp;Table1[[#This Row],[Team]]</f>
        <v>$150 Draft Champions (4 hour) Dec 29 1:00 pm Lg.3573Kennedy Park</v>
      </c>
      <c r="D49">
        <f>16-INDEX(STANDINGS_BA[],MATCH(Table1[[#This Row],[COMBINED]],STANDINGS_BA[COMBINED],0),COLUMN(STANDINGS_BA[PLACE IN LEAGUE]))</f>
        <v>11</v>
      </c>
      <c r="E49">
        <f>16-INDEX(STANDINGS_R[],MATCH(Table1[[#This Row],[COMBINED]],STANDINGS_R[COMBINED],0),COLUMN(STANDINGS_R[PLACE IN LEAGUE]))</f>
        <v>3</v>
      </c>
      <c r="F49">
        <f>16-INDEX(STANDINGS_HR[],MATCH(Table1[[#This Row],[COMBINED]],STANDINGS_HR[COMBINED],0),COLUMN(STANDINGS_HR[PLACE IN LEAGUE]))</f>
        <v>4</v>
      </c>
      <c r="G49">
        <f>16-INDEX(STANDINGS_RBI[],MATCH(Table1[[#This Row],[COMBINED]],STANDINGS_RBI[COMBINED],0),COLUMN(STANDINGS_RBI[PLACE IN LEAGUE]))</f>
        <v>2</v>
      </c>
      <c r="H49">
        <f>16-INDEX(STANDINGS_SB[],MATCH(Table1[[#This Row],[COMBINED]],STANDINGS_SB[COMBINED],0),COLUMN(STANDINGS_SB[PLACE IN LEAGUE]))</f>
        <v>13</v>
      </c>
      <c r="I49">
        <f>16-INDEX(STANDINGS_ERA[],MATCH(Table1[[#This Row],[COMBINED]],STANDINGS_ERA[COMBINED],0),COLUMN(STANDINGS_ERA[PLACE IN LEAGUE]))</f>
        <v>6</v>
      </c>
      <c r="J49">
        <f>16-INDEX(STANDINGS_WHIP[],MATCH(Table1[[#This Row],[COMBINED]],STANDINGS_WHIP[COMBINED],0),COLUMN(STANDINGS_WHIP[PLACE IN LEAGUE]))</f>
        <v>8</v>
      </c>
      <c r="K49">
        <f>16-INDEX(STANDINGS_W[],MATCH(Table1[[#This Row],[COMBINED]],STANDINGS_W[COMBINED],0),COLUMN(STANDINGS_W[PLACE IN LEAGUE]))</f>
        <v>2</v>
      </c>
      <c r="L49">
        <f>16-INDEX(STANDINGS_K[],MATCH(Table1[[#This Row],[COMBINED]],STANDINGS_K[COMBINED],0),COLUMN(STANDINGS_K[PLACE IN LEAGUE]))</f>
        <v>4</v>
      </c>
      <c r="M49">
        <f>16-INDEX(STANDINGS_SV[],MATCH(Table1[[#This Row],[COMBINED]],STANDINGS_SV[COMBINED],0),COLUMN(STANDINGS_SV[PLACE IN LEAGUE]))</f>
        <v>7</v>
      </c>
      <c r="N49">
        <f>SUM(Table1[[#This Row],[BA]:[SV]])</f>
        <v>60</v>
      </c>
      <c r="O49">
        <v>14</v>
      </c>
    </row>
    <row r="50" spans="1:15" x14ac:dyDescent="0.25">
      <c r="A50" t="s">
        <v>127</v>
      </c>
      <c r="B50" t="s">
        <v>561</v>
      </c>
      <c r="C50" t="str">
        <f>Table1[[#This Row],[League]]&amp;Table1[[#This Row],[Team]]</f>
        <v>$150 Draft Champions (4 hour) Dec 29 1:00 pm Lg.3573Just An Old Vet</v>
      </c>
      <c r="D50">
        <f>16-INDEX(STANDINGS_BA[],MATCH(Table1[[#This Row],[COMBINED]],STANDINGS_BA[COMBINED],0),COLUMN(STANDINGS_BA[PLACE IN LEAGUE]))</f>
        <v>8</v>
      </c>
      <c r="E50">
        <f>16-INDEX(STANDINGS_R[],MATCH(Table1[[#This Row],[COMBINED]],STANDINGS_R[COMBINED],0),COLUMN(STANDINGS_R[PLACE IN LEAGUE]))</f>
        <v>4</v>
      </c>
      <c r="F50">
        <f>16-INDEX(STANDINGS_HR[],MATCH(Table1[[#This Row],[COMBINED]],STANDINGS_HR[COMBINED],0),COLUMN(STANDINGS_HR[PLACE IN LEAGUE]))</f>
        <v>3</v>
      </c>
      <c r="G50">
        <f>16-INDEX(STANDINGS_RBI[],MATCH(Table1[[#This Row],[COMBINED]],STANDINGS_RBI[COMBINED],0),COLUMN(STANDINGS_RBI[PLACE IN LEAGUE]))</f>
        <v>3</v>
      </c>
      <c r="H50">
        <f>16-INDEX(STANDINGS_SB[],MATCH(Table1[[#This Row],[COMBINED]],STANDINGS_SB[COMBINED],0),COLUMN(STANDINGS_SB[PLACE IN LEAGUE]))</f>
        <v>1</v>
      </c>
      <c r="I50">
        <f>16-INDEX(STANDINGS_ERA[],MATCH(Table1[[#This Row],[COMBINED]],STANDINGS_ERA[COMBINED],0),COLUMN(STANDINGS_ERA[PLACE IN LEAGUE]))</f>
        <v>1</v>
      </c>
      <c r="J50">
        <f>16-INDEX(STANDINGS_WHIP[],MATCH(Table1[[#This Row],[COMBINED]],STANDINGS_WHIP[COMBINED],0),COLUMN(STANDINGS_WHIP[PLACE IN LEAGUE]))</f>
        <v>1</v>
      </c>
      <c r="K50">
        <f>16-INDEX(STANDINGS_W[],MATCH(Table1[[#This Row],[COMBINED]],STANDINGS_W[COMBINED],0),COLUMN(STANDINGS_W[PLACE IN LEAGUE]))</f>
        <v>1</v>
      </c>
      <c r="L50">
        <f>16-INDEX(STANDINGS_K[],MATCH(Table1[[#This Row],[COMBINED]],STANDINGS_K[COMBINED],0),COLUMN(STANDINGS_K[PLACE IN LEAGUE]))</f>
        <v>1</v>
      </c>
      <c r="M50">
        <f>16-INDEX(STANDINGS_SV[],MATCH(Table1[[#This Row],[COMBINED]],STANDINGS_SV[COMBINED],0),COLUMN(STANDINGS_SV[PLACE IN LEAGUE]))</f>
        <v>3</v>
      </c>
      <c r="N50">
        <f>SUM(Table1[[#This Row],[BA]:[SV]])</f>
        <v>26</v>
      </c>
      <c r="O50">
        <v>15</v>
      </c>
    </row>
    <row r="51" spans="1:15" x14ac:dyDescent="0.25">
      <c r="A51" t="s">
        <v>317</v>
      </c>
      <c r="B51" t="s">
        <v>571</v>
      </c>
      <c r="C51" t="str">
        <f>Table1[[#This Row],[League]]&amp;Table1[[#This Row],[Team]]</f>
        <v>$150 Draft Champions (4 hour) Feb 21 1:00 pm Lg.3738Gooden Plenty 2</v>
      </c>
      <c r="D51">
        <f>16-INDEX(STANDINGS_BA[],MATCH(Table1[[#This Row],[COMBINED]],STANDINGS_BA[COMBINED],0),COLUMN(STANDINGS_BA[PLACE IN LEAGUE]))</f>
        <v>11</v>
      </c>
      <c r="E51">
        <f>16-INDEX(STANDINGS_R[],MATCH(Table1[[#This Row],[COMBINED]],STANDINGS_R[COMBINED],0),COLUMN(STANDINGS_R[PLACE IN LEAGUE]))</f>
        <v>14</v>
      </c>
      <c r="F51">
        <f>16-INDEX(STANDINGS_HR[],MATCH(Table1[[#This Row],[COMBINED]],STANDINGS_HR[COMBINED],0),COLUMN(STANDINGS_HR[PLACE IN LEAGUE]))</f>
        <v>15</v>
      </c>
      <c r="G51">
        <f>16-INDEX(STANDINGS_RBI[],MATCH(Table1[[#This Row],[COMBINED]],STANDINGS_RBI[COMBINED],0),COLUMN(STANDINGS_RBI[PLACE IN LEAGUE]))</f>
        <v>14</v>
      </c>
      <c r="H51">
        <f>16-INDEX(STANDINGS_SB[],MATCH(Table1[[#This Row],[COMBINED]],STANDINGS_SB[COMBINED],0),COLUMN(STANDINGS_SB[PLACE IN LEAGUE]))</f>
        <v>3</v>
      </c>
      <c r="I51">
        <f>16-INDEX(STANDINGS_ERA[],MATCH(Table1[[#This Row],[COMBINED]],STANDINGS_ERA[COMBINED],0),COLUMN(STANDINGS_ERA[PLACE IN LEAGUE]))</f>
        <v>14</v>
      </c>
      <c r="J51">
        <f>16-INDEX(STANDINGS_WHIP[],MATCH(Table1[[#This Row],[COMBINED]],STANDINGS_WHIP[COMBINED],0),COLUMN(STANDINGS_WHIP[PLACE IN LEAGUE]))</f>
        <v>14</v>
      </c>
      <c r="K51">
        <f>16-INDEX(STANDINGS_W[],MATCH(Table1[[#This Row],[COMBINED]],STANDINGS_W[COMBINED],0),COLUMN(STANDINGS_W[PLACE IN LEAGUE]))</f>
        <v>15</v>
      </c>
      <c r="L51">
        <f>16-INDEX(STANDINGS_K[],MATCH(Table1[[#This Row],[COMBINED]],STANDINGS_K[COMBINED],0),COLUMN(STANDINGS_K[PLACE IN LEAGUE]))</f>
        <v>15</v>
      </c>
      <c r="M51">
        <f>16-INDEX(STANDINGS_SV[],MATCH(Table1[[#This Row],[COMBINED]],STANDINGS_SV[COMBINED],0),COLUMN(STANDINGS_SV[PLACE IN LEAGUE]))</f>
        <v>10</v>
      </c>
      <c r="N51">
        <f>SUM(Table1[[#This Row],[BA]:[SV]])</f>
        <v>125</v>
      </c>
      <c r="O51">
        <v>1</v>
      </c>
    </row>
    <row r="52" spans="1:15" x14ac:dyDescent="0.25">
      <c r="A52" t="s">
        <v>577</v>
      </c>
      <c r="B52" t="s">
        <v>571</v>
      </c>
      <c r="C52" t="str">
        <f>Table1[[#This Row],[League]]&amp;Table1[[#This Row],[Team]]</f>
        <v>$150 Draft Champions (4 hour) Feb 21 1:00 pm Lg.3738MPG16A</v>
      </c>
      <c r="D52">
        <f>16-INDEX(STANDINGS_BA[],MATCH(Table1[[#This Row],[COMBINED]],STANDINGS_BA[COMBINED],0),COLUMN(STANDINGS_BA[PLACE IN LEAGUE]))</f>
        <v>6</v>
      </c>
      <c r="E52">
        <f>16-INDEX(STANDINGS_R[],MATCH(Table1[[#This Row],[COMBINED]],STANDINGS_R[COMBINED],0),COLUMN(STANDINGS_R[PLACE IN LEAGUE]))</f>
        <v>15</v>
      </c>
      <c r="F52">
        <f>16-INDEX(STANDINGS_HR[],MATCH(Table1[[#This Row],[COMBINED]],STANDINGS_HR[COMBINED],0),COLUMN(STANDINGS_HR[PLACE IN LEAGUE]))</f>
        <v>11</v>
      </c>
      <c r="G52">
        <f>16-INDEX(STANDINGS_RBI[],MATCH(Table1[[#This Row],[COMBINED]],STANDINGS_RBI[COMBINED],0),COLUMN(STANDINGS_RBI[PLACE IN LEAGUE]))</f>
        <v>13</v>
      </c>
      <c r="H52">
        <f>16-INDEX(STANDINGS_SB[],MATCH(Table1[[#This Row],[COMBINED]],STANDINGS_SB[COMBINED],0),COLUMN(STANDINGS_SB[PLACE IN LEAGUE]))</f>
        <v>12</v>
      </c>
      <c r="I52">
        <f>16-INDEX(STANDINGS_ERA[],MATCH(Table1[[#This Row],[COMBINED]],STANDINGS_ERA[COMBINED],0),COLUMN(STANDINGS_ERA[PLACE IN LEAGUE]))</f>
        <v>12</v>
      </c>
      <c r="J52">
        <f>16-INDEX(STANDINGS_WHIP[],MATCH(Table1[[#This Row],[COMBINED]],STANDINGS_WHIP[COMBINED],0),COLUMN(STANDINGS_WHIP[PLACE IN LEAGUE]))</f>
        <v>12</v>
      </c>
      <c r="K52">
        <f>16-INDEX(STANDINGS_W[],MATCH(Table1[[#This Row],[COMBINED]],STANDINGS_W[COMBINED],0),COLUMN(STANDINGS_W[PLACE IN LEAGUE]))</f>
        <v>14</v>
      </c>
      <c r="L52">
        <f>16-INDEX(STANDINGS_K[],MATCH(Table1[[#This Row],[COMBINED]],STANDINGS_K[COMBINED],0),COLUMN(STANDINGS_K[PLACE IN LEAGUE]))</f>
        <v>10</v>
      </c>
      <c r="M52">
        <f>16-INDEX(STANDINGS_SV[],MATCH(Table1[[#This Row],[COMBINED]],STANDINGS_SV[COMBINED],0),COLUMN(STANDINGS_SV[PLACE IN LEAGUE]))</f>
        <v>9</v>
      </c>
      <c r="N52">
        <f>SUM(Table1[[#This Row],[BA]:[SV]])</f>
        <v>114</v>
      </c>
      <c r="O52">
        <v>2</v>
      </c>
    </row>
    <row r="53" spans="1:15" x14ac:dyDescent="0.25">
      <c r="A53" t="s">
        <v>576</v>
      </c>
      <c r="B53" t="s">
        <v>571</v>
      </c>
      <c r="C53" t="str">
        <f>Table1[[#This Row],[League]]&amp;Table1[[#This Row],[Team]]</f>
        <v>$150 Draft Champions (4 hour) Feb 21 1:00 pm Lg.3738Balnubbers</v>
      </c>
      <c r="D53">
        <f>16-INDEX(STANDINGS_BA[],MATCH(Table1[[#This Row],[COMBINED]],STANDINGS_BA[COMBINED],0),COLUMN(STANDINGS_BA[PLACE IN LEAGUE]))</f>
        <v>7</v>
      </c>
      <c r="E53">
        <f>16-INDEX(STANDINGS_R[],MATCH(Table1[[#This Row],[COMBINED]],STANDINGS_R[COMBINED],0),COLUMN(STANDINGS_R[PLACE IN LEAGUE]))</f>
        <v>5</v>
      </c>
      <c r="F53">
        <f>16-INDEX(STANDINGS_HR[],MATCH(Table1[[#This Row],[COMBINED]],STANDINGS_HR[COMBINED],0),COLUMN(STANDINGS_HR[PLACE IN LEAGUE]))</f>
        <v>10</v>
      </c>
      <c r="G53">
        <f>16-INDEX(STANDINGS_RBI[],MATCH(Table1[[#This Row],[COMBINED]],STANDINGS_RBI[COMBINED],0),COLUMN(STANDINGS_RBI[PLACE IN LEAGUE]))</f>
        <v>7</v>
      </c>
      <c r="H53">
        <f>16-INDEX(STANDINGS_SB[],MATCH(Table1[[#This Row],[COMBINED]],STANDINGS_SB[COMBINED],0),COLUMN(STANDINGS_SB[PLACE IN LEAGUE]))</f>
        <v>14</v>
      </c>
      <c r="I53">
        <f>16-INDEX(STANDINGS_ERA[],MATCH(Table1[[#This Row],[COMBINED]],STANDINGS_ERA[COMBINED],0),COLUMN(STANDINGS_ERA[PLACE IN LEAGUE]))</f>
        <v>15</v>
      </c>
      <c r="J53">
        <f>16-INDEX(STANDINGS_WHIP[],MATCH(Table1[[#This Row],[COMBINED]],STANDINGS_WHIP[COMBINED],0),COLUMN(STANDINGS_WHIP[PLACE IN LEAGUE]))</f>
        <v>15</v>
      </c>
      <c r="K53">
        <f>16-INDEX(STANDINGS_W[],MATCH(Table1[[#This Row],[COMBINED]],STANDINGS_W[COMBINED],0),COLUMN(STANDINGS_W[PLACE IN LEAGUE]))</f>
        <v>7</v>
      </c>
      <c r="L53">
        <f>16-INDEX(STANDINGS_K[],MATCH(Table1[[#This Row],[COMBINED]],STANDINGS_K[COMBINED],0),COLUMN(STANDINGS_K[PLACE IN LEAGUE]))</f>
        <v>7</v>
      </c>
      <c r="M53">
        <f>16-INDEX(STANDINGS_SV[],MATCH(Table1[[#This Row],[COMBINED]],STANDINGS_SV[COMBINED],0),COLUMN(STANDINGS_SV[PLACE IN LEAGUE]))</f>
        <v>13</v>
      </c>
      <c r="N53">
        <f>SUM(Table1[[#This Row],[BA]:[SV]])</f>
        <v>100</v>
      </c>
      <c r="O53">
        <v>3</v>
      </c>
    </row>
    <row r="54" spans="1:15" x14ac:dyDescent="0.25">
      <c r="A54" t="s">
        <v>581</v>
      </c>
      <c r="B54" t="s">
        <v>571</v>
      </c>
      <c r="C54" t="str">
        <f>Table1[[#This Row],[League]]&amp;Table1[[#This Row],[Team]]</f>
        <v>$150 Draft Champions (4 hour) Feb 21 1:00 pm Lg.3738Mercury</v>
      </c>
      <c r="D54">
        <f>16-INDEX(STANDINGS_BA[],MATCH(Table1[[#This Row],[COMBINED]],STANDINGS_BA[COMBINED],0),COLUMN(STANDINGS_BA[PLACE IN LEAGUE]))</f>
        <v>2</v>
      </c>
      <c r="E54">
        <f>16-INDEX(STANDINGS_R[],MATCH(Table1[[#This Row],[COMBINED]],STANDINGS_R[COMBINED],0),COLUMN(STANDINGS_R[PLACE IN LEAGUE]))</f>
        <v>12</v>
      </c>
      <c r="F54">
        <f>16-INDEX(STANDINGS_HR[],MATCH(Table1[[#This Row],[COMBINED]],STANDINGS_HR[COMBINED],0),COLUMN(STANDINGS_HR[PLACE IN LEAGUE]))</f>
        <v>12</v>
      </c>
      <c r="G54">
        <f>16-INDEX(STANDINGS_RBI[],MATCH(Table1[[#This Row],[COMBINED]],STANDINGS_RBI[COMBINED],0),COLUMN(STANDINGS_RBI[PLACE IN LEAGUE]))</f>
        <v>11</v>
      </c>
      <c r="H54">
        <f>16-INDEX(STANDINGS_SB[],MATCH(Table1[[#This Row],[COMBINED]],STANDINGS_SB[COMBINED],0),COLUMN(STANDINGS_SB[PLACE IN LEAGUE]))</f>
        <v>13</v>
      </c>
      <c r="I54">
        <f>16-INDEX(STANDINGS_ERA[],MATCH(Table1[[#This Row],[COMBINED]],STANDINGS_ERA[COMBINED],0),COLUMN(STANDINGS_ERA[PLACE IN LEAGUE]))</f>
        <v>10</v>
      </c>
      <c r="J54">
        <f>16-INDEX(STANDINGS_WHIP[],MATCH(Table1[[#This Row],[COMBINED]],STANDINGS_WHIP[COMBINED],0),COLUMN(STANDINGS_WHIP[PLACE IN LEAGUE]))</f>
        <v>3</v>
      </c>
      <c r="K54">
        <f>16-INDEX(STANDINGS_W[],MATCH(Table1[[#This Row],[COMBINED]],STANDINGS_W[COMBINED],0),COLUMN(STANDINGS_W[PLACE IN LEAGUE]))</f>
        <v>6</v>
      </c>
      <c r="L54">
        <f>16-INDEX(STANDINGS_K[],MATCH(Table1[[#This Row],[COMBINED]],STANDINGS_K[COMBINED],0),COLUMN(STANDINGS_K[PLACE IN LEAGUE]))</f>
        <v>13</v>
      </c>
      <c r="M54">
        <f>16-INDEX(STANDINGS_SV[],MATCH(Table1[[#This Row],[COMBINED]],STANDINGS_SV[COMBINED],0),COLUMN(STANDINGS_SV[PLACE IN LEAGUE]))</f>
        <v>12</v>
      </c>
      <c r="N54">
        <f>SUM(Table1[[#This Row],[BA]:[SV]])</f>
        <v>94</v>
      </c>
      <c r="O54">
        <v>4</v>
      </c>
    </row>
    <row r="55" spans="1:15" x14ac:dyDescent="0.25">
      <c r="A55" t="s">
        <v>49</v>
      </c>
      <c r="B55" t="s">
        <v>571</v>
      </c>
      <c r="C55" t="str">
        <f>Table1[[#This Row],[League]]&amp;Table1[[#This Row],[Team]]</f>
        <v>$150 Draft Champions (4 hour) Feb 21 1:00 pm Lg.3738smokin gun</v>
      </c>
      <c r="D55">
        <f>16-INDEX(STANDINGS_BA[],MATCH(Table1[[#This Row],[COMBINED]],STANDINGS_BA[COMBINED],0),COLUMN(STANDINGS_BA[PLACE IN LEAGUE]))</f>
        <v>12</v>
      </c>
      <c r="E55">
        <f>16-INDEX(STANDINGS_R[],MATCH(Table1[[#This Row],[COMBINED]],STANDINGS_R[COMBINED],0),COLUMN(STANDINGS_R[PLACE IN LEAGUE]))</f>
        <v>13</v>
      </c>
      <c r="F55">
        <f>16-INDEX(STANDINGS_HR[],MATCH(Table1[[#This Row],[COMBINED]],STANDINGS_HR[COMBINED],0),COLUMN(STANDINGS_HR[PLACE IN LEAGUE]))</f>
        <v>14</v>
      </c>
      <c r="G55">
        <f>16-INDEX(STANDINGS_RBI[],MATCH(Table1[[#This Row],[COMBINED]],STANDINGS_RBI[COMBINED],0),COLUMN(STANDINGS_RBI[PLACE IN LEAGUE]))</f>
        <v>15</v>
      </c>
      <c r="H55">
        <f>16-INDEX(STANDINGS_SB[],MATCH(Table1[[#This Row],[COMBINED]],STANDINGS_SB[COMBINED],0),COLUMN(STANDINGS_SB[PLACE IN LEAGUE]))</f>
        <v>2</v>
      </c>
      <c r="I55">
        <f>16-INDEX(STANDINGS_ERA[],MATCH(Table1[[#This Row],[COMBINED]],STANDINGS_ERA[COMBINED],0),COLUMN(STANDINGS_ERA[PLACE IN LEAGUE]))</f>
        <v>2</v>
      </c>
      <c r="J55">
        <f>16-INDEX(STANDINGS_WHIP[],MATCH(Table1[[#This Row],[COMBINED]],STANDINGS_WHIP[COMBINED],0),COLUMN(STANDINGS_WHIP[PLACE IN LEAGUE]))</f>
        <v>2</v>
      </c>
      <c r="K55">
        <f>16-INDEX(STANDINGS_W[],MATCH(Table1[[#This Row],[COMBINED]],STANDINGS_W[COMBINED],0),COLUMN(STANDINGS_W[PLACE IN LEAGUE]))</f>
        <v>9</v>
      </c>
      <c r="L55">
        <f>16-INDEX(STANDINGS_K[],MATCH(Table1[[#This Row],[COMBINED]],STANDINGS_K[COMBINED],0),COLUMN(STANDINGS_K[PLACE IN LEAGUE]))</f>
        <v>14</v>
      </c>
      <c r="M55">
        <f>16-INDEX(STANDINGS_SV[],MATCH(Table1[[#This Row],[COMBINED]],STANDINGS_SV[COMBINED],0),COLUMN(STANDINGS_SV[PLACE IN LEAGUE]))</f>
        <v>3</v>
      </c>
      <c r="N55">
        <f>SUM(Table1[[#This Row],[BA]:[SV]])</f>
        <v>86</v>
      </c>
      <c r="O55">
        <v>5</v>
      </c>
    </row>
    <row r="56" spans="1:15" x14ac:dyDescent="0.25">
      <c r="A56" t="s">
        <v>580</v>
      </c>
      <c r="B56" t="s">
        <v>571</v>
      </c>
      <c r="C56" t="str">
        <f>Table1[[#This Row],[League]]&amp;Table1[[#This Row],[Team]]</f>
        <v>$150 Draft Champions (4 hour) Feb 21 1:00 pm Lg.3738Haberdashery</v>
      </c>
      <c r="D56">
        <f>16-INDEX(STANDINGS_BA[],MATCH(Table1[[#This Row],[COMBINED]],STANDINGS_BA[COMBINED],0),COLUMN(STANDINGS_BA[PLACE IN LEAGUE]))</f>
        <v>3</v>
      </c>
      <c r="E56">
        <f>16-INDEX(STANDINGS_R[],MATCH(Table1[[#This Row],[COMBINED]],STANDINGS_R[COMBINED],0),COLUMN(STANDINGS_R[PLACE IN LEAGUE]))</f>
        <v>8</v>
      </c>
      <c r="F56">
        <f>16-INDEX(STANDINGS_HR[],MATCH(Table1[[#This Row],[COMBINED]],STANDINGS_HR[COMBINED],0),COLUMN(STANDINGS_HR[PLACE IN LEAGUE]))</f>
        <v>13</v>
      </c>
      <c r="G56">
        <f>16-INDEX(STANDINGS_RBI[],MATCH(Table1[[#This Row],[COMBINED]],STANDINGS_RBI[COMBINED],0),COLUMN(STANDINGS_RBI[PLACE IN LEAGUE]))</f>
        <v>12</v>
      </c>
      <c r="H56">
        <f>16-INDEX(STANDINGS_SB[],MATCH(Table1[[#This Row],[COMBINED]],STANDINGS_SB[COMBINED],0),COLUMN(STANDINGS_SB[PLACE IN LEAGUE]))</f>
        <v>8</v>
      </c>
      <c r="I56">
        <f>16-INDEX(STANDINGS_ERA[],MATCH(Table1[[#This Row],[COMBINED]],STANDINGS_ERA[COMBINED],0),COLUMN(STANDINGS_ERA[PLACE IN LEAGUE]))</f>
        <v>9</v>
      </c>
      <c r="J56">
        <f>16-INDEX(STANDINGS_WHIP[],MATCH(Table1[[#This Row],[COMBINED]],STANDINGS_WHIP[COMBINED],0),COLUMN(STANDINGS_WHIP[PLACE IN LEAGUE]))</f>
        <v>13</v>
      </c>
      <c r="K56">
        <f>16-INDEX(STANDINGS_W[],MATCH(Table1[[#This Row],[COMBINED]],STANDINGS_W[COMBINED],0),COLUMN(STANDINGS_W[PLACE IN LEAGUE]))</f>
        <v>2</v>
      </c>
      <c r="L56">
        <f>16-INDEX(STANDINGS_K[],MATCH(Table1[[#This Row],[COMBINED]],STANDINGS_K[COMBINED],0),COLUMN(STANDINGS_K[PLACE IN LEAGUE]))</f>
        <v>3</v>
      </c>
      <c r="M56">
        <f>16-INDEX(STANDINGS_SV[],MATCH(Table1[[#This Row],[COMBINED]],STANDINGS_SV[COMBINED],0),COLUMN(STANDINGS_SV[PLACE IN LEAGUE]))</f>
        <v>15</v>
      </c>
      <c r="N56">
        <f>SUM(Table1[[#This Row],[BA]:[SV]])</f>
        <v>86</v>
      </c>
      <c r="O56">
        <v>6</v>
      </c>
    </row>
    <row r="57" spans="1:15" x14ac:dyDescent="0.25">
      <c r="A57" t="s">
        <v>574</v>
      </c>
      <c r="B57" t="s">
        <v>571</v>
      </c>
      <c r="C57" t="str">
        <f>Table1[[#This Row],[League]]&amp;Table1[[#This Row],[Team]]</f>
        <v>$150 Draft Champions (4 hour) Feb 21 1:00 pm Lg.3738Brock The House</v>
      </c>
      <c r="D57">
        <f>16-INDEX(STANDINGS_BA[],MATCH(Table1[[#This Row],[COMBINED]],STANDINGS_BA[COMBINED],0),COLUMN(STANDINGS_BA[PLACE IN LEAGUE]))</f>
        <v>9</v>
      </c>
      <c r="E57">
        <f>16-INDEX(STANDINGS_R[],MATCH(Table1[[#This Row],[COMBINED]],STANDINGS_R[COMBINED],0),COLUMN(STANDINGS_R[PLACE IN LEAGUE]))</f>
        <v>11</v>
      </c>
      <c r="F57">
        <f>16-INDEX(STANDINGS_HR[],MATCH(Table1[[#This Row],[COMBINED]],STANDINGS_HR[COMBINED],0),COLUMN(STANDINGS_HR[PLACE IN LEAGUE]))</f>
        <v>9</v>
      </c>
      <c r="G57">
        <f>16-INDEX(STANDINGS_RBI[],MATCH(Table1[[#This Row],[COMBINED]],STANDINGS_RBI[COMBINED],0),COLUMN(STANDINGS_RBI[PLACE IN LEAGUE]))</f>
        <v>10</v>
      </c>
      <c r="H57">
        <f>16-INDEX(STANDINGS_SB[],MATCH(Table1[[#This Row],[COMBINED]],STANDINGS_SB[COMBINED],0),COLUMN(STANDINGS_SB[PLACE IN LEAGUE]))</f>
        <v>5</v>
      </c>
      <c r="I57">
        <f>16-INDEX(STANDINGS_ERA[],MATCH(Table1[[#This Row],[COMBINED]],STANDINGS_ERA[COMBINED],0),COLUMN(STANDINGS_ERA[PLACE IN LEAGUE]))</f>
        <v>7</v>
      </c>
      <c r="J57">
        <f>16-INDEX(STANDINGS_WHIP[],MATCH(Table1[[#This Row],[COMBINED]],STANDINGS_WHIP[COMBINED],0),COLUMN(STANDINGS_WHIP[PLACE IN LEAGUE]))</f>
        <v>6</v>
      </c>
      <c r="K57">
        <f>16-INDEX(STANDINGS_W[],MATCH(Table1[[#This Row],[COMBINED]],STANDINGS_W[COMBINED],0),COLUMN(STANDINGS_W[PLACE IN LEAGUE]))</f>
        <v>12</v>
      </c>
      <c r="L57">
        <f>16-INDEX(STANDINGS_K[],MATCH(Table1[[#This Row],[COMBINED]],STANDINGS_K[COMBINED],0),COLUMN(STANDINGS_K[PLACE IN LEAGUE]))</f>
        <v>12</v>
      </c>
      <c r="M57">
        <f>16-INDEX(STANDINGS_SV[],MATCH(Table1[[#This Row],[COMBINED]],STANDINGS_SV[COMBINED],0),COLUMN(STANDINGS_SV[PLACE IN LEAGUE]))</f>
        <v>4</v>
      </c>
      <c r="N57">
        <f>SUM(Table1[[#This Row],[BA]:[SV]])</f>
        <v>85</v>
      </c>
      <c r="O57">
        <v>7</v>
      </c>
    </row>
    <row r="58" spans="1:15" x14ac:dyDescent="0.25">
      <c r="A58" t="s">
        <v>579</v>
      </c>
      <c r="B58" t="s">
        <v>571</v>
      </c>
      <c r="C58" t="str">
        <f>Table1[[#This Row],[League]]&amp;Table1[[#This Row],[Team]]</f>
        <v>$150 Draft Champions (4 hour) Feb 21 1:00 pm Lg.3738Speed vs power</v>
      </c>
      <c r="D58">
        <f>16-INDEX(STANDINGS_BA[],MATCH(Table1[[#This Row],[COMBINED]],STANDINGS_BA[COMBINED],0),COLUMN(STANDINGS_BA[PLACE IN LEAGUE]))</f>
        <v>4</v>
      </c>
      <c r="E58">
        <f>16-INDEX(STANDINGS_R[],MATCH(Table1[[#This Row],[COMBINED]],STANDINGS_R[COMBINED],0),COLUMN(STANDINGS_R[PLACE IN LEAGUE]))</f>
        <v>7</v>
      </c>
      <c r="F58">
        <f>16-INDEX(STANDINGS_HR[],MATCH(Table1[[#This Row],[COMBINED]],STANDINGS_HR[COMBINED],0),COLUMN(STANDINGS_HR[PLACE IN LEAGUE]))</f>
        <v>7</v>
      </c>
      <c r="G58">
        <f>16-INDEX(STANDINGS_RBI[],MATCH(Table1[[#This Row],[COMBINED]],STANDINGS_RBI[COMBINED],0),COLUMN(STANDINGS_RBI[PLACE IN LEAGUE]))</f>
        <v>6</v>
      </c>
      <c r="H58">
        <f>16-INDEX(STANDINGS_SB[],MATCH(Table1[[#This Row],[COMBINED]],STANDINGS_SB[COMBINED],0),COLUMN(STANDINGS_SB[PLACE IN LEAGUE]))</f>
        <v>7</v>
      </c>
      <c r="I58">
        <f>16-INDEX(STANDINGS_ERA[],MATCH(Table1[[#This Row],[COMBINED]],STANDINGS_ERA[COMBINED],0),COLUMN(STANDINGS_ERA[PLACE IN LEAGUE]))</f>
        <v>8</v>
      </c>
      <c r="J58">
        <f>16-INDEX(STANDINGS_WHIP[],MATCH(Table1[[#This Row],[COMBINED]],STANDINGS_WHIP[COMBINED],0),COLUMN(STANDINGS_WHIP[PLACE IN LEAGUE]))</f>
        <v>10</v>
      </c>
      <c r="K58">
        <f>16-INDEX(STANDINGS_W[],MATCH(Table1[[#This Row],[COMBINED]],STANDINGS_W[COMBINED],0),COLUMN(STANDINGS_W[PLACE IN LEAGUE]))</f>
        <v>13</v>
      </c>
      <c r="L58">
        <f>16-INDEX(STANDINGS_K[],MATCH(Table1[[#This Row],[COMBINED]],STANDINGS_K[COMBINED],0),COLUMN(STANDINGS_K[PLACE IN LEAGUE]))</f>
        <v>11</v>
      </c>
      <c r="M58">
        <f>16-INDEX(STANDINGS_SV[],MATCH(Table1[[#This Row],[COMBINED]],STANDINGS_SV[COMBINED],0),COLUMN(STANDINGS_SV[PLACE IN LEAGUE]))</f>
        <v>11</v>
      </c>
      <c r="N58">
        <f>SUM(Table1[[#This Row],[BA]:[SV]])</f>
        <v>84</v>
      </c>
      <c r="O58">
        <v>8</v>
      </c>
    </row>
    <row r="59" spans="1:15" x14ac:dyDescent="0.25">
      <c r="A59" t="s">
        <v>570</v>
      </c>
      <c r="B59" t="s">
        <v>571</v>
      </c>
      <c r="C59" t="str">
        <f>Table1[[#This Row],[League]]&amp;Table1[[#This Row],[Team]]</f>
        <v>$150 Draft Champions (4 hour) Feb 21 1:00 pm Lg.3738Jose Oquendos</v>
      </c>
      <c r="D59">
        <f>16-INDEX(STANDINGS_BA[],MATCH(Table1[[#This Row],[COMBINED]],STANDINGS_BA[COMBINED],0),COLUMN(STANDINGS_BA[PLACE IN LEAGUE]))</f>
        <v>15</v>
      </c>
      <c r="E59">
        <f>16-INDEX(STANDINGS_R[],MATCH(Table1[[#This Row],[COMBINED]],STANDINGS_R[COMBINED],0),COLUMN(STANDINGS_R[PLACE IN LEAGUE]))</f>
        <v>6</v>
      </c>
      <c r="F59">
        <f>16-INDEX(STANDINGS_HR[],MATCH(Table1[[#This Row],[COMBINED]],STANDINGS_HR[COMBINED],0),COLUMN(STANDINGS_HR[PLACE IN LEAGUE]))</f>
        <v>5</v>
      </c>
      <c r="G59">
        <f>16-INDEX(STANDINGS_RBI[],MATCH(Table1[[#This Row],[COMBINED]],STANDINGS_RBI[COMBINED],0),COLUMN(STANDINGS_RBI[PLACE IN LEAGUE]))</f>
        <v>8</v>
      </c>
      <c r="H59">
        <f>16-INDEX(STANDINGS_SB[],MATCH(Table1[[#This Row],[COMBINED]],STANDINGS_SB[COMBINED],0),COLUMN(STANDINGS_SB[PLACE IN LEAGUE]))</f>
        <v>15</v>
      </c>
      <c r="I59">
        <f>16-INDEX(STANDINGS_ERA[],MATCH(Table1[[#This Row],[COMBINED]],STANDINGS_ERA[COMBINED],0),COLUMN(STANDINGS_ERA[PLACE IN LEAGUE]))</f>
        <v>5</v>
      </c>
      <c r="J59">
        <f>16-INDEX(STANDINGS_WHIP[],MATCH(Table1[[#This Row],[COMBINED]],STANDINGS_WHIP[COMBINED],0),COLUMN(STANDINGS_WHIP[PLACE IN LEAGUE]))</f>
        <v>7</v>
      </c>
      <c r="K59">
        <f>16-INDEX(STANDINGS_W[],MATCH(Table1[[#This Row],[COMBINED]],STANDINGS_W[COMBINED],0),COLUMN(STANDINGS_W[PLACE IN LEAGUE]))</f>
        <v>11</v>
      </c>
      <c r="L59">
        <f>16-INDEX(STANDINGS_K[],MATCH(Table1[[#This Row],[COMBINED]],STANDINGS_K[COMBINED],0),COLUMN(STANDINGS_K[PLACE IN LEAGUE]))</f>
        <v>9</v>
      </c>
      <c r="M59">
        <f>16-INDEX(STANDINGS_SV[],MATCH(Table1[[#This Row],[COMBINED]],STANDINGS_SV[COMBINED],0),COLUMN(STANDINGS_SV[PLACE IN LEAGUE]))</f>
        <v>2</v>
      </c>
      <c r="N59">
        <f>SUM(Table1[[#This Row],[BA]:[SV]])</f>
        <v>83</v>
      </c>
      <c r="O59">
        <v>9</v>
      </c>
    </row>
    <row r="60" spans="1:15" x14ac:dyDescent="0.25">
      <c r="A60" t="s">
        <v>572</v>
      </c>
      <c r="B60" t="s">
        <v>571</v>
      </c>
      <c r="C60" t="str">
        <f>Table1[[#This Row],[League]]&amp;Table1[[#This Row],[Team]]</f>
        <v>$150 Draft Champions (4 hour) Feb 21 1:00 pm Lg.3738zzzzzzzzz</v>
      </c>
      <c r="D60">
        <f>16-INDEX(STANDINGS_BA[],MATCH(Table1[[#This Row],[COMBINED]],STANDINGS_BA[COMBINED],0),COLUMN(STANDINGS_BA[PLACE IN LEAGUE]))</f>
        <v>14</v>
      </c>
      <c r="E60">
        <f>16-INDEX(STANDINGS_R[],MATCH(Table1[[#This Row],[COMBINED]],STANDINGS_R[COMBINED],0),COLUMN(STANDINGS_R[PLACE IN LEAGUE]))</f>
        <v>3</v>
      </c>
      <c r="F60">
        <f>16-INDEX(STANDINGS_HR[],MATCH(Table1[[#This Row],[COMBINED]],STANDINGS_HR[COMBINED],0),COLUMN(STANDINGS_HR[PLACE IN LEAGUE]))</f>
        <v>3</v>
      </c>
      <c r="G60">
        <f>16-INDEX(STANDINGS_RBI[],MATCH(Table1[[#This Row],[COMBINED]],STANDINGS_RBI[COMBINED],0),COLUMN(STANDINGS_RBI[PLACE IN LEAGUE]))</f>
        <v>4</v>
      </c>
      <c r="H60">
        <f>16-INDEX(STANDINGS_SB[],MATCH(Table1[[#This Row],[COMBINED]],STANDINGS_SB[COMBINED],0),COLUMN(STANDINGS_SB[PLACE IN LEAGUE]))</f>
        <v>4</v>
      </c>
      <c r="I60">
        <f>16-INDEX(STANDINGS_ERA[],MATCH(Table1[[#This Row],[COMBINED]],STANDINGS_ERA[COMBINED],0),COLUMN(STANDINGS_ERA[PLACE IN LEAGUE]))</f>
        <v>6</v>
      </c>
      <c r="J60">
        <f>16-INDEX(STANDINGS_WHIP[],MATCH(Table1[[#This Row],[COMBINED]],STANDINGS_WHIP[COMBINED],0),COLUMN(STANDINGS_WHIP[PLACE IN LEAGUE]))</f>
        <v>4</v>
      </c>
      <c r="K60">
        <f>16-INDEX(STANDINGS_W[],MATCH(Table1[[#This Row],[COMBINED]],STANDINGS_W[COMBINED],0),COLUMN(STANDINGS_W[PLACE IN LEAGUE]))</f>
        <v>5</v>
      </c>
      <c r="L60">
        <f>16-INDEX(STANDINGS_K[],MATCH(Table1[[#This Row],[COMBINED]],STANDINGS_K[COMBINED],0),COLUMN(STANDINGS_K[PLACE IN LEAGUE]))</f>
        <v>5</v>
      </c>
      <c r="M60">
        <f>16-INDEX(STANDINGS_SV[],MATCH(Table1[[#This Row],[COMBINED]],STANDINGS_SV[COMBINED],0),COLUMN(STANDINGS_SV[PLACE IN LEAGUE]))</f>
        <v>14</v>
      </c>
      <c r="N60">
        <f>SUM(Table1[[#This Row],[BA]:[SV]])</f>
        <v>62</v>
      </c>
      <c r="O60">
        <v>10</v>
      </c>
    </row>
    <row r="61" spans="1:15" x14ac:dyDescent="0.25">
      <c r="A61" t="s">
        <v>573</v>
      </c>
      <c r="B61" t="s">
        <v>571</v>
      </c>
      <c r="C61" t="str">
        <f>Table1[[#This Row],[League]]&amp;Table1[[#This Row],[Team]]</f>
        <v>$150 Draft Champions (4 hour) Feb 21 1:00 pm Lg.3738roundmann</v>
      </c>
      <c r="D61">
        <f>16-INDEX(STANDINGS_BA[],MATCH(Table1[[#This Row],[COMBINED]],STANDINGS_BA[COMBINED],0),COLUMN(STANDINGS_BA[PLACE IN LEAGUE]))</f>
        <v>10</v>
      </c>
      <c r="E61">
        <f>16-INDEX(STANDINGS_R[],MATCH(Table1[[#This Row],[COMBINED]],STANDINGS_R[COMBINED],0),COLUMN(STANDINGS_R[PLACE IN LEAGUE]))</f>
        <v>4</v>
      </c>
      <c r="F61">
        <f>16-INDEX(STANDINGS_HR[],MATCH(Table1[[#This Row],[COMBINED]],STANDINGS_HR[COMBINED],0),COLUMN(STANDINGS_HR[PLACE IN LEAGUE]))</f>
        <v>2</v>
      </c>
      <c r="G61">
        <f>16-INDEX(STANDINGS_RBI[],MATCH(Table1[[#This Row],[COMBINED]],STANDINGS_RBI[COMBINED],0),COLUMN(STANDINGS_RBI[PLACE IN LEAGUE]))</f>
        <v>2</v>
      </c>
      <c r="H61">
        <f>16-INDEX(STANDINGS_SB[],MATCH(Table1[[#This Row],[COMBINED]],STANDINGS_SB[COMBINED],0),COLUMN(STANDINGS_SB[PLACE IN LEAGUE]))</f>
        <v>10</v>
      </c>
      <c r="I61">
        <f>16-INDEX(STANDINGS_ERA[],MATCH(Table1[[#This Row],[COMBINED]],STANDINGS_ERA[COMBINED],0),COLUMN(STANDINGS_ERA[PLACE IN LEAGUE]))</f>
        <v>4</v>
      </c>
      <c r="J61">
        <f>16-INDEX(STANDINGS_WHIP[],MATCH(Table1[[#This Row],[COMBINED]],STANDINGS_WHIP[COMBINED],0),COLUMN(STANDINGS_WHIP[PLACE IN LEAGUE]))</f>
        <v>8</v>
      </c>
      <c r="K61">
        <f>16-INDEX(STANDINGS_W[],MATCH(Table1[[#This Row],[COMBINED]],STANDINGS_W[COMBINED],0),COLUMN(STANDINGS_W[PLACE IN LEAGUE]))</f>
        <v>8</v>
      </c>
      <c r="L61">
        <f>16-INDEX(STANDINGS_K[],MATCH(Table1[[#This Row],[COMBINED]],STANDINGS_K[COMBINED],0),COLUMN(STANDINGS_K[PLACE IN LEAGUE]))</f>
        <v>6</v>
      </c>
      <c r="M61">
        <f>16-INDEX(STANDINGS_SV[],MATCH(Table1[[#This Row],[COMBINED]],STANDINGS_SV[COMBINED],0),COLUMN(STANDINGS_SV[PLACE IN LEAGUE]))</f>
        <v>7</v>
      </c>
      <c r="N61">
        <f>SUM(Table1[[#This Row],[BA]:[SV]])</f>
        <v>61</v>
      </c>
      <c r="O61">
        <v>11</v>
      </c>
    </row>
    <row r="62" spans="1:15" x14ac:dyDescent="0.25">
      <c r="A62" t="s">
        <v>69</v>
      </c>
      <c r="B62" t="s">
        <v>571</v>
      </c>
      <c r="C62" t="str">
        <f>Table1[[#This Row],[League]]&amp;Table1[[#This Row],[Team]]</f>
        <v>$150 Draft Champions (4 hour) Feb 21 1:00 pm Lg.3738papa's nine</v>
      </c>
      <c r="D62">
        <f>16-INDEX(STANDINGS_BA[],MATCH(Table1[[#This Row],[COMBINED]],STANDINGS_BA[COMBINED],0),COLUMN(STANDINGS_BA[PLACE IN LEAGUE]))</f>
        <v>1</v>
      </c>
      <c r="E62">
        <f>16-INDEX(STANDINGS_R[],MATCH(Table1[[#This Row],[COMBINED]],STANDINGS_R[COMBINED],0),COLUMN(STANDINGS_R[PLACE IN LEAGUE]))</f>
        <v>1</v>
      </c>
      <c r="F62">
        <f>16-INDEX(STANDINGS_HR[],MATCH(Table1[[#This Row],[COMBINED]],STANDINGS_HR[COMBINED],0),COLUMN(STANDINGS_HR[PLACE IN LEAGUE]))</f>
        <v>1</v>
      </c>
      <c r="G62">
        <f>16-INDEX(STANDINGS_RBI[],MATCH(Table1[[#This Row],[COMBINED]],STANDINGS_RBI[COMBINED],0),COLUMN(STANDINGS_RBI[PLACE IN LEAGUE]))</f>
        <v>1</v>
      </c>
      <c r="H62">
        <f>16-INDEX(STANDINGS_SB[],MATCH(Table1[[#This Row],[COMBINED]],STANDINGS_SB[COMBINED],0),COLUMN(STANDINGS_SB[PLACE IN LEAGUE]))</f>
        <v>11</v>
      </c>
      <c r="I62">
        <f>16-INDEX(STANDINGS_ERA[],MATCH(Table1[[#This Row],[COMBINED]],STANDINGS_ERA[COMBINED],0),COLUMN(STANDINGS_ERA[PLACE IN LEAGUE]))</f>
        <v>11</v>
      </c>
      <c r="J62">
        <f>16-INDEX(STANDINGS_WHIP[],MATCH(Table1[[#This Row],[COMBINED]],STANDINGS_WHIP[COMBINED],0),COLUMN(STANDINGS_WHIP[PLACE IN LEAGUE]))</f>
        <v>11</v>
      </c>
      <c r="K62">
        <f>16-INDEX(STANDINGS_W[],MATCH(Table1[[#This Row],[COMBINED]],STANDINGS_W[COMBINED],0),COLUMN(STANDINGS_W[PLACE IN LEAGUE]))</f>
        <v>10</v>
      </c>
      <c r="L62">
        <f>16-INDEX(STANDINGS_K[],MATCH(Table1[[#This Row],[COMBINED]],STANDINGS_K[COMBINED],0),COLUMN(STANDINGS_K[PLACE IN LEAGUE]))</f>
        <v>8</v>
      </c>
      <c r="M62">
        <f>16-INDEX(STANDINGS_SV[],MATCH(Table1[[#This Row],[COMBINED]],STANDINGS_SV[COMBINED],0),COLUMN(STANDINGS_SV[PLACE IN LEAGUE]))</f>
        <v>6</v>
      </c>
      <c r="N62">
        <f>SUM(Table1[[#This Row],[BA]:[SV]])</f>
        <v>61</v>
      </c>
      <c r="O62">
        <v>12</v>
      </c>
    </row>
    <row r="63" spans="1:15" x14ac:dyDescent="0.25">
      <c r="A63" t="s">
        <v>578</v>
      </c>
      <c r="B63" t="s">
        <v>571</v>
      </c>
      <c r="C63" t="str">
        <f>Table1[[#This Row],[League]]&amp;Table1[[#This Row],[Team]]</f>
        <v>$150 Draft Champions (4 hour) Feb 21 1:00 pm Lg.3738Toddfather</v>
      </c>
      <c r="D63">
        <f>16-INDEX(STANDINGS_BA[],MATCH(Table1[[#This Row],[COMBINED]],STANDINGS_BA[COMBINED],0),COLUMN(STANDINGS_BA[PLACE IN LEAGUE]))</f>
        <v>5</v>
      </c>
      <c r="E63">
        <f>16-INDEX(STANDINGS_R[],MATCH(Table1[[#This Row],[COMBINED]],STANDINGS_R[COMBINED],0),COLUMN(STANDINGS_R[PLACE IN LEAGUE]))</f>
        <v>10</v>
      </c>
      <c r="F63">
        <f>16-INDEX(STANDINGS_HR[],MATCH(Table1[[#This Row],[COMBINED]],STANDINGS_HR[COMBINED],0),COLUMN(STANDINGS_HR[PLACE IN LEAGUE]))</f>
        <v>8</v>
      </c>
      <c r="G63">
        <f>16-INDEX(STANDINGS_RBI[],MATCH(Table1[[#This Row],[COMBINED]],STANDINGS_RBI[COMBINED],0),COLUMN(STANDINGS_RBI[PLACE IN LEAGUE]))</f>
        <v>9</v>
      </c>
      <c r="H63">
        <f>16-INDEX(STANDINGS_SB[],MATCH(Table1[[#This Row],[COMBINED]],STANDINGS_SB[COMBINED],0),COLUMN(STANDINGS_SB[PLACE IN LEAGUE]))</f>
        <v>6</v>
      </c>
      <c r="I63">
        <f>16-INDEX(STANDINGS_ERA[],MATCH(Table1[[#This Row],[COMBINED]],STANDINGS_ERA[COMBINED],0),COLUMN(STANDINGS_ERA[PLACE IN LEAGUE]))</f>
        <v>3</v>
      </c>
      <c r="J63">
        <f>16-INDEX(STANDINGS_WHIP[],MATCH(Table1[[#This Row],[COMBINED]],STANDINGS_WHIP[COMBINED],0),COLUMN(STANDINGS_WHIP[PLACE IN LEAGUE]))</f>
        <v>5</v>
      </c>
      <c r="K63">
        <f>16-INDEX(STANDINGS_W[],MATCH(Table1[[#This Row],[COMBINED]],STANDINGS_W[COMBINED],0),COLUMN(STANDINGS_W[PLACE IN LEAGUE]))</f>
        <v>3</v>
      </c>
      <c r="L63">
        <f>16-INDEX(STANDINGS_K[],MATCH(Table1[[#This Row],[COMBINED]],STANDINGS_K[COMBINED],0),COLUMN(STANDINGS_K[PLACE IN LEAGUE]))</f>
        <v>2</v>
      </c>
      <c r="M63">
        <f>16-INDEX(STANDINGS_SV[],MATCH(Table1[[#This Row],[COMBINED]],STANDINGS_SV[COMBINED],0),COLUMN(STANDINGS_SV[PLACE IN LEAGUE]))</f>
        <v>8</v>
      </c>
      <c r="N63">
        <f>SUM(Table1[[#This Row],[BA]:[SV]])</f>
        <v>59</v>
      </c>
      <c r="O63">
        <v>13</v>
      </c>
    </row>
    <row r="64" spans="1:15" x14ac:dyDescent="0.25">
      <c r="A64" t="s">
        <v>575</v>
      </c>
      <c r="B64" t="s">
        <v>571</v>
      </c>
      <c r="C64" t="str">
        <f>Table1[[#This Row],[League]]&amp;Table1[[#This Row],[Team]]</f>
        <v>$150 Draft Champions (4 hour) Feb 21 1:00 pm Lg.3738ZebraStripes</v>
      </c>
      <c r="D64">
        <f>16-INDEX(STANDINGS_BA[],MATCH(Table1[[#This Row],[COMBINED]],STANDINGS_BA[COMBINED],0),COLUMN(STANDINGS_BA[PLACE IN LEAGUE]))</f>
        <v>8</v>
      </c>
      <c r="E64">
        <f>16-INDEX(STANDINGS_R[],MATCH(Table1[[#This Row],[COMBINED]],STANDINGS_R[COMBINED],0),COLUMN(STANDINGS_R[PLACE IN LEAGUE]))</f>
        <v>2</v>
      </c>
      <c r="F64">
        <f>16-INDEX(STANDINGS_HR[],MATCH(Table1[[#This Row],[COMBINED]],STANDINGS_HR[COMBINED],0),COLUMN(STANDINGS_HR[PLACE IN LEAGUE]))</f>
        <v>4</v>
      </c>
      <c r="G64">
        <f>16-INDEX(STANDINGS_RBI[],MATCH(Table1[[#This Row],[COMBINED]],STANDINGS_RBI[COMBINED],0),COLUMN(STANDINGS_RBI[PLACE IN LEAGUE]))</f>
        <v>5</v>
      </c>
      <c r="H64">
        <f>16-INDEX(STANDINGS_SB[],MATCH(Table1[[#This Row],[COMBINED]],STANDINGS_SB[COMBINED],0),COLUMN(STANDINGS_SB[PLACE IN LEAGUE]))</f>
        <v>1</v>
      </c>
      <c r="I64">
        <f>16-INDEX(STANDINGS_ERA[],MATCH(Table1[[#This Row],[COMBINED]],STANDINGS_ERA[COMBINED],0),COLUMN(STANDINGS_ERA[PLACE IN LEAGUE]))</f>
        <v>13</v>
      </c>
      <c r="J64">
        <f>16-INDEX(STANDINGS_WHIP[],MATCH(Table1[[#This Row],[COMBINED]],STANDINGS_WHIP[COMBINED],0),COLUMN(STANDINGS_WHIP[PLACE IN LEAGUE]))</f>
        <v>9</v>
      </c>
      <c r="K64">
        <f>16-INDEX(STANDINGS_W[],MATCH(Table1[[#This Row],[COMBINED]],STANDINGS_W[COMBINED],0),COLUMN(STANDINGS_W[PLACE IN LEAGUE]))</f>
        <v>4</v>
      </c>
      <c r="L64">
        <f>16-INDEX(STANDINGS_K[],MATCH(Table1[[#This Row],[COMBINED]],STANDINGS_K[COMBINED],0),COLUMN(STANDINGS_K[PLACE IN LEAGUE]))</f>
        <v>4</v>
      </c>
      <c r="M64">
        <f>16-INDEX(STANDINGS_SV[],MATCH(Table1[[#This Row],[COMBINED]],STANDINGS_SV[COMBINED],0),COLUMN(STANDINGS_SV[PLACE IN LEAGUE]))</f>
        <v>5</v>
      </c>
      <c r="N64">
        <f>SUM(Table1[[#This Row],[BA]:[SV]])</f>
        <v>55</v>
      </c>
      <c r="O64">
        <v>14</v>
      </c>
    </row>
    <row r="65" spans="1:15" x14ac:dyDescent="0.25">
      <c r="A65" t="s">
        <v>382</v>
      </c>
      <c r="B65" t="s">
        <v>571</v>
      </c>
      <c r="C65" t="str">
        <f>Table1[[#This Row],[League]]&amp;Table1[[#This Row],[Team]]</f>
        <v>$150 Draft Champions (4 hour) Feb 21 1:00 pm Lg.3738Buckeyes</v>
      </c>
      <c r="D65">
        <f>16-INDEX(STANDINGS_BA[],MATCH(Table1[[#This Row],[COMBINED]],STANDINGS_BA[COMBINED],0),COLUMN(STANDINGS_BA[PLACE IN LEAGUE]))</f>
        <v>13</v>
      </c>
      <c r="E65">
        <f>16-INDEX(STANDINGS_R[],MATCH(Table1[[#This Row],[COMBINED]],STANDINGS_R[COMBINED],0),COLUMN(STANDINGS_R[PLACE IN LEAGUE]))</f>
        <v>9</v>
      </c>
      <c r="F65">
        <f>16-INDEX(STANDINGS_HR[],MATCH(Table1[[#This Row],[COMBINED]],STANDINGS_HR[COMBINED],0),COLUMN(STANDINGS_HR[PLACE IN LEAGUE]))</f>
        <v>6</v>
      </c>
      <c r="G65">
        <f>16-INDEX(STANDINGS_RBI[],MATCH(Table1[[#This Row],[COMBINED]],STANDINGS_RBI[COMBINED],0),COLUMN(STANDINGS_RBI[PLACE IN LEAGUE]))</f>
        <v>3</v>
      </c>
      <c r="H65">
        <f>16-INDEX(STANDINGS_SB[],MATCH(Table1[[#This Row],[COMBINED]],STANDINGS_SB[COMBINED],0),COLUMN(STANDINGS_SB[PLACE IN LEAGUE]))</f>
        <v>9</v>
      </c>
      <c r="I65">
        <f>16-INDEX(STANDINGS_ERA[],MATCH(Table1[[#This Row],[COMBINED]],STANDINGS_ERA[COMBINED],0),COLUMN(STANDINGS_ERA[PLACE IN LEAGUE]))</f>
        <v>1</v>
      </c>
      <c r="J65">
        <f>16-INDEX(STANDINGS_WHIP[],MATCH(Table1[[#This Row],[COMBINED]],STANDINGS_WHIP[COMBINED],0),COLUMN(STANDINGS_WHIP[PLACE IN LEAGUE]))</f>
        <v>1</v>
      </c>
      <c r="K65">
        <f>16-INDEX(STANDINGS_W[],MATCH(Table1[[#This Row],[COMBINED]],STANDINGS_W[COMBINED],0),COLUMN(STANDINGS_W[PLACE IN LEAGUE]))</f>
        <v>1</v>
      </c>
      <c r="L65">
        <f>16-INDEX(STANDINGS_K[],MATCH(Table1[[#This Row],[COMBINED]],STANDINGS_K[COMBINED],0),COLUMN(STANDINGS_K[PLACE IN LEAGUE]))</f>
        <v>1</v>
      </c>
      <c r="M65">
        <f>16-INDEX(STANDINGS_SV[],MATCH(Table1[[#This Row],[COMBINED]],STANDINGS_SV[COMBINED],0),COLUMN(STANDINGS_SV[PLACE IN LEAGUE]))</f>
        <v>1</v>
      </c>
      <c r="N65">
        <f>SUM(Table1[[#This Row],[BA]:[SV]])</f>
        <v>45</v>
      </c>
      <c r="O65">
        <v>15</v>
      </c>
    </row>
    <row r="66" spans="1:15" x14ac:dyDescent="0.25">
      <c r="A66" t="s">
        <v>587</v>
      </c>
      <c r="B66" t="s">
        <v>582</v>
      </c>
      <c r="C66" t="str">
        <f>Table1[[#This Row],[League]]&amp;Table1[[#This Row],[Team]]</f>
        <v>$150 Draft Champions (4 hour) Feb 25 1:00 pm Lg.3765Spartacus DC1</v>
      </c>
      <c r="D66">
        <f>16-INDEX(STANDINGS_BA[],MATCH(Table1[[#This Row],[COMBINED]],STANDINGS_BA[COMBINED],0),COLUMN(STANDINGS_BA[PLACE IN LEAGUE]))</f>
        <v>9</v>
      </c>
      <c r="E66">
        <f>16-INDEX(STANDINGS_R[],MATCH(Table1[[#This Row],[COMBINED]],STANDINGS_R[COMBINED],0),COLUMN(STANDINGS_R[PLACE IN LEAGUE]))</f>
        <v>15</v>
      </c>
      <c r="F66">
        <f>16-INDEX(STANDINGS_HR[],MATCH(Table1[[#This Row],[COMBINED]],STANDINGS_HR[COMBINED],0),COLUMN(STANDINGS_HR[PLACE IN LEAGUE]))</f>
        <v>15</v>
      </c>
      <c r="G66">
        <f>16-INDEX(STANDINGS_RBI[],MATCH(Table1[[#This Row],[COMBINED]],STANDINGS_RBI[COMBINED],0),COLUMN(STANDINGS_RBI[PLACE IN LEAGUE]))</f>
        <v>15</v>
      </c>
      <c r="H66">
        <f>16-INDEX(STANDINGS_SB[],MATCH(Table1[[#This Row],[COMBINED]],STANDINGS_SB[COMBINED],0),COLUMN(STANDINGS_SB[PLACE IN LEAGUE]))</f>
        <v>13</v>
      </c>
      <c r="I66">
        <f>16-INDEX(STANDINGS_ERA[],MATCH(Table1[[#This Row],[COMBINED]],STANDINGS_ERA[COMBINED],0),COLUMN(STANDINGS_ERA[PLACE IN LEAGUE]))</f>
        <v>14</v>
      </c>
      <c r="J66">
        <f>16-INDEX(STANDINGS_WHIP[],MATCH(Table1[[#This Row],[COMBINED]],STANDINGS_WHIP[COMBINED],0),COLUMN(STANDINGS_WHIP[PLACE IN LEAGUE]))</f>
        <v>7</v>
      </c>
      <c r="K66">
        <f>16-INDEX(STANDINGS_W[],MATCH(Table1[[#This Row],[COMBINED]],STANDINGS_W[COMBINED],0),COLUMN(STANDINGS_W[PLACE IN LEAGUE]))</f>
        <v>10</v>
      </c>
      <c r="L66">
        <f>16-INDEX(STANDINGS_K[],MATCH(Table1[[#This Row],[COMBINED]],STANDINGS_K[COMBINED],0),COLUMN(STANDINGS_K[PLACE IN LEAGUE]))</f>
        <v>12</v>
      </c>
      <c r="M66">
        <f>16-INDEX(STANDINGS_SV[],MATCH(Table1[[#This Row],[COMBINED]],STANDINGS_SV[COMBINED],0),COLUMN(STANDINGS_SV[PLACE IN LEAGUE]))</f>
        <v>15</v>
      </c>
      <c r="N66">
        <f>SUM(Table1[[#This Row],[BA]:[SV]])</f>
        <v>125</v>
      </c>
      <c r="O66">
        <v>1</v>
      </c>
    </row>
    <row r="67" spans="1:15" x14ac:dyDescent="0.25">
      <c r="A67" t="s">
        <v>590</v>
      </c>
      <c r="B67" t="s">
        <v>582</v>
      </c>
      <c r="C67" t="str">
        <f>Table1[[#This Row],[League]]&amp;Table1[[#This Row],[Team]]</f>
        <v>$150 Draft Champions (4 hour) Feb 25 1:00 pm Lg.3765Tomb of the Boom</v>
      </c>
      <c r="D67">
        <f>16-INDEX(STANDINGS_BA[],MATCH(Table1[[#This Row],[COMBINED]],STANDINGS_BA[COMBINED],0),COLUMN(STANDINGS_BA[PLACE IN LEAGUE]))</f>
        <v>6</v>
      </c>
      <c r="E67">
        <f>16-INDEX(STANDINGS_R[],MATCH(Table1[[#This Row],[COMBINED]],STANDINGS_R[COMBINED],0),COLUMN(STANDINGS_R[PLACE IN LEAGUE]))</f>
        <v>14</v>
      </c>
      <c r="F67">
        <f>16-INDEX(STANDINGS_HR[],MATCH(Table1[[#This Row],[COMBINED]],STANDINGS_HR[COMBINED],0),COLUMN(STANDINGS_HR[PLACE IN LEAGUE]))</f>
        <v>13</v>
      </c>
      <c r="G67">
        <f>16-INDEX(STANDINGS_RBI[],MATCH(Table1[[#This Row],[COMBINED]],STANDINGS_RBI[COMBINED],0),COLUMN(STANDINGS_RBI[PLACE IN LEAGUE]))</f>
        <v>14</v>
      </c>
      <c r="H67">
        <f>16-INDEX(STANDINGS_SB[],MATCH(Table1[[#This Row],[COMBINED]],STANDINGS_SB[COMBINED],0),COLUMN(STANDINGS_SB[PLACE IN LEAGUE]))</f>
        <v>5</v>
      </c>
      <c r="I67">
        <f>16-INDEX(STANDINGS_ERA[],MATCH(Table1[[#This Row],[COMBINED]],STANDINGS_ERA[COMBINED],0),COLUMN(STANDINGS_ERA[PLACE IN LEAGUE]))</f>
        <v>15</v>
      </c>
      <c r="J67">
        <f>16-INDEX(STANDINGS_WHIP[],MATCH(Table1[[#This Row],[COMBINED]],STANDINGS_WHIP[COMBINED],0),COLUMN(STANDINGS_WHIP[PLACE IN LEAGUE]))</f>
        <v>15</v>
      </c>
      <c r="K67">
        <f>16-INDEX(STANDINGS_W[],MATCH(Table1[[#This Row],[COMBINED]],STANDINGS_W[COMBINED],0),COLUMN(STANDINGS_W[PLACE IN LEAGUE]))</f>
        <v>15</v>
      </c>
      <c r="L67">
        <f>16-INDEX(STANDINGS_K[],MATCH(Table1[[#This Row],[COMBINED]],STANDINGS_K[COMBINED],0),COLUMN(STANDINGS_K[PLACE IN LEAGUE]))</f>
        <v>15</v>
      </c>
      <c r="M67">
        <f>16-INDEX(STANDINGS_SV[],MATCH(Table1[[#This Row],[COMBINED]],STANDINGS_SV[COMBINED],0),COLUMN(STANDINGS_SV[PLACE IN LEAGUE]))</f>
        <v>10</v>
      </c>
      <c r="N67">
        <f>SUM(Table1[[#This Row],[BA]:[SV]])</f>
        <v>122</v>
      </c>
      <c r="O67">
        <v>2</v>
      </c>
    </row>
    <row r="68" spans="1:15" x14ac:dyDescent="0.25">
      <c r="A68" t="s">
        <v>133</v>
      </c>
      <c r="B68" t="s">
        <v>582</v>
      </c>
      <c r="C68" t="str">
        <f>Table1[[#This Row],[League]]&amp;Table1[[#This Row],[Team]]</f>
        <v>$150 Draft Champions (4 hour) Feb 25 1:00 pm Lg.3765Ocular Keratitis DC5</v>
      </c>
      <c r="D68">
        <f>16-INDEX(STANDINGS_BA[],MATCH(Table1[[#This Row],[COMBINED]],STANDINGS_BA[COMBINED],0),COLUMN(STANDINGS_BA[PLACE IN LEAGUE]))</f>
        <v>10</v>
      </c>
      <c r="E68">
        <f>16-INDEX(STANDINGS_R[],MATCH(Table1[[#This Row],[COMBINED]],STANDINGS_R[COMBINED],0),COLUMN(STANDINGS_R[PLACE IN LEAGUE]))</f>
        <v>13</v>
      </c>
      <c r="F68">
        <f>16-INDEX(STANDINGS_HR[],MATCH(Table1[[#This Row],[COMBINED]],STANDINGS_HR[COMBINED],0),COLUMN(STANDINGS_HR[PLACE IN LEAGUE]))</f>
        <v>11</v>
      </c>
      <c r="G68">
        <f>16-INDEX(STANDINGS_RBI[],MATCH(Table1[[#This Row],[COMBINED]],STANDINGS_RBI[COMBINED],0),COLUMN(STANDINGS_RBI[PLACE IN LEAGUE]))</f>
        <v>13</v>
      </c>
      <c r="H68">
        <f>16-INDEX(STANDINGS_SB[],MATCH(Table1[[#This Row],[COMBINED]],STANDINGS_SB[COMBINED],0),COLUMN(STANDINGS_SB[PLACE IN LEAGUE]))</f>
        <v>15</v>
      </c>
      <c r="I68">
        <f>16-INDEX(STANDINGS_ERA[],MATCH(Table1[[#This Row],[COMBINED]],STANDINGS_ERA[COMBINED],0),COLUMN(STANDINGS_ERA[PLACE IN LEAGUE]))</f>
        <v>10</v>
      </c>
      <c r="J68">
        <f>16-INDEX(STANDINGS_WHIP[],MATCH(Table1[[#This Row],[COMBINED]],STANDINGS_WHIP[COMBINED],0),COLUMN(STANDINGS_WHIP[PLACE IN LEAGUE]))</f>
        <v>9</v>
      </c>
      <c r="K68">
        <f>16-INDEX(STANDINGS_W[],MATCH(Table1[[#This Row],[COMBINED]],STANDINGS_W[COMBINED],0),COLUMN(STANDINGS_W[PLACE IN LEAGUE]))</f>
        <v>9</v>
      </c>
      <c r="L68">
        <f>16-INDEX(STANDINGS_K[],MATCH(Table1[[#This Row],[COMBINED]],STANDINGS_K[COMBINED],0),COLUMN(STANDINGS_K[PLACE IN LEAGUE]))</f>
        <v>9</v>
      </c>
      <c r="M68">
        <f>16-INDEX(STANDINGS_SV[],MATCH(Table1[[#This Row],[COMBINED]],STANDINGS_SV[COMBINED],0),COLUMN(STANDINGS_SV[PLACE IN LEAGUE]))</f>
        <v>13</v>
      </c>
      <c r="N68">
        <f>SUM(Table1[[#This Row],[BA]:[SV]])</f>
        <v>112</v>
      </c>
      <c r="O68">
        <v>3</v>
      </c>
    </row>
    <row r="69" spans="1:15" x14ac:dyDescent="0.25">
      <c r="A69" t="s">
        <v>591</v>
      </c>
      <c r="B69" t="s">
        <v>582</v>
      </c>
      <c r="C69" t="str">
        <f>Table1[[#This Row],[League]]&amp;Table1[[#This Row],[Team]]</f>
        <v>$150 Draft Champions (4 hour) Feb 25 1:00 pm Lg.3765Team Benoit</v>
      </c>
      <c r="D69">
        <f>16-INDEX(STANDINGS_BA[],MATCH(Table1[[#This Row],[COMBINED]],STANDINGS_BA[COMBINED],0),COLUMN(STANDINGS_BA[PLACE IN LEAGUE]))</f>
        <v>5</v>
      </c>
      <c r="E69">
        <f>16-INDEX(STANDINGS_R[],MATCH(Table1[[#This Row],[COMBINED]],STANDINGS_R[COMBINED],0),COLUMN(STANDINGS_R[PLACE IN LEAGUE]))</f>
        <v>11</v>
      </c>
      <c r="F69">
        <f>16-INDEX(STANDINGS_HR[],MATCH(Table1[[#This Row],[COMBINED]],STANDINGS_HR[COMBINED],0),COLUMN(STANDINGS_HR[PLACE IN LEAGUE]))</f>
        <v>14</v>
      </c>
      <c r="G69">
        <f>16-INDEX(STANDINGS_RBI[],MATCH(Table1[[#This Row],[COMBINED]],STANDINGS_RBI[COMBINED],0),COLUMN(STANDINGS_RBI[PLACE IN LEAGUE]))</f>
        <v>11</v>
      </c>
      <c r="H69">
        <f>16-INDEX(STANDINGS_SB[],MATCH(Table1[[#This Row],[COMBINED]],STANDINGS_SB[COMBINED],0),COLUMN(STANDINGS_SB[PLACE IN LEAGUE]))</f>
        <v>10</v>
      </c>
      <c r="I69">
        <f>16-INDEX(STANDINGS_ERA[],MATCH(Table1[[#This Row],[COMBINED]],STANDINGS_ERA[COMBINED],0),COLUMN(STANDINGS_ERA[PLACE IN LEAGUE]))</f>
        <v>11</v>
      </c>
      <c r="J69">
        <f>16-INDEX(STANDINGS_WHIP[],MATCH(Table1[[#This Row],[COMBINED]],STANDINGS_WHIP[COMBINED],0),COLUMN(STANDINGS_WHIP[PLACE IN LEAGUE]))</f>
        <v>12</v>
      </c>
      <c r="K69">
        <f>16-INDEX(STANDINGS_W[],MATCH(Table1[[#This Row],[COMBINED]],STANDINGS_W[COMBINED],0),COLUMN(STANDINGS_W[PLACE IN LEAGUE]))</f>
        <v>13</v>
      </c>
      <c r="L69">
        <f>16-INDEX(STANDINGS_K[],MATCH(Table1[[#This Row],[COMBINED]],STANDINGS_K[COMBINED],0),COLUMN(STANDINGS_K[PLACE IN LEAGUE]))</f>
        <v>13</v>
      </c>
      <c r="M69">
        <f>16-INDEX(STANDINGS_SV[],MATCH(Table1[[#This Row],[COMBINED]],STANDINGS_SV[COMBINED],0),COLUMN(STANDINGS_SV[PLACE IN LEAGUE]))</f>
        <v>6</v>
      </c>
      <c r="N69">
        <f>SUM(Table1[[#This Row],[BA]:[SV]])</f>
        <v>106</v>
      </c>
      <c r="O69">
        <v>4</v>
      </c>
    </row>
    <row r="70" spans="1:15" x14ac:dyDescent="0.25">
      <c r="A70" t="s">
        <v>584</v>
      </c>
      <c r="B70" t="s">
        <v>582</v>
      </c>
      <c r="C70" t="str">
        <f>Table1[[#This Row],[League]]&amp;Table1[[#This Row],[Team]]</f>
        <v>$150 Draft Champions (4 hour) Feb 25 1:00 pm Lg.3765Team Hughes</v>
      </c>
      <c r="D70">
        <f>16-INDEX(STANDINGS_BA[],MATCH(Table1[[#This Row],[COMBINED]],STANDINGS_BA[COMBINED],0),COLUMN(STANDINGS_BA[PLACE IN LEAGUE]))</f>
        <v>13</v>
      </c>
      <c r="E70">
        <f>16-INDEX(STANDINGS_R[],MATCH(Table1[[#This Row],[COMBINED]],STANDINGS_R[COMBINED],0),COLUMN(STANDINGS_R[PLACE IN LEAGUE]))</f>
        <v>12</v>
      </c>
      <c r="F70">
        <f>16-INDEX(STANDINGS_HR[],MATCH(Table1[[#This Row],[COMBINED]],STANDINGS_HR[COMBINED],0),COLUMN(STANDINGS_HR[PLACE IN LEAGUE]))</f>
        <v>12</v>
      </c>
      <c r="G70">
        <f>16-INDEX(STANDINGS_RBI[],MATCH(Table1[[#This Row],[COMBINED]],STANDINGS_RBI[COMBINED],0),COLUMN(STANDINGS_RBI[PLACE IN LEAGUE]))</f>
        <v>10</v>
      </c>
      <c r="H70">
        <f>16-INDEX(STANDINGS_SB[],MATCH(Table1[[#This Row],[COMBINED]],STANDINGS_SB[COMBINED],0),COLUMN(STANDINGS_SB[PLACE IN LEAGUE]))</f>
        <v>1</v>
      </c>
      <c r="I70">
        <f>16-INDEX(STANDINGS_ERA[],MATCH(Table1[[#This Row],[COMBINED]],STANDINGS_ERA[COMBINED],0),COLUMN(STANDINGS_ERA[PLACE IN LEAGUE]))</f>
        <v>13</v>
      </c>
      <c r="J70">
        <f>16-INDEX(STANDINGS_WHIP[],MATCH(Table1[[#This Row],[COMBINED]],STANDINGS_WHIP[COMBINED],0),COLUMN(STANDINGS_WHIP[PLACE IN LEAGUE]))</f>
        <v>14</v>
      </c>
      <c r="K70">
        <f>16-INDEX(STANDINGS_W[],MATCH(Table1[[#This Row],[COMBINED]],STANDINGS_W[COMBINED],0),COLUMN(STANDINGS_W[PLACE IN LEAGUE]))</f>
        <v>14</v>
      </c>
      <c r="L70">
        <f>16-INDEX(STANDINGS_K[],MATCH(Table1[[#This Row],[COMBINED]],STANDINGS_K[COMBINED],0),COLUMN(STANDINGS_K[PLACE IN LEAGUE]))</f>
        <v>6</v>
      </c>
      <c r="M70">
        <f>16-INDEX(STANDINGS_SV[],MATCH(Table1[[#This Row],[COMBINED]],STANDINGS_SV[COMBINED],0),COLUMN(STANDINGS_SV[PLACE IN LEAGUE]))</f>
        <v>1</v>
      </c>
      <c r="N70">
        <f>SUM(Table1[[#This Row],[BA]:[SV]])</f>
        <v>96</v>
      </c>
      <c r="O70">
        <v>5</v>
      </c>
    </row>
    <row r="71" spans="1:15" x14ac:dyDescent="0.25">
      <c r="A71" t="s">
        <v>583</v>
      </c>
      <c r="B71" t="s">
        <v>582</v>
      </c>
      <c r="C71" t="str">
        <f>Table1[[#This Row],[League]]&amp;Table1[[#This Row],[Team]]</f>
        <v>$150 Draft Champions (4 hour) Feb 25 1:00 pm Lg.3765sLim picKens3</v>
      </c>
      <c r="D71">
        <f>16-INDEX(STANDINGS_BA[],MATCH(Table1[[#This Row],[COMBINED]],STANDINGS_BA[COMBINED],0),COLUMN(STANDINGS_BA[PLACE IN LEAGUE]))</f>
        <v>14</v>
      </c>
      <c r="E71">
        <f>16-INDEX(STANDINGS_R[],MATCH(Table1[[#This Row],[COMBINED]],STANDINGS_R[COMBINED],0),COLUMN(STANDINGS_R[PLACE IN LEAGUE]))</f>
        <v>5</v>
      </c>
      <c r="F71">
        <f>16-INDEX(STANDINGS_HR[],MATCH(Table1[[#This Row],[COMBINED]],STANDINGS_HR[COMBINED],0),COLUMN(STANDINGS_HR[PLACE IN LEAGUE]))</f>
        <v>6</v>
      </c>
      <c r="G71">
        <f>16-INDEX(STANDINGS_RBI[],MATCH(Table1[[#This Row],[COMBINED]],STANDINGS_RBI[COMBINED],0),COLUMN(STANDINGS_RBI[PLACE IN LEAGUE]))</f>
        <v>7</v>
      </c>
      <c r="H71">
        <f>16-INDEX(STANDINGS_SB[],MATCH(Table1[[#This Row],[COMBINED]],STANDINGS_SB[COMBINED],0),COLUMN(STANDINGS_SB[PLACE IN LEAGUE]))</f>
        <v>12</v>
      </c>
      <c r="I71">
        <f>16-INDEX(STANDINGS_ERA[],MATCH(Table1[[#This Row],[COMBINED]],STANDINGS_ERA[COMBINED],0),COLUMN(STANDINGS_ERA[PLACE IN LEAGUE]))</f>
        <v>12</v>
      </c>
      <c r="J71">
        <f>16-INDEX(STANDINGS_WHIP[],MATCH(Table1[[#This Row],[COMBINED]],STANDINGS_WHIP[COMBINED],0),COLUMN(STANDINGS_WHIP[PLACE IN LEAGUE]))</f>
        <v>11</v>
      </c>
      <c r="K71">
        <f>16-INDEX(STANDINGS_W[],MATCH(Table1[[#This Row],[COMBINED]],STANDINGS_W[COMBINED],0),COLUMN(STANDINGS_W[PLACE IN LEAGUE]))</f>
        <v>6</v>
      </c>
      <c r="L71">
        <f>16-INDEX(STANDINGS_K[],MATCH(Table1[[#This Row],[COMBINED]],STANDINGS_K[COMBINED],0),COLUMN(STANDINGS_K[PLACE IN LEAGUE]))</f>
        <v>3</v>
      </c>
      <c r="M71">
        <f>16-INDEX(STANDINGS_SV[],MATCH(Table1[[#This Row],[COMBINED]],STANDINGS_SV[COMBINED],0),COLUMN(STANDINGS_SV[PLACE IN LEAGUE]))</f>
        <v>8</v>
      </c>
      <c r="N71">
        <f>SUM(Table1[[#This Row],[BA]:[SV]])</f>
        <v>84</v>
      </c>
      <c r="O71">
        <v>6</v>
      </c>
    </row>
    <row r="72" spans="1:15" x14ac:dyDescent="0.25">
      <c r="A72" t="s">
        <v>585</v>
      </c>
      <c r="B72" t="s">
        <v>582</v>
      </c>
      <c r="C72" t="str">
        <f>Table1[[#This Row],[League]]&amp;Table1[[#This Row],[Team]]</f>
        <v>$150 Draft Champions (4 hour) Feb 25 1:00 pm Lg.3765CubsWillChoke2016</v>
      </c>
      <c r="D72">
        <f>16-INDEX(STANDINGS_BA[],MATCH(Table1[[#This Row],[COMBINED]],STANDINGS_BA[COMBINED],0),COLUMN(STANDINGS_BA[PLACE IN LEAGUE]))</f>
        <v>12</v>
      </c>
      <c r="E72">
        <f>16-INDEX(STANDINGS_R[],MATCH(Table1[[#This Row],[COMBINED]],STANDINGS_R[COMBINED],0),COLUMN(STANDINGS_R[PLACE IN LEAGUE]))</f>
        <v>9</v>
      </c>
      <c r="F72">
        <f>16-INDEX(STANDINGS_HR[],MATCH(Table1[[#This Row],[COMBINED]],STANDINGS_HR[COMBINED],0),COLUMN(STANDINGS_HR[PLACE IN LEAGUE]))</f>
        <v>3</v>
      </c>
      <c r="G72">
        <f>16-INDEX(STANDINGS_RBI[],MATCH(Table1[[#This Row],[COMBINED]],STANDINGS_RBI[COMBINED],0),COLUMN(STANDINGS_RBI[PLACE IN LEAGUE]))</f>
        <v>6</v>
      </c>
      <c r="H72">
        <f>16-INDEX(STANDINGS_SB[],MATCH(Table1[[#This Row],[COMBINED]],STANDINGS_SB[COMBINED],0),COLUMN(STANDINGS_SB[PLACE IN LEAGUE]))</f>
        <v>7</v>
      </c>
      <c r="I72">
        <f>16-INDEX(STANDINGS_ERA[],MATCH(Table1[[#This Row],[COMBINED]],STANDINGS_ERA[COMBINED],0),COLUMN(STANDINGS_ERA[PLACE IN LEAGUE]))</f>
        <v>6</v>
      </c>
      <c r="J72">
        <f>16-INDEX(STANDINGS_WHIP[],MATCH(Table1[[#This Row],[COMBINED]],STANDINGS_WHIP[COMBINED],0),COLUMN(STANDINGS_WHIP[PLACE IN LEAGUE]))</f>
        <v>5</v>
      </c>
      <c r="K72">
        <f>16-INDEX(STANDINGS_W[],MATCH(Table1[[#This Row],[COMBINED]],STANDINGS_W[COMBINED],0),COLUMN(STANDINGS_W[PLACE IN LEAGUE]))</f>
        <v>11</v>
      </c>
      <c r="L72">
        <f>16-INDEX(STANDINGS_K[],MATCH(Table1[[#This Row],[COMBINED]],STANDINGS_K[COMBINED],0),COLUMN(STANDINGS_K[PLACE IN LEAGUE]))</f>
        <v>8</v>
      </c>
      <c r="M72">
        <f>16-INDEX(STANDINGS_SV[],MATCH(Table1[[#This Row],[COMBINED]],STANDINGS_SV[COMBINED],0),COLUMN(STANDINGS_SV[PLACE IN LEAGUE]))</f>
        <v>9</v>
      </c>
      <c r="N72">
        <f>SUM(Table1[[#This Row],[BA]:[SV]])</f>
        <v>76</v>
      </c>
      <c r="O72">
        <v>7</v>
      </c>
    </row>
    <row r="73" spans="1:15" x14ac:dyDescent="0.25">
      <c r="A73" t="s">
        <v>589</v>
      </c>
      <c r="B73" t="s">
        <v>582</v>
      </c>
      <c r="C73" t="str">
        <f>Table1[[#This Row],[League]]&amp;Table1[[#This Row],[Team]]</f>
        <v>$150 Draft Champions (4 hour) Feb 25 1:00 pm Lg.3765Bulletproof Tiger</v>
      </c>
      <c r="D73">
        <f>16-INDEX(STANDINGS_BA[],MATCH(Table1[[#This Row],[COMBINED]],STANDINGS_BA[COMBINED],0),COLUMN(STANDINGS_BA[PLACE IN LEAGUE]))</f>
        <v>7</v>
      </c>
      <c r="E73">
        <f>16-INDEX(STANDINGS_R[],MATCH(Table1[[#This Row],[COMBINED]],STANDINGS_R[COMBINED],0),COLUMN(STANDINGS_R[PLACE IN LEAGUE]))</f>
        <v>3</v>
      </c>
      <c r="F73">
        <f>16-INDEX(STANDINGS_HR[],MATCH(Table1[[#This Row],[COMBINED]],STANDINGS_HR[COMBINED],0),COLUMN(STANDINGS_HR[PLACE IN LEAGUE]))</f>
        <v>7</v>
      </c>
      <c r="G73">
        <f>16-INDEX(STANDINGS_RBI[],MATCH(Table1[[#This Row],[COMBINED]],STANDINGS_RBI[COMBINED],0),COLUMN(STANDINGS_RBI[PLACE IN LEAGUE]))</f>
        <v>9</v>
      </c>
      <c r="H73">
        <f>16-INDEX(STANDINGS_SB[],MATCH(Table1[[#This Row],[COMBINED]],STANDINGS_SB[COMBINED],0),COLUMN(STANDINGS_SB[PLACE IN LEAGUE]))</f>
        <v>9</v>
      </c>
      <c r="I73">
        <f>16-INDEX(STANDINGS_ERA[],MATCH(Table1[[#This Row],[COMBINED]],STANDINGS_ERA[COMBINED],0),COLUMN(STANDINGS_ERA[PLACE IN LEAGUE]))</f>
        <v>3</v>
      </c>
      <c r="J73">
        <f>16-INDEX(STANDINGS_WHIP[],MATCH(Table1[[#This Row],[COMBINED]],STANDINGS_WHIP[COMBINED],0),COLUMN(STANDINGS_WHIP[PLACE IN LEAGUE]))</f>
        <v>3</v>
      </c>
      <c r="K73">
        <f>16-INDEX(STANDINGS_W[],MATCH(Table1[[#This Row],[COMBINED]],STANDINGS_W[COMBINED],0),COLUMN(STANDINGS_W[PLACE IN LEAGUE]))</f>
        <v>12</v>
      </c>
      <c r="L73">
        <f>16-INDEX(STANDINGS_K[],MATCH(Table1[[#This Row],[COMBINED]],STANDINGS_K[COMBINED],0),COLUMN(STANDINGS_K[PLACE IN LEAGUE]))</f>
        <v>14</v>
      </c>
      <c r="M73">
        <f>16-INDEX(STANDINGS_SV[],MATCH(Table1[[#This Row],[COMBINED]],STANDINGS_SV[COMBINED],0),COLUMN(STANDINGS_SV[PLACE IN LEAGUE]))</f>
        <v>3</v>
      </c>
      <c r="N73">
        <f>SUM(Table1[[#This Row],[BA]:[SV]])</f>
        <v>70</v>
      </c>
      <c r="O73">
        <v>8</v>
      </c>
    </row>
    <row r="74" spans="1:15" x14ac:dyDescent="0.25">
      <c r="A74" t="s">
        <v>592</v>
      </c>
      <c r="B74" t="s">
        <v>582</v>
      </c>
      <c r="C74" t="str">
        <f>Table1[[#This Row],[League]]&amp;Table1[[#This Row],[Team]]</f>
        <v>$150 Draft Champions (4 hour) Feb 25 1:00 pm Lg.3765Team Bennette</v>
      </c>
      <c r="D74">
        <f>16-INDEX(STANDINGS_BA[],MATCH(Table1[[#This Row],[COMBINED]],STANDINGS_BA[COMBINED],0),COLUMN(STANDINGS_BA[PLACE IN LEAGUE]))</f>
        <v>4</v>
      </c>
      <c r="E74">
        <f>16-INDEX(STANDINGS_R[],MATCH(Table1[[#This Row],[COMBINED]],STANDINGS_R[COMBINED],0),COLUMN(STANDINGS_R[PLACE IN LEAGUE]))</f>
        <v>7</v>
      </c>
      <c r="F74">
        <f>16-INDEX(STANDINGS_HR[],MATCH(Table1[[#This Row],[COMBINED]],STANDINGS_HR[COMBINED],0),COLUMN(STANDINGS_HR[PLACE IN LEAGUE]))</f>
        <v>5</v>
      </c>
      <c r="G74">
        <f>16-INDEX(STANDINGS_RBI[],MATCH(Table1[[#This Row],[COMBINED]],STANDINGS_RBI[COMBINED],0),COLUMN(STANDINGS_RBI[PLACE IN LEAGUE]))</f>
        <v>5</v>
      </c>
      <c r="H74">
        <f>16-INDEX(STANDINGS_SB[],MATCH(Table1[[#This Row],[COMBINED]],STANDINGS_SB[COMBINED],0),COLUMN(STANDINGS_SB[PLACE IN LEAGUE]))</f>
        <v>11</v>
      </c>
      <c r="I74">
        <f>16-INDEX(STANDINGS_ERA[],MATCH(Table1[[#This Row],[COMBINED]],STANDINGS_ERA[COMBINED],0),COLUMN(STANDINGS_ERA[PLACE IN LEAGUE]))</f>
        <v>9</v>
      </c>
      <c r="J74">
        <f>16-INDEX(STANDINGS_WHIP[],MATCH(Table1[[#This Row],[COMBINED]],STANDINGS_WHIP[COMBINED],0),COLUMN(STANDINGS_WHIP[PLACE IN LEAGUE]))</f>
        <v>10</v>
      </c>
      <c r="K74">
        <f>16-INDEX(STANDINGS_W[],MATCH(Table1[[#This Row],[COMBINED]],STANDINGS_W[COMBINED],0),COLUMN(STANDINGS_W[PLACE IN LEAGUE]))</f>
        <v>4</v>
      </c>
      <c r="L74">
        <f>16-INDEX(STANDINGS_K[],MATCH(Table1[[#This Row],[COMBINED]],STANDINGS_K[COMBINED],0),COLUMN(STANDINGS_K[PLACE IN LEAGUE]))</f>
        <v>4</v>
      </c>
      <c r="M74">
        <f>16-INDEX(STANDINGS_SV[],MATCH(Table1[[#This Row],[COMBINED]],STANDINGS_SV[COMBINED],0),COLUMN(STANDINGS_SV[PLACE IN LEAGUE]))</f>
        <v>11</v>
      </c>
      <c r="N74">
        <f>SUM(Table1[[#This Row],[BA]:[SV]])</f>
        <v>70</v>
      </c>
      <c r="O74">
        <v>9</v>
      </c>
    </row>
    <row r="75" spans="1:15" x14ac:dyDescent="0.25">
      <c r="A75" t="s">
        <v>360</v>
      </c>
      <c r="B75" t="s">
        <v>582</v>
      </c>
      <c r="C75" t="str">
        <f>Table1[[#This Row],[League]]&amp;Table1[[#This Row],[Team]]</f>
        <v>$150 Draft Champions (4 hour) Feb 25 1:00 pm Lg.3765Las Vegas Blvd V</v>
      </c>
      <c r="D75">
        <f>16-INDEX(STANDINGS_BA[],MATCH(Table1[[#This Row],[COMBINED]],STANDINGS_BA[COMBINED],0),COLUMN(STANDINGS_BA[PLACE IN LEAGUE]))</f>
        <v>15</v>
      </c>
      <c r="E75">
        <f>16-INDEX(STANDINGS_R[],MATCH(Table1[[#This Row],[COMBINED]],STANDINGS_R[COMBINED],0),COLUMN(STANDINGS_R[PLACE IN LEAGUE]))</f>
        <v>8</v>
      </c>
      <c r="F75">
        <f>16-INDEX(STANDINGS_HR[],MATCH(Table1[[#This Row],[COMBINED]],STANDINGS_HR[COMBINED],0),COLUMN(STANDINGS_HR[PLACE IN LEAGUE]))</f>
        <v>9</v>
      </c>
      <c r="G75">
        <f>16-INDEX(STANDINGS_RBI[],MATCH(Table1[[#This Row],[COMBINED]],STANDINGS_RBI[COMBINED],0),COLUMN(STANDINGS_RBI[PLACE IN LEAGUE]))</f>
        <v>8</v>
      </c>
      <c r="H75">
        <f>16-INDEX(STANDINGS_SB[],MATCH(Table1[[#This Row],[COMBINED]],STANDINGS_SB[COMBINED],0),COLUMN(STANDINGS_SB[PLACE IN LEAGUE]))</f>
        <v>4</v>
      </c>
      <c r="I75">
        <f>16-INDEX(STANDINGS_ERA[],MATCH(Table1[[#This Row],[COMBINED]],STANDINGS_ERA[COMBINED],0),COLUMN(STANDINGS_ERA[PLACE IN LEAGUE]))</f>
        <v>4</v>
      </c>
      <c r="J75">
        <f>16-INDEX(STANDINGS_WHIP[],MATCH(Table1[[#This Row],[COMBINED]],STANDINGS_WHIP[COMBINED],0),COLUMN(STANDINGS_WHIP[PLACE IN LEAGUE]))</f>
        <v>6</v>
      </c>
      <c r="K75">
        <f>16-INDEX(STANDINGS_W[],MATCH(Table1[[#This Row],[COMBINED]],STANDINGS_W[COMBINED],0),COLUMN(STANDINGS_W[PLACE IN LEAGUE]))</f>
        <v>3</v>
      </c>
      <c r="L75">
        <f>16-INDEX(STANDINGS_K[],MATCH(Table1[[#This Row],[COMBINED]],STANDINGS_K[COMBINED],0),COLUMN(STANDINGS_K[PLACE IN LEAGUE]))</f>
        <v>5</v>
      </c>
      <c r="M75">
        <f>16-INDEX(STANDINGS_SV[],MATCH(Table1[[#This Row],[COMBINED]],STANDINGS_SV[COMBINED],0),COLUMN(STANDINGS_SV[PLACE IN LEAGUE]))</f>
        <v>7</v>
      </c>
      <c r="N75">
        <f>SUM(Table1[[#This Row],[BA]:[SV]])</f>
        <v>69</v>
      </c>
      <c r="O75">
        <v>10</v>
      </c>
    </row>
    <row r="76" spans="1:15" x14ac:dyDescent="0.25">
      <c r="A76" t="s">
        <v>586</v>
      </c>
      <c r="B76" t="s">
        <v>582</v>
      </c>
      <c r="C76" t="str">
        <f>Table1[[#This Row],[League]]&amp;Table1[[#This Row],[Team]]</f>
        <v>$150 Draft Champions (4 hour) Feb 25 1:00 pm Lg.3765Sultans of Swat 4</v>
      </c>
      <c r="D76">
        <f>16-INDEX(STANDINGS_BA[],MATCH(Table1[[#This Row],[COMBINED]],STANDINGS_BA[COMBINED],0),COLUMN(STANDINGS_BA[PLACE IN LEAGUE]))</f>
        <v>11</v>
      </c>
      <c r="E76">
        <f>16-INDEX(STANDINGS_R[],MATCH(Table1[[#This Row],[COMBINED]],STANDINGS_R[COMBINED],0),COLUMN(STANDINGS_R[PLACE IN LEAGUE]))</f>
        <v>2</v>
      </c>
      <c r="F76">
        <f>16-INDEX(STANDINGS_HR[],MATCH(Table1[[#This Row],[COMBINED]],STANDINGS_HR[COMBINED],0),COLUMN(STANDINGS_HR[PLACE IN LEAGUE]))</f>
        <v>1</v>
      </c>
      <c r="G76">
        <f>16-INDEX(STANDINGS_RBI[],MATCH(Table1[[#This Row],[COMBINED]],STANDINGS_RBI[COMBINED],0),COLUMN(STANDINGS_RBI[PLACE IN LEAGUE]))</f>
        <v>1</v>
      </c>
      <c r="H76">
        <f>16-INDEX(STANDINGS_SB[],MATCH(Table1[[#This Row],[COMBINED]],STANDINGS_SB[COMBINED],0),COLUMN(STANDINGS_SB[PLACE IN LEAGUE]))</f>
        <v>2</v>
      </c>
      <c r="I76">
        <f>16-INDEX(STANDINGS_ERA[],MATCH(Table1[[#This Row],[COMBINED]],STANDINGS_ERA[COMBINED],0),COLUMN(STANDINGS_ERA[PLACE IN LEAGUE]))</f>
        <v>7</v>
      </c>
      <c r="J76">
        <f>16-INDEX(STANDINGS_WHIP[],MATCH(Table1[[#This Row],[COMBINED]],STANDINGS_WHIP[COMBINED],0),COLUMN(STANDINGS_WHIP[PLACE IN LEAGUE]))</f>
        <v>13</v>
      </c>
      <c r="K76">
        <f>16-INDEX(STANDINGS_W[],MATCH(Table1[[#This Row],[COMBINED]],STANDINGS_W[COMBINED],0),COLUMN(STANDINGS_W[PLACE IN LEAGUE]))</f>
        <v>8</v>
      </c>
      <c r="L76">
        <f>16-INDEX(STANDINGS_K[],MATCH(Table1[[#This Row],[COMBINED]],STANDINGS_K[COMBINED],0),COLUMN(STANDINGS_K[PLACE IN LEAGUE]))</f>
        <v>7</v>
      </c>
      <c r="M76">
        <f>16-INDEX(STANDINGS_SV[],MATCH(Table1[[#This Row],[COMBINED]],STANDINGS_SV[COMBINED],0),COLUMN(STANDINGS_SV[PLACE IN LEAGUE]))</f>
        <v>14</v>
      </c>
      <c r="N76">
        <f>SUM(Table1[[#This Row],[BA]:[SV]])</f>
        <v>66</v>
      </c>
      <c r="O76">
        <v>11</v>
      </c>
    </row>
    <row r="77" spans="1:15" x14ac:dyDescent="0.25">
      <c r="A77" t="s">
        <v>594</v>
      </c>
      <c r="B77" t="s">
        <v>582</v>
      </c>
      <c r="C77" t="str">
        <f>Table1[[#This Row],[League]]&amp;Table1[[#This Row],[Team]]</f>
        <v>$150 Draft Champions (4 hour) Feb 25 1:00 pm Lg.3765Round 2 (150)</v>
      </c>
      <c r="D77">
        <f>16-INDEX(STANDINGS_BA[],MATCH(Table1[[#This Row],[COMBINED]],STANDINGS_BA[COMBINED],0),COLUMN(STANDINGS_BA[PLACE IN LEAGUE]))</f>
        <v>2</v>
      </c>
      <c r="E77">
        <f>16-INDEX(STANDINGS_R[],MATCH(Table1[[#This Row],[COMBINED]],STANDINGS_R[COMBINED],0),COLUMN(STANDINGS_R[PLACE IN LEAGUE]))</f>
        <v>10</v>
      </c>
      <c r="F77">
        <f>16-INDEX(STANDINGS_HR[],MATCH(Table1[[#This Row],[COMBINED]],STANDINGS_HR[COMBINED],0),COLUMN(STANDINGS_HR[PLACE IN LEAGUE]))</f>
        <v>10</v>
      </c>
      <c r="G77">
        <f>16-INDEX(STANDINGS_RBI[],MATCH(Table1[[#This Row],[COMBINED]],STANDINGS_RBI[COMBINED],0),COLUMN(STANDINGS_RBI[PLACE IN LEAGUE]))</f>
        <v>12</v>
      </c>
      <c r="H77">
        <f>16-INDEX(STANDINGS_SB[],MATCH(Table1[[#This Row],[COMBINED]],STANDINGS_SB[COMBINED],0),COLUMN(STANDINGS_SB[PLACE IN LEAGUE]))</f>
        <v>8</v>
      </c>
      <c r="I77">
        <f>16-INDEX(STANDINGS_ERA[],MATCH(Table1[[#This Row],[COMBINED]],STANDINGS_ERA[COMBINED],0),COLUMN(STANDINGS_ERA[PLACE IN LEAGUE]))</f>
        <v>1</v>
      </c>
      <c r="J77">
        <f>16-INDEX(STANDINGS_WHIP[],MATCH(Table1[[#This Row],[COMBINED]],STANDINGS_WHIP[COMBINED],0),COLUMN(STANDINGS_WHIP[PLACE IN LEAGUE]))</f>
        <v>1</v>
      </c>
      <c r="K77">
        <f>16-INDEX(STANDINGS_W[],MATCH(Table1[[#This Row],[COMBINED]],STANDINGS_W[COMBINED],0),COLUMN(STANDINGS_W[PLACE IN LEAGUE]))</f>
        <v>7</v>
      </c>
      <c r="L77">
        <f>16-INDEX(STANDINGS_K[],MATCH(Table1[[#This Row],[COMBINED]],STANDINGS_K[COMBINED],0),COLUMN(STANDINGS_K[PLACE IN LEAGUE]))</f>
        <v>11</v>
      </c>
      <c r="M77">
        <f>16-INDEX(STANDINGS_SV[],MATCH(Table1[[#This Row],[COMBINED]],STANDINGS_SV[COMBINED],0),COLUMN(STANDINGS_SV[PLACE IN LEAGUE]))</f>
        <v>4</v>
      </c>
      <c r="N77">
        <f>SUM(Table1[[#This Row],[BA]:[SV]])</f>
        <v>66</v>
      </c>
      <c r="O77">
        <v>12</v>
      </c>
    </row>
    <row r="78" spans="1:15" x14ac:dyDescent="0.25">
      <c r="A78" t="s">
        <v>593</v>
      </c>
      <c r="B78" t="s">
        <v>582</v>
      </c>
      <c r="C78" t="str">
        <f>Table1[[#This Row],[League]]&amp;Table1[[#This Row],[Team]]</f>
        <v>$150 Draft Champions (4 hour) Feb 25 1:00 pm Lg.3765Angry Possums</v>
      </c>
      <c r="D78">
        <f>16-INDEX(STANDINGS_BA[],MATCH(Table1[[#This Row],[COMBINED]],STANDINGS_BA[COMBINED],0),COLUMN(STANDINGS_BA[PLACE IN LEAGUE]))</f>
        <v>3</v>
      </c>
      <c r="E78">
        <f>16-INDEX(STANDINGS_R[],MATCH(Table1[[#This Row],[COMBINED]],STANDINGS_R[COMBINED],0),COLUMN(STANDINGS_R[PLACE IN LEAGUE]))</f>
        <v>6</v>
      </c>
      <c r="F78">
        <f>16-INDEX(STANDINGS_HR[],MATCH(Table1[[#This Row],[COMBINED]],STANDINGS_HR[COMBINED],0),COLUMN(STANDINGS_HR[PLACE IN LEAGUE]))</f>
        <v>4</v>
      </c>
      <c r="G78">
        <f>16-INDEX(STANDINGS_RBI[],MATCH(Table1[[#This Row],[COMBINED]],STANDINGS_RBI[COMBINED],0),COLUMN(STANDINGS_RBI[PLACE IN LEAGUE]))</f>
        <v>4</v>
      </c>
      <c r="H78">
        <f>16-INDEX(STANDINGS_SB[],MATCH(Table1[[#This Row],[COMBINED]],STANDINGS_SB[COMBINED],0),COLUMN(STANDINGS_SB[PLACE IN LEAGUE]))</f>
        <v>14</v>
      </c>
      <c r="I78">
        <f>16-INDEX(STANDINGS_ERA[],MATCH(Table1[[#This Row],[COMBINED]],STANDINGS_ERA[COMBINED],0),COLUMN(STANDINGS_ERA[PLACE IN LEAGUE]))</f>
        <v>5</v>
      </c>
      <c r="J78">
        <f>16-INDEX(STANDINGS_WHIP[],MATCH(Table1[[#This Row],[COMBINED]],STANDINGS_WHIP[COMBINED],0),COLUMN(STANDINGS_WHIP[PLACE IN LEAGUE]))</f>
        <v>2</v>
      </c>
      <c r="K78">
        <f>16-INDEX(STANDINGS_W[],MATCH(Table1[[#This Row],[COMBINED]],STANDINGS_W[COMBINED],0),COLUMN(STANDINGS_W[PLACE IN LEAGUE]))</f>
        <v>5</v>
      </c>
      <c r="L78">
        <f>16-INDEX(STANDINGS_K[],MATCH(Table1[[#This Row],[COMBINED]],STANDINGS_K[COMBINED],0),COLUMN(STANDINGS_K[PLACE IN LEAGUE]))</f>
        <v>10</v>
      </c>
      <c r="M78">
        <f>16-INDEX(STANDINGS_SV[],MATCH(Table1[[#This Row],[COMBINED]],STANDINGS_SV[COMBINED],0),COLUMN(STANDINGS_SV[PLACE IN LEAGUE]))</f>
        <v>2</v>
      </c>
      <c r="N78">
        <f>SUM(Table1[[#This Row],[BA]:[SV]])</f>
        <v>55</v>
      </c>
      <c r="O78">
        <v>13</v>
      </c>
    </row>
    <row r="79" spans="1:15" x14ac:dyDescent="0.25">
      <c r="A79" t="s">
        <v>595</v>
      </c>
      <c r="B79" t="s">
        <v>582</v>
      </c>
      <c r="C79" t="str">
        <f>Table1[[#This Row],[League]]&amp;Table1[[#This Row],[Team]]</f>
        <v>$150 Draft Champions (4 hour) Feb 25 1:00 pm Lg.3765Designated Pitchers</v>
      </c>
      <c r="D79">
        <f>16-INDEX(STANDINGS_BA[],MATCH(Table1[[#This Row],[COMBINED]],STANDINGS_BA[COMBINED],0),COLUMN(STANDINGS_BA[PLACE IN LEAGUE]))</f>
        <v>1</v>
      </c>
      <c r="E79">
        <f>16-INDEX(STANDINGS_R[],MATCH(Table1[[#This Row],[COMBINED]],STANDINGS_R[COMBINED],0),COLUMN(STANDINGS_R[PLACE IN LEAGUE]))</f>
        <v>1</v>
      </c>
      <c r="F79">
        <f>16-INDEX(STANDINGS_HR[],MATCH(Table1[[#This Row],[COMBINED]],STANDINGS_HR[COMBINED],0),COLUMN(STANDINGS_HR[PLACE IN LEAGUE]))</f>
        <v>8</v>
      </c>
      <c r="G79">
        <f>16-INDEX(STANDINGS_RBI[],MATCH(Table1[[#This Row],[COMBINED]],STANDINGS_RBI[COMBINED],0),COLUMN(STANDINGS_RBI[PLACE IN LEAGUE]))</f>
        <v>2</v>
      </c>
      <c r="H79">
        <f>16-INDEX(STANDINGS_SB[],MATCH(Table1[[#This Row],[COMBINED]],STANDINGS_SB[COMBINED],0),COLUMN(STANDINGS_SB[PLACE IN LEAGUE]))</f>
        <v>6</v>
      </c>
      <c r="I79">
        <f>16-INDEX(STANDINGS_ERA[],MATCH(Table1[[#This Row],[COMBINED]],STANDINGS_ERA[COMBINED],0),COLUMN(STANDINGS_ERA[PLACE IN LEAGUE]))</f>
        <v>8</v>
      </c>
      <c r="J79">
        <f>16-INDEX(STANDINGS_WHIP[],MATCH(Table1[[#This Row],[COMBINED]],STANDINGS_WHIP[COMBINED],0),COLUMN(STANDINGS_WHIP[PLACE IN LEAGUE]))</f>
        <v>8</v>
      </c>
      <c r="K79">
        <f>16-INDEX(STANDINGS_W[],MATCH(Table1[[#This Row],[COMBINED]],STANDINGS_W[COMBINED],0),COLUMN(STANDINGS_W[PLACE IN LEAGUE]))</f>
        <v>2</v>
      </c>
      <c r="L79">
        <f>16-INDEX(STANDINGS_K[],MATCH(Table1[[#This Row],[COMBINED]],STANDINGS_K[COMBINED],0),COLUMN(STANDINGS_K[PLACE IN LEAGUE]))</f>
        <v>1</v>
      </c>
      <c r="M79">
        <f>16-INDEX(STANDINGS_SV[],MATCH(Table1[[#This Row],[COMBINED]],STANDINGS_SV[COMBINED],0),COLUMN(STANDINGS_SV[PLACE IN LEAGUE]))</f>
        <v>12</v>
      </c>
      <c r="N79">
        <f>SUM(Table1[[#This Row],[BA]:[SV]])</f>
        <v>49</v>
      </c>
      <c r="O79">
        <v>14</v>
      </c>
    </row>
    <row r="80" spans="1:15" x14ac:dyDescent="0.25">
      <c r="A80" t="s">
        <v>588</v>
      </c>
      <c r="B80" t="s">
        <v>582</v>
      </c>
      <c r="C80" t="str">
        <f>Table1[[#This Row],[League]]&amp;Table1[[#This Row],[Team]]</f>
        <v>$150 Draft Champions (4 hour) Feb 25 1:00 pm Lg.3765The fantasy concierge</v>
      </c>
      <c r="D80">
        <f>16-INDEX(STANDINGS_BA[],MATCH(Table1[[#This Row],[COMBINED]],STANDINGS_BA[COMBINED],0),COLUMN(STANDINGS_BA[PLACE IN LEAGUE]))</f>
        <v>8</v>
      </c>
      <c r="E80">
        <f>16-INDEX(STANDINGS_R[],MATCH(Table1[[#This Row],[COMBINED]],STANDINGS_R[COMBINED],0),COLUMN(STANDINGS_R[PLACE IN LEAGUE]))</f>
        <v>4</v>
      </c>
      <c r="F80">
        <f>16-INDEX(STANDINGS_HR[],MATCH(Table1[[#This Row],[COMBINED]],STANDINGS_HR[COMBINED],0),COLUMN(STANDINGS_HR[PLACE IN LEAGUE]))</f>
        <v>2</v>
      </c>
      <c r="G80">
        <f>16-INDEX(STANDINGS_RBI[],MATCH(Table1[[#This Row],[COMBINED]],STANDINGS_RBI[COMBINED],0),COLUMN(STANDINGS_RBI[PLACE IN LEAGUE]))</f>
        <v>3</v>
      </c>
      <c r="H80">
        <f>16-INDEX(STANDINGS_SB[],MATCH(Table1[[#This Row],[COMBINED]],STANDINGS_SB[COMBINED],0),COLUMN(STANDINGS_SB[PLACE IN LEAGUE]))</f>
        <v>3</v>
      </c>
      <c r="I80">
        <f>16-INDEX(STANDINGS_ERA[],MATCH(Table1[[#This Row],[COMBINED]],STANDINGS_ERA[COMBINED],0),COLUMN(STANDINGS_ERA[PLACE IN LEAGUE]))</f>
        <v>2</v>
      </c>
      <c r="J80">
        <f>16-INDEX(STANDINGS_WHIP[],MATCH(Table1[[#This Row],[COMBINED]],STANDINGS_WHIP[COMBINED],0),COLUMN(STANDINGS_WHIP[PLACE IN LEAGUE]))</f>
        <v>4</v>
      </c>
      <c r="K80">
        <f>16-INDEX(STANDINGS_W[],MATCH(Table1[[#This Row],[COMBINED]],STANDINGS_W[COMBINED],0),COLUMN(STANDINGS_W[PLACE IN LEAGUE]))</f>
        <v>1</v>
      </c>
      <c r="L80">
        <f>16-INDEX(STANDINGS_K[],MATCH(Table1[[#This Row],[COMBINED]],STANDINGS_K[COMBINED],0),COLUMN(STANDINGS_K[PLACE IN LEAGUE]))</f>
        <v>2</v>
      </c>
      <c r="M80">
        <f>16-INDEX(STANDINGS_SV[],MATCH(Table1[[#This Row],[COMBINED]],STANDINGS_SV[COMBINED],0),COLUMN(STANDINGS_SV[PLACE IN LEAGUE]))</f>
        <v>5</v>
      </c>
      <c r="N80">
        <f>SUM(Table1[[#This Row],[BA]:[SV]])</f>
        <v>34</v>
      </c>
      <c r="O80">
        <v>15</v>
      </c>
    </row>
    <row r="81" spans="1:15" x14ac:dyDescent="0.25">
      <c r="A81" t="s">
        <v>599</v>
      </c>
      <c r="B81" t="s">
        <v>597</v>
      </c>
      <c r="C81" t="str">
        <f>Table1[[#This Row],[League]]&amp;Table1[[#This Row],[Team]]</f>
        <v>$150 Draft Champions (4 hour) Feb 29 1:00 pm Lg.3801Newbomb's Turks</v>
      </c>
      <c r="D81">
        <f>16-INDEX(STANDINGS_BA[],MATCH(Table1[[#This Row],[COMBINED]],STANDINGS_BA[COMBINED],0),COLUMN(STANDINGS_BA[PLACE IN LEAGUE]))</f>
        <v>11</v>
      </c>
      <c r="E81">
        <f>16-INDEX(STANDINGS_R[],MATCH(Table1[[#This Row],[COMBINED]],STANDINGS_R[COMBINED],0),COLUMN(STANDINGS_R[PLACE IN LEAGUE]))</f>
        <v>12</v>
      </c>
      <c r="F81">
        <f>16-INDEX(STANDINGS_HR[],MATCH(Table1[[#This Row],[COMBINED]],STANDINGS_HR[COMBINED],0),COLUMN(STANDINGS_HR[PLACE IN LEAGUE]))</f>
        <v>10</v>
      </c>
      <c r="G81">
        <f>16-INDEX(STANDINGS_RBI[],MATCH(Table1[[#This Row],[COMBINED]],STANDINGS_RBI[COMBINED],0),COLUMN(STANDINGS_RBI[PLACE IN LEAGUE]))</f>
        <v>12</v>
      </c>
      <c r="H81">
        <f>16-INDEX(STANDINGS_SB[],MATCH(Table1[[#This Row],[COMBINED]],STANDINGS_SB[COMBINED],0),COLUMN(STANDINGS_SB[PLACE IN LEAGUE]))</f>
        <v>10</v>
      </c>
      <c r="I81">
        <f>16-INDEX(STANDINGS_ERA[],MATCH(Table1[[#This Row],[COMBINED]],STANDINGS_ERA[COMBINED],0),COLUMN(STANDINGS_ERA[PLACE IN LEAGUE]))</f>
        <v>15</v>
      </c>
      <c r="J81">
        <f>16-INDEX(STANDINGS_WHIP[],MATCH(Table1[[#This Row],[COMBINED]],STANDINGS_WHIP[COMBINED],0),COLUMN(STANDINGS_WHIP[PLACE IN LEAGUE]))</f>
        <v>15</v>
      </c>
      <c r="K81">
        <f>16-INDEX(STANDINGS_W[],MATCH(Table1[[#This Row],[COMBINED]],STANDINGS_W[COMBINED],0),COLUMN(STANDINGS_W[PLACE IN LEAGUE]))</f>
        <v>13</v>
      </c>
      <c r="L81">
        <f>16-INDEX(STANDINGS_K[],MATCH(Table1[[#This Row],[COMBINED]],STANDINGS_K[COMBINED],0),COLUMN(STANDINGS_K[PLACE IN LEAGUE]))</f>
        <v>13</v>
      </c>
      <c r="M81">
        <f>16-INDEX(STANDINGS_SV[],MATCH(Table1[[#This Row],[COMBINED]],STANDINGS_SV[COMBINED],0),COLUMN(STANDINGS_SV[PLACE IN LEAGUE]))</f>
        <v>10</v>
      </c>
      <c r="N81">
        <f>SUM(Table1[[#This Row],[BA]:[SV]])</f>
        <v>121</v>
      </c>
      <c r="O81">
        <v>1</v>
      </c>
    </row>
    <row r="82" spans="1:15" x14ac:dyDescent="0.25">
      <c r="A82" t="s">
        <v>364</v>
      </c>
      <c r="B82" t="s">
        <v>597</v>
      </c>
      <c r="C82" t="str">
        <f>Table1[[#This Row],[League]]&amp;Table1[[#This Row],[Team]]</f>
        <v>$150 Draft Champions (4 hour) Feb 29 1:00 pm Lg.3801Corleone 5</v>
      </c>
      <c r="D82">
        <f>16-INDEX(STANDINGS_BA[],MATCH(Table1[[#This Row],[COMBINED]],STANDINGS_BA[COMBINED],0),COLUMN(STANDINGS_BA[PLACE IN LEAGUE]))</f>
        <v>14</v>
      </c>
      <c r="E82">
        <f>16-INDEX(STANDINGS_R[],MATCH(Table1[[#This Row],[COMBINED]],STANDINGS_R[COMBINED],0),COLUMN(STANDINGS_R[PLACE IN LEAGUE]))</f>
        <v>15</v>
      </c>
      <c r="F82">
        <f>16-INDEX(STANDINGS_HR[],MATCH(Table1[[#This Row],[COMBINED]],STANDINGS_HR[COMBINED],0),COLUMN(STANDINGS_HR[PLACE IN LEAGUE]))</f>
        <v>14</v>
      </c>
      <c r="G82">
        <f>16-INDEX(STANDINGS_RBI[],MATCH(Table1[[#This Row],[COMBINED]],STANDINGS_RBI[COMBINED],0),COLUMN(STANDINGS_RBI[PLACE IN LEAGUE]))</f>
        <v>15</v>
      </c>
      <c r="H82">
        <f>16-INDEX(STANDINGS_SB[],MATCH(Table1[[#This Row],[COMBINED]],STANDINGS_SB[COMBINED],0),COLUMN(STANDINGS_SB[PLACE IN LEAGUE]))</f>
        <v>11</v>
      </c>
      <c r="I82">
        <f>16-INDEX(STANDINGS_ERA[],MATCH(Table1[[#This Row],[COMBINED]],STANDINGS_ERA[COMBINED],0),COLUMN(STANDINGS_ERA[PLACE IN LEAGUE]))</f>
        <v>10</v>
      </c>
      <c r="J82">
        <f>16-INDEX(STANDINGS_WHIP[],MATCH(Table1[[#This Row],[COMBINED]],STANDINGS_WHIP[COMBINED],0),COLUMN(STANDINGS_WHIP[PLACE IN LEAGUE]))</f>
        <v>13</v>
      </c>
      <c r="K82">
        <f>16-INDEX(STANDINGS_W[],MATCH(Table1[[#This Row],[COMBINED]],STANDINGS_W[COMBINED],0),COLUMN(STANDINGS_W[PLACE IN LEAGUE]))</f>
        <v>14</v>
      </c>
      <c r="L82">
        <f>16-INDEX(STANDINGS_K[],MATCH(Table1[[#This Row],[COMBINED]],STANDINGS_K[COMBINED],0),COLUMN(STANDINGS_K[PLACE IN LEAGUE]))</f>
        <v>11</v>
      </c>
      <c r="M82">
        <f>16-INDEX(STANDINGS_SV[],MATCH(Table1[[#This Row],[COMBINED]],STANDINGS_SV[COMBINED],0),COLUMN(STANDINGS_SV[PLACE IN LEAGUE]))</f>
        <v>1</v>
      </c>
      <c r="N82">
        <f>SUM(Table1[[#This Row],[BA]:[SV]])</f>
        <v>118</v>
      </c>
      <c r="O82">
        <v>2</v>
      </c>
    </row>
    <row r="83" spans="1:15" x14ac:dyDescent="0.25">
      <c r="A83" t="s">
        <v>143</v>
      </c>
      <c r="B83" t="s">
        <v>597</v>
      </c>
      <c r="C83" t="str">
        <f>Table1[[#This Row],[League]]&amp;Table1[[#This Row],[Team]]</f>
        <v>$150 Draft Champions (4 hour) Feb 29 1:00 pm Lg.3801Team LeValley</v>
      </c>
      <c r="D83">
        <f>16-INDEX(STANDINGS_BA[],MATCH(Table1[[#This Row],[COMBINED]],STANDINGS_BA[COMBINED],0),COLUMN(STANDINGS_BA[PLACE IN LEAGUE]))</f>
        <v>9</v>
      </c>
      <c r="E83">
        <f>16-INDEX(STANDINGS_R[],MATCH(Table1[[#This Row],[COMBINED]],STANDINGS_R[COMBINED],0),COLUMN(STANDINGS_R[PLACE IN LEAGUE]))</f>
        <v>10</v>
      </c>
      <c r="F83">
        <f>16-INDEX(STANDINGS_HR[],MATCH(Table1[[#This Row],[COMBINED]],STANDINGS_HR[COMBINED],0),COLUMN(STANDINGS_HR[PLACE IN LEAGUE]))</f>
        <v>12</v>
      </c>
      <c r="G83">
        <f>16-INDEX(STANDINGS_RBI[],MATCH(Table1[[#This Row],[COMBINED]],STANDINGS_RBI[COMBINED],0),COLUMN(STANDINGS_RBI[PLACE IN LEAGUE]))</f>
        <v>11</v>
      </c>
      <c r="H83">
        <f>16-INDEX(STANDINGS_SB[],MATCH(Table1[[#This Row],[COMBINED]],STANDINGS_SB[COMBINED],0),COLUMN(STANDINGS_SB[PLACE IN LEAGUE]))</f>
        <v>13</v>
      </c>
      <c r="I83">
        <f>16-INDEX(STANDINGS_ERA[],MATCH(Table1[[#This Row],[COMBINED]],STANDINGS_ERA[COMBINED],0),COLUMN(STANDINGS_ERA[PLACE IN LEAGUE]))</f>
        <v>14</v>
      </c>
      <c r="J83">
        <f>16-INDEX(STANDINGS_WHIP[],MATCH(Table1[[#This Row],[COMBINED]],STANDINGS_WHIP[COMBINED],0),COLUMN(STANDINGS_WHIP[PLACE IN LEAGUE]))</f>
        <v>8</v>
      </c>
      <c r="K83">
        <f>16-INDEX(STANDINGS_W[],MATCH(Table1[[#This Row],[COMBINED]],STANDINGS_W[COMBINED],0),COLUMN(STANDINGS_W[PLACE IN LEAGUE]))</f>
        <v>11</v>
      </c>
      <c r="L83">
        <f>16-INDEX(STANDINGS_K[],MATCH(Table1[[#This Row],[COMBINED]],STANDINGS_K[COMBINED],0),COLUMN(STANDINGS_K[PLACE IN LEAGUE]))</f>
        <v>14</v>
      </c>
      <c r="M83">
        <f>16-INDEX(STANDINGS_SV[],MATCH(Table1[[#This Row],[COMBINED]],STANDINGS_SV[COMBINED],0),COLUMN(STANDINGS_SV[PLACE IN LEAGUE]))</f>
        <v>12</v>
      </c>
      <c r="N83">
        <f>SUM(Table1[[#This Row],[BA]:[SV]])</f>
        <v>114</v>
      </c>
      <c r="O83">
        <v>3</v>
      </c>
    </row>
    <row r="84" spans="1:15" x14ac:dyDescent="0.25">
      <c r="A84" t="s">
        <v>606</v>
      </c>
      <c r="B84" t="s">
        <v>597</v>
      </c>
      <c r="C84" t="str">
        <f>Table1[[#This Row],[League]]&amp;Table1[[#This Row],[Team]]</f>
        <v>$150 Draft Champions (4 hour) Feb 29 1:00 pm Lg.3801Best Buy Rewards Cert</v>
      </c>
      <c r="D84">
        <f>16-INDEX(STANDINGS_BA[],MATCH(Table1[[#This Row],[COMBINED]],STANDINGS_BA[COMBINED],0),COLUMN(STANDINGS_BA[PLACE IN LEAGUE]))</f>
        <v>3</v>
      </c>
      <c r="E84">
        <f>16-INDEX(STANDINGS_R[],MATCH(Table1[[#This Row],[COMBINED]],STANDINGS_R[COMBINED],0),COLUMN(STANDINGS_R[PLACE IN LEAGUE]))</f>
        <v>13</v>
      </c>
      <c r="F84">
        <f>16-INDEX(STANDINGS_HR[],MATCH(Table1[[#This Row],[COMBINED]],STANDINGS_HR[COMBINED],0),COLUMN(STANDINGS_HR[PLACE IN LEAGUE]))</f>
        <v>11</v>
      </c>
      <c r="G84">
        <f>16-INDEX(STANDINGS_RBI[],MATCH(Table1[[#This Row],[COMBINED]],STANDINGS_RBI[COMBINED],0),COLUMN(STANDINGS_RBI[PLACE IN LEAGUE]))</f>
        <v>10</v>
      </c>
      <c r="H84">
        <f>16-INDEX(STANDINGS_SB[],MATCH(Table1[[#This Row],[COMBINED]],STANDINGS_SB[COMBINED],0),COLUMN(STANDINGS_SB[PLACE IN LEAGUE]))</f>
        <v>14</v>
      </c>
      <c r="I84">
        <f>16-INDEX(STANDINGS_ERA[],MATCH(Table1[[#This Row],[COMBINED]],STANDINGS_ERA[COMBINED],0),COLUMN(STANDINGS_ERA[PLACE IN LEAGUE]))</f>
        <v>11</v>
      </c>
      <c r="J84">
        <f>16-INDEX(STANDINGS_WHIP[],MATCH(Table1[[#This Row],[COMBINED]],STANDINGS_WHIP[COMBINED],0),COLUMN(STANDINGS_WHIP[PLACE IN LEAGUE]))</f>
        <v>9</v>
      </c>
      <c r="K84">
        <f>16-INDEX(STANDINGS_W[],MATCH(Table1[[#This Row],[COMBINED]],STANDINGS_W[COMBINED],0),COLUMN(STANDINGS_W[PLACE IN LEAGUE]))</f>
        <v>10</v>
      </c>
      <c r="L84">
        <f>16-INDEX(STANDINGS_K[],MATCH(Table1[[#This Row],[COMBINED]],STANDINGS_K[COMBINED],0),COLUMN(STANDINGS_K[PLACE IN LEAGUE]))</f>
        <v>8</v>
      </c>
      <c r="M84">
        <f>16-INDEX(STANDINGS_SV[],MATCH(Table1[[#This Row],[COMBINED]],STANDINGS_SV[COMBINED],0),COLUMN(STANDINGS_SV[PLACE IN LEAGUE]))</f>
        <v>15</v>
      </c>
      <c r="N84">
        <f>SUM(Table1[[#This Row],[BA]:[SV]])</f>
        <v>104</v>
      </c>
      <c r="O84">
        <v>4</v>
      </c>
    </row>
    <row r="85" spans="1:15" x14ac:dyDescent="0.25">
      <c r="A85" t="s">
        <v>285</v>
      </c>
      <c r="B85" t="s">
        <v>597</v>
      </c>
      <c r="C85" t="str">
        <f>Table1[[#This Row],[League]]&amp;Table1[[#This Row],[Team]]</f>
        <v>$150 Draft Champions (4 hour) Feb 29 1:00 pm Lg.3801Team king</v>
      </c>
      <c r="D85">
        <f>16-INDEX(STANDINGS_BA[],MATCH(Table1[[#This Row],[COMBINED]],STANDINGS_BA[COMBINED],0),COLUMN(STANDINGS_BA[PLACE IN LEAGUE]))</f>
        <v>13</v>
      </c>
      <c r="E85">
        <f>16-INDEX(STANDINGS_R[],MATCH(Table1[[#This Row],[COMBINED]],STANDINGS_R[COMBINED],0),COLUMN(STANDINGS_R[PLACE IN LEAGUE]))</f>
        <v>9</v>
      </c>
      <c r="F85">
        <f>16-INDEX(STANDINGS_HR[],MATCH(Table1[[#This Row],[COMBINED]],STANDINGS_HR[COMBINED],0),COLUMN(STANDINGS_HR[PLACE IN LEAGUE]))</f>
        <v>13</v>
      </c>
      <c r="G85">
        <f>16-INDEX(STANDINGS_RBI[],MATCH(Table1[[#This Row],[COMBINED]],STANDINGS_RBI[COMBINED],0),COLUMN(STANDINGS_RBI[PLACE IN LEAGUE]))</f>
        <v>13</v>
      </c>
      <c r="H85">
        <f>16-INDEX(STANDINGS_SB[],MATCH(Table1[[#This Row],[COMBINED]],STANDINGS_SB[COMBINED],0),COLUMN(STANDINGS_SB[PLACE IN LEAGUE]))</f>
        <v>6</v>
      </c>
      <c r="I85">
        <f>16-INDEX(STANDINGS_ERA[],MATCH(Table1[[#This Row],[COMBINED]],STANDINGS_ERA[COMBINED],0),COLUMN(STANDINGS_ERA[PLACE IN LEAGUE]))</f>
        <v>9</v>
      </c>
      <c r="J85">
        <f>16-INDEX(STANDINGS_WHIP[],MATCH(Table1[[#This Row],[COMBINED]],STANDINGS_WHIP[COMBINED],0),COLUMN(STANDINGS_WHIP[PLACE IN LEAGUE]))</f>
        <v>12</v>
      </c>
      <c r="K85">
        <f>16-INDEX(STANDINGS_W[],MATCH(Table1[[#This Row],[COMBINED]],STANDINGS_W[COMBINED],0),COLUMN(STANDINGS_W[PLACE IN LEAGUE]))</f>
        <v>3</v>
      </c>
      <c r="L85">
        <f>16-INDEX(STANDINGS_K[],MATCH(Table1[[#This Row],[COMBINED]],STANDINGS_K[COMBINED],0),COLUMN(STANDINGS_K[PLACE IN LEAGUE]))</f>
        <v>10</v>
      </c>
      <c r="M85">
        <f>16-INDEX(STANDINGS_SV[],MATCH(Table1[[#This Row],[COMBINED]],STANDINGS_SV[COMBINED],0),COLUMN(STANDINGS_SV[PLACE IN LEAGUE]))</f>
        <v>14</v>
      </c>
      <c r="N85">
        <f>SUM(Table1[[#This Row],[BA]:[SV]])</f>
        <v>102</v>
      </c>
      <c r="O85">
        <v>5</v>
      </c>
    </row>
    <row r="86" spans="1:15" x14ac:dyDescent="0.25">
      <c r="A86" t="s">
        <v>598</v>
      </c>
      <c r="B86" t="s">
        <v>597</v>
      </c>
      <c r="C86" t="str">
        <f>Table1[[#This Row],[League]]&amp;Table1[[#This Row],[Team]]</f>
        <v>$150 Draft Champions (4 hour) Feb 29 1:00 pm Lg.3801Noodler Fun Monkey3</v>
      </c>
      <c r="D86">
        <f>16-INDEX(STANDINGS_BA[],MATCH(Table1[[#This Row],[COMBINED]],STANDINGS_BA[COMBINED],0),COLUMN(STANDINGS_BA[PLACE IN LEAGUE]))</f>
        <v>12</v>
      </c>
      <c r="E86">
        <f>16-INDEX(STANDINGS_R[],MATCH(Table1[[#This Row],[COMBINED]],STANDINGS_R[COMBINED],0),COLUMN(STANDINGS_R[PLACE IN LEAGUE]))</f>
        <v>14</v>
      </c>
      <c r="F86">
        <f>16-INDEX(STANDINGS_HR[],MATCH(Table1[[#This Row],[COMBINED]],STANDINGS_HR[COMBINED],0),COLUMN(STANDINGS_HR[PLACE IN LEAGUE]))</f>
        <v>15</v>
      </c>
      <c r="G86">
        <f>16-INDEX(STANDINGS_RBI[],MATCH(Table1[[#This Row],[COMBINED]],STANDINGS_RBI[COMBINED],0),COLUMN(STANDINGS_RBI[PLACE IN LEAGUE]))</f>
        <v>14</v>
      </c>
      <c r="H86">
        <f>16-INDEX(STANDINGS_SB[],MATCH(Table1[[#This Row],[COMBINED]],STANDINGS_SB[COMBINED],0),COLUMN(STANDINGS_SB[PLACE IN LEAGUE]))</f>
        <v>12</v>
      </c>
      <c r="I86">
        <f>16-INDEX(STANDINGS_ERA[],MATCH(Table1[[#This Row],[COMBINED]],STANDINGS_ERA[COMBINED],0),COLUMN(STANDINGS_ERA[PLACE IN LEAGUE]))</f>
        <v>5</v>
      </c>
      <c r="J86">
        <f>16-INDEX(STANDINGS_WHIP[],MATCH(Table1[[#This Row],[COMBINED]],STANDINGS_WHIP[COMBINED],0),COLUMN(STANDINGS_WHIP[PLACE IN LEAGUE]))</f>
        <v>5</v>
      </c>
      <c r="K86">
        <f>16-INDEX(STANDINGS_W[],MATCH(Table1[[#This Row],[COMBINED]],STANDINGS_W[COMBINED],0),COLUMN(STANDINGS_W[PLACE IN LEAGUE]))</f>
        <v>7</v>
      </c>
      <c r="L86">
        <f>16-INDEX(STANDINGS_K[],MATCH(Table1[[#This Row],[COMBINED]],STANDINGS_K[COMBINED],0),COLUMN(STANDINGS_K[PLACE IN LEAGUE]))</f>
        <v>3</v>
      </c>
      <c r="M86">
        <f>16-INDEX(STANDINGS_SV[],MATCH(Table1[[#This Row],[COMBINED]],STANDINGS_SV[COMBINED],0),COLUMN(STANDINGS_SV[PLACE IN LEAGUE]))</f>
        <v>11</v>
      </c>
      <c r="N86">
        <f>SUM(Table1[[#This Row],[BA]:[SV]])</f>
        <v>98</v>
      </c>
      <c r="O86">
        <v>6</v>
      </c>
    </row>
    <row r="87" spans="1:15" x14ac:dyDescent="0.25">
      <c r="A87" t="s">
        <v>600</v>
      </c>
      <c r="B87" t="s">
        <v>597</v>
      </c>
      <c r="C87" t="str">
        <f>Table1[[#This Row],[League]]&amp;Table1[[#This Row],[Team]]</f>
        <v>$150 Draft Champions (4 hour) Feb 29 1:00 pm Lg.3801Team Benzine</v>
      </c>
      <c r="D87">
        <f>16-INDEX(STANDINGS_BA[],MATCH(Table1[[#This Row],[COMBINED]],STANDINGS_BA[COMBINED],0),COLUMN(STANDINGS_BA[PLACE IN LEAGUE]))</f>
        <v>10</v>
      </c>
      <c r="E87">
        <f>16-INDEX(STANDINGS_R[],MATCH(Table1[[#This Row],[COMBINED]],STANDINGS_R[COMBINED],0),COLUMN(STANDINGS_R[PLACE IN LEAGUE]))</f>
        <v>7</v>
      </c>
      <c r="F87">
        <f>16-INDEX(STANDINGS_HR[],MATCH(Table1[[#This Row],[COMBINED]],STANDINGS_HR[COMBINED],0),COLUMN(STANDINGS_HR[PLACE IN LEAGUE]))</f>
        <v>3</v>
      </c>
      <c r="G87">
        <f>16-INDEX(STANDINGS_RBI[],MATCH(Table1[[#This Row],[COMBINED]],STANDINGS_RBI[COMBINED],0),COLUMN(STANDINGS_RBI[PLACE IN LEAGUE]))</f>
        <v>4</v>
      </c>
      <c r="H87">
        <f>16-INDEX(STANDINGS_SB[],MATCH(Table1[[#This Row],[COMBINED]],STANDINGS_SB[COMBINED],0),COLUMN(STANDINGS_SB[PLACE IN LEAGUE]))</f>
        <v>8</v>
      </c>
      <c r="I87">
        <f>16-INDEX(STANDINGS_ERA[],MATCH(Table1[[#This Row],[COMBINED]],STANDINGS_ERA[COMBINED],0),COLUMN(STANDINGS_ERA[PLACE IN LEAGUE]))</f>
        <v>13</v>
      </c>
      <c r="J87">
        <f>16-INDEX(STANDINGS_WHIP[],MATCH(Table1[[#This Row],[COMBINED]],STANDINGS_WHIP[COMBINED],0),COLUMN(STANDINGS_WHIP[PLACE IN LEAGUE]))</f>
        <v>14</v>
      </c>
      <c r="K87">
        <f>16-INDEX(STANDINGS_W[],MATCH(Table1[[#This Row],[COMBINED]],STANDINGS_W[COMBINED],0),COLUMN(STANDINGS_W[PLACE IN LEAGUE]))</f>
        <v>15</v>
      </c>
      <c r="L87">
        <f>16-INDEX(STANDINGS_K[],MATCH(Table1[[#This Row],[COMBINED]],STANDINGS_K[COMBINED],0),COLUMN(STANDINGS_K[PLACE IN LEAGUE]))</f>
        <v>15</v>
      </c>
      <c r="M87">
        <f>16-INDEX(STANDINGS_SV[],MATCH(Table1[[#This Row],[COMBINED]],STANDINGS_SV[COMBINED],0),COLUMN(STANDINGS_SV[PLACE IN LEAGUE]))</f>
        <v>9</v>
      </c>
      <c r="N87">
        <f>SUM(Table1[[#This Row],[BA]:[SV]])</f>
        <v>98</v>
      </c>
      <c r="O87">
        <v>7</v>
      </c>
    </row>
    <row r="88" spans="1:15" x14ac:dyDescent="0.25">
      <c r="A88" t="s">
        <v>603</v>
      </c>
      <c r="B88" t="s">
        <v>597</v>
      </c>
      <c r="C88" t="str">
        <f>Table1[[#This Row],[League]]&amp;Table1[[#This Row],[Team]]</f>
        <v>$150 Draft Champions (4 hour) Feb 29 1:00 pm Lg.3801Small Sample Size Celebration [DC4]</v>
      </c>
      <c r="D88">
        <f>16-INDEX(STANDINGS_BA[],MATCH(Table1[[#This Row],[COMBINED]],STANDINGS_BA[COMBINED],0),COLUMN(STANDINGS_BA[PLACE IN LEAGUE]))</f>
        <v>6</v>
      </c>
      <c r="E88">
        <f>16-INDEX(STANDINGS_R[],MATCH(Table1[[#This Row],[COMBINED]],STANDINGS_R[COMBINED],0),COLUMN(STANDINGS_R[PLACE IN LEAGUE]))</f>
        <v>11</v>
      </c>
      <c r="F88">
        <f>16-INDEX(STANDINGS_HR[],MATCH(Table1[[#This Row],[COMBINED]],STANDINGS_HR[COMBINED],0),COLUMN(STANDINGS_HR[PLACE IN LEAGUE]))</f>
        <v>8</v>
      </c>
      <c r="G88">
        <f>16-INDEX(STANDINGS_RBI[],MATCH(Table1[[#This Row],[COMBINED]],STANDINGS_RBI[COMBINED],0),COLUMN(STANDINGS_RBI[PLACE IN LEAGUE]))</f>
        <v>9</v>
      </c>
      <c r="H88">
        <f>16-INDEX(STANDINGS_SB[],MATCH(Table1[[#This Row],[COMBINED]],STANDINGS_SB[COMBINED],0),COLUMN(STANDINGS_SB[PLACE IN LEAGUE]))</f>
        <v>15</v>
      </c>
      <c r="I88">
        <f>16-INDEX(STANDINGS_ERA[],MATCH(Table1[[#This Row],[COMBINED]],STANDINGS_ERA[COMBINED],0),COLUMN(STANDINGS_ERA[PLACE IN LEAGUE]))</f>
        <v>4</v>
      </c>
      <c r="J88">
        <f>16-INDEX(STANDINGS_WHIP[],MATCH(Table1[[#This Row],[COMBINED]],STANDINGS_WHIP[COMBINED],0),COLUMN(STANDINGS_WHIP[PLACE IN LEAGUE]))</f>
        <v>3</v>
      </c>
      <c r="K88">
        <f>16-INDEX(STANDINGS_W[],MATCH(Table1[[#This Row],[COMBINED]],STANDINGS_W[COMBINED],0),COLUMN(STANDINGS_W[PLACE IN LEAGUE]))</f>
        <v>5</v>
      </c>
      <c r="L88">
        <f>16-INDEX(STANDINGS_K[],MATCH(Table1[[#This Row],[COMBINED]],STANDINGS_K[COMBINED],0),COLUMN(STANDINGS_K[PLACE IN LEAGUE]))</f>
        <v>4</v>
      </c>
      <c r="M88">
        <f>16-INDEX(STANDINGS_SV[],MATCH(Table1[[#This Row],[COMBINED]],STANDINGS_SV[COMBINED],0),COLUMN(STANDINGS_SV[PLACE IN LEAGUE]))</f>
        <v>13</v>
      </c>
      <c r="N88">
        <f>SUM(Table1[[#This Row],[BA]:[SV]])</f>
        <v>78</v>
      </c>
      <c r="O88">
        <v>8</v>
      </c>
    </row>
    <row r="89" spans="1:15" x14ac:dyDescent="0.25">
      <c r="A89" t="s">
        <v>596</v>
      </c>
      <c r="B89" t="s">
        <v>597</v>
      </c>
      <c r="C89" t="str">
        <f>Table1[[#This Row],[League]]&amp;Table1[[#This Row],[Team]]</f>
        <v>$150 Draft Champions (4 hour) Feb 29 1:00 pm Lg.3801Beatrix Kiddo</v>
      </c>
      <c r="D89">
        <f>16-INDEX(STANDINGS_BA[],MATCH(Table1[[#This Row],[COMBINED]],STANDINGS_BA[COMBINED],0),COLUMN(STANDINGS_BA[PLACE IN LEAGUE]))</f>
        <v>15</v>
      </c>
      <c r="E89">
        <f>16-INDEX(STANDINGS_R[],MATCH(Table1[[#This Row],[COMBINED]],STANDINGS_R[COMBINED],0),COLUMN(STANDINGS_R[PLACE IN LEAGUE]))</f>
        <v>8</v>
      </c>
      <c r="F89">
        <f>16-INDEX(STANDINGS_HR[],MATCH(Table1[[#This Row],[COMBINED]],STANDINGS_HR[COMBINED],0),COLUMN(STANDINGS_HR[PLACE IN LEAGUE]))</f>
        <v>4</v>
      </c>
      <c r="G89">
        <f>16-INDEX(STANDINGS_RBI[],MATCH(Table1[[#This Row],[COMBINED]],STANDINGS_RBI[COMBINED],0),COLUMN(STANDINGS_RBI[PLACE IN LEAGUE]))</f>
        <v>7</v>
      </c>
      <c r="H89">
        <f>16-INDEX(STANDINGS_SB[],MATCH(Table1[[#This Row],[COMBINED]],STANDINGS_SB[COMBINED],0),COLUMN(STANDINGS_SB[PLACE IN LEAGUE]))</f>
        <v>2</v>
      </c>
      <c r="I89">
        <f>16-INDEX(STANDINGS_ERA[],MATCH(Table1[[#This Row],[COMBINED]],STANDINGS_ERA[COMBINED],0),COLUMN(STANDINGS_ERA[PLACE IN LEAGUE]))</f>
        <v>6</v>
      </c>
      <c r="J89">
        <f>16-INDEX(STANDINGS_WHIP[],MATCH(Table1[[#This Row],[COMBINED]],STANDINGS_WHIP[COMBINED],0),COLUMN(STANDINGS_WHIP[PLACE IN LEAGUE]))</f>
        <v>10</v>
      </c>
      <c r="K89">
        <f>16-INDEX(STANDINGS_W[],MATCH(Table1[[#This Row],[COMBINED]],STANDINGS_W[COMBINED],0),COLUMN(STANDINGS_W[PLACE IN LEAGUE]))</f>
        <v>12</v>
      </c>
      <c r="L89">
        <f>16-INDEX(STANDINGS_K[],MATCH(Table1[[#This Row],[COMBINED]],STANDINGS_K[COMBINED],0),COLUMN(STANDINGS_K[PLACE IN LEAGUE]))</f>
        <v>7</v>
      </c>
      <c r="M89">
        <f>16-INDEX(STANDINGS_SV[],MATCH(Table1[[#This Row],[COMBINED]],STANDINGS_SV[COMBINED],0),COLUMN(STANDINGS_SV[PLACE IN LEAGUE]))</f>
        <v>5</v>
      </c>
      <c r="N89">
        <f>SUM(Table1[[#This Row],[BA]:[SV]])</f>
        <v>76</v>
      </c>
      <c r="O89">
        <v>9</v>
      </c>
    </row>
    <row r="90" spans="1:15" x14ac:dyDescent="0.25">
      <c r="A90" t="s">
        <v>607</v>
      </c>
      <c r="B90" t="s">
        <v>597</v>
      </c>
      <c r="C90" t="str">
        <f>Table1[[#This Row],[League]]&amp;Table1[[#This Row],[Team]]</f>
        <v>$150 Draft Champions (4 hour) Feb 29 1:00 pm Lg.3801It Could be Time to Open the Can</v>
      </c>
      <c r="D90">
        <f>16-INDEX(STANDINGS_BA[],MATCH(Table1[[#This Row],[COMBINED]],STANDINGS_BA[COMBINED],0),COLUMN(STANDINGS_BA[PLACE IN LEAGUE]))</f>
        <v>2</v>
      </c>
      <c r="E90">
        <f>16-INDEX(STANDINGS_R[],MATCH(Table1[[#This Row],[COMBINED]],STANDINGS_R[COMBINED],0),COLUMN(STANDINGS_R[PLACE IN LEAGUE]))</f>
        <v>5</v>
      </c>
      <c r="F90">
        <f>16-INDEX(STANDINGS_HR[],MATCH(Table1[[#This Row],[COMBINED]],STANDINGS_HR[COMBINED],0),COLUMN(STANDINGS_HR[PLACE IN LEAGUE]))</f>
        <v>2</v>
      </c>
      <c r="G90">
        <f>16-INDEX(STANDINGS_RBI[],MATCH(Table1[[#This Row],[COMBINED]],STANDINGS_RBI[COMBINED],0),COLUMN(STANDINGS_RBI[PLACE IN LEAGUE]))</f>
        <v>5</v>
      </c>
      <c r="H90">
        <f>16-INDEX(STANDINGS_SB[],MATCH(Table1[[#This Row],[COMBINED]],STANDINGS_SB[COMBINED],0),COLUMN(STANDINGS_SB[PLACE IN LEAGUE]))</f>
        <v>9</v>
      </c>
      <c r="I90">
        <f>16-INDEX(STANDINGS_ERA[],MATCH(Table1[[#This Row],[COMBINED]],STANDINGS_ERA[COMBINED],0),COLUMN(STANDINGS_ERA[PLACE IN LEAGUE]))</f>
        <v>12</v>
      </c>
      <c r="J90">
        <f>16-INDEX(STANDINGS_WHIP[],MATCH(Table1[[#This Row],[COMBINED]],STANDINGS_WHIP[COMBINED],0),COLUMN(STANDINGS_WHIP[PLACE IN LEAGUE]))</f>
        <v>11</v>
      </c>
      <c r="K90">
        <f>16-INDEX(STANDINGS_W[],MATCH(Table1[[#This Row],[COMBINED]],STANDINGS_W[COMBINED],0),COLUMN(STANDINGS_W[PLACE IN LEAGUE]))</f>
        <v>8</v>
      </c>
      <c r="L90">
        <f>16-INDEX(STANDINGS_K[],MATCH(Table1[[#This Row],[COMBINED]],STANDINGS_K[COMBINED],0),COLUMN(STANDINGS_K[PLACE IN LEAGUE]))</f>
        <v>5</v>
      </c>
      <c r="M90">
        <f>16-INDEX(STANDINGS_SV[],MATCH(Table1[[#This Row],[COMBINED]],STANDINGS_SV[COMBINED],0),COLUMN(STANDINGS_SV[PLACE IN LEAGUE]))</f>
        <v>8</v>
      </c>
      <c r="N90">
        <f>SUM(Table1[[#This Row],[BA]:[SV]])</f>
        <v>67</v>
      </c>
      <c r="O90">
        <v>10</v>
      </c>
    </row>
    <row r="91" spans="1:15" x14ac:dyDescent="0.25">
      <c r="A91" t="s">
        <v>604</v>
      </c>
      <c r="B91" t="s">
        <v>597</v>
      </c>
      <c r="C91" t="str">
        <f>Table1[[#This Row],[League]]&amp;Table1[[#This Row],[Team]]</f>
        <v>$150 Draft Champions (4 hour) Feb 29 1:00 pm Lg.3801Phantoms</v>
      </c>
      <c r="D91">
        <f>16-INDEX(STANDINGS_BA[],MATCH(Table1[[#This Row],[COMBINED]],STANDINGS_BA[COMBINED],0),COLUMN(STANDINGS_BA[PLACE IN LEAGUE]))</f>
        <v>5</v>
      </c>
      <c r="E91">
        <f>16-INDEX(STANDINGS_R[],MATCH(Table1[[#This Row],[COMBINED]],STANDINGS_R[COMBINED],0),COLUMN(STANDINGS_R[PLACE IN LEAGUE]))</f>
        <v>6</v>
      </c>
      <c r="F91">
        <f>16-INDEX(STANDINGS_HR[],MATCH(Table1[[#This Row],[COMBINED]],STANDINGS_HR[COMBINED],0),COLUMN(STANDINGS_HR[PLACE IN LEAGUE]))</f>
        <v>7</v>
      </c>
      <c r="G91">
        <f>16-INDEX(STANDINGS_RBI[],MATCH(Table1[[#This Row],[COMBINED]],STANDINGS_RBI[COMBINED],0),COLUMN(STANDINGS_RBI[PLACE IN LEAGUE]))</f>
        <v>8</v>
      </c>
      <c r="H91">
        <f>16-INDEX(STANDINGS_SB[],MATCH(Table1[[#This Row],[COMBINED]],STANDINGS_SB[COMBINED],0),COLUMN(STANDINGS_SB[PLACE IN LEAGUE]))</f>
        <v>7</v>
      </c>
      <c r="I91">
        <f>16-INDEX(STANDINGS_ERA[],MATCH(Table1[[#This Row],[COMBINED]],STANDINGS_ERA[COMBINED],0),COLUMN(STANDINGS_ERA[PLACE IN LEAGUE]))</f>
        <v>3</v>
      </c>
      <c r="J91">
        <f>16-INDEX(STANDINGS_WHIP[],MATCH(Table1[[#This Row],[COMBINED]],STANDINGS_WHIP[COMBINED],0),COLUMN(STANDINGS_WHIP[PLACE IN LEAGUE]))</f>
        <v>2</v>
      </c>
      <c r="K91">
        <f>16-INDEX(STANDINGS_W[],MATCH(Table1[[#This Row],[COMBINED]],STANDINGS_W[COMBINED],0),COLUMN(STANDINGS_W[PLACE IN LEAGUE]))</f>
        <v>9</v>
      </c>
      <c r="L91">
        <f>16-INDEX(STANDINGS_K[],MATCH(Table1[[#This Row],[COMBINED]],STANDINGS_K[COMBINED],0),COLUMN(STANDINGS_K[PLACE IN LEAGUE]))</f>
        <v>9</v>
      </c>
      <c r="M91">
        <f>16-INDEX(STANDINGS_SV[],MATCH(Table1[[#This Row],[COMBINED]],STANDINGS_SV[COMBINED],0),COLUMN(STANDINGS_SV[PLACE IN LEAGUE]))</f>
        <v>7</v>
      </c>
      <c r="N91">
        <f>SUM(Table1[[#This Row],[BA]:[SV]])</f>
        <v>63</v>
      </c>
      <c r="O91">
        <v>11</v>
      </c>
    </row>
    <row r="92" spans="1:15" x14ac:dyDescent="0.25">
      <c r="A92" t="s">
        <v>608</v>
      </c>
      <c r="B92" t="s">
        <v>597</v>
      </c>
      <c r="C92" t="str">
        <f>Table1[[#This Row],[League]]&amp;Table1[[#This Row],[Team]]</f>
        <v>$150 Draft Champions (4 hour) Feb 29 1:00 pm Lg.3801Schoop-y Doo, Skaggs-y, Vela, Frednandez</v>
      </c>
      <c r="D92">
        <f>16-INDEX(STANDINGS_BA[],MATCH(Table1[[#This Row],[COMBINED]],STANDINGS_BA[COMBINED],0),COLUMN(STANDINGS_BA[PLACE IN LEAGUE]))</f>
        <v>1</v>
      </c>
      <c r="E92">
        <f>16-INDEX(STANDINGS_R[],MATCH(Table1[[#This Row],[COMBINED]],STANDINGS_R[COMBINED],0),COLUMN(STANDINGS_R[PLACE IN LEAGUE]))</f>
        <v>3</v>
      </c>
      <c r="F92">
        <f>16-INDEX(STANDINGS_HR[],MATCH(Table1[[#This Row],[COMBINED]],STANDINGS_HR[COMBINED],0),COLUMN(STANDINGS_HR[PLACE IN LEAGUE]))</f>
        <v>9</v>
      </c>
      <c r="G92">
        <f>16-INDEX(STANDINGS_RBI[],MATCH(Table1[[#This Row],[COMBINED]],STANDINGS_RBI[COMBINED],0),COLUMN(STANDINGS_RBI[PLACE IN LEAGUE]))</f>
        <v>6</v>
      </c>
      <c r="H92">
        <f>16-INDEX(STANDINGS_SB[],MATCH(Table1[[#This Row],[COMBINED]],STANDINGS_SB[COMBINED],0),COLUMN(STANDINGS_SB[PLACE IN LEAGUE]))</f>
        <v>4</v>
      </c>
      <c r="I92">
        <f>16-INDEX(STANDINGS_ERA[],MATCH(Table1[[#This Row],[COMBINED]],STANDINGS_ERA[COMBINED],0),COLUMN(STANDINGS_ERA[PLACE IN LEAGUE]))</f>
        <v>8</v>
      </c>
      <c r="J92">
        <f>16-INDEX(STANDINGS_WHIP[],MATCH(Table1[[#This Row],[COMBINED]],STANDINGS_WHIP[COMBINED],0),COLUMN(STANDINGS_WHIP[PLACE IN LEAGUE]))</f>
        <v>7</v>
      </c>
      <c r="K92">
        <f>16-INDEX(STANDINGS_W[],MATCH(Table1[[#This Row],[COMBINED]],STANDINGS_W[COMBINED],0),COLUMN(STANDINGS_W[PLACE IN LEAGUE]))</f>
        <v>6</v>
      </c>
      <c r="L92">
        <f>16-INDEX(STANDINGS_K[],MATCH(Table1[[#This Row],[COMBINED]],STANDINGS_K[COMBINED],0),COLUMN(STANDINGS_K[PLACE IN LEAGUE]))</f>
        <v>12</v>
      </c>
      <c r="M92">
        <f>16-INDEX(STANDINGS_SV[],MATCH(Table1[[#This Row],[COMBINED]],STANDINGS_SV[COMBINED],0),COLUMN(STANDINGS_SV[PLACE IN LEAGUE]))</f>
        <v>4</v>
      </c>
      <c r="N92">
        <f>SUM(Table1[[#This Row],[BA]:[SV]])</f>
        <v>60</v>
      </c>
      <c r="O92">
        <v>12</v>
      </c>
    </row>
    <row r="93" spans="1:15" x14ac:dyDescent="0.25">
      <c r="A93" t="s">
        <v>601</v>
      </c>
      <c r="B93" t="s">
        <v>597</v>
      </c>
      <c r="C93" t="str">
        <f>Table1[[#This Row],[League]]&amp;Table1[[#This Row],[Team]]</f>
        <v>$150 Draft Champions (4 hour) Feb 29 1:00 pm Lg.3801DBurdz</v>
      </c>
      <c r="D93">
        <f>16-INDEX(STANDINGS_BA[],MATCH(Table1[[#This Row],[COMBINED]],STANDINGS_BA[COMBINED],0),COLUMN(STANDINGS_BA[PLACE IN LEAGUE]))</f>
        <v>8</v>
      </c>
      <c r="E93">
        <f>16-INDEX(STANDINGS_R[],MATCH(Table1[[#This Row],[COMBINED]],STANDINGS_R[COMBINED],0),COLUMN(STANDINGS_R[PLACE IN LEAGUE]))</f>
        <v>4</v>
      </c>
      <c r="F93">
        <f>16-INDEX(STANDINGS_HR[],MATCH(Table1[[#This Row],[COMBINED]],STANDINGS_HR[COMBINED],0),COLUMN(STANDINGS_HR[PLACE IN LEAGUE]))</f>
        <v>6</v>
      </c>
      <c r="G93">
        <f>16-INDEX(STANDINGS_RBI[],MATCH(Table1[[#This Row],[COMBINED]],STANDINGS_RBI[COMBINED],0),COLUMN(STANDINGS_RBI[PLACE IN LEAGUE]))</f>
        <v>3</v>
      </c>
      <c r="H93">
        <f>16-INDEX(STANDINGS_SB[],MATCH(Table1[[#This Row],[COMBINED]],STANDINGS_SB[COMBINED],0),COLUMN(STANDINGS_SB[PLACE IN LEAGUE]))</f>
        <v>1</v>
      </c>
      <c r="I93">
        <f>16-INDEX(STANDINGS_ERA[],MATCH(Table1[[#This Row],[COMBINED]],STANDINGS_ERA[COMBINED],0),COLUMN(STANDINGS_ERA[PLACE IN LEAGUE]))</f>
        <v>2</v>
      </c>
      <c r="J93">
        <f>16-INDEX(STANDINGS_WHIP[],MATCH(Table1[[#This Row],[COMBINED]],STANDINGS_WHIP[COMBINED],0),COLUMN(STANDINGS_WHIP[PLACE IN LEAGUE]))</f>
        <v>4</v>
      </c>
      <c r="K93">
        <f>16-INDEX(STANDINGS_W[],MATCH(Table1[[#This Row],[COMBINED]],STANDINGS_W[COMBINED],0),COLUMN(STANDINGS_W[PLACE IN LEAGUE]))</f>
        <v>4</v>
      </c>
      <c r="L93">
        <f>16-INDEX(STANDINGS_K[],MATCH(Table1[[#This Row],[COMBINED]],STANDINGS_K[COMBINED],0),COLUMN(STANDINGS_K[PLACE IN LEAGUE]))</f>
        <v>6</v>
      </c>
      <c r="M93">
        <f>16-INDEX(STANDINGS_SV[],MATCH(Table1[[#This Row],[COMBINED]],STANDINGS_SV[COMBINED],0),COLUMN(STANDINGS_SV[PLACE IN LEAGUE]))</f>
        <v>3</v>
      </c>
      <c r="N93">
        <f>SUM(Table1[[#This Row],[BA]:[SV]])</f>
        <v>41</v>
      </c>
      <c r="O93">
        <v>13</v>
      </c>
    </row>
    <row r="94" spans="1:15" x14ac:dyDescent="0.25">
      <c r="A94" t="s">
        <v>602</v>
      </c>
      <c r="B94" t="s">
        <v>597</v>
      </c>
      <c r="C94" t="str">
        <f>Table1[[#This Row],[League]]&amp;Table1[[#This Row],[Team]]</f>
        <v>$150 Draft Champions (4 hour) Feb 29 1:00 pm Lg.3801Team Hall</v>
      </c>
      <c r="D94">
        <f>16-INDEX(STANDINGS_BA[],MATCH(Table1[[#This Row],[COMBINED]],STANDINGS_BA[COMBINED],0),COLUMN(STANDINGS_BA[PLACE IN LEAGUE]))</f>
        <v>7</v>
      </c>
      <c r="E94">
        <f>16-INDEX(STANDINGS_R[],MATCH(Table1[[#This Row],[COMBINED]],STANDINGS_R[COMBINED],0),COLUMN(STANDINGS_R[PLACE IN LEAGUE]))</f>
        <v>1</v>
      </c>
      <c r="F94">
        <f>16-INDEX(STANDINGS_HR[],MATCH(Table1[[#This Row],[COMBINED]],STANDINGS_HR[COMBINED],0),COLUMN(STANDINGS_HR[PLACE IN LEAGUE]))</f>
        <v>1</v>
      </c>
      <c r="G94">
        <f>16-INDEX(STANDINGS_RBI[],MATCH(Table1[[#This Row],[COMBINED]],STANDINGS_RBI[COMBINED],0),COLUMN(STANDINGS_RBI[PLACE IN LEAGUE]))</f>
        <v>1</v>
      </c>
      <c r="H94">
        <f>16-INDEX(STANDINGS_SB[],MATCH(Table1[[#This Row],[COMBINED]],STANDINGS_SB[COMBINED],0),COLUMN(STANDINGS_SB[PLACE IN LEAGUE]))</f>
        <v>3</v>
      </c>
      <c r="I94">
        <f>16-INDEX(STANDINGS_ERA[],MATCH(Table1[[#This Row],[COMBINED]],STANDINGS_ERA[COMBINED],0),COLUMN(STANDINGS_ERA[PLACE IN LEAGUE]))</f>
        <v>7</v>
      </c>
      <c r="J94">
        <f>16-INDEX(STANDINGS_WHIP[],MATCH(Table1[[#This Row],[COMBINED]],STANDINGS_WHIP[COMBINED],0),COLUMN(STANDINGS_WHIP[PLACE IN LEAGUE]))</f>
        <v>6</v>
      </c>
      <c r="K94">
        <f>16-INDEX(STANDINGS_W[],MATCH(Table1[[#This Row],[COMBINED]],STANDINGS_W[COMBINED],0),COLUMN(STANDINGS_W[PLACE IN LEAGUE]))</f>
        <v>2</v>
      </c>
      <c r="L94">
        <f>16-INDEX(STANDINGS_K[],MATCH(Table1[[#This Row],[COMBINED]],STANDINGS_K[COMBINED],0),COLUMN(STANDINGS_K[PLACE IN LEAGUE]))</f>
        <v>2</v>
      </c>
      <c r="M94">
        <f>16-INDEX(STANDINGS_SV[],MATCH(Table1[[#This Row],[COMBINED]],STANDINGS_SV[COMBINED],0),COLUMN(STANDINGS_SV[PLACE IN LEAGUE]))</f>
        <v>6</v>
      </c>
      <c r="N94">
        <f>SUM(Table1[[#This Row],[BA]:[SV]])</f>
        <v>36</v>
      </c>
      <c r="O94">
        <v>14</v>
      </c>
    </row>
    <row r="95" spans="1:15" x14ac:dyDescent="0.25">
      <c r="A95" t="s">
        <v>605</v>
      </c>
      <c r="B95" t="s">
        <v>597</v>
      </c>
      <c r="C95" t="str">
        <f>Table1[[#This Row],[League]]&amp;Table1[[#This Row],[Team]]</f>
        <v>$150 Draft Champions (4 hour) Feb 29 1:00 pm Lg.3801SPEED KILLS</v>
      </c>
      <c r="D95">
        <f>16-INDEX(STANDINGS_BA[],MATCH(Table1[[#This Row],[COMBINED]],STANDINGS_BA[COMBINED],0),COLUMN(STANDINGS_BA[PLACE IN LEAGUE]))</f>
        <v>4</v>
      </c>
      <c r="E95">
        <f>16-INDEX(STANDINGS_R[],MATCH(Table1[[#This Row],[COMBINED]],STANDINGS_R[COMBINED],0),COLUMN(STANDINGS_R[PLACE IN LEAGUE]))</f>
        <v>2</v>
      </c>
      <c r="F95">
        <f>16-INDEX(STANDINGS_HR[],MATCH(Table1[[#This Row],[COMBINED]],STANDINGS_HR[COMBINED],0),COLUMN(STANDINGS_HR[PLACE IN LEAGUE]))</f>
        <v>5</v>
      </c>
      <c r="G95">
        <f>16-INDEX(STANDINGS_RBI[],MATCH(Table1[[#This Row],[COMBINED]],STANDINGS_RBI[COMBINED],0),COLUMN(STANDINGS_RBI[PLACE IN LEAGUE]))</f>
        <v>2</v>
      </c>
      <c r="H95">
        <f>16-INDEX(STANDINGS_SB[],MATCH(Table1[[#This Row],[COMBINED]],STANDINGS_SB[COMBINED],0),COLUMN(STANDINGS_SB[PLACE IN LEAGUE]))</f>
        <v>5</v>
      </c>
      <c r="I95">
        <f>16-INDEX(STANDINGS_ERA[],MATCH(Table1[[#This Row],[COMBINED]],STANDINGS_ERA[COMBINED],0),COLUMN(STANDINGS_ERA[PLACE IN LEAGUE]))</f>
        <v>1</v>
      </c>
      <c r="J95">
        <f>16-INDEX(STANDINGS_WHIP[],MATCH(Table1[[#This Row],[COMBINED]],STANDINGS_WHIP[COMBINED],0),COLUMN(STANDINGS_WHIP[PLACE IN LEAGUE]))</f>
        <v>1</v>
      </c>
      <c r="K95">
        <f>16-INDEX(STANDINGS_W[],MATCH(Table1[[#This Row],[COMBINED]],STANDINGS_W[COMBINED],0),COLUMN(STANDINGS_W[PLACE IN LEAGUE]))</f>
        <v>1</v>
      </c>
      <c r="L95">
        <f>16-INDEX(STANDINGS_K[],MATCH(Table1[[#This Row],[COMBINED]],STANDINGS_K[COMBINED],0),COLUMN(STANDINGS_K[PLACE IN LEAGUE]))</f>
        <v>1</v>
      </c>
      <c r="M95">
        <f>16-INDEX(STANDINGS_SV[],MATCH(Table1[[#This Row],[COMBINED]],STANDINGS_SV[COMBINED],0),COLUMN(STANDINGS_SV[PLACE IN LEAGUE]))</f>
        <v>2</v>
      </c>
      <c r="N95">
        <f>SUM(Table1[[#This Row],[BA]:[SV]])</f>
        <v>24</v>
      </c>
      <c r="O95">
        <v>15</v>
      </c>
    </row>
    <row r="96" spans="1:15" x14ac:dyDescent="0.25">
      <c r="A96" t="s">
        <v>247</v>
      </c>
      <c r="B96" t="s">
        <v>610</v>
      </c>
      <c r="C96" t="str">
        <f>Table1[[#This Row],[League]]&amp;Table1[[#This Row],[Team]]</f>
        <v>$150 Draft Champions (4 hour) Jan 13 1:00 pm Lg.3591Bronx Yankees (DC5)</v>
      </c>
      <c r="D96">
        <f>16-INDEX(STANDINGS_BA[],MATCH(Table1[[#This Row],[COMBINED]],STANDINGS_BA[COMBINED],0),COLUMN(STANDINGS_BA[PLACE IN LEAGUE]))</f>
        <v>9</v>
      </c>
      <c r="E96">
        <f>16-INDEX(STANDINGS_R[],MATCH(Table1[[#This Row],[COMBINED]],STANDINGS_R[COMBINED],0),COLUMN(STANDINGS_R[PLACE IN LEAGUE]))</f>
        <v>11</v>
      </c>
      <c r="F96">
        <f>16-INDEX(STANDINGS_HR[],MATCH(Table1[[#This Row],[COMBINED]],STANDINGS_HR[COMBINED],0),COLUMN(STANDINGS_HR[PLACE IN LEAGUE]))</f>
        <v>12</v>
      </c>
      <c r="G96">
        <f>16-INDEX(STANDINGS_RBI[],MATCH(Table1[[#This Row],[COMBINED]],STANDINGS_RBI[COMBINED],0),COLUMN(STANDINGS_RBI[PLACE IN LEAGUE]))</f>
        <v>14</v>
      </c>
      <c r="H96">
        <f>16-INDEX(STANDINGS_SB[],MATCH(Table1[[#This Row],[COMBINED]],STANDINGS_SB[COMBINED],0),COLUMN(STANDINGS_SB[PLACE IN LEAGUE]))</f>
        <v>12</v>
      </c>
      <c r="I96">
        <f>16-INDEX(STANDINGS_ERA[],MATCH(Table1[[#This Row],[COMBINED]],STANDINGS_ERA[COMBINED],0),COLUMN(STANDINGS_ERA[PLACE IN LEAGUE]))</f>
        <v>11</v>
      </c>
      <c r="J96">
        <f>16-INDEX(STANDINGS_WHIP[],MATCH(Table1[[#This Row],[COMBINED]],STANDINGS_WHIP[COMBINED],0),COLUMN(STANDINGS_WHIP[PLACE IN LEAGUE]))</f>
        <v>12</v>
      </c>
      <c r="K96">
        <f>16-INDEX(STANDINGS_W[],MATCH(Table1[[#This Row],[COMBINED]],STANDINGS_W[COMBINED],0),COLUMN(STANDINGS_W[PLACE IN LEAGUE]))</f>
        <v>14</v>
      </c>
      <c r="L96">
        <f>16-INDEX(STANDINGS_K[],MATCH(Table1[[#This Row],[COMBINED]],STANDINGS_K[COMBINED],0),COLUMN(STANDINGS_K[PLACE IN LEAGUE]))</f>
        <v>4</v>
      </c>
      <c r="M96">
        <f>16-INDEX(STANDINGS_SV[],MATCH(Table1[[#This Row],[COMBINED]],STANDINGS_SV[COMBINED],0),COLUMN(STANDINGS_SV[PLACE IN LEAGUE]))</f>
        <v>13</v>
      </c>
      <c r="N96">
        <f>SUM(Table1[[#This Row],[BA]:[SV]])</f>
        <v>112</v>
      </c>
      <c r="O96">
        <v>1</v>
      </c>
    </row>
    <row r="97" spans="1:15" x14ac:dyDescent="0.25">
      <c r="A97" t="s">
        <v>53</v>
      </c>
      <c r="B97" t="s">
        <v>610</v>
      </c>
      <c r="C97" t="str">
        <f>Table1[[#This Row],[League]]&amp;Table1[[#This Row],[Team]]</f>
        <v>$150 Draft Champions (4 hour) Jan 13 1:00 pm Lg.3591Baseball Furies</v>
      </c>
      <c r="D97">
        <f>16-INDEX(STANDINGS_BA[],MATCH(Table1[[#This Row],[COMBINED]],STANDINGS_BA[COMBINED],0),COLUMN(STANDINGS_BA[PLACE IN LEAGUE]))</f>
        <v>10</v>
      </c>
      <c r="E97">
        <f>16-INDEX(STANDINGS_R[],MATCH(Table1[[#This Row],[COMBINED]],STANDINGS_R[COMBINED],0),COLUMN(STANDINGS_R[PLACE IN LEAGUE]))</f>
        <v>15</v>
      </c>
      <c r="F97">
        <f>16-INDEX(STANDINGS_HR[],MATCH(Table1[[#This Row],[COMBINED]],STANDINGS_HR[COMBINED],0),COLUMN(STANDINGS_HR[PLACE IN LEAGUE]))</f>
        <v>15</v>
      </c>
      <c r="G97">
        <f>16-INDEX(STANDINGS_RBI[],MATCH(Table1[[#This Row],[COMBINED]],STANDINGS_RBI[COMBINED],0),COLUMN(STANDINGS_RBI[PLACE IN LEAGUE]))</f>
        <v>15</v>
      </c>
      <c r="H97">
        <f>16-INDEX(STANDINGS_SB[],MATCH(Table1[[#This Row],[COMBINED]],STANDINGS_SB[COMBINED],0),COLUMN(STANDINGS_SB[PLACE IN LEAGUE]))</f>
        <v>13</v>
      </c>
      <c r="I97">
        <f>16-INDEX(STANDINGS_ERA[],MATCH(Table1[[#This Row],[COMBINED]],STANDINGS_ERA[COMBINED],0),COLUMN(STANDINGS_ERA[PLACE IN LEAGUE]))</f>
        <v>10</v>
      </c>
      <c r="J97">
        <f>16-INDEX(STANDINGS_WHIP[],MATCH(Table1[[#This Row],[COMBINED]],STANDINGS_WHIP[COMBINED],0),COLUMN(STANDINGS_WHIP[PLACE IN LEAGUE]))</f>
        <v>6</v>
      </c>
      <c r="K97">
        <f>16-INDEX(STANDINGS_W[],MATCH(Table1[[#This Row],[COMBINED]],STANDINGS_W[COMBINED],0),COLUMN(STANDINGS_W[PLACE IN LEAGUE]))</f>
        <v>7</v>
      </c>
      <c r="L97">
        <f>16-INDEX(STANDINGS_K[],MATCH(Table1[[#This Row],[COMBINED]],STANDINGS_K[COMBINED],0),COLUMN(STANDINGS_K[PLACE IN LEAGUE]))</f>
        <v>7</v>
      </c>
      <c r="M97">
        <f>16-INDEX(STANDINGS_SV[],MATCH(Table1[[#This Row],[COMBINED]],STANDINGS_SV[COMBINED],0),COLUMN(STANDINGS_SV[PLACE IN LEAGUE]))</f>
        <v>5</v>
      </c>
      <c r="N97">
        <f>SUM(Table1[[#This Row],[BA]:[SV]])</f>
        <v>103</v>
      </c>
      <c r="O97">
        <v>2</v>
      </c>
    </row>
    <row r="98" spans="1:15" x14ac:dyDescent="0.25">
      <c r="A98" t="s">
        <v>609</v>
      </c>
      <c r="B98" t="s">
        <v>610</v>
      </c>
      <c r="C98" t="str">
        <f>Table1[[#This Row],[League]]&amp;Table1[[#This Row],[Team]]</f>
        <v>$150 Draft Champions (4 hour) Jan 13 1:00 pm Lg.3591Big Wheels</v>
      </c>
      <c r="D98">
        <f>16-INDEX(STANDINGS_BA[],MATCH(Table1[[#This Row],[COMBINED]],STANDINGS_BA[COMBINED],0),COLUMN(STANDINGS_BA[PLACE IN LEAGUE]))</f>
        <v>15</v>
      </c>
      <c r="E98">
        <f>16-INDEX(STANDINGS_R[],MATCH(Table1[[#This Row],[COMBINED]],STANDINGS_R[COMBINED],0),COLUMN(STANDINGS_R[PLACE IN LEAGUE]))</f>
        <v>9</v>
      </c>
      <c r="F98">
        <f>16-INDEX(STANDINGS_HR[],MATCH(Table1[[#This Row],[COMBINED]],STANDINGS_HR[COMBINED],0),COLUMN(STANDINGS_HR[PLACE IN LEAGUE]))</f>
        <v>5</v>
      </c>
      <c r="G98">
        <f>16-INDEX(STANDINGS_RBI[],MATCH(Table1[[#This Row],[COMBINED]],STANDINGS_RBI[COMBINED],0),COLUMN(STANDINGS_RBI[PLACE IN LEAGUE]))</f>
        <v>9</v>
      </c>
      <c r="H98">
        <f>16-INDEX(STANDINGS_SB[],MATCH(Table1[[#This Row],[COMBINED]],STANDINGS_SB[COMBINED],0),COLUMN(STANDINGS_SB[PLACE IN LEAGUE]))</f>
        <v>15</v>
      </c>
      <c r="I98">
        <f>16-INDEX(STANDINGS_ERA[],MATCH(Table1[[#This Row],[COMBINED]],STANDINGS_ERA[COMBINED],0),COLUMN(STANDINGS_ERA[PLACE IN LEAGUE]))</f>
        <v>9</v>
      </c>
      <c r="J98">
        <f>16-INDEX(STANDINGS_WHIP[],MATCH(Table1[[#This Row],[COMBINED]],STANDINGS_WHIP[COMBINED],0),COLUMN(STANDINGS_WHIP[PLACE IN LEAGUE]))</f>
        <v>9</v>
      </c>
      <c r="K98">
        <f>16-INDEX(STANDINGS_W[],MATCH(Table1[[#This Row],[COMBINED]],STANDINGS_W[COMBINED],0),COLUMN(STANDINGS_W[PLACE IN LEAGUE]))</f>
        <v>6</v>
      </c>
      <c r="L98">
        <f>16-INDEX(STANDINGS_K[],MATCH(Table1[[#This Row],[COMBINED]],STANDINGS_K[COMBINED],0),COLUMN(STANDINGS_K[PLACE IN LEAGUE]))</f>
        <v>14</v>
      </c>
      <c r="M98">
        <f>16-INDEX(STANDINGS_SV[],MATCH(Table1[[#This Row],[COMBINED]],STANDINGS_SV[COMBINED],0),COLUMN(STANDINGS_SV[PLACE IN LEAGUE]))</f>
        <v>9</v>
      </c>
      <c r="N98">
        <f>SUM(Table1[[#This Row],[BA]:[SV]])</f>
        <v>100</v>
      </c>
      <c r="O98">
        <v>3</v>
      </c>
    </row>
    <row r="99" spans="1:15" x14ac:dyDescent="0.25">
      <c r="A99" t="s">
        <v>613</v>
      </c>
      <c r="B99" t="s">
        <v>610</v>
      </c>
      <c r="C99" t="str">
        <f>Table1[[#This Row],[League]]&amp;Table1[[#This Row],[Team]]</f>
        <v>$150 Draft Champions (4 hour) Jan 13 1:00 pm Lg.3591Slip Stitches 4</v>
      </c>
      <c r="D99">
        <f>16-INDEX(STANDINGS_BA[],MATCH(Table1[[#This Row],[COMBINED]],STANDINGS_BA[COMBINED],0),COLUMN(STANDINGS_BA[PLACE IN LEAGUE]))</f>
        <v>8</v>
      </c>
      <c r="E99">
        <f>16-INDEX(STANDINGS_R[],MATCH(Table1[[#This Row],[COMBINED]],STANDINGS_R[COMBINED],0),COLUMN(STANDINGS_R[PLACE IN LEAGUE]))</f>
        <v>14</v>
      </c>
      <c r="F99">
        <f>16-INDEX(STANDINGS_HR[],MATCH(Table1[[#This Row],[COMBINED]],STANDINGS_HR[COMBINED],0),COLUMN(STANDINGS_HR[PLACE IN LEAGUE]))</f>
        <v>14</v>
      </c>
      <c r="G99">
        <f>16-INDEX(STANDINGS_RBI[],MATCH(Table1[[#This Row],[COMBINED]],STANDINGS_RBI[COMBINED],0),COLUMN(STANDINGS_RBI[PLACE IN LEAGUE]))</f>
        <v>12</v>
      </c>
      <c r="H99">
        <f>16-INDEX(STANDINGS_SB[],MATCH(Table1[[#This Row],[COMBINED]],STANDINGS_SB[COMBINED],0),COLUMN(STANDINGS_SB[PLACE IN LEAGUE]))</f>
        <v>14</v>
      </c>
      <c r="I99">
        <f>16-INDEX(STANDINGS_ERA[],MATCH(Table1[[#This Row],[COMBINED]],STANDINGS_ERA[COMBINED],0),COLUMN(STANDINGS_ERA[PLACE IN LEAGUE]))</f>
        <v>8</v>
      </c>
      <c r="J99">
        <f>16-INDEX(STANDINGS_WHIP[],MATCH(Table1[[#This Row],[COMBINED]],STANDINGS_WHIP[COMBINED],0),COLUMN(STANDINGS_WHIP[PLACE IN LEAGUE]))</f>
        <v>8</v>
      </c>
      <c r="K99">
        <f>16-INDEX(STANDINGS_W[],MATCH(Table1[[#This Row],[COMBINED]],STANDINGS_W[COMBINED],0),COLUMN(STANDINGS_W[PLACE IN LEAGUE]))</f>
        <v>8</v>
      </c>
      <c r="L99">
        <f>16-INDEX(STANDINGS_K[],MATCH(Table1[[#This Row],[COMBINED]],STANDINGS_K[COMBINED],0),COLUMN(STANDINGS_K[PLACE IN LEAGUE]))</f>
        <v>9</v>
      </c>
      <c r="M99">
        <f>16-INDEX(STANDINGS_SV[],MATCH(Table1[[#This Row],[COMBINED]],STANDINGS_SV[COMBINED],0),COLUMN(STANDINGS_SV[PLACE IN LEAGUE]))</f>
        <v>3</v>
      </c>
      <c r="N99">
        <f>SUM(Table1[[#This Row],[BA]:[SV]])</f>
        <v>98</v>
      </c>
      <c r="O99">
        <v>4</v>
      </c>
    </row>
    <row r="100" spans="1:15" x14ac:dyDescent="0.25">
      <c r="A100" t="s">
        <v>616</v>
      </c>
      <c r="B100" t="s">
        <v>610</v>
      </c>
      <c r="C100" t="str">
        <f>Table1[[#This Row],[League]]&amp;Table1[[#This Row],[Team]]</f>
        <v>$150 Draft Champions (4 hour) Jan 13 1:00 pm Lg.3591Draughtsman 4</v>
      </c>
      <c r="D100">
        <f>16-INDEX(STANDINGS_BA[],MATCH(Table1[[#This Row],[COMBINED]],STANDINGS_BA[COMBINED],0),COLUMN(STANDINGS_BA[PLACE IN LEAGUE]))</f>
        <v>3</v>
      </c>
      <c r="E100">
        <f>16-INDEX(STANDINGS_R[],MATCH(Table1[[#This Row],[COMBINED]],STANDINGS_R[COMBINED],0),COLUMN(STANDINGS_R[PLACE IN LEAGUE]))</f>
        <v>12</v>
      </c>
      <c r="F100">
        <f>16-INDEX(STANDINGS_HR[],MATCH(Table1[[#This Row],[COMBINED]],STANDINGS_HR[COMBINED],0),COLUMN(STANDINGS_HR[PLACE IN LEAGUE]))</f>
        <v>13</v>
      </c>
      <c r="G100">
        <f>16-INDEX(STANDINGS_RBI[],MATCH(Table1[[#This Row],[COMBINED]],STANDINGS_RBI[COMBINED],0),COLUMN(STANDINGS_RBI[PLACE IN LEAGUE]))</f>
        <v>8</v>
      </c>
      <c r="H100">
        <f>16-INDEX(STANDINGS_SB[],MATCH(Table1[[#This Row],[COMBINED]],STANDINGS_SB[COMBINED],0),COLUMN(STANDINGS_SB[PLACE IN LEAGUE]))</f>
        <v>5</v>
      </c>
      <c r="I100">
        <f>16-INDEX(STANDINGS_ERA[],MATCH(Table1[[#This Row],[COMBINED]],STANDINGS_ERA[COMBINED],0),COLUMN(STANDINGS_ERA[PLACE IN LEAGUE]))</f>
        <v>15</v>
      </c>
      <c r="J100">
        <f>16-INDEX(STANDINGS_WHIP[],MATCH(Table1[[#This Row],[COMBINED]],STANDINGS_WHIP[COMBINED],0),COLUMN(STANDINGS_WHIP[PLACE IN LEAGUE]))</f>
        <v>14</v>
      </c>
      <c r="K100">
        <f>16-INDEX(STANDINGS_W[],MATCH(Table1[[#This Row],[COMBINED]],STANDINGS_W[COMBINED],0),COLUMN(STANDINGS_W[PLACE IN LEAGUE]))</f>
        <v>13</v>
      </c>
      <c r="L100">
        <f>16-INDEX(STANDINGS_K[],MATCH(Table1[[#This Row],[COMBINED]],STANDINGS_K[COMBINED],0),COLUMN(STANDINGS_K[PLACE IN LEAGUE]))</f>
        <v>6</v>
      </c>
      <c r="M100">
        <f>16-INDEX(STANDINGS_SV[],MATCH(Table1[[#This Row],[COMBINED]],STANDINGS_SV[COMBINED],0),COLUMN(STANDINGS_SV[PLACE IN LEAGUE]))</f>
        <v>8</v>
      </c>
      <c r="N100">
        <f>SUM(Table1[[#This Row],[BA]:[SV]])</f>
        <v>97</v>
      </c>
      <c r="O100">
        <v>5</v>
      </c>
    </row>
    <row r="101" spans="1:15" x14ac:dyDescent="0.25">
      <c r="A101" t="s">
        <v>612</v>
      </c>
      <c r="B101" t="s">
        <v>610</v>
      </c>
      <c r="C101" t="str">
        <f>Table1[[#This Row],[League]]&amp;Table1[[#This Row],[Team]]</f>
        <v>$150 Draft Champions (4 hour) Jan 13 1:00 pm Lg.3591HUGH GLASS</v>
      </c>
      <c r="D101">
        <f>16-INDEX(STANDINGS_BA[],MATCH(Table1[[#This Row],[COMBINED]],STANDINGS_BA[COMBINED],0),COLUMN(STANDINGS_BA[PLACE IN LEAGUE]))</f>
        <v>12</v>
      </c>
      <c r="E101">
        <f>16-INDEX(STANDINGS_R[],MATCH(Table1[[#This Row],[COMBINED]],STANDINGS_R[COMBINED],0),COLUMN(STANDINGS_R[PLACE IN LEAGUE]))</f>
        <v>10</v>
      </c>
      <c r="F101">
        <f>16-INDEX(STANDINGS_HR[],MATCH(Table1[[#This Row],[COMBINED]],STANDINGS_HR[COMBINED],0),COLUMN(STANDINGS_HR[PLACE IN LEAGUE]))</f>
        <v>9</v>
      </c>
      <c r="G101">
        <f>16-INDEX(STANDINGS_RBI[],MATCH(Table1[[#This Row],[COMBINED]],STANDINGS_RBI[COMBINED],0),COLUMN(STANDINGS_RBI[PLACE IN LEAGUE]))</f>
        <v>11</v>
      </c>
      <c r="H101">
        <f>16-INDEX(STANDINGS_SB[],MATCH(Table1[[#This Row],[COMBINED]],STANDINGS_SB[COMBINED],0),COLUMN(STANDINGS_SB[PLACE IN LEAGUE]))</f>
        <v>3</v>
      </c>
      <c r="I101">
        <f>16-INDEX(STANDINGS_ERA[],MATCH(Table1[[#This Row],[COMBINED]],STANDINGS_ERA[COMBINED],0),COLUMN(STANDINGS_ERA[PLACE IN LEAGUE]))</f>
        <v>6</v>
      </c>
      <c r="J101">
        <f>16-INDEX(STANDINGS_WHIP[],MATCH(Table1[[#This Row],[COMBINED]],STANDINGS_WHIP[COMBINED],0),COLUMN(STANDINGS_WHIP[PLACE IN LEAGUE]))</f>
        <v>7</v>
      </c>
      <c r="K101">
        <f>16-INDEX(STANDINGS_W[],MATCH(Table1[[#This Row],[COMBINED]],STANDINGS_W[COMBINED],0),COLUMN(STANDINGS_W[PLACE IN LEAGUE]))</f>
        <v>11</v>
      </c>
      <c r="L101">
        <f>16-INDEX(STANDINGS_K[],MATCH(Table1[[#This Row],[COMBINED]],STANDINGS_K[COMBINED],0),COLUMN(STANDINGS_K[PLACE IN LEAGUE]))</f>
        <v>13</v>
      </c>
      <c r="M101">
        <f>16-INDEX(STANDINGS_SV[],MATCH(Table1[[#This Row],[COMBINED]],STANDINGS_SV[COMBINED],0),COLUMN(STANDINGS_SV[PLACE IN LEAGUE]))</f>
        <v>4</v>
      </c>
      <c r="N101">
        <f>SUM(Table1[[#This Row],[BA]:[SV]])</f>
        <v>86</v>
      </c>
      <c r="O101">
        <v>6</v>
      </c>
    </row>
    <row r="102" spans="1:15" x14ac:dyDescent="0.25">
      <c r="A102" t="s">
        <v>611</v>
      </c>
      <c r="B102" t="s">
        <v>610</v>
      </c>
      <c r="C102" t="str">
        <f>Table1[[#This Row],[League]]&amp;Table1[[#This Row],[Team]]</f>
        <v>$150 Draft Champions (4 hour) Jan 13 1:00 pm Lg.3591ADP Draft Masters</v>
      </c>
      <c r="D102">
        <f>16-INDEX(STANDINGS_BA[],MATCH(Table1[[#This Row],[COMBINED]],STANDINGS_BA[COMBINED],0),COLUMN(STANDINGS_BA[PLACE IN LEAGUE]))</f>
        <v>14</v>
      </c>
      <c r="E102">
        <f>16-INDEX(STANDINGS_R[],MATCH(Table1[[#This Row],[COMBINED]],STANDINGS_R[COMBINED],0),COLUMN(STANDINGS_R[PLACE IN LEAGUE]))</f>
        <v>13</v>
      </c>
      <c r="F102">
        <f>16-INDEX(STANDINGS_HR[],MATCH(Table1[[#This Row],[COMBINED]],STANDINGS_HR[COMBINED],0),COLUMN(STANDINGS_HR[PLACE IN LEAGUE]))</f>
        <v>6</v>
      </c>
      <c r="G102">
        <f>16-INDEX(STANDINGS_RBI[],MATCH(Table1[[#This Row],[COMBINED]],STANDINGS_RBI[COMBINED],0),COLUMN(STANDINGS_RBI[PLACE IN LEAGUE]))</f>
        <v>10</v>
      </c>
      <c r="H102">
        <f>16-INDEX(STANDINGS_SB[],MATCH(Table1[[#This Row],[COMBINED]],STANDINGS_SB[COMBINED],0),COLUMN(STANDINGS_SB[PLACE IN LEAGUE]))</f>
        <v>6</v>
      </c>
      <c r="I102">
        <f>16-INDEX(STANDINGS_ERA[],MATCH(Table1[[#This Row],[COMBINED]],STANDINGS_ERA[COMBINED],0),COLUMN(STANDINGS_ERA[PLACE IN LEAGUE]))</f>
        <v>5</v>
      </c>
      <c r="J102">
        <f>16-INDEX(STANDINGS_WHIP[],MATCH(Table1[[#This Row],[COMBINED]],STANDINGS_WHIP[COMBINED],0),COLUMN(STANDINGS_WHIP[PLACE IN LEAGUE]))</f>
        <v>5</v>
      </c>
      <c r="K102">
        <f>16-INDEX(STANDINGS_W[],MATCH(Table1[[#This Row],[COMBINED]],STANDINGS_W[COMBINED],0),COLUMN(STANDINGS_W[PLACE IN LEAGUE]))</f>
        <v>9</v>
      </c>
      <c r="L102">
        <f>16-INDEX(STANDINGS_K[],MATCH(Table1[[#This Row],[COMBINED]],STANDINGS_K[COMBINED],0),COLUMN(STANDINGS_K[PLACE IN LEAGUE]))</f>
        <v>2</v>
      </c>
      <c r="M102">
        <f>16-INDEX(STANDINGS_SV[],MATCH(Table1[[#This Row],[COMBINED]],STANDINGS_SV[COMBINED],0),COLUMN(STANDINGS_SV[PLACE IN LEAGUE]))</f>
        <v>15</v>
      </c>
      <c r="N102">
        <f>SUM(Table1[[#This Row],[BA]:[SV]])</f>
        <v>85</v>
      </c>
      <c r="O102">
        <v>7</v>
      </c>
    </row>
    <row r="103" spans="1:15" x14ac:dyDescent="0.25">
      <c r="A103" t="s">
        <v>618</v>
      </c>
      <c r="B103" t="s">
        <v>610</v>
      </c>
      <c r="C103" t="str">
        <f>Table1[[#This Row],[League]]&amp;Table1[[#This Row],[Team]]</f>
        <v>$150 Draft Champions (4 hour) Jan 13 1:00 pm Lg.3591Grand Canyon</v>
      </c>
      <c r="D103">
        <f>16-INDEX(STANDINGS_BA[],MATCH(Table1[[#This Row],[COMBINED]],STANDINGS_BA[COMBINED],0),COLUMN(STANDINGS_BA[PLACE IN LEAGUE]))</f>
        <v>1</v>
      </c>
      <c r="E103">
        <f>16-INDEX(STANDINGS_R[],MATCH(Table1[[#This Row],[COMBINED]],STANDINGS_R[COMBINED],0),COLUMN(STANDINGS_R[PLACE IN LEAGUE]))</f>
        <v>5</v>
      </c>
      <c r="F103">
        <f>16-INDEX(STANDINGS_HR[],MATCH(Table1[[#This Row],[COMBINED]],STANDINGS_HR[COMBINED],0),COLUMN(STANDINGS_HR[PLACE IN LEAGUE]))</f>
        <v>10</v>
      </c>
      <c r="G103">
        <f>16-INDEX(STANDINGS_RBI[],MATCH(Table1[[#This Row],[COMBINED]],STANDINGS_RBI[COMBINED],0),COLUMN(STANDINGS_RBI[PLACE IN LEAGUE]))</f>
        <v>6</v>
      </c>
      <c r="H103">
        <f>16-INDEX(STANDINGS_SB[],MATCH(Table1[[#This Row],[COMBINED]],STANDINGS_SB[COMBINED],0),COLUMN(STANDINGS_SB[PLACE IN LEAGUE]))</f>
        <v>8</v>
      </c>
      <c r="I103">
        <f>16-INDEX(STANDINGS_ERA[],MATCH(Table1[[#This Row],[COMBINED]],STANDINGS_ERA[COMBINED],0),COLUMN(STANDINGS_ERA[PLACE IN LEAGUE]))</f>
        <v>12</v>
      </c>
      <c r="J103">
        <f>16-INDEX(STANDINGS_WHIP[],MATCH(Table1[[#This Row],[COMBINED]],STANDINGS_WHIP[COMBINED],0),COLUMN(STANDINGS_WHIP[PLACE IN LEAGUE]))</f>
        <v>10</v>
      </c>
      <c r="K103">
        <f>16-INDEX(STANDINGS_W[],MATCH(Table1[[#This Row],[COMBINED]],STANDINGS_W[COMBINED],0),COLUMN(STANDINGS_W[PLACE IN LEAGUE]))</f>
        <v>12</v>
      </c>
      <c r="L103">
        <f>16-INDEX(STANDINGS_K[],MATCH(Table1[[#This Row],[COMBINED]],STANDINGS_K[COMBINED],0),COLUMN(STANDINGS_K[PLACE IN LEAGUE]))</f>
        <v>10</v>
      </c>
      <c r="M103">
        <f>16-INDEX(STANDINGS_SV[],MATCH(Table1[[#This Row],[COMBINED]],STANDINGS_SV[COMBINED],0),COLUMN(STANDINGS_SV[PLACE IN LEAGUE]))</f>
        <v>11</v>
      </c>
      <c r="N103">
        <f>SUM(Table1[[#This Row],[BA]:[SV]])</f>
        <v>85</v>
      </c>
      <c r="O103">
        <v>8</v>
      </c>
    </row>
    <row r="104" spans="1:15" x14ac:dyDescent="0.25">
      <c r="A104" t="s">
        <v>189</v>
      </c>
      <c r="B104" t="s">
        <v>610</v>
      </c>
      <c r="C104" t="str">
        <f>Table1[[#This Row],[League]]&amp;Table1[[#This Row],[Team]]</f>
        <v>$150 Draft Champions (4 hour) Jan 13 1:00 pm Lg.3591Homer Hankies</v>
      </c>
      <c r="D104">
        <f>16-INDEX(STANDINGS_BA[],MATCH(Table1[[#This Row],[COMBINED]],STANDINGS_BA[COMBINED],0),COLUMN(STANDINGS_BA[PLACE IN LEAGUE]))</f>
        <v>13</v>
      </c>
      <c r="E104">
        <f>16-INDEX(STANDINGS_R[],MATCH(Table1[[#This Row],[COMBINED]],STANDINGS_R[COMBINED],0),COLUMN(STANDINGS_R[PLACE IN LEAGUE]))</f>
        <v>4</v>
      </c>
      <c r="F104">
        <f>16-INDEX(STANDINGS_HR[],MATCH(Table1[[#This Row],[COMBINED]],STANDINGS_HR[COMBINED],0),COLUMN(STANDINGS_HR[PLACE IN LEAGUE]))</f>
        <v>3</v>
      </c>
      <c r="G104">
        <f>16-INDEX(STANDINGS_RBI[],MATCH(Table1[[#This Row],[COMBINED]],STANDINGS_RBI[COMBINED],0),COLUMN(STANDINGS_RBI[PLACE IN LEAGUE]))</f>
        <v>4</v>
      </c>
      <c r="H104">
        <f>16-INDEX(STANDINGS_SB[],MATCH(Table1[[#This Row],[COMBINED]],STANDINGS_SB[COMBINED],0),COLUMN(STANDINGS_SB[PLACE IN LEAGUE]))</f>
        <v>11</v>
      </c>
      <c r="I104">
        <f>16-INDEX(STANDINGS_ERA[],MATCH(Table1[[#This Row],[COMBINED]],STANDINGS_ERA[COMBINED],0),COLUMN(STANDINGS_ERA[PLACE IN LEAGUE]))</f>
        <v>7</v>
      </c>
      <c r="J104">
        <f>16-INDEX(STANDINGS_WHIP[],MATCH(Table1[[#This Row],[COMBINED]],STANDINGS_WHIP[COMBINED],0),COLUMN(STANDINGS_WHIP[PLACE IN LEAGUE]))</f>
        <v>11</v>
      </c>
      <c r="K104">
        <f>16-INDEX(STANDINGS_W[],MATCH(Table1[[#This Row],[COMBINED]],STANDINGS_W[COMBINED],0),COLUMN(STANDINGS_W[PLACE IN LEAGUE]))</f>
        <v>5</v>
      </c>
      <c r="L104">
        <f>16-INDEX(STANDINGS_K[],MATCH(Table1[[#This Row],[COMBINED]],STANDINGS_K[COMBINED],0),COLUMN(STANDINGS_K[PLACE IN LEAGUE]))</f>
        <v>12</v>
      </c>
      <c r="M104">
        <f>16-INDEX(STANDINGS_SV[],MATCH(Table1[[#This Row],[COMBINED]],STANDINGS_SV[COMBINED],0),COLUMN(STANDINGS_SV[PLACE IN LEAGUE]))</f>
        <v>14</v>
      </c>
      <c r="N104">
        <f>SUM(Table1[[#This Row],[BA]:[SV]])</f>
        <v>84</v>
      </c>
      <c r="O104">
        <v>9</v>
      </c>
    </row>
    <row r="105" spans="1:15" x14ac:dyDescent="0.25">
      <c r="A105" t="s">
        <v>166</v>
      </c>
      <c r="B105" t="s">
        <v>610</v>
      </c>
      <c r="C105" t="str">
        <f>Table1[[#This Row],[League]]&amp;Table1[[#This Row],[Team]]</f>
        <v>$150 Draft Champions (4 hour) Jan 13 1:00 pm Lg.3591Ronaldus Maximus</v>
      </c>
      <c r="D105">
        <f>16-INDEX(STANDINGS_BA[],MATCH(Table1[[#This Row],[COMBINED]],STANDINGS_BA[COMBINED],0),COLUMN(STANDINGS_BA[PLACE IN LEAGUE]))</f>
        <v>6</v>
      </c>
      <c r="E105">
        <f>16-INDEX(STANDINGS_R[],MATCH(Table1[[#This Row],[COMBINED]],STANDINGS_R[COMBINED],0),COLUMN(STANDINGS_R[PLACE IN LEAGUE]))</f>
        <v>8</v>
      </c>
      <c r="F105">
        <f>16-INDEX(STANDINGS_HR[],MATCH(Table1[[#This Row],[COMBINED]],STANDINGS_HR[COMBINED],0),COLUMN(STANDINGS_HR[PLACE IN LEAGUE]))</f>
        <v>11</v>
      </c>
      <c r="G105">
        <f>16-INDEX(STANDINGS_RBI[],MATCH(Table1[[#This Row],[COMBINED]],STANDINGS_RBI[COMBINED],0),COLUMN(STANDINGS_RBI[PLACE IN LEAGUE]))</f>
        <v>13</v>
      </c>
      <c r="H105">
        <f>16-INDEX(STANDINGS_SB[],MATCH(Table1[[#This Row],[COMBINED]],STANDINGS_SB[COMBINED],0),COLUMN(STANDINGS_SB[PLACE IN LEAGUE]))</f>
        <v>7</v>
      </c>
      <c r="I105">
        <f>16-INDEX(STANDINGS_ERA[],MATCH(Table1[[#This Row],[COMBINED]],STANDINGS_ERA[COMBINED],0),COLUMN(STANDINGS_ERA[PLACE IN LEAGUE]))</f>
        <v>13</v>
      </c>
      <c r="J105">
        <f>16-INDEX(STANDINGS_WHIP[],MATCH(Table1[[#This Row],[COMBINED]],STANDINGS_WHIP[COMBINED],0),COLUMN(STANDINGS_WHIP[PLACE IN LEAGUE]))</f>
        <v>13</v>
      </c>
      <c r="K105">
        <f>16-INDEX(STANDINGS_W[],MATCH(Table1[[#This Row],[COMBINED]],STANDINGS_W[COMBINED],0),COLUMN(STANDINGS_W[PLACE IN LEAGUE]))</f>
        <v>2</v>
      </c>
      <c r="L105">
        <f>16-INDEX(STANDINGS_K[],MATCH(Table1[[#This Row],[COMBINED]],STANDINGS_K[COMBINED],0),COLUMN(STANDINGS_K[PLACE IN LEAGUE]))</f>
        <v>8</v>
      </c>
      <c r="M105">
        <f>16-INDEX(STANDINGS_SV[],MATCH(Table1[[#This Row],[COMBINED]],STANDINGS_SV[COMBINED],0),COLUMN(STANDINGS_SV[PLACE IN LEAGUE]))</f>
        <v>1</v>
      </c>
      <c r="N105">
        <f>SUM(Table1[[#This Row],[BA]:[SV]])</f>
        <v>82</v>
      </c>
      <c r="O105">
        <v>10</v>
      </c>
    </row>
    <row r="106" spans="1:15" x14ac:dyDescent="0.25">
      <c r="A106" t="s">
        <v>617</v>
      </c>
      <c r="B106" t="s">
        <v>610</v>
      </c>
      <c r="C106" t="str">
        <f>Table1[[#This Row],[League]]&amp;Table1[[#This Row],[Team]]</f>
        <v>$150 Draft Champions (4 hour) Jan 13 1:00 pm Lg.3591Madcow - DC5</v>
      </c>
      <c r="D106">
        <f>16-INDEX(STANDINGS_BA[],MATCH(Table1[[#This Row],[COMBINED]],STANDINGS_BA[COMBINED],0),COLUMN(STANDINGS_BA[PLACE IN LEAGUE]))</f>
        <v>2</v>
      </c>
      <c r="E106">
        <f>16-INDEX(STANDINGS_R[],MATCH(Table1[[#This Row],[COMBINED]],STANDINGS_R[COMBINED],0),COLUMN(STANDINGS_R[PLACE IN LEAGUE]))</f>
        <v>2</v>
      </c>
      <c r="F106">
        <f>16-INDEX(STANDINGS_HR[],MATCH(Table1[[#This Row],[COMBINED]],STANDINGS_HR[COMBINED],0),COLUMN(STANDINGS_HR[PLACE IN LEAGUE]))</f>
        <v>1</v>
      </c>
      <c r="G106">
        <f>16-INDEX(STANDINGS_RBI[],MATCH(Table1[[#This Row],[COMBINED]],STANDINGS_RBI[COMBINED],0),COLUMN(STANDINGS_RBI[PLACE IN LEAGUE]))</f>
        <v>3</v>
      </c>
      <c r="H106">
        <f>16-INDEX(STANDINGS_SB[],MATCH(Table1[[#This Row],[COMBINED]],STANDINGS_SB[COMBINED],0),COLUMN(STANDINGS_SB[PLACE IN LEAGUE]))</f>
        <v>4</v>
      </c>
      <c r="I106">
        <f>16-INDEX(STANDINGS_ERA[],MATCH(Table1[[#This Row],[COMBINED]],STANDINGS_ERA[COMBINED],0),COLUMN(STANDINGS_ERA[PLACE IN LEAGUE]))</f>
        <v>14</v>
      </c>
      <c r="J106">
        <f>16-INDEX(STANDINGS_WHIP[],MATCH(Table1[[#This Row],[COMBINED]],STANDINGS_WHIP[COMBINED],0),COLUMN(STANDINGS_WHIP[PLACE IN LEAGUE]))</f>
        <v>15</v>
      </c>
      <c r="K106">
        <f>16-INDEX(STANDINGS_W[],MATCH(Table1[[#This Row],[COMBINED]],STANDINGS_W[COMBINED],0),COLUMN(STANDINGS_W[PLACE IN LEAGUE]))</f>
        <v>15</v>
      </c>
      <c r="L106">
        <f>16-INDEX(STANDINGS_K[],MATCH(Table1[[#This Row],[COMBINED]],STANDINGS_K[COMBINED],0),COLUMN(STANDINGS_K[PLACE IN LEAGUE]))</f>
        <v>15</v>
      </c>
      <c r="M106">
        <f>16-INDEX(STANDINGS_SV[],MATCH(Table1[[#This Row],[COMBINED]],STANDINGS_SV[COMBINED],0),COLUMN(STANDINGS_SV[PLACE IN LEAGUE]))</f>
        <v>2</v>
      </c>
      <c r="N106">
        <f>SUM(Table1[[#This Row],[BA]:[SV]])</f>
        <v>73</v>
      </c>
      <c r="O106">
        <v>11</v>
      </c>
    </row>
    <row r="107" spans="1:15" x14ac:dyDescent="0.25">
      <c r="A107" t="s">
        <v>615</v>
      </c>
      <c r="B107" t="s">
        <v>610</v>
      </c>
      <c r="C107" t="str">
        <f>Table1[[#This Row],[League]]&amp;Table1[[#This Row],[Team]]</f>
        <v>$150 Draft Champions (4 hour) Jan 13 1:00 pm Lg.3591Team Cameron</v>
      </c>
      <c r="D107">
        <f>16-INDEX(STANDINGS_BA[],MATCH(Table1[[#This Row],[COMBINED]],STANDINGS_BA[COMBINED],0),COLUMN(STANDINGS_BA[PLACE IN LEAGUE]))</f>
        <v>4</v>
      </c>
      <c r="E107">
        <f>16-INDEX(STANDINGS_R[],MATCH(Table1[[#This Row],[COMBINED]],STANDINGS_R[COMBINED],0),COLUMN(STANDINGS_R[PLACE IN LEAGUE]))</f>
        <v>6</v>
      </c>
      <c r="F107">
        <f>16-INDEX(STANDINGS_HR[],MATCH(Table1[[#This Row],[COMBINED]],STANDINGS_HR[COMBINED],0),COLUMN(STANDINGS_HR[PLACE IN LEAGUE]))</f>
        <v>7</v>
      </c>
      <c r="G107">
        <f>16-INDEX(STANDINGS_RBI[],MATCH(Table1[[#This Row],[COMBINED]],STANDINGS_RBI[COMBINED],0),COLUMN(STANDINGS_RBI[PLACE IN LEAGUE]))</f>
        <v>7</v>
      </c>
      <c r="H107">
        <f>16-INDEX(STANDINGS_SB[],MATCH(Table1[[#This Row],[COMBINED]],STANDINGS_SB[COMBINED],0),COLUMN(STANDINGS_SB[PLACE IN LEAGUE]))</f>
        <v>10</v>
      </c>
      <c r="I107">
        <f>16-INDEX(STANDINGS_ERA[],MATCH(Table1[[#This Row],[COMBINED]],STANDINGS_ERA[COMBINED],0),COLUMN(STANDINGS_ERA[PLACE IN LEAGUE]))</f>
        <v>4</v>
      </c>
      <c r="J107">
        <f>16-INDEX(STANDINGS_WHIP[],MATCH(Table1[[#This Row],[COMBINED]],STANDINGS_WHIP[COMBINED],0),COLUMN(STANDINGS_WHIP[PLACE IN LEAGUE]))</f>
        <v>3</v>
      </c>
      <c r="K107">
        <f>16-INDEX(STANDINGS_W[],MATCH(Table1[[#This Row],[COMBINED]],STANDINGS_W[COMBINED],0),COLUMN(STANDINGS_W[PLACE IN LEAGUE]))</f>
        <v>10</v>
      </c>
      <c r="L107">
        <f>16-INDEX(STANDINGS_K[],MATCH(Table1[[#This Row],[COMBINED]],STANDINGS_K[COMBINED],0),COLUMN(STANDINGS_K[PLACE IN LEAGUE]))</f>
        <v>5</v>
      </c>
      <c r="M107">
        <f>16-INDEX(STANDINGS_SV[],MATCH(Table1[[#This Row],[COMBINED]],STANDINGS_SV[COMBINED],0),COLUMN(STANDINGS_SV[PLACE IN LEAGUE]))</f>
        <v>12</v>
      </c>
      <c r="N107">
        <f>SUM(Table1[[#This Row],[BA]:[SV]])</f>
        <v>68</v>
      </c>
      <c r="O107">
        <v>12</v>
      </c>
    </row>
    <row r="108" spans="1:15" x14ac:dyDescent="0.25">
      <c r="A108" t="s">
        <v>374</v>
      </c>
      <c r="B108" t="s">
        <v>610</v>
      </c>
      <c r="C108" t="str">
        <f>Table1[[#This Row],[League]]&amp;Table1[[#This Row],[Team]]</f>
        <v>$150 Draft Champions (4 hour) Jan 13 1:00 pm Lg.3591Corleone 2</v>
      </c>
      <c r="D108">
        <f>16-INDEX(STANDINGS_BA[],MATCH(Table1[[#This Row],[COMBINED]],STANDINGS_BA[COMBINED],0),COLUMN(STANDINGS_BA[PLACE IN LEAGUE]))</f>
        <v>7</v>
      </c>
      <c r="E108">
        <f>16-INDEX(STANDINGS_R[],MATCH(Table1[[#This Row],[COMBINED]],STANDINGS_R[COMBINED],0),COLUMN(STANDINGS_R[PLACE IN LEAGUE]))</f>
        <v>7</v>
      </c>
      <c r="F108">
        <f>16-INDEX(STANDINGS_HR[],MATCH(Table1[[#This Row],[COMBINED]],STANDINGS_HR[COMBINED],0),COLUMN(STANDINGS_HR[PLACE IN LEAGUE]))</f>
        <v>8</v>
      </c>
      <c r="G108">
        <f>16-INDEX(STANDINGS_RBI[],MATCH(Table1[[#This Row],[COMBINED]],STANDINGS_RBI[COMBINED],0),COLUMN(STANDINGS_RBI[PLACE IN LEAGUE]))</f>
        <v>5</v>
      </c>
      <c r="H108">
        <f>16-INDEX(STANDINGS_SB[],MATCH(Table1[[#This Row],[COMBINED]],STANDINGS_SB[COMBINED],0),COLUMN(STANDINGS_SB[PLACE IN LEAGUE]))</f>
        <v>9</v>
      </c>
      <c r="I108">
        <f>16-INDEX(STANDINGS_ERA[],MATCH(Table1[[#This Row],[COMBINED]],STANDINGS_ERA[COMBINED],0),COLUMN(STANDINGS_ERA[PLACE IN LEAGUE]))</f>
        <v>1</v>
      </c>
      <c r="J108">
        <f>16-INDEX(STANDINGS_WHIP[],MATCH(Table1[[#This Row],[COMBINED]],STANDINGS_WHIP[COMBINED],0),COLUMN(STANDINGS_WHIP[PLACE IN LEAGUE]))</f>
        <v>4</v>
      </c>
      <c r="K108">
        <f>16-INDEX(STANDINGS_W[],MATCH(Table1[[#This Row],[COMBINED]],STANDINGS_W[COMBINED],0),COLUMN(STANDINGS_W[PLACE IN LEAGUE]))</f>
        <v>4</v>
      </c>
      <c r="L108">
        <f>16-INDEX(STANDINGS_K[],MATCH(Table1[[#This Row],[COMBINED]],STANDINGS_K[COMBINED],0),COLUMN(STANDINGS_K[PLACE IN LEAGUE]))</f>
        <v>11</v>
      </c>
      <c r="M108">
        <f>16-INDEX(STANDINGS_SV[],MATCH(Table1[[#This Row],[COMBINED]],STANDINGS_SV[COMBINED],0),COLUMN(STANDINGS_SV[PLACE IN LEAGUE]))</f>
        <v>6</v>
      </c>
      <c r="N108">
        <f>SUM(Table1[[#This Row],[BA]:[SV]])</f>
        <v>62</v>
      </c>
      <c r="O108">
        <v>13</v>
      </c>
    </row>
    <row r="109" spans="1:15" x14ac:dyDescent="0.25">
      <c r="A109" t="s">
        <v>130</v>
      </c>
      <c r="B109" t="s">
        <v>610</v>
      </c>
      <c r="C109" t="str">
        <f>Table1[[#This Row],[League]]&amp;Table1[[#This Row],[Team]]</f>
        <v>$150 Draft Champions (4 hour) Jan 13 1:00 pm Lg.3591PTPers</v>
      </c>
      <c r="D109">
        <f>16-INDEX(STANDINGS_BA[],MATCH(Table1[[#This Row],[COMBINED]],STANDINGS_BA[COMBINED],0),COLUMN(STANDINGS_BA[PLACE IN LEAGUE]))</f>
        <v>11</v>
      </c>
      <c r="E109">
        <f>16-INDEX(STANDINGS_R[],MATCH(Table1[[#This Row],[COMBINED]],STANDINGS_R[COMBINED],0),COLUMN(STANDINGS_R[PLACE IN LEAGUE]))</f>
        <v>3</v>
      </c>
      <c r="F109">
        <f>16-INDEX(STANDINGS_HR[],MATCH(Table1[[#This Row],[COMBINED]],STANDINGS_HR[COMBINED],0),COLUMN(STANDINGS_HR[PLACE IN LEAGUE]))</f>
        <v>4</v>
      </c>
      <c r="G109">
        <f>16-INDEX(STANDINGS_RBI[],MATCH(Table1[[#This Row],[COMBINED]],STANDINGS_RBI[COMBINED],0),COLUMN(STANDINGS_RBI[PLACE IN LEAGUE]))</f>
        <v>2</v>
      </c>
      <c r="H109">
        <f>16-INDEX(STANDINGS_SB[],MATCH(Table1[[#This Row],[COMBINED]],STANDINGS_SB[COMBINED],0),COLUMN(STANDINGS_SB[PLACE IN LEAGUE]))</f>
        <v>2</v>
      </c>
      <c r="I109">
        <f>16-INDEX(STANDINGS_ERA[],MATCH(Table1[[#This Row],[COMBINED]],STANDINGS_ERA[COMBINED],0),COLUMN(STANDINGS_ERA[PLACE IN LEAGUE]))</f>
        <v>2</v>
      </c>
      <c r="J109">
        <f>16-INDEX(STANDINGS_WHIP[],MATCH(Table1[[#This Row],[COMBINED]],STANDINGS_WHIP[COMBINED],0),COLUMN(STANDINGS_WHIP[PLACE IN LEAGUE]))</f>
        <v>2</v>
      </c>
      <c r="K109">
        <f>16-INDEX(STANDINGS_W[],MATCH(Table1[[#This Row],[COMBINED]],STANDINGS_W[COMBINED],0),COLUMN(STANDINGS_W[PLACE IN LEAGUE]))</f>
        <v>1</v>
      </c>
      <c r="L109">
        <f>16-INDEX(STANDINGS_K[],MATCH(Table1[[#This Row],[COMBINED]],STANDINGS_K[COMBINED],0),COLUMN(STANDINGS_K[PLACE IN LEAGUE]))</f>
        <v>3</v>
      </c>
      <c r="M109">
        <f>16-INDEX(STANDINGS_SV[],MATCH(Table1[[#This Row],[COMBINED]],STANDINGS_SV[COMBINED],0),COLUMN(STANDINGS_SV[PLACE IN LEAGUE]))</f>
        <v>7</v>
      </c>
      <c r="N109">
        <f>SUM(Table1[[#This Row],[BA]:[SV]])</f>
        <v>37</v>
      </c>
      <c r="O109">
        <v>14</v>
      </c>
    </row>
    <row r="110" spans="1:15" x14ac:dyDescent="0.25">
      <c r="A110" t="s">
        <v>614</v>
      </c>
      <c r="B110" t="s">
        <v>610</v>
      </c>
      <c r="C110" t="str">
        <f>Table1[[#This Row],[League]]&amp;Table1[[#This Row],[Team]]</f>
        <v>$150 Draft Champions (4 hour) Jan 13 1:00 pm Lg.3591Team Kent 3</v>
      </c>
      <c r="D110">
        <f>16-INDEX(STANDINGS_BA[],MATCH(Table1[[#This Row],[COMBINED]],STANDINGS_BA[COMBINED],0),COLUMN(STANDINGS_BA[PLACE IN LEAGUE]))</f>
        <v>5</v>
      </c>
      <c r="E110">
        <f>16-INDEX(STANDINGS_R[],MATCH(Table1[[#This Row],[COMBINED]],STANDINGS_R[COMBINED],0),COLUMN(STANDINGS_R[PLACE IN LEAGUE]))</f>
        <v>1</v>
      </c>
      <c r="F110">
        <f>16-INDEX(STANDINGS_HR[],MATCH(Table1[[#This Row],[COMBINED]],STANDINGS_HR[COMBINED],0),COLUMN(STANDINGS_HR[PLACE IN LEAGUE]))</f>
        <v>2</v>
      </c>
      <c r="G110">
        <f>16-INDEX(STANDINGS_RBI[],MATCH(Table1[[#This Row],[COMBINED]],STANDINGS_RBI[COMBINED],0),COLUMN(STANDINGS_RBI[PLACE IN LEAGUE]))</f>
        <v>1</v>
      </c>
      <c r="H110">
        <f>16-INDEX(STANDINGS_SB[],MATCH(Table1[[#This Row],[COMBINED]],STANDINGS_SB[COMBINED],0),COLUMN(STANDINGS_SB[PLACE IN LEAGUE]))</f>
        <v>1</v>
      </c>
      <c r="I110">
        <f>16-INDEX(STANDINGS_ERA[],MATCH(Table1[[#This Row],[COMBINED]],STANDINGS_ERA[COMBINED],0),COLUMN(STANDINGS_ERA[PLACE IN LEAGUE]))</f>
        <v>3</v>
      </c>
      <c r="J110">
        <f>16-INDEX(STANDINGS_WHIP[],MATCH(Table1[[#This Row],[COMBINED]],STANDINGS_WHIP[COMBINED],0),COLUMN(STANDINGS_WHIP[PLACE IN LEAGUE]))</f>
        <v>1</v>
      </c>
      <c r="K110">
        <f>16-INDEX(STANDINGS_W[],MATCH(Table1[[#This Row],[COMBINED]],STANDINGS_W[COMBINED],0),COLUMN(STANDINGS_W[PLACE IN LEAGUE]))</f>
        <v>3</v>
      </c>
      <c r="L110">
        <f>16-INDEX(STANDINGS_K[],MATCH(Table1[[#This Row],[COMBINED]],STANDINGS_K[COMBINED],0),COLUMN(STANDINGS_K[PLACE IN LEAGUE]))</f>
        <v>1</v>
      </c>
      <c r="M110">
        <f>16-INDEX(STANDINGS_SV[],MATCH(Table1[[#This Row],[COMBINED]],STANDINGS_SV[COMBINED],0),COLUMN(STANDINGS_SV[PLACE IN LEAGUE]))</f>
        <v>10</v>
      </c>
      <c r="N110">
        <f>SUM(Table1[[#This Row],[BA]:[SV]])</f>
        <v>28</v>
      </c>
      <c r="O110">
        <v>15</v>
      </c>
    </row>
    <row r="111" spans="1:15" x14ac:dyDescent="0.25">
      <c r="A111" t="s">
        <v>521</v>
      </c>
      <c r="B111" t="s">
        <v>620</v>
      </c>
      <c r="C111" t="str">
        <f>Table1[[#This Row],[League]]&amp;Table1[[#This Row],[Team]]</f>
        <v>$150 Draft Champions (4 hour) Jan 24 1:00 pm Lg.3623Corleone 3</v>
      </c>
      <c r="D111">
        <f>16-INDEX(STANDINGS_BA[],MATCH(Table1[[#This Row],[COMBINED]],STANDINGS_BA[COMBINED],0),COLUMN(STANDINGS_BA[PLACE IN LEAGUE]))</f>
        <v>14</v>
      </c>
      <c r="E111">
        <f>16-INDEX(STANDINGS_R[],MATCH(Table1[[#This Row],[COMBINED]],STANDINGS_R[COMBINED],0),COLUMN(STANDINGS_R[PLACE IN LEAGUE]))</f>
        <v>11</v>
      </c>
      <c r="F111">
        <f>16-INDEX(STANDINGS_HR[],MATCH(Table1[[#This Row],[COMBINED]],STANDINGS_HR[COMBINED],0),COLUMN(STANDINGS_HR[PLACE IN LEAGUE]))</f>
        <v>5</v>
      </c>
      <c r="G111">
        <f>16-INDEX(STANDINGS_RBI[],MATCH(Table1[[#This Row],[COMBINED]],STANDINGS_RBI[COMBINED],0),COLUMN(STANDINGS_RBI[PLACE IN LEAGUE]))</f>
        <v>13</v>
      </c>
      <c r="H111">
        <f>16-INDEX(STANDINGS_SB[],MATCH(Table1[[#This Row],[COMBINED]],STANDINGS_SB[COMBINED],0),COLUMN(STANDINGS_SB[PLACE IN LEAGUE]))</f>
        <v>11</v>
      </c>
      <c r="I111">
        <f>16-INDEX(STANDINGS_ERA[],MATCH(Table1[[#This Row],[COMBINED]],STANDINGS_ERA[COMBINED],0),COLUMN(STANDINGS_ERA[PLACE IN LEAGUE]))</f>
        <v>15</v>
      </c>
      <c r="J111">
        <f>16-INDEX(STANDINGS_WHIP[],MATCH(Table1[[#This Row],[COMBINED]],STANDINGS_WHIP[COMBINED],0),COLUMN(STANDINGS_WHIP[PLACE IN LEAGUE]))</f>
        <v>15</v>
      </c>
      <c r="K111">
        <f>16-INDEX(STANDINGS_W[],MATCH(Table1[[#This Row],[COMBINED]],STANDINGS_W[COMBINED],0),COLUMN(STANDINGS_W[PLACE IN LEAGUE]))</f>
        <v>10</v>
      </c>
      <c r="L111">
        <f>16-INDEX(STANDINGS_K[],MATCH(Table1[[#This Row],[COMBINED]],STANDINGS_K[COMBINED],0),COLUMN(STANDINGS_K[PLACE IN LEAGUE]))</f>
        <v>10</v>
      </c>
      <c r="M111">
        <f>16-INDEX(STANDINGS_SV[],MATCH(Table1[[#This Row],[COMBINED]],STANDINGS_SV[COMBINED],0),COLUMN(STANDINGS_SV[PLACE IN LEAGUE]))</f>
        <v>10</v>
      </c>
      <c r="N111">
        <f>SUM(Table1[[#This Row],[BA]:[SV]])</f>
        <v>114</v>
      </c>
      <c r="O111">
        <v>1</v>
      </c>
    </row>
    <row r="112" spans="1:15" x14ac:dyDescent="0.25">
      <c r="A112" t="s">
        <v>622</v>
      </c>
      <c r="B112" t="s">
        <v>620</v>
      </c>
      <c r="C112" t="str">
        <f>Table1[[#This Row],[League]]&amp;Table1[[#This Row],[Team]]</f>
        <v>$150 Draft Champions (4 hour) Jan 24 1:00 pm Lg.3623Blackmon, Fire and Steal</v>
      </c>
      <c r="D112">
        <f>16-INDEX(STANDINGS_BA[],MATCH(Table1[[#This Row],[COMBINED]],STANDINGS_BA[COMBINED],0),COLUMN(STANDINGS_BA[PLACE IN LEAGUE]))</f>
        <v>12</v>
      </c>
      <c r="E112">
        <f>16-INDEX(STANDINGS_R[],MATCH(Table1[[#This Row],[COMBINED]],STANDINGS_R[COMBINED],0),COLUMN(STANDINGS_R[PLACE IN LEAGUE]))</f>
        <v>6</v>
      </c>
      <c r="F112">
        <f>16-INDEX(STANDINGS_HR[],MATCH(Table1[[#This Row],[COMBINED]],STANDINGS_HR[COMBINED],0),COLUMN(STANDINGS_HR[PLACE IN LEAGUE]))</f>
        <v>8</v>
      </c>
      <c r="G112">
        <f>16-INDEX(STANDINGS_RBI[],MATCH(Table1[[#This Row],[COMBINED]],STANDINGS_RBI[COMBINED],0),COLUMN(STANDINGS_RBI[PLACE IN LEAGUE]))</f>
        <v>7</v>
      </c>
      <c r="H112">
        <f>16-INDEX(STANDINGS_SB[],MATCH(Table1[[#This Row],[COMBINED]],STANDINGS_SB[COMBINED],0),COLUMN(STANDINGS_SB[PLACE IN LEAGUE]))</f>
        <v>13</v>
      </c>
      <c r="I112">
        <f>16-INDEX(STANDINGS_ERA[],MATCH(Table1[[#This Row],[COMBINED]],STANDINGS_ERA[COMBINED],0),COLUMN(STANDINGS_ERA[PLACE IN LEAGUE]))</f>
        <v>14</v>
      </c>
      <c r="J112">
        <f>16-INDEX(STANDINGS_WHIP[],MATCH(Table1[[#This Row],[COMBINED]],STANDINGS_WHIP[COMBINED],0),COLUMN(STANDINGS_WHIP[PLACE IN LEAGUE]))</f>
        <v>11</v>
      </c>
      <c r="K112">
        <f>16-INDEX(STANDINGS_W[],MATCH(Table1[[#This Row],[COMBINED]],STANDINGS_W[COMBINED],0),COLUMN(STANDINGS_W[PLACE IN LEAGUE]))</f>
        <v>14</v>
      </c>
      <c r="L112">
        <f>16-INDEX(STANDINGS_K[],MATCH(Table1[[#This Row],[COMBINED]],STANDINGS_K[COMBINED],0),COLUMN(STANDINGS_K[PLACE IN LEAGUE]))</f>
        <v>13</v>
      </c>
      <c r="M112">
        <f>16-INDEX(STANDINGS_SV[],MATCH(Table1[[#This Row],[COMBINED]],STANDINGS_SV[COMBINED],0),COLUMN(STANDINGS_SV[PLACE IN LEAGUE]))</f>
        <v>6</v>
      </c>
      <c r="N112">
        <f>SUM(Table1[[#This Row],[BA]:[SV]])</f>
        <v>104</v>
      </c>
      <c r="O112">
        <v>2</v>
      </c>
    </row>
    <row r="113" spans="1:15" x14ac:dyDescent="0.25">
      <c r="A113" t="s">
        <v>619</v>
      </c>
      <c r="B113" t="s">
        <v>620</v>
      </c>
      <c r="C113" t="str">
        <f>Table1[[#This Row],[League]]&amp;Table1[[#This Row],[Team]]</f>
        <v>$150 Draft Champions (4 hour) Jan 24 1:00 pm Lg.3623Big Wheels 2</v>
      </c>
      <c r="D113">
        <f>16-INDEX(STANDINGS_BA[],MATCH(Table1[[#This Row],[COMBINED]],STANDINGS_BA[COMBINED],0),COLUMN(STANDINGS_BA[PLACE IN LEAGUE]))</f>
        <v>15</v>
      </c>
      <c r="E113">
        <f>16-INDEX(STANDINGS_R[],MATCH(Table1[[#This Row],[COMBINED]],STANDINGS_R[COMBINED],0),COLUMN(STANDINGS_R[PLACE IN LEAGUE]))</f>
        <v>14</v>
      </c>
      <c r="F113">
        <f>16-INDEX(STANDINGS_HR[],MATCH(Table1[[#This Row],[COMBINED]],STANDINGS_HR[COMBINED],0),COLUMN(STANDINGS_HR[PLACE IN LEAGUE]))</f>
        <v>14</v>
      </c>
      <c r="G113">
        <f>16-INDEX(STANDINGS_RBI[],MATCH(Table1[[#This Row],[COMBINED]],STANDINGS_RBI[COMBINED],0),COLUMN(STANDINGS_RBI[PLACE IN LEAGUE]))</f>
        <v>14</v>
      </c>
      <c r="H113">
        <f>16-INDEX(STANDINGS_SB[],MATCH(Table1[[#This Row],[COMBINED]],STANDINGS_SB[COMBINED],0),COLUMN(STANDINGS_SB[PLACE IN LEAGUE]))</f>
        <v>15</v>
      </c>
      <c r="I113">
        <f>16-INDEX(STANDINGS_ERA[],MATCH(Table1[[#This Row],[COMBINED]],STANDINGS_ERA[COMBINED],0),COLUMN(STANDINGS_ERA[PLACE IN LEAGUE]))</f>
        <v>6</v>
      </c>
      <c r="J113">
        <f>16-INDEX(STANDINGS_WHIP[],MATCH(Table1[[#This Row],[COMBINED]],STANDINGS_WHIP[COMBINED],0),COLUMN(STANDINGS_WHIP[PLACE IN LEAGUE]))</f>
        <v>7</v>
      </c>
      <c r="K113">
        <f>16-INDEX(STANDINGS_W[],MATCH(Table1[[#This Row],[COMBINED]],STANDINGS_W[COMBINED],0),COLUMN(STANDINGS_W[PLACE IN LEAGUE]))</f>
        <v>4</v>
      </c>
      <c r="L113">
        <f>16-INDEX(STANDINGS_K[],MATCH(Table1[[#This Row],[COMBINED]],STANDINGS_K[COMBINED],0),COLUMN(STANDINGS_K[PLACE IN LEAGUE]))</f>
        <v>5</v>
      </c>
      <c r="M113">
        <f>16-INDEX(STANDINGS_SV[],MATCH(Table1[[#This Row],[COMBINED]],STANDINGS_SV[COMBINED],0),COLUMN(STANDINGS_SV[PLACE IN LEAGUE]))</f>
        <v>4</v>
      </c>
      <c r="N113">
        <f>SUM(Table1[[#This Row],[BA]:[SV]])</f>
        <v>98</v>
      </c>
      <c r="O113">
        <v>3</v>
      </c>
    </row>
    <row r="114" spans="1:15" x14ac:dyDescent="0.25">
      <c r="A114" t="s">
        <v>626</v>
      </c>
      <c r="B114" t="s">
        <v>620</v>
      </c>
      <c r="C114" t="str">
        <f>Table1[[#This Row],[League]]&amp;Table1[[#This Row],[Team]]</f>
        <v>$150 Draft Champions (4 hour) Jan 24 1:00 pm Lg.3623Storm Stitches</v>
      </c>
      <c r="D114">
        <f>16-INDEX(STANDINGS_BA[],MATCH(Table1[[#This Row],[COMBINED]],STANDINGS_BA[COMBINED],0),COLUMN(STANDINGS_BA[PLACE IN LEAGUE]))</f>
        <v>5</v>
      </c>
      <c r="E114">
        <f>16-INDEX(STANDINGS_R[],MATCH(Table1[[#This Row],[COMBINED]],STANDINGS_R[COMBINED],0),COLUMN(STANDINGS_R[PLACE IN LEAGUE]))</f>
        <v>15</v>
      </c>
      <c r="F114">
        <f>16-INDEX(STANDINGS_HR[],MATCH(Table1[[#This Row],[COMBINED]],STANDINGS_HR[COMBINED],0),COLUMN(STANDINGS_HR[PLACE IN LEAGUE]))</f>
        <v>11</v>
      </c>
      <c r="G114">
        <f>16-INDEX(STANDINGS_RBI[],MATCH(Table1[[#This Row],[COMBINED]],STANDINGS_RBI[COMBINED],0),COLUMN(STANDINGS_RBI[PLACE IN LEAGUE]))</f>
        <v>12</v>
      </c>
      <c r="H114">
        <f>16-INDEX(STANDINGS_SB[],MATCH(Table1[[#This Row],[COMBINED]],STANDINGS_SB[COMBINED],0),COLUMN(STANDINGS_SB[PLACE IN LEAGUE]))</f>
        <v>12</v>
      </c>
      <c r="I114">
        <f>16-INDEX(STANDINGS_ERA[],MATCH(Table1[[#This Row],[COMBINED]],STANDINGS_ERA[COMBINED],0),COLUMN(STANDINGS_ERA[PLACE IN LEAGUE]))</f>
        <v>9</v>
      </c>
      <c r="J114">
        <f>16-INDEX(STANDINGS_WHIP[],MATCH(Table1[[#This Row],[COMBINED]],STANDINGS_WHIP[COMBINED],0),COLUMN(STANDINGS_WHIP[PLACE IN LEAGUE]))</f>
        <v>9</v>
      </c>
      <c r="K114">
        <f>16-INDEX(STANDINGS_W[],MATCH(Table1[[#This Row],[COMBINED]],STANDINGS_W[COMBINED],0),COLUMN(STANDINGS_W[PLACE IN LEAGUE]))</f>
        <v>13</v>
      </c>
      <c r="L114">
        <f>16-INDEX(STANDINGS_K[],MATCH(Table1[[#This Row],[COMBINED]],STANDINGS_K[COMBINED],0),COLUMN(STANDINGS_K[PLACE IN LEAGUE]))</f>
        <v>7</v>
      </c>
      <c r="M114">
        <f>16-INDEX(STANDINGS_SV[],MATCH(Table1[[#This Row],[COMBINED]],STANDINGS_SV[COMBINED],0),COLUMN(STANDINGS_SV[PLACE IN LEAGUE]))</f>
        <v>5</v>
      </c>
      <c r="N114">
        <f>SUM(Table1[[#This Row],[BA]:[SV]])</f>
        <v>98</v>
      </c>
      <c r="O114">
        <v>4</v>
      </c>
    </row>
    <row r="115" spans="1:15" x14ac:dyDescent="0.25">
      <c r="A115" t="s">
        <v>82</v>
      </c>
      <c r="B115" t="s">
        <v>620</v>
      </c>
      <c r="C115" t="str">
        <f>Table1[[#This Row],[League]]&amp;Table1[[#This Row],[Team]]</f>
        <v>$150 Draft Champions (4 hour) Jan 24 1:00 pm Lg.3623Bronx Yankees (DC7)</v>
      </c>
      <c r="D115">
        <f>16-INDEX(STANDINGS_BA[],MATCH(Table1[[#This Row],[COMBINED]],STANDINGS_BA[COMBINED],0),COLUMN(STANDINGS_BA[PLACE IN LEAGUE]))</f>
        <v>10</v>
      </c>
      <c r="E115">
        <f>16-INDEX(STANDINGS_R[],MATCH(Table1[[#This Row],[COMBINED]],STANDINGS_R[COMBINED],0),COLUMN(STANDINGS_R[PLACE IN LEAGUE]))</f>
        <v>10</v>
      </c>
      <c r="F115">
        <f>16-INDEX(STANDINGS_HR[],MATCH(Table1[[#This Row],[COMBINED]],STANDINGS_HR[COMBINED],0),COLUMN(STANDINGS_HR[PLACE IN LEAGUE]))</f>
        <v>1</v>
      </c>
      <c r="G115">
        <f>16-INDEX(STANDINGS_RBI[],MATCH(Table1[[#This Row],[COMBINED]],STANDINGS_RBI[COMBINED],0),COLUMN(STANDINGS_RBI[PLACE IN LEAGUE]))</f>
        <v>3</v>
      </c>
      <c r="H115">
        <f>16-INDEX(STANDINGS_SB[],MATCH(Table1[[#This Row],[COMBINED]],STANDINGS_SB[COMBINED],0),COLUMN(STANDINGS_SB[PLACE IN LEAGUE]))</f>
        <v>14</v>
      </c>
      <c r="I115">
        <f>16-INDEX(STANDINGS_ERA[],MATCH(Table1[[#This Row],[COMBINED]],STANDINGS_ERA[COMBINED],0),COLUMN(STANDINGS_ERA[PLACE IN LEAGUE]))</f>
        <v>11</v>
      </c>
      <c r="J115">
        <f>16-INDEX(STANDINGS_WHIP[],MATCH(Table1[[#This Row],[COMBINED]],STANDINGS_WHIP[COMBINED],0),COLUMN(STANDINGS_WHIP[PLACE IN LEAGUE]))</f>
        <v>13</v>
      </c>
      <c r="K115">
        <f>16-INDEX(STANDINGS_W[],MATCH(Table1[[#This Row],[COMBINED]],STANDINGS_W[COMBINED],0),COLUMN(STANDINGS_W[PLACE IN LEAGUE]))</f>
        <v>11</v>
      </c>
      <c r="L115">
        <f>16-INDEX(STANDINGS_K[],MATCH(Table1[[#This Row],[COMBINED]],STANDINGS_K[COMBINED],0),COLUMN(STANDINGS_K[PLACE IN LEAGUE]))</f>
        <v>9</v>
      </c>
      <c r="M115">
        <f>16-INDEX(STANDINGS_SV[],MATCH(Table1[[#This Row],[COMBINED]],STANDINGS_SV[COMBINED],0),COLUMN(STANDINGS_SV[PLACE IN LEAGUE]))</f>
        <v>11</v>
      </c>
      <c r="N115">
        <f>SUM(Table1[[#This Row],[BA]:[SV]])</f>
        <v>93</v>
      </c>
      <c r="O115">
        <v>5</v>
      </c>
    </row>
    <row r="116" spans="1:15" x14ac:dyDescent="0.25">
      <c r="A116" t="s">
        <v>625</v>
      </c>
      <c r="B116" t="s">
        <v>620</v>
      </c>
      <c r="C116" t="str">
        <f>Table1[[#This Row],[League]]&amp;Table1[[#This Row],[Team]]</f>
        <v>$150 Draft Champions (4 hour) Jan 24 1:00 pm Lg.3623Team Hunter</v>
      </c>
      <c r="D116">
        <f>16-INDEX(STANDINGS_BA[],MATCH(Table1[[#This Row],[COMBINED]],STANDINGS_BA[COMBINED],0),COLUMN(STANDINGS_BA[PLACE IN LEAGUE]))</f>
        <v>6</v>
      </c>
      <c r="E116">
        <f>16-INDEX(STANDINGS_R[],MATCH(Table1[[#This Row],[COMBINED]],STANDINGS_R[COMBINED],0),COLUMN(STANDINGS_R[PLACE IN LEAGUE]))</f>
        <v>13</v>
      </c>
      <c r="F116">
        <f>16-INDEX(STANDINGS_HR[],MATCH(Table1[[#This Row],[COMBINED]],STANDINGS_HR[COMBINED],0),COLUMN(STANDINGS_HR[PLACE IN LEAGUE]))</f>
        <v>13</v>
      </c>
      <c r="G116">
        <f>16-INDEX(STANDINGS_RBI[],MATCH(Table1[[#This Row],[COMBINED]],STANDINGS_RBI[COMBINED],0),COLUMN(STANDINGS_RBI[PLACE IN LEAGUE]))</f>
        <v>6</v>
      </c>
      <c r="H116">
        <f>16-INDEX(STANDINGS_SB[],MATCH(Table1[[#This Row],[COMBINED]],STANDINGS_SB[COMBINED],0),COLUMN(STANDINGS_SB[PLACE IN LEAGUE]))</f>
        <v>3</v>
      </c>
      <c r="I116">
        <f>16-INDEX(STANDINGS_ERA[],MATCH(Table1[[#This Row],[COMBINED]],STANDINGS_ERA[COMBINED],0),COLUMN(STANDINGS_ERA[PLACE IN LEAGUE]))</f>
        <v>13</v>
      </c>
      <c r="J116">
        <f>16-INDEX(STANDINGS_WHIP[],MATCH(Table1[[#This Row],[COMBINED]],STANDINGS_WHIP[COMBINED],0),COLUMN(STANDINGS_WHIP[PLACE IN LEAGUE]))</f>
        <v>14</v>
      </c>
      <c r="K116">
        <f>16-INDEX(STANDINGS_W[],MATCH(Table1[[#This Row],[COMBINED]],STANDINGS_W[COMBINED],0),COLUMN(STANDINGS_W[PLACE IN LEAGUE]))</f>
        <v>7</v>
      </c>
      <c r="L116">
        <f>16-INDEX(STANDINGS_K[],MATCH(Table1[[#This Row],[COMBINED]],STANDINGS_K[COMBINED],0),COLUMN(STANDINGS_K[PLACE IN LEAGUE]))</f>
        <v>4</v>
      </c>
      <c r="M116">
        <f>16-INDEX(STANDINGS_SV[],MATCH(Table1[[#This Row],[COMBINED]],STANDINGS_SV[COMBINED],0),COLUMN(STANDINGS_SV[PLACE IN LEAGUE]))</f>
        <v>13</v>
      </c>
      <c r="N116">
        <f>SUM(Table1[[#This Row],[BA]:[SV]])</f>
        <v>92</v>
      </c>
      <c r="O116">
        <v>6</v>
      </c>
    </row>
    <row r="117" spans="1:15" x14ac:dyDescent="0.25">
      <c r="A117" t="s">
        <v>207</v>
      </c>
      <c r="B117" t="s">
        <v>620</v>
      </c>
      <c r="C117" t="str">
        <f>Table1[[#This Row],[League]]&amp;Table1[[#This Row],[Team]]</f>
        <v>$150 Draft Champions (4 hour) Jan 24 1:00 pm Lg.3623Team Vogel</v>
      </c>
      <c r="D117">
        <f>16-INDEX(STANDINGS_BA[],MATCH(Table1[[#This Row],[COMBINED]],STANDINGS_BA[COMBINED],0),COLUMN(STANDINGS_BA[PLACE IN LEAGUE]))</f>
        <v>3</v>
      </c>
      <c r="E117">
        <f>16-INDEX(STANDINGS_R[],MATCH(Table1[[#This Row],[COMBINED]],STANDINGS_R[COMBINED],0),COLUMN(STANDINGS_R[PLACE IN LEAGUE]))</f>
        <v>7</v>
      </c>
      <c r="F117">
        <f>16-INDEX(STANDINGS_HR[],MATCH(Table1[[#This Row],[COMBINED]],STANDINGS_HR[COMBINED],0),COLUMN(STANDINGS_HR[PLACE IN LEAGUE]))</f>
        <v>7</v>
      </c>
      <c r="G117">
        <f>16-INDEX(STANDINGS_RBI[],MATCH(Table1[[#This Row],[COMBINED]],STANDINGS_RBI[COMBINED],0),COLUMN(STANDINGS_RBI[PLACE IN LEAGUE]))</f>
        <v>4</v>
      </c>
      <c r="H117">
        <f>16-INDEX(STANDINGS_SB[],MATCH(Table1[[#This Row],[COMBINED]],STANDINGS_SB[COMBINED],0),COLUMN(STANDINGS_SB[PLACE IN LEAGUE]))</f>
        <v>9</v>
      </c>
      <c r="I117">
        <f>16-INDEX(STANDINGS_ERA[],MATCH(Table1[[#This Row],[COMBINED]],STANDINGS_ERA[COMBINED],0),COLUMN(STANDINGS_ERA[PLACE IN LEAGUE]))</f>
        <v>12</v>
      </c>
      <c r="J117">
        <f>16-INDEX(STANDINGS_WHIP[],MATCH(Table1[[#This Row],[COMBINED]],STANDINGS_WHIP[COMBINED],0),COLUMN(STANDINGS_WHIP[PLACE IN LEAGUE]))</f>
        <v>12</v>
      </c>
      <c r="K117">
        <f>16-INDEX(STANDINGS_W[],MATCH(Table1[[#This Row],[COMBINED]],STANDINGS_W[COMBINED],0),COLUMN(STANDINGS_W[PLACE IN LEAGUE]))</f>
        <v>15</v>
      </c>
      <c r="L117">
        <f>16-INDEX(STANDINGS_K[],MATCH(Table1[[#This Row],[COMBINED]],STANDINGS_K[COMBINED],0),COLUMN(STANDINGS_K[PLACE IN LEAGUE]))</f>
        <v>15</v>
      </c>
      <c r="M117">
        <f>16-INDEX(STANDINGS_SV[],MATCH(Table1[[#This Row],[COMBINED]],STANDINGS_SV[COMBINED],0),COLUMN(STANDINGS_SV[PLACE IN LEAGUE]))</f>
        <v>3</v>
      </c>
      <c r="N117">
        <f>SUM(Table1[[#This Row],[BA]:[SV]])</f>
        <v>87</v>
      </c>
      <c r="O117">
        <v>7</v>
      </c>
    </row>
    <row r="118" spans="1:15" x14ac:dyDescent="0.25">
      <c r="A118" t="s">
        <v>623</v>
      </c>
      <c r="B118" t="s">
        <v>620</v>
      </c>
      <c r="C118" t="str">
        <f>Table1[[#This Row],[League]]&amp;Table1[[#This Row],[Team]]</f>
        <v>$150 Draft Champions (4 hour) Jan 24 1:00 pm Lg.3623Roy's Outlaws</v>
      </c>
      <c r="D118">
        <f>16-INDEX(STANDINGS_BA[],MATCH(Table1[[#This Row],[COMBINED]],STANDINGS_BA[COMBINED],0),COLUMN(STANDINGS_BA[PLACE IN LEAGUE]))</f>
        <v>11</v>
      </c>
      <c r="E118">
        <f>16-INDEX(STANDINGS_R[],MATCH(Table1[[#This Row],[COMBINED]],STANDINGS_R[COMBINED],0),COLUMN(STANDINGS_R[PLACE IN LEAGUE]))</f>
        <v>12</v>
      </c>
      <c r="F118">
        <f>16-INDEX(STANDINGS_HR[],MATCH(Table1[[#This Row],[COMBINED]],STANDINGS_HR[COMBINED],0),COLUMN(STANDINGS_HR[PLACE IN LEAGUE]))</f>
        <v>15</v>
      </c>
      <c r="G118">
        <f>16-INDEX(STANDINGS_RBI[],MATCH(Table1[[#This Row],[COMBINED]],STANDINGS_RBI[COMBINED],0),COLUMN(STANDINGS_RBI[PLACE IN LEAGUE]))</f>
        <v>15</v>
      </c>
      <c r="H118">
        <f>16-INDEX(STANDINGS_SB[],MATCH(Table1[[#This Row],[COMBINED]],STANDINGS_SB[COMBINED],0),COLUMN(STANDINGS_SB[PLACE IN LEAGUE]))</f>
        <v>5</v>
      </c>
      <c r="I118">
        <f>16-INDEX(STANDINGS_ERA[],MATCH(Table1[[#This Row],[COMBINED]],STANDINGS_ERA[COMBINED],0),COLUMN(STANDINGS_ERA[PLACE IN LEAGUE]))</f>
        <v>2</v>
      </c>
      <c r="J118">
        <f>16-INDEX(STANDINGS_WHIP[],MATCH(Table1[[#This Row],[COMBINED]],STANDINGS_WHIP[COMBINED],0),COLUMN(STANDINGS_WHIP[PLACE IN LEAGUE]))</f>
        <v>2</v>
      </c>
      <c r="K118">
        <f>16-INDEX(STANDINGS_W[],MATCH(Table1[[#This Row],[COMBINED]],STANDINGS_W[COMBINED],0),COLUMN(STANDINGS_W[PLACE IN LEAGUE]))</f>
        <v>8</v>
      </c>
      <c r="L118">
        <f>16-INDEX(STANDINGS_K[],MATCH(Table1[[#This Row],[COMBINED]],STANDINGS_K[COMBINED],0),COLUMN(STANDINGS_K[PLACE IN LEAGUE]))</f>
        <v>8</v>
      </c>
      <c r="M118">
        <f>16-INDEX(STANDINGS_SV[],MATCH(Table1[[#This Row],[COMBINED]],STANDINGS_SV[COMBINED],0),COLUMN(STANDINGS_SV[PLACE IN LEAGUE]))</f>
        <v>8</v>
      </c>
      <c r="N118">
        <f>SUM(Table1[[#This Row],[BA]:[SV]])</f>
        <v>86</v>
      </c>
      <c r="O118">
        <v>8</v>
      </c>
    </row>
    <row r="119" spans="1:15" x14ac:dyDescent="0.25">
      <c r="A119" t="s">
        <v>239</v>
      </c>
      <c r="B119" t="s">
        <v>620</v>
      </c>
      <c r="C119" t="str">
        <f>Table1[[#This Row],[League]]&amp;Table1[[#This Row],[Team]]</f>
        <v>$150 Draft Champions (4 hour) Jan 24 1:00 pm Lg.3623The tip of the nerd spear</v>
      </c>
      <c r="D119">
        <f>16-INDEX(STANDINGS_BA[],MATCH(Table1[[#This Row],[COMBINED]],STANDINGS_BA[COMBINED],0),COLUMN(STANDINGS_BA[PLACE IN LEAGUE]))</f>
        <v>9</v>
      </c>
      <c r="E119">
        <f>16-INDEX(STANDINGS_R[],MATCH(Table1[[#This Row],[COMBINED]],STANDINGS_R[COMBINED],0),COLUMN(STANDINGS_R[PLACE IN LEAGUE]))</f>
        <v>4</v>
      </c>
      <c r="F119">
        <f>16-INDEX(STANDINGS_HR[],MATCH(Table1[[#This Row],[COMBINED]],STANDINGS_HR[COMBINED],0),COLUMN(STANDINGS_HR[PLACE IN LEAGUE]))</f>
        <v>10</v>
      </c>
      <c r="G119">
        <f>16-INDEX(STANDINGS_RBI[],MATCH(Table1[[#This Row],[COMBINED]],STANDINGS_RBI[COMBINED],0),COLUMN(STANDINGS_RBI[PLACE IN LEAGUE]))</f>
        <v>10</v>
      </c>
      <c r="H119">
        <f>16-INDEX(STANDINGS_SB[],MATCH(Table1[[#This Row],[COMBINED]],STANDINGS_SB[COMBINED],0),COLUMN(STANDINGS_SB[PLACE IN LEAGUE]))</f>
        <v>8</v>
      </c>
      <c r="I119">
        <f>16-INDEX(STANDINGS_ERA[],MATCH(Table1[[#This Row],[COMBINED]],STANDINGS_ERA[COMBINED],0),COLUMN(STANDINGS_ERA[PLACE IN LEAGUE]))</f>
        <v>8</v>
      </c>
      <c r="J119">
        <f>16-INDEX(STANDINGS_WHIP[],MATCH(Table1[[#This Row],[COMBINED]],STANDINGS_WHIP[COMBINED],0),COLUMN(STANDINGS_WHIP[PLACE IN LEAGUE]))</f>
        <v>10</v>
      </c>
      <c r="K119">
        <f>16-INDEX(STANDINGS_W[],MATCH(Table1[[#This Row],[COMBINED]],STANDINGS_W[COMBINED],0),COLUMN(STANDINGS_W[PLACE IN LEAGUE]))</f>
        <v>2</v>
      </c>
      <c r="L119">
        <f>16-INDEX(STANDINGS_K[],MATCH(Table1[[#This Row],[COMBINED]],STANDINGS_K[COMBINED],0),COLUMN(STANDINGS_K[PLACE IN LEAGUE]))</f>
        <v>11</v>
      </c>
      <c r="M119">
        <f>16-INDEX(STANDINGS_SV[],MATCH(Table1[[#This Row],[COMBINED]],STANDINGS_SV[COMBINED],0),COLUMN(STANDINGS_SV[PLACE IN LEAGUE]))</f>
        <v>12</v>
      </c>
      <c r="N119">
        <f>SUM(Table1[[#This Row],[BA]:[SV]])</f>
        <v>84</v>
      </c>
      <c r="O119">
        <v>9</v>
      </c>
    </row>
    <row r="120" spans="1:15" x14ac:dyDescent="0.25">
      <c r="A120" t="s">
        <v>14</v>
      </c>
      <c r="B120" t="s">
        <v>620</v>
      </c>
      <c r="C120" t="str">
        <f>Table1[[#This Row],[League]]&amp;Table1[[#This Row],[Team]]</f>
        <v>$150 Draft Champions (4 hour) Jan 24 1:00 pm Lg.3623Team Martin</v>
      </c>
      <c r="D120">
        <f>16-INDEX(STANDINGS_BA[],MATCH(Table1[[#This Row],[COMBINED]],STANDINGS_BA[COMBINED],0),COLUMN(STANDINGS_BA[PLACE IN LEAGUE]))</f>
        <v>4</v>
      </c>
      <c r="E120">
        <f>16-INDEX(STANDINGS_R[],MATCH(Table1[[#This Row],[COMBINED]],STANDINGS_R[COMBINED],0),COLUMN(STANDINGS_R[PLACE IN LEAGUE]))</f>
        <v>3</v>
      </c>
      <c r="F120">
        <f>16-INDEX(STANDINGS_HR[],MATCH(Table1[[#This Row],[COMBINED]],STANDINGS_HR[COMBINED],0),COLUMN(STANDINGS_HR[PLACE IN LEAGUE]))</f>
        <v>12</v>
      </c>
      <c r="G120">
        <f>16-INDEX(STANDINGS_RBI[],MATCH(Table1[[#This Row],[COMBINED]],STANDINGS_RBI[COMBINED],0),COLUMN(STANDINGS_RBI[PLACE IN LEAGUE]))</f>
        <v>5</v>
      </c>
      <c r="H120">
        <f>16-INDEX(STANDINGS_SB[],MATCH(Table1[[#This Row],[COMBINED]],STANDINGS_SB[COMBINED],0),COLUMN(STANDINGS_SB[PLACE IN LEAGUE]))</f>
        <v>7</v>
      </c>
      <c r="I120">
        <f>16-INDEX(STANDINGS_ERA[],MATCH(Table1[[#This Row],[COMBINED]],STANDINGS_ERA[COMBINED],0),COLUMN(STANDINGS_ERA[PLACE IN LEAGUE]))</f>
        <v>3</v>
      </c>
      <c r="J120">
        <f>16-INDEX(STANDINGS_WHIP[],MATCH(Table1[[#This Row],[COMBINED]],STANDINGS_WHIP[COMBINED],0),COLUMN(STANDINGS_WHIP[PLACE IN LEAGUE]))</f>
        <v>6</v>
      </c>
      <c r="K120">
        <f>16-INDEX(STANDINGS_W[],MATCH(Table1[[#This Row],[COMBINED]],STANDINGS_W[COMBINED],0),COLUMN(STANDINGS_W[PLACE IN LEAGUE]))</f>
        <v>6</v>
      </c>
      <c r="L120">
        <f>16-INDEX(STANDINGS_K[],MATCH(Table1[[#This Row],[COMBINED]],STANDINGS_K[COMBINED],0),COLUMN(STANDINGS_K[PLACE IN LEAGUE]))</f>
        <v>12</v>
      </c>
      <c r="M120">
        <f>16-INDEX(STANDINGS_SV[],MATCH(Table1[[#This Row],[COMBINED]],STANDINGS_SV[COMBINED],0),COLUMN(STANDINGS_SV[PLACE IN LEAGUE]))</f>
        <v>7</v>
      </c>
      <c r="N120">
        <f>SUM(Table1[[#This Row],[BA]:[SV]])</f>
        <v>65</v>
      </c>
      <c r="O120">
        <v>10</v>
      </c>
    </row>
    <row r="121" spans="1:15" x14ac:dyDescent="0.25">
      <c r="A121" t="s">
        <v>624</v>
      </c>
      <c r="B121" t="s">
        <v>620</v>
      </c>
      <c r="C121" t="str">
        <f>Table1[[#This Row],[League]]&amp;Table1[[#This Row],[Team]]</f>
        <v>$150 Draft Champions (4 hour) Jan 24 1:00 pm Lg.3623Madcow - DC6</v>
      </c>
      <c r="D121">
        <f>16-INDEX(STANDINGS_BA[],MATCH(Table1[[#This Row],[COMBINED]],STANDINGS_BA[COMBINED],0),COLUMN(STANDINGS_BA[PLACE IN LEAGUE]))</f>
        <v>8</v>
      </c>
      <c r="E121">
        <f>16-INDEX(STANDINGS_R[],MATCH(Table1[[#This Row],[COMBINED]],STANDINGS_R[COMBINED],0),COLUMN(STANDINGS_R[PLACE IN LEAGUE]))</f>
        <v>5</v>
      </c>
      <c r="F121">
        <f>16-INDEX(STANDINGS_HR[],MATCH(Table1[[#This Row],[COMBINED]],STANDINGS_HR[COMBINED],0),COLUMN(STANDINGS_HR[PLACE IN LEAGUE]))</f>
        <v>4</v>
      </c>
      <c r="G121">
        <f>16-INDEX(STANDINGS_RBI[],MATCH(Table1[[#This Row],[COMBINED]],STANDINGS_RBI[COMBINED],0),COLUMN(STANDINGS_RBI[PLACE IN LEAGUE]))</f>
        <v>11</v>
      </c>
      <c r="H121">
        <f>16-INDEX(STANDINGS_SB[],MATCH(Table1[[#This Row],[COMBINED]],STANDINGS_SB[COMBINED],0),COLUMN(STANDINGS_SB[PLACE IN LEAGUE]))</f>
        <v>2</v>
      </c>
      <c r="I121">
        <f>16-INDEX(STANDINGS_ERA[],MATCH(Table1[[#This Row],[COMBINED]],STANDINGS_ERA[COMBINED],0),COLUMN(STANDINGS_ERA[PLACE IN LEAGUE]))</f>
        <v>4</v>
      </c>
      <c r="J121">
        <f>16-INDEX(STANDINGS_WHIP[],MATCH(Table1[[#This Row],[COMBINED]],STANDINGS_WHIP[COMBINED],0),COLUMN(STANDINGS_WHIP[PLACE IN LEAGUE]))</f>
        <v>3</v>
      </c>
      <c r="K121">
        <f>16-INDEX(STANDINGS_W[],MATCH(Table1[[#This Row],[COMBINED]],STANDINGS_W[COMBINED],0),COLUMN(STANDINGS_W[PLACE IN LEAGUE]))</f>
        <v>12</v>
      </c>
      <c r="L121">
        <f>16-INDEX(STANDINGS_K[],MATCH(Table1[[#This Row],[COMBINED]],STANDINGS_K[COMBINED],0),COLUMN(STANDINGS_K[PLACE IN LEAGUE]))</f>
        <v>14</v>
      </c>
      <c r="M121">
        <f>16-INDEX(STANDINGS_SV[],MATCH(Table1[[#This Row],[COMBINED]],STANDINGS_SV[COMBINED],0),COLUMN(STANDINGS_SV[PLACE IN LEAGUE]))</f>
        <v>1</v>
      </c>
      <c r="N121">
        <f>SUM(Table1[[#This Row],[BA]:[SV]])</f>
        <v>64</v>
      </c>
      <c r="O121">
        <v>11</v>
      </c>
    </row>
    <row r="122" spans="1:15" x14ac:dyDescent="0.25">
      <c r="A122" t="s">
        <v>71</v>
      </c>
      <c r="B122" t="s">
        <v>620</v>
      </c>
      <c r="C122" t="str">
        <f>Table1[[#This Row],[League]]&amp;Table1[[#This Row],[Team]]</f>
        <v>$150 Draft Champions (4 hour) Jan 24 1:00 pm Lg.3623Frozen Ropes</v>
      </c>
      <c r="D122">
        <f>16-INDEX(STANDINGS_BA[],MATCH(Table1[[#This Row],[COMBINED]],STANDINGS_BA[COMBINED],0),COLUMN(STANDINGS_BA[PLACE IN LEAGUE]))</f>
        <v>1</v>
      </c>
      <c r="E122">
        <f>16-INDEX(STANDINGS_R[],MATCH(Table1[[#This Row],[COMBINED]],STANDINGS_R[COMBINED],0),COLUMN(STANDINGS_R[PLACE IN LEAGUE]))</f>
        <v>8</v>
      </c>
      <c r="F122">
        <f>16-INDEX(STANDINGS_HR[],MATCH(Table1[[#This Row],[COMBINED]],STANDINGS_HR[COMBINED],0),COLUMN(STANDINGS_HR[PLACE IN LEAGUE]))</f>
        <v>6</v>
      </c>
      <c r="G122">
        <f>16-INDEX(STANDINGS_RBI[],MATCH(Table1[[#This Row],[COMBINED]],STANDINGS_RBI[COMBINED],0),COLUMN(STANDINGS_RBI[PLACE IN LEAGUE]))</f>
        <v>8</v>
      </c>
      <c r="H122">
        <f>16-INDEX(STANDINGS_SB[],MATCH(Table1[[#This Row],[COMBINED]],STANDINGS_SB[COMBINED],0),COLUMN(STANDINGS_SB[PLACE IN LEAGUE]))</f>
        <v>4</v>
      </c>
      <c r="I122">
        <f>16-INDEX(STANDINGS_ERA[],MATCH(Table1[[#This Row],[COMBINED]],STANDINGS_ERA[COMBINED],0),COLUMN(STANDINGS_ERA[PLACE IN LEAGUE]))</f>
        <v>7</v>
      </c>
      <c r="J122">
        <f>16-INDEX(STANDINGS_WHIP[],MATCH(Table1[[#This Row],[COMBINED]],STANDINGS_WHIP[COMBINED],0),COLUMN(STANDINGS_WHIP[PLACE IN LEAGUE]))</f>
        <v>5</v>
      </c>
      <c r="K122">
        <f>16-INDEX(STANDINGS_W[],MATCH(Table1[[#This Row],[COMBINED]],STANDINGS_W[COMBINED],0),COLUMN(STANDINGS_W[PLACE IN LEAGUE]))</f>
        <v>3</v>
      </c>
      <c r="L122">
        <f>16-INDEX(STANDINGS_K[],MATCH(Table1[[#This Row],[COMBINED]],STANDINGS_K[COMBINED],0),COLUMN(STANDINGS_K[PLACE IN LEAGUE]))</f>
        <v>6</v>
      </c>
      <c r="M122">
        <f>16-INDEX(STANDINGS_SV[],MATCH(Table1[[#This Row],[COMBINED]],STANDINGS_SV[COMBINED],0),COLUMN(STANDINGS_SV[PLACE IN LEAGUE]))</f>
        <v>14</v>
      </c>
      <c r="N122">
        <f>SUM(Table1[[#This Row],[BA]:[SV]])</f>
        <v>62</v>
      </c>
      <c r="O122">
        <v>12</v>
      </c>
    </row>
    <row r="123" spans="1:15" x14ac:dyDescent="0.25">
      <c r="A123" t="s">
        <v>621</v>
      </c>
      <c r="B123" t="s">
        <v>620</v>
      </c>
      <c r="C123" t="str">
        <f>Table1[[#This Row],[League]]&amp;Table1[[#This Row],[Team]]</f>
        <v>$150 Draft Champions (4 hour) Jan 24 1:00 pm Lg.3623Team Kent 6</v>
      </c>
      <c r="D123">
        <f>16-INDEX(STANDINGS_BA[],MATCH(Table1[[#This Row],[COMBINED]],STANDINGS_BA[COMBINED],0),COLUMN(STANDINGS_BA[PLACE IN LEAGUE]))</f>
        <v>13</v>
      </c>
      <c r="E123">
        <f>16-INDEX(STANDINGS_R[],MATCH(Table1[[#This Row],[COMBINED]],STANDINGS_R[COMBINED],0),COLUMN(STANDINGS_R[PLACE IN LEAGUE]))</f>
        <v>2</v>
      </c>
      <c r="F123">
        <f>16-INDEX(STANDINGS_HR[],MATCH(Table1[[#This Row],[COMBINED]],STANDINGS_HR[COMBINED],0),COLUMN(STANDINGS_HR[PLACE IN LEAGUE]))</f>
        <v>3</v>
      </c>
      <c r="G123">
        <f>16-INDEX(STANDINGS_RBI[],MATCH(Table1[[#This Row],[COMBINED]],STANDINGS_RBI[COMBINED],0),COLUMN(STANDINGS_RBI[PLACE IN LEAGUE]))</f>
        <v>2</v>
      </c>
      <c r="H123">
        <f>16-INDEX(STANDINGS_SB[],MATCH(Table1[[#This Row],[COMBINED]],STANDINGS_SB[COMBINED],0),COLUMN(STANDINGS_SB[PLACE IN LEAGUE]))</f>
        <v>1</v>
      </c>
      <c r="I123">
        <f>16-INDEX(STANDINGS_ERA[],MATCH(Table1[[#This Row],[COMBINED]],STANDINGS_ERA[COMBINED],0),COLUMN(STANDINGS_ERA[PLACE IN LEAGUE]))</f>
        <v>5</v>
      </c>
      <c r="J123">
        <f>16-INDEX(STANDINGS_WHIP[],MATCH(Table1[[#This Row],[COMBINED]],STANDINGS_WHIP[COMBINED],0),COLUMN(STANDINGS_WHIP[PLACE IN LEAGUE]))</f>
        <v>4</v>
      </c>
      <c r="K123">
        <f>16-INDEX(STANDINGS_W[],MATCH(Table1[[#This Row],[COMBINED]],STANDINGS_W[COMBINED],0),COLUMN(STANDINGS_W[PLACE IN LEAGUE]))</f>
        <v>9</v>
      </c>
      <c r="L123">
        <f>16-INDEX(STANDINGS_K[],MATCH(Table1[[#This Row],[COMBINED]],STANDINGS_K[COMBINED],0),COLUMN(STANDINGS_K[PLACE IN LEAGUE]))</f>
        <v>3</v>
      </c>
      <c r="M123">
        <f>16-INDEX(STANDINGS_SV[],MATCH(Table1[[#This Row],[COMBINED]],STANDINGS_SV[COMBINED],0),COLUMN(STANDINGS_SV[PLACE IN LEAGUE]))</f>
        <v>15</v>
      </c>
      <c r="N123">
        <f>SUM(Table1[[#This Row],[BA]:[SV]])</f>
        <v>57</v>
      </c>
      <c r="O123">
        <v>13</v>
      </c>
    </row>
    <row r="124" spans="1:15" x14ac:dyDescent="0.25">
      <c r="A124" t="s">
        <v>357</v>
      </c>
      <c r="B124" t="s">
        <v>620</v>
      </c>
      <c r="C124" t="str">
        <f>Table1[[#This Row],[League]]&amp;Table1[[#This Row],[Team]]</f>
        <v>$150 Draft Champions (4 hour) Jan 24 1:00 pm Lg.3623Las Vegas Blvd II</v>
      </c>
      <c r="D124">
        <f>16-INDEX(STANDINGS_BA[],MATCH(Table1[[#This Row],[COMBINED]],STANDINGS_BA[COMBINED],0),COLUMN(STANDINGS_BA[PLACE IN LEAGUE]))</f>
        <v>7</v>
      </c>
      <c r="E124">
        <f>16-INDEX(STANDINGS_R[],MATCH(Table1[[#This Row],[COMBINED]],STANDINGS_R[COMBINED],0),COLUMN(STANDINGS_R[PLACE IN LEAGUE]))</f>
        <v>1</v>
      </c>
      <c r="F124">
        <f>16-INDEX(STANDINGS_HR[],MATCH(Table1[[#This Row],[COMBINED]],STANDINGS_HR[COMBINED],0),COLUMN(STANDINGS_HR[PLACE IN LEAGUE]))</f>
        <v>2</v>
      </c>
      <c r="G124">
        <f>16-INDEX(STANDINGS_RBI[],MATCH(Table1[[#This Row],[COMBINED]],STANDINGS_RBI[COMBINED],0),COLUMN(STANDINGS_RBI[PLACE IN LEAGUE]))</f>
        <v>1</v>
      </c>
      <c r="H124">
        <f>16-INDEX(STANDINGS_SB[],MATCH(Table1[[#This Row],[COMBINED]],STANDINGS_SB[COMBINED],0),COLUMN(STANDINGS_SB[PLACE IN LEAGUE]))</f>
        <v>10</v>
      </c>
      <c r="I124">
        <f>16-INDEX(STANDINGS_ERA[],MATCH(Table1[[#This Row],[COMBINED]],STANDINGS_ERA[COMBINED],0),COLUMN(STANDINGS_ERA[PLACE IN LEAGUE]))</f>
        <v>10</v>
      </c>
      <c r="J124">
        <f>16-INDEX(STANDINGS_WHIP[],MATCH(Table1[[#This Row],[COMBINED]],STANDINGS_WHIP[COMBINED],0),COLUMN(STANDINGS_WHIP[PLACE IN LEAGUE]))</f>
        <v>8</v>
      </c>
      <c r="K124">
        <f>16-INDEX(STANDINGS_W[],MATCH(Table1[[#This Row],[COMBINED]],STANDINGS_W[COMBINED],0),COLUMN(STANDINGS_W[PLACE IN LEAGUE]))</f>
        <v>1</v>
      </c>
      <c r="L124">
        <f>16-INDEX(STANDINGS_K[],MATCH(Table1[[#This Row],[COMBINED]],STANDINGS_K[COMBINED],0),COLUMN(STANDINGS_K[PLACE IN LEAGUE]))</f>
        <v>1</v>
      </c>
      <c r="M124">
        <f>16-INDEX(STANDINGS_SV[],MATCH(Table1[[#This Row],[COMBINED]],STANDINGS_SV[COMBINED],0),COLUMN(STANDINGS_SV[PLACE IN LEAGUE]))</f>
        <v>9</v>
      </c>
      <c r="N124">
        <f>SUM(Table1[[#This Row],[BA]:[SV]])</f>
        <v>50</v>
      </c>
      <c r="O124">
        <v>14</v>
      </c>
    </row>
    <row r="125" spans="1:15" x14ac:dyDescent="0.25">
      <c r="A125" t="s">
        <v>53</v>
      </c>
      <c r="B125" t="s">
        <v>620</v>
      </c>
      <c r="C125" t="str">
        <f>Table1[[#This Row],[League]]&amp;Table1[[#This Row],[Team]]</f>
        <v>$150 Draft Champions (4 hour) Jan 24 1:00 pm Lg.3623Baseball Furies</v>
      </c>
      <c r="D125">
        <f>16-INDEX(STANDINGS_BA[],MATCH(Table1[[#This Row],[COMBINED]],STANDINGS_BA[COMBINED],0),COLUMN(STANDINGS_BA[PLACE IN LEAGUE]))</f>
        <v>2</v>
      </c>
      <c r="E125">
        <f>16-INDEX(STANDINGS_R[],MATCH(Table1[[#This Row],[COMBINED]],STANDINGS_R[COMBINED],0),COLUMN(STANDINGS_R[PLACE IN LEAGUE]))</f>
        <v>9</v>
      </c>
      <c r="F125">
        <f>16-INDEX(STANDINGS_HR[],MATCH(Table1[[#This Row],[COMBINED]],STANDINGS_HR[COMBINED],0),COLUMN(STANDINGS_HR[PLACE IN LEAGUE]))</f>
        <v>9</v>
      </c>
      <c r="G125">
        <f>16-INDEX(STANDINGS_RBI[],MATCH(Table1[[#This Row],[COMBINED]],STANDINGS_RBI[COMBINED],0),COLUMN(STANDINGS_RBI[PLACE IN LEAGUE]))</f>
        <v>9</v>
      </c>
      <c r="H125">
        <f>16-INDEX(STANDINGS_SB[],MATCH(Table1[[#This Row],[COMBINED]],STANDINGS_SB[COMBINED],0),COLUMN(STANDINGS_SB[PLACE IN LEAGUE]))</f>
        <v>6</v>
      </c>
      <c r="I125">
        <f>16-INDEX(STANDINGS_ERA[],MATCH(Table1[[#This Row],[COMBINED]],STANDINGS_ERA[COMBINED],0),COLUMN(STANDINGS_ERA[PLACE IN LEAGUE]))</f>
        <v>1</v>
      </c>
      <c r="J125">
        <f>16-INDEX(STANDINGS_WHIP[],MATCH(Table1[[#This Row],[COMBINED]],STANDINGS_WHIP[COMBINED],0),COLUMN(STANDINGS_WHIP[PLACE IN LEAGUE]))</f>
        <v>1</v>
      </c>
      <c r="K125">
        <f>16-INDEX(STANDINGS_W[],MATCH(Table1[[#This Row],[COMBINED]],STANDINGS_W[COMBINED],0),COLUMN(STANDINGS_W[PLACE IN LEAGUE]))</f>
        <v>5</v>
      </c>
      <c r="L125">
        <f>16-INDEX(STANDINGS_K[],MATCH(Table1[[#This Row],[COMBINED]],STANDINGS_K[COMBINED],0),COLUMN(STANDINGS_K[PLACE IN LEAGUE]))</f>
        <v>2</v>
      </c>
      <c r="M125">
        <f>16-INDEX(STANDINGS_SV[],MATCH(Table1[[#This Row],[COMBINED]],STANDINGS_SV[COMBINED],0),COLUMN(STANDINGS_SV[PLACE IN LEAGUE]))</f>
        <v>2</v>
      </c>
      <c r="N125">
        <f>SUM(Table1[[#This Row],[BA]:[SV]])</f>
        <v>46</v>
      </c>
      <c r="O125">
        <v>15</v>
      </c>
    </row>
    <row r="126" spans="1:15" x14ac:dyDescent="0.25">
      <c r="A126" t="s">
        <v>285</v>
      </c>
      <c r="B126" t="s">
        <v>628</v>
      </c>
      <c r="C126" t="str">
        <f>Table1[[#This Row],[League]]&amp;Table1[[#This Row],[Team]]</f>
        <v>$150 Draft Champions (4 hour) Mar 10 1:00 pm Lg.3868Team king</v>
      </c>
      <c r="D126">
        <f>16-INDEX(STANDINGS_BA[],MATCH(Table1[[#This Row],[COMBINED]],STANDINGS_BA[COMBINED],0),COLUMN(STANDINGS_BA[PLACE IN LEAGUE]))</f>
        <v>10</v>
      </c>
      <c r="E126">
        <f>16-INDEX(STANDINGS_R[],MATCH(Table1[[#This Row],[COMBINED]],STANDINGS_R[COMBINED],0),COLUMN(STANDINGS_R[PLACE IN LEAGUE]))</f>
        <v>13</v>
      </c>
      <c r="F126">
        <f>16-INDEX(STANDINGS_HR[],MATCH(Table1[[#This Row],[COMBINED]],STANDINGS_HR[COMBINED],0),COLUMN(STANDINGS_HR[PLACE IN LEAGUE]))</f>
        <v>12</v>
      </c>
      <c r="G126">
        <f>16-INDEX(STANDINGS_RBI[],MATCH(Table1[[#This Row],[COMBINED]],STANDINGS_RBI[COMBINED],0),COLUMN(STANDINGS_RBI[PLACE IN LEAGUE]))</f>
        <v>8</v>
      </c>
      <c r="H126">
        <f>16-INDEX(STANDINGS_SB[],MATCH(Table1[[#This Row],[COMBINED]],STANDINGS_SB[COMBINED],0),COLUMN(STANDINGS_SB[PLACE IN LEAGUE]))</f>
        <v>12</v>
      </c>
      <c r="I126">
        <f>16-INDEX(STANDINGS_ERA[],MATCH(Table1[[#This Row],[COMBINED]],STANDINGS_ERA[COMBINED],0),COLUMN(STANDINGS_ERA[PLACE IN LEAGUE]))</f>
        <v>14</v>
      </c>
      <c r="J126">
        <f>16-INDEX(STANDINGS_WHIP[],MATCH(Table1[[#This Row],[COMBINED]],STANDINGS_WHIP[COMBINED],0),COLUMN(STANDINGS_WHIP[PLACE IN LEAGUE]))</f>
        <v>15</v>
      </c>
      <c r="K126">
        <f>16-INDEX(STANDINGS_W[],MATCH(Table1[[#This Row],[COMBINED]],STANDINGS_W[COMBINED],0),COLUMN(STANDINGS_W[PLACE IN LEAGUE]))</f>
        <v>13</v>
      </c>
      <c r="L126">
        <f>16-INDEX(STANDINGS_K[],MATCH(Table1[[#This Row],[COMBINED]],STANDINGS_K[COMBINED],0),COLUMN(STANDINGS_K[PLACE IN LEAGUE]))</f>
        <v>14</v>
      </c>
      <c r="M126">
        <f>16-INDEX(STANDINGS_SV[],MATCH(Table1[[#This Row],[COMBINED]],STANDINGS_SV[COMBINED],0),COLUMN(STANDINGS_SV[PLACE IN LEAGUE]))</f>
        <v>12</v>
      </c>
      <c r="N126">
        <f>SUM(Table1[[#This Row],[BA]:[SV]])</f>
        <v>123</v>
      </c>
      <c r="O126">
        <v>1</v>
      </c>
    </row>
    <row r="127" spans="1:15" x14ac:dyDescent="0.25">
      <c r="A127" t="s">
        <v>634</v>
      </c>
      <c r="B127" t="s">
        <v>628</v>
      </c>
      <c r="C127" t="str">
        <f>Table1[[#This Row],[League]]&amp;Table1[[#This Row],[Team]]</f>
        <v>$150 Draft Champions (4 hour) Mar 10 1:00 pm Lg.3868MPG16D</v>
      </c>
      <c r="D127">
        <f>16-INDEX(STANDINGS_BA[],MATCH(Table1[[#This Row],[COMBINED]],STANDINGS_BA[COMBINED],0),COLUMN(STANDINGS_BA[PLACE IN LEAGUE]))</f>
        <v>3</v>
      </c>
      <c r="E127">
        <f>16-INDEX(STANDINGS_R[],MATCH(Table1[[#This Row],[COMBINED]],STANDINGS_R[COMBINED],0),COLUMN(STANDINGS_R[PLACE IN LEAGUE]))</f>
        <v>15</v>
      </c>
      <c r="F127">
        <f>16-INDEX(STANDINGS_HR[],MATCH(Table1[[#This Row],[COMBINED]],STANDINGS_HR[COMBINED],0),COLUMN(STANDINGS_HR[PLACE IN LEAGUE]))</f>
        <v>15</v>
      </c>
      <c r="G127">
        <f>16-INDEX(STANDINGS_RBI[],MATCH(Table1[[#This Row],[COMBINED]],STANDINGS_RBI[COMBINED],0),COLUMN(STANDINGS_RBI[PLACE IN LEAGUE]))</f>
        <v>15</v>
      </c>
      <c r="H127">
        <f>16-INDEX(STANDINGS_SB[],MATCH(Table1[[#This Row],[COMBINED]],STANDINGS_SB[COMBINED],0),COLUMN(STANDINGS_SB[PLACE IN LEAGUE]))</f>
        <v>14</v>
      </c>
      <c r="I127">
        <f>16-INDEX(STANDINGS_ERA[],MATCH(Table1[[#This Row],[COMBINED]],STANDINGS_ERA[COMBINED],0),COLUMN(STANDINGS_ERA[PLACE IN LEAGUE]))</f>
        <v>15</v>
      </c>
      <c r="J127">
        <f>16-INDEX(STANDINGS_WHIP[],MATCH(Table1[[#This Row],[COMBINED]],STANDINGS_WHIP[COMBINED],0),COLUMN(STANDINGS_WHIP[PLACE IN LEAGUE]))</f>
        <v>11</v>
      </c>
      <c r="K127">
        <f>16-INDEX(STANDINGS_W[],MATCH(Table1[[#This Row],[COMBINED]],STANDINGS_W[COMBINED],0),COLUMN(STANDINGS_W[PLACE IN LEAGUE]))</f>
        <v>11</v>
      </c>
      <c r="L127">
        <f>16-INDEX(STANDINGS_K[],MATCH(Table1[[#This Row],[COMBINED]],STANDINGS_K[COMBINED],0),COLUMN(STANDINGS_K[PLACE IN LEAGUE]))</f>
        <v>11</v>
      </c>
      <c r="M127">
        <f>16-INDEX(STANDINGS_SV[],MATCH(Table1[[#This Row],[COMBINED]],STANDINGS_SV[COMBINED],0),COLUMN(STANDINGS_SV[PLACE IN LEAGUE]))</f>
        <v>13</v>
      </c>
      <c r="N127">
        <f>SUM(Table1[[#This Row],[BA]:[SV]])</f>
        <v>123</v>
      </c>
      <c r="O127">
        <v>2</v>
      </c>
    </row>
    <row r="128" spans="1:15" x14ac:dyDescent="0.25">
      <c r="A128" t="s">
        <v>629</v>
      </c>
      <c r="B128" t="s">
        <v>628</v>
      </c>
      <c r="C128" t="str">
        <f>Table1[[#This Row],[League]]&amp;Table1[[#This Row],[Team]]</f>
        <v>$150 Draft Champions (4 hour) Mar 10 1:00 pm Lg.3868Mr Cee's Crew II</v>
      </c>
      <c r="D128">
        <f>16-INDEX(STANDINGS_BA[],MATCH(Table1[[#This Row],[COMBINED]],STANDINGS_BA[COMBINED],0),COLUMN(STANDINGS_BA[PLACE IN LEAGUE]))</f>
        <v>13</v>
      </c>
      <c r="E128">
        <f>16-INDEX(STANDINGS_R[],MATCH(Table1[[#This Row],[COMBINED]],STANDINGS_R[COMBINED],0),COLUMN(STANDINGS_R[PLACE IN LEAGUE]))</f>
        <v>14</v>
      </c>
      <c r="F128">
        <f>16-INDEX(STANDINGS_HR[],MATCH(Table1[[#This Row],[COMBINED]],STANDINGS_HR[COMBINED],0),COLUMN(STANDINGS_HR[PLACE IN LEAGUE]))</f>
        <v>9</v>
      </c>
      <c r="G128">
        <f>16-INDEX(STANDINGS_RBI[],MATCH(Table1[[#This Row],[COMBINED]],STANDINGS_RBI[COMBINED],0),COLUMN(STANDINGS_RBI[PLACE IN LEAGUE]))</f>
        <v>14</v>
      </c>
      <c r="H128">
        <f>16-INDEX(STANDINGS_SB[],MATCH(Table1[[#This Row],[COMBINED]],STANDINGS_SB[COMBINED],0),COLUMN(STANDINGS_SB[PLACE IN LEAGUE]))</f>
        <v>15</v>
      </c>
      <c r="I128">
        <f>16-INDEX(STANDINGS_ERA[],MATCH(Table1[[#This Row],[COMBINED]],STANDINGS_ERA[COMBINED],0),COLUMN(STANDINGS_ERA[PLACE IN LEAGUE]))</f>
        <v>12</v>
      </c>
      <c r="J128">
        <f>16-INDEX(STANDINGS_WHIP[],MATCH(Table1[[#This Row],[COMBINED]],STANDINGS_WHIP[COMBINED],0),COLUMN(STANDINGS_WHIP[PLACE IN LEAGUE]))</f>
        <v>12</v>
      </c>
      <c r="K128">
        <f>16-INDEX(STANDINGS_W[],MATCH(Table1[[#This Row],[COMBINED]],STANDINGS_W[COMBINED],0),COLUMN(STANDINGS_W[PLACE IN LEAGUE]))</f>
        <v>8</v>
      </c>
      <c r="L128">
        <f>16-INDEX(STANDINGS_K[],MATCH(Table1[[#This Row],[COMBINED]],STANDINGS_K[COMBINED],0),COLUMN(STANDINGS_K[PLACE IN LEAGUE]))</f>
        <v>6</v>
      </c>
      <c r="M128">
        <f>16-INDEX(STANDINGS_SV[],MATCH(Table1[[#This Row],[COMBINED]],STANDINGS_SV[COMBINED],0),COLUMN(STANDINGS_SV[PLACE IN LEAGUE]))</f>
        <v>11</v>
      </c>
      <c r="N128">
        <f>SUM(Table1[[#This Row],[BA]:[SV]])</f>
        <v>114</v>
      </c>
      <c r="O128">
        <v>3</v>
      </c>
    </row>
    <row r="129" spans="1:15" x14ac:dyDescent="0.25">
      <c r="A129" t="s">
        <v>630</v>
      </c>
      <c r="B129" t="s">
        <v>628</v>
      </c>
      <c r="C129" t="str">
        <f>Table1[[#This Row],[League]]&amp;Table1[[#This Row],[Team]]</f>
        <v>$150 Draft Champions (4 hour) Mar 10 1:00 pm Lg.3868Moz Boyz 17</v>
      </c>
      <c r="D129">
        <f>16-INDEX(STANDINGS_BA[],MATCH(Table1[[#This Row],[COMBINED]],STANDINGS_BA[COMBINED],0),COLUMN(STANDINGS_BA[PLACE IN LEAGUE]))</f>
        <v>9</v>
      </c>
      <c r="E129">
        <f>16-INDEX(STANDINGS_R[],MATCH(Table1[[#This Row],[COMBINED]],STANDINGS_R[COMBINED],0),COLUMN(STANDINGS_R[PLACE IN LEAGUE]))</f>
        <v>10</v>
      </c>
      <c r="F129">
        <f>16-INDEX(STANDINGS_HR[],MATCH(Table1[[#This Row],[COMBINED]],STANDINGS_HR[COMBINED],0),COLUMN(STANDINGS_HR[PLACE IN LEAGUE]))</f>
        <v>7</v>
      </c>
      <c r="G129">
        <f>16-INDEX(STANDINGS_RBI[],MATCH(Table1[[#This Row],[COMBINED]],STANDINGS_RBI[COMBINED],0),COLUMN(STANDINGS_RBI[PLACE IN LEAGUE]))</f>
        <v>12</v>
      </c>
      <c r="H129">
        <f>16-INDEX(STANDINGS_SB[],MATCH(Table1[[#This Row],[COMBINED]],STANDINGS_SB[COMBINED],0),COLUMN(STANDINGS_SB[PLACE IN LEAGUE]))</f>
        <v>11</v>
      </c>
      <c r="I129">
        <f>16-INDEX(STANDINGS_ERA[],MATCH(Table1[[#This Row],[COMBINED]],STANDINGS_ERA[COMBINED],0),COLUMN(STANDINGS_ERA[PLACE IN LEAGUE]))</f>
        <v>9</v>
      </c>
      <c r="J129">
        <f>16-INDEX(STANDINGS_WHIP[],MATCH(Table1[[#This Row],[COMBINED]],STANDINGS_WHIP[COMBINED],0),COLUMN(STANDINGS_WHIP[PLACE IN LEAGUE]))</f>
        <v>8</v>
      </c>
      <c r="K129">
        <f>16-INDEX(STANDINGS_W[],MATCH(Table1[[#This Row],[COMBINED]],STANDINGS_W[COMBINED],0),COLUMN(STANDINGS_W[PLACE IN LEAGUE]))</f>
        <v>9</v>
      </c>
      <c r="L129">
        <f>16-INDEX(STANDINGS_K[],MATCH(Table1[[#This Row],[COMBINED]],STANDINGS_K[COMBINED],0),COLUMN(STANDINGS_K[PLACE IN LEAGUE]))</f>
        <v>12</v>
      </c>
      <c r="M129">
        <f>16-INDEX(STANDINGS_SV[],MATCH(Table1[[#This Row],[COMBINED]],STANDINGS_SV[COMBINED],0),COLUMN(STANDINGS_SV[PLACE IN LEAGUE]))</f>
        <v>10</v>
      </c>
      <c r="N129">
        <f>SUM(Table1[[#This Row],[BA]:[SV]])</f>
        <v>97</v>
      </c>
      <c r="O129">
        <v>4</v>
      </c>
    </row>
    <row r="130" spans="1:15" x14ac:dyDescent="0.25">
      <c r="A130" t="s">
        <v>635</v>
      </c>
      <c r="B130" t="s">
        <v>628</v>
      </c>
      <c r="C130" t="str">
        <f>Table1[[#This Row],[League]]&amp;Table1[[#This Row],[Team]]</f>
        <v>$150 Draft Champions (4 hour) Mar 10 1:00 pm Lg.3868OKMOTS 3</v>
      </c>
      <c r="D130">
        <f>16-INDEX(STANDINGS_BA[],MATCH(Table1[[#This Row],[COMBINED]],STANDINGS_BA[COMBINED],0),COLUMN(STANDINGS_BA[PLACE IN LEAGUE]))</f>
        <v>2</v>
      </c>
      <c r="E130">
        <f>16-INDEX(STANDINGS_R[],MATCH(Table1[[#This Row],[COMBINED]],STANDINGS_R[COMBINED],0),COLUMN(STANDINGS_R[PLACE IN LEAGUE]))</f>
        <v>7</v>
      </c>
      <c r="F130">
        <f>16-INDEX(STANDINGS_HR[],MATCH(Table1[[#This Row],[COMBINED]],STANDINGS_HR[COMBINED],0),COLUMN(STANDINGS_HR[PLACE IN LEAGUE]))</f>
        <v>10</v>
      </c>
      <c r="G130">
        <f>16-INDEX(STANDINGS_RBI[],MATCH(Table1[[#This Row],[COMBINED]],STANDINGS_RBI[COMBINED],0),COLUMN(STANDINGS_RBI[PLACE IN LEAGUE]))</f>
        <v>10</v>
      </c>
      <c r="H130">
        <f>16-INDEX(STANDINGS_SB[],MATCH(Table1[[#This Row],[COMBINED]],STANDINGS_SB[COMBINED],0),COLUMN(STANDINGS_SB[PLACE IN LEAGUE]))</f>
        <v>9</v>
      </c>
      <c r="I130">
        <f>16-INDEX(STANDINGS_ERA[],MATCH(Table1[[#This Row],[COMBINED]],STANDINGS_ERA[COMBINED],0),COLUMN(STANDINGS_ERA[PLACE IN LEAGUE]))</f>
        <v>13</v>
      </c>
      <c r="J130">
        <f>16-INDEX(STANDINGS_WHIP[],MATCH(Table1[[#This Row],[COMBINED]],STANDINGS_WHIP[COMBINED],0),COLUMN(STANDINGS_WHIP[PLACE IN LEAGUE]))</f>
        <v>13</v>
      </c>
      <c r="K130">
        <f>16-INDEX(STANDINGS_W[],MATCH(Table1[[#This Row],[COMBINED]],STANDINGS_W[COMBINED],0),COLUMN(STANDINGS_W[PLACE IN LEAGUE]))</f>
        <v>14</v>
      </c>
      <c r="L130">
        <f>16-INDEX(STANDINGS_K[],MATCH(Table1[[#This Row],[COMBINED]],STANDINGS_K[COMBINED],0),COLUMN(STANDINGS_K[PLACE IN LEAGUE]))</f>
        <v>15</v>
      </c>
      <c r="M130">
        <f>16-INDEX(STANDINGS_SV[],MATCH(Table1[[#This Row],[COMBINED]],STANDINGS_SV[COMBINED],0),COLUMN(STANDINGS_SV[PLACE IN LEAGUE]))</f>
        <v>2</v>
      </c>
      <c r="N130">
        <f>SUM(Table1[[#This Row],[BA]:[SV]])</f>
        <v>95</v>
      </c>
      <c r="O130">
        <v>5</v>
      </c>
    </row>
    <row r="131" spans="1:15" x14ac:dyDescent="0.25">
      <c r="A131" t="s">
        <v>627</v>
      </c>
      <c r="B131" t="s">
        <v>628</v>
      </c>
      <c r="C131" t="str">
        <f>Table1[[#This Row],[League]]&amp;Table1[[#This Row],[Team]]</f>
        <v>$150 Draft Champions (4 hour) Mar 10 1:00 pm Lg.3868Tree and a Half Man</v>
      </c>
      <c r="D131">
        <f>16-INDEX(STANDINGS_BA[],MATCH(Table1[[#This Row],[COMBINED]],STANDINGS_BA[COMBINED],0),COLUMN(STANDINGS_BA[PLACE IN LEAGUE]))</f>
        <v>15</v>
      </c>
      <c r="E131">
        <f>16-INDEX(STANDINGS_R[],MATCH(Table1[[#This Row],[COMBINED]],STANDINGS_R[COMBINED],0),COLUMN(STANDINGS_R[PLACE IN LEAGUE]))</f>
        <v>9</v>
      </c>
      <c r="F131">
        <f>16-INDEX(STANDINGS_HR[],MATCH(Table1[[#This Row],[COMBINED]],STANDINGS_HR[COMBINED],0),COLUMN(STANDINGS_HR[PLACE IN LEAGUE]))</f>
        <v>3</v>
      </c>
      <c r="G131">
        <f>16-INDEX(STANDINGS_RBI[],MATCH(Table1[[#This Row],[COMBINED]],STANDINGS_RBI[COMBINED],0),COLUMN(STANDINGS_RBI[PLACE IN LEAGUE]))</f>
        <v>2</v>
      </c>
      <c r="H131">
        <f>16-INDEX(STANDINGS_SB[],MATCH(Table1[[#This Row],[COMBINED]],STANDINGS_SB[COMBINED],0),COLUMN(STANDINGS_SB[PLACE IN LEAGUE]))</f>
        <v>8</v>
      </c>
      <c r="I131">
        <f>16-INDEX(STANDINGS_ERA[],MATCH(Table1[[#This Row],[COMBINED]],STANDINGS_ERA[COMBINED],0),COLUMN(STANDINGS_ERA[PLACE IN LEAGUE]))</f>
        <v>11</v>
      </c>
      <c r="J131">
        <f>16-INDEX(STANDINGS_WHIP[],MATCH(Table1[[#This Row],[COMBINED]],STANDINGS_WHIP[COMBINED],0),COLUMN(STANDINGS_WHIP[PLACE IN LEAGUE]))</f>
        <v>14</v>
      </c>
      <c r="K131">
        <f>16-INDEX(STANDINGS_W[],MATCH(Table1[[#This Row],[COMBINED]],STANDINGS_W[COMBINED],0),COLUMN(STANDINGS_W[PLACE IN LEAGUE]))</f>
        <v>15</v>
      </c>
      <c r="L131">
        <f>16-INDEX(STANDINGS_K[],MATCH(Table1[[#This Row],[COMBINED]],STANDINGS_K[COMBINED],0),COLUMN(STANDINGS_K[PLACE IN LEAGUE]))</f>
        <v>9</v>
      </c>
      <c r="M131">
        <f>16-INDEX(STANDINGS_SV[],MATCH(Table1[[#This Row],[COMBINED]],STANDINGS_SV[COMBINED],0),COLUMN(STANDINGS_SV[PLACE IN LEAGUE]))</f>
        <v>8</v>
      </c>
      <c r="N131">
        <f>SUM(Table1[[#This Row],[BA]:[SV]])</f>
        <v>94</v>
      </c>
      <c r="O131">
        <v>6</v>
      </c>
    </row>
    <row r="132" spans="1:15" x14ac:dyDescent="0.25">
      <c r="A132" t="s">
        <v>636</v>
      </c>
      <c r="B132" t="s">
        <v>628</v>
      </c>
      <c r="C132" t="str">
        <f>Table1[[#This Row],[League]]&amp;Table1[[#This Row],[Team]]</f>
        <v>$150 Draft Champions (4 hour) Mar 10 1:00 pm Lg.3868Spartacus DC2</v>
      </c>
      <c r="D132">
        <f>16-INDEX(STANDINGS_BA[],MATCH(Table1[[#This Row],[COMBINED]],STANDINGS_BA[COMBINED],0),COLUMN(STANDINGS_BA[PLACE IN LEAGUE]))</f>
        <v>1</v>
      </c>
      <c r="E132">
        <f>16-INDEX(STANDINGS_R[],MATCH(Table1[[#This Row],[COMBINED]],STANDINGS_R[COMBINED],0),COLUMN(STANDINGS_R[PLACE IN LEAGUE]))</f>
        <v>12</v>
      </c>
      <c r="F132">
        <f>16-INDEX(STANDINGS_HR[],MATCH(Table1[[#This Row],[COMBINED]],STANDINGS_HR[COMBINED],0),COLUMN(STANDINGS_HR[PLACE IN LEAGUE]))</f>
        <v>11</v>
      </c>
      <c r="G132">
        <f>16-INDEX(STANDINGS_RBI[],MATCH(Table1[[#This Row],[COMBINED]],STANDINGS_RBI[COMBINED],0),COLUMN(STANDINGS_RBI[PLACE IN LEAGUE]))</f>
        <v>7</v>
      </c>
      <c r="H132">
        <f>16-INDEX(STANDINGS_SB[],MATCH(Table1[[#This Row],[COMBINED]],STANDINGS_SB[COMBINED],0),COLUMN(STANDINGS_SB[PLACE IN LEAGUE]))</f>
        <v>13</v>
      </c>
      <c r="I132">
        <f>16-INDEX(STANDINGS_ERA[],MATCH(Table1[[#This Row],[COMBINED]],STANDINGS_ERA[COMBINED],0),COLUMN(STANDINGS_ERA[PLACE IN LEAGUE]))</f>
        <v>8</v>
      </c>
      <c r="J132">
        <f>16-INDEX(STANDINGS_WHIP[],MATCH(Table1[[#This Row],[COMBINED]],STANDINGS_WHIP[COMBINED],0),COLUMN(STANDINGS_WHIP[PLACE IN LEAGUE]))</f>
        <v>10</v>
      </c>
      <c r="K132">
        <f>16-INDEX(STANDINGS_W[],MATCH(Table1[[#This Row],[COMBINED]],STANDINGS_W[COMBINED],0),COLUMN(STANDINGS_W[PLACE IN LEAGUE]))</f>
        <v>10</v>
      </c>
      <c r="L132">
        <f>16-INDEX(STANDINGS_K[],MATCH(Table1[[#This Row],[COMBINED]],STANDINGS_K[COMBINED],0),COLUMN(STANDINGS_K[PLACE IN LEAGUE]))</f>
        <v>13</v>
      </c>
      <c r="M132">
        <f>16-INDEX(STANDINGS_SV[],MATCH(Table1[[#This Row],[COMBINED]],STANDINGS_SV[COMBINED],0),COLUMN(STANDINGS_SV[PLACE IN LEAGUE]))</f>
        <v>7</v>
      </c>
      <c r="N132">
        <f>SUM(Table1[[#This Row],[BA]:[SV]])</f>
        <v>92</v>
      </c>
      <c r="O132">
        <v>7</v>
      </c>
    </row>
    <row r="133" spans="1:15" x14ac:dyDescent="0.25">
      <c r="A133" t="s">
        <v>217</v>
      </c>
      <c r="B133" t="s">
        <v>628</v>
      </c>
      <c r="C133" t="str">
        <f>Table1[[#This Row],[League]]&amp;Table1[[#This Row],[Team]]</f>
        <v>$150 Draft Champions (4 hour) Mar 10 1:00 pm Lg.3868The Scharfather</v>
      </c>
      <c r="D133">
        <f>16-INDEX(STANDINGS_BA[],MATCH(Table1[[#This Row],[COMBINED]],STANDINGS_BA[COMBINED],0),COLUMN(STANDINGS_BA[PLACE IN LEAGUE]))</f>
        <v>12</v>
      </c>
      <c r="E133">
        <f>16-INDEX(STANDINGS_R[],MATCH(Table1[[#This Row],[COMBINED]],STANDINGS_R[COMBINED],0),COLUMN(STANDINGS_R[PLACE IN LEAGUE]))</f>
        <v>11</v>
      </c>
      <c r="F133">
        <f>16-INDEX(STANDINGS_HR[],MATCH(Table1[[#This Row],[COMBINED]],STANDINGS_HR[COMBINED],0),COLUMN(STANDINGS_HR[PLACE IN LEAGUE]))</f>
        <v>6</v>
      </c>
      <c r="G133">
        <f>16-INDEX(STANDINGS_RBI[],MATCH(Table1[[#This Row],[COMBINED]],STANDINGS_RBI[COMBINED],0),COLUMN(STANDINGS_RBI[PLACE IN LEAGUE]))</f>
        <v>11</v>
      </c>
      <c r="H133">
        <f>16-INDEX(STANDINGS_SB[],MATCH(Table1[[#This Row],[COMBINED]],STANDINGS_SB[COMBINED],0),COLUMN(STANDINGS_SB[PLACE IN LEAGUE]))</f>
        <v>5</v>
      </c>
      <c r="I133">
        <f>16-INDEX(STANDINGS_ERA[],MATCH(Table1[[#This Row],[COMBINED]],STANDINGS_ERA[COMBINED],0),COLUMN(STANDINGS_ERA[PLACE IN LEAGUE]))</f>
        <v>7</v>
      </c>
      <c r="J133">
        <f>16-INDEX(STANDINGS_WHIP[],MATCH(Table1[[#This Row],[COMBINED]],STANDINGS_WHIP[COMBINED],0),COLUMN(STANDINGS_WHIP[PLACE IN LEAGUE]))</f>
        <v>7</v>
      </c>
      <c r="K133">
        <f>16-INDEX(STANDINGS_W[],MATCH(Table1[[#This Row],[COMBINED]],STANDINGS_W[COMBINED],0),COLUMN(STANDINGS_W[PLACE IN LEAGUE]))</f>
        <v>3</v>
      </c>
      <c r="L133">
        <f>16-INDEX(STANDINGS_K[],MATCH(Table1[[#This Row],[COMBINED]],STANDINGS_K[COMBINED],0),COLUMN(STANDINGS_K[PLACE IN LEAGUE]))</f>
        <v>2</v>
      </c>
      <c r="M133">
        <f>16-INDEX(STANDINGS_SV[],MATCH(Table1[[#This Row],[COMBINED]],STANDINGS_SV[COMBINED],0),COLUMN(STANDINGS_SV[PLACE IN LEAGUE]))</f>
        <v>15</v>
      </c>
      <c r="N133">
        <f>SUM(Table1[[#This Row],[BA]:[SV]])</f>
        <v>79</v>
      </c>
      <c r="O133">
        <v>8</v>
      </c>
    </row>
    <row r="134" spans="1:15" x14ac:dyDescent="0.25">
      <c r="A134" t="s">
        <v>631</v>
      </c>
      <c r="B134" t="s">
        <v>628</v>
      </c>
      <c r="C134" t="str">
        <f>Table1[[#This Row],[League]]&amp;Table1[[#This Row],[Team]]</f>
        <v>$150 Draft Champions (4 hour) Mar 10 1:00 pm Lg.3868Rainmakers XXIV</v>
      </c>
      <c r="D134">
        <f>16-INDEX(STANDINGS_BA[],MATCH(Table1[[#This Row],[COMBINED]],STANDINGS_BA[COMBINED],0),COLUMN(STANDINGS_BA[PLACE IN LEAGUE]))</f>
        <v>7</v>
      </c>
      <c r="E134">
        <f>16-INDEX(STANDINGS_R[],MATCH(Table1[[#This Row],[COMBINED]],STANDINGS_R[COMBINED],0),COLUMN(STANDINGS_R[PLACE IN LEAGUE]))</f>
        <v>6</v>
      </c>
      <c r="F134">
        <f>16-INDEX(STANDINGS_HR[],MATCH(Table1[[#This Row],[COMBINED]],STANDINGS_HR[COMBINED],0),COLUMN(STANDINGS_HR[PLACE IN LEAGUE]))</f>
        <v>14</v>
      </c>
      <c r="G134">
        <f>16-INDEX(STANDINGS_RBI[],MATCH(Table1[[#This Row],[COMBINED]],STANDINGS_RBI[COMBINED],0),COLUMN(STANDINGS_RBI[PLACE IN LEAGUE]))</f>
        <v>13</v>
      </c>
      <c r="H134">
        <f>16-INDEX(STANDINGS_SB[],MATCH(Table1[[#This Row],[COMBINED]],STANDINGS_SB[COMBINED],0),COLUMN(STANDINGS_SB[PLACE IN LEAGUE]))</f>
        <v>6</v>
      </c>
      <c r="I134">
        <f>16-INDEX(STANDINGS_ERA[],MATCH(Table1[[#This Row],[COMBINED]],STANDINGS_ERA[COMBINED],0),COLUMN(STANDINGS_ERA[PLACE IN LEAGUE]))</f>
        <v>4</v>
      </c>
      <c r="J134">
        <f>16-INDEX(STANDINGS_WHIP[],MATCH(Table1[[#This Row],[COMBINED]],STANDINGS_WHIP[COMBINED],0),COLUMN(STANDINGS_WHIP[PLACE IN LEAGUE]))</f>
        <v>1</v>
      </c>
      <c r="K134">
        <f>16-INDEX(STANDINGS_W[],MATCH(Table1[[#This Row],[COMBINED]],STANDINGS_W[COMBINED],0),COLUMN(STANDINGS_W[PLACE IN LEAGUE]))</f>
        <v>7</v>
      </c>
      <c r="L134">
        <f>16-INDEX(STANDINGS_K[],MATCH(Table1[[#This Row],[COMBINED]],STANDINGS_K[COMBINED],0),COLUMN(STANDINGS_K[PLACE IN LEAGUE]))</f>
        <v>7</v>
      </c>
      <c r="M134">
        <f>16-INDEX(STANDINGS_SV[],MATCH(Table1[[#This Row],[COMBINED]],STANDINGS_SV[COMBINED],0),COLUMN(STANDINGS_SV[PLACE IN LEAGUE]))</f>
        <v>14</v>
      </c>
      <c r="N134">
        <f>SUM(Table1[[#This Row],[BA]:[SV]])</f>
        <v>79</v>
      </c>
      <c r="O134">
        <v>9</v>
      </c>
    </row>
    <row r="135" spans="1:15" x14ac:dyDescent="0.25">
      <c r="A135" t="s">
        <v>93</v>
      </c>
      <c r="B135" t="s">
        <v>628</v>
      </c>
      <c r="C135" t="str">
        <f>Table1[[#This Row],[League]]&amp;Table1[[#This Row],[Team]]</f>
        <v>$150 Draft Champions (4 hour) Mar 10 1:00 pm Lg.3868Fantasy Favale</v>
      </c>
      <c r="D135">
        <f>16-INDEX(STANDINGS_BA[],MATCH(Table1[[#This Row],[COMBINED]],STANDINGS_BA[COMBINED],0),COLUMN(STANDINGS_BA[PLACE IN LEAGUE]))</f>
        <v>11</v>
      </c>
      <c r="E135">
        <f>16-INDEX(STANDINGS_R[],MATCH(Table1[[#This Row],[COMBINED]],STANDINGS_R[COMBINED],0),COLUMN(STANDINGS_R[PLACE IN LEAGUE]))</f>
        <v>5</v>
      </c>
      <c r="F135">
        <f>16-INDEX(STANDINGS_HR[],MATCH(Table1[[#This Row],[COMBINED]],STANDINGS_HR[COMBINED],0),COLUMN(STANDINGS_HR[PLACE IN LEAGUE]))</f>
        <v>4</v>
      </c>
      <c r="G135">
        <f>16-INDEX(STANDINGS_RBI[],MATCH(Table1[[#This Row],[COMBINED]],STANDINGS_RBI[COMBINED],0),COLUMN(STANDINGS_RBI[PLACE IN LEAGUE]))</f>
        <v>5</v>
      </c>
      <c r="H135">
        <f>16-INDEX(STANDINGS_SB[],MATCH(Table1[[#This Row],[COMBINED]],STANDINGS_SB[COMBINED],0),COLUMN(STANDINGS_SB[PLACE IN LEAGUE]))</f>
        <v>1</v>
      </c>
      <c r="I135">
        <f>16-INDEX(STANDINGS_ERA[],MATCH(Table1[[#This Row],[COMBINED]],STANDINGS_ERA[COMBINED],0),COLUMN(STANDINGS_ERA[PLACE IN LEAGUE]))</f>
        <v>10</v>
      </c>
      <c r="J135">
        <f>16-INDEX(STANDINGS_WHIP[],MATCH(Table1[[#This Row],[COMBINED]],STANDINGS_WHIP[COMBINED],0),COLUMN(STANDINGS_WHIP[PLACE IN LEAGUE]))</f>
        <v>9</v>
      </c>
      <c r="K135">
        <f>16-INDEX(STANDINGS_W[],MATCH(Table1[[#This Row],[COMBINED]],STANDINGS_W[COMBINED],0),COLUMN(STANDINGS_W[PLACE IN LEAGUE]))</f>
        <v>6</v>
      </c>
      <c r="L135">
        <f>16-INDEX(STANDINGS_K[],MATCH(Table1[[#This Row],[COMBINED]],STANDINGS_K[COMBINED],0),COLUMN(STANDINGS_K[PLACE IN LEAGUE]))</f>
        <v>8</v>
      </c>
      <c r="M135">
        <f>16-INDEX(STANDINGS_SV[],MATCH(Table1[[#This Row],[COMBINED]],STANDINGS_SV[COMBINED],0),COLUMN(STANDINGS_SV[PLACE IN LEAGUE]))</f>
        <v>9</v>
      </c>
      <c r="N135">
        <f>SUM(Table1[[#This Row],[BA]:[SV]])</f>
        <v>68</v>
      </c>
      <c r="O135">
        <v>10</v>
      </c>
    </row>
    <row r="136" spans="1:15" x14ac:dyDescent="0.25">
      <c r="A136" t="s">
        <v>130</v>
      </c>
      <c r="B136" t="s">
        <v>628</v>
      </c>
      <c r="C136" t="str">
        <f>Table1[[#This Row],[League]]&amp;Table1[[#This Row],[Team]]</f>
        <v>$150 Draft Champions (4 hour) Mar 10 1:00 pm Lg.3868PTPers</v>
      </c>
      <c r="D136">
        <f>16-INDEX(STANDINGS_BA[],MATCH(Table1[[#This Row],[COMBINED]],STANDINGS_BA[COMBINED],0),COLUMN(STANDINGS_BA[PLACE IN LEAGUE]))</f>
        <v>5</v>
      </c>
      <c r="E136">
        <f>16-INDEX(STANDINGS_R[],MATCH(Table1[[#This Row],[COMBINED]],STANDINGS_R[COMBINED],0),COLUMN(STANDINGS_R[PLACE IN LEAGUE]))</f>
        <v>3</v>
      </c>
      <c r="F136">
        <f>16-INDEX(STANDINGS_HR[],MATCH(Table1[[#This Row],[COMBINED]],STANDINGS_HR[COMBINED],0),COLUMN(STANDINGS_HR[PLACE IN LEAGUE]))</f>
        <v>13</v>
      </c>
      <c r="G136">
        <f>16-INDEX(STANDINGS_RBI[],MATCH(Table1[[#This Row],[COMBINED]],STANDINGS_RBI[COMBINED],0),COLUMN(STANDINGS_RBI[PLACE IN LEAGUE]))</f>
        <v>4</v>
      </c>
      <c r="H136">
        <f>16-INDEX(STANDINGS_SB[],MATCH(Table1[[#This Row],[COMBINED]],STANDINGS_SB[COMBINED],0),COLUMN(STANDINGS_SB[PLACE IN LEAGUE]))</f>
        <v>2</v>
      </c>
      <c r="I136">
        <f>16-INDEX(STANDINGS_ERA[],MATCH(Table1[[#This Row],[COMBINED]],STANDINGS_ERA[COMBINED],0),COLUMN(STANDINGS_ERA[PLACE IN LEAGUE]))</f>
        <v>6</v>
      </c>
      <c r="J136">
        <f>16-INDEX(STANDINGS_WHIP[],MATCH(Table1[[#This Row],[COMBINED]],STANDINGS_WHIP[COMBINED],0),COLUMN(STANDINGS_WHIP[PLACE IN LEAGUE]))</f>
        <v>4</v>
      </c>
      <c r="K136">
        <f>16-INDEX(STANDINGS_W[],MATCH(Table1[[#This Row],[COMBINED]],STANDINGS_W[COMBINED],0),COLUMN(STANDINGS_W[PLACE IN LEAGUE]))</f>
        <v>12</v>
      </c>
      <c r="L136">
        <f>16-INDEX(STANDINGS_K[],MATCH(Table1[[#This Row],[COMBINED]],STANDINGS_K[COMBINED],0),COLUMN(STANDINGS_K[PLACE IN LEAGUE]))</f>
        <v>10</v>
      </c>
      <c r="M136">
        <f>16-INDEX(STANDINGS_SV[],MATCH(Table1[[#This Row],[COMBINED]],STANDINGS_SV[COMBINED],0),COLUMN(STANDINGS_SV[PLACE IN LEAGUE]))</f>
        <v>3</v>
      </c>
      <c r="N136">
        <f>SUM(Table1[[#This Row],[BA]:[SV]])</f>
        <v>62</v>
      </c>
      <c r="O136">
        <v>11</v>
      </c>
    </row>
    <row r="137" spans="1:15" x14ac:dyDescent="0.25">
      <c r="A137" t="s">
        <v>508</v>
      </c>
      <c r="B137" t="s">
        <v>628</v>
      </c>
      <c r="C137" t="str">
        <f>Table1[[#This Row],[League]]&amp;Table1[[#This Row],[Team]]</f>
        <v>$150 Draft Champions (4 hour) Mar 10 1:00 pm Lg.3868Team Robinson</v>
      </c>
      <c r="D137">
        <f>16-INDEX(STANDINGS_BA[],MATCH(Table1[[#This Row],[COMBINED]],STANDINGS_BA[COMBINED],0),COLUMN(STANDINGS_BA[PLACE IN LEAGUE]))</f>
        <v>14</v>
      </c>
      <c r="E137">
        <f>16-INDEX(STANDINGS_R[],MATCH(Table1[[#This Row],[COMBINED]],STANDINGS_R[COMBINED],0),COLUMN(STANDINGS_R[PLACE IN LEAGUE]))</f>
        <v>4</v>
      </c>
      <c r="F137">
        <f>16-INDEX(STANDINGS_HR[],MATCH(Table1[[#This Row],[COMBINED]],STANDINGS_HR[COMBINED],0),COLUMN(STANDINGS_HR[PLACE IN LEAGUE]))</f>
        <v>8</v>
      </c>
      <c r="G137">
        <f>16-INDEX(STANDINGS_RBI[],MATCH(Table1[[#This Row],[COMBINED]],STANDINGS_RBI[COMBINED],0),COLUMN(STANDINGS_RBI[PLACE IN LEAGUE]))</f>
        <v>6</v>
      </c>
      <c r="H137">
        <f>16-INDEX(STANDINGS_SB[],MATCH(Table1[[#This Row],[COMBINED]],STANDINGS_SB[COMBINED],0),COLUMN(STANDINGS_SB[PLACE IN LEAGUE]))</f>
        <v>4</v>
      </c>
      <c r="I137">
        <f>16-INDEX(STANDINGS_ERA[],MATCH(Table1[[#This Row],[COMBINED]],STANDINGS_ERA[COMBINED],0),COLUMN(STANDINGS_ERA[PLACE IN LEAGUE]))</f>
        <v>2</v>
      </c>
      <c r="J137">
        <f>16-INDEX(STANDINGS_WHIP[],MATCH(Table1[[#This Row],[COMBINED]],STANDINGS_WHIP[COMBINED],0),COLUMN(STANDINGS_WHIP[PLACE IN LEAGUE]))</f>
        <v>6</v>
      </c>
      <c r="K137">
        <f>16-INDEX(STANDINGS_W[],MATCH(Table1[[#This Row],[COMBINED]],STANDINGS_W[COMBINED],0),COLUMN(STANDINGS_W[PLACE IN LEAGUE]))</f>
        <v>1</v>
      </c>
      <c r="L137">
        <f>16-INDEX(STANDINGS_K[],MATCH(Table1[[#This Row],[COMBINED]],STANDINGS_K[COMBINED],0),COLUMN(STANDINGS_K[PLACE IN LEAGUE]))</f>
        <v>4</v>
      </c>
      <c r="M137">
        <f>16-INDEX(STANDINGS_SV[],MATCH(Table1[[#This Row],[COMBINED]],STANDINGS_SV[COMBINED],0),COLUMN(STANDINGS_SV[PLACE IN LEAGUE]))</f>
        <v>6</v>
      </c>
      <c r="N137">
        <f>SUM(Table1[[#This Row],[BA]:[SV]])</f>
        <v>55</v>
      </c>
      <c r="O137">
        <v>12</v>
      </c>
    </row>
    <row r="138" spans="1:15" x14ac:dyDescent="0.25">
      <c r="A138" t="s">
        <v>437</v>
      </c>
      <c r="B138" t="s">
        <v>628</v>
      </c>
      <c r="C138" t="str">
        <f>Table1[[#This Row],[League]]&amp;Table1[[#This Row],[Team]]</f>
        <v>$150 Draft Champions (4 hour) Mar 10 1:00 pm Lg.3868Boyz of Sumner</v>
      </c>
      <c r="D138">
        <f>16-INDEX(STANDINGS_BA[],MATCH(Table1[[#This Row],[COMBINED]],STANDINGS_BA[COMBINED],0),COLUMN(STANDINGS_BA[PLACE IN LEAGUE]))</f>
        <v>8</v>
      </c>
      <c r="E138">
        <f>16-INDEX(STANDINGS_R[],MATCH(Table1[[#This Row],[COMBINED]],STANDINGS_R[COMBINED],0),COLUMN(STANDINGS_R[PLACE IN LEAGUE]))</f>
        <v>8</v>
      </c>
      <c r="F138">
        <f>16-INDEX(STANDINGS_HR[],MATCH(Table1[[#This Row],[COMBINED]],STANDINGS_HR[COMBINED],0),COLUMN(STANDINGS_HR[PLACE IN LEAGUE]))</f>
        <v>5</v>
      </c>
      <c r="G138">
        <f>16-INDEX(STANDINGS_RBI[],MATCH(Table1[[#This Row],[COMBINED]],STANDINGS_RBI[COMBINED],0),COLUMN(STANDINGS_RBI[PLACE IN LEAGUE]))</f>
        <v>9</v>
      </c>
      <c r="H138">
        <f>16-INDEX(STANDINGS_SB[],MATCH(Table1[[#This Row],[COMBINED]],STANDINGS_SB[COMBINED],0),COLUMN(STANDINGS_SB[PLACE IN LEAGUE]))</f>
        <v>10</v>
      </c>
      <c r="I138">
        <f>16-INDEX(STANDINGS_ERA[],MATCH(Table1[[#This Row],[COMBINED]],STANDINGS_ERA[COMBINED],0),COLUMN(STANDINGS_ERA[PLACE IN LEAGUE]))</f>
        <v>1</v>
      </c>
      <c r="J138">
        <f>16-INDEX(STANDINGS_WHIP[],MATCH(Table1[[#This Row],[COMBINED]],STANDINGS_WHIP[COMBINED],0),COLUMN(STANDINGS_WHIP[PLACE IN LEAGUE]))</f>
        <v>2</v>
      </c>
      <c r="K138">
        <f>16-INDEX(STANDINGS_W[],MATCH(Table1[[#This Row],[COMBINED]],STANDINGS_W[COMBINED],0),COLUMN(STANDINGS_W[PLACE IN LEAGUE]))</f>
        <v>2</v>
      </c>
      <c r="L138">
        <f>16-INDEX(STANDINGS_K[],MATCH(Table1[[#This Row],[COMBINED]],STANDINGS_K[COMBINED],0),COLUMN(STANDINGS_K[PLACE IN LEAGUE]))</f>
        <v>1</v>
      </c>
      <c r="M138">
        <f>16-INDEX(STANDINGS_SV[],MATCH(Table1[[#This Row],[COMBINED]],STANDINGS_SV[COMBINED],0),COLUMN(STANDINGS_SV[PLACE IN LEAGUE]))</f>
        <v>1</v>
      </c>
      <c r="N138">
        <f>SUM(Table1[[#This Row],[BA]:[SV]])</f>
        <v>47</v>
      </c>
      <c r="O138">
        <v>13</v>
      </c>
    </row>
    <row r="139" spans="1:15" x14ac:dyDescent="0.25">
      <c r="A139" t="s">
        <v>632</v>
      </c>
      <c r="B139" t="s">
        <v>628</v>
      </c>
      <c r="C139" t="str">
        <f>Table1[[#This Row],[League]]&amp;Table1[[#This Row],[Team]]</f>
        <v>$150 Draft Champions (4 hour) Mar 10 1:00 pm Lg.3868New Directions</v>
      </c>
      <c r="D139">
        <f>16-INDEX(STANDINGS_BA[],MATCH(Table1[[#This Row],[COMBINED]],STANDINGS_BA[COMBINED],0),COLUMN(STANDINGS_BA[PLACE IN LEAGUE]))</f>
        <v>6</v>
      </c>
      <c r="E139">
        <f>16-INDEX(STANDINGS_R[],MATCH(Table1[[#This Row],[COMBINED]],STANDINGS_R[COMBINED],0),COLUMN(STANDINGS_R[PLACE IN LEAGUE]))</f>
        <v>2</v>
      </c>
      <c r="F139">
        <f>16-INDEX(STANDINGS_HR[],MATCH(Table1[[#This Row],[COMBINED]],STANDINGS_HR[COMBINED],0),COLUMN(STANDINGS_HR[PLACE IN LEAGUE]))</f>
        <v>1</v>
      </c>
      <c r="G139">
        <f>16-INDEX(STANDINGS_RBI[],MATCH(Table1[[#This Row],[COMBINED]],STANDINGS_RBI[COMBINED],0),COLUMN(STANDINGS_RBI[PLACE IN LEAGUE]))</f>
        <v>3</v>
      </c>
      <c r="H139">
        <f>16-INDEX(STANDINGS_SB[],MATCH(Table1[[#This Row],[COMBINED]],STANDINGS_SB[COMBINED],0),COLUMN(STANDINGS_SB[PLACE IN LEAGUE]))</f>
        <v>7</v>
      </c>
      <c r="I139">
        <f>16-INDEX(STANDINGS_ERA[],MATCH(Table1[[#This Row],[COMBINED]],STANDINGS_ERA[COMBINED],0),COLUMN(STANDINGS_ERA[PLACE IN LEAGUE]))</f>
        <v>3</v>
      </c>
      <c r="J139">
        <f>16-INDEX(STANDINGS_WHIP[],MATCH(Table1[[#This Row],[COMBINED]],STANDINGS_WHIP[COMBINED],0),COLUMN(STANDINGS_WHIP[PLACE IN LEAGUE]))</f>
        <v>5</v>
      </c>
      <c r="K139">
        <f>16-INDEX(STANDINGS_W[],MATCH(Table1[[#This Row],[COMBINED]],STANDINGS_W[COMBINED],0),COLUMN(STANDINGS_W[PLACE IN LEAGUE]))</f>
        <v>4</v>
      </c>
      <c r="L139">
        <f>16-INDEX(STANDINGS_K[],MATCH(Table1[[#This Row],[COMBINED]],STANDINGS_K[COMBINED],0),COLUMN(STANDINGS_K[PLACE IN LEAGUE]))</f>
        <v>3</v>
      </c>
      <c r="M139">
        <f>16-INDEX(STANDINGS_SV[],MATCH(Table1[[#This Row],[COMBINED]],STANDINGS_SV[COMBINED],0),COLUMN(STANDINGS_SV[PLACE IN LEAGUE]))</f>
        <v>4</v>
      </c>
      <c r="N139">
        <f>SUM(Table1[[#This Row],[BA]:[SV]])</f>
        <v>38</v>
      </c>
      <c r="O139">
        <v>14</v>
      </c>
    </row>
    <row r="140" spans="1:15" x14ac:dyDescent="0.25">
      <c r="A140" t="s">
        <v>633</v>
      </c>
      <c r="B140" t="s">
        <v>628</v>
      </c>
      <c r="C140" t="str">
        <f>Table1[[#This Row],[League]]&amp;Table1[[#This Row],[Team]]</f>
        <v>$150 Draft Champions (4 hour) Mar 10 1:00 pm Lg.3868Fantasy Reaper</v>
      </c>
      <c r="D140">
        <f>16-INDEX(STANDINGS_BA[],MATCH(Table1[[#This Row],[COMBINED]],STANDINGS_BA[COMBINED],0),COLUMN(STANDINGS_BA[PLACE IN LEAGUE]))</f>
        <v>4</v>
      </c>
      <c r="E140">
        <f>16-INDEX(STANDINGS_R[],MATCH(Table1[[#This Row],[COMBINED]],STANDINGS_R[COMBINED],0),COLUMN(STANDINGS_R[PLACE IN LEAGUE]))</f>
        <v>1</v>
      </c>
      <c r="F140">
        <f>16-INDEX(STANDINGS_HR[],MATCH(Table1[[#This Row],[COMBINED]],STANDINGS_HR[COMBINED],0),COLUMN(STANDINGS_HR[PLACE IN LEAGUE]))</f>
        <v>2</v>
      </c>
      <c r="G140">
        <f>16-INDEX(STANDINGS_RBI[],MATCH(Table1[[#This Row],[COMBINED]],STANDINGS_RBI[COMBINED],0),COLUMN(STANDINGS_RBI[PLACE IN LEAGUE]))</f>
        <v>1</v>
      </c>
      <c r="H140">
        <f>16-INDEX(STANDINGS_SB[],MATCH(Table1[[#This Row],[COMBINED]],STANDINGS_SB[COMBINED],0),COLUMN(STANDINGS_SB[PLACE IN LEAGUE]))</f>
        <v>3</v>
      </c>
      <c r="I140">
        <f>16-INDEX(STANDINGS_ERA[],MATCH(Table1[[#This Row],[COMBINED]],STANDINGS_ERA[COMBINED],0),COLUMN(STANDINGS_ERA[PLACE IN LEAGUE]))</f>
        <v>5</v>
      </c>
      <c r="J140">
        <f>16-INDEX(STANDINGS_WHIP[],MATCH(Table1[[#This Row],[COMBINED]],STANDINGS_WHIP[COMBINED],0),COLUMN(STANDINGS_WHIP[PLACE IN LEAGUE]))</f>
        <v>3</v>
      </c>
      <c r="K140">
        <f>16-INDEX(STANDINGS_W[],MATCH(Table1[[#This Row],[COMBINED]],STANDINGS_W[COMBINED],0),COLUMN(STANDINGS_W[PLACE IN LEAGUE]))</f>
        <v>5</v>
      </c>
      <c r="L140">
        <f>16-INDEX(STANDINGS_K[],MATCH(Table1[[#This Row],[COMBINED]],STANDINGS_K[COMBINED],0),COLUMN(STANDINGS_K[PLACE IN LEAGUE]))</f>
        <v>5</v>
      </c>
      <c r="M140">
        <f>16-INDEX(STANDINGS_SV[],MATCH(Table1[[#This Row],[COMBINED]],STANDINGS_SV[COMBINED],0),COLUMN(STANDINGS_SV[PLACE IN LEAGUE]))</f>
        <v>5</v>
      </c>
      <c r="N140">
        <f>SUM(Table1[[#This Row],[BA]:[SV]])</f>
        <v>34</v>
      </c>
      <c r="O140">
        <v>15</v>
      </c>
    </row>
    <row r="141" spans="1:15" x14ac:dyDescent="0.25">
      <c r="A141" t="s">
        <v>644</v>
      </c>
      <c r="B141" t="s">
        <v>637</v>
      </c>
      <c r="C141" t="str">
        <f>Table1[[#This Row],[League]]&amp;Table1[[#This Row],[Team]]</f>
        <v>$150 Draft Champions (4 hour) Mar 14 1:00 pm Lg.3904Kosher Meat III</v>
      </c>
      <c r="D141">
        <f>16-INDEX(STANDINGS_BA[],MATCH(Table1[[#This Row],[COMBINED]],STANDINGS_BA[COMBINED],0),COLUMN(STANDINGS_BA[PLACE IN LEAGUE]))</f>
        <v>7</v>
      </c>
      <c r="E141">
        <f>16-INDEX(STANDINGS_R[],MATCH(Table1[[#This Row],[COMBINED]],STANDINGS_R[COMBINED],0),COLUMN(STANDINGS_R[PLACE IN LEAGUE]))</f>
        <v>12</v>
      </c>
      <c r="F141">
        <f>16-INDEX(STANDINGS_HR[],MATCH(Table1[[#This Row],[COMBINED]],STANDINGS_HR[COMBINED],0),COLUMN(STANDINGS_HR[PLACE IN LEAGUE]))</f>
        <v>12</v>
      </c>
      <c r="G141">
        <f>16-INDEX(STANDINGS_RBI[],MATCH(Table1[[#This Row],[COMBINED]],STANDINGS_RBI[COMBINED],0),COLUMN(STANDINGS_RBI[PLACE IN LEAGUE]))</f>
        <v>10</v>
      </c>
      <c r="H141">
        <f>16-INDEX(STANDINGS_SB[],MATCH(Table1[[#This Row],[COMBINED]],STANDINGS_SB[COMBINED],0),COLUMN(STANDINGS_SB[PLACE IN LEAGUE]))</f>
        <v>13</v>
      </c>
      <c r="I141">
        <f>16-INDEX(STANDINGS_ERA[],MATCH(Table1[[#This Row],[COMBINED]],STANDINGS_ERA[COMBINED],0),COLUMN(STANDINGS_ERA[PLACE IN LEAGUE]))</f>
        <v>14</v>
      </c>
      <c r="J141">
        <f>16-INDEX(STANDINGS_WHIP[],MATCH(Table1[[#This Row],[COMBINED]],STANDINGS_WHIP[COMBINED],0),COLUMN(STANDINGS_WHIP[PLACE IN LEAGUE]))</f>
        <v>13</v>
      </c>
      <c r="K141">
        <f>16-INDEX(STANDINGS_W[],MATCH(Table1[[#This Row],[COMBINED]],STANDINGS_W[COMBINED],0),COLUMN(STANDINGS_W[PLACE IN LEAGUE]))</f>
        <v>15</v>
      </c>
      <c r="L141">
        <f>16-INDEX(STANDINGS_K[],MATCH(Table1[[#This Row],[COMBINED]],STANDINGS_K[COMBINED],0),COLUMN(STANDINGS_K[PLACE IN LEAGUE]))</f>
        <v>14</v>
      </c>
      <c r="M141">
        <f>16-INDEX(STANDINGS_SV[],MATCH(Table1[[#This Row],[COMBINED]],STANDINGS_SV[COMBINED],0),COLUMN(STANDINGS_SV[PLACE IN LEAGUE]))</f>
        <v>3</v>
      </c>
      <c r="N141">
        <f>SUM(Table1[[#This Row],[BA]:[SV]])</f>
        <v>113</v>
      </c>
      <c r="O141">
        <v>1</v>
      </c>
    </row>
    <row r="142" spans="1:15" x14ac:dyDescent="0.25">
      <c r="A142" t="s">
        <v>289</v>
      </c>
      <c r="B142" t="s">
        <v>637</v>
      </c>
      <c r="C142" t="str">
        <f>Table1[[#This Row],[League]]&amp;Table1[[#This Row],[Team]]</f>
        <v>$150 Draft Champions (4 hour) Mar 14 1:00 pm Lg.3904Aardvarks</v>
      </c>
      <c r="D142">
        <f>16-INDEX(STANDINGS_BA[],MATCH(Table1[[#This Row],[COMBINED]],STANDINGS_BA[COMBINED],0),COLUMN(STANDINGS_BA[PLACE IN LEAGUE]))</f>
        <v>14</v>
      </c>
      <c r="E142">
        <f>16-INDEX(STANDINGS_R[],MATCH(Table1[[#This Row],[COMBINED]],STANDINGS_R[COMBINED],0),COLUMN(STANDINGS_R[PLACE IN LEAGUE]))</f>
        <v>15</v>
      </c>
      <c r="F142">
        <f>16-INDEX(STANDINGS_HR[],MATCH(Table1[[#This Row],[COMBINED]],STANDINGS_HR[COMBINED],0),COLUMN(STANDINGS_HR[PLACE IN LEAGUE]))</f>
        <v>15</v>
      </c>
      <c r="G142">
        <f>16-INDEX(STANDINGS_RBI[],MATCH(Table1[[#This Row],[COMBINED]],STANDINGS_RBI[COMBINED],0),COLUMN(STANDINGS_RBI[PLACE IN LEAGUE]))</f>
        <v>15</v>
      </c>
      <c r="H142">
        <f>16-INDEX(STANDINGS_SB[],MATCH(Table1[[#This Row],[COMBINED]],STANDINGS_SB[COMBINED],0),COLUMN(STANDINGS_SB[PLACE IN LEAGUE]))</f>
        <v>12</v>
      </c>
      <c r="I142">
        <f>16-INDEX(STANDINGS_ERA[],MATCH(Table1[[#This Row],[COMBINED]],STANDINGS_ERA[COMBINED],0),COLUMN(STANDINGS_ERA[PLACE IN LEAGUE]))</f>
        <v>3</v>
      </c>
      <c r="J142">
        <f>16-INDEX(STANDINGS_WHIP[],MATCH(Table1[[#This Row],[COMBINED]],STANDINGS_WHIP[COMBINED],0),COLUMN(STANDINGS_WHIP[PLACE IN LEAGUE]))</f>
        <v>12</v>
      </c>
      <c r="K142">
        <f>16-INDEX(STANDINGS_W[],MATCH(Table1[[#This Row],[COMBINED]],STANDINGS_W[COMBINED],0),COLUMN(STANDINGS_W[PLACE IN LEAGUE]))</f>
        <v>9</v>
      </c>
      <c r="L142">
        <f>16-INDEX(STANDINGS_K[],MATCH(Table1[[#This Row],[COMBINED]],STANDINGS_K[COMBINED],0),COLUMN(STANDINGS_K[PLACE IN LEAGUE]))</f>
        <v>9</v>
      </c>
      <c r="M142">
        <f>16-INDEX(STANDINGS_SV[],MATCH(Table1[[#This Row],[COMBINED]],STANDINGS_SV[COMBINED],0),COLUMN(STANDINGS_SV[PLACE IN LEAGUE]))</f>
        <v>4</v>
      </c>
      <c r="N142">
        <f>SUM(Table1[[#This Row],[BA]:[SV]])</f>
        <v>108</v>
      </c>
      <c r="O142">
        <v>2</v>
      </c>
    </row>
    <row r="143" spans="1:15" x14ac:dyDescent="0.25">
      <c r="A143" t="s">
        <v>647</v>
      </c>
      <c r="B143" t="s">
        <v>637</v>
      </c>
      <c r="C143" t="str">
        <f>Table1[[#This Row],[League]]&amp;Table1[[#This Row],[Team]]</f>
        <v>$150 Draft Champions (4 hour) Mar 14 1:00 pm Lg.3904High Cheese</v>
      </c>
      <c r="D143">
        <f>16-INDEX(STANDINGS_BA[],MATCH(Table1[[#This Row],[COMBINED]],STANDINGS_BA[COMBINED],0),COLUMN(STANDINGS_BA[PLACE IN LEAGUE]))</f>
        <v>4</v>
      </c>
      <c r="E143">
        <f>16-INDEX(STANDINGS_R[],MATCH(Table1[[#This Row],[COMBINED]],STANDINGS_R[COMBINED],0),COLUMN(STANDINGS_R[PLACE IN LEAGUE]))</f>
        <v>11</v>
      </c>
      <c r="F143">
        <f>16-INDEX(STANDINGS_HR[],MATCH(Table1[[#This Row],[COMBINED]],STANDINGS_HR[COMBINED],0),COLUMN(STANDINGS_HR[PLACE IN LEAGUE]))</f>
        <v>13</v>
      </c>
      <c r="G143">
        <f>16-INDEX(STANDINGS_RBI[],MATCH(Table1[[#This Row],[COMBINED]],STANDINGS_RBI[COMBINED],0),COLUMN(STANDINGS_RBI[PLACE IN LEAGUE]))</f>
        <v>11</v>
      </c>
      <c r="H143">
        <f>16-INDEX(STANDINGS_SB[],MATCH(Table1[[#This Row],[COMBINED]],STANDINGS_SB[COMBINED],0),COLUMN(STANDINGS_SB[PLACE IN LEAGUE]))</f>
        <v>6</v>
      </c>
      <c r="I143">
        <f>16-INDEX(STANDINGS_ERA[],MATCH(Table1[[#This Row],[COMBINED]],STANDINGS_ERA[COMBINED],0),COLUMN(STANDINGS_ERA[PLACE IN LEAGUE]))</f>
        <v>10</v>
      </c>
      <c r="J143">
        <f>16-INDEX(STANDINGS_WHIP[],MATCH(Table1[[#This Row],[COMBINED]],STANDINGS_WHIP[COMBINED],0),COLUMN(STANDINGS_WHIP[PLACE IN LEAGUE]))</f>
        <v>14</v>
      </c>
      <c r="K143">
        <f>16-INDEX(STANDINGS_W[],MATCH(Table1[[#This Row],[COMBINED]],STANDINGS_W[COMBINED],0),COLUMN(STANDINGS_W[PLACE IN LEAGUE]))</f>
        <v>13</v>
      </c>
      <c r="L143">
        <f>16-INDEX(STANDINGS_K[],MATCH(Table1[[#This Row],[COMBINED]],STANDINGS_K[COMBINED],0),COLUMN(STANDINGS_K[PLACE IN LEAGUE]))</f>
        <v>12</v>
      </c>
      <c r="M143">
        <f>16-INDEX(STANDINGS_SV[],MATCH(Table1[[#This Row],[COMBINED]],STANDINGS_SV[COMBINED],0),COLUMN(STANDINGS_SV[PLACE IN LEAGUE]))</f>
        <v>10</v>
      </c>
      <c r="N143">
        <f>SUM(Table1[[#This Row],[BA]:[SV]])</f>
        <v>104</v>
      </c>
      <c r="O143">
        <v>3</v>
      </c>
    </row>
    <row r="144" spans="1:15" x14ac:dyDescent="0.25">
      <c r="A144" t="s">
        <v>640</v>
      </c>
      <c r="B144" t="s">
        <v>637</v>
      </c>
      <c r="C144" t="str">
        <f>Table1[[#This Row],[League]]&amp;Table1[[#This Row],[Team]]</f>
        <v>$150 Draft Champions (4 hour) Mar 14 1:00 pm Lg.3904Ljubljana Dragonborn</v>
      </c>
      <c r="D144">
        <f>16-INDEX(STANDINGS_BA[],MATCH(Table1[[#This Row],[COMBINED]],STANDINGS_BA[COMBINED],0),COLUMN(STANDINGS_BA[PLACE IN LEAGUE]))</f>
        <v>11</v>
      </c>
      <c r="E144">
        <f>16-INDEX(STANDINGS_R[],MATCH(Table1[[#This Row],[COMBINED]],STANDINGS_R[COMBINED],0),COLUMN(STANDINGS_R[PLACE IN LEAGUE]))</f>
        <v>10</v>
      </c>
      <c r="F144">
        <f>16-INDEX(STANDINGS_HR[],MATCH(Table1[[#This Row],[COMBINED]],STANDINGS_HR[COMBINED],0),COLUMN(STANDINGS_HR[PLACE IN LEAGUE]))</f>
        <v>8</v>
      </c>
      <c r="G144">
        <f>16-INDEX(STANDINGS_RBI[],MATCH(Table1[[#This Row],[COMBINED]],STANDINGS_RBI[COMBINED],0),COLUMN(STANDINGS_RBI[PLACE IN LEAGUE]))</f>
        <v>12</v>
      </c>
      <c r="H144">
        <f>16-INDEX(STANDINGS_SB[],MATCH(Table1[[#This Row],[COMBINED]],STANDINGS_SB[COMBINED],0),COLUMN(STANDINGS_SB[PLACE IN LEAGUE]))</f>
        <v>11</v>
      </c>
      <c r="I144">
        <f>16-INDEX(STANDINGS_ERA[],MATCH(Table1[[#This Row],[COMBINED]],STANDINGS_ERA[COMBINED],0),COLUMN(STANDINGS_ERA[PLACE IN LEAGUE]))</f>
        <v>9</v>
      </c>
      <c r="J144">
        <f>16-INDEX(STANDINGS_WHIP[],MATCH(Table1[[#This Row],[COMBINED]],STANDINGS_WHIP[COMBINED],0),COLUMN(STANDINGS_WHIP[PLACE IN LEAGUE]))</f>
        <v>6</v>
      </c>
      <c r="K144">
        <f>16-INDEX(STANDINGS_W[],MATCH(Table1[[#This Row],[COMBINED]],STANDINGS_W[COMBINED],0),COLUMN(STANDINGS_W[PLACE IN LEAGUE]))</f>
        <v>12</v>
      </c>
      <c r="L144">
        <f>16-INDEX(STANDINGS_K[],MATCH(Table1[[#This Row],[COMBINED]],STANDINGS_K[COMBINED],0),COLUMN(STANDINGS_K[PLACE IN LEAGUE]))</f>
        <v>13</v>
      </c>
      <c r="M144">
        <f>16-INDEX(STANDINGS_SV[],MATCH(Table1[[#This Row],[COMBINED]],STANDINGS_SV[COMBINED],0),COLUMN(STANDINGS_SV[PLACE IN LEAGUE]))</f>
        <v>8</v>
      </c>
      <c r="N144">
        <f>SUM(Table1[[#This Row],[BA]:[SV]])</f>
        <v>100</v>
      </c>
      <c r="O144">
        <v>4</v>
      </c>
    </row>
    <row r="145" spans="1:15" x14ac:dyDescent="0.25">
      <c r="A145" t="s">
        <v>358</v>
      </c>
      <c r="B145" t="s">
        <v>637</v>
      </c>
      <c r="C145" t="str">
        <f>Table1[[#This Row],[League]]&amp;Table1[[#This Row],[Team]]</f>
        <v>$150 Draft Champions (4 hour) Mar 14 1:00 pm Lg.3904Team Larsen</v>
      </c>
      <c r="D145">
        <f>16-INDEX(STANDINGS_BA[],MATCH(Table1[[#This Row],[COMBINED]],STANDINGS_BA[COMBINED],0),COLUMN(STANDINGS_BA[PLACE IN LEAGUE]))</f>
        <v>15</v>
      </c>
      <c r="E145">
        <f>16-INDEX(STANDINGS_R[],MATCH(Table1[[#This Row],[COMBINED]],STANDINGS_R[COMBINED],0),COLUMN(STANDINGS_R[PLACE IN LEAGUE]))</f>
        <v>13</v>
      </c>
      <c r="F145">
        <f>16-INDEX(STANDINGS_HR[],MATCH(Table1[[#This Row],[COMBINED]],STANDINGS_HR[COMBINED],0),COLUMN(STANDINGS_HR[PLACE IN LEAGUE]))</f>
        <v>14</v>
      </c>
      <c r="G145">
        <f>16-INDEX(STANDINGS_RBI[],MATCH(Table1[[#This Row],[COMBINED]],STANDINGS_RBI[COMBINED],0),COLUMN(STANDINGS_RBI[PLACE IN LEAGUE]))</f>
        <v>14</v>
      </c>
      <c r="H145">
        <f>16-INDEX(STANDINGS_SB[],MATCH(Table1[[#This Row],[COMBINED]],STANDINGS_SB[COMBINED],0),COLUMN(STANDINGS_SB[PLACE IN LEAGUE]))</f>
        <v>10</v>
      </c>
      <c r="I145">
        <f>16-INDEX(STANDINGS_ERA[],MATCH(Table1[[#This Row],[COMBINED]],STANDINGS_ERA[COMBINED],0),COLUMN(STANDINGS_ERA[PLACE IN LEAGUE]))</f>
        <v>13</v>
      </c>
      <c r="J145">
        <f>16-INDEX(STANDINGS_WHIP[],MATCH(Table1[[#This Row],[COMBINED]],STANDINGS_WHIP[COMBINED],0),COLUMN(STANDINGS_WHIP[PLACE IN LEAGUE]))</f>
        <v>9</v>
      </c>
      <c r="K145">
        <f>16-INDEX(STANDINGS_W[],MATCH(Table1[[#This Row],[COMBINED]],STANDINGS_W[COMBINED],0),COLUMN(STANDINGS_W[PLACE IN LEAGUE]))</f>
        <v>4</v>
      </c>
      <c r="L145">
        <f>16-INDEX(STANDINGS_K[],MATCH(Table1[[#This Row],[COMBINED]],STANDINGS_K[COMBINED],0),COLUMN(STANDINGS_K[PLACE IN LEAGUE]))</f>
        <v>5</v>
      </c>
      <c r="M145">
        <f>16-INDEX(STANDINGS_SV[],MATCH(Table1[[#This Row],[COMBINED]],STANDINGS_SV[COMBINED],0),COLUMN(STANDINGS_SV[PLACE IN LEAGUE]))</f>
        <v>1</v>
      </c>
      <c r="N145">
        <f>SUM(Table1[[#This Row],[BA]:[SV]])</f>
        <v>98</v>
      </c>
      <c r="O145">
        <v>5</v>
      </c>
    </row>
    <row r="146" spans="1:15" x14ac:dyDescent="0.25">
      <c r="A146" t="s">
        <v>645</v>
      </c>
      <c r="B146" t="s">
        <v>637</v>
      </c>
      <c r="C146" t="str">
        <f>Table1[[#This Row],[League]]&amp;Table1[[#This Row],[Team]]</f>
        <v>$150 Draft Champions (4 hour) Mar 14 1:00 pm Lg.39043Peat</v>
      </c>
      <c r="D146">
        <f>16-INDEX(STANDINGS_BA[],MATCH(Table1[[#This Row],[COMBINED]],STANDINGS_BA[COMBINED],0),COLUMN(STANDINGS_BA[PLACE IN LEAGUE]))</f>
        <v>6</v>
      </c>
      <c r="E146">
        <f>16-INDEX(STANDINGS_R[],MATCH(Table1[[#This Row],[COMBINED]],STANDINGS_R[COMBINED],0),COLUMN(STANDINGS_R[PLACE IN LEAGUE]))</f>
        <v>6</v>
      </c>
      <c r="F146">
        <f>16-INDEX(STANDINGS_HR[],MATCH(Table1[[#This Row],[COMBINED]],STANDINGS_HR[COMBINED],0),COLUMN(STANDINGS_HR[PLACE IN LEAGUE]))</f>
        <v>11</v>
      </c>
      <c r="G146">
        <f>16-INDEX(STANDINGS_RBI[],MATCH(Table1[[#This Row],[COMBINED]],STANDINGS_RBI[COMBINED],0),COLUMN(STANDINGS_RBI[PLACE IN LEAGUE]))</f>
        <v>6</v>
      </c>
      <c r="H146">
        <f>16-INDEX(STANDINGS_SB[],MATCH(Table1[[#This Row],[COMBINED]],STANDINGS_SB[COMBINED],0),COLUMN(STANDINGS_SB[PLACE IN LEAGUE]))</f>
        <v>15</v>
      </c>
      <c r="I146">
        <f>16-INDEX(STANDINGS_ERA[],MATCH(Table1[[#This Row],[COMBINED]],STANDINGS_ERA[COMBINED],0),COLUMN(STANDINGS_ERA[PLACE IN LEAGUE]))</f>
        <v>4</v>
      </c>
      <c r="J146">
        <f>16-INDEX(STANDINGS_WHIP[],MATCH(Table1[[#This Row],[COMBINED]],STANDINGS_WHIP[COMBINED],0),COLUMN(STANDINGS_WHIP[PLACE IN LEAGUE]))</f>
        <v>7</v>
      </c>
      <c r="K146">
        <f>16-INDEX(STANDINGS_W[],MATCH(Table1[[#This Row],[COMBINED]],STANDINGS_W[COMBINED],0),COLUMN(STANDINGS_W[PLACE IN LEAGUE]))</f>
        <v>14</v>
      </c>
      <c r="L146">
        <f>16-INDEX(STANDINGS_K[],MATCH(Table1[[#This Row],[COMBINED]],STANDINGS_K[COMBINED],0),COLUMN(STANDINGS_K[PLACE IN LEAGUE]))</f>
        <v>15</v>
      </c>
      <c r="M146">
        <f>16-INDEX(STANDINGS_SV[],MATCH(Table1[[#This Row],[COMBINED]],STANDINGS_SV[COMBINED],0),COLUMN(STANDINGS_SV[PLACE IN LEAGUE]))</f>
        <v>2</v>
      </c>
      <c r="N146">
        <f>SUM(Table1[[#This Row],[BA]:[SV]])</f>
        <v>86</v>
      </c>
      <c r="O146">
        <v>6</v>
      </c>
    </row>
    <row r="147" spans="1:15" x14ac:dyDescent="0.25">
      <c r="A147" t="s">
        <v>392</v>
      </c>
      <c r="B147" t="s">
        <v>637</v>
      </c>
      <c r="C147" t="str">
        <f>Table1[[#This Row],[League]]&amp;Table1[[#This Row],[Team]]</f>
        <v>$150 Draft Champions (4 hour) Mar 14 1:00 pm Lg.3904Team Conlon</v>
      </c>
      <c r="D147">
        <f>16-INDEX(STANDINGS_BA[],MATCH(Table1[[#This Row],[COMBINED]],STANDINGS_BA[COMBINED],0),COLUMN(STANDINGS_BA[PLACE IN LEAGUE]))</f>
        <v>1</v>
      </c>
      <c r="E147">
        <f>16-INDEX(STANDINGS_R[],MATCH(Table1[[#This Row],[COMBINED]],STANDINGS_R[COMBINED],0),COLUMN(STANDINGS_R[PLACE IN LEAGUE]))</f>
        <v>4</v>
      </c>
      <c r="F147">
        <f>16-INDEX(STANDINGS_HR[],MATCH(Table1[[#This Row],[COMBINED]],STANDINGS_HR[COMBINED],0),COLUMN(STANDINGS_HR[PLACE IN LEAGUE]))</f>
        <v>7</v>
      </c>
      <c r="G147">
        <f>16-INDEX(STANDINGS_RBI[],MATCH(Table1[[#This Row],[COMBINED]],STANDINGS_RBI[COMBINED],0),COLUMN(STANDINGS_RBI[PLACE IN LEAGUE]))</f>
        <v>4</v>
      </c>
      <c r="H147">
        <f>16-INDEX(STANDINGS_SB[],MATCH(Table1[[#This Row],[COMBINED]],STANDINGS_SB[COMBINED],0),COLUMN(STANDINGS_SB[PLACE IN LEAGUE]))</f>
        <v>4</v>
      </c>
      <c r="I147">
        <f>16-INDEX(STANDINGS_ERA[],MATCH(Table1[[#This Row],[COMBINED]],STANDINGS_ERA[COMBINED],0),COLUMN(STANDINGS_ERA[PLACE IN LEAGUE]))</f>
        <v>15</v>
      </c>
      <c r="J147">
        <f>16-INDEX(STANDINGS_WHIP[],MATCH(Table1[[#This Row],[COMBINED]],STANDINGS_WHIP[COMBINED],0),COLUMN(STANDINGS_WHIP[PLACE IN LEAGUE]))</f>
        <v>15</v>
      </c>
      <c r="K147">
        <f>16-INDEX(STANDINGS_W[],MATCH(Table1[[#This Row],[COMBINED]],STANDINGS_W[COMBINED],0),COLUMN(STANDINGS_W[PLACE IN LEAGUE]))</f>
        <v>7</v>
      </c>
      <c r="L147">
        <f>16-INDEX(STANDINGS_K[],MATCH(Table1[[#This Row],[COMBINED]],STANDINGS_K[COMBINED],0),COLUMN(STANDINGS_K[PLACE IN LEAGUE]))</f>
        <v>11</v>
      </c>
      <c r="M147">
        <f>16-INDEX(STANDINGS_SV[],MATCH(Table1[[#This Row],[COMBINED]],STANDINGS_SV[COMBINED],0),COLUMN(STANDINGS_SV[PLACE IN LEAGUE]))</f>
        <v>15</v>
      </c>
      <c r="N147">
        <f>SUM(Table1[[#This Row],[BA]:[SV]])</f>
        <v>83</v>
      </c>
      <c r="O147">
        <v>7</v>
      </c>
    </row>
    <row r="148" spans="1:15" x14ac:dyDescent="0.25">
      <c r="A148" t="s">
        <v>639</v>
      </c>
      <c r="B148" t="s">
        <v>637</v>
      </c>
      <c r="C148" t="str">
        <f>Table1[[#This Row],[League]]&amp;Table1[[#This Row],[Team]]</f>
        <v>$150 Draft Champions (4 hour) Mar 14 1:00 pm Lg.3904Team Fisher</v>
      </c>
      <c r="D148">
        <f>16-INDEX(STANDINGS_BA[],MATCH(Table1[[#This Row],[COMBINED]],STANDINGS_BA[COMBINED],0),COLUMN(STANDINGS_BA[PLACE IN LEAGUE]))</f>
        <v>12</v>
      </c>
      <c r="E148">
        <f>16-INDEX(STANDINGS_R[],MATCH(Table1[[#This Row],[COMBINED]],STANDINGS_R[COMBINED],0),COLUMN(STANDINGS_R[PLACE IN LEAGUE]))</f>
        <v>14</v>
      </c>
      <c r="F148">
        <f>16-INDEX(STANDINGS_HR[],MATCH(Table1[[#This Row],[COMBINED]],STANDINGS_HR[COMBINED],0),COLUMN(STANDINGS_HR[PLACE IN LEAGUE]))</f>
        <v>10</v>
      </c>
      <c r="G148">
        <f>16-INDEX(STANDINGS_RBI[],MATCH(Table1[[#This Row],[COMBINED]],STANDINGS_RBI[COMBINED],0),COLUMN(STANDINGS_RBI[PLACE IN LEAGUE]))</f>
        <v>13</v>
      </c>
      <c r="H148">
        <f>16-INDEX(STANDINGS_SB[],MATCH(Table1[[#This Row],[COMBINED]],STANDINGS_SB[COMBINED],0),COLUMN(STANDINGS_SB[PLACE IN LEAGUE]))</f>
        <v>7</v>
      </c>
      <c r="I148">
        <f>16-INDEX(STANDINGS_ERA[],MATCH(Table1[[#This Row],[COMBINED]],STANDINGS_ERA[COMBINED],0),COLUMN(STANDINGS_ERA[PLACE IN LEAGUE]))</f>
        <v>8</v>
      </c>
      <c r="J148">
        <f>16-INDEX(STANDINGS_WHIP[],MATCH(Table1[[#This Row],[COMBINED]],STANDINGS_WHIP[COMBINED],0),COLUMN(STANDINGS_WHIP[PLACE IN LEAGUE]))</f>
        <v>1</v>
      </c>
      <c r="K148">
        <f>16-INDEX(STANDINGS_W[],MATCH(Table1[[#This Row],[COMBINED]],STANDINGS_W[COMBINED],0),COLUMN(STANDINGS_W[PLACE IN LEAGUE]))</f>
        <v>2</v>
      </c>
      <c r="L148">
        <f>16-INDEX(STANDINGS_K[],MATCH(Table1[[#This Row],[COMBINED]],STANDINGS_K[COMBINED],0),COLUMN(STANDINGS_K[PLACE IN LEAGUE]))</f>
        <v>6</v>
      </c>
      <c r="M148">
        <f>16-INDEX(STANDINGS_SV[],MATCH(Table1[[#This Row],[COMBINED]],STANDINGS_SV[COMBINED],0),COLUMN(STANDINGS_SV[PLACE IN LEAGUE]))</f>
        <v>6</v>
      </c>
      <c r="N148">
        <f>SUM(Table1[[#This Row],[BA]:[SV]])</f>
        <v>79</v>
      </c>
      <c r="O148">
        <v>8</v>
      </c>
    </row>
    <row r="149" spans="1:15" x14ac:dyDescent="0.25">
      <c r="A149" t="s">
        <v>646</v>
      </c>
      <c r="B149" t="s">
        <v>637</v>
      </c>
      <c r="C149" t="str">
        <f>Table1[[#This Row],[League]]&amp;Table1[[#This Row],[Team]]</f>
        <v>$150 Draft Champions (4 hour) Mar 14 1:00 pm Lg.3904Ragnar's Rampage</v>
      </c>
      <c r="D149">
        <f>16-INDEX(STANDINGS_BA[],MATCH(Table1[[#This Row],[COMBINED]],STANDINGS_BA[COMBINED],0),COLUMN(STANDINGS_BA[PLACE IN LEAGUE]))</f>
        <v>5</v>
      </c>
      <c r="E149">
        <f>16-INDEX(STANDINGS_R[],MATCH(Table1[[#This Row],[COMBINED]],STANDINGS_R[COMBINED],0),COLUMN(STANDINGS_R[PLACE IN LEAGUE]))</f>
        <v>8</v>
      </c>
      <c r="F149">
        <f>16-INDEX(STANDINGS_HR[],MATCH(Table1[[#This Row],[COMBINED]],STANDINGS_HR[COMBINED],0),COLUMN(STANDINGS_HR[PLACE IN LEAGUE]))</f>
        <v>9</v>
      </c>
      <c r="G149">
        <f>16-INDEX(STANDINGS_RBI[],MATCH(Table1[[#This Row],[COMBINED]],STANDINGS_RBI[COMBINED],0),COLUMN(STANDINGS_RBI[PLACE IN LEAGUE]))</f>
        <v>9</v>
      </c>
      <c r="H149">
        <f>16-INDEX(STANDINGS_SB[],MATCH(Table1[[#This Row],[COMBINED]],STANDINGS_SB[COMBINED],0),COLUMN(STANDINGS_SB[PLACE IN LEAGUE]))</f>
        <v>3</v>
      </c>
      <c r="I149">
        <f>16-INDEX(STANDINGS_ERA[],MATCH(Table1[[#This Row],[COMBINED]],STANDINGS_ERA[COMBINED],0),COLUMN(STANDINGS_ERA[PLACE IN LEAGUE]))</f>
        <v>12</v>
      </c>
      <c r="J149">
        <f>16-INDEX(STANDINGS_WHIP[],MATCH(Table1[[#This Row],[COMBINED]],STANDINGS_WHIP[COMBINED],0),COLUMN(STANDINGS_WHIP[PLACE IN LEAGUE]))</f>
        <v>10</v>
      </c>
      <c r="K149">
        <f>16-INDEX(STANDINGS_W[],MATCH(Table1[[#This Row],[COMBINED]],STANDINGS_W[COMBINED],0),COLUMN(STANDINGS_W[PLACE IN LEAGUE]))</f>
        <v>6</v>
      </c>
      <c r="L149">
        <f>16-INDEX(STANDINGS_K[],MATCH(Table1[[#This Row],[COMBINED]],STANDINGS_K[COMBINED],0),COLUMN(STANDINGS_K[PLACE IN LEAGUE]))</f>
        <v>3</v>
      </c>
      <c r="M149">
        <f>16-INDEX(STANDINGS_SV[],MATCH(Table1[[#This Row],[COMBINED]],STANDINGS_SV[COMBINED],0),COLUMN(STANDINGS_SV[PLACE IN LEAGUE]))</f>
        <v>12</v>
      </c>
      <c r="N149">
        <f>SUM(Table1[[#This Row],[BA]:[SV]])</f>
        <v>77</v>
      </c>
      <c r="O149">
        <v>9</v>
      </c>
    </row>
    <row r="150" spans="1:15" x14ac:dyDescent="0.25">
      <c r="A150" t="s">
        <v>638</v>
      </c>
      <c r="B150" t="s">
        <v>637</v>
      </c>
      <c r="C150" t="str">
        <f>Table1[[#This Row],[League]]&amp;Table1[[#This Row],[Team]]</f>
        <v>$150 Draft Champions (4 hour) Mar 14 1:00 pm Lg.3904RAMBONE</v>
      </c>
      <c r="D150">
        <f>16-INDEX(STANDINGS_BA[],MATCH(Table1[[#This Row],[COMBINED]],STANDINGS_BA[COMBINED],0),COLUMN(STANDINGS_BA[PLACE IN LEAGUE]))</f>
        <v>13</v>
      </c>
      <c r="E150">
        <f>16-INDEX(STANDINGS_R[],MATCH(Table1[[#This Row],[COMBINED]],STANDINGS_R[COMBINED],0),COLUMN(STANDINGS_R[PLACE IN LEAGUE]))</f>
        <v>9</v>
      </c>
      <c r="F150">
        <f>16-INDEX(STANDINGS_HR[],MATCH(Table1[[#This Row],[COMBINED]],STANDINGS_HR[COMBINED],0),COLUMN(STANDINGS_HR[PLACE IN LEAGUE]))</f>
        <v>3</v>
      </c>
      <c r="G150">
        <f>16-INDEX(STANDINGS_RBI[],MATCH(Table1[[#This Row],[COMBINED]],STANDINGS_RBI[COMBINED],0),COLUMN(STANDINGS_RBI[PLACE IN LEAGUE]))</f>
        <v>7</v>
      </c>
      <c r="H150">
        <f>16-INDEX(STANDINGS_SB[],MATCH(Table1[[#This Row],[COMBINED]],STANDINGS_SB[COMBINED],0),COLUMN(STANDINGS_SB[PLACE IN LEAGUE]))</f>
        <v>9</v>
      </c>
      <c r="I150">
        <f>16-INDEX(STANDINGS_ERA[],MATCH(Table1[[#This Row],[COMBINED]],STANDINGS_ERA[COMBINED],0),COLUMN(STANDINGS_ERA[PLACE IN LEAGUE]))</f>
        <v>5</v>
      </c>
      <c r="J150">
        <f>16-INDEX(STANDINGS_WHIP[],MATCH(Table1[[#This Row],[COMBINED]],STANDINGS_WHIP[COMBINED],0),COLUMN(STANDINGS_WHIP[PLACE IN LEAGUE]))</f>
        <v>11</v>
      </c>
      <c r="K150">
        <f>16-INDEX(STANDINGS_W[],MATCH(Table1[[#This Row],[COMBINED]],STANDINGS_W[COMBINED],0),COLUMN(STANDINGS_W[PLACE IN LEAGUE]))</f>
        <v>3</v>
      </c>
      <c r="L150">
        <f>16-INDEX(STANDINGS_K[],MATCH(Table1[[#This Row],[COMBINED]],STANDINGS_K[COMBINED],0),COLUMN(STANDINGS_K[PLACE IN LEAGUE]))</f>
        <v>1</v>
      </c>
      <c r="M150">
        <f>16-INDEX(STANDINGS_SV[],MATCH(Table1[[#This Row],[COMBINED]],STANDINGS_SV[COMBINED],0),COLUMN(STANDINGS_SV[PLACE IN LEAGUE]))</f>
        <v>14</v>
      </c>
      <c r="N150">
        <f>SUM(Table1[[#This Row],[BA]:[SV]])</f>
        <v>75</v>
      </c>
      <c r="O150">
        <v>10</v>
      </c>
    </row>
    <row r="151" spans="1:15" x14ac:dyDescent="0.25">
      <c r="A151" t="s">
        <v>649</v>
      </c>
      <c r="B151" t="s">
        <v>637</v>
      </c>
      <c r="C151" t="str">
        <f>Table1[[#This Row],[League]]&amp;Table1[[#This Row],[Team]]</f>
        <v>$150 Draft Champions (4 hour) Mar 14 1:00 pm Lg.3904Oren Ishii</v>
      </c>
      <c r="D151">
        <f>16-INDEX(STANDINGS_BA[],MATCH(Table1[[#This Row],[COMBINED]],STANDINGS_BA[COMBINED],0),COLUMN(STANDINGS_BA[PLACE IN LEAGUE]))</f>
        <v>2</v>
      </c>
      <c r="E151">
        <f>16-INDEX(STANDINGS_R[],MATCH(Table1[[#This Row],[COMBINED]],STANDINGS_R[COMBINED],0),COLUMN(STANDINGS_R[PLACE IN LEAGUE]))</f>
        <v>1</v>
      </c>
      <c r="F151">
        <f>16-INDEX(STANDINGS_HR[],MATCH(Table1[[#This Row],[COMBINED]],STANDINGS_HR[COMBINED],0),COLUMN(STANDINGS_HR[PLACE IN LEAGUE]))</f>
        <v>6</v>
      </c>
      <c r="G151">
        <f>16-INDEX(STANDINGS_RBI[],MATCH(Table1[[#This Row],[COMBINED]],STANDINGS_RBI[COMBINED],0),COLUMN(STANDINGS_RBI[PLACE IN LEAGUE]))</f>
        <v>2</v>
      </c>
      <c r="H151">
        <f>16-INDEX(STANDINGS_SB[],MATCH(Table1[[#This Row],[COMBINED]],STANDINGS_SB[COMBINED],0),COLUMN(STANDINGS_SB[PLACE IN LEAGUE]))</f>
        <v>5</v>
      </c>
      <c r="I151">
        <f>16-INDEX(STANDINGS_ERA[],MATCH(Table1[[#This Row],[COMBINED]],STANDINGS_ERA[COMBINED],0),COLUMN(STANDINGS_ERA[PLACE IN LEAGUE]))</f>
        <v>11</v>
      </c>
      <c r="J151">
        <f>16-INDEX(STANDINGS_WHIP[],MATCH(Table1[[#This Row],[COMBINED]],STANDINGS_WHIP[COMBINED],0),COLUMN(STANDINGS_WHIP[PLACE IN LEAGUE]))</f>
        <v>8</v>
      </c>
      <c r="K151">
        <f>16-INDEX(STANDINGS_W[],MATCH(Table1[[#This Row],[COMBINED]],STANDINGS_W[COMBINED],0),COLUMN(STANDINGS_W[PLACE IN LEAGUE]))</f>
        <v>11</v>
      </c>
      <c r="L151">
        <f>16-INDEX(STANDINGS_K[],MATCH(Table1[[#This Row],[COMBINED]],STANDINGS_K[COMBINED],0),COLUMN(STANDINGS_K[PLACE IN LEAGUE]))</f>
        <v>8</v>
      </c>
      <c r="M151">
        <f>16-INDEX(STANDINGS_SV[],MATCH(Table1[[#This Row],[COMBINED]],STANDINGS_SV[COMBINED],0),COLUMN(STANDINGS_SV[PLACE IN LEAGUE]))</f>
        <v>7</v>
      </c>
      <c r="N151">
        <f>SUM(Table1[[#This Row],[BA]:[SV]])</f>
        <v>61</v>
      </c>
      <c r="O151">
        <v>11</v>
      </c>
    </row>
    <row r="152" spans="1:15" x14ac:dyDescent="0.25">
      <c r="A152" t="s">
        <v>641</v>
      </c>
      <c r="B152" t="s">
        <v>637</v>
      </c>
      <c r="C152" t="str">
        <f>Table1[[#This Row],[League]]&amp;Table1[[#This Row],[Team]]</f>
        <v>$150 Draft Champions (4 hour) Mar 14 1:00 pm Lg.3904Studiman</v>
      </c>
      <c r="D152">
        <f>16-INDEX(STANDINGS_BA[],MATCH(Table1[[#This Row],[COMBINED]],STANDINGS_BA[COMBINED],0),COLUMN(STANDINGS_BA[PLACE IN LEAGUE]))</f>
        <v>10</v>
      </c>
      <c r="E152">
        <f>16-INDEX(STANDINGS_R[],MATCH(Table1[[#This Row],[COMBINED]],STANDINGS_R[COMBINED],0),COLUMN(STANDINGS_R[PLACE IN LEAGUE]))</f>
        <v>5</v>
      </c>
      <c r="F152">
        <f>16-INDEX(STANDINGS_HR[],MATCH(Table1[[#This Row],[COMBINED]],STANDINGS_HR[COMBINED],0),COLUMN(STANDINGS_HR[PLACE IN LEAGUE]))</f>
        <v>2</v>
      </c>
      <c r="G152">
        <f>16-INDEX(STANDINGS_RBI[],MATCH(Table1[[#This Row],[COMBINED]],STANDINGS_RBI[COMBINED],0),COLUMN(STANDINGS_RBI[PLACE IN LEAGUE]))</f>
        <v>3</v>
      </c>
      <c r="H152">
        <f>16-INDEX(STANDINGS_SB[],MATCH(Table1[[#This Row],[COMBINED]],STANDINGS_SB[COMBINED],0),COLUMN(STANDINGS_SB[PLACE IN LEAGUE]))</f>
        <v>8</v>
      </c>
      <c r="I152">
        <f>16-INDEX(STANDINGS_ERA[],MATCH(Table1[[#This Row],[COMBINED]],STANDINGS_ERA[COMBINED],0),COLUMN(STANDINGS_ERA[PLACE IN LEAGUE]))</f>
        <v>2</v>
      </c>
      <c r="J152">
        <f>16-INDEX(STANDINGS_WHIP[],MATCH(Table1[[#This Row],[COMBINED]],STANDINGS_WHIP[COMBINED],0),COLUMN(STANDINGS_WHIP[PLACE IN LEAGUE]))</f>
        <v>3</v>
      </c>
      <c r="K152">
        <f>16-INDEX(STANDINGS_W[],MATCH(Table1[[#This Row],[COMBINED]],STANDINGS_W[COMBINED],0),COLUMN(STANDINGS_W[PLACE IN LEAGUE]))</f>
        <v>5</v>
      </c>
      <c r="L152">
        <f>16-INDEX(STANDINGS_K[],MATCH(Table1[[#This Row],[COMBINED]],STANDINGS_K[COMBINED],0),COLUMN(STANDINGS_K[PLACE IN LEAGUE]))</f>
        <v>10</v>
      </c>
      <c r="M152">
        <f>16-INDEX(STANDINGS_SV[],MATCH(Table1[[#This Row],[COMBINED]],STANDINGS_SV[COMBINED],0),COLUMN(STANDINGS_SV[PLACE IN LEAGUE]))</f>
        <v>11</v>
      </c>
      <c r="N152">
        <f>SUM(Table1[[#This Row],[BA]:[SV]])</f>
        <v>59</v>
      </c>
      <c r="O152">
        <v>12</v>
      </c>
    </row>
    <row r="153" spans="1:15" x14ac:dyDescent="0.25">
      <c r="A153" t="s">
        <v>643</v>
      </c>
      <c r="B153" t="s">
        <v>637</v>
      </c>
      <c r="C153" t="str">
        <f>Table1[[#This Row],[League]]&amp;Table1[[#This Row],[Team]]</f>
        <v>$150 Draft Champions (4 hour) Mar 14 1:00 pm Lg.3904The Wheelhouse</v>
      </c>
      <c r="D153">
        <f>16-INDEX(STANDINGS_BA[],MATCH(Table1[[#This Row],[COMBINED]],STANDINGS_BA[COMBINED],0),COLUMN(STANDINGS_BA[PLACE IN LEAGUE]))</f>
        <v>8</v>
      </c>
      <c r="E153">
        <f>16-INDEX(STANDINGS_R[],MATCH(Table1[[#This Row],[COMBINED]],STANDINGS_R[COMBINED],0),COLUMN(STANDINGS_R[PLACE IN LEAGUE]))</f>
        <v>3</v>
      </c>
      <c r="F153">
        <f>16-INDEX(STANDINGS_HR[],MATCH(Table1[[#This Row],[COMBINED]],STANDINGS_HR[COMBINED],0),COLUMN(STANDINGS_HR[PLACE IN LEAGUE]))</f>
        <v>5</v>
      </c>
      <c r="G153">
        <f>16-INDEX(STANDINGS_RBI[],MATCH(Table1[[#This Row],[COMBINED]],STANDINGS_RBI[COMBINED],0),COLUMN(STANDINGS_RBI[PLACE IN LEAGUE]))</f>
        <v>5</v>
      </c>
      <c r="H153">
        <f>16-INDEX(STANDINGS_SB[],MATCH(Table1[[#This Row],[COMBINED]],STANDINGS_SB[COMBINED],0),COLUMN(STANDINGS_SB[PLACE IN LEAGUE]))</f>
        <v>1</v>
      </c>
      <c r="I153">
        <f>16-INDEX(STANDINGS_ERA[],MATCH(Table1[[#This Row],[COMBINED]],STANDINGS_ERA[COMBINED],0),COLUMN(STANDINGS_ERA[PLACE IN LEAGUE]))</f>
        <v>7</v>
      </c>
      <c r="J153">
        <f>16-INDEX(STANDINGS_WHIP[],MATCH(Table1[[#This Row],[COMBINED]],STANDINGS_WHIP[COMBINED],0),COLUMN(STANDINGS_WHIP[PLACE IN LEAGUE]))</f>
        <v>4</v>
      </c>
      <c r="K153">
        <f>16-INDEX(STANDINGS_W[],MATCH(Table1[[#This Row],[COMBINED]],STANDINGS_W[COMBINED],0),COLUMN(STANDINGS_W[PLACE IN LEAGUE]))</f>
        <v>10</v>
      </c>
      <c r="L153">
        <f>16-INDEX(STANDINGS_K[],MATCH(Table1[[#This Row],[COMBINED]],STANDINGS_K[COMBINED],0),COLUMN(STANDINGS_K[PLACE IN LEAGUE]))</f>
        <v>7</v>
      </c>
      <c r="M153">
        <f>16-INDEX(STANDINGS_SV[],MATCH(Table1[[#This Row],[COMBINED]],STANDINGS_SV[COMBINED],0),COLUMN(STANDINGS_SV[PLACE IN LEAGUE]))</f>
        <v>9</v>
      </c>
      <c r="N153">
        <f>SUM(Table1[[#This Row],[BA]:[SV]])</f>
        <v>59</v>
      </c>
      <c r="O153">
        <v>13</v>
      </c>
    </row>
    <row r="154" spans="1:15" x14ac:dyDescent="0.25">
      <c r="A154" t="s">
        <v>648</v>
      </c>
      <c r="B154" t="s">
        <v>637</v>
      </c>
      <c r="C154" t="str">
        <f>Table1[[#This Row],[League]]&amp;Table1[[#This Row],[Team]]</f>
        <v>$150 Draft Champions (4 hour) Mar 14 1:00 pm Lg.3904Small Sample Size Celebration [DC2]</v>
      </c>
      <c r="D154">
        <f>16-INDEX(STANDINGS_BA[],MATCH(Table1[[#This Row],[COMBINED]],STANDINGS_BA[COMBINED],0),COLUMN(STANDINGS_BA[PLACE IN LEAGUE]))</f>
        <v>3</v>
      </c>
      <c r="E154">
        <f>16-INDEX(STANDINGS_R[],MATCH(Table1[[#This Row],[COMBINED]],STANDINGS_R[COMBINED],0),COLUMN(STANDINGS_R[PLACE IN LEAGUE]))</f>
        <v>2</v>
      </c>
      <c r="F154">
        <f>16-INDEX(STANDINGS_HR[],MATCH(Table1[[#This Row],[COMBINED]],STANDINGS_HR[COMBINED],0),COLUMN(STANDINGS_HR[PLACE IN LEAGUE]))</f>
        <v>1</v>
      </c>
      <c r="G154">
        <f>16-INDEX(STANDINGS_RBI[],MATCH(Table1[[#This Row],[COMBINED]],STANDINGS_RBI[COMBINED],0),COLUMN(STANDINGS_RBI[PLACE IN LEAGUE]))</f>
        <v>1</v>
      </c>
      <c r="H154">
        <f>16-INDEX(STANDINGS_SB[],MATCH(Table1[[#This Row],[COMBINED]],STANDINGS_SB[COMBINED],0),COLUMN(STANDINGS_SB[PLACE IN LEAGUE]))</f>
        <v>14</v>
      </c>
      <c r="I154">
        <f>16-INDEX(STANDINGS_ERA[],MATCH(Table1[[#This Row],[COMBINED]],STANDINGS_ERA[COMBINED],0),COLUMN(STANDINGS_ERA[PLACE IN LEAGUE]))</f>
        <v>6</v>
      </c>
      <c r="J154">
        <f>16-INDEX(STANDINGS_WHIP[],MATCH(Table1[[#This Row],[COMBINED]],STANDINGS_WHIP[COMBINED],0),COLUMN(STANDINGS_WHIP[PLACE IN LEAGUE]))</f>
        <v>2</v>
      </c>
      <c r="K154">
        <f>16-INDEX(STANDINGS_W[],MATCH(Table1[[#This Row],[COMBINED]],STANDINGS_W[COMBINED],0),COLUMN(STANDINGS_W[PLACE IN LEAGUE]))</f>
        <v>8</v>
      </c>
      <c r="L154">
        <f>16-INDEX(STANDINGS_K[],MATCH(Table1[[#This Row],[COMBINED]],STANDINGS_K[COMBINED],0),COLUMN(STANDINGS_K[PLACE IN LEAGUE]))</f>
        <v>4</v>
      </c>
      <c r="M154">
        <f>16-INDEX(STANDINGS_SV[],MATCH(Table1[[#This Row],[COMBINED]],STANDINGS_SV[COMBINED],0),COLUMN(STANDINGS_SV[PLACE IN LEAGUE]))</f>
        <v>13</v>
      </c>
      <c r="N154">
        <f>SUM(Table1[[#This Row],[BA]:[SV]])</f>
        <v>54</v>
      </c>
      <c r="O154">
        <v>14</v>
      </c>
    </row>
    <row r="155" spans="1:15" x14ac:dyDescent="0.25">
      <c r="A155" t="s">
        <v>642</v>
      </c>
      <c r="B155" t="s">
        <v>637</v>
      </c>
      <c r="C155" t="str">
        <f>Table1[[#This Row],[League]]&amp;Table1[[#This Row],[Team]]</f>
        <v>$150 Draft Champions (4 hour) Mar 14 1:00 pm Lg.3904The Digger I Deep</v>
      </c>
      <c r="D155">
        <f>16-INDEX(STANDINGS_BA[],MATCH(Table1[[#This Row],[COMBINED]],STANDINGS_BA[COMBINED],0),COLUMN(STANDINGS_BA[PLACE IN LEAGUE]))</f>
        <v>9</v>
      </c>
      <c r="E155">
        <f>16-INDEX(STANDINGS_R[],MATCH(Table1[[#This Row],[COMBINED]],STANDINGS_R[COMBINED],0),COLUMN(STANDINGS_R[PLACE IN LEAGUE]))</f>
        <v>7</v>
      </c>
      <c r="F155">
        <f>16-INDEX(STANDINGS_HR[],MATCH(Table1[[#This Row],[COMBINED]],STANDINGS_HR[COMBINED],0),COLUMN(STANDINGS_HR[PLACE IN LEAGUE]))</f>
        <v>4</v>
      </c>
      <c r="G155">
        <f>16-INDEX(STANDINGS_RBI[],MATCH(Table1[[#This Row],[COMBINED]],STANDINGS_RBI[COMBINED],0),COLUMN(STANDINGS_RBI[PLACE IN LEAGUE]))</f>
        <v>8</v>
      </c>
      <c r="H155">
        <f>16-INDEX(STANDINGS_SB[],MATCH(Table1[[#This Row],[COMBINED]],STANDINGS_SB[COMBINED],0),COLUMN(STANDINGS_SB[PLACE IN LEAGUE]))</f>
        <v>2</v>
      </c>
      <c r="I155">
        <f>16-INDEX(STANDINGS_ERA[],MATCH(Table1[[#This Row],[COMBINED]],STANDINGS_ERA[COMBINED],0),COLUMN(STANDINGS_ERA[PLACE IN LEAGUE]))</f>
        <v>1</v>
      </c>
      <c r="J155">
        <f>16-INDEX(STANDINGS_WHIP[],MATCH(Table1[[#This Row],[COMBINED]],STANDINGS_WHIP[COMBINED],0),COLUMN(STANDINGS_WHIP[PLACE IN LEAGUE]))</f>
        <v>5</v>
      </c>
      <c r="K155">
        <f>16-INDEX(STANDINGS_W[],MATCH(Table1[[#This Row],[COMBINED]],STANDINGS_W[COMBINED],0),COLUMN(STANDINGS_W[PLACE IN LEAGUE]))</f>
        <v>1</v>
      </c>
      <c r="L155">
        <f>16-INDEX(STANDINGS_K[],MATCH(Table1[[#This Row],[COMBINED]],STANDINGS_K[COMBINED],0),COLUMN(STANDINGS_K[PLACE IN LEAGUE]))</f>
        <v>2</v>
      </c>
      <c r="M155">
        <f>16-INDEX(STANDINGS_SV[],MATCH(Table1[[#This Row],[COMBINED]],STANDINGS_SV[COMBINED],0),COLUMN(STANDINGS_SV[PLACE IN LEAGUE]))</f>
        <v>5</v>
      </c>
      <c r="N155">
        <f>SUM(Table1[[#This Row],[BA]:[SV]])</f>
        <v>44</v>
      </c>
      <c r="O155">
        <v>15</v>
      </c>
    </row>
    <row r="156" spans="1:15" x14ac:dyDescent="0.25">
      <c r="A156" t="s">
        <v>654</v>
      </c>
      <c r="B156" t="s">
        <v>651</v>
      </c>
      <c r="C156" t="str">
        <f>Table1[[#This Row],[League]]&amp;Table1[[#This Row],[Team]]</f>
        <v>$150 Draft Champions (4 hour) Mar 14 1:00 pm Lg.3912Mr. Cee's Crew Too</v>
      </c>
      <c r="D156">
        <f>16-INDEX(STANDINGS_BA[],MATCH(Table1[[#This Row],[COMBINED]],STANDINGS_BA[COMBINED],0),COLUMN(STANDINGS_BA[PLACE IN LEAGUE]))</f>
        <v>12</v>
      </c>
      <c r="E156">
        <f>16-INDEX(STANDINGS_R[],MATCH(Table1[[#This Row],[COMBINED]],STANDINGS_R[COMBINED],0),COLUMN(STANDINGS_R[PLACE IN LEAGUE]))</f>
        <v>14</v>
      </c>
      <c r="F156">
        <f>16-INDEX(STANDINGS_HR[],MATCH(Table1[[#This Row],[COMBINED]],STANDINGS_HR[COMBINED],0),COLUMN(STANDINGS_HR[PLACE IN LEAGUE]))</f>
        <v>13</v>
      </c>
      <c r="G156">
        <f>16-INDEX(STANDINGS_RBI[],MATCH(Table1[[#This Row],[COMBINED]],STANDINGS_RBI[COMBINED],0),COLUMN(STANDINGS_RBI[PLACE IN LEAGUE]))</f>
        <v>14</v>
      </c>
      <c r="H156">
        <f>16-INDEX(STANDINGS_SB[],MATCH(Table1[[#This Row],[COMBINED]],STANDINGS_SB[COMBINED],0),COLUMN(STANDINGS_SB[PLACE IN LEAGUE]))</f>
        <v>15</v>
      </c>
      <c r="I156">
        <f>16-INDEX(STANDINGS_ERA[],MATCH(Table1[[#This Row],[COMBINED]],STANDINGS_ERA[COMBINED],0),COLUMN(STANDINGS_ERA[PLACE IN LEAGUE]))</f>
        <v>11</v>
      </c>
      <c r="J156">
        <f>16-INDEX(STANDINGS_WHIP[],MATCH(Table1[[#This Row],[COMBINED]],STANDINGS_WHIP[COMBINED],0),COLUMN(STANDINGS_WHIP[PLACE IN LEAGUE]))</f>
        <v>14</v>
      </c>
      <c r="K156">
        <f>16-INDEX(STANDINGS_W[],MATCH(Table1[[#This Row],[COMBINED]],STANDINGS_W[COMBINED],0),COLUMN(STANDINGS_W[PLACE IN LEAGUE]))</f>
        <v>7</v>
      </c>
      <c r="L156">
        <f>16-INDEX(STANDINGS_K[],MATCH(Table1[[#This Row],[COMBINED]],STANDINGS_K[COMBINED],0),COLUMN(STANDINGS_K[PLACE IN LEAGUE]))</f>
        <v>8</v>
      </c>
      <c r="M156">
        <f>16-INDEX(STANDINGS_SV[],MATCH(Table1[[#This Row],[COMBINED]],STANDINGS_SV[COMBINED],0),COLUMN(STANDINGS_SV[PLACE IN LEAGUE]))</f>
        <v>11</v>
      </c>
      <c r="N156">
        <f>SUM(Table1[[#This Row],[BA]:[SV]])</f>
        <v>119</v>
      </c>
      <c r="O156">
        <v>1</v>
      </c>
    </row>
    <row r="157" spans="1:15" x14ac:dyDescent="0.25">
      <c r="A157" t="s">
        <v>653</v>
      </c>
      <c r="B157" t="s">
        <v>651</v>
      </c>
      <c r="C157" t="str">
        <f>Table1[[#This Row],[League]]&amp;Table1[[#This Row],[Team]]</f>
        <v>$150 Draft Champions (4 hour) Mar 14 1:00 pm Lg.3912Ice Station Zebra Associates</v>
      </c>
      <c r="D157">
        <f>16-INDEX(STANDINGS_BA[],MATCH(Table1[[#This Row],[COMBINED]],STANDINGS_BA[COMBINED],0),COLUMN(STANDINGS_BA[PLACE IN LEAGUE]))</f>
        <v>13</v>
      </c>
      <c r="E157">
        <f>16-INDEX(STANDINGS_R[],MATCH(Table1[[#This Row],[COMBINED]],STANDINGS_R[COMBINED],0),COLUMN(STANDINGS_R[PLACE IN LEAGUE]))</f>
        <v>15</v>
      </c>
      <c r="F157">
        <f>16-INDEX(STANDINGS_HR[],MATCH(Table1[[#This Row],[COMBINED]],STANDINGS_HR[COMBINED],0),COLUMN(STANDINGS_HR[PLACE IN LEAGUE]))</f>
        <v>15</v>
      </c>
      <c r="G157">
        <f>16-INDEX(STANDINGS_RBI[],MATCH(Table1[[#This Row],[COMBINED]],STANDINGS_RBI[COMBINED],0),COLUMN(STANDINGS_RBI[PLACE IN LEAGUE]))</f>
        <v>15</v>
      </c>
      <c r="H157">
        <f>16-INDEX(STANDINGS_SB[],MATCH(Table1[[#This Row],[COMBINED]],STANDINGS_SB[COMBINED],0),COLUMN(STANDINGS_SB[PLACE IN LEAGUE]))</f>
        <v>10</v>
      </c>
      <c r="I157">
        <f>16-INDEX(STANDINGS_ERA[],MATCH(Table1[[#This Row],[COMBINED]],STANDINGS_ERA[COMBINED],0),COLUMN(STANDINGS_ERA[PLACE IN LEAGUE]))</f>
        <v>9</v>
      </c>
      <c r="J157">
        <f>16-INDEX(STANDINGS_WHIP[],MATCH(Table1[[#This Row],[COMBINED]],STANDINGS_WHIP[COMBINED],0),COLUMN(STANDINGS_WHIP[PLACE IN LEAGUE]))</f>
        <v>12</v>
      </c>
      <c r="K157">
        <f>16-INDEX(STANDINGS_W[],MATCH(Table1[[#This Row],[COMBINED]],STANDINGS_W[COMBINED],0),COLUMN(STANDINGS_W[PLACE IN LEAGUE]))</f>
        <v>15</v>
      </c>
      <c r="L157">
        <f>16-INDEX(STANDINGS_K[],MATCH(Table1[[#This Row],[COMBINED]],STANDINGS_K[COMBINED],0),COLUMN(STANDINGS_K[PLACE IN LEAGUE]))</f>
        <v>7</v>
      </c>
      <c r="M157">
        <f>16-INDEX(STANDINGS_SV[],MATCH(Table1[[#This Row],[COMBINED]],STANDINGS_SV[COMBINED],0),COLUMN(STANDINGS_SV[PLACE IN LEAGUE]))</f>
        <v>2</v>
      </c>
      <c r="N157">
        <f>SUM(Table1[[#This Row],[BA]:[SV]])</f>
        <v>113</v>
      </c>
      <c r="O157">
        <v>2</v>
      </c>
    </row>
    <row r="158" spans="1:15" x14ac:dyDescent="0.25">
      <c r="A158" t="s">
        <v>650</v>
      </c>
      <c r="B158" t="s">
        <v>651</v>
      </c>
      <c r="C158" t="str">
        <f>Table1[[#This Row],[League]]&amp;Table1[[#This Row],[Team]]</f>
        <v>$150 Draft Champions (4 hour) Mar 14 1:00 pm Lg.3912Team Stein</v>
      </c>
      <c r="D158">
        <f>16-INDEX(STANDINGS_BA[],MATCH(Table1[[#This Row],[COMBINED]],STANDINGS_BA[COMBINED],0),COLUMN(STANDINGS_BA[PLACE IN LEAGUE]))</f>
        <v>15</v>
      </c>
      <c r="E158">
        <f>16-INDEX(STANDINGS_R[],MATCH(Table1[[#This Row],[COMBINED]],STANDINGS_R[COMBINED],0),COLUMN(STANDINGS_R[PLACE IN LEAGUE]))</f>
        <v>7</v>
      </c>
      <c r="F158">
        <f>16-INDEX(STANDINGS_HR[],MATCH(Table1[[#This Row],[COMBINED]],STANDINGS_HR[COMBINED],0),COLUMN(STANDINGS_HR[PLACE IN LEAGUE]))</f>
        <v>11</v>
      </c>
      <c r="G158">
        <f>16-INDEX(STANDINGS_RBI[],MATCH(Table1[[#This Row],[COMBINED]],STANDINGS_RBI[COMBINED],0),COLUMN(STANDINGS_RBI[PLACE IN LEAGUE]))</f>
        <v>8</v>
      </c>
      <c r="H158">
        <f>16-INDEX(STANDINGS_SB[],MATCH(Table1[[#This Row],[COMBINED]],STANDINGS_SB[COMBINED],0),COLUMN(STANDINGS_SB[PLACE IN LEAGUE]))</f>
        <v>3</v>
      </c>
      <c r="I158">
        <f>16-INDEX(STANDINGS_ERA[],MATCH(Table1[[#This Row],[COMBINED]],STANDINGS_ERA[COMBINED],0),COLUMN(STANDINGS_ERA[PLACE IN LEAGUE]))</f>
        <v>15</v>
      </c>
      <c r="J158">
        <f>16-INDEX(STANDINGS_WHIP[],MATCH(Table1[[#This Row],[COMBINED]],STANDINGS_WHIP[COMBINED],0),COLUMN(STANDINGS_WHIP[PLACE IN LEAGUE]))</f>
        <v>10</v>
      </c>
      <c r="K158">
        <f>16-INDEX(STANDINGS_W[],MATCH(Table1[[#This Row],[COMBINED]],STANDINGS_W[COMBINED],0),COLUMN(STANDINGS_W[PLACE IN LEAGUE]))</f>
        <v>11</v>
      </c>
      <c r="L158">
        <f>16-INDEX(STANDINGS_K[],MATCH(Table1[[#This Row],[COMBINED]],STANDINGS_K[COMBINED],0),COLUMN(STANDINGS_K[PLACE IN LEAGUE]))</f>
        <v>15</v>
      </c>
      <c r="M158">
        <f>16-INDEX(STANDINGS_SV[],MATCH(Table1[[#This Row],[COMBINED]],STANDINGS_SV[COMBINED],0),COLUMN(STANDINGS_SV[PLACE IN LEAGUE]))</f>
        <v>14</v>
      </c>
      <c r="N158">
        <f>SUM(Table1[[#This Row],[BA]:[SV]])</f>
        <v>109</v>
      </c>
      <c r="O158">
        <v>3</v>
      </c>
    </row>
    <row r="159" spans="1:15" x14ac:dyDescent="0.25">
      <c r="A159" t="s">
        <v>652</v>
      </c>
      <c r="B159" t="s">
        <v>651</v>
      </c>
      <c r="C159" t="str">
        <f>Table1[[#This Row],[League]]&amp;Table1[[#This Row],[Team]]</f>
        <v>$150 Draft Champions (4 hour) Mar 14 1:00 pm Lg.3912Who Knows?</v>
      </c>
      <c r="D159">
        <f>16-INDEX(STANDINGS_BA[],MATCH(Table1[[#This Row],[COMBINED]],STANDINGS_BA[COMBINED],0),COLUMN(STANDINGS_BA[PLACE IN LEAGUE]))</f>
        <v>14</v>
      </c>
      <c r="E159">
        <f>16-INDEX(STANDINGS_R[],MATCH(Table1[[#This Row],[COMBINED]],STANDINGS_R[COMBINED],0),COLUMN(STANDINGS_R[PLACE IN LEAGUE]))</f>
        <v>12</v>
      </c>
      <c r="F159">
        <f>16-INDEX(STANDINGS_HR[],MATCH(Table1[[#This Row],[COMBINED]],STANDINGS_HR[COMBINED],0),COLUMN(STANDINGS_HR[PLACE IN LEAGUE]))</f>
        <v>14</v>
      </c>
      <c r="G159">
        <f>16-INDEX(STANDINGS_RBI[],MATCH(Table1[[#This Row],[COMBINED]],STANDINGS_RBI[COMBINED],0),COLUMN(STANDINGS_RBI[PLACE IN LEAGUE]))</f>
        <v>12</v>
      </c>
      <c r="H159">
        <f>16-INDEX(STANDINGS_SB[],MATCH(Table1[[#This Row],[COMBINED]],STANDINGS_SB[COMBINED],0),COLUMN(STANDINGS_SB[PLACE IN LEAGUE]))</f>
        <v>11</v>
      </c>
      <c r="I159">
        <f>16-INDEX(STANDINGS_ERA[],MATCH(Table1[[#This Row],[COMBINED]],STANDINGS_ERA[COMBINED],0),COLUMN(STANDINGS_ERA[PLACE IN LEAGUE]))</f>
        <v>6</v>
      </c>
      <c r="J159">
        <f>16-INDEX(STANDINGS_WHIP[],MATCH(Table1[[#This Row],[COMBINED]],STANDINGS_WHIP[COMBINED],0),COLUMN(STANDINGS_WHIP[PLACE IN LEAGUE]))</f>
        <v>6</v>
      </c>
      <c r="K159">
        <f>16-INDEX(STANDINGS_W[],MATCH(Table1[[#This Row],[COMBINED]],STANDINGS_W[COMBINED],0),COLUMN(STANDINGS_W[PLACE IN LEAGUE]))</f>
        <v>13</v>
      </c>
      <c r="L159">
        <f>16-INDEX(STANDINGS_K[],MATCH(Table1[[#This Row],[COMBINED]],STANDINGS_K[COMBINED],0),COLUMN(STANDINGS_K[PLACE IN LEAGUE]))</f>
        <v>10</v>
      </c>
      <c r="M159">
        <f>16-INDEX(STANDINGS_SV[],MATCH(Table1[[#This Row],[COMBINED]],STANDINGS_SV[COMBINED],0),COLUMN(STANDINGS_SV[PLACE IN LEAGUE]))</f>
        <v>8</v>
      </c>
      <c r="N159">
        <f>SUM(Table1[[#This Row],[BA]:[SV]])</f>
        <v>106</v>
      </c>
      <c r="O159">
        <v>4</v>
      </c>
    </row>
    <row r="160" spans="1:15" x14ac:dyDescent="0.25">
      <c r="A160" t="s">
        <v>659</v>
      </c>
      <c r="B160" t="s">
        <v>651</v>
      </c>
      <c r="C160" t="str">
        <f>Table1[[#This Row],[League]]&amp;Table1[[#This Row],[Team]]</f>
        <v>$150 Draft Champions (4 hour) Mar 14 1:00 pm Lg.3912Team Upon a Time...</v>
      </c>
      <c r="D160">
        <f>16-INDEX(STANDINGS_BA[],MATCH(Table1[[#This Row],[COMBINED]],STANDINGS_BA[COMBINED],0),COLUMN(STANDINGS_BA[PLACE IN LEAGUE]))</f>
        <v>6</v>
      </c>
      <c r="E160">
        <f>16-INDEX(STANDINGS_R[],MATCH(Table1[[#This Row],[COMBINED]],STANDINGS_R[COMBINED],0),COLUMN(STANDINGS_R[PLACE IN LEAGUE]))</f>
        <v>10</v>
      </c>
      <c r="F160">
        <f>16-INDEX(STANDINGS_HR[],MATCH(Table1[[#This Row],[COMBINED]],STANDINGS_HR[COMBINED],0),COLUMN(STANDINGS_HR[PLACE IN LEAGUE]))</f>
        <v>7</v>
      </c>
      <c r="G160">
        <f>16-INDEX(STANDINGS_RBI[],MATCH(Table1[[#This Row],[COMBINED]],STANDINGS_RBI[COMBINED],0),COLUMN(STANDINGS_RBI[PLACE IN LEAGUE]))</f>
        <v>11</v>
      </c>
      <c r="H160">
        <f>16-INDEX(STANDINGS_SB[],MATCH(Table1[[#This Row],[COMBINED]],STANDINGS_SB[COMBINED],0),COLUMN(STANDINGS_SB[PLACE IN LEAGUE]))</f>
        <v>4</v>
      </c>
      <c r="I160">
        <f>16-INDEX(STANDINGS_ERA[],MATCH(Table1[[#This Row],[COMBINED]],STANDINGS_ERA[COMBINED],0),COLUMN(STANDINGS_ERA[PLACE IN LEAGUE]))</f>
        <v>14</v>
      </c>
      <c r="J160">
        <f>16-INDEX(STANDINGS_WHIP[],MATCH(Table1[[#This Row],[COMBINED]],STANDINGS_WHIP[COMBINED],0),COLUMN(STANDINGS_WHIP[PLACE IN LEAGUE]))</f>
        <v>15</v>
      </c>
      <c r="K160">
        <f>16-INDEX(STANDINGS_W[],MATCH(Table1[[#This Row],[COMBINED]],STANDINGS_W[COMBINED],0),COLUMN(STANDINGS_W[PLACE IN LEAGUE]))</f>
        <v>10</v>
      </c>
      <c r="L160">
        <f>16-INDEX(STANDINGS_K[],MATCH(Table1[[#This Row],[COMBINED]],STANDINGS_K[COMBINED],0),COLUMN(STANDINGS_K[PLACE IN LEAGUE]))</f>
        <v>14</v>
      </c>
      <c r="M160">
        <f>16-INDEX(STANDINGS_SV[],MATCH(Table1[[#This Row],[COMBINED]],STANDINGS_SV[COMBINED],0),COLUMN(STANDINGS_SV[PLACE IN LEAGUE]))</f>
        <v>15</v>
      </c>
      <c r="N160">
        <f>SUM(Table1[[#This Row],[BA]:[SV]])</f>
        <v>106</v>
      </c>
      <c r="O160">
        <v>5</v>
      </c>
    </row>
    <row r="161" spans="1:15" x14ac:dyDescent="0.25">
      <c r="A161" t="s">
        <v>301</v>
      </c>
      <c r="B161" t="s">
        <v>651</v>
      </c>
      <c r="C161" t="str">
        <f>Table1[[#This Row],[League]]&amp;Table1[[#This Row],[Team]]</f>
        <v>$150 Draft Champions (4 hour) Mar 14 1:00 pm Lg.3912CAPT BODGIT</v>
      </c>
      <c r="D161">
        <f>16-INDEX(STANDINGS_BA[],MATCH(Table1[[#This Row],[COMBINED]],STANDINGS_BA[COMBINED],0),COLUMN(STANDINGS_BA[PLACE IN LEAGUE]))</f>
        <v>11</v>
      </c>
      <c r="E161">
        <f>16-INDEX(STANDINGS_R[],MATCH(Table1[[#This Row],[COMBINED]],STANDINGS_R[COMBINED],0),COLUMN(STANDINGS_R[PLACE IN LEAGUE]))</f>
        <v>9</v>
      </c>
      <c r="F161">
        <f>16-INDEX(STANDINGS_HR[],MATCH(Table1[[#This Row],[COMBINED]],STANDINGS_HR[COMBINED],0),COLUMN(STANDINGS_HR[PLACE IN LEAGUE]))</f>
        <v>6</v>
      </c>
      <c r="G161">
        <f>16-INDEX(STANDINGS_RBI[],MATCH(Table1[[#This Row],[COMBINED]],STANDINGS_RBI[COMBINED],0),COLUMN(STANDINGS_RBI[PLACE IN LEAGUE]))</f>
        <v>6</v>
      </c>
      <c r="H161">
        <f>16-INDEX(STANDINGS_SB[],MATCH(Table1[[#This Row],[COMBINED]],STANDINGS_SB[COMBINED],0),COLUMN(STANDINGS_SB[PLACE IN LEAGUE]))</f>
        <v>14</v>
      </c>
      <c r="I161">
        <f>16-INDEX(STANDINGS_ERA[],MATCH(Table1[[#This Row],[COMBINED]],STANDINGS_ERA[COMBINED],0),COLUMN(STANDINGS_ERA[PLACE IN LEAGUE]))</f>
        <v>5</v>
      </c>
      <c r="J161">
        <f>16-INDEX(STANDINGS_WHIP[],MATCH(Table1[[#This Row],[COMBINED]],STANDINGS_WHIP[COMBINED],0),COLUMN(STANDINGS_WHIP[PLACE IN LEAGUE]))</f>
        <v>5</v>
      </c>
      <c r="K161">
        <f>16-INDEX(STANDINGS_W[],MATCH(Table1[[#This Row],[COMBINED]],STANDINGS_W[COMBINED],0),COLUMN(STANDINGS_W[PLACE IN LEAGUE]))</f>
        <v>12</v>
      </c>
      <c r="L161">
        <f>16-INDEX(STANDINGS_K[],MATCH(Table1[[#This Row],[COMBINED]],STANDINGS_K[COMBINED],0),COLUMN(STANDINGS_K[PLACE IN LEAGUE]))</f>
        <v>12</v>
      </c>
      <c r="M161">
        <f>16-INDEX(STANDINGS_SV[],MATCH(Table1[[#This Row],[COMBINED]],STANDINGS_SV[COMBINED],0),COLUMN(STANDINGS_SV[PLACE IN LEAGUE]))</f>
        <v>5</v>
      </c>
      <c r="N161">
        <f>SUM(Table1[[#This Row],[BA]:[SV]])</f>
        <v>85</v>
      </c>
      <c r="O161">
        <v>6</v>
      </c>
    </row>
    <row r="162" spans="1:15" x14ac:dyDescent="0.25">
      <c r="A162" t="s">
        <v>655</v>
      </c>
      <c r="B162" t="s">
        <v>651</v>
      </c>
      <c r="C162" t="str">
        <f>Table1[[#This Row],[League]]&amp;Table1[[#This Row],[Team]]</f>
        <v>$150 Draft Champions (4 hour) Mar 14 1:00 pm Lg.3912Southpaws</v>
      </c>
      <c r="D162">
        <f>16-INDEX(STANDINGS_BA[],MATCH(Table1[[#This Row],[COMBINED]],STANDINGS_BA[COMBINED],0),COLUMN(STANDINGS_BA[PLACE IN LEAGUE]))</f>
        <v>10</v>
      </c>
      <c r="E162">
        <f>16-INDEX(STANDINGS_R[],MATCH(Table1[[#This Row],[COMBINED]],STANDINGS_R[COMBINED],0),COLUMN(STANDINGS_R[PLACE IN LEAGUE]))</f>
        <v>13</v>
      </c>
      <c r="F162">
        <f>16-INDEX(STANDINGS_HR[],MATCH(Table1[[#This Row],[COMBINED]],STANDINGS_HR[COMBINED],0),COLUMN(STANDINGS_HR[PLACE IN LEAGUE]))</f>
        <v>10</v>
      </c>
      <c r="G162">
        <f>16-INDEX(STANDINGS_RBI[],MATCH(Table1[[#This Row],[COMBINED]],STANDINGS_RBI[COMBINED],0),COLUMN(STANDINGS_RBI[PLACE IN LEAGUE]))</f>
        <v>13</v>
      </c>
      <c r="H162">
        <f>16-INDEX(STANDINGS_SB[],MATCH(Table1[[#This Row],[COMBINED]],STANDINGS_SB[COMBINED],0),COLUMN(STANDINGS_SB[PLACE IN LEAGUE]))</f>
        <v>8</v>
      </c>
      <c r="I162">
        <f>16-INDEX(STANDINGS_ERA[],MATCH(Table1[[#This Row],[COMBINED]],STANDINGS_ERA[COMBINED],0),COLUMN(STANDINGS_ERA[PLACE IN LEAGUE]))</f>
        <v>3</v>
      </c>
      <c r="J162">
        <f>16-INDEX(STANDINGS_WHIP[],MATCH(Table1[[#This Row],[COMBINED]],STANDINGS_WHIP[COMBINED],0),COLUMN(STANDINGS_WHIP[PLACE IN LEAGUE]))</f>
        <v>1</v>
      </c>
      <c r="K162">
        <f>16-INDEX(STANDINGS_W[],MATCH(Table1[[#This Row],[COMBINED]],STANDINGS_W[COMBINED],0),COLUMN(STANDINGS_W[PLACE IN LEAGUE]))</f>
        <v>4</v>
      </c>
      <c r="L162">
        <f>16-INDEX(STANDINGS_K[],MATCH(Table1[[#This Row],[COMBINED]],STANDINGS_K[COMBINED],0),COLUMN(STANDINGS_K[PLACE IN LEAGUE]))</f>
        <v>9</v>
      </c>
      <c r="M162">
        <f>16-INDEX(STANDINGS_SV[],MATCH(Table1[[#This Row],[COMBINED]],STANDINGS_SV[COMBINED],0),COLUMN(STANDINGS_SV[PLACE IN LEAGUE]))</f>
        <v>3</v>
      </c>
      <c r="N162">
        <f>SUM(Table1[[#This Row],[BA]:[SV]])</f>
        <v>74</v>
      </c>
      <c r="O162">
        <v>7</v>
      </c>
    </row>
    <row r="163" spans="1:15" x14ac:dyDescent="0.25">
      <c r="A163" t="s">
        <v>660</v>
      </c>
      <c r="B163" t="s">
        <v>651</v>
      </c>
      <c r="C163" t="str">
        <f>Table1[[#This Row],[League]]&amp;Table1[[#This Row],[Team]]</f>
        <v>$150 Draft Champions (4 hour) Mar 14 1:00 pm Lg.3912JerseyJacks</v>
      </c>
      <c r="D163">
        <f>16-INDEX(STANDINGS_BA[],MATCH(Table1[[#This Row],[COMBINED]],STANDINGS_BA[COMBINED],0),COLUMN(STANDINGS_BA[PLACE IN LEAGUE]))</f>
        <v>5</v>
      </c>
      <c r="E163">
        <f>16-INDEX(STANDINGS_R[],MATCH(Table1[[#This Row],[COMBINED]],STANDINGS_R[COMBINED],0),COLUMN(STANDINGS_R[PLACE IN LEAGUE]))</f>
        <v>3</v>
      </c>
      <c r="F163">
        <f>16-INDEX(STANDINGS_HR[],MATCH(Table1[[#This Row],[COMBINED]],STANDINGS_HR[COMBINED],0),COLUMN(STANDINGS_HR[PLACE IN LEAGUE]))</f>
        <v>2</v>
      </c>
      <c r="G163">
        <f>16-INDEX(STANDINGS_RBI[],MATCH(Table1[[#This Row],[COMBINED]],STANDINGS_RBI[COMBINED],0),COLUMN(STANDINGS_RBI[PLACE IN LEAGUE]))</f>
        <v>5</v>
      </c>
      <c r="H163">
        <f>16-INDEX(STANDINGS_SB[],MATCH(Table1[[#This Row],[COMBINED]],STANDINGS_SB[COMBINED],0),COLUMN(STANDINGS_SB[PLACE IN LEAGUE]))</f>
        <v>9</v>
      </c>
      <c r="I163">
        <f>16-INDEX(STANDINGS_ERA[],MATCH(Table1[[#This Row],[COMBINED]],STANDINGS_ERA[COMBINED],0),COLUMN(STANDINGS_ERA[PLACE IN LEAGUE]))</f>
        <v>12</v>
      </c>
      <c r="J163">
        <f>16-INDEX(STANDINGS_WHIP[],MATCH(Table1[[#This Row],[COMBINED]],STANDINGS_WHIP[COMBINED],0),COLUMN(STANDINGS_WHIP[PLACE IN LEAGUE]))</f>
        <v>8</v>
      </c>
      <c r="K163">
        <f>16-INDEX(STANDINGS_W[],MATCH(Table1[[#This Row],[COMBINED]],STANDINGS_W[COMBINED],0),COLUMN(STANDINGS_W[PLACE IN LEAGUE]))</f>
        <v>9</v>
      </c>
      <c r="L163">
        <f>16-INDEX(STANDINGS_K[],MATCH(Table1[[#This Row],[COMBINED]],STANDINGS_K[COMBINED],0),COLUMN(STANDINGS_K[PLACE IN LEAGUE]))</f>
        <v>4</v>
      </c>
      <c r="M163">
        <f>16-INDEX(STANDINGS_SV[],MATCH(Table1[[#This Row],[COMBINED]],STANDINGS_SV[COMBINED],0),COLUMN(STANDINGS_SV[PLACE IN LEAGUE]))</f>
        <v>12</v>
      </c>
      <c r="N163">
        <f>SUM(Table1[[#This Row],[BA]:[SV]])</f>
        <v>69</v>
      </c>
      <c r="O163">
        <v>8</v>
      </c>
    </row>
    <row r="164" spans="1:15" x14ac:dyDescent="0.25">
      <c r="A164" t="s">
        <v>137</v>
      </c>
      <c r="B164" t="s">
        <v>651</v>
      </c>
      <c r="C164" t="str">
        <f>Table1[[#This Row],[League]]&amp;Table1[[#This Row],[Team]]</f>
        <v>$150 Draft Champions (4 hour) Mar 14 1:00 pm Lg.3912Team Sterling</v>
      </c>
      <c r="D164">
        <f>16-INDEX(STANDINGS_BA[],MATCH(Table1[[#This Row],[COMBINED]],STANDINGS_BA[COMBINED],0),COLUMN(STANDINGS_BA[PLACE IN LEAGUE]))</f>
        <v>4</v>
      </c>
      <c r="E164">
        <f>16-INDEX(STANDINGS_R[],MATCH(Table1[[#This Row],[COMBINED]],STANDINGS_R[COMBINED],0),COLUMN(STANDINGS_R[PLACE IN LEAGUE]))</f>
        <v>6</v>
      </c>
      <c r="F164">
        <f>16-INDEX(STANDINGS_HR[],MATCH(Table1[[#This Row],[COMBINED]],STANDINGS_HR[COMBINED],0),COLUMN(STANDINGS_HR[PLACE IN LEAGUE]))</f>
        <v>9</v>
      </c>
      <c r="G164">
        <f>16-INDEX(STANDINGS_RBI[],MATCH(Table1[[#This Row],[COMBINED]],STANDINGS_RBI[COMBINED],0),COLUMN(STANDINGS_RBI[PLACE IN LEAGUE]))</f>
        <v>9</v>
      </c>
      <c r="H164">
        <f>16-INDEX(STANDINGS_SB[],MATCH(Table1[[#This Row],[COMBINED]],STANDINGS_SB[COMBINED],0),COLUMN(STANDINGS_SB[PLACE IN LEAGUE]))</f>
        <v>5</v>
      </c>
      <c r="I164">
        <f>16-INDEX(STANDINGS_ERA[],MATCH(Table1[[#This Row],[COMBINED]],STANDINGS_ERA[COMBINED],0),COLUMN(STANDINGS_ERA[PLACE IN LEAGUE]))</f>
        <v>7</v>
      </c>
      <c r="J164">
        <f>16-INDEX(STANDINGS_WHIP[],MATCH(Table1[[#This Row],[COMBINED]],STANDINGS_WHIP[COMBINED],0),COLUMN(STANDINGS_WHIP[PLACE IN LEAGUE]))</f>
        <v>4</v>
      </c>
      <c r="K164">
        <f>16-INDEX(STANDINGS_W[],MATCH(Table1[[#This Row],[COMBINED]],STANDINGS_W[COMBINED],0),COLUMN(STANDINGS_W[PLACE IN LEAGUE]))</f>
        <v>14</v>
      </c>
      <c r="L164">
        <f>16-INDEX(STANDINGS_K[],MATCH(Table1[[#This Row],[COMBINED]],STANDINGS_K[COMBINED],0),COLUMN(STANDINGS_K[PLACE IN LEAGUE]))</f>
        <v>5</v>
      </c>
      <c r="M164">
        <f>16-INDEX(STANDINGS_SV[],MATCH(Table1[[#This Row],[COMBINED]],STANDINGS_SV[COMBINED],0),COLUMN(STANDINGS_SV[PLACE IN LEAGUE]))</f>
        <v>6</v>
      </c>
      <c r="N164">
        <f>SUM(Table1[[#This Row],[BA]:[SV]])</f>
        <v>69</v>
      </c>
      <c r="O164">
        <v>9</v>
      </c>
    </row>
    <row r="165" spans="1:15" x14ac:dyDescent="0.25">
      <c r="A165" t="s">
        <v>658</v>
      </c>
      <c r="B165" t="s">
        <v>651</v>
      </c>
      <c r="C165" t="str">
        <f>Table1[[#This Row],[League]]&amp;Table1[[#This Row],[Team]]</f>
        <v>$150 Draft Champions (4 hour) Mar 14 1:00 pm Lg.3912ROYAL KC</v>
      </c>
      <c r="D165">
        <f>16-INDEX(STANDINGS_BA[],MATCH(Table1[[#This Row],[COMBINED]],STANDINGS_BA[COMBINED],0),COLUMN(STANDINGS_BA[PLACE IN LEAGUE]))</f>
        <v>7</v>
      </c>
      <c r="E165">
        <f>16-INDEX(STANDINGS_R[],MATCH(Table1[[#This Row],[COMBINED]],STANDINGS_R[COMBINED],0),COLUMN(STANDINGS_R[PLACE IN LEAGUE]))</f>
        <v>11</v>
      </c>
      <c r="F165">
        <f>16-INDEX(STANDINGS_HR[],MATCH(Table1[[#This Row],[COMBINED]],STANDINGS_HR[COMBINED],0),COLUMN(STANDINGS_HR[PLACE IN LEAGUE]))</f>
        <v>12</v>
      </c>
      <c r="G165">
        <f>16-INDEX(STANDINGS_RBI[],MATCH(Table1[[#This Row],[COMBINED]],STANDINGS_RBI[COMBINED],0),COLUMN(STANDINGS_RBI[PLACE IN LEAGUE]))</f>
        <v>10</v>
      </c>
      <c r="H165">
        <f>16-INDEX(STANDINGS_SB[],MATCH(Table1[[#This Row],[COMBINED]],STANDINGS_SB[COMBINED],0),COLUMN(STANDINGS_SB[PLACE IN LEAGUE]))</f>
        <v>7</v>
      </c>
      <c r="I165">
        <f>16-INDEX(STANDINGS_ERA[],MATCH(Table1[[#This Row],[COMBINED]],STANDINGS_ERA[COMBINED],0),COLUMN(STANDINGS_ERA[PLACE IN LEAGUE]))</f>
        <v>1</v>
      </c>
      <c r="J165">
        <f>16-INDEX(STANDINGS_WHIP[],MATCH(Table1[[#This Row],[COMBINED]],STANDINGS_WHIP[COMBINED],0),COLUMN(STANDINGS_WHIP[PLACE IN LEAGUE]))</f>
        <v>3</v>
      </c>
      <c r="K165">
        <f>16-INDEX(STANDINGS_W[],MATCH(Table1[[#This Row],[COMBINED]],STANDINGS_W[COMBINED],0),COLUMN(STANDINGS_W[PLACE IN LEAGUE]))</f>
        <v>3</v>
      </c>
      <c r="L165">
        <f>16-INDEX(STANDINGS_K[],MATCH(Table1[[#This Row],[COMBINED]],STANDINGS_K[COMBINED],0),COLUMN(STANDINGS_K[PLACE IN LEAGUE]))</f>
        <v>1</v>
      </c>
      <c r="M165">
        <f>16-INDEX(STANDINGS_SV[],MATCH(Table1[[#This Row],[COMBINED]],STANDINGS_SV[COMBINED],0),COLUMN(STANDINGS_SV[PLACE IN LEAGUE]))</f>
        <v>13</v>
      </c>
      <c r="N165">
        <f>SUM(Table1[[#This Row],[BA]:[SV]])</f>
        <v>68</v>
      </c>
      <c r="O165">
        <v>10</v>
      </c>
    </row>
    <row r="166" spans="1:15" x14ac:dyDescent="0.25">
      <c r="A166" t="s">
        <v>186</v>
      </c>
      <c r="B166" t="s">
        <v>651</v>
      </c>
      <c r="C166" t="str">
        <f>Table1[[#This Row],[League]]&amp;Table1[[#This Row],[Team]]</f>
        <v>$150 Draft Champions (4 hour) Mar 14 1:00 pm Lg.3912LONG GONE</v>
      </c>
      <c r="D166">
        <f>16-INDEX(STANDINGS_BA[],MATCH(Table1[[#This Row],[COMBINED]],STANDINGS_BA[COMBINED],0),COLUMN(STANDINGS_BA[PLACE IN LEAGUE]))</f>
        <v>1</v>
      </c>
      <c r="E166">
        <f>16-INDEX(STANDINGS_R[],MATCH(Table1[[#This Row],[COMBINED]],STANDINGS_R[COMBINED],0),COLUMN(STANDINGS_R[PLACE IN LEAGUE]))</f>
        <v>8</v>
      </c>
      <c r="F166">
        <f>16-INDEX(STANDINGS_HR[],MATCH(Table1[[#This Row],[COMBINED]],STANDINGS_HR[COMBINED],0),COLUMN(STANDINGS_HR[PLACE IN LEAGUE]))</f>
        <v>8</v>
      </c>
      <c r="G166">
        <f>16-INDEX(STANDINGS_RBI[],MATCH(Table1[[#This Row],[COMBINED]],STANDINGS_RBI[COMBINED],0),COLUMN(STANDINGS_RBI[PLACE IN LEAGUE]))</f>
        <v>7</v>
      </c>
      <c r="H166">
        <f>16-INDEX(STANDINGS_SB[],MATCH(Table1[[#This Row],[COMBINED]],STANDINGS_SB[COMBINED],0),COLUMN(STANDINGS_SB[PLACE IN LEAGUE]))</f>
        <v>12</v>
      </c>
      <c r="I166">
        <f>16-INDEX(STANDINGS_ERA[],MATCH(Table1[[#This Row],[COMBINED]],STANDINGS_ERA[COMBINED],0),COLUMN(STANDINGS_ERA[PLACE IN LEAGUE]))</f>
        <v>2</v>
      </c>
      <c r="J166">
        <f>16-INDEX(STANDINGS_WHIP[],MATCH(Table1[[#This Row],[COMBINED]],STANDINGS_WHIP[COMBINED],0),COLUMN(STANDINGS_WHIP[PLACE IN LEAGUE]))</f>
        <v>2</v>
      </c>
      <c r="K166">
        <f>16-INDEX(STANDINGS_W[],MATCH(Table1[[#This Row],[COMBINED]],STANDINGS_W[COMBINED],0),COLUMN(STANDINGS_W[PLACE IN LEAGUE]))</f>
        <v>6</v>
      </c>
      <c r="L166">
        <f>16-INDEX(STANDINGS_K[],MATCH(Table1[[#This Row],[COMBINED]],STANDINGS_K[COMBINED],0),COLUMN(STANDINGS_K[PLACE IN LEAGUE]))</f>
        <v>13</v>
      </c>
      <c r="M166">
        <f>16-INDEX(STANDINGS_SV[],MATCH(Table1[[#This Row],[COMBINED]],STANDINGS_SV[COMBINED],0),COLUMN(STANDINGS_SV[PLACE IN LEAGUE]))</f>
        <v>7</v>
      </c>
      <c r="N166">
        <f>SUM(Table1[[#This Row],[BA]:[SV]])</f>
        <v>66</v>
      </c>
      <c r="O166">
        <v>11</v>
      </c>
    </row>
    <row r="167" spans="1:15" x14ac:dyDescent="0.25">
      <c r="A167" t="s">
        <v>661</v>
      </c>
      <c r="B167" t="s">
        <v>651</v>
      </c>
      <c r="C167" t="str">
        <f>Table1[[#This Row],[League]]&amp;Table1[[#This Row],[Team]]</f>
        <v>$150 Draft Champions (4 hour) Mar 14 1:00 pm Lg.3912Team Burnett</v>
      </c>
      <c r="D167">
        <f>16-INDEX(STANDINGS_BA[],MATCH(Table1[[#This Row],[COMBINED]],STANDINGS_BA[COMBINED],0),COLUMN(STANDINGS_BA[PLACE IN LEAGUE]))</f>
        <v>3</v>
      </c>
      <c r="E167">
        <f>16-INDEX(STANDINGS_R[],MATCH(Table1[[#This Row],[COMBINED]],STANDINGS_R[COMBINED],0),COLUMN(STANDINGS_R[PLACE IN LEAGUE]))</f>
        <v>2</v>
      </c>
      <c r="F167">
        <f>16-INDEX(STANDINGS_HR[],MATCH(Table1[[#This Row],[COMBINED]],STANDINGS_HR[COMBINED],0),COLUMN(STANDINGS_HR[PLACE IN LEAGUE]))</f>
        <v>4</v>
      </c>
      <c r="G167">
        <f>16-INDEX(STANDINGS_RBI[],MATCH(Table1[[#This Row],[COMBINED]],STANDINGS_RBI[COMBINED],0),COLUMN(STANDINGS_RBI[PLACE IN LEAGUE]))</f>
        <v>4</v>
      </c>
      <c r="H167">
        <f>16-INDEX(STANDINGS_SB[],MATCH(Table1[[#This Row],[COMBINED]],STANDINGS_SB[COMBINED],0),COLUMN(STANDINGS_SB[PLACE IN LEAGUE]))</f>
        <v>1</v>
      </c>
      <c r="I167">
        <f>16-INDEX(STANDINGS_ERA[],MATCH(Table1[[#This Row],[COMBINED]],STANDINGS_ERA[COMBINED],0),COLUMN(STANDINGS_ERA[PLACE IN LEAGUE]))</f>
        <v>13</v>
      </c>
      <c r="J167">
        <f>16-INDEX(STANDINGS_WHIP[],MATCH(Table1[[#This Row],[COMBINED]],STANDINGS_WHIP[COMBINED],0),COLUMN(STANDINGS_WHIP[PLACE IN LEAGUE]))</f>
        <v>11</v>
      </c>
      <c r="K167">
        <f>16-INDEX(STANDINGS_W[],MATCH(Table1[[#This Row],[COMBINED]],STANDINGS_W[COMBINED],0),COLUMN(STANDINGS_W[PLACE IN LEAGUE]))</f>
        <v>8</v>
      </c>
      <c r="L167">
        <f>16-INDEX(STANDINGS_K[],MATCH(Table1[[#This Row],[COMBINED]],STANDINGS_K[COMBINED],0),COLUMN(STANDINGS_K[PLACE IN LEAGUE]))</f>
        <v>11</v>
      </c>
      <c r="M167">
        <f>16-INDEX(STANDINGS_SV[],MATCH(Table1[[#This Row],[COMBINED]],STANDINGS_SV[COMBINED],0),COLUMN(STANDINGS_SV[PLACE IN LEAGUE]))</f>
        <v>4</v>
      </c>
      <c r="N167">
        <f>SUM(Table1[[#This Row],[BA]:[SV]])</f>
        <v>61</v>
      </c>
      <c r="O167">
        <v>12</v>
      </c>
    </row>
    <row r="168" spans="1:15" x14ac:dyDescent="0.25">
      <c r="A168" t="s">
        <v>656</v>
      </c>
      <c r="B168" t="s">
        <v>651</v>
      </c>
      <c r="C168" t="str">
        <f>Table1[[#This Row],[League]]&amp;Table1[[#This Row],[Team]]</f>
        <v>$150 Draft Champions (4 hour) Mar 14 1:00 pm Lg.3912Buzzards</v>
      </c>
      <c r="D168">
        <f>16-INDEX(STANDINGS_BA[],MATCH(Table1[[#This Row],[COMBINED]],STANDINGS_BA[COMBINED],0),COLUMN(STANDINGS_BA[PLACE IN LEAGUE]))</f>
        <v>9</v>
      </c>
      <c r="E168">
        <f>16-INDEX(STANDINGS_R[],MATCH(Table1[[#This Row],[COMBINED]],STANDINGS_R[COMBINED],0),COLUMN(STANDINGS_R[PLACE IN LEAGUE]))</f>
        <v>1</v>
      </c>
      <c r="F168">
        <f>16-INDEX(STANDINGS_HR[],MATCH(Table1[[#This Row],[COMBINED]],STANDINGS_HR[COMBINED],0),COLUMN(STANDINGS_HR[PLACE IN LEAGUE]))</f>
        <v>5</v>
      </c>
      <c r="G168">
        <f>16-INDEX(STANDINGS_RBI[],MATCH(Table1[[#This Row],[COMBINED]],STANDINGS_RBI[COMBINED],0),COLUMN(STANDINGS_RBI[PLACE IN LEAGUE]))</f>
        <v>1</v>
      </c>
      <c r="H168">
        <f>16-INDEX(STANDINGS_SB[],MATCH(Table1[[#This Row],[COMBINED]],STANDINGS_SB[COMBINED],0),COLUMN(STANDINGS_SB[PLACE IN LEAGUE]))</f>
        <v>13</v>
      </c>
      <c r="I168">
        <f>16-INDEX(STANDINGS_ERA[],MATCH(Table1[[#This Row],[COMBINED]],STANDINGS_ERA[COMBINED],0),COLUMN(STANDINGS_ERA[PLACE IN LEAGUE]))</f>
        <v>10</v>
      </c>
      <c r="J168">
        <f>16-INDEX(STANDINGS_WHIP[],MATCH(Table1[[#This Row],[COMBINED]],STANDINGS_WHIP[COMBINED],0),COLUMN(STANDINGS_WHIP[PLACE IN LEAGUE]))</f>
        <v>13</v>
      </c>
      <c r="K168">
        <f>16-INDEX(STANDINGS_W[],MATCH(Table1[[#This Row],[COMBINED]],STANDINGS_W[COMBINED],0),COLUMN(STANDINGS_W[PLACE IN LEAGUE]))</f>
        <v>2</v>
      </c>
      <c r="L168">
        <f>16-INDEX(STANDINGS_K[],MATCH(Table1[[#This Row],[COMBINED]],STANDINGS_K[COMBINED],0),COLUMN(STANDINGS_K[PLACE IN LEAGUE]))</f>
        <v>3</v>
      </c>
      <c r="M168">
        <f>16-INDEX(STANDINGS_SV[],MATCH(Table1[[#This Row],[COMBINED]],STANDINGS_SV[COMBINED],0),COLUMN(STANDINGS_SV[PLACE IN LEAGUE]))</f>
        <v>1</v>
      </c>
      <c r="N168">
        <f>SUM(Table1[[#This Row],[BA]:[SV]])</f>
        <v>58</v>
      </c>
      <c r="O168">
        <v>13</v>
      </c>
    </row>
    <row r="169" spans="1:15" x14ac:dyDescent="0.25">
      <c r="A169" t="s">
        <v>657</v>
      </c>
      <c r="B169" t="s">
        <v>651</v>
      </c>
      <c r="C169" t="str">
        <f>Table1[[#This Row],[League]]&amp;Table1[[#This Row],[Team]]</f>
        <v>$150 Draft Champions (4 hour) Mar 14 1:00 pm Lg.3912Reign draft champions</v>
      </c>
      <c r="D169">
        <f>16-INDEX(STANDINGS_BA[],MATCH(Table1[[#This Row],[COMBINED]],STANDINGS_BA[COMBINED],0),COLUMN(STANDINGS_BA[PLACE IN LEAGUE]))</f>
        <v>8</v>
      </c>
      <c r="E169">
        <f>16-INDEX(STANDINGS_R[],MATCH(Table1[[#This Row],[COMBINED]],STANDINGS_R[COMBINED],0),COLUMN(STANDINGS_R[PLACE IN LEAGUE]))</f>
        <v>5</v>
      </c>
      <c r="F169">
        <f>16-INDEX(STANDINGS_HR[],MATCH(Table1[[#This Row],[COMBINED]],STANDINGS_HR[COMBINED],0),COLUMN(STANDINGS_HR[PLACE IN LEAGUE]))</f>
        <v>1</v>
      </c>
      <c r="G169">
        <f>16-INDEX(STANDINGS_RBI[],MATCH(Table1[[#This Row],[COMBINED]],STANDINGS_RBI[COMBINED],0),COLUMN(STANDINGS_RBI[PLACE IN LEAGUE]))</f>
        <v>2</v>
      </c>
      <c r="H169">
        <f>16-INDEX(STANDINGS_SB[],MATCH(Table1[[#This Row],[COMBINED]],STANDINGS_SB[COMBINED],0),COLUMN(STANDINGS_SB[PLACE IN LEAGUE]))</f>
        <v>2</v>
      </c>
      <c r="I169">
        <f>16-INDEX(STANDINGS_ERA[],MATCH(Table1[[#This Row],[COMBINED]],STANDINGS_ERA[COMBINED],0),COLUMN(STANDINGS_ERA[PLACE IN LEAGUE]))</f>
        <v>4</v>
      </c>
      <c r="J169">
        <f>16-INDEX(STANDINGS_WHIP[],MATCH(Table1[[#This Row],[COMBINED]],STANDINGS_WHIP[COMBINED],0),COLUMN(STANDINGS_WHIP[PLACE IN LEAGUE]))</f>
        <v>7</v>
      </c>
      <c r="K169">
        <f>16-INDEX(STANDINGS_W[],MATCH(Table1[[#This Row],[COMBINED]],STANDINGS_W[COMBINED],0),COLUMN(STANDINGS_W[PLACE IN LEAGUE]))</f>
        <v>5</v>
      </c>
      <c r="L169">
        <f>16-INDEX(STANDINGS_K[],MATCH(Table1[[#This Row],[COMBINED]],STANDINGS_K[COMBINED],0),COLUMN(STANDINGS_K[PLACE IN LEAGUE]))</f>
        <v>6</v>
      </c>
      <c r="M169">
        <f>16-INDEX(STANDINGS_SV[],MATCH(Table1[[#This Row],[COMBINED]],STANDINGS_SV[COMBINED],0),COLUMN(STANDINGS_SV[PLACE IN LEAGUE]))</f>
        <v>9</v>
      </c>
      <c r="N169">
        <f>SUM(Table1[[#This Row],[BA]:[SV]])</f>
        <v>49</v>
      </c>
      <c r="O169">
        <v>14</v>
      </c>
    </row>
    <row r="170" spans="1:15" x14ac:dyDescent="0.25">
      <c r="A170" t="s">
        <v>662</v>
      </c>
      <c r="B170" t="s">
        <v>651</v>
      </c>
      <c r="C170" t="str">
        <f>Table1[[#This Row],[League]]&amp;Table1[[#This Row],[Team]]</f>
        <v>$150 Draft Champions (4 hour) Mar 14 1:00 pm Lg.3912wally57</v>
      </c>
      <c r="D170">
        <f>16-INDEX(STANDINGS_BA[],MATCH(Table1[[#This Row],[COMBINED]],STANDINGS_BA[COMBINED],0),COLUMN(STANDINGS_BA[PLACE IN LEAGUE]))</f>
        <v>2</v>
      </c>
      <c r="E170">
        <f>16-INDEX(STANDINGS_R[],MATCH(Table1[[#This Row],[COMBINED]],STANDINGS_R[COMBINED],0),COLUMN(STANDINGS_R[PLACE IN LEAGUE]))</f>
        <v>4</v>
      </c>
      <c r="F170">
        <f>16-INDEX(STANDINGS_HR[],MATCH(Table1[[#This Row],[COMBINED]],STANDINGS_HR[COMBINED],0),COLUMN(STANDINGS_HR[PLACE IN LEAGUE]))</f>
        <v>3</v>
      </c>
      <c r="G170">
        <f>16-INDEX(STANDINGS_RBI[],MATCH(Table1[[#This Row],[COMBINED]],STANDINGS_RBI[COMBINED],0),COLUMN(STANDINGS_RBI[PLACE IN LEAGUE]))</f>
        <v>3</v>
      </c>
      <c r="H170">
        <f>16-INDEX(STANDINGS_SB[],MATCH(Table1[[#This Row],[COMBINED]],STANDINGS_SB[COMBINED],0),COLUMN(STANDINGS_SB[PLACE IN LEAGUE]))</f>
        <v>6</v>
      </c>
      <c r="I170">
        <f>16-INDEX(STANDINGS_ERA[],MATCH(Table1[[#This Row],[COMBINED]],STANDINGS_ERA[COMBINED],0),COLUMN(STANDINGS_ERA[PLACE IN LEAGUE]))</f>
        <v>8</v>
      </c>
      <c r="J170">
        <f>16-INDEX(STANDINGS_WHIP[],MATCH(Table1[[#This Row],[COMBINED]],STANDINGS_WHIP[COMBINED],0),COLUMN(STANDINGS_WHIP[PLACE IN LEAGUE]))</f>
        <v>9</v>
      </c>
      <c r="K170">
        <f>16-INDEX(STANDINGS_W[],MATCH(Table1[[#This Row],[COMBINED]],STANDINGS_W[COMBINED],0),COLUMN(STANDINGS_W[PLACE IN LEAGUE]))</f>
        <v>1</v>
      </c>
      <c r="L170">
        <f>16-INDEX(STANDINGS_K[],MATCH(Table1[[#This Row],[COMBINED]],STANDINGS_K[COMBINED],0),COLUMN(STANDINGS_K[PLACE IN LEAGUE]))</f>
        <v>2</v>
      </c>
      <c r="M170">
        <f>16-INDEX(STANDINGS_SV[],MATCH(Table1[[#This Row],[COMBINED]],STANDINGS_SV[COMBINED],0),COLUMN(STANDINGS_SV[PLACE IN LEAGUE]))</f>
        <v>10</v>
      </c>
      <c r="N170">
        <f>SUM(Table1[[#This Row],[BA]:[SV]])</f>
        <v>48</v>
      </c>
      <c r="O170">
        <v>15</v>
      </c>
    </row>
    <row r="171" spans="1:15" x14ac:dyDescent="0.25">
      <c r="A171" t="s">
        <v>664</v>
      </c>
      <c r="B171" t="s">
        <v>663</v>
      </c>
      <c r="C171" t="str">
        <f>Table1[[#This Row],[League]]&amp;Table1[[#This Row],[Team]]</f>
        <v>$150 Draft Champions (4 hour) Mar 15 1:00 pm Lg.3919The Amazins</v>
      </c>
      <c r="D171">
        <f>16-INDEX(STANDINGS_BA[],MATCH(Table1[[#This Row],[COMBINED]],STANDINGS_BA[COMBINED],0),COLUMN(STANDINGS_BA[PLACE IN LEAGUE]))</f>
        <v>14</v>
      </c>
      <c r="E171">
        <f>16-INDEX(STANDINGS_R[],MATCH(Table1[[#This Row],[COMBINED]],STANDINGS_R[COMBINED],0),COLUMN(STANDINGS_R[PLACE IN LEAGUE]))</f>
        <v>14</v>
      </c>
      <c r="F171">
        <f>16-INDEX(STANDINGS_HR[],MATCH(Table1[[#This Row],[COMBINED]],STANDINGS_HR[COMBINED],0),COLUMN(STANDINGS_HR[PLACE IN LEAGUE]))</f>
        <v>15</v>
      </c>
      <c r="G171">
        <f>16-INDEX(STANDINGS_RBI[],MATCH(Table1[[#This Row],[COMBINED]],STANDINGS_RBI[COMBINED],0),COLUMN(STANDINGS_RBI[PLACE IN LEAGUE]))</f>
        <v>15</v>
      </c>
      <c r="H171">
        <f>16-INDEX(STANDINGS_SB[],MATCH(Table1[[#This Row],[COMBINED]],STANDINGS_SB[COMBINED],0),COLUMN(STANDINGS_SB[PLACE IN LEAGUE]))</f>
        <v>2</v>
      </c>
      <c r="I171">
        <f>16-INDEX(STANDINGS_ERA[],MATCH(Table1[[#This Row],[COMBINED]],STANDINGS_ERA[COMBINED],0),COLUMN(STANDINGS_ERA[PLACE IN LEAGUE]))</f>
        <v>12</v>
      </c>
      <c r="J171">
        <f>16-INDEX(STANDINGS_WHIP[],MATCH(Table1[[#This Row],[COMBINED]],STANDINGS_WHIP[COMBINED],0),COLUMN(STANDINGS_WHIP[PLACE IN LEAGUE]))</f>
        <v>12</v>
      </c>
      <c r="K171">
        <f>16-INDEX(STANDINGS_W[],MATCH(Table1[[#This Row],[COMBINED]],STANDINGS_W[COMBINED],0),COLUMN(STANDINGS_W[PLACE IN LEAGUE]))</f>
        <v>15</v>
      </c>
      <c r="L171">
        <f>16-INDEX(STANDINGS_K[],MATCH(Table1[[#This Row],[COMBINED]],STANDINGS_K[COMBINED],0),COLUMN(STANDINGS_K[PLACE IN LEAGUE]))</f>
        <v>13</v>
      </c>
      <c r="M171">
        <f>16-INDEX(STANDINGS_SV[],MATCH(Table1[[#This Row],[COMBINED]],STANDINGS_SV[COMBINED],0),COLUMN(STANDINGS_SV[PLACE IN LEAGUE]))</f>
        <v>4</v>
      </c>
      <c r="N171">
        <f>SUM(Table1[[#This Row],[BA]:[SV]])</f>
        <v>116</v>
      </c>
      <c r="O171">
        <v>1</v>
      </c>
    </row>
    <row r="172" spans="1:15" x14ac:dyDescent="0.25">
      <c r="A172" t="s">
        <v>87</v>
      </c>
      <c r="B172" t="s">
        <v>663</v>
      </c>
      <c r="C172" t="str">
        <f>Table1[[#This Row],[League]]&amp;Table1[[#This Row],[Team]]</f>
        <v>$150 Draft Champions (4 hour) Mar 15 1:00 pm Lg.3919The Northsiders</v>
      </c>
      <c r="D172">
        <f>16-INDEX(STANDINGS_BA[],MATCH(Table1[[#This Row],[COMBINED]],STANDINGS_BA[COMBINED],0),COLUMN(STANDINGS_BA[PLACE IN LEAGUE]))</f>
        <v>10</v>
      </c>
      <c r="E172">
        <f>16-INDEX(STANDINGS_R[],MATCH(Table1[[#This Row],[COMBINED]],STANDINGS_R[COMBINED],0),COLUMN(STANDINGS_R[PLACE IN LEAGUE]))</f>
        <v>15</v>
      </c>
      <c r="F172">
        <f>16-INDEX(STANDINGS_HR[],MATCH(Table1[[#This Row],[COMBINED]],STANDINGS_HR[COMBINED],0),COLUMN(STANDINGS_HR[PLACE IN LEAGUE]))</f>
        <v>14</v>
      </c>
      <c r="G172">
        <f>16-INDEX(STANDINGS_RBI[],MATCH(Table1[[#This Row],[COMBINED]],STANDINGS_RBI[COMBINED],0),COLUMN(STANDINGS_RBI[PLACE IN LEAGUE]))</f>
        <v>14</v>
      </c>
      <c r="H172">
        <f>16-INDEX(STANDINGS_SB[],MATCH(Table1[[#This Row],[COMBINED]],STANDINGS_SB[COMBINED],0),COLUMN(STANDINGS_SB[PLACE IN LEAGUE]))</f>
        <v>15</v>
      </c>
      <c r="I172">
        <f>16-INDEX(STANDINGS_ERA[],MATCH(Table1[[#This Row],[COMBINED]],STANDINGS_ERA[COMBINED],0),COLUMN(STANDINGS_ERA[PLACE IN LEAGUE]))</f>
        <v>8</v>
      </c>
      <c r="J172">
        <f>16-INDEX(STANDINGS_WHIP[],MATCH(Table1[[#This Row],[COMBINED]],STANDINGS_WHIP[COMBINED],0),COLUMN(STANDINGS_WHIP[PLACE IN LEAGUE]))</f>
        <v>9</v>
      </c>
      <c r="K172">
        <f>16-INDEX(STANDINGS_W[],MATCH(Table1[[#This Row],[COMBINED]],STANDINGS_W[COMBINED],0),COLUMN(STANDINGS_W[PLACE IN LEAGUE]))</f>
        <v>11</v>
      </c>
      <c r="L172">
        <f>16-INDEX(STANDINGS_K[],MATCH(Table1[[#This Row],[COMBINED]],STANDINGS_K[COMBINED],0),COLUMN(STANDINGS_K[PLACE IN LEAGUE]))</f>
        <v>10</v>
      </c>
      <c r="M172">
        <f>16-INDEX(STANDINGS_SV[],MATCH(Table1[[#This Row],[COMBINED]],STANDINGS_SV[COMBINED],0),COLUMN(STANDINGS_SV[PLACE IN LEAGUE]))</f>
        <v>10</v>
      </c>
      <c r="N172">
        <f>SUM(Table1[[#This Row],[BA]:[SV]])</f>
        <v>116</v>
      </c>
      <c r="O172">
        <v>2</v>
      </c>
    </row>
    <row r="173" spans="1:15" x14ac:dyDescent="0.25">
      <c r="A173" t="s">
        <v>137</v>
      </c>
      <c r="B173" t="s">
        <v>663</v>
      </c>
      <c r="C173" t="str">
        <f>Table1[[#This Row],[League]]&amp;Table1[[#This Row],[Team]]</f>
        <v>$150 Draft Champions (4 hour) Mar 15 1:00 pm Lg.3919Team Sterling</v>
      </c>
      <c r="D173">
        <f>16-INDEX(STANDINGS_BA[],MATCH(Table1[[#This Row],[COMBINED]],STANDINGS_BA[COMBINED],0),COLUMN(STANDINGS_BA[PLACE IN LEAGUE]))</f>
        <v>12</v>
      </c>
      <c r="E173">
        <f>16-INDEX(STANDINGS_R[],MATCH(Table1[[#This Row],[COMBINED]],STANDINGS_R[COMBINED],0),COLUMN(STANDINGS_R[PLACE IN LEAGUE]))</f>
        <v>9</v>
      </c>
      <c r="F173">
        <f>16-INDEX(STANDINGS_HR[],MATCH(Table1[[#This Row],[COMBINED]],STANDINGS_HR[COMBINED],0),COLUMN(STANDINGS_HR[PLACE IN LEAGUE]))</f>
        <v>5</v>
      </c>
      <c r="G173">
        <f>16-INDEX(STANDINGS_RBI[],MATCH(Table1[[#This Row],[COMBINED]],STANDINGS_RBI[COMBINED],0),COLUMN(STANDINGS_RBI[PLACE IN LEAGUE]))</f>
        <v>6</v>
      </c>
      <c r="H173">
        <f>16-INDEX(STANDINGS_SB[],MATCH(Table1[[#This Row],[COMBINED]],STANDINGS_SB[COMBINED],0),COLUMN(STANDINGS_SB[PLACE IN LEAGUE]))</f>
        <v>6</v>
      </c>
      <c r="I173">
        <f>16-INDEX(STANDINGS_ERA[],MATCH(Table1[[#This Row],[COMBINED]],STANDINGS_ERA[COMBINED],0),COLUMN(STANDINGS_ERA[PLACE IN LEAGUE]))</f>
        <v>15</v>
      </c>
      <c r="J173">
        <f>16-INDEX(STANDINGS_WHIP[],MATCH(Table1[[#This Row],[COMBINED]],STANDINGS_WHIP[COMBINED],0),COLUMN(STANDINGS_WHIP[PLACE IN LEAGUE]))</f>
        <v>14</v>
      </c>
      <c r="K173">
        <f>16-INDEX(STANDINGS_W[],MATCH(Table1[[#This Row],[COMBINED]],STANDINGS_W[COMBINED],0),COLUMN(STANDINGS_W[PLACE IN LEAGUE]))</f>
        <v>10</v>
      </c>
      <c r="L173">
        <f>16-INDEX(STANDINGS_K[],MATCH(Table1[[#This Row],[COMBINED]],STANDINGS_K[COMBINED],0),COLUMN(STANDINGS_K[PLACE IN LEAGUE]))</f>
        <v>11</v>
      </c>
      <c r="M173">
        <f>16-INDEX(STANDINGS_SV[],MATCH(Table1[[#This Row],[COMBINED]],STANDINGS_SV[COMBINED],0),COLUMN(STANDINGS_SV[PLACE IN LEAGUE]))</f>
        <v>13</v>
      </c>
      <c r="N173">
        <f>SUM(Table1[[#This Row],[BA]:[SV]])</f>
        <v>101</v>
      </c>
      <c r="O173">
        <v>3</v>
      </c>
    </row>
    <row r="174" spans="1:15" x14ac:dyDescent="0.25">
      <c r="A174" t="s">
        <v>178</v>
      </c>
      <c r="B174" t="s">
        <v>663</v>
      </c>
      <c r="C174" t="str">
        <f>Table1[[#This Row],[League]]&amp;Table1[[#This Row],[Team]]</f>
        <v>$150 Draft Champions (4 hour) Mar 15 1:00 pm Lg.3919Fish or Cut Bait</v>
      </c>
      <c r="D174">
        <f>16-INDEX(STANDINGS_BA[],MATCH(Table1[[#This Row],[COMBINED]],STANDINGS_BA[COMBINED],0),COLUMN(STANDINGS_BA[PLACE IN LEAGUE]))</f>
        <v>15</v>
      </c>
      <c r="E174">
        <f>16-INDEX(STANDINGS_R[],MATCH(Table1[[#This Row],[COMBINED]],STANDINGS_R[COMBINED],0),COLUMN(STANDINGS_R[PLACE IN LEAGUE]))</f>
        <v>11</v>
      </c>
      <c r="F174">
        <f>16-INDEX(STANDINGS_HR[],MATCH(Table1[[#This Row],[COMBINED]],STANDINGS_HR[COMBINED],0),COLUMN(STANDINGS_HR[PLACE IN LEAGUE]))</f>
        <v>8</v>
      </c>
      <c r="G174">
        <f>16-INDEX(STANDINGS_RBI[],MATCH(Table1[[#This Row],[COMBINED]],STANDINGS_RBI[COMBINED],0),COLUMN(STANDINGS_RBI[PLACE IN LEAGUE]))</f>
        <v>12</v>
      </c>
      <c r="H174">
        <f>16-INDEX(STANDINGS_SB[],MATCH(Table1[[#This Row],[COMBINED]],STANDINGS_SB[COMBINED],0),COLUMN(STANDINGS_SB[PLACE IN LEAGUE]))</f>
        <v>14</v>
      </c>
      <c r="I174">
        <f>16-INDEX(STANDINGS_ERA[],MATCH(Table1[[#This Row],[COMBINED]],STANDINGS_ERA[COMBINED],0),COLUMN(STANDINGS_ERA[PLACE IN LEAGUE]))</f>
        <v>9</v>
      </c>
      <c r="J174">
        <f>16-INDEX(STANDINGS_WHIP[],MATCH(Table1[[#This Row],[COMBINED]],STANDINGS_WHIP[COMBINED],0),COLUMN(STANDINGS_WHIP[PLACE IN LEAGUE]))</f>
        <v>7</v>
      </c>
      <c r="K174">
        <f>16-INDEX(STANDINGS_W[],MATCH(Table1[[#This Row],[COMBINED]],STANDINGS_W[COMBINED],0),COLUMN(STANDINGS_W[PLACE IN LEAGUE]))</f>
        <v>6</v>
      </c>
      <c r="L174">
        <f>16-INDEX(STANDINGS_K[],MATCH(Table1[[#This Row],[COMBINED]],STANDINGS_K[COMBINED],0),COLUMN(STANDINGS_K[PLACE IN LEAGUE]))</f>
        <v>3</v>
      </c>
      <c r="M174">
        <f>16-INDEX(STANDINGS_SV[],MATCH(Table1[[#This Row],[COMBINED]],STANDINGS_SV[COMBINED],0),COLUMN(STANDINGS_SV[PLACE IN LEAGUE]))</f>
        <v>8</v>
      </c>
      <c r="N174">
        <f>SUM(Table1[[#This Row],[BA]:[SV]])</f>
        <v>93</v>
      </c>
      <c r="O174">
        <v>4</v>
      </c>
    </row>
    <row r="175" spans="1:15" x14ac:dyDescent="0.25">
      <c r="A175" t="s">
        <v>669</v>
      </c>
      <c r="B175" t="s">
        <v>663</v>
      </c>
      <c r="C175" t="str">
        <f>Table1[[#This Row],[League]]&amp;Table1[[#This Row],[Team]]</f>
        <v>$150 Draft Champions (4 hour) Mar 15 1:00 pm Lg.391930th St NightStalkers</v>
      </c>
      <c r="D175">
        <f>16-INDEX(STANDINGS_BA[],MATCH(Table1[[#This Row],[COMBINED]],STANDINGS_BA[COMBINED],0),COLUMN(STANDINGS_BA[PLACE IN LEAGUE]))</f>
        <v>5</v>
      </c>
      <c r="E175">
        <f>16-INDEX(STANDINGS_R[],MATCH(Table1[[#This Row],[COMBINED]],STANDINGS_R[COMBINED],0),COLUMN(STANDINGS_R[PLACE IN LEAGUE]))</f>
        <v>6</v>
      </c>
      <c r="F175">
        <f>16-INDEX(STANDINGS_HR[],MATCH(Table1[[#This Row],[COMBINED]],STANDINGS_HR[COMBINED],0),COLUMN(STANDINGS_HR[PLACE IN LEAGUE]))</f>
        <v>1</v>
      </c>
      <c r="G175">
        <f>16-INDEX(STANDINGS_RBI[],MATCH(Table1[[#This Row],[COMBINED]],STANDINGS_RBI[COMBINED],0),COLUMN(STANDINGS_RBI[PLACE IN LEAGUE]))</f>
        <v>3</v>
      </c>
      <c r="H175">
        <f>16-INDEX(STANDINGS_SB[],MATCH(Table1[[#This Row],[COMBINED]],STANDINGS_SB[COMBINED],0),COLUMN(STANDINGS_SB[PLACE IN LEAGUE]))</f>
        <v>11</v>
      </c>
      <c r="I175">
        <f>16-INDEX(STANDINGS_ERA[],MATCH(Table1[[#This Row],[COMBINED]],STANDINGS_ERA[COMBINED],0),COLUMN(STANDINGS_ERA[PLACE IN LEAGUE]))</f>
        <v>11</v>
      </c>
      <c r="J175">
        <f>16-INDEX(STANDINGS_WHIP[],MATCH(Table1[[#This Row],[COMBINED]],STANDINGS_WHIP[COMBINED],0),COLUMN(STANDINGS_WHIP[PLACE IN LEAGUE]))</f>
        <v>13</v>
      </c>
      <c r="K175">
        <f>16-INDEX(STANDINGS_W[],MATCH(Table1[[#This Row],[COMBINED]],STANDINGS_W[COMBINED],0),COLUMN(STANDINGS_W[PLACE IN LEAGUE]))</f>
        <v>12</v>
      </c>
      <c r="L175">
        <f>16-INDEX(STANDINGS_K[],MATCH(Table1[[#This Row],[COMBINED]],STANDINGS_K[COMBINED],0),COLUMN(STANDINGS_K[PLACE IN LEAGUE]))</f>
        <v>12</v>
      </c>
      <c r="M175">
        <f>16-INDEX(STANDINGS_SV[],MATCH(Table1[[#This Row],[COMBINED]],STANDINGS_SV[COMBINED],0),COLUMN(STANDINGS_SV[PLACE IN LEAGUE]))</f>
        <v>11</v>
      </c>
      <c r="N175">
        <f>SUM(Table1[[#This Row],[BA]:[SV]])</f>
        <v>85</v>
      </c>
      <c r="O175">
        <v>5</v>
      </c>
    </row>
    <row r="176" spans="1:15" x14ac:dyDescent="0.25">
      <c r="A176" t="s">
        <v>225</v>
      </c>
      <c r="B176" t="s">
        <v>663</v>
      </c>
      <c r="C176" t="str">
        <f>Table1[[#This Row],[League]]&amp;Table1[[#This Row],[Team]]</f>
        <v>$150 Draft Champions (4 hour) Mar 15 1:00 pm Lg.3919Team Thiffeault</v>
      </c>
      <c r="D176">
        <f>16-INDEX(STANDINGS_BA[],MATCH(Table1[[#This Row],[COMBINED]],STANDINGS_BA[COMBINED],0),COLUMN(STANDINGS_BA[PLACE IN LEAGUE]))</f>
        <v>13</v>
      </c>
      <c r="E176">
        <f>16-INDEX(STANDINGS_R[],MATCH(Table1[[#This Row],[COMBINED]],STANDINGS_R[COMBINED],0),COLUMN(STANDINGS_R[PLACE IN LEAGUE]))</f>
        <v>10</v>
      </c>
      <c r="F176">
        <f>16-INDEX(STANDINGS_HR[],MATCH(Table1[[#This Row],[COMBINED]],STANDINGS_HR[COMBINED],0),COLUMN(STANDINGS_HR[PLACE IN LEAGUE]))</f>
        <v>9</v>
      </c>
      <c r="G176">
        <f>16-INDEX(STANDINGS_RBI[],MATCH(Table1[[#This Row],[COMBINED]],STANDINGS_RBI[COMBINED],0),COLUMN(STANDINGS_RBI[PLACE IN LEAGUE]))</f>
        <v>11</v>
      </c>
      <c r="H176">
        <f>16-INDEX(STANDINGS_SB[],MATCH(Table1[[#This Row],[COMBINED]],STANDINGS_SB[COMBINED],0),COLUMN(STANDINGS_SB[PLACE IN LEAGUE]))</f>
        <v>3</v>
      </c>
      <c r="I176">
        <f>16-INDEX(STANDINGS_ERA[],MATCH(Table1[[#This Row],[COMBINED]],STANDINGS_ERA[COMBINED],0),COLUMN(STANDINGS_ERA[PLACE IN LEAGUE]))</f>
        <v>1</v>
      </c>
      <c r="J176">
        <f>16-INDEX(STANDINGS_WHIP[],MATCH(Table1[[#This Row],[COMBINED]],STANDINGS_WHIP[COMBINED],0),COLUMN(STANDINGS_WHIP[PLACE IN LEAGUE]))</f>
        <v>1</v>
      </c>
      <c r="K176">
        <f>16-INDEX(STANDINGS_W[],MATCH(Table1[[#This Row],[COMBINED]],STANDINGS_W[COMBINED],0),COLUMN(STANDINGS_W[PLACE IN LEAGUE]))</f>
        <v>13</v>
      </c>
      <c r="L176">
        <f>16-INDEX(STANDINGS_K[],MATCH(Table1[[#This Row],[COMBINED]],STANDINGS_K[COMBINED],0),COLUMN(STANDINGS_K[PLACE IN LEAGUE]))</f>
        <v>15</v>
      </c>
      <c r="M176">
        <f>16-INDEX(STANDINGS_SV[],MATCH(Table1[[#This Row],[COMBINED]],STANDINGS_SV[COMBINED],0),COLUMN(STANDINGS_SV[PLACE IN LEAGUE]))</f>
        <v>5</v>
      </c>
      <c r="N176">
        <f>SUM(Table1[[#This Row],[BA]:[SV]])</f>
        <v>81</v>
      </c>
      <c r="O176">
        <v>6</v>
      </c>
    </row>
    <row r="177" spans="1:15" x14ac:dyDescent="0.25">
      <c r="A177" t="s">
        <v>667</v>
      </c>
      <c r="B177" t="s">
        <v>663</v>
      </c>
      <c r="C177" t="str">
        <f>Table1[[#This Row],[League]]&amp;Table1[[#This Row],[Team]]</f>
        <v>$150 Draft Champions (4 hour) Mar 15 1:00 pm Lg.3919Team Metcalf</v>
      </c>
      <c r="D177">
        <f>16-INDEX(STANDINGS_BA[],MATCH(Table1[[#This Row],[COMBINED]],STANDINGS_BA[COMBINED],0),COLUMN(STANDINGS_BA[PLACE IN LEAGUE]))</f>
        <v>8</v>
      </c>
      <c r="E177">
        <f>16-INDEX(STANDINGS_R[],MATCH(Table1[[#This Row],[COMBINED]],STANDINGS_R[COMBINED],0),COLUMN(STANDINGS_R[PLACE IN LEAGUE]))</f>
        <v>12</v>
      </c>
      <c r="F177">
        <f>16-INDEX(STANDINGS_HR[],MATCH(Table1[[#This Row],[COMBINED]],STANDINGS_HR[COMBINED],0),COLUMN(STANDINGS_HR[PLACE IN LEAGUE]))</f>
        <v>11</v>
      </c>
      <c r="G177">
        <f>16-INDEX(STANDINGS_RBI[],MATCH(Table1[[#This Row],[COMBINED]],STANDINGS_RBI[COMBINED],0),COLUMN(STANDINGS_RBI[PLACE IN LEAGUE]))</f>
        <v>10</v>
      </c>
      <c r="H177">
        <f>16-INDEX(STANDINGS_SB[],MATCH(Table1[[#This Row],[COMBINED]],STANDINGS_SB[COMBINED],0),COLUMN(STANDINGS_SB[PLACE IN LEAGUE]))</f>
        <v>8</v>
      </c>
      <c r="I177">
        <f>16-INDEX(STANDINGS_ERA[],MATCH(Table1[[#This Row],[COMBINED]],STANDINGS_ERA[COMBINED],0),COLUMN(STANDINGS_ERA[PLACE IN LEAGUE]))</f>
        <v>6</v>
      </c>
      <c r="J177">
        <f>16-INDEX(STANDINGS_WHIP[],MATCH(Table1[[#This Row],[COMBINED]],STANDINGS_WHIP[COMBINED],0),COLUMN(STANDINGS_WHIP[PLACE IN LEAGUE]))</f>
        <v>8</v>
      </c>
      <c r="K177">
        <f>16-INDEX(STANDINGS_W[],MATCH(Table1[[#This Row],[COMBINED]],STANDINGS_W[COMBINED],0),COLUMN(STANDINGS_W[PLACE IN LEAGUE]))</f>
        <v>8</v>
      </c>
      <c r="L177">
        <f>16-INDEX(STANDINGS_K[],MATCH(Table1[[#This Row],[COMBINED]],STANDINGS_K[COMBINED],0),COLUMN(STANDINGS_K[PLACE IN LEAGUE]))</f>
        <v>9</v>
      </c>
      <c r="M177">
        <f>16-INDEX(STANDINGS_SV[],MATCH(Table1[[#This Row],[COMBINED]],STANDINGS_SV[COMBINED],0),COLUMN(STANDINGS_SV[PLACE IN LEAGUE]))</f>
        <v>1</v>
      </c>
      <c r="N177">
        <f>SUM(Table1[[#This Row],[BA]:[SV]])</f>
        <v>81</v>
      </c>
      <c r="O177">
        <v>7</v>
      </c>
    </row>
    <row r="178" spans="1:15" x14ac:dyDescent="0.25">
      <c r="A178" t="s">
        <v>345</v>
      </c>
      <c r="B178" t="s">
        <v>663</v>
      </c>
      <c r="C178" t="str">
        <f>Table1[[#This Row],[League]]&amp;Table1[[#This Row],[Team]]</f>
        <v>$150 Draft Champions (4 hour) Mar 15 1:00 pm Lg.3919Man of Steel</v>
      </c>
      <c r="D178">
        <f>16-INDEX(STANDINGS_BA[],MATCH(Table1[[#This Row],[COMBINED]],STANDINGS_BA[COMBINED],0),COLUMN(STANDINGS_BA[PLACE IN LEAGUE]))</f>
        <v>1</v>
      </c>
      <c r="E178">
        <f>16-INDEX(STANDINGS_R[],MATCH(Table1[[#This Row],[COMBINED]],STANDINGS_R[COMBINED],0),COLUMN(STANDINGS_R[PLACE IN LEAGUE]))</f>
        <v>3</v>
      </c>
      <c r="F178">
        <f>16-INDEX(STANDINGS_HR[],MATCH(Table1[[#This Row],[COMBINED]],STANDINGS_HR[COMBINED],0),COLUMN(STANDINGS_HR[PLACE IN LEAGUE]))</f>
        <v>10</v>
      </c>
      <c r="G178">
        <f>16-INDEX(STANDINGS_RBI[],MATCH(Table1[[#This Row],[COMBINED]],STANDINGS_RBI[COMBINED],0),COLUMN(STANDINGS_RBI[PLACE IN LEAGUE]))</f>
        <v>8</v>
      </c>
      <c r="H178">
        <f>16-INDEX(STANDINGS_SB[],MATCH(Table1[[#This Row],[COMBINED]],STANDINGS_SB[COMBINED],0),COLUMN(STANDINGS_SB[PLACE IN LEAGUE]))</f>
        <v>7</v>
      </c>
      <c r="I178">
        <f>16-INDEX(STANDINGS_ERA[],MATCH(Table1[[#This Row],[COMBINED]],STANDINGS_ERA[COMBINED],0),COLUMN(STANDINGS_ERA[PLACE IN LEAGUE]))</f>
        <v>10</v>
      </c>
      <c r="J178">
        <f>16-INDEX(STANDINGS_WHIP[],MATCH(Table1[[#This Row],[COMBINED]],STANDINGS_WHIP[COMBINED],0),COLUMN(STANDINGS_WHIP[PLACE IN LEAGUE]))</f>
        <v>11</v>
      </c>
      <c r="K178">
        <f>16-INDEX(STANDINGS_W[],MATCH(Table1[[#This Row],[COMBINED]],STANDINGS_W[COMBINED],0),COLUMN(STANDINGS_W[PLACE IN LEAGUE]))</f>
        <v>14</v>
      </c>
      <c r="L178">
        <f>16-INDEX(STANDINGS_K[],MATCH(Table1[[#This Row],[COMBINED]],STANDINGS_K[COMBINED],0),COLUMN(STANDINGS_K[PLACE IN LEAGUE]))</f>
        <v>14</v>
      </c>
      <c r="M178">
        <f>16-INDEX(STANDINGS_SV[],MATCH(Table1[[#This Row],[COMBINED]],STANDINGS_SV[COMBINED],0),COLUMN(STANDINGS_SV[PLACE IN LEAGUE]))</f>
        <v>3</v>
      </c>
      <c r="N178">
        <f>SUM(Table1[[#This Row],[BA]:[SV]])</f>
        <v>81</v>
      </c>
      <c r="O178">
        <v>8</v>
      </c>
    </row>
    <row r="179" spans="1:15" x14ac:dyDescent="0.25">
      <c r="A179" t="s">
        <v>439</v>
      </c>
      <c r="B179" t="s">
        <v>663</v>
      </c>
      <c r="C179" t="str">
        <f>Table1[[#This Row],[League]]&amp;Table1[[#This Row],[Team]]</f>
        <v>$150 Draft Champions (4 hour) Mar 15 1:00 pm Lg.3919Team silver</v>
      </c>
      <c r="D179">
        <f>16-INDEX(STANDINGS_BA[],MATCH(Table1[[#This Row],[COMBINED]],STANDINGS_BA[COMBINED],0),COLUMN(STANDINGS_BA[PLACE IN LEAGUE]))</f>
        <v>4</v>
      </c>
      <c r="E179">
        <f>16-INDEX(STANDINGS_R[],MATCH(Table1[[#This Row],[COMBINED]],STANDINGS_R[COMBINED],0),COLUMN(STANDINGS_R[PLACE IN LEAGUE]))</f>
        <v>8</v>
      </c>
      <c r="F179">
        <f>16-INDEX(STANDINGS_HR[],MATCH(Table1[[#This Row],[COMBINED]],STANDINGS_HR[COMBINED],0),COLUMN(STANDINGS_HR[PLACE IN LEAGUE]))</f>
        <v>13</v>
      </c>
      <c r="G179">
        <f>16-INDEX(STANDINGS_RBI[],MATCH(Table1[[#This Row],[COMBINED]],STANDINGS_RBI[COMBINED],0),COLUMN(STANDINGS_RBI[PLACE IN LEAGUE]))</f>
        <v>9</v>
      </c>
      <c r="H179">
        <f>16-INDEX(STANDINGS_SB[],MATCH(Table1[[#This Row],[COMBINED]],STANDINGS_SB[COMBINED],0),COLUMN(STANDINGS_SB[PLACE IN LEAGUE]))</f>
        <v>4</v>
      </c>
      <c r="I179">
        <f>16-INDEX(STANDINGS_ERA[],MATCH(Table1[[#This Row],[COMBINED]],STANDINGS_ERA[COMBINED],0),COLUMN(STANDINGS_ERA[PLACE IN LEAGUE]))</f>
        <v>13</v>
      </c>
      <c r="J179">
        <f>16-INDEX(STANDINGS_WHIP[],MATCH(Table1[[#This Row],[COMBINED]],STANDINGS_WHIP[COMBINED],0),COLUMN(STANDINGS_WHIP[PLACE IN LEAGUE]))</f>
        <v>6</v>
      </c>
      <c r="K179">
        <f>16-INDEX(STANDINGS_W[],MATCH(Table1[[#This Row],[COMBINED]],STANDINGS_W[COMBINED],0),COLUMN(STANDINGS_W[PLACE IN LEAGUE]))</f>
        <v>7</v>
      </c>
      <c r="L179">
        <f>16-INDEX(STANDINGS_K[],MATCH(Table1[[#This Row],[COMBINED]],STANDINGS_K[COMBINED],0),COLUMN(STANDINGS_K[PLACE IN LEAGUE]))</f>
        <v>7</v>
      </c>
      <c r="M179">
        <f>16-INDEX(STANDINGS_SV[],MATCH(Table1[[#This Row],[COMBINED]],STANDINGS_SV[COMBINED],0),COLUMN(STANDINGS_SV[PLACE IN LEAGUE]))</f>
        <v>6</v>
      </c>
      <c r="N179">
        <f>SUM(Table1[[#This Row],[BA]:[SV]])</f>
        <v>77</v>
      </c>
      <c r="O179">
        <v>9</v>
      </c>
    </row>
    <row r="180" spans="1:15" x14ac:dyDescent="0.25">
      <c r="A180" t="s">
        <v>668</v>
      </c>
      <c r="B180" t="s">
        <v>663</v>
      </c>
      <c r="C180" t="str">
        <f>Table1[[#This Row],[League]]&amp;Table1[[#This Row],[Team]]</f>
        <v>$150 Draft Champions (4 hour) Mar 15 1:00 pm Lg.3919Wolf's Superstuds</v>
      </c>
      <c r="D180">
        <f>16-INDEX(STANDINGS_BA[],MATCH(Table1[[#This Row],[COMBINED]],STANDINGS_BA[COMBINED],0),COLUMN(STANDINGS_BA[PLACE IN LEAGUE]))</f>
        <v>7</v>
      </c>
      <c r="E180">
        <f>16-INDEX(STANDINGS_R[],MATCH(Table1[[#This Row],[COMBINED]],STANDINGS_R[COMBINED],0),COLUMN(STANDINGS_R[PLACE IN LEAGUE]))</f>
        <v>13</v>
      </c>
      <c r="F180">
        <f>16-INDEX(STANDINGS_HR[],MATCH(Table1[[#This Row],[COMBINED]],STANDINGS_HR[COMBINED],0),COLUMN(STANDINGS_HR[PLACE IN LEAGUE]))</f>
        <v>12</v>
      </c>
      <c r="G180">
        <f>16-INDEX(STANDINGS_RBI[],MATCH(Table1[[#This Row],[COMBINED]],STANDINGS_RBI[COMBINED],0),COLUMN(STANDINGS_RBI[PLACE IN LEAGUE]))</f>
        <v>13</v>
      </c>
      <c r="H180">
        <f>16-INDEX(STANDINGS_SB[],MATCH(Table1[[#This Row],[COMBINED]],STANDINGS_SB[COMBINED],0),COLUMN(STANDINGS_SB[PLACE IN LEAGUE]))</f>
        <v>9</v>
      </c>
      <c r="I180">
        <f>16-INDEX(STANDINGS_ERA[],MATCH(Table1[[#This Row],[COMBINED]],STANDINGS_ERA[COMBINED],0),COLUMN(STANDINGS_ERA[PLACE IN LEAGUE]))</f>
        <v>4</v>
      </c>
      <c r="J180">
        <f>16-INDEX(STANDINGS_WHIP[],MATCH(Table1[[#This Row],[COMBINED]],STANDINGS_WHIP[COMBINED],0),COLUMN(STANDINGS_WHIP[PLACE IN LEAGUE]))</f>
        <v>2</v>
      </c>
      <c r="K180">
        <f>16-INDEX(STANDINGS_W[],MATCH(Table1[[#This Row],[COMBINED]],STANDINGS_W[COMBINED],0),COLUMN(STANDINGS_W[PLACE IN LEAGUE]))</f>
        <v>2</v>
      </c>
      <c r="L180">
        <f>16-INDEX(STANDINGS_K[],MATCH(Table1[[#This Row],[COMBINED]],STANDINGS_K[COMBINED],0),COLUMN(STANDINGS_K[PLACE IN LEAGUE]))</f>
        <v>4</v>
      </c>
      <c r="M180">
        <f>16-INDEX(STANDINGS_SV[],MATCH(Table1[[#This Row],[COMBINED]],STANDINGS_SV[COMBINED],0),COLUMN(STANDINGS_SV[PLACE IN LEAGUE]))</f>
        <v>9</v>
      </c>
      <c r="N180">
        <f>SUM(Table1[[#This Row],[BA]:[SV]])</f>
        <v>75</v>
      </c>
      <c r="O180">
        <v>10</v>
      </c>
    </row>
    <row r="181" spans="1:15" x14ac:dyDescent="0.25">
      <c r="A181" t="s">
        <v>334</v>
      </c>
      <c r="B181" t="s">
        <v>663</v>
      </c>
      <c r="C181" t="str">
        <f>Table1[[#This Row],[League]]&amp;Table1[[#This Row],[Team]]</f>
        <v>$150 Draft Champions (4 hour) Mar 15 1:00 pm Lg.3919SO. IMAGE</v>
      </c>
      <c r="D181">
        <f>16-INDEX(STANDINGS_BA[],MATCH(Table1[[#This Row],[COMBINED]],STANDINGS_BA[COMBINED],0),COLUMN(STANDINGS_BA[PLACE IN LEAGUE]))</f>
        <v>3</v>
      </c>
      <c r="E181">
        <f>16-INDEX(STANDINGS_R[],MATCH(Table1[[#This Row],[COMBINED]],STANDINGS_R[COMBINED],0),COLUMN(STANDINGS_R[PLACE IN LEAGUE]))</f>
        <v>1</v>
      </c>
      <c r="F181">
        <f>16-INDEX(STANDINGS_HR[],MATCH(Table1[[#This Row],[COMBINED]],STANDINGS_HR[COMBINED],0),COLUMN(STANDINGS_HR[PLACE IN LEAGUE]))</f>
        <v>2</v>
      </c>
      <c r="G181">
        <f>16-INDEX(STANDINGS_RBI[],MATCH(Table1[[#This Row],[COMBINED]],STANDINGS_RBI[COMBINED],0),COLUMN(STANDINGS_RBI[PLACE IN LEAGUE]))</f>
        <v>1</v>
      </c>
      <c r="H181">
        <f>16-INDEX(STANDINGS_SB[],MATCH(Table1[[#This Row],[COMBINED]],STANDINGS_SB[COMBINED],0),COLUMN(STANDINGS_SB[PLACE IN LEAGUE]))</f>
        <v>10</v>
      </c>
      <c r="I181">
        <f>16-INDEX(STANDINGS_ERA[],MATCH(Table1[[#This Row],[COMBINED]],STANDINGS_ERA[COMBINED],0),COLUMN(STANDINGS_ERA[PLACE IN LEAGUE]))</f>
        <v>14</v>
      </c>
      <c r="J181">
        <f>16-INDEX(STANDINGS_WHIP[],MATCH(Table1[[#This Row],[COMBINED]],STANDINGS_WHIP[COMBINED],0),COLUMN(STANDINGS_WHIP[PLACE IN LEAGUE]))</f>
        <v>15</v>
      </c>
      <c r="K181">
        <f>16-INDEX(STANDINGS_W[],MATCH(Table1[[#This Row],[COMBINED]],STANDINGS_W[COMBINED],0),COLUMN(STANDINGS_W[PLACE IN LEAGUE]))</f>
        <v>5</v>
      </c>
      <c r="L181">
        <f>16-INDEX(STANDINGS_K[],MATCH(Table1[[#This Row],[COMBINED]],STANDINGS_K[COMBINED],0),COLUMN(STANDINGS_K[PLACE IN LEAGUE]))</f>
        <v>8</v>
      </c>
      <c r="M181">
        <f>16-INDEX(STANDINGS_SV[],MATCH(Table1[[#This Row],[COMBINED]],STANDINGS_SV[COMBINED],0),COLUMN(STANDINGS_SV[PLACE IN LEAGUE]))</f>
        <v>15</v>
      </c>
      <c r="N181">
        <f>SUM(Table1[[#This Row],[BA]:[SV]])</f>
        <v>74</v>
      </c>
      <c r="O181">
        <v>11</v>
      </c>
    </row>
    <row r="182" spans="1:15" x14ac:dyDescent="0.25">
      <c r="A182" t="s">
        <v>482</v>
      </c>
      <c r="B182" t="s">
        <v>663</v>
      </c>
      <c r="C182" t="str">
        <f>Table1[[#This Row],[League]]&amp;Table1[[#This Row],[Team]]</f>
        <v>$150 Draft Champions (4 hour) Mar 15 1:00 pm Lg.3919Revenge Of The Sith</v>
      </c>
      <c r="D182">
        <f>16-INDEX(STANDINGS_BA[],MATCH(Table1[[#This Row],[COMBINED]],STANDINGS_BA[COMBINED],0),COLUMN(STANDINGS_BA[PLACE IN LEAGUE]))</f>
        <v>6</v>
      </c>
      <c r="E182">
        <f>16-INDEX(STANDINGS_R[],MATCH(Table1[[#This Row],[COMBINED]],STANDINGS_R[COMBINED],0),COLUMN(STANDINGS_R[PLACE IN LEAGUE]))</f>
        <v>5</v>
      </c>
      <c r="F182">
        <f>16-INDEX(STANDINGS_HR[],MATCH(Table1[[#This Row],[COMBINED]],STANDINGS_HR[COMBINED],0),COLUMN(STANDINGS_HR[PLACE IN LEAGUE]))</f>
        <v>7</v>
      </c>
      <c r="G182">
        <f>16-INDEX(STANDINGS_RBI[],MATCH(Table1[[#This Row],[COMBINED]],STANDINGS_RBI[COMBINED],0),COLUMN(STANDINGS_RBI[PLACE IN LEAGUE]))</f>
        <v>7</v>
      </c>
      <c r="H182">
        <f>16-INDEX(STANDINGS_SB[],MATCH(Table1[[#This Row],[COMBINED]],STANDINGS_SB[COMBINED],0),COLUMN(STANDINGS_SB[PLACE IN LEAGUE]))</f>
        <v>5</v>
      </c>
      <c r="I182">
        <f>16-INDEX(STANDINGS_ERA[],MATCH(Table1[[#This Row],[COMBINED]],STANDINGS_ERA[COMBINED],0),COLUMN(STANDINGS_ERA[PLACE IN LEAGUE]))</f>
        <v>5</v>
      </c>
      <c r="J182">
        <f>16-INDEX(STANDINGS_WHIP[],MATCH(Table1[[#This Row],[COMBINED]],STANDINGS_WHIP[COMBINED],0),COLUMN(STANDINGS_WHIP[PLACE IN LEAGUE]))</f>
        <v>4</v>
      </c>
      <c r="K182">
        <f>16-INDEX(STANDINGS_W[],MATCH(Table1[[#This Row],[COMBINED]],STANDINGS_W[COMBINED],0),COLUMN(STANDINGS_W[PLACE IN LEAGUE]))</f>
        <v>9</v>
      </c>
      <c r="L182">
        <f>16-INDEX(STANDINGS_K[],MATCH(Table1[[#This Row],[COMBINED]],STANDINGS_K[COMBINED],0),COLUMN(STANDINGS_K[PLACE IN LEAGUE]))</f>
        <v>5</v>
      </c>
      <c r="M182">
        <f>16-INDEX(STANDINGS_SV[],MATCH(Table1[[#This Row],[COMBINED]],STANDINGS_SV[COMBINED],0),COLUMN(STANDINGS_SV[PLACE IN LEAGUE]))</f>
        <v>7</v>
      </c>
      <c r="N182">
        <f>SUM(Table1[[#This Row],[BA]:[SV]])</f>
        <v>60</v>
      </c>
      <c r="O182">
        <v>12</v>
      </c>
    </row>
    <row r="183" spans="1:15" x14ac:dyDescent="0.25">
      <c r="A183" t="s">
        <v>670</v>
      </c>
      <c r="B183" t="s">
        <v>663</v>
      </c>
      <c r="C183" t="str">
        <f>Table1[[#This Row],[League]]&amp;Table1[[#This Row],[Team]]</f>
        <v>$150 Draft Champions (4 hour) Mar 15 1:00 pm Lg.3919Schwarbomb</v>
      </c>
      <c r="D183">
        <f>16-INDEX(STANDINGS_BA[],MATCH(Table1[[#This Row],[COMBINED]],STANDINGS_BA[COMBINED],0),COLUMN(STANDINGS_BA[PLACE IN LEAGUE]))</f>
        <v>2</v>
      </c>
      <c r="E183">
        <f>16-INDEX(STANDINGS_R[],MATCH(Table1[[#This Row],[COMBINED]],STANDINGS_R[COMBINED],0),COLUMN(STANDINGS_R[PLACE IN LEAGUE]))</f>
        <v>7</v>
      </c>
      <c r="F183">
        <f>16-INDEX(STANDINGS_HR[],MATCH(Table1[[#This Row],[COMBINED]],STANDINGS_HR[COMBINED],0),COLUMN(STANDINGS_HR[PLACE IN LEAGUE]))</f>
        <v>6</v>
      </c>
      <c r="G183">
        <f>16-INDEX(STANDINGS_RBI[],MATCH(Table1[[#This Row],[COMBINED]],STANDINGS_RBI[COMBINED],0),COLUMN(STANDINGS_RBI[PLACE IN LEAGUE]))</f>
        <v>5</v>
      </c>
      <c r="H183">
        <f>16-INDEX(STANDINGS_SB[],MATCH(Table1[[#This Row],[COMBINED]],STANDINGS_SB[COMBINED],0),COLUMN(STANDINGS_SB[PLACE IN LEAGUE]))</f>
        <v>13</v>
      </c>
      <c r="I183">
        <f>16-INDEX(STANDINGS_ERA[],MATCH(Table1[[#This Row],[COMBINED]],STANDINGS_ERA[COMBINED],0),COLUMN(STANDINGS_ERA[PLACE IN LEAGUE]))</f>
        <v>2</v>
      </c>
      <c r="J183">
        <f>16-INDEX(STANDINGS_WHIP[],MATCH(Table1[[#This Row],[COMBINED]],STANDINGS_WHIP[COMBINED],0),COLUMN(STANDINGS_WHIP[PLACE IN LEAGUE]))</f>
        <v>3</v>
      </c>
      <c r="K183">
        <f>16-INDEX(STANDINGS_W[],MATCH(Table1[[#This Row],[COMBINED]],STANDINGS_W[COMBINED],0),COLUMN(STANDINGS_W[PLACE IN LEAGUE]))</f>
        <v>3</v>
      </c>
      <c r="L183">
        <f>16-INDEX(STANDINGS_K[],MATCH(Table1[[#This Row],[COMBINED]],STANDINGS_K[COMBINED],0),COLUMN(STANDINGS_K[PLACE IN LEAGUE]))</f>
        <v>6</v>
      </c>
      <c r="M183">
        <f>16-INDEX(STANDINGS_SV[],MATCH(Table1[[#This Row],[COMBINED]],STANDINGS_SV[COMBINED],0),COLUMN(STANDINGS_SV[PLACE IN LEAGUE]))</f>
        <v>12</v>
      </c>
      <c r="N183">
        <f>SUM(Table1[[#This Row],[BA]:[SV]])</f>
        <v>59</v>
      </c>
      <c r="O183">
        <v>13</v>
      </c>
    </row>
    <row r="184" spans="1:15" x14ac:dyDescent="0.25">
      <c r="A184" t="s">
        <v>666</v>
      </c>
      <c r="B184" t="s">
        <v>663</v>
      </c>
      <c r="C184" t="str">
        <f>Table1[[#This Row],[League]]&amp;Table1[[#This Row],[Team]]</f>
        <v>$150 Draft Champions (4 hour) Mar 15 1:00 pm Lg.3919squimel</v>
      </c>
      <c r="D184">
        <f>16-INDEX(STANDINGS_BA[],MATCH(Table1[[#This Row],[COMBINED]],STANDINGS_BA[COMBINED],0),COLUMN(STANDINGS_BA[PLACE IN LEAGUE]))</f>
        <v>9</v>
      </c>
      <c r="E184">
        <f>16-INDEX(STANDINGS_R[],MATCH(Table1[[#This Row],[COMBINED]],STANDINGS_R[COMBINED],0),COLUMN(STANDINGS_R[PLACE IN LEAGUE]))</f>
        <v>4</v>
      </c>
      <c r="F184">
        <f>16-INDEX(STANDINGS_HR[],MATCH(Table1[[#This Row],[COMBINED]],STANDINGS_HR[COMBINED],0),COLUMN(STANDINGS_HR[PLACE IN LEAGUE]))</f>
        <v>4</v>
      </c>
      <c r="G184">
        <f>16-INDEX(STANDINGS_RBI[],MATCH(Table1[[#This Row],[COMBINED]],STANDINGS_RBI[COMBINED],0),COLUMN(STANDINGS_RBI[PLACE IN LEAGUE]))</f>
        <v>4</v>
      </c>
      <c r="H184">
        <f>16-INDEX(STANDINGS_SB[],MATCH(Table1[[#This Row],[COMBINED]],STANDINGS_SB[COMBINED],0),COLUMN(STANDINGS_SB[PLACE IN LEAGUE]))</f>
        <v>1</v>
      </c>
      <c r="I184">
        <f>16-INDEX(STANDINGS_ERA[],MATCH(Table1[[#This Row],[COMBINED]],STANDINGS_ERA[COMBINED],0),COLUMN(STANDINGS_ERA[PLACE IN LEAGUE]))</f>
        <v>7</v>
      </c>
      <c r="J184">
        <f>16-INDEX(STANDINGS_WHIP[],MATCH(Table1[[#This Row],[COMBINED]],STANDINGS_WHIP[COMBINED],0),COLUMN(STANDINGS_WHIP[PLACE IN LEAGUE]))</f>
        <v>10</v>
      </c>
      <c r="K184">
        <f>16-INDEX(STANDINGS_W[],MATCH(Table1[[#This Row],[COMBINED]],STANDINGS_W[COMBINED],0),COLUMN(STANDINGS_W[PLACE IN LEAGUE]))</f>
        <v>1</v>
      </c>
      <c r="L184">
        <f>16-INDEX(STANDINGS_K[],MATCH(Table1[[#This Row],[COMBINED]],STANDINGS_K[COMBINED],0),COLUMN(STANDINGS_K[PLACE IN LEAGUE]))</f>
        <v>1</v>
      </c>
      <c r="M184">
        <f>16-INDEX(STANDINGS_SV[],MATCH(Table1[[#This Row],[COMBINED]],STANDINGS_SV[COMBINED],0),COLUMN(STANDINGS_SV[PLACE IN LEAGUE]))</f>
        <v>14</v>
      </c>
      <c r="N184">
        <f>SUM(Table1[[#This Row],[BA]:[SV]])</f>
        <v>55</v>
      </c>
      <c r="O184">
        <v>14</v>
      </c>
    </row>
    <row r="185" spans="1:15" x14ac:dyDescent="0.25">
      <c r="A185" t="s">
        <v>665</v>
      </c>
      <c r="B185" t="s">
        <v>663</v>
      </c>
      <c r="C185" t="str">
        <f>Table1[[#This Row],[League]]&amp;Table1[[#This Row],[Team]]</f>
        <v>$150 Draft Champions (4 hour) Mar 15 1:00 pm Lg.3919Team parker</v>
      </c>
      <c r="D185">
        <f>16-INDEX(STANDINGS_BA[],MATCH(Table1[[#This Row],[COMBINED]],STANDINGS_BA[COMBINED],0),COLUMN(STANDINGS_BA[PLACE IN LEAGUE]))</f>
        <v>11</v>
      </c>
      <c r="E185">
        <f>16-INDEX(STANDINGS_R[],MATCH(Table1[[#This Row],[COMBINED]],STANDINGS_R[COMBINED],0),COLUMN(STANDINGS_R[PLACE IN LEAGUE]))</f>
        <v>2</v>
      </c>
      <c r="F185">
        <f>16-INDEX(STANDINGS_HR[],MATCH(Table1[[#This Row],[COMBINED]],STANDINGS_HR[COMBINED],0),COLUMN(STANDINGS_HR[PLACE IN LEAGUE]))</f>
        <v>3</v>
      </c>
      <c r="G185">
        <f>16-INDEX(STANDINGS_RBI[],MATCH(Table1[[#This Row],[COMBINED]],STANDINGS_RBI[COMBINED],0),COLUMN(STANDINGS_RBI[PLACE IN LEAGUE]))</f>
        <v>2</v>
      </c>
      <c r="H185">
        <f>16-INDEX(STANDINGS_SB[],MATCH(Table1[[#This Row],[COMBINED]],STANDINGS_SB[COMBINED],0),COLUMN(STANDINGS_SB[PLACE IN LEAGUE]))</f>
        <v>12</v>
      </c>
      <c r="I185">
        <f>16-INDEX(STANDINGS_ERA[],MATCH(Table1[[#This Row],[COMBINED]],STANDINGS_ERA[COMBINED],0),COLUMN(STANDINGS_ERA[PLACE IN LEAGUE]))</f>
        <v>3</v>
      </c>
      <c r="J185">
        <f>16-INDEX(STANDINGS_WHIP[],MATCH(Table1[[#This Row],[COMBINED]],STANDINGS_WHIP[COMBINED],0),COLUMN(STANDINGS_WHIP[PLACE IN LEAGUE]))</f>
        <v>5</v>
      </c>
      <c r="K185">
        <f>16-INDEX(STANDINGS_W[],MATCH(Table1[[#This Row],[COMBINED]],STANDINGS_W[COMBINED],0),COLUMN(STANDINGS_W[PLACE IN LEAGUE]))</f>
        <v>4</v>
      </c>
      <c r="L185">
        <f>16-INDEX(STANDINGS_K[],MATCH(Table1[[#This Row],[COMBINED]],STANDINGS_K[COMBINED],0),COLUMN(STANDINGS_K[PLACE IN LEAGUE]))</f>
        <v>2</v>
      </c>
      <c r="M185">
        <f>16-INDEX(STANDINGS_SV[],MATCH(Table1[[#This Row],[COMBINED]],STANDINGS_SV[COMBINED],0),COLUMN(STANDINGS_SV[PLACE IN LEAGUE]))</f>
        <v>2</v>
      </c>
      <c r="N185">
        <f>SUM(Table1[[#This Row],[BA]:[SV]])</f>
        <v>46</v>
      </c>
      <c r="O185">
        <v>15</v>
      </c>
    </row>
    <row r="186" spans="1:15" x14ac:dyDescent="0.25">
      <c r="A186" t="s">
        <v>678</v>
      </c>
      <c r="B186" t="s">
        <v>671</v>
      </c>
      <c r="C186" t="str">
        <f>Table1[[#This Row],[League]]&amp;Table1[[#This Row],[Team]]</f>
        <v>$150 Draft Champions (4 hour) Mar 16 1:00 pm Lg.3930Team steinerman</v>
      </c>
      <c r="D186">
        <f>16-INDEX(STANDINGS_BA[],MATCH(Table1[[#This Row],[COMBINED]],STANDINGS_BA[COMBINED],0),COLUMN(STANDINGS_BA[PLACE IN LEAGUE]))</f>
        <v>7</v>
      </c>
      <c r="E186">
        <f>16-INDEX(STANDINGS_R[],MATCH(Table1[[#This Row],[COMBINED]],STANDINGS_R[COMBINED],0),COLUMN(STANDINGS_R[PLACE IN LEAGUE]))</f>
        <v>15</v>
      </c>
      <c r="F186">
        <f>16-INDEX(STANDINGS_HR[],MATCH(Table1[[#This Row],[COMBINED]],STANDINGS_HR[COMBINED],0),COLUMN(STANDINGS_HR[PLACE IN LEAGUE]))</f>
        <v>15</v>
      </c>
      <c r="G186">
        <f>16-INDEX(STANDINGS_RBI[],MATCH(Table1[[#This Row],[COMBINED]],STANDINGS_RBI[COMBINED],0),COLUMN(STANDINGS_RBI[PLACE IN LEAGUE]))</f>
        <v>15</v>
      </c>
      <c r="H186">
        <f>16-INDEX(STANDINGS_SB[],MATCH(Table1[[#This Row],[COMBINED]],STANDINGS_SB[COMBINED],0),COLUMN(STANDINGS_SB[PLACE IN LEAGUE]))</f>
        <v>15</v>
      </c>
      <c r="I186">
        <f>16-INDEX(STANDINGS_ERA[],MATCH(Table1[[#This Row],[COMBINED]],STANDINGS_ERA[COMBINED],0),COLUMN(STANDINGS_ERA[PLACE IN LEAGUE]))</f>
        <v>5</v>
      </c>
      <c r="J186">
        <f>16-INDEX(STANDINGS_WHIP[],MATCH(Table1[[#This Row],[COMBINED]],STANDINGS_WHIP[COMBINED],0),COLUMN(STANDINGS_WHIP[PLACE IN LEAGUE]))</f>
        <v>8</v>
      </c>
      <c r="K186">
        <f>16-INDEX(STANDINGS_W[],MATCH(Table1[[#This Row],[COMBINED]],STANDINGS_W[COMBINED],0),COLUMN(STANDINGS_W[PLACE IN LEAGUE]))</f>
        <v>15</v>
      </c>
      <c r="L186">
        <f>16-INDEX(STANDINGS_K[],MATCH(Table1[[#This Row],[COMBINED]],STANDINGS_K[COMBINED],0),COLUMN(STANDINGS_K[PLACE IN LEAGUE]))</f>
        <v>12</v>
      </c>
      <c r="M186">
        <f>16-INDEX(STANDINGS_SV[],MATCH(Table1[[#This Row],[COMBINED]],STANDINGS_SV[COMBINED],0),COLUMN(STANDINGS_SV[PLACE IN LEAGUE]))</f>
        <v>5</v>
      </c>
      <c r="N186">
        <f>SUM(Table1[[#This Row],[BA]:[SV]])</f>
        <v>112</v>
      </c>
      <c r="O186">
        <v>1</v>
      </c>
    </row>
    <row r="187" spans="1:15" x14ac:dyDescent="0.25">
      <c r="A187" t="s">
        <v>672</v>
      </c>
      <c r="B187" t="s">
        <v>671</v>
      </c>
      <c r="C187" t="str">
        <f>Table1[[#This Row],[League]]&amp;Table1[[#This Row],[Team]]</f>
        <v>$150 Draft Champions (4 hour) Mar 16 1:00 pm Lg.3930Vanek Team</v>
      </c>
      <c r="D187">
        <f>16-INDEX(STANDINGS_BA[],MATCH(Table1[[#This Row],[COMBINED]],STANDINGS_BA[COMBINED],0),COLUMN(STANDINGS_BA[PLACE IN LEAGUE]))</f>
        <v>14</v>
      </c>
      <c r="E187">
        <f>16-INDEX(STANDINGS_R[],MATCH(Table1[[#This Row],[COMBINED]],STANDINGS_R[COMBINED],0),COLUMN(STANDINGS_R[PLACE IN LEAGUE]))</f>
        <v>8</v>
      </c>
      <c r="F187">
        <f>16-INDEX(STANDINGS_HR[],MATCH(Table1[[#This Row],[COMBINED]],STANDINGS_HR[COMBINED],0),COLUMN(STANDINGS_HR[PLACE IN LEAGUE]))</f>
        <v>10</v>
      </c>
      <c r="G187">
        <f>16-INDEX(STANDINGS_RBI[],MATCH(Table1[[#This Row],[COMBINED]],STANDINGS_RBI[COMBINED],0),COLUMN(STANDINGS_RBI[PLACE IN LEAGUE]))</f>
        <v>14</v>
      </c>
      <c r="H187">
        <f>16-INDEX(STANDINGS_SB[],MATCH(Table1[[#This Row],[COMBINED]],STANDINGS_SB[COMBINED],0),COLUMN(STANDINGS_SB[PLACE IN LEAGUE]))</f>
        <v>8</v>
      </c>
      <c r="I187">
        <f>16-INDEX(STANDINGS_ERA[],MATCH(Table1[[#This Row],[COMBINED]],STANDINGS_ERA[COMBINED],0),COLUMN(STANDINGS_ERA[PLACE IN LEAGUE]))</f>
        <v>12</v>
      </c>
      <c r="J187">
        <f>16-INDEX(STANDINGS_WHIP[],MATCH(Table1[[#This Row],[COMBINED]],STANDINGS_WHIP[COMBINED],0),COLUMN(STANDINGS_WHIP[PLACE IN LEAGUE]))</f>
        <v>14</v>
      </c>
      <c r="K187">
        <f>16-INDEX(STANDINGS_W[],MATCH(Table1[[#This Row],[COMBINED]],STANDINGS_W[COMBINED],0),COLUMN(STANDINGS_W[PLACE IN LEAGUE]))</f>
        <v>8</v>
      </c>
      <c r="L187">
        <f>16-INDEX(STANDINGS_K[],MATCH(Table1[[#This Row],[COMBINED]],STANDINGS_K[COMBINED],0),COLUMN(STANDINGS_K[PLACE IN LEAGUE]))</f>
        <v>10</v>
      </c>
      <c r="M187">
        <f>16-INDEX(STANDINGS_SV[],MATCH(Table1[[#This Row],[COMBINED]],STANDINGS_SV[COMBINED],0),COLUMN(STANDINGS_SV[PLACE IN LEAGUE]))</f>
        <v>9</v>
      </c>
      <c r="N187">
        <f>SUM(Table1[[#This Row],[BA]:[SV]])</f>
        <v>107</v>
      </c>
      <c r="O187">
        <v>2</v>
      </c>
    </row>
    <row r="188" spans="1:15" x14ac:dyDescent="0.25">
      <c r="A188" t="s">
        <v>674</v>
      </c>
      <c r="B188" t="s">
        <v>671</v>
      </c>
      <c r="C188" t="str">
        <f>Table1[[#This Row],[League]]&amp;Table1[[#This Row],[Team]]</f>
        <v>$150 Draft Champions (4 hour) Mar 16 1:00 pm Lg.3930Team butler</v>
      </c>
      <c r="D188">
        <f>16-INDEX(STANDINGS_BA[],MATCH(Table1[[#This Row],[COMBINED]],STANDINGS_BA[COMBINED],0),COLUMN(STANDINGS_BA[PLACE IN LEAGUE]))</f>
        <v>12</v>
      </c>
      <c r="E188">
        <f>16-INDEX(STANDINGS_R[],MATCH(Table1[[#This Row],[COMBINED]],STANDINGS_R[COMBINED],0),COLUMN(STANDINGS_R[PLACE IN LEAGUE]))</f>
        <v>14</v>
      </c>
      <c r="F188">
        <f>16-INDEX(STANDINGS_HR[],MATCH(Table1[[#This Row],[COMBINED]],STANDINGS_HR[COMBINED],0),COLUMN(STANDINGS_HR[PLACE IN LEAGUE]))</f>
        <v>8</v>
      </c>
      <c r="G188">
        <f>16-INDEX(STANDINGS_RBI[],MATCH(Table1[[#This Row],[COMBINED]],STANDINGS_RBI[COMBINED],0),COLUMN(STANDINGS_RBI[PLACE IN LEAGUE]))</f>
        <v>6</v>
      </c>
      <c r="H188">
        <f>16-INDEX(STANDINGS_SB[],MATCH(Table1[[#This Row],[COMBINED]],STANDINGS_SB[COMBINED],0),COLUMN(STANDINGS_SB[PLACE IN LEAGUE]))</f>
        <v>14</v>
      </c>
      <c r="I188">
        <f>16-INDEX(STANDINGS_ERA[],MATCH(Table1[[#This Row],[COMBINED]],STANDINGS_ERA[COMBINED],0),COLUMN(STANDINGS_ERA[PLACE IN LEAGUE]))</f>
        <v>9</v>
      </c>
      <c r="J188">
        <f>16-INDEX(STANDINGS_WHIP[],MATCH(Table1[[#This Row],[COMBINED]],STANDINGS_WHIP[COMBINED],0),COLUMN(STANDINGS_WHIP[PLACE IN LEAGUE]))</f>
        <v>12</v>
      </c>
      <c r="K188">
        <f>16-INDEX(STANDINGS_W[],MATCH(Table1[[#This Row],[COMBINED]],STANDINGS_W[COMBINED],0),COLUMN(STANDINGS_W[PLACE IN LEAGUE]))</f>
        <v>10</v>
      </c>
      <c r="L188">
        <f>16-INDEX(STANDINGS_K[],MATCH(Table1[[#This Row],[COMBINED]],STANDINGS_K[COMBINED],0),COLUMN(STANDINGS_K[PLACE IN LEAGUE]))</f>
        <v>15</v>
      </c>
      <c r="M188">
        <f>16-INDEX(STANDINGS_SV[],MATCH(Table1[[#This Row],[COMBINED]],STANDINGS_SV[COMBINED],0),COLUMN(STANDINGS_SV[PLACE IN LEAGUE]))</f>
        <v>2</v>
      </c>
      <c r="N188">
        <f>SUM(Table1[[#This Row],[BA]:[SV]])</f>
        <v>102</v>
      </c>
      <c r="O188">
        <v>3</v>
      </c>
    </row>
    <row r="189" spans="1:15" x14ac:dyDescent="0.25">
      <c r="A189" t="s">
        <v>675</v>
      </c>
      <c r="B189" t="s">
        <v>671</v>
      </c>
      <c r="C189" t="str">
        <f>Table1[[#This Row],[League]]&amp;Table1[[#This Row],[Team]]</f>
        <v>$150 Draft Champions (4 hour) Mar 16 1:00 pm Lg.3930Krack of the Bat</v>
      </c>
      <c r="D189">
        <f>16-INDEX(STANDINGS_BA[],MATCH(Table1[[#This Row],[COMBINED]],STANDINGS_BA[COMBINED],0),COLUMN(STANDINGS_BA[PLACE IN LEAGUE]))</f>
        <v>10</v>
      </c>
      <c r="E189">
        <f>16-INDEX(STANDINGS_R[],MATCH(Table1[[#This Row],[COMBINED]],STANDINGS_R[COMBINED],0),COLUMN(STANDINGS_R[PLACE IN LEAGUE]))</f>
        <v>5</v>
      </c>
      <c r="F189">
        <f>16-INDEX(STANDINGS_HR[],MATCH(Table1[[#This Row],[COMBINED]],STANDINGS_HR[COMBINED],0),COLUMN(STANDINGS_HR[PLACE IN LEAGUE]))</f>
        <v>13</v>
      </c>
      <c r="G189">
        <f>16-INDEX(STANDINGS_RBI[],MATCH(Table1[[#This Row],[COMBINED]],STANDINGS_RBI[COMBINED],0),COLUMN(STANDINGS_RBI[PLACE IN LEAGUE]))</f>
        <v>12</v>
      </c>
      <c r="H189">
        <f>16-INDEX(STANDINGS_SB[],MATCH(Table1[[#This Row],[COMBINED]],STANDINGS_SB[COMBINED],0),COLUMN(STANDINGS_SB[PLACE IN LEAGUE]))</f>
        <v>1</v>
      </c>
      <c r="I189">
        <f>16-INDEX(STANDINGS_ERA[],MATCH(Table1[[#This Row],[COMBINED]],STANDINGS_ERA[COMBINED],0),COLUMN(STANDINGS_ERA[PLACE IN LEAGUE]))</f>
        <v>13</v>
      </c>
      <c r="J189">
        <f>16-INDEX(STANDINGS_WHIP[],MATCH(Table1[[#This Row],[COMBINED]],STANDINGS_WHIP[COMBINED],0),COLUMN(STANDINGS_WHIP[PLACE IN LEAGUE]))</f>
        <v>9</v>
      </c>
      <c r="K189">
        <f>16-INDEX(STANDINGS_W[],MATCH(Table1[[#This Row],[COMBINED]],STANDINGS_W[COMBINED],0),COLUMN(STANDINGS_W[PLACE IN LEAGUE]))</f>
        <v>7</v>
      </c>
      <c r="L189">
        <f>16-INDEX(STANDINGS_K[],MATCH(Table1[[#This Row],[COMBINED]],STANDINGS_K[COMBINED],0),COLUMN(STANDINGS_K[PLACE IN LEAGUE]))</f>
        <v>5</v>
      </c>
      <c r="M189">
        <f>16-INDEX(STANDINGS_SV[],MATCH(Table1[[#This Row],[COMBINED]],STANDINGS_SV[COMBINED],0),COLUMN(STANDINGS_SV[PLACE IN LEAGUE]))</f>
        <v>15</v>
      </c>
      <c r="N189">
        <f>SUM(Table1[[#This Row],[BA]:[SV]])</f>
        <v>90</v>
      </c>
      <c r="O189">
        <v>4</v>
      </c>
    </row>
    <row r="190" spans="1:15" x14ac:dyDescent="0.25">
      <c r="A190" t="s">
        <v>163</v>
      </c>
      <c r="B190" t="s">
        <v>671</v>
      </c>
      <c r="C190" t="str">
        <f>Table1[[#This Row],[League]]&amp;Table1[[#This Row],[Team]]</f>
        <v>$150 Draft Champions (4 hour) Mar 16 1:00 pm Lg.3930Team Jones</v>
      </c>
      <c r="D190">
        <f>16-INDEX(STANDINGS_BA[],MATCH(Table1[[#This Row],[COMBINED]],STANDINGS_BA[COMBINED],0),COLUMN(STANDINGS_BA[PLACE IN LEAGUE]))</f>
        <v>4</v>
      </c>
      <c r="E190">
        <f>16-INDEX(STANDINGS_R[],MATCH(Table1[[#This Row],[COMBINED]],STANDINGS_R[COMBINED],0),COLUMN(STANDINGS_R[PLACE IN LEAGUE]))</f>
        <v>4</v>
      </c>
      <c r="F190">
        <f>16-INDEX(STANDINGS_HR[],MATCH(Table1[[#This Row],[COMBINED]],STANDINGS_HR[COMBINED],0),COLUMN(STANDINGS_HR[PLACE IN LEAGUE]))</f>
        <v>6</v>
      </c>
      <c r="G190">
        <f>16-INDEX(STANDINGS_RBI[],MATCH(Table1[[#This Row],[COMBINED]],STANDINGS_RBI[COMBINED],0),COLUMN(STANDINGS_RBI[PLACE IN LEAGUE]))</f>
        <v>3</v>
      </c>
      <c r="H190">
        <f>16-INDEX(STANDINGS_SB[],MATCH(Table1[[#This Row],[COMBINED]],STANDINGS_SB[COMBINED],0),COLUMN(STANDINGS_SB[PLACE IN LEAGUE]))</f>
        <v>13</v>
      </c>
      <c r="I190">
        <f>16-INDEX(STANDINGS_ERA[],MATCH(Table1[[#This Row],[COMBINED]],STANDINGS_ERA[COMBINED],0),COLUMN(STANDINGS_ERA[PLACE IN LEAGUE]))</f>
        <v>15</v>
      </c>
      <c r="J190">
        <f>16-INDEX(STANDINGS_WHIP[],MATCH(Table1[[#This Row],[COMBINED]],STANDINGS_WHIP[COMBINED],0),COLUMN(STANDINGS_WHIP[PLACE IN LEAGUE]))</f>
        <v>13</v>
      </c>
      <c r="K190">
        <f>16-INDEX(STANDINGS_W[],MATCH(Table1[[#This Row],[COMBINED]],STANDINGS_W[COMBINED],0),COLUMN(STANDINGS_W[PLACE IN LEAGUE]))</f>
        <v>11</v>
      </c>
      <c r="L190">
        <f>16-INDEX(STANDINGS_K[],MATCH(Table1[[#This Row],[COMBINED]],STANDINGS_K[COMBINED],0),COLUMN(STANDINGS_K[PLACE IN LEAGUE]))</f>
        <v>11</v>
      </c>
      <c r="M190">
        <f>16-INDEX(STANDINGS_SV[],MATCH(Table1[[#This Row],[COMBINED]],STANDINGS_SV[COMBINED],0),COLUMN(STANDINGS_SV[PLACE IN LEAGUE]))</f>
        <v>10</v>
      </c>
      <c r="N190">
        <f>SUM(Table1[[#This Row],[BA]:[SV]])</f>
        <v>90</v>
      </c>
      <c r="O190">
        <v>5</v>
      </c>
    </row>
    <row r="191" spans="1:15" x14ac:dyDescent="0.25">
      <c r="A191" t="s">
        <v>676</v>
      </c>
      <c r="B191" t="s">
        <v>671</v>
      </c>
      <c r="C191" t="str">
        <f>Table1[[#This Row],[League]]&amp;Table1[[#This Row],[Team]]</f>
        <v>$150 Draft Champions (4 hour) Mar 16 1:00 pm Lg.3930Mendoza Line Master</v>
      </c>
      <c r="D191">
        <f>16-INDEX(STANDINGS_BA[],MATCH(Table1[[#This Row],[COMBINED]],STANDINGS_BA[COMBINED],0),COLUMN(STANDINGS_BA[PLACE IN LEAGUE]))</f>
        <v>9</v>
      </c>
      <c r="E191">
        <f>16-INDEX(STANDINGS_R[],MATCH(Table1[[#This Row],[COMBINED]],STANDINGS_R[COMBINED],0),COLUMN(STANDINGS_R[PLACE IN LEAGUE]))</f>
        <v>10</v>
      </c>
      <c r="F191">
        <f>16-INDEX(STANDINGS_HR[],MATCH(Table1[[#This Row],[COMBINED]],STANDINGS_HR[COMBINED],0),COLUMN(STANDINGS_HR[PLACE IN LEAGUE]))</f>
        <v>7</v>
      </c>
      <c r="G191">
        <f>16-INDEX(STANDINGS_RBI[],MATCH(Table1[[#This Row],[COMBINED]],STANDINGS_RBI[COMBINED],0),COLUMN(STANDINGS_RBI[PLACE IN LEAGUE]))</f>
        <v>10</v>
      </c>
      <c r="H191">
        <f>16-INDEX(STANDINGS_SB[],MATCH(Table1[[#This Row],[COMBINED]],STANDINGS_SB[COMBINED],0),COLUMN(STANDINGS_SB[PLACE IN LEAGUE]))</f>
        <v>10</v>
      </c>
      <c r="I191">
        <f>16-INDEX(STANDINGS_ERA[],MATCH(Table1[[#This Row],[COMBINED]],STANDINGS_ERA[COMBINED],0),COLUMN(STANDINGS_ERA[PLACE IN LEAGUE]))</f>
        <v>10</v>
      </c>
      <c r="J191">
        <f>16-INDEX(STANDINGS_WHIP[],MATCH(Table1[[#This Row],[COMBINED]],STANDINGS_WHIP[COMBINED],0),COLUMN(STANDINGS_WHIP[PLACE IN LEAGUE]))</f>
        <v>5</v>
      </c>
      <c r="K191">
        <f>16-INDEX(STANDINGS_W[],MATCH(Table1[[#This Row],[COMBINED]],STANDINGS_W[COMBINED],0),COLUMN(STANDINGS_W[PLACE IN LEAGUE]))</f>
        <v>9</v>
      </c>
      <c r="L191">
        <f>16-INDEX(STANDINGS_K[],MATCH(Table1[[#This Row],[COMBINED]],STANDINGS_K[COMBINED],0),COLUMN(STANDINGS_K[PLACE IN LEAGUE]))</f>
        <v>7</v>
      </c>
      <c r="M191">
        <f>16-INDEX(STANDINGS_SV[],MATCH(Table1[[#This Row],[COMBINED]],STANDINGS_SV[COMBINED],0),COLUMN(STANDINGS_SV[PLACE IN LEAGUE]))</f>
        <v>11</v>
      </c>
      <c r="N191">
        <f>SUM(Table1[[#This Row],[BA]:[SV]])</f>
        <v>88</v>
      </c>
      <c r="O191">
        <v>6</v>
      </c>
    </row>
    <row r="192" spans="1:15" x14ac:dyDescent="0.25">
      <c r="A192" t="s">
        <v>673</v>
      </c>
      <c r="B192" t="s">
        <v>671</v>
      </c>
      <c r="C192" t="str">
        <f>Table1[[#This Row],[League]]&amp;Table1[[#This Row],[Team]]</f>
        <v>$150 Draft Champions (4 hour) Mar 16 1:00 pm Lg.3930Team Resch</v>
      </c>
      <c r="D192">
        <f>16-INDEX(STANDINGS_BA[],MATCH(Table1[[#This Row],[COMBINED]],STANDINGS_BA[COMBINED],0),COLUMN(STANDINGS_BA[PLACE IN LEAGUE]))</f>
        <v>13</v>
      </c>
      <c r="E192">
        <f>16-INDEX(STANDINGS_R[],MATCH(Table1[[#This Row],[COMBINED]],STANDINGS_R[COMBINED],0),COLUMN(STANDINGS_R[PLACE IN LEAGUE]))</f>
        <v>11</v>
      </c>
      <c r="F192">
        <f>16-INDEX(STANDINGS_HR[],MATCH(Table1[[#This Row],[COMBINED]],STANDINGS_HR[COMBINED],0),COLUMN(STANDINGS_HR[PLACE IN LEAGUE]))</f>
        <v>9</v>
      </c>
      <c r="G192">
        <f>16-INDEX(STANDINGS_RBI[],MATCH(Table1[[#This Row],[COMBINED]],STANDINGS_RBI[COMBINED],0),COLUMN(STANDINGS_RBI[PLACE IN LEAGUE]))</f>
        <v>9</v>
      </c>
      <c r="H192">
        <f>16-INDEX(STANDINGS_SB[],MATCH(Table1[[#This Row],[COMBINED]],STANDINGS_SB[COMBINED],0),COLUMN(STANDINGS_SB[PLACE IN LEAGUE]))</f>
        <v>4</v>
      </c>
      <c r="I192">
        <f>16-INDEX(STANDINGS_ERA[],MATCH(Table1[[#This Row],[COMBINED]],STANDINGS_ERA[COMBINED],0),COLUMN(STANDINGS_ERA[PLACE IN LEAGUE]))</f>
        <v>6</v>
      </c>
      <c r="J192">
        <f>16-INDEX(STANDINGS_WHIP[],MATCH(Table1[[#This Row],[COMBINED]],STANDINGS_WHIP[COMBINED],0),COLUMN(STANDINGS_WHIP[PLACE IN LEAGUE]))</f>
        <v>7</v>
      </c>
      <c r="K192">
        <f>16-INDEX(STANDINGS_W[],MATCH(Table1[[#This Row],[COMBINED]],STANDINGS_W[COMBINED],0),COLUMN(STANDINGS_W[PLACE IN LEAGUE]))</f>
        <v>6</v>
      </c>
      <c r="L192">
        <f>16-INDEX(STANDINGS_K[],MATCH(Table1[[#This Row],[COMBINED]],STANDINGS_K[COMBINED],0),COLUMN(STANDINGS_K[PLACE IN LEAGUE]))</f>
        <v>4</v>
      </c>
      <c r="M192">
        <f>16-INDEX(STANDINGS_SV[],MATCH(Table1[[#This Row],[COMBINED]],STANDINGS_SV[COMBINED],0),COLUMN(STANDINGS_SV[PLACE IN LEAGUE]))</f>
        <v>14</v>
      </c>
      <c r="N192">
        <f>SUM(Table1[[#This Row],[BA]:[SV]])</f>
        <v>83</v>
      </c>
      <c r="O192">
        <v>7</v>
      </c>
    </row>
    <row r="193" spans="1:15" x14ac:dyDescent="0.25">
      <c r="A193" t="s">
        <v>238</v>
      </c>
      <c r="B193" t="s">
        <v>671</v>
      </c>
      <c r="C193" t="str">
        <f>Table1[[#This Row],[League]]&amp;Table1[[#This Row],[Team]]</f>
        <v>$150 Draft Champions (4 hour) Mar 16 1:00 pm Lg.3930Blast it out Yoenis</v>
      </c>
      <c r="D193">
        <f>16-INDEX(STANDINGS_BA[],MATCH(Table1[[#This Row],[COMBINED]],STANDINGS_BA[COMBINED],0),COLUMN(STANDINGS_BA[PLACE IN LEAGUE]))</f>
        <v>11</v>
      </c>
      <c r="E193">
        <f>16-INDEX(STANDINGS_R[],MATCH(Table1[[#This Row],[COMBINED]],STANDINGS_R[COMBINED],0),COLUMN(STANDINGS_R[PLACE IN LEAGUE]))</f>
        <v>2</v>
      </c>
      <c r="F193">
        <f>16-INDEX(STANDINGS_HR[],MATCH(Table1[[#This Row],[COMBINED]],STANDINGS_HR[COMBINED],0),COLUMN(STANDINGS_HR[PLACE IN LEAGUE]))</f>
        <v>1</v>
      </c>
      <c r="G193">
        <f>16-INDEX(STANDINGS_RBI[],MATCH(Table1[[#This Row],[COMBINED]],STANDINGS_RBI[COMBINED],0),COLUMN(STANDINGS_RBI[PLACE IN LEAGUE]))</f>
        <v>2</v>
      </c>
      <c r="H193">
        <f>16-INDEX(STANDINGS_SB[],MATCH(Table1[[#This Row],[COMBINED]],STANDINGS_SB[COMBINED],0),COLUMN(STANDINGS_SB[PLACE IN LEAGUE]))</f>
        <v>6</v>
      </c>
      <c r="I193">
        <f>16-INDEX(STANDINGS_ERA[],MATCH(Table1[[#This Row],[COMBINED]],STANDINGS_ERA[COMBINED],0),COLUMN(STANDINGS_ERA[PLACE IN LEAGUE]))</f>
        <v>11</v>
      </c>
      <c r="J193">
        <f>16-INDEX(STANDINGS_WHIP[],MATCH(Table1[[#This Row],[COMBINED]],STANDINGS_WHIP[COMBINED],0),COLUMN(STANDINGS_WHIP[PLACE IN LEAGUE]))</f>
        <v>10</v>
      </c>
      <c r="K193">
        <f>16-INDEX(STANDINGS_W[],MATCH(Table1[[#This Row],[COMBINED]],STANDINGS_W[COMBINED],0),COLUMN(STANDINGS_W[PLACE IN LEAGUE]))</f>
        <v>14</v>
      </c>
      <c r="L193">
        <f>16-INDEX(STANDINGS_K[],MATCH(Table1[[#This Row],[COMBINED]],STANDINGS_K[COMBINED],0),COLUMN(STANDINGS_K[PLACE IN LEAGUE]))</f>
        <v>13</v>
      </c>
      <c r="M193">
        <f>16-INDEX(STANDINGS_SV[],MATCH(Table1[[#This Row],[COMBINED]],STANDINGS_SV[COMBINED],0),COLUMN(STANDINGS_SV[PLACE IN LEAGUE]))</f>
        <v>13</v>
      </c>
      <c r="N193">
        <f>SUM(Table1[[#This Row],[BA]:[SV]])</f>
        <v>83</v>
      </c>
      <c r="O193">
        <v>8</v>
      </c>
    </row>
    <row r="194" spans="1:15" x14ac:dyDescent="0.25">
      <c r="A194" t="s">
        <v>683</v>
      </c>
      <c r="B194" t="s">
        <v>671</v>
      </c>
      <c r="C194" t="str">
        <f>Table1[[#This Row],[League]]&amp;Table1[[#This Row],[Team]]</f>
        <v>$150 Draft Champions (4 hour) Mar 16 1:00 pm Lg.3930zima...........</v>
      </c>
      <c r="D194">
        <f>16-INDEX(STANDINGS_BA[],MATCH(Table1[[#This Row],[COMBINED]],STANDINGS_BA[COMBINED],0),COLUMN(STANDINGS_BA[PLACE IN LEAGUE]))</f>
        <v>1</v>
      </c>
      <c r="E194">
        <f>16-INDEX(STANDINGS_R[],MATCH(Table1[[#This Row],[COMBINED]],STANDINGS_R[COMBINED],0),COLUMN(STANDINGS_R[PLACE IN LEAGUE]))</f>
        <v>3</v>
      </c>
      <c r="F194">
        <f>16-INDEX(STANDINGS_HR[],MATCH(Table1[[#This Row],[COMBINED]],STANDINGS_HR[COMBINED],0),COLUMN(STANDINGS_HR[PLACE IN LEAGUE]))</f>
        <v>14</v>
      </c>
      <c r="G194">
        <f>16-INDEX(STANDINGS_RBI[],MATCH(Table1[[#This Row],[COMBINED]],STANDINGS_RBI[COMBINED],0),COLUMN(STANDINGS_RBI[PLACE IN LEAGUE]))</f>
        <v>13</v>
      </c>
      <c r="H194">
        <f>16-INDEX(STANDINGS_SB[],MATCH(Table1[[#This Row],[COMBINED]],STANDINGS_SB[COMBINED],0),COLUMN(STANDINGS_SB[PLACE IN LEAGUE]))</f>
        <v>2</v>
      </c>
      <c r="I194">
        <f>16-INDEX(STANDINGS_ERA[],MATCH(Table1[[#This Row],[COMBINED]],STANDINGS_ERA[COMBINED],0),COLUMN(STANDINGS_ERA[PLACE IN LEAGUE]))</f>
        <v>14</v>
      </c>
      <c r="J194">
        <f>16-INDEX(STANDINGS_WHIP[],MATCH(Table1[[#This Row],[COMBINED]],STANDINGS_WHIP[COMBINED],0),COLUMN(STANDINGS_WHIP[PLACE IN LEAGUE]))</f>
        <v>15</v>
      </c>
      <c r="K194">
        <f>16-INDEX(STANDINGS_W[],MATCH(Table1[[#This Row],[COMBINED]],STANDINGS_W[COMBINED],0),COLUMN(STANDINGS_W[PLACE IN LEAGUE]))</f>
        <v>5</v>
      </c>
      <c r="L194">
        <f>16-INDEX(STANDINGS_K[],MATCH(Table1[[#This Row],[COMBINED]],STANDINGS_K[COMBINED],0),COLUMN(STANDINGS_K[PLACE IN LEAGUE]))</f>
        <v>9</v>
      </c>
      <c r="M194">
        <f>16-INDEX(STANDINGS_SV[],MATCH(Table1[[#This Row],[COMBINED]],STANDINGS_SV[COMBINED],0),COLUMN(STANDINGS_SV[PLACE IN LEAGUE]))</f>
        <v>6</v>
      </c>
      <c r="N194">
        <f>SUM(Table1[[#This Row],[BA]:[SV]])</f>
        <v>82</v>
      </c>
      <c r="O194">
        <v>9</v>
      </c>
    </row>
    <row r="195" spans="1:15" x14ac:dyDescent="0.25">
      <c r="A195" t="s">
        <v>679</v>
      </c>
      <c r="B195" t="s">
        <v>671</v>
      </c>
      <c r="C195" t="str">
        <f>Table1[[#This Row],[League]]&amp;Table1[[#This Row],[Team]]</f>
        <v>$150 Draft Champions (4 hour) Mar 16 1:00 pm Lg.3930Roaring Rimshots</v>
      </c>
      <c r="D195">
        <f>16-INDEX(STANDINGS_BA[],MATCH(Table1[[#This Row],[COMBINED]],STANDINGS_BA[COMBINED],0),COLUMN(STANDINGS_BA[PLACE IN LEAGUE]))</f>
        <v>6</v>
      </c>
      <c r="E195">
        <f>16-INDEX(STANDINGS_R[],MATCH(Table1[[#This Row],[COMBINED]],STANDINGS_R[COMBINED],0),COLUMN(STANDINGS_R[PLACE IN LEAGUE]))</f>
        <v>7</v>
      </c>
      <c r="F195">
        <f>16-INDEX(STANDINGS_HR[],MATCH(Table1[[#This Row],[COMBINED]],STANDINGS_HR[COMBINED],0),COLUMN(STANDINGS_HR[PLACE IN LEAGUE]))</f>
        <v>11</v>
      </c>
      <c r="G195">
        <f>16-INDEX(STANDINGS_RBI[],MATCH(Table1[[#This Row],[COMBINED]],STANDINGS_RBI[COMBINED],0),COLUMN(STANDINGS_RBI[PLACE IN LEAGUE]))</f>
        <v>11</v>
      </c>
      <c r="H195">
        <f>16-INDEX(STANDINGS_SB[],MATCH(Table1[[#This Row],[COMBINED]],STANDINGS_SB[COMBINED],0),COLUMN(STANDINGS_SB[PLACE IN LEAGUE]))</f>
        <v>12</v>
      </c>
      <c r="I195">
        <f>16-INDEX(STANDINGS_ERA[],MATCH(Table1[[#This Row],[COMBINED]],STANDINGS_ERA[COMBINED],0),COLUMN(STANDINGS_ERA[PLACE IN LEAGUE]))</f>
        <v>7</v>
      </c>
      <c r="J195">
        <f>16-INDEX(STANDINGS_WHIP[],MATCH(Table1[[#This Row],[COMBINED]],STANDINGS_WHIP[COMBINED],0),COLUMN(STANDINGS_WHIP[PLACE IN LEAGUE]))</f>
        <v>11</v>
      </c>
      <c r="K195">
        <f>16-INDEX(STANDINGS_W[],MATCH(Table1[[#This Row],[COMBINED]],STANDINGS_W[COMBINED],0),COLUMN(STANDINGS_W[PLACE IN LEAGUE]))</f>
        <v>4</v>
      </c>
      <c r="L195">
        <f>16-INDEX(STANDINGS_K[],MATCH(Table1[[#This Row],[COMBINED]],STANDINGS_K[COMBINED],0),COLUMN(STANDINGS_K[PLACE IN LEAGUE]))</f>
        <v>8</v>
      </c>
      <c r="M195">
        <f>16-INDEX(STANDINGS_SV[],MATCH(Table1[[#This Row],[COMBINED]],STANDINGS_SV[COMBINED],0),COLUMN(STANDINGS_SV[PLACE IN LEAGUE]))</f>
        <v>4</v>
      </c>
      <c r="N195">
        <f>SUM(Table1[[#This Row],[BA]:[SV]])</f>
        <v>81</v>
      </c>
      <c r="O195">
        <v>10</v>
      </c>
    </row>
    <row r="196" spans="1:15" x14ac:dyDescent="0.25">
      <c r="A196" t="s">
        <v>681</v>
      </c>
      <c r="B196" t="s">
        <v>671</v>
      </c>
      <c r="C196" t="str">
        <f>Table1[[#This Row],[League]]&amp;Table1[[#This Row],[Team]]</f>
        <v>$150 Draft Champions (4 hour) Mar 16 1:00 pm Lg.3930Team Ruggeri</v>
      </c>
      <c r="D196">
        <f>16-INDEX(STANDINGS_BA[],MATCH(Table1[[#This Row],[COMBINED]],STANDINGS_BA[COMBINED],0),COLUMN(STANDINGS_BA[PLACE IN LEAGUE]))</f>
        <v>3</v>
      </c>
      <c r="E196">
        <f>16-INDEX(STANDINGS_R[],MATCH(Table1[[#This Row],[COMBINED]],STANDINGS_R[COMBINED],0),COLUMN(STANDINGS_R[PLACE IN LEAGUE]))</f>
        <v>9</v>
      </c>
      <c r="F196">
        <f>16-INDEX(STANDINGS_HR[],MATCH(Table1[[#This Row],[COMBINED]],STANDINGS_HR[COMBINED],0),COLUMN(STANDINGS_HR[PLACE IN LEAGUE]))</f>
        <v>3</v>
      </c>
      <c r="G196">
        <f>16-INDEX(STANDINGS_RBI[],MATCH(Table1[[#This Row],[COMBINED]],STANDINGS_RBI[COMBINED],0),COLUMN(STANDINGS_RBI[PLACE IN LEAGUE]))</f>
        <v>5</v>
      </c>
      <c r="H196">
        <f>16-INDEX(STANDINGS_SB[],MATCH(Table1[[#This Row],[COMBINED]],STANDINGS_SB[COMBINED],0),COLUMN(STANDINGS_SB[PLACE IN LEAGUE]))</f>
        <v>5</v>
      </c>
      <c r="I196">
        <f>16-INDEX(STANDINGS_ERA[],MATCH(Table1[[#This Row],[COMBINED]],STANDINGS_ERA[COMBINED],0),COLUMN(STANDINGS_ERA[PLACE IN LEAGUE]))</f>
        <v>8</v>
      </c>
      <c r="J196">
        <f>16-INDEX(STANDINGS_WHIP[],MATCH(Table1[[#This Row],[COMBINED]],STANDINGS_WHIP[COMBINED],0),COLUMN(STANDINGS_WHIP[PLACE IN LEAGUE]))</f>
        <v>6</v>
      </c>
      <c r="K196">
        <f>16-INDEX(STANDINGS_W[],MATCH(Table1[[#This Row],[COMBINED]],STANDINGS_W[COMBINED],0),COLUMN(STANDINGS_W[PLACE IN LEAGUE]))</f>
        <v>13</v>
      </c>
      <c r="L196">
        <f>16-INDEX(STANDINGS_K[],MATCH(Table1[[#This Row],[COMBINED]],STANDINGS_K[COMBINED],0),COLUMN(STANDINGS_K[PLACE IN LEAGUE]))</f>
        <v>14</v>
      </c>
      <c r="M196">
        <f>16-INDEX(STANDINGS_SV[],MATCH(Table1[[#This Row],[COMBINED]],STANDINGS_SV[COMBINED],0),COLUMN(STANDINGS_SV[PLACE IN LEAGUE]))</f>
        <v>1</v>
      </c>
      <c r="N196">
        <f>SUM(Table1[[#This Row],[BA]:[SV]])</f>
        <v>67</v>
      </c>
      <c r="O196">
        <v>11</v>
      </c>
    </row>
    <row r="197" spans="1:15" x14ac:dyDescent="0.25">
      <c r="A197" t="s">
        <v>677</v>
      </c>
      <c r="B197" t="s">
        <v>671</v>
      </c>
      <c r="C197" t="str">
        <f>Table1[[#This Row],[League]]&amp;Table1[[#This Row],[Team]]</f>
        <v>$150 Draft Champions (4 hour) Mar 16 1:00 pm Lg.3930Team Vanek</v>
      </c>
      <c r="D197">
        <f>16-INDEX(STANDINGS_BA[],MATCH(Table1[[#This Row],[COMBINED]],STANDINGS_BA[COMBINED],0),COLUMN(STANDINGS_BA[PLACE IN LEAGUE]))</f>
        <v>8</v>
      </c>
      <c r="E197">
        <f>16-INDEX(STANDINGS_R[],MATCH(Table1[[#This Row],[COMBINED]],STANDINGS_R[COMBINED],0),COLUMN(STANDINGS_R[PLACE IN LEAGUE]))</f>
        <v>12</v>
      </c>
      <c r="F197">
        <f>16-INDEX(STANDINGS_HR[],MATCH(Table1[[#This Row],[COMBINED]],STANDINGS_HR[COMBINED],0),COLUMN(STANDINGS_HR[PLACE IN LEAGUE]))</f>
        <v>12</v>
      </c>
      <c r="G197">
        <f>16-INDEX(STANDINGS_RBI[],MATCH(Table1[[#This Row],[COMBINED]],STANDINGS_RBI[COMBINED],0),COLUMN(STANDINGS_RBI[PLACE IN LEAGUE]))</f>
        <v>8</v>
      </c>
      <c r="H197">
        <f>16-INDEX(STANDINGS_SB[],MATCH(Table1[[#This Row],[COMBINED]],STANDINGS_SB[COMBINED],0),COLUMN(STANDINGS_SB[PLACE IN LEAGUE]))</f>
        <v>11</v>
      </c>
      <c r="I197">
        <f>16-INDEX(STANDINGS_ERA[],MATCH(Table1[[#This Row],[COMBINED]],STANDINGS_ERA[COMBINED],0),COLUMN(STANDINGS_ERA[PLACE IN LEAGUE]))</f>
        <v>1</v>
      </c>
      <c r="J197">
        <f>16-INDEX(STANDINGS_WHIP[],MATCH(Table1[[#This Row],[COMBINED]],STANDINGS_WHIP[COMBINED],0),COLUMN(STANDINGS_WHIP[PLACE IN LEAGUE]))</f>
        <v>1</v>
      </c>
      <c r="K197">
        <f>16-INDEX(STANDINGS_W[],MATCH(Table1[[#This Row],[COMBINED]],STANDINGS_W[COMBINED],0),COLUMN(STANDINGS_W[PLACE IN LEAGUE]))</f>
        <v>2</v>
      </c>
      <c r="L197">
        <f>16-INDEX(STANDINGS_K[],MATCH(Table1[[#This Row],[COMBINED]],STANDINGS_K[COMBINED],0),COLUMN(STANDINGS_K[PLACE IN LEAGUE]))</f>
        <v>1</v>
      </c>
      <c r="M197">
        <f>16-INDEX(STANDINGS_SV[],MATCH(Table1[[#This Row],[COMBINED]],STANDINGS_SV[COMBINED],0),COLUMN(STANDINGS_SV[PLACE IN LEAGUE]))</f>
        <v>8</v>
      </c>
      <c r="N197">
        <f>SUM(Table1[[#This Row],[BA]:[SV]])</f>
        <v>64</v>
      </c>
      <c r="O197">
        <v>12</v>
      </c>
    </row>
    <row r="198" spans="1:15" x14ac:dyDescent="0.25">
      <c r="A198" t="s">
        <v>680</v>
      </c>
      <c r="B198" t="s">
        <v>671</v>
      </c>
      <c r="C198" t="str">
        <f>Table1[[#This Row],[League]]&amp;Table1[[#This Row],[Team]]</f>
        <v>$150 Draft Champions (4 hour) Mar 16 1:00 pm Lg.3930Smooth Rickey</v>
      </c>
      <c r="D198">
        <f>16-INDEX(STANDINGS_BA[],MATCH(Table1[[#This Row],[COMBINED]],STANDINGS_BA[COMBINED],0),COLUMN(STANDINGS_BA[PLACE IN LEAGUE]))</f>
        <v>5</v>
      </c>
      <c r="E198">
        <f>16-INDEX(STANDINGS_R[],MATCH(Table1[[#This Row],[COMBINED]],STANDINGS_R[COMBINED],0),COLUMN(STANDINGS_R[PLACE IN LEAGUE]))</f>
        <v>13</v>
      </c>
      <c r="F198">
        <f>16-INDEX(STANDINGS_HR[],MATCH(Table1[[#This Row],[COMBINED]],STANDINGS_HR[COMBINED],0),COLUMN(STANDINGS_HR[PLACE IN LEAGUE]))</f>
        <v>5</v>
      </c>
      <c r="G198">
        <f>16-INDEX(STANDINGS_RBI[],MATCH(Table1[[#This Row],[COMBINED]],STANDINGS_RBI[COMBINED],0),COLUMN(STANDINGS_RBI[PLACE IN LEAGUE]))</f>
        <v>7</v>
      </c>
      <c r="H198">
        <f>16-INDEX(STANDINGS_SB[],MATCH(Table1[[#This Row],[COMBINED]],STANDINGS_SB[COMBINED],0),COLUMN(STANDINGS_SB[PLACE IN LEAGUE]))</f>
        <v>7</v>
      </c>
      <c r="I198">
        <f>16-INDEX(STANDINGS_ERA[],MATCH(Table1[[#This Row],[COMBINED]],STANDINGS_ERA[COMBINED],0),COLUMN(STANDINGS_ERA[PLACE IN LEAGUE]))</f>
        <v>2</v>
      </c>
      <c r="J198">
        <f>16-INDEX(STANDINGS_WHIP[],MATCH(Table1[[#This Row],[COMBINED]],STANDINGS_WHIP[COMBINED],0),COLUMN(STANDINGS_WHIP[PLACE IN LEAGUE]))</f>
        <v>2</v>
      </c>
      <c r="K198">
        <f>16-INDEX(STANDINGS_W[],MATCH(Table1[[#This Row],[COMBINED]],STANDINGS_W[COMBINED],0),COLUMN(STANDINGS_W[PLACE IN LEAGUE]))</f>
        <v>12</v>
      </c>
      <c r="L198">
        <f>16-INDEX(STANDINGS_K[],MATCH(Table1[[#This Row],[COMBINED]],STANDINGS_K[COMBINED],0),COLUMN(STANDINGS_K[PLACE IN LEAGUE]))</f>
        <v>6</v>
      </c>
      <c r="M198">
        <f>16-INDEX(STANDINGS_SV[],MATCH(Table1[[#This Row],[COMBINED]],STANDINGS_SV[COMBINED],0),COLUMN(STANDINGS_SV[PLACE IN LEAGUE]))</f>
        <v>3</v>
      </c>
      <c r="N198">
        <f>SUM(Table1[[#This Row],[BA]:[SV]])</f>
        <v>62</v>
      </c>
      <c r="O198">
        <v>13</v>
      </c>
    </row>
    <row r="199" spans="1:15" x14ac:dyDescent="0.25">
      <c r="A199" t="s">
        <v>682</v>
      </c>
      <c r="B199" t="s">
        <v>671</v>
      </c>
      <c r="C199" t="str">
        <f>Table1[[#This Row],[League]]&amp;Table1[[#This Row],[Team]]</f>
        <v>$150 Draft Champions (4 hour) Mar 16 1:00 pm Lg.3930Joe Buck Nasty</v>
      </c>
      <c r="D199">
        <f>16-INDEX(STANDINGS_BA[],MATCH(Table1[[#This Row],[COMBINED]],STANDINGS_BA[COMBINED],0),COLUMN(STANDINGS_BA[PLACE IN LEAGUE]))</f>
        <v>2</v>
      </c>
      <c r="E199">
        <f>16-INDEX(STANDINGS_R[],MATCH(Table1[[#This Row],[COMBINED]],STANDINGS_R[COMBINED],0),COLUMN(STANDINGS_R[PLACE IN LEAGUE]))</f>
        <v>6</v>
      </c>
      <c r="F199">
        <f>16-INDEX(STANDINGS_HR[],MATCH(Table1[[#This Row],[COMBINED]],STANDINGS_HR[COMBINED],0),COLUMN(STANDINGS_HR[PLACE IN LEAGUE]))</f>
        <v>4</v>
      </c>
      <c r="G199">
        <f>16-INDEX(STANDINGS_RBI[],MATCH(Table1[[#This Row],[COMBINED]],STANDINGS_RBI[COMBINED],0),COLUMN(STANDINGS_RBI[PLACE IN LEAGUE]))</f>
        <v>4</v>
      </c>
      <c r="H199">
        <f>16-INDEX(STANDINGS_SB[],MATCH(Table1[[#This Row],[COMBINED]],STANDINGS_SB[COMBINED],0),COLUMN(STANDINGS_SB[PLACE IN LEAGUE]))</f>
        <v>9</v>
      </c>
      <c r="I199">
        <f>16-INDEX(STANDINGS_ERA[],MATCH(Table1[[#This Row],[COMBINED]],STANDINGS_ERA[COMBINED],0),COLUMN(STANDINGS_ERA[PLACE IN LEAGUE]))</f>
        <v>4</v>
      </c>
      <c r="J199">
        <f>16-INDEX(STANDINGS_WHIP[],MATCH(Table1[[#This Row],[COMBINED]],STANDINGS_WHIP[COMBINED],0),COLUMN(STANDINGS_WHIP[PLACE IN LEAGUE]))</f>
        <v>4</v>
      </c>
      <c r="K199">
        <f>16-INDEX(STANDINGS_W[],MATCH(Table1[[#This Row],[COMBINED]],STANDINGS_W[COMBINED],0),COLUMN(STANDINGS_W[PLACE IN LEAGUE]))</f>
        <v>1</v>
      </c>
      <c r="L199">
        <f>16-INDEX(STANDINGS_K[],MATCH(Table1[[#This Row],[COMBINED]],STANDINGS_K[COMBINED],0),COLUMN(STANDINGS_K[PLACE IN LEAGUE]))</f>
        <v>2</v>
      </c>
      <c r="M199">
        <f>16-INDEX(STANDINGS_SV[],MATCH(Table1[[#This Row],[COMBINED]],STANDINGS_SV[COMBINED],0),COLUMN(STANDINGS_SV[PLACE IN LEAGUE]))</f>
        <v>12</v>
      </c>
      <c r="N199">
        <f>SUM(Table1[[#This Row],[BA]:[SV]])</f>
        <v>48</v>
      </c>
      <c r="O199">
        <v>14</v>
      </c>
    </row>
    <row r="200" spans="1:15" x14ac:dyDescent="0.25">
      <c r="A200" t="s">
        <v>440</v>
      </c>
      <c r="B200" t="s">
        <v>671</v>
      </c>
      <c r="C200" t="str">
        <f>Table1[[#This Row],[League]]&amp;Table1[[#This Row],[Team]]</f>
        <v>$150 Draft Champions (4 hour) Mar 16 1:00 pm Lg.3930zzzzzzzz</v>
      </c>
      <c r="D200">
        <f>16-INDEX(STANDINGS_BA[],MATCH(Table1[[#This Row],[COMBINED]],STANDINGS_BA[COMBINED],0),COLUMN(STANDINGS_BA[PLACE IN LEAGUE]))</f>
        <v>15</v>
      </c>
      <c r="E200">
        <f>16-INDEX(STANDINGS_R[],MATCH(Table1[[#This Row],[COMBINED]],STANDINGS_R[COMBINED],0),COLUMN(STANDINGS_R[PLACE IN LEAGUE]))</f>
        <v>1</v>
      </c>
      <c r="F200">
        <f>16-INDEX(STANDINGS_HR[],MATCH(Table1[[#This Row],[COMBINED]],STANDINGS_HR[COMBINED],0),COLUMN(STANDINGS_HR[PLACE IN LEAGUE]))</f>
        <v>2</v>
      </c>
      <c r="G200">
        <f>16-INDEX(STANDINGS_RBI[],MATCH(Table1[[#This Row],[COMBINED]],STANDINGS_RBI[COMBINED],0),COLUMN(STANDINGS_RBI[PLACE IN LEAGUE]))</f>
        <v>1</v>
      </c>
      <c r="H200">
        <f>16-INDEX(STANDINGS_SB[],MATCH(Table1[[#This Row],[COMBINED]],STANDINGS_SB[COMBINED],0),COLUMN(STANDINGS_SB[PLACE IN LEAGUE]))</f>
        <v>3</v>
      </c>
      <c r="I200">
        <f>16-INDEX(STANDINGS_ERA[],MATCH(Table1[[#This Row],[COMBINED]],STANDINGS_ERA[COMBINED],0),COLUMN(STANDINGS_ERA[PLACE IN LEAGUE]))</f>
        <v>3</v>
      </c>
      <c r="J200">
        <f>16-INDEX(STANDINGS_WHIP[],MATCH(Table1[[#This Row],[COMBINED]],STANDINGS_WHIP[COMBINED],0),COLUMN(STANDINGS_WHIP[PLACE IN LEAGUE]))</f>
        <v>3</v>
      </c>
      <c r="K200">
        <f>16-INDEX(STANDINGS_W[],MATCH(Table1[[#This Row],[COMBINED]],STANDINGS_W[COMBINED],0),COLUMN(STANDINGS_W[PLACE IN LEAGUE]))</f>
        <v>3</v>
      </c>
      <c r="L200">
        <f>16-INDEX(STANDINGS_K[],MATCH(Table1[[#This Row],[COMBINED]],STANDINGS_K[COMBINED],0),COLUMN(STANDINGS_K[PLACE IN LEAGUE]))</f>
        <v>3</v>
      </c>
      <c r="M200">
        <f>16-INDEX(STANDINGS_SV[],MATCH(Table1[[#This Row],[COMBINED]],STANDINGS_SV[COMBINED],0),COLUMN(STANDINGS_SV[PLACE IN LEAGUE]))</f>
        <v>7</v>
      </c>
      <c r="N200">
        <f>SUM(Table1[[#This Row],[BA]:[SV]])</f>
        <v>41</v>
      </c>
      <c r="O200">
        <v>15</v>
      </c>
    </row>
    <row r="201" spans="1:15" x14ac:dyDescent="0.25">
      <c r="A201" t="s">
        <v>689</v>
      </c>
      <c r="B201" t="s">
        <v>685</v>
      </c>
      <c r="C201" t="str">
        <f>Table1[[#This Row],[League]]&amp;Table1[[#This Row],[Team]]</f>
        <v>$150 Draft Champions Dec 01 1:00 pm Lg.3550Team Clarke - 1</v>
      </c>
      <c r="D201">
        <f>16-INDEX(STANDINGS_BA[],MATCH(Table1[[#This Row],[COMBINED]],STANDINGS_BA[COMBINED],0),COLUMN(STANDINGS_BA[PLACE IN LEAGUE]))</f>
        <v>9</v>
      </c>
      <c r="E201">
        <f>16-INDEX(STANDINGS_R[],MATCH(Table1[[#This Row],[COMBINED]],STANDINGS_R[COMBINED],0),COLUMN(STANDINGS_R[PLACE IN LEAGUE]))</f>
        <v>11</v>
      </c>
      <c r="F201">
        <f>16-INDEX(STANDINGS_HR[],MATCH(Table1[[#This Row],[COMBINED]],STANDINGS_HR[COMBINED],0),COLUMN(STANDINGS_HR[PLACE IN LEAGUE]))</f>
        <v>14</v>
      </c>
      <c r="G201">
        <f>16-INDEX(STANDINGS_RBI[],MATCH(Table1[[#This Row],[COMBINED]],STANDINGS_RBI[COMBINED],0),COLUMN(STANDINGS_RBI[PLACE IN LEAGUE]))</f>
        <v>14</v>
      </c>
      <c r="H201">
        <f>16-INDEX(STANDINGS_SB[],MATCH(Table1[[#This Row],[COMBINED]],STANDINGS_SB[COMBINED],0),COLUMN(STANDINGS_SB[PLACE IN LEAGUE]))</f>
        <v>13</v>
      </c>
      <c r="I201">
        <f>16-INDEX(STANDINGS_ERA[],MATCH(Table1[[#This Row],[COMBINED]],STANDINGS_ERA[COMBINED],0),COLUMN(STANDINGS_ERA[PLACE IN LEAGUE]))</f>
        <v>9</v>
      </c>
      <c r="J201">
        <f>16-INDEX(STANDINGS_WHIP[],MATCH(Table1[[#This Row],[COMBINED]],STANDINGS_WHIP[COMBINED],0),COLUMN(STANDINGS_WHIP[PLACE IN LEAGUE]))</f>
        <v>12</v>
      </c>
      <c r="K201">
        <f>16-INDEX(STANDINGS_W[],MATCH(Table1[[#This Row],[COMBINED]],STANDINGS_W[COMBINED],0),COLUMN(STANDINGS_W[PLACE IN LEAGUE]))</f>
        <v>14</v>
      </c>
      <c r="L201">
        <f>16-INDEX(STANDINGS_K[],MATCH(Table1[[#This Row],[COMBINED]],STANDINGS_K[COMBINED],0),COLUMN(STANDINGS_K[PLACE IN LEAGUE]))</f>
        <v>14</v>
      </c>
      <c r="M201">
        <f>16-INDEX(STANDINGS_SV[],MATCH(Table1[[#This Row],[COMBINED]],STANDINGS_SV[COMBINED],0),COLUMN(STANDINGS_SV[PLACE IN LEAGUE]))</f>
        <v>2</v>
      </c>
      <c r="N201">
        <f>SUM(Table1[[#This Row],[BA]:[SV]])</f>
        <v>112</v>
      </c>
      <c r="O201">
        <v>1</v>
      </c>
    </row>
    <row r="202" spans="1:15" x14ac:dyDescent="0.25">
      <c r="A202" t="s">
        <v>688</v>
      </c>
      <c r="B202" t="s">
        <v>685</v>
      </c>
      <c r="C202" t="str">
        <f>Table1[[#This Row],[League]]&amp;Table1[[#This Row],[Team]]</f>
        <v>$150 Draft Champions Dec 01 1:00 pm Lg.3550Honey Nut Chirinos</v>
      </c>
      <c r="D202">
        <f>16-INDEX(STANDINGS_BA[],MATCH(Table1[[#This Row],[COMBINED]],STANDINGS_BA[COMBINED],0),COLUMN(STANDINGS_BA[PLACE IN LEAGUE]))</f>
        <v>12</v>
      </c>
      <c r="E202">
        <f>16-INDEX(STANDINGS_R[],MATCH(Table1[[#This Row],[COMBINED]],STANDINGS_R[COMBINED],0),COLUMN(STANDINGS_R[PLACE IN LEAGUE]))</f>
        <v>12</v>
      </c>
      <c r="F202">
        <f>16-INDEX(STANDINGS_HR[],MATCH(Table1[[#This Row],[COMBINED]],STANDINGS_HR[COMBINED],0),COLUMN(STANDINGS_HR[PLACE IN LEAGUE]))</f>
        <v>8</v>
      </c>
      <c r="G202">
        <f>16-INDEX(STANDINGS_RBI[],MATCH(Table1[[#This Row],[COMBINED]],STANDINGS_RBI[COMBINED],0),COLUMN(STANDINGS_RBI[PLACE IN LEAGUE]))</f>
        <v>9</v>
      </c>
      <c r="H202">
        <f>16-INDEX(STANDINGS_SB[],MATCH(Table1[[#This Row],[COMBINED]],STANDINGS_SB[COMBINED],0),COLUMN(STANDINGS_SB[PLACE IN LEAGUE]))</f>
        <v>6</v>
      </c>
      <c r="I202">
        <f>16-INDEX(STANDINGS_ERA[],MATCH(Table1[[#This Row],[COMBINED]],STANDINGS_ERA[COMBINED],0),COLUMN(STANDINGS_ERA[PLACE IN LEAGUE]))</f>
        <v>15</v>
      </c>
      <c r="J202">
        <f>16-INDEX(STANDINGS_WHIP[],MATCH(Table1[[#This Row],[COMBINED]],STANDINGS_WHIP[COMBINED],0),COLUMN(STANDINGS_WHIP[PLACE IN LEAGUE]))</f>
        <v>15</v>
      </c>
      <c r="K202">
        <f>16-INDEX(STANDINGS_W[],MATCH(Table1[[#This Row],[COMBINED]],STANDINGS_W[COMBINED],0),COLUMN(STANDINGS_W[PLACE IN LEAGUE]))</f>
        <v>15</v>
      </c>
      <c r="L202">
        <f>16-INDEX(STANDINGS_K[],MATCH(Table1[[#This Row],[COMBINED]],STANDINGS_K[COMBINED],0),COLUMN(STANDINGS_K[PLACE IN LEAGUE]))</f>
        <v>15</v>
      </c>
      <c r="M202">
        <f>16-INDEX(STANDINGS_SV[],MATCH(Table1[[#This Row],[COMBINED]],STANDINGS_SV[COMBINED],0),COLUMN(STANDINGS_SV[PLACE IN LEAGUE]))</f>
        <v>1</v>
      </c>
      <c r="N202">
        <f>SUM(Table1[[#This Row],[BA]:[SV]])</f>
        <v>108</v>
      </c>
      <c r="O202">
        <v>2</v>
      </c>
    </row>
    <row r="203" spans="1:15" x14ac:dyDescent="0.25">
      <c r="A203" t="s">
        <v>17</v>
      </c>
      <c r="B203" t="s">
        <v>685</v>
      </c>
      <c r="C203" t="str">
        <f>Table1[[#This Row],[League]]&amp;Table1[[#This Row],[Team]]</f>
        <v>$150 Draft Champions Dec 01 1:00 pm Lg.3550Millertime</v>
      </c>
      <c r="D203">
        <f>16-INDEX(STANDINGS_BA[],MATCH(Table1[[#This Row],[COMBINED]],STANDINGS_BA[COMBINED],0),COLUMN(STANDINGS_BA[PLACE IN LEAGUE]))</f>
        <v>11</v>
      </c>
      <c r="E203">
        <f>16-INDEX(STANDINGS_R[],MATCH(Table1[[#This Row],[COMBINED]],STANDINGS_R[COMBINED],0),COLUMN(STANDINGS_R[PLACE IN LEAGUE]))</f>
        <v>7</v>
      </c>
      <c r="F203">
        <f>16-INDEX(STANDINGS_HR[],MATCH(Table1[[#This Row],[COMBINED]],STANDINGS_HR[COMBINED],0),COLUMN(STANDINGS_HR[PLACE IN LEAGUE]))</f>
        <v>7</v>
      </c>
      <c r="G203">
        <f>16-INDEX(STANDINGS_RBI[],MATCH(Table1[[#This Row],[COMBINED]],STANDINGS_RBI[COMBINED],0),COLUMN(STANDINGS_RBI[PLACE IN LEAGUE]))</f>
        <v>6</v>
      </c>
      <c r="H203">
        <f>16-INDEX(STANDINGS_SB[],MATCH(Table1[[#This Row],[COMBINED]],STANDINGS_SB[COMBINED],0),COLUMN(STANDINGS_SB[PLACE IN LEAGUE]))</f>
        <v>14</v>
      </c>
      <c r="I203">
        <f>16-INDEX(STANDINGS_ERA[],MATCH(Table1[[#This Row],[COMBINED]],STANDINGS_ERA[COMBINED],0),COLUMN(STANDINGS_ERA[PLACE IN LEAGUE]))</f>
        <v>14</v>
      </c>
      <c r="J203">
        <f>16-INDEX(STANDINGS_WHIP[],MATCH(Table1[[#This Row],[COMBINED]],STANDINGS_WHIP[COMBINED],0),COLUMN(STANDINGS_WHIP[PLACE IN LEAGUE]))</f>
        <v>10</v>
      </c>
      <c r="K203">
        <f>16-INDEX(STANDINGS_W[],MATCH(Table1[[#This Row],[COMBINED]],STANDINGS_W[COMBINED],0),COLUMN(STANDINGS_W[PLACE IN LEAGUE]))</f>
        <v>9</v>
      </c>
      <c r="L203">
        <f>16-INDEX(STANDINGS_K[],MATCH(Table1[[#This Row],[COMBINED]],STANDINGS_K[COMBINED],0),COLUMN(STANDINGS_K[PLACE IN LEAGUE]))</f>
        <v>11</v>
      </c>
      <c r="M203">
        <f>16-INDEX(STANDINGS_SV[],MATCH(Table1[[#This Row],[COMBINED]],STANDINGS_SV[COMBINED],0),COLUMN(STANDINGS_SV[PLACE IN LEAGUE]))</f>
        <v>13</v>
      </c>
      <c r="N203">
        <f>SUM(Table1[[#This Row],[BA]:[SV]])</f>
        <v>102</v>
      </c>
      <c r="O203">
        <v>3</v>
      </c>
    </row>
    <row r="204" spans="1:15" x14ac:dyDescent="0.25">
      <c r="A204" t="s">
        <v>684</v>
      </c>
      <c r="B204" t="s">
        <v>685</v>
      </c>
      <c r="C204" t="str">
        <f>Table1[[#This Row],[League]]&amp;Table1[[#This Row],[Team]]</f>
        <v>$150 Draft Champions Dec 01 1:00 pm Lg.3550Forever Draft 1</v>
      </c>
      <c r="D204">
        <f>16-INDEX(STANDINGS_BA[],MATCH(Table1[[#This Row],[COMBINED]],STANDINGS_BA[COMBINED],0),COLUMN(STANDINGS_BA[PLACE IN LEAGUE]))</f>
        <v>15</v>
      </c>
      <c r="E204">
        <f>16-INDEX(STANDINGS_R[],MATCH(Table1[[#This Row],[COMBINED]],STANDINGS_R[COMBINED],0),COLUMN(STANDINGS_R[PLACE IN LEAGUE]))</f>
        <v>15</v>
      </c>
      <c r="F204">
        <f>16-INDEX(STANDINGS_HR[],MATCH(Table1[[#This Row],[COMBINED]],STANDINGS_HR[COMBINED],0),COLUMN(STANDINGS_HR[PLACE IN LEAGUE]))</f>
        <v>12</v>
      </c>
      <c r="G204">
        <f>16-INDEX(STANDINGS_RBI[],MATCH(Table1[[#This Row],[COMBINED]],STANDINGS_RBI[COMBINED],0),COLUMN(STANDINGS_RBI[PLACE IN LEAGUE]))</f>
        <v>13</v>
      </c>
      <c r="H204">
        <f>16-INDEX(STANDINGS_SB[],MATCH(Table1[[#This Row],[COMBINED]],STANDINGS_SB[COMBINED],0),COLUMN(STANDINGS_SB[PLACE IN LEAGUE]))</f>
        <v>10</v>
      </c>
      <c r="I204">
        <f>16-INDEX(STANDINGS_ERA[],MATCH(Table1[[#This Row],[COMBINED]],STANDINGS_ERA[COMBINED],0),COLUMN(STANDINGS_ERA[PLACE IN LEAGUE]))</f>
        <v>6</v>
      </c>
      <c r="J204">
        <f>16-INDEX(STANDINGS_WHIP[],MATCH(Table1[[#This Row],[COMBINED]],STANDINGS_WHIP[COMBINED],0),COLUMN(STANDINGS_WHIP[PLACE IN LEAGUE]))</f>
        <v>6</v>
      </c>
      <c r="K204">
        <f>16-INDEX(STANDINGS_W[],MATCH(Table1[[#This Row],[COMBINED]],STANDINGS_W[COMBINED],0),COLUMN(STANDINGS_W[PLACE IN LEAGUE]))</f>
        <v>6</v>
      </c>
      <c r="L204">
        <f>16-INDEX(STANDINGS_K[],MATCH(Table1[[#This Row],[COMBINED]],STANDINGS_K[COMBINED],0),COLUMN(STANDINGS_K[PLACE IN LEAGUE]))</f>
        <v>13</v>
      </c>
      <c r="M204">
        <f>16-INDEX(STANDINGS_SV[],MATCH(Table1[[#This Row],[COMBINED]],STANDINGS_SV[COMBINED],0),COLUMN(STANDINGS_SV[PLACE IN LEAGUE]))</f>
        <v>4</v>
      </c>
      <c r="N204">
        <f>SUM(Table1[[#This Row],[BA]:[SV]])</f>
        <v>100</v>
      </c>
      <c r="O204">
        <v>4</v>
      </c>
    </row>
    <row r="205" spans="1:15" x14ac:dyDescent="0.25">
      <c r="A205" t="s">
        <v>695</v>
      </c>
      <c r="B205" t="s">
        <v>685</v>
      </c>
      <c r="C205" t="str">
        <f>Table1[[#This Row],[League]]&amp;Table1[[#This Row],[Team]]</f>
        <v>$150 Draft Champions Dec 01 1:00 pm Lg.3550The Apollo of the Box</v>
      </c>
      <c r="D205">
        <f>16-INDEX(STANDINGS_BA[],MATCH(Table1[[#This Row],[COMBINED]],STANDINGS_BA[COMBINED],0),COLUMN(STANDINGS_BA[PLACE IN LEAGUE]))</f>
        <v>2</v>
      </c>
      <c r="E205">
        <f>16-INDEX(STANDINGS_R[],MATCH(Table1[[#This Row],[COMBINED]],STANDINGS_R[COMBINED],0),COLUMN(STANDINGS_R[PLACE IN LEAGUE]))</f>
        <v>14</v>
      </c>
      <c r="F205">
        <f>16-INDEX(STANDINGS_HR[],MATCH(Table1[[#This Row],[COMBINED]],STANDINGS_HR[COMBINED],0),COLUMN(STANDINGS_HR[PLACE IN LEAGUE]))</f>
        <v>15</v>
      </c>
      <c r="G205">
        <f>16-INDEX(STANDINGS_RBI[],MATCH(Table1[[#This Row],[COMBINED]],STANDINGS_RBI[COMBINED],0),COLUMN(STANDINGS_RBI[PLACE IN LEAGUE]))</f>
        <v>15</v>
      </c>
      <c r="H205">
        <f>16-INDEX(STANDINGS_SB[],MATCH(Table1[[#This Row],[COMBINED]],STANDINGS_SB[COMBINED],0),COLUMN(STANDINGS_SB[PLACE IN LEAGUE]))</f>
        <v>12</v>
      </c>
      <c r="I205">
        <f>16-INDEX(STANDINGS_ERA[],MATCH(Table1[[#This Row],[COMBINED]],STANDINGS_ERA[COMBINED],0),COLUMN(STANDINGS_ERA[PLACE IN LEAGUE]))</f>
        <v>7</v>
      </c>
      <c r="J205">
        <f>16-INDEX(STANDINGS_WHIP[],MATCH(Table1[[#This Row],[COMBINED]],STANDINGS_WHIP[COMBINED],0),COLUMN(STANDINGS_WHIP[PLACE IN LEAGUE]))</f>
        <v>8</v>
      </c>
      <c r="K205">
        <f>16-INDEX(STANDINGS_W[],MATCH(Table1[[#This Row],[COMBINED]],STANDINGS_W[COMBINED],0),COLUMN(STANDINGS_W[PLACE IN LEAGUE]))</f>
        <v>4</v>
      </c>
      <c r="L205">
        <f>16-INDEX(STANDINGS_K[],MATCH(Table1[[#This Row],[COMBINED]],STANDINGS_K[COMBINED],0),COLUMN(STANDINGS_K[PLACE IN LEAGUE]))</f>
        <v>9</v>
      </c>
      <c r="M205">
        <f>16-INDEX(STANDINGS_SV[],MATCH(Table1[[#This Row],[COMBINED]],STANDINGS_SV[COMBINED],0),COLUMN(STANDINGS_SV[PLACE IN LEAGUE]))</f>
        <v>14</v>
      </c>
      <c r="N205">
        <f>SUM(Table1[[#This Row],[BA]:[SV]])</f>
        <v>100</v>
      </c>
      <c r="O205">
        <v>5</v>
      </c>
    </row>
    <row r="206" spans="1:15" x14ac:dyDescent="0.25">
      <c r="A206" t="s">
        <v>691</v>
      </c>
      <c r="B206" t="s">
        <v>685</v>
      </c>
      <c r="C206" t="str">
        <f>Table1[[#This Row],[League]]&amp;Table1[[#This Row],[Team]]</f>
        <v>$150 Draft Champions Dec 01 1:00 pm Lg.3550Buffin and Bowie</v>
      </c>
      <c r="D206">
        <f>16-INDEX(STANDINGS_BA[],MATCH(Table1[[#This Row],[COMBINED]],STANDINGS_BA[COMBINED],0),COLUMN(STANDINGS_BA[PLACE IN LEAGUE]))</f>
        <v>7</v>
      </c>
      <c r="E206">
        <f>16-INDEX(STANDINGS_R[],MATCH(Table1[[#This Row],[COMBINED]],STANDINGS_R[COMBINED],0),COLUMN(STANDINGS_R[PLACE IN LEAGUE]))</f>
        <v>13</v>
      </c>
      <c r="F206">
        <f>16-INDEX(STANDINGS_HR[],MATCH(Table1[[#This Row],[COMBINED]],STANDINGS_HR[COMBINED],0),COLUMN(STANDINGS_HR[PLACE IN LEAGUE]))</f>
        <v>13</v>
      </c>
      <c r="G206">
        <f>16-INDEX(STANDINGS_RBI[],MATCH(Table1[[#This Row],[COMBINED]],STANDINGS_RBI[COMBINED],0),COLUMN(STANDINGS_RBI[PLACE IN LEAGUE]))</f>
        <v>11</v>
      </c>
      <c r="H206">
        <f>16-INDEX(STANDINGS_SB[],MATCH(Table1[[#This Row],[COMBINED]],STANDINGS_SB[COMBINED],0),COLUMN(STANDINGS_SB[PLACE IN LEAGUE]))</f>
        <v>15</v>
      </c>
      <c r="I206">
        <f>16-INDEX(STANDINGS_ERA[],MATCH(Table1[[#This Row],[COMBINED]],STANDINGS_ERA[COMBINED],0),COLUMN(STANDINGS_ERA[PLACE IN LEAGUE]))</f>
        <v>2</v>
      </c>
      <c r="J206">
        <f>16-INDEX(STANDINGS_WHIP[],MATCH(Table1[[#This Row],[COMBINED]],STANDINGS_WHIP[COMBINED],0),COLUMN(STANDINGS_WHIP[PLACE IN LEAGUE]))</f>
        <v>3</v>
      </c>
      <c r="K206">
        <f>16-INDEX(STANDINGS_W[],MATCH(Table1[[#This Row],[COMBINED]],STANDINGS_W[COMBINED],0),COLUMN(STANDINGS_W[PLACE IN LEAGUE]))</f>
        <v>12</v>
      </c>
      <c r="L206">
        <f>16-INDEX(STANDINGS_K[],MATCH(Table1[[#This Row],[COMBINED]],STANDINGS_K[COMBINED],0),COLUMN(STANDINGS_K[PLACE IN LEAGUE]))</f>
        <v>6</v>
      </c>
      <c r="M206">
        <f>16-INDEX(STANDINGS_SV[],MATCH(Table1[[#This Row],[COMBINED]],STANDINGS_SV[COMBINED],0),COLUMN(STANDINGS_SV[PLACE IN LEAGUE]))</f>
        <v>11</v>
      </c>
      <c r="N206">
        <f>SUM(Table1[[#This Row],[BA]:[SV]])</f>
        <v>93</v>
      </c>
      <c r="O206">
        <v>6</v>
      </c>
    </row>
    <row r="207" spans="1:15" x14ac:dyDescent="0.25">
      <c r="A207" t="s">
        <v>551</v>
      </c>
      <c r="B207" t="s">
        <v>685</v>
      </c>
      <c r="C207" t="str">
        <f>Table1[[#This Row],[League]]&amp;Table1[[#This Row],[Team]]</f>
        <v>$150 Draft Champions Dec 01 1:00 pm Lg.3550Miggy's Crown</v>
      </c>
      <c r="D207">
        <f>16-INDEX(STANDINGS_BA[],MATCH(Table1[[#This Row],[COMBINED]],STANDINGS_BA[COMBINED],0),COLUMN(STANDINGS_BA[PLACE IN LEAGUE]))</f>
        <v>10</v>
      </c>
      <c r="E207">
        <f>16-INDEX(STANDINGS_R[],MATCH(Table1[[#This Row],[COMBINED]],STANDINGS_R[COMBINED],0),COLUMN(STANDINGS_R[PLACE IN LEAGUE]))</f>
        <v>9</v>
      </c>
      <c r="F207">
        <f>16-INDEX(STANDINGS_HR[],MATCH(Table1[[#This Row],[COMBINED]],STANDINGS_HR[COMBINED],0),COLUMN(STANDINGS_HR[PLACE IN LEAGUE]))</f>
        <v>6</v>
      </c>
      <c r="G207">
        <f>16-INDEX(STANDINGS_RBI[],MATCH(Table1[[#This Row],[COMBINED]],STANDINGS_RBI[COMBINED],0),COLUMN(STANDINGS_RBI[PLACE IN LEAGUE]))</f>
        <v>7</v>
      </c>
      <c r="H207">
        <f>16-INDEX(STANDINGS_SB[],MATCH(Table1[[#This Row],[COMBINED]],STANDINGS_SB[COMBINED],0),COLUMN(STANDINGS_SB[PLACE IN LEAGUE]))</f>
        <v>4</v>
      </c>
      <c r="I207">
        <f>16-INDEX(STANDINGS_ERA[],MATCH(Table1[[#This Row],[COMBINED]],STANDINGS_ERA[COMBINED],0),COLUMN(STANDINGS_ERA[PLACE IN LEAGUE]))</f>
        <v>11</v>
      </c>
      <c r="J207">
        <f>16-INDEX(STANDINGS_WHIP[],MATCH(Table1[[#This Row],[COMBINED]],STANDINGS_WHIP[COMBINED],0),COLUMN(STANDINGS_WHIP[PLACE IN LEAGUE]))</f>
        <v>14</v>
      </c>
      <c r="K207">
        <f>16-INDEX(STANDINGS_W[],MATCH(Table1[[#This Row],[COMBINED]],STANDINGS_W[COMBINED],0),COLUMN(STANDINGS_W[PLACE IN LEAGUE]))</f>
        <v>13</v>
      </c>
      <c r="L207">
        <f>16-INDEX(STANDINGS_K[],MATCH(Table1[[#This Row],[COMBINED]],STANDINGS_K[COMBINED],0),COLUMN(STANDINGS_K[PLACE IN LEAGUE]))</f>
        <v>12</v>
      </c>
      <c r="M207">
        <f>16-INDEX(STANDINGS_SV[],MATCH(Table1[[#This Row],[COMBINED]],STANDINGS_SV[COMBINED],0),COLUMN(STANDINGS_SV[PLACE IN LEAGUE]))</f>
        <v>3</v>
      </c>
      <c r="N207">
        <f>SUM(Table1[[#This Row],[BA]:[SV]])</f>
        <v>89</v>
      </c>
      <c r="O207">
        <v>7</v>
      </c>
    </row>
    <row r="208" spans="1:15" x14ac:dyDescent="0.25">
      <c r="A208" t="s">
        <v>524</v>
      </c>
      <c r="B208" t="s">
        <v>685</v>
      </c>
      <c r="C208" t="str">
        <f>Table1[[#This Row],[League]]&amp;Table1[[#This Row],[Team]]</f>
        <v>$150 Draft Champions Dec 01 1:00 pm Lg.3550zima.</v>
      </c>
      <c r="D208">
        <f>16-INDEX(STANDINGS_BA[],MATCH(Table1[[#This Row],[COMBINED]],STANDINGS_BA[COMBINED],0),COLUMN(STANDINGS_BA[PLACE IN LEAGUE]))</f>
        <v>4</v>
      </c>
      <c r="E208">
        <f>16-INDEX(STANDINGS_R[],MATCH(Table1[[#This Row],[COMBINED]],STANDINGS_R[COMBINED],0),COLUMN(STANDINGS_R[PLACE IN LEAGUE]))</f>
        <v>8</v>
      </c>
      <c r="F208">
        <f>16-INDEX(STANDINGS_HR[],MATCH(Table1[[#This Row],[COMBINED]],STANDINGS_HR[COMBINED],0),COLUMN(STANDINGS_HR[PLACE IN LEAGUE]))</f>
        <v>11</v>
      </c>
      <c r="G208">
        <f>16-INDEX(STANDINGS_RBI[],MATCH(Table1[[#This Row],[COMBINED]],STANDINGS_RBI[COMBINED],0),COLUMN(STANDINGS_RBI[PLACE IN LEAGUE]))</f>
        <v>10</v>
      </c>
      <c r="H208">
        <f>16-INDEX(STANDINGS_SB[],MATCH(Table1[[#This Row],[COMBINED]],STANDINGS_SB[COMBINED],0),COLUMN(STANDINGS_SB[PLACE IN LEAGUE]))</f>
        <v>8</v>
      </c>
      <c r="I208">
        <f>16-INDEX(STANDINGS_ERA[],MATCH(Table1[[#This Row],[COMBINED]],STANDINGS_ERA[COMBINED],0),COLUMN(STANDINGS_ERA[PLACE IN LEAGUE]))</f>
        <v>13</v>
      </c>
      <c r="J208">
        <f>16-INDEX(STANDINGS_WHIP[],MATCH(Table1[[#This Row],[COMBINED]],STANDINGS_WHIP[COMBINED],0),COLUMN(STANDINGS_WHIP[PLACE IN LEAGUE]))</f>
        <v>13</v>
      </c>
      <c r="K208">
        <f>16-INDEX(STANDINGS_W[],MATCH(Table1[[#This Row],[COMBINED]],STANDINGS_W[COMBINED],0),COLUMN(STANDINGS_W[PLACE IN LEAGUE]))</f>
        <v>7</v>
      </c>
      <c r="L208">
        <f>16-INDEX(STANDINGS_K[],MATCH(Table1[[#This Row],[COMBINED]],STANDINGS_K[COMBINED],0),COLUMN(STANDINGS_K[PLACE IN LEAGUE]))</f>
        <v>7</v>
      </c>
      <c r="M208">
        <f>16-INDEX(STANDINGS_SV[],MATCH(Table1[[#This Row],[COMBINED]],STANDINGS_SV[COMBINED],0),COLUMN(STANDINGS_SV[PLACE IN LEAGUE]))</f>
        <v>8</v>
      </c>
      <c r="N208">
        <f>SUM(Table1[[#This Row],[BA]:[SV]])</f>
        <v>89</v>
      </c>
      <c r="O208">
        <v>8</v>
      </c>
    </row>
    <row r="209" spans="1:15" x14ac:dyDescent="0.25">
      <c r="A209" t="s">
        <v>687</v>
      </c>
      <c r="B209" t="s">
        <v>685</v>
      </c>
      <c r="C209" t="str">
        <f>Table1[[#This Row],[League]]&amp;Table1[[#This Row],[Team]]</f>
        <v>$150 Draft Champions Dec 01 1:00 pm Lg.3550Prestige Worldwide</v>
      </c>
      <c r="D209">
        <f>16-INDEX(STANDINGS_BA[],MATCH(Table1[[#This Row],[COMBINED]],STANDINGS_BA[COMBINED],0),COLUMN(STANDINGS_BA[PLACE IN LEAGUE]))</f>
        <v>13</v>
      </c>
      <c r="E209">
        <f>16-INDEX(STANDINGS_R[],MATCH(Table1[[#This Row],[COMBINED]],STANDINGS_R[COMBINED],0),COLUMN(STANDINGS_R[PLACE IN LEAGUE]))</f>
        <v>6</v>
      </c>
      <c r="F209">
        <f>16-INDEX(STANDINGS_HR[],MATCH(Table1[[#This Row],[COMBINED]],STANDINGS_HR[COMBINED],0),COLUMN(STANDINGS_HR[PLACE IN LEAGUE]))</f>
        <v>10</v>
      </c>
      <c r="G209">
        <f>16-INDEX(STANDINGS_RBI[],MATCH(Table1[[#This Row],[COMBINED]],STANDINGS_RBI[COMBINED],0),COLUMN(STANDINGS_RBI[PLACE IN LEAGUE]))</f>
        <v>12</v>
      </c>
      <c r="H209">
        <f>16-INDEX(STANDINGS_SB[],MATCH(Table1[[#This Row],[COMBINED]],STANDINGS_SB[COMBINED],0),COLUMN(STANDINGS_SB[PLACE IN LEAGUE]))</f>
        <v>2</v>
      </c>
      <c r="I209">
        <f>16-INDEX(STANDINGS_ERA[],MATCH(Table1[[#This Row],[COMBINED]],STANDINGS_ERA[COMBINED],0),COLUMN(STANDINGS_ERA[PLACE IN LEAGUE]))</f>
        <v>8</v>
      </c>
      <c r="J209">
        <f>16-INDEX(STANDINGS_WHIP[],MATCH(Table1[[#This Row],[COMBINED]],STANDINGS_WHIP[COMBINED],0),COLUMN(STANDINGS_WHIP[PLACE IN LEAGUE]))</f>
        <v>11</v>
      </c>
      <c r="K209">
        <f>16-INDEX(STANDINGS_W[],MATCH(Table1[[#This Row],[COMBINED]],STANDINGS_W[COMBINED],0),COLUMN(STANDINGS_W[PLACE IN LEAGUE]))</f>
        <v>5</v>
      </c>
      <c r="L209">
        <f>16-INDEX(STANDINGS_K[],MATCH(Table1[[#This Row],[COMBINED]],STANDINGS_K[COMBINED],0),COLUMN(STANDINGS_K[PLACE IN LEAGUE]))</f>
        <v>5</v>
      </c>
      <c r="M209">
        <f>16-INDEX(STANDINGS_SV[],MATCH(Table1[[#This Row],[COMBINED]],STANDINGS_SV[COMBINED],0),COLUMN(STANDINGS_SV[PLACE IN LEAGUE]))</f>
        <v>12</v>
      </c>
      <c r="N209">
        <f>SUM(Table1[[#This Row],[BA]:[SV]])</f>
        <v>84</v>
      </c>
      <c r="O209">
        <v>9</v>
      </c>
    </row>
    <row r="210" spans="1:15" x14ac:dyDescent="0.25">
      <c r="A210" t="s">
        <v>686</v>
      </c>
      <c r="B210" t="s">
        <v>685</v>
      </c>
      <c r="C210" t="str">
        <f>Table1[[#This Row],[League]]&amp;Table1[[#This Row],[Team]]</f>
        <v>$150 Draft Champions Dec 01 1:00 pm Lg.3550Team Liebman</v>
      </c>
      <c r="D210">
        <f>16-INDEX(STANDINGS_BA[],MATCH(Table1[[#This Row],[COMBINED]],STANDINGS_BA[COMBINED],0),COLUMN(STANDINGS_BA[PLACE IN LEAGUE]))</f>
        <v>14</v>
      </c>
      <c r="E210">
        <f>16-INDEX(STANDINGS_R[],MATCH(Table1[[#This Row],[COMBINED]],STANDINGS_R[COMBINED],0),COLUMN(STANDINGS_R[PLACE IN LEAGUE]))</f>
        <v>10</v>
      </c>
      <c r="F210">
        <f>16-INDEX(STANDINGS_HR[],MATCH(Table1[[#This Row],[COMBINED]],STANDINGS_HR[COMBINED],0),COLUMN(STANDINGS_HR[PLACE IN LEAGUE]))</f>
        <v>5</v>
      </c>
      <c r="G210">
        <f>16-INDEX(STANDINGS_RBI[],MATCH(Table1[[#This Row],[COMBINED]],STANDINGS_RBI[COMBINED],0),COLUMN(STANDINGS_RBI[PLACE IN LEAGUE]))</f>
        <v>8</v>
      </c>
      <c r="H210">
        <f>16-INDEX(STANDINGS_SB[],MATCH(Table1[[#This Row],[COMBINED]],STANDINGS_SB[COMBINED],0),COLUMN(STANDINGS_SB[PLACE IN LEAGUE]))</f>
        <v>7</v>
      </c>
      <c r="I210">
        <f>16-INDEX(STANDINGS_ERA[],MATCH(Table1[[#This Row],[COMBINED]],STANDINGS_ERA[COMBINED],0),COLUMN(STANDINGS_ERA[PLACE IN LEAGUE]))</f>
        <v>4</v>
      </c>
      <c r="J210">
        <f>16-INDEX(STANDINGS_WHIP[],MATCH(Table1[[#This Row],[COMBINED]],STANDINGS_WHIP[COMBINED],0),COLUMN(STANDINGS_WHIP[PLACE IN LEAGUE]))</f>
        <v>5</v>
      </c>
      <c r="K210">
        <f>16-INDEX(STANDINGS_W[],MATCH(Table1[[#This Row],[COMBINED]],STANDINGS_W[COMBINED],0),COLUMN(STANDINGS_W[PLACE IN LEAGUE]))</f>
        <v>11</v>
      </c>
      <c r="L210">
        <f>16-INDEX(STANDINGS_K[],MATCH(Table1[[#This Row],[COMBINED]],STANDINGS_K[COMBINED],0),COLUMN(STANDINGS_K[PLACE IN LEAGUE]))</f>
        <v>4</v>
      </c>
      <c r="M210">
        <f>16-INDEX(STANDINGS_SV[],MATCH(Table1[[#This Row],[COMBINED]],STANDINGS_SV[COMBINED],0),COLUMN(STANDINGS_SV[PLACE IN LEAGUE]))</f>
        <v>10</v>
      </c>
      <c r="N210">
        <f>SUM(Table1[[#This Row],[BA]:[SV]])</f>
        <v>78</v>
      </c>
      <c r="O210">
        <v>10</v>
      </c>
    </row>
    <row r="211" spans="1:15" x14ac:dyDescent="0.25">
      <c r="A211" t="s">
        <v>690</v>
      </c>
      <c r="B211" t="s">
        <v>685</v>
      </c>
      <c r="C211" t="str">
        <f>Table1[[#This Row],[League]]&amp;Table1[[#This Row],[Team]]</f>
        <v>$150 Draft Champions Dec 01 1:00 pm Lg.3550The Believers</v>
      </c>
      <c r="D211">
        <f>16-INDEX(STANDINGS_BA[],MATCH(Table1[[#This Row],[COMBINED]],STANDINGS_BA[COMBINED],0),COLUMN(STANDINGS_BA[PLACE IN LEAGUE]))</f>
        <v>8</v>
      </c>
      <c r="E211">
        <f>16-INDEX(STANDINGS_R[],MATCH(Table1[[#This Row],[COMBINED]],STANDINGS_R[COMBINED],0),COLUMN(STANDINGS_R[PLACE IN LEAGUE]))</f>
        <v>4</v>
      </c>
      <c r="F211">
        <f>16-INDEX(STANDINGS_HR[],MATCH(Table1[[#This Row],[COMBINED]],STANDINGS_HR[COMBINED],0),COLUMN(STANDINGS_HR[PLACE IN LEAGUE]))</f>
        <v>3</v>
      </c>
      <c r="G211">
        <f>16-INDEX(STANDINGS_RBI[],MATCH(Table1[[#This Row],[COMBINED]],STANDINGS_RBI[COMBINED],0),COLUMN(STANDINGS_RBI[PLACE IN LEAGUE]))</f>
        <v>5</v>
      </c>
      <c r="H211">
        <f>16-INDEX(STANDINGS_SB[],MATCH(Table1[[#This Row],[COMBINED]],STANDINGS_SB[COMBINED],0),COLUMN(STANDINGS_SB[PLACE IN LEAGUE]))</f>
        <v>9</v>
      </c>
      <c r="I211">
        <f>16-INDEX(STANDINGS_ERA[],MATCH(Table1[[#This Row],[COMBINED]],STANDINGS_ERA[COMBINED],0),COLUMN(STANDINGS_ERA[PLACE IN LEAGUE]))</f>
        <v>5</v>
      </c>
      <c r="J211">
        <f>16-INDEX(STANDINGS_WHIP[],MATCH(Table1[[#This Row],[COMBINED]],STANDINGS_WHIP[COMBINED],0),COLUMN(STANDINGS_WHIP[PLACE IN LEAGUE]))</f>
        <v>7</v>
      </c>
      <c r="K211">
        <f>16-INDEX(STANDINGS_W[],MATCH(Table1[[#This Row],[COMBINED]],STANDINGS_W[COMBINED],0),COLUMN(STANDINGS_W[PLACE IN LEAGUE]))</f>
        <v>10</v>
      </c>
      <c r="L211">
        <f>16-INDEX(STANDINGS_K[],MATCH(Table1[[#This Row],[COMBINED]],STANDINGS_K[COMBINED],0),COLUMN(STANDINGS_K[PLACE IN LEAGUE]))</f>
        <v>10</v>
      </c>
      <c r="M211">
        <f>16-INDEX(STANDINGS_SV[],MATCH(Table1[[#This Row],[COMBINED]],STANDINGS_SV[COMBINED],0),COLUMN(STANDINGS_SV[PLACE IN LEAGUE]))</f>
        <v>9</v>
      </c>
      <c r="N211">
        <f>SUM(Table1[[#This Row],[BA]:[SV]])</f>
        <v>70</v>
      </c>
      <c r="O211">
        <v>11</v>
      </c>
    </row>
    <row r="212" spans="1:15" x14ac:dyDescent="0.25">
      <c r="A212" t="s">
        <v>693</v>
      </c>
      <c r="B212" t="s">
        <v>685</v>
      </c>
      <c r="C212" t="str">
        <f>Table1[[#This Row],[League]]&amp;Table1[[#This Row],[Team]]</f>
        <v>$150 Draft Champions Dec 01 1:00 pm Lg.3550Bridget Moynahan</v>
      </c>
      <c r="D212">
        <f>16-INDEX(STANDINGS_BA[],MATCH(Table1[[#This Row],[COMBINED]],STANDINGS_BA[COMBINED],0),COLUMN(STANDINGS_BA[PLACE IN LEAGUE]))</f>
        <v>5</v>
      </c>
      <c r="E212">
        <f>16-INDEX(STANDINGS_R[],MATCH(Table1[[#This Row],[COMBINED]],STANDINGS_R[COMBINED],0),COLUMN(STANDINGS_R[PLACE IN LEAGUE]))</f>
        <v>5</v>
      </c>
      <c r="F212">
        <f>16-INDEX(STANDINGS_HR[],MATCH(Table1[[#This Row],[COMBINED]],STANDINGS_HR[COMBINED],0),COLUMN(STANDINGS_HR[PLACE IN LEAGUE]))</f>
        <v>9</v>
      </c>
      <c r="G212">
        <f>16-INDEX(STANDINGS_RBI[],MATCH(Table1[[#This Row],[COMBINED]],STANDINGS_RBI[COMBINED],0),COLUMN(STANDINGS_RBI[PLACE IN LEAGUE]))</f>
        <v>4</v>
      </c>
      <c r="H212">
        <f>16-INDEX(STANDINGS_SB[],MATCH(Table1[[#This Row],[COMBINED]],STANDINGS_SB[COMBINED],0),COLUMN(STANDINGS_SB[PLACE IN LEAGUE]))</f>
        <v>5</v>
      </c>
      <c r="I212">
        <f>16-INDEX(STANDINGS_ERA[],MATCH(Table1[[#This Row],[COMBINED]],STANDINGS_ERA[COMBINED],0),COLUMN(STANDINGS_ERA[PLACE IN LEAGUE]))</f>
        <v>12</v>
      </c>
      <c r="J212">
        <f>16-INDEX(STANDINGS_WHIP[],MATCH(Table1[[#This Row],[COMBINED]],STANDINGS_WHIP[COMBINED],0),COLUMN(STANDINGS_WHIP[PLACE IN LEAGUE]))</f>
        <v>9</v>
      </c>
      <c r="K212">
        <f>16-INDEX(STANDINGS_W[],MATCH(Table1[[#This Row],[COMBINED]],STANDINGS_W[COMBINED],0),COLUMN(STANDINGS_W[PLACE IN LEAGUE]))</f>
        <v>3</v>
      </c>
      <c r="L212">
        <f>16-INDEX(STANDINGS_K[],MATCH(Table1[[#This Row],[COMBINED]],STANDINGS_K[COMBINED],0),COLUMN(STANDINGS_K[PLACE IN LEAGUE]))</f>
        <v>1</v>
      </c>
      <c r="M212">
        <f>16-INDEX(STANDINGS_SV[],MATCH(Table1[[#This Row],[COMBINED]],STANDINGS_SV[COMBINED],0),COLUMN(STANDINGS_SV[PLACE IN LEAGUE]))</f>
        <v>15</v>
      </c>
      <c r="N212">
        <f>SUM(Table1[[#This Row],[BA]:[SV]])</f>
        <v>68</v>
      </c>
      <c r="O212">
        <v>12</v>
      </c>
    </row>
    <row r="213" spans="1:15" x14ac:dyDescent="0.25">
      <c r="A213" t="s">
        <v>694</v>
      </c>
      <c r="B213" t="s">
        <v>685</v>
      </c>
      <c r="C213" t="str">
        <f>Table1[[#This Row],[League]]&amp;Table1[[#This Row],[Team]]</f>
        <v>$150 Draft Champions Dec 01 1:00 pm Lg.3550The Power of Eddie Gaedel</v>
      </c>
      <c r="D213">
        <f>16-INDEX(STANDINGS_BA[],MATCH(Table1[[#This Row],[COMBINED]],STANDINGS_BA[COMBINED],0),COLUMN(STANDINGS_BA[PLACE IN LEAGUE]))</f>
        <v>3</v>
      </c>
      <c r="E213">
        <f>16-INDEX(STANDINGS_R[],MATCH(Table1[[#This Row],[COMBINED]],STANDINGS_R[COMBINED],0),COLUMN(STANDINGS_R[PLACE IN LEAGUE]))</f>
        <v>3</v>
      </c>
      <c r="F213">
        <f>16-INDEX(STANDINGS_HR[],MATCH(Table1[[#This Row],[COMBINED]],STANDINGS_HR[COMBINED],0),COLUMN(STANDINGS_HR[PLACE IN LEAGUE]))</f>
        <v>1</v>
      </c>
      <c r="G213">
        <f>16-INDEX(STANDINGS_RBI[],MATCH(Table1[[#This Row],[COMBINED]],STANDINGS_RBI[COMBINED],0),COLUMN(STANDINGS_RBI[PLACE IN LEAGUE]))</f>
        <v>1</v>
      </c>
      <c r="H213">
        <f>16-INDEX(STANDINGS_SB[],MATCH(Table1[[#This Row],[COMBINED]],STANDINGS_SB[COMBINED],0),COLUMN(STANDINGS_SB[PLACE IN LEAGUE]))</f>
        <v>11</v>
      </c>
      <c r="I213">
        <f>16-INDEX(STANDINGS_ERA[],MATCH(Table1[[#This Row],[COMBINED]],STANDINGS_ERA[COMBINED],0),COLUMN(STANDINGS_ERA[PLACE IN LEAGUE]))</f>
        <v>10</v>
      </c>
      <c r="J213">
        <f>16-INDEX(STANDINGS_WHIP[],MATCH(Table1[[#This Row],[COMBINED]],STANDINGS_WHIP[COMBINED],0),COLUMN(STANDINGS_WHIP[PLACE IN LEAGUE]))</f>
        <v>4</v>
      </c>
      <c r="K213">
        <f>16-INDEX(STANDINGS_W[],MATCH(Table1[[#This Row],[COMBINED]],STANDINGS_W[COMBINED],0),COLUMN(STANDINGS_W[PLACE IN LEAGUE]))</f>
        <v>1</v>
      </c>
      <c r="L213">
        <f>16-INDEX(STANDINGS_K[],MATCH(Table1[[#This Row],[COMBINED]],STANDINGS_K[COMBINED],0),COLUMN(STANDINGS_K[PLACE IN LEAGUE]))</f>
        <v>2</v>
      </c>
      <c r="M213">
        <f>16-INDEX(STANDINGS_SV[],MATCH(Table1[[#This Row],[COMBINED]],STANDINGS_SV[COMBINED],0),COLUMN(STANDINGS_SV[PLACE IN LEAGUE]))</f>
        <v>5</v>
      </c>
      <c r="N213">
        <f>SUM(Table1[[#This Row],[BA]:[SV]])</f>
        <v>41</v>
      </c>
      <c r="O213">
        <v>13</v>
      </c>
    </row>
    <row r="214" spans="1:15" x14ac:dyDescent="0.25">
      <c r="A214" t="s">
        <v>696</v>
      </c>
      <c r="B214" t="s">
        <v>685</v>
      </c>
      <c r="C214" t="str">
        <f>Table1[[#This Row],[League]]&amp;Table1[[#This Row],[Team]]</f>
        <v>$150 Draft Champions Dec 01 1:00 pm Lg.3550Phillies</v>
      </c>
      <c r="D214">
        <f>16-INDEX(STANDINGS_BA[],MATCH(Table1[[#This Row],[COMBINED]],STANDINGS_BA[COMBINED],0),COLUMN(STANDINGS_BA[PLACE IN LEAGUE]))</f>
        <v>1</v>
      </c>
      <c r="E214">
        <f>16-INDEX(STANDINGS_R[],MATCH(Table1[[#This Row],[COMBINED]],STANDINGS_R[COMBINED],0),COLUMN(STANDINGS_R[PLACE IN LEAGUE]))</f>
        <v>1</v>
      </c>
      <c r="F214">
        <f>16-INDEX(STANDINGS_HR[],MATCH(Table1[[#This Row],[COMBINED]],STANDINGS_HR[COMBINED],0),COLUMN(STANDINGS_HR[PLACE IN LEAGUE]))</f>
        <v>2</v>
      </c>
      <c r="G214">
        <f>16-INDEX(STANDINGS_RBI[],MATCH(Table1[[#This Row],[COMBINED]],STANDINGS_RBI[COMBINED],0),COLUMN(STANDINGS_RBI[PLACE IN LEAGUE]))</f>
        <v>3</v>
      </c>
      <c r="H214">
        <f>16-INDEX(STANDINGS_SB[],MATCH(Table1[[#This Row],[COMBINED]],STANDINGS_SB[COMBINED],0),COLUMN(STANDINGS_SB[PLACE IN LEAGUE]))</f>
        <v>3</v>
      </c>
      <c r="I214">
        <f>16-INDEX(STANDINGS_ERA[],MATCH(Table1[[#This Row],[COMBINED]],STANDINGS_ERA[COMBINED],0),COLUMN(STANDINGS_ERA[PLACE IN LEAGUE]))</f>
        <v>3</v>
      </c>
      <c r="J214">
        <f>16-INDEX(STANDINGS_WHIP[],MATCH(Table1[[#This Row],[COMBINED]],STANDINGS_WHIP[COMBINED],0),COLUMN(STANDINGS_WHIP[PLACE IN LEAGUE]))</f>
        <v>2</v>
      </c>
      <c r="K214">
        <f>16-INDEX(STANDINGS_W[],MATCH(Table1[[#This Row],[COMBINED]],STANDINGS_W[COMBINED],0),COLUMN(STANDINGS_W[PLACE IN LEAGUE]))</f>
        <v>8</v>
      </c>
      <c r="L214">
        <f>16-INDEX(STANDINGS_K[],MATCH(Table1[[#This Row],[COMBINED]],STANDINGS_K[COMBINED],0),COLUMN(STANDINGS_K[PLACE IN LEAGUE]))</f>
        <v>8</v>
      </c>
      <c r="M214">
        <f>16-INDEX(STANDINGS_SV[],MATCH(Table1[[#This Row],[COMBINED]],STANDINGS_SV[COMBINED],0),COLUMN(STANDINGS_SV[PLACE IN LEAGUE]))</f>
        <v>6</v>
      </c>
      <c r="N214">
        <f>SUM(Table1[[#This Row],[BA]:[SV]])</f>
        <v>37</v>
      </c>
      <c r="O214">
        <v>14</v>
      </c>
    </row>
    <row r="215" spans="1:15" x14ac:dyDescent="0.25">
      <c r="A215" t="s">
        <v>692</v>
      </c>
      <c r="B215" t="s">
        <v>685</v>
      </c>
      <c r="C215" t="str">
        <f>Table1[[#This Row],[League]]&amp;Table1[[#This Row],[Team]]</f>
        <v>$150 Draft Champions Dec 01 1:00 pm Lg.3550Rain Delay</v>
      </c>
      <c r="D215">
        <f>16-INDEX(STANDINGS_BA[],MATCH(Table1[[#This Row],[COMBINED]],STANDINGS_BA[COMBINED],0),COLUMN(STANDINGS_BA[PLACE IN LEAGUE]))</f>
        <v>6</v>
      </c>
      <c r="E215">
        <f>16-INDEX(STANDINGS_R[],MATCH(Table1[[#This Row],[COMBINED]],STANDINGS_R[COMBINED],0),COLUMN(STANDINGS_R[PLACE IN LEAGUE]))</f>
        <v>2</v>
      </c>
      <c r="F215">
        <f>16-INDEX(STANDINGS_HR[],MATCH(Table1[[#This Row],[COMBINED]],STANDINGS_HR[COMBINED],0),COLUMN(STANDINGS_HR[PLACE IN LEAGUE]))</f>
        <v>4</v>
      </c>
      <c r="G215">
        <f>16-INDEX(STANDINGS_RBI[],MATCH(Table1[[#This Row],[COMBINED]],STANDINGS_RBI[COMBINED],0),COLUMN(STANDINGS_RBI[PLACE IN LEAGUE]))</f>
        <v>2</v>
      </c>
      <c r="H215">
        <f>16-INDEX(STANDINGS_SB[],MATCH(Table1[[#This Row],[COMBINED]],STANDINGS_SB[COMBINED],0),COLUMN(STANDINGS_SB[PLACE IN LEAGUE]))</f>
        <v>1</v>
      </c>
      <c r="I215">
        <f>16-INDEX(STANDINGS_ERA[],MATCH(Table1[[#This Row],[COMBINED]],STANDINGS_ERA[COMBINED],0),COLUMN(STANDINGS_ERA[PLACE IN LEAGUE]))</f>
        <v>1</v>
      </c>
      <c r="J215">
        <f>16-INDEX(STANDINGS_WHIP[],MATCH(Table1[[#This Row],[COMBINED]],STANDINGS_WHIP[COMBINED],0),COLUMN(STANDINGS_WHIP[PLACE IN LEAGUE]))</f>
        <v>1</v>
      </c>
      <c r="K215">
        <f>16-INDEX(STANDINGS_W[],MATCH(Table1[[#This Row],[COMBINED]],STANDINGS_W[COMBINED],0),COLUMN(STANDINGS_W[PLACE IN LEAGUE]))</f>
        <v>2</v>
      </c>
      <c r="L215">
        <f>16-INDEX(STANDINGS_K[],MATCH(Table1[[#This Row],[COMBINED]],STANDINGS_K[COMBINED],0),COLUMN(STANDINGS_K[PLACE IN LEAGUE]))</f>
        <v>3</v>
      </c>
      <c r="M215">
        <f>16-INDEX(STANDINGS_SV[],MATCH(Table1[[#This Row],[COMBINED]],STANDINGS_SV[COMBINED],0),COLUMN(STANDINGS_SV[PLACE IN LEAGUE]))</f>
        <v>7</v>
      </c>
      <c r="N215">
        <f>SUM(Table1[[#This Row],[BA]:[SV]])</f>
        <v>29</v>
      </c>
      <c r="O215">
        <v>15</v>
      </c>
    </row>
    <row r="216" spans="1:15" x14ac:dyDescent="0.25">
      <c r="A216" t="s">
        <v>705</v>
      </c>
      <c r="B216" t="s">
        <v>697</v>
      </c>
      <c r="C216" t="str">
        <f>Table1[[#This Row],[League]]&amp;Table1[[#This Row],[Team]]</f>
        <v>$150 Draft Champions Dec 03 1:00 pm Lg.3557DC Dogo 1</v>
      </c>
      <c r="D216">
        <f>16-INDEX(STANDINGS_BA[],MATCH(Table1[[#This Row],[COMBINED]],STANDINGS_BA[COMBINED],0),COLUMN(STANDINGS_BA[PLACE IN LEAGUE]))</f>
        <v>6</v>
      </c>
      <c r="E216">
        <f>16-INDEX(STANDINGS_R[],MATCH(Table1[[#This Row],[COMBINED]],STANDINGS_R[COMBINED],0),COLUMN(STANDINGS_R[PLACE IN LEAGUE]))</f>
        <v>13</v>
      </c>
      <c r="F216">
        <f>16-INDEX(STANDINGS_HR[],MATCH(Table1[[#This Row],[COMBINED]],STANDINGS_HR[COMBINED],0),COLUMN(STANDINGS_HR[PLACE IN LEAGUE]))</f>
        <v>13</v>
      </c>
      <c r="G216">
        <f>16-INDEX(STANDINGS_RBI[],MATCH(Table1[[#This Row],[COMBINED]],STANDINGS_RBI[COMBINED],0),COLUMN(STANDINGS_RBI[PLACE IN LEAGUE]))</f>
        <v>12</v>
      </c>
      <c r="H216">
        <f>16-INDEX(STANDINGS_SB[],MATCH(Table1[[#This Row],[COMBINED]],STANDINGS_SB[COMBINED],0),COLUMN(STANDINGS_SB[PLACE IN LEAGUE]))</f>
        <v>13</v>
      </c>
      <c r="I216">
        <f>16-INDEX(STANDINGS_ERA[],MATCH(Table1[[#This Row],[COMBINED]],STANDINGS_ERA[COMBINED],0),COLUMN(STANDINGS_ERA[PLACE IN LEAGUE]))</f>
        <v>12</v>
      </c>
      <c r="J216">
        <f>16-INDEX(STANDINGS_WHIP[],MATCH(Table1[[#This Row],[COMBINED]],STANDINGS_WHIP[COMBINED],0),COLUMN(STANDINGS_WHIP[PLACE IN LEAGUE]))</f>
        <v>14</v>
      </c>
      <c r="K216">
        <f>16-INDEX(STANDINGS_W[],MATCH(Table1[[#This Row],[COMBINED]],STANDINGS_W[COMBINED],0),COLUMN(STANDINGS_W[PLACE IN LEAGUE]))</f>
        <v>6</v>
      </c>
      <c r="L216">
        <f>16-INDEX(STANDINGS_K[],MATCH(Table1[[#This Row],[COMBINED]],STANDINGS_K[COMBINED],0),COLUMN(STANDINGS_K[PLACE IN LEAGUE]))</f>
        <v>5</v>
      </c>
      <c r="M216">
        <f>16-INDEX(STANDINGS_SV[],MATCH(Table1[[#This Row],[COMBINED]],STANDINGS_SV[COMBINED],0),COLUMN(STANDINGS_SV[PLACE IN LEAGUE]))</f>
        <v>10</v>
      </c>
      <c r="N216">
        <f>SUM(Table1[[#This Row],[BA]:[SV]])</f>
        <v>104</v>
      </c>
      <c r="O216">
        <v>1</v>
      </c>
    </row>
    <row r="217" spans="1:15" x14ac:dyDescent="0.25">
      <c r="A217" t="s">
        <v>71</v>
      </c>
      <c r="B217" t="s">
        <v>697</v>
      </c>
      <c r="C217" t="str">
        <f>Table1[[#This Row],[League]]&amp;Table1[[#This Row],[Team]]</f>
        <v>$150 Draft Champions Dec 03 1:00 pm Lg.3557Frozen Ropes</v>
      </c>
      <c r="D217">
        <f>16-INDEX(STANDINGS_BA[],MATCH(Table1[[#This Row],[COMBINED]],STANDINGS_BA[COMBINED],0),COLUMN(STANDINGS_BA[PLACE IN LEAGUE]))</f>
        <v>15</v>
      </c>
      <c r="E217">
        <f>16-INDEX(STANDINGS_R[],MATCH(Table1[[#This Row],[COMBINED]],STANDINGS_R[COMBINED],0),COLUMN(STANDINGS_R[PLACE IN LEAGUE]))</f>
        <v>12</v>
      </c>
      <c r="F217">
        <f>16-INDEX(STANDINGS_HR[],MATCH(Table1[[#This Row],[COMBINED]],STANDINGS_HR[COMBINED],0),COLUMN(STANDINGS_HR[PLACE IN LEAGUE]))</f>
        <v>14</v>
      </c>
      <c r="G217">
        <f>16-INDEX(STANDINGS_RBI[],MATCH(Table1[[#This Row],[COMBINED]],STANDINGS_RBI[COMBINED],0),COLUMN(STANDINGS_RBI[PLACE IN LEAGUE]))</f>
        <v>14</v>
      </c>
      <c r="H217">
        <f>16-INDEX(STANDINGS_SB[],MATCH(Table1[[#This Row],[COMBINED]],STANDINGS_SB[COMBINED],0),COLUMN(STANDINGS_SB[PLACE IN LEAGUE]))</f>
        <v>2</v>
      </c>
      <c r="I217">
        <f>16-INDEX(STANDINGS_ERA[],MATCH(Table1[[#This Row],[COMBINED]],STANDINGS_ERA[COMBINED],0),COLUMN(STANDINGS_ERA[PLACE IN LEAGUE]))</f>
        <v>8</v>
      </c>
      <c r="J217">
        <f>16-INDEX(STANDINGS_WHIP[],MATCH(Table1[[#This Row],[COMBINED]],STANDINGS_WHIP[COMBINED],0),COLUMN(STANDINGS_WHIP[PLACE IN LEAGUE]))</f>
        <v>9</v>
      </c>
      <c r="K217">
        <f>16-INDEX(STANDINGS_W[],MATCH(Table1[[#This Row],[COMBINED]],STANDINGS_W[COMBINED],0),COLUMN(STANDINGS_W[PLACE IN LEAGUE]))</f>
        <v>13</v>
      </c>
      <c r="L217">
        <f>16-INDEX(STANDINGS_K[],MATCH(Table1[[#This Row],[COMBINED]],STANDINGS_K[COMBINED],0),COLUMN(STANDINGS_K[PLACE IN LEAGUE]))</f>
        <v>10</v>
      </c>
      <c r="M217">
        <f>16-INDEX(STANDINGS_SV[],MATCH(Table1[[#This Row],[COMBINED]],STANDINGS_SV[COMBINED],0),COLUMN(STANDINGS_SV[PLACE IN LEAGUE]))</f>
        <v>6</v>
      </c>
      <c r="N217">
        <f>SUM(Table1[[#This Row],[BA]:[SV]])</f>
        <v>103</v>
      </c>
      <c r="O217">
        <v>2</v>
      </c>
    </row>
    <row r="218" spans="1:15" x14ac:dyDescent="0.25">
      <c r="A218" t="s">
        <v>702</v>
      </c>
      <c r="B218" t="s">
        <v>697</v>
      </c>
      <c r="C218" t="str">
        <f>Table1[[#This Row],[League]]&amp;Table1[[#This Row],[Team]]</f>
        <v>$150 Draft Champions Dec 03 1:00 pm Lg.3557SEMPER FI 4</v>
      </c>
      <c r="D218">
        <f>16-INDEX(STANDINGS_BA[],MATCH(Table1[[#This Row],[COMBINED]],STANDINGS_BA[COMBINED],0),COLUMN(STANDINGS_BA[PLACE IN LEAGUE]))</f>
        <v>9</v>
      </c>
      <c r="E218">
        <f>16-INDEX(STANDINGS_R[],MATCH(Table1[[#This Row],[COMBINED]],STANDINGS_R[COMBINED],0),COLUMN(STANDINGS_R[PLACE IN LEAGUE]))</f>
        <v>10</v>
      </c>
      <c r="F218">
        <f>16-INDEX(STANDINGS_HR[],MATCH(Table1[[#This Row],[COMBINED]],STANDINGS_HR[COMBINED],0),COLUMN(STANDINGS_HR[PLACE IN LEAGUE]))</f>
        <v>7</v>
      </c>
      <c r="G218">
        <f>16-INDEX(STANDINGS_RBI[],MATCH(Table1[[#This Row],[COMBINED]],STANDINGS_RBI[COMBINED],0),COLUMN(STANDINGS_RBI[PLACE IN LEAGUE]))</f>
        <v>10</v>
      </c>
      <c r="H218">
        <f>16-INDEX(STANDINGS_SB[],MATCH(Table1[[#This Row],[COMBINED]],STANDINGS_SB[COMBINED],0),COLUMN(STANDINGS_SB[PLACE IN LEAGUE]))</f>
        <v>12</v>
      </c>
      <c r="I218">
        <f>16-INDEX(STANDINGS_ERA[],MATCH(Table1[[#This Row],[COMBINED]],STANDINGS_ERA[COMBINED],0),COLUMN(STANDINGS_ERA[PLACE IN LEAGUE]))</f>
        <v>15</v>
      </c>
      <c r="J218">
        <f>16-INDEX(STANDINGS_WHIP[],MATCH(Table1[[#This Row],[COMBINED]],STANDINGS_WHIP[COMBINED],0),COLUMN(STANDINGS_WHIP[PLACE IN LEAGUE]))</f>
        <v>15</v>
      </c>
      <c r="K218">
        <f>16-INDEX(STANDINGS_W[],MATCH(Table1[[#This Row],[COMBINED]],STANDINGS_W[COMBINED],0),COLUMN(STANDINGS_W[PLACE IN LEAGUE]))</f>
        <v>15</v>
      </c>
      <c r="L218">
        <f>16-INDEX(STANDINGS_K[],MATCH(Table1[[#This Row],[COMBINED]],STANDINGS_K[COMBINED],0),COLUMN(STANDINGS_K[PLACE IN LEAGUE]))</f>
        <v>7</v>
      </c>
      <c r="M218">
        <f>16-INDEX(STANDINGS_SV[],MATCH(Table1[[#This Row],[COMBINED]],STANDINGS_SV[COMBINED],0),COLUMN(STANDINGS_SV[PLACE IN LEAGUE]))</f>
        <v>3</v>
      </c>
      <c r="N218">
        <f>SUM(Table1[[#This Row],[BA]:[SV]])</f>
        <v>103</v>
      </c>
      <c r="O218">
        <v>3</v>
      </c>
    </row>
    <row r="219" spans="1:15" x14ac:dyDescent="0.25">
      <c r="A219" t="s">
        <v>17</v>
      </c>
      <c r="B219" t="s">
        <v>697</v>
      </c>
      <c r="C219" t="str">
        <f>Table1[[#This Row],[League]]&amp;Table1[[#This Row],[Team]]</f>
        <v>$150 Draft Champions Dec 03 1:00 pm Lg.3557Millertime</v>
      </c>
      <c r="D219">
        <f>16-INDEX(STANDINGS_BA[],MATCH(Table1[[#This Row],[COMBINED]],STANDINGS_BA[COMBINED],0),COLUMN(STANDINGS_BA[PLACE IN LEAGUE]))</f>
        <v>11</v>
      </c>
      <c r="E219">
        <f>16-INDEX(STANDINGS_R[],MATCH(Table1[[#This Row],[COMBINED]],STANDINGS_R[COMBINED],0),COLUMN(STANDINGS_R[PLACE IN LEAGUE]))</f>
        <v>7</v>
      </c>
      <c r="F219">
        <f>16-INDEX(STANDINGS_HR[],MATCH(Table1[[#This Row],[COMBINED]],STANDINGS_HR[COMBINED],0),COLUMN(STANDINGS_HR[PLACE IN LEAGUE]))</f>
        <v>4</v>
      </c>
      <c r="G219">
        <f>16-INDEX(STANDINGS_RBI[],MATCH(Table1[[#This Row],[COMBINED]],STANDINGS_RBI[COMBINED],0),COLUMN(STANDINGS_RBI[PLACE IN LEAGUE]))</f>
        <v>6</v>
      </c>
      <c r="H219">
        <f>16-INDEX(STANDINGS_SB[],MATCH(Table1[[#This Row],[COMBINED]],STANDINGS_SB[COMBINED],0),COLUMN(STANDINGS_SB[PLACE IN LEAGUE]))</f>
        <v>7</v>
      </c>
      <c r="I219">
        <f>16-INDEX(STANDINGS_ERA[],MATCH(Table1[[#This Row],[COMBINED]],STANDINGS_ERA[COMBINED],0),COLUMN(STANDINGS_ERA[PLACE IN LEAGUE]))</f>
        <v>14</v>
      </c>
      <c r="J219">
        <f>16-INDEX(STANDINGS_WHIP[],MATCH(Table1[[#This Row],[COMBINED]],STANDINGS_WHIP[COMBINED],0),COLUMN(STANDINGS_WHIP[PLACE IN LEAGUE]))</f>
        <v>13</v>
      </c>
      <c r="K219">
        <f>16-INDEX(STANDINGS_W[],MATCH(Table1[[#This Row],[COMBINED]],STANDINGS_W[COMBINED],0),COLUMN(STANDINGS_W[PLACE IN LEAGUE]))</f>
        <v>14</v>
      </c>
      <c r="L219">
        <f>16-INDEX(STANDINGS_K[],MATCH(Table1[[#This Row],[COMBINED]],STANDINGS_K[COMBINED],0),COLUMN(STANDINGS_K[PLACE IN LEAGUE]))</f>
        <v>14</v>
      </c>
      <c r="M219">
        <f>16-INDEX(STANDINGS_SV[],MATCH(Table1[[#This Row],[COMBINED]],STANDINGS_SV[COMBINED],0),COLUMN(STANDINGS_SV[PLACE IN LEAGUE]))</f>
        <v>8</v>
      </c>
      <c r="N219">
        <f>SUM(Table1[[#This Row],[BA]:[SV]])</f>
        <v>98</v>
      </c>
      <c r="O219">
        <v>4</v>
      </c>
    </row>
    <row r="220" spans="1:15" x14ac:dyDescent="0.25">
      <c r="A220" t="s">
        <v>706</v>
      </c>
      <c r="B220" t="s">
        <v>697</v>
      </c>
      <c r="C220" t="str">
        <f>Table1[[#This Row],[League]]&amp;Table1[[#This Row],[Team]]</f>
        <v>$150 Draft Champions Dec 03 1:00 pm Lg.3557Dookie McGee v1 - $150</v>
      </c>
      <c r="D220">
        <f>16-INDEX(STANDINGS_BA[],MATCH(Table1[[#This Row],[COMBINED]],STANDINGS_BA[COMBINED],0),COLUMN(STANDINGS_BA[PLACE IN LEAGUE]))</f>
        <v>5</v>
      </c>
      <c r="E220">
        <f>16-INDEX(STANDINGS_R[],MATCH(Table1[[#This Row],[COMBINED]],STANDINGS_R[COMBINED],0),COLUMN(STANDINGS_R[PLACE IN LEAGUE]))</f>
        <v>5</v>
      </c>
      <c r="F220">
        <f>16-INDEX(STANDINGS_HR[],MATCH(Table1[[#This Row],[COMBINED]],STANDINGS_HR[COMBINED],0),COLUMN(STANDINGS_HR[PLACE IN LEAGUE]))</f>
        <v>11</v>
      </c>
      <c r="G220">
        <f>16-INDEX(STANDINGS_RBI[],MATCH(Table1[[#This Row],[COMBINED]],STANDINGS_RBI[COMBINED],0),COLUMN(STANDINGS_RBI[PLACE IN LEAGUE]))</f>
        <v>8</v>
      </c>
      <c r="H220">
        <f>16-INDEX(STANDINGS_SB[],MATCH(Table1[[#This Row],[COMBINED]],STANDINGS_SB[COMBINED],0),COLUMN(STANDINGS_SB[PLACE IN LEAGUE]))</f>
        <v>5</v>
      </c>
      <c r="I220">
        <f>16-INDEX(STANDINGS_ERA[],MATCH(Table1[[#This Row],[COMBINED]],STANDINGS_ERA[COMBINED],0),COLUMN(STANDINGS_ERA[PLACE IN LEAGUE]))</f>
        <v>13</v>
      </c>
      <c r="J220">
        <f>16-INDEX(STANDINGS_WHIP[],MATCH(Table1[[#This Row],[COMBINED]],STANDINGS_WHIP[COMBINED],0),COLUMN(STANDINGS_WHIP[PLACE IN LEAGUE]))</f>
        <v>12</v>
      </c>
      <c r="K220">
        <f>16-INDEX(STANDINGS_W[],MATCH(Table1[[#This Row],[COMBINED]],STANDINGS_W[COMBINED],0),COLUMN(STANDINGS_W[PLACE IN LEAGUE]))</f>
        <v>12</v>
      </c>
      <c r="L220">
        <f>16-INDEX(STANDINGS_K[],MATCH(Table1[[#This Row],[COMBINED]],STANDINGS_K[COMBINED],0),COLUMN(STANDINGS_K[PLACE IN LEAGUE]))</f>
        <v>15</v>
      </c>
      <c r="M220">
        <f>16-INDEX(STANDINGS_SV[],MATCH(Table1[[#This Row],[COMBINED]],STANDINGS_SV[COMBINED],0),COLUMN(STANDINGS_SV[PLACE IN LEAGUE]))</f>
        <v>12</v>
      </c>
      <c r="N220">
        <f>SUM(Table1[[#This Row],[BA]:[SV]])</f>
        <v>98</v>
      </c>
      <c r="O220">
        <v>5</v>
      </c>
    </row>
    <row r="221" spans="1:15" x14ac:dyDescent="0.25">
      <c r="A221" t="s">
        <v>699</v>
      </c>
      <c r="B221" t="s">
        <v>697</v>
      </c>
      <c r="C221" t="str">
        <f>Table1[[#This Row],[League]]&amp;Table1[[#This Row],[Team]]</f>
        <v>$150 Draft Champions Dec 03 1:00 pm Lg.3557-Vols-</v>
      </c>
      <c r="D221">
        <f>16-INDEX(STANDINGS_BA[],MATCH(Table1[[#This Row],[COMBINED]],STANDINGS_BA[COMBINED],0),COLUMN(STANDINGS_BA[PLACE IN LEAGUE]))</f>
        <v>13</v>
      </c>
      <c r="E221">
        <f>16-INDEX(STANDINGS_R[],MATCH(Table1[[#This Row],[COMBINED]],STANDINGS_R[COMBINED],0),COLUMN(STANDINGS_R[PLACE IN LEAGUE]))</f>
        <v>8</v>
      </c>
      <c r="F221">
        <f>16-INDEX(STANDINGS_HR[],MATCH(Table1[[#This Row],[COMBINED]],STANDINGS_HR[COMBINED],0),COLUMN(STANDINGS_HR[PLACE IN LEAGUE]))</f>
        <v>9</v>
      </c>
      <c r="G221">
        <f>16-INDEX(STANDINGS_RBI[],MATCH(Table1[[#This Row],[COMBINED]],STANDINGS_RBI[COMBINED],0),COLUMN(STANDINGS_RBI[PLACE IN LEAGUE]))</f>
        <v>11</v>
      </c>
      <c r="H221">
        <f>16-INDEX(STANDINGS_SB[],MATCH(Table1[[#This Row],[COMBINED]],STANDINGS_SB[COMBINED],0),COLUMN(STANDINGS_SB[PLACE IN LEAGUE]))</f>
        <v>8</v>
      </c>
      <c r="I221">
        <f>16-INDEX(STANDINGS_ERA[],MATCH(Table1[[#This Row],[COMBINED]],STANDINGS_ERA[COMBINED],0),COLUMN(STANDINGS_ERA[PLACE IN LEAGUE]))</f>
        <v>11</v>
      </c>
      <c r="J221">
        <f>16-INDEX(STANDINGS_WHIP[],MATCH(Table1[[#This Row],[COMBINED]],STANDINGS_WHIP[COMBINED],0),COLUMN(STANDINGS_WHIP[PLACE IN LEAGUE]))</f>
        <v>10</v>
      </c>
      <c r="K221">
        <f>16-INDEX(STANDINGS_W[],MATCH(Table1[[#This Row],[COMBINED]],STANDINGS_W[COMBINED],0),COLUMN(STANDINGS_W[PLACE IN LEAGUE]))</f>
        <v>4</v>
      </c>
      <c r="L221">
        <f>16-INDEX(STANDINGS_K[],MATCH(Table1[[#This Row],[COMBINED]],STANDINGS_K[COMBINED],0),COLUMN(STANDINGS_K[PLACE IN LEAGUE]))</f>
        <v>1</v>
      </c>
      <c r="M221">
        <f>16-INDEX(STANDINGS_SV[],MATCH(Table1[[#This Row],[COMBINED]],STANDINGS_SV[COMBINED],0),COLUMN(STANDINGS_SV[PLACE IN LEAGUE]))</f>
        <v>9</v>
      </c>
      <c r="N221">
        <f>SUM(Table1[[#This Row],[BA]:[SV]])</f>
        <v>84</v>
      </c>
      <c r="O221">
        <v>6</v>
      </c>
    </row>
    <row r="222" spans="1:15" x14ac:dyDescent="0.25">
      <c r="A222" t="s">
        <v>701</v>
      </c>
      <c r="B222" t="s">
        <v>697</v>
      </c>
      <c r="C222" t="str">
        <f>Table1[[#This Row],[League]]&amp;Table1[[#This Row],[Team]]</f>
        <v>$150 Draft Champions Dec 03 1:00 pm Lg.3557Team Shepherd</v>
      </c>
      <c r="D222">
        <f>16-INDEX(STANDINGS_BA[],MATCH(Table1[[#This Row],[COMBINED]],STANDINGS_BA[COMBINED],0),COLUMN(STANDINGS_BA[PLACE IN LEAGUE]))</f>
        <v>10</v>
      </c>
      <c r="E222">
        <f>16-INDEX(STANDINGS_R[],MATCH(Table1[[#This Row],[COMBINED]],STANDINGS_R[COMBINED],0),COLUMN(STANDINGS_R[PLACE IN LEAGUE]))</f>
        <v>11</v>
      </c>
      <c r="F222">
        <f>16-INDEX(STANDINGS_HR[],MATCH(Table1[[#This Row],[COMBINED]],STANDINGS_HR[COMBINED],0),COLUMN(STANDINGS_HR[PLACE IN LEAGUE]))</f>
        <v>10</v>
      </c>
      <c r="G222">
        <f>16-INDEX(STANDINGS_RBI[],MATCH(Table1[[#This Row],[COMBINED]],STANDINGS_RBI[COMBINED],0),COLUMN(STANDINGS_RBI[PLACE IN LEAGUE]))</f>
        <v>7</v>
      </c>
      <c r="H222">
        <f>16-INDEX(STANDINGS_SB[],MATCH(Table1[[#This Row],[COMBINED]],STANDINGS_SB[COMBINED],0),COLUMN(STANDINGS_SB[PLACE IN LEAGUE]))</f>
        <v>15</v>
      </c>
      <c r="I222">
        <f>16-INDEX(STANDINGS_ERA[],MATCH(Table1[[#This Row],[COMBINED]],STANDINGS_ERA[COMBINED],0),COLUMN(STANDINGS_ERA[PLACE IN LEAGUE]))</f>
        <v>2</v>
      </c>
      <c r="J222">
        <f>16-INDEX(STANDINGS_WHIP[],MATCH(Table1[[#This Row],[COMBINED]],STANDINGS_WHIP[COMBINED],0),COLUMN(STANDINGS_WHIP[PLACE IN LEAGUE]))</f>
        <v>1</v>
      </c>
      <c r="K222">
        <f>16-INDEX(STANDINGS_W[],MATCH(Table1[[#This Row],[COMBINED]],STANDINGS_W[COMBINED],0),COLUMN(STANDINGS_W[PLACE IN LEAGUE]))</f>
        <v>10</v>
      </c>
      <c r="L222">
        <f>16-INDEX(STANDINGS_K[],MATCH(Table1[[#This Row],[COMBINED]],STANDINGS_K[COMBINED],0),COLUMN(STANDINGS_K[PLACE IN LEAGUE]))</f>
        <v>12</v>
      </c>
      <c r="M222">
        <f>16-INDEX(STANDINGS_SV[],MATCH(Table1[[#This Row],[COMBINED]],STANDINGS_SV[COMBINED],0),COLUMN(STANDINGS_SV[PLACE IN LEAGUE]))</f>
        <v>5</v>
      </c>
      <c r="N222">
        <f>SUM(Table1[[#This Row],[BA]:[SV]])</f>
        <v>83</v>
      </c>
      <c r="O222">
        <v>7</v>
      </c>
    </row>
    <row r="223" spans="1:15" x14ac:dyDescent="0.25">
      <c r="A223" t="s">
        <v>698</v>
      </c>
      <c r="B223" t="s">
        <v>697</v>
      </c>
      <c r="C223" t="str">
        <f>Table1[[#This Row],[League]]&amp;Table1[[#This Row],[Team]]</f>
        <v>$150 Draft Champions Dec 03 1:00 pm Lg.3557Captain Crunch's Liver</v>
      </c>
      <c r="D223">
        <f>16-INDEX(STANDINGS_BA[],MATCH(Table1[[#This Row],[COMBINED]],STANDINGS_BA[COMBINED],0),COLUMN(STANDINGS_BA[PLACE IN LEAGUE]))</f>
        <v>14</v>
      </c>
      <c r="E223">
        <f>16-INDEX(STANDINGS_R[],MATCH(Table1[[#This Row],[COMBINED]],STANDINGS_R[COMBINED],0),COLUMN(STANDINGS_R[PLACE IN LEAGUE]))</f>
        <v>15</v>
      </c>
      <c r="F223">
        <f>16-INDEX(STANDINGS_HR[],MATCH(Table1[[#This Row],[COMBINED]],STANDINGS_HR[COMBINED],0),COLUMN(STANDINGS_HR[PLACE IN LEAGUE]))</f>
        <v>15</v>
      </c>
      <c r="G223">
        <f>16-INDEX(STANDINGS_RBI[],MATCH(Table1[[#This Row],[COMBINED]],STANDINGS_RBI[COMBINED],0),COLUMN(STANDINGS_RBI[PLACE IN LEAGUE]))</f>
        <v>15</v>
      </c>
      <c r="H223">
        <f>16-INDEX(STANDINGS_SB[],MATCH(Table1[[#This Row],[COMBINED]],STANDINGS_SB[COMBINED],0),COLUMN(STANDINGS_SB[PLACE IN LEAGUE]))</f>
        <v>4</v>
      </c>
      <c r="I223">
        <f>16-INDEX(STANDINGS_ERA[],MATCH(Table1[[#This Row],[COMBINED]],STANDINGS_ERA[COMBINED],0),COLUMN(STANDINGS_ERA[PLACE IN LEAGUE]))</f>
        <v>4</v>
      </c>
      <c r="J223">
        <f>16-INDEX(STANDINGS_WHIP[],MATCH(Table1[[#This Row],[COMBINED]],STANDINGS_WHIP[COMBINED],0),COLUMN(STANDINGS_WHIP[PLACE IN LEAGUE]))</f>
        <v>3</v>
      </c>
      <c r="K223">
        <f>16-INDEX(STANDINGS_W[],MATCH(Table1[[#This Row],[COMBINED]],STANDINGS_W[COMBINED],0),COLUMN(STANDINGS_W[PLACE IN LEAGUE]))</f>
        <v>2</v>
      </c>
      <c r="L223">
        <f>16-INDEX(STANDINGS_K[],MATCH(Table1[[#This Row],[COMBINED]],STANDINGS_K[COMBINED],0),COLUMN(STANDINGS_K[PLACE IN LEAGUE]))</f>
        <v>4</v>
      </c>
      <c r="M223">
        <f>16-INDEX(STANDINGS_SV[],MATCH(Table1[[#This Row],[COMBINED]],STANDINGS_SV[COMBINED],0),COLUMN(STANDINGS_SV[PLACE IN LEAGUE]))</f>
        <v>4</v>
      </c>
      <c r="N223">
        <f>SUM(Table1[[#This Row],[BA]:[SV]])</f>
        <v>80</v>
      </c>
      <c r="O223">
        <v>8</v>
      </c>
    </row>
    <row r="224" spans="1:15" x14ac:dyDescent="0.25">
      <c r="A224" t="s">
        <v>703</v>
      </c>
      <c r="B224" t="s">
        <v>697</v>
      </c>
      <c r="C224" t="str">
        <f>Table1[[#This Row],[League]]&amp;Table1[[#This Row],[Team]]</f>
        <v>$150 Draft Champions Dec 03 1:00 pm Lg.3557Charger Bar 1</v>
      </c>
      <c r="D224">
        <f>16-INDEX(STANDINGS_BA[],MATCH(Table1[[#This Row],[COMBINED]],STANDINGS_BA[COMBINED],0),COLUMN(STANDINGS_BA[PLACE IN LEAGUE]))</f>
        <v>8</v>
      </c>
      <c r="E224">
        <f>16-INDEX(STANDINGS_R[],MATCH(Table1[[#This Row],[COMBINED]],STANDINGS_R[COMBINED],0),COLUMN(STANDINGS_R[PLACE IN LEAGUE]))</f>
        <v>14</v>
      </c>
      <c r="F224">
        <f>16-INDEX(STANDINGS_HR[],MATCH(Table1[[#This Row],[COMBINED]],STANDINGS_HR[COMBINED],0),COLUMN(STANDINGS_HR[PLACE IN LEAGUE]))</f>
        <v>12</v>
      </c>
      <c r="G224">
        <f>16-INDEX(STANDINGS_RBI[],MATCH(Table1[[#This Row],[COMBINED]],STANDINGS_RBI[COMBINED],0),COLUMN(STANDINGS_RBI[PLACE IN LEAGUE]))</f>
        <v>13</v>
      </c>
      <c r="H224">
        <f>16-INDEX(STANDINGS_SB[],MATCH(Table1[[#This Row],[COMBINED]],STANDINGS_SB[COMBINED],0),COLUMN(STANDINGS_SB[PLACE IN LEAGUE]))</f>
        <v>3</v>
      </c>
      <c r="I224">
        <f>16-INDEX(STANDINGS_ERA[],MATCH(Table1[[#This Row],[COMBINED]],STANDINGS_ERA[COMBINED],0),COLUMN(STANDINGS_ERA[PLACE IN LEAGUE]))</f>
        <v>6</v>
      </c>
      <c r="J224">
        <f>16-INDEX(STANDINGS_WHIP[],MATCH(Table1[[#This Row],[COMBINED]],STANDINGS_WHIP[COMBINED],0),COLUMN(STANDINGS_WHIP[PLACE IN LEAGUE]))</f>
        <v>5</v>
      </c>
      <c r="K224">
        <f>16-INDEX(STANDINGS_W[],MATCH(Table1[[#This Row],[COMBINED]],STANDINGS_W[COMBINED],0),COLUMN(STANDINGS_W[PLACE IN LEAGUE]))</f>
        <v>8</v>
      </c>
      <c r="L224">
        <f>16-INDEX(STANDINGS_K[],MATCH(Table1[[#This Row],[COMBINED]],STANDINGS_K[COMBINED],0),COLUMN(STANDINGS_K[PLACE IN LEAGUE]))</f>
        <v>9</v>
      </c>
      <c r="M224">
        <f>16-INDEX(STANDINGS_SV[],MATCH(Table1[[#This Row],[COMBINED]],STANDINGS_SV[COMBINED],0),COLUMN(STANDINGS_SV[PLACE IN LEAGUE]))</f>
        <v>1</v>
      </c>
      <c r="N224">
        <f>SUM(Table1[[#This Row],[BA]:[SV]])</f>
        <v>79</v>
      </c>
      <c r="O224">
        <v>9</v>
      </c>
    </row>
    <row r="225" spans="1:15" x14ac:dyDescent="0.25">
      <c r="A225" t="s">
        <v>700</v>
      </c>
      <c r="B225" t="s">
        <v>697</v>
      </c>
      <c r="C225" t="str">
        <f>Table1[[#This Row],[League]]&amp;Table1[[#This Row],[Team]]</f>
        <v>$150 Draft Champions Dec 03 1:00 pm Lg.3557EMERSON</v>
      </c>
      <c r="D225">
        <f>16-INDEX(STANDINGS_BA[],MATCH(Table1[[#This Row],[COMBINED]],STANDINGS_BA[COMBINED],0),COLUMN(STANDINGS_BA[PLACE IN LEAGUE]))</f>
        <v>12</v>
      </c>
      <c r="E225">
        <f>16-INDEX(STANDINGS_R[],MATCH(Table1[[#This Row],[COMBINED]],STANDINGS_R[COMBINED],0),COLUMN(STANDINGS_R[PLACE IN LEAGUE]))</f>
        <v>3</v>
      </c>
      <c r="F225">
        <f>16-INDEX(STANDINGS_HR[],MATCH(Table1[[#This Row],[COMBINED]],STANDINGS_HR[COMBINED],0),COLUMN(STANDINGS_HR[PLACE IN LEAGUE]))</f>
        <v>1</v>
      </c>
      <c r="G225">
        <f>16-INDEX(STANDINGS_RBI[],MATCH(Table1[[#This Row],[COMBINED]],STANDINGS_RBI[COMBINED],0),COLUMN(STANDINGS_RBI[PLACE IN LEAGUE]))</f>
        <v>4</v>
      </c>
      <c r="H225">
        <f>16-INDEX(STANDINGS_SB[],MATCH(Table1[[#This Row],[COMBINED]],STANDINGS_SB[COMBINED],0),COLUMN(STANDINGS_SB[PLACE IN LEAGUE]))</f>
        <v>10</v>
      </c>
      <c r="I225">
        <f>16-INDEX(STANDINGS_ERA[],MATCH(Table1[[#This Row],[COMBINED]],STANDINGS_ERA[COMBINED],0),COLUMN(STANDINGS_ERA[PLACE IN LEAGUE]))</f>
        <v>10</v>
      </c>
      <c r="J225">
        <f>16-INDEX(STANDINGS_WHIP[],MATCH(Table1[[#This Row],[COMBINED]],STANDINGS_WHIP[COMBINED],0),COLUMN(STANDINGS_WHIP[PLACE IN LEAGUE]))</f>
        <v>11</v>
      </c>
      <c r="K225">
        <f>16-INDEX(STANDINGS_W[],MATCH(Table1[[#This Row],[COMBINED]],STANDINGS_W[COMBINED],0),COLUMN(STANDINGS_W[PLACE IN LEAGUE]))</f>
        <v>9</v>
      </c>
      <c r="L225">
        <f>16-INDEX(STANDINGS_K[],MATCH(Table1[[#This Row],[COMBINED]],STANDINGS_K[COMBINED],0),COLUMN(STANDINGS_K[PLACE IN LEAGUE]))</f>
        <v>3</v>
      </c>
      <c r="M225">
        <f>16-INDEX(STANDINGS_SV[],MATCH(Table1[[#This Row],[COMBINED]],STANDINGS_SV[COMBINED],0),COLUMN(STANDINGS_SV[PLACE IN LEAGUE]))</f>
        <v>15</v>
      </c>
      <c r="N225">
        <f>SUM(Table1[[#This Row],[BA]:[SV]])</f>
        <v>78</v>
      </c>
      <c r="O225">
        <v>10</v>
      </c>
    </row>
    <row r="226" spans="1:15" x14ac:dyDescent="0.25">
      <c r="A226" t="s">
        <v>708</v>
      </c>
      <c r="B226" t="s">
        <v>697</v>
      </c>
      <c r="C226" t="str">
        <f>Table1[[#This Row],[League]]&amp;Table1[[#This Row],[Team]]</f>
        <v>$150 Draft Champions Dec 03 1:00 pm Lg.3557I Call Your Baboon</v>
      </c>
      <c r="D226">
        <f>16-INDEX(STANDINGS_BA[],MATCH(Table1[[#This Row],[COMBINED]],STANDINGS_BA[COMBINED],0),COLUMN(STANDINGS_BA[PLACE IN LEAGUE]))</f>
        <v>3</v>
      </c>
      <c r="E226">
        <f>16-INDEX(STANDINGS_R[],MATCH(Table1[[#This Row],[COMBINED]],STANDINGS_R[COMBINED],0),COLUMN(STANDINGS_R[PLACE IN LEAGUE]))</f>
        <v>6</v>
      </c>
      <c r="F226">
        <f>16-INDEX(STANDINGS_HR[],MATCH(Table1[[#This Row],[COMBINED]],STANDINGS_HR[COMBINED],0),COLUMN(STANDINGS_HR[PLACE IN LEAGUE]))</f>
        <v>5</v>
      </c>
      <c r="G226">
        <f>16-INDEX(STANDINGS_RBI[],MATCH(Table1[[#This Row],[COMBINED]],STANDINGS_RBI[COMBINED],0),COLUMN(STANDINGS_RBI[PLACE IN LEAGUE]))</f>
        <v>5</v>
      </c>
      <c r="H226">
        <f>16-INDEX(STANDINGS_SB[],MATCH(Table1[[#This Row],[COMBINED]],STANDINGS_SB[COMBINED],0),COLUMN(STANDINGS_SB[PLACE IN LEAGUE]))</f>
        <v>11</v>
      </c>
      <c r="I226">
        <f>16-INDEX(STANDINGS_ERA[],MATCH(Table1[[#This Row],[COMBINED]],STANDINGS_ERA[COMBINED],0),COLUMN(STANDINGS_ERA[PLACE IN LEAGUE]))</f>
        <v>9</v>
      </c>
      <c r="J226">
        <f>16-INDEX(STANDINGS_WHIP[],MATCH(Table1[[#This Row],[COMBINED]],STANDINGS_WHIP[COMBINED],0),COLUMN(STANDINGS_WHIP[PLACE IN LEAGUE]))</f>
        <v>7</v>
      </c>
      <c r="K226">
        <f>16-INDEX(STANDINGS_W[],MATCH(Table1[[#This Row],[COMBINED]],STANDINGS_W[COMBINED],0),COLUMN(STANDINGS_W[PLACE IN LEAGUE]))</f>
        <v>5</v>
      </c>
      <c r="L226">
        <f>16-INDEX(STANDINGS_K[],MATCH(Table1[[#This Row],[COMBINED]],STANDINGS_K[COMBINED],0),COLUMN(STANDINGS_K[PLACE IN LEAGUE]))</f>
        <v>13</v>
      </c>
      <c r="M226">
        <f>16-INDEX(STANDINGS_SV[],MATCH(Table1[[#This Row],[COMBINED]],STANDINGS_SV[COMBINED],0),COLUMN(STANDINGS_SV[PLACE IN LEAGUE]))</f>
        <v>11</v>
      </c>
      <c r="N226">
        <f>SUM(Table1[[#This Row],[BA]:[SV]])</f>
        <v>75</v>
      </c>
      <c r="O226">
        <v>11</v>
      </c>
    </row>
    <row r="227" spans="1:15" x14ac:dyDescent="0.25">
      <c r="A227" t="s">
        <v>704</v>
      </c>
      <c r="B227" t="s">
        <v>697</v>
      </c>
      <c r="C227" t="str">
        <f>Table1[[#This Row],[League]]&amp;Table1[[#This Row],[Team]]</f>
        <v>$150 Draft Champions Dec 03 1:00 pm Lg.3557Moz Boyz 8</v>
      </c>
      <c r="D227">
        <f>16-INDEX(STANDINGS_BA[],MATCH(Table1[[#This Row],[COMBINED]],STANDINGS_BA[COMBINED],0),COLUMN(STANDINGS_BA[PLACE IN LEAGUE]))</f>
        <v>7</v>
      </c>
      <c r="E227">
        <f>16-INDEX(STANDINGS_R[],MATCH(Table1[[#This Row],[COMBINED]],STANDINGS_R[COMBINED],0),COLUMN(STANDINGS_R[PLACE IN LEAGUE]))</f>
        <v>9</v>
      </c>
      <c r="F227">
        <f>16-INDEX(STANDINGS_HR[],MATCH(Table1[[#This Row],[COMBINED]],STANDINGS_HR[COMBINED],0),COLUMN(STANDINGS_HR[PLACE IN LEAGUE]))</f>
        <v>6</v>
      </c>
      <c r="G227">
        <f>16-INDEX(STANDINGS_RBI[],MATCH(Table1[[#This Row],[COMBINED]],STANDINGS_RBI[COMBINED],0),COLUMN(STANDINGS_RBI[PLACE IN LEAGUE]))</f>
        <v>3</v>
      </c>
      <c r="H227">
        <f>16-INDEX(STANDINGS_SB[],MATCH(Table1[[#This Row],[COMBINED]],STANDINGS_SB[COMBINED],0),COLUMN(STANDINGS_SB[PLACE IN LEAGUE]))</f>
        <v>6</v>
      </c>
      <c r="I227">
        <f>16-INDEX(STANDINGS_ERA[],MATCH(Table1[[#This Row],[COMBINED]],STANDINGS_ERA[COMBINED],0),COLUMN(STANDINGS_ERA[PLACE IN LEAGUE]))</f>
        <v>1</v>
      </c>
      <c r="J227">
        <f>16-INDEX(STANDINGS_WHIP[],MATCH(Table1[[#This Row],[COMBINED]],STANDINGS_WHIP[COMBINED],0),COLUMN(STANDINGS_WHIP[PLACE IN LEAGUE]))</f>
        <v>4</v>
      </c>
      <c r="K227">
        <f>16-INDEX(STANDINGS_W[],MATCH(Table1[[#This Row],[COMBINED]],STANDINGS_W[COMBINED],0),COLUMN(STANDINGS_W[PLACE IN LEAGUE]))</f>
        <v>3</v>
      </c>
      <c r="L227">
        <f>16-INDEX(STANDINGS_K[],MATCH(Table1[[#This Row],[COMBINED]],STANDINGS_K[COMBINED],0),COLUMN(STANDINGS_K[PLACE IN LEAGUE]))</f>
        <v>11</v>
      </c>
      <c r="M227">
        <f>16-INDEX(STANDINGS_SV[],MATCH(Table1[[#This Row],[COMBINED]],STANDINGS_SV[COMBINED],0),COLUMN(STANDINGS_SV[PLACE IN LEAGUE]))</f>
        <v>14</v>
      </c>
      <c r="N227">
        <f>SUM(Table1[[#This Row],[BA]:[SV]])</f>
        <v>64</v>
      </c>
      <c r="O227">
        <v>12</v>
      </c>
    </row>
    <row r="228" spans="1:15" x14ac:dyDescent="0.25">
      <c r="A228" t="s">
        <v>707</v>
      </c>
      <c r="B228" t="s">
        <v>697</v>
      </c>
      <c r="C228" t="str">
        <f>Table1[[#This Row],[League]]&amp;Table1[[#This Row],[Team]]</f>
        <v>$150 Draft Champions Dec 03 1:00 pm Lg.3557EA Sports 5</v>
      </c>
      <c r="D228">
        <f>16-INDEX(STANDINGS_BA[],MATCH(Table1[[#This Row],[COMBINED]],STANDINGS_BA[COMBINED],0),COLUMN(STANDINGS_BA[PLACE IN LEAGUE]))</f>
        <v>4</v>
      </c>
      <c r="E228">
        <f>16-INDEX(STANDINGS_R[],MATCH(Table1[[#This Row],[COMBINED]],STANDINGS_R[COMBINED],0),COLUMN(STANDINGS_R[PLACE IN LEAGUE]))</f>
        <v>4</v>
      </c>
      <c r="F228">
        <f>16-INDEX(STANDINGS_HR[],MATCH(Table1[[#This Row],[COMBINED]],STANDINGS_HR[COMBINED],0),COLUMN(STANDINGS_HR[PLACE IN LEAGUE]))</f>
        <v>3</v>
      </c>
      <c r="G228">
        <f>16-INDEX(STANDINGS_RBI[],MATCH(Table1[[#This Row],[COMBINED]],STANDINGS_RBI[COMBINED],0),COLUMN(STANDINGS_RBI[PLACE IN LEAGUE]))</f>
        <v>9</v>
      </c>
      <c r="H228">
        <f>16-INDEX(STANDINGS_SB[],MATCH(Table1[[#This Row],[COMBINED]],STANDINGS_SB[COMBINED],0),COLUMN(STANDINGS_SB[PLACE IN LEAGUE]))</f>
        <v>9</v>
      </c>
      <c r="I228">
        <f>16-INDEX(STANDINGS_ERA[],MATCH(Table1[[#This Row],[COMBINED]],STANDINGS_ERA[COMBINED],0),COLUMN(STANDINGS_ERA[PLACE IN LEAGUE]))</f>
        <v>5</v>
      </c>
      <c r="J228">
        <f>16-INDEX(STANDINGS_WHIP[],MATCH(Table1[[#This Row],[COMBINED]],STANDINGS_WHIP[COMBINED],0),COLUMN(STANDINGS_WHIP[PLACE IN LEAGUE]))</f>
        <v>2</v>
      </c>
      <c r="K228">
        <f>16-INDEX(STANDINGS_W[],MATCH(Table1[[#This Row],[COMBINED]],STANDINGS_W[COMBINED],0),COLUMN(STANDINGS_W[PLACE IN LEAGUE]))</f>
        <v>11</v>
      </c>
      <c r="L228">
        <f>16-INDEX(STANDINGS_K[],MATCH(Table1[[#This Row],[COMBINED]],STANDINGS_K[COMBINED],0),COLUMN(STANDINGS_K[PLACE IN LEAGUE]))</f>
        <v>8</v>
      </c>
      <c r="M228">
        <f>16-INDEX(STANDINGS_SV[],MATCH(Table1[[#This Row],[COMBINED]],STANDINGS_SV[COMBINED],0),COLUMN(STANDINGS_SV[PLACE IN LEAGUE]))</f>
        <v>7</v>
      </c>
      <c r="N228">
        <f>SUM(Table1[[#This Row],[BA]:[SV]])</f>
        <v>62</v>
      </c>
      <c r="O228">
        <v>13</v>
      </c>
    </row>
    <row r="229" spans="1:15" x14ac:dyDescent="0.25">
      <c r="A229" t="s">
        <v>495</v>
      </c>
      <c r="B229" t="s">
        <v>697</v>
      </c>
      <c r="C229" t="str">
        <f>Table1[[#This Row],[League]]&amp;Table1[[#This Row],[Team]]</f>
        <v>$150 Draft Champions Dec 03 1:00 pm Lg.3557Tigers Slappy DC1</v>
      </c>
      <c r="D229">
        <f>16-INDEX(STANDINGS_BA[],MATCH(Table1[[#This Row],[COMBINED]],STANDINGS_BA[COMBINED],0),COLUMN(STANDINGS_BA[PLACE IN LEAGUE]))</f>
        <v>1</v>
      </c>
      <c r="E229">
        <f>16-INDEX(STANDINGS_R[],MATCH(Table1[[#This Row],[COMBINED]],STANDINGS_R[COMBINED],0),COLUMN(STANDINGS_R[PLACE IN LEAGUE]))</f>
        <v>2</v>
      </c>
      <c r="F229">
        <f>16-INDEX(STANDINGS_HR[],MATCH(Table1[[#This Row],[COMBINED]],STANDINGS_HR[COMBINED],0),COLUMN(STANDINGS_HR[PLACE IN LEAGUE]))</f>
        <v>2</v>
      </c>
      <c r="G229">
        <f>16-INDEX(STANDINGS_RBI[],MATCH(Table1[[#This Row],[COMBINED]],STANDINGS_RBI[COMBINED],0),COLUMN(STANDINGS_RBI[PLACE IN LEAGUE]))</f>
        <v>1</v>
      </c>
      <c r="H229">
        <f>16-INDEX(STANDINGS_SB[],MATCH(Table1[[#This Row],[COMBINED]],STANDINGS_SB[COMBINED],0),COLUMN(STANDINGS_SB[PLACE IN LEAGUE]))</f>
        <v>14</v>
      </c>
      <c r="I229">
        <f>16-INDEX(STANDINGS_ERA[],MATCH(Table1[[#This Row],[COMBINED]],STANDINGS_ERA[COMBINED],0),COLUMN(STANDINGS_ERA[PLACE IN LEAGUE]))</f>
        <v>7</v>
      </c>
      <c r="J229">
        <f>16-INDEX(STANDINGS_WHIP[],MATCH(Table1[[#This Row],[COMBINED]],STANDINGS_WHIP[COMBINED],0),COLUMN(STANDINGS_WHIP[PLACE IN LEAGUE]))</f>
        <v>8</v>
      </c>
      <c r="K229">
        <f>16-INDEX(STANDINGS_W[],MATCH(Table1[[#This Row],[COMBINED]],STANDINGS_W[COMBINED],0),COLUMN(STANDINGS_W[PLACE IN LEAGUE]))</f>
        <v>7</v>
      </c>
      <c r="L229">
        <f>16-INDEX(STANDINGS_K[],MATCH(Table1[[#This Row],[COMBINED]],STANDINGS_K[COMBINED],0),COLUMN(STANDINGS_K[PLACE IN LEAGUE]))</f>
        <v>6</v>
      </c>
      <c r="M229">
        <f>16-INDEX(STANDINGS_SV[],MATCH(Table1[[#This Row],[COMBINED]],STANDINGS_SV[COMBINED],0),COLUMN(STANDINGS_SV[PLACE IN LEAGUE]))</f>
        <v>13</v>
      </c>
      <c r="N229">
        <f>SUM(Table1[[#This Row],[BA]:[SV]])</f>
        <v>61</v>
      </c>
      <c r="O229">
        <v>14</v>
      </c>
    </row>
    <row r="230" spans="1:15" x14ac:dyDescent="0.25">
      <c r="A230" t="s">
        <v>330</v>
      </c>
      <c r="B230" t="s">
        <v>697</v>
      </c>
      <c r="C230" t="str">
        <f>Table1[[#This Row],[League]]&amp;Table1[[#This Row],[Team]]</f>
        <v>$150 Draft Champions Dec 03 1:00 pm Lg.3557Team Cincotta</v>
      </c>
      <c r="D230">
        <f>16-INDEX(STANDINGS_BA[],MATCH(Table1[[#This Row],[COMBINED]],STANDINGS_BA[COMBINED],0),COLUMN(STANDINGS_BA[PLACE IN LEAGUE]))</f>
        <v>2</v>
      </c>
      <c r="E230">
        <f>16-INDEX(STANDINGS_R[],MATCH(Table1[[#This Row],[COMBINED]],STANDINGS_R[COMBINED],0),COLUMN(STANDINGS_R[PLACE IN LEAGUE]))</f>
        <v>1</v>
      </c>
      <c r="F230">
        <f>16-INDEX(STANDINGS_HR[],MATCH(Table1[[#This Row],[COMBINED]],STANDINGS_HR[COMBINED],0),COLUMN(STANDINGS_HR[PLACE IN LEAGUE]))</f>
        <v>8</v>
      </c>
      <c r="G230">
        <f>16-INDEX(STANDINGS_RBI[],MATCH(Table1[[#This Row],[COMBINED]],STANDINGS_RBI[COMBINED],0),COLUMN(STANDINGS_RBI[PLACE IN LEAGUE]))</f>
        <v>2</v>
      </c>
      <c r="H230">
        <f>16-INDEX(STANDINGS_SB[],MATCH(Table1[[#This Row],[COMBINED]],STANDINGS_SB[COMBINED],0),COLUMN(STANDINGS_SB[PLACE IN LEAGUE]))</f>
        <v>1</v>
      </c>
      <c r="I230">
        <f>16-INDEX(STANDINGS_ERA[],MATCH(Table1[[#This Row],[COMBINED]],STANDINGS_ERA[COMBINED],0),COLUMN(STANDINGS_ERA[PLACE IN LEAGUE]))</f>
        <v>3</v>
      </c>
      <c r="J230">
        <f>16-INDEX(STANDINGS_WHIP[],MATCH(Table1[[#This Row],[COMBINED]],STANDINGS_WHIP[COMBINED],0),COLUMN(STANDINGS_WHIP[PLACE IN LEAGUE]))</f>
        <v>6</v>
      </c>
      <c r="K230">
        <f>16-INDEX(STANDINGS_W[],MATCH(Table1[[#This Row],[COMBINED]],STANDINGS_W[COMBINED],0),COLUMN(STANDINGS_W[PLACE IN LEAGUE]))</f>
        <v>1</v>
      </c>
      <c r="L230">
        <f>16-INDEX(STANDINGS_K[],MATCH(Table1[[#This Row],[COMBINED]],STANDINGS_K[COMBINED],0),COLUMN(STANDINGS_K[PLACE IN LEAGUE]))</f>
        <v>2</v>
      </c>
      <c r="M230">
        <f>16-INDEX(STANDINGS_SV[],MATCH(Table1[[#This Row],[COMBINED]],STANDINGS_SV[COMBINED],0),COLUMN(STANDINGS_SV[PLACE IN LEAGUE]))</f>
        <v>2</v>
      </c>
      <c r="N230">
        <f>SUM(Table1[[#This Row],[BA]:[SV]])</f>
        <v>28</v>
      </c>
      <c r="O230">
        <v>15</v>
      </c>
    </row>
    <row r="231" spans="1:15" x14ac:dyDescent="0.25">
      <c r="A231" t="s">
        <v>709</v>
      </c>
      <c r="B231" t="s">
        <v>710</v>
      </c>
      <c r="C231" t="str">
        <f>Table1[[#This Row],[League]]&amp;Table1[[#This Row],[Team]]</f>
        <v>$150 Draft Champions Dec 06 1:00 pm Lg.3559UnfreakingRealmuto</v>
      </c>
      <c r="D231">
        <f>16-INDEX(STANDINGS_BA[],MATCH(Table1[[#This Row],[COMBINED]],STANDINGS_BA[COMBINED],0),COLUMN(STANDINGS_BA[PLACE IN LEAGUE]))</f>
        <v>15</v>
      </c>
      <c r="E231">
        <f>16-INDEX(STANDINGS_R[],MATCH(Table1[[#This Row],[COMBINED]],STANDINGS_R[COMBINED],0),COLUMN(STANDINGS_R[PLACE IN LEAGUE]))</f>
        <v>14</v>
      </c>
      <c r="F231">
        <f>16-INDEX(STANDINGS_HR[],MATCH(Table1[[#This Row],[COMBINED]],STANDINGS_HR[COMBINED],0),COLUMN(STANDINGS_HR[PLACE IN LEAGUE]))</f>
        <v>15</v>
      </c>
      <c r="G231">
        <f>16-INDEX(STANDINGS_RBI[],MATCH(Table1[[#This Row],[COMBINED]],STANDINGS_RBI[COMBINED],0),COLUMN(STANDINGS_RBI[PLACE IN LEAGUE]))</f>
        <v>14</v>
      </c>
      <c r="H231">
        <f>16-INDEX(STANDINGS_SB[],MATCH(Table1[[#This Row],[COMBINED]],STANDINGS_SB[COMBINED],0),COLUMN(STANDINGS_SB[PLACE IN LEAGUE]))</f>
        <v>14</v>
      </c>
      <c r="I231">
        <f>16-INDEX(STANDINGS_ERA[],MATCH(Table1[[#This Row],[COMBINED]],STANDINGS_ERA[COMBINED],0),COLUMN(STANDINGS_ERA[PLACE IN LEAGUE]))</f>
        <v>11</v>
      </c>
      <c r="J231">
        <f>16-INDEX(STANDINGS_WHIP[],MATCH(Table1[[#This Row],[COMBINED]],STANDINGS_WHIP[COMBINED],0),COLUMN(STANDINGS_WHIP[PLACE IN LEAGUE]))</f>
        <v>15</v>
      </c>
      <c r="K231">
        <f>16-INDEX(STANDINGS_W[],MATCH(Table1[[#This Row],[COMBINED]],STANDINGS_W[COMBINED],0),COLUMN(STANDINGS_W[PLACE IN LEAGUE]))</f>
        <v>7</v>
      </c>
      <c r="L231">
        <f>16-INDEX(STANDINGS_K[],MATCH(Table1[[#This Row],[COMBINED]],STANDINGS_K[COMBINED],0),COLUMN(STANDINGS_K[PLACE IN LEAGUE]))</f>
        <v>12</v>
      </c>
      <c r="M231">
        <f>16-INDEX(STANDINGS_SV[],MATCH(Table1[[#This Row],[COMBINED]],STANDINGS_SV[COMBINED],0),COLUMN(STANDINGS_SV[PLACE IN LEAGUE]))</f>
        <v>12</v>
      </c>
      <c r="N231">
        <f>SUM(Table1[[#This Row],[BA]:[SV]])</f>
        <v>129</v>
      </c>
      <c r="O231">
        <v>1</v>
      </c>
    </row>
    <row r="232" spans="1:15" x14ac:dyDescent="0.25">
      <c r="A232" t="s">
        <v>712</v>
      </c>
      <c r="B232" t="s">
        <v>710</v>
      </c>
      <c r="C232" t="str">
        <f>Table1[[#This Row],[League]]&amp;Table1[[#This Row],[Team]]</f>
        <v>$150 Draft Champions Dec 06 1:00 pm Lg.3559Kicky McSquirmy</v>
      </c>
      <c r="D232">
        <f>16-INDEX(STANDINGS_BA[],MATCH(Table1[[#This Row],[COMBINED]],STANDINGS_BA[COMBINED],0),COLUMN(STANDINGS_BA[PLACE IN LEAGUE]))</f>
        <v>13</v>
      </c>
      <c r="E232">
        <f>16-INDEX(STANDINGS_R[],MATCH(Table1[[#This Row],[COMBINED]],STANDINGS_R[COMBINED],0),COLUMN(STANDINGS_R[PLACE IN LEAGUE]))</f>
        <v>15</v>
      </c>
      <c r="F232">
        <f>16-INDEX(STANDINGS_HR[],MATCH(Table1[[#This Row],[COMBINED]],STANDINGS_HR[COMBINED],0),COLUMN(STANDINGS_HR[PLACE IN LEAGUE]))</f>
        <v>9</v>
      </c>
      <c r="G232">
        <f>16-INDEX(STANDINGS_RBI[],MATCH(Table1[[#This Row],[COMBINED]],STANDINGS_RBI[COMBINED],0),COLUMN(STANDINGS_RBI[PLACE IN LEAGUE]))</f>
        <v>15</v>
      </c>
      <c r="H232">
        <f>16-INDEX(STANDINGS_SB[],MATCH(Table1[[#This Row],[COMBINED]],STANDINGS_SB[COMBINED],0),COLUMN(STANDINGS_SB[PLACE IN LEAGUE]))</f>
        <v>15</v>
      </c>
      <c r="I232">
        <f>16-INDEX(STANDINGS_ERA[],MATCH(Table1[[#This Row],[COMBINED]],STANDINGS_ERA[COMBINED],0),COLUMN(STANDINGS_ERA[PLACE IN LEAGUE]))</f>
        <v>10</v>
      </c>
      <c r="J232">
        <f>16-INDEX(STANDINGS_WHIP[],MATCH(Table1[[#This Row],[COMBINED]],STANDINGS_WHIP[COMBINED],0),COLUMN(STANDINGS_WHIP[PLACE IN LEAGUE]))</f>
        <v>11</v>
      </c>
      <c r="K232">
        <f>16-INDEX(STANDINGS_W[],MATCH(Table1[[#This Row],[COMBINED]],STANDINGS_W[COMBINED],0),COLUMN(STANDINGS_W[PLACE IN LEAGUE]))</f>
        <v>14</v>
      </c>
      <c r="L232">
        <f>16-INDEX(STANDINGS_K[],MATCH(Table1[[#This Row],[COMBINED]],STANDINGS_K[COMBINED],0),COLUMN(STANDINGS_K[PLACE IN LEAGUE]))</f>
        <v>10</v>
      </c>
      <c r="M232">
        <f>16-INDEX(STANDINGS_SV[],MATCH(Table1[[#This Row],[COMBINED]],STANDINGS_SV[COMBINED],0),COLUMN(STANDINGS_SV[PLACE IN LEAGUE]))</f>
        <v>6</v>
      </c>
      <c r="N232">
        <f>SUM(Table1[[#This Row],[BA]:[SV]])</f>
        <v>118</v>
      </c>
      <c r="O232">
        <v>2</v>
      </c>
    </row>
    <row r="233" spans="1:15" x14ac:dyDescent="0.25">
      <c r="A233" t="s">
        <v>713</v>
      </c>
      <c r="B233" t="s">
        <v>710</v>
      </c>
      <c r="C233" t="str">
        <f>Table1[[#This Row],[League]]&amp;Table1[[#This Row],[Team]]</f>
        <v>$150 Draft Champions Dec 06 1:00 pm Lg.3559I Like Trains</v>
      </c>
      <c r="D233">
        <f>16-INDEX(STANDINGS_BA[],MATCH(Table1[[#This Row],[COMBINED]],STANDINGS_BA[COMBINED],0),COLUMN(STANDINGS_BA[PLACE IN LEAGUE]))</f>
        <v>12</v>
      </c>
      <c r="E233">
        <f>16-INDEX(STANDINGS_R[],MATCH(Table1[[#This Row],[COMBINED]],STANDINGS_R[COMBINED],0),COLUMN(STANDINGS_R[PLACE IN LEAGUE]))</f>
        <v>13</v>
      </c>
      <c r="F233">
        <f>16-INDEX(STANDINGS_HR[],MATCH(Table1[[#This Row],[COMBINED]],STANDINGS_HR[COMBINED],0),COLUMN(STANDINGS_HR[PLACE IN LEAGUE]))</f>
        <v>14</v>
      </c>
      <c r="G233">
        <f>16-INDEX(STANDINGS_RBI[],MATCH(Table1[[#This Row],[COMBINED]],STANDINGS_RBI[COMBINED],0),COLUMN(STANDINGS_RBI[PLACE IN LEAGUE]))</f>
        <v>13</v>
      </c>
      <c r="H233">
        <f>16-INDEX(STANDINGS_SB[],MATCH(Table1[[#This Row],[COMBINED]],STANDINGS_SB[COMBINED],0),COLUMN(STANDINGS_SB[PLACE IN LEAGUE]))</f>
        <v>5</v>
      </c>
      <c r="I233">
        <f>16-INDEX(STANDINGS_ERA[],MATCH(Table1[[#This Row],[COMBINED]],STANDINGS_ERA[COMBINED],0),COLUMN(STANDINGS_ERA[PLACE IN LEAGUE]))</f>
        <v>9</v>
      </c>
      <c r="J233">
        <f>16-INDEX(STANDINGS_WHIP[],MATCH(Table1[[#This Row],[COMBINED]],STANDINGS_WHIP[COMBINED],0),COLUMN(STANDINGS_WHIP[PLACE IN LEAGUE]))</f>
        <v>7</v>
      </c>
      <c r="K233">
        <f>16-INDEX(STANDINGS_W[],MATCH(Table1[[#This Row],[COMBINED]],STANDINGS_W[COMBINED],0),COLUMN(STANDINGS_W[PLACE IN LEAGUE]))</f>
        <v>5</v>
      </c>
      <c r="L233">
        <f>16-INDEX(STANDINGS_K[],MATCH(Table1[[#This Row],[COMBINED]],STANDINGS_K[COMBINED],0),COLUMN(STANDINGS_K[PLACE IN LEAGUE]))</f>
        <v>7</v>
      </c>
      <c r="M233">
        <f>16-INDEX(STANDINGS_SV[],MATCH(Table1[[#This Row],[COMBINED]],STANDINGS_SV[COMBINED],0),COLUMN(STANDINGS_SV[PLACE IN LEAGUE]))</f>
        <v>11</v>
      </c>
      <c r="N233">
        <f>SUM(Table1[[#This Row],[BA]:[SV]])</f>
        <v>96</v>
      </c>
      <c r="O233">
        <v>3</v>
      </c>
    </row>
    <row r="234" spans="1:15" x14ac:dyDescent="0.25">
      <c r="A234" t="s">
        <v>714</v>
      </c>
      <c r="B234" t="s">
        <v>710</v>
      </c>
      <c r="C234" t="str">
        <f>Table1[[#This Row],[League]]&amp;Table1[[#This Row],[Team]]</f>
        <v>$150 Draft Champions Dec 06 1:00 pm Lg.3559Ten Months Later</v>
      </c>
      <c r="D234">
        <f>16-INDEX(STANDINGS_BA[],MATCH(Table1[[#This Row],[COMBINED]],STANDINGS_BA[COMBINED],0),COLUMN(STANDINGS_BA[PLACE IN LEAGUE]))</f>
        <v>11</v>
      </c>
      <c r="E234">
        <f>16-INDEX(STANDINGS_R[],MATCH(Table1[[#This Row],[COMBINED]],STANDINGS_R[COMBINED],0),COLUMN(STANDINGS_R[PLACE IN LEAGUE]))</f>
        <v>11</v>
      </c>
      <c r="F234">
        <f>16-INDEX(STANDINGS_HR[],MATCH(Table1[[#This Row],[COMBINED]],STANDINGS_HR[COMBINED],0),COLUMN(STANDINGS_HR[PLACE IN LEAGUE]))</f>
        <v>7</v>
      </c>
      <c r="G234">
        <f>16-INDEX(STANDINGS_RBI[],MATCH(Table1[[#This Row],[COMBINED]],STANDINGS_RBI[COMBINED],0),COLUMN(STANDINGS_RBI[PLACE IN LEAGUE]))</f>
        <v>6</v>
      </c>
      <c r="H234">
        <f>16-INDEX(STANDINGS_SB[],MATCH(Table1[[#This Row],[COMBINED]],STANDINGS_SB[COMBINED],0),COLUMN(STANDINGS_SB[PLACE IN LEAGUE]))</f>
        <v>9</v>
      </c>
      <c r="I234">
        <f>16-INDEX(STANDINGS_ERA[],MATCH(Table1[[#This Row],[COMBINED]],STANDINGS_ERA[COMBINED],0),COLUMN(STANDINGS_ERA[PLACE IN LEAGUE]))</f>
        <v>8</v>
      </c>
      <c r="J234">
        <f>16-INDEX(STANDINGS_WHIP[],MATCH(Table1[[#This Row],[COMBINED]],STANDINGS_WHIP[COMBINED],0),COLUMN(STANDINGS_WHIP[PLACE IN LEAGUE]))</f>
        <v>10</v>
      </c>
      <c r="K234">
        <f>16-INDEX(STANDINGS_W[],MATCH(Table1[[#This Row],[COMBINED]],STANDINGS_W[COMBINED],0),COLUMN(STANDINGS_W[PLACE IN LEAGUE]))</f>
        <v>12</v>
      </c>
      <c r="L234">
        <f>16-INDEX(STANDINGS_K[],MATCH(Table1[[#This Row],[COMBINED]],STANDINGS_K[COMBINED],0),COLUMN(STANDINGS_K[PLACE IN LEAGUE]))</f>
        <v>11</v>
      </c>
      <c r="M234">
        <f>16-INDEX(STANDINGS_SV[],MATCH(Table1[[#This Row],[COMBINED]],STANDINGS_SV[COMBINED],0),COLUMN(STANDINGS_SV[PLACE IN LEAGUE]))</f>
        <v>10</v>
      </c>
      <c r="N234">
        <f>SUM(Table1[[#This Row],[BA]:[SV]])</f>
        <v>95</v>
      </c>
      <c r="O234">
        <v>4</v>
      </c>
    </row>
    <row r="235" spans="1:15" x14ac:dyDescent="0.25">
      <c r="A235" t="s">
        <v>722</v>
      </c>
      <c r="B235" t="s">
        <v>710</v>
      </c>
      <c r="C235" t="str">
        <f>Table1[[#This Row],[League]]&amp;Table1[[#This Row],[Team]]</f>
        <v>$150 Draft Champions Dec 06 1:00 pm Lg.3559Dookie McGee v2 - $150</v>
      </c>
      <c r="D235">
        <f>16-INDEX(STANDINGS_BA[],MATCH(Table1[[#This Row],[COMBINED]],STANDINGS_BA[COMBINED],0),COLUMN(STANDINGS_BA[PLACE IN LEAGUE]))</f>
        <v>2</v>
      </c>
      <c r="E235">
        <f>16-INDEX(STANDINGS_R[],MATCH(Table1[[#This Row],[COMBINED]],STANDINGS_R[COMBINED],0),COLUMN(STANDINGS_R[PLACE IN LEAGUE]))</f>
        <v>5</v>
      </c>
      <c r="F235">
        <f>16-INDEX(STANDINGS_HR[],MATCH(Table1[[#This Row],[COMBINED]],STANDINGS_HR[COMBINED],0),COLUMN(STANDINGS_HR[PLACE IN LEAGUE]))</f>
        <v>13</v>
      </c>
      <c r="G235">
        <f>16-INDEX(STANDINGS_RBI[],MATCH(Table1[[#This Row],[COMBINED]],STANDINGS_RBI[COMBINED],0),COLUMN(STANDINGS_RBI[PLACE IN LEAGUE]))</f>
        <v>7</v>
      </c>
      <c r="H235">
        <f>16-INDEX(STANDINGS_SB[],MATCH(Table1[[#This Row],[COMBINED]],STANDINGS_SB[COMBINED],0),COLUMN(STANDINGS_SB[PLACE IN LEAGUE]))</f>
        <v>1</v>
      </c>
      <c r="I235">
        <f>16-INDEX(STANDINGS_ERA[],MATCH(Table1[[#This Row],[COMBINED]],STANDINGS_ERA[COMBINED],0),COLUMN(STANDINGS_ERA[PLACE IN LEAGUE]))</f>
        <v>15</v>
      </c>
      <c r="J235">
        <f>16-INDEX(STANDINGS_WHIP[],MATCH(Table1[[#This Row],[COMBINED]],STANDINGS_WHIP[COMBINED],0),COLUMN(STANDINGS_WHIP[PLACE IN LEAGUE]))</f>
        <v>12</v>
      </c>
      <c r="K235">
        <f>16-INDEX(STANDINGS_W[],MATCH(Table1[[#This Row],[COMBINED]],STANDINGS_W[COMBINED],0),COLUMN(STANDINGS_W[PLACE IN LEAGUE]))</f>
        <v>13</v>
      </c>
      <c r="L235">
        <f>16-INDEX(STANDINGS_K[],MATCH(Table1[[#This Row],[COMBINED]],STANDINGS_K[COMBINED],0),COLUMN(STANDINGS_K[PLACE IN LEAGUE]))</f>
        <v>13</v>
      </c>
      <c r="M235">
        <f>16-INDEX(STANDINGS_SV[],MATCH(Table1[[#This Row],[COMBINED]],STANDINGS_SV[COMBINED],0),COLUMN(STANDINGS_SV[PLACE IN LEAGUE]))</f>
        <v>14</v>
      </c>
      <c r="N235">
        <f>SUM(Table1[[#This Row],[BA]:[SV]])</f>
        <v>95</v>
      </c>
      <c r="O235">
        <v>5</v>
      </c>
    </row>
    <row r="236" spans="1:15" x14ac:dyDescent="0.25">
      <c r="A236" t="s">
        <v>720</v>
      </c>
      <c r="B236" t="s">
        <v>710</v>
      </c>
      <c r="C236" t="str">
        <f>Table1[[#This Row],[League]]&amp;Table1[[#This Row],[Team]]</f>
        <v>$150 Draft Champions Dec 06 1:00 pm Lg.3559Dizzy Esasky I</v>
      </c>
      <c r="D236">
        <f>16-INDEX(STANDINGS_BA[],MATCH(Table1[[#This Row],[COMBINED]],STANDINGS_BA[COMBINED],0),COLUMN(STANDINGS_BA[PLACE IN LEAGUE]))</f>
        <v>5</v>
      </c>
      <c r="E236">
        <f>16-INDEX(STANDINGS_R[],MATCH(Table1[[#This Row],[COMBINED]],STANDINGS_R[COMBINED],0),COLUMN(STANDINGS_R[PLACE IN LEAGUE]))</f>
        <v>3</v>
      </c>
      <c r="F236">
        <f>16-INDEX(STANDINGS_HR[],MATCH(Table1[[#This Row],[COMBINED]],STANDINGS_HR[COMBINED],0),COLUMN(STANDINGS_HR[PLACE IN LEAGUE]))</f>
        <v>10</v>
      </c>
      <c r="G236">
        <f>16-INDEX(STANDINGS_RBI[],MATCH(Table1[[#This Row],[COMBINED]],STANDINGS_RBI[COMBINED],0),COLUMN(STANDINGS_RBI[PLACE IN LEAGUE]))</f>
        <v>9</v>
      </c>
      <c r="H236">
        <f>16-INDEX(STANDINGS_SB[],MATCH(Table1[[#This Row],[COMBINED]],STANDINGS_SB[COMBINED],0),COLUMN(STANDINGS_SB[PLACE IN LEAGUE]))</f>
        <v>4</v>
      </c>
      <c r="I236">
        <f>16-INDEX(STANDINGS_ERA[],MATCH(Table1[[#This Row],[COMBINED]],STANDINGS_ERA[COMBINED],0),COLUMN(STANDINGS_ERA[PLACE IN LEAGUE]))</f>
        <v>14</v>
      </c>
      <c r="J236">
        <f>16-INDEX(STANDINGS_WHIP[],MATCH(Table1[[#This Row],[COMBINED]],STANDINGS_WHIP[COMBINED],0),COLUMN(STANDINGS_WHIP[PLACE IN LEAGUE]))</f>
        <v>13</v>
      </c>
      <c r="K236">
        <f>16-INDEX(STANDINGS_W[],MATCH(Table1[[#This Row],[COMBINED]],STANDINGS_W[COMBINED],0),COLUMN(STANDINGS_W[PLACE IN LEAGUE]))</f>
        <v>11</v>
      </c>
      <c r="L236">
        <f>16-INDEX(STANDINGS_K[],MATCH(Table1[[#This Row],[COMBINED]],STANDINGS_K[COMBINED],0),COLUMN(STANDINGS_K[PLACE IN LEAGUE]))</f>
        <v>15</v>
      </c>
      <c r="M236">
        <f>16-INDEX(STANDINGS_SV[],MATCH(Table1[[#This Row],[COMBINED]],STANDINGS_SV[COMBINED],0),COLUMN(STANDINGS_SV[PLACE IN LEAGUE]))</f>
        <v>5</v>
      </c>
      <c r="N236">
        <f>SUM(Table1[[#This Row],[BA]:[SV]])</f>
        <v>89</v>
      </c>
      <c r="O236">
        <v>6</v>
      </c>
    </row>
    <row r="237" spans="1:15" x14ac:dyDescent="0.25">
      <c r="A237" t="s">
        <v>79</v>
      </c>
      <c r="B237" t="s">
        <v>710</v>
      </c>
      <c r="C237" t="str">
        <f>Table1[[#This Row],[League]]&amp;Table1[[#This Row],[Team]]</f>
        <v>$150 Draft Champions Dec 06 1:00 pm Lg.3559Team Snater</v>
      </c>
      <c r="D237">
        <f>16-INDEX(STANDINGS_BA[],MATCH(Table1[[#This Row],[COMBINED]],STANDINGS_BA[COMBINED],0),COLUMN(STANDINGS_BA[PLACE IN LEAGUE]))</f>
        <v>1</v>
      </c>
      <c r="E237">
        <f>16-INDEX(STANDINGS_R[],MATCH(Table1[[#This Row],[COMBINED]],STANDINGS_R[COMBINED],0),COLUMN(STANDINGS_R[PLACE IN LEAGUE]))</f>
        <v>2</v>
      </c>
      <c r="F237">
        <f>16-INDEX(STANDINGS_HR[],MATCH(Table1[[#This Row],[COMBINED]],STANDINGS_HR[COMBINED],0),COLUMN(STANDINGS_HR[PLACE IN LEAGUE]))</f>
        <v>2</v>
      </c>
      <c r="G237">
        <f>16-INDEX(STANDINGS_RBI[],MATCH(Table1[[#This Row],[COMBINED]],STANDINGS_RBI[COMBINED],0),COLUMN(STANDINGS_RBI[PLACE IN LEAGUE]))</f>
        <v>2</v>
      </c>
      <c r="H237">
        <f>16-INDEX(STANDINGS_SB[],MATCH(Table1[[#This Row],[COMBINED]],STANDINGS_SB[COMBINED],0),COLUMN(STANDINGS_SB[PLACE IN LEAGUE]))</f>
        <v>8</v>
      </c>
      <c r="I237">
        <f>16-INDEX(STANDINGS_ERA[],MATCH(Table1[[#This Row],[COMBINED]],STANDINGS_ERA[COMBINED],0),COLUMN(STANDINGS_ERA[PLACE IN LEAGUE]))</f>
        <v>13</v>
      </c>
      <c r="J237">
        <f>16-INDEX(STANDINGS_WHIP[],MATCH(Table1[[#This Row],[COMBINED]],STANDINGS_WHIP[COMBINED],0),COLUMN(STANDINGS_WHIP[PLACE IN LEAGUE]))</f>
        <v>14</v>
      </c>
      <c r="K237">
        <f>16-INDEX(STANDINGS_W[],MATCH(Table1[[#This Row],[COMBINED]],STANDINGS_W[COMBINED],0),COLUMN(STANDINGS_W[PLACE IN LEAGUE]))</f>
        <v>15</v>
      </c>
      <c r="L237">
        <f>16-INDEX(STANDINGS_K[],MATCH(Table1[[#This Row],[COMBINED]],STANDINGS_K[COMBINED],0),COLUMN(STANDINGS_K[PLACE IN LEAGUE]))</f>
        <v>14</v>
      </c>
      <c r="M237">
        <f>16-INDEX(STANDINGS_SV[],MATCH(Table1[[#This Row],[COMBINED]],STANDINGS_SV[COMBINED],0),COLUMN(STANDINGS_SV[PLACE IN LEAGUE]))</f>
        <v>15</v>
      </c>
      <c r="N237">
        <f>SUM(Table1[[#This Row],[BA]:[SV]])</f>
        <v>86</v>
      </c>
      <c r="O237">
        <v>7</v>
      </c>
    </row>
    <row r="238" spans="1:15" x14ac:dyDescent="0.25">
      <c r="A238" t="s">
        <v>716</v>
      </c>
      <c r="B238" t="s">
        <v>710</v>
      </c>
      <c r="C238" t="str">
        <f>Table1[[#This Row],[League]]&amp;Table1[[#This Row],[Team]]</f>
        <v>$150 Draft Champions Dec 06 1:00 pm Lg.3559Pounders 150</v>
      </c>
      <c r="D238">
        <f>16-INDEX(STANDINGS_BA[],MATCH(Table1[[#This Row],[COMBINED]],STANDINGS_BA[COMBINED],0),COLUMN(STANDINGS_BA[PLACE IN LEAGUE]))</f>
        <v>9</v>
      </c>
      <c r="E238">
        <f>16-INDEX(STANDINGS_R[],MATCH(Table1[[#This Row],[COMBINED]],STANDINGS_R[COMBINED],0),COLUMN(STANDINGS_R[PLACE IN LEAGUE]))</f>
        <v>12</v>
      </c>
      <c r="F238">
        <f>16-INDEX(STANDINGS_HR[],MATCH(Table1[[#This Row],[COMBINED]],STANDINGS_HR[COMBINED],0),COLUMN(STANDINGS_HR[PLACE IN LEAGUE]))</f>
        <v>5</v>
      </c>
      <c r="G238">
        <f>16-INDEX(STANDINGS_RBI[],MATCH(Table1[[#This Row],[COMBINED]],STANDINGS_RBI[COMBINED],0),COLUMN(STANDINGS_RBI[PLACE IN LEAGUE]))</f>
        <v>8</v>
      </c>
      <c r="H238">
        <f>16-INDEX(STANDINGS_SB[],MATCH(Table1[[#This Row],[COMBINED]],STANDINGS_SB[COMBINED],0),COLUMN(STANDINGS_SB[PLACE IN LEAGUE]))</f>
        <v>13</v>
      </c>
      <c r="I238">
        <f>16-INDEX(STANDINGS_ERA[],MATCH(Table1[[#This Row],[COMBINED]],STANDINGS_ERA[COMBINED],0),COLUMN(STANDINGS_ERA[PLACE IN LEAGUE]))</f>
        <v>5</v>
      </c>
      <c r="J238">
        <f>16-INDEX(STANDINGS_WHIP[],MATCH(Table1[[#This Row],[COMBINED]],STANDINGS_WHIP[COMBINED],0),COLUMN(STANDINGS_WHIP[PLACE IN LEAGUE]))</f>
        <v>4</v>
      </c>
      <c r="K238">
        <f>16-INDEX(STANDINGS_W[],MATCH(Table1[[#This Row],[COMBINED]],STANDINGS_W[COMBINED],0),COLUMN(STANDINGS_W[PLACE IN LEAGUE]))</f>
        <v>10</v>
      </c>
      <c r="L238">
        <f>16-INDEX(STANDINGS_K[],MATCH(Table1[[#This Row],[COMBINED]],STANDINGS_K[COMBINED],0),COLUMN(STANDINGS_K[PLACE IN LEAGUE]))</f>
        <v>5</v>
      </c>
      <c r="M238">
        <f>16-INDEX(STANDINGS_SV[],MATCH(Table1[[#This Row],[COMBINED]],STANDINGS_SV[COMBINED],0),COLUMN(STANDINGS_SV[PLACE IN LEAGUE]))</f>
        <v>3</v>
      </c>
      <c r="N238">
        <f>SUM(Table1[[#This Row],[BA]:[SV]])</f>
        <v>74</v>
      </c>
      <c r="O238">
        <v>8</v>
      </c>
    </row>
    <row r="239" spans="1:15" x14ac:dyDescent="0.25">
      <c r="A239" t="s">
        <v>717</v>
      </c>
      <c r="B239" t="s">
        <v>710</v>
      </c>
      <c r="C239" t="str">
        <f>Table1[[#This Row],[League]]&amp;Table1[[#This Row],[Team]]</f>
        <v>$150 Draft Champions Dec 06 1:00 pm Lg.3559Gray Mousers</v>
      </c>
      <c r="D239">
        <f>16-INDEX(STANDINGS_BA[],MATCH(Table1[[#This Row],[COMBINED]],STANDINGS_BA[COMBINED],0),COLUMN(STANDINGS_BA[PLACE IN LEAGUE]))</f>
        <v>8</v>
      </c>
      <c r="E239">
        <f>16-INDEX(STANDINGS_R[],MATCH(Table1[[#This Row],[COMBINED]],STANDINGS_R[COMBINED],0),COLUMN(STANDINGS_R[PLACE IN LEAGUE]))</f>
        <v>6</v>
      </c>
      <c r="F239">
        <f>16-INDEX(STANDINGS_HR[],MATCH(Table1[[#This Row],[COMBINED]],STANDINGS_HR[COMBINED],0),COLUMN(STANDINGS_HR[PLACE IN LEAGUE]))</f>
        <v>4</v>
      </c>
      <c r="G239">
        <f>16-INDEX(STANDINGS_RBI[],MATCH(Table1[[#This Row],[COMBINED]],STANDINGS_RBI[COMBINED],0),COLUMN(STANDINGS_RBI[PLACE IN LEAGUE]))</f>
        <v>10</v>
      </c>
      <c r="H239">
        <f>16-INDEX(STANDINGS_SB[],MATCH(Table1[[#This Row],[COMBINED]],STANDINGS_SB[COMBINED],0),COLUMN(STANDINGS_SB[PLACE IN LEAGUE]))</f>
        <v>3</v>
      </c>
      <c r="I239">
        <f>16-INDEX(STANDINGS_ERA[],MATCH(Table1[[#This Row],[COMBINED]],STANDINGS_ERA[COMBINED],0),COLUMN(STANDINGS_ERA[PLACE IN LEAGUE]))</f>
        <v>7</v>
      </c>
      <c r="J239">
        <f>16-INDEX(STANDINGS_WHIP[],MATCH(Table1[[#This Row],[COMBINED]],STANDINGS_WHIP[COMBINED],0),COLUMN(STANDINGS_WHIP[PLACE IN LEAGUE]))</f>
        <v>8</v>
      </c>
      <c r="K239">
        <f>16-INDEX(STANDINGS_W[],MATCH(Table1[[#This Row],[COMBINED]],STANDINGS_W[COMBINED],0),COLUMN(STANDINGS_W[PLACE IN LEAGUE]))</f>
        <v>6</v>
      </c>
      <c r="L239">
        <f>16-INDEX(STANDINGS_K[],MATCH(Table1[[#This Row],[COMBINED]],STANDINGS_K[COMBINED],0),COLUMN(STANDINGS_K[PLACE IN LEAGUE]))</f>
        <v>6</v>
      </c>
      <c r="M239">
        <f>16-INDEX(STANDINGS_SV[],MATCH(Table1[[#This Row],[COMBINED]],STANDINGS_SV[COMBINED],0),COLUMN(STANDINGS_SV[PLACE IN LEAGUE]))</f>
        <v>13</v>
      </c>
      <c r="N239">
        <f>SUM(Table1[[#This Row],[BA]:[SV]])</f>
        <v>71</v>
      </c>
      <c r="O239">
        <v>9</v>
      </c>
    </row>
    <row r="240" spans="1:15" x14ac:dyDescent="0.25">
      <c r="A240" t="s">
        <v>719</v>
      </c>
      <c r="B240" t="s">
        <v>710</v>
      </c>
      <c r="C240" t="str">
        <f>Table1[[#This Row],[League]]&amp;Table1[[#This Row],[Team]]</f>
        <v>$150 Draft Champions Dec 06 1:00 pm Lg.3559Harringthomanns</v>
      </c>
      <c r="D240">
        <f>16-INDEX(STANDINGS_BA[],MATCH(Table1[[#This Row],[COMBINED]],STANDINGS_BA[COMBINED],0),COLUMN(STANDINGS_BA[PLACE IN LEAGUE]))</f>
        <v>6</v>
      </c>
      <c r="E240">
        <f>16-INDEX(STANDINGS_R[],MATCH(Table1[[#This Row],[COMBINED]],STANDINGS_R[COMBINED],0),COLUMN(STANDINGS_R[PLACE IN LEAGUE]))</f>
        <v>10</v>
      </c>
      <c r="F240">
        <f>16-INDEX(STANDINGS_HR[],MATCH(Table1[[#This Row],[COMBINED]],STANDINGS_HR[COMBINED],0),COLUMN(STANDINGS_HR[PLACE IN LEAGUE]))</f>
        <v>6</v>
      </c>
      <c r="G240">
        <f>16-INDEX(STANDINGS_RBI[],MATCH(Table1[[#This Row],[COMBINED]],STANDINGS_RBI[COMBINED],0),COLUMN(STANDINGS_RBI[PLACE IN LEAGUE]))</f>
        <v>3</v>
      </c>
      <c r="H240">
        <f>16-INDEX(STANDINGS_SB[],MATCH(Table1[[#This Row],[COMBINED]],STANDINGS_SB[COMBINED],0),COLUMN(STANDINGS_SB[PLACE IN LEAGUE]))</f>
        <v>12</v>
      </c>
      <c r="I240">
        <f>16-INDEX(STANDINGS_ERA[],MATCH(Table1[[#This Row],[COMBINED]],STANDINGS_ERA[COMBINED],0),COLUMN(STANDINGS_ERA[PLACE IN LEAGUE]))</f>
        <v>12</v>
      </c>
      <c r="J240">
        <f>16-INDEX(STANDINGS_WHIP[],MATCH(Table1[[#This Row],[COMBINED]],STANDINGS_WHIP[COMBINED],0),COLUMN(STANDINGS_WHIP[PLACE IN LEAGUE]))</f>
        <v>6</v>
      </c>
      <c r="K240">
        <f>16-INDEX(STANDINGS_W[],MATCH(Table1[[#This Row],[COMBINED]],STANDINGS_W[COMBINED],0),COLUMN(STANDINGS_W[PLACE IN LEAGUE]))</f>
        <v>4</v>
      </c>
      <c r="L240">
        <f>16-INDEX(STANDINGS_K[],MATCH(Table1[[#This Row],[COMBINED]],STANDINGS_K[COMBINED],0),COLUMN(STANDINGS_K[PLACE IN LEAGUE]))</f>
        <v>2</v>
      </c>
      <c r="M240">
        <f>16-INDEX(STANDINGS_SV[],MATCH(Table1[[#This Row],[COMBINED]],STANDINGS_SV[COMBINED],0),COLUMN(STANDINGS_SV[PLACE IN LEAGUE]))</f>
        <v>9</v>
      </c>
      <c r="N240">
        <f>SUM(Table1[[#This Row],[BA]:[SV]])</f>
        <v>70</v>
      </c>
      <c r="O240">
        <v>10</v>
      </c>
    </row>
    <row r="241" spans="1:15" x14ac:dyDescent="0.25">
      <c r="A241" t="s">
        <v>715</v>
      </c>
      <c r="B241" t="s">
        <v>710</v>
      </c>
      <c r="C241" t="str">
        <f>Table1[[#This Row],[League]]&amp;Table1[[#This Row],[Team]]</f>
        <v>$150 Draft Champions Dec 06 1:00 pm Lg.3559Team Marlin</v>
      </c>
      <c r="D241">
        <f>16-INDEX(STANDINGS_BA[],MATCH(Table1[[#This Row],[COMBINED]],STANDINGS_BA[COMBINED],0),COLUMN(STANDINGS_BA[PLACE IN LEAGUE]))</f>
        <v>10</v>
      </c>
      <c r="E241">
        <f>16-INDEX(STANDINGS_R[],MATCH(Table1[[#This Row],[COMBINED]],STANDINGS_R[COMBINED],0),COLUMN(STANDINGS_R[PLACE IN LEAGUE]))</f>
        <v>8</v>
      </c>
      <c r="F241">
        <f>16-INDEX(STANDINGS_HR[],MATCH(Table1[[#This Row],[COMBINED]],STANDINGS_HR[COMBINED],0),COLUMN(STANDINGS_HR[PLACE IN LEAGUE]))</f>
        <v>11</v>
      </c>
      <c r="G241">
        <f>16-INDEX(STANDINGS_RBI[],MATCH(Table1[[#This Row],[COMBINED]],STANDINGS_RBI[COMBINED],0),COLUMN(STANDINGS_RBI[PLACE IN LEAGUE]))</f>
        <v>11</v>
      </c>
      <c r="H241">
        <f>16-INDEX(STANDINGS_SB[],MATCH(Table1[[#This Row],[COMBINED]],STANDINGS_SB[COMBINED],0),COLUMN(STANDINGS_SB[PLACE IN LEAGUE]))</f>
        <v>6</v>
      </c>
      <c r="I241">
        <f>16-INDEX(STANDINGS_ERA[],MATCH(Table1[[#This Row],[COMBINED]],STANDINGS_ERA[COMBINED],0),COLUMN(STANDINGS_ERA[PLACE IN LEAGUE]))</f>
        <v>4</v>
      </c>
      <c r="J241">
        <f>16-INDEX(STANDINGS_WHIP[],MATCH(Table1[[#This Row],[COMBINED]],STANDINGS_WHIP[COMBINED],0),COLUMN(STANDINGS_WHIP[PLACE IN LEAGUE]))</f>
        <v>5</v>
      </c>
      <c r="K241">
        <f>16-INDEX(STANDINGS_W[],MATCH(Table1[[#This Row],[COMBINED]],STANDINGS_W[COMBINED],0),COLUMN(STANDINGS_W[PLACE IN LEAGUE]))</f>
        <v>3</v>
      </c>
      <c r="L241">
        <f>16-INDEX(STANDINGS_K[],MATCH(Table1[[#This Row],[COMBINED]],STANDINGS_K[COMBINED],0),COLUMN(STANDINGS_K[PLACE IN LEAGUE]))</f>
        <v>4</v>
      </c>
      <c r="M241">
        <f>16-INDEX(STANDINGS_SV[],MATCH(Table1[[#This Row],[COMBINED]],STANDINGS_SV[COMBINED],0),COLUMN(STANDINGS_SV[PLACE IN LEAGUE]))</f>
        <v>7</v>
      </c>
      <c r="N241">
        <f>SUM(Table1[[#This Row],[BA]:[SV]])</f>
        <v>69</v>
      </c>
      <c r="O241">
        <v>11</v>
      </c>
    </row>
    <row r="242" spans="1:15" x14ac:dyDescent="0.25">
      <c r="A242" t="s">
        <v>711</v>
      </c>
      <c r="B242" t="s">
        <v>710</v>
      </c>
      <c r="C242" t="str">
        <f>Table1[[#This Row],[League]]&amp;Table1[[#This Row],[Team]]</f>
        <v>$150 Draft Champions Dec 06 1:00 pm Lg.3559Apacofgriff's Now</v>
      </c>
      <c r="D242">
        <f>16-INDEX(STANDINGS_BA[],MATCH(Table1[[#This Row],[COMBINED]],STANDINGS_BA[COMBINED],0),COLUMN(STANDINGS_BA[PLACE IN LEAGUE]))</f>
        <v>14</v>
      </c>
      <c r="E242">
        <f>16-INDEX(STANDINGS_R[],MATCH(Table1[[#This Row],[COMBINED]],STANDINGS_R[COMBINED],0),COLUMN(STANDINGS_R[PLACE IN LEAGUE]))</f>
        <v>9</v>
      </c>
      <c r="F242">
        <f>16-INDEX(STANDINGS_HR[],MATCH(Table1[[#This Row],[COMBINED]],STANDINGS_HR[COMBINED],0),COLUMN(STANDINGS_HR[PLACE IN LEAGUE]))</f>
        <v>12</v>
      </c>
      <c r="G242">
        <f>16-INDEX(STANDINGS_RBI[],MATCH(Table1[[#This Row],[COMBINED]],STANDINGS_RBI[COMBINED],0),COLUMN(STANDINGS_RBI[PLACE IN LEAGUE]))</f>
        <v>12</v>
      </c>
      <c r="H242">
        <f>16-INDEX(STANDINGS_SB[],MATCH(Table1[[#This Row],[COMBINED]],STANDINGS_SB[COMBINED],0),COLUMN(STANDINGS_SB[PLACE IN LEAGUE]))</f>
        <v>7</v>
      </c>
      <c r="I242">
        <f>16-INDEX(STANDINGS_ERA[],MATCH(Table1[[#This Row],[COMBINED]],STANDINGS_ERA[COMBINED],0),COLUMN(STANDINGS_ERA[PLACE IN LEAGUE]))</f>
        <v>2</v>
      </c>
      <c r="J242">
        <f>16-INDEX(STANDINGS_WHIP[],MATCH(Table1[[#This Row],[COMBINED]],STANDINGS_WHIP[COMBINED],0),COLUMN(STANDINGS_WHIP[PLACE IN LEAGUE]))</f>
        <v>2</v>
      </c>
      <c r="K242">
        <f>16-INDEX(STANDINGS_W[],MATCH(Table1[[#This Row],[COMBINED]],STANDINGS_W[COMBINED],0),COLUMN(STANDINGS_W[PLACE IN LEAGUE]))</f>
        <v>1</v>
      </c>
      <c r="L242">
        <f>16-INDEX(STANDINGS_K[],MATCH(Table1[[#This Row],[COMBINED]],STANDINGS_K[COMBINED],0),COLUMN(STANDINGS_K[PLACE IN LEAGUE]))</f>
        <v>3</v>
      </c>
      <c r="M242">
        <f>16-INDEX(STANDINGS_SV[],MATCH(Table1[[#This Row],[COMBINED]],STANDINGS_SV[COMBINED],0),COLUMN(STANDINGS_SV[PLACE IN LEAGUE]))</f>
        <v>4</v>
      </c>
      <c r="N242">
        <f>SUM(Table1[[#This Row],[BA]:[SV]])</f>
        <v>66</v>
      </c>
      <c r="O242">
        <v>12</v>
      </c>
    </row>
    <row r="243" spans="1:15" x14ac:dyDescent="0.25">
      <c r="A243" t="s">
        <v>17</v>
      </c>
      <c r="B243" t="s">
        <v>710</v>
      </c>
      <c r="C243" t="str">
        <f>Table1[[#This Row],[League]]&amp;Table1[[#This Row],[Team]]</f>
        <v>$150 Draft Champions Dec 06 1:00 pm Lg.3559Millertime</v>
      </c>
      <c r="D243">
        <f>16-INDEX(STANDINGS_BA[],MATCH(Table1[[#This Row],[COMBINED]],STANDINGS_BA[COMBINED],0),COLUMN(STANDINGS_BA[PLACE IN LEAGUE]))</f>
        <v>4</v>
      </c>
      <c r="E243">
        <f>16-INDEX(STANDINGS_R[],MATCH(Table1[[#This Row],[COMBINED]],STANDINGS_R[COMBINED],0),COLUMN(STANDINGS_R[PLACE IN LEAGUE]))</f>
        <v>7</v>
      </c>
      <c r="F243">
        <f>16-INDEX(STANDINGS_HR[],MATCH(Table1[[#This Row],[COMBINED]],STANDINGS_HR[COMBINED],0),COLUMN(STANDINGS_HR[PLACE IN LEAGUE]))</f>
        <v>8</v>
      </c>
      <c r="G243">
        <f>16-INDEX(STANDINGS_RBI[],MATCH(Table1[[#This Row],[COMBINED]],STANDINGS_RBI[COMBINED],0),COLUMN(STANDINGS_RBI[PLACE IN LEAGUE]))</f>
        <v>5</v>
      </c>
      <c r="H243">
        <f>16-INDEX(STANDINGS_SB[],MATCH(Table1[[#This Row],[COMBINED]],STANDINGS_SB[COMBINED],0),COLUMN(STANDINGS_SB[PLACE IN LEAGUE]))</f>
        <v>10</v>
      </c>
      <c r="I243">
        <f>16-INDEX(STANDINGS_ERA[],MATCH(Table1[[#This Row],[COMBINED]],STANDINGS_ERA[COMBINED],0),COLUMN(STANDINGS_ERA[PLACE IN LEAGUE]))</f>
        <v>3</v>
      </c>
      <c r="J243">
        <f>16-INDEX(STANDINGS_WHIP[],MATCH(Table1[[#This Row],[COMBINED]],STANDINGS_WHIP[COMBINED],0),COLUMN(STANDINGS_WHIP[PLACE IN LEAGUE]))</f>
        <v>3</v>
      </c>
      <c r="K243">
        <f>16-INDEX(STANDINGS_W[],MATCH(Table1[[#This Row],[COMBINED]],STANDINGS_W[COMBINED],0),COLUMN(STANDINGS_W[PLACE IN LEAGUE]))</f>
        <v>9</v>
      </c>
      <c r="L243">
        <f>16-INDEX(STANDINGS_K[],MATCH(Table1[[#This Row],[COMBINED]],STANDINGS_K[COMBINED],0),COLUMN(STANDINGS_K[PLACE IN LEAGUE]))</f>
        <v>9</v>
      </c>
      <c r="M243">
        <f>16-INDEX(STANDINGS_SV[],MATCH(Table1[[#This Row],[COMBINED]],STANDINGS_SV[COMBINED],0),COLUMN(STANDINGS_SV[PLACE IN LEAGUE]))</f>
        <v>8</v>
      </c>
      <c r="N243">
        <f>SUM(Table1[[#This Row],[BA]:[SV]])</f>
        <v>66</v>
      </c>
      <c r="O243">
        <v>13</v>
      </c>
    </row>
    <row r="244" spans="1:15" x14ac:dyDescent="0.25">
      <c r="A244" t="s">
        <v>718</v>
      </c>
      <c r="B244" t="s">
        <v>710</v>
      </c>
      <c r="C244" t="str">
        <f>Table1[[#This Row],[League]]&amp;Table1[[#This Row],[Team]]</f>
        <v>$150 Draft Champions Dec 06 1:00 pm Lg.3559Team Beko</v>
      </c>
      <c r="D244">
        <f>16-INDEX(STANDINGS_BA[],MATCH(Table1[[#This Row],[COMBINED]],STANDINGS_BA[COMBINED],0),COLUMN(STANDINGS_BA[PLACE IN LEAGUE]))</f>
        <v>7</v>
      </c>
      <c r="E244">
        <f>16-INDEX(STANDINGS_R[],MATCH(Table1[[#This Row],[COMBINED]],STANDINGS_R[COMBINED],0),COLUMN(STANDINGS_R[PLACE IN LEAGUE]))</f>
        <v>4</v>
      </c>
      <c r="F244">
        <f>16-INDEX(STANDINGS_HR[],MATCH(Table1[[#This Row],[COMBINED]],STANDINGS_HR[COMBINED],0),COLUMN(STANDINGS_HR[PLACE IN LEAGUE]))</f>
        <v>3</v>
      </c>
      <c r="G244">
        <f>16-INDEX(STANDINGS_RBI[],MATCH(Table1[[#This Row],[COMBINED]],STANDINGS_RBI[COMBINED],0),COLUMN(STANDINGS_RBI[PLACE IN LEAGUE]))</f>
        <v>4</v>
      </c>
      <c r="H244">
        <f>16-INDEX(STANDINGS_SB[],MATCH(Table1[[#This Row],[COMBINED]],STANDINGS_SB[COMBINED],0),COLUMN(STANDINGS_SB[PLACE IN LEAGUE]))</f>
        <v>2</v>
      </c>
      <c r="I244">
        <f>16-INDEX(STANDINGS_ERA[],MATCH(Table1[[#This Row],[COMBINED]],STANDINGS_ERA[COMBINED],0),COLUMN(STANDINGS_ERA[PLACE IN LEAGUE]))</f>
        <v>6</v>
      </c>
      <c r="J244">
        <f>16-INDEX(STANDINGS_WHIP[],MATCH(Table1[[#This Row],[COMBINED]],STANDINGS_WHIP[COMBINED],0),COLUMN(STANDINGS_WHIP[PLACE IN LEAGUE]))</f>
        <v>9</v>
      </c>
      <c r="K244">
        <f>16-INDEX(STANDINGS_W[],MATCH(Table1[[#This Row],[COMBINED]],STANDINGS_W[COMBINED],0),COLUMN(STANDINGS_W[PLACE IN LEAGUE]))</f>
        <v>8</v>
      </c>
      <c r="L244">
        <f>16-INDEX(STANDINGS_K[],MATCH(Table1[[#This Row],[COMBINED]],STANDINGS_K[COMBINED],0),COLUMN(STANDINGS_K[PLACE IN LEAGUE]))</f>
        <v>8</v>
      </c>
      <c r="M244">
        <f>16-INDEX(STANDINGS_SV[],MATCH(Table1[[#This Row],[COMBINED]],STANDINGS_SV[COMBINED],0),COLUMN(STANDINGS_SV[PLACE IN LEAGUE]))</f>
        <v>2</v>
      </c>
      <c r="N244">
        <f>SUM(Table1[[#This Row],[BA]:[SV]])</f>
        <v>53</v>
      </c>
      <c r="O244">
        <v>14</v>
      </c>
    </row>
    <row r="245" spans="1:15" x14ac:dyDescent="0.25">
      <c r="A245" t="s">
        <v>721</v>
      </c>
      <c r="B245" t="s">
        <v>710</v>
      </c>
      <c r="C245" t="str">
        <f>Table1[[#This Row],[League]]&amp;Table1[[#This Row],[Team]]</f>
        <v>$150 Draft Champions Dec 06 1:00 pm Lg.3559Bosch's Boyz III</v>
      </c>
      <c r="D245">
        <f>16-INDEX(STANDINGS_BA[],MATCH(Table1[[#This Row],[COMBINED]],STANDINGS_BA[COMBINED],0),COLUMN(STANDINGS_BA[PLACE IN LEAGUE]))</f>
        <v>3</v>
      </c>
      <c r="E245">
        <f>16-INDEX(STANDINGS_R[],MATCH(Table1[[#This Row],[COMBINED]],STANDINGS_R[COMBINED],0),COLUMN(STANDINGS_R[PLACE IN LEAGUE]))</f>
        <v>1</v>
      </c>
      <c r="F245">
        <f>16-INDEX(STANDINGS_HR[],MATCH(Table1[[#This Row],[COMBINED]],STANDINGS_HR[COMBINED],0),COLUMN(STANDINGS_HR[PLACE IN LEAGUE]))</f>
        <v>1</v>
      </c>
      <c r="G245">
        <f>16-INDEX(STANDINGS_RBI[],MATCH(Table1[[#This Row],[COMBINED]],STANDINGS_RBI[COMBINED],0),COLUMN(STANDINGS_RBI[PLACE IN LEAGUE]))</f>
        <v>1</v>
      </c>
      <c r="H245">
        <f>16-INDEX(STANDINGS_SB[],MATCH(Table1[[#This Row],[COMBINED]],STANDINGS_SB[COMBINED],0),COLUMN(STANDINGS_SB[PLACE IN LEAGUE]))</f>
        <v>11</v>
      </c>
      <c r="I245">
        <f>16-INDEX(STANDINGS_ERA[],MATCH(Table1[[#This Row],[COMBINED]],STANDINGS_ERA[COMBINED],0),COLUMN(STANDINGS_ERA[PLACE IN LEAGUE]))</f>
        <v>1</v>
      </c>
      <c r="J245">
        <f>16-INDEX(STANDINGS_WHIP[],MATCH(Table1[[#This Row],[COMBINED]],STANDINGS_WHIP[COMBINED],0),COLUMN(STANDINGS_WHIP[PLACE IN LEAGUE]))</f>
        <v>1</v>
      </c>
      <c r="K245">
        <f>16-INDEX(STANDINGS_W[],MATCH(Table1[[#This Row],[COMBINED]],STANDINGS_W[COMBINED],0),COLUMN(STANDINGS_W[PLACE IN LEAGUE]))</f>
        <v>2</v>
      </c>
      <c r="L245">
        <f>16-INDEX(STANDINGS_K[],MATCH(Table1[[#This Row],[COMBINED]],STANDINGS_K[COMBINED],0),COLUMN(STANDINGS_K[PLACE IN LEAGUE]))</f>
        <v>1</v>
      </c>
      <c r="M245">
        <f>16-INDEX(STANDINGS_SV[],MATCH(Table1[[#This Row],[COMBINED]],STANDINGS_SV[COMBINED],0),COLUMN(STANDINGS_SV[PLACE IN LEAGUE]))</f>
        <v>1</v>
      </c>
      <c r="N245">
        <f>SUM(Table1[[#This Row],[BA]:[SV]])</f>
        <v>23</v>
      </c>
      <c r="O245">
        <v>15</v>
      </c>
    </row>
    <row r="246" spans="1:15" x14ac:dyDescent="0.25">
      <c r="A246" t="s">
        <v>36</v>
      </c>
      <c r="B246" t="s">
        <v>724</v>
      </c>
      <c r="C246" t="str">
        <f>Table1[[#This Row],[League]]&amp;Table1[[#This Row],[Team]]</f>
        <v>$150 Draft Champions Dec 08 1:00 pm Lg.3560PACO THYME</v>
      </c>
      <c r="D246">
        <f>16-INDEX(STANDINGS_BA[],MATCH(Table1[[#This Row],[COMBINED]],STANDINGS_BA[COMBINED],0),COLUMN(STANDINGS_BA[PLACE IN LEAGUE]))</f>
        <v>12</v>
      </c>
      <c r="E246">
        <f>16-INDEX(STANDINGS_R[],MATCH(Table1[[#This Row],[COMBINED]],STANDINGS_R[COMBINED],0),COLUMN(STANDINGS_R[PLACE IN LEAGUE]))</f>
        <v>6</v>
      </c>
      <c r="F246">
        <f>16-INDEX(STANDINGS_HR[],MATCH(Table1[[#This Row],[COMBINED]],STANDINGS_HR[COMBINED],0),COLUMN(STANDINGS_HR[PLACE IN LEAGUE]))</f>
        <v>3</v>
      </c>
      <c r="G246">
        <f>16-INDEX(STANDINGS_RBI[],MATCH(Table1[[#This Row],[COMBINED]],STANDINGS_RBI[COMBINED],0),COLUMN(STANDINGS_RBI[PLACE IN LEAGUE]))</f>
        <v>8</v>
      </c>
      <c r="H246">
        <f>16-INDEX(STANDINGS_SB[],MATCH(Table1[[#This Row],[COMBINED]],STANDINGS_SB[COMBINED],0),COLUMN(STANDINGS_SB[PLACE IN LEAGUE]))</f>
        <v>10</v>
      </c>
      <c r="I246">
        <f>16-INDEX(STANDINGS_ERA[],MATCH(Table1[[#This Row],[COMBINED]],STANDINGS_ERA[COMBINED],0),COLUMN(STANDINGS_ERA[PLACE IN LEAGUE]))</f>
        <v>15</v>
      </c>
      <c r="J246">
        <f>16-INDEX(STANDINGS_WHIP[],MATCH(Table1[[#This Row],[COMBINED]],STANDINGS_WHIP[COMBINED],0),COLUMN(STANDINGS_WHIP[PLACE IN LEAGUE]))</f>
        <v>15</v>
      </c>
      <c r="K246">
        <f>16-INDEX(STANDINGS_W[],MATCH(Table1[[#This Row],[COMBINED]],STANDINGS_W[COMBINED],0),COLUMN(STANDINGS_W[PLACE IN LEAGUE]))</f>
        <v>15</v>
      </c>
      <c r="L246">
        <f>16-INDEX(STANDINGS_K[],MATCH(Table1[[#This Row],[COMBINED]],STANDINGS_K[COMBINED],0),COLUMN(STANDINGS_K[PLACE IN LEAGUE]))</f>
        <v>15</v>
      </c>
      <c r="M246">
        <f>16-INDEX(STANDINGS_SV[],MATCH(Table1[[#This Row],[COMBINED]],STANDINGS_SV[COMBINED],0),COLUMN(STANDINGS_SV[PLACE IN LEAGUE]))</f>
        <v>14</v>
      </c>
      <c r="N246">
        <f>SUM(Table1[[#This Row],[BA]:[SV]])</f>
        <v>113</v>
      </c>
      <c r="O246">
        <v>1</v>
      </c>
    </row>
    <row r="247" spans="1:15" x14ac:dyDescent="0.25">
      <c r="A247" t="s">
        <v>56</v>
      </c>
      <c r="B247" t="s">
        <v>724</v>
      </c>
      <c r="C247" t="str">
        <f>Table1[[#This Row],[League]]&amp;Table1[[#This Row],[Team]]</f>
        <v>$150 Draft Champions Dec 08 1:00 pm Lg.3560DOUGHBOYS</v>
      </c>
      <c r="D247">
        <f>16-INDEX(STANDINGS_BA[],MATCH(Table1[[#This Row],[COMBINED]],STANDINGS_BA[COMBINED],0),COLUMN(STANDINGS_BA[PLACE IN LEAGUE]))</f>
        <v>7</v>
      </c>
      <c r="E247">
        <f>16-INDEX(STANDINGS_R[],MATCH(Table1[[#This Row],[COMBINED]],STANDINGS_R[COMBINED],0),COLUMN(STANDINGS_R[PLACE IN LEAGUE]))</f>
        <v>9</v>
      </c>
      <c r="F247">
        <f>16-INDEX(STANDINGS_HR[],MATCH(Table1[[#This Row],[COMBINED]],STANDINGS_HR[COMBINED],0),COLUMN(STANDINGS_HR[PLACE IN LEAGUE]))</f>
        <v>13</v>
      </c>
      <c r="G247">
        <f>16-INDEX(STANDINGS_RBI[],MATCH(Table1[[#This Row],[COMBINED]],STANDINGS_RBI[COMBINED],0),COLUMN(STANDINGS_RBI[PLACE IN LEAGUE]))</f>
        <v>10</v>
      </c>
      <c r="H247">
        <f>16-INDEX(STANDINGS_SB[],MATCH(Table1[[#This Row],[COMBINED]],STANDINGS_SB[COMBINED],0),COLUMN(STANDINGS_SB[PLACE IN LEAGUE]))</f>
        <v>2</v>
      </c>
      <c r="I247">
        <f>16-INDEX(STANDINGS_ERA[],MATCH(Table1[[#This Row],[COMBINED]],STANDINGS_ERA[COMBINED],0),COLUMN(STANDINGS_ERA[PLACE IN LEAGUE]))</f>
        <v>14</v>
      </c>
      <c r="J247">
        <f>16-INDEX(STANDINGS_WHIP[],MATCH(Table1[[#This Row],[COMBINED]],STANDINGS_WHIP[COMBINED],0),COLUMN(STANDINGS_WHIP[PLACE IN LEAGUE]))</f>
        <v>14</v>
      </c>
      <c r="K247">
        <f>16-INDEX(STANDINGS_W[],MATCH(Table1[[#This Row],[COMBINED]],STANDINGS_W[COMBINED],0),COLUMN(STANDINGS_W[PLACE IN LEAGUE]))</f>
        <v>13</v>
      </c>
      <c r="L247">
        <f>16-INDEX(STANDINGS_K[],MATCH(Table1[[#This Row],[COMBINED]],STANDINGS_K[COMBINED],0),COLUMN(STANDINGS_K[PLACE IN LEAGUE]))</f>
        <v>14</v>
      </c>
      <c r="M247">
        <f>16-INDEX(STANDINGS_SV[],MATCH(Table1[[#This Row],[COMBINED]],STANDINGS_SV[COMBINED],0),COLUMN(STANDINGS_SV[PLACE IN LEAGUE]))</f>
        <v>11</v>
      </c>
      <c r="N247">
        <f>SUM(Table1[[#This Row],[BA]:[SV]])</f>
        <v>107</v>
      </c>
      <c r="O247">
        <v>2</v>
      </c>
    </row>
    <row r="248" spans="1:15" x14ac:dyDescent="0.25">
      <c r="A248" t="s">
        <v>727</v>
      </c>
      <c r="B248" t="s">
        <v>724</v>
      </c>
      <c r="C248" t="str">
        <f>Table1[[#This Row],[League]]&amp;Table1[[#This Row],[Team]]</f>
        <v>$150 Draft Champions Dec 08 1:00 pm Lg.3560Surge</v>
      </c>
      <c r="D248">
        <f>16-INDEX(STANDINGS_BA[],MATCH(Table1[[#This Row],[COMBINED]],STANDINGS_BA[COMBINED],0),COLUMN(STANDINGS_BA[PLACE IN LEAGUE]))</f>
        <v>11</v>
      </c>
      <c r="E248">
        <f>16-INDEX(STANDINGS_R[],MATCH(Table1[[#This Row],[COMBINED]],STANDINGS_R[COMBINED],0),COLUMN(STANDINGS_R[PLACE IN LEAGUE]))</f>
        <v>13</v>
      </c>
      <c r="F248">
        <f>16-INDEX(STANDINGS_HR[],MATCH(Table1[[#This Row],[COMBINED]],STANDINGS_HR[COMBINED],0),COLUMN(STANDINGS_HR[PLACE IN LEAGUE]))</f>
        <v>11</v>
      </c>
      <c r="G248">
        <f>16-INDEX(STANDINGS_RBI[],MATCH(Table1[[#This Row],[COMBINED]],STANDINGS_RBI[COMBINED],0),COLUMN(STANDINGS_RBI[PLACE IN LEAGUE]))</f>
        <v>11</v>
      </c>
      <c r="H248">
        <f>16-INDEX(STANDINGS_SB[],MATCH(Table1[[#This Row],[COMBINED]],STANDINGS_SB[COMBINED],0),COLUMN(STANDINGS_SB[PLACE IN LEAGUE]))</f>
        <v>13</v>
      </c>
      <c r="I248">
        <f>16-INDEX(STANDINGS_ERA[],MATCH(Table1[[#This Row],[COMBINED]],STANDINGS_ERA[COMBINED],0),COLUMN(STANDINGS_ERA[PLACE IN LEAGUE]))</f>
        <v>6</v>
      </c>
      <c r="J248">
        <f>16-INDEX(STANDINGS_WHIP[],MATCH(Table1[[#This Row],[COMBINED]],STANDINGS_WHIP[COMBINED],0),COLUMN(STANDINGS_WHIP[PLACE IN LEAGUE]))</f>
        <v>7</v>
      </c>
      <c r="K248">
        <f>16-INDEX(STANDINGS_W[],MATCH(Table1[[#This Row],[COMBINED]],STANDINGS_W[COMBINED],0),COLUMN(STANDINGS_W[PLACE IN LEAGUE]))</f>
        <v>12</v>
      </c>
      <c r="L248">
        <f>16-INDEX(STANDINGS_K[],MATCH(Table1[[#This Row],[COMBINED]],STANDINGS_K[COMBINED],0),COLUMN(STANDINGS_K[PLACE IN LEAGUE]))</f>
        <v>6</v>
      </c>
      <c r="M248">
        <f>16-INDEX(STANDINGS_SV[],MATCH(Table1[[#This Row],[COMBINED]],STANDINGS_SV[COMBINED],0),COLUMN(STANDINGS_SV[PLACE IN LEAGUE]))</f>
        <v>3</v>
      </c>
      <c r="N248">
        <f>SUM(Table1[[#This Row],[BA]:[SV]])</f>
        <v>93</v>
      </c>
      <c r="O248">
        <v>3</v>
      </c>
    </row>
    <row r="249" spans="1:15" x14ac:dyDescent="0.25">
      <c r="A249" t="s">
        <v>729</v>
      </c>
      <c r="B249" t="s">
        <v>724</v>
      </c>
      <c r="C249" t="str">
        <f>Table1[[#This Row],[League]]&amp;Table1[[#This Row],[Team]]</f>
        <v>$150 Draft Champions Dec 08 1:00 pm Lg.3560Team Castelli</v>
      </c>
      <c r="D249">
        <f>16-INDEX(STANDINGS_BA[],MATCH(Table1[[#This Row],[COMBINED]],STANDINGS_BA[COMBINED],0),COLUMN(STANDINGS_BA[PLACE IN LEAGUE]))</f>
        <v>6</v>
      </c>
      <c r="E249">
        <f>16-INDEX(STANDINGS_R[],MATCH(Table1[[#This Row],[COMBINED]],STANDINGS_R[COMBINED],0),COLUMN(STANDINGS_R[PLACE IN LEAGUE]))</f>
        <v>10</v>
      </c>
      <c r="F249">
        <f>16-INDEX(STANDINGS_HR[],MATCH(Table1[[#This Row],[COMBINED]],STANDINGS_HR[COMBINED],0),COLUMN(STANDINGS_HR[PLACE IN LEAGUE]))</f>
        <v>15</v>
      </c>
      <c r="G249">
        <f>16-INDEX(STANDINGS_RBI[],MATCH(Table1[[#This Row],[COMBINED]],STANDINGS_RBI[COMBINED],0),COLUMN(STANDINGS_RBI[PLACE IN LEAGUE]))</f>
        <v>14</v>
      </c>
      <c r="H249">
        <f>16-INDEX(STANDINGS_SB[],MATCH(Table1[[#This Row],[COMBINED]],STANDINGS_SB[COMBINED],0),COLUMN(STANDINGS_SB[PLACE IN LEAGUE]))</f>
        <v>8</v>
      </c>
      <c r="I249">
        <f>16-INDEX(STANDINGS_ERA[],MATCH(Table1[[#This Row],[COMBINED]],STANDINGS_ERA[COMBINED],0),COLUMN(STANDINGS_ERA[PLACE IN LEAGUE]))</f>
        <v>8</v>
      </c>
      <c r="J249">
        <f>16-INDEX(STANDINGS_WHIP[],MATCH(Table1[[#This Row],[COMBINED]],STANDINGS_WHIP[COMBINED],0),COLUMN(STANDINGS_WHIP[PLACE IN LEAGUE]))</f>
        <v>4</v>
      </c>
      <c r="K249">
        <f>16-INDEX(STANDINGS_W[],MATCH(Table1[[#This Row],[COMBINED]],STANDINGS_W[COMBINED],0),COLUMN(STANDINGS_W[PLACE IN LEAGUE]))</f>
        <v>5</v>
      </c>
      <c r="L249">
        <f>16-INDEX(STANDINGS_K[],MATCH(Table1[[#This Row],[COMBINED]],STANDINGS_K[COMBINED],0),COLUMN(STANDINGS_K[PLACE IN LEAGUE]))</f>
        <v>8</v>
      </c>
      <c r="M249">
        <f>16-INDEX(STANDINGS_SV[],MATCH(Table1[[#This Row],[COMBINED]],STANDINGS_SV[COMBINED],0),COLUMN(STANDINGS_SV[PLACE IN LEAGUE]))</f>
        <v>13</v>
      </c>
      <c r="N249">
        <f>SUM(Table1[[#This Row],[BA]:[SV]])</f>
        <v>91</v>
      </c>
      <c r="O249">
        <v>4</v>
      </c>
    </row>
    <row r="250" spans="1:15" x14ac:dyDescent="0.25">
      <c r="A250" t="s">
        <v>723</v>
      </c>
      <c r="B250" t="s">
        <v>724</v>
      </c>
      <c r="C250" t="str">
        <f>Table1[[#This Row],[League]]&amp;Table1[[#This Row],[Team]]</f>
        <v>$150 Draft Champions Dec 08 1:00 pm Lg.3560Shaputzvah</v>
      </c>
      <c r="D250">
        <f>16-INDEX(STANDINGS_BA[],MATCH(Table1[[#This Row],[COMBINED]],STANDINGS_BA[COMBINED],0),COLUMN(STANDINGS_BA[PLACE IN LEAGUE]))</f>
        <v>15</v>
      </c>
      <c r="E250">
        <f>16-INDEX(STANDINGS_R[],MATCH(Table1[[#This Row],[COMBINED]],STANDINGS_R[COMBINED],0),COLUMN(STANDINGS_R[PLACE IN LEAGUE]))</f>
        <v>11</v>
      </c>
      <c r="F250">
        <f>16-INDEX(STANDINGS_HR[],MATCH(Table1[[#This Row],[COMBINED]],STANDINGS_HR[COMBINED],0),COLUMN(STANDINGS_HR[PLACE IN LEAGUE]))</f>
        <v>6</v>
      </c>
      <c r="G250">
        <f>16-INDEX(STANDINGS_RBI[],MATCH(Table1[[#This Row],[COMBINED]],STANDINGS_RBI[COMBINED],0),COLUMN(STANDINGS_RBI[PLACE IN LEAGUE]))</f>
        <v>6</v>
      </c>
      <c r="H250">
        <f>16-INDEX(STANDINGS_SB[],MATCH(Table1[[#This Row],[COMBINED]],STANDINGS_SB[COMBINED],0),COLUMN(STANDINGS_SB[PLACE IN LEAGUE]))</f>
        <v>4</v>
      </c>
      <c r="I250">
        <f>16-INDEX(STANDINGS_ERA[],MATCH(Table1[[#This Row],[COMBINED]],STANDINGS_ERA[COMBINED],0),COLUMN(STANDINGS_ERA[PLACE IN LEAGUE]))</f>
        <v>9</v>
      </c>
      <c r="J250">
        <f>16-INDEX(STANDINGS_WHIP[],MATCH(Table1[[#This Row],[COMBINED]],STANDINGS_WHIP[COMBINED],0),COLUMN(STANDINGS_WHIP[PLACE IN LEAGUE]))</f>
        <v>11</v>
      </c>
      <c r="K250">
        <f>16-INDEX(STANDINGS_W[],MATCH(Table1[[#This Row],[COMBINED]],STANDINGS_W[COMBINED],0),COLUMN(STANDINGS_W[PLACE IN LEAGUE]))</f>
        <v>10</v>
      </c>
      <c r="L250">
        <f>16-INDEX(STANDINGS_K[],MATCH(Table1[[#This Row],[COMBINED]],STANDINGS_K[COMBINED],0),COLUMN(STANDINGS_K[PLACE IN LEAGUE]))</f>
        <v>13</v>
      </c>
      <c r="M250">
        <f>16-INDEX(STANDINGS_SV[],MATCH(Table1[[#This Row],[COMBINED]],STANDINGS_SV[COMBINED],0),COLUMN(STANDINGS_SV[PLACE IN LEAGUE]))</f>
        <v>2</v>
      </c>
      <c r="N250">
        <f>SUM(Table1[[#This Row],[BA]:[SV]])</f>
        <v>87</v>
      </c>
      <c r="O250">
        <v>5</v>
      </c>
    </row>
    <row r="251" spans="1:15" x14ac:dyDescent="0.25">
      <c r="A251" t="s">
        <v>730</v>
      </c>
      <c r="B251" t="s">
        <v>724</v>
      </c>
      <c r="C251" t="str">
        <f>Table1[[#This Row],[League]]&amp;Table1[[#This Row],[Team]]</f>
        <v>$150 Draft Champions Dec 08 1:00 pm Lg.3560Uski1</v>
      </c>
      <c r="D251">
        <f>16-INDEX(STANDINGS_BA[],MATCH(Table1[[#This Row],[COMBINED]],STANDINGS_BA[COMBINED],0),COLUMN(STANDINGS_BA[PLACE IN LEAGUE]))</f>
        <v>5</v>
      </c>
      <c r="E251">
        <f>16-INDEX(STANDINGS_R[],MATCH(Table1[[#This Row],[COMBINED]],STANDINGS_R[COMBINED],0),COLUMN(STANDINGS_R[PLACE IN LEAGUE]))</f>
        <v>3</v>
      </c>
      <c r="F251">
        <f>16-INDEX(STANDINGS_HR[],MATCH(Table1[[#This Row],[COMBINED]],STANDINGS_HR[COMBINED],0),COLUMN(STANDINGS_HR[PLACE IN LEAGUE]))</f>
        <v>8</v>
      </c>
      <c r="G251">
        <f>16-INDEX(STANDINGS_RBI[],MATCH(Table1[[#This Row],[COMBINED]],STANDINGS_RBI[COMBINED],0),COLUMN(STANDINGS_RBI[PLACE IN LEAGUE]))</f>
        <v>7</v>
      </c>
      <c r="H251">
        <f>16-INDEX(STANDINGS_SB[],MATCH(Table1[[#This Row],[COMBINED]],STANDINGS_SB[COMBINED],0),COLUMN(STANDINGS_SB[PLACE IN LEAGUE]))</f>
        <v>7</v>
      </c>
      <c r="I251">
        <f>16-INDEX(STANDINGS_ERA[],MATCH(Table1[[#This Row],[COMBINED]],STANDINGS_ERA[COMBINED],0),COLUMN(STANDINGS_ERA[PLACE IN LEAGUE]))</f>
        <v>12</v>
      </c>
      <c r="J251">
        <f>16-INDEX(STANDINGS_WHIP[],MATCH(Table1[[#This Row],[COMBINED]],STANDINGS_WHIP[COMBINED],0),COLUMN(STANDINGS_WHIP[PLACE IN LEAGUE]))</f>
        <v>12</v>
      </c>
      <c r="K251">
        <f>16-INDEX(STANDINGS_W[],MATCH(Table1[[#This Row],[COMBINED]],STANDINGS_W[COMBINED],0),COLUMN(STANDINGS_W[PLACE IN LEAGUE]))</f>
        <v>6</v>
      </c>
      <c r="L251">
        <f>16-INDEX(STANDINGS_K[],MATCH(Table1[[#This Row],[COMBINED]],STANDINGS_K[COMBINED],0),COLUMN(STANDINGS_K[PLACE IN LEAGUE]))</f>
        <v>10</v>
      </c>
      <c r="M251">
        <f>16-INDEX(STANDINGS_SV[],MATCH(Table1[[#This Row],[COMBINED]],STANDINGS_SV[COMBINED],0),COLUMN(STANDINGS_SV[PLACE IN LEAGUE]))</f>
        <v>15</v>
      </c>
      <c r="N251">
        <f>SUM(Table1[[#This Row],[BA]:[SV]])</f>
        <v>85</v>
      </c>
      <c r="O251">
        <v>6</v>
      </c>
    </row>
    <row r="252" spans="1:15" x14ac:dyDescent="0.25">
      <c r="A252" t="s">
        <v>732</v>
      </c>
      <c r="B252" t="s">
        <v>724</v>
      </c>
      <c r="C252" t="str">
        <f>Table1[[#This Row],[League]]&amp;Table1[[#This Row],[Team]]</f>
        <v>$150 Draft Champions Dec 08 1:00 pm Lg.3560Venom</v>
      </c>
      <c r="D252">
        <f>16-INDEX(STANDINGS_BA[],MATCH(Table1[[#This Row],[COMBINED]],STANDINGS_BA[COMBINED],0),COLUMN(STANDINGS_BA[PLACE IN LEAGUE]))</f>
        <v>3</v>
      </c>
      <c r="E252">
        <f>16-INDEX(STANDINGS_R[],MATCH(Table1[[#This Row],[COMBINED]],STANDINGS_R[COMBINED],0),COLUMN(STANDINGS_R[PLACE IN LEAGUE]))</f>
        <v>5</v>
      </c>
      <c r="F252">
        <f>16-INDEX(STANDINGS_HR[],MATCH(Table1[[#This Row],[COMBINED]],STANDINGS_HR[COMBINED],0),COLUMN(STANDINGS_HR[PLACE IN LEAGUE]))</f>
        <v>14</v>
      </c>
      <c r="G252">
        <f>16-INDEX(STANDINGS_RBI[],MATCH(Table1[[#This Row],[COMBINED]],STANDINGS_RBI[COMBINED],0),COLUMN(STANDINGS_RBI[PLACE IN LEAGUE]))</f>
        <v>9</v>
      </c>
      <c r="H252">
        <f>16-INDEX(STANDINGS_SB[],MATCH(Table1[[#This Row],[COMBINED]],STANDINGS_SB[COMBINED],0),COLUMN(STANDINGS_SB[PLACE IN LEAGUE]))</f>
        <v>6</v>
      </c>
      <c r="I252">
        <f>16-INDEX(STANDINGS_ERA[],MATCH(Table1[[#This Row],[COMBINED]],STANDINGS_ERA[COMBINED],0),COLUMN(STANDINGS_ERA[PLACE IN LEAGUE]))</f>
        <v>11</v>
      </c>
      <c r="J252">
        <f>16-INDEX(STANDINGS_WHIP[],MATCH(Table1[[#This Row],[COMBINED]],STANDINGS_WHIP[COMBINED],0),COLUMN(STANDINGS_WHIP[PLACE IN LEAGUE]))</f>
        <v>6</v>
      </c>
      <c r="K252">
        <f>16-INDEX(STANDINGS_W[],MATCH(Table1[[#This Row],[COMBINED]],STANDINGS_W[COMBINED],0),COLUMN(STANDINGS_W[PLACE IN LEAGUE]))</f>
        <v>14</v>
      </c>
      <c r="L252">
        <f>16-INDEX(STANDINGS_K[],MATCH(Table1[[#This Row],[COMBINED]],STANDINGS_K[COMBINED],0),COLUMN(STANDINGS_K[PLACE IN LEAGUE]))</f>
        <v>11</v>
      </c>
      <c r="M252">
        <f>16-INDEX(STANDINGS_SV[],MATCH(Table1[[#This Row],[COMBINED]],STANDINGS_SV[COMBINED],0),COLUMN(STANDINGS_SV[PLACE IN LEAGUE]))</f>
        <v>4</v>
      </c>
      <c r="N252">
        <f>SUM(Table1[[#This Row],[BA]:[SV]])</f>
        <v>83</v>
      </c>
      <c r="O252">
        <v>7</v>
      </c>
    </row>
    <row r="253" spans="1:15" x14ac:dyDescent="0.25">
      <c r="A253" t="s">
        <v>726</v>
      </c>
      <c r="B253" t="s">
        <v>724</v>
      </c>
      <c r="C253" t="str">
        <f>Table1[[#This Row],[League]]&amp;Table1[[#This Row],[Team]]</f>
        <v>$150 Draft Champions Dec 08 1:00 pm Lg.3560Team Warner</v>
      </c>
      <c r="D253">
        <f>16-INDEX(STANDINGS_BA[],MATCH(Table1[[#This Row],[COMBINED]],STANDINGS_BA[COMBINED],0),COLUMN(STANDINGS_BA[PLACE IN LEAGUE]))</f>
        <v>13</v>
      </c>
      <c r="E253">
        <f>16-INDEX(STANDINGS_R[],MATCH(Table1[[#This Row],[COMBINED]],STANDINGS_R[COMBINED],0),COLUMN(STANDINGS_R[PLACE IN LEAGUE]))</f>
        <v>12</v>
      </c>
      <c r="F253">
        <f>16-INDEX(STANDINGS_HR[],MATCH(Table1[[#This Row],[COMBINED]],STANDINGS_HR[COMBINED],0),COLUMN(STANDINGS_HR[PLACE IN LEAGUE]))</f>
        <v>12</v>
      </c>
      <c r="G253">
        <f>16-INDEX(STANDINGS_RBI[],MATCH(Table1[[#This Row],[COMBINED]],STANDINGS_RBI[COMBINED],0),COLUMN(STANDINGS_RBI[PLACE IN LEAGUE]))</f>
        <v>13</v>
      </c>
      <c r="H253">
        <f>16-INDEX(STANDINGS_SB[],MATCH(Table1[[#This Row],[COMBINED]],STANDINGS_SB[COMBINED],0),COLUMN(STANDINGS_SB[PLACE IN LEAGUE]))</f>
        <v>12</v>
      </c>
      <c r="I253">
        <f>16-INDEX(STANDINGS_ERA[],MATCH(Table1[[#This Row],[COMBINED]],STANDINGS_ERA[COMBINED],0),COLUMN(STANDINGS_ERA[PLACE IN LEAGUE]))</f>
        <v>2</v>
      </c>
      <c r="J253">
        <f>16-INDEX(STANDINGS_WHIP[],MATCH(Table1[[#This Row],[COMBINED]],STANDINGS_WHIP[COMBINED],0),COLUMN(STANDINGS_WHIP[PLACE IN LEAGUE]))</f>
        <v>2</v>
      </c>
      <c r="K253">
        <f>16-INDEX(STANDINGS_W[],MATCH(Table1[[#This Row],[COMBINED]],STANDINGS_W[COMBINED],0),COLUMN(STANDINGS_W[PLACE IN LEAGUE]))</f>
        <v>4</v>
      </c>
      <c r="L253">
        <f>16-INDEX(STANDINGS_K[],MATCH(Table1[[#This Row],[COMBINED]],STANDINGS_K[COMBINED],0),COLUMN(STANDINGS_K[PLACE IN LEAGUE]))</f>
        <v>4</v>
      </c>
      <c r="M253">
        <f>16-INDEX(STANDINGS_SV[],MATCH(Table1[[#This Row],[COMBINED]],STANDINGS_SV[COMBINED],0),COLUMN(STANDINGS_SV[PLACE IN LEAGUE]))</f>
        <v>7</v>
      </c>
      <c r="N253">
        <f>SUM(Table1[[#This Row],[BA]:[SV]])</f>
        <v>81</v>
      </c>
      <c r="O253">
        <v>8</v>
      </c>
    </row>
    <row r="254" spans="1:15" x14ac:dyDescent="0.25">
      <c r="A254" t="s">
        <v>728</v>
      </c>
      <c r="B254" t="s">
        <v>724</v>
      </c>
      <c r="C254" t="str">
        <f>Table1[[#This Row],[League]]&amp;Table1[[#This Row],[Team]]</f>
        <v>$150 Draft Champions Dec 08 1:00 pm Lg.3560Team Estes</v>
      </c>
      <c r="D254">
        <f>16-INDEX(STANDINGS_BA[],MATCH(Table1[[#This Row],[COMBINED]],STANDINGS_BA[COMBINED],0),COLUMN(STANDINGS_BA[PLACE IN LEAGUE]))</f>
        <v>10</v>
      </c>
      <c r="E254">
        <f>16-INDEX(STANDINGS_R[],MATCH(Table1[[#This Row],[COMBINED]],STANDINGS_R[COMBINED],0),COLUMN(STANDINGS_R[PLACE IN LEAGUE]))</f>
        <v>8</v>
      </c>
      <c r="F254">
        <f>16-INDEX(STANDINGS_HR[],MATCH(Table1[[#This Row],[COMBINED]],STANDINGS_HR[COMBINED],0),COLUMN(STANDINGS_HR[PLACE IN LEAGUE]))</f>
        <v>10</v>
      </c>
      <c r="G254">
        <f>16-INDEX(STANDINGS_RBI[],MATCH(Table1[[#This Row],[COMBINED]],STANDINGS_RBI[COMBINED],0),COLUMN(STANDINGS_RBI[PLACE IN LEAGUE]))</f>
        <v>3</v>
      </c>
      <c r="H254">
        <f>16-INDEX(STANDINGS_SB[],MATCH(Table1[[#This Row],[COMBINED]],STANDINGS_SB[COMBINED],0),COLUMN(STANDINGS_SB[PLACE IN LEAGUE]))</f>
        <v>11</v>
      </c>
      <c r="I254">
        <f>16-INDEX(STANDINGS_ERA[],MATCH(Table1[[#This Row],[COMBINED]],STANDINGS_ERA[COMBINED],0),COLUMN(STANDINGS_ERA[PLACE IN LEAGUE]))</f>
        <v>10</v>
      </c>
      <c r="J254">
        <f>16-INDEX(STANDINGS_WHIP[],MATCH(Table1[[#This Row],[COMBINED]],STANDINGS_WHIP[COMBINED],0),COLUMN(STANDINGS_WHIP[PLACE IN LEAGUE]))</f>
        <v>8</v>
      </c>
      <c r="K254">
        <f>16-INDEX(STANDINGS_W[],MATCH(Table1[[#This Row],[COMBINED]],STANDINGS_W[COMBINED],0),COLUMN(STANDINGS_W[PLACE IN LEAGUE]))</f>
        <v>8</v>
      </c>
      <c r="L254">
        <f>16-INDEX(STANDINGS_K[],MATCH(Table1[[#This Row],[COMBINED]],STANDINGS_K[COMBINED],0),COLUMN(STANDINGS_K[PLACE IN LEAGUE]))</f>
        <v>5</v>
      </c>
      <c r="M254">
        <f>16-INDEX(STANDINGS_SV[],MATCH(Table1[[#This Row],[COMBINED]],STANDINGS_SV[COMBINED],0),COLUMN(STANDINGS_SV[PLACE IN LEAGUE]))</f>
        <v>6</v>
      </c>
      <c r="N254">
        <f>SUM(Table1[[#This Row],[BA]:[SV]])</f>
        <v>79</v>
      </c>
      <c r="O254">
        <v>9</v>
      </c>
    </row>
    <row r="255" spans="1:15" x14ac:dyDescent="0.25">
      <c r="A255" t="s">
        <v>17</v>
      </c>
      <c r="B255" t="s">
        <v>724</v>
      </c>
      <c r="C255" t="str">
        <f>Table1[[#This Row],[League]]&amp;Table1[[#This Row],[Team]]</f>
        <v>$150 Draft Champions Dec 08 1:00 pm Lg.3560Millertime</v>
      </c>
      <c r="D255">
        <f>16-INDEX(STANDINGS_BA[],MATCH(Table1[[#This Row],[COMBINED]],STANDINGS_BA[COMBINED],0),COLUMN(STANDINGS_BA[PLACE IN LEAGUE]))</f>
        <v>1</v>
      </c>
      <c r="E255">
        <f>16-INDEX(STANDINGS_R[],MATCH(Table1[[#This Row],[COMBINED]],STANDINGS_R[COMBINED],0),COLUMN(STANDINGS_R[PLACE IN LEAGUE]))</f>
        <v>2</v>
      </c>
      <c r="F255">
        <f>16-INDEX(STANDINGS_HR[],MATCH(Table1[[#This Row],[COMBINED]],STANDINGS_HR[COMBINED],0),COLUMN(STANDINGS_HR[PLACE IN LEAGUE]))</f>
        <v>5</v>
      </c>
      <c r="G255">
        <f>16-INDEX(STANDINGS_RBI[],MATCH(Table1[[#This Row],[COMBINED]],STANDINGS_RBI[COMBINED],0),COLUMN(STANDINGS_RBI[PLACE IN LEAGUE]))</f>
        <v>4</v>
      </c>
      <c r="H255">
        <f>16-INDEX(STANDINGS_SB[],MATCH(Table1[[#This Row],[COMBINED]],STANDINGS_SB[COMBINED],0),COLUMN(STANDINGS_SB[PLACE IN LEAGUE]))</f>
        <v>5</v>
      </c>
      <c r="I255">
        <f>16-INDEX(STANDINGS_ERA[],MATCH(Table1[[#This Row],[COMBINED]],STANDINGS_ERA[COMBINED],0),COLUMN(STANDINGS_ERA[PLACE IN LEAGUE]))</f>
        <v>13</v>
      </c>
      <c r="J255">
        <f>16-INDEX(STANDINGS_WHIP[],MATCH(Table1[[#This Row],[COMBINED]],STANDINGS_WHIP[COMBINED],0),COLUMN(STANDINGS_WHIP[PLACE IN LEAGUE]))</f>
        <v>13</v>
      </c>
      <c r="K255">
        <f>16-INDEX(STANDINGS_W[],MATCH(Table1[[#This Row],[COMBINED]],STANDINGS_W[COMBINED],0),COLUMN(STANDINGS_W[PLACE IN LEAGUE]))</f>
        <v>11</v>
      </c>
      <c r="L255">
        <f>16-INDEX(STANDINGS_K[],MATCH(Table1[[#This Row],[COMBINED]],STANDINGS_K[COMBINED],0),COLUMN(STANDINGS_K[PLACE IN LEAGUE]))</f>
        <v>12</v>
      </c>
      <c r="M255">
        <f>16-INDEX(STANDINGS_SV[],MATCH(Table1[[#This Row],[COMBINED]],STANDINGS_SV[COMBINED],0),COLUMN(STANDINGS_SV[PLACE IN LEAGUE]))</f>
        <v>12</v>
      </c>
      <c r="N255">
        <f>SUM(Table1[[#This Row],[BA]:[SV]])</f>
        <v>78</v>
      </c>
      <c r="O255">
        <v>10</v>
      </c>
    </row>
    <row r="256" spans="1:15" x14ac:dyDescent="0.25">
      <c r="A256" t="s">
        <v>207</v>
      </c>
      <c r="B256" t="s">
        <v>724</v>
      </c>
      <c r="C256" t="str">
        <f>Table1[[#This Row],[League]]&amp;Table1[[#This Row],[Team]]</f>
        <v>$150 Draft Champions Dec 08 1:00 pm Lg.3560Team Vogel</v>
      </c>
      <c r="D256">
        <f>16-INDEX(STANDINGS_BA[],MATCH(Table1[[#This Row],[COMBINED]],STANDINGS_BA[COMBINED],0),COLUMN(STANDINGS_BA[PLACE IN LEAGUE]))</f>
        <v>8</v>
      </c>
      <c r="E256">
        <f>16-INDEX(STANDINGS_R[],MATCH(Table1[[#This Row],[COMBINED]],STANDINGS_R[COMBINED],0),COLUMN(STANDINGS_R[PLACE IN LEAGUE]))</f>
        <v>15</v>
      </c>
      <c r="F256">
        <f>16-INDEX(STANDINGS_HR[],MATCH(Table1[[#This Row],[COMBINED]],STANDINGS_HR[COMBINED],0),COLUMN(STANDINGS_HR[PLACE IN LEAGUE]))</f>
        <v>7</v>
      </c>
      <c r="G256">
        <f>16-INDEX(STANDINGS_RBI[],MATCH(Table1[[#This Row],[COMBINED]],STANDINGS_RBI[COMBINED],0),COLUMN(STANDINGS_RBI[PLACE IN LEAGUE]))</f>
        <v>15</v>
      </c>
      <c r="H256">
        <f>16-INDEX(STANDINGS_SB[],MATCH(Table1[[#This Row],[COMBINED]],STANDINGS_SB[COMBINED],0),COLUMN(STANDINGS_SB[PLACE IN LEAGUE]))</f>
        <v>1</v>
      </c>
      <c r="I256">
        <f>16-INDEX(STANDINGS_ERA[],MATCH(Table1[[#This Row],[COMBINED]],STANDINGS_ERA[COMBINED],0),COLUMN(STANDINGS_ERA[PLACE IN LEAGUE]))</f>
        <v>3</v>
      </c>
      <c r="J256">
        <f>16-INDEX(STANDINGS_WHIP[],MATCH(Table1[[#This Row],[COMBINED]],STANDINGS_WHIP[COMBINED],0),COLUMN(STANDINGS_WHIP[PLACE IN LEAGUE]))</f>
        <v>5</v>
      </c>
      <c r="K256">
        <f>16-INDEX(STANDINGS_W[],MATCH(Table1[[#This Row],[COMBINED]],STANDINGS_W[COMBINED],0),COLUMN(STANDINGS_W[PLACE IN LEAGUE]))</f>
        <v>3</v>
      </c>
      <c r="L256">
        <f>16-INDEX(STANDINGS_K[],MATCH(Table1[[#This Row],[COMBINED]],STANDINGS_K[COMBINED],0),COLUMN(STANDINGS_K[PLACE IN LEAGUE]))</f>
        <v>9</v>
      </c>
      <c r="M256">
        <f>16-INDEX(STANDINGS_SV[],MATCH(Table1[[#This Row],[COMBINED]],STANDINGS_SV[COMBINED],0),COLUMN(STANDINGS_SV[PLACE IN LEAGUE]))</f>
        <v>8</v>
      </c>
      <c r="N256">
        <f>SUM(Table1[[#This Row],[BA]:[SV]])</f>
        <v>74</v>
      </c>
      <c r="O256">
        <v>11</v>
      </c>
    </row>
    <row r="257" spans="1:15" x14ac:dyDescent="0.25">
      <c r="A257" t="s">
        <v>725</v>
      </c>
      <c r="B257" t="s">
        <v>724</v>
      </c>
      <c r="C257" t="str">
        <f>Table1[[#This Row],[League]]&amp;Table1[[#This Row],[Team]]</f>
        <v>$150 Draft Champions Dec 08 1:00 pm Lg.3560Lets Go Metz 2</v>
      </c>
      <c r="D257">
        <f>16-INDEX(STANDINGS_BA[],MATCH(Table1[[#This Row],[COMBINED]],STANDINGS_BA[COMBINED],0),COLUMN(STANDINGS_BA[PLACE IN LEAGUE]))</f>
        <v>14</v>
      </c>
      <c r="E257">
        <f>16-INDEX(STANDINGS_R[],MATCH(Table1[[#This Row],[COMBINED]],STANDINGS_R[COMBINED],0),COLUMN(STANDINGS_R[PLACE IN LEAGUE]))</f>
        <v>4</v>
      </c>
      <c r="F257">
        <f>16-INDEX(STANDINGS_HR[],MATCH(Table1[[#This Row],[COMBINED]],STANDINGS_HR[COMBINED],0),COLUMN(STANDINGS_HR[PLACE IN LEAGUE]))</f>
        <v>2</v>
      </c>
      <c r="G257">
        <f>16-INDEX(STANDINGS_RBI[],MATCH(Table1[[#This Row],[COMBINED]],STANDINGS_RBI[COMBINED],0),COLUMN(STANDINGS_RBI[PLACE IN LEAGUE]))</f>
        <v>5</v>
      </c>
      <c r="H257">
        <f>16-INDEX(STANDINGS_SB[],MATCH(Table1[[#This Row],[COMBINED]],STANDINGS_SB[COMBINED],0),COLUMN(STANDINGS_SB[PLACE IN LEAGUE]))</f>
        <v>15</v>
      </c>
      <c r="I257">
        <f>16-INDEX(STANDINGS_ERA[],MATCH(Table1[[#This Row],[COMBINED]],STANDINGS_ERA[COMBINED],0),COLUMN(STANDINGS_ERA[PLACE IN LEAGUE]))</f>
        <v>4</v>
      </c>
      <c r="J257">
        <f>16-INDEX(STANDINGS_WHIP[],MATCH(Table1[[#This Row],[COMBINED]],STANDINGS_WHIP[COMBINED],0),COLUMN(STANDINGS_WHIP[PLACE IN LEAGUE]))</f>
        <v>3</v>
      </c>
      <c r="K257">
        <f>16-INDEX(STANDINGS_W[],MATCH(Table1[[#This Row],[COMBINED]],STANDINGS_W[COMBINED],0),COLUMN(STANDINGS_W[PLACE IN LEAGUE]))</f>
        <v>2</v>
      </c>
      <c r="L257">
        <f>16-INDEX(STANDINGS_K[],MATCH(Table1[[#This Row],[COMBINED]],STANDINGS_K[COMBINED],0),COLUMN(STANDINGS_K[PLACE IN LEAGUE]))</f>
        <v>2</v>
      </c>
      <c r="M257">
        <f>16-INDEX(STANDINGS_SV[],MATCH(Table1[[#This Row],[COMBINED]],STANDINGS_SV[COMBINED],0),COLUMN(STANDINGS_SV[PLACE IN LEAGUE]))</f>
        <v>9</v>
      </c>
      <c r="N257">
        <f>SUM(Table1[[#This Row],[BA]:[SV]])</f>
        <v>60</v>
      </c>
      <c r="O257">
        <v>12</v>
      </c>
    </row>
    <row r="258" spans="1:15" x14ac:dyDescent="0.25">
      <c r="A258" t="s">
        <v>733</v>
      </c>
      <c r="B258" t="s">
        <v>724</v>
      </c>
      <c r="C258" t="str">
        <f>Table1[[#This Row],[League]]&amp;Table1[[#This Row],[Team]]</f>
        <v>$150 Draft Champions Dec 08 1:00 pm Lg.3560Iowa Bears</v>
      </c>
      <c r="D258">
        <f>16-INDEX(STANDINGS_BA[],MATCH(Table1[[#This Row],[COMBINED]],STANDINGS_BA[COMBINED],0),COLUMN(STANDINGS_BA[PLACE IN LEAGUE]))</f>
        <v>2</v>
      </c>
      <c r="E258">
        <f>16-INDEX(STANDINGS_R[],MATCH(Table1[[#This Row],[COMBINED]],STANDINGS_R[COMBINED],0),COLUMN(STANDINGS_R[PLACE IN LEAGUE]))</f>
        <v>1</v>
      </c>
      <c r="F258">
        <f>16-INDEX(STANDINGS_HR[],MATCH(Table1[[#This Row],[COMBINED]],STANDINGS_HR[COMBINED],0),COLUMN(STANDINGS_HR[PLACE IN LEAGUE]))</f>
        <v>1</v>
      </c>
      <c r="G258">
        <f>16-INDEX(STANDINGS_RBI[],MATCH(Table1[[#This Row],[COMBINED]],STANDINGS_RBI[COMBINED],0),COLUMN(STANDINGS_RBI[PLACE IN LEAGUE]))</f>
        <v>1</v>
      </c>
      <c r="H258">
        <f>16-INDEX(STANDINGS_SB[],MATCH(Table1[[#This Row],[COMBINED]],STANDINGS_SB[COMBINED],0),COLUMN(STANDINGS_SB[PLACE IN LEAGUE]))</f>
        <v>14</v>
      </c>
      <c r="I258">
        <f>16-INDEX(STANDINGS_ERA[],MATCH(Table1[[#This Row],[COMBINED]],STANDINGS_ERA[COMBINED],0),COLUMN(STANDINGS_ERA[PLACE IN LEAGUE]))</f>
        <v>7</v>
      </c>
      <c r="J258">
        <f>16-INDEX(STANDINGS_WHIP[],MATCH(Table1[[#This Row],[COMBINED]],STANDINGS_WHIP[COMBINED],0),COLUMN(STANDINGS_WHIP[PLACE IN LEAGUE]))</f>
        <v>10</v>
      </c>
      <c r="K258">
        <f>16-INDEX(STANDINGS_W[],MATCH(Table1[[#This Row],[COMBINED]],STANDINGS_W[COMBINED],0),COLUMN(STANDINGS_W[PLACE IN LEAGUE]))</f>
        <v>7</v>
      </c>
      <c r="L258">
        <f>16-INDEX(STANDINGS_K[],MATCH(Table1[[#This Row],[COMBINED]],STANDINGS_K[COMBINED],0),COLUMN(STANDINGS_K[PLACE IN LEAGUE]))</f>
        <v>7</v>
      </c>
      <c r="M258">
        <f>16-INDEX(STANDINGS_SV[],MATCH(Table1[[#This Row],[COMBINED]],STANDINGS_SV[COMBINED],0),COLUMN(STANDINGS_SV[PLACE IN LEAGUE]))</f>
        <v>10</v>
      </c>
      <c r="N258">
        <f>SUM(Table1[[#This Row],[BA]:[SV]])</f>
        <v>60</v>
      </c>
      <c r="O258">
        <v>13</v>
      </c>
    </row>
    <row r="259" spans="1:15" x14ac:dyDescent="0.25">
      <c r="A259" t="s">
        <v>237</v>
      </c>
      <c r="B259" t="s">
        <v>724</v>
      </c>
      <c r="C259" t="str">
        <f>Table1[[#This Row],[League]]&amp;Table1[[#This Row],[Team]]</f>
        <v>$150 Draft Champions Dec 08 1:00 pm Lg.3560High Voltage</v>
      </c>
      <c r="D259">
        <f>16-INDEX(STANDINGS_BA[],MATCH(Table1[[#This Row],[COMBINED]],STANDINGS_BA[COMBINED],0),COLUMN(STANDINGS_BA[PLACE IN LEAGUE]))</f>
        <v>9</v>
      </c>
      <c r="E259">
        <f>16-INDEX(STANDINGS_R[],MATCH(Table1[[#This Row],[COMBINED]],STANDINGS_R[COMBINED],0),COLUMN(STANDINGS_R[PLACE IN LEAGUE]))</f>
        <v>14</v>
      </c>
      <c r="F259">
        <f>16-INDEX(STANDINGS_HR[],MATCH(Table1[[#This Row],[COMBINED]],STANDINGS_HR[COMBINED],0),COLUMN(STANDINGS_HR[PLACE IN LEAGUE]))</f>
        <v>9</v>
      </c>
      <c r="G259">
        <f>16-INDEX(STANDINGS_RBI[],MATCH(Table1[[#This Row],[COMBINED]],STANDINGS_RBI[COMBINED],0),COLUMN(STANDINGS_RBI[PLACE IN LEAGUE]))</f>
        <v>12</v>
      </c>
      <c r="H259">
        <f>16-INDEX(STANDINGS_SB[],MATCH(Table1[[#This Row],[COMBINED]],STANDINGS_SB[COMBINED],0),COLUMN(STANDINGS_SB[PLACE IN LEAGUE]))</f>
        <v>3</v>
      </c>
      <c r="I259">
        <f>16-INDEX(STANDINGS_ERA[],MATCH(Table1[[#This Row],[COMBINED]],STANDINGS_ERA[COMBINED],0),COLUMN(STANDINGS_ERA[PLACE IN LEAGUE]))</f>
        <v>1</v>
      </c>
      <c r="J259">
        <f>16-INDEX(STANDINGS_WHIP[],MATCH(Table1[[#This Row],[COMBINED]],STANDINGS_WHIP[COMBINED],0),COLUMN(STANDINGS_WHIP[PLACE IN LEAGUE]))</f>
        <v>1</v>
      </c>
      <c r="K259">
        <f>16-INDEX(STANDINGS_W[],MATCH(Table1[[#This Row],[COMBINED]],STANDINGS_W[COMBINED],0),COLUMN(STANDINGS_W[PLACE IN LEAGUE]))</f>
        <v>1</v>
      </c>
      <c r="L259">
        <f>16-INDEX(STANDINGS_K[],MATCH(Table1[[#This Row],[COMBINED]],STANDINGS_K[COMBINED],0),COLUMN(STANDINGS_K[PLACE IN LEAGUE]))</f>
        <v>1</v>
      </c>
      <c r="M259">
        <f>16-INDEX(STANDINGS_SV[],MATCH(Table1[[#This Row],[COMBINED]],STANDINGS_SV[COMBINED],0),COLUMN(STANDINGS_SV[PLACE IN LEAGUE]))</f>
        <v>5</v>
      </c>
      <c r="N259">
        <f>SUM(Table1[[#This Row],[BA]:[SV]])</f>
        <v>56</v>
      </c>
      <c r="O259">
        <v>14</v>
      </c>
    </row>
    <row r="260" spans="1:15" x14ac:dyDescent="0.25">
      <c r="A260" t="s">
        <v>731</v>
      </c>
      <c r="B260" t="s">
        <v>724</v>
      </c>
      <c r="C260" t="str">
        <f>Table1[[#This Row],[League]]&amp;Table1[[#This Row],[Team]]</f>
        <v>$150 Draft Champions Dec 08 1:00 pm Lg.3560Team Owens</v>
      </c>
      <c r="D260">
        <f>16-INDEX(STANDINGS_BA[],MATCH(Table1[[#This Row],[COMBINED]],STANDINGS_BA[COMBINED],0),COLUMN(STANDINGS_BA[PLACE IN LEAGUE]))</f>
        <v>4</v>
      </c>
      <c r="E260">
        <f>16-INDEX(STANDINGS_R[],MATCH(Table1[[#This Row],[COMBINED]],STANDINGS_R[COMBINED],0),COLUMN(STANDINGS_R[PLACE IN LEAGUE]))</f>
        <v>0</v>
      </c>
      <c r="F260">
        <f>16-INDEX(STANDINGS_HR[],MATCH(Table1[[#This Row],[COMBINED]],STANDINGS_HR[COMBINED],0),COLUMN(STANDINGS_HR[PLACE IN LEAGUE]))</f>
        <v>4</v>
      </c>
      <c r="G260">
        <f>16-INDEX(STANDINGS_RBI[],MATCH(Table1[[#This Row],[COMBINED]],STANDINGS_RBI[COMBINED],0),COLUMN(STANDINGS_RBI[PLACE IN LEAGUE]))</f>
        <v>2</v>
      </c>
      <c r="H260">
        <f>16-INDEX(STANDINGS_SB[],MATCH(Table1[[#This Row],[COMBINED]],STANDINGS_SB[COMBINED],0),COLUMN(STANDINGS_SB[PLACE IN LEAGUE]))</f>
        <v>9</v>
      </c>
      <c r="I260">
        <f>16-INDEX(STANDINGS_ERA[],MATCH(Table1[[#This Row],[COMBINED]],STANDINGS_ERA[COMBINED],0),COLUMN(STANDINGS_ERA[PLACE IN LEAGUE]))</f>
        <v>5</v>
      </c>
      <c r="J260">
        <f>16-INDEX(STANDINGS_WHIP[],MATCH(Table1[[#This Row],[COMBINED]],STANDINGS_WHIP[COMBINED],0),COLUMN(STANDINGS_WHIP[PLACE IN LEAGUE]))</f>
        <v>9</v>
      </c>
      <c r="K260">
        <f>16-INDEX(STANDINGS_W[],MATCH(Table1[[#This Row],[COMBINED]],STANDINGS_W[COMBINED],0),COLUMN(STANDINGS_W[PLACE IN LEAGUE]))</f>
        <v>9</v>
      </c>
      <c r="L260">
        <f>16-INDEX(STANDINGS_K[],MATCH(Table1[[#This Row],[COMBINED]],STANDINGS_K[COMBINED],0),COLUMN(STANDINGS_K[PLACE IN LEAGUE]))</f>
        <v>3</v>
      </c>
      <c r="M260">
        <f>16-INDEX(STANDINGS_SV[],MATCH(Table1[[#This Row],[COMBINED]],STANDINGS_SV[COMBINED],0),COLUMN(STANDINGS_SV[PLACE IN LEAGUE]))</f>
        <v>1</v>
      </c>
      <c r="N260">
        <f>SUM(Table1[[#This Row],[BA]:[SV]])</f>
        <v>46</v>
      </c>
      <c r="O260">
        <v>15</v>
      </c>
    </row>
    <row r="261" spans="1:15" x14ac:dyDescent="0.25">
      <c r="A261" t="s">
        <v>470</v>
      </c>
      <c r="B261" t="s">
        <v>735</v>
      </c>
      <c r="C261" t="str">
        <f>Table1[[#This Row],[League]]&amp;Table1[[#This Row],[Team]]</f>
        <v>$150 Draft Champions Dec 09 1:00 pm Lg.3561Brickdust</v>
      </c>
      <c r="D261">
        <f>16-INDEX(STANDINGS_BA[],MATCH(Table1[[#This Row],[COMBINED]],STANDINGS_BA[COMBINED],0),COLUMN(STANDINGS_BA[PLACE IN LEAGUE]))</f>
        <v>10</v>
      </c>
      <c r="E261">
        <f>16-INDEX(STANDINGS_R[],MATCH(Table1[[#This Row],[COMBINED]],STANDINGS_R[COMBINED],0),COLUMN(STANDINGS_R[PLACE IN LEAGUE]))</f>
        <v>9</v>
      </c>
      <c r="F261">
        <f>16-INDEX(STANDINGS_HR[],MATCH(Table1[[#This Row],[COMBINED]],STANDINGS_HR[COMBINED],0),COLUMN(STANDINGS_HR[PLACE IN LEAGUE]))</f>
        <v>8</v>
      </c>
      <c r="G261">
        <f>16-INDEX(STANDINGS_RBI[],MATCH(Table1[[#This Row],[COMBINED]],STANDINGS_RBI[COMBINED],0),COLUMN(STANDINGS_RBI[PLACE IN LEAGUE]))</f>
        <v>4</v>
      </c>
      <c r="H261">
        <f>16-INDEX(STANDINGS_SB[],MATCH(Table1[[#This Row],[COMBINED]],STANDINGS_SB[COMBINED],0),COLUMN(STANDINGS_SB[PLACE IN LEAGUE]))</f>
        <v>11</v>
      </c>
      <c r="I261">
        <f>16-INDEX(STANDINGS_ERA[],MATCH(Table1[[#This Row],[COMBINED]],STANDINGS_ERA[COMBINED],0),COLUMN(STANDINGS_ERA[PLACE IN LEAGUE]))</f>
        <v>14</v>
      </c>
      <c r="J261">
        <f>16-INDEX(STANDINGS_WHIP[],MATCH(Table1[[#This Row],[COMBINED]],STANDINGS_WHIP[COMBINED],0),COLUMN(STANDINGS_WHIP[PLACE IN LEAGUE]))</f>
        <v>11</v>
      </c>
      <c r="K261">
        <f>16-INDEX(STANDINGS_W[],MATCH(Table1[[#This Row],[COMBINED]],STANDINGS_W[COMBINED],0),COLUMN(STANDINGS_W[PLACE IN LEAGUE]))</f>
        <v>15</v>
      </c>
      <c r="L261">
        <f>16-INDEX(STANDINGS_K[],MATCH(Table1[[#This Row],[COMBINED]],STANDINGS_K[COMBINED],0),COLUMN(STANDINGS_K[PLACE IN LEAGUE]))</f>
        <v>14</v>
      </c>
      <c r="M261">
        <f>16-INDEX(STANDINGS_SV[],MATCH(Table1[[#This Row],[COMBINED]],STANDINGS_SV[COMBINED],0),COLUMN(STANDINGS_SV[PLACE IN LEAGUE]))</f>
        <v>12</v>
      </c>
      <c r="N261">
        <f>SUM(Table1[[#This Row],[BA]:[SV]])</f>
        <v>108</v>
      </c>
      <c r="O261">
        <v>1</v>
      </c>
    </row>
    <row r="262" spans="1:15" x14ac:dyDescent="0.25">
      <c r="A262" t="s">
        <v>304</v>
      </c>
      <c r="B262" t="s">
        <v>735</v>
      </c>
      <c r="C262" t="str">
        <f>Table1[[#This Row],[League]]&amp;Table1[[#This Row],[Team]]</f>
        <v>$150 Draft Champions Dec 09 1:00 pm Lg.3561Surrender Dorothy! (3)</v>
      </c>
      <c r="D262">
        <f>16-INDEX(STANDINGS_BA[],MATCH(Table1[[#This Row],[COMBINED]],STANDINGS_BA[COMBINED],0),COLUMN(STANDINGS_BA[PLACE IN LEAGUE]))</f>
        <v>11</v>
      </c>
      <c r="E262">
        <f>16-INDEX(STANDINGS_R[],MATCH(Table1[[#This Row],[COMBINED]],STANDINGS_R[COMBINED],0),COLUMN(STANDINGS_R[PLACE IN LEAGUE]))</f>
        <v>8</v>
      </c>
      <c r="F262">
        <f>16-INDEX(STANDINGS_HR[],MATCH(Table1[[#This Row],[COMBINED]],STANDINGS_HR[COMBINED],0),COLUMN(STANDINGS_HR[PLACE IN LEAGUE]))</f>
        <v>14</v>
      </c>
      <c r="G262">
        <f>16-INDEX(STANDINGS_RBI[],MATCH(Table1[[#This Row],[COMBINED]],STANDINGS_RBI[COMBINED],0),COLUMN(STANDINGS_RBI[PLACE IN LEAGUE]))</f>
        <v>12</v>
      </c>
      <c r="H262">
        <f>16-INDEX(STANDINGS_SB[],MATCH(Table1[[#This Row],[COMBINED]],STANDINGS_SB[COMBINED],0),COLUMN(STANDINGS_SB[PLACE IN LEAGUE]))</f>
        <v>2</v>
      </c>
      <c r="I262">
        <f>16-INDEX(STANDINGS_ERA[],MATCH(Table1[[#This Row],[COMBINED]],STANDINGS_ERA[COMBINED],0),COLUMN(STANDINGS_ERA[PLACE IN LEAGUE]))</f>
        <v>11</v>
      </c>
      <c r="J262">
        <f>16-INDEX(STANDINGS_WHIP[],MATCH(Table1[[#This Row],[COMBINED]],STANDINGS_WHIP[COMBINED],0),COLUMN(STANDINGS_WHIP[PLACE IN LEAGUE]))</f>
        <v>13</v>
      </c>
      <c r="K262">
        <f>16-INDEX(STANDINGS_W[],MATCH(Table1[[#This Row],[COMBINED]],STANDINGS_W[COMBINED],0),COLUMN(STANDINGS_W[PLACE IN LEAGUE]))</f>
        <v>14</v>
      </c>
      <c r="L262">
        <f>16-INDEX(STANDINGS_K[],MATCH(Table1[[#This Row],[COMBINED]],STANDINGS_K[COMBINED],0),COLUMN(STANDINGS_K[PLACE IN LEAGUE]))</f>
        <v>15</v>
      </c>
      <c r="M262">
        <f>16-INDEX(STANDINGS_SV[],MATCH(Table1[[#This Row],[COMBINED]],STANDINGS_SV[COMBINED],0),COLUMN(STANDINGS_SV[PLACE IN LEAGUE]))</f>
        <v>6</v>
      </c>
      <c r="N262">
        <f>SUM(Table1[[#This Row],[BA]:[SV]])</f>
        <v>106</v>
      </c>
      <c r="O262">
        <v>2</v>
      </c>
    </row>
    <row r="263" spans="1:15" x14ac:dyDescent="0.25">
      <c r="A263" t="s">
        <v>18</v>
      </c>
      <c r="B263" t="s">
        <v>735</v>
      </c>
      <c r="C263" t="str">
        <f>Table1[[#This Row],[League]]&amp;Table1[[#This Row],[Team]]</f>
        <v>$150 Draft Champions Dec 09 1:00 pm Lg.3561Home Run Derbies</v>
      </c>
      <c r="D263">
        <f>16-INDEX(STANDINGS_BA[],MATCH(Table1[[#This Row],[COMBINED]],STANDINGS_BA[COMBINED],0),COLUMN(STANDINGS_BA[PLACE IN LEAGUE]))</f>
        <v>8</v>
      </c>
      <c r="E263">
        <f>16-INDEX(STANDINGS_R[],MATCH(Table1[[#This Row],[COMBINED]],STANDINGS_R[COMBINED],0),COLUMN(STANDINGS_R[PLACE IN LEAGUE]))</f>
        <v>13</v>
      </c>
      <c r="F263">
        <f>16-INDEX(STANDINGS_HR[],MATCH(Table1[[#This Row],[COMBINED]],STANDINGS_HR[COMBINED],0),COLUMN(STANDINGS_HR[PLACE IN LEAGUE]))</f>
        <v>12</v>
      </c>
      <c r="G263">
        <f>16-INDEX(STANDINGS_RBI[],MATCH(Table1[[#This Row],[COMBINED]],STANDINGS_RBI[COMBINED],0),COLUMN(STANDINGS_RBI[PLACE IN LEAGUE]))</f>
        <v>10</v>
      </c>
      <c r="H263">
        <f>16-INDEX(STANDINGS_SB[],MATCH(Table1[[#This Row],[COMBINED]],STANDINGS_SB[COMBINED],0),COLUMN(STANDINGS_SB[PLACE IN LEAGUE]))</f>
        <v>13</v>
      </c>
      <c r="I263">
        <f>16-INDEX(STANDINGS_ERA[],MATCH(Table1[[#This Row],[COMBINED]],STANDINGS_ERA[COMBINED],0),COLUMN(STANDINGS_ERA[PLACE IN LEAGUE]))</f>
        <v>10</v>
      </c>
      <c r="J263">
        <f>16-INDEX(STANDINGS_WHIP[],MATCH(Table1[[#This Row],[COMBINED]],STANDINGS_WHIP[COMBINED],0),COLUMN(STANDINGS_WHIP[PLACE IN LEAGUE]))</f>
        <v>8</v>
      </c>
      <c r="K263">
        <f>16-INDEX(STANDINGS_W[],MATCH(Table1[[#This Row],[COMBINED]],STANDINGS_W[COMBINED],0),COLUMN(STANDINGS_W[PLACE IN LEAGUE]))</f>
        <v>13</v>
      </c>
      <c r="L263">
        <f>16-INDEX(STANDINGS_K[],MATCH(Table1[[#This Row],[COMBINED]],STANDINGS_K[COMBINED],0),COLUMN(STANDINGS_K[PLACE IN LEAGUE]))</f>
        <v>6</v>
      </c>
      <c r="M263">
        <f>16-INDEX(STANDINGS_SV[],MATCH(Table1[[#This Row],[COMBINED]],STANDINGS_SV[COMBINED],0),COLUMN(STANDINGS_SV[PLACE IN LEAGUE]))</f>
        <v>11</v>
      </c>
      <c r="N263">
        <f>SUM(Table1[[#This Row],[BA]:[SV]])</f>
        <v>104</v>
      </c>
      <c r="O263">
        <v>3</v>
      </c>
    </row>
    <row r="264" spans="1:15" x14ac:dyDescent="0.25">
      <c r="A264" t="s">
        <v>742</v>
      </c>
      <c r="B264" t="s">
        <v>735</v>
      </c>
      <c r="C264" t="str">
        <f>Table1[[#This Row],[League]]&amp;Table1[[#This Row],[Team]]</f>
        <v>$150 Draft Champions Dec 09 1:00 pm Lg.3561KJ || DC1</v>
      </c>
      <c r="D264">
        <f>16-INDEX(STANDINGS_BA[],MATCH(Table1[[#This Row],[COMBINED]],STANDINGS_BA[COMBINED],0),COLUMN(STANDINGS_BA[PLACE IN LEAGUE]))</f>
        <v>4</v>
      </c>
      <c r="E264">
        <f>16-INDEX(STANDINGS_R[],MATCH(Table1[[#This Row],[COMBINED]],STANDINGS_R[COMBINED],0),COLUMN(STANDINGS_R[PLACE IN LEAGUE]))</f>
        <v>15</v>
      </c>
      <c r="F264">
        <f>16-INDEX(STANDINGS_HR[],MATCH(Table1[[#This Row],[COMBINED]],STANDINGS_HR[COMBINED],0),COLUMN(STANDINGS_HR[PLACE IN LEAGUE]))</f>
        <v>13</v>
      </c>
      <c r="G264">
        <f>16-INDEX(STANDINGS_RBI[],MATCH(Table1[[#This Row],[COMBINED]],STANDINGS_RBI[COMBINED],0),COLUMN(STANDINGS_RBI[PLACE IN LEAGUE]))</f>
        <v>14</v>
      </c>
      <c r="H264">
        <f>16-INDEX(STANDINGS_SB[],MATCH(Table1[[#This Row],[COMBINED]],STANDINGS_SB[COMBINED],0),COLUMN(STANDINGS_SB[PLACE IN LEAGUE]))</f>
        <v>14</v>
      </c>
      <c r="I264">
        <f>16-INDEX(STANDINGS_ERA[],MATCH(Table1[[#This Row],[COMBINED]],STANDINGS_ERA[COMBINED],0),COLUMN(STANDINGS_ERA[PLACE IN LEAGUE]))</f>
        <v>9</v>
      </c>
      <c r="J264">
        <f>16-INDEX(STANDINGS_WHIP[],MATCH(Table1[[#This Row],[COMBINED]],STANDINGS_WHIP[COMBINED],0),COLUMN(STANDINGS_WHIP[PLACE IN LEAGUE]))</f>
        <v>12</v>
      </c>
      <c r="K264">
        <f>16-INDEX(STANDINGS_W[],MATCH(Table1[[#This Row],[COMBINED]],STANDINGS_W[COMBINED],0),COLUMN(STANDINGS_W[PLACE IN LEAGUE]))</f>
        <v>7</v>
      </c>
      <c r="L264">
        <f>16-INDEX(STANDINGS_K[],MATCH(Table1[[#This Row],[COMBINED]],STANDINGS_K[COMBINED],0),COLUMN(STANDINGS_K[PLACE IN LEAGUE]))</f>
        <v>10</v>
      </c>
      <c r="M264">
        <f>16-INDEX(STANDINGS_SV[],MATCH(Table1[[#This Row],[COMBINED]],STANDINGS_SV[COMBINED],0),COLUMN(STANDINGS_SV[PLACE IN LEAGUE]))</f>
        <v>3</v>
      </c>
      <c r="N264">
        <f>SUM(Table1[[#This Row],[BA]:[SV]])</f>
        <v>101</v>
      </c>
      <c r="O264">
        <v>4</v>
      </c>
    </row>
    <row r="265" spans="1:15" x14ac:dyDescent="0.25">
      <c r="A265" t="s">
        <v>738</v>
      </c>
      <c r="B265" t="s">
        <v>735</v>
      </c>
      <c r="C265" t="str">
        <f>Table1[[#This Row],[League]]&amp;Table1[[#This Row],[Team]]</f>
        <v>$150 Draft Champions Dec 09 1:00 pm Lg.3561SEMPER FI 5</v>
      </c>
      <c r="D265">
        <f>16-INDEX(STANDINGS_BA[],MATCH(Table1[[#This Row],[COMBINED]],STANDINGS_BA[COMBINED],0),COLUMN(STANDINGS_BA[PLACE IN LEAGUE]))</f>
        <v>9</v>
      </c>
      <c r="E265">
        <f>16-INDEX(STANDINGS_R[],MATCH(Table1[[#This Row],[COMBINED]],STANDINGS_R[COMBINED],0),COLUMN(STANDINGS_R[PLACE IN LEAGUE]))</f>
        <v>14</v>
      </c>
      <c r="F265">
        <f>16-INDEX(STANDINGS_HR[],MATCH(Table1[[#This Row],[COMBINED]],STANDINGS_HR[COMBINED],0),COLUMN(STANDINGS_HR[PLACE IN LEAGUE]))</f>
        <v>9</v>
      </c>
      <c r="G265">
        <f>16-INDEX(STANDINGS_RBI[],MATCH(Table1[[#This Row],[COMBINED]],STANDINGS_RBI[COMBINED],0),COLUMN(STANDINGS_RBI[PLACE IN LEAGUE]))</f>
        <v>8</v>
      </c>
      <c r="H265">
        <f>16-INDEX(STANDINGS_SB[],MATCH(Table1[[#This Row],[COMBINED]],STANDINGS_SB[COMBINED],0),COLUMN(STANDINGS_SB[PLACE IN LEAGUE]))</f>
        <v>12</v>
      </c>
      <c r="I265">
        <f>16-INDEX(STANDINGS_ERA[],MATCH(Table1[[#This Row],[COMBINED]],STANDINGS_ERA[COMBINED],0),COLUMN(STANDINGS_ERA[PLACE IN LEAGUE]))</f>
        <v>13</v>
      </c>
      <c r="J265">
        <f>16-INDEX(STANDINGS_WHIP[],MATCH(Table1[[#This Row],[COMBINED]],STANDINGS_WHIP[COMBINED],0),COLUMN(STANDINGS_WHIP[PLACE IN LEAGUE]))</f>
        <v>14</v>
      </c>
      <c r="K265">
        <f>16-INDEX(STANDINGS_W[],MATCH(Table1[[#This Row],[COMBINED]],STANDINGS_W[COMBINED],0),COLUMN(STANDINGS_W[PLACE IN LEAGUE]))</f>
        <v>9</v>
      </c>
      <c r="L265">
        <f>16-INDEX(STANDINGS_K[],MATCH(Table1[[#This Row],[COMBINED]],STANDINGS_K[COMBINED],0),COLUMN(STANDINGS_K[PLACE IN LEAGUE]))</f>
        <v>5</v>
      </c>
      <c r="M265">
        <f>16-INDEX(STANDINGS_SV[],MATCH(Table1[[#This Row],[COMBINED]],STANDINGS_SV[COMBINED],0),COLUMN(STANDINGS_SV[PLACE IN LEAGUE]))</f>
        <v>2</v>
      </c>
      <c r="N265">
        <f>SUM(Table1[[#This Row],[BA]:[SV]])</f>
        <v>95</v>
      </c>
      <c r="O265">
        <v>5</v>
      </c>
    </row>
    <row r="266" spans="1:15" x14ac:dyDescent="0.25">
      <c r="A266" t="s">
        <v>741</v>
      </c>
      <c r="B266" t="s">
        <v>735</v>
      </c>
      <c r="C266" t="str">
        <f>Table1[[#This Row],[League]]&amp;Table1[[#This Row],[Team]]</f>
        <v>$150 Draft Champions Dec 09 1:00 pm Lg.3561Moz Boyz 9</v>
      </c>
      <c r="D266">
        <f>16-INDEX(STANDINGS_BA[],MATCH(Table1[[#This Row],[COMBINED]],STANDINGS_BA[COMBINED],0),COLUMN(STANDINGS_BA[PLACE IN LEAGUE]))</f>
        <v>5</v>
      </c>
      <c r="E266">
        <f>16-INDEX(STANDINGS_R[],MATCH(Table1[[#This Row],[COMBINED]],STANDINGS_R[COMBINED],0),COLUMN(STANDINGS_R[PLACE IN LEAGUE]))</f>
        <v>11</v>
      </c>
      <c r="F266">
        <f>16-INDEX(STANDINGS_HR[],MATCH(Table1[[#This Row],[COMBINED]],STANDINGS_HR[COMBINED],0),COLUMN(STANDINGS_HR[PLACE IN LEAGUE]))</f>
        <v>15</v>
      </c>
      <c r="G266">
        <f>16-INDEX(STANDINGS_RBI[],MATCH(Table1[[#This Row],[COMBINED]],STANDINGS_RBI[COMBINED],0),COLUMN(STANDINGS_RBI[PLACE IN LEAGUE]))</f>
        <v>13</v>
      </c>
      <c r="H266">
        <f>16-INDEX(STANDINGS_SB[],MATCH(Table1[[#This Row],[COMBINED]],STANDINGS_SB[COMBINED],0),COLUMN(STANDINGS_SB[PLACE IN LEAGUE]))</f>
        <v>4</v>
      </c>
      <c r="I266">
        <f>16-INDEX(STANDINGS_ERA[],MATCH(Table1[[#This Row],[COMBINED]],STANDINGS_ERA[COMBINED],0),COLUMN(STANDINGS_ERA[PLACE IN LEAGUE]))</f>
        <v>6</v>
      </c>
      <c r="J266">
        <f>16-INDEX(STANDINGS_WHIP[],MATCH(Table1[[#This Row],[COMBINED]],STANDINGS_WHIP[COMBINED],0),COLUMN(STANDINGS_WHIP[PLACE IN LEAGUE]))</f>
        <v>9</v>
      </c>
      <c r="K266">
        <f>16-INDEX(STANDINGS_W[],MATCH(Table1[[#This Row],[COMBINED]],STANDINGS_W[COMBINED],0),COLUMN(STANDINGS_W[PLACE IN LEAGUE]))</f>
        <v>12</v>
      </c>
      <c r="L266">
        <f>16-INDEX(STANDINGS_K[],MATCH(Table1[[#This Row],[COMBINED]],STANDINGS_K[COMBINED],0),COLUMN(STANDINGS_K[PLACE IN LEAGUE]))</f>
        <v>12</v>
      </c>
      <c r="M266">
        <f>16-INDEX(STANDINGS_SV[],MATCH(Table1[[#This Row],[COMBINED]],STANDINGS_SV[COMBINED],0),COLUMN(STANDINGS_SV[PLACE IN LEAGUE]))</f>
        <v>5</v>
      </c>
      <c r="N266">
        <f>SUM(Table1[[#This Row],[BA]:[SV]])</f>
        <v>92</v>
      </c>
      <c r="O266">
        <v>6</v>
      </c>
    </row>
    <row r="267" spans="1:15" x14ac:dyDescent="0.25">
      <c r="A267" t="s">
        <v>736</v>
      </c>
      <c r="B267" t="s">
        <v>735</v>
      </c>
      <c r="C267" t="str">
        <f>Table1[[#This Row],[League]]&amp;Table1[[#This Row],[Team]]</f>
        <v>$150 Draft Champions Dec 09 1:00 pm Lg.3561Team LeValley 1</v>
      </c>
      <c r="D267">
        <f>16-INDEX(STANDINGS_BA[],MATCH(Table1[[#This Row],[COMBINED]],STANDINGS_BA[COMBINED],0),COLUMN(STANDINGS_BA[PLACE IN LEAGUE]))</f>
        <v>14</v>
      </c>
      <c r="E267">
        <f>16-INDEX(STANDINGS_R[],MATCH(Table1[[#This Row],[COMBINED]],STANDINGS_R[COMBINED],0),COLUMN(STANDINGS_R[PLACE IN LEAGUE]))</f>
        <v>12</v>
      </c>
      <c r="F267">
        <f>16-INDEX(STANDINGS_HR[],MATCH(Table1[[#This Row],[COMBINED]],STANDINGS_HR[COMBINED],0),COLUMN(STANDINGS_HR[PLACE IN LEAGUE]))</f>
        <v>11</v>
      </c>
      <c r="G267">
        <f>16-INDEX(STANDINGS_RBI[],MATCH(Table1[[#This Row],[COMBINED]],STANDINGS_RBI[COMBINED],0),COLUMN(STANDINGS_RBI[PLACE IN LEAGUE]))</f>
        <v>15</v>
      </c>
      <c r="H267">
        <f>16-INDEX(STANDINGS_SB[],MATCH(Table1[[#This Row],[COMBINED]],STANDINGS_SB[COMBINED],0),COLUMN(STANDINGS_SB[PLACE IN LEAGUE]))</f>
        <v>15</v>
      </c>
      <c r="I267">
        <f>16-INDEX(STANDINGS_ERA[],MATCH(Table1[[#This Row],[COMBINED]],STANDINGS_ERA[COMBINED],0),COLUMN(STANDINGS_ERA[PLACE IN LEAGUE]))</f>
        <v>2</v>
      </c>
      <c r="J267">
        <f>16-INDEX(STANDINGS_WHIP[],MATCH(Table1[[#This Row],[COMBINED]],STANDINGS_WHIP[COMBINED],0),COLUMN(STANDINGS_WHIP[PLACE IN LEAGUE]))</f>
        <v>3</v>
      </c>
      <c r="K267">
        <f>16-INDEX(STANDINGS_W[],MATCH(Table1[[#This Row],[COMBINED]],STANDINGS_W[COMBINED],0),COLUMN(STANDINGS_W[PLACE IN LEAGUE]))</f>
        <v>1</v>
      </c>
      <c r="L267">
        <f>16-INDEX(STANDINGS_K[],MATCH(Table1[[#This Row],[COMBINED]],STANDINGS_K[COMBINED],0),COLUMN(STANDINGS_K[PLACE IN LEAGUE]))</f>
        <v>1</v>
      </c>
      <c r="M267">
        <f>16-INDEX(STANDINGS_SV[],MATCH(Table1[[#This Row],[COMBINED]],STANDINGS_SV[COMBINED],0),COLUMN(STANDINGS_SV[PLACE IN LEAGUE]))</f>
        <v>13</v>
      </c>
      <c r="N267">
        <f>SUM(Table1[[#This Row],[BA]:[SV]])</f>
        <v>87</v>
      </c>
      <c r="O267">
        <v>7</v>
      </c>
    </row>
    <row r="268" spans="1:15" x14ac:dyDescent="0.25">
      <c r="A268" t="s">
        <v>734</v>
      </c>
      <c r="B268" t="s">
        <v>735</v>
      </c>
      <c r="C268" t="str">
        <f>Table1[[#This Row],[League]]&amp;Table1[[#This Row],[Team]]</f>
        <v>$150 Draft Champions Dec 09 1:00 pm Lg.3561Head 2 Head</v>
      </c>
      <c r="D268">
        <f>16-INDEX(STANDINGS_BA[],MATCH(Table1[[#This Row],[COMBINED]],STANDINGS_BA[COMBINED],0),COLUMN(STANDINGS_BA[PLACE IN LEAGUE]))</f>
        <v>15</v>
      </c>
      <c r="E268">
        <f>16-INDEX(STANDINGS_R[],MATCH(Table1[[#This Row],[COMBINED]],STANDINGS_R[COMBINED],0),COLUMN(STANDINGS_R[PLACE IN LEAGUE]))</f>
        <v>10</v>
      </c>
      <c r="F268">
        <f>16-INDEX(STANDINGS_HR[],MATCH(Table1[[#This Row],[COMBINED]],STANDINGS_HR[COMBINED],0),COLUMN(STANDINGS_HR[PLACE IN LEAGUE]))</f>
        <v>5</v>
      </c>
      <c r="G268">
        <f>16-INDEX(STANDINGS_RBI[],MATCH(Table1[[#This Row],[COMBINED]],STANDINGS_RBI[COMBINED],0),COLUMN(STANDINGS_RBI[PLACE IN LEAGUE]))</f>
        <v>9</v>
      </c>
      <c r="H268">
        <f>16-INDEX(STANDINGS_SB[],MATCH(Table1[[#This Row],[COMBINED]],STANDINGS_SB[COMBINED],0),COLUMN(STANDINGS_SB[PLACE IN LEAGUE]))</f>
        <v>10</v>
      </c>
      <c r="I268">
        <f>16-INDEX(STANDINGS_ERA[],MATCH(Table1[[#This Row],[COMBINED]],STANDINGS_ERA[COMBINED],0),COLUMN(STANDINGS_ERA[PLACE IN LEAGUE]))</f>
        <v>3</v>
      </c>
      <c r="J268">
        <f>16-INDEX(STANDINGS_WHIP[],MATCH(Table1[[#This Row],[COMBINED]],STANDINGS_WHIP[COMBINED],0),COLUMN(STANDINGS_WHIP[PLACE IN LEAGUE]))</f>
        <v>4</v>
      </c>
      <c r="K268">
        <f>16-INDEX(STANDINGS_W[],MATCH(Table1[[#This Row],[COMBINED]],STANDINGS_W[COMBINED],0),COLUMN(STANDINGS_W[PLACE IN LEAGUE]))</f>
        <v>6</v>
      </c>
      <c r="L268">
        <f>16-INDEX(STANDINGS_K[],MATCH(Table1[[#This Row],[COMBINED]],STANDINGS_K[COMBINED],0),COLUMN(STANDINGS_K[PLACE IN LEAGUE]))</f>
        <v>7</v>
      </c>
      <c r="M268">
        <f>16-INDEX(STANDINGS_SV[],MATCH(Table1[[#This Row],[COMBINED]],STANDINGS_SV[COMBINED],0),COLUMN(STANDINGS_SV[PLACE IN LEAGUE]))</f>
        <v>7</v>
      </c>
      <c r="N268">
        <f>SUM(Table1[[#This Row],[BA]:[SV]])</f>
        <v>76</v>
      </c>
      <c r="O268">
        <v>8</v>
      </c>
    </row>
    <row r="269" spans="1:15" x14ac:dyDescent="0.25">
      <c r="A269" t="s">
        <v>743</v>
      </c>
      <c r="B269" t="s">
        <v>735</v>
      </c>
      <c r="C269" t="str">
        <f>Table1[[#This Row],[League]]&amp;Table1[[#This Row],[Team]]</f>
        <v>$150 Draft Champions Dec 09 1:00 pm Lg.3561Pounders 150 V2</v>
      </c>
      <c r="D269">
        <f>16-INDEX(STANDINGS_BA[],MATCH(Table1[[#This Row],[COMBINED]],STANDINGS_BA[COMBINED],0),COLUMN(STANDINGS_BA[PLACE IN LEAGUE]))</f>
        <v>2</v>
      </c>
      <c r="E269">
        <f>16-INDEX(STANDINGS_R[],MATCH(Table1[[#This Row],[COMBINED]],STANDINGS_R[COMBINED],0),COLUMN(STANDINGS_R[PLACE IN LEAGUE]))</f>
        <v>1</v>
      </c>
      <c r="F269">
        <f>16-INDEX(STANDINGS_HR[],MATCH(Table1[[#This Row],[COMBINED]],STANDINGS_HR[COMBINED],0),COLUMN(STANDINGS_HR[PLACE IN LEAGUE]))</f>
        <v>1</v>
      </c>
      <c r="G269">
        <f>16-INDEX(STANDINGS_RBI[],MATCH(Table1[[#This Row],[COMBINED]],STANDINGS_RBI[COMBINED],0),COLUMN(STANDINGS_RBI[PLACE IN LEAGUE]))</f>
        <v>1</v>
      </c>
      <c r="H269">
        <f>16-INDEX(STANDINGS_SB[],MATCH(Table1[[#This Row],[COMBINED]],STANDINGS_SB[COMBINED],0),COLUMN(STANDINGS_SB[PLACE IN LEAGUE]))</f>
        <v>9</v>
      </c>
      <c r="I269">
        <f>16-INDEX(STANDINGS_ERA[],MATCH(Table1[[#This Row],[COMBINED]],STANDINGS_ERA[COMBINED],0),COLUMN(STANDINGS_ERA[PLACE IN LEAGUE]))</f>
        <v>15</v>
      </c>
      <c r="J269">
        <f>16-INDEX(STANDINGS_WHIP[],MATCH(Table1[[#This Row],[COMBINED]],STANDINGS_WHIP[COMBINED],0),COLUMN(STANDINGS_WHIP[PLACE IN LEAGUE]))</f>
        <v>15</v>
      </c>
      <c r="K269">
        <f>16-INDEX(STANDINGS_W[],MATCH(Table1[[#This Row],[COMBINED]],STANDINGS_W[COMBINED],0),COLUMN(STANDINGS_W[PLACE IN LEAGUE]))</f>
        <v>5</v>
      </c>
      <c r="L269">
        <f>16-INDEX(STANDINGS_K[],MATCH(Table1[[#This Row],[COMBINED]],STANDINGS_K[COMBINED],0),COLUMN(STANDINGS_K[PLACE IN LEAGUE]))</f>
        <v>9</v>
      </c>
      <c r="M269">
        <f>16-INDEX(STANDINGS_SV[],MATCH(Table1[[#This Row],[COMBINED]],STANDINGS_SV[COMBINED],0),COLUMN(STANDINGS_SV[PLACE IN LEAGUE]))</f>
        <v>15</v>
      </c>
      <c r="N269">
        <f>SUM(Table1[[#This Row],[BA]:[SV]])</f>
        <v>73</v>
      </c>
      <c r="O269">
        <v>9</v>
      </c>
    </row>
    <row r="270" spans="1:15" x14ac:dyDescent="0.25">
      <c r="A270" t="s">
        <v>737</v>
      </c>
      <c r="B270" t="s">
        <v>735</v>
      </c>
      <c r="C270" t="str">
        <f>Table1[[#This Row],[League]]&amp;Table1[[#This Row],[Team]]</f>
        <v>$150 Draft Champions Dec 09 1:00 pm Lg.3561Team Brown</v>
      </c>
      <c r="D270">
        <f>16-INDEX(STANDINGS_BA[],MATCH(Table1[[#This Row],[COMBINED]],STANDINGS_BA[COMBINED],0),COLUMN(STANDINGS_BA[PLACE IN LEAGUE]))</f>
        <v>13</v>
      </c>
      <c r="E270">
        <f>16-INDEX(STANDINGS_R[],MATCH(Table1[[#This Row],[COMBINED]],STANDINGS_R[COMBINED],0),COLUMN(STANDINGS_R[PLACE IN LEAGUE]))</f>
        <v>7</v>
      </c>
      <c r="F270">
        <f>16-INDEX(STANDINGS_HR[],MATCH(Table1[[#This Row],[COMBINED]],STANDINGS_HR[COMBINED],0),COLUMN(STANDINGS_HR[PLACE IN LEAGUE]))</f>
        <v>2</v>
      </c>
      <c r="G270">
        <f>16-INDEX(STANDINGS_RBI[],MATCH(Table1[[#This Row],[COMBINED]],STANDINGS_RBI[COMBINED],0),COLUMN(STANDINGS_RBI[PLACE IN LEAGUE]))</f>
        <v>2</v>
      </c>
      <c r="H270">
        <f>16-INDEX(STANDINGS_SB[],MATCH(Table1[[#This Row],[COMBINED]],STANDINGS_SB[COMBINED],0),COLUMN(STANDINGS_SB[PLACE IN LEAGUE]))</f>
        <v>7</v>
      </c>
      <c r="I270">
        <f>16-INDEX(STANDINGS_ERA[],MATCH(Table1[[#This Row],[COMBINED]],STANDINGS_ERA[COMBINED],0),COLUMN(STANDINGS_ERA[PLACE IN LEAGUE]))</f>
        <v>12</v>
      </c>
      <c r="J270">
        <f>16-INDEX(STANDINGS_WHIP[],MATCH(Table1[[#This Row],[COMBINED]],STANDINGS_WHIP[COMBINED],0),COLUMN(STANDINGS_WHIP[PLACE IN LEAGUE]))</f>
        <v>7</v>
      </c>
      <c r="K270">
        <f>16-INDEX(STANDINGS_W[],MATCH(Table1[[#This Row],[COMBINED]],STANDINGS_W[COMBINED],0),COLUMN(STANDINGS_W[PLACE IN LEAGUE]))</f>
        <v>4</v>
      </c>
      <c r="L270">
        <f>16-INDEX(STANDINGS_K[],MATCH(Table1[[#This Row],[COMBINED]],STANDINGS_K[COMBINED],0),COLUMN(STANDINGS_K[PLACE IN LEAGUE]))</f>
        <v>3</v>
      </c>
      <c r="M270">
        <f>16-INDEX(STANDINGS_SV[],MATCH(Table1[[#This Row],[COMBINED]],STANDINGS_SV[COMBINED],0),COLUMN(STANDINGS_SV[PLACE IN LEAGUE]))</f>
        <v>14</v>
      </c>
      <c r="N270">
        <f>SUM(Table1[[#This Row],[BA]:[SV]])</f>
        <v>71</v>
      </c>
      <c r="O270">
        <v>10</v>
      </c>
    </row>
    <row r="271" spans="1:15" x14ac:dyDescent="0.25">
      <c r="A271" t="s">
        <v>17</v>
      </c>
      <c r="B271" t="s">
        <v>735</v>
      </c>
      <c r="C271" t="str">
        <f>Table1[[#This Row],[League]]&amp;Table1[[#This Row],[Team]]</f>
        <v>$150 Draft Champions Dec 09 1:00 pm Lg.3561Millertime</v>
      </c>
      <c r="D271">
        <f>16-INDEX(STANDINGS_BA[],MATCH(Table1[[#This Row],[COMBINED]],STANDINGS_BA[COMBINED],0),COLUMN(STANDINGS_BA[PLACE IN LEAGUE]))</f>
        <v>12</v>
      </c>
      <c r="E271">
        <f>16-INDEX(STANDINGS_R[],MATCH(Table1[[#This Row],[COMBINED]],STANDINGS_R[COMBINED],0),COLUMN(STANDINGS_R[PLACE IN LEAGUE]))</f>
        <v>4</v>
      </c>
      <c r="F271">
        <f>16-INDEX(STANDINGS_HR[],MATCH(Table1[[#This Row],[COMBINED]],STANDINGS_HR[COMBINED],0),COLUMN(STANDINGS_HR[PLACE IN LEAGUE]))</f>
        <v>4</v>
      </c>
      <c r="G271">
        <f>16-INDEX(STANDINGS_RBI[],MATCH(Table1[[#This Row],[COMBINED]],STANDINGS_RBI[COMBINED],0),COLUMN(STANDINGS_RBI[PLACE IN LEAGUE]))</f>
        <v>6</v>
      </c>
      <c r="H271">
        <f>16-INDEX(STANDINGS_SB[],MATCH(Table1[[#This Row],[COMBINED]],STANDINGS_SB[COMBINED],0),COLUMN(STANDINGS_SB[PLACE IN LEAGUE]))</f>
        <v>6</v>
      </c>
      <c r="I271">
        <f>16-INDEX(STANDINGS_ERA[],MATCH(Table1[[#This Row],[COMBINED]],STANDINGS_ERA[COMBINED],0),COLUMN(STANDINGS_ERA[PLACE IN LEAGUE]))</f>
        <v>5</v>
      </c>
      <c r="J271">
        <f>16-INDEX(STANDINGS_WHIP[],MATCH(Table1[[#This Row],[COMBINED]],STANDINGS_WHIP[COMBINED],0),COLUMN(STANDINGS_WHIP[PLACE IN LEAGUE]))</f>
        <v>5</v>
      </c>
      <c r="K271">
        <f>16-INDEX(STANDINGS_W[],MATCH(Table1[[#This Row],[COMBINED]],STANDINGS_W[COMBINED],0),COLUMN(STANDINGS_W[PLACE IN LEAGUE]))</f>
        <v>3</v>
      </c>
      <c r="L271">
        <f>16-INDEX(STANDINGS_K[],MATCH(Table1[[#This Row],[COMBINED]],STANDINGS_K[COMBINED],0),COLUMN(STANDINGS_K[PLACE IN LEAGUE]))</f>
        <v>11</v>
      </c>
      <c r="M271">
        <f>16-INDEX(STANDINGS_SV[],MATCH(Table1[[#This Row],[COMBINED]],STANDINGS_SV[COMBINED],0),COLUMN(STANDINGS_SV[PLACE IN LEAGUE]))</f>
        <v>10</v>
      </c>
      <c r="N271">
        <f>SUM(Table1[[#This Row],[BA]:[SV]])</f>
        <v>66</v>
      </c>
      <c r="O271">
        <v>11</v>
      </c>
    </row>
    <row r="272" spans="1:15" x14ac:dyDescent="0.25">
      <c r="A272" t="s">
        <v>459</v>
      </c>
      <c r="B272" t="s">
        <v>735</v>
      </c>
      <c r="C272" t="str">
        <f>Table1[[#This Row],[League]]&amp;Table1[[#This Row],[Team]]</f>
        <v>$150 Draft Champions Dec 09 1:00 pm Lg.3561Schoop Dogg</v>
      </c>
      <c r="D272">
        <f>16-INDEX(STANDINGS_BA[],MATCH(Table1[[#This Row],[COMBINED]],STANDINGS_BA[COMBINED],0),COLUMN(STANDINGS_BA[PLACE IN LEAGUE]))</f>
        <v>1</v>
      </c>
      <c r="E272">
        <f>16-INDEX(STANDINGS_R[],MATCH(Table1[[#This Row],[COMBINED]],STANDINGS_R[COMBINED],0),COLUMN(STANDINGS_R[PLACE IN LEAGUE]))</f>
        <v>6</v>
      </c>
      <c r="F272">
        <f>16-INDEX(STANDINGS_HR[],MATCH(Table1[[#This Row],[COMBINED]],STANDINGS_HR[COMBINED],0),COLUMN(STANDINGS_HR[PLACE IN LEAGUE]))</f>
        <v>10</v>
      </c>
      <c r="G272">
        <f>16-INDEX(STANDINGS_RBI[],MATCH(Table1[[#This Row],[COMBINED]],STANDINGS_RBI[COMBINED],0),COLUMN(STANDINGS_RBI[PLACE IN LEAGUE]))</f>
        <v>11</v>
      </c>
      <c r="H272">
        <f>16-INDEX(STANDINGS_SB[],MATCH(Table1[[#This Row],[COMBINED]],STANDINGS_SB[COMBINED],0),COLUMN(STANDINGS_SB[PLACE IN LEAGUE]))</f>
        <v>5</v>
      </c>
      <c r="I272">
        <f>16-INDEX(STANDINGS_ERA[],MATCH(Table1[[#This Row],[COMBINED]],STANDINGS_ERA[COMBINED],0),COLUMN(STANDINGS_ERA[PLACE IN LEAGUE]))</f>
        <v>4</v>
      </c>
      <c r="J272">
        <f>16-INDEX(STANDINGS_WHIP[],MATCH(Table1[[#This Row],[COMBINED]],STANDINGS_WHIP[COMBINED],0),COLUMN(STANDINGS_WHIP[PLACE IN LEAGUE]))</f>
        <v>2</v>
      </c>
      <c r="K272">
        <f>16-INDEX(STANDINGS_W[],MATCH(Table1[[#This Row],[COMBINED]],STANDINGS_W[COMBINED],0),COLUMN(STANDINGS_W[PLACE IN LEAGUE]))</f>
        <v>11</v>
      </c>
      <c r="L272">
        <f>16-INDEX(STANDINGS_K[],MATCH(Table1[[#This Row],[COMBINED]],STANDINGS_K[COMBINED],0),COLUMN(STANDINGS_K[PLACE IN LEAGUE]))</f>
        <v>13</v>
      </c>
      <c r="M272">
        <f>16-INDEX(STANDINGS_SV[],MATCH(Table1[[#This Row],[COMBINED]],STANDINGS_SV[COMBINED],0),COLUMN(STANDINGS_SV[PLACE IN LEAGUE]))</f>
        <v>1</v>
      </c>
      <c r="N272">
        <f>SUM(Table1[[#This Row],[BA]:[SV]])</f>
        <v>64</v>
      </c>
      <c r="O272">
        <v>12</v>
      </c>
    </row>
    <row r="273" spans="1:15" x14ac:dyDescent="0.25">
      <c r="A273" t="s">
        <v>740</v>
      </c>
      <c r="B273" t="s">
        <v>735</v>
      </c>
      <c r="C273" t="str">
        <f>Table1[[#This Row],[League]]&amp;Table1[[#This Row],[Team]]</f>
        <v>$150 Draft Champions Dec 09 1:00 pm Lg.3561Send in the Car</v>
      </c>
      <c r="D273">
        <f>16-INDEX(STANDINGS_BA[],MATCH(Table1[[#This Row],[COMBINED]],STANDINGS_BA[COMBINED],0),COLUMN(STANDINGS_BA[PLACE IN LEAGUE]))</f>
        <v>6</v>
      </c>
      <c r="E273">
        <f>16-INDEX(STANDINGS_R[],MATCH(Table1[[#This Row],[COMBINED]],STANDINGS_R[COMBINED],0),COLUMN(STANDINGS_R[PLACE IN LEAGUE]))</f>
        <v>2</v>
      </c>
      <c r="F273">
        <f>16-INDEX(STANDINGS_HR[],MATCH(Table1[[#This Row],[COMBINED]],STANDINGS_HR[COMBINED],0),COLUMN(STANDINGS_HR[PLACE IN LEAGUE]))</f>
        <v>3</v>
      </c>
      <c r="G273">
        <f>16-INDEX(STANDINGS_RBI[],MATCH(Table1[[#This Row],[COMBINED]],STANDINGS_RBI[COMBINED],0),COLUMN(STANDINGS_RBI[PLACE IN LEAGUE]))</f>
        <v>3</v>
      </c>
      <c r="H273">
        <f>16-INDEX(STANDINGS_SB[],MATCH(Table1[[#This Row],[COMBINED]],STANDINGS_SB[COMBINED],0),COLUMN(STANDINGS_SB[PLACE IN LEAGUE]))</f>
        <v>3</v>
      </c>
      <c r="I273">
        <f>16-INDEX(STANDINGS_ERA[],MATCH(Table1[[#This Row],[COMBINED]],STANDINGS_ERA[COMBINED],0),COLUMN(STANDINGS_ERA[PLACE IN LEAGUE]))</f>
        <v>8</v>
      </c>
      <c r="J273">
        <f>16-INDEX(STANDINGS_WHIP[],MATCH(Table1[[#This Row],[COMBINED]],STANDINGS_WHIP[COMBINED],0),COLUMN(STANDINGS_WHIP[PLACE IN LEAGUE]))</f>
        <v>6</v>
      </c>
      <c r="K273">
        <f>16-INDEX(STANDINGS_W[],MATCH(Table1[[#This Row],[COMBINED]],STANDINGS_W[COMBINED],0),COLUMN(STANDINGS_W[PLACE IN LEAGUE]))</f>
        <v>10</v>
      </c>
      <c r="L273">
        <f>16-INDEX(STANDINGS_K[],MATCH(Table1[[#This Row],[COMBINED]],STANDINGS_K[COMBINED],0),COLUMN(STANDINGS_K[PLACE IN LEAGUE]))</f>
        <v>8</v>
      </c>
      <c r="M273">
        <f>16-INDEX(STANDINGS_SV[],MATCH(Table1[[#This Row],[COMBINED]],STANDINGS_SV[COMBINED],0),COLUMN(STANDINGS_SV[PLACE IN LEAGUE]))</f>
        <v>9</v>
      </c>
      <c r="N273">
        <f>SUM(Table1[[#This Row],[BA]:[SV]])</f>
        <v>58</v>
      </c>
      <c r="O273">
        <v>13</v>
      </c>
    </row>
    <row r="274" spans="1:15" x14ac:dyDescent="0.25">
      <c r="A274" t="s">
        <v>739</v>
      </c>
      <c r="B274" t="s">
        <v>735</v>
      </c>
      <c r="C274" t="str">
        <f>Table1[[#This Row],[League]]&amp;Table1[[#This Row],[Team]]</f>
        <v>$150 Draft Champions Dec 09 1:00 pm Lg.3561Papa's Brand New Bag</v>
      </c>
      <c r="D274">
        <f>16-INDEX(STANDINGS_BA[],MATCH(Table1[[#This Row],[COMBINED]],STANDINGS_BA[COMBINED],0),COLUMN(STANDINGS_BA[PLACE IN LEAGUE]))</f>
        <v>7</v>
      </c>
      <c r="E274">
        <f>16-INDEX(STANDINGS_R[],MATCH(Table1[[#This Row],[COMBINED]],STANDINGS_R[COMBINED],0),COLUMN(STANDINGS_R[PLACE IN LEAGUE]))</f>
        <v>3</v>
      </c>
      <c r="F274">
        <f>16-INDEX(STANDINGS_HR[],MATCH(Table1[[#This Row],[COMBINED]],STANDINGS_HR[COMBINED],0),COLUMN(STANDINGS_HR[PLACE IN LEAGUE]))</f>
        <v>6</v>
      </c>
      <c r="G274">
        <f>16-INDEX(STANDINGS_RBI[],MATCH(Table1[[#This Row],[COMBINED]],STANDINGS_RBI[COMBINED],0),COLUMN(STANDINGS_RBI[PLACE IN LEAGUE]))</f>
        <v>7</v>
      </c>
      <c r="H274">
        <f>16-INDEX(STANDINGS_SB[],MATCH(Table1[[#This Row],[COMBINED]],STANDINGS_SB[COMBINED],0),COLUMN(STANDINGS_SB[PLACE IN LEAGUE]))</f>
        <v>1</v>
      </c>
      <c r="I274">
        <f>16-INDEX(STANDINGS_ERA[],MATCH(Table1[[#This Row],[COMBINED]],STANDINGS_ERA[COMBINED],0),COLUMN(STANDINGS_ERA[PLACE IN LEAGUE]))</f>
        <v>7</v>
      </c>
      <c r="J274">
        <f>16-INDEX(STANDINGS_WHIP[],MATCH(Table1[[#This Row],[COMBINED]],STANDINGS_WHIP[COMBINED],0),COLUMN(STANDINGS_WHIP[PLACE IN LEAGUE]))</f>
        <v>10</v>
      </c>
      <c r="K274">
        <f>16-INDEX(STANDINGS_W[],MATCH(Table1[[#This Row],[COMBINED]],STANDINGS_W[COMBINED],0),COLUMN(STANDINGS_W[PLACE IN LEAGUE]))</f>
        <v>8</v>
      </c>
      <c r="L274">
        <f>16-INDEX(STANDINGS_K[],MATCH(Table1[[#This Row],[COMBINED]],STANDINGS_K[COMBINED],0),COLUMN(STANDINGS_K[PLACE IN LEAGUE]))</f>
        <v>4</v>
      </c>
      <c r="M274">
        <f>16-INDEX(STANDINGS_SV[],MATCH(Table1[[#This Row],[COMBINED]],STANDINGS_SV[COMBINED],0),COLUMN(STANDINGS_SV[PLACE IN LEAGUE]))</f>
        <v>4</v>
      </c>
      <c r="N274">
        <f>SUM(Table1[[#This Row],[BA]:[SV]])</f>
        <v>57</v>
      </c>
      <c r="O274">
        <v>14</v>
      </c>
    </row>
    <row r="275" spans="1:15" x14ac:dyDescent="0.25">
      <c r="A275" t="s">
        <v>173</v>
      </c>
      <c r="B275" t="s">
        <v>735</v>
      </c>
      <c r="C275" t="str">
        <f>Table1[[#This Row],[League]]&amp;Table1[[#This Row],[Team]]</f>
        <v>$150 Draft Champions Dec 09 1:00 pm Lg.3561Spirit of St. Louis</v>
      </c>
      <c r="D275">
        <f>16-INDEX(STANDINGS_BA[],MATCH(Table1[[#This Row],[COMBINED]],STANDINGS_BA[COMBINED],0),COLUMN(STANDINGS_BA[PLACE IN LEAGUE]))</f>
        <v>3</v>
      </c>
      <c r="E275">
        <f>16-INDEX(STANDINGS_R[],MATCH(Table1[[#This Row],[COMBINED]],STANDINGS_R[COMBINED],0),COLUMN(STANDINGS_R[PLACE IN LEAGUE]))</f>
        <v>5</v>
      </c>
      <c r="F275">
        <f>16-INDEX(STANDINGS_HR[],MATCH(Table1[[#This Row],[COMBINED]],STANDINGS_HR[COMBINED],0),COLUMN(STANDINGS_HR[PLACE IN LEAGUE]))</f>
        <v>7</v>
      </c>
      <c r="G275">
        <f>16-INDEX(STANDINGS_RBI[],MATCH(Table1[[#This Row],[COMBINED]],STANDINGS_RBI[COMBINED],0),COLUMN(STANDINGS_RBI[PLACE IN LEAGUE]))</f>
        <v>5</v>
      </c>
      <c r="H275">
        <f>16-INDEX(STANDINGS_SB[],MATCH(Table1[[#This Row],[COMBINED]],STANDINGS_SB[COMBINED],0),COLUMN(STANDINGS_SB[PLACE IN LEAGUE]))</f>
        <v>8</v>
      </c>
      <c r="I275">
        <f>16-INDEX(STANDINGS_ERA[],MATCH(Table1[[#This Row],[COMBINED]],STANDINGS_ERA[COMBINED],0),COLUMN(STANDINGS_ERA[PLACE IN LEAGUE]))</f>
        <v>1</v>
      </c>
      <c r="J275">
        <f>16-INDEX(STANDINGS_WHIP[],MATCH(Table1[[#This Row],[COMBINED]],STANDINGS_WHIP[COMBINED],0),COLUMN(STANDINGS_WHIP[PLACE IN LEAGUE]))</f>
        <v>1</v>
      </c>
      <c r="K275">
        <f>16-INDEX(STANDINGS_W[],MATCH(Table1[[#This Row],[COMBINED]],STANDINGS_W[COMBINED],0),COLUMN(STANDINGS_W[PLACE IN LEAGUE]))</f>
        <v>2</v>
      </c>
      <c r="L275">
        <f>16-INDEX(STANDINGS_K[],MATCH(Table1[[#This Row],[COMBINED]],STANDINGS_K[COMBINED],0),COLUMN(STANDINGS_K[PLACE IN LEAGUE]))</f>
        <v>2</v>
      </c>
      <c r="M275">
        <f>16-INDEX(STANDINGS_SV[],MATCH(Table1[[#This Row],[COMBINED]],STANDINGS_SV[COMBINED],0),COLUMN(STANDINGS_SV[PLACE IN LEAGUE]))</f>
        <v>8</v>
      </c>
      <c r="N275">
        <f>SUM(Table1[[#This Row],[BA]:[SV]])</f>
        <v>42</v>
      </c>
      <c r="O275">
        <v>15</v>
      </c>
    </row>
    <row r="276" spans="1:15" x14ac:dyDescent="0.25">
      <c r="A276" t="s">
        <v>744</v>
      </c>
      <c r="B276" t="s">
        <v>745</v>
      </c>
      <c r="C276" t="str">
        <f>Table1[[#This Row],[League]]&amp;Table1[[#This Row],[Team]]</f>
        <v>$150 Draft Champions Dec 13 1:00 pm Lg.3562SEMPER FI 6</v>
      </c>
      <c r="D276">
        <f>16-INDEX(STANDINGS_BA[],MATCH(Table1[[#This Row],[COMBINED]],STANDINGS_BA[COMBINED],0),COLUMN(STANDINGS_BA[PLACE IN LEAGUE]))</f>
        <v>15</v>
      </c>
      <c r="E276">
        <f>16-INDEX(STANDINGS_R[],MATCH(Table1[[#This Row],[COMBINED]],STANDINGS_R[COMBINED],0),COLUMN(STANDINGS_R[PLACE IN LEAGUE]))</f>
        <v>15</v>
      </c>
      <c r="F276">
        <f>16-INDEX(STANDINGS_HR[],MATCH(Table1[[#This Row],[COMBINED]],STANDINGS_HR[COMBINED],0),COLUMN(STANDINGS_HR[PLACE IN LEAGUE]))</f>
        <v>11</v>
      </c>
      <c r="G276">
        <f>16-INDEX(STANDINGS_RBI[],MATCH(Table1[[#This Row],[COMBINED]],STANDINGS_RBI[COMBINED],0),COLUMN(STANDINGS_RBI[PLACE IN LEAGUE]))</f>
        <v>13</v>
      </c>
      <c r="H276">
        <f>16-INDEX(STANDINGS_SB[],MATCH(Table1[[#This Row],[COMBINED]],STANDINGS_SB[COMBINED],0),COLUMN(STANDINGS_SB[PLACE IN LEAGUE]))</f>
        <v>14</v>
      </c>
      <c r="I276">
        <f>16-INDEX(STANDINGS_ERA[],MATCH(Table1[[#This Row],[COMBINED]],STANDINGS_ERA[COMBINED],0),COLUMN(STANDINGS_ERA[PLACE IN LEAGUE]))</f>
        <v>11</v>
      </c>
      <c r="J276">
        <f>16-INDEX(STANDINGS_WHIP[],MATCH(Table1[[#This Row],[COMBINED]],STANDINGS_WHIP[COMBINED],0),COLUMN(STANDINGS_WHIP[PLACE IN LEAGUE]))</f>
        <v>10</v>
      </c>
      <c r="K276">
        <f>16-INDEX(STANDINGS_W[],MATCH(Table1[[#This Row],[COMBINED]],STANDINGS_W[COMBINED],0),COLUMN(STANDINGS_W[PLACE IN LEAGUE]))</f>
        <v>13</v>
      </c>
      <c r="L276">
        <f>16-INDEX(STANDINGS_K[],MATCH(Table1[[#This Row],[COMBINED]],STANDINGS_K[COMBINED],0),COLUMN(STANDINGS_K[PLACE IN LEAGUE]))</f>
        <v>13</v>
      </c>
      <c r="M276">
        <f>16-INDEX(STANDINGS_SV[],MATCH(Table1[[#This Row],[COMBINED]],STANDINGS_SV[COMBINED],0),COLUMN(STANDINGS_SV[PLACE IN LEAGUE]))</f>
        <v>5</v>
      </c>
      <c r="N276">
        <f>SUM(Table1[[#This Row],[BA]:[SV]])</f>
        <v>120</v>
      </c>
      <c r="O276">
        <v>1</v>
      </c>
    </row>
    <row r="277" spans="1:15" x14ac:dyDescent="0.25">
      <c r="A277" t="s">
        <v>393</v>
      </c>
      <c r="B277" t="s">
        <v>745</v>
      </c>
      <c r="C277" t="str">
        <f>Table1[[#This Row],[League]]&amp;Table1[[#This Row],[Team]]</f>
        <v>$150 Draft Champions Dec 13 1:00 pm Lg.3562Team Donnelly</v>
      </c>
      <c r="D277">
        <f>16-INDEX(STANDINGS_BA[],MATCH(Table1[[#This Row],[COMBINED]],STANDINGS_BA[COMBINED],0),COLUMN(STANDINGS_BA[PLACE IN LEAGUE]))</f>
        <v>4</v>
      </c>
      <c r="E277">
        <f>16-INDEX(STANDINGS_R[],MATCH(Table1[[#This Row],[COMBINED]],STANDINGS_R[COMBINED],0),COLUMN(STANDINGS_R[PLACE IN LEAGUE]))</f>
        <v>11</v>
      </c>
      <c r="F277">
        <f>16-INDEX(STANDINGS_HR[],MATCH(Table1[[#This Row],[COMBINED]],STANDINGS_HR[COMBINED],0),COLUMN(STANDINGS_HR[PLACE IN LEAGUE]))</f>
        <v>12</v>
      </c>
      <c r="G277">
        <f>16-INDEX(STANDINGS_RBI[],MATCH(Table1[[#This Row],[COMBINED]],STANDINGS_RBI[COMBINED],0),COLUMN(STANDINGS_RBI[PLACE IN LEAGUE]))</f>
        <v>14</v>
      </c>
      <c r="H277">
        <f>16-INDEX(STANDINGS_SB[],MATCH(Table1[[#This Row],[COMBINED]],STANDINGS_SB[COMBINED],0),COLUMN(STANDINGS_SB[PLACE IN LEAGUE]))</f>
        <v>11</v>
      </c>
      <c r="I277">
        <f>16-INDEX(STANDINGS_ERA[],MATCH(Table1[[#This Row],[COMBINED]],STANDINGS_ERA[COMBINED],0),COLUMN(STANDINGS_ERA[PLACE IN LEAGUE]))</f>
        <v>10</v>
      </c>
      <c r="J277">
        <f>16-INDEX(STANDINGS_WHIP[],MATCH(Table1[[#This Row],[COMBINED]],STANDINGS_WHIP[COMBINED],0),COLUMN(STANDINGS_WHIP[PLACE IN LEAGUE]))</f>
        <v>13</v>
      </c>
      <c r="K277">
        <f>16-INDEX(STANDINGS_W[],MATCH(Table1[[#This Row],[COMBINED]],STANDINGS_W[COMBINED],0),COLUMN(STANDINGS_W[PLACE IN LEAGUE]))</f>
        <v>10</v>
      </c>
      <c r="L277">
        <f>16-INDEX(STANDINGS_K[],MATCH(Table1[[#This Row],[COMBINED]],STANDINGS_K[COMBINED],0),COLUMN(STANDINGS_K[PLACE IN LEAGUE]))</f>
        <v>14</v>
      </c>
      <c r="M277">
        <f>16-INDEX(STANDINGS_SV[],MATCH(Table1[[#This Row],[COMBINED]],STANDINGS_SV[COMBINED],0),COLUMN(STANDINGS_SV[PLACE IN LEAGUE]))</f>
        <v>13</v>
      </c>
      <c r="N277">
        <f>SUM(Table1[[#This Row],[BA]:[SV]])</f>
        <v>112</v>
      </c>
      <c r="O277">
        <v>2</v>
      </c>
    </row>
    <row r="278" spans="1:15" x14ac:dyDescent="0.25">
      <c r="A278" t="s">
        <v>343</v>
      </c>
      <c r="B278" t="s">
        <v>745</v>
      </c>
      <c r="C278" t="str">
        <f>Table1[[#This Row],[League]]&amp;Table1[[#This Row],[Team]]</f>
        <v>$150 Draft Champions Dec 13 1:00 pm Lg.3562Poopy Tooth 3</v>
      </c>
      <c r="D278">
        <f>16-INDEX(STANDINGS_BA[],MATCH(Table1[[#This Row],[COMBINED]],STANDINGS_BA[COMBINED],0),COLUMN(STANDINGS_BA[PLACE IN LEAGUE]))</f>
        <v>7</v>
      </c>
      <c r="E278">
        <f>16-INDEX(STANDINGS_R[],MATCH(Table1[[#This Row],[COMBINED]],STANDINGS_R[COMBINED],0),COLUMN(STANDINGS_R[PLACE IN LEAGUE]))</f>
        <v>12</v>
      </c>
      <c r="F278">
        <f>16-INDEX(STANDINGS_HR[],MATCH(Table1[[#This Row],[COMBINED]],STANDINGS_HR[COMBINED],0),COLUMN(STANDINGS_HR[PLACE IN LEAGUE]))</f>
        <v>14</v>
      </c>
      <c r="G278">
        <f>16-INDEX(STANDINGS_RBI[],MATCH(Table1[[#This Row],[COMBINED]],STANDINGS_RBI[COMBINED],0),COLUMN(STANDINGS_RBI[PLACE IN LEAGUE]))</f>
        <v>12</v>
      </c>
      <c r="H278">
        <f>16-INDEX(STANDINGS_SB[],MATCH(Table1[[#This Row],[COMBINED]],STANDINGS_SB[COMBINED],0),COLUMN(STANDINGS_SB[PLACE IN LEAGUE]))</f>
        <v>8</v>
      </c>
      <c r="I278">
        <f>16-INDEX(STANDINGS_ERA[],MATCH(Table1[[#This Row],[COMBINED]],STANDINGS_ERA[COMBINED],0),COLUMN(STANDINGS_ERA[PLACE IN LEAGUE]))</f>
        <v>13</v>
      </c>
      <c r="J278">
        <f>16-INDEX(STANDINGS_WHIP[],MATCH(Table1[[#This Row],[COMBINED]],STANDINGS_WHIP[COMBINED],0),COLUMN(STANDINGS_WHIP[PLACE IN LEAGUE]))</f>
        <v>12</v>
      </c>
      <c r="K278">
        <f>16-INDEX(STANDINGS_W[],MATCH(Table1[[#This Row],[COMBINED]],STANDINGS_W[COMBINED],0),COLUMN(STANDINGS_W[PLACE IN LEAGUE]))</f>
        <v>15</v>
      </c>
      <c r="L278">
        <f>16-INDEX(STANDINGS_K[],MATCH(Table1[[#This Row],[COMBINED]],STANDINGS_K[COMBINED],0),COLUMN(STANDINGS_K[PLACE IN LEAGUE]))</f>
        <v>10</v>
      </c>
      <c r="M278">
        <f>16-INDEX(STANDINGS_SV[],MATCH(Table1[[#This Row],[COMBINED]],STANDINGS_SV[COMBINED],0),COLUMN(STANDINGS_SV[PLACE IN LEAGUE]))</f>
        <v>3</v>
      </c>
      <c r="N278">
        <f>SUM(Table1[[#This Row],[BA]:[SV]])</f>
        <v>106</v>
      </c>
      <c r="O278">
        <v>3</v>
      </c>
    </row>
    <row r="279" spans="1:15" x14ac:dyDescent="0.25">
      <c r="A279" t="s">
        <v>442</v>
      </c>
      <c r="B279" t="s">
        <v>745</v>
      </c>
      <c r="C279" t="str">
        <f>Table1[[#This Row],[League]]&amp;Table1[[#This Row],[Team]]</f>
        <v>$150 Draft Champions Dec 13 1:00 pm Lg.3562It's Happening</v>
      </c>
      <c r="D279">
        <f>16-INDEX(STANDINGS_BA[],MATCH(Table1[[#This Row],[COMBINED]],STANDINGS_BA[COMBINED],0),COLUMN(STANDINGS_BA[PLACE IN LEAGUE]))</f>
        <v>6</v>
      </c>
      <c r="E279">
        <f>16-INDEX(STANDINGS_R[],MATCH(Table1[[#This Row],[COMBINED]],STANDINGS_R[COMBINED],0),COLUMN(STANDINGS_R[PLACE IN LEAGUE]))</f>
        <v>14</v>
      </c>
      <c r="F279">
        <f>16-INDEX(STANDINGS_HR[],MATCH(Table1[[#This Row],[COMBINED]],STANDINGS_HR[COMBINED],0),COLUMN(STANDINGS_HR[PLACE IN LEAGUE]))</f>
        <v>15</v>
      </c>
      <c r="G279">
        <f>16-INDEX(STANDINGS_RBI[],MATCH(Table1[[#This Row],[COMBINED]],STANDINGS_RBI[COMBINED],0),COLUMN(STANDINGS_RBI[PLACE IN LEAGUE]))</f>
        <v>15</v>
      </c>
      <c r="H279">
        <f>16-INDEX(STANDINGS_SB[],MATCH(Table1[[#This Row],[COMBINED]],STANDINGS_SB[COMBINED],0),COLUMN(STANDINGS_SB[PLACE IN LEAGUE]))</f>
        <v>15</v>
      </c>
      <c r="I279">
        <f>16-INDEX(STANDINGS_ERA[],MATCH(Table1[[#This Row],[COMBINED]],STANDINGS_ERA[COMBINED],0),COLUMN(STANDINGS_ERA[PLACE IN LEAGUE]))</f>
        <v>2</v>
      </c>
      <c r="J279">
        <f>16-INDEX(STANDINGS_WHIP[],MATCH(Table1[[#This Row],[COMBINED]],STANDINGS_WHIP[COMBINED],0),COLUMN(STANDINGS_WHIP[PLACE IN LEAGUE]))</f>
        <v>7</v>
      </c>
      <c r="K279">
        <f>16-INDEX(STANDINGS_W[],MATCH(Table1[[#This Row],[COMBINED]],STANDINGS_W[COMBINED],0),COLUMN(STANDINGS_W[PLACE IN LEAGUE]))</f>
        <v>14</v>
      </c>
      <c r="L279">
        <f>16-INDEX(STANDINGS_K[],MATCH(Table1[[#This Row],[COMBINED]],STANDINGS_K[COMBINED],0),COLUMN(STANDINGS_K[PLACE IN LEAGUE]))</f>
        <v>15</v>
      </c>
      <c r="M279">
        <f>16-INDEX(STANDINGS_SV[],MATCH(Table1[[#This Row],[COMBINED]],STANDINGS_SV[COMBINED],0),COLUMN(STANDINGS_SV[PLACE IN LEAGUE]))</f>
        <v>1</v>
      </c>
      <c r="N279">
        <f>SUM(Table1[[#This Row],[BA]:[SV]])</f>
        <v>104</v>
      </c>
      <c r="O279">
        <v>4</v>
      </c>
    </row>
    <row r="280" spans="1:15" x14ac:dyDescent="0.25">
      <c r="A280" t="s">
        <v>180</v>
      </c>
      <c r="B280" t="s">
        <v>745</v>
      </c>
      <c r="C280" t="str">
        <f>Table1[[#This Row],[League]]&amp;Table1[[#This Row],[Team]]</f>
        <v>$150 Draft Champions Dec 13 1:00 pm Lg.3562Midnight Express</v>
      </c>
      <c r="D280">
        <f>16-INDEX(STANDINGS_BA[],MATCH(Table1[[#This Row],[COMBINED]],STANDINGS_BA[COMBINED],0),COLUMN(STANDINGS_BA[PLACE IN LEAGUE]))</f>
        <v>11</v>
      </c>
      <c r="E280">
        <f>16-INDEX(STANDINGS_R[],MATCH(Table1[[#This Row],[COMBINED]],STANDINGS_R[COMBINED],0),COLUMN(STANDINGS_R[PLACE IN LEAGUE]))</f>
        <v>9</v>
      </c>
      <c r="F280">
        <f>16-INDEX(STANDINGS_HR[],MATCH(Table1[[#This Row],[COMBINED]],STANDINGS_HR[COMBINED],0),COLUMN(STANDINGS_HR[PLACE IN LEAGUE]))</f>
        <v>5</v>
      </c>
      <c r="G280">
        <f>16-INDEX(STANDINGS_RBI[],MATCH(Table1[[#This Row],[COMBINED]],STANDINGS_RBI[COMBINED],0),COLUMN(STANDINGS_RBI[PLACE IN LEAGUE]))</f>
        <v>5</v>
      </c>
      <c r="H280">
        <f>16-INDEX(STANDINGS_SB[],MATCH(Table1[[#This Row],[COMBINED]],STANDINGS_SB[COMBINED],0),COLUMN(STANDINGS_SB[PLACE IN LEAGUE]))</f>
        <v>6</v>
      </c>
      <c r="I280">
        <f>16-INDEX(STANDINGS_ERA[],MATCH(Table1[[#This Row],[COMBINED]],STANDINGS_ERA[COMBINED],0),COLUMN(STANDINGS_ERA[PLACE IN LEAGUE]))</f>
        <v>9</v>
      </c>
      <c r="J280">
        <f>16-INDEX(STANDINGS_WHIP[],MATCH(Table1[[#This Row],[COMBINED]],STANDINGS_WHIP[COMBINED],0),COLUMN(STANDINGS_WHIP[PLACE IN LEAGUE]))</f>
        <v>11</v>
      </c>
      <c r="K280">
        <f>16-INDEX(STANDINGS_W[],MATCH(Table1[[#This Row],[COMBINED]],STANDINGS_W[COMBINED],0),COLUMN(STANDINGS_W[PLACE IN LEAGUE]))</f>
        <v>11</v>
      </c>
      <c r="L280">
        <f>16-INDEX(STANDINGS_K[],MATCH(Table1[[#This Row],[COMBINED]],STANDINGS_K[COMBINED],0),COLUMN(STANDINGS_K[PLACE IN LEAGUE]))</f>
        <v>12</v>
      </c>
      <c r="M280">
        <f>16-INDEX(STANDINGS_SV[],MATCH(Table1[[#This Row],[COMBINED]],STANDINGS_SV[COMBINED],0),COLUMN(STANDINGS_SV[PLACE IN LEAGUE]))</f>
        <v>9</v>
      </c>
      <c r="N280">
        <f>SUM(Table1[[#This Row],[BA]:[SV]])</f>
        <v>88</v>
      </c>
      <c r="O280">
        <v>5</v>
      </c>
    </row>
    <row r="281" spans="1:15" x14ac:dyDescent="0.25">
      <c r="A281" t="s">
        <v>320</v>
      </c>
      <c r="B281" t="s">
        <v>745</v>
      </c>
      <c r="C281" t="str">
        <f>Table1[[#This Row],[League]]&amp;Table1[[#This Row],[Team]]</f>
        <v>$150 Draft Champions Dec 13 1:00 pm Lg.3562Funnies1</v>
      </c>
      <c r="D281">
        <f>16-INDEX(STANDINGS_BA[],MATCH(Table1[[#This Row],[COMBINED]],STANDINGS_BA[COMBINED],0),COLUMN(STANDINGS_BA[PLACE IN LEAGUE]))</f>
        <v>14</v>
      </c>
      <c r="E281">
        <f>16-INDEX(STANDINGS_R[],MATCH(Table1[[#This Row],[COMBINED]],STANDINGS_R[COMBINED],0),COLUMN(STANDINGS_R[PLACE IN LEAGUE]))</f>
        <v>10</v>
      </c>
      <c r="F281">
        <f>16-INDEX(STANDINGS_HR[],MATCH(Table1[[#This Row],[COMBINED]],STANDINGS_HR[COMBINED],0),COLUMN(STANDINGS_HR[PLACE IN LEAGUE]))</f>
        <v>8</v>
      </c>
      <c r="G281">
        <f>16-INDEX(STANDINGS_RBI[],MATCH(Table1[[#This Row],[COMBINED]],STANDINGS_RBI[COMBINED],0),COLUMN(STANDINGS_RBI[PLACE IN LEAGUE]))</f>
        <v>11</v>
      </c>
      <c r="H281">
        <f>16-INDEX(STANDINGS_SB[],MATCH(Table1[[#This Row],[COMBINED]],STANDINGS_SB[COMBINED],0),COLUMN(STANDINGS_SB[PLACE IN LEAGUE]))</f>
        <v>13</v>
      </c>
      <c r="I281">
        <f>16-INDEX(STANDINGS_ERA[],MATCH(Table1[[#This Row],[COMBINED]],STANDINGS_ERA[COMBINED],0),COLUMN(STANDINGS_ERA[PLACE IN LEAGUE]))</f>
        <v>1</v>
      </c>
      <c r="J281">
        <f>16-INDEX(STANDINGS_WHIP[],MATCH(Table1[[#This Row],[COMBINED]],STANDINGS_WHIP[COMBINED],0),COLUMN(STANDINGS_WHIP[PLACE IN LEAGUE]))</f>
        <v>3</v>
      </c>
      <c r="K281">
        <f>16-INDEX(STANDINGS_W[],MATCH(Table1[[#This Row],[COMBINED]],STANDINGS_W[COMBINED],0),COLUMN(STANDINGS_W[PLACE IN LEAGUE]))</f>
        <v>9</v>
      </c>
      <c r="L281">
        <f>16-INDEX(STANDINGS_K[],MATCH(Table1[[#This Row],[COMBINED]],STANDINGS_K[COMBINED],0),COLUMN(STANDINGS_K[PLACE IN LEAGUE]))</f>
        <v>9</v>
      </c>
      <c r="M281">
        <f>16-INDEX(STANDINGS_SV[],MATCH(Table1[[#This Row],[COMBINED]],STANDINGS_SV[COMBINED],0),COLUMN(STANDINGS_SV[PLACE IN LEAGUE]))</f>
        <v>6</v>
      </c>
      <c r="N281">
        <f>SUM(Table1[[#This Row],[BA]:[SV]])</f>
        <v>84</v>
      </c>
      <c r="O281">
        <v>6</v>
      </c>
    </row>
    <row r="282" spans="1:15" x14ac:dyDescent="0.25">
      <c r="A282" t="s">
        <v>746</v>
      </c>
      <c r="B282" t="s">
        <v>745</v>
      </c>
      <c r="C282" t="str">
        <f>Table1[[#This Row],[League]]&amp;Table1[[#This Row],[Team]]</f>
        <v>$150 Draft Champions Dec 13 1:00 pm Lg.3562Midnight Club</v>
      </c>
      <c r="D282">
        <f>16-INDEX(STANDINGS_BA[],MATCH(Table1[[#This Row],[COMBINED]],STANDINGS_BA[COMBINED],0),COLUMN(STANDINGS_BA[PLACE IN LEAGUE]))</f>
        <v>13</v>
      </c>
      <c r="E282">
        <f>16-INDEX(STANDINGS_R[],MATCH(Table1[[#This Row],[COMBINED]],STANDINGS_R[COMBINED],0),COLUMN(STANDINGS_R[PLACE IN LEAGUE]))</f>
        <v>5</v>
      </c>
      <c r="F282">
        <f>16-INDEX(STANDINGS_HR[],MATCH(Table1[[#This Row],[COMBINED]],STANDINGS_HR[COMBINED],0),COLUMN(STANDINGS_HR[PLACE IN LEAGUE]))</f>
        <v>6</v>
      </c>
      <c r="G282">
        <f>16-INDEX(STANDINGS_RBI[],MATCH(Table1[[#This Row],[COMBINED]],STANDINGS_RBI[COMBINED],0),COLUMN(STANDINGS_RBI[PLACE IN LEAGUE]))</f>
        <v>7</v>
      </c>
      <c r="H282">
        <f>16-INDEX(STANDINGS_SB[],MATCH(Table1[[#This Row],[COMBINED]],STANDINGS_SB[COMBINED],0),COLUMN(STANDINGS_SB[PLACE IN LEAGUE]))</f>
        <v>12</v>
      </c>
      <c r="I282">
        <f>16-INDEX(STANDINGS_ERA[],MATCH(Table1[[#This Row],[COMBINED]],STANDINGS_ERA[COMBINED],0),COLUMN(STANDINGS_ERA[PLACE IN LEAGUE]))</f>
        <v>8</v>
      </c>
      <c r="J282">
        <f>16-INDEX(STANDINGS_WHIP[],MATCH(Table1[[#This Row],[COMBINED]],STANDINGS_WHIP[COMBINED],0),COLUMN(STANDINGS_WHIP[PLACE IN LEAGUE]))</f>
        <v>8</v>
      </c>
      <c r="K282">
        <f>16-INDEX(STANDINGS_W[],MATCH(Table1[[#This Row],[COMBINED]],STANDINGS_W[COMBINED],0),COLUMN(STANDINGS_W[PLACE IN LEAGUE]))</f>
        <v>3</v>
      </c>
      <c r="L282">
        <f>16-INDEX(STANDINGS_K[],MATCH(Table1[[#This Row],[COMBINED]],STANDINGS_K[COMBINED],0),COLUMN(STANDINGS_K[PLACE IN LEAGUE]))</f>
        <v>7</v>
      </c>
      <c r="M282">
        <f>16-INDEX(STANDINGS_SV[],MATCH(Table1[[#This Row],[COMBINED]],STANDINGS_SV[COMBINED],0),COLUMN(STANDINGS_SV[PLACE IN LEAGUE]))</f>
        <v>10</v>
      </c>
      <c r="N282">
        <f>SUM(Table1[[#This Row],[BA]:[SV]])</f>
        <v>79</v>
      </c>
      <c r="O282">
        <v>7</v>
      </c>
    </row>
    <row r="283" spans="1:15" x14ac:dyDescent="0.25">
      <c r="A283" t="s">
        <v>92</v>
      </c>
      <c r="B283" t="s">
        <v>745</v>
      </c>
      <c r="C283" t="str">
        <f>Table1[[#This Row],[League]]&amp;Table1[[#This Row],[Team]]</f>
        <v>$150 Draft Champions Dec 13 1:00 pm Lg.3562Black Sox</v>
      </c>
      <c r="D283">
        <f>16-INDEX(STANDINGS_BA[],MATCH(Table1[[#This Row],[COMBINED]],STANDINGS_BA[COMBINED],0),COLUMN(STANDINGS_BA[PLACE IN LEAGUE]))</f>
        <v>5</v>
      </c>
      <c r="E283">
        <f>16-INDEX(STANDINGS_R[],MATCH(Table1[[#This Row],[COMBINED]],STANDINGS_R[COMBINED],0),COLUMN(STANDINGS_R[PLACE IN LEAGUE]))</f>
        <v>8</v>
      </c>
      <c r="F283">
        <f>16-INDEX(STANDINGS_HR[],MATCH(Table1[[#This Row],[COMBINED]],STANDINGS_HR[COMBINED],0),COLUMN(STANDINGS_HR[PLACE IN LEAGUE]))</f>
        <v>7</v>
      </c>
      <c r="G283">
        <f>16-INDEX(STANDINGS_RBI[],MATCH(Table1[[#This Row],[COMBINED]],STANDINGS_RBI[COMBINED],0),COLUMN(STANDINGS_RBI[PLACE IN LEAGUE]))</f>
        <v>6</v>
      </c>
      <c r="H283">
        <f>16-INDEX(STANDINGS_SB[],MATCH(Table1[[#This Row],[COMBINED]],STANDINGS_SB[COMBINED],0),COLUMN(STANDINGS_SB[PLACE IN LEAGUE]))</f>
        <v>7</v>
      </c>
      <c r="I283">
        <f>16-INDEX(STANDINGS_ERA[],MATCH(Table1[[#This Row],[COMBINED]],STANDINGS_ERA[COMBINED],0),COLUMN(STANDINGS_ERA[PLACE IN LEAGUE]))</f>
        <v>14</v>
      </c>
      <c r="J283">
        <f>16-INDEX(STANDINGS_WHIP[],MATCH(Table1[[#This Row],[COMBINED]],STANDINGS_WHIP[COMBINED],0),COLUMN(STANDINGS_WHIP[PLACE IN LEAGUE]))</f>
        <v>15</v>
      </c>
      <c r="K283">
        <f>16-INDEX(STANDINGS_W[],MATCH(Table1[[#This Row],[COMBINED]],STANDINGS_W[COMBINED],0),COLUMN(STANDINGS_W[PLACE IN LEAGUE]))</f>
        <v>1</v>
      </c>
      <c r="L283">
        <f>16-INDEX(STANDINGS_K[],MATCH(Table1[[#This Row],[COMBINED]],STANDINGS_K[COMBINED],0),COLUMN(STANDINGS_K[PLACE IN LEAGUE]))</f>
        <v>1</v>
      </c>
      <c r="M283">
        <f>16-INDEX(STANDINGS_SV[],MATCH(Table1[[#This Row],[COMBINED]],STANDINGS_SV[COMBINED],0),COLUMN(STANDINGS_SV[PLACE IN LEAGUE]))</f>
        <v>14</v>
      </c>
      <c r="N283">
        <f>SUM(Table1[[#This Row],[BA]:[SV]])</f>
        <v>78</v>
      </c>
      <c r="O283">
        <v>8</v>
      </c>
    </row>
    <row r="284" spans="1:15" x14ac:dyDescent="0.25">
      <c r="A284" t="s">
        <v>747</v>
      </c>
      <c r="B284" t="s">
        <v>745</v>
      </c>
      <c r="C284" t="str">
        <f>Table1[[#This Row],[League]]&amp;Table1[[#This Row],[Team]]</f>
        <v>$150 Draft Champions Dec 13 1:00 pm Lg.3562EMERSON 2</v>
      </c>
      <c r="D284">
        <f>16-INDEX(STANDINGS_BA[],MATCH(Table1[[#This Row],[COMBINED]],STANDINGS_BA[COMBINED],0),COLUMN(STANDINGS_BA[PLACE IN LEAGUE]))</f>
        <v>12</v>
      </c>
      <c r="E284">
        <f>16-INDEX(STANDINGS_R[],MATCH(Table1[[#This Row],[COMBINED]],STANDINGS_R[COMBINED],0),COLUMN(STANDINGS_R[PLACE IN LEAGUE]))</f>
        <v>3</v>
      </c>
      <c r="F284">
        <f>16-INDEX(STANDINGS_HR[],MATCH(Table1[[#This Row],[COMBINED]],STANDINGS_HR[COMBINED],0),COLUMN(STANDINGS_HR[PLACE IN LEAGUE]))</f>
        <v>2</v>
      </c>
      <c r="G284">
        <f>16-INDEX(STANDINGS_RBI[],MATCH(Table1[[#This Row],[COMBINED]],STANDINGS_RBI[COMBINED],0),COLUMN(STANDINGS_RBI[PLACE IN LEAGUE]))</f>
        <v>2</v>
      </c>
      <c r="H284">
        <f>16-INDEX(STANDINGS_SB[],MATCH(Table1[[#This Row],[COMBINED]],STANDINGS_SB[COMBINED],0),COLUMN(STANDINGS_SB[PLACE IN LEAGUE]))</f>
        <v>9</v>
      </c>
      <c r="I284">
        <f>16-INDEX(STANDINGS_ERA[],MATCH(Table1[[#This Row],[COMBINED]],STANDINGS_ERA[COMBINED],0),COLUMN(STANDINGS_ERA[PLACE IN LEAGUE]))</f>
        <v>15</v>
      </c>
      <c r="J284">
        <f>16-INDEX(STANDINGS_WHIP[],MATCH(Table1[[#This Row],[COMBINED]],STANDINGS_WHIP[COMBINED],0),COLUMN(STANDINGS_WHIP[PLACE IN LEAGUE]))</f>
        <v>14</v>
      </c>
      <c r="K284">
        <f>16-INDEX(STANDINGS_W[],MATCH(Table1[[#This Row],[COMBINED]],STANDINGS_W[COMBINED],0),COLUMN(STANDINGS_W[PLACE IN LEAGUE]))</f>
        <v>4</v>
      </c>
      <c r="L284">
        <f>16-INDEX(STANDINGS_K[],MATCH(Table1[[#This Row],[COMBINED]],STANDINGS_K[COMBINED],0),COLUMN(STANDINGS_K[PLACE IN LEAGUE]))</f>
        <v>4</v>
      </c>
      <c r="M284">
        <f>16-INDEX(STANDINGS_SV[],MATCH(Table1[[#This Row],[COMBINED]],STANDINGS_SV[COMBINED],0),COLUMN(STANDINGS_SV[PLACE IN LEAGUE]))</f>
        <v>11</v>
      </c>
      <c r="N284">
        <f>SUM(Table1[[#This Row],[BA]:[SV]])</f>
        <v>76</v>
      </c>
      <c r="O284">
        <v>9</v>
      </c>
    </row>
    <row r="285" spans="1:15" x14ac:dyDescent="0.25">
      <c r="A285" t="s">
        <v>753</v>
      </c>
      <c r="B285" t="s">
        <v>745</v>
      </c>
      <c r="C285" t="str">
        <f>Table1[[#This Row],[League]]&amp;Table1[[#This Row],[Team]]</f>
        <v>$150 Draft Champions Dec 13 1:00 pm Lg.3562Tooth and Nail</v>
      </c>
      <c r="D285">
        <f>16-INDEX(STANDINGS_BA[],MATCH(Table1[[#This Row],[COMBINED]],STANDINGS_BA[COMBINED],0),COLUMN(STANDINGS_BA[PLACE IN LEAGUE]))</f>
        <v>1</v>
      </c>
      <c r="E285">
        <f>16-INDEX(STANDINGS_R[],MATCH(Table1[[#This Row],[COMBINED]],STANDINGS_R[COMBINED],0),COLUMN(STANDINGS_R[PLACE IN LEAGUE]))</f>
        <v>6</v>
      </c>
      <c r="F285">
        <f>16-INDEX(STANDINGS_HR[],MATCH(Table1[[#This Row],[COMBINED]],STANDINGS_HR[COMBINED],0),COLUMN(STANDINGS_HR[PLACE IN LEAGUE]))</f>
        <v>13</v>
      </c>
      <c r="G285">
        <f>16-INDEX(STANDINGS_RBI[],MATCH(Table1[[#This Row],[COMBINED]],STANDINGS_RBI[COMBINED],0),COLUMN(STANDINGS_RBI[PLACE IN LEAGUE]))</f>
        <v>9</v>
      </c>
      <c r="H285">
        <f>16-INDEX(STANDINGS_SB[],MATCH(Table1[[#This Row],[COMBINED]],STANDINGS_SB[COMBINED],0),COLUMN(STANDINGS_SB[PLACE IN LEAGUE]))</f>
        <v>2</v>
      </c>
      <c r="I285">
        <f>16-INDEX(STANDINGS_ERA[],MATCH(Table1[[#This Row],[COMBINED]],STANDINGS_ERA[COMBINED],0),COLUMN(STANDINGS_ERA[PLACE IN LEAGUE]))</f>
        <v>6</v>
      </c>
      <c r="J285">
        <f>16-INDEX(STANDINGS_WHIP[],MATCH(Table1[[#This Row],[COMBINED]],STANDINGS_WHIP[COMBINED],0),COLUMN(STANDINGS_WHIP[PLACE IN LEAGUE]))</f>
        <v>4</v>
      </c>
      <c r="K285">
        <f>16-INDEX(STANDINGS_W[],MATCH(Table1[[#This Row],[COMBINED]],STANDINGS_W[COMBINED],0),COLUMN(STANDINGS_W[PLACE IN LEAGUE]))</f>
        <v>7</v>
      </c>
      <c r="L285">
        <f>16-INDEX(STANDINGS_K[],MATCH(Table1[[#This Row],[COMBINED]],STANDINGS_K[COMBINED],0),COLUMN(STANDINGS_K[PLACE IN LEAGUE]))</f>
        <v>8</v>
      </c>
      <c r="M285">
        <f>16-INDEX(STANDINGS_SV[],MATCH(Table1[[#This Row],[COMBINED]],STANDINGS_SV[COMBINED],0),COLUMN(STANDINGS_SV[PLACE IN LEAGUE]))</f>
        <v>12</v>
      </c>
      <c r="N285">
        <f>SUM(Table1[[#This Row],[BA]:[SV]])</f>
        <v>68</v>
      </c>
      <c r="O285">
        <v>10</v>
      </c>
    </row>
    <row r="286" spans="1:15" x14ac:dyDescent="0.25">
      <c r="A286" t="s">
        <v>748</v>
      </c>
      <c r="B286" t="s">
        <v>745</v>
      </c>
      <c r="C286" t="str">
        <f>Table1[[#This Row],[League]]&amp;Table1[[#This Row],[Team]]</f>
        <v>$150 Draft Champions Dec 13 1:00 pm Lg.3562La Cheeserie</v>
      </c>
      <c r="D286">
        <f>16-INDEX(STANDINGS_BA[],MATCH(Table1[[#This Row],[COMBINED]],STANDINGS_BA[COMBINED],0),COLUMN(STANDINGS_BA[PLACE IN LEAGUE]))</f>
        <v>10</v>
      </c>
      <c r="E286">
        <f>16-INDEX(STANDINGS_R[],MATCH(Table1[[#This Row],[COMBINED]],STANDINGS_R[COMBINED],0),COLUMN(STANDINGS_R[PLACE IN LEAGUE]))</f>
        <v>1</v>
      </c>
      <c r="F286">
        <f>16-INDEX(STANDINGS_HR[],MATCH(Table1[[#This Row],[COMBINED]],STANDINGS_HR[COMBINED],0),COLUMN(STANDINGS_HR[PLACE IN LEAGUE]))</f>
        <v>4</v>
      </c>
      <c r="G286">
        <f>16-INDEX(STANDINGS_RBI[],MATCH(Table1[[#This Row],[COMBINED]],STANDINGS_RBI[COMBINED],0),COLUMN(STANDINGS_RBI[PLACE IN LEAGUE]))</f>
        <v>1</v>
      </c>
      <c r="H286">
        <f>16-INDEX(STANDINGS_SB[],MATCH(Table1[[#This Row],[COMBINED]],STANDINGS_SB[COMBINED],0),COLUMN(STANDINGS_SB[PLACE IN LEAGUE]))</f>
        <v>1</v>
      </c>
      <c r="I286">
        <f>16-INDEX(STANDINGS_ERA[],MATCH(Table1[[#This Row],[COMBINED]],STANDINGS_ERA[COMBINED],0),COLUMN(STANDINGS_ERA[PLACE IN LEAGUE]))</f>
        <v>12</v>
      </c>
      <c r="J286">
        <f>16-INDEX(STANDINGS_WHIP[],MATCH(Table1[[#This Row],[COMBINED]],STANDINGS_WHIP[COMBINED],0),COLUMN(STANDINGS_WHIP[PLACE IN LEAGUE]))</f>
        <v>9</v>
      </c>
      <c r="K286">
        <f>16-INDEX(STANDINGS_W[],MATCH(Table1[[#This Row],[COMBINED]],STANDINGS_W[COMBINED],0),COLUMN(STANDINGS_W[PLACE IN LEAGUE]))</f>
        <v>8</v>
      </c>
      <c r="L286">
        <f>16-INDEX(STANDINGS_K[],MATCH(Table1[[#This Row],[COMBINED]],STANDINGS_K[COMBINED],0),COLUMN(STANDINGS_K[PLACE IN LEAGUE]))</f>
        <v>11</v>
      </c>
      <c r="M286">
        <f>16-INDEX(STANDINGS_SV[],MATCH(Table1[[#This Row],[COMBINED]],STANDINGS_SV[COMBINED],0),COLUMN(STANDINGS_SV[PLACE IN LEAGUE]))</f>
        <v>8</v>
      </c>
      <c r="N286">
        <f>SUM(Table1[[#This Row],[BA]:[SV]])</f>
        <v>65</v>
      </c>
      <c r="O286">
        <v>11</v>
      </c>
    </row>
    <row r="287" spans="1:15" x14ac:dyDescent="0.25">
      <c r="A287" t="s">
        <v>750</v>
      </c>
      <c r="B287" t="s">
        <v>745</v>
      </c>
      <c r="C287" t="str">
        <f>Table1[[#This Row],[League]]&amp;Table1[[#This Row],[Team]]</f>
        <v>$150 Draft Champions Dec 13 1:00 pm Lg.3562zima..</v>
      </c>
      <c r="D287">
        <f>16-INDEX(STANDINGS_BA[],MATCH(Table1[[#This Row],[COMBINED]],STANDINGS_BA[COMBINED],0),COLUMN(STANDINGS_BA[PLACE IN LEAGUE]))</f>
        <v>8</v>
      </c>
      <c r="E287">
        <f>16-INDEX(STANDINGS_R[],MATCH(Table1[[#This Row],[COMBINED]],STANDINGS_R[COMBINED],0),COLUMN(STANDINGS_R[PLACE IN LEAGUE]))</f>
        <v>13</v>
      </c>
      <c r="F287">
        <f>16-INDEX(STANDINGS_HR[],MATCH(Table1[[#This Row],[COMBINED]],STANDINGS_HR[COMBINED],0),COLUMN(STANDINGS_HR[PLACE IN LEAGUE]))</f>
        <v>10</v>
      </c>
      <c r="G287">
        <f>16-INDEX(STANDINGS_RBI[],MATCH(Table1[[#This Row],[COMBINED]],STANDINGS_RBI[COMBINED],0),COLUMN(STANDINGS_RBI[PLACE IN LEAGUE]))</f>
        <v>8</v>
      </c>
      <c r="H287">
        <f>16-INDEX(STANDINGS_SB[],MATCH(Table1[[#This Row],[COMBINED]],STANDINGS_SB[COMBINED],0),COLUMN(STANDINGS_SB[PLACE IN LEAGUE]))</f>
        <v>4</v>
      </c>
      <c r="I287">
        <f>16-INDEX(STANDINGS_ERA[],MATCH(Table1[[#This Row],[COMBINED]],STANDINGS_ERA[COMBINED],0),COLUMN(STANDINGS_ERA[PLACE IN LEAGUE]))</f>
        <v>5</v>
      </c>
      <c r="J287">
        <f>16-INDEX(STANDINGS_WHIP[],MATCH(Table1[[#This Row],[COMBINED]],STANDINGS_WHIP[COMBINED],0),COLUMN(STANDINGS_WHIP[PLACE IN LEAGUE]))</f>
        <v>2</v>
      </c>
      <c r="K287">
        <f>16-INDEX(STANDINGS_W[],MATCH(Table1[[#This Row],[COMBINED]],STANDINGS_W[COMBINED],0),COLUMN(STANDINGS_W[PLACE IN LEAGUE]))</f>
        <v>6</v>
      </c>
      <c r="L287">
        <f>16-INDEX(STANDINGS_K[],MATCH(Table1[[#This Row],[COMBINED]],STANDINGS_K[COMBINED],0),COLUMN(STANDINGS_K[PLACE IN LEAGUE]))</f>
        <v>5</v>
      </c>
      <c r="M287">
        <f>16-INDEX(STANDINGS_SV[],MATCH(Table1[[#This Row],[COMBINED]],STANDINGS_SV[COMBINED],0),COLUMN(STANDINGS_SV[PLACE IN LEAGUE]))</f>
        <v>4</v>
      </c>
      <c r="N287">
        <f>SUM(Table1[[#This Row],[BA]:[SV]])</f>
        <v>65</v>
      </c>
      <c r="O287">
        <v>12</v>
      </c>
    </row>
    <row r="288" spans="1:15" x14ac:dyDescent="0.25">
      <c r="A288" t="s">
        <v>751</v>
      </c>
      <c r="B288" t="s">
        <v>745</v>
      </c>
      <c r="C288" t="str">
        <f>Table1[[#This Row],[League]]&amp;Table1[[#This Row],[Team]]</f>
        <v>$150 Draft Champions Dec 13 1:00 pm Lg.3562SpinningSeams1</v>
      </c>
      <c r="D288">
        <f>16-INDEX(STANDINGS_BA[],MATCH(Table1[[#This Row],[COMBINED]],STANDINGS_BA[COMBINED],0),COLUMN(STANDINGS_BA[PLACE IN LEAGUE]))</f>
        <v>3</v>
      </c>
      <c r="E288">
        <f>16-INDEX(STANDINGS_R[],MATCH(Table1[[#This Row],[COMBINED]],STANDINGS_R[COMBINED],0),COLUMN(STANDINGS_R[PLACE IN LEAGUE]))</f>
        <v>7</v>
      </c>
      <c r="F288">
        <f>16-INDEX(STANDINGS_HR[],MATCH(Table1[[#This Row],[COMBINED]],STANDINGS_HR[COMBINED],0),COLUMN(STANDINGS_HR[PLACE IN LEAGUE]))</f>
        <v>9</v>
      </c>
      <c r="G288">
        <f>16-INDEX(STANDINGS_RBI[],MATCH(Table1[[#This Row],[COMBINED]],STANDINGS_RBI[COMBINED],0),COLUMN(STANDINGS_RBI[PLACE IN LEAGUE]))</f>
        <v>10</v>
      </c>
      <c r="H288">
        <f>16-INDEX(STANDINGS_SB[],MATCH(Table1[[#This Row],[COMBINED]],STANDINGS_SB[COMBINED],0),COLUMN(STANDINGS_SB[PLACE IN LEAGUE]))</f>
        <v>10</v>
      </c>
      <c r="I288">
        <f>16-INDEX(STANDINGS_ERA[],MATCH(Table1[[#This Row],[COMBINED]],STANDINGS_ERA[COMBINED],0),COLUMN(STANDINGS_ERA[PLACE IN LEAGUE]))</f>
        <v>3</v>
      </c>
      <c r="J288">
        <f>16-INDEX(STANDINGS_WHIP[],MATCH(Table1[[#This Row],[COMBINED]],STANDINGS_WHIP[COMBINED],0),COLUMN(STANDINGS_WHIP[PLACE IN LEAGUE]))</f>
        <v>1</v>
      </c>
      <c r="K288">
        <f>16-INDEX(STANDINGS_W[],MATCH(Table1[[#This Row],[COMBINED]],STANDINGS_W[COMBINED],0),COLUMN(STANDINGS_W[PLACE IN LEAGUE]))</f>
        <v>12</v>
      </c>
      <c r="L288">
        <f>16-INDEX(STANDINGS_K[],MATCH(Table1[[#This Row],[COMBINED]],STANDINGS_K[COMBINED],0),COLUMN(STANDINGS_K[PLACE IN LEAGUE]))</f>
        <v>3</v>
      </c>
      <c r="M288">
        <f>16-INDEX(STANDINGS_SV[],MATCH(Table1[[#This Row],[COMBINED]],STANDINGS_SV[COMBINED],0),COLUMN(STANDINGS_SV[PLACE IN LEAGUE]))</f>
        <v>2</v>
      </c>
      <c r="N288">
        <f>SUM(Table1[[#This Row],[BA]:[SV]])</f>
        <v>60</v>
      </c>
      <c r="O288">
        <v>13</v>
      </c>
    </row>
    <row r="289" spans="1:15" x14ac:dyDescent="0.25">
      <c r="A289" t="s">
        <v>749</v>
      </c>
      <c r="B289" t="s">
        <v>745</v>
      </c>
      <c r="C289" t="str">
        <f>Table1[[#This Row],[League]]&amp;Table1[[#This Row],[Team]]</f>
        <v>$150 Draft Champions Dec 13 1:00 pm Lg.3562Lets Go Metz 3</v>
      </c>
      <c r="D289">
        <f>16-INDEX(STANDINGS_BA[],MATCH(Table1[[#This Row],[COMBINED]],STANDINGS_BA[COMBINED],0),COLUMN(STANDINGS_BA[PLACE IN LEAGUE]))</f>
        <v>9</v>
      </c>
      <c r="E289">
        <f>16-INDEX(STANDINGS_R[],MATCH(Table1[[#This Row],[COMBINED]],STANDINGS_R[COMBINED],0),COLUMN(STANDINGS_R[PLACE IN LEAGUE]))</f>
        <v>2</v>
      </c>
      <c r="F289">
        <f>16-INDEX(STANDINGS_HR[],MATCH(Table1[[#This Row],[COMBINED]],STANDINGS_HR[COMBINED],0),COLUMN(STANDINGS_HR[PLACE IN LEAGUE]))</f>
        <v>3</v>
      </c>
      <c r="G289">
        <f>16-INDEX(STANDINGS_RBI[],MATCH(Table1[[#This Row],[COMBINED]],STANDINGS_RBI[COMBINED],0),COLUMN(STANDINGS_RBI[PLACE IN LEAGUE]))</f>
        <v>3</v>
      </c>
      <c r="H289">
        <f>16-INDEX(STANDINGS_SB[],MATCH(Table1[[#This Row],[COMBINED]],STANDINGS_SB[COMBINED],0),COLUMN(STANDINGS_SB[PLACE IN LEAGUE]))</f>
        <v>3</v>
      </c>
      <c r="I289">
        <f>16-INDEX(STANDINGS_ERA[],MATCH(Table1[[#This Row],[COMBINED]],STANDINGS_ERA[COMBINED],0),COLUMN(STANDINGS_ERA[PLACE IN LEAGUE]))</f>
        <v>4</v>
      </c>
      <c r="J289">
        <f>16-INDEX(STANDINGS_WHIP[],MATCH(Table1[[#This Row],[COMBINED]],STANDINGS_WHIP[COMBINED],0),COLUMN(STANDINGS_WHIP[PLACE IN LEAGUE]))</f>
        <v>5</v>
      </c>
      <c r="K289">
        <f>16-INDEX(STANDINGS_W[],MATCH(Table1[[#This Row],[COMBINED]],STANDINGS_W[COMBINED],0),COLUMN(STANDINGS_W[PLACE IN LEAGUE]))</f>
        <v>2</v>
      </c>
      <c r="L289">
        <f>16-INDEX(STANDINGS_K[],MATCH(Table1[[#This Row],[COMBINED]],STANDINGS_K[COMBINED],0),COLUMN(STANDINGS_K[PLACE IN LEAGUE]))</f>
        <v>6</v>
      </c>
      <c r="M289">
        <f>16-INDEX(STANDINGS_SV[],MATCH(Table1[[#This Row],[COMBINED]],STANDINGS_SV[COMBINED],0),COLUMN(STANDINGS_SV[PLACE IN LEAGUE]))</f>
        <v>15</v>
      </c>
      <c r="N289">
        <f>SUM(Table1[[#This Row],[BA]:[SV]])</f>
        <v>52</v>
      </c>
      <c r="O289">
        <v>14</v>
      </c>
    </row>
    <row r="290" spans="1:15" x14ac:dyDescent="0.25">
      <c r="A290" t="s">
        <v>752</v>
      </c>
      <c r="B290" t="s">
        <v>745</v>
      </c>
      <c r="C290" t="str">
        <f>Table1[[#This Row],[League]]&amp;Table1[[#This Row],[Team]]</f>
        <v>$150 Draft Champions Dec 13 1:00 pm Lg.3562Wriggle Field</v>
      </c>
      <c r="D290">
        <f>16-INDEX(STANDINGS_BA[],MATCH(Table1[[#This Row],[COMBINED]],STANDINGS_BA[COMBINED],0),COLUMN(STANDINGS_BA[PLACE IN LEAGUE]))</f>
        <v>2</v>
      </c>
      <c r="E290">
        <f>16-INDEX(STANDINGS_R[],MATCH(Table1[[#This Row],[COMBINED]],STANDINGS_R[COMBINED],0),COLUMN(STANDINGS_R[PLACE IN LEAGUE]))</f>
        <v>4</v>
      </c>
      <c r="F290">
        <f>16-INDEX(STANDINGS_HR[],MATCH(Table1[[#This Row],[COMBINED]],STANDINGS_HR[COMBINED],0),COLUMN(STANDINGS_HR[PLACE IN LEAGUE]))</f>
        <v>1</v>
      </c>
      <c r="G290">
        <f>16-INDEX(STANDINGS_RBI[],MATCH(Table1[[#This Row],[COMBINED]],STANDINGS_RBI[COMBINED],0),COLUMN(STANDINGS_RBI[PLACE IN LEAGUE]))</f>
        <v>4</v>
      </c>
      <c r="H290">
        <f>16-INDEX(STANDINGS_SB[],MATCH(Table1[[#This Row],[COMBINED]],STANDINGS_SB[COMBINED],0),COLUMN(STANDINGS_SB[PLACE IN LEAGUE]))</f>
        <v>5</v>
      </c>
      <c r="I290">
        <f>16-INDEX(STANDINGS_ERA[],MATCH(Table1[[#This Row],[COMBINED]],STANDINGS_ERA[COMBINED],0),COLUMN(STANDINGS_ERA[PLACE IN LEAGUE]))</f>
        <v>7</v>
      </c>
      <c r="J290">
        <f>16-INDEX(STANDINGS_WHIP[],MATCH(Table1[[#This Row],[COMBINED]],STANDINGS_WHIP[COMBINED],0),COLUMN(STANDINGS_WHIP[PLACE IN LEAGUE]))</f>
        <v>6</v>
      </c>
      <c r="K290">
        <f>16-INDEX(STANDINGS_W[],MATCH(Table1[[#This Row],[COMBINED]],STANDINGS_W[COMBINED],0),COLUMN(STANDINGS_W[PLACE IN LEAGUE]))</f>
        <v>5</v>
      </c>
      <c r="L290">
        <f>16-INDEX(STANDINGS_K[],MATCH(Table1[[#This Row],[COMBINED]],STANDINGS_K[COMBINED],0),COLUMN(STANDINGS_K[PLACE IN LEAGUE]))</f>
        <v>2</v>
      </c>
      <c r="M290">
        <f>16-INDEX(STANDINGS_SV[],MATCH(Table1[[#This Row],[COMBINED]],STANDINGS_SV[COMBINED],0),COLUMN(STANDINGS_SV[PLACE IN LEAGUE]))</f>
        <v>7</v>
      </c>
      <c r="N290">
        <f>SUM(Table1[[#This Row],[BA]:[SV]])</f>
        <v>43</v>
      </c>
      <c r="O290">
        <v>15</v>
      </c>
    </row>
    <row r="291" spans="1:15" x14ac:dyDescent="0.25">
      <c r="A291" t="s">
        <v>764</v>
      </c>
      <c r="B291" t="s">
        <v>755</v>
      </c>
      <c r="C291" t="str">
        <f>Table1[[#This Row],[League]]&amp;Table1[[#This Row],[Team]]</f>
        <v>$150 Draft Champions Dec 14 1:00 pm Lg.3563SEMPER FI 7</v>
      </c>
      <c r="D291">
        <f>16-INDEX(STANDINGS_BA[],MATCH(Table1[[#This Row],[COMBINED]],STANDINGS_BA[COMBINED],0),COLUMN(STANDINGS_BA[PLACE IN LEAGUE]))</f>
        <v>2</v>
      </c>
      <c r="E291">
        <f>16-INDEX(STANDINGS_R[],MATCH(Table1[[#This Row],[COMBINED]],STANDINGS_R[COMBINED],0),COLUMN(STANDINGS_R[PLACE IN LEAGUE]))</f>
        <v>13</v>
      </c>
      <c r="F291">
        <f>16-INDEX(STANDINGS_HR[],MATCH(Table1[[#This Row],[COMBINED]],STANDINGS_HR[COMBINED],0),COLUMN(STANDINGS_HR[PLACE IN LEAGUE]))</f>
        <v>14</v>
      </c>
      <c r="G291">
        <f>16-INDEX(STANDINGS_RBI[],MATCH(Table1[[#This Row],[COMBINED]],STANDINGS_RBI[COMBINED],0),COLUMN(STANDINGS_RBI[PLACE IN LEAGUE]))</f>
        <v>12</v>
      </c>
      <c r="H291">
        <f>16-INDEX(STANDINGS_SB[],MATCH(Table1[[#This Row],[COMBINED]],STANDINGS_SB[COMBINED],0),COLUMN(STANDINGS_SB[PLACE IN LEAGUE]))</f>
        <v>12</v>
      </c>
      <c r="I291">
        <f>16-INDEX(STANDINGS_ERA[],MATCH(Table1[[#This Row],[COMBINED]],STANDINGS_ERA[COMBINED],0),COLUMN(STANDINGS_ERA[PLACE IN LEAGUE]))</f>
        <v>15</v>
      </c>
      <c r="J291">
        <f>16-INDEX(STANDINGS_WHIP[],MATCH(Table1[[#This Row],[COMBINED]],STANDINGS_WHIP[COMBINED],0),COLUMN(STANDINGS_WHIP[PLACE IN LEAGUE]))</f>
        <v>15</v>
      </c>
      <c r="K291">
        <f>16-INDEX(STANDINGS_W[],MATCH(Table1[[#This Row],[COMBINED]],STANDINGS_W[COMBINED],0),COLUMN(STANDINGS_W[PLACE IN LEAGUE]))</f>
        <v>13</v>
      </c>
      <c r="L291">
        <f>16-INDEX(STANDINGS_K[],MATCH(Table1[[#This Row],[COMBINED]],STANDINGS_K[COMBINED],0),COLUMN(STANDINGS_K[PLACE IN LEAGUE]))</f>
        <v>15</v>
      </c>
      <c r="M291">
        <f>16-INDEX(STANDINGS_SV[],MATCH(Table1[[#This Row],[COMBINED]],STANDINGS_SV[COMBINED],0),COLUMN(STANDINGS_SV[PLACE IN LEAGUE]))</f>
        <v>2</v>
      </c>
      <c r="N291">
        <f>SUM(Table1[[#This Row],[BA]:[SV]])</f>
        <v>113</v>
      </c>
      <c r="O291">
        <v>1</v>
      </c>
    </row>
    <row r="292" spans="1:15" x14ac:dyDescent="0.25">
      <c r="A292" t="s">
        <v>188</v>
      </c>
      <c r="B292" t="s">
        <v>755</v>
      </c>
      <c r="C292" t="str">
        <f>Table1[[#This Row],[League]]&amp;Table1[[#This Row],[Team]]</f>
        <v>$150 Draft Champions Dec 14 1:00 pm Lg.3563the GOAT</v>
      </c>
      <c r="D292">
        <f>16-INDEX(STANDINGS_BA[],MATCH(Table1[[#This Row],[COMBINED]],STANDINGS_BA[COMBINED],0),COLUMN(STANDINGS_BA[PLACE IN LEAGUE]))</f>
        <v>12</v>
      </c>
      <c r="E292">
        <f>16-INDEX(STANDINGS_R[],MATCH(Table1[[#This Row],[COMBINED]],STANDINGS_R[COMBINED],0),COLUMN(STANDINGS_R[PLACE IN LEAGUE]))</f>
        <v>10</v>
      </c>
      <c r="F292">
        <f>16-INDEX(STANDINGS_HR[],MATCH(Table1[[#This Row],[COMBINED]],STANDINGS_HR[COMBINED],0),COLUMN(STANDINGS_HR[PLACE IN LEAGUE]))</f>
        <v>8</v>
      </c>
      <c r="G292">
        <f>16-INDEX(STANDINGS_RBI[],MATCH(Table1[[#This Row],[COMBINED]],STANDINGS_RBI[COMBINED],0),COLUMN(STANDINGS_RBI[PLACE IN LEAGUE]))</f>
        <v>10</v>
      </c>
      <c r="H292">
        <f>16-INDEX(STANDINGS_SB[],MATCH(Table1[[#This Row],[COMBINED]],STANDINGS_SB[COMBINED],0),COLUMN(STANDINGS_SB[PLACE IN LEAGUE]))</f>
        <v>9</v>
      </c>
      <c r="I292">
        <f>16-INDEX(STANDINGS_ERA[],MATCH(Table1[[#This Row],[COMBINED]],STANDINGS_ERA[COMBINED],0),COLUMN(STANDINGS_ERA[PLACE IN LEAGUE]))</f>
        <v>14</v>
      </c>
      <c r="J292">
        <f>16-INDEX(STANDINGS_WHIP[],MATCH(Table1[[#This Row],[COMBINED]],STANDINGS_WHIP[COMBINED],0),COLUMN(STANDINGS_WHIP[PLACE IN LEAGUE]))</f>
        <v>14</v>
      </c>
      <c r="K292">
        <f>16-INDEX(STANDINGS_W[],MATCH(Table1[[#This Row],[COMBINED]],STANDINGS_W[COMBINED],0),COLUMN(STANDINGS_W[PLACE IN LEAGUE]))</f>
        <v>9</v>
      </c>
      <c r="L292">
        <f>16-INDEX(STANDINGS_K[],MATCH(Table1[[#This Row],[COMBINED]],STANDINGS_K[COMBINED],0),COLUMN(STANDINGS_K[PLACE IN LEAGUE]))</f>
        <v>14</v>
      </c>
      <c r="M292">
        <f>16-INDEX(STANDINGS_SV[],MATCH(Table1[[#This Row],[COMBINED]],STANDINGS_SV[COMBINED],0),COLUMN(STANDINGS_SV[PLACE IN LEAGUE]))</f>
        <v>8</v>
      </c>
      <c r="N292">
        <f>SUM(Table1[[#This Row],[BA]:[SV]])</f>
        <v>108</v>
      </c>
      <c r="O292">
        <v>2</v>
      </c>
    </row>
    <row r="293" spans="1:15" x14ac:dyDescent="0.25">
      <c r="A293" t="s">
        <v>56</v>
      </c>
      <c r="B293" t="s">
        <v>755</v>
      </c>
      <c r="C293" t="str">
        <f>Table1[[#This Row],[League]]&amp;Table1[[#This Row],[Team]]</f>
        <v>$150 Draft Champions Dec 14 1:00 pm Lg.3563DOUGHBOYS</v>
      </c>
      <c r="D293">
        <f>16-INDEX(STANDINGS_BA[],MATCH(Table1[[#This Row],[COMBINED]],STANDINGS_BA[COMBINED],0),COLUMN(STANDINGS_BA[PLACE IN LEAGUE]))</f>
        <v>4</v>
      </c>
      <c r="E293">
        <f>16-INDEX(STANDINGS_R[],MATCH(Table1[[#This Row],[COMBINED]],STANDINGS_R[COMBINED],0),COLUMN(STANDINGS_R[PLACE IN LEAGUE]))</f>
        <v>12</v>
      </c>
      <c r="F293">
        <f>16-INDEX(STANDINGS_HR[],MATCH(Table1[[#This Row],[COMBINED]],STANDINGS_HR[COMBINED],0),COLUMN(STANDINGS_HR[PLACE IN LEAGUE]))</f>
        <v>5</v>
      </c>
      <c r="G293">
        <f>16-INDEX(STANDINGS_RBI[],MATCH(Table1[[#This Row],[COMBINED]],STANDINGS_RBI[COMBINED],0),COLUMN(STANDINGS_RBI[PLACE IN LEAGUE]))</f>
        <v>2</v>
      </c>
      <c r="H293">
        <f>16-INDEX(STANDINGS_SB[],MATCH(Table1[[#This Row],[COMBINED]],STANDINGS_SB[COMBINED],0),COLUMN(STANDINGS_SB[PLACE IN LEAGUE]))</f>
        <v>15</v>
      </c>
      <c r="I293">
        <f>16-INDEX(STANDINGS_ERA[],MATCH(Table1[[#This Row],[COMBINED]],STANDINGS_ERA[COMBINED],0),COLUMN(STANDINGS_ERA[PLACE IN LEAGUE]))</f>
        <v>13</v>
      </c>
      <c r="J293">
        <f>16-INDEX(STANDINGS_WHIP[],MATCH(Table1[[#This Row],[COMBINED]],STANDINGS_WHIP[COMBINED],0),COLUMN(STANDINGS_WHIP[PLACE IN LEAGUE]))</f>
        <v>12</v>
      </c>
      <c r="K293">
        <f>16-INDEX(STANDINGS_W[],MATCH(Table1[[#This Row],[COMBINED]],STANDINGS_W[COMBINED],0),COLUMN(STANDINGS_W[PLACE IN LEAGUE]))</f>
        <v>15</v>
      </c>
      <c r="L293">
        <f>16-INDEX(STANDINGS_K[],MATCH(Table1[[#This Row],[COMBINED]],STANDINGS_K[COMBINED],0),COLUMN(STANDINGS_K[PLACE IN LEAGUE]))</f>
        <v>13</v>
      </c>
      <c r="M293">
        <f>16-INDEX(STANDINGS_SV[],MATCH(Table1[[#This Row],[COMBINED]],STANDINGS_SV[COMBINED],0),COLUMN(STANDINGS_SV[PLACE IN LEAGUE]))</f>
        <v>12</v>
      </c>
      <c r="N293">
        <f>SUM(Table1[[#This Row],[BA]:[SV]])</f>
        <v>103</v>
      </c>
      <c r="O293">
        <v>3</v>
      </c>
    </row>
    <row r="294" spans="1:15" x14ac:dyDescent="0.25">
      <c r="A294" t="s">
        <v>761</v>
      </c>
      <c r="B294" t="s">
        <v>755</v>
      </c>
      <c r="C294" t="str">
        <f>Table1[[#This Row],[League]]&amp;Table1[[#This Row],[Team]]</f>
        <v>$150 Draft Champions Dec 14 1:00 pm Lg.3563Slip Stitches</v>
      </c>
      <c r="D294">
        <f>16-INDEX(STANDINGS_BA[],MATCH(Table1[[#This Row],[COMBINED]],STANDINGS_BA[COMBINED],0),COLUMN(STANDINGS_BA[PLACE IN LEAGUE]))</f>
        <v>8</v>
      </c>
      <c r="E294">
        <f>16-INDEX(STANDINGS_R[],MATCH(Table1[[#This Row],[COMBINED]],STANDINGS_R[COMBINED],0),COLUMN(STANDINGS_R[PLACE IN LEAGUE]))</f>
        <v>11</v>
      </c>
      <c r="F294">
        <f>16-INDEX(STANDINGS_HR[],MATCH(Table1[[#This Row],[COMBINED]],STANDINGS_HR[COMBINED],0),COLUMN(STANDINGS_HR[PLACE IN LEAGUE]))</f>
        <v>6</v>
      </c>
      <c r="G294">
        <f>16-INDEX(STANDINGS_RBI[],MATCH(Table1[[#This Row],[COMBINED]],STANDINGS_RBI[COMBINED],0),COLUMN(STANDINGS_RBI[PLACE IN LEAGUE]))</f>
        <v>9</v>
      </c>
      <c r="H294">
        <f>16-INDEX(STANDINGS_SB[],MATCH(Table1[[#This Row],[COMBINED]],STANDINGS_SB[COMBINED],0),COLUMN(STANDINGS_SB[PLACE IN LEAGUE]))</f>
        <v>13</v>
      </c>
      <c r="I294">
        <f>16-INDEX(STANDINGS_ERA[],MATCH(Table1[[#This Row],[COMBINED]],STANDINGS_ERA[COMBINED],0),COLUMN(STANDINGS_ERA[PLACE IN LEAGUE]))</f>
        <v>12</v>
      </c>
      <c r="J294">
        <f>16-INDEX(STANDINGS_WHIP[],MATCH(Table1[[#This Row],[COMBINED]],STANDINGS_WHIP[COMBINED],0),COLUMN(STANDINGS_WHIP[PLACE IN LEAGUE]))</f>
        <v>10</v>
      </c>
      <c r="K294">
        <f>16-INDEX(STANDINGS_W[],MATCH(Table1[[#This Row],[COMBINED]],STANDINGS_W[COMBINED],0),COLUMN(STANDINGS_W[PLACE IN LEAGUE]))</f>
        <v>14</v>
      </c>
      <c r="L294">
        <f>16-INDEX(STANDINGS_K[],MATCH(Table1[[#This Row],[COMBINED]],STANDINGS_K[COMBINED],0),COLUMN(STANDINGS_K[PLACE IN LEAGUE]))</f>
        <v>10</v>
      </c>
      <c r="M294">
        <f>16-INDEX(STANDINGS_SV[],MATCH(Table1[[#This Row],[COMBINED]],STANDINGS_SV[COMBINED],0),COLUMN(STANDINGS_SV[PLACE IN LEAGUE]))</f>
        <v>7</v>
      </c>
      <c r="N294">
        <f>SUM(Table1[[#This Row],[BA]:[SV]])</f>
        <v>100</v>
      </c>
      <c r="O294">
        <v>4</v>
      </c>
    </row>
    <row r="295" spans="1:15" x14ac:dyDescent="0.25">
      <c r="A295" t="s">
        <v>756</v>
      </c>
      <c r="B295" t="s">
        <v>755</v>
      </c>
      <c r="C295" t="str">
        <f>Table1[[#This Row],[League]]&amp;Table1[[#This Row],[Team]]</f>
        <v>$150 Draft Champions Dec 14 1:00 pm Lg.3563Madcow - DC3</v>
      </c>
      <c r="D295">
        <f>16-INDEX(STANDINGS_BA[],MATCH(Table1[[#This Row],[COMBINED]],STANDINGS_BA[COMBINED],0),COLUMN(STANDINGS_BA[PLACE IN LEAGUE]))</f>
        <v>14</v>
      </c>
      <c r="E295">
        <f>16-INDEX(STANDINGS_R[],MATCH(Table1[[#This Row],[COMBINED]],STANDINGS_R[COMBINED],0),COLUMN(STANDINGS_R[PLACE IN LEAGUE]))</f>
        <v>9</v>
      </c>
      <c r="F295">
        <f>16-INDEX(STANDINGS_HR[],MATCH(Table1[[#This Row],[COMBINED]],STANDINGS_HR[COMBINED],0),COLUMN(STANDINGS_HR[PLACE IN LEAGUE]))</f>
        <v>12</v>
      </c>
      <c r="G295">
        <f>16-INDEX(STANDINGS_RBI[],MATCH(Table1[[#This Row],[COMBINED]],STANDINGS_RBI[COMBINED],0),COLUMN(STANDINGS_RBI[PLACE IN LEAGUE]))</f>
        <v>14</v>
      </c>
      <c r="H295">
        <f>16-INDEX(STANDINGS_SB[],MATCH(Table1[[#This Row],[COMBINED]],STANDINGS_SB[COMBINED],0),COLUMN(STANDINGS_SB[PLACE IN LEAGUE]))</f>
        <v>3</v>
      </c>
      <c r="I295">
        <f>16-INDEX(STANDINGS_ERA[],MATCH(Table1[[#This Row],[COMBINED]],STANDINGS_ERA[COMBINED],0),COLUMN(STANDINGS_ERA[PLACE IN LEAGUE]))</f>
        <v>5</v>
      </c>
      <c r="J295">
        <f>16-INDEX(STANDINGS_WHIP[],MATCH(Table1[[#This Row],[COMBINED]],STANDINGS_WHIP[COMBINED],0),COLUMN(STANDINGS_WHIP[PLACE IN LEAGUE]))</f>
        <v>6</v>
      </c>
      <c r="K295">
        <f>16-INDEX(STANDINGS_W[],MATCH(Table1[[#This Row],[COMBINED]],STANDINGS_W[COMBINED],0),COLUMN(STANDINGS_W[PLACE IN LEAGUE]))</f>
        <v>8</v>
      </c>
      <c r="L295">
        <f>16-INDEX(STANDINGS_K[],MATCH(Table1[[#This Row],[COMBINED]],STANDINGS_K[COMBINED],0),COLUMN(STANDINGS_K[PLACE IN LEAGUE]))</f>
        <v>12</v>
      </c>
      <c r="M295">
        <f>16-INDEX(STANDINGS_SV[],MATCH(Table1[[#This Row],[COMBINED]],STANDINGS_SV[COMBINED],0),COLUMN(STANDINGS_SV[PLACE IN LEAGUE]))</f>
        <v>6</v>
      </c>
      <c r="N295">
        <f>SUM(Table1[[#This Row],[BA]:[SV]])</f>
        <v>89</v>
      </c>
      <c r="O295">
        <v>5</v>
      </c>
    </row>
    <row r="296" spans="1:15" x14ac:dyDescent="0.25">
      <c r="A296" t="s">
        <v>53</v>
      </c>
      <c r="B296" t="s">
        <v>755</v>
      </c>
      <c r="C296" t="str">
        <f>Table1[[#This Row],[League]]&amp;Table1[[#This Row],[Team]]</f>
        <v>$150 Draft Champions Dec 14 1:00 pm Lg.3563Baseball Furies</v>
      </c>
      <c r="D296">
        <f>16-INDEX(STANDINGS_BA[],MATCH(Table1[[#This Row],[COMBINED]],STANDINGS_BA[COMBINED],0),COLUMN(STANDINGS_BA[PLACE IN LEAGUE]))</f>
        <v>7</v>
      </c>
      <c r="E296">
        <f>16-INDEX(STANDINGS_R[],MATCH(Table1[[#This Row],[COMBINED]],STANDINGS_R[COMBINED],0),COLUMN(STANDINGS_R[PLACE IN LEAGUE]))</f>
        <v>5</v>
      </c>
      <c r="F296">
        <f>16-INDEX(STANDINGS_HR[],MATCH(Table1[[#This Row],[COMBINED]],STANDINGS_HR[COMBINED],0),COLUMN(STANDINGS_HR[PLACE IN LEAGUE]))</f>
        <v>13</v>
      </c>
      <c r="G296">
        <f>16-INDEX(STANDINGS_RBI[],MATCH(Table1[[#This Row],[COMBINED]],STANDINGS_RBI[COMBINED],0),COLUMN(STANDINGS_RBI[PLACE IN LEAGUE]))</f>
        <v>13</v>
      </c>
      <c r="H296">
        <f>16-INDEX(STANDINGS_SB[],MATCH(Table1[[#This Row],[COMBINED]],STANDINGS_SB[COMBINED],0),COLUMN(STANDINGS_SB[PLACE IN LEAGUE]))</f>
        <v>14</v>
      </c>
      <c r="I296">
        <f>16-INDEX(STANDINGS_ERA[],MATCH(Table1[[#This Row],[COMBINED]],STANDINGS_ERA[COMBINED],0),COLUMN(STANDINGS_ERA[PLACE IN LEAGUE]))</f>
        <v>9</v>
      </c>
      <c r="J296">
        <f>16-INDEX(STANDINGS_WHIP[],MATCH(Table1[[#This Row],[COMBINED]],STANDINGS_WHIP[COMBINED],0),COLUMN(STANDINGS_WHIP[PLACE IN LEAGUE]))</f>
        <v>5</v>
      </c>
      <c r="K296">
        <f>16-INDEX(STANDINGS_W[],MATCH(Table1[[#This Row],[COMBINED]],STANDINGS_W[COMBINED],0),COLUMN(STANDINGS_W[PLACE IN LEAGUE]))</f>
        <v>3</v>
      </c>
      <c r="L296">
        <f>16-INDEX(STANDINGS_K[],MATCH(Table1[[#This Row],[COMBINED]],STANDINGS_K[COMBINED],0),COLUMN(STANDINGS_K[PLACE IN LEAGUE]))</f>
        <v>7</v>
      </c>
      <c r="M296">
        <f>16-INDEX(STANDINGS_SV[],MATCH(Table1[[#This Row],[COMBINED]],STANDINGS_SV[COMBINED],0),COLUMN(STANDINGS_SV[PLACE IN LEAGUE]))</f>
        <v>10</v>
      </c>
      <c r="N296">
        <f>SUM(Table1[[#This Row],[BA]:[SV]])</f>
        <v>86</v>
      </c>
      <c r="O296">
        <v>6</v>
      </c>
    </row>
    <row r="297" spans="1:15" x14ac:dyDescent="0.25">
      <c r="A297" t="s">
        <v>757</v>
      </c>
      <c r="B297" t="s">
        <v>755</v>
      </c>
      <c r="C297" t="str">
        <f>Table1[[#This Row],[League]]&amp;Table1[[#This Row],[Team]]</f>
        <v>$150 Draft Champions Dec 14 1:00 pm Lg.3563Batass Boys</v>
      </c>
      <c r="D297">
        <f>16-INDEX(STANDINGS_BA[],MATCH(Table1[[#This Row],[COMBINED]],STANDINGS_BA[COMBINED],0),COLUMN(STANDINGS_BA[PLACE IN LEAGUE]))</f>
        <v>13</v>
      </c>
      <c r="E297">
        <f>16-INDEX(STANDINGS_R[],MATCH(Table1[[#This Row],[COMBINED]],STANDINGS_R[COMBINED],0),COLUMN(STANDINGS_R[PLACE IN LEAGUE]))</f>
        <v>15</v>
      </c>
      <c r="F297">
        <f>16-INDEX(STANDINGS_HR[],MATCH(Table1[[#This Row],[COMBINED]],STANDINGS_HR[COMBINED],0),COLUMN(STANDINGS_HR[PLACE IN LEAGUE]))</f>
        <v>9</v>
      </c>
      <c r="G297">
        <f>16-INDEX(STANDINGS_RBI[],MATCH(Table1[[#This Row],[COMBINED]],STANDINGS_RBI[COMBINED],0),COLUMN(STANDINGS_RBI[PLACE IN LEAGUE]))</f>
        <v>11</v>
      </c>
      <c r="H297">
        <f>16-INDEX(STANDINGS_SB[],MATCH(Table1[[#This Row],[COMBINED]],STANDINGS_SB[COMBINED],0),COLUMN(STANDINGS_SB[PLACE IN LEAGUE]))</f>
        <v>5</v>
      </c>
      <c r="I297">
        <f>16-INDEX(STANDINGS_ERA[],MATCH(Table1[[#This Row],[COMBINED]],STANDINGS_ERA[COMBINED],0),COLUMN(STANDINGS_ERA[PLACE IN LEAGUE]))</f>
        <v>3</v>
      </c>
      <c r="J297">
        <f>16-INDEX(STANDINGS_WHIP[],MATCH(Table1[[#This Row],[COMBINED]],STANDINGS_WHIP[COMBINED],0),COLUMN(STANDINGS_WHIP[PLACE IN LEAGUE]))</f>
        <v>2</v>
      </c>
      <c r="K297">
        <f>16-INDEX(STANDINGS_W[],MATCH(Table1[[#This Row],[COMBINED]],STANDINGS_W[COMBINED],0),COLUMN(STANDINGS_W[PLACE IN LEAGUE]))</f>
        <v>12</v>
      </c>
      <c r="L297">
        <f>16-INDEX(STANDINGS_K[],MATCH(Table1[[#This Row],[COMBINED]],STANDINGS_K[COMBINED],0),COLUMN(STANDINGS_K[PLACE IN LEAGUE]))</f>
        <v>5</v>
      </c>
      <c r="M297">
        <f>16-INDEX(STANDINGS_SV[],MATCH(Table1[[#This Row],[COMBINED]],STANDINGS_SV[COMBINED],0),COLUMN(STANDINGS_SV[PLACE IN LEAGUE]))</f>
        <v>9</v>
      </c>
      <c r="N297">
        <f>SUM(Table1[[#This Row],[BA]:[SV]])</f>
        <v>84</v>
      </c>
      <c r="O297">
        <v>7</v>
      </c>
    </row>
    <row r="298" spans="1:15" x14ac:dyDescent="0.25">
      <c r="A298" t="s">
        <v>762</v>
      </c>
      <c r="B298" t="s">
        <v>755</v>
      </c>
      <c r="C298" t="str">
        <f>Table1[[#This Row],[League]]&amp;Table1[[#This Row],[Team]]</f>
        <v>$150 Draft Champions Dec 14 1:00 pm Lg.3563ChipChopChip2</v>
      </c>
      <c r="D298">
        <f>16-INDEX(STANDINGS_BA[],MATCH(Table1[[#This Row],[COMBINED]],STANDINGS_BA[COMBINED],0),COLUMN(STANDINGS_BA[PLACE IN LEAGUE]))</f>
        <v>6</v>
      </c>
      <c r="E298">
        <f>16-INDEX(STANDINGS_R[],MATCH(Table1[[#This Row],[COMBINED]],STANDINGS_R[COMBINED],0),COLUMN(STANDINGS_R[PLACE IN LEAGUE]))</f>
        <v>7</v>
      </c>
      <c r="F298">
        <f>16-INDEX(STANDINGS_HR[],MATCH(Table1[[#This Row],[COMBINED]],STANDINGS_HR[COMBINED],0),COLUMN(STANDINGS_HR[PLACE IN LEAGUE]))</f>
        <v>3</v>
      </c>
      <c r="G298">
        <f>16-INDEX(STANDINGS_RBI[],MATCH(Table1[[#This Row],[COMBINED]],STANDINGS_RBI[COMBINED],0),COLUMN(STANDINGS_RBI[PLACE IN LEAGUE]))</f>
        <v>4</v>
      </c>
      <c r="H298">
        <f>16-INDEX(STANDINGS_SB[],MATCH(Table1[[#This Row],[COMBINED]],STANDINGS_SB[COMBINED],0),COLUMN(STANDINGS_SB[PLACE IN LEAGUE]))</f>
        <v>6</v>
      </c>
      <c r="I298">
        <f>16-INDEX(STANDINGS_ERA[],MATCH(Table1[[#This Row],[COMBINED]],STANDINGS_ERA[COMBINED],0),COLUMN(STANDINGS_ERA[PLACE IN LEAGUE]))</f>
        <v>10</v>
      </c>
      <c r="J298">
        <f>16-INDEX(STANDINGS_WHIP[],MATCH(Table1[[#This Row],[COMBINED]],STANDINGS_WHIP[COMBINED],0),COLUMN(STANDINGS_WHIP[PLACE IN LEAGUE]))</f>
        <v>13</v>
      </c>
      <c r="K298">
        <f>16-INDEX(STANDINGS_W[],MATCH(Table1[[#This Row],[COMBINED]],STANDINGS_W[COMBINED],0),COLUMN(STANDINGS_W[PLACE IN LEAGUE]))</f>
        <v>7</v>
      </c>
      <c r="L298">
        <f>16-INDEX(STANDINGS_K[],MATCH(Table1[[#This Row],[COMBINED]],STANDINGS_K[COMBINED],0),COLUMN(STANDINGS_K[PLACE IN LEAGUE]))</f>
        <v>11</v>
      </c>
      <c r="M298">
        <f>16-INDEX(STANDINGS_SV[],MATCH(Table1[[#This Row],[COMBINED]],STANDINGS_SV[COMBINED],0),COLUMN(STANDINGS_SV[PLACE IN LEAGUE]))</f>
        <v>14</v>
      </c>
      <c r="N298">
        <f>SUM(Table1[[#This Row],[BA]:[SV]])</f>
        <v>81</v>
      </c>
      <c r="O298">
        <v>8</v>
      </c>
    </row>
    <row r="299" spans="1:15" x14ac:dyDescent="0.25">
      <c r="A299" t="s">
        <v>305</v>
      </c>
      <c r="B299" t="s">
        <v>755</v>
      </c>
      <c r="C299" t="str">
        <f>Table1[[#This Row],[League]]&amp;Table1[[#This Row],[Team]]</f>
        <v>$150 Draft Champions Dec 14 1:00 pm Lg.3563Bronx Yankees (DC3)</v>
      </c>
      <c r="D299">
        <f>16-INDEX(STANDINGS_BA[],MATCH(Table1[[#This Row],[COMBINED]],STANDINGS_BA[COMBINED],0),COLUMN(STANDINGS_BA[PLACE IN LEAGUE]))</f>
        <v>5</v>
      </c>
      <c r="E299">
        <f>16-INDEX(STANDINGS_R[],MATCH(Table1[[#This Row],[COMBINED]],STANDINGS_R[COMBINED],0),COLUMN(STANDINGS_R[PLACE IN LEAGUE]))</f>
        <v>14</v>
      </c>
      <c r="F299">
        <f>16-INDEX(STANDINGS_HR[],MATCH(Table1[[#This Row],[COMBINED]],STANDINGS_HR[COMBINED],0),COLUMN(STANDINGS_HR[PLACE IN LEAGUE]))</f>
        <v>15</v>
      </c>
      <c r="G299">
        <f>16-INDEX(STANDINGS_RBI[],MATCH(Table1[[#This Row],[COMBINED]],STANDINGS_RBI[COMBINED],0),COLUMN(STANDINGS_RBI[PLACE IN LEAGUE]))</f>
        <v>15</v>
      </c>
      <c r="H299">
        <f>16-INDEX(STANDINGS_SB[],MATCH(Table1[[#This Row],[COMBINED]],STANDINGS_SB[COMBINED],0),COLUMN(STANDINGS_SB[PLACE IN LEAGUE]))</f>
        <v>4</v>
      </c>
      <c r="I299">
        <f>16-INDEX(STANDINGS_ERA[],MATCH(Table1[[#This Row],[COMBINED]],STANDINGS_ERA[COMBINED],0),COLUMN(STANDINGS_ERA[PLACE IN LEAGUE]))</f>
        <v>2</v>
      </c>
      <c r="J299">
        <f>16-INDEX(STANDINGS_WHIP[],MATCH(Table1[[#This Row],[COMBINED]],STANDINGS_WHIP[COMBINED],0),COLUMN(STANDINGS_WHIP[PLACE IN LEAGUE]))</f>
        <v>3</v>
      </c>
      <c r="K299">
        <f>16-INDEX(STANDINGS_W[],MATCH(Table1[[#This Row],[COMBINED]],STANDINGS_W[COMBINED],0),COLUMN(STANDINGS_W[PLACE IN LEAGUE]))</f>
        <v>11</v>
      </c>
      <c r="L299">
        <f>16-INDEX(STANDINGS_K[],MATCH(Table1[[#This Row],[COMBINED]],STANDINGS_K[COMBINED],0),COLUMN(STANDINGS_K[PLACE IN LEAGUE]))</f>
        <v>6</v>
      </c>
      <c r="M299">
        <f>16-INDEX(STANDINGS_SV[],MATCH(Table1[[#This Row],[COMBINED]],STANDINGS_SV[COMBINED],0),COLUMN(STANDINGS_SV[PLACE IN LEAGUE]))</f>
        <v>3</v>
      </c>
      <c r="N299">
        <f>SUM(Table1[[#This Row],[BA]:[SV]])</f>
        <v>78</v>
      </c>
      <c r="O299">
        <v>9</v>
      </c>
    </row>
    <row r="300" spans="1:15" x14ac:dyDescent="0.25">
      <c r="A300" t="s">
        <v>759</v>
      </c>
      <c r="B300" t="s">
        <v>755</v>
      </c>
      <c r="C300" t="str">
        <f>Table1[[#This Row],[League]]&amp;Table1[[#This Row],[Team]]</f>
        <v>$150 Draft Champions Dec 14 1:00 pm Lg.3563Team Saunders</v>
      </c>
      <c r="D300">
        <f>16-INDEX(STANDINGS_BA[],MATCH(Table1[[#This Row],[COMBINED]],STANDINGS_BA[COMBINED],0),COLUMN(STANDINGS_BA[PLACE IN LEAGUE]))</f>
        <v>10</v>
      </c>
      <c r="E300">
        <f>16-INDEX(STANDINGS_R[],MATCH(Table1[[#This Row],[COMBINED]],STANDINGS_R[COMBINED],0),COLUMN(STANDINGS_R[PLACE IN LEAGUE]))</f>
        <v>6</v>
      </c>
      <c r="F300">
        <f>16-INDEX(STANDINGS_HR[],MATCH(Table1[[#This Row],[COMBINED]],STANDINGS_HR[COMBINED],0),COLUMN(STANDINGS_HR[PLACE IN LEAGUE]))</f>
        <v>4</v>
      </c>
      <c r="G300">
        <f>16-INDEX(STANDINGS_RBI[],MATCH(Table1[[#This Row],[COMBINED]],STANDINGS_RBI[COMBINED],0),COLUMN(STANDINGS_RBI[PLACE IN LEAGUE]))</f>
        <v>7</v>
      </c>
      <c r="H300">
        <f>16-INDEX(STANDINGS_SB[],MATCH(Table1[[#This Row],[COMBINED]],STANDINGS_SB[COMBINED],0),COLUMN(STANDINGS_SB[PLACE IN LEAGUE]))</f>
        <v>8</v>
      </c>
      <c r="I300">
        <f>16-INDEX(STANDINGS_ERA[],MATCH(Table1[[#This Row],[COMBINED]],STANDINGS_ERA[COMBINED],0),COLUMN(STANDINGS_ERA[PLACE IN LEAGUE]))</f>
        <v>8</v>
      </c>
      <c r="J300">
        <f>16-INDEX(STANDINGS_WHIP[],MATCH(Table1[[#This Row],[COMBINED]],STANDINGS_WHIP[COMBINED],0),COLUMN(STANDINGS_WHIP[PLACE IN LEAGUE]))</f>
        <v>7</v>
      </c>
      <c r="K300">
        <f>16-INDEX(STANDINGS_W[],MATCH(Table1[[#This Row],[COMBINED]],STANDINGS_W[COMBINED],0),COLUMN(STANDINGS_W[PLACE IN LEAGUE]))</f>
        <v>10</v>
      </c>
      <c r="L300">
        <f>16-INDEX(STANDINGS_K[],MATCH(Table1[[#This Row],[COMBINED]],STANDINGS_K[COMBINED],0),COLUMN(STANDINGS_K[PLACE IN LEAGUE]))</f>
        <v>8</v>
      </c>
      <c r="M300">
        <f>16-INDEX(STANDINGS_SV[],MATCH(Table1[[#This Row],[COMBINED]],STANDINGS_SV[COMBINED],0),COLUMN(STANDINGS_SV[PLACE IN LEAGUE]))</f>
        <v>5</v>
      </c>
      <c r="N300">
        <f>SUM(Table1[[#This Row],[BA]:[SV]])</f>
        <v>73</v>
      </c>
      <c r="O300">
        <v>10</v>
      </c>
    </row>
    <row r="301" spans="1:15" x14ac:dyDescent="0.25">
      <c r="A301" t="s">
        <v>760</v>
      </c>
      <c r="B301" t="s">
        <v>755</v>
      </c>
      <c r="C301" t="str">
        <f>Table1[[#This Row],[League]]&amp;Table1[[#This Row],[Team]]</f>
        <v>$150 Draft Champions Dec 14 1:00 pm Lg.3563Squirrels</v>
      </c>
      <c r="D301">
        <f>16-INDEX(STANDINGS_BA[],MATCH(Table1[[#This Row],[COMBINED]],STANDINGS_BA[COMBINED],0),COLUMN(STANDINGS_BA[PLACE IN LEAGUE]))</f>
        <v>9</v>
      </c>
      <c r="E301">
        <f>16-INDEX(STANDINGS_R[],MATCH(Table1[[#This Row],[COMBINED]],STANDINGS_R[COMBINED],0),COLUMN(STANDINGS_R[PLACE IN LEAGUE]))</f>
        <v>3</v>
      </c>
      <c r="F301">
        <f>16-INDEX(STANDINGS_HR[],MATCH(Table1[[#This Row],[COMBINED]],STANDINGS_HR[COMBINED],0),COLUMN(STANDINGS_HR[PLACE IN LEAGUE]))</f>
        <v>10</v>
      </c>
      <c r="G301">
        <f>16-INDEX(STANDINGS_RBI[],MATCH(Table1[[#This Row],[COMBINED]],STANDINGS_RBI[COMBINED],0),COLUMN(STANDINGS_RBI[PLACE IN LEAGUE]))</f>
        <v>8</v>
      </c>
      <c r="H301">
        <f>16-INDEX(STANDINGS_SB[],MATCH(Table1[[#This Row],[COMBINED]],STANDINGS_SB[COMBINED],0),COLUMN(STANDINGS_SB[PLACE IN LEAGUE]))</f>
        <v>10</v>
      </c>
      <c r="I301">
        <f>16-INDEX(STANDINGS_ERA[],MATCH(Table1[[#This Row],[COMBINED]],STANDINGS_ERA[COMBINED],0),COLUMN(STANDINGS_ERA[PLACE IN LEAGUE]))</f>
        <v>6</v>
      </c>
      <c r="J301">
        <f>16-INDEX(STANDINGS_WHIP[],MATCH(Table1[[#This Row],[COMBINED]],STANDINGS_WHIP[COMBINED],0),COLUMN(STANDINGS_WHIP[PLACE IN LEAGUE]))</f>
        <v>4</v>
      </c>
      <c r="K301">
        <f>16-INDEX(STANDINGS_W[],MATCH(Table1[[#This Row],[COMBINED]],STANDINGS_W[COMBINED],0),COLUMN(STANDINGS_W[PLACE IN LEAGUE]))</f>
        <v>4</v>
      </c>
      <c r="L301">
        <f>16-INDEX(STANDINGS_K[],MATCH(Table1[[#This Row],[COMBINED]],STANDINGS_K[COMBINED],0),COLUMN(STANDINGS_K[PLACE IN LEAGUE]))</f>
        <v>3</v>
      </c>
      <c r="M301">
        <f>16-INDEX(STANDINGS_SV[],MATCH(Table1[[#This Row],[COMBINED]],STANDINGS_SV[COMBINED],0),COLUMN(STANDINGS_SV[PLACE IN LEAGUE]))</f>
        <v>15</v>
      </c>
      <c r="N301">
        <f>SUM(Table1[[#This Row],[BA]:[SV]])</f>
        <v>72</v>
      </c>
      <c r="O301">
        <v>11</v>
      </c>
    </row>
    <row r="302" spans="1:15" x14ac:dyDescent="0.25">
      <c r="A302" t="s">
        <v>754</v>
      </c>
      <c r="B302" t="s">
        <v>755</v>
      </c>
      <c r="C302" t="str">
        <f>Table1[[#This Row],[League]]&amp;Table1[[#This Row],[Team]]</f>
        <v>$150 Draft Champions Dec 14 1:00 pm Lg.3563Cryan-1</v>
      </c>
      <c r="D302">
        <f>16-INDEX(STANDINGS_BA[],MATCH(Table1[[#This Row],[COMBINED]],STANDINGS_BA[COMBINED],0),COLUMN(STANDINGS_BA[PLACE IN LEAGUE]))</f>
        <v>15</v>
      </c>
      <c r="E302">
        <f>16-INDEX(STANDINGS_R[],MATCH(Table1[[#This Row],[COMBINED]],STANDINGS_R[COMBINED],0),COLUMN(STANDINGS_R[PLACE IN LEAGUE]))</f>
        <v>8</v>
      </c>
      <c r="F302">
        <f>16-INDEX(STANDINGS_HR[],MATCH(Table1[[#This Row],[COMBINED]],STANDINGS_HR[COMBINED],0),COLUMN(STANDINGS_HR[PLACE IN LEAGUE]))</f>
        <v>2</v>
      </c>
      <c r="G302">
        <f>16-INDEX(STANDINGS_RBI[],MATCH(Table1[[#This Row],[COMBINED]],STANDINGS_RBI[COMBINED],0),COLUMN(STANDINGS_RBI[PLACE IN LEAGUE]))</f>
        <v>6</v>
      </c>
      <c r="H302">
        <f>16-INDEX(STANDINGS_SB[],MATCH(Table1[[#This Row],[COMBINED]],STANDINGS_SB[COMBINED],0),COLUMN(STANDINGS_SB[PLACE IN LEAGUE]))</f>
        <v>7</v>
      </c>
      <c r="I302">
        <f>16-INDEX(STANDINGS_ERA[],MATCH(Table1[[#This Row],[COMBINED]],STANDINGS_ERA[COMBINED],0),COLUMN(STANDINGS_ERA[PLACE IN LEAGUE]))</f>
        <v>1</v>
      </c>
      <c r="J302">
        <f>16-INDEX(STANDINGS_WHIP[],MATCH(Table1[[#This Row],[COMBINED]],STANDINGS_WHIP[COMBINED],0),COLUMN(STANDINGS_WHIP[PLACE IN LEAGUE]))</f>
        <v>1</v>
      </c>
      <c r="K302">
        <f>16-INDEX(STANDINGS_W[],MATCH(Table1[[#This Row],[COMBINED]],STANDINGS_W[COMBINED],0),COLUMN(STANDINGS_W[PLACE IN LEAGUE]))</f>
        <v>2</v>
      </c>
      <c r="L302">
        <f>16-INDEX(STANDINGS_K[],MATCH(Table1[[#This Row],[COMBINED]],STANDINGS_K[COMBINED],0),COLUMN(STANDINGS_K[PLACE IN LEAGUE]))</f>
        <v>1</v>
      </c>
      <c r="M302">
        <f>16-INDEX(STANDINGS_SV[],MATCH(Table1[[#This Row],[COMBINED]],STANDINGS_SV[COMBINED],0),COLUMN(STANDINGS_SV[PLACE IN LEAGUE]))</f>
        <v>13</v>
      </c>
      <c r="N302">
        <f>SUM(Table1[[#This Row],[BA]:[SV]])</f>
        <v>56</v>
      </c>
      <c r="O302">
        <v>12</v>
      </c>
    </row>
    <row r="303" spans="1:15" x14ac:dyDescent="0.25">
      <c r="A303" t="s">
        <v>763</v>
      </c>
      <c r="B303" t="s">
        <v>755</v>
      </c>
      <c r="C303" t="str">
        <f>Table1[[#This Row],[League]]&amp;Table1[[#This Row],[Team]]</f>
        <v>$150 Draft Champions Dec 14 1:00 pm Lg.3563ctmbb II</v>
      </c>
      <c r="D303">
        <f>16-INDEX(STANDINGS_BA[],MATCH(Table1[[#This Row],[COMBINED]],STANDINGS_BA[COMBINED],0),COLUMN(STANDINGS_BA[PLACE IN LEAGUE]))</f>
        <v>3</v>
      </c>
      <c r="E303">
        <f>16-INDEX(STANDINGS_R[],MATCH(Table1[[#This Row],[COMBINED]],STANDINGS_R[COMBINED],0),COLUMN(STANDINGS_R[PLACE IN LEAGUE]))</f>
        <v>4</v>
      </c>
      <c r="F303">
        <f>16-INDEX(STANDINGS_HR[],MATCH(Table1[[#This Row],[COMBINED]],STANDINGS_HR[COMBINED],0),COLUMN(STANDINGS_HR[PLACE IN LEAGUE]))</f>
        <v>11</v>
      </c>
      <c r="G303">
        <f>16-INDEX(STANDINGS_RBI[],MATCH(Table1[[#This Row],[COMBINED]],STANDINGS_RBI[COMBINED],0),COLUMN(STANDINGS_RBI[PLACE IN LEAGUE]))</f>
        <v>5</v>
      </c>
      <c r="H303">
        <f>16-INDEX(STANDINGS_SB[],MATCH(Table1[[#This Row],[COMBINED]],STANDINGS_SB[COMBINED],0),COLUMN(STANDINGS_SB[PLACE IN LEAGUE]))</f>
        <v>2</v>
      </c>
      <c r="I303">
        <f>16-INDEX(STANDINGS_ERA[],MATCH(Table1[[#This Row],[COMBINED]],STANDINGS_ERA[COMBINED],0),COLUMN(STANDINGS_ERA[PLACE IN LEAGUE]))</f>
        <v>7</v>
      </c>
      <c r="J303">
        <f>16-INDEX(STANDINGS_WHIP[],MATCH(Table1[[#This Row],[COMBINED]],STANDINGS_WHIP[COMBINED],0),COLUMN(STANDINGS_WHIP[PLACE IN LEAGUE]))</f>
        <v>8</v>
      </c>
      <c r="K303">
        <f>16-INDEX(STANDINGS_W[],MATCH(Table1[[#This Row],[COMBINED]],STANDINGS_W[COMBINED],0),COLUMN(STANDINGS_W[PLACE IN LEAGUE]))</f>
        <v>6</v>
      </c>
      <c r="L303">
        <f>16-INDEX(STANDINGS_K[],MATCH(Table1[[#This Row],[COMBINED]],STANDINGS_K[COMBINED],0),COLUMN(STANDINGS_K[PLACE IN LEAGUE]))</f>
        <v>9</v>
      </c>
      <c r="M303">
        <f>16-INDEX(STANDINGS_SV[],MATCH(Table1[[#This Row],[COMBINED]],STANDINGS_SV[COMBINED],0),COLUMN(STANDINGS_SV[PLACE IN LEAGUE]))</f>
        <v>1</v>
      </c>
      <c r="N303">
        <f>SUM(Table1[[#This Row],[BA]:[SV]])</f>
        <v>56</v>
      </c>
      <c r="O303">
        <v>13</v>
      </c>
    </row>
    <row r="304" spans="1:15" x14ac:dyDescent="0.25">
      <c r="A304" t="s">
        <v>765</v>
      </c>
      <c r="B304" t="s">
        <v>755</v>
      </c>
      <c r="C304" t="str">
        <f>Table1[[#This Row],[League]]&amp;Table1[[#This Row],[Team]]</f>
        <v>$150 Draft Champions Dec 14 1:00 pm Lg.3563HaveAGreatDay</v>
      </c>
      <c r="D304">
        <f>16-INDEX(STANDINGS_BA[],MATCH(Table1[[#This Row],[COMBINED]],STANDINGS_BA[COMBINED],0),COLUMN(STANDINGS_BA[PLACE IN LEAGUE]))</f>
        <v>1</v>
      </c>
      <c r="E304">
        <f>16-INDEX(STANDINGS_R[],MATCH(Table1[[#This Row],[COMBINED]],STANDINGS_R[COMBINED],0),COLUMN(STANDINGS_R[PLACE IN LEAGUE]))</f>
        <v>1</v>
      </c>
      <c r="F304">
        <f>16-INDEX(STANDINGS_HR[],MATCH(Table1[[#This Row],[COMBINED]],STANDINGS_HR[COMBINED],0),COLUMN(STANDINGS_HR[PLACE IN LEAGUE]))</f>
        <v>1</v>
      </c>
      <c r="G304">
        <f>16-INDEX(STANDINGS_RBI[],MATCH(Table1[[#This Row],[COMBINED]],STANDINGS_RBI[COMBINED],0),COLUMN(STANDINGS_RBI[PLACE IN LEAGUE]))</f>
        <v>1</v>
      </c>
      <c r="H304">
        <f>16-INDEX(STANDINGS_SB[],MATCH(Table1[[#This Row],[COMBINED]],STANDINGS_SB[COMBINED],0),COLUMN(STANDINGS_SB[PLACE IN LEAGUE]))</f>
        <v>11</v>
      </c>
      <c r="I304">
        <f>16-INDEX(STANDINGS_ERA[],MATCH(Table1[[#This Row],[COMBINED]],STANDINGS_ERA[COMBINED],0),COLUMN(STANDINGS_ERA[PLACE IN LEAGUE]))</f>
        <v>11</v>
      </c>
      <c r="J304">
        <f>16-INDEX(STANDINGS_WHIP[],MATCH(Table1[[#This Row],[COMBINED]],STANDINGS_WHIP[COMBINED],0),COLUMN(STANDINGS_WHIP[PLACE IN LEAGUE]))</f>
        <v>11</v>
      </c>
      <c r="K304">
        <f>16-INDEX(STANDINGS_W[],MATCH(Table1[[#This Row],[COMBINED]],STANDINGS_W[COMBINED],0),COLUMN(STANDINGS_W[PLACE IN LEAGUE]))</f>
        <v>1</v>
      </c>
      <c r="L304">
        <f>16-INDEX(STANDINGS_K[],MATCH(Table1[[#This Row],[COMBINED]],STANDINGS_K[COMBINED],0),COLUMN(STANDINGS_K[PLACE IN LEAGUE]))</f>
        <v>2</v>
      </c>
      <c r="M304">
        <f>16-INDEX(STANDINGS_SV[],MATCH(Table1[[#This Row],[COMBINED]],STANDINGS_SV[COMBINED],0),COLUMN(STANDINGS_SV[PLACE IN LEAGUE]))</f>
        <v>11</v>
      </c>
      <c r="N304">
        <f>SUM(Table1[[#This Row],[BA]:[SV]])</f>
        <v>51</v>
      </c>
      <c r="O304">
        <v>14</v>
      </c>
    </row>
    <row r="305" spans="1:15" x14ac:dyDescent="0.25">
      <c r="A305" t="s">
        <v>758</v>
      </c>
      <c r="B305" t="s">
        <v>755</v>
      </c>
      <c r="C305" t="str">
        <f>Table1[[#This Row],[League]]&amp;Table1[[#This Row],[Team]]</f>
        <v>$150 Draft Champions Dec 14 1:00 pm Lg.3563Gunilla Knutsson</v>
      </c>
      <c r="D305">
        <f>16-INDEX(STANDINGS_BA[],MATCH(Table1[[#This Row],[COMBINED]],STANDINGS_BA[COMBINED],0),COLUMN(STANDINGS_BA[PLACE IN LEAGUE]))</f>
        <v>11</v>
      </c>
      <c r="E305">
        <f>16-INDEX(STANDINGS_R[],MATCH(Table1[[#This Row],[COMBINED]],STANDINGS_R[COMBINED],0),COLUMN(STANDINGS_R[PLACE IN LEAGUE]))</f>
        <v>2</v>
      </c>
      <c r="F305">
        <f>16-INDEX(STANDINGS_HR[],MATCH(Table1[[#This Row],[COMBINED]],STANDINGS_HR[COMBINED],0),COLUMN(STANDINGS_HR[PLACE IN LEAGUE]))</f>
        <v>7</v>
      </c>
      <c r="G305">
        <f>16-INDEX(STANDINGS_RBI[],MATCH(Table1[[#This Row],[COMBINED]],STANDINGS_RBI[COMBINED],0),COLUMN(STANDINGS_RBI[PLACE IN LEAGUE]))</f>
        <v>3</v>
      </c>
      <c r="H305">
        <f>16-INDEX(STANDINGS_SB[],MATCH(Table1[[#This Row],[COMBINED]],STANDINGS_SB[COMBINED],0),COLUMN(STANDINGS_SB[PLACE IN LEAGUE]))</f>
        <v>1</v>
      </c>
      <c r="I305">
        <f>16-INDEX(STANDINGS_ERA[],MATCH(Table1[[#This Row],[COMBINED]],STANDINGS_ERA[COMBINED],0),COLUMN(STANDINGS_ERA[PLACE IN LEAGUE]))</f>
        <v>4</v>
      </c>
      <c r="J305">
        <f>16-INDEX(STANDINGS_WHIP[],MATCH(Table1[[#This Row],[COMBINED]],STANDINGS_WHIP[COMBINED],0),COLUMN(STANDINGS_WHIP[PLACE IN LEAGUE]))</f>
        <v>9</v>
      </c>
      <c r="K305">
        <f>16-INDEX(STANDINGS_W[],MATCH(Table1[[#This Row],[COMBINED]],STANDINGS_W[COMBINED],0),COLUMN(STANDINGS_W[PLACE IN LEAGUE]))</f>
        <v>5</v>
      </c>
      <c r="L305">
        <f>16-INDEX(STANDINGS_K[],MATCH(Table1[[#This Row],[COMBINED]],STANDINGS_K[COMBINED],0),COLUMN(STANDINGS_K[PLACE IN LEAGUE]))</f>
        <v>4</v>
      </c>
      <c r="M305">
        <f>16-INDEX(STANDINGS_SV[],MATCH(Table1[[#This Row],[COMBINED]],STANDINGS_SV[COMBINED],0),COLUMN(STANDINGS_SV[PLACE IN LEAGUE]))</f>
        <v>4</v>
      </c>
      <c r="N305">
        <f>SUM(Table1[[#This Row],[BA]:[SV]])</f>
        <v>50</v>
      </c>
      <c r="O305">
        <v>15</v>
      </c>
    </row>
    <row r="306" spans="1:15" x14ac:dyDescent="0.25">
      <c r="A306" t="s">
        <v>6</v>
      </c>
      <c r="B306" t="s">
        <v>767</v>
      </c>
      <c r="C306" t="str">
        <f>Table1[[#This Row],[League]]&amp;Table1[[#This Row],[Team]]</f>
        <v>$150 Draft Champions Dec 16 1:00 pm Lg.3564The Incredibles</v>
      </c>
      <c r="D306">
        <f>16-INDEX(STANDINGS_BA[],MATCH(Table1[[#This Row],[COMBINED]],STANDINGS_BA[COMBINED],0),COLUMN(STANDINGS_BA[PLACE IN LEAGUE]))</f>
        <v>12</v>
      </c>
      <c r="E306">
        <f>16-INDEX(STANDINGS_R[],MATCH(Table1[[#This Row],[COMBINED]],STANDINGS_R[COMBINED],0),COLUMN(STANDINGS_R[PLACE IN LEAGUE]))</f>
        <v>14</v>
      </c>
      <c r="F306">
        <f>16-INDEX(STANDINGS_HR[],MATCH(Table1[[#This Row],[COMBINED]],STANDINGS_HR[COMBINED],0),COLUMN(STANDINGS_HR[PLACE IN LEAGUE]))</f>
        <v>10</v>
      </c>
      <c r="G306">
        <f>16-INDEX(STANDINGS_RBI[],MATCH(Table1[[#This Row],[COMBINED]],STANDINGS_RBI[COMBINED],0),COLUMN(STANDINGS_RBI[PLACE IN LEAGUE]))</f>
        <v>13</v>
      </c>
      <c r="H306">
        <f>16-INDEX(STANDINGS_SB[],MATCH(Table1[[#This Row],[COMBINED]],STANDINGS_SB[COMBINED],0),COLUMN(STANDINGS_SB[PLACE IN LEAGUE]))</f>
        <v>12</v>
      </c>
      <c r="I306">
        <f>16-INDEX(STANDINGS_ERA[],MATCH(Table1[[#This Row],[COMBINED]],STANDINGS_ERA[COMBINED],0),COLUMN(STANDINGS_ERA[PLACE IN LEAGUE]))</f>
        <v>14</v>
      </c>
      <c r="J306">
        <f>16-INDEX(STANDINGS_WHIP[],MATCH(Table1[[#This Row],[COMBINED]],STANDINGS_WHIP[COMBINED],0),COLUMN(STANDINGS_WHIP[PLACE IN LEAGUE]))</f>
        <v>12</v>
      </c>
      <c r="K306">
        <f>16-INDEX(STANDINGS_W[],MATCH(Table1[[#This Row],[COMBINED]],STANDINGS_W[COMBINED],0),COLUMN(STANDINGS_W[PLACE IN LEAGUE]))</f>
        <v>10</v>
      </c>
      <c r="L306">
        <f>16-INDEX(STANDINGS_K[],MATCH(Table1[[#This Row],[COMBINED]],STANDINGS_K[COMBINED],0),COLUMN(STANDINGS_K[PLACE IN LEAGUE]))</f>
        <v>13</v>
      </c>
      <c r="M306">
        <f>16-INDEX(STANDINGS_SV[],MATCH(Table1[[#This Row],[COMBINED]],STANDINGS_SV[COMBINED],0),COLUMN(STANDINGS_SV[PLACE IN LEAGUE]))</f>
        <v>12</v>
      </c>
      <c r="N306">
        <f>SUM(Table1[[#This Row],[BA]:[SV]])</f>
        <v>122</v>
      </c>
      <c r="O306">
        <v>1</v>
      </c>
    </row>
    <row r="307" spans="1:15" x14ac:dyDescent="0.25">
      <c r="A307" t="s">
        <v>227</v>
      </c>
      <c r="B307" t="s">
        <v>767</v>
      </c>
      <c r="C307" t="str">
        <f>Table1[[#This Row],[League]]&amp;Table1[[#This Row],[Team]]</f>
        <v>$150 Draft Champions Dec 16 1:00 pm Lg.3564smackers</v>
      </c>
      <c r="D307">
        <f>16-INDEX(STANDINGS_BA[],MATCH(Table1[[#This Row],[COMBINED]],STANDINGS_BA[COMBINED],0),COLUMN(STANDINGS_BA[PLACE IN LEAGUE]))</f>
        <v>2</v>
      </c>
      <c r="E307">
        <f>16-INDEX(STANDINGS_R[],MATCH(Table1[[#This Row],[COMBINED]],STANDINGS_R[COMBINED],0),COLUMN(STANDINGS_R[PLACE IN LEAGUE]))</f>
        <v>11</v>
      </c>
      <c r="F307">
        <f>16-INDEX(STANDINGS_HR[],MATCH(Table1[[#This Row],[COMBINED]],STANDINGS_HR[COMBINED],0),COLUMN(STANDINGS_HR[PLACE IN LEAGUE]))</f>
        <v>7</v>
      </c>
      <c r="G307">
        <f>16-INDEX(STANDINGS_RBI[],MATCH(Table1[[#This Row],[COMBINED]],STANDINGS_RBI[COMBINED],0),COLUMN(STANDINGS_RBI[PLACE IN LEAGUE]))</f>
        <v>5</v>
      </c>
      <c r="H307">
        <f>16-INDEX(STANDINGS_SB[],MATCH(Table1[[#This Row],[COMBINED]],STANDINGS_SB[COMBINED],0),COLUMN(STANDINGS_SB[PLACE IN LEAGUE]))</f>
        <v>9</v>
      </c>
      <c r="I307">
        <f>16-INDEX(STANDINGS_ERA[],MATCH(Table1[[#This Row],[COMBINED]],STANDINGS_ERA[COMBINED],0),COLUMN(STANDINGS_ERA[PLACE IN LEAGUE]))</f>
        <v>15</v>
      </c>
      <c r="J307">
        <f>16-INDEX(STANDINGS_WHIP[],MATCH(Table1[[#This Row],[COMBINED]],STANDINGS_WHIP[COMBINED],0),COLUMN(STANDINGS_WHIP[PLACE IN LEAGUE]))</f>
        <v>15</v>
      </c>
      <c r="K307">
        <f>16-INDEX(STANDINGS_W[],MATCH(Table1[[#This Row],[COMBINED]],STANDINGS_W[COMBINED],0),COLUMN(STANDINGS_W[PLACE IN LEAGUE]))</f>
        <v>11</v>
      </c>
      <c r="L307">
        <f>16-INDEX(STANDINGS_K[],MATCH(Table1[[#This Row],[COMBINED]],STANDINGS_K[COMBINED],0),COLUMN(STANDINGS_K[PLACE IN LEAGUE]))</f>
        <v>12</v>
      </c>
      <c r="M307">
        <f>16-INDEX(STANDINGS_SV[],MATCH(Table1[[#This Row],[COMBINED]],STANDINGS_SV[COMBINED],0),COLUMN(STANDINGS_SV[PLACE IN LEAGUE]))</f>
        <v>14</v>
      </c>
      <c r="N307">
        <f>SUM(Table1[[#This Row],[BA]:[SV]])</f>
        <v>101</v>
      </c>
      <c r="O307">
        <v>2</v>
      </c>
    </row>
    <row r="308" spans="1:15" x14ac:dyDescent="0.25">
      <c r="A308" t="s">
        <v>771</v>
      </c>
      <c r="B308" t="s">
        <v>767</v>
      </c>
      <c r="C308" t="str">
        <f>Table1[[#This Row],[League]]&amp;Table1[[#This Row],[Team]]</f>
        <v>$150 Draft Champions Dec 16 1:00 pm Lg.3564Team Dan</v>
      </c>
      <c r="D308">
        <f>16-INDEX(STANDINGS_BA[],MATCH(Table1[[#This Row],[COMBINED]],STANDINGS_BA[COMBINED],0),COLUMN(STANDINGS_BA[PLACE IN LEAGUE]))</f>
        <v>6</v>
      </c>
      <c r="E308">
        <f>16-INDEX(STANDINGS_R[],MATCH(Table1[[#This Row],[COMBINED]],STANDINGS_R[COMBINED],0),COLUMN(STANDINGS_R[PLACE IN LEAGUE]))</f>
        <v>9</v>
      </c>
      <c r="F308">
        <f>16-INDEX(STANDINGS_HR[],MATCH(Table1[[#This Row],[COMBINED]],STANDINGS_HR[COMBINED],0),COLUMN(STANDINGS_HR[PLACE IN LEAGUE]))</f>
        <v>14</v>
      </c>
      <c r="G308">
        <f>16-INDEX(STANDINGS_RBI[],MATCH(Table1[[#This Row],[COMBINED]],STANDINGS_RBI[COMBINED],0),COLUMN(STANDINGS_RBI[PLACE IN LEAGUE]))</f>
        <v>12</v>
      </c>
      <c r="H308">
        <f>16-INDEX(STANDINGS_SB[],MATCH(Table1[[#This Row],[COMBINED]],STANDINGS_SB[COMBINED],0),COLUMN(STANDINGS_SB[PLACE IN LEAGUE]))</f>
        <v>4</v>
      </c>
      <c r="I308">
        <f>16-INDEX(STANDINGS_ERA[],MATCH(Table1[[#This Row],[COMBINED]],STANDINGS_ERA[COMBINED],0),COLUMN(STANDINGS_ERA[PLACE IN LEAGUE]))</f>
        <v>8</v>
      </c>
      <c r="J308">
        <f>16-INDEX(STANDINGS_WHIP[],MATCH(Table1[[#This Row],[COMBINED]],STANDINGS_WHIP[COMBINED],0),COLUMN(STANDINGS_WHIP[PLACE IN LEAGUE]))</f>
        <v>13</v>
      </c>
      <c r="K308">
        <f>16-INDEX(STANDINGS_W[],MATCH(Table1[[#This Row],[COMBINED]],STANDINGS_W[COMBINED],0),COLUMN(STANDINGS_W[PLACE IN LEAGUE]))</f>
        <v>15</v>
      </c>
      <c r="L308">
        <f>16-INDEX(STANDINGS_K[],MATCH(Table1[[#This Row],[COMBINED]],STANDINGS_K[COMBINED],0),COLUMN(STANDINGS_K[PLACE IN LEAGUE]))</f>
        <v>15</v>
      </c>
      <c r="M308">
        <f>16-INDEX(STANDINGS_SV[],MATCH(Table1[[#This Row],[COMBINED]],STANDINGS_SV[COMBINED],0),COLUMN(STANDINGS_SV[PLACE IN LEAGUE]))</f>
        <v>2</v>
      </c>
      <c r="N308">
        <f>SUM(Table1[[#This Row],[BA]:[SV]])</f>
        <v>98</v>
      </c>
      <c r="O308">
        <v>3</v>
      </c>
    </row>
    <row r="309" spans="1:15" x14ac:dyDescent="0.25">
      <c r="A309" t="s">
        <v>435</v>
      </c>
      <c r="B309" t="s">
        <v>767</v>
      </c>
      <c r="C309" t="str">
        <f>Table1[[#This Row],[League]]&amp;Table1[[#This Row],[Team]]</f>
        <v>$150 Draft Champions Dec 16 1:00 pm Lg.3564Lets Go Storm 1</v>
      </c>
      <c r="D309">
        <f>16-INDEX(STANDINGS_BA[],MATCH(Table1[[#This Row],[COMBINED]],STANDINGS_BA[COMBINED],0),COLUMN(STANDINGS_BA[PLACE IN LEAGUE]))</f>
        <v>9</v>
      </c>
      <c r="E309">
        <f>16-INDEX(STANDINGS_R[],MATCH(Table1[[#This Row],[COMBINED]],STANDINGS_R[COMBINED],0),COLUMN(STANDINGS_R[PLACE IN LEAGUE]))</f>
        <v>12</v>
      </c>
      <c r="F309">
        <f>16-INDEX(STANDINGS_HR[],MATCH(Table1[[#This Row],[COMBINED]],STANDINGS_HR[COMBINED],0),COLUMN(STANDINGS_HR[PLACE IN LEAGUE]))</f>
        <v>13</v>
      </c>
      <c r="G309">
        <f>16-INDEX(STANDINGS_RBI[],MATCH(Table1[[#This Row],[COMBINED]],STANDINGS_RBI[COMBINED],0),COLUMN(STANDINGS_RBI[PLACE IN LEAGUE]))</f>
        <v>11</v>
      </c>
      <c r="H309">
        <f>16-INDEX(STANDINGS_SB[],MATCH(Table1[[#This Row],[COMBINED]],STANDINGS_SB[COMBINED],0),COLUMN(STANDINGS_SB[PLACE IN LEAGUE]))</f>
        <v>7</v>
      </c>
      <c r="I309">
        <f>16-INDEX(STANDINGS_ERA[],MATCH(Table1[[#This Row],[COMBINED]],STANDINGS_ERA[COMBINED],0),COLUMN(STANDINGS_ERA[PLACE IN LEAGUE]))</f>
        <v>5</v>
      </c>
      <c r="J309">
        <f>16-INDEX(STANDINGS_WHIP[],MATCH(Table1[[#This Row],[COMBINED]],STANDINGS_WHIP[COMBINED],0),COLUMN(STANDINGS_WHIP[PLACE IN LEAGUE]))</f>
        <v>6</v>
      </c>
      <c r="K309">
        <f>16-INDEX(STANDINGS_W[],MATCH(Table1[[#This Row],[COMBINED]],STANDINGS_W[COMBINED],0),COLUMN(STANDINGS_W[PLACE IN LEAGUE]))</f>
        <v>12</v>
      </c>
      <c r="L309">
        <f>16-INDEX(STANDINGS_K[],MATCH(Table1[[#This Row],[COMBINED]],STANDINGS_K[COMBINED],0),COLUMN(STANDINGS_K[PLACE IN LEAGUE]))</f>
        <v>11</v>
      </c>
      <c r="M309">
        <f>16-INDEX(STANDINGS_SV[],MATCH(Table1[[#This Row],[COMBINED]],STANDINGS_SV[COMBINED],0),COLUMN(STANDINGS_SV[PLACE IN LEAGUE]))</f>
        <v>10</v>
      </c>
      <c r="N309">
        <f>SUM(Table1[[#This Row],[BA]:[SV]])</f>
        <v>96</v>
      </c>
      <c r="O309">
        <v>4</v>
      </c>
    </row>
    <row r="310" spans="1:15" x14ac:dyDescent="0.25">
      <c r="A310" t="s">
        <v>769</v>
      </c>
      <c r="B310" t="s">
        <v>767</v>
      </c>
      <c r="C310" t="str">
        <f>Table1[[#This Row],[League]]&amp;Table1[[#This Row],[Team]]</f>
        <v>$150 Draft Champions Dec 16 1:00 pm Lg.35641978 Batting Champion</v>
      </c>
      <c r="D310">
        <f>16-INDEX(STANDINGS_BA[],MATCH(Table1[[#This Row],[COMBINED]],STANDINGS_BA[COMBINED],0),COLUMN(STANDINGS_BA[PLACE IN LEAGUE]))</f>
        <v>11</v>
      </c>
      <c r="E310">
        <f>16-INDEX(STANDINGS_R[],MATCH(Table1[[#This Row],[COMBINED]],STANDINGS_R[COMBINED],0),COLUMN(STANDINGS_R[PLACE IN LEAGUE]))</f>
        <v>10</v>
      </c>
      <c r="F310">
        <f>16-INDEX(STANDINGS_HR[],MATCH(Table1[[#This Row],[COMBINED]],STANDINGS_HR[COMBINED],0),COLUMN(STANDINGS_HR[PLACE IN LEAGUE]))</f>
        <v>2</v>
      </c>
      <c r="G310">
        <f>16-INDEX(STANDINGS_RBI[],MATCH(Table1[[#This Row],[COMBINED]],STANDINGS_RBI[COMBINED],0),COLUMN(STANDINGS_RBI[PLACE IN LEAGUE]))</f>
        <v>1</v>
      </c>
      <c r="H310">
        <f>16-INDEX(STANDINGS_SB[],MATCH(Table1[[#This Row],[COMBINED]],STANDINGS_SB[COMBINED],0),COLUMN(STANDINGS_SB[PLACE IN LEAGUE]))</f>
        <v>15</v>
      </c>
      <c r="I310">
        <f>16-INDEX(STANDINGS_ERA[],MATCH(Table1[[#This Row],[COMBINED]],STANDINGS_ERA[COMBINED],0),COLUMN(STANDINGS_ERA[PLACE IN LEAGUE]))</f>
        <v>10</v>
      </c>
      <c r="J310">
        <f>16-INDEX(STANDINGS_WHIP[],MATCH(Table1[[#This Row],[COMBINED]],STANDINGS_WHIP[COMBINED],0),COLUMN(STANDINGS_WHIP[PLACE IN LEAGUE]))</f>
        <v>8</v>
      </c>
      <c r="K310">
        <f>16-INDEX(STANDINGS_W[],MATCH(Table1[[#This Row],[COMBINED]],STANDINGS_W[COMBINED],0),COLUMN(STANDINGS_W[PLACE IN LEAGUE]))</f>
        <v>13</v>
      </c>
      <c r="L310">
        <f>16-INDEX(STANDINGS_K[],MATCH(Table1[[#This Row],[COMBINED]],STANDINGS_K[COMBINED],0),COLUMN(STANDINGS_K[PLACE IN LEAGUE]))</f>
        <v>10</v>
      </c>
      <c r="M310">
        <f>16-INDEX(STANDINGS_SV[],MATCH(Table1[[#This Row],[COMBINED]],STANDINGS_SV[COMBINED],0),COLUMN(STANDINGS_SV[PLACE IN LEAGUE]))</f>
        <v>15</v>
      </c>
      <c r="N310">
        <f>SUM(Table1[[#This Row],[BA]:[SV]])</f>
        <v>95</v>
      </c>
      <c r="O310">
        <v>5</v>
      </c>
    </row>
    <row r="311" spans="1:15" x14ac:dyDescent="0.25">
      <c r="A311" t="s">
        <v>766</v>
      </c>
      <c r="B311" t="s">
        <v>767</v>
      </c>
      <c r="C311" t="str">
        <f>Table1[[#This Row],[League]]&amp;Table1[[#This Row],[Team]]</f>
        <v>$150 Draft Champions Dec 16 1:00 pm Lg.3564Mookie Clevinger</v>
      </c>
      <c r="D311">
        <f>16-INDEX(STANDINGS_BA[],MATCH(Table1[[#This Row],[COMBINED]],STANDINGS_BA[COMBINED],0),COLUMN(STANDINGS_BA[PLACE IN LEAGUE]))</f>
        <v>15</v>
      </c>
      <c r="E311">
        <f>16-INDEX(STANDINGS_R[],MATCH(Table1[[#This Row],[COMBINED]],STANDINGS_R[COMBINED],0),COLUMN(STANDINGS_R[PLACE IN LEAGUE]))</f>
        <v>13</v>
      </c>
      <c r="F311">
        <f>16-INDEX(STANDINGS_HR[],MATCH(Table1[[#This Row],[COMBINED]],STANDINGS_HR[COMBINED],0),COLUMN(STANDINGS_HR[PLACE IN LEAGUE]))</f>
        <v>11</v>
      </c>
      <c r="G311">
        <f>16-INDEX(STANDINGS_RBI[],MATCH(Table1[[#This Row],[COMBINED]],STANDINGS_RBI[COMBINED],0),COLUMN(STANDINGS_RBI[PLACE IN LEAGUE]))</f>
        <v>14</v>
      </c>
      <c r="H311">
        <f>16-INDEX(STANDINGS_SB[],MATCH(Table1[[#This Row],[COMBINED]],STANDINGS_SB[COMBINED],0),COLUMN(STANDINGS_SB[PLACE IN LEAGUE]))</f>
        <v>14</v>
      </c>
      <c r="I311">
        <f>16-INDEX(STANDINGS_ERA[],MATCH(Table1[[#This Row],[COMBINED]],STANDINGS_ERA[COMBINED],0),COLUMN(STANDINGS_ERA[PLACE IN LEAGUE]))</f>
        <v>3</v>
      </c>
      <c r="J311">
        <f>16-INDEX(STANDINGS_WHIP[],MATCH(Table1[[#This Row],[COMBINED]],STANDINGS_WHIP[COMBINED],0),COLUMN(STANDINGS_WHIP[PLACE IN LEAGUE]))</f>
        <v>3</v>
      </c>
      <c r="K311">
        <f>16-INDEX(STANDINGS_W[],MATCH(Table1[[#This Row],[COMBINED]],STANDINGS_W[COMBINED],0),COLUMN(STANDINGS_W[PLACE IN LEAGUE]))</f>
        <v>4</v>
      </c>
      <c r="L311">
        <f>16-INDEX(STANDINGS_K[],MATCH(Table1[[#This Row],[COMBINED]],STANDINGS_K[COMBINED],0),COLUMN(STANDINGS_K[PLACE IN LEAGUE]))</f>
        <v>5</v>
      </c>
      <c r="M311">
        <f>16-INDEX(STANDINGS_SV[],MATCH(Table1[[#This Row],[COMBINED]],STANDINGS_SV[COMBINED],0),COLUMN(STANDINGS_SV[PLACE IN LEAGUE]))</f>
        <v>9</v>
      </c>
      <c r="N311">
        <f>SUM(Table1[[#This Row],[BA]:[SV]])</f>
        <v>91</v>
      </c>
      <c r="O311">
        <v>6</v>
      </c>
    </row>
    <row r="312" spans="1:15" x14ac:dyDescent="0.25">
      <c r="A312" t="s">
        <v>770</v>
      </c>
      <c r="B312" t="s">
        <v>767</v>
      </c>
      <c r="C312" t="str">
        <f>Table1[[#This Row],[League]]&amp;Table1[[#This Row],[Team]]</f>
        <v>$150 Draft Champions Dec 16 1:00 pm Lg.3564Domo Arenado</v>
      </c>
      <c r="D312">
        <f>16-INDEX(STANDINGS_BA[],MATCH(Table1[[#This Row],[COMBINED]],STANDINGS_BA[COMBINED],0),COLUMN(STANDINGS_BA[PLACE IN LEAGUE]))</f>
        <v>10</v>
      </c>
      <c r="E312">
        <f>16-INDEX(STANDINGS_R[],MATCH(Table1[[#This Row],[COMBINED]],STANDINGS_R[COMBINED],0),COLUMN(STANDINGS_R[PLACE IN LEAGUE]))</f>
        <v>15</v>
      </c>
      <c r="F312">
        <f>16-INDEX(STANDINGS_HR[],MATCH(Table1[[#This Row],[COMBINED]],STANDINGS_HR[COMBINED],0),COLUMN(STANDINGS_HR[PLACE IN LEAGUE]))</f>
        <v>15</v>
      </c>
      <c r="G312">
        <f>16-INDEX(STANDINGS_RBI[],MATCH(Table1[[#This Row],[COMBINED]],STANDINGS_RBI[COMBINED],0),COLUMN(STANDINGS_RBI[PLACE IN LEAGUE]))</f>
        <v>15</v>
      </c>
      <c r="H312">
        <f>16-INDEX(STANDINGS_SB[],MATCH(Table1[[#This Row],[COMBINED]],STANDINGS_SB[COMBINED],0),COLUMN(STANDINGS_SB[PLACE IN LEAGUE]))</f>
        <v>13</v>
      </c>
      <c r="I312">
        <f>16-INDEX(STANDINGS_ERA[],MATCH(Table1[[#This Row],[COMBINED]],STANDINGS_ERA[COMBINED],0),COLUMN(STANDINGS_ERA[PLACE IN LEAGUE]))</f>
        <v>2</v>
      </c>
      <c r="J312">
        <f>16-INDEX(STANDINGS_WHIP[],MATCH(Table1[[#This Row],[COMBINED]],STANDINGS_WHIP[COMBINED],0),COLUMN(STANDINGS_WHIP[PLACE IN LEAGUE]))</f>
        <v>4</v>
      </c>
      <c r="K312">
        <f>16-INDEX(STANDINGS_W[],MATCH(Table1[[#This Row],[COMBINED]],STANDINGS_W[COMBINED],0),COLUMN(STANDINGS_W[PLACE IN LEAGUE]))</f>
        <v>6</v>
      </c>
      <c r="L312">
        <f>16-INDEX(STANDINGS_K[],MATCH(Table1[[#This Row],[COMBINED]],STANDINGS_K[COMBINED],0),COLUMN(STANDINGS_K[PLACE IN LEAGUE]))</f>
        <v>3</v>
      </c>
      <c r="M312">
        <f>16-INDEX(STANDINGS_SV[],MATCH(Table1[[#This Row],[COMBINED]],STANDINGS_SV[COMBINED],0),COLUMN(STANDINGS_SV[PLACE IN LEAGUE]))</f>
        <v>4</v>
      </c>
      <c r="N312">
        <f>SUM(Table1[[#This Row],[BA]:[SV]])</f>
        <v>87</v>
      </c>
      <c r="O312">
        <v>7</v>
      </c>
    </row>
    <row r="313" spans="1:15" x14ac:dyDescent="0.25">
      <c r="A313" t="s">
        <v>773</v>
      </c>
      <c r="B313" t="s">
        <v>767</v>
      </c>
      <c r="C313" t="str">
        <f>Table1[[#This Row],[League]]&amp;Table1[[#This Row],[Team]]</f>
        <v>$150 Draft Champions Dec 16 1:00 pm Lg.3564Pyrolitic Decomposiotion</v>
      </c>
      <c r="D313">
        <f>16-INDEX(STANDINGS_BA[],MATCH(Table1[[#This Row],[COMBINED]],STANDINGS_BA[COMBINED],0),COLUMN(STANDINGS_BA[PLACE IN LEAGUE]))</f>
        <v>4</v>
      </c>
      <c r="E313">
        <f>16-INDEX(STANDINGS_R[],MATCH(Table1[[#This Row],[COMBINED]],STANDINGS_R[COMBINED],0),COLUMN(STANDINGS_R[PLACE IN LEAGUE]))</f>
        <v>6</v>
      </c>
      <c r="F313">
        <f>16-INDEX(STANDINGS_HR[],MATCH(Table1[[#This Row],[COMBINED]],STANDINGS_HR[COMBINED],0),COLUMN(STANDINGS_HR[PLACE IN LEAGUE]))</f>
        <v>5</v>
      </c>
      <c r="G313">
        <f>16-INDEX(STANDINGS_RBI[],MATCH(Table1[[#This Row],[COMBINED]],STANDINGS_RBI[COMBINED],0),COLUMN(STANDINGS_RBI[PLACE IN LEAGUE]))</f>
        <v>4</v>
      </c>
      <c r="H313">
        <f>16-INDEX(STANDINGS_SB[],MATCH(Table1[[#This Row],[COMBINED]],STANDINGS_SB[COMBINED],0),COLUMN(STANDINGS_SB[PLACE IN LEAGUE]))</f>
        <v>11</v>
      </c>
      <c r="I313">
        <f>16-INDEX(STANDINGS_ERA[],MATCH(Table1[[#This Row],[COMBINED]],STANDINGS_ERA[COMBINED],0),COLUMN(STANDINGS_ERA[PLACE IN LEAGUE]))</f>
        <v>12</v>
      </c>
      <c r="J313">
        <f>16-INDEX(STANDINGS_WHIP[],MATCH(Table1[[#This Row],[COMBINED]],STANDINGS_WHIP[COMBINED],0),COLUMN(STANDINGS_WHIP[PLACE IN LEAGUE]))</f>
        <v>11</v>
      </c>
      <c r="K313">
        <f>16-INDEX(STANDINGS_W[],MATCH(Table1[[#This Row],[COMBINED]],STANDINGS_W[COMBINED],0),COLUMN(STANDINGS_W[PLACE IN LEAGUE]))</f>
        <v>9</v>
      </c>
      <c r="L313">
        <f>16-INDEX(STANDINGS_K[],MATCH(Table1[[#This Row],[COMBINED]],STANDINGS_K[COMBINED],0),COLUMN(STANDINGS_K[PLACE IN LEAGUE]))</f>
        <v>7</v>
      </c>
      <c r="M313">
        <f>16-INDEX(STANDINGS_SV[],MATCH(Table1[[#This Row],[COMBINED]],STANDINGS_SV[COMBINED],0),COLUMN(STANDINGS_SV[PLACE IN LEAGUE]))</f>
        <v>8</v>
      </c>
      <c r="N313">
        <f>SUM(Table1[[#This Row],[BA]:[SV]])</f>
        <v>77</v>
      </c>
      <c r="O313">
        <v>8</v>
      </c>
    </row>
    <row r="314" spans="1:15" x14ac:dyDescent="0.25">
      <c r="A314" t="s">
        <v>119</v>
      </c>
      <c r="B314" t="s">
        <v>767</v>
      </c>
      <c r="C314" t="str">
        <f>Table1[[#This Row],[League]]&amp;Table1[[#This Row],[Team]]</f>
        <v>$150 Draft Champions Dec 16 1:00 pm Lg.3564GIGANOTOSAURUS</v>
      </c>
      <c r="D314">
        <f>16-INDEX(STANDINGS_BA[],MATCH(Table1[[#This Row],[COMBINED]],STANDINGS_BA[COMBINED],0),COLUMN(STANDINGS_BA[PLACE IN LEAGUE]))</f>
        <v>8</v>
      </c>
      <c r="E314">
        <f>16-INDEX(STANDINGS_R[],MATCH(Table1[[#This Row],[COMBINED]],STANDINGS_R[COMBINED],0),COLUMN(STANDINGS_R[PLACE IN LEAGUE]))</f>
        <v>7</v>
      </c>
      <c r="F314">
        <f>16-INDEX(STANDINGS_HR[],MATCH(Table1[[#This Row],[COMBINED]],STANDINGS_HR[COMBINED],0),COLUMN(STANDINGS_HR[PLACE IN LEAGUE]))</f>
        <v>4</v>
      </c>
      <c r="G314">
        <f>16-INDEX(STANDINGS_RBI[],MATCH(Table1[[#This Row],[COMBINED]],STANDINGS_RBI[COMBINED],0),COLUMN(STANDINGS_RBI[PLACE IN LEAGUE]))</f>
        <v>8</v>
      </c>
      <c r="H314">
        <f>16-INDEX(STANDINGS_SB[],MATCH(Table1[[#This Row],[COMBINED]],STANDINGS_SB[COMBINED],0),COLUMN(STANDINGS_SB[PLACE IN LEAGUE]))</f>
        <v>2</v>
      </c>
      <c r="I314">
        <f>16-INDEX(STANDINGS_ERA[],MATCH(Table1[[#This Row],[COMBINED]],STANDINGS_ERA[COMBINED],0),COLUMN(STANDINGS_ERA[PLACE IN LEAGUE]))</f>
        <v>9</v>
      </c>
      <c r="J314">
        <f>16-INDEX(STANDINGS_WHIP[],MATCH(Table1[[#This Row],[COMBINED]],STANDINGS_WHIP[COMBINED],0),COLUMN(STANDINGS_WHIP[PLACE IN LEAGUE]))</f>
        <v>9</v>
      </c>
      <c r="K314">
        <f>16-INDEX(STANDINGS_W[],MATCH(Table1[[#This Row],[COMBINED]],STANDINGS_W[COMBINED],0),COLUMN(STANDINGS_W[PLACE IN LEAGUE]))</f>
        <v>14</v>
      </c>
      <c r="L314">
        <f>16-INDEX(STANDINGS_K[],MATCH(Table1[[#This Row],[COMBINED]],STANDINGS_K[COMBINED],0),COLUMN(STANDINGS_K[PLACE IN LEAGUE]))</f>
        <v>14</v>
      </c>
      <c r="M314">
        <f>16-INDEX(STANDINGS_SV[],MATCH(Table1[[#This Row],[COMBINED]],STANDINGS_SV[COMBINED],0),COLUMN(STANDINGS_SV[PLACE IN LEAGUE]))</f>
        <v>1</v>
      </c>
      <c r="N314">
        <f>SUM(Table1[[#This Row],[BA]:[SV]])</f>
        <v>76</v>
      </c>
      <c r="O314">
        <v>9</v>
      </c>
    </row>
    <row r="315" spans="1:15" x14ac:dyDescent="0.25">
      <c r="A315" t="s">
        <v>701</v>
      </c>
      <c r="B315" t="s">
        <v>767</v>
      </c>
      <c r="C315" t="str">
        <f>Table1[[#This Row],[League]]&amp;Table1[[#This Row],[Team]]</f>
        <v>$150 Draft Champions Dec 16 1:00 pm Lg.3564Team Shepherd</v>
      </c>
      <c r="D315">
        <f>16-INDEX(STANDINGS_BA[],MATCH(Table1[[#This Row],[COMBINED]],STANDINGS_BA[COMBINED],0),COLUMN(STANDINGS_BA[PLACE IN LEAGUE]))</f>
        <v>13</v>
      </c>
      <c r="E315">
        <f>16-INDEX(STANDINGS_R[],MATCH(Table1[[#This Row],[COMBINED]],STANDINGS_R[COMBINED],0),COLUMN(STANDINGS_R[PLACE IN LEAGUE]))</f>
        <v>4</v>
      </c>
      <c r="F315">
        <f>16-INDEX(STANDINGS_HR[],MATCH(Table1[[#This Row],[COMBINED]],STANDINGS_HR[COMBINED],0),COLUMN(STANDINGS_HR[PLACE IN LEAGUE]))</f>
        <v>9</v>
      </c>
      <c r="G315">
        <f>16-INDEX(STANDINGS_RBI[],MATCH(Table1[[#This Row],[COMBINED]],STANDINGS_RBI[COMBINED],0),COLUMN(STANDINGS_RBI[PLACE IN LEAGUE]))</f>
        <v>3</v>
      </c>
      <c r="H315">
        <f>16-INDEX(STANDINGS_SB[],MATCH(Table1[[#This Row],[COMBINED]],STANDINGS_SB[COMBINED],0),COLUMN(STANDINGS_SB[PLACE IN LEAGUE]))</f>
        <v>10</v>
      </c>
      <c r="I315">
        <f>16-INDEX(STANDINGS_ERA[],MATCH(Table1[[#This Row],[COMBINED]],STANDINGS_ERA[COMBINED],0),COLUMN(STANDINGS_ERA[PLACE IN LEAGUE]))</f>
        <v>7</v>
      </c>
      <c r="J315">
        <f>16-INDEX(STANDINGS_WHIP[],MATCH(Table1[[#This Row],[COMBINED]],STANDINGS_WHIP[COMBINED],0),COLUMN(STANDINGS_WHIP[PLACE IN LEAGUE]))</f>
        <v>7</v>
      </c>
      <c r="K315">
        <f>16-INDEX(STANDINGS_W[],MATCH(Table1[[#This Row],[COMBINED]],STANDINGS_W[COMBINED],0),COLUMN(STANDINGS_W[PLACE IN LEAGUE]))</f>
        <v>3</v>
      </c>
      <c r="L315">
        <f>16-INDEX(STANDINGS_K[],MATCH(Table1[[#This Row],[COMBINED]],STANDINGS_K[COMBINED],0),COLUMN(STANDINGS_K[PLACE IN LEAGUE]))</f>
        <v>8</v>
      </c>
      <c r="M315">
        <f>16-INDEX(STANDINGS_SV[],MATCH(Table1[[#This Row],[COMBINED]],STANDINGS_SV[COMBINED],0),COLUMN(STANDINGS_SV[PLACE IN LEAGUE]))</f>
        <v>11</v>
      </c>
      <c r="N315">
        <f>SUM(Table1[[#This Row],[BA]:[SV]])</f>
        <v>75</v>
      </c>
      <c r="O315">
        <v>10</v>
      </c>
    </row>
    <row r="316" spans="1:15" x14ac:dyDescent="0.25">
      <c r="A316" t="s">
        <v>772</v>
      </c>
      <c r="B316" t="s">
        <v>767</v>
      </c>
      <c r="C316" t="str">
        <f>Table1[[#This Row],[League]]&amp;Table1[[#This Row],[Team]]</f>
        <v>$150 Draft Champions Dec 16 1:00 pm Lg.3564Ask Gretchen Wu</v>
      </c>
      <c r="D316">
        <f>16-INDEX(STANDINGS_BA[],MATCH(Table1[[#This Row],[COMBINED]],STANDINGS_BA[COMBINED],0),COLUMN(STANDINGS_BA[PLACE IN LEAGUE]))</f>
        <v>5</v>
      </c>
      <c r="E316">
        <f>16-INDEX(STANDINGS_R[],MATCH(Table1[[#This Row],[COMBINED]],STANDINGS_R[COMBINED],0),COLUMN(STANDINGS_R[PLACE IN LEAGUE]))</f>
        <v>1</v>
      </c>
      <c r="F316">
        <f>16-INDEX(STANDINGS_HR[],MATCH(Table1[[#This Row],[COMBINED]],STANDINGS_HR[COMBINED],0),COLUMN(STANDINGS_HR[PLACE IN LEAGUE]))</f>
        <v>1</v>
      </c>
      <c r="G316">
        <f>16-INDEX(STANDINGS_RBI[],MATCH(Table1[[#This Row],[COMBINED]],STANDINGS_RBI[COMBINED],0),COLUMN(STANDINGS_RBI[PLACE IN LEAGUE]))</f>
        <v>2</v>
      </c>
      <c r="H316">
        <f>16-INDEX(STANDINGS_SB[],MATCH(Table1[[#This Row],[COMBINED]],STANDINGS_SB[COMBINED],0),COLUMN(STANDINGS_SB[PLACE IN LEAGUE]))</f>
        <v>5</v>
      </c>
      <c r="I316">
        <f>16-INDEX(STANDINGS_ERA[],MATCH(Table1[[#This Row],[COMBINED]],STANDINGS_ERA[COMBINED],0),COLUMN(STANDINGS_ERA[PLACE IN LEAGUE]))</f>
        <v>13</v>
      </c>
      <c r="J316">
        <f>16-INDEX(STANDINGS_WHIP[],MATCH(Table1[[#This Row],[COMBINED]],STANDINGS_WHIP[COMBINED],0),COLUMN(STANDINGS_WHIP[PLACE IN LEAGUE]))</f>
        <v>14</v>
      </c>
      <c r="K316">
        <f>16-INDEX(STANDINGS_W[],MATCH(Table1[[#This Row],[COMBINED]],STANDINGS_W[COMBINED],0),COLUMN(STANDINGS_W[PLACE IN LEAGUE]))</f>
        <v>8</v>
      </c>
      <c r="L316">
        <f>16-INDEX(STANDINGS_K[],MATCH(Table1[[#This Row],[COMBINED]],STANDINGS_K[COMBINED],0),COLUMN(STANDINGS_K[PLACE IN LEAGUE]))</f>
        <v>9</v>
      </c>
      <c r="M316">
        <f>16-INDEX(STANDINGS_SV[],MATCH(Table1[[#This Row],[COMBINED]],STANDINGS_SV[COMBINED],0),COLUMN(STANDINGS_SV[PLACE IN LEAGUE]))</f>
        <v>13</v>
      </c>
      <c r="N316">
        <f>SUM(Table1[[#This Row],[BA]:[SV]])</f>
        <v>71</v>
      </c>
      <c r="O316">
        <v>11</v>
      </c>
    </row>
    <row r="317" spans="1:15" x14ac:dyDescent="0.25">
      <c r="A317" t="s">
        <v>768</v>
      </c>
      <c r="B317" t="s">
        <v>767</v>
      </c>
      <c r="C317" t="str">
        <f>Table1[[#This Row],[League]]&amp;Table1[[#This Row],[Team]]</f>
        <v>$150 Draft Champions Dec 16 1:00 pm Lg.3564Team Tran</v>
      </c>
      <c r="D317">
        <f>16-INDEX(STANDINGS_BA[],MATCH(Table1[[#This Row],[COMBINED]],STANDINGS_BA[COMBINED],0),COLUMN(STANDINGS_BA[PLACE IN LEAGUE]))</f>
        <v>14</v>
      </c>
      <c r="E317">
        <f>16-INDEX(STANDINGS_R[],MATCH(Table1[[#This Row],[COMBINED]],STANDINGS_R[COMBINED],0),COLUMN(STANDINGS_R[PLACE IN LEAGUE]))</f>
        <v>2</v>
      </c>
      <c r="F317">
        <f>16-INDEX(STANDINGS_HR[],MATCH(Table1[[#This Row],[COMBINED]],STANDINGS_HR[COMBINED],0),COLUMN(STANDINGS_HR[PLACE IN LEAGUE]))</f>
        <v>6</v>
      </c>
      <c r="G317">
        <f>16-INDEX(STANDINGS_RBI[],MATCH(Table1[[#This Row],[COMBINED]],STANDINGS_RBI[COMBINED],0),COLUMN(STANDINGS_RBI[PLACE IN LEAGUE]))</f>
        <v>6</v>
      </c>
      <c r="H317">
        <f>16-INDEX(STANDINGS_SB[],MATCH(Table1[[#This Row],[COMBINED]],STANDINGS_SB[COMBINED],0),COLUMN(STANDINGS_SB[PLACE IN LEAGUE]))</f>
        <v>1</v>
      </c>
      <c r="I317">
        <f>16-INDEX(STANDINGS_ERA[],MATCH(Table1[[#This Row],[COMBINED]],STANDINGS_ERA[COMBINED],0),COLUMN(STANDINGS_ERA[PLACE IN LEAGUE]))</f>
        <v>11</v>
      </c>
      <c r="J317">
        <f>16-INDEX(STANDINGS_WHIP[],MATCH(Table1[[#This Row],[COMBINED]],STANDINGS_WHIP[COMBINED],0),COLUMN(STANDINGS_WHIP[PLACE IN LEAGUE]))</f>
        <v>10</v>
      </c>
      <c r="K317">
        <f>16-INDEX(STANDINGS_W[],MATCH(Table1[[#This Row],[COMBINED]],STANDINGS_W[COMBINED],0),COLUMN(STANDINGS_W[PLACE IN LEAGUE]))</f>
        <v>1</v>
      </c>
      <c r="L317">
        <f>16-INDEX(STANDINGS_K[],MATCH(Table1[[#This Row],[COMBINED]],STANDINGS_K[COMBINED],0),COLUMN(STANDINGS_K[PLACE IN LEAGUE]))</f>
        <v>1</v>
      </c>
      <c r="M317">
        <f>16-INDEX(STANDINGS_SV[],MATCH(Table1[[#This Row],[COMBINED]],STANDINGS_SV[COMBINED],0),COLUMN(STANDINGS_SV[PLACE IN LEAGUE]))</f>
        <v>7</v>
      </c>
      <c r="N317">
        <f>SUM(Table1[[#This Row],[BA]:[SV]])</f>
        <v>59</v>
      </c>
      <c r="O317">
        <v>12</v>
      </c>
    </row>
    <row r="318" spans="1:15" x14ac:dyDescent="0.25">
      <c r="A318" t="s">
        <v>731</v>
      </c>
      <c r="B318" t="s">
        <v>767</v>
      </c>
      <c r="C318" t="str">
        <f>Table1[[#This Row],[League]]&amp;Table1[[#This Row],[Team]]</f>
        <v>$150 Draft Champions Dec 16 1:00 pm Lg.3564Team Owens</v>
      </c>
      <c r="D318">
        <f>16-INDEX(STANDINGS_BA[],MATCH(Table1[[#This Row],[COMBINED]],STANDINGS_BA[COMBINED],0),COLUMN(STANDINGS_BA[PLACE IN LEAGUE]))</f>
        <v>1</v>
      </c>
      <c r="E318">
        <f>16-INDEX(STANDINGS_R[],MATCH(Table1[[#This Row],[COMBINED]],STANDINGS_R[COMBINED],0),COLUMN(STANDINGS_R[PLACE IN LEAGUE]))</f>
        <v>3</v>
      </c>
      <c r="F318">
        <f>16-INDEX(STANDINGS_HR[],MATCH(Table1[[#This Row],[COMBINED]],STANDINGS_HR[COMBINED],0),COLUMN(STANDINGS_HR[PLACE IN LEAGUE]))</f>
        <v>12</v>
      </c>
      <c r="G318">
        <f>16-INDEX(STANDINGS_RBI[],MATCH(Table1[[#This Row],[COMBINED]],STANDINGS_RBI[COMBINED],0),COLUMN(STANDINGS_RBI[PLACE IN LEAGUE]))</f>
        <v>10</v>
      </c>
      <c r="H318">
        <f>16-INDEX(STANDINGS_SB[],MATCH(Table1[[#This Row],[COMBINED]],STANDINGS_SB[COMBINED],0),COLUMN(STANDINGS_SB[PLACE IN LEAGUE]))</f>
        <v>6</v>
      </c>
      <c r="I318">
        <f>16-INDEX(STANDINGS_ERA[],MATCH(Table1[[#This Row],[COMBINED]],STANDINGS_ERA[COMBINED],0),COLUMN(STANDINGS_ERA[PLACE IN LEAGUE]))</f>
        <v>6</v>
      </c>
      <c r="J318">
        <f>16-INDEX(STANDINGS_WHIP[],MATCH(Table1[[#This Row],[COMBINED]],STANDINGS_WHIP[COMBINED],0),COLUMN(STANDINGS_WHIP[PLACE IN LEAGUE]))</f>
        <v>5</v>
      </c>
      <c r="K318">
        <f>16-INDEX(STANDINGS_W[],MATCH(Table1[[#This Row],[COMBINED]],STANDINGS_W[COMBINED],0),COLUMN(STANDINGS_W[PLACE IN LEAGUE]))</f>
        <v>7</v>
      </c>
      <c r="L318">
        <f>16-INDEX(STANDINGS_K[],MATCH(Table1[[#This Row],[COMBINED]],STANDINGS_K[COMBINED],0),COLUMN(STANDINGS_K[PLACE IN LEAGUE]))</f>
        <v>2</v>
      </c>
      <c r="M318">
        <f>16-INDEX(STANDINGS_SV[],MATCH(Table1[[#This Row],[COMBINED]],STANDINGS_SV[COMBINED],0),COLUMN(STANDINGS_SV[PLACE IN LEAGUE]))</f>
        <v>6</v>
      </c>
      <c r="N318">
        <f>SUM(Table1[[#This Row],[BA]:[SV]])</f>
        <v>58</v>
      </c>
      <c r="O318">
        <v>13</v>
      </c>
    </row>
    <row r="319" spans="1:15" x14ac:dyDescent="0.25">
      <c r="A319" t="s">
        <v>774</v>
      </c>
      <c r="B319" t="s">
        <v>767</v>
      </c>
      <c r="C319" t="str">
        <f>Table1[[#This Row],[League]]&amp;Table1[[#This Row],[Team]]</f>
        <v>$150 Draft Champions Dec 16 1:00 pm Lg.3564The Libertines</v>
      </c>
      <c r="D319">
        <f>16-INDEX(STANDINGS_BA[],MATCH(Table1[[#This Row],[COMBINED]],STANDINGS_BA[COMBINED],0),COLUMN(STANDINGS_BA[PLACE IN LEAGUE]))</f>
        <v>3</v>
      </c>
      <c r="E319">
        <f>16-INDEX(STANDINGS_R[],MATCH(Table1[[#This Row],[COMBINED]],STANDINGS_R[COMBINED],0),COLUMN(STANDINGS_R[PLACE IN LEAGUE]))</f>
        <v>8</v>
      </c>
      <c r="F319">
        <f>16-INDEX(STANDINGS_HR[],MATCH(Table1[[#This Row],[COMBINED]],STANDINGS_HR[COMBINED],0),COLUMN(STANDINGS_HR[PLACE IN LEAGUE]))</f>
        <v>3</v>
      </c>
      <c r="G319">
        <f>16-INDEX(STANDINGS_RBI[],MATCH(Table1[[#This Row],[COMBINED]],STANDINGS_RBI[COMBINED],0),COLUMN(STANDINGS_RBI[PLACE IN LEAGUE]))</f>
        <v>7</v>
      </c>
      <c r="H319">
        <f>16-INDEX(STANDINGS_SB[],MATCH(Table1[[#This Row],[COMBINED]],STANDINGS_SB[COMBINED],0),COLUMN(STANDINGS_SB[PLACE IN LEAGUE]))</f>
        <v>8</v>
      </c>
      <c r="I319">
        <f>16-INDEX(STANDINGS_ERA[],MATCH(Table1[[#This Row],[COMBINED]],STANDINGS_ERA[COMBINED],0),COLUMN(STANDINGS_ERA[PLACE IN LEAGUE]))</f>
        <v>4</v>
      </c>
      <c r="J319">
        <f>16-INDEX(STANDINGS_WHIP[],MATCH(Table1[[#This Row],[COMBINED]],STANDINGS_WHIP[COMBINED],0),COLUMN(STANDINGS_WHIP[PLACE IN LEAGUE]))</f>
        <v>2</v>
      </c>
      <c r="K319">
        <f>16-INDEX(STANDINGS_W[],MATCH(Table1[[#This Row],[COMBINED]],STANDINGS_W[COMBINED],0),COLUMN(STANDINGS_W[PLACE IN LEAGUE]))</f>
        <v>2</v>
      </c>
      <c r="L319">
        <f>16-INDEX(STANDINGS_K[],MATCH(Table1[[#This Row],[COMBINED]],STANDINGS_K[COMBINED],0),COLUMN(STANDINGS_K[PLACE IN LEAGUE]))</f>
        <v>6</v>
      </c>
      <c r="M319">
        <f>16-INDEX(STANDINGS_SV[],MATCH(Table1[[#This Row],[COMBINED]],STANDINGS_SV[COMBINED],0),COLUMN(STANDINGS_SV[PLACE IN LEAGUE]))</f>
        <v>5</v>
      </c>
      <c r="N319">
        <f>SUM(Table1[[#This Row],[BA]:[SV]])</f>
        <v>48</v>
      </c>
      <c r="O319">
        <v>14</v>
      </c>
    </row>
    <row r="320" spans="1:15" x14ac:dyDescent="0.25">
      <c r="A320" t="s">
        <v>411</v>
      </c>
      <c r="B320" t="s">
        <v>767</v>
      </c>
      <c r="C320" t="str">
        <f>Table1[[#This Row],[League]]&amp;Table1[[#This Row],[Team]]</f>
        <v>$150 Draft Champions Dec 16 1:00 pm Lg.3564Thing 1</v>
      </c>
      <c r="D320">
        <f>16-INDEX(STANDINGS_BA[],MATCH(Table1[[#This Row],[COMBINED]],STANDINGS_BA[COMBINED],0),COLUMN(STANDINGS_BA[PLACE IN LEAGUE]))</f>
        <v>7</v>
      </c>
      <c r="E320">
        <f>16-INDEX(STANDINGS_R[],MATCH(Table1[[#This Row],[COMBINED]],STANDINGS_R[COMBINED],0),COLUMN(STANDINGS_R[PLACE IN LEAGUE]))</f>
        <v>5</v>
      </c>
      <c r="F320">
        <f>16-INDEX(STANDINGS_HR[],MATCH(Table1[[#This Row],[COMBINED]],STANDINGS_HR[COMBINED],0),COLUMN(STANDINGS_HR[PLACE IN LEAGUE]))</f>
        <v>8</v>
      </c>
      <c r="G320">
        <f>16-INDEX(STANDINGS_RBI[],MATCH(Table1[[#This Row],[COMBINED]],STANDINGS_RBI[COMBINED],0),COLUMN(STANDINGS_RBI[PLACE IN LEAGUE]))</f>
        <v>9</v>
      </c>
      <c r="H320">
        <f>16-INDEX(STANDINGS_SB[],MATCH(Table1[[#This Row],[COMBINED]],STANDINGS_SB[COMBINED],0),COLUMN(STANDINGS_SB[PLACE IN LEAGUE]))</f>
        <v>3</v>
      </c>
      <c r="I320">
        <f>16-INDEX(STANDINGS_ERA[],MATCH(Table1[[#This Row],[COMBINED]],STANDINGS_ERA[COMBINED],0),COLUMN(STANDINGS_ERA[PLACE IN LEAGUE]))</f>
        <v>1</v>
      </c>
      <c r="J320">
        <f>16-INDEX(STANDINGS_WHIP[],MATCH(Table1[[#This Row],[COMBINED]],STANDINGS_WHIP[COMBINED],0),COLUMN(STANDINGS_WHIP[PLACE IN LEAGUE]))</f>
        <v>1</v>
      </c>
      <c r="K320">
        <f>16-INDEX(STANDINGS_W[],MATCH(Table1[[#This Row],[COMBINED]],STANDINGS_W[COMBINED],0),COLUMN(STANDINGS_W[PLACE IN LEAGUE]))</f>
        <v>5</v>
      </c>
      <c r="L320">
        <f>16-INDEX(STANDINGS_K[],MATCH(Table1[[#This Row],[COMBINED]],STANDINGS_K[COMBINED],0),COLUMN(STANDINGS_K[PLACE IN LEAGUE]))</f>
        <v>4</v>
      </c>
      <c r="M320">
        <f>16-INDEX(STANDINGS_SV[],MATCH(Table1[[#This Row],[COMBINED]],STANDINGS_SV[COMBINED],0),COLUMN(STANDINGS_SV[PLACE IN LEAGUE]))</f>
        <v>3</v>
      </c>
      <c r="N320">
        <f>SUM(Table1[[#This Row],[BA]:[SV]])</f>
        <v>46</v>
      </c>
      <c r="O320">
        <v>15</v>
      </c>
    </row>
    <row r="321" spans="1:15" x14ac:dyDescent="0.25">
      <c r="A321" t="s">
        <v>776</v>
      </c>
      <c r="B321" t="s">
        <v>775</v>
      </c>
      <c r="C321" t="str">
        <f>Table1[[#This Row],[League]]&amp;Table1[[#This Row],[Team]]</f>
        <v>$150 Draft Champions Dec 17 1:00 pm Lg.3566Danger Manger</v>
      </c>
      <c r="D321">
        <f>16-INDEX(STANDINGS_BA[],MATCH(Table1[[#This Row],[COMBINED]],STANDINGS_BA[COMBINED],0),COLUMN(STANDINGS_BA[PLACE IN LEAGUE]))</f>
        <v>14</v>
      </c>
      <c r="E321">
        <f>16-INDEX(STANDINGS_R[],MATCH(Table1[[#This Row],[COMBINED]],STANDINGS_R[COMBINED],0),COLUMN(STANDINGS_R[PLACE IN LEAGUE]))</f>
        <v>13</v>
      </c>
      <c r="F321">
        <f>16-INDEX(STANDINGS_HR[],MATCH(Table1[[#This Row],[COMBINED]],STANDINGS_HR[COMBINED],0),COLUMN(STANDINGS_HR[PLACE IN LEAGUE]))</f>
        <v>10</v>
      </c>
      <c r="G321">
        <f>16-INDEX(STANDINGS_RBI[],MATCH(Table1[[#This Row],[COMBINED]],STANDINGS_RBI[COMBINED],0),COLUMN(STANDINGS_RBI[PLACE IN LEAGUE]))</f>
        <v>8</v>
      </c>
      <c r="H321">
        <f>16-INDEX(STANDINGS_SB[],MATCH(Table1[[#This Row],[COMBINED]],STANDINGS_SB[COMBINED],0),COLUMN(STANDINGS_SB[PLACE IN LEAGUE]))</f>
        <v>15</v>
      </c>
      <c r="I321">
        <f>16-INDEX(STANDINGS_ERA[],MATCH(Table1[[#This Row],[COMBINED]],STANDINGS_ERA[COMBINED],0),COLUMN(STANDINGS_ERA[PLACE IN LEAGUE]))</f>
        <v>14</v>
      </c>
      <c r="J321">
        <f>16-INDEX(STANDINGS_WHIP[],MATCH(Table1[[#This Row],[COMBINED]],STANDINGS_WHIP[COMBINED],0),COLUMN(STANDINGS_WHIP[PLACE IN LEAGUE]))</f>
        <v>15</v>
      </c>
      <c r="K321">
        <f>16-INDEX(STANDINGS_W[],MATCH(Table1[[#This Row],[COMBINED]],STANDINGS_W[COMBINED],0),COLUMN(STANDINGS_W[PLACE IN LEAGUE]))</f>
        <v>14</v>
      </c>
      <c r="L321">
        <f>16-INDEX(STANDINGS_K[],MATCH(Table1[[#This Row],[COMBINED]],STANDINGS_K[COMBINED],0),COLUMN(STANDINGS_K[PLACE IN LEAGUE]))</f>
        <v>14</v>
      </c>
      <c r="M321">
        <f>16-INDEX(STANDINGS_SV[],MATCH(Table1[[#This Row],[COMBINED]],STANDINGS_SV[COMBINED],0),COLUMN(STANDINGS_SV[PLACE IN LEAGUE]))</f>
        <v>2</v>
      </c>
      <c r="N321">
        <f>SUM(Table1[[#This Row],[BA]:[SV]])</f>
        <v>119</v>
      </c>
      <c r="O321">
        <v>1</v>
      </c>
    </row>
    <row r="322" spans="1:15" x14ac:dyDescent="0.25">
      <c r="A322" t="s">
        <v>777</v>
      </c>
      <c r="B322" t="s">
        <v>775</v>
      </c>
      <c r="C322" t="str">
        <f>Table1[[#This Row],[League]]&amp;Table1[[#This Row],[Team]]</f>
        <v>$150 Draft Champions Dec 17 1:00 pm Lg.3566Grant Shurinova</v>
      </c>
      <c r="D322">
        <f>16-INDEX(STANDINGS_BA[],MATCH(Table1[[#This Row],[COMBINED]],STANDINGS_BA[COMBINED],0),COLUMN(STANDINGS_BA[PLACE IN LEAGUE]))</f>
        <v>13</v>
      </c>
      <c r="E322">
        <f>16-INDEX(STANDINGS_R[],MATCH(Table1[[#This Row],[COMBINED]],STANDINGS_R[COMBINED],0),COLUMN(STANDINGS_R[PLACE IN LEAGUE]))</f>
        <v>15</v>
      </c>
      <c r="F322">
        <f>16-INDEX(STANDINGS_HR[],MATCH(Table1[[#This Row],[COMBINED]],STANDINGS_HR[COMBINED],0),COLUMN(STANDINGS_HR[PLACE IN LEAGUE]))</f>
        <v>9</v>
      </c>
      <c r="G322">
        <f>16-INDEX(STANDINGS_RBI[],MATCH(Table1[[#This Row],[COMBINED]],STANDINGS_RBI[COMBINED],0),COLUMN(STANDINGS_RBI[PLACE IN LEAGUE]))</f>
        <v>14</v>
      </c>
      <c r="H322">
        <f>16-INDEX(STANDINGS_SB[],MATCH(Table1[[#This Row],[COMBINED]],STANDINGS_SB[COMBINED],0),COLUMN(STANDINGS_SB[PLACE IN LEAGUE]))</f>
        <v>9</v>
      </c>
      <c r="I322">
        <f>16-INDEX(STANDINGS_ERA[],MATCH(Table1[[#This Row],[COMBINED]],STANDINGS_ERA[COMBINED],0),COLUMN(STANDINGS_ERA[PLACE IN LEAGUE]))</f>
        <v>9</v>
      </c>
      <c r="J322">
        <f>16-INDEX(STANDINGS_WHIP[],MATCH(Table1[[#This Row],[COMBINED]],STANDINGS_WHIP[COMBINED],0),COLUMN(STANDINGS_WHIP[PLACE IN LEAGUE]))</f>
        <v>8</v>
      </c>
      <c r="K322">
        <f>16-INDEX(STANDINGS_W[],MATCH(Table1[[#This Row],[COMBINED]],STANDINGS_W[COMBINED],0),COLUMN(STANDINGS_W[PLACE IN LEAGUE]))</f>
        <v>13</v>
      </c>
      <c r="L322">
        <f>16-INDEX(STANDINGS_K[],MATCH(Table1[[#This Row],[COMBINED]],STANDINGS_K[COMBINED],0),COLUMN(STANDINGS_K[PLACE IN LEAGUE]))</f>
        <v>12</v>
      </c>
      <c r="M322">
        <f>16-INDEX(STANDINGS_SV[],MATCH(Table1[[#This Row],[COMBINED]],STANDINGS_SV[COMBINED],0),COLUMN(STANDINGS_SV[PLACE IN LEAGUE]))</f>
        <v>13</v>
      </c>
      <c r="N322">
        <f>SUM(Table1[[#This Row],[BA]:[SV]])</f>
        <v>115</v>
      </c>
      <c r="O322">
        <v>2</v>
      </c>
    </row>
    <row r="323" spans="1:15" x14ac:dyDescent="0.25">
      <c r="A323" t="s">
        <v>154</v>
      </c>
      <c r="B323" t="s">
        <v>775</v>
      </c>
      <c r="C323" t="str">
        <f>Table1[[#This Row],[League]]&amp;Table1[[#This Row],[Team]]</f>
        <v>$150 Draft Champions Dec 17 1:00 pm Lg.3566GLG20s</v>
      </c>
      <c r="D323">
        <f>16-INDEX(STANDINGS_BA[],MATCH(Table1[[#This Row],[COMBINED]],STANDINGS_BA[COMBINED],0),COLUMN(STANDINGS_BA[PLACE IN LEAGUE]))</f>
        <v>11</v>
      </c>
      <c r="E323">
        <f>16-INDEX(STANDINGS_R[],MATCH(Table1[[#This Row],[COMBINED]],STANDINGS_R[COMBINED],0),COLUMN(STANDINGS_R[PLACE IN LEAGUE]))</f>
        <v>14</v>
      </c>
      <c r="F323">
        <f>16-INDEX(STANDINGS_HR[],MATCH(Table1[[#This Row],[COMBINED]],STANDINGS_HR[COMBINED],0),COLUMN(STANDINGS_HR[PLACE IN LEAGUE]))</f>
        <v>15</v>
      </c>
      <c r="G323">
        <f>16-INDEX(STANDINGS_RBI[],MATCH(Table1[[#This Row],[COMBINED]],STANDINGS_RBI[COMBINED],0),COLUMN(STANDINGS_RBI[PLACE IN LEAGUE]))</f>
        <v>13</v>
      </c>
      <c r="H323">
        <f>16-INDEX(STANDINGS_SB[],MATCH(Table1[[#This Row],[COMBINED]],STANDINGS_SB[COMBINED],0),COLUMN(STANDINGS_SB[PLACE IN LEAGUE]))</f>
        <v>13</v>
      </c>
      <c r="I323">
        <f>16-INDEX(STANDINGS_ERA[],MATCH(Table1[[#This Row],[COMBINED]],STANDINGS_ERA[COMBINED],0),COLUMN(STANDINGS_ERA[PLACE IN LEAGUE]))</f>
        <v>11</v>
      </c>
      <c r="J323">
        <f>16-INDEX(STANDINGS_WHIP[],MATCH(Table1[[#This Row],[COMBINED]],STANDINGS_WHIP[COMBINED],0),COLUMN(STANDINGS_WHIP[PLACE IN LEAGUE]))</f>
        <v>12</v>
      </c>
      <c r="K323">
        <f>16-INDEX(STANDINGS_W[],MATCH(Table1[[#This Row],[COMBINED]],STANDINGS_W[COMBINED],0),COLUMN(STANDINGS_W[PLACE IN LEAGUE]))</f>
        <v>7</v>
      </c>
      <c r="L323">
        <f>16-INDEX(STANDINGS_K[],MATCH(Table1[[#This Row],[COMBINED]],STANDINGS_K[COMBINED],0),COLUMN(STANDINGS_K[PLACE IN LEAGUE]))</f>
        <v>7</v>
      </c>
      <c r="M323">
        <f>16-INDEX(STANDINGS_SV[],MATCH(Table1[[#This Row],[COMBINED]],STANDINGS_SV[COMBINED],0),COLUMN(STANDINGS_SV[PLACE IN LEAGUE]))</f>
        <v>12</v>
      </c>
      <c r="N323">
        <f>SUM(Table1[[#This Row],[BA]:[SV]])</f>
        <v>115</v>
      </c>
      <c r="O323">
        <v>3</v>
      </c>
    </row>
    <row r="324" spans="1:15" x14ac:dyDescent="0.25">
      <c r="A324" t="s">
        <v>778</v>
      </c>
      <c r="B324" t="s">
        <v>775</v>
      </c>
      <c r="C324" t="str">
        <f>Table1[[#This Row],[League]]&amp;Table1[[#This Row],[Team]]</f>
        <v>$150 Draft Champions Dec 17 1:00 pm Lg.3566Elsewhere In The NHL</v>
      </c>
      <c r="D324">
        <f>16-INDEX(STANDINGS_BA[],MATCH(Table1[[#This Row],[COMBINED]],STANDINGS_BA[COMBINED],0),COLUMN(STANDINGS_BA[PLACE IN LEAGUE]))</f>
        <v>12</v>
      </c>
      <c r="E324">
        <f>16-INDEX(STANDINGS_R[],MATCH(Table1[[#This Row],[COMBINED]],STANDINGS_R[COMBINED],0),COLUMN(STANDINGS_R[PLACE IN LEAGUE]))</f>
        <v>8</v>
      </c>
      <c r="F324">
        <f>16-INDEX(STANDINGS_HR[],MATCH(Table1[[#This Row],[COMBINED]],STANDINGS_HR[COMBINED],0),COLUMN(STANDINGS_HR[PLACE IN LEAGUE]))</f>
        <v>6</v>
      </c>
      <c r="G324">
        <f>16-INDEX(STANDINGS_RBI[],MATCH(Table1[[#This Row],[COMBINED]],STANDINGS_RBI[COMBINED],0),COLUMN(STANDINGS_RBI[PLACE IN LEAGUE]))</f>
        <v>7</v>
      </c>
      <c r="H324">
        <f>16-INDEX(STANDINGS_SB[],MATCH(Table1[[#This Row],[COMBINED]],STANDINGS_SB[COMBINED],0),COLUMN(STANDINGS_SB[PLACE IN LEAGUE]))</f>
        <v>14</v>
      </c>
      <c r="I324">
        <f>16-INDEX(STANDINGS_ERA[],MATCH(Table1[[#This Row],[COMBINED]],STANDINGS_ERA[COMBINED],0),COLUMN(STANDINGS_ERA[PLACE IN LEAGUE]))</f>
        <v>12</v>
      </c>
      <c r="J324">
        <f>16-INDEX(STANDINGS_WHIP[],MATCH(Table1[[#This Row],[COMBINED]],STANDINGS_WHIP[COMBINED],0),COLUMN(STANDINGS_WHIP[PLACE IN LEAGUE]))</f>
        <v>13</v>
      </c>
      <c r="K324">
        <f>16-INDEX(STANDINGS_W[],MATCH(Table1[[#This Row],[COMBINED]],STANDINGS_W[COMBINED],0),COLUMN(STANDINGS_W[PLACE IN LEAGUE]))</f>
        <v>12</v>
      </c>
      <c r="L324">
        <f>16-INDEX(STANDINGS_K[],MATCH(Table1[[#This Row],[COMBINED]],STANDINGS_K[COMBINED],0),COLUMN(STANDINGS_K[PLACE IN LEAGUE]))</f>
        <v>15</v>
      </c>
      <c r="M324">
        <f>16-INDEX(STANDINGS_SV[],MATCH(Table1[[#This Row],[COMBINED]],STANDINGS_SV[COMBINED],0),COLUMN(STANDINGS_SV[PLACE IN LEAGUE]))</f>
        <v>9</v>
      </c>
      <c r="N324">
        <f>SUM(Table1[[#This Row],[BA]:[SV]])</f>
        <v>108</v>
      </c>
      <c r="O324">
        <v>4</v>
      </c>
    </row>
    <row r="325" spans="1:15" x14ac:dyDescent="0.25">
      <c r="A325" t="s">
        <v>127</v>
      </c>
      <c r="B325" t="s">
        <v>775</v>
      </c>
      <c r="C325" t="str">
        <f>Table1[[#This Row],[League]]&amp;Table1[[#This Row],[Team]]</f>
        <v>$150 Draft Champions Dec 17 1:00 pm Lg.3566Just An Old Vet</v>
      </c>
      <c r="D325">
        <f>16-INDEX(STANDINGS_BA[],MATCH(Table1[[#This Row],[COMBINED]],STANDINGS_BA[COMBINED],0),COLUMN(STANDINGS_BA[PLACE IN LEAGUE]))</f>
        <v>15</v>
      </c>
      <c r="E325">
        <f>16-INDEX(STANDINGS_R[],MATCH(Table1[[#This Row],[COMBINED]],STANDINGS_R[COMBINED],0),COLUMN(STANDINGS_R[PLACE IN LEAGUE]))</f>
        <v>11</v>
      </c>
      <c r="F325">
        <f>16-INDEX(STANDINGS_HR[],MATCH(Table1[[#This Row],[COMBINED]],STANDINGS_HR[COMBINED],0),COLUMN(STANDINGS_HR[PLACE IN LEAGUE]))</f>
        <v>11</v>
      </c>
      <c r="G325">
        <f>16-INDEX(STANDINGS_RBI[],MATCH(Table1[[#This Row],[COMBINED]],STANDINGS_RBI[COMBINED],0),COLUMN(STANDINGS_RBI[PLACE IN LEAGUE]))</f>
        <v>15</v>
      </c>
      <c r="H325">
        <f>16-INDEX(STANDINGS_SB[],MATCH(Table1[[#This Row],[COMBINED]],STANDINGS_SB[COMBINED],0),COLUMN(STANDINGS_SB[PLACE IN LEAGUE]))</f>
        <v>10</v>
      </c>
      <c r="I325">
        <f>16-INDEX(STANDINGS_ERA[],MATCH(Table1[[#This Row],[COMBINED]],STANDINGS_ERA[COMBINED],0),COLUMN(STANDINGS_ERA[PLACE IN LEAGUE]))</f>
        <v>13</v>
      </c>
      <c r="J325">
        <f>16-INDEX(STANDINGS_WHIP[],MATCH(Table1[[#This Row],[COMBINED]],STANDINGS_WHIP[COMBINED],0),COLUMN(STANDINGS_WHIP[PLACE IN LEAGUE]))</f>
        <v>9</v>
      </c>
      <c r="K325">
        <f>16-INDEX(STANDINGS_W[],MATCH(Table1[[#This Row],[COMBINED]],STANDINGS_W[COMBINED],0),COLUMN(STANDINGS_W[PLACE IN LEAGUE]))</f>
        <v>9</v>
      </c>
      <c r="L325">
        <f>16-INDEX(STANDINGS_K[],MATCH(Table1[[#This Row],[COMBINED]],STANDINGS_K[COMBINED],0),COLUMN(STANDINGS_K[PLACE IN LEAGUE]))</f>
        <v>10</v>
      </c>
      <c r="M325">
        <f>16-INDEX(STANDINGS_SV[],MATCH(Table1[[#This Row],[COMBINED]],STANDINGS_SV[COMBINED],0),COLUMN(STANDINGS_SV[PLACE IN LEAGUE]))</f>
        <v>4</v>
      </c>
      <c r="N325">
        <f>SUM(Table1[[#This Row],[BA]:[SV]])</f>
        <v>107</v>
      </c>
      <c r="O325">
        <v>5</v>
      </c>
    </row>
    <row r="326" spans="1:15" x14ac:dyDescent="0.25">
      <c r="A326" t="s">
        <v>784</v>
      </c>
      <c r="B326" t="s">
        <v>775</v>
      </c>
      <c r="C326" t="str">
        <f>Table1[[#This Row],[League]]&amp;Table1[[#This Row],[Team]]</f>
        <v>$150 Draft Champions Dec 17 1:00 pm Lg.3566Team Pardi</v>
      </c>
      <c r="D326">
        <f>16-INDEX(STANDINGS_BA[],MATCH(Table1[[#This Row],[COMBINED]],STANDINGS_BA[COMBINED],0),COLUMN(STANDINGS_BA[PLACE IN LEAGUE]))</f>
        <v>5</v>
      </c>
      <c r="E326">
        <f>16-INDEX(STANDINGS_R[],MATCH(Table1[[#This Row],[COMBINED]],STANDINGS_R[COMBINED],0),COLUMN(STANDINGS_R[PLACE IN LEAGUE]))</f>
        <v>4</v>
      </c>
      <c r="F326">
        <f>16-INDEX(STANDINGS_HR[],MATCH(Table1[[#This Row],[COMBINED]],STANDINGS_HR[COMBINED],0),COLUMN(STANDINGS_HR[PLACE IN LEAGUE]))</f>
        <v>14</v>
      </c>
      <c r="G326">
        <f>16-INDEX(STANDINGS_RBI[],MATCH(Table1[[#This Row],[COMBINED]],STANDINGS_RBI[COMBINED],0),COLUMN(STANDINGS_RBI[PLACE IN LEAGUE]))</f>
        <v>12</v>
      </c>
      <c r="H326">
        <f>16-INDEX(STANDINGS_SB[],MATCH(Table1[[#This Row],[COMBINED]],STANDINGS_SB[COMBINED],0),COLUMN(STANDINGS_SB[PLACE IN LEAGUE]))</f>
        <v>4</v>
      </c>
      <c r="I326">
        <f>16-INDEX(STANDINGS_ERA[],MATCH(Table1[[#This Row],[COMBINED]],STANDINGS_ERA[COMBINED],0),COLUMN(STANDINGS_ERA[PLACE IN LEAGUE]))</f>
        <v>8</v>
      </c>
      <c r="J326">
        <f>16-INDEX(STANDINGS_WHIP[],MATCH(Table1[[#This Row],[COMBINED]],STANDINGS_WHIP[COMBINED],0),COLUMN(STANDINGS_WHIP[PLACE IN LEAGUE]))</f>
        <v>11</v>
      </c>
      <c r="K326">
        <f>16-INDEX(STANDINGS_W[],MATCH(Table1[[#This Row],[COMBINED]],STANDINGS_W[COMBINED],0),COLUMN(STANDINGS_W[PLACE IN LEAGUE]))</f>
        <v>6</v>
      </c>
      <c r="L326">
        <f>16-INDEX(STANDINGS_K[],MATCH(Table1[[#This Row],[COMBINED]],STANDINGS_K[COMBINED],0),COLUMN(STANDINGS_K[PLACE IN LEAGUE]))</f>
        <v>8</v>
      </c>
      <c r="M326">
        <f>16-INDEX(STANDINGS_SV[],MATCH(Table1[[#This Row],[COMBINED]],STANDINGS_SV[COMBINED],0),COLUMN(STANDINGS_SV[PLACE IN LEAGUE]))</f>
        <v>6</v>
      </c>
      <c r="N326">
        <f>SUM(Table1[[#This Row],[BA]:[SV]])</f>
        <v>78</v>
      </c>
      <c r="O326">
        <v>6</v>
      </c>
    </row>
    <row r="327" spans="1:15" x14ac:dyDescent="0.25">
      <c r="A327" t="s">
        <v>779</v>
      </c>
      <c r="B327" t="s">
        <v>775</v>
      </c>
      <c r="C327" t="str">
        <f>Table1[[#This Row],[League]]&amp;Table1[[#This Row],[Team]]</f>
        <v>$150 Draft Champions Dec 17 1:00 pm Lg.3566SpinningSeams2</v>
      </c>
      <c r="D327">
        <f>16-INDEX(STANDINGS_BA[],MATCH(Table1[[#This Row],[COMBINED]],STANDINGS_BA[COMBINED],0),COLUMN(STANDINGS_BA[PLACE IN LEAGUE]))</f>
        <v>10</v>
      </c>
      <c r="E327">
        <f>16-INDEX(STANDINGS_R[],MATCH(Table1[[#This Row],[COMBINED]],STANDINGS_R[COMBINED],0),COLUMN(STANDINGS_R[PLACE IN LEAGUE]))</f>
        <v>12</v>
      </c>
      <c r="F327">
        <f>16-INDEX(STANDINGS_HR[],MATCH(Table1[[#This Row],[COMBINED]],STANDINGS_HR[COMBINED],0),COLUMN(STANDINGS_HR[PLACE IN LEAGUE]))</f>
        <v>4</v>
      </c>
      <c r="G327">
        <f>16-INDEX(STANDINGS_RBI[],MATCH(Table1[[#This Row],[COMBINED]],STANDINGS_RBI[COMBINED],0),COLUMN(STANDINGS_RBI[PLACE IN LEAGUE]))</f>
        <v>6</v>
      </c>
      <c r="H327">
        <f>16-INDEX(STANDINGS_SB[],MATCH(Table1[[#This Row],[COMBINED]],STANDINGS_SB[COMBINED],0),COLUMN(STANDINGS_SB[PLACE IN LEAGUE]))</f>
        <v>12</v>
      </c>
      <c r="I327">
        <f>16-INDEX(STANDINGS_ERA[],MATCH(Table1[[#This Row],[COMBINED]],STANDINGS_ERA[COMBINED],0),COLUMN(STANDINGS_ERA[PLACE IN LEAGUE]))</f>
        <v>5</v>
      </c>
      <c r="J327">
        <f>16-INDEX(STANDINGS_WHIP[],MATCH(Table1[[#This Row],[COMBINED]],STANDINGS_WHIP[COMBINED],0),COLUMN(STANDINGS_WHIP[PLACE IN LEAGUE]))</f>
        <v>4</v>
      </c>
      <c r="K327">
        <f>16-INDEX(STANDINGS_W[],MATCH(Table1[[#This Row],[COMBINED]],STANDINGS_W[COMBINED],0),COLUMN(STANDINGS_W[PLACE IN LEAGUE]))</f>
        <v>11</v>
      </c>
      <c r="L327">
        <f>16-INDEX(STANDINGS_K[],MATCH(Table1[[#This Row],[COMBINED]],STANDINGS_K[COMBINED],0),COLUMN(STANDINGS_K[PLACE IN LEAGUE]))</f>
        <v>6</v>
      </c>
      <c r="M327">
        <f>16-INDEX(STANDINGS_SV[],MATCH(Table1[[#This Row],[COMBINED]],STANDINGS_SV[COMBINED],0),COLUMN(STANDINGS_SV[PLACE IN LEAGUE]))</f>
        <v>7</v>
      </c>
      <c r="N327">
        <f>SUM(Table1[[#This Row],[BA]:[SV]])</f>
        <v>77</v>
      </c>
      <c r="O327">
        <v>7</v>
      </c>
    </row>
    <row r="328" spans="1:15" x14ac:dyDescent="0.25">
      <c r="A328" t="s">
        <v>786</v>
      </c>
      <c r="B328" t="s">
        <v>775</v>
      </c>
      <c r="C328" t="str">
        <f>Table1[[#This Row],[League]]&amp;Table1[[#This Row],[Team]]</f>
        <v>$150 Draft Champions Dec 17 1:00 pm Lg.3566Tall Timber DC12</v>
      </c>
      <c r="D328">
        <f>16-INDEX(STANDINGS_BA[],MATCH(Table1[[#This Row],[COMBINED]],STANDINGS_BA[COMBINED],0),COLUMN(STANDINGS_BA[PLACE IN LEAGUE]))</f>
        <v>3</v>
      </c>
      <c r="E328">
        <f>16-INDEX(STANDINGS_R[],MATCH(Table1[[#This Row],[COMBINED]],STANDINGS_R[COMBINED],0),COLUMN(STANDINGS_R[PLACE IN LEAGUE]))</f>
        <v>6</v>
      </c>
      <c r="F328">
        <f>16-INDEX(STANDINGS_HR[],MATCH(Table1[[#This Row],[COMBINED]],STANDINGS_HR[COMBINED],0),COLUMN(STANDINGS_HR[PLACE IN LEAGUE]))</f>
        <v>13</v>
      </c>
      <c r="G328">
        <f>16-INDEX(STANDINGS_RBI[],MATCH(Table1[[#This Row],[COMBINED]],STANDINGS_RBI[COMBINED],0),COLUMN(STANDINGS_RBI[PLACE IN LEAGUE]))</f>
        <v>10</v>
      </c>
      <c r="H328">
        <f>16-INDEX(STANDINGS_SB[],MATCH(Table1[[#This Row],[COMBINED]],STANDINGS_SB[COMBINED],0),COLUMN(STANDINGS_SB[PLACE IN LEAGUE]))</f>
        <v>1</v>
      </c>
      <c r="I328">
        <f>16-INDEX(STANDINGS_ERA[],MATCH(Table1[[#This Row],[COMBINED]],STANDINGS_ERA[COMBINED],0),COLUMN(STANDINGS_ERA[PLACE IN LEAGUE]))</f>
        <v>7</v>
      </c>
      <c r="J328">
        <f>16-INDEX(STANDINGS_WHIP[],MATCH(Table1[[#This Row],[COMBINED]],STANDINGS_WHIP[COMBINED],0),COLUMN(STANDINGS_WHIP[PLACE IN LEAGUE]))</f>
        <v>6</v>
      </c>
      <c r="K328">
        <f>16-INDEX(STANDINGS_W[],MATCH(Table1[[#This Row],[COMBINED]],STANDINGS_W[COMBINED],0),COLUMN(STANDINGS_W[PLACE IN LEAGUE]))</f>
        <v>15</v>
      </c>
      <c r="L328">
        <f>16-INDEX(STANDINGS_K[],MATCH(Table1[[#This Row],[COMBINED]],STANDINGS_K[COMBINED],0),COLUMN(STANDINGS_K[PLACE IN LEAGUE]))</f>
        <v>9</v>
      </c>
      <c r="M328">
        <f>16-INDEX(STANDINGS_SV[],MATCH(Table1[[#This Row],[COMBINED]],STANDINGS_SV[COMBINED],0),COLUMN(STANDINGS_SV[PLACE IN LEAGUE]))</f>
        <v>3</v>
      </c>
      <c r="N328">
        <f>SUM(Table1[[#This Row],[BA]:[SV]])</f>
        <v>73</v>
      </c>
      <c r="O328">
        <v>8</v>
      </c>
    </row>
    <row r="329" spans="1:15" x14ac:dyDescent="0.25">
      <c r="A329" t="s">
        <v>785</v>
      </c>
      <c r="B329" t="s">
        <v>775</v>
      </c>
      <c r="C329" t="str">
        <f>Table1[[#This Row],[League]]&amp;Table1[[#This Row],[Team]]</f>
        <v>$150 Draft Champions Dec 17 1:00 pm Lg.3566Forever Draft 2</v>
      </c>
      <c r="D329">
        <f>16-INDEX(STANDINGS_BA[],MATCH(Table1[[#This Row],[COMBINED]],STANDINGS_BA[COMBINED],0),COLUMN(STANDINGS_BA[PLACE IN LEAGUE]))</f>
        <v>4</v>
      </c>
      <c r="E329">
        <f>16-INDEX(STANDINGS_R[],MATCH(Table1[[#This Row],[COMBINED]],STANDINGS_R[COMBINED],0),COLUMN(STANDINGS_R[PLACE IN LEAGUE]))</f>
        <v>5</v>
      </c>
      <c r="F329">
        <f>16-INDEX(STANDINGS_HR[],MATCH(Table1[[#This Row],[COMBINED]],STANDINGS_HR[COMBINED],0),COLUMN(STANDINGS_HR[PLACE IN LEAGUE]))</f>
        <v>3</v>
      </c>
      <c r="G329">
        <f>16-INDEX(STANDINGS_RBI[],MATCH(Table1[[#This Row],[COMBINED]],STANDINGS_RBI[COMBINED],0),COLUMN(STANDINGS_RBI[PLACE IN LEAGUE]))</f>
        <v>5</v>
      </c>
      <c r="H329">
        <f>16-INDEX(STANDINGS_SB[],MATCH(Table1[[#This Row],[COMBINED]],STANDINGS_SB[COMBINED],0),COLUMN(STANDINGS_SB[PLACE IN LEAGUE]))</f>
        <v>7</v>
      </c>
      <c r="I329">
        <f>16-INDEX(STANDINGS_ERA[],MATCH(Table1[[#This Row],[COMBINED]],STANDINGS_ERA[COMBINED],0),COLUMN(STANDINGS_ERA[PLACE IN LEAGUE]))</f>
        <v>6</v>
      </c>
      <c r="J329">
        <f>16-INDEX(STANDINGS_WHIP[],MATCH(Table1[[#This Row],[COMBINED]],STANDINGS_WHIP[COMBINED],0),COLUMN(STANDINGS_WHIP[PLACE IN LEAGUE]))</f>
        <v>10</v>
      </c>
      <c r="K329">
        <f>16-INDEX(STANDINGS_W[],MATCH(Table1[[#This Row],[COMBINED]],STANDINGS_W[COMBINED],0),COLUMN(STANDINGS_W[PLACE IN LEAGUE]))</f>
        <v>10</v>
      </c>
      <c r="L329">
        <f>16-INDEX(STANDINGS_K[],MATCH(Table1[[#This Row],[COMBINED]],STANDINGS_K[COMBINED],0),COLUMN(STANDINGS_K[PLACE IN LEAGUE]))</f>
        <v>13</v>
      </c>
      <c r="M329">
        <f>16-INDEX(STANDINGS_SV[],MATCH(Table1[[#This Row],[COMBINED]],STANDINGS_SV[COMBINED],0),COLUMN(STANDINGS_SV[PLACE IN LEAGUE]))</f>
        <v>8</v>
      </c>
      <c r="N329">
        <f>SUM(Table1[[#This Row],[BA]:[SV]])</f>
        <v>71</v>
      </c>
      <c r="O329">
        <v>9</v>
      </c>
    </row>
    <row r="330" spans="1:15" x14ac:dyDescent="0.25">
      <c r="A330" t="s">
        <v>782</v>
      </c>
      <c r="B330" t="s">
        <v>775</v>
      </c>
      <c r="C330" t="str">
        <f>Table1[[#This Row],[League]]&amp;Table1[[#This Row],[Team]]</f>
        <v>$150 Draft Champions Dec 17 1:00 pm Lg.3566Trachtman's NeverEnding Story 150</v>
      </c>
      <c r="D330">
        <f>16-INDEX(STANDINGS_BA[],MATCH(Table1[[#This Row],[COMBINED]],STANDINGS_BA[COMBINED],0),COLUMN(STANDINGS_BA[PLACE IN LEAGUE]))</f>
        <v>7</v>
      </c>
      <c r="E330">
        <f>16-INDEX(STANDINGS_R[],MATCH(Table1[[#This Row],[COMBINED]],STANDINGS_R[COMBINED],0),COLUMN(STANDINGS_R[PLACE IN LEAGUE]))</f>
        <v>10</v>
      </c>
      <c r="F330">
        <f>16-INDEX(STANDINGS_HR[],MATCH(Table1[[#This Row],[COMBINED]],STANDINGS_HR[COMBINED],0),COLUMN(STANDINGS_HR[PLACE IN LEAGUE]))</f>
        <v>12</v>
      </c>
      <c r="G330">
        <f>16-INDEX(STANDINGS_RBI[],MATCH(Table1[[#This Row],[COMBINED]],STANDINGS_RBI[COMBINED],0),COLUMN(STANDINGS_RBI[PLACE IN LEAGUE]))</f>
        <v>11</v>
      </c>
      <c r="H330">
        <f>16-INDEX(STANDINGS_SB[],MATCH(Table1[[#This Row],[COMBINED]],STANDINGS_SB[COMBINED],0),COLUMN(STANDINGS_SB[PLACE IN LEAGUE]))</f>
        <v>8</v>
      </c>
      <c r="I330">
        <f>16-INDEX(STANDINGS_ERA[],MATCH(Table1[[#This Row],[COMBINED]],STANDINGS_ERA[COMBINED],0),COLUMN(STANDINGS_ERA[PLACE IN LEAGUE]))</f>
        <v>1</v>
      </c>
      <c r="J330">
        <f>16-INDEX(STANDINGS_WHIP[],MATCH(Table1[[#This Row],[COMBINED]],STANDINGS_WHIP[COMBINED],0),COLUMN(STANDINGS_WHIP[PLACE IN LEAGUE]))</f>
        <v>1</v>
      </c>
      <c r="K330">
        <f>16-INDEX(STANDINGS_W[],MATCH(Table1[[#This Row],[COMBINED]],STANDINGS_W[COMBINED],0),COLUMN(STANDINGS_W[PLACE IN LEAGUE]))</f>
        <v>1</v>
      </c>
      <c r="L330">
        <f>16-INDEX(STANDINGS_K[],MATCH(Table1[[#This Row],[COMBINED]],STANDINGS_K[COMBINED],0),COLUMN(STANDINGS_K[PLACE IN LEAGUE]))</f>
        <v>5</v>
      </c>
      <c r="M330">
        <f>16-INDEX(STANDINGS_SV[],MATCH(Table1[[#This Row],[COMBINED]],STANDINGS_SV[COMBINED],0),COLUMN(STANDINGS_SV[PLACE IN LEAGUE]))</f>
        <v>11</v>
      </c>
      <c r="N330">
        <f>SUM(Table1[[#This Row],[BA]:[SV]])</f>
        <v>67</v>
      </c>
      <c r="O330">
        <v>10</v>
      </c>
    </row>
    <row r="331" spans="1:15" x14ac:dyDescent="0.25">
      <c r="A331" t="s">
        <v>780</v>
      </c>
      <c r="B331" t="s">
        <v>775</v>
      </c>
      <c r="C331" t="str">
        <f>Table1[[#This Row],[League]]&amp;Table1[[#This Row],[Team]]</f>
        <v>$150 Draft Champions Dec 17 1:00 pm Lg.3566The Unused Needles</v>
      </c>
      <c r="D331">
        <f>16-INDEX(STANDINGS_BA[],MATCH(Table1[[#This Row],[COMBINED]],STANDINGS_BA[COMBINED],0),COLUMN(STANDINGS_BA[PLACE IN LEAGUE]))</f>
        <v>9</v>
      </c>
      <c r="E331">
        <f>16-INDEX(STANDINGS_R[],MATCH(Table1[[#This Row],[COMBINED]],STANDINGS_R[COMBINED],0),COLUMN(STANDINGS_R[PLACE IN LEAGUE]))</f>
        <v>9</v>
      </c>
      <c r="F331">
        <f>16-INDEX(STANDINGS_HR[],MATCH(Table1[[#This Row],[COMBINED]],STANDINGS_HR[COMBINED],0),COLUMN(STANDINGS_HR[PLACE IN LEAGUE]))</f>
        <v>8</v>
      </c>
      <c r="G331">
        <f>16-INDEX(STANDINGS_RBI[],MATCH(Table1[[#This Row],[COMBINED]],STANDINGS_RBI[COMBINED],0),COLUMN(STANDINGS_RBI[PLACE IN LEAGUE]))</f>
        <v>9</v>
      </c>
      <c r="H331">
        <f>16-INDEX(STANDINGS_SB[],MATCH(Table1[[#This Row],[COMBINED]],STANDINGS_SB[COMBINED],0),COLUMN(STANDINGS_SB[PLACE IN LEAGUE]))</f>
        <v>5</v>
      </c>
      <c r="I331">
        <f>16-INDEX(STANDINGS_ERA[],MATCH(Table1[[#This Row],[COMBINED]],STANDINGS_ERA[COMBINED],0),COLUMN(STANDINGS_ERA[PLACE IN LEAGUE]))</f>
        <v>2</v>
      </c>
      <c r="J331">
        <f>16-INDEX(STANDINGS_WHIP[],MATCH(Table1[[#This Row],[COMBINED]],STANDINGS_WHIP[COMBINED],0),COLUMN(STANDINGS_WHIP[PLACE IN LEAGUE]))</f>
        <v>2</v>
      </c>
      <c r="K331">
        <f>16-INDEX(STANDINGS_W[],MATCH(Table1[[#This Row],[COMBINED]],STANDINGS_W[COMBINED],0),COLUMN(STANDINGS_W[PLACE IN LEAGUE]))</f>
        <v>8</v>
      </c>
      <c r="L331">
        <f>16-INDEX(STANDINGS_K[],MATCH(Table1[[#This Row],[COMBINED]],STANDINGS_K[COMBINED],0),COLUMN(STANDINGS_K[PLACE IN LEAGUE]))</f>
        <v>11</v>
      </c>
      <c r="M331">
        <f>16-INDEX(STANDINGS_SV[],MATCH(Table1[[#This Row],[COMBINED]],STANDINGS_SV[COMBINED],0),COLUMN(STANDINGS_SV[PLACE IN LEAGUE]))</f>
        <v>1</v>
      </c>
      <c r="N331">
        <f>SUM(Table1[[#This Row],[BA]:[SV]])</f>
        <v>64</v>
      </c>
      <c r="O331">
        <v>11</v>
      </c>
    </row>
    <row r="332" spans="1:15" x14ac:dyDescent="0.25">
      <c r="A332" t="s">
        <v>787</v>
      </c>
      <c r="B332" t="s">
        <v>775</v>
      </c>
      <c r="C332" t="str">
        <f>Table1[[#This Row],[League]]&amp;Table1[[#This Row],[Team]]</f>
        <v>$150 Draft Champions Dec 17 1:00 pm Lg.3566Team Barbella</v>
      </c>
      <c r="D332">
        <f>16-INDEX(STANDINGS_BA[],MATCH(Table1[[#This Row],[COMBINED]],STANDINGS_BA[COMBINED],0),COLUMN(STANDINGS_BA[PLACE IN LEAGUE]))</f>
        <v>2</v>
      </c>
      <c r="E332">
        <f>16-INDEX(STANDINGS_R[],MATCH(Table1[[#This Row],[COMBINED]],STANDINGS_R[COMBINED],0),COLUMN(STANDINGS_R[PLACE IN LEAGUE]))</f>
        <v>1</v>
      </c>
      <c r="F332">
        <f>16-INDEX(STANDINGS_HR[],MATCH(Table1[[#This Row],[COMBINED]],STANDINGS_HR[COMBINED],0),COLUMN(STANDINGS_HR[PLACE IN LEAGUE]))</f>
        <v>1</v>
      </c>
      <c r="G332">
        <f>16-INDEX(STANDINGS_RBI[],MATCH(Table1[[#This Row],[COMBINED]],STANDINGS_RBI[COMBINED],0),COLUMN(STANDINGS_RBI[PLACE IN LEAGUE]))</f>
        <v>2</v>
      </c>
      <c r="H332">
        <f>16-INDEX(STANDINGS_SB[],MATCH(Table1[[#This Row],[COMBINED]],STANDINGS_SB[COMBINED],0),COLUMN(STANDINGS_SB[PLACE IN LEAGUE]))</f>
        <v>2</v>
      </c>
      <c r="I332">
        <f>16-INDEX(STANDINGS_ERA[],MATCH(Table1[[#This Row],[COMBINED]],STANDINGS_ERA[COMBINED],0),COLUMN(STANDINGS_ERA[PLACE IN LEAGUE]))</f>
        <v>15</v>
      </c>
      <c r="J332">
        <f>16-INDEX(STANDINGS_WHIP[],MATCH(Table1[[#This Row],[COMBINED]],STANDINGS_WHIP[COMBINED],0),COLUMN(STANDINGS_WHIP[PLACE IN LEAGUE]))</f>
        <v>14</v>
      </c>
      <c r="K332">
        <f>16-INDEX(STANDINGS_W[],MATCH(Table1[[#This Row],[COMBINED]],STANDINGS_W[COMBINED],0),COLUMN(STANDINGS_W[PLACE IN LEAGUE]))</f>
        <v>4</v>
      </c>
      <c r="L332">
        <f>16-INDEX(STANDINGS_K[],MATCH(Table1[[#This Row],[COMBINED]],STANDINGS_K[COMBINED],0),COLUMN(STANDINGS_K[PLACE IN LEAGUE]))</f>
        <v>4</v>
      </c>
      <c r="M332">
        <f>16-INDEX(STANDINGS_SV[],MATCH(Table1[[#This Row],[COMBINED]],STANDINGS_SV[COMBINED],0),COLUMN(STANDINGS_SV[PLACE IN LEAGUE]))</f>
        <v>15</v>
      </c>
      <c r="N332">
        <f>SUM(Table1[[#This Row],[BA]:[SV]])</f>
        <v>60</v>
      </c>
      <c r="O332">
        <v>12</v>
      </c>
    </row>
    <row r="333" spans="1:15" x14ac:dyDescent="0.25">
      <c r="A333" t="s">
        <v>788</v>
      </c>
      <c r="B333" t="s">
        <v>775</v>
      </c>
      <c r="C333" t="str">
        <f>Table1[[#This Row],[League]]&amp;Table1[[#This Row],[Team]]</f>
        <v>$150 Draft Champions Dec 17 1:00 pm Lg.3566Cultured Hooligan</v>
      </c>
      <c r="D333">
        <f>16-INDEX(STANDINGS_BA[],MATCH(Table1[[#This Row],[COMBINED]],STANDINGS_BA[COMBINED],0),COLUMN(STANDINGS_BA[PLACE IN LEAGUE]))</f>
        <v>1</v>
      </c>
      <c r="E333">
        <f>16-INDEX(STANDINGS_R[],MATCH(Table1[[#This Row],[COMBINED]],STANDINGS_R[COMBINED],0),COLUMN(STANDINGS_R[PLACE IN LEAGUE]))</f>
        <v>2</v>
      </c>
      <c r="F333">
        <f>16-INDEX(STANDINGS_HR[],MATCH(Table1[[#This Row],[COMBINED]],STANDINGS_HR[COMBINED],0),COLUMN(STANDINGS_HR[PLACE IN LEAGUE]))</f>
        <v>7</v>
      </c>
      <c r="G333">
        <f>16-INDEX(STANDINGS_RBI[],MATCH(Table1[[#This Row],[COMBINED]],STANDINGS_RBI[COMBINED],0),COLUMN(STANDINGS_RBI[PLACE IN LEAGUE]))</f>
        <v>4</v>
      </c>
      <c r="H333">
        <f>16-INDEX(STANDINGS_SB[],MATCH(Table1[[#This Row],[COMBINED]],STANDINGS_SB[COMBINED],0),COLUMN(STANDINGS_SB[PLACE IN LEAGUE]))</f>
        <v>6</v>
      </c>
      <c r="I333">
        <f>16-INDEX(STANDINGS_ERA[],MATCH(Table1[[#This Row],[COMBINED]],STANDINGS_ERA[COMBINED],0),COLUMN(STANDINGS_ERA[PLACE IN LEAGUE]))</f>
        <v>10</v>
      </c>
      <c r="J333">
        <f>16-INDEX(STANDINGS_WHIP[],MATCH(Table1[[#This Row],[COMBINED]],STANDINGS_WHIP[COMBINED],0),COLUMN(STANDINGS_WHIP[PLACE IN LEAGUE]))</f>
        <v>7</v>
      </c>
      <c r="K333">
        <f>16-INDEX(STANDINGS_W[],MATCH(Table1[[#This Row],[COMBINED]],STANDINGS_W[COMBINED],0),COLUMN(STANDINGS_W[PLACE IN LEAGUE]))</f>
        <v>3</v>
      </c>
      <c r="L333">
        <f>16-INDEX(STANDINGS_K[],MATCH(Table1[[#This Row],[COMBINED]],STANDINGS_K[COMBINED],0),COLUMN(STANDINGS_K[PLACE IN LEAGUE]))</f>
        <v>2</v>
      </c>
      <c r="M333">
        <f>16-INDEX(STANDINGS_SV[],MATCH(Table1[[#This Row],[COMBINED]],STANDINGS_SV[COMBINED],0),COLUMN(STANDINGS_SV[PLACE IN LEAGUE]))</f>
        <v>10</v>
      </c>
      <c r="N333">
        <f>SUM(Table1[[#This Row],[BA]:[SV]])</f>
        <v>52</v>
      </c>
      <c r="O333">
        <v>13</v>
      </c>
    </row>
    <row r="334" spans="1:15" x14ac:dyDescent="0.25">
      <c r="A334" t="s">
        <v>783</v>
      </c>
      <c r="B334" t="s">
        <v>775</v>
      </c>
      <c r="C334" t="str">
        <f>Table1[[#This Row],[League]]&amp;Table1[[#This Row],[Team]]</f>
        <v>$150 Draft Champions Dec 17 1:00 pm Lg.3566Cotton Dragger</v>
      </c>
      <c r="D334">
        <f>16-INDEX(STANDINGS_BA[],MATCH(Table1[[#This Row],[COMBINED]],STANDINGS_BA[COMBINED],0),COLUMN(STANDINGS_BA[PLACE IN LEAGUE]))</f>
        <v>6</v>
      </c>
      <c r="E334">
        <f>16-INDEX(STANDINGS_R[],MATCH(Table1[[#This Row],[COMBINED]],STANDINGS_R[COMBINED],0),COLUMN(STANDINGS_R[PLACE IN LEAGUE]))</f>
        <v>7</v>
      </c>
      <c r="F334">
        <f>16-INDEX(STANDINGS_HR[],MATCH(Table1[[#This Row],[COMBINED]],STANDINGS_HR[COMBINED],0),COLUMN(STANDINGS_HR[PLACE IN LEAGUE]))</f>
        <v>2</v>
      </c>
      <c r="G334">
        <f>16-INDEX(STANDINGS_RBI[],MATCH(Table1[[#This Row],[COMBINED]],STANDINGS_RBI[COMBINED],0),COLUMN(STANDINGS_RBI[PLACE IN LEAGUE]))</f>
        <v>1</v>
      </c>
      <c r="H334">
        <f>16-INDEX(STANDINGS_SB[],MATCH(Table1[[#This Row],[COMBINED]],STANDINGS_SB[COMBINED],0),COLUMN(STANDINGS_SB[PLACE IN LEAGUE]))</f>
        <v>11</v>
      </c>
      <c r="I334">
        <f>16-INDEX(STANDINGS_ERA[],MATCH(Table1[[#This Row],[COMBINED]],STANDINGS_ERA[COMBINED],0),COLUMN(STANDINGS_ERA[PLACE IN LEAGUE]))</f>
        <v>3</v>
      </c>
      <c r="J334">
        <f>16-INDEX(STANDINGS_WHIP[],MATCH(Table1[[#This Row],[COMBINED]],STANDINGS_WHIP[COMBINED],0),COLUMN(STANDINGS_WHIP[PLACE IN LEAGUE]))</f>
        <v>3</v>
      </c>
      <c r="K334">
        <f>16-INDEX(STANDINGS_W[],MATCH(Table1[[#This Row],[COMBINED]],STANDINGS_W[COMBINED],0),COLUMN(STANDINGS_W[PLACE IN LEAGUE]))</f>
        <v>2</v>
      </c>
      <c r="L334">
        <f>16-INDEX(STANDINGS_K[],MATCH(Table1[[#This Row],[COMBINED]],STANDINGS_K[COMBINED],0),COLUMN(STANDINGS_K[PLACE IN LEAGUE]))</f>
        <v>1</v>
      </c>
      <c r="M334">
        <f>16-INDEX(STANDINGS_SV[],MATCH(Table1[[#This Row],[COMBINED]],STANDINGS_SV[COMBINED],0),COLUMN(STANDINGS_SV[PLACE IN LEAGUE]))</f>
        <v>14</v>
      </c>
      <c r="N334">
        <f>SUM(Table1[[#This Row],[BA]:[SV]])</f>
        <v>50</v>
      </c>
      <c r="O334">
        <v>14</v>
      </c>
    </row>
    <row r="335" spans="1:15" x14ac:dyDescent="0.25">
      <c r="A335" t="s">
        <v>781</v>
      </c>
      <c r="B335" t="s">
        <v>775</v>
      </c>
      <c r="C335" t="str">
        <f>Table1[[#This Row],[League]]&amp;Table1[[#This Row],[Team]]</f>
        <v>$150 Draft Champions Dec 17 1:00 pm Lg.3566Team Steeves</v>
      </c>
      <c r="D335">
        <f>16-INDEX(STANDINGS_BA[],MATCH(Table1[[#This Row],[COMBINED]],STANDINGS_BA[COMBINED],0),COLUMN(STANDINGS_BA[PLACE IN LEAGUE]))</f>
        <v>8</v>
      </c>
      <c r="E335">
        <f>16-INDEX(STANDINGS_R[],MATCH(Table1[[#This Row],[COMBINED]],STANDINGS_R[COMBINED],0),COLUMN(STANDINGS_R[PLACE IN LEAGUE]))</f>
        <v>3</v>
      </c>
      <c r="F335">
        <f>16-INDEX(STANDINGS_HR[],MATCH(Table1[[#This Row],[COMBINED]],STANDINGS_HR[COMBINED],0),COLUMN(STANDINGS_HR[PLACE IN LEAGUE]))</f>
        <v>5</v>
      </c>
      <c r="G335">
        <f>16-INDEX(STANDINGS_RBI[],MATCH(Table1[[#This Row],[COMBINED]],STANDINGS_RBI[COMBINED],0),COLUMN(STANDINGS_RBI[PLACE IN LEAGUE]))</f>
        <v>3</v>
      </c>
      <c r="H335">
        <f>16-INDEX(STANDINGS_SB[],MATCH(Table1[[#This Row],[COMBINED]],STANDINGS_SB[COMBINED],0),COLUMN(STANDINGS_SB[PLACE IN LEAGUE]))</f>
        <v>3</v>
      </c>
      <c r="I335">
        <f>16-INDEX(STANDINGS_ERA[],MATCH(Table1[[#This Row],[COMBINED]],STANDINGS_ERA[COMBINED],0),COLUMN(STANDINGS_ERA[PLACE IN LEAGUE]))</f>
        <v>4</v>
      </c>
      <c r="J335">
        <f>16-INDEX(STANDINGS_WHIP[],MATCH(Table1[[#This Row],[COMBINED]],STANDINGS_WHIP[COMBINED],0),COLUMN(STANDINGS_WHIP[PLACE IN LEAGUE]))</f>
        <v>5</v>
      </c>
      <c r="K335">
        <f>16-INDEX(STANDINGS_W[],MATCH(Table1[[#This Row],[COMBINED]],STANDINGS_W[COMBINED],0),COLUMN(STANDINGS_W[PLACE IN LEAGUE]))</f>
        <v>5</v>
      </c>
      <c r="L335">
        <f>16-INDEX(STANDINGS_K[],MATCH(Table1[[#This Row],[COMBINED]],STANDINGS_K[COMBINED],0),COLUMN(STANDINGS_K[PLACE IN LEAGUE]))</f>
        <v>3</v>
      </c>
      <c r="M335">
        <f>16-INDEX(STANDINGS_SV[],MATCH(Table1[[#This Row],[COMBINED]],STANDINGS_SV[COMBINED],0),COLUMN(STANDINGS_SV[PLACE IN LEAGUE]))</f>
        <v>5</v>
      </c>
      <c r="N335">
        <f>SUM(Table1[[#This Row],[BA]:[SV]])</f>
        <v>44</v>
      </c>
      <c r="O335">
        <v>15</v>
      </c>
    </row>
    <row r="336" spans="1:15" x14ac:dyDescent="0.25">
      <c r="A336" t="s">
        <v>393</v>
      </c>
      <c r="B336" t="s">
        <v>790</v>
      </c>
      <c r="C336" t="str">
        <f>Table1[[#This Row],[League]]&amp;Table1[[#This Row],[Team]]</f>
        <v>$150 Draft Champions Dec 19 1:00 pm Lg.3567Team Donnelly</v>
      </c>
      <c r="D336">
        <f>16-INDEX(STANDINGS_BA[],MATCH(Table1[[#This Row],[COMBINED]],STANDINGS_BA[COMBINED],0),COLUMN(STANDINGS_BA[PLACE IN LEAGUE]))</f>
        <v>12</v>
      </c>
      <c r="E336">
        <f>16-INDEX(STANDINGS_R[],MATCH(Table1[[#This Row],[COMBINED]],STANDINGS_R[COMBINED],0),COLUMN(STANDINGS_R[PLACE IN LEAGUE]))</f>
        <v>11</v>
      </c>
      <c r="F336">
        <f>16-INDEX(STANDINGS_HR[],MATCH(Table1[[#This Row],[COMBINED]],STANDINGS_HR[COMBINED],0),COLUMN(STANDINGS_HR[PLACE IN LEAGUE]))</f>
        <v>15</v>
      </c>
      <c r="G336">
        <f>16-INDEX(STANDINGS_RBI[],MATCH(Table1[[#This Row],[COMBINED]],STANDINGS_RBI[COMBINED],0),COLUMN(STANDINGS_RBI[PLACE IN LEAGUE]))</f>
        <v>15</v>
      </c>
      <c r="H336">
        <f>16-INDEX(STANDINGS_SB[],MATCH(Table1[[#This Row],[COMBINED]],STANDINGS_SB[COMBINED],0),COLUMN(STANDINGS_SB[PLACE IN LEAGUE]))</f>
        <v>10</v>
      </c>
      <c r="I336">
        <f>16-INDEX(STANDINGS_ERA[],MATCH(Table1[[#This Row],[COMBINED]],STANDINGS_ERA[COMBINED],0),COLUMN(STANDINGS_ERA[PLACE IN LEAGUE]))</f>
        <v>13</v>
      </c>
      <c r="J336">
        <f>16-INDEX(STANDINGS_WHIP[],MATCH(Table1[[#This Row],[COMBINED]],STANDINGS_WHIP[COMBINED],0),COLUMN(STANDINGS_WHIP[PLACE IN LEAGUE]))</f>
        <v>8</v>
      </c>
      <c r="K336">
        <f>16-INDEX(STANDINGS_W[],MATCH(Table1[[#This Row],[COMBINED]],STANDINGS_W[COMBINED],0),COLUMN(STANDINGS_W[PLACE IN LEAGUE]))</f>
        <v>7</v>
      </c>
      <c r="L336">
        <f>16-INDEX(STANDINGS_K[],MATCH(Table1[[#This Row],[COMBINED]],STANDINGS_K[COMBINED],0),COLUMN(STANDINGS_K[PLACE IN LEAGUE]))</f>
        <v>7</v>
      </c>
      <c r="M336">
        <f>16-INDEX(STANDINGS_SV[],MATCH(Table1[[#This Row],[COMBINED]],STANDINGS_SV[COMBINED],0),COLUMN(STANDINGS_SV[PLACE IN LEAGUE]))</f>
        <v>13</v>
      </c>
      <c r="N336">
        <f>SUM(Table1[[#This Row],[BA]:[SV]])</f>
        <v>111</v>
      </c>
      <c r="O336">
        <v>1</v>
      </c>
    </row>
    <row r="337" spans="1:15" x14ac:dyDescent="0.25">
      <c r="A337" t="s">
        <v>796</v>
      </c>
      <c r="B337" t="s">
        <v>790</v>
      </c>
      <c r="C337" t="str">
        <f>Table1[[#This Row],[League]]&amp;Table1[[#This Row],[Team]]</f>
        <v>$150 Draft Champions Dec 19 1:00 pm Lg.3567Harp Crush Price</v>
      </c>
      <c r="D337">
        <f>16-INDEX(STANDINGS_BA[],MATCH(Table1[[#This Row],[COMBINED]],STANDINGS_BA[COMBINED],0),COLUMN(STANDINGS_BA[PLACE IN LEAGUE]))</f>
        <v>5</v>
      </c>
      <c r="E337">
        <f>16-INDEX(STANDINGS_R[],MATCH(Table1[[#This Row],[COMBINED]],STANDINGS_R[COMBINED],0),COLUMN(STANDINGS_R[PLACE IN LEAGUE]))</f>
        <v>15</v>
      </c>
      <c r="F337">
        <f>16-INDEX(STANDINGS_HR[],MATCH(Table1[[#This Row],[COMBINED]],STANDINGS_HR[COMBINED],0),COLUMN(STANDINGS_HR[PLACE IN LEAGUE]))</f>
        <v>12</v>
      </c>
      <c r="G337">
        <f>16-INDEX(STANDINGS_RBI[],MATCH(Table1[[#This Row],[COMBINED]],STANDINGS_RBI[COMBINED],0),COLUMN(STANDINGS_RBI[PLACE IN LEAGUE]))</f>
        <v>8</v>
      </c>
      <c r="H337">
        <f>16-INDEX(STANDINGS_SB[],MATCH(Table1[[#This Row],[COMBINED]],STANDINGS_SB[COMBINED],0),COLUMN(STANDINGS_SB[PLACE IN LEAGUE]))</f>
        <v>15</v>
      </c>
      <c r="I337">
        <f>16-INDEX(STANDINGS_ERA[],MATCH(Table1[[#This Row],[COMBINED]],STANDINGS_ERA[COMBINED],0),COLUMN(STANDINGS_ERA[PLACE IN LEAGUE]))</f>
        <v>12</v>
      </c>
      <c r="J337">
        <f>16-INDEX(STANDINGS_WHIP[],MATCH(Table1[[#This Row],[COMBINED]],STANDINGS_WHIP[COMBINED],0),COLUMN(STANDINGS_WHIP[PLACE IN LEAGUE]))</f>
        <v>12</v>
      </c>
      <c r="K337">
        <f>16-INDEX(STANDINGS_W[],MATCH(Table1[[#This Row],[COMBINED]],STANDINGS_W[COMBINED],0),COLUMN(STANDINGS_W[PLACE IN LEAGUE]))</f>
        <v>13</v>
      </c>
      <c r="L337">
        <f>16-INDEX(STANDINGS_K[],MATCH(Table1[[#This Row],[COMBINED]],STANDINGS_K[COMBINED],0),COLUMN(STANDINGS_K[PLACE IN LEAGUE]))</f>
        <v>12</v>
      </c>
      <c r="M337">
        <f>16-INDEX(STANDINGS_SV[],MATCH(Table1[[#This Row],[COMBINED]],STANDINGS_SV[COMBINED],0),COLUMN(STANDINGS_SV[PLACE IN LEAGUE]))</f>
        <v>1</v>
      </c>
      <c r="N337">
        <f>SUM(Table1[[#This Row],[BA]:[SV]])</f>
        <v>105</v>
      </c>
      <c r="O337">
        <v>2</v>
      </c>
    </row>
    <row r="338" spans="1:15" x14ac:dyDescent="0.25">
      <c r="A338" t="s">
        <v>791</v>
      </c>
      <c r="B338" t="s">
        <v>790</v>
      </c>
      <c r="C338" t="str">
        <f>Table1[[#This Row],[League]]&amp;Table1[[#This Row],[Team]]</f>
        <v>$150 Draft Champions Dec 19 1:00 pm Lg.3567Dicky Dollar Scholars</v>
      </c>
      <c r="D338">
        <f>16-INDEX(STANDINGS_BA[],MATCH(Table1[[#This Row],[COMBINED]],STANDINGS_BA[COMBINED],0),COLUMN(STANDINGS_BA[PLACE IN LEAGUE]))</f>
        <v>13</v>
      </c>
      <c r="E338">
        <f>16-INDEX(STANDINGS_R[],MATCH(Table1[[#This Row],[COMBINED]],STANDINGS_R[COMBINED],0),COLUMN(STANDINGS_R[PLACE IN LEAGUE]))</f>
        <v>13</v>
      </c>
      <c r="F338">
        <f>16-INDEX(STANDINGS_HR[],MATCH(Table1[[#This Row],[COMBINED]],STANDINGS_HR[COMBINED],0),COLUMN(STANDINGS_HR[PLACE IN LEAGUE]))</f>
        <v>11</v>
      </c>
      <c r="G338">
        <f>16-INDEX(STANDINGS_RBI[],MATCH(Table1[[#This Row],[COMBINED]],STANDINGS_RBI[COMBINED],0),COLUMN(STANDINGS_RBI[PLACE IN LEAGUE]))</f>
        <v>10</v>
      </c>
      <c r="H338">
        <f>16-INDEX(STANDINGS_SB[],MATCH(Table1[[#This Row],[COMBINED]],STANDINGS_SB[COMBINED],0),COLUMN(STANDINGS_SB[PLACE IN LEAGUE]))</f>
        <v>6</v>
      </c>
      <c r="I338">
        <f>16-INDEX(STANDINGS_ERA[],MATCH(Table1[[#This Row],[COMBINED]],STANDINGS_ERA[COMBINED],0),COLUMN(STANDINGS_ERA[PLACE IN LEAGUE]))</f>
        <v>9</v>
      </c>
      <c r="J338">
        <f>16-INDEX(STANDINGS_WHIP[],MATCH(Table1[[#This Row],[COMBINED]],STANDINGS_WHIP[COMBINED],0),COLUMN(STANDINGS_WHIP[PLACE IN LEAGUE]))</f>
        <v>11</v>
      </c>
      <c r="K338">
        <f>16-INDEX(STANDINGS_W[],MATCH(Table1[[#This Row],[COMBINED]],STANDINGS_W[COMBINED],0),COLUMN(STANDINGS_W[PLACE IN LEAGUE]))</f>
        <v>10</v>
      </c>
      <c r="L338">
        <f>16-INDEX(STANDINGS_K[],MATCH(Table1[[#This Row],[COMBINED]],STANDINGS_K[COMBINED],0),COLUMN(STANDINGS_K[PLACE IN LEAGUE]))</f>
        <v>13</v>
      </c>
      <c r="M338">
        <f>16-INDEX(STANDINGS_SV[],MATCH(Table1[[#This Row],[COMBINED]],STANDINGS_SV[COMBINED],0),COLUMN(STANDINGS_SV[PLACE IN LEAGUE]))</f>
        <v>4</v>
      </c>
      <c r="N338">
        <f>SUM(Table1[[#This Row],[BA]:[SV]])</f>
        <v>100</v>
      </c>
      <c r="O338">
        <v>3</v>
      </c>
    </row>
    <row r="339" spans="1:15" x14ac:dyDescent="0.25">
      <c r="A339" t="s">
        <v>425</v>
      </c>
      <c r="B339" t="s">
        <v>790</v>
      </c>
      <c r="C339" t="str">
        <f>Table1[[#This Row],[League]]&amp;Table1[[#This Row],[Team]]</f>
        <v>$150 Draft Champions Dec 19 1:00 pm Lg.3567Bama DC</v>
      </c>
      <c r="D339">
        <f>16-INDEX(STANDINGS_BA[],MATCH(Table1[[#This Row],[COMBINED]],STANDINGS_BA[COMBINED],0),COLUMN(STANDINGS_BA[PLACE IN LEAGUE]))</f>
        <v>14</v>
      </c>
      <c r="E339">
        <f>16-INDEX(STANDINGS_R[],MATCH(Table1[[#This Row],[COMBINED]],STANDINGS_R[COMBINED],0),COLUMN(STANDINGS_R[PLACE IN LEAGUE]))</f>
        <v>6</v>
      </c>
      <c r="F339">
        <f>16-INDEX(STANDINGS_HR[],MATCH(Table1[[#This Row],[COMBINED]],STANDINGS_HR[COMBINED],0),COLUMN(STANDINGS_HR[PLACE IN LEAGUE]))</f>
        <v>4</v>
      </c>
      <c r="G339">
        <f>16-INDEX(STANDINGS_RBI[],MATCH(Table1[[#This Row],[COMBINED]],STANDINGS_RBI[COMBINED],0),COLUMN(STANDINGS_RBI[PLACE IN LEAGUE]))</f>
        <v>12</v>
      </c>
      <c r="H339">
        <f>16-INDEX(STANDINGS_SB[],MATCH(Table1[[#This Row],[COMBINED]],STANDINGS_SB[COMBINED],0),COLUMN(STANDINGS_SB[PLACE IN LEAGUE]))</f>
        <v>9</v>
      </c>
      <c r="I339">
        <f>16-INDEX(STANDINGS_ERA[],MATCH(Table1[[#This Row],[COMBINED]],STANDINGS_ERA[COMBINED],0),COLUMN(STANDINGS_ERA[PLACE IN LEAGUE]))</f>
        <v>11</v>
      </c>
      <c r="J339">
        <f>16-INDEX(STANDINGS_WHIP[],MATCH(Table1[[#This Row],[COMBINED]],STANDINGS_WHIP[COMBINED],0),COLUMN(STANDINGS_WHIP[PLACE IN LEAGUE]))</f>
        <v>13</v>
      </c>
      <c r="K339">
        <f>16-INDEX(STANDINGS_W[],MATCH(Table1[[#This Row],[COMBINED]],STANDINGS_W[COMBINED],0),COLUMN(STANDINGS_W[PLACE IN LEAGUE]))</f>
        <v>8</v>
      </c>
      <c r="L339">
        <f>16-INDEX(STANDINGS_K[],MATCH(Table1[[#This Row],[COMBINED]],STANDINGS_K[COMBINED],0),COLUMN(STANDINGS_K[PLACE IN LEAGUE]))</f>
        <v>10</v>
      </c>
      <c r="M339">
        <f>16-INDEX(STANDINGS_SV[],MATCH(Table1[[#This Row],[COMBINED]],STANDINGS_SV[COMBINED],0),COLUMN(STANDINGS_SV[PLACE IN LEAGUE]))</f>
        <v>12</v>
      </c>
      <c r="N339">
        <f>SUM(Table1[[#This Row],[BA]:[SV]])</f>
        <v>99</v>
      </c>
      <c r="O339">
        <v>4</v>
      </c>
    </row>
    <row r="340" spans="1:15" x14ac:dyDescent="0.25">
      <c r="A340" t="s">
        <v>789</v>
      </c>
      <c r="B340" t="s">
        <v>790</v>
      </c>
      <c r="C340" t="str">
        <f>Table1[[#This Row],[League]]&amp;Table1[[#This Row],[Team]]</f>
        <v>$150 Draft Champions Dec 19 1:00 pm Lg.3567G squared</v>
      </c>
      <c r="D340">
        <f>16-INDEX(STANDINGS_BA[],MATCH(Table1[[#This Row],[COMBINED]],STANDINGS_BA[COMBINED],0),COLUMN(STANDINGS_BA[PLACE IN LEAGUE]))</f>
        <v>15</v>
      </c>
      <c r="E340">
        <f>16-INDEX(STANDINGS_R[],MATCH(Table1[[#This Row],[COMBINED]],STANDINGS_R[COMBINED],0),COLUMN(STANDINGS_R[PLACE IN LEAGUE]))</f>
        <v>12</v>
      </c>
      <c r="F340">
        <f>16-INDEX(STANDINGS_HR[],MATCH(Table1[[#This Row],[COMBINED]],STANDINGS_HR[COMBINED],0),COLUMN(STANDINGS_HR[PLACE IN LEAGUE]))</f>
        <v>13</v>
      </c>
      <c r="G340">
        <f>16-INDEX(STANDINGS_RBI[],MATCH(Table1[[#This Row],[COMBINED]],STANDINGS_RBI[COMBINED],0),COLUMN(STANDINGS_RBI[PLACE IN LEAGUE]))</f>
        <v>14</v>
      </c>
      <c r="H340">
        <f>16-INDEX(STANDINGS_SB[],MATCH(Table1[[#This Row],[COMBINED]],STANDINGS_SB[COMBINED],0),COLUMN(STANDINGS_SB[PLACE IN LEAGUE]))</f>
        <v>12</v>
      </c>
      <c r="I340">
        <f>16-INDEX(STANDINGS_ERA[],MATCH(Table1[[#This Row],[COMBINED]],STANDINGS_ERA[COMBINED],0),COLUMN(STANDINGS_ERA[PLACE IN LEAGUE]))</f>
        <v>1</v>
      </c>
      <c r="J340">
        <f>16-INDEX(STANDINGS_WHIP[],MATCH(Table1[[#This Row],[COMBINED]],STANDINGS_WHIP[COMBINED],0),COLUMN(STANDINGS_WHIP[PLACE IN LEAGUE]))</f>
        <v>1</v>
      </c>
      <c r="K340">
        <f>16-INDEX(STANDINGS_W[],MATCH(Table1[[#This Row],[COMBINED]],STANDINGS_W[COMBINED],0),COLUMN(STANDINGS_W[PLACE IN LEAGUE]))</f>
        <v>12</v>
      </c>
      <c r="L340">
        <f>16-INDEX(STANDINGS_K[],MATCH(Table1[[#This Row],[COMBINED]],STANDINGS_K[COMBINED],0),COLUMN(STANDINGS_K[PLACE IN LEAGUE]))</f>
        <v>8</v>
      </c>
      <c r="M340">
        <f>16-INDEX(STANDINGS_SV[],MATCH(Table1[[#This Row],[COMBINED]],STANDINGS_SV[COMBINED],0),COLUMN(STANDINGS_SV[PLACE IN LEAGUE]))</f>
        <v>8</v>
      </c>
      <c r="N340">
        <f>SUM(Table1[[#This Row],[BA]:[SV]])</f>
        <v>96</v>
      </c>
      <c r="O340">
        <v>5</v>
      </c>
    </row>
    <row r="341" spans="1:15" x14ac:dyDescent="0.25">
      <c r="A341" t="s">
        <v>795</v>
      </c>
      <c r="B341" t="s">
        <v>790</v>
      </c>
      <c r="C341" t="str">
        <f>Table1[[#This Row],[League]]&amp;Table1[[#This Row],[Team]]</f>
        <v>$150 Draft Champions Dec 19 1:00 pm Lg.3567I've Got a Special Purpose</v>
      </c>
      <c r="D341">
        <f>16-INDEX(STANDINGS_BA[],MATCH(Table1[[#This Row],[COMBINED]],STANDINGS_BA[COMBINED],0),COLUMN(STANDINGS_BA[PLACE IN LEAGUE]))</f>
        <v>6</v>
      </c>
      <c r="E341">
        <f>16-INDEX(STANDINGS_R[],MATCH(Table1[[#This Row],[COMBINED]],STANDINGS_R[COMBINED],0),COLUMN(STANDINGS_R[PLACE IN LEAGUE]))</f>
        <v>10</v>
      </c>
      <c r="F341">
        <f>16-INDEX(STANDINGS_HR[],MATCH(Table1[[#This Row],[COMBINED]],STANDINGS_HR[COMBINED],0),COLUMN(STANDINGS_HR[PLACE IN LEAGUE]))</f>
        <v>5</v>
      </c>
      <c r="G341">
        <f>16-INDEX(STANDINGS_RBI[],MATCH(Table1[[#This Row],[COMBINED]],STANDINGS_RBI[COMBINED],0),COLUMN(STANDINGS_RBI[PLACE IN LEAGUE]))</f>
        <v>9</v>
      </c>
      <c r="H341">
        <f>16-INDEX(STANDINGS_SB[],MATCH(Table1[[#This Row],[COMBINED]],STANDINGS_SB[COMBINED],0),COLUMN(STANDINGS_SB[PLACE IN LEAGUE]))</f>
        <v>11</v>
      </c>
      <c r="I341">
        <f>16-INDEX(STANDINGS_ERA[],MATCH(Table1[[#This Row],[COMBINED]],STANDINGS_ERA[COMBINED],0),COLUMN(STANDINGS_ERA[PLACE IN LEAGUE]))</f>
        <v>8</v>
      </c>
      <c r="J341">
        <f>16-INDEX(STANDINGS_WHIP[],MATCH(Table1[[#This Row],[COMBINED]],STANDINGS_WHIP[COMBINED],0),COLUMN(STANDINGS_WHIP[PLACE IN LEAGUE]))</f>
        <v>10</v>
      </c>
      <c r="K341">
        <f>16-INDEX(STANDINGS_W[],MATCH(Table1[[#This Row],[COMBINED]],STANDINGS_W[COMBINED],0),COLUMN(STANDINGS_W[PLACE IN LEAGUE]))</f>
        <v>14</v>
      </c>
      <c r="L341">
        <f>16-INDEX(STANDINGS_K[],MATCH(Table1[[#This Row],[COMBINED]],STANDINGS_K[COMBINED],0),COLUMN(STANDINGS_K[PLACE IN LEAGUE]))</f>
        <v>15</v>
      </c>
      <c r="M341">
        <f>16-INDEX(STANDINGS_SV[],MATCH(Table1[[#This Row],[COMBINED]],STANDINGS_SV[COMBINED],0),COLUMN(STANDINGS_SV[PLACE IN LEAGUE]))</f>
        <v>3</v>
      </c>
      <c r="N341">
        <f>SUM(Table1[[#This Row],[BA]:[SV]])</f>
        <v>91</v>
      </c>
      <c r="O341">
        <v>6</v>
      </c>
    </row>
    <row r="342" spans="1:15" x14ac:dyDescent="0.25">
      <c r="A342" t="s">
        <v>799</v>
      </c>
      <c r="B342" t="s">
        <v>790</v>
      </c>
      <c r="C342" t="str">
        <f>Table1[[#This Row],[League]]&amp;Table1[[#This Row],[Team]]</f>
        <v>$150 Draft Champions Dec 19 1:00 pm Lg.3567Team Clarke - 2</v>
      </c>
      <c r="D342">
        <f>16-INDEX(STANDINGS_BA[],MATCH(Table1[[#This Row],[COMBINED]],STANDINGS_BA[COMBINED],0),COLUMN(STANDINGS_BA[PLACE IN LEAGUE]))</f>
        <v>2</v>
      </c>
      <c r="E342">
        <f>16-INDEX(STANDINGS_R[],MATCH(Table1[[#This Row],[COMBINED]],STANDINGS_R[COMBINED],0),COLUMN(STANDINGS_R[PLACE IN LEAGUE]))</f>
        <v>7</v>
      </c>
      <c r="F342">
        <f>16-INDEX(STANDINGS_HR[],MATCH(Table1[[#This Row],[COMBINED]],STANDINGS_HR[COMBINED],0),COLUMN(STANDINGS_HR[PLACE IN LEAGUE]))</f>
        <v>9</v>
      </c>
      <c r="G342">
        <f>16-INDEX(STANDINGS_RBI[],MATCH(Table1[[#This Row],[COMBINED]],STANDINGS_RBI[COMBINED],0),COLUMN(STANDINGS_RBI[PLACE IN LEAGUE]))</f>
        <v>5</v>
      </c>
      <c r="H342">
        <f>16-INDEX(STANDINGS_SB[],MATCH(Table1[[#This Row],[COMBINED]],STANDINGS_SB[COMBINED],0),COLUMN(STANDINGS_SB[PLACE IN LEAGUE]))</f>
        <v>14</v>
      </c>
      <c r="I342">
        <f>16-INDEX(STANDINGS_ERA[],MATCH(Table1[[#This Row],[COMBINED]],STANDINGS_ERA[COMBINED],0),COLUMN(STANDINGS_ERA[PLACE IN LEAGUE]))</f>
        <v>7</v>
      </c>
      <c r="J342">
        <f>16-INDEX(STANDINGS_WHIP[],MATCH(Table1[[#This Row],[COMBINED]],STANDINGS_WHIP[COMBINED],0),COLUMN(STANDINGS_WHIP[PLACE IN LEAGUE]))</f>
        <v>7</v>
      </c>
      <c r="K342">
        <f>16-INDEX(STANDINGS_W[],MATCH(Table1[[#This Row],[COMBINED]],STANDINGS_W[COMBINED],0),COLUMN(STANDINGS_W[PLACE IN LEAGUE]))</f>
        <v>11</v>
      </c>
      <c r="L342">
        <f>16-INDEX(STANDINGS_K[],MATCH(Table1[[#This Row],[COMBINED]],STANDINGS_K[COMBINED],0),COLUMN(STANDINGS_K[PLACE IN LEAGUE]))</f>
        <v>11</v>
      </c>
      <c r="M342">
        <f>16-INDEX(STANDINGS_SV[],MATCH(Table1[[#This Row],[COMBINED]],STANDINGS_SV[COMBINED],0),COLUMN(STANDINGS_SV[PLACE IN LEAGUE]))</f>
        <v>9</v>
      </c>
      <c r="N342">
        <f>SUM(Table1[[#This Row],[BA]:[SV]])</f>
        <v>82</v>
      </c>
      <c r="O342">
        <v>7</v>
      </c>
    </row>
    <row r="343" spans="1:15" x14ac:dyDescent="0.25">
      <c r="A343" t="s">
        <v>793</v>
      </c>
      <c r="B343" t="s">
        <v>790</v>
      </c>
      <c r="C343" t="str">
        <f>Table1[[#This Row],[League]]&amp;Table1[[#This Row],[Team]]</f>
        <v>$150 Draft Champions Dec 19 1:00 pm Lg.3567ChipChopChip3</v>
      </c>
      <c r="D343">
        <f>16-INDEX(STANDINGS_BA[],MATCH(Table1[[#This Row],[COMBINED]],STANDINGS_BA[COMBINED],0),COLUMN(STANDINGS_BA[PLACE IN LEAGUE]))</f>
        <v>10</v>
      </c>
      <c r="E343">
        <f>16-INDEX(STANDINGS_R[],MATCH(Table1[[#This Row],[COMBINED]],STANDINGS_R[COMBINED],0),COLUMN(STANDINGS_R[PLACE IN LEAGUE]))</f>
        <v>14</v>
      </c>
      <c r="F343">
        <f>16-INDEX(STANDINGS_HR[],MATCH(Table1[[#This Row],[COMBINED]],STANDINGS_HR[COMBINED],0),COLUMN(STANDINGS_HR[PLACE IN LEAGUE]))</f>
        <v>8</v>
      </c>
      <c r="G343">
        <f>16-INDEX(STANDINGS_RBI[],MATCH(Table1[[#This Row],[COMBINED]],STANDINGS_RBI[COMBINED],0),COLUMN(STANDINGS_RBI[PLACE IN LEAGUE]))</f>
        <v>13</v>
      </c>
      <c r="H343">
        <f>16-INDEX(STANDINGS_SB[],MATCH(Table1[[#This Row],[COMBINED]],STANDINGS_SB[COMBINED],0),COLUMN(STANDINGS_SB[PLACE IN LEAGUE]))</f>
        <v>3</v>
      </c>
      <c r="I343">
        <f>16-INDEX(STANDINGS_ERA[],MATCH(Table1[[#This Row],[COMBINED]],STANDINGS_ERA[COMBINED],0),COLUMN(STANDINGS_ERA[PLACE IN LEAGUE]))</f>
        <v>3</v>
      </c>
      <c r="J343">
        <f>16-INDEX(STANDINGS_WHIP[],MATCH(Table1[[#This Row],[COMBINED]],STANDINGS_WHIP[COMBINED],0),COLUMN(STANDINGS_WHIP[PLACE IN LEAGUE]))</f>
        <v>4</v>
      </c>
      <c r="K343">
        <f>16-INDEX(STANDINGS_W[],MATCH(Table1[[#This Row],[COMBINED]],STANDINGS_W[COMBINED],0),COLUMN(STANDINGS_W[PLACE IN LEAGUE]))</f>
        <v>9</v>
      </c>
      <c r="L343">
        <f>16-INDEX(STANDINGS_K[],MATCH(Table1[[#This Row],[COMBINED]],STANDINGS_K[COMBINED],0),COLUMN(STANDINGS_K[PLACE IN LEAGUE]))</f>
        <v>14</v>
      </c>
      <c r="M343">
        <f>16-INDEX(STANDINGS_SV[],MATCH(Table1[[#This Row],[COMBINED]],STANDINGS_SV[COMBINED],0),COLUMN(STANDINGS_SV[PLACE IN LEAGUE]))</f>
        <v>2</v>
      </c>
      <c r="N343">
        <f>SUM(Table1[[#This Row],[BA]:[SV]])</f>
        <v>80</v>
      </c>
      <c r="O343">
        <v>8</v>
      </c>
    </row>
    <row r="344" spans="1:15" x14ac:dyDescent="0.25">
      <c r="A344" t="s">
        <v>116</v>
      </c>
      <c r="B344" t="s">
        <v>790</v>
      </c>
      <c r="C344" t="str">
        <f>Table1[[#This Row],[League]]&amp;Table1[[#This Row],[Team]]</f>
        <v>$150 Draft Champions Dec 19 1:00 pm Lg.3567Titans</v>
      </c>
      <c r="D344">
        <f>16-INDEX(STANDINGS_BA[],MATCH(Table1[[#This Row],[COMBINED]],STANDINGS_BA[COMBINED],0),COLUMN(STANDINGS_BA[PLACE IN LEAGUE]))</f>
        <v>7</v>
      </c>
      <c r="E344">
        <f>16-INDEX(STANDINGS_R[],MATCH(Table1[[#This Row],[COMBINED]],STANDINGS_R[COMBINED],0),COLUMN(STANDINGS_R[PLACE IN LEAGUE]))</f>
        <v>4</v>
      </c>
      <c r="F344">
        <f>16-INDEX(STANDINGS_HR[],MATCH(Table1[[#This Row],[COMBINED]],STANDINGS_HR[COMBINED],0),COLUMN(STANDINGS_HR[PLACE IN LEAGUE]))</f>
        <v>2</v>
      </c>
      <c r="G344">
        <f>16-INDEX(STANDINGS_RBI[],MATCH(Table1[[#This Row],[COMBINED]],STANDINGS_RBI[COMBINED],0),COLUMN(STANDINGS_RBI[PLACE IN LEAGUE]))</f>
        <v>3</v>
      </c>
      <c r="H344">
        <f>16-INDEX(STANDINGS_SB[],MATCH(Table1[[#This Row],[COMBINED]],STANDINGS_SB[COMBINED],0),COLUMN(STANDINGS_SB[PLACE IN LEAGUE]))</f>
        <v>8</v>
      </c>
      <c r="I344">
        <f>16-INDEX(STANDINGS_ERA[],MATCH(Table1[[#This Row],[COMBINED]],STANDINGS_ERA[COMBINED],0),COLUMN(STANDINGS_ERA[PLACE IN LEAGUE]))</f>
        <v>15</v>
      </c>
      <c r="J344">
        <f>16-INDEX(STANDINGS_WHIP[],MATCH(Table1[[#This Row],[COMBINED]],STANDINGS_WHIP[COMBINED],0),COLUMN(STANDINGS_WHIP[PLACE IN LEAGUE]))</f>
        <v>15</v>
      </c>
      <c r="K344">
        <f>16-INDEX(STANDINGS_W[],MATCH(Table1[[#This Row],[COMBINED]],STANDINGS_W[COMBINED],0),COLUMN(STANDINGS_W[PLACE IN LEAGUE]))</f>
        <v>5</v>
      </c>
      <c r="L344">
        <f>16-INDEX(STANDINGS_K[],MATCH(Table1[[#This Row],[COMBINED]],STANDINGS_K[COMBINED],0),COLUMN(STANDINGS_K[PLACE IN LEAGUE]))</f>
        <v>4</v>
      </c>
      <c r="M344">
        <f>16-INDEX(STANDINGS_SV[],MATCH(Table1[[#This Row],[COMBINED]],STANDINGS_SV[COMBINED],0),COLUMN(STANDINGS_SV[PLACE IN LEAGUE]))</f>
        <v>15</v>
      </c>
      <c r="N344">
        <f>SUM(Table1[[#This Row],[BA]:[SV]])</f>
        <v>78</v>
      </c>
      <c r="O344">
        <v>9</v>
      </c>
    </row>
    <row r="345" spans="1:15" x14ac:dyDescent="0.25">
      <c r="A345" t="s">
        <v>792</v>
      </c>
      <c r="B345" t="s">
        <v>790</v>
      </c>
      <c r="C345" t="str">
        <f>Table1[[#This Row],[League]]&amp;Table1[[#This Row],[Team]]</f>
        <v>$150 Draft Champions Dec 19 1:00 pm Lg.3567Team Robish</v>
      </c>
      <c r="D345">
        <f>16-INDEX(STANDINGS_BA[],MATCH(Table1[[#This Row],[COMBINED]],STANDINGS_BA[COMBINED],0),COLUMN(STANDINGS_BA[PLACE IN LEAGUE]))</f>
        <v>11</v>
      </c>
      <c r="E345">
        <f>16-INDEX(STANDINGS_R[],MATCH(Table1[[#This Row],[COMBINED]],STANDINGS_R[COMBINED],0),COLUMN(STANDINGS_R[PLACE IN LEAGUE]))</f>
        <v>9</v>
      </c>
      <c r="F345">
        <f>16-INDEX(STANDINGS_HR[],MATCH(Table1[[#This Row],[COMBINED]],STANDINGS_HR[COMBINED],0),COLUMN(STANDINGS_HR[PLACE IN LEAGUE]))</f>
        <v>10</v>
      </c>
      <c r="G345">
        <f>16-INDEX(STANDINGS_RBI[],MATCH(Table1[[#This Row],[COMBINED]],STANDINGS_RBI[COMBINED],0),COLUMN(STANDINGS_RBI[PLACE IN LEAGUE]))</f>
        <v>7</v>
      </c>
      <c r="H345">
        <f>16-INDEX(STANDINGS_SB[],MATCH(Table1[[#This Row],[COMBINED]],STANDINGS_SB[COMBINED],0),COLUMN(STANDINGS_SB[PLACE IN LEAGUE]))</f>
        <v>13</v>
      </c>
      <c r="I345">
        <f>16-INDEX(STANDINGS_ERA[],MATCH(Table1[[#This Row],[COMBINED]],STANDINGS_ERA[COMBINED],0),COLUMN(STANDINGS_ERA[PLACE IN LEAGUE]))</f>
        <v>4</v>
      </c>
      <c r="J345">
        <f>16-INDEX(STANDINGS_WHIP[],MATCH(Table1[[#This Row],[COMBINED]],STANDINGS_WHIP[COMBINED],0),COLUMN(STANDINGS_WHIP[PLACE IN LEAGUE]))</f>
        <v>5</v>
      </c>
      <c r="K345">
        <f>16-INDEX(STANDINGS_W[],MATCH(Table1[[#This Row],[COMBINED]],STANDINGS_W[COMBINED],0),COLUMN(STANDINGS_W[PLACE IN LEAGUE]))</f>
        <v>6</v>
      </c>
      <c r="L345">
        <f>16-INDEX(STANDINGS_K[],MATCH(Table1[[#This Row],[COMBINED]],STANDINGS_K[COMBINED],0),COLUMN(STANDINGS_K[PLACE IN LEAGUE]))</f>
        <v>6</v>
      </c>
      <c r="M345">
        <f>16-INDEX(STANDINGS_SV[],MATCH(Table1[[#This Row],[COMBINED]],STANDINGS_SV[COMBINED],0),COLUMN(STANDINGS_SV[PLACE IN LEAGUE]))</f>
        <v>5</v>
      </c>
      <c r="N345">
        <f>SUM(Table1[[#This Row],[BA]:[SV]])</f>
        <v>76</v>
      </c>
      <c r="O345">
        <v>10</v>
      </c>
    </row>
    <row r="346" spans="1:15" x14ac:dyDescent="0.25">
      <c r="A346" t="s">
        <v>797</v>
      </c>
      <c r="B346" t="s">
        <v>790</v>
      </c>
      <c r="C346" t="str">
        <f>Table1[[#This Row],[League]]&amp;Table1[[#This Row],[Team]]</f>
        <v>$150 Draft Champions Dec 19 1:00 pm Lg.3567Mikey's Mojo</v>
      </c>
      <c r="D346">
        <f>16-INDEX(STANDINGS_BA[],MATCH(Table1[[#This Row],[COMBINED]],STANDINGS_BA[COMBINED],0),COLUMN(STANDINGS_BA[PLACE IN LEAGUE]))</f>
        <v>4</v>
      </c>
      <c r="E346">
        <f>16-INDEX(STANDINGS_R[],MATCH(Table1[[#This Row],[COMBINED]],STANDINGS_R[COMBINED],0),COLUMN(STANDINGS_R[PLACE IN LEAGUE]))</f>
        <v>3</v>
      </c>
      <c r="F346">
        <f>16-INDEX(STANDINGS_HR[],MATCH(Table1[[#This Row],[COMBINED]],STANDINGS_HR[COMBINED],0),COLUMN(STANDINGS_HR[PLACE IN LEAGUE]))</f>
        <v>6</v>
      </c>
      <c r="G346">
        <f>16-INDEX(STANDINGS_RBI[],MATCH(Table1[[#This Row],[COMBINED]],STANDINGS_RBI[COMBINED],0),COLUMN(STANDINGS_RBI[PLACE IN LEAGUE]))</f>
        <v>4</v>
      </c>
      <c r="H346">
        <f>16-INDEX(STANDINGS_SB[],MATCH(Table1[[#This Row],[COMBINED]],STANDINGS_SB[COMBINED],0),COLUMN(STANDINGS_SB[PLACE IN LEAGUE]))</f>
        <v>2</v>
      </c>
      <c r="I346">
        <f>16-INDEX(STANDINGS_ERA[],MATCH(Table1[[#This Row],[COMBINED]],STANDINGS_ERA[COMBINED],0),COLUMN(STANDINGS_ERA[PLACE IN LEAGUE]))</f>
        <v>10</v>
      </c>
      <c r="J346">
        <f>16-INDEX(STANDINGS_WHIP[],MATCH(Table1[[#This Row],[COMBINED]],STANDINGS_WHIP[COMBINED],0),COLUMN(STANDINGS_WHIP[PLACE IN LEAGUE]))</f>
        <v>9</v>
      </c>
      <c r="K346">
        <f>16-INDEX(STANDINGS_W[],MATCH(Table1[[#This Row],[COMBINED]],STANDINGS_W[COMBINED],0),COLUMN(STANDINGS_W[PLACE IN LEAGUE]))</f>
        <v>15</v>
      </c>
      <c r="L346">
        <f>16-INDEX(STANDINGS_K[],MATCH(Table1[[#This Row],[COMBINED]],STANDINGS_K[COMBINED],0),COLUMN(STANDINGS_K[PLACE IN LEAGUE]))</f>
        <v>9</v>
      </c>
      <c r="M346">
        <f>16-INDEX(STANDINGS_SV[],MATCH(Table1[[#This Row],[COMBINED]],STANDINGS_SV[COMBINED],0),COLUMN(STANDINGS_SV[PLACE IN LEAGUE]))</f>
        <v>7</v>
      </c>
      <c r="N346">
        <f>SUM(Table1[[#This Row],[BA]:[SV]])</f>
        <v>69</v>
      </c>
      <c r="O346">
        <v>11</v>
      </c>
    </row>
    <row r="347" spans="1:15" x14ac:dyDescent="0.25">
      <c r="A347" t="s">
        <v>800</v>
      </c>
      <c r="B347" t="s">
        <v>790</v>
      </c>
      <c r="C347" t="str">
        <f>Table1[[#This Row],[League]]&amp;Table1[[#This Row],[Team]]</f>
        <v>$150 Draft Champions Dec 19 1:00 pm Lg.3567EMERSON 3</v>
      </c>
      <c r="D347">
        <f>16-INDEX(STANDINGS_BA[],MATCH(Table1[[#This Row],[COMBINED]],STANDINGS_BA[COMBINED],0),COLUMN(STANDINGS_BA[PLACE IN LEAGUE]))</f>
        <v>1</v>
      </c>
      <c r="E347">
        <f>16-INDEX(STANDINGS_R[],MATCH(Table1[[#This Row],[COMBINED]],STANDINGS_R[COMBINED],0),COLUMN(STANDINGS_R[PLACE IN LEAGUE]))</f>
        <v>2</v>
      </c>
      <c r="F347">
        <f>16-INDEX(STANDINGS_HR[],MATCH(Table1[[#This Row],[COMBINED]],STANDINGS_HR[COMBINED],0),COLUMN(STANDINGS_HR[PLACE IN LEAGUE]))</f>
        <v>1</v>
      </c>
      <c r="G347">
        <f>16-INDEX(STANDINGS_RBI[],MATCH(Table1[[#This Row],[COMBINED]],STANDINGS_RBI[COMBINED],0),COLUMN(STANDINGS_RBI[PLACE IN LEAGUE]))</f>
        <v>1</v>
      </c>
      <c r="H347">
        <f>16-INDEX(STANDINGS_SB[],MATCH(Table1[[#This Row],[COMBINED]],STANDINGS_SB[COMBINED],0),COLUMN(STANDINGS_SB[PLACE IN LEAGUE]))</f>
        <v>4</v>
      </c>
      <c r="I347">
        <f>16-INDEX(STANDINGS_ERA[],MATCH(Table1[[#This Row],[COMBINED]],STANDINGS_ERA[COMBINED],0),COLUMN(STANDINGS_ERA[PLACE IN LEAGUE]))</f>
        <v>14</v>
      </c>
      <c r="J347">
        <f>16-INDEX(STANDINGS_WHIP[],MATCH(Table1[[#This Row],[COMBINED]],STANDINGS_WHIP[COMBINED],0),COLUMN(STANDINGS_WHIP[PLACE IN LEAGUE]))</f>
        <v>14</v>
      </c>
      <c r="K347">
        <f>16-INDEX(STANDINGS_W[],MATCH(Table1[[#This Row],[COMBINED]],STANDINGS_W[COMBINED],0),COLUMN(STANDINGS_W[PLACE IN LEAGUE]))</f>
        <v>4</v>
      </c>
      <c r="L347">
        <f>16-INDEX(STANDINGS_K[],MATCH(Table1[[#This Row],[COMBINED]],STANDINGS_K[COMBINED],0),COLUMN(STANDINGS_K[PLACE IN LEAGUE]))</f>
        <v>5</v>
      </c>
      <c r="M347">
        <f>16-INDEX(STANDINGS_SV[],MATCH(Table1[[#This Row],[COMBINED]],STANDINGS_SV[COMBINED],0),COLUMN(STANDINGS_SV[PLACE IN LEAGUE]))</f>
        <v>14</v>
      </c>
      <c r="N347">
        <f>SUM(Table1[[#This Row],[BA]:[SV]])</f>
        <v>60</v>
      </c>
      <c r="O347">
        <v>12</v>
      </c>
    </row>
    <row r="348" spans="1:15" x14ac:dyDescent="0.25">
      <c r="A348" t="s">
        <v>798</v>
      </c>
      <c r="B348" t="s">
        <v>790</v>
      </c>
      <c r="C348" t="str">
        <f>Table1[[#This Row],[League]]&amp;Table1[[#This Row],[Team]]</f>
        <v>$150 Draft Champions Dec 19 1:00 pm Lg.3567I Want Yu Back</v>
      </c>
      <c r="D348">
        <f>16-INDEX(STANDINGS_BA[],MATCH(Table1[[#This Row],[COMBINED]],STANDINGS_BA[COMBINED],0),COLUMN(STANDINGS_BA[PLACE IN LEAGUE]))</f>
        <v>3</v>
      </c>
      <c r="E348">
        <f>16-INDEX(STANDINGS_R[],MATCH(Table1[[#This Row],[COMBINED]],STANDINGS_R[COMBINED],0),COLUMN(STANDINGS_R[PLACE IN LEAGUE]))</f>
        <v>5</v>
      </c>
      <c r="F348">
        <f>16-INDEX(STANDINGS_HR[],MATCH(Table1[[#This Row],[COMBINED]],STANDINGS_HR[COMBINED],0),COLUMN(STANDINGS_HR[PLACE IN LEAGUE]))</f>
        <v>14</v>
      </c>
      <c r="G348">
        <f>16-INDEX(STANDINGS_RBI[],MATCH(Table1[[#This Row],[COMBINED]],STANDINGS_RBI[COMBINED],0),COLUMN(STANDINGS_RBI[PLACE IN LEAGUE]))</f>
        <v>11</v>
      </c>
      <c r="H348">
        <f>16-INDEX(STANDINGS_SB[],MATCH(Table1[[#This Row],[COMBINED]],STANDINGS_SB[COMBINED],0),COLUMN(STANDINGS_SB[PLACE IN LEAGUE]))</f>
        <v>5</v>
      </c>
      <c r="I348">
        <f>16-INDEX(STANDINGS_ERA[],MATCH(Table1[[#This Row],[COMBINED]],STANDINGS_ERA[COMBINED],0),COLUMN(STANDINGS_ERA[PLACE IN LEAGUE]))</f>
        <v>6</v>
      </c>
      <c r="J348">
        <f>16-INDEX(STANDINGS_WHIP[],MATCH(Table1[[#This Row],[COMBINED]],STANDINGS_WHIP[COMBINED],0),COLUMN(STANDINGS_WHIP[PLACE IN LEAGUE]))</f>
        <v>2</v>
      </c>
      <c r="K348">
        <f>16-INDEX(STANDINGS_W[],MATCH(Table1[[#This Row],[COMBINED]],STANDINGS_W[COMBINED],0),COLUMN(STANDINGS_W[PLACE IN LEAGUE]))</f>
        <v>1</v>
      </c>
      <c r="L348">
        <f>16-INDEX(STANDINGS_K[],MATCH(Table1[[#This Row],[COMBINED]],STANDINGS_K[COMBINED],0),COLUMN(STANDINGS_K[PLACE IN LEAGUE]))</f>
        <v>1</v>
      </c>
      <c r="M348">
        <f>16-INDEX(STANDINGS_SV[],MATCH(Table1[[#This Row],[COMBINED]],STANDINGS_SV[COMBINED],0),COLUMN(STANDINGS_SV[PLACE IN LEAGUE]))</f>
        <v>11</v>
      </c>
      <c r="N348">
        <f>SUM(Table1[[#This Row],[BA]:[SV]])</f>
        <v>59</v>
      </c>
      <c r="O348">
        <v>13</v>
      </c>
    </row>
    <row r="349" spans="1:15" x14ac:dyDescent="0.25">
      <c r="A349" t="s">
        <v>794</v>
      </c>
      <c r="B349" t="s">
        <v>790</v>
      </c>
      <c r="C349" t="str">
        <f>Table1[[#This Row],[League]]&amp;Table1[[#This Row],[Team]]</f>
        <v>$150 Draft Champions Dec 19 1:00 pm Lg.3567Team Narva</v>
      </c>
      <c r="D349">
        <f>16-INDEX(STANDINGS_BA[],MATCH(Table1[[#This Row],[COMBINED]],STANDINGS_BA[COMBINED],0),COLUMN(STANDINGS_BA[PLACE IN LEAGUE]))</f>
        <v>9</v>
      </c>
      <c r="E349">
        <f>16-INDEX(STANDINGS_R[],MATCH(Table1[[#This Row],[COMBINED]],STANDINGS_R[COMBINED],0),COLUMN(STANDINGS_R[PLACE IN LEAGUE]))</f>
        <v>8</v>
      </c>
      <c r="F349">
        <f>16-INDEX(STANDINGS_HR[],MATCH(Table1[[#This Row],[COMBINED]],STANDINGS_HR[COMBINED],0),COLUMN(STANDINGS_HR[PLACE IN LEAGUE]))</f>
        <v>7</v>
      </c>
      <c r="G349">
        <f>16-INDEX(STANDINGS_RBI[],MATCH(Table1[[#This Row],[COMBINED]],STANDINGS_RBI[COMBINED],0),COLUMN(STANDINGS_RBI[PLACE IN LEAGUE]))</f>
        <v>6</v>
      </c>
      <c r="H349">
        <f>16-INDEX(STANDINGS_SB[],MATCH(Table1[[#This Row],[COMBINED]],STANDINGS_SB[COMBINED],0),COLUMN(STANDINGS_SB[PLACE IN LEAGUE]))</f>
        <v>7</v>
      </c>
      <c r="I349">
        <f>16-INDEX(STANDINGS_ERA[],MATCH(Table1[[#This Row],[COMBINED]],STANDINGS_ERA[COMBINED],0),COLUMN(STANDINGS_ERA[PLACE IN LEAGUE]))</f>
        <v>2</v>
      </c>
      <c r="J349">
        <f>16-INDEX(STANDINGS_WHIP[],MATCH(Table1[[#This Row],[COMBINED]],STANDINGS_WHIP[COMBINED],0),COLUMN(STANDINGS_WHIP[PLACE IN LEAGUE]))</f>
        <v>6</v>
      </c>
      <c r="K349">
        <f>16-INDEX(STANDINGS_W[],MATCH(Table1[[#This Row],[COMBINED]],STANDINGS_W[COMBINED],0),COLUMN(STANDINGS_W[PLACE IN LEAGUE]))</f>
        <v>2</v>
      </c>
      <c r="L349">
        <f>16-INDEX(STANDINGS_K[],MATCH(Table1[[#This Row],[COMBINED]],STANDINGS_K[COMBINED],0),COLUMN(STANDINGS_K[PLACE IN LEAGUE]))</f>
        <v>3</v>
      </c>
      <c r="M349">
        <f>16-INDEX(STANDINGS_SV[],MATCH(Table1[[#This Row],[COMBINED]],STANDINGS_SV[COMBINED],0),COLUMN(STANDINGS_SV[PLACE IN LEAGUE]))</f>
        <v>6</v>
      </c>
      <c r="N349">
        <f>SUM(Table1[[#This Row],[BA]:[SV]])</f>
        <v>56</v>
      </c>
      <c r="O349">
        <v>14</v>
      </c>
    </row>
    <row r="350" spans="1:15" x14ac:dyDescent="0.25">
      <c r="A350" t="s">
        <v>457</v>
      </c>
      <c r="B350" t="s">
        <v>790</v>
      </c>
      <c r="C350" t="str">
        <f>Table1[[#This Row],[League]]&amp;Table1[[#This Row],[Team]]</f>
        <v>$150 Draft Champions Dec 19 1:00 pm Lg.3567Team Barth</v>
      </c>
      <c r="D350">
        <f>16-INDEX(STANDINGS_BA[],MATCH(Table1[[#This Row],[COMBINED]],STANDINGS_BA[COMBINED],0),COLUMN(STANDINGS_BA[PLACE IN LEAGUE]))</f>
        <v>8</v>
      </c>
      <c r="E350">
        <f>16-INDEX(STANDINGS_R[],MATCH(Table1[[#This Row],[COMBINED]],STANDINGS_R[COMBINED],0),COLUMN(STANDINGS_R[PLACE IN LEAGUE]))</f>
        <v>1</v>
      </c>
      <c r="F350">
        <f>16-INDEX(STANDINGS_HR[],MATCH(Table1[[#This Row],[COMBINED]],STANDINGS_HR[COMBINED],0),COLUMN(STANDINGS_HR[PLACE IN LEAGUE]))</f>
        <v>3</v>
      </c>
      <c r="G350">
        <f>16-INDEX(STANDINGS_RBI[],MATCH(Table1[[#This Row],[COMBINED]],STANDINGS_RBI[COMBINED],0),COLUMN(STANDINGS_RBI[PLACE IN LEAGUE]))</f>
        <v>2</v>
      </c>
      <c r="H350">
        <f>16-INDEX(STANDINGS_SB[],MATCH(Table1[[#This Row],[COMBINED]],STANDINGS_SB[COMBINED],0),COLUMN(STANDINGS_SB[PLACE IN LEAGUE]))</f>
        <v>1</v>
      </c>
      <c r="I350">
        <f>16-INDEX(STANDINGS_ERA[],MATCH(Table1[[#This Row],[COMBINED]],STANDINGS_ERA[COMBINED],0),COLUMN(STANDINGS_ERA[PLACE IN LEAGUE]))</f>
        <v>5</v>
      </c>
      <c r="J350">
        <f>16-INDEX(STANDINGS_WHIP[],MATCH(Table1[[#This Row],[COMBINED]],STANDINGS_WHIP[COMBINED],0),COLUMN(STANDINGS_WHIP[PLACE IN LEAGUE]))</f>
        <v>3</v>
      </c>
      <c r="K350">
        <f>16-INDEX(STANDINGS_W[],MATCH(Table1[[#This Row],[COMBINED]],STANDINGS_W[COMBINED],0),COLUMN(STANDINGS_W[PLACE IN LEAGUE]))</f>
        <v>3</v>
      </c>
      <c r="L350">
        <f>16-INDEX(STANDINGS_K[],MATCH(Table1[[#This Row],[COMBINED]],STANDINGS_K[COMBINED],0),COLUMN(STANDINGS_K[PLACE IN LEAGUE]))</f>
        <v>2</v>
      </c>
      <c r="M350">
        <f>16-INDEX(STANDINGS_SV[],MATCH(Table1[[#This Row],[COMBINED]],STANDINGS_SV[COMBINED],0),COLUMN(STANDINGS_SV[PLACE IN LEAGUE]))</f>
        <v>10</v>
      </c>
      <c r="N350">
        <f>SUM(Table1[[#This Row],[BA]:[SV]])</f>
        <v>38</v>
      </c>
      <c r="O350">
        <v>15</v>
      </c>
    </row>
    <row r="351" spans="1:15" x14ac:dyDescent="0.25">
      <c r="A351" t="s">
        <v>807</v>
      </c>
      <c r="B351" t="s">
        <v>801</v>
      </c>
      <c r="C351" t="str">
        <f>Table1[[#This Row],[League]]&amp;Table1[[#This Row],[Team]]</f>
        <v>$150 Draft Champions Dec 21 1:00 pm Lg.3568DarenZilla I</v>
      </c>
      <c r="D351">
        <f>16-INDEX(STANDINGS_BA[],MATCH(Table1[[#This Row],[COMBINED]],STANDINGS_BA[COMBINED],0),COLUMN(STANDINGS_BA[PLACE IN LEAGUE]))</f>
        <v>5</v>
      </c>
      <c r="E351">
        <f>16-INDEX(STANDINGS_R[],MATCH(Table1[[#This Row],[COMBINED]],STANDINGS_R[COMBINED],0),COLUMN(STANDINGS_R[PLACE IN LEAGUE]))</f>
        <v>14</v>
      </c>
      <c r="F351">
        <f>16-INDEX(STANDINGS_HR[],MATCH(Table1[[#This Row],[COMBINED]],STANDINGS_HR[COMBINED],0),COLUMN(STANDINGS_HR[PLACE IN LEAGUE]))</f>
        <v>13</v>
      </c>
      <c r="G351">
        <f>16-INDEX(STANDINGS_RBI[],MATCH(Table1[[#This Row],[COMBINED]],STANDINGS_RBI[COMBINED],0),COLUMN(STANDINGS_RBI[PLACE IN LEAGUE]))</f>
        <v>9</v>
      </c>
      <c r="H351">
        <f>16-INDEX(STANDINGS_SB[],MATCH(Table1[[#This Row],[COMBINED]],STANDINGS_SB[COMBINED],0),COLUMN(STANDINGS_SB[PLACE IN LEAGUE]))</f>
        <v>15</v>
      </c>
      <c r="I351">
        <f>16-INDEX(STANDINGS_ERA[],MATCH(Table1[[#This Row],[COMBINED]],STANDINGS_ERA[COMBINED],0),COLUMN(STANDINGS_ERA[PLACE IN LEAGUE]))</f>
        <v>14</v>
      </c>
      <c r="J351">
        <f>16-INDEX(STANDINGS_WHIP[],MATCH(Table1[[#This Row],[COMBINED]],STANDINGS_WHIP[COMBINED],0),COLUMN(STANDINGS_WHIP[PLACE IN LEAGUE]))</f>
        <v>14</v>
      </c>
      <c r="K351">
        <f>16-INDEX(STANDINGS_W[],MATCH(Table1[[#This Row],[COMBINED]],STANDINGS_W[COMBINED],0),COLUMN(STANDINGS_W[PLACE IN LEAGUE]))</f>
        <v>14</v>
      </c>
      <c r="L351">
        <f>16-INDEX(STANDINGS_K[],MATCH(Table1[[#This Row],[COMBINED]],STANDINGS_K[COMBINED],0),COLUMN(STANDINGS_K[PLACE IN LEAGUE]))</f>
        <v>8</v>
      </c>
      <c r="M351">
        <f>16-INDEX(STANDINGS_SV[],MATCH(Table1[[#This Row],[COMBINED]],STANDINGS_SV[COMBINED],0),COLUMN(STANDINGS_SV[PLACE IN LEAGUE]))</f>
        <v>14</v>
      </c>
      <c r="N351">
        <f>SUM(Table1[[#This Row],[BA]:[SV]])</f>
        <v>120</v>
      </c>
      <c r="O351">
        <v>1</v>
      </c>
    </row>
    <row r="352" spans="1:15" x14ac:dyDescent="0.25">
      <c r="A352" t="s">
        <v>87</v>
      </c>
      <c r="B352" t="s">
        <v>801</v>
      </c>
      <c r="C352" t="str">
        <f>Table1[[#This Row],[League]]&amp;Table1[[#This Row],[Team]]</f>
        <v>$150 Draft Champions Dec 21 1:00 pm Lg.3568The Northsiders</v>
      </c>
      <c r="D352">
        <f>16-INDEX(STANDINGS_BA[],MATCH(Table1[[#This Row],[COMBINED]],STANDINGS_BA[COMBINED],0),COLUMN(STANDINGS_BA[PLACE IN LEAGUE]))</f>
        <v>14</v>
      </c>
      <c r="E352">
        <f>16-INDEX(STANDINGS_R[],MATCH(Table1[[#This Row],[COMBINED]],STANDINGS_R[COMBINED],0),COLUMN(STANDINGS_R[PLACE IN LEAGUE]))</f>
        <v>15</v>
      </c>
      <c r="F352">
        <f>16-INDEX(STANDINGS_HR[],MATCH(Table1[[#This Row],[COMBINED]],STANDINGS_HR[COMBINED],0),COLUMN(STANDINGS_HR[PLACE IN LEAGUE]))</f>
        <v>14</v>
      </c>
      <c r="G352">
        <f>16-INDEX(STANDINGS_RBI[],MATCH(Table1[[#This Row],[COMBINED]],STANDINGS_RBI[COMBINED],0),COLUMN(STANDINGS_RBI[PLACE IN LEAGUE]))</f>
        <v>14</v>
      </c>
      <c r="H352">
        <f>16-INDEX(STANDINGS_SB[],MATCH(Table1[[#This Row],[COMBINED]],STANDINGS_SB[COMBINED],0),COLUMN(STANDINGS_SB[PLACE IN LEAGUE]))</f>
        <v>14</v>
      </c>
      <c r="I352">
        <f>16-INDEX(STANDINGS_ERA[],MATCH(Table1[[#This Row],[COMBINED]],STANDINGS_ERA[COMBINED],0),COLUMN(STANDINGS_ERA[PLACE IN LEAGUE]))</f>
        <v>13</v>
      </c>
      <c r="J352">
        <f>16-INDEX(STANDINGS_WHIP[],MATCH(Table1[[#This Row],[COMBINED]],STANDINGS_WHIP[COMBINED],0),COLUMN(STANDINGS_WHIP[PLACE IN LEAGUE]))</f>
        <v>8</v>
      </c>
      <c r="K352">
        <f>16-INDEX(STANDINGS_W[],MATCH(Table1[[#This Row],[COMBINED]],STANDINGS_W[COMBINED],0),COLUMN(STANDINGS_W[PLACE IN LEAGUE]))</f>
        <v>8</v>
      </c>
      <c r="L352">
        <f>16-INDEX(STANDINGS_K[],MATCH(Table1[[#This Row],[COMBINED]],STANDINGS_K[COMBINED],0),COLUMN(STANDINGS_K[PLACE IN LEAGUE]))</f>
        <v>7</v>
      </c>
      <c r="M352">
        <f>16-INDEX(STANDINGS_SV[],MATCH(Table1[[#This Row],[COMBINED]],STANDINGS_SV[COMBINED],0),COLUMN(STANDINGS_SV[PLACE IN LEAGUE]))</f>
        <v>8</v>
      </c>
      <c r="N352">
        <f>SUM(Table1[[#This Row],[BA]:[SV]])</f>
        <v>115</v>
      </c>
      <c r="O352">
        <v>2</v>
      </c>
    </row>
    <row r="353" spans="1:15" x14ac:dyDescent="0.25">
      <c r="A353" t="s">
        <v>186</v>
      </c>
      <c r="B353" t="s">
        <v>801</v>
      </c>
      <c r="C353" t="str">
        <f>Table1[[#This Row],[League]]&amp;Table1[[#This Row],[Team]]</f>
        <v>$150 Draft Champions Dec 21 1:00 pm Lg.3568LONG GONE</v>
      </c>
      <c r="D353">
        <f>16-INDEX(STANDINGS_BA[],MATCH(Table1[[#This Row],[COMBINED]],STANDINGS_BA[COMBINED],0),COLUMN(STANDINGS_BA[PLACE IN LEAGUE]))</f>
        <v>15</v>
      </c>
      <c r="E353">
        <f>16-INDEX(STANDINGS_R[],MATCH(Table1[[#This Row],[COMBINED]],STANDINGS_R[COMBINED],0),COLUMN(STANDINGS_R[PLACE IN LEAGUE]))</f>
        <v>13</v>
      </c>
      <c r="F353">
        <f>16-INDEX(STANDINGS_HR[],MATCH(Table1[[#This Row],[COMBINED]],STANDINGS_HR[COMBINED],0),COLUMN(STANDINGS_HR[PLACE IN LEAGUE]))</f>
        <v>5</v>
      </c>
      <c r="G353">
        <f>16-INDEX(STANDINGS_RBI[],MATCH(Table1[[#This Row],[COMBINED]],STANDINGS_RBI[COMBINED],0),COLUMN(STANDINGS_RBI[PLACE IN LEAGUE]))</f>
        <v>15</v>
      </c>
      <c r="H353">
        <f>16-INDEX(STANDINGS_SB[],MATCH(Table1[[#This Row],[COMBINED]],STANDINGS_SB[COMBINED],0),COLUMN(STANDINGS_SB[PLACE IN LEAGUE]))</f>
        <v>12</v>
      </c>
      <c r="I353">
        <f>16-INDEX(STANDINGS_ERA[],MATCH(Table1[[#This Row],[COMBINED]],STANDINGS_ERA[COMBINED],0),COLUMN(STANDINGS_ERA[PLACE IN LEAGUE]))</f>
        <v>10</v>
      </c>
      <c r="J353">
        <f>16-INDEX(STANDINGS_WHIP[],MATCH(Table1[[#This Row],[COMBINED]],STANDINGS_WHIP[COMBINED],0),COLUMN(STANDINGS_WHIP[PLACE IN LEAGUE]))</f>
        <v>11</v>
      </c>
      <c r="K353">
        <f>16-INDEX(STANDINGS_W[],MATCH(Table1[[#This Row],[COMBINED]],STANDINGS_W[COMBINED],0),COLUMN(STANDINGS_W[PLACE IN LEAGUE]))</f>
        <v>11</v>
      </c>
      <c r="L353">
        <f>16-INDEX(STANDINGS_K[],MATCH(Table1[[#This Row],[COMBINED]],STANDINGS_K[COMBINED],0),COLUMN(STANDINGS_K[PLACE IN LEAGUE]))</f>
        <v>14</v>
      </c>
      <c r="M353">
        <f>16-INDEX(STANDINGS_SV[],MATCH(Table1[[#This Row],[COMBINED]],STANDINGS_SV[COMBINED],0),COLUMN(STANDINGS_SV[PLACE IN LEAGUE]))</f>
        <v>1</v>
      </c>
      <c r="N353">
        <f>SUM(Table1[[#This Row],[BA]:[SV]])</f>
        <v>107</v>
      </c>
      <c r="O353">
        <v>3</v>
      </c>
    </row>
    <row r="354" spans="1:15" x14ac:dyDescent="0.25">
      <c r="A354" t="s">
        <v>17</v>
      </c>
      <c r="B354" t="s">
        <v>801</v>
      </c>
      <c r="C354" t="str">
        <f>Table1[[#This Row],[League]]&amp;Table1[[#This Row],[Team]]</f>
        <v>$150 Draft Champions Dec 21 1:00 pm Lg.3568Millertime</v>
      </c>
      <c r="D354">
        <f>16-INDEX(STANDINGS_BA[],MATCH(Table1[[#This Row],[COMBINED]],STANDINGS_BA[COMBINED],0),COLUMN(STANDINGS_BA[PLACE IN LEAGUE]))</f>
        <v>13</v>
      </c>
      <c r="E354">
        <f>16-INDEX(STANDINGS_R[],MATCH(Table1[[#This Row],[COMBINED]],STANDINGS_R[COMBINED],0),COLUMN(STANDINGS_R[PLACE IN LEAGUE]))</f>
        <v>11</v>
      </c>
      <c r="F354">
        <f>16-INDEX(STANDINGS_HR[],MATCH(Table1[[#This Row],[COMBINED]],STANDINGS_HR[COMBINED],0),COLUMN(STANDINGS_HR[PLACE IN LEAGUE]))</f>
        <v>9</v>
      </c>
      <c r="G354">
        <f>16-INDEX(STANDINGS_RBI[],MATCH(Table1[[#This Row],[COMBINED]],STANDINGS_RBI[COMBINED],0),COLUMN(STANDINGS_RBI[PLACE IN LEAGUE]))</f>
        <v>12</v>
      </c>
      <c r="H354">
        <f>16-INDEX(STANDINGS_SB[],MATCH(Table1[[#This Row],[COMBINED]],STANDINGS_SB[COMBINED],0),COLUMN(STANDINGS_SB[PLACE IN LEAGUE]))</f>
        <v>7</v>
      </c>
      <c r="I354">
        <f>16-INDEX(STANDINGS_ERA[],MATCH(Table1[[#This Row],[COMBINED]],STANDINGS_ERA[COMBINED],0),COLUMN(STANDINGS_ERA[PLACE IN LEAGUE]))</f>
        <v>11</v>
      </c>
      <c r="J354">
        <f>16-INDEX(STANDINGS_WHIP[],MATCH(Table1[[#This Row],[COMBINED]],STANDINGS_WHIP[COMBINED],0),COLUMN(STANDINGS_WHIP[PLACE IN LEAGUE]))</f>
        <v>12</v>
      </c>
      <c r="K354">
        <f>16-INDEX(STANDINGS_W[],MATCH(Table1[[#This Row],[COMBINED]],STANDINGS_W[COMBINED],0),COLUMN(STANDINGS_W[PLACE IN LEAGUE]))</f>
        <v>4</v>
      </c>
      <c r="L354">
        <f>16-INDEX(STANDINGS_K[],MATCH(Table1[[#This Row],[COMBINED]],STANDINGS_K[COMBINED],0),COLUMN(STANDINGS_K[PLACE IN LEAGUE]))</f>
        <v>4</v>
      </c>
      <c r="M354">
        <f>16-INDEX(STANDINGS_SV[],MATCH(Table1[[#This Row],[COMBINED]],STANDINGS_SV[COMBINED],0),COLUMN(STANDINGS_SV[PLACE IN LEAGUE]))</f>
        <v>15</v>
      </c>
      <c r="N354">
        <f>SUM(Table1[[#This Row],[BA]:[SV]])</f>
        <v>98</v>
      </c>
      <c r="O354">
        <v>4</v>
      </c>
    </row>
    <row r="355" spans="1:15" x14ac:dyDescent="0.25">
      <c r="A355" t="s">
        <v>803</v>
      </c>
      <c r="B355" t="s">
        <v>801</v>
      </c>
      <c r="C355" t="str">
        <f>Table1[[#This Row],[League]]&amp;Table1[[#This Row],[Team]]</f>
        <v>$150 Draft Champions Dec 21 1:00 pm Lg.3568O'Day or Night Relief</v>
      </c>
      <c r="D355">
        <f>16-INDEX(STANDINGS_BA[],MATCH(Table1[[#This Row],[COMBINED]],STANDINGS_BA[COMBINED],0),COLUMN(STANDINGS_BA[PLACE IN LEAGUE]))</f>
        <v>11</v>
      </c>
      <c r="E355">
        <f>16-INDEX(STANDINGS_R[],MATCH(Table1[[#This Row],[COMBINED]],STANDINGS_R[COMBINED],0),COLUMN(STANDINGS_R[PLACE IN LEAGUE]))</f>
        <v>9</v>
      </c>
      <c r="F355">
        <f>16-INDEX(STANDINGS_HR[],MATCH(Table1[[#This Row],[COMBINED]],STANDINGS_HR[COMBINED],0),COLUMN(STANDINGS_HR[PLACE IN LEAGUE]))</f>
        <v>6</v>
      </c>
      <c r="G355">
        <f>16-INDEX(STANDINGS_RBI[],MATCH(Table1[[#This Row],[COMBINED]],STANDINGS_RBI[COMBINED],0),COLUMN(STANDINGS_RBI[PLACE IN LEAGUE]))</f>
        <v>10</v>
      </c>
      <c r="H355">
        <f>16-INDEX(STANDINGS_SB[],MATCH(Table1[[#This Row],[COMBINED]],STANDINGS_SB[COMBINED],0),COLUMN(STANDINGS_SB[PLACE IN LEAGUE]))</f>
        <v>13</v>
      </c>
      <c r="I355">
        <f>16-INDEX(STANDINGS_ERA[],MATCH(Table1[[#This Row],[COMBINED]],STANDINGS_ERA[COMBINED],0),COLUMN(STANDINGS_ERA[PLACE IN LEAGUE]))</f>
        <v>6</v>
      </c>
      <c r="J355">
        <f>16-INDEX(STANDINGS_WHIP[],MATCH(Table1[[#This Row],[COMBINED]],STANDINGS_WHIP[COMBINED],0),COLUMN(STANDINGS_WHIP[PLACE IN LEAGUE]))</f>
        <v>5</v>
      </c>
      <c r="K355">
        <f>16-INDEX(STANDINGS_W[],MATCH(Table1[[#This Row],[COMBINED]],STANDINGS_W[COMBINED],0),COLUMN(STANDINGS_W[PLACE IN LEAGUE]))</f>
        <v>10</v>
      </c>
      <c r="L355">
        <f>16-INDEX(STANDINGS_K[],MATCH(Table1[[#This Row],[COMBINED]],STANDINGS_K[COMBINED],0),COLUMN(STANDINGS_K[PLACE IN LEAGUE]))</f>
        <v>13</v>
      </c>
      <c r="M355">
        <f>16-INDEX(STANDINGS_SV[],MATCH(Table1[[#This Row],[COMBINED]],STANDINGS_SV[COMBINED],0),COLUMN(STANDINGS_SV[PLACE IN LEAGUE]))</f>
        <v>11</v>
      </c>
      <c r="N355">
        <f>SUM(Table1[[#This Row],[BA]:[SV]])</f>
        <v>94</v>
      </c>
      <c r="O355">
        <v>5</v>
      </c>
    </row>
    <row r="356" spans="1:15" x14ac:dyDescent="0.25">
      <c r="A356" t="s">
        <v>809</v>
      </c>
      <c r="B356" t="s">
        <v>801</v>
      </c>
      <c r="C356" t="str">
        <f>Table1[[#This Row],[League]]&amp;Table1[[#This Row],[Team]]</f>
        <v>$150 Draft Champions Dec 21 1:00 pm Lg.3568Dookie McGee v3 - $150</v>
      </c>
      <c r="D356">
        <f>16-INDEX(STANDINGS_BA[],MATCH(Table1[[#This Row],[COMBINED]],STANDINGS_BA[COMBINED],0),COLUMN(STANDINGS_BA[PLACE IN LEAGUE]))</f>
        <v>3</v>
      </c>
      <c r="E356">
        <f>16-INDEX(STANDINGS_R[],MATCH(Table1[[#This Row],[COMBINED]],STANDINGS_R[COMBINED],0),COLUMN(STANDINGS_R[PLACE IN LEAGUE]))</f>
        <v>4</v>
      </c>
      <c r="F356">
        <f>16-INDEX(STANDINGS_HR[],MATCH(Table1[[#This Row],[COMBINED]],STANDINGS_HR[COMBINED],0),COLUMN(STANDINGS_HR[PLACE IN LEAGUE]))</f>
        <v>2</v>
      </c>
      <c r="G356">
        <f>16-INDEX(STANDINGS_RBI[],MATCH(Table1[[#This Row],[COMBINED]],STANDINGS_RBI[COMBINED],0),COLUMN(STANDINGS_RBI[PLACE IN LEAGUE]))</f>
        <v>2</v>
      </c>
      <c r="H356">
        <f>16-INDEX(STANDINGS_SB[],MATCH(Table1[[#This Row],[COMBINED]],STANDINGS_SB[COMBINED],0),COLUMN(STANDINGS_SB[PLACE IN LEAGUE]))</f>
        <v>3</v>
      </c>
      <c r="I356">
        <f>16-INDEX(STANDINGS_ERA[],MATCH(Table1[[#This Row],[COMBINED]],STANDINGS_ERA[COMBINED],0),COLUMN(STANDINGS_ERA[PLACE IN LEAGUE]))</f>
        <v>15</v>
      </c>
      <c r="J356">
        <f>16-INDEX(STANDINGS_WHIP[],MATCH(Table1[[#This Row],[COMBINED]],STANDINGS_WHIP[COMBINED],0),COLUMN(STANDINGS_WHIP[PLACE IN LEAGUE]))</f>
        <v>15</v>
      </c>
      <c r="K356">
        <f>16-INDEX(STANDINGS_W[],MATCH(Table1[[#This Row],[COMBINED]],STANDINGS_W[COMBINED],0),COLUMN(STANDINGS_W[PLACE IN LEAGUE]))</f>
        <v>15</v>
      </c>
      <c r="L356">
        <f>16-INDEX(STANDINGS_K[],MATCH(Table1[[#This Row],[COMBINED]],STANDINGS_K[COMBINED],0),COLUMN(STANDINGS_K[PLACE IN LEAGUE]))</f>
        <v>15</v>
      </c>
      <c r="M356">
        <f>16-INDEX(STANDINGS_SV[],MATCH(Table1[[#This Row],[COMBINED]],STANDINGS_SV[COMBINED],0),COLUMN(STANDINGS_SV[PLACE IN LEAGUE]))</f>
        <v>10</v>
      </c>
      <c r="N356">
        <f>SUM(Table1[[#This Row],[BA]:[SV]])</f>
        <v>84</v>
      </c>
      <c r="O356">
        <v>6</v>
      </c>
    </row>
    <row r="357" spans="1:15" x14ac:dyDescent="0.25">
      <c r="A357" t="s">
        <v>341</v>
      </c>
      <c r="B357" t="s">
        <v>801</v>
      </c>
      <c r="C357" t="str">
        <f>Table1[[#This Row],[League]]&amp;Table1[[#This Row],[Team]]</f>
        <v>$150 Draft Champions Dec 21 1:00 pm Lg.3568Team Dorn</v>
      </c>
      <c r="D357">
        <f>16-INDEX(STANDINGS_BA[],MATCH(Table1[[#This Row],[COMBINED]],STANDINGS_BA[COMBINED],0),COLUMN(STANDINGS_BA[PLACE IN LEAGUE]))</f>
        <v>1</v>
      </c>
      <c r="E357">
        <f>16-INDEX(STANDINGS_R[],MATCH(Table1[[#This Row],[COMBINED]],STANDINGS_R[COMBINED],0),COLUMN(STANDINGS_R[PLACE IN LEAGUE]))</f>
        <v>8</v>
      </c>
      <c r="F357">
        <f>16-INDEX(STANDINGS_HR[],MATCH(Table1[[#This Row],[COMBINED]],STANDINGS_HR[COMBINED],0),COLUMN(STANDINGS_HR[PLACE IN LEAGUE]))</f>
        <v>15</v>
      </c>
      <c r="G357">
        <f>16-INDEX(STANDINGS_RBI[],MATCH(Table1[[#This Row],[COMBINED]],STANDINGS_RBI[COMBINED],0),COLUMN(STANDINGS_RBI[PLACE IN LEAGUE]))</f>
        <v>11</v>
      </c>
      <c r="H357">
        <f>16-INDEX(STANDINGS_SB[],MATCH(Table1[[#This Row],[COMBINED]],STANDINGS_SB[COMBINED],0),COLUMN(STANDINGS_SB[PLACE IN LEAGUE]))</f>
        <v>8</v>
      </c>
      <c r="I357">
        <f>16-INDEX(STANDINGS_ERA[],MATCH(Table1[[#This Row],[COMBINED]],STANDINGS_ERA[COMBINED],0),COLUMN(STANDINGS_ERA[PLACE IN LEAGUE]))</f>
        <v>7</v>
      </c>
      <c r="J357">
        <f>16-INDEX(STANDINGS_WHIP[],MATCH(Table1[[#This Row],[COMBINED]],STANDINGS_WHIP[COMBINED],0),COLUMN(STANDINGS_WHIP[PLACE IN LEAGUE]))</f>
        <v>7</v>
      </c>
      <c r="K357">
        <f>16-INDEX(STANDINGS_W[],MATCH(Table1[[#This Row],[COMBINED]],STANDINGS_W[COMBINED],0),COLUMN(STANDINGS_W[PLACE IN LEAGUE]))</f>
        <v>9</v>
      </c>
      <c r="L357">
        <f>16-INDEX(STANDINGS_K[],MATCH(Table1[[#This Row],[COMBINED]],STANDINGS_K[COMBINED],0),COLUMN(STANDINGS_K[PLACE IN LEAGUE]))</f>
        <v>12</v>
      </c>
      <c r="M357">
        <f>16-INDEX(STANDINGS_SV[],MATCH(Table1[[#This Row],[COMBINED]],STANDINGS_SV[COMBINED],0),COLUMN(STANDINGS_SV[PLACE IN LEAGUE]))</f>
        <v>5</v>
      </c>
      <c r="N357">
        <f>SUM(Table1[[#This Row],[BA]:[SV]])</f>
        <v>83</v>
      </c>
      <c r="O357">
        <v>7</v>
      </c>
    </row>
    <row r="358" spans="1:15" x14ac:dyDescent="0.25">
      <c r="A358" t="s">
        <v>805</v>
      </c>
      <c r="B358" t="s">
        <v>801</v>
      </c>
      <c r="C358" t="str">
        <f>Table1[[#This Row],[League]]&amp;Table1[[#This Row],[Team]]</f>
        <v>$150 Draft Champions Dec 21 1:00 pm Lg.3568Dizzy Esasky II</v>
      </c>
      <c r="D358">
        <f>16-INDEX(STANDINGS_BA[],MATCH(Table1[[#This Row],[COMBINED]],STANDINGS_BA[COMBINED],0),COLUMN(STANDINGS_BA[PLACE IN LEAGUE]))</f>
        <v>7</v>
      </c>
      <c r="E358">
        <f>16-INDEX(STANDINGS_R[],MATCH(Table1[[#This Row],[COMBINED]],STANDINGS_R[COMBINED],0),COLUMN(STANDINGS_R[PLACE IN LEAGUE]))</f>
        <v>5</v>
      </c>
      <c r="F358">
        <f>16-INDEX(STANDINGS_HR[],MATCH(Table1[[#This Row],[COMBINED]],STANDINGS_HR[COMBINED],0),COLUMN(STANDINGS_HR[PLACE IN LEAGUE]))</f>
        <v>3</v>
      </c>
      <c r="G358">
        <f>16-INDEX(STANDINGS_RBI[],MATCH(Table1[[#This Row],[COMBINED]],STANDINGS_RBI[COMBINED],0),COLUMN(STANDINGS_RBI[PLACE IN LEAGUE]))</f>
        <v>6</v>
      </c>
      <c r="H358">
        <f>16-INDEX(STANDINGS_SB[],MATCH(Table1[[#This Row],[COMBINED]],STANDINGS_SB[COMBINED],0),COLUMN(STANDINGS_SB[PLACE IN LEAGUE]))</f>
        <v>4</v>
      </c>
      <c r="I358">
        <f>16-INDEX(STANDINGS_ERA[],MATCH(Table1[[#This Row],[COMBINED]],STANDINGS_ERA[COMBINED],0),COLUMN(STANDINGS_ERA[PLACE IN LEAGUE]))</f>
        <v>12</v>
      </c>
      <c r="J358">
        <f>16-INDEX(STANDINGS_WHIP[],MATCH(Table1[[#This Row],[COMBINED]],STANDINGS_WHIP[COMBINED],0),COLUMN(STANDINGS_WHIP[PLACE IN LEAGUE]))</f>
        <v>13</v>
      </c>
      <c r="K358">
        <f>16-INDEX(STANDINGS_W[],MATCH(Table1[[#This Row],[COMBINED]],STANDINGS_W[COMBINED],0),COLUMN(STANDINGS_W[PLACE IN LEAGUE]))</f>
        <v>12</v>
      </c>
      <c r="L358">
        <f>16-INDEX(STANDINGS_K[],MATCH(Table1[[#This Row],[COMBINED]],STANDINGS_K[COMBINED],0),COLUMN(STANDINGS_K[PLACE IN LEAGUE]))</f>
        <v>11</v>
      </c>
      <c r="M358">
        <f>16-INDEX(STANDINGS_SV[],MATCH(Table1[[#This Row],[COMBINED]],STANDINGS_SV[COMBINED],0),COLUMN(STANDINGS_SV[PLACE IN LEAGUE]))</f>
        <v>7</v>
      </c>
      <c r="N358">
        <f>SUM(Table1[[#This Row],[BA]:[SV]])</f>
        <v>80</v>
      </c>
      <c r="O358">
        <v>8</v>
      </c>
    </row>
    <row r="359" spans="1:15" x14ac:dyDescent="0.25">
      <c r="A359" t="s">
        <v>808</v>
      </c>
      <c r="B359" t="s">
        <v>801</v>
      </c>
      <c r="C359" t="str">
        <f>Table1[[#This Row],[League]]&amp;Table1[[#This Row],[Team]]</f>
        <v>$150 Draft Champions Dec 21 1:00 pm Lg.3568Dominance &amp; Submission</v>
      </c>
      <c r="D359">
        <f>16-INDEX(STANDINGS_BA[],MATCH(Table1[[#This Row],[COMBINED]],STANDINGS_BA[COMBINED],0),COLUMN(STANDINGS_BA[PLACE IN LEAGUE]))</f>
        <v>4</v>
      </c>
      <c r="E359">
        <f>16-INDEX(STANDINGS_R[],MATCH(Table1[[#This Row],[COMBINED]],STANDINGS_R[COMBINED],0),COLUMN(STANDINGS_R[PLACE IN LEAGUE]))</f>
        <v>12</v>
      </c>
      <c r="F359">
        <f>16-INDEX(STANDINGS_HR[],MATCH(Table1[[#This Row],[COMBINED]],STANDINGS_HR[COMBINED],0),COLUMN(STANDINGS_HR[PLACE IN LEAGUE]))</f>
        <v>12</v>
      </c>
      <c r="G359">
        <f>16-INDEX(STANDINGS_RBI[],MATCH(Table1[[#This Row],[COMBINED]],STANDINGS_RBI[COMBINED],0),COLUMN(STANDINGS_RBI[PLACE IN LEAGUE]))</f>
        <v>13</v>
      </c>
      <c r="H359">
        <f>16-INDEX(STANDINGS_SB[],MATCH(Table1[[#This Row],[COMBINED]],STANDINGS_SB[COMBINED],0),COLUMN(STANDINGS_SB[PLACE IN LEAGUE]))</f>
        <v>5</v>
      </c>
      <c r="I359">
        <f>16-INDEX(STANDINGS_ERA[],MATCH(Table1[[#This Row],[COMBINED]],STANDINGS_ERA[COMBINED],0),COLUMN(STANDINGS_ERA[PLACE IN LEAGUE]))</f>
        <v>2</v>
      </c>
      <c r="J359">
        <f>16-INDEX(STANDINGS_WHIP[],MATCH(Table1[[#This Row],[COMBINED]],STANDINGS_WHIP[COMBINED],0),COLUMN(STANDINGS_WHIP[PLACE IN LEAGUE]))</f>
        <v>3</v>
      </c>
      <c r="K359">
        <f>16-INDEX(STANDINGS_W[],MATCH(Table1[[#This Row],[COMBINED]],STANDINGS_W[COMBINED],0),COLUMN(STANDINGS_W[PLACE IN LEAGUE]))</f>
        <v>13</v>
      </c>
      <c r="L359">
        <f>16-INDEX(STANDINGS_K[],MATCH(Table1[[#This Row],[COMBINED]],STANDINGS_K[COMBINED],0),COLUMN(STANDINGS_K[PLACE IN LEAGUE]))</f>
        <v>10</v>
      </c>
      <c r="M359">
        <f>16-INDEX(STANDINGS_SV[],MATCH(Table1[[#This Row],[COMBINED]],STANDINGS_SV[COMBINED],0),COLUMN(STANDINGS_SV[PLACE IN LEAGUE]))</f>
        <v>2</v>
      </c>
      <c r="N359">
        <f>SUM(Table1[[#This Row],[BA]:[SV]])</f>
        <v>76</v>
      </c>
      <c r="O359">
        <v>9</v>
      </c>
    </row>
    <row r="360" spans="1:15" x14ac:dyDescent="0.25">
      <c r="A360" t="s">
        <v>109</v>
      </c>
      <c r="B360" t="s">
        <v>801</v>
      </c>
      <c r="C360" t="str">
        <f>Table1[[#This Row],[League]]&amp;Table1[[#This Row],[Team]]</f>
        <v>$150 Draft Champions Dec 21 1:00 pm Lg.3568BIG LUSCIOUS</v>
      </c>
      <c r="D360">
        <f>16-INDEX(STANDINGS_BA[],MATCH(Table1[[#This Row],[COMBINED]],STANDINGS_BA[COMBINED],0),COLUMN(STANDINGS_BA[PLACE IN LEAGUE]))</f>
        <v>8</v>
      </c>
      <c r="E360">
        <f>16-INDEX(STANDINGS_R[],MATCH(Table1[[#This Row],[COMBINED]],STANDINGS_R[COMBINED],0),COLUMN(STANDINGS_R[PLACE IN LEAGUE]))</f>
        <v>10</v>
      </c>
      <c r="F360">
        <f>16-INDEX(STANDINGS_HR[],MATCH(Table1[[#This Row],[COMBINED]],STANDINGS_HR[COMBINED],0),COLUMN(STANDINGS_HR[PLACE IN LEAGUE]))</f>
        <v>10</v>
      </c>
      <c r="G360">
        <f>16-INDEX(STANDINGS_RBI[],MATCH(Table1[[#This Row],[COMBINED]],STANDINGS_RBI[COMBINED],0),COLUMN(STANDINGS_RBI[PLACE IN LEAGUE]))</f>
        <v>7</v>
      </c>
      <c r="H360">
        <f>16-INDEX(STANDINGS_SB[],MATCH(Table1[[#This Row],[COMBINED]],STANDINGS_SB[COMBINED],0),COLUMN(STANDINGS_SB[PLACE IN LEAGUE]))</f>
        <v>6</v>
      </c>
      <c r="I360">
        <f>16-INDEX(STANDINGS_ERA[],MATCH(Table1[[#This Row],[COMBINED]],STANDINGS_ERA[COMBINED],0),COLUMN(STANDINGS_ERA[PLACE IN LEAGUE]))</f>
        <v>8</v>
      </c>
      <c r="J360">
        <f>16-INDEX(STANDINGS_WHIP[],MATCH(Table1[[#This Row],[COMBINED]],STANDINGS_WHIP[COMBINED],0),COLUMN(STANDINGS_WHIP[PLACE IN LEAGUE]))</f>
        <v>6</v>
      </c>
      <c r="K360">
        <f>16-INDEX(STANDINGS_W[],MATCH(Table1[[#This Row],[COMBINED]],STANDINGS_W[COMBINED],0),COLUMN(STANDINGS_W[PLACE IN LEAGUE]))</f>
        <v>2</v>
      </c>
      <c r="L360">
        <f>16-INDEX(STANDINGS_K[],MATCH(Table1[[#This Row],[COMBINED]],STANDINGS_K[COMBINED],0),COLUMN(STANDINGS_K[PLACE IN LEAGUE]))</f>
        <v>3</v>
      </c>
      <c r="M360">
        <f>16-INDEX(STANDINGS_SV[],MATCH(Table1[[#This Row],[COMBINED]],STANDINGS_SV[COMBINED],0),COLUMN(STANDINGS_SV[PLACE IN LEAGUE]))</f>
        <v>9</v>
      </c>
      <c r="N360">
        <f>SUM(Table1[[#This Row],[BA]:[SV]])</f>
        <v>69</v>
      </c>
      <c r="O360">
        <v>10</v>
      </c>
    </row>
    <row r="361" spans="1:15" x14ac:dyDescent="0.25">
      <c r="A361" t="s">
        <v>450</v>
      </c>
      <c r="B361" t="s">
        <v>801</v>
      </c>
      <c r="C361" t="str">
        <f>Table1[[#This Row],[League]]&amp;Table1[[#This Row],[Team]]</f>
        <v>$150 Draft Champions Dec 21 1:00 pm Lg.3568Poopy Tooth 4</v>
      </c>
      <c r="D361">
        <f>16-INDEX(STANDINGS_BA[],MATCH(Table1[[#This Row],[COMBINED]],STANDINGS_BA[COMBINED],0),COLUMN(STANDINGS_BA[PLACE IN LEAGUE]))</f>
        <v>2</v>
      </c>
      <c r="E361">
        <f>16-INDEX(STANDINGS_R[],MATCH(Table1[[#This Row],[COMBINED]],STANDINGS_R[COMBINED],0),COLUMN(STANDINGS_R[PLACE IN LEAGUE]))</f>
        <v>7</v>
      </c>
      <c r="F361">
        <f>16-INDEX(STANDINGS_HR[],MATCH(Table1[[#This Row],[COMBINED]],STANDINGS_HR[COMBINED],0),COLUMN(STANDINGS_HR[PLACE IN LEAGUE]))</f>
        <v>8</v>
      </c>
      <c r="G361">
        <f>16-INDEX(STANDINGS_RBI[],MATCH(Table1[[#This Row],[COMBINED]],STANDINGS_RBI[COMBINED],0),COLUMN(STANDINGS_RBI[PLACE IN LEAGUE]))</f>
        <v>3</v>
      </c>
      <c r="H361">
        <f>16-INDEX(STANDINGS_SB[],MATCH(Table1[[#This Row],[COMBINED]],STANDINGS_SB[COMBINED],0),COLUMN(STANDINGS_SB[PLACE IN LEAGUE]))</f>
        <v>9</v>
      </c>
      <c r="I361">
        <f>16-INDEX(STANDINGS_ERA[],MATCH(Table1[[#This Row],[COMBINED]],STANDINGS_ERA[COMBINED],0),COLUMN(STANDINGS_ERA[PLACE IN LEAGUE]))</f>
        <v>9</v>
      </c>
      <c r="J361">
        <f>16-INDEX(STANDINGS_WHIP[],MATCH(Table1[[#This Row],[COMBINED]],STANDINGS_WHIP[COMBINED],0),COLUMN(STANDINGS_WHIP[PLACE IN LEAGUE]))</f>
        <v>10</v>
      </c>
      <c r="K361">
        <f>16-INDEX(STANDINGS_W[],MATCH(Table1[[#This Row],[COMBINED]],STANDINGS_W[COMBINED],0),COLUMN(STANDINGS_W[PLACE IN LEAGUE]))</f>
        <v>6</v>
      </c>
      <c r="L361">
        <f>16-INDEX(STANDINGS_K[],MATCH(Table1[[#This Row],[COMBINED]],STANDINGS_K[COMBINED],0),COLUMN(STANDINGS_K[PLACE IN LEAGUE]))</f>
        <v>5</v>
      </c>
      <c r="M361">
        <f>16-INDEX(STANDINGS_SV[],MATCH(Table1[[#This Row],[COMBINED]],STANDINGS_SV[COMBINED],0),COLUMN(STANDINGS_SV[PLACE IN LEAGUE]))</f>
        <v>6</v>
      </c>
      <c r="N361">
        <f>SUM(Table1[[#This Row],[BA]:[SV]])</f>
        <v>65</v>
      </c>
      <c r="O361">
        <v>11</v>
      </c>
    </row>
    <row r="362" spans="1:15" x14ac:dyDescent="0.25">
      <c r="A362" t="s">
        <v>802</v>
      </c>
      <c r="B362" t="s">
        <v>801</v>
      </c>
      <c r="C362" t="str">
        <f>Table1[[#This Row],[League]]&amp;Table1[[#This Row],[Team]]</f>
        <v>$150 Draft Champions Dec 21 1:00 pm Lg.3568Carolina Lightning</v>
      </c>
      <c r="D362">
        <f>16-INDEX(STANDINGS_BA[],MATCH(Table1[[#This Row],[COMBINED]],STANDINGS_BA[COMBINED],0),COLUMN(STANDINGS_BA[PLACE IN LEAGUE]))</f>
        <v>12</v>
      </c>
      <c r="E362">
        <f>16-INDEX(STANDINGS_R[],MATCH(Table1[[#This Row],[COMBINED]],STANDINGS_R[COMBINED],0),COLUMN(STANDINGS_R[PLACE IN LEAGUE]))</f>
        <v>3</v>
      </c>
      <c r="F362">
        <f>16-INDEX(STANDINGS_HR[],MATCH(Table1[[#This Row],[COMBINED]],STANDINGS_HR[COMBINED],0),COLUMN(STANDINGS_HR[PLACE IN LEAGUE]))</f>
        <v>7</v>
      </c>
      <c r="G362">
        <f>16-INDEX(STANDINGS_RBI[],MATCH(Table1[[#This Row],[COMBINED]],STANDINGS_RBI[COMBINED],0),COLUMN(STANDINGS_RBI[PLACE IN LEAGUE]))</f>
        <v>5</v>
      </c>
      <c r="H362">
        <f>16-INDEX(STANDINGS_SB[],MATCH(Table1[[#This Row],[COMBINED]],STANDINGS_SB[COMBINED],0),COLUMN(STANDINGS_SB[PLACE IN LEAGUE]))</f>
        <v>11</v>
      </c>
      <c r="I362">
        <f>16-INDEX(STANDINGS_ERA[],MATCH(Table1[[#This Row],[COMBINED]],STANDINGS_ERA[COMBINED],0),COLUMN(STANDINGS_ERA[PLACE IN LEAGUE]))</f>
        <v>5</v>
      </c>
      <c r="J362">
        <f>16-INDEX(STANDINGS_WHIP[],MATCH(Table1[[#This Row],[COMBINED]],STANDINGS_WHIP[COMBINED],0),COLUMN(STANDINGS_WHIP[PLACE IN LEAGUE]))</f>
        <v>4</v>
      </c>
      <c r="K362">
        <f>16-INDEX(STANDINGS_W[],MATCH(Table1[[#This Row],[COMBINED]],STANDINGS_W[COMBINED],0),COLUMN(STANDINGS_W[PLACE IN LEAGUE]))</f>
        <v>3</v>
      </c>
      <c r="L362">
        <f>16-INDEX(STANDINGS_K[],MATCH(Table1[[#This Row],[COMBINED]],STANDINGS_K[COMBINED],0),COLUMN(STANDINGS_K[PLACE IN LEAGUE]))</f>
        <v>2</v>
      </c>
      <c r="M362">
        <f>16-INDEX(STANDINGS_SV[],MATCH(Table1[[#This Row],[COMBINED]],STANDINGS_SV[COMBINED],0),COLUMN(STANDINGS_SV[PLACE IN LEAGUE]))</f>
        <v>12</v>
      </c>
      <c r="N362">
        <f>SUM(Table1[[#This Row],[BA]:[SV]])</f>
        <v>64</v>
      </c>
      <c r="O362">
        <v>12</v>
      </c>
    </row>
    <row r="363" spans="1:15" x14ac:dyDescent="0.25">
      <c r="A363" t="s">
        <v>434</v>
      </c>
      <c r="B363" t="s">
        <v>801</v>
      </c>
      <c r="C363" t="str">
        <f>Table1[[#This Row],[League]]&amp;Table1[[#This Row],[Team]]</f>
        <v>$150 Draft Champions Dec 21 1:00 pm Lg.3568Team Kent</v>
      </c>
      <c r="D363">
        <f>16-INDEX(STANDINGS_BA[],MATCH(Table1[[#This Row],[COMBINED]],STANDINGS_BA[COMBINED],0),COLUMN(STANDINGS_BA[PLACE IN LEAGUE]))</f>
        <v>10</v>
      </c>
      <c r="E363">
        <f>16-INDEX(STANDINGS_R[],MATCH(Table1[[#This Row],[COMBINED]],STANDINGS_R[COMBINED],0),COLUMN(STANDINGS_R[PLACE IN LEAGUE]))</f>
        <v>2</v>
      </c>
      <c r="F363">
        <f>16-INDEX(STANDINGS_HR[],MATCH(Table1[[#This Row],[COMBINED]],STANDINGS_HR[COMBINED],0),COLUMN(STANDINGS_HR[PLACE IN LEAGUE]))</f>
        <v>11</v>
      </c>
      <c r="G363">
        <f>16-INDEX(STANDINGS_RBI[],MATCH(Table1[[#This Row],[COMBINED]],STANDINGS_RBI[COMBINED],0),COLUMN(STANDINGS_RBI[PLACE IN LEAGUE]))</f>
        <v>8</v>
      </c>
      <c r="H363">
        <f>16-INDEX(STANDINGS_SB[],MATCH(Table1[[#This Row],[COMBINED]],STANDINGS_SB[COMBINED],0),COLUMN(STANDINGS_SB[PLACE IN LEAGUE]))</f>
        <v>2</v>
      </c>
      <c r="I363">
        <f>16-INDEX(STANDINGS_ERA[],MATCH(Table1[[#This Row],[COMBINED]],STANDINGS_ERA[COMBINED],0),COLUMN(STANDINGS_ERA[PLACE IN LEAGUE]))</f>
        <v>3</v>
      </c>
      <c r="J363">
        <f>16-INDEX(STANDINGS_WHIP[],MATCH(Table1[[#This Row],[COMBINED]],STANDINGS_WHIP[COMBINED],0),COLUMN(STANDINGS_WHIP[PLACE IN LEAGUE]))</f>
        <v>9</v>
      </c>
      <c r="K363">
        <f>16-INDEX(STANDINGS_W[],MATCH(Table1[[#This Row],[COMBINED]],STANDINGS_W[COMBINED],0),COLUMN(STANDINGS_W[PLACE IN LEAGUE]))</f>
        <v>7</v>
      </c>
      <c r="L363">
        <f>16-INDEX(STANDINGS_K[],MATCH(Table1[[#This Row],[COMBINED]],STANDINGS_K[COMBINED],0),COLUMN(STANDINGS_K[PLACE IN LEAGUE]))</f>
        <v>9</v>
      </c>
      <c r="M363">
        <f>16-INDEX(STANDINGS_SV[],MATCH(Table1[[#This Row],[COMBINED]],STANDINGS_SV[COMBINED],0),COLUMN(STANDINGS_SV[PLACE IN LEAGUE]))</f>
        <v>3</v>
      </c>
      <c r="N363">
        <f>SUM(Table1[[#This Row],[BA]:[SV]])</f>
        <v>64</v>
      </c>
      <c r="O363">
        <v>13</v>
      </c>
    </row>
    <row r="364" spans="1:15" x14ac:dyDescent="0.25">
      <c r="A364" t="s">
        <v>806</v>
      </c>
      <c r="B364" t="s">
        <v>801</v>
      </c>
      <c r="C364" t="str">
        <f>Table1[[#This Row],[League]]&amp;Table1[[#This Row],[Team]]</f>
        <v>$150 Draft Champions Dec 21 1:00 pm Lg.3568Riderboot 1 DC</v>
      </c>
      <c r="D364">
        <f>16-INDEX(STANDINGS_BA[],MATCH(Table1[[#This Row],[COMBINED]],STANDINGS_BA[COMBINED],0),COLUMN(STANDINGS_BA[PLACE IN LEAGUE]))</f>
        <v>6</v>
      </c>
      <c r="E364">
        <f>16-INDEX(STANDINGS_R[],MATCH(Table1[[#This Row],[COMBINED]],STANDINGS_R[COMBINED],0),COLUMN(STANDINGS_R[PLACE IN LEAGUE]))</f>
        <v>6</v>
      </c>
      <c r="F364">
        <f>16-INDEX(STANDINGS_HR[],MATCH(Table1[[#This Row],[COMBINED]],STANDINGS_HR[COMBINED],0),COLUMN(STANDINGS_HR[PLACE IN LEAGUE]))</f>
        <v>4</v>
      </c>
      <c r="G364">
        <f>16-INDEX(STANDINGS_RBI[],MATCH(Table1[[#This Row],[COMBINED]],STANDINGS_RBI[COMBINED],0),COLUMN(STANDINGS_RBI[PLACE IN LEAGUE]))</f>
        <v>4</v>
      </c>
      <c r="H364">
        <f>16-INDEX(STANDINGS_SB[],MATCH(Table1[[#This Row],[COMBINED]],STANDINGS_SB[COMBINED],0),COLUMN(STANDINGS_SB[PLACE IN LEAGUE]))</f>
        <v>1</v>
      </c>
      <c r="I364">
        <f>16-INDEX(STANDINGS_ERA[],MATCH(Table1[[#This Row],[COMBINED]],STANDINGS_ERA[COMBINED],0),COLUMN(STANDINGS_ERA[PLACE IN LEAGUE]))</f>
        <v>4</v>
      </c>
      <c r="J364">
        <f>16-INDEX(STANDINGS_WHIP[],MATCH(Table1[[#This Row],[COMBINED]],STANDINGS_WHIP[COMBINED],0),COLUMN(STANDINGS_WHIP[PLACE IN LEAGUE]))</f>
        <v>2</v>
      </c>
      <c r="K364">
        <f>16-INDEX(STANDINGS_W[],MATCH(Table1[[#This Row],[COMBINED]],STANDINGS_W[COMBINED],0),COLUMN(STANDINGS_W[PLACE IN LEAGUE]))</f>
        <v>5</v>
      </c>
      <c r="L364">
        <f>16-INDEX(STANDINGS_K[],MATCH(Table1[[#This Row],[COMBINED]],STANDINGS_K[COMBINED],0),COLUMN(STANDINGS_K[PLACE IN LEAGUE]))</f>
        <v>6</v>
      </c>
      <c r="M364">
        <f>16-INDEX(STANDINGS_SV[],MATCH(Table1[[#This Row],[COMBINED]],STANDINGS_SV[COMBINED],0),COLUMN(STANDINGS_SV[PLACE IN LEAGUE]))</f>
        <v>13</v>
      </c>
      <c r="N364">
        <f>SUM(Table1[[#This Row],[BA]:[SV]])</f>
        <v>51</v>
      </c>
      <c r="O364">
        <v>14</v>
      </c>
    </row>
    <row r="365" spans="1:15" x14ac:dyDescent="0.25">
      <c r="A365" t="s">
        <v>804</v>
      </c>
      <c r="B365" t="s">
        <v>801</v>
      </c>
      <c r="C365" t="str">
        <f>Table1[[#This Row],[League]]&amp;Table1[[#This Row],[Team]]</f>
        <v>$150 Draft Champions Dec 21 1:00 pm Lg.3568papas nine</v>
      </c>
      <c r="D365">
        <f>16-INDEX(STANDINGS_BA[],MATCH(Table1[[#This Row],[COMBINED]],STANDINGS_BA[COMBINED],0),COLUMN(STANDINGS_BA[PLACE IN LEAGUE]))</f>
        <v>9</v>
      </c>
      <c r="E365">
        <f>16-INDEX(STANDINGS_R[],MATCH(Table1[[#This Row],[COMBINED]],STANDINGS_R[COMBINED],0),COLUMN(STANDINGS_R[PLACE IN LEAGUE]))</f>
        <v>1</v>
      </c>
      <c r="F365">
        <f>16-INDEX(STANDINGS_HR[],MATCH(Table1[[#This Row],[COMBINED]],STANDINGS_HR[COMBINED],0),COLUMN(STANDINGS_HR[PLACE IN LEAGUE]))</f>
        <v>1</v>
      </c>
      <c r="G365">
        <f>16-INDEX(STANDINGS_RBI[],MATCH(Table1[[#This Row],[COMBINED]],STANDINGS_RBI[COMBINED],0),COLUMN(STANDINGS_RBI[PLACE IN LEAGUE]))</f>
        <v>1</v>
      </c>
      <c r="H365">
        <f>16-INDEX(STANDINGS_SB[],MATCH(Table1[[#This Row],[COMBINED]],STANDINGS_SB[COMBINED],0),COLUMN(STANDINGS_SB[PLACE IN LEAGUE]))</f>
        <v>10</v>
      </c>
      <c r="I365">
        <f>16-INDEX(STANDINGS_ERA[],MATCH(Table1[[#This Row],[COMBINED]],STANDINGS_ERA[COMBINED],0),COLUMN(STANDINGS_ERA[PLACE IN LEAGUE]))</f>
        <v>1</v>
      </c>
      <c r="J365">
        <f>16-INDEX(STANDINGS_WHIP[],MATCH(Table1[[#This Row],[COMBINED]],STANDINGS_WHIP[COMBINED],0),COLUMN(STANDINGS_WHIP[PLACE IN LEAGUE]))</f>
        <v>1</v>
      </c>
      <c r="K365">
        <f>16-INDEX(STANDINGS_W[],MATCH(Table1[[#This Row],[COMBINED]],STANDINGS_W[COMBINED],0),COLUMN(STANDINGS_W[PLACE IN LEAGUE]))</f>
        <v>1</v>
      </c>
      <c r="L365">
        <f>16-INDEX(STANDINGS_K[],MATCH(Table1[[#This Row],[COMBINED]],STANDINGS_K[COMBINED],0),COLUMN(STANDINGS_K[PLACE IN LEAGUE]))</f>
        <v>1</v>
      </c>
      <c r="M365">
        <f>16-INDEX(STANDINGS_SV[],MATCH(Table1[[#This Row],[COMBINED]],STANDINGS_SV[COMBINED],0),COLUMN(STANDINGS_SV[PLACE IN LEAGUE]))</f>
        <v>4</v>
      </c>
      <c r="N365">
        <f>SUM(Table1[[#This Row],[BA]:[SV]])</f>
        <v>30</v>
      </c>
      <c r="O365">
        <v>15</v>
      </c>
    </row>
    <row r="366" spans="1:15" x14ac:dyDescent="0.25">
      <c r="A366" t="s">
        <v>813</v>
      </c>
      <c r="B366" t="s">
        <v>811</v>
      </c>
      <c r="C366" t="str">
        <f>Table1[[#This Row],[League]]&amp;Table1[[#This Row],[Team]]</f>
        <v>$150 Draft Champions Dec 22 1:00 pm Lg.3569Ironwood Renegades</v>
      </c>
      <c r="D366">
        <f>16-INDEX(STANDINGS_BA[],MATCH(Table1[[#This Row],[COMBINED]],STANDINGS_BA[COMBINED],0),COLUMN(STANDINGS_BA[PLACE IN LEAGUE]))</f>
        <v>12</v>
      </c>
      <c r="E366">
        <f>16-INDEX(STANDINGS_R[],MATCH(Table1[[#This Row],[COMBINED]],STANDINGS_R[COMBINED],0),COLUMN(STANDINGS_R[PLACE IN LEAGUE]))</f>
        <v>11</v>
      </c>
      <c r="F366">
        <f>16-INDEX(STANDINGS_HR[],MATCH(Table1[[#This Row],[COMBINED]],STANDINGS_HR[COMBINED],0),COLUMN(STANDINGS_HR[PLACE IN LEAGUE]))</f>
        <v>12</v>
      </c>
      <c r="G366">
        <f>16-INDEX(STANDINGS_RBI[],MATCH(Table1[[#This Row],[COMBINED]],STANDINGS_RBI[COMBINED],0),COLUMN(STANDINGS_RBI[PLACE IN LEAGUE]))</f>
        <v>15</v>
      </c>
      <c r="H366">
        <f>16-INDEX(STANDINGS_SB[],MATCH(Table1[[#This Row],[COMBINED]],STANDINGS_SB[COMBINED],0),COLUMN(STANDINGS_SB[PLACE IN LEAGUE]))</f>
        <v>14</v>
      </c>
      <c r="I366">
        <f>16-INDEX(STANDINGS_ERA[],MATCH(Table1[[#This Row],[COMBINED]],STANDINGS_ERA[COMBINED],0),COLUMN(STANDINGS_ERA[PLACE IN LEAGUE]))</f>
        <v>5</v>
      </c>
      <c r="J366">
        <f>16-INDEX(STANDINGS_WHIP[],MATCH(Table1[[#This Row],[COMBINED]],STANDINGS_WHIP[COMBINED],0),COLUMN(STANDINGS_WHIP[PLACE IN LEAGUE]))</f>
        <v>9</v>
      </c>
      <c r="K366">
        <f>16-INDEX(STANDINGS_W[],MATCH(Table1[[#This Row],[COMBINED]],STANDINGS_W[COMBINED],0),COLUMN(STANDINGS_W[PLACE IN LEAGUE]))</f>
        <v>13</v>
      </c>
      <c r="L366">
        <f>16-INDEX(STANDINGS_K[],MATCH(Table1[[#This Row],[COMBINED]],STANDINGS_K[COMBINED],0),COLUMN(STANDINGS_K[PLACE IN LEAGUE]))</f>
        <v>10</v>
      </c>
      <c r="M366">
        <f>16-INDEX(STANDINGS_SV[],MATCH(Table1[[#This Row],[COMBINED]],STANDINGS_SV[COMBINED],0),COLUMN(STANDINGS_SV[PLACE IN LEAGUE]))</f>
        <v>5</v>
      </c>
      <c r="N366">
        <f>SUM(Table1[[#This Row],[BA]:[SV]])</f>
        <v>106</v>
      </c>
      <c r="O366">
        <v>1</v>
      </c>
    </row>
    <row r="367" spans="1:15" x14ac:dyDescent="0.25">
      <c r="A367" t="s">
        <v>818</v>
      </c>
      <c r="B367" t="s">
        <v>811</v>
      </c>
      <c r="C367" t="str">
        <f>Table1[[#This Row],[League]]&amp;Table1[[#This Row],[Team]]</f>
        <v>$150 Draft Champions Dec 22 1:00 pm Lg.3569Cedar Saison Cedenos</v>
      </c>
      <c r="D367">
        <f>16-INDEX(STANDINGS_BA[],MATCH(Table1[[#This Row],[COMBINED]],STANDINGS_BA[COMBINED],0),COLUMN(STANDINGS_BA[PLACE IN LEAGUE]))</f>
        <v>6</v>
      </c>
      <c r="E367">
        <f>16-INDEX(STANDINGS_R[],MATCH(Table1[[#This Row],[COMBINED]],STANDINGS_R[COMBINED],0),COLUMN(STANDINGS_R[PLACE IN LEAGUE]))</f>
        <v>13</v>
      </c>
      <c r="F367">
        <f>16-INDEX(STANDINGS_HR[],MATCH(Table1[[#This Row],[COMBINED]],STANDINGS_HR[COMBINED],0),COLUMN(STANDINGS_HR[PLACE IN LEAGUE]))</f>
        <v>13</v>
      </c>
      <c r="G367">
        <f>16-INDEX(STANDINGS_RBI[],MATCH(Table1[[#This Row],[COMBINED]],STANDINGS_RBI[COMBINED],0),COLUMN(STANDINGS_RBI[PLACE IN LEAGUE]))</f>
        <v>14</v>
      </c>
      <c r="H367">
        <f>16-INDEX(STANDINGS_SB[],MATCH(Table1[[#This Row],[COMBINED]],STANDINGS_SB[COMBINED],0),COLUMN(STANDINGS_SB[PLACE IN LEAGUE]))</f>
        <v>13</v>
      </c>
      <c r="I367">
        <f>16-INDEX(STANDINGS_ERA[],MATCH(Table1[[#This Row],[COMBINED]],STANDINGS_ERA[COMBINED],0),COLUMN(STANDINGS_ERA[PLACE IN LEAGUE]))</f>
        <v>6</v>
      </c>
      <c r="J367">
        <f>16-INDEX(STANDINGS_WHIP[],MATCH(Table1[[#This Row],[COMBINED]],STANDINGS_WHIP[COMBINED],0),COLUMN(STANDINGS_WHIP[PLACE IN LEAGUE]))</f>
        <v>8</v>
      </c>
      <c r="K367">
        <f>16-INDEX(STANDINGS_W[],MATCH(Table1[[#This Row],[COMBINED]],STANDINGS_W[COMBINED],0),COLUMN(STANDINGS_W[PLACE IN LEAGUE]))</f>
        <v>15</v>
      </c>
      <c r="L367">
        <f>16-INDEX(STANDINGS_K[],MATCH(Table1[[#This Row],[COMBINED]],STANDINGS_K[COMBINED],0),COLUMN(STANDINGS_K[PLACE IN LEAGUE]))</f>
        <v>14</v>
      </c>
      <c r="M367">
        <f>16-INDEX(STANDINGS_SV[],MATCH(Table1[[#This Row],[COMBINED]],STANDINGS_SV[COMBINED],0),COLUMN(STANDINGS_SV[PLACE IN LEAGUE]))</f>
        <v>1</v>
      </c>
      <c r="N367">
        <f>SUM(Table1[[#This Row],[BA]:[SV]])</f>
        <v>103</v>
      </c>
      <c r="O367">
        <v>2</v>
      </c>
    </row>
    <row r="368" spans="1:15" x14ac:dyDescent="0.25">
      <c r="A368" t="s">
        <v>277</v>
      </c>
      <c r="B368" t="s">
        <v>811</v>
      </c>
      <c r="C368" t="str">
        <f>Table1[[#This Row],[League]]&amp;Table1[[#This Row],[Team]]</f>
        <v>$150 Draft Champions Dec 22 1:00 pm Lg.3569ZULETA</v>
      </c>
      <c r="D368">
        <f>16-INDEX(STANDINGS_BA[],MATCH(Table1[[#This Row],[COMBINED]],STANDINGS_BA[COMBINED],0),COLUMN(STANDINGS_BA[PLACE IN LEAGUE]))</f>
        <v>14</v>
      </c>
      <c r="E368">
        <f>16-INDEX(STANDINGS_R[],MATCH(Table1[[#This Row],[COMBINED]],STANDINGS_R[COMBINED],0),COLUMN(STANDINGS_R[PLACE IN LEAGUE]))</f>
        <v>10</v>
      </c>
      <c r="F368">
        <f>16-INDEX(STANDINGS_HR[],MATCH(Table1[[#This Row],[COMBINED]],STANDINGS_HR[COMBINED],0),COLUMN(STANDINGS_HR[PLACE IN LEAGUE]))</f>
        <v>10</v>
      </c>
      <c r="G368">
        <f>16-INDEX(STANDINGS_RBI[],MATCH(Table1[[#This Row],[COMBINED]],STANDINGS_RBI[COMBINED],0),COLUMN(STANDINGS_RBI[PLACE IN LEAGUE]))</f>
        <v>9</v>
      </c>
      <c r="H368">
        <f>16-INDEX(STANDINGS_SB[],MATCH(Table1[[#This Row],[COMBINED]],STANDINGS_SB[COMBINED],0),COLUMN(STANDINGS_SB[PLACE IN LEAGUE]))</f>
        <v>11</v>
      </c>
      <c r="I368">
        <f>16-INDEX(STANDINGS_ERA[],MATCH(Table1[[#This Row],[COMBINED]],STANDINGS_ERA[COMBINED],0),COLUMN(STANDINGS_ERA[PLACE IN LEAGUE]))</f>
        <v>11</v>
      </c>
      <c r="J368">
        <f>16-INDEX(STANDINGS_WHIP[],MATCH(Table1[[#This Row],[COMBINED]],STANDINGS_WHIP[COMBINED],0),COLUMN(STANDINGS_WHIP[PLACE IN LEAGUE]))</f>
        <v>13</v>
      </c>
      <c r="K368">
        <f>16-INDEX(STANDINGS_W[],MATCH(Table1[[#This Row],[COMBINED]],STANDINGS_W[COMBINED],0),COLUMN(STANDINGS_W[PLACE IN LEAGUE]))</f>
        <v>7</v>
      </c>
      <c r="L368">
        <f>16-INDEX(STANDINGS_K[],MATCH(Table1[[#This Row],[COMBINED]],STANDINGS_K[COMBINED],0),COLUMN(STANDINGS_K[PLACE IN LEAGUE]))</f>
        <v>3</v>
      </c>
      <c r="M368">
        <f>16-INDEX(STANDINGS_SV[],MATCH(Table1[[#This Row],[COMBINED]],STANDINGS_SV[COMBINED],0),COLUMN(STANDINGS_SV[PLACE IN LEAGUE]))</f>
        <v>10</v>
      </c>
      <c r="N368">
        <f>SUM(Table1[[#This Row],[BA]:[SV]])</f>
        <v>98</v>
      </c>
      <c r="O368">
        <v>3</v>
      </c>
    </row>
    <row r="369" spans="1:15" x14ac:dyDescent="0.25">
      <c r="A369" t="s">
        <v>431</v>
      </c>
      <c r="B369" t="s">
        <v>811</v>
      </c>
      <c r="C369" t="str">
        <f>Table1[[#This Row],[League]]&amp;Table1[[#This Row],[Team]]</f>
        <v>$150 Draft Champions Dec 22 1:00 pm Lg.3569BIG LUSCIOUS II</v>
      </c>
      <c r="D369">
        <f>16-INDEX(STANDINGS_BA[],MATCH(Table1[[#This Row],[COMBINED]],STANDINGS_BA[COMBINED],0),COLUMN(STANDINGS_BA[PLACE IN LEAGUE]))</f>
        <v>8</v>
      </c>
      <c r="E369">
        <f>16-INDEX(STANDINGS_R[],MATCH(Table1[[#This Row],[COMBINED]],STANDINGS_R[COMBINED],0),COLUMN(STANDINGS_R[PLACE IN LEAGUE]))</f>
        <v>4</v>
      </c>
      <c r="F369">
        <f>16-INDEX(STANDINGS_HR[],MATCH(Table1[[#This Row],[COMBINED]],STANDINGS_HR[COMBINED],0),COLUMN(STANDINGS_HR[PLACE IN LEAGUE]))</f>
        <v>3</v>
      </c>
      <c r="G369">
        <f>16-INDEX(STANDINGS_RBI[],MATCH(Table1[[#This Row],[COMBINED]],STANDINGS_RBI[COMBINED],0),COLUMN(STANDINGS_RBI[PLACE IN LEAGUE]))</f>
        <v>7</v>
      </c>
      <c r="H369">
        <f>16-INDEX(STANDINGS_SB[],MATCH(Table1[[#This Row],[COMBINED]],STANDINGS_SB[COMBINED],0),COLUMN(STANDINGS_SB[PLACE IN LEAGUE]))</f>
        <v>4</v>
      </c>
      <c r="I369">
        <f>16-INDEX(STANDINGS_ERA[],MATCH(Table1[[#This Row],[COMBINED]],STANDINGS_ERA[COMBINED],0),COLUMN(STANDINGS_ERA[PLACE IN LEAGUE]))</f>
        <v>15</v>
      </c>
      <c r="J369">
        <f>16-INDEX(STANDINGS_WHIP[],MATCH(Table1[[#This Row],[COMBINED]],STANDINGS_WHIP[COMBINED],0),COLUMN(STANDINGS_WHIP[PLACE IN LEAGUE]))</f>
        <v>14</v>
      </c>
      <c r="K369">
        <f>16-INDEX(STANDINGS_W[],MATCH(Table1[[#This Row],[COMBINED]],STANDINGS_W[COMBINED],0),COLUMN(STANDINGS_W[PLACE IN LEAGUE]))</f>
        <v>14</v>
      </c>
      <c r="L369">
        <f>16-INDEX(STANDINGS_K[],MATCH(Table1[[#This Row],[COMBINED]],STANDINGS_K[COMBINED],0),COLUMN(STANDINGS_K[PLACE IN LEAGUE]))</f>
        <v>15</v>
      </c>
      <c r="M369">
        <f>16-INDEX(STANDINGS_SV[],MATCH(Table1[[#This Row],[COMBINED]],STANDINGS_SV[COMBINED],0),COLUMN(STANDINGS_SV[PLACE IN LEAGUE]))</f>
        <v>14</v>
      </c>
      <c r="N369">
        <f>SUM(Table1[[#This Row],[BA]:[SV]])</f>
        <v>98</v>
      </c>
      <c r="O369">
        <v>4</v>
      </c>
    </row>
    <row r="370" spans="1:15" x14ac:dyDescent="0.25">
      <c r="A370" t="s">
        <v>96</v>
      </c>
      <c r="B370" t="s">
        <v>811</v>
      </c>
      <c r="C370" t="str">
        <f>Table1[[#This Row],[League]]&amp;Table1[[#This Row],[Team]]</f>
        <v>$150 Draft Champions Dec 22 1:00 pm Lg.3569Surrender Dorothy! (2)</v>
      </c>
      <c r="D370">
        <f>16-INDEX(STANDINGS_BA[],MATCH(Table1[[#This Row],[COMBINED]],STANDINGS_BA[COMBINED],0),COLUMN(STANDINGS_BA[PLACE IN LEAGUE]))</f>
        <v>5</v>
      </c>
      <c r="E370">
        <f>16-INDEX(STANDINGS_R[],MATCH(Table1[[#This Row],[COMBINED]],STANDINGS_R[COMBINED],0),COLUMN(STANDINGS_R[PLACE IN LEAGUE]))</f>
        <v>2</v>
      </c>
      <c r="F370">
        <f>16-INDEX(STANDINGS_HR[],MATCH(Table1[[#This Row],[COMBINED]],STANDINGS_HR[COMBINED],0),COLUMN(STANDINGS_HR[PLACE IN LEAGUE]))</f>
        <v>9</v>
      </c>
      <c r="G370">
        <f>16-INDEX(STANDINGS_RBI[],MATCH(Table1[[#This Row],[COMBINED]],STANDINGS_RBI[COMBINED],0),COLUMN(STANDINGS_RBI[PLACE IN LEAGUE]))</f>
        <v>4</v>
      </c>
      <c r="H370">
        <f>16-INDEX(STANDINGS_SB[],MATCH(Table1[[#This Row],[COMBINED]],STANDINGS_SB[COMBINED],0),COLUMN(STANDINGS_SB[PLACE IN LEAGUE]))</f>
        <v>7</v>
      </c>
      <c r="I370">
        <f>16-INDEX(STANDINGS_ERA[],MATCH(Table1[[#This Row],[COMBINED]],STANDINGS_ERA[COMBINED],0),COLUMN(STANDINGS_ERA[PLACE IN LEAGUE]))</f>
        <v>14</v>
      </c>
      <c r="J370">
        <f>16-INDEX(STANDINGS_WHIP[],MATCH(Table1[[#This Row],[COMBINED]],STANDINGS_WHIP[COMBINED],0),COLUMN(STANDINGS_WHIP[PLACE IN LEAGUE]))</f>
        <v>15</v>
      </c>
      <c r="K370">
        <f>16-INDEX(STANDINGS_W[],MATCH(Table1[[#This Row],[COMBINED]],STANDINGS_W[COMBINED],0),COLUMN(STANDINGS_W[PLACE IN LEAGUE]))</f>
        <v>12</v>
      </c>
      <c r="L370">
        <f>16-INDEX(STANDINGS_K[],MATCH(Table1[[#This Row],[COMBINED]],STANDINGS_K[COMBINED],0),COLUMN(STANDINGS_K[PLACE IN LEAGUE]))</f>
        <v>13</v>
      </c>
      <c r="M370">
        <f>16-INDEX(STANDINGS_SV[],MATCH(Table1[[#This Row],[COMBINED]],STANDINGS_SV[COMBINED],0),COLUMN(STANDINGS_SV[PLACE IN LEAGUE]))</f>
        <v>11</v>
      </c>
      <c r="N370">
        <f>SUM(Table1[[#This Row],[BA]:[SV]])</f>
        <v>92</v>
      </c>
      <c r="O370">
        <v>5</v>
      </c>
    </row>
    <row r="371" spans="1:15" x14ac:dyDescent="0.25">
      <c r="A371" t="s">
        <v>814</v>
      </c>
      <c r="B371" t="s">
        <v>811</v>
      </c>
      <c r="C371" t="str">
        <f>Table1[[#This Row],[League]]&amp;Table1[[#This Row],[Team]]</f>
        <v>$150 Draft Champions Dec 22 1:00 pm Lg.3569Dwight Evans DC15 150</v>
      </c>
      <c r="D371">
        <f>16-INDEX(STANDINGS_BA[],MATCH(Table1[[#This Row],[COMBINED]],STANDINGS_BA[COMBINED],0),COLUMN(STANDINGS_BA[PLACE IN LEAGUE]))</f>
        <v>11</v>
      </c>
      <c r="E371">
        <f>16-INDEX(STANDINGS_R[],MATCH(Table1[[#This Row],[COMBINED]],STANDINGS_R[COMBINED],0),COLUMN(STANDINGS_R[PLACE IN LEAGUE]))</f>
        <v>12</v>
      </c>
      <c r="F371">
        <f>16-INDEX(STANDINGS_HR[],MATCH(Table1[[#This Row],[COMBINED]],STANDINGS_HR[COMBINED],0),COLUMN(STANDINGS_HR[PLACE IN LEAGUE]))</f>
        <v>8</v>
      </c>
      <c r="G371">
        <f>16-INDEX(STANDINGS_RBI[],MATCH(Table1[[#This Row],[COMBINED]],STANDINGS_RBI[COMBINED],0),COLUMN(STANDINGS_RBI[PLACE IN LEAGUE]))</f>
        <v>11</v>
      </c>
      <c r="H371">
        <f>16-INDEX(STANDINGS_SB[],MATCH(Table1[[#This Row],[COMBINED]],STANDINGS_SB[COMBINED],0),COLUMN(STANDINGS_SB[PLACE IN LEAGUE]))</f>
        <v>15</v>
      </c>
      <c r="I371">
        <f>16-INDEX(STANDINGS_ERA[],MATCH(Table1[[#This Row],[COMBINED]],STANDINGS_ERA[COMBINED],0),COLUMN(STANDINGS_ERA[PLACE IN LEAGUE]))</f>
        <v>1</v>
      </c>
      <c r="J371">
        <f>16-INDEX(STANDINGS_WHIP[],MATCH(Table1[[#This Row],[COMBINED]],STANDINGS_WHIP[COMBINED],0),COLUMN(STANDINGS_WHIP[PLACE IN LEAGUE]))</f>
        <v>4</v>
      </c>
      <c r="K371">
        <f>16-INDEX(STANDINGS_W[],MATCH(Table1[[#This Row],[COMBINED]],STANDINGS_W[COMBINED],0),COLUMN(STANDINGS_W[PLACE IN LEAGUE]))</f>
        <v>11</v>
      </c>
      <c r="L371">
        <f>16-INDEX(STANDINGS_K[],MATCH(Table1[[#This Row],[COMBINED]],STANDINGS_K[COMBINED],0),COLUMN(STANDINGS_K[PLACE IN LEAGUE]))</f>
        <v>11</v>
      </c>
      <c r="M371">
        <f>16-INDEX(STANDINGS_SV[],MATCH(Table1[[#This Row],[COMBINED]],STANDINGS_SV[COMBINED],0),COLUMN(STANDINGS_SV[PLACE IN LEAGUE]))</f>
        <v>6</v>
      </c>
      <c r="N371">
        <f>SUM(Table1[[#This Row],[BA]:[SV]])</f>
        <v>90</v>
      </c>
      <c r="O371">
        <v>6</v>
      </c>
    </row>
    <row r="372" spans="1:15" x14ac:dyDescent="0.25">
      <c r="A372" t="s">
        <v>817</v>
      </c>
      <c r="B372" t="s">
        <v>811</v>
      </c>
      <c r="C372" t="str">
        <f>Table1[[#This Row],[League]]&amp;Table1[[#This Row],[Team]]</f>
        <v>$150 Draft Champions Dec 22 1:00 pm Lg.3569Potter and Pigz</v>
      </c>
      <c r="D372">
        <f>16-INDEX(STANDINGS_BA[],MATCH(Table1[[#This Row],[COMBINED]],STANDINGS_BA[COMBINED],0),COLUMN(STANDINGS_BA[PLACE IN LEAGUE]))</f>
        <v>7</v>
      </c>
      <c r="E372">
        <f>16-INDEX(STANDINGS_R[],MATCH(Table1[[#This Row],[COMBINED]],STANDINGS_R[COMBINED],0),COLUMN(STANDINGS_R[PLACE IN LEAGUE]))</f>
        <v>15</v>
      </c>
      <c r="F372">
        <f>16-INDEX(STANDINGS_HR[],MATCH(Table1[[#This Row],[COMBINED]],STANDINGS_HR[COMBINED],0),COLUMN(STANDINGS_HR[PLACE IN LEAGUE]))</f>
        <v>14</v>
      </c>
      <c r="G372">
        <f>16-INDEX(STANDINGS_RBI[],MATCH(Table1[[#This Row],[COMBINED]],STANDINGS_RBI[COMBINED],0),COLUMN(STANDINGS_RBI[PLACE IN LEAGUE]))</f>
        <v>13</v>
      </c>
      <c r="H372">
        <f>16-INDEX(STANDINGS_SB[],MATCH(Table1[[#This Row],[COMBINED]],STANDINGS_SB[COMBINED],0),COLUMN(STANDINGS_SB[PLACE IN LEAGUE]))</f>
        <v>6</v>
      </c>
      <c r="I372">
        <f>16-INDEX(STANDINGS_ERA[],MATCH(Table1[[#This Row],[COMBINED]],STANDINGS_ERA[COMBINED],0),COLUMN(STANDINGS_ERA[PLACE IN LEAGUE]))</f>
        <v>10</v>
      </c>
      <c r="J372">
        <f>16-INDEX(STANDINGS_WHIP[],MATCH(Table1[[#This Row],[COMBINED]],STANDINGS_WHIP[COMBINED],0),COLUMN(STANDINGS_WHIP[PLACE IN LEAGUE]))</f>
        <v>2</v>
      </c>
      <c r="K372">
        <f>16-INDEX(STANDINGS_W[],MATCH(Table1[[#This Row],[COMBINED]],STANDINGS_W[COMBINED],0),COLUMN(STANDINGS_W[PLACE IN LEAGUE]))</f>
        <v>3</v>
      </c>
      <c r="L372">
        <f>16-INDEX(STANDINGS_K[],MATCH(Table1[[#This Row],[COMBINED]],STANDINGS_K[COMBINED],0),COLUMN(STANDINGS_K[PLACE IN LEAGUE]))</f>
        <v>7</v>
      </c>
      <c r="M372">
        <f>16-INDEX(STANDINGS_SV[],MATCH(Table1[[#This Row],[COMBINED]],STANDINGS_SV[COMBINED],0),COLUMN(STANDINGS_SV[PLACE IN LEAGUE]))</f>
        <v>13</v>
      </c>
      <c r="N372">
        <f>SUM(Table1[[#This Row],[BA]:[SV]])</f>
        <v>90</v>
      </c>
      <c r="O372">
        <v>7</v>
      </c>
    </row>
    <row r="373" spans="1:15" x14ac:dyDescent="0.25">
      <c r="A373" t="s">
        <v>71</v>
      </c>
      <c r="B373" t="s">
        <v>811</v>
      </c>
      <c r="C373" t="str">
        <f>Table1[[#This Row],[League]]&amp;Table1[[#This Row],[Team]]</f>
        <v>$150 Draft Champions Dec 22 1:00 pm Lg.3569Frozen Ropes</v>
      </c>
      <c r="D373">
        <f>16-INDEX(STANDINGS_BA[],MATCH(Table1[[#This Row],[COMBINED]],STANDINGS_BA[COMBINED],0),COLUMN(STANDINGS_BA[PLACE IN LEAGUE]))</f>
        <v>1</v>
      </c>
      <c r="E373">
        <f>16-INDEX(STANDINGS_R[],MATCH(Table1[[#This Row],[COMBINED]],STANDINGS_R[COMBINED],0),COLUMN(STANDINGS_R[PLACE IN LEAGUE]))</f>
        <v>14</v>
      </c>
      <c r="F373">
        <f>16-INDEX(STANDINGS_HR[],MATCH(Table1[[#This Row],[COMBINED]],STANDINGS_HR[COMBINED],0),COLUMN(STANDINGS_HR[PLACE IN LEAGUE]))</f>
        <v>15</v>
      </c>
      <c r="G373">
        <f>16-INDEX(STANDINGS_RBI[],MATCH(Table1[[#This Row],[COMBINED]],STANDINGS_RBI[COMBINED],0),COLUMN(STANDINGS_RBI[PLACE IN LEAGUE]))</f>
        <v>12</v>
      </c>
      <c r="H373">
        <f>16-INDEX(STANDINGS_SB[],MATCH(Table1[[#This Row],[COMBINED]],STANDINGS_SB[COMBINED],0),COLUMN(STANDINGS_SB[PLACE IN LEAGUE]))</f>
        <v>5</v>
      </c>
      <c r="I373">
        <f>16-INDEX(STANDINGS_ERA[],MATCH(Table1[[#This Row],[COMBINED]],STANDINGS_ERA[COMBINED],0),COLUMN(STANDINGS_ERA[PLACE IN LEAGUE]))</f>
        <v>9</v>
      </c>
      <c r="J373">
        <f>16-INDEX(STANDINGS_WHIP[],MATCH(Table1[[#This Row],[COMBINED]],STANDINGS_WHIP[COMBINED],0),COLUMN(STANDINGS_WHIP[PLACE IN LEAGUE]))</f>
        <v>6</v>
      </c>
      <c r="K373">
        <f>16-INDEX(STANDINGS_W[],MATCH(Table1[[#This Row],[COMBINED]],STANDINGS_W[COMBINED],0),COLUMN(STANDINGS_W[PLACE IN LEAGUE]))</f>
        <v>8</v>
      </c>
      <c r="L373">
        <f>16-INDEX(STANDINGS_K[],MATCH(Table1[[#This Row],[COMBINED]],STANDINGS_K[COMBINED],0),COLUMN(STANDINGS_K[PLACE IN LEAGUE]))</f>
        <v>5</v>
      </c>
      <c r="M373">
        <f>16-INDEX(STANDINGS_SV[],MATCH(Table1[[#This Row],[COMBINED]],STANDINGS_SV[COMBINED],0),COLUMN(STANDINGS_SV[PLACE IN LEAGUE]))</f>
        <v>9</v>
      </c>
      <c r="N373">
        <f>SUM(Table1[[#This Row],[BA]:[SV]])</f>
        <v>84</v>
      </c>
      <c r="O373">
        <v>8</v>
      </c>
    </row>
    <row r="374" spans="1:15" x14ac:dyDescent="0.25">
      <c r="A374" t="s">
        <v>815</v>
      </c>
      <c r="B374" t="s">
        <v>811</v>
      </c>
      <c r="C374" t="str">
        <f>Table1[[#This Row],[League]]&amp;Table1[[#This Row],[Team]]</f>
        <v>$150 Draft Champions Dec 22 1:00 pm Lg.3569SpinningSeams3</v>
      </c>
      <c r="D374">
        <f>16-INDEX(STANDINGS_BA[],MATCH(Table1[[#This Row],[COMBINED]],STANDINGS_BA[COMBINED],0),COLUMN(STANDINGS_BA[PLACE IN LEAGUE]))</f>
        <v>10</v>
      </c>
      <c r="E374">
        <f>16-INDEX(STANDINGS_R[],MATCH(Table1[[#This Row],[COMBINED]],STANDINGS_R[COMBINED],0),COLUMN(STANDINGS_R[PLACE IN LEAGUE]))</f>
        <v>8</v>
      </c>
      <c r="F374">
        <f>16-INDEX(STANDINGS_HR[],MATCH(Table1[[#This Row],[COMBINED]],STANDINGS_HR[COMBINED],0),COLUMN(STANDINGS_HR[PLACE IN LEAGUE]))</f>
        <v>7</v>
      </c>
      <c r="G374">
        <f>16-INDEX(STANDINGS_RBI[],MATCH(Table1[[#This Row],[COMBINED]],STANDINGS_RBI[COMBINED],0),COLUMN(STANDINGS_RBI[PLACE IN LEAGUE]))</f>
        <v>3</v>
      </c>
      <c r="H374">
        <f>16-INDEX(STANDINGS_SB[],MATCH(Table1[[#This Row],[COMBINED]],STANDINGS_SB[COMBINED],0),COLUMN(STANDINGS_SB[PLACE IN LEAGUE]))</f>
        <v>3</v>
      </c>
      <c r="I374">
        <f>16-INDEX(STANDINGS_ERA[],MATCH(Table1[[#This Row],[COMBINED]],STANDINGS_ERA[COMBINED],0),COLUMN(STANDINGS_ERA[PLACE IN LEAGUE]))</f>
        <v>12</v>
      </c>
      <c r="J374">
        <f>16-INDEX(STANDINGS_WHIP[],MATCH(Table1[[#This Row],[COMBINED]],STANDINGS_WHIP[COMBINED],0),COLUMN(STANDINGS_WHIP[PLACE IN LEAGUE]))</f>
        <v>10</v>
      </c>
      <c r="K374">
        <f>16-INDEX(STANDINGS_W[],MATCH(Table1[[#This Row],[COMBINED]],STANDINGS_W[COMBINED],0),COLUMN(STANDINGS_W[PLACE IN LEAGUE]))</f>
        <v>9</v>
      </c>
      <c r="L374">
        <f>16-INDEX(STANDINGS_K[],MATCH(Table1[[#This Row],[COMBINED]],STANDINGS_K[COMBINED],0),COLUMN(STANDINGS_K[PLACE IN LEAGUE]))</f>
        <v>1</v>
      </c>
      <c r="M374">
        <f>16-INDEX(STANDINGS_SV[],MATCH(Table1[[#This Row],[COMBINED]],STANDINGS_SV[COMBINED],0),COLUMN(STANDINGS_SV[PLACE IN LEAGUE]))</f>
        <v>15</v>
      </c>
      <c r="N374">
        <f>SUM(Table1[[#This Row],[BA]:[SV]])</f>
        <v>78</v>
      </c>
      <c r="O374">
        <v>9</v>
      </c>
    </row>
    <row r="375" spans="1:15" x14ac:dyDescent="0.25">
      <c r="A375" t="s">
        <v>816</v>
      </c>
      <c r="B375" t="s">
        <v>811</v>
      </c>
      <c r="C375" t="str">
        <f>Table1[[#This Row],[League]]&amp;Table1[[#This Row],[Team]]</f>
        <v>$150 Draft Champions Dec 22 1:00 pm Lg.3569Cubs Lose!!! Cubs Lose!!!</v>
      </c>
      <c r="D375">
        <f>16-INDEX(STANDINGS_BA[],MATCH(Table1[[#This Row],[COMBINED]],STANDINGS_BA[COMBINED],0),COLUMN(STANDINGS_BA[PLACE IN LEAGUE]))</f>
        <v>9</v>
      </c>
      <c r="E375">
        <f>16-INDEX(STANDINGS_R[],MATCH(Table1[[#This Row],[COMBINED]],STANDINGS_R[COMBINED],0),COLUMN(STANDINGS_R[PLACE IN LEAGUE]))</f>
        <v>5</v>
      </c>
      <c r="F375">
        <f>16-INDEX(STANDINGS_HR[],MATCH(Table1[[#This Row],[COMBINED]],STANDINGS_HR[COMBINED],0),COLUMN(STANDINGS_HR[PLACE IN LEAGUE]))</f>
        <v>4</v>
      </c>
      <c r="G375">
        <f>16-INDEX(STANDINGS_RBI[],MATCH(Table1[[#This Row],[COMBINED]],STANDINGS_RBI[COMBINED],0),COLUMN(STANDINGS_RBI[PLACE IN LEAGUE]))</f>
        <v>5</v>
      </c>
      <c r="H375">
        <f>16-INDEX(STANDINGS_SB[],MATCH(Table1[[#This Row],[COMBINED]],STANDINGS_SB[COMBINED],0),COLUMN(STANDINGS_SB[PLACE IN LEAGUE]))</f>
        <v>8</v>
      </c>
      <c r="I375">
        <f>16-INDEX(STANDINGS_ERA[],MATCH(Table1[[#This Row],[COMBINED]],STANDINGS_ERA[COMBINED],0),COLUMN(STANDINGS_ERA[PLACE IN LEAGUE]))</f>
        <v>13</v>
      </c>
      <c r="J375">
        <f>16-INDEX(STANDINGS_WHIP[],MATCH(Table1[[#This Row],[COMBINED]],STANDINGS_WHIP[COMBINED],0),COLUMN(STANDINGS_WHIP[PLACE IN LEAGUE]))</f>
        <v>12</v>
      </c>
      <c r="K375">
        <f>16-INDEX(STANDINGS_W[],MATCH(Table1[[#This Row],[COMBINED]],STANDINGS_W[COMBINED],0),COLUMN(STANDINGS_W[PLACE IN LEAGUE]))</f>
        <v>5</v>
      </c>
      <c r="L375">
        <f>16-INDEX(STANDINGS_K[],MATCH(Table1[[#This Row],[COMBINED]],STANDINGS_K[COMBINED],0),COLUMN(STANDINGS_K[PLACE IN LEAGUE]))</f>
        <v>9</v>
      </c>
      <c r="M375">
        <f>16-INDEX(STANDINGS_SV[],MATCH(Table1[[#This Row],[COMBINED]],STANDINGS_SV[COMBINED],0),COLUMN(STANDINGS_SV[PLACE IN LEAGUE]))</f>
        <v>8</v>
      </c>
      <c r="N375">
        <f>SUM(Table1[[#This Row],[BA]:[SV]])</f>
        <v>78</v>
      </c>
      <c r="O375">
        <v>10</v>
      </c>
    </row>
    <row r="376" spans="1:15" x14ac:dyDescent="0.25">
      <c r="A376" t="s">
        <v>186</v>
      </c>
      <c r="B376" t="s">
        <v>811</v>
      </c>
      <c r="C376" t="str">
        <f>Table1[[#This Row],[League]]&amp;Table1[[#This Row],[Team]]</f>
        <v>$150 Draft Champions Dec 22 1:00 pm Lg.3569LONG GONE</v>
      </c>
      <c r="D376">
        <f>16-INDEX(STANDINGS_BA[],MATCH(Table1[[#This Row],[COMBINED]],STANDINGS_BA[COMBINED],0),COLUMN(STANDINGS_BA[PLACE IN LEAGUE]))</f>
        <v>3</v>
      </c>
      <c r="E376">
        <f>16-INDEX(STANDINGS_R[],MATCH(Table1[[#This Row],[COMBINED]],STANDINGS_R[COMBINED],0),COLUMN(STANDINGS_R[PLACE IN LEAGUE]))</f>
        <v>9</v>
      </c>
      <c r="F376">
        <f>16-INDEX(STANDINGS_HR[],MATCH(Table1[[#This Row],[COMBINED]],STANDINGS_HR[COMBINED],0),COLUMN(STANDINGS_HR[PLACE IN LEAGUE]))</f>
        <v>11</v>
      </c>
      <c r="G376">
        <f>16-INDEX(STANDINGS_RBI[],MATCH(Table1[[#This Row],[COMBINED]],STANDINGS_RBI[COMBINED],0),COLUMN(STANDINGS_RBI[PLACE IN LEAGUE]))</f>
        <v>10</v>
      </c>
      <c r="H376">
        <f>16-INDEX(STANDINGS_SB[],MATCH(Table1[[#This Row],[COMBINED]],STANDINGS_SB[COMBINED],0),COLUMN(STANDINGS_SB[PLACE IN LEAGUE]))</f>
        <v>1</v>
      </c>
      <c r="I376">
        <f>16-INDEX(STANDINGS_ERA[],MATCH(Table1[[#This Row],[COMBINED]],STANDINGS_ERA[COMBINED],0),COLUMN(STANDINGS_ERA[PLACE IN LEAGUE]))</f>
        <v>8</v>
      </c>
      <c r="J376">
        <f>16-INDEX(STANDINGS_WHIP[],MATCH(Table1[[#This Row],[COMBINED]],STANDINGS_WHIP[COMBINED],0),COLUMN(STANDINGS_WHIP[PLACE IN LEAGUE]))</f>
        <v>11</v>
      </c>
      <c r="K376">
        <f>16-INDEX(STANDINGS_W[],MATCH(Table1[[#This Row],[COMBINED]],STANDINGS_W[COMBINED],0),COLUMN(STANDINGS_W[PLACE IN LEAGUE]))</f>
        <v>4</v>
      </c>
      <c r="L376">
        <f>16-INDEX(STANDINGS_K[],MATCH(Table1[[#This Row],[COMBINED]],STANDINGS_K[COMBINED],0),COLUMN(STANDINGS_K[PLACE IN LEAGUE]))</f>
        <v>8</v>
      </c>
      <c r="M376">
        <f>16-INDEX(STANDINGS_SV[],MATCH(Table1[[#This Row],[COMBINED]],STANDINGS_SV[COMBINED],0),COLUMN(STANDINGS_SV[PLACE IN LEAGUE]))</f>
        <v>7</v>
      </c>
      <c r="N376">
        <f>SUM(Table1[[#This Row],[BA]:[SV]])</f>
        <v>72</v>
      </c>
      <c r="O376">
        <v>11</v>
      </c>
    </row>
    <row r="377" spans="1:15" x14ac:dyDescent="0.25">
      <c r="A377" t="s">
        <v>810</v>
      </c>
      <c r="B377" t="s">
        <v>811</v>
      </c>
      <c r="C377" t="str">
        <f>Table1[[#This Row],[League]]&amp;Table1[[#This Row],[Team]]</f>
        <v>$150 Draft Champions Dec 22 1:00 pm Lg.3569Sultans of Swat 1</v>
      </c>
      <c r="D377">
        <f>16-INDEX(STANDINGS_BA[],MATCH(Table1[[#This Row],[COMBINED]],STANDINGS_BA[COMBINED],0),COLUMN(STANDINGS_BA[PLACE IN LEAGUE]))</f>
        <v>15</v>
      </c>
      <c r="E377">
        <f>16-INDEX(STANDINGS_R[],MATCH(Table1[[#This Row],[COMBINED]],STANDINGS_R[COMBINED],0),COLUMN(STANDINGS_R[PLACE IN LEAGUE]))</f>
        <v>7</v>
      </c>
      <c r="F377">
        <f>16-INDEX(STANDINGS_HR[],MATCH(Table1[[#This Row],[COMBINED]],STANDINGS_HR[COMBINED],0),COLUMN(STANDINGS_HR[PLACE IN LEAGUE]))</f>
        <v>1</v>
      </c>
      <c r="G377">
        <f>16-INDEX(STANDINGS_RBI[],MATCH(Table1[[#This Row],[COMBINED]],STANDINGS_RBI[COMBINED],0),COLUMN(STANDINGS_RBI[PLACE IN LEAGUE]))</f>
        <v>8</v>
      </c>
      <c r="H377">
        <f>16-INDEX(STANDINGS_SB[],MATCH(Table1[[#This Row],[COMBINED]],STANDINGS_SB[COMBINED],0),COLUMN(STANDINGS_SB[PLACE IN LEAGUE]))</f>
        <v>9</v>
      </c>
      <c r="I377">
        <f>16-INDEX(STANDINGS_ERA[],MATCH(Table1[[#This Row],[COMBINED]],STANDINGS_ERA[COMBINED],0),COLUMN(STANDINGS_ERA[PLACE IN LEAGUE]))</f>
        <v>7</v>
      </c>
      <c r="J377">
        <f>16-INDEX(STANDINGS_WHIP[],MATCH(Table1[[#This Row],[COMBINED]],STANDINGS_WHIP[COMBINED],0),COLUMN(STANDINGS_WHIP[PLACE IN LEAGUE]))</f>
        <v>3</v>
      </c>
      <c r="K377">
        <f>16-INDEX(STANDINGS_W[],MATCH(Table1[[#This Row],[COMBINED]],STANDINGS_W[COMBINED],0),COLUMN(STANDINGS_W[PLACE IN LEAGUE]))</f>
        <v>10</v>
      </c>
      <c r="L377">
        <f>16-INDEX(STANDINGS_K[],MATCH(Table1[[#This Row],[COMBINED]],STANDINGS_K[COMBINED],0),COLUMN(STANDINGS_K[PLACE IN LEAGUE]))</f>
        <v>6</v>
      </c>
      <c r="M377">
        <f>16-INDEX(STANDINGS_SV[],MATCH(Table1[[#This Row],[COMBINED]],STANDINGS_SV[COMBINED],0),COLUMN(STANDINGS_SV[PLACE IN LEAGUE]))</f>
        <v>4</v>
      </c>
      <c r="N377">
        <f>SUM(Table1[[#This Row],[BA]:[SV]])</f>
        <v>70</v>
      </c>
      <c r="O377">
        <v>12</v>
      </c>
    </row>
    <row r="378" spans="1:15" x14ac:dyDescent="0.25">
      <c r="A378" t="s">
        <v>812</v>
      </c>
      <c r="B378" t="s">
        <v>811</v>
      </c>
      <c r="C378" t="str">
        <f>Table1[[#This Row],[League]]&amp;Table1[[#This Row],[Team]]</f>
        <v>$150 Draft Champions Dec 22 1:00 pm Lg.3569Dammit Moon Moon</v>
      </c>
      <c r="D378">
        <f>16-INDEX(STANDINGS_BA[],MATCH(Table1[[#This Row],[COMBINED]],STANDINGS_BA[COMBINED],0),COLUMN(STANDINGS_BA[PLACE IN LEAGUE]))</f>
        <v>13</v>
      </c>
      <c r="E378">
        <f>16-INDEX(STANDINGS_R[],MATCH(Table1[[#This Row],[COMBINED]],STANDINGS_R[COMBINED],0),COLUMN(STANDINGS_R[PLACE IN LEAGUE]))</f>
        <v>3</v>
      </c>
      <c r="F378">
        <f>16-INDEX(STANDINGS_HR[],MATCH(Table1[[#This Row],[COMBINED]],STANDINGS_HR[COMBINED],0),COLUMN(STANDINGS_HR[PLACE IN LEAGUE]))</f>
        <v>6</v>
      </c>
      <c r="G378">
        <f>16-INDEX(STANDINGS_RBI[],MATCH(Table1[[#This Row],[COMBINED]],STANDINGS_RBI[COMBINED],0),COLUMN(STANDINGS_RBI[PLACE IN LEAGUE]))</f>
        <v>6</v>
      </c>
      <c r="H378">
        <f>16-INDEX(STANDINGS_SB[],MATCH(Table1[[#This Row],[COMBINED]],STANDINGS_SB[COMBINED],0),COLUMN(STANDINGS_SB[PLACE IN LEAGUE]))</f>
        <v>10</v>
      </c>
      <c r="I378">
        <f>16-INDEX(STANDINGS_ERA[],MATCH(Table1[[#This Row],[COMBINED]],STANDINGS_ERA[COMBINED],0),COLUMN(STANDINGS_ERA[PLACE IN LEAGUE]))</f>
        <v>2</v>
      </c>
      <c r="J378">
        <f>16-INDEX(STANDINGS_WHIP[],MATCH(Table1[[#This Row],[COMBINED]],STANDINGS_WHIP[COMBINED],0),COLUMN(STANDINGS_WHIP[PLACE IN LEAGUE]))</f>
        <v>1</v>
      </c>
      <c r="K378">
        <f>16-INDEX(STANDINGS_W[],MATCH(Table1[[#This Row],[COMBINED]],STANDINGS_W[COMBINED],0),COLUMN(STANDINGS_W[PLACE IN LEAGUE]))</f>
        <v>2</v>
      </c>
      <c r="L378">
        <f>16-INDEX(STANDINGS_K[],MATCH(Table1[[#This Row],[COMBINED]],STANDINGS_K[COMBINED],0),COLUMN(STANDINGS_K[PLACE IN LEAGUE]))</f>
        <v>4</v>
      </c>
      <c r="M378">
        <f>16-INDEX(STANDINGS_SV[],MATCH(Table1[[#This Row],[COMBINED]],STANDINGS_SV[COMBINED],0),COLUMN(STANDINGS_SV[PLACE IN LEAGUE]))</f>
        <v>3</v>
      </c>
      <c r="N378">
        <f>SUM(Table1[[#This Row],[BA]:[SV]])</f>
        <v>50</v>
      </c>
      <c r="O378">
        <v>13</v>
      </c>
    </row>
    <row r="379" spans="1:15" x14ac:dyDescent="0.25">
      <c r="A379" t="s">
        <v>819</v>
      </c>
      <c r="B379" t="s">
        <v>811</v>
      </c>
      <c r="C379" t="str">
        <f>Table1[[#This Row],[League]]&amp;Table1[[#This Row],[Team]]</f>
        <v>$150 Draft Champions Dec 22 1:00 pm Lg.3569Chico Lind's Hermanos - DC 15</v>
      </c>
      <c r="D379">
        <f>16-INDEX(STANDINGS_BA[],MATCH(Table1[[#This Row],[COMBINED]],STANDINGS_BA[COMBINED],0),COLUMN(STANDINGS_BA[PLACE IN LEAGUE]))</f>
        <v>4</v>
      </c>
      <c r="E379">
        <f>16-INDEX(STANDINGS_R[],MATCH(Table1[[#This Row],[COMBINED]],STANDINGS_R[COMBINED],0),COLUMN(STANDINGS_R[PLACE IN LEAGUE]))</f>
        <v>6</v>
      </c>
      <c r="F379">
        <f>16-INDEX(STANDINGS_HR[],MATCH(Table1[[#This Row],[COMBINED]],STANDINGS_HR[COMBINED],0),COLUMN(STANDINGS_HR[PLACE IN LEAGUE]))</f>
        <v>5</v>
      </c>
      <c r="G379">
        <f>16-INDEX(STANDINGS_RBI[],MATCH(Table1[[#This Row],[COMBINED]],STANDINGS_RBI[COMBINED],0),COLUMN(STANDINGS_RBI[PLACE IN LEAGUE]))</f>
        <v>2</v>
      </c>
      <c r="H379">
        <f>16-INDEX(STANDINGS_SB[],MATCH(Table1[[#This Row],[COMBINED]],STANDINGS_SB[COMBINED],0),COLUMN(STANDINGS_SB[PLACE IN LEAGUE]))</f>
        <v>2</v>
      </c>
      <c r="I379">
        <f>16-INDEX(STANDINGS_ERA[],MATCH(Table1[[#This Row],[COMBINED]],STANDINGS_ERA[COMBINED],0),COLUMN(STANDINGS_ERA[PLACE IN LEAGUE]))</f>
        <v>3</v>
      </c>
      <c r="J379">
        <f>16-INDEX(STANDINGS_WHIP[],MATCH(Table1[[#This Row],[COMBINED]],STANDINGS_WHIP[COMBINED],0),COLUMN(STANDINGS_WHIP[PLACE IN LEAGUE]))</f>
        <v>5</v>
      </c>
      <c r="K379">
        <f>16-INDEX(STANDINGS_W[],MATCH(Table1[[#This Row],[COMBINED]],STANDINGS_W[COMBINED],0),COLUMN(STANDINGS_W[PLACE IN LEAGUE]))</f>
        <v>6</v>
      </c>
      <c r="L379">
        <f>16-INDEX(STANDINGS_K[],MATCH(Table1[[#This Row],[COMBINED]],STANDINGS_K[COMBINED],0),COLUMN(STANDINGS_K[PLACE IN LEAGUE]))</f>
        <v>12</v>
      </c>
      <c r="M379">
        <f>16-INDEX(STANDINGS_SV[],MATCH(Table1[[#This Row],[COMBINED]],STANDINGS_SV[COMBINED],0),COLUMN(STANDINGS_SV[PLACE IN LEAGUE]))</f>
        <v>2</v>
      </c>
      <c r="N379">
        <f>SUM(Table1[[#This Row],[BA]:[SV]])</f>
        <v>47</v>
      </c>
      <c r="O379">
        <v>14</v>
      </c>
    </row>
    <row r="380" spans="1:15" x14ac:dyDescent="0.25">
      <c r="A380" t="s">
        <v>33</v>
      </c>
      <c r="B380" t="s">
        <v>811</v>
      </c>
      <c r="C380" t="str">
        <f>Table1[[#This Row],[League]]&amp;Table1[[#This Row],[Team]]</f>
        <v>$150 Draft Champions Dec 22 1:00 pm Lg.3569Highlander</v>
      </c>
      <c r="D380">
        <f>16-INDEX(STANDINGS_BA[],MATCH(Table1[[#This Row],[COMBINED]],STANDINGS_BA[COMBINED],0),COLUMN(STANDINGS_BA[PLACE IN LEAGUE]))</f>
        <v>2</v>
      </c>
      <c r="E380">
        <f>16-INDEX(STANDINGS_R[],MATCH(Table1[[#This Row],[COMBINED]],STANDINGS_R[COMBINED],0),COLUMN(STANDINGS_R[PLACE IN LEAGUE]))</f>
        <v>1</v>
      </c>
      <c r="F380">
        <f>16-INDEX(STANDINGS_HR[],MATCH(Table1[[#This Row],[COMBINED]],STANDINGS_HR[COMBINED],0),COLUMN(STANDINGS_HR[PLACE IN LEAGUE]))</f>
        <v>2</v>
      </c>
      <c r="G380">
        <f>16-INDEX(STANDINGS_RBI[],MATCH(Table1[[#This Row],[COMBINED]],STANDINGS_RBI[COMBINED],0),COLUMN(STANDINGS_RBI[PLACE IN LEAGUE]))</f>
        <v>1</v>
      </c>
      <c r="H380">
        <f>16-INDEX(STANDINGS_SB[],MATCH(Table1[[#This Row],[COMBINED]],STANDINGS_SB[COMBINED],0),COLUMN(STANDINGS_SB[PLACE IN LEAGUE]))</f>
        <v>12</v>
      </c>
      <c r="I380">
        <f>16-INDEX(STANDINGS_ERA[],MATCH(Table1[[#This Row],[COMBINED]],STANDINGS_ERA[COMBINED],0),COLUMN(STANDINGS_ERA[PLACE IN LEAGUE]))</f>
        <v>4</v>
      </c>
      <c r="J380">
        <f>16-INDEX(STANDINGS_WHIP[],MATCH(Table1[[#This Row],[COMBINED]],STANDINGS_WHIP[COMBINED],0),COLUMN(STANDINGS_WHIP[PLACE IN LEAGUE]))</f>
        <v>7</v>
      </c>
      <c r="K380">
        <f>16-INDEX(STANDINGS_W[],MATCH(Table1[[#This Row],[COMBINED]],STANDINGS_W[COMBINED],0),COLUMN(STANDINGS_W[PLACE IN LEAGUE]))</f>
        <v>1</v>
      </c>
      <c r="L380">
        <f>16-INDEX(STANDINGS_K[],MATCH(Table1[[#This Row],[COMBINED]],STANDINGS_K[COMBINED],0),COLUMN(STANDINGS_K[PLACE IN LEAGUE]))</f>
        <v>2</v>
      </c>
      <c r="M380">
        <f>16-INDEX(STANDINGS_SV[],MATCH(Table1[[#This Row],[COMBINED]],STANDINGS_SV[COMBINED],0),COLUMN(STANDINGS_SV[PLACE IN LEAGUE]))</f>
        <v>12</v>
      </c>
      <c r="N380">
        <f>SUM(Table1[[#This Row],[BA]:[SV]])</f>
        <v>44</v>
      </c>
      <c r="O380">
        <v>15</v>
      </c>
    </row>
    <row r="381" spans="1:15" x14ac:dyDescent="0.25">
      <c r="A381" t="s">
        <v>826</v>
      </c>
      <c r="B381" t="s">
        <v>821</v>
      </c>
      <c r="C381" t="str">
        <f>Table1[[#This Row],[League]]&amp;Table1[[#This Row],[Team]]</f>
        <v>$150 Draft Champions Dec 24 1:00 pm Lg.35702016 DC001</v>
      </c>
      <c r="D381">
        <f>16-INDEX(STANDINGS_BA[],MATCH(Table1[[#This Row],[COMBINED]],STANDINGS_BA[COMBINED],0),COLUMN(STANDINGS_BA[PLACE IN LEAGUE]))</f>
        <v>5</v>
      </c>
      <c r="E381">
        <f>16-INDEX(STANDINGS_R[],MATCH(Table1[[#This Row],[COMBINED]],STANDINGS_R[COMBINED],0),COLUMN(STANDINGS_R[PLACE IN LEAGUE]))</f>
        <v>15</v>
      </c>
      <c r="F381">
        <f>16-INDEX(STANDINGS_HR[],MATCH(Table1[[#This Row],[COMBINED]],STANDINGS_HR[COMBINED],0),COLUMN(STANDINGS_HR[PLACE IN LEAGUE]))</f>
        <v>15</v>
      </c>
      <c r="G381">
        <f>16-INDEX(STANDINGS_RBI[],MATCH(Table1[[#This Row],[COMBINED]],STANDINGS_RBI[COMBINED],0),COLUMN(STANDINGS_RBI[PLACE IN LEAGUE]))</f>
        <v>14</v>
      </c>
      <c r="H381">
        <f>16-INDEX(STANDINGS_SB[],MATCH(Table1[[#This Row],[COMBINED]],STANDINGS_SB[COMBINED],0),COLUMN(STANDINGS_SB[PLACE IN LEAGUE]))</f>
        <v>15</v>
      </c>
      <c r="I381">
        <f>16-INDEX(STANDINGS_ERA[],MATCH(Table1[[#This Row],[COMBINED]],STANDINGS_ERA[COMBINED],0),COLUMN(STANDINGS_ERA[PLACE IN LEAGUE]))</f>
        <v>7</v>
      </c>
      <c r="J381">
        <f>16-INDEX(STANDINGS_WHIP[],MATCH(Table1[[#This Row],[COMBINED]],STANDINGS_WHIP[COMBINED],0),COLUMN(STANDINGS_WHIP[PLACE IN LEAGUE]))</f>
        <v>9</v>
      </c>
      <c r="K381">
        <f>16-INDEX(STANDINGS_W[],MATCH(Table1[[#This Row],[COMBINED]],STANDINGS_W[COMBINED],0),COLUMN(STANDINGS_W[PLACE IN LEAGUE]))</f>
        <v>11</v>
      </c>
      <c r="L381">
        <f>16-INDEX(STANDINGS_K[],MATCH(Table1[[#This Row],[COMBINED]],STANDINGS_K[COMBINED],0),COLUMN(STANDINGS_K[PLACE IN LEAGUE]))</f>
        <v>15</v>
      </c>
      <c r="M381">
        <f>16-INDEX(STANDINGS_SV[],MATCH(Table1[[#This Row],[COMBINED]],STANDINGS_SV[COMBINED],0),COLUMN(STANDINGS_SV[PLACE IN LEAGUE]))</f>
        <v>11</v>
      </c>
      <c r="N381">
        <f>SUM(Table1[[#This Row],[BA]:[SV]])</f>
        <v>117</v>
      </c>
      <c r="O381">
        <v>1</v>
      </c>
    </row>
    <row r="382" spans="1:15" x14ac:dyDescent="0.25">
      <c r="A382" t="s">
        <v>827</v>
      </c>
      <c r="B382" t="s">
        <v>821</v>
      </c>
      <c r="C382" t="str">
        <f>Table1[[#This Row],[League]]&amp;Table1[[#This Row],[Team]]</f>
        <v>$150 Draft Champions Dec 24 1:00 pm Lg.3570The Final Boss</v>
      </c>
      <c r="D382">
        <f>16-INDEX(STANDINGS_BA[],MATCH(Table1[[#This Row],[COMBINED]],STANDINGS_BA[COMBINED],0),COLUMN(STANDINGS_BA[PLACE IN LEAGUE]))</f>
        <v>4</v>
      </c>
      <c r="E382">
        <f>16-INDEX(STANDINGS_R[],MATCH(Table1[[#This Row],[COMBINED]],STANDINGS_R[COMBINED],0),COLUMN(STANDINGS_R[PLACE IN LEAGUE]))</f>
        <v>5</v>
      </c>
      <c r="F382">
        <f>16-INDEX(STANDINGS_HR[],MATCH(Table1[[#This Row],[COMBINED]],STANDINGS_HR[COMBINED],0),COLUMN(STANDINGS_HR[PLACE IN LEAGUE]))</f>
        <v>14</v>
      </c>
      <c r="G382">
        <f>16-INDEX(STANDINGS_RBI[],MATCH(Table1[[#This Row],[COMBINED]],STANDINGS_RBI[COMBINED],0),COLUMN(STANDINGS_RBI[PLACE IN LEAGUE]))</f>
        <v>15</v>
      </c>
      <c r="H382">
        <f>16-INDEX(STANDINGS_SB[],MATCH(Table1[[#This Row],[COMBINED]],STANDINGS_SB[COMBINED],0),COLUMN(STANDINGS_SB[PLACE IN LEAGUE]))</f>
        <v>4</v>
      </c>
      <c r="I382">
        <f>16-INDEX(STANDINGS_ERA[],MATCH(Table1[[#This Row],[COMBINED]],STANDINGS_ERA[COMBINED],0),COLUMN(STANDINGS_ERA[PLACE IN LEAGUE]))</f>
        <v>15</v>
      </c>
      <c r="J382">
        <f>16-INDEX(STANDINGS_WHIP[],MATCH(Table1[[#This Row],[COMBINED]],STANDINGS_WHIP[COMBINED],0),COLUMN(STANDINGS_WHIP[PLACE IN LEAGUE]))</f>
        <v>13</v>
      </c>
      <c r="K382">
        <f>16-INDEX(STANDINGS_W[],MATCH(Table1[[#This Row],[COMBINED]],STANDINGS_W[COMBINED],0),COLUMN(STANDINGS_W[PLACE IN LEAGUE]))</f>
        <v>15</v>
      </c>
      <c r="L382">
        <f>16-INDEX(STANDINGS_K[],MATCH(Table1[[#This Row],[COMBINED]],STANDINGS_K[COMBINED],0),COLUMN(STANDINGS_K[PLACE IN LEAGUE]))</f>
        <v>14</v>
      </c>
      <c r="M382">
        <f>16-INDEX(STANDINGS_SV[],MATCH(Table1[[#This Row],[COMBINED]],STANDINGS_SV[COMBINED],0),COLUMN(STANDINGS_SV[PLACE IN LEAGUE]))</f>
        <v>12</v>
      </c>
      <c r="N382">
        <f>SUM(Table1[[#This Row],[BA]:[SV]])</f>
        <v>111</v>
      </c>
      <c r="O382">
        <v>2</v>
      </c>
    </row>
    <row r="383" spans="1:15" x14ac:dyDescent="0.25">
      <c r="A383" t="s">
        <v>829</v>
      </c>
      <c r="B383" t="s">
        <v>821</v>
      </c>
      <c r="C383" t="str">
        <f>Table1[[#This Row],[League]]&amp;Table1[[#This Row],[Team]]</f>
        <v>$150 Draft Champions Dec 24 1:00 pm Lg.3570SEMPER FI 8</v>
      </c>
      <c r="D383">
        <f>16-INDEX(STANDINGS_BA[],MATCH(Table1[[#This Row],[COMBINED]],STANDINGS_BA[COMBINED],0),COLUMN(STANDINGS_BA[PLACE IN LEAGUE]))</f>
        <v>2</v>
      </c>
      <c r="E383">
        <f>16-INDEX(STANDINGS_R[],MATCH(Table1[[#This Row],[COMBINED]],STANDINGS_R[COMBINED],0),COLUMN(STANDINGS_R[PLACE IN LEAGUE]))</f>
        <v>12</v>
      </c>
      <c r="F383">
        <f>16-INDEX(STANDINGS_HR[],MATCH(Table1[[#This Row],[COMBINED]],STANDINGS_HR[COMBINED],0),COLUMN(STANDINGS_HR[PLACE IN LEAGUE]))</f>
        <v>12</v>
      </c>
      <c r="G383">
        <f>16-INDEX(STANDINGS_RBI[],MATCH(Table1[[#This Row],[COMBINED]],STANDINGS_RBI[COMBINED],0),COLUMN(STANDINGS_RBI[PLACE IN LEAGUE]))</f>
        <v>13</v>
      </c>
      <c r="H383">
        <f>16-INDEX(STANDINGS_SB[],MATCH(Table1[[#This Row],[COMBINED]],STANDINGS_SB[COMBINED],0),COLUMN(STANDINGS_SB[PLACE IN LEAGUE]))</f>
        <v>14</v>
      </c>
      <c r="I383">
        <f>16-INDEX(STANDINGS_ERA[],MATCH(Table1[[#This Row],[COMBINED]],STANDINGS_ERA[COMBINED],0),COLUMN(STANDINGS_ERA[PLACE IN LEAGUE]))</f>
        <v>11</v>
      </c>
      <c r="J383">
        <f>16-INDEX(STANDINGS_WHIP[],MATCH(Table1[[#This Row],[COMBINED]],STANDINGS_WHIP[COMBINED],0),COLUMN(STANDINGS_WHIP[PLACE IN LEAGUE]))</f>
        <v>12</v>
      </c>
      <c r="K383">
        <f>16-INDEX(STANDINGS_W[],MATCH(Table1[[#This Row],[COMBINED]],STANDINGS_W[COMBINED],0),COLUMN(STANDINGS_W[PLACE IN LEAGUE]))</f>
        <v>13</v>
      </c>
      <c r="L383">
        <f>16-INDEX(STANDINGS_K[],MATCH(Table1[[#This Row],[COMBINED]],STANDINGS_K[COMBINED],0),COLUMN(STANDINGS_K[PLACE IN LEAGUE]))</f>
        <v>12</v>
      </c>
      <c r="M383">
        <f>16-INDEX(STANDINGS_SV[],MATCH(Table1[[#This Row],[COMBINED]],STANDINGS_SV[COMBINED],0),COLUMN(STANDINGS_SV[PLACE IN LEAGUE]))</f>
        <v>5</v>
      </c>
      <c r="N383">
        <f>SUM(Table1[[#This Row],[BA]:[SV]])</f>
        <v>106</v>
      </c>
      <c r="O383">
        <v>3</v>
      </c>
    </row>
    <row r="384" spans="1:15" x14ac:dyDescent="0.25">
      <c r="A384" t="s">
        <v>828</v>
      </c>
      <c r="B384" t="s">
        <v>821</v>
      </c>
      <c r="C384" t="str">
        <f>Table1[[#This Row],[League]]&amp;Table1[[#This Row],[Team]]</f>
        <v>$150 Draft Champions Dec 24 1:00 pm Lg.3570zima...</v>
      </c>
      <c r="D384">
        <f>16-INDEX(STANDINGS_BA[],MATCH(Table1[[#This Row],[COMBINED]],STANDINGS_BA[COMBINED],0),COLUMN(STANDINGS_BA[PLACE IN LEAGUE]))</f>
        <v>3</v>
      </c>
      <c r="E384">
        <f>16-INDEX(STANDINGS_R[],MATCH(Table1[[#This Row],[COMBINED]],STANDINGS_R[COMBINED],0),COLUMN(STANDINGS_R[PLACE IN LEAGUE]))</f>
        <v>9</v>
      </c>
      <c r="F384">
        <f>16-INDEX(STANDINGS_HR[],MATCH(Table1[[#This Row],[COMBINED]],STANDINGS_HR[COMBINED],0),COLUMN(STANDINGS_HR[PLACE IN LEAGUE]))</f>
        <v>8</v>
      </c>
      <c r="G384">
        <f>16-INDEX(STANDINGS_RBI[],MATCH(Table1[[#This Row],[COMBINED]],STANDINGS_RBI[COMBINED],0),COLUMN(STANDINGS_RBI[PLACE IN LEAGUE]))</f>
        <v>7</v>
      </c>
      <c r="H384">
        <f>16-INDEX(STANDINGS_SB[],MATCH(Table1[[#This Row],[COMBINED]],STANDINGS_SB[COMBINED],0),COLUMN(STANDINGS_SB[PLACE IN LEAGUE]))</f>
        <v>11</v>
      </c>
      <c r="I384">
        <f>16-INDEX(STANDINGS_ERA[],MATCH(Table1[[#This Row],[COMBINED]],STANDINGS_ERA[COMBINED],0),COLUMN(STANDINGS_ERA[PLACE IN LEAGUE]))</f>
        <v>13</v>
      </c>
      <c r="J384">
        <f>16-INDEX(STANDINGS_WHIP[],MATCH(Table1[[#This Row],[COMBINED]],STANDINGS_WHIP[COMBINED],0),COLUMN(STANDINGS_WHIP[PLACE IN LEAGUE]))</f>
        <v>14</v>
      </c>
      <c r="K384">
        <f>16-INDEX(STANDINGS_W[],MATCH(Table1[[#This Row],[COMBINED]],STANDINGS_W[COMBINED],0),COLUMN(STANDINGS_W[PLACE IN LEAGUE]))</f>
        <v>8</v>
      </c>
      <c r="L384">
        <f>16-INDEX(STANDINGS_K[],MATCH(Table1[[#This Row],[COMBINED]],STANDINGS_K[COMBINED],0),COLUMN(STANDINGS_K[PLACE IN LEAGUE]))</f>
        <v>9</v>
      </c>
      <c r="M384">
        <f>16-INDEX(STANDINGS_SV[],MATCH(Table1[[#This Row],[COMBINED]],STANDINGS_SV[COMBINED],0),COLUMN(STANDINGS_SV[PLACE IN LEAGUE]))</f>
        <v>14</v>
      </c>
      <c r="N384">
        <f>SUM(Table1[[#This Row],[BA]:[SV]])</f>
        <v>96</v>
      </c>
      <c r="O384">
        <v>4</v>
      </c>
    </row>
    <row r="385" spans="1:15" x14ac:dyDescent="0.25">
      <c r="A385" t="s">
        <v>820</v>
      </c>
      <c r="B385" t="s">
        <v>821</v>
      </c>
      <c r="C385" t="str">
        <f>Table1[[#This Row],[League]]&amp;Table1[[#This Row],[Team]]</f>
        <v>$150 Draft Champions Dec 24 1:00 pm Lg.3570A1A Car Wash</v>
      </c>
      <c r="D385">
        <f>16-INDEX(STANDINGS_BA[],MATCH(Table1[[#This Row],[COMBINED]],STANDINGS_BA[COMBINED],0),COLUMN(STANDINGS_BA[PLACE IN LEAGUE]))</f>
        <v>15</v>
      </c>
      <c r="E385">
        <f>16-INDEX(STANDINGS_R[],MATCH(Table1[[#This Row],[COMBINED]],STANDINGS_R[COMBINED],0),COLUMN(STANDINGS_R[PLACE IN LEAGUE]))</f>
        <v>8</v>
      </c>
      <c r="F385">
        <f>16-INDEX(STANDINGS_HR[],MATCH(Table1[[#This Row],[COMBINED]],STANDINGS_HR[COMBINED],0),COLUMN(STANDINGS_HR[PLACE IN LEAGUE]))</f>
        <v>9</v>
      </c>
      <c r="G385">
        <f>16-INDEX(STANDINGS_RBI[],MATCH(Table1[[#This Row],[COMBINED]],STANDINGS_RBI[COMBINED],0),COLUMN(STANDINGS_RBI[PLACE IN LEAGUE]))</f>
        <v>11</v>
      </c>
      <c r="H385">
        <f>16-INDEX(STANDINGS_SB[],MATCH(Table1[[#This Row],[COMBINED]],STANDINGS_SB[COMBINED],0),COLUMN(STANDINGS_SB[PLACE IN LEAGUE]))</f>
        <v>3</v>
      </c>
      <c r="I385">
        <f>16-INDEX(STANDINGS_ERA[],MATCH(Table1[[#This Row],[COMBINED]],STANDINGS_ERA[COMBINED],0),COLUMN(STANDINGS_ERA[PLACE IN LEAGUE]))</f>
        <v>9</v>
      </c>
      <c r="J385">
        <f>16-INDEX(STANDINGS_WHIP[],MATCH(Table1[[#This Row],[COMBINED]],STANDINGS_WHIP[COMBINED],0),COLUMN(STANDINGS_WHIP[PLACE IN LEAGUE]))</f>
        <v>8</v>
      </c>
      <c r="K385">
        <f>16-INDEX(STANDINGS_W[],MATCH(Table1[[#This Row],[COMBINED]],STANDINGS_W[COMBINED],0),COLUMN(STANDINGS_W[PLACE IN LEAGUE]))</f>
        <v>10</v>
      </c>
      <c r="L385">
        <f>16-INDEX(STANDINGS_K[],MATCH(Table1[[#This Row],[COMBINED]],STANDINGS_K[COMBINED],0),COLUMN(STANDINGS_K[PLACE IN LEAGUE]))</f>
        <v>7</v>
      </c>
      <c r="M385">
        <f>16-INDEX(STANDINGS_SV[],MATCH(Table1[[#This Row],[COMBINED]],STANDINGS_SV[COMBINED],0),COLUMN(STANDINGS_SV[PLACE IN LEAGUE]))</f>
        <v>10</v>
      </c>
      <c r="N385">
        <f>SUM(Table1[[#This Row],[BA]:[SV]])</f>
        <v>90</v>
      </c>
      <c r="O385">
        <v>5</v>
      </c>
    </row>
    <row r="386" spans="1:15" x14ac:dyDescent="0.25">
      <c r="A386" t="s">
        <v>822</v>
      </c>
      <c r="B386" t="s">
        <v>821</v>
      </c>
      <c r="C386" t="str">
        <f>Table1[[#This Row],[League]]&amp;Table1[[#This Row],[Team]]</f>
        <v>$150 Draft Champions Dec 24 1:00 pm Lg.3570The Panic, The Vomit</v>
      </c>
      <c r="D386">
        <f>16-INDEX(STANDINGS_BA[],MATCH(Table1[[#This Row],[COMBINED]],STANDINGS_BA[COMBINED],0),COLUMN(STANDINGS_BA[PLACE IN LEAGUE]))</f>
        <v>14</v>
      </c>
      <c r="E386">
        <f>16-INDEX(STANDINGS_R[],MATCH(Table1[[#This Row],[COMBINED]],STANDINGS_R[COMBINED],0),COLUMN(STANDINGS_R[PLACE IN LEAGUE]))</f>
        <v>11</v>
      </c>
      <c r="F386">
        <f>16-INDEX(STANDINGS_HR[],MATCH(Table1[[#This Row],[COMBINED]],STANDINGS_HR[COMBINED],0),COLUMN(STANDINGS_HR[PLACE IN LEAGUE]))</f>
        <v>7</v>
      </c>
      <c r="G386">
        <f>16-INDEX(STANDINGS_RBI[],MATCH(Table1[[#This Row],[COMBINED]],STANDINGS_RBI[COMBINED],0),COLUMN(STANDINGS_RBI[PLACE IN LEAGUE]))</f>
        <v>12</v>
      </c>
      <c r="H386">
        <f>16-INDEX(STANDINGS_SB[],MATCH(Table1[[#This Row],[COMBINED]],STANDINGS_SB[COMBINED],0),COLUMN(STANDINGS_SB[PLACE IN LEAGUE]))</f>
        <v>6</v>
      </c>
      <c r="I386">
        <f>16-INDEX(STANDINGS_ERA[],MATCH(Table1[[#This Row],[COMBINED]],STANDINGS_ERA[COMBINED],0),COLUMN(STANDINGS_ERA[PLACE IN LEAGUE]))</f>
        <v>8</v>
      </c>
      <c r="J386">
        <f>16-INDEX(STANDINGS_WHIP[],MATCH(Table1[[#This Row],[COMBINED]],STANDINGS_WHIP[COMBINED],0),COLUMN(STANDINGS_WHIP[PLACE IN LEAGUE]))</f>
        <v>3</v>
      </c>
      <c r="K386">
        <f>16-INDEX(STANDINGS_W[],MATCH(Table1[[#This Row],[COMBINED]],STANDINGS_W[COMBINED],0),COLUMN(STANDINGS_W[PLACE IN LEAGUE]))</f>
        <v>12</v>
      </c>
      <c r="L386">
        <f>16-INDEX(STANDINGS_K[],MATCH(Table1[[#This Row],[COMBINED]],STANDINGS_K[COMBINED],0),COLUMN(STANDINGS_K[PLACE IN LEAGUE]))</f>
        <v>10</v>
      </c>
      <c r="M386">
        <f>16-INDEX(STANDINGS_SV[],MATCH(Table1[[#This Row],[COMBINED]],STANDINGS_SV[COMBINED],0),COLUMN(STANDINGS_SV[PLACE IN LEAGUE]))</f>
        <v>7</v>
      </c>
      <c r="N386">
        <f>SUM(Table1[[#This Row],[BA]:[SV]])</f>
        <v>90</v>
      </c>
      <c r="O386">
        <v>6</v>
      </c>
    </row>
    <row r="387" spans="1:15" x14ac:dyDescent="0.25">
      <c r="A387" t="s">
        <v>475</v>
      </c>
      <c r="B387" t="s">
        <v>821</v>
      </c>
      <c r="C387" t="str">
        <f>Table1[[#This Row],[League]]&amp;Table1[[#This Row],[Team]]</f>
        <v>$150 Draft Champions Dec 24 1:00 pm Lg.3570Bad "Buccos"</v>
      </c>
      <c r="D387">
        <f>16-INDEX(STANDINGS_BA[],MATCH(Table1[[#This Row],[COMBINED]],STANDINGS_BA[COMBINED],0),COLUMN(STANDINGS_BA[PLACE IN LEAGUE]))</f>
        <v>13</v>
      </c>
      <c r="E387">
        <f>16-INDEX(STANDINGS_R[],MATCH(Table1[[#This Row],[COMBINED]],STANDINGS_R[COMBINED],0),COLUMN(STANDINGS_R[PLACE IN LEAGUE]))</f>
        <v>13</v>
      </c>
      <c r="F387">
        <f>16-INDEX(STANDINGS_HR[],MATCH(Table1[[#This Row],[COMBINED]],STANDINGS_HR[COMBINED],0),COLUMN(STANDINGS_HR[PLACE IN LEAGUE]))</f>
        <v>13</v>
      </c>
      <c r="G387">
        <f>16-INDEX(STANDINGS_RBI[],MATCH(Table1[[#This Row],[COMBINED]],STANDINGS_RBI[COMBINED],0),COLUMN(STANDINGS_RBI[PLACE IN LEAGUE]))</f>
        <v>9</v>
      </c>
      <c r="H387">
        <f>16-INDEX(STANDINGS_SB[],MATCH(Table1[[#This Row],[COMBINED]],STANDINGS_SB[COMBINED],0),COLUMN(STANDINGS_SB[PLACE IN LEAGUE]))</f>
        <v>1</v>
      </c>
      <c r="I387">
        <f>16-INDEX(STANDINGS_ERA[],MATCH(Table1[[#This Row],[COMBINED]],STANDINGS_ERA[COMBINED],0),COLUMN(STANDINGS_ERA[PLACE IN LEAGUE]))</f>
        <v>6</v>
      </c>
      <c r="J387">
        <f>16-INDEX(STANDINGS_WHIP[],MATCH(Table1[[#This Row],[COMBINED]],STANDINGS_WHIP[COMBINED],0),COLUMN(STANDINGS_WHIP[PLACE IN LEAGUE]))</f>
        <v>7</v>
      </c>
      <c r="K387">
        <f>16-INDEX(STANDINGS_W[],MATCH(Table1[[#This Row],[COMBINED]],STANDINGS_W[COMBINED],0),COLUMN(STANDINGS_W[PLACE IN LEAGUE]))</f>
        <v>4</v>
      </c>
      <c r="L387">
        <f>16-INDEX(STANDINGS_K[],MATCH(Table1[[#This Row],[COMBINED]],STANDINGS_K[COMBINED],0),COLUMN(STANDINGS_K[PLACE IN LEAGUE]))</f>
        <v>8</v>
      </c>
      <c r="M387">
        <f>16-INDEX(STANDINGS_SV[],MATCH(Table1[[#This Row],[COMBINED]],STANDINGS_SV[COMBINED],0),COLUMN(STANDINGS_SV[PLACE IN LEAGUE]))</f>
        <v>13</v>
      </c>
      <c r="N387">
        <f>SUM(Table1[[#This Row],[BA]:[SV]])</f>
        <v>87</v>
      </c>
      <c r="O387">
        <v>7</v>
      </c>
    </row>
    <row r="388" spans="1:15" x14ac:dyDescent="0.25">
      <c r="A388" t="s">
        <v>584</v>
      </c>
      <c r="B388" t="s">
        <v>821</v>
      </c>
      <c r="C388" t="str">
        <f>Table1[[#This Row],[League]]&amp;Table1[[#This Row],[Team]]</f>
        <v>$150 Draft Champions Dec 24 1:00 pm Lg.3570Team Hughes</v>
      </c>
      <c r="D388">
        <f>16-INDEX(STANDINGS_BA[],MATCH(Table1[[#This Row],[COMBINED]],STANDINGS_BA[COMBINED],0),COLUMN(STANDINGS_BA[PLACE IN LEAGUE]))</f>
        <v>10</v>
      </c>
      <c r="E388">
        <f>16-INDEX(STANDINGS_R[],MATCH(Table1[[#This Row],[COMBINED]],STANDINGS_R[COMBINED],0),COLUMN(STANDINGS_R[PLACE IN LEAGUE]))</f>
        <v>3</v>
      </c>
      <c r="F388">
        <f>16-INDEX(STANDINGS_HR[],MATCH(Table1[[#This Row],[COMBINED]],STANDINGS_HR[COMBINED],0),COLUMN(STANDINGS_HR[PLACE IN LEAGUE]))</f>
        <v>10</v>
      </c>
      <c r="G388">
        <f>16-INDEX(STANDINGS_RBI[],MATCH(Table1[[#This Row],[COMBINED]],STANDINGS_RBI[COMBINED],0),COLUMN(STANDINGS_RBI[PLACE IN LEAGUE]))</f>
        <v>2</v>
      </c>
      <c r="H388">
        <f>16-INDEX(STANDINGS_SB[],MATCH(Table1[[#This Row],[COMBINED]],STANDINGS_SB[COMBINED],0),COLUMN(STANDINGS_SB[PLACE IN LEAGUE]))</f>
        <v>8</v>
      </c>
      <c r="I388">
        <f>16-INDEX(STANDINGS_ERA[],MATCH(Table1[[#This Row],[COMBINED]],STANDINGS_ERA[COMBINED],0),COLUMN(STANDINGS_ERA[PLACE IN LEAGUE]))</f>
        <v>10</v>
      </c>
      <c r="J388">
        <f>16-INDEX(STANDINGS_WHIP[],MATCH(Table1[[#This Row],[COMBINED]],STANDINGS_WHIP[COMBINED],0),COLUMN(STANDINGS_WHIP[PLACE IN LEAGUE]))</f>
        <v>10</v>
      </c>
      <c r="K388">
        <f>16-INDEX(STANDINGS_W[],MATCH(Table1[[#This Row],[COMBINED]],STANDINGS_W[COMBINED],0),COLUMN(STANDINGS_W[PLACE IN LEAGUE]))</f>
        <v>9</v>
      </c>
      <c r="L388">
        <f>16-INDEX(STANDINGS_K[],MATCH(Table1[[#This Row],[COMBINED]],STANDINGS_K[COMBINED],0),COLUMN(STANDINGS_K[PLACE IN LEAGUE]))</f>
        <v>11</v>
      </c>
      <c r="M388">
        <f>16-INDEX(STANDINGS_SV[],MATCH(Table1[[#This Row],[COMBINED]],STANDINGS_SV[COMBINED],0),COLUMN(STANDINGS_SV[PLACE IN LEAGUE]))</f>
        <v>3</v>
      </c>
      <c r="N388">
        <f>SUM(Table1[[#This Row],[BA]:[SV]])</f>
        <v>76</v>
      </c>
      <c r="O388">
        <v>8</v>
      </c>
    </row>
    <row r="389" spans="1:15" x14ac:dyDescent="0.25">
      <c r="A389" t="s">
        <v>824</v>
      </c>
      <c r="B389" t="s">
        <v>821</v>
      </c>
      <c r="C389" t="str">
        <f>Table1[[#This Row],[League]]&amp;Table1[[#This Row],[Team]]</f>
        <v>$150 Draft Champions Dec 24 1:00 pm Lg.3570Seymour</v>
      </c>
      <c r="D389">
        <f>16-INDEX(STANDINGS_BA[],MATCH(Table1[[#This Row],[COMBINED]],STANDINGS_BA[COMBINED],0),COLUMN(STANDINGS_BA[PLACE IN LEAGUE]))</f>
        <v>8</v>
      </c>
      <c r="E389">
        <f>16-INDEX(STANDINGS_R[],MATCH(Table1[[#This Row],[COMBINED]],STANDINGS_R[COMBINED],0),COLUMN(STANDINGS_R[PLACE IN LEAGUE]))</f>
        <v>7</v>
      </c>
      <c r="F389">
        <f>16-INDEX(STANDINGS_HR[],MATCH(Table1[[#This Row],[COMBINED]],STANDINGS_HR[COMBINED],0),COLUMN(STANDINGS_HR[PLACE IN LEAGUE]))</f>
        <v>4</v>
      </c>
      <c r="G389">
        <f>16-INDEX(STANDINGS_RBI[],MATCH(Table1[[#This Row],[COMBINED]],STANDINGS_RBI[COMBINED],0),COLUMN(STANDINGS_RBI[PLACE IN LEAGUE]))</f>
        <v>8</v>
      </c>
      <c r="H389">
        <f>16-INDEX(STANDINGS_SB[],MATCH(Table1[[#This Row],[COMBINED]],STANDINGS_SB[COMBINED],0),COLUMN(STANDINGS_SB[PLACE IN LEAGUE]))</f>
        <v>9</v>
      </c>
      <c r="I389">
        <f>16-INDEX(STANDINGS_ERA[],MATCH(Table1[[#This Row],[COMBINED]],STANDINGS_ERA[COMBINED],0),COLUMN(STANDINGS_ERA[PLACE IN LEAGUE]))</f>
        <v>12</v>
      </c>
      <c r="J389">
        <f>16-INDEX(STANDINGS_WHIP[],MATCH(Table1[[#This Row],[COMBINED]],STANDINGS_WHIP[COMBINED],0),COLUMN(STANDINGS_WHIP[PLACE IN LEAGUE]))</f>
        <v>15</v>
      </c>
      <c r="K389">
        <f>16-INDEX(STANDINGS_W[],MATCH(Table1[[#This Row],[COMBINED]],STANDINGS_W[COMBINED],0),COLUMN(STANDINGS_W[PLACE IN LEAGUE]))</f>
        <v>6</v>
      </c>
      <c r="L389">
        <f>16-INDEX(STANDINGS_K[],MATCH(Table1[[#This Row],[COMBINED]],STANDINGS_K[COMBINED],0),COLUMN(STANDINGS_K[PLACE IN LEAGUE]))</f>
        <v>3</v>
      </c>
      <c r="M389">
        <f>16-INDEX(STANDINGS_SV[],MATCH(Table1[[#This Row],[COMBINED]],STANDINGS_SV[COMBINED],0),COLUMN(STANDINGS_SV[PLACE IN LEAGUE]))</f>
        <v>2</v>
      </c>
      <c r="N389">
        <f>SUM(Table1[[#This Row],[BA]:[SV]])</f>
        <v>74</v>
      </c>
      <c r="O389">
        <v>9</v>
      </c>
    </row>
    <row r="390" spans="1:15" x14ac:dyDescent="0.25">
      <c r="A390" t="s">
        <v>726</v>
      </c>
      <c r="B390" t="s">
        <v>821</v>
      </c>
      <c r="C390" t="str">
        <f>Table1[[#This Row],[League]]&amp;Table1[[#This Row],[Team]]</f>
        <v>$150 Draft Champions Dec 24 1:00 pm Lg.3570Team Warner</v>
      </c>
      <c r="D390">
        <f>16-INDEX(STANDINGS_BA[],MATCH(Table1[[#This Row],[COMBINED]],STANDINGS_BA[COMBINED],0),COLUMN(STANDINGS_BA[PLACE IN LEAGUE]))</f>
        <v>9</v>
      </c>
      <c r="E390">
        <f>16-INDEX(STANDINGS_R[],MATCH(Table1[[#This Row],[COMBINED]],STANDINGS_R[COMBINED],0),COLUMN(STANDINGS_R[PLACE IN LEAGUE]))</f>
        <v>4</v>
      </c>
      <c r="F390">
        <f>16-INDEX(STANDINGS_HR[],MATCH(Table1[[#This Row],[COMBINED]],STANDINGS_HR[COMBINED],0),COLUMN(STANDINGS_HR[PLACE IN LEAGUE]))</f>
        <v>2</v>
      </c>
      <c r="G390">
        <f>16-INDEX(STANDINGS_RBI[],MATCH(Table1[[#This Row],[COMBINED]],STANDINGS_RBI[COMBINED],0),COLUMN(STANDINGS_RBI[PLACE IN LEAGUE]))</f>
        <v>5</v>
      </c>
      <c r="H390">
        <f>16-INDEX(STANDINGS_SB[],MATCH(Table1[[#This Row],[COMBINED]],STANDINGS_SB[COMBINED],0),COLUMN(STANDINGS_SB[PLACE IN LEAGUE]))</f>
        <v>13</v>
      </c>
      <c r="I390">
        <f>16-INDEX(STANDINGS_ERA[],MATCH(Table1[[#This Row],[COMBINED]],STANDINGS_ERA[COMBINED],0),COLUMN(STANDINGS_ERA[PLACE IN LEAGUE]))</f>
        <v>5</v>
      </c>
      <c r="J390">
        <f>16-INDEX(STANDINGS_WHIP[],MATCH(Table1[[#This Row],[COMBINED]],STANDINGS_WHIP[COMBINED],0),COLUMN(STANDINGS_WHIP[PLACE IN LEAGUE]))</f>
        <v>5</v>
      </c>
      <c r="K390">
        <f>16-INDEX(STANDINGS_W[],MATCH(Table1[[#This Row],[COMBINED]],STANDINGS_W[COMBINED],0),COLUMN(STANDINGS_W[PLACE IN LEAGUE]))</f>
        <v>7</v>
      </c>
      <c r="L390">
        <f>16-INDEX(STANDINGS_K[],MATCH(Table1[[#This Row],[COMBINED]],STANDINGS_K[COMBINED],0),COLUMN(STANDINGS_K[PLACE IN LEAGUE]))</f>
        <v>6</v>
      </c>
      <c r="M390">
        <f>16-INDEX(STANDINGS_SV[],MATCH(Table1[[#This Row],[COMBINED]],STANDINGS_SV[COMBINED],0),COLUMN(STANDINGS_SV[PLACE IN LEAGUE]))</f>
        <v>15</v>
      </c>
      <c r="N390">
        <f>SUM(Table1[[#This Row],[BA]:[SV]])</f>
        <v>71</v>
      </c>
      <c r="O390">
        <v>10</v>
      </c>
    </row>
    <row r="391" spans="1:15" x14ac:dyDescent="0.25">
      <c r="A391" t="s">
        <v>466</v>
      </c>
      <c r="B391" t="s">
        <v>821</v>
      </c>
      <c r="C391" t="str">
        <f>Table1[[#This Row],[League]]&amp;Table1[[#This Row],[Team]]</f>
        <v>$150 Draft Champions Dec 24 1:00 pm Lg.3570Red Barons</v>
      </c>
      <c r="D391">
        <f>16-INDEX(STANDINGS_BA[],MATCH(Table1[[#This Row],[COMBINED]],STANDINGS_BA[COMBINED],0),COLUMN(STANDINGS_BA[PLACE IN LEAGUE]))</f>
        <v>1</v>
      </c>
      <c r="E391">
        <f>16-INDEX(STANDINGS_R[],MATCH(Table1[[#This Row],[COMBINED]],STANDINGS_R[COMBINED],0),COLUMN(STANDINGS_R[PLACE IN LEAGUE]))</f>
        <v>1</v>
      </c>
      <c r="F391">
        <f>16-INDEX(STANDINGS_HR[],MATCH(Table1[[#This Row],[COMBINED]],STANDINGS_HR[COMBINED],0),COLUMN(STANDINGS_HR[PLACE IN LEAGUE]))</f>
        <v>5</v>
      </c>
      <c r="G391">
        <f>16-INDEX(STANDINGS_RBI[],MATCH(Table1[[#This Row],[COMBINED]],STANDINGS_RBI[COMBINED],0),COLUMN(STANDINGS_RBI[PLACE IN LEAGUE]))</f>
        <v>4</v>
      </c>
      <c r="H391">
        <f>16-INDEX(STANDINGS_SB[],MATCH(Table1[[#This Row],[COMBINED]],STANDINGS_SB[COMBINED],0),COLUMN(STANDINGS_SB[PLACE IN LEAGUE]))</f>
        <v>7</v>
      </c>
      <c r="I391">
        <f>16-INDEX(STANDINGS_ERA[],MATCH(Table1[[#This Row],[COMBINED]],STANDINGS_ERA[COMBINED],0),COLUMN(STANDINGS_ERA[PLACE IN LEAGUE]))</f>
        <v>14</v>
      </c>
      <c r="J391">
        <f>16-INDEX(STANDINGS_WHIP[],MATCH(Table1[[#This Row],[COMBINED]],STANDINGS_WHIP[COMBINED],0),COLUMN(STANDINGS_WHIP[PLACE IN LEAGUE]))</f>
        <v>11</v>
      </c>
      <c r="K391">
        <f>16-INDEX(STANDINGS_W[],MATCH(Table1[[#This Row],[COMBINED]],STANDINGS_W[COMBINED],0),COLUMN(STANDINGS_W[PLACE IN LEAGUE]))</f>
        <v>14</v>
      </c>
      <c r="L391">
        <f>16-INDEX(STANDINGS_K[],MATCH(Table1[[#This Row],[COMBINED]],STANDINGS_K[COMBINED],0),COLUMN(STANDINGS_K[PLACE IN LEAGUE]))</f>
        <v>13</v>
      </c>
      <c r="M391">
        <f>16-INDEX(STANDINGS_SV[],MATCH(Table1[[#This Row],[COMBINED]],STANDINGS_SV[COMBINED],0),COLUMN(STANDINGS_SV[PLACE IN LEAGUE]))</f>
        <v>1</v>
      </c>
      <c r="N391">
        <f>SUM(Table1[[#This Row],[BA]:[SV]])</f>
        <v>71</v>
      </c>
      <c r="O391">
        <v>11</v>
      </c>
    </row>
    <row r="392" spans="1:15" x14ac:dyDescent="0.25">
      <c r="A392" t="s">
        <v>397</v>
      </c>
      <c r="B392" t="s">
        <v>821</v>
      </c>
      <c r="C392" t="str">
        <f>Table1[[#This Row],[League]]&amp;Table1[[#This Row],[Team]]</f>
        <v>$150 Draft Champions Dec 24 1:00 pm Lg.3570neener neener</v>
      </c>
      <c r="D392">
        <f>16-INDEX(STANDINGS_BA[],MATCH(Table1[[#This Row],[COMBINED]],STANDINGS_BA[COMBINED],0),COLUMN(STANDINGS_BA[PLACE IN LEAGUE]))</f>
        <v>11</v>
      </c>
      <c r="E392">
        <f>16-INDEX(STANDINGS_R[],MATCH(Table1[[#This Row],[COMBINED]],STANDINGS_R[COMBINED],0),COLUMN(STANDINGS_R[PLACE IN LEAGUE]))</f>
        <v>14</v>
      </c>
      <c r="F392">
        <f>16-INDEX(STANDINGS_HR[],MATCH(Table1[[#This Row],[COMBINED]],STANDINGS_HR[COMBINED],0),COLUMN(STANDINGS_HR[PLACE IN LEAGUE]))</f>
        <v>11</v>
      </c>
      <c r="G392">
        <f>16-INDEX(STANDINGS_RBI[],MATCH(Table1[[#This Row],[COMBINED]],STANDINGS_RBI[COMBINED],0),COLUMN(STANDINGS_RBI[PLACE IN LEAGUE]))</f>
        <v>10</v>
      </c>
      <c r="H392">
        <f>16-INDEX(STANDINGS_SB[],MATCH(Table1[[#This Row],[COMBINED]],STANDINGS_SB[COMBINED],0),COLUMN(STANDINGS_SB[PLACE IN LEAGUE]))</f>
        <v>10</v>
      </c>
      <c r="I392">
        <f>16-INDEX(STANDINGS_ERA[],MATCH(Table1[[#This Row],[COMBINED]],STANDINGS_ERA[COMBINED],0),COLUMN(STANDINGS_ERA[PLACE IN LEAGUE]))</f>
        <v>3</v>
      </c>
      <c r="J392">
        <f>16-INDEX(STANDINGS_WHIP[],MATCH(Table1[[#This Row],[COMBINED]],STANDINGS_WHIP[COMBINED],0),COLUMN(STANDINGS_WHIP[PLACE IN LEAGUE]))</f>
        <v>1</v>
      </c>
      <c r="K392">
        <f>16-INDEX(STANDINGS_W[],MATCH(Table1[[#This Row],[COMBINED]],STANDINGS_W[COMBINED],0),COLUMN(STANDINGS_W[PLACE IN LEAGUE]))</f>
        <v>1</v>
      </c>
      <c r="L392">
        <f>16-INDEX(STANDINGS_K[],MATCH(Table1[[#This Row],[COMBINED]],STANDINGS_K[COMBINED],0),COLUMN(STANDINGS_K[PLACE IN LEAGUE]))</f>
        <v>2</v>
      </c>
      <c r="M392">
        <f>16-INDEX(STANDINGS_SV[],MATCH(Table1[[#This Row],[COMBINED]],STANDINGS_SV[COMBINED],0),COLUMN(STANDINGS_SV[PLACE IN LEAGUE]))</f>
        <v>4</v>
      </c>
      <c r="N392">
        <f>SUM(Table1[[#This Row],[BA]:[SV]])</f>
        <v>67</v>
      </c>
      <c r="O392">
        <v>12</v>
      </c>
    </row>
    <row r="393" spans="1:15" x14ac:dyDescent="0.25">
      <c r="A393" t="s">
        <v>825</v>
      </c>
      <c r="B393" t="s">
        <v>821</v>
      </c>
      <c r="C393" t="str">
        <f>Table1[[#This Row],[League]]&amp;Table1[[#This Row],[Team]]</f>
        <v>$150 Draft Champions Dec 24 1:00 pm Lg.3570Smyly Face</v>
      </c>
      <c r="D393">
        <f>16-INDEX(STANDINGS_BA[],MATCH(Table1[[#This Row],[COMBINED]],STANDINGS_BA[COMBINED],0),COLUMN(STANDINGS_BA[PLACE IN LEAGUE]))</f>
        <v>7</v>
      </c>
      <c r="E393">
        <f>16-INDEX(STANDINGS_R[],MATCH(Table1[[#This Row],[COMBINED]],STANDINGS_R[COMBINED],0),COLUMN(STANDINGS_R[PLACE IN LEAGUE]))</f>
        <v>10</v>
      </c>
      <c r="F393">
        <f>16-INDEX(STANDINGS_HR[],MATCH(Table1[[#This Row],[COMBINED]],STANDINGS_HR[COMBINED],0),COLUMN(STANDINGS_HR[PLACE IN LEAGUE]))</f>
        <v>6</v>
      </c>
      <c r="G393">
        <f>16-INDEX(STANDINGS_RBI[],MATCH(Table1[[#This Row],[COMBINED]],STANDINGS_RBI[COMBINED],0),COLUMN(STANDINGS_RBI[PLACE IN LEAGUE]))</f>
        <v>6</v>
      </c>
      <c r="H393">
        <f>16-INDEX(STANDINGS_SB[],MATCH(Table1[[#This Row],[COMBINED]],STANDINGS_SB[COMBINED],0),COLUMN(STANDINGS_SB[PLACE IN LEAGUE]))</f>
        <v>12</v>
      </c>
      <c r="I393">
        <f>16-INDEX(STANDINGS_ERA[],MATCH(Table1[[#This Row],[COMBINED]],STANDINGS_ERA[COMBINED],0),COLUMN(STANDINGS_ERA[PLACE IN LEAGUE]))</f>
        <v>1</v>
      </c>
      <c r="J393">
        <f>16-INDEX(STANDINGS_WHIP[],MATCH(Table1[[#This Row],[COMBINED]],STANDINGS_WHIP[COMBINED],0),COLUMN(STANDINGS_WHIP[PLACE IN LEAGUE]))</f>
        <v>2</v>
      </c>
      <c r="K393">
        <f>16-INDEX(STANDINGS_W[],MATCH(Table1[[#This Row],[COMBINED]],STANDINGS_W[COMBINED],0),COLUMN(STANDINGS_W[PLACE IN LEAGUE]))</f>
        <v>5</v>
      </c>
      <c r="L393">
        <f>16-INDEX(STANDINGS_K[],MATCH(Table1[[#This Row],[COMBINED]],STANDINGS_K[COMBINED],0),COLUMN(STANDINGS_K[PLACE IN LEAGUE]))</f>
        <v>4</v>
      </c>
      <c r="M393">
        <f>16-INDEX(STANDINGS_SV[],MATCH(Table1[[#This Row],[COMBINED]],STANDINGS_SV[COMBINED],0),COLUMN(STANDINGS_SV[PLACE IN LEAGUE]))</f>
        <v>8</v>
      </c>
      <c r="N393">
        <f>SUM(Table1[[#This Row],[BA]:[SV]])</f>
        <v>61</v>
      </c>
      <c r="O393">
        <v>13</v>
      </c>
    </row>
    <row r="394" spans="1:15" x14ac:dyDescent="0.25">
      <c r="A394" t="s">
        <v>823</v>
      </c>
      <c r="B394" t="s">
        <v>821</v>
      </c>
      <c r="C394" t="str">
        <f>Table1[[#This Row],[League]]&amp;Table1[[#This Row],[Team]]</f>
        <v>$150 Draft Champions Dec 24 1:00 pm Lg.3570Moz Boyz 10</v>
      </c>
      <c r="D394">
        <f>16-INDEX(STANDINGS_BA[],MATCH(Table1[[#This Row],[COMBINED]],STANDINGS_BA[COMBINED],0),COLUMN(STANDINGS_BA[PLACE IN LEAGUE]))</f>
        <v>12</v>
      </c>
      <c r="E394">
        <f>16-INDEX(STANDINGS_R[],MATCH(Table1[[#This Row],[COMBINED]],STANDINGS_R[COMBINED],0),COLUMN(STANDINGS_R[PLACE IN LEAGUE]))</f>
        <v>6</v>
      </c>
      <c r="F394">
        <f>16-INDEX(STANDINGS_HR[],MATCH(Table1[[#This Row],[COMBINED]],STANDINGS_HR[COMBINED],0),COLUMN(STANDINGS_HR[PLACE IN LEAGUE]))</f>
        <v>3</v>
      </c>
      <c r="G394">
        <f>16-INDEX(STANDINGS_RBI[],MATCH(Table1[[#This Row],[COMBINED]],STANDINGS_RBI[COMBINED],0),COLUMN(STANDINGS_RBI[PLACE IN LEAGUE]))</f>
        <v>1</v>
      </c>
      <c r="H394">
        <f>16-INDEX(STANDINGS_SB[],MATCH(Table1[[#This Row],[COMBINED]],STANDINGS_SB[COMBINED],0),COLUMN(STANDINGS_SB[PLACE IN LEAGUE]))</f>
        <v>5</v>
      </c>
      <c r="I394">
        <f>16-INDEX(STANDINGS_ERA[],MATCH(Table1[[#This Row],[COMBINED]],STANDINGS_ERA[COMBINED],0),COLUMN(STANDINGS_ERA[PLACE IN LEAGUE]))</f>
        <v>2</v>
      </c>
      <c r="J394">
        <f>16-INDEX(STANDINGS_WHIP[],MATCH(Table1[[#This Row],[COMBINED]],STANDINGS_WHIP[COMBINED],0),COLUMN(STANDINGS_WHIP[PLACE IN LEAGUE]))</f>
        <v>6</v>
      </c>
      <c r="K394">
        <f>16-INDEX(STANDINGS_W[],MATCH(Table1[[#This Row],[COMBINED]],STANDINGS_W[COMBINED],0),COLUMN(STANDINGS_W[PLACE IN LEAGUE]))</f>
        <v>2</v>
      </c>
      <c r="L394">
        <f>16-INDEX(STANDINGS_K[],MATCH(Table1[[#This Row],[COMBINED]],STANDINGS_K[COMBINED],0),COLUMN(STANDINGS_K[PLACE IN LEAGUE]))</f>
        <v>5</v>
      </c>
      <c r="M394">
        <f>16-INDEX(STANDINGS_SV[],MATCH(Table1[[#This Row],[COMBINED]],STANDINGS_SV[COMBINED],0),COLUMN(STANDINGS_SV[PLACE IN LEAGUE]))</f>
        <v>6</v>
      </c>
      <c r="N394">
        <f>SUM(Table1[[#This Row],[BA]:[SV]])</f>
        <v>48</v>
      </c>
      <c r="O394">
        <v>14</v>
      </c>
    </row>
    <row r="395" spans="1:15" x14ac:dyDescent="0.25">
      <c r="A395" t="s">
        <v>128</v>
      </c>
      <c r="B395" t="s">
        <v>821</v>
      </c>
      <c r="C395" t="str">
        <f>Table1[[#This Row],[League]]&amp;Table1[[#This Row],[Team]]</f>
        <v>$150 Draft Champions Dec 24 1:00 pm Lg.3570Team Boelkens</v>
      </c>
      <c r="D395">
        <f>16-INDEX(STANDINGS_BA[],MATCH(Table1[[#This Row],[COMBINED]],STANDINGS_BA[COMBINED],0),COLUMN(STANDINGS_BA[PLACE IN LEAGUE]))</f>
        <v>6</v>
      </c>
      <c r="E395">
        <f>16-INDEX(STANDINGS_R[],MATCH(Table1[[#This Row],[COMBINED]],STANDINGS_R[COMBINED],0),COLUMN(STANDINGS_R[PLACE IN LEAGUE]))</f>
        <v>2</v>
      </c>
      <c r="F395">
        <f>16-INDEX(STANDINGS_HR[],MATCH(Table1[[#This Row],[COMBINED]],STANDINGS_HR[COMBINED],0),COLUMN(STANDINGS_HR[PLACE IN LEAGUE]))</f>
        <v>1</v>
      </c>
      <c r="G395">
        <f>16-INDEX(STANDINGS_RBI[],MATCH(Table1[[#This Row],[COMBINED]],STANDINGS_RBI[COMBINED],0),COLUMN(STANDINGS_RBI[PLACE IN LEAGUE]))</f>
        <v>3</v>
      </c>
      <c r="H395">
        <f>16-INDEX(STANDINGS_SB[],MATCH(Table1[[#This Row],[COMBINED]],STANDINGS_SB[COMBINED],0),COLUMN(STANDINGS_SB[PLACE IN LEAGUE]))</f>
        <v>2</v>
      </c>
      <c r="I395">
        <f>16-INDEX(STANDINGS_ERA[],MATCH(Table1[[#This Row],[COMBINED]],STANDINGS_ERA[COMBINED],0),COLUMN(STANDINGS_ERA[PLACE IN LEAGUE]))</f>
        <v>4</v>
      </c>
      <c r="J395">
        <f>16-INDEX(STANDINGS_WHIP[],MATCH(Table1[[#This Row],[COMBINED]],STANDINGS_WHIP[COMBINED],0),COLUMN(STANDINGS_WHIP[PLACE IN LEAGUE]))</f>
        <v>4</v>
      </c>
      <c r="K395">
        <f>16-INDEX(STANDINGS_W[],MATCH(Table1[[#This Row],[COMBINED]],STANDINGS_W[COMBINED],0),COLUMN(STANDINGS_W[PLACE IN LEAGUE]))</f>
        <v>3</v>
      </c>
      <c r="L395">
        <f>16-INDEX(STANDINGS_K[],MATCH(Table1[[#This Row],[COMBINED]],STANDINGS_K[COMBINED],0),COLUMN(STANDINGS_K[PLACE IN LEAGUE]))</f>
        <v>1</v>
      </c>
      <c r="M395">
        <f>16-INDEX(STANDINGS_SV[],MATCH(Table1[[#This Row],[COMBINED]],STANDINGS_SV[COMBINED],0),COLUMN(STANDINGS_SV[PLACE IN LEAGUE]))</f>
        <v>9</v>
      </c>
      <c r="N395">
        <f>SUM(Table1[[#This Row],[BA]:[SV]])</f>
        <v>35</v>
      </c>
      <c r="O395">
        <v>15</v>
      </c>
    </row>
    <row r="396" spans="1:15" x14ac:dyDescent="0.25">
      <c r="A396" t="s">
        <v>842</v>
      </c>
      <c r="B396" t="s">
        <v>831</v>
      </c>
      <c r="C396" t="str">
        <f>Table1[[#This Row],[League]]&amp;Table1[[#This Row],[Team]]</f>
        <v>$150 Draft Champions Dec 24 1:00 pm Lg.3571SEMPER FI 9</v>
      </c>
      <c r="D396">
        <f>16-INDEX(STANDINGS_BA[],MATCH(Table1[[#This Row],[COMBINED]],STANDINGS_BA[COMBINED],0),COLUMN(STANDINGS_BA[PLACE IN LEAGUE]))</f>
        <v>2</v>
      </c>
      <c r="E396">
        <f>16-INDEX(STANDINGS_R[],MATCH(Table1[[#This Row],[COMBINED]],STANDINGS_R[COMBINED],0),COLUMN(STANDINGS_R[PLACE IN LEAGUE]))</f>
        <v>15</v>
      </c>
      <c r="F396">
        <f>16-INDEX(STANDINGS_HR[],MATCH(Table1[[#This Row],[COMBINED]],STANDINGS_HR[COMBINED],0),COLUMN(STANDINGS_HR[PLACE IN LEAGUE]))</f>
        <v>15</v>
      </c>
      <c r="G396">
        <f>16-INDEX(STANDINGS_RBI[],MATCH(Table1[[#This Row],[COMBINED]],STANDINGS_RBI[COMBINED],0),COLUMN(STANDINGS_RBI[PLACE IN LEAGUE]))</f>
        <v>11</v>
      </c>
      <c r="H396">
        <f>16-INDEX(STANDINGS_SB[],MATCH(Table1[[#This Row],[COMBINED]],STANDINGS_SB[COMBINED],0),COLUMN(STANDINGS_SB[PLACE IN LEAGUE]))</f>
        <v>14</v>
      </c>
      <c r="I396">
        <f>16-INDEX(STANDINGS_ERA[],MATCH(Table1[[#This Row],[COMBINED]],STANDINGS_ERA[COMBINED],0),COLUMN(STANDINGS_ERA[PLACE IN LEAGUE]))</f>
        <v>15</v>
      </c>
      <c r="J396">
        <f>16-INDEX(STANDINGS_WHIP[],MATCH(Table1[[#This Row],[COMBINED]],STANDINGS_WHIP[COMBINED],0),COLUMN(STANDINGS_WHIP[PLACE IN LEAGUE]))</f>
        <v>15</v>
      </c>
      <c r="K396">
        <f>16-INDEX(STANDINGS_W[],MATCH(Table1[[#This Row],[COMBINED]],STANDINGS_W[COMBINED],0),COLUMN(STANDINGS_W[PLACE IN LEAGUE]))</f>
        <v>14</v>
      </c>
      <c r="L396">
        <f>16-INDEX(STANDINGS_K[],MATCH(Table1[[#This Row],[COMBINED]],STANDINGS_K[COMBINED],0),COLUMN(STANDINGS_K[PLACE IN LEAGUE]))</f>
        <v>10</v>
      </c>
      <c r="M396">
        <f>16-INDEX(STANDINGS_SV[],MATCH(Table1[[#This Row],[COMBINED]],STANDINGS_SV[COMBINED],0),COLUMN(STANDINGS_SV[PLACE IN LEAGUE]))</f>
        <v>14</v>
      </c>
      <c r="N396">
        <f>SUM(Table1[[#This Row],[BA]:[SV]])</f>
        <v>125</v>
      </c>
      <c r="O396">
        <v>1</v>
      </c>
    </row>
    <row r="397" spans="1:15" x14ac:dyDescent="0.25">
      <c r="A397" t="s">
        <v>835</v>
      </c>
      <c r="B397" t="s">
        <v>831</v>
      </c>
      <c r="C397" t="str">
        <f>Table1[[#This Row],[League]]&amp;Table1[[#This Row],[Team]]</f>
        <v>$150 Draft Champions Dec 24 1:00 pm Lg.3571EA Sports 17</v>
      </c>
      <c r="D397">
        <f>16-INDEX(STANDINGS_BA[],MATCH(Table1[[#This Row],[COMBINED]],STANDINGS_BA[COMBINED],0),COLUMN(STANDINGS_BA[PLACE IN LEAGUE]))</f>
        <v>11</v>
      </c>
      <c r="E397">
        <f>16-INDEX(STANDINGS_R[],MATCH(Table1[[#This Row],[COMBINED]],STANDINGS_R[COMBINED],0),COLUMN(STANDINGS_R[PLACE IN LEAGUE]))</f>
        <v>12</v>
      </c>
      <c r="F397">
        <f>16-INDEX(STANDINGS_HR[],MATCH(Table1[[#This Row],[COMBINED]],STANDINGS_HR[COMBINED],0),COLUMN(STANDINGS_HR[PLACE IN LEAGUE]))</f>
        <v>8</v>
      </c>
      <c r="G397">
        <f>16-INDEX(STANDINGS_RBI[],MATCH(Table1[[#This Row],[COMBINED]],STANDINGS_RBI[COMBINED],0),COLUMN(STANDINGS_RBI[PLACE IN LEAGUE]))</f>
        <v>12</v>
      </c>
      <c r="H397">
        <f>16-INDEX(STANDINGS_SB[],MATCH(Table1[[#This Row],[COMBINED]],STANDINGS_SB[COMBINED],0),COLUMN(STANDINGS_SB[PLACE IN LEAGUE]))</f>
        <v>15</v>
      </c>
      <c r="I397">
        <f>16-INDEX(STANDINGS_ERA[],MATCH(Table1[[#This Row],[COMBINED]],STANDINGS_ERA[COMBINED],0),COLUMN(STANDINGS_ERA[PLACE IN LEAGUE]))</f>
        <v>7</v>
      </c>
      <c r="J397">
        <f>16-INDEX(STANDINGS_WHIP[],MATCH(Table1[[#This Row],[COMBINED]],STANDINGS_WHIP[COMBINED],0),COLUMN(STANDINGS_WHIP[PLACE IN LEAGUE]))</f>
        <v>8</v>
      </c>
      <c r="K397">
        <f>16-INDEX(STANDINGS_W[],MATCH(Table1[[#This Row],[COMBINED]],STANDINGS_W[COMBINED],0),COLUMN(STANDINGS_W[PLACE IN LEAGUE]))</f>
        <v>15</v>
      </c>
      <c r="L397">
        <f>16-INDEX(STANDINGS_K[],MATCH(Table1[[#This Row],[COMBINED]],STANDINGS_K[COMBINED],0),COLUMN(STANDINGS_K[PLACE IN LEAGUE]))</f>
        <v>14</v>
      </c>
      <c r="M397">
        <f>16-INDEX(STANDINGS_SV[],MATCH(Table1[[#This Row],[COMBINED]],STANDINGS_SV[COMBINED],0),COLUMN(STANDINGS_SV[PLACE IN LEAGUE]))</f>
        <v>6</v>
      </c>
      <c r="N397">
        <f>SUM(Table1[[#This Row],[BA]:[SV]])</f>
        <v>108</v>
      </c>
      <c r="O397">
        <v>2</v>
      </c>
    </row>
    <row r="398" spans="1:15" x14ac:dyDescent="0.25">
      <c r="A398" t="s">
        <v>839</v>
      </c>
      <c r="B398" t="s">
        <v>831</v>
      </c>
      <c r="C398" t="str">
        <f>Table1[[#This Row],[League]]&amp;Table1[[#This Row],[Team]]</f>
        <v>$150 Draft Champions Dec 24 1:00 pm Lg.3571The Achievers - DC 2</v>
      </c>
      <c r="D398">
        <f>16-INDEX(STANDINGS_BA[],MATCH(Table1[[#This Row],[COMBINED]],STANDINGS_BA[COMBINED],0),COLUMN(STANDINGS_BA[PLACE IN LEAGUE]))</f>
        <v>6</v>
      </c>
      <c r="E398">
        <f>16-INDEX(STANDINGS_R[],MATCH(Table1[[#This Row],[COMBINED]],STANDINGS_R[COMBINED],0),COLUMN(STANDINGS_R[PLACE IN LEAGUE]))</f>
        <v>9</v>
      </c>
      <c r="F398">
        <f>16-INDEX(STANDINGS_HR[],MATCH(Table1[[#This Row],[COMBINED]],STANDINGS_HR[COMBINED],0),COLUMN(STANDINGS_HR[PLACE IN LEAGUE]))</f>
        <v>14</v>
      </c>
      <c r="G398">
        <f>16-INDEX(STANDINGS_RBI[],MATCH(Table1[[#This Row],[COMBINED]],STANDINGS_RBI[COMBINED],0),COLUMN(STANDINGS_RBI[PLACE IN LEAGUE]))</f>
        <v>13</v>
      </c>
      <c r="H398">
        <f>16-INDEX(STANDINGS_SB[],MATCH(Table1[[#This Row],[COMBINED]],STANDINGS_SB[COMBINED],0),COLUMN(STANDINGS_SB[PLACE IN LEAGUE]))</f>
        <v>9</v>
      </c>
      <c r="I398">
        <f>16-INDEX(STANDINGS_ERA[],MATCH(Table1[[#This Row],[COMBINED]],STANDINGS_ERA[COMBINED],0),COLUMN(STANDINGS_ERA[PLACE IN LEAGUE]))</f>
        <v>13</v>
      </c>
      <c r="J398">
        <f>16-INDEX(STANDINGS_WHIP[],MATCH(Table1[[#This Row],[COMBINED]],STANDINGS_WHIP[COMBINED],0),COLUMN(STANDINGS_WHIP[PLACE IN LEAGUE]))</f>
        <v>11</v>
      </c>
      <c r="K398">
        <f>16-INDEX(STANDINGS_W[],MATCH(Table1[[#This Row],[COMBINED]],STANDINGS_W[COMBINED],0),COLUMN(STANDINGS_W[PLACE IN LEAGUE]))</f>
        <v>7</v>
      </c>
      <c r="L398">
        <f>16-INDEX(STANDINGS_K[],MATCH(Table1[[#This Row],[COMBINED]],STANDINGS_K[COMBINED],0),COLUMN(STANDINGS_K[PLACE IN LEAGUE]))</f>
        <v>9</v>
      </c>
      <c r="M398">
        <f>16-INDEX(STANDINGS_SV[],MATCH(Table1[[#This Row],[COMBINED]],STANDINGS_SV[COMBINED],0),COLUMN(STANDINGS_SV[PLACE IN LEAGUE]))</f>
        <v>12</v>
      </c>
      <c r="N398">
        <f>SUM(Table1[[#This Row],[BA]:[SV]])</f>
        <v>103</v>
      </c>
      <c r="O398">
        <v>3</v>
      </c>
    </row>
    <row r="399" spans="1:15" x14ac:dyDescent="0.25">
      <c r="A399" t="s">
        <v>87</v>
      </c>
      <c r="B399" t="s">
        <v>831</v>
      </c>
      <c r="C399" t="str">
        <f>Table1[[#This Row],[League]]&amp;Table1[[#This Row],[Team]]</f>
        <v>$150 Draft Champions Dec 24 1:00 pm Lg.3571The Northsiders</v>
      </c>
      <c r="D399">
        <f>16-INDEX(STANDINGS_BA[],MATCH(Table1[[#This Row],[COMBINED]],STANDINGS_BA[COMBINED],0),COLUMN(STANDINGS_BA[PLACE IN LEAGUE]))</f>
        <v>8</v>
      </c>
      <c r="E399">
        <f>16-INDEX(STANDINGS_R[],MATCH(Table1[[#This Row],[COMBINED]],STANDINGS_R[COMBINED],0),COLUMN(STANDINGS_R[PLACE IN LEAGUE]))</f>
        <v>14</v>
      </c>
      <c r="F399">
        <f>16-INDEX(STANDINGS_HR[],MATCH(Table1[[#This Row],[COMBINED]],STANDINGS_HR[COMBINED],0),COLUMN(STANDINGS_HR[PLACE IN LEAGUE]))</f>
        <v>13</v>
      </c>
      <c r="G399">
        <f>16-INDEX(STANDINGS_RBI[],MATCH(Table1[[#This Row],[COMBINED]],STANDINGS_RBI[COMBINED],0),COLUMN(STANDINGS_RBI[PLACE IN LEAGUE]))</f>
        <v>15</v>
      </c>
      <c r="H399">
        <f>16-INDEX(STANDINGS_SB[],MATCH(Table1[[#This Row],[COMBINED]],STANDINGS_SB[COMBINED],0),COLUMN(STANDINGS_SB[PLACE IN LEAGUE]))</f>
        <v>7</v>
      </c>
      <c r="I399">
        <f>16-INDEX(STANDINGS_ERA[],MATCH(Table1[[#This Row],[COMBINED]],STANDINGS_ERA[COMBINED],0),COLUMN(STANDINGS_ERA[PLACE IN LEAGUE]))</f>
        <v>6</v>
      </c>
      <c r="J399">
        <f>16-INDEX(STANDINGS_WHIP[],MATCH(Table1[[#This Row],[COMBINED]],STANDINGS_WHIP[COMBINED],0),COLUMN(STANDINGS_WHIP[PLACE IN LEAGUE]))</f>
        <v>7</v>
      </c>
      <c r="K399">
        <f>16-INDEX(STANDINGS_W[],MATCH(Table1[[#This Row],[COMBINED]],STANDINGS_W[COMBINED],0),COLUMN(STANDINGS_W[PLACE IN LEAGUE]))</f>
        <v>5</v>
      </c>
      <c r="L399">
        <f>16-INDEX(STANDINGS_K[],MATCH(Table1[[#This Row],[COMBINED]],STANDINGS_K[COMBINED],0),COLUMN(STANDINGS_K[PLACE IN LEAGUE]))</f>
        <v>7</v>
      </c>
      <c r="M399">
        <f>16-INDEX(STANDINGS_SV[],MATCH(Table1[[#This Row],[COMBINED]],STANDINGS_SV[COMBINED],0),COLUMN(STANDINGS_SV[PLACE IN LEAGUE]))</f>
        <v>13</v>
      </c>
      <c r="N399">
        <f>SUM(Table1[[#This Row],[BA]:[SV]])</f>
        <v>95</v>
      </c>
      <c r="O399">
        <v>4</v>
      </c>
    </row>
    <row r="400" spans="1:15" x14ac:dyDescent="0.25">
      <c r="A400" t="s">
        <v>836</v>
      </c>
      <c r="B400" t="s">
        <v>831</v>
      </c>
      <c r="C400" t="str">
        <f>Table1[[#This Row],[League]]&amp;Table1[[#This Row],[Team]]</f>
        <v>$150 Draft Champions Dec 24 1:00 pm Lg.3571KJ || DC2</v>
      </c>
      <c r="D400">
        <f>16-INDEX(STANDINGS_BA[],MATCH(Table1[[#This Row],[COMBINED]],STANDINGS_BA[COMBINED],0),COLUMN(STANDINGS_BA[PLACE IN LEAGUE]))</f>
        <v>10</v>
      </c>
      <c r="E400">
        <f>16-INDEX(STANDINGS_R[],MATCH(Table1[[#This Row],[COMBINED]],STANDINGS_R[COMBINED],0),COLUMN(STANDINGS_R[PLACE IN LEAGUE]))</f>
        <v>3</v>
      </c>
      <c r="F400">
        <f>16-INDEX(STANDINGS_HR[],MATCH(Table1[[#This Row],[COMBINED]],STANDINGS_HR[COMBINED],0),COLUMN(STANDINGS_HR[PLACE IN LEAGUE]))</f>
        <v>5</v>
      </c>
      <c r="G400">
        <f>16-INDEX(STANDINGS_RBI[],MATCH(Table1[[#This Row],[COMBINED]],STANDINGS_RBI[COMBINED],0),COLUMN(STANDINGS_RBI[PLACE IN LEAGUE]))</f>
        <v>6</v>
      </c>
      <c r="H400">
        <f>16-INDEX(STANDINGS_SB[],MATCH(Table1[[#This Row],[COMBINED]],STANDINGS_SB[COMBINED],0),COLUMN(STANDINGS_SB[PLACE IN LEAGUE]))</f>
        <v>12</v>
      </c>
      <c r="I400">
        <f>16-INDEX(STANDINGS_ERA[],MATCH(Table1[[#This Row],[COMBINED]],STANDINGS_ERA[COMBINED],0),COLUMN(STANDINGS_ERA[PLACE IN LEAGUE]))</f>
        <v>14</v>
      </c>
      <c r="J400">
        <f>16-INDEX(STANDINGS_WHIP[],MATCH(Table1[[#This Row],[COMBINED]],STANDINGS_WHIP[COMBINED],0),COLUMN(STANDINGS_WHIP[PLACE IN LEAGUE]))</f>
        <v>13</v>
      </c>
      <c r="K400">
        <f>16-INDEX(STANDINGS_W[],MATCH(Table1[[#This Row],[COMBINED]],STANDINGS_W[COMBINED],0),COLUMN(STANDINGS_W[PLACE IN LEAGUE]))</f>
        <v>6</v>
      </c>
      <c r="L400">
        <f>16-INDEX(STANDINGS_K[],MATCH(Table1[[#This Row],[COMBINED]],STANDINGS_K[COMBINED],0),COLUMN(STANDINGS_K[PLACE IN LEAGUE]))</f>
        <v>11</v>
      </c>
      <c r="M400">
        <f>16-INDEX(STANDINGS_SV[],MATCH(Table1[[#This Row],[COMBINED]],STANDINGS_SV[COMBINED],0),COLUMN(STANDINGS_SV[PLACE IN LEAGUE]))</f>
        <v>8</v>
      </c>
      <c r="N400">
        <f>SUM(Table1[[#This Row],[BA]:[SV]])</f>
        <v>88</v>
      </c>
      <c r="O400">
        <v>5</v>
      </c>
    </row>
    <row r="401" spans="1:15" x14ac:dyDescent="0.25">
      <c r="A401" t="s">
        <v>840</v>
      </c>
      <c r="B401" t="s">
        <v>831</v>
      </c>
      <c r="C401" t="str">
        <f>Table1[[#This Row],[League]]&amp;Table1[[#This Row],[Team]]</f>
        <v>$150 Draft Champions Dec 24 1:00 pm Lg.3571BK Mets DC 2</v>
      </c>
      <c r="D401">
        <f>16-INDEX(STANDINGS_BA[],MATCH(Table1[[#This Row],[COMBINED]],STANDINGS_BA[COMBINED],0),COLUMN(STANDINGS_BA[PLACE IN LEAGUE]))</f>
        <v>5</v>
      </c>
      <c r="E401">
        <f>16-INDEX(STANDINGS_R[],MATCH(Table1[[#This Row],[COMBINED]],STANDINGS_R[COMBINED],0),COLUMN(STANDINGS_R[PLACE IN LEAGUE]))</f>
        <v>10</v>
      </c>
      <c r="F401">
        <f>16-INDEX(STANDINGS_HR[],MATCH(Table1[[#This Row],[COMBINED]],STANDINGS_HR[COMBINED],0),COLUMN(STANDINGS_HR[PLACE IN LEAGUE]))</f>
        <v>10</v>
      </c>
      <c r="G401">
        <f>16-INDEX(STANDINGS_RBI[],MATCH(Table1[[#This Row],[COMBINED]],STANDINGS_RBI[COMBINED],0),COLUMN(STANDINGS_RBI[PLACE IN LEAGUE]))</f>
        <v>3</v>
      </c>
      <c r="H401">
        <f>16-INDEX(STANDINGS_SB[],MATCH(Table1[[#This Row],[COMBINED]],STANDINGS_SB[COMBINED],0),COLUMN(STANDINGS_SB[PLACE IN LEAGUE]))</f>
        <v>10</v>
      </c>
      <c r="I401">
        <f>16-INDEX(STANDINGS_ERA[],MATCH(Table1[[#This Row],[COMBINED]],STANDINGS_ERA[COMBINED],0),COLUMN(STANDINGS_ERA[PLACE IN LEAGUE]))</f>
        <v>8</v>
      </c>
      <c r="J401">
        <f>16-INDEX(STANDINGS_WHIP[],MATCH(Table1[[#This Row],[COMBINED]],STANDINGS_WHIP[COMBINED],0),COLUMN(STANDINGS_WHIP[PLACE IN LEAGUE]))</f>
        <v>6</v>
      </c>
      <c r="K401">
        <f>16-INDEX(STANDINGS_W[],MATCH(Table1[[#This Row],[COMBINED]],STANDINGS_W[COMBINED],0),COLUMN(STANDINGS_W[PLACE IN LEAGUE]))</f>
        <v>11</v>
      </c>
      <c r="L401">
        <f>16-INDEX(STANDINGS_K[],MATCH(Table1[[#This Row],[COMBINED]],STANDINGS_K[COMBINED],0),COLUMN(STANDINGS_K[PLACE IN LEAGUE]))</f>
        <v>15</v>
      </c>
      <c r="M401">
        <f>16-INDEX(STANDINGS_SV[],MATCH(Table1[[#This Row],[COMBINED]],STANDINGS_SV[COMBINED],0),COLUMN(STANDINGS_SV[PLACE IN LEAGUE]))</f>
        <v>3</v>
      </c>
      <c r="N401">
        <f>SUM(Table1[[#This Row],[BA]:[SV]])</f>
        <v>81</v>
      </c>
      <c r="O401">
        <v>6</v>
      </c>
    </row>
    <row r="402" spans="1:15" x14ac:dyDescent="0.25">
      <c r="A402" t="s">
        <v>832</v>
      </c>
      <c r="B402" t="s">
        <v>831</v>
      </c>
      <c r="C402" t="str">
        <f>Table1[[#This Row],[League]]&amp;Table1[[#This Row],[Team]]</f>
        <v>$150 Draft Champions Dec 24 1:00 pm Lg.3571JacuzziGeorge</v>
      </c>
      <c r="D402">
        <f>16-INDEX(STANDINGS_BA[],MATCH(Table1[[#This Row],[COMBINED]],STANDINGS_BA[COMBINED],0),COLUMN(STANDINGS_BA[PLACE IN LEAGUE]))</f>
        <v>14</v>
      </c>
      <c r="E402">
        <f>16-INDEX(STANDINGS_R[],MATCH(Table1[[#This Row],[COMBINED]],STANDINGS_R[COMBINED],0),COLUMN(STANDINGS_R[PLACE IN LEAGUE]))</f>
        <v>6</v>
      </c>
      <c r="F402">
        <f>16-INDEX(STANDINGS_HR[],MATCH(Table1[[#This Row],[COMBINED]],STANDINGS_HR[COMBINED],0),COLUMN(STANDINGS_HR[PLACE IN LEAGUE]))</f>
        <v>1</v>
      </c>
      <c r="G402">
        <f>16-INDEX(STANDINGS_RBI[],MATCH(Table1[[#This Row],[COMBINED]],STANDINGS_RBI[COMBINED],0),COLUMN(STANDINGS_RBI[PLACE IN LEAGUE]))</f>
        <v>5</v>
      </c>
      <c r="H402">
        <f>16-INDEX(STANDINGS_SB[],MATCH(Table1[[#This Row],[COMBINED]],STANDINGS_SB[COMBINED],0),COLUMN(STANDINGS_SB[PLACE IN LEAGUE]))</f>
        <v>6</v>
      </c>
      <c r="I402">
        <f>16-INDEX(STANDINGS_ERA[],MATCH(Table1[[#This Row],[COMBINED]],STANDINGS_ERA[COMBINED],0),COLUMN(STANDINGS_ERA[PLACE IN LEAGUE]))</f>
        <v>12</v>
      </c>
      <c r="J402">
        <f>16-INDEX(STANDINGS_WHIP[],MATCH(Table1[[#This Row],[COMBINED]],STANDINGS_WHIP[COMBINED],0),COLUMN(STANDINGS_WHIP[PLACE IN LEAGUE]))</f>
        <v>12</v>
      </c>
      <c r="K402">
        <f>16-INDEX(STANDINGS_W[],MATCH(Table1[[#This Row],[COMBINED]],STANDINGS_W[COMBINED],0),COLUMN(STANDINGS_W[PLACE IN LEAGUE]))</f>
        <v>12</v>
      </c>
      <c r="L402">
        <f>16-INDEX(STANDINGS_K[],MATCH(Table1[[#This Row],[COMBINED]],STANDINGS_K[COMBINED],0),COLUMN(STANDINGS_K[PLACE IN LEAGUE]))</f>
        <v>6</v>
      </c>
      <c r="M402">
        <f>16-INDEX(STANDINGS_SV[],MATCH(Table1[[#This Row],[COMBINED]],STANDINGS_SV[COMBINED],0),COLUMN(STANDINGS_SV[PLACE IN LEAGUE]))</f>
        <v>4</v>
      </c>
      <c r="N402">
        <f>SUM(Table1[[#This Row],[BA]:[SV]])</f>
        <v>78</v>
      </c>
      <c r="O402">
        <v>7</v>
      </c>
    </row>
    <row r="403" spans="1:15" x14ac:dyDescent="0.25">
      <c r="A403" t="s">
        <v>838</v>
      </c>
      <c r="B403" t="s">
        <v>831</v>
      </c>
      <c r="C403" t="str">
        <f>Table1[[#This Row],[League]]&amp;Table1[[#This Row],[Team]]</f>
        <v>$150 Draft Champions Dec 24 1:00 pm Lg.3571Galileo</v>
      </c>
      <c r="D403">
        <f>16-INDEX(STANDINGS_BA[],MATCH(Table1[[#This Row],[COMBINED]],STANDINGS_BA[COMBINED],0),COLUMN(STANDINGS_BA[PLACE IN LEAGUE]))</f>
        <v>7</v>
      </c>
      <c r="E403">
        <f>16-INDEX(STANDINGS_R[],MATCH(Table1[[#This Row],[COMBINED]],STANDINGS_R[COMBINED],0),COLUMN(STANDINGS_R[PLACE IN LEAGUE]))</f>
        <v>8</v>
      </c>
      <c r="F403">
        <f>16-INDEX(STANDINGS_HR[],MATCH(Table1[[#This Row],[COMBINED]],STANDINGS_HR[COMBINED],0),COLUMN(STANDINGS_HR[PLACE IN LEAGUE]))</f>
        <v>2</v>
      </c>
      <c r="G403">
        <f>16-INDEX(STANDINGS_RBI[],MATCH(Table1[[#This Row],[COMBINED]],STANDINGS_RBI[COMBINED],0),COLUMN(STANDINGS_RBI[PLACE IN LEAGUE]))</f>
        <v>1</v>
      </c>
      <c r="H403">
        <f>16-INDEX(STANDINGS_SB[],MATCH(Table1[[#This Row],[COMBINED]],STANDINGS_SB[COMBINED],0),COLUMN(STANDINGS_SB[PLACE IN LEAGUE]))</f>
        <v>11</v>
      </c>
      <c r="I403">
        <f>16-INDEX(STANDINGS_ERA[],MATCH(Table1[[#This Row],[COMBINED]],STANDINGS_ERA[COMBINED],0),COLUMN(STANDINGS_ERA[PLACE IN LEAGUE]))</f>
        <v>9</v>
      </c>
      <c r="J403">
        <f>16-INDEX(STANDINGS_WHIP[],MATCH(Table1[[#This Row],[COMBINED]],STANDINGS_WHIP[COMBINED],0),COLUMN(STANDINGS_WHIP[PLACE IN LEAGUE]))</f>
        <v>9</v>
      </c>
      <c r="K403">
        <f>16-INDEX(STANDINGS_W[],MATCH(Table1[[#This Row],[COMBINED]],STANDINGS_W[COMBINED],0),COLUMN(STANDINGS_W[PLACE IN LEAGUE]))</f>
        <v>13</v>
      </c>
      <c r="L403">
        <f>16-INDEX(STANDINGS_K[],MATCH(Table1[[#This Row],[COMBINED]],STANDINGS_K[COMBINED],0),COLUMN(STANDINGS_K[PLACE IN LEAGUE]))</f>
        <v>5</v>
      </c>
      <c r="M403">
        <f>16-INDEX(STANDINGS_SV[],MATCH(Table1[[#This Row],[COMBINED]],STANDINGS_SV[COMBINED],0),COLUMN(STANDINGS_SV[PLACE IN LEAGUE]))</f>
        <v>11</v>
      </c>
      <c r="N403">
        <f>SUM(Table1[[#This Row],[BA]:[SV]])</f>
        <v>76</v>
      </c>
      <c r="O403">
        <v>8</v>
      </c>
    </row>
    <row r="404" spans="1:15" x14ac:dyDescent="0.25">
      <c r="A404" t="s">
        <v>830</v>
      </c>
      <c r="B404" t="s">
        <v>831</v>
      </c>
      <c r="C404" t="str">
        <f>Table1[[#This Row],[League]]&amp;Table1[[#This Row],[Team]]</f>
        <v>$150 Draft Champions Dec 24 1:00 pm Lg.3571Strike Force</v>
      </c>
      <c r="D404">
        <f>16-INDEX(STANDINGS_BA[],MATCH(Table1[[#This Row],[COMBINED]],STANDINGS_BA[COMBINED],0),COLUMN(STANDINGS_BA[PLACE IN LEAGUE]))</f>
        <v>15</v>
      </c>
      <c r="E404">
        <f>16-INDEX(STANDINGS_R[],MATCH(Table1[[#This Row],[COMBINED]],STANDINGS_R[COMBINED],0),COLUMN(STANDINGS_R[PLACE IN LEAGUE]))</f>
        <v>11</v>
      </c>
      <c r="F404">
        <f>16-INDEX(STANDINGS_HR[],MATCH(Table1[[#This Row],[COMBINED]],STANDINGS_HR[COMBINED],0),COLUMN(STANDINGS_HR[PLACE IN LEAGUE]))</f>
        <v>11</v>
      </c>
      <c r="G404">
        <f>16-INDEX(STANDINGS_RBI[],MATCH(Table1[[#This Row],[COMBINED]],STANDINGS_RBI[COMBINED],0),COLUMN(STANDINGS_RBI[PLACE IN LEAGUE]))</f>
        <v>14</v>
      </c>
      <c r="H404">
        <f>16-INDEX(STANDINGS_SB[],MATCH(Table1[[#This Row],[COMBINED]],STANDINGS_SB[COMBINED],0),COLUMN(STANDINGS_SB[PLACE IN LEAGUE]))</f>
        <v>5</v>
      </c>
      <c r="I404">
        <f>16-INDEX(STANDINGS_ERA[],MATCH(Table1[[#This Row],[COMBINED]],STANDINGS_ERA[COMBINED],0),COLUMN(STANDINGS_ERA[PLACE IN LEAGUE]))</f>
        <v>2</v>
      </c>
      <c r="J404">
        <f>16-INDEX(STANDINGS_WHIP[],MATCH(Table1[[#This Row],[COMBINED]],STANDINGS_WHIP[COMBINED],0),COLUMN(STANDINGS_WHIP[PLACE IN LEAGUE]))</f>
        <v>1</v>
      </c>
      <c r="K404">
        <f>16-INDEX(STANDINGS_W[],MATCH(Table1[[#This Row],[COMBINED]],STANDINGS_W[COMBINED],0),COLUMN(STANDINGS_W[PLACE IN LEAGUE]))</f>
        <v>4</v>
      </c>
      <c r="L404">
        <f>16-INDEX(STANDINGS_K[],MATCH(Table1[[#This Row],[COMBINED]],STANDINGS_K[COMBINED],0),COLUMN(STANDINGS_K[PLACE IN LEAGUE]))</f>
        <v>3</v>
      </c>
      <c r="M404">
        <f>16-INDEX(STANDINGS_SV[],MATCH(Table1[[#This Row],[COMBINED]],STANDINGS_SV[COMBINED],0),COLUMN(STANDINGS_SV[PLACE IN LEAGUE]))</f>
        <v>7</v>
      </c>
      <c r="N404">
        <f>SUM(Table1[[#This Row],[BA]:[SV]])</f>
        <v>73</v>
      </c>
      <c r="O404">
        <v>9</v>
      </c>
    </row>
    <row r="405" spans="1:15" x14ac:dyDescent="0.25">
      <c r="A405" t="s">
        <v>14</v>
      </c>
      <c r="B405" t="s">
        <v>831</v>
      </c>
      <c r="C405" t="str">
        <f>Table1[[#This Row],[League]]&amp;Table1[[#This Row],[Team]]</f>
        <v>$150 Draft Champions Dec 24 1:00 pm Lg.3571Team Martin</v>
      </c>
      <c r="D405">
        <f>16-INDEX(STANDINGS_BA[],MATCH(Table1[[#This Row],[COMBINED]],STANDINGS_BA[COMBINED],0),COLUMN(STANDINGS_BA[PLACE IN LEAGUE]))</f>
        <v>1</v>
      </c>
      <c r="E405">
        <f>16-INDEX(STANDINGS_R[],MATCH(Table1[[#This Row],[COMBINED]],STANDINGS_R[COMBINED],0),COLUMN(STANDINGS_R[PLACE IN LEAGUE]))</f>
        <v>2</v>
      </c>
      <c r="F405">
        <f>16-INDEX(STANDINGS_HR[],MATCH(Table1[[#This Row],[COMBINED]],STANDINGS_HR[COMBINED],0),COLUMN(STANDINGS_HR[PLACE IN LEAGUE]))</f>
        <v>9</v>
      </c>
      <c r="G405">
        <f>16-INDEX(STANDINGS_RBI[],MATCH(Table1[[#This Row],[COMBINED]],STANDINGS_RBI[COMBINED],0),COLUMN(STANDINGS_RBI[PLACE IN LEAGUE]))</f>
        <v>4</v>
      </c>
      <c r="H405">
        <f>16-INDEX(STANDINGS_SB[],MATCH(Table1[[#This Row],[COMBINED]],STANDINGS_SB[COMBINED],0),COLUMN(STANDINGS_SB[PLACE IN LEAGUE]))</f>
        <v>2</v>
      </c>
      <c r="I405">
        <f>16-INDEX(STANDINGS_ERA[],MATCH(Table1[[#This Row],[COMBINED]],STANDINGS_ERA[COMBINED],0),COLUMN(STANDINGS_ERA[PLACE IN LEAGUE]))</f>
        <v>11</v>
      </c>
      <c r="J405">
        <f>16-INDEX(STANDINGS_WHIP[],MATCH(Table1[[#This Row],[COMBINED]],STANDINGS_WHIP[COMBINED],0),COLUMN(STANDINGS_WHIP[PLACE IN LEAGUE]))</f>
        <v>14</v>
      </c>
      <c r="K405">
        <f>16-INDEX(STANDINGS_W[],MATCH(Table1[[#This Row],[COMBINED]],STANDINGS_W[COMBINED],0),COLUMN(STANDINGS_W[PLACE IN LEAGUE]))</f>
        <v>8</v>
      </c>
      <c r="L405">
        <f>16-INDEX(STANDINGS_K[],MATCH(Table1[[#This Row],[COMBINED]],STANDINGS_K[COMBINED],0),COLUMN(STANDINGS_K[PLACE IN LEAGUE]))</f>
        <v>12</v>
      </c>
      <c r="M405">
        <f>16-INDEX(STANDINGS_SV[],MATCH(Table1[[#This Row],[COMBINED]],STANDINGS_SV[COMBINED],0),COLUMN(STANDINGS_SV[PLACE IN LEAGUE]))</f>
        <v>10</v>
      </c>
      <c r="N405">
        <f>SUM(Table1[[#This Row],[BA]:[SV]])</f>
        <v>73</v>
      </c>
      <c r="O405">
        <v>10</v>
      </c>
    </row>
    <row r="406" spans="1:15" x14ac:dyDescent="0.25">
      <c r="A406" t="s">
        <v>833</v>
      </c>
      <c r="B406" t="s">
        <v>831</v>
      </c>
      <c r="C406" t="str">
        <f>Table1[[#This Row],[League]]&amp;Table1[[#This Row],[Team]]</f>
        <v>$150 Draft Champions Dec 24 1:00 pm Lg.3571Madcow - DC4</v>
      </c>
      <c r="D406">
        <f>16-INDEX(STANDINGS_BA[],MATCH(Table1[[#This Row],[COMBINED]],STANDINGS_BA[COMBINED],0),COLUMN(STANDINGS_BA[PLACE IN LEAGUE]))</f>
        <v>13</v>
      </c>
      <c r="E406">
        <f>16-INDEX(STANDINGS_R[],MATCH(Table1[[#This Row],[COMBINED]],STANDINGS_R[COMBINED],0),COLUMN(STANDINGS_R[PLACE IN LEAGUE]))</f>
        <v>7</v>
      </c>
      <c r="F406">
        <f>16-INDEX(STANDINGS_HR[],MATCH(Table1[[#This Row],[COMBINED]],STANDINGS_HR[COMBINED],0),COLUMN(STANDINGS_HR[PLACE IN LEAGUE]))</f>
        <v>6</v>
      </c>
      <c r="G406">
        <f>16-INDEX(STANDINGS_RBI[],MATCH(Table1[[#This Row],[COMBINED]],STANDINGS_RBI[COMBINED],0),COLUMN(STANDINGS_RBI[PLACE IN LEAGUE]))</f>
        <v>8</v>
      </c>
      <c r="H406">
        <f>16-INDEX(STANDINGS_SB[],MATCH(Table1[[#This Row],[COMBINED]],STANDINGS_SB[COMBINED],0),COLUMN(STANDINGS_SB[PLACE IN LEAGUE]))</f>
        <v>3</v>
      </c>
      <c r="I406">
        <f>16-INDEX(STANDINGS_ERA[],MATCH(Table1[[#This Row],[COMBINED]],STANDINGS_ERA[COMBINED],0),COLUMN(STANDINGS_ERA[PLACE IN LEAGUE]))</f>
        <v>3</v>
      </c>
      <c r="J406">
        <f>16-INDEX(STANDINGS_WHIP[],MATCH(Table1[[#This Row],[COMBINED]],STANDINGS_WHIP[COMBINED],0),COLUMN(STANDINGS_WHIP[PLACE IN LEAGUE]))</f>
        <v>4</v>
      </c>
      <c r="K406">
        <f>16-INDEX(STANDINGS_W[],MATCH(Table1[[#This Row],[COMBINED]],STANDINGS_W[COMBINED],0),COLUMN(STANDINGS_W[PLACE IN LEAGUE]))</f>
        <v>10</v>
      </c>
      <c r="L406">
        <f>16-INDEX(STANDINGS_K[],MATCH(Table1[[#This Row],[COMBINED]],STANDINGS_K[COMBINED],0),COLUMN(STANDINGS_K[PLACE IN LEAGUE]))</f>
        <v>13</v>
      </c>
      <c r="M406">
        <f>16-INDEX(STANDINGS_SV[],MATCH(Table1[[#This Row],[COMBINED]],STANDINGS_SV[COMBINED],0),COLUMN(STANDINGS_SV[PLACE IN LEAGUE]))</f>
        <v>2</v>
      </c>
      <c r="N406">
        <f>SUM(Table1[[#This Row],[BA]:[SV]])</f>
        <v>69</v>
      </c>
      <c r="O406">
        <v>11</v>
      </c>
    </row>
    <row r="407" spans="1:15" x14ac:dyDescent="0.25">
      <c r="A407" t="s">
        <v>837</v>
      </c>
      <c r="B407" t="s">
        <v>831</v>
      </c>
      <c r="C407" t="str">
        <f>Table1[[#This Row],[League]]&amp;Table1[[#This Row],[Team]]</f>
        <v>$150 Draft Champions Dec 24 1:00 pm Lg.3571Vermont Expos</v>
      </c>
      <c r="D407">
        <f>16-INDEX(STANDINGS_BA[],MATCH(Table1[[#This Row],[COMBINED]],STANDINGS_BA[COMBINED],0),COLUMN(STANDINGS_BA[PLACE IN LEAGUE]))</f>
        <v>9</v>
      </c>
      <c r="E407">
        <f>16-INDEX(STANDINGS_R[],MATCH(Table1[[#This Row],[COMBINED]],STANDINGS_R[COMBINED],0),COLUMN(STANDINGS_R[PLACE IN LEAGUE]))</f>
        <v>13</v>
      </c>
      <c r="F407">
        <f>16-INDEX(STANDINGS_HR[],MATCH(Table1[[#This Row],[COMBINED]],STANDINGS_HR[COMBINED],0),COLUMN(STANDINGS_HR[PLACE IN LEAGUE]))</f>
        <v>3</v>
      </c>
      <c r="G407">
        <f>16-INDEX(STANDINGS_RBI[],MATCH(Table1[[#This Row],[COMBINED]],STANDINGS_RBI[COMBINED],0),COLUMN(STANDINGS_RBI[PLACE IN LEAGUE]))</f>
        <v>2</v>
      </c>
      <c r="H407">
        <f>16-INDEX(STANDINGS_SB[],MATCH(Table1[[#This Row],[COMBINED]],STANDINGS_SB[COMBINED],0),COLUMN(STANDINGS_SB[PLACE IN LEAGUE]))</f>
        <v>13</v>
      </c>
      <c r="I407">
        <f>16-INDEX(STANDINGS_ERA[],MATCH(Table1[[#This Row],[COMBINED]],STANDINGS_ERA[COMBINED],0),COLUMN(STANDINGS_ERA[PLACE IN LEAGUE]))</f>
        <v>5</v>
      </c>
      <c r="J407">
        <f>16-INDEX(STANDINGS_WHIP[],MATCH(Table1[[#This Row],[COMBINED]],STANDINGS_WHIP[COMBINED],0),COLUMN(STANDINGS_WHIP[PLACE IN LEAGUE]))</f>
        <v>5</v>
      </c>
      <c r="K407">
        <f>16-INDEX(STANDINGS_W[],MATCH(Table1[[#This Row],[COMBINED]],STANDINGS_W[COMBINED],0),COLUMN(STANDINGS_W[PLACE IN LEAGUE]))</f>
        <v>1</v>
      </c>
      <c r="L407">
        <f>16-INDEX(STANDINGS_K[],MATCH(Table1[[#This Row],[COMBINED]],STANDINGS_K[COMBINED],0),COLUMN(STANDINGS_K[PLACE IN LEAGUE]))</f>
        <v>2</v>
      </c>
      <c r="M407">
        <f>16-INDEX(STANDINGS_SV[],MATCH(Table1[[#This Row],[COMBINED]],STANDINGS_SV[COMBINED],0),COLUMN(STANDINGS_SV[PLACE IN LEAGUE]))</f>
        <v>15</v>
      </c>
      <c r="N407">
        <f>SUM(Table1[[#This Row],[BA]:[SV]])</f>
        <v>68</v>
      </c>
      <c r="O407">
        <v>12</v>
      </c>
    </row>
    <row r="408" spans="1:15" x14ac:dyDescent="0.25">
      <c r="A408" t="s">
        <v>841</v>
      </c>
      <c r="B408" t="s">
        <v>831</v>
      </c>
      <c r="C408" t="str">
        <f>Table1[[#This Row],[League]]&amp;Table1[[#This Row],[Team]]</f>
        <v>$150 Draft Champions Dec 24 1:00 pm Lg.3571Slip Stitches 2</v>
      </c>
      <c r="D408">
        <f>16-INDEX(STANDINGS_BA[],MATCH(Table1[[#This Row],[COMBINED]],STANDINGS_BA[COMBINED],0),COLUMN(STANDINGS_BA[PLACE IN LEAGUE]))</f>
        <v>4</v>
      </c>
      <c r="E408">
        <f>16-INDEX(STANDINGS_R[],MATCH(Table1[[#This Row],[COMBINED]],STANDINGS_R[COMBINED],0),COLUMN(STANDINGS_R[PLACE IN LEAGUE]))</f>
        <v>5</v>
      </c>
      <c r="F408">
        <f>16-INDEX(STANDINGS_HR[],MATCH(Table1[[#This Row],[COMBINED]],STANDINGS_HR[COMBINED],0),COLUMN(STANDINGS_HR[PLACE IN LEAGUE]))</f>
        <v>7</v>
      </c>
      <c r="G408">
        <f>16-INDEX(STANDINGS_RBI[],MATCH(Table1[[#This Row],[COMBINED]],STANDINGS_RBI[COMBINED],0),COLUMN(STANDINGS_RBI[PLACE IN LEAGUE]))</f>
        <v>9</v>
      </c>
      <c r="H408">
        <f>16-INDEX(STANDINGS_SB[],MATCH(Table1[[#This Row],[COMBINED]],STANDINGS_SB[COMBINED],0),COLUMN(STANDINGS_SB[PLACE IN LEAGUE]))</f>
        <v>4</v>
      </c>
      <c r="I408">
        <f>16-INDEX(STANDINGS_ERA[],MATCH(Table1[[#This Row],[COMBINED]],STANDINGS_ERA[COMBINED],0),COLUMN(STANDINGS_ERA[PLACE IN LEAGUE]))</f>
        <v>4</v>
      </c>
      <c r="J408">
        <f>16-INDEX(STANDINGS_WHIP[],MATCH(Table1[[#This Row],[COMBINED]],STANDINGS_WHIP[COMBINED],0),COLUMN(STANDINGS_WHIP[PLACE IN LEAGUE]))</f>
        <v>3</v>
      </c>
      <c r="K408">
        <f>16-INDEX(STANDINGS_W[],MATCH(Table1[[#This Row],[COMBINED]],STANDINGS_W[COMBINED],0),COLUMN(STANDINGS_W[PLACE IN LEAGUE]))</f>
        <v>9</v>
      </c>
      <c r="L408">
        <f>16-INDEX(STANDINGS_K[],MATCH(Table1[[#This Row],[COMBINED]],STANDINGS_K[COMBINED],0),COLUMN(STANDINGS_K[PLACE IN LEAGUE]))</f>
        <v>8</v>
      </c>
      <c r="M408">
        <f>16-INDEX(STANDINGS_SV[],MATCH(Table1[[#This Row],[COMBINED]],STANDINGS_SV[COMBINED],0),COLUMN(STANDINGS_SV[PLACE IN LEAGUE]))</f>
        <v>5</v>
      </c>
      <c r="N408">
        <f>SUM(Table1[[#This Row],[BA]:[SV]])</f>
        <v>58</v>
      </c>
      <c r="O408">
        <v>13</v>
      </c>
    </row>
    <row r="409" spans="1:15" x14ac:dyDescent="0.25">
      <c r="A409" t="s">
        <v>834</v>
      </c>
      <c r="B409" t="s">
        <v>831</v>
      </c>
      <c r="C409" t="str">
        <f>Table1[[#This Row],[League]]&amp;Table1[[#This Row],[Team]]</f>
        <v>$150 Draft Champions Dec 24 1:00 pm Lg.3571ChipChopChip4</v>
      </c>
      <c r="D409">
        <f>16-INDEX(STANDINGS_BA[],MATCH(Table1[[#This Row],[COMBINED]],STANDINGS_BA[COMBINED],0),COLUMN(STANDINGS_BA[PLACE IN LEAGUE]))</f>
        <v>12</v>
      </c>
      <c r="E409">
        <f>16-INDEX(STANDINGS_R[],MATCH(Table1[[#This Row],[COMBINED]],STANDINGS_R[COMBINED],0),COLUMN(STANDINGS_R[PLACE IN LEAGUE]))</f>
        <v>4</v>
      </c>
      <c r="F409">
        <f>16-INDEX(STANDINGS_HR[],MATCH(Table1[[#This Row],[COMBINED]],STANDINGS_HR[COMBINED],0),COLUMN(STANDINGS_HR[PLACE IN LEAGUE]))</f>
        <v>4</v>
      </c>
      <c r="G409">
        <f>16-INDEX(STANDINGS_RBI[],MATCH(Table1[[#This Row],[COMBINED]],STANDINGS_RBI[COMBINED],0),COLUMN(STANDINGS_RBI[PLACE IN LEAGUE]))</f>
        <v>7</v>
      </c>
      <c r="H409">
        <f>16-INDEX(STANDINGS_SB[],MATCH(Table1[[#This Row],[COMBINED]],STANDINGS_SB[COMBINED],0),COLUMN(STANDINGS_SB[PLACE IN LEAGUE]))</f>
        <v>8</v>
      </c>
      <c r="I409">
        <f>16-INDEX(STANDINGS_ERA[],MATCH(Table1[[#This Row],[COMBINED]],STANDINGS_ERA[COMBINED],0),COLUMN(STANDINGS_ERA[PLACE IN LEAGUE]))</f>
        <v>1</v>
      </c>
      <c r="J409">
        <f>16-INDEX(STANDINGS_WHIP[],MATCH(Table1[[#This Row],[COMBINED]],STANDINGS_WHIP[COMBINED],0),COLUMN(STANDINGS_WHIP[PLACE IN LEAGUE]))</f>
        <v>2</v>
      </c>
      <c r="K409">
        <f>16-INDEX(STANDINGS_W[],MATCH(Table1[[#This Row],[COMBINED]],STANDINGS_W[COMBINED],0),COLUMN(STANDINGS_W[PLACE IN LEAGUE]))</f>
        <v>3</v>
      </c>
      <c r="L409">
        <f>16-INDEX(STANDINGS_K[],MATCH(Table1[[#This Row],[COMBINED]],STANDINGS_K[COMBINED],0),COLUMN(STANDINGS_K[PLACE IN LEAGUE]))</f>
        <v>4</v>
      </c>
      <c r="M409">
        <f>16-INDEX(STANDINGS_SV[],MATCH(Table1[[#This Row],[COMBINED]],STANDINGS_SV[COMBINED],0),COLUMN(STANDINGS_SV[PLACE IN LEAGUE]))</f>
        <v>9</v>
      </c>
      <c r="N409">
        <f>SUM(Table1[[#This Row],[BA]:[SV]])</f>
        <v>54</v>
      </c>
      <c r="O409">
        <v>14</v>
      </c>
    </row>
    <row r="410" spans="1:15" x14ac:dyDescent="0.25">
      <c r="A410" t="s">
        <v>53</v>
      </c>
      <c r="B410" t="s">
        <v>831</v>
      </c>
      <c r="C410" t="str">
        <f>Table1[[#This Row],[League]]&amp;Table1[[#This Row],[Team]]</f>
        <v>$150 Draft Champions Dec 24 1:00 pm Lg.3571Baseball Furies</v>
      </c>
      <c r="D410">
        <f>16-INDEX(STANDINGS_BA[],MATCH(Table1[[#This Row],[COMBINED]],STANDINGS_BA[COMBINED],0),COLUMN(STANDINGS_BA[PLACE IN LEAGUE]))</f>
        <v>3</v>
      </c>
      <c r="E410">
        <f>16-INDEX(STANDINGS_R[],MATCH(Table1[[#This Row],[COMBINED]],STANDINGS_R[COMBINED],0),COLUMN(STANDINGS_R[PLACE IN LEAGUE]))</f>
        <v>1</v>
      </c>
      <c r="F410">
        <f>16-INDEX(STANDINGS_HR[],MATCH(Table1[[#This Row],[COMBINED]],STANDINGS_HR[COMBINED],0),COLUMN(STANDINGS_HR[PLACE IN LEAGUE]))</f>
        <v>12</v>
      </c>
      <c r="G410">
        <f>16-INDEX(STANDINGS_RBI[],MATCH(Table1[[#This Row],[COMBINED]],STANDINGS_RBI[COMBINED],0),COLUMN(STANDINGS_RBI[PLACE IN LEAGUE]))</f>
        <v>10</v>
      </c>
      <c r="H410">
        <f>16-INDEX(STANDINGS_SB[],MATCH(Table1[[#This Row],[COMBINED]],STANDINGS_SB[COMBINED],0),COLUMN(STANDINGS_SB[PLACE IN LEAGUE]))</f>
        <v>1</v>
      </c>
      <c r="I410">
        <f>16-INDEX(STANDINGS_ERA[],MATCH(Table1[[#This Row],[COMBINED]],STANDINGS_ERA[COMBINED],0),COLUMN(STANDINGS_ERA[PLACE IN LEAGUE]))</f>
        <v>10</v>
      </c>
      <c r="J410">
        <f>16-INDEX(STANDINGS_WHIP[],MATCH(Table1[[#This Row],[COMBINED]],STANDINGS_WHIP[COMBINED],0),COLUMN(STANDINGS_WHIP[PLACE IN LEAGUE]))</f>
        <v>10</v>
      </c>
      <c r="K410">
        <f>16-INDEX(STANDINGS_W[],MATCH(Table1[[#This Row],[COMBINED]],STANDINGS_W[COMBINED],0),COLUMN(STANDINGS_W[PLACE IN LEAGUE]))</f>
        <v>2</v>
      </c>
      <c r="L410">
        <f>16-INDEX(STANDINGS_K[],MATCH(Table1[[#This Row],[COMBINED]],STANDINGS_K[COMBINED],0),COLUMN(STANDINGS_K[PLACE IN LEAGUE]))</f>
        <v>1</v>
      </c>
      <c r="M410">
        <f>16-INDEX(STANDINGS_SV[],MATCH(Table1[[#This Row],[COMBINED]],STANDINGS_SV[COMBINED],0),COLUMN(STANDINGS_SV[PLACE IN LEAGUE]))</f>
        <v>1</v>
      </c>
      <c r="N410">
        <f>SUM(Table1[[#This Row],[BA]:[SV]])</f>
        <v>51</v>
      </c>
      <c r="O410">
        <v>15</v>
      </c>
    </row>
    <row r="411" spans="1:15" x14ac:dyDescent="0.25">
      <c r="A411" t="s">
        <v>229</v>
      </c>
      <c r="B411" t="s">
        <v>843</v>
      </c>
      <c r="C411" t="str">
        <f>Table1[[#This Row],[League]]&amp;Table1[[#This Row],[Team]]</f>
        <v>$150 Draft Champions Dec 27 1:00 pm Lg.3572The Minyan</v>
      </c>
      <c r="D411">
        <f>16-INDEX(STANDINGS_BA[],MATCH(Table1[[#This Row],[COMBINED]],STANDINGS_BA[COMBINED],0),COLUMN(STANDINGS_BA[PLACE IN LEAGUE]))</f>
        <v>15</v>
      </c>
      <c r="E411">
        <f>16-INDEX(STANDINGS_R[],MATCH(Table1[[#This Row],[COMBINED]],STANDINGS_R[COMBINED],0),COLUMN(STANDINGS_R[PLACE IN LEAGUE]))</f>
        <v>11</v>
      </c>
      <c r="F411">
        <f>16-INDEX(STANDINGS_HR[],MATCH(Table1[[#This Row],[COMBINED]],STANDINGS_HR[COMBINED],0),COLUMN(STANDINGS_HR[PLACE IN LEAGUE]))</f>
        <v>4</v>
      </c>
      <c r="G411">
        <f>16-INDEX(STANDINGS_RBI[],MATCH(Table1[[#This Row],[COMBINED]],STANDINGS_RBI[COMBINED],0),COLUMN(STANDINGS_RBI[PLACE IN LEAGUE]))</f>
        <v>12</v>
      </c>
      <c r="H411">
        <f>16-INDEX(STANDINGS_SB[],MATCH(Table1[[#This Row],[COMBINED]],STANDINGS_SB[COMBINED],0),COLUMN(STANDINGS_SB[PLACE IN LEAGUE]))</f>
        <v>7</v>
      </c>
      <c r="I411">
        <f>16-INDEX(STANDINGS_ERA[],MATCH(Table1[[#This Row],[COMBINED]],STANDINGS_ERA[COMBINED],0),COLUMN(STANDINGS_ERA[PLACE IN LEAGUE]))</f>
        <v>14</v>
      </c>
      <c r="J411">
        <f>16-INDEX(STANDINGS_WHIP[],MATCH(Table1[[#This Row],[COMBINED]],STANDINGS_WHIP[COMBINED],0),COLUMN(STANDINGS_WHIP[PLACE IN LEAGUE]))</f>
        <v>14</v>
      </c>
      <c r="K411">
        <f>16-INDEX(STANDINGS_W[],MATCH(Table1[[#This Row],[COMBINED]],STANDINGS_W[COMBINED],0),COLUMN(STANDINGS_W[PLACE IN LEAGUE]))</f>
        <v>14</v>
      </c>
      <c r="L411">
        <f>16-INDEX(STANDINGS_K[],MATCH(Table1[[#This Row],[COMBINED]],STANDINGS_K[COMBINED],0),COLUMN(STANDINGS_K[PLACE IN LEAGUE]))</f>
        <v>11</v>
      </c>
      <c r="M411">
        <f>16-INDEX(STANDINGS_SV[],MATCH(Table1[[#This Row],[COMBINED]],STANDINGS_SV[COMBINED],0),COLUMN(STANDINGS_SV[PLACE IN LEAGUE]))</f>
        <v>15</v>
      </c>
      <c r="N411">
        <f>SUM(Table1[[#This Row],[BA]:[SV]])</f>
        <v>117</v>
      </c>
      <c r="O411">
        <v>1</v>
      </c>
    </row>
    <row r="412" spans="1:15" x14ac:dyDescent="0.25">
      <c r="A412" t="s">
        <v>17</v>
      </c>
      <c r="B412" t="s">
        <v>843</v>
      </c>
      <c r="C412" t="str">
        <f>Table1[[#This Row],[League]]&amp;Table1[[#This Row],[Team]]</f>
        <v>$150 Draft Champions Dec 27 1:00 pm Lg.3572Millertime</v>
      </c>
      <c r="D412">
        <f>16-INDEX(STANDINGS_BA[],MATCH(Table1[[#This Row],[COMBINED]],STANDINGS_BA[COMBINED],0),COLUMN(STANDINGS_BA[PLACE IN LEAGUE]))</f>
        <v>13</v>
      </c>
      <c r="E412">
        <f>16-INDEX(STANDINGS_R[],MATCH(Table1[[#This Row],[COMBINED]],STANDINGS_R[COMBINED],0),COLUMN(STANDINGS_R[PLACE IN LEAGUE]))</f>
        <v>6</v>
      </c>
      <c r="F412">
        <f>16-INDEX(STANDINGS_HR[],MATCH(Table1[[#This Row],[COMBINED]],STANDINGS_HR[COMBINED],0),COLUMN(STANDINGS_HR[PLACE IN LEAGUE]))</f>
        <v>2</v>
      </c>
      <c r="G412">
        <f>16-INDEX(STANDINGS_RBI[],MATCH(Table1[[#This Row],[COMBINED]],STANDINGS_RBI[COMBINED],0),COLUMN(STANDINGS_RBI[PLACE IN LEAGUE]))</f>
        <v>1</v>
      </c>
      <c r="H412">
        <f>16-INDEX(STANDINGS_SB[],MATCH(Table1[[#This Row],[COMBINED]],STANDINGS_SB[COMBINED],0),COLUMN(STANDINGS_SB[PLACE IN LEAGUE]))</f>
        <v>14</v>
      </c>
      <c r="I412">
        <f>16-INDEX(STANDINGS_ERA[],MATCH(Table1[[#This Row],[COMBINED]],STANDINGS_ERA[COMBINED],0),COLUMN(STANDINGS_ERA[PLACE IN LEAGUE]))</f>
        <v>15</v>
      </c>
      <c r="J412">
        <f>16-INDEX(STANDINGS_WHIP[],MATCH(Table1[[#This Row],[COMBINED]],STANDINGS_WHIP[COMBINED],0),COLUMN(STANDINGS_WHIP[PLACE IN LEAGUE]))</f>
        <v>15</v>
      </c>
      <c r="K412">
        <f>16-INDEX(STANDINGS_W[],MATCH(Table1[[#This Row],[COMBINED]],STANDINGS_W[COMBINED],0),COLUMN(STANDINGS_W[PLACE IN LEAGUE]))</f>
        <v>11</v>
      </c>
      <c r="L412">
        <f>16-INDEX(STANDINGS_K[],MATCH(Table1[[#This Row],[COMBINED]],STANDINGS_K[COMBINED],0),COLUMN(STANDINGS_K[PLACE IN LEAGUE]))</f>
        <v>14</v>
      </c>
      <c r="M412">
        <f>16-INDEX(STANDINGS_SV[],MATCH(Table1[[#This Row],[COMBINED]],STANDINGS_SV[COMBINED],0),COLUMN(STANDINGS_SV[PLACE IN LEAGUE]))</f>
        <v>12</v>
      </c>
      <c r="N412">
        <f>SUM(Table1[[#This Row],[BA]:[SV]])</f>
        <v>103</v>
      </c>
      <c r="O412">
        <v>2</v>
      </c>
    </row>
    <row r="413" spans="1:15" x14ac:dyDescent="0.25">
      <c r="A413" t="s">
        <v>848</v>
      </c>
      <c r="B413" t="s">
        <v>843</v>
      </c>
      <c r="C413" t="str">
        <f>Table1[[#This Row],[League]]&amp;Table1[[#This Row],[Team]]</f>
        <v>$150 Draft Champions Dec 27 1:00 pm Lg.3572Wild Horse of the Osage</v>
      </c>
      <c r="D413">
        <f>16-INDEX(STANDINGS_BA[],MATCH(Table1[[#This Row],[COMBINED]],STANDINGS_BA[COMBINED],0),COLUMN(STANDINGS_BA[PLACE IN LEAGUE]))</f>
        <v>6</v>
      </c>
      <c r="E413">
        <f>16-INDEX(STANDINGS_R[],MATCH(Table1[[#This Row],[COMBINED]],STANDINGS_R[COMBINED],0),COLUMN(STANDINGS_R[PLACE IN LEAGUE]))</f>
        <v>15</v>
      </c>
      <c r="F413">
        <f>16-INDEX(STANDINGS_HR[],MATCH(Table1[[#This Row],[COMBINED]],STANDINGS_HR[COMBINED],0),COLUMN(STANDINGS_HR[PLACE IN LEAGUE]))</f>
        <v>12</v>
      </c>
      <c r="G413">
        <f>16-INDEX(STANDINGS_RBI[],MATCH(Table1[[#This Row],[COMBINED]],STANDINGS_RBI[COMBINED],0),COLUMN(STANDINGS_RBI[PLACE IN LEAGUE]))</f>
        <v>14</v>
      </c>
      <c r="H413">
        <f>16-INDEX(STANDINGS_SB[],MATCH(Table1[[#This Row],[COMBINED]],STANDINGS_SB[COMBINED],0),COLUMN(STANDINGS_SB[PLACE IN LEAGUE]))</f>
        <v>15</v>
      </c>
      <c r="I413">
        <f>16-INDEX(STANDINGS_ERA[],MATCH(Table1[[#This Row],[COMBINED]],STANDINGS_ERA[COMBINED],0),COLUMN(STANDINGS_ERA[PLACE IN LEAGUE]))</f>
        <v>12</v>
      </c>
      <c r="J413">
        <f>16-INDEX(STANDINGS_WHIP[],MATCH(Table1[[#This Row],[COMBINED]],STANDINGS_WHIP[COMBINED],0),COLUMN(STANDINGS_WHIP[PLACE IN LEAGUE]))</f>
        <v>7</v>
      </c>
      <c r="K413">
        <f>16-INDEX(STANDINGS_W[],MATCH(Table1[[#This Row],[COMBINED]],STANDINGS_W[COMBINED],0),COLUMN(STANDINGS_W[PLACE IN LEAGUE]))</f>
        <v>6</v>
      </c>
      <c r="L413">
        <f>16-INDEX(STANDINGS_K[],MATCH(Table1[[#This Row],[COMBINED]],STANDINGS_K[COMBINED],0),COLUMN(STANDINGS_K[PLACE IN LEAGUE]))</f>
        <v>5</v>
      </c>
      <c r="M413">
        <f>16-INDEX(STANDINGS_SV[],MATCH(Table1[[#This Row],[COMBINED]],STANDINGS_SV[COMBINED],0),COLUMN(STANDINGS_SV[PLACE IN LEAGUE]))</f>
        <v>11</v>
      </c>
      <c r="N413">
        <f>SUM(Table1[[#This Row],[BA]:[SV]])</f>
        <v>103</v>
      </c>
      <c r="O413">
        <v>3</v>
      </c>
    </row>
    <row r="414" spans="1:15" x14ac:dyDescent="0.25">
      <c r="A414" t="s">
        <v>151</v>
      </c>
      <c r="B414" t="s">
        <v>843</v>
      </c>
      <c r="C414" t="str">
        <f>Table1[[#This Row],[League]]&amp;Table1[[#This Row],[Team]]</f>
        <v>$150 Draft Champions Dec 27 1:00 pm Lg.3572Thing 2</v>
      </c>
      <c r="D414">
        <f>16-INDEX(STANDINGS_BA[],MATCH(Table1[[#This Row],[COMBINED]],STANDINGS_BA[COMBINED],0),COLUMN(STANDINGS_BA[PLACE IN LEAGUE]))</f>
        <v>2</v>
      </c>
      <c r="E414">
        <f>16-INDEX(STANDINGS_R[],MATCH(Table1[[#This Row],[COMBINED]],STANDINGS_R[COMBINED],0),COLUMN(STANDINGS_R[PLACE IN LEAGUE]))</f>
        <v>10</v>
      </c>
      <c r="F414">
        <f>16-INDEX(STANDINGS_HR[],MATCH(Table1[[#This Row],[COMBINED]],STANDINGS_HR[COMBINED],0),COLUMN(STANDINGS_HR[PLACE IN LEAGUE]))</f>
        <v>14</v>
      </c>
      <c r="G414">
        <f>16-INDEX(STANDINGS_RBI[],MATCH(Table1[[#This Row],[COMBINED]],STANDINGS_RBI[COMBINED],0),COLUMN(STANDINGS_RBI[PLACE IN LEAGUE]))</f>
        <v>13</v>
      </c>
      <c r="H414">
        <f>16-INDEX(STANDINGS_SB[],MATCH(Table1[[#This Row],[COMBINED]],STANDINGS_SB[COMBINED],0),COLUMN(STANDINGS_SB[PLACE IN LEAGUE]))</f>
        <v>8</v>
      </c>
      <c r="I414">
        <f>16-INDEX(STANDINGS_ERA[],MATCH(Table1[[#This Row],[COMBINED]],STANDINGS_ERA[COMBINED],0),COLUMN(STANDINGS_ERA[PLACE IN LEAGUE]))</f>
        <v>13</v>
      </c>
      <c r="J414">
        <f>16-INDEX(STANDINGS_WHIP[],MATCH(Table1[[#This Row],[COMBINED]],STANDINGS_WHIP[COMBINED],0),COLUMN(STANDINGS_WHIP[PLACE IN LEAGUE]))</f>
        <v>13</v>
      </c>
      <c r="K414">
        <f>16-INDEX(STANDINGS_W[],MATCH(Table1[[#This Row],[COMBINED]],STANDINGS_W[COMBINED],0),COLUMN(STANDINGS_W[PLACE IN LEAGUE]))</f>
        <v>12</v>
      </c>
      <c r="L414">
        <f>16-INDEX(STANDINGS_K[],MATCH(Table1[[#This Row],[COMBINED]],STANDINGS_K[COMBINED],0),COLUMN(STANDINGS_K[PLACE IN LEAGUE]))</f>
        <v>4</v>
      </c>
      <c r="M414">
        <f>16-INDEX(STANDINGS_SV[],MATCH(Table1[[#This Row],[COMBINED]],STANDINGS_SV[COMBINED],0),COLUMN(STANDINGS_SV[PLACE IN LEAGUE]))</f>
        <v>9</v>
      </c>
      <c r="N414">
        <f>SUM(Table1[[#This Row],[BA]:[SV]])</f>
        <v>98</v>
      </c>
      <c r="O414">
        <v>4</v>
      </c>
    </row>
    <row r="415" spans="1:15" x14ac:dyDescent="0.25">
      <c r="A415" t="s">
        <v>849</v>
      </c>
      <c r="B415" t="s">
        <v>843</v>
      </c>
      <c r="C415" t="str">
        <f>Table1[[#This Row],[League]]&amp;Table1[[#This Row],[Team]]</f>
        <v>$150 Draft Champions Dec 27 1:00 pm Lg.3572Fred Lynn DC18 150</v>
      </c>
      <c r="D415">
        <f>16-INDEX(STANDINGS_BA[],MATCH(Table1[[#This Row],[COMBINED]],STANDINGS_BA[COMBINED],0),COLUMN(STANDINGS_BA[PLACE IN LEAGUE]))</f>
        <v>5</v>
      </c>
      <c r="E415">
        <f>16-INDEX(STANDINGS_R[],MATCH(Table1[[#This Row],[COMBINED]],STANDINGS_R[COMBINED],0),COLUMN(STANDINGS_R[PLACE IN LEAGUE]))</f>
        <v>12</v>
      </c>
      <c r="F415">
        <f>16-INDEX(STANDINGS_HR[],MATCH(Table1[[#This Row],[COMBINED]],STANDINGS_HR[COMBINED],0),COLUMN(STANDINGS_HR[PLACE IN LEAGUE]))</f>
        <v>10</v>
      </c>
      <c r="G415">
        <f>16-INDEX(STANDINGS_RBI[],MATCH(Table1[[#This Row],[COMBINED]],STANDINGS_RBI[COMBINED],0),COLUMN(STANDINGS_RBI[PLACE IN LEAGUE]))</f>
        <v>10</v>
      </c>
      <c r="H415">
        <f>16-INDEX(STANDINGS_SB[],MATCH(Table1[[#This Row],[COMBINED]],STANDINGS_SB[COMBINED],0),COLUMN(STANDINGS_SB[PLACE IN LEAGUE]))</f>
        <v>13</v>
      </c>
      <c r="I415">
        <f>16-INDEX(STANDINGS_ERA[],MATCH(Table1[[#This Row],[COMBINED]],STANDINGS_ERA[COMBINED],0),COLUMN(STANDINGS_ERA[PLACE IN LEAGUE]))</f>
        <v>5</v>
      </c>
      <c r="J415">
        <f>16-INDEX(STANDINGS_WHIP[],MATCH(Table1[[#This Row],[COMBINED]],STANDINGS_WHIP[COMBINED],0),COLUMN(STANDINGS_WHIP[PLACE IN LEAGUE]))</f>
        <v>8</v>
      </c>
      <c r="K415">
        <f>16-INDEX(STANDINGS_W[],MATCH(Table1[[#This Row],[COMBINED]],STANDINGS_W[COMBINED],0),COLUMN(STANDINGS_W[PLACE IN LEAGUE]))</f>
        <v>15</v>
      </c>
      <c r="L415">
        <f>16-INDEX(STANDINGS_K[],MATCH(Table1[[#This Row],[COMBINED]],STANDINGS_K[COMBINED],0),COLUMN(STANDINGS_K[PLACE IN LEAGUE]))</f>
        <v>10</v>
      </c>
      <c r="M415">
        <f>16-INDEX(STANDINGS_SV[],MATCH(Table1[[#This Row],[COMBINED]],STANDINGS_SV[COMBINED],0),COLUMN(STANDINGS_SV[PLACE IN LEAGUE]))</f>
        <v>6</v>
      </c>
      <c r="N415">
        <f>SUM(Table1[[#This Row],[BA]:[SV]])</f>
        <v>94</v>
      </c>
      <c r="O415">
        <v>5</v>
      </c>
    </row>
    <row r="416" spans="1:15" x14ac:dyDescent="0.25">
      <c r="A416" t="s">
        <v>847</v>
      </c>
      <c r="B416" t="s">
        <v>843</v>
      </c>
      <c r="C416" t="str">
        <f>Table1[[#This Row],[League]]&amp;Table1[[#This Row],[Team]]</f>
        <v>$150 Draft Champions Dec 27 1:00 pm Lg.3572Charger Bar 2</v>
      </c>
      <c r="D416">
        <f>16-INDEX(STANDINGS_BA[],MATCH(Table1[[#This Row],[COMBINED]],STANDINGS_BA[COMBINED],0),COLUMN(STANDINGS_BA[PLACE IN LEAGUE]))</f>
        <v>7</v>
      </c>
      <c r="E416">
        <f>16-INDEX(STANDINGS_R[],MATCH(Table1[[#This Row],[COMBINED]],STANDINGS_R[COMBINED],0),COLUMN(STANDINGS_R[PLACE IN LEAGUE]))</f>
        <v>13</v>
      </c>
      <c r="F416">
        <f>16-INDEX(STANDINGS_HR[],MATCH(Table1[[#This Row],[COMBINED]],STANDINGS_HR[COMBINED],0),COLUMN(STANDINGS_HR[PLACE IN LEAGUE]))</f>
        <v>15</v>
      </c>
      <c r="G416">
        <f>16-INDEX(STANDINGS_RBI[],MATCH(Table1[[#This Row],[COMBINED]],STANDINGS_RBI[COMBINED],0),COLUMN(STANDINGS_RBI[PLACE IN LEAGUE]))</f>
        <v>15</v>
      </c>
      <c r="H416">
        <f>16-INDEX(STANDINGS_SB[],MATCH(Table1[[#This Row],[COMBINED]],STANDINGS_SB[COMBINED],0),COLUMN(STANDINGS_SB[PLACE IN LEAGUE]))</f>
        <v>5</v>
      </c>
      <c r="I416">
        <f>16-INDEX(STANDINGS_ERA[],MATCH(Table1[[#This Row],[COMBINED]],STANDINGS_ERA[COMBINED],0),COLUMN(STANDINGS_ERA[PLACE IN LEAGUE]))</f>
        <v>10</v>
      </c>
      <c r="J416">
        <f>16-INDEX(STANDINGS_WHIP[],MATCH(Table1[[#This Row],[COMBINED]],STANDINGS_WHIP[COMBINED],0),COLUMN(STANDINGS_WHIP[PLACE IN LEAGUE]))</f>
        <v>9</v>
      </c>
      <c r="K416">
        <f>16-INDEX(STANDINGS_W[],MATCH(Table1[[#This Row],[COMBINED]],STANDINGS_W[COMBINED],0),COLUMN(STANDINGS_W[PLACE IN LEAGUE]))</f>
        <v>3</v>
      </c>
      <c r="L416">
        <f>16-INDEX(STANDINGS_K[],MATCH(Table1[[#This Row],[COMBINED]],STANDINGS_K[COMBINED],0),COLUMN(STANDINGS_K[PLACE IN LEAGUE]))</f>
        <v>3</v>
      </c>
      <c r="M416">
        <f>16-INDEX(STANDINGS_SV[],MATCH(Table1[[#This Row],[COMBINED]],STANDINGS_SV[COMBINED],0),COLUMN(STANDINGS_SV[PLACE IN LEAGUE]))</f>
        <v>13</v>
      </c>
      <c r="N416">
        <f>SUM(Table1[[#This Row],[BA]:[SV]])</f>
        <v>93</v>
      </c>
      <c r="O416">
        <v>6</v>
      </c>
    </row>
    <row r="417" spans="1:15" x14ac:dyDescent="0.25">
      <c r="A417" t="s">
        <v>185</v>
      </c>
      <c r="B417" t="s">
        <v>843</v>
      </c>
      <c r="C417" t="str">
        <f>Table1[[#This Row],[League]]&amp;Table1[[#This Row],[Team]]</f>
        <v>$150 Draft Champions Dec 27 1:00 pm Lg.3572Cococrispies</v>
      </c>
      <c r="D417">
        <f>16-INDEX(STANDINGS_BA[],MATCH(Table1[[#This Row],[COMBINED]],STANDINGS_BA[COMBINED],0),COLUMN(STANDINGS_BA[PLACE IN LEAGUE]))</f>
        <v>9</v>
      </c>
      <c r="E417">
        <f>16-INDEX(STANDINGS_R[],MATCH(Table1[[#This Row],[COMBINED]],STANDINGS_R[COMBINED],0),COLUMN(STANDINGS_R[PLACE IN LEAGUE]))</f>
        <v>9</v>
      </c>
      <c r="F417">
        <f>16-INDEX(STANDINGS_HR[],MATCH(Table1[[#This Row],[COMBINED]],STANDINGS_HR[COMBINED],0),COLUMN(STANDINGS_HR[PLACE IN LEAGUE]))</f>
        <v>7</v>
      </c>
      <c r="G417">
        <f>16-INDEX(STANDINGS_RBI[],MATCH(Table1[[#This Row],[COMBINED]],STANDINGS_RBI[COMBINED],0),COLUMN(STANDINGS_RBI[PLACE IN LEAGUE]))</f>
        <v>7</v>
      </c>
      <c r="H417">
        <f>16-INDEX(STANDINGS_SB[],MATCH(Table1[[#This Row],[COMBINED]],STANDINGS_SB[COMBINED],0),COLUMN(STANDINGS_SB[PLACE IN LEAGUE]))</f>
        <v>6</v>
      </c>
      <c r="I417">
        <f>16-INDEX(STANDINGS_ERA[],MATCH(Table1[[#This Row],[COMBINED]],STANDINGS_ERA[COMBINED],0),COLUMN(STANDINGS_ERA[PLACE IN LEAGUE]))</f>
        <v>8</v>
      </c>
      <c r="J417">
        <f>16-INDEX(STANDINGS_WHIP[],MATCH(Table1[[#This Row],[COMBINED]],STANDINGS_WHIP[COMBINED],0),COLUMN(STANDINGS_WHIP[PLACE IN LEAGUE]))</f>
        <v>10</v>
      </c>
      <c r="K417">
        <f>16-INDEX(STANDINGS_W[],MATCH(Table1[[#This Row],[COMBINED]],STANDINGS_W[COMBINED],0),COLUMN(STANDINGS_W[PLACE IN LEAGUE]))</f>
        <v>13</v>
      </c>
      <c r="L417">
        <f>16-INDEX(STANDINGS_K[],MATCH(Table1[[#This Row],[COMBINED]],STANDINGS_K[COMBINED],0),COLUMN(STANDINGS_K[PLACE IN LEAGUE]))</f>
        <v>15</v>
      </c>
      <c r="M417">
        <f>16-INDEX(STANDINGS_SV[],MATCH(Table1[[#This Row],[COMBINED]],STANDINGS_SV[COMBINED],0),COLUMN(STANDINGS_SV[PLACE IN LEAGUE]))</f>
        <v>4</v>
      </c>
      <c r="N417">
        <f>SUM(Table1[[#This Row],[BA]:[SV]])</f>
        <v>88</v>
      </c>
      <c r="O417">
        <v>7</v>
      </c>
    </row>
    <row r="418" spans="1:15" x14ac:dyDescent="0.25">
      <c r="A418" t="s">
        <v>148</v>
      </c>
      <c r="B418" t="s">
        <v>843</v>
      </c>
      <c r="C418" t="str">
        <f>Table1[[#This Row],[League]]&amp;Table1[[#This Row],[Team]]</f>
        <v>$150 Draft Champions Dec 27 1:00 pm Lg.3572Ocular Keratitis DC1</v>
      </c>
      <c r="D418">
        <f>16-INDEX(STANDINGS_BA[],MATCH(Table1[[#This Row],[COMBINED]],STANDINGS_BA[COMBINED],0),COLUMN(STANDINGS_BA[PLACE IN LEAGUE]))</f>
        <v>10</v>
      </c>
      <c r="E418">
        <f>16-INDEX(STANDINGS_R[],MATCH(Table1[[#This Row],[COMBINED]],STANDINGS_R[COMBINED],0),COLUMN(STANDINGS_R[PLACE IN LEAGUE]))</f>
        <v>8</v>
      </c>
      <c r="F418">
        <f>16-INDEX(STANDINGS_HR[],MATCH(Table1[[#This Row],[COMBINED]],STANDINGS_HR[COMBINED],0),COLUMN(STANDINGS_HR[PLACE IN LEAGUE]))</f>
        <v>6</v>
      </c>
      <c r="G418">
        <f>16-INDEX(STANDINGS_RBI[],MATCH(Table1[[#This Row],[COMBINED]],STANDINGS_RBI[COMBINED],0),COLUMN(STANDINGS_RBI[PLACE IN LEAGUE]))</f>
        <v>9</v>
      </c>
      <c r="H418">
        <f>16-INDEX(STANDINGS_SB[],MATCH(Table1[[#This Row],[COMBINED]],STANDINGS_SB[COMBINED],0),COLUMN(STANDINGS_SB[PLACE IN LEAGUE]))</f>
        <v>12</v>
      </c>
      <c r="I418">
        <f>16-INDEX(STANDINGS_ERA[],MATCH(Table1[[#This Row],[COMBINED]],STANDINGS_ERA[COMBINED],0),COLUMN(STANDINGS_ERA[PLACE IN LEAGUE]))</f>
        <v>4</v>
      </c>
      <c r="J418">
        <f>16-INDEX(STANDINGS_WHIP[],MATCH(Table1[[#This Row],[COMBINED]],STANDINGS_WHIP[COMBINED],0),COLUMN(STANDINGS_WHIP[PLACE IN LEAGUE]))</f>
        <v>4</v>
      </c>
      <c r="K418">
        <f>16-INDEX(STANDINGS_W[],MATCH(Table1[[#This Row],[COMBINED]],STANDINGS_W[COMBINED],0),COLUMN(STANDINGS_W[PLACE IN LEAGUE]))</f>
        <v>10</v>
      </c>
      <c r="L418">
        <f>16-INDEX(STANDINGS_K[],MATCH(Table1[[#This Row],[COMBINED]],STANDINGS_K[COMBINED],0),COLUMN(STANDINGS_K[PLACE IN LEAGUE]))</f>
        <v>8</v>
      </c>
      <c r="M418">
        <f>16-INDEX(STANDINGS_SV[],MATCH(Table1[[#This Row],[COMBINED]],STANDINGS_SV[COMBINED],0),COLUMN(STANDINGS_SV[PLACE IN LEAGUE]))</f>
        <v>8</v>
      </c>
      <c r="N418">
        <f>SUM(Table1[[#This Row],[BA]:[SV]])</f>
        <v>79</v>
      </c>
      <c r="O418">
        <v>8</v>
      </c>
    </row>
    <row r="419" spans="1:15" x14ac:dyDescent="0.25">
      <c r="A419" t="s">
        <v>186</v>
      </c>
      <c r="B419" t="s">
        <v>843</v>
      </c>
      <c r="C419" t="str">
        <f>Table1[[#This Row],[League]]&amp;Table1[[#This Row],[Team]]</f>
        <v>$150 Draft Champions Dec 27 1:00 pm Lg.3572LONG GONE</v>
      </c>
      <c r="D419">
        <f>16-INDEX(STANDINGS_BA[],MATCH(Table1[[#This Row],[COMBINED]],STANDINGS_BA[COMBINED],0),COLUMN(STANDINGS_BA[PLACE IN LEAGUE]))</f>
        <v>12</v>
      </c>
      <c r="E419">
        <f>16-INDEX(STANDINGS_R[],MATCH(Table1[[#This Row],[COMBINED]],STANDINGS_R[COMBINED],0),COLUMN(STANDINGS_R[PLACE IN LEAGUE]))</f>
        <v>5</v>
      </c>
      <c r="F419">
        <f>16-INDEX(STANDINGS_HR[],MATCH(Table1[[#This Row],[COMBINED]],STANDINGS_HR[COMBINED],0),COLUMN(STANDINGS_HR[PLACE IN LEAGUE]))</f>
        <v>9</v>
      </c>
      <c r="G419">
        <f>16-INDEX(STANDINGS_RBI[],MATCH(Table1[[#This Row],[COMBINED]],STANDINGS_RBI[COMBINED],0),COLUMN(STANDINGS_RBI[PLACE IN LEAGUE]))</f>
        <v>6</v>
      </c>
      <c r="H419">
        <f>16-INDEX(STANDINGS_SB[],MATCH(Table1[[#This Row],[COMBINED]],STANDINGS_SB[COMBINED],0),COLUMN(STANDINGS_SB[PLACE IN LEAGUE]))</f>
        <v>11</v>
      </c>
      <c r="I419">
        <f>16-INDEX(STANDINGS_ERA[],MATCH(Table1[[#This Row],[COMBINED]],STANDINGS_ERA[COMBINED],0),COLUMN(STANDINGS_ERA[PLACE IN LEAGUE]))</f>
        <v>2</v>
      </c>
      <c r="J419">
        <f>16-INDEX(STANDINGS_WHIP[],MATCH(Table1[[#This Row],[COMBINED]],STANDINGS_WHIP[COMBINED],0),COLUMN(STANDINGS_WHIP[PLACE IN LEAGUE]))</f>
        <v>3</v>
      </c>
      <c r="K419">
        <f>16-INDEX(STANDINGS_W[],MATCH(Table1[[#This Row],[COMBINED]],STANDINGS_W[COMBINED],0),COLUMN(STANDINGS_W[PLACE IN LEAGUE]))</f>
        <v>8</v>
      </c>
      <c r="L419">
        <f>16-INDEX(STANDINGS_K[],MATCH(Table1[[#This Row],[COMBINED]],STANDINGS_K[COMBINED],0),COLUMN(STANDINGS_K[PLACE IN LEAGUE]))</f>
        <v>12</v>
      </c>
      <c r="M419">
        <f>16-INDEX(STANDINGS_SV[],MATCH(Table1[[#This Row],[COMBINED]],STANDINGS_SV[COMBINED],0),COLUMN(STANDINGS_SV[PLACE IN LEAGUE]))</f>
        <v>10</v>
      </c>
      <c r="N419">
        <f>SUM(Table1[[#This Row],[BA]:[SV]])</f>
        <v>78</v>
      </c>
      <c r="O419">
        <v>9</v>
      </c>
    </row>
    <row r="420" spans="1:15" x14ac:dyDescent="0.25">
      <c r="A420" t="s">
        <v>845</v>
      </c>
      <c r="B420" t="s">
        <v>843</v>
      </c>
      <c r="C420" t="str">
        <f>Table1[[#This Row],[League]]&amp;Table1[[#This Row],[Team]]</f>
        <v>$150 Draft Champions Dec 27 1:00 pm Lg.3572Dizzy Esasky III</v>
      </c>
      <c r="D420">
        <f>16-INDEX(STANDINGS_BA[],MATCH(Table1[[#This Row],[COMBINED]],STANDINGS_BA[COMBINED],0),COLUMN(STANDINGS_BA[PLACE IN LEAGUE]))</f>
        <v>11</v>
      </c>
      <c r="E420">
        <f>16-INDEX(STANDINGS_R[],MATCH(Table1[[#This Row],[COMBINED]],STANDINGS_R[COMBINED],0),COLUMN(STANDINGS_R[PLACE IN LEAGUE]))</f>
        <v>3</v>
      </c>
      <c r="F420">
        <f>16-INDEX(STANDINGS_HR[],MATCH(Table1[[#This Row],[COMBINED]],STANDINGS_HR[COMBINED],0),COLUMN(STANDINGS_HR[PLACE IN LEAGUE]))</f>
        <v>13</v>
      </c>
      <c r="G420">
        <f>16-INDEX(STANDINGS_RBI[],MATCH(Table1[[#This Row],[COMBINED]],STANDINGS_RBI[COMBINED],0),COLUMN(STANDINGS_RBI[PLACE IN LEAGUE]))</f>
        <v>11</v>
      </c>
      <c r="H420">
        <f>16-INDEX(STANDINGS_SB[],MATCH(Table1[[#This Row],[COMBINED]],STANDINGS_SB[COMBINED],0),COLUMN(STANDINGS_SB[PLACE IN LEAGUE]))</f>
        <v>1</v>
      </c>
      <c r="I420">
        <f>16-INDEX(STANDINGS_ERA[],MATCH(Table1[[#This Row],[COMBINED]],STANDINGS_ERA[COMBINED],0),COLUMN(STANDINGS_ERA[PLACE IN LEAGUE]))</f>
        <v>6</v>
      </c>
      <c r="J420">
        <f>16-INDEX(STANDINGS_WHIP[],MATCH(Table1[[#This Row],[COMBINED]],STANDINGS_WHIP[COMBINED],0),COLUMN(STANDINGS_WHIP[PLACE IN LEAGUE]))</f>
        <v>11</v>
      </c>
      <c r="K420">
        <f>16-INDEX(STANDINGS_W[],MATCH(Table1[[#This Row],[COMBINED]],STANDINGS_W[COMBINED],0),COLUMN(STANDINGS_W[PLACE IN LEAGUE]))</f>
        <v>5</v>
      </c>
      <c r="L420">
        <f>16-INDEX(STANDINGS_K[],MATCH(Table1[[#This Row],[COMBINED]],STANDINGS_K[COMBINED],0),COLUMN(STANDINGS_K[PLACE IN LEAGUE]))</f>
        <v>9</v>
      </c>
      <c r="M420">
        <f>16-INDEX(STANDINGS_SV[],MATCH(Table1[[#This Row],[COMBINED]],STANDINGS_SV[COMBINED],0),COLUMN(STANDINGS_SV[PLACE IN LEAGUE]))</f>
        <v>3</v>
      </c>
      <c r="N420">
        <f>SUM(Table1[[#This Row],[BA]:[SV]])</f>
        <v>73</v>
      </c>
      <c r="O420">
        <v>10</v>
      </c>
    </row>
    <row r="421" spans="1:15" x14ac:dyDescent="0.25">
      <c r="A421" t="s">
        <v>844</v>
      </c>
      <c r="B421" t="s">
        <v>843</v>
      </c>
      <c r="C421" t="str">
        <f>Table1[[#This Row],[League]]&amp;Table1[[#This Row],[Team]]</f>
        <v>$150 Draft Champions Dec 27 1:00 pm Lg.3572Risky Moles</v>
      </c>
      <c r="D421">
        <f>16-INDEX(STANDINGS_BA[],MATCH(Table1[[#This Row],[COMBINED]],STANDINGS_BA[COMBINED],0),COLUMN(STANDINGS_BA[PLACE IN LEAGUE]))</f>
        <v>14</v>
      </c>
      <c r="E421">
        <f>16-INDEX(STANDINGS_R[],MATCH(Table1[[#This Row],[COMBINED]],STANDINGS_R[COMBINED],0),COLUMN(STANDINGS_R[PLACE IN LEAGUE]))</f>
        <v>14</v>
      </c>
      <c r="F421">
        <f>16-INDEX(STANDINGS_HR[],MATCH(Table1[[#This Row],[COMBINED]],STANDINGS_HR[COMBINED],0),COLUMN(STANDINGS_HR[PLACE IN LEAGUE]))</f>
        <v>11</v>
      </c>
      <c r="G421">
        <f>16-INDEX(STANDINGS_RBI[],MATCH(Table1[[#This Row],[COMBINED]],STANDINGS_RBI[COMBINED],0),COLUMN(STANDINGS_RBI[PLACE IN LEAGUE]))</f>
        <v>8</v>
      </c>
      <c r="H421">
        <f>16-INDEX(STANDINGS_SB[],MATCH(Table1[[#This Row],[COMBINED]],STANDINGS_SB[COMBINED],0),COLUMN(STANDINGS_SB[PLACE IN LEAGUE]))</f>
        <v>2</v>
      </c>
      <c r="I421">
        <f>16-INDEX(STANDINGS_ERA[],MATCH(Table1[[#This Row],[COMBINED]],STANDINGS_ERA[COMBINED],0),COLUMN(STANDINGS_ERA[PLACE IN LEAGUE]))</f>
        <v>1</v>
      </c>
      <c r="J421">
        <f>16-INDEX(STANDINGS_WHIP[],MATCH(Table1[[#This Row],[COMBINED]],STANDINGS_WHIP[COMBINED],0),COLUMN(STANDINGS_WHIP[PLACE IN LEAGUE]))</f>
        <v>1</v>
      </c>
      <c r="K421">
        <f>16-INDEX(STANDINGS_W[],MATCH(Table1[[#This Row],[COMBINED]],STANDINGS_W[COMBINED],0),COLUMN(STANDINGS_W[PLACE IN LEAGUE]))</f>
        <v>1</v>
      </c>
      <c r="L421">
        <f>16-INDEX(STANDINGS_K[],MATCH(Table1[[#This Row],[COMBINED]],STANDINGS_K[COMBINED],0),COLUMN(STANDINGS_K[PLACE IN LEAGUE]))</f>
        <v>6</v>
      </c>
      <c r="M421">
        <f>16-INDEX(STANDINGS_SV[],MATCH(Table1[[#This Row],[COMBINED]],STANDINGS_SV[COMBINED],0),COLUMN(STANDINGS_SV[PLACE IN LEAGUE]))</f>
        <v>7</v>
      </c>
      <c r="N421">
        <f>SUM(Table1[[#This Row],[BA]:[SV]])</f>
        <v>65</v>
      </c>
      <c r="O421">
        <v>11</v>
      </c>
    </row>
    <row r="422" spans="1:15" x14ac:dyDescent="0.25">
      <c r="A422" t="s">
        <v>846</v>
      </c>
      <c r="B422" t="s">
        <v>843</v>
      </c>
      <c r="C422" t="str">
        <f>Table1[[#This Row],[League]]&amp;Table1[[#This Row],[Team]]</f>
        <v>$150 Draft Champions Dec 27 1:00 pm Lg.3572Tall Timber DC18</v>
      </c>
      <c r="D422">
        <f>16-INDEX(STANDINGS_BA[],MATCH(Table1[[#This Row],[COMBINED]],STANDINGS_BA[COMBINED],0),COLUMN(STANDINGS_BA[PLACE IN LEAGUE]))</f>
        <v>8</v>
      </c>
      <c r="E422">
        <f>16-INDEX(STANDINGS_R[],MATCH(Table1[[#This Row],[COMBINED]],STANDINGS_R[COMBINED],0),COLUMN(STANDINGS_R[PLACE IN LEAGUE]))</f>
        <v>1</v>
      </c>
      <c r="F422">
        <f>16-INDEX(STANDINGS_HR[],MATCH(Table1[[#This Row],[COMBINED]],STANDINGS_HR[COMBINED],0),COLUMN(STANDINGS_HR[PLACE IN LEAGUE]))</f>
        <v>1</v>
      </c>
      <c r="G422">
        <f>16-INDEX(STANDINGS_RBI[],MATCH(Table1[[#This Row],[COMBINED]],STANDINGS_RBI[COMBINED],0),COLUMN(STANDINGS_RBI[PLACE IN LEAGUE]))</f>
        <v>4</v>
      </c>
      <c r="H422">
        <f>16-INDEX(STANDINGS_SB[],MATCH(Table1[[#This Row],[COMBINED]],STANDINGS_SB[COMBINED],0),COLUMN(STANDINGS_SB[PLACE IN LEAGUE]))</f>
        <v>4</v>
      </c>
      <c r="I422">
        <f>16-INDEX(STANDINGS_ERA[],MATCH(Table1[[#This Row],[COMBINED]],STANDINGS_ERA[COMBINED],0),COLUMN(STANDINGS_ERA[PLACE IN LEAGUE]))</f>
        <v>9</v>
      </c>
      <c r="J422">
        <f>16-INDEX(STANDINGS_WHIP[],MATCH(Table1[[#This Row],[COMBINED]],STANDINGS_WHIP[COMBINED],0),COLUMN(STANDINGS_WHIP[PLACE IN LEAGUE]))</f>
        <v>12</v>
      </c>
      <c r="K422">
        <f>16-INDEX(STANDINGS_W[],MATCH(Table1[[#This Row],[COMBINED]],STANDINGS_W[COMBINED],0),COLUMN(STANDINGS_W[PLACE IN LEAGUE]))</f>
        <v>7</v>
      </c>
      <c r="L422">
        <f>16-INDEX(STANDINGS_K[],MATCH(Table1[[#This Row],[COMBINED]],STANDINGS_K[COMBINED],0),COLUMN(STANDINGS_K[PLACE IN LEAGUE]))</f>
        <v>2</v>
      </c>
      <c r="M422">
        <f>16-INDEX(STANDINGS_SV[],MATCH(Table1[[#This Row],[COMBINED]],STANDINGS_SV[COMBINED],0),COLUMN(STANDINGS_SV[PLACE IN LEAGUE]))</f>
        <v>14</v>
      </c>
      <c r="N422">
        <f>SUM(Table1[[#This Row],[BA]:[SV]])</f>
        <v>62</v>
      </c>
      <c r="O422">
        <v>12</v>
      </c>
    </row>
    <row r="423" spans="1:15" x14ac:dyDescent="0.25">
      <c r="A423" t="s">
        <v>851</v>
      </c>
      <c r="B423" t="s">
        <v>843</v>
      </c>
      <c r="C423" t="str">
        <f>Table1[[#This Row],[League]]&amp;Table1[[#This Row],[Team]]</f>
        <v>$150 Draft Champions Dec 27 1:00 pm Lg.3572Giant Pig</v>
      </c>
      <c r="D423">
        <f>16-INDEX(STANDINGS_BA[],MATCH(Table1[[#This Row],[COMBINED]],STANDINGS_BA[COMBINED],0),COLUMN(STANDINGS_BA[PLACE IN LEAGUE]))</f>
        <v>1</v>
      </c>
      <c r="E423">
        <f>16-INDEX(STANDINGS_R[],MATCH(Table1[[#This Row],[COMBINED]],STANDINGS_R[COMBINED],0),COLUMN(STANDINGS_R[PLACE IN LEAGUE]))</f>
        <v>4</v>
      </c>
      <c r="F423">
        <f>16-INDEX(STANDINGS_HR[],MATCH(Table1[[#This Row],[COMBINED]],STANDINGS_HR[COMBINED],0),COLUMN(STANDINGS_HR[PLACE IN LEAGUE]))</f>
        <v>8</v>
      </c>
      <c r="G423">
        <f>16-INDEX(STANDINGS_RBI[],MATCH(Table1[[#This Row],[COMBINED]],STANDINGS_RBI[COMBINED],0),COLUMN(STANDINGS_RBI[PLACE IN LEAGUE]))</f>
        <v>3</v>
      </c>
      <c r="H423">
        <f>16-INDEX(STANDINGS_SB[],MATCH(Table1[[#This Row],[COMBINED]],STANDINGS_SB[COMBINED],0),COLUMN(STANDINGS_SB[PLACE IN LEAGUE]))</f>
        <v>9</v>
      </c>
      <c r="I423">
        <f>16-INDEX(STANDINGS_ERA[],MATCH(Table1[[#This Row],[COMBINED]],STANDINGS_ERA[COMBINED],0),COLUMN(STANDINGS_ERA[PLACE IN LEAGUE]))</f>
        <v>7</v>
      </c>
      <c r="J423">
        <f>16-INDEX(STANDINGS_WHIP[],MATCH(Table1[[#This Row],[COMBINED]],STANDINGS_WHIP[COMBINED],0),COLUMN(STANDINGS_WHIP[PLACE IN LEAGUE]))</f>
        <v>5</v>
      </c>
      <c r="K423">
        <f>16-INDEX(STANDINGS_W[],MATCH(Table1[[#This Row],[COMBINED]],STANDINGS_W[COMBINED],0),COLUMN(STANDINGS_W[PLACE IN LEAGUE]))</f>
        <v>4</v>
      </c>
      <c r="L423">
        <f>16-INDEX(STANDINGS_K[],MATCH(Table1[[#This Row],[COMBINED]],STANDINGS_K[COMBINED],0),COLUMN(STANDINGS_K[PLACE IN LEAGUE]))</f>
        <v>13</v>
      </c>
      <c r="M423">
        <f>16-INDEX(STANDINGS_SV[],MATCH(Table1[[#This Row],[COMBINED]],STANDINGS_SV[COMBINED],0),COLUMN(STANDINGS_SV[PLACE IN LEAGUE]))</f>
        <v>5</v>
      </c>
      <c r="N423">
        <f>SUM(Table1[[#This Row],[BA]:[SV]])</f>
        <v>59</v>
      </c>
      <c r="O423">
        <v>13</v>
      </c>
    </row>
    <row r="424" spans="1:15" x14ac:dyDescent="0.25">
      <c r="A424" t="s">
        <v>850</v>
      </c>
      <c r="B424" t="s">
        <v>843</v>
      </c>
      <c r="C424" t="str">
        <f>Table1[[#This Row],[League]]&amp;Table1[[#This Row],[Team]]</f>
        <v>$150 Draft Champions Dec 27 1:00 pm Lg.3572Statesboro Blues</v>
      </c>
      <c r="D424">
        <f>16-INDEX(STANDINGS_BA[],MATCH(Table1[[#This Row],[COMBINED]],STANDINGS_BA[COMBINED],0),COLUMN(STANDINGS_BA[PLACE IN LEAGUE]))</f>
        <v>4</v>
      </c>
      <c r="E424">
        <f>16-INDEX(STANDINGS_R[],MATCH(Table1[[#This Row],[COMBINED]],STANDINGS_R[COMBINED],0),COLUMN(STANDINGS_R[PLACE IN LEAGUE]))</f>
        <v>7</v>
      </c>
      <c r="F424">
        <f>16-INDEX(STANDINGS_HR[],MATCH(Table1[[#This Row],[COMBINED]],STANDINGS_HR[COMBINED],0),COLUMN(STANDINGS_HR[PLACE IN LEAGUE]))</f>
        <v>5</v>
      </c>
      <c r="G424">
        <f>16-INDEX(STANDINGS_RBI[],MATCH(Table1[[#This Row],[COMBINED]],STANDINGS_RBI[COMBINED],0),COLUMN(STANDINGS_RBI[PLACE IN LEAGUE]))</f>
        <v>5</v>
      </c>
      <c r="H424">
        <f>16-INDEX(STANDINGS_SB[],MATCH(Table1[[#This Row],[COMBINED]],STANDINGS_SB[COMBINED],0),COLUMN(STANDINGS_SB[PLACE IN LEAGUE]))</f>
        <v>10</v>
      </c>
      <c r="I424">
        <f>16-INDEX(STANDINGS_ERA[],MATCH(Table1[[#This Row],[COMBINED]],STANDINGS_ERA[COMBINED],0),COLUMN(STANDINGS_ERA[PLACE IN LEAGUE]))</f>
        <v>3</v>
      </c>
      <c r="J424">
        <f>16-INDEX(STANDINGS_WHIP[],MATCH(Table1[[#This Row],[COMBINED]],STANDINGS_WHIP[COMBINED],0),COLUMN(STANDINGS_WHIP[PLACE IN LEAGUE]))</f>
        <v>2</v>
      </c>
      <c r="K424">
        <f>16-INDEX(STANDINGS_W[],MATCH(Table1[[#This Row],[COMBINED]],STANDINGS_W[COMBINED],0),COLUMN(STANDINGS_W[PLACE IN LEAGUE]))</f>
        <v>2</v>
      </c>
      <c r="L424">
        <f>16-INDEX(STANDINGS_K[],MATCH(Table1[[#This Row],[COMBINED]],STANDINGS_K[COMBINED],0),COLUMN(STANDINGS_K[PLACE IN LEAGUE]))</f>
        <v>7</v>
      </c>
      <c r="M424">
        <f>16-INDEX(STANDINGS_SV[],MATCH(Table1[[#This Row],[COMBINED]],STANDINGS_SV[COMBINED],0),COLUMN(STANDINGS_SV[PLACE IN LEAGUE]))</f>
        <v>2</v>
      </c>
      <c r="N424">
        <f>SUM(Table1[[#This Row],[BA]:[SV]])</f>
        <v>47</v>
      </c>
      <c r="O424">
        <v>14</v>
      </c>
    </row>
    <row r="425" spans="1:15" x14ac:dyDescent="0.25">
      <c r="A425" t="s">
        <v>127</v>
      </c>
      <c r="B425" t="s">
        <v>843</v>
      </c>
      <c r="C425" t="str">
        <f>Table1[[#This Row],[League]]&amp;Table1[[#This Row],[Team]]</f>
        <v>$150 Draft Champions Dec 27 1:00 pm Lg.3572Just An Old Vet</v>
      </c>
      <c r="D425">
        <f>16-INDEX(STANDINGS_BA[],MATCH(Table1[[#This Row],[COMBINED]],STANDINGS_BA[COMBINED],0),COLUMN(STANDINGS_BA[PLACE IN LEAGUE]))</f>
        <v>3</v>
      </c>
      <c r="E425">
        <f>16-INDEX(STANDINGS_R[],MATCH(Table1[[#This Row],[COMBINED]],STANDINGS_R[COMBINED],0),COLUMN(STANDINGS_R[PLACE IN LEAGUE]))</f>
        <v>2</v>
      </c>
      <c r="F425">
        <f>16-INDEX(STANDINGS_HR[],MATCH(Table1[[#This Row],[COMBINED]],STANDINGS_HR[COMBINED],0),COLUMN(STANDINGS_HR[PLACE IN LEAGUE]))</f>
        <v>3</v>
      </c>
      <c r="G425">
        <f>16-INDEX(STANDINGS_RBI[],MATCH(Table1[[#This Row],[COMBINED]],STANDINGS_RBI[COMBINED],0),COLUMN(STANDINGS_RBI[PLACE IN LEAGUE]))</f>
        <v>2</v>
      </c>
      <c r="H425">
        <f>16-INDEX(STANDINGS_SB[],MATCH(Table1[[#This Row],[COMBINED]],STANDINGS_SB[COMBINED],0),COLUMN(STANDINGS_SB[PLACE IN LEAGUE]))</f>
        <v>3</v>
      </c>
      <c r="I425">
        <f>16-INDEX(STANDINGS_ERA[],MATCH(Table1[[#This Row],[COMBINED]],STANDINGS_ERA[COMBINED],0),COLUMN(STANDINGS_ERA[PLACE IN LEAGUE]))</f>
        <v>11</v>
      </c>
      <c r="J425">
        <f>16-INDEX(STANDINGS_WHIP[],MATCH(Table1[[#This Row],[COMBINED]],STANDINGS_WHIP[COMBINED],0),COLUMN(STANDINGS_WHIP[PLACE IN LEAGUE]))</f>
        <v>6</v>
      </c>
      <c r="K425">
        <f>16-INDEX(STANDINGS_W[],MATCH(Table1[[#This Row],[COMBINED]],STANDINGS_W[COMBINED],0),COLUMN(STANDINGS_W[PLACE IN LEAGUE]))</f>
        <v>9</v>
      </c>
      <c r="L425">
        <f>16-INDEX(STANDINGS_K[],MATCH(Table1[[#This Row],[COMBINED]],STANDINGS_K[COMBINED],0),COLUMN(STANDINGS_K[PLACE IN LEAGUE]))</f>
        <v>1</v>
      </c>
      <c r="M425">
        <f>16-INDEX(STANDINGS_SV[],MATCH(Table1[[#This Row],[COMBINED]],STANDINGS_SV[COMBINED],0),COLUMN(STANDINGS_SV[PLACE IN LEAGUE]))</f>
        <v>1</v>
      </c>
      <c r="N425">
        <f>SUM(Table1[[#This Row],[BA]:[SV]])</f>
        <v>41</v>
      </c>
      <c r="O425">
        <v>15</v>
      </c>
    </row>
    <row r="426" spans="1:15" x14ac:dyDescent="0.25">
      <c r="A426" t="s">
        <v>154</v>
      </c>
      <c r="B426" t="s">
        <v>853</v>
      </c>
      <c r="C426" t="str">
        <f>Table1[[#This Row],[League]]&amp;Table1[[#This Row],[Team]]</f>
        <v>$150 Draft Champions Dec 29 1:00 pm Lg.3574GLG20s</v>
      </c>
      <c r="D426">
        <f>16-INDEX(STANDINGS_BA[],MATCH(Table1[[#This Row],[COMBINED]],STANDINGS_BA[COMBINED],0),COLUMN(STANDINGS_BA[PLACE IN LEAGUE]))</f>
        <v>5</v>
      </c>
      <c r="E426">
        <f>16-INDEX(STANDINGS_R[],MATCH(Table1[[#This Row],[COMBINED]],STANDINGS_R[COMBINED],0),COLUMN(STANDINGS_R[PLACE IN LEAGUE]))</f>
        <v>9</v>
      </c>
      <c r="F426">
        <f>16-INDEX(STANDINGS_HR[],MATCH(Table1[[#This Row],[COMBINED]],STANDINGS_HR[COMBINED],0),COLUMN(STANDINGS_HR[PLACE IN LEAGUE]))</f>
        <v>14</v>
      </c>
      <c r="G426">
        <f>16-INDEX(STANDINGS_RBI[],MATCH(Table1[[#This Row],[COMBINED]],STANDINGS_RBI[COMBINED],0),COLUMN(STANDINGS_RBI[PLACE IN LEAGUE]))</f>
        <v>10</v>
      </c>
      <c r="H426">
        <f>16-INDEX(STANDINGS_SB[],MATCH(Table1[[#This Row],[COMBINED]],STANDINGS_SB[COMBINED],0),COLUMN(STANDINGS_SB[PLACE IN LEAGUE]))</f>
        <v>11</v>
      </c>
      <c r="I426">
        <f>16-INDEX(STANDINGS_ERA[],MATCH(Table1[[#This Row],[COMBINED]],STANDINGS_ERA[COMBINED],0),COLUMN(STANDINGS_ERA[PLACE IN LEAGUE]))</f>
        <v>15</v>
      </c>
      <c r="J426">
        <f>16-INDEX(STANDINGS_WHIP[],MATCH(Table1[[#This Row],[COMBINED]],STANDINGS_WHIP[COMBINED],0),COLUMN(STANDINGS_WHIP[PLACE IN LEAGUE]))</f>
        <v>15</v>
      </c>
      <c r="K426">
        <f>16-INDEX(STANDINGS_W[],MATCH(Table1[[#This Row],[COMBINED]],STANDINGS_W[COMBINED],0),COLUMN(STANDINGS_W[PLACE IN LEAGUE]))</f>
        <v>13</v>
      </c>
      <c r="L426">
        <f>16-INDEX(STANDINGS_K[],MATCH(Table1[[#This Row],[COMBINED]],STANDINGS_K[COMBINED],0),COLUMN(STANDINGS_K[PLACE IN LEAGUE]))</f>
        <v>12</v>
      </c>
      <c r="M426">
        <f>16-INDEX(STANDINGS_SV[],MATCH(Table1[[#This Row],[COMBINED]],STANDINGS_SV[COMBINED],0),COLUMN(STANDINGS_SV[PLACE IN LEAGUE]))</f>
        <v>11</v>
      </c>
      <c r="N426">
        <f>SUM(Table1[[#This Row],[BA]:[SV]])</f>
        <v>115</v>
      </c>
      <c r="O426">
        <v>1</v>
      </c>
    </row>
    <row r="427" spans="1:15" x14ac:dyDescent="0.25">
      <c r="A427" t="s">
        <v>470</v>
      </c>
      <c r="B427" t="s">
        <v>853</v>
      </c>
      <c r="C427" t="str">
        <f>Table1[[#This Row],[League]]&amp;Table1[[#This Row],[Team]]</f>
        <v>$150 Draft Champions Dec 29 1:00 pm Lg.3574Brickdust</v>
      </c>
      <c r="D427">
        <f>16-INDEX(STANDINGS_BA[],MATCH(Table1[[#This Row],[COMBINED]],STANDINGS_BA[COMBINED],0),COLUMN(STANDINGS_BA[PLACE IN LEAGUE]))</f>
        <v>3</v>
      </c>
      <c r="E427">
        <f>16-INDEX(STANDINGS_R[],MATCH(Table1[[#This Row],[COMBINED]],STANDINGS_R[COMBINED],0),COLUMN(STANDINGS_R[PLACE IN LEAGUE]))</f>
        <v>11</v>
      </c>
      <c r="F427">
        <f>16-INDEX(STANDINGS_HR[],MATCH(Table1[[#This Row],[COMBINED]],STANDINGS_HR[COMBINED],0),COLUMN(STANDINGS_HR[PLACE IN LEAGUE]))</f>
        <v>12</v>
      </c>
      <c r="G427">
        <f>16-INDEX(STANDINGS_RBI[],MATCH(Table1[[#This Row],[COMBINED]],STANDINGS_RBI[COMBINED],0),COLUMN(STANDINGS_RBI[PLACE IN LEAGUE]))</f>
        <v>11</v>
      </c>
      <c r="H427">
        <f>16-INDEX(STANDINGS_SB[],MATCH(Table1[[#This Row],[COMBINED]],STANDINGS_SB[COMBINED],0),COLUMN(STANDINGS_SB[PLACE IN LEAGUE]))</f>
        <v>3</v>
      </c>
      <c r="I427">
        <f>16-INDEX(STANDINGS_ERA[],MATCH(Table1[[#This Row],[COMBINED]],STANDINGS_ERA[COMBINED],0),COLUMN(STANDINGS_ERA[PLACE IN LEAGUE]))</f>
        <v>13</v>
      </c>
      <c r="J427">
        <f>16-INDEX(STANDINGS_WHIP[],MATCH(Table1[[#This Row],[COMBINED]],STANDINGS_WHIP[COMBINED],0),COLUMN(STANDINGS_WHIP[PLACE IN LEAGUE]))</f>
        <v>14</v>
      </c>
      <c r="K427">
        <f>16-INDEX(STANDINGS_W[],MATCH(Table1[[#This Row],[COMBINED]],STANDINGS_W[COMBINED],0),COLUMN(STANDINGS_W[PLACE IN LEAGUE]))</f>
        <v>15</v>
      </c>
      <c r="L427">
        <f>16-INDEX(STANDINGS_K[],MATCH(Table1[[#This Row],[COMBINED]],STANDINGS_K[COMBINED],0),COLUMN(STANDINGS_K[PLACE IN LEAGUE]))</f>
        <v>13</v>
      </c>
      <c r="M427">
        <f>16-INDEX(STANDINGS_SV[],MATCH(Table1[[#This Row],[COMBINED]],STANDINGS_SV[COMBINED],0),COLUMN(STANDINGS_SV[PLACE IN LEAGUE]))</f>
        <v>14</v>
      </c>
      <c r="N427">
        <f>SUM(Table1[[#This Row],[BA]:[SV]])</f>
        <v>109</v>
      </c>
      <c r="O427">
        <v>2</v>
      </c>
    </row>
    <row r="428" spans="1:15" x14ac:dyDescent="0.25">
      <c r="A428" t="s">
        <v>56</v>
      </c>
      <c r="B428" t="s">
        <v>853</v>
      </c>
      <c r="C428" t="str">
        <f>Table1[[#This Row],[League]]&amp;Table1[[#This Row],[Team]]</f>
        <v>$150 Draft Champions Dec 29 1:00 pm Lg.3574DOUGHBOYS</v>
      </c>
      <c r="D428">
        <f>16-INDEX(STANDINGS_BA[],MATCH(Table1[[#This Row],[COMBINED]],STANDINGS_BA[COMBINED],0),COLUMN(STANDINGS_BA[PLACE IN LEAGUE]))</f>
        <v>6</v>
      </c>
      <c r="E428">
        <f>16-INDEX(STANDINGS_R[],MATCH(Table1[[#This Row],[COMBINED]],STANDINGS_R[COMBINED],0),COLUMN(STANDINGS_R[PLACE IN LEAGUE]))</f>
        <v>12</v>
      </c>
      <c r="F428">
        <f>16-INDEX(STANDINGS_HR[],MATCH(Table1[[#This Row],[COMBINED]],STANDINGS_HR[COMBINED],0),COLUMN(STANDINGS_HR[PLACE IN LEAGUE]))</f>
        <v>10</v>
      </c>
      <c r="G428">
        <f>16-INDEX(STANDINGS_RBI[],MATCH(Table1[[#This Row],[COMBINED]],STANDINGS_RBI[COMBINED],0),COLUMN(STANDINGS_RBI[PLACE IN LEAGUE]))</f>
        <v>9</v>
      </c>
      <c r="H428">
        <f>16-INDEX(STANDINGS_SB[],MATCH(Table1[[#This Row],[COMBINED]],STANDINGS_SB[COMBINED],0),COLUMN(STANDINGS_SB[PLACE IN LEAGUE]))</f>
        <v>12</v>
      </c>
      <c r="I428">
        <f>16-INDEX(STANDINGS_ERA[],MATCH(Table1[[#This Row],[COMBINED]],STANDINGS_ERA[COMBINED],0),COLUMN(STANDINGS_ERA[PLACE IN LEAGUE]))</f>
        <v>11</v>
      </c>
      <c r="J428">
        <f>16-INDEX(STANDINGS_WHIP[],MATCH(Table1[[#This Row],[COMBINED]],STANDINGS_WHIP[COMBINED],0),COLUMN(STANDINGS_WHIP[PLACE IN LEAGUE]))</f>
        <v>12</v>
      </c>
      <c r="K428">
        <f>16-INDEX(STANDINGS_W[],MATCH(Table1[[#This Row],[COMBINED]],STANDINGS_W[COMBINED],0),COLUMN(STANDINGS_W[PLACE IN LEAGUE]))</f>
        <v>11</v>
      </c>
      <c r="L428">
        <f>16-INDEX(STANDINGS_K[],MATCH(Table1[[#This Row],[COMBINED]],STANDINGS_K[COMBINED],0),COLUMN(STANDINGS_K[PLACE IN LEAGUE]))</f>
        <v>7</v>
      </c>
      <c r="M428">
        <f>16-INDEX(STANDINGS_SV[],MATCH(Table1[[#This Row],[COMBINED]],STANDINGS_SV[COMBINED],0),COLUMN(STANDINGS_SV[PLACE IN LEAGUE]))</f>
        <v>9</v>
      </c>
      <c r="N428">
        <f>SUM(Table1[[#This Row],[BA]:[SV]])</f>
        <v>99</v>
      </c>
      <c r="O428">
        <v>3</v>
      </c>
    </row>
    <row r="429" spans="1:15" x14ac:dyDescent="0.25">
      <c r="A429" t="s">
        <v>855</v>
      </c>
      <c r="B429" t="s">
        <v>853</v>
      </c>
      <c r="C429" t="str">
        <f>Table1[[#This Row],[League]]&amp;Table1[[#This Row],[Team]]</f>
        <v>$150 Draft Champions Dec 29 1:00 pm Lg.3574McLovin</v>
      </c>
      <c r="D429">
        <f>16-INDEX(STANDINGS_BA[],MATCH(Table1[[#This Row],[COMBINED]],STANDINGS_BA[COMBINED],0),COLUMN(STANDINGS_BA[PLACE IN LEAGUE]))</f>
        <v>11</v>
      </c>
      <c r="E429">
        <f>16-INDEX(STANDINGS_R[],MATCH(Table1[[#This Row],[COMBINED]],STANDINGS_R[COMBINED],0),COLUMN(STANDINGS_R[PLACE IN LEAGUE]))</f>
        <v>14</v>
      </c>
      <c r="F429">
        <f>16-INDEX(STANDINGS_HR[],MATCH(Table1[[#This Row],[COMBINED]],STANDINGS_HR[COMBINED],0),COLUMN(STANDINGS_HR[PLACE IN LEAGUE]))</f>
        <v>9</v>
      </c>
      <c r="G429">
        <f>16-INDEX(STANDINGS_RBI[],MATCH(Table1[[#This Row],[COMBINED]],STANDINGS_RBI[COMBINED],0),COLUMN(STANDINGS_RBI[PLACE IN LEAGUE]))</f>
        <v>12</v>
      </c>
      <c r="H429">
        <f>16-INDEX(STANDINGS_SB[],MATCH(Table1[[#This Row],[COMBINED]],STANDINGS_SB[COMBINED],0),COLUMN(STANDINGS_SB[PLACE IN LEAGUE]))</f>
        <v>4</v>
      </c>
      <c r="I429">
        <f>16-INDEX(STANDINGS_ERA[],MATCH(Table1[[#This Row],[COMBINED]],STANDINGS_ERA[COMBINED],0),COLUMN(STANDINGS_ERA[PLACE IN LEAGUE]))</f>
        <v>10</v>
      </c>
      <c r="J429">
        <f>16-INDEX(STANDINGS_WHIP[],MATCH(Table1[[#This Row],[COMBINED]],STANDINGS_WHIP[COMBINED],0),COLUMN(STANDINGS_WHIP[PLACE IN LEAGUE]))</f>
        <v>11</v>
      </c>
      <c r="K429">
        <f>16-INDEX(STANDINGS_W[],MATCH(Table1[[#This Row],[COMBINED]],STANDINGS_W[COMBINED],0),COLUMN(STANDINGS_W[PLACE IN LEAGUE]))</f>
        <v>6</v>
      </c>
      <c r="L429">
        <f>16-INDEX(STANDINGS_K[],MATCH(Table1[[#This Row],[COMBINED]],STANDINGS_K[COMBINED],0),COLUMN(STANDINGS_K[PLACE IN LEAGUE]))</f>
        <v>10</v>
      </c>
      <c r="M429">
        <f>16-INDEX(STANDINGS_SV[],MATCH(Table1[[#This Row],[COMBINED]],STANDINGS_SV[COMBINED],0),COLUMN(STANDINGS_SV[PLACE IN LEAGUE]))</f>
        <v>10</v>
      </c>
      <c r="N429">
        <f>SUM(Table1[[#This Row],[BA]:[SV]])</f>
        <v>97</v>
      </c>
      <c r="O429">
        <v>4</v>
      </c>
    </row>
    <row r="430" spans="1:15" x14ac:dyDescent="0.25">
      <c r="A430" t="s">
        <v>852</v>
      </c>
      <c r="B430" t="s">
        <v>853</v>
      </c>
      <c r="C430" t="str">
        <f>Table1[[#This Row],[League]]&amp;Table1[[#This Row],[Team]]</f>
        <v>$150 Draft Champions Dec 29 1:00 pm Lg.3574Team LeValley 2</v>
      </c>
      <c r="D430">
        <f>16-INDEX(STANDINGS_BA[],MATCH(Table1[[#This Row],[COMBINED]],STANDINGS_BA[COMBINED],0),COLUMN(STANDINGS_BA[PLACE IN LEAGUE]))</f>
        <v>15</v>
      </c>
      <c r="E430">
        <f>16-INDEX(STANDINGS_R[],MATCH(Table1[[#This Row],[COMBINED]],STANDINGS_R[COMBINED],0),COLUMN(STANDINGS_R[PLACE IN LEAGUE]))</f>
        <v>15</v>
      </c>
      <c r="F430">
        <f>16-INDEX(STANDINGS_HR[],MATCH(Table1[[#This Row],[COMBINED]],STANDINGS_HR[COMBINED],0),COLUMN(STANDINGS_HR[PLACE IN LEAGUE]))</f>
        <v>15</v>
      </c>
      <c r="G430">
        <f>16-INDEX(STANDINGS_RBI[],MATCH(Table1[[#This Row],[COMBINED]],STANDINGS_RBI[COMBINED],0),COLUMN(STANDINGS_RBI[PLACE IN LEAGUE]))</f>
        <v>15</v>
      </c>
      <c r="H430">
        <f>16-INDEX(STANDINGS_SB[],MATCH(Table1[[#This Row],[COMBINED]],STANDINGS_SB[COMBINED],0),COLUMN(STANDINGS_SB[PLACE IN LEAGUE]))</f>
        <v>13</v>
      </c>
      <c r="I430">
        <f>16-INDEX(STANDINGS_ERA[],MATCH(Table1[[#This Row],[COMBINED]],STANDINGS_ERA[COMBINED],0),COLUMN(STANDINGS_ERA[PLACE IN LEAGUE]))</f>
        <v>4</v>
      </c>
      <c r="J430">
        <f>16-INDEX(STANDINGS_WHIP[],MATCH(Table1[[#This Row],[COMBINED]],STANDINGS_WHIP[COMBINED],0),COLUMN(STANDINGS_WHIP[PLACE IN LEAGUE]))</f>
        <v>2</v>
      </c>
      <c r="K430">
        <f>16-INDEX(STANDINGS_W[],MATCH(Table1[[#This Row],[COMBINED]],STANDINGS_W[COMBINED],0),COLUMN(STANDINGS_W[PLACE IN LEAGUE]))</f>
        <v>3</v>
      </c>
      <c r="L430">
        <f>16-INDEX(STANDINGS_K[],MATCH(Table1[[#This Row],[COMBINED]],STANDINGS_K[COMBINED],0),COLUMN(STANDINGS_K[PLACE IN LEAGUE]))</f>
        <v>8</v>
      </c>
      <c r="M430">
        <f>16-INDEX(STANDINGS_SV[],MATCH(Table1[[#This Row],[COMBINED]],STANDINGS_SV[COMBINED],0),COLUMN(STANDINGS_SV[PLACE IN LEAGUE]))</f>
        <v>5</v>
      </c>
      <c r="N430">
        <f>SUM(Table1[[#This Row],[BA]:[SV]])</f>
        <v>95</v>
      </c>
      <c r="O430">
        <v>5</v>
      </c>
    </row>
    <row r="431" spans="1:15" x14ac:dyDescent="0.25">
      <c r="A431" t="s">
        <v>859</v>
      </c>
      <c r="B431" t="s">
        <v>853</v>
      </c>
      <c r="C431" t="str">
        <f>Table1[[#This Row],[League]]&amp;Table1[[#This Row],[Team]]</f>
        <v>$150 Draft Champions Dec 29 1:00 pm Lg.3574Team Floyd I</v>
      </c>
      <c r="D431">
        <f>16-INDEX(STANDINGS_BA[],MATCH(Table1[[#This Row],[COMBINED]],STANDINGS_BA[COMBINED],0),COLUMN(STANDINGS_BA[PLACE IN LEAGUE]))</f>
        <v>7</v>
      </c>
      <c r="E431">
        <f>16-INDEX(STANDINGS_R[],MATCH(Table1[[#This Row],[COMBINED]],STANDINGS_R[COMBINED],0),COLUMN(STANDINGS_R[PLACE IN LEAGUE]))</f>
        <v>13</v>
      </c>
      <c r="F431">
        <f>16-INDEX(STANDINGS_HR[],MATCH(Table1[[#This Row],[COMBINED]],STANDINGS_HR[COMBINED],0),COLUMN(STANDINGS_HR[PLACE IN LEAGUE]))</f>
        <v>5</v>
      </c>
      <c r="G431">
        <f>16-INDEX(STANDINGS_RBI[],MATCH(Table1[[#This Row],[COMBINED]],STANDINGS_RBI[COMBINED],0),COLUMN(STANDINGS_RBI[PLACE IN LEAGUE]))</f>
        <v>13</v>
      </c>
      <c r="H431">
        <f>16-INDEX(STANDINGS_SB[],MATCH(Table1[[#This Row],[COMBINED]],STANDINGS_SB[COMBINED],0),COLUMN(STANDINGS_SB[PLACE IN LEAGUE]))</f>
        <v>14</v>
      </c>
      <c r="I431">
        <f>16-INDEX(STANDINGS_ERA[],MATCH(Table1[[#This Row],[COMBINED]],STANDINGS_ERA[COMBINED],0),COLUMN(STANDINGS_ERA[PLACE IN LEAGUE]))</f>
        <v>7</v>
      </c>
      <c r="J431">
        <f>16-INDEX(STANDINGS_WHIP[],MATCH(Table1[[#This Row],[COMBINED]],STANDINGS_WHIP[COMBINED],0),COLUMN(STANDINGS_WHIP[PLACE IN LEAGUE]))</f>
        <v>9</v>
      </c>
      <c r="K431">
        <f>16-INDEX(STANDINGS_W[],MATCH(Table1[[#This Row],[COMBINED]],STANDINGS_W[COMBINED],0),COLUMN(STANDINGS_W[PLACE IN LEAGUE]))</f>
        <v>9</v>
      </c>
      <c r="L431">
        <f>16-INDEX(STANDINGS_K[],MATCH(Table1[[#This Row],[COMBINED]],STANDINGS_K[COMBINED],0),COLUMN(STANDINGS_K[PLACE IN LEAGUE]))</f>
        <v>6</v>
      </c>
      <c r="M431">
        <f>16-INDEX(STANDINGS_SV[],MATCH(Table1[[#This Row],[COMBINED]],STANDINGS_SV[COMBINED],0),COLUMN(STANDINGS_SV[PLACE IN LEAGUE]))</f>
        <v>2</v>
      </c>
      <c r="N431">
        <f>SUM(Table1[[#This Row],[BA]:[SV]])</f>
        <v>85</v>
      </c>
      <c r="O431">
        <v>6</v>
      </c>
    </row>
    <row r="432" spans="1:15" x14ac:dyDescent="0.25">
      <c r="A432" t="s">
        <v>331</v>
      </c>
      <c r="B432" t="s">
        <v>853</v>
      </c>
      <c r="C432" t="str">
        <f>Table1[[#This Row],[League]]&amp;Table1[[#This Row],[Team]]</f>
        <v>$150 Draft Champions Dec 29 1:00 pm Lg.3574Golden Sombreros</v>
      </c>
      <c r="D432">
        <f>16-INDEX(STANDINGS_BA[],MATCH(Table1[[#This Row],[COMBINED]],STANDINGS_BA[COMBINED],0),COLUMN(STANDINGS_BA[PLACE IN LEAGUE]))</f>
        <v>14</v>
      </c>
      <c r="E432">
        <f>16-INDEX(STANDINGS_R[],MATCH(Table1[[#This Row],[COMBINED]],STANDINGS_R[COMBINED],0),COLUMN(STANDINGS_R[PLACE IN LEAGUE]))</f>
        <v>8</v>
      </c>
      <c r="F432">
        <f>16-INDEX(STANDINGS_HR[],MATCH(Table1[[#This Row],[COMBINED]],STANDINGS_HR[COMBINED],0),COLUMN(STANDINGS_HR[PLACE IN LEAGUE]))</f>
        <v>4</v>
      </c>
      <c r="G432">
        <f>16-INDEX(STANDINGS_RBI[],MATCH(Table1[[#This Row],[COMBINED]],STANDINGS_RBI[COMBINED],0),COLUMN(STANDINGS_RBI[PLACE IN LEAGUE]))</f>
        <v>8</v>
      </c>
      <c r="H432">
        <f>16-INDEX(STANDINGS_SB[],MATCH(Table1[[#This Row],[COMBINED]],STANDINGS_SB[COMBINED],0),COLUMN(STANDINGS_SB[PLACE IN LEAGUE]))</f>
        <v>7</v>
      </c>
      <c r="I432">
        <f>16-INDEX(STANDINGS_ERA[],MATCH(Table1[[#This Row],[COMBINED]],STANDINGS_ERA[COMBINED],0),COLUMN(STANDINGS_ERA[PLACE IN LEAGUE]))</f>
        <v>8</v>
      </c>
      <c r="J432">
        <f>16-INDEX(STANDINGS_WHIP[],MATCH(Table1[[#This Row],[COMBINED]],STANDINGS_WHIP[COMBINED],0),COLUMN(STANDINGS_WHIP[PLACE IN LEAGUE]))</f>
        <v>7</v>
      </c>
      <c r="K432">
        <f>16-INDEX(STANDINGS_W[],MATCH(Table1[[#This Row],[COMBINED]],STANDINGS_W[COMBINED],0),COLUMN(STANDINGS_W[PLACE IN LEAGUE]))</f>
        <v>10</v>
      </c>
      <c r="L432">
        <f>16-INDEX(STANDINGS_K[],MATCH(Table1[[#This Row],[COMBINED]],STANDINGS_K[COMBINED],0),COLUMN(STANDINGS_K[PLACE IN LEAGUE]))</f>
        <v>4</v>
      </c>
      <c r="M432">
        <f>16-INDEX(STANDINGS_SV[],MATCH(Table1[[#This Row],[COMBINED]],STANDINGS_SV[COMBINED],0),COLUMN(STANDINGS_SV[PLACE IN LEAGUE]))</f>
        <v>13</v>
      </c>
      <c r="N432">
        <f>SUM(Table1[[#This Row],[BA]:[SV]])</f>
        <v>83</v>
      </c>
      <c r="O432">
        <v>7</v>
      </c>
    </row>
    <row r="433" spans="1:15" x14ac:dyDescent="0.25">
      <c r="A433" t="s">
        <v>854</v>
      </c>
      <c r="B433" t="s">
        <v>853</v>
      </c>
      <c r="C433" t="str">
        <f>Table1[[#This Row],[League]]&amp;Table1[[#This Row],[Team]]</f>
        <v>$150 Draft Champions Dec 29 1:00 pm Lg.3574Absolute Truth</v>
      </c>
      <c r="D433">
        <f>16-INDEX(STANDINGS_BA[],MATCH(Table1[[#This Row],[COMBINED]],STANDINGS_BA[COMBINED],0),COLUMN(STANDINGS_BA[PLACE IN LEAGUE]))</f>
        <v>13</v>
      </c>
      <c r="E433">
        <f>16-INDEX(STANDINGS_R[],MATCH(Table1[[#This Row],[COMBINED]],STANDINGS_R[COMBINED],0),COLUMN(STANDINGS_R[PLACE IN LEAGUE]))</f>
        <v>10</v>
      </c>
      <c r="F433">
        <f>16-INDEX(STANDINGS_HR[],MATCH(Table1[[#This Row],[COMBINED]],STANDINGS_HR[COMBINED],0),COLUMN(STANDINGS_HR[PLACE IN LEAGUE]))</f>
        <v>8</v>
      </c>
      <c r="G433">
        <f>16-INDEX(STANDINGS_RBI[],MATCH(Table1[[#This Row],[COMBINED]],STANDINGS_RBI[COMBINED],0),COLUMN(STANDINGS_RBI[PLACE IN LEAGUE]))</f>
        <v>4</v>
      </c>
      <c r="H433">
        <f>16-INDEX(STANDINGS_SB[],MATCH(Table1[[#This Row],[COMBINED]],STANDINGS_SB[COMBINED],0),COLUMN(STANDINGS_SB[PLACE IN LEAGUE]))</f>
        <v>10</v>
      </c>
      <c r="I433">
        <f>16-INDEX(STANDINGS_ERA[],MATCH(Table1[[#This Row],[COMBINED]],STANDINGS_ERA[COMBINED],0),COLUMN(STANDINGS_ERA[PLACE IN LEAGUE]))</f>
        <v>5</v>
      </c>
      <c r="J433">
        <f>16-INDEX(STANDINGS_WHIP[],MATCH(Table1[[#This Row],[COMBINED]],STANDINGS_WHIP[COMBINED],0),COLUMN(STANDINGS_WHIP[PLACE IN LEAGUE]))</f>
        <v>4</v>
      </c>
      <c r="K433">
        <f>16-INDEX(STANDINGS_W[],MATCH(Table1[[#This Row],[COMBINED]],STANDINGS_W[COMBINED],0),COLUMN(STANDINGS_W[PLACE IN LEAGUE]))</f>
        <v>7</v>
      </c>
      <c r="L433">
        <f>16-INDEX(STANDINGS_K[],MATCH(Table1[[#This Row],[COMBINED]],STANDINGS_K[COMBINED],0),COLUMN(STANDINGS_K[PLACE IN LEAGUE]))</f>
        <v>2</v>
      </c>
      <c r="M433">
        <f>16-INDEX(STANDINGS_SV[],MATCH(Table1[[#This Row],[COMBINED]],STANDINGS_SV[COMBINED],0),COLUMN(STANDINGS_SV[PLACE IN LEAGUE]))</f>
        <v>12</v>
      </c>
      <c r="N433">
        <f>SUM(Table1[[#This Row],[BA]:[SV]])</f>
        <v>75</v>
      </c>
      <c r="O433">
        <v>8</v>
      </c>
    </row>
    <row r="434" spans="1:15" x14ac:dyDescent="0.25">
      <c r="A434" t="s">
        <v>17</v>
      </c>
      <c r="B434" t="s">
        <v>853</v>
      </c>
      <c r="C434" t="str">
        <f>Table1[[#This Row],[League]]&amp;Table1[[#This Row],[Team]]</f>
        <v>$150 Draft Champions Dec 29 1:00 pm Lg.3574Millertime</v>
      </c>
      <c r="D434">
        <f>16-INDEX(STANDINGS_BA[],MATCH(Table1[[#This Row],[COMBINED]],STANDINGS_BA[COMBINED],0),COLUMN(STANDINGS_BA[PLACE IN LEAGUE]))</f>
        <v>4</v>
      </c>
      <c r="E434">
        <f>16-INDEX(STANDINGS_R[],MATCH(Table1[[#This Row],[COMBINED]],STANDINGS_R[COMBINED],0),COLUMN(STANDINGS_R[PLACE IN LEAGUE]))</f>
        <v>3</v>
      </c>
      <c r="F434">
        <f>16-INDEX(STANDINGS_HR[],MATCH(Table1[[#This Row],[COMBINED]],STANDINGS_HR[COMBINED],0),COLUMN(STANDINGS_HR[PLACE IN LEAGUE]))</f>
        <v>2</v>
      </c>
      <c r="G434">
        <f>16-INDEX(STANDINGS_RBI[],MATCH(Table1[[#This Row],[COMBINED]],STANDINGS_RBI[COMBINED],0),COLUMN(STANDINGS_RBI[PLACE IN LEAGUE]))</f>
        <v>2</v>
      </c>
      <c r="H434">
        <f>16-INDEX(STANDINGS_SB[],MATCH(Table1[[#This Row],[COMBINED]],STANDINGS_SB[COMBINED],0),COLUMN(STANDINGS_SB[PLACE IN LEAGUE]))</f>
        <v>5</v>
      </c>
      <c r="I434">
        <f>16-INDEX(STANDINGS_ERA[],MATCH(Table1[[#This Row],[COMBINED]],STANDINGS_ERA[COMBINED],0),COLUMN(STANDINGS_ERA[PLACE IN LEAGUE]))</f>
        <v>14</v>
      </c>
      <c r="J434">
        <f>16-INDEX(STANDINGS_WHIP[],MATCH(Table1[[#This Row],[COMBINED]],STANDINGS_WHIP[COMBINED],0),COLUMN(STANDINGS_WHIP[PLACE IN LEAGUE]))</f>
        <v>13</v>
      </c>
      <c r="K434">
        <f>16-INDEX(STANDINGS_W[],MATCH(Table1[[#This Row],[COMBINED]],STANDINGS_W[COMBINED],0),COLUMN(STANDINGS_W[PLACE IN LEAGUE]))</f>
        <v>12</v>
      </c>
      <c r="L434">
        <f>16-INDEX(STANDINGS_K[],MATCH(Table1[[#This Row],[COMBINED]],STANDINGS_K[COMBINED],0),COLUMN(STANDINGS_K[PLACE IN LEAGUE]))</f>
        <v>15</v>
      </c>
      <c r="M434">
        <f>16-INDEX(STANDINGS_SV[],MATCH(Table1[[#This Row],[COMBINED]],STANDINGS_SV[COMBINED],0),COLUMN(STANDINGS_SV[PLACE IN LEAGUE]))</f>
        <v>4</v>
      </c>
      <c r="N434">
        <f>SUM(Table1[[#This Row],[BA]:[SV]])</f>
        <v>74</v>
      </c>
      <c r="O434">
        <v>9</v>
      </c>
    </row>
    <row r="435" spans="1:15" x14ac:dyDescent="0.25">
      <c r="A435" t="s">
        <v>856</v>
      </c>
      <c r="B435" t="s">
        <v>853</v>
      </c>
      <c r="C435" t="str">
        <f>Table1[[#This Row],[League]]&amp;Table1[[#This Row],[Team]]</f>
        <v>$150 Draft Champions Dec 29 1:00 pm Lg.3574Sunshine Boys</v>
      </c>
      <c r="D435">
        <f>16-INDEX(STANDINGS_BA[],MATCH(Table1[[#This Row],[COMBINED]],STANDINGS_BA[COMBINED],0),COLUMN(STANDINGS_BA[PLACE IN LEAGUE]))</f>
        <v>10</v>
      </c>
      <c r="E435">
        <f>16-INDEX(STANDINGS_R[],MATCH(Table1[[#This Row],[COMBINED]],STANDINGS_R[COMBINED],0),COLUMN(STANDINGS_R[PLACE IN LEAGUE]))</f>
        <v>5</v>
      </c>
      <c r="F435">
        <f>16-INDEX(STANDINGS_HR[],MATCH(Table1[[#This Row],[COMBINED]],STANDINGS_HR[COMBINED],0),COLUMN(STANDINGS_HR[PLACE IN LEAGUE]))</f>
        <v>6</v>
      </c>
      <c r="G435">
        <f>16-INDEX(STANDINGS_RBI[],MATCH(Table1[[#This Row],[COMBINED]],STANDINGS_RBI[COMBINED],0),COLUMN(STANDINGS_RBI[PLACE IN LEAGUE]))</f>
        <v>14</v>
      </c>
      <c r="H435">
        <f>16-INDEX(STANDINGS_SB[],MATCH(Table1[[#This Row],[COMBINED]],STANDINGS_SB[COMBINED],0),COLUMN(STANDINGS_SB[PLACE IN LEAGUE]))</f>
        <v>1</v>
      </c>
      <c r="I435">
        <f>16-INDEX(STANDINGS_ERA[],MATCH(Table1[[#This Row],[COMBINED]],STANDINGS_ERA[COMBINED],0),COLUMN(STANDINGS_ERA[PLACE IN LEAGUE]))</f>
        <v>9</v>
      </c>
      <c r="J435">
        <f>16-INDEX(STANDINGS_WHIP[],MATCH(Table1[[#This Row],[COMBINED]],STANDINGS_WHIP[COMBINED],0),COLUMN(STANDINGS_WHIP[PLACE IN LEAGUE]))</f>
        <v>8</v>
      </c>
      <c r="K435">
        <f>16-INDEX(STANDINGS_W[],MATCH(Table1[[#This Row],[COMBINED]],STANDINGS_W[COMBINED],0),COLUMN(STANDINGS_W[PLACE IN LEAGUE]))</f>
        <v>5</v>
      </c>
      <c r="L435">
        <f>16-INDEX(STANDINGS_K[],MATCH(Table1[[#This Row],[COMBINED]],STANDINGS_K[COMBINED],0),COLUMN(STANDINGS_K[PLACE IN LEAGUE]))</f>
        <v>9</v>
      </c>
      <c r="M435">
        <f>16-INDEX(STANDINGS_SV[],MATCH(Table1[[#This Row],[COMBINED]],STANDINGS_SV[COMBINED],0),COLUMN(STANDINGS_SV[PLACE IN LEAGUE]))</f>
        <v>6</v>
      </c>
      <c r="N435">
        <f>SUM(Table1[[#This Row],[BA]:[SV]])</f>
        <v>73</v>
      </c>
      <c r="O435">
        <v>10</v>
      </c>
    </row>
    <row r="436" spans="1:15" x14ac:dyDescent="0.25">
      <c r="A436" t="s">
        <v>857</v>
      </c>
      <c r="B436" t="s">
        <v>853</v>
      </c>
      <c r="C436" t="str">
        <f>Table1[[#This Row],[League]]&amp;Table1[[#This Row],[Team]]</f>
        <v>$150 Draft Champions Dec 29 1:00 pm Lg.3574Vida's Blues 1</v>
      </c>
      <c r="D436">
        <f>16-INDEX(STANDINGS_BA[],MATCH(Table1[[#This Row],[COMBINED]],STANDINGS_BA[COMBINED],0),COLUMN(STANDINGS_BA[PLACE IN LEAGUE]))</f>
        <v>9</v>
      </c>
      <c r="E436">
        <f>16-INDEX(STANDINGS_R[],MATCH(Table1[[#This Row],[COMBINED]],STANDINGS_R[COMBINED],0),COLUMN(STANDINGS_R[PLACE IN LEAGUE]))</f>
        <v>7</v>
      </c>
      <c r="F436">
        <f>16-INDEX(STANDINGS_HR[],MATCH(Table1[[#This Row],[COMBINED]],STANDINGS_HR[COMBINED],0),COLUMN(STANDINGS_HR[PLACE IN LEAGUE]))</f>
        <v>11</v>
      </c>
      <c r="G436">
        <f>16-INDEX(STANDINGS_RBI[],MATCH(Table1[[#This Row],[COMBINED]],STANDINGS_RBI[COMBINED],0),COLUMN(STANDINGS_RBI[PLACE IN LEAGUE]))</f>
        <v>5</v>
      </c>
      <c r="H436">
        <f>16-INDEX(STANDINGS_SB[],MATCH(Table1[[#This Row],[COMBINED]],STANDINGS_SB[COMBINED],0),COLUMN(STANDINGS_SB[PLACE IN LEAGUE]))</f>
        <v>8</v>
      </c>
      <c r="I436">
        <f>16-INDEX(STANDINGS_ERA[],MATCH(Table1[[#This Row],[COMBINED]],STANDINGS_ERA[COMBINED],0),COLUMN(STANDINGS_ERA[PLACE IN LEAGUE]))</f>
        <v>2</v>
      </c>
      <c r="J436">
        <f>16-INDEX(STANDINGS_WHIP[],MATCH(Table1[[#This Row],[COMBINED]],STANDINGS_WHIP[COMBINED],0),COLUMN(STANDINGS_WHIP[PLACE IN LEAGUE]))</f>
        <v>5</v>
      </c>
      <c r="K436">
        <f>16-INDEX(STANDINGS_W[],MATCH(Table1[[#This Row],[COMBINED]],STANDINGS_W[COMBINED],0),COLUMN(STANDINGS_W[PLACE IN LEAGUE]))</f>
        <v>8</v>
      </c>
      <c r="L436">
        <f>16-INDEX(STANDINGS_K[],MATCH(Table1[[#This Row],[COMBINED]],STANDINGS_K[COMBINED],0),COLUMN(STANDINGS_K[PLACE IN LEAGUE]))</f>
        <v>11</v>
      </c>
      <c r="M436">
        <f>16-INDEX(STANDINGS_SV[],MATCH(Table1[[#This Row],[COMBINED]],STANDINGS_SV[COMBINED],0),COLUMN(STANDINGS_SV[PLACE IN LEAGUE]))</f>
        <v>3</v>
      </c>
      <c r="N436">
        <f>SUM(Table1[[#This Row],[BA]:[SV]])</f>
        <v>69</v>
      </c>
      <c r="O436">
        <v>11</v>
      </c>
    </row>
    <row r="437" spans="1:15" x14ac:dyDescent="0.25">
      <c r="A437" t="s">
        <v>861</v>
      </c>
      <c r="B437" t="s">
        <v>853</v>
      </c>
      <c r="C437" t="str">
        <f>Table1[[#This Row],[League]]&amp;Table1[[#This Row],[Team]]</f>
        <v>$150 Draft Champions Dec 29 1:00 pm Lg.3574Donnie Ballgame</v>
      </c>
      <c r="D437">
        <f>16-INDEX(STANDINGS_BA[],MATCH(Table1[[#This Row],[COMBINED]],STANDINGS_BA[COMBINED],0),COLUMN(STANDINGS_BA[PLACE IN LEAGUE]))</f>
        <v>1</v>
      </c>
      <c r="E437">
        <f>16-INDEX(STANDINGS_R[],MATCH(Table1[[#This Row],[COMBINED]],STANDINGS_R[COMBINED],0),COLUMN(STANDINGS_R[PLACE IN LEAGUE]))</f>
        <v>6</v>
      </c>
      <c r="F437">
        <f>16-INDEX(STANDINGS_HR[],MATCH(Table1[[#This Row],[COMBINED]],STANDINGS_HR[COMBINED],0),COLUMN(STANDINGS_HR[PLACE IN LEAGUE]))</f>
        <v>13</v>
      </c>
      <c r="G437">
        <f>16-INDEX(STANDINGS_RBI[],MATCH(Table1[[#This Row],[COMBINED]],STANDINGS_RBI[COMBINED],0),COLUMN(STANDINGS_RBI[PLACE IN LEAGUE]))</f>
        <v>6</v>
      </c>
      <c r="H437">
        <f>16-INDEX(STANDINGS_SB[],MATCH(Table1[[#This Row],[COMBINED]],STANDINGS_SB[COMBINED],0),COLUMN(STANDINGS_SB[PLACE IN LEAGUE]))</f>
        <v>2</v>
      </c>
      <c r="I437">
        <f>16-INDEX(STANDINGS_ERA[],MATCH(Table1[[#This Row],[COMBINED]],STANDINGS_ERA[COMBINED],0),COLUMN(STANDINGS_ERA[PLACE IN LEAGUE]))</f>
        <v>12</v>
      </c>
      <c r="J437">
        <f>16-INDEX(STANDINGS_WHIP[],MATCH(Table1[[#This Row],[COMBINED]],STANDINGS_WHIP[COMBINED],0),COLUMN(STANDINGS_WHIP[PLACE IN LEAGUE]))</f>
        <v>10</v>
      </c>
      <c r="K437">
        <f>16-INDEX(STANDINGS_W[],MATCH(Table1[[#This Row],[COMBINED]],STANDINGS_W[COMBINED],0),COLUMN(STANDINGS_W[PLACE IN LEAGUE]))</f>
        <v>1</v>
      </c>
      <c r="L437">
        <f>16-INDEX(STANDINGS_K[],MATCH(Table1[[#This Row],[COMBINED]],STANDINGS_K[COMBINED],0),COLUMN(STANDINGS_K[PLACE IN LEAGUE]))</f>
        <v>1</v>
      </c>
      <c r="M437">
        <f>16-INDEX(STANDINGS_SV[],MATCH(Table1[[#This Row],[COMBINED]],STANDINGS_SV[COMBINED],0),COLUMN(STANDINGS_SV[PLACE IN LEAGUE]))</f>
        <v>15</v>
      </c>
      <c r="N437">
        <f>SUM(Table1[[#This Row],[BA]:[SV]])</f>
        <v>67</v>
      </c>
      <c r="O437">
        <v>12</v>
      </c>
    </row>
    <row r="438" spans="1:15" x14ac:dyDescent="0.25">
      <c r="A438" t="s">
        <v>858</v>
      </c>
      <c r="B438" t="s">
        <v>853</v>
      </c>
      <c r="C438" t="str">
        <f>Table1[[#This Row],[League]]&amp;Table1[[#This Row],[Team]]</f>
        <v>$150 Draft Champions Dec 29 1:00 pm Lg.3574The Olson Boys</v>
      </c>
      <c r="D438">
        <f>16-INDEX(STANDINGS_BA[],MATCH(Table1[[#This Row],[COMBINED]],STANDINGS_BA[COMBINED],0),COLUMN(STANDINGS_BA[PLACE IN LEAGUE]))</f>
        <v>8</v>
      </c>
      <c r="E438">
        <f>16-INDEX(STANDINGS_R[],MATCH(Table1[[#This Row],[COMBINED]],STANDINGS_R[COMBINED],0),COLUMN(STANDINGS_R[PLACE IN LEAGUE]))</f>
        <v>1</v>
      </c>
      <c r="F438">
        <f>16-INDEX(STANDINGS_HR[],MATCH(Table1[[#This Row],[COMBINED]],STANDINGS_HR[COMBINED],0),COLUMN(STANDINGS_HR[PLACE IN LEAGUE]))</f>
        <v>3</v>
      </c>
      <c r="G438">
        <f>16-INDEX(STANDINGS_RBI[],MATCH(Table1[[#This Row],[COMBINED]],STANDINGS_RBI[COMBINED],0),COLUMN(STANDINGS_RBI[PLACE IN LEAGUE]))</f>
        <v>3</v>
      </c>
      <c r="H438">
        <f>16-INDEX(STANDINGS_SB[],MATCH(Table1[[#This Row],[COMBINED]],STANDINGS_SB[COMBINED],0),COLUMN(STANDINGS_SB[PLACE IN LEAGUE]))</f>
        <v>9</v>
      </c>
      <c r="I438">
        <f>16-INDEX(STANDINGS_ERA[],MATCH(Table1[[#This Row],[COMBINED]],STANDINGS_ERA[COMBINED],0),COLUMN(STANDINGS_ERA[PLACE IN LEAGUE]))</f>
        <v>3</v>
      </c>
      <c r="J438">
        <f>16-INDEX(STANDINGS_WHIP[],MATCH(Table1[[#This Row],[COMBINED]],STANDINGS_WHIP[COMBINED],0),COLUMN(STANDINGS_WHIP[PLACE IN LEAGUE]))</f>
        <v>6</v>
      </c>
      <c r="K438">
        <f>16-INDEX(STANDINGS_W[],MATCH(Table1[[#This Row],[COMBINED]],STANDINGS_W[COMBINED],0),COLUMN(STANDINGS_W[PLACE IN LEAGUE]))</f>
        <v>14</v>
      </c>
      <c r="L438">
        <f>16-INDEX(STANDINGS_K[],MATCH(Table1[[#This Row],[COMBINED]],STANDINGS_K[COMBINED],0),COLUMN(STANDINGS_K[PLACE IN LEAGUE]))</f>
        <v>14</v>
      </c>
      <c r="M438">
        <f>16-INDEX(STANDINGS_SV[],MATCH(Table1[[#This Row],[COMBINED]],STANDINGS_SV[COMBINED],0),COLUMN(STANDINGS_SV[PLACE IN LEAGUE]))</f>
        <v>1</v>
      </c>
      <c r="N438">
        <f>SUM(Table1[[#This Row],[BA]:[SV]])</f>
        <v>62</v>
      </c>
      <c r="O438">
        <v>13</v>
      </c>
    </row>
    <row r="439" spans="1:15" x14ac:dyDescent="0.25">
      <c r="A439" t="s">
        <v>52</v>
      </c>
      <c r="B439" t="s">
        <v>853</v>
      </c>
      <c r="C439" t="str">
        <f>Table1[[#This Row],[League]]&amp;Table1[[#This Row],[Team]]</f>
        <v>$150 Draft Champions Dec 29 1:00 pm Lg.3574Tree Huggers</v>
      </c>
      <c r="D439">
        <f>16-INDEX(STANDINGS_BA[],MATCH(Table1[[#This Row],[COMBINED]],STANDINGS_BA[COMBINED],0),COLUMN(STANDINGS_BA[PLACE IN LEAGUE]))</f>
        <v>12</v>
      </c>
      <c r="E439">
        <f>16-INDEX(STANDINGS_R[],MATCH(Table1[[#This Row],[COMBINED]],STANDINGS_R[COMBINED],0),COLUMN(STANDINGS_R[PLACE IN LEAGUE]))</f>
        <v>2</v>
      </c>
      <c r="F439">
        <f>16-INDEX(STANDINGS_HR[],MATCH(Table1[[#This Row],[COMBINED]],STANDINGS_HR[COMBINED],0),COLUMN(STANDINGS_HR[PLACE IN LEAGUE]))</f>
        <v>1</v>
      </c>
      <c r="G439">
        <f>16-INDEX(STANDINGS_RBI[],MATCH(Table1[[#This Row],[COMBINED]],STANDINGS_RBI[COMBINED],0),COLUMN(STANDINGS_RBI[PLACE IN LEAGUE]))</f>
        <v>1</v>
      </c>
      <c r="H439">
        <f>16-INDEX(STANDINGS_SB[],MATCH(Table1[[#This Row],[COMBINED]],STANDINGS_SB[COMBINED],0),COLUMN(STANDINGS_SB[PLACE IN LEAGUE]))</f>
        <v>15</v>
      </c>
      <c r="I439">
        <f>16-INDEX(STANDINGS_ERA[],MATCH(Table1[[#This Row],[COMBINED]],STANDINGS_ERA[COMBINED],0),COLUMN(STANDINGS_ERA[PLACE IN LEAGUE]))</f>
        <v>6</v>
      </c>
      <c r="J439">
        <f>16-INDEX(STANDINGS_WHIP[],MATCH(Table1[[#This Row],[COMBINED]],STANDINGS_WHIP[COMBINED],0),COLUMN(STANDINGS_WHIP[PLACE IN LEAGUE]))</f>
        <v>1</v>
      </c>
      <c r="K439">
        <f>16-INDEX(STANDINGS_W[],MATCH(Table1[[#This Row],[COMBINED]],STANDINGS_W[COMBINED],0),COLUMN(STANDINGS_W[PLACE IN LEAGUE]))</f>
        <v>2</v>
      </c>
      <c r="L439">
        <f>16-INDEX(STANDINGS_K[],MATCH(Table1[[#This Row],[COMBINED]],STANDINGS_K[COMBINED],0),COLUMN(STANDINGS_K[PLACE IN LEAGUE]))</f>
        <v>3</v>
      </c>
      <c r="M439">
        <f>16-INDEX(STANDINGS_SV[],MATCH(Table1[[#This Row],[COMBINED]],STANDINGS_SV[COMBINED],0),COLUMN(STANDINGS_SV[PLACE IN LEAGUE]))</f>
        <v>8</v>
      </c>
      <c r="N439">
        <f>SUM(Table1[[#This Row],[BA]:[SV]])</f>
        <v>51</v>
      </c>
      <c r="O439">
        <v>14</v>
      </c>
    </row>
    <row r="440" spans="1:15" x14ac:dyDescent="0.25">
      <c r="A440" t="s">
        <v>860</v>
      </c>
      <c r="B440" t="s">
        <v>853</v>
      </c>
      <c r="C440" t="str">
        <f>Table1[[#This Row],[League]]&amp;Table1[[#This Row],[Team]]</f>
        <v>$150 Draft Champions Dec 29 1:00 pm Lg.3574Cultured Hooligan 2</v>
      </c>
      <c r="D440">
        <f>16-INDEX(STANDINGS_BA[],MATCH(Table1[[#This Row],[COMBINED]],STANDINGS_BA[COMBINED],0),COLUMN(STANDINGS_BA[PLACE IN LEAGUE]))</f>
        <v>2</v>
      </c>
      <c r="E440">
        <f>16-INDEX(STANDINGS_R[],MATCH(Table1[[#This Row],[COMBINED]],STANDINGS_R[COMBINED],0),COLUMN(STANDINGS_R[PLACE IN LEAGUE]))</f>
        <v>4</v>
      </c>
      <c r="F440">
        <f>16-INDEX(STANDINGS_HR[],MATCH(Table1[[#This Row],[COMBINED]],STANDINGS_HR[COMBINED],0),COLUMN(STANDINGS_HR[PLACE IN LEAGUE]))</f>
        <v>7</v>
      </c>
      <c r="G440">
        <f>16-INDEX(STANDINGS_RBI[],MATCH(Table1[[#This Row],[COMBINED]],STANDINGS_RBI[COMBINED],0),COLUMN(STANDINGS_RBI[PLACE IN LEAGUE]))</f>
        <v>7</v>
      </c>
      <c r="H440">
        <f>16-INDEX(STANDINGS_SB[],MATCH(Table1[[#This Row],[COMBINED]],STANDINGS_SB[COMBINED],0),COLUMN(STANDINGS_SB[PLACE IN LEAGUE]))</f>
        <v>6</v>
      </c>
      <c r="I440">
        <f>16-INDEX(STANDINGS_ERA[],MATCH(Table1[[#This Row],[COMBINED]],STANDINGS_ERA[COMBINED],0),COLUMN(STANDINGS_ERA[PLACE IN LEAGUE]))</f>
        <v>1</v>
      </c>
      <c r="J440">
        <f>16-INDEX(STANDINGS_WHIP[],MATCH(Table1[[#This Row],[COMBINED]],STANDINGS_WHIP[COMBINED],0),COLUMN(STANDINGS_WHIP[PLACE IN LEAGUE]))</f>
        <v>3</v>
      </c>
      <c r="K440">
        <f>16-INDEX(STANDINGS_W[],MATCH(Table1[[#This Row],[COMBINED]],STANDINGS_W[COMBINED],0),COLUMN(STANDINGS_W[PLACE IN LEAGUE]))</f>
        <v>4</v>
      </c>
      <c r="L440">
        <f>16-INDEX(STANDINGS_K[],MATCH(Table1[[#This Row],[COMBINED]],STANDINGS_K[COMBINED],0),COLUMN(STANDINGS_K[PLACE IN LEAGUE]))</f>
        <v>5</v>
      </c>
      <c r="M440">
        <f>16-INDEX(STANDINGS_SV[],MATCH(Table1[[#This Row],[COMBINED]],STANDINGS_SV[COMBINED],0),COLUMN(STANDINGS_SV[PLACE IN LEAGUE]))</f>
        <v>7</v>
      </c>
      <c r="N440">
        <f>SUM(Table1[[#This Row],[BA]:[SV]])</f>
        <v>46</v>
      </c>
      <c r="O440">
        <v>15</v>
      </c>
    </row>
    <row r="441" spans="1:15" x14ac:dyDescent="0.25">
      <c r="A441" t="s">
        <v>865</v>
      </c>
      <c r="B441" t="s">
        <v>863</v>
      </c>
      <c r="C441" t="str">
        <f>Table1[[#This Row],[League]]&amp;Table1[[#This Row],[Team]]</f>
        <v>$150 Draft Champions Dec 30 1:00 pm Lg.3575Golden Bozos</v>
      </c>
      <c r="D441">
        <f>16-INDEX(STANDINGS_BA[],MATCH(Table1[[#This Row],[COMBINED]],STANDINGS_BA[COMBINED],0),COLUMN(STANDINGS_BA[PLACE IN LEAGUE]))</f>
        <v>12</v>
      </c>
      <c r="E441">
        <f>16-INDEX(STANDINGS_R[],MATCH(Table1[[#This Row],[COMBINED]],STANDINGS_R[COMBINED],0),COLUMN(STANDINGS_R[PLACE IN LEAGUE]))</f>
        <v>13</v>
      </c>
      <c r="F441">
        <f>16-INDEX(STANDINGS_HR[],MATCH(Table1[[#This Row],[COMBINED]],STANDINGS_HR[COMBINED],0),COLUMN(STANDINGS_HR[PLACE IN LEAGUE]))</f>
        <v>14</v>
      </c>
      <c r="G441">
        <f>16-INDEX(STANDINGS_RBI[],MATCH(Table1[[#This Row],[COMBINED]],STANDINGS_RBI[COMBINED],0),COLUMN(STANDINGS_RBI[PLACE IN LEAGUE]))</f>
        <v>15</v>
      </c>
      <c r="H441">
        <f>16-INDEX(STANDINGS_SB[],MATCH(Table1[[#This Row],[COMBINED]],STANDINGS_SB[COMBINED],0),COLUMN(STANDINGS_SB[PLACE IN LEAGUE]))</f>
        <v>15</v>
      </c>
      <c r="I441">
        <f>16-INDEX(STANDINGS_ERA[],MATCH(Table1[[#This Row],[COMBINED]],STANDINGS_ERA[COMBINED],0),COLUMN(STANDINGS_ERA[PLACE IN LEAGUE]))</f>
        <v>9</v>
      </c>
      <c r="J441">
        <f>16-INDEX(STANDINGS_WHIP[],MATCH(Table1[[#This Row],[COMBINED]],STANDINGS_WHIP[COMBINED],0),COLUMN(STANDINGS_WHIP[PLACE IN LEAGUE]))</f>
        <v>11</v>
      </c>
      <c r="K441">
        <f>16-INDEX(STANDINGS_W[],MATCH(Table1[[#This Row],[COMBINED]],STANDINGS_W[COMBINED],0),COLUMN(STANDINGS_W[PLACE IN LEAGUE]))</f>
        <v>14</v>
      </c>
      <c r="L441">
        <f>16-INDEX(STANDINGS_K[],MATCH(Table1[[#This Row],[COMBINED]],STANDINGS_K[COMBINED],0),COLUMN(STANDINGS_K[PLACE IN LEAGUE]))</f>
        <v>10</v>
      </c>
      <c r="M441">
        <f>16-INDEX(STANDINGS_SV[],MATCH(Table1[[#This Row],[COMBINED]],STANDINGS_SV[COMBINED],0),COLUMN(STANDINGS_SV[PLACE IN LEAGUE]))</f>
        <v>6</v>
      </c>
      <c r="N441">
        <f>SUM(Table1[[#This Row],[BA]:[SV]])</f>
        <v>119</v>
      </c>
      <c r="O441">
        <v>1</v>
      </c>
    </row>
    <row r="442" spans="1:15" x14ac:dyDescent="0.25">
      <c r="A442" t="s">
        <v>866</v>
      </c>
      <c r="B442" t="s">
        <v>863</v>
      </c>
      <c r="C442" t="str">
        <f>Table1[[#This Row],[League]]&amp;Table1[[#This Row],[Team]]</f>
        <v>$150 Draft Champions Dec 30 1:00 pm Lg.3575Caseycausingchaos</v>
      </c>
      <c r="D442">
        <f>16-INDEX(STANDINGS_BA[],MATCH(Table1[[#This Row],[COMBINED]],STANDINGS_BA[COMBINED],0),COLUMN(STANDINGS_BA[PLACE IN LEAGUE]))</f>
        <v>11</v>
      </c>
      <c r="E442">
        <f>16-INDEX(STANDINGS_R[],MATCH(Table1[[#This Row],[COMBINED]],STANDINGS_R[COMBINED],0),COLUMN(STANDINGS_R[PLACE IN LEAGUE]))</f>
        <v>14</v>
      </c>
      <c r="F442">
        <f>16-INDEX(STANDINGS_HR[],MATCH(Table1[[#This Row],[COMBINED]],STANDINGS_HR[COMBINED],0),COLUMN(STANDINGS_HR[PLACE IN LEAGUE]))</f>
        <v>10</v>
      </c>
      <c r="G442">
        <f>16-INDEX(STANDINGS_RBI[],MATCH(Table1[[#This Row],[COMBINED]],STANDINGS_RBI[COMBINED],0),COLUMN(STANDINGS_RBI[PLACE IN LEAGUE]))</f>
        <v>10</v>
      </c>
      <c r="H442">
        <f>16-INDEX(STANDINGS_SB[],MATCH(Table1[[#This Row],[COMBINED]],STANDINGS_SB[COMBINED],0),COLUMN(STANDINGS_SB[PLACE IN LEAGUE]))</f>
        <v>10</v>
      </c>
      <c r="I442">
        <f>16-INDEX(STANDINGS_ERA[],MATCH(Table1[[#This Row],[COMBINED]],STANDINGS_ERA[COMBINED],0),COLUMN(STANDINGS_ERA[PLACE IN LEAGUE]))</f>
        <v>13</v>
      </c>
      <c r="J442">
        <f>16-INDEX(STANDINGS_WHIP[],MATCH(Table1[[#This Row],[COMBINED]],STANDINGS_WHIP[COMBINED],0),COLUMN(STANDINGS_WHIP[PLACE IN LEAGUE]))</f>
        <v>10</v>
      </c>
      <c r="K442">
        <f>16-INDEX(STANDINGS_W[],MATCH(Table1[[#This Row],[COMBINED]],STANDINGS_W[COMBINED],0),COLUMN(STANDINGS_W[PLACE IN LEAGUE]))</f>
        <v>15</v>
      </c>
      <c r="L442">
        <f>16-INDEX(STANDINGS_K[],MATCH(Table1[[#This Row],[COMBINED]],STANDINGS_K[COMBINED],0),COLUMN(STANDINGS_K[PLACE IN LEAGUE]))</f>
        <v>15</v>
      </c>
      <c r="M442">
        <f>16-INDEX(STANDINGS_SV[],MATCH(Table1[[#This Row],[COMBINED]],STANDINGS_SV[COMBINED],0),COLUMN(STANDINGS_SV[PLACE IN LEAGUE]))</f>
        <v>5</v>
      </c>
      <c r="N442">
        <f>SUM(Table1[[#This Row],[BA]:[SV]])</f>
        <v>113</v>
      </c>
      <c r="O442">
        <v>2</v>
      </c>
    </row>
    <row r="443" spans="1:15" x14ac:dyDescent="0.25">
      <c r="A443" t="s">
        <v>862</v>
      </c>
      <c r="B443" t="s">
        <v>863</v>
      </c>
      <c r="C443" t="str">
        <f>Table1[[#This Row],[League]]&amp;Table1[[#This Row],[Team]]</f>
        <v>$150 Draft Champions Dec 30 1:00 pm Lg.3575Booyah Baseball</v>
      </c>
      <c r="D443">
        <f>16-INDEX(STANDINGS_BA[],MATCH(Table1[[#This Row],[COMBINED]],STANDINGS_BA[COMBINED],0),COLUMN(STANDINGS_BA[PLACE IN LEAGUE]))</f>
        <v>15</v>
      </c>
      <c r="E443">
        <f>16-INDEX(STANDINGS_R[],MATCH(Table1[[#This Row],[COMBINED]],STANDINGS_R[COMBINED],0),COLUMN(STANDINGS_R[PLACE IN LEAGUE]))</f>
        <v>12</v>
      </c>
      <c r="F443">
        <f>16-INDEX(STANDINGS_HR[],MATCH(Table1[[#This Row],[COMBINED]],STANDINGS_HR[COMBINED],0),COLUMN(STANDINGS_HR[PLACE IN LEAGUE]))</f>
        <v>15</v>
      </c>
      <c r="G443">
        <f>16-INDEX(STANDINGS_RBI[],MATCH(Table1[[#This Row],[COMBINED]],STANDINGS_RBI[COMBINED],0),COLUMN(STANDINGS_RBI[PLACE IN LEAGUE]))</f>
        <v>14</v>
      </c>
      <c r="H443">
        <f>16-INDEX(STANDINGS_SB[],MATCH(Table1[[#This Row],[COMBINED]],STANDINGS_SB[COMBINED],0),COLUMN(STANDINGS_SB[PLACE IN LEAGUE]))</f>
        <v>14</v>
      </c>
      <c r="I443">
        <f>16-INDEX(STANDINGS_ERA[],MATCH(Table1[[#This Row],[COMBINED]],STANDINGS_ERA[COMBINED],0),COLUMN(STANDINGS_ERA[PLACE IN LEAGUE]))</f>
        <v>4</v>
      </c>
      <c r="J443">
        <f>16-INDEX(STANDINGS_WHIP[],MATCH(Table1[[#This Row],[COMBINED]],STANDINGS_WHIP[COMBINED],0),COLUMN(STANDINGS_WHIP[PLACE IN LEAGUE]))</f>
        <v>3</v>
      </c>
      <c r="K443">
        <f>16-INDEX(STANDINGS_W[],MATCH(Table1[[#This Row],[COMBINED]],STANDINGS_W[COMBINED],0),COLUMN(STANDINGS_W[PLACE IN LEAGUE]))</f>
        <v>11</v>
      </c>
      <c r="L443">
        <f>16-INDEX(STANDINGS_K[],MATCH(Table1[[#This Row],[COMBINED]],STANDINGS_K[COMBINED],0),COLUMN(STANDINGS_K[PLACE IN LEAGUE]))</f>
        <v>9</v>
      </c>
      <c r="M443">
        <f>16-INDEX(STANDINGS_SV[],MATCH(Table1[[#This Row],[COMBINED]],STANDINGS_SV[COMBINED],0),COLUMN(STANDINGS_SV[PLACE IN LEAGUE]))</f>
        <v>9</v>
      </c>
      <c r="N443">
        <f>SUM(Table1[[#This Row],[BA]:[SV]])</f>
        <v>106</v>
      </c>
      <c r="O443">
        <v>3</v>
      </c>
    </row>
    <row r="444" spans="1:15" x14ac:dyDescent="0.25">
      <c r="A444" t="s">
        <v>480</v>
      </c>
      <c r="B444" t="s">
        <v>863</v>
      </c>
      <c r="C444" t="str">
        <f>Table1[[#This Row],[League]]&amp;Table1[[#This Row],[Team]]</f>
        <v>$150 Draft Champions Dec 30 1:00 pm Lg.3575Boys of Summer</v>
      </c>
      <c r="D444">
        <f>16-INDEX(STANDINGS_BA[],MATCH(Table1[[#This Row],[COMBINED]],STANDINGS_BA[COMBINED],0),COLUMN(STANDINGS_BA[PLACE IN LEAGUE]))</f>
        <v>13</v>
      </c>
      <c r="E444">
        <f>16-INDEX(STANDINGS_R[],MATCH(Table1[[#This Row],[COMBINED]],STANDINGS_R[COMBINED],0),COLUMN(STANDINGS_R[PLACE IN LEAGUE]))</f>
        <v>15</v>
      </c>
      <c r="F444">
        <f>16-INDEX(STANDINGS_HR[],MATCH(Table1[[#This Row],[COMBINED]],STANDINGS_HR[COMBINED],0),COLUMN(STANDINGS_HR[PLACE IN LEAGUE]))</f>
        <v>12</v>
      </c>
      <c r="G444">
        <f>16-INDEX(STANDINGS_RBI[],MATCH(Table1[[#This Row],[COMBINED]],STANDINGS_RBI[COMBINED],0),COLUMN(STANDINGS_RBI[PLACE IN LEAGUE]))</f>
        <v>13</v>
      </c>
      <c r="H444">
        <f>16-INDEX(STANDINGS_SB[],MATCH(Table1[[#This Row],[COMBINED]],STANDINGS_SB[COMBINED],0),COLUMN(STANDINGS_SB[PLACE IN LEAGUE]))</f>
        <v>9</v>
      </c>
      <c r="I444">
        <f>16-INDEX(STANDINGS_ERA[],MATCH(Table1[[#This Row],[COMBINED]],STANDINGS_ERA[COMBINED],0),COLUMN(STANDINGS_ERA[PLACE IN LEAGUE]))</f>
        <v>10</v>
      </c>
      <c r="J444">
        <f>16-INDEX(STANDINGS_WHIP[],MATCH(Table1[[#This Row],[COMBINED]],STANDINGS_WHIP[COMBINED],0),COLUMN(STANDINGS_WHIP[PLACE IN LEAGUE]))</f>
        <v>7</v>
      </c>
      <c r="K444">
        <f>16-INDEX(STANDINGS_W[],MATCH(Table1[[#This Row],[COMBINED]],STANDINGS_W[COMBINED],0),COLUMN(STANDINGS_W[PLACE IN LEAGUE]))</f>
        <v>7</v>
      </c>
      <c r="L444">
        <f>16-INDEX(STANDINGS_K[],MATCH(Table1[[#This Row],[COMBINED]],STANDINGS_K[COMBINED],0),COLUMN(STANDINGS_K[PLACE IN LEAGUE]))</f>
        <v>7</v>
      </c>
      <c r="M444">
        <f>16-INDEX(STANDINGS_SV[],MATCH(Table1[[#This Row],[COMBINED]],STANDINGS_SV[COMBINED],0),COLUMN(STANDINGS_SV[PLACE IN LEAGUE]))</f>
        <v>13</v>
      </c>
      <c r="N444">
        <f>SUM(Table1[[#This Row],[BA]:[SV]])</f>
        <v>106</v>
      </c>
      <c r="O444">
        <v>4</v>
      </c>
    </row>
    <row r="445" spans="1:15" x14ac:dyDescent="0.25">
      <c r="A445" t="s">
        <v>494</v>
      </c>
      <c r="B445" t="s">
        <v>863</v>
      </c>
      <c r="C445" t="str">
        <f>Table1[[#This Row],[League]]&amp;Table1[[#This Row],[Team]]</f>
        <v>$150 Draft Champions Dec 30 1:00 pm Lg.3575Corleone</v>
      </c>
      <c r="D445">
        <f>16-INDEX(STANDINGS_BA[],MATCH(Table1[[#This Row],[COMBINED]],STANDINGS_BA[COMBINED],0),COLUMN(STANDINGS_BA[PLACE IN LEAGUE]))</f>
        <v>9</v>
      </c>
      <c r="E445">
        <f>16-INDEX(STANDINGS_R[],MATCH(Table1[[#This Row],[COMBINED]],STANDINGS_R[COMBINED],0),COLUMN(STANDINGS_R[PLACE IN LEAGUE]))</f>
        <v>6</v>
      </c>
      <c r="F445">
        <f>16-INDEX(STANDINGS_HR[],MATCH(Table1[[#This Row],[COMBINED]],STANDINGS_HR[COMBINED],0),COLUMN(STANDINGS_HR[PLACE IN LEAGUE]))</f>
        <v>7</v>
      </c>
      <c r="G445">
        <f>16-INDEX(STANDINGS_RBI[],MATCH(Table1[[#This Row],[COMBINED]],STANDINGS_RBI[COMBINED],0),COLUMN(STANDINGS_RBI[PLACE IN LEAGUE]))</f>
        <v>6</v>
      </c>
      <c r="H445">
        <f>16-INDEX(STANDINGS_SB[],MATCH(Table1[[#This Row],[COMBINED]],STANDINGS_SB[COMBINED],0),COLUMN(STANDINGS_SB[PLACE IN LEAGUE]))</f>
        <v>12</v>
      </c>
      <c r="I445">
        <f>16-INDEX(STANDINGS_ERA[],MATCH(Table1[[#This Row],[COMBINED]],STANDINGS_ERA[COMBINED],0),COLUMN(STANDINGS_ERA[PLACE IN LEAGUE]))</f>
        <v>14</v>
      </c>
      <c r="J445">
        <f>16-INDEX(STANDINGS_WHIP[],MATCH(Table1[[#This Row],[COMBINED]],STANDINGS_WHIP[COMBINED],0),COLUMN(STANDINGS_WHIP[PLACE IN LEAGUE]))</f>
        <v>14</v>
      </c>
      <c r="K445">
        <f>16-INDEX(STANDINGS_W[],MATCH(Table1[[#This Row],[COMBINED]],STANDINGS_W[COMBINED],0),COLUMN(STANDINGS_W[PLACE IN LEAGUE]))</f>
        <v>13</v>
      </c>
      <c r="L445">
        <f>16-INDEX(STANDINGS_K[],MATCH(Table1[[#This Row],[COMBINED]],STANDINGS_K[COMBINED],0),COLUMN(STANDINGS_K[PLACE IN LEAGUE]))</f>
        <v>11</v>
      </c>
      <c r="M445">
        <f>16-INDEX(STANDINGS_SV[],MATCH(Table1[[#This Row],[COMBINED]],STANDINGS_SV[COMBINED],0),COLUMN(STANDINGS_SV[PLACE IN LEAGUE]))</f>
        <v>8</v>
      </c>
      <c r="N445">
        <f>SUM(Table1[[#This Row],[BA]:[SV]])</f>
        <v>100</v>
      </c>
      <c r="O445">
        <v>5</v>
      </c>
    </row>
    <row r="446" spans="1:15" x14ac:dyDescent="0.25">
      <c r="A446" t="s">
        <v>864</v>
      </c>
      <c r="B446" t="s">
        <v>863</v>
      </c>
      <c r="C446" t="str">
        <f>Table1[[#This Row],[League]]&amp;Table1[[#This Row],[Team]]</f>
        <v>$150 Draft Champions Dec 30 1:00 pm Lg.3575Hungry Dogs Hunt Best</v>
      </c>
      <c r="D446">
        <f>16-INDEX(STANDINGS_BA[],MATCH(Table1[[#This Row],[COMBINED]],STANDINGS_BA[COMBINED],0),COLUMN(STANDINGS_BA[PLACE IN LEAGUE]))</f>
        <v>14</v>
      </c>
      <c r="E446">
        <f>16-INDEX(STANDINGS_R[],MATCH(Table1[[#This Row],[COMBINED]],STANDINGS_R[COMBINED],0),COLUMN(STANDINGS_R[PLACE IN LEAGUE]))</f>
        <v>9</v>
      </c>
      <c r="F446">
        <f>16-INDEX(STANDINGS_HR[],MATCH(Table1[[#This Row],[COMBINED]],STANDINGS_HR[COMBINED],0),COLUMN(STANDINGS_HR[PLACE IN LEAGUE]))</f>
        <v>2</v>
      </c>
      <c r="G446">
        <f>16-INDEX(STANDINGS_RBI[],MATCH(Table1[[#This Row],[COMBINED]],STANDINGS_RBI[COMBINED],0),COLUMN(STANDINGS_RBI[PLACE IN LEAGUE]))</f>
        <v>12</v>
      </c>
      <c r="H446">
        <f>16-INDEX(STANDINGS_SB[],MATCH(Table1[[#This Row],[COMBINED]],STANDINGS_SB[COMBINED],0),COLUMN(STANDINGS_SB[PLACE IN LEAGUE]))</f>
        <v>5</v>
      </c>
      <c r="I446">
        <f>16-INDEX(STANDINGS_ERA[],MATCH(Table1[[#This Row],[COMBINED]],STANDINGS_ERA[COMBINED],0),COLUMN(STANDINGS_ERA[PLACE IN LEAGUE]))</f>
        <v>12</v>
      </c>
      <c r="J446">
        <f>16-INDEX(STANDINGS_WHIP[],MATCH(Table1[[#This Row],[COMBINED]],STANDINGS_WHIP[COMBINED],0),COLUMN(STANDINGS_WHIP[PLACE IN LEAGUE]))</f>
        <v>9</v>
      </c>
      <c r="K446">
        <f>16-INDEX(STANDINGS_W[],MATCH(Table1[[#This Row],[COMBINED]],STANDINGS_W[COMBINED],0),COLUMN(STANDINGS_W[PLACE IN LEAGUE]))</f>
        <v>12</v>
      </c>
      <c r="L446">
        <f>16-INDEX(STANDINGS_K[],MATCH(Table1[[#This Row],[COMBINED]],STANDINGS_K[COMBINED],0),COLUMN(STANDINGS_K[PLACE IN LEAGUE]))</f>
        <v>6</v>
      </c>
      <c r="M446">
        <f>16-INDEX(STANDINGS_SV[],MATCH(Table1[[#This Row],[COMBINED]],STANDINGS_SV[COMBINED],0),COLUMN(STANDINGS_SV[PLACE IN LEAGUE]))</f>
        <v>11</v>
      </c>
      <c r="N446">
        <f>SUM(Table1[[#This Row],[BA]:[SV]])</f>
        <v>92</v>
      </c>
      <c r="O446">
        <v>6</v>
      </c>
    </row>
    <row r="447" spans="1:15" x14ac:dyDescent="0.25">
      <c r="A447" t="s">
        <v>134</v>
      </c>
      <c r="B447" t="s">
        <v>863</v>
      </c>
      <c r="C447" t="str">
        <f>Table1[[#This Row],[League]]&amp;Table1[[#This Row],[Team]]</f>
        <v>$150 Draft Champions Dec 30 1:00 pm Lg.3575Forest Hills Fiends</v>
      </c>
      <c r="D447">
        <f>16-INDEX(STANDINGS_BA[],MATCH(Table1[[#This Row],[COMBINED]],STANDINGS_BA[COMBINED],0),COLUMN(STANDINGS_BA[PLACE IN LEAGUE]))</f>
        <v>6</v>
      </c>
      <c r="E447">
        <f>16-INDEX(STANDINGS_R[],MATCH(Table1[[#This Row],[COMBINED]],STANDINGS_R[COMBINED],0),COLUMN(STANDINGS_R[PLACE IN LEAGUE]))</f>
        <v>10</v>
      </c>
      <c r="F447">
        <f>16-INDEX(STANDINGS_HR[],MATCH(Table1[[#This Row],[COMBINED]],STANDINGS_HR[COMBINED],0),COLUMN(STANDINGS_HR[PLACE IN LEAGUE]))</f>
        <v>6</v>
      </c>
      <c r="G447">
        <f>16-INDEX(STANDINGS_RBI[],MATCH(Table1[[#This Row],[COMBINED]],STANDINGS_RBI[COMBINED],0),COLUMN(STANDINGS_RBI[PLACE IN LEAGUE]))</f>
        <v>11</v>
      </c>
      <c r="H447">
        <f>16-INDEX(STANDINGS_SB[],MATCH(Table1[[#This Row],[COMBINED]],STANDINGS_SB[COMBINED],0),COLUMN(STANDINGS_SB[PLACE IN LEAGUE]))</f>
        <v>13</v>
      </c>
      <c r="I447">
        <f>16-INDEX(STANDINGS_ERA[],MATCH(Table1[[#This Row],[COMBINED]],STANDINGS_ERA[COMBINED],0),COLUMN(STANDINGS_ERA[PLACE IN LEAGUE]))</f>
        <v>7</v>
      </c>
      <c r="J447">
        <f>16-INDEX(STANDINGS_WHIP[],MATCH(Table1[[#This Row],[COMBINED]],STANDINGS_WHIP[COMBINED],0),COLUMN(STANDINGS_WHIP[PLACE IN LEAGUE]))</f>
        <v>12</v>
      </c>
      <c r="K447">
        <f>16-INDEX(STANDINGS_W[],MATCH(Table1[[#This Row],[COMBINED]],STANDINGS_W[COMBINED],0),COLUMN(STANDINGS_W[PLACE IN LEAGUE]))</f>
        <v>3</v>
      </c>
      <c r="L447">
        <f>16-INDEX(STANDINGS_K[],MATCH(Table1[[#This Row],[COMBINED]],STANDINGS_K[COMBINED],0),COLUMN(STANDINGS_K[PLACE IN LEAGUE]))</f>
        <v>8</v>
      </c>
      <c r="M447">
        <f>16-INDEX(STANDINGS_SV[],MATCH(Table1[[#This Row],[COMBINED]],STANDINGS_SV[COMBINED],0),COLUMN(STANDINGS_SV[PLACE IN LEAGUE]))</f>
        <v>12</v>
      </c>
      <c r="N447">
        <f>SUM(Table1[[#This Row],[BA]:[SV]])</f>
        <v>88</v>
      </c>
      <c r="O447">
        <v>7</v>
      </c>
    </row>
    <row r="448" spans="1:15" x14ac:dyDescent="0.25">
      <c r="A448" t="s">
        <v>508</v>
      </c>
      <c r="B448" t="s">
        <v>863</v>
      </c>
      <c r="C448" t="str">
        <f>Table1[[#This Row],[League]]&amp;Table1[[#This Row],[Team]]</f>
        <v>$150 Draft Champions Dec 30 1:00 pm Lg.3575Team Robinson</v>
      </c>
      <c r="D448">
        <f>16-INDEX(STANDINGS_BA[],MATCH(Table1[[#This Row],[COMBINED]],STANDINGS_BA[COMBINED],0),COLUMN(STANDINGS_BA[PLACE IN LEAGUE]))</f>
        <v>7</v>
      </c>
      <c r="E448">
        <f>16-INDEX(STANDINGS_R[],MATCH(Table1[[#This Row],[COMBINED]],STANDINGS_R[COMBINED],0),COLUMN(STANDINGS_R[PLACE IN LEAGUE]))</f>
        <v>8</v>
      </c>
      <c r="F448">
        <f>16-INDEX(STANDINGS_HR[],MATCH(Table1[[#This Row],[COMBINED]],STANDINGS_HR[COMBINED],0),COLUMN(STANDINGS_HR[PLACE IN LEAGUE]))</f>
        <v>13</v>
      </c>
      <c r="G448">
        <f>16-INDEX(STANDINGS_RBI[],MATCH(Table1[[#This Row],[COMBINED]],STANDINGS_RBI[COMBINED],0),COLUMN(STANDINGS_RBI[PLACE IN LEAGUE]))</f>
        <v>8</v>
      </c>
      <c r="H448">
        <f>16-INDEX(STANDINGS_SB[],MATCH(Table1[[#This Row],[COMBINED]],STANDINGS_SB[COMBINED],0),COLUMN(STANDINGS_SB[PLACE IN LEAGUE]))</f>
        <v>11</v>
      </c>
      <c r="I448">
        <f>16-INDEX(STANDINGS_ERA[],MATCH(Table1[[#This Row],[COMBINED]],STANDINGS_ERA[COMBINED],0),COLUMN(STANDINGS_ERA[PLACE IN LEAGUE]))</f>
        <v>5</v>
      </c>
      <c r="J448">
        <f>16-INDEX(STANDINGS_WHIP[],MATCH(Table1[[#This Row],[COMBINED]],STANDINGS_WHIP[COMBINED],0),COLUMN(STANDINGS_WHIP[PLACE IN LEAGUE]))</f>
        <v>5</v>
      </c>
      <c r="K448">
        <f>16-INDEX(STANDINGS_W[],MATCH(Table1[[#This Row],[COMBINED]],STANDINGS_W[COMBINED],0),COLUMN(STANDINGS_W[PLACE IN LEAGUE]))</f>
        <v>10</v>
      </c>
      <c r="L448">
        <f>16-INDEX(STANDINGS_K[],MATCH(Table1[[#This Row],[COMBINED]],STANDINGS_K[COMBINED],0),COLUMN(STANDINGS_K[PLACE IN LEAGUE]))</f>
        <v>12</v>
      </c>
      <c r="M448">
        <f>16-INDEX(STANDINGS_SV[],MATCH(Table1[[#This Row],[COMBINED]],STANDINGS_SV[COMBINED],0),COLUMN(STANDINGS_SV[PLACE IN LEAGUE]))</f>
        <v>4</v>
      </c>
      <c r="N448">
        <f>SUM(Table1[[#This Row],[BA]:[SV]])</f>
        <v>83</v>
      </c>
      <c r="O448">
        <v>8</v>
      </c>
    </row>
    <row r="449" spans="1:15" x14ac:dyDescent="0.25">
      <c r="A449" t="s">
        <v>871</v>
      </c>
      <c r="B449" t="s">
        <v>863</v>
      </c>
      <c r="C449" t="str">
        <f>Table1[[#This Row],[League]]&amp;Table1[[#This Row],[Team]]</f>
        <v>$150 Draft Champions Dec 30 1:00 pm Lg.3575Unlisted</v>
      </c>
      <c r="D449">
        <f>16-INDEX(STANDINGS_BA[],MATCH(Table1[[#This Row],[COMBINED]],STANDINGS_BA[COMBINED],0),COLUMN(STANDINGS_BA[PLACE IN LEAGUE]))</f>
        <v>1</v>
      </c>
      <c r="E449">
        <f>16-INDEX(STANDINGS_R[],MATCH(Table1[[#This Row],[COMBINED]],STANDINGS_R[COMBINED],0),COLUMN(STANDINGS_R[PLACE IN LEAGUE]))</f>
        <v>7</v>
      </c>
      <c r="F449">
        <f>16-INDEX(STANDINGS_HR[],MATCH(Table1[[#This Row],[COMBINED]],STANDINGS_HR[COMBINED],0),COLUMN(STANDINGS_HR[PLACE IN LEAGUE]))</f>
        <v>8</v>
      </c>
      <c r="G449">
        <f>16-INDEX(STANDINGS_RBI[],MATCH(Table1[[#This Row],[COMBINED]],STANDINGS_RBI[COMBINED],0),COLUMN(STANDINGS_RBI[PLACE IN LEAGUE]))</f>
        <v>7</v>
      </c>
      <c r="H449">
        <f>16-INDEX(STANDINGS_SB[],MATCH(Table1[[#This Row],[COMBINED]],STANDINGS_SB[COMBINED],0),COLUMN(STANDINGS_SB[PLACE IN LEAGUE]))</f>
        <v>3</v>
      </c>
      <c r="I449">
        <f>16-INDEX(STANDINGS_ERA[],MATCH(Table1[[#This Row],[COMBINED]],STANDINGS_ERA[COMBINED],0),COLUMN(STANDINGS_ERA[PLACE IN LEAGUE]))</f>
        <v>11</v>
      </c>
      <c r="J449">
        <f>16-INDEX(STANDINGS_WHIP[],MATCH(Table1[[#This Row],[COMBINED]],STANDINGS_WHIP[COMBINED],0),COLUMN(STANDINGS_WHIP[PLACE IN LEAGUE]))</f>
        <v>13</v>
      </c>
      <c r="K449">
        <f>16-INDEX(STANDINGS_W[],MATCH(Table1[[#This Row],[COMBINED]],STANDINGS_W[COMBINED],0),COLUMN(STANDINGS_W[PLACE IN LEAGUE]))</f>
        <v>8</v>
      </c>
      <c r="L449">
        <f>16-INDEX(STANDINGS_K[],MATCH(Table1[[#This Row],[COMBINED]],STANDINGS_K[COMBINED],0),COLUMN(STANDINGS_K[PLACE IN LEAGUE]))</f>
        <v>13</v>
      </c>
      <c r="M449">
        <f>16-INDEX(STANDINGS_SV[],MATCH(Table1[[#This Row],[COMBINED]],STANDINGS_SV[COMBINED],0),COLUMN(STANDINGS_SV[PLACE IN LEAGUE]))</f>
        <v>10</v>
      </c>
      <c r="N449">
        <f>SUM(Table1[[#This Row],[BA]:[SV]])</f>
        <v>81</v>
      </c>
      <c r="O449">
        <v>9</v>
      </c>
    </row>
    <row r="450" spans="1:15" x14ac:dyDescent="0.25">
      <c r="A450" t="s">
        <v>867</v>
      </c>
      <c r="B450" t="s">
        <v>863</v>
      </c>
      <c r="C450" t="str">
        <f>Table1[[#This Row],[League]]&amp;Table1[[#This Row],[Team]]</f>
        <v>$150 Draft Champions Dec 30 1:00 pm Lg.3575SauceBoy</v>
      </c>
      <c r="D450">
        <f>16-INDEX(STANDINGS_BA[],MATCH(Table1[[#This Row],[COMBINED]],STANDINGS_BA[COMBINED],0),COLUMN(STANDINGS_BA[PLACE IN LEAGUE]))</f>
        <v>10</v>
      </c>
      <c r="E450">
        <f>16-INDEX(STANDINGS_R[],MATCH(Table1[[#This Row],[COMBINED]],STANDINGS_R[COMBINED],0),COLUMN(STANDINGS_R[PLACE IN LEAGUE]))</f>
        <v>5</v>
      </c>
      <c r="F450">
        <f>16-INDEX(STANDINGS_HR[],MATCH(Table1[[#This Row],[COMBINED]],STANDINGS_HR[COMBINED],0),COLUMN(STANDINGS_HR[PLACE IN LEAGUE]))</f>
        <v>5</v>
      </c>
      <c r="G450">
        <f>16-INDEX(STANDINGS_RBI[],MATCH(Table1[[#This Row],[COMBINED]],STANDINGS_RBI[COMBINED],0),COLUMN(STANDINGS_RBI[PLACE IN LEAGUE]))</f>
        <v>9</v>
      </c>
      <c r="H450">
        <f>16-INDEX(STANDINGS_SB[],MATCH(Table1[[#This Row],[COMBINED]],STANDINGS_SB[COMBINED],0),COLUMN(STANDINGS_SB[PLACE IN LEAGUE]))</f>
        <v>6</v>
      </c>
      <c r="I450">
        <f>16-INDEX(STANDINGS_ERA[],MATCH(Table1[[#This Row],[COMBINED]],STANDINGS_ERA[COMBINED],0),COLUMN(STANDINGS_ERA[PLACE IN LEAGUE]))</f>
        <v>3</v>
      </c>
      <c r="J450">
        <f>16-INDEX(STANDINGS_WHIP[],MATCH(Table1[[#This Row],[COMBINED]],STANDINGS_WHIP[COMBINED],0),COLUMN(STANDINGS_WHIP[PLACE IN LEAGUE]))</f>
        <v>2</v>
      </c>
      <c r="K450">
        <f>16-INDEX(STANDINGS_W[],MATCH(Table1[[#This Row],[COMBINED]],STANDINGS_W[COMBINED],0),COLUMN(STANDINGS_W[PLACE IN LEAGUE]))</f>
        <v>6</v>
      </c>
      <c r="L450">
        <f>16-INDEX(STANDINGS_K[],MATCH(Table1[[#This Row],[COMBINED]],STANDINGS_K[COMBINED],0),COLUMN(STANDINGS_K[PLACE IN LEAGUE]))</f>
        <v>14</v>
      </c>
      <c r="M450">
        <f>16-INDEX(STANDINGS_SV[],MATCH(Table1[[#This Row],[COMBINED]],STANDINGS_SV[COMBINED],0),COLUMN(STANDINGS_SV[PLACE IN LEAGUE]))</f>
        <v>1</v>
      </c>
      <c r="N450">
        <f>SUM(Table1[[#This Row],[BA]:[SV]])</f>
        <v>61</v>
      </c>
      <c r="O450">
        <v>10</v>
      </c>
    </row>
    <row r="451" spans="1:15" x14ac:dyDescent="0.25">
      <c r="A451" t="s">
        <v>870</v>
      </c>
      <c r="B451" t="s">
        <v>863</v>
      </c>
      <c r="C451" t="str">
        <f>Table1[[#This Row],[League]]&amp;Table1[[#This Row],[Team]]</f>
        <v>$150 Draft Champions Dec 30 1:00 pm Lg.3575The Achievers - DC 3</v>
      </c>
      <c r="D451">
        <f>16-INDEX(STANDINGS_BA[],MATCH(Table1[[#This Row],[COMBINED]],STANDINGS_BA[COMBINED],0),COLUMN(STANDINGS_BA[PLACE IN LEAGUE]))</f>
        <v>2</v>
      </c>
      <c r="E451">
        <f>16-INDEX(STANDINGS_R[],MATCH(Table1[[#This Row],[COMBINED]],STANDINGS_R[COMBINED],0),COLUMN(STANDINGS_R[PLACE IN LEAGUE]))</f>
        <v>11</v>
      </c>
      <c r="F451">
        <f>16-INDEX(STANDINGS_HR[],MATCH(Table1[[#This Row],[COMBINED]],STANDINGS_HR[COMBINED],0),COLUMN(STANDINGS_HR[PLACE IN LEAGUE]))</f>
        <v>3</v>
      </c>
      <c r="G451">
        <f>16-INDEX(STANDINGS_RBI[],MATCH(Table1[[#This Row],[COMBINED]],STANDINGS_RBI[COMBINED],0),COLUMN(STANDINGS_RBI[PLACE IN LEAGUE]))</f>
        <v>3</v>
      </c>
      <c r="H451">
        <f>16-INDEX(STANDINGS_SB[],MATCH(Table1[[#This Row],[COMBINED]],STANDINGS_SB[COMBINED],0),COLUMN(STANDINGS_SB[PLACE IN LEAGUE]))</f>
        <v>8</v>
      </c>
      <c r="I451">
        <f>16-INDEX(STANDINGS_ERA[],MATCH(Table1[[#This Row],[COMBINED]],STANDINGS_ERA[COMBINED],0),COLUMN(STANDINGS_ERA[PLACE IN LEAGUE]))</f>
        <v>8</v>
      </c>
      <c r="J451">
        <f>16-INDEX(STANDINGS_WHIP[],MATCH(Table1[[#This Row],[COMBINED]],STANDINGS_WHIP[COMBINED],0),COLUMN(STANDINGS_WHIP[PLACE IN LEAGUE]))</f>
        <v>4</v>
      </c>
      <c r="K451">
        <f>16-INDEX(STANDINGS_W[],MATCH(Table1[[#This Row],[COMBINED]],STANDINGS_W[COMBINED],0),COLUMN(STANDINGS_W[PLACE IN LEAGUE]))</f>
        <v>9</v>
      </c>
      <c r="L451">
        <f>16-INDEX(STANDINGS_K[],MATCH(Table1[[#This Row],[COMBINED]],STANDINGS_K[COMBINED],0),COLUMN(STANDINGS_K[PLACE IN LEAGUE]))</f>
        <v>5</v>
      </c>
      <c r="M451">
        <f>16-INDEX(STANDINGS_SV[],MATCH(Table1[[#This Row],[COMBINED]],STANDINGS_SV[COMBINED],0),COLUMN(STANDINGS_SV[PLACE IN LEAGUE]))</f>
        <v>7</v>
      </c>
      <c r="N451">
        <f>SUM(Table1[[#This Row],[BA]:[SV]])</f>
        <v>60</v>
      </c>
      <c r="O451">
        <v>11</v>
      </c>
    </row>
    <row r="452" spans="1:15" x14ac:dyDescent="0.25">
      <c r="A452" t="s">
        <v>731</v>
      </c>
      <c r="B452" t="s">
        <v>863</v>
      </c>
      <c r="C452" t="str">
        <f>Table1[[#This Row],[League]]&amp;Table1[[#This Row],[Team]]</f>
        <v>$150 Draft Champions Dec 30 1:00 pm Lg.3575Team Owens</v>
      </c>
      <c r="D452">
        <f>16-INDEX(STANDINGS_BA[],MATCH(Table1[[#This Row],[COMBINED]],STANDINGS_BA[COMBINED],0),COLUMN(STANDINGS_BA[PLACE IN LEAGUE]))</f>
        <v>4</v>
      </c>
      <c r="E452">
        <f>16-INDEX(STANDINGS_R[],MATCH(Table1[[#This Row],[COMBINED]],STANDINGS_R[COMBINED],0),COLUMN(STANDINGS_R[PLACE IN LEAGUE]))</f>
        <v>1</v>
      </c>
      <c r="F452">
        <f>16-INDEX(STANDINGS_HR[],MATCH(Table1[[#This Row],[COMBINED]],STANDINGS_HR[COMBINED],0),COLUMN(STANDINGS_HR[PLACE IN LEAGUE]))</f>
        <v>1</v>
      </c>
      <c r="G452">
        <f>16-INDEX(STANDINGS_RBI[],MATCH(Table1[[#This Row],[COMBINED]],STANDINGS_RBI[COMBINED],0),COLUMN(STANDINGS_RBI[PLACE IN LEAGUE]))</f>
        <v>1</v>
      </c>
      <c r="H452">
        <f>16-INDEX(STANDINGS_SB[],MATCH(Table1[[#This Row],[COMBINED]],STANDINGS_SB[COMBINED],0),COLUMN(STANDINGS_SB[PLACE IN LEAGUE]))</f>
        <v>2</v>
      </c>
      <c r="I452">
        <f>16-INDEX(STANDINGS_ERA[],MATCH(Table1[[#This Row],[COMBINED]],STANDINGS_ERA[COMBINED],0),COLUMN(STANDINGS_ERA[PLACE IN LEAGUE]))</f>
        <v>15</v>
      </c>
      <c r="J452">
        <f>16-INDEX(STANDINGS_WHIP[],MATCH(Table1[[#This Row],[COMBINED]],STANDINGS_WHIP[COMBINED],0),COLUMN(STANDINGS_WHIP[PLACE IN LEAGUE]))</f>
        <v>15</v>
      </c>
      <c r="K452">
        <f>16-INDEX(STANDINGS_W[],MATCH(Table1[[#This Row],[COMBINED]],STANDINGS_W[COMBINED],0),COLUMN(STANDINGS_W[PLACE IN LEAGUE]))</f>
        <v>2</v>
      </c>
      <c r="L452">
        <f>16-INDEX(STANDINGS_K[],MATCH(Table1[[#This Row],[COMBINED]],STANDINGS_K[COMBINED],0),COLUMN(STANDINGS_K[PLACE IN LEAGUE]))</f>
        <v>4</v>
      </c>
      <c r="M452">
        <f>16-INDEX(STANDINGS_SV[],MATCH(Table1[[#This Row],[COMBINED]],STANDINGS_SV[COMBINED],0),COLUMN(STANDINGS_SV[PLACE IN LEAGUE]))</f>
        <v>14</v>
      </c>
      <c r="N452">
        <f>SUM(Table1[[#This Row],[BA]:[SV]])</f>
        <v>59</v>
      </c>
      <c r="O452">
        <v>12</v>
      </c>
    </row>
    <row r="453" spans="1:15" x14ac:dyDescent="0.25">
      <c r="A453" t="s">
        <v>27</v>
      </c>
      <c r="B453" t="s">
        <v>863</v>
      </c>
      <c r="C453" t="str">
        <f>Table1[[#This Row],[League]]&amp;Table1[[#This Row],[Team]]</f>
        <v>$150 Draft Champions Dec 30 1:00 pm Lg.3575Team Brady</v>
      </c>
      <c r="D453">
        <f>16-INDEX(STANDINGS_BA[],MATCH(Table1[[#This Row],[COMBINED]],STANDINGS_BA[COMBINED],0),COLUMN(STANDINGS_BA[PLACE IN LEAGUE]))</f>
        <v>8</v>
      </c>
      <c r="E453">
        <f>16-INDEX(STANDINGS_R[],MATCH(Table1[[#This Row],[COMBINED]],STANDINGS_R[COMBINED],0),COLUMN(STANDINGS_R[PLACE IN LEAGUE]))</f>
        <v>2</v>
      </c>
      <c r="F453">
        <f>16-INDEX(STANDINGS_HR[],MATCH(Table1[[#This Row],[COMBINED]],STANDINGS_HR[COMBINED],0),COLUMN(STANDINGS_HR[PLACE IN LEAGUE]))</f>
        <v>9</v>
      </c>
      <c r="G453">
        <f>16-INDEX(STANDINGS_RBI[],MATCH(Table1[[#This Row],[COMBINED]],STANDINGS_RBI[COMBINED],0),COLUMN(STANDINGS_RBI[PLACE IN LEAGUE]))</f>
        <v>4</v>
      </c>
      <c r="H453">
        <f>16-INDEX(STANDINGS_SB[],MATCH(Table1[[#This Row],[COMBINED]],STANDINGS_SB[COMBINED],0),COLUMN(STANDINGS_SB[PLACE IN LEAGUE]))</f>
        <v>1</v>
      </c>
      <c r="I453">
        <f>16-INDEX(STANDINGS_ERA[],MATCH(Table1[[#This Row],[COMBINED]],STANDINGS_ERA[COMBINED],0),COLUMN(STANDINGS_ERA[PLACE IN LEAGUE]))</f>
        <v>1</v>
      </c>
      <c r="J453">
        <f>16-INDEX(STANDINGS_WHIP[],MATCH(Table1[[#This Row],[COMBINED]],STANDINGS_WHIP[COMBINED],0),COLUMN(STANDINGS_WHIP[PLACE IN LEAGUE]))</f>
        <v>6</v>
      </c>
      <c r="K453">
        <f>16-INDEX(STANDINGS_W[],MATCH(Table1[[#This Row],[COMBINED]],STANDINGS_W[COMBINED],0),COLUMN(STANDINGS_W[PLACE IN LEAGUE]))</f>
        <v>1</v>
      </c>
      <c r="L453">
        <f>16-INDEX(STANDINGS_K[],MATCH(Table1[[#This Row],[COMBINED]],STANDINGS_K[COMBINED],0),COLUMN(STANDINGS_K[PLACE IN LEAGUE]))</f>
        <v>1</v>
      </c>
      <c r="M453">
        <f>16-INDEX(STANDINGS_SV[],MATCH(Table1[[#This Row],[COMBINED]],STANDINGS_SV[COMBINED],0),COLUMN(STANDINGS_SV[PLACE IN LEAGUE]))</f>
        <v>15</v>
      </c>
      <c r="N453">
        <f>SUM(Table1[[#This Row],[BA]:[SV]])</f>
        <v>48</v>
      </c>
      <c r="O453">
        <v>13</v>
      </c>
    </row>
    <row r="454" spans="1:15" x14ac:dyDescent="0.25">
      <c r="A454" t="s">
        <v>868</v>
      </c>
      <c r="B454" t="s">
        <v>863</v>
      </c>
      <c r="C454" t="str">
        <f>Table1[[#This Row],[League]]&amp;Table1[[#This Row],[Team]]</f>
        <v>$150 Draft Champions Dec 30 1:00 pm Lg.3575Up in Smoke</v>
      </c>
      <c r="D454">
        <f>16-INDEX(STANDINGS_BA[],MATCH(Table1[[#This Row],[COMBINED]],STANDINGS_BA[COMBINED],0),COLUMN(STANDINGS_BA[PLACE IN LEAGUE]))</f>
        <v>5</v>
      </c>
      <c r="E454">
        <f>16-INDEX(STANDINGS_R[],MATCH(Table1[[#This Row],[COMBINED]],STANDINGS_R[COMBINED],0),COLUMN(STANDINGS_R[PLACE IN LEAGUE]))</f>
        <v>3</v>
      </c>
      <c r="F454">
        <f>16-INDEX(STANDINGS_HR[],MATCH(Table1[[#This Row],[COMBINED]],STANDINGS_HR[COMBINED],0),COLUMN(STANDINGS_HR[PLACE IN LEAGUE]))</f>
        <v>4</v>
      </c>
      <c r="G454">
        <f>16-INDEX(STANDINGS_RBI[],MATCH(Table1[[#This Row],[COMBINED]],STANDINGS_RBI[COMBINED],0),COLUMN(STANDINGS_RBI[PLACE IN LEAGUE]))</f>
        <v>2</v>
      </c>
      <c r="H454">
        <f>16-INDEX(STANDINGS_SB[],MATCH(Table1[[#This Row],[COMBINED]],STANDINGS_SB[COMBINED],0),COLUMN(STANDINGS_SB[PLACE IN LEAGUE]))</f>
        <v>7</v>
      </c>
      <c r="I454">
        <f>16-INDEX(STANDINGS_ERA[],MATCH(Table1[[#This Row],[COMBINED]],STANDINGS_ERA[COMBINED],0),COLUMN(STANDINGS_ERA[PLACE IN LEAGUE]))</f>
        <v>6</v>
      </c>
      <c r="J454">
        <f>16-INDEX(STANDINGS_WHIP[],MATCH(Table1[[#This Row],[COMBINED]],STANDINGS_WHIP[COMBINED],0),COLUMN(STANDINGS_WHIP[PLACE IN LEAGUE]))</f>
        <v>8</v>
      </c>
      <c r="K454">
        <f>16-INDEX(STANDINGS_W[],MATCH(Table1[[#This Row],[COMBINED]],STANDINGS_W[COMBINED],0),COLUMN(STANDINGS_W[PLACE IN LEAGUE]))</f>
        <v>4</v>
      </c>
      <c r="L454">
        <f>16-INDEX(STANDINGS_K[],MATCH(Table1[[#This Row],[COMBINED]],STANDINGS_K[COMBINED],0),COLUMN(STANDINGS_K[PLACE IN LEAGUE]))</f>
        <v>2</v>
      </c>
      <c r="M454">
        <f>16-INDEX(STANDINGS_SV[],MATCH(Table1[[#This Row],[COMBINED]],STANDINGS_SV[COMBINED],0),COLUMN(STANDINGS_SV[PLACE IN LEAGUE]))</f>
        <v>3</v>
      </c>
      <c r="N454">
        <f>SUM(Table1[[#This Row],[BA]:[SV]])</f>
        <v>44</v>
      </c>
      <c r="O454">
        <v>14</v>
      </c>
    </row>
    <row r="455" spans="1:15" x14ac:dyDescent="0.25">
      <c r="A455" t="s">
        <v>869</v>
      </c>
      <c r="B455" t="s">
        <v>863</v>
      </c>
      <c r="C455" t="str">
        <f>Table1[[#This Row],[League]]&amp;Table1[[#This Row],[Team]]</f>
        <v>$150 Draft Champions Dec 30 1:00 pm Lg.3575Tommy Boy</v>
      </c>
      <c r="D455">
        <f>16-INDEX(STANDINGS_BA[],MATCH(Table1[[#This Row],[COMBINED]],STANDINGS_BA[COMBINED],0),COLUMN(STANDINGS_BA[PLACE IN LEAGUE]))</f>
        <v>3</v>
      </c>
      <c r="E455">
        <f>16-INDEX(STANDINGS_R[],MATCH(Table1[[#This Row],[COMBINED]],STANDINGS_R[COMBINED],0),COLUMN(STANDINGS_R[PLACE IN LEAGUE]))</f>
        <v>4</v>
      </c>
      <c r="F455">
        <f>16-INDEX(STANDINGS_HR[],MATCH(Table1[[#This Row],[COMBINED]],STANDINGS_HR[COMBINED],0),COLUMN(STANDINGS_HR[PLACE IN LEAGUE]))</f>
        <v>11</v>
      </c>
      <c r="G455">
        <f>16-INDEX(STANDINGS_RBI[],MATCH(Table1[[#This Row],[COMBINED]],STANDINGS_RBI[COMBINED],0),COLUMN(STANDINGS_RBI[PLACE IN LEAGUE]))</f>
        <v>5</v>
      </c>
      <c r="H455">
        <f>16-INDEX(STANDINGS_SB[],MATCH(Table1[[#This Row],[COMBINED]],STANDINGS_SB[COMBINED],0),COLUMN(STANDINGS_SB[PLACE IN LEAGUE]))</f>
        <v>4</v>
      </c>
      <c r="I455">
        <f>16-INDEX(STANDINGS_ERA[],MATCH(Table1[[#This Row],[COMBINED]],STANDINGS_ERA[COMBINED],0),COLUMN(STANDINGS_ERA[PLACE IN LEAGUE]))</f>
        <v>2</v>
      </c>
      <c r="J455">
        <f>16-INDEX(STANDINGS_WHIP[],MATCH(Table1[[#This Row],[COMBINED]],STANDINGS_WHIP[COMBINED],0),COLUMN(STANDINGS_WHIP[PLACE IN LEAGUE]))</f>
        <v>1</v>
      </c>
      <c r="K455">
        <f>16-INDEX(STANDINGS_W[],MATCH(Table1[[#This Row],[COMBINED]],STANDINGS_W[COMBINED],0),COLUMN(STANDINGS_W[PLACE IN LEAGUE]))</f>
        <v>5</v>
      </c>
      <c r="L455">
        <f>16-INDEX(STANDINGS_K[],MATCH(Table1[[#This Row],[COMBINED]],STANDINGS_K[COMBINED],0),COLUMN(STANDINGS_K[PLACE IN LEAGUE]))</f>
        <v>3</v>
      </c>
      <c r="M455">
        <f>16-INDEX(STANDINGS_SV[],MATCH(Table1[[#This Row],[COMBINED]],STANDINGS_SV[COMBINED],0),COLUMN(STANDINGS_SV[PLACE IN LEAGUE]))</f>
        <v>2</v>
      </c>
      <c r="N455">
        <f>SUM(Table1[[#This Row],[BA]:[SV]])</f>
        <v>40</v>
      </c>
      <c r="O455">
        <v>15</v>
      </c>
    </row>
    <row r="456" spans="1:15" x14ac:dyDescent="0.25">
      <c r="A456" t="s">
        <v>878</v>
      </c>
      <c r="B456" t="s">
        <v>873</v>
      </c>
      <c r="C456" t="str">
        <f>Table1[[#This Row],[League]]&amp;Table1[[#This Row],[Team]]</f>
        <v>$150 Draft Champions Express Feb 12 8:00 pm Lg.3692Les Brown</v>
      </c>
      <c r="D456">
        <f>16-INDEX(STANDINGS_BA[],MATCH(Table1[[#This Row],[COMBINED]],STANDINGS_BA[COMBINED],0),COLUMN(STANDINGS_BA[PLACE IN LEAGUE]))</f>
        <v>7</v>
      </c>
      <c r="E456">
        <f>16-INDEX(STANDINGS_R[],MATCH(Table1[[#This Row],[COMBINED]],STANDINGS_R[COMBINED],0),COLUMN(STANDINGS_R[PLACE IN LEAGUE]))</f>
        <v>14</v>
      </c>
      <c r="F456">
        <f>16-INDEX(STANDINGS_HR[],MATCH(Table1[[#This Row],[COMBINED]],STANDINGS_HR[COMBINED],0),COLUMN(STANDINGS_HR[PLACE IN LEAGUE]))</f>
        <v>9</v>
      </c>
      <c r="G456">
        <f>16-INDEX(STANDINGS_RBI[],MATCH(Table1[[#This Row],[COMBINED]],STANDINGS_RBI[COMBINED],0),COLUMN(STANDINGS_RBI[PLACE IN LEAGUE]))</f>
        <v>15</v>
      </c>
      <c r="H456">
        <f>16-INDEX(STANDINGS_SB[],MATCH(Table1[[#This Row],[COMBINED]],STANDINGS_SB[COMBINED],0),COLUMN(STANDINGS_SB[PLACE IN LEAGUE]))</f>
        <v>14</v>
      </c>
      <c r="I456">
        <f>16-INDEX(STANDINGS_ERA[],MATCH(Table1[[#This Row],[COMBINED]],STANDINGS_ERA[COMBINED],0),COLUMN(STANDINGS_ERA[PLACE IN LEAGUE]))</f>
        <v>13</v>
      </c>
      <c r="J456">
        <f>16-INDEX(STANDINGS_WHIP[],MATCH(Table1[[#This Row],[COMBINED]],STANDINGS_WHIP[COMBINED],0),COLUMN(STANDINGS_WHIP[PLACE IN LEAGUE]))</f>
        <v>14</v>
      </c>
      <c r="K456">
        <f>16-INDEX(STANDINGS_W[],MATCH(Table1[[#This Row],[COMBINED]],STANDINGS_W[COMBINED],0),COLUMN(STANDINGS_W[PLACE IN LEAGUE]))</f>
        <v>13</v>
      </c>
      <c r="L456">
        <f>16-INDEX(STANDINGS_K[],MATCH(Table1[[#This Row],[COMBINED]],STANDINGS_K[COMBINED],0),COLUMN(STANDINGS_K[PLACE IN LEAGUE]))</f>
        <v>13</v>
      </c>
      <c r="M456">
        <f>16-INDEX(STANDINGS_SV[],MATCH(Table1[[#This Row],[COMBINED]],STANDINGS_SV[COMBINED],0),COLUMN(STANDINGS_SV[PLACE IN LEAGUE]))</f>
        <v>14</v>
      </c>
      <c r="N456">
        <f>SUM(Table1[[#This Row],[BA]:[SV]])</f>
        <v>126</v>
      </c>
      <c r="O456">
        <v>1</v>
      </c>
    </row>
    <row r="457" spans="1:15" x14ac:dyDescent="0.25">
      <c r="A457" t="s">
        <v>874</v>
      </c>
      <c r="B457" t="s">
        <v>873</v>
      </c>
      <c r="C457" t="str">
        <f>Table1[[#This Row],[League]]&amp;Table1[[#This Row],[Team]]</f>
        <v>$150 Draft Champions Express Feb 12 8:00 pm Lg.3692Lollygaggers DC2</v>
      </c>
      <c r="D457">
        <f>16-INDEX(STANDINGS_BA[],MATCH(Table1[[#This Row],[COMBINED]],STANDINGS_BA[COMBINED],0),COLUMN(STANDINGS_BA[PLACE IN LEAGUE]))</f>
        <v>14</v>
      </c>
      <c r="E457">
        <f>16-INDEX(STANDINGS_R[],MATCH(Table1[[#This Row],[COMBINED]],STANDINGS_R[COMBINED],0),COLUMN(STANDINGS_R[PLACE IN LEAGUE]))</f>
        <v>8</v>
      </c>
      <c r="F457">
        <f>16-INDEX(STANDINGS_HR[],MATCH(Table1[[#This Row],[COMBINED]],STANDINGS_HR[COMBINED],0),COLUMN(STANDINGS_HR[PLACE IN LEAGUE]))</f>
        <v>11</v>
      </c>
      <c r="G457">
        <f>16-INDEX(STANDINGS_RBI[],MATCH(Table1[[#This Row],[COMBINED]],STANDINGS_RBI[COMBINED],0),COLUMN(STANDINGS_RBI[PLACE IN LEAGUE]))</f>
        <v>10</v>
      </c>
      <c r="H457">
        <f>16-INDEX(STANDINGS_SB[],MATCH(Table1[[#This Row],[COMBINED]],STANDINGS_SB[COMBINED],0),COLUMN(STANDINGS_SB[PLACE IN LEAGUE]))</f>
        <v>12</v>
      </c>
      <c r="I457">
        <f>16-INDEX(STANDINGS_ERA[],MATCH(Table1[[#This Row],[COMBINED]],STANDINGS_ERA[COMBINED],0),COLUMN(STANDINGS_ERA[PLACE IN LEAGUE]))</f>
        <v>15</v>
      </c>
      <c r="J457">
        <f>16-INDEX(STANDINGS_WHIP[],MATCH(Table1[[#This Row],[COMBINED]],STANDINGS_WHIP[COMBINED],0),COLUMN(STANDINGS_WHIP[PLACE IN LEAGUE]))</f>
        <v>15</v>
      </c>
      <c r="K457">
        <f>16-INDEX(STANDINGS_W[],MATCH(Table1[[#This Row],[COMBINED]],STANDINGS_W[COMBINED],0),COLUMN(STANDINGS_W[PLACE IN LEAGUE]))</f>
        <v>11</v>
      </c>
      <c r="L457">
        <f>16-INDEX(STANDINGS_K[],MATCH(Table1[[#This Row],[COMBINED]],STANDINGS_K[COMBINED],0),COLUMN(STANDINGS_K[PLACE IN LEAGUE]))</f>
        <v>11</v>
      </c>
      <c r="M457">
        <f>16-INDEX(STANDINGS_SV[],MATCH(Table1[[#This Row],[COMBINED]],STANDINGS_SV[COMBINED],0),COLUMN(STANDINGS_SV[PLACE IN LEAGUE]))</f>
        <v>12</v>
      </c>
      <c r="N457">
        <f>SUM(Table1[[#This Row],[BA]:[SV]])</f>
        <v>119</v>
      </c>
      <c r="O457">
        <v>2</v>
      </c>
    </row>
    <row r="458" spans="1:15" x14ac:dyDescent="0.25">
      <c r="A458" t="s">
        <v>875</v>
      </c>
      <c r="B458" t="s">
        <v>873</v>
      </c>
      <c r="C458" t="str">
        <f>Table1[[#This Row],[League]]&amp;Table1[[#This Row],[Team]]</f>
        <v>$150 Draft Champions Express Feb 12 8:00 pm Lg.3692Trouble will find me</v>
      </c>
      <c r="D458">
        <f>16-INDEX(STANDINGS_BA[],MATCH(Table1[[#This Row],[COMBINED]],STANDINGS_BA[COMBINED],0),COLUMN(STANDINGS_BA[PLACE IN LEAGUE]))</f>
        <v>12</v>
      </c>
      <c r="E458">
        <f>16-INDEX(STANDINGS_R[],MATCH(Table1[[#This Row],[COMBINED]],STANDINGS_R[COMBINED],0),COLUMN(STANDINGS_R[PLACE IN LEAGUE]))</f>
        <v>15</v>
      </c>
      <c r="F458">
        <f>16-INDEX(STANDINGS_HR[],MATCH(Table1[[#This Row],[COMBINED]],STANDINGS_HR[COMBINED],0),COLUMN(STANDINGS_HR[PLACE IN LEAGUE]))</f>
        <v>12</v>
      </c>
      <c r="G458">
        <f>16-INDEX(STANDINGS_RBI[],MATCH(Table1[[#This Row],[COMBINED]],STANDINGS_RBI[COMBINED],0),COLUMN(STANDINGS_RBI[PLACE IN LEAGUE]))</f>
        <v>14</v>
      </c>
      <c r="H458">
        <f>16-INDEX(STANDINGS_SB[],MATCH(Table1[[#This Row],[COMBINED]],STANDINGS_SB[COMBINED],0),COLUMN(STANDINGS_SB[PLACE IN LEAGUE]))</f>
        <v>15</v>
      </c>
      <c r="I458">
        <f>16-INDEX(STANDINGS_ERA[],MATCH(Table1[[#This Row],[COMBINED]],STANDINGS_ERA[COMBINED],0),COLUMN(STANDINGS_ERA[PLACE IN LEAGUE]))</f>
        <v>9</v>
      </c>
      <c r="J458">
        <f>16-INDEX(STANDINGS_WHIP[],MATCH(Table1[[#This Row],[COMBINED]],STANDINGS_WHIP[COMBINED],0),COLUMN(STANDINGS_WHIP[PLACE IN LEAGUE]))</f>
        <v>10</v>
      </c>
      <c r="K458">
        <f>16-INDEX(STANDINGS_W[],MATCH(Table1[[#This Row],[COMBINED]],STANDINGS_W[COMBINED],0),COLUMN(STANDINGS_W[PLACE IN LEAGUE]))</f>
        <v>5</v>
      </c>
      <c r="L458">
        <f>16-INDEX(STANDINGS_K[],MATCH(Table1[[#This Row],[COMBINED]],STANDINGS_K[COMBINED],0),COLUMN(STANDINGS_K[PLACE IN LEAGUE]))</f>
        <v>4</v>
      </c>
      <c r="M458">
        <f>16-INDEX(STANDINGS_SV[],MATCH(Table1[[#This Row],[COMBINED]],STANDINGS_SV[COMBINED],0),COLUMN(STANDINGS_SV[PLACE IN LEAGUE]))</f>
        <v>5</v>
      </c>
      <c r="N458">
        <f>SUM(Table1[[#This Row],[BA]:[SV]])</f>
        <v>101</v>
      </c>
      <c r="O458">
        <v>3</v>
      </c>
    </row>
    <row r="459" spans="1:15" x14ac:dyDescent="0.25">
      <c r="A459" t="s">
        <v>438</v>
      </c>
      <c r="B459" t="s">
        <v>873</v>
      </c>
      <c r="C459" t="str">
        <f>Table1[[#This Row],[League]]&amp;Table1[[#This Row],[Team]]</f>
        <v>$150 Draft Champions Express Feb 12 8:00 pm Lg.3692Surrender Dorothy! (4)</v>
      </c>
      <c r="D459">
        <f>16-INDEX(STANDINGS_BA[],MATCH(Table1[[#This Row],[COMBINED]],STANDINGS_BA[COMBINED],0),COLUMN(STANDINGS_BA[PLACE IN LEAGUE]))</f>
        <v>13</v>
      </c>
      <c r="E459">
        <f>16-INDEX(STANDINGS_R[],MATCH(Table1[[#This Row],[COMBINED]],STANDINGS_R[COMBINED],0),COLUMN(STANDINGS_R[PLACE IN LEAGUE]))</f>
        <v>13</v>
      </c>
      <c r="F459">
        <f>16-INDEX(STANDINGS_HR[],MATCH(Table1[[#This Row],[COMBINED]],STANDINGS_HR[COMBINED],0),COLUMN(STANDINGS_HR[PLACE IN LEAGUE]))</f>
        <v>13</v>
      </c>
      <c r="G459">
        <f>16-INDEX(STANDINGS_RBI[],MATCH(Table1[[#This Row],[COMBINED]],STANDINGS_RBI[COMBINED],0),COLUMN(STANDINGS_RBI[PLACE IN LEAGUE]))</f>
        <v>11</v>
      </c>
      <c r="H459">
        <f>16-INDEX(STANDINGS_SB[],MATCH(Table1[[#This Row],[COMBINED]],STANDINGS_SB[COMBINED],0),COLUMN(STANDINGS_SB[PLACE IN LEAGUE]))</f>
        <v>6</v>
      </c>
      <c r="I459">
        <f>16-INDEX(STANDINGS_ERA[],MATCH(Table1[[#This Row],[COMBINED]],STANDINGS_ERA[COMBINED],0),COLUMN(STANDINGS_ERA[PLACE IN LEAGUE]))</f>
        <v>4</v>
      </c>
      <c r="J459">
        <f>16-INDEX(STANDINGS_WHIP[],MATCH(Table1[[#This Row],[COMBINED]],STANDINGS_WHIP[COMBINED],0),COLUMN(STANDINGS_WHIP[PLACE IN LEAGUE]))</f>
        <v>7</v>
      </c>
      <c r="K459">
        <f>16-INDEX(STANDINGS_W[],MATCH(Table1[[#This Row],[COMBINED]],STANDINGS_W[COMBINED],0),COLUMN(STANDINGS_W[PLACE IN LEAGUE]))</f>
        <v>10</v>
      </c>
      <c r="L459">
        <f>16-INDEX(STANDINGS_K[],MATCH(Table1[[#This Row],[COMBINED]],STANDINGS_K[COMBINED],0),COLUMN(STANDINGS_K[PLACE IN LEAGUE]))</f>
        <v>10</v>
      </c>
      <c r="M459">
        <f>16-INDEX(STANDINGS_SV[],MATCH(Table1[[#This Row],[COMBINED]],STANDINGS_SV[COMBINED],0),COLUMN(STANDINGS_SV[PLACE IN LEAGUE]))</f>
        <v>6</v>
      </c>
      <c r="N459">
        <f>SUM(Table1[[#This Row],[BA]:[SV]])</f>
        <v>93</v>
      </c>
      <c r="O459">
        <v>4</v>
      </c>
    </row>
    <row r="460" spans="1:15" x14ac:dyDescent="0.25">
      <c r="A460" t="s">
        <v>877</v>
      </c>
      <c r="B460" t="s">
        <v>873</v>
      </c>
      <c r="C460" t="str">
        <f>Table1[[#This Row],[League]]&amp;Table1[[#This Row],[Team]]</f>
        <v>$150 Draft Champions Express Feb 12 8:00 pm Lg.36925 - the Hazel Charlies</v>
      </c>
      <c r="D460">
        <f>16-INDEX(STANDINGS_BA[],MATCH(Table1[[#This Row],[COMBINED]],STANDINGS_BA[COMBINED],0),COLUMN(STANDINGS_BA[PLACE IN LEAGUE]))</f>
        <v>10</v>
      </c>
      <c r="E460">
        <f>16-INDEX(STANDINGS_R[],MATCH(Table1[[#This Row],[COMBINED]],STANDINGS_R[COMBINED],0),COLUMN(STANDINGS_R[PLACE IN LEAGUE]))</f>
        <v>12</v>
      </c>
      <c r="F460">
        <f>16-INDEX(STANDINGS_HR[],MATCH(Table1[[#This Row],[COMBINED]],STANDINGS_HR[COMBINED],0),COLUMN(STANDINGS_HR[PLACE IN LEAGUE]))</f>
        <v>3</v>
      </c>
      <c r="G460">
        <f>16-INDEX(STANDINGS_RBI[],MATCH(Table1[[#This Row],[COMBINED]],STANDINGS_RBI[COMBINED],0),COLUMN(STANDINGS_RBI[PLACE IN LEAGUE]))</f>
        <v>4</v>
      </c>
      <c r="H460">
        <f>16-INDEX(STANDINGS_SB[],MATCH(Table1[[#This Row],[COMBINED]],STANDINGS_SB[COMBINED],0),COLUMN(STANDINGS_SB[PLACE IN LEAGUE]))</f>
        <v>10</v>
      </c>
      <c r="I460">
        <f>16-INDEX(STANDINGS_ERA[],MATCH(Table1[[#This Row],[COMBINED]],STANDINGS_ERA[COMBINED],0),COLUMN(STANDINGS_ERA[PLACE IN LEAGUE]))</f>
        <v>10</v>
      </c>
      <c r="J460">
        <f>16-INDEX(STANDINGS_WHIP[],MATCH(Table1[[#This Row],[COMBINED]],STANDINGS_WHIP[COMBINED],0),COLUMN(STANDINGS_WHIP[PLACE IN LEAGUE]))</f>
        <v>12</v>
      </c>
      <c r="K460">
        <f>16-INDEX(STANDINGS_W[],MATCH(Table1[[#This Row],[COMBINED]],STANDINGS_W[COMBINED],0),COLUMN(STANDINGS_W[PLACE IN LEAGUE]))</f>
        <v>6</v>
      </c>
      <c r="L460">
        <f>16-INDEX(STANDINGS_K[],MATCH(Table1[[#This Row],[COMBINED]],STANDINGS_K[COMBINED],0),COLUMN(STANDINGS_K[PLACE IN LEAGUE]))</f>
        <v>14</v>
      </c>
      <c r="M460">
        <f>16-INDEX(STANDINGS_SV[],MATCH(Table1[[#This Row],[COMBINED]],STANDINGS_SV[COMBINED],0),COLUMN(STANDINGS_SV[PLACE IN LEAGUE]))</f>
        <v>11</v>
      </c>
      <c r="N460">
        <f>SUM(Table1[[#This Row],[BA]:[SV]])</f>
        <v>92</v>
      </c>
      <c r="O460">
        <v>5</v>
      </c>
    </row>
    <row r="461" spans="1:15" x14ac:dyDescent="0.25">
      <c r="A461" t="s">
        <v>37</v>
      </c>
      <c r="B461" t="s">
        <v>873</v>
      </c>
      <c r="C461" t="str">
        <f>Table1[[#This Row],[League]]&amp;Table1[[#This Row],[Team]]</f>
        <v>$150 Draft Champions Express Feb 12 8:00 pm Lg.3692Bread Zeppelin</v>
      </c>
      <c r="D461">
        <f>16-INDEX(STANDINGS_BA[],MATCH(Table1[[#This Row],[COMBINED]],STANDINGS_BA[COMBINED],0),COLUMN(STANDINGS_BA[PLACE IN LEAGUE]))</f>
        <v>8</v>
      </c>
      <c r="E461">
        <f>16-INDEX(STANDINGS_R[],MATCH(Table1[[#This Row],[COMBINED]],STANDINGS_R[COMBINED],0),COLUMN(STANDINGS_R[PLACE IN LEAGUE]))</f>
        <v>10</v>
      </c>
      <c r="F461">
        <f>16-INDEX(STANDINGS_HR[],MATCH(Table1[[#This Row],[COMBINED]],STANDINGS_HR[COMBINED],0),COLUMN(STANDINGS_HR[PLACE IN LEAGUE]))</f>
        <v>7</v>
      </c>
      <c r="G461">
        <f>16-INDEX(STANDINGS_RBI[],MATCH(Table1[[#This Row],[COMBINED]],STANDINGS_RBI[COMBINED],0),COLUMN(STANDINGS_RBI[PLACE IN LEAGUE]))</f>
        <v>9</v>
      </c>
      <c r="H461">
        <f>16-INDEX(STANDINGS_SB[],MATCH(Table1[[#This Row],[COMBINED]],STANDINGS_SB[COMBINED],0),COLUMN(STANDINGS_SB[PLACE IN LEAGUE]))</f>
        <v>13</v>
      </c>
      <c r="I461">
        <f>16-INDEX(STANDINGS_ERA[],MATCH(Table1[[#This Row],[COMBINED]],STANDINGS_ERA[COMBINED],0),COLUMN(STANDINGS_ERA[PLACE IN LEAGUE]))</f>
        <v>8</v>
      </c>
      <c r="J461">
        <f>16-INDEX(STANDINGS_WHIP[],MATCH(Table1[[#This Row],[COMBINED]],STANDINGS_WHIP[COMBINED],0),COLUMN(STANDINGS_WHIP[PLACE IN LEAGUE]))</f>
        <v>5</v>
      </c>
      <c r="K461">
        <f>16-INDEX(STANDINGS_W[],MATCH(Table1[[#This Row],[COMBINED]],STANDINGS_W[COMBINED],0),COLUMN(STANDINGS_W[PLACE IN LEAGUE]))</f>
        <v>14</v>
      </c>
      <c r="L461">
        <f>16-INDEX(STANDINGS_K[],MATCH(Table1[[#This Row],[COMBINED]],STANDINGS_K[COMBINED],0),COLUMN(STANDINGS_K[PLACE IN LEAGUE]))</f>
        <v>6</v>
      </c>
      <c r="M461">
        <f>16-INDEX(STANDINGS_SV[],MATCH(Table1[[#This Row],[COMBINED]],STANDINGS_SV[COMBINED],0),COLUMN(STANDINGS_SV[PLACE IN LEAGUE]))</f>
        <v>8</v>
      </c>
      <c r="N461">
        <f>SUM(Table1[[#This Row],[BA]:[SV]])</f>
        <v>88</v>
      </c>
      <c r="O461">
        <v>6</v>
      </c>
    </row>
    <row r="462" spans="1:15" x14ac:dyDescent="0.25">
      <c r="A462" t="s">
        <v>881</v>
      </c>
      <c r="B462" t="s">
        <v>873</v>
      </c>
      <c r="C462" t="str">
        <f>Table1[[#This Row],[League]]&amp;Table1[[#This Row],[Team]]</f>
        <v>$150 Draft Champions Express Feb 12 8:00 pm Lg.3692Strange Brew Crew</v>
      </c>
      <c r="D462">
        <f>16-INDEX(STANDINGS_BA[],MATCH(Table1[[#This Row],[COMBINED]],STANDINGS_BA[COMBINED],0),COLUMN(STANDINGS_BA[PLACE IN LEAGUE]))</f>
        <v>2</v>
      </c>
      <c r="E462">
        <f>16-INDEX(STANDINGS_R[],MATCH(Table1[[#This Row],[COMBINED]],STANDINGS_R[COMBINED],0),COLUMN(STANDINGS_R[PLACE IN LEAGUE]))</f>
        <v>7</v>
      </c>
      <c r="F462">
        <f>16-INDEX(STANDINGS_HR[],MATCH(Table1[[#This Row],[COMBINED]],STANDINGS_HR[COMBINED],0),COLUMN(STANDINGS_HR[PLACE IN LEAGUE]))</f>
        <v>15</v>
      </c>
      <c r="G462">
        <f>16-INDEX(STANDINGS_RBI[],MATCH(Table1[[#This Row],[COMBINED]],STANDINGS_RBI[COMBINED],0),COLUMN(STANDINGS_RBI[PLACE IN LEAGUE]))</f>
        <v>13</v>
      </c>
      <c r="H462">
        <f>16-INDEX(STANDINGS_SB[],MATCH(Table1[[#This Row],[COMBINED]],STANDINGS_SB[COMBINED],0),COLUMN(STANDINGS_SB[PLACE IN LEAGUE]))</f>
        <v>2</v>
      </c>
      <c r="I462">
        <f>16-INDEX(STANDINGS_ERA[],MATCH(Table1[[#This Row],[COMBINED]],STANDINGS_ERA[COMBINED],0),COLUMN(STANDINGS_ERA[PLACE IN LEAGUE]))</f>
        <v>7</v>
      </c>
      <c r="J462">
        <f>16-INDEX(STANDINGS_WHIP[],MATCH(Table1[[#This Row],[COMBINED]],STANDINGS_WHIP[COMBINED],0),COLUMN(STANDINGS_WHIP[PLACE IN LEAGUE]))</f>
        <v>8</v>
      </c>
      <c r="K462">
        <f>16-INDEX(STANDINGS_W[],MATCH(Table1[[#This Row],[COMBINED]],STANDINGS_W[COMBINED],0),COLUMN(STANDINGS_W[PLACE IN LEAGUE]))</f>
        <v>15</v>
      </c>
      <c r="L462">
        <f>16-INDEX(STANDINGS_K[],MATCH(Table1[[#This Row],[COMBINED]],STANDINGS_K[COMBINED],0),COLUMN(STANDINGS_K[PLACE IN LEAGUE]))</f>
        <v>15</v>
      </c>
      <c r="M462">
        <f>16-INDEX(STANDINGS_SV[],MATCH(Table1[[#This Row],[COMBINED]],STANDINGS_SV[COMBINED],0),COLUMN(STANDINGS_SV[PLACE IN LEAGUE]))</f>
        <v>4</v>
      </c>
      <c r="N462">
        <f>SUM(Table1[[#This Row],[BA]:[SV]])</f>
        <v>88</v>
      </c>
      <c r="O462">
        <v>7</v>
      </c>
    </row>
    <row r="463" spans="1:15" x14ac:dyDescent="0.25">
      <c r="A463" t="s">
        <v>882</v>
      </c>
      <c r="B463" t="s">
        <v>873</v>
      </c>
      <c r="C463" t="str">
        <f>Table1[[#This Row],[League]]&amp;Table1[[#This Row],[Team]]</f>
        <v>$150 Draft Champions Express Feb 12 8:00 pm Lg.3692Macaroon</v>
      </c>
      <c r="D463">
        <f>16-INDEX(STANDINGS_BA[],MATCH(Table1[[#This Row],[COMBINED]],STANDINGS_BA[COMBINED],0),COLUMN(STANDINGS_BA[PLACE IN LEAGUE]))</f>
        <v>1</v>
      </c>
      <c r="E463">
        <f>16-INDEX(STANDINGS_R[],MATCH(Table1[[#This Row],[COMBINED]],STANDINGS_R[COMBINED],0),COLUMN(STANDINGS_R[PLACE IN LEAGUE]))</f>
        <v>6</v>
      </c>
      <c r="F463">
        <f>16-INDEX(STANDINGS_HR[],MATCH(Table1[[#This Row],[COMBINED]],STANDINGS_HR[COMBINED],0),COLUMN(STANDINGS_HR[PLACE IN LEAGUE]))</f>
        <v>6</v>
      </c>
      <c r="G463">
        <f>16-INDEX(STANDINGS_RBI[],MATCH(Table1[[#This Row],[COMBINED]],STANDINGS_RBI[COMBINED],0),COLUMN(STANDINGS_RBI[PLACE IN LEAGUE]))</f>
        <v>7</v>
      </c>
      <c r="H463">
        <f>16-INDEX(STANDINGS_SB[],MATCH(Table1[[#This Row],[COMBINED]],STANDINGS_SB[COMBINED],0),COLUMN(STANDINGS_SB[PLACE IN LEAGUE]))</f>
        <v>7</v>
      </c>
      <c r="I463">
        <f>16-INDEX(STANDINGS_ERA[],MATCH(Table1[[#This Row],[COMBINED]],STANDINGS_ERA[COMBINED],0),COLUMN(STANDINGS_ERA[PLACE IN LEAGUE]))</f>
        <v>14</v>
      </c>
      <c r="J463">
        <f>16-INDEX(STANDINGS_WHIP[],MATCH(Table1[[#This Row],[COMBINED]],STANDINGS_WHIP[COMBINED],0),COLUMN(STANDINGS_WHIP[PLACE IN LEAGUE]))</f>
        <v>13</v>
      </c>
      <c r="K463">
        <f>16-INDEX(STANDINGS_W[],MATCH(Table1[[#This Row],[COMBINED]],STANDINGS_W[COMBINED],0),COLUMN(STANDINGS_W[PLACE IN LEAGUE]))</f>
        <v>8</v>
      </c>
      <c r="L463">
        <f>16-INDEX(STANDINGS_K[],MATCH(Table1[[#This Row],[COMBINED]],STANDINGS_K[COMBINED],0),COLUMN(STANDINGS_K[PLACE IN LEAGUE]))</f>
        <v>12</v>
      </c>
      <c r="M463">
        <f>16-INDEX(STANDINGS_SV[],MATCH(Table1[[#This Row],[COMBINED]],STANDINGS_SV[COMBINED],0),COLUMN(STANDINGS_SV[PLACE IN LEAGUE]))</f>
        <v>13</v>
      </c>
      <c r="N463">
        <f>SUM(Table1[[#This Row],[BA]:[SV]])</f>
        <v>87</v>
      </c>
      <c r="O463">
        <v>8</v>
      </c>
    </row>
    <row r="464" spans="1:15" x14ac:dyDescent="0.25">
      <c r="A464" t="s">
        <v>32</v>
      </c>
      <c r="B464" t="s">
        <v>873</v>
      </c>
      <c r="C464" t="str">
        <f>Table1[[#This Row],[League]]&amp;Table1[[#This Row],[Team]]</f>
        <v>$150 Draft Champions Express Feb 12 8:00 pm Lg.3692Team enfield</v>
      </c>
      <c r="D464">
        <f>16-INDEX(STANDINGS_BA[],MATCH(Table1[[#This Row],[COMBINED]],STANDINGS_BA[COMBINED],0),COLUMN(STANDINGS_BA[PLACE IN LEAGUE]))</f>
        <v>9</v>
      </c>
      <c r="E464">
        <f>16-INDEX(STANDINGS_R[],MATCH(Table1[[#This Row],[COMBINED]],STANDINGS_R[COMBINED],0),COLUMN(STANDINGS_R[PLACE IN LEAGUE]))</f>
        <v>9</v>
      </c>
      <c r="F464">
        <f>16-INDEX(STANDINGS_HR[],MATCH(Table1[[#This Row],[COMBINED]],STANDINGS_HR[COMBINED],0),COLUMN(STANDINGS_HR[PLACE IN LEAGUE]))</f>
        <v>14</v>
      </c>
      <c r="G464">
        <f>16-INDEX(STANDINGS_RBI[],MATCH(Table1[[#This Row],[COMBINED]],STANDINGS_RBI[COMBINED],0),COLUMN(STANDINGS_RBI[PLACE IN LEAGUE]))</f>
        <v>12</v>
      </c>
      <c r="H464">
        <f>16-INDEX(STANDINGS_SB[],MATCH(Table1[[#This Row],[COMBINED]],STANDINGS_SB[COMBINED],0),COLUMN(STANDINGS_SB[PLACE IN LEAGUE]))</f>
        <v>5</v>
      </c>
      <c r="I464">
        <f>16-INDEX(STANDINGS_ERA[],MATCH(Table1[[#This Row],[COMBINED]],STANDINGS_ERA[COMBINED],0),COLUMN(STANDINGS_ERA[PLACE IN LEAGUE]))</f>
        <v>6</v>
      </c>
      <c r="J464">
        <f>16-INDEX(STANDINGS_WHIP[],MATCH(Table1[[#This Row],[COMBINED]],STANDINGS_WHIP[COMBINED],0),COLUMN(STANDINGS_WHIP[PLACE IN LEAGUE]))</f>
        <v>3</v>
      </c>
      <c r="K464">
        <f>16-INDEX(STANDINGS_W[],MATCH(Table1[[#This Row],[COMBINED]],STANDINGS_W[COMBINED],0),COLUMN(STANDINGS_W[PLACE IN LEAGUE]))</f>
        <v>3</v>
      </c>
      <c r="L464">
        <f>16-INDEX(STANDINGS_K[],MATCH(Table1[[#This Row],[COMBINED]],STANDINGS_K[COMBINED],0),COLUMN(STANDINGS_K[PLACE IN LEAGUE]))</f>
        <v>1</v>
      </c>
      <c r="M464">
        <f>16-INDEX(STANDINGS_SV[],MATCH(Table1[[#This Row],[COMBINED]],STANDINGS_SV[COMBINED],0),COLUMN(STANDINGS_SV[PLACE IN LEAGUE]))</f>
        <v>15</v>
      </c>
      <c r="N464">
        <f>SUM(Table1[[#This Row],[BA]:[SV]])</f>
        <v>77</v>
      </c>
      <c r="O464">
        <v>9</v>
      </c>
    </row>
    <row r="465" spans="1:15" x14ac:dyDescent="0.25">
      <c r="A465" t="s">
        <v>879</v>
      </c>
      <c r="B465" t="s">
        <v>873</v>
      </c>
      <c r="C465" t="str">
        <f>Table1[[#This Row],[League]]&amp;Table1[[#This Row],[Team]]</f>
        <v>$150 Draft Champions Express Feb 12 8:00 pm Lg.3692Team Kuberski2</v>
      </c>
      <c r="D465">
        <f>16-INDEX(STANDINGS_BA[],MATCH(Table1[[#This Row],[COMBINED]],STANDINGS_BA[COMBINED],0),COLUMN(STANDINGS_BA[PLACE IN LEAGUE]))</f>
        <v>4</v>
      </c>
      <c r="E465">
        <f>16-INDEX(STANDINGS_R[],MATCH(Table1[[#This Row],[COMBINED]],STANDINGS_R[COMBINED],0),COLUMN(STANDINGS_R[PLACE IN LEAGUE]))</f>
        <v>3</v>
      </c>
      <c r="F465">
        <f>16-INDEX(STANDINGS_HR[],MATCH(Table1[[#This Row],[COMBINED]],STANDINGS_HR[COMBINED],0),COLUMN(STANDINGS_HR[PLACE IN LEAGUE]))</f>
        <v>2</v>
      </c>
      <c r="G465">
        <f>16-INDEX(STANDINGS_RBI[],MATCH(Table1[[#This Row],[COMBINED]],STANDINGS_RBI[COMBINED],0),COLUMN(STANDINGS_RBI[PLACE IN LEAGUE]))</f>
        <v>5</v>
      </c>
      <c r="H465">
        <f>16-INDEX(STANDINGS_SB[],MATCH(Table1[[#This Row],[COMBINED]],STANDINGS_SB[COMBINED],0),COLUMN(STANDINGS_SB[PLACE IN LEAGUE]))</f>
        <v>8</v>
      </c>
      <c r="I465">
        <f>16-INDEX(STANDINGS_ERA[],MATCH(Table1[[#This Row],[COMBINED]],STANDINGS_ERA[COMBINED],0),COLUMN(STANDINGS_ERA[PLACE IN LEAGUE]))</f>
        <v>12</v>
      </c>
      <c r="J465">
        <f>16-INDEX(STANDINGS_WHIP[],MATCH(Table1[[#This Row],[COMBINED]],STANDINGS_WHIP[COMBINED],0),COLUMN(STANDINGS_WHIP[PLACE IN LEAGUE]))</f>
        <v>9</v>
      </c>
      <c r="K465">
        <f>16-INDEX(STANDINGS_W[],MATCH(Table1[[#This Row],[COMBINED]],STANDINGS_W[COMBINED],0),COLUMN(STANDINGS_W[PLACE IN LEAGUE]))</f>
        <v>9</v>
      </c>
      <c r="L465">
        <f>16-INDEX(STANDINGS_K[],MATCH(Table1[[#This Row],[COMBINED]],STANDINGS_K[COMBINED],0),COLUMN(STANDINGS_K[PLACE IN LEAGUE]))</f>
        <v>5</v>
      </c>
      <c r="M465">
        <f>16-INDEX(STANDINGS_SV[],MATCH(Table1[[#This Row],[COMBINED]],STANDINGS_SV[COMBINED],0),COLUMN(STANDINGS_SV[PLACE IN LEAGUE]))</f>
        <v>9</v>
      </c>
      <c r="N465">
        <f>SUM(Table1[[#This Row],[BA]:[SV]])</f>
        <v>66</v>
      </c>
      <c r="O465">
        <v>10</v>
      </c>
    </row>
    <row r="466" spans="1:15" x14ac:dyDescent="0.25">
      <c r="A466" t="s">
        <v>880</v>
      </c>
      <c r="B466" t="s">
        <v>873</v>
      </c>
      <c r="C466" t="str">
        <f>Table1[[#This Row],[League]]&amp;Table1[[#This Row],[Team]]</f>
        <v>$150 Draft Champions Express Feb 12 8:00 pm Lg.3692Profloop4</v>
      </c>
      <c r="D466">
        <f>16-INDEX(STANDINGS_BA[],MATCH(Table1[[#This Row],[COMBINED]],STANDINGS_BA[COMBINED],0),COLUMN(STANDINGS_BA[PLACE IN LEAGUE]))</f>
        <v>3</v>
      </c>
      <c r="E466">
        <f>16-INDEX(STANDINGS_R[],MATCH(Table1[[#This Row],[COMBINED]],STANDINGS_R[COMBINED],0),COLUMN(STANDINGS_R[PLACE IN LEAGUE]))</f>
        <v>1</v>
      </c>
      <c r="F466">
        <f>16-INDEX(STANDINGS_HR[],MATCH(Table1[[#This Row],[COMBINED]],STANDINGS_HR[COMBINED],0),COLUMN(STANDINGS_HR[PLACE IN LEAGUE]))</f>
        <v>1</v>
      </c>
      <c r="G466">
        <f>16-INDEX(STANDINGS_RBI[],MATCH(Table1[[#This Row],[COMBINED]],STANDINGS_RBI[COMBINED],0),COLUMN(STANDINGS_RBI[PLACE IN LEAGUE]))</f>
        <v>1</v>
      </c>
      <c r="H466">
        <f>16-INDEX(STANDINGS_SB[],MATCH(Table1[[#This Row],[COMBINED]],STANDINGS_SB[COMBINED],0),COLUMN(STANDINGS_SB[PLACE IN LEAGUE]))</f>
        <v>3</v>
      </c>
      <c r="I466">
        <f>16-INDEX(STANDINGS_ERA[],MATCH(Table1[[#This Row],[COMBINED]],STANDINGS_ERA[COMBINED],0),COLUMN(STANDINGS_ERA[PLACE IN LEAGUE]))</f>
        <v>11</v>
      </c>
      <c r="J466">
        <f>16-INDEX(STANDINGS_WHIP[],MATCH(Table1[[#This Row],[COMBINED]],STANDINGS_WHIP[COMBINED],0),COLUMN(STANDINGS_WHIP[PLACE IN LEAGUE]))</f>
        <v>11</v>
      </c>
      <c r="K466">
        <f>16-INDEX(STANDINGS_W[],MATCH(Table1[[#This Row],[COMBINED]],STANDINGS_W[COMBINED],0),COLUMN(STANDINGS_W[PLACE IN LEAGUE]))</f>
        <v>12</v>
      </c>
      <c r="L466">
        <f>16-INDEX(STANDINGS_K[],MATCH(Table1[[#This Row],[COMBINED]],STANDINGS_K[COMBINED],0),COLUMN(STANDINGS_K[PLACE IN LEAGUE]))</f>
        <v>9</v>
      </c>
      <c r="M466">
        <f>16-INDEX(STANDINGS_SV[],MATCH(Table1[[#This Row],[COMBINED]],STANDINGS_SV[COMBINED],0),COLUMN(STANDINGS_SV[PLACE IN LEAGUE]))</f>
        <v>10</v>
      </c>
      <c r="N466">
        <f>SUM(Table1[[#This Row],[BA]:[SV]])</f>
        <v>62</v>
      </c>
      <c r="O466">
        <v>11</v>
      </c>
    </row>
    <row r="467" spans="1:15" x14ac:dyDescent="0.25">
      <c r="A467" t="s">
        <v>7</v>
      </c>
      <c r="B467" t="s">
        <v>873</v>
      </c>
      <c r="C467" t="str">
        <f>Table1[[#This Row],[League]]&amp;Table1[[#This Row],[Team]]</f>
        <v>$150 Draft Champions Express Feb 12 8:00 pm Lg.3692Team Miller</v>
      </c>
      <c r="D467">
        <f>16-INDEX(STANDINGS_BA[],MATCH(Table1[[#This Row],[COMBINED]],STANDINGS_BA[COMBINED],0),COLUMN(STANDINGS_BA[PLACE IN LEAGUE]))</f>
        <v>5</v>
      </c>
      <c r="E467">
        <f>16-INDEX(STANDINGS_R[],MATCH(Table1[[#This Row],[COMBINED]],STANDINGS_R[COMBINED],0),COLUMN(STANDINGS_R[PLACE IN LEAGUE]))</f>
        <v>4</v>
      </c>
      <c r="F467">
        <f>16-INDEX(STANDINGS_HR[],MATCH(Table1[[#This Row],[COMBINED]],STANDINGS_HR[COMBINED],0),COLUMN(STANDINGS_HR[PLACE IN LEAGUE]))</f>
        <v>10</v>
      </c>
      <c r="G467">
        <f>16-INDEX(STANDINGS_RBI[],MATCH(Table1[[#This Row],[COMBINED]],STANDINGS_RBI[COMBINED],0),COLUMN(STANDINGS_RBI[PLACE IN LEAGUE]))</f>
        <v>8</v>
      </c>
      <c r="H467">
        <f>16-INDEX(STANDINGS_SB[],MATCH(Table1[[#This Row],[COMBINED]],STANDINGS_SB[COMBINED],0),COLUMN(STANDINGS_SB[PLACE IN LEAGUE]))</f>
        <v>11</v>
      </c>
      <c r="I467">
        <f>16-INDEX(STANDINGS_ERA[],MATCH(Table1[[#This Row],[COMBINED]],STANDINGS_ERA[COMBINED],0),COLUMN(STANDINGS_ERA[PLACE IN LEAGUE]))</f>
        <v>2</v>
      </c>
      <c r="J467">
        <f>16-INDEX(STANDINGS_WHIP[],MATCH(Table1[[#This Row],[COMBINED]],STANDINGS_WHIP[COMBINED],0),COLUMN(STANDINGS_WHIP[PLACE IN LEAGUE]))</f>
        <v>2</v>
      </c>
      <c r="K467">
        <f>16-INDEX(STANDINGS_W[],MATCH(Table1[[#This Row],[COMBINED]],STANDINGS_W[COMBINED],0),COLUMN(STANDINGS_W[PLACE IN LEAGUE]))</f>
        <v>4</v>
      </c>
      <c r="L467">
        <f>16-INDEX(STANDINGS_K[],MATCH(Table1[[#This Row],[COMBINED]],STANDINGS_K[COMBINED],0),COLUMN(STANDINGS_K[PLACE IN LEAGUE]))</f>
        <v>8</v>
      </c>
      <c r="M467">
        <f>16-INDEX(STANDINGS_SV[],MATCH(Table1[[#This Row],[COMBINED]],STANDINGS_SV[COMBINED],0),COLUMN(STANDINGS_SV[PLACE IN LEAGUE]))</f>
        <v>7</v>
      </c>
      <c r="N467">
        <f>SUM(Table1[[#This Row],[BA]:[SV]])</f>
        <v>61</v>
      </c>
      <c r="O467">
        <v>12</v>
      </c>
    </row>
    <row r="468" spans="1:15" x14ac:dyDescent="0.25">
      <c r="A468" t="s">
        <v>872</v>
      </c>
      <c r="B468" t="s">
        <v>873</v>
      </c>
      <c r="C468" t="str">
        <f>Table1[[#This Row],[League]]&amp;Table1[[#This Row],[Team]]</f>
        <v>$150 Draft Champions Express Feb 12 8:00 pm Lg.3692Grant1</v>
      </c>
      <c r="D468">
        <f>16-INDEX(STANDINGS_BA[],MATCH(Table1[[#This Row],[COMBINED]],STANDINGS_BA[COMBINED],0),COLUMN(STANDINGS_BA[PLACE IN LEAGUE]))</f>
        <v>15</v>
      </c>
      <c r="E468">
        <f>16-INDEX(STANDINGS_R[],MATCH(Table1[[#This Row],[COMBINED]],STANDINGS_R[COMBINED],0),COLUMN(STANDINGS_R[PLACE IN LEAGUE]))</f>
        <v>5</v>
      </c>
      <c r="F468">
        <f>16-INDEX(STANDINGS_HR[],MATCH(Table1[[#This Row],[COMBINED]],STANDINGS_HR[COMBINED],0),COLUMN(STANDINGS_HR[PLACE IN LEAGUE]))</f>
        <v>4</v>
      </c>
      <c r="G468">
        <f>16-INDEX(STANDINGS_RBI[],MATCH(Table1[[#This Row],[COMBINED]],STANDINGS_RBI[COMBINED],0),COLUMN(STANDINGS_RBI[PLACE IN LEAGUE]))</f>
        <v>3</v>
      </c>
      <c r="H468">
        <f>16-INDEX(STANDINGS_SB[],MATCH(Table1[[#This Row],[COMBINED]],STANDINGS_SB[COMBINED],0),COLUMN(STANDINGS_SB[PLACE IN LEAGUE]))</f>
        <v>9</v>
      </c>
      <c r="I468">
        <f>16-INDEX(STANDINGS_ERA[],MATCH(Table1[[#This Row],[COMBINED]],STANDINGS_ERA[COMBINED],0),COLUMN(STANDINGS_ERA[PLACE IN LEAGUE]))</f>
        <v>3</v>
      </c>
      <c r="J468">
        <f>16-INDEX(STANDINGS_WHIP[],MATCH(Table1[[#This Row],[COMBINED]],STANDINGS_WHIP[COMBINED],0),COLUMN(STANDINGS_WHIP[PLACE IN LEAGUE]))</f>
        <v>4</v>
      </c>
      <c r="K468">
        <f>16-INDEX(STANDINGS_W[],MATCH(Table1[[#This Row],[COMBINED]],STANDINGS_W[COMBINED],0),COLUMN(STANDINGS_W[PLACE IN LEAGUE]))</f>
        <v>2</v>
      </c>
      <c r="L468">
        <f>16-INDEX(STANDINGS_K[],MATCH(Table1[[#This Row],[COMBINED]],STANDINGS_K[COMBINED],0),COLUMN(STANDINGS_K[PLACE IN LEAGUE]))</f>
        <v>2</v>
      </c>
      <c r="M468">
        <f>16-INDEX(STANDINGS_SV[],MATCH(Table1[[#This Row],[COMBINED]],STANDINGS_SV[COMBINED],0),COLUMN(STANDINGS_SV[PLACE IN LEAGUE]))</f>
        <v>2</v>
      </c>
      <c r="N468">
        <f>SUM(Table1[[#This Row],[BA]:[SV]])</f>
        <v>49</v>
      </c>
      <c r="O468">
        <v>13</v>
      </c>
    </row>
    <row r="469" spans="1:15" x14ac:dyDescent="0.25">
      <c r="A469" t="s">
        <v>876</v>
      </c>
      <c r="B469" t="s">
        <v>873</v>
      </c>
      <c r="C469" t="str">
        <f>Table1[[#This Row],[League]]&amp;Table1[[#This Row],[Team]]</f>
        <v>$150 Draft Champions Express Feb 12 8:00 pm Lg.3692Team Larimer</v>
      </c>
      <c r="D469">
        <f>16-INDEX(STANDINGS_BA[],MATCH(Table1[[#This Row],[COMBINED]],STANDINGS_BA[COMBINED],0),COLUMN(STANDINGS_BA[PLACE IN LEAGUE]))</f>
        <v>11</v>
      </c>
      <c r="E469">
        <f>16-INDEX(STANDINGS_R[],MATCH(Table1[[#This Row],[COMBINED]],STANDINGS_R[COMBINED],0),COLUMN(STANDINGS_R[PLACE IN LEAGUE]))</f>
        <v>2</v>
      </c>
      <c r="F469">
        <f>16-INDEX(STANDINGS_HR[],MATCH(Table1[[#This Row],[COMBINED]],STANDINGS_HR[COMBINED],0),COLUMN(STANDINGS_HR[PLACE IN LEAGUE]))</f>
        <v>5</v>
      </c>
      <c r="G469">
        <f>16-INDEX(STANDINGS_RBI[],MATCH(Table1[[#This Row],[COMBINED]],STANDINGS_RBI[COMBINED],0),COLUMN(STANDINGS_RBI[PLACE IN LEAGUE]))</f>
        <v>2</v>
      </c>
      <c r="H469">
        <f>16-INDEX(STANDINGS_SB[],MATCH(Table1[[#This Row],[COMBINED]],STANDINGS_SB[COMBINED],0),COLUMN(STANDINGS_SB[PLACE IN LEAGUE]))</f>
        <v>1</v>
      </c>
      <c r="I469">
        <f>16-INDEX(STANDINGS_ERA[],MATCH(Table1[[#This Row],[COMBINED]],STANDINGS_ERA[COMBINED],0),COLUMN(STANDINGS_ERA[PLACE IN LEAGUE]))</f>
        <v>5</v>
      </c>
      <c r="J469">
        <f>16-INDEX(STANDINGS_WHIP[],MATCH(Table1[[#This Row],[COMBINED]],STANDINGS_WHIP[COMBINED],0),COLUMN(STANDINGS_WHIP[PLACE IN LEAGUE]))</f>
        <v>6</v>
      </c>
      <c r="K469">
        <f>16-INDEX(STANDINGS_W[],MATCH(Table1[[#This Row],[COMBINED]],STANDINGS_W[COMBINED],0),COLUMN(STANDINGS_W[PLACE IN LEAGUE]))</f>
        <v>7</v>
      </c>
      <c r="L469">
        <f>16-INDEX(STANDINGS_K[],MATCH(Table1[[#This Row],[COMBINED]],STANDINGS_K[COMBINED],0),COLUMN(STANDINGS_K[PLACE IN LEAGUE]))</f>
        <v>7</v>
      </c>
      <c r="M469">
        <f>16-INDEX(STANDINGS_SV[],MATCH(Table1[[#This Row],[COMBINED]],STANDINGS_SV[COMBINED],0),COLUMN(STANDINGS_SV[PLACE IN LEAGUE]))</f>
        <v>1</v>
      </c>
      <c r="N469">
        <f>SUM(Table1[[#This Row],[BA]:[SV]])</f>
        <v>47</v>
      </c>
      <c r="O469">
        <v>14</v>
      </c>
    </row>
    <row r="470" spans="1:15" x14ac:dyDescent="0.25">
      <c r="A470" t="s">
        <v>169</v>
      </c>
      <c r="B470" t="s">
        <v>873</v>
      </c>
      <c r="C470" t="str">
        <f>Table1[[#This Row],[League]]&amp;Table1[[#This Row],[Team]]</f>
        <v>$150 Draft Champions Express Feb 12 8:00 pm Lg.3692Team Malsch</v>
      </c>
      <c r="D470">
        <f>16-INDEX(STANDINGS_BA[],MATCH(Table1[[#This Row],[COMBINED]],STANDINGS_BA[COMBINED],0),COLUMN(STANDINGS_BA[PLACE IN LEAGUE]))</f>
        <v>6</v>
      </c>
      <c r="E470">
        <f>16-INDEX(STANDINGS_R[],MATCH(Table1[[#This Row],[COMBINED]],STANDINGS_R[COMBINED],0),COLUMN(STANDINGS_R[PLACE IN LEAGUE]))</f>
        <v>11</v>
      </c>
      <c r="F470">
        <f>16-INDEX(STANDINGS_HR[],MATCH(Table1[[#This Row],[COMBINED]],STANDINGS_HR[COMBINED],0),COLUMN(STANDINGS_HR[PLACE IN LEAGUE]))</f>
        <v>8</v>
      </c>
      <c r="G470">
        <f>16-INDEX(STANDINGS_RBI[],MATCH(Table1[[#This Row],[COMBINED]],STANDINGS_RBI[COMBINED],0),COLUMN(STANDINGS_RBI[PLACE IN LEAGUE]))</f>
        <v>6</v>
      </c>
      <c r="H470">
        <f>16-INDEX(STANDINGS_SB[],MATCH(Table1[[#This Row],[COMBINED]],STANDINGS_SB[COMBINED],0),COLUMN(STANDINGS_SB[PLACE IN LEAGUE]))</f>
        <v>4</v>
      </c>
      <c r="I470">
        <f>16-INDEX(STANDINGS_ERA[],MATCH(Table1[[#This Row],[COMBINED]],STANDINGS_ERA[COMBINED],0),COLUMN(STANDINGS_ERA[PLACE IN LEAGUE]))</f>
        <v>1</v>
      </c>
      <c r="J470">
        <f>16-INDEX(STANDINGS_WHIP[],MATCH(Table1[[#This Row],[COMBINED]],STANDINGS_WHIP[COMBINED],0),COLUMN(STANDINGS_WHIP[PLACE IN LEAGUE]))</f>
        <v>1</v>
      </c>
      <c r="K470">
        <f>16-INDEX(STANDINGS_W[],MATCH(Table1[[#This Row],[COMBINED]],STANDINGS_W[COMBINED],0),COLUMN(STANDINGS_W[PLACE IN LEAGUE]))</f>
        <v>1</v>
      </c>
      <c r="L470">
        <f>16-INDEX(STANDINGS_K[],MATCH(Table1[[#This Row],[COMBINED]],STANDINGS_K[COMBINED],0),COLUMN(STANDINGS_K[PLACE IN LEAGUE]))</f>
        <v>3</v>
      </c>
      <c r="M470">
        <f>16-INDEX(STANDINGS_SV[],MATCH(Table1[[#This Row],[COMBINED]],STANDINGS_SV[COMBINED],0),COLUMN(STANDINGS_SV[PLACE IN LEAGUE]))</f>
        <v>3</v>
      </c>
      <c r="N470">
        <f>SUM(Table1[[#This Row],[BA]:[SV]])</f>
        <v>44</v>
      </c>
      <c r="O470">
        <v>15</v>
      </c>
    </row>
    <row r="471" spans="1:15" x14ac:dyDescent="0.25">
      <c r="A471" t="s">
        <v>888</v>
      </c>
      <c r="B471" t="s">
        <v>884</v>
      </c>
      <c r="C471" t="str">
        <f>Table1[[#This Row],[League]]&amp;Table1[[#This Row],[Team]]</f>
        <v>$150 Draft Champions Express Feb 14 7:00 pm Lg.3707Blue Sam</v>
      </c>
      <c r="D471">
        <f>16-INDEX(STANDINGS_BA[],MATCH(Table1[[#This Row],[COMBINED]],STANDINGS_BA[COMBINED],0),COLUMN(STANDINGS_BA[PLACE IN LEAGUE]))</f>
        <v>8</v>
      </c>
      <c r="E471">
        <f>16-INDEX(STANDINGS_R[],MATCH(Table1[[#This Row],[COMBINED]],STANDINGS_R[COMBINED],0),COLUMN(STANDINGS_R[PLACE IN LEAGUE]))</f>
        <v>14</v>
      </c>
      <c r="F471">
        <f>16-INDEX(STANDINGS_HR[],MATCH(Table1[[#This Row],[COMBINED]],STANDINGS_HR[COMBINED],0),COLUMN(STANDINGS_HR[PLACE IN LEAGUE]))</f>
        <v>15</v>
      </c>
      <c r="G471">
        <f>16-INDEX(STANDINGS_RBI[],MATCH(Table1[[#This Row],[COMBINED]],STANDINGS_RBI[COMBINED],0),COLUMN(STANDINGS_RBI[PLACE IN LEAGUE]))</f>
        <v>15</v>
      </c>
      <c r="H471">
        <f>16-INDEX(STANDINGS_SB[],MATCH(Table1[[#This Row],[COMBINED]],STANDINGS_SB[COMBINED],0),COLUMN(STANDINGS_SB[PLACE IN LEAGUE]))</f>
        <v>12</v>
      </c>
      <c r="I471">
        <f>16-INDEX(STANDINGS_ERA[],MATCH(Table1[[#This Row],[COMBINED]],STANDINGS_ERA[COMBINED],0),COLUMN(STANDINGS_ERA[PLACE IN LEAGUE]))</f>
        <v>14</v>
      </c>
      <c r="J471">
        <f>16-INDEX(STANDINGS_WHIP[],MATCH(Table1[[#This Row],[COMBINED]],STANDINGS_WHIP[COMBINED],0),COLUMN(STANDINGS_WHIP[PLACE IN LEAGUE]))</f>
        <v>14</v>
      </c>
      <c r="K471">
        <f>16-INDEX(STANDINGS_W[],MATCH(Table1[[#This Row],[COMBINED]],STANDINGS_W[COMBINED],0),COLUMN(STANDINGS_W[PLACE IN LEAGUE]))</f>
        <v>13</v>
      </c>
      <c r="L471">
        <f>16-INDEX(STANDINGS_K[],MATCH(Table1[[#This Row],[COMBINED]],STANDINGS_K[COMBINED],0),COLUMN(STANDINGS_K[PLACE IN LEAGUE]))</f>
        <v>15</v>
      </c>
      <c r="M471">
        <f>16-INDEX(STANDINGS_SV[],MATCH(Table1[[#This Row],[COMBINED]],STANDINGS_SV[COMBINED],0),COLUMN(STANDINGS_SV[PLACE IN LEAGUE]))</f>
        <v>7</v>
      </c>
      <c r="N471">
        <f>SUM(Table1[[#This Row],[BA]:[SV]])</f>
        <v>127</v>
      </c>
      <c r="O471">
        <v>1</v>
      </c>
    </row>
    <row r="472" spans="1:15" x14ac:dyDescent="0.25">
      <c r="A472" t="s">
        <v>891</v>
      </c>
      <c r="B472" t="s">
        <v>884</v>
      </c>
      <c r="C472" t="str">
        <f>Table1[[#This Row],[League]]&amp;Table1[[#This Row],[Team]]</f>
        <v>$150 Draft Champions Express Feb 14 7:00 pm Lg.3707Art of the Rifle</v>
      </c>
      <c r="D472">
        <f>16-INDEX(STANDINGS_BA[],MATCH(Table1[[#This Row],[COMBINED]],STANDINGS_BA[COMBINED],0),COLUMN(STANDINGS_BA[PLACE IN LEAGUE]))</f>
        <v>5</v>
      </c>
      <c r="E472">
        <f>16-INDEX(STANDINGS_R[],MATCH(Table1[[#This Row],[COMBINED]],STANDINGS_R[COMBINED],0),COLUMN(STANDINGS_R[PLACE IN LEAGUE]))</f>
        <v>10</v>
      </c>
      <c r="F472">
        <f>16-INDEX(STANDINGS_HR[],MATCH(Table1[[#This Row],[COMBINED]],STANDINGS_HR[COMBINED],0),COLUMN(STANDINGS_HR[PLACE IN LEAGUE]))</f>
        <v>10</v>
      </c>
      <c r="G472">
        <f>16-INDEX(STANDINGS_RBI[],MATCH(Table1[[#This Row],[COMBINED]],STANDINGS_RBI[COMBINED],0),COLUMN(STANDINGS_RBI[PLACE IN LEAGUE]))</f>
        <v>12</v>
      </c>
      <c r="H472">
        <f>16-INDEX(STANDINGS_SB[],MATCH(Table1[[#This Row],[COMBINED]],STANDINGS_SB[COMBINED],0),COLUMN(STANDINGS_SB[PLACE IN LEAGUE]))</f>
        <v>14</v>
      </c>
      <c r="I472">
        <f>16-INDEX(STANDINGS_ERA[],MATCH(Table1[[#This Row],[COMBINED]],STANDINGS_ERA[COMBINED],0),COLUMN(STANDINGS_ERA[PLACE IN LEAGUE]))</f>
        <v>15</v>
      </c>
      <c r="J472">
        <f>16-INDEX(STANDINGS_WHIP[],MATCH(Table1[[#This Row],[COMBINED]],STANDINGS_WHIP[COMBINED],0),COLUMN(STANDINGS_WHIP[PLACE IN LEAGUE]))</f>
        <v>15</v>
      </c>
      <c r="K472">
        <f>16-INDEX(STANDINGS_W[],MATCH(Table1[[#This Row],[COMBINED]],STANDINGS_W[COMBINED],0),COLUMN(STANDINGS_W[PLACE IN LEAGUE]))</f>
        <v>14</v>
      </c>
      <c r="L472">
        <f>16-INDEX(STANDINGS_K[],MATCH(Table1[[#This Row],[COMBINED]],STANDINGS_K[COMBINED],0),COLUMN(STANDINGS_K[PLACE IN LEAGUE]))</f>
        <v>11</v>
      </c>
      <c r="M472">
        <f>16-INDEX(STANDINGS_SV[],MATCH(Table1[[#This Row],[COMBINED]],STANDINGS_SV[COMBINED],0),COLUMN(STANDINGS_SV[PLACE IN LEAGUE]))</f>
        <v>15</v>
      </c>
      <c r="N472">
        <f>SUM(Table1[[#This Row],[BA]:[SV]])</f>
        <v>121</v>
      </c>
      <c r="O472">
        <v>2</v>
      </c>
    </row>
    <row r="473" spans="1:15" x14ac:dyDescent="0.25">
      <c r="A473" t="s">
        <v>32</v>
      </c>
      <c r="B473" t="s">
        <v>884</v>
      </c>
      <c r="C473" t="str">
        <f>Table1[[#This Row],[League]]&amp;Table1[[#This Row],[Team]]</f>
        <v>$150 Draft Champions Express Feb 14 7:00 pm Lg.3707Team enfield</v>
      </c>
      <c r="D473">
        <f>16-INDEX(STANDINGS_BA[],MATCH(Table1[[#This Row],[COMBINED]],STANDINGS_BA[COMBINED],0),COLUMN(STANDINGS_BA[PLACE IN LEAGUE]))</f>
        <v>4</v>
      </c>
      <c r="E473">
        <f>16-INDEX(STANDINGS_R[],MATCH(Table1[[#This Row],[COMBINED]],STANDINGS_R[COMBINED],0),COLUMN(STANDINGS_R[PLACE IN LEAGUE]))</f>
        <v>13</v>
      </c>
      <c r="F473">
        <f>16-INDEX(STANDINGS_HR[],MATCH(Table1[[#This Row],[COMBINED]],STANDINGS_HR[COMBINED],0),COLUMN(STANDINGS_HR[PLACE IN LEAGUE]))</f>
        <v>12</v>
      </c>
      <c r="G473">
        <f>16-INDEX(STANDINGS_RBI[],MATCH(Table1[[#This Row],[COMBINED]],STANDINGS_RBI[COMBINED],0),COLUMN(STANDINGS_RBI[PLACE IN LEAGUE]))</f>
        <v>9</v>
      </c>
      <c r="H473">
        <f>16-INDEX(STANDINGS_SB[],MATCH(Table1[[#This Row],[COMBINED]],STANDINGS_SB[COMBINED],0),COLUMN(STANDINGS_SB[PLACE IN LEAGUE]))</f>
        <v>13</v>
      </c>
      <c r="I473">
        <f>16-INDEX(STANDINGS_ERA[],MATCH(Table1[[#This Row],[COMBINED]],STANDINGS_ERA[COMBINED],0),COLUMN(STANDINGS_ERA[PLACE IN LEAGUE]))</f>
        <v>11</v>
      </c>
      <c r="J473">
        <f>16-INDEX(STANDINGS_WHIP[],MATCH(Table1[[#This Row],[COMBINED]],STANDINGS_WHIP[COMBINED],0),COLUMN(STANDINGS_WHIP[PLACE IN LEAGUE]))</f>
        <v>8</v>
      </c>
      <c r="K473">
        <f>16-INDEX(STANDINGS_W[],MATCH(Table1[[#This Row],[COMBINED]],STANDINGS_W[COMBINED],0),COLUMN(STANDINGS_W[PLACE IN LEAGUE]))</f>
        <v>8</v>
      </c>
      <c r="L473">
        <f>16-INDEX(STANDINGS_K[],MATCH(Table1[[#This Row],[COMBINED]],STANDINGS_K[COMBINED],0),COLUMN(STANDINGS_K[PLACE IN LEAGUE]))</f>
        <v>9</v>
      </c>
      <c r="M473">
        <f>16-INDEX(STANDINGS_SV[],MATCH(Table1[[#This Row],[COMBINED]],STANDINGS_SV[COMBINED],0),COLUMN(STANDINGS_SV[PLACE IN LEAGUE]))</f>
        <v>14</v>
      </c>
      <c r="N473">
        <f>SUM(Table1[[#This Row],[BA]:[SV]])</f>
        <v>101</v>
      </c>
      <c r="O473">
        <v>3</v>
      </c>
    </row>
    <row r="474" spans="1:15" x14ac:dyDescent="0.25">
      <c r="A474" t="s">
        <v>128</v>
      </c>
      <c r="B474" t="s">
        <v>884</v>
      </c>
      <c r="C474" t="str">
        <f>Table1[[#This Row],[League]]&amp;Table1[[#This Row],[Team]]</f>
        <v>$150 Draft Champions Express Feb 14 7:00 pm Lg.3707Team Boelkens</v>
      </c>
      <c r="D474">
        <f>16-INDEX(STANDINGS_BA[],MATCH(Table1[[#This Row],[COMBINED]],STANDINGS_BA[COMBINED],0),COLUMN(STANDINGS_BA[PLACE IN LEAGUE]))</f>
        <v>13</v>
      </c>
      <c r="E474">
        <f>16-INDEX(STANDINGS_R[],MATCH(Table1[[#This Row],[COMBINED]],STANDINGS_R[COMBINED],0),COLUMN(STANDINGS_R[PLACE IN LEAGUE]))</f>
        <v>5</v>
      </c>
      <c r="F474">
        <f>16-INDEX(STANDINGS_HR[],MATCH(Table1[[#This Row],[COMBINED]],STANDINGS_HR[COMBINED],0),COLUMN(STANDINGS_HR[PLACE IN LEAGUE]))</f>
        <v>7</v>
      </c>
      <c r="G474">
        <f>16-INDEX(STANDINGS_RBI[],MATCH(Table1[[#This Row],[COMBINED]],STANDINGS_RBI[COMBINED],0),COLUMN(STANDINGS_RBI[PLACE IN LEAGUE]))</f>
        <v>11</v>
      </c>
      <c r="H474">
        <f>16-INDEX(STANDINGS_SB[],MATCH(Table1[[#This Row],[COMBINED]],STANDINGS_SB[COMBINED],0),COLUMN(STANDINGS_SB[PLACE IN LEAGUE]))</f>
        <v>7</v>
      </c>
      <c r="I474">
        <f>16-INDEX(STANDINGS_ERA[],MATCH(Table1[[#This Row],[COMBINED]],STANDINGS_ERA[COMBINED],0),COLUMN(STANDINGS_ERA[PLACE IN LEAGUE]))</f>
        <v>10</v>
      </c>
      <c r="J474">
        <f>16-INDEX(STANDINGS_WHIP[],MATCH(Table1[[#This Row],[COMBINED]],STANDINGS_WHIP[COMBINED],0),COLUMN(STANDINGS_WHIP[PLACE IN LEAGUE]))</f>
        <v>12</v>
      </c>
      <c r="K474">
        <f>16-INDEX(STANDINGS_W[],MATCH(Table1[[#This Row],[COMBINED]],STANDINGS_W[COMBINED],0),COLUMN(STANDINGS_W[PLACE IN LEAGUE]))</f>
        <v>12</v>
      </c>
      <c r="L474">
        <f>16-INDEX(STANDINGS_K[],MATCH(Table1[[#This Row],[COMBINED]],STANDINGS_K[COMBINED],0),COLUMN(STANDINGS_K[PLACE IN LEAGUE]))</f>
        <v>12</v>
      </c>
      <c r="M474">
        <f>16-INDEX(STANDINGS_SV[],MATCH(Table1[[#This Row],[COMBINED]],STANDINGS_SV[COMBINED],0),COLUMN(STANDINGS_SV[PLACE IN LEAGUE]))</f>
        <v>11</v>
      </c>
      <c r="N474">
        <f>SUM(Table1[[#This Row],[BA]:[SV]])</f>
        <v>100</v>
      </c>
      <c r="O474">
        <v>4</v>
      </c>
    </row>
    <row r="475" spans="1:15" x14ac:dyDescent="0.25">
      <c r="A475" t="s">
        <v>512</v>
      </c>
      <c r="B475" t="s">
        <v>884</v>
      </c>
      <c r="C475" t="str">
        <f>Table1[[#This Row],[League]]&amp;Table1[[#This Row],[Team]]</f>
        <v>$150 Draft Champions Express Feb 14 7:00 pm Lg.3707Enter Sandman</v>
      </c>
      <c r="D475">
        <f>16-INDEX(STANDINGS_BA[],MATCH(Table1[[#This Row],[COMBINED]],STANDINGS_BA[COMBINED],0),COLUMN(STANDINGS_BA[PLACE IN LEAGUE]))</f>
        <v>14</v>
      </c>
      <c r="E475">
        <f>16-INDEX(STANDINGS_R[],MATCH(Table1[[#This Row],[COMBINED]],STANDINGS_R[COMBINED],0),COLUMN(STANDINGS_R[PLACE IN LEAGUE]))</f>
        <v>12</v>
      </c>
      <c r="F475">
        <f>16-INDEX(STANDINGS_HR[],MATCH(Table1[[#This Row],[COMBINED]],STANDINGS_HR[COMBINED],0),COLUMN(STANDINGS_HR[PLACE IN LEAGUE]))</f>
        <v>13</v>
      </c>
      <c r="G475">
        <f>16-INDEX(STANDINGS_RBI[],MATCH(Table1[[#This Row],[COMBINED]],STANDINGS_RBI[COMBINED],0),COLUMN(STANDINGS_RBI[PLACE IN LEAGUE]))</f>
        <v>14</v>
      </c>
      <c r="H475">
        <f>16-INDEX(STANDINGS_SB[],MATCH(Table1[[#This Row],[COMBINED]],STANDINGS_SB[COMBINED],0),COLUMN(STANDINGS_SB[PLACE IN LEAGUE]))</f>
        <v>5</v>
      </c>
      <c r="I475">
        <f>16-INDEX(STANDINGS_ERA[],MATCH(Table1[[#This Row],[COMBINED]],STANDINGS_ERA[COMBINED],0),COLUMN(STANDINGS_ERA[PLACE IN LEAGUE]))</f>
        <v>4</v>
      </c>
      <c r="J475">
        <f>16-INDEX(STANDINGS_WHIP[],MATCH(Table1[[#This Row],[COMBINED]],STANDINGS_WHIP[COMBINED],0),COLUMN(STANDINGS_WHIP[PLACE IN LEAGUE]))</f>
        <v>5</v>
      </c>
      <c r="K475">
        <f>16-INDEX(STANDINGS_W[],MATCH(Table1[[#This Row],[COMBINED]],STANDINGS_W[COMBINED],0),COLUMN(STANDINGS_W[PLACE IN LEAGUE]))</f>
        <v>10</v>
      </c>
      <c r="L475">
        <f>16-INDEX(STANDINGS_K[],MATCH(Table1[[#This Row],[COMBINED]],STANDINGS_K[COMBINED],0),COLUMN(STANDINGS_K[PLACE IN LEAGUE]))</f>
        <v>10</v>
      </c>
      <c r="M475">
        <f>16-INDEX(STANDINGS_SV[],MATCH(Table1[[#This Row],[COMBINED]],STANDINGS_SV[COMBINED],0),COLUMN(STANDINGS_SV[PLACE IN LEAGUE]))</f>
        <v>3</v>
      </c>
      <c r="N475">
        <f>SUM(Table1[[#This Row],[BA]:[SV]])</f>
        <v>90</v>
      </c>
      <c r="O475">
        <v>5</v>
      </c>
    </row>
    <row r="476" spans="1:15" x14ac:dyDescent="0.25">
      <c r="A476" t="s">
        <v>892</v>
      </c>
      <c r="B476" t="s">
        <v>884</v>
      </c>
      <c r="C476" t="str">
        <f>Table1[[#This Row],[League]]&amp;Table1[[#This Row],[Team]]</f>
        <v>$150 Draft Champions Express Feb 14 7:00 pm Lg.3707Moz Boyz 14</v>
      </c>
      <c r="D476">
        <f>16-INDEX(STANDINGS_BA[],MATCH(Table1[[#This Row],[COMBINED]],STANDINGS_BA[COMBINED],0),COLUMN(STANDINGS_BA[PLACE IN LEAGUE]))</f>
        <v>2</v>
      </c>
      <c r="E476">
        <f>16-INDEX(STANDINGS_R[],MATCH(Table1[[#This Row],[COMBINED]],STANDINGS_R[COMBINED],0),COLUMN(STANDINGS_R[PLACE IN LEAGUE]))</f>
        <v>11</v>
      </c>
      <c r="F476">
        <f>16-INDEX(STANDINGS_HR[],MATCH(Table1[[#This Row],[COMBINED]],STANDINGS_HR[COMBINED],0),COLUMN(STANDINGS_HR[PLACE IN LEAGUE]))</f>
        <v>9</v>
      </c>
      <c r="G476">
        <f>16-INDEX(STANDINGS_RBI[],MATCH(Table1[[#This Row],[COMBINED]],STANDINGS_RBI[COMBINED],0),COLUMN(STANDINGS_RBI[PLACE IN LEAGUE]))</f>
        <v>10</v>
      </c>
      <c r="H476">
        <f>16-INDEX(STANDINGS_SB[],MATCH(Table1[[#This Row],[COMBINED]],STANDINGS_SB[COMBINED],0),COLUMN(STANDINGS_SB[PLACE IN LEAGUE]))</f>
        <v>9</v>
      </c>
      <c r="I476">
        <f>16-INDEX(STANDINGS_ERA[],MATCH(Table1[[#This Row],[COMBINED]],STANDINGS_ERA[COMBINED],0),COLUMN(STANDINGS_ERA[PLACE IN LEAGUE]))</f>
        <v>9</v>
      </c>
      <c r="J476">
        <f>16-INDEX(STANDINGS_WHIP[],MATCH(Table1[[#This Row],[COMBINED]],STANDINGS_WHIP[COMBINED],0),COLUMN(STANDINGS_WHIP[PLACE IN LEAGUE]))</f>
        <v>7</v>
      </c>
      <c r="K476">
        <f>16-INDEX(STANDINGS_W[],MATCH(Table1[[#This Row],[COMBINED]],STANDINGS_W[COMBINED],0),COLUMN(STANDINGS_W[PLACE IN LEAGUE]))</f>
        <v>7</v>
      </c>
      <c r="L476">
        <f>16-INDEX(STANDINGS_K[],MATCH(Table1[[#This Row],[COMBINED]],STANDINGS_K[COMBINED],0),COLUMN(STANDINGS_K[PLACE IN LEAGUE]))</f>
        <v>13</v>
      </c>
      <c r="M476">
        <f>16-INDEX(STANDINGS_SV[],MATCH(Table1[[#This Row],[COMBINED]],STANDINGS_SV[COMBINED],0),COLUMN(STANDINGS_SV[PLACE IN LEAGUE]))</f>
        <v>6</v>
      </c>
      <c r="N476">
        <f>SUM(Table1[[#This Row],[BA]:[SV]])</f>
        <v>83</v>
      </c>
      <c r="O476">
        <v>6</v>
      </c>
    </row>
    <row r="477" spans="1:15" x14ac:dyDescent="0.25">
      <c r="A477" t="s">
        <v>885</v>
      </c>
      <c r="B477" t="s">
        <v>884</v>
      </c>
      <c r="C477" t="str">
        <f>Table1[[#This Row],[League]]&amp;Table1[[#This Row],[Team]]</f>
        <v>$150 Draft Champions Express Feb 14 7:00 pm Lg.37076 -The Justice Berrys C</v>
      </c>
      <c r="D477">
        <f>16-INDEX(STANDINGS_BA[],MATCH(Table1[[#This Row],[COMBINED]],STANDINGS_BA[COMBINED],0),COLUMN(STANDINGS_BA[PLACE IN LEAGUE]))</f>
        <v>12</v>
      </c>
      <c r="E477">
        <f>16-INDEX(STANDINGS_R[],MATCH(Table1[[#This Row],[COMBINED]],STANDINGS_R[COMBINED],0),COLUMN(STANDINGS_R[PLACE IN LEAGUE]))</f>
        <v>15</v>
      </c>
      <c r="F477">
        <f>16-INDEX(STANDINGS_HR[],MATCH(Table1[[#This Row],[COMBINED]],STANDINGS_HR[COMBINED],0),COLUMN(STANDINGS_HR[PLACE IN LEAGUE]))</f>
        <v>14</v>
      </c>
      <c r="G477">
        <f>16-INDEX(STANDINGS_RBI[],MATCH(Table1[[#This Row],[COMBINED]],STANDINGS_RBI[COMBINED],0),COLUMN(STANDINGS_RBI[PLACE IN LEAGUE]))</f>
        <v>13</v>
      </c>
      <c r="H477">
        <f>16-INDEX(STANDINGS_SB[],MATCH(Table1[[#This Row],[COMBINED]],STANDINGS_SB[COMBINED],0),COLUMN(STANDINGS_SB[PLACE IN LEAGUE]))</f>
        <v>6</v>
      </c>
      <c r="I477">
        <f>16-INDEX(STANDINGS_ERA[],MATCH(Table1[[#This Row],[COMBINED]],STANDINGS_ERA[COMBINED],0),COLUMN(STANDINGS_ERA[PLACE IN LEAGUE]))</f>
        <v>5</v>
      </c>
      <c r="J477">
        <f>16-INDEX(STANDINGS_WHIP[],MATCH(Table1[[#This Row],[COMBINED]],STANDINGS_WHIP[COMBINED],0),COLUMN(STANDINGS_WHIP[PLACE IN LEAGUE]))</f>
        <v>2</v>
      </c>
      <c r="K477">
        <f>16-INDEX(STANDINGS_W[],MATCH(Table1[[#This Row],[COMBINED]],STANDINGS_W[COMBINED],0),COLUMN(STANDINGS_W[PLACE IN LEAGUE]))</f>
        <v>1</v>
      </c>
      <c r="L477">
        <f>16-INDEX(STANDINGS_K[],MATCH(Table1[[#This Row],[COMBINED]],STANDINGS_K[COMBINED],0),COLUMN(STANDINGS_K[PLACE IN LEAGUE]))</f>
        <v>3</v>
      </c>
      <c r="M477">
        <f>16-INDEX(STANDINGS_SV[],MATCH(Table1[[#This Row],[COMBINED]],STANDINGS_SV[COMBINED],0),COLUMN(STANDINGS_SV[PLACE IN LEAGUE]))</f>
        <v>8</v>
      </c>
      <c r="N477">
        <f>SUM(Table1[[#This Row],[BA]:[SV]])</f>
        <v>79</v>
      </c>
      <c r="O477">
        <v>7</v>
      </c>
    </row>
    <row r="478" spans="1:15" x14ac:dyDescent="0.25">
      <c r="A478" t="s">
        <v>887</v>
      </c>
      <c r="B478" t="s">
        <v>884</v>
      </c>
      <c r="C478" t="str">
        <f>Table1[[#This Row],[League]]&amp;Table1[[#This Row],[Team]]</f>
        <v>$150 Draft Champions Express Feb 14 7:00 pm Lg.3707Nomads</v>
      </c>
      <c r="D478">
        <f>16-INDEX(STANDINGS_BA[],MATCH(Table1[[#This Row],[COMBINED]],STANDINGS_BA[COMBINED],0),COLUMN(STANDINGS_BA[PLACE IN LEAGUE]))</f>
        <v>9</v>
      </c>
      <c r="E478">
        <f>16-INDEX(STANDINGS_R[],MATCH(Table1[[#This Row],[COMBINED]],STANDINGS_R[COMBINED],0),COLUMN(STANDINGS_R[PLACE IN LEAGUE]))</f>
        <v>6</v>
      </c>
      <c r="F478">
        <f>16-INDEX(STANDINGS_HR[],MATCH(Table1[[#This Row],[COMBINED]],STANDINGS_HR[COMBINED],0),COLUMN(STANDINGS_HR[PLACE IN LEAGUE]))</f>
        <v>6</v>
      </c>
      <c r="G478">
        <f>16-INDEX(STANDINGS_RBI[],MATCH(Table1[[#This Row],[COMBINED]],STANDINGS_RBI[COMBINED],0),COLUMN(STANDINGS_RBI[PLACE IN LEAGUE]))</f>
        <v>6</v>
      </c>
      <c r="H478">
        <f>16-INDEX(STANDINGS_SB[],MATCH(Table1[[#This Row],[COMBINED]],STANDINGS_SB[COMBINED],0),COLUMN(STANDINGS_SB[PLACE IN LEAGUE]))</f>
        <v>11</v>
      </c>
      <c r="I478">
        <f>16-INDEX(STANDINGS_ERA[],MATCH(Table1[[#This Row],[COMBINED]],STANDINGS_ERA[COMBINED],0),COLUMN(STANDINGS_ERA[PLACE IN LEAGUE]))</f>
        <v>7</v>
      </c>
      <c r="J478">
        <f>16-INDEX(STANDINGS_WHIP[],MATCH(Table1[[#This Row],[COMBINED]],STANDINGS_WHIP[COMBINED],0),COLUMN(STANDINGS_WHIP[PLACE IN LEAGUE]))</f>
        <v>9</v>
      </c>
      <c r="K478">
        <f>16-INDEX(STANDINGS_W[],MATCH(Table1[[#This Row],[COMBINED]],STANDINGS_W[COMBINED],0),COLUMN(STANDINGS_W[PLACE IN LEAGUE]))</f>
        <v>6</v>
      </c>
      <c r="L478">
        <f>16-INDEX(STANDINGS_K[],MATCH(Table1[[#This Row],[COMBINED]],STANDINGS_K[COMBINED],0),COLUMN(STANDINGS_K[PLACE IN LEAGUE]))</f>
        <v>7</v>
      </c>
      <c r="M478">
        <f>16-INDEX(STANDINGS_SV[],MATCH(Table1[[#This Row],[COMBINED]],STANDINGS_SV[COMBINED],0),COLUMN(STANDINGS_SV[PLACE IN LEAGUE]))</f>
        <v>12</v>
      </c>
      <c r="N478">
        <f>SUM(Table1[[#This Row],[BA]:[SV]])</f>
        <v>79</v>
      </c>
      <c r="O478">
        <v>8</v>
      </c>
    </row>
    <row r="479" spans="1:15" x14ac:dyDescent="0.25">
      <c r="A479" t="s">
        <v>107</v>
      </c>
      <c r="B479" t="s">
        <v>884</v>
      </c>
      <c r="C479" t="str">
        <f>Table1[[#This Row],[League]]&amp;Table1[[#This Row],[Team]]</f>
        <v>$150 Draft Champions Express Feb 14 7:00 pm Lg.3707Team Scott</v>
      </c>
      <c r="D479">
        <f>16-INDEX(STANDINGS_BA[],MATCH(Table1[[#This Row],[COMBINED]],STANDINGS_BA[COMBINED],0),COLUMN(STANDINGS_BA[PLACE IN LEAGUE]))</f>
        <v>3</v>
      </c>
      <c r="E479">
        <f>16-INDEX(STANDINGS_R[],MATCH(Table1[[#This Row],[COMBINED]],STANDINGS_R[COMBINED],0),COLUMN(STANDINGS_R[PLACE IN LEAGUE]))</f>
        <v>3</v>
      </c>
      <c r="F479">
        <f>16-INDEX(STANDINGS_HR[],MATCH(Table1[[#This Row],[COMBINED]],STANDINGS_HR[COMBINED],0),COLUMN(STANDINGS_HR[PLACE IN LEAGUE]))</f>
        <v>5</v>
      </c>
      <c r="G479">
        <f>16-INDEX(STANDINGS_RBI[],MATCH(Table1[[#This Row],[COMBINED]],STANDINGS_RBI[COMBINED],0),COLUMN(STANDINGS_RBI[PLACE IN LEAGUE]))</f>
        <v>7</v>
      </c>
      <c r="H479">
        <f>16-INDEX(STANDINGS_SB[],MATCH(Table1[[#This Row],[COMBINED]],STANDINGS_SB[COMBINED],0),COLUMN(STANDINGS_SB[PLACE IN LEAGUE]))</f>
        <v>10</v>
      </c>
      <c r="I479">
        <f>16-INDEX(STANDINGS_ERA[],MATCH(Table1[[#This Row],[COMBINED]],STANDINGS_ERA[COMBINED],0),COLUMN(STANDINGS_ERA[PLACE IN LEAGUE]))</f>
        <v>13</v>
      </c>
      <c r="J479">
        <f>16-INDEX(STANDINGS_WHIP[],MATCH(Table1[[#This Row],[COMBINED]],STANDINGS_WHIP[COMBINED],0),COLUMN(STANDINGS_WHIP[PLACE IN LEAGUE]))</f>
        <v>11</v>
      </c>
      <c r="K479">
        <f>16-INDEX(STANDINGS_W[],MATCH(Table1[[#This Row],[COMBINED]],STANDINGS_W[COMBINED],0),COLUMN(STANDINGS_W[PLACE IN LEAGUE]))</f>
        <v>11</v>
      </c>
      <c r="L479">
        <f>16-INDEX(STANDINGS_K[],MATCH(Table1[[#This Row],[COMBINED]],STANDINGS_K[COMBINED],0),COLUMN(STANDINGS_K[PLACE IN LEAGUE]))</f>
        <v>14</v>
      </c>
      <c r="M479">
        <f>16-INDEX(STANDINGS_SV[],MATCH(Table1[[#This Row],[COMBINED]],STANDINGS_SV[COMBINED],0),COLUMN(STANDINGS_SV[PLACE IN LEAGUE]))</f>
        <v>1</v>
      </c>
      <c r="N479">
        <f>SUM(Table1[[#This Row],[BA]:[SV]])</f>
        <v>78</v>
      </c>
      <c r="O479">
        <v>9</v>
      </c>
    </row>
    <row r="480" spans="1:15" x14ac:dyDescent="0.25">
      <c r="A480" t="s">
        <v>98</v>
      </c>
      <c r="B480" t="s">
        <v>884</v>
      </c>
      <c r="C480" t="str">
        <f>Table1[[#This Row],[League]]&amp;Table1[[#This Row],[Team]]</f>
        <v>$150 Draft Champions Express Feb 14 7:00 pm Lg.3707Team Ward</v>
      </c>
      <c r="D480">
        <f>16-INDEX(STANDINGS_BA[],MATCH(Table1[[#This Row],[COMBINED]],STANDINGS_BA[COMBINED],0),COLUMN(STANDINGS_BA[PLACE IN LEAGUE]))</f>
        <v>1</v>
      </c>
      <c r="E480">
        <f>16-INDEX(STANDINGS_R[],MATCH(Table1[[#This Row],[COMBINED]],STANDINGS_R[COMBINED],0),COLUMN(STANDINGS_R[PLACE IN LEAGUE]))</f>
        <v>9</v>
      </c>
      <c r="F480">
        <f>16-INDEX(STANDINGS_HR[],MATCH(Table1[[#This Row],[COMBINED]],STANDINGS_HR[COMBINED],0),COLUMN(STANDINGS_HR[PLACE IN LEAGUE]))</f>
        <v>8</v>
      </c>
      <c r="G480">
        <f>16-INDEX(STANDINGS_RBI[],MATCH(Table1[[#This Row],[COMBINED]],STANDINGS_RBI[COMBINED],0),COLUMN(STANDINGS_RBI[PLACE IN LEAGUE]))</f>
        <v>4</v>
      </c>
      <c r="H480">
        <f>16-INDEX(STANDINGS_SB[],MATCH(Table1[[#This Row],[COMBINED]],STANDINGS_SB[COMBINED],0),COLUMN(STANDINGS_SB[PLACE IN LEAGUE]))</f>
        <v>2</v>
      </c>
      <c r="I480">
        <f>16-INDEX(STANDINGS_ERA[],MATCH(Table1[[#This Row],[COMBINED]],STANDINGS_ERA[COMBINED],0),COLUMN(STANDINGS_ERA[PLACE IN LEAGUE]))</f>
        <v>12</v>
      </c>
      <c r="J480">
        <f>16-INDEX(STANDINGS_WHIP[],MATCH(Table1[[#This Row],[COMBINED]],STANDINGS_WHIP[COMBINED],0),COLUMN(STANDINGS_WHIP[PLACE IN LEAGUE]))</f>
        <v>13</v>
      </c>
      <c r="K480">
        <f>16-INDEX(STANDINGS_W[],MATCH(Table1[[#This Row],[COMBINED]],STANDINGS_W[COMBINED],0),COLUMN(STANDINGS_W[PLACE IN LEAGUE]))</f>
        <v>9</v>
      </c>
      <c r="L480">
        <f>16-INDEX(STANDINGS_K[],MATCH(Table1[[#This Row],[COMBINED]],STANDINGS_K[COMBINED],0),COLUMN(STANDINGS_K[PLACE IN LEAGUE]))</f>
        <v>8</v>
      </c>
      <c r="M480">
        <f>16-INDEX(STANDINGS_SV[],MATCH(Table1[[#This Row],[COMBINED]],STANDINGS_SV[COMBINED],0),COLUMN(STANDINGS_SV[PLACE IN LEAGUE]))</f>
        <v>10</v>
      </c>
      <c r="N480">
        <f>SUM(Table1[[#This Row],[BA]:[SV]])</f>
        <v>76</v>
      </c>
      <c r="O480">
        <v>10</v>
      </c>
    </row>
    <row r="481" spans="1:15" x14ac:dyDescent="0.25">
      <c r="A481" t="s">
        <v>886</v>
      </c>
      <c r="B481" t="s">
        <v>884</v>
      </c>
      <c r="C481" t="str">
        <f>Table1[[#This Row],[League]]&amp;Table1[[#This Row],[Team]]</f>
        <v>$150 Draft Champions Express Feb 14 7:00 pm Lg.3707The Broward Bullies</v>
      </c>
      <c r="D481">
        <f>16-INDEX(STANDINGS_BA[],MATCH(Table1[[#This Row],[COMBINED]],STANDINGS_BA[COMBINED],0),COLUMN(STANDINGS_BA[PLACE IN LEAGUE]))</f>
        <v>10</v>
      </c>
      <c r="E481">
        <f>16-INDEX(STANDINGS_R[],MATCH(Table1[[#This Row],[COMBINED]],STANDINGS_R[COMBINED],0),COLUMN(STANDINGS_R[PLACE IN LEAGUE]))</f>
        <v>7</v>
      </c>
      <c r="F481">
        <f>16-INDEX(STANDINGS_HR[],MATCH(Table1[[#This Row],[COMBINED]],STANDINGS_HR[COMBINED],0),COLUMN(STANDINGS_HR[PLACE IN LEAGUE]))</f>
        <v>3</v>
      </c>
      <c r="G481">
        <f>16-INDEX(STANDINGS_RBI[],MATCH(Table1[[#This Row],[COMBINED]],STANDINGS_RBI[COMBINED],0),COLUMN(STANDINGS_RBI[PLACE IN LEAGUE]))</f>
        <v>3</v>
      </c>
      <c r="H481">
        <f>16-INDEX(STANDINGS_SB[],MATCH(Table1[[#This Row],[COMBINED]],STANDINGS_SB[COMBINED],0),COLUMN(STANDINGS_SB[PLACE IN LEAGUE]))</f>
        <v>8</v>
      </c>
      <c r="I481">
        <f>16-INDEX(STANDINGS_ERA[],MATCH(Table1[[#This Row],[COMBINED]],STANDINGS_ERA[COMBINED],0),COLUMN(STANDINGS_ERA[PLACE IN LEAGUE]))</f>
        <v>8</v>
      </c>
      <c r="J481">
        <f>16-INDEX(STANDINGS_WHIP[],MATCH(Table1[[#This Row],[COMBINED]],STANDINGS_WHIP[COMBINED],0),COLUMN(STANDINGS_WHIP[PLACE IN LEAGUE]))</f>
        <v>10</v>
      </c>
      <c r="K481">
        <f>16-INDEX(STANDINGS_W[],MATCH(Table1[[#This Row],[COMBINED]],STANDINGS_W[COMBINED],0),COLUMN(STANDINGS_W[PLACE IN LEAGUE]))</f>
        <v>15</v>
      </c>
      <c r="L481">
        <f>16-INDEX(STANDINGS_K[],MATCH(Table1[[#This Row],[COMBINED]],STANDINGS_K[COMBINED],0),COLUMN(STANDINGS_K[PLACE IN LEAGUE]))</f>
        <v>5</v>
      </c>
      <c r="M481">
        <f>16-INDEX(STANDINGS_SV[],MATCH(Table1[[#This Row],[COMBINED]],STANDINGS_SV[COMBINED],0),COLUMN(STANDINGS_SV[PLACE IN LEAGUE]))</f>
        <v>5</v>
      </c>
      <c r="N481">
        <f>SUM(Table1[[#This Row],[BA]:[SV]])</f>
        <v>74</v>
      </c>
      <c r="O481">
        <v>11</v>
      </c>
    </row>
    <row r="482" spans="1:15" x14ac:dyDescent="0.25">
      <c r="A482" t="s">
        <v>889</v>
      </c>
      <c r="B482" t="s">
        <v>884</v>
      </c>
      <c r="C482" t="str">
        <f>Table1[[#This Row],[League]]&amp;Table1[[#This Row],[Team]]</f>
        <v>$150 Draft Champions Express Feb 14 7:00 pm Lg.3707Team Thompson</v>
      </c>
      <c r="D482">
        <f>16-INDEX(STANDINGS_BA[],MATCH(Table1[[#This Row],[COMBINED]],STANDINGS_BA[COMBINED],0),COLUMN(STANDINGS_BA[PLACE IN LEAGUE]))</f>
        <v>7</v>
      </c>
      <c r="E482">
        <f>16-INDEX(STANDINGS_R[],MATCH(Table1[[#This Row],[COMBINED]],STANDINGS_R[COMBINED],0),COLUMN(STANDINGS_R[PLACE IN LEAGUE]))</f>
        <v>8</v>
      </c>
      <c r="F482">
        <f>16-INDEX(STANDINGS_HR[],MATCH(Table1[[#This Row],[COMBINED]],STANDINGS_HR[COMBINED],0),COLUMN(STANDINGS_HR[PLACE IN LEAGUE]))</f>
        <v>11</v>
      </c>
      <c r="G482">
        <f>16-INDEX(STANDINGS_RBI[],MATCH(Table1[[#This Row],[COMBINED]],STANDINGS_RBI[COMBINED],0),COLUMN(STANDINGS_RBI[PLACE IN LEAGUE]))</f>
        <v>8</v>
      </c>
      <c r="H482">
        <f>16-INDEX(STANDINGS_SB[],MATCH(Table1[[#This Row],[COMBINED]],STANDINGS_SB[COMBINED],0),COLUMN(STANDINGS_SB[PLACE IN LEAGUE]))</f>
        <v>15</v>
      </c>
      <c r="I482">
        <f>16-INDEX(STANDINGS_ERA[],MATCH(Table1[[#This Row],[COMBINED]],STANDINGS_ERA[COMBINED],0),COLUMN(STANDINGS_ERA[PLACE IN LEAGUE]))</f>
        <v>3</v>
      </c>
      <c r="J482">
        <f>16-INDEX(STANDINGS_WHIP[],MATCH(Table1[[#This Row],[COMBINED]],STANDINGS_WHIP[COMBINED],0),COLUMN(STANDINGS_WHIP[PLACE IN LEAGUE]))</f>
        <v>3</v>
      </c>
      <c r="K482">
        <f>16-INDEX(STANDINGS_W[],MATCH(Table1[[#This Row],[COMBINED]],STANDINGS_W[COMBINED],0),COLUMN(STANDINGS_W[PLACE IN LEAGUE]))</f>
        <v>5</v>
      </c>
      <c r="L482">
        <f>16-INDEX(STANDINGS_K[],MATCH(Table1[[#This Row],[COMBINED]],STANDINGS_K[COMBINED],0),COLUMN(STANDINGS_K[PLACE IN LEAGUE]))</f>
        <v>4</v>
      </c>
      <c r="M482">
        <f>16-INDEX(STANDINGS_SV[],MATCH(Table1[[#This Row],[COMBINED]],STANDINGS_SV[COMBINED],0),COLUMN(STANDINGS_SV[PLACE IN LEAGUE]))</f>
        <v>4</v>
      </c>
      <c r="N482">
        <f>SUM(Table1[[#This Row],[BA]:[SV]])</f>
        <v>68</v>
      </c>
      <c r="O482">
        <v>12</v>
      </c>
    </row>
    <row r="483" spans="1:15" x14ac:dyDescent="0.25">
      <c r="A483" t="s">
        <v>883</v>
      </c>
      <c r="B483" t="s">
        <v>884</v>
      </c>
      <c r="C483" t="str">
        <f>Table1[[#This Row],[League]]&amp;Table1[[#This Row],[Team]]</f>
        <v>$150 Draft Champions Express Feb 14 7:00 pm Lg.3707Out of Gas</v>
      </c>
      <c r="D483">
        <f>16-INDEX(STANDINGS_BA[],MATCH(Table1[[#This Row],[COMBINED]],STANDINGS_BA[COMBINED],0),COLUMN(STANDINGS_BA[PLACE IN LEAGUE]))</f>
        <v>15</v>
      </c>
      <c r="E483">
        <f>16-INDEX(STANDINGS_R[],MATCH(Table1[[#This Row],[COMBINED]],STANDINGS_R[COMBINED],0),COLUMN(STANDINGS_R[PLACE IN LEAGUE]))</f>
        <v>2</v>
      </c>
      <c r="F483">
        <f>16-INDEX(STANDINGS_HR[],MATCH(Table1[[#This Row],[COMBINED]],STANDINGS_HR[COMBINED],0),COLUMN(STANDINGS_HR[PLACE IN LEAGUE]))</f>
        <v>2</v>
      </c>
      <c r="G483">
        <f>16-INDEX(STANDINGS_RBI[],MATCH(Table1[[#This Row],[COMBINED]],STANDINGS_RBI[COMBINED],0),COLUMN(STANDINGS_RBI[PLACE IN LEAGUE]))</f>
        <v>2</v>
      </c>
      <c r="H483">
        <f>16-INDEX(STANDINGS_SB[],MATCH(Table1[[#This Row],[COMBINED]],STANDINGS_SB[COMBINED],0),COLUMN(STANDINGS_SB[PLACE IN LEAGUE]))</f>
        <v>3</v>
      </c>
      <c r="I483">
        <f>16-INDEX(STANDINGS_ERA[],MATCH(Table1[[#This Row],[COMBINED]],STANDINGS_ERA[COMBINED],0),COLUMN(STANDINGS_ERA[PLACE IN LEAGUE]))</f>
        <v>6</v>
      </c>
      <c r="J483">
        <f>16-INDEX(STANDINGS_WHIP[],MATCH(Table1[[#This Row],[COMBINED]],STANDINGS_WHIP[COMBINED],0),COLUMN(STANDINGS_WHIP[PLACE IN LEAGUE]))</f>
        <v>4</v>
      </c>
      <c r="K483">
        <f>16-INDEX(STANDINGS_W[],MATCH(Table1[[#This Row],[COMBINED]],STANDINGS_W[COMBINED],0),COLUMN(STANDINGS_W[PLACE IN LEAGUE]))</f>
        <v>2</v>
      </c>
      <c r="L483">
        <f>16-INDEX(STANDINGS_K[],MATCH(Table1[[#This Row],[COMBINED]],STANDINGS_K[COMBINED],0),COLUMN(STANDINGS_K[PLACE IN LEAGUE]))</f>
        <v>6</v>
      </c>
      <c r="M483">
        <f>16-INDEX(STANDINGS_SV[],MATCH(Table1[[#This Row],[COMBINED]],STANDINGS_SV[COMBINED],0),COLUMN(STANDINGS_SV[PLACE IN LEAGUE]))</f>
        <v>13</v>
      </c>
      <c r="N483">
        <f>SUM(Table1[[#This Row],[BA]:[SV]])</f>
        <v>55</v>
      </c>
      <c r="O483">
        <v>13</v>
      </c>
    </row>
    <row r="484" spans="1:15" x14ac:dyDescent="0.25">
      <c r="A484" t="s">
        <v>584</v>
      </c>
      <c r="B484" t="s">
        <v>884</v>
      </c>
      <c r="C484" t="str">
        <f>Table1[[#This Row],[League]]&amp;Table1[[#This Row],[Team]]</f>
        <v>$150 Draft Champions Express Feb 14 7:00 pm Lg.3707Team Hughes</v>
      </c>
      <c r="D484">
        <f>16-INDEX(STANDINGS_BA[],MATCH(Table1[[#This Row],[COMBINED]],STANDINGS_BA[COMBINED],0),COLUMN(STANDINGS_BA[PLACE IN LEAGUE]))</f>
        <v>11</v>
      </c>
      <c r="E484">
        <f>16-INDEX(STANDINGS_R[],MATCH(Table1[[#This Row],[COMBINED]],STANDINGS_R[COMBINED],0),COLUMN(STANDINGS_R[PLACE IN LEAGUE]))</f>
        <v>4</v>
      </c>
      <c r="F484">
        <f>16-INDEX(STANDINGS_HR[],MATCH(Table1[[#This Row],[COMBINED]],STANDINGS_HR[COMBINED],0),COLUMN(STANDINGS_HR[PLACE IN LEAGUE]))</f>
        <v>4</v>
      </c>
      <c r="G484">
        <f>16-INDEX(STANDINGS_RBI[],MATCH(Table1[[#This Row],[COMBINED]],STANDINGS_RBI[COMBINED],0),COLUMN(STANDINGS_RBI[PLACE IN LEAGUE]))</f>
        <v>5</v>
      </c>
      <c r="H484">
        <f>16-INDEX(STANDINGS_SB[],MATCH(Table1[[#This Row],[COMBINED]],STANDINGS_SB[COMBINED],0),COLUMN(STANDINGS_SB[PLACE IN LEAGUE]))</f>
        <v>4</v>
      </c>
      <c r="I484">
        <f>16-INDEX(STANDINGS_ERA[],MATCH(Table1[[#This Row],[COMBINED]],STANDINGS_ERA[COMBINED],0),COLUMN(STANDINGS_ERA[PLACE IN LEAGUE]))</f>
        <v>1</v>
      </c>
      <c r="J484">
        <f>16-INDEX(STANDINGS_WHIP[],MATCH(Table1[[#This Row],[COMBINED]],STANDINGS_WHIP[COMBINED],0),COLUMN(STANDINGS_WHIP[PLACE IN LEAGUE]))</f>
        <v>1</v>
      </c>
      <c r="K484">
        <f>16-INDEX(STANDINGS_W[],MATCH(Table1[[#This Row],[COMBINED]],STANDINGS_W[COMBINED],0),COLUMN(STANDINGS_W[PLACE IN LEAGUE]))</f>
        <v>4</v>
      </c>
      <c r="L484">
        <f>16-INDEX(STANDINGS_K[],MATCH(Table1[[#This Row],[COMBINED]],STANDINGS_K[COMBINED],0),COLUMN(STANDINGS_K[PLACE IN LEAGUE]))</f>
        <v>1</v>
      </c>
      <c r="M484">
        <f>16-INDEX(STANDINGS_SV[],MATCH(Table1[[#This Row],[COMBINED]],STANDINGS_SV[COMBINED],0),COLUMN(STANDINGS_SV[PLACE IN LEAGUE]))</f>
        <v>2</v>
      </c>
      <c r="N484">
        <f>SUM(Table1[[#This Row],[BA]:[SV]])</f>
        <v>37</v>
      </c>
      <c r="O484">
        <v>14</v>
      </c>
    </row>
    <row r="485" spans="1:15" x14ac:dyDescent="0.25">
      <c r="A485" t="s">
        <v>890</v>
      </c>
      <c r="B485" t="s">
        <v>884</v>
      </c>
      <c r="C485" t="str">
        <f>Table1[[#This Row],[League]]&amp;Table1[[#This Row],[Team]]</f>
        <v>$150 Draft Champions Express Feb 14 7:00 pm Lg.3707To Kill a Marlon Byrd</v>
      </c>
      <c r="D485">
        <f>16-INDEX(STANDINGS_BA[],MATCH(Table1[[#This Row],[COMBINED]],STANDINGS_BA[COMBINED],0),COLUMN(STANDINGS_BA[PLACE IN LEAGUE]))</f>
        <v>6</v>
      </c>
      <c r="E485">
        <f>16-INDEX(STANDINGS_R[],MATCH(Table1[[#This Row],[COMBINED]],STANDINGS_R[COMBINED],0),COLUMN(STANDINGS_R[PLACE IN LEAGUE]))</f>
        <v>1</v>
      </c>
      <c r="F485">
        <f>16-INDEX(STANDINGS_HR[],MATCH(Table1[[#This Row],[COMBINED]],STANDINGS_HR[COMBINED],0),COLUMN(STANDINGS_HR[PLACE IN LEAGUE]))</f>
        <v>1</v>
      </c>
      <c r="G485">
        <f>16-INDEX(STANDINGS_RBI[],MATCH(Table1[[#This Row],[COMBINED]],STANDINGS_RBI[COMBINED],0),COLUMN(STANDINGS_RBI[PLACE IN LEAGUE]))</f>
        <v>1</v>
      </c>
      <c r="H485">
        <f>16-INDEX(STANDINGS_SB[],MATCH(Table1[[#This Row],[COMBINED]],STANDINGS_SB[COMBINED],0),COLUMN(STANDINGS_SB[PLACE IN LEAGUE]))</f>
        <v>1</v>
      </c>
      <c r="I485">
        <f>16-INDEX(STANDINGS_ERA[],MATCH(Table1[[#This Row],[COMBINED]],STANDINGS_ERA[COMBINED],0),COLUMN(STANDINGS_ERA[PLACE IN LEAGUE]))</f>
        <v>2</v>
      </c>
      <c r="J485">
        <f>16-INDEX(STANDINGS_WHIP[],MATCH(Table1[[#This Row],[COMBINED]],STANDINGS_WHIP[COMBINED],0),COLUMN(STANDINGS_WHIP[PLACE IN LEAGUE]))</f>
        <v>6</v>
      </c>
      <c r="K485">
        <f>16-INDEX(STANDINGS_W[],MATCH(Table1[[#This Row],[COMBINED]],STANDINGS_W[COMBINED],0),COLUMN(STANDINGS_W[PLACE IN LEAGUE]))</f>
        <v>3</v>
      </c>
      <c r="L485">
        <f>16-INDEX(STANDINGS_K[],MATCH(Table1[[#This Row],[COMBINED]],STANDINGS_K[COMBINED],0),COLUMN(STANDINGS_K[PLACE IN LEAGUE]))</f>
        <v>2</v>
      </c>
      <c r="M485">
        <f>16-INDEX(STANDINGS_SV[],MATCH(Table1[[#This Row],[COMBINED]],STANDINGS_SV[COMBINED],0),COLUMN(STANDINGS_SV[PLACE IN LEAGUE]))</f>
        <v>9</v>
      </c>
      <c r="N485">
        <f>SUM(Table1[[#This Row],[BA]:[SV]])</f>
        <v>32</v>
      </c>
      <c r="O485">
        <v>15</v>
      </c>
    </row>
    <row r="486" spans="1:15" x14ac:dyDescent="0.25">
      <c r="A486" t="s">
        <v>894</v>
      </c>
      <c r="B486" t="s">
        <v>893</v>
      </c>
      <c r="C486" t="str">
        <f>Table1[[#This Row],[League]]&amp;Table1[[#This Row],[Team]]</f>
        <v>$150 Draft Champions Express Feb 19 8:00 pm Lg.3733Mary Ann's Hammocks</v>
      </c>
      <c r="D486">
        <f>16-INDEX(STANDINGS_BA[],MATCH(Table1[[#This Row],[COMBINED]],STANDINGS_BA[COMBINED],0),COLUMN(STANDINGS_BA[PLACE IN LEAGUE]))</f>
        <v>14</v>
      </c>
      <c r="E486">
        <f>16-INDEX(STANDINGS_R[],MATCH(Table1[[#This Row],[COMBINED]],STANDINGS_R[COMBINED],0),COLUMN(STANDINGS_R[PLACE IN LEAGUE]))</f>
        <v>15</v>
      </c>
      <c r="F486">
        <f>16-INDEX(STANDINGS_HR[],MATCH(Table1[[#This Row],[COMBINED]],STANDINGS_HR[COMBINED],0),COLUMN(STANDINGS_HR[PLACE IN LEAGUE]))</f>
        <v>14</v>
      </c>
      <c r="G486">
        <f>16-INDEX(STANDINGS_RBI[],MATCH(Table1[[#This Row],[COMBINED]],STANDINGS_RBI[COMBINED],0),COLUMN(STANDINGS_RBI[PLACE IN LEAGUE]))</f>
        <v>15</v>
      </c>
      <c r="H486">
        <f>16-INDEX(STANDINGS_SB[],MATCH(Table1[[#This Row],[COMBINED]],STANDINGS_SB[COMBINED],0),COLUMN(STANDINGS_SB[PLACE IN LEAGUE]))</f>
        <v>13</v>
      </c>
      <c r="I486">
        <f>16-INDEX(STANDINGS_ERA[],MATCH(Table1[[#This Row],[COMBINED]],STANDINGS_ERA[COMBINED],0),COLUMN(STANDINGS_ERA[PLACE IN LEAGUE]))</f>
        <v>9</v>
      </c>
      <c r="J486">
        <f>16-INDEX(STANDINGS_WHIP[],MATCH(Table1[[#This Row],[COMBINED]],STANDINGS_WHIP[COMBINED],0),COLUMN(STANDINGS_WHIP[PLACE IN LEAGUE]))</f>
        <v>12</v>
      </c>
      <c r="K486">
        <f>16-INDEX(STANDINGS_W[],MATCH(Table1[[#This Row],[COMBINED]],STANDINGS_W[COMBINED],0),COLUMN(STANDINGS_W[PLACE IN LEAGUE]))</f>
        <v>6</v>
      </c>
      <c r="L486">
        <f>16-INDEX(STANDINGS_K[],MATCH(Table1[[#This Row],[COMBINED]],STANDINGS_K[COMBINED],0),COLUMN(STANDINGS_K[PLACE IN LEAGUE]))</f>
        <v>13</v>
      </c>
      <c r="M486">
        <f>16-INDEX(STANDINGS_SV[],MATCH(Table1[[#This Row],[COMBINED]],STANDINGS_SV[COMBINED],0),COLUMN(STANDINGS_SV[PLACE IN LEAGUE]))</f>
        <v>11</v>
      </c>
      <c r="N486">
        <f>SUM(Table1[[#This Row],[BA]:[SV]])</f>
        <v>122</v>
      </c>
      <c r="O486">
        <v>1</v>
      </c>
    </row>
    <row r="487" spans="1:15" x14ac:dyDescent="0.25">
      <c r="A487" t="s">
        <v>37</v>
      </c>
      <c r="B487" t="s">
        <v>893</v>
      </c>
      <c r="C487" t="str">
        <f>Table1[[#This Row],[League]]&amp;Table1[[#This Row],[Team]]</f>
        <v>$150 Draft Champions Express Feb 19 8:00 pm Lg.3733Bread Zeppelin</v>
      </c>
      <c r="D487">
        <f>16-INDEX(STANDINGS_BA[],MATCH(Table1[[#This Row],[COMBINED]],STANDINGS_BA[COMBINED],0),COLUMN(STANDINGS_BA[PLACE IN LEAGUE]))</f>
        <v>15</v>
      </c>
      <c r="E487">
        <f>16-INDEX(STANDINGS_R[],MATCH(Table1[[#This Row],[COMBINED]],STANDINGS_R[COMBINED],0),COLUMN(STANDINGS_R[PLACE IN LEAGUE]))</f>
        <v>11</v>
      </c>
      <c r="F487">
        <f>16-INDEX(STANDINGS_HR[],MATCH(Table1[[#This Row],[COMBINED]],STANDINGS_HR[COMBINED],0),COLUMN(STANDINGS_HR[PLACE IN LEAGUE]))</f>
        <v>8</v>
      </c>
      <c r="G487">
        <f>16-INDEX(STANDINGS_RBI[],MATCH(Table1[[#This Row],[COMBINED]],STANDINGS_RBI[COMBINED],0),COLUMN(STANDINGS_RBI[PLACE IN LEAGUE]))</f>
        <v>8</v>
      </c>
      <c r="H487">
        <f>16-INDEX(STANDINGS_SB[],MATCH(Table1[[#This Row],[COMBINED]],STANDINGS_SB[COMBINED],0),COLUMN(STANDINGS_SB[PLACE IN LEAGUE]))</f>
        <v>12</v>
      </c>
      <c r="I487">
        <f>16-INDEX(STANDINGS_ERA[],MATCH(Table1[[#This Row],[COMBINED]],STANDINGS_ERA[COMBINED],0),COLUMN(STANDINGS_ERA[PLACE IN LEAGUE]))</f>
        <v>14</v>
      </c>
      <c r="J487">
        <f>16-INDEX(STANDINGS_WHIP[],MATCH(Table1[[#This Row],[COMBINED]],STANDINGS_WHIP[COMBINED],0),COLUMN(STANDINGS_WHIP[PLACE IN LEAGUE]))</f>
        <v>13</v>
      </c>
      <c r="K487">
        <f>16-INDEX(STANDINGS_W[],MATCH(Table1[[#This Row],[COMBINED]],STANDINGS_W[COMBINED],0),COLUMN(STANDINGS_W[PLACE IN LEAGUE]))</f>
        <v>15</v>
      </c>
      <c r="L487">
        <f>16-INDEX(STANDINGS_K[],MATCH(Table1[[#This Row],[COMBINED]],STANDINGS_K[COMBINED],0),COLUMN(STANDINGS_K[PLACE IN LEAGUE]))</f>
        <v>15</v>
      </c>
      <c r="M487">
        <f>16-INDEX(STANDINGS_SV[],MATCH(Table1[[#This Row],[COMBINED]],STANDINGS_SV[COMBINED],0),COLUMN(STANDINGS_SV[PLACE IN LEAGUE]))</f>
        <v>2</v>
      </c>
      <c r="N487">
        <f>SUM(Table1[[#This Row],[BA]:[SV]])</f>
        <v>113</v>
      </c>
      <c r="O487">
        <v>2</v>
      </c>
    </row>
    <row r="488" spans="1:15" x14ac:dyDescent="0.25">
      <c r="A488" t="s">
        <v>900</v>
      </c>
      <c r="B488" t="s">
        <v>893</v>
      </c>
      <c r="C488" t="str">
        <f>Table1[[#This Row],[League]]&amp;Table1[[#This Row],[Team]]</f>
        <v>$150 Draft Champions Express Feb 19 8:00 pm Lg.3733BOSCH DC2</v>
      </c>
      <c r="D488">
        <f>16-INDEX(STANDINGS_BA[],MATCH(Table1[[#This Row],[COMBINED]],STANDINGS_BA[COMBINED],0),COLUMN(STANDINGS_BA[PLACE IN LEAGUE]))</f>
        <v>6</v>
      </c>
      <c r="E488">
        <f>16-INDEX(STANDINGS_R[],MATCH(Table1[[#This Row],[COMBINED]],STANDINGS_R[COMBINED],0),COLUMN(STANDINGS_R[PLACE IN LEAGUE]))</f>
        <v>7</v>
      </c>
      <c r="F488">
        <f>16-INDEX(STANDINGS_HR[],MATCH(Table1[[#This Row],[COMBINED]],STANDINGS_HR[COMBINED],0),COLUMN(STANDINGS_HR[PLACE IN LEAGUE]))</f>
        <v>6</v>
      </c>
      <c r="G488">
        <f>16-INDEX(STANDINGS_RBI[],MATCH(Table1[[#This Row],[COMBINED]],STANDINGS_RBI[COMBINED],0),COLUMN(STANDINGS_RBI[PLACE IN LEAGUE]))</f>
        <v>10</v>
      </c>
      <c r="H488">
        <f>16-INDEX(STANDINGS_SB[],MATCH(Table1[[#This Row],[COMBINED]],STANDINGS_SB[COMBINED],0),COLUMN(STANDINGS_SB[PLACE IN LEAGUE]))</f>
        <v>15</v>
      </c>
      <c r="I488">
        <f>16-INDEX(STANDINGS_ERA[],MATCH(Table1[[#This Row],[COMBINED]],STANDINGS_ERA[COMBINED],0),COLUMN(STANDINGS_ERA[PLACE IN LEAGUE]))</f>
        <v>15</v>
      </c>
      <c r="J488">
        <f>16-INDEX(STANDINGS_WHIP[],MATCH(Table1[[#This Row],[COMBINED]],STANDINGS_WHIP[COMBINED],0),COLUMN(STANDINGS_WHIP[PLACE IN LEAGUE]))</f>
        <v>14</v>
      </c>
      <c r="K488">
        <f>16-INDEX(STANDINGS_W[],MATCH(Table1[[#This Row],[COMBINED]],STANDINGS_W[COMBINED],0),COLUMN(STANDINGS_W[PLACE IN LEAGUE]))</f>
        <v>9</v>
      </c>
      <c r="L488">
        <f>16-INDEX(STANDINGS_K[],MATCH(Table1[[#This Row],[COMBINED]],STANDINGS_K[COMBINED],0),COLUMN(STANDINGS_K[PLACE IN LEAGUE]))</f>
        <v>14</v>
      </c>
      <c r="M488">
        <f>16-INDEX(STANDINGS_SV[],MATCH(Table1[[#This Row],[COMBINED]],STANDINGS_SV[COMBINED],0),COLUMN(STANDINGS_SV[PLACE IN LEAGUE]))</f>
        <v>13</v>
      </c>
      <c r="N488">
        <f>SUM(Table1[[#This Row],[BA]:[SV]])</f>
        <v>109</v>
      </c>
      <c r="O488">
        <v>3</v>
      </c>
    </row>
    <row r="489" spans="1:15" x14ac:dyDescent="0.25">
      <c r="A489" t="s">
        <v>901</v>
      </c>
      <c r="B489" t="s">
        <v>893</v>
      </c>
      <c r="C489" t="str">
        <f>Table1[[#This Row],[League]]&amp;Table1[[#This Row],[Team]]</f>
        <v>$150 Draft Champions Express Feb 19 8:00 pm Lg.3733brother</v>
      </c>
      <c r="D489">
        <f>16-INDEX(STANDINGS_BA[],MATCH(Table1[[#This Row],[COMBINED]],STANDINGS_BA[COMBINED],0),COLUMN(STANDINGS_BA[PLACE IN LEAGUE]))</f>
        <v>5</v>
      </c>
      <c r="E489">
        <f>16-INDEX(STANDINGS_R[],MATCH(Table1[[#This Row],[COMBINED]],STANDINGS_R[COMBINED],0),COLUMN(STANDINGS_R[PLACE IN LEAGUE]))</f>
        <v>8</v>
      </c>
      <c r="F489">
        <f>16-INDEX(STANDINGS_HR[],MATCH(Table1[[#This Row],[COMBINED]],STANDINGS_HR[COMBINED],0),COLUMN(STANDINGS_HR[PLACE IN LEAGUE]))</f>
        <v>7</v>
      </c>
      <c r="G489">
        <f>16-INDEX(STANDINGS_RBI[],MATCH(Table1[[#This Row],[COMBINED]],STANDINGS_RBI[COMBINED],0),COLUMN(STANDINGS_RBI[PLACE IN LEAGUE]))</f>
        <v>12</v>
      </c>
      <c r="H489">
        <f>16-INDEX(STANDINGS_SB[],MATCH(Table1[[#This Row],[COMBINED]],STANDINGS_SB[COMBINED],0),COLUMN(STANDINGS_SB[PLACE IN LEAGUE]))</f>
        <v>9</v>
      </c>
      <c r="I489">
        <f>16-INDEX(STANDINGS_ERA[],MATCH(Table1[[#This Row],[COMBINED]],STANDINGS_ERA[COMBINED],0),COLUMN(STANDINGS_ERA[PLACE IN LEAGUE]))</f>
        <v>11</v>
      </c>
      <c r="J489">
        <f>16-INDEX(STANDINGS_WHIP[],MATCH(Table1[[#This Row],[COMBINED]],STANDINGS_WHIP[COMBINED],0),COLUMN(STANDINGS_WHIP[PLACE IN LEAGUE]))</f>
        <v>8</v>
      </c>
      <c r="K489">
        <f>16-INDEX(STANDINGS_W[],MATCH(Table1[[#This Row],[COMBINED]],STANDINGS_W[COMBINED],0),COLUMN(STANDINGS_W[PLACE IN LEAGUE]))</f>
        <v>11</v>
      </c>
      <c r="L489">
        <f>16-INDEX(STANDINGS_K[],MATCH(Table1[[#This Row],[COMBINED]],STANDINGS_K[COMBINED],0),COLUMN(STANDINGS_K[PLACE IN LEAGUE]))</f>
        <v>11</v>
      </c>
      <c r="M489">
        <f>16-INDEX(STANDINGS_SV[],MATCH(Table1[[#This Row],[COMBINED]],STANDINGS_SV[COMBINED],0),COLUMN(STANDINGS_SV[PLACE IN LEAGUE]))</f>
        <v>15</v>
      </c>
      <c r="N489">
        <f>SUM(Table1[[#This Row],[BA]:[SV]])</f>
        <v>97</v>
      </c>
      <c r="O489">
        <v>4</v>
      </c>
    </row>
    <row r="490" spans="1:15" x14ac:dyDescent="0.25">
      <c r="A490" t="s">
        <v>897</v>
      </c>
      <c r="B490" t="s">
        <v>893</v>
      </c>
      <c r="C490" t="str">
        <f>Table1[[#This Row],[League]]&amp;Table1[[#This Row],[Team]]</f>
        <v>$150 Draft Champions Express Feb 19 8:00 pm Lg.3733Heyward no Lackey</v>
      </c>
      <c r="D490">
        <f>16-INDEX(STANDINGS_BA[],MATCH(Table1[[#This Row],[COMBINED]],STANDINGS_BA[COMBINED],0),COLUMN(STANDINGS_BA[PLACE IN LEAGUE]))</f>
        <v>9</v>
      </c>
      <c r="E490">
        <f>16-INDEX(STANDINGS_R[],MATCH(Table1[[#This Row],[COMBINED]],STANDINGS_R[COMBINED],0),COLUMN(STANDINGS_R[PLACE IN LEAGUE]))</f>
        <v>12</v>
      </c>
      <c r="F490">
        <f>16-INDEX(STANDINGS_HR[],MATCH(Table1[[#This Row],[COMBINED]],STANDINGS_HR[COMBINED],0),COLUMN(STANDINGS_HR[PLACE IN LEAGUE]))</f>
        <v>13</v>
      </c>
      <c r="G490">
        <f>16-INDEX(STANDINGS_RBI[],MATCH(Table1[[#This Row],[COMBINED]],STANDINGS_RBI[COMBINED],0),COLUMN(STANDINGS_RBI[PLACE IN LEAGUE]))</f>
        <v>13</v>
      </c>
      <c r="H490">
        <f>16-INDEX(STANDINGS_SB[],MATCH(Table1[[#This Row],[COMBINED]],STANDINGS_SB[COMBINED],0),COLUMN(STANDINGS_SB[PLACE IN LEAGUE]))</f>
        <v>4</v>
      </c>
      <c r="I490">
        <f>16-INDEX(STANDINGS_ERA[],MATCH(Table1[[#This Row],[COMBINED]],STANDINGS_ERA[COMBINED],0),COLUMN(STANDINGS_ERA[PLACE IN LEAGUE]))</f>
        <v>7</v>
      </c>
      <c r="J490">
        <f>16-INDEX(STANDINGS_WHIP[],MATCH(Table1[[#This Row],[COMBINED]],STANDINGS_WHIP[COMBINED],0),COLUMN(STANDINGS_WHIP[PLACE IN LEAGUE]))</f>
        <v>9</v>
      </c>
      <c r="K490">
        <f>16-INDEX(STANDINGS_W[],MATCH(Table1[[#This Row],[COMBINED]],STANDINGS_W[COMBINED],0),COLUMN(STANDINGS_W[PLACE IN LEAGUE]))</f>
        <v>7</v>
      </c>
      <c r="L490">
        <f>16-INDEX(STANDINGS_K[],MATCH(Table1[[#This Row],[COMBINED]],STANDINGS_K[COMBINED],0),COLUMN(STANDINGS_K[PLACE IN LEAGUE]))</f>
        <v>9</v>
      </c>
      <c r="M490">
        <f>16-INDEX(STANDINGS_SV[],MATCH(Table1[[#This Row],[COMBINED]],STANDINGS_SV[COMBINED],0),COLUMN(STANDINGS_SV[PLACE IN LEAGUE]))</f>
        <v>7</v>
      </c>
      <c r="N490">
        <f>SUM(Table1[[#This Row],[BA]:[SV]])</f>
        <v>90</v>
      </c>
      <c r="O490">
        <v>5</v>
      </c>
    </row>
    <row r="491" spans="1:15" x14ac:dyDescent="0.25">
      <c r="A491" t="s">
        <v>898</v>
      </c>
      <c r="B491" t="s">
        <v>893</v>
      </c>
      <c r="C491" t="str">
        <f>Table1[[#This Row],[League]]&amp;Table1[[#This Row],[Team]]</f>
        <v>$150 Draft Champions Express Feb 19 8:00 pm Lg.3733Team Asaro</v>
      </c>
      <c r="D491">
        <f>16-INDEX(STANDINGS_BA[],MATCH(Table1[[#This Row],[COMBINED]],STANDINGS_BA[COMBINED],0),COLUMN(STANDINGS_BA[PLACE IN LEAGUE]))</f>
        <v>8</v>
      </c>
      <c r="E491">
        <f>16-INDEX(STANDINGS_R[],MATCH(Table1[[#This Row],[COMBINED]],STANDINGS_R[COMBINED],0),COLUMN(STANDINGS_R[PLACE IN LEAGUE]))</f>
        <v>10</v>
      </c>
      <c r="F491">
        <f>16-INDEX(STANDINGS_HR[],MATCH(Table1[[#This Row],[COMBINED]],STANDINGS_HR[COMBINED],0),COLUMN(STANDINGS_HR[PLACE IN LEAGUE]))</f>
        <v>11</v>
      </c>
      <c r="G491">
        <f>16-INDEX(STANDINGS_RBI[],MATCH(Table1[[#This Row],[COMBINED]],STANDINGS_RBI[COMBINED],0),COLUMN(STANDINGS_RBI[PLACE IN LEAGUE]))</f>
        <v>9</v>
      </c>
      <c r="H491">
        <f>16-INDEX(STANDINGS_SB[],MATCH(Table1[[#This Row],[COMBINED]],STANDINGS_SB[COMBINED],0),COLUMN(STANDINGS_SB[PLACE IN LEAGUE]))</f>
        <v>7</v>
      </c>
      <c r="I491">
        <f>16-INDEX(STANDINGS_ERA[],MATCH(Table1[[#This Row],[COMBINED]],STANDINGS_ERA[COMBINED],0),COLUMN(STANDINGS_ERA[PLACE IN LEAGUE]))</f>
        <v>6</v>
      </c>
      <c r="J491">
        <f>16-INDEX(STANDINGS_WHIP[],MATCH(Table1[[#This Row],[COMBINED]],STANDINGS_WHIP[COMBINED],0),COLUMN(STANDINGS_WHIP[PLACE IN LEAGUE]))</f>
        <v>7</v>
      </c>
      <c r="K491">
        <f>16-INDEX(STANDINGS_W[],MATCH(Table1[[#This Row],[COMBINED]],STANDINGS_W[COMBINED],0),COLUMN(STANDINGS_W[PLACE IN LEAGUE]))</f>
        <v>14</v>
      </c>
      <c r="L491">
        <f>16-INDEX(STANDINGS_K[],MATCH(Table1[[#This Row],[COMBINED]],STANDINGS_K[COMBINED],0),COLUMN(STANDINGS_K[PLACE IN LEAGUE]))</f>
        <v>12</v>
      </c>
      <c r="M491">
        <f>16-INDEX(STANDINGS_SV[],MATCH(Table1[[#This Row],[COMBINED]],STANDINGS_SV[COMBINED],0),COLUMN(STANDINGS_SV[PLACE IN LEAGUE]))</f>
        <v>1</v>
      </c>
      <c r="N491">
        <f>SUM(Table1[[#This Row],[BA]:[SV]])</f>
        <v>85</v>
      </c>
      <c r="O491">
        <v>6</v>
      </c>
    </row>
    <row r="492" spans="1:15" x14ac:dyDescent="0.25">
      <c r="A492" t="s">
        <v>896</v>
      </c>
      <c r="B492" t="s">
        <v>893</v>
      </c>
      <c r="C492" t="str">
        <f>Table1[[#This Row],[League]]&amp;Table1[[#This Row],[Team]]</f>
        <v>$150 Draft Champions Express Feb 19 8:00 pm Lg.3733Team Sellers</v>
      </c>
      <c r="D492">
        <f>16-INDEX(STANDINGS_BA[],MATCH(Table1[[#This Row],[COMBINED]],STANDINGS_BA[COMBINED],0),COLUMN(STANDINGS_BA[PLACE IN LEAGUE]))</f>
        <v>10</v>
      </c>
      <c r="E492">
        <f>16-INDEX(STANDINGS_R[],MATCH(Table1[[#This Row],[COMBINED]],STANDINGS_R[COMBINED],0),COLUMN(STANDINGS_R[PLACE IN LEAGUE]))</f>
        <v>3</v>
      </c>
      <c r="F492">
        <f>16-INDEX(STANDINGS_HR[],MATCH(Table1[[#This Row],[COMBINED]],STANDINGS_HR[COMBINED],0),COLUMN(STANDINGS_HR[PLACE IN LEAGUE]))</f>
        <v>2</v>
      </c>
      <c r="G492">
        <f>16-INDEX(STANDINGS_RBI[],MATCH(Table1[[#This Row],[COMBINED]],STANDINGS_RBI[COMBINED],0),COLUMN(STANDINGS_RBI[PLACE IN LEAGUE]))</f>
        <v>6</v>
      </c>
      <c r="H492">
        <f>16-INDEX(STANDINGS_SB[],MATCH(Table1[[#This Row],[COMBINED]],STANDINGS_SB[COMBINED],0),COLUMN(STANDINGS_SB[PLACE IN LEAGUE]))</f>
        <v>2</v>
      </c>
      <c r="I492">
        <f>16-INDEX(STANDINGS_ERA[],MATCH(Table1[[#This Row],[COMBINED]],STANDINGS_ERA[COMBINED],0),COLUMN(STANDINGS_ERA[PLACE IN LEAGUE]))</f>
        <v>13</v>
      </c>
      <c r="J492">
        <f>16-INDEX(STANDINGS_WHIP[],MATCH(Table1[[#This Row],[COMBINED]],STANDINGS_WHIP[COMBINED],0),COLUMN(STANDINGS_WHIP[PLACE IN LEAGUE]))</f>
        <v>15</v>
      </c>
      <c r="K492">
        <f>16-INDEX(STANDINGS_W[],MATCH(Table1[[#This Row],[COMBINED]],STANDINGS_W[COMBINED],0),COLUMN(STANDINGS_W[PLACE IN LEAGUE]))</f>
        <v>12</v>
      </c>
      <c r="L492">
        <f>16-INDEX(STANDINGS_K[],MATCH(Table1[[#This Row],[COMBINED]],STANDINGS_K[COMBINED],0),COLUMN(STANDINGS_K[PLACE IN LEAGUE]))</f>
        <v>10</v>
      </c>
      <c r="M492">
        <f>16-INDEX(STANDINGS_SV[],MATCH(Table1[[#This Row],[COMBINED]],STANDINGS_SV[COMBINED],0),COLUMN(STANDINGS_SV[PLACE IN LEAGUE]))</f>
        <v>10</v>
      </c>
      <c r="N492">
        <f>SUM(Table1[[#This Row],[BA]:[SV]])</f>
        <v>83</v>
      </c>
      <c r="O492">
        <v>7</v>
      </c>
    </row>
    <row r="493" spans="1:15" x14ac:dyDescent="0.25">
      <c r="A493" t="s">
        <v>130</v>
      </c>
      <c r="B493" t="s">
        <v>893</v>
      </c>
      <c r="C493" t="str">
        <f>Table1[[#This Row],[League]]&amp;Table1[[#This Row],[Team]]</f>
        <v>$150 Draft Champions Express Feb 19 8:00 pm Lg.3733PTPers</v>
      </c>
      <c r="D493">
        <f>16-INDEX(STANDINGS_BA[],MATCH(Table1[[#This Row],[COMBINED]],STANDINGS_BA[COMBINED],0),COLUMN(STANDINGS_BA[PLACE IN LEAGUE]))</f>
        <v>11</v>
      </c>
      <c r="E493">
        <f>16-INDEX(STANDINGS_R[],MATCH(Table1[[#This Row],[COMBINED]],STANDINGS_R[COMBINED],0),COLUMN(STANDINGS_R[PLACE IN LEAGUE]))</f>
        <v>6</v>
      </c>
      <c r="F493">
        <f>16-INDEX(STANDINGS_HR[],MATCH(Table1[[#This Row],[COMBINED]],STANDINGS_HR[COMBINED],0),COLUMN(STANDINGS_HR[PLACE IN LEAGUE]))</f>
        <v>3</v>
      </c>
      <c r="G493">
        <f>16-INDEX(STANDINGS_RBI[],MATCH(Table1[[#This Row],[COMBINED]],STANDINGS_RBI[COMBINED],0),COLUMN(STANDINGS_RBI[PLACE IN LEAGUE]))</f>
        <v>3</v>
      </c>
      <c r="H493">
        <f>16-INDEX(STANDINGS_SB[],MATCH(Table1[[#This Row],[COMBINED]],STANDINGS_SB[COMBINED],0),COLUMN(STANDINGS_SB[PLACE IN LEAGUE]))</f>
        <v>11</v>
      </c>
      <c r="I493">
        <f>16-INDEX(STANDINGS_ERA[],MATCH(Table1[[#This Row],[COMBINED]],STANDINGS_ERA[COMBINED],0),COLUMN(STANDINGS_ERA[PLACE IN LEAGUE]))</f>
        <v>10</v>
      </c>
      <c r="J493">
        <f>16-INDEX(STANDINGS_WHIP[],MATCH(Table1[[#This Row],[COMBINED]],STANDINGS_WHIP[COMBINED],0),COLUMN(STANDINGS_WHIP[PLACE IN LEAGUE]))</f>
        <v>10</v>
      </c>
      <c r="K493">
        <f>16-INDEX(STANDINGS_W[],MATCH(Table1[[#This Row],[COMBINED]],STANDINGS_W[COMBINED],0),COLUMN(STANDINGS_W[PLACE IN LEAGUE]))</f>
        <v>13</v>
      </c>
      <c r="L493">
        <f>16-INDEX(STANDINGS_K[],MATCH(Table1[[#This Row],[COMBINED]],STANDINGS_K[COMBINED],0),COLUMN(STANDINGS_K[PLACE IN LEAGUE]))</f>
        <v>3</v>
      </c>
      <c r="M493">
        <f>16-INDEX(STANDINGS_SV[],MATCH(Table1[[#This Row],[COMBINED]],STANDINGS_SV[COMBINED],0),COLUMN(STANDINGS_SV[PLACE IN LEAGUE]))</f>
        <v>12</v>
      </c>
      <c r="N493">
        <f>SUM(Table1[[#This Row],[BA]:[SV]])</f>
        <v>82</v>
      </c>
      <c r="O493">
        <v>8</v>
      </c>
    </row>
    <row r="494" spans="1:15" x14ac:dyDescent="0.25">
      <c r="A494" t="s">
        <v>192</v>
      </c>
      <c r="B494" t="s">
        <v>893</v>
      </c>
      <c r="C494" t="str">
        <f>Table1[[#This Row],[League]]&amp;Table1[[#This Row],[Team]]</f>
        <v>$150 Draft Champions Express Feb 19 8:00 pm Lg.3733Spike Curve</v>
      </c>
      <c r="D494">
        <f>16-INDEX(STANDINGS_BA[],MATCH(Table1[[#This Row],[COMBINED]],STANDINGS_BA[COMBINED],0),COLUMN(STANDINGS_BA[PLACE IN LEAGUE]))</f>
        <v>13</v>
      </c>
      <c r="E494">
        <f>16-INDEX(STANDINGS_R[],MATCH(Table1[[#This Row],[COMBINED]],STANDINGS_R[COMBINED],0),COLUMN(STANDINGS_R[PLACE IN LEAGUE]))</f>
        <v>9</v>
      </c>
      <c r="F494">
        <f>16-INDEX(STANDINGS_HR[],MATCH(Table1[[#This Row],[COMBINED]],STANDINGS_HR[COMBINED],0),COLUMN(STANDINGS_HR[PLACE IN LEAGUE]))</f>
        <v>10</v>
      </c>
      <c r="G494">
        <f>16-INDEX(STANDINGS_RBI[],MATCH(Table1[[#This Row],[COMBINED]],STANDINGS_RBI[COMBINED],0),COLUMN(STANDINGS_RBI[PLACE IN LEAGUE]))</f>
        <v>11</v>
      </c>
      <c r="H494">
        <f>16-INDEX(STANDINGS_SB[],MATCH(Table1[[#This Row],[COMBINED]],STANDINGS_SB[COMBINED],0),COLUMN(STANDINGS_SB[PLACE IN LEAGUE]))</f>
        <v>6</v>
      </c>
      <c r="I494">
        <f>16-INDEX(STANDINGS_ERA[],MATCH(Table1[[#This Row],[COMBINED]],STANDINGS_ERA[COMBINED],0),COLUMN(STANDINGS_ERA[PLACE IN LEAGUE]))</f>
        <v>4</v>
      </c>
      <c r="J494">
        <f>16-INDEX(STANDINGS_WHIP[],MATCH(Table1[[#This Row],[COMBINED]],STANDINGS_WHIP[COMBINED],0),COLUMN(STANDINGS_WHIP[PLACE IN LEAGUE]))</f>
        <v>5</v>
      </c>
      <c r="K494">
        <f>16-INDEX(STANDINGS_W[],MATCH(Table1[[#This Row],[COMBINED]],STANDINGS_W[COMBINED],0),COLUMN(STANDINGS_W[PLACE IN LEAGUE]))</f>
        <v>1</v>
      </c>
      <c r="L494">
        <f>16-INDEX(STANDINGS_K[],MATCH(Table1[[#This Row],[COMBINED]],STANDINGS_K[COMBINED],0),COLUMN(STANDINGS_K[PLACE IN LEAGUE]))</f>
        <v>7</v>
      </c>
      <c r="M494">
        <f>16-INDEX(STANDINGS_SV[],MATCH(Table1[[#This Row],[COMBINED]],STANDINGS_SV[COMBINED],0),COLUMN(STANDINGS_SV[PLACE IN LEAGUE]))</f>
        <v>14</v>
      </c>
      <c r="N494">
        <f>SUM(Table1[[#This Row],[BA]:[SV]])</f>
        <v>80</v>
      </c>
      <c r="O494">
        <v>9</v>
      </c>
    </row>
    <row r="495" spans="1:15" x14ac:dyDescent="0.25">
      <c r="A495" t="s">
        <v>895</v>
      </c>
      <c r="B495" t="s">
        <v>893</v>
      </c>
      <c r="C495" t="str">
        <f>Table1[[#This Row],[League]]&amp;Table1[[#This Row],[Team]]</f>
        <v>$150 Draft Champions Express Feb 19 8:00 pm Lg.3733Thru Fosters Eyes</v>
      </c>
      <c r="D495">
        <f>16-INDEX(STANDINGS_BA[],MATCH(Table1[[#This Row],[COMBINED]],STANDINGS_BA[COMBINED],0),COLUMN(STANDINGS_BA[PLACE IN LEAGUE]))</f>
        <v>12</v>
      </c>
      <c r="E495">
        <f>16-INDEX(STANDINGS_R[],MATCH(Table1[[#This Row],[COMBINED]],STANDINGS_R[COMBINED],0),COLUMN(STANDINGS_R[PLACE IN LEAGUE]))</f>
        <v>13</v>
      </c>
      <c r="F495">
        <f>16-INDEX(STANDINGS_HR[],MATCH(Table1[[#This Row],[COMBINED]],STANDINGS_HR[COMBINED],0),COLUMN(STANDINGS_HR[PLACE IN LEAGUE]))</f>
        <v>15</v>
      </c>
      <c r="G495">
        <f>16-INDEX(STANDINGS_RBI[],MATCH(Table1[[#This Row],[COMBINED]],STANDINGS_RBI[COMBINED],0),COLUMN(STANDINGS_RBI[PLACE IN LEAGUE]))</f>
        <v>14</v>
      </c>
      <c r="H495">
        <f>16-INDEX(STANDINGS_SB[],MATCH(Table1[[#This Row],[COMBINED]],STANDINGS_SB[COMBINED],0),COLUMN(STANDINGS_SB[PLACE IN LEAGUE]))</f>
        <v>10</v>
      </c>
      <c r="I495">
        <f>16-INDEX(STANDINGS_ERA[],MATCH(Table1[[#This Row],[COMBINED]],STANDINGS_ERA[COMBINED],0),COLUMN(STANDINGS_ERA[PLACE IN LEAGUE]))</f>
        <v>1</v>
      </c>
      <c r="J495">
        <f>16-INDEX(STANDINGS_WHIP[],MATCH(Table1[[#This Row],[COMBINED]],STANDINGS_WHIP[COMBINED],0),COLUMN(STANDINGS_WHIP[PLACE IN LEAGUE]))</f>
        <v>1</v>
      </c>
      <c r="K495">
        <f>16-INDEX(STANDINGS_W[],MATCH(Table1[[#This Row],[COMBINED]],STANDINGS_W[COMBINED],0),COLUMN(STANDINGS_W[PLACE IN LEAGUE]))</f>
        <v>4</v>
      </c>
      <c r="L495">
        <f>16-INDEX(STANDINGS_K[],MATCH(Table1[[#This Row],[COMBINED]],STANDINGS_K[COMBINED],0),COLUMN(STANDINGS_K[PLACE IN LEAGUE]))</f>
        <v>5</v>
      </c>
      <c r="M495">
        <f>16-INDEX(STANDINGS_SV[],MATCH(Table1[[#This Row],[COMBINED]],STANDINGS_SV[COMBINED],0),COLUMN(STANDINGS_SV[PLACE IN LEAGUE]))</f>
        <v>5</v>
      </c>
      <c r="N495">
        <f>SUM(Table1[[#This Row],[BA]:[SV]])</f>
        <v>80</v>
      </c>
      <c r="O495">
        <v>10</v>
      </c>
    </row>
    <row r="496" spans="1:15" x14ac:dyDescent="0.25">
      <c r="A496" t="s">
        <v>904</v>
      </c>
      <c r="B496" t="s">
        <v>893</v>
      </c>
      <c r="C496" t="str">
        <f>Table1[[#This Row],[League]]&amp;Table1[[#This Row],[Team]]</f>
        <v>$150 Draft Champions Express Feb 19 8:00 pm Lg.3733Lunatic Fringe DC</v>
      </c>
      <c r="D496">
        <f>16-INDEX(STANDINGS_BA[],MATCH(Table1[[#This Row],[COMBINED]],STANDINGS_BA[COMBINED],0),COLUMN(STANDINGS_BA[PLACE IN LEAGUE]))</f>
        <v>2</v>
      </c>
      <c r="E496">
        <f>16-INDEX(STANDINGS_R[],MATCH(Table1[[#This Row],[COMBINED]],STANDINGS_R[COMBINED],0),COLUMN(STANDINGS_R[PLACE IN LEAGUE]))</f>
        <v>14</v>
      </c>
      <c r="F496">
        <f>16-INDEX(STANDINGS_HR[],MATCH(Table1[[#This Row],[COMBINED]],STANDINGS_HR[COMBINED],0),COLUMN(STANDINGS_HR[PLACE IN LEAGUE]))</f>
        <v>12</v>
      </c>
      <c r="G496">
        <f>16-INDEX(STANDINGS_RBI[],MATCH(Table1[[#This Row],[COMBINED]],STANDINGS_RBI[COMBINED],0),COLUMN(STANDINGS_RBI[PLACE IN LEAGUE]))</f>
        <v>7</v>
      </c>
      <c r="H496">
        <f>16-INDEX(STANDINGS_SB[],MATCH(Table1[[#This Row],[COMBINED]],STANDINGS_SB[COMBINED],0),COLUMN(STANDINGS_SB[PLACE IN LEAGUE]))</f>
        <v>3</v>
      </c>
      <c r="I496">
        <f>16-INDEX(STANDINGS_ERA[],MATCH(Table1[[#This Row],[COMBINED]],STANDINGS_ERA[COMBINED],0),COLUMN(STANDINGS_ERA[PLACE IN LEAGUE]))</f>
        <v>2</v>
      </c>
      <c r="J496">
        <f>16-INDEX(STANDINGS_WHIP[],MATCH(Table1[[#This Row],[COMBINED]],STANDINGS_WHIP[COMBINED],0),COLUMN(STANDINGS_WHIP[PLACE IN LEAGUE]))</f>
        <v>3</v>
      </c>
      <c r="K496">
        <f>16-INDEX(STANDINGS_W[],MATCH(Table1[[#This Row],[COMBINED]],STANDINGS_W[COMBINED],0),COLUMN(STANDINGS_W[PLACE IN LEAGUE]))</f>
        <v>10</v>
      </c>
      <c r="L496">
        <f>16-INDEX(STANDINGS_K[],MATCH(Table1[[#This Row],[COMBINED]],STANDINGS_K[COMBINED],0),COLUMN(STANDINGS_K[PLACE IN LEAGUE]))</f>
        <v>6</v>
      </c>
      <c r="M496">
        <f>16-INDEX(STANDINGS_SV[],MATCH(Table1[[#This Row],[COMBINED]],STANDINGS_SV[COMBINED],0),COLUMN(STANDINGS_SV[PLACE IN LEAGUE]))</f>
        <v>4</v>
      </c>
      <c r="N496">
        <f>SUM(Table1[[#This Row],[BA]:[SV]])</f>
        <v>63</v>
      </c>
      <c r="O496">
        <v>11</v>
      </c>
    </row>
    <row r="497" spans="1:15" x14ac:dyDescent="0.25">
      <c r="A497" t="s">
        <v>899</v>
      </c>
      <c r="B497" t="s">
        <v>893</v>
      </c>
      <c r="C497" t="str">
        <f>Table1[[#This Row],[League]]&amp;Table1[[#This Row],[Team]]</f>
        <v>$150 Draft Champions Express Feb 19 8:00 pm Lg.3733Roth1</v>
      </c>
      <c r="D497">
        <f>16-INDEX(STANDINGS_BA[],MATCH(Table1[[#This Row],[COMBINED]],STANDINGS_BA[COMBINED],0),COLUMN(STANDINGS_BA[PLACE IN LEAGUE]))</f>
        <v>7</v>
      </c>
      <c r="E497">
        <f>16-INDEX(STANDINGS_R[],MATCH(Table1[[#This Row],[COMBINED]],STANDINGS_R[COMBINED],0),COLUMN(STANDINGS_R[PLACE IN LEAGUE]))</f>
        <v>5</v>
      </c>
      <c r="F497">
        <f>16-INDEX(STANDINGS_HR[],MATCH(Table1[[#This Row],[COMBINED]],STANDINGS_HR[COMBINED],0),COLUMN(STANDINGS_HR[PLACE IN LEAGUE]))</f>
        <v>4</v>
      </c>
      <c r="G497">
        <f>16-INDEX(STANDINGS_RBI[],MATCH(Table1[[#This Row],[COMBINED]],STANDINGS_RBI[COMBINED],0),COLUMN(STANDINGS_RBI[PLACE IN LEAGUE]))</f>
        <v>4</v>
      </c>
      <c r="H497">
        <f>16-INDEX(STANDINGS_SB[],MATCH(Table1[[#This Row],[COMBINED]],STANDINGS_SB[COMBINED],0),COLUMN(STANDINGS_SB[PLACE IN LEAGUE]))</f>
        <v>5</v>
      </c>
      <c r="I497">
        <f>16-INDEX(STANDINGS_ERA[],MATCH(Table1[[#This Row],[COMBINED]],STANDINGS_ERA[COMBINED],0),COLUMN(STANDINGS_ERA[PLACE IN LEAGUE]))</f>
        <v>12</v>
      </c>
      <c r="J497">
        <f>16-INDEX(STANDINGS_WHIP[],MATCH(Table1[[#This Row],[COMBINED]],STANDINGS_WHIP[COMBINED],0),COLUMN(STANDINGS_WHIP[PLACE IN LEAGUE]))</f>
        <v>11</v>
      </c>
      <c r="K497">
        <f>16-INDEX(STANDINGS_W[],MATCH(Table1[[#This Row],[COMBINED]],STANDINGS_W[COMBINED],0),COLUMN(STANDINGS_W[PLACE IN LEAGUE]))</f>
        <v>3</v>
      </c>
      <c r="L497">
        <f>16-INDEX(STANDINGS_K[],MATCH(Table1[[#This Row],[COMBINED]],STANDINGS_K[COMBINED],0),COLUMN(STANDINGS_K[PLACE IN LEAGUE]))</f>
        <v>1</v>
      </c>
      <c r="M497">
        <f>16-INDEX(STANDINGS_SV[],MATCH(Table1[[#This Row],[COMBINED]],STANDINGS_SV[COMBINED],0),COLUMN(STANDINGS_SV[PLACE IN LEAGUE]))</f>
        <v>8</v>
      </c>
      <c r="N497">
        <f>SUM(Table1[[#This Row],[BA]:[SV]])</f>
        <v>60</v>
      </c>
      <c r="O497">
        <v>12</v>
      </c>
    </row>
    <row r="498" spans="1:15" x14ac:dyDescent="0.25">
      <c r="A498" t="s">
        <v>902</v>
      </c>
      <c r="B498" t="s">
        <v>893</v>
      </c>
      <c r="C498" t="str">
        <f>Table1[[#This Row],[League]]&amp;Table1[[#This Row],[Team]]</f>
        <v>$150 Draft Champions Express Feb 19 8:00 pm Lg.37334 - The Hazel Charlies 1000</v>
      </c>
      <c r="D498">
        <f>16-INDEX(STANDINGS_BA[],MATCH(Table1[[#This Row],[COMBINED]],STANDINGS_BA[COMBINED],0),COLUMN(STANDINGS_BA[PLACE IN LEAGUE]))</f>
        <v>4</v>
      </c>
      <c r="E498">
        <f>16-INDEX(STANDINGS_R[],MATCH(Table1[[#This Row],[COMBINED]],STANDINGS_R[COMBINED],0),COLUMN(STANDINGS_R[PLACE IN LEAGUE]))</f>
        <v>4</v>
      </c>
      <c r="F498">
        <f>16-INDEX(STANDINGS_HR[],MATCH(Table1[[#This Row],[COMBINED]],STANDINGS_HR[COMBINED],0),COLUMN(STANDINGS_HR[PLACE IN LEAGUE]))</f>
        <v>1</v>
      </c>
      <c r="G498">
        <f>16-INDEX(STANDINGS_RBI[],MATCH(Table1[[#This Row],[COMBINED]],STANDINGS_RBI[COMBINED],0),COLUMN(STANDINGS_RBI[PLACE IN LEAGUE]))</f>
        <v>1</v>
      </c>
      <c r="H498">
        <f>16-INDEX(STANDINGS_SB[],MATCH(Table1[[#This Row],[COMBINED]],STANDINGS_SB[COMBINED],0),COLUMN(STANDINGS_SB[PLACE IN LEAGUE]))</f>
        <v>14</v>
      </c>
      <c r="I498">
        <f>16-INDEX(STANDINGS_ERA[],MATCH(Table1[[#This Row],[COMBINED]],STANDINGS_ERA[COMBINED],0),COLUMN(STANDINGS_ERA[PLACE IN LEAGUE]))</f>
        <v>8</v>
      </c>
      <c r="J498">
        <f>16-INDEX(STANDINGS_WHIP[],MATCH(Table1[[#This Row],[COMBINED]],STANDINGS_WHIP[COMBINED],0),COLUMN(STANDINGS_WHIP[PLACE IN LEAGUE]))</f>
        <v>6</v>
      </c>
      <c r="K498">
        <f>16-INDEX(STANDINGS_W[],MATCH(Table1[[#This Row],[COMBINED]],STANDINGS_W[COMBINED],0),COLUMN(STANDINGS_W[PLACE IN LEAGUE]))</f>
        <v>8</v>
      </c>
      <c r="L498">
        <f>16-INDEX(STANDINGS_K[],MATCH(Table1[[#This Row],[COMBINED]],STANDINGS_K[COMBINED],0),COLUMN(STANDINGS_K[PLACE IN LEAGUE]))</f>
        <v>4</v>
      </c>
      <c r="M498">
        <f>16-INDEX(STANDINGS_SV[],MATCH(Table1[[#This Row],[COMBINED]],STANDINGS_SV[COMBINED],0),COLUMN(STANDINGS_SV[PLACE IN LEAGUE]))</f>
        <v>3</v>
      </c>
      <c r="N498">
        <f>SUM(Table1[[#This Row],[BA]:[SV]])</f>
        <v>53</v>
      </c>
      <c r="O498">
        <v>13</v>
      </c>
    </row>
    <row r="499" spans="1:15" x14ac:dyDescent="0.25">
      <c r="A499" t="s">
        <v>905</v>
      </c>
      <c r="B499" t="s">
        <v>893</v>
      </c>
      <c r="C499" t="str">
        <f>Table1[[#This Row],[League]]&amp;Table1[[#This Row],[Team]]</f>
        <v>$150 Draft Champions Express Feb 19 8:00 pm Lg.3733LONG ISLAND DONS</v>
      </c>
      <c r="D499">
        <f>16-INDEX(STANDINGS_BA[],MATCH(Table1[[#This Row],[COMBINED]],STANDINGS_BA[COMBINED],0),COLUMN(STANDINGS_BA[PLACE IN LEAGUE]))</f>
        <v>1</v>
      </c>
      <c r="E499">
        <f>16-INDEX(STANDINGS_R[],MATCH(Table1[[#This Row],[COMBINED]],STANDINGS_R[COMBINED],0),COLUMN(STANDINGS_R[PLACE IN LEAGUE]))</f>
        <v>2</v>
      </c>
      <c r="F499">
        <f>16-INDEX(STANDINGS_HR[],MATCH(Table1[[#This Row],[COMBINED]],STANDINGS_HR[COMBINED],0),COLUMN(STANDINGS_HR[PLACE IN LEAGUE]))</f>
        <v>5</v>
      </c>
      <c r="G499">
        <f>16-INDEX(STANDINGS_RBI[],MATCH(Table1[[#This Row],[COMBINED]],STANDINGS_RBI[COMBINED],0),COLUMN(STANDINGS_RBI[PLACE IN LEAGUE]))</f>
        <v>2</v>
      </c>
      <c r="H499">
        <f>16-INDEX(STANDINGS_SB[],MATCH(Table1[[#This Row],[COMBINED]],STANDINGS_SB[COMBINED],0),COLUMN(STANDINGS_SB[PLACE IN LEAGUE]))</f>
        <v>8</v>
      </c>
      <c r="I499">
        <f>16-INDEX(STANDINGS_ERA[],MATCH(Table1[[#This Row],[COMBINED]],STANDINGS_ERA[COMBINED],0),COLUMN(STANDINGS_ERA[PLACE IN LEAGUE]))</f>
        <v>5</v>
      </c>
      <c r="J499">
        <f>16-INDEX(STANDINGS_WHIP[],MATCH(Table1[[#This Row],[COMBINED]],STANDINGS_WHIP[COMBINED],0),COLUMN(STANDINGS_WHIP[PLACE IN LEAGUE]))</f>
        <v>2</v>
      </c>
      <c r="K499">
        <f>16-INDEX(STANDINGS_W[],MATCH(Table1[[#This Row],[COMBINED]],STANDINGS_W[COMBINED],0),COLUMN(STANDINGS_W[PLACE IN LEAGUE]))</f>
        <v>5</v>
      </c>
      <c r="L499">
        <f>16-INDEX(STANDINGS_K[],MATCH(Table1[[#This Row],[COMBINED]],STANDINGS_K[COMBINED],0),COLUMN(STANDINGS_K[PLACE IN LEAGUE]))</f>
        <v>8</v>
      </c>
      <c r="M499">
        <f>16-INDEX(STANDINGS_SV[],MATCH(Table1[[#This Row],[COMBINED]],STANDINGS_SV[COMBINED],0),COLUMN(STANDINGS_SV[PLACE IN LEAGUE]))</f>
        <v>6</v>
      </c>
      <c r="N499">
        <f>SUM(Table1[[#This Row],[BA]:[SV]])</f>
        <v>44</v>
      </c>
      <c r="O499">
        <v>14</v>
      </c>
    </row>
    <row r="500" spans="1:15" x14ac:dyDescent="0.25">
      <c r="A500" t="s">
        <v>903</v>
      </c>
      <c r="B500" t="s">
        <v>893</v>
      </c>
      <c r="C500" t="str">
        <f>Table1[[#This Row],[League]]&amp;Table1[[#This Row],[Team]]</f>
        <v>$150 Draft Champions Express Feb 19 8:00 pm Lg.3733Sack No Chips</v>
      </c>
      <c r="D500">
        <f>16-INDEX(STANDINGS_BA[],MATCH(Table1[[#This Row],[COMBINED]],STANDINGS_BA[COMBINED],0),COLUMN(STANDINGS_BA[PLACE IN LEAGUE]))</f>
        <v>3</v>
      </c>
      <c r="E500">
        <f>16-INDEX(STANDINGS_R[],MATCH(Table1[[#This Row],[COMBINED]],STANDINGS_R[COMBINED],0),COLUMN(STANDINGS_R[PLACE IN LEAGUE]))</f>
        <v>1</v>
      </c>
      <c r="F500">
        <f>16-INDEX(STANDINGS_HR[],MATCH(Table1[[#This Row],[COMBINED]],STANDINGS_HR[COMBINED],0),COLUMN(STANDINGS_HR[PLACE IN LEAGUE]))</f>
        <v>9</v>
      </c>
      <c r="G500">
        <f>16-INDEX(STANDINGS_RBI[],MATCH(Table1[[#This Row],[COMBINED]],STANDINGS_RBI[COMBINED],0),COLUMN(STANDINGS_RBI[PLACE IN LEAGUE]))</f>
        <v>5</v>
      </c>
      <c r="H500">
        <f>16-INDEX(STANDINGS_SB[],MATCH(Table1[[#This Row],[COMBINED]],STANDINGS_SB[COMBINED],0),COLUMN(STANDINGS_SB[PLACE IN LEAGUE]))</f>
        <v>1</v>
      </c>
      <c r="I500">
        <f>16-INDEX(STANDINGS_ERA[],MATCH(Table1[[#This Row],[COMBINED]],STANDINGS_ERA[COMBINED],0),COLUMN(STANDINGS_ERA[PLACE IN LEAGUE]))</f>
        <v>3</v>
      </c>
      <c r="J500">
        <f>16-INDEX(STANDINGS_WHIP[],MATCH(Table1[[#This Row],[COMBINED]],STANDINGS_WHIP[COMBINED],0),COLUMN(STANDINGS_WHIP[PLACE IN LEAGUE]))</f>
        <v>4</v>
      </c>
      <c r="K500">
        <f>16-INDEX(STANDINGS_W[],MATCH(Table1[[#This Row],[COMBINED]],STANDINGS_W[COMBINED],0),COLUMN(STANDINGS_W[PLACE IN LEAGUE]))</f>
        <v>2</v>
      </c>
      <c r="L500">
        <f>16-INDEX(STANDINGS_K[],MATCH(Table1[[#This Row],[COMBINED]],STANDINGS_K[COMBINED],0),COLUMN(STANDINGS_K[PLACE IN LEAGUE]))</f>
        <v>2</v>
      </c>
      <c r="M500">
        <f>16-INDEX(STANDINGS_SV[],MATCH(Table1[[#This Row],[COMBINED]],STANDINGS_SV[COMBINED],0),COLUMN(STANDINGS_SV[PLACE IN LEAGUE]))</f>
        <v>9</v>
      </c>
      <c r="N500">
        <f>SUM(Table1[[#This Row],[BA]:[SV]])</f>
        <v>39</v>
      </c>
      <c r="O500">
        <v>15</v>
      </c>
    </row>
    <row r="501" spans="1:15" x14ac:dyDescent="0.25">
      <c r="A501" t="s">
        <v>906</v>
      </c>
      <c r="B501" t="s">
        <v>907</v>
      </c>
      <c r="C501" t="str">
        <f>Table1[[#This Row],[League]]&amp;Table1[[#This Row],[Team]]</f>
        <v>$150 Draft Champions Express Feb 21 7:00 pm Lg.3746Hulk SMASH</v>
      </c>
      <c r="D501">
        <f>16-INDEX(STANDINGS_BA[],MATCH(Table1[[#This Row],[COMBINED]],STANDINGS_BA[COMBINED],0),COLUMN(STANDINGS_BA[PLACE IN LEAGUE]))</f>
        <v>15</v>
      </c>
      <c r="E501">
        <f>16-INDEX(STANDINGS_R[],MATCH(Table1[[#This Row],[COMBINED]],STANDINGS_R[COMBINED],0),COLUMN(STANDINGS_R[PLACE IN LEAGUE]))</f>
        <v>15</v>
      </c>
      <c r="F501">
        <f>16-INDEX(STANDINGS_HR[],MATCH(Table1[[#This Row],[COMBINED]],STANDINGS_HR[COMBINED],0),COLUMN(STANDINGS_HR[PLACE IN LEAGUE]))</f>
        <v>10</v>
      </c>
      <c r="G501">
        <f>16-INDEX(STANDINGS_RBI[],MATCH(Table1[[#This Row],[COMBINED]],STANDINGS_RBI[COMBINED],0),COLUMN(STANDINGS_RBI[PLACE IN LEAGUE]))</f>
        <v>15</v>
      </c>
      <c r="H501">
        <f>16-INDEX(STANDINGS_SB[],MATCH(Table1[[#This Row],[COMBINED]],STANDINGS_SB[COMBINED],0),COLUMN(STANDINGS_SB[PLACE IN LEAGUE]))</f>
        <v>9</v>
      </c>
      <c r="I501">
        <f>16-INDEX(STANDINGS_ERA[],MATCH(Table1[[#This Row],[COMBINED]],STANDINGS_ERA[COMBINED],0),COLUMN(STANDINGS_ERA[PLACE IN LEAGUE]))</f>
        <v>6</v>
      </c>
      <c r="J501">
        <f>16-INDEX(STANDINGS_WHIP[],MATCH(Table1[[#This Row],[COMBINED]],STANDINGS_WHIP[COMBINED],0),COLUMN(STANDINGS_WHIP[PLACE IN LEAGUE]))</f>
        <v>12</v>
      </c>
      <c r="K501">
        <f>16-INDEX(STANDINGS_W[],MATCH(Table1[[#This Row],[COMBINED]],STANDINGS_W[COMBINED],0),COLUMN(STANDINGS_W[PLACE IN LEAGUE]))</f>
        <v>14</v>
      </c>
      <c r="L501">
        <f>16-INDEX(STANDINGS_K[],MATCH(Table1[[#This Row],[COMBINED]],STANDINGS_K[COMBINED],0),COLUMN(STANDINGS_K[PLACE IN LEAGUE]))</f>
        <v>14</v>
      </c>
      <c r="M501">
        <f>16-INDEX(STANDINGS_SV[],MATCH(Table1[[#This Row],[COMBINED]],STANDINGS_SV[COMBINED],0),COLUMN(STANDINGS_SV[PLACE IN LEAGUE]))</f>
        <v>8</v>
      </c>
      <c r="N501">
        <f>SUM(Table1[[#This Row],[BA]:[SV]])</f>
        <v>118</v>
      </c>
      <c r="O501">
        <v>1</v>
      </c>
    </row>
    <row r="502" spans="1:15" x14ac:dyDescent="0.25">
      <c r="A502" t="s">
        <v>916</v>
      </c>
      <c r="B502" t="s">
        <v>907</v>
      </c>
      <c r="C502" t="str">
        <f>Table1[[#This Row],[League]]&amp;Table1[[#This Row],[Team]]</f>
        <v>$150 Draft Champions Express Feb 21 7:00 pm Lg.3746Panning for Goldschmidt</v>
      </c>
      <c r="D502">
        <f>16-INDEX(STANDINGS_BA[],MATCH(Table1[[#This Row],[COMBINED]],STANDINGS_BA[COMBINED],0),COLUMN(STANDINGS_BA[PLACE IN LEAGUE]))</f>
        <v>4</v>
      </c>
      <c r="E502">
        <f>16-INDEX(STANDINGS_R[],MATCH(Table1[[#This Row],[COMBINED]],STANDINGS_R[COMBINED],0),COLUMN(STANDINGS_R[PLACE IN LEAGUE]))</f>
        <v>9</v>
      </c>
      <c r="F502">
        <f>16-INDEX(STANDINGS_HR[],MATCH(Table1[[#This Row],[COMBINED]],STANDINGS_HR[COMBINED],0),COLUMN(STANDINGS_HR[PLACE IN LEAGUE]))</f>
        <v>5</v>
      </c>
      <c r="G502">
        <f>16-INDEX(STANDINGS_RBI[],MATCH(Table1[[#This Row],[COMBINED]],STANDINGS_RBI[COMBINED],0),COLUMN(STANDINGS_RBI[PLACE IN LEAGUE]))</f>
        <v>8</v>
      </c>
      <c r="H502">
        <f>16-INDEX(STANDINGS_SB[],MATCH(Table1[[#This Row],[COMBINED]],STANDINGS_SB[COMBINED],0),COLUMN(STANDINGS_SB[PLACE IN LEAGUE]))</f>
        <v>11</v>
      </c>
      <c r="I502">
        <f>16-INDEX(STANDINGS_ERA[],MATCH(Table1[[#This Row],[COMBINED]],STANDINGS_ERA[COMBINED],0),COLUMN(STANDINGS_ERA[PLACE IN LEAGUE]))</f>
        <v>15</v>
      </c>
      <c r="J502">
        <f>16-INDEX(STANDINGS_WHIP[],MATCH(Table1[[#This Row],[COMBINED]],STANDINGS_WHIP[COMBINED],0),COLUMN(STANDINGS_WHIP[PLACE IN LEAGUE]))</f>
        <v>14</v>
      </c>
      <c r="K502">
        <f>16-INDEX(STANDINGS_W[],MATCH(Table1[[#This Row],[COMBINED]],STANDINGS_W[COMBINED],0),COLUMN(STANDINGS_W[PLACE IN LEAGUE]))</f>
        <v>13</v>
      </c>
      <c r="L502">
        <f>16-INDEX(STANDINGS_K[],MATCH(Table1[[#This Row],[COMBINED]],STANDINGS_K[COMBINED],0),COLUMN(STANDINGS_K[PLACE IN LEAGUE]))</f>
        <v>12</v>
      </c>
      <c r="M502">
        <f>16-INDEX(STANDINGS_SV[],MATCH(Table1[[#This Row],[COMBINED]],STANDINGS_SV[COMBINED],0),COLUMN(STANDINGS_SV[PLACE IN LEAGUE]))</f>
        <v>15</v>
      </c>
      <c r="N502">
        <f>SUM(Table1[[#This Row],[BA]:[SV]])</f>
        <v>106</v>
      </c>
      <c r="O502">
        <v>2</v>
      </c>
    </row>
    <row r="503" spans="1:15" x14ac:dyDescent="0.25">
      <c r="A503" t="s">
        <v>186</v>
      </c>
      <c r="B503" t="s">
        <v>907</v>
      </c>
      <c r="C503" t="str">
        <f>Table1[[#This Row],[League]]&amp;Table1[[#This Row],[Team]]</f>
        <v>$150 Draft Champions Express Feb 21 7:00 pm Lg.3746LONG GONE</v>
      </c>
      <c r="D503">
        <f>16-INDEX(STANDINGS_BA[],MATCH(Table1[[#This Row],[COMBINED]],STANDINGS_BA[COMBINED],0),COLUMN(STANDINGS_BA[PLACE IN LEAGUE]))</f>
        <v>1</v>
      </c>
      <c r="E503">
        <f>16-INDEX(STANDINGS_R[],MATCH(Table1[[#This Row],[COMBINED]],STANDINGS_R[COMBINED],0),COLUMN(STANDINGS_R[PLACE IN LEAGUE]))</f>
        <v>11</v>
      </c>
      <c r="F503">
        <f>16-INDEX(STANDINGS_HR[],MATCH(Table1[[#This Row],[COMBINED]],STANDINGS_HR[COMBINED],0),COLUMN(STANDINGS_HR[PLACE IN LEAGUE]))</f>
        <v>13</v>
      </c>
      <c r="G503">
        <f>16-INDEX(STANDINGS_RBI[],MATCH(Table1[[#This Row],[COMBINED]],STANDINGS_RBI[COMBINED],0),COLUMN(STANDINGS_RBI[PLACE IN LEAGUE]))</f>
        <v>10</v>
      </c>
      <c r="H503">
        <f>16-INDEX(STANDINGS_SB[],MATCH(Table1[[#This Row],[COMBINED]],STANDINGS_SB[COMBINED],0),COLUMN(STANDINGS_SB[PLACE IN LEAGUE]))</f>
        <v>7</v>
      </c>
      <c r="I503">
        <f>16-INDEX(STANDINGS_ERA[],MATCH(Table1[[#This Row],[COMBINED]],STANDINGS_ERA[COMBINED],0),COLUMN(STANDINGS_ERA[PLACE IN LEAGUE]))</f>
        <v>14</v>
      </c>
      <c r="J503">
        <f>16-INDEX(STANDINGS_WHIP[],MATCH(Table1[[#This Row],[COMBINED]],STANDINGS_WHIP[COMBINED],0),COLUMN(STANDINGS_WHIP[PLACE IN LEAGUE]))</f>
        <v>15</v>
      </c>
      <c r="K503">
        <f>16-INDEX(STANDINGS_W[],MATCH(Table1[[#This Row],[COMBINED]],STANDINGS_W[COMBINED],0),COLUMN(STANDINGS_W[PLACE IN LEAGUE]))</f>
        <v>8</v>
      </c>
      <c r="L503">
        <f>16-INDEX(STANDINGS_K[],MATCH(Table1[[#This Row],[COMBINED]],STANDINGS_K[COMBINED],0),COLUMN(STANDINGS_K[PLACE IN LEAGUE]))</f>
        <v>15</v>
      </c>
      <c r="M503">
        <f>16-INDEX(STANDINGS_SV[],MATCH(Table1[[#This Row],[COMBINED]],STANDINGS_SV[COMBINED],0),COLUMN(STANDINGS_SV[PLACE IN LEAGUE]))</f>
        <v>10</v>
      </c>
      <c r="N503">
        <f>SUM(Table1[[#This Row],[BA]:[SV]])</f>
        <v>104</v>
      </c>
      <c r="O503">
        <v>3</v>
      </c>
    </row>
    <row r="504" spans="1:15" x14ac:dyDescent="0.25">
      <c r="A504" t="s">
        <v>910</v>
      </c>
      <c r="B504" t="s">
        <v>907</v>
      </c>
      <c r="C504" t="str">
        <f>Table1[[#This Row],[League]]&amp;Table1[[#This Row],[Team]]</f>
        <v>$150 Draft Champions Express Feb 21 7:00 pm Lg.3746Carrasco Sauce</v>
      </c>
      <c r="D504">
        <f>16-INDEX(STANDINGS_BA[],MATCH(Table1[[#This Row],[COMBINED]],STANDINGS_BA[COMBINED],0),COLUMN(STANDINGS_BA[PLACE IN LEAGUE]))</f>
        <v>11</v>
      </c>
      <c r="E504">
        <f>16-INDEX(STANDINGS_R[],MATCH(Table1[[#This Row],[COMBINED]],STANDINGS_R[COMBINED],0),COLUMN(STANDINGS_R[PLACE IN LEAGUE]))</f>
        <v>10</v>
      </c>
      <c r="F504">
        <f>16-INDEX(STANDINGS_HR[],MATCH(Table1[[#This Row],[COMBINED]],STANDINGS_HR[COMBINED],0),COLUMN(STANDINGS_HR[PLACE IN LEAGUE]))</f>
        <v>15</v>
      </c>
      <c r="G504">
        <f>16-INDEX(STANDINGS_RBI[],MATCH(Table1[[#This Row],[COMBINED]],STANDINGS_RBI[COMBINED],0),COLUMN(STANDINGS_RBI[PLACE IN LEAGUE]))</f>
        <v>14</v>
      </c>
      <c r="H504">
        <f>16-INDEX(STANDINGS_SB[],MATCH(Table1[[#This Row],[COMBINED]],STANDINGS_SB[COMBINED],0),COLUMN(STANDINGS_SB[PLACE IN LEAGUE]))</f>
        <v>13</v>
      </c>
      <c r="I504">
        <f>16-INDEX(STANDINGS_ERA[],MATCH(Table1[[#This Row],[COMBINED]],STANDINGS_ERA[COMBINED],0),COLUMN(STANDINGS_ERA[PLACE IN LEAGUE]))</f>
        <v>10</v>
      </c>
      <c r="J504">
        <f>16-INDEX(STANDINGS_WHIP[],MATCH(Table1[[#This Row],[COMBINED]],STANDINGS_WHIP[COMBINED],0),COLUMN(STANDINGS_WHIP[PLACE IN LEAGUE]))</f>
        <v>5</v>
      </c>
      <c r="K504">
        <f>16-INDEX(STANDINGS_W[],MATCH(Table1[[#This Row],[COMBINED]],STANDINGS_W[COMBINED],0),COLUMN(STANDINGS_W[PLACE IN LEAGUE]))</f>
        <v>11</v>
      </c>
      <c r="L504">
        <f>16-INDEX(STANDINGS_K[],MATCH(Table1[[#This Row],[COMBINED]],STANDINGS_K[COMBINED],0),COLUMN(STANDINGS_K[PLACE IN LEAGUE]))</f>
        <v>8</v>
      </c>
      <c r="M504">
        <f>16-INDEX(STANDINGS_SV[],MATCH(Table1[[#This Row],[COMBINED]],STANDINGS_SV[COMBINED],0),COLUMN(STANDINGS_SV[PLACE IN LEAGUE]))</f>
        <v>6</v>
      </c>
      <c r="N504">
        <f>SUM(Table1[[#This Row],[BA]:[SV]])</f>
        <v>103</v>
      </c>
      <c r="O504">
        <v>4</v>
      </c>
    </row>
    <row r="505" spans="1:15" x14ac:dyDescent="0.25">
      <c r="A505" t="s">
        <v>917</v>
      </c>
      <c r="B505" t="s">
        <v>907</v>
      </c>
      <c r="C505" t="str">
        <f>Table1[[#This Row],[League]]&amp;Table1[[#This Row],[Team]]</f>
        <v>$150 Draft Champions Express Feb 21 7:00 pm Lg.3746BOSCH DC3</v>
      </c>
      <c r="D505">
        <f>16-INDEX(STANDINGS_BA[],MATCH(Table1[[#This Row],[COMBINED]],STANDINGS_BA[COMBINED],0),COLUMN(STANDINGS_BA[PLACE IN LEAGUE]))</f>
        <v>3</v>
      </c>
      <c r="E505">
        <f>16-INDEX(STANDINGS_R[],MATCH(Table1[[#This Row],[COMBINED]],STANDINGS_R[COMBINED],0),COLUMN(STANDINGS_R[PLACE IN LEAGUE]))</f>
        <v>13</v>
      </c>
      <c r="F505">
        <f>16-INDEX(STANDINGS_HR[],MATCH(Table1[[#This Row],[COMBINED]],STANDINGS_HR[COMBINED],0),COLUMN(STANDINGS_HR[PLACE IN LEAGUE]))</f>
        <v>12</v>
      </c>
      <c r="G505">
        <f>16-INDEX(STANDINGS_RBI[],MATCH(Table1[[#This Row],[COMBINED]],STANDINGS_RBI[COMBINED],0),COLUMN(STANDINGS_RBI[PLACE IN LEAGUE]))</f>
        <v>12</v>
      </c>
      <c r="H505">
        <f>16-INDEX(STANDINGS_SB[],MATCH(Table1[[#This Row],[COMBINED]],STANDINGS_SB[COMBINED],0),COLUMN(STANDINGS_SB[PLACE IN LEAGUE]))</f>
        <v>14</v>
      </c>
      <c r="I505">
        <f>16-INDEX(STANDINGS_ERA[],MATCH(Table1[[#This Row],[COMBINED]],STANDINGS_ERA[COMBINED],0),COLUMN(STANDINGS_ERA[PLACE IN LEAGUE]))</f>
        <v>5</v>
      </c>
      <c r="J505">
        <f>16-INDEX(STANDINGS_WHIP[],MATCH(Table1[[#This Row],[COMBINED]],STANDINGS_WHIP[COMBINED],0),COLUMN(STANDINGS_WHIP[PLACE IN LEAGUE]))</f>
        <v>7</v>
      </c>
      <c r="K505">
        <f>16-INDEX(STANDINGS_W[],MATCH(Table1[[#This Row],[COMBINED]],STANDINGS_W[COMBINED],0),COLUMN(STANDINGS_W[PLACE IN LEAGUE]))</f>
        <v>10</v>
      </c>
      <c r="L505">
        <f>16-INDEX(STANDINGS_K[],MATCH(Table1[[#This Row],[COMBINED]],STANDINGS_K[COMBINED],0),COLUMN(STANDINGS_K[PLACE IN LEAGUE]))</f>
        <v>11</v>
      </c>
      <c r="M505">
        <f>16-INDEX(STANDINGS_SV[],MATCH(Table1[[#This Row],[COMBINED]],STANDINGS_SV[COMBINED],0),COLUMN(STANDINGS_SV[PLACE IN LEAGUE]))</f>
        <v>12</v>
      </c>
      <c r="N505">
        <f>SUM(Table1[[#This Row],[BA]:[SV]])</f>
        <v>99</v>
      </c>
      <c r="O505">
        <v>5</v>
      </c>
    </row>
    <row r="506" spans="1:15" x14ac:dyDescent="0.25">
      <c r="A506" t="s">
        <v>911</v>
      </c>
      <c r="B506" t="s">
        <v>907</v>
      </c>
      <c r="C506" t="str">
        <f>Table1[[#This Row],[League]]&amp;Table1[[#This Row],[Team]]</f>
        <v>$150 Draft Champions Express Feb 21 7:00 pm Lg.3746Lady Rainicorn</v>
      </c>
      <c r="D506">
        <f>16-INDEX(STANDINGS_BA[],MATCH(Table1[[#This Row],[COMBINED]],STANDINGS_BA[COMBINED],0),COLUMN(STANDINGS_BA[PLACE IN LEAGUE]))</f>
        <v>10</v>
      </c>
      <c r="E506">
        <f>16-INDEX(STANDINGS_R[],MATCH(Table1[[#This Row],[COMBINED]],STANDINGS_R[COMBINED],0),COLUMN(STANDINGS_R[PLACE IN LEAGUE]))</f>
        <v>8</v>
      </c>
      <c r="F506">
        <f>16-INDEX(STANDINGS_HR[],MATCH(Table1[[#This Row],[COMBINED]],STANDINGS_HR[COMBINED],0),COLUMN(STANDINGS_HR[PLACE IN LEAGUE]))</f>
        <v>7</v>
      </c>
      <c r="G506">
        <f>16-INDEX(STANDINGS_RBI[],MATCH(Table1[[#This Row],[COMBINED]],STANDINGS_RBI[COMBINED],0),COLUMN(STANDINGS_RBI[PLACE IN LEAGUE]))</f>
        <v>11</v>
      </c>
      <c r="H506">
        <f>16-INDEX(STANDINGS_SB[],MATCH(Table1[[#This Row],[COMBINED]],STANDINGS_SB[COMBINED],0),COLUMN(STANDINGS_SB[PLACE IN LEAGUE]))</f>
        <v>4</v>
      </c>
      <c r="I506">
        <f>16-INDEX(STANDINGS_ERA[],MATCH(Table1[[#This Row],[COMBINED]],STANDINGS_ERA[COMBINED],0),COLUMN(STANDINGS_ERA[PLACE IN LEAGUE]))</f>
        <v>11</v>
      </c>
      <c r="J506">
        <f>16-INDEX(STANDINGS_WHIP[],MATCH(Table1[[#This Row],[COMBINED]],STANDINGS_WHIP[COMBINED],0),COLUMN(STANDINGS_WHIP[PLACE IN LEAGUE]))</f>
        <v>11</v>
      </c>
      <c r="K506">
        <f>16-INDEX(STANDINGS_W[],MATCH(Table1[[#This Row],[COMBINED]],STANDINGS_W[COMBINED],0),COLUMN(STANDINGS_W[PLACE IN LEAGUE]))</f>
        <v>15</v>
      </c>
      <c r="L506">
        <f>16-INDEX(STANDINGS_K[],MATCH(Table1[[#This Row],[COMBINED]],STANDINGS_K[COMBINED],0),COLUMN(STANDINGS_K[PLACE IN LEAGUE]))</f>
        <v>10</v>
      </c>
      <c r="M506">
        <f>16-INDEX(STANDINGS_SV[],MATCH(Table1[[#This Row],[COMBINED]],STANDINGS_SV[COMBINED],0),COLUMN(STANDINGS_SV[PLACE IN LEAGUE]))</f>
        <v>5</v>
      </c>
      <c r="N506">
        <f>SUM(Table1[[#This Row],[BA]:[SV]])</f>
        <v>92</v>
      </c>
      <c r="O506">
        <v>6</v>
      </c>
    </row>
    <row r="507" spans="1:15" x14ac:dyDescent="0.25">
      <c r="A507" t="s">
        <v>908</v>
      </c>
      <c r="B507" t="s">
        <v>907</v>
      </c>
      <c r="C507" t="str">
        <f>Table1[[#This Row],[League]]&amp;Table1[[#This Row],[Team]]</f>
        <v>$150 Draft Champions Express Feb 21 7:00 pm Lg.3746esh dc2</v>
      </c>
      <c r="D507">
        <f>16-INDEX(STANDINGS_BA[],MATCH(Table1[[#This Row],[COMBINED]],STANDINGS_BA[COMBINED],0),COLUMN(STANDINGS_BA[PLACE IN LEAGUE]))</f>
        <v>14</v>
      </c>
      <c r="E507">
        <f>16-INDEX(STANDINGS_R[],MATCH(Table1[[#This Row],[COMBINED]],STANDINGS_R[COMBINED],0),COLUMN(STANDINGS_R[PLACE IN LEAGUE]))</f>
        <v>12</v>
      </c>
      <c r="F507">
        <f>16-INDEX(STANDINGS_HR[],MATCH(Table1[[#This Row],[COMBINED]],STANDINGS_HR[COMBINED],0),COLUMN(STANDINGS_HR[PLACE IN LEAGUE]))</f>
        <v>14</v>
      </c>
      <c r="G507">
        <f>16-INDEX(STANDINGS_RBI[],MATCH(Table1[[#This Row],[COMBINED]],STANDINGS_RBI[COMBINED],0),COLUMN(STANDINGS_RBI[PLACE IN LEAGUE]))</f>
        <v>13</v>
      </c>
      <c r="H507">
        <f>16-INDEX(STANDINGS_SB[],MATCH(Table1[[#This Row],[COMBINED]],STANDINGS_SB[COMBINED],0),COLUMN(STANDINGS_SB[PLACE IN LEAGUE]))</f>
        <v>10</v>
      </c>
      <c r="I507">
        <f>16-INDEX(STANDINGS_ERA[],MATCH(Table1[[#This Row],[COMBINED]],STANDINGS_ERA[COMBINED],0),COLUMN(STANDINGS_ERA[PLACE IN LEAGUE]))</f>
        <v>9</v>
      </c>
      <c r="J507">
        <f>16-INDEX(STANDINGS_WHIP[],MATCH(Table1[[#This Row],[COMBINED]],STANDINGS_WHIP[COMBINED],0),COLUMN(STANDINGS_WHIP[PLACE IN LEAGUE]))</f>
        <v>6</v>
      </c>
      <c r="K507">
        <f>16-INDEX(STANDINGS_W[],MATCH(Table1[[#This Row],[COMBINED]],STANDINGS_W[COMBINED],0),COLUMN(STANDINGS_W[PLACE IN LEAGUE]))</f>
        <v>6</v>
      </c>
      <c r="L507">
        <f>16-INDEX(STANDINGS_K[],MATCH(Table1[[#This Row],[COMBINED]],STANDINGS_K[COMBINED],0),COLUMN(STANDINGS_K[PLACE IN LEAGUE]))</f>
        <v>3</v>
      </c>
      <c r="M507">
        <f>16-INDEX(STANDINGS_SV[],MATCH(Table1[[#This Row],[COMBINED]],STANDINGS_SV[COMBINED],0),COLUMN(STANDINGS_SV[PLACE IN LEAGUE]))</f>
        <v>2</v>
      </c>
      <c r="N507">
        <f>SUM(Table1[[#This Row],[BA]:[SV]])</f>
        <v>89</v>
      </c>
      <c r="O507">
        <v>7</v>
      </c>
    </row>
    <row r="508" spans="1:15" x14ac:dyDescent="0.25">
      <c r="A508" t="s">
        <v>912</v>
      </c>
      <c r="B508" t="s">
        <v>907</v>
      </c>
      <c r="C508" t="str">
        <f>Table1[[#This Row],[League]]&amp;Table1[[#This Row],[Team]]</f>
        <v>$150 Draft Champions Express Feb 21 7:00 pm Lg.3746BIG RED MACHINE</v>
      </c>
      <c r="D508">
        <f>16-INDEX(STANDINGS_BA[],MATCH(Table1[[#This Row],[COMBINED]],STANDINGS_BA[COMBINED],0),COLUMN(STANDINGS_BA[PLACE IN LEAGUE]))</f>
        <v>8</v>
      </c>
      <c r="E508">
        <f>16-INDEX(STANDINGS_R[],MATCH(Table1[[#This Row],[COMBINED]],STANDINGS_R[COMBINED],0),COLUMN(STANDINGS_R[PLACE IN LEAGUE]))</f>
        <v>14</v>
      </c>
      <c r="F508">
        <f>16-INDEX(STANDINGS_HR[],MATCH(Table1[[#This Row],[COMBINED]],STANDINGS_HR[COMBINED],0),COLUMN(STANDINGS_HR[PLACE IN LEAGUE]))</f>
        <v>11</v>
      </c>
      <c r="G508">
        <f>16-INDEX(STANDINGS_RBI[],MATCH(Table1[[#This Row],[COMBINED]],STANDINGS_RBI[COMBINED],0),COLUMN(STANDINGS_RBI[PLACE IN LEAGUE]))</f>
        <v>9</v>
      </c>
      <c r="H508">
        <f>16-INDEX(STANDINGS_SB[],MATCH(Table1[[#This Row],[COMBINED]],STANDINGS_SB[COMBINED],0),COLUMN(STANDINGS_SB[PLACE IN LEAGUE]))</f>
        <v>12</v>
      </c>
      <c r="I508">
        <f>16-INDEX(STANDINGS_ERA[],MATCH(Table1[[#This Row],[COMBINED]],STANDINGS_ERA[COMBINED],0),COLUMN(STANDINGS_ERA[PLACE IN LEAGUE]))</f>
        <v>7</v>
      </c>
      <c r="J508">
        <f>16-INDEX(STANDINGS_WHIP[],MATCH(Table1[[#This Row],[COMBINED]],STANDINGS_WHIP[COMBINED],0),COLUMN(STANDINGS_WHIP[PLACE IN LEAGUE]))</f>
        <v>4</v>
      </c>
      <c r="K508">
        <f>16-INDEX(STANDINGS_W[],MATCH(Table1[[#This Row],[COMBINED]],STANDINGS_W[COMBINED],0),COLUMN(STANDINGS_W[PLACE IN LEAGUE]))</f>
        <v>4</v>
      </c>
      <c r="L508">
        <f>16-INDEX(STANDINGS_K[],MATCH(Table1[[#This Row],[COMBINED]],STANDINGS_K[COMBINED],0),COLUMN(STANDINGS_K[PLACE IN LEAGUE]))</f>
        <v>5</v>
      </c>
      <c r="M508">
        <f>16-INDEX(STANDINGS_SV[],MATCH(Table1[[#This Row],[COMBINED]],STANDINGS_SV[COMBINED],0),COLUMN(STANDINGS_SV[PLACE IN LEAGUE]))</f>
        <v>13</v>
      </c>
      <c r="N508">
        <f>SUM(Table1[[#This Row],[BA]:[SV]])</f>
        <v>87</v>
      </c>
      <c r="O508">
        <v>8</v>
      </c>
    </row>
    <row r="509" spans="1:15" x14ac:dyDescent="0.25">
      <c r="A509" t="s">
        <v>909</v>
      </c>
      <c r="B509" t="s">
        <v>907</v>
      </c>
      <c r="C509" t="str">
        <f>Table1[[#This Row],[League]]&amp;Table1[[#This Row],[Team]]</f>
        <v>$150 Draft Champions Express Feb 21 7:00 pm Lg.3746Diamond Cutters</v>
      </c>
      <c r="D509">
        <f>16-INDEX(STANDINGS_BA[],MATCH(Table1[[#This Row],[COMBINED]],STANDINGS_BA[COMBINED],0),COLUMN(STANDINGS_BA[PLACE IN LEAGUE]))</f>
        <v>12</v>
      </c>
      <c r="E509">
        <f>16-INDEX(STANDINGS_R[],MATCH(Table1[[#This Row],[COMBINED]],STANDINGS_R[COMBINED],0),COLUMN(STANDINGS_R[PLACE IN LEAGUE]))</f>
        <v>7</v>
      </c>
      <c r="F509">
        <f>16-INDEX(STANDINGS_HR[],MATCH(Table1[[#This Row],[COMBINED]],STANDINGS_HR[COMBINED],0),COLUMN(STANDINGS_HR[PLACE IN LEAGUE]))</f>
        <v>1</v>
      </c>
      <c r="G509">
        <f>16-INDEX(STANDINGS_RBI[],MATCH(Table1[[#This Row],[COMBINED]],STANDINGS_RBI[COMBINED],0),COLUMN(STANDINGS_RBI[PLACE IN LEAGUE]))</f>
        <v>7</v>
      </c>
      <c r="H509">
        <f>16-INDEX(STANDINGS_SB[],MATCH(Table1[[#This Row],[COMBINED]],STANDINGS_SB[COMBINED],0),COLUMN(STANDINGS_SB[PLACE IN LEAGUE]))</f>
        <v>6</v>
      </c>
      <c r="I509">
        <f>16-INDEX(STANDINGS_ERA[],MATCH(Table1[[#This Row],[COMBINED]],STANDINGS_ERA[COMBINED],0),COLUMN(STANDINGS_ERA[PLACE IN LEAGUE]))</f>
        <v>13</v>
      </c>
      <c r="J509">
        <f>16-INDEX(STANDINGS_WHIP[],MATCH(Table1[[#This Row],[COMBINED]],STANDINGS_WHIP[COMBINED],0),COLUMN(STANDINGS_WHIP[PLACE IN LEAGUE]))</f>
        <v>13</v>
      </c>
      <c r="K509">
        <f>16-INDEX(STANDINGS_W[],MATCH(Table1[[#This Row],[COMBINED]],STANDINGS_W[COMBINED],0),COLUMN(STANDINGS_W[PLACE IN LEAGUE]))</f>
        <v>2</v>
      </c>
      <c r="L509">
        <f>16-INDEX(STANDINGS_K[],MATCH(Table1[[#This Row],[COMBINED]],STANDINGS_K[COMBINED],0),COLUMN(STANDINGS_K[PLACE IN LEAGUE]))</f>
        <v>6</v>
      </c>
      <c r="M509">
        <f>16-INDEX(STANDINGS_SV[],MATCH(Table1[[#This Row],[COMBINED]],STANDINGS_SV[COMBINED],0),COLUMN(STANDINGS_SV[PLACE IN LEAGUE]))</f>
        <v>14</v>
      </c>
      <c r="N509">
        <f>SUM(Table1[[#This Row],[BA]:[SV]])</f>
        <v>81</v>
      </c>
      <c r="O509">
        <v>9</v>
      </c>
    </row>
    <row r="510" spans="1:15" x14ac:dyDescent="0.25">
      <c r="A510" t="s">
        <v>146</v>
      </c>
      <c r="B510" t="s">
        <v>907</v>
      </c>
      <c r="C510" t="str">
        <f>Table1[[#This Row],[League]]&amp;Table1[[#This Row],[Team]]</f>
        <v>$150 Draft Champions Express Feb 21 7:00 pm Lg.3746Las Vegas Blvd IV</v>
      </c>
      <c r="D510">
        <f>16-INDEX(STANDINGS_BA[],MATCH(Table1[[#This Row],[COMBINED]],STANDINGS_BA[COMBINED],0),COLUMN(STANDINGS_BA[PLACE IN LEAGUE]))</f>
        <v>9</v>
      </c>
      <c r="E510">
        <f>16-INDEX(STANDINGS_R[],MATCH(Table1[[#This Row],[COMBINED]],STANDINGS_R[COMBINED],0),COLUMN(STANDINGS_R[PLACE IN LEAGUE]))</f>
        <v>4</v>
      </c>
      <c r="F510">
        <f>16-INDEX(STANDINGS_HR[],MATCH(Table1[[#This Row],[COMBINED]],STANDINGS_HR[COMBINED],0),COLUMN(STANDINGS_HR[PLACE IN LEAGUE]))</f>
        <v>3</v>
      </c>
      <c r="G510">
        <f>16-INDEX(STANDINGS_RBI[],MATCH(Table1[[#This Row],[COMBINED]],STANDINGS_RBI[COMBINED],0),COLUMN(STANDINGS_RBI[PLACE IN LEAGUE]))</f>
        <v>1</v>
      </c>
      <c r="H510">
        <f>16-INDEX(STANDINGS_SB[],MATCH(Table1[[#This Row],[COMBINED]],STANDINGS_SB[COMBINED],0),COLUMN(STANDINGS_SB[PLACE IN LEAGUE]))</f>
        <v>8</v>
      </c>
      <c r="I510">
        <f>16-INDEX(STANDINGS_ERA[],MATCH(Table1[[#This Row],[COMBINED]],STANDINGS_ERA[COMBINED],0),COLUMN(STANDINGS_ERA[PLACE IN LEAGUE]))</f>
        <v>12</v>
      </c>
      <c r="J510">
        <f>16-INDEX(STANDINGS_WHIP[],MATCH(Table1[[#This Row],[COMBINED]],STANDINGS_WHIP[COMBINED],0),COLUMN(STANDINGS_WHIP[PLACE IN LEAGUE]))</f>
        <v>10</v>
      </c>
      <c r="K510">
        <f>16-INDEX(STANDINGS_W[],MATCH(Table1[[#This Row],[COMBINED]],STANDINGS_W[COMBINED],0),COLUMN(STANDINGS_W[PLACE IN LEAGUE]))</f>
        <v>12</v>
      </c>
      <c r="L510">
        <f>16-INDEX(STANDINGS_K[],MATCH(Table1[[#This Row],[COMBINED]],STANDINGS_K[COMBINED],0),COLUMN(STANDINGS_K[PLACE IN LEAGUE]))</f>
        <v>13</v>
      </c>
      <c r="M510">
        <f>16-INDEX(STANDINGS_SV[],MATCH(Table1[[#This Row],[COMBINED]],STANDINGS_SV[COMBINED],0),COLUMN(STANDINGS_SV[PLACE IN LEAGUE]))</f>
        <v>7</v>
      </c>
      <c r="N510">
        <f>SUM(Table1[[#This Row],[BA]:[SV]])</f>
        <v>79</v>
      </c>
      <c r="O510">
        <v>10</v>
      </c>
    </row>
    <row r="511" spans="1:15" x14ac:dyDescent="0.25">
      <c r="A511" t="s">
        <v>918</v>
      </c>
      <c r="B511" t="s">
        <v>907</v>
      </c>
      <c r="C511" t="str">
        <f>Table1[[#This Row],[League]]&amp;Table1[[#This Row],[Team]]</f>
        <v>$150 Draft Champions Express Feb 21 7:00 pm Lg.3746Team Carlone</v>
      </c>
      <c r="D511">
        <f>16-INDEX(STANDINGS_BA[],MATCH(Table1[[#This Row],[COMBINED]],STANDINGS_BA[COMBINED],0),COLUMN(STANDINGS_BA[PLACE IN LEAGUE]))</f>
        <v>2</v>
      </c>
      <c r="E511">
        <f>16-INDEX(STANDINGS_R[],MATCH(Table1[[#This Row],[COMBINED]],STANDINGS_R[COMBINED],0),COLUMN(STANDINGS_R[PLACE IN LEAGUE]))</f>
        <v>6</v>
      </c>
      <c r="F511">
        <f>16-INDEX(STANDINGS_HR[],MATCH(Table1[[#This Row],[COMBINED]],STANDINGS_HR[COMBINED],0),COLUMN(STANDINGS_HR[PLACE IN LEAGUE]))</f>
        <v>6</v>
      </c>
      <c r="G511">
        <f>16-INDEX(STANDINGS_RBI[],MATCH(Table1[[#This Row],[COMBINED]],STANDINGS_RBI[COMBINED],0),COLUMN(STANDINGS_RBI[PLACE IN LEAGUE]))</f>
        <v>2</v>
      </c>
      <c r="H511">
        <f>16-INDEX(STANDINGS_SB[],MATCH(Table1[[#This Row],[COMBINED]],STANDINGS_SB[COMBINED],0),COLUMN(STANDINGS_SB[PLACE IN LEAGUE]))</f>
        <v>3</v>
      </c>
      <c r="I511">
        <f>16-INDEX(STANDINGS_ERA[],MATCH(Table1[[#This Row],[COMBINED]],STANDINGS_ERA[COMBINED],0),COLUMN(STANDINGS_ERA[PLACE IN LEAGUE]))</f>
        <v>8</v>
      </c>
      <c r="J511">
        <f>16-INDEX(STANDINGS_WHIP[],MATCH(Table1[[#This Row],[COMBINED]],STANDINGS_WHIP[COMBINED],0),COLUMN(STANDINGS_WHIP[PLACE IN LEAGUE]))</f>
        <v>8</v>
      </c>
      <c r="K511">
        <f>16-INDEX(STANDINGS_W[],MATCH(Table1[[#This Row],[COMBINED]],STANDINGS_W[COMBINED],0),COLUMN(STANDINGS_W[PLACE IN LEAGUE]))</f>
        <v>9</v>
      </c>
      <c r="L511">
        <f>16-INDEX(STANDINGS_K[],MATCH(Table1[[#This Row],[COMBINED]],STANDINGS_K[COMBINED],0),COLUMN(STANDINGS_K[PLACE IN LEAGUE]))</f>
        <v>9</v>
      </c>
      <c r="M511">
        <f>16-INDEX(STANDINGS_SV[],MATCH(Table1[[#This Row],[COMBINED]],STANDINGS_SV[COMBINED],0),COLUMN(STANDINGS_SV[PLACE IN LEAGUE]))</f>
        <v>4</v>
      </c>
      <c r="N511">
        <f>SUM(Table1[[#This Row],[BA]:[SV]])</f>
        <v>57</v>
      </c>
      <c r="O511">
        <v>11</v>
      </c>
    </row>
    <row r="512" spans="1:15" x14ac:dyDescent="0.25">
      <c r="A512" t="s">
        <v>915</v>
      </c>
      <c r="B512" t="s">
        <v>907</v>
      </c>
      <c r="C512" t="str">
        <f>Table1[[#This Row],[League]]&amp;Table1[[#This Row],[Team]]</f>
        <v>$150 Draft Champions Express Feb 21 7:00 pm Lg.3746Data City Cache Hogs</v>
      </c>
      <c r="D512">
        <f>16-INDEX(STANDINGS_BA[],MATCH(Table1[[#This Row],[COMBINED]],STANDINGS_BA[COMBINED],0),COLUMN(STANDINGS_BA[PLACE IN LEAGUE]))</f>
        <v>5</v>
      </c>
      <c r="E512">
        <f>16-INDEX(STANDINGS_R[],MATCH(Table1[[#This Row],[COMBINED]],STANDINGS_R[COMBINED],0),COLUMN(STANDINGS_R[PLACE IN LEAGUE]))</f>
        <v>5</v>
      </c>
      <c r="F512">
        <f>16-INDEX(STANDINGS_HR[],MATCH(Table1[[#This Row],[COMBINED]],STANDINGS_HR[COMBINED],0),COLUMN(STANDINGS_HR[PLACE IN LEAGUE]))</f>
        <v>8</v>
      </c>
      <c r="G512">
        <f>16-INDEX(STANDINGS_RBI[],MATCH(Table1[[#This Row],[COMBINED]],STANDINGS_RBI[COMBINED],0),COLUMN(STANDINGS_RBI[PLACE IN LEAGUE]))</f>
        <v>5</v>
      </c>
      <c r="H512">
        <f>16-INDEX(STANDINGS_SB[],MATCH(Table1[[#This Row],[COMBINED]],STANDINGS_SB[COMBINED],0),COLUMN(STANDINGS_SB[PLACE IN LEAGUE]))</f>
        <v>15</v>
      </c>
      <c r="I512">
        <f>16-INDEX(STANDINGS_ERA[],MATCH(Table1[[#This Row],[COMBINED]],STANDINGS_ERA[COMBINED],0),COLUMN(STANDINGS_ERA[PLACE IN LEAGUE]))</f>
        <v>1</v>
      </c>
      <c r="J512">
        <f>16-INDEX(STANDINGS_WHIP[],MATCH(Table1[[#This Row],[COMBINED]],STANDINGS_WHIP[COMBINED],0),COLUMN(STANDINGS_WHIP[PLACE IN LEAGUE]))</f>
        <v>3</v>
      </c>
      <c r="K512">
        <f>16-INDEX(STANDINGS_W[],MATCH(Table1[[#This Row],[COMBINED]],STANDINGS_W[COMBINED],0),COLUMN(STANDINGS_W[PLACE IN LEAGUE]))</f>
        <v>3</v>
      </c>
      <c r="L512">
        <f>16-INDEX(STANDINGS_K[],MATCH(Table1[[#This Row],[COMBINED]],STANDINGS_K[COMBINED],0),COLUMN(STANDINGS_K[PLACE IN LEAGUE]))</f>
        <v>7</v>
      </c>
      <c r="M512">
        <f>16-INDEX(STANDINGS_SV[],MATCH(Table1[[#This Row],[COMBINED]],STANDINGS_SV[COMBINED],0),COLUMN(STANDINGS_SV[PLACE IN LEAGUE]))</f>
        <v>3</v>
      </c>
      <c r="N512">
        <f>SUM(Table1[[#This Row],[BA]:[SV]])</f>
        <v>55</v>
      </c>
      <c r="O512">
        <v>12</v>
      </c>
    </row>
    <row r="513" spans="1:15" x14ac:dyDescent="0.25">
      <c r="A513" t="s">
        <v>913</v>
      </c>
      <c r="B513" t="s">
        <v>907</v>
      </c>
      <c r="C513" t="str">
        <f>Table1[[#This Row],[League]]&amp;Table1[[#This Row],[Team]]</f>
        <v>$150 Draft Champions Express Feb 21 7:00 pm Lg.3746Rocky Mountain High</v>
      </c>
      <c r="D513">
        <f>16-INDEX(STANDINGS_BA[],MATCH(Table1[[#This Row],[COMBINED]],STANDINGS_BA[COMBINED],0),COLUMN(STANDINGS_BA[PLACE IN LEAGUE]))</f>
        <v>7</v>
      </c>
      <c r="E513">
        <f>16-INDEX(STANDINGS_R[],MATCH(Table1[[#This Row],[COMBINED]],STANDINGS_R[COMBINED],0),COLUMN(STANDINGS_R[PLACE IN LEAGUE]))</f>
        <v>2</v>
      </c>
      <c r="F513">
        <f>16-INDEX(STANDINGS_HR[],MATCH(Table1[[#This Row],[COMBINED]],STANDINGS_HR[COMBINED],0),COLUMN(STANDINGS_HR[PLACE IN LEAGUE]))</f>
        <v>4</v>
      </c>
      <c r="G513">
        <f>16-INDEX(STANDINGS_RBI[],MATCH(Table1[[#This Row],[COMBINED]],STANDINGS_RBI[COMBINED],0),COLUMN(STANDINGS_RBI[PLACE IN LEAGUE]))</f>
        <v>4</v>
      </c>
      <c r="H513">
        <f>16-INDEX(STANDINGS_SB[],MATCH(Table1[[#This Row],[COMBINED]],STANDINGS_SB[COMBINED],0),COLUMN(STANDINGS_SB[PLACE IN LEAGUE]))</f>
        <v>2</v>
      </c>
      <c r="I513">
        <f>16-INDEX(STANDINGS_ERA[],MATCH(Table1[[#This Row],[COMBINED]],STANDINGS_ERA[COMBINED],0),COLUMN(STANDINGS_ERA[PLACE IN LEAGUE]))</f>
        <v>4</v>
      </c>
      <c r="J513">
        <f>16-INDEX(STANDINGS_WHIP[],MATCH(Table1[[#This Row],[COMBINED]],STANDINGS_WHIP[COMBINED],0),COLUMN(STANDINGS_WHIP[PLACE IN LEAGUE]))</f>
        <v>9</v>
      </c>
      <c r="K513">
        <f>16-INDEX(STANDINGS_W[],MATCH(Table1[[#This Row],[COMBINED]],STANDINGS_W[COMBINED],0),COLUMN(STANDINGS_W[PLACE IN LEAGUE]))</f>
        <v>5</v>
      </c>
      <c r="L513">
        <f>16-INDEX(STANDINGS_K[],MATCH(Table1[[#This Row],[COMBINED]],STANDINGS_K[COMBINED],0),COLUMN(STANDINGS_K[PLACE IN LEAGUE]))</f>
        <v>4</v>
      </c>
      <c r="M513">
        <f>16-INDEX(STANDINGS_SV[],MATCH(Table1[[#This Row],[COMBINED]],STANDINGS_SV[COMBINED],0),COLUMN(STANDINGS_SV[PLACE IN LEAGUE]))</f>
        <v>9</v>
      </c>
      <c r="N513">
        <f>SUM(Table1[[#This Row],[BA]:[SV]])</f>
        <v>50</v>
      </c>
      <c r="O513">
        <v>13</v>
      </c>
    </row>
    <row r="514" spans="1:15" x14ac:dyDescent="0.25">
      <c r="A514" t="s">
        <v>914</v>
      </c>
      <c r="B514" t="s">
        <v>907</v>
      </c>
      <c r="C514" t="str">
        <f>Table1[[#This Row],[League]]&amp;Table1[[#This Row],[Team]]</f>
        <v>$150 Draft Champions Express Feb 21 7:00 pm Lg.3746Wiffle 102</v>
      </c>
      <c r="D514">
        <f>16-INDEX(STANDINGS_BA[],MATCH(Table1[[#This Row],[COMBINED]],STANDINGS_BA[COMBINED],0),COLUMN(STANDINGS_BA[PLACE IN LEAGUE]))</f>
        <v>6</v>
      </c>
      <c r="E514">
        <f>16-INDEX(STANDINGS_R[],MATCH(Table1[[#This Row],[COMBINED]],STANDINGS_R[COMBINED],0),COLUMN(STANDINGS_R[PLACE IN LEAGUE]))</f>
        <v>1</v>
      </c>
      <c r="F514">
        <f>16-INDEX(STANDINGS_HR[],MATCH(Table1[[#This Row],[COMBINED]],STANDINGS_HR[COMBINED],0),COLUMN(STANDINGS_HR[PLACE IN LEAGUE]))</f>
        <v>9</v>
      </c>
      <c r="G514">
        <f>16-INDEX(STANDINGS_RBI[],MATCH(Table1[[#This Row],[COMBINED]],STANDINGS_RBI[COMBINED],0),COLUMN(STANDINGS_RBI[PLACE IN LEAGUE]))</f>
        <v>6</v>
      </c>
      <c r="H514">
        <f>16-INDEX(STANDINGS_SB[],MATCH(Table1[[#This Row],[COMBINED]],STANDINGS_SB[COMBINED],0),COLUMN(STANDINGS_SB[PLACE IN LEAGUE]))</f>
        <v>1</v>
      </c>
      <c r="I514">
        <f>16-INDEX(STANDINGS_ERA[],MATCH(Table1[[#This Row],[COMBINED]],STANDINGS_ERA[COMBINED],0),COLUMN(STANDINGS_ERA[PLACE IN LEAGUE]))</f>
        <v>2</v>
      </c>
      <c r="J514">
        <f>16-INDEX(STANDINGS_WHIP[],MATCH(Table1[[#This Row],[COMBINED]],STANDINGS_WHIP[COMBINED],0),COLUMN(STANDINGS_WHIP[PLACE IN LEAGUE]))</f>
        <v>1</v>
      </c>
      <c r="K514">
        <f>16-INDEX(STANDINGS_W[],MATCH(Table1[[#This Row],[COMBINED]],STANDINGS_W[COMBINED],0),COLUMN(STANDINGS_W[PLACE IN LEAGUE]))</f>
        <v>7</v>
      </c>
      <c r="L514">
        <f>16-INDEX(STANDINGS_K[],MATCH(Table1[[#This Row],[COMBINED]],STANDINGS_K[COMBINED],0),COLUMN(STANDINGS_K[PLACE IN LEAGUE]))</f>
        <v>2</v>
      </c>
      <c r="M514">
        <f>16-INDEX(STANDINGS_SV[],MATCH(Table1[[#This Row],[COMBINED]],STANDINGS_SV[COMBINED],0),COLUMN(STANDINGS_SV[PLACE IN LEAGUE]))</f>
        <v>11</v>
      </c>
      <c r="N514">
        <f>SUM(Table1[[#This Row],[BA]:[SV]])</f>
        <v>46</v>
      </c>
      <c r="O514">
        <v>14</v>
      </c>
    </row>
    <row r="515" spans="1:15" x14ac:dyDescent="0.25">
      <c r="A515" t="s">
        <v>88</v>
      </c>
      <c r="B515" t="s">
        <v>907</v>
      </c>
      <c r="C515" t="str">
        <f>Table1[[#This Row],[League]]&amp;Table1[[#This Row],[Team]]</f>
        <v>$150 Draft Champions Express Feb 21 7:00 pm Lg.3746Team Pellegrini</v>
      </c>
      <c r="D515">
        <f>16-INDEX(STANDINGS_BA[],MATCH(Table1[[#This Row],[COMBINED]],STANDINGS_BA[COMBINED],0),COLUMN(STANDINGS_BA[PLACE IN LEAGUE]))</f>
        <v>13</v>
      </c>
      <c r="E515">
        <f>16-INDEX(STANDINGS_R[],MATCH(Table1[[#This Row],[COMBINED]],STANDINGS_R[COMBINED],0),COLUMN(STANDINGS_R[PLACE IN LEAGUE]))</f>
        <v>3</v>
      </c>
      <c r="F515">
        <f>16-INDEX(STANDINGS_HR[],MATCH(Table1[[#This Row],[COMBINED]],STANDINGS_HR[COMBINED],0),COLUMN(STANDINGS_HR[PLACE IN LEAGUE]))</f>
        <v>2</v>
      </c>
      <c r="G515">
        <f>16-INDEX(STANDINGS_RBI[],MATCH(Table1[[#This Row],[COMBINED]],STANDINGS_RBI[COMBINED],0),COLUMN(STANDINGS_RBI[PLACE IN LEAGUE]))</f>
        <v>3</v>
      </c>
      <c r="H515">
        <f>16-INDEX(STANDINGS_SB[],MATCH(Table1[[#This Row],[COMBINED]],STANDINGS_SB[COMBINED],0),COLUMN(STANDINGS_SB[PLACE IN LEAGUE]))</f>
        <v>5</v>
      </c>
      <c r="I515">
        <f>16-INDEX(STANDINGS_ERA[],MATCH(Table1[[#This Row],[COMBINED]],STANDINGS_ERA[COMBINED],0),COLUMN(STANDINGS_ERA[PLACE IN LEAGUE]))</f>
        <v>3</v>
      </c>
      <c r="J515">
        <f>16-INDEX(STANDINGS_WHIP[],MATCH(Table1[[#This Row],[COMBINED]],STANDINGS_WHIP[COMBINED],0),COLUMN(STANDINGS_WHIP[PLACE IN LEAGUE]))</f>
        <v>2</v>
      </c>
      <c r="K515">
        <f>16-INDEX(STANDINGS_W[],MATCH(Table1[[#This Row],[COMBINED]],STANDINGS_W[COMBINED],0),COLUMN(STANDINGS_W[PLACE IN LEAGUE]))</f>
        <v>1</v>
      </c>
      <c r="L515">
        <f>16-INDEX(STANDINGS_K[],MATCH(Table1[[#This Row],[COMBINED]],STANDINGS_K[COMBINED],0),COLUMN(STANDINGS_K[PLACE IN LEAGUE]))</f>
        <v>1</v>
      </c>
      <c r="M515">
        <f>16-INDEX(STANDINGS_SV[],MATCH(Table1[[#This Row],[COMBINED]],STANDINGS_SV[COMBINED],0),COLUMN(STANDINGS_SV[PLACE IN LEAGUE]))</f>
        <v>1</v>
      </c>
      <c r="N515">
        <f>SUM(Table1[[#This Row],[BA]:[SV]])</f>
        <v>34</v>
      </c>
      <c r="O515">
        <v>15</v>
      </c>
    </row>
    <row r="516" spans="1:15" x14ac:dyDescent="0.25">
      <c r="A516" t="s">
        <v>921</v>
      </c>
      <c r="B516" t="s">
        <v>920</v>
      </c>
      <c r="C516" t="str">
        <f>Table1[[#This Row],[League]]&amp;Table1[[#This Row],[Team]]</f>
        <v>$150 Draft Champions Express Feb 26 8:00 pm Lg.3774MPG16B</v>
      </c>
      <c r="D516">
        <f>16-INDEX(STANDINGS_BA[],MATCH(Table1[[#This Row],[COMBINED]],STANDINGS_BA[COMBINED],0),COLUMN(STANDINGS_BA[PLACE IN LEAGUE]))</f>
        <v>12</v>
      </c>
      <c r="E516">
        <f>16-INDEX(STANDINGS_R[],MATCH(Table1[[#This Row],[COMBINED]],STANDINGS_R[COMBINED],0),COLUMN(STANDINGS_R[PLACE IN LEAGUE]))</f>
        <v>13</v>
      </c>
      <c r="F516">
        <f>16-INDEX(STANDINGS_HR[],MATCH(Table1[[#This Row],[COMBINED]],STANDINGS_HR[COMBINED],0),COLUMN(STANDINGS_HR[PLACE IN LEAGUE]))</f>
        <v>14</v>
      </c>
      <c r="G516">
        <f>16-INDEX(STANDINGS_RBI[],MATCH(Table1[[#This Row],[COMBINED]],STANDINGS_RBI[COMBINED],0),COLUMN(STANDINGS_RBI[PLACE IN LEAGUE]))</f>
        <v>14</v>
      </c>
      <c r="H516">
        <f>16-INDEX(STANDINGS_SB[],MATCH(Table1[[#This Row],[COMBINED]],STANDINGS_SB[COMBINED],0),COLUMN(STANDINGS_SB[PLACE IN LEAGUE]))</f>
        <v>10</v>
      </c>
      <c r="I516">
        <f>16-INDEX(STANDINGS_ERA[],MATCH(Table1[[#This Row],[COMBINED]],STANDINGS_ERA[COMBINED],0),COLUMN(STANDINGS_ERA[PLACE IN LEAGUE]))</f>
        <v>10</v>
      </c>
      <c r="J516">
        <f>16-INDEX(STANDINGS_WHIP[],MATCH(Table1[[#This Row],[COMBINED]],STANDINGS_WHIP[COMBINED],0),COLUMN(STANDINGS_WHIP[PLACE IN LEAGUE]))</f>
        <v>10</v>
      </c>
      <c r="K516">
        <f>16-INDEX(STANDINGS_W[],MATCH(Table1[[#This Row],[COMBINED]],STANDINGS_W[COMBINED],0),COLUMN(STANDINGS_W[PLACE IN LEAGUE]))</f>
        <v>14</v>
      </c>
      <c r="L516">
        <f>16-INDEX(STANDINGS_K[],MATCH(Table1[[#This Row],[COMBINED]],STANDINGS_K[COMBINED],0),COLUMN(STANDINGS_K[PLACE IN LEAGUE]))</f>
        <v>13</v>
      </c>
      <c r="M516">
        <f>16-INDEX(STANDINGS_SV[],MATCH(Table1[[#This Row],[COMBINED]],STANDINGS_SV[COMBINED],0),COLUMN(STANDINGS_SV[PLACE IN LEAGUE]))</f>
        <v>8</v>
      </c>
      <c r="N516">
        <f>SUM(Table1[[#This Row],[BA]:[SV]])</f>
        <v>118</v>
      </c>
      <c r="O516">
        <v>1</v>
      </c>
    </row>
    <row r="517" spans="1:15" x14ac:dyDescent="0.25">
      <c r="A517" t="s">
        <v>926</v>
      </c>
      <c r="B517" t="s">
        <v>920</v>
      </c>
      <c r="C517" t="str">
        <f>Table1[[#This Row],[League]]&amp;Table1[[#This Row],[Team]]</f>
        <v>$150 Draft Champions Express Feb 26 8:00 pm Lg.3774SEMPER FI 12</v>
      </c>
      <c r="D517">
        <f>16-INDEX(STANDINGS_BA[],MATCH(Table1[[#This Row],[COMBINED]],STANDINGS_BA[COMBINED],0),COLUMN(STANDINGS_BA[PLACE IN LEAGUE]))</f>
        <v>7</v>
      </c>
      <c r="E517">
        <f>16-INDEX(STANDINGS_R[],MATCH(Table1[[#This Row],[COMBINED]],STANDINGS_R[COMBINED],0),COLUMN(STANDINGS_R[PLACE IN LEAGUE]))</f>
        <v>15</v>
      </c>
      <c r="F517">
        <f>16-INDEX(STANDINGS_HR[],MATCH(Table1[[#This Row],[COMBINED]],STANDINGS_HR[COMBINED],0),COLUMN(STANDINGS_HR[PLACE IN LEAGUE]))</f>
        <v>15</v>
      </c>
      <c r="G517">
        <f>16-INDEX(STANDINGS_RBI[],MATCH(Table1[[#This Row],[COMBINED]],STANDINGS_RBI[COMBINED],0),COLUMN(STANDINGS_RBI[PLACE IN LEAGUE]))</f>
        <v>15</v>
      </c>
      <c r="H517">
        <f>16-INDEX(STANDINGS_SB[],MATCH(Table1[[#This Row],[COMBINED]],STANDINGS_SB[COMBINED],0),COLUMN(STANDINGS_SB[PLACE IN LEAGUE]))</f>
        <v>15</v>
      </c>
      <c r="I517">
        <f>16-INDEX(STANDINGS_ERA[],MATCH(Table1[[#This Row],[COMBINED]],STANDINGS_ERA[COMBINED],0),COLUMN(STANDINGS_ERA[PLACE IN LEAGUE]))</f>
        <v>14</v>
      </c>
      <c r="J517">
        <f>16-INDEX(STANDINGS_WHIP[],MATCH(Table1[[#This Row],[COMBINED]],STANDINGS_WHIP[COMBINED],0),COLUMN(STANDINGS_WHIP[PLACE IN LEAGUE]))</f>
        <v>13</v>
      </c>
      <c r="K517">
        <f>16-INDEX(STANDINGS_W[],MATCH(Table1[[#This Row],[COMBINED]],STANDINGS_W[COMBINED],0),COLUMN(STANDINGS_W[PLACE IN LEAGUE]))</f>
        <v>12</v>
      </c>
      <c r="L517">
        <f>16-INDEX(STANDINGS_K[],MATCH(Table1[[#This Row],[COMBINED]],STANDINGS_K[COMBINED],0),COLUMN(STANDINGS_K[PLACE IN LEAGUE]))</f>
        <v>8</v>
      </c>
      <c r="M517">
        <f>16-INDEX(STANDINGS_SV[],MATCH(Table1[[#This Row],[COMBINED]],STANDINGS_SV[COMBINED],0),COLUMN(STANDINGS_SV[PLACE IN LEAGUE]))</f>
        <v>2</v>
      </c>
      <c r="N517">
        <f>SUM(Table1[[#This Row],[BA]:[SV]])</f>
        <v>116</v>
      </c>
      <c r="O517">
        <v>2</v>
      </c>
    </row>
    <row r="518" spans="1:15" x14ac:dyDescent="0.25">
      <c r="A518" t="s">
        <v>924</v>
      </c>
      <c r="B518" t="s">
        <v>920</v>
      </c>
      <c r="C518" t="str">
        <f>Table1[[#This Row],[League]]&amp;Table1[[#This Row],[Team]]</f>
        <v>$150 Draft Champions Express Feb 26 8:00 pm Lg.3774Team McRae</v>
      </c>
      <c r="D518">
        <f>16-INDEX(STANDINGS_BA[],MATCH(Table1[[#This Row],[COMBINED]],STANDINGS_BA[COMBINED],0),COLUMN(STANDINGS_BA[PLACE IN LEAGUE]))</f>
        <v>9</v>
      </c>
      <c r="E518">
        <f>16-INDEX(STANDINGS_R[],MATCH(Table1[[#This Row],[COMBINED]],STANDINGS_R[COMBINED],0),COLUMN(STANDINGS_R[PLACE IN LEAGUE]))</f>
        <v>11</v>
      </c>
      <c r="F518">
        <f>16-INDEX(STANDINGS_HR[],MATCH(Table1[[#This Row],[COMBINED]],STANDINGS_HR[COMBINED],0),COLUMN(STANDINGS_HR[PLACE IN LEAGUE]))</f>
        <v>11</v>
      </c>
      <c r="G518">
        <f>16-INDEX(STANDINGS_RBI[],MATCH(Table1[[#This Row],[COMBINED]],STANDINGS_RBI[COMBINED],0),COLUMN(STANDINGS_RBI[PLACE IN LEAGUE]))</f>
        <v>9</v>
      </c>
      <c r="H518">
        <f>16-INDEX(STANDINGS_SB[],MATCH(Table1[[#This Row],[COMBINED]],STANDINGS_SB[COMBINED],0),COLUMN(STANDINGS_SB[PLACE IN LEAGUE]))</f>
        <v>13</v>
      </c>
      <c r="I518">
        <f>16-INDEX(STANDINGS_ERA[],MATCH(Table1[[#This Row],[COMBINED]],STANDINGS_ERA[COMBINED],0),COLUMN(STANDINGS_ERA[PLACE IN LEAGUE]))</f>
        <v>12</v>
      </c>
      <c r="J518">
        <f>16-INDEX(STANDINGS_WHIP[],MATCH(Table1[[#This Row],[COMBINED]],STANDINGS_WHIP[COMBINED],0),COLUMN(STANDINGS_WHIP[PLACE IN LEAGUE]))</f>
        <v>14</v>
      </c>
      <c r="K518">
        <f>16-INDEX(STANDINGS_W[],MATCH(Table1[[#This Row],[COMBINED]],STANDINGS_W[COMBINED],0),COLUMN(STANDINGS_W[PLACE IN LEAGUE]))</f>
        <v>4</v>
      </c>
      <c r="L518">
        <f>16-INDEX(STANDINGS_K[],MATCH(Table1[[#This Row],[COMBINED]],STANDINGS_K[COMBINED],0),COLUMN(STANDINGS_K[PLACE IN LEAGUE]))</f>
        <v>7</v>
      </c>
      <c r="M518">
        <f>16-INDEX(STANDINGS_SV[],MATCH(Table1[[#This Row],[COMBINED]],STANDINGS_SV[COMBINED],0),COLUMN(STANDINGS_SV[PLACE IN LEAGUE]))</f>
        <v>13</v>
      </c>
      <c r="N518">
        <f>SUM(Table1[[#This Row],[BA]:[SV]])</f>
        <v>103</v>
      </c>
      <c r="O518">
        <v>3</v>
      </c>
    </row>
    <row r="519" spans="1:15" x14ac:dyDescent="0.25">
      <c r="A519" t="s">
        <v>347</v>
      </c>
      <c r="B519" t="s">
        <v>920</v>
      </c>
      <c r="C519" t="str">
        <f>Table1[[#This Row],[League]]&amp;Table1[[#This Row],[Team]]</f>
        <v>$150 Draft Champions Express Feb 26 8:00 pm Lg.3774Plati-puses</v>
      </c>
      <c r="D519">
        <f>16-INDEX(STANDINGS_BA[],MATCH(Table1[[#This Row],[COMBINED]],STANDINGS_BA[COMBINED],0),COLUMN(STANDINGS_BA[PLACE IN LEAGUE]))</f>
        <v>13</v>
      </c>
      <c r="E519">
        <f>16-INDEX(STANDINGS_R[],MATCH(Table1[[#This Row],[COMBINED]],STANDINGS_R[COMBINED],0),COLUMN(STANDINGS_R[PLACE IN LEAGUE]))</f>
        <v>10</v>
      </c>
      <c r="F519">
        <f>16-INDEX(STANDINGS_HR[],MATCH(Table1[[#This Row],[COMBINED]],STANDINGS_HR[COMBINED],0),COLUMN(STANDINGS_HR[PLACE IN LEAGUE]))</f>
        <v>10</v>
      </c>
      <c r="G519">
        <f>16-INDEX(STANDINGS_RBI[],MATCH(Table1[[#This Row],[COMBINED]],STANDINGS_RBI[COMBINED],0),COLUMN(STANDINGS_RBI[PLACE IN LEAGUE]))</f>
        <v>13</v>
      </c>
      <c r="H519">
        <f>16-INDEX(STANDINGS_SB[],MATCH(Table1[[#This Row],[COMBINED]],STANDINGS_SB[COMBINED],0),COLUMN(STANDINGS_SB[PLACE IN LEAGUE]))</f>
        <v>14</v>
      </c>
      <c r="I519">
        <f>16-INDEX(STANDINGS_ERA[],MATCH(Table1[[#This Row],[COMBINED]],STANDINGS_ERA[COMBINED],0),COLUMN(STANDINGS_ERA[PLACE IN LEAGUE]))</f>
        <v>3</v>
      </c>
      <c r="J519">
        <f>16-INDEX(STANDINGS_WHIP[],MATCH(Table1[[#This Row],[COMBINED]],STANDINGS_WHIP[COMBINED],0),COLUMN(STANDINGS_WHIP[PLACE IN LEAGUE]))</f>
        <v>3</v>
      </c>
      <c r="K519">
        <f>16-INDEX(STANDINGS_W[],MATCH(Table1[[#This Row],[COMBINED]],STANDINGS_W[COMBINED],0),COLUMN(STANDINGS_W[PLACE IN LEAGUE]))</f>
        <v>5</v>
      </c>
      <c r="L519">
        <f>16-INDEX(STANDINGS_K[],MATCH(Table1[[#This Row],[COMBINED]],STANDINGS_K[COMBINED],0),COLUMN(STANDINGS_K[PLACE IN LEAGUE]))</f>
        <v>2</v>
      </c>
      <c r="M519">
        <f>16-INDEX(STANDINGS_SV[],MATCH(Table1[[#This Row],[COMBINED]],STANDINGS_SV[COMBINED],0),COLUMN(STANDINGS_SV[PLACE IN LEAGUE]))</f>
        <v>15</v>
      </c>
      <c r="N519">
        <f>SUM(Table1[[#This Row],[BA]:[SV]])</f>
        <v>88</v>
      </c>
      <c r="O519">
        <v>4</v>
      </c>
    </row>
    <row r="520" spans="1:15" x14ac:dyDescent="0.25">
      <c r="A520" t="s">
        <v>412</v>
      </c>
      <c r="B520" t="s">
        <v>920</v>
      </c>
      <c r="C520" t="str">
        <f>Table1[[#This Row],[League]]&amp;Table1[[#This Row],[Team]]</f>
        <v>$150 Draft Champions Express Feb 26 8:00 pm Lg.3774Team Koerner</v>
      </c>
      <c r="D520">
        <f>16-INDEX(STANDINGS_BA[],MATCH(Table1[[#This Row],[COMBINED]],STANDINGS_BA[COMBINED],0),COLUMN(STANDINGS_BA[PLACE IN LEAGUE]))</f>
        <v>14</v>
      </c>
      <c r="E520">
        <f>16-INDEX(STANDINGS_R[],MATCH(Table1[[#This Row],[COMBINED]],STANDINGS_R[COMBINED],0),COLUMN(STANDINGS_R[PLACE IN LEAGUE]))</f>
        <v>14</v>
      </c>
      <c r="F520">
        <f>16-INDEX(STANDINGS_HR[],MATCH(Table1[[#This Row],[COMBINED]],STANDINGS_HR[COMBINED],0),COLUMN(STANDINGS_HR[PLACE IN LEAGUE]))</f>
        <v>12</v>
      </c>
      <c r="G520">
        <f>16-INDEX(STANDINGS_RBI[],MATCH(Table1[[#This Row],[COMBINED]],STANDINGS_RBI[COMBINED],0),COLUMN(STANDINGS_RBI[PLACE IN LEAGUE]))</f>
        <v>11</v>
      </c>
      <c r="H520">
        <f>16-INDEX(STANDINGS_SB[],MATCH(Table1[[#This Row],[COMBINED]],STANDINGS_SB[COMBINED],0),COLUMN(STANDINGS_SB[PLACE IN LEAGUE]))</f>
        <v>9</v>
      </c>
      <c r="I520">
        <f>16-INDEX(STANDINGS_ERA[],MATCH(Table1[[#This Row],[COMBINED]],STANDINGS_ERA[COMBINED],0),COLUMN(STANDINGS_ERA[PLACE IN LEAGUE]))</f>
        <v>1</v>
      </c>
      <c r="J520">
        <f>16-INDEX(STANDINGS_WHIP[],MATCH(Table1[[#This Row],[COMBINED]],STANDINGS_WHIP[COMBINED],0),COLUMN(STANDINGS_WHIP[PLACE IN LEAGUE]))</f>
        <v>2</v>
      </c>
      <c r="K520">
        <f>16-INDEX(STANDINGS_W[],MATCH(Table1[[#This Row],[COMBINED]],STANDINGS_W[COMBINED],0),COLUMN(STANDINGS_W[PLACE IN LEAGUE]))</f>
        <v>11</v>
      </c>
      <c r="L520">
        <f>16-INDEX(STANDINGS_K[],MATCH(Table1[[#This Row],[COMBINED]],STANDINGS_K[COMBINED],0),COLUMN(STANDINGS_K[PLACE IN LEAGUE]))</f>
        <v>11</v>
      </c>
      <c r="M520">
        <f>16-INDEX(STANDINGS_SV[],MATCH(Table1[[#This Row],[COMBINED]],STANDINGS_SV[COMBINED],0),COLUMN(STANDINGS_SV[PLACE IN LEAGUE]))</f>
        <v>1</v>
      </c>
      <c r="N520">
        <f>SUM(Table1[[#This Row],[BA]:[SV]])</f>
        <v>86</v>
      </c>
      <c r="O520">
        <v>5</v>
      </c>
    </row>
    <row r="521" spans="1:15" x14ac:dyDescent="0.25">
      <c r="A521" t="s">
        <v>927</v>
      </c>
      <c r="B521" t="s">
        <v>920</v>
      </c>
      <c r="C521" t="str">
        <f>Table1[[#This Row],[League]]&amp;Table1[[#This Row],[Team]]</f>
        <v>$150 Draft Champions Express Feb 26 8:00 pm Lg.3774Ks Galore</v>
      </c>
      <c r="D521">
        <f>16-INDEX(STANDINGS_BA[],MATCH(Table1[[#This Row],[COMBINED]],STANDINGS_BA[COMBINED],0),COLUMN(STANDINGS_BA[PLACE IN LEAGUE]))</f>
        <v>4</v>
      </c>
      <c r="E521">
        <f>16-INDEX(STANDINGS_R[],MATCH(Table1[[#This Row],[COMBINED]],STANDINGS_R[COMBINED],0),COLUMN(STANDINGS_R[PLACE IN LEAGUE]))</f>
        <v>5</v>
      </c>
      <c r="F521">
        <f>16-INDEX(STANDINGS_HR[],MATCH(Table1[[#This Row],[COMBINED]],STANDINGS_HR[COMBINED],0),COLUMN(STANDINGS_HR[PLACE IN LEAGUE]))</f>
        <v>6</v>
      </c>
      <c r="G521">
        <f>16-INDEX(STANDINGS_RBI[],MATCH(Table1[[#This Row],[COMBINED]],STANDINGS_RBI[COMBINED],0),COLUMN(STANDINGS_RBI[PLACE IN LEAGUE]))</f>
        <v>5</v>
      </c>
      <c r="H521">
        <f>16-INDEX(STANDINGS_SB[],MATCH(Table1[[#This Row],[COMBINED]],STANDINGS_SB[COMBINED],0),COLUMN(STANDINGS_SB[PLACE IN LEAGUE]))</f>
        <v>7</v>
      </c>
      <c r="I521">
        <f>16-INDEX(STANDINGS_ERA[],MATCH(Table1[[#This Row],[COMBINED]],STANDINGS_ERA[COMBINED],0),COLUMN(STANDINGS_ERA[PLACE IN LEAGUE]))</f>
        <v>15</v>
      </c>
      <c r="J521">
        <f>16-INDEX(STANDINGS_WHIP[],MATCH(Table1[[#This Row],[COMBINED]],STANDINGS_WHIP[COMBINED],0),COLUMN(STANDINGS_WHIP[PLACE IN LEAGUE]))</f>
        <v>15</v>
      </c>
      <c r="K521">
        <f>16-INDEX(STANDINGS_W[],MATCH(Table1[[#This Row],[COMBINED]],STANDINGS_W[COMBINED],0),COLUMN(STANDINGS_W[PLACE IN LEAGUE]))</f>
        <v>7</v>
      </c>
      <c r="L521">
        <f>16-INDEX(STANDINGS_K[],MATCH(Table1[[#This Row],[COMBINED]],STANDINGS_K[COMBINED],0),COLUMN(STANDINGS_K[PLACE IN LEAGUE]))</f>
        <v>9</v>
      </c>
      <c r="M521">
        <f>16-INDEX(STANDINGS_SV[],MATCH(Table1[[#This Row],[COMBINED]],STANDINGS_SV[COMBINED],0),COLUMN(STANDINGS_SV[PLACE IN LEAGUE]))</f>
        <v>12</v>
      </c>
      <c r="N521">
        <f>SUM(Table1[[#This Row],[BA]:[SV]])</f>
        <v>85</v>
      </c>
      <c r="O521">
        <v>6</v>
      </c>
    </row>
    <row r="522" spans="1:15" x14ac:dyDescent="0.25">
      <c r="A522" t="s">
        <v>919</v>
      </c>
      <c r="B522" t="s">
        <v>920</v>
      </c>
      <c r="C522" t="str">
        <f>Table1[[#This Row],[League]]&amp;Table1[[#This Row],[Team]]</f>
        <v>$150 Draft Champions Express Feb 26 8:00 pm Lg.3774Thieves and Liars</v>
      </c>
      <c r="D522">
        <f>16-INDEX(STANDINGS_BA[],MATCH(Table1[[#This Row],[COMBINED]],STANDINGS_BA[COMBINED],0),COLUMN(STANDINGS_BA[PLACE IN LEAGUE]))</f>
        <v>15</v>
      </c>
      <c r="E522">
        <f>16-INDEX(STANDINGS_R[],MATCH(Table1[[#This Row],[COMBINED]],STANDINGS_R[COMBINED],0),COLUMN(STANDINGS_R[PLACE IN LEAGUE]))</f>
        <v>4</v>
      </c>
      <c r="F522">
        <f>16-INDEX(STANDINGS_HR[],MATCH(Table1[[#This Row],[COMBINED]],STANDINGS_HR[COMBINED],0),COLUMN(STANDINGS_HR[PLACE IN LEAGUE]))</f>
        <v>5</v>
      </c>
      <c r="G522">
        <f>16-INDEX(STANDINGS_RBI[],MATCH(Table1[[#This Row],[COMBINED]],STANDINGS_RBI[COMBINED],0),COLUMN(STANDINGS_RBI[PLACE IN LEAGUE]))</f>
        <v>10</v>
      </c>
      <c r="H522">
        <f>16-INDEX(STANDINGS_SB[],MATCH(Table1[[#This Row],[COMBINED]],STANDINGS_SB[COMBINED],0),COLUMN(STANDINGS_SB[PLACE IN LEAGUE]))</f>
        <v>1</v>
      </c>
      <c r="I522">
        <f>16-INDEX(STANDINGS_ERA[],MATCH(Table1[[#This Row],[COMBINED]],STANDINGS_ERA[COMBINED],0),COLUMN(STANDINGS_ERA[PLACE IN LEAGUE]))</f>
        <v>7</v>
      </c>
      <c r="J522">
        <f>16-INDEX(STANDINGS_WHIP[],MATCH(Table1[[#This Row],[COMBINED]],STANDINGS_WHIP[COMBINED],0),COLUMN(STANDINGS_WHIP[PLACE IN LEAGUE]))</f>
        <v>9</v>
      </c>
      <c r="K522">
        <f>16-INDEX(STANDINGS_W[],MATCH(Table1[[#This Row],[COMBINED]],STANDINGS_W[COMBINED],0),COLUMN(STANDINGS_W[PLACE IN LEAGUE]))</f>
        <v>10</v>
      </c>
      <c r="L522">
        <f>16-INDEX(STANDINGS_K[],MATCH(Table1[[#This Row],[COMBINED]],STANDINGS_K[COMBINED],0),COLUMN(STANDINGS_K[PLACE IN LEAGUE]))</f>
        <v>12</v>
      </c>
      <c r="M522">
        <f>16-INDEX(STANDINGS_SV[],MATCH(Table1[[#This Row],[COMBINED]],STANDINGS_SV[COMBINED],0),COLUMN(STANDINGS_SV[PLACE IN LEAGUE]))</f>
        <v>9</v>
      </c>
      <c r="N522">
        <f>SUM(Table1[[#This Row],[BA]:[SV]])</f>
        <v>82</v>
      </c>
      <c r="O522">
        <v>7</v>
      </c>
    </row>
    <row r="523" spans="1:15" x14ac:dyDescent="0.25">
      <c r="A523" t="s">
        <v>922</v>
      </c>
      <c r="B523" t="s">
        <v>920</v>
      </c>
      <c r="C523" t="str">
        <f>Table1[[#This Row],[League]]&amp;Table1[[#This Row],[Team]]</f>
        <v>$150 Draft Champions Express Feb 26 8:00 pm Lg.3774Rayn Man</v>
      </c>
      <c r="D523">
        <f>16-INDEX(STANDINGS_BA[],MATCH(Table1[[#This Row],[COMBINED]],STANDINGS_BA[COMBINED],0),COLUMN(STANDINGS_BA[PLACE IN LEAGUE]))</f>
        <v>11</v>
      </c>
      <c r="E523">
        <f>16-INDEX(STANDINGS_R[],MATCH(Table1[[#This Row],[COMBINED]],STANDINGS_R[COMBINED],0),COLUMN(STANDINGS_R[PLACE IN LEAGUE]))</f>
        <v>6</v>
      </c>
      <c r="F523">
        <f>16-INDEX(STANDINGS_HR[],MATCH(Table1[[#This Row],[COMBINED]],STANDINGS_HR[COMBINED],0),COLUMN(STANDINGS_HR[PLACE IN LEAGUE]))</f>
        <v>7</v>
      </c>
      <c r="G523">
        <f>16-INDEX(STANDINGS_RBI[],MATCH(Table1[[#This Row],[COMBINED]],STANDINGS_RBI[COMBINED],0),COLUMN(STANDINGS_RBI[PLACE IN LEAGUE]))</f>
        <v>8</v>
      </c>
      <c r="H523">
        <f>16-INDEX(STANDINGS_SB[],MATCH(Table1[[#This Row],[COMBINED]],STANDINGS_SB[COMBINED],0),COLUMN(STANDINGS_SB[PLACE IN LEAGUE]))</f>
        <v>2</v>
      </c>
      <c r="I523">
        <f>16-INDEX(STANDINGS_ERA[],MATCH(Table1[[#This Row],[COMBINED]],STANDINGS_ERA[COMBINED],0),COLUMN(STANDINGS_ERA[PLACE IN LEAGUE]))</f>
        <v>6</v>
      </c>
      <c r="J523">
        <f>16-INDEX(STANDINGS_WHIP[],MATCH(Table1[[#This Row],[COMBINED]],STANDINGS_WHIP[COMBINED],0),COLUMN(STANDINGS_WHIP[PLACE IN LEAGUE]))</f>
        <v>6</v>
      </c>
      <c r="K523">
        <f>16-INDEX(STANDINGS_W[],MATCH(Table1[[#This Row],[COMBINED]],STANDINGS_W[COMBINED],0),COLUMN(STANDINGS_W[PLACE IN LEAGUE]))</f>
        <v>15</v>
      </c>
      <c r="L523">
        <f>16-INDEX(STANDINGS_K[],MATCH(Table1[[#This Row],[COMBINED]],STANDINGS_K[COMBINED],0),COLUMN(STANDINGS_K[PLACE IN LEAGUE]))</f>
        <v>15</v>
      </c>
      <c r="M523">
        <f>16-INDEX(STANDINGS_SV[],MATCH(Table1[[#This Row],[COMBINED]],STANDINGS_SV[COMBINED],0),COLUMN(STANDINGS_SV[PLACE IN LEAGUE]))</f>
        <v>5</v>
      </c>
      <c r="N523">
        <f>SUM(Table1[[#This Row],[BA]:[SV]])</f>
        <v>81</v>
      </c>
      <c r="O523">
        <v>8</v>
      </c>
    </row>
    <row r="524" spans="1:15" x14ac:dyDescent="0.25">
      <c r="A524" t="s">
        <v>928</v>
      </c>
      <c r="B524" t="s">
        <v>920</v>
      </c>
      <c r="C524" t="str">
        <f>Table1[[#This Row],[League]]&amp;Table1[[#This Row],[Team]]</f>
        <v>$150 Draft Champions Express Feb 26 8:00 pm Lg.3774Hosers</v>
      </c>
      <c r="D524">
        <f>16-INDEX(STANDINGS_BA[],MATCH(Table1[[#This Row],[COMBINED]],STANDINGS_BA[COMBINED],0),COLUMN(STANDINGS_BA[PLACE IN LEAGUE]))</f>
        <v>3</v>
      </c>
      <c r="E524">
        <f>16-INDEX(STANDINGS_R[],MATCH(Table1[[#This Row],[COMBINED]],STANDINGS_R[COMBINED],0),COLUMN(STANDINGS_R[PLACE IN LEAGUE]))</f>
        <v>7</v>
      </c>
      <c r="F524">
        <f>16-INDEX(STANDINGS_HR[],MATCH(Table1[[#This Row],[COMBINED]],STANDINGS_HR[COMBINED],0),COLUMN(STANDINGS_HR[PLACE IN LEAGUE]))</f>
        <v>9</v>
      </c>
      <c r="G524">
        <f>16-INDEX(STANDINGS_RBI[],MATCH(Table1[[#This Row],[COMBINED]],STANDINGS_RBI[COMBINED],0),COLUMN(STANDINGS_RBI[PLACE IN LEAGUE]))</f>
        <v>6</v>
      </c>
      <c r="H524">
        <f>16-INDEX(STANDINGS_SB[],MATCH(Table1[[#This Row],[COMBINED]],STANDINGS_SB[COMBINED],0),COLUMN(STANDINGS_SB[PLACE IN LEAGUE]))</f>
        <v>12</v>
      </c>
      <c r="I524">
        <f>16-INDEX(STANDINGS_ERA[],MATCH(Table1[[#This Row],[COMBINED]],STANDINGS_ERA[COMBINED],0),COLUMN(STANDINGS_ERA[PLACE IN LEAGUE]))</f>
        <v>9</v>
      </c>
      <c r="J524">
        <f>16-INDEX(STANDINGS_WHIP[],MATCH(Table1[[#This Row],[COMBINED]],STANDINGS_WHIP[COMBINED],0),COLUMN(STANDINGS_WHIP[PLACE IN LEAGUE]))</f>
        <v>7</v>
      </c>
      <c r="K524">
        <f>16-INDEX(STANDINGS_W[],MATCH(Table1[[#This Row],[COMBINED]],STANDINGS_W[COMBINED],0),COLUMN(STANDINGS_W[PLACE IN LEAGUE]))</f>
        <v>3</v>
      </c>
      <c r="L524">
        <f>16-INDEX(STANDINGS_K[],MATCH(Table1[[#This Row],[COMBINED]],STANDINGS_K[COMBINED],0),COLUMN(STANDINGS_K[PLACE IN LEAGUE]))</f>
        <v>5</v>
      </c>
      <c r="M524">
        <f>16-INDEX(STANDINGS_SV[],MATCH(Table1[[#This Row],[COMBINED]],STANDINGS_SV[COMBINED],0),COLUMN(STANDINGS_SV[PLACE IN LEAGUE]))</f>
        <v>14</v>
      </c>
      <c r="N524">
        <f>SUM(Table1[[#This Row],[BA]:[SV]])</f>
        <v>75</v>
      </c>
      <c r="O524">
        <v>9</v>
      </c>
    </row>
    <row r="525" spans="1:15" x14ac:dyDescent="0.25">
      <c r="A525" t="s">
        <v>929</v>
      </c>
      <c r="B525" t="s">
        <v>920</v>
      </c>
      <c r="C525" t="str">
        <f>Table1[[#This Row],[League]]&amp;Table1[[#This Row],[Team]]</f>
        <v>$150 Draft Champions Express Feb 26 8:00 pm Lg.3774TEAM SUCK</v>
      </c>
      <c r="D525">
        <f>16-INDEX(STANDINGS_BA[],MATCH(Table1[[#This Row],[COMBINED]],STANDINGS_BA[COMBINED],0),COLUMN(STANDINGS_BA[PLACE IN LEAGUE]))</f>
        <v>2</v>
      </c>
      <c r="E525">
        <f>16-INDEX(STANDINGS_R[],MATCH(Table1[[#This Row],[COMBINED]],STANDINGS_R[COMBINED],0),COLUMN(STANDINGS_R[PLACE IN LEAGUE]))</f>
        <v>3</v>
      </c>
      <c r="F525">
        <f>16-INDEX(STANDINGS_HR[],MATCH(Table1[[#This Row],[COMBINED]],STANDINGS_HR[COMBINED],0),COLUMN(STANDINGS_HR[PLACE IN LEAGUE]))</f>
        <v>2</v>
      </c>
      <c r="G525">
        <f>16-INDEX(STANDINGS_RBI[],MATCH(Table1[[#This Row],[COMBINED]],STANDINGS_RBI[COMBINED],0),COLUMN(STANDINGS_RBI[PLACE IN LEAGUE]))</f>
        <v>2</v>
      </c>
      <c r="H525">
        <f>16-INDEX(STANDINGS_SB[],MATCH(Table1[[#This Row],[COMBINED]],STANDINGS_SB[COMBINED],0),COLUMN(STANDINGS_SB[PLACE IN LEAGUE]))</f>
        <v>8</v>
      </c>
      <c r="I525">
        <f>16-INDEX(STANDINGS_ERA[],MATCH(Table1[[#This Row],[COMBINED]],STANDINGS_ERA[COMBINED],0),COLUMN(STANDINGS_ERA[PLACE IN LEAGUE]))</f>
        <v>11</v>
      </c>
      <c r="J525">
        <f>16-INDEX(STANDINGS_WHIP[],MATCH(Table1[[#This Row],[COMBINED]],STANDINGS_WHIP[COMBINED],0),COLUMN(STANDINGS_WHIP[PLACE IN LEAGUE]))</f>
        <v>11</v>
      </c>
      <c r="K525">
        <f>16-INDEX(STANDINGS_W[],MATCH(Table1[[#This Row],[COMBINED]],STANDINGS_W[COMBINED],0),COLUMN(STANDINGS_W[PLACE IN LEAGUE]))</f>
        <v>13</v>
      </c>
      <c r="L525">
        <f>16-INDEX(STANDINGS_K[],MATCH(Table1[[#This Row],[COMBINED]],STANDINGS_K[COMBINED],0),COLUMN(STANDINGS_K[PLACE IN LEAGUE]))</f>
        <v>14</v>
      </c>
      <c r="M525">
        <f>16-INDEX(STANDINGS_SV[],MATCH(Table1[[#This Row],[COMBINED]],STANDINGS_SV[COMBINED],0),COLUMN(STANDINGS_SV[PLACE IN LEAGUE]))</f>
        <v>6</v>
      </c>
      <c r="N525">
        <f>SUM(Table1[[#This Row],[BA]:[SV]])</f>
        <v>72</v>
      </c>
      <c r="O525">
        <v>10</v>
      </c>
    </row>
    <row r="526" spans="1:15" x14ac:dyDescent="0.25">
      <c r="A526" t="s">
        <v>76</v>
      </c>
      <c r="B526" t="s">
        <v>920</v>
      </c>
      <c r="C526" t="str">
        <f>Table1[[#This Row],[League]]&amp;Table1[[#This Row],[Team]]</f>
        <v>$150 Draft Champions Express Feb 26 8:00 pm Lg.3774Team Peterson</v>
      </c>
      <c r="D526">
        <f>16-INDEX(STANDINGS_BA[],MATCH(Table1[[#This Row],[COMBINED]],STANDINGS_BA[COMBINED],0),COLUMN(STANDINGS_BA[PLACE IN LEAGUE]))</f>
        <v>5</v>
      </c>
      <c r="E526">
        <f>16-INDEX(STANDINGS_R[],MATCH(Table1[[#This Row],[COMBINED]],STANDINGS_R[COMBINED],0),COLUMN(STANDINGS_R[PLACE IN LEAGUE]))</f>
        <v>12</v>
      </c>
      <c r="F526">
        <f>16-INDEX(STANDINGS_HR[],MATCH(Table1[[#This Row],[COMBINED]],STANDINGS_HR[COMBINED],0),COLUMN(STANDINGS_HR[PLACE IN LEAGUE]))</f>
        <v>13</v>
      </c>
      <c r="G526">
        <f>16-INDEX(STANDINGS_RBI[],MATCH(Table1[[#This Row],[COMBINED]],STANDINGS_RBI[COMBINED],0),COLUMN(STANDINGS_RBI[PLACE IN LEAGUE]))</f>
        <v>12</v>
      </c>
      <c r="H526">
        <f>16-INDEX(STANDINGS_SB[],MATCH(Table1[[#This Row],[COMBINED]],STANDINGS_SB[COMBINED],0),COLUMN(STANDINGS_SB[PLACE IN LEAGUE]))</f>
        <v>3</v>
      </c>
      <c r="I526">
        <f>16-INDEX(STANDINGS_ERA[],MATCH(Table1[[#This Row],[COMBINED]],STANDINGS_ERA[COMBINED],0),COLUMN(STANDINGS_ERA[PLACE IN LEAGUE]))</f>
        <v>2</v>
      </c>
      <c r="J526">
        <f>16-INDEX(STANDINGS_WHIP[],MATCH(Table1[[#This Row],[COMBINED]],STANDINGS_WHIP[COMBINED],0),COLUMN(STANDINGS_WHIP[PLACE IN LEAGUE]))</f>
        <v>1</v>
      </c>
      <c r="K526">
        <f>16-INDEX(STANDINGS_W[],MATCH(Table1[[#This Row],[COMBINED]],STANDINGS_W[COMBINED],0),COLUMN(STANDINGS_W[PLACE IN LEAGUE]))</f>
        <v>6</v>
      </c>
      <c r="L526">
        <f>16-INDEX(STANDINGS_K[],MATCH(Table1[[#This Row],[COMBINED]],STANDINGS_K[COMBINED],0),COLUMN(STANDINGS_K[PLACE IN LEAGUE]))</f>
        <v>6</v>
      </c>
      <c r="M526">
        <f>16-INDEX(STANDINGS_SV[],MATCH(Table1[[#This Row],[COMBINED]],STANDINGS_SV[COMBINED],0),COLUMN(STANDINGS_SV[PLACE IN LEAGUE]))</f>
        <v>7</v>
      </c>
      <c r="N526">
        <f>SUM(Table1[[#This Row],[BA]:[SV]])</f>
        <v>67</v>
      </c>
      <c r="O526">
        <v>11</v>
      </c>
    </row>
    <row r="527" spans="1:15" x14ac:dyDescent="0.25">
      <c r="A527" t="s">
        <v>923</v>
      </c>
      <c r="B527" t="s">
        <v>920</v>
      </c>
      <c r="C527" t="str">
        <f>Table1[[#This Row],[League]]&amp;Table1[[#This Row],[Team]]</f>
        <v>$150 Draft Champions Express Feb 26 8:00 pm Lg.3774Bad News Bears</v>
      </c>
      <c r="D527">
        <f>16-INDEX(STANDINGS_BA[],MATCH(Table1[[#This Row],[COMBINED]],STANDINGS_BA[COMBINED],0),COLUMN(STANDINGS_BA[PLACE IN LEAGUE]))</f>
        <v>10</v>
      </c>
      <c r="E527">
        <f>16-INDEX(STANDINGS_R[],MATCH(Table1[[#This Row],[COMBINED]],STANDINGS_R[COMBINED],0),COLUMN(STANDINGS_R[PLACE IN LEAGUE]))</f>
        <v>9</v>
      </c>
      <c r="F527">
        <f>16-INDEX(STANDINGS_HR[],MATCH(Table1[[#This Row],[COMBINED]],STANDINGS_HR[COMBINED],0),COLUMN(STANDINGS_HR[PLACE IN LEAGUE]))</f>
        <v>8</v>
      </c>
      <c r="G527">
        <f>16-INDEX(STANDINGS_RBI[],MATCH(Table1[[#This Row],[COMBINED]],STANDINGS_RBI[COMBINED],0),COLUMN(STANDINGS_RBI[PLACE IN LEAGUE]))</f>
        <v>7</v>
      </c>
      <c r="H527">
        <f>16-INDEX(STANDINGS_SB[],MATCH(Table1[[#This Row],[COMBINED]],STANDINGS_SB[COMBINED],0),COLUMN(STANDINGS_SB[PLACE IN LEAGUE]))</f>
        <v>4</v>
      </c>
      <c r="I527">
        <f>16-INDEX(STANDINGS_ERA[],MATCH(Table1[[#This Row],[COMBINED]],STANDINGS_ERA[COMBINED],0),COLUMN(STANDINGS_ERA[PLACE IN LEAGUE]))</f>
        <v>5</v>
      </c>
      <c r="J527">
        <f>16-INDEX(STANDINGS_WHIP[],MATCH(Table1[[#This Row],[COMBINED]],STANDINGS_WHIP[COMBINED],0),COLUMN(STANDINGS_WHIP[PLACE IN LEAGUE]))</f>
        <v>4</v>
      </c>
      <c r="K527">
        <f>16-INDEX(STANDINGS_W[],MATCH(Table1[[#This Row],[COMBINED]],STANDINGS_W[COMBINED],0),COLUMN(STANDINGS_W[PLACE IN LEAGUE]))</f>
        <v>9</v>
      </c>
      <c r="L527">
        <f>16-INDEX(STANDINGS_K[],MATCH(Table1[[#This Row],[COMBINED]],STANDINGS_K[COMBINED],0),COLUMN(STANDINGS_K[PLACE IN LEAGUE]))</f>
        <v>4</v>
      </c>
      <c r="M527">
        <f>16-INDEX(STANDINGS_SV[],MATCH(Table1[[#This Row],[COMBINED]],STANDINGS_SV[COMBINED],0),COLUMN(STANDINGS_SV[PLACE IN LEAGUE]))</f>
        <v>3</v>
      </c>
      <c r="N527">
        <f>SUM(Table1[[#This Row],[BA]:[SV]])</f>
        <v>63</v>
      </c>
      <c r="O527">
        <v>12</v>
      </c>
    </row>
    <row r="528" spans="1:15" x14ac:dyDescent="0.25">
      <c r="A528" t="s">
        <v>930</v>
      </c>
      <c r="B528" t="s">
        <v>920</v>
      </c>
      <c r="C528" t="str">
        <f>Table1[[#This Row],[League]]&amp;Table1[[#This Row],[Team]]</f>
        <v>$150 Draft Champions Express Feb 26 8:00 pm Lg.3774Duda Where's My Car?</v>
      </c>
      <c r="D528">
        <f>16-INDEX(STANDINGS_BA[],MATCH(Table1[[#This Row],[COMBINED]],STANDINGS_BA[COMBINED],0),COLUMN(STANDINGS_BA[PLACE IN LEAGUE]))</f>
        <v>1</v>
      </c>
      <c r="E528">
        <f>16-INDEX(STANDINGS_R[],MATCH(Table1[[#This Row],[COMBINED]],STANDINGS_R[COMBINED],0),COLUMN(STANDINGS_R[PLACE IN LEAGUE]))</f>
        <v>8</v>
      </c>
      <c r="F528">
        <f>16-INDEX(STANDINGS_HR[],MATCH(Table1[[#This Row],[COMBINED]],STANDINGS_HR[COMBINED],0),COLUMN(STANDINGS_HR[PLACE IN LEAGUE]))</f>
        <v>4</v>
      </c>
      <c r="G528">
        <f>16-INDEX(STANDINGS_RBI[],MATCH(Table1[[#This Row],[COMBINED]],STANDINGS_RBI[COMBINED],0),COLUMN(STANDINGS_RBI[PLACE IN LEAGUE]))</f>
        <v>4</v>
      </c>
      <c r="H528">
        <f>16-INDEX(STANDINGS_SB[],MATCH(Table1[[#This Row],[COMBINED]],STANDINGS_SB[COMBINED],0),COLUMN(STANDINGS_SB[PLACE IN LEAGUE]))</f>
        <v>11</v>
      </c>
      <c r="I528">
        <f>16-INDEX(STANDINGS_ERA[],MATCH(Table1[[#This Row],[COMBINED]],STANDINGS_ERA[COMBINED],0),COLUMN(STANDINGS_ERA[PLACE IN LEAGUE]))</f>
        <v>4</v>
      </c>
      <c r="J528">
        <f>16-INDEX(STANDINGS_WHIP[],MATCH(Table1[[#This Row],[COMBINED]],STANDINGS_WHIP[COMBINED],0),COLUMN(STANDINGS_WHIP[PLACE IN LEAGUE]))</f>
        <v>8</v>
      </c>
      <c r="K528">
        <f>16-INDEX(STANDINGS_W[],MATCH(Table1[[#This Row],[COMBINED]],STANDINGS_W[COMBINED],0),COLUMN(STANDINGS_W[PLACE IN LEAGUE]))</f>
        <v>8</v>
      </c>
      <c r="L528">
        <f>16-INDEX(STANDINGS_K[],MATCH(Table1[[#This Row],[COMBINED]],STANDINGS_K[COMBINED],0),COLUMN(STANDINGS_K[PLACE IN LEAGUE]))</f>
        <v>10</v>
      </c>
      <c r="M528">
        <f>16-INDEX(STANDINGS_SV[],MATCH(Table1[[#This Row],[COMBINED]],STANDINGS_SV[COMBINED],0),COLUMN(STANDINGS_SV[PLACE IN LEAGUE]))</f>
        <v>4</v>
      </c>
      <c r="N528">
        <f>SUM(Table1[[#This Row],[BA]:[SV]])</f>
        <v>62</v>
      </c>
      <c r="O528">
        <v>13</v>
      </c>
    </row>
    <row r="529" spans="1:15" x14ac:dyDescent="0.25">
      <c r="A529" t="s">
        <v>458</v>
      </c>
      <c r="B529" t="s">
        <v>920</v>
      </c>
      <c r="C529" t="str">
        <f>Table1[[#This Row],[League]]&amp;Table1[[#This Row],[Team]]</f>
        <v>$150 Draft Champions Express Feb 26 8:00 pm Lg.3774Team Chandar</v>
      </c>
      <c r="D529">
        <f>16-INDEX(STANDINGS_BA[],MATCH(Table1[[#This Row],[COMBINED]],STANDINGS_BA[COMBINED],0),COLUMN(STANDINGS_BA[PLACE IN LEAGUE]))</f>
        <v>6</v>
      </c>
      <c r="E529">
        <f>16-INDEX(STANDINGS_R[],MATCH(Table1[[#This Row],[COMBINED]],STANDINGS_R[COMBINED],0),COLUMN(STANDINGS_R[PLACE IN LEAGUE]))</f>
        <v>1</v>
      </c>
      <c r="F529">
        <f>16-INDEX(STANDINGS_HR[],MATCH(Table1[[#This Row],[COMBINED]],STANDINGS_HR[COMBINED],0),COLUMN(STANDINGS_HR[PLACE IN LEAGUE]))</f>
        <v>1</v>
      </c>
      <c r="G529">
        <f>16-INDEX(STANDINGS_RBI[],MATCH(Table1[[#This Row],[COMBINED]],STANDINGS_RBI[COMBINED],0),COLUMN(STANDINGS_RBI[PLACE IN LEAGUE]))</f>
        <v>1</v>
      </c>
      <c r="H529">
        <f>16-INDEX(STANDINGS_SB[],MATCH(Table1[[#This Row],[COMBINED]],STANDINGS_SB[COMBINED],0),COLUMN(STANDINGS_SB[PLACE IN LEAGUE]))</f>
        <v>5</v>
      </c>
      <c r="I529">
        <f>16-INDEX(STANDINGS_ERA[],MATCH(Table1[[#This Row],[COMBINED]],STANDINGS_ERA[COMBINED],0),COLUMN(STANDINGS_ERA[PLACE IN LEAGUE]))</f>
        <v>13</v>
      </c>
      <c r="J529">
        <f>16-INDEX(STANDINGS_WHIP[],MATCH(Table1[[#This Row],[COMBINED]],STANDINGS_WHIP[COMBINED],0),COLUMN(STANDINGS_WHIP[PLACE IN LEAGUE]))</f>
        <v>12</v>
      </c>
      <c r="K529">
        <f>16-INDEX(STANDINGS_W[],MATCH(Table1[[#This Row],[COMBINED]],STANDINGS_W[COMBINED],0),COLUMN(STANDINGS_W[PLACE IN LEAGUE]))</f>
        <v>2</v>
      </c>
      <c r="L529">
        <f>16-INDEX(STANDINGS_K[],MATCH(Table1[[#This Row],[COMBINED]],STANDINGS_K[COMBINED],0),COLUMN(STANDINGS_K[PLACE IN LEAGUE]))</f>
        <v>3</v>
      </c>
      <c r="M529">
        <f>16-INDEX(STANDINGS_SV[],MATCH(Table1[[#This Row],[COMBINED]],STANDINGS_SV[COMBINED],0),COLUMN(STANDINGS_SV[PLACE IN LEAGUE]))</f>
        <v>11</v>
      </c>
      <c r="N529">
        <f>SUM(Table1[[#This Row],[BA]:[SV]])</f>
        <v>55</v>
      </c>
      <c r="O529">
        <v>14</v>
      </c>
    </row>
    <row r="530" spans="1:15" x14ac:dyDescent="0.25">
      <c r="A530" t="s">
        <v>925</v>
      </c>
      <c r="B530" t="s">
        <v>920</v>
      </c>
      <c r="C530" t="str">
        <f>Table1[[#This Row],[League]]&amp;Table1[[#This Row],[Team]]</f>
        <v>$150 Draft Champions Express Feb 26 8:00 pm Lg.3774The Hypetrain to Loserville</v>
      </c>
      <c r="D530">
        <f>16-INDEX(STANDINGS_BA[],MATCH(Table1[[#This Row],[COMBINED]],STANDINGS_BA[COMBINED],0),COLUMN(STANDINGS_BA[PLACE IN LEAGUE]))</f>
        <v>8</v>
      </c>
      <c r="E530">
        <f>16-INDEX(STANDINGS_R[],MATCH(Table1[[#This Row],[COMBINED]],STANDINGS_R[COMBINED],0),COLUMN(STANDINGS_R[PLACE IN LEAGUE]))</f>
        <v>2</v>
      </c>
      <c r="F530">
        <f>16-INDEX(STANDINGS_HR[],MATCH(Table1[[#This Row],[COMBINED]],STANDINGS_HR[COMBINED],0),COLUMN(STANDINGS_HR[PLACE IN LEAGUE]))</f>
        <v>3</v>
      </c>
      <c r="G530">
        <f>16-INDEX(STANDINGS_RBI[],MATCH(Table1[[#This Row],[COMBINED]],STANDINGS_RBI[COMBINED],0),COLUMN(STANDINGS_RBI[PLACE IN LEAGUE]))</f>
        <v>3</v>
      </c>
      <c r="H530">
        <f>16-INDEX(STANDINGS_SB[],MATCH(Table1[[#This Row],[COMBINED]],STANDINGS_SB[COMBINED],0),COLUMN(STANDINGS_SB[PLACE IN LEAGUE]))</f>
        <v>6</v>
      </c>
      <c r="I530">
        <f>16-INDEX(STANDINGS_ERA[],MATCH(Table1[[#This Row],[COMBINED]],STANDINGS_ERA[COMBINED],0),COLUMN(STANDINGS_ERA[PLACE IN LEAGUE]))</f>
        <v>8</v>
      </c>
      <c r="J530">
        <f>16-INDEX(STANDINGS_WHIP[],MATCH(Table1[[#This Row],[COMBINED]],STANDINGS_WHIP[COMBINED],0),COLUMN(STANDINGS_WHIP[PLACE IN LEAGUE]))</f>
        <v>5</v>
      </c>
      <c r="K530">
        <f>16-INDEX(STANDINGS_W[],MATCH(Table1[[#This Row],[COMBINED]],STANDINGS_W[COMBINED],0),COLUMN(STANDINGS_W[PLACE IN LEAGUE]))</f>
        <v>1</v>
      </c>
      <c r="L530">
        <f>16-INDEX(STANDINGS_K[],MATCH(Table1[[#This Row],[COMBINED]],STANDINGS_K[COMBINED],0),COLUMN(STANDINGS_K[PLACE IN LEAGUE]))</f>
        <v>1</v>
      </c>
      <c r="M530">
        <f>16-INDEX(STANDINGS_SV[],MATCH(Table1[[#This Row],[COMBINED]],STANDINGS_SV[COMBINED],0),COLUMN(STANDINGS_SV[PLACE IN LEAGUE]))</f>
        <v>10</v>
      </c>
      <c r="N530">
        <f>SUM(Table1[[#This Row],[BA]:[SV]])</f>
        <v>47</v>
      </c>
      <c r="O530">
        <v>15</v>
      </c>
    </row>
    <row r="531" spans="1:15" x14ac:dyDescent="0.25">
      <c r="A531" t="s">
        <v>931</v>
      </c>
      <c r="B531" t="s">
        <v>932</v>
      </c>
      <c r="C531" t="str">
        <f>Table1[[#This Row],[League]]&amp;Table1[[#This Row],[Team]]</f>
        <v>$150 Draft Champions Express Feb 28 7:00 pm Lg.3755Lucky # 7</v>
      </c>
      <c r="D531">
        <f>16-INDEX(STANDINGS_BA[],MATCH(Table1[[#This Row],[COMBINED]],STANDINGS_BA[COMBINED],0),COLUMN(STANDINGS_BA[PLACE IN LEAGUE]))</f>
        <v>15</v>
      </c>
      <c r="E531">
        <f>16-INDEX(STANDINGS_R[],MATCH(Table1[[#This Row],[COMBINED]],STANDINGS_R[COMBINED],0),COLUMN(STANDINGS_R[PLACE IN LEAGUE]))</f>
        <v>15</v>
      </c>
      <c r="F531">
        <f>16-INDEX(STANDINGS_HR[],MATCH(Table1[[#This Row],[COMBINED]],STANDINGS_HR[COMBINED],0),COLUMN(STANDINGS_HR[PLACE IN LEAGUE]))</f>
        <v>13</v>
      </c>
      <c r="G531">
        <f>16-INDEX(STANDINGS_RBI[],MATCH(Table1[[#This Row],[COMBINED]],STANDINGS_RBI[COMBINED],0),COLUMN(STANDINGS_RBI[PLACE IN LEAGUE]))</f>
        <v>15</v>
      </c>
      <c r="H531">
        <f>16-INDEX(STANDINGS_SB[],MATCH(Table1[[#This Row],[COMBINED]],STANDINGS_SB[COMBINED],0),COLUMN(STANDINGS_SB[PLACE IN LEAGUE]))</f>
        <v>12</v>
      </c>
      <c r="I531">
        <f>16-INDEX(STANDINGS_ERA[],MATCH(Table1[[#This Row],[COMBINED]],STANDINGS_ERA[COMBINED],0),COLUMN(STANDINGS_ERA[PLACE IN LEAGUE]))</f>
        <v>11</v>
      </c>
      <c r="J531">
        <f>16-INDEX(STANDINGS_WHIP[],MATCH(Table1[[#This Row],[COMBINED]],STANDINGS_WHIP[COMBINED],0),COLUMN(STANDINGS_WHIP[PLACE IN LEAGUE]))</f>
        <v>12</v>
      </c>
      <c r="K531">
        <f>16-INDEX(STANDINGS_W[],MATCH(Table1[[#This Row],[COMBINED]],STANDINGS_W[COMBINED],0),COLUMN(STANDINGS_W[PLACE IN LEAGUE]))</f>
        <v>15</v>
      </c>
      <c r="L531">
        <f>16-INDEX(STANDINGS_K[],MATCH(Table1[[#This Row],[COMBINED]],STANDINGS_K[COMBINED],0),COLUMN(STANDINGS_K[PLACE IN LEAGUE]))</f>
        <v>14</v>
      </c>
      <c r="M531">
        <f>16-INDEX(STANDINGS_SV[],MATCH(Table1[[#This Row],[COMBINED]],STANDINGS_SV[COMBINED],0),COLUMN(STANDINGS_SV[PLACE IN LEAGUE]))</f>
        <v>3</v>
      </c>
      <c r="N531">
        <f>SUM(Table1[[#This Row],[BA]:[SV]])</f>
        <v>125</v>
      </c>
      <c r="O531">
        <v>1</v>
      </c>
    </row>
    <row r="532" spans="1:15" x14ac:dyDescent="0.25">
      <c r="A532" t="s">
        <v>941</v>
      </c>
      <c r="B532" t="s">
        <v>932</v>
      </c>
      <c r="C532" t="str">
        <f>Table1[[#This Row],[League]]&amp;Table1[[#This Row],[Team]]</f>
        <v>$150 Draft Champions Express Feb 28 7:00 pm Lg.3755Starfishmn 0228X</v>
      </c>
      <c r="D532">
        <f>16-INDEX(STANDINGS_BA[],MATCH(Table1[[#This Row],[COMBINED]],STANDINGS_BA[COMBINED],0),COLUMN(STANDINGS_BA[PLACE IN LEAGUE]))</f>
        <v>2</v>
      </c>
      <c r="E532">
        <f>16-INDEX(STANDINGS_R[],MATCH(Table1[[#This Row],[COMBINED]],STANDINGS_R[COMBINED],0),COLUMN(STANDINGS_R[PLACE IN LEAGUE]))</f>
        <v>13</v>
      </c>
      <c r="F532">
        <f>16-INDEX(STANDINGS_HR[],MATCH(Table1[[#This Row],[COMBINED]],STANDINGS_HR[COMBINED],0),COLUMN(STANDINGS_HR[PLACE IN LEAGUE]))</f>
        <v>15</v>
      </c>
      <c r="G532">
        <f>16-INDEX(STANDINGS_RBI[],MATCH(Table1[[#This Row],[COMBINED]],STANDINGS_RBI[COMBINED],0),COLUMN(STANDINGS_RBI[PLACE IN LEAGUE]))</f>
        <v>13</v>
      </c>
      <c r="H532">
        <f>16-INDEX(STANDINGS_SB[],MATCH(Table1[[#This Row],[COMBINED]],STANDINGS_SB[COMBINED],0),COLUMN(STANDINGS_SB[PLACE IN LEAGUE]))</f>
        <v>15</v>
      </c>
      <c r="I532">
        <f>16-INDEX(STANDINGS_ERA[],MATCH(Table1[[#This Row],[COMBINED]],STANDINGS_ERA[COMBINED],0),COLUMN(STANDINGS_ERA[PLACE IN LEAGUE]))</f>
        <v>13</v>
      </c>
      <c r="J532">
        <f>16-INDEX(STANDINGS_WHIP[],MATCH(Table1[[#This Row],[COMBINED]],STANDINGS_WHIP[COMBINED],0),COLUMN(STANDINGS_WHIP[PLACE IN LEAGUE]))</f>
        <v>14</v>
      </c>
      <c r="K532">
        <f>16-INDEX(STANDINGS_W[],MATCH(Table1[[#This Row],[COMBINED]],STANDINGS_W[COMBINED],0),COLUMN(STANDINGS_W[PLACE IN LEAGUE]))</f>
        <v>6</v>
      </c>
      <c r="L532">
        <f>16-INDEX(STANDINGS_K[],MATCH(Table1[[#This Row],[COMBINED]],STANDINGS_K[COMBINED],0),COLUMN(STANDINGS_K[PLACE IN LEAGUE]))</f>
        <v>7</v>
      </c>
      <c r="M532">
        <f>16-INDEX(STANDINGS_SV[],MATCH(Table1[[#This Row],[COMBINED]],STANDINGS_SV[COMBINED],0),COLUMN(STANDINGS_SV[PLACE IN LEAGUE]))</f>
        <v>15</v>
      </c>
      <c r="N532">
        <f>SUM(Table1[[#This Row],[BA]:[SV]])</f>
        <v>113</v>
      </c>
      <c r="O532">
        <v>2</v>
      </c>
    </row>
    <row r="533" spans="1:15" x14ac:dyDescent="0.25">
      <c r="A533" t="s">
        <v>935</v>
      </c>
      <c r="B533" t="s">
        <v>932</v>
      </c>
      <c r="C533" t="str">
        <f>Table1[[#This Row],[League]]&amp;Table1[[#This Row],[Team]]</f>
        <v>$150 Draft Champions Express Feb 28 7:00 pm Lg.3755Gamble Owns You</v>
      </c>
      <c r="D533">
        <f>16-INDEX(STANDINGS_BA[],MATCH(Table1[[#This Row],[COMBINED]],STANDINGS_BA[COMBINED],0),COLUMN(STANDINGS_BA[PLACE IN LEAGUE]))</f>
        <v>11</v>
      </c>
      <c r="E533">
        <f>16-INDEX(STANDINGS_R[],MATCH(Table1[[#This Row],[COMBINED]],STANDINGS_R[COMBINED],0),COLUMN(STANDINGS_R[PLACE IN LEAGUE]))</f>
        <v>10</v>
      </c>
      <c r="F533">
        <f>16-INDEX(STANDINGS_HR[],MATCH(Table1[[#This Row],[COMBINED]],STANDINGS_HR[COMBINED],0),COLUMN(STANDINGS_HR[PLACE IN LEAGUE]))</f>
        <v>6</v>
      </c>
      <c r="G533">
        <f>16-INDEX(STANDINGS_RBI[],MATCH(Table1[[#This Row],[COMBINED]],STANDINGS_RBI[COMBINED],0),COLUMN(STANDINGS_RBI[PLACE IN LEAGUE]))</f>
        <v>9</v>
      </c>
      <c r="H533">
        <f>16-INDEX(STANDINGS_SB[],MATCH(Table1[[#This Row],[COMBINED]],STANDINGS_SB[COMBINED],0),COLUMN(STANDINGS_SB[PLACE IN LEAGUE]))</f>
        <v>14</v>
      </c>
      <c r="I533">
        <f>16-INDEX(STANDINGS_ERA[],MATCH(Table1[[#This Row],[COMBINED]],STANDINGS_ERA[COMBINED],0),COLUMN(STANDINGS_ERA[PLACE IN LEAGUE]))</f>
        <v>14</v>
      </c>
      <c r="J533">
        <f>16-INDEX(STANDINGS_WHIP[],MATCH(Table1[[#This Row],[COMBINED]],STANDINGS_WHIP[COMBINED],0),COLUMN(STANDINGS_WHIP[PLACE IN LEAGUE]))</f>
        <v>13</v>
      </c>
      <c r="K533">
        <f>16-INDEX(STANDINGS_W[],MATCH(Table1[[#This Row],[COMBINED]],STANDINGS_W[COMBINED],0),COLUMN(STANDINGS_W[PLACE IN LEAGUE]))</f>
        <v>14</v>
      </c>
      <c r="L533">
        <f>16-INDEX(STANDINGS_K[],MATCH(Table1[[#This Row],[COMBINED]],STANDINGS_K[COMBINED],0),COLUMN(STANDINGS_K[PLACE IN LEAGUE]))</f>
        <v>12</v>
      </c>
      <c r="M533">
        <f>16-INDEX(STANDINGS_SV[],MATCH(Table1[[#This Row],[COMBINED]],STANDINGS_SV[COMBINED],0),COLUMN(STANDINGS_SV[PLACE IN LEAGUE]))</f>
        <v>6</v>
      </c>
      <c r="N533">
        <f>SUM(Table1[[#This Row],[BA]:[SV]])</f>
        <v>109</v>
      </c>
      <c r="O533">
        <v>3</v>
      </c>
    </row>
    <row r="534" spans="1:15" x14ac:dyDescent="0.25">
      <c r="A534" t="s">
        <v>934</v>
      </c>
      <c r="B534" t="s">
        <v>932</v>
      </c>
      <c r="C534" t="str">
        <f>Table1[[#This Row],[League]]&amp;Table1[[#This Row],[Team]]</f>
        <v>$150 Draft Champions Express Feb 28 7:00 pm Lg.3755Hopslam</v>
      </c>
      <c r="D534">
        <f>16-INDEX(STANDINGS_BA[],MATCH(Table1[[#This Row],[COMBINED]],STANDINGS_BA[COMBINED],0),COLUMN(STANDINGS_BA[PLACE IN LEAGUE]))</f>
        <v>12</v>
      </c>
      <c r="E534">
        <f>16-INDEX(STANDINGS_R[],MATCH(Table1[[#This Row],[COMBINED]],STANDINGS_R[COMBINED],0),COLUMN(STANDINGS_R[PLACE IN LEAGUE]))</f>
        <v>14</v>
      </c>
      <c r="F534">
        <f>16-INDEX(STANDINGS_HR[],MATCH(Table1[[#This Row],[COMBINED]],STANDINGS_HR[COMBINED],0),COLUMN(STANDINGS_HR[PLACE IN LEAGUE]))</f>
        <v>14</v>
      </c>
      <c r="G534">
        <f>16-INDEX(STANDINGS_RBI[],MATCH(Table1[[#This Row],[COMBINED]],STANDINGS_RBI[COMBINED],0),COLUMN(STANDINGS_RBI[PLACE IN LEAGUE]))</f>
        <v>14</v>
      </c>
      <c r="H534">
        <f>16-INDEX(STANDINGS_SB[],MATCH(Table1[[#This Row],[COMBINED]],STANDINGS_SB[COMBINED],0),COLUMN(STANDINGS_SB[PLACE IN LEAGUE]))</f>
        <v>7</v>
      </c>
      <c r="I534">
        <f>16-INDEX(STANDINGS_ERA[],MATCH(Table1[[#This Row],[COMBINED]],STANDINGS_ERA[COMBINED],0),COLUMN(STANDINGS_ERA[PLACE IN LEAGUE]))</f>
        <v>8</v>
      </c>
      <c r="J534">
        <f>16-INDEX(STANDINGS_WHIP[],MATCH(Table1[[#This Row],[COMBINED]],STANDINGS_WHIP[COMBINED],0),COLUMN(STANDINGS_WHIP[PLACE IN LEAGUE]))</f>
        <v>4</v>
      </c>
      <c r="K534">
        <f>16-INDEX(STANDINGS_W[],MATCH(Table1[[#This Row],[COMBINED]],STANDINGS_W[COMBINED],0),COLUMN(STANDINGS_W[PLACE IN LEAGUE]))</f>
        <v>9</v>
      </c>
      <c r="L534">
        <f>16-INDEX(STANDINGS_K[],MATCH(Table1[[#This Row],[COMBINED]],STANDINGS_K[COMBINED],0),COLUMN(STANDINGS_K[PLACE IN LEAGUE]))</f>
        <v>9</v>
      </c>
      <c r="M534">
        <f>16-INDEX(STANDINGS_SV[],MATCH(Table1[[#This Row],[COMBINED]],STANDINGS_SV[COMBINED],0),COLUMN(STANDINGS_SV[PLACE IN LEAGUE]))</f>
        <v>13</v>
      </c>
      <c r="N534">
        <f>SUM(Table1[[#This Row],[BA]:[SV]])</f>
        <v>104</v>
      </c>
      <c r="O534">
        <v>4</v>
      </c>
    </row>
    <row r="535" spans="1:15" x14ac:dyDescent="0.25">
      <c r="A535" t="s">
        <v>592</v>
      </c>
      <c r="B535" t="s">
        <v>932</v>
      </c>
      <c r="C535" t="str">
        <f>Table1[[#This Row],[League]]&amp;Table1[[#This Row],[Team]]</f>
        <v>$150 Draft Champions Express Feb 28 7:00 pm Lg.3755Team Bennette</v>
      </c>
      <c r="D535">
        <f>16-INDEX(STANDINGS_BA[],MATCH(Table1[[#This Row],[COMBINED]],STANDINGS_BA[COMBINED],0),COLUMN(STANDINGS_BA[PLACE IN LEAGUE]))</f>
        <v>14</v>
      </c>
      <c r="E535">
        <f>16-INDEX(STANDINGS_R[],MATCH(Table1[[#This Row],[COMBINED]],STANDINGS_R[COMBINED],0),COLUMN(STANDINGS_R[PLACE IN LEAGUE]))</f>
        <v>9</v>
      </c>
      <c r="F535">
        <f>16-INDEX(STANDINGS_HR[],MATCH(Table1[[#This Row],[COMBINED]],STANDINGS_HR[COMBINED],0),COLUMN(STANDINGS_HR[PLACE IN LEAGUE]))</f>
        <v>4</v>
      </c>
      <c r="G535">
        <f>16-INDEX(STANDINGS_RBI[],MATCH(Table1[[#This Row],[COMBINED]],STANDINGS_RBI[COMBINED],0),COLUMN(STANDINGS_RBI[PLACE IN LEAGUE]))</f>
        <v>7</v>
      </c>
      <c r="H535">
        <f>16-INDEX(STANDINGS_SB[],MATCH(Table1[[#This Row],[COMBINED]],STANDINGS_SB[COMBINED],0),COLUMN(STANDINGS_SB[PLACE IN LEAGUE]))</f>
        <v>11</v>
      </c>
      <c r="I535">
        <f>16-INDEX(STANDINGS_ERA[],MATCH(Table1[[#This Row],[COMBINED]],STANDINGS_ERA[COMBINED],0),COLUMN(STANDINGS_ERA[PLACE IN LEAGUE]))</f>
        <v>9</v>
      </c>
      <c r="J535">
        <f>16-INDEX(STANDINGS_WHIP[],MATCH(Table1[[#This Row],[COMBINED]],STANDINGS_WHIP[COMBINED],0),COLUMN(STANDINGS_WHIP[PLACE IN LEAGUE]))</f>
        <v>9</v>
      </c>
      <c r="K535">
        <f>16-INDEX(STANDINGS_W[],MATCH(Table1[[#This Row],[COMBINED]],STANDINGS_W[COMBINED],0),COLUMN(STANDINGS_W[PLACE IN LEAGUE]))</f>
        <v>7</v>
      </c>
      <c r="L535">
        <f>16-INDEX(STANDINGS_K[],MATCH(Table1[[#This Row],[COMBINED]],STANDINGS_K[COMBINED],0),COLUMN(STANDINGS_K[PLACE IN LEAGUE]))</f>
        <v>6</v>
      </c>
      <c r="M535">
        <f>16-INDEX(STANDINGS_SV[],MATCH(Table1[[#This Row],[COMBINED]],STANDINGS_SV[COMBINED],0),COLUMN(STANDINGS_SV[PLACE IN LEAGUE]))</f>
        <v>10</v>
      </c>
      <c r="N535">
        <f>SUM(Table1[[#This Row],[BA]:[SV]])</f>
        <v>86</v>
      </c>
      <c r="O535">
        <v>5</v>
      </c>
    </row>
    <row r="536" spans="1:15" x14ac:dyDescent="0.25">
      <c r="A536" t="s">
        <v>72</v>
      </c>
      <c r="B536" t="s">
        <v>932</v>
      </c>
      <c r="C536" t="str">
        <f>Table1[[#This Row],[League]]&amp;Table1[[#This Row],[Team]]</f>
        <v>$150 Draft Champions Express Feb 28 7:00 pm Lg.3755The Losing Edge</v>
      </c>
      <c r="D536">
        <f>16-INDEX(STANDINGS_BA[],MATCH(Table1[[#This Row],[COMBINED]],STANDINGS_BA[COMBINED],0),COLUMN(STANDINGS_BA[PLACE IN LEAGUE]))</f>
        <v>6</v>
      </c>
      <c r="E536">
        <f>16-INDEX(STANDINGS_R[],MATCH(Table1[[#This Row],[COMBINED]],STANDINGS_R[COMBINED],0),COLUMN(STANDINGS_R[PLACE IN LEAGUE]))</f>
        <v>7</v>
      </c>
      <c r="F536">
        <f>16-INDEX(STANDINGS_HR[],MATCH(Table1[[#This Row],[COMBINED]],STANDINGS_HR[COMBINED],0),COLUMN(STANDINGS_HR[PLACE IN LEAGUE]))</f>
        <v>9</v>
      </c>
      <c r="G536">
        <f>16-INDEX(STANDINGS_RBI[],MATCH(Table1[[#This Row],[COMBINED]],STANDINGS_RBI[COMBINED],0),COLUMN(STANDINGS_RBI[PLACE IN LEAGUE]))</f>
        <v>12</v>
      </c>
      <c r="H536">
        <f>16-INDEX(STANDINGS_SB[],MATCH(Table1[[#This Row],[COMBINED]],STANDINGS_SB[COMBINED],0),COLUMN(STANDINGS_SB[PLACE IN LEAGUE]))</f>
        <v>10</v>
      </c>
      <c r="I536">
        <f>16-INDEX(STANDINGS_ERA[],MATCH(Table1[[#This Row],[COMBINED]],STANDINGS_ERA[COMBINED],0),COLUMN(STANDINGS_ERA[PLACE IN LEAGUE]))</f>
        <v>5</v>
      </c>
      <c r="J536">
        <f>16-INDEX(STANDINGS_WHIP[],MATCH(Table1[[#This Row],[COMBINED]],STANDINGS_WHIP[COMBINED],0),COLUMN(STANDINGS_WHIP[PLACE IN LEAGUE]))</f>
        <v>8</v>
      </c>
      <c r="K536">
        <f>16-INDEX(STANDINGS_W[],MATCH(Table1[[#This Row],[COMBINED]],STANDINGS_W[COMBINED],0),COLUMN(STANDINGS_W[PLACE IN LEAGUE]))</f>
        <v>10</v>
      </c>
      <c r="L536">
        <f>16-INDEX(STANDINGS_K[],MATCH(Table1[[#This Row],[COMBINED]],STANDINGS_K[COMBINED],0),COLUMN(STANDINGS_K[PLACE IN LEAGUE]))</f>
        <v>5</v>
      </c>
      <c r="M536">
        <f>16-INDEX(STANDINGS_SV[],MATCH(Table1[[#This Row],[COMBINED]],STANDINGS_SV[COMBINED],0),COLUMN(STANDINGS_SV[PLACE IN LEAGUE]))</f>
        <v>14</v>
      </c>
      <c r="N536">
        <f>SUM(Table1[[#This Row],[BA]:[SV]])</f>
        <v>86</v>
      </c>
      <c r="O536">
        <v>6</v>
      </c>
    </row>
    <row r="537" spans="1:15" x14ac:dyDescent="0.25">
      <c r="A537" t="s">
        <v>936</v>
      </c>
      <c r="B537" t="s">
        <v>932</v>
      </c>
      <c r="C537" t="str">
        <f>Table1[[#This Row],[League]]&amp;Table1[[#This Row],[Team]]</f>
        <v>$150 Draft Champions Express Feb 28 7:00 pm Lg.375576 COLONIALS</v>
      </c>
      <c r="D537">
        <f>16-INDEX(STANDINGS_BA[],MATCH(Table1[[#This Row],[COMBINED]],STANDINGS_BA[COMBINED],0),COLUMN(STANDINGS_BA[PLACE IN LEAGUE]))</f>
        <v>10</v>
      </c>
      <c r="E537">
        <f>16-INDEX(STANDINGS_R[],MATCH(Table1[[#This Row],[COMBINED]],STANDINGS_R[COMBINED],0),COLUMN(STANDINGS_R[PLACE IN LEAGUE]))</f>
        <v>5</v>
      </c>
      <c r="F537">
        <f>16-INDEX(STANDINGS_HR[],MATCH(Table1[[#This Row],[COMBINED]],STANDINGS_HR[COMBINED],0),COLUMN(STANDINGS_HR[PLACE IN LEAGUE]))</f>
        <v>8</v>
      </c>
      <c r="G537">
        <f>16-INDEX(STANDINGS_RBI[],MATCH(Table1[[#This Row],[COMBINED]],STANDINGS_RBI[COMBINED],0),COLUMN(STANDINGS_RBI[PLACE IN LEAGUE]))</f>
        <v>4</v>
      </c>
      <c r="H537">
        <f>16-INDEX(STANDINGS_SB[],MATCH(Table1[[#This Row],[COMBINED]],STANDINGS_SB[COMBINED],0),COLUMN(STANDINGS_SB[PLACE IN LEAGUE]))</f>
        <v>3</v>
      </c>
      <c r="I537">
        <f>16-INDEX(STANDINGS_ERA[],MATCH(Table1[[#This Row],[COMBINED]],STANDINGS_ERA[COMBINED],0),COLUMN(STANDINGS_ERA[PLACE IN LEAGUE]))</f>
        <v>10</v>
      </c>
      <c r="J537">
        <f>16-INDEX(STANDINGS_WHIP[],MATCH(Table1[[#This Row],[COMBINED]],STANDINGS_WHIP[COMBINED],0),COLUMN(STANDINGS_WHIP[PLACE IN LEAGUE]))</f>
        <v>11</v>
      </c>
      <c r="K537">
        <f>16-INDEX(STANDINGS_W[],MATCH(Table1[[#This Row],[COMBINED]],STANDINGS_W[COMBINED],0),COLUMN(STANDINGS_W[PLACE IN LEAGUE]))</f>
        <v>13</v>
      </c>
      <c r="L537">
        <f>16-INDEX(STANDINGS_K[],MATCH(Table1[[#This Row],[COMBINED]],STANDINGS_K[COMBINED],0),COLUMN(STANDINGS_K[PLACE IN LEAGUE]))</f>
        <v>13</v>
      </c>
      <c r="M537">
        <f>16-INDEX(STANDINGS_SV[],MATCH(Table1[[#This Row],[COMBINED]],STANDINGS_SV[COMBINED],0),COLUMN(STANDINGS_SV[PLACE IN LEAGUE]))</f>
        <v>8</v>
      </c>
      <c r="N537">
        <f>SUM(Table1[[#This Row],[BA]:[SV]])</f>
        <v>85</v>
      </c>
      <c r="O537">
        <v>7</v>
      </c>
    </row>
    <row r="538" spans="1:15" x14ac:dyDescent="0.25">
      <c r="A538" t="s">
        <v>933</v>
      </c>
      <c r="B538" t="s">
        <v>932</v>
      </c>
      <c r="C538" t="str">
        <f>Table1[[#This Row],[League]]&amp;Table1[[#This Row],[Team]]</f>
        <v>$150 Draft Champions Express Feb 28 7:00 pm Lg.3755Team Freadman</v>
      </c>
      <c r="D538">
        <f>16-INDEX(STANDINGS_BA[],MATCH(Table1[[#This Row],[COMBINED]],STANDINGS_BA[COMBINED],0),COLUMN(STANDINGS_BA[PLACE IN LEAGUE]))</f>
        <v>13</v>
      </c>
      <c r="E538">
        <f>16-INDEX(STANDINGS_R[],MATCH(Table1[[#This Row],[COMBINED]],STANDINGS_R[COMBINED],0),COLUMN(STANDINGS_R[PLACE IN LEAGUE]))</f>
        <v>12</v>
      </c>
      <c r="F538">
        <f>16-INDEX(STANDINGS_HR[],MATCH(Table1[[#This Row],[COMBINED]],STANDINGS_HR[COMBINED],0),COLUMN(STANDINGS_HR[PLACE IN LEAGUE]))</f>
        <v>11</v>
      </c>
      <c r="G538">
        <f>16-INDEX(STANDINGS_RBI[],MATCH(Table1[[#This Row],[COMBINED]],STANDINGS_RBI[COMBINED],0),COLUMN(STANDINGS_RBI[PLACE IN LEAGUE]))</f>
        <v>8</v>
      </c>
      <c r="H538">
        <f>16-INDEX(STANDINGS_SB[],MATCH(Table1[[#This Row],[COMBINED]],STANDINGS_SB[COMBINED],0),COLUMN(STANDINGS_SB[PLACE IN LEAGUE]))</f>
        <v>9</v>
      </c>
      <c r="I538">
        <f>16-INDEX(STANDINGS_ERA[],MATCH(Table1[[#This Row],[COMBINED]],STANDINGS_ERA[COMBINED],0),COLUMN(STANDINGS_ERA[PLACE IN LEAGUE]))</f>
        <v>7</v>
      </c>
      <c r="J538">
        <f>16-INDEX(STANDINGS_WHIP[],MATCH(Table1[[#This Row],[COMBINED]],STANDINGS_WHIP[COMBINED],0),COLUMN(STANDINGS_WHIP[PLACE IN LEAGUE]))</f>
        <v>7</v>
      </c>
      <c r="K538">
        <f>16-INDEX(STANDINGS_W[],MATCH(Table1[[#This Row],[COMBINED]],STANDINGS_W[COMBINED],0),COLUMN(STANDINGS_W[PLACE IN LEAGUE]))</f>
        <v>5</v>
      </c>
      <c r="L538">
        <f>16-INDEX(STANDINGS_K[],MATCH(Table1[[#This Row],[COMBINED]],STANDINGS_K[COMBINED],0),COLUMN(STANDINGS_K[PLACE IN LEAGUE]))</f>
        <v>4</v>
      </c>
      <c r="M538">
        <f>16-INDEX(STANDINGS_SV[],MATCH(Table1[[#This Row],[COMBINED]],STANDINGS_SV[COMBINED],0),COLUMN(STANDINGS_SV[PLACE IN LEAGUE]))</f>
        <v>5</v>
      </c>
      <c r="N538">
        <f>SUM(Table1[[#This Row],[BA]:[SV]])</f>
        <v>81</v>
      </c>
      <c r="O538">
        <v>8</v>
      </c>
    </row>
    <row r="539" spans="1:15" x14ac:dyDescent="0.25">
      <c r="A539">
        <v>22222</v>
      </c>
      <c r="B539" t="s">
        <v>932</v>
      </c>
      <c r="C539" t="str">
        <f>Table1[[#This Row],[League]]&amp;Table1[[#This Row],[Team]]</f>
        <v>$150 Draft Champions Express Feb 28 7:00 pm Lg.375522222</v>
      </c>
      <c r="D539">
        <f>16-INDEX(STANDINGS_BA[],MATCH(Table1[[#This Row],[COMBINED]],STANDINGS_BA[COMBINED],0),COLUMN(STANDINGS_BA[PLACE IN LEAGUE]))</f>
        <v>3</v>
      </c>
      <c r="E539">
        <f>16-INDEX(STANDINGS_R[],MATCH(Table1[[#This Row],[COMBINED]],STANDINGS_R[COMBINED],0),COLUMN(STANDINGS_R[PLACE IN LEAGUE]))</f>
        <v>3</v>
      </c>
      <c r="F539">
        <f>16-INDEX(STANDINGS_HR[],MATCH(Table1[[#This Row],[COMBINED]],STANDINGS_HR[COMBINED],0),COLUMN(STANDINGS_HR[PLACE IN LEAGUE]))</f>
        <v>2</v>
      </c>
      <c r="G539">
        <f>16-INDEX(STANDINGS_RBI[],MATCH(Table1[[#This Row],[COMBINED]],STANDINGS_RBI[COMBINED],0),COLUMN(STANDINGS_RBI[PLACE IN LEAGUE]))</f>
        <v>2</v>
      </c>
      <c r="H539">
        <f>16-INDEX(STANDINGS_SB[],MATCH(Table1[[#This Row],[COMBINED]],STANDINGS_SB[COMBINED],0),COLUMN(STANDINGS_SB[PLACE IN LEAGUE]))</f>
        <v>13</v>
      </c>
      <c r="I539">
        <f>16-INDEX(STANDINGS_ERA[],MATCH(Table1[[#This Row],[COMBINED]],STANDINGS_ERA[COMBINED],0),COLUMN(STANDINGS_ERA[PLACE IN LEAGUE]))</f>
        <v>15</v>
      </c>
      <c r="J539">
        <f>16-INDEX(STANDINGS_WHIP[],MATCH(Table1[[#This Row],[COMBINED]],STANDINGS_WHIP[COMBINED],0),COLUMN(STANDINGS_WHIP[PLACE IN LEAGUE]))</f>
        <v>10</v>
      </c>
      <c r="K539">
        <f>16-INDEX(STANDINGS_W[],MATCH(Table1[[#This Row],[COMBINED]],STANDINGS_W[COMBINED],0),COLUMN(STANDINGS_W[PLACE IN LEAGUE]))</f>
        <v>4</v>
      </c>
      <c r="L539">
        <f>16-INDEX(STANDINGS_K[],MATCH(Table1[[#This Row],[COMBINED]],STANDINGS_K[COMBINED],0),COLUMN(STANDINGS_K[PLACE IN LEAGUE]))</f>
        <v>15</v>
      </c>
      <c r="M539">
        <f>16-INDEX(STANDINGS_SV[],MATCH(Table1[[#This Row],[COMBINED]],STANDINGS_SV[COMBINED],0),COLUMN(STANDINGS_SV[PLACE IN LEAGUE]))</f>
        <v>12</v>
      </c>
      <c r="N539">
        <f>SUM(Table1[[#This Row],[BA]:[SV]])</f>
        <v>79</v>
      </c>
      <c r="O539">
        <v>9</v>
      </c>
    </row>
    <row r="540" spans="1:15" x14ac:dyDescent="0.25">
      <c r="A540" t="s">
        <v>938</v>
      </c>
      <c r="B540" t="s">
        <v>932</v>
      </c>
      <c r="C540" t="str">
        <f>Table1[[#This Row],[League]]&amp;Table1[[#This Row],[Team]]</f>
        <v>$150 Draft Champions Express Feb 28 7:00 pm Lg.3755Stinky Cheese Men</v>
      </c>
      <c r="D540">
        <f>16-INDEX(STANDINGS_BA[],MATCH(Table1[[#This Row],[COMBINED]],STANDINGS_BA[COMBINED],0),COLUMN(STANDINGS_BA[PLACE IN LEAGUE]))</f>
        <v>8</v>
      </c>
      <c r="E540">
        <f>16-INDEX(STANDINGS_R[],MATCH(Table1[[#This Row],[COMBINED]],STANDINGS_R[COMBINED],0),COLUMN(STANDINGS_R[PLACE IN LEAGUE]))</f>
        <v>8</v>
      </c>
      <c r="F540">
        <f>16-INDEX(STANDINGS_HR[],MATCH(Table1[[#This Row],[COMBINED]],STANDINGS_HR[COMBINED],0),COLUMN(STANDINGS_HR[PLACE IN LEAGUE]))</f>
        <v>10</v>
      </c>
      <c r="G540">
        <f>16-INDEX(STANDINGS_RBI[],MATCH(Table1[[#This Row],[COMBINED]],STANDINGS_RBI[COMBINED],0),COLUMN(STANDINGS_RBI[PLACE IN LEAGUE]))</f>
        <v>10</v>
      </c>
      <c r="H540">
        <f>16-INDEX(STANDINGS_SB[],MATCH(Table1[[#This Row],[COMBINED]],STANDINGS_SB[COMBINED],0),COLUMN(STANDINGS_SB[PLACE IN LEAGUE]))</f>
        <v>8</v>
      </c>
      <c r="I540">
        <f>16-INDEX(STANDINGS_ERA[],MATCH(Table1[[#This Row],[COMBINED]],STANDINGS_ERA[COMBINED],0),COLUMN(STANDINGS_ERA[PLACE IN LEAGUE]))</f>
        <v>4</v>
      </c>
      <c r="J540">
        <f>16-INDEX(STANDINGS_WHIP[],MATCH(Table1[[#This Row],[COMBINED]],STANDINGS_WHIP[COMBINED],0),COLUMN(STANDINGS_WHIP[PLACE IN LEAGUE]))</f>
        <v>6</v>
      </c>
      <c r="K540">
        <f>16-INDEX(STANDINGS_W[],MATCH(Table1[[#This Row],[COMBINED]],STANDINGS_W[COMBINED],0),COLUMN(STANDINGS_W[PLACE IN LEAGUE]))</f>
        <v>11</v>
      </c>
      <c r="L540">
        <f>16-INDEX(STANDINGS_K[],MATCH(Table1[[#This Row],[COMBINED]],STANDINGS_K[COMBINED],0),COLUMN(STANDINGS_K[PLACE IN LEAGUE]))</f>
        <v>8</v>
      </c>
      <c r="M540">
        <f>16-INDEX(STANDINGS_SV[],MATCH(Table1[[#This Row],[COMBINED]],STANDINGS_SV[COMBINED],0),COLUMN(STANDINGS_SV[PLACE IN LEAGUE]))</f>
        <v>4</v>
      </c>
      <c r="N540">
        <f>SUM(Table1[[#This Row],[BA]:[SV]])</f>
        <v>77</v>
      </c>
      <c r="O540">
        <v>10</v>
      </c>
    </row>
    <row r="541" spans="1:15" x14ac:dyDescent="0.25">
      <c r="A541" t="s">
        <v>939</v>
      </c>
      <c r="B541" t="s">
        <v>932</v>
      </c>
      <c r="C541" t="str">
        <f>Table1[[#This Row],[League]]&amp;Table1[[#This Row],[Team]]</f>
        <v>$150 Draft Champions Express Feb 28 7:00 pm Lg.3755TeamSpitman</v>
      </c>
      <c r="D541">
        <f>16-INDEX(STANDINGS_BA[],MATCH(Table1[[#This Row],[COMBINED]],STANDINGS_BA[COMBINED],0),COLUMN(STANDINGS_BA[PLACE IN LEAGUE]))</f>
        <v>7</v>
      </c>
      <c r="E541">
        <f>16-INDEX(STANDINGS_R[],MATCH(Table1[[#This Row],[COMBINED]],STANDINGS_R[COMBINED],0),COLUMN(STANDINGS_R[PLACE IN LEAGUE]))</f>
        <v>1</v>
      </c>
      <c r="F541">
        <f>16-INDEX(STANDINGS_HR[],MATCH(Table1[[#This Row],[COMBINED]],STANDINGS_HR[COMBINED],0),COLUMN(STANDINGS_HR[PLACE IN LEAGUE]))</f>
        <v>1</v>
      </c>
      <c r="G541">
        <f>16-INDEX(STANDINGS_RBI[],MATCH(Table1[[#This Row],[COMBINED]],STANDINGS_RBI[COMBINED],0),COLUMN(STANDINGS_RBI[PLACE IN LEAGUE]))</f>
        <v>1</v>
      </c>
      <c r="H541">
        <f>16-INDEX(STANDINGS_SB[],MATCH(Table1[[#This Row],[COMBINED]],STANDINGS_SB[COMBINED],0),COLUMN(STANDINGS_SB[PLACE IN LEAGUE]))</f>
        <v>6</v>
      </c>
      <c r="I541">
        <f>16-INDEX(STANDINGS_ERA[],MATCH(Table1[[#This Row],[COMBINED]],STANDINGS_ERA[COMBINED],0),COLUMN(STANDINGS_ERA[PLACE IN LEAGUE]))</f>
        <v>12</v>
      </c>
      <c r="J541">
        <f>16-INDEX(STANDINGS_WHIP[],MATCH(Table1[[#This Row],[COMBINED]],STANDINGS_WHIP[COMBINED],0),COLUMN(STANDINGS_WHIP[PLACE IN LEAGUE]))</f>
        <v>15</v>
      </c>
      <c r="K541">
        <f>16-INDEX(STANDINGS_W[],MATCH(Table1[[#This Row],[COMBINED]],STANDINGS_W[COMBINED],0),COLUMN(STANDINGS_W[PLACE IN LEAGUE]))</f>
        <v>12</v>
      </c>
      <c r="L541">
        <f>16-INDEX(STANDINGS_K[],MATCH(Table1[[#This Row],[COMBINED]],STANDINGS_K[COMBINED],0),COLUMN(STANDINGS_K[PLACE IN LEAGUE]))</f>
        <v>11</v>
      </c>
      <c r="M541">
        <f>16-INDEX(STANDINGS_SV[],MATCH(Table1[[#This Row],[COMBINED]],STANDINGS_SV[COMBINED],0),COLUMN(STANDINGS_SV[PLACE IN LEAGUE]))</f>
        <v>11</v>
      </c>
      <c r="N541">
        <f>SUM(Table1[[#This Row],[BA]:[SV]])</f>
        <v>77</v>
      </c>
      <c r="O541">
        <v>11</v>
      </c>
    </row>
    <row r="542" spans="1:15" x14ac:dyDescent="0.25">
      <c r="A542" t="s">
        <v>937</v>
      </c>
      <c r="B542" t="s">
        <v>932</v>
      </c>
      <c r="C542" t="str">
        <f>Table1[[#This Row],[League]]&amp;Table1[[#This Row],[Team]]</f>
        <v>$150 Draft Champions Express Feb 28 7:00 pm Lg.3755Diverting Resistance</v>
      </c>
      <c r="D542">
        <f>16-INDEX(STANDINGS_BA[],MATCH(Table1[[#This Row],[COMBINED]],STANDINGS_BA[COMBINED],0),COLUMN(STANDINGS_BA[PLACE IN LEAGUE]))</f>
        <v>9</v>
      </c>
      <c r="E542">
        <f>16-INDEX(STANDINGS_R[],MATCH(Table1[[#This Row],[COMBINED]],STANDINGS_R[COMBINED],0),COLUMN(STANDINGS_R[PLACE IN LEAGUE]))</f>
        <v>11</v>
      </c>
      <c r="F542">
        <f>16-INDEX(STANDINGS_HR[],MATCH(Table1[[#This Row],[COMBINED]],STANDINGS_HR[COMBINED],0),COLUMN(STANDINGS_HR[PLACE IN LEAGUE]))</f>
        <v>12</v>
      </c>
      <c r="G542">
        <f>16-INDEX(STANDINGS_RBI[],MATCH(Table1[[#This Row],[COMBINED]],STANDINGS_RBI[COMBINED],0),COLUMN(STANDINGS_RBI[PLACE IN LEAGUE]))</f>
        <v>11</v>
      </c>
      <c r="H542">
        <f>16-INDEX(STANDINGS_SB[],MATCH(Table1[[#This Row],[COMBINED]],STANDINGS_SB[COMBINED],0),COLUMN(STANDINGS_SB[PLACE IN LEAGUE]))</f>
        <v>5</v>
      </c>
      <c r="I542">
        <f>16-INDEX(STANDINGS_ERA[],MATCH(Table1[[#This Row],[COMBINED]],STANDINGS_ERA[COMBINED],0),COLUMN(STANDINGS_ERA[PLACE IN LEAGUE]))</f>
        <v>3</v>
      </c>
      <c r="J542">
        <f>16-INDEX(STANDINGS_WHIP[],MATCH(Table1[[#This Row],[COMBINED]],STANDINGS_WHIP[COMBINED],0),COLUMN(STANDINGS_WHIP[PLACE IN LEAGUE]))</f>
        <v>3</v>
      </c>
      <c r="K542">
        <f>16-INDEX(STANDINGS_W[],MATCH(Table1[[#This Row],[COMBINED]],STANDINGS_W[COMBINED],0),COLUMN(STANDINGS_W[PLACE IN LEAGUE]))</f>
        <v>2</v>
      </c>
      <c r="L542">
        <f>16-INDEX(STANDINGS_K[],MATCH(Table1[[#This Row],[COMBINED]],STANDINGS_K[COMBINED],0),COLUMN(STANDINGS_K[PLACE IN LEAGUE]))</f>
        <v>3</v>
      </c>
      <c r="M542">
        <f>16-INDEX(STANDINGS_SV[],MATCH(Table1[[#This Row],[COMBINED]],STANDINGS_SV[COMBINED],0),COLUMN(STANDINGS_SV[PLACE IN LEAGUE]))</f>
        <v>7</v>
      </c>
      <c r="N542">
        <f>SUM(Table1[[#This Row],[BA]:[SV]])</f>
        <v>66</v>
      </c>
      <c r="O542">
        <v>12</v>
      </c>
    </row>
    <row r="543" spans="1:15" x14ac:dyDescent="0.25">
      <c r="A543" t="s">
        <v>940</v>
      </c>
      <c r="B543" t="s">
        <v>932</v>
      </c>
      <c r="C543" t="str">
        <f>Table1[[#This Row],[League]]&amp;Table1[[#This Row],[Team]]</f>
        <v>$150 Draft Champions Express Feb 28 7:00 pm Lg.3755PowerAid</v>
      </c>
      <c r="D543">
        <f>16-INDEX(STANDINGS_BA[],MATCH(Table1[[#This Row],[COMBINED]],STANDINGS_BA[COMBINED],0),COLUMN(STANDINGS_BA[PLACE IN LEAGUE]))</f>
        <v>5</v>
      </c>
      <c r="E543">
        <f>16-INDEX(STANDINGS_R[],MATCH(Table1[[#This Row],[COMBINED]],STANDINGS_R[COMBINED],0),COLUMN(STANDINGS_R[PLACE IN LEAGUE]))</f>
        <v>6</v>
      </c>
      <c r="F543">
        <f>16-INDEX(STANDINGS_HR[],MATCH(Table1[[#This Row],[COMBINED]],STANDINGS_HR[COMBINED],0),COLUMN(STANDINGS_HR[PLACE IN LEAGUE]))</f>
        <v>7</v>
      </c>
      <c r="G543">
        <f>16-INDEX(STANDINGS_RBI[],MATCH(Table1[[#This Row],[COMBINED]],STANDINGS_RBI[COMBINED],0),COLUMN(STANDINGS_RBI[PLACE IN LEAGUE]))</f>
        <v>6</v>
      </c>
      <c r="H543">
        <f>16-INDEX(STANDINGS_SB[],MATCH(Table1[[#This Row],[COMBINED]],STANDINGS_SB[COMBINED],0),COLUMN(STANDINGS_SB[PLACE IN LEAGUE]))</f>
        <v>2</v>
      </c>
      <c r="I543">
        <f>16-INDEX(STANDINGS_ERA[],MATCH(Table1[[#This Row],[COMBINED]],STANDINGS_ERA[COMBINED],0),COLUMN(STANDINGS_ERA[PLACE IN LEAGUE]))</f>
        <v>2</v>
      </c>
      <c r="J543">
        <f>16-INDEX(STANDINGS_WHIP[],MATCH(Table1[[#This Row],[COMBINED]],STANDINGS_WHIP[COMBINED],0),COLUMN(STANDINGS_WHIP[PLACE IN LEAGUE]))</f>
        <v>5</v>
      </c>
      <c r="K543">
        <f>16-INDEX(STANDINGS_W[],MATCH(Table1[[#This Row],[COMBINED]],STANDINGS_W[COMBINED],0),COLUMN(STANDINGS_W[PLACE IN LEAGUE]))</f>
        <v>8</v>
      </c>
      <c r="L543">
        <f>16-INDEX(STANDINGS_K[],MATCH(Table1[[#This Row],[COMBINED]],STANDINGS_K[COMBINED],0),COLUMN(STANDINGS_K[PLACE IN LEAGUE]))</f>
        <v>10</v>
      </c>
      <c r="M543">
        <f>16-INDEX(STANDINGS_SV[],MATCH(Table1[[#This Row],[COMBINED]],STANDINGS_SV[COMBINED],0),COLUMN(STANDINGS_SV[PLACE IN LEAGUE]))</f>
        <v>1</v>
      </c>
      <c r="N543">
        <f>SUM(Table1[[#This Row],[BA]:[SV]])</f>
        <v>52</v>
      </c>
      <c r="O543">
        <v>13</v>
      </c>
    </row>
    <row r="544" spans="1:15" x14ac:dyDescent="0.25">
      <c r="A544" t="s">
        <v>942</v>
      </c>
      <c r="B544" t="s">
        <v>932</v>
      </c>
      <c r="C544" t="str">
        <f>Table1[[#This Row],[League]]&amp;Table1[[#This Row],[Team]]</f>
        <v>$150 Draft Champions Express Feb 28 7:00 pm Lg.3755Trump Moron Brigade</v>
      </c>
      <c r="D544">
        <f>16-INDEX(STANDINGS_BA[],MATCH(Table1[[#This Row],[COMBINED]],STANDINGS_BA[COMBINED],0),COLUMN(STANDINGS_BA[PLACE IN LEAGUE]))</f>
        <v>1</v>
      </c>
      <c r="E544">
        <f>16-INDEX(STANDINGS_R[],MATCH(Table1[[#This Row],[COMBINED]],STANDINGS_R[COMBINED],0),COLUMN(STANDINGS_R[PLACE IN LEAGUE]))</f>
        <v>2</v>
      </c>
      <c r="F544">
        <f>16-INDEX(STANDINGS_HR[],MATCH(Table1[[#This Row],[COMBINED]],STANDINGS_HR[COMBINED],0),COLUMN(STANDINGS_HR[PLACE IN LEAGUE]))</f>
        <v>3</v>
      </c>
      <c r="G544">
        <f>16-INDEX(STANDINGS_RBI[],MATCH(Table1[[#This Row],[COMBINED]],STANDINGS_RBI[COMBINED],0),COLUMN(STANDINGS_RBI[PLACE IN LEAGUE]))</f>
        <v>3</v>
      </c>
      <c r="H544">
        <f>16-INDEX(STANDINGS_SB[],MATCH(Table1[[#This Row],[COMBINED]],STANDINGS_SB[COMBINED],0),COLUMN(STANDINGS_SB[PLACE IN LEAGUE]))</f>
        <v>4</v>
      </c>
      <c r="I544">
        <f>16-INDEX(STANDINGS_ERA[],MATCH(Table1[[#This Row],[COMBINED]],STANDINGS_ERA[COMBINED],0),COLUMN(STANDINGS_ERA[PLACE IN LEAGUE]))</f>
        <v>6</v>
      </c>
      <c r="J544">
        <f>16-INDEX(STANDINGS_WHIP[],MATCH(Table1[[#This Row],[COMBINED]],STANDINGS_WHIP[COMBINED],0),COLUMN(STANDINGS_WHIP[PLACE IN LEAGUE]))</f>
        <v>2</v>
      </c>
      <c r="K544">
        <f>16-INDEX(STANDINGS_W[],MATCH(Table1[[#This Row],[COMBINED]],STANDINGS_W[COMBINED],0),COLUMN(STANDINGS_W[PLACE IN LEAGUE]))</f>
        <v>1</v>
      </c>
      <c r="L544">
        <f>16-INDEX(STANDINGS_K[],MATCH(Table1[[#This Row],[COMBINED]],STANDINGS_K[COMBINED],0),COLUMN(STANDINGS_K[PLACE IN LEAGUE]))</f>
        <v>1</v>
      </c>
      <c r="M544">
        <f>16-INDEX(STANDINGS_SV[],MATCH(Table1[[#This Row],[COMBINED]],STANDINGS_SV[COMBINED],0),COLUMN(STANDINGS_SV[PLACE IN LEAGUE]))</f>
        <v>9</v>
      </c>
      <c r="N544">
        <f>SUM(Table1[[#This Row],[BA]:[SV]])</f>
        <v>32</v>
      </c>
      <c r="O544">
        <v>14</v>
      </c>
    </row>
    <row r="545" spans="1:15" x14ac:dyDescent="0.25">
      <c r="A545" t="s">
        <v>380</v>
      </c>
      <c r="B545" t="s">
        <v>932</v>
      </c>
      <c r="C545" t="str">
        <f>Table1[[#This Row],[League]]&amp;Table1[[#This Row],[Team]]</f>
        <v>$150 Draft Champions Express Feb 28 7:00 pm Lg.3755Team McDermott</v>
      </c>
      <c r="D545">
        <f>16-INDEX(STANDINGS_BA[],MATCH(Table1[[#This Row],[COMBINED]],STANDINGS_BA[COMBINED],0),COLUMN(STANDINGS_BA[PLACE IN LEAGUE]))</f>
        <v>4</v>
      </c>
      <c r="E545">
        <f>16-INDEX(STANDINGS_R[],MATCH(Table1[[#This Row],[COMBINED]],STANDINGS_R[COMBINED],0),COLUMN(STANDINGS_R[PLACE IN LEAGUE]))</f>
        <v>4</v>
      </c>
      <c r="F545">
        <f>16-INDEX(STANDINGS_HR[],MATCH(Table1[[#This Row],[COMBINED]],STANDINGS_HR[COMBINED],0),COLUMN(STANDINGS_HR[PLACE IN LEAGUE]))</f>
        <v>5</v>
      </c>
      <c r="G545">
        <f>16-INDEX(STANDINGS_RBI[],MATCH(Table1[[#This Row],[COMBINED]],STANDINGS_RBI[COMBINED],0),COLUMN(STANDINGS_RBI[PLACE IN LEAGUE]))</f>
        <v>5</v>
      </c>
      <c r="H545">
        <f>16-INDEX(STANDINGS_SB[],MATCH(Table1[[#This Row],[COMBINED]],STANDINGS_SB[COMBINED],0),COLUMN(STANDINGS_SB[PLACE IN LEAGUE]))</f>
        <v>1</v>
      </c>
      <c r="I545">
        <f>16-INDEX(STANDINGS_ERA[],MATCH(Table1[[#This Row],[COMBINED]],STANDINGS_ERA[COMBINED],0),COLUMN(STANDINGS_ERA[PLACE IN LEAGUE]))</f>
        <v>1</v>
      </c>
      <c r="J545">
        <f>16-INDEX(STANDINGS_WHIP[],MATCH(Table1[[#This Row],[COMBINED]],STANDINGS_WHIP[COMBINED],0),COLUMN(STANDINGS_WHIP[PLACE IN LEAGUE]))</f>
        <v>1</v>
      </c>
      <c r="K545">
        <f>16-INDEX(STANDINGS_W[],MATCH(Table1[[#This Row],[COMBINED]],STANDINGS_W[COMBINED],0),COLUMN(STANDINGS_W[PLACE IN LEAGUE]))</f>
        <v>3</v>
      </c>
      <c r="L545">
        <f>16-INDEX(STANDINGS_K[],MATCH(Table1[[#This Row],[COMBINED]],STANDINGS_K[COMBINED],0),COLUMN(STANDINGS_K[PLACE IN LEAGUE]))</f>
        <v>2</v>
      </c>
      <c r="M545">
        <f>16-INDEX(STANDINGS_SV[],MATCH(Table1[[#This Row],[COMBINED]],STANDINGS_SV[COMBINED],0),COLUMN(STANDINGS_SV[PLACE IN LEAGUE]))</f>
        <v>2</v>
      </c>
      <c r="N545">
        <f>SUM(Table1[[#This Row],[BA]:[SV]])</f>
        <v>28</v>
      </c>
      <c r="O545">
        <v>15</v>
      </c>
    </row>
    <row r="546" spans="1:15" x14ac:dyDescent="0.25">
      <c r="A546" t="s">
        <v>947</v>
      </c>
      <c r="B546" t="s">
        <v>943</v>
      </c>
      <c r="C546" t="str">
        <f>Table1[[#This Row],[League]]&amp;Table1[[#This Row],[Team]]</f>
        <v>$150 Draft Champions Express Jan 22 8:00 pm Lg.3610SEMPER FI 10</v>
      </c>
      <c r="D546">
        <f>16-INDEX(STANDINGS_BA[],MATCH(Table1[[#This Row],[COMBINED]],STANDINGS_BA[COMBINED],0),COLUMN(STANDINGS_BA[PLACE IN LEAGUE]))</f>
        <v>10</v>
      </c>
      <c r="E546">
        <f>16-INDEX(STANDINGS_R[],MATCH(Table1[[#This Row],[COMBINED]],STANDINGS_R[COMBINED],0),COLUMN(STANDINGS_R[PLACE IN LEAGUE]))</f>
        <v>15</v>
      </c>
      <c r="F546">
        <f>16-INDEX(STANDINGS_HR[],MATCH(Table1[[#This Row],[COMBINED]],STANDINGS_HR[COMBINED],0),COLUMN(STANDINGS_HR[PLACE IN LEAGUE]))</f>
        <v>15</v>
      </c>
      <c r="G546">
        <f>16-INDEX(STANDINGS_RBI[],MATCH(Table1[[#This Row],[COMBINED]],STANDINGS_RBI[COMBINED],0),COLUMN(STANDINGS_RBI[PLACE IN LEAGUE]))</f>
        <v>15</v>
      </c>
      <c r="H546">
        <f>16-INDEX(STANDINGS_SB[],MATCH(Table1[[#This Row],[COMBINED]],STANDINGS_SB[COMBINED],0),COLUMN(STANDINGS_SB[PLACE IN LEAGUE]))</f>
        <v>14</v>
      </c>
      <c r="I546">
        <f>16-INDEX(STANDINGS_ERA[],MATCH(Table1[[#This Row],[COMBINED]],STANDINGS_ERA[COMBINED],0),COLUMN(STANDINGS_ERA[PLACE IN LEAGUE]))</f>
        <v>13</v>
      </c>
      <c r="J546">
        <f>16-INDEX(STANDINGS_WHIP[],MATCH(Table1[[#This Row],[COMBINED]],STANDINGS_WHIP[COMBINED],0),COLUMN(STANDINGS_WHIP[PLACE IN LEAGUE]))</f>
        <v>13</v>
      </c>
      <c r="K546">
        <f>16-INDEX(STANDINGS_W[],MATCH(Table1[[#This Row],[COMBINED]],STANDINGS_W[COMBINED],0),COLUMN(STANDINGS_W[PLACE IN LEAGUE]))</f>
        <v>14</v>
      </c>
      <c r="L546">
        <f>16-INDEX(STANDINGS_K[],MATCH(Table1[[#This Row],[COMBINED]],STANDINGS_K[COMBINED],0),COLUMN(STANDINGS_K[PLACE IN LEAGUE]))</f>
        <v>5</v>
      </c>
      <c r="M546">
        <f>16-INDEX(STANDINGS_SV[],MATCH(Table1[[#This Row],[COMBINED]],STANDINGS_SV[COMBINED],0),COLUMN(STANDINGS_SV[PLACE IN LEAGUE]))</f>
        <v>8</v>
      </c>
      <c r="N546">
        <f>SUM(Table1[[#This Row],[BA]:[SV]])</f>
        <v>122</v>
      </c>
      <c r="O546">
        <v>1</v>
      </c>
    </row>
    <row r="547" spans="1:15" x14ac:dyDescent="0.25">
      <c r="A547" t="s">
        <v>924</v>
      </c>
      <c r="B547" t="s">
        <v>943</v>
      </c>
      <c r="C547" t="str">
        <f>Table1[[#This Row],[League]]&amp;Table1[[#This Row],[Team]]</f>
        <v>$150 Draft Champions Express Jan 22 8:00 pm Lg.3610Team McRae</v>
      </c>
      <c r="D547">
        <f>16-INDEX(STANDINGS_BA[],MATCH(Table1[[#This Row],[COMBINED]],STANDINGS_BA[COMBINED],0),COLUMN(STANDINGS_BA[PLACE IN LEAGUE]))</f>
        <v>15</v>
      </c>
      <c r="E547">
        <f>16-INDEX(STANDINGS_R[],MATCH(Table1[[#This Row],[COMBINED]],STANDINGS_R[COMBINED],0),COLUMN(STANDINGS_R[PLACE IN LEAGUE]))</f>
        <v>11</v>
      </c>
      <c r="F547">
        <f>16-INDEX(STANDINGS_HR[],MATCH(Table1[[#This Row],[COMBINED]],STANDINGS_HR[COMBINED],0),COLUMN(STANDINGS_HR[PLACE IN LEAGUE]))</f>
        <v>9</v>
      </c>
      <c r="G547">
        <f>16-INDEX(STANDINGS_RBI[],MATCH(Table1[[#This Row],[COMBINED]],STANDINGS_RBI[COMBINED],0),COLUMN(STANDINGS_RBI[PLACE IN LEAGUE]))</f>
        <v>7</v>
      </c>
      <c r="H547">
        <f>16-INDEX(STANDINGS_SB[],MATCH(Table1[[#This Row],[COMBINED]],STANDINGS_SB[COMBINED],0),COLUMN(STANDINGS_SB[PLACE IN LEAGUE]))</f>
        <v>10</v>
      </c>
      <c r="I547">
        <f>16-INDEX(STANDINGS_ERA[],MATCH(Table1[[#This Row],[COMBINED]],STANDINGS_ERA[COMBINED],0),COLUMN(STANDINGS_ERA[PLACE IN LEAGUE]))</f>
        <v>11</v>
      </c>
      <c r="J547">
        <f>16-INDEX(STANDINGS_WHIP[],MATCH(Table1[[#This Row],[COMBINED]],STANDINGS_WHIP[COMBINED],0),COLUMN(STANDINGS_WHIP[PLACE IN LEAGUE]))</f>
        <v>12</v>
      </c>
      <c r="K547">
        <f>16-INDEX(STANDINGS_W[],MATCH(Table1[[#This Row],[COMBINED]],STANDINGS_W[COMBINED],0),COLUMN(STANDINGS_W[PLACE IN LEAGUE]))</f>
        <v>13</v>
      </c>
      <c r="L547">
        <f>16-INDEX(STANDINGS_K[],MATCH(Table1[[#This Row],[COMBINED]],STANDINGS_K[COMBINED],0),COLUMN(STANDINGS_K[PLACE IN LEAGUE]))</f>
        <v>11</v>
      </c>
      <c r="M547">
        <f>16-INDEX(STANDINGS_SV[],MATCH(Table1[[#This Row],[COMBINED]],STANDINGS_SV[COMBINED],0),COLUMN(STANDINGS_SV[PLACE IN LEAGUE]))</f>
        <v>5</v>
      </c>
      <c r="N547">
        <f>SUM(Table1[[#This Row],[BA]:[SV]])</f>
        <v>104</v>
      </c>
      <c r="O547">
        <v>2</v>
      </c>
    </row>
    <row r="548" spans="1:15" x14ac:dyDescent="0.25">
      <c r="A548" t="s">
        <v>950</v>
      </c>
      <c r="B548" t="s">
        <v>943</v>
      </c>
      <c r="C548" t="str">
        <f>Table1[[#This Row],[League]]&amp;Table1[[#This Row],[Team]]</f>
        <v>$150 Draft Champions Express Jan 22 8:00 pm Lg.3610Saxton DC Express</v>
      </c>
      <c r="D548">
        <f>16-INDEX(STANDINGS_BA[],MATCH(Table1[[#This Row],[COMBINED]],STANDINGS_BA[COMBINED],0),COLUMN(STANDINGS_BA[PLACE IN LEAGUE]))</f>
        <v>6</v>
      </c>
      <c r="E548">
        <f>16-INDEX(STANDINGS_R[],MATCH(Table1[[#This Row],[COMBINED]],STANDINGS_R[COMBINED],0),COLUMN(STANDINGS_R[PLACE IN LEAGUE]))</f>
        <v>12</v>
      </c>
      <c r="F548">
        <f>16-INDEX(STANDINGS_HR[],MATCH(Table1[[#This Row],[COMBINED]],STANDINGS_HR[COMBINED],0),COLUMN(STANDINGS_HR[PLACE IN LEAGUE]))</f>
        <v>12</v>
      </c>
      <c r="G548">
        <f>16-INDEX(STANDINGS_RBI[],MATCH(Table1[[#This Row],[COMBINED]],STANDINGS_RBI[COMBINED],0),COLUMN(STANDINGS_RBI[PLACE IN LEAGUE]))</f>
        <v>10</v>
      </c>
      <c r="H548">
        <f>16-INDEX(STANDINGS_SB[],MATCH(Table1[[#This Row],[COMBINED]],STANDINGS_SB[COMBINED],0),COLUMN(STANDINGS_SB[PLACE IN LEAGUE]))</f>
        <v>12</v>
      </c>
      <c r="I548">
        <f>16-INDEX(STANDINGS_ERA[],MATCH(Table1[[#This Row],[COMBINED]],STANDINGS_ERA[COMBINED],0),COLUMN(STANDINGS_ERA[PLACE IN LEAGUE]))</f>
        <v>4</v>
      </c>
      <c r="J548">
        <f>16-INDEX(STANDINGS_WHIP[],MATCH(Table1[[#This Row],[COMBINED]],STANDINGS_WHIP[COMBINED],0),COLUMN(STANDINGS_WHIP[PLACE IN LEAGUE]))</f>
        <v>6</v>
      </c>
      <c r="K548">
        <f>16-INDEX(STANDINGS_W[],MATCH(Table1[[#This Row],[COMBINED]],STANDINGS_W[COMBINED],0),COLUMN(STANDINGS_W[PLACE IN LEAGUE]))</f>
        <v>11</v>
      </c>
      <c r="L548">
        <f>16-INDEX(STANDINGS_K[],MATCH(Table1[[#This Row],[COMBINED]],STANDINGS_K[COMBINED],0),COLUMN(STANDINGS_K[PLACE IN LEAGUE]))</f>
        <v>14</v>
      </c>
      <c r="M548">
        <f>16-INDEX(STANDINGS_SV[],MATCH(Table1[[#This Row],[COMBINED]],STANDINGS_SV[COMBINED],0),COLUMN(STANDINGS_SV[PLACE IN LEAGUE]))</f>
        <v>9</v>
      </c>
      <c r="N548">
        <f>SUM(Table1[[#This Row],[BA]:[SV]])</f>
        <v>96</v>
      </c>
      <c r="O548">
        <v>3</v>
      </c>
    </row>
    <row r="549" spans="1:15" x14ac:dyDescent="0.25">
      <c r="A549" t="s">
        <v>945</v>
      </c>
      <c r="B549" t="s">
        <v>943</v>
      </c>
      <c r="C549" t="str">
        <f>Table1[[#This Row],[League]]&amp;Table1[[#This Row],[Team]]</f>
        <v>$150 Draft Champions Express Jan 22 8:00 pm Lg.3610THE FINAL BOSS</v>
      </c>
      <c r="D549">
        <f>16-INDEX(STANDINGS_BA[],MATCH(Table1[[#This Row],[COMBINED]],STANDINGS_BA[COMBINED],0),COLUMN(STANDINGS_BA[PLACE IN LEAGUE]))</f>
        <v>13</v>
      </c>
      <c r="E549">
        <f>16-INDEX(STANDINGS_R[],MATCH(Table1[[#This Row],[COMBINED]],STANDINGS_R[COMBINED],0),COLUMN(STANDINGS_R[PLACE IN LEAGUE]))</f>
        <v>4</v>
      </c>
      <c r="F549">
        <f>16-INDEX(STANDINGS_HR[],MATCH(Table1[[#This Row],[COMBINED]],STANDINGS_HR[COMBINED],0),COLUMN(STANDINGS_HR[PLACE IN LEAGUE]))</f>
        <v>6</v>
      </c>
      <c r="G549">
        <f>16-INDEX(STANDINGS_RBI[],MATCH(Table1[[#This Row],[COMBINED]],STANDINGS_RBI[COMBINED],0),COLUMN(STANDINGS_RBI[PLACE IN LEAGUE]))</f>
        <v>4</v>
      </c>
      <c r="H549">
        <f>16-INDEX(STANDINGS_SB[],MATCH(Table1[[#This Row],[COMBINED]],STANDINGS_SB[COMBINED],0),COLUMN(STANDINGS_SB[PLACE IN LEAGUE]))</f>
        <v>9</v>
      </c>
      <c r="I549">
        <f>16-INDEX(STANDINGS_ERA[],MATCH(Table1[[#This Row],[COMBINED]],STANDINGS_ERA[COMBINED],0),COLUMN(STANDINGS_ERA[PLACE IN LEAGUE]))</f>
        <v>14</v>
      </c>
      <c r="J549">
        <f>16-INDEX(STANDINGS_WHIP[],MATCH(Table1[[#This Row],[COMBINED]],STANDINGS_WHIP[COMBINED],0),COLUMN(STANDINGS_WHIP[PLACE IN LEAGUE]))</f>
        <v>14</v>
      </c>
      <c r="K549">
        <f>16-INDEX(STANDINGS_W[],MATCH(Table1[[#This Row],[COMBINED]],STANDINGS_W[COMBINED],0),COLUMN(STANDINGS_W[PLACE IN LEAGUE]))</f>
        <v>5</v>
      </c>
      <c r="L549">
        <f>16-INDEX(STANDINGS_K[],MATCH(Table1[[#This Row],[COMBINED]],STANDINGS_K[COMBINED],0),COLUMN(STANDINGS_K[PLACE IN LEAGUE]))</f>
        <v>9</v>
      </c>
      <c r="M549">
        <f>16-INDEX(STANDINGS_SV[],MATCH(Table1[[#This Row],[COMBINED]],STANDINGS_SV[COMBINED],0),COLUMN(STANDINGS_SV[PLACE IN LEAGUE]))</f>
        <v>13</v>
      </c>
      <c r="N549">
        <f>SUM(Table1[[#This Row],[BA]:[SV]])</f>
        <v>91</v>
      </c>
      <c r="O549">
        <v>4</v>
      </c>
    </row>
    <row r="550" spans="1:15" x14ac:dyDescent="0.25">
      <c r="A550" t="s">
        <v>951</v>
      </c>
      <c r="B550" t="s">
        <v>943</v>
      </c>
      <c r="C550" t="str">
        <f>Table1[[#This Row],[League]]&amp;Table1[[#This Row],[Team]]</f>
        <v>$150 Draft Champions Express Jan 22 8:00 pm Lg.3610Red Sam</v>
      </c>
      <c r="D550">
        <f>16-INDEX(STANDINGS_BA[],MATCH(Table1[[#This Row],[COMBINED]],STANDINGS_BA[COMBINED],0),COLUMN(STANDINGS_BA[PLACE IN LEAGUE]))</f>
        <v>4</v>
      </c>
      <c r="E550">
        <f>16-INDEX(STANDINGS_R[],MATCH(Table1[[#This Row],[COMBINED]],STANDINGS_R[COMBINED],0),COLUMN(STANDINGS_R[PLACE IN LEAGUE]))</f>
        <v>6</v>
      </c>
      <c r="F550">
        <f>16-INDEX(STANDINGS_HR[],MATCH(Table1[[#This Row],[COMBINED]],STANDINGS_HR[COMBINED],0),COLUMN(STANDINGS_HR[PLACE IN LEAGUE]))</f>
        <v>13</v>
      </c>
      <c r="G550">
        <f>16-INDEX(STANDINGS_RBI[],MATCH(Table1[[#This Row],[COMBINED]],STANDINGS_RBI[COMBINED],0),COLUMN(STANDINGS_RBI[PLACE IN LEAGUE]))</f>
        <v>13</v>
      </c>
      <c r="H550">
        <f>16-INDEX(STANDINGS_SB[],MATCH(Table1[[#This Row],[COMBINED]],STANDINGS_SB[COMBINED],0),COLUMN(STANDINGS_SB[PLACE IN LEAGUE]))</f>
        <v>3</v>
      </c>
      <c r="I550">
        <f>16-INDEX(STANDINGS_ERA[],MATCH(Table1[[#This Row],[COMBINED]],STANDINGS_ERA[COMBINED],0),COLUMN(STANDINGS_ERA[PLACE IN LEAGUE]))</f>
        <v>9</v>
      </c>
      <c r="J550">
        <f>16-INDEX(STANDINGS_WHIP[],MATCH(Table1[[#This Row],[COMBINED]],STANDINGS_WHIP[COMBINED],0),COLUMN(STANDINGS_WHIP[PLACE IN LEAGUE]))</f>
        <v>11</v>
      </c>
      <c r="K550">
        <f>16-INDEX(STANDINGS_W[],MATCH(Table1[[#This Row],[COMBINED]],STANDINGS_W[COMBINED],0),COLUMN(STANDINGS_W[PLACE IN LEAGUE]))</f>
        <v>7</v>
      </c>
      <c r="L550">
        <f>16-INDEX(STANDINGS_K[],MATCH(Table1[[#This Row],[COMBINED]],STANDINGS_K[COMBINED],0),COLUMN(STANDINGS_K[PLACE IN LEAGUE]))</f>
        <v>12</v>
      </c>
      <c r="M550">
        <f>16-INDEX(STANDINGS_SV[],MATCH(Table1[[#This Row],[COMBINED]],STANDINGS_SV[COMBINED],0),COLUMN(STANDINGS_SV[PLACE IN LEAGUE]))</f>
        <v>11</v>
      </c>
      <c r="N550">
        <f>SUM(Table1[[#This Row],[BA]:[SV]])</f>
        <v>89</v>
      </c>
      <c r="O550">
        <v>5</v>
      </c>
    </row>
    <row r="551" spans="1:15" x14ac:dyDescent="0.25">
      <c r="A551" t="s">
        <v>179</v>
      </c>
      <c r="B551" t="s">
        <v>943</v>
      </c>
      <c r="C551" t="str">
        <f>Table1[[#This Row],[League]]&amp;Table1[[#This Row],[Team]]</f>
        <v>$150 Draft Champions Express Jan 22 8:00 pm Lg.3610Doolittle</v>
      </c>
      <c r="D551">
        <f>16-INDEX(STANDINGS_BA[],MATCH(Table1[[#This Row],[COMBINED]],STANDINGS_BA[COMBINED],0),COLUMN(STANDINGS_BA[PLACE IN LEAGUE]))</f>
        <v>12</v>
      </c>
      <c r="E551">
        <f>16-INDEX(STANDINGS_R[],MATCH(Table1[[#This Row],[COMBINED]],STANDINGS_R[COMBINED],0),COLUMN(STANDINGS_R[PLACE IN LEAGUE]))</f>
        <v>7</v>
      </c>
      <c r="F551">
        <f>16-INDEX(STANDINGS_HR[],MATCH(Table1[[#This Row],[COMBINED]],STANDINGS_HR[COMBINED],0),COLUMN(STANDINGS_HR[PLACE IN LEAGUE]))</f>
        <v>7</v>
      </c>
      <c r="G551">
        <f>16-INDEX(STANDINGS_RBI[],MATCH(Table1[[#This Row],[COMBINED]],STANDINGS_RBI[COMBINED],0),COLUMN(STANDINGS_RBI[PLACE IN LEAGUE]))</f>
        <v>9</v>
      </c>
      <c r="H551">
        <f>16-INDEX(STANDINGS_SB[],MATCH(Table1[[#This Row],[COMBINED]],STANDINGS_SB[COMBINED],0),COLUMN(STANDINGS_SB[PLACE IN LEAGUE]))</f>
        <v>11</v>
      </c>
      <c r="I551">
        <f>16-INDEX(STANDINGS_ERA[],MATCH(Table1[[#This Row],[COMBINED]],STANDINGS_ERA[COMBINED],0),COLUMN(STANDINGS_ERA[PLACE IN LEAGUE]))</f>
        <v>8</v>
      </c>
      <c r="J551">
        <f>16-INDEX(STANDINGS_WHIP[],MATCH(Table1[[#This Row],[COMBINED]],STANDINGS_WHIP[COMBINED],0),COLUMN(STANDINGS_WHIP[PLACE IN LEAGUE]))</f>
        <v>3</v>
      </c>
      <c r="K551">
        <f>16-INDEX(STANDINGS_W[],MATCH(Table1[[#This Row],[COMBINED]],STANDINGS_W[COMBINED],0),COLUMN(STANDINGS_W[PLACE IN LEAGUE]))</f>
        <v>9</v>
      </c>
      <c r="L551">
        <f>16-INDEX(STANDINGS_K[],MATCH(Table1[[#This Row],[COMBINED]],STANDINGS_K[COMBINED],0),COLUMN(STANDINGS_K[PLACE IN LEAGUE]))</f>
        <v>7</v>
      </c>
      <c r="M551">
        <f>16-INDEX(STANDINGS_SV[],MATCH(Table1[[#This Row],[COMBINED]],STANDINGS_SV[COMBINED],0),COLUMN(STANDINGS_SV[PLACE IN LEAGUE]))</f>
        <v>14</v>
      </c>
      <c r="N551">
        <f>SUM(Table1[[#This Row],[BA]:[SV]])</f>
        <v>87</v>
      </c>
      <c r="O551">
        <v>6</v>
      </c>
    </row>
    <row r="552" spans="1:15" x14ac:dyDescent="0.25">
      <c r="A552" t="s">
        <v>944</v>
      </c>
      <c r="B552" t="s">
        <v>943</v>
      </c>
      <c r="C552" t="str">
        <f>Table1[[#This Row],[League]]&amp;Table1[[#This Row],[Team]]</f>
        <v>$150 Draft Champions Express Jan 22 8:00 pm Lg.3610The Proving Grounds</v>
      </c>
      <c r="D552">
        <f>16-INDEX(STANDINGS_BA[],MATCH(Table1[[#This Row],[COMBINED]],STANDINGS_BA[COMBINED],0),COLUMN(STANDINGS_BA[PLACE IN LEAGUE]))</f>
        <v>14</v>
      </c>
      <c r="E552">
        <f>16-INDEX(STANDINGS_R[],MATCH(Table1[[#This Row],[COMBINED]],STANDINGS_R[COMBINED],0),COLUMN(STANDINGS_R[PLACE IN LEAGUE]))</f>
        <v>13</v>
      </c>
      <c r="F552">
        <f>16-INDEX(STANDINGS_HR[],MATCH(Table1[[#This Row],[COMBINED]],STANDINGS_HR[COMBINED],0),COLUMN(STANDINGS_HR[PLACE IN LEAGUE]))</f>
        <v>10</v>
      </c>
      <c r="G552">
        <f>16-INDEX(STANDINGS_RBI[],MATCH(Table1[[#This Row],[COMBINED]],STANDINGS_RBI[COMBINED],0),COLUMN(STANDINGS_RBI[PLACE IN LEAGUE]))</f>
        <v>14</v>
      </c>
      <c r="H552">
        <f>16-INDEX(STANDINGS_SB[],MATCH(Table1[[#This Row],[COMBINED]],STANDINGS_SB[COMBINED],0),COLUMN(STANDINGS_SB[PLACE IN LEAGUE]))</f>
        <v>8</v>
      </c>
      <c r="I552">
        <f>16-INDEX(STANDINGS_ERA[],MATCH(Table1[[#This Row],[COMBINED]],STANDINGS_ERA[COMBINED],0),COLUMN(STANDINGS_ERA[PLACE IN LEAGUE]))</f>
        <v>7</v>
      </c>
      <c r="J552">
        <f>16-INDEX(STANDINGS_WHIP[],MATCH(Table1[[#This Row],[COMBINED]],STANDINGS_WHIP[COMBINED],0),COLUMN(STANDINGS_WHIP[PLACE IN LEAGUE]))</f>
        <v>2</v>
      </c>
      <c r="K552">
        <f>16-INDEX(STANDINGS_W[],MATCH(Table1[[#This Row],[COMBINED]],STANDINGS_W[COMBINED],0),COLUMN(STANDINGS_W[PLACE IN LEAGUE]))</f>
        <v>4</v>
      </c>
      <c r="L552">
        <f>16-INDEX(STANDINGS_K[],MATCH(Table1[[#This Row],[COMBINED]],STANDINGS_K[COMBINED],0),COLUMN(STANDINGS_K[PLACE IN LEAGUE]))</f>
        <v>8</v>
      </c>
      <c r="M552">
        <f>16-INDEX(STANDINGS_SV[],MATCH(Table1[[#This Row],[COMBINED]],STANDINGS_SV[COMBINED],0),COLUMN(STANDINGS_SV[PLACE IN LEAGUE]))</f>
        <v>6</v>
      </c>
      <c r="N552">
        <f>SUM(Table1[[#This Row],[BA]:[SV]])</f>
        <v>86</v>
      </c>
      <c r="O552">
        <v>7</v>
      </c>
    </row>
    <row r="553" spans="1:15" x14ac:dyDescent="0.25">
      <c r="A553" t="s">
        <v>259</v>
      </c>
      <c r="B553" t="s">
        <v>943</v>
      </c>
      <c r="C553" t="str">
        <f>Table1[[#This Row],[League]]&amp;Table1[[#This Row],[Team]]</f>
        <v>$150 Draft Champions Express Jan 22 8:00 pm Lg.3610Bridgeville Bombers</v>
      </c>
      <c r="D553">
        <f>16-INDEX(STANDINGS_BA[],MATCH(Table1[[#This Row],[COMBINED]],STANDINGS_BA[COMBINED],0),COLUMN(STANDINGS_BA[PLACE IN LEAGUE]))</f>
        <v>9</v>
      </c>
      <c r="E553">
        <f>16-INDEX(STANDINGS_R[],MATCH(Table1[[#This Row],[COMBINED]],STANDINGS_R[COMBINED],0),COLUMN(STANDINGS_R[PLACE IN LEAGUE]))</f>
        <v>14</v>
      </c>
      <c r="F553">
        <f>16-INDEX(STANDINGS_HR[],MATCH(Table1[[#This Row],[COMBINED]],STANDINGS_HR[COMBINED],0),COLUMN(STANDINGS_HR[PLACE IN LEAGUE]))</f>
        <v>2</v>
      </c>
      <c r="G553">
        <f>16-INDEX(STANDINGS_RBI[],MATCH(Table1[[#This Row],[COMBINED]],STANDINGS_RBI[COMBINED],0),COLUMN(STANDINGS_RBI[PLACE IN LEAGUE]))</f>
        <v>8</v>
      </c>
      <c r="H553">
        <f>16-INDEX(STANDINGS_SB[],MATCH(Table1[[#This Row],[COMBINED]],STANDINGS_SB[COMBINED],0),COLUMN(STANDINGS_SB[PLACE IN LEAGUE]))</f>
        <v>15</v>
      </c>
      <c r="I553">
        <f>16-INDEX(STANDINGS_ERA[],MATCH(Table1[[#This Row],[COMBINED]],STANDINGS_ERA[COMBINED],0),COLUMN(STANDINGS_ERA[PLACE IN LEAGUE]))</f>
        <v>10</v>
      </c>
      <c r="J553">
        <f>16-INDEX(STANDINGS_WHIP[],MATCH(Table1[[#This Row],[COMBINED]],STANDINGS_WHIP[COMBINED],0),COLUMN(STANDINGS_WHIP[PLACE IN LEAGUE]))</f>
        <v>10</v>
      </c>
      <c r="K553">
        <f>16-INDEX(STANDINGS_W[],MATCH(Table1[[#This Row],[COMBINED]],STANDINGS_W[COMBINED],0),COLUMN(STANDINGS_W[PLACE IN LEAGUE]))</f>
        <v>6</v>
      </c>
      <c r="L553">
        <f>16-INDEX(STANDINGS_K[],MATCH(Table1[[#This Row],[COMBINED]],STANDINGS_K[COMBINED],0),COLUMN(STANDINGS_K[PLACE IN LEAGUE]))</f>
        <v>6</v>
      </c>
      <c r="M553">
        <f>16-INDEX(STANDINGS_SV[],MATCH(Table1[[#This Row],[COMBINED]],STANDINGS_SV[COMBINED],0),COLUMN(STANDINGS_SV[PLACE IN LEAGUE]))</f>
        <v>2</v>
      </c>
      <c r="N553">
        <f>SUM(Table1[[#This Row],[BA]:[SV]])</f>
        <v>82</v>
      </c>
      <c r="O553">
        <v>8</v>
      </c>
    </row>
    <row r="554" spans="1:15" x14ac:dyDescent="0.25">
      <c r="A554" t="s">
        <v>949</v>
      </c>
      <c r="B554" t="s">
        <v>943</v>
      </c>
      <c r="C554" t="str">
        <f>Table1[[#This Row],[League]]&amp;Table1[[#This Row],[Team]]</f>
        <v>$150 Draft Champions Express Jan 22 8:00 pm Lg.3610Hawks</v>
      </c>
      <c r="D554">
        <f>16-INDEX(STANDINGS_BA[],MATCH(Table1[[#This Row],[COMBINED]],STANDINGS_BA[COMBINED],0),COLUMN(STANDINGS_BA[PLACE IN LEAGUE]))</f>
        <v>7</v>
      </c>
      <c r="E554">
        <f>16-INDEX(STANDINGS_R[],MATCH(Table1[[#This Row],[COMBINED]],STANDINGS_R[COMBINED],0),COLUMN(STANDINGS_R[PLACE IN LEAGUE]))</f>
        <v>8</v>
      </c>
      <c r="F554">
        <f>16-INDEX(STANDINGS_HR[],MATCH(Table1[[#This Row],[COMBINED]],STANDINGS_HR[COMBINED],0),COLUMN(STANDINGS_HR[PLACE IN LEAGUE]))</f>
        <v>11</v>
      </c>
      <c r="G554">
        <f>16-INDEX(STANDINGS_RBI[],MATCH(Table1[[#This Row],[COMBINED]],STANDINGS_RBI[COMBINED],0),COLUMN(STANDINGS_RBI[PLACE IN LEAGUE]))</f>
        <v>11</v>
      </c>
      <c r="H554">
        <f>16-INDEX(STANDINGS_SB[],MATCH(Table1[[#This Row],[COMBINED]],STANDINGS_SB[COMBINED],0),COLUMN(STANDINGS_SB[PLACE IN LEAGUE]))</f>
        <v>13</v>
      </c>
      <c r="I554">
        <f>16-INDEX(STANDINGS_ERA[],MATCH(Table1[[#This Row],[COMBINED]],STANDINGS_ERA[COMBINED],0),COLUMN(STANDINGS_ERA[PLACE IN LEAGUE]))</f>
        <v>2</v>
      </c>
      <c r="J554">
        <f>16-INDEX(STANDINGS_WHIP[],MATCH(Table1[[#This Row],[COMBINED]],STANDINGS_WHIP[COMBINED],0),COLUMN(STANDINGS_WHIP[PLACE IN LEAGUE]))</f>
        <v>5</v>
      </c>
      <c r="K554">
        <f>16-INDEX(STANDINGS_W[],MATCH(Table1[[#This Row],[COMBINED]],STANDINGS_W[COMBINED],0),COLUMN(STANDINGS_W[PLACE IN LEAGUE]))</f>
        <v>2</v>
      </c>
      <c r="L554">
        <f>16-INDEX(STANDINGS_K[],MATCH(Table1[[#This Row],[COMBINED]],STANDINGS_K[COMBINED],0),COLUMN(STANDINGS_K[PLACE IN LEAGUE]))</f>
        <v>2</v>
      </c>
      <c r="M554">
        <f>16-INDEX(STANDINGS_SV[],MATCH(Table1[[#This Row],[COMBINED]],STANDINGS_SV[COMBINED],0),COLUMN(STANDINGS_SV[PLACE IN LEAGUE]))</f>
        <v>15</v>
      </c>
      <c r="N554">
        <f>SUM(Table1[[#This Row],[BA]:[SV]])</f>
        <v>76</v>
      </c>
      <c r="O554">
        <v>9</v>
      </c>
    </row>
    <row r="555" spans="1:15" x14ac:dyDescent="0.25">
      <c r="A555" t="s">
        <v>71</v>
      </c>
      <c r="B555" t="s">
        <v>943</v>
      </c>
      <c r="C555" t="str">
        <f>Table1[[#This Row],[League]]&amp;Table1[[#This Row],[Team]]</f>
        <v>$150 Draft Champions Express Jan 22 8:00 pm Lg.3610Frozen Ropes</v>
      </c>
      <c r="D555">
        <f>16-INDEX(STANDINGS_BA[],MATCH(Table1[[#This Row],[COMBINED]],STANDINGS_BA[COMBINED],0),COLUMN(STANDINGS_BA[PLACE IN LEAGUE]))</f>
        <v>3</v>
      </c>
      <c r="E555">
        <f>16-INDEX(STANDINGS_R[],MATCH(Table1[[#This Row],[COMBINED]],STANDINGS_R[COMBINED],0),COLUMN(STANDINGS_R[PLACE IN LEAGUE]))</f>
        <v>10</v>
      </c>
      <c r="F555">
        <f>16-INDEX(STANDINGS_HR[],MATCH(Table1[[#This Row],[COMBINED]],STANDINGS_HR[COMBINED],0),COLUMN(STANDINGS_HR[PLACE IN LEAGUE]))</f>
        <v>5</v>
      </c>
      <c r="G555">
        <f>16-INDEX(STANDINGS_RBI[],MATCH(Table1[[#This Row],[COMBINED]],STANDINGS_RBI[COMBINED],0),COLUMN(STANDINGS_RBI[PLACE IN LEAGUE]))</f>
        <v>3</v>
      </c>
      <c r="H555">
        <f>16-INDEX(STANDINGS_SB[],MATCH(Table1[[#This Row],[COMBINED]],STANDINGS_SB[COMBINED],0),COLUMN(STANDINGS_SB[PLACE IN LEAGUE]))</f>
        <v>6</v>
      </c>
      <c r="I555">
        <f>16-INDEX(STANDINGS_ERA[],MATCH(Table1[[#This Row],[COMBINED]],STANDINGS_ERA[COMBINED],0),COLUMN(STANDINGS_ERA[PLACE IN LEAGUE]))</f>
        <v>12</v>
      </c>
      <c r="J555">
        <f>16-INDEX(STANDINGS_WHIP[],MATCH(Table1[[#This Row],[COMBINED]],STANDINGS_WHIP[COMBINED],0),COLUMN(STANDINGS_WHIP[PLACE IN LEAGUE]))</f>
        <v>8</v>
      </c>
      <c r="K555">
        <f>16-INDEX(STANDINGS_W[],MATCH(Table1[[#This Row],[COMBINED]],STANDINGS_W[COMBINED],0),COLUMN(STANDINGS_W[PLACE IN LEAGUE]))</f>
        <v>12</v>
      </c>
      <c r="L555">
        <f>16-INDEX(STANDINGS_K[],MATCH(Table1[[#This Row],[COMBINED]],STANDINGS_K[COMBINED],0),COLUMN(STANDINGS_K[PLACE IN LEAGUE]))</f>
        <v>3</v>
      </c>
      <c r="M555">
        <f>16-INDEX(STANDINGS_SV[],MATCH(Table1[[#This Row],[COMBINED]],STANDINGS_SV[COMBINED],0),COLUMN(STANDINGS_SV[PLACE IN LEAGUE]))</f>
        <v>12</v>
      </c>
      <c r="N555">
        <f>SUM(Table1[[#This Row],[BA]:[SV]])</f>
        <v>74</v>
      </c>
      <c r="O555">
        <v>10</v>
      </c>
    </row>
    <row r="556" spans="1:15" x14ac:dyDescent="0.25">
      <c r="A556" t="s">
        <v>953</v>
      </c>
      <c r="B556" t="s">
        <v>943</v>
      </c>
      <c r="C556" t="str">
        <f>Table1[[#This Row],[League]]&amp;Table1[[#This Row],[Team]]</f>
        <v>$150 Draft Champions Express Jan 22 8:00 pm Lg.3610Team debert</v>
      </c>
      <c r="D556">
        <f>16-INDEX(STANDINGS_BA[],MATCH(Table1[[#This Row],[COMBINED]],STANDINGS_BA[COMBINED],0),COLUMN(STANDINGS_BA[PLACE IN LEAGUE]))</f>
        <v>1</v>
      </c>
      <c r="E556">
        <f>16-INDEX(STANDINGS_R[],MATCH(Table1[[#This Row],[COMBINED]],STANDINGS_R[COMBINED],0),COLUMN(STANDINGS_R[PLACE IN LEAGUE]))</f>
        <v>9</v>
      </c>
      <c r="F556">
        <f>16-INDEX(STANDINGS_HR[],MATCH(Table1[[#This Row],[COMBINED]],STANDINGS_HR[COMBINED],0),COLUMN(STANDINGS_HR[PLACE IN LEAGUE]))</f>
        <v>14</v>
      </c>
      <c r="G556">
        <f>16-INDEX(STANDINGS_RBI[],MATCH(Table1[[#This Row],[COMBINED]],STANDINGS_RBI[COMBINED],0),COLUMN(STANDINGS_RBI[PLACE IN LEAGUE]))</f>
        <v>5</v>
      </c>
      <c r="H556">
        <f>16-INDEX(STANDINGS_SB[],MATCH(Table1[[#This Row],[COMBINED]],STANDINGS_SB[COMBINED],0),COLUMN(STANDINGS_SB[PLACE IN LEAGUE]))</f>
        <v>4</v>
      </c>
      <c r="I556">
        <f>16-INDEX(STANDINGS_ERA[],MATCH(Table1[[#This Row],[COMBINED]],STANDINGS_ERA[COMBINED],0),COLUMN(STANDINGS_ERA[PLACE IN LEAGUE]))</f>
        <v>3</v>
      </c>
      <c r="J556">
        <f>16-INDEX(STANDINGS_WHIP[],MATCH(Table1[[#This Row],[COMBINED]],STANDINGS_WHIP[COMBINED],0),COLUMN(STANDINGS_WHIP[PLACE IN LEAGUE]))</f>
        <v>4</v>
      </c>
      <c r="K556">
        <f>16-INDEX(STANDINGS_W[],MATCH(Table1[[#This Row],[COMBINED]],STANDINGS_W[COMBINED],0),COLUMN(STANDINGS_W[PLACE IN LEAGUE]))</f>
        <v>15</v>
      </c>
      <c r="L556">
        <f>16-INDEX(STANDINGS_K[],MATCH(Table1[[#This Row],[COMBINED]],STANDINGS_K[COMBINED],0),COLUMN(STANDINGS_K[PLACE IN LEAGUE]))</f>
        <v>13</v>
      </c>
      <c r="M556">
        <f>16-INDEX(STANDINGS_SV[],MATCH(Table1[[#This Row],[COMBINED]],STANDINGS_SV[COMBINED],0),COLUMN(STANDINGS_SV[PLACE IN LEAGUE]))</f>
        <v>3</v>
      </c>
      <c r="N556">
        <f>SUM(Table1[[#This Row],[BA]:[SV]])</f>
        <v>71</v>
      </c>
      <c r="O556">
        <v>11</v>
      </c>
    </row>
    <row r="557" spans="1:15" x14ac:dyDescent="0.25">
      <c r="A557" t="s">
        <v>946</v>
      </c>
      <c r="B557" t="s">
        <v>943</v>
      </c>
      <c r="C557" t="str">
        <f>Table1[[#This Row],[League]]&amp;Table1[[#This Row],[Team]]</f>
        <v>$150 Draft Champions Express Jan 22 8:00 pm Lg.3610Vote for Pedro</v>
      </c>
      <c r="D557">
        <f>16-INDEX(STANDINGS_BA[],MATCH(Table1[[#This Row],[COMBINED]],STANDINGS_BA[COMBINED],0),COLUMN(STANDINGS_BA[PLACE IN LEAGUE]))</f>
        <v>11</v>
      </c>
      <c r="E557">
        <f>16-INDEX(STANDINGS_R[],MATCH(Table1[[#This Row],[COMBINED]],STANDINGS_R[COMBINED],0),COLUMN(STANDINGS_R[PLACE IN LEAGUE]))</f>
        <v>5</v>
      </c>
      <c r="F557">
        <f>16-INDEX(STANDINGS_HR[],MATCH(Table1[[#This Row],[COMBINED]],STANDINGS_HR[COMBINED],0),COLUMN(STANDINGS_HR[PLACE IN LEAGUE]))</f>
        <v>4</v>
      </c>
      <c r="G557">
        <f>16-INDEX(STANDINGS_RBI[],MATCH(Table1[[#This Row],[COMBINED]],STANDINGS_RBI[COMBINED],0),COLUMN(STANDINGS_RBI[PLACE IN LEAGUE]))</f>
        <v>12</v>
      </c>
      <c r="H557">
        <f>16-INDEX(STANDINGS_SB[],MATCH(Table1[[#This Row],[COMBINED]],STANDINGS_SB[COMBINED],0),COLUMN(STANDINGS_SB[PLACE IN LEAGUE]))</f>
        <v>7</v>
      </c>
      <c r="I557">
        <f>16-INDEX(STANDINGS_ERA[],MATCH(Table1[[#This Row],[COMBINED]],STANDINGS_ERA[COMBINED],0),COLUMN(STANDINGS_ERA[PLACE IN LEAGUE]))</f>
        <v>6</v>
      </c>
      <c r="J557">
        <f>16-INDEX(STANDINGS_WHIP[],MATCH(Table1[[#This Row],[COMBINED]],STANDINGS_WHIP[COMBINED],0),COLUMN(STANDINGS_WHIP[PLACE IN LEAGUE]))</f>
        <v>7</v>
      </c>
      <c r="K557">
        <f>16-INDEX(STANDINGS_W[],MATCH(Table1[[#This Row],[COMBINED]],STANDINGS_W[COMBINED],0),COLUMN(STANDINGS_W[PLACE IN LEAGUE]))</f>
        <v>3</v>
      </c>
      <c r="L557">
        <f>16-INDEX(STANDINGS_K[],MATCH(Table1[[#This Row],[COMBINED]],STANDINGS_K[COMBINED],0),COLUMN(STANDINGS_K[PLACE IN LEAGUE]))</f>
        <v>4</v>
      </c>
      <c r="M557">
        <f>16-INDEX(STANDINGS_SV[],MATCH(Table1[[#This Row],[COMBINED]],STANDINGS_SV[COMBINED],0),COLUMN(STANDINGS_SV[PLACE IN LEAGUE]))</f>
        <v>10</v>
      </c>
      <c r="N557">
        <f>SUM(Table1[[#This Row],[BA]:[SV]])</f>
        <v>69</v>
      </c>
      <c r="O557">
        <v>12</v>
      </c>
    </row>
    <row r="558" spans="1:15" x14ac:dyDescent="0.25">
      <c r="A558" t="s">
        <v>948</v>
      </c>
      <c r="B558" t="s">
        <v>943</v>
      </c>
      <c r="C558" t="str">
        <f>Table1[[#This Row],[League]]&amp;Table1[[#This Row],[Team]]</f>
        <v>$150 Draft Champions Express Jan 22 8:00 pm Lg.3610RealJRAnderson</v>
      </c>
      <c r="D558">
        <f>16-INDEX(STANDINGS_BA[],MATCH(Table1[[#This Row],[COMBINED]],STANDINGS_BA[COMBINED],0),COLUMN(STANDINGS_BA[PLACE IN LEAGUE]))</f>
        <v>8</v>
      </c>
      <c r="E558">
        <f>16-INDEX(STANDINGS_R[],MATCH(Table1[[#This Row],[COMBINED]],STANDINGS_R[COMBINED],0),COLUMN(STANDINGS_R[PLACE IN LEAGUE]))</f>
        <v>2</v>
      </c>
      <c r="F558">
        <f>16-INDEX(STANDINGS_HR[],MATCH(Table1[[#This Row],[COMBINED]],STANDINGS_HR[COMBINED],0),COLUMN(STANDINGS_HR[PLACE IN LEAGUE]))</f>
        <v>8</v>
      </c>
      <c r="G558">
        <f>16-INDEX(STANDINGS_RBI[],MATCH(Table1[[#This Row],[COMBINED]],STANDINGS_RBI[COMBINED],0),COLUMN(STANDINGS_RBI[PLACE IN LEAGUE]))</f>
        <v>6</v>
      </c>
      <c r="H558">
        <f>16-INDEX(STANDINGS_SB[],MATCH(Table1[[#This Row],[COMBINED]],STANDINGS_SB[COMBINED],0),COLUMN(STANDINGS_SB[PLACE IN LEAGUE]))</f>
        <v>1</v>
      </c>
      <c r="I558">
        <f>16-INDEX(STANDINGS_ERA[],MATCH(Table1[[#This Row],[COMBINED]],STANDINGS_ERA[COMBINED],0),COLUMN(STANDINGS_ERA[PLACE IN LEAGUE]))</f>
        <v>5</v>
      </c>
      <c r="J558">
        <f>16-INDEX(STANDINGS_WHIP[],MATCH(Table1[[#This Row],[COMBINED]],STANDINGS_WHIP[COMBINED],0),COLUMN(STANDINGS_WHIP[PLACE IN LEAGUE]))</f>
        <v>9</v>
      </c>
      <c r="K558">
        <f>16-INDEX(STANDINGS_W[],MATCH(Table1[[#This Row],[COMBINED]],STANDINGS_W[COMBINED],0),COLUMN(STANDINGS_W[PLACE IN LEAGUE]))</f>
        <v>10</v>
      </c>
      <c r="L558">
        <f>16-INDEX(STANDINGS_K[],MATCH(Table1[[#This Row],[COMBINED]],STANDINGS_K[COMBINED],0),COLUMN(STANDINGS_K[PLACE IN LEAGUE]))</f>
        <v>15</v>
      </c>
      <c r="M558">
        <f>16-INDEX(STANDINGS_SV[],MATCH(Table1[[#This Row],[COMBINED]],STANDINGS_SV[COMBINED],0),COLUMN(STANDINGS_SV[PLACE IN LEAGUE]))</f>
        <v>1</v>
      </c>
      <c r="N558">
        <f>SUM(Table1[[#This Row],[BA]:[SV]])</f>
        <v>65</v>
      </c>
      <c r="O558">
        <v>13</v>
      </c>
    </row>
    <row r="559" spans="1:15" x14ac:dyDescent="0.25">
      <c r="A559" t="s">
        <v>952</v>
      </c>
      <c r="B559" t="s">
        <v>943</v>
      </c>
      <c r="C559" t="str">
        <f>Table1[[#This Row],[League]]&amp;Table1[[#This Row],[Team]]</f>
        <v>$150 Draft Champions Express Jan 22 8:00 pm Lg.3610Vargas1</v>
      </c>
      <c r="D559">
        <f>16-INDEX(STANDINGS_BA[],MATCH(Table1[[#This Row],[COMBINED]],STANDINGS_BA[COMBINED],0),COLUMN(STANDINGS_BA[PLACE IN LEAGUE]))</f>
        <v>2</v>
      </c>
      <c r="E559">
        <f>16-INDEX(STANDINGS_R[],MATCH(Table1[[#This Row],[COMBINED]],STANDINGS_R[COMBINED],0),COLUMN(STANDINGS_R[PLACE IN LEAGUE]))</f>
        <v>1</v>
      </c>
      <c r="F559">
        <f>16-INDEX(STANDINGS_HR[],MATCH(Table1[[#This Row],[COMBINED]],STANDINGS_HR[COMBINED],0),COLUMN(STANDINGS_HR[PLACE IN LEAGUE]))</f>
        <v>1</v>
      </c>
      <c r="G559">
        <f>16-INDEX(STANDINGS_RBI[],MATCH(Table1[[#This Row],[COMBINED]],STANDINGS_RBI[COMBINED],0),COLUMN(STANDINGS_RBI[PLACE IN LEAGUE]))</f>
        <v>1</v>
      </c>
      <c r="H559">
        <f>16-INDEX(STANDINGS_SB[],MATCH(Table1[[#This Row],[COMBINED]],STANDINGS_SB[COMBINED],0),COLUMN(STANDINGS_SB[PLACE IN LEAGUE]))</f>
        <v>5</v>
      </c>
      <c r="I559">
        <f>16-INDEX(STANDINGS_ERA[],MATCH(Table1[[#This Row],[COMBINED]],STANDINGS_ERA[COMBINED],0),COLUMN(STANDINGS_ERA[PLACE IN LEAGUE]))</f>
        <v>15</v>
      </c>
      <c r="J559">
        <f>16-INDEX(STANDINGS_WHIP[],MATCH(Table1[[#This Row],[COMBINED]],STANDINGS_WHIP[COMBINED],0),COLUMN(STANDINGS_WHIP[PLACE IN LEAGUE]))</f>
        <v>15</v>
      </c>
      <c r="K559">
        <f>16-INDEX(STANDINGS_W[],MATCH(Table1[[#This Row],[COMBINED]],STANDINGS_W[COMBINED],0),COLUMN(STANDINGS_W[PLACE IN LEAGUE]))</f>
        <v>1</v>
      </c>
      <c r="L559">
        <f>16-INDEX(STANDINGS_K[],MATCH(Table1[[#This Row],[COMBINED]],STANDINGS_K[COMBINED],0),COLUMN(STANDINGS_K[PLACE IN LEAGUE]))</f>
        <v>1</v>
      </c>
      <c r="M559">
        <f>16-INDEX(STANDINGS_SV[],MATCH(Table1[[#This Row],[COMBINED]],STANDINGS_SV[COMBINED],0),COLUMN(STANDINGS_SV[PLACE IN LEAGUE]))</f>
        <v>7</v>
      </c>
      <c r="N559">
        <f>SUM(Table1[[#This Row],[BA]:[SV]])</f>
        <v>49</v>
      </c>
      <c r="O559">
        <v>14</v>
      </c>
    </row>
    <row r="560" spans="1:15" x14ac:dyDescent="0.25">
      <c r="A560" t="s">
        <v>280</v>
      </c>
      <c r="B560" t="s">
        <v>943</v>
      </c>
      <c r="C560" t="str">
        <f>Table1[[#This Row],[League]]&amp;Table1[[#This Row],[Team]]</f>
        <v>$150 Draft Champions Express Jan 22 8:00 pm Lg.3610UL's Toothpick</v>
      </c>
      <c r="D560">
        <f>16-INDEX(STANDINGS_BA[],MATCH(Table1[[#This Row],[COMBINED]],STANDINGS_BA[COMBINED],0),COLUMN(STANDINGS_BA[PLACE IN LEAGUE]))</f>
        <v>5</v>
      </c>
      <c r="E560">
        <f>16-INDEX(STANDINGS_R[],MATCH(Table1[[#This Row],[COMBINED]],STANDINGS_R[COMBINED],0),COLUMN(STANDINGS_R[PLACE IN LEAGUE]))</f>
        <v>3</v>
      </c>
      <c r="F560">
        <f>16-INDEX(STANDINGS_HR[],MATCH(Table1[[#This Row],[COMBINED]],STANDINGS_HR[COMBINED],0),COLUMN(STANDINGS_HR[PLACE IN LEAGUE]))</f>
        <v>3</v>
      </c>
      <c r="G560">
        <f>16-INDEX(STANDINGS_RBI[],MATCH(Table1[[#This Row],[COMBINED]],STANDINGS_RBI[COMBINED],0),COLUMN(STANDINGS_RBI[PLACE IN LEAGUE]))</f>
        <v>2</v>
      </c>
      <c r="H560">
        <f>16-INDEX(STANDINGS_SB[],MATCH(Table1[[#This Row],[COMBINED]],STANDINGS_SB[COMBINED],0),COLUMN(STANDINGS_SB[PLACE IN LEAGUE]))</f>
        <v>2</v>
      </c>
      <c r="I560">
        <f>16-INDEX(STANDINGS_ERA[],MATCH(Table1[[#This Row],[COMBINED]],STANDINGS_ERA[COMBINED],0),COLUMN(STANDINGS_ERA[PLACE IN LEAGUE]))</f>
        <v>1</v>
      </c>
      <c r="J560">
        <f>16-INDEX(STANDINGS_WHIP[],MATCH(Table1[[#This Row],[COMBINED]],STANDINGS_WHIP[COMBINED],0),COLUMN(STANDINGS_WHIP[PLACE IN LEAGUE]))</f>
        <v>1</v>
      </c>
      <c r="K560">
        <f>16-INDEX(STANDINGS_W[],MATCH(Table1[[#This Row],[COMBINED]],STANDINGS_W[COMBINED],0),COLUMN(STANDINGS_W[PLACE IN LEAGUE]))</f>
        <v>8</v>
      </c>
      <c r="L560">
        <f>16-INDEX(STANDINGS_K[],MATCH(Table1[[#This Row],[COMBINED]],STANDINGS_K[COMBINED],0),COLUMN(STANDINGS_K[PLACE IN LEAGUE]))</f>
        <v>10</v>
      </c>
      <c r="M560">
        <f>16-INDEX(STANDINGS_SV[],MATCH(Table1[[#This Row],[COMBINED]],STANDINGS_SV[COMBINED],0),COLUMN(STANDINGS_SV[PLACE IN LEAGUE]))</f>
        <v>4</v>
      </c>
      <c r="N560">
        <f>SUM(Table1[[#This Row],[BA]:[SV]])</f>
        <v>39</v>
      </c>
      <c r="O560">
        <v>15</v>
      </c>
    </row>
    <row r="561" spans="1:15" x14ac:dyDescent="0.25">
      <c r="A561" t="s">
        <v>957</v>
      </c>
      <c r="B561" t="s">
        <v>955</v>
      </c>
      <c r="C561" t="str">
        <f>Table1[[#This Row],[League]]&amp;Table1[[#This Row],[Team]]</f>
        <v>$150 Draft Champions Express Jan 31 7:00 pm Lg.3643DEAD PUPPIES EXPRESS</v>
      </c>
      <c r="D561">
        <f>16-INDEX(STANDINGS_BA[],MATCH(Table1[[#This Row],[COMBINED]],STANDINGS_BA[COMBINED],0),COLUMN(STANDINGS_BA[PLACE IN LEAGUE]))</f>
        <v>13</v>
      </c>
      <c r="E561">
        <f>16-INDEX(STANDINGS_R[],MATCH(Table1[[#This Row],[COMBINED]],STANDINGS_R[COMBINED],0),COLUMN(STANDINGS_R[PLACE IN LEAGUE]))</f>
        <v>15</v>
      </c>
      <c r="F561">
        <f>16-INDEX(STANDINGS_HR[],MATCH(Table1[[#This Row],[COMBINED]],STANDINGS_HR[COMBINED],0),COLUMN(STANDINGS_HR[PLACE IN LEAGUE]))</f>
        <v>11</v>
      </c>
      <c r="G561">
        <f>16-INDEX(STANDINGS_RBI[],MATCH(Table1[[#This Row],[COMBINED]],STANDINGS_RBI[COMBINED],0),COLUMN(STANDINGS_RBI[PLACE IN LEAGUE]))</f>
        <v>15</v>
      </c>
      <c r="H561">
        <f>16-INDEX(STANDINGS_SB[],MATCH(Table1[[#This Row],[COMBINED]],STANDINGS_SB[COMBINED],0),COLUMN(STANDINGS_SB[PLACE IN LEAGUE]))</f>
        <v>15</v>
      </c>
      <c r="I561">
        <f>16-INDEX(STANDINGS_ERA[],MATCH(Table1[[#This Row],[COMBINED]],STANDINGS_ERA[COMBINED],0),COLUMN(STANDINGS_ERA[PLACE IN LEAGUE]))</f>
        <v>13</v>
      </c>
      <c r="J561">
        <f>16-INDEX(STANDINGS_WHIP[],MATCH(Table1[[#This Row],[COMBINED]],STANDINGS_WHIP[COMBINED],0),COLUMN(STANDINGS_WHIP[PLACE IN LEAGUE]))</f>
        <v>15</v>
      </c>
      <c r="K561">
        <f>16-INDEX(STANDINGS_W[],MATCH(Table1[[#This Row],[COMBINED]],STANDINGS_W[COMBINED],0),COLUMN(STANDINGS_W[PLACE IN LEAGUE]))</f>
        <v>13</v>
      </c>
      <c r="L561">
        <f>16-INDEX(STANDINGS_K[],MATCH(Table1[[#This Row],[COMBINED]],STANDINGS_K[COMBINED],0),COLUMN(STANDINGS_K[PLACE IN LEAGUE]))</f>
        <v>15</v>
      </c>
      <c r="M561">
        <f>16-INDEX(STANDINGS_SV[],MATCH(Table1[[#This Row],[COMBINED]],STANDINGS_SV[COMBINED],0),COLUMN(STANDINGS_SV[PLACE IN LEAGUE]))</f>
        <v>11</v>
      </c>
      <c r="N561">
        <f>SUM(Table1[[#This Row],[BA]:[SV]])</f>
        <v>136</v>
      </c>
      <c r="O561">
        <v>1</v>
      </c>
    </row>
    <row r="562" spans="1:15" x14ac:dyDescent="0.25">
      <c r="A562" t="s">
        <v>958</v>
      </c>
      <c r="B562" t="s">
        <v>955</v>
      </c>
      <c r="C562" t="str">
        <f>Table1[[#This Row],[League]]&amp;Table1[[#This Row],[Team]]</f>
        <v>$150 Draft Champions Express Jan 31 7:00 pm Lg.3643Hot Dog Papaya</v>
      </c>
      <c r="D562">
        <f>16-INDEX(STANDINGS_BA[],MATCH(Table1[[#This Row],[COMBINED]],STANDINGS_BA[COMBINED],0),COLUMN(STANDINGS_BA[PLACE IN LEAGUE]))</f>
        <v>11</v>
      </c>
      <c r="E562">
        <f>16-INDEX(STANDINGS_R[],MATCH(Table1[[#This Row],[COMBINED]],STANDINGS_R[COMBINED],0),COLUMN(STANDINGS_R[PLACE IN LEAGUE]))</f>
        <v>13</v>
      </c>
      <c r="F562">
        <f>16-INDEX(STANDINGS_HR[],MATCH(Table1[[#This Row],[COMBINED]],STANDINGS_HR[COMBINED],0),COLUMN(STANDINGS_HR[PLACE IN LEAGUE]))</f>
        <v>10</v>
      </c>
      <c r="G562">
        <f>16-INDEX(STANDINGS_RBI[],MATCH(Table1[[#This Row],[COMBINED]],STANDINGS_RBI[COMBINED],0),COLUMN(STANDINGS_RBI[PLACE IN LEAGUE]))</f>
        <v>11</v>
      </c>
      <c r="H562">
        <f>16-INDEX(STANDINGS_SB[],MATCH(Table1[[#This Row],[COMBINED]],STANDINGS_SB[COMBINED],0),COLUMN(STANDINGS_SB[PLACE IN LEAGUE]))</f>
        <v>14</v>
      </c>
      <c r="I562">
        <f>16-INDEX(STANDINGS_ERA[],MATCH(Table1[[#This Row],[COMBINED]],STANDINGS_ERA[COMBINED],0),COLUMN(STANDINGS_ERA[PLACE IN LEAGUE]))</f>
        <v>15</v>
      </c>
      <c r="J562">
        <f>16-INDEX(STANDINGS_WHIP[],MATCH(Table1[[#This Row],[COMBINED]],STANDINGS_WHIP[COMBINED],0),COLUMN(STANDINGS_WHIP[PLACE IN LEAGUE]))</f>
        <v>11</v>
      </c>
      <c r="K562">
        <f>16-INDEX(STANDINGS_W[],MATCH(Table1[[#This Row],[COMBINED]],STANDINGS_W[COMBINED],0),COLUMN(STANDINGS_W[PLACE IN LEAGUE]))</f>
        <v>7</v>
      </c>
      <c r="L562">
        <f>16-INDEX(STANDINGS_K[],MATCH(Table1[[#This Row],[COMBINED]],STANDINGS_K[COMBINED],0),COLUMN(STANDINGS_K[PLACE IN LEAGUE]))</f>
        <v>8</v>
      </c>
      <c r="M562">
        <f>16-INDEX(STANDINGS_SV[],MATCH(Table1[[#This Row],[COMBINED]],STANDINGS_SV[COMBINED],0),COLUMN(STANDINGS_SV[PLACE IN LEAGUE]))</f>
        <v>14</v>
      </c>
      <c r="N562">
        <f>SUM(Table1[[#This Row],[BA]:[SV]])</f>
        <v>114</v>
      </c>
      <c r="O562">
        <v>2</v>
      </c>
    </row>
    <row r="563" spans="1:15" x14ac:dyDescent="0.25">
      <c r="A563" t="s">
        <v>181</v>
      </c>
      <c r="B563" t="s">
        <v>955</v>
      </c>
      <c r="C563" t="str">
        <f>Table1[[#This Row],[League]]&amp;Table1[[#This Row],[Team]]</f>
        <v>$150 Draft Champions Express Jan 31 7:00 pm Lg.3643CHEEZDAWGZ</v>
      </c>
      <c r="D563">
        <f>16-INDEX(STANDINGS_BA[],MATCH(Table1[[#This Row],[COMBINED]],STANDINGS_BA[COMBINED],0),COLUMN(STANDINGS_BA[PLACE IN LEAGUE]))</f>
        <v>12</v>
      </c>
      <c r="E563">
        <f>16-INDEX(STANDINGS_R[],MATCH(Table1[[#This Row],[COMBINED]],STANDINGS_R[COMBINED],0),COLUMN(STANDINGS_R[PLACE IN LEAGUE]))</f>
        <v>12</v>
      </c>
      <c r="F563">
        <f>16-INDEX(STANDINGS_HR[],MATCH(Table1[[#This Row],[COMBINED]],STANDINGS_HR[COMBINED],0),COLUMN(STANDINGS_HR[PLACE IN LEAGUE]))</f>
        <v>15</v>
      </c>
      <c r="G563">
        <f>16-INDEX(STANDINGS_RBI[],MATCH(Table1[[#This Row],[COMBINED]],STANDINGS_RBI[COMBINED],0),COLUMN(STANDINGS_RBI[PLACE IN LEAGUE]))</f>
        <v>14</v>
      </c>
      <c r="H563">
        <f>16-INDEX(STANDINGS_SB[],MATCH(Table1[[#This Row],[COMBINED]],STANDINGS_SB[COMBINED],0),COLUMN(STANDINGS_SB[PLACE IN LEAGUE]))</f>
        <v>12</v>
      </c>
      <c r="I563">
        <f>16-INDEX(STANDINGS_ERA[],MATCH(Table1[[#This Row],[COMBINED]],STANDINGS_ERA[COMBINED],0),COLUMN(STANDINGS_ERA[PLACE IN LEAGUE]))</f>
        <v>12</v>
      </c>
      <c r="J563">
        <f>16-INDEX(STANDINGS_WHIP[],MATCH(Table1[[#This Row],[COMBINED]],STANDINGS_WHIP[COMBINED],0),COLUMN(STANDINGS_WHIP[PLACE IN LEAGUE]))</f>
        <v>13</v>
      </c>
      <c r="K563">
        <f>16-INDEX(STANDINGS_W[],MATCH(Table1[[#This Row],[COMBINED]],STANDINGS_W[COMBINED],0),COLUMN(STANDINGS_W[PLACE IN LEAGUE]))</f>
        <v>11</v>
      </c>
      <c r="L563">
        <f>16-INDEX(STANDINGS_K[],MATCH(Table1[[#This Row],[COMBINED]],STANDINGS_K[COMBINED],0),COLUMN(STANDINGS_K[PLACE IN LEAGUE]))</f>
        <v>6</v>
      </c>
      <c r="M563">
        <f>16-INDEX(STANDINGS_SV[],MATCH(Table1[[#This Row],[COMBINED]],STANDINGS_SV[COMBINED],0),COLUMN(STANDINGS_SV[PLACE IN LEAGUE]))</f>
        <v>6</v>
      </c>
      <c r="N563">
        <f>SUM(Table1[[#This Row],[BA]:[SV]])</f>
        <v>113</v>
      </c>
      <c r="O563">
        <v>3</v>
      </c>
    </row>
    <row r="564" spans="1:15" x14ac:dyDescent="0.25">
      <c r="A564" t="s">
        <v>959</v>
      </c>
      <c r="B564" t="s">
        <v>955</v>
      </c>
      <c r="C564" t="str">
        <f>Table1[[#This Row],[League]]&amp;Table1[[#This Row],[Team]]</f>
        <v>$150 Draft Champions Express Jan 31 7:00 pm Lg.3643*RED HOT</v>
      </c>
      <c r="D564">
        <f>16-INDEX(STANDINGS_BA[],MATCH(Table1[[#This Row],[COMBINED]],STANDINGS_BA[COMBINED],0),COLUMN(STANDINGS_BA[PLACE IN LEAGUE]))</f>
        <v>10</v>
      </c>
      <c r="E564">
        <f>16-INDEX(STANDINGS_R[],MATCH(Table1[[#This Row],[COMBINED]],STANDINGS_R[COMBINED],0),COLUMN(STANDINGS_R[PLACE IN LEAGUE]))</f>
        <v>14</v>
      </c>
      <c r="F564">
        <f>16-INDEX(STANDINGS_HR[],MATCH(Table1[[#This Row],[COMBINED]],STANDINGS_HR[COMBINED],0),COLUMN(STANDINGS_HR[PLACE IN LEAGUE]))</f>
        <v>7</v>
      </c>
      <c r="G564">
        <f>16-INDEX(STANDINGS_RBI[],MATCH(Table1[[#This Row],[COMBINED]],STANDINGS_RBI[COMBINED],0),COLUMN(STANDINGS_RBI[PLACE IN LEAGUE]))</f>
        <v>10</v>
      </c>
      <c r="H564">
        <f>16-INDEX(STANDINGS_SB[],MATCH(Table1[[#This Row],[COMBINED]],STANDINGS_SB[COMBINED],0),COLUMN(STANDINGS_SB[PLACE IN LEAGUE]))</f>
        <v>8</v>
      </c>
      <c r="I564">
        <f>16-INDEX(STANDINGS_ERA[],MATCH(Table1[[#This Row],[COMBINED]],STANDINGS_ERA[COMBINED],0),COLUMN(STANDINGS_ERA[PLACE IN LEAGUE]))</f>
        <v>10</v>
      </c>
      <c r="J564">
        <f>16-INDEX(STANDINGS_WHIP[],MATCH(Table1[[#This Row],[COMBINED]],STANDINGS_WHIP[COMBINED],0),COLUMN(STANDINGS_WHIP[PLACE IN LEAGUE]))</f>
        <v>12</v>
      </c>
      <c r="K564">
        <f>16-INDEX(STANDINGS_W[],MATCH(Table1[[#This Row],[COMBINED]],STANDINGS_W[COMBINED],0),COLUMN(STANDINGS_W[PLACE IN LEAGUE]))</f>
        <v>14</v>
      </c>
      <c r="L564">
        <f>16-INDEX(STANDINGS_K[],MATCH(Table1[[#This Row],[COMBINED]],STANDINGS_K[COMBINED],0),COLUMN(STANDINGS_K[PLACE IN LEAGUE]))</f>
        <v>12</v>
      </c>
      <c r="M564">
        <f>16-INDEX(STANDINGS_SV[],MATCH(Table1[[#This Row],[COMBINED]],STANDINGS_SV[COMBINED],0),COLUMN(STANDINGS_SV[PLACE IN LEAGUE]))</f>
        <v>8</v>
      </c>
      <c r="N564">
        <f>SUM(Table1[[#This Row],[BA]:[SV]])</f>
        <v>105</v>
      </c>
      <c r="O564">
        <v>4</v>
      </c>
    </row>
    <row r="565" spans="1:15" x14ac:dyDescent="0.25">
      <c r="A565" t="s">
        <v>355</v>
      </c>
      <c r="B565" t="s">
        <v>955</v>
      </c>
      <c r="C565" t="str">
        <f>Table1[[#This Row],[League]]&amp;Table1[[#This Row],[Team]]</f>
        <v>$150 Draft Champions Express Jan 31 7:00 pm Lg.3643Just Express Wins</v>
      </c>
      <c r="D565">
        <f>16-INDEX(STANDINGS_BA[],MATCH(Table1[[#This Row],[COMBINED]],STANDINGS_BA[COMBINED],0),COLUMN(STANDINGS_BA[PLACE IN LEAGUE]))</f>
        <v>7</v>
      </c>
      <c r="E565">
        <f>16-INDEX(STANDINGS_R[],MATCH(Table1[[#This Row],[COMBINED]],STANDINGS_R[COMBINED],0),COLUMN(STANDINGS_R[PLACE IN LEAGUE]))</f>
        <v>6</v>
      </c>
      <c r="F565">
        <f>16-INDEX(STANDINGS_HR[],MATCH(Table1[[#This Row],[COMBINED]],STANDINGS_HR[COMBINED],0),COLUMN(STANDINGS_HR[PLACE IN LEAGUE]))</f>
        <v>3</v>
      </c>
      <c r="G565">
        <f>16-INDEX(STANDINGS_RBI[],MATCH(Table1[[#This Row],[COMBINED]],STANDINGS_RBI[COMBINED],0),COLUMN(STANDINGS_RBI[PLACE IN LEAGUE]))</f>
        <v>3</v>
      </c>
      <c r="H565">
        <f>16-INDEX(STANDINGS_SB[],MATCH(Table1[[#This Row],[COMBINED]],STANDINGS_SB[COMBINED],0),COLUMN(STANDINGS_SB[PLACE IN LEAGUE]))</f>
        <v>11</v>
      </c>
      <c r="I565">
        <f>16-INDEX(STANDINGS_ERA[],MATCH(Table1[[#This Row],[COMBINED]],STANDINGS_ERA[COMBINED],0),COLUMN(STANDINGS_ERA[PLACE IN LEAGUE]))</f>
        <v>14</v>
      </c>
      <c r="J565">
        <f>16-INDEX(STANDINGS_WHIP[],MATCH(Table1[[#This Row],[COMBINED]],STANDINGS_WHIP[COMBINED],0),COLUMN(STANDINGS_WHIP[PLACE IN LEAGUE]))</f>
        <v>14</v>
      </c>
      <c r="K565">
        <f>16-INDEX(STANDINGS_W[],MATCH(Table1[[#This Row],[COMBINED]],STANDINGS_W[COMBINED],0),COLUMN(STANDINGS_W[PLACE IN LEAGUE]))</f>
        <v>12</v>
      </c>
      <c r="L565">
        <f>16-INDEX(STANDINGS_K[],MATCH(Table1[[#This Row],[COMBINED]],STANDINGS_K[COMBINED],0),COLUMN(STANDINGS_K[PLACE IN LEAGUE]))</f>
        <v>13</v>
      </c>
      <c r="M565">
        <f>16-INDEX(STANDINGS_SV[],MATCH(Table1[[#This Row],[COMBINED]],STANDINGS_SV[COMBINED],0),COLUMN(STANDINGS_SV[PLACE IN LEAGUE]))</f>
        <v>12</v>
      </c>
      <c r="N565">
        <f>SUM(Table1[[#This Row],[BA]:[SV]])</f>
        <v>95</v>
      </c>
      <c r="O565">
        <v>5</v>
      </c>
    </row>
    <row r="566" spans="1:15" x14ac:dyDescent="0.25">
      <c r="A566" t="s">
        <v>107</v>
      </c>
      <c r="B566" t="s">
        <v>955</v>
      </c>
      <c r="C566" t="str">
        <f>Table1[[#This Row],[League]]&amp;Table1[[#This Row],[Team]]</f>
        <v>$150 Draft Champions Express Jan 31 7:00 pm Lg.3643Team Scott</v>
      </c>
      <c r="D566">
        <f>16-INDEX(STANDINGS_BA[],MATCH(Table1[[#This Row],[COMBINED]],STANDINGS_BA[COMBINED],0),COLUMN(STANDINGS_BA[PLACE IN LEAGUE]))</f>
        <v>4</v>
      </c>
      <c r="E566">
        <f>16-INDEX(STANDINGS_R[],MATCH(Table1[[#This Row],[COMBINED]],STANDINGS_R[COMBINED],0),COLUMN(STANDINGS_R[PLACE IN LEAGUE]))</f>
        <v>7</v>
      </c>
      <c r="F566">
        <f>16-INDEX(STANDINGS_HR[],MATCH(Table1[[#This Row],[COMBINED]],STANDINGS_HR[COMBINED],0),COLUMN(STANDINGS_HR[PLACE IN LEAGUE]))</f>
        <v>4</v>
      </c>
      <c r="G566">
        <f>16-INDEX(STANDINGS_RBI[],MATCH(Table1[[#This Row],[COMBINED]],STANDINGS_RBI[COMBINED],0),COLUMN(STANDINGS_RBI[PLACE IN LEAGUE]))</f>
        <v>5</v>
      </c>
      <c r="H566">
        <f>16-INDEX(STANDINGS_SB[],MATCH(Table1[[#This Row],[COMBINED]],STANDINGS_SB[COMBINED],0),COLUMN(STANDINGS_SB[PLACE IN LEAGUE]))</f>
        <v>4</v>
      </c>
      <c r="I566">
        <f>16-INDEX(STANDINGS_ERA[],MATCH(Table1[[#This Row],[COMBINED]],STANDINGS_ERA[COMBINED],0),COLUMN(STANDINGS_ERA[PLACE IN LEAGUE]))</f>
        <v>11</v>
      </c>
      <c r="J566">
        <f>16-INDEX(STANDINGS_WHIP[],MATCH(Table1[[#This Row],[COMBINED]],STANDINGS_WHIP[COMBINED],0),COLUMN(STANDINGS_WHIP[PLACE IN LEAGUE]))</f>
        <v>10</v>
      </c>
      <c r="K566">
        <f>16-INDEX(STANDINGS_W[],MATCH(Table1[[#This Row],[COMBINED]],STANDINGS_W[COMBINED],0),COLUMN(STANDINGS_W[PLACE IN LEAGUE]))</f>
        <v>15</v>
      </c>
      <c r="L566">
        <f>16-INDEX(STANDINGS_K[],MATCH(Table1[[#This Row],[COMBINED]],STANDINGS_K[COMBINED],0),COLUMN(STANDINGS_K[PLACE IN LEAGUE]))</f>
        <v>14</v>
      </c>
      <c r="M566">
        <f>16-INDEX(STANDINGS_SV[],MATCH(Table1[[#This Row],[COMBINED]],STANDINGS_SV[COMBINED],0),COLUMN(STANDINGS_SV[PLACE IN LEAGUE]))</f>
        <v>4</v>
      </c>
      <c r="N566">
        <f>SUM(Table1[[#This Row],[BA]:[SV]])</f>
        <v>78</v>
      </c>
      <c r="O566">
        <v>6</v>
      </c>
    </row>
    <row r="567" spans="1:15" x14ac:dyDescent="0.25">
      <c r="A567" t="s">
        <v>98</v>
      </c>
      <c r="B567" t="s">
        <v>955</v>
      </c>
      <c r="C567" t="str">
        <f>Table1[[#This Row],[League]]&amp;Table1[[#This Row],[Team]]</f>
        <v>$150 Draft Champions Express Jan 31 7:00 pm Lg.3643Team Ward</v>
      </c>
      <c r="D567">
        <f>16-INDEX(STANDINGS_BA[],MATCH(Table1[[#This Row],[COMBINED]],STANDINGS_BA[COMBINED],0),COLUMN(STANDINGS_BA[PLACE IN LEAGUE]))</f>
        <v>8</v>
      </c>
      <c r="E567">
        <f>16-INDEX(STANDINGS_R[],MATCH(Table1[[#This Row],[COMBINED]],STANDINGS_R[COMBINED],0),COLUMN(STANDINGS_R[PLACE IN LEAGUE]))</f>
        <v>10</v>
      </c>
      <c r="F567">
        <f>16-INDEX(STANDINGS_HR[],MATCH(Table1[[#This Row],[COMBINED]],STANDINGS_HR[COMBINED],0),COLUMN(STANDINGS_HR[PLACE IN LEAGUE]))</f>
        <v>2</v>
      </c>
      <c r="G567">
        <f>16-INDEX(STANDINGS_RBI[],MATCH(Table1[[#This Row],[COMBINED]],STANDINGS_RBI[COMBINED],0),COLUMN(STANDINGS_RBI[PLACE IN LEAGUE]))</f>
        <v>1</v>
      </c>
      <c r="H567">
        <f>16-INDEX(STANDINGS_SB[],MATCH(Table1[[#This Row],[COMBINED]],STANDINGS_SB[COMBINED],0),COLUMN(STANDINGS_SB[PLACE IN LEAGUE]))</f>
        <v>13</v>
      </c>
      <c r="I567">
        <f>16-INDEX(STANDINGS_ERA[],MATCH(Table1[[#This Row],[COMBINED]],STANDINGS_ERA[COMBINED],0),COLUMN(STANDINGS_ERA[PLACE IN LEAGUE]))</f>
        <v>8</v>
      </c>
      <c r="J567">
        <f>16-INDEX(STANDINGS_WHIP[],MATCH(Table1[[#This Row],[COMBINED]],STANDINGS_WHIP[COMBINED],0),COLUMN(STANDINGS_WHIP[PLACE IN LEAGUE]))</f>
        <v>7</v>
      </c>
      <c r="K567">
        <f>16-INDEX(STANDINGS_W[],MATCH(Table1[[#This Row],[COMBINED]],STANDINGS_W[COMBINED],0),COLUMN(STANDINGS_W[PLACE IN LEAGUE]))</f>
        <v>8</v>
      </c>
      <c r="L567">
        <f>16-INDEX(STANDINGS_K[],MATCH(Table1[[#This Row],[COMBINED]],STANDINGS_K[COMBINED],0),COLUMN(STANDINGS_K[PLACE IN LEAGUE]))</f>
        <v>5</v>
      </c>
      <c r="M567">
        <f>16-INDEX(STANDINGS_SV[],MATCH(Table1[[#This Row],[COMBINED]],STANDINGS_SV[COMBINED],0),COLUMN(STANDINGS_SV[PLACE IN LEAGUE]))</f>
        <v>15</v>
      </c>
      <c r="N567">
        <f>SUM(Table1[[#This Row],[BA]:[SV]])</f>
        <v>77</v>
      </c>
      <c r="O567">
        <v>7</v>
      </c>
    </row>
    <row r="568" spans="1:15" x14ac:dyDescent="0.25">
      <c r="A568" t="s">
        <v>956</v>
      </c>
      <c r="B568" t="s">
        <v>955</v>
      </c>
      <c r="C568" t="str">
        <f>Table1[[#This Row],[League]]&amp;Table1[[#This Row],[Team]]</f>
        <v>$150 Draft Champions Express Jan 31 7:00 pm Lg.3643Jeters Never Prosper (Express)</v>
      </c>
      <c r="D568">
        <f>16-INDEX(STANDINGS_BA[],MATCH(Table1[[#This Row],[COMBINED]],STANDINGS_BA[COMBINED],0),COLUMN(STANDINGS_BA[PLACE IN LEAGUE]))</f>
        <v>14</v>
      </c>
      <c r="E568">
        <f>16-INDEX(STANDINGS_R[],MATCH(Table1[[#This Row],[COMBINED]],STANDINGS_R[COMBINED],0),COLUMN(STANDINGS_R[PLACE IN LEAGUE]))</f>
        <v>4</v>
      </c>
      <c r="F568">
        <f>16-INDEX(STANDINGS_HR[],MATCH(Table1[[#This Row],[COMBINED]],STANDINGS_HR[COMBINED],0),COLUMN(STANDINGS_HR[PLACE IN LEAGUE]))</f>
        <v>8</v>
      </c>
      <c r="G568">
        <f>16-INDEX(STANDINGS_RBI[],MATCH(Table1[[#This Row],[COMBINED]],STANDINGS_RBI[COMBINED],0),COLUMN(STANDINGS_RBI[PLACE IN LEAGUE]))</f>
        <v>8</v>
      </c>
      <c r="H568">
        <f>16-INDEX(STANDINGS_SB[],MATCH(Table1[[#This Row],[COMBINED]],STANDINGS_SB[COMBINED],0),COLUMN(STANDINGS_SB[PLACE IN LEAGUE]))</f>
        <v>7</v>
      </c>
      <c r="I568">
        <f>16-INDEX(STANDINGS_ERA[],MATCH(Table1[[#This Row],[COMBINED]],STANDINGS_ERA[COMBINED],0),COLUMN(STANDINGS_ERA[PLACE IN LEAGUE]))</f>
        <v>5</v>
      </c>
      <c r="J568">
        <f>16-INDEX(STANDINGS_WHIP[],MATCH(Table1[[#This Row],[COMBINED]],STANDINGS_WHIP[COMBINED],0),COLUMN(STANDINGS_WHIP[PLACE IN LEAGUE]))</f>
        <v>8</v>
      </c>
      <c r="K568">
        <f>16-INDEX(STANDINGS_W[],MATCH(Table1[[#This Row],[COMBINED]],STANDINGS_W[COMBINED],0),COLUMN(STANDINGS_W[PLACE IN LEAGUE]))</f>
        <v>6</v>
      </c>
      <c r="L568">
        <f>16-INDEX(STANDINGS_K[],MATCH(Table1[[#This Row],[COMBINED]],STANDINGS_K[COMBINED],0),COLUMN(STANDINGS_K[PLACE IN LEAGUE]))</f>
        <v>11</v>
      </c>
      <c r="M568">
        <f>16-INDEX(STANDINGS_SV[],MATCH(Table1[[#This Row],[COMBINED]],STANDINGS_SV[COMBINED],0),COLUMN(STANDINGS_SV[PLACE IN LEAGUE]))</f>
        <v>5</v>
      </c>
      <c r="N568">
        <f>SUM(Table1[[#This Row],[BA]:[SV]])</f>
        <v>76</v>
      </c>
      <c r="O568">
        <v>8</v>
      </c>
    </row>
    <row r="569" spans="1:15" x14ac:dyDescent="0.25">
      <c r="A569" t="s">
        <v>960</v>
      </c>
      <c r="B569" t="s">
        <v>955</v>
      </c>
      <c r="C569" t="str">
        <f>Table1[[#This Row],[League]]&amp;Table1[[#This Row],[Team]]</f>
        <v>$150 Draft Champions Express Jan 31 7:00 pm Lg.3643Jmart41341</v>
      </c>
      <c r="D569">
        <f>16-INDEX(STANDINGS_BA[],MATCH(Table1[[#This Row],[COMBINED]],STANDINGS_BA[COMBINED],0),COLUMN(STANDINGS_BA[PLACE IN LEAGUE]))</f>
        <v>9</v>
      </c>
      <c r="E569">
        <f>16-INDEX(STANDINGS_R[],MATCH(Table1[[#This Row],[COMBINED]],STANDINGS_R[COMBINED],0),COLUMN(STANDINGS_R[PLACE IN LEAGUE]))</f>
        <v>9</v>
      </c>
      <c r="F569">
        <f>16-INDEX(STANDINGS_HR[],MATCH(Table1[[#This Row],[COMBINED]],STANDINGS_HR[COMBINED],0),COLUMN(STANDINGS_HR[PLACE IN LEAGUE]))</f>
        <v>13</v>
      </c>
      <c r="G569">
        <f>16-INDEX(STANDINGS_RBI[],MATCH(Table1[[#This Row],[COMBINED]],STANDINGS_RBI[COMBINED],0),COLUMN(STANDINGS_RBI[PLACE IN LEAGUE]))</f>
        <v>13</v>
      </c>
      <c r="H569">
        <f>16-INDEX(STANDINGS_SB[],MATCH(Table1[[#This Row],[COMBINED]],STANDINGS_SB[COMBINED],0),COLUMN(STANDINGS_SB[PLACE IN LEAGUE]))</f>
        <v>3</v>
      </c>
      <c r="I569">
        <f>16-INDEX(STANDINGS_ERA[],MATCH(Table1[[#This Row],[COMBINED]],STANDINGS_ERA[COMBINED],0),COLUMN(STANDINGS_ERA[PLACE IN LEAGUE]))</f>
        <v>2</v>
      </c>
      <c r="J569">
        <f>16-INDEX(STANDINGS_WHIP[],MATCH(Table1[[#This Row],[COMBINED]],STANDINGS_WHIP[COMBINED],0),COLUMN(STANDINGS_WHIP[PLACE IN LEAGUE]))</f>
        <v>6</v>
      </c>
      <c r="K569">
        <f>16-INDEX(STANDINGS_W[],MATCH(Table1[[#This Row],[COMBINED]],STANDINGS_W[COMBINED],0),COLUMN(STANDINGS_W[PLACE IN LEAGUE]))</f>
        <v>5</v>
      </c>
      <c r="L569">
        <f>16-INDEX(STANDINGS_K[],MATCH(Table1[[#This Row],[COMBINED]],STANDINGS_K[COMBINED],0),COLUMN(STANDINGS_K[PLACE IN LEAGUE]))</f>
        <v>2</v>
      </c>
      <c r="M569">
        <f>16-INDEX(STANDINGS_SV[],MATCH(Table1[[#This Row],[COMBINED]],STANDINGS_SV[COMBINED],0),COLUMN(STANDINGS_SV[PLACE IN LEAGUE]))</f>
        <v>13</v>
      </c>
      <c r="N569">
        <f>SUM(Table1[[#This Row],[BA]:[SV]])</f>
        <v>75</v>
      </c>
      <c r="O569">
        <v>9</v>
      </c>
    </row>
    <row r="570" spans="1:15" x14ac:dyDescent="0.25">
      <c r="A570" t="s">
        <v>954</v>
      </c>
      <c r="B570" t="s">
        <v>955</v>
      </c>
      <c r="C570" t="str">
        <f>Table1[[#This Row],[League]]&amp;Table1[[#This Row],[Team]]</f>
        <v>$150 Draft Champions Express Jan 31 7:00 pm Lg.3643Sonic Death Monkeys</v>
      </c>
      <c r="D570">
        <f>16-INDEX(STANDINGS_BA[],MATCH(Table1[[#This Row],[COMBINED]],STANDINGS_BA[COMBINED],0),COLUMN(STANDINGS_BA[PLACE IN LEAGUE]))</f>
        <v>15</v>
      </c>
      <c r="E570">
        <f>16-INDEX(STANDINGS_R[],MATCH(Table1[[#This Row],[COMBINED]],STANDINGS_R[COMBINED],0),COLUMN(STANDINGS_R[PLACE IN LEAGUE]))</f>
        <v>8</v>
      </c>
      <c r="F570">
        <f>16-INDEX(STANDINGS_HR[],MATCH(Table1[[#This Row],[COMBINED]],STANDINGS_HR[COMBINED],0),COLUMN(STANDINGS_HR[PLACE IN LEAGUE]))</f>
        <v>5</v>
      </c>
      <c r="G570">
        <f>16-INDEX(STANDINGS_RBI[],MATCH(Table1[[#This Row],[COMBINED]],STANDINGS_RBI[COMBINED],0),COLUMN(STANDINGS_RBI[PLACE IN LEAGUE]))</f>
        <v>9</v>
      </c>
      <c r="H570">
        <f>16-INDEX(STANDINGS_SB[],MATCH(Table1[[#This Row],[COMBINED]],STANDINGS_SB[COMBINED],0),COLUMN(STANDINGS_SB[PLACE IN LEAGUE]))</f>
        <v>2</v>
      </c>
      <c r="I570">
        <f>16-INDEX(STANDINGS_ERA[],MATCH(Table1[[#This Row],[COMBINED]],STANDINGS_ERA[COMBINED],0),COLUMN(STANDINGS_ERA[PLACE IN LEAGUE]))</f>
        <v>9</v>
      </c>
      <c r="J570">
        <f>16-INDEX(STANDINGS_WHIP[],MATCH(Table1[[#This Row],[COMBINED]],STANDINGS_WHIP[COMBINED],0),COLUMN(STANDINGS_WHIP[PLACE IN LEAGUE]))</f>
        <v>4</v>
      </c>
      <c r="K570">
        <f>16-INDEX(STANDINGS_W[],MATCH(Table1[[#This Row],[COMBINED]],STANDINGS_W[COMBINED],0),COLUMN(STANDINGS_W[PLACE IN LEAGUE]))</f>
        <v>9</v>
      </c>
      <c r="L570">
        <f>16-INDEX(STANDINGS_K[],MATCH(Table1[[#This Row],[COMBINED]],STANDINGS_K[COMBINED],0),COLUMN(STANDINGS_K[PLACE IN LEAGUE]))</f>
        <v>9</v>
      </c>
      <c r="M570">
        <f>16-INDEX(STANDINGS_SV[],MATCH(Table1[[#This Row],[COMBINED]],STANDINGS_SV[COMBINED],0),COLUMN(STANDINGS_SV[PLACE IN LEAGUE]))</f>
        <v>2</v>
      </c>
      <c r="N570">
        <f>SUM(Table1[[#This Row],[BA]:[SV]])</f>
        <v>72</v>
      </c>
      <c r="O570">
        <v>10</v>
      </c>
    </row>
    <row r="571" spans="1:15" x14ac:dyDescent="0.25">
      <c r="A571" t="s">
        <v>963</v>
      </c>
      <c r="B571" t="s">
        <v>955</v>
      </c>
      <c r="C571" t="str">
        <f>Table1[[#This Row],[League]]&amp;Table1[[#This Row],[Team]]</f>
        <v>$150 Draft Champions Express Jan 31 7:00 pm Lg.3643Neon Madmen</v>
      </c>
      <c r="D571">
        <f>16-INDEX(STANDINGS_BA[],MATCH(Table1[[#This Row],[COMBINED]],STANDINGS_BA[COMBINED],0),COLUMN(STANDINGS_BA[PLACE IN LEAGUE]))</f>
        <v>2</v>
      </c>
      <c r="E571">
        <f>16-INDEX(STANDINGS_R[],MATCH(Table1[[#This Row],[COMBINED]],STANDINGS_R[COMBINED],0),COLUMN(STANDINGS_R[PLACE IN LEAGUE]))</f>
        <v>11</v>
      </c>
      <c r="F571">
        <f>16-INDEX(STANDINGS_HR[],MATCH(Table1[[#This Row],[COMBINED]],STANDINGS_HR[COMBINED],0),COLUMN(STANDINGS_HR[PLACE IN LEAGUE]))</f>
        <v>14</v>
      </c>
      <c r="G571">
        <f>16-INDEX(STANDINGS_RBI[],MATCH(Table1[[#This Row],[COMBINED]],STANDINGS_RBI[COMBINED],0),COLUMN(STANDINGS_RBI[PLACE IN LEAGUE]))</f>
        <v>12</v>
      </c>
      <c r="H571">
        <f>16-INDEX(STANDINGS_SB[],MATCH(Table1[[#This Row],[COMBINED]],STANDINGS_SB[COMBINED],0),COLUMN(STANDINGS_SB[PLACE IN LEAGUE]))</f>
        <v>9</v>
      </c>
      <c r="I571">
        <f>16-INDEX(STANDINGS_ERA[],MATCH(Table1[[#This Row],[COMBINED]],STANDINGS_ERA[COMBINED],0),COLUMN(STANDINGS_ERA[PLACE IN LEAGUE]))</f>
        <v>4</v>
      </c>
      <c r="J571">
        <f>16-INDEX(STANDINGS_WHIP[],MATCH(Table1[[#This Row],[COMBINED]],STANDINGS_WHIP[COMBINED],0),COLUMN(STANDINGS_WHIP[PLACE IN LEAGUE]))</f>
        <v>3</v>
      </c>
      <c r="K571">
        <f>16-INDEX(STANDINGS_W[],MATCH(Table1[[#This Row],[COMBINED]],STANDINGS_W[COMBINED],0),COLUMN(STANDINGS_W[PLACE IN LEAGUE]))</f>
        <v>4</v>
      </c>
      <c r="L571">
        <f>16-INDEX(STANDINGS_K[],MATCH(Table1[[#This Row],[COMBINED]],STANDINGS_K[COMBINED],0),COLUMN(STANDINGS_K[PLACE IN LEAGUE]))</f>
        <v>10</v>
      </c>
      <c r="M571">
        <f>16-INDEX(STANDINGS_SV[],MATCH(Table1[[#This Row],[COMBINED]],STANDINGS_SV[COMBINED],0),COLUMN(STANDINGS_SV[PLACE IN LEAGUE]))</f>
        <v>3</v>
      </c>
      <c r="N571">
        <f>SUM(Table1[[#This Row],[BA]:[SV]])</f>
        <v>72</v>
      </c>
      <c r="O571">
        <v>11</v>
      </c>
    </row>
    <row r="572" spans="1:15" x14ac:dyDescent="0.25">
      <c r="A572" t="s">
        <v>219</v>
      </c>
      <c r="B572" t="s">
        <v>955</v>
      </c>
      <c r="C572" t="str">
        <f>Table1[[#This Row],[League]]&amp;Table1[[#This Row],[Team]]</f>
        <v>$150 Draft Champions Express Jan 31 7:00 pm Lg.3643Team Kuberski</v>
      </c>
      <c r="D572">
        <f>16-INDEX(STANDINGS_BA[],MATCH(Table1[[#This Row],[COMBINED]],STANDINGS_BA[COMBINED],0),COLUMN(STANDINGS_BA[PLACE IN LEAGUE]))</f>
        <v>6</v>
      </c>
      <c r="E572">
        <f>16-INDEX(STANDINGS_R[],MATCH(Table1[[#This Row],[COMBINED]],STANDINGS_R[COMBINED],0),COLUMN(STANDINGS_R[PLACE IN LEAGUE]))</f>
        <v>5</v>
      </c>
      <c r="F572">
        <f>16-INDEX(STANDINGS_HR[],MATCH(Table1[[#This Row],[COMBINED]],STANDINGS_HR[COMBINED],0),COLUMN(STANDINGS_HR[PLACE IN LEAGUE]))</f>
        <v>9</v>
      </c>
      <c r="G572">
        <f>16-INDEX(STANDINGS_RBI[],MATCH(Table1[[#This Row],[COMBINED]],STANDINGS_RBI[COMBINED],0),COLUMN(STANDINGS_RBI[PLACE IN LEAGUE]))</f>
        <v>6</v>
      </c>
      <c r="H572">
        <f>16-INDEX(STANDINGS_SB[],MATCH(Table1[[#This Row],[COMBINED]],STANDINGS_SB[COMBINED],0),COLUMN(STANDINGS_SB[PLACE IN LEAGUE]))</f>
        <v>10</v>
      </c>
      <c r="I572">
        <f>16-INDEX(STANDINGS_ERA[],MATCH(Table1[[#This Row],[COMBINED]],STANDINGS_ERA[COMBINED],0),COLUMN(STANDINGS_ERA[PLACE IN LEAGUE]))</f>
        <v>1</v>
      </c>
      <c r="J572">
        <f>16-INDEX(STANDINGS_WHIP[],MATCH(Table1[[#This Row],[COMBINED]],STANDINGS_WHIP[COMBINED],0),COLUMN(STANDINGS_WHIP[PLACE IN LEAGUE]))</f>
        <v>5</v>
      </c>
      <c r="K572">
        <f>16-INDEX(STANDINGS_W[],MATCH(Table1[[#This Row],[COMBINED]],STANDINGS_W[COMBINED],0),COLUMN(STANDINGS_W[PLACE IN LEAGUE]))</f>
        <v>10</v>
      </c>
      <c r="L572">
        <f>16-INDEX(STANDINGS_K[],MATCH(Table1[[#This Row],[COMBINED]],STANDINGS_K[COMBINED],0),COLUMN(STANDINGS_K[PLACE IN LEAGUE]))</f>
        <v>7</v>
      </c>
      <c r="M572">
        <f>16-INDEX(STANDINGS_SV[],MATCH(Table1[[#This Row],[COMBINED]],STANDINGS_SV[COMBINED],0),COLUMN(STANDINGS_SV[PLACE IN LEAGUE]))</f>
        <v>1</v>
      </c>
      <c r="N572">
        <f>SUM(Table1[[#This Row],[BA]:[SV]])</f>
        <v>60</v>
      </c>
      <c r="O572">
        <v>12</v>
      </c>
    </row>
    <row r="573" spans="1:15" x14ac:dyDescent="0.25">
      <c r="A573" t="s">
        <v>964</v>
      </c>
      <c r="B573" t="s">
        <v>955</v>
      </c>
      <c r="C573" t="str">
        <f>Table1[[#This Row],[League]]&amp;Table1[[#This Row],[Team]]</f>
        <v>$150 Draft Champions Express Jan 31 7:00 pm Lg.3643Moz Boyz 13</v>
      </c>
      <c r="D573">
        <f>16-INDEX(STANDINGS_BA[],MATCH(Table1[[#This Row],[COMBINED]],STANDINGS_BA[COMBINED],0),COLUMN(STANDINGS_BA[PLACE IN LEAGUE]))</f>
        <v>1</v>
      </c>
      <c r="E573">
        <f>16-INDEX(STANDINGS_R[],MATCH(Table1[[#This Row],[COMBINED]],STANDINGS_R[COMBINED],0),COLUMN(STANDINGS_R[PLACE IN LEAGUE]))</f>
        <v>2</v>
      </c>
      <c r="F573">
        <f>16-INDEX(STANDINGS_HR[],MATCH(Table1[[#This Row],[COMBINED]],STANDINGS_HR[COMBINED],0),COLUMN(STANDINGS_HR[PLACE IN LEAGUE]))</f>
        <v>1</v>
      </c>
      <c r="G573">
        <f>16-INDEX(STANDINGS_RBI[],MATCH(Table1[[#This Row],[COMBINED]],STANDINGS_RBI[COMBINED],0),COLUMN(STANDINGS_RBI[PLACE IN LEAGUE]))</f>
        <v>4</v>
      </c>
      <c r="H573">
        <f>16-INDEX(STANDINGS_SB[],MATCH(Table1[[#This Row],[COMBINED]],STANDINGS_SB[COMBINED],0),COLUMN(STANDINGS_SB[PLACE IN LEAGUE]))</f>
        <v>6</v>
      </c>
      <c r="I573">
        <f>16-INDEX(STANDINGS_ERA[],MATCH(Table1[[#This Row],[COMBINED]],STANDINGS_ERA[COMBINED],0),COLUMN(STANDINGS_ERA[PLACE IN LEAGUE]))</f>
        <v>7</v>
      </c>
      <c r="J573">
        <f>16-INDEX(STANDINGS_WHIP[],MATCH(Table1[[#This Row],[COMBINED]],STANDINGS_WHIP[COMBINED],0),COLUMN(STANDINGS_WHIP[PLACE IN LEAGUE]))</f>
        <v>9</v>
      </c>
      <c r="K573">
        <f>16-INDEX(STANDINGS_W[],MATCH(Table1[[#This Row],[COMBINED]],STANDINGS_W[COMBINED],0),COLUMN(STANDINGS_W[PLACE IN LEAGUE]))</f>
        <v>2</v>
      </c>
      <c r="L573">
        <f>16-INDEX(STANDINGS_K[],MATCH(Table1[[#This Row],[COMBINED]],STANDINGS_K[COMBINED],0),COLUMN(STANDINGS_K[PLACE IN LEAGUE]))</f>
        <v>4</v>
      </c>
      <c r="M573">
        <f>16-INDEX(STANDINGS_SV[],MATCH(Table1[[#This Row],[COMBINED]],STANDINGS_SV[COMBINED],0),COLUMN(STANDINGS_SV[PLACE IN LEAGUE]))</f>
        <v>9</v>
      </c>
      <c r="N573">
        <f>SUM(Table1[[#This Row],[BA]:[SV]])</f>
        <v>45</v>
      </c>
      <c r="O573">
        <v>13</v>
      </c>
    </row>
    <row r="574" spans="1:15" x14ac:dyDescent="0.25">
      <c r="A574" t="s">
        <v>961</v>
      </c>
      <c r="B574" t="s">
        <v>955</v>
      </c>
      <c r="C574" t="str">
        <f>Table1[[#This Row],[League]]&amp;Table1[[#This Row],[Team]]</f>
        <v>$150 Draft Champions Express Jan 31 7:00 pm Lg.3643Team Kent 7</v>
      </c>
      <c r="D574">
        <f>16-INDEX(STANDINGS_BA[],MATCH(Table1[[#This Row],[COMBINED]],STANDINGS_BA[COMBINED],0),COLUMN(STANDINGS_BA[PLACE IN LEAGUE]))</f>
        <v>5</v>
      </c>
      <c r="E574">
        <f>16-INDEX(STANDINGS_R[],MATCH(Table1[[#This Row],[COMBINED]],STANDINGS_R[COMBINED],0),COLUMN(STANDINGS_R[PLACE IN LEAGUE]))</f>
        <v>3</v>
      </c>
      <c r="F574">
        <f>16-INDEX(STANDINGS_HR[],MATCH(Table1[[#This Row],[COMBINED]],STANDINGS_HR[COMBINED],0),COLUMN(STANDINGS_HR[PLACE IN LEAGUE]))</f>
        <v>12</v>
      </c>
      <c r="G574">
        <f>16-INDEX(STANDINGS_RBI[],MATCH(Table1[[#This Row],[COMBINED]],STANDINGS_RBI[COMBINED],0),COLUMN(STANDINGS_RBI[PLACE IN LEAGUE]))</f>
        <v>2</v>
      </c>
      <c r="H574">
        <f>16-INDEX(STANDINGS_SB[],MATCH(Table1[[#This Row],[COMBINED]],STANDINGS_SB[COMBINED],0),COLUMN(STANDINGS_SB[PLACE IN LEAGUE]))</f>
        <v>1</v>
      </c>
      <c r="I574">
        <f>16-INDEX(STANDINGS_ERA[],MATCH(Table1[[#This Row],[COMBINED]],STANDINGS_ERA[COMBINED],0),COLUMN(STANDINGS_ERA[PLACE IN LEAGUE]))</f>
        <v>3</v>
      </c>
      <c r="J574">
        <f>16-INDEX(STANDINGS_WHIP[],MATCH(Table1[[#This Row],[COMBINED]],STANDINGS_WHIP[COMBINED],0),COLUMN(STANDINGS_WHIP[PLACE IN LEAGUE]))</f>
        <v>2</v>
      </c>
      <c r="K574">
        <f>16-INDEX(STANDINGS_W[],MATCH(Table1[[#This Row],[COMBINED]],STANDINGS_W[COMBINED],0),COLUMN(STANDINGS_W[PLACE IN LEAGUE]))</f>
        <v>3</v>
      </c>
      <c r="L574">
        <f>16-INDEX(STANDINGS_K[],MATCH(Table1[[#This Row],[COMBINED]],STANDINGS_K[COMBINED],0),COLUMN(STANDINGS_K[PLACE IN LEAGUE]))</f>
        <v>3</v>
      </c>
      <c r="M574">
        <f>16-INDEX(STANDINGS_SV[],MATCH(Table1[[#This Row],[COMBINED]],STANDINGS_SV[COMBINED],0),COLUMN(STANDINGS_SV[PLACE IN LEAGUE]))</f>
        <v>7</v>
      </c>
      <c r="N574">
        <f>SUM(Table1[[#This Row],[BA]:[SV]])</f>
        <v>41</v>
      </c>
      <c r="O574">
        <v>14</v>
      </c>
    </row>
    <row r="575" spans="1:15" x14ac:dyDescent="0.25">
      <c r="A575" t="s">
        <v>962</v>
      </c>
      <c r="B575" t="s">
        <v>955</v>
      </c>
      <c r="C575" t="str">
        <f>Table1[[#This Row],[League]]&amp;Table1[[#This Row],[Team]]</f>
        <v>$150 Draft Champions Express Jan 31 7:00 pm Lg.3643St LUKES 2016</v>
      </c>
      <c r="D575">
        <f>16-INDEX(STANDINGS_BA[],MATCH(Table1[[#This Row],[COMBINED]],STANDINGS_BA[COMBINED],0),COLUMN(STANDINGS_BA[PLACE IN LEAGUE]))</f>
        <v>3</v>
      </c>
      <c r="E575">
        <f>16-INDEX(STANDINGS_R[],MATCH(Table1[[#This Row],[COMBINED]],STANDINGS_R[COMBINED],0),COLUMN(STANDINGS_R[PLACE IN LEAGUE]))</f>
        <v>1</v>
      </c>
      <c r="F575">
        <f>16-INDEX(STANDINGS_HR[],MATCH(Table1[[#This Row],[COMBINED]],STANDINGS_HR[COMBINED],0),COLUMN(STANDINGS_HR[PLACE IN LEAGUE]))</f>
        <v>6</v>
      </c>
      <c r="G575">
        <f>16-INDEX(STANDINGS_RBI[],MATCH(Table1[[#This Row],[COMBINED]],STANDINGS_RBI[COMBINED],0),COLUMN(STANDINGS_RBI[PLACE IN LEAGUE]))</f>
        <v>7</v>
      </c>
      <c r="H575">
        <f>16-INDEX(STANDINGS_SB[],MATCH(Table1[[#This Row],[COMBINED]],STANDINGS_SB[COMBINED],0),COLUMN(STANDINGS_SB[PLACE IN LEAGUE]))</f>
        <v>5</v>
      </c>
      <c r="I575">
        <f>16-INDEX(STANDINGS_ERA[],MATCH(Table1[[#This Row],[COMBINED]],STANDINGS_ERA[COMBINED],0),COLUMN(STANDINGS_ERA[PLACE IN LEAGUE]))</f>
        <v>6</v>
      </c>
      <c r="J575">
        <f>16-INDEX(STANDINGS_WHIP[],MATCH(Table1[[#This Row],[COMBINED]],STANDINGS_WHIP[COMBINED],0),COLUMN(STANDINGS_WHIP[PLACE IN LEAGUE]))</f>
        <v>1</v>
      </c>
      <c r="K575">
        <f>16-INDEX(STANDINGS_W[],MATCH(Table1[[#This Row],[COMBINED]],STANDINGS_W[COMBINED],0),COLUMN(STANDINGS_W[PLACE IN LEAGUE]))</f>
        <v>1</v>
      </c>
      <c r="L575">
        <f>16-INDEX(STANDINGS_K[],MATCH(Table1[[#This Row],[COMBINED]],STANDINGS_K[COMBINED],0),COLUMN(STANDINGS_K[PLACE IN LEAGUE]))</f>
        <v>1</v>
      </c>
      <c r="M575">
        <f>16-INDEX(STANDINGS_SV[],MATCH(Table1[[#This Row],[COMBINED]],STANDINGS_SV[COMBINED],0),COLUMN(STANDINGS_SV[PLACE IN LEAGUE]))</f>
        <v>10</v>
      </c>
      <c r="N575">
        <f>SUM(Table1[[#This Row],[BA]:[SV]])</f>
        <v>41</v>
      </c>
      <c r="O575">
        <v>15</v>
      </c>
    </row>
    <row r="576" spans="1:15" x14ac:dyDescent="0.25">
      <c r="A576" t="s">
        <v>973</v>
      </c>
      <c r="B576" t="s">
        <v>966</v>
      </c>
      <c r="C576" t="str">
        <f>Table1[[#This Row],[League]]&amp;Table1[[#This Row],[Team]]</f>
        <v>$150 Draft Champions Express Mar 04 8:00 pm Lg.38084seating.com</v>
      </c>
      <c r="D576">
        <f>16-INDEX(STANDINGS_BA[],MATCH(Table1[[#This Row],[COMBINED]],STANDINGS_BA[COMBINED],0),COLUMN(STANDINGS_BA[PLACE IN LEAGUE]))</f>
        <v>4</v>
      </c>
      <c r="E576">
        <f>16-INDEX(STANDINGS_R[],MATCH(Table1[[#This Row],[COMBINED]],STANDINGS_R[COMBINED],0),COLUMN(STANDINGS_R[PLACE IN LEAGUE]))</f>
        <v>12</v>
      </c>
      <c r="F576">
        <f>16-INDEX(STANDINGS_HR[],MATCH(Table1[[#This Row],[COMBINED]],STANDINGS_HR[COMBINED],0),COLUMN(STANDINGS_HR[PLACE IN LEAGUE]))</f>
        <v>12</v>
      </c>
      <c r="G576">
        <f>16-INDEX(STANDINGS_RBI[],MATCH(Table1[[#This Row],[COMBINED]],STANDINGS_RBI[COMBINED],0),COLUMN(STANDINGS_RBI[PLACE IN LEAGUE]))</f>
        <v>13</v>
      </c>
      <c r="H576">
        <f>16-INDEX(STANDINGS_SB[],MATCH(Table1[[#This Row],[COMBINED]],STANDINGS_SB[COMBINED],0),COLUMN(STANDINGS_SB[PLACE IN LEAGUE]))</f>
        <v>15</v>
      </c>
      <c r="I576">
        <f>16-INDEX(STANDINGS_ERA[],MATCH(Table1[[#This Row],[COMBINED]],STANDINGS_ERA[COMBINED],0),COLUMN(STANDINGS_ERA[PLACE IN LEAGUE]))</f>
        <v>13</v>
      </c>
      <c r="J576">
        <f>16-INDEX(STANDINGS_WHIP[],MATCH(Table1[[#This Row],[COMBINED]],STANDINGS_WHIP[COMBINED],0),COLUMN(STANDINGS_WHIP[PLACE IN LEAGUE]))</f>
        <v>13</v>
      </c>
      <c r="K576">
        <f>16-INDEX(STANDINGS_W[],MATCH(Table1[[#This Row],[COMBINED]],STANDINGS_W[COMBINED],0),COLUMN(STANDINGS_W[PLACE IN LEAGUE]))</f>
        <v>6</v>
      </c>
      <c r="L576">
        <f>16-INDEX(STANDINGS_K[],MATCH(Table1[[#This Row],[COMBINED]],STANDINGS_K[COMBINED],0),COLUMN(STANDINGS_K[PLACE IN LEAGUE]))</f>
        <v>7</v>
      </c>
      <c r="M576">
        <f>16-INDEX(STANDINGS_SV[],MATCH(Table1[[#This Row],[COMBINED]],STANDINGS_SV[COMBINED],0),COLUMN(STANDINGS_SV[PLACE IN LEAGUE]))</f>
        <v>13</v>
      </c>
      <c r="N576">
        <f>SUM(Table1[[#This Row],[BA]:[SV]])</f>
        <v>108</v>
      </c>
      <c r="O576">
        <v>1</v>
      </c>
    </row>
    <row r="577" spans="1:15" x14ac:dyDescent="0.25">
      <c r="A577" t="s">
        <v>968</v>
      </c>
      <c r="B577" t="s">
        <v>966</v>
      </c>
      <c r="C577" t="str">
        <f>Table1[[#This Row],[League]]&amp;Table1[[#This Row],[Team]]</f>
        <v>$150 Draft Champions Express Mar 04 8:00 pm Lg.3808Under Achievers</v>
      </c>
      <c r="D577">
        <f>16-INDEX(STANDINGS_BA[],MATCH(Table1[[#This Row],[COMBINED]],STANDINGS_BA[COMBINED],0),COLUMN(STANDINGS_BA[PLACE IN LEAGUE]))</f>
        <v>12</v>
      </c>
      <c r="E577">
        <f>16-INDEX(STANDINGS_R[],MATCH(Table1[[#This Row],[COMBINED]],STANDINGS_R[COMBINED],0),COLUMN(STANDINGS_R[PLACE IN LEAGUE]))</f>
        <v>7</v>
      </c>
      <c r="F577">
        <f>16-INDEX(STANDINGS_HR[],MATCH(Table1[[#This Row],[COMBINED]],STANDINGS_HR[COMBINED],0),COLUMN(STANDINGS_HR[PLACE IN LEAGUE]))</f>
        <v>7</v>
      </c>
      <c r="G577">
        <f>16-INDEX(STANDINGS_RBI[],MATCH(Table1[[#This Row],[COMBINED]],STANDINGS_RBI[COMBINED],0),COLUMN(STANDINGS_RBI[PLACE IN LEAGUE]))</f>
        <v>7</v>
      </c>
      <c r="H577">
        <f>16-INDEX(STANDINGS_SB[],MATCH(Table1[[#This Row],[COMBINED]],STANDINGS_SB[COMBINED],0),COLUMN(STANDINGS_SB[PLACE IN LEAGUE]))</f>
        <v>9</v>
      </c>
      <c r="I577">
        <f>16-INDEX(STANDINGS_ERA[],MATCH(Table1[[#This Row],[COMBINED]],STANDINGS_ERA[COMBINED],0),COLUMN(STANDINGS_ERA[PLACE IN LEAGUE]))</f>
        <v>14</v>
      </c>
      <c r="J577">
        <f>16-INDEX(STANDINGS_WHIP[],MATCH(Table1[[#This Row],[COMBINED]],STANDINGS_WHIP[COMBINED],0),COLUMN(STANDINGS_WHIP[PLACE IN LEAGUE]))</f>
        <v>14</v>
      </c>
      <c r="K577">
        <f>16-INDEX(STANDINGS_W[],MATCH(Table1[[#This Row],[COMBINED]],STANDINGS_W[COMBINED],0),COLUMN(STANDINGS_W[PLACE IN LEAGUE]))</f>
        <v>13</v>
      </c>
      <c r="L577">
        <f>16-INDEX(STANDINGS_K[],MATCH(Table1[[#This Row],[COMBINED]],STANDINGS_K[COMBINED],0),COLUMN(STANDINGS_K[PLACE IN LEAGUE]))</f>
        <v>14</v>
      </c>
      <c r="M577">
        <f>16-INDEX(STANDINGS_SV[],MATCH(Table1[[#This Row],[COMBINED]],STANDINGS_SV[COMBINED],0),COLUMN(STANDINGS_SV[PLACE IN LEAGUE]))</f>
        <v>8</v>
      </c>
      <c r="N577">
        <f>SUM(Table1[[#This Row],[BA]:[SV]])</f>
        <v>105</v>
      </c>
      <c r="O577">
        <v>2</v>
      </c>
    </row>
    <row r="578" spans="1:15" x14ac:dyDescent="0.25">
      <c r="A578" t="s">
        <v>965</v>
      </c>
      <c r="B578" t="s">
        <v>966</v>
      </c>
      <c r="C578" t="str">
        <f>Table1[[#This Row],[League]]&amp;Table1[[#This Row],[Team]]</f>
        <v>$150 Draft Champions Express Mar 04 8:00 pm Lg.3808DK O's</v>
      </c>
      <c r="D578">
        <f>16-INDEX(STANDINGS_BA[],MATCH(Table1[[#This Row],[COMBINED]],STANDINGS_BA[COMBINED],0),COLUMN(STANDINGS_BA[PLACE IN LEAGUE]))</f>
        <v>15</v>
      </c>
      <c r="E578">
        <f>16-INDEX(STANDINGS_R[],MATCH(Table1[[#This Row],[COMBINED]],STANDINGS_R[COMBINED],0),COLUMN(STANDINGS_R[PLACE IN LEAGUE]))</f>
        <v>15</v>
      </c>
      <c r="F578">
        <f>16-INDEX(STANDINGS_HR[],MATCH(Table1[[#This Row],[COMBINED]],STANDINGS_HR[COMBINED],0),COLUMN(STANDINGS_HR[PLACE IN LEAGUE]))</f>
        <v>8</v>
      </c>
      <c r="G578">
        <f>16-INDEX(STANDINGS_RBI[],MATCH(Table1[[#This Row],[COMBINED]],STANDINGS_RBI[COMBINED],0),COLUMN(STANDINGS_RBI[PLACE IN LEAGUE]))</f>
        <v>10</v>
      </c>
      <c r="H578">
        <f>16-INDEX(STANDINGS_SB[],MATCH(Table1[[#This Row],[COMBINED]],STANDINGS_SB[COMBINED],0),COLUMN(STANDINGS_SB[PLACE IN LEAGUE]))</f>
        <v>5</v>
      </c>
      <c r="I578">
        <f>16-INDEX(STANDINGS_ERA[],MATCH(Table1[[#This Row],[COMBINED]],STANDINGS_ERA[COMBINED],0),COLUMN(STANDINGS_ERA[PLACE IN LEAGUE]))</f>
        <v>5</v>
      </c>
      <c r="J578">
        <f>16-INDEX(STANDINGS_WHIP[],MATCH(Table1[[#This Row],[COMBINED]],STANDINGS_WHIP[COMBINED],0),COLUMN(STANDINGS_WHIP[PLACE IN LEAGUE]))</f>
        <v>8</v>
      </c>
      <c r="K578">
        <f>16-INDEX(STANDINGS_W[],MATCH(Table1[[#This Row],[COMBINED]],STANDINGS_W[COMBINED],0),COLUMN(STANDINGS_W[PLACE IN LEAGUE]))</f>
        <v>14</v>
      </c>
      <c r="L578">
        <f>16-INDEX(STANDINGS_K[],MATCH(Table1[[#This Row],[COMBINED]],STANDINGS_K[COMBINED],0),COLUMN(STANDINGS_K[PLACE IN LEAGUE]))</f>
        <v>10</v>
      </c>
      <c r="M578">
        <f>16-INDEX(STANDINGS_SV[],MATCH(Table1[[#This Row],[COMBINED]],STANDINGS_SV[COMBINED],0),COLUMN(STANDINGS_SV[PLACE IN LEAGUE]))</f>
        <v>10</v>
      </c>
      <c r="N578">
        <f>SUM(Table1[[#This Row],[BA]:[SV]])</f>
        <v>100</v>
      </c>
      <c r="O578">
        <v>3</v>
      </c>
    </row>
    <row r="579" spans="1:15" x14ac:dyDescent="0.25">
      <c r="A579" t="s">
        <v>970</v>
      </c>
      <c r="B579" t="s">
        <v>966</v>
      </c>
      <c r="C579" t="str">
        <f>Table1[[#This Row],[League]]&amp;Table1[[#This Row],[Team]]</f>
        <v>$150 Draft Champions Express Mar 04 8:00 pm Lg.3808Archer? I Hardly Know Her</v>
      </c>
      <c r="D579">
        <f>16-INDEX(STANDINGS_BA[],MATCH(Table1[[#This Row],[COMBINED]],STANDINGS_BA[COMBINED],0),COLUMN(STANDINGS_BA[PLACE IN LEAGUE]))</f>
        <v>8</v>
      </c>
      <c r="E579">
        <f>16-INDEX(STANDINGS_R[],MATCH(Table1[[#This Row],[COMBINED]],STANDINGS_R[COMBINED],0),COLUMN(STANDINGS_R[PLACE IN LEAGUE]))</f>
        <v>13</v>
      </c>
      <c r="F579">
        <f>16-INDEX(STANDINGS_HR[],MATCH(Table1[[#This Row],[COMBINED]],STANDINGS_HR[COMBINED],0),COLUMN(STANDINGS_HR[PLACE IN LEAGUE]))</f>
        <v>14</v>
      </c>
      <c r="G579">
        <f>16-INDEX(STANDINGS_RBI[],MATCH(Table1[[#This Row],[COMBINED]],STANDINGS_RBI[COMBINED],0),COLUMN(STANDINGS_RBI[PLACE IN LEAGUE]))</f>
        <v>12</v>
      </c>
      <c r="H579">
        <f>16-INDEX(STANDINGS_SB[],MATCH(Table1[[#This Row],[COMBINED]],STANDINGS_SB[COMBINED],0),COLUMN(STANDINGS_SB[PLACE IN LEAGUE]))</f>
        <v>6</v>
      </c>
      <c r="I579">
        <f>16-INDEX(STANDINGS_ERA[],MATCH(Table1[[#This Row],[COMBINED]],STANDINGS_ERA[COMBINED],0),COLUMN(STANDINGS_ERA[PLACE IN LEAGUE]))</f>
        <v>10</v>
      </c>
      <c r="J579">
        <f>16-INDEX(STANDINGS_WHIP[],MATCH(Table1[[#This Row],[COMBINED]],STANDINGS_WHIP[COMBINED],0),COLUMN(STANDINGS_WHIP[PLACE IN LEAGUE]))</f>
        <v>9</v>
      </c>
      <c r="K579">
        <f>16-INDEX(STANDINGS_W[],MATCH(Table1[[#This Row],[COMBINED]],STANDINGS_W[COMBINED],0),COLUMN(STANDINGS_W[PLACE IN LEAGUE]))</f>
        <v>7</v>
      </c>
      <c r="L579">
        <f>16-INDEX(STANDINGS_K[],MATCH(Table1[[#This Row],[COMBINED]],STANDINGS_K[COMBINED],0),COLUMN(STANDINGS_K[PLACE IN LEAGUE]))</f>
        <v>11</v>
      </c>
      <c r="M579">
        <f>16-INDEX(STANDINGS_SV[],MATCH(Table1[[#This Row],[COMBINED]],STANDINGS_SV[COMBINED],0),COLUMN(STANDINGS_SV[PLACE IN LEAGUE]))</f>
        <v>3</v>
      </c>
      <c r="N579">
        <f>SUM(Table1[[#This Row],[BA]:[SV]])</f>
        <v>93</v>
      </c>
      <c r="O579">
        <v>4</v>
      </c>
    </row>
    <row r="580" spans="1:15" x14ac:dyDescent="0.25">
      <c r="A580" t="s">
        <v>975</v>
      </c>
      <c r="B580" t="s">
        <v>966</v>
      </c>
      <c r="C580" t="str">
        <f>Table1[[#This Row],[League]]&amp;Table1[[#This Row],[Team]]</f>
        <v>$150 Draft Champions Express Mar 04 8:00 pm Lg.3808Saves Are A Garbage Category</v>
      </c>
      <c r="D580">
        <f>16-INDEX(STANDINGS_BA[],MATCH(Table1[[#This Row],[COMBINED]],STANDINGS_BA[COMBINED],0),COLUMN(STANDINGS_BA[PLACE IN LEAGUE]))</f>
        <v>1</v>
      </c>
      <c r="E580">
        <f>16-INDEX(STANDINGS_R[],MATCH(Table1[[#This Row],[COMBINED]],STANDINGS_R[COMBINED],0),COLUMN(STANDINGS_R[PLACE IN LEAGUE]))</f>
        <v>6</v>
      </c>
      <c r="F580">
        <f>16-INDEX(STANDINGS_HR[],MATCH(Table1[[#This Row],[COMBINED]],STANDINGS_HR[COMBINED],0),COLUMN(STANDINGS_HR[PLACE IN LEAGUE]))</f>
        <v>9</v>
      </c>
      <c r="G580">
        <f>16-INDEX(STANDINGS_RBI[],MATCH(Table1[[#This Row],[COMBINED]],STANDINGS_RBI[COMBINED],0),COLUMN(STANDINGS_RBI[PLACE IN LEAGUE]))</f>
        <v>5</v>
      </c>
      <c r="H580">
        <f>16-INDEX(STANDINGS_SB[],MATCH(Table1[[#This Row],[COMBINED]],STANDINGS_SB[COMBINED],0),COLUMN(STANDINGS_SB[PLACE IN LEAGUE]))</f>
        <v>7</v>
      </c>
      <c r="I580">
        <f>16-INDEX(STANDINGS_ERA[],MATCH(Table1[[#This Row],[COMBINED]],STANDINGS_ERA[COMBINED],0),COLUMN(STANDINGS_ERA[PLACE IN LEAGUE]))</f>
        <v>15</v>
      </c>
      <c r="J580">
        <f>16-INDEX(STANDINGS_WHIP[],MATCH(Table1[[#This Row],[COMBINED]],STANDINGS_WHIP[COMBINED],0),COLUMN(STANDINGS_WHIP[PLACE IN LEAGUE]))</f>
        <v>12</v>
      </c>
      <c r="K580">
        <f>16-INDEX(STANDINGS_W[],MATCH(Table1[[#This Row],[COMBINED]],STANDINGS_W[COMBINED],0),COLUMN(STANDINGS_W[PLACE IN LEAGUE]))</f>
        <v>10</v>
      </c>
      <c r="L580">
        <f>16-INDEX(STANDINGS_K[],MATCH(Table1[[#This Row],[COMBINED]],STANDINGS_K[COMBINED],0),COLUMN(STANDINGS_K[PLACE IN LEAGUE]))</f>
        <v>12</v>
      </c>
      <c r="M580">
        <f>16-INDEX(STANDINGS_SV[],MATCH(Table1[[#This Row],[COMBINED]],STANDINGS_SV[COMBINED],0),COLUMN(STANDINGS_SV[PLACE IN LEAGUE]))</f>
        <v>14</v>
      </c>
      <c r="N580">
        <f>SUM(Table1[[#This Row],[BA]:[SV]])</f>
        <v>91</v>
      </c>
      <c r="O580">
        <v>5</v>
      </c>
    </row>
    <row r="581" spans="1:15" x14ac:dyDescent="0.25">
      <c r="A581" t="s">
        <v>971</v>
      </c>
      <c r="B581" t="s">
        <v>966</v>
      </c>
      <c r="C581" t="str">
        <f>Table1[[#This Row],[League]]&amp;Table1[[#This Row],[Team]]</f>
        <v>$150 Draft Champions Express Mar 04 8:00 pm Lg.3808Ray Time</v>
      </c>
      <c r="D581">
        <f>16-INDEX(STANDINGS_BA[],MATCH(Table1[[#This Row],[COMBINED]],STANDINGS_BA[COMBINED],0),COLUMN(STANDINGS_BA[PLACE IN LEAGUE]))</f>
        <v>7</v>
      </c>
      <c r="E581">
        <f>16-INDEX(STANDINGS_R[],MATCH(Table1[[#This Row],[COMBINED]],STANDINGS_R[COMBINED],0),COLUMN(STANDINGS_R[PLACE IN LEAGUE]))</f>
        <v>11</v>
      </c>
      <c r="F581">
        <f>16-INDEX(STANDINGS_HR[],MATCH(Table1[[#This Row],[COMBINED]],STANDINGS_HR[COMBINED],0),COLUMN(STANDINGS_HR[PLACE IN LEAGUE]))</f>
        <v>11</v>
      </c>
      <c r="G581">
        <f>16-INDEX(STANDINGS_RBI[],MATCH(Table1[[#This Row],[COMBINED]],STANDINGS_RBI[COMBINED],0),COLUMN(STANDINGS_RBI[PLACE IN LEAGUE]))</f>
        <v>14</v>
      </c>
      <c r="H581">
        <f>16-INDEX(STANDINGS_SB[],MATCH(Table1[[#This Row],[COMBINED]],STANDINGS_SB[COMBINED],0),COLUMN(STANDINGS_SB[PLACE IN LEAGUE]))</f>
        <v>1</v>
      </c>
      <c r="I581">
        <f>16-INDEX(STANDINGS_ERA[],MATCH(Table1[[#This Row],[COMBINED]],STANDINGS_ERA[COMBINED],0),COLUMN(STANDINGS_ERA[PLACE IN LEAGUE]))</f>
        <v>8</v>
      </c>
      <c r="J581">
        <f>16-INDEX(STANDINGS_WHIP[],MATCH(Table1[[#This Row],[COMBINED]],STANDINGS_WHIP[COMBINED],0),COLUMN(STANDINGS_WHIP[PLACE IN LEAGUE]))</f>
        <v>5</v>
      </c>
      <c r="K581">
        <f>16-INDEX(STANDINGS_W[],MATCH(Table1[[#This Row],[COMBINED]],STANDINGS_W[COMBINED],0),COLUMN(STANDINGS_W[PLACE IN LEAGUE]))</f>
        <v>15</v>
      </c>
      <c r="L581">
        <f>16-INDEX(STANDINGS_K[],MATCH(Table1[[#This Row],[COMBINED]],STANDINGS_K[COMBINED],0),COLUMN(STANDINGS_K[PLACE IN LEAGUE]))</f>
        <v>13</v>
      </c>
      <c r="M581">
        <f>16-INDEX(STANDINGS_SV[],MATCH(Table1[[#This Row],[COMBINED]],STANDINGS_SV[COMBINED],0),COLUMN(STANDINGS_SV[PLACE IN LEAGUE]))</f>
        <v>1</v>
      </c>
      <c r="N581">
        <f>SUM(Table1[[#This Row],[BA]:[SV]])</f>
        <v>86</v>
      </c>
      <c r="O581">
        <v>6</v>
      </c>
    </row>
    <row r="582" spans="1:15" x14ac:dyDescent="0.25">
      <c r="A582" t="s">
        <v>37</v>
      </c>
      <c r="B582" t="s">
        <v>966</v>
      </c>
      <c r="C582" t="str">
        <f>Table1[[#This Row],[League]]&amp;Table1[[#This Row],[Team]]</f>
        <v>$150 Draft Champions Express Mar 04 8:00 pm Lg.3808Bread Zeppelin</v>
      </c>
      <c r="D582">
        <f>16-INDEX(STANDINGS_BA[],MATCH(Table1[[#This Row],[COMBINED]],STANDINGS_BA[COMBINED],0),COLUMN(STANDINGS_BA[PLACE IN LEAGUE]))</f>
        <v>2</v>
      </c>
      <c r="E582">
        <f>16-INDEX(STANDINGS_R[],MATCH(Table1[[#This Row],[COMBINED]],STANDINGS_R[COMBINED],0),COLUMN(STANDINGS_R[PLACE IN LEAGUE]))</f>
        <v>1</v>
      </c>
      <c r="F582">
        <f>16-INDEX(STANDINGS_HR[],MATCH(Table1[[#This Row],[COMBINED]],STANDINGS_HR[COMBINED],0),COLUMN(STANDINGS_HR[PLACE IN LEAGUE]))</f>
        <v>4</v>
      </c>
      <c r="G582">
        <f>16-INDEX(STANDINGS_RBI[],MATCH(Table1[[#This Row],[COMBINED]],STANDINGS_RBI[COMBINED],0),COLUMN(STANDINGS_RBI[PLACE IN LEAGUE]))</f>
        <v>2</v>
      </c>
      <c r="H582">
        <f>16-INDEX(STANDINGS_SB[],MATCH(Table1[[#This Row],[COMBINED]],STANDINGS_SB[COMBINED],0),COLUMN(STANDINGS_SB[PLACE IN LEAGUE]))</f>
        <v>13</v>
      </c>
      <c r="I582">
        <f>16-INDEX(STANDINGS_ERA[],MATCH(Table1[[#This Row],[COMBINED]],STANDINGS_ERA[COMBINED],0),COLUMN(STANDINGS_ERA[PLACE IN LEAGUE]))</f>
        <v>11</v>
      </c>
      <c r="J582">
        <f>16-INDEX(STANDINGS_WHIP[],MATCH(Table1[[#This Row],[COMBINED]],STANDINGS_WHIP[COMBINED],0),COLUMN(STANDINGS_WHIP[PLACE IN LEAGUE]))</f>
        <v>15</v>
      </c>
      <c r="K582">
        <f>16-INDEX(STANDINGS_W[],MATCH(Table1[[#This Row],[COMBINED]],STANDINGS_W[COMBINED],0),COLUMN(STANDINGS_W[PLACE IN LEAGUE]))</f>
        <v>12</v>
      </c>
      <c r="L582">
        <f>16-INDEX(STANDINGS_K[],MATCH(Table1[[#This Row],[COMBINED]],STANDINGS_K[COMBINED],0),COLUMN(STANDINGS_K[PLACE IN LEAGUE]))</f>
        <v>15</v>
      </c>
      <c r="M582">
        <f>16-INDEX(STANDINGS_SV[],MATCH(Table1[[#This Row],[COMBINED]],STANDINGS_SV[COMBINED],0),COLUMN(STANDINGS_SV[PLACE IN LEAGUE]))</f>
        <v>11</v>
      </c>
      <c r="N582">
        <f>SUM(Table1[[#This Row],[BA]:[SV]])</f>
        <v>86</v>
      </c>
      <c r="O582">
        <v>7</v>
      </c>
    </row>
    <row r="583" spans="1:15" x14ac:dyDescent="0.25">
      <c r="A583" t="s">
        <v>967</v>
      </c>
      <c r="B583" t="s">
        <v>966</v>
      </c>
      <c r="C583" t="str">
        <f>Table1[[#This Row],[League]]&amp;Table1[[#This Row],[Team]]</f>
        <v>$150 Draft Champions Express Mar 04 8:00 pm Lg.3808Fart Blasters</v>
      </c>
      <c r="D583">
        <f>16-INDEX(STANDINGS_BA[],MATCH(Table1[[#This Row],[COMBINED]],STANDINGS_BA[COMBINED],0),COLUMN(STANDINGS_BA[PLACE IN LEAGUE]))</f>
        <v>13</v>
      </c>
      <c r="E583">
        <f>16-INDEX(STANDINGS_R[],MATCH(Table1[[#This Row],[COMBINED]],STANDINGS_R[COMBINED],0),COLUMN(STANDINGS_R[PLACE IN LEAGUE]))</f>
        <v>14</v>
      </c>
      <c r="F583">
        <f>16-INDEX(STANDINGS_HR[],MATCH(Table1[[#This Row],[COMBINED]],STANDINGS_HR[COMBINED],0),COLUMN(STANDINGS_HR[PLACE IN LEAGUE]))</f>
        <v>10</v>
      </c>
      <c r="G583">
        <f>16-INDEX(STANDINGS_RBI[],MATCH(Table1[[#This Row],[COMBINED]],STANDINGS_RBI[COMBINED],0),COLUMN(STANDINGS_RBI[PLACE IN LEAGUE]))</f>
        <v>15</v>
      </c>
      <c r="H583">
        <f>16-INDEX(STANDINGS_SB[],MATCH(Table1[[#This Row],[COMBINED]],STANDINGS_SB[COMBINED],0),COLUMN(STANDINGS_SB[PLACE IN LEAGUE]))</f>
        <v>12</v>
      </c>
      <c r="I583">
        <f>16-INDEX(STANDINGS_ERA[],MATCH(Table1[[#This Row],[COMBINED]],STANDINGS_ERA[COMBINED],0),COLUMN(STANDINGS_ERA[PLACE IN LEAGUE]))</f>
        <v>6</v>
      </c>
      <c r="J583">
        <f>16-INDEX(STANDINGS_WHIP[],MATCH(Table1[[#This Row],[COMBINED]],STANDINGS_WHIP[COMBINED],0),COLUMN(STANDINGS_WHIP[PLACE IN LEAGUE]))</f>
        <v>3</v>
      </c>
      <c r="K583">
        <f>16-INDEX(STANDINGS_W[],MATCH(Table1[[#This Row],[COMBINED]],STANDINGS_W[COMBINED],0),COLUMN(STANDINGS_W[PLACE IN LEAGUE]))</f>
        <v>3</v>
      </c>
      <c r="L583">
        <f>16-INDEX(STANDINGS_K[],MATCH(Table1[[#This Row],[COMBINED]],STANDINGS_K[COMBINED],0),COLUMN(STANDINGS_K[PLACE IN LEAGUE]))</f>
        <v>3</v>
      </c>
      <c r="M583">
        <f>16-INDEX(STANDINGS_SV[],MATCH(Table1[[#This Row],[COMBINED]],STANDINGS_SV[COMBINED],0),COLUMN(STANDINGS_SV[PLACE IN LEAGUE]))</f>
        <v>4</v>
      </c>
      <c r="N583">
        <f>SUM(Table1[[#This Row],[BA]:[SV]])</f>
        <v>83</v>
      </c>
      <c r="O583">
        <v>8</v>
      </c>
    </row>
    <row r="584" spans="1:15" x14ac:dyDescent="0.25">
      <c r="A584" t="s">
        <v>347</v>
      </c>
      <c r="B584" t="s">
        <v>966</v>
      </c>
      <c r="C584" t="str">
        <f>Table1[[#This Row],[League]]&amp;Table1[[#This Row],[Team]]</f>
        <v>$150 Draft Champions Express Mar 04 8:00 pm Lg.3808Plati-puses</v>
      </c>
      <c r="D584">
        <f>16-INDEX(STANDINGS_BA[],MATCH(Table1[[#This Row],[COMBINED]],STANDINGS_BA[COMBINED],0),COLUMN(STANDINGS_BA[PLACE IN LEAGUE]))</f>
        <v>9</v>
      </c>
      <c r="E584">
        <f>16-INDEX(STANDINGS_R[],MATCH(Table1[[#This Row],[COMBINED]],STANDINGS_R[COMBINED],0),COLUMN(STANDINGS_R[PLACE IN LEAGUE]))</f>
        <v>10</v>
      </c>
      <c r="F584">
        <f>16-INDEX(STANDINGS_HR[],MATCH(Table1[[#This Row],[COMBINED]],STANDINGS_HR[COMBINED],0),COLUMN(STANDINGS_HR[PLACE IN LEAGUE]))</f>
        <v>5</v>
      </c>
      <c r="G584">
        <f>16-INDEX(STANDINGS_RBI[],MATCH(Table1[[#This Row],[COMBINED]],STANDINGS_RBI[COMBINED],0),COLUMN(STANDINGS_RBI[PLACE IN LEAGUE]))</f>
        <v>8</v>
      </c>
      <c r="H584">
        <f>16-INDEX(STANDINGS_SB[],MATCH(Table1[[#This Row],[COMBINED]],STANDINGS_SB[COMBINED],0),COLUMN(STANDINGS_SB[PLACE IN LEAGUE]))</f>
        <v>14</v>
      </c>
      <c r="I584">
        <f>16-INDEX(STANDINGS_ERA[],MATCH(Table1[[#This Row],[COMBINED]],STANDINGS_ERA[COMBINED],0),COLUMN(STANDINGS_ERA[PLACE IN LEAGUE]))</f>
        <v>7</v>
      </c>
      <c r="J584">
        <f>16-INDEX(STANDINGS_WHIP[],MATCH(Table1[[#This Row],[COMBINED]],STANDINGS_WHIP[COMBINED],0),COLUMN(STANDINGS_WHIP[PLACE IN LEAGUE]))</f>
        <v>6</v>
      </c>
      <c r="K584">
        <f>16-INDEX(STANDINGS_W[],MATCH(Table1[[#This Row],[COMBINED]],STANDINGS_W[COMBINED],0),COLUMN(STANDINGS_W[PLACE IN LEAGUE]))</f>
        <v>8</v>
      </c>
      <c r="L584">
        <f>16-INDEX(STANDINGS_K[],MATCH(Table1[[#This Row],[COMBINED]],STANDINGS_K[COMBINED],0),COLUMN(STANDINGS_K[PLACE IN LEAGUE]))</f>
        <v>5</v>
      </c>
      <c r="M584">
        <f>16-INDEX(STANDINGS_SV[],MATCH(Table1[[#This Row],[COMBINED]],STANDINGS_SV[COMBINED],0),COLUMN(STANDINGS_SV[PLACE IN LEAGUE]))</f>
        <v>9</v>
      </c>
      <c r="N584">
        <f>SUM(Table1[[#This Row],[BA]:[SV]])</f>
        <v>81</v>
      </c>
      <c r="O584">
        <v>9</v>
      </c>
    </row>
    <row r="585" spans="1:15" x14ac:dyDescent="0.25">
      <c r="A585" t="s">
        <v>592</v>
      </c>
      <c r="B585" t="s">
        <v>966</v>
      </c>
      <c r="C585" t="str">
        <f>Table1[[#This Row],[League]]&amp;Table1[[#This Row],[Team]]</f>
        <v>$150 Draft Champions Express Mar 04 8:00 pm Lg.3808Team Bennette</v>
      </c>
      <c r="D585">
        <f>16-INDEX(STANDINGS_BA[],MATCH(Table1[[#This Row],[COMBINED]],STANDINGS_BA[COMBINED],0),COLUMN(STANDINGS_BA[PLACE IN LEAGUE]))</f>
        <v>14</v>
      </c>
      <c r="E585">
        <f>16-INDEX(STANDINGS_R[],MATCH(Table1[[#This Row],[COMBINED]],STANDINGS_R[COMBINED],0),COLUMN(STANDINGS_R[PLACE IN LEAGUE]))</f>
        <v>8</v>
      </c>
      <c r="F585">
        <f>16-INDEX(STANDINGS_HR[],MATCH(Table1[[#This Row],[COMBINED]],STANDINGS_HR[COMBINED],0),COLUMN(STANDINGS_HR[PLACE IN LEAGUE]))</f>
        <v>2</v>
      </c>
      <c r="G585">
        <f>16-INDEX(STANDINGS_RBI[],MATCH(Table1[[#This Row],[COMBINED]],STANDINGS_RBI[COMBINED],0),COLUMN(STANDINGS_RBI[PLACE IN LEAGUE]))</f>
        <v>6</v>
      </c>
      <c r="H585">
        <f>16-INDEX(STANDINGS_SB[],MATCH(Table1[[#This Row],[COMBINED]],STANDINGS_SB[COMBINED],0),COLUMN(STANDINGS_SB[PLACE IN LEAGUE]))</f>
        <v>8</v>
      </c>
      <c r="I585">
        <f>16-INDEX(STANDINGS_ERA[],MATCH(Table1[[#This Row],[COMBINED]],STANDINGS_ERA[COMBINED],0),COLUMN(STANDINGS_ERA[PLACE IN LEAGUE]))</f>
        <v>9</v>
      </c>
      <c r="J585">
        <f>16-INDEX(STANDINGS_WHIP[],MATCH(Table1[[#This Row],[COMBINED]],STANDINGS_WHIP[COMBINED],0),COLUMN(STANDINGS_WHIP[PLACE IN LEAGUE]))</f>
        <v>7</v>
      </c>
      <c r="K585">
        <f>16-INDEX(STANDINGS_W[],MATCH(Table1[[#This Row],[COMBINED]],STANDINGS_W[COMBINED],0),COLUMN(STANDINGS_W[PLACE IN LEAGUE]))</f>
        <v>4</v>
      </c>
      <c r="L585">
        <f>16-INDEX(STANDINGS_K[],MATCH(Table1[[#This Row],[COMBINED]],STANDINGS_K[COMBINED],0),COLUMN(STANDINGS_K[PLACE IN LEAGUE]))</f>
        <v>6</v>
      </c>
      <c r="M585">
        <f>16-INDEX(STANDINGS_SV[],MATCH(Table1[[#This Row],[COMBINED]],STANDINGS_SV[COMBINED],0),COLUMN(STANDINGS_SV[PLACE IN LEAGUE]))</f>
        <v>15</v>
      </c>
      <c r="N585">
        <f>SUM(Table1[[#This Row],[BA]:[SV]])</f>
        <v>79</v>
      </c>
      <c r="O585">
        <v>10</v>
      </c>
    </row>
    <row r="586" spans="1:15" x14ac:dyDescent="0.25">
      <c r="A586" t="s">
        <v>972</v>
      </c>
      <c r="B586" t="s">
        <v>966</v>
      </c>
      <c r="C586" t="str">
        <f>Table1[[#This Row],[League]]&amp;Table1[[#This Row],[Team]]</f>
        <v>$150 Draft Champions Express Mar 04 8:00 pm Lg.3808SNAKE EYES</v>
      </c>
      <c r="D586">
        <f>16-INDEX(STANDINGS_BA[],MATCH(Table1[[#This Row],[COMBINED]],STANDINGS_BA[COMBINED],0),COLUMN(STANDINGS_BA[PLACE IN LEAGUE]))</f>
        <v>6</v>
      </c>
      <c r="E586">
        <f>16-INDEX(STANDINGS_R[],MATCH(Table1[[#This Row],[COMBINED]],STANDINGS_R[COMBINED],0),COLUMN(STANDINGS_R[PLACE IN LEAGUE]))</f>
        <v>9</v>
      </c>
      <c r="F586">
        <f>16-INDEX(STANDINGS_HR[],MATCH(Table1[[#This Row],[COMBINED]],STANDINGS_HR[COMBINED],0),COLUMN(STANDINGS_HR[PLACE IN LEAGUE]))</f>
        <v>13</v>
      </c>
      <c r="G586">
        <f>16-INDEX(STANDINGS_RBI[],MATCH(Table1[[#This Row],[COMBINED]],STANDINGS_RBI[COMBINED],0),COLUMN(STANDINGS_RBI[PLACE IN LEAGUE]))</f>
        <v>11</v>
      </c>
      <c r="H586">
        <f>16-INDEX(STANDINGS_SB[],MATCH(Table1[[#This Row],[COMBINED]],STANDINGS_SB[COMBINED],0),COLUMN(STANDINGS_SB[PLACE IN LEAGUE]))</f>
        <v>2</v>
      </c>
      <c r="I586">
        <f>16-INDEX(STANDINGS_ERA[],MATCH(Table1[[#This Row],[COMBINED]],STANDINGS_ERA[COMBINED],0),COLUMN(STANDINGS_ERA[PLACE IN LEAGUE]))</f>
        <v>4</v>
      </c>
      <c r="J586">
        <f>16-INDEX(STANDINGS_WHIP[],MATCH(Table1[[#This Row],[COMBINED]],STANDINGS_WHIP[COMBINED],0),COLUMN(STANDINGS_WHIP[PLACE IN LEAGUE]))</f>
        <v>4</v>
      </c>
      <c r="K586">
        <f>16-INDEX(STANDINGS_W[],MATCH(Table1[[#This Row],[COMBINED]],STANDINGS_W[COMBINED],0),COLUMN(STANDINGS_W[PLACE IN LEAGUE]))</f>
        <v>11</v>
      </c>
      <c r="L586">
        <f>16-INDEX(STANDINGS_K[],MATCH(Table1[[#This Row],[COMBINED]],STANDINGS_K[COMBINED],0),COLUMN(STANDINGS_K[PLACE IN LEAGUE]))</f>
        <v>4</v>
      </c>
      <c r="M586">
        <f>16-INDEX(STANDINGS_SV[],MATCH(Table1[[#This Row],[COMBINED]],STANDINGS_SV[COMBINED],0),COLUMN(STANDINGS_SV[PLACE IN LEAGUE]))</f>
        <v>7</v>
      </c>
      <c r="N586">
        <f>SUM(Table1[[#This Row],[BA]:[SV]])</f>
        <v>71</v>
      </c>
      <c r="O586">
        <v>11</v>
      </c>
    </row>
    <row r="587" spans="1:15" x14ac:dyDescent="0.25">
      <c r="A587" t="s">
        <v>974</v>
      </c>
      <c r="B587" t="s">
        <v>966</v>
      </c>
      <c r="C587" t="str">
        <f>Table1[[#This Row],[League]]&amp;Table1[[#This Row],[Team]]</f>
        <v>$150 Draft Champions Express Mar 04 8:00 pm Lg.3808Team Griffiths</v>
      </c>
      <c r="D587">
        <f>16-INDEX(STANDINGS_BA[],MATCH(Table1[[#This Row],[COMBINED]],STANDINGS_BA[COMBINED],0),COLUMN(STANDINGS_BA[PLACE IN LEAGUE]))</f>
        <v>3</v>
      </c>
      <c r="E587">
        <f>16-INDEX(STANDINGS_R[],MATCH(Table1[[#This Row],[COMBINED]],STANDINGS_R[COMBINED],0),COLUMN(STANDINGS_R[PLACE IN LEAGUE]))</f>
        <v>5</v>
      </c>
      <c r="F587">
        <f>16-INDEX(STANDINGS_HR[],MATCH(Table1[[#This Row],[COMBINED]],STANDINGS_HR[COMBINED],0),COLUMN(STANDINGS_HR[PLACE IN LEAGUE]))</f>
        <v>15</v>
      </c>
      <c r="G587">
        <f>16-INDEX(STANDINGS_RBI[],MATCH(Table1[[#This Row],[COMBINED]],STANDINGS_RBI[COMBINED],0),COLUMN(STANDINGS_RBI[PLACE IN LEAGUE]))</f>
        <v>9</v>
      </c>
      <c r="H587">
        <f>16-INDEX(STANDINGS_SB[],MATCH(Table1[[#This Row],[COMBINED]],STANDINGS_SB[COMBINED],0),COLUMN(STANDINGS_SB[PLACE IN LEAGUE]))</f>
        <v>3</v>
      </c>
      <c r="I587">
        <f>16-INDEX(STANDINGS_ERA[],MATCH(Table1[[#This Row],[COMBINED]],STANDINGS_ERA[COMBINED],0),COLUMN(STANDINGS_ERA[PLACE IN LEAGUE]))</f>
        <v>3</v>
      </c>
      <c r="J587">
        <f>16-INDEX(STANDINGS_WHIP[],MATCH(Table1[[#This Row],[COMBINED]],STANDINGS_WHIP[COMBINED],0),COLUMN(STANDINGS_WHIP[PLACE IN LEAGUE]))</f>
        <v>10</v>
      </c>
      <c r="K587">
        <f>16-INDEX(STANDINGS_W[],MATCH(Table1[[#This Row],[COMBINED]],STANDINGS_W[COMBINED],0),COLUMN(STANDINGS_W[PLACE IN LEAGUE]))</f>
        <v>9</v>
      </c>
      <c r="L587">
        <f>16-INDEX(STANDINGS_K[],MATCH(Table1[[#This Row],[COMBINED]],STANDINGS_K[COMBINED],0),COLUMN(STANDINGS_K[PLACE IN LEAGUE]))</f>
        <v>9</v>
      </c>
      <c r="M587">
        <f>16-INDEX(STANDINGS_SV[],MATCH(Table1[[#This Row],[COMBINED]],STANDINGS_SV[COMBINED],0),COLUMN(STANDINGS_SV[PLACE IN LEAGUE]))</f>
        <v>2</v>
      </c>
      <c r="N587">
        <f>SUM(Table1[[#This Row],[BA]:[SV]])</f>
        <v>68</v>
      </c>
      <c r="O587">
        <v>12</v>
      </c>
    </row>
    <row r="588" spans="1:15" x14ac:dyDescent="0.25">
      <c r="A588" t="s">
        <v>969</v>
      </c>
      <c r="B588" t="s">
        <v>966</v>
      </c>
      <c r="C588" t="str">
        <f>Table1[[#This Row],[League]]&amp;Table1[[#This Row],[Team]]</f>
        <v>$150 Draft Champions Express Mar 04 8:00 pm Lg.3808Poopies Pompies 3</v>
      </c>
      <c r="D588">
        <f>16-INDEX(STANDINGS_BA[],MATCH(Table1[[#This Row],[COMBINED]],STANDINGS_BA[COMBINED],0),COLUMN(STANDINGS_BA[PLACE IN LEAGUE]))</f>
        <v>11</v>
      </c>
      <c r="E588">
        <f>16-INDEX(STANDINGS_R[],MATCH(Table1[[#This Row],[COMBINED]],STANDINGS_R[COMBINED],0),COLUMN(STANDINGS_R[PLACE IN LEAGUE]))</f>
        <v>2</v>
      </c>
      <c r="F588">
        <f>16-INDEX(STANDINGS_HR[],MATCH(Table1[[#This Row],[COMBINED]],STANDINGS_HR[COMBINED],0),COLUMN(STANDINGS_HR[PLACE IN LEAGUE]))</f>
        <v>1</v>
      </c>
      <c r="G588">
        <f>16-INDEX(STANDINGS_RBI[],MATCH(Table1[[#This Row],[COMBINED]],STANDINGS_RBI[COMBINED],0),COLUMN(STANDINGS_RBI[PLACE IN LEAGUE]))</f>
        <v>1</v>
      </c>
      <c r="H588">
        <f>16-INDEX(STANDINGS_SB[],MATCH(Table1[[#This Row],[COMBINED]],STANDINGS_SB[COMBINED],0),COLUMN(STANDINGS_SB[PLACE IN LEAGUE]))</f>
        <v>4</v>
      </c>
      <c r="I588">
        <f>16-INDEX(STANDINGS_ERA[],MATCH(Table1[[#This Row],[COMBINED]],STANDINGS_ERA[COMBINED],0),COLUMN(STANDINGS_ERA[PLACE IN LEAGUE]))</f>
        <v>12</v>
      </c>
      <c r="J588">
        <f>16-INDEX(STANDINGS_WHIP[],MATCH(Table1[[#This Row],[COMBINED]],STANDINGS_WHIP[COMBINED],0),COLUMN(STANDINGS_WHIP[PLACE IN LEAGUE]))</f>
        <v>11</v>
      </c>
      <c r="K588">
        <f>16-INDEX(STANDINGS_W[],MATCH(Table1[[#This Row],[COMBINED]],STANDINGS_W[COMBINED],0),COLUMN(STANDINGS_W[PLACE IN LEAGUE]))</f>
        <v>5</v>
      </c>
      <c r="L588">
        <f>16-INDEX(STANDINGS_K[],MATCH(Table1[[#This Row],[COMBINED]],STANDINGS_K[COMBINED],0),COLUMN(STANDINGS_K[PLACE IN LEAGUE]))</f>
        <v>8</v>
      </c>
      <c r="M588">
        <f>16-INDEX(STANDINGS_SV[],MATCH(Table1[[#This Row],[COMBINED]],STANDINGS_SV[COMBINED],0),COLUMN(STANDINGS_SV[PLACE IN LEAGUE]))</f>
        <v>12</v>
      </c>
      <c r="N588">
        <f>SUM(Table1[[#This Row],[BA]:[SV]])</f>
        <v>67</v>
      </c>
      <c r="O588">
        <v>13</v>
      </c>
    </row>
    <row r="589" spans="1:15" x14ac:dyDescent="0.25">
      <c r="A589" t="s">
        <v>263</v>
      </c>
      <c r="B589" t="s">
        <v>966</v>
      </c>
      <c r="C589" t="str">
        <f>Table1[[#This Row],[League]]&amp;Table1[[#This Row],[Team]]</f>
        <v>$150 Draft Champions Express Mar 04 8:00 pm Lg.3808Team hickey</v>
      </c>
      <c r="D589">
        <f>16-INDEX(STANDINGS_BA[],MATCH(Table1[[#This Row],[COMBINED]],STANDINGS_BA[COMBINED],0),COLUMN(STANDINGS_BA[PLACE IN LEAGUE]))</f>
        <v>10</v>
      </c>
      <c r="E589">
        <f>16-INDEX(STANDINGS_R[],MATCH(Table1[[#This Row],[COMBINED]],STANDINGS_R[COMBINED],0),COLUMN(STANDINGS_R[PLACE IN LEAGUE]))</f>
        <v>4</v>
      </c>
      <c r="F589">
        <f>16-INDEX(STANDINGS_HR[],MATCH(Table1[[#This Row],[COMBINED]],STANDINGS_HR[COMBINED],0),COLUMN(STANDINGS_HR[PLACE IN LEAGUE]))</f>
        <v>3</v>
      </c>
      <c r="G589">
        <f>16-INDEX(STANDINGS_RBI[],MATCH(Table1[[#This Row],[COMBINED]],STANDINGS_RBI[COMBINED],0),COLUMN(STANDINGS_RBI[PLACE IN LEAGUE]))</f>
        <v>4</v>
      </c>
      <c r="H589">
        <f>16-INDEX(STANDINGS_SB[],MATCH(Table1[[#This Row],[COMBINED]],STANDINGS_SB[COMBINED],0),COLUMN(STANDINGS_SB[PLACE IN LEAGUE]))</f>
        <v>10</v>
      </c>
      <c r="I589">
        <f>16-INDEX(STANDINGS_ERA[],MATCH(Table1[[#This Row],[COMBINED]],STANDINGS_ERA[COMBINED],0),COLUMN(STANDINGS_ERA[PLACE IN LEAGUE]))</f>
        <v>1</v>
      </c>
      <c r="J589">
        <f>16-INDEX(STANDINGS_WHIP[],MATCH(Table1[[#This Row],[COMBINED]],STANDINGS_WHIP[COMBINED],0),COLUMN(STANDINGS_WHIP[PLACE IN LEAGUE]))</f>
        <v>1</v>
      </c>
      <c r="K589">
        <f>16-INDEX(STANDINGS_W[],MATCH(Table1[[#This Row],[COMBINED]],STANDINGS_W[COMBINED],0),COLUMN(STANDINGS_W[PLACE IN LEAGUE]))</f>
        <v>2</v>
      </c>
      <c r="L589">
        <f>16-INDEX(STANDINGS_K[],MATCH(Table1[[#This Row],[COMBINED]],STANDINGS_K[COMBINED],0),COLUMN(STANDINGS_K[PLACE IN LEAGUE]))</f>
        <v>1</v>
      </c>
      <c r="M589">
        <f>16-INDEX(STANDINGS_SV[],MATCH(Table1[[#This Row],[COMBINED]],STANDINGS_SV[COMBINED],0),COLUMN(STANDINGS_SV[PLACE IN LEAGUE]))</f>
        <v>5</v>
      </c>
      <c r="N589">
        <f>SUM(Table1[[#This Row],[BA]:[SV]])</f>
        <v>41</v>
      </c>
      <c r="O589">
        <v>14</v>
      </c>
    </row>
    <row r="590" spans="1:15" x14ac:dyDescent="0.25">
      <c r="A590" t="s">
        <v>889</v>
      </c>
      <c r="B590" t="s">
        <v>966</v>
      </c>
      <c r="C590" t="str">
        <f>Table1[[#This Row],[League]]&amp;Table1[[#This Row],[Team]]</f>
        <v>$150 Draft Champions Express Mar 04 8:00 pm Lg.3808Team Thompson</v>
      </c>
      <c r="D590">
        <f>16-INDEX(STANDINGS_BA[],MATCH(Table1[[#This Row],[COMBINED]],STANDINGS_BA[COMBINED],0),COLUMN(STANDINGS_BA[PLACE IN LEAGUE]))</f>
        <v>5</v>
      </c>
      <c r="E590">
        <f>16-INDEX(STANDINGS_R[],MATCH(Table1[[#This Row],[COMBINED]],STANDINGS_R[COMBINED],0),COLUMN(STANDINGS_R[PLACE IN LEAGUE]))</f>
        <v>3</v>
      </c>
      <c r="F590">
        <f>16-INDEX(STANDINGS_HR[],MATCH(Table1[[#This Row],[COMBINED]],STANDINGS_HR[COMBINED],0),COLUMN(STANDINGS_HR[PLACE IN LEAGUE]))</f>
        <v>6</v>
      </c>
      <c r="G590">
        <f>16-INDEX(STANDINGS_RBI[],MATCH(Table1[[#This Row],[COMBINED]],STANDINGS_RBI[COMBINED],0),COLUMN(STANDINGS_RBI[PLACE IN LEAGUE]))</f>
        <v>3</v>
      </c>
      <c r="H590">
        <f>16-INDEX(STANDINGS_SB[],MATCH(Table1[[#This Row],[COMBINED]],STANDINGS_SB[COMBINED],0),COLUMN(STANDINGS_SB[PLACE IN LEAGUE]))</f>
        <v>11</v>
      </c>
      <c r="I590">
        <f>16-INDEX(STANDINGS_ERA[],MATCH(Table1[[#This Row],[COMBINED]],STANDINGS_ERA[COMBINED],0),COLUMN(STANDINGS_ERA[PLACE IN LEAGUE]))</f>
        <v>2</v>
      </c>
      <c r="J590">
        <f>16-INDEX(STANDINGS_WHIP[],MATCH(Table1[[#This Row],[COMBINED]],STANDINGS_WHIP[COMBINED],0),COLUMN(STANDINGS_WHIP[PLACE IN LEAGUE]))</f>
        <v>2</v>
      </c>
      <c r="K590">
        <f>16-INDEX(STANDINGS_W[],MATCH(Table1[[#This Row],[COMBINED]],STANDINGS_W[COMBINED],0),COLUMN(STANDINGS_W[PLACE IN LEAGUE]))</f>
        <v>1</v>
      </c>
      <c r="L590">
        <f>16-INDEX(STANDINGS_K[],MATCH(Table1[[#This Row],[COMBINED]],STANDINGS_K[COMBINED],0),COLUMN(STANDINGS_K[PLACE IN LEAGUE]))</f>
        <v>2</v>
      </c>
      <c r="M590">
        <f>16-INDEX(STANDINGS_SV[],MATCH(Table1[[#This Row],[COMBINED]],STANDINGS_SV[COMBINED],0),COLUMN(STANDINGS_SV[PLACE IN LEAGUE]))</f>
        <v>6</v>
      </c>
      <c r="N590">
        <f>SUM(Table1[[#This Row],[BA]:[SV]])</f>
        <v>41</v>
      </c>
      <c r="O590">
        <v>15</v>
      </c>
    </row>
    <row r="591" spans="1:15" x14ac:dyDescent="0.25">
      <c r="A591" t="s">
        <v>978</v>
      </c>
      <c r="B591" t="s">
        <v>977</v>
      </c>
      <c r="C591" t="str">
        <f>Table1[[#This Row],[League]]&amp;Table1[[#This Row],[Team]]</f>
        <v>$150 Draft Champions Express Mar 06 7:00 pm Lg.3828Wally Bunker</v>
      </c>
      <c r="D591">
        <f>16-INDEX(STANDINGS_BA[],MATCH(Table1[[#This Row],[COMBINED]],STANDINGS_BA[COMBINED],0),COLUMN(STANDINGS_BA[PLACE IN LEAGUE]))</f>
        <v>14</v>
      </c>
      <c r="E591">
        <f>16-INDEX(STANDINGS_R[],MATCH(Table1[[#This Row],[COMBINED]],STANDINGS_R[COMBINED],0),COLUMN(STANDINGS_R[PLACE IN LEAGUE]))</f>
        <v>14</v>
      </c>
      <c r="F591">
        <f>16-INDEX(STANDINGS_HR[],MATCH(Table1[[#This Row],[COMBINED]],STANDINGS_HR[COMBINED],0),COLUMN(STANDINGS_HR[PLACE IN LEAGUE]))</f>
        <v>14</v>
      </c>
      <c r="G591">
        <f>16-INDEX(STANDINGS_RBI[],MATCH(Table1[[#This Row],[COMBINED]],STANDINGS_RBI[COMBINED],0),COLUMN(STANDINGS_RBI[PLACE IN LEAGUE]))</f>
        <v>15</v>
      </c>
      <c r="H591">
        <f>16-INDEX(STANDINGS_SB[],MATCH(Table1[[#This Row],[COMBINED]],STANDINGS_SB[COMBINED],0),COLUMN(STANDINGS_SB[PLACE IN LEAGUE]))</f>
        <v>1</v>
      </c>
      <c r="I591">
        <f>16-INDEX(STANDINGS_ERA[],MATCH(Table1[[#This Row],[COMBINED]],STANDINGS_ERA[COMBINED],0),COLUMN(STANDINGS_ERA[PLACE IN LEAGUE]))</f>
        <v>12</v>
      </c>
      <c r="J591">
        <f>16-INDEX(STANDINGS_WHIP[],MATCH(Table1[[#This Row],[COMBINED]],STANDINGS_WHIP[COMBINED],0),COLUMN(STANDINGS_WHIP[PLACE IN LEAGUE]))</f>
        <v>10</v>
      </c>
      <c r="K591">
        <f>16-INDEX(STANDINGS_W[],MATCH(Table1[[#This Row],[COMBINED]],STANDINGS_W[COMBINED],0),COLUMN(STANDINGS_W[PLACE IN LEAGUE]))</f>
        <v>14</v>
      </c>
      <c r="L591">
        <f>16-INDEX(STANDINGS_K[],MATCH(Table1[[#This Row],[COMBINED]],STANDINGS_K[COMBINED],0),COLUMN(STANDINGS_K[PLACE IN LEAGUE]))</f>
        <v>10</v>
      </c>
      <c r="M591">
        <f>16-INDEX(STANDINGS_SV[],MATCH(Table1[[#This Row],[COMBINED]],STANDINGS_SV[COMBINED],0),COLUMN(STANDINGS_SV[PLACE IN LEAGUE]))</f>
        <v>5</v>
      </c>
      <c r="N591">
        <f>SUM(Table1[[#This Row],[BA]:[SV]])</f>
        <v>109</v>
      </c>
      <c r="O591">
        <v>1</v>
      </c>
    </row>
    <row r="592" spans="1:15" x14ac:dyDescent="0.25">
      <c r="A592" t="s">
        <v>976</v>
      </c>
      <c r="B592" t="s">
        <v>977</v>
      </c>
      <c r="C592" t="str">
        <f>Table1[[#This Row],[League]]&amp;Table1[[#This Row],[Team]]</f>
        <v>$150 Draft Champions Express Mar 06 7:00 pm Lg.3828Knoxville Storm</v>
      </c>
      <c r="D592">
        <f>16-INDEX(STANDINGS_BA[],MATCH(Table1[[#This Row],[COMBINED]],STANDINGS_BA[COMBINED],0),COLUMN(STANDINGS_BA[PLACE IN LEAGUE]))</f>
        <v>15</v>
      </c>
      <c r="E592">
        <f>16-INDEX(STANDINGS_R[],MATCH(Table1[[#This Row],[COMBINED]],STANDINGS_R[COMBINED],0),COLUMN(STANDINGS_R[PLACE IN LEAGUE]))</f>
        <v>8</v>
      </c>
      <c r="F592">
        <f>16-INDEX(STANDINGS_HR[],MATCH(Table1[[#This Row],[COMBINED]],STANDINGS_HR[COMBINED],0),COLUMN(STANDINGS_HR[PLACE IN LEAGUE]))</f>
        <v>6</v>
      </c>
      <c r="G592">
        <f>16-INDEX(STANDINGS_RBI[],MATCH(Table1[[#This Row],[COMBINED]],STANDINGS_RBI[COMBINED],0),COLUMN(STANDINGS_RBI[PLACE IN LEAGUE]))</f>
        <v>13</v>
      </c>
      <c r="H592">
        <f>16-INDEX(STANDINGS_SB[],MATCH(Table1[[#This Row],[COMBINED]],STANDINGS_SB[COMBINED],0),COLUMN(STANDINGS_SB[PLACE IN LEAGUE]))</f>
        <v>15</v>
      </c>
      <c r="I592">
        <f>16-INDEX(STANDINGS_ERA[],MATCH(Table1[[#This Row],[COMBINED]],STANDINGS_ERA[COMBINED],0),COLUMN(STANDINGS_ERA[PLACE IN LEAGUE]))</f>
        <v>9</v>
      </c>
      <c r="J592">
        <f>16-INDEX(STANDINGS_WHIP[],MATCH(Table1[[#This Row],[COMBINED]],STANDINGS_WHIP[COMBINED],0),COLUMN(STANDINGS_WHIP[PLACE IN LEAGUE]))</f>
        <v>12</v>
      </c>
      <c r="K592">
        <f>16-INDEX(STANDINGS_W[],MATCH(Table1[[#This Row],[COMBINED]],STANDINGS_W[COMBINED],0),COLUMN(STANDINGS_W[PLACE IN LEAGUE]))</f>
        <v>9</v>
      </c>
      <c r="L592">
        <f>16-INDEX(STANDINGS_K[],MATCH(Table1[[#This Row],[COMBINED]],STANDINGS_K[COMBINED],0),COLUMN(STANDINGS_K[PLACE IN LEAGUE]))</f>
        <v>4</v>
      </c>
      <c r="M592">
        <f>16-INDEX(STANDINGS_SV[],MATCH(Table1[[#This Row],[COMBINED]],STANDINGS_SV[COMBINED],0),COLUMN(STANDINGS_SV[PLACE IN LEAGUE]))</f>
        <v>6</v>
      </c>
      <c r="N592">
        <f>SUM(Table1[[#This Row],[BA]:[SV]])</f>
        <v>97</v>
      </c>
      <c r="O592">
        <v>2</v>
      </c>
    </row>
    <row r="593" spans="1:15" x14ac:dyDescent="0.25">
      <c r="A593" t="s">
        <v>981</v>
      </c>
      <c r="B593" t="s">
        <v>977</v>
      </c>
      <c r="C593" t="str">
        <f>Table1[[#This Row],[League]]&amp;Table1[[#This Row],[Team]]</f>
        <v>$150 Draft Champions Express Mar 06 7:00 pm Lg.3828Magnanimous Monoliths</v>
      </c>
      <c r="D593">
        <f>16-INDEX(STANDINGS_BA[],MATCH(Table1[[#This Row],[COMBINED]],STANDINGS_BA[COMBINED],0),COLUMN(STANDINGS_BA[PLACE IN LEAGUE]))</f>
        <v>10</v>
      </c>
      <c r="E593">
        <f>16-INDEX(STANDINGS_R[],MATCH(Table1[[#This Row],[COMBINED]],STANDINGS_R[COMBINED],0),COLUMN(STANDINGS_R[PLACE IN LEAGUE]))</f>
        <v>12</v>
      </c>
      <c r="F593">
        <f>16-INDEX(STANDINGS_HR[],MATCH(Table1[[#This Row],[COMBINED]],STANDINGS_HR[COMBINED],0),COLUMN(STANDINGS_HR[PLACE IN LEAGUE]))</f>
        <v>12</v>
      </c>
      <c r="G593">
        <f>16-INDEX(STANDINGS_RBI[],MATCH(Table1[[#This Row],[COMBINED]],STANDINGS_RBI[COMBINED],0),COLUMN(STANDINGS_RBI[PLACE IN LEAGUE]))</f>
        <v>10</v>
      </c>
      <c r="H593">
        <f>16-INDEX(STANDINGS_SB[],MATCH(Table1[[#This Row],[COMBINED]],STANDINGS_SB[COMBINED],0),COLUMN(STANDINGS_SB[PLACE IN LEAGUE]))</f>
        <v>10</v>
      </c>
      <c r="I593">
        <f>16-INDEX(STANDINGS_ERA[],MATCH(Table1[[#This Row],[COMBINED]],STANDINGS_ERA[COMBINED],0),COLUMN(STANDINGS_ERA[PLACE IN LEAGUE]))</f>
        <v>14</v>
      </c>
      <c r="J593">
        <f>16-INDEX(STANDINGS_WHIP[],MATCH(Table1[[#This Row],[COMBINED]],STANDINGS_WHIP[COMBINED],0),COLUMN(STANDINGS_WHIP[PLACE IN LEAGUE]))</f>
        <v>11</v>
      </c>
      <c r="K593">
        <f>16-INDEX(STANDINGS_W[],MATCH(Table1[[#This Row],[COMBINED]],STANDINGS_W[COMBINED],0),COLUMN(STANDINGS_W[PLACE IN LEAGUE]))</f>
        <v>2</v>
      </c>
      <c r="L593">
        <f>16-INDEX(STANDINGS_K[],MATCH(Table1[[#This Row],[COMBINED]],STANDINGS_K[COMBINED],0),COLUMN(STANDINGS_K[PLACE IN LEAGUE]))</f>
        <v>1</v>
      </c>
      <c r="M593">
        <f>16-INDEX(STANDINGS_SV[],MATCH(Table1[[#This Row],[COMBINED]],STANDINGS_SV[COMBINED],0),COLUMN(STANDINGS_SV[PLACE IN LEAGUE]))</f>
        <v>15</v>
      </c>
      <c r="N593">
        <f>SUM(Table1[[#This Row],[BA]:[SV]])</f>
        <v>97</v>
      </c>
      <c r="O593">
        <v>3</v>
      </c>
    </row>
    <row r="594" spans="1:15" x14ac:dyDescent="0.25">
      <c r="A594" t="s">
        <v>979</v>
      </c>
      <c r="B594" t="s">
        <v>977</v>
      </c>
      <c r="C594" t="str">
        <f>Table1[[#This Row],[League]]&amp;Table1[[#This Row],[Team]]</f>
        <v>$150 Draft Champions Express Mar 06 7:00 pm Lg.3828The Utley Rule</v>
      </c>
      <c r="D594">
        <f>16-INDEX(STANDINGS_BA[],MATCH(Table1[[#This Row],[COMBINED]],STANDINGS_BA[COMBINED],0),COLUMN(STANDINGS_BA[PLACE IN LEAGUE]))</f>
        <v>13</v>
      </c>
      <c r="E594">
        <f>16-INDEX(STANDINGS_R[],MATCH(Table1[[#This Row],[COMBINED]],STANDINGS_R[COMBINED],0),COLUMN(STANDINGS_R[PLACE IN LEAGUE]))</f>
        <v>9</v>
      </c>
      <c r="F594">
        <f>16-INDEX(STANDINGS_HR[],MATCH(Table1[[#This Row],[COMBINED]],STANDINGS_HR[COMBINED],0),COLUMN(STANDINGS_HR[PLACE IN LEAGUE]))</f>
        <v>9</v>
      </c>
      <c r="G594">
        <f>16-INDEX(STANDINGS_RBI[],MATCH(Table1[[#This Row],[COMBINED]],STANDINGS_RBI[COMBINED],0),COLUMN(STANDINGS_RBI[PLACE IN LEAGUE]))</f>
        <v>11</v>
      </c>
      <c r="H594">
        <f>16-INDEX(STANDINGS_SB[],MATCH(Table1[[#This Row],[COMBINED]],STANDINGS_SB[COMBINED],0),COLUMN(STANDINGS_SB[PLACE IN LEAGUE]))</f>
        <v>13</v>
      </c>
      <c r="I594">
        <f>16-INDEX(STANDINGS_ERA[],MATCH(Table1[[#This Row],[COMBINED]],STANDINGS_ERA[COMBINED],0),COLUMN(STANDINGS_ERA[PLACE IN LEAGUE]))</f>
        <v>7</v>
      </c>
      <c r="J594">
        <f>16-INDEX(STANDINGS_WHIP[],MATCH(Table1[[#This Row],[COMBINED]],STANDINGS_WHIP[COMBINED],0),COLUMN(STANDINGS_WHIP[PLACE IN LEAGUE]))</f>
        <v>9</v>
      </c>
      <c r="K594">
        <f>16-INDEX(STANDINGS_W[],MATCH(Table1[[#This Row],[COMBINED]],STANDINGS_W[COMBINED],0),COLUMN(STANDINGS_W[PLACE IN LEAGUE]))</f>
        <v>4</v>
      </c>
      <c r="L594">
        <f>16-INDEX(STANDINGS_K[],MATCH(Table1[[#This Row],[COMBINED]],STANDINGS_K[COMBINED],0),COLUMN(STANDINGS_K[PLACE IN LEAGUE]))</f>
        <v>12</v>
      </c>
      <c r="M594">
        <f>16-INDEX(STANDINGS_SV[],MATCH(Table1[[#This Row],[COMBINED]],STANDINGS_SV[COMBINED],0),COLUMN(STANDINGS_SV[PLACE IN LEAGUE]))</f>
        <v>9</v>
      </c>
      <c r="N594">
        <f>SUM(Table1[[#This Row],[BA]:[SV]])</f>
        <v>96</v>
      </c>
      <c r="O594">
        <v>4</v>
      </c>
    </row>
    <row r="595" spans="1:15" x14ac:dyDescent="0.25">
      <c r="A595" t="s">
        <v>985</v>
      </c>
      <c r="B595" t="s">
        <v>977</v>
      </c>
      <c r="C595" t="str">
        <f>Table1[[#This Row],[League]]&amp;Table1[[#This Row],[Team]]</f>
        <v>$150 Draft Champions Express Mar 06 7:00 pm Lg.3828Team Siegfried</v>
      </c>
      <c r="D595">
        <f>16-INDEX(STANDINGS_BA[],MATCH(Table1[[#This Row],[COMBINED]],STANDINGS_BA[COMBINED],0),COLUMN(STANDINGS_BA[PLACE IN LEAGUE]))</f>
        <v>4</v>
      </c>
      <c r="E595">
        <f>16-INDEX(STANDINGS_R[],MATCH(Table1[[#This Row],[COMBINED]],STANDINGS_R[COMBINED],0),COLUMN(STANDINGS_R[PLACE IN LEAGUE]))</f>
        <v>15</v>
      </c>
      <c r="F595">
        <f>16-INDEX(STANDINGS_HR[],MATCH(Table1[[#This Row],[COMBINED]],STANDINGS_HR[COMBINED],0),COLUMN(STANDINGS_HR[PLACE IN LEAGUE]))</f>
        <v>15</v>
      </c>
      <c r="G595">
        <f>16-INDEX(STANDINGS_RBI[],MATCH(Table1[[#This Row],[COMBINED]],STANDINGS_RBI[COMBINED],0),COLUMN(STANDINGS_RBI[PLACE IN LEAGUE]))</f>
        <v>14</v>
      </c>
      <c r="H595">
        <f>16-INDEX(STANDINGS_SB[],MATCH(Table1[[#This Row],[COMBINED]],STANDINGS_SB[COMBINED],0),COLUMN(STANDINGS_SB[PLACE IN LEAGUE]))</f>
        <v>5</v>
      </c>
      <c r="I595">
        <f>16-INDEX(STANDINGS_ERA[],MATCH(Table1[[#This Row],[COMBINED]],STANDINGS_ERA[COMBINED],0),COLUMN(STANDINGS_ERA[PLACE IN LEAGUE]))</f>
        <v>8</v>
      </c>
      <c r="J595">
        <f>16-INDEX(STANDINGS_WHIP[],MATCH(Table1[[#This Row],[COMBINED]],STANDINGS_WHIP[COMBINED],0),COLUMN(STANDINGS_WHIP[PLACE IN LEAGUE]))</f>
        <v>5</v>
      </c>
      <c r="K595">
        <f>16-INDEX(STANDINGS_W[],MATCH(Table1[[#This Row],[COMBINED]],STANDINGS_W[COMBINED],0),COLUMN(STANDINGS_W[PLACE IN LEAGUE]))</f>
        <v>13</v>
      </c>
      <c r="L595">
        <f>16-INDEX(STANDINGS_K[],MATCH(Table1[[#This Row],[COMBINED]],STANDINGS_K[COMBINED],0),COLUMN(STANDINGS_K[PLACE IN LEAGUE]))</f>
        <v>13</v>
      </c>
      <c r="M595">
        <f>16-INDEX(STANDINGS_SV[],MATCH(Table1[[#This Row],[COMBINED]],STANDINGS_SV[COMBINED],0),COLUMN(STANDINGS_SV[PLACE IN LEAGUE]))</f>
        <v>1</v>
      </c>
      <c r="N595">
        <f>SUM(Table1[[#This Row],[BA]:[SV]])</f>
        <v>93</v>
      </c>
      <c r="O595">
        <v>5</v>
      </c>
    </row>
    <row r="596" spans="1:15" x14ac:dyDescent="0.25">
      <c r="A596" t="s">
        <v>987</v>
      </c>
      <c r="B596" t="s">
        <v>977</v>
      </c>
      <c r="C596" t="str">
        <f>Table1[[#This Row],[League]]&amp;Table1[[#This Row],[Team]]</f>
        <v>$150 Draft Champions Express Mar 06 7:00 pm Lg.3828MPG16C</v>
      </c>
      <c r="D596">
        <f>16-INDEX(STANDINGS_BA[],MATCH(Table1[[#This Row],[COMBINED]],STANDINGS_BA[COMBINED],0),COLUMN(STANDINGS_BA[PLACE IN LEAGUE]))</f>
        <v>2</v>
      </c>
      <c r="E596">
        <f>16-INDEX(STANDINGS_R[],MATCH(Table1[[#This Row],[COMBINED]],STANDINGS_R[COMBINED],0),COLUMN(STANDINGS_R[PLACE IN LEAGUE]))</f>
        <v>13</v>
      </c>
      <c r="F596">
        <f>16-INDEX(STANDINGS_HR[],MATCH(Table1[[#This Row],[COMBINED]],STANDINGS_HR[COMBINED],0),COLUMN(STANDINGS_HR[PLACE IN LEAGUE]))</f>
        <v>13</v>
      </c>
      <c r="G596">
        <f>16-INDEX(STANDINGS_RBI[],MATCH(Table1[[#This Row],[COMBINED]],STANDINGS_RBI[COMBINED],0),COLUMN(STANDINGS_RBI[PLACE IN LEAGUE]))</f>
        <v>9</v>
      </c>
      <c r="H596">
        <f>16-INDEX(STANDINGS_SB[],MATCH(Table1[[#This Row],[COMBINED]],STANDINGS_SB[COMBINED],0),COLUMN(STANDINGS_SB[PLACE IN LEAGUE]))</f>
        <v>14</v>
      </c>
      <c r="I596">
        <f>16-INDEX(STANDINGS_ERA[],MATCH(Table1[[#This Row],[COMBINED]],STANDINGS_ERA[COMBINED],0),COLUMN(STANDINGS_ERA[PLACE IN LEAGUE]))</f>
        <v>10</v>
      </c>
      <c r="J596">
        <f>16-INDEX(STANDINGS_WHIP[],MATCH(Table1[[#This Row],[COMBINED]],STANDINGS_WHIP[COMBINED],0),COLUMN(STANDINGS_WHIP[PLACE IN LEAGUE]))</f>
        <v>6</v>
      </c>
      <c r="K596">
        <f>16-INDEX(STANDINGS_W[],MATCH(Table1[[#This Row],[COMBINED]],STANDINGS_W[COMBINED],0),COLUMN(STANDINGS_W[PLACE IN LEAGUE]))</f>
        <v>5</v>
      </c>
      <c r="L596">
        <f>16-INDEX(STANDINGS_K[],MATCH(Table1[[#This Row],[COMBINED]],STANDINGS_K[COMBINED],0),COLUMN(STANDINGS_K[PLACE IN LEAGUE]))</f>
        <v>9</v>
      </c>
      <c r="M596">
        <f>16-INDEX(STANDINGS_SV[],MATCH(Table1[[#This Row],[COMBINED]],STANDINGS_SV[COMBINED],0),COLUMN(STANDINGS_SV[PLACE IN LEAGUE]))</f>
        <v>12</v>
      </c>
      <c r="N596">
        <f>SUM(Table1[[#This Row],[BA]:[SV]])</f>
        <v>93</v>
      </c>
      <c r="O596">
        <v>6</v>
      </c>
    </row>
    <row r="597" spans="1:15" x14ac:dyDescent="0.25">
      <c r="A597" t="s">
        <v>988</v>
      </c>
      <c r="B597" t="s">
        <v>977</v>
      </c>
      <c r="C597" t="str">
        <f>Table1[[#This Row],[League]]&amp;Table1[[#This Row],[Team]]</f>
        <v>$150 Draft Champions Express Mar 06 7:00 pm Lg.3828Zootopia</v>
      </c>
      <c r="D597">
        <f>16-INDEX(STANDINGS_BA[],MATCH(Table1[[#This Row],[COMBINED]],STANDINGS_BA[COMBINED],0),COLUMN(STANDINGS_BA[PLACE IN LEAGUE]))</f>
        <v>1</v>
      </c>
      <c r="E597">
        <f>16-INDEX(STANDINGS_R[],MATCH(Table1[[#This Row],[COMBINED]],STANDINGS_R[COMBINED],0),COLUMN(STANDINGS_R[PLACE IN LEAGUE]))</f>
        <v>3</v>
      </c>
      <c r="F597">
        <f>16-INDEX(STANDINGS_HR[],MATCH(Table1[[#This Row],[COMBINED]],STANDINGS_HR[COMBINED],0),COLUMN(STANDINGS_HR[PLACE IN LEAGUE]))</f>
        <v>4</v>
      </c>
      <c r="G597">
        <f>16-INDEX(STANDINGS_RBI[],MATCH(Table1[[#This Row],[COMBINED]],STANDINGS_RBI[COMBINED],0),COLUMN(STANDINGS_RBI[PLACE IN LEAGUE]))</f>
        <v>3</v>
      </c>
      <c r="H597">
        <f>16-INDEX(STANDINGS_SB[],MATCH(Table1[[#This Row],[COMBINED]],STANDINGS_SB[COMBINED],0),COLUMN(STANDINGS_SB[PLACE IN LEAGUE]))</f>
        <v>2</v>
      </c>
      <c r="I597">
        <f>16-INDEX(STANDINGS_ERA[],MATCH(Table1[[#This Row],[COMBINED]],STANDINGS_ERA[COMBINED],0),COLUMN(STANDINGS_ERA[PLACE IN LEAGUE]))</f>
        <v>15</v>
      </c>
      <c r="J597">
        <f>16-INDEX(STANDINGS_WHIP[],MATCH(Table1[[#This Row],[COMBINED]],STANDINGS_WHIP[COMBINED],0),COLUMN(STANDINGS_WHIP[PLACE IN LEAGUE]))</f>
        <v>15</v>
      </c>
      <c r="K597">
        <f>16-INDEX(STANDINGS_W[],MATCH(Table1[[#This Row],[COMBINED]],STANDINGS_W[COMBINED],0),COLUMN(STANDINGS_W[PLACE IN LEAGUE]))</f>
        <v>15</v>
      </c>
      <c r="L597">
        <f>16-INDEX(STANDINGS_K[],MATCH(Table1[[#This Row],[COMBINED]],STANDINGS_K[COMBINED],0),COLUMN(STANDINGS_K[PLACE IN LEAGUE]))</f>
        <v>14</v>
      </c>
      <c r="M597">
        <f>16-INDEX(STANDINGS_SV[],MATCH(Table1[[#This Row],[COMBINED]],STANDINGS_SV[COMBINED],0),COLUMN(STANDINGS_SV[PLACE IN LEAGUE]))</f>
        <v>13</v>
      </c>
      <c r="N597">
        <f>SUM(Table1[[#This Row],[BA]:[SV]])</f>
        <v>85</v>
      </c>
      <c r="O597">
        <v>7</v>
      </c>
    </row>
    <row r="598" spans="1:15" x14ac:dyDescent="0.25">
      <c r="A598" t="s">
        <v>299</v>
      </c>
      <c r="B598" t="s">
        <v>977</v>
      </c>
      <c r="C598" t="str">
        <f>Table1[[#This Row],[League]]&amp;Table1[[#This Row],[Team]]</f>
        <v>$150 Draft Champions Express Mar 06 7:00 pm Lg.3828Team Ulliac</v>
      </c>
      <c r="D598">
        <f>16-INDEX(STANDINGS_BA[],MATCH(Table1[[#This Row],[COMBINED]],STANDINGS_BA[COMBINED],0),COLUMN(STANDINGS_BA[PLACE IN LEAGUE]))</f>
        <v>5</v>
      </c>
      <c r="E598">
        <f>16-INDEX(STANDINGS_R[],MATCH(Table1[[#This Row],[COMBINED]],STANDINGS_R[COMBINED],0),COLUMN(STANDINGS_R[PLACE IN LEAGUE]))</f>
        <v>6</v>
      </c>
      <c r="F598">
        <f>16-INDEX(STANDINGS_HR[],MATCH(Table1[[#This Row],[COMBINED]],STANDINGS_HR[COMBINED],0),COLUMN(STANDINGS_HR[PLACE IN LEAGUE]))</f>
        <v>3</v>
      </c>
      <c r="G598">
        <f>16-INDEX(STANDINGS_RBI[],MATCH(Table1[[#This Row],[COMBINED]],STANDINGS_RBI[COMBINED],0),COLUMN(STANDINGS_RBI[PLACE IN LEAGUE]))</f>
        <v>4</v>
      </c>
      <c r="H598">
        <f>16-INDEX(STANDINGS_SB[],MATCH(Table1[[#This Row],[COMBINED]],STANDINGS_SB[COMBINED],0),COLUMN(STANDINGS_SB[PLACE IN LEAGUE]))</f>
        <v>6</v>
      </c>
      <c r="I598">
        <f>16-INDEX(STANDINGS_ERA[],MATCH(Table1[[#This Row],[COMBINED]],STANDINGS_ERA[COMBINED],0),COLUMN(STANDINGS_ERA[PLACE IN LEAGUE]))</f>
        <v>13</v>
      </c>
      <c r="J598">
        <f>16-INDEX(STANDINGS_WHIP[],MATCH(Table1[[#This Row],[COMBINED]],STANDINGS_WHIP[COMBINED],0),COLUMN(STANDINGS_WHIP[PLACE IN LEAGUE]))</f>
        <v>14</v>
      </c>
      <c r="K598">
        <f>16-INDEX(STANDINGS_W[],MATCH(Table1[[#This Row],[COMBINED]],STANDINGS_W[COMBINED],0),COLUMN(STANDINGS_W[PLACE IN LEAGUE]))</f>
        <v>8</v>
      </c>
      <c r="L598">
        <f>16-INDEX(STANDINGS_K[],MATCH(Table1[[#This Row],[COMBINED]],STANDINGS_K[COMBINED],0),COLUMN(STANDINGS_K[PLACE IN LEAGUE]))</f>
        <v>8</v>
      </c>
      <c r="M598">
        <f>16-INDEX(STANDINGS_SV[],MATCH(Table1[[#This Row],[COMBINED]],STANDINGS_SV[COMBINED],0),COLUMN(STANDINGS_SV[PLACE IN LEAGUE]))</f>
        <v>14</v>
      </c>
      <c r="N598">
        <f>SUM(Table1[[#This Row],[BA]:[SV]])</f>
        <v>81</v>
      </c>
      <c r="O598">
        <v>8</v>
      </c>
    </row>
    <row r="599" spans="1:15" x14ac:dyDescent="0.25">
      <c r="A599" t="s">
        <v>584</v>
      </c>
      <c r="B599" t="s">
        <v>977</v>
      </c>
      <c r="C599" t="str">
        <f>Table1[[#This Row],[League]]&amp;Table1[[#This Row],[Team]]</f>
        <v>$150 Draft Champions Express Mar 06 7:00 pm Lg.3828Team Hughes</v>
      </c>
      <c r="D599">
        <f>16-INDEX(STANDINGS_BA[],MATCH(Table1[[#This Row],[COMBINED]],STANDINGS_BA[COMBINED],0),COLUMN(STANDINGS_BA[PLACE IN LEAGUE]))</f>
        <v>12</v>
      </c>
      <c r="E599">
        <f>16-INDEX(STANDINGS_R[],MATCH(Table1[[#This Row],[COMBINED]],STANDINGS_R[COMBINED],0),COLUMN(STANDINGS_R[PLACE IN LEAGUE]))</f>
        <v>10</v>
      </c>
      <c r="F599">
        <f>16-INDEX(STANDINGS_HR[],MATCH(Table1[[#This Row],[COMBINED]],STANDINGS_HR[COMBINED],0),COLUMN(STANDINGS_HR[PLACE IN LEAGUE]))</f>
        <v>11</v>
      </c>
      <c r="G599">
        <f>16-INDEX(STANDINGS_RBI[],MATCH(Table1[[#This Row],[COMBINED]],STANDINGS_RBI[COMBINED],0),COLUMN(STANDINGS_RBI[PLACE IN LEAGUE]))</f>
        <v>12</v>
      </c>
      <c r="H599">
        <f>16-INDEX(STANDINGS_SB[],MATCH(Table1[[#This Row],[COMBINED]],STANDINGS_SB[COMBINED],0),COLUMN(STANDINGS_SB[PLACE IN LEAGUE]))</f>
        <v>12</v>
      </c>
      <c r="I599">
        <f>16-INDEX(STANDINGS_ERA[],MATCH(Table1[[#This Row],[COMBINED]],STANDINGS_ERA[COMBINED],0),COLUMN(STANDINGS_ERA[PLACE IN LEAGUE]))</f>
        <v>2</v>
      </c>
      <c r="J599">
        <f>16-INDEX(STANDINGS_WHIP[],MATCH(Table1[[#This Row],[COMBINED]],STANDINGS_WHIP[COMBINED],0),COLUMN(STANDINGS_WHIP[PLACE IN LEAGUE]))</f>
        <v>2</v>
      </c>
      <c r="K599">
        <f>16-INDEX(STANDINGS_W[],MATCH(Table1[[#This Row],[COMBINED]],STANDINGS_W[COMBINED],0),COLUMN(STANDINGS_W[PLACE IN LEAGUE]))</f>
        <v>6</v>
      </c>
      <c r="L599">
        <f>16-INDEX(STANDINGS_K[],MATCH(Table1[[#This Row],[COMBINED]],STANDINGS_K[COMBINED],0),COLUMN(STANDINGS_K[PLACE IN LEAGUE]))</f>
        <v>2</v>
      </c>
      <c r="M599">
        <f>16-INDEX(STANDINGS_SV[],MATCH(Table1[[#This Row],[COMBINED]],STANDINGS_SV[COMBINED],0),COLUMN(STANDINGS_SV[PLACE IN LEAGUE]))</f>
        <v>11</v>
      </c>
      <c r="N599">
        <f>SUM(Table1[[#This Row],[BA]:[SV]])</f>
        <v>80</v>
      </c>
      <c r="O599">
        <v>9</v>
      </c>
    </row>
    <row r="600" spans="1:15" x14ac:dyDescent="0.25">
      <c r="A600" t="s">
        <v>980</v>
      </c>
      <c r="B600" t="s">
        <v>977</v>
      </c>
      <c r="C600" t="str">
        <f>Table1[[#This Row],[League]]&amp;Table1[[#This Row],[Team]]</f>
        <v>$150 Draft Champions Express Mar 06 7:00 pm Lg.3828Pettinatura</v>
      </c>
      <c r="D600">
        <f>16-INDEX(STANDINGS_BA[],MATCH(Table1[[#This Row],[COMBINED]],STANDINGS_BA[COMBINED],0),COLUMN(STANDINGS_BA[PLACE IN LEAGUE]))</f>
        <v>11</v>
      </c>
      <c r="E600">
        <f>16-INDEX(STANDINGS_R[],MATCH(Table1[[#This Row],[COMBINED]],STANDINGS_R[COMBINED],0),COLUMN(STANDINGS_R[PLACE IN LEAGUE]))</f>
        <v>11</v>
      </c>
      <c r="F600">
        <f>16-INDEX(STANDINGS_HR[],MATCH(Table1[[#This Row],[COMBINED]],STANDINGS_HR[COMBINED],0),COLUMN(STANDINGS_HR[PLACE IN LEAGUE]))</f>
        <v>5</v>
      </c>
      <c r="G600">
        <f>16-INDEX(STANDINGS_RBI[],MATCH(Table1[[#This Row],[COMBINED]],STANDINGS_RBI[COMBINED],0),COLUMN(STANDINGS_RBI[PLACE IN LEAGUE]))</f>
        <v>6</v>
      </c>
      <c r="H600">
        <f>16-INDEX(STANDINGS_SB[],MATCH(Table1[[#This Row],[COMBINED]],STANDINGS_SB[COMBINED],0),COLUMN(STANDINGS_SB[PLACE IN LEAGUE]))</f>
        <v>4</v>
      </c>
      <c r="I600">
        <f>16-INDEX(STANDINGS_ERA[],MATCH(Table1[[#This Row],[COMBINED]],STANDINGS_ERA[COMBINED],0),COLUMN(STANDINGS_ERA[PLACE IN LEAGUE]))</f>
        <v>5</v>
      </c>
      <c r="J600">
        <f>16-INDEX(STANDINGS_WHIP[],MATCH(Table1[[#This Row],[COMBINED]],STANDINGS_WHIP[COMBINED],0),COLUMN(STANDINGS_WHIP[PLACE IN LEAGUE]))</f>
        <v>7</v>
      </c>
      <c r="K600">
        <f>16-INDEX(STANDINGS_W[],MATCH(Table1[[#This Row],[COMBINED]],STANDINGS_W[COMBINED],0),COLUMN(STANDINGS_W[PLACE IN LEAGUE]))</f>
        <v>7</v>
      </c>
      <c r="L600">
        <f>16-INDEX(STANDINGS_K[],MATCH(Table1[[#This Row],[COMBINED]],STANDINGS_K[COMBINED],0),COLUMN(STANDINGS_K[PLACE IN LEAGUE]))</f>
        <v>11</v>
      </c>
      <c r="M600">
        <f>16-INDEX(STANDINGS_SV[],MATCH(Table1[[#This Row],[COMBINED]],STANDINGS_SV[COMBINED],0),COLUMN(STANDINGS_SV[PLACE IN LEAGUE]))</f>
        <v>8</v>
      </c>
      <c r="N600">
        <f>SUM(Table1[[#This Row],[BA]:[SV]])</f>
        <v>75</v>
      </c>
      <c r="O600">
        <v>10</v>
      </c>
    </row>
    <row r="601" spans="1:15" x14ac:dyDescent="0.25">
      <c r="A601" t="s">
        <v>984</v>
      </c>
      <c r="B601" t="s">
        <v>977</v>
      </c>
      <c r="C601" t="str">
        <f>Table1[[#This Row],[League]]&amp;Table1[[#This Row],[Team]]</f>
        <v>$150 Draft Champions Express Mar 06 7:00 pm Lg.3828Foley's</v>
      </c>
      <c r="D601">
        <f>16-INDEX(STANDINGS_BA[],MATCH(Table1[[#This Row],[COMBINED]],STANDINGS_BA[COMBINED],0),COLUMN(STANDINGS_BA[PLACE IN LEAGUE]))</f>
        <v>6</v>
      </c>
      <c r="E601">
        <f>16-INDEX(STANDINGS_R[],MATCH(Table1[[#This Row],[COMBINED]],STANDINGS_R[COMBINED],0),COLUMN(STANDINGS_R[PLACE IN LEAGUE]))</f>
        <v>1</v>
      </c>
      <c r="F601">
        <f>16-INDEX(STANDINGS_HR[],MATCH(Table1[[#This Row],[COMBINED]],STANDINGS_HR[COMBINED],0),COLUMN(STANDINGS_HR[PLACE IN LEAGUE]))</f>
        <v>1</v>
      </c>
      <c r="G601">
        <f>16-INDEX(STANDINGS_RBI[],MATCH(Table1[[#This Row],[COMBINED]],STANDINGS_RBI[COMBINED],0),COLUMN(STANDINGS_RBI[PLACE IN LEAGUE]))</f>
        <v>2</v>
      </c>
      <c r="H601">
        <f>16-INDEX(STANDINGS_SB[],MATCH(Table1[[#This Row],[COMBINED]],STANDINGS_SB[COMBINED],0),COLUMN(STANDINGS_SB[PLACE IN LEAGUE]))</f>
        <v>8</v>
      </c>
      <c r="I601">
        <f>16-INDEX(STANDINGS_ERA[],MATCH(Table1[[#This Row],[COMBINED]],STANDINGS_ERA[COMBINED],0),COLUMN(STANDINGS_ERA[PLACE IN LEAGUE]))</f>
        <v>11</v>
      </c>
      <c r="J601">
        <f>16-INDEX(STANDINGS_WHIP[],MATCH(Table1[[#This Row],[COMBINED]],STANDINGS_WHIP[COMBINED],0),COLUMN(STANDINGS_WHIP[PLACE IN LEAGUE]))</f>
        <v>13</v>
      </c>
      <c r="K601">
        <f>16-INDEX(STANDINGS_W[],MATCH(Table1[[#This Row],[COMBINED]],STANDINGS_W[COMBINED],0),COLUMN(STANDINGS_W[PLACE IN LEAGUE]))</f>
        <v>11</v>
      </c>
      <c r="L601">
        <f>16-INDEX(STANDINGS_K[],MATCH(Table1[[#This Row],[COMBINED]],STANDINGS_K[COMBINED],0),COLUMN(STANDINGS_K[PLACE IN LEAGUE]))</f>
        <v>15</v>
      </c>
      <c r="M601">
        <f>16-INDEX(STANDINGS_SV[],MATCH(Table1[[#This Row],[COMBINED]],STANDINGS_SV[COMBINED],0),COLUMN(STANDINGS_SV[PLACE IN LEAGUE]))</f>
        <v>4</v>
      </c>
      <c r="N601">
        <f>SUM(Table1[[#This Row],[BA]:[SV]])</f>
        <v>72</v>
      </c>
      <c r="O601">
        <v>11</v>
      </c>
    </row>
    <row r="602" spans="1:15" x14ac:dyDescent="0.25">
      <c r="A602" t="s">
        <v>363</v>
      </c>
      <c r="B602" t="s">
        <v>977</v>
      </c>
      <c r="C602" t="str">
        <f>Table1[[#This Row],[League]]&amp;Table1[[#This Row],[Team]]</f>
        <v>$150 Draft Champions Express Mar 06 7:00 pm Lg.3828Dead Hookers</v>
      </c>
      <c r="D602">
        <f>16-INDEX(STANDINGS_BA[],MATCH(Table1[[#This Row],[COMBINED]],STANDINGS_BA[COMBINED],0),COLUMN(STANDINGS_BA[PLACE IN LEAGUE]))</f>
        <v>7</v>
      </c>
      <c r="E602">
        <f>16-INDEX(STANDINGS_R[],MATCH(Table1[[#This Row],[COMBINED]],STANDINGS_R[COMBINED],0),COLUMN(STANDINGS_R[PLACE IN LEAGUE]))</f>
        <v>4</v>
      </c>
      <c r="F602">
        <f>16-INDEX(STANDINGS_HR[],MATCH(Table1[[#This Row],[COMBINED]],STANDINGS_HR[COMBINED],0),COLUMN(STANDINGS_HR[PLACE IN LEAGUE]))</f>
        <v>10</v>
      </c>
      <c r="G602">
        <f>16-INDEX(STANDINGS_RBI[],MATCH(Table1[[#This Row],[COMBINED]],STANDINGS_RBI[COMBINED],0),COLUMN(STANDINGS_RBI[PLACE IN LEAGUE]))</f>
        <v>7</v>
      </c>
      <c r="H602">
        <f>16-INDEX(STANDINGS_SB[],MATCH(Table1[[#This Row],[COMBINED]],STANDINGS_SB[COMBINED],0),COLUMN(STANDINGS_SB[PLACE IN LEAGUE]))</f>
        <v>11</v>
      </c>
      <c r="I602">
        <f>16-INDEX(STANDINGS_ERA[],MATCH(Table1[[#This Row],[COMBINED]],STANDINGS_ERA[COMBINED],0),COLUMN(STANDINGS_ERA[PLACE IN LEAGUE]))</f>
        <v>4</v>
      </c>
      <c r="J602">
        <f>16-INDEX(STANDINGS_WHIP[],MATCH(Table1[[#This Row],[COMBINED]],STANDINGS_WHIP[COMBINED],0),COLUMN(STANDINGS_WHIP[PLACE IN LEAGUE]))</f>
        <v>3</v>
      </c>
      <c r="K602">
        <f>16-INDEX(STANDINGS_W[],MATCH(Table1[[#This Row],[COMBINED]],STANDINGS_W[COMBINED],0),COLUMN(STANDINGS_W[PLACE IN LEAGUE]))</f>
        <v>10</v>
      </c>
      <c r="L602">
        <f>16-INDEX(STANDINGS_K[],MATCH(Table1[[#This Row],[COMBINED]],STANDINGS_K[COMBINED],0),COLUMN(STANDINGS_K[PLACE IN LEAGUE]))</f>
        <v>3</v>
      </c>
      <c r="M602">
        <f>16-INDEX(STANDINGS_SV[],MATCH(Table1[[#This Row],[COMBINED]],STANDINGS_SV[COMBINED],0),COLUMN(STANDINGS_SV[PLACE IN LEAGUE]))</f>
        <v>7</v>
      </c>
      <c r="N602">
        <f>SUM(Table1[[#This Row],[BA]:[SV]])</f>
        <v>66</v>
      </c>
      <c r="O602">
        <v>12</v>
      </c>
    </row>
    <row r="603" spans="1:15" x14ac:dyDescent="0.25">
      <c r="A603" t="s">
        <v>982</v>
      </c>
      <c r="B603" t="s">
        <v>977</v>
      </c>
      <c r="C603" t="str">
        <f>Table1[[#This Row],[League]]&amp;Table1[[#This Row],[Team]]</f>
        <v>$150 Draft Champions Express Mar 06 7:00 pm Lg.3828Autodraft Champ 2016</v>
      </c>
      <c r="D603">
        <f>16-INDEX(STANDINGS_BA[],MATCH(Table1[[#This Row],[COMBINED]],STANDINGS_BA[COMBINED],0),COLUMN(STANDINGS_BA[PLACE IN LEAGUE]))</f>
        <v>9</v>
      </c>
      <c r="E603">
        <f>16-INDEX(STANDINGS_R[],MATCH(Table1[[#This Row],[COMBINED]],STANDINGS_R[COMBINED],0),COLUMN(STANDINGS_R[PLACE IN LEAGUE]))</f>
        <v>2</v>
      </c>
      <c r="F603">
        <f>16-INDEX(STANDINGS_HR[],MATCH(Table1[[#This Row],[COMBINED]],STANDINGS_HR[COMBINED],0),COLUMN(STANDINGS_HR[PLACE IN LEAGUE]))</f>
        <v>8</v>
      </c>
      <c r="G603">
        <f>16-INDEX(STANDINGS_RBI[],MATCH(Table1[[#This Row],[COMBINED]],STANDINGS_RBI[COMBINED],0),COLUMN(STANDINGS_RBI[PLACE IN LEAGUE]))</f>
        <v>5</v>
      </c>
      <c r="H603">
        <f>16-INDEX(STANDINGS_SB[],MATCH(Table1[[#This Row],[COMBINED]],STANDINGS_SB[COMBINED],0),COLUMN(STANDINGS_SB[PLACE IN LEAGUE]))</f>
        <v>7</v>
      </c>
      <c r="I603">
        <f>16-INDEX(STANDINGS_ERA[],MATCH(Table1[[#This Row],[COMBINED]],STANDINGS_ERA[COMBINED],0),COLUMN(STANDINGS_ERA[PLACE IN LEAGUE]))</f>
        <v>3</v>
      </c>
      <c r="J603">
        <f>16-INDEX(STANDINGS_WHIP[],MATCH(Table1[[#This Row],[COMBINED]],STANDINGS_WHIP[COMBINED],0),COLUMN(STANDINGS_WHIP[PLACE IN LEAGUE]))</f>
        <v>8</v>
      </c>
      <c r="K603">
        <f>16-INDEX(STANDINGS_W[],MATCH(Table1[[#This Row],[COMBINED]],STANDINGS_W[COMBINED],0),COLUMN(STANDINGS_W[PLACE IN LEAGUE]))</f>
        <v>3</v>
      </c>
      <c r="L603">
        <f>16-INDEX(STANDINGS_K[],MATCH(Table1[[#This Row],[COMBINED]],STANDINGS_K[COMBINED],0),COLUMN(STANDINGS_K[PLACE IN LEAGUE]))</f>
        <v>6</v>
      </c>
      <c r="M603">
        <f>16-INDEX(STANDINGS_SV[],MATCH(Table1[[#This Row],[COMBINED]],STANDINGS_SV[COMBINED],0),COLUMN(STANDINGS_SV[PLACE IN LEAGUE]))</f>
        <v>3</v>
      </c>
      <c r="N603">
        <f>SUM(Table1[[#This Row],[BA]:[SV]])</f>
        <v>54</v>
      </c>
      <c r="O603">
        <v>13</v>
      </c>
    </row>
    <row r="604" spans="1:15" x14ac:dyDescent="0.25">
      <c r="A604" t="s">
        <v>983</v>
      </c>
      <c r="B604" t="s">
        <v>977</v>
      </c>
      <c r="C604" t="str">
        <f>Table1[[#This Row],[League]]&amp;Table1[[#This Row],[Team]]</f>
        <v>$150 Draft Champions Express Mar 06 7:00 pm Lg.3828The Valley</v>
      </c>
      <c r="D604">
        <f>16-INDEX(STANDINGS_BA[],MATCH(Table1[[#This Row],[COMBINED]],STANDINGS_BA[COMBINED],0),COLUMN(STANDINGS_BA[PLACE IN LEAGUE]))</f>
        <v>8</v>
      </c>
      <c r="E604">
        <f>16-INDEX(STANDINGS_R[],MATCH(Table1[[#This Row],[COMBINED]],STANDINGS_R[COMBINED],0),COLUMN(STANDINGS_R[PLACE IN LEAGUE]))</f>
        <v>5</v>
      </c>
      <c r="F604">
        <f>16-INDEX(STANDINGS_HR[],MATCH(Table1[[#This Row],[COMBINED]],STANDINGS_HR[COMBINED],0),COLUMN(STANDINGS_HR[PLACE IN LEAGUE]))</f>
        <v>2</v>
      </c>
      <c r="G604">
        <f>16-INDEX(STANDINGS_RBI[],MATCH(Table1[[#This Row],[COMBINED]],STANDINGS_RBI[COMBINED],0),COLUMN(STANDINGS_RBI[PLACE IN LEAGUE]))</f>
        <v>1</v>
      </c>
      <c r="H604">
        <f>16-INDEX(STANDINGS_SB[],MATCH(Table1[[#This Row],[COMBINED]],STANDINGS_SB[COMBINED],0),COLUMN(STANDINGS_SB[PLACE IN LEAGUE]))</f>
        <v>9</v>
      </c>
      <c r="I604">
        <f>16-INDEX(STANDINGS_ERA[],MATCH(Table1[[#This Row],[COMBINED]],STANDINGS_ERA[COMBINED],0),COLUMN(STANDINGS_ERA[PLACE IN LEAGUE]))</f>
        <v>6</v>
      </c>
      <c r="J604">
        <f>16-INDEX(STANDINGS_WHIP[],MATCH(Table1[[#This Row],[COMBINED]],STANDINGS_WHIP[COMBINED],0),COLUMN(STANDINGS_WHIP[PLACE IN LEAGUE]))</f>
        <v>4</v>
      </c>
      <c r="K604">
        <f>16-INDEX(STANDINGS_W[],MATCH(Table1[[#This Row],[COMBINED]],STANDINGS_W[COMBINED],0),COLUMN(STANDINGS_W[PLACE IN LEAGUE]))</f>
        <v>1</v>
      </c>
      <c r="L604">
        <f>16-INDEX(STANDINGS_K[],MATCH(Table1[[#This Row],[COMBINED]],STANDINGS_K[COMBINED],0),COLUMN(STANDINGS_K[PLACE IN LEAGUE]))</f>
        <v>7</v>
      </c>
      <c r="M604">
        <f>16-INDEX(STANDINGS_SV[],MATCH(Table1[[#This Row],[COMBINED]],STANDINGS_SV[COMBINED],0),COLUMN(STANDINGS_SV[PLACE IN LEAGUE]))</f>
        <v>10</v>
      </c>
      <c r="N604">
        <f>SUM(Table1[[#This Row],[BA]:[SV]])</f>
        <v>53</v>
      </c>
      <c r="O604">
        <v>14</v>
      </c>
    </row>
    <row r="605" spans="1:15" x14ac:dyDescent="0.25">
      <c r="A605" t="s">
        <v>986</v>
      </c>
      <c r="B605" t="s">
        <v>977</v>
      </c>
      <c r="C605" t="str">
        <f>Table1[[#This Row],[League]]&amp;Table1[[#This Row],[Team]]</f>
        <v>$150 Draft Champions Express Mar 06 7:00 pm Lg.3828P.A.Roidrangers</v>
      </c>
      <c r="D605">
        <f>16-INDEX(STANDINGS_BA[],MATCH(Table1[[#This Row],[COMBINED]],STANDINGS_BA[COMBINED],0),COLUMN(STANDINGS_BA[PLACE IN LEAGUE]))</f>
        <v>3</v>
      </c>
      <c r="E605">
        <f>16-INDEX(STANDINGS_R[],MATCH(Table1[[#This Row],[COMBINED]],STANDINGS_R[COMBINED],0),COLUMN(STANDINGS_R[PLACE IN LEAGUE]))</f>
        <v>7</v>
      </c>
      <c r="F605">
        <f>16-INDEX(STANDINGS_HR[],MATCH(Table1[[#This Row],[COMBINED]],STANDINGS_HR[COMBINED],0),COLUMN(STANDINGS_HR[PLACE IN LEAGUE]))</f>
        <v>7</v>
      </c>
      <c r="G605">
        <f>16-INDEX(STANDINGS_RBI[],MATCH(Table1[[#This Row],[COMBINED]],STANDINGS_RBI[COMBINED],0),COLUMN(STANDINGS_RBI[PLACE IN LEAGUE]))</f>
        <v>8</v>
      </c>
      <c r="H605">
        <f>16-INDEX(STANDINGS_SB[],MATCH(Table1[[#This Row],[COMBINED]],STANDINGS_SB[COMBINED],0),COLUMN(STANDINGS_SB[PLACE IN LEAGUE]))</f>
        <v>3</v>
      </c>
      <c r="I605">
        <f>16-INDEX(STANDINGS_ERA[],MATCH(Table1[[#This Row],[COMBINED]],STANDINGS_ERA[COMBINED],0),COLUMN(STANDINGS_ERA[PLACE IN LEAGUE]))</f>
        <v>1</v>
      </c>
      <c r="J605">
        <f>16-INDEX(STANDINGS_WHIP[],MATCH(Table1[[#This Row],[COMBINED]],STANDINGS_WHIP[COMBINED],0),COLUMN(STANDINGS_WHIP[PLACE IN LEAGUE]))</f>
        <v>1</v>
      </c>
      <c r="K605">
        <f>16-INDEX(STANDINGS_W[],MATCH(Table1[[#This Row],[COMBINED]],STANDINGS_W[COMBINED],0),COLUMN(STANDINGS_W[PLACE IN LEAGUE]))</f>
        <v>12</v>
      </c>
      <c r="L605">
        <f>16-INDEX(STANDINGS_K[],MATCH(Table1[[#This Row],[COMBINED]],STANDINGS_K[COMBINED],0),COLUMN(STANDINGS_K[PLACE IN LEAGUE]))</f>
        <v>5</v>
      </c>
      <c r="M605">
        <f>16-INDEX(STANDINGS_SV[],MATCH(Table1[[#This Row],[COMBINED]],STANDINGS_SV[COMBINED],0),COLUMN(STANDINGS_SV[PLACE IN LEAGUE]))</f>
        <v>2</v>
      </c>
      <c r="N605">
        <f>SUM(Table1[[#This Row],[BA]:[SV]])</f>
        <v>49</v>
      </c>
      <c r="O605">
        <v>15</v>
      </c>
    </row>
    <row r="606" spans="1:15" x14ac:dyDescent="0.25">
      <c r="A606" t="s">
        <v>992</v>
      </c>
      <c r="B606" t="s">
        <v>989</v>
      </c>
      <c r="C606" t="str">
        <f>Table1[[#This Row],[League]]&amp;Table1[[#This Row],[Team]]</f>
        <v>$150 Draft Champions Express Mar 11 8:00 pm Lg.3880Dynamic Inertia DC Express</v>
      </c>
      <c r="D606">
        <f>16-INDEX(STANDINGS_BA[],MATCH(Table1[[#This Row],[COMBINED]],STANDINGS_BA[COMBINED],0),COLUMN(STANDINGS_BA[PLACE IN LEAGUE]))</f>
        <v>12</v>
      </c>
      <c r="E606">
        <f>16-INDEX(STANDINGS_R[],MATCH(Table1[[#This Row],[COMBINED]],STANDINGS_R[COMBINED],0),COLUMN(STANDINGS_R[PLACE IN LEAGUE]))</f>
        <v>15</v>
      </c>
      <c r="F606">
        <f>16-INDEX(STANDINGS_HR[],MATCH(Table1[[#This Row],[COMBINED]],STANDINGS_HR[COMBINED],0),COLUMN(STANDINGS_HR[PLACE IN LEAGUE]))</f>
        <v>13</v>
      </c>
      <c r="G606">
        <f>16-INDEX(STANDINGS_RBI[],MATCH(Table1[[#This Row],[COMBINED]],STANDINGS_RBI[COMBINED],0),COLUMN(STANDINGS_RBI[PLACE IN LEAGUE]))</f>
        <v>15</v>
      </c>
      <c r="H606">
        <f>16-INDEX(STANDINGS_SB[],MATCH(Table1[[#This Row],[COMBINED]],STANDINGS_SB[COMBINED],0),COLUMN(STANDINGS_SB[PLACE IN LEAGUE]))</f>
        <v>14</v>
      </c>
      <c r="I606">
        <f>16-INDEX(STANDINGS_ERA[],MATCH(Table1[[#This Row],[COMBINED]],STANDINGS_ERA[COMBINED],0),COLUMN(STANDINGS_ERA[PLACE IN LEAGUE]))</f>
        <v>15</v>
      </c>
      <c r="J606">
        <f>16-INDEX(STANDINGS_WHIP[],MATCH(Table1[[#This Row],[COMBINED]],STANDINGS_WHIP[COMBINED],0),COLUMN(STANDINGS_WHIP[PLACE IN LEAGUE]))</f>
        <v>15</v>
      </c>
      <c r="K606">
        <f>16-INDEX(STANDINGS_W[],MATCH(Table1[[#This Row],[COMBINED]],STANDINGS_W[COMBINED],0),COLUMN(STANDINGS_W[PLACE IN LEAGUE]))</f>
        <v>14</v>
      </c>
      <c r="L606">
        <f>16-INDEX(STANDINGS_K[],MATCH(Table1[[#This Row],[COMBINED]],STANDINGS_K[COMBINED],0),COLUMN(STANDINGS_K[PLACE IN LEAGUE]))</f>
        <v>13</v>
      </c>
      <c r="M606">
        <f>16-INDEX(STANDINGS_SV[],MATCH(Table1[[#This Row],[COMBINED]],STANDINGS_SV[COMBINED],0),COLUMN(STANDINGS_SV[PLACE IN LEAGUE]))</f>
        <v>8</v>
      </c>
      <c r="N606">
        <f>SUM(Table1[[#This Row],[BA]:[SV]])</f>
        <v>134</v>
      </c>
      <c r="O606">
        <v>1</v>
      </c>
    </row>
    <row r="607" spans="1:15" x14ac:dyDescent="0.25">
      <c r="A607" t="s">
        <v>999</v>
      </c>
      <c r="B607" t="s">
        <v>989</v>
      </c>
      <c r="C607" t="str">
        <f>Table1[[#This Row],[League]]&amp;Table1[[#This Row],[Team]]</f>
        <v>$150 Draft Champions Express Mar 11 8:00 pm Lg.3880Radon Mitigation System</v>
      </c>
      <c r="D607">
        <f>16-INDEX(STANDINGS_BA[],MATCH(Table1[[#This Row],[COMBINED]],STANDINGS_BA[COMBINED],0),COLUMN(STANDINGS_BA[PLACE IN LEAGUE]))</f>
        <v>2</v>
      </c>
      <c r="E607">
        <f>16-INDEX(STANDINGS_R[],MATCH(Table1[[#This Row],[COMBINED]],STANDINGS_R[COMBINED],0),COLUMN(STANDINGS_R[PLACE IN LEAGUE]))</f>
        <v>13</v>
      </c>
      <c r="F607">
        <f>16-INDEX(STANDINGS_HR[],MATCH(Table1[[#This Row],[COMBINED]],STANDINGS_HR[COMBINED],0),COLUMN(STANDINGS_HR[PLACE IN LEAGUE]))</f>
        <v>9</v>
      </c>
      <c r="G607">
        <f>16-INDEX(STANDINGS_RBI[],MATCH(Table1[[#This Row],[COMBINED]],STANDINGS_RBI[COMBINED],0),COLUMN(STANDINGS_RBI[PLACE IN LEAGUE]))</f>
        <v>11</v>
      </c>
      <c r="H607">
        <f>16-INDEX(STANDINGS_SB[],MATCH(Table1[[#This Row],[COMBINED]],STANDINGS_SB[COMBINED],0),COLUMN(STANDINGS_SB[PLACE IN LEAGUE]))</f>
        <v>9</v>
      </c>
      <c r="I607">
        <f>16-INDEX(STANDINGS_ERA[],MATCH(Table1[[#This Row],[COMBINED]],STANDINGS_ERA[COMBINED],0),COLUMN(STANDINGS_ERA[PLACE IN LEAGUE]))</f>
        <v>14</v>
      </c>
      <c r="J607">
        <f>16-INDEX(STANDINGS_WHIP[],MATCH(Table1[[#This Row],[COMBINED]],STANDINGS_WHIP[COMBINED],0),COLUMN(STANDINGS_WHIP[PLACE IN LEAGUE]))</f>
        <v>14</v>
      </c>
      <c r="K607">
        <f>16-INDEX(STANDINGS_W[],MATCH(Table1[[#This Row],[COMBINED]],STANDINGS_W[COMBINED],0),COLUMN(STANDINGS_W[PLACE IN LEAGUE]))</f>
        <v>13</v>
      </c>
      <c r="L607">
        <f>16-INDEX(STANDINGS_K[],MATCH(Table1[[#This Row],[COMBINED]],STANDINGS_K[COMBINED],0),COLUMN(STANDINGS_K[PLACE IN LEAGUE]))</f>
        <v>11</v>
      </c>
      <c r="M607">
        <f>16-INDEX(STANDINGS_SV[],MATCH(Table1[[#This Row],[COMBINED]],STANDINGS_SV[COMBINED],0),COLUMN(STANDINGS_SV[PLACE IN LEAGUE]))</f>
        <v>12</v>
      </c>
      <c r="N607">
        <f>SUM(Table1[[#This Row],[BA]:[SV]])</f>
        <v>108</v>
      </c>
      <c r="O607">
        <v>2</v>
      </c>
    </row>
    <row r="608" spans="1:15" x14ac:dyDescent="0.25">
      <c r="A608" t="s">
        <v>994</v>
      </c>
      <c r="B608" t="s">
        <v>989</v>
      </c>
      <c r="C608" t="str">
        <f>Table1[[#This Row],[League]]&amp;Table1[[#This Row],[Team]]</f>
        <v>$150 Draft Champions Express Mar 11 8:00 pm Lg.3880Mountain Dew</v>
      </c>
      <c r="D608">
        <f>16-INDEX(STANDINGS_BA[],MATCH(Table1[[#This Row],[COMBINED]],STANDINGS_BA[COMBINED],0),COLUMN(STANDINGS_BA[PLACE IN LEAGUE]))</f>
        <v>9</v>
      </c>
      <c r="E608">
        <f>16-INDEX(STANDINGS_R[],MATCH(Table1[[#This Row],[COMBINED]],STANDINGS_R[COMBINED],0),COLUMN(STANDINGS_R[PLACE IN LEAGUE]))</f>
        <v>9</v>
      </c>
      <c r="F608">
        <f>16-INDEX(STANDINGS_HR[],MATCH(Table1[[#This Row],[COMBINED]],STANDINGS_HR[COMBINED],0),COLUMN(STANDINGS_HR[PLACE IN LEAGUE]))</f>
        <v>11</v>
      </c>
      <c r="G608">
        <f>16-INDEX(STANDINGS_RBI[],MATCH(Table1[[#This Row],[COMBINED]],STANDINGS_RBI[COMBINED],0),COLUMN(STANDINGS_RBI[PLACE IN LEAGUE]))</f>
        <v>10</v>
      </c>
      <c r="H608">
        <f>16-INDEX(STANDINGS_SB[],MATCH(Table1[[#This Row],[COMBINED]],STANDINGS_SB[COMBINED],0),COLUMN(STANDINGS_SB[PLACE IN LEAGUE]))</f>
        <v>10</v>
      </c>
      <c r="I608">
        <f>16-INDEX(STANDINGS_ERA[],MATCH(Table1[[#This Row],[COMBINED]],STANDINGS_ERA[COMBINED],0),COLUMN(STANDINGS_ERA[PLACE IN LEAGUE]))</f>
        <v>11</v>
      </c>
      <c r="J608">
        <f>16-INDEX(STANDINGS_WHIP[],MATCH(Table1[[#This Row],[COMBINED]],STANDINGS_WHIP[COMBINED],0),COLUMN(STANDINGS_WHIP[PLACE IN LEAGUE]))</f>
        <v>10</v>
      </c>
      <c r="K608">
        <f>16-INDEX(STANDINGS_W[],MATCH(Table1[[#This Row],[COMBINED]],STANDINGS_W[COMBINED],0),COLUMN(STANDINGS_W[PLACE IN LEAGUE]))</f>
        <v>11</v>
      </c>
      <c r="L608">
        <f>16-INDEX(STANDINGS_K[],MATCH(Table1[[#This Row],[COMBINED]],STANDINGS_K[COMBINED],0),COLUMN(STANDINGS_K[PLACE IN LEAGUE]))</f>
        <v>9</v>
      </c>
      <c r="M608">
        <f>16-INDEX(STANDINGS_SV[],MATCH(Table1[[#This Row],[COMBINED]],STANDINGS_SV[COMBINED],0),COLUMN(STANDINGS_SV[PLACE IN LEAGUE]))</f>
        <v>13</v>
      </c>
      <c r="N608">
        <f>SUM(Table1[[#This Row],[BA]:[SV]])</f>
        <v>103</v>
      </c>
      <c r="O608">
        <v>3</v>
      </c>
    </row>
    <row r="609" spans="1:15" x14ac:dyDescent="0.25">
      <c r="A609" t="s">
        <v>990</v>
      </c>
      <c r="B609" t="s">
        <v>989</v>
      </c>
      <c r="C609" t="str">
        <f>Table1[[#This Row],[League]]&amp;Table1[[#This Row],[Team]]</f>
        <v>$150 Draft Champions Express Mar 11 8:00 pm Lg.3880Ant's Errors</v>
      </c>
      <c r="D609">
        <f>16-INDEX(STANDINGS_BA[],MATCH(Table1[[#This Row],[COMBINED]],STANDINGS_BA[COMBINED],0),COLUMN(STANDINGS_BA[PLACE IN LEAGUE]))</f>
        <v>14</v>
      </c>
      <c r="E609">
        <f>16-INDEX(STANDINGS_R[],MATCH(Table1[[#This Row],[COMBINED]],STANDINGS_R[COMBINED],0),COLUMN(STANDINGS_R[PLACE IN LEAGUE]))</f>
        <v>10</v>
      </c>
      <c r="F609">
        <f>16-INDEX(STANDINGS_HR[],MATCH(Table1[[#This Row],[COMBINED]],STANDINGS_HR[COMBINED],0),COLUMN(STANDINGS_HR[PLACE IN LEAGUE]))</f>
        <v>15</v>
      </c>
      <c r="G609">
        <f>16-INDEX(STANDINGS_RBI[],MATCH(Table1[[#This Row],[COMBINED]],STANDINGS_RBI[COMBINED],0),COLUMN(STANDINGS_RBI[PLACE IN LEAGUE]))</f>
        <v>14</v>
      </c>
      <c r="H609">
        <f>16-INDEX(STANDINGS_SB[],MATCH(Table1[[#This Row],[COMBINED]],STANDINGS_SB[COMBINED],0),COLUMN(STANDINGS_SB[PLACE IN LEAGUE]))</f>
        <v>8</v>
      </c>
      <c r="I609">
        <f>16-INDEX(STANDINGS_ERA[],MATCH(Table1[[#This Row],[COMBINED]],STANDINGS_ERA[COMBINED],0),COLUMN(STANDINGS_ERA[PLACE IN LEAGUE]))</f>
        <v>10</v>
      </c>
      <c r="J609">
        <f>16-INDEX(STANDINGS_WHIP[],MATCH(Table1[[#This Row],[COMBINED]],STANDINGS_WHIP[COMBINED],0),COLUMN(STANDINGS_WHIP[PLACE IN LEAGUE]))</f>
        <v>6</v>
      </c>
      <c r="K609">
        <f>16-INDEX(STANDINGS_W[],MATCH(Table1[[#This Row],[COMBINED]],STANDINGS_W[COMBINED],0),COLUMN(STANDINGS_W[PLACE IN LEAGUE]))</f>
        <v>2</v>
      </c>
      <c r="L609">
        <f>16-INDEX(STANDINGS_K[],MATCH(Table1[[#This Row],[COMBINED]],STANDINGS_K[COMBINED],0),COLUMN(STANDINGS_K[PLACE IN LEAGUE]))</f>
        <v>1</v>
      </c>
      <c r="M609">
        <f>16-INDEX(STANDINGS_SV[],MATCH(Table1[[#This Row],[COMBINED]],STANDINGS_SV[COMBINED],0),COLUMN(STANDINGS_SV[PLACE IN LEAGUE]))</f>
        <v>14</v>
      </c>
      <c r="N609">
        <f>SUM(Table1[[#This Row],[BA]:[SV]])</f>
        <v>94</v>
      </c>
      <c r="O609">
        <v>4</v>
      </c>
    </row>
    <row r="610" spans="1:15" x14ac:dyDescent="0.25">
      <c r="A610" t="s">
        <v>996</v>
      </c>
      <c r="B610" t="s">
        <v>989</v>
      </c>
      <c r="C610" t="str">
        <f>Table1[[#This Row],[League]]&amp;Table1[[#This Row],[Team]]</f>
        <v>$150 Draft Champions Express Mar 11 8:00 pm Lg.3880Capital Offense</v>
      </c>
      <c r="D610">
        <f>16-INDEX(STANDINGS_BA[],MATCH(Table1[[#This Row],[COMBINED]],STANDINGS_BA[COMBINED],0),COLUMN(STANDINGS_BA[PLACE IN LEAGUE]))</f>
        <v>6</v>
      </c>
      <c r="E610">
        <f>16-INDEX(STANDINGS_R[],MATCH(Table1[[#This Row],[COMBINED]],STANDINGS_R[COMBINED],0),COLUMN(STANDINGS_R[PLACE IN LEAGUE]))</f>
        <v>12</v>
      </c>
      <c r="F610">
        <f>16-INDEX(STANDINGS_HR[],MATCH(Table1[[#This Row],[COMBINED]],STANDINGS_HR[COMBINED],0),COLUMN(STANDINGS_HR[PLACE IN LEAGUE]))</f>
        <v>14</v>
      </c>
      <c r="G610">
        <f>16-INDEX(STANDINGS_RBI[],MATCH(Table1[[#This Row],[COMBINED]],STANDINGS_RBI[COMBINED],0),COLUMN(STANDINGS_RBI[PLACE IN LEAGUE]))</f>
        <v>12</v>
      </c>
      <c r="H610">
        <f>16-INDEX(STANDINGS_SB[],MATCH(Table1[[#This Row],[COMBINED]],STANDINGS_SB[COMBINED],0),COLUMN(STANDINGS_SB[PLACE IN LEAGUE]))</f>
        <v>15</v>
      </c>
      <c r="I610">
        <f>16-INDEX(STANDINGS_ERA[],MATCH(Table1[[#This Row],[COMBINED]],STANDINGS_ERA[COMBINED],0),COLUMN(STANDINGS_ERA[PLACE IN LEAGUE]))</f>
        <v>3</v>
      </c>
      <c r="J610">
        <f>16-INDEX(STANDINGS_WHIP[],MATCH(Table1[[#This Row],[COMBINED]],STANDINGS_WHIP[COMBINED],0),COLUMN(STANDINGS_WHIP[PLACE IN LEAGUE]))</f>
        <v>7</v>
      </c>
      <c r="K610">
        <f>16-INDEX(STANDINGS_W[],MATCH(Table1[[#This Row],[COMBINED]],STANDINGS_W[COMBINED],0),COLUMN(STANDINGS_W[PLACE IN LEAGUE]))</f>
        <v>5</v>
      </c>
      <c r="L610">
        <f>16-INDEX(STANDINGS_K[],MATCH(Table1[[#This Row],[COMBINED]],STANDINGS_K[COMBINED],0),COLUMN(STANDINGS_K[PLACE IN LEAGUE]))</f>
        <v>4</v>
      </c>
      <c r="M610">
        <f>16-INDEX(STANDINGS_SV[],MATCH(Table1[[#This Row],[COMBINED]],STANDINGS_SV[COMBINED],0),COLUMN(STANDINGS_SV[PLACE IN LEAGUE]))</f>
        <v>11</v>
      </c>
      <c r="N610">
        <f>SUM(Table1[[#This Row],[BA]:[SV]])</f>
        <v>89</v>
      </c>
      <c r="O610">
        <v>5</v>
      </c>
    </row>
    <row r="611" spans="1:15" x14ac:dyDescent="0.25">
      <c r="A611" t="s">
        <v>74</v>
      </c>
      <c r="B611" t="s">
        <v>989</v>
      </c>
      <c r="C611" t="str">
        <f>Table1[[#This Row],[League]]&amp;Table1[[#This Row],[Team]]</f>
        <v>$150 Draft Champions Express Mar 11 8:00 pm Lg.3880St Louis Perfectos</v>
      </c>
      <c r="D611">
        <f>16-INDEX(STANDINGS_BA[],MATCH(Table1[[#This Row],[COMBINED]],STANDINGS_BA[COMBINED],0),COLUMN(STANDINGS_BA[PLACE IN LEAGUE]))</f>
        <v>15</v>
      </c>
      <c r="E611">
        <f>16-INDEX(STANDINGS_R[],MATCH(Table1[[#This Row],[COMBINED]],STANDINGS_R[COMBINED],0),COLUMN(STANDINGS_R[PLACE IN LEAGUE]))</f>
        <v>14</v>
      </c>
      <c r="F611">
        <f>16-INDEX(STANDINGS_HR[],MATCH(Table1[[#This Row],[COMBINED]],STANDINGS_HR[COMBINED],0),COLUMN(STANDINGS_HR[PLACE IN LEAGUE]))</f>
        <v>5</v>
      </c>
      <c r="G611">
        <f>16-INDEX(STANDINGS_RBI[],MATCH(Table1[[#This Row],[COMBINED]],STANDINGS_RBI[COMBINED],0),COLUMN(STANDINGS_RBI[PLACE IN LEAGUE]))</f>
        <v>9</v>
      </c>
      <c r="H611">
        <f>16-INDEX(STANDINGS_SB[],MATCH(Table1[[#This Row],[COMBINED]],STANDINGS_SB[COMBINED],0),COLUMN(STANDINGS_SB[PLACE IN LEAGUE]))</f>
        <v>3</v>
      </c>
      <c r="I611">
        <f>16-INDEX(STANDINGS_ERA[],MATCH(Table1[[#This Row],[COMBINED]],STANDINGS_ERA[COMBINED],0),COLUMN(STANDINGS_ERA[PLACE IN LEAGUE]))</f>
        <v>7</v>
      </c>
      <c r="J611">
        <f>16-INDEX(STANDINGS_WHIP[],MATCH(Table1[[#This Row],[COMBINED]],STANDINGS_WHIP[COMBINED],0),COLUMN(STANDINGS_WHIP[PLACE IN LEAGUE]))</f>
        <v>8</v>
      </c>
      <c r="K611">
        <f>16-INDEX(STANDINGS_W[],MATCH(Table1[[#This Row],[COMBINED]],STANDINGS_W[COMBINED],0),COLUMN(STANDINGS_W[PLACE IN LEAGUE]))</f>
        <v>9</v>
      </c>
      <c r="L611">
        <f>16-INDEX(STANDINGS_K[],MATCH(Table1[[#This Row],[COMBINED]],STANDINGS_K[COMBINED],0),COLUMN(STANDINGS_K[PLACE IN LEAGUE]))</f>
        <v>12</v>
      </c>
      <c r="M611">
        <f>16-INDEX(STANDINGS_SV[],MATCH(Table1[[#This Row],[COMBINED]],STANDINGS_SV[COMBINED],0),COLUMN(STANDINGS_SV[PLACE IN LEAGUE]))</f>
        <v>4</v>
      </c>
      <c r="N611">
        <f>SUM(Table1[[#This Row],[BA]:[SV]])</f>
        <v>86</v>
      </c>
      <c r="O611">
        <v>6</v>
      </c>
    </row>
    <row r="612" spans="1:15" x14ac:dyDescent="0.25">
      <c r="A612" t="s">
        <v>362</v>
      </c>
      <c r="B612" t="s">
        <v>989</v>
      </c>
      <c r="C612" t="str">
        <f>Table1[[#This Row],[League]]&amp;Table1[[#This Row],[Team]]</f>
        <v>$150 Draft Champions Express Mar 11 8:00 pm Lg.3880MustSeeTV314{DM3}</v>
      </c>
      <c r="D612">
        <f>16-INDEX(STANDINGS_BA[],MATCH(Table1[[#This Row],[COMBINED]],STANDINGS_BA[COMBINED],0),COLUMN(STANDINGS_BA[PLACE IN LEAGUE]))</f>
        <v>7</v>
      </c>
      <c r="E612">
        <f>16-INDEX(STANDINGS_R[],MATCH(Table1[[#This Row],[COMBINED]],STANDINGS_R[COMBINED],0),COLUMN(STANDINGS_R[PLACE IN LEAGUE]))</f>
        <v>6</v>
      </c>
      <c r="F612">
        <f>16-INDEX(STANDINGS_HR[],MATCH(Table1[[#This Row],[COMBINED]],STANDINGS_HR[COMBINED],0),COLUMN(STANDINGS_HR[PLACE IN LEAGUE]))</f>
        <v>8</v>
      </c>
      <c r="G612">
        <f>16-INDEX(STANDINGS_RBI[],MATCH(Table1[[#This Row],[COMBINED]],STANDINGS_RBI[COMBINED],0),COLUMN(STANDINGS_RBI[PLACE IN LEAGUE]))</f>
        <v>13</v>
      </c>
      <c r="H612">
        <f>16-INDEX(STANDINGS_SB[],MATCH(Table1[[#This Row],[COMBINED]],STANDINGS_SB[COMBINED],0),COLUMN(STANDINGS_SB[PLACE IN LEAGUE]))</f>
        <v>7</v>
      </c>
      <c r="I612">
        <f>16-INDEX(STANDINGS_ERA[],MATCH(Table1[[#This Row],[COMBINED]],STANDINGS_ERA[COMBINED],0),COLUMN(STANDINGS_ERA[PLACE IN LEAGUE]))</f>
        <v>4</v>
      </c>
      <c r="J612">
        <f>16-INDEX(STANDINGS_WHIP[],MATCH(Table1[[#This Row],[COMBINED]],STANDINGS_WHIP[COMBINED],0),COLUMN(STANDINGS_WHIP[PLACE IN LEAGUE]))</f>
        <v>5</v>
      </c>
      <c r="K612">
        <f>16-INDEX(STANDINGS_W[],MATCH(Table1[[#This Row],[COMBINED]],STANDINGS_W[COMBINED],0),COLUMN(STANDINGS_W[PLACE IN LEAGUE]))</f>
        <v>15</v>
      </c>
      <c r="L612">
        <f>16-INDEX(STANDINGS_K[],MATCH(Table1[[#This Row],[COMBINED]],STANDINGS_K[COMBINED],0),COLUMN(STANDINGS_K[PLACE IN LEAGUE]))</f>
        <v>15</v>
      </c>
      <c r="M612">
        <f>16-INDEX(STANDINGS_SV[],MATCH(Table1[[#This Row],[COMBINED]],STANDINGS_SV[COMBINED],0),COLUMN(STANDINGS_SV[PLACE IN LEAGUE]))</f>
        <v>2</v>
      </c>
      <c r="N612">
        <f>SUM(Table1[[#This Row],[BA]:[SV]])</f>
        <v>82</v>
      </c>
      <c r="O612">
        <v>7</v>
      </c>
    </row>
    <row r="613" spans="1:15" x14ac:dyDescent="0.25">
      <c r="A613" t="s">
        <v>293</v>
      </c>
      <c r="B613" t="s">
        <v>989</v>
      </c>
      <c r="C613" t="str">
        <f>Table1[[#This Row],[League]]&amp;Table1[[#This Row],[Team]]</f>
        <v>$150 Draft Champions Express Mar 11 8:00 pm Lg.3880Sons of Thunder</v>
      </c>
      <c r="D613">
        <f>16-INDEX(STANDINGS_BA[],MATCH(Table1[[#This Row],[COMBINED]],STANDINGS_BA[COMBINED],0),COLUMN(STANDINGS_BA[PLACE IN LEAGUE]))</f>
        <v>11</v>
      </c>
      <c r="E613">
        <f>16-INDEX(STANDINGS_R[],MATCH(Table1[[#This Row],[COMBINED]],STANDINGS_R[COMBINED],0),COLUMN(STANDINGS_R[PLACE IN LEAGUE]))</f>
        <v>7</v>
      </c>
      <c r="F613">
        <f>16-INDEX(STANDINGS_HR[],MATCH(Table1[[#This Row],[COMBINED]],STANDINGS_HR[COMBINED],0),COLUMN(STANDINGS_HR[PLACE IN LEAGUE]))</f>
        <v>12</v>
      </c>
      <c r="G613">
        <f>16-INDEX(STANDINGS_RBI[],MATCH(Table1[[#This Row],[COMBINED]],STANDINGS_RBI[COMBINED],0),COLUMN(STANDINGS_RBI[PLACE IN LEAGUE]))</f>
        <v>6</v>
      </c>
      <c r="H613">
        <f>16-INDEX(STANDINGS_SB[],MATCH(Table1[[#This Row],[COMBINED]],STANDINGS_SB[COMBINED],0),COLUMN(STANDINGS_SB[PLACE IN LEAGUE]))</f>
        <v>2</v>
      </c>
      <c r="I613">
        <f>16-INDEX(STANDINGS_ERA[],MATCH(Table1[[#This Row],[COMBINED]],STANDINGS_ERA[COMBINED],0),COLUMN(STANDINGS_ERA[PLACE IN LEAGUE]))</f>
        <v>13</v>
      </c>
      <c r="J613">
        <f>16-INDEX(STANDINGS_WHIP[],MATCH(Table1[[#This Row],[COMBINED]],STANDINGS_WHIP[COMBINED],0),COLUMN(STANDINGS_WHIP[PLACE IN LEAGUE]))</f>
        <v>11</v>
      </c>
      <c r="K613">
        <f>16-INDEX(STANDINGS_W[],MATCH(Table1[[#This Row],[COMBINED]],STANDINGS_W[COMBINED],0),COLUMN(STANDINGS_W[PLACE IN LEAGUE]))</f>
        <v>1</v>
      </c>
      <c r="L613">
        <f>16-INDEX(STANDINGS_K[],MATCH(Table1[[#This Row],[COMBINED]],STANDINGS_K[COMBINED],0),COLUMN(STANDINGS_K[PLACE IN LEAGUE]))</f>
        <v>2</v>
      </c>
      <c r="M613">
        <f>16-INDEX(STANDINGS_SV[],MATCH(Table1[[#This Row],[COMBINED]],STANDINGS_SV[COMBINED],0),COLUMN(STANDINGS_SV[PLACE IN LEAGUE]))</f>
        <v>15</v>
      </c>
      <c r="N613">
        <f>SUM(Table1[[#This Row],[BA]:[SV]])</f>
        <v>80</v>
      </c>
      <c r="O613">
        <v>8</v>
      </c>
    </row>
    <row r="614" spans="1:15" x14ac:dyDescent="0.25">
      <c r="A614" t="s">
        <v>991</v>
      </c>
      <c r="B614" t="s">
        <v>989</v>
      </c>
      <c r="C614" t="str">
        <f>Table1[[#This Row],[League]]&amp;Table1[[#This Row],[Team]]</f>
        <v>$150 Draft Champions Express Mar 11 8:00 pm Lg.3880Team Ball</v>
      </c>
      <c r="D614">
        <f>16-INDEX(STANDINGS_BA[],MATCH(Table1[[#This Row],[COMBINED]],STANDINGS_BA[COMBINED],0),COLUMN(STANDINGS_BA[PLACE IN LEAGUE]))</f>
        <v>13</v>
      </c>
      <c r="E614">
        <f>16-INDEX(STANDINGS_R[],MATCH(Table1[[#This Row],[COMBINED]],STANDINGS_R[COMBINED],0),COLUMN(STANDINGS_R[PLACE IN LEAGUE]))</f>
        <v>3</v>
      </c>
      <c r="F614">
        <f>16-INDEX(STANDINGS_HR[],MATCH(Table1[[#This Row],[COMBINED]],STANDINGS_HR[COMBINED],0),COLUMN(STANDINGS_HR[PLACE IN LEAGUE]))</f>
        <v>7</v>
      </c>
      <c r="G614">
        <f>16-INDEX(STANDINGS_RBI[],MATCH(Table1[[#This Row],[COMBINED]],STANDINGS_RBI[COMBINED],0),COLUMN(STANDINGS_RBI[PLACE IN LEAGUE]))</f>
        <v>7</v>
      </c>
      <c r="H614">
        <f>16-INDEX(STANDINGS_SB[],MATCH(Table1[[#This Row],[COMBINED]],STANDINGS_SB[COMBINED],0),COLUMN(STANDINGS_SB[PLACE IN LEAGUE]))</f>
        <v>11</v>
      </c>
      <c r="I614">
        <f>16-INDEX(STANDINGS_ERA[],MATCH(Table1[[#This Row],[COMBINED]],STANDINGS_ERA[COMBINED],0),COLUMN(STANDINGS_ERA[PLACE IN LEAGUE]))</f>
        <v>6</v>
      </c>
      <c r="J614">
        <f>16-INDEX(STANDINGS_WHIP[],MATCH(Table1[[#This Row],[COMBINED]],STANDINGS_WHIP[COMBINED],0),COLUMN(STANDINGS_WHIP[PLACE IN LEAGUE]))</f>
        <v>13</v>
      </c>
      <c r="K614">
        <f>16-INDEX(STANDINGS_W[],MATCH(Table1[[#This Row],[COMBINED]],STANDINGS_W[COMBINED],0),COLUMN(STANDINGS_W[PLACE IN LEAGUE]))</f>
        <v>3</v>
      </c>
      <c r="L614">
        <f>16-INDEX(STANDINGS_K[],MATCH(Table1[[#This Row],[COMBINED]],STANDINGS_K[COMBINED],0),COLUMN(STANDINGS_K[PLACE IN LEAGUE]))</f>
        <v>5</v>
      </c>
      <c r="M614">
        <f>16-INDEX(STANDINGS_SV[],MATCH(Table1[[#This Row],[COMBINED]],STANDINGS_SV[COMBINED],0),COLUMN(STANDINGS_SV[PLACE IN LEAGUE]))</f>
        <v>7</v>
      </c>
      <c r="N614">
        <f>SUM(Table1[[#This Row],[BA]:[SV]])</f>
        <v>75</v>
      </c>
      <c r="O614">
        <v>9</v>
      </c>
    </row>
    <row r="615" spans="1:15" x14ac:dyDescent="0.25">
      <c r="A615" t="s">
        <v>993</v>
      </c>
      <c r="B615" t="s">
        <v>989</v>
      </c>
      <c r="C615" t="str">
        <f>Table1[[#This Row],[League]]&amp;Table1[[#This Row],[Team]]</f>
        <v>$150 Draft Champions Express Mar 11 8:00 pm Lg.3880Papi's Farewell Tour</v>
      </c>
      <c r="D615">
        <f>16-INDEX(STANDINGS_BA[],MATCH(Table1[[#This Row],[COMBINED]],STANDINGS_BA[COMBINED],0),COLUMN(STANDINGS_BA[PLACE IN LEAGUE]))</f>
        <v>10</v>
      </c>
      <c r="E615">
        <f>16-INDEX(STANDINGS_R[],MATCH(Table1[[#This Row],[COMBINED]],STANDINGS_R[COMBINED],0),COLUMN(STANDINGS_R[PLACE IN LEAGUE]))</f>
        <v>8</v>
      </c>
      <c r="F615">
        <f>16-INDEX(STANDINGS_HR[],MATCH(Table1[[#This Row],[COMBINED]],STANDINGS_HR[COMBINED],0),COLUMN(STANDINGS_HR[PLACE IN LEAGUE]))</f>
        <v>6</v>
      </c>
      <c r="G615">
        <f>16-INDEX(STANDINGS_RBI[],MATCH(Table1[[#This Row],[COMBINED]],STANDINGS_RBI[COMBINED],0),COLUMN(STANDINGS_RBI[PLACE IN LEAGUE]))</f>
        <v>5</v>
      </c>
      <c r="H615">
        <f>16-INDEX(STANDINGS_SB[],MATCH(Table1[[#This Row],[COMBINED]],STANDINGS_SB[COMBINED],0),COLUMN(STANDINGS_SB[PLACE IN LEAGUE]))</f>
        <v>12</v>
      </c>
      <c r="I615">
        <f>16-INDEX(STANDINGS_ERA[],MATCH(Table1[[#This Row],[COMBINED]],STANDINGS_ERA[COMBINED],0),COLUMN(STANDINGS_ERA[PLACE IN LEAGUE]))</f>
        <v>2</v>
      </c>
      <c r="J615">
        <f>16-INDEX(STANDINGS_WHIP[],MATCH(Table1[[#This Row],[COMBINED]],STANDINGS_WHIP[COMBINED],0),COLUMN(STANDINGS_WHIP[PLACE IN LEAGUE]))</f>
        <v>4</v>
      </c>
      <c r="K615">
        <f>16-INDEX(STANDINGS_W[],MATCH(Table1[[#This Row],[COMBINED]],STANDINGS_W[COMBINED],0),COLUMN(STANDINGS_W[PLACE IN LEAGUE]))</f>
        <v>10</v>
      </c>
      <c r="L615">
        <f>16-INDEX(STANDINGS_K[],MATCH(Table1[[#This Row],[COMBINED]],STANDINGS_K[COMBINED],0),COLUMN(STANDINGS_K[PLACE IN LEAGUE]))</f>
        <v>14</v>
      </c>
      <c r="M615">
        <f>16-INDEX(STANDINGS_SV[],MATCH(Table1[[#This Row],[COMBINED]],STANDINGS_SV[COMBINED],0),COLUMN(STANDINGS_SV[PLACE IN LEAGUE]))</f>
        <v>3</v>
      </c>
      <c r="N615">
        <f>SUM(Table1[[#This Row],[BA]:[SV]])</f>
        <v>74</v>
      </c>
      <c r="O615">
        <v>10</v>
      </c>
    </row>
    <row r="616" spans="1:15" x14ac:dyDescent="0.25">
      <c r="A616" t="s">
        <v>997</v>
      </c>
      <c r="B616" t="s">
        <v>989</v>
      </c>
      <c r="C616" t="str">
        <f>Table1[[#This Row],[League]]&amp;Table1[[#This Row],[Team]]</f>
        <v>$150 Draft Champions Express Mar 11 8:00 pm Lg.3880You can put it on the board! Yes.</v>
      </c>
      <c r="D616">
        <f>16-INDEX(STANDINGS_BA[],MATCH(Table1[[#This Row],[COMBINED]],STANDINGS_BA[COMBINED],0),COLUMN(STANDINGS_BA[PLACE IN LEAGUE]))</f>
        <v>5</v>
      </c>
      <c r="E616">
        <f>16-INDEX(STANDINGS_R[],MATCH(Table1[[#This Row],[COMBINED]],STANDINGS_R[COMBINED],0),COLUMN(STANDINGS_R[PLACE IN LEAGUE]))</f>
        <v>11</v>
      </c>
      <c r="F616">
        <f>16-INDEX(STANDINGS_HR[],MATCH(Table1[[#This Row],[COMBINED]],STANDINGS_HR[COMBINED],0),COLUMN(STANDINGS_HR[PLACE IN LEAGUE]))</f>
        <v>3</v>
      </c>
      <c r="G616">
        <f>16-INDEX(STANDINGS_RBI[],MATCH(Table1[[#This Row],[COMBINED]],STANDINGS_RBI[COMBINED],0),COLUMN(STANDINGS_RBI[PLACE IN LEAGUE]))</f>
        <v>4</v>
      </c>
      <c r="H616">
        <f>16-INDEX(STANDINGS_SB[],MATCH(Table1[[#This Row],[COMBINED]],STANDINGS_SB[COMBINED],0),COLUMN(STANDINGS_SB[PLACE IN LEAGUE]))</f>
        <v>13</v>
      </c>
      <c r="I616">
        <f>16-INDEX(STANDINGS_ERA[],MATCH(Table1[[#This Row],[COMBINED]],STANDINGS_ERA[COMBINED],0),COLUMN(STANDINGS_ERA[PLACE IN LEAGUE]))</f>
        <v>9</v>
      </c>
      <c r="J616">
        <f>16-INDEX(STANDINGS_WHIP[],MATCH(Table1[[#This Row],[COMBINED]],STANDINGS_WHIP[COMBINED],0),COLUMN(STANDINGS_WHIP[PLACE IN LEAGUE]))</f>
        <v>1</v>
      </c>
      <c r="K616">
        <f>16-INDEX(STANDINGS_W[],MATCH(Table1[[#This Row],[COMBINED]],STANDINGS_W[COMBINED],0),COLUMN(STANDINGS_W[PLACE IN LEAGUE]))</f>
        <v>8</v>
      </c>
      <c r="L616">
        <f>16-INDEX(STANDINGS_K[],MATCH(Table1[[#This Row],[COMBINED]],STANDINGS_K[COMBINED],0),COLUMN(STANDINGS_K[PLACE IN LEAGUE]))</f>
        <v>7</v>
      </c>
      <c r="M616">
        <f>16-INDEX(STANDINGS_SV[],MATCH(Table1[[#This Row],[COMBINED]],STANDINGS_SV[COMBINED],0),COLUMN(STANDINGS_SV[PLACE IN LEAGUE]))</f>
        <v>6</v>
      </c>
      <c r="N616">
        <f>SUM(Table1[[#This Row],[BA]:[SV]])</f>
        <v>67</v>
      </c>
      <c r="O616">
        <v>11</v>
      </c>
    </row>
    <row r="617" spans="1:15" x14ac:dyDescent="0.25">
      <c r="A617" t="s">
        <v>995</v>
      </c>
      <c r="B617" t="s">
        <v>989</v>
      </c>
      <c r="C617" t="str">
        <f>Table1[[#This Row],[League]]&amp;Table1[[#This Row],[Team]]</f>
        <v>$150 Draft Champions Express Mar 11 8:00 pm Lg.3880Team Flynn</v>
      </c>
      <c r="D617">
        <f>16-INDEX(STANDINGS_BA[],MATCH(Table1[[#This Row],[COMBINED]],STANDINGS_BA[COMBINED],0),COLUMN(STANDINGS_BA[PLACE IN LEAGUE]))</f>
        <v>8</v>
      </c>
      <c r="E617">
        <f>16-INDEX(STANDINGS_R[],MATCH(Table1[[#This Row],[COMBINED]],STANDINGS_R[COMBINED],0),COLUMN(STANDINGS_R[PLACE IN LEAGUE]))</f>
        <v>1</v>
      </c>
      <c r="F617">
        <f>16-INDEX(STANDINGS_HR[],MATCH(Table1[[#This Row],[COMBINED]],STANDINGS_HR[COMBINED],0),COLUMN(STANDINGS_HR[PLACE IN LEAGUE]))</f>
        <v>1</v>
      </c>
      <c r="G617">
        <f>16-INDEX(STANDINGS_RBI[],MATCH(Table1[[#This Row],[COMBINED]],STANDINGS_RBI[COMBINED],0),COLUMN(STANDINGS_RBI[PLACE IN LEAGUE]))</f>
        <v>1</v>
      </c>
      <c r="H617">
        <f>16-INDEX(STANDINGS_SB[],MATCH(Table1[[#This Row],[COMBINED]],STANDINGS_SB[COMBINED],0),COLUMN(STANDINGS_SB[PLACE IN LEAGUE]))</f>
        <v>4</v>
      </c>
      <c r="I617">
        <f>16-INDEX(STANDINGS_ERA[],MATCH(Table1[[#This Row],[COMBINED]],STANDINGS_ERA[COMBINED],0),COLUMN(STANDINGS_ERA[PLACE IN LEAGUE]))</f>
        <v>8</v>
      </c>
      <c r="J617">
        <f>16-INDEX(STANDINGS_WHIP[],MATCH(Table1[[#This Row],[COMBINED]],STANDINGS_WHIP[COMBINED],0),COLUMN(STANDINGS_WHIP[PLACE IN LEAGUE]))</f>
        <v>12</v>
      </c>
      <c r="K617">
        <f>16-INDEX(STANDINGS_W[],MATCH(Table1[[#This Row],[COMBINED]],STANDINGS_W[COMBINED],0),COLUMN(STANDINGS_W[PLACE IN LEAGUE]))</f>
        <v>12</v>
      </c>
      <c r="L617">
        <f>16-INDEX(STANDINGS_K[],MATCH(Table1[[#This Row],[COMBINED]],STANDINGS_K[COMBINED],0),COLUMN(STANDINGS_K[PLACE IN LEAGUE]))</f>
        <v>6</v>
      </c>
      <c r="M617">
        <f>16-INDEX(STANDINGS_SV[],MATCH(Table1[[#This Row],[COMBINED]],STANDINGS_SV[COMBINED],0),COLUMN(STANDINGS_SV[PLACE IN LEAGUE]))</f>
        <v>1</v>
      </c>
      <c r="N617">
        <f>SUM(Table1[[#This Row],[BA]:[SV]])</f>
        <v>54</v>
      </c>
      <c r="O617">
        <v>12</v>
      </c>
    </row>
    <row r="618" spans="1:15" x14ac:dyDescent="0.25">
      <c r="A618" t="s">
        <v>998</v>
      </c>
      <c r="B618" t="s">
        <v>989</v>
      </c>
      <c r="C618" t="str">
        <f>Table1[[#This Row],[League]]&amp;Table1[[#This Row],[Team]]</f>
        <v>$150 Draft Champions Express Mar 11 8:00 pm Lg.3880Team Symington</v>
      </c>
      <c r="D618">
        <f>16-INDEX(STANDINGS_BA[],MATCH(Table1[[#This Row],[COMBINED]],STANDINGS_BA[COMBINED],0),COLUMN(STANDINGS_BA[PLACE IN LEAGUE]))</f>
        <v>4</v>
      </c>
      <c r="E618">
        <f>16-INDEX(STANDINGS_R[],MATCH(Table1[[#This Row],[COMBINED]],STANDINGS_R[COMBINED],0),COLUMN(STANDINGS_R[PLACE IN LEAGUE]))</f>
        <v>2</v>
      </c>
      <c r="F618">
        <f>16-INDEX(STANDINGS_HR[],MATCH(Table1[[#This Row],[COMBINED]],STANDINGS_HR[COMBINED],0),COLUMN(STANDINGS_HR[PLACE IN LEAGUE]))</f>
        <v>10</v>
      </c>
      <c r="G618">
        <f>16-INDEX(STANDINGS_RBI[],MATCH(Table1[[#This Row],[COMBINED]],STANDINGS_RBI[COMBINED],0),COLUMN(STANDINGS_RBI[PLACE IN LEAGUE]))</f>
        <v>8</v>
      </c>
      <c r="H618">
        <f>16-INDEX(STANDINGS_SB[],MATCH(Table1[[#This Row],[COMBINED]],STANDINGS_SB[COMBINED],0),COLUMN(STANDINGS_SB[PLACE IN LEAGUE]))</f>
        <v>6</v>
      </c>
      <c r="I618">
        <f>16-INDEX(STANDINGS_ERA[],MATCH(Table1[[#This Row],[COMBINED]],STANDINGS_ERA[COMBINED],0),COLUMN(STANDINGS_ERA[PLACE IN LEAGUE]))</f>
        <v>1</v>
      </c>
      <c r="J618">
        <f>16-INDEX(STANDINGS_WHIP[],MATCH(Table1[[#This Row],[COMBINED]],STANDINGS_WHIP[COMBINED],0),COLUMN(STANDINGS_WHIP[PLACE IN LEAGUE]))</f>
        <v>2</v>
      </c>
      <c r="K618">
        <f>16-INDEX(STANDINGS_W[],MATCH(Table1[[#This Row],[COMBINED]],STANDINGS_W[COMBINED],0),COLUMN(STANDINGS_W[PLACE IN LEAGUE]))</f>
        <v>6</v>
      </c>
      <c r="L618">
        <f>16-INDEX(STANDINGS_K[],MATCH(Table1[[#This Row],[COMBINED]],STANDINGS_K[COMBINED],0),COLUMN(STANDINGS_K[PLACE IN LEAGUE]))</f>
        <v>10</v>
      </c>
      <c r="M618">
        <f>16-INDEX(STANDINGS_SV[],MATCH(Table1[[#This Row],[COMBINED]],STANDINGS_SV[COMBINED],0),COLUMN(STANDINGS_SV[PLACE IN LEAGUE]))</f>
        <v>5</v>
      </c>
      <c r="N618">
        <f>SUM(Table1[[#This Row],[BA]:[SV]])</f>
        <v>54</v>
      </c>
      <c r="O618">
        <v>13</v>
      </c>
    </row>
    <row r="619" spans="1:15" x14ac:dyDescent="0.25">
      <c r="A619" t="s">
        <v>18</v>
      </c>
      <c r="B619" t="s">
        <v>989</v>
      </c>
      <c r="C619" t="str">
        <f>Table1[[#This Row],[League]]&amp;Table1[[#This Row],[Team]]</f>
        <v>$150 Draft Champions Express Mar 11 8:00 pm Lg.3880Home Run Derbies</v>
      </c>
      <c r="D619">
        <f>16-INDEX(STANDINGS_BA[],MATCH(Table1[[#This Row],[COMBINED]],STANDINGS_BA[COMBINED],0),COLUMN(STANDINGS_BA[PLACE IN LEAGUE]))</f>
        <v>3</v>
      </c>
      <c r="E619">
        <f>16-INDEX(STANDINGS_R[],MATCH(Table1[[#This Row],[COMBINED]],STANDINGS_R[COMBINED],0),COLUMN(STANDINGS_R[PLACE IN LEAGUE]))</f>
        <v>5</v>
      </c>
      <c r="F619">
        <f>16-INDEX(STANDINGS_HR[],MATCH(Table1[[#This Row],[COMBINED]],STANDINGS_HR[COMBINED],0),COLUMN(STANDINGS_HR[PLACE IN LEAGUE]))</f>
        <v>4</v>
      </c>
      <c r="G619">
        <f>16-INDEX(STANDINGS_RBI[],MATCH(Table1[[#This Row],[COMBINED]],STANDINGS_RBI[COMBINED],0),COLUMN(STANDINGS_RBI[PLACE IN LEAGUE]))</f>
        <v>2</v>
      </c>
      <c r="H619">
        <f>16-INDEX(STANDINGS_SB[],MATCH(Table1[[#This Row],[COMBINED]],STANDINGS_SB[COMBINED],0),COLUMN(STANDINGS_SB[PLACE IN LEAGUE]))</f>
        <v>5</v>
      </c>
      <c r="I619">
        <f>16-INDEX(STANDINGS_ERA[],MATCH(Table1[[#This Row],[COMBINED]],STANDINGS_ERA[COMBINED],0),COLUMN(STANDINGS_ERA[PLACE IN LEAGUE]))</f>
        <v>5</v>
      </c>
      <c r="J619">
        <f>16-INDEX(STANDINGS_WHIP[],MATCH(Table1[[#This Row],[COMBINED]],STANDINGS_WHIP[COMBINED],0),COLUMN(STANDINGS_WHIP[PLACE IN LEAGUE]))</f>
        <v>3</v>
      </c>
      <c r="K619">
        <f>16-INDEX(STANDINGS_W[],MATCH(Table1[[#This Row],[COMBINED]],STANDINGS_W[COMBINED],0),COLUMN(STANDINGS_W[PLACE IN LEAGUE]))</f>
        <v>7</v>
      </c>
      <c r="L619">
        <f>16-INDEX(STANDINGS_K[],MATCH(Table1[[#This Row],[COMBINED]],STANDINGS_K[COMBINED],0),COLUMN(STANDINGS_K[PLACE IN LEAGUE]))</f>
        <v>8</v>
      </c>
      <c r="M619">
        <f>16-INDEX(STANDINGS_SV[],MATCH(Table1[[#This Row],[COMBINED]],STANDINGS_SV[COMBINED],0),COLUMN(STANDINGS_SV[PLACE IN LEAGUE]))</f>
        <v>10</v>
      </c>
      <c r="N619">
        <f>SUM(Table1[[#This Row],[BA]:[SV]])</f>
        <v>52</v>
      </c>
      <c r="O619">
        <v>14</v>
      </c>
    </row>
    <row r="620" spans="1:15" x14ac:dyDescent="0.25">
      <c r="A620" t="s">
        <v>1000</v>
      </c>
      <c r="B620" t="s">
        <v>989</v>
      </c>
      <c r="C620" t="str">
        <f>Table1[[#This Row],[League]]&amp;Table1[[#This Row],[Team]]</f>
        <v>$150 Draft Champions Express Mar 11 8:00 pm Lg.3880Swinging Wienies</v>
      </c>
      <c r="D620">
        <f>16-INDEX(STANDINGS_BA[],MATCH(Table1[[#This Row],[COMBINED]],STANDINGS_BA[COMBINED],0),COLUMN(STANDINGS_BA[PLACE IN LEAGUE]))</f>
        <v>1</v>
      </c>
      <c r="E620">
        <f>16-INDEX(STANDINGS_R[],MATCH(Table1[[#This Row],[COMBINED]],STANDINGS_R[COMBINED],0),COLUMN(STANDINGS_R[PLACE IN LEAGUE]))</f>
        <v>4</v>
      </c>
      <c r="F620">
        <f>16-INDEX(STANDINGS_HR[],MATCH(Table1[[#This Row],[COMBINED]],STANDINGS_HR[COMBINED],0),COLUMN(STANDINGS_HR[PLACE IN LEAGUE]))</f>
        <v>2</v>
      </c>
      <c r="G620">
        <f>16-INDEX(STANDINGS_RBI[],MATCH(Table1[[#This Row],[COMBINED]],STANDINGS_RBI[COMBINED],0),COLUMN(STANDINGS_RBI[PLACE IN LEAGUE]))</f>
        <v>3</v>
      </c>
      <c r="H620">
        <f>16-INDEX(STANDINGS_SB[],MATCH(Table1[[#This Row],[COMBINED]],STANDINGS_SB[COMBINED],0),COLUMN(STANDINGS_SB[PLACE IN LEAGUE]))</f>
        <v>1</v>
      </c>
      <c r="I620">
        <f>16-INDEX(STANDINGS_ERA[],MATCH(Table1[[#This Row],[COMBINED]],STANDINGS_ERA[COMBINED],0),COLUMN(STANDINGS_ERA[PLACE IN LEAGUE]))</f>
        <v>12</v>
      </c>
      <c r="J620">
        <f>16-INDEX(STANDINGS_WHIP[],MATCH(Table1[[#This Row],[COMBINED]],STANDINGS_WHIP[COMBINED],0),COLUMN(STANDINGS_WHIP[PLACE IN LEAGUE]))</f>
        <v>9</v>
      </c>
      <c r="K620">
        <f>16-INDEX(STANDINGS_W[],MATCH(Table1[[#This Row],[COMBINED]],STANDINGS_W[COMBINED],0),COLUMN(STANDINGS_W[PLACE IN LEAGUE]))</f>
        <v>4</v>
      </c>
      <c r="L620">
        <f>16-INDEX(STANDINGS_K[],MATCH(Table1[[#This Row],[COMBINED]],STANDINGS_K[COMBINED],0),COLUMN(STANDINGS_K[PLACE IN LEAGUE]))</f>
        <v>3</v>
      </c>
      <c r="M620">
        <f>16-INDEX(STANDINGS_SV[],MATCH(Table1[[#This Row],[COMBINED]],STANDINGS_SV[COMBINED],0),COLUMN(STANDINGS_SV[PLACE IN LEAGUE]))</f>
        <v>9</v>
      </c>
      <c r="N620">
        <f>SUM(Table1[[#This Row],[BA]:[SV]])</f>
        <v>48</v>
      </c>
      <c r="O620">
        <v>15</v>
      </c>
    </row>
    <row r="621" spans="1:15" x14ac:dyDescent="0.25">
      <c r="A621" t="s">
        <v>1004</v>
      </c>
      <c r="B621" t="s">
        <v>1002</v>
      </c>
      <c r="C621" t="str">
        <f>Table1[[#This Row],[League]]&amp;Table1[[#This Row],[Team]]</f>
        <v>$150 Draft Champions Express Mar 13 7:00 pm Lg.3883Table 5 All Stars</v>
      </c>
      <c r="D621">
        <f>16-INDEX(STANDINGS_BA[],MATCH(Table1[[#This Row],[COMBINED]],STANDINGS_BA[COMBINED],0),COLUMN(STANDINGS_BA[PLACE IN LEAGUE]))</f>
        <v>13</v>
      </c>
      <c r="E621">
        <f>16-INDEX(STANDINGS_R[],MATCH(Table1[[#This Row],[COMBINED]],STANDINGS_R[COMBINED],0),COLUMN(STANDINGS_R[PLACE IN LEAGUE]))</f>
        <v>14</v>
      </c>
      <c r="F621">
        <f>16-INDEX(STANDINGS_HR[],MATCH(Table1[[#This Row],[COMBINED]],STANDINGS_HR[COMBINED],0),COLUMN(STANDINGS_HR[PLACE IN LEAGUE]))</f>
        <v>9</v>
      </c>
      <c r="G621">
        <f>16-INDEX(STANDINGS_RBI[],MATCH(Table1[[#This Row],[COMBINED]],STANDINGS_RBI[COMBINED],0),COLUMN(STANDINGS_RBI[PLACE IN LEAGUE]))</f>
        <v>13</v>
      </c>
      <c r="H621">
        <f>16-INDEX(STANDINGS_SB[],MATCH(Table1[[#This Row],[COMBINED]],STANDINGS_SB[COMBINED],0),COLUMN(STANDINGS_SB[PLACE IN LEAGUE]))</f>
        <v>15</v>
      </c>
      <c r="I621">
        <f>16-INDEX(STANDINGS_ERA[],MATCH(Table1[[#This Row],[COMBINED]],STANDINGS_ERA[COMBINED],0),COLUMN(STANDINGS_ERA[PLACE IN LEAGUE]))</f>
        <v>6</v>
      </c>
      <c r="J621">
        <f>16-INDEX(STANDINGS_WHIP[],MATCH(Table1[[#This Row],[COMBINED]],STANDINGS_WHIP[COMBINED],0),COLUMN(STANDINGS_WHIP[PLACE IN LEAGUE]))</f>
        <v>10</v>
      </c>
      <c r="K621">
        <f>16-INDEX(STANDINGS_W[],MATCH(Table1[[#This Row],[COMBINED]],STANDINGS_W[COMBINED],0),COLUMN(STANDINGS_W[PLACE IN LEAGUE]))</f>
        <v>14</v>
      </c>
      <c r="L621">
        <f>16-INDEX(STANDINGS_K[],MATCH(Table1[[#This Row],[COMBINED]],STANDINGS_K[COMBINED],0),COLUMN(STANDINGS_K[PLACE IN LEAGUE]))</f>
        <v>15</v>
      </c>
      <c r="M621">
        <f>16-INDEX(STANDINGS_SV[],MATCH(Table1[[#This Row],[COMBINED]],STANDINGS_SV[COMBINED],0),COLUMN(STANDINGS_SV[PLACE IN LEAGUE]))</f>
        <v>5</v>
      </c>
      <c r="N621">
        <f>SUM(Table1[[#This Row],[BA]:[SV]])</f>
        <v>114</v>
      </c>
      <c r="O621">
        <v>1</v>
      </c>
    </row>
    <row r="622" spans="1:15" x14ac:dyDescent="0.25">
      <c r="A622" t="s">
        <v>1011</v>
      </c>
      <c r="B622" t="s">
        <v>1002</v>
      </c>
      <c r="C622" t="str">
        <f>Table1[[#This Row],[League]]&amp;Table1[[#This Row],[Team]]</f>
        <v>$150 Draft Champions Express Mar 13 7:00 pm Lg.3883Team Balch</v>
      </c>
      <c r="D622">
        <f>16-INDEX(STANDINGS_BA[],MATCH(Table1[[#This Row],[COMBINED]],STANDINGS_BA[COMBINED],0),COLUMN(STANDINGS_BA[PLACE IN LEAGUE]))</f>
        <v>6</v>
      </c>
      <c r="E622">
        <f>16-INDEX(STANDINGS_R[],MATCH(Table1[[#This Row],[COMBINED]],STANDINGS_R[COMBINED],0),COLUMN(STANDINGS_R[PLACE IN LEAGUE]))</f>
        <v>15</v>
      </c>
      <c r="F622">
        <f>16-INDEX(STANDINGS_HR[],MATCH(Table1[[#This Row],[COMBINED]],STANDINGS_HR[COMBINED],0),COLUMN(STANDINGS_HR[PLACE IN LEAGUE]))</f>
        <v>15</v>
      </c>
      <c r="G622">
        <f>16-INDEX(STANDINGS_RBI[],MATCH(Table1[[#This Row],[COMBINED]],STANDINGS_RBI[COMBINED],0),COLUMN(STANDINGS_RBI[PLACE IN LEAGUE]))</f>
        <v>15</v>
      </c>
      <c r="H622">
        <f>16-INDEX(STANDINGS_SB[],MATCH(Table1[[#This Row],[COMBINED]],STANDINGS_SB[COMBINED],0),COLUMN(STANDINGS_SB[PLACE IN LEAGUE]))</f>
        <v>11</v>
      </c>
      <c r="I622">
        <f>16-INDEX(STANDINGS_ERA[],MATCH(Table1[[#This Row],[COMBINED]],STANDINGS_ERA[COMBINED],0),COLUMN(STANDINGS_ERA[PLACE IN LEAGUE]))</f>
        <v>10</v>
      </c>
      <c r="J622">
        <f>16-INDEX(STANDINGS_WHIP[],MATCH(Table1[[#This Row],[COMBINED]],STANDINGS_WHIP[COMBINED],0),COLUMN(STANDINGS_WHIP[PLACE IN LEAGUE]))</f>
        <v>6</v>
      </c>
      <c r="K622">
        <f>16-INDEX(STANDINGS_W[],MATCH(Table1[[#This Row],[COMBINED]],STANDINGS_W[COMBINED],0),COLUMN(STANDINGS_W[PLACE IN LEAGUE]))</f>
        <v>12</v>
      </c>
      <c r="L622">
        <f>16-INDEX(STANDINGS_K[],MATCH(Table1[[#This Row],[COMBINED]],STANDINGS_K[COMBINED],0),COLUMN(STANDINGS_K[PLACE IN LEAGUE]))</f>
        <v>9</v>
      </c>
      <c r="M622">
        <f>16-INDEX(STANDINGS_SV[],MATCH(Table1[[#This Row],[COMBINED]],STANDINGS_SV[COMBINED],0),COLUMN(STANDINGS_SV[PLACE IN LEAGUE]))</f>
        <v>11</v>
      </c>
      <c r="N622">
        <f>SUM(Table1[[#This Row],[BA]:[SV]])</f>
        <v>110</v>
      </c>
      <c r="O622">
        <v>2</v>
      </c>
    </row>
    <row r="623" spans="1:15" x14ac:dyDescent="0.25">
      <c r="A623" t="s">
        <v>1006</v>
      </c>
      <c r="B623" t="s">
        <v>1002</v>
      </c>
      <c r="C623" t="str">
        <f>Table1[[#This Row],[League]]&amp;Table1[[#This Row],[Team]]</f>
        <v>$150 Draft Champions Express Mar 13 7:00 pm Lg.3883Team Lambach</v>
      </c>
      <c r="D623">
        <f>16-INDEX(STANDINGS_BA[],MATCH(Table1[[#This Row],[COMBINED]],STANDINGS_BA[COMBINED],0),COLUMN(STANDINGS_BA[PLACE IN LEAGUE]))</f>
        <v>11</v>
      </c>
      <c r="E623">
        <f>16-INDEX(STANDINGS_R[],MATCH(Table1[[#This Row],[COMBINED]],STANDINGS_R[COMBINED],0),COLUMN(STANDINGS_R[PLACE IN LEAGUE]))</f>
        <v>13</v>
      </c>
      <c r="F623">
        <f>16-INDEX(STANDINGS_HR[],MATCH(Table1[[#This Row],[COMBINED]],STANDINGS_HR[COMBINED],0),COLUMN(STANDINGS_HR[PLACE IN LEAGUE]))</f>
        <v>14</v>
      </c>
      <c r="G623">
        <f>16-INDEX(STANDINGS_RBI[],MATCH(Table1[[#This Row],[COMBINED]],STANDINGS_RBI[COMBINED],0),COLUMN(STANDINGS_RBI[PLACE IN LEAGUE]))</f>
        <v>14</v>
      </c>
      <c r="H623">
        <f>16-INDEX(STANDINGS_SB[],MATCH(Table1[[#This Row],[COMBINED]],STANDINGS_SB[COMBINED],0),COLUMN(STANDINGS_SB[PLACE IN LEAGUE]))</f>
        <v>14</v>
      </c>
      <c r="I623">
        <f>16-INDEX(STANDINGS_ERA[],MATCH(Table1[[#This Row],[COMBINED]],STANDINGS_ERA[COMBINED],0),COLUMN(STANDINGS_ERA[PLACE IN LEAGUE]))</f>
        <v>7</v>
      </c>
      <c r="J623">
        <f>16-INDEX(STANDINGS_WHIP[],MATCH(Table1[[#This Row],[COMBINED]],STANDINGS_WHIP[COMBINED],0),COLUMN(STANDINGS_WHIP[PLACE IN LEAGUE]))</f>
        <v>7</v>
      </c>
      <c r="K623">
        <f>16-INDEX(STANDINGS_W[],MATCH(Table1[[#This Row],[COMBINED]],STANDINGS_W[COMBINED],0),COLUMN(STANDINGS_W[PLACE IN LEAGUE]))</f>
        <v>11</v>
      </c>
      <c r="L623">
        <f>16-INDEX(STANDINGS_K[],MATCH(Table1[[#This Row],[COMBINED]],STANDINGS_K[COMBINED],0),COLUMN(STANDINGS_K[PLACE IN LEAGUE]))</f>
        <v>8</v>
      </c>
      <c r="M623">
        <f>16-INDEX(STANDINGS_SV[],MATCH(Table1[[#This Row],[COMBINED]],STANDINGS_SV[COMBINED],0),COLUMN(STANDINGS_SV[PLACE IN LEAGUE]))</f>
        <v>3</v>
      </c>
      <c r="N623">
        <f>SUM(Table1[[#This Row],[BA]:[SV]])</f>
        <v>102</v>
      </c>
      <c r="O623">
        <v>3</v>
      </c>
    </row>
    <row r="624" spans="1:15" x14ac:dyDescent="0.25">
      <c r="A624" t="s">
        <v>299</v>
      </c>
      <c r="B624" t="s">
        <v>1002</v>
      </c>
      <c r="C624" t="str">
        <f>Table1[[#This Row],[League]]&amp;Table1[[#This Row],[Team]]</f>
        <v>$150 Draft Champions Express Mar 13 7:00 pm Lg.3883Team Ulliac</v>
      </c>
      <c r="D624">
        <f>16-INDEX(STANDINGS_BA[],MATCH(Table1[[#This Row],[COMBINED]],STANDINGS_BA[COMBINED],0),COLUMN(STANDINGS_BA[PLACE IN LEAGUE]))</f>
        <v>5</v>
      </c>
      <c r="E624">
        <f>16-INDEX(STANDINGS_R[],MATCH(Table1[[#This Row],[COMBINED]],STANDINGS_R[COMBINED],0),COLUMN(STANDINGS_R[PLACE IN LEAGUE]))</f>
        <v>12</v>
      </c>
      <c r="F624">
        <f>16-INDEX(STANDINGS_HR[],MATCH(Table1[[#This Row],[COMBINED]],STANDINGS_HR[COMBINED],0),COLUMN(STANDINGS_HR[PLACE IN LEAGUE]))</f>
        <v>10</v>
      </c>
      <c r="G624">
        <f>16-INDEX(STANDINGS_RBI[],MATCH(Table1[[#This Row],[COMBINED]],STANDINGS_RBI[COMBINED],0),COLUMN(STANDINGS_RBI[PLACE IN LEAGUE]))</f>
        <v>9</v>
      </c>
      <c r="H624">
        <f>16-INDEX(STANDINGS_SB[],MATCH(Table1[[#This Row],[COMBINED]],STANDINGS_SB[COMBINED],0),COLUMN(STANDINGS_SB[PLACE IN LEAGUE]))</f>
        <v>8</v>
      </c>
      <c r="I624">
        <f>16-INDEX(STANDINGS_ERA[],MATCH(Table1[[#This Row],[COMBINED]],STANDINGS_ERA[COMBINED],0),COLUMN(STANDINGS_ERA[PLACE IN LEAGUE]))</f>
        <v>11</v>
      </c>
      <c r="J624">
        <f>16-INDEX(STANDINGS_WHIP[],MATCH(Table1[[#This Row],[COMBINED]],STANDINGS_WHIP[COMBINED],0),COLUMN(STANDINGS_WHIP[PLACE IN LEAGUE]))</f>
        <v>8</v>
      </c>
      <c r="K624">
        <f>16-INDEX(STANDINGS_W[],MATCH(Table1[[#This Row],[COMBINED]],STANDINGS_W[COMBINED],0),COLUMN(STANDINGS_W[PLACE IN LEAGUE]))</f>
        <v>10</v>
      </c>
      <c r="L624">
        <f>16-INDEX(STANDINGS_K[],MATCH(Table1[[#This Row],[COMBINED]],STANDINGS_K[COMBINED],0),COLUMN(STANDINGS_K[PLACE IN LEAGUE]))</f>
        <v>12</v>
      </c>
      <c r="M624">
        <f>16-INDEX(STANDINGS_SV[],MATCH(Table1[[#This Row],[COMBINED]],STANDINGS_SV[COMBINED],0),COLUMN(STANDINGS_SV[PLACE IN LEAGUE]))</f>
        <v>8</v>
      </c>
      <c r="N624">
        <f>SUM(Table1[[#This Row],[BA]:[SV]])</f>
        <v>93</v>
      </c>
      <c r="O624">
        <v>4</v>
      </c>
    </row>
    <row r="625" spans="1:15" x14ac:dyDescent="0.25">
      <c r="A625" t="s">
        <v>1014</v>
      </c>
      <c r="B625" t="s">
        <v>1002</v>
      </c>
      <c r="C625" t="str">
        <f>Table1[[#This Row],[League]]&amp;Table1[[#This Row],[Team]]</f>
        <v>$150 Draft Champions Express Mar 13 7:00 pm Lg.3883Boom Boom Sticks</v>
      </c>
      <c r="D625">
        <f>16-INDEX(STANDINGS_BA[],MATCH(Table1[[#This Row],[COMBINED]],STANDINGS_BA[COMBINED],0),COLUMN(STANDINGS_BA[PLACE IN LEAGUE]))</f>
        <v>2</v>
      </c>
      <c r="E625">
        <f>16-INDEX(STANDINGS_R[],MATCH(Table1[[#This Row],[COMBINED]],STANDINGS_R[COMBINED],0),COLUMN(STANDINGS_R[PLACE IN LEAGUE]))</f>
        <v>9</v>
      </c>
      <c r="F625">
        <f>16-INDEX(STANDINGS_HR[],MATCH(Table1[[#This Row],[COMBINED]],STANDINGS_HR[COMBINED],0),COLUMN(STANDINGS_HR[PLACE IN LEAGUE]))</f>
        <v>12</v>
      </c>
      <c r="G625">
        <f>16-INDEX(STANDINGS_RBI[],MATCH(Table1[[#This Row],[COMBINED]],STANDINGS_RBI[COMBINED],0),COLUMN(STANDINGS_RBI[PLACE IN LEAGUE]))</f>
        <v>12</v>
      </c>
      <c r="H625">
        <f>16-INDEX(STANDINGS_SB[],MATCH(Table1[[#This Row],[COMBINED]],STANDINGS_SB[COMBINED],0),COLUMN(STANDINGS_SB[PLACE IN LEAGUE]))</f>
        <v>4</v>
      </c>
      <c r="I625">
        <f>16-INDEX(STANDINGS_ERA[],MATCH(Table1[[#This Row],[COMBINED]],STANDINGS_ERA[COMBINED],0),COLUMN(STANDINGS_ERA[PLACE IN LEAGUE]))</f>
        <v>14</v>
      </c>
      <c r="J625">
        <f>16-INDEX(STANDINGS_WHIP[],MATCH(Table1[[#This Row],[COMBINED]],STANDINGS_WHIP[COMBINED],0),COLUMN(STANDINGS_WHIP[PLACE IN LEAGUE]))</f>
        <v>14</v>
      </c>
      <c r="K625">
        <f>16-INDEX(STANDINGS_W[],MATCH(Table1[[#This Row],[COMBINED]],STANDINGS_W[COMBINED],0),COLUMN(STANDINGS_W[PLACE IN LEAGUE]))</f>
        <v>8</v>
      </c>
      <c r="L625">
        <f>16-INDEX(STANDINGS_K[],MATCH(Table1[[#This Row],[COMBINED]],STANDINGS_K[COMBINED],0),COLUMN(STANDINGS_K[PLACE IN LEAGUE]))</f>
        <v>7</v>
      </c>
      <c r="M625">
        <f>16-INDEX(STANDINGS_SV[],MATCH(Table1[[#This Row],[COMBINED]],STANDINGS_SV[COMBINED],0),COLUMN(STANDINGS_SV[PLACE IN LEAGUE]))</f>
        <v>7</v>
      </c>
      <c r="N625">
        <f>SUM(Table1[[#This Row],[BA]:[SV]])</f>
        <v>89</v>
      </c>
      <c r="O625">
        <v>5</v>
      </c>
    </row>
    <row r="626" spans="1:15" x14ac:dyDescent="0.25">
      <c r="A626" t="s">
        <v>1012</v>
      </c>
      <c r="B626" t="s">
        <v>1002</v>
      </c>
      <c r="C626" t="str">
        <f>Table1[[#This Row],[League]]&amp;Table1[[#This Row],[Team]]</f>
        <v>$150 Draft Champions Express Mar 13 7:00 pm Lg.3883Team Aniano</v>
      </c>
      <c r="D626">
        <f>16-INDEX(STANDINGS_BA[],MATCH(Table1[[#This Row],[COMBINED]],STANDINGS_BA[COMBINED],0),COLUMN(STANDINGS_BA[PLACE IN LEAGUE]))</f>
        <v>4</v>
      </c>
      <c r="E626">
        <f>16-INDEX(STANDINGS_R[],MATCH(Table1[[#This Row],[COMBINED]],STANDINGS_R[COMBINED],0),COLUMN(STANDINGS_R[PLACE IN LEAGUE]))</f>
        <v>11</v>
      </c>
      <c r="F626">
        <f>16-INDEX(STANDINGS_HR[],MATCH(Table1[[#This Row],[COMBINED]],STANDINGS_HR[COMBINED],0),COLUMN(STANDINGS_HR[PLACE IN LEAGUE]))</f>
        <v>5</v>
      </c>
      <c r="G626">
        <f>16-INDEX(STANDINGS_RBI[],MATCH(Table1[[#This Row],[COMBINED]],STANDINGS_RBI[COMBINED],0),COLUMN(STANDINGS_RBI[PLACE IN LEAGUE]))</f>
        <v>6</v>
      </c>
      <c r="H626">
        <f>16-INDEX(STANDINGS_SB[],MATCH(Table1[[#This Row],[COMBINED]],STANDINGS_SB[COMBINED],0),COLUMN(STANDINGS_SB[PLACE IN LEAGUE]))</f>
        <v>12</v>
      </c>
      <c r="I626">
        <f>16-INDEX(STANDINGS_ERA[],MATCH(Table1[[#This Row],[COMBINED]],STANDINGS_ERA[COMBINED],0),COLUMN(STANDINGS_ERA[PLACE IN LEAGUE]))</f>
        <v>8</v>
      </c>
      <c r="J626">
        <f>16-INDEX(STANDINGS_WHIP[],MATCH(Table1[[#This Row],[COMBINED]],STANDINGS_WHIP[COMBINED],0),COLUMN(STANDINGS_WHIP[PLACE IN LEAGUE]))</f>
        <v>11</v>
      </c>
      <c r="K626">
        <f>16-INDEX(STANDINGS_W[],MATCH(Table1[[#This Row],[COMBINED]],STANDINGS_W[COMBINED],0),COLUMN(STANDINGS_W[PLACE IN LEAGUE]))</f>
        <v>15</v>
      </c>
      <c r="L626">
        <f>16-INDEX(STANDINGS_K[],MATCH(Table1[[#This Row],[COMBINED]],STANDINGS_K[COMBINED],0),COLUMN(STANDINGS_K[PLACE IN LEAGUE]))</f>
        <v>13</v>
      </c>
      <c r="M626">
        <f>16-INDEX(STANDINGS_SV[],MATCH(Table1[[#This Row],[COMBINED]],STANDINGS_SV[COMBINED],0),COLUMN(STANDINGS_SV[PLACE IN LEAGUE]))</f>
        <v>1</v>
      </c>
      <c r="N626">
        <f>SUM(Table1[[#This Row],[BA]:[SV]])</f>
        <v>86</v>
      </c>
      <c r="O626">
        <v>6</v>
      </c>
    </row>
    <row r="627" spans="1:15" x14ac:dyDescent="0.25">
      <c r="A627" t="s">
        <v>1001</v>
      </c>
      <c r="B627" t="s">
        <v>1002</v>
      </c>
      <c r="C627" t="str">
        <f>Table1[[#This Row],[League]]&amp;Table1[[#This Row],[Team]]</f>
        <v>$150 Draft Champions Express Mar 13 7:00 pm Lg.3883Team Moses</v>
      </c>
      <c r="D627">
        <f>16-INDEX(STANDINGS_BA[],MATCH(Table1[[#This Row],[COMBINED]],STANDINGS_BA[COMBINED],0),COLUMN(STANDINGS_BA[PLACE IN LEAGUE]))</f>
        <v>15</v>
      </c>
      <c r="E627">
        <f>16-INDEX(STANDINGS_R[],MATCH(Table1[[#This Row],[COMBINED]],STANDINGS_R[COMBINED],0),COLUMN(STANDINGS_R[PLACE IN LEAGUE]))</f>
        <v>10</v>
      </c>
      <c r="F627">
        <f>16-INDEX(STANDINGS_HR[],MATCH(Table1[[#This Row],[COMBINED]],STANDINGS_HR[COMBINED],0),COLUMN(STANDINGS_HR[PLACE IN LEAGUE]))</f>
        <v>13</v>
      </c>
      <c r="G627">
        <f>16-INDEX(STANDINGS_RBI[],MATCH(Table1[[#This Row],[COMBINED]],STANDINGS_RBI[COMBINED],0),COLUMN(STANDINGS_RBI[PLACE IN LEAGUE]))</f>
        <v>11</v>
      </c>
      <c r="H627">
        <f>16-INDEX(STANDINGS_SB[],MATCH(Table1[[#This Row],[COMBINED]],STANDINGS_SB[COMBINED],0),COLUMN(STANDINGS_SB[PLACE IN LEAGUE]))</f>
        <v>10</v>
      </c>
      <c r="I627">
        <f>16-INDEX(STANDINGS_ERA[],MATCH(Table1[[#This Row],[COMBINED]],STANDINGS_ERA[COMBINED],0),COLUMN(STANDINGS_ERA[PLACE IN LEAGUE]))</f>
        <v>3</v>
      </c>
      <c r="J627">
        <f>16-INDEX(STANDINGS_WHIP[],MATCH(Table1[[#This Row],[COMBINED]],STANDINGS_WHIP[COMBINED],0),COLUMN(STANDINGS_WHIP[PLACE IN LEAGUE]))</f>
        <v>3</v>
      </c>
      <c r="K627">
        <f>16-INDEX(STANDINGS_W[],MATCH(Table1[[#This Row],[COMBINED]],STANDINGS_W[COMBINED],0),COLUMN(STANDINGS_W[PLACE IN LEAGUE]))</f>
        <v>6</v>
      </c>
      <c r="L627">
        <f>16-INDEX(STANDINGS_K[],MATCH(Table1[[#This Row],[COMBINED]],STANDINGS_K[COMBINED],0),COLUMN(STANDINGS_K[PLACE IN LEAGUE]))</f>
        <v>1</v>
      </c>
      <c r="M627">
        <f>16-INDEX(STANDINGS_SV[],MATCH(Table1[[#This Row],[COMBINED]],STANDINGS_SV[COMBINED],0),COLUMN(STANDINGS_SV[PLACE IN LEAGUE]))</f>
        <v>12</v>
      </c>
      <c r="N627">
        <f>SUM(Table1[[#This Row],[BA]:[SV]])</f>
        <v>84</v>
      </c>
      <c r="O627">
        <v>7</v>
      </c>
    </row>
    <row r="628" spans="1:15" x14ac:dyDescent="0.25">
      <c r="A628" t="s">
        <v>1009</v>
      </c>
      <c r="B628" t="s">
        <v>1002</v>
      </c>
      <c r="C628" t="str">
        <f>Table1[[#This Row],[League]]&amp;Table1[[#This Row],[Team]]</f>
        <v>$150 Draft Champions Express Mar 13 7:00 pm Lg.3883Team Rasmusson</v>
      </c>
      <c r="D628">
        <f>16-INDEX(STANDINGS_BA[],MATCH(Table1[[#This Row],[COMBINED]],STANDINGS_BA[COMBINED],0),COLUMN(STANDINGS_BA[PLACE IN LEAGUE]))</f>
        <v>8</v>
      </c>
      <c r="E628">
        <f>16-INDEX(STANDINGS_R[],MATCH(Table1[[#This Row],[COMBINED]],STANDINGS_R[COMBINED],0),COLUMN(STANDINGS_R[PLACE IN LEAGUE]))</f>
        <v>6</v>
      </c>
      <c r="F628">
        <f>16-INDEX(STANDINGS_HR[],MATCH(Table1[[#This Row],[COMBINED]],STANDINGS_HR[COMBINED],0),COLUMN(STANDINGS_HR[PLACE IN LEAGUE]))</f>
        <v>4</v>
      </c>
      <c r="G628">
        <f>16-INDEX(STANDINGS_RBI[],MATCH(Table1[[#This Row],[COMBINED]],STANDINGS_RBI[COMBINED],0),COLUMN(STANDINGS_RBI[PLACE IN LEAGUE]))</f>
        <v>5</v>
      </c>
      <c r="H628">
        <f>16-INDEX(STANDINGS_SB[],MATCH(Table1[[#This Row],[COMBINED]],STANDINGS_SB[COMBINED],0),COLUMN(STANDINGS_SB[PLACE IN LEAGUE]))</f>
        <v>9</v>
      </c>
      <c r="I628">
        <f>16-INDEX(STANDINGS_ERA[],MATCH(Table1[[#This Row],[COMBINED]],STANDINGS_ERA[COMBINED],0),COLUMN(STANDINGS_ERA[PLACE IN LEAGUE]))</f>
        <v>9</v>
      </c>
      <c r="J628">
        <f>16-INDEX(STANDINGS_WHIP[],MATCH(Table1[[#This Row],[COMBINED]],STANDINGS_WHIP[COMBINED],0),COLUMN(STANDINGS_WHIP[PLACE IN LEAGUE]))</f>
        <v>2</v>
      </c>
      <c r="K628">
        <f>16-INDEX(STANDINGS_W[],MATCH(Table1[[#This Row],[COMBINED]],STANDINGS_W[COMBINED],0),COLUMN(STANDINGS_W[PLACE IN LEAGUE]))</f>
        <v>13</v>
      </c>
      <c r="L628">
        <f>16-INDEX(STANDINGS_K[],MATCH(Table1[[#This Row],[COMBINED]],STANDINGS_K[COMBINED],0),COLUMN(STANDINGS_K[PLACE IN LEAGUE]))</f>
        <v>14</v>
      </c>
      <c r="M628">
        <f>16-INDEX(STANDINGS_SV[],MATCH(Table1[[#This Row],[COMBINED]],STANDINGS_SV[COMBINED],0),COLUMN(STANDINGS_SV[PLACE IN LEAGUE]))</f>
        <v>13</v>
      </c>
      <c r="N628">
        <f>SUM(Table1[[#This Row],[BA]:[SV]])</f>
        <v>83</v>
      </c>
      <c r="O628">
        <v>8</v>
      </c>
    </row>
    <row r="629" spans="1:15" x14ac:dyDescent="0.25">
      <c r="A629" t="s">
        <v>1003</v>
      </c>
      <c r="B629" t="s">
        <v>1002</v>
      </c>
      <c r="C629" t="str">
        <f>Table1[[#This Row],[League]]&amp;Table1[[#This Row],[Team]]</f>
        <v>$150 Draft Champions Express Mar 13 7:00 pm Lg.3883Team Swagers</v>
      </c>
      <c r="D629">
        <f>16-INDEX(STANDINGS_BA[],MATCH(Table1[[#This Row],[COMBINED]],STANDINGS_BA[COMBINED],0),COLUMN(STANDINGS_BA[PLACE IN LEAGUE]))</f>
        <v>14</v>
      </c>
      <c r="E629">
        <f>16-INDEX(STANDINGS_R[],MATCH(Table1[[#This Row],[COMBINED]],STANDINGS_R[COMBINED],0),COLUMN(STANDINGS_R[PLACE IN LEAGUE]))</f>
        <v>5</v>
      </c>
      <c r="F629">
        <f>16-INDEX(STANDINGS_HR[],MATCH(Table1[[#This Row],[COMBINED]],STANDINGS_HR[COMBINED],0),COLUMN(STANDINGS_HR[PLACE IN LEAGUE]))</f>
        <v>2</v>
      </c>
      <c r="G629">
        <f>16-INDEX(STANDINGS_RBI[],MATCH(Table1[[#This Row],[COMBINED]],STANDINGS_RBI[COMBINED],0),COLUMN(STANDINGS_RBI[PLACE IN LEAGUE]))</f>
        <v>10</v>
      </c>
      <c r="H629">
        <f>16-INDEX(STANDINGS_SB[],MATCH(Table1[[#This Row],[COMBINED]],STANDINGS_SB[COMBINED],0),COLUMN(STANDINGS_SB[PLACE IN LEAGUE]))</f>
        <v>2</v>
      </c>
      <c r="I629">
        <f>16-INDEX(STANDINGS_ERA[],MATCH(Table1[[#This Row],[COMBINED]],STANDINGS_ERA[COMBINED],0),COLUMN(STANDINGS_ERA[PLACE IN LEAGUE]))</f>
        <v>13</v>
      </c>
      <c r="J629">
        <f>16-INDEX(STANDINGS_WHIP[],MATCH(Table1[[#This Row],[COMBINED]],STANDINGS_WHIP[COMBINED],0),COLUMN(STANDINGS_WHIP[PLACE IN LEAGUE]))</f>
        <v>13</v>
      </c>
      <c r="K629">
        <f>16-INDEX(STANDINGS_W[],MATCH(Table1[[#This Row],[COMBINED]],STANDINGS_W[COMBINED],0),COLUMN(STANDINGS_W[PLACE IN LEAGUE]))</f>
        <v>3</v>
      </c>
      <c r="L629">
        <f>16-INDEX(STANDINGS_K[],MATCH(Table1[[#This Row],[COMBINED]],STANDINGS_K[COMBINED],0),COLUMN(STANDINGS_K[PLACE IN LEAGUE]))</f>
        <v>4</v>
      </c>
      <c r="M629">
        <f>16-INDEX(STANDINGS_SV[],MATCH(Table1[[#This Row],[COMBINED]],STANDINGS_SV[COMBINED],0),COLUMN(STANDINGS_SV[PLACE IN LEAGUE]))</f>
        <v>10</v>
      </c>
      <c r="N629">
        <f>SUM(Table1[[#This Row],[BA]:[SV]])</f>
        <v>76</v>
      </c>
      <c r="O629">
        <v>9</v>
      </c>
    </row>
    <row r="630" spans="1:15" x14ac:dyDescent="0.25">
      <c r="A630" t="s">
        <v>1008</v>
      </c>
      <c r="B630" t="s">
        <v>1002</v>
      </c>
      <c r="C630" t="str">
        <f>Table1[[#This Row],[League]]&amp;Table1[[#This Row],[Team]]</f>
        <v>$150 Draft Champions Express Mar 13 7:00 pm Lg.3883KONGS VENOM</v>
      </c>
      <c r="D630">
        <f>16-INDEX(STANDINGS_BA[],MATCH(Table1[[#This Row],[COMBINED]],STANDINGS_BA[COMBINED],0),COLUMN(STANDINGS_BA[PLACE IN LEAGUE]))</f>
        <v>9</v>
      </c>
      <c r="E630">
        <f>16-INDEX(STANDINGS_R[],MATCH(Table1[[#This Row],[COMBINED]],STANDINGS_R[COMBINED],0),COLUMN(STANDINGS_R[PLACE IN LEAGUE]))</f>
        <v>2</v>
      </c>
      <c r="F630">
        <f>16-INDEX(STANDINGS_HR[],MATCH(Table1[[#This Row],[COMBINED]],STANDINGS_HR[COMBINED],0),COLUMN(STANDINGS_HR[PLACE IN LEAGUE]))</f>
        <v>6</v>
      </c>
      <c r="G630">
        <f>16-INDEX(STANDINGS_RBI[],MATCH(Table1[[#This Row],[COMBINED]],STANDINGS_RBI[COMBINED],0),COLUMN(STANDINGS_RBI[PLACE IN LEAGUE]))</f>
        <v>3</v>
      </c>
      <c r="H630">
        <f>16-INDEX(STANDINGS_SB[],MATCH(Table1[[#This Row],[COMBINED]],STANDINGS_SB[COMBINED],0),COLUMN(STANDINGS_SB[PLACE IN LEAGUE]))</f>
        <v>3</v>
      </c>
      <c r="I630">
        <f>16-INDEX(STANDINGS_ERA[],MATCH(Table1[[#This Row],[COMBINED]],STANDINGS_ERA[COMBINED],0),COLUMN(STANDINGS_ERA[PLACE IN LEAGUE]))</f>
        <v>15</v>
      </c>
      <c r="J630">
        <f>16-INDEX(STANDINGS_WHIP[],MATCH(Table1[[#This Row],[COMBINED]],STANDINGS_WHIP[COMBINED],0),COLUMN(STANDINGS_WHIP[PLACE IN LEAGUE]))</f>
        <v>15</v>
      </c>
      <c r="K630">
        <f>16-INDEX(STANDINGS_W[],MATCH(Table1[[#This Row],[COMBINED]],STANDINGS_W[COMBINED],0),COLUMN(STANDINGS_W[PLACE IN LEAGUE]))</f>
        <v>2</v>
      </c>
      <c r="L630">
        <f>16-INDEX(STANDINGS_K[],MATCH(Table1[[#This Row],[COMBINED]],STANDINGS_K[COMBINED],0),COLUMN(STANDINGS_K[PLACE IN LEAGUE]))</f>
        <v>3</v>
      </c>
      <c r="M630">
        <f>16-INDEX(STANDINGS_SV[],MATCH(Table1[[#This Row],[COMBINED]],STANDINGS_SV[COMBINED],0),COLUMN(STANDINGS_SV[PLACE IN LEAGUE]))</f>
        <v>15</v>
      </c>
      <c r="N630">
        <f>SUM(Table1[[#This Row],[BA]:[SV]])</f>
        <v>73</v>
      </c>
      <c r="O630">
        <v>10</v>
      </c>
    </row>
    <row r="631" spans="1:15" x14ac:dyDescent="0.25">
      <c r="A631" t="s">
        <v>1005</v>
      </c>
      <c r="B631" t="s">
        <v>1002</v>
      </c>
      <c r="C631" t="str">
        <f>Table1[[#This Row],[League]]&amp;Table1[[#This Row],[Team]]</f>
        <v>$150 Draft Champions Express Mar 13 7:00 pm Lg.3883The Byrds and the Puigs</v>
      </c>
      <c r="D631">
        <f>16-INDEX(STANDINGS_BA[],MATCH(Table1[[#This Row],[COMBINED]],STANDINGS_BA[COMBINED],0),COLUMN(STANDINGS_BA[PLACE IN LEAGUE]))</f>
        <v>12</v>
      </c>
      <c r="E631">
        <f>16-INDEX(STANDINGS_R[],MATCH(Table1[[#This Row],[COMBINED]],STANDINGS_R[COMBINED],0),COLUMN(STANDINGS_R[PLACE IN LEAGUE]))</f>
        <v>4</v>
      </c>
      <c r="F631">
        <f>16-INDEX(STANDINGS_HR[],MATCH(Table1[[#This Row],[COMBINED]],STANDINGS_HR[COMBINED],0),COLUMN(STANDINGS_HR[PLACE IN LEAGUE]))</f>
        <v>8</v>
      </c>
      <c r="G631">
        <f>16-INDEX(STANDINGS_RBI[],MATCH(Table1[[#This Row],[COMBINED]],STANDINGS_RBI[COMBINED],0),COLUMN(STANDINGS_RBI[PLACE IN LEAGUE]))</f>
        <v>4</v>
      </c>
      <c r="H631">
        <f>16-INDEX(STANDINGS_SB[],MATCH(Table1[[#This Row],[COMBINED]],STANDINGS_SB[COMBINED],0),COLUMN(STANDINGS_SB[PLACE IN LEAGUE]))</f>
        <v>1</v>
      </c>
      <c r="I631">
        <f>16-INDEX(STANDINGS_ERA[],MATCH(Table1[[#This Row],[COMBINED]],STANDINGS_ERA[COMBINED],0),COLUMN(STANDINGS_ERA[PLACE IN LEAGUE]))</f>
        <v>12</v>
      </c>
      <c r="J631">
        <f>16-INDEX(STANDINGS_WHIP[],MATCH(Table1[[#This Row],[COMBINED]],STANDINGS_WHIP[COMBINED],0),COLUMN(STANDINGS_WHIP[PLACE IN LEAGUE]))</f>
        <v>5</v>
      </c>
      <c r="K631">
        <f>16-INDEX(STANDINGS_W[],MATCH(Table1[[#This Row],[COMBINED]],STANDINGS_W[COMBINED],0),COLUMN(STANDINGS_W[PLACE IN LEAGUE]))</f>
        <v>7</v>
      </c>
      <c r="L631">
        <f>16-INDEX(STANDINGS_K[],MATCH(Table1[[#This Row],[COMBINED]],STANDINGS_K[COMBINED],0),COLUMN(STANDINGS_K[PLACE IN LEAGUE]))</f>
        <v>6</v>
      </c>
      <c r="M631">
        <f>16-INDEX(STANDINGS_SV[],MATCH(Table1[[#This Row],[COMBINED]],STANDINGS_SV[COMBINED],0),COLUMN(STANDINGS_SV[PLACE IN LEAGUE]))</f>
        <v>6</v>
      </c>
      <c r="N631">
        <f>SUM(Table1[[#This Row],[BA]:[SV]])</f>
        <v>65</v>
      </c>
      <c r="O631">
        <v>11</v>
      </c>
    </row>
    <row r="632" spans="1:15" x14ac:dyDescent="0.25">
      <c r="A632" t="s">
        <v>1010</v>
      </c>
      <c r="B632" t="s">
        <v>1002</v>
      </c>
      <c r="C632" t="str">
        <f>Table1[[#This Row],[League]]&amp;Table1[[#This Row],[Team]]</f>
        <v>$150 Draft Champions Express Mar 13 7:00 pm Lg.3883garbage</v>
      </c>
      <c r="D632">
        <f>16-INDEX(STANDINGS_BA[],MATCH(Table1[[#This Row],[COMBINED]],STANDINGS_BA[COMBINED],0),COLUMN(STANDINGS_BA[PLACE IN LEAGUE]))</f>
        <v>7</v>
      </c>
      <c r="E632">
        <f>16-INDEX(STANDINGS_R[],MATCH(Table1[[#This Row],[COMBINED]],STANDINGS_R[COMBINED],0),COLUMN(STANDINGS_R[PLACE IN LEAGUE]))</f>
        <v>8</v>
      </c>
      <c r="F632">
        <f>16-INDEX(STANDINGS_HR[],MATCH(Table1[[#This Row],[COMBINED]],STANDINGS_HR[COMBINED],0),COLUMN(STANDINGS_HR[PLACE IN LEAGUE]))</f>
        <v>7</v>
      </c>
      <c r="G632">
        <f>16-INDEX(STANDINGS_RBI[],MATCH(Table1[[#This Row],[COMBINED]],STANDINGS_RBI[COMBINED],0),COLUMN(STANDINGS_RBI[PLACE IN LEAGUE]))</f>
        <v>7</v>
      </c>
      <c r="H632">
        <f>16-INDEX(STANDINGS_SB[],MATCH(Table1[[#This Row],[COMBINED]],STANDINGS_SB[COMBINED],0),COLUMN(STANDINGS_SB[PLACE IN LEAGUE]))</f>
        <v>5</v>
      </c>
      <c r="I632">
        <f>16-INDEX(STANDINGS_ERA[],MATCH(Table1[[#This Row],[COMBINED]],STANDINGS_ERA[COMBINED],0),COLUMN(STANDINGS_ERA[PLACE IN LEAGUE]))</f>
        <v>2</v>
      </c>
      <c r="J632">
        <f>16-INDEX(STANDINGS_WHIP[],MATCH(Table1[[#This Row],[COMBINED]],STANDINGS_WHIP[COMBINED],0),COLUMN(STANDINGS_WHIP[PLACE IN LEAGUE]))</f>
        <v>4</v>
      </c>
      <c r="K632">
        <f>16-INDEX(STANDINGS_W[],MATCH(Table1[[#This Row],[COMBINED]],STANDINGS_W[COMBINED],0),COLUMN(STANDINGS_W[PLACE IN LEAGUE]))</f>
        <v>1</v>
      </c>
      <c r="L632">
        <f>16-INDEX(STANDINGS_K[],MATCH(Table1[[#This Row],[COMBINED]],STANDINGS_K[COMBINED],0),COLUMN(STANDINGS_K[PLACE IN LEAGUE]))</f>
        <v>10</v>
      </c>
      <c r="M632">
        <f>16-INDEX(STANDINGS_SV[],MATCH(Table1[[#This Row],[COMBINED]],STANDINGS_SV[COMBINED],0),COLUMN(STANDINGS_SV[PLACE IN LEAGUE]))</f>
        <v>9</v>
      </c>
      <c r="N632">
        <f>SUM(Table1[[#This Row],[BA]:[SV]])</f>
        <v>60</v>
      </c>
      <c r="O632">
        <v>12</v>
      </c>
    </row>
    <row r="633" spans="1:15" x14ac:dyDescent="0.25">
      <c r="A633" t="s">
        <v>1007</v>
      </c>
      <c r="B633" t="s">
        <v>1002</v>
      </c>
      <c r="C633" t="str">
        <f>Table1[[#This Row],[League]]&amp;Table1[[#This Row],[Team]]</f>
        <v>$150 Draft Champions Express Mar 13 7:00 pm Lg.3883Dawg Pound 53</v>
      </c>
      <c r="D633">
        <f>16-INDEX(STANDINGS_BA[],MATCH(Table1[[#This Row],[COMBINED]],STANDINGS_BA[COMBINED],0),COLUMN(STANDINGS_BA[PLACE IN LEAGUE]))</f>
        <v>10</v>
      </c>
      <c r="E633">
        <f>16-INDEX(STANDINGS_R[],MATCH(Table1[[#This Row],[COMBINED]],STANDINGS_R[COMBINED],0),COLUMN(STANDINGS_R[PLACE IN LEAGUE]))</f>
        <v>1</v>
      </c>
      <c r="F633">
        <f>16-INDEX(STANDINGS_HR[],MATCH(Table1[[#This Row],[COMBINED]],STANDINGS_HR[COMBINED],0),COLUMN(STANDINGS_HR[PLACE IN LEAGUE]))</f>
        <v>1</v>
      </c>
      <c r="G633">
        <f>16-INDEX(STANDINGS_RBI[],MATCH(Table1[[#This Row],[COMBINED]],STANDINGS_RBI[COMBINED],0),COLUMN(STANDINGS_RBI[PLACE IN LEAGUE]))</f>
        <v>1</v>
      </c>
      <c r="H633">
        <f>16-INDEX(STANDINGS_SB[],MATCH(Table1[[#This Row],[COMBINED]],STANDINGS_SB[COMBINED],0),COLUMN(STANDINGS_SB[PLACE IN LEAGUE]))</f>
        <v>7</v>
      </c>
      <c r="I633">
        <f>16-INDEX(STANDINGS_ERA[],MATCH(Table1[[#This Row],[COMBINED]],STANDINGS_ERA[COMBINED],0),COLUMN(STANDINGS_ERA[PLACE IN LEAGUE]))</f>
        <v>5</v>
      </c>
      <c r="J633">
        <f>16-INDEX(STANDINGS_WHIP[],MATCH(Table1[[#This Row],[COMBINED]],STANDINGS_WHIP[COMBINED],0),COLUMN(STANDINGS_WHIP[PLACE IN LEAGUE]))</f>
        <v>9</v>
      </c>
      <c r="K633">
        <f>16-INDEX(STANDINGS_W[],MATCH(Table1[[#This Row],[COMBINED]],STANDINGS_W[COMBINED],0),COLUMN(STANDINGS_W[PLACE IN LEAGUE]))</f>
        <v>9</v>
      </c>
      <c r="L633">
        <f>16-INDEX(STANDINGS_K[],MATCH(Table1[[#This Row],[COMBINED]],STANDINGS_K[COMBINED],0),COLUMN(STANDINGS_K[PLACE IN LEAGUE]))</f>
        <v>11</v>
      </c>
      <c r="M633">
        <f>16-INDEX(STANDINGS_SV[],MATCH(Table1[[#This Row],[COMBINED]],STANDINGS_SV[COMBINED],0),COLUMN(STANDINGS_SV[PLACE IN LEAGUE]))</f>
        <v>2</v>
      </c>
      <c r="N633">
        <f>SUM(Table1[[#This Row],[BA]:[SV]])</f>
        <v>56</v>
      </c>
      <c r="O633">
        <v>13</v>
      </c>
    </row>
    <row r="634" spans="1:15" x14ac:dyDescent="0.25">
      <c r="A634" t="s">
        <v>889</v>
      </c>
      <c r="B634" t="s">
        <v>1002</v>
      </c>
      <c r="C634" t="str">
        <f>Table1[[#This Row],[League]]&amp;Table1[[#This Row],[Team]]</f>
        <v>$150 Draft Champions Express Mar 13 7:00 pm Lg.3883Team Thompson</v>
      </c>
      <c r="D634">
        <f>16-INDEX(STANDINGS_BA[],MATCH(Table1[[#This Row],[COMBINED]],STANDINGS_BA[COMBINED],0),COLUMN(STANDINGS_BA[PLACE IN LEAGUE]))</f>
        <v>1</v>
      </c>
      <c r="E634">
        <f>16-INDEX(STANDINGS_R[],MATCH(Table1[[#This Row],[COMBINED]],STANDINGS_R[COMBINED],0),COLUMN(STANDINGS_R[PLACE IN LEAGUE]))</f>
        <v>7</v>
      </c>
      <c r="F634">
        <f>16-INDEX(STANDINGS_HR[],MATCH(Table1[[#This Row],[COMBINED]],STANDINGS_HR[COMBINED],0),COLUMN(STANDINGS_HR[PLACE IN LEAGUE]))</f>
        <v>11</v>
      </c>
      <c r="G634">
        <f>16-INDEX(STANDINGS_RBI[],MATCH(Table1[[#This Row],[COMBINED]],STANDINGS_RBI[COMBINED],0),COLUMN(STANDINGS_RBI[PLACE IN LEAGUE]))</f>
        <v>8</v>
      </c>
      <c r="H634">
        <f>16-INDEX(STANDINGS_SB[],MATCH(Table1[[#This Row],[COMBINED]],STANDINGS_SB[COMBINED],0),COLUMN(STANDINGS_SB[PLACE IN LEAGUE]))</f>
        <v>13</v>
      </c>
      <c r="I634">
        <f>16-INDEX(STANDINGS_ERA[],MATCH(Table1[[#This Row],[COMBINED]],STANDINGS_ERA[COMBINED],0),COLUMN(STANDINGS_ERA[PLACE IN LEAGUE]))</f>
        <v>1</v>
      </c>
      <c r="J634">
        <f>16-INDEX(STANDINGS_WHIP[],MATCH(Table1[[#This Row],[COMBINED]],STANDINGS_WHIP[COMBINED],0),COLUMN(STANDINGS_WHIP[PLACE IN LEAGUE]))</f>
        <v>1</v>
      </c>
      <c r="K634">
        <f>16-INDEX(STANDINGS_W[],MATCH(Table1[[#This Row],[COMBINED]],STANDINGS_W[COMBINED],0),COLUMN(STANDINGS_W[PLACE IN LEAGUE]))</f>
        <v>5</v>
      </c>
      <c r="L634">
        <f>16-INDEX(STANDINGS_K[],MATCH(Table1[[#This Row],[COMBINED]],STANDINGS_K[COMBINED],0),COLUMN(STANDINGS_K[PLACE IN LEAGUE]))</f>
        <v>5</v>
      </c>
      <c r="M634">
        <f>16-INDEX(STANDINGS_SV[],MATCH(Table1[[#This Row],[COMBINED]],STANDINGS_SV[COMBINED],0),COLUMN(STANDINGS_SV[PLACE IN LEAGUE]))</f>
        <v>4</v>
      </c>
      <c r="N634">
        <f>SUM(Table1[[#This Row],[BA]:[SV]])</f>
        <v>56</v>
      </c>
      <c r="O634">
        <v>14</v>
      </c>
    </row>
    <row r="635" spans="1:15" x14ac:dyDescent="0.25">
      <c r="A635" t="s">
        <v>1013</v>
      </c>
      <c r="B635" t="s">
        <v>1002</v>
      </c>
      <c r="C635" t="str">
        <f>Table1[[#This Row],[League]]&amp;Table1[[#This Row],[Team]]</f>
        <v>$150 Draft Champions Express Mar 13 7:00 pm Lg.3883Battle Rats</v>
      </c>
      <c r="D635">
        <f>16-INDEX(STANDINGS_BA[],MATCH(Table1[[#This Row],[COMBINED]],STANDINGS_BA[COMBINED],0),COLUMN(STANDINGS_BA[PLACE IN LEAGUE]))</f>
        <v>3</v>
      </c>
      <c r="E635">
        <f>16-INDEX(STANDINGS_R[],MATCH(Table1[[#This Row],[COMBINED]],STANDINGS_R[COMBINED],0),COLUMN(STANDINGS_R[PLACE IN LEAGUE]))</f>
        <v>3</v>
      </c>
      <c r="F635">
        <f>16-INDEX(STANDINGS_HR[],MATCH(Table1[[#This Row],[COMBINED]],STANDINGS_HR[COMBINED],0),COLUMN(STANDINGS_HR[PLACE IN LEAGUE]))</f>
        <v>3</v>
      </c>
      <c r="G635">
        <f>16-INDEX(STANDINGS_RBI[],MATCH(Table1[[#This Row],[COMBINED]],STANDINGS_RBI[COMBINED],0),COLUMN(STANDINGS_RBI[PLACE IN LEAGUE]))</f>
        <v>2</v>
      </c>
      <c r="H635">
        <f>16-INDEX(STANDINGS_SB[],MATCH(Table1[[#This Row],[COMBINED]],STANDINGS_SB[COMBINED],0),COLUMN(STANDINGS_SB[PLACE IN LEAGUE]))</f>
        <v>6</v>
      </c>
      <c r="I635">
        <f>16-INDEX(STANDINGS_ERA[],MATCH(Table1[[#This Row],[COMBINED]],STANDINGS_ERA[COMBINED],0),COLUMN(STANDINGS_ERA[PLACE IN LEAGUE]))</f>
        <v>4</v>
      </c>
      <c r="J635">
        <f>16-INDEX(STANDINGS_WHIP[],MATCH(Table1[[#This Row],[COMBINED]],STANDINGS_WHIP[COMBINED],0),COLUMN(STANDINGS_WHIP[PLACE IN LEAGUE]))</f>
        <v>12</v>
      </c>
      <c r="K635">
        <f>16-INDEX(STANDINGS_W[],MATCH(Table1[[#This Row],[COMBINED]],STANDINGS_W[COMBINED],0),COLUMN(STANDINGS_W[PLACE IN LEAGUE]))</f>
        <v>4</v>
      </c>
      <c r="L635">
        <f>16-INDEX(STANDINGS_K[],MATCH(Table1[[#This Row],[COMBINED]],STANDINGS_K[COMBINED],0),COLUMN(STANDINGS_K[PLACE IN LEAGUE]))</f>
        <v>2</v>
      </c>
      <c r="M635">
        <f>16-INDEX(STANDINGS_SV[],MATCH(Table1[[#This Row],[COMBINED]],STANDINGS_SV[COMBINED],0),COLUMN(STANDINGS_SV[PLACE IN LEAGUE]))</f>
        <v>14</v>
      </c>
      <c r="N635">
        <f>SUM(Table1[[#This Row],[BA]:[SV]])</f>
        <v>53</v>
      </c>
      <c r="O635">
        <v>15</v>
      </c>
    </row>
    <row r="636" spans="1:15" x14ac:dyDescent="0.25">
      <c r="A636" t="s">
        <v>36</v>
      </c>
      <c r="B636" t="s">
        <v>1016</v>
      </c>
      <c r="C636" t="str">
        <f>Table1[[#This Row],[League]]&amp;Table1[[#This Row],[Team]]</f>
        <v>$150 Draft Champions Express Mar 13 7:00 pm Lg.3905PACO THYME</v>
      </c>
      <c r="D636">
        <f>16-INDEX(STANDINGS_BA[],MATCH(Table1[[#This Row],[COMBINED]],STANDINGS_BA[COMBINED],0),COLUMN(STANDINGS_BA[PLACE IN LEAGUE]))</f>
        <v>14</v>
      </c>
      <c r="E636">
        <f>16-INDEX(STANDINGS_R[],MATCH(Table1[[#This Row],[COMBINED]],STANDINGS_R[COMBINED],0),COLUMN(STANDINGS_R[PLACE IN LEAGUE]))</f>
        <v>14</v>
      </c>
      <c r="F636">
        <f>16-INDEX(STANDINGS_HR[],MATCH(Table1[[#This Row],[COMBINED]],STANDINGS_HR[COMBINED],0),COLUMN(STANDINGS_HR[PLACE IN LEAGUE]))</f>
        <v>10</v>
      </c>
      <c r="G636">
        <f>16-INDEX(STANDINGS_RBI[],MATCH(Table1[[#This Row],[COMBINED]],STANDINGS_RBI[COMBINED],0),COLUMN(STANDINGS_RBI[PLACE IN LEAGUE]))</f>
        <v>9</v>
      </c>
      <c r="H636">
        <f>16-INDEX(STANDINGS_SB[],MATCH(Table1[[#This Row],[COMBINED]],STANDINGS_SB[COMBINED],0),COLUMN(STANDINGS_SB[PLACE IN LEAGUE]))</f>
        <v>12</v>
      </c>
      <c r="I636">
        <f>16-INDEX(STANDINGS_ERA[],MATCH(Table1[[#This Row],[COMBINED]],STANDINGS_ERA[COMBINED],0),COLUMN(STANDINGS_ERA[PLACE IN LEAGUE]))</f>
        <v>13</v>
      </c>
      <c r="J636">
        <f>16-INDEX(STANDINGS_WHIP[],MATCH(Table1[[#This Row],[COMBINED]],STANDINGS_WHIP[COMBINED],0),COLUMN(STANDINGS_WHIP[PLACE IN LEAGUE]))</f>
        <v>13</v>
      </c>
      <c r="K636">
        <f>16-INDEX(STANDINGS_W[],MATCH(Table1[[#This Row],[COMBINED]],STANDINGS_W[COMBINED],0),COLUMN(STANDINGS_W[PLACE IN LEAGUE]))</f>
        <v>12</v>
      </c>
      <c r="L636">
        <f>16-INDEX(STANDINGS_K[],MATCH(Table1[[#This Row],[COMBINED]],STANDINGS_K[COMBINED],0),COLUMN(STANDINGS_K[PLACE IN LEAGUE]))</f>
        <v>15</v>
      </c>
      <c r="M636">
        <f>16-INDEX(STANDINGS_SV[],MATCH(Table1[[#This Row],[COMBINED]],STANDINGS_SV[COMBINED],0),COLUMN(STANDINGS_SV[PLACE IN LEAGUE]))</f>
        <v>4</v>
      </c>
      <c r="N636">
        <f>SUM(Table1[[#This Row],[BA]:[SV]])</f>
        <v>116</v>
      </c>
      <c r="O636">
        <v>1</v>
      </c>
    </row>
    <row r="637" spans="1:15" x14ac:dyDescent="0.25">
      <c r="A637" t="s">
        <v>19</v>
      </c>
      <c r="B637" t="s">
        <v>1016</v>
      </c>
      <c r="C637" t="str">
        <f>Table1[[#This Row],[League]]&amp;Table1[[#This Row],[Team]]</f>
        <v>$150 Draft Champions Express Mar 13 7:00 pm Lg.3905One Eyed Jack</v>
      </c>
      <c r="D637">
        <f>16-INDEX(STANDINGS_BA[],MATCH(Table1[[#This Row],[COMBINED]],STANDINGS_BA[COMBINED],0),COLUMN(STANDINGS_BA[PLACE IN LEAGUE]))</f>
        <v>9</v>
      </c>
      <c r="E637">
        <f>16-INDEX(STANDINGS_R[],MATCH(Table1[[#This Row],[COMBINED]],STANDINGS_R[COMBINED],0),COLUMN(STANDINGS_R[PLACE IN LEAGUE]))</f>
        <v>13</v>
      </c>
      <c r="F637">
        <f>16-INDEX(STANDINGS_HR[],MATCH(Table1[[#This Row],[COMBINED]],STANDINGS_HR[COMBINED],0),COLUMN(STANDINGS_HR[PLACE IN LEAGUE]))</f>
        <v>8</v>
      </c>
      <c r="G637">
        <f>16-INDEX(STANDINGS_RBI[],MATCH(Table1[[#This Row],[COMBINED]],STANDINGS_RBI[COMBINED],0),COLUMN(STANDINGS_RBI[PLACE IN LEAGUE]))</f>
        <v>10</v>
      </c>
      <c r="H637">
        <f>16-INDEX(STANDINGS_SB[],MATCH(Table1[[#This Row],[COMBINED]],STANDINGS_SB[COMBINED],0),COLUMN(STANDINGS_SB[PLACE IN LEAGUE]))</f>
        <v>13</v>
      </c>
      <c r="I637">
        <f>16-INDEX(STANDINGS_ERA[],MATCH(Table1[[#This Row],[COMBINED]],STANDINGS_ERA[COMBINED],0),COLUMN(STANDINGS_ERA[PLACE IN LEAGUE]))</f>
        <v>12</v>
      </c>
      <c r="J637">
        <f>16-INDEX(STANDINGS_WHIP[],MATCH(Table1[[#This Row],[COMBINED]],STANDINGS_WHIP[COMBINED],0),COLUMN(STANDINGS_WHIP[PLACE IN LEAGUE]))</f>
        <v>12</v>
      </c>
      <c r="K637">
        <f>16-INDEX(STANDINGS_W[],MATCH(Table1[[#This Row],[COMBINED]],STANDINGS_W[COMBINED],0),COLUMN(STANDINGS_W[PLACE IN LEAGUE]))</f>
        <v>14</v>
      </c>
      <c r="L637">
        <f>16-INDEX(STANDINGS_K[],MATCH(Table1[[#This Row],[COMBINED]],STANDINGS_K[COMBINED],0),COLUMN(STANDINGS_K[PLACE IN LEAGUE]))</f>
        <v>14</v>
      </c>
      <c r="M637">
        <f>16-INDEX(STANDINGS_SV[],MATCH(Table1[[#This Row],[COMBINED]],STANDINGS_SV[COMBINED],0),COLUMN(STANDINGS_SV[PLACE IN LEAGUE]))</f>
        <v>3</v>
      </c>
      <c r="N637">
        <f>SUM(Table1[[#This Row],[BA]:[SV]])</f>
        <v>108</v>
      </c>
      <c r="O637">
        <v>2</v>
      </c>
    </row>
    <row r="638" spans="1:15" x14ac:dyDescent="0.25">
      <c r="A638" t="s">
        <v>1015</v>
      </c>
      <c r="B638" t="s">
        <v>1016</v>
      </c>
      <c r="C638" t="str">
        <f>Table1[[#This Row],[League]]&amp;Table1[[#This Row],[Team]]</f>
        <v>$150 Draft Champions Express Mar 13 7:00 pm Lg.3905Green Sam</v>
      </c>
      <c r="D638">
        <f>16-INDEX(STANDINGS_BA[],MATCH(Table1[[#This Row],[COMBINED]],STANDINGS_BA[COMBINED],0),COLUMN(STANDINGS_BA[PLACE IN LEAGUE]))</f>
        <v>15</v>
      </c>
      <c r="E638">
        <f>16-INDEX(STANDINGS_R[],MATCH(Table1[[#This Row],[COMBINED]],STANDINGS_R[COMBINED],0),COLUMN(STANDINGS_R[PLACE IN LEAGUE]))</f>
        <v>12</v>
      </c>
      <c r="F638">
        <f>16-INDEX(STANDINGS_HR[],MATCH(Table1[[#This Row],[COMBINED]],STANDINGS_HR[COMBINED],0),COLUMN(STANDINGS_HR[PLACE IN LEAGUE]))</f>
        <v>14</v>
      </c>
      <c r="G638">
        <f>16-INDEX(STANDINGS_RBI[],MATCH(Table1[[#This Row],[COMBINED]],STANDINGS_RBI[COMBINED],0),COLUMN(STANDINGS_RBI[PLACE IN LEAGUE]))</f>
        <v>15</v>
      </c>
      <c r="H638">
        <f>16-INDEX(STANDINGS_SB[],MATCH(Table1[[#This Row],[COMBINED]],STANDINGS_SB[COMBINED],0),COLUMN(STANDINGS_SB[PLACE IN LEAGUE]))</f>
        <v>10</v>
      </c>
      <c r="I638">
        <f>16-INDEX(STANDINGS_ERA[],MATCH(Table1[[#This Row],[COMBINED]],STANDINGS_ERA[COMBINED],0),COLUMN(STANDINGS_ERA[PLACE IN LEAGUE]))</f>
        <v>4</v>
      </c>
      <c r="J638">
        <f>16-INDEX(STANDINGS_WHIP[],MATCH(Table1[[#This Row],[COMBINED]],STANDINGS_WHIP[COMBINED],0),COLUMN(STANDINGS_WHIP[PLACE IN LEAGUE]))</f>
        <v>3</v>
      </c>
      <c r="K638">
        <f>16-INDEX(STANDINGS_W[],MATCH(Table1[[#This Row],[COMBINED]],STANDINGS_W[COMBINED],0),COLUMN(STANDINGS_W[PLACE IN LEAGUE]))</f>
        <v>13</v>
      </c>
      <c r="L638">
        <f>16-INDEX(STANDINGS_K[],MATCH(Table1[[#This Row],[COMBINED]],STANDINGS_K[COMBINED],0),COLUMN(STANDINGS_K[PLACE IN LEAGUE]))</f>
        <v>13</v>
      </c>
      <c r="M638">
        <f>16-INDEX(STANDINGS_SV[],MATCH(Table1[[#This Row],[COMBINED]],STANDINGS_SV[COMBINED],0),COLUMN(STANDINGS_SV[PLACE IN LEAGUE]))</f>
        <v>8</v>
      </c>
      <c r="N638">
        <f>SUM(Table1[[#This Row],[BA]:[SV]])</f>
        <v>107</v>
      </c>
      <c r="O638">
        <v>3</v>
      </c>
    </row>
    <row r="639" spans="1:15" x14ac:dyDescent="0.25">
      <c r="A639" t="s">
        <v>135</v>
      </c>
      <c r="B639" t="s">
        <v>1016</v>
      </c>
      <c r="C639" t="str">
        <f>Table1[[#This Row],[League]]&amp;Table1[[#This Row],[Team]]</f>
        <v>$150 Draft Champions Express Mar 13 7:00 pm Lg.3905Brewte Force</v>
      </c>
      <c r="D639">
        <f>16-INDEX(STANDINGS_BA[],MATCH(Table1[[#This Row],[COMBINED]],STANDINGS_BA[COMBINED],0),COLUMN(STANDINGS_BA[PLACE IN LEAGUE]))</f>
        <v>13</v>
      </c>
      <c r="E639">
        <f>16-INDEX(STANDINGS_R[],MATCH(Table1[[#This Row],[COMBINED]],STANDINGS_R[COMBINED],0),COLUMN(STANDINGS_R[PLACE IN LEAGUE]))</f>
        <v>15</v>
      </c>
      <c r="F639">
        <f>16-INDEX(STANDINGS_HR[],MATCH(Table1[[#This Row],[COMBINED]],STANDINGS_HR[COMBINED],0),COLUMN(STANDINGS_HR[PLACE IN LEAGUE]))</f>
        <v>15</v>
      </c>
      <c r="G639">
        <f>16-INDEX(STANDINGS_RBI[],MATCH(Table1[[#This Row],[COMBINED]],STANDINGS_RBI[COMBINED],0),COLUMN(STANDINGS_RBI[PLACE IN LEAGUE]))</f>
        <v>14</v>
      </c>
      <c r="H639">
        <f>16-INDEX(STANDINGS_SB[],MATCH(Table1[[#This Row],[COMBINED]],STANDINGS_SB[COMBINED],0),COLUMN(STANDINGS_SB[PLACE IN LEAGUE]))</f>
        <v>7</v>
      </c>
      <c r="I639">
        <f>16-INDEX(STANDINGS_ERA[],MATCH(Table1[[#This Row],[COMBINED]],STANDINGS_ERA[COMBINED],0),COLUMN(STANDINGS_ERA[PLACE IN LEAGUE]))</f>
        <v>3</v>
      </c>
      <c r="J639">
        <f>16-INDEX(STANDINGS_WHIP[],MATCH(Table1[[#This Row],[COMBINED]],STANDINGS_WHIP[COMBINED],0),COLUMN(STANDINGS_WHIP[PLACE IN LEAGUE]))</f>
        <v>6</v>
      </c>
      <c r="K639">
        <f>16-INDEX(STANDINGS_W[],MATCH(Table1[[#This Row],[COMBINED]],STANDINGS_W[COMBINED],0),COLUMN(STANDINGS_W[PLACE IN LEAGUE]))</f>
        <v>6</v>
      </c>
      <c r="L639">
        <f>16-INDEX(STANDINGS_K[],MATCH(Table1[[#This Row],[COMBINED]],STANDINGS_K[COMBINED],0),COLUMN(STANDINGS_K[PLACE IN LEAGUE]))</f>
        <v>9</v>
      </c>
      <c r="M639">
        <f>16-INDEX(STANDINGS_SV[],MATCH(Table1[[#This Row],[COMBINED]],STANDINGS_SV[COMBINED],0),COLUMN(STANDINGS_SV[PLACE IN LEAGUE]))</f>
        <v>6</v>
      </c>
      <c r="N639">
        <f>SUM(Table1[[#This Row],[BA]:[SV]])</f>
        <v>94</v>
      </c>
      <c r="O639">
        <v>4</v>
      </c>
    </row>
    <row r="640" spans="1:15" x14ac:dyDescent="0.25">
      <c r="A640" t="s">
        <v>1017</v>
      </c>
      <c r="B640" t="s">
        <v>1016</v>
      </c>
      <c r="C640" t="str">
        <f>Table1[[#This Row],[League]]&amp;Table1[[#This Row],[Team]]</f>
        <v>$150 Draft Champions Express Mar 13 7:00 pm Lg.3905The Green Bastards</v>
      </c>
      <c r="D640">
        <f>16-INDEX(STANDINGS_BA[],MATCH(Table1[[#This Row],[COMBINED]],STANDINGS_BA[COMBINED],0),COLUMN(STANDINGS_BA[PLACE IN LEAGUE]))</f>
        <v>12</v>
      </c>
      <c r="E640">
        <f>16-INDEX(STANDINGS_R[],MATCH(Table1[[#This Row],[COMBINED]],STANDINGS_R[COMBINED],0),COLUMN(STANDINGS_R[PLACE IN LEAGUE]))</f>
        <v>4</v>
      </c>
      <c r="F640">
        <f>16-INDEX(STANDINGS_HR[],MATCH(Table1[[#This Row],[COMBINED]],STANDINGS_HR[COMBINED],0),COLUMN(STANDINGS_HR[PLACE IN LEAGUE]))</f>
        <v>2</v>
      </c>
      <c r="G640">
        <f>16-INDEX(STANDINGS_RBI[],MATCH(Table1[[#This Row],[COMBINED]],STANDINGS_RBI[COMBINED],0),COLUMN(STANDINGS_RBI[PLACE IN LEAGUE]))</f>
        <v>8</v>
      </c>
      <c r="H640">
        <f>16-INDEX(STANDINGS_SB[],MATCH(Table1[[#This Row],[COMBINED]],STANDINGS_SB[COMBINED],0),COLUMN(STANDINGS_SB[PLACE IN LEAGUE]))</f>
        <v>3</v>
      </c>
      <c r="I640">
        <f>16-INDEX(STANDINGS_ERA[],MATCH(Table1[[#This Row],[COMBINED]],STANDINGS_ERA[COMBINED],0),COLUMN(STANDINGS_ERA[PLACE IN LEAGUE]))</f>
        <v>15</v>
      </c>
      <c r="J640">
        <f>16-INDEX(STANDINGS_WHIP[],MATCH(Table1[[#This Row],[COMBINED]],STANDINGS_WHIP[COMBINED],0),COLUMN(STANDINGS_WHIP[PLACE IN LEAGUE]))</f>
        <v>14</v>
      </c>
      <c r="K640">
        <f>16-INDEX(STANDINGS_W[],MATCH(Table1[[#This Row],[COMBINED]],STANDINGS_W[COMBINED],0),COLUMN(STANDINGS_W[PLACE IN LEAGUE]))</f>
        <v>9</v>
      </c>
      <c r="L640">
        <f>16-INDEX(STANDINGS_K[],MATCH(Table1[[#This Row],[COMBINED]],STANDINGS_K[COMBINED],0),COLUMN(STANDINGS_K[PLACE IN LEAGUE]))</f>
        <v>10</v>
      </c>
      <c r="M640">
        <f>16-INDEX(STANDINGS_SV[],MATCH(Table1[[#This Row],[COMBINED]],STANDINGS_SV[COMBINED],0),COLUMN(STANDINGS_SV[PLACE IN LEAGUE]))</f>
        <v>13</v>
      </c>
      <c r="N640">
        <f>SUM(Table1[[#This Row],[BA]:[SV]])</f>
        <v>90</v>
      </c>
      <c r="O640">
        <v>5</v>
      </c>
    </row>
    <row r="641" spans="1:15" x14ac:dyDescent="0.25">
      <c r="A641" t="s">
        <v>1021</v>
      </c>
      <c r="B641" t="s">
        <v>1016</v>
      </c>
      <c r="C641" t="str">
        <f>Table1[[#This Row],[League]]&amp;Table1[[#This Row],[Team]]</f>
        <v>$150 Draft Champions Express Mar 13 7:00 pm Lg.3905Pitch Perfecto</v>
      </c>
      <c r="D641">
        <f>16-INDEX(STANDINGS_BA[],MATCH(Table1[[#This Row],[COMBINED]],STANDINGS_BA[COMBINED],0),COLUMN(STANDINGS_BA[PLACE IN LEAGUE]))</f>
        <v>5</v>
      </c>
      <c r="E641">
        <f>16-INDEX(STANDINGS_R[],MATCH(Table1[[#This Row],[COMBINED]],STANDINGS_R[COMBINED],0),COLUMN(STANDINGS_R[PLACE IN LEAGUE]))</f>
        <v>10</v>
      </c>
      <c r="F641">
        <f>16-INDEX(STANDINGS_HR[],MATCH(Table1[[#This Row],[COMBINED]],STANDINGS_HR[COMBINED],0),COLUMN(STANDINGS_HR[PLACE IN LEAGUE]))</f>
        <v>9</v>
      </c>
      <c r="G641">
        <f>16-INDEX(STANDINGS_RBI[],MATCH(Table1[[#This Row],[COMBINED]],STANDINGS_RBI[COMBINED],0),COLUMN(STANDINGS_RBI[PLACE IN LEAGUE]))</f>
        <v>7</v>
      </c>
      <c r="H641">
        <f>16-INDEX(STANDINGS_SB[],MATCH(Table1[[#This Row],[COMBINED]],STANDINGS_SB[COMBINED],0),COLUMN(STANDINGS_SB[PLACE IN LEAGUE]))</f>
        <v>9</v>
      </c>
      <c r="I641">
        <f>16-INDEX(STANDINGS_ERA[],MATCH(Table1[[#This Row],[COMBINED]],STANDINGS_ERA[COMBINED],0),COLUMN(STANDINGS_ERA[PLACE IN LEAGUE]))</f>
        <v>8</v>
      </c>
      <c r="J641">
        <f>16-INDEX(STANDINGS_WHIP[],MATCH(Table1[[#This Row],[COMBINED]],STANDINGS_WHIP[COMBINED],0),COLUMN(STANDINGS_WHIP[PLACE IN LEAGUE]))</f>
        <v>8</v>
      </c>
      <c r="K641">
        <f>16-INDEX(STANDINGS_W[],MATCH(Table1[[#This Row],[COMBINED]],STANDINGS_W[COMBINED],0),COLUMN(STANDINGS_W[PLACE IN LEAGUE]))</f>
        <v>11</v>
      </c>
      <c r="L641">
        <f>16-INDEX(STANDINGS_K[],MATCH(Table1[[#This Row],[COMBINED]],STANDINGS_K[COMBINED],0),COLUMN(STANDINGS_K[PLACE IN LEAGUE]))</f>
        <v>8</v>
      </c>
      <c r="M641">
        <f>16-INDEX(STANDINGS_SV[],MATCH(Table1[[#This Row],[COMBINED]],STANDINGS_SV[COMBINED],0),COLUMN(STANDINGS_SV[PLACE IN LEAGUE]))</f>
        <v>7</v>
      </c>
      <c r="N641">
        <f>SUM(Table1[[#This Row],[BA]:[SV]])</f>
        <v>82</v>
      </c>
      <c r="O641">
        <v>6</v>
      </c>
    </row>
    <row r="642" spans="1:15" x14ac:dyDescent="0.25">
      <c r="A642" t="s">
        <v>1024</v>
      </c>
      <c r="B642" t="s">
        <v>1016</v>
      </c>
      <c r="C642" t="str">
        <f>Table1[[#This Row],[League]]&amp;Table1[[#This Row],[Team]]</f>
        <v>$150 Draft Champions Express Mar 13 7:00 pm Lg.3905Roy Hobbs</v>
      </c>
      <c r="D642">
        <f>16-INDEX(STANDINGS_BA[],MATCH(Table1[[#This Row],[COMBINED]],STANDINGS_BA[COMBINED],0),COLUMN(STANDINGS_BA[PLACE IN LEAGUE]))</f>
        <v>2</v>
      </c>
      <c r="E642">
        <f>16-INDEX(STANDINGS_R[],MATCH(Table1[[#This Row],[COMBINED]],STANDINGS_R[COMBINED],0),COLUMN(STANDINGS_R[PLACE IN LEAGUE]))</f>
        <v>7</v>
      </c>
      <c r="F642">
        <f>16-INDEX(STANDINGS_HR[],MATCH(Table1[[#This Row],[COMBINED]],STANDINGS_HR[COMBINED],0),COLUMN(STANDINGS_HR[PLACE IN LEAGUE]))</f>
        <v>5</v>
      </c>
      <c r="G642">
        <f>16-INDEX(STANDINGS_RBI[],MATCH(Table1[[#This Row],[COMBINED]],STANDINGS_RBI[COMBINED],0),COLUMN(STANDINGS_RBI[PLACE IN LEAGUE]))</f>
        <v>3</v>
      </c>
      <c r="H642">
        <f>16-INDEX(STANDINGS_SB[],MATCH(Table1[[#This Row],[COMBINED]],STANDINGS_SB[COMBINED],0),COLUMN(STANDINGS_SB[PLACE IN LEAGUE]))</f>
        <v>14</v>
      </c>
      <c r="I642">
        <f>16-INDEX(STANDINGS_ERA[],MATCH(Table1[[#This Row],[COMBINED]],STANDINGS_ERA[COMBINED],0),COLUMN(STANDINGS_ERA[PLACE IN LEAGUE]))</f>
        <v>10</v>
      </c>
      <c r="J642">
        <f>16-INDEX(STANDINGS_WHIP[],MATCH(Table1[[#This Row],[COMBINED]],STANDINGS_WHIP[COMBINED],0),COLUMN(STANDINGS_WHIP[PLACE IN LEAGUE]))</f>
        <v>7</v>
      </c>
      <c r="K642">
        <f>16-INDEX(STANDINGS_W[],MATCH(Table1[[#This Row],[COMBINED]],STANDINGS_W[COMBINED],0),COLUMN(STANDINGS_W[PLACE IN LEAGUE]))</f>
        <v>10</v>
      </c>
      <c r="L642">
        <f>16-INDEX(STANDINGS_K[],MATCH(Table1[[#This Row],[COMBINED]],STANDINGS_K[COMBINED],0),COLUMN(STANDINGS_K[PLACE IN LEAGUE]))</f>
        <v>6</v>
      </c>
      <c r="M642">
        <f>16-INDEX(STANDINGS_SV[],MATCH(Table1[[#This Row],[COMBINED]],STANDINGS_SV[COMBINED],0),COLUMN(STANDINGS_SV[PLACE IN LEAGUE]))</f>
        <v>14</v>
      </c>
      <c r="N642">
        <f>SUM(Table1[[#This Row],[BA]:[SV]])</f>
        <v>78</v>
      </c>
      <c r="O642">
        <v>7</v>
      </c>
    </row>
    <row r="643" spans="1:15" x14ac:dyDescent="0.25">
      <c r="A643" t="s">
        <v>1025</v>
      </c>
      <c r="B643" t="s">
        <v>1016</v>
      </c>
      <c r="C643" t="str">
        <f>Table1[[#This Row],[League]]&amp;Table1[[#This Row],[Team]]</f>
        <v>$150 Draft Champions Express Mar 13 7:00 pm Lg.3905J money clutch putts2</v>
      </c>
      <c r="D643">
        <f>16-INDEX(STANDINGS_BA[],MATCH(Table1[[#This Row],[COMBINED]],STANDINGS_BA[COMBINED],0),COLUMN(STANDINGS_BA[PLACE IN LEAGUE]))</f>
        <v>1</v>
      </c>
      <c r="E643">
        <f>16-INDEX(STANDINGS_R[],MATCH(Table1[[#This Row],[COMBINED]],STANDINGS_R[COMBINED],0),COLUMN(STANDINGS_R[PLACE IN LEAGUE]))</f>
        <v>2</v>
      </c>
      <c r="F643">
        <f>16-INDEX(STANDINGS_HR[],MATCH(Table1[[#This Row],[COMBINED]],STANDINGS_HR[COMBINED],0),COLUMN(STANDINGS_HR[PLACE IN LEAGUE]))</f>
        <v>7</v>
      </c>
      <c r="G643">
        <f>16-INDEX(STANDINGS_RBI[],MATCH(Table1[[#This Row],[COMBINED]],STANDINGS_RBI[COMBINED],0),COLUMN(STANDINGS_RBI[PLACE IN LEAGUE]))</f>
        <v>4</v>
      </c>
      <c r="H643">
        <f>16-INDEX(STANDINGS_SB[],MATCH(Table1[[#This Row],[COMBINED]],STANDINGS_SB[COMBINED],0),COLUMN(STANDINGS_SB[PLACE IN LEAGUE]))</f>
        <v>1</v>
      </c>
      <c r="I643">
        <f>16-INDEX(STANDINGS_ERA[],MATCH(Table1[[#This Row],[COMBINED]],STANDINGS_ERA[COMBINED],0),COLUMN(STANDINGS_ERA[PLACE IN LEAGUE]))</f>
        <v>14</v>
      </c>
      <c r="J643">
        <f>16-INDEX(STANDINGS_WHIP[],MATCH(Table1[[#This Row],[COMBINED]],STANDINGS_WHIP[COMBINED],0),COLUMN(STANDINGS_WHIP[PLACE IN LEAGUE]))</f>
        <v>15</v>
      </c>
      <c r="K643">
        <f>16-INDEX(STANDINGS_W[],MATCH(Table1[[#This Row],[COMBINED]],STANDINGS_W[COMBINED],0),COLUMN(STANDINGS_W[PLACE IN LEAGUE]))</f>
        <v>5</v>
      </c>
      <c r="L643">
        <f>16-INDEX(STANDINGS_K[],MATCH(Table1[[#This Row],[COMBINED]],STANDINGS_K[COMBINED],0),COLUMN(STANDINGS_K[PLACE IN LEAGUE]))</f>
        <v>12</v>
      </c>
      <c r="M643">
        <f>16-INDEX(STANDINGS_SV[],MATCH(Table1[[#This Row],[COMBINED]],STANDINGS_SV[COMBINED],0),COLUMN(STANDINGS_SV[PLACE IN LEAGUE]))</f>
        <v>15</v>
      </c>
      <c r="N643">
        <f>SUM(Table1[[#This Row],[BA]:[SV]])</f>
        <v>76</v>
      </c>
      <c r="O643">
        <v>8</v>
      </c>
    </row>
    <row r="644" spans="1:15" x14ac:dyDescent="0.25">
      <c r="A644" t="s">
        <v>1020</v>
      </c>
      <c r="B644" t="s">
        <v>1016</v>
      </c>
      <c r="C644" t="str">
        <f>Table1[[#This Row],[League]]&amp;Table1[[#This Row],[Team]]</f>
        <v>$150 Draft Champions Express Mar 13 7:00 pm Lg.3905Amazins2</v>
      </c>
      <c r="D644">
        <f>16-INDEX(STANDINGS_BA[],MATCH(Table1[[#This Row],[COMBINED]],STANDINGS_BA[COMBINED],0),COLUMN(STANDINGS_BA[PLACE IN LEAGUE]))</f>
        <v>6</v>
      </c>
      <c r="E644">
        <f>16-INDEX(STANDINGS_R[],MATCH(Table1[[#This Row],[COMBINED]],STANDINGS_R[COMBINED],0),COLUMN(STANDINGS_R[PLACE IN LEAGUE]))</f>
        <v>11</v>
      </c>
      <c r="F644">
        <f>16-INDEX(STANDINGS_HR[],MATCH(Table1[[#This Row],[COMBINED]],STANDINGS_HR[COMBINED],0),COLUMN(STANDINGS_HR[PLACE IN LEAGUE]))</f>
        <v>11</v>
      </c>
      <c r="G644">
        <f>16-INDEX(STANDINGS_RBI[],MATCH(Table1[[#This Row],[COMBINED]],STANDINGS_RBI[COMBINED],0),COLUMN(STANDINGS_RBI[PLACE IN LEAGUE]))</f>
        <v>13</v>
      </c>
      <c r="H644">
        <f>16-INDEX(STANDINGS_SB[],MATCH(Table1[[#This Row],[COMBINED]],STANDINGS_SB[COMBINED],0),COLUMN(STANDINGS_SB[PLACE IN LEAGUE]))</f>
        <v>4</v>
      </c>
      <c r="I644">
        <f>16-INDEX(STANDINGS_ERA[],MATCH(Table1[[#This Row],[COMBINED]],STANDINGS_ERA[COMBINED],0),COLUMN(STANDINGS_ERA[PLACE IN LEAGUE]))</f>
        <v>2</v>
      </c>
      <c r="J644">
        <f>16-INDEX(STANDINGS_WHIP[],MATCH(Table1[[#This Row],[COMBINED]],STANDINGS_WHIP[COMBINED],0),COLUMN(STANDINGS_WHIP[PLACE IN LEAGUE]))</f>
        <v>1</v>
      </c>
      <c r="K644">
        <f>16-INDEX(STANDINGS_W[],MATCH(Table1[[#This Row],[COMBINED]],STANDINGS_W[COMBINED],0),COLUMN(STANDINGS_W[PLACE IN LEAGUE]))</f>
        <v>15</v>
      </c>
      <c r="L644">
        <f>16-INDEX(STANDINGS_K[],MATCH(Table1[[#This Row],[COMBINED]],STANDINGS_K[COMBINED],0),COLUMN(STANDINGS_K[PLACE IN LEAGUE]))</f>
        <v>11</v>
      </c>
      <c r="M644">
        <f>16-INDEX(STANDINGS_SV[],MATCH(Table1[[#This Row],[COMBINED]],STANDINGS_SV[COMBINED],0),COLUMN(STANDINGS_SV[PLACE IN LEAGUE]))</f>
        <v>1</v>
      </c>
      <c r="N644">
        <f>SUM(Table1[[#This Row],[BA]:[SV]])</f>
        <v>75</v>
      </c>
      <c r="O644">
        <v>9</v>
      </c>
    </row>
    <row r="645" spans="1:15" x14ac:dyDescent="0.25">
      <c r="A645" t="s">
        <v>209</v>
      </c>
      <c r="B645" t="s">
        <v>1016</v>
      </c>
      <c r="C645" t="str">
        <f>Table1[[#This Row],[League]]&amp;Table1[[#This Row],[Team]]</f>
        <v>$150 Draft Champions Express Mar 13 7:00 pm Lg.3905Team Jung</v>
      </c>
      <c r="D645">
        <f>16-INDEX(STANDINGS_BA[],MATCH(Table1[[#This Row],[COMBINED]],STANDINGS_BA[COMBINED],0),COLUMN(STANDINGS_BA[PLACE IN LEAGUE]))</f>
        <v>11</v>
      </c>
      <c r="E645">
        <f>16-INDEX(STANDINGS_R[],MATCH(Table1[[#This Row],[COMBINED]],STANDINGS_R[COMBINED],0),COLUMN(STANDINGS_R[PLACE IN LEAGUE]))</f>
        <v>8</v>
      </c>
      <c r="F645">
        <f>16-INDEX(STANDINGS_HR[],MATCH(Table1[[#This Row],[COMBINED]],STANDINGS_HR[COMBINED],0),COLUMN(STANDINGS_HR[PLACE IN LEAGUE]))</f>
        <v>1</v>
      </c>
      <c r="G645">
        <f>16-INDEX(STANDINGS_RBI[],MATCH(Table1[[#This Row],[COMBINED]],STANDINGS_RBI[COMBINED],0),COLUMN(STANDINGS_RBI[PLACE IN LEAGUE]))</f>
        <v>5</v>
      </c>
      <c r="H645">
        <f>16-INDEX(STANDINGS_SB[],MATCH(Table1[[#This Row],[COMBINED]],STANDINGS_SB[COMBINED],0),COLUMN(STANDINGS_SB[PLACE IN LEAGUE]))</f>
        <v>6</v>
      </c>
      <c r="I645">
        <f>16-INDEX(STANDINGS_ERA[],MATCH(Table1[[#This Row],[COMBINED]],STANDINGS_ERA[COMBINED],0),COLUMN(STANDINGS_ERA[PLACE IN LEAGUE]))</f>
        <v>9</v>
      </c>
      <c r="J645">
        <f>16-INDEX(STANDINGS_WHIP[],MATCH(Table1[[#This Row],[COMBINED]],STANDINGS_WHIP[COMBINED],0),COLUMN(STANDINGS_WHIP[PLACE IN LEAGUE]))</f>
        <v>10</v>
      </c>
      <c r="K645">
        <f>16-INDEX(STANDINGS_W[],MATCH(Table1[[#This Row],[COMBINED]],STANDINGS_W[COMBINED],0),COLUMN(STANDINGS_W[PLACE IN LEAGUE]))</f>
        <v>4</v>
      </c>
      <c r="L645">
        <f>16-INDEX(STANDINGS_K[],MATCH(Table1[[#This Row],[COMBINED]],STANDINGS_K[COMBINED],0),COLUMN(STANDINGS_K[PLACE IN LEAGUE]))</f>
        <v>7</v>
      </c>
      <c r="M645">
        <f>16-INDEX(STANDINGS_SV[],MATCH(Table1[[#This Row],[COMBINED]],STANDINGS_SV[COMBINED],0),COLUMN(STANDINGS_SV[PLACE IN LEAGUE]))</f>
        <v>12</v>
      </c>
      <c r="N645">
        <f>SUM(Table1[[#This Row],[BA]:[SV]])</f>
        <v>73</v>
      </c>
      <c r="O645">
        <v>10</v>
      </c>
    </row>
    <row r="646" spans="1:15" x14ac:dyDescent="0.25">
      <c r="A646" t="s">
        <v>1022</v>
      </c>
      <c r="B646" t="s">
        <v>1016</v>
      </c>
      <c r="C646" t="str">
        <f>Table1[[#This Row],[League]]&amp;Table1[[#This Row],[Team]]</f>
        <v>$150 Draft Champions Express Mar 13 7:00 pm Lg.3905Charlie Hustles Angels</v>
      </c>
      <c r="D646">
        <f>16-INDEX(STANDINGS_BA[],MATCH(Table1[[#This Row],[COMBINED]],STANDINGS_BA[COMBINED],0),COLUMN(STANDINGS_BA[PLACE IN LEAGUE]))</f>
        <v>4</v>
      </c>
      <c r="E646">
        <f>16-INDEX(STANDINGS_R[],MATCH(Table1[[#This Row],[COMBINED]],STANDINGS_R[COMBINED],0),COLUMN(STANDINGS_R[PLACE IN LEAGUE]))</f>
        <v>9</v>
      </c>
      <c r="F646">
        <f>16-INDEX(STANDINGS_HR[],MATCH(Table1[[#This Row],[COMBINED]],STANDINGS_HR[COMBINED],0),COLUMN(STANDINGS_HR[PLACE IN LEAGUE]))</f>
        <v>12</v>
      </c>
      <c r="G646">
        <f>16-INDEX(STANDINGS_RBI[],MATCH(Table1[[#This Row],[COMBINED]],STANDINGS_RBI[COMBINED],0),COLUMN(STANDINGS_RBI[PLACE IN LEAGUE]))</f>
        <v>12</v>
      </c>
      <c r="H646">
        <f>16-INDEX(STANDINGS_SB[],MATCH(Table1[[#This Row],[COMBINED]],STANDINGS_SB[COMBINED],0),COLUMN(STANDINGS_SB[PLACE IN LEAGUE]))</f>
        <v>8</v>
      </c>
      <c r="I646">
        <f>16-INDEX(STANDINGS_ERA[],MATCH(Table1[[#This Row],[COMBINED]],STANDINGS_ERA[COMBINED],0),COLUMN(STANDINGS_ERA[PLACE IN LEAGUE]))</f>
        <v>6</v>
      </c>
      <c r="J646">
        <f>16-INDEX(STANDINGS_WHIP[],MATCH(Table1[[#This Row],[COMBINED]],STANDINGS_WHIP[COMBINED],0),COLUMN(STANDINGS_WHIP[PLACE IN LEAGUE]))</f>
        <v>9</v>
      </c>
      <c r="K646">
        <f>16-INDEX(STANDINGS_W[],MATCH(Table1[[#This Row],[COMBINED]],STANDINGS_W[COMBINED],0),COLUMN(STANDINGS_W[PLACE IN LEAGUE]))</f>
        <v>1</v>
      </c>
      <c r="L646">
        <f>16-INDEX(STANDINGS_K[],MATCH(Table1[[#This Row],[COMBINED]],STANDINGS_K[COMBINED],0),COLUMN(STANDINGS_K[PLACE IN LEAGUE]))</f>
        <v>1</v>
      </c>
      <c r="M646">
        <f>16-INDEX(STANDINGS_SV[],MATCH(Table1[[#This Row],[COMBINED]],STANDINGS_SV[COMBINED],0),COLUMN(STANDINGS_SV[PLACE IN LEAGUE]))</f>
        <v>10</v>
      </c>
      <c r="N646">
        <f>SUM(Table1[[#This Row],[BA]:[SV]])</f>
        <v>72</v>
      </c>
      <c r="O646">
        <v>11</v>
      </c>
    </row>
    <row r="647" spans="1:15" x14ac:dyDescent="0.25">
      <c r="A647" t="s">
        <v>1018</v>
      </c>
      <c r="B647" t="s">
        <v>1016</v>
      </c>
      <c r="C647" t="str">
        <f>Table1[[#This Row],[League]]&amp;Table1[[#This Row],[Team]]</f>
        <v>$150 Draft Champions Express Mar 13 7:00 pm Lg.3905The Garaged Ferraris</v>
      </c>
      <c r="D647">
        <f>16-INDEX(STANDINGS_BA[],MATCH(Table1[[#This Row],[COMBINED]],STANDINGS_BA[COMBINED],0),COLUMN(STANDINGS_BA[PLACE IN LEAGUE]))</f>
        <v>10</v>
      </c>
      <c r="E647">
        <f>16-INDEX(STANDINGS_R[],MATCH(Table1[[#This Row],[COMBINED]],STANDINGS_R[COMBINED],0),COLUMN(STANDINGS_R[PLACE IN LEAGUE]))</f>
        <v>3</v>
      </c>
      <c r="F647">
        <f>16-INDEX(STANDINGS_HR[],MATCH(Table1[[#This Row],[COMBINED]],STANDINGS_HR[COMBINED],0),COLUMN(STANDINGS_HR[PLACE IN LEAGUE]))</f>
        <v>3</v>
      </c>
      <c r="G647">
        <f>16-INDEX(STANDINGS_RBI[],MATCH(Table1[[#This Row],[COMBINED]],STANDINGS_RBI[COMBINED],0),COLUMN(STANDINGS_RBI[PLACE IN LEAGUE]))</f>
        <v>1</v>
      </c>
      <c r="H647">
        <f>16-INDEX(STANDINGS_SB[],MATCH(Table1[[#This Row],[COMBINED]],STANDINGS_SB[COMBINED],0),COLUMN(STANDINGS_SB[PLACE IN LEAGUE]))</f>
        <v>11</v>
      </c>
      <c r="I647">
        <f>16-INDEX(STANDINGS_ERA[],MATCH(Table1[[#This Row],[COMBINED]],STANDINGS_ERA[COMBINED],0),COLUMN(STANDINGS_ERA[PLACE IN LEAGUE]))</f>
        <v>5</v>
      </c>
      <c r="J647">
        <f>16-INDEX(STANDINGS_WHIP[],MATCH(Table1[[#This Row],[COMBINED]],STANDINGS_WHIP[COMBINED],0),COLUMN(STANDINGS_WHIP[PLACE IN LEAGUE]))</f>
        <v>5</v>
      </c>
      <c r="K647">
        <f>16-INDEX(STANDINGS_W[],MATCH(Table1[[#This Row],[COMBINED]],STANDINGS_W[COMBINED],0),COLUMN(STANDINGS_W[PLACE IN LEAGUE]))</f>
        <v>8</v>
      </c>
      <c r="L647">
        <f>16-INDEX(STANDINGS_K[],MATCH(Table1[[#This Row],[COMBINED]],STANDINGS_K[COMBINED],0),COLUMN(STANDINGS_K[PLACE IN LEAGUE]))</f>
        <v>5</v>
      </c>
      <c r="M647">
        <f>16-INDEX(STANDINGS_SV[],MATCH(Table1[[#This Row],[COMBINED]],STANDINGS_SV[COMBINED],0),COLUMN(STANDINGS_SV[PLACE IN LEAGUE]))</f>
        <v>9</v>
      </c>
      <c r="N647">
        <f>SUM(Table1[[#This Row],[BA]:[SV]])</f>
        <v>60</v>
      </c>
      <c r="O647">
        <v>12</v>
      </c>
    </row>
    <row r="648" spans="1:15" x14ac:dyDescent="0.25">
      <c r="A648" t="s">
        <v>164</v>
      </c>
      <c r="B648" t="s">
        <v>1016</v>
      </c>
      <c r="C648" t="str">
        <f>Table1[[#This Row],[League]]&amp;Table1[[#This Row],[Team]]</f>
        <v>$150 Draft Champions Express Mar 13 7:00 pm Lg.3905KISS MY BUNT</v>
      </c>
      <c r="D648">
        <f>16-INDEX(STANDINGS_BA[],MATCH(Table1[[#This Row],[COMBINED]],STANDINGS_BA[COMBINED],0),COLUMN(STANDINGS_BA[PLACE IN LEAGUE]))</f>
        <v>8</v>
      </c>
      <c r="E648">
        <f>16-INDEX(STANDINGS_R[],MATCH(Table1[[#This Row],[COMBINED]],STANDINGS_R[COMBINED],0),COLUMN(STANDINGS_R[PLACE IN LEAGUE]))</f>
        <v>1</v>
      </c>
      <c r="F648">
        <f>16-INDEX(STANDINGS_HR[],MATCH(Table1[[#This Row],[COMBINED]],STANDINGS_HR[COMBINED],0),COLUMN(STANDINGS_HR[PLACE IN LEAGUE]))</f>
        <v>6</v>
      </c>
      <c r="G648">
        <f>16-INDEX(STANDINGS_RBI[],MATCH(Table1[[#This Row],[COMBINED]],STANDINGS_RBI[COMBINED],0),COLUMN(STANDINGS_RBI[PLACE IN LEAGUE]))</f>
        <v>6</v>
      </c>
      <c r="H648">
        <f>16-INDEX(STANDINGS_SB[],MATCH(Table1[[#This Row],[COMBINED]],STANDINGS_SB[COMBINED],0),COLUMN(STANDINGS_SB[PLACE IN LEAGUE]))</f>
        <v>2</v>
      </c>
      <c r="I648">
        <f>16-INDEX(STANDINGS_ERA[],MATCH(Table1[[#This Row],[COMBINED]],STANDINGS_ERA[COMBINED],0),COLUMN(STANDINGS_ERA[PLACE IN LEAGUE]))</f>
        <v>11</v>
      </c>
      <c r="J648">
        <f>16-INDEX(STANDINGS_WHIP[],MATCH(Table1[[#This Row],[COMBINED]],STANDINGS_WHIP[COMBINED],0),COLUMN(STANDINGS_WHIP[PLACE IN LEAGUE]))</f>
        <v>11</v>
      </c>
      <c r="K648">
        <f>16-INDEX(STANDINGS_W[],MATCH(Table1[[#This Row],[COMBINED]],STANDINGS_W[COMBINED],0),COLUMN(STANDINGS_W[PLACE IN LEAGUE]))</f>
        <v>7</v>
      </c>
      <c r="L648">
        <f>16-INDEX(STANDINGS_K[],MATCH(Table1[[#This Row],[COMBINED]],STANDINGS_K[COMBINED],0),COLUMN(STANDINGS_K[PLACE IN LEAGUE]))</f>
        <v>3</v>
      </c>
      <c r="M648">
        <f>16-INDEX(STANDINGS_SV[],MATCH(Table1[[#This Row],[COMBINED]],STANDINGS_SV[COMBINED],0),COLUMN(STANDINGS_SV[PLACE IN LEAGUE]))</f>
        <v>2</v>
      </c>
      <c r="N648">
        <f>SUM(Table1[[#This Row],[BA]:[SV]])</f>
        <v>57</v>
      </c>
      <c r="O648">
        <v>13</v>
      </c>
    </row>
    <row r="649" spans="1:15" x14ac:dyDescent="0.25">
      <c r="A649" t="s">
        <v>1019</v>
      </c>
      <c r="B649" t="s">
        <v>1016</v>
      </c>
      <c r="C649" t="str">
        <f>Table1[[#This Row],[League]]&amp;Table1[[#This Row],[Team]]</f>
        <v>$150 Draft Champions Express Mar 13 7:00 pm Lg.3905Team jauvin</v>
      </c>
      <c r="D649">
        <f>16-INDEX(STANDINGS_BA[],MATCH(Table1[[#This Row],[COMBINED]],STANDINGS_BA[COMBINED],0),COLUMN(STANDINGS_BA[PLACE IN LEAGUE]))</f>
        <v>7</v>
      </c>
      <c r="E649">
        <f>16-INDEX(STANDINGS_R[],MATCH(Table1[[#This Row],[COMBINED]],STANDINGS_R[COMBINED],0),COLUMN(STANDINGS_R[PLACE IN LEAGUE]))</f>
        <v>6</v>
      </c>
      <c r="F649">
        <f>16-INDEX(STANDINGS_HR[],MATCH(Table1[[#This Row],[COMBINED]],STANDINGS_HR[COMBINED],0),COLUMN(STANDINGS_HR[PLACE IN LEAGUE]))</f>
        <v>13</v>
      </c>
      <c r="G649">
        <f>16-INDEX(STANDINGS_RBI[],MATCH(Table1[[#This Row],[COMBINED]],STANDINGS_RBI[COMBINED],0),COLUMN(STANDINGS_RBI[PLACE IN LEAGUE]))</f>
        <v>11</v>
      </c>
      <c r="H649">
        <f>16-INDEX(STANDINGS_SB[],MATCH(Table1[[#This Row],[COMBINED]],STANDINGS_SB[COMBINED],0),COLUMN(STANDINGS_SB[PLACE IN LEAGUE]))</f>
        <v>5</v>
      </c>
      <c r="I649">
        <f>16-INDEX(STANDINGS_ERA[],MATCH(Table1[[#This Row],[COMBINED]],STANDINGS_ERA[COMBINED],0),COLUMN(STANDINGS_ERA[PLACE IN LEAGUE]))</f>
        <v>1</v>
      </c>
      <c r="J649">
        <f>16-INDEX(STANDINGS_WHIP[],MATCH(Table1[[#This Row],[COMBINED]],STANDINGS_WHIP[COMBINED],0),COLUMN(STANDINGS_WHIP[PLACE IN LEAGUE]))</f>
        <v>2</v>
      </c>
      <c r="K649">
        <f>16-INDEX(STANDINGS_W[],MATCH(Table1[[#This Row],[COMBINED]],STANDINGS_W[COMBINED],0),COLUMN(STANDINGS_W[PLACE IN LEAGUE]))</f>
        <v>3</v>
      </c>
      <c r="L649">
        <f>16-INDEX(STANDINGS_K[],MATCH(Table1[[#This Row],[COMBINED]],STANDINGS_K[COMBINED],0),COLUMN(STANDINGS_K[PLACE IN LEAGUE]))</f>
        <v>4</v>
      </c>
      <c r="M649">
        <f>16-INDEX(STANDINGS_SV[],MATCH(Table1[[#This Row],[COMBINED]],STANDINGS_SV[COMBINED],0),COLUMN(STANDINGS_SV[PLACE IN LEAGUE]))</f>
        <v>5</v>
      </c>
      <c r="N649">
        <f>SUM(Table1[[#This Row],[BA]:[SV]])</f>
        <v>57</v>
      </c>
      <c r="O649">
        <v>14</v>
      </c>
    </row>
    <row r="650" spans="1:15" x14ac:dyDescent="0.25">
      <c r="A650" t="s">
        <v>1023</v>
      </c>
      <c r="B650" t="s">
        <v>1016</v>
      </c>
      <c r="C650" t="str">
        <f>Table1[[#This Row],[League]]&amp;Table1[[#This Row],[Team]]</f>
        <v>$150 Draft Champions Express Mar 13 7:00 pm Lg.3905Brooklyn Bulldogs</v>
      </c>
      <c r="D650">
        <f>16-INDEX(STANDINGS_BA[],MATCH(Table1[[#This Row],[COMBINED]],STANDINGS_BA[COMBINED],0),COLUMN(STANDINGS_BA[PLACE IN LEAGUE]))</f>
        <v>3</v>
      </c>
      <c r="E650">
        <f>16-INDEX(STANDINGS_R[],MATCH(Table1[[#This Row],[COMBINED]],STANDINGS_R[COMBINED],0),COLUMN(STANDINGS_R[PLACE IN LEAGUE]))</f>
        <v>5</v>
      </c>
      <c r="F650">
        <f>16-INDEX(STANDINGS_HR[],MATCH(Table1[[#This Row],[COMBINED]],STANDINGS_HR[COMBINED],0),COLUMN(STANDINGS_HR[PLACE IN LEAGUE]))</f>
        <v>4</v>
      </c>
      <c r="G650">
        <f>16-INDEX(STANDINGS_RBI[],MATCH(Table1[[#This Row],[COMBINED]],STANDINGS_RBI[COMBINED],0),COLUMN(STANDINGS_RBI[PLACE IN LEAGUE]))</f>
        <v>2</v>
      </c>
      <c r="H650">
        <f>16-INDEX(STANDINGS_SB[],MATCH(Table1[[#This Row],[COMBINED]],STANDINGS_SB[COMBINED],0),COLUMN(STANDINGS_SB[PLACE IN LEAGUE]))</f>
        <v>15</v>
      </c>
      <c r="I650">
        <f>16-INDEX(STANDINGS_ERA[],MATCH(Table1[[#This Row],[COMBINED]],STANDINGS_ERA[COMBINED],0),COLUMN(STANDINGS_ERA[PLACE IN LEAGUE]))</f>
        <v>7</v>
      </c>
      <c r="J650">
        <f>16-INDEX(STANDINGS_WHIP[],MATCH(Table1[[#This Row],[COMBINED]],STANDINGS_WHIP[COMBINED],0),COLUMN(STANDINGS_WHIP[PLACE IN LEAGUE]))</f>
        <v>4</v>
      </c>
      <c r="K650">
        <f>16-INDEX(STANDINGS_W[],MATCH(Table1[[#This Row],[COMBINED]],STANDINGS_W[COMBINED],0),COLUMN(STANDINGS_W[PLACE IN LEAGUE]))</f>
        <v>2</v>
      </c>
      <c r="L650">
        <f>16-INDEX(STANDINGS_K[],MATCH(Table1[[#This Row],[COMBINED]],STANDINGS_K[COMBINED],0),COLUMN(STANDINGS_K[PLACE IN LEAGUE]))</f>
        <v>2</v>
      </c>
      <c r="M650">
        <f>16-INDEX(STANDINGS_SV[],MATCH(Table1[[#This Row],[COMBINED]],STANDINGS_SV[COMBINED],0),COLUMN(STANDINGS_SV[PLACE IN LEAGUE]))</f>
        <v>11</v>
      </c>
      <c r="N650">
        <f>SUM(Table1[[#This Row],[BA]:[SV]])</f>
        <v>55</v>
      </c>
      <c r="O650">
        <v>15</v>
      </c>
    </row>
    <row r="651" spans="1:15" x14ac:dyDescent="0.25">
      <c r="A651" t="s">
        <v>288</v>
      </c>
      <c r="B651" t="s">
        <v>1026</v>
      </c>
      <c r="C651" t="str">
        <f>Table1[[#This Row],[League]]&amp;Table1[[#This Row],[Team]]</f>
        <v>$150 Draft Champions Express Mar 18 8:00 pm Lg.3944Thunder</v>
      </c>
      <c r="D651">
        <f>16-INDEX(STANDINGS_BA[],MATCH(Table1[[#This Row],[COMBINED]],STANDINGS_BA[COMBINED],0),COLUMN(STANDINGS_BA[PLACE IN LEAGUE]))</f>
        <v>15</v>
      </c>
      <c r="E651">
        <f>16-INDEX(STANDINGS_R[],MATCH(Table1[[#This Row],[COMBINED]],STANDINGS_R[COMBINED],0),COLUMN(STANDINGS_R[PLACE IN LEAGUE]))</f>
        <v>15</v>
      </c>
      <c r="F651">
        <f>16-INDEX(STANDINGS_HR[],MATCH(Table1[[#This Row],[COMBINED]],STANDINGS_HR[COMBINED],0),COLUMN(STANDINGS_HR[PLACE IN LEAGUE]))</f>
        <v>10</v>
      </c>
      <c r="G651">
        <f>16-INDEX(STANDINGS_RBI[],MATCH(Table1[[#This Row],[COMBINED]],STANDINGS_RBI[COMBINED],0),COLUMN(STANDINGS_RBI[PLACE IN LEAGUE]))</f>
        <v>8</v>
      </c>
      <c r="H651">
        <f>16-INDEX(STANDINGS_SB[],MATCH(Table1[[#This Row],[COMBINED]],STANDINGS_SB[COMBINED],0),COLUMN(STANDINGS_SB[PLACE IN LEAGUE]))</f>
        <v>6</v>
      </c>
      <c r="I651">
        <f>16-INDEX(STANDINGS_ERA[],MATCH(Table1[[#This Row],[COMBINED]],STANDINGS_ERA[COMBINED],0),COLUMN(STANDINGS_ERA[PLACE IN LEAGUE]))</f>
        <v>15</v>
      </c>
      <c r="J651">
        <f>16-INDEX(STANDINGS_WHIP[],MATCH(Table1[[#This Row],[COMBINED]],STANDINGS_WHIP[COMBINED],0),COLUMN(STANDINGS_WHIP[PLACE IN LEAGUE]))</f>
        <v>15</v>
      </c>
      <c r="K651">
        <f>16-INDEX(STANDINGS_W[],MATCH(Table1[[#This Row],[COMBINED]],STANDINGS_W[COMBINED],0),COLUMN(STANDINGS_W[PLACE IN LEAGUE]))</f>
        <v>11</v>
      </c>
      <c r="L651">
        <f>16-INDEX(STANDINGS_K[],MATCH(Table1[[#This Row],[COMBINED]],STANDINGS_K[COMBINED],0),COLUMN(STANDINGS_K[PLACE IN LEAGUE]))</f>
        <v>13</v>
      </c>
      <c r="M651">
        <f>16-INDEX(STANDINGS_SV[],MATCH(Table1[[#This Row],[COMBINED]],STANDINGS_SV[COMBINED],0),COLUMN(STANDINGS_SV[PLACE IN LEAGUE]))</f>
        <v>13</v>
      </c>
      <c r="N651">
        <f>SUM(Table1[[#This Row],[BA]:[SV]])</f>
        <v>121</v>
      </c>
      <c r="O651">
        <v>1</v>
      </c>
    </row>
    <row r="652" spans="1:15" x14ac:dyDescent="0.25">
      <c r="A652" t="s">
        <v>1037</v>
      </c>
      <c r="B652" t="s">
        <v>1026</v>
      </c>
      <c r="C652" t="str">
        <f>Table1[[#This Row],[League]]&amp;Table1[[#This Row],[Team]]</f>
        <v>$150 Draft Champions Express Mar 18 8:00 pm Lg.3944KC Intimidators</v>
      </c>
      <c r="D652">
        <f>16-INDEX(STANDINGS_BA[],MATCH(Table1[[#This Row],[COMBINED]],STANDINGS_BA[COMBINED],0),COLUMN(STANDINGS_BA[PLACE IN LEAGUE]))</f>
        <v>3</v>
      </c>
      <c r="E652">
        <f>16-INDEX(STANDINGS_R[],MATCH(Table1[[#This Row],[COMBINED]],STANDINGS_R[COMBINED],0),COLUMN(STANDINGS_R[PLACE IN LEAGUE]))</f>
        <v>10</v>
      </c>
      <c r="F652">
        <f>16-INDEX(STANDINGS_HR[],MATCH(Table1[[#This Row],[COMBINED]],STANDINGS_HR[COMBINED],0),COLUMN(STANDINGS_HR[PLACE IN LEAGUE]))</f>
        <v>14</v>
      </c>
      <c r="G652">
        <f>16-INDEX(STANDINGS_RBI[],MATCH(Table1[[#This Row],[COMBINED]],STANDINGS_RBI[COMBINED],0),COLUMN(STANDINGS_RBI[PLACE IN LEAGUE]))</f>
        <v>15</v>
      </c>
      <c r="H652">
        <f>16-INDEX(STANDINGS_SB[],MATCH(Table1[[#This Row],[COMBINED]],STANDINGS_SB[COMBINED],0),COLUMN(STANDINGS_SB[PLACE IN LEAGUE]))</f>
        <v>14</v>
      </c>
      <c r="I652">
        <f>16-INDEX(STANDINGS_ERA[],MATCH(Table1[[#This Row],[COMBINED]],STANDINGS_ERA[COMBINED],0),COLUMN(STANDINGS_ERA[PLACE IN LEAGUE]))</f>
        <v>14</v>
      </c>
      <c r="J652">
        <f>16-INDEX(STANDINGS_WHIP[],MATCH(Table1[[#This Row],[COMBINED]],STANDINGS_WHIP[COMBINED],0),COLUMN(STANDINGS_WHIP[PLACE IN LEAGUE]))</f>
        <v>13</v>
      </c>
      <c r="K652">
        <f>16-INDEX(STANDINGS_W[],MATCH(Table1[[#This Row],[COMBINED]],STANDINGS_W[COMBINED],0),COLUMN(STANDINGS_W[PLACE IN LEAGUE]))</f>
        <v>14</v>
      </c>
      <c r="L652">
        <f>16-INDEX(STANDINGS_K[],MATCH(Table1[[#This Row],[COMBINED]],STANDINGS_K[COMBINED],0),COLUMN(STANDINGS_K[PLACE IN LEAGUE]))</f>
        <v>14</v>
      </c>
      <c r="M652">
        <f>16-INDEX(STANDINGS_SV[],MATCH(Table1[[#This Row],[COMBINED]],STANDINGS_SV[COMBINED],0),COLUMN(STANDINGS_SV[PLACE IN LEAGUE]))</f>
        <v>5</v>
      </c>
      <c r="N652">
        <f>SUM(Table1[[#This Row],[BA]:[SV]])</f>
        <v>116</v>
      </c>
      <c r="O652">
        <v>2</v>
      </c>
    </row>
    <row r="653" spans="1:15" x14ac:dyDescent="0.25">
      <c r="A653" t="s">
        <v>299</v>
      </c>
      <c r="B653" t="s">
        <v>1026</v>
      </c>
      <c r="C653" t="str">
        <f>Table1[[#This Row],[League]]&amp;Table1[[#This Row],[Team]]</f>
        <v>$150 Draft Champions Express Mar 18 8:00 pm Lg.3944Team Ulliac</v>
      </c>
      <c r="D653">
        <f>16-INDEX(STANDINGS_BA[],MATCH(Table1[[#This Row],[COMBINED]],STANDINGS_BA[COMBINED],0),COLUMN(STANDINGS_BA[PLACE IN LEAGUE]))</f>
        <v>6</v>
      </c>
      <c r="E653">
        <f>16-INDEX(STANDINGS_R[],MATCH(Table1[[#This Row],[COMBINED]],STANDINGS_R[COMBINED],0),COLUMN(STANDINGS_R[PLACE IN LEAGUE]))</f>
        <v>5</v>
      </c>
      <c r="F653">
        <f>16-INDEX(STANDINGS_HR[],MATCH(Table1[[#This Row],[COMBINED]],STANDINGS_HR[COMBINED],0),COLUMN(STANDINGS_HR[PLACE IN LEAGUE]))</f>
        <v>7</v>
      </c>
      <c r="G653">
        <f>16-INDEX(STANDINGS_RBI[],MATCH(Table1[[#This Row],[COMBINED]],STANDINGS_RBI[COMBINED],0),COLUMN(STANDINGS_RBI[PLACE IN LEAGUE]))</f>
        <v>10</v>
      </c>
      <c r="H653">
        <f>16-INDEX(STANDINGS_SB[],MATCH(Table1[[#This Row],[COMBINED]],STANDINGS_SB[COMBINED],0),COLUMN(STANDINGS_SB[PLACE IN LEAGUE]))</f>
        <v>9</v>
      </c>
      <c r="I653">
        <f>16-INDEX(STANDINGS_ERA[],MATCH(Table1[[#This Row],[COMBINED]],STANDINGS_ERA[COMBINED],0),COLUMN(STANDINGS_ERA[PLACE IN LEAGUE]))</f>
        <v>9</v>
      </c>
      <c r="J653">
        <f>16-INDEX(STANDINGS_WHIP[],MATCH(Table1[[#This Row],[COMBINED]],STANDINGS_WHIP[COMBINED],0),COLUMN(STANDINGS_WHIP[PLACE IN LEAGUE]))</f>
        <v>11</v>
      </c>
      <c r="K653">
        <f>16-INDEX(STANDINGS_W[],MATCH(Table1[[#This Row],[COMBINED]],STANDINGS_W[COMBINED],0),COLUMN(STANDINGS_W[PLACE IN LEAGUE]))</f>
        <v>13</v>
      </c>
      <c r="L653">
        <f>16-INDEX(STANDINGS_K[],MATCH(Table1[[#This Row],[COMBINED]],STANDINGS_K[COMBINED],0),COLUMN(STANDINGS_K[PLACE IN LEAGUE]))</f>
        <v>12</v>
      </c>
      <c r="M653">
        <f>16-INDEX(STANDINGS_SV[],MATCH(Table1[[#This Row],[COMBINED]],STANDINGS_SV[COMBINED],0),COLUMN(STANDINGS_SV[PLACE IN LEAGUE]))</f>
        <v>15</v>
      </c>
      <c r="N653">
        <f>SUM(Table1[[#This Row],[BA]:[SV]])</f>
        <v>97</v>
      </c>
      <c r="O653">
        <v>3</v>
      </c>
    </row>
    <row r="654" spans="1:15" x14ac:dyDescent="0.25">
      <c r="A654" t="s">
        <v>1033</v>
      </c>
      <c r="B654" t="s">
        <v>1026</v>
      </c>
      <c r="C654" t="str">
        <f>Table1[[#This Row],[League]]&amp;Table1[[#This Row],[Team]]</f>
        <v>$150 Draft Champions Express Mar 18 8:00 pm Lg.3944bulldogs7</v>
      </c>
      <c r="D654">
        <f>16-INDEX(STANDINGS_BA[],MATCH(Table1[[#This Row],[COMBINED]],STANDINGS_BA[COMBINED],0),COLUMN(STANDINGS_BA[PLACE IN LEAGUE]))</f>
        <v>8</v>
      </c>
      <c r="E654">
        <f>16-INDEX(STANDINGS_R[],MATCH(Table1[[#This Row],[COMBINED]],STANDINGS_R[COMBINED],0),COLUMN(STANDINGS_R[PLACE IN LEAGUE]))</f>
        <v>6</v>
      </c>
      <c r="F654">
        <f>16-INDEX(STANDINGS_HR[],MATCH(Table1[[#This Row],[COMBINED]],STANDINGS_HR[COMBINED],0),COLUMN(STANDINGS_HR[PLACE IN LEAGUE]))</f>
        <v>12</v>
      </c>
      <c r="G654">
        <f>16-INDEX(STANDINGS_RBI[],MATCH(Table1[[#This Row],[COMBINED]],STANDINGS_RBI[COMBINED],0),COLUMN(STANDINGS_RBI[PLACE IN LEAGUE]))</f>
        <v>7</v>
      </c>
      <c r="H654">
        <f>16-INDEX(STANDINGS_SB[],MATCH(Table1[[#This Row],[COMBINED]],STANDINGS_SB[COMBINED],0),COLUMN(STANDINGS_SB[PLACE IN LEAGUE]))</f>
        <v>12</v>
      </c>
      <c r="I654">
        <f>16-INDEX(STANDINGS_ERA[],MATCH(Table1[[#This Row],[COMBINED]],STANDINGS_ERA[COMBINED],0),COLUMN(STANDINGS_ERA[PLACE IN LEAGUE]))</f>
        <v>10</v>
      </c>
      <c r="J654">
        <f>16-INDEX(STANDINGS_WHIP[],MATCH(Table1[[#This Row],[COMBINED]],STANDINGS_WHIP[COMBINED],0),COLUMN(STANDINGS_WHIP[PLACE IN LEAGUE]))</f>
        <v>10</v>
      </c>
      <c r="K654">
        <f>16-INDEX(STANDINGS_W[],MATCH(Table1[[#This Row],[COMBINED]],STANDINGS_W[COMBINED],0),COLUMN(STANDINGS_W[PLACE IN LEAGUE]))</f>
        <v>4</v>
      </c>
      <c r="L654">
        <f>16-INDEX(STANDINGS_K[],MATCH(Table1[[#This Row],[COMBINED]],STANDINGS_K[COMBINED],0),COLUMN(STANDINGS_K[PLACE IN LEAGUE]))</f>
        <v>7</v>
      </c>
      <c r="M654">
        <f>16-INDEX(STANDINGS_SV[],MATCH(Table1[[#This Row],[COMBINED]],STANDINGS_SV[COMBINED],0),COLUMN(STANDINGS_SV[PLACE IN LEAGUE]))</f>
        <v>12</v>
      </c>
      <c r="N654">
        <f>SUM(Table1[[#This Row],[BA]:[SV]])</f>
        <v>88</v>
      </c>
      <c r="O654">
        <v>4</v>
      </c>
    </row>
    <row r="655" spans="1:15" x14ac:dyDescent="0.25">
      <c r="A655" t="s">
        <v>1035</v>
      </c>
      <c r="B655" t="s">
        <v>1026</v>
      </c>
      <c r="C655" t="str">
        <f>Table1[[#This Row],[League]]&amp;Table1[[#This Row],[Team]]</f>
        <v>$150 Draft Champions Express Mar 18 8:00 pm Lg.3944Dave's Diamond Denizens</v>
      </c>
      <c r="D655">
        <f>16-INDEX(STANDINGS_BA[],MATCH(Table1[[#This Row],[COMBINED]],STANDINGS_BA[COMBINED],0),COLUMN(STANDINGS_BA[PLACE IN LEAGUE]))</f>
        <v>5</v>
      </c>
      <c r="E655">
        <f>16-INDEX(STANDINGS_R[],MATCH(Table1[[#This Row],[COMBINED]],STANDINGS_R[COMBINED],0),COLUMN(STANDINGS_R[PLACE IN LEAGUE]))</f>
        <v>3</v>
      </c>
      <c r="F655">
        <f>16-INDEX(STANDINGS_HR[],MATCH(Table1[[#This Row],[COMBINED]],STANDINGS_HR[COMBINED],0),COLUMN(STANDINGS_HR[PLACE IN LEAGUE]))</f>
        <v>6</v>
      </c>
      <c r="G655">
        <f>16-INDEX(STANDINGS_RBI[],MATCH(Table1[[#This Row],[COMBINED]],STANDINGS_RBI[COMBINED],0),COLUMN(STANDINGS_RBI[PLACE IN LEAGUE]))</f>
        <v>9</v>
      </c>
      <c r="H655">
        <f>16-INDEX(STANDINGS_SB[],MATCH(Table1[[#This Row],[COMBINED]],STANDINGS_SB[COMBINED],0),COLUMN(STANDINGS_SB[PLACE IN LEAGUE]))</f>
        <v>8</v>
      </c>
      <c r="I655">
        <f>16-INDEX(STANDINGS_ERA[],MATCH(Table1[[#This Row],[COMBINED]],STANDINGS_ERA[COMBINED],0),COLUMN(STANDINGS_ERA[PLACE IN LEAGUE]))</f>
        <v>12</v>
      </c>
      <c r="J655">
        <f>16-INDEX(STANDINGS_WHIP[],MATCH(Table1[[#This Row],[COMBINED]],STANDINGS_WHIP[COMBINED],0),COLUMN(STANDINGS_WHIP[PLACE IN LEAGUE]))</f>
        <v>12</v>
      </c>
      <c r="K655">
        <f>16-INDEX(STANDINGS_W[],MATCH(Table1[[#This Row],[COMBINED]],STANDINGS_W[COMBINED],0),COLUMN(STANDINGS_W[PLACE IN LEAGUE]))</f>
        <v>15</v>
      </c>
      <c r="L655">
        <f>16-INDEX(STANDINGS_K[],MATCH(Table1[[#This Row],[COMBINED]],STANDINGS_K[COMBINED],0),COLUMN(STANDINGS_K[PLACE IN LEAGUE]))</f>
        <v>15</v>
      </c>
      <c r="M655">
        <f>16-INDEX(STANDINGS_SV[],MATCH(Table1[[#This Row],[COMBINED]],STANDINGS_SV[COMBINED],0),COLUMN(STANDINGS_SV[PLACE IN LEAGUE]))</f>
        <v>1</v>
      </c>
      <c r="N655">
        <f>SUM(Table1[[#This Row],[BA]:[SV]])</f>
        <v>86</v>
      </c>
      <c r="O655">
        <v>5</v>
      </c>
    </row>
    <row r="656" spans="1:15" x14ac:dyDescent="0.25">
      <c r="A656" t="s">
        <v>1030</v>
      </c>
      <c r="B656" t="s">
        <v>1026</v>
      </c>
      <c r="C656" t="str">
        <f>Table1[[#This Row],[League]]&amp;Table1[[#This Row],[Team]]</f>
        <v>$150 Draft Champions Express Mar 18 8:00 pm Lg.3944Forever Draft 5 - Express</v>
      </c>
      <c r="D656">
        <f>16-INDEX(STANDINGS_BA[],MATCH(Table1[[#This Row],[COMBINED]],STANDINGS_BA[COMBINED],0),COLUMN(STANDINGS_BA[PLACE IN LEAGUE]))</f>
        <v>11</v>
      </c>
      <c r="E656">
        <f>16-INDEX(STANDINGS_R[],MATCH(Table1[[#This Row],[COMBINED]],STANDINGS_R[COMBINED],0),COLUMN(STANDINGS_R[PLACE IN LEAGUE]))</f>
        <v>14</v>
      </c>
      <c r="F656">
        <f>16-INDEX(STANDINGS_HR[],MATCH(Table1[[#This Row],[COMBINED]],STANDINGS_HR[COMBINED],0),COLUMN(STANDINGS_HR[PLACE IN LEAGUE]))</f>
        <v>9</v>
      </c>
      <c r="G656">
        <f>16-INDEX(STANDINGS_RBI[],MATCH(Table1[[#This Row],[COMBINED]],STANDINGS_RBI[COMBINED],0),COLUMN(STANDINGS_RBI[PLACE IN LEAGUE]))</f>
        <v>11</v>
      </c>
      <c r="H656">
        <f>16-INDEX(STANDINGS_SB[],MATCH(Table1[[#This Row],[COMBINED]],STANDINGS_SB[COMBINED],0),COLUMN(STANDINGS_SB[PLACE IN LEAGUE]))</f>
        <v>15</v>
      </c>
      <c r="I656">
        <f>16-INDEX(STANDINGS_ERA[],MATCH(Table1[[#This Row],[COMBINED]],STANDINGS_ERA[COMBINED],0),COLUMN(STANDINGS_ERA[PLACE IN LEAGUE]))</f>
        <v>1</v>
      </c>
      <c r="J656">
        <f>16-INDEX(STANDINGS_WHIP[],MATCH(Table1[[#This Row],[COMBINED]],STANDINGS_WHIP[COMBINED],0),COLUMN(STANDINGS_WHIP[PLACE IN LEAGUE]))</f>
        <v>2</v>
      </c>
      <c r="K656">
        <f>16-INDEX(STANDINGS_W[],MATCH(Table1[[#This Row],[COMBINED]],STANDINGS_W[COMBINED],0),COLUMN(STANDINGS_W[PLACE IN LEAGUE]))</f>
        <v>7</v>
      </c>
      <c r="L656">
        <f>16-INDEX(STANDINGS_K[],MATCH(Table1[[#This Row],[COMBINED]],STANDINGS_K[COMBINED],0),COLUMN(STANDINGS_K[PLACE IN LEAGUE]))</f>
        <v>6</v>
      </c>
      <c r="M656">
        <f>16-INDEX(STANDINGS_SV[],MATCH(Table1[[#This Row],[COMBINED]],STANDINGS_SV[COMBINED],0),COLUMN(STANDINGS_SV[PLACE IN LEAGUE]))</f>
        <v>9</v>
      </c>
      <c r="N656">
        <f>SUM(Table1[[#This Row],[BA]:[SV]])</f>
        <v>85</v>
      </c>
      <c r="O656">
        <v>6</v>
      </c>
    </row>
    <row r="657" spans="1:15" x14ac:dyDescent="0.25">
      <c r="A657" t="s">
        <v>1028</v>
      </c>
      <c r="B657" t="s">
        <v>1026</v>
      </c>
      <c r="C657" t="str">
        <f>Table1[[#This Row],[League]]&amp;Table1[[#This Row],[Team]]</f>
        <v>$150 Draft Champions Express Mar 18 8:00 pm Lg.3944Team martin</v>
      </c>
      <c r="D657">
        <f>16-INDEX(STANDINGS_BA[],MATCH(Table1[[#This Row],[COMBINED]],STANDINGS_BA[COMBINED],0),COLUMN(STANDINGS_BA[PLACE IN LEAGUE]))</f>
        <v>13</v>
      </c>
      <c r="E657">
        <f>16-INDEX(STANDINGS_R[],MATCH(Table1[[#This Row],[COMBINED]],STANDINGS_R[COMBINED],0),COLUMN(STANDINGS_R[PLACE IN LEAGUE]))</f>
        <v>13</v>
      </c>
      <c r="F657">
        <f>16-INDEX(STANDINGS_HR[],MATCH(Table1[[#This Row],[COMBINED]],STANDINGS_HR[COMBINED],0),COLUMN(STANDINGS_HR[PLACE IN LEAGUE]))</f>
        <v>11</v>
      </c>
      <c r="G657">
        <f>16-INDEX(STANDINGS_RBI[],MATCH(Table1[[#This Row],[COMBINED]],STANDINGS_RBI[COMBINED],0),COLUMN(STANDINGS_RBI[PLACE IN LEAGUE]))</f>
        <v>14</v>
      </c>
      <c r="H657">
        <f>16-INDEX(STANDINGS_SB[],MATCH(Table1[[#This Row],[COMBINED]],STANDINGS_SB[COMBINED],0),COLUMN(STANDINGS_SB[PLACE IN LEAGUE]))</f>
        <v>11</v>
      </c>
      <c r="I657">
        <f>16-INDEX(STANDINGS_ERA[],MATCH(Table1[[#This Row],[COMBINED]],STANDINGS_ERA[COMBINED],0),COLUMN(STANDINGS_ERA[PLACE IN LEAGUE]))</f>
        <v>5</v>
      </c>
      <c r="J657">
        <f>16-INDEX(STANDINGS_WHIP[],MATCH(Table1[[#This Row],[COMBINED]],STANDINGS_WHIP[COMBINED],0),COLUMN(STANDINGS_WHIP[PLACE IN LEAGUE]))</f>
        <v>1</v>
      </c>
      <c r="K657">
        <f>16-INDEX(STANDINGS_W[],MATCH(Table1[[#This Row],[COMBINED]],STANDINGS_W[COMBINED],0),COLUMN(STANDINGS_W[PLACE IN LEAGUE]))</f>
        <v>6</v>
      </c>
      <c r="L657">
        <f>16-INDEX(STANDINGS_K[],MATCH(Table1[[#This Row],[COMBINED]],STANDINGS_K[COMBINED],0),COLUMN(STANDINGS_K[PLACE IN LEAGUE]))</f>
        <v>8</v>
      </c>
      <c r="M657">
        <f>16-INDEX(STANDINGS_SV[],MATCH(Table1[[#This Row],[COMBINED]],STANDINGS_SV[COMBINED],0),COLUMN(STANDINGS_SV[PLACE IN LEAGUE]))</f>
        <v>2</v>
      </c>
      <c r="N657">
        <f>SUM(Table1[[#This Row],[BA]:[SV]])</f>
        <v>84</v>
      </c>
      <c r="O657">
        <v>7</v>
      </c>
    </row>
    <row r="658" spans="1:15" x14ac:dyDescent="0.25">
      <c r="A658" t="s">
        <v>1027</v>
      </c>
      <c r="B658" t="s">
        <v>1026</v>
      </c>
      <c r="C658" t="str">
        <f>Table1[[#This Row],[League]]&amp;Table1[[#This Row],[Team]]</f>
        <v>$150 Draft Champions Express Mar 18 8:00 pm Lg.3944Jays4Life18</v>
      </c>
      <c r="D658">
        <f>16-INDEX(STANDINGS_BA[],MATCH(Table1[[#This Row],[COMBINED]],STANDINGS_BA[COMBINED],0),COLUMN(STANDINGS_BA[PLACE IN LEAGUE]))</f>
        <v>14</v>
      </c>
      <c r="E658">
        <f>16-INDEX(STANDINGS_R[],MATCH(Table1[[#This Row],[COMBINED]],STANDINGS_R[COMBINED],0),COLUMN(STANDINGS_R[PLACE IN LEAGUE]))</f>
        <v>12</v>
      </c>
      <c r="F658">
        <f>16-INDEX(STANDINGS_HR[],MATCH(Table1[[#This Row],[COMBINED]],STANDINGS_HR[COMBINED],0),COLUMN(STANDINGS_HR[PLACE IN LEAGUE]))</f>
        <v>5</v>
      </c>
      <c r="G658">
        <f>16-INDEX(STANDINGS_RBI[],MATCH(Table1[[#This Row],[COMBINED]],STANDINGS_RBI[COMBINED],0),COLUMN(STANDINGS_RBI[PLACE IN LEAGUE]))</f>
        <v>3</v>
      </c>
      <c r="H658">
        <f>16-INDEX(STANDINGS_SB[],MATCH(Table1[[#This Row],[COMBINED]],STANDINGS_SB[COMBINED],0),COLUMN(STANDINGS_SB[PLACE IN LEAGUE]))</f>
        <v>4</v>
      </c>
      <c r="I658">
        <f>16-INDEX(STANDINGS_ERA[],MATCH(Table1[[#This Row],[COMBINED]],STANDINGS_ERA[COMBINED],0),COLUMN(STANDINGS_ERA[PLACE IN LEAGUE]))</f>
        <v>11</v>
      </c>
      <c r="J658">
        <f>16-INDEX(STANDINGS_WHIP[],MATCH(Table1[[#This Row],[COMBINED]],STANDINGS_WHIP[COMBINED],0),COLUMN(STANDINGS_WHIP[PLACE IN LEAGUE]))</f>
        <v>8</v>
      </c>
      <c r="K658">
        <f>16-INDEX(STANDINGS_W[],MATCH(Table1[[#This Row],[COMBINED]],STANDINGS_W[COMBINED],0),COLUMN(STANDINGS_W[PLACE IN LEAGUE]))</f>
        <v>8</v>
      </c>
      <c r="L658">
        <f>16-INDEX(STANDINGS_K[],MATCH(Table1[[#This Row],[COMBINED]],STANDINGS_K[COMBINED],0),COLUMN(STANDINGS_K[PLACE IN LEAGUE]))</f>
        <v>3</v>
      </c>
      <c r="M658">
        <f>16-INDEX(STANDINGS_SV[],MATCH(Table1[[#This Row],[COMBINED]],STANDINGS_SV[COMBINED],0),COLUMN(STANDINGS_SV[PLACE IN LEAGUE]))</f>
        <v>8</v>
      </c>
      <c r="N658">
        <f>SUM(Table1[[#This Row],[BA]:[SV]])</f>
        <v>76</v>
      </c>
      <c r="O658">
        <v>8</v>
      </c>
    </row>
    <row r="659" spans="1:15" x14ac:dyDescent="0.25">
      <c r="A659" t="s">
        <v>1031</v>
      </c>
      <c r="B659" t="s">
        <v>1026</v>
      </c>
      <c r="C659" t="str">
        <f>Table1[[#This Row],[League]]&amp;Table1[[#This Row],[Team]]</f>
        <v>$150 Draft Champions Express Mar 18 8:00 pm Lg.3944Team Vetter</v>
      </c>
      <c r="D659">
        <f>16-INDEX(STANDINGS_BA[],MATCH(Table1[[#This Row],[COMBINED]],STANDINGS_BA[COMBINED],0),COLUMN(STANDINGS_BA[PLACE IN LEAGUE]))</f>
        <v>10</v>
      </c>
      <c r="E659">
        <f>16-INDEX(STANDINGS_R[],MATCH(Table1[[#This Row],[COMBINED]],STANDINGS_R[COMBINED],0),COLUMN(STANDINGS_R[PLACE IN LEAGUE]))</f>
        <v>9</v>
      </c>
      <c r="F659">
        <f>16-INDEX(STANDINGS_HR[],MATCH(Table1[[#This Row],[COMBINED]],STANDINGS_HR[COMBINED],0),COLUMN(STANDINGS_HR[PLACE IN LEAGUE]))</f>
        <v>8</v>
      </c>
      <c r="G659">
        <f>16-INDEX(STANDINGS_RBI[],MATCH(Table1[[#This Row],[COMBINED]],STANDINGS_RBI[COMBINED],0),COLUMN(STANDINGS_RBI[PLACE IN LEAGUE]))</f>
        <v>12</v>
      </c>
      <c r="H659">
        <f>16-INDEX(STANDINGS_SB[],MATCH(Table1[[#This Row],[COMBINED]],STANDINGS_SB[COMBINED],0),COLUMN(STANDINGS_SB[PLACE IN LEAGUE]))</f>
        <v>13</v>
      </c>
      <c r="I659">
        <f>16-INDEX(STANDINGS_ERA[],MATCH(Table1[[#This Row],[COMBINED]],STANDINGS_ERA[COMBINED],0),COLUMN(STANDINGS_ERA[PLACE IN LEAGUE]))</f>
        <v>6</v>
      </c>
      <c r="J659">
        <f>16-INDEX(STANDINGS_WHIP[],MATCH(Table1[[#This Row],[COMBINED]],STANDINGS_WHIP[COMBINED],0),COLUMN(STANDINGS_WHIP[PLACE IN LEAGUE]))</f>
        <v>7</v>
      </c>
      <c r="K659">
        <f>16-INDEX(STANDINGS_W[],MATCH(Table1[[#This Row],[COMBINED]],STANDINGS_W[COMBINED],0),COLUMN(STANDINGS_W[PLACE IN LEAGUE]))</f>
        <v>1</v>
      </c>
      <c r="L659">
        <f>16-INDEX(STANDINGS_K[],MATCH(Table1[[#This Row],[COMBINED]],STANDINGS_K[COMBINED],0),COLUMN(STANDINGS_K[PLACE IN LEAGUE]))</f>
        <v>1</v>
      </c>
      <c r="M659">
        <f>16-INDEX(STANDINGS_SV[],MATCH(Table1[[#This Row],[COMBINED]],STANDINGS_SV[COMBINED],0),COLUMN(STANDINGS_SV[PLACE IN LEAGUE]))</f>
        <v>7</v>
      </c>
      <c r="N659">
        <f>SUM(Table1[[#This Row],[BA]:[SV]])</f>
        <v>74</v>
      </c>
      <c r="O659">
        <v>9</v>
      </c>
    </row>
    <row r="660" spans="1:15" x14ac:dyDescent="0.25">
      <c r="A660" t="s">
        <v>1009</v>
      </c>
      <c r="B660" t="s">
        <v>1026</v>
      </c>
      <c r="C660" t="str">
        <f>Table1[[#This Row],[League]]&amp;Table1[[#This Row],[Team]]</f>
        <v>$150 Draft Champions Express Mar 18 8:00 pm Lg.3944Team Rasmusson</v>
      </c>
      <c r="D660">
        <f>16-INDEX(STANDINGS_BA[],MATCH(Table1[[#This Row],[COMBINED]],STANDINGS_BA[COMBINED],0),COLUMN(STANDINGS_BA[PLACE IN LEAGUE]))</f>
        <v>1</v>
      </c>
      <c r="E660">
        <f>16-INDEX(STANDINGS_R[],MATCH(Table1[[#This Row],[COMBINED]],STANDINGS_R[COMBINED],0),COLUMN(STANDINGS_R[PLACE IN LEAGUE]))</f>
        <v>11</v>
      </c>
      <c r="F660">
        <f>16-INDEX(STANDINGS_HR[],MATCH(Table1[[#This Row],[COMBINED]],STANDINGS_HR[COMBINED],0),COLUMN(STANDINGS_HR[PLACE IN LEAGUE]))</f>
        <v>4</v>
      </c>
      <c r="G660">
        <f>16-INDEX(STANDINGS_RBI[],MATCH(Table1[[#This Row],[COMBINED]],STANDINGS_RBI[COMBINED],0),COLUMN(STANDINGS_RBI[PLACE IN LEAGUE]))</f>
        <v>4</v>
      </c>
      <c r="H660">
        <f>16-INDEX(STANDINGS_SB[],MATCH(Table1[[#This Row],[COMBINED]],STANDINGS_SB[COMBINED],0),COLUMN(STANDINGS_SB[PLACE IN LEAGUE]))</f>
        <v>7</v>
      </c>
      <c r="I660">
        <f>16-INDEX(STANDINGS_ERA[],MATCH(Table1[[#This Row],[COMBINED]],STANDINGS_ERA[COMBINED],0),COLUMN(STANDINGS_ERA[PLACE IN LEAGUE]))</f>
        <v>7</v>
      </c>
      <c r="J660">
        <f>16-INDEX(STANDINGS_WHIP[],MATCH(Table1[[#This Row],[COMBINED]],STANDINGS_WHIP[COMBINED],0),COLUMN(STANDINGS_WHIP[PLACE IN LEAGUE]))</f>
        <v>4</v>
      </c>
      <c r="K660">
        <f>16-INDEX(STANDINGS_W[],MATCH(Table1[[#This Row],[COMBINED]],STANDINGS_W[COMBINED],0),COLUMN(STANDINGS_W[PLACE IN LEAGUE]))</f>
        <v>12</v>
      </c>
      <c r="L660">
        <f>16-INDEX(STANDINGS_K[],MATCH(Table1[[#This Row],[COMBINED]],STANDINGS_K[COMBINED],0),COLUMN(STANDINGS_K[PLACE IN LEAGUE]))</f>
        <v>9</v>
      </c>
      <c r="M660">
        <f>16-INDEX(STANDINGS_SV[],MATCH(Table1[[#This Row],[COMBINED]],STANDINGS_SV[COMBINED],0),COLUMN(STANDINGS_SV[PLACE IN LEAGUE]))</f>
        <v>14</v>
      </c>
      <c r="N660">
        <f>SUM(Table1[[#This Row],[BA]:[SV]])</f>
        <v>73</v>
      </c>
      <c r="O660">
        <v>10</v>
      </c>
    </row>
    <row r="661" spans="1:15" x14ac:dyDescent="0.25">
      <c r="A661" t="s">
        <v>349</v>
      </c>
      <c r="B661" t="s">
        <v>1026</v>
      </c>
      <c r="C661" t="str">
        <f>Table1[[#This Row],[League]]&amp;Table1[[#This Row],[Team]]</f>
        <v>$150 Draft Champions Express Mar 18 8:00 pm Lg.3944zzzzzzzzzzzz</v>
      </c>
      <c r="D661">
        <f>16-INDEX(STANDINGS_BA[],MATCH(Table1[[#This Row],[COMBINED]],STANDINGS_BA[COMBINED],0),COLUMN(STANDINGS_BA[PLACE IN LEAGUE]))</f>
        <v>2</v>
      </c>
      <c r="E661">
        <f>16-INDEX(STANDINGS_R[],MATCH(Table1[[#This Row],[COMBINED]],STANDINGS_R[COMBINED],0),COLUMN(STANDINGS_R[PLACE IN LEAGUE]))</f>
        <v>8</v>
      </c>
      <c r="F661">
        <f>16-INDEX(STANDINGS_HR[],MATCH(Table1[[#This Row],[COMBINED]],STANDINGS_HR[COMBINED],0),COLUMN(STANDINGS_HR[PLACE IN LEAGUE]))</f>
        <v>15</v>
      </c>
      <c r="G661">
        <f>16-INDEX(STANDINGS_RBI[],MATCH(Table1[[#This Row],[COMBINED]],STANDINGS_RBI[COMBINED],0),COLUMN(STANDINGS_RBI[PLACE IN LEAGUE]))</f>
        <v>13</v>
      </c>
      <c r="H661">
        <f>16-INDEX(STANDINGS_SB[],MATCH(Table1[[#This Row],[COMBINED]],STANDINGS_SB[COMBINED],0),COLUMN(STANDINGS_SB[PLACE IN LEAGUE]))</f>
        <v>10</v>
      </c>
      <c r="I661">
        <f>16-INDEX(STANDINGS_ERA[],MATCH(Table1[[#This Row],[COMBINED]],STANDINGS_ERA[COMBINED],0),COLUMN(STANDINGS_ERA[PLACE IN LEAGUE]))</f>
        <v>4</v>
      </c>
      <c r="J661">
        <f>16-INDEX(STANDINGS_WHIP[],MATCH(Table1[[#This Row],[COMBINED]],STANDINGS_WHIP[COMBINED],0),COLUMN(STANDINGS_WHIP[PLACE IN LEAGUE]))</f>
        <v>3</v>
      </c>
      <c r="K661">
        <f>16-INDEX(STANDINGS_W[],MATCH(Table1[[#This Row],[COMBINED]],STANDINGS_W[COMBINED],0),COLUMN(STANDINGS_W[PLACE IN LEAGUE]))</f>
        <v>3</v>
      </c>
      <c r="L661">
        <f>16-INDEX(STANDINGS_K[],MATCH(Table1[[#This Row],[COMBINED]],STANDINGS_K[COMBINED],0),COLUMN(STANDINGS_K[PLACE IN LEAGUE]))</f>
        <v>2</v>
      </c>
      <c r="M661">
        <f>16-INDEX(STANDINGS_SV[],MATCH(Table1[[#This Row],[COMBINED]],STANDINGS_SV[COMBINED],0),COLUMN(STANDINGS_SV[PLACE IN LEAGUE]))</f>
        <v>11</v>
      </c>
      <c r="N661">
        <f>SUM(Table1[[#This Row],[BA]:[SV]])</f>
        <v>71</v>
      </c>
      <c r="O661">
        <v>11</v>
      </c>
    </row>
    <row r="662" spans="1:15" x14ac:dyDescent="0.25">
      <c r="A662" t="s">
        <v>1034</v>
      </c>
      <c r="B662" t="s">
        <v>1026</v>
      </c>
      <c r="C662" t="str">
        <f>Table1[[#This Row],[League]]&amp;Table1[[#This Row],[Team]]</f>
        <v>$150 Draft Champions Express Mar 18 8:00 pm Lg.39441 - Team Bredin</v>
      </c>
      <c r="D662">
        <f>16-INDEX(STANDINGS_BA[],MATCH(Table1[[#This Row],[COMBINED]],STANDINGS_BA[COMBINED],0),COLUMN(STANDINGS_BA[PLACE IN LEAGUE]))</f>
        <v>7</v>
      </c>
      <c r="E662">
        <f>16-INDEX(STANDINGS_R[],MATCH(Table1[[#This Row],[COMBINED]],STANDINGS_R[COMBINED],0),COLUMN(STANDINGS_R[PLACE IN LEAGUE]))</f>
        <v>4</v>
      </c>
      <c r="F662">
        <f>16-INDEX(STANDINGS_HR[],MATCH(Table1[[#This Row],[COMBINED]],STANDINGS_HR[COMBINED],0),COLUMN(STANDINGS_HR[PLACE IN LEAGUE]))</f>
        <v>13</v>
      </c>
      <c r="G662">
        <f>16-INDEX(STANDINGS_RBI[],MATCH(Table1[[#This Row],[COMBINED]],STANDINGS_RBI[COMBINED],0),COLUMN(STANDINGS_RBI[PLACE IN LEAGUE]))</f>
        <v>5</v>
      </c>
      <c r="H662">
        <f>16-INDEX(STANDINGS_SB[],MATCH(Table1[[#This Row],[COMBINED]],STANDINGS_SB[COMBINED],0),COLUMN(STANDINGS_SB[PLACE IN LEAGUE]))</f>
        <v>3</v>
      </c>
      <c r="I662">
        <f>16-INDEX(STANDINGS_ERA[],MATCH(Table1[[#This Row],[COMBINED]],STANDINGS_ERA[COMBINED],0),COLUMN(STANDINGS_ERA[PLACE IN LEAGUE]))</f>
        <v>3</v>
      </c>
      <c r="J662">
        <f>16-INDEX(STANDINGS_WHIP[],MATCH(Table1[[#This Row],[COMBINED]],STANDINGS_WHIP[COMBINED],0),COLUMN(STANDINGS_WHIP[PLACE IN LEAGUE]))</f>
        <v>6</v>
      </c>
      <c r="K662">
        <f>16-INDEX(STANDINGS_W[],MATCH(Table1[[#This Row],[COMBINED]],STANDINGS_W[COMBINED],0),COLUMN(STANDINGS_W[PLACE IN LEAGUE]))</f>
        <v>9</v>
      </c>
      <c r="L662">
        <f>16-INDEX(STANDINGS_K[],MATCH(Table1[[#This Row],[COMBINED]],STANDINGS_K[COMBINED],0),COLUMN(STANDINGS_K[PLACE IN LEAGUE]))</f>
        <v>11</v>
      </c>
      <c r="M662">
        <f>16-INDEX(STANDINGS_SV[],MATCH(Table1[[#This Row],[COMBINED]],STANDINGS_SV[COMBINED],0),COLUMN(STANDINGS_SV[PLACE IN LEAGUE]))</f>
        <v>6</v>
      </c>
      <c r="N662">
        <f>SUM(Table1[[#This Row],[BA]:[SV]])</f>
        <v>67</v>
      </c>
      <c r="O662">
        <v>12</v>
      </c>
    </row>
    <row r="663" spans="1:15" x14ac:dyDescent="0.25">
      <c r="A663" t="s">
        <v>1029</v>
      </c>
      <c r="B663" t="s">
        <v>1026</v>
      </c>
      <c r="C663" t="str">
        <f>Table1[[#This Row],[League]]&amp;Table1[[#This Row],[Team]]</f>
        <v>$150 Draft Champions Express Mar 18 8:00 pm Lg.3944Team NAKOS</v>
      </c>
      <c r="D663">
        <f>16-INDEX(STANDINGS_BA[],MATCH(Table1[[#This Row],[COMBINED]],STANDINGS_BA[COMBINED],0),COLUMN(STANDINGS_BA[PLACE IN LEAGUE]))</f>
        <v>12</v>
      </c>
      <c r="E663">
        <f>16-INDEX(STANDINGS_R[],MATCH(Table1[[#This Row],[COMBINED]],STANDINGS_R[COMBINED],0),COLUMN(STANDINGS_R[PLACE IN LEAGUE]))</f>
        <v>7</v>
      </c>
      <c r="F663">
        <f>16-INDEX(STANDINGS_HR[],MATCH(Table1[[#This Row],[COMBINED]],STANDINGS_HR[COMBINED],0),COLUMN(STANDINGS_HR[PLACE IN LEAGUE]))</f>
        <v>3</v>
      </c>
      <c r="G663">
        <f>16-INDEX(STANDINGS_RBI[],MATCH(Table1[[#This Row],[COMBINED]],STANDINGS_RBI[COMBINED],0),COLUMN(STANDINGS_RBI[PLACE IN LEAGUE]))</f>
        <v>6</v>
      </c>
      <c r="H663">
        <f>16-INDEX(STANDINGS_SB[],MATCH(Table1[[#This Row],[COMBINED]],STANDINGS_SB[COMBINED],0),COLUMN(STANDINGS_SB[PLACE IN LEAGUE]))</f>
        <v>2</v>
      </c>
      <c r="I663">
        <f>16-INDEX(STANDINGS_ERA[],MATCH(Table1[[#This Row],[COMBINED]],STANDINGS_ERA[COMBINED],0),COLUMN(STANDINGS_ERA[PLACE IN LEAGUE]))</f>
        <v>8</v>
      </c>
      <c r="J663">
        <f>16-INDEX(STANDINGS_WHIP[],MATCH(Table1[[#This Row],[COMBINED]],STANDINGS_WHIP[COMBINED],0),COLUMN(STANDINGS_WHIP[PLACE IN LEAGUE]))</f>
        <v>9</v>
      </c>
      <c r="K663">
        <f>16-INDEX(STANDINGS_W[],MATCH(Table1[[#This Row],[COMBINED]],STANDINGS_W[COMBINED],0),COLUMN(STANDINGS_W[PLACE IN LEAGUE]))</f>
        <v>10</v>
      </c>
      <c r="L663">
        <f>16-INDEX(STANDINGS_K[],MATCH(Table1[[#This Row],[COMBINED]],STANDINGS_K[COMBINED],0),COLUMN(STANDINGS_K[PLACE IN LEAGUE]))</f>
        <v>4</v>
      </c>
      <c r="M663">
        <f>16-INDEX(STANDINGS_SV[],MATCH(Table1[[#This Row],[COMBINED]],STANDINGS_SV[COMBINED],0),COLUMN(STANDINGS_SV[PLACE IN LEAGUE]))</f>
        <v>4</v>
      </c>
      <c r="N663">
        <f>SUM(Table1[[#This Row],[BA]:[SV]])</f>
        <v>65</v>
      </c>
      <c r="O663">
        <v>13</v>
      </c>
    </row>
    <row r="664" spans="1:15" x14ac:dyDescent="0.25">
      <c r="A664" t="s">
        <v>1036</v>
      </c>
      <c r="B664" t="s">
        <v>1026</v>
      </c>
      <c r="C664" t="str">
        <f>Table1[[#This Row],[League]]&amp;Table1[[#This Row],[Team]]</f>
        <v>$150 Draft Champions Express Mar 18 8:00 pm Lg.3944Saucon Moonshots</v>
      </c>
      <c r="D664">
        <f>16-INDEX(STANDINGS_BA[],MATCH(Table1[[#This Row],[COMBINED]],STANDINGS_BA[COMBINED],0),COLUMN(STANDINGS_BA[PLACE IN LEAGUE]))</f>
        <v>4</v>
      </c>
      <c r="E664">
        <f>16-INDEX(STANDINGS_R[],MATCH(Table1[[#This Row],[COMBINED]],STANDINGS_R[COMBINED],0),COLUMN(STANDINGS_R[PLACE IN LEAGUE]))</f>
        <v>1</v>
      </c>
      <c r="F664">
        <f>16-INDEX(STANDINGS_HR[],MATCH(Table1[[#This Row],[COMBINED]],STANDINGS_HR[COMBINED],0),COLUMN(STANDINGS_HR[PLACE IN LEAGUE]))</f>
        <v>1</v>
      </c>
      <c r="G664">
        <f>16-INDEX(STANDINGS_RBI[],MATCH(Table1[[#This Row],[COMBINED]],STANDINGS_RBI[COMBINED],0),COLUMN(STANDINGS_RBI[PLACE IN LEAGUE]))</f>
        <v>2</v>
      </c>
      <c r="H664">
        <f>16-INDEX(STANDINGS_SB[],MATCH(Table1[[#This Row],[COMBINED]],STANDINGS_SB[COMBINED],0),COLUMN(STANDINGS_SB[PLACE IN LEAGUE]))</f>
        <v>5</v>
      </c>
      <c r="I664">
        <f>16-INDEX(STANDINGS_ERA[],MATCH(Table1[[#This Row],[COMBINED]],STANDINGS_ERA[COMBINED],0),COLUMN(STANDINGS_ERA[PLACE IN LEAGUE]))</f>
        <v>13</v>
      </c>
      <c r="J664">
        <f>16-INDEX(STANDINGS_WHIP[],MATCH(Table1[[#This Row],[COMBINED]],STANDINGS_WHIP[COMBINED],0),COLUMN(STANDINGS_WHIP[PLACE IN LEAGUE]))</f>
        <v>14</v>
      </c>
      <c r="K664">
        <f>16-INDEX(STANDINGS_W[],MATCH(Table1[[#This Row],[COMBINED]],STANDINGS_W[COMBINED],0),COLUMN(STANDINGS_W[PLACE IN LEAGUE]))</f>
        <v>2</v>
      </c>
      <c r="L664">
        <f>16-INDEX(STANDINGS_K[],MATCH(Table1[[#This Row],[COMBINED]],STANDINGS_K[COMBINED],0),COLUMN(STANDINGS_K[PLACE IN LEAGUE]))</f>
        <v>5</v>
      </c>
      <c r="M664">
        <f>16-INDEX(STANDINGS_SV[],MATCH(Table1[[#This Row],[COMBINED]],STANDINGS_SV[COMBINED],0),COLUMN(STANDINGS_SV[PLACE IN LEAGUE]))</f>
        <v>10</v>
      </c>
      <c r="N664">
        <f>SUM(Table1[[#This Row],[BA]:[SV]])</f>
        <v>57</v>
      </c>
      <c r="O664">
        <v>14</v>
      </c>
    </row>
    <row r="665" spans="1:15" x14ac:dyDescent="0.25">
      <c r="A665" t="s">
        <v>1032</v>
      </c>
      <c r="B665" t="s">
        <v>1026</v>
      </c>
      <c r="C665" t="str">
        <f>Table1[[#This Row],[League]]&amp;Table1[[#This Row],[Team]]</f>
        <v>$150 Draft Champions Express Mar 18 8:00 pm Lg.3944The Splendid Splinter</v>
      </c>
      <c r="D665">
        <f>16-INDEX(STANDINGS_BA[],MATCH(Table1[[#This Row],[COMBINED]],STANDINGS_BA[COMBINED],0),COLUMN(STANDINGS_BA[PLACE IN LEAGUE]))</f>
        <v>9</v>
      </c>
      <c r="E665">
        <f>16-INDEX(STANDINGS_R[],MATCH(Table1[[#This Row],[COMBINED]],STANDINGS_R[COMBINED],0),COLUMN(STANDINGS_R[PLACE IN LEAGUE]))</f>
        <v>2</v>
      </c>
      <c r="F665">
        <f>16-INDEX(STANDINGS_HR[],MATCH(Table1[[#This Row],[COMBINED]],STANDINGS_HR[COMBINED],0),COLUMN(STANDINGS_HR[PLACE IN LEAGUE]))</f>
        <v>2</v>
      </c>
      <c r="G665">
        <f>16-INDEX(STANDINGS_RBI[],MATCH(Table1[[#This Row],[COMBINED]],STANDINGS_RBI[COMBINED],0),COLUMN(STANDINGS_RBI[PLACE IN LEAGUE]))</f>
        <v>1</v>
      </c>
      <c r="H665">
        <f>16-INDEX(STANDINGS_SB[],MATCH(Table1[[#This Row],[COMBINED]],STANDINGS_SB[COMBINED],0),COLUMN(STANDINGS_SB[PLACE IN LEAGUE]))</f>
        <v>1</v>
      </c>
      <c r="I665">
        <f>16-INDEX(STANDINGS_ERA[],MATCH(Table1[[#This Row],[COMBINED]],STANDINGS_ERA[COMBINED],0),COLUMN(STANDINGS_ERA[PLACE IN LEAGUE]))</f>
        <v>2</v>
      </c>
      <c r="J665">
        <f>16-INDEX(STANDINGS_WHIP[],MATCH(Table1[[#This Row],[COMBINED]],STANDINGS_WHIP[COMBINED],0),COLUMN(STANDINGS_WHIP[PLACE IN LEAGUE]))</f>
        <v>5</v>
      </c>
      <c r="K665">
        <f>16-INDEX(STANDINGS_W[],MATCH(Table1[[#This Row],[COMBINED]],STANDINGS_W[COMBINED],0),COLUMN(STANDINGS_W[PLACE IN LEAGUE]))</f>
        <v>5</v>
      </c>
      <c r="L665">
        <f>16-INDEX(STANDINGS_K[],MATCH(Table1[[#This Row],[COMBINED]],STANDINGS_K[COMBINED],0),COLUMN(STANDINGS_K[PLACE IN LEAGUE]))</f>
        <v>10</v>
      </c>
      <c r="M665">
        <f>16-INDEX(STANDINGS_SV[],MATCH(Table1[[#This Row],[COMBINED]],STANDINGS_SV[COMBINED],0),COLUMN(STANDINGS_SV[PLACE IN LEAGUE]))</f>
        <v>3</v>
      </c>
      <c r="N665">
        <f>SUM(Table1[[#This Row],[BA]:[SV]])</f>
        <v>40</v>
      </c>
      <c r="O665">
        <v>15</v>
      </c>
    </row>
    <row r="666" spans="1:15" x14ac:dyDescent="0.25">
      <c r="A666" t="s">
        <v>1041</v>
      </c>
      <c r="B666" t="s">
        <v>1039</v>
      </c>
      <c r="C666" t="str">
        <f>Table1[[#This Row],[League]]&amp;Table1[[#This Row],[Team]]</f>
        <v>$150 Draft Champions Express Mar 20 7:00 pm Lg.3914Team Rotolo</v>
      </c>
      <c r="D666">
        <f>16-INDEX(STANDINGS_BA[],MATCH(Table1[[#This Row],[COMBINED]],STANDINGS_BA[COMBINED],0),COLUMN(STANDINGS_BA[PLACE IN LEAGUE]))</f>
        <v>12</v>
      </c>
      <c r="E666">
        <f>16-INDEX(STANDINGS_R[],MATCH(Table1[[#This Row],[COMBINED]],STANDINGS_R[COMBINED],0),COLUMN(STANDINGS_R[PLACE IN LEAGUE]))</f>
        <v>14</v>
      </c>
      <c r="F666">
        <f>16-INDEX(STANDINGS_HR[],MATCH(Table1[[#This Row],[COMBINED]],STANDINGS_HR[COMBINED],0),COLUMN(STANDINGS_HR[PLACE IN LEAGUE]))</f>
        <v>15</v>
      </c>
      <c r="G666">
        <f>16-INDEX(STANDINGS_RBI[],MATCH(Table1[[#This Row],[COMBINED]],STANDINGS_RBI[COMBINED],0),COLUMN(STANDINGS_RBI[PLACE IN LEAGUE]))</f>
        <v>15</v>
      </c>
      <c r="H666">
        <f>16-INDEX(STANDINGS_SB[],MATCH(Table1[[#This Row],[COMBINED]],STANDINGS_SB[COMBINED],0),COLUMN(STANDINGS_SB[PLACE IN LEAGUE]))</f>
        <v>1</v>
      </c>
      <c r="I666">
        <f>16-INDEX(STANDINGS_ERA[],MATCH(Table1[[#This Row],[COMBINED]],STANDINGS_ERA[COMBINED],0),COLUMN(STANDINGS_ERA[PLACE IN LEAGUE]))</f>
        <v>15</v>
      </c>
      <c r="J666">
        <f>16-INDEX(STANDINGS_WHIP[],MATCH(Table1[[#This Row],[COMBINED]],STANDINGS_WHIP[COMBINED],0),COLUMN(STANDINGS_WHIP[PLACE IN LEAGUE]))</f>
        <v>15</v>
      </c>
      <c r="K666">
        <f>16-INDEX(STANDINGS_W[],MATCH(Table1[[#This Row],[COMBINED]],STANDINGS_W[COMBINED],0),COLUMN(STANDINGS_W[PLACE IN LEAGUE]))</f>
        <v>9</v>
      </c>
      <c r="L666">
        <f>16-INDEX(STANDINGS_K[],MATCH(Table1[[#This Row],[COMBINED]],STANDINGS_K[COMBINED],0),COLUMN(STANDINGS_K[PLACE IN LEAGUE]))</f>
        <v>6</v>
      </c>
      <c r="M666">
        <f>16-INDEX(STANDINGS_SV[],MATCH(Table1[[#This Row],[COMBINED]],STANDINGS_SV[COMBINED],0),COLUMN(STANDINGS_SV[PLACE IN LEAGUE]))</f>
        <v>12</v>
      </c>
      <c r="N666">
        <f>SUM(Table1[[#This Row],[BA]:[SV]])</f>
        <v>114</v>
      </c>
      <c r="O666">
        <v>1</v>
      </c>
    </row>
    <row r="667" spans="1:15" x14ac:dyDescent="0.25">
      <c r="A667" t="s">
        <v>1042</v>
      </c>
      <c r="B667" t="s">
        <v>1039</v>
      </c>
      <c r="C667" t="str">
        <f>Table1[[#This Row],[League]]&amp;Table1[[#This Row],[Team]]</f>
        <v>$150 Draft Champions Express Mar 20 7:00 pm Lg.3914LITTLEFELLAS</v>
      </c>
      <c r="D667">
        <f>16-INDEX(STANDINGS_BA[],MATCH(Table1[[#This Row],[COMBINED]],STANDINGS_BA[COMBINED],0),COLUMN(STANDINGS_BA[PLACE IN LEAGUE]))</f>
        <v>11</v>
      </c>
      <c r="E667">
        <f>16-INDEX(STANDINGS_R[],MATCH(Table1[[#This Row],[COMBINED]],STANDINGS_R[COMBINED],0),COLUMN(STANDINGS_R[PLACE IN LEAGUE]))</f>
        <v>15</v>
      </c>
      <c r="F667">
        <f>16-INDEX(STANDINGS_HR[],MATCH(Table1[[#This Row],[COMBINED]],STANDINGS_HR[COMBINED],0),COLUMN(STANDINGS_HR[PLACE IN LEAGUE]))</f>
        <v>14</v>
      </c>
      <c r="G667">
        <f>16-INDEX(STANDINGS_RBI[],MATCH(Table1[[#This Row],[COMBINED]],STANDINGS_RBI[COMBINED],0),COLUMN(STANDINGS_RBI[PLACE IN LEAGUE]))</f>
        <v>14</v>
      </c>
      <c r="H667">
        <f>16-INDEX(STANDINGS_SB[],MATCH(Table1[[#This Row],[COMBINED]],STANDINGS_SB[COMBINED],0),COLUMN(STANDINGS_SB[PLACE IN LEAGUE]))</f>
        <v>5</v>
      </c>
      <c r="I667">
        <f>16-INDEX(STANDINGS_ERA[],MATCH(Table1[[#This Row],[COMBINED]],STANDINGS_ERA[COMBINED],0),COLUMN(STANDINGS_ERA[PLACE IN LEAGUE]))</f>
        <v>13</v>
      </c>
      <c r="J667">
        <f>16-INDEX(STANDINGS_WHIP[],MATCH(Table1[[#This Row],[COMBINED]],STANDINGS_WHIP[COMBINED],0),COLUMN(STANDINGS_WHIP[PLACE IN LEAGUE]))</f>
        <v>10</v>
      </c>
      <c r="K667">
        <f>16-INDEX(STANDINGS_W[],MATCH(Table1[[#This Row],[COMBINED]],STANDINGS_W[COMBINED],0),COLUMN(STANDINGS_W[PLACE IN LEAGUE]))</f>
        <v>14</v>
      </c>
      <c r="L667">
        <f>16-INDEX(STANDINGS_K[],MATCH(Table1[[#This Row],[COMBINED]],STANDINGS_K[COMBINED],0),COLUMN(STANDINGS_K[PLACE IN LEAGUE]))</f>
        <v>11</v>
      </c>
      <c r="M667">
        <f>16-INDEX(STANDINGS_SV[],MATCH(Table1[[#This Row],[COMBINED]],STANDINGS_SV[COMBINED],0),COLUMN(STANDINGS_SV[PLACE IN LEAGUE]))</f>
        <v>7</v>
      </c>
      <c r="N667">
        <f>SUM(Table1[[#This Row],[BA]:[SV]])</f>
        <v>114</v>
      </c>
      <c r="O667">
        <v>2</v>
      </c>
    </row>
    <row r="668" spans="1:15" x14ac:dyDescent="0.25">
      <c r="A668" t="s">
        <v>1045</v>
      </c>
      <c r="B668" t="s">
        <v>1039</v>
      </c>
      <c r="C668" t="str">
        <f>Table1[[#This Row],[League]]&amp;Table1[[#This Row],[Team]]</f>
        <v>$150 Draft Champions Express Mar 20 7:00 pm Lg.3914Sweep The Leg</v>
      </c>
      <c r="D668">
        <f>16-INDEX(STANDINGS_BA[],MATCH(Table1[[#This Row],[COMBINED]],STANDINGS_BA[COMBINED],0),COLUMN(STANDINGS_BA[PLACE IN LEAGUE]))</f>
        <v>7</v>
      </c>
      <c r="E668">
        <f>16-INDEX(STANDINGS_R[],MATCH(Table1[[#This Row],[COMBINED]],STANDINGS_R[COMBINED],0),COLUMN(STANDINGS_R[PLACE IN LEAGUE]))</f>
        <v>11</v>
      </c>
      <c r="F668">
        <f>16-INDEX(STANDINGS_HR[],MATCH(Table1[[#This Row],[COMBINED]],STANDINGS_HR[COMBINED],0),COLUMN(STANDINGS_HR[PLACE IN LEAGUE]))</f>
        <v>11</v>
      </c>
      <c r="G668">
        <f>16-INDEX(STANDINGS_RBI[],MATCH(Table1[[#This Row],[COMBINED]],STANDINGS_RBI[COMBINED],0),COLUMN(STANDINGS_RBI[PLACE IN LEAGUE]))</f>
        <v>12</v>
      </c>
      <c r="H668">
        <f>16-INDEX(STANDINGS_SB[],MATCH(Table1[[#This Row],[COMBINED]],STANDINGS_SB[COMBINED],0),COLUMN(STANDINGS_SB[PLACE IN LEAGUE]))</f>
        <v>13</v>
      </c>
      <c r="I668">
        <f>16-INDEX(STANDINGS_ERA[],MATCH(Table1[[#This Row],[COMBINED]],STANDINGS_ERA[COMBINED],0),COLUMN(STANDINGS_ERA[PLACE IN LEAGUE]))</f>
        <v>14</v>
      </c>
      <c r="J668">
        <f>16-INDEX(STANDINGS_WHIP[],MATCH(Table1[[#This Row],[COMBINED]],STANDINGS_WHIP[COMBINED],0),COLUMN(STANDINGS_WHIP[PLACE IN LEAGUE]))</f>
        <v>14</v>
      </c>
      <c r="K668">
        <f>16-INDEX(STANDINGS_W[],MATCH(Table1[[#This Row],[COMBINED]],STANDINGS_W[COMBINED],0),COLUMN(STANDINGS_W[PLACE IN LEAGUE]))</f>
        <v>5</v>
      </c>
      <c r="L668">
        <f>16-INDEX(STANDINGS_K[],MATCH(Table1[[#This Row],[COMBINED]],STANDINGS_K[COMBINED],0),COLUMN(STANDINGS_K[PLACE IN LEAGUE]))</f>
        <v>4</v>
      </c>
      <c r="M668">
        <f>16-INDEX(STANDINGS_SV[],MATCH(Table1[[#This Row],[COMBINED]],STANDINGS_SV[COMBINED],0),COLUMN(STANDINGS_SV[PLACE IN LEAGUE]))</f>
        <v>13</v>
      </c>
      <c r="N668">
        <f>SUM(Table1[[#This Row],[BA]:[SV]])</f>
        <v>104</v>
      </c>
      <c r="O668">
        <v>3</v>
      </c>
    </row>
    <row r="669" spans="1:15" x14ac:dyDescent="0.25">
      <c r="A669" t="s">
        <v>1038</v>
      </c>
      <c r="B669" t="s">
        <v>1039</v>
      </c>
      <c r="C669" t="str">
        <f>Table1[[#This Row],[League]]&amp;Table1[[#This Row],[Team]]</f>
        <v>$150 Draft Champions Express Mar 20 7:00 pm Lg.3914esh dc3</v>
      </c>
      <c r="D669">
        <f>16-INDEX(STANDINGS_BA[],MATCH(Table1[[#This Row],[COMBINED]],STANDINGS_BA[COMBINED],0),COLUMN(STANDINGS_BA[PLACE IN LEAGUE]))</f>
        <v>15</v>
      </c>
      <c r="E669">
        <f>16-INDEX(STANDINGS_R[],MATCH(Table1[[#This Row],[COMBINED]],STANDINGS_R[COMBINED],0),COLUMN(STANDINGS_R[PLACE IN LEAGUE]))</f>
        <v>9</v>
      </c>
      <c r="F669">
        <f>16-INDEX(STANDINGS_HR[],MATCH(Table1[[#This Row],[COMBINED]],STANDINGS_HR[COMBINED],0),COLUMN(STANDINGS_HR[PLACE IN LEAGUE]))</f>
        <v>7</v>
      </c>
      <c r="G669">
        <f>16-INDEX(STANDINGS_RBI[],MATCH(Table1[[#This Row],[COMBINED]],STANDINGS_RBI[COMBINED],0),COLUMN(STANDINGS_RBI[PLACE IN LEAGUE]))</f>
        <v>8</v>
      </c>
      <c r="H669">
        <f>16-INDEX(STANDINGS_SB[],MATCH(Table1[[#This Row],[COMBINED]],STANDINGS_SB[COMBINED],0),COLUMN(STANDINGS_SB[PLACE IN LEAGUE]))</f>
        <v>12</v>
      </c>
      <c r="I669">
        <f>16-INDEX(STANDINGS_ERA[],MATCH(Table1[[#This Row],[COMBINED]],STANDINGS_ERA[COMBINED],0),COLUMN(STANDINGS_ERA[PLACE IN LEAGUE]))</f>
        <v>12</v>
      </c>
      <c r="J669">
        <f>16-INDEX(STANDINGS_WHIP[],MATCH(Table1[[#This Row],[COMBINED]],STANDINGS_WHIP[COMBINED],0),COLUMN(STANDINGS_WHIP[PLACE IN LEAGUE]))</f>
        <v>12</v>
      </c>
      <c r="K669">
        <f>16-INDEX(STANDINGS_W[],MATCH(Table1[[#This Row],[COMBINED]],STANDINGS_W[COMBINED],0),COLUMN(STANDINGS_W[PLACE IN LEAGUE]))</f>
        <v>3</v>
      </c>
      <c r="L669">
        <f>16-INDEX(STANDINGS_K[],MATCH(Table1[[#This Row],[COMBINED]],STANDINGS_K[COMBINED],0),COLUMN(STANDINGS_K[PLACE IN LEAGUE]))</f>
        <v>10</v>
      </c>
      <c r="M669">
        <f>16-INDEX(STANDINGS_SV[],MATCH(Table1[[#This Row],[COMBINED]],STANDINGS_SV[COMBINED],0),COLUMN(STANDINGS_SV[PLACE IN LEAGUE]))</f>
        <v>14</v>
      </c>
      <c r="N669">
        <f>SUM(Table1[[#This Row],[BA]:[SV]])</f>
        <v>102</v>
      </c>
      <c r="O669">
        <v>4</v>
      </c>
    </row>
    <row r="670" spans="1:15" x14ac:dyDescent="0.25">
      <c r="A670" t="s">
        <v>1040</v>
      </c>
      <c r="B670" t="s">
        <v>1039</v>
      </c>
      <c r="C670" t="str">
        <f>Table1[[#This Row],[League]]&amp;Table1[[#This Row],[Team]]</f>
        <v>$150 Draft Champions Express Mar 20 7:00 pm Lg.3914Got the Runs Again</v>
      </c>
      <c r="D670">
        <f>16-INDEX(STANDINGS_BA[],MATCH(Table1[[#This Row],[COMBINED]],STANDINGS_BA[COMBINED],0),COLUMN(STANDINGS_BA[PLACE IN LEAGUE]))</f>
        <v>13</v>
      </c>
      <c r="E670">
        <f>16-INDEX(STANDINGS_R[],MATCH(Table1[[#This Row],[COMBINED]],STANDINGS_R[COMBINED],0),COLUMN(STANDINGS_R[PLACE IN LEAGUE]))</f>
        <v>12</v>
      </c>
      <c r="F670">
        <f>16-INDEX(STANDINGS_HR[],MATCH(Table1[[#This Row],[COMBINED]],STANDINGS_HR[COMBINED],0),COLUMN(STANDINGS_HR[PLACE IN LEAGUE]))</f>
        <v>5</v>
      </c>
      <c r="G670">
        <f>16-INDEX(STANDINGS_RBI[],MATCH(Table1[[#This Row],[COMBINED]],STANDINGS_RBI[COMBINED],0),COLUMN(STANDINGS_RBI[PLACE IN LEAGUE]))</f>
        <v>6</v>
      </c>
      <c r="H670">
        <f>16-INDEX(STANDINGS_SB[],MATCH(Table1[[#This Row],[COMBINED]],STANDINGS_SB[COMBINED],0),COLUMN(STANDINGS_SB[PLACE IN LEAGUE]))</f>
        <v>10</v>
      </c>
      <c r="I670">
        <f>16-INDEX(STANDINGS_ERA[],MATCH(Table1[[#This Row],[COMBINED]],STANDINGS_ERA[COMBINED],0),COLUMN(STANDINGS_ERA[PLACE IN LEAGUE]))</f>
        <v>11</v>
      </c>
      <c r="J670">
        <f>16-INDEX(STANDINGS_WHIP[],MATCH(Table1[[#This Row],[COMBINED]],STANDINGS_WHIP[COMBINED],0),COLUMN(STANDINGS_WHIP[PLACE IN LEAGUE]))</f>
        <v>9</v>
      </c>
      <c r="K670">
        <f>16-INDEX(STANDINGS_W[],MATCH(Table1[[#This Row],[COMBINED]],STANDINGS_W[COMBINED],0),COLUMN(STANDINGS_W[PLACE IN LEAGUE]))</f>
        <v>15</v>
      </c>
      <c r="L670">
        <f>16-INDEX(STANDINGS_K[],MATCH(Table1[[#This Row],[COMBINED]],STANDINGS_K[COMBINED],0),COLUMN(STANDINGS_K[PLACE IN LEAGUE]))</f>
        <v>15</v>
      </c>
      <c r="M670">
        <f>16-INDEX(STANDINGS_SV[],MATCH(Table1[[#This Row],[COMBINED]],STANDINGS_SV[COMBINED],0),COLUMN(STANDINGS_SV[PLACE IN LEAGUE]))</f>
        <v>4</v>
      </c>
      <c r="N670">
        <f>SUM(Table1[[#This Row],[BA]:[SV]])</f>
        <v>100</v>
      </c>
      <c r="O670">
        <v>5</v>
      </c>
    </row>
    <row r="671" spans="1:15" x14ac:dyDescent="0.25">
      <c r="A671" t="s">
        <v>156</v>
      </c>
      <c r="B671" t="s">
        <v>1039</v>
      </c>
      <c r="C671" t="str">
        <f>Table1[[#This Row],[League]]&amp;Table1[[#This Row],[Team]]</f>
        <v>$150 Draft Champions Express Mar 20 7:00 pm Lg.3914Cubs Win</v>
      </c>
      <c r="D671">
        <f>16-INDEX(STANDINGS_BA[],MATCH(Table1[[#This Row],[COMBINED]],STANDINGS_BA[COMBINED],0),COLUMN(STANDINGS_BA[PLACE IN LEAGUE]))</f>
        <v>10</v>
      </c>
      <c r="E671">
        <f>16-INDEX(STANDINGS_R[],MATCH(Table1[[#This Row],[COMBINED]],STANDINGS_R[COMBINED],0),COLUMN(STANDINGS_R[PLACE IN LEAGUE]))</f>
        <v>13</v>
      </c>
      <c r="F671">
        <f>16-INDEX(STANDINGS_HR[],MATCH(Table1[[#This Row],[COMBINED]],STANDINGS_HR[COMBINED],0),COLUMN(STANDINGS_HR[PLACE IN LEAGUE]))</f>
        <v>12</v>
      </c>
      <c r="G671">
        <f>16-INDEX(STANDINGS_RBI[],MATCH(Table1[[#This Row],[COMBINED]],STANDINGS_RBI[COMBINED],0),COLUMN(STANDINGS_RBI[PLACE IN LEAGUE]))</f>
        <v>13</v>
      </c>
      <c r="H671">
        <f>16-INDEX(STANDINGS_SB[],MATCH(Table1[[#This Row],[COMBINED]],STANDINGS_SB[COMBINED],0),COLUMN(STANDINGS_SB[PLACE IN LEAGUE]))</f>
        <v>8</v>
      </c>
      <c r="I671">
        <f>16-INDEX(STANDINGS_ERA[],MATCH(Table1[[#This Row],[COMBINED]],STANDINGS_ERA[COMBINED],0),COLUMN(STANDINGS_ERA[PLACE IN LEAGUE]))</f>
        <v>10</v>
      </c>
      <c r="J671">
        <f>16-INDEX(STANDINGS_WHIP[],MATCH(Table1[[#This Row],[COMBINED]],STANDINGS_WHIP[COMBINED],0),COLUMN(STANDINGS_WHIP[PLACE IN LEAGUE]))</f>
        <v>8</v>
      </c>
      <c r="K671">
        <f>16-INDEX(STANDINGS_W[],MATCH(Table1[[#This Row],[COMBINED]],STANDINGS_W[COMBINED],0),COLUMN(STANDINGS_W[PLACE IN LEAGUE]))</f>
        <v>6</v>
      </c>
      <c r="L671">
        <f>16-INDEX(STANDINGS_K[],MATCH(Table1[[#This Row],[COMBINED]],STANDINGS_K[COMBINED],0),COLUMN(STANDINGS_K[PLACE IN LEAGUE]))</f>
        <v>5</v>
      </c>
      <c r="M671">
        <f>16-INDEX(STANDINGS_SV[],MATCH(Table1[[#This Row],[COMBINED]],STANDINGS_SV[COMBINED],0),COLUMN(STANDINGS_SV[PLACE IN LEAGUE]))</f>
        <v>8</v>
      </c>
      <c r="N671">
        <f>SUM(Table1[[#This Row],[BA]:[SV]])</f>
        <v>93</v>
      </c>
      <c r="O671">
        <v>6</v>
      </c>
    </row>
    <row r="672" spans="1:15" x14ac:dyDescent="0.25">
      <c r="A672" t="s">
        <v>85</v>
      </c>
      <c r="B672" t="s">
        <v>1039</v>
      </c>
      <c r="C672" t="str">
        <f>Table1[[#This Row],[League]]&amp;Table1[[#This Row],[Team]]</f>
        <v>$150 Draft Champions Express Mar 20 7:00 pm Lg.3914Las Vegas Blvd VIII</v>
      </c>
      <c r="D672">
        <f>16-INDEX(STANDINGS_BA[],MATCH(Table1[[#This Row],[COMBINED]],STANDINGS_BA[COMBINED],0),COLUMN(STANDINGS_BA[PLACE IN LEAGUE]))</f>
        <v>14</v>
      </c>
      <c r="E672">
        <f>16-INDEX(STANDINGS_R[],MATCH(Table1[[#This Row],[COMBINED]],STANDINGS_R[COMBINED],0),COLUMN(STANDINGS_R[PLACE IN LEAGUE]))</f>
        <v>6</v>
      </c>
      <c r="F672">
        <f>16-INDEX(STANDINGS_HR[],MATCH(Table1[[#This Row],[COMBINED]],STANDINGS_HR[COMBINED],0),COLUMN(STANDINGS_HR[PLACE IN LEAGUE]))</f>
        <v>10</v>
      </c>
      <c r="G672">
        <f>16-INDEX(STANDINGS_RBI[],MATCH(Table1[[#This Row],[COMBINED]],STANDINGS_RBI[COMBINED],0),COLUMN(STANDINGS_RBI[PLACE IN LEAGUE]))</f>
        <v>9</v>
      </c>
      <c r="H672">
        <f>16-INDEX(STANDINGS_SB[],MATCH(Table1[[#This Row],[COMBINED]],STANDINGS_SB[COMBINED],0),COLUMN(STANDINGS_SB[PLACE IN LEAGUE]))</f>
        <v>11</v>
      </c>
      <c r="I672">
        <f>16-INDEX(STANDINGS_ERA[],MATCH(Table1[[#This Row],[COMBINED]],STANDINGS_ERA[COMBINED],0),COLUMN(STANDINGS_ERA[PLACE IN LEAGUE]))</f>
        <v>5</v>
      </c>
      <c r="J672">
        <f>16-INDEX(STANDINGS_WHIP[],MATCH(Table1[[#This Row],[COMBINED]],STANDINGS_WHIP[COMBINED],0),COLUMN(STANDINGS_WHIP[PLACE IN LEAGUE]))</f>
        <v>5</v>
      </c>
      <c r="K672">
        <f>16-INDEX(STANDINGS_W[],MATCH(Table1[[#This Row],[COMBINED]],STANDINGS_W[COMBINED],0),COLUMN(STANDINGS_W[PLACE IN LEAGUE]))</f>
        <v>13</v>
      </c>
      <c r="L672">
        <f>16-INDEX(STANDINGS_K[],MATCH(Table1[[#This Row],[COMBINED]],STANDINGS_K[COMBINED],0),COLUMN(STANDINGS_K[PLACE IN LEAGUE]))</f>
        <v>14</v>
      </c>
      <c r="M672">
        <f>16-INDEX(STANDINGS_SV[],MATCH(Table1[[#This Row],[COMBINED]],STANDINGS_SV[COMBINED],0),COLUMN(STANDINGS_SV[PLACE IN LEAGUE]))</f>
        <v>1</v>
      </c>
      <c r="N672">
        <f>SUM(Table1[[#This Row],[BA]:[SV]])</f>
        <v>88</v>
      </c>
      <c r="O672">
        <v>7</v>
      </c>
    </row>
    <row r="673" spans="1:15" x14ac:dyDescent="0.25">
      <c r="A673" t="s">
        <v>1048</v>
      </c>
      <c r="B673" t="s">
        <v>1039</v>
      </c>
      <c r="C673" t="str">
        <f>Table1[[#This Row],[League]]&amp;Table1[[#This Row],[Team]]</f>
        <v>$150 Draft Champions Express Mar 20 7:00 pm Lg.3914Mallorys Killers Express</v>
      </c>
      <c r="D673">
        <f>16-INDEX(STANDINGS_BA[],MATCH(Table1[[#This Row],[COMBINED]],STANDINGS_BA[COMBINED],0),COLUMN(STANDINGS_BA[PLACE IN LEAGUE]))</f>
        <v>4</v>
      </c>
      <c r="E673">
        <f>16-INDEX(STANDINGS_R[],MATCH(Table1[[#This Row],[COMBINED]],STANDINGS_R[COMBINED],0),COLUMN(STANDINGS_R[PLACE IN LEAGUE]))</f>
        <v>10</v>
      </c>
      <c r="F673">
        <f>16-INDEX(STANDINGS_HR[],MATCH(Table1[[#This Row],[COMBINED]],STANDINGS_HR[COMBINED],0),COLUMN(STANDINGS_HR[PLACE IN LEAGUE]))</f>
        <v>8</v>
      </c>
      <c r="G673">
        <f>16-INDEX(STANDINGS_RBI[],MATCH(Table1[[#This Row],[COMBINED]],STANDINGS_RBI[COMBINED],0),COLUMN(STANDINGS_RBI[PLACE IN LEAGUE]))</f>
        <v>7</v>
      </c>
      <c r="H673">
        <f>16-INDEX(STANDINGS_SB[],MATCH(Table1[[#This Row],[COMBINED]],STANDINGS_SB[COMBINED],0),COLUMN(STANDINGS_SB[PLACE IN LEAGUE]))</f>
        <v>14</v>
      </c>
      <c r="I673">
        <f>16-INDEX(STANDINGS_ERA[],MATCH(Table1[[#This Row],[COMBINED]],STANDINGS_ERA[COMBINED],0),COLUMN(STANDINGS_ERA[PLACE IN LEAGUE]))</f>
        <v>2</v>
      </c>
      <c r="J673">
        <f>16-INDEX(STANDINGS_WHIP[],MATCH(Table1[[#This Row],[COMBINED]],STANDINGS_WHIP[COMBINED],0),COLUMN(STANDINGS_WHIP[PLACE IN LEAGUE]))</f>
        <v>2</v>
      </c>
      <c r="K673">
        <f>16-INDEX(STANDINGS_W[],MATCH(Table1[[#This Row],[COMBINED]],STANDINGS_W[COMBINED],0),COLUMN(STANDINGS_W[PLACE IN LEAGUE]))</f>
        <v>12</v>
      </c>
      <c r="L673">
        <f>16-INDEX(STANDINGS_K[],MATCH(Table1[[#This Row],[COMBINED]],STANDINGS_K[COMBINED],0),COLUMN(STANDINGS_K[PLACE IN LEAGUE]))</f>
        <v>8</v>
      </c>
      <c r="M673">
        <f>16-INDEX(STANDINGS_SV[],MATCH(Table1[[#This Row],[COMBINED]],STANDINGS_SV[COMBINED],0),COLUMN(STANDINGS_SV[PLACE IN LEAGUE]))</f>
        <v>10</v>
      </c>
      <c r="N673">
        <f>SUM(Table1[[#This Row],[BA]:[SV]])</f>
        <v>77</v>
      </c>
      <c r="O673">
        <v>8</v>
      </c>
    </row>
    <row r="674" spans="1:15" x14ac:dyDescent="0.25">
      <c r="A674" t="s">
        <v>1043</v>
      </c>
      <c r="B674" t="s">
        <v>1039</v>
      </c>
      <c r="C674" t="str">
        <f>Table1[[#This Row],[League]]&amp;Table1[[#This Row],[Team]]</f>
        <v>$150 Draft Champions Express Mar 20 7:00 pm Lg.3914Stecchini</v>
      </c>
      <c r="D674">
        <f>16-INDEX(STANDINGS_BA[],MATCH(Table1[[#This Row],[COMBINED]],STANDINGS_BA[COMBINED],0),COLUMN(STANDINGS_BA[PLACE IN LEAGUE]))</f>
        <v>9</v>
      </c>
      <c r="E674">
        <f>16-INDEX(STANDINGS_R[],MATCH(Table1[[#This Row],[COMBINED]],STANDINGS_R[COMBINED],0),COLUMN(STANDINGS_R[PLACE IN LEAGUE]))</f>
        <v>2</v>
      </c>
      <c r="F674">
        <f>16-INDEX(STANDINGS_HR[],MATCH(Table1[[#This Row],[COMBINED]],STANDINGS_HR[COMBINED],0),COLUMN(STANDINGS_HR[PLACE IN LEAGUE]))</f>
        <v>3</v>
      </c>
      <c r="G674">
        <f>16-INDEX(STANDINGS_RBI[],MATCH(Table1[[#This Row],[COMBINED]],STANDINGS_RBI[COMBINED],0),COLUMN(STANDINGS_RBI[PLACE IN LEAGUE]))</f>
        <v>3</v>
      </c>
      <c r="H674">
        <f>16-INDEX(STANDINGS_SB[],MATCH(Table1[[#This Row],[COMBINED]],STANDINGS_SB[COMBINED],0),COLUMN(STANDINGS_SB[PLACE IN LEAGUE]))</f>
        <v>6</v>
      </c>
      <c r="I674">
        <f>16-INDEX(STANDINGS_ERA[],MATCH(Table1[[#This Row],[COMBINED]],STANDINGS_ERA[COMBINED],0),COLUMN(STANDINGS_ERA[PLACE IN LEAGUE]))</f>
        <v>8</v>
      </c>
      <c r="J674">
        <f>16-INDEX(STANDINGS_WHIP[],MATCH(Table1[[#This Row],[COMBINED]],STANDINGS_WHIP[COMBINED],0),COLUMN(STANDINGS_WHIP[PLACE IN LEAGUE]))</f>
        <v>13</v>
      </c>
      <c r="K674">
        <f>16-INDEX(STANDINGS_W[],MATCH(Table1[[#This Row],[COMBINED]],STANDINGS_W[COMBINED],0),COLUMN(STANDINGS_W[PLACE IN LEAGUE]))</f>
        <v>8</v>
      </c>
      <c r="L674">
        <f>16-INDEX(STANDINGS_K[],MATCH(Table1[[#This Row],[COMBINED]],STANDINGS_K[COMBINED],0),COLUMN(STANDINGS_K[PLACE IN LEAGUE]))</f>
        <v>13</v>
      </c>
      <c r="M674">
        <f>16-INDEX(STANDINGS_SV[],MATCH(Table1[[#This Row],[COMBINED]],STANDINGS_SV[COMBINED],0),COLUMN(STANDINGS_SV[PLACE IN LEAGUE]))</f>
        <v>9</v>
      </c>
      <c r="N674">
        <f>SUM(Table1[[#This Row],[BA]:[SV]])</f>
        <v>74</v>
      </c>
      <c r="O674">
        <v>9</v>
      </c>
    </row>
    <row r="675" spans="1:15" x14ac:dyDescent="0.25">
      <c r="A675" t="s">
        <v>1046</v>
      </c>
      <c r="B675" t="s">
        <v>1039</v>
      </c>
      <c r="C675" t="str">
        <f>Table1[[#This Row],[League]]&amp;Table1[[#This Row],[Team]]</f>
        <v>$150 Draft Champions Express Mar 20 7:00 pm Lg.3914Pleepleus</v>
      </c>
      <c r="D675">
        <f>16-INDEX(STANDINGS_BA[],MATCH(Table1[[#This Row],[COMBINED]],STANDINGS_BA[COMBINED],0),COLUMN(STANDINGS_BA[PLACE IN LEAGUE]))</f>
        <v>6</v>
      </c>
      <c r="E675">
        <f>16-INDEX(STANDINGS_R[],MATCH(Table1[[#This Row],[COMBINED]],STANDINGS_R[COMBINED],0),COLUMN(STANDINGS_R[PLACE IN LEAGUE]))</f>
        <v>7</v>
      </c>
      <c r="F675">
        <f>16-INDEX(STANDINGS_HR[],MATCH(Table1[[#This Row],[COMBINED]],STANDINGS_HR[COMBINED],0),COLUMN(STANDINGS_HR[PLACE IN LEAGUE]))</f>
        <v>1</v>
      </c>
      <c r="G675">
        <f>16-INDEX(STANDINGS_RBI[],MATCH(Table1[[#This Row],[COMBINED]],STANDINGS_RBI[COMBINED],0),COLUMN(STANDINGS_RBI[PLACE IN LEAGUE]))</f>
        <v>2</v>
      </c>
      <c r="H675">
        <f>16-INDEX(STANDINGS_SB[],MATCH(Table1[[#This Row],[COMBINED]],STANDINGS_SB[COMBINED],0),COLUMN(STANDINGS_SB[PLACE IN LEAGUE]))</f>
        <v>9</v>
      </c>
      <c r="I675">
        <f>16-INDEX(STANDINGS_ERA[],MATCH(Table1[[#This Row],[COMBINED]],STANDINGS_ERA[COMBINED],0),COLUMN(STANDINGS_ERA[PLACE IN LEAGUE]))</f>
        <v>9</v>
      </c>
      <c r="J675">
        <f>16-INDEX(STANDINGS_WHIP[],MATCH(Table1[[#This Row],[COMBINED]],STANDINGS_WHIP[COMBINED],0),COLUMN(STANDINGS_WHIP[PLACE IN LEAGUE]))</f>
        <v>7</v>
      </c>
      <c r="K675">
        <f>16-INDEX(STANDINGS_W[],MATCH(Table1[[#This Row],[COMBINED]],STANDINGS_W[COMBINED],0),COLUMN(STANDINGS_W[PLACE IN LEAGUE]))</f>
        <v>10</v>
      </c>
      <c r="L675">
        <f>16-INDEX(STANDINGS_K[],MATCH(Table1[[#This Row],[COMBINED]],STANDINGS_K[COMBINED],0),COLUMN(STANDINGS_K[PLACE IN LEAGUE]))</f>
        <v>12</v>
      </c>
      <c r="M675">
        <f>16-INDEX(STANDINGS_SV[],MATCH(Table1[[#This Row],[COMBINED]],STANDINGS_SV[COMBINED],0),COLUMN(STANDINGS_SV[PLACE IN LEAGUE]))</f>
        <v>11</v>
      </c>
      <c r="N675">
        <f>SUM(Table1[[#This Row],[BA]:[SV]])</f>
        <v>74</v>
      </c>
      <c r="O675">
        <v>10</v>
      </c>
    </row>
    <row r="676" spans="1:15" x14ac:dyDescent="0.25">
      <c r="A676" t="s">
        <v>1044</v>
      </c>
      <c r="B676" t="s">
        <v>1039</v>
      </c>
      <c r="C676" t="str">
        <f>Table1[[#This Row],[League]]&amp;Table1[[#This Row],[Team]]</f>
        <v>$150 Draft Champions Express Mar 20 7:00 pm Lg.3914Pioneer Pride</v>
      </c>
      <c r="D676">
        <f>16-INDEX(STANDINGS_BA[],MATCH(Table1[[#This Row],[COMBINED]],STANDINGS_BA[COMBINED],0),COLUMN(STANDINGS_BA[PLACE IN LEAGUE]))</f>
        <v>8</v>
      </c>
      <c r="E676">
        <f>16-INDEX(STANDINGS_R[],MATCH(Table1[[#This Row],[COMBINED]],STANDINGS_R[COMBINED],0),COLUMN(STANDINGS_R[PLACE IN LEAGUE]))</f>
        <v>3</v>
      </c>
      <c r="F676">
        <f>16-INDEX(STANDINGS_HR[],MATCH(Table1[[#This Row],[COMBINED]],STANDINGS_HR[COMBINED],0),COLUMN(STANDINGS_HR[PLACE IN LEAGUE]))</f>
        <v>9</v>
      </c>
      <c r="G676">
        <f>16-INDEX(STANDINGS_RBI[],MATCH(Table1[[#This Row],[COMBINED]],STANDINGS_RBI[COMBINED],0),COLUMN(STANDINGS_RBI[PLACE IN LEAGUE]))</f>
        <v>4</v>
      </c>
      <c r="H676">
        <f>16-INDEX(STANDINGS_SB[],MATCH(Table1[[#This Row],[COMBINED]],STANDINGS_SB[COMBINED],0),COLUMN(STANDINGS_SB[PLACE IN LEAGUE]))</f>
        <v>3</v>
      </c>
      <c r="I676">
        <f>16-INDEX(STANDINGS_ERA[],MATCH(Table1[[#This Row],[COMBINED]],STANDINGS_ERA[COMBINED],0),COLUMN(STANDINGS_ERA[PLACE IN LEAGUE]))</f>
        <v>7</v>
      </c>
      <c r="J676">
        <f>16-INDEX(STANDINGS_WHIP[],MATCH(Table1[[#This Row],[COMBINED]],STANDINGS_WHIP[COMBINED],0),COLUMN(STANDINGS_WHIP[PLACE IN LEAGUE]))</f>
        <v>3</v>
      </c>
      <c r="K676">
        <f>16-INDEX(STANDINGS_W[],MATCH(Table1[[#This Row],[COMBINED]],STANDINGS_W[COMBINED],0),COLUMN(STANDINGS_W[PLACE IN LEAGUE]))</f>
        <v>11</v>
      </c>
      <c r="L676">
        <f>16-INDEX(STANDINGS_K[],MATCH(Table1[[#This Row],[COMBINED]],STANDINGS_K[COMBINED],0),COLUMN(STANDINGS_K[PLACE IN LEAGUE]))</f>
        <v>9</v>
      </c>
      <c r="M676">
        <f>16-INDEX(STANDINGS_SV[],MATCH(Table1[[#This Row],[COMBINED]],STANDINGS_SV[COMBINED],0),COLUMN(STANDINGS_SV[PLACE IN LEAGUE]))</f>
        <v>2</v>
      </c>
      <c r="N676">
        <f>SUM(Table1[[#This Row],[BA]:[SV]])</f>
        <v>59</v>
      </c>
      <c r="O676">
        <v>11</v>
      </c>
    </row>
    <row r="677" spans="1:15" x14ac:dyDescent="0.25">
      <c r="A677" t="s">
        <v>1049</v>
      </c>
      <c r="B677" t="s">
        <v>1039</v>
      </c>
      <c r="C677" t="str">
        <f>Table1[[#This Row],[League]]&amp;Table1[[#This Row],[Team]]</f>
        <v>$150 Draft Champions Express Mar 20 7:00 pm Lg.3914Team bluekrew</v>
      </c>
      <c r="D677">
        <f>16-INDEX(STANDINGS_BA[],MATCH(Table1[[#This Row],[COMBINED]],STANDINGS_BA[COMBINED],0),COLUMN(STANDINGS_BA[PLACE IN LEAGUE]))</f>
        <v>3</v>
      </c>
      <c r="E677">
        <f>16-INDEX(STANDINGS_R[],MATCH(Table1[[#This Row],[COMBINED]],STANDINGS_R[COMBINED],0),COLUMN(STANDINGS_R[PLACE IN LEAGUE]))</f>
        <v>4</v>
      </c>
      <c r="F677">
        <f>16-INDEX(STANDINGS_HR[],MATCH(Table1[[#This Row],[COMBINED]],STANDINGS_HR[COMBINED],0),COLUMN(STANDINGS_HR[PLACE IN LEAGUE]))</f>
        <v>4</v>
      </c>
      <c r="G677">
        <f>16-INDEX(STANDINGS_RBI[],MATCH(Table1[[#This Row],[COMBINED]],STANDINGS_RBI[COMBINED],0),COLUMN(STANDINGS_RBI[PLACE IN LEAGUE]))</f>
        <v>10</v>
      </c>
      <c r="H677">
        <f>16-INDEX(STANDINGS_SB[],MATCH(Table1[[#This Row],[COMBINED]],STANDINGS_SB[COMBINED],0),COLUMN(STANDINGS_SB[PLACE IN LEAGUE]))</f>
        <v>7</v>
      </c>
      <c r="I677">
        <f>16-INDEX(STANDINGS_ERA[],MATCH(Table1[[#This Row],[COMBINED]],STANDINGS_ERA[COMBINED],0),COLUMN(STANDINGS_ERA[PLACE IN LEAGUE]))</f>
        <v>4</v>
      </c>
      <c r="J677">
        <f>16-INDEX(STANDINGS_WHIP[],MATCH(Table1[[#This Row],[COMBINED]],STANDINGS_WHIP[COMBINED],0),COLUMN(STANDINGS_WHIP[PLACE IN LEAGUE]))</f>
        <v>6</v>
      </c>
      <c r="K677">
        <f>16-INDEX(STANDINGS_W[],MATCH(Table1[[#This Row],[COMBINED]],STANDINGS_W[COMBINED],0),COLUMN(STANDINGS_W[PLACE IN LEAGUE]))</f>
        <v>1</v>
      </c>
      <c r="L677">
        <f>16-INDEX(STANDINGS_K[],MATCH(Table1[[#This Row],[COMBINED]],STANDINGS_K[COMBINED],0),COLUMN(STANDINGS_K[PLACE IN LEAGUE]))</f>
        <v>1</v>
      </c>
      <c r="M677">
        <f>16-INDEX(STANDINGS_SV[],MATCH(Table1[[#This Row],[COMBINED]],STANDINGS_SV[COMBINED],0),COLUMN(STANDINGS_SV[PLACE IN LEAGUE]))</f>
        <v>15</v>
      </c>
      <c r="N677">
        <f>SUM(Table1[[#This Row],[BA]:[SV]])</f>
        <v>55</v>
      </c>
      <c r="O677">
        <v>12</v>
      </c>
    </row>
    <row r="678" spans="1:15" x14ac:dyDescent="0.25">
      <c r="A678" t="s">
        <v>1009</v>
      </c>
      <c r="B678" t="s">
        <v>1039</v>
      </c>
      <c r="C678" t="str">
        <f>Table1[[#This Row],[League]]&amp;Table1[[#This Row],[Team]]</f>
        <v>$150 Draft Champions Express Mar 20 7:00 pm Lg.3914Team Rasmusson</v>
      </c>
      <c r="D678">
        <f>16-INDEX(STANDINGS_BA[],MATCH(Table1[[#This Row],[COMBINED]],STANDINGS_BA[COMBINED],0),COLUMN(STANDINGS_BA[PLACE IN LEAGUE]))</f>
        <v>1</v>
      </c>
      <c r="E678">
        <f>16-INDEX(STANDINGS_R[],MATCH(Table1[[#This Row],[COMBINED]],STANDINGS_R[COMBINED],0),COLUMN(STANDINGS_R[PLACE IN LEAGUE]))</f>
        <v>8</v>
      </c>
      <c r="F678">
        <f>16-INDEX(STANDINGS_HR[],MATCH(Table1[[#This Row],[COMBINED]],STANDINGS_HR[COMBINED],0),COLUMN(STANDINGS_HR[PLACE IN LEAGUE]))</f>
        <v>13</v>
      </c>
      <c r="G678">
        <f>16-INDEX(STANDINGS_RBI[],MATCH(Table1[[#This Row],[COMBINED]],STANDINGS_RBI[COMBINED],0),COLUMN(STANDINGS_RBI[PLACE IN LEAGUE]))</f>
        <v>11</v>
      </c>
      <c r="H678">
        <f>16-INDEX(STANDINGS_SB[],MATCH(Table1[[#This Row],[COMBINED]],STANDINGS_SB[COMBINED],0),COLUMN(STANDINGS_SB[PLACE IN LEAGUE]))</f>
        <v>4</v>
      </c>
      <c r="I678">
        <f>16-INDEX(STANDINGS_ERA[],MATCH(Table1[[#This Row],[COMBINED]],STANDINGS_ERA[COMBINED],0),COLUMN(STANDINGS_ERA[PLACE IN LEAGUE]))</f>
        <v>1</v>
      </c>
      <c r="J678">
        <f>16-INDEX(STANDINGS_WHIP[],MATCH(Table1[[#This Row],[COMBINED]],STANDINGS_WHIP[COMBINED],0),COLUMN(STANDINGS_WHIP[PLACE IN LEAGUE]))</f>
        <v>1</v>
      </c>
      <c r="K678">
        <f>16-INDEX(STANDINGS_W[],MATCH(Table1[[#This Row],[COMBINED]],STANDINGS_W[COMBINED],0),COLUMN(STANDINGS_W[PLACE IN LEAGUE]))</f>
        <v>7</v>
      </c>
      <c r="L678">
        <f>16-INDEX(STANDINGS_K[],MATCH(Table1[[#This Row],[COMBINED]],STANDINGS_K[COMBINED],0),COLUMN(STANDINGS_K[PLACE IN LEAGUE]))</f>
        <v>3</v>
      </c>
      <c r="M678">
        <f>16-INDEX(STANDINGS_SV[],MATCH(Table1[[#This Row],[COMBINED]],STANDINGS_SV[COMBINED],0),COLUMN(STANDINGS_SV[PLACE IN LEAGUE]))</f>
        <v>6</v>
      </c>
      <c r="N678">
        <f>SUM(Table1[[#This Row],[BA]:[SV]])</f>
        <v>55</v>
      </c>
      <c r="O678">
        <v>13</v>
      </c>
    </row>
    <row r="679" spans="1:15" x14ac:dyDescent="0.25">
      <c r="A679" t="s">
        <v>1047</v>
      </c>
      <c r="B679" t="s">
        <v>1039</v>
      </c>
      <c r="C679" t="str">
        <f>Table1[[#This Row],[League]]&amp;Table1[[#This Row],[Team]]</f>
        <v>$150 Draft Champions Express Mar 20 7:00 pm Lg.3914Stealth Missile</v>
      </c>
      <c r="D679">
        <f>16-INDEX(STANDINGS_BA[],MATCH(Table1[[#This Row],[COMBINED]],STANDINGS_BA[COMBINED],0),COLUMN(STANDINGS_BA[PLACE IN LEAGUE]))</f>
        <v>5</v>
      </c>
      <c r="E679">
        <f>16-INDEX(STANDINGS_R[],MATCH(Table1[[#This Row],[COMBINED]],STANDINGS_R[COMBINED],0),COLUMN(STANDINGS_R[PLACE IN LEAGUE]))</f>
        <v>5</v>
      </c>
      <c r="F679">
        <f>16-INDEX(STANDINGS_HR[],MATCH(Table1[[#This Row],[COMBINED]],STANDINGS_HR[COMBINED],0),COLUMN(STANDINGS_HR[PLACE IN LEAGUE]))</f>
        <v>6</v>
      </c>
      <c r="G679">
        <f>16-INDEX(STANDINGS_RBI[],MATCH(Table1[[#This Row],[COMBINED]],STANDINGS_RBI[COMBINED],0),COLUMN(STANDINGS_RBI[PLACE IN LEAGUE]))</f>
        <v>5</v>
      </c>
      <c r="H679">
        <f>16-INDEX(STANDINGS_SB[],MATCH(Table1[[#This Row],[COMBINED]],STANDINGS_SB[COMBINED],0),COLUMN(STANDINGS_SB[PLACE IN LEAGUE]))</f>
        <v>2</v>
      </c>
      <c r="I679">
        <f>16-INDEX(STANDINGS_ERA[],MATCH(Table1[[#This Row],[COMBINED]],STANDINGS_ERA[COMBINED],0),COLUMN(STANDINGS_ERA[PLACE IN LEAGUE]))</f>
        <v>3</v>
      </c>
      <c r="J679">
        <f>16-INDEX(STANDINGS_WHIP[],MATCH(Table1[[#This Row],[COMBINED]],STANDINGS_WHIP[COMBINED],0),COLUMN(STANDINGS_WHIP[PLACE IN LEAGUE]))</f>
        <v>11</v>
      </c>
      <c r="K679">
        <f>16-INDEX(STANDINGS_W[],MATCH(Table1[[#This Row],[COMBINED]],STANDINGS_W[COMBINED],0),COLUMN(STANDINGS_W[PLACE IN LEAGUE]))</f>
        <v>4</v>
      </c>
      <c r="L679">
        <f>16-INDEX(STANDINGS_K[],MATCH(Table1[[#This Row],[COMBINED]],STANDINGS_K[COMBINED],0),COLUMN(STANDINGS_K[PLACE IN LEAGUE]))</f>
        <v>7</v>
      </c>
      <c r="M679">
        <f>16-INDEX(STANDINGS_SV[],MATCH(Table1[[#This Row],[COMBINED]],STANDINGS_SV[COMBINED],0),COLUMN(STANDINGS_SV[PLACE IN LEAGUE]))</f>
        <v>5</v>
      </c>
      <c r="N679">
        <f>SUM(Table1[[#This Row],[BA]:[SV]])</f>
        <v>53</v>
      </c>
      <c r="O679">
        <v>14</v>
      </c>
    </row>
    <row r="680" spans="1:15" x14ac:dyDescent="0.25">
      <c r="A680" t="s">
        <v>1050</v>
      </c>
      <c r="B680" t="s">
        <v>1039</v>
      </c>
      <c r="C680" t="str">
        <f>Table1[[#This Row],[League]]&amp;Table1[[#This Row],[Team]]</f>
        <v>$150 Draft Champions Express Mar 20 7:00 pm Lg.3914Thrashers</v>
      </c>
      <c r="D680">
        <f>16-INDEX(STANDINGS_BA[],MATCH(Table1[[#This Row],[COMBINED]],STANDINGS_BA[COMBINED],0),COLUMN(STANDINGS_BA[PLACE IN LEAGUE]))</f>
        <v>2</v>
      </c>
      <c r="E680">
        <f>16-INDEX(STANDINGS_R[],MATCH(Table1[[#This Row],[COMBINED]],STANDINGS_R[COMBINED],0),COLUMN(STANDINGS_R[PLACE IN LEAGUE]))</f>
        <v>1</v>
      </c>
      <c r="F680">
        <f>16-INDEX(STANDINGS_HR[],MATCH(Table1[[#This Row],[COMBINED]],STANDINGS_HR[COMBINED],0),COLUMN(STANDINGS_HR[PLACE IN LEAGUE]))</f>
        <v>2</v>
      </c>
      <c r="G680">
        <f>16-INDEX(STANDINGS_RBI[],MATCH(Table1[[#This Row],[COMBINED]],STANDINGS_RBI[COMBINED],0),COLUMN(STANDINGS_RBI[PLACE IN LEAGUE]))</f>
        <v>1</v>
      </c>
      <c r="H680">
        <f>16-INDEX(STANDINGS_SB[],MATCH(Table1[[#This Row],[COMBINED]],STANDINGS_SB[COMBINED],0),COLUMN(STANDINGS_SB[PLACE IN LEAGUE]))</f>
        <v>15</v>
      </c>
      <c r="I680">
        <f>16-INDEX(STANDINGS_ERA[],MATCH(Table1[[#This Row],[COMBINED]],STANDINGS_ERA[COMBINED],0),COLUMN(STANDINGS_ERA[PLACE IN LEAGUE]))</f>
        <v>6</v>
      </c>
      <c r="J680">
        <f>16-INDEX(STANDINGS_WHIP[],MATCH(Table1[[#This Row],[COMBINED]],STANDINGS_WHIP[COMBINED],0),COLUMN(STANDINGS_WHIP[PLACE IN LEAGUE]))</f>
        <v>4</v>
      </c>
      <c r="K680">
        <f>16-INDEX(STANDINGS_W[],MATCH(Table1[[#This Row],[COMBINED]],STANDINGS_W[COMBINED],0),COLUMN(STANDINGS_W[PLACE IN LEAGUE]))</f>
        <v>2</v>
      </c>
      <c r="L680">
        <f>16-INDEX(STANDINGS_K[],MATCH(Table1[[#This Row],[COMBINED]],STANDINGS_K[COMBINED],0),COLUMN(STANDINGS_K[PLACE IN LEAGUE]))</f>
        <v>2</v>
      </c>
      <c r="M680">
        <f>16-INDEX(STANDINGS_SV[],MATCH(Table1[[#This Row],[COMBINED]],STANDINGS_SV[COMBINED],0),COLUMN(STANDINGS_SV[PLACE IN LEAGUE]))</f>
        <v>3</v>
      </c>
      <c r="N680">
        <f>SUM(Table1[[#This Row],[BA]:[SV]])</f>
        <v>38</v>
      </c>
      <c r="O680">
        <v>15</v>
      </c>
    </row>
    <row r="681" spans="1:15" x14ac:dyDescent="0.25">
      <c r="A681" t="s">
        <v>1055</v>
      </c>
      <c r="B681" t="s">
        <v>1052</v>
      </c>
      <c r="C681" t="str">
        <f>Table1[[#This Row],[League]]&amp;Table1[[#This Row],[Team]]</f>
        <v>$150 Draft Champions Express Mar 20 7:00 pm Lg.3976Carolina Thunder</v>
      </c>
      <c r="D681">
        <f>16-INDEX(STANDINGS_BA[],MATCH(Table1[[#This Row],[COMBINED]],STANDINGS_BA[COMBINED],0),COLUMN(STANDINGS_BA[PLACE IN LEAGUE]))</f>
        <v>12</v>
      </c>
      <c r="E681">
        <f>16-INDEX(STANDINGS_R[],MATCH(Table1[[#This Row],[COMBINED]],STANDINGS_R[COMBINED],0),COLUMN(STANDINGS_R[PLACE IN LEAGUE]))</f>
        <v>9</v>
      </c>
      <c r="F681">
        <f>16-INDEX(STANDINGS_HR[],MATCH(Table1[[#This Row],[COMBINED]],STANDINGS_HR[COMBINED],0),COLUMN(STANDINGS_HR[PLACE IN LEAGUE]))</f>
        <v>9</v>
      </c>
      <c r="G681">
        <f>16-INDEX(STANDINGS_RBI[],MATCH(Table1[[#This Row],[COMBINED]],STANDINGS_RBI[COMBINED],0),COLUMN(STANDINGS_RBI[PLACE IN LEAGUE]))</f>
        <v>12</v>
      </c>
      <c r="H681">
        <f>16-INDEX(STANDINGS_SB[],MATCH(Table1[[#This Row],[COMBINED]],STANDINGS_SB[COMBINED],0),COLUMN(STANDINGS_SB[PLACE IN LEAGUE]))</f>
        <v>15</v>
      </c>
      <c r="I681">
        <f>16-INDEX(STANDINGS_ERA[],MATCH(Table1[[#This Row],[COMBINED]],STANDINGS_ERA[COMBINED],0),COLUMN(STANDINGS_ERA[PLACE IN LEAGUE]))</f>
        <v>10</v>
      </c>
      <c r="J681">
        <f>16-INDEX(STANDINGS_WHIP[],MATCH(Table1[[#This Row],[COMBINED]],STANDINGS_WHIP[COMBINED],0),COLUMN(STANDINGS_WHIP[PLACE IN LEAGUE]))</f>
        <v>11</v>
      </c>
      <c r="K681">
        <f>16-INDEX(STANDINGS_W[],MATCH(Table1[[#This Row],[COMBINED]],STANDINGS_W[COMBINED],0),COLUMN(STANDINGS_W[PLACE IN LEAGUE]))</f>
        <v>12</v>
      </c>
      <c r="L681">
        <f>16-INDEX(STANDINGS_K[],MATCH(Table1[[#This Row],[COMBINED]],STANDINGS_K[COMBINED],0),COLUMN(STANDINGS_K[PLACE IN LEAGUE]))</f>
        <v>13</v>
      </c>
      <c r="M681">
        <f>16-INDEX(STANDINGS_SV[],MATCH(Table1[[#This Row],[COMBINED]],STANDINGS_SV[COMBINED],0),COLUMN(STANDINGS_SV[PLACE IN LEAGUE]))</f>
        <v>5</v>
      </c>
      <c r="N681">
        <f>SUM(Table1[[#This Row],[BA]:[SV]])</f>
        <v>108</v>
      </c>
      <c r="O681">
        <v>1</v>
      </c>
    </row>
    <row r="682" spans="1:15" x14ac:dyDescent="0.25">
      <c r="A682" t="s">
        <v>1058</v>
      </c>
      <c r="B682" t="s">
        <v>1052</v>
      </c>
      <c r="C682" t="str">
        <f>Table1[[#This Row],[League]]&amp;Table1[[#This Row],[Team]]</f>
        <v>$150 Draft Champions Express Mar 20 7:00 pm Lg.3976Veeer</v>
      </c>
      <c r="D682">
        <f>16-INDEX(STANDINGS_BA[],MATCH(Table1[[#This Row],[COMBINED]],STANDINGS_BA[COMBINED],0),COLUMN(STANDINGS_BA[PLACE IN LEAGUE]))</f>
        <v>7</v>
      </c>
      <c r="E682">
        <f>16-INDEX(STANDINGS_R[],MATCH(Table1[[#This Row],[COMBINED]],STANDINGS_R[COMBINED],0),COLUMN(STANDINGS_R[PLACE IN LEAGUE]))</f>
        <v>11</v>
      </c>
      <c r="F682">
        <f>16-INDEX(STANDINGS_HR[],MATCH(Table1[[#This Row],[COMBINED]],STANDINGS_HR[COMBINED],0),COLUMN(STANDINGS_HR[PLACE IN LEAGUE]))</f>
        <v>6</v>
      </c>
      <c r="G682">
        <f>16-INDEX(STANDINGS_RBI[],MATCH(Table1[[#This Row],[COMBINED]],STANDINGS_RBI[COMBINED],0),COLUMN(STANDINGS_RBI[PLACE IN LEAGUE]))</f>
        <v>5</v>
      </c>
      <c r="H682">
        <f>16-INDEX(STANDINGS_SB[],MATCH(Table1[[#This Row],[COMBINED]],STANDINGS_SB[COMBINED],0),COLUMN(STANDINGS_SB[PLACE IN LEAGUE]))</f>
        <v>7</v>
      </c>
      <c r="I682">
        <f>16-INDEX(STANDINGS_ERA[],MATCH(Table1[[#This Row],[COMBINED]],STANDINGS_ERA[COMBINED],0),COLUMN(STANDINGS_ERA[PLACE IN LEAGUE]))</f>
        <v>15</v>
      </c>
      <c r="J682">
        <f>16-INDEX(STANDINGS_WHIP[],MATCH(Table1[[#This Row],[COMBINED]],STANDINGS_WHIP[COMBINED],0),COLUMN(STANDINGS_WHIP[PLACE IN LEAGUE]))</f>
        <v>14</v>
      </c>
      <c r="K682">
        <f>16-INDEX(STANDINGS_W[],MATCH(Table1[[#This Row],[COMBINED]],STANDINGS_W[COMBINED],0),COLUMN(STANDINGS_W[PLACE IN LEAGUE]))</f>
        <v>14</v>
      </c>
      <c r="L682">
        <f>16-INDEX(STANDINGS_K[],MATCH(Table1[[#This Row],[COMBINED]],STANDINGS_K[COMBINED],0),COLUMN(STANDINGS_K[PLACE IN LEAGUE]))</f>
        <v>10</v>
      </c>
      <c r="M682">
        <f>16-INDEX(STANDINGS_SV[],MATCH(Table1[[#This Row],[COMBINED]],STANDINGS_SV[COMBINED],0),COLUMN(STANDINGS_SV[PLACE IN LEAGUE]))</f>
        <v>14</v>
      </c>
      <c r="N682">
        <f>SUM(Table1[[#This Row],[BA]:[SV]])</f>
        <v>103</v>
      </c>
      <c r="O682">
        <v>2</v>
      </c>
    </row>
    <row r="683" spans="1:15" x14ac:dyDescent="0.25">
      <c r="A683" t="s">
        <v>19</v>
      </c>
      <c r="B683" t="s">
        <v>1052</v>
      </c>
      <c r="C683" t="str">
        <f>Table1[[#This Row],[League]]&amp;Table1[[#This Row],[Team]]</f>
        <v>$150 Draft Champions Express Mar 20 7:00 pm Lg.3976One Eyed Jack</v>
      </c>
      <c r="D683">
        <f>16-INDEX(STANDINGS_BA[],MATCH(Table1[[#This Row],[COMBINED]],STANDINGS_BA[COMBINED],0),COLUMN(STANDINGS_BA[PLACE IN LEAGUE]))</f>
        <v>8</v>
      </c>
      <c r="E683">
        <f>16-INDEX(STANDINGS_R[],MATCH(Table1[[#This Row],[COMBINED]],STANDINGS_R[COMBINED],0),COLUMN(STANDINGS_R[PLACE IN LEAGUE]))</f>
        <v>14</v>
      </c>
      <c r="F683">
        <f>16-INDEX(STANDINGS_HR[],MATCH(Table1[[#This Row],[COMBINED]],STANDINGS_HR[COMBINED],0),COLUMN(STANDINGS_HR[PLACE IN LEAGUE]))</f>
        <v>15</v>
      </c>
      <c r="G683">
        <f>16-INDEX(STANDINGS_RBI[],MATCH(Table1[[#This Row],[COMBINED]],STANDINGS_RBI[COMBINED],0),COLUMN(STANDINGS_RBI[PLACE IN LEAGUE]))</f>
        <v>14</v>
      </c>
      <c r="H683">
        <f>16-INDEX(STANDINGS_SB[],MATCH(Table1[[#This Row],[COMBINED]],STANDINGS_SB[COMBINED],0),COLUMN(STANDINGS_SB[PLACE IN LEAGUE]))</f>
        <v>5</v>
      </c>
      <c r="I683">
        <f>16-INDEX(STANDINGS_ERA[],MATCH(Table1[[#This Row],[COMBINED]],STANDINGS_ERA[COMBINED],0),COLUMN(STANDINGS_ERA[PLACE IN LEAGUE]))</f>
        <v>4</v>
      </c>
      <c r="J683">
        <f>16-INDEX(STANDINGS_WHIP[],MATCH(Table1[[#This Row],[COMBINED]],STANDINGS_WHIP[COMBINED],0),COLUMN(STANDINGS_WHIP[PLACE IN LEAGUE]))</f>
        <v>8</v>
      </c>
      <c r="K683">
        <f>16-INDEX(STANDINGS_W[],MATCH(Table1[[#This Row],[COMBINED]],STANDINGS_W[COMBINED],0),COLUMN(STANDINGS_W[PLACE IN LEAGUE]))</f>
        <v>8</v>
      </c>
      <c r="L683">
        <f>16-INDEX(STANDINGS_K[],MATCH(Table1[[#This Row],[COMBINED]],STANDINGS_K[COMBINED],0),COLUMN(STANDINGS_K[PLACE IN LEAGUE]))</f>
        <v>12</v>
      </c>
      <c r="M683">
        <f>16-INDEX(STANDINGS_SV[],MATCH(Table1[[#This Row],[COMBINED]],STANDINGS_SV[COMBINED],0),COLUMN(STANDINGS_SV[PLACE IN LEAGUE]))</f>
        <v>8</v>
      </c>
      <c r="N683">
        <f>SUM(Table1[[#This Row],[BA]:[SV]])</f>
        <v>96</v>
      </c>
      <c r="O683">
        <v>3</v>
      </c>
    </row>
    <row r="684" spans="1:15" x14ac:dyDescent="0.25">
      <c r="A684" t="s">
        <v>1060</v>
      </c>
      <c r="B684" t="s">
        <v>1052</v>
      </c>
      <c r="C684" t="str">
        <f>Table1[[#This Row],[League]]&amp;Table1[[#This Row],[Team]]</f>
        <v>$150 Draft Champions Express Mar 20 7:00 pm Lg.3976Basement Light Fixtures</v>
      </c>
      <c r="D684">
        <f>16-INDEX(STANDINGS_BA[],MATCH(Table1[[#This Row],[COMBINED]],STANDINGS_BA[COMBINED],0),COLUMN(STANDINGS_BA[PLACE IN LEAGUE]))</f>
        <v>5</v>
      </c>
      <c r="E684">
        <f>16-INDEX(STANDINGS_R[],MATCH(Table1[[#This Row],[COMBINED]],STANDINGS_R[COMBINED],0),COLUMN(STANDINGS_R[PLACE IN LEAGUE]))</f>
        <v>8</v>
      </c>
      <c r="F684">
        <f>16-INDEX(STANDINGS_HR[],MATCH(Table1[[#This Row],[COMBINED]],STANDINGS_HR[COMBINED],0),COLUMN(STANDINGS_HR[PLACE IN LEAGUE]))</f>
        <v>10</v>
      </c>
      <c r="G684">
        <f>16-INDEX(STANDINGS_RBI[],MATCH(Table1[[#This Row],[COMBINED]],STANDINGS_RBI[COMBINED],0),COLUMN(STANDINGS_RBI[PLACE IN LEAGUE]))</f>
        <v>11</v>
      </c>
      <c r="H684">
        <f>16-INDEX(STANDINGS_SB[],MATCH(Table1[[#This Row],[COMBINED]],STANDINGS_SB[COMBINED],0),COLUMN(STANDINGS_SB[PLACE IN LEAGUE]))</f>
        <v>4</v>
      </c>
      <c r="I684">
        <f>16-INDEX(STANDINGS_ERA[],MATCH(Table1[[#This Row],[COMBINED]],STANDINGS_ERA[COMBINED],0),COLUMN(STANDINGS_ERA[PLACE IN LEAGUE]))</f>
        <v>13</v>
      </c>
      <c r="J684">
        <f>16-INDEX(STANDINGS_WHIP[],MATCH(Table1[[#This Row],[COMBINED]],STANDINGS_WHIP[COMBINED],0),COLUMN(STANDINGS_WHIP[PLACE IN LEAGUE]))</f>
        <v>10</v>
      </c>
      <c r="K684">
        <f>16-INDEX(STANDINGS_W[],MATCH(Table1[[#This Row],[COMBINED]],STANDINGS_W[COMBINED],0),COLUMN(STANDINGS_W[PLACE IN LEAGUE]))</f>
        <v>9</v>
      </c>
      <c r="L684">
        <f>16-INDEX(STANDINGS_K[],MATCH(Table1[[#This Row],[COMBINED]],STANDINGS_K[COMBINED],0),COLUMN(STANDINGS_K[PLACE IN LEAGUE]))</f>
        <v>14</v>
      </c>
      <c r="M684">
        <f>16-INDEX(STANDINGS_SV[],MATCH(Table1[[#This Row],[COMBINED]],STANDINGS_SV[COMBINED],0),COLUMN(STANDINGS_SV[PLACE IN LEAGUE]))</f>
        <v>12</v>
      </c>
      <c r="N684">
        <f>SUM(Table1[[#This Row],[BA]:[SV]])</f>
        <v>96</v>
      </c>
      <c r="O684">
        <v>4</v>
      </c>
    </row>
    <row r="685" spans="1:15" x14ac:dyDescent="0.25">
      <c r="A685" t="s">
        <v>1056</v>
      </c>
      <c r="B685" t="s">
        <v>1052</v>
      </c>
      <c r="C685" t="str">
        <f>Table1[[#This Row],[League]]&amp;Table1[[#This Row],[Team]]</f>
        <v>$150 Draft Champions Express Mar 20 7:00 pm Lg.3976Team Steube</v>
      </c>
      <c r="D685">
        <f>16-INDEX(STANDINGS_BA[],MATCH(Table1[[#This Row],[COMBINED]],STANDINGS_BA[COMBINED],0),COLUMN(STANDINGS_BA[PLACE IN LEAGUE]))</f>
        <v>11</v>
      </c>
      <c r="E685">
        <f>16-INDEX(STANDINGS_R[],MATCH(Table1[[#This Row],[COMBINED]],STANDINGS_R[COMBINED],0),COLUMN(STANDINGS_R[PLACE IN LEAGUE]))</f>
        <v>12</v>
      </c>
      <c r="F685">
        <f>16-INDEX(STANDINGS_HR[],MATCH(Table1[[#This Row],[COMBINED]],STANDINGS_HR[COMBINED],0),COLUMN(STANDINGS_HR[PLACE IN LEAGUE]))</f>
        <v>2</v>
      </c>
      <c r="G685">
        <f>16-INDEX(STANDINGS_RBI[],MATCH(Table1[[#This Row],[COMBINED]],STANDINGS_RBI[COMBINED],0),COLUMN(STANDINGS_RBI[PLACE IN LEAGUE]))</f>
        <v>7</v>
      </c>
      <c r="H685">
        <f>16-INDEX(STANDINGS_SB[],MATCH(Table1[[#This Row],[COMBINED]],STANDINGS_SB[COMBINED],0),COLUMN(STANDINGS_SB[PLACE IN LEAGUE]))</f>
        <v>9</v>
      </c>
      <c r="I685">
        <f>16-INDEX(STANDINGS_ERA[],MATCH(Table1[[#This Row],[COMBINED]],STANDINGS_ERA[COMBINED],0),COLUMN(STANDINGS_ERA[PLACE IN LEAGUE]))</f>
        <v>9</v>
      </c>
      <c r="J685">
        <f>16-INDEX(STANDINGS_WHIP[],MATCH(Table1[[#This Row],[COMBINED]],STANDINGS_WHIP[COMBINED],0),COLUMN(STANDINGS_WHIP[PLACE IN LEAGUE]))</f>
        <v>12</v>
      </c>
      <c r="K685">
        <f>16-INDEX(STANDINGS_W[],MATCH(Table1[[#This Row],[COMBINED]],STANDINGS_W[COMBINED],0),COLUMN(STANDINGS_W[PLACE IN LEAGUE]))</f>
        <v>10</v>
      </c>
      <c r="L685">
        <f>16-INDEX(STANDINGS_K[],MATCH(Table1[[#This Row],[COMBINED]],STANDINGS_K[COMBINED],0),COLUMN(STANDINGS_K[PLACE IN LEAGUE]))</f>
        <v>9</v>
      </c>
      <c r="M685">
        <f>16-INDEX(STANDINGS_SV[],MATCH(Table1[[#This Row],[COMBINED]],STANDINGS_SV[COMBINED],0),COLUMN(STANDINGS_SV[PLACE IN LEAGUE]))</f>
        <v>13</v>
      </c>
      <c r="N685">
        <f>SUM(Table1[[#This Row],[BA]:[SV]])</f>
        <v>94</v>
      </c>
      <c r="O685">
        <v>5</v>
      </c>
    </row>
    <row r="686" spans="1:15" x14ac:dyDescent="0.25">
      <c r="A686" t="s">
        <v>1063</v>
      </c>
      <c r="B686" t="s">
        <v>1052</v>
      </c>
      <c r="C686" t="str">
        <f>Table1[[#This Row],[League]]&amp;Table1[[#This Row],[Team]]</f>
        <v>$150 Draft Champions Express Mar 20 7:00 pm Lg.3976Lucky</v>
      </c>
      <c r="D686">
        <f>16-INDEX(STANDINGS_BA[],MATCH(Table1[[#This Row],[COMBINED]],STANDINGS_BA[COMBINED],0),COLUMN(STANDINGS_BA[PLACE IN LEAGUE]))</f>
        <v>1</v>
      </c>
      <c r="E686">
        <f>16-INDEX(STANDINGS_R[],MATCH(Table1[[#This Row],[COMBINED]],STANDINGS_R[COMBINED],0),COLUMN(STANDINGS_R[PLACE IN LEAGUE]))</f>
        <v>13</v>
      </c>
      <c r="F686">
        <f>16-INDEX(STANDINGS_HR[],MATCH(Table1[[#This Row],[COMBINED]],STANDINGS_HR[COMBINED],0),COLUMN(STANDINGS_HR[PLACE IN LEAGUE]))</f>
        <v>13</v>
      </c>
      <c r="G686">
        <f>16-INDEX(STANDINGS_RBI[],MATCH(Table1[[#This Row],[COMBINED]],STANDINGS_RBI[COMBINED],0),COLUMN(STANDINGS_RBI[PLACE IN LEAGUE]))</f>
        <v>9</v>
      </c>
      <c r="H686">
        <f>16-INDEX(STANDINGS_SB[],MATCH(Table1[[#This Row],[COMBINED]],STANDINGS_SB[COMBINED],0),COLUMN(STANDINGS_SB[PLACE IN LEAGUE]))</f>
        <v>6</v>
      </c>
      <c r="I686">
        <f>16-INDEX(STANDINGS_ERA[],MATCH(Table1[[#This Row],[COMBINED]],STANDINGS_ERA[COMBINED],0),COLUMN(STANDINGS_ERA[PLACE IN LEAGUE]))</f>
        <v>7</v>
      </c>
      <c r="J686">
        <f>16-INDEX(STANDINGS_WHIP[],MATCH(Table1[[#This Row],[COMBINED]],STANDINGS_WHIP[COMBINED],0),COLUMN(STANDINGS_WHIP[PLACE IN LEAGUE]))</f>
        <v>13</v>
      </c>
      <c r="K686">
        <f>16-INDEX(STANDINGS_W[],MATCH(Table1[[#This Row],[COMBINED]],STANDINGS_W[COMBINED],0),COLUMN(STANDINGS_W[PLACE IN LEAGUE]))</f>
        <v>15</v>
      </c>
      <c r="L686">
        <f>16-INDEX(STANDINGS_K[],MATCH(Table1[[#This Row],[COMBINED]],STANDINGS_K[COMBINED],0),COLUMN(STANDINGS_K[PLACE IN LEAGUE]))</f>
        <v>15</v>
      </c>
      <c r="M686">
        <f>16-INDEX(STANDINGS_SV[],MATCH(Table1[[#This Row],[COMBINED]],STANDINGS_SV[COMBINED],0),COLUMN(STANDINGS_SV[PLACE IN LEAGUE]))</f>
        <v>2</v>
      </c>
      <c r="N686">
        <f>SUM(Table1[[#This Row],[BA]:[SV]])</f>
        <v>94</v>
      </c>
      <c r="O686">
        <v>6</v>
      </c>
    </row>
    <row r="687" spans="1:15" x14ac:dyDescent="0.25">
      <c r="A687" t="s">
        <v>1054</v>
      </c>
      <c r="B687" t="s">
        <v>1052</v>
      </c>
      <c r="C687" t="str">
        <f>Table1[[#This Row],[League]]&amp;Table1[[#This Row],[Team]]</f>
        <v>$150 Draft Champions Express Mar 20 7:00 pm Lg.3976Bama Bruisers</v>
      </c>
      <c r="D687">
        <f>16-INDEX(STANDINGS_BA[],MATCH(Table1[[#This Row],[COMBINED]],STANDINGS_BA[COMBINED],0),COLUMN(STANDINGS_BA[PLACE IN LEAGUE]))</f>
        <v>13</v>
      </c>
      <c r="E687">
        <f>16-INDEX(STANDINGS_R[],MATCH(Table1[[#This Row],[COMBINED]],STANDINGS_R[COMBINED],0),COLUMN(STANDINGS_R[PLACE IN LEAGUE]))</f>
        <v>15</v>
      </c>
      <c r="F687">
        <f>16-INDEX(STANDINGS_HR[],MATCH(Table1[[#This Row],[COMBINED]],STANDINGS_HR[COMBINED],0),COLUMN(STANDINGS_HR[PLACE IN LEAGUE]))</f>
        <v>11</v>
      </c>
      <c r="G687">
        <f>16-INDEX(STANDINGS_RBI[],MATCH(Table1[[#This Row],[COMBINED]],STANDINGS_RBI[COMBINED],0),COLUMN(STANDINGS_RBI[PLACE IN LEAGUE]))</f>
        <v>15</v>
      </c>
      <c r="H687">
        <f>16-INDEX(STANDINGS_SB[],MATCH(Table1[[#This Row],[COMBINED]],STANDINGS_SB[COMBINED],0),COLUMN(STANDINGS_SB[PLACE IN LEAGUE]))</f>
        <v>14</v>
      </c>
      <c r="I687">
        <f>16-INDEX(STANDINGS_ERA[],MATCH(Table1[[#This Row],[COMBINED]],STANDINGS_ERA[COMBINED],0),COLUMN(STANDINGS_ERA[PLACE IN LEAGUE]))</f>
        <v>2</v>
      </c>
      <c r="J687">
        <f>16-INDEX(STANDINGS_WHIP[],MATCH(Table1[[#This Row],[COMBINED]],STANDINGS_WHIP[COMBINED],0),COLUMN(STANDINGS_WHIP[PLACE IN LEAGUE]))</f>
        <v>2</v>
      </c>
      <c r="K687">
        <f>16-INDEX(STANDINGS_W[],MATCH(Table1[[#This Row],[COMBINED]],STANDINGS_W[COMBINED],0),COLUMN(STANDINGS_W[PLACE IN LEAGUE]))</f>
        <v>1</v>
      </c>
      <c r="L687">
        <f>16-INDEX(STANDINGS_K[],MATCH(Table1[[#This Row],[COMBINED]],STANDINGS_K[COMBINED],0),COLUMN(STANDINGS_K[PLACE IN LEAGUE]))</f>
        <v>5</v>
      </c>
      <c r="M687">
        <f>16-INDEX(STANDINGS_SV[],MATCH(Table1[[#This Row],[COMBINED]],STANDINGS_SV[COMBINED],0),COLUMN(STANDINGS_SV[PLACE IN LEAGUE]))</f>
        <v>10</v>
      </c>
      <c r="N687">
        <f>SUM(Table1[[#This Row],[BA]:[SV]])</f>
        <v>88</v>
      </c>
      <c r="O687">
        <v>7</v>
      </c>
    </row>
    <row r="688" spans="1:15" x14ac:dyDescent="0.25">
      <c r="A688" t="s">
        <v>1061</v>
      </c>
      <c r="B688" t="s">
        <v>1052</v>
      </c>
      <c r="C688" t="str">
        <f>Table1[[#This Row],[League]]&amp;Table1[[#This Row],[Team]]</f>
        <v>$150 Draft Champions Express Mar 20 7:00 pm Lg.3976Phil's Automat (DC part1)</v>
      </c>
      <c r="D688">
        <f>16-INDEX(STANDINGS_BA[],MATCH(Table1[[#This Row],[COMBINED]],STANDINGS_BA[COMBINED],0),COLUMN(STANDINGS_BA[PLACE IN LEAGUE]))</f>
        <v>3</v>
      </c>
      <c r="E688">
        <f>16-INDEX(STANDINGS_R[],MATCH(Table1[[#This Row],[COMBINED]],STANDINGS_R[COMBINED],0),COLUMN(STANDINGS_R[PLACE IN LEAGUE]))</f>
        <v>7</v>
      </c>
      <c r="F688">
        <f>16-INDEX(STANDINGS_HR[],MATCH(Table1[[#This Row],[COMBINED]],STANDINGS_HR[COMBINED],0),COLUMN(STANDINGS_HR[PLACE IN LEAGUE]))</f>
        <v>14</v>
      </c>
      <c r="G688">
        <f>16-INDEX(STANDINGS_RBI[],MATCH(Table1[[#This Row],[COMBINED]],STANDINGS_RBI[COMBINED],0),COLUMN(STANDINGS_RBI[PLACE IN LEAGUE]))</f>
        <v>10</v>
      </c>
      <c r="H688">
        <f>16-INDEX(STANDINGS_SB[],MATCH(Table1[[#This Row],[COMBINED]],STANDINGS_SB[COMBINED],0),COLUMN(STANDINGS_SB[PLACE IN LEAGUE]))</f>
        <v>8</v>
      </c>
      <c r="I688">
        <f>16-INDEX(STANDINGS_ERA[],MATCH(Table1[[#This Row],[COMBINED]],STANDINGS_ERA[COMBINED],0),COLUMN(STANDINGS_ERA[PLACE IN LEAGUE]))</f>
        <v>11</v>
      </c>
      <c r="J688">
        <f>16-INDEX(STANDINGS_WHIP[],MATCH(Table1[[#This Row],[COMBINED]],STANDINGS_WHIP[COMBINED],0),COLUMN(STANDINGS_WHIP[PLACE IN LEAGUE]))</f>
        <v>6</v>
      </c>
      <c r="K688">
        <f>16-INDEX(STANDINGS_W[],MATCH(Table1[[#This Row],[COMBINED]],STANDINGS_W[COMBINED],0),COLUMN(STANDINGS_W[PLACE IN LEAGUE]))</f>
        <v>7</v>
      </c>
      <c r="L688">
        <f>16-INDEX(STANDINGS_K[],MATCH(Table1[[#This Row],[COMBINED]],STANDINGS_K[COMBINED],0),COLUMN(STANDINGS_K[PLACE IN LEAGUE]))</f>
        <v>4</v>
      </c>
      <c r="M688">
        <f>16-INDEX(STANDINGS_SV[],MATCH(Table1[[#This Row],[COMBINED]],STANDINGS_SV[COMBINED],0),COLUMN(STANDINGS_SV[PLACE IN LEAGUE]))</f>
        <v>11</v>
      </c>
      <c r="N688">
        <f>SUM(Table1[[#This Row],[BA]:[SV]])</f>
        <v>81</v>
      </c>
      <c r="O688">
        <v>8</v>
      </c>
    </row>
    <row r="689" spans="1:15" x14ac:dyDescent="0.25">
      <c r="A689" t="s">
        <v>352</v>
      </c>
      <c r="B689" t="s">
        <v>1052</v>
      </c>
      <c r="C689" t="str">
        <f>Table1[[#This Row],[League]]&amp;Table1[[#This Row],[Team]]</f>
        <v>$150 Draft Champions Express Mar 20 7:00 pm Lg.3976Art Vandelay</v>
      </c>
      <c r="D689">
        <f>16-INDEX(STANDINGS_BA[],MATCH(Table1[[#This Row],[COMBINED]],STANDINGS_BA[COMBINED],0),COLUMN(STANDINGS_BA[PLACE IN LEAGUE]))</f>
        <v>4</v>
      </c>
      <c r="E689">
        <f>16-INDEX(STANDINGS_R[],MATCH(Table1[[#This Row],[COMBINED]],STANDINGS_R[COMBINED],0),COLUMN(STANDINGS_R[PLACE IN LEAGUE]))</f>
        <v>5</v>
      </c>
      <c r="F689">
        <f>16-INDEX(STANDINGS_HR[],MATCH(Table1[[#This Row],[COMBINED]],STANDINGS_HR[COMBINED],0),COLUMN(STANDINGS_HR[PLACE IN LEAGUE]))</f>
        <v>8</v>
      </c>
      <c r="G689">
        <f>16-INDEX(STANDINGS_RBI[],MATCH(Table1[[#This Row],[COMBINED]],STANDINGS_RBI[COMBINED],0),COLUMN(STANDINGS_RBI[PLACE IN LEAGUE]))</f>
        <v>4</v>
      </c>
      <c r="H689">
        <f>16-INDEX(STANDINGS_SB[],MATCH(Table1[[#This Row],[COMBINED]],STANDINGS_SB[COMBINED],0),COLUMN(STANDINGS_SB[PLACE IN LEAGUE]))</f>
        <v>3</v>
      </c>
      <c r="I689">
        <f>16-INDEX(STANDINGS_ERA[],MATCH(Table1[[#This Row],[COMBINED]],STANDINGS_ERA[COMBINED],0),COLUMN(STANDINGS_ERA[PLACE IN LEAGUE]))</f>
        <v>14</v>
      </c>
      <c r="J689">
        <f>16-INDEX(STANDINGS_WHIP[],MATCH(Table1[[#This Row],[COMBINED]],STANDINGS_WHIP[COMBINED],0),COLUMN(STANDINGS_WHIP[PLACE IN LEAGUE]))</f>
        <v>15</v>
      </c>
      <c r="K689">
        <f>16-INDEX(STANDINGS_W[],MATCH(Table1[[#This Row],[COMBINED]],STANDINGS_W[COMBINED],0),COLUMN(STANDINGS_W[PLACE IN LEAGUE]))</f>
        <v>13</v>
      </c>
      <c r="L689">
        <f>16-INDEX(STANDINGS_K[],MATCH(Table1[[#This Row],[COMBINED]],STANDINGS_K[COMBINED],0),COLUMN(STANDINGS_K[PLACE IN LEAGUE]))</f>
        <v>6</v>
      </c>
      <c r="M689">
        <f>16-INDEX(STANDINGS_SV[],MATCH(Table1[[#This Row],[COMBINED]],STANDINGS_SV[COMBINED],0),COLUMN(STANDINGS_SV[PLACE IN LEAGUE]))</f>
        <v>6</v>
      </c>
      <c r="N689">
        <f>SUM(Table1[[#This Row],[BA]:[SV]])</f>
        <v>78</v>
      </c>
      <c r="O689">
        <v>9</v>
      </c>
    </row>
    <row r="690" spans="1:15" x14ac:dyDescent="0.25">
      <c r="A690" t="s">
        <v>1051</v>
      </c>
      <c r="B690" t="s">
        <v>1052</v>
      </c>
      <c r="C690" t="str">
        <f>Table1[[#This Row],[League]]&amp;Table1[[#This Row],[Team]]</f>
        <v>$150 Draft Champions Express Mar 20 7:00 pm Lg.3976The Big Shortstop</v>
      </c>
      <c r="D690">
        <f>16-INDEX(STANDINGS_BA[],MATCH(Table1[[#This Row],[COMBINED]],STANDINGS_BA[COMBINED],0),COLUMN(STANDINGS_BA[PLACE IN LEAGUE]))</f>
        <v>15</v>
      </c>
      <c r="E690">
        <f>16-INDEX(STANDINGS_R[],MATCH(Table1[[#This Row],[COMBINED]],STANDINGS_R[COMBINED],0),COLUMN(STANDINGS_R[PLACE IN LEAGUE]))</f>
        <v>3</v>
      </c>
      <c r="F690">
        <f>16-INDEX(STANDINGS_HR[],MATCH(Table1[[#This Row],[COMBINED]],STANDINGS_HR[COMBINED],0),COLUMN(STANDINGS_HR[PLACE IN LEAGUE]))</f>
        <v>3</v>
      </c>
      <c r="G690">
        <f>16-INDEX(STANDINGS_RBI[],MATCH(Table1[[#This Row],[COMBINED]],STANDINGS_RBI[COMBINED],0),COLUMN(STANDINGS_RBI[PLACE IN LEAGUE]))</f>
        <v>1</v>
      </c>
      <c r="H690">
        <f>16-INDEX(STANDINGS_SB[],MATCH(Table1[[#This Row],[COMBINED]],STANDINGS_SB[COMBINED],0),COLUMN(STANDINGS_SB[PLACE IN LEAGUE]))</f>
        <v>11</v>
      </c>
      <c r="I690">
        <f>16-INDEX(STANDINGS_ERA[],MATCH(Table1[[#This Row],[COMBINED]],STANDINGS_ERA[COMBINED],0),COLUMN(STANDINGS_ERA[PLACE IN LEAGUE]))</f>
        <v>8</v>
      </c>
      <c r="J690">
        <f>16-INDEX(STANDINGS_WHIP[],MATCH(Table1[[#This Row],[COMBINED]],STANDINGS_WHIP[COMBINED],0),COLUMN(STANDINGS_WHIP[PLACE IN LEAGUE]))</f>
        <v>9</v>
      </c>
      <c r="K690">
        <f>16-INDEX(STANDINGS_W[],MATCH(Table1[[#This Row],[COMBINED]],STANDINGS_W[COMBINED],0),COLUMN(STANDINGS_W[PLACE IN LEAGUE]))</f>
        <v>11</v>
      </c>
      <c r="L690">
        <f>16-INDEX(STANDINGS_K[],MATCH(Table1[[#This Row],[COMBINED]],STANDINGS_K[COMBINED],0),COLUMN(STANDINGS_K[PLACE IN LEAGUE]))</f>
        <v>11</v>
      </c>
      <c r="M690">
        <f>16-INDEX(STANDINGS_SV[],MATCH(Table1[[#This Row],[COMBINED]],STANDINGS_SV[COMBINED],0),COLUMN(STANDINGS_SV[PLACE IN LEAGUE]))</f>
        <v>3</v>
      </c>
      <c r="N690">
        <f>SUM(Table1[[#This Row],[BA]:[SV]])</f>
        <v>75</v>
      </c>
      <c r="O690">
        <v>10</v>
      </c>
    </row>
    <row r="691" spans="1:15" x14ac:dyDescent="0.25">
      <c r="A691" t="s">
        <v>1057</v>
      </c>
      <c r="B691" t="s">
        <v>1052</v>
      </c>
      <c r="C691" t="str">
        <f>Table1[[#This Row],[League]]&amp;Table1[[#This Row],[Team]]</f>
        <v>$150 Draft Champions Express Mar 20 7:00 pm Lg.3976Off The Grid</v>
      </c>
      <c r="D691">
        <f>16-INDEX(STANDINGS_BA[],MATCH(Table1[[#This Row],[COMBINED]],STANDINGS_BA[COMBINED],0),COLUMN(STANDINGS_BA[PLACE IN LEAGUE]))</f>
        <v>10</v>
      </c>
      <c r="E691">
        <f>16-INDEX(STANDINGS_R[],MATCH(Table1[[#This Row],[COMBINED]],STANDINGS_R[COMBINED],0),COLUMN(STANDINGS_R[PLACE IN LEAGUE]))</f>
        <v>6</v>
      </c>
      <c r="F691">
        <f>16-INDEX(STANDINGS_HR[],MATCH(Table1[[#This Row],[COMBINED]],STANDINGS_HR[COMBINED],0),COLUMN(STANDINGS_HR[PLACE IN LEAGUE]))</f>
        <v>5</v>
      </c>
      <c r="G691">
        <f>16-INDEX(STANDINGS_RBI[],MATCH(Table1[[#This Row],[COMBINED]],STANDINGS_RBI[COMBINED],0),COLUMN(STANDINGS_RBI[PLACE IN LEAGUE]))</f>
        <v>8</v>
      </c>
      <c r="H691">
        <f>16-INDEX(STANDINGS_SB[],MATCH(Table1[[#This Row],[COMBINED]],STANDINGS_SB[COMBINED],0),COLUMN(STANDINGS_SB[PLACE IN LEAGUE]))</f>
        <v>13</v>
      </c>
      <c r="I691">
        <f>16-INDEX(STANDINGS_ERA[],MATCH(Table1[[#This Row],[COMBINED]],STANDINGS_ERA[COMBINED],0),COLUMN(STANDINGS_ERA[PLACE IN LEAGUE]))</f>
        <v>3</v>
      </c>
      <c r="J691">
        <f>16-INDEX(STANDINGS_WHIP[],MATCH(Table1[[#This Row],[COMBINED]],STANDINGS_WHIP[COMBINED],0),COLUMN(STANDINGS_WHIP[PLACE IN LEAGUE]))</f>
        <v>3</v>
      </c>
      <c r="K691">
        <f>16-INDEX(STANDINGS_W[],MATCH(Table1[[#This Row],[COMBINED]],STANDINGS_W[COMBINED],0),COLUMN(STANDINGS_W[PLACE IN LEAGUE]))</f>
        <v>4</v>
      </c>
      <c r="L691">
        <f>16-INDEX(STANDINGS_K[],MATCH(Table1[[#This Row],[COMBINED]],STANDINGS_K[COMBINED],0),COLUMN(STANDINGS_K[PLACE IN LEAGUE]))</f>
        <v>3</v>
      </c>
      <c r="M691">
        <f>16-INDEX(STANDINGS_SV[],MATCH(Table1[[#This Row],[COMBINED]],STANDINGS_SV[COMBINED],0),COLUMN(STANDINGS_SV[PLACE IN LEAGUE]))</f>
        <v>15</v>
      </c>
      <c r="N691">
        <f>SUM(Table1[[#This Row],[BA]:[SV]])</f>
        <v>70</v>
      </c>
      <c r="O691">
        <v>11</v>
      </c>
    </row>
    <row r="692" spans="1:15" x14ac:dyDescent="0.25">
      <c r="A692" t="s">
        <v>1053</v>
      </c>
      <c r="B692" t="s">
        <v>1052</v>
      </c>
      <c r="C692" t="str">
        <f>Table1[[#This Row],[League]]&amp;Table1[[#This Row],[Team]]</f>
        <v>$150 Draft Champions Express Mar 20 7:00 pm Lg.3976Team CLEMENTE</v>
      </c>
      <c r="D692">
        <f>16-INDEX(STANDINGS_BA[],MATCH(Table1[[#This Row],[COMBINED]],STANDINGS_BA[COMBINED],0),COLUMN(STANDINGS_BA[PLACE IN LEAGUE]))</f>
        <v>14</v>
      </c>
      <c r="E692">
        <f>16-INDEX(STANDINGS_R[],MATCH(Table1[[#This Row],[COMBINED]],STANDINGS_R[COMBINED],0),COLUMN(STANDINGS_R[PLACE IN LEAGUE]))</f>
        <v>4</v>
      </c>
      <c r="F692">
        <f>16-INDEX(STANDINGS_HR[],MATCH(Table1[[#This Row],[COMBINED]],STANDINGS_HR[COMBINED],0),COLUMN(STANDINGS_HR[PLACE IN LEAGUE]))</f>
        <v>7</v>
      </c>
      <c r="G692">
        <f>16-INDEX(STANDINGS_RBI[],MATCH(Table1[[#This Row],[COMBINED]],STANDINGS_RBI[COMBINED],0),COLUMN(STANDINGS_RBI[PLACE IN LEAGUE]))</f>
        <v>6</v>
      </c>
      <c r="H692">
        <f>16-INDEX(STANDINGS_SB[],MATCH(Table1[[#This Row],[COMBINED]],STANDINGS_SB[COMBINED],0),COLUMN(STANDINGS_SB[PLACE IN LEAGUE]))</f>
        <v>10</v>
      </c>
      <c r="I692">
        <f>16-INDEX(STANDINGS_ERA[],MATCH(Table1[[#This Row],[COMBINED]],STANDINGS_ERA[COMBINED],0),COLUMN(STANDINGS_ERA[PLACE IN LEAGUE]))</f>
        <v>5</v>
      </c>
      <c r="J692">
        <f>16-INDEX(STANDINGS_WHIP[],MATCH(Table1[[#This Row],[COMBINED]],STANDINGS_WHIP[COMBINED],0),COLUMN(STANDINGS_WHIP[PLACE IN LEAGUE]))</f>
        <v>5</v>
      </c>
      <c r="K692">
        <f>16-INDEX(STANDINGS_W[],MATCH(Table1[[#This Row],[COMBINED]],STANDINGS_W[COMBINED],0),COLUMN(STANDINGS_W[PLACE IN LEAGUE]))</f>
        <v>5</v>
      </c>
      <c r="L692">
        <f>16-INDEX(STANDINGS_K[],MATCH(Table1[[#This Row],[COMBINED]],STANDINGS_K[COMBINED],0),COLUMN(STANDINGS_K[PLACE IN LEAGUE]))</f>
        <v>8</v>
      </c>
      <c r="M692">
        <f>16-INDEX(STANDINGS_SV[],MATCH(Table1[[#This Row],[COMBINED]],STANDINGS_SV[COMBINED],0),COLUMN(STANDINGS_SV[PLACE IN LEAGUE]))</f>
        <v>1</v>
      </c>
      <c r="N692">
        <f>SUM(Table1[[#This Row],[BA]:[SV]])</f>
        <v>65</v>
      </c>
      <c r="O692">
        <v>12</v>
      </c>
    </row>
    <row r="693" spans="1:15" x14ac:dyDescent="0.25">
      <c r="A693" t="s">
        <v>676</v>
      </c>
      <c r="B693" t="s">
        <v>1052</v>
      </c>
      <c r="C693" t="str">
        <f>Table1[[#This Row],[League]]&amp;Table1[[#This Row],[Team]]</f>
        <v>$150 Draft Champions Express Mar 20 7:00 pm Lg.3976Mendoza Line Master</v>
      </c>
      <c r="D693">
        <f>16-INDEX(STANDINGS_BA[],MATCH(Table1[[#This Row],[COMBINED]],STANDINGS_BA[COMBINED],0),COLUMN(STANDINGS_BA[PLACE IN LEAGUE]))</f>
        <v>9</v>
      </c>
      <c r="E693">
        <f>16-INDEX(STANDINGS_R[],MATCH(Table1[[#This Row],[COMBINED]],STANDINGS_R[COMBINED],0),COLUMN(STANDINGS_R[PLACE IN LEAGUE]))</f>
        <v>2</v>
      </c>
      <c r="F693">
        <f>16-INDEX(STANDINGS_HR[],MATCH(Table1[[#This Row],[COMBINED]],STANDINGS_HR[COMBINED],0),COLUMN(STANDINGS_HR[PLACE IN LEAGUE]))</f>
        <v>1</v>
      </c>
      <c r="G693">
        <f>16-INDEX(STANDINGS_RBI[],MATCH(Table1[[#This Row],[COMBINED]],STANDINGS_RBI[COMBINED],0),COLUMN(STANDINGS_RBI[PLACE IN LEAGUE]))</f>
        <v>2</v>
      </c>
      <c r="H693">
        <f>16-INDEX(STANDINGS_SB[],MATCH(Table1[[#This Row],[COMBINED]],STANDINGS_SB[COMBINED],0),COLUMN(STANDINGS_SB[PLACE IN LEAGUE]))</f>
        <v>12</v>
      </c>
      <c r="I693">
        <f>16-INDEX(STANDINGS_ERA[],MATCH(Table1[[#This Row],[COMBINED]],STANDINGS_ERA[COMBINED],0),COLUMN(STANDINGS_ERA[PLACE IN LEAGUE]))</f>
        <v>6</v>
      </c>
      <c r="J693">
        <f>16-INDEX(STANDINGS_WHIP[],MATCH(Table1[[#This Row],[COMBINED]],STANDINGS_WHIP[COMBINED],0),COLUMN(STANDINGS_WHIP[PLACE IN LEAGUE]))</f>
        <v>7</v>
      </c>
      <c r="K693">
        <f>16-INDEX(STANDINGS_W[],MATCH(Table1[[#This Row],[COMBINED]],STANDINGS_W[COMBINED],0),COLUMN(STANDINGS_W[PLACE IN LEAGUE]))</f>
        <v>6</v>
      </c>
      <c r="L693">
        <f>16-INDEX(STANDINGS_K[],MATCH(Table1[[#This Row],[COMBINED]],STANDINGS_K[COMBINED],0),COLUMN(STANDINGS_K[PLACE IN LEAGUE]))</f>
        <v>7</v>
      </c>
      <c r="M693">
        <f>16-INDEX(STANDINGS_SV[],MATCH(Table1[[#This Row],[COMBINED]],STANDINGS_SV[COMBINED],0),COLUMN(STANDINGS_SV[PLACE IN LEAGUE]))</f>
        <v>9</v>
      </c>
      <c r="N693">
        <f>SUM(Table1[[#This Row],[BA]:[SV]])</f>
        <v>61</v>
      </c>
      <c r="O693">
        <v>13</v>
      </c>
    </row>
    <row r="694" spans="1:15" x14ac:dyDescent="0.25">
      <c r="A694" t="s">
        <v>1062</v>
      </c>
      <c r="B694" t="s">
        <v>1052</v>
      </c>
      <c r="C694" t="str">
        <f>Table1[[#This Row],[League]]&amp;Table1[[#This Row],[Team]]</f>
        <v>$150 Draft Champions Express Mar 20 7:00 pm Lg.3976Peppers</v>
      </c>
      <c r="D694">
        <f>16-INDEX(STANDINGS_BA[],MATCH(Table1[[#This Row],[COMBINED]],STANDINGS_BA[COMBINED],0),COLUMN(STANDINGS_BA[PLACE IN LEAGUE]))</f>
        <v>2</v>
      </c>
      <c r="E694">
        <f>16-INDEX(STANDINGS_R[],MATCH(Table1[[#This Row],[COMBINED]],STANDINGS_R[COMBINED],0),COLUMN(STANDINGS_R[PLACE IN LEAGUE]))</f>
        <v>10</v>
      </c>
      <c r="F694">
        <f>16-INDEX(STANDINGS_HR[],MATCH(Table1[[#This Row],[COMBINED]],STANDINGS_HR[COMBINED],0),COLUMN(STANDINGS_HR[PLACE IN LEAGUE]))</f>
        <v>12</v>
      </c>
      <c r="G694">
        <f>16-INDEX(STANDINGS_RBI[],MATCH(Table1[[#This Row],[COMBINED]],STANDINGS_RBI[COMBINED],0),COLUMN(STANDINGS_RBI[PLACE IN LEAGUE]))</f>
        <v>13</v>
      </c>
      <c r="H694">
        <f>16-INDEX(STANDINGS_SB[],MATCH(Table1[[#This Row],[COMBINED]],STANDINGS_SB[COMBINED],0),COLUMN(STANDINGS_SB[PLACE IN LEAGUE]))</f>
        <v>2</v>
      </c>
      <c r="I694">
        <f>16-INDEX(STANDINGS_ERA[],MATCH(Table1[[#This Row],[COMBINED]],STANDINGS_ERA[COMBINED],0),COLUMN(STANDINGS_ERA[PLACE IN LEAGUE]))</f>
        <v>1</v>
      </c>
      <c r="J694">
        <f>16-INDEX(STANDINGS_WHIP[],MATCH(Table1[[#This Row],[COMBINED]],STANDINGS_WHIP[COMBINED],0),COLUMN(STANDINGS_WHIP[PLACE IN LEAGUE]))</f>
        <v>1</v>
      </c>
      <c r="K694">
        <f>16-INDEX(STANDINGS_W[],MATCH(Table1[[#This Row],[COMBINED]],STANDINGS_W[COMBINED],0),COLUMN(STANDINGS_W[PLACE IN LEAGUE]))</f>
        <v>3</v>
      </c>
      <c r="L694">
        <f>16-INDEX(STANDINGS_K[],MATCH(Table1[[#This Row],[COMBINED]],STANDINGS_K[COMBINED],0),COLUMN(STANDINGS_K[PLACE IN LEAGUE]))</f>
        <v>1</v>
      </c>
      <c r="M694">
        <f>16-INDEX(STANDINGS_SV[],MATCH(Table1[[#This Row],[COMBINED]],STANDINGS_SV[COMBINED],0),COLUMN(STANDINGS_SV[PLACE IN LEAGUE]))</f>
        <v>4</v>
      </c>
      <c r="N694">
        <f>SUM(Table1[[#This Row],[BA]:[SV]])</f>
        <v>49</v>
      </c>
      <c r="O694">
        <v>14</v>
      </c>
    </row>
    <row r="695" spans="1:15" x14ac:dyDescent="0.25">
      <c r="A695" t="s">
        <v>1059</v>
      </c>
      <c r="B695" t="s">
        <v>1052</v>
      </c>
      <c r="C695" t="str">
        <f>Table1[[#This Row],[League]]&amp;Table1[[#This Row],[Team]]</f>
        <v>$150 Draft Champions Express Mar 20 7:00 pm Lg.3976DC-Inside5-DC</v>
      </c>
      <c r="D695">
        <f>16-INDEX(STANDINGS_BA[],MATCH(Table1[[#This Row],[COMBINED]],STANDINGS_BA[COMBINED],0),COLUMN(STANDINGS_BA[PLACE IN LEAGUE]))</f>
        <v>6</v>
      </c>
      <c r="E695">
        <f>16-INDEX(STANDINGS_R[],MATCH(Table1[[#This Row],[COMBINED]],STANDINGS_R[COMBINED],0),COLUMN(STANDINGS_R[PLACE IN LEAGUE]))</f>
        <v>1</v>
      </c>
      <c r="F695">
        <f>16-INDEX(STANDINGS_HR[],MATCH(Table1[[#This Row],[COMBINED]],STANDINGS_HR[COMBINED],0),COLUMN(STANDINGS_HR[PLACE IN LEAGUE]))</f>
        <v>4</v>
      </c>
      <c r="G695">
        <f>16-INDEX(STANDINGS_RBI[],MATCH(Table1[[#This Row],[COMBINED]],STANDINGS_RBI[COMBINED],0),COLUMN(STANDINGS_RBI[PLACE IN LEAGUE]))</f>
        <v>3</v>
      </c>
      <c r="H695">
        <f>16-INDEX(STANDINGS_SB[],MATCH(Table1[[#This Row],[COMBINED]],STANDINGS_SB[COMBINED],0),COLUMN(STANDINGS_SB[PLACE IN LEAGUE]))</f>
        <v>1</v>
      </c>
      <c r="I695">
        <f>16-INDEX(STANDINGS_ERA[],MATCH(Table1[[#This Row],[COMBINED]],STANDINGS_ERA[COMBINED],0),COLUMN(STANDINGS_ERA[PLACE IN LEAGUE]))</f>
        <v>12</v>
      </c>
      <c r="J695">
        <f>16-INDEX(STANDINGS_WHIP[],MATCH(Table1[[#This Row],[COMBINED]],STANDINGS_WHIP[COMBINED],0),COLUMN(STANDINGS_WHIP[PLACE IN LEAGUE]))</f>
        <v>4</v>
      </c>
      <c r="K695">
        <f>16-INDEX(STANDINGS_W[],MATCH(Table1[[#This Row],[COMBINED]],STANDINGS_W[COMBINED],0),COLUMN(STANDINGS_W[PLACE IN LEAGUE]))</f>
        <v>2</v>
      </c>
      <c r="L695">
        <f>16-INDEX(STANDINGS_K[],MATCH(Table1[[#This Row],[COMBINED]],STANDINGS_K[COMBINED],0),COLUMN(STANDINGS_K[PLACE IN LEAGUE]))</f>
        <v>2</v>
      </c>
      <c r="M695">
        <f>16-INDEX(STANDINGS_SV[],MATCH(Table1[[#This Row],[COMBINED]],STANDINGS_SV[COMBINED],0),COLUMN(STANDINGS_SV[PLACE IN LEAGUE]))</f>
        <v>7</v>
      </c>
      <c r="N695">
        <f>SUM(Table1[[#This Row],[BA]:[SV]])</f>
        <v>42</v>
      </c>
      <c r="O695">
        <v>15</v>
      </c>
    </row>
    <row r="696" spans="1:15" x14ac:dyDescent="0.25">
      <c r="A696" t="s">
        <v>331</v>
      </c>
      <c r="B696" t="s">
        <v>1065</v>
      </c>
      <c r="C696" t="str">
        <f>Table1[[#This Row],[League]]&amp;Table1[[#This Row],[Team]]</f>
        <v>$150 Draft Champions Express Mar 25 8:00 pm Lg.3951Golden Sombreros</v>
      </c>
      <c r="D696">
        <f>16-INDEX(STANDINGS_BA[],MATCH(Table1[[#This Row],[COMBINED]],STANDINGS_BA[COMBINED],0),COLUMN(STANDINGS_BA[PLACE IN LEAGUE]))</f>
        <v>12</v>
      </c>
      <c r="E696">
        <f>16-INDEX(STANDINGS_R[],MATCH(Table1[[#This Row],[COMBINED]],STANDINGS_R[COMBINED],0),COLUMN(STANDINGS_R[PLACE IN LEAGUE]))</f>
        <v>15</v>
      </c>
      <c r="F696">
        <f>16-INDEX(STANDINGS_HR[],MATCH(Table1[[#This Row],[COMBINED]],STANDINGS_HR[COMBINED],0),COLUMN(STANDINGS_HR[PLACE IN LEAGUE]))</f>
        <v>8</v>
      </c>
      <c r="G696">
        <f>16-INDEX(STANDINGS_RBI[],MATCH(Table1[[#This Row],[COMBINED]],STANDINGS_RBI[COMBINED],0),COLUMN(STANDINGS_RBI[PLACE IN LEAGUE]))</f>
        <v>9</v>
      </c>
      <c r="H696">
        <f>16-INDEX(STANDINGS_SB[],MATCH(Table1[[#This Row],[COMBINED]],STANDINGS_SB[COMBINED],0),COLUMN(STANDINGS_SB[PLACE IN LEAGUE]))</f>
        <v>15</v>
      </c>
      <c r="I696">
        <f>16-INDEX(STANDINGS_ERA[],MATCH(Table1[[#This Row],[COMBINED]],STANDINGS_ERA[COMBINED],0),COLUMN(STANDINGS_ERA[PLACE IN LEAGUE]))</f>
        <v>14</v>
      </c>
      <c r="J696">
        <f>16-INDEX(STANDINGS_WHIP[],MATCH(Table1[[#This Row],[COMBINED]],STANDINGS_WHIP[COMBINED],0),COLUMN(STANDINGS_WHIP[PLACE IN LEAGUE]))</f>
        <v>14</v>
      </c>
      <c r="K696">
        <f>16-INDEX(STANDINGS_W[],MATCH(Table1[[#This Row],[COMBINED]],STANDINGS_W[COMBINED],0),COLUMN(STANDINGS_W[PLACE IN LEAGUE]))</f>
        <v>7</v>
      </c>
      <c r="L696">
        <f>16-INDEX(STANDINGS_K[],MATCH(Table1[[#This Row],[COMBINED]],STANDINGS_K[COMBINED],0),COLUMN(STANDINGS_K[PLACE IN LEAGUE]))</f>
        <v>6</v>
      </c>
      <c r="M696">
        <f>16-INDEX(STANDINGS_SV[],MATCH(Table1[[#This Row],[COMBINED]],STANDINGS_SV[COMBINED],0),COLUMN(STANDINGS_SV[PLACE IN LEAGUE]))</f>
        <v>14</v>
      </c>
      <c r="N696">
        <f>SUM(Table1[[#This Row],[BA]:[SV]])</f>
        <v>114</v>
      </c>
      <c r="O696">
        <v>1</v>
      </c>
    </row>
    <row r="697" spans="1:15" x14ac:dyDescent="0.25">
      <c r="A697" t="s">
        <v>1068</v>
      </c>
      <c r="B697" t="s">
        <v>1065</v>
      </c>
      <c r="C697" t="str">
        <f>Table1[[#This Row],[League]]&amp;Table1[[#This Row],[Team]]</f>
        <v>$150 Draft Champions Express Mar 25 8:00 pm Lg.3951Hamburg Hackers</v>
      </c>
      <c r="D697">
        <f>16-INDEX(STANDINGS_BA[],MATCH(Table1[[#This Row],[COMBINED]],STANDINGS_BA[COMBINED],0),COLUMN(STANDINGS_BA[PLACE IN LEAGUE]))</f>
        <v>11</v>
      </c>
      <c r="E697">
        <f>16-INDEX(STANDINGS_R[],MATCH(Table1[[#This Row],[COMBINED]],STANDINGS_R[COMBINED],0),COLUMN(STANDINGS_R[PLACE IN LEAGUE]))</f>
        <v>8</v>
      </c>
      <c r="F697">
        <f>16-INDEX(STANDINGS_HR[],MATCH(Table1[[#This Row],[COMBINED]],STANDINGS_HR[COMBINED],0),COLUMN(STANDINGS_HR[PLACE IN LEAGUE]))</f>
        <v>3</v>
      </c>
      <c r="G697">
        <f>16-INDEX(STANDINGS_RBI[],MATCH(Table1[[#This Row],[COMBINED]],STANDINGS_RBI[COMBINED],0),COLUMN(STANDINGS_RBI[PLACE IN LEAGUE]))</f>
        <v>4</v>
      </c>
      <c r="H697">
        <f>16-INDEX(STANDINGS_SB[],MATCH(Table1[[#This Row],[COMBINED]],STANDINGS_SB[COMBINED],0),COLUMN(STANDINGS_SB[PLACE IN LEAGUE]))</f>
        <v>13</v>
      </c>
      <c r="I697">
        <f>16-INDEX(STANDINGS_ERA[],MATCH(Table1[[#This Row],[COMBINED]],STANDINGS_ERA[COMBINED],0),COLUMN(STANDINGS_ERA[PLACE IN LEAGUE]))</f>
        <v>15</v>
      </c>
      <c r="J697">
        <f>16-INDEX(STANDINGS_WHIP[],MATCH(Table1[[#This Row],[COMBINED]],STANDINGS_WHIP[COMBINED],0),COLUMN(STANDINGS_WHIP[PLACE IN LEAGUE]))</f>
        <v>15</v>
      </c>
      <c r="K697">
        <f>16-INDEX(STANDINGS_W[],MATCH(Table1[[#This Row],[COMBINED]],STANDINGS_W[COMBINED],0),COLUMN(STANDINGS_W[PLACE IN LEAGUE]))</f>
        <v>13</v>
      </c>
      <c r="L697">
        <f>16-INDEX(STANDINGS_K[],MATCH(Table1[[#This Row],[COMBINED]],STANDINGS_K[COMBINED],0),COLUMN(STANDINGS_K[PLACE IN LEAGUE]))</f>
        <v>15</v>
      </c>
      <c r="M697">
        <f>16-INDEX(STANDINGS_SV[],MATCH(Table1[[#This Row],[COMBINED]],STANDINGS_SV[COMBINED],0),COLUMN(STANDINGS_SV[PLACE IN LEAGUE]))</f>
        <v>5</v>
      </c>
      <c r="N697">
        <f>SUM(Table1[[#This Row],[BA]:[SV]])</f>
        <v>102</v>
      </c>
      <c r="O697">
        <v>2</v>
      </c>
    </row>
    <row r="698" spans="1:15" x14ac:dyDescent="0.25">
      <c r="A698" t="s">
        <v>1066</v>
      </c>
      <c r="B698" t="s">
        <v>1065</v>
      </c>
      <c r="C698" t="str">
        <f>Table1[[#This Row],[League]]&amp;Table1[[#This Row],[Team]]</f>
        <v>$150 Draft Champions Express Mar 25 8:00 pm Lg.3951Shamrock Sox</v>
      </c>
      <c r="D698">
        <f>16-INDEX(STANDINGS_BA[],MATCH(Table1[[#This Row],[COMBINED]],STANDINGS_BA[COMBINED],0),COLUMN(STANDINGS_BA[PLACE IN LEAGUE]))</f>
        <v>14</v>
      </c>
      <c r="E698">
        <f>16-INDEX(STANDINGS_R[],MATCH(Table1[[#This Row],[COMBINED]],STANDINGS_R[COMBINED],0),COLUMN(STANDINGS_R[PLACE IN LEAGUE]))</f>
        <v>6</v>
      </c>
      <c r="F698">
        <f>16-INDEX(STANDINGS_HR[],MATCH(Table1[[#This Row],[COMBINED]],STANDINGS_HR[COMBINED],0),COLUMN(STANDINGS_HR[PLACE IN LEAGUE]))</f>
        <v>4</v>
      </c>
      <c r="G698">
        <f>16-INDEX(STANDINGS_RBI[],MATCH(Table1[[#This Row],[COMBINED]],STANDINGS_RBI[COMBINED],0),COLUMN(STANDINGS_RBI[PLACE IN LEAGUE]))</f>
        <v>2</v>
      </c>
      <c r="H698">
        <f>16-INDEX(STANDINGS_SB[],MATCH(Table1[[#This Row],[COMBINED]],STANDINGS_SB[COMBINED],0),COLUMN(STANDINGS_SB[PLACE IN LEAGUE]))</f>
        <v>10</v>
      </c>
      <c r="I698">
        <f>16-INDEX(STANDINGS_ERA[],MATCH(Table1[[#This Row],[COMBINED]],STANDINGS_ERA[COMBINED],0),COLUMN(STANDINGS_ERA[PLACE IN LEAGUE]))</f>
        <v>12</v>
      </c>
      <c r="J698">
        <f>16-INDEX(STANDINGS_WHIP[],MATCH(Table1[[#This Row],[COMBINED]],STANDINGS_WHIP[COMBINED],0),COLUMN(STANDINGS_WHIP[PLACE IN LEAGUE]))</f>
        <v>11</v>
      </c>
      <c r="K698">
        <f>16-INDEX(STANDINGS_W[],MATCH(Table1[[#This Row],[COMBINED]],STANDINGS_W[COMBINED],0),COLUMN(STANDINGS_W[PLACE IN LEAGUE]))</f>
        <v>14</v>
      </c>
      <c r="L698">
        <f>16-INDEX(STANDINGS_K[],MATCH(Table1[[#This Row],[COMBINED]],STANDINGS_K[COMBINED],0),COLUMN(STANDINGS_K[PLACE IN LEAGUE]))</f>
        <v>13</v>
      </c>
      <c r="M698">
        <f>16-INDEX(STANDINGS_SV[],MATCH(Table1[[#This Row],[COMBINED]],STANDINGS_SV[COMBINED],0),COLUMN(STANDINGS_SV[PLACE IN LEAGUE]))</f>
        <v>9</v>
      </c>
      <c r="N698">
        <f>SUM(Table1[[#This Row],[BA]:[SV]])</f>
        <v>95</v>
      </c>
      <c r="O698">
        <v>3</v>
      </c>
    </row>
    <row r="699" spans="1:15" x14ac:dyDescent="0.25">
      <c r="A699" t="s">
        <v>1072</v>
      </c>
      <c r="B699" t="s">
        <v>1065</v>
      </c>
      <c r="C699" t="str">
        <f>Table1[[#This Row],[League]]&amp;Table1[[#This Row],[Team]]</f>
        <v>$150 Draft Champions Express Mar 25 8:00 pm Lg.3951Wiltz NBC 2016</v>
      </c>
      <c r="D699">
        <f>16-INDEX(STANDINGS_BA[],MATCH(Table1[[#This Row],[COMBINED]],STANDINGS_BA[COMBINED],0),COLUMN(STANDINGS_BA[PLACE IN LEAGUE]))</f>
        <v>5</v>
      </c>
      <c r="E699">
        <f>16-INDEX(STANDINGS_R[],MATCH(Table1[[#This Row],[COMBINED]],STANDINGS_R[COMBINED],0),COLUMN(STANDINGS_R[PLACE IN LEAGUE]))</f>
        <v>7</v>
      </c>
      <c r="F699">
        <f>16-INDEX(STANDINGS_HR[],MATCH(Table1[[#This Row],[COMBINED]],STANDINGS_HR[COMBINED],0),COLUMN(STANDINGS_HR[PLACE IN LEAGUE]))</f>
        <v>10</v>
      </c>
      <c r="G699">
        <f>16-INDEX(STANDINGS_RBI[],MATCH(Table1[[#This Row],[COMBINED]],STANDINGS_RBI[COMBINED],0),COLUMN(STANDINGS_RBI[PLACE IN LEAGUE]))</f>
        <v>10</v>
      </c>
      <c r="H699">
        <f>16-INDEX(STANDINGS_SB[],MATCH(Table1[[#This Row],[COMBINED]],STANDINGS_SB[COMBINED],0),COLUMN(STANDINGS_SB[PLACE IN LEAGUE]))</f>
        <v>14</v>
      </c>
      <c r="I699">
        <f>16-INDEX(STANDINGS_ERA[],MATCH(Table1[[#This Row],[COMBINED]],STANDINGS_ERA[COMBINED],0),COLUMN(STANDINGS_ERA[PLACE IN LEAGUE]))</f>
        <v>11</v>
      </c>
      <c r="J699">
        <f>16-INDEX(STANDINGS_WHIP[],MATCH(Table1[[#This Row],[COMBINED]],STANDINGS_WHIP[COMBINED],0),COLUMN(STANDINGS_WHIP[PLACE IN LEAGUE]))</f>
        <v>10</v>
      </c>
      <c r="K699">
        <f>16-INDEX(STANDINGS_W[],MATCH(Table1[[#This Row],[COMBINED]],STANDINGS_W[COMBINED],0),COLUMN(STANDINGS_W[PLACE IN LEAGUE]))</f>
        <v>4</v>
      </c>
      <c r="L699">
        <f>16-INDEX(STANDINGS_K[],MATCH(Table1[[#This Row],[COMBINED]],STANDINGS_K[COMBINED],0),COLUMN(STANDINGS_K[PLACE IN LEAGUE]))</f>
        <v>11</v>
      </c>
      <c r="M699">
        <f>16-INDEX(STANDINGS_SV[],MATCH(Table1[[#This Row],[COMBINED]],STANDINGS_SV[COMBINED],0),COLUMN(STANDINGS_SV[PLACE IN LEAGUE]))</f>
        <v>13</v>
      </c>
      <c r="N699">
        <f>SUM(Table1[[#This Row],[BA]:[SV]])</f>
        <v>95</v>
      </c>
      <c r="O699">
        <v>4</v>
      </c>
    </row>
    <row r="700" spans="1:15" x14ac:dyDescent="0.25">
      <c r="A700" t="s">
        <v>1074</v>
      </c>
      <c r="B700" t="s">
        <v>1065</v>
      </c>
      <c r="C700" t="str">
        <f>Table1[[#This Row],[League]]&amp;Table1[[#This Row],[Team]]</f>
        <v>$150 Draft Champions Express Mar 25 8:00 pm Lg.3951Rabin Hood E2</v>
      </c>
      <c r="D700">
        <f>16-INDEX(STANDINGS_BA[],MATCH(Table1[[#This Row],[COMBINED]],STANDINGS_BA[COMBINED],0),COLUMN(STANDINGS_BA[PLACE IN LEAGUE]))</f>
        <v>3</v>
      </c>
      <c r="E700">
        <f>16-INDEX(STANDINGS_R[],MATCH(Table1[[#This Row],[COMBINED]],STANDINGS_R[COMBINED],0),COLUMN(STANDINGS_R[PLACE IN LEAGUE]))</f>
        <v>13</v>
      </c>
      <c r="F700">
        <f>16-INDEX(STANDINGS_HR[],MATCH(Table1[[#This Row],[COMBINED]],STANDINGS_HR[COMBINED],0),COLUMN(STANDINGS_HR[PLACE IN LEAGUE]))</f>
        <v>13</v>
      </c>
      <c r="G700">
        <f>16-INDEX(STANDINGS_RBI[],MATCH(Table1[[#This Row],[COMBINED]],STANDINGS_RBI[COMBINED],0),COLUMN(STANDINGS_RBI[PLACE IN LEAGUE]))</f>
        <v>15</v>
      </c>
      <c r="H700">
        <f>16-INDEX(STANDINGS_SB[],MATCH(Table1[[#This Row],[COMBINED]],STANDINGS_SB[COMBINED],0),COLUMN(STANDINGS_SB[PLACE IN LEAGUE]))</f>
        <v>7</v>
      </c>
      <c r="I700">
        <f>16-INDEX(STANDINGS_ERA[],MATCH(Table1[[#This Row],[COMBINED]],STANDINGS_ERA[COMBINED],0),COLUMN(STANDINGS_ERA[PLACE IN LEAGUE]))</f>
        <v>4</v>
      </c>
      <c r="J700">
        <f>16-INDEX(STANDINGS_WHIP[],MATCH(Table1[[#This Row],[COMBINED]],STANDINGS_WHIP[COMBINED],0),COLUMN(STANDINGS_WHIP[PLACE IN LEAGUE]))</f>
        <v>4</v>
      </c>
      <c r="K700">
        <f>16-INDEX(STANDINGS_W[],MATCH(Table1[[#This Row],[COMBINED]],STANDINGS_W[COMBINED],0),COLUMN(STANDINGS_W[PLACE IN LEAGUE]))</f>
        <v>9</v>
      </c>
      <c r="L700">
        <f>16-INDEX(STANDINGS_K[],MATCH(Table1[[#This Row],[COMBINED]],STANDINGS_K[COMBINED],0),COLUMN(STANDINGS_K[PLACE IN LEAGUE]))</f>
        <v>10</v>
      </c>
      <c r="M700">
        <f>16-INDEX(STANDINGS_SV[],MATCH(Table1[[#This Row],[COMBINED]],STANDINGS_SV[COMBINED],0),COLUMN(STANDINGS_SV[PLACE IN LEAGUE]))</f>
        <v>12</v>
      </c>
      <c r="N700">
        <f>SUM(Table1[[#This Row],[BA]:[SV]])</f>
        <v>90</v>
      </c>
      <c r="O700">
        <v>5</v>
      </c>
    </row>
    <row r="701" spans="1:15" x14ac:dyDescent="0.25">
      <c r="A701" t="s">
        <v>328</v>
      </c>
      <c r="B701" t="s">
        <v>1065</v>
      </c>
      <c r="C701" t="str">
        <f>Table1[[#This Row],[League]]&amp;Table1[[#This Row],[Team]]</f>
        <v>$150 Draft Champions Express Mar 25 8:00 pm Lg.3951Sotashibs</v>
      </c>
      <c r="D701">
        <f>16-INDEX(STANDINGS_BA[],MATCH(Table1[[#This Row],[COMBINED]],STANDINGS_BA[COMBINED],0),COLUMN(STANDINGS_BA[PLACE IN LEAGUE]))</f>
        <v>6</v>
      </c>
      <c r="E701">
        <f>16-INDEX(STANDINGS_R[],MATCH(Table1[[#This Row],[COMBINED]],STANDINGS_R[COMBINED],0),COLUMN(STANDINGS_R[PLACE IN LEAGUE]))</f>
        <v>5</v>
      </c>
      <c r="F701">
        <f>16-INDEX(STANDINGS_HR[],MATCH(Table1[[#This Row],[COMBINED]],STANDINGS_HR[COMBINED],0),COLUMN(STANDINGS_HR[PLACE IN LEAGUE]))</f>
        <v>7</v>
      </c>
      <c r="G701">
        <f>16-INDEX(STANDINGS_RBI[],MATCH(Table1[[#This Row],[COMBINED]],STANDINGS_RBI[COMBINED],0),COLUMN(STANDINGS_RBI[PLACE IN LEAGUE]))</f>
        <v>5</v>
      </c>
      <c r="H701">
        <f>16-INDEX(STANDINGS_SB[],MATCH(Table1[[#This Row],[COMBINED]],STANDINGS_SB[COMBINED],0),COLUMN(STANDINGS_SB[PLACE IN LEAGUE]))</f>
        <v>12</v>
      </c>
      <c r="I701">
        <f>16-INDEX(STANDINGS_ERA[],MATCH(Table1[[#This Row],[COMBINED]],STANDINGS_ERA[COMBINED],0),COLUMN(STANDINGS_ERA[PLACE IN LEAGUE]))</f>
        <v>10</v>
      </c>
      <c r="J701">
        <f>16-INDEX(STANDINGS_WHIP[],MATCH(Table1[[#This Row],[COMBINED]],STANDINGS_WHIP[COMBINED],0),COLUMN(STANDINGS_WHIP[PLACE IN LEAGUE]))</f>
        <v>13</v>
      </c>
      <c r="K701">
        <f>16-INDEX(STANDINGS_W[],MATCH(Table1[[#This Row],[COMBINED]],STANDINGS_W[COMBINED],0),COLUMN(STANDINGS_W[PLACE IN LEAGUE]))</f>
        <v>12</v>
      </c>
      <c r="L701">
        <f>16-INDEX(STANDINGS_K[],MATCH(Table1[[#This Row],[COMBINED]],STANDINGS_K[COMBINED],0),COLUMN(STANDINGS_K[PLACE IN LEAGUE]))</f>
        <v>14</v>
      </c>
      <c r="M701">
        <f>16-INDEX(STANDINGS_SV[],MATCH(Table1[[#This Row],[COMBINED]],STANDINGS_SV[COMBINED],0),COLUMN(STANDINGS_SV[PLACE IN LEAGUE]))</f>
        <v>3</v>
      </c>
      <c r="N701">
        <f>SUM(Table1[[#This Row],[BA]:[SV]])</f>
        <v>87</v>
      </c>
      <c r="O701">
        <v>6</v>
      </c>
    </row>
    <row r="702" spans="1:15" x14ac:dyDescent="0.25">
      <c r="A702" t="s">
        <v>1070</v>
      </c>
      <c r="B702" t="s">
        <v>1065</v>
      </c>
      <c r="C702" t="str">
        <f>Table1[[#This Row],[League]]&amp;Table1[[#This Row],[Team]]</f>
        <v>$150 Draft Champions Express Mar 25 8:00 pm Lg.3951Team Drury</v>
      </c>
      <c r="D702">
        <f>16-INDEX(STANDINGS_BA[],MATCH(Table1[[#This Row],[COMBINED]],STANDINGS_BA[COMBINED],0),COLUMN(STANDINGS_BA[PLACE IN LEAGUE]))</f>
        <v>8</v>
      </c>
      <c r="E702">
        <f>16-INDEX(STANDINGS_R[],MATCH(Table1[[#This Row],[COMBINED]],STANDINGS_R[COMBINED],0),COLUMN(STANDINGS_R[PLACE IN LEAGUE]))</f>
        <v>10</v>
      </c>
      <c r="F702">
        <f>16-INDEX(STANDINGS_HR[],MATCH(Table1[[#This Row],[COMBINED]],STANDINGS_HR[COMBINED],0),COLUMN(STANDINGS_HR[PLACE IN LEAGUE]))</f>
        <v>5</v>
      </c>
      <c r="G702">
        <f>16-INDEX(STANDINGS_RBI[],MATCH(Table1[[#This Row],[COMBINED]],STANDINGS_RBI[COMBINED],0),COLUMN(STANDINGS_RBI[PLACE IN LEAGUE]))</f>
        <v>8</v>
      </c>
      <c r="H702">
        <f>16-INDEX(STANDINGS_SB[],MATCH(Table1[[#This Row],[COMBINED]],STANDINGS_SB[COMBINED],0),COLUMN(STANDINGS_SB[PLACE IN LEAGUE]))</f>
        <v>11</v>
      </c>
      <c r="I702">
        <f>16-INDEX(STANDINGS_ERA[],MATCH(Table1[[#This Row],[COMBINED]],STANDINGS_ERA[COMBINED],0),COLUMN(STANDINGS_ERA[PLACE IN LEAGUE]))</f>
        <v>3</v>
      </c>
      <c r="J702">
        <f>16-INDEX(STANDINGS_WHIP[],MATCH(Table1[[#This Row],[COMBINED]],STANDINGS_WHIP[COMBINED],0),COLUMN(STANDINGS_WHIP[PLACE IN LEAGUE]))</f>
        <v>2</v>
      </c>
      <c r="K702">
        <f>16-INDEX(STANDINGS_W[],MATCH(Table1[[#This Row],[COMBINED]],STANDINGS_W[COMBINED],0),COLUMN(STANDINGS_W[PLACE IN LEAGUE]))</f>
        <v>6</v>
      </c>
      <c r="L702">
        <f>16-INDEX(STANDINGS_K[],MATCH(Table1[[#This Row],[COMBINED]],STANDINGS_K[COMBINED],0),COLUMN(STANDINGS_K[PLACE IN LEAGUE]))</f>
        <v>9</v>
      </c>
      <c r="M702">
        <f>16-INDEX(STANDINGS_SV[],MATCH(Table1[[#This Row],[COMBINED]],STANDINGS_SV[COMBINED],0),COLUMN(STANDINGS_SV[PLACE IN LEAGUE]))</f>
        <v>15</v>
      </c>
      <c r="N702">
        <f>SUM(Table1[[#This Row],[BA]:[SV]])</f>
        <v>77</v>
      </c>
      <c r="O702">
        <v>7</v>
      </c>
    </row>
    <row r="703" spans="1:15" x14ac:dyDescent="0.25">
      <c r="A703" t="s">
        <v>1009</v>
      </c>
      <c r="B703" t="s">
        <v>1065</v>
      </c>
      <c r="C703" t="str">
        <f>Table1[[#This Row],[League]]&amp;Table1[[#This Row],[Team]]</f>
        <v>$150 Draft Champions Express Mar 25 8:00 pm Lg.3951Team Rasmusson</v>
      </c>
      <c r="D703">
        <f>16-INDEX(STANDINGS_BA[],MATCH(Table1[[#This Row],[COMBINED]],STANDINGS_BA[COMBINED],0),COLUMN(STANDINGS_BA[PLACE IN LEAGUE]))</f>
        <v>9</v>
      </c>
      <c r="E703">
        <f>16-INDEX(STANDINGS_R[],MATCH(Table1[[#This Row],[COMBINED]],STANDINGS_R[COMBINED],0),COLUMN(STANDINGS_R[PLACE IN LEAGUE]))</f>
        <v>4</v>
      </c>
      <c r="F703">
        <f>16-INDEX(STANDINGS_HR[],MATCH(Table1[[#This Row],[COMBINED]],STANDINGS_HR[COMBINED],0),COLUMN(STANDINGS_HR[PLACE IN LEAGUE]))</f>
        <v>6</v>
      </c>
      <c r="G703">
        <f>16-INDEX(STANDINGS_RBI[],MATCH(Table1[[#This Row],[COMBINED]],STANDINGS_RBI[COMBINED],0),COLUMN(STANDINGS_RBI[PLACE IN LEAGUE]))</f>
        <v>6</v>
      </c>
      <c r="H703">
        <f>16-INDEX(STANDINGS_SB[],MATCH(Table1[[#This Row],[COMBINED]],STANDINGS_SB[COMBINED],0),COLUMN(STANDINGS_SB[PLACE IN LEAGUE]))</f>
        <v>8</v>
      </c>
      <c r="I703">
        <f>16-INDEX(STANDINGS_ERA[],MATCH(Table1[[#This Row],[COMBINED]],STANDINGS_ERA[COMBINED],0),COLUMN(STANDINGS_ERA[PLACE IN LEAGUE]))</f>
        <v>7</v>
      </c>
      <c r="J703">
        <f>16-INDEX(STANDINGS_WHIP[],MATCH(Table1[[#This Row],[COMBINED]],STANDINGS_WHIP[COMBINED],0),COLUMN(STANDINGS_WHIP[PLACE IN LEAGUE]))</f>
        <v>8</v>
      </c>
      <c r="K703">
        <f>16-INDEX(STANDINGS_W[],MATCH(Table1[[#This Row],[COMBINED]],STANDINGS_W[COMBINED],0),COLUMN(STANDINGS_W[PLACE IN LEAGUE]))</f>
        <v>10</v>
      </c>
      <c r="L703">
        <f>16-INDEX(STANDINGS_K[],MATCH(Table1[[#This Row],[COMBINED]],STANDINGS_K[COMBINED],0),COLUMN(STANDINGS_K[PLACE IN LEAGUE]))</f>
        <v>7</v>
      </c>
      <c r="M703">
        <f>16-INDEX(STANDINGS_SV[],MATCH(Table1[[#This Row],[COMBINED]],STANDINGS_SV[COMBINED],0),COLUMN(STANDINGS_SV[PLACE IN LEAGUE]))</f>
        <v>11</v>
      </c>
      <c r="N703">
        <f>SUM(Table1[[#This Row],[BA]:[SV]])</f>
        <v>76</v>
      </c>
      <c r="O703">
        <v>8</v>
      </c>
    </row>
    <row r="704" spans="1:15" x14ac:dyDescent="0.25">
      <c r="A704" t="s">
        <v>1067</v>
      </c>
      <c r="B704" t="s">
        <v>1065</v>
      </c>
      <c r="C704" t="str">
        <f>Table1[[#This Row],[League]]&amp;Table1[[#This Row],[Team]]</f>
        <v>$150 Draft Champions Express Mar 25 8:00 pm Lg.3951Fractured Elbow Already</v>
      </c>
      <c r="D704">
        <f>16-INDEX(STANDINGS_BA[],MATCH(Table1[[#This Row],[COMBINED]],STANDINGS_BA[COMBINED],0),COLUMN(STANDINGS_BA[PLACE IN LEAGUE]))</f>
        <v>13</v>
      </c>
      <c r="E704">
        <f>16-INDEX(STANDINGS_R[],MATCH(Table1[[#This Row],[COMBINED]],STANDINGS_R[COMBINED],0),COLUMN(STANDINGS_R[PLACE IN LEAGUE]))</f>
        <v>9</v>
      </c>
      <c r="F704">
        <f>16-INDEX(STANDINGS_HR[],MATCH(Table1[[#This Row],[COMBINED]],STANDINGS_HR[COMBINED],0),COLUMN(STANDINGS_HR[PLACE IN LEAGUE]))</f>
        <v>12</v>
      </c>
      <c r="G704">
        <f>16-INDEX(STANDINGS_RBI[],MATCH(Table1[[#This Row],[COMBINED]],STANDINGS_RBI[COMBINED],0),COLUMN(STANDINGS_RBI[PLACE IN LEAGUE]))</f>
        <v>14</v>
      </c>
      <c r="H704">
        <f>16-INDEX(STANDINGS_SB[],MATCH(Table1[[#This Row],[COMBINED]],STANDINGS_SB[COMBINED],0),COLUMN(STANDINGS_SB[PLACE IN LEAGUE]))</f>
        <v>5</v>
      </c>
      <c r="I704">
        <f>16-INDEX(STANDINGS_ERA[],MATCH(Table1[[#This Row],[COMBINED]],STANDINGS_ERA[COMBINED],0),COLUMN(STANDINGS_ERA[PLACE IN LEAGUE]))</f>
        <v>2</v>
      </c>
      <c r="J704">
        <f>16-INDEX(STANDINGS_WHIP[],MATCH(Table1[[#This Row],[COMBINED]],STANDINGS_WHIP[COMBINED],0),COLUMN(STANDINGS_WHIP[PLACE IN LEAGUE]))</f>
        <v>6</v>
      </c>
      <c r="K704">
        <f>16-INDEX(STANDINGS_W[],MATCH(Table1[[#This Row],[COMBINED]],STANDINGS_W[COMBINED],0),COLUMN(STANDINGS_W[PLACE IN LEAGUE]))</f>
        <v>2</v>
      </c>
      <c r="L704">
        <f>16-INDEX(STANDINGS_K[],MATCH(Table1[[#This Row],[COMBINED]],STANDINGS_K[COMBINED],0),COLUMN(STANDINGS_K[PLACE IN LEAGUE]))</f>
        <v>4</v>
      </c>
      <c r="M704">
        <f>16-INDEX(STANDINGS_SV[],MATCH(Table1[[#This Row],[COMBINED]],STANDINGS_SV[COMBINED],0),COLUMN(STANDINGS_SV[PLACE IN LEAGUE]))</f>
        <v>8</v>
      </c>
      <c r="N704">
        <f>SUM(Table1[[#This Row],[BA]:[SV]])</f>
        <v>75</v>
      </c>
      <c r="O704">
        <v>9</v>
      </c>
    </row>
    <row r="705" spans="1:15" x14ac:dyDescent="0.25">
      <c r="A705" t="s">
        <v>1069</v>
      </c>
      <c r="B705" t="s">
        <v>1065</v>
      </c>
      <c r="C705" t="str">
        <f>Table1[[#This Row],[League]]&amp;Table1[[#This Row],[Team]]</f>
        <v>$150 Draft Champions Express Mar 25 8:00 pm Lg.3951Tallahassee Foghorns</v>
      </c>
      <c r="D705">
        <f>16-INDEX(STANDINGS_BA[],MATCH(Table1[[#This Row],[COMBINED]],STANDINGS_BA[COMBINED],0),COLUMN(STANDINGS_BA[PLACE IN LEAGUE]))</f>
        <v>10</v>
      </c>
      <c r="E705">
        <f>16-INDEX(STANDINGS_R[],MATCH(Table1[[#This Row],[COMBINED]],STANDINGS_R[COMBINED],0),COLUMN(STANDINGS_R[PLACE IN LEAGUE]))</f>
        <v>11</v>
      </c>
      <c r="F705">
        <f>16-INDEX(STANDINGS_HR[],MATCH(Table1[[#This Row],[COMBINED]],STANDINGS_HR[COMBINED],0),COLUMN(STANDINGS_HR[PLACE IN LEAGUE]))</f>
        <v>11</v>
      </c>
      <c r="G705">
        <f>16-INDEX(STANDINGS_RBI[],MATCH(Table1[[#This Row],[COMBINED]],STANDINGS_RBI[COMBINED],0),COLUMN(STANDINGS_RBI[PLACE IN LEAGUE]))</f>
        <v>11</v>
      </c>
      <c r="H705">
        <f>16-INDEX(STANDINGS_SB[],MATCH(Table1[[#This Row],[COMBINED]],STANDINGS_SB[COMBINED],0),COLUMN(STANDINGS_SB[PLACE IN LEAGUE]))</f>
        <v>4</v>
      </c>
      <c r="I705">
        <f>16-INDEX(STANDINGS_ERA[],MATCH(Table1[[#This Row],[COMBINED]],STANDINGS_ERA[COMBINED],0),COLUMN(STANDINGS_ERA[PLACE IN LEAGUE]))</f>
        <v>6</v>
      </c>
      <c r="J705">
        <f>16-INDEX(STANDINGS_WHIP[],MATCH(Table1[[#This Row],[COMBINED]],STANDINGS_WHIP[COMBINED],0),COLUMN(STANDINGS_WHIP[PLACE IN LEAGUE]))</f>
        <v>3</v>
      </c>
      <c r="K705">
        <f>16-INDEX(STANDINGS_W[],MATCH(Table1[[#This Row],[COMBINED]],STANDINGS_W[COMBINED],0),COLUMN(STANDINGS_W[PLACE IN LEAGUE]))</f>
        <v>3</v>
      </c>
      <c r="L705">
        <f>16-INDEX(STANDINGS_K[],MATCH(Table1[[#This Row],[COMBINED]],STANDINGS_K[COMBINED],0),COLUMN(STANDINGS_K[PLACE IN LEAGUE]))</f>
        <v>2</v>
      </c>
      <c r="M705">
        <f>16-INDEX(STANDINGS_SV[],MATCH(Table1[[#This Row],[COMBINED]],STANDINGS_SV[COMBINED],0),COLUMN(STANDINGS_SV[PLACE IN LEAGUE]))</f>
        <v>10</v>
      </c>
      <c r="N705">
        <f>SUM(Table1[[#This Row],[BA]:[SV]])</f>
        <v>71</v>
      </c>
      <c r="O705">
        <v>10</v>
      </c>
    </row>
    <row r="706" spans="1:15" x14ac:dyDescent="0.25">
      <c r="A706" t="s">
        <v>1075</v>
      </c>
      <c r="B706" t="s">
        <v>1065</v>
      </c>
      <c r="C706" t="str">
        <f>Table1[[#This Row],[League]]&amp;Table1[[#This Row],[Team]]</f>
        <v>$150 Draft Champions Express Mar 25 8:00 pm Lg.3951Ramblin' Gamblin' Man</v>
      </c>
      <c r="D706">
        <f>16-INDEX(STANDINGS_BA[],MATCH(Table1[[#This Row],[COMBINED]],STANDINGS_BA[COMBINED],0),COLUMN(STANDINGS_BA[PLACE IN LEAGUE]))</f>
        <v>2</v>
      </c>
      <c r="E706">
        <f>16-INDEX(STANDINGS_R[],MATCH(Table1[[#This Row],[COMBINED]],STANDINGS_R[COMBINED],0),COLUMN(STANDINGS_R[PLACE IN LEAGUE]))</f>
        <v>14</v>
      </c>
      <c r="F706">
        <f>16-INDEX(STANDINGS_HR[],MATCH(Table1[[#This Row],[COMBINED]],STANDINGS_HR[COMBINED],0),COLUMN(STANDINGS_HR[PLACE IN LEAGUE]))</f>
        <v>14</v>
      </c>
      <c r="G706">
        <f>16-INDEX(STANDINGS_RBI[],MATCH(Table1[[#This Row],[COMBINED]],STANDINGS_RBI[COMBINED],0),COLUMN(STANDINGS_RBI[PLACE IN LEAGUE]))</f>
        <v>13</v>
      </c>
      <c r="H706">
        <f>16-INDEX(STANDINGS_SB[],MATCH(Table1[[#This Row],[COMBINED]],STANDINGS_SB[COMBINED],0),COLUMN(STANDINGS_SB[PLACE IN LEAGUE]))</f>
        <v>6</v>
      </c>
      <c r="I706">
        <f>16-INDEX(STANDINGS_ERA[],MATCH(Table1[[#This Row],[COMBINED]],STANDINGS_ERA[COMBINED],0),COLUMN(STANDINGS_ERA[PLACE IN LEAGUE]))</f>
        <v>5</v>
      </c>
      <c r="J706">
        <f>16-INDEX(STANDINGS_WHIP[],MATCH(Table1[[#This Row],[COMBINED]],STANDINGS_WHIP[COMBINED],0),COLUMN(STANDINGS_WHIP[PLACE IN LEAGUE]))</f>
        <v>5</v>
      </c>
      <c r="K706">
        <f>16-INDEX(STANDINGS_W[],MATCH(Table1[[#This Row],[COMBINED]],STANDINGS_W[COMBINED],0),COLUMN(STANDINGS_W[PLACE IN LEAGUE]))</f>
        <v>5</v>
      </c>
      <c r="L706">
        <f>16-INDEX(STANDINGS_K[],MATCH(Table1[[#This Row],[COMBINED]],STANDINGS_K[COMBINED],0),COLUMN(STANDINGS_K[PLACE IN LEAGUE]))</f>
        <v>3</v>
      </c>
      <c r="M706">
        <f>16-INDEX(STANDINGS_SV[],MATCH(Table1[[#This Row],[COMBINED]],STANDINGS_SV[COMBINED],0),COLUMN(STANDINGS_SV[PLACE IN LEAGUE]))</f>
        <v>4</v>
      </c>
      <c r="N706">
        <f>SUM(Table1[[#This Row],[BA]:[SV]])</f>
        <v>71</v>
      </c>
      <c r="O706">
        <v>11</v>
      </c>
    </row>
    <row r="707" spans="1:15" x14ac:dyDescent="0.25">
      <c r="A707" t="s">
        <v>1073</v>
      </c>
      <c r="B707" t="s">
        <v>1065</v>
      </c>
      <c r="C707" t="str">
        <f>Table1[[#This Row],[League]]&amp;Table1[[#This Row],[Team]]</f>
        <v>$150 Draft Champions Express Mar 25 8:00 pm Lg.39518-bit Hero</v>
      </c>
      <c r="D707">
        <f>16-INDEX(STANDINGS_BA[],MATCH(Table1[[#This Row],[COMBINED]],STANDINGS_BA[COMBINED],0),COLUMN(STANDINGS_BA[PLACE IN LEAGUE]))</f>
        <v>4</v>
      </c>
      <c r="E707">
        <f>16-INDEX(STANDINGS_R[],MATCH(Table1[[#This Row],[COMBINED]],STANDINGS_R[COMBINED],0),COLUMN(STANDINGS_R[PLACE IN LEAGUE]))</f>
        <v>3</v>
      </c>
      <c r="F707">
        <f>16-INDEX(STANDINGS_HR[],MATCH(Table1[[#This Row],[COMBINED]],STANDINGS_HR[COMBINED],0),COLUMN(STANDINGS_HR[PLACE IN LEAGUE]))</f>
        <v>15</v>
      </c>
      <c r="G707">
        <f>16-INDEX(STANDINGS_RBI[],MATCH(Table1[[#This Row],[COMBINED]],STANDINGS_RBI[COMBINED],0),COLUMN(STANDINGS_RBI[PLACE IN LEAGUE]))</f>
        <v>12</v>
      </c>
      <c r="H707">
        <f>16-INDEX(STANDINGS_SB[],MATCH(Table1[[#This Row],[COMBINED]],STANDINGS_SB[COMBINED],0),COLUMN(STANDINGS_SB[PLACE IN LEAGUE]))</f>
        <v>2</v>
      </c>
      <c r="I707">
        <f>16-INDEX(STANDINGS_ERA[],MATCH(Table1[[#This Row],[COMBINED]],STANDINGS_ERA[COMBINED],0),COLUMN(STANDINGS_ERA[PLACE IN LEAGUE]))</f>
        <v>9</v>
      </c>
      <c r="J707">
        <f>16-INDEX(STANDINGS_WHIP[],MATCH(Table1[[#This Row],[COMBINED]],STANDINGS_WHIP[COMBINED],0),COLUMN(STANDINGS_WHIP[PLACE IN LEAGUE]))</f>
        <v>7</v>
      </c>
      <c r="K707">
        <f>16-INDEX(STANDINGS_W[],MATCH(Table1[[#This Row],[COMBINED]],STANDINGS_W[COMBINED],0),COLUMN(STANDINGS_W[PLACE IN LEAGUE]))</f>
        <v>8</v>
      </c>
      <c r="L707">
        <f>16-INDEX(STANDINGS_K[],MATCH(Table1[[#This Row],[COMBINED]],STANDINGS_K[COMBINED],0),COLUMN(STANDINGS_K[PLACE IN LEAGUE]))</f>
        <v>8</v>
      </c>
      <c r="M707">
        <f>16-INDEX(STANDINGS_SV[],MATCH(Table1[[#This Row],[COMBINED]],STANDINGS_SV[COMBINED],0),COLUMN(STANDINGS_SV[PLACE IN LEAGUE]))</f>
        <v>2</v>
      </c>
      <c r="N707">
        <f>SUM(Table1[[#This Row],[BA]:[SV]])</f>
        <v>70</v>
      </c>
      <c r="O707">
        <v>12</v>
      </c>
    </row>
    <row r="708" spans="1:15" x14ac:dyDescent="0.25">
      <c r="A708" t="s">
        <v>1071</v>
      </c>
      <c r="B708" t="s">
        <v>1065</v>
      </c>
      <c r="C708" t="str">
        <f>Table1[[#This Row],[League]]&amp;Table1[[#This Row],[Team]]</f>
        <v>$150 Draft Champions Express Mar 25 8:00 pm Lg.3951Team Reed</v>
      </c>
      <c r="D708">
        <f>16-INDEX(STANDINGS_BA[],MATCH(Table1[[#This Row],[COMBINED]],STANDINGS_BA[COMBINED],0),COLUMN(STANDINGS_BA[PLACE IN LEAGUE]))</f>
        <v>7</v>
      </c>
      <c r="E708">
        <f>16-INDEX(STANDINGS_R[],MATCH(Table1[[#This Row],[COMBINED]],STANDINGS_R[COMBINED],0),COLUMN(STANDINGS_R[PLACE IN LEAGUE]))</f>
        <v>2</v>
      </c>
      <c r="F708">
        <f>16-INDEX(STANDINGS_HR[],MATCH(Table1[[#This Row],[COMBINED]],STANDINGS_HR[COMBINED],0),COLUMN(STANDINGS_HR[PLACE IN LEAGUE]))</f>
        <v>1</v>
      </c>
      <c r="G708">
        <f>16-INDEX(STANDINGS_RBI[],MATCH(Table1[[#This Row],[COMBINED]],STANDINGS_RBI[COMBINED],0),COLUMN(STANDINGS_RBI[PLACE IN LEAGUE]))</f>
        <v>3</v>
      </c>
      <c r="H708">
        <f>16-INDEX(STANDINGS_SB[],MATCH(Table1[[#This Row],[COMBINED]],STANDINGS_SB[COMBINED],0),COLUMN(STANDINGS_SB[PLACE IN LEAGUE]))</f>
        <v>3</v>
      </c>
      <c r="I708">
        <f>16-INDEX(STANDINGS_ERA[],MATCH(Table1[[#This Row],[COMBINED]],STANDINGS_ERA[COMBINED],0),COLUMN(STANDINGS_ERA[PLACE IN LEAGUE]))</f>
        <v>8</v>
      </c>
      <c r="J708">
        <f>16-INDEX(STANDINGS_WHIP[],MATCH(Table1[[#This Row],[COMBINED]],STANDINGS_WHIP[COMBINED],0),COLUMN(STANDINGS_WHIP[PLACE IN LEAGUE]))</f>
        <v>12</v>
      </c>
      <c r="K708">
        <f>16-INDEX(STANDINGS_W[],MATCH(Table1[[#This Row],[COMBINED]],STANDINGS_W[COMBINED],0),COLUMN(STANDINGS_W[PLACE IN LEAGUE]))</f>
        <v>15</v>
      </c>
      <c r="L708">
        <f>16-INDEX(STANDINGS_K[],MATCH(Table1[[#This Row],[COMBINED]],STANDINGS_K[COMBINED],0),COLUMN(STANDINGS_K[PLACE IN LEAGUE]))</f>
        <v>12</v>
      </c>
      <c r="M708">
        <f>16-INDEX(STANDINGS_SV[],MATCH(Table1[[#This Row],[COMBINED]],STANDINGS_SV[COMBINED],0),COLUMN(STANDINGS_SV[PLACE IN LEAGUE]))</f>
        <v>1</v>
      </c>
      <c r="N708">
        <f>SUM(Table1[[#This Row],[BA]:[SV]])</f>
        <v>64</v>
      </c>
      <c r="O708">
        <v>13</v>
      </c>
    </row>
    <row r="709" spans="1:15" x14ac:dyDescent="0.25">
      <c r="A709" t="s">
        <v>1064</v>
      </c>
      <c r="B709" t="s">
        <v>1065</v>
      </c>
      <c r="C709" t="str">
        <f>Table1[[#This Row],[League]]&amp;Table1[[#This Row],[Team]]</f>
        <v>$150 Draft Champions Express Mar 25 8:00 pm Lg.3951Team Nair</v>
      </c>
      <c r="D709">
        <f>16-INDEX(STANDINGS_BA[],MATCH(Table1[[#This Row],[COMBINED]],STANDINGS_BA[COMBINED],0),COLUMN(STANDINGS_BA[PLACE IN LEAGUE]))</f>
        <v>15</v>
      </c>
      <c r="E709">
        <f>16-INDEX(STANDINGS_R[],MATCH(Table1[[#This Row],[COMBINED]],STANDINGS_R[COMBINED],0),COLUMN(STANDINGS_R[PLACE IN LEAGUE]))</f>
        <v>12</v>
      </c>
      <c r="F709">
        <f>16-INDEX(STANDINGS_HR[],MATCH(Table1[[#This Row],[COMBINED]],STANDINGS_HR[COMBINED],0),COLUMN(STANDINGS_HR[PLACE IN LEAGUE]))</f>
        <v>9</v>
      </c>
      <c r="G709">
        <f>16-INDEX(STANDINGS_RBI[],MATCH(Table1[[#This Row],[COMBINED]],STANDINGS_RBI[COMBINED],0),COLUMN(STANDINGS_RBI[PLACE IN LEAGUE]))</f>
        <v>7</v>
      </c>
      <c r="H709">
        <f>16-INDEX(STANDINGS_SB[],MATCH(Table1[[#This Row],[COMBINED]],STANDINGS_SB[COMBINED],0),COLUMN(STANDINGS_SB[PLACE IN LEAGUE]))</f>
        <v>9</v>
      </c>
      <c r="I709">
        <f>16-INDEX(STANDINGS_ERA[],MATCH(Table1[[#This Row],[COMBINED]],STANDINGS_ERA[COMBINED],0),COLUMN(STANDINGS_ERA[PLACE IN LEAGUE]))</f>
        <v>1</v>
      </c>
      <c r="J709">
        <f>16-INDEX(STANDINGS_WHIP[],MATCH(Table1[[#This Row],[COMBINED]],STANDINGS_WHIP[COMBINED],0),COLUMN(STANDINGS_WHIP[PLACE IN LEAGUE]))</f>
        <v>1</v>
      </c>
      <c r="K709">
        <f>16-INDEX(STANDINGS_W[],MATCH(Table1[[#This Row],[COMBINED]],STANDINGS_W[COMBINED],0),COLUMN(STANDINGS_W[PLACE IN LEAGUE]))</f>
        <v>1</v>
      </c>
      <c r="L709">
        <f>16-INDEX(STANDINGS_K[],MATCH(Table1[[#This Row],[COMBINED]],STANDINGS_K[COMBINED],0),COLUMN(STANDINGS_K[PLACE IN LEAGUE]))</f>
        <v>1</v>
      </c>
      <c r="M709">
        <f>16-INDEX(STANDINGS_SV[],MATCH(Table1[[#This Row],[COMBINED]],STANDINGS_SV[COMBINED],0),COLUMN(STANDINGS_SV[PLACE IN LEAGUE]))</f>
        <v>7</v>
      </c>
      <c r="N709">
        <f>SUM(Table1[[#This Row],[BA]:[SV]])</f>
        <v>63</v>
      </c>
      <c r="O709">
        <v>14</v>
      </c>
    </row>
    <row r="710" spans="1:15" x14ac:dyDescent="0.25">
      <c r="A710" t="s">
        <v>1076</v>
      </c>
      <c r="B710" t="s">
        <v>1065</v>
      </c>
      <c r="C710" t="str">
        <f>Table1[[#This Row],[League]]&amp;Table1[[#This Row],[Team]]</f>
        <v>$150 Draft Champions Express Mar 25 8:00 pm Lg.3951Arctic Wind</v>
      </c>
      <c r="D710">
        <f>16-INDEX(STANDINGS_BA[],MATCH(Table1[[#This Row],[COMBINED]],STANDINGS_BA[COMBINED],0),COLUMN(STANDINGS_BA[PLACE IN LEAGUE]))</f>
        <v>1</v>
      </c>
      <c r="E710">
        <f>16-INDEX(STANDINGS_R[],MATCH(Table1[[#This Row],[COMBINED]],STANDINGS_R[COMBINED],0),COLUMN(STANDINGS_R[PLACE IN LEAGUE]))</f>
        <v>1</v>
      </c>
      <c r="F710">
        <f>16-INDEX(STANDINGS_HR[],MATCH(Table1[[#This Row],[COMBINED]],STANDINGS_HR[COMBINED],0),COLUMN(STANDINGS_HR[PLACE IN LEAGUE]))</f>
        <v>2</v>
      </c>
      <c r="G710">
        <f>16-INDEX(STANDINGS_RBI[],MATCH(Table1[[#This Row],[COMBINED]],STANDINGS_RBI[COMBINED],0),COLUMN(STANDINGS_RBI[PLACE IN LEAGUE]))</f>
        <v>1</v>
      </c>
      <c r="H710">
        <f>16-INDEX(STANDINGS_SB[],MATCH(Table1[[#This Row],[COMBINED]],STANDINGS_SB[COMBINED],0),COLUMN(STANDINGS_SB[PLACE IN LEAGUE]))</f>
        <v>1</v>
      </c>
      <c r="I710">
        <f>16-INDEX(STANDINGS_ERA[],MATCH(Table1[[#This Row],[COMBINED]],STANDINGS_ERA[COMBINED],0),COLUMN(STANDINGS_ERA[PLACE IN LEAGUE]))</f>
        <v>13</v>
      </c>
      <c r="J710">
        <f>16-INDEX(STANDINGS_WHIP[],MATCH(Table1[[#This Row],[COMBINED]],STANDINGS_WHIP[COMBINED],0),COLUMN(STANDINGS_WHIP[PLACE IN LEAGUE]))</f>
        <v>9</v>
      </c>
      <c r="K710">
        <f>16-INDEX(STANDINGS_W[],MATCH(Table1[[#This Row],[COMBINED]],STANDINGS_W[COMBINED],0),COLUMN(STANDINGS_W[PLACE IN LEAGUE]))</f>
        <v>11</v>
      </c>
      <c r="L710">
        <f>16-INDEX(STANDINGS_K[],MATCH(Table1[[#This Row],[COMBINED]],STANDINGS_K[COMBINED],0),COLUMN(STANDINGS_K[PLACE IN LEAGUE]))</f>
        <v>5</v>
      </c>
      <c r="M710">
        <f>16-INDEX(STANDINGS_SV[],MATCH(Table1[[#This Row],[COMBINED]],STANDINGS_SV[COMBINED],0),COLUMN(STANDINGS_SV[PLACE IN LEAGUE]))</f>
        <v>6</v>
      </c>
      <c r="N710">
        <f>SUM(Table1[[#This Row],[BA]:[SV]])</f>
        <v>50</v>
      </c>
      <c r="O710">
        <v>15</v>
      </c>
    </row>
    <row r="711" spans="1:15" x14ac:dyDescent="0.25">
      <c r="A711" t="s">
        <v>18</v>
      </c>
      <c r="B711" t="s">
        <v>1078</v>
      </c>
      <c r="C711" t="str">
        <f>Table1[[#This Row],[League]]&amp;Table1[[#This Row],[Team]]</f>
        <v>$150 Draft Champions Express Mar 25 8:00 pm Lg.4054Home Run Derbies</v>
      </c>
      <c r="D711">
        <f>16-INDEX(STANDINGS_BA[],MATCH(Table1[[#This Row],[COMBINED]],STANDINGS_BA[COMBINED],0),COLUMN(STANDINGS_BA[PLACE IN LEAGUE]))</f>
        <v>9</v>
      </c>
      <c r="E711">
        <f>16-INDEX(STANDINGS_R[],MATCH(Table1[[#This Row],[COMBINED]],STANDINGS_R[COMBINED],0),COLUMN(STANDINGS_R[PLACE IN LEAGUE]))</f>
        <v>12</v>
      </c>
      <c r="F711">
        <f>16-INDEX(STANDINGS_HR[],MATCH(Table1[[#This Row],[COMBINED]],STANDINGS_HR[COMBINED],0),COLUMN(STANDINGS_HR[PLACE IN LEAGUE]))</f>
        <v>5</v>
      </c>
      <c r="G711">
        <f>16-INDEX(STANDINGS_RBI[],MATCH(Table1[[#This Row],[COMBINED]],STANDINGS_RBI[COMBINED],0),COLUMN(STANDINGS_RBI[PLACE IN LEAGUE]))</f>
        <v>4</v>
      </c>
      <c r="H711">
        <f>16-INDEX(STANDINGS_SB[],MATCH(Table1[[#This Row],[COMBINED]],STANDINGS_SB[COMBINED],0),COLUMN(STANDINGS_SB[PLACE IN LEAGUE]))</f>
        <v>15</v>
      </c>
      <c r="I711">
        <f>16-INDEX(STANDINGS_ERA[],MATCH(Table1[[#This Row],[COMBINED]],STANDINGS_ERA[COMBINED],0),COLUMN(STANDINGS_ERA[PLACE IN LEAGUE]))</f>
        <v>15</v>
      </c>
      <c r="J711">
        <f>16-INDEX(STANDINGS_WHIP[],MATCH(Table1[[#This Row],[COMBINED]],STANDINGS_WHIP[COMBINED],0),COLUMN(STANDINGS_WHIP[PLACE IN LEAGUE]))</f>
        <v>13</v>
      </c>
      <c r="K711">
        <f>16-INDEX(STANDINGS_W[],MATCH(Table1[[#This Row],[COMBINED]],STANDINGS_W[COMBINED],0),COLUMN(STANDINGS_W[PLACE IN LEAGUE]))</f>
        <v>10</v>
      </c>
      <c r="L711">
        <f>16-INDEX(STANDINGS_K[],MATCH(Table1[[#This Row],[COMBINED]],STANDINGS_K[COMBINED],0),COLUMN(STANDINGS_K[PLACE IN LEAGUE]))</f>
        <v>12</v>
      </c>
      <c r="M711">
        <f>16-INDEX(STANDINGS_SV[],MATCH(Table1[[#This Row],[COMBINED]],STANDINGS_SV[COMBINED],0),COLUMN(STANDINGS_SV[PLACE IN LEAGUE]))</f>
        <v>12</v>
      </c>
      <c r="N711">
        <f>SUM(Table1[[#This Row],[BA]:[SV]])</f>
        <v>107</v>
      </c>
      <c r="O711">
        <v>1</v>
      </c>
    </row>
    <row r="712" spans="1:15" x14ac:dyDescent="0.25">
      <c r="A712" t="s">
        <v>1085</v>
      </c>
      <c r="B712" t="s">
        <v>1078</v>
      </c>
      <c r="C712" t="str">
        <f>Table1[[#This Row],[League]]&amp;Table1[[#This Row],[Team]]</f>
        <v>$150 Draft Champions Express Mar 25 8:00 pm Lg.4054BOSCH DC4</v>
      </c>
      <c r="D712">
        <f>16-INDEX(STANDINGS_BA[],MATCH(Table1[[#This Row],[COMBINED]],STANDINGS_BA[COMBINED],0),COLUMN(STANDINGS_BA[PLACE IN LEAGUE]))</f>
        <v>6</v>
      </c>
      <c r="E712">
        <f>16-INDEX(STANDINGS_R[],MATCH(Table1[[#This Row],[COMBINED]],STANDINGS_R[COMBINED],0),COLUMN(STANDINGS_R[PLACE IN LEAGUE]))</f>
        <v>15</v>
      </c>
      <c r="F712">
        <f>16-INDEX(STANDINGS_HR[],MATCH(Table1[[#This Row],[COMBINED]],STANDINGS_HR[COMBINED],0),COLUMN(STANDINGS_HR[PLACE IN LEAGUE]))</f>
        <v>11</v>
      </c>
      <c r="G712">
        <f>16-INDEX(STANDINGS_RBI[],MATCH(Table1[[#This Row],[COMBINED]],STANDINGS_RBI[COMBINED],0),COLUMN(STANDINGS_RBI[PLACE IN LEAGUE]))</f>
        <v>12</v>
      </c>
      <c r="H712">
        <f>16-INDEX(STANDINGS_SB[],MATCH(Table1[[#This Row],[COMBINED]],STANDINGS_SB[COMBINED],0),COLUMN(STANDINGS_SB[PLACE IN LEAGUE]))</f>
        <v>14</v>
      </c>
      <c r="I712">
        <f>16-INDEX(STANDINGS_ERA[],MATCH(Table1[[#This Row],[COMBINED]],STANDINGS_ERA[COMBINED],0),COLUMN(STANDINGS_ERA[PLACE IN LEAGUE]))</f>
        <v>5</v>
      </c>
      <c r="J712">
        <f>16-INDEX(STANDINGS_WHIP[],MATCH(Table1[[#This Row],[COMBINED]],STANDINGS_WHIP[COMBINED],0),COLUMN(STANDINGS_WHIP[PLACE IN LEAGUE]))</f>
        <v>2</v>
      </c>
      <c r="K712">
        <f>16-INDEX(STANDINGS_W[],MATCH(Table1[[#This Row],[COMBINED]],STANDINGS_W[COMBINED],0),COLUMN(STANDINGS_W[PLACE IN LEAGUE]))</f>
        <v>15</v>
      </c>
      <c r="L712">
        <f>16-INDEX(STANDINGS_K[],MATCH(Table1[[#This Row],[COMBINED]],STANDINGS_K[COMBINED],0),COLUMN(STANDINGS_K[PLACE IN LEAGUE]))</f>
        <v>14</v>
      </c>
      <c r="M712">
        <f>16-INDEX(STANDINGS_SV[],MATCH(Table1[[#This Row],[COMBINED]],STANDINGS_SV[COMBINED],0),COLUMN(STANDINGS_SV[PLACE IN LEAGUE]))</f>
        <v>5</v>
      </c>
      <c r="N712">
        <f>SUM(Table1[[#This Row],[BA]:[SV]])</f>
        <v>99</v>
      </c>
      <c r="O712">
        <v>2</v>
      </c>
    </row>
    <row r="713" spans="1:15" x14ac:dyDescent="0.25">
      <c r="A713" t="s">
        <v>1079</v>
      </c>
      <c r="B713" t="s">
        <v>1078</v>
      </c>
      <c r="C713" t="str">
        <f>Table1[[#This Row],[League]]&amp;Table1[[#This Row],[Team]]</f>
        <v>$150 Draft Champions Express Mar 25 8:00 pm Lg.4054Jim Lahey</v>
      </c>
      <c r="D713">
        <f>16-INDEX(STANDINGS_BA[],MATCH(Table1[[#This Row],[COMBINED]],STANDINGS_BA[COMBINED],0),COLUMN(STANDINGS_BA[PLACE IN LEAGUE]))</f>
        <v>14</v>
      </c>
      <c r="E713">
        <f>16-INDEX(STANDINGS_R[],MATCH(Table1[[#This Row],[COMBINED]],STANDINGS_R[COMBINED],0),COLUMN(STANDINGS_R[PLACE IN LEAGUE]))</f>
        <v>13</v>
      </c>
      <c r="F713">
        <f>16-INDEX(STANDINGS_HR[],MATCH(Table1[[#This Row],[COMBINED]],STANDINGS_HR[COMBINED],0),COLUMN(STANDINGS_HR[PLACE IN LEAGUE]))</f>
        <v>15</v>
      </c>
      <c r="G713">
        <f>16-INDEX(STANDINGS_RBI[],MATCH(Table1[[#This Row],[COMBINED]],STANDINGS_RBI[COMBINED],0),COLUMN(STANDINGS_RBI[PLACE IN LEAGUE]))</f>
        <v>15</v>
      </c>
      <c r="H713">
        <f>16-INDEX(STANDINGS_SB[],MATCH(Table1[[#This Row],[COMBINED]],STANDINGS_SB[COMBINED],0),COLUMN(STANDINGS_SB[PLACE IN LEAGUE]))</f>
        <v>6</v>
      </c>
      <c r="I713">
        <f>16-INDEX(STANDINGS_ERA[],MATCH(Table1[[#This Row],[COMBINED]],STANDINGS_ERA[COMBINED],0),COLUMN(STANDINGS_ERA[PLACE IN LEAGUE]))</f>
        <v>8</v>
      </c>
      <c r="J713">
        <f>16-INDEX(STANDINGS_WHIP[],MATCH(Table1[[#This Row],[COMBINED]],STANDINGS_WHIP[COMBINED],0),COLUMN(STANDINGS_WHIP[PLACE IN LEAGUE]))</f>
        <v>4</v>
      </c>
      <c r="K713">
        <f>16-INDEX(STANDINGS_W[],MATCH(Table1[[#This Row],[COMBINED]],STANDINGS_W[COMBINED],0),COLUMN(STANDINGS_W[PLACE IN LEAGUE]))</f>
        <v>5</v>
      </c>
      <c r="L713">
        <f>16-INDEX(STANDINGS_K[],MATCH(Table1[[#This Row],[COMBINED]],STANDINGS_K[COMBINED],0),COLUMN(STANDINGS_K[PLACE IN LEAGUE]))</f>
        <v>10</v>
      </c>
      <c r="M713">
        <f>16-INDEX(STANDINGS_SV[],MATCH(Table1[[#This Row],[COMBINED]],STANDINGS_SV[COMBINED],0),COLUMN(STANDINGS_SV[PLACE IN LEAGUE]))</f>
        <v>7</v>
      </c>
      <c r="N713">
        <f>SUM(Table1[[#This Row],[BA]:[SV]])</f>
        <v>97</v>
      </c>
      <c r="O713">
        <v>3</v>
      </c>
    </row>
    <row r="714" spans="1:15" x14ac:dyDescent="0.25">
      <c r="A714" t="s">
        <v>1089</v>
      </c>
      <c r="B714" t="s">
        <v>1078</v>
      </c>
      <c r="C714" t="str">
        <f>Table1[[#This Row],[League]]&amp;Table1[[#This Row],[Team]]</f>
        <v>$150 Draft Champions Express Mar 25 8:00 pm Lg.4054Team Loew</v>
      </c>
      <c r="D714">
        <f>16-INDEX(STANDINGS_BA[],MATCH(Table1[[#This Row],[COMBINED]],STANDINGS_BA[COMBINED],0),COLUMN(STANDINGS_BA[PLACE IN LEAGUE]))</f>
        <v>1</v>
      </c>
      <c r="E714">
        <f>16-INDEX(STANDINGS_R[],MATCH(Table1[[#This Row],[COMBINED]],STANDINGS_R[COMBINED],0),COLUMN(STANDINGS_R[PLACE IN LEAGUE]))</f>
        <v>9</v>
      </c>
      <c r="F714">
        <f>16-INDEX(STANDINGS_HR[],MATCH(Table1[[#This Row],[COMBINED]],STANDINGS_HR[COMBINED],0),COLUMN(STANDINGS_HR[PLACE IN LEAGUE]))</f>
        <v>10</v>
      </c>
      <c r="G714">
        <f>16-INDEX(STANDINGS_RBI[],MATCH(Table1[[#This Row],[COMBINED]],STANDINGS_RBI[COMBINED],0),COLUMN(STANDINGS_RBI[PLACE IN LEAGUE]))</f>
        <v>9</v>
      </c>
      <c r="H714">
        <f>16-INDEX(STANDINGS_SB[],MATCH(Table1[[#This Row],[COMBINED]],STANDINGS_SB[COMBINED],0),COLUMN(STANDINGS_SB[PLACE IN LEAGUE]))</f>
        <v>12</v>
      </c>
      <c r="I714">
        <f>16-INDEX(STANDINGS_ERA[],MATCH(Table1[[#This Row],[COMBINED]],STANDINGS_ERA[COMBINED],0),COLUMN(STANDINGS_ERA[PLACE IN LEAGUE]))</f>
        <v>11</v>
      </c>
      <c r="J714">
        <f>16-INDEX(STANDINGS_WHIP[],MATCH(Table1[[#This Row],[COMBINED]],STANDINGS_WHIP[COMBINED],0),COLUMN(STANDINGS_WHIP[PLACE IN LEAGUE]))</f>
        <v>11</v>
      </c>
      <c r="K714">
        <f>16-INDEX(STANDINGS_W[],MATCH(Table1[[#This Row],[COMBINED]],STANDINGS_W[COMBINED],0),COLUMN(STANDINGS_W[PLACE IN LEAGUE]))</f>
        <v>13</v>
      </c>
      <c r="L714">
        <f>16-INDEX(STANDINGS_K[],MATCH(Table1[[#This Row],[COMBINED]],STANDINGS_K[COMBINED],0),COLUMN(STANDINGS_K[PLACE IN LEAGUE]))</f>
        <v>9</v>
      </c>
      <c r="M714">
        <f>16-INDEX(STANDINGS_SV[],MATCH(Table1[[#This Row],[COMBINED]],STANDINGS_SV[COMBINED],0),COLUMN(STANDINGS_SV[PLACE IN LEAGUE]))</f>
        <v>9</v>
      </c>
      <c r="N714">
        <f>SUM(Table1[[#This Row],[BA]:[SV]])</f>
        <v>94</v>
      </c>
      <c r="O714">
        <v>4</v>
      </c>
    </row>
    <row r="715" spans="1:15" x14ac:dyDescent="0.25">
      <c r="A715" t="s">
        <v>1084</v>
      </c>
      <c r="B715" t="s">
        <v>1078</v>
      </c>
      <c r="C715" t="str">
        <f>Table1[[#This Row],[League]]&amp;Table1[[#This Row],[Team]]</f>
        <v>$150 Draft Champions Express Mar 25 8:00 pm Lg.4054Team fogel</v>
      </c>
      <c r="D715">
        <f>16-INDEX(STANDINGS_BA[],MATCH(Table1[[#This Row],[COMBINED]],STANDINGS_BA[COMBINED],0),COLUMN(STANDINGS_BA[PLACE IN LEAGUE]))</f>
        <v>7</v>
      </c>
      <c r="E715">
        <f>16-INDEX(STANDINGS_R[],MATCH(Table1[[#This Row],[COMBINED]],STANDINGS_R[COMBINED],0),COLUMN(STANDINGS_R[PLACE IN LEAGUE]))</f>
        <v>14</v>
      </c>
      <c r="F715">
        <f>16-INDEX(STANDINGS_HR[],MATCH(Table1[[#This Row],[COMBINED]],STANDINGS_HR[COMBINED],0),COLUMN(STANDINGS_HR[PLACE IN LEAGUE]))</f>
        <v>14</v>
      </c>
      <c r="G715">
        <f>16-INDEX(STANDINGS_RBI[],MATCH(Table1[[#This Row],[COMBINED]],STANDINGS_RBI[COMBINED],0),COLUMN(STANDINGS_RBI[PLACE IN LEAGUE]))</f>
        <v>13</v>
      </c>
      <c r="H715">
        <f>16-INDEX(STANDINGS_SB[],MATCH(Table1[[#This Row],[COMBINED]],STANDINGS_SB[COMBINED],0),COLUMN(STANDINGS_SB[PLACE IN LEAGUE]))</f>
        <v>7</v>
      </c>
      <c r="I715">
        <f>16-INDEX(STANDINGS_ERA[],MATCH(Table1[[#This Row],[COMBINED]],STANDINGS_ERA[COMBINED],0),COLUMN(STANDINGS_ERA[PLACE IN LEAGUE]))</f>
        <v>4</v>
      </c>
      <c r="J715">
        <f>16-INDEX(STANDINGS_WHIP[],MATCH(Table1[[#This Row],[COMBINED]],STANDINGS_WHIP[COMBINED],0),COLUMN(STANDINGS_WHIP[PLACE IN LEAGUE]))</f>
        <v>8</v>
      </c>
      <c r="K715">
        <f>16-INDEX(STANDINGS_W[],MATCH(Table1[[#This Row],[COMBINED]],STANDINGS_W[COMBINED],0),COLUMN(STANDINGS_W[PLACE IN LEAGUE]))</f>
        <v>4</v>
      </c>
      <c r="L715">
        <f>16-INDEX(STANDINGS_K[],MATCH(Table1[[#This Row],[COMBINED]],STANDINGS_K[COMBINED],0),COLUMN(STANDINGS_K[PLACE IN LEAGUE]))</f>
        <v>5</v>
      </c>
      <c r="M715">
        <f>16-INDEX(STANDINGS_SV[],MATCH(Table1[[#This Row],[COMBINED]],STANDINGS_SV[COMBINED],0),COLUMN(STANDINGS_SV[PLACE IN LEAGUE]))</f>
        <v>15</v>
      </c>
      <c r="N715">
        <f>SUM(Table1[[#This Row],[BA]:[SV]])</f>
        <v>91</v>
      </c>
      <c r="O715">
        <v>5</v>
      </c>
    </row>
    <row r="716" spans="1:15" x14ac:dyDescent="0.25">
      <c r="A716" t="s">
        <v>1082</v>
      </c>
      <c r="B716" t="s">
        <v>1078</v>
      </c>
      <c r="C716" t="str">
        <f>Table1[[#This Row],[League]]&amp;Table1[[#This Row],[Team]]</f>
        <v>$150 Draft Champions Express Mar 25 8:00 pm Lg.4054Team Reiman</v>
      </c>
      <c r="D716">
        <f>16-INDEX(STANDINGS_BA[],MATCH(Table1[[#This Row],[COMBINED]],STANDINGS_BA[COMBINED],0),COLUMN(STANDINGS_BA[PLACE IN LEAGUE]))</f>
        <v>11</v>
      </c>
      <c r="E716">
        <f>16-INDEX(STANDINGS_R[],MATCH(Table1[[#This Row],[COMBINED]],STANDINGS_R[COMBINED],0),COLUMN(STANDINGS_R[PLACE IN LEAGUE]))</f>
        <v>7</v>
      </c>
      <c r="F716">
        <f>16-INDEX(STANDINGS_HR[],MATCH(Table1[[#This Row],[COMBINED]],STANDINGS_HR[COMBINED],0),COLUMN(STANDINGS_HR[PLACE IN LEAGUE]))</f>
        <v>4</v>
      </c>
      <c r="G716">
        <f>16-INDEX(STANDINGS_RBI[],MATCH(Table1[[#This Row],[COMBINED]],STANDINGS_RBI[COMBINED],0),COLUMN(STANDINGS_RBI[PLACE IN LEAGUE]))</f>
        <v>6</v>
      </c>
      <c r="H716">
        <f>16-INDEX(STANDINGS_SB[],MATCH(Table1[[#This Row],[COMBINED]],STANDINGS_SB[COMBINED],0),COLUMN(STANDINGS_SB[PLACE IN LEAGUE]))</f>
        <v>9</v>
      </c>
      <c r="I716">
        <f>16-INDEX(STANDINGS_ERA[],MATCH(Table1[[#This Row],[COMBINED]],STANDINGS_ERA[COMBINED],0),COLUMN(STANDINGS_ERA[PLACE IN LEAGUE]))</f>
        <v>9</v>
      </c>
      <c r="J716">
        <f>16-INDEX(STANDINGS_WHIP[],MATCH(Table1[[#This Row],[COMBINED]],STANDINGS_WHIP[COMBINED],0),COLUMN(STANDINGS_WHIP[PLACE IN LEAGUE]))</f>
        <v>12</v>
      </c>
      <c r="K716">
        <f>16-INDEX(STANDINGS_W[],MATCH(Table1[[#This Row],[COMBINED]],STANDINGS_W[COMBINED],0),COLUMN(STANDINGS_W[PLACE IN LEAGUE]))</f>
        <v>12</v>
      </c>
      <c r="L716">
        <f>16-INDEX(STANDINGS_K[],MATCH(Table1[[#This Row],[COMBINED]],STANDINGS_K[COMBINED],0),COLUMN(STANDINGS_K[PLACE IN LEAGUE]))</f>
        <v>7</v>
      </c>
      <c r="M716">
        <f>16-INDEX(STANDINGS_SV[],MATCH(Table1[[#This Row],[COMBINED]],STANDINGS_SV[COMBINED],0),COLUMN(STANDINGS_SV[PLACE IN LEAGUE]))</f>
        <v>13</v>
      </c>
      <c r="N716">
        <f>SUM(Table1[[#This Row],[BA]:[SV]])</f>
        <v>90</v>
      </c>
      <c r="O716">
        <v>6</v>
      </c>
    </row>
    <row r="717" spans="1:15" x14ac:dyDescent="0.25">
      <c r="A717" t="s">
        <v>1028</v>
      </c>
      <c r="B717" t="s">
        <v>1078</v>
      </c>
      <c r="C717" t="str">
        <f>Table1[[#This Row],[League]]&amp;Table1[[#This Row],[Team]]</f>
        <v>$150 Draft Champions Express Mar 25 8:00 pm Lg.4054Team martin</v>
      </c>
      <c r="D717">
        <f>16-INDEX(STANDINGS_BA[],MATCH(Table1[[#This Row],[COMBINED]],STANDINGS_BA[COMBINED],0),COLUMN(STANDINGS_BA[PLACE IN LEAGUE]))</f>
        <v>8</v>
      </c>
      <c r="E717">
        <f>16-INDEX(STANDINGS_R[],MATCH(Table1[[#This Row],[COMBINED]],STANDINGS_R[COMBINED],0),COLUMN(STANDINGS_R[PLACE IN LEAGUE]))</f>
        <v>6</v>
      </c>
      <c r="F717">
        <f>16-INDEX(STANDINGS_HR[],MATCH(Table1[[#This Row],[COMBINED]],STANDINGS_HR[COMBINED],0),COLUMN(STANDINGS_HR[PLACE IN LEAGUE]))</f>
        <v>12</v>
      </c>
      <c r="G717">
        <f>16-INDEX(STANDINGS_RBI[],MATCH(Table1[[#This Row],[COMBINED]],STANDINGS_RBI[COMBINED],0),COLUMN(STANDINGS_RBI[PLACE IN LEAGUE]))</f>
        <v>11</v>
      </c>
      <c r="H717">
        <f>16-INDEX(STANDINGS_SB[],MATCH(Table1[[#This Row],[COMBINED]],STANDINGS_SB[COMBINED],0),COLUMN(STANDINGS_SB[PLACE IN LEAGUE]))</f>
        <v>5</v>
      </c>
      <c r="I717">
        <f>16-INDEX(STANDINGS_ERA[],MATCH(Table1[[#This Row],[COMBINED]],STANDINGS_ERA[COMBINED],0),COLUMN(STANDINGS_ERA[PLACE IN LEAGUE]))</f>
        <v>6</v>
      </c>
      <c r="J717">
        <f>16-INDEX(STANDINGS_WHIP[],MATCH(Table1[[#This Row],[COMBINED]],STANDINGS_WHIP[COMBINED],0),COLUMN(STANDINGS_WHIP[PLACE IN LEAGUE]))</f>
        <v>10</v>
      </c>
      <c r="K717">
        <f>16-INDEX(STANDINGS_W[],MATCH(Table1[[#This Row],[COMBINED]],STANDINGS_W[COMBINED],0),COLUMN(STANDINGS_W[PLACE IN LEAGUE]))</f>
        <v>11</v>
      </c>
      <c r="L717">
        <f>16-INDEX(STANDINGS_K[],MATCH(Table1[[#This Row],[COMBINED]],STANDINGS_K[COMBINED],0),COLUMN(STANDINGS_K[PLACE IN LEAGUE]))</f>
        <v>15</v>
      </c>
      <c r="M717">
        <f>16-INDEX(STANDINGS_SV[],MATCH(Table1[[#This Row],[COMBINED]],STANDINGS_SV[COMBINED],0),COLUMN(STANDINGS_SV[PLACE IN LEAGUE]))</f>
        <v>6</v>
      </c>
      <c r="N717">
        <f>SUM(Table1[[#This Row],[BA]:[SV]])</f>
        <v>90</v>
      </c>
      <c r="O717">
        <v>7</v>
      </c>
    </row>
    <row r="718" spans="1:15" x14ac:dyDescent="0.25">
      <c r="A718" t="s">
        <v>1086</v>
      </c>
      <c r="B718" t="s">
        <v>1078</v>
      </c>
      <c r="C718" t="str">
        <f>Table1[[#This Row],[League]]&amp;Table1[[#This Row],[Team]]</f>
        <v>$150 Draft Champions Express Mar 25 8:00 pm Lg.4054Indiana Cyclones</v>
      </c>
      <c r="D718">
        <f>16-INDEX(STANDINGS_BA[],MATCH(Table1[[#This Row],[COMBINED]],STANDINGS_BA[COMBINED],0),COLUMN(STANDINGS_BA[PLACE IN LEAGUE]))</f>
        <v>5</v>
      </c>
      <c r="E718">
        <f>16-INDEX(STANDINGS_R[],MATCH(Table1[[#This Row],[COMBINED]],STANDINGS_R[COMBINED],0),COLUMN(STANDINGS_R[PLACE IN LEAGUE]))</f>
        <v>2</v>
      </c>
      <c r="F718">
        <f>16-INDEX(STANDINGS_HR[],MATCH(Table1[[#This Row],[COMBINED]],STANDINGS_HR[COMBINED],0),COLUMN(STANDINGS_HR[PLACE IN LEAGUE]))</f>
        <v>3</v>
      </c>
      <c r="G718">
        <f>16-INDEX(STANDINGS_RBI[],MATCH(Table1[[#This Row],[COMBINED]],STANDINGS_RBI[COMBINED],0),COLUMN(STANDINGS_RBI[PLACE IN LEAGUE]))</f>
        <v>2</v>
      </c>
      <c r="H718">
        <f>16-INDEX(STANDINGS_SB[],MATCH(Table1[[#This Row],[COMBINED]],STANDINGS_SB[COMBINED],0),COLUMN(STANDINGS_SB[PLACE IN LEAGUE]))</f>
        <v>13</v>
      </c>
      <c r="I718">
        <f>16-INDEX(STANDINGS_ERA[],MATCH(Table1[[#This Row],[COMBINED]],STANDINGS_ERA[COMBINED],0),COLUMN(STANDINGS_ERA[PLACE IN LEAGUE]))</f>
        <v>13</v>
      </c>
      <c r="J718">
        <f>16-INDEX(STANDINGS_WHIP[],MATCH(Table1[[#This Row],[COMBINED]],STANDINGS_WHIP[COMBINED],0),COLUMN(STANDINGS_WHIP[PLACE IN LEAGUE]))</f>
        <v>15</v>
      </c>
      <c r="K718">
        <f>16-INDEX(STANDINGS_W[],MATCH(Table1[[#This Row],[COMBINED]],STANDINGS_W[COMBINED],0),COLUMN(STANDINGS_W[PLACE IN LEAGUE]))</f>
        <v>14</v>
      </c>
      <c r="L718">
        <f>16-INDEX(STANDINGS_K[],MATCH(Table1[[#This Row],[COMBINED]],STANDINGS_K[COMBINED],0),COLUMN(STANDINGS_K[PLACE IN LEAGUE]))</f>
        <v>13</v>
      </c>
      <c r="M718">
        <f>16-INDEX(STANDINGS_SV[],MATCH(Table1[[#This Row],[COMBINED]],STANDINGS_SV[COMBINED],0),COLUMN(STANDINGS_SV[PLACE IN LEAGUE]))</f>
        <v>3</v>
      </c>
      <c r="N718">
        <f>SUM(Table1[[#This Row],[BA]:[SV]])</f>
        <v>83</v>
      </c>
      <c r="O718">
        <v>8</v>
      </c>
    </row>
    <row r="719" spans="1:15" x14ac:dyDescent="0.25">
      <c r="A719" t="s">
        <v>1083</v>
      </c>
      <c r="B719" t="s">
        <v>1078</v>
      </c>
      <c r="C719" t="str">
        <f>Table1[[#This Row],[League]]&amp;Table1[[#This Row],[Team]]</f>
        <v>$150 Draft Champions Express Mar 25 8:00 pm Lg.4054The Carlos Dangers</v>
      </c>
      <c r="D719">
        <f>16-INDEX(STANDINGS_BA[],MATCH(Table1[[#This Row],[COMBINED]],STANDINGS_BA[COMBINED],0),COLUMN(STANDINGS_BA[PLACE IN LEAGUE]))</f>
        <v>10</v>
      </c>
      <c r="E719">
        <f>16-INDEX(STANDINGS_R[],MATCH(Table1[[#This Row],[COMBINED]],STANDINGS_R[COMBINED],0),COLUMN(STANDINGS_R[PLACE IN LEAGUE]))</f>
        <v>8</v>
      </c>
      <c r="F719">
        <f>16-INDEX(STANDINGS_HR[],MATCH(Table1[[#This Row],[COMBINED]],STANDINGS_HR[COMBINED],0),COLUMN(STANDINGS_HR[PLACE IN LEAGUE]))</f>
        <v>8</v>
      </c>
      <c r="G719">
        <f>16-INDEX(STANDINGS_RBI[],MATCH(Table1[[#This Row],[COMBINED]],STANDINGS_RBI[COMBINED],0),COLUMN(STANDINGS_RBI[PLACE IN LEAGUE]))</f>
        <v>7</v>
      </c>
      <c r="H719">
        <f>16-INDEX(STANDINGS_SB[],MATCH(Table1[[#This Row],[COMBINED]],STANDINGS_SB[COMBINED],0),COLUMN(STANDINGS_SB[PLACE IN LEAGUE]))</f>
        <v>10</v>
      </c>
      <c r="I719">
        <f>16-INDEX(STANDINGS_ERA[],MATCH(Table1[[#This Row],[COMBINED]],STANDINGS_ERA[COMBINED],0),COLUMN(STANDINGS_ERA[PLACE IN LEAGUE]))</f>
        <v>14</v>
      </c>
      <c r="J719">
        <f>16-INDEX(STANDINGS_WHIP[],MATCH(Table1[[#This Row],[COMBINED]],STANDINGS_WHIP[COMBINED],0),COLUMN(STANDINGS_WHIP[PLACE IN LEAGUE]))</f>
        <v>7</v>
      </c>
      <c r="K719">
        <f>16-INDEX(STANDINGS_W[],MATCH(Table1[[#This Row],[COMBINED]],STANDINGS_W[COMBINED],0),COLUMN(STANDINGS_W[PLACE IN LEAGUE]))</f>
        <v>3</v>
      </c>
      <c r="L719">
        <f>16-INDEX(STANDINGS_K[],MATCH(Table1[[#This Row],[COMBINED]],STANDINGS_K[COMBINED],0),COLUMN(STANDINGS_K[PLACE IN LEAGUE]))</f>
        <v>2</v>
      </c>
      <c r="M719">
        <f>16-INDEX(STANDINGS_SV[],MATCH(Table1[[#This Row],[COMBINED]],STANDINGS_SV[COMBINED],0),COLUMN(STANDINGS_SV[PLACE IN LEAGUE]))</f>
        <v>11</v>
      </c>
      <c r="N719">
        <f>SUM(Table1[[#This Row],[BA]:[SV]])</f>
        <v>80</v>
      </c>
      <c r="O719">
        <v>9</v>
      </c>
    </row>
    <row r="720" spans="1:15" x14ac:dyDescent="0.25">
      <c r="A720" t="s">
        <v>1087</v>
      </c>
      <c r="B720" t="s">
        <v>1078</v>
      </c>
      <c r="C720" t="str">
        <f>Table1[[#This Row],[League]]&amp;Table1[[#This Row],[Team]]</f>
        <v>$150 Draft Champions Express Mar 25 8:00 pm Lg.4054Team Edwards</v>
      </c>
      <c r="D720">
        <f>16-INDEX(STANDINGS_BA[],MATCH(Table1[[#This Row],[COMBINED]],STANDINGS_BA[COMBINED],0),COLUMN(STANDINGS_BA[PLACE IN LEAGUE]))</f>
        <v>3</v>
      </c>
      <c r="E720">
        <f>16-INDEX(STANDINGS_R[],MATCH(Table1[[#This Row],[COMBINED]],STANDINGS_R[COMBINED],0),COLUMN(STANDINGS_R[PLACE IN LEAGUE]))</f>
        <v>11</v>
      </c>
      <c r="F720">
        <f>16-INDEX(STANDINGS_HR[],MATCH(Table1[[#This Row],[COMBINED]],STANDINGS_HR[COMBINED],0),COLUMN(STANDINGS_HR[PLACE IN LEAGUE]))</f>
        <v>13</v>
      </c>
      <c r="G720">
        <f>16-INDEX(STANDINGS_RBI[],MATCH(Table1[[#This Row],[COMBINED]],STANDINGS_RBI[COMBINED],0),COLUMN(STANDINGS_RBI[PLACE IN LEAGUE]))</f>
        <v>10</v>
      </c>
      <c r="H720">
        <f>16-INDEX(STANDINGS_SB[],MATCH(Table1[[#This Row],[COMBINED]],STANDINGS_SB[COMBINED],0),COLUMN(STANDINGS_SB[PLACE IN LEAGUE]))</f>
        <v>11</v>
      </c>
      <c r="I720">
        <f>16-INDEX(STANDINGS_ERA[],MATCH(Table1[[#This Row],[COMBINED]],STANDINGS_ERA[COMBINED],0),COLUMN(STANDINGS_ERA[PLACE IN LEAGUE]))</f>
        <v>7</v>
      </c>
      <c r="J720">
        <f>16-INDEX(STANDINGS_WHIP[],MATCH(Table1[[#This Row],[COMBINED]],STANDINGS_WHIP[COMBINED],0),COLUMN(STANDINGS_WHIP[PLACE IN LEAGUE]))</f>
        <v>5</v>
      </c>
      <c r="K720">
        <f>16-INDEX(STANDINGS_W[],MATCH(Table1[[#This Row],[COMBINED]],STANDINGS_W[COMBINED],0),COLUMN(STANDINGS_W[PLACE IN LEAGUE]))</f>
        <v>2</v>
      </c>
      <c r="L720">
        <f>16-INDEX(STANDINGS_K[],MATCH(Table1[[#This Row],[COMBINED]],STANDINGS_K[COMBINED],0),COLUMN(STANDINGS_K[PLACE IN LEAGUE]))</f>
        <v>4</v>
      </c>
      <c r="M720">
        <f>16-INDEX(STANDINGS_SV[],MATCH(Table1[[#This Row],[COMBINED]],STANDINGS_SV[COMBINED],0),COLUMN(STANDINGS_SV[PLACE IN LEAGUE]))</f>
        <v>14</v>
      </c>
      <c r="N720">
        <f>SUM(Table1[[#This Row],[BA]:[SV]])</f>
        <v>80</v>
      </c>
      <c r="O720">
        <v>10</v>
      </c>
    </row>
    <row r="721" spans="1:15" x14ac:dyDescent="0.25">
      <c r="A721" t="s">
        <v>1077</v>
      </c>
      <c r="B721" t="s">
        <v>1078</v>
      </c>
      <c r="C721" t="str">
        <f>Table1[[#This Row],[League]]&amp;Table1[[#This Row],[Team]]</f>
        <v>$150 Draft Champions Express Mar 25 8:00 pm Lg.4054Broken Bench Sitters</v>
      </c>
      <c r="D721">
        <f>16-INDEX(STANDINGS_BA[],MATCH(Table1[[#This Row],[COMBINED]],STANDINGS_BA[COMBINED],0),COLUMN(STANDINGS_BA[PLACE IN LEAGUE]))</f>
        <v>15</v>
      </c>
      <c r="E721">
        <f>16-INDEX(STANDINGS_R[],MATCH(Table1[[#This Row],[COMBINED]],STANDINGS_R[COMBINED],0),COLUMN(STANDINGS_R[PLACE IN LEAGUE]))</f>
        <v>10</v>
      </c>
      <c r="F721">
        <f>16-INDEX(STANDINGS_HR[],MATCH(Table1[[#This Row],[COMBINED]],STANDINGS_HR[COMBINED],0),COLUMN(STANDINGS_HR[PLACE IN LEAGUE]))</f>
        <v>1</v>
      </c>
      <c r="G721">
        <f>16-INDEX(STANDINGS_RBI[],MATCH(Table1[[#This Row],[COMBINED]],STANDINGS_RBI[COMBINED],0),COLUMN(STANDINGS_RBI[PLACE IN LEAGUE]))</f>
        <v>5</v>
      </c>
      <c r="H721">
        <f>16-INDEX(STANDINGS_SB[],MATCH(Table1[[#This Row],[COMBINED]],STANDINGS_SB[COMBINED],0),COLUMN(STANDINGS_SB[PLACE IN LEAGUE]))</f>
        <v>8</v>
      </c>
      <c r="I721">
        <f>16-INDEX(STANDINGS_ERA[],MATCH(Table1[[#This Row],[COMBINED]],STANDINGS_ERA[COMBINED],0),COLUMN(STANDINGS_ERA[PLACE IN LEAGUE]))</f>
        <v>1</v>
      </c>
      <c r="J721">
        <f>16-INDEX(STANDINGS_WHIP[],MATCH(Table1[[#This Row],[COMBINED]],STANDINGS_WHIP[COMBINED],0),COLUMN(STANDINGS_WHIP[PLACE IN LEAGUE]))</f>
        <v>3</v>
      </c>
      <c r="K721">
        <f>16-INDEX(STANDINGS_W[],MATCH(Table1[[#This Row],[COMBINED]],STANDINGS_W[COMBINED],0),COLUMN(STANDINGS_W[PLACE IN LEAGUE]))</f>
        <v>7</v>
      </c>
      <c r="L721">
        <f>16-INDEX(STANDINGS_K[],MATCH(Table1[[#This Row],[COMBINED]],STANDINGS_K[COMBINED],0),COLUMN(STANDINGS_K[PLACE IN LEAGUE]))</f>
        <v>11</v>
      </c>
      <c r="M721">
        <f>16-INDEX(STANDINGS_SV[],MATCH(Table1[[#This Row],[COMBINED]],STANDINGS_SV[COMBINED],0),COLUMN(STANDINGS_SV[PLACE IN LEAGUE]))</f>
        <v>2</v>
      </c>
      <c r="N721">
        <f>SUM(Table1[[#This Row],[BA]:[SV]])</f>
        <v>63</v>
      </c>
      <c r="O721">
        <v>11</v>
      </c>
    </row>
    <row r="722" spans="1:15" x14ac:dyDescent="0.25">
      <c r="A722" t="s">
        <v>198</v>
      </c>
      <c r="B722" t="s">
        <v>1078</v>
      </c>
      <c r="C722" t="str">
        <f>Table1[[#This Row],[League]]&amp;Table1[[#This Row],[Team]]</f>
        <v>$150 Draft Champions Express Mar 25 8:00 pm Lg.4054Team DeMay</v>
      </c>
      <c r="D722">
        <f>16-INDEX(STANDINGS_BA[],MATCH(Table1[[#This Row],[COMBINED]],STANDINGS_BA[COMBINED],0),COLUMN(STANDINGS_BA[PLACE IN LEAGUE]))</f>
        <v>4</v>
      </c>
      <c r="E722">
        <f>16-INDEX(STANDINGS_R[],MATCH(Table1[[#This Row],[COMBINED]],STANDINGS_R[COMBINED],0),COLUMN(STANDINGS_R[PLACE IN LEAGUE]))</f>
        <v>1</v>
      </c>
      <c r="F722">
        <f>16-INDEX(STANDINGS_HR[],MATCH(Table1[[#This Row],[COMBINED]],STANDINGS_HR[COMBINED],0),COLUMN(STANDINGS_HR[PLACE IN LEAGUE]))</f>
        <v>2</v>
      </c>
      <c r="G722">
        <f>16-INDEX(STANDINGS_RBI[],MATCH(Table1[[#This Row],[COMBINED]],STANDINGS_RBI[COMBINED],0),COLUMN(STANDINGS_RBI[PLACE IN LEAGUE]))</f>
        <v>1</v>
      </c>
      <c r="H722">
        <f>16-INDEX(STANDINGS_SB[],MATCH(Table1[[#This Row],[COMBINED]],STANDINGS_SB[COMBINED],0),COLUMN(STANDINGS_SB[PLACE IN LEAGUE]))</f>
        <v>3</v>
      </c>
      <c r="I722">
        <f>16-INDEX(STANDINGS_ERA[],MATCH(Table1[[#This Row],[COMBINED]],STANDINGS_ERA[COMBINED],0),COLUMN(STANDINGS_ERA[PLACE IN LEAGUE]))</f>
        <v>12</v>
      </c>
      <c r="J722">
        <f>16-INDEX(STANDINGS_WHIP[],MATCH(Table1[[#This Row],[COMBINED]],STANDINGS_WHIP[COMBINED],0),COLUMN(STANDINGS_WHIP[PLACE IN LEAGUE]))</f>
        <v>14</v>
      </c>
      <c r="K722">
        <f>16-INDEX(STANDINGS_W[],MATCH(Table1[[#This Row],[COMBINED]],STANDINGS_W[COMBINED],0),COLUMN(STANDINGS_W[PLACE IN LEAGUE]))</f>
        <v>8</v>
      </c>
      <c r="L722">
        <f>16-INDEX(STANDINGS_K[],MATCH(Table1[[#This Row],[COMBINED]],STANDINGS_K[COMBINED],0),COLUMN(STANDINGS_K[PLACE IN LEAGUE]))</f>
        <v>8</v>
      </c>
      <c r="M722">
        <f>16-INDEX(STANDINGS_SV[],MATCH(Table1[[#This Row],[COMBINED]],STANDINGS_SV[COMBINED],0),COLUMN(STANDINGS_SV[PLACE IN LEAGUE]))</f>
        <v>10</v>
      </c>
      <c r="N722">
        <f>SUM(Table1[[#This Row],[BA]:[SV]])</f>
        <v>63</v>
      </c>
      <c r="O722">
        <v>12</v>
      </c>
    </row>
    <row r="723" spans="1:15" x14ac:dyDescent="0.25">
      <c r="A723" t="s">
        <v>1080</v>
      </c>
      <c r="B723" t="s">
        <v>1078</v>
      </c>
      <c r="C723" t="str">
        <f>Table1[[#This Row],[League]]&amp;Table1[[#This Row],[Team]]</f>
        <v>$150 Draft Champions Express Mar 25 8:00 pm Lg.4054Team Ranck</v>
      </c>
      <c r="D723">
        <f>16-INDEX(STANDINGS_BA[],MATCH(Table1[[#This Row],[COMBINED]],STANDINGS_BA[COMBINED],0),COLUMN(STANDINGS_BA[PLACE IN LEAGUE]))</f>
        <v>13</v>
      </c>
      <c r="E723">
        <f>16-INDEX(STANDINGS_R[],MATCH(Table1[[#This Row],[COMBINED]],STANDINGS_R[COMBINED],0),COLUMN(STANDINGS_R[PLACE IN LEAGUE]))</f>
        <v>5</v>
      </c>
      <c r="F723">
        <f>16-INDEX(STANDINGS_HR[],MATCH(Table1[[#This Row],[COMBINED]],STANDINGS_HR[COMBINED],0),COLUMN(STANDINGS_HR[PLACE IN LEAGUE]))</f>
        <v>9</v>
      </c>
      <c r="G723">
        <f>16-INDEX(STANDINGS_RBI[],MATCH(Table1[[#This Row],[COMBINED]],STANDINGS_RBI[COMBINED],0),COLUMN(STANDINGS_RBI[PLACE IN LEAGUE]))</f>
        <v>14</v>
      </c>
      <c r="H723">
        <f>16-INDEX(STANDINGS_SB[],MATCH(Table1[[#This Row],[COMBINED]],STANDINGS_SB[COMBINED],0),COLUMN(STANDINGS_SB[PLACE IN LEAGUE]))</f>
        <v>1</v>
      </c>
      <c r="I723">
        <f>16-INDEX(STANDINGS_ERA[],MATCH(Table1[[#This Row],[COMBINED]],STANDINGS_ERA[COMBINED],0),COLUMN(STANDINGS_ERA[PLACE IN LEAGUE]))</f>
        <v>3</v>
      </c>
      <c r="J723">
        <f>16-INDEX(STANDINGS_WHIP[],MATCH(Table1[[#This Row],[COMBINED]],STANDINGS_WHIP[COMBINED],0),COLUMN(STANDINGS_WHIP[PLACE IN LEAGUE]))</f>
        <v>6</v>
      </c>
      <c r="K723">
        <f>16-INDEX(STANDINGS_W[],MATCH(Table1[[#This Row],[COMBINED]],STANDINGS_W[COMBINED],0),COLUMN(STANDINGS_W[PLACE IN LEAGUE]))</f>
        <v>1</v>
      </c>
      <c r="L723">
        <f>16-INDEX(STANDINGS_K[],MATCH(Table1[[#This Row],[COMBINED]],STANDINGS_K[COMBINED],0),COLUMN(STANDINGS_K[PLACE IN LEAGUE]))</f>
        <v>1</v>
      </c>
      <c r="M723">
        <f>16-INDEX(STANDINGS_SV[],MATCH(Table1[[#This Row],[COMBINED]],STANDINGS_SV[COMBINED],0),COLUMN(STANDINGS_SV[PLACE IN LEAGUE]))</f>
        <v>8</v>
      </c>
      <c r="N723">
        <f>SUM(Table1[[#This Row],[BA]:[SV]])</f>
        <v>61</v>
      </c>
      <c r="O723">
        <v>13</v>
      </c>
    </row>
    <row r="724" spans="1:15" x14ac:dyDescent="0.25">
      <c r="A724" t="s">
        <v>1088</v>
      </c>
      <c r="B724" t="s">
        <v>1078</v>
      </c>
      <c r="C724" t="str">
        <f>Table1[[#This Row],[League]]&amp;Table1[[#This Row],[Team]]</f>
        <v>$150 Draft Champions Express Mar 25 8:00 pm Lg.4054Team Russo</v>
      </c>
      <c r="D724">
        <f>16-INDEX(STANDINGS_BA[],MATCH(Table1[[#This Row],[COMBINED]],STANDINGS_BA[COMBINED],0),COLUMN(STANDINGS_BA[PLACE IN LEAGUE]))</f>
        <v>2</v>
      </c>
      <c r="E724">
        <f>16-INDEX(STANDINGS_R[],MATCH(Table1[[#This Row],[COMBINED]],STANDINGS_R[COMBINED],0),COLUMN(STANDINGS_R[PLACE IN LEAGUE]))</f>
        <v>4</v>
      </c>
      <c r="F724">
        <f>16-INDEX(STANDINGS_HR[],MATCH(Table1[[#This Row],[COMBINED]],STANDINGS_HR[COMBINED],0),COLUMN(STANDINGS_HR[PLACE IN LEAGUE]))</f>
        <v>6</v>
      </c>
      <c r="G724">
        <f>16-INDEX(STANDINGS_RBI[],MATCH(Table1[[#This Row],[COMBINED]],STANDINGS_RBI[COMBINED],0),COLUMN(STANDINGS_RBI[PLACE IN LEAGUE]))</f>
        <v>3</v>
      </c>
      <c r="H724">
        <f>16-INDEX(STANDINGS_SB[],MATCH(Table1[[#This Row],[COMBINED]],STANDINGS_SB[COMBINED],0),COLUMN(STANDINGS_SB[PLACE IN LEAGUE]))</f>
        <v>4</v>
      </c>
      <c r="I724">
        <f>16-INDEX(STANDINGS_ERA[],MATCH(Table1[[#This Row],[COMBINED]],STANDINGS_ERA[COMBINED],0),COLUMN(STANDINGS_ERA[PLACE IN LEAGUE]))</f>
        <v>10</v>
      </c>
      <c r="J724">
        <f>16-INDEX(STANDINGS_WHIP[],MATCH(Table1[[#This Row],[COMBINED]],STANDINGS_WHIP[COMBINED],0),COLUMN(STANDINGS_WHIP[PLACE IN LEAGUE]))</f>
        <v>9</v>
      </c>
      <c r="K724">
        <f>16-INDEX(STANDINGS_W[],MATCH(Table1[[#This Row],[COMBINED]],STANDINGS_W[COMBINED],0),COLUMN(STANDINGS_W[PLACE IN LEAGUE]))</f>
        <v>9</v>
      </c>
      <c r="L724">
        <f>16-INDEX(STANDINGS_K[],MATCH(Table1[[#This Row],[COMBINED]],STANDINGS_K[COMBINED],0),COLUMN(STANDINGS_K[PLACE IN LEAGUE]))</f>
        <v>6</v>
      </c>
      <c r="M724">
        <f>16-INDEX(STANDINGS_SV[],MATCH(Table1[[#This Row],[COMBINED]],STANDINGS_SV[COMBINED],0),COLUMN(STANDINGS_SV[PLACE IN LEAGUE]))</f>
        <v>1</v>
      </c>
      <c r="N724">
        <f>SUM(Table1[[#This Row],[BA]:[SV]])</f>
        <v>54</v>
      </c>
      <c r="O724">
        <v>14</v>
      </c>
    </row>
    <row r="725" spans="1:15" x14ac:dyDescent="0.25">
      <c r="A725" t="s">
        <v>1081</v>
      </c>
      <c r="B725" t="s">
        <v>1078</v>
      </c>
      <c r="C725" t="str">
        <f>Table1[[#This Row],[League]]&amp;Table1[[#This Row],[Team]]</f>
        <v>$150 Draft Champions Express Mar 25 8:00 pm Lg.4054Team Tantimonico</v>
      </c>
      <c r="D725">
        <f>16-INDEX(STANDINGS_BA[],MATCH(Table1[[#This Row],[COMBINED]],STANDINGS_BA[COMBINED],0),COLUMN(STANDINGS_BA[PLACE IN LEAGUE]))</f>
        <v>12</v>
      </c>
      <c r="E725">
        <f>16-INDEX(STANDINGS_R[],MATCH(Table1[[#This Row],[COMBINED]],STANDINGS_R[COMBINED],0),COLUMN(STANDINGS_R[PLACE IN LEAGUE]))</f>
        <v>3</v>
      </c>
      <c r="F725">
        <f>16-INDEX(STANDINGS_HR[],MATCH(Table1[[#This Row],[COMBINED]],STANDINGS_HR[COMBINED],0),COLUMN(STANDINGS_HR[PLACE IN LEAGUE]))</f>
        <v>7</v>
      </c>
      <c r="G725">
        <f>16-INDEX(STANDINGS_RBI[],MATCH(Table1[[#This Row],[COMBINED]],STANDINGS_RBI[COMBINED],0),COLUMN(STANDINGS_RBI[PLACE IN LEAGUE]))</f>
        <v>8</v>
      </c>
      <c r="H725">
        <f>16-INDEX(STANDINGS_SB[],MATCH(Table1[[#This Row],[COMBINED]],STANDINGS_SB[COMBINED],0),COLUMN(STANDINGS_SB[PLACE IN LEAGUE]))</f>
        <v>2</v>
      </c>
      <c r="I725">
        <f>16-INDEX(STANDINGS_ERA[],MATCH(Table1[[#This Row],[COMBINED]],STANDINGS_ERA[COMBINED],0),COLUMN(STANDINGS_ERA[PLACE IN LEAGUE]))</f>
        <v>2</v>
      </c>
      <c r="J725">
        <f>16-INDEX(STANDINGS_WHIP[],MATCH(Table1[[#This Row],[COMBINED]],STANDINGS_WHIP[COMBINED],0),COLUMN(STANDINGS_WHIP[PLACE IN LEAGUE]))</f>
        <v>1</v>
      </c>
      <c r="K725">
        <f>16-INDEX(STANDINGS_W[],MATCH(Table1[[#This Row],[COMBINED]],STANDINGS_W[COMBINED],0),COLUMN(STANDINGS_W[PLACE IN LEAGUE]))</f>
        <v>6</v>
      </c>
      <c r="L725">
        <f>16-INDEX(STANDINGS_K[],MATCH(Table1[[#This Row],[COMBINED]],STANDINGS_K[COMBINED],0),COLUMN(STANDINGS_K[PLACE IN LEAGUE]))</f>
        <v>3</v>
      </c>
      <c r="M725">
        <f>16-INDEX(STANDINGS_SV[],MATCH(Table1[[#This Row],[COMBINED]],STANDINGS_SV[COMBINED],0),COLUMN(STANDINGS_SV[PLACE IN LEAGUE]))</f>
        <v>4</v>
      </c>
      <c r="N725">
        <f>SUM(Table1[[#This Row],[BA]:[SV]])</f>
        <v>48</v>
      </c>
      <c r="O725">
        <v>15</v>
      </c>
    </row>
    <row r="726" spans="1:15" x14ac:dyDescent="0.25">
      <c r="A726" t="s">
        <v>1094</v>
      </c>
      <c r="B726" t="s">
        <v>1091</v>
      </c>
      <c r="C726" t="str">
        <f>Table1[[#This Row],[League]]&amp;Table1[[#This Row],[Team]]</f>
        <v>$150 Draft Champions Express Mar 27 7:00 pm Lg.3657Team Fernandez</v>
      </c>
      <c r="D726">
        <f>16-INDEX(STANDINGS_BA[],MATCH(Table1[[#This Row],[COMBINED]],STANDINGS_BA[COMBINED],0),COLUMN(STANDINGS_BA[PLACE IN LEAGUE]))</f>
        <v>12</v>
      </c>
      <c r="E726">
        <f>16-INDEX(STANDINGS_R[],MATCH(Table1[[#This Row],[COMBINED]],STANDINGS_R[COMBINED],0),COLUMN(STANDINGS_R[PLACE IN LEAGUE]))</f>
        <v>15</v>
      </c>
      <c r="F726">
        <f>16-INDEX(STANDINGS_HR[],MATCH(Table1[[#This Row],[COMBINED]],STANDINGS_HR[COMBINED],0),COLUMN(STANDINGS_HR[PLACE IN LEAGUE]))</f>
        <v>15</v>
      </c>
      <c r="G726">
        <f>16-INDEX(STANDINGS_RBI[],MATCH(Table1[[#This Row],[COMBINED]],STANDINGS_RBI[COMBINED],0),COLUMN(STANDINGS_RBI[PLACE IN LEAGUE]))</f>
        <v>11</v>
      </c>
      <c r="H726">
        <f>16-INDEX(STANDINGS_SB[],MATCH(Table1[[#This Row],[COMBINED]],STANDINGS_SB[COMBINED],0),COLUMN(STANDINGS_SB[PLACE IN LEAGUE]))</f>
        <v>5</v>
      </c>
      <c r="I726">
        <f>16-INDEX(STANDINGS_ERA[],MATCH(Table1[[#This Row],[COMBINED]],STANDINGS_ERA[COMBINED],0),COLUMN(STANDINGS_ERA[PLACE IN LEAGUE]))</f>
        <v>15</v>
      </c>
      <c r="J726">
        <f>16-INDEX(STANDINGS_WHIP[],MATCH(Table1[[#This Row],[COMBINED]],STANDINGS_WHIP[COMBINED],0),COLUMN(STANDINGS_WHIP[PLACE IN LEAGUE]))</f>
        <v>15</v>
      </c>
      <c r="K726">
        <f>16-INDEX(STANDINGS_W[],MATCH(Table1[[#This Row],[COMBINED]],STANDINGS_W[COMBINED],0),COLUMN(STANDINGS_W[PLACE IN LEAGUE]))</f>
        <v>8</v>
      </c>
      <c r="L726">
        <f>16-INDEX(STANDINGS_K[],MATCH(Table1[[#This Row],[COMBINED]],STANDINGS_K[COMBINED],0),COLUMN(STANDINGS_K[PLACE IN LEAGUE]))</f>
        <v>10</v>
      </c>
      <c r="M726">
        <f>16-INDEX(STANDINGS_SV[],MATCH(Table1[[#This Row],[COMBINED]],STANDINGS_SV[COMBINED],0),COLUMN(STANDINGS_SV[PLACE IN LEAGUE]))</f>
        <v>14</v>
      </c>
      <c r="N726">
        <f>SUM(Table1[[#This Row],[BA]:[SV]])</f>
        <v>120</v>
      </c>
      <c r="O726">
        <v>1</v>
      </c>
    </row>
    <row r="727" spans="1:15" x14ac:dyDescent="0.25">
      <c r="A727" t="s">
        <v>1092</v>
      </c>
      <c r="B727" t="s">
        <v>1091</v>
      </c>
      <c r="C727" t="str">
        <f>Table1[[#This Row],[League]]&amp;Table1[[#This Row],[Team]]</f>
        <v>$150 Draft Champions Express Mar 27 7:00 pm Lg.3657Psychedelic Bee 3</v>
      </c>
      <c r="D727">
        <f>16-INDEX(STANDINGS_BA[],MATCH(Table1[[#This Row],[COMBINED]],STANDINGS_BA[COMBINED],0),COLUMN(STANDINGS_BA[PLACE IN LEAGUE]))</f>
        <v>14</v>
      </c>
      <c r="E727">
        <f>16-INDEX(STANDINGS_R[],MATCH(Table1[[#This Row],[COMBINED]],STANDINGS_R[COMBINED],0),COLUMN(STANDINGS_R[PLACE IN LEAGUE]))</f>
        <v>12</v>
      </c>
      <c r="F727">
        <f>16-INDEX(STANDINGS_HR[],MATCH(Table1[[#This Row],[COMBINED]],STANDINGS_HR[COMBINED],0),COLUMN(STANDINGS_HR[PLACE IN LEAGUE]))</f>
        <v>5</v>
      </c>
      <c r="G727">
        <f>16-INDEX(STANDINGS_RBI[],MATCH(Table1[[#This Row],[COMBINED]],STANDINGS_RBI[COMBINED],0),COLUMN(STANDINGS_RBI[PLACE IN LEAGUE]))</f>
        <v>13</v>
      </c>
      <c r="H727">
        <f>16-INDEX(STANDINGS_SB[],MATCH(Table1[[#This Row],[COMBINED]],STANDINGS_SB[COMBINED],0),COLUMN(STANDINGS_SB[PLACE IN LEAGUE]))</f>
        <v>9</v>
      </c>
      <c r="I727">
        <f>16-INDEX(STANDINGS_ERA[],MATCH(Table1[[#This Row],[COMBINED]],STANDINGS_ERA[COMBINED],0),COLUMN(STANDINGS_ERA[PLACE IN LEAGUE]))</f>
        <v>14</v>
      </c>
      <c r="J727">
        <f>16-INDEX(STANDINGS_WHIP[],MATCH(Table1[[#This Row],[COMBINED]],STANDINGS_WHIP[COMBINED],0),COLUMN(STANDINGS_WHIP[PLACE IN LEAGUE]))</f>
        <v>14</v>
      </c>
      <c r="K727">
        <f>16-INDEX(STANDINGS_W[],MATCH(Table1[[#This Row],[COMBINED]],STANDINGS_W[COMBINED],0),COLUMN(STANDINGS_W[PLACE IN LEAGUE]))</f>
        <v>10</v>
      </c>
      <c r="L727">
        <f>16-INDEX(STANDINGS_K[],MATCH(Table1[[#This Row],[COMBINED]],STANDINGS_K[COMBINED],0),COLUMN(STANDINGS_K[PLACE IN LEAGUE]))</f>
        <v>14</v>
      </c>
      <c r="M727">
        <f>16-INDEX(STANDINGS_SV[],MATCH(Table1[[#This Row],[COMBINED]],STANDINGS_SV[COMBINED],0),COLUMN(STANDINGS_SV[PLACE IN LEAGUE]))</f>
        <v>9</v>
      </c>
      <c r="N727">
        <f>SUM(Table1[[#This Row],[BA]:[SV]])</f>
        <v>114</v>
      </c>
      <c r="O727">
        <v>2</v>
      </c>
    </row>
    <row r="728" spans="1:15" x14ac:dyDescent="0.25">
      <c r="A728" t="s">
        <v>1090</v>
      </c>
      <c r="B728" t="s">
        <v>1091</v>
      </c>
      <c r="C728" t="str">
        <f>Table1[[#This Row],[League]]&amp;Table1[[#This Row],[Team]]</f>
        <v>$150 Draft Champions Express Mar 27 7:00 pm Lg.3657Las Vegas Blvd IX</v>
      </c>
      <c r="D728">
        <f>16-INDEX(STANDINGS_BA[],MATCH(Table1[[#This Row],[COMBINED]],STANDINGS_BA[COMBINED],0),COLUMN(STANDINGS_BA[PLACE IN LEAGUE]))</f>
        <v>15</v>
      </c>
      <c r="E728">
        <f>16-INDEX(STANDINGS_R[],MATCH(Table1[[#This Row],[COMBINED]],STANDINGS_R[COMBINED],0),COLUMN(STANDINGS_R[PLACE IN LEAGUE]))</f>
        <v>6</v>
      </c>
      <c r="F728">
        <f>16-INDEX(STANDINGS_HR[],MATCH(Table1[[#This Row],[COMBINED]],STANDINGS_HR[COMBINED],0),COLUMN(STANDINGS_HR[PLACE IN LEAGUE]))</f>
        <v>8</v>
      </c>
      <c r="G728">
        <f>16-INDEX(STANDINGS_RBI[],MATCH(Table1[[#This Row],[COMBINED]],STANDINGS_RBI[COMBINED],0),COLUMN(STANDINGS_RBI[PLACE IN LEAGUE]))</f>
        <v>12</v>
      </c>
      <c r="H728">
        <f>16-INDEX(STANDINGS_SB[],MATCH(Table1[[#This Row],[COMBINED]],STANDINGS_SB[COMBINED],0),COLUMN(STANDINGS_SB[PLACE IN LEAGUE]))</f>
        <v>2</v>
      </c>
      <c r="I728">
        <f>16-INDEX(STANDINGS_ERA[],MATCH(Table1[[#This Row],[COMBINED]],STANDINGS_ERA[COMBINED],0),COLUMN(STANDINGS_ERA[PLACE IN LEAGUE]))</f>
        <v>12</v>
      </c>
      <c r="J728">
        <f>16-INDEX(STANDINGS_WHIP[],MATCH(Table1[[#This Row],[COMBINED]],STANDINGS_WHIP[COMBINED],0),COLUMN(STANDINGS_WHIP[PLACE IN LEAGUE]))</f>
        <v>10</v>
      </c>
      <c r="K728">
        <f>16-INDEX(STANDINGS_W[],MATCH(Table1[[#This Row],[COMBINED]],STANDINGS_W[COMBINED],0),COLUMN(STANDINGS_W[PLACE IN LEAGUE]))</f>
        <v>11</v>
      </c>
      <c r="L728">
        <f>16-INDEX(STANDINGS_K[],MATCH(Table1[[#This Row],[COMBINED]],STANDINGS_K[COMBINED],0),COLUMN(STANDINGS_K[PLACE IN LEAGUE]))</f>
        <v>11</v>
      </c>
      <c r="M728">
        <f>16-INDEX(STANDINGS_SV[],MATCH(Table1[[#This Row],[COMBINED]],STANDINGS_SV[COMBINED],0),COLUMN(STANDINGS_SV[PLACE IN LEAGUE]))</f>
        <v>12</v>
      </c>
      <c r="N728">
        <f>SUM(Table1[[#This Row],[BA]:[SV]])</f>
        <v>99</v>
      </c>
      <c r="O728">
        <v>3</v>
      </c>
    </row>
    <row r="729" spans="1:15" x14ac:dyDescent="0.25">
      <c r="A729" t="s">
        <v>1096</v>
      </c>
      <c r="B729" t="s">
        <v>1091</v>
      </c>
      <c r="C729" t="str">
        <f>Table1[[#This Row],[League]]&amp;Table1[[#This Row],[Team]]</f>
        <v>$150 Draft Champions Express Mar 27 7:00 pm Lg.3657N.S. Nuisance</v>
      </c>
      <c r="D729">
        <f>16-INDEX(STANDINGS_BA[],MATCH(Table1[[#This Row],[COMBINED]],STANDINGS_BA[COMBINED],0),COLUMN(STANDINGS_BA[PLACE IN LEAGUE]))</f>
        <v>8</v>
      </c>
      <c r="E729">
        <f>16-INDEX(STANDINGS_R[],MATCH(Table1[[#This Row],[COMBINED]],STANDINGS_R[COMBINED],0),COLUMN(STANDINGS_R[PLACE IN LEAGUE]))</f>
        <v>11</v>
      </c>
      <c r="F729">
        <f>16-INDEX(STANDINGS_HR[],MATCH(Table1[[#This Row],[COMBINED]],STANDINGS_HR[COMBINED],0),COLUMN(STANDINGS_HR[PLACE IN LEAGUE]))</f>
        <v>3</v>
      </c>
      <c r="G729">
        <f>16-INDEX(STANDINGS_RBI[],MATCH(Table1[[#This Row],[COMBINED]],STANDINGS_RBI[COMBINED],0),COLUMN(STANDINGS_RBI[PLACE IN LEAGUE]))</f>
        <v>4</v>
      </c>
      <c r="H729">
        <f>16-INDEX(STANDINGS_SB[],MATCH(Table1[[#This Row],[COMBINED]],STANDINGS_SB[COMBINED],0),COLUMN(STANDINGS_SB[PLACE IN LEAGUE]))</f>
        <v>10</v>
      </c>
      <c r="I729">
        <f>16-INDEX(STANDINGS_ERA[],MATCH(Table1[[#This Row],[COMBINED]],STANDINGS_ERA[COMBINED],0),COLUMN(STANDINGS_ERA[PLACE IN LEAGUE]))</f>
        <v>9</v>
      </c>
      <c r="J729">
        <f>16-INDEX(STANDINGS_WHIP[],MATCH(Table1[[#This Row],[COMBINED]],STANDINGS_WHIP[COMBINED],0),COLUMN(STANDINGS_WHIP[PLACE IN LEAGUE]))</f>
        <v>12</v>
      </c>
      <c r="K729">
        <f>16-INDEX(STANDINGS_W[],MATCH(Table1[[#This Row],[COMBINED]],STANDINGS_W[COMBINED],0),COLUMN(STANDINGS_W[PLACE IN LEAGUE]))</f>
        <v>14</v>
      </c>
      <c r="L729">
        <f>16-INDEX(STANDINGS_K[],MATCH(Table1[[#This Row],[COMBINED]],STANDINGS_K[COMBINED],0),COLUMN(STANDINGS_K[PLACE IN LEAGUE]))</f>
        <v>15</v>
      </c>
      <c r="M729">
        <f>16-INDEX(STANDINGS_SV[],MATCH(Table1[[#This Row],[COMBINED]],STANDINGS_SV[COMBINED],0),COLUMN(STANDINGS_SV[PLACE IN LEAGUE]))</f>
        <v>5</v>
      </c>
      <c r="N729">
        <f>SUM(Table1[[#This Row],[BA]:[SV]])</f>
        <v>91</v>
      </c>
      <c r="O729">
        <v>4</v>
      </c>
    </row>
    <row r="730" spans="1:15" x14ac:dyDescent="0.25">
      <c r="A730" t="s">
        <v>37</v>
      </c>
      <c r="B730" t="s">
        <v>1091</v>
      </c>
      <c r="C730" t="str">
        <f>Table1[[#This Row],[League]]&amp;Table1[[#This Row],[Team]]</f>
        <v>$150 Draft Champions Express Mar 27 7:00 pm Lg.3657Bread Zeppelin</v>
      </c>
      <c r="D730">
        <f>16-INDEX(STANDINGS_BA[],MATCH(Table1[[#This Row],[COMBINED]],STANDINGS_BA[COMBINED],0),COLUMN(STANDINGS_BA[PLACE IN LEAGUE]))</f>
        <v>2</v>
      </c>
      <c r="E730">
        <f>16-INDEX(STANDINGS_R[],MATCH(Table1[[#This Row],[COMBINED]],STANDINGS_R[COMBINED],0),COLUMN(STANDINGS_R[PLACE IN LEAGUE]))</f>
        <v>7</v>
      </c>
      <c r="F730">
        <f>16-INDEX(STANDINGS_HR[],MATCH(Table1[[#This Row],[COMBINED]],STANDINGS_HR[COMBINED],0),COLUMN(STANDINGS_HR[PLACE IN LEAGUE]))</f>
        <v>4</v>
      </c>
      <c r="G730">
        <f>16-INDEX(STANDINGS_RBI[],MATCH(Table1[[#This Row],[COMBINED]],STANDINGS_RBI[COMBINED],0),COLUMN(STANDINGS_RBI[PLACE IN LEAGUE]))</f>
        <v>5</v>
      </c>
      <c r="H730">
        <f>16-INDEX(STANDINGS_SB[],MATCH(Table1[[#This Row],[COMBINED]],STANDINGS_SB[COMBINED],0),COLUMN(STANDINGS_SB[PLACE IN LEAGUE]))</f>
        <v>13</v>
      </c>
      <c r="I730">
        <f>16-INDEX(STANDINGS_ERA[],MATCH(Table1[[#This Row],[COMBINED]],STANDINGS_ERA[COMBINED],0),COLUMN(STANDINGS_ERA[PLACE IN LEAGUE]))</f>
        <v>13</v>
      </c>
      <c r="J730">
        <f>16-INDEX(STANDINGS_WHIP[],MATCH(Table1[[#This Row],[COMBINED]],STANDINGS_WHIP[COMBINED],0),COLUMN(STANDINGS_WHIP[PLACE IN LEAGUE]))</f>
        <v>13</v>
      </c>
      <c r="K730">
        <f>16-INDEX(STANDINGS_W[],MATCH(Table1[[#This Row],[COMBINED]],STANDINGS_W[COMBINED],0),COLUMN(STANDINGS_W[PLACE IN LEAGUE]))</f>
        <v>13</v>
      </c>
      <c r="L730">
        <f>16-INDEX(STANDINGS_K[],MATCH(Table1[[#This Row],[COMBINED]],STANDINGS_K[COMBINED],0),COLUMN(STANDINGS_K[PLACE IN LEAGUE]))</f>
        <v>7</v>
      </c>
      <c r="M730">
        <f>16-INDEX(STANDINGS_SV[],MATCH(Table1[[#This Row],[COMBINED]],STANDINGS_SV[COMBINED],0),COLUMN(STANDINGS_SV[PLACE IN LEAGUE]))</f>
        <v>10</v>
      </c>
      <c r="N730">
        <f>SUM(Table1[[#This Row],[BA]:[SV]])</f>
        <v>87</v>
      </c>
      <c r="O730">
        <v>5</v>
      </c>
    </row>
    <row r="731" spans="1:15" x14ac:dyDescent="0.25">
      <c r="A731" t="s">
        <v>413</v>
      </c>
      <c r="B731" t="s">
        <v>1091</v>
      </c>
      <c r="C731" t="str">
        <f>Table1[[#This Row],[League]]&amp;Table1[[#This Row],[Team]]</f>
        <v>$150 Draft Champions Express Mar 27 7:00 pm Lg.3657Avascular Necrosis2</v>
      </c>
      <c r="D731">
        <f>16-INDEX(STANDINGS_BA[],MATCH(Table1[[#This Row],[COMBINED]],STANDINGS_BA[COMBINED],0),COLUMN(STANDINGS_BA[PLACE IN LEAGUE]))</f>
        <v>1</v>
      </c>
      <c r="E731">
        <f>16-INDEX(STANDINGS_R[],MATCH(Table1[[#This Row],[COMBINED]],STANDINGS_R[COMBINED],0),COLUMN(STANDINGS_R[PLACE IN LEAGUE]))</f>
        <v>10</v>
      </c>
      <c r="F731">
        <f>16-INDEX(STANDINGS_HR[],MATCH(Table1[[#This Row],[COMBINED]],STANDINGS_HR[COMBINED],0),COLUMN(STANDINGS_HR[PLACE IN LEAGUE]))</f>
        <v>12</v>
      </c>
      <c r="G731">
        <f>16-INDEX(STANDINGS_RBI[],MATCH(Table1[[#This Row],[COMBINED]],STANDINGS_RBI[COMBINED],0),COLUMN(STANDINGS_RBI[PLACE IN LEAGUE]))</f>
        <v>15</v>
      </c>
      <c r="H731">
        <f>16-INDEX(STANDINGS_SB[],MATCH(Table1[[#This Row],[COMBINED]],STANDINGS_SB[COMBINED],0),COLUMN(STANDINGS_SB[PLACE IN LEAGUE]))</f>
        <v>3</v>
      </c>
      <c r="I731">
        <f>16-INDEX(STANDINGS_ERA[],MATCH(Table1[[#This Row],[COMBINED]],STANDINGS_ERA[COMBINED],0),COLUMN(STANDINGS_ERA[PLACE IN LEAGUE]))</f>
        <v>10</v>
      </c>
      <c r="J731">
        <f>16-INDEX(STANDINGS_WHIP[],MATCH(Table1[[#This Row],[COMBINED]],STANDINGS_WHIP[COMBINED],0),COLUMN(STANDINGS_WHIP[PLACE IN LEAGUE]))</f>
        <v>11</v>
      </c>
      <c r="K731">
        <f>16-INDEX(STANDINGS_W[],MATCH(Table1[[#This Row],[COMBINED]],STANDINGS_W[COMBINED],0),COLUMN(STANDINGS_W[PLACE IN LEAGUE]))</f>
        <v>9</v>
      </c>
      <c r="L731">
        <f>16-INDEX(STANDINGS_K[],MATCH(Table1[[#This Row],[COMBINED]],STANDINGS_K[COMBINED],0),COLUMN(STANDINGS_K[PLACE IN LEAGUE]))</f>
        <v>13</v>
      </c>
      <c r="M731">
        <f>16-INDEX(STANDINGS_SV[],MATCH(Table1[[#This Row],[COMBINED]],STANDINGS_SV[COMBINED],0),COLUMN(STANDINGS_SV[PLACE IN LEAGUE]))</f>
        <v>3</v>
      </c>
      <c r="N731">
        <f>SUM(Table1[[#This Row],[BA]:[SV]])</f>
        <v>87</v>
      </c>
      <c r="O731">
        <v>6</v>
      </c>
    </row>
    <row r="732" spans="1:15" x14ac:dyDescent="0.25">
      <c r="A732" t="s">
        <v>140</v>
      </c>
      <c r="B732" t="s">
        <v>1091</v>
      </c>
      <c r="C732" t="str">
        <f>Table1[[#This Row],[League]]&amp;Table1[[#This Row],[Team]]</f>
        <v>$150 Draft Champions Express Mar 27 7:00 pm Lg.3657Dregs of Society</v>
      </c>
      <c r="D732">
        <f>16-INDEX(STANDINGS_BA[],MATCH(Table1[[#This Row],[COMBINED]],STANDINGS_BA[COMBINED],0),COLUMN(STANDINGS_BA[PLACE IN LEAGUE]))</f>
        <v>11</v>
      </c>
      <c r="E732">
        <f>16-INDEX(STANDINGS_R[],MATCH(Table1[[#This Row],[COMBINED]],STANDINGS_R[COMBINED],0),COLUMN(STANDINGS_R[PLACE IN LEAGUE]))</f>
        <v>9</v>
      </c>
      <c r="F732">
        <f>16-INDEX(STANDINGS_HR[],MATCH(Table1[[#This Row],[COMBINED]],STANDINGS_HR[COMBINED],0),COLUMN(STANDINGS_HR[PLACE IN LEAGUE]))</f>
        <v>7</v>
      </c>
      <c r="G732">
        <f>16-INDEX(STANDINGS_RBI[],MATCH(Table1[[#This Row],[COMBINED]],STANDINGS_RBI[COMBINED],0),COLUMN(STANDINGS_RBI[PLACE IN LEAGUE]))</f>
        <v>9</v>
      </c>
      <c r="H732">
        <f>16-INDEX(STANDINGS_SB[],MATCH(Table1[[#This Row],[COMBINED]],STANDINGS_SB[COMBINED],0),COLUMN(STANDINGS_SB[PLACE IN LEAGUE]))</f>
        <v>11</v>
      </c>
      <c r="I732">
        <f>16-INDEX(STANDINGS_ERA[],MATCH(Table1[[#This Row],[COMBINED]],STANDINGS_ERA[COMBINED],0),COLUMN(STANDINGS_ERA[PLACE IN LEAGUE]))</f>
        <v>8</v>
      </c>
      <c r="J732">
        <f>16-INDEX(STANDINGS_WHIP[],MATCH(Table1[[#This Row],[COMBINED]],STANDINGS_WHIP[COMBINED],0),COLUMN(STANDINGS_WHIP[PLACE IN LEAGUE]))</f>
        <v>8</v>
      </c>
      <c r="K732">
        <f>16-INDEX(STANDINGS_W[],MATCH(Table1[[#This Row],[COMBINED]],STANDINGS_W[COMBINED],0),COLUMN(STANDINGS_W[PLACE IN LEAGUE]))</f>
        <v>7</v>
      </c>
      <c r="L732">
        <f>16-INDEX(STANDINGS_K[],MATCH(Table1[[#This Row],[COMBINED]],STANDINGS_K[COMBINED],0),COLUMN(STANDINGS_K[PLACE IN LEAGUE]))</f>
        <v>9</v>
      </c>
      <c r="M732">
        <f>16-INDEX(STANDINGS_SV[],MATCH(Table1[[#This Row],[COMBINED]],STANDINGS_SV[COMBINED],0),COLUMN(STANDINGS_SV[PLACE IN LEAGUE]))</f>
        <v>7</v>
      </c>
      <c r="N732">
        <f>SUM(Table1[[#This Row],[BA]:[SV]])</f>
        <v>86</v>
      </c>
      <c r="O732">
        <v>7</v>
      </c>
    </row>
    <row r="733" spans="1:15" x14ac:dyDescent="0.25">
      <c r="A733" t="s">
        <v>1095</v>
      </c>
      <c r="B733" t="s">
        <v>1091</v>
      </c>
      <c r="C733" t="str">
        <f>Table1[[#This Row],[League]]&amp;Table1[[#This Row],[Team]]</f>
        <v>$150 Draft Champions Express Mar 27 7:00 pm Lg.3657Beer Hops</v>
      </c>
      <c r="D733">
        <f>16-INDEX(STANDINGS_BA[],MATCH(Table1[[#This Row],[COMBINED]],STANDINGS_BA[COMBINED],0),COLUMN(STANDINGS_BA[PLACE IN LEAGUE]))</f>
        <v>10</v>
      </c>
      <c r="E733">
        <f>16-INDEX(STANDINGS_R[],MATCH(Table1[[#This Row],[COMBINED]],STANDINGS_R[COMBINED],0),COLUMN(STANDINGS_R[PLACE IN LEAGUE]))</f>
        <v>14</v>
      </c>
      <c r="F733">
        <f>16-INDEX(STANDINGS_HR[],MATCH(Table1[[#This Row],[COMBINED]],STANDINGS_HR[COMBINED],0),COLUMN(STANDINGS_HR[PLACE IN LEAGUE]))</f>
        <v>13</v>
      </c>
      <c r="G733">
        <f>16-INDEX(STANDINGS_RBI[],MATCH(Table1[[#This Row],[COMBINED]],STANDINGS_RBI[COMBINED],0),COLUMN(STANDINGS_RBI[PLACE IN LEAGUE]))</f>
        <v>14</v>
      </c>
      <c r="H733">
        <f>16-INDEX(STANDINGS_SB[],MATCH(Table1[[#This Row],[COMBINED]],STANDINGS_SB[COMBINED],0),COLUMN(STANDINGS_SB[PLACE IN LEAGUE]))</f>
        <v>14</v>
      </c>
      <c r="I733">
        <f>16-INDEX(STANDINGS_ERA[],MATCH(Table1[[#This Row],[COMBINED]],STANDINGS_ERA[COMBINED],0),COLUMN(STANDINGS_ERA[PLACE IN LEAGUE]))</f>
        <v>2</v>
      </c>
      <c r="J733">
        <f>16-INDEX(STANDINGS_WHIP[],MATCH(Table1[[#This Row],[COMBINED]],STANDINGS_WHIP[COMBINED],0),COLUMN(STANDINGS_WHIP[PLACE IN LEAGUE]))</f>
        <v>5</v>
      </c>
      <c r="K733">
        <f>16-INDEX(STANDINGS_W[],MATCH(Table1[[#This Row],[COMBINED]],STANDINGS_W[COMBINED],0),COLUMN(STANDINGS_W[PLACE IN LEAGUE]))</f>
        <v>2</v>
      </c>
      <c r="L733">
        <f>16-INDEX(STANDINGS_K[],MATCH(Table1[[#This Row],[COMBINED]],STANDINGS_K[COMBINED],0),COLUMN(STANDINGS_K[PLACE IN LEAGUE]))</f>
        <v>1</v>
      </c>
      <c r="M733">
        <f>16-INDEX(STANDINGS_SV[],MATCH(Table1[[#This Row],[COMBINED]],STANDINGS_SV[COMBINED],0),COLUMN(STANDINGS_SV[PLACE IN LEAGUE]))</f>
        <v>11</v>
      </c>
      <c r="N733">
        <f>SUM(Table1[[#This Row],[BA]:[SV]])</f>
        <v>86</v>
      </c>
      <c r="O733">
        <v>8</v>
      </c>
    </row>
    <row r="734" spans="1:15" x14ac:dyDescent="0.25">
      <c r="A734" t="s">
        <v>241</v>
      </c>
      <c r="B734" t="s">
        <v>1091</v>
      </c>
      <c r="C734" t="str">
        <f>Table1[[#This Row],[League]]&amp;Table1[[#This Row],[Team]]</f>
        <v>$150 Draft Champions Express Mar 27 7:00 pm Lg.3657Johnny Baseball</v>
      </c>
      <c r="D734">
        <f>16-INDEX(STANDINGS_BA[],MATCH(Table1[[#This Row],[COMBINED]],STANDINGS_BA[COMBINED],0),COLUMN(STANDINGS_BA[PLACE IN LEAGUE]))</f>
        <v>9</v>
      </c>
      <c r="E734">
        <f>16-INDEX(STANDINGS_R[],MATCH(Table1[[#This Row],[COMBINED]],STANDINGS_R[COMBINED],0),COLUMN(STANDINGS_R[PLACE IN LEAGUE]))</f>
        <v>4</v>
      </c>
      <c r="F734">
        <f>16-INDEX(STANDINGS_HR[],MATCH(Table1[[#This Row],[COMBINED]],STANDINGS_HR[COMBINED],0),COLUMN(STANDINGS_HR[PLACE IN LEAGUE]))</f>
        <v>9</v>
      </c>
      <c r="G734">
        <f>16-INDEX(STANDINGS_RBI[],MATCH(Table1[[#This Row],[COMBINED]],STANDINGS_RBI[COMBINED],0),COLUMN(STANDINGS_RBI[PLACE IN LEAGUE]))</f>
        <v>6</v>
      </c>
      <c r="H734">
        <f>16-INDEX(STANDINGS_SB[],MATCH(Table1[[#This Row],[COMBINED]],STANDINGS_SB[COMBINED],0),COLUMN(STANDINGS_SB[PLACE IN LEAGUE]))</f>
        <v>8</v>
      </c>
      <c r="I734">
        <f>16-INDEX(STANDINGS_ERA[],MATCH(Table1[[#This Row],[COMBINED]],STANDINGS_ERA[COMBINED],0),COLUMN(STANDINGS_ERA[PLACE IN LEAGUE]))</f>
        <v>3</v>
      </c>
      <c r="J734">
        <f>16-INDEX(STANDINGS_WHIP[],MATCH(Table1[[#This Row],[COMBINED]],STANDINGS_WHIP[COMBINED],0),COLUMN(STANDINGS_WHIP[PLACE IN LEAGUE]))</f>
        <v>3</v>
      </c>
      <c r="K734">
        <f>16-INDEX(STANDINGS_W[],MATCH(Table1[[#This Row],[COMBINED]],STANDINGS_W[COMBINED],0),COLUMN(STANDINGS_W[PLACE IN LEAGUE]))</f>
        <v>15</v>
      </c>
      <c r="L734">
        <f>16-INDEX(STANDINGS_K[],MATCH(Table1[[#This Row],[COMBINED]],STANDINGS_K[COMBINED],0),COLUMN(STANDINGS_K[PLACE IN LEAGUE]))</f>
        <v>12</v>
      </c>
      <c r="M734">
        <f>16-INDEX(STANDINGS_SV[],MATCH(Table1[[#This Row],[COMBINED]],STANDINGS_SV[COMBINED],0),COLUMN(STANDINGS_SV[PLACE IN LEAGUE]))</f>
        <v>13</v>
      </c>
      <c r="N734">
        <f>SUM(Table1[[#This Row],[BA]:[SV]])</f>
        <v>82</v>
      </c>
      <c r="O734">
        <v>9</v>
      </c>
    </row>
    <row r="735" spans="1:15" x14ac:dyDescent="0.25">
      <c r="A735" t="s">
        <v>1093</v>
      </c>
      <c r="B735" t="s">
        <v>1091</v>
      </c>
      <c r="C735" t="str">
        <f>Table1[[#This Row],[League]]&amp;Table1[[#This Row],[Team]]</f>
        <v>$150 Draft Champions Express Mar 27 7:00 pm Lg.3657Newark Bears</v>
      </c>
      <c r="D735">
        <f>16-INDEX(STANDINGS_BA[],MATCH(Table1[[#This Row],[COMBINED]],STANDINGS_BA[COMBINED],0),COLUMN(STANDINGS_BA[PLACE IN LEAGUE]))</f>
        <v>13</v>
      </c>
      <c r="E735">
        <f>16-INDEX(STANDINGS_R[],MATCH(Table1[[#This Row],[COMBINED]],STANDINGS_R[COMBINED],0),COLUMN(STANDINGS_R[PLACE IN LEAGUE]))</f>
        <v>13</v>
      </c>
      <c r="F735">
        <f>16-INDEX(STANDINGS_HR[],MATCH(Table1[[#This Row],[COMBINED]],STANDINGS_HR[COMBINED],0),COLUMN(STANDINGS_HR[PLACE IN LEAGUE]))</f>
        <v>10</v>
      </c>
      <c r="G735">
        <f>16-INDEX(STANDINGS_RBI[],MATCH(Table1[[#This Row],[COMBINED]],STANDINGS_RBI[COMBINED],0),COLUMN(STANDINGS_RBI[PLACE IN LEAGUE]))</f>
        <v>7</v>
      </c>
      <c r="H735">
        <f>16-INDEX(STANDINGS_SB[],MATCH(Table1[[#This Row],[COMBINED]],STANDINGS_SB[COMBINED],0),COLUMN(STANDINGS_SB[PLACE IN LEAGUE]))</f>
        <v>7</v>
      </c>
      <c r="I735">
        <f>16-INDEX(STANDINGS_ERA[],MATCH(Table1[[#This Row],[COMBINED]],STANDINGS_ERA[COMBINED],0),COLUMN(STANDINGS_ERA[PLACE IN LEAGUE]))</f>
        <v>7</v>
      </c>
      <c r="J735">
        <f>16-INDEX(STANDINGS_WHIP[],MATCH(Table1[[#This Row],[COMBINED]],STANDINGS_WHIP[COMBINED],0),COLUMN(STANDINGS_WHIP[PLACE IN LEAGUE]))</f>
        <v>4</v>
      </c>
      <c r="K735">
        <f>16-INDEX(STANDINGS_W[],MATCH(Table1[[#This Row],[COMBINED]],STANDINGS_W[COMBINED],0),COLUMN(STANDINGS_W[PLACE IN LEAGUE]))</f>
        <v>6</v>
      </c>
      <c r="L735">
        <f>16-INDEX(STANDINGS_K[],MATCH(Table1[[#This Row],[COMBINED]],STANDINGS_K[COMBINED],0),COLUMN(STANDINGS_K[PLACE IN LEAGUE]))</f>
        <v>6</v>
      </c>
      <c r="M735">
        <f>16-INDEX(STANDINGS_SV[],MATCH(Table1[[#This Row],[COMBINED]],STANDINGS_SV[COMBINED],0),COLUMN(STANDINGS_SV[PLACE IN LEAGUE]))</f>
        <v>6</v>
      </c>
      <c r="N735">
        <f>SUM(Table1[[#This Row],[BA]:[SV]])</f>
        <v>79</v>
      </c>
      <c r="O735">
        <v>10</v>
      </c>
    </row>
    <row r="736" spans="1:15" x14ac:dyDescent="0.25">
      <c r="A736" t="s">
        <v>1097</v>
      </c>
      <c r="B736" t="s">
        <v>1091</v>
      </c>
      <c r="C736" t="str">
        <f>Table1[[#This Row],[League]]&amp;Table1[[#This Row],[Team]]</f>
        <v>$150 Draft Champions Express Mar 27 7:00 pm Lg.3657Cosmic Charlie</v>
      </c>
      <c r="D736">
        <f>16-INDEX(STANDINGS_BA[],MATCH(Table1[[#This Row],[COMBINED]],STANDINGS_BA[COMBINED],0),COLUMN(STANDINGS_BA[PLACE IN LEAGUE]))</f>
        <v>7</v>
      </c>
      <c r="E736">
        <f>16-INDEX(STANDINGS_R[],MATCH(Table1[[#This Row],[COMBINED]],STANDINGS_R[COMBINED],0),COLUMN(STANDINGS_R[PLACE IN LEAGUE]))</f>
        <v>5</v>
      </c>
      <c r="F736">
        <f>16-INDEX(STANDINGS_HR[],MATCH(Table1[[#This Row],[COMBINED]],STANDINGS_HR[COMBINED],0),COLUMN(STANDINGS_HR[PLACE IN LEAGUE]))</f>
        <v>14</v>
      </c>
      <c r="G736">
        <f>16-INDEX(STANDINGS_RBI[],MATCH(Table1[[#This Row],[COMBINED]],STANDINGS_RBI[COMBINED],0),COLUMN(STANDINGS_RBI[PLACE IN LEAGUE]))</f>
        <v>10</v>
      </c>
      <c r="H736">
        <f>16-INDEX(STANDINGS_SB[],MATCH(Table1[[#This Row],[COMBINED]],STANDINGS_SB[COMBINED],0),COLUMN(STANDINGS_SB[PLACE IN LEAGUE]))</f>
        <v>4</v>
      </c>
      <c r="I736">
        <f>16-INDEX(STANDINGS_ERA[],MATCH(Table1[[#This Row],[COMBINED]],STANDINGS_ERA[COMBINED],0),COLUMN(STANDINGS_ERA[PLACE IN LEAGUE]))</f>
        <v>11</v>
      </c>
      <c r="J736">
        <f>16-INDEX(STANDINGS_WHIP[],MATCH(Table1[[#This Row],[COMBINED]],STANDINGS_WHIP[COMBINED],0),COLUMN(STANDINGS_WHIP[PLACE IN LEAGUE]))</f>
        <v>6</v>
      </c>
      <c r="K736">
        <f>16-INDEX(STANDINGS_W[],MATCH(Table1[[#This Row],[COMBINED]],STANDINGS_W[COMBINED],0),COLUMN(STANDINGS_W[PLACE IN LEAGUE]))</f>
        <v>1</v>
      </c>
      <c r="L736">
        <f>16-INDEX(STANDINGS_K[],MATCH(Table1[[#This Row],[COMBINED]],STANDINGS_K[COMBINED],0),COLUMN(STANDINGS_K[PLACE IN LEAGUE]))</f>
        <v>3</v>
      </c>
      <c r="M736">
        <f>16-INDEX(STANDINGS_SV[],MATCH(Table1[[#This Row],[COMBINED]],STANDINGS_SV[COMBINED],0),COLUMN(STANDINGS_SV[PLACE IN LEAGUE]))</f>
        <v>15</v>
      </c>
      <c r="N736">
        <f>SUM(Table1[[#This Row],[BA]:[SV]])</f>
        <v>76</v>
      </c>
      <c r="O736">
        <v>11</v>
      </c>
    </row>
    <row r="737" spans="1:15" x14ac:dyDescent="0.25">
      <c r="A737" t="s">
        <v>1100</v>
      </c>
      <c r="B737" t="s">
        <v>1091</v>
      </c>
      <c r="C737" t="str">
        <f>Table1[[#This Row],[League]]&amp;Table1[[#This Row],[Team]]</f>
        <v>$150 Draft Champions Express Mar 27 7:00 pm Lg.3657Damaged Goods</v>
      </c>
      <c r="D737">
        <f>16-INDEX(STANDINGS_BA[],MATCH(Table1[[#This Row],[COMBINED]],STANDINGS_BA[COMBINED],0),COLUMN(STANDINGS_BA[PLACE IN LEAGUE]))</f>
        <v>4</v>
      </c>
      <c r="E737">
        <f>16-INDEX(STANDINGS_R[],MATCH(Table1[[#This Row],[COMBINED]],STANDINGS_R[COMBINED],0),COLUMN(STANDINGS_R[PLACE IN LEAGUE]))</f>
        <v>8</v>
      </c>
      <c r="F737">
        <f>16-INDEX(STANDINGS_HR[],MATCH(Table1[[#This Row],[COMBINED]],STANDINGS_HR[COMBINED],0),COLUMN(STANDINGS_HR[PLACE IN LEAGUE]))</f>
        <v>6</v>
      </c>
      <c r="G737">
        <f>16-INDEX(STANDINGS_RBI[],MATCH(Table1[[#This Row],[COMBINED]],STANDINGS_RBI[COMBINED],0),COLUMN(STANDINGS_RBI[PLACE IN LEAGUE]))</f>
        <v>3</v>
      </c>
      <c r="H737">
        <f>16-INDEX(STANDINGS_SB[],MATCH(Table1[[#This Row],[COMBINED]],STANDINGS_SB[COMBINED],0),COLUMN(STANDINGS_SB[PLACE IN LEAGUE]))</f>
        <v>12</v>
      </c>
      <c r="I737">
        <f>16-INDEX(STANDINGS_ERA[],MATCH(Table1[[#This Row],[COMBINED]],STANDINGS_ERA[COMBINED],0),COLUMN(STANDINGS_ERA[PLACE IN LEAGUE]))</f>
        <v>5</v>
      </c>
      <c r="J737">
        <f>16-INDEX(STANDINGS_WHIP[],MATCH(Table1[[#This Row],[COMBINED]],STANDINGS_WHIP[COMBINED],0),COLUMN(STANDINGS_WHIP[PLACE IN LEAGUE]))</f>
        <v>2</v>
      </c>
      <c r="K737">
        <f>16-INDEX(STANDINGS_W[],MATCH(Table1[[#This Row],[COMBINED]],STANDINGS_W[COMBINED],0),COLUMN(STANDINGS_W[PLACE IN LEAGUE]))</f>
        <v>5</v>
      </c>
      <c r="L737">
        <f>16-INDEX(STANDINGS_K[],MATCH(Table1[[#This Row],[COMBINED]],STANDINGS_K[COMBINED],0),COLUMN(STANDINGS_K[PLACE IN LEAGUE]))</f>
        <v>5</v>
      </c>
      <c r="M737">
        <f>16-INDEX(STANDINGS_SV[],MATCH(Table1[[#This Row],[COMBINED]],STANDINGS_SV[COMBINED],0),COLUMN(STANDINGS_SV[PLACE IN LEAGUE]))</f>
        <v>4</v>
      </c>
      <c r="N737">
        <f>SUM(Table1[[#This Row],[BA]:[SV]])</f>
        <v>54</v>
      </c>
      <c r="O737">
        <v>12</v>
      </c>
    </row>
    <row r="738" spans="1:15" x14ac:dyDescent="0.25">
      <c r="A738" t="s">
        <v>1101</v>
      </c>
      <c r="B738" t="s">
        <v>1091</v>
      </c>
      <c r="C738" t="str">
        <f>Table1[[#This Row],[League]]&amp;Table1[[#This Row],[Team]]</f>
        <v>$150 Draft Champions Express Mar 27 7:00 pm Lg.3657Cant Cutch This</v>
      </c>
      <c r="D738">
        <f>16-INDEX(STANDINGS_BA[],MATCH(Table1[[#This Row],[COMBINED]],STANDINGS_BA[COMBINED],0),COLUMN(STANDINGS_BA[PLACE IN LEAGUE]))</f>
        <v>3</v>
      </c>
      <c r="E738">
        <f>16-INDEX(STANDINGS_R[],MATCH(Table1[[#This Row],[COMBINED]],STANDINGS_R[COMBINED],0),COLUMN(STANDINGS_R[PLACE IN LEAGUE]))</f>
        <v>1</v>
      </c>
      <c r="F738">
        <f>16-INDEX(STANDINGS_HR[],MATCH(Table1[[#This Row],[COMBINED]],STANDINGS_HR[COMBINED],0),COLUMN(STANDINGS_HR[PLACE IN LEAGUE]))</f>
        <v>1</v>
      </c>
      <c r="G738">
        <f>16-INDEX(STANDINGS_RBI[],MATCH(Table1[[#This Row],[COMBINED]],STANDINGS_RBI[COMBINED],0),COLUMN(STANDINGS_RBI[PLACE IN LEAGUE]))</f>
        <v>1</v>
      </c>
      <c r="H738">
        <f>16-INDEX(STANDINGS_SB[],MATCH(Table1[[#This Row],[COMBINED]],STANDINGS_SB[COMBINED],0),COLUMN(STANDINGS_SB[PLACE IN LEAGUE]))</f>
        <v>6</v>
      </c>
      <c r="I738">
        <f>16-INDEX(STANDINGS_ERA[],MATCH(Table1[[#This Row],[COMBINED]],STANDINGS_ERA[COMBINED],0),COLUMN(STANDINGS_ERA[PLACE IN LEAGUE]))</f>
        <v>6</v>
      </c>
      <c r="J738">
        <f>16-INDEX(STANDINGS_WHIP[],MATCH(Table1[[#This Row],[COMBINED]],STANDINGS_WHIP[COMBINED],0),COLUMN(STANDINGS_WHIP[PLACE IN LEAGUE]))</f>
        <v>9</v>
      </c>
      <c r="K738">
        <f>16-INDEX(STANDINGS_W[],MATCH(Table1[[#This Row],[COMBINED]],STANDINGS_W[COMBINED],0),COLUMN(STANDINGS_W[PLACE IN LEAGUE]))</f>
        <v>12</v>
      </c>
      <c r="L738">
        <f>16-INDEX(STANDINGS_K[],MATCH(Table1[[#This Row],[COMBINED]],STANDINGS_K[COMBINED],0),COLUMN(STANDINGS_K[PLACE IN LEAGUE]))</f>
        <v>8</v>
      </c>
      <c r="M738">
        <f>16-INDEX(STANDINGS_SV[],MATCH(Table1[[#This Row],[COMBINED]],STANDINGS_SV[COMBINED],0),COLUMN(STANDINGS_SV[PLACE IN LEAGUE]))</f>
        <v>1</v>
      </c>
      <c r="N738">
        <f>SUM(Table1[[#This Row],[BA]:[SV]])</f>
        <v>48</v>
      </c>
      <c r="O738">
        <v>13</v>
      </c>
    </row>
    <row r="739" spans="1:15" x14ac:dyDescent="0.25">
      <c r="A739" t="s">
        <v>1098</v>
      </c>
      <c r="B739" t="s">
        <v>1091</v>
      </c>
      <c r="C739" t="str">
        <f>Table1[[#This Row],[League]]&amp;Table1[[#This Row],[Team]]</f>
        <v>$150 Draft Champions Express Mar 27 7:00 pm Lg.3657Try Not to Suck</v>
      </c>
      <c r="D739">
        <f>16-INDEX(STANDINGS_BA[],MATCH(Table1[[#This Row],[COMBINED]],STANDINGS_BA[COMBINED],0),COLUMN(STANDINGS_BA[PLACE IN LEAGUE]))</f>
        <v>6</v>
      </c>
      <c r="E739">
        <f>16-INDEX(STANDINGS_R[],MATCH(Table1[[#This Row],[COMBINED]],STANDINGS_R[COMBINED],0),COLUMN(STANDINGS_R[PLACE IN LEAGUE]))</f>
        <v>2</v>
      </c>
      <c r="F739">
        <f>16-INDEX(STANDINGS_HR[],MATCH(Table1[[#This Row],[COMBINED]],STANDINGS_HR[COMBINED],0),COLUMN(STANDINGS_HR[PLACE IN LEAGUE]))</f>
        <v>2</v>
      </c>
      <c r="G739">
        <f>16-INDEX(STANDINGS_RBI[],MATCH(Table1[[#This Row],[COMBINED]],STANDINGS_RBI[COMBINED],0),COLUMN(STANDINGS_RBI[PLACE IN LEAGUE]))</f>
        <v>2</v>
      </c>
      <c r="H739">
        <f>16-INDEX(STANDINGS_SB[],MATCH(Table1[[#This Row],[COMBINED]],STANDINGS_SB[COMBINED],0),COLUMN(STANDINGS_SB[PLACE IN LEAGUE]))</f>
        <v>15</v>
      </c>
      <c r="I739">
        <f>16-INDEX(STANDINGS_ERA[],MATCH(Table1[[#This Row],[COMBINED]],STANDINGS_ERA[COMBINED],0),COLUMN(STANDINGS_ERA[PLACE IN LEAGUE]))</f>
        <v>4</v>
      </c>
      <c r="J739">
        <f>16-INDEX(STANDINGS_WHIP[],MATCH(Table1[[#This Row],[COMBINED]],STANDINGS_WHIP[COMBINED],0),COLUMN(STANDINGS_WHIP[PLACE IN LEAGUE]))</f>
        <v>7</v>
      </c>
      <c r="K739">
        <f>16-INDEX(STANDINGS_W[],MATCH(Table1[[#This Row],[COMBINED]],STANDINGS_W[COMBINED],0),COLUMN(STANDINGS_W[PLACE IN LEAGUE]))</f>
        <v>4</v>
      </c>
      <c r="L739">
        <f>16-INDEX(STANDINGS_K[],MATCH(Table1[[#This Row],[COMBINED]],STANDINGS_K[COMBINED],0),COLUMN(STANDINGS_K[PLACE IN LEAGUE]))</f>
        <v>2</v>
      </c>
      <c r="M739">
        <f>16-INDEX(STANDINGS_SV[],MATCH(Table1[[#This Row],[COMBINED]],STANDINGS_SV[COMBINED],0),COLUMN(STANDINGS_SV[PLACE IN LEAGUE]))</f>
        <v>2</v>
      </c>
      <c r="N739">
        <f>SUM(Table1[[#This Row],[BA]:[SV]])</f>
        <v>46</v>
      </c>
      <c r="O739">
        <v>14</v>
      </c>
    </row>
    <row r="740" spans="1:15" x14ac:dyDescent="0.25">
      <c r="A740" t="s">
        <v>1099</v>
      </c>
      <c r="B740" t="s">
        <v>1091</v>
      </c>
      <c r="C740" t="str">
        <f>Table1[[#This Row],[League]]&amp;Table1[[#This Row],[Team]]</f>
        <v>$150 Draft Champions Express Mar 27 7:00 pm Lg.3657Stargell's Stars</v>
      </c>
      <c r="D740">
        <f>16-INDEX(STANDINGS_BA[],MATCH(Table1[[#This Row],[COMBINED]],STANDINGS_BA[COMBINED],0),COLUMN(STANDINGS_BA[PLACE IN LEAGUE]))</f>
        <v>5</v>
      </c>
      <c r="E740">
        <f>16-INDEX(STANDINGS_R[],MATCH(Table1[[#This Row],[COMBINED]],STANDINGS_R[COMBINED],0),COLUMN(STANDINGS_R[PLACE IN LEAGUE]))</f>
        <v>3</v>
      </c>
      <c r="F740">
        <f>16-INDEX(STANDINGS_HR[],MATCH(Table1[[#This Row],[COMBINED]],STANDINGS_HR[COMBINED],0),COLUMN(STANDINGS_HR[PLACE IN LEAGUE]))</f>
        <v>11</v>
      </c>
      <c r="G740">
        <f>16-INDEX(STANDINGS_RBI[],MATCH(Table1[[#This Row],[COMBINED]],STANDINGS_RBI[COMBINED],0),COLUMN(STANDINGS_RBI[PLACE IN LEAGUE]))</f>
        <v>8</v>
      </c>
      <c r="H740">
        <f>16-INDEX(STANDINGS_SB[],MATCH(Table1[[#This Row],[COMBINED]],STANDINGS_SB[COMBINED],0),COLUMN(STANDINGS_SB[PLACE IN LEAGUE]))</f>
        <v>1</v>
      </c>
      <c r="I740">
        <f>16-INDEX(STANDINGS_ERA[],MATCH(Table1[[#This Row],[COMBINED]],STANDINGS_ERA[COMBINED],0),COLUMN(STANDINGS_ERA[PLACE IN LEAGUE]))</f>
        <v>1</v>
      </c>
      <c r="J740">
        <f>16-INDEX(STANDINGS_WHIP[],MATCH(Table1[[#This Row],[COMBINED]],STANDINGS_WHIP[COMBINED],0),COLUMN(STANDINGS_WHIP[PLACE IN LEAGUE]))</f>
        <v>1</v>
      </c>
      <c r="K740">
        <f>16-INDEX(STANDINGS_W[],MATCH(Table1[[#This Row],[COMBINED]],STANDINGS_W[COMBINED],0),COLUMN(STANDINGS_W[PLACE IN LEAGUE]))</f>
        <v>3</v>
      </c>
      <c r="L740">
        <f>16-INDEX(STANDINGS_K[],MATCH(Table1[[#This Row],[COMBINED]],STANDINGS_K[COMBINED],0),COLUMN(STANDINGS_K[PLACE IN LEAGUE]))</f>
        <v>4</v>
      </c>
      <c r="M740">
        <f>16-INDEX(STANDINGS_SV[],MATCH(Table1[[#This Row],[COMBINED]],STANDINGS_SV[COMBINED],0),COLUMN(STANDINGS_SV[PLACE IN LEAGUE]))</f>
        <v>8</v>
      </c>
      <c r="N740">
        <f>SUM(Table1[[#This Row],[BA]:[SV]])</f>
        <v>45</v>
      </c>
      <c r="O740">
        <v>15</v>
      </c>
    </row>
    <row r="741" spans="1:15" x14ac:dyDescent="0.25">
      <c r="A741" t="s">
        <v>1107</v>
      </c>
      <c r="B741" t="s">
        <v>1103</v>
      </c>
      <c r="C741" t="str">
        <f>Table1[[#This Row],[League]]&amp;Table1[[#This Row],[Team]]</f>
        <v>$150 Draft Champions Express Mar 27 7:00 pm Lg.3863Coates/Moo</v>
      </c>
      <c r="D741">
        <f>16-INDEX(STANDINGS_BA[],MATCH(Table1[[#This Row],[COMBINED]],STANDINGS_BA[COMBINED],0),COLUMN(STANDINGS_BA[PLACE IN LEAGUE]))</f>
        <v>11</v>
      </c>
      <c r="E741">
        <f>16-INDEX(STANDINGS_R[],MATCH(Table1[[#This Row],[COMBINED]],STANDINGS_R[COMBINED],0),COLUMN(STANDINGS_R[PLACE IN LEAGUE]))</f>
        <v>14</v>
      </c>
      <c r="F741">
        <f>16-INDEX(STANDINGS_HR[],MATCH(Table1[[#This Row],[COMBINED]],STANDINGS_HR[COMBINED],0),COLUMN(STANDINGS_HR[PLACE IN LEAGUE]))</f>
        <v>14</v>
      </c>
      <c r="G741">
        <f>16-INDEX(STANDINGS_RBI[],MATCH(Table1[[#This Row],[COMBINED]],STANDINGS_RBI[COMBINED],0),COLUMN(STANDINGS_RBI[PLACE IN LEAGUE]))</f>
        <v>14</v>
      </c>
      <c r="H741">
        <f>16-INDEX(STANDINGS_SB[],MATCH(Table1[[#This Row],[COMBINED]],STANDINGS_SB[COMBINED],0),COLUMN(STANDINGS_SB[PLACE IN LEAGUE]))</f>
        <v>15</v>
      </c>
      <c r="I741">
        <f>16-INDEX(STANDINGS_ERA[],MATCH(Table1[[#This Row],[COMBINED]],STANDINGS_ERA[COMBINED],0),COLUMN(STANDINGS_ERA[PLACE IN LEAGUE]))</f>
        <v>13</v>
      </c>
      <c r="J741">
        <f>16-INDEX(STANDINGS_WHIP[],MATCH(Table1[[#This Row],[COMBINED]],STANDINGS_WHIP[COMBINED],0),COLUMN(STANDINGS_WHIP[PLACE IN LEAGUE]))</f>
        <v>11</v>
      </c>
      <c r="K741">
        <f>16-INDEX(STANDINGS_W[],MATCH(Table1[[#This Row],[COMBINED]],STANDINGS_W[COMBINED],0),COLUMN(STANDINGS_W[PLACE IN LEAGUE]))</f>
        <v>11</v>
      </c>
      <c r="L741">
        <f>16-INDEX(STANDINGS_K[],MATCH(Table1[[#This Row],[COMBINED]],STANDINGS_K[COMBINED],0),COLUMN(STANDINGS_K[PLACE IN LEAGUE]))</f>
        <v>11</v>
      </c>
      <c r="M741">
        <f>16-INDEX(STANDINGS_SV[],MATCH(Table1[[#This Row],[COMBINED]],STANDINGS_SV[COMBINED],0),COLUMN(STANDINGS_SV[PLACE IN LEAGUE]))</f>
        <v>8</v>
      </c>
      <c r="N741">
        <f>SUM(Table1[[#This Row],[BA]:[SV]])</f>
        <v>122</v>
      </c>
      <c r="O741">
        <v>1</v>
      </c>
    </row>
    <row r="742" spans="1:15" x14ac:dyDescent="0.25">
      <c r="A742" t="s">
        <v>1105</v>
      </c>
      <c r="B742" t="s">
        <v>1103</v>
      </c>
      <c r="C742" t="str">
        <f>Table1[[#This Row],[League]]&amp;Table1[[#This Row],[Team]]</f>
        <v>$150 Draft Champions Express Mar 27 7:00 pm Lg.3863Team Pettersen</v>
      </c>
      <c r="D742">
        <f>16-INDEX(STANDINGS_BA[],MATCH(Table1[[#This Row],[COMBINED]],STANDINGS_BA[COMBINED],0),COLUMN(STANDINGS_BA[PLACE IN LEAGUE]))</f>
        <v>13</v>
      </c>
      <c r="E742">
        <f>16-INDEX(STANDINGS_R[],MATCH(Table1[[#This Row],[COMBINED]],STANDINGS_R[COMBINED],0),COLUMN(STANDINGS_R[PLACE IN LEAGUE]))</f>
        <v>13</v>
      </c>
      <c r="F742">
        <f>16-INDEX(STANDINGS_HR[],MATCH(Table1[[#This Row],[COMBINED]],STANDINGS_HR[COMBINED],0),COLUMN(STANDINGS_HR[PLACE IN LEAGUE]))</f>
        <v>13</v>
      </c>
      <c r="G742">
        <f>16-INDEX(STANDINGS_RBI[],MATCH(Table1[[#This Row],[COMBINED]],STANDINGS_RBI[COMBINED],0),COLUMN(STANDINGS_RBI[PLACE IN LEAGUE]))</f>
        <v>15</v>
      </c>
      <c r="H742">
        <f>16-INDEX(STANDINGS_SB[],MATCH(Table1[[#This Row],[COMBINED]],STANDINGS_SB[COMBINED],0),COLUMN(STANDINGS_SB[PLACE IN LEAGUE]))</f>
        <v>13</v>
      </c>
      <c r="I742">
        <f>16-INDEX(STANDINGS_ERA[],MATCH(Table1[[#This Row],[COMBINED]],STANDINGS_ERA[COMBINED],0),COLUMN(STANDINGS_ERA[PLACE IN LEAGUE]))</f>
        <v>6</v>
      </c>
      <c r="J742">
        <f>16-INDEX(STANDINGS_WHIP[],MATCH(Table1[[#This Row],[COMBINED]],STANDINGS_WHIP[COMBINED],0),COLUMN(STANDINGS_WHIP[PLACE IN LEAGUE]))</f>
        <v>7</v>
      </c>
      <c r="K742">
        <f>16-INDEX(STANDINGS_W[],MATCH(Table1[[#This Row],[COMBINED]],STANDINGS_W[COMBINED],0),COLUMN(STANDINGS_W[PLACE IN LEAGUE]))</f>
        <v>13</v>
      </c>
      <c r="L742">
        <f>16-INDEX(STANDINGS_K[],MATCH(Table1[[#This Row],[COMBINED]],STANDINGS_K[COMBINED],0),COLUMN(STANDINGS_K[PLACE IN LEAGUE]))</f>
        <v>13</v>
      </c>
      <c r="M742">
        <f>16-INDEX(STANDINGS_SV[],MATCH(Table1[[#This Row],[COMBINED]],STANDINGS_SV[COMBINED],0),COLUMN(STANDINGS_SV[PLACE IN LEAGUE]))</f>
        <v>3</v>
      </c>
      <c r="N742">
        <f>SUM(Table1[[#This Row],[BA]:[SV]])</f>
        <v>109</v>
      </c>
      <c r="O742">
        <v>2</v>
      </c>
    </row>
    <row r="743" spans="1:15" x14ac:dyDescent="0.25">
      <c r="A743" t="s">
        <v>1106</v>
      </c>
      <c r="B743" t="s">
        <v>1103</v>
      </c>
      <c r="C743" t="str">
        <f>Table1[[#This Row],[League]]&amp;Table1[[#This Row],[Team]]</f>
        <v>$150 Draft Champions Express Mar 27 7:00 pm Lg.3863Felons and Bimbos</v>
      </c>
      <c r="D743">
        <f>16-INDEX(STANDINGS_BA[],MATCH(Table1[[#This Row],[COMBINED]],STANDINGS_BA[COMBINED],0),COLUMN(STANDINGS_BA[PLACE IN LEAGUE]))</f>
        <v>12</v>
      </c>
      <c r="E743">
        <f>16-INDEX(STANDINGS_R[],MATCH(Table1[[#This Row],[COMBINED]],STANDINGS_R[COMBINED],0),COLUMN(STANDINGS_R[PLACE IN LEAGUE]))</f>
        <v>10</v>
      </c>
      <c r="F743">
        <f>16-INDEX(STANDINGS_HR[],MATCH(Table1[[#This Row],[COMBINED]],STANDINGS_HR[COMBINED],0),COLUMN(STANDINGS_HR[PLACE IN LEAGUE]))</f>
        <v>7</v>
      </c>
      <c r="G743">
        <f>16-INDEX(STANDINGS_RBI[],MATCH(Table1[[#This Row],[COMBINED]],STANDINGS_RBI[COMBINED],0),COLUMN(STANDINGS_RBI[PLACE IN LEAGUE]))</f>
        <v>9</v>
      </c>
      <c r="H743">
        <f>16-INDEX(STANDINGS_SB[],MATCH(Table1[[#This Row],[COMBINED]],STANDINGS_SB[COMBINED],0),COLUMN(STANDINGS_SB[PLACE IN LEAGUE]))</f>
        <v>14</v>
      </c>
      <c r="I743">
        <f>16-INDEX(STANDINGS_ERA[],MATCH(Table1[[#This Row],[COMBINED]],STANDINGS_ERA[COMBINED],0),COLUMN(STANDINGS_ERA[PLACE IN LEAGUE]))</f>
        <v>12</v>
      </c>
      <c r="J743">
        <f>16-INDEX(STANDINGS_WHIP[],MATCH(Table1[[#This Row],[COMBINED]],STANDINGS_WHIP[COMBINED],0),COLUMN(STANDINGS_WHIP[PLACE IN LEAGUE]))</f>
        <v>9</v>
      </c>
      <c r="K743">
        <f>16-INDEX(STANDINGS_W[],MATCH(Table1[[#This Row],[COMBINED]],STANDINGS_W[COMBINED],0),COLUMN(STANDINGS_W[PLACE IN LEAGUE]))</f>
        <v>12</v>
      </c>
      <c r="L743">
        <f>16-INDEX(STANDINGS_K[],MATCH(Table1[[#This Row],[COMBINED]],STANDINGS_K[COMBINED],0),COLUMN(STANDINGS_K[PLACE IN LEAGUE]))</f>
        <v>9</v>
      </c>
      <c r="M743">
        <f>16-INDEX(STANDINGS_SV[],MATCH(Table1[[#This Row],[COMBINED]],STANDINGS_SV[COMBINED],0),COLUMN(STANDINGS_SV[PLACE IN LEAGUE]))</f>
        <v>10</v>
      </c>
      <c r="N743">
        <f>SUM(Table1[[#This Row],[BA]:[SV]])</f>
        <v>104</v>
      </c>
      <c r="O743">
        <v>3</v>
      </c>
    </row>
    <row r="744" spans="1:15" x14ac:dyDescent="0.25">
      <c r="A744" t="s">
        <v>1102</v>
      </c>
      <c r="B744" t="s">
        <v>1103</v>
      </c>
      <c r="C744" t="str">
        <f>Table1[[#This Row],[League]]&amp;Table1[[#This Row],[Team]]</f>
        <v>$150 Draft Champions Express Mar 27 7:00 pm Lg.3863PsychOs DC1</v>
      </c>
      <c r="D744">
        <f>16-INDEX(STANDINGS_BA[],MATCH(Table1[[#This Row],[COMBINED]],STANDINGS_BA[COMBINED],0),COLUMN(STANDINGS_BA[PLACE IN LEAGUE]))</f>
        <v>15</v>
      </c>
      <c r="E744">
        <f>16-INDEX(STANDINGS_R[],MATCH(Table1[[#This Row],[COMBINED]],STANDINGS_R[COMBINED],0),COLUMN(STANDINGS_R[PLACE IN LEAGUE]))</f>
        <v>4</v>
      </c>
      <c r="F744">
        <f>16-INDEX(STANDINGS_HR[],MATCH(Table1[[#This Row],[COMBINED]],STANDINGS_HR[COMBINED],0),COLUMN(STANDINGS_HR[PLACE IN LEAGUE]))</f>
        <v>1</v>
      </c>
      <c r="G744">
        <f>16-INDEX(STANDINGS_RBI[],MATCH(Table1[[#This Row],[COMBINED]],STANDINGS_RBI[COMBINED],0),COLUMN(STANDINGS_RBI[PLACE IN LEAGUE]))</f>
        <v>1</v>
      </c>
      <c r="H744">
        <f>16-INDEX(STANDINGS_SB[],MATCH(Table1[[#This Row],[COMBINED]],STANDINGS_SB[COMBINED],0),COLUMN(STANDINGS_SB[PLACE IN LEAGUE]))</f>
        <v>12</v>
      </c>
      <c r="I744">
        <f>16-INDEX(STANDINGS_ERA[],MATCH(Table1[[#This Row],[COMBINED]],STANDINGS_ERA[COMBINED],0),COLUMN(STANDINGS_ERA[PLACE IN LEAGUE]))</f>
        <v>14</v>
      </c>
      <c r="J744">
        <f>16-INDEX(STANDINGS_WHIP[],MATCH(Table1[[#This Row],[COMBINED]],STANDINGS_WHIP[COMBINED],0),COLUMN(STANDINGS_WHIP[PLACE IN LEAGUE]))</f>
        <v>14</v>
      </c>
      <c r="K744">
        <f>16-INDEX(STANDINGS_W[],MATCH(Table1[[#This Row],[COMBINED]],STANDINGS_W[COMBINED],0),COLUMN(STANDINGS_W[PLACE IN LEAGUE]))</f>
        <v>10</v>
      </c>
      <c r="L744">
        <f>16-INDEX(STANDINGS_K[],MATCH(Table1[[#This Row],[COMBINED]],STANDINGS_K[COMBINED],0),COLUMN(STANDINGS_K[PLACE IN LEAGUE]))</f>
        <v>12</v>
      </c>
      <c r="M744">
        <f>16-INDEX(STANDINGS_SV[],MATCH(Table1[[#This Row],[COMBINED]],STANDINGS_SV[COMBINED],0),COLUMN(STANDINGS_SV[PLACE IN LEAGUE]))</f>
        <v>12</v>
      </c>
      <c r="N744">
        <f>SUM(Table1[[#This Row],[BA]:[SV]])</f>
        <v>95</v>
      </c>
      <c r="O744">
        <v>4</v>
      </c>
    </row>
    <row r="745" spans="1:15" x14ac:dyDescent="0.25">
      <c r="A745" t="s">
        <v>1110</v>
      </c>
      <c r="B745" t="s">
        <v>1103</v>
      </c>
      <c r="C745" t="str">
        <f>Table1[[#This Row],[League]]&amp;Table1[[#This Row],[Team]]</f>
        <v>$150 Draft Champions Express Mar 27 7:00 pm Lg.3863Five Tool Players</v>
      </c>
      <c r="D745">
        <f>16-INDEX(STANDINGS_BA[],MATCH(Table1[[#This Row],[COMBINED]],STANDINGS_BA[COMBINED],0),COLUMN(STANDINGS_BA[PLACE IN LEAGUE]))</f>
        <v>7</v>
      </c>
      <c r="E745">
        <f>16-INDEX(STANDINGS_R[],MATCH(Table1[[#This Row],[COMBINED]],STANDINGS_R[COMBINED],0),COLUMN(STANDINGS_R[PLACE IN LEAGUE]))</f>
        <v>8</v>
      </c>
      <c r="F745">
        <f>16-INDEX(STANDINGS_HR[],MATCH(Table1[[#This Row],[COMBINED]],STANDINGS_HR[COMBINED],0),COLUMN(STANDINGS_HR[PLACE IN LEAGUE]))</f>
        <v>5</v>
      </c>
      <c r="G745">
        <f>16-INDEX(STANDINGS_RBI[],MATCH(Table1[[#This Row],[COMBINED]],STANDINGS_RBI[COMBINED],0),COLUMN(STANDINGS_RBI[PLACE IN LEAGUE]))</f>
        <v>4</v>
      </c>
      <c r="H745">
        <f>16-INDEX(STANDINGS_SB[],MATCH(Table1[[#This Row],[COMBINED]],STANDINGS_SB[COMBINED],0),COLUMN(STANDINGS_SB[PLACE IN LEAGUE]))</f>
        <v>4</v>
      </c>
      <c r="I745">
        <f>16-INDEX(STANDINGS_ERA[],MATCH(Table1[[#This Row],[COMBINED]],STANDINGS_ERA[COMBINED],0),COLUMN(STANDINGS_ERA[PLACE IN LEAGUE]))</f>
        <v>15</v>
      </c>
      <c r="J745">
        <f>16-INDEX(STANDINGS_WHIP[],MATCH(Table1[[#This Row],[COMBINED]],STANDINGS_WHIP[COMBINED],0),COLUMN(STANDINGS_WHIP[PLACE IN LEAGUE]))</f>
        <v>15</v>
      </c>
      <c r="K745">
        <f>16-INDEX(STANDINGS_W[],MATCH(Table1[[#This Row],[COMBINED]],STANDINGS_W[COMBINED],0),COLUMN(STANDINGS_W[PLACE IN LEAGUE]))</f>
        <v>15</v>
      </c>
      <c r="L745">
        <f>16-INDEX(STANDINGS_K[],MATCH(Table1[[#This Row],[COMBINED]],STANDINGS_K[COMBINED],0),COLUMN(STANDINGS_K[PLACE IN LEAGUE]))</f>
        <v>15</v>
      </c>
      <c r="M745">
        <f>16-INDEX(STANDINGS_SV[],MATCH(Table1[[#This Row],[COMBINED]],STANDINGS_SV[COMBINED],0),COLUMN(STANDINGS_SV[PLACE IN LEAGUE]))</f>
        <v>5</v>
      </c>
      <c r="N745">
        <f>SUM(Table1[[#This Row],[BA]:[SV]])</f>
        <v>93</v>
      </c>
      <c r="O745">
        <v>5</v>
      </c>
    </row>
    <row r="746" spans="1:15" x14ac:dyDescent="0.25">
      <c r="A746" t="s">
        <v>296</v>
      </c>
      <c r="B746" t="s">
        <v>1103</v>
      </c>
      <c r="C746" t="str">
        <f>Table1[[#This Row],[League]]&amp;Table1[[#This Row],[Team]]</f>
        <v>$150 Draft Champions Express Mar 27 7:00 pm Lg.3863Vegas Bandit</v>
      </c>
      <c r="D746">
        <f>16-INDEX(STANDINGS_BA[],MATCH(Table1[[#This Row],[COMBINED]],STANDINGS_BA[COMBINED],0),COLUMN(STANDINGS_BA[PLACE IN LEAGUE]))</f>
        <v>8</v>
      </c>
      <c r="E746">
        <f>16-INDEX(STANDINGS_R[],MATCH(Table1[[#This Row],[COMBINED]],STANDINGS_R[COMBINED],0),COLUMN(STANDINGS_R[PLACE IN LEAGUE]))</f>
        <v>15</v>
      </c>
      <c r="F746">
        <f>16-INDEX(STANDINGS_HR[],MATCH(Table1[[#This Row],[COMBINED]],STANDINGS_HR[COMBINED],0),COLUMN(STANDINGS_HR[PLACE IN LEAGUE]))</f>
        <v>10</v>
      </c>
      <c r="G746">
        <f>16-INDEX(STANDINGS_RBI[],MATCH(Table1[[#This Row],[COMBINED]],STANDINGS_RBI[COMBINED],0),COLUMN(STANDINGS_RBI[PLACE IN LEAGUE]))</f>
        <v>12</v>
      </c>
      <c r="H746">
        <f>16-INDEX(STANDINGS_SB[],MATCH(Table1[[#This Row],[COMBINED]],STANDINGS_SB[COMBINED],0),COLUMN(STANDINGS_SB[PLACE IN LEAGUE]))</f>
        <v>3</v>
      </c>
      <c r="I746">
        <f>16-INDEX(STANDINGS_ERA[],MATCH(Table1[[#This Row],[COMBINED]],STANDINGS_ERA[COMBINED],0),COLUMN(STANDINGS_ERA[PLACE IN LEAGUE]))</f>
        <v>7</v>
      </c>
      <c r="J746">
        <f>16-INDEX(STANDINGS_WHIP[],MATCH(Table1[[#This Row],[COMBINED]],STANDINGS_WHIP[COMBINED],0),COLUMN(STANDINGS_WHIP[PLACE IN LEAGUE]))</f>
        <v>6</v>
      </c>
      <c r="K746">
        <f>16-INDEX(STANDINGS_W[],MATCH(Table1[[#This Row],[COMBINED]],STANDINGS_W[COMBINED],0),COLUMN(STANDINGS_W[PLACE IN LEAGUE]))</f>
        <v>14</v>
      </c>
      <c r="L746">
        <f>16-INDEX(STANDINGS_K[],MATCH(Table1[[#This Row],[COMBINED]],STANDINGS_K[COMBINED],0),COLUMN(STANDINGS_K[PLACE IN LEAGUE]))</f>
        <v>14</v>
      </c>
      <c r="M746">
        <f>16-INDEX(STANDINGS_SV[],MATCH(Table1[[#This Row],[COMBINED]],STANDINGS_SV[COMBINED],0),COLUMN(STANDINGS_SV[PLACE IN LEAGUE]))</f>
        <v>1</v>
      </c>
      <c r="N746">
        <f>SUM(Table1[[#This Row],[BA]:[SV]])</f>
        <v>90</v>
      </c>
      <c r="O746">
        <v>6</v>
      </c>
    </row>
    <row r="747" spans="1:15" x14ac:dyDescent="0.25">
      <c r="A747" t="s">
        <v>1108</v>
      </c>
      <c r="B747" t="s">
        <v>1103</v>
      </c>
      <c r="C747" t="str">
        <f>Table1[[#This Row],[League]]&amp;Table1[[#This Row],[Team]]</f>
        <v>$150 Draft Champions Express Mar 27 7:00 pm Lg.3863stifflers funky munky</v>
      </c>
      <c r="D747">
        <f>16-INDEX(STANDINGS_BA[],MATCH(Table1[[#This Row],[COMBINED]],STANDINGS_BA[COMBINED],0),COLUMN(STANDINGS_BA[PLACE IN LEAGUE]))</f>
        <v>10</v>
      </c>
      <c r="E747">
        <f>16-INDEX(STANDINGS_R[],MATCH(Table1[[#This Row],[COMBINED]],STANDINGS_R[COMBINED],0),COLUMN(STANDINGS_R[PLACE IN LEAGUE]))</f>
        <v>12</v>
      </c>
      <c r="F747">
        <f>16-INDEX(STANDINGS_HR[],MATCH(Table1[[#This Row],[COMBINED]],STANDINGS_HR[COMBINED],0),COLUMN(STANDINGS_HR[PLACE IN LEAGUE]))</f>
        <v>9</v>
      </c>
      <c r="G747">
        <f>16-INDEX(STANDINGS_RBI[],MATCH(Table1[[#This Row],[COMBINED]],STANDINGS_RBI[COMBINED],0),COLUMN(STANDINGS_RBI[PLACE IN LEAGUE]))</f>
        <v>8</v>
      </c>
      <c r="H747">
        <f>16-INDEX(STANDINGS_SB[],MATCH(Table1[[#This Row],[COMBINED]],STANDINGS_SB[COMBINED],0),COLUMN(STANDINGS_SB[PLACE IN LEAGUE]))</f>
        <v>10</v>
      </c>
      <c r="I747">
        <f>16-INDEX(STANDINGS_ERA[],MATCH(Table1[[#This Row],[COMBINED]],STANDINGS_ERA[COMBINED],0),COLUMN(STANDINGS_ERA[PLACE IN LEAGUE]))</f>
        <v>9</v>
      </c>
      <c r="J747">
        <f>16-INDEX(STANDINGS_WHIP[],MATCH(Table1[[#This Row],[COMBINED]],STANDINGS_WHIP[COMBINED],0),COLUMN(STANDINGS_WHIP[PLACE IN LEAGUE]))</f>
        <v>13</v>
      </c>
      <c r="K747">
        <f>16-INDEX(STANDINGS_W[],MATCH(Table1[[#This Row],[COMBINED]],STANDINGS_W[COMBINED],0),COLUMN(STANDINGS_W[PLACE IN LEAGUE]))</f>
        <v>3</v>
      </c>
      <c r="L747">
        <f>16-INDEX(STANDINGS_K[],MATCH(Table1[[#This Row],[COMBINED]],STANDINGS_K[COMBINED],0),COLUMN(STANDINGS_K[PLACE IN LEAGUE]))</f>
        <v>4</v>
      </c>
      <c r="M747">
        <f>16-INDEX(STANDINGS_SV[],MATCH(Table1[[#This Row],[COMBINED]],STANDINGS_SV[COMBINED],0),COLUMN(STANDINGS_SV[PLACE IN LEAGUE]))</f>
        <v>4</v>
      </c>
      <c r="N747">
        <f>SUM(Table1[[#This Row],[BA]:[SV]])</f>
        <v>82</v>
      </c>
      <c r="O747">
        <v>7</v>
      </c>
    </row>
    <row r="748" spans="1:15" x14ac:dyDescent="0.25">
      <c r="A748" t="s">
        <v>420</v>
      </c>
      <c r="B748" t="s">
        <v>1103</v>
      </c>
      <c r="C748" t="str">
        <f>Table1[[#This Row],[League]]&amp;Table1[[#This Row],[Team]]</f>
        <v>$150 Draft Champions Express Mar 27 7:00 pm Lg.3863Blood Practice</v>
      </c>
      <c r="D748">
        <f>16-INDEX(STANDINGS_BA[],MATCH(Table1[[#This Row],[COMBINED]],STANDINGS_BA[COMBINED],0),COLUMN(STANDINGS_BA[PLACE IN LEAGUE]))</f>
        <v>5</v>
      </c>
      <c r="E748">
        <f>16-INDEX(STANDINGS_R[],MATCH(Table1[[#This Row],[COMBINED]],STANDINGS_R[COMBINED],0),COLUMN(STANDINGS_R[PLACE IN LEAGUE]))</f>
        <v>9</v>
      </c>
      <c r="F748">
        <f>16-INDEX(STANDINGS_HR[],MATCH(Table1[[#This Row],[COMBINED]],STANDINGS_HR[COMBINED],0),COLUMN(STANDINGS_HR[PLACE IN LEAGUE]))</f>
        <v>15</v>
      </c>
      <c r="G748">
        <f>16-INDEX(STANDINGS_RBI[],MATCH(Table1[[#This Row],[COMBINED]],STANDINGS_RBI[COMBINED],0),COLUMN(STANDINGS_RBI[PLACE IN LEAGUE]))</f>
        <v>13</v>
      </c>
      <c r="H748">
        <f>16-INDEX(STANDINGS_SB[],MATCH(Table1[[#This Row],[COMBINED]],STANDINGS_SB[COMBINED],0),COLUMN(STANDINGS_SB[PLACE IN LEAGUE]))</f>
        <v>5</v>
      </c>
      <c r="I748">
        <f>16-INDEX(STANDINGS_ERA[],MATCH(Table1[[#This Row],[COMBINED]],STANDINGS_ERA[COMBINED],0),COLUMN(STANDINGS_ERA[PLACE IN LEAGUE]))</f>
        <v>4</v>
      </c>
      <c r="J748">
        <f>16-INDEX(STANDINGS_WHIP[],MATCH(Table1[[#This Row],[COMBINED]],STANDINGS_WHIP[COMBINED],0),COLUMN(STANDINGS_WHIP[PLACE IN LEAGUE]))</f>
        <v>4</v>
      </c>
      <c r="K748">
        <f>16-INDEX(STANDINGS_W[],MATCH(Table1[[#This Row],[COMBINED]],STANDINGS_W[COMBINED],0),COLUMN(STANDINGS_W[PLACE IN LEAGUE]))</f>
        <v>5</v>
      </c>
      <c r="L748">
        <f>16-INDEX(STANDINGS_K[],MATCH(Table1[[#This Row],[COMBINED]],STANDINGS_K[COMBINED],0),COLUMN(STANDINGS_K[PLACE IN LEAGUE]))</f>
        <v>6</v>
      </c>
      <c r="M748">
        <f>16-INDEX(STANDINGS_SV[],MATCH(Table1[[#This Row],[COMBINED]],STANDINGS_SV[COMBINED],0),COLUMN(STANDINGS_SV[PLACE IN LEAGUE]))</f>
        <v>13</v>
      </c>
      <c r="N748">
        <f>SUM(Table1[[#This Row],[BA]:[SV]])</f>
        <v>79</v>
      </c>
      <c r="O748">
        <v>8</v>
      </c>
    </row>
    <row r="749" spans="1:15" x14ac:dyDescent="0.25">
      <c r="A749" t="s">
        <v>1112</v>
      </c>
      <c r="B749" t="s">
        <v>1103</v>
      </c>
      <c r="C749" t="str">
        <f>Table1[[#This Row],[League]]&amp;Table1[[#This Row],[Team]]</f>
        <v>$150 Draft Champions Express Mar 27 7:00 pm Lg.3863Trout and Pollock Odor</v>
      </c>
      <c r="D749">
        <f>16-INDEX(STANDINGS_BA[],MATCH(Table1[[#This Row],[COMBINED]],STANDINGS_BA[COMBINED],0),COLUMN(STANDINGS_BA[PLACE IN LEAGUE]))</f>
        <v>3</v>
      </c>
      <c r="E749">
        <f>16-INDEX(STANDINGS_R[],MATCH(Table1[[#This Row],[COMBINED]],STANDINGS_R[COMBINED],0),COLUMN(STANDINGS_R[PLACE IN LEAGUE]))</f>
        <v>11</v>
      </c>
      <c r="F749">
        <f>16-INDEX(STANDINGS_HR[],MATCH(Table1[[#This Row],[COMBINED]],STANDINGS_HR[COMBINED],0),COLUMN(STANDINGS_HR[PLACE IN LEAGUE]))</f>
        <v>12</v>
      </c>
      <c r="G749">
        <f>16-INDEX(STANDINGS_RBI[],MATCH(Table1[[#This Row],[COMBINED]],STANDINGS_RBI[COMBINED],0),COLUMN(STANDINGS_RBI[PLACE IN LEAGUE]))</f>
        <v>11</v>
      </c>
      <c r="H749">
        <f>16-INDEX(STANDINGS_SB[],MATCH(Table1[[#This Row],[COMBINED]],STANDINGS_SB[COMBINED],0),COLUMN(STANDINGS_SB[PLACE IN LEAGUE]))</f>
        <v>2</v>
      </c>
      <c r="I749">
        <f>16-INDEX(STANDINGS_ERA[],MATCH(Table1[[#This Row],[COMBINED]],STANDINGS_ERA[COMBINED],0),COLUMN(STANDINGS_ERA[PLACE IN LEAGUE]))</f>
        <v>5</v>
      </c>
      <c r="J749">
        <f>16-INDEX(STANDINGS_WHIP[],MATCH(Table1[[#This Row],[COMBINED]],STANDINGS_WHIP[COMBINED],0),COLUMN(STANDINGS_WHIP[PLACE IN LEAGUE]))</f>
        <v>5</v>
      </c>
      <c r="K749">
        <f>16-INDEX(STANDINGS_W[],MATCH(Table1[[#This Row],[COMBINED]],STANDINGS_W[COMBINED],0),COLUMN(STANDINGS_W[PLACE IN LEAGUE]))</f>
        <v>9</v>
      </c>
      <c r="L749">
        <f>16-INDEX(STANDINGS_K[],MATCH(Table1[[#This Row],[COMBINED]],STANDINGS_K[COMBINED],0),COLUMN(STANDINGS_K[PLACE IN LEAGUE]))</f>
        <v>10</v>
      </c>
      <c r="M749">
        <f>16-INDEX(STANDINGS_SV[],MATCH(Table1[[#This Row],[COMBINED]],STANDINGS_SV[COMBINED],0),COLUMN(STANDINGS_SV[PLACE IN LEAGUE]))</f>
        <v>9</v>
      </c>
      <c r="N749">
        <f>SUM(Table1[[#This Row],[BA]:[SV]])</f>
        <v>77</v>
      </c>
      <c r="O749">
        <v>9</v>
      </c>
    </row>
    <row r="750" spans="1:15" x14ac:dyDescent="0.25">
      <c r="A750" t="s">
        <v>1109</v>
      </c>
      <c r="B750" t="s">
        <v>1103</v>
      </c>
      <c r="C750" t="str">
        <f>Table1[[#This Row],[League]]&amp;Table1[[#This Row],[Team]]</f>
        <v>$150 Draft Champions Express Mar 27 7:00 pm Lg.3863Blowhards</v>
      </c>
      <c r="D750">
        <f>16-INDEX(STANDINGS_BA[],MATCH(Table1[[#This Row],[COMBINED]],STANDINGS_BA[COMBINED],0),COLUMN(STANDINGS_BA[PLACE IN LEAGUE]))</f>
        <v>9</v>
      </c>
      <c r="E750">
        <f>16-INDEX(STANDINGS_R[],MATCH(Table1[[#This Row],[COMBINED]],STANDINGS_R[COMBINED],0),COLUMN(STANDINGS_R[PLACE IN LEAGUE]))</f>
        <v>5</v>
      </c>
      <c r="F750">
        <f>16-INDEX(STANDINGS_HR[],MATCH(Table1[[#This Row],[COMBINED]],STANDINGS_HR[COMBINED],0),COLUMN(STANDINGS_HR[PLACE IN LEAGUE]))</f>
        <v>3</v>
      </c>
      <c r="G750">
        <f>16-INDEX(STANDINGS_RBI[],MATCH(Table1[[#This Row],[COMBINED]],STANDINGS_RBI[COMBINED],0),COLUMN(STANDINGS_RBI[PLACE IN LEAGUE]))</f>
        <v>6</v>
      </c>
      <c r="H750">
        <f>16-INDEX(STANDINGS_SB[],MATCH(Table1[[#This Row],[COMBINED]],STANDINGS_SB[COMBINED],0),COLUMN(STANDINGS_SB[PLACE IN LEAGUE]))</f>
        <v>6</v>
      </c>
      <c r="I750">
        <f>16-INDEX(STANDINGS_ERA[],MATCH(Table1[[#This Row],[COMBINED]],STANDINGS_ERA[COMBINED],0),COLUMN(STANDINGS_ERA[PLACE IN LEAGUE]))</f>
        <v>11</v>
      </c>
      <c r="J750">
        <f>16-INDEX(STANDINGS_WHIP[],MATCH(Table1[[#This Row],[COMBINED]],STANDINGS_WHIP[COMBINED],0),COLUMN(STANDINGS_WHIP[PLACE IN LEAGUE]))</f>
        <v>12</v>
      </c>
      <c r="K750">
        <f>16-INDEX(STANDINGS_W[],MATCH(Table1[[#This Row],[COMBINED]],STANDINGS_W[COMBINED],0),COLUMN(STANDINGS_W[PLACE IN LEAGUE]))</f>
        <v>7</v>
      </c>
      <c r="L750">
        <f>16-INDEX(STANDINGS_K[],MATCH(Table1[[#This Row],[COMBINED]],STANDINGS_K[COMBINED],0),COLUMN(STANDINGS_K[PLACE IN LEAGUE]))</f>
        <v>7</v>
      </c>
      <c r="M750">
        <f>16-INDEX(STANDINGS_SV[],MATCH(Table1[[#This Row],[COMBINED]],STANDINGS_SV[COMBINED],0),COLUMN(STANDINGS_SV[PLACE IN LEAGUE]))</f>
        <v>2</v>
      </c>
      <c r="N750">
        <f>SUM(Table1[[#This Row],[BA]:[SV]])</f>
        <v>68</v>
      </c>
      <c r="O750">
        <v>10</v>
      </c>
    </row>
    <row r="751" spans="1:15" x14ac:dyDescent="0.25">
      <c r="A751" t="s">
        <v>1009</v>
      </c>
      <c r="B751" t="s">
        <v>1103</v>
      </c>
      <c r="C751" t="str">
        <f>Table1[[#This Row],[League]]&amp;Table1[[#This Row],[Team]]</f>
        <v>$150 Draft Champions Express Mar 27 7:00 pm Lg.3863Team Rasmusson</v>
      </c>
      <c r="D751">
        <f>16-INDEX(STANDINGS_BA[],MATCH(Table1[[#This Row],[COMBINED]],STANDINGS_BA[COMBINED],0),COLUMN(STANDINGS_BA[PLACE IN LEAGUE]))</f>
        <v>6</v>
      </c>
      <c r="E751">
        <f>16-INDEX(STANDINGS_R[],MATCH(Table1[[#This Row],[COMBINED]],STANDINGS_R[COMBINED],0),COLUMN(STANDINGS_R[PLACE IN LEAGUE]))</f>
        <v>7</v>
      </c>
      <c r="F751">
        <f>16-INDEX(STANDINGS_HR[],MATCH(Table1[[#This Row],[COMBINED]],STANDINGS_HR[COMBINED],0),COLUMN(STANDINGS_HR[PLACE IN LEAGUE]))</f>
        <v>8</v>
      </c>
      <c r="G751">
        <f>16-INDEX(STANDINGS_RBI[],MATCH(Table1[[#This Row],[COMBINED]],STANDINGS_RBI[COMBINED],0),COLUMN(STANDINGS_RBI[PLACE IN LEAGUE]))</f>
        <v>10</v>
      </c>
      <c r="H751">
        <f>16-INDEX(STANDINGS_SB[],MATCH(Table1[[#This Row],[COMBINED]],STANDINGS_SB[COMBINED],0),COLUMN(STANDINGS_SB[PLACE IN LEAGUE]))</f>
        <v>7</v>
      </c>
      <c r="I751">
        <f>16-INDEX(STANDINGS_ERA[],MATCH(Table1[[#This Row],[COMBINED]],STANDINGS_ERA[COMBINED],0),COLUMN(STANDINGS_ERA[PLACE IN LEAGUE]))</f>
        <v>2</v>
      </c>
      <c r="J751">
        <f>16-INDEX(STANDINGS_WHIP[],MATCH(Table1[[#This Row],[COMBINED]],STANDINGS_WHIP[COMBINED],0),COLUMN(STANDINGS_WHIP[PLACE IN LEAGUE]))</f>
        <v>3</v>
      </c>
      <c r="K751">
        <f>16-INDEX(STANDINGS_W[],MATCH(Table1[[#This Row],[COMBINED]],STANDINGS_W[COMBINED],0),COLUMN(STANDINGS_W[PLACE IN LEAGUE]))</f>
        <v>8</v>
      </c>
      <c r="L751">
        <f>16-INDEX(STANDINGS_K[],MATCH(Table1[[#This Row],[COMBINED]],STANDINGS_K[COMBINED],0),COLUMN(STANDINGS_K[PLACE IN LEAGUE]))</f>
        <v>8</v>
      </c>
      <c r="M751">
        <f>16-INDEX(STANDINGS_SV[],MATCH(Table1[[#This Row],[COMBINED]],STANDINGS_SV[COMBINED],0),COLUMN(STANDINGS_SV[PLACE IN LEAGUE]))</f>
        <v>7</v>
      </c>
      <c r="N751">
        <f>SUM(Table1[[#This Row],[BA]:[SV]])</f>
        <v>66</v>
      </c>
      <c r="O751">
        <v>11</v>
      </c>
    </row>
    <row r="752" spans="1:15" x14ac:dyDescent="0.25">
      <c r="A752" t="s">
        <v>1111</v>
      </c>
      <c r="B752" t="s">
        <v>1103</v>
      </c>
      <c r="C752" t="str">
        <f>Table1[[#This Row],[League]]&amp;Table1[[#This Row],[Team]]</f>
        <v>$150 Draft Champions Express Mar 27 7:00 pm Lg.386357 Via Ziccardi</v>
      </c>
      <c r="D752">
        <f>16-INDEX(STANDINGS_BA[],MATCH(Table1[[#This Row],[COMBINED]],STANDINGS_BA[COMBINED],0),COLUMN(STANDINGS_BA[PLACE IN LEAGUE]))</f>
        <v>4</v>
      </c>
      <c r="E752">
        <f>16-INDEX(STANDINGS_R[],MATCH(Table1[[#This Row],[COMBINED]],STANDINGS_R[COMBINED],0),COLUMN(STANDINGS_R[PLACE IN LEAGUE]))</f>
        <v>2</v>
      </c>
      <c r="F752">
        <f>16-INDEX(STANDINGS_HR[],MATCH(Table1[[#This Row],[COMBINED]],STANDINGS_HR[COMBINED],0),COLUMN(STANDINGS_HR[PLACE IN LEAGUE]))</f>
        <v>4</v>
      </c>
      <c r="G752">
        <f>16-INDEX(STANDINGS_RBI[],MATCH(Table1[[#This Row],[COMBINED]],STANDINGS_RBI[COMBINED],0),COLUMN(STANDINGS_RBI[PLACE IN LEAGUE]))</f>
        <v>3</v>
      </c>
      <c r="H752">
        <f>16-INDEX(STANDINGS_SB[],MATCH(Table1[[#This Row],[COMBINED]],STANDINGS_SB[COMBINED],0),COLUMN(STANDINGS_SB[PLACE IN LEAGUE]))</f>
        <v>8</v>
      </c>
      <c r="I752">
        <f>16-INDEX(STANDINGS_ERA[],MATCH(Table1[[#This Row],[COMBINED]],STANDINGS_ERA[COMBINED],0),COLUMN(STANDINGS_ERA[PLACE IN LEAGUE]))</f>
        <v>8</v>
      </c>
      <c r="J752">
        <f>16-INDEX(STANDINGS_WHIP[],MATCH(Table1[[#This Row],[COMBINED]],STANDINGS_WHIP[COMBINED],0),COLUMN(STANDINGS_WHIP[PLACE IN LEAGUE]))</f>
        <v>10</v>
      </c>
      <c r="K752">
        <f>16-INDEX(STANDINGS_W[],MATCH(Table1[[#This Row],[COMBINED]],STANDINGS_W[COMBINED],0),COLUMN(STANDINGS_W[PLACE IN LEAGUE]))</f>
        <v>6</v>
      </c>
      <c r="L752">
        <f>16-INDEX(STANDINGS_K[],MATCH(Table1[[#This Row],[COMBINED]],STANDINGS_K[COMBINED],0),COLUMN(STANDINGS_K[PLACE IN LEAGUE]))</f>
        <v>5</v>
      </c>
      <c r="M752">
        <f>16-INDEX(STANDINGS_SV[],MATCH(Table1[[#This Row],[COMBINED]],STANDINGS_SV[COMBINED],0),COLUMN(STANDINGS_SV[PLACE IN LEAGUE]))</f>
        <v>15</v>
      </c>
      <c r="N752">
        <f>SUM(Table1[[#This Row],[BA]:[SV]])</f>
        <v>65</v>
      </c>
      <c r="O752">
        <v>12</v>
      </c>
    </row>
    <row r="753" spans="1:15" x14ac:dyDescent="0.25">
      <c r="A753" t="s">
        <v>1104</v>
      </c>
      <c r="B753" t="s">
        <v>1103</v>
      </c>
      <c r="C753" t="str">
        <f>Table1[[#This Row],[League]]&amp;Table1[[#This Row],[Team]]</f>
        <v>$150 Draft Champions Express Mar 27 7:00 pm Lg.3863Team Tagliaferri</v>
      </c>
      <c r="D753">
        <f>16-INDEX(STANDINGS_BA[],MATCH(Table1[[#This Row],[COMBINED]],STANDINGS_BA[COMBINED],0),COLUMN(STANDINGS_BA[PLACE IN LEAGUE]))</f>
        <v>14</v>
      </c>
      <c r="E753">
        <f>16-INDEX(STANDINGS_R[],MATCH(Table1[[#This Row],[COMBINED]],STANDINGS_R[COMBINED],0),COLUMN(STANDINGS_R[PLACE IN LEAGUE]))</f>
        <v>6</v>
      </c>
      <c r="F753">
        <f>16-INDEX(STANDINGS_HR[],MATCH(Table1[[#This Row],[COMBINED]],STANDINGS_HR[COMBINED],0),COLUMN(STANDINGS_HR[PLACE IN LEAGUE]))</f>
        <v>6</v>
      </c>
      <c r="G753">
        <f>16-INDEX(STANDINGS_RBI[],MATCH(Table1[[#This Row],[COMBINED]],STANDINGS_RBI[COMBINED],0),COLUMN(STANDINGS_RBI[PLACE IN LEAGUE]))</f>
        <v>5</v>
      </c>
      <c r="H753">
        <f>16-INDEX(STANDINGS_SB[],MATCH(Table1[[#This Row],[COMBINED]],STANDINGS_SB[COMBINED],0),COLUMN(STANDINGS_SB[PLACE IN LEAGUE]))</f>
        <v>9</v>
      </c>
      <c r="I753">
        <f>16-INDEX(STANDINGS_ERA[],MATCH(Table1[[#This Row],[COMBINED]],STANDINGS_ERA[COMBINED],0),COLUMN(STANDINGS_ERA[PLACE IN LEAGUE]))</f>
        <v>1</v>
      </c>
      <c r="J753">
        <f>16-INDEX(STANDINGS_WHIP[],MATCH(Table1[[#This Row],[COMBINED]],STANDINGS_WHIP[COMBINED],0),COLUMN(STANDINGS_WHIP[PLACE IN LEAGUE]))</f>
        <v>2</v>
      </c>
      <c r="K753">
        <f>16-INDEX(STANDINGS_W[],MATCH(Table1[[#This Row],[COMBINED]],STANDINGS_W[COMBINED],0),COLUMN(STANDINGS_W[PLACE IN LEAGUE]))</f>
        <v>4</v>
      </c>
      <c r="L753">
        <f>16-INDEX(STANDINGS_K[],MATCH(Table1[[#This Row],[COMBINED]],STANDINGS_K[COMBINED],0),COLUMN(STANDINGS_K[PLACE IN LEAGUE]))</f>
        <v>3</v>
      </c>
      <c r="M753">
        <f>16-INDEX(STANDINGS_SV[],MATCH(Table1[[#This Row],[COMBINED]],STANDINGS_SV[COMBINED],0),COLUMN(STANDINGS_SV[PLACE IN LEAGUE]))</f>
        <v>6</v>
      </c>
      <c r="N753">
        <f>SUM(Table1[[#This Row],[BA]:[SV]])</f>
        <v>56</v>
      </c>
      <c r="O753">
        <v>13</v>
      </c>
    </row>
    <row r="754" spans="1:15" x14ac:dyDescent="0.25">
      <c r="A754" t="s">
        <v>136</v>
      </c>
      <c r="B754" t="s">
        <v>1103</v>
      </c>
      <c r="C754" t="str">
        <f>Table1[[#This Row],[League]]&amp;Table1[[#This Row],[Team]]</f>
        <v>$150 Draft Champions Express Mar 27 7:00 pm Lg.3863Team Easterlin</v>
      </c>
      <c r="D754">
        <f>16-INDEX(STANDINGS_BA[],MATCH(Table1[[#This Row],[COMBINED]],STANDINGS_BA[COMBINED],0),COLUMN(STANDINGS_BA[PLACE IN LEAGUE]))</f>
        <v>2</v>
      </c>
      <c r="E754">
        <f>16-INDEX(STANDINGS_R[],MATCH(Table1[[#This Row],[COMBINED]],STANDINGS_R[COMBINED],0),COLUMN(STANDINGS_R[PLACE IN LEAGUE]))</f>
        <v>3</v>
      </c>
      <c r="F754">
        <f>16-INDEX(STANDINGS_HR[],MATCH(Table1[[#This Row],[COMBINED]],STANDINGS_HR[COMBINED],0),COLUMN(STANDINGS_HR[PLACE IN LEAGUE]))</f>
        <v>11</v>
      </c>
      <c r="G754">
        <f>16-INDEX(STANDINGS_RBI[],MATCH(Table1[[#This Row],[COMBINED]],STANDINGS_RBI[COMBINED],0),COLUMN(STANDINGS_RBI[PLACE IN LEAGUE]))</f>
        <v>7</v>
      </c>
      <c r="H754">
        <f>16-INDEX(STANDINGS_SB[],MATCH(Table1[[#This Row],[COMBINED]],STANDINGS_SB[COMBINED],0),COLUMN(STANDINGS_SB[PLACE IN LEAGUE]))</f>
        <v>1</v>
      </c>
      <c r="I754">
        <f>16-INDEX(STANDINGS_ERA[],MATCH(Table1[[#This Row],[COMBINED]],STANDINGS_ERA[COMBINED],0),COLUMN(STANDINGS_ERA[PLACE IN LEAGUE]))</f>
        <v>10</v>
      </c>
      <c r="J754">
        <f>16-INDEX(STANDINGS_WHIP[],MATCH(Table1[[#This Row],[COMBINED]],STANDINGS_WHIP[COMBINED],0),COLUMN(STANDINGS_WHIP[PLACE IN LEAGUE]))</f>
        <v>8</v>
      </c>
      <c r="K754">
        <f>16-INDEX(STANDINGS_W[],MATCH(Table1[[#This Row],[COMBINED]],STANDINGS_W[COMBINED],0),COLUMN(STANDINGS_W[PLACE IN LEAGUE]))</f>
        <v>1</v>
      </c>
      <c r="L754">
        <f>16-INDEX(STANDINGS_K[],MATCH(Table1[[#This Row],[COMBINED]],STANDINGS_K[COMBINED],0),COLUMN(STANDINGS_K[PLACE IN LEAGUE]))</f>
        <v>1</v>
      </c>
      <c r="M754">
        <f>16-INDEX(STANDINGS_SV[],MATCH(Table1[[#This Row],[COMBINED]],STANDINGS_SV[COMBINED],0),COLUMN(STANDINGS_SV[PLACE IN LEAGUE]))</f>
        <v>11</v>
      </c>
      <c r="N754">
        <f>SUM(Table1[[#This Row],[BA]:[SV]])</f>
        <v>55</v>
      </c>
      <c r="O754">
        <v>14</v>
      </c>
    </row>
    <row r="755" spans="1:15" x14ac:dyDescent="0.25">
      <c r="A755" t="s">
        <v>220</v>
      </c>
      <c r="B755" t="s">
        <v>1103</v>
      </c>
      <c r="C755" t="str">
        <f>Table1[[#This Row],[League]]&amp;Table1[[#This Row],[Team]]</f>
        <v>$150 Draft Champions Express Mar 27 7:00 pm Lg.3863The Freak Show</v>
      </c>
      <c r="D755">
        <f>16-INDEX(STANDINGS_BA[],MATCH(Table1[[#This Row],[COMBINED]],STANDINGS_BA[COMBINED],0),COLUMN(STANDINGS_BA[PLACE IN LEAGUE]))</f>
        <v>1</v>
      </c>
      <c r="E755">
        <f>16-INDEX(STANDINGS_R[],MATCH(Table1[[#This Row],[COMBINED]],STANDINGS_R[COMBINED],0),COLUMN(STANDINGS_R[PLACE IN LEAGUE]))</f>
        <v>1</v>
      </c>
      <c r="F755">
        <f>16-INDEX(STANDINGS_HR[],MATCH(Table1[[#This Row],[COMBINED]],STANDINGS_HR[COMBINED],0),COLUMN(STANDINGS_HR[PLACE IN LEAGUE]))</f>
        <v>2</v>
      </c>
      <c r="G755">
        <f>16-INDEX(STANDINGS_RBI[],MATCH(Table1[[#This Row],[COMBINED]],STANDINGS_RBI[COMBINED],0),COLUMN(STANDINGS_RBI[PLACE IN LEAGUE]))</f>
        <v>2</v>
      </c>
      <c r="H755">
        <f>16-INDEX(STANDINGS_SB[],MATCH(Table1[[#This Row],[COMBINED]],STANDINGS_SB[COMBINED],0),COLUMN(STANDINGS_SB[PLACE IN LEAGUE]))</f>
        <v>11</v>
      </c>
      <c r="I755">
        <f>16-INDEX(STANDINGS_ERA[],MATCH(Table1[[#This Row],[COMBINED]],STANDINGS_ERA[COMBINED],0),COLUMN(STANDINGS_ERA[PLACE IN LEAGUE]))</f>
        <v>3</v>
      </c>
      <c r="J755">
        <f>16-INDEX(STANDINGS_WHIP[],MATCH(Table1[[#This Row],[COMBINED]],STANDINGS_WHIP[COMBINED],0),COLUMN(STANDINGS_WHIP[PLACE IN LEAGUE]))</f>
        <v>1</v>
      </c>
      <c r="K755">
        <f>16-INDEX(STANDINGS_W[],MATCH(Table1[[#This Row],[COMBINED]],STANDINGS_W[COMBINED],0),COLUMN(STANDINGS_W[PLACE IN LEAGUE]))</f>
        <v>2</v>
      </c>
      <c r="L755">
        <f>16-INDEX(STANDINGS_K[],MATCH(Table1[[#This Row],[COMBINED]],STANDINGS_K[COMBINED],0),COLUMN(STANDINGS_K[PLACE IN LEAGUE]))</f>
        <v>2</v>
      </c>
      <c r="M755">
        <f>16-INDEX(STANDINGS_SV[],MATCH(Table1[[#This Row],[COMBINED]],STANDINGS_SV[COMBINED],0),COLUMN(STANDINGS_SV[PLACE IN LEAGUE]))</f>
        <v>14</v>
      </c>
      <c r="N755">
        <f>SUM(Table1[[#This Row],[BA]:[SV]])</f>
        <v>39</v>
      </c>
      <c r="O755">
        <v>15</v>
      </c>
    </row>
    <row r="756" spans="1:15" x14ac:dyDescent="0.25">
      <c r="A756" t="s">
        <v>1118</v>
      </c>
      <c r="B756" t="s">
        <v>1113</v>
      </c>
      <c r="C756" t="str">
        <f>Table1[[#This Row],[League]]&amp;Table1[[#This Row],[Team]]</f>
        <v>$150 Draft Champions Express Mar 27 7:00 pm Lg.4039Team McBride</v>
      </c>
      <c r="D756">
        <f>16-INDEX(STANDINGS_BA[],MATCH(Table1[[#This Row],[COMBINED]],STANDINGS_BA[COMBINED],0),COLUMN(STANDINGS_BA[PLACE IN LEAGUE]))</f>
        <v>10</v>
      </c>
      <c r="E756">
        <f>16-INDEX(STANDINGS_R[],MATCH(Table1[[#This Row],[COMBINED]],STANDINGS_R[COMBINED],0),COLUMN(STANDINGS_R[PLACE IN LEAGUE]))</f>
        <v>13</v>
      </c>
      <c r="F756">
        <f>16-INDEX(STANDINGS_HR[],MATCH(Table1[[#This Row],[COMBINED]],STANDINGS_HR[COMBINED],0),COLUMN(STANDINGS_HR[PLACE IN LEAGUE]))</f>
        <v>12</v>
      </c>
      <c r="G756">
        <f>16-INDEX(STANDINGS_RBI[],MATCH(Table1[[#This Row],[COMBINED]],STANDINGS_RBI[COMBINED],0),COLUMN(STANDINGS_RBI[PLACE IN LEAGUE]))</f>
        <v>12</v>
      </c>
      <c r="H756">
        <f>16-INDEX(STANDINGS_SB[],MATCH(Table1[[#This Row],[COMBINED]],STANDINGS_SB[COMBINED],0),COLUMN(STANDINGS_SB[PLACE IN LEAGUE]))</f>
        <v>13</v>
      </c>
      <c r="I756">
        <f>16-INDEX(STANDINGS_ERA[],MATCH(Table1[[#This Row],[COMBINED]],STANDINGS_ERA[COMBINED],0),COLUMN(STANDINGS_ERA[PLACE IN LEAGUE]))</f>
        <v>6</v>
      </c>
      <c r="J756">
        <f>16-INDEX(STANDINGS_WHIP[],MATCH(Table1[[#This Row],[COMBINED]],STANDINGS_WHIP[COMBINED],0),COLUMN(STANDINGS_WHIP[PLACE IN LEAGUE]))</f>
        <v>13</v>
      </c>
      <c r="K756">
        <f>16-INDEX(STANDINGS_W[],MATCH(Table1[[#This Row],[COMBINED]],STANDINGS_W[COMBINED],0),COLUMN(STANDINGS_W[PLACE IN LEAGUE]))</f>
        <v>11</v>
      </c>
      <c r="L756">
        <f>16-INDEX(STANDINGS_K[],MATCH(Table1[[#This Row],[COMBINED]],STANDINGS_K[COMBINED],0),COLUMN(STANDINGS_K[PLACE IN LEAGUE]))</f>
        <v>11</v>
      </c>
      <c r="M756">
        <f>16-INDEX(STANDINGS_SV[],MATCH(Table1[[#This Row],[COMBINED]],STANDINGS_SV[COMBINED],0),COLUMN(STANDINGS_SV[PLACE IN LEAGUE]))</f>
        <v>5</v>
      </c>
      <c r="N756">
        <f>SUM(Table1[[#This Row],[BA]:[SV]])</f>
        <v>106</v>
      </c>
      <c r="O756">
        <v>1</v>
      </c>
    </row>
    <row r="757" spans="1:15" x14ac:dyDescent="0.25">
      <c r="A757" t="s">
        <v>294</v>
      </c>
      <c r="B757" t="s">
        <v>1113</v>
      </c>
      <c r="C757" t="str">
        <f>Table1[[#This Row],[League]]&amp;Table1[[#This Row],[Team]]</f>
        <v>$150 Draft Champions Express Mar 27 7:00 pm Lg.4039Return Of The Jedi</v>
      </c>
      <c r="D757">
        <f>16-INDEX(STANDINGS_BA[],MATCH(Table1[[#This Row],[COMBINED]],STANDINGS_BA[COMBINED],0),COLUMN(STANDINGS_BA[PLACE IN LEAGUE]))</f>
        <v>15</v>
      </c>
      <c r="E757">
        <f>16-INDEX(STANDINGS_R[],MATCH(Table1[[#This Row],[COMBINED]],STANDINGS_R[COMBINED],0),COLUMN(STANDINGS_R[PLACE IN LEAGUE]))</f>
        <v>8</v>
      </c>
      <c r="F757">
        <f>16-INDEX(STANDINGS_HR[],MATCH(Table1[[#This Row],[COMBINED]],STANDINGS_HR[COMBINED],0),COLUMN(STANDINGS_HR[PLACE IN LEAGUE]))</f>
        <v>8</v>
      </c>
      <c r="G757">
        <f>16-INDEX(STANDINGS_RBI[],MATCH(Table1[[#This Row],[COMBINED]],STANDINGS_RBI[COMBINED],0),COLUMN(STANDINGS_RBI[PLACE IN LEAGUE]))</f>
        <v>11</v>
      </c>
      <c r="H757">
        <f>16-INDEX(STANDINGS_SB[],MATCH(Table1[[#This Row],[COMBINED]],STANDINGS_SB[COMBINED],0),COLUMN(STANDINGS_SB[PLACE IN LEAGUE]))</f>
        <v>5</v>
      </c>
      <c r="I757">
        <f>16-INDEX(STANDINGS_ERA[],MATCH(Table1[[#This Row],[COMBINED]],STANDINGS_ERA[COMBINED],0),COLUMN(STANDINGS_ERA[PLACE IN LEAGUE]))</f>
        <v>14</v>
      </c>
      <c r="J757">
        <f>16-INDEX(STANDINGS_WHIP[],MATCH(Table1[[#This Row],[COMBINED]],STANDINGS_WHIP[COMBINED],0),COLUMN(STANDINGS_WHIP[PLACE IN LEAGUE]))</f>
        <v>7</v>
      </c>
      <c r="K757">
        <f>16-INDEX(STANDINGS_W[],MATCH(Table1[[#This Row],[COMBINED]],STANDINGS_W[COMBINED],0),COLUMN(STANDINGS_W[PLACE IN LEAGUE]))</f>
        <v>14</v>
      </c>
      <c r="L757">
        <f>16-INDEX(STANDINGS_K[],MATCH(Table1[[#This Row],[COMBINED]],STANDINGS_K[COMBINED],0),COLUMN(STANDINGS_K[PLACE IN LEAGUE]))</f>
        <v>12</v>
      </c>
      <c r="M757">
        <f>16-INDEX(STANDINGS_SV[],MATCH(Table1[[#This Row],[COMBINED]],STANDINGS_SV[COMBINED],0),COLUMN(STANDINGS_SV[PLACE IN LEAGUE]))</f>
        <v>11</v>
      </c>
      <c r="N757">
        <f>SUM(Table1[[#This Row],[BA]:[SV]])</f>
        <v>105</v>
      </c>
      <c r="O757">
        <v>2</v>
      </c>
    </row>
    <row r="758" spans="1:15" x14ac:dyDescent="0.25">
      <c r="A758" t="s">
        <v>1114</v>
      </c>
      <c r="B758" t="s">
        <v>1113</v>
      </c>
      <c r="C758" t="str">
        <f>Table1[[#This Row],[League]]&amp;Table1[[#This Row],[Team]]</f>
        <v>$150 Draft Champions Express Mar 27 7:00 pm Lg.4039Purple Sam</v>
      </c>
      <c r="D758">
        <f>16-INDEX(STANDINGS_BA[],MATCH(Table1[[#This Row],[COMBINED]],STANDINGS_BA[COMBINED],0),COLUMN(STANDINGS_BA[PLACE IN LEAGUE]))</f>
        <v>14</v>
      </c>
      <c r="E758">
        <f>16-INDEX(STANDINGS_R[],MATCH(Table1[[#This Row],[COMBINED]],STANDINGS_R[COMBINED],0),COLUMN(STANDINGS_R[PLACE IN LEAGUE]))</f>
        <v>15</v>
      </c>
      <c r="F758">
        <f>16-INDEX(STANDINGS_HR[],MATCH(Table1[[#This Row],[COMBINED]],STANDINGS_HR[COMBINED],0),COLUMN(STANDINGS_HR[PLACE IN LEAGUE]))</f>
        <v>14</v>
      </c>
      <c r="G758">
        <f>16-INDEX(STANDINGS_RBI[],MATCH(Table1[[#This Row],[COMBINED]],STANDINGS_RBI[COMBINED],0),COLUMN(STANDINGS_RBI[PLACE IN LEAGUE]))</f>
        <v>15</v>
      </c>
      <c r="H758">
        <f>16-INDEX(STANDINGS_SB[],MATCH(Table1[[#This Row],[COMBINED]],STANDINGS_SB[COMBINED],0),COLUMN(STANDINGS_SB[PLACE IN LEAGUE]))</f>
        <v>14</v>
      </c>
      <c r="I758">
        <f>16-INDEX(STANDINGS_ERA[],MATCH(Table1[[#This Row],[COMBINED]],STANDINGS_ERA[COMBINED],0),COLUMN(STANDINGS_ERA[PLACE IN LEAGUE]))</f>
        <v>3</v>
      </c>
      <c r="J758">
        <f>16-INDEX(STANDINGS_WHIP[],MATCH(Table1[[#This Row],[COMBINED]],STANDINGS_WHIP[COMBINED],0),COLUMN(STANDINGS_WHIP[PLACE IN LEAGUE]))</f>
        <v>5</v>
      </c>
      <c r="K758">
        <f>16-INDEX(STANDINGS_W[],MATCH(Table1[[#This Row],[COMBINED]],STANDINGS_W[COMBINED],0),COLUMN(STANDINGS_W[PLACE IN LEAGUE]))</f>
        <v>5</v>
      </c>
      <c r="L758">
        <f>16-INDEX(STANDINGS_K[],MATCH(Table1[[#This Row],[COMBINED]],STANDINGS_K[COMBINED],0),COLUMN(STANDINGS_K[PLACE IN LEAGUE]))</f>
        <v>9</v>
      </c>
      <c r="M758">
        <f>16-INDEX(STANDINGS_SV[],MATCH(Table1[[#This Row],[COMBINED]],STANDINGS_SV[COMBINED],0),COLUMN(STANDINGS_SV[PLACE IN LEAGUE]))</f>
        <v>10</v>
      </c>
      <c r="N758">
        <f>SUM(Table1[[#This Row],[BA]:[SV]])</f>
        <v>104</v>
      </c>
      <c r="O758">
        <v>3</v>
      </c>
    </row>
    <row r="759" spans="1:15" x14ac:dyDescent="0.25">
      <c r="A759" t="s">
        <v>327</v>
      </c>
      <c r="B759" t="s">
        <v>1113</v>
      </c>
      <c r="C759" t="str">
        <f>Table1[[#This Row],[League]]&amp;Table1[[#This Row],[Team]]</f>
        <v>$150 Draft Champions Express Mar 27 7:00 pm Lg.4039Team Dilworth</v>
      </c>
      <c r="D759">
        <f>16-INDEX(STANDINGS_BA[],MATCH(Table1[[#This Row],[COMBINED]],STANDINGS_BA[COMBINED],0),COLUMN(STANDINGS_BA[PLACE IN LEAGUE]))</f>
        <v>7</v>
      </c>
      <c r="E759">
        <f>16-INDEX(STANDINGS_R[],MATCH(Table1[[#This Row],[COMBINED]],STANDINGS_R[COMBINED],0),COLUMN(STANDINGS_R[PLACE IN LEAGUE]))</f>
        <v>14</v>
      </c>
      <c r="F759">
        <f>16-INDEX(STANDINGS_HR[],MATCH(Table1[[#This Row],[COMBINED]],STANDINGS_HR[COMBINED],0),COLUMN(STANDINGS_HR[PLACE IN LEAGUE]))</f>
        <v>15</v>
      </c>
      <c r="G759">
        <f>16-INDEX(STANDINGS_RBI[],MATCH(Table1[[#This Row],[COMBINED]],STANDINGS_RBI[COMBINED],0),COLUMN(STANDINGS_RBI[PLACE IN LEAGUE]))</f>
        <v>13</v>
      </c>
      <c r="H759">
        <f>16-INDEX(STANDINGS_SB[],MATCH(Table1[[#This Row],[COMBINED]],STANDINGS_SB[COMBINED],0),COLUMN(STANDINGS_SB[PLACE IN LEAGUE]))</f>
        <v>9</v>
      </c>
      <c r="I759">
        <f>16-INDEX(STANDINGS_ERA[],MATCH(Table1[[#This Row],[COMBINED]],STANDINGS_ERA[COMBINED],0),COLUMN(STANDINGS_ERA[PLACE IN LEAGUE]))</f>
        <v>9</v>
      </c>
      <c r="J759">
        <f>16-INDEX(STANDINGS_WHIP[],MATCH(Table1[[#This Row],[COMBINED]],STANDINGS_WHIP[COMBINED],0),COLUMN(STANDINGS_WHIP[PLACE IN LEAGUE]))</f>
        <v>14</v>
      </c>
      <c r="K759">
        <f>16-INDEX(STANDINGS_W[],MATCH(Table1[[#This Row],[COMBINED]],STANDINGS_W[COMBINED],0),COLUMN(STANDINGS_W[PLACE IN LEAGUE]))</f>
        <v>10</v>
      </c>
      <c r="L759">
        <f>16-INDEX(STANDINGS_K[],MATCH(Table1[[#This Row],[COMBINED]],STANDINGS_K[COMBINED],0),COLUMN(STANDINGS_K[PLACE IN LEAGUE]))</f>
        <v>8</v>
      </c>
      <c r="M759">
        <f>16-INDEX(STANDINGS_SV[],MATCH(Table1[[#This Row],[COMBINED]],STANDINGS_SV[COMBINED],0),COLUMN(STANDINGS_SV[PLACE IN LEAGUE]))</f>
        <v>4</v>
      </c>
      <c r="N759">
        <f>SUM(Table1[[#This Row],[BA]:[SV]])</f>
        <v>103</v>
      </c>
      <c r="O759">
        <v>4</v>
      </c>
    </row>
    <row r="760" spans="1:15" x14ac:dyDescent="0.25">
      <c r="A760" t="s">
        <v>1119</v>
      </c>
      <c r="B760" t="s">
        <v>1113</v>
      </c>
      <c r="C760" t="str">
        <f>Table1[[#This Row],[League]]&amp;Table1[[#This Row],[Team]]</f>
        <v>$150 Draft Champions Express Mar 27 7:00 pm Lg.4039Canton Sluggers</v>
      </c>
      <c r="D760">
        <f>16-INDEX(STANDINGS_BA[],MATCH(Table1[[#This Row],[COMBINED]],STANDINGS_BA[COMBINED],0),COLUMN(STANDINGS_BA[PLACE IN LEAGUE]))</f>
        <v>9</v>
      </c>
      <c r="E760">
        <f>16-INDEX(STANDINGS_R[],MATCH(Table1[[#This Row],[COMBINED]],STANDINGS_R[COMBINED],0),COLUMN(STANDINGS_R[PLACE IN LEAGUE]))</f>
        <v>10</v>
      </c>
      <c r="F760">
        <f>16-INDEX(STANDINGS_HR[],MATCH(Table1[[#This Row],[COMBINED]],STANDINGS_HR[COMBINED],0),COLUMN(STANDINGS_HR[PLACE IN LEAGUE]))</f>
        <v>4</v>
      </c>
      <c r="G760">
        <f>16-INDEX(STANDINGS_RBI[],MATCH(Table1[[#This Row],[COMBINED]],STANDINGS_RBI[COMBINED],0),COLUMN(STANDINGS_RBI[PLACE IN LEAGUE]))</f>
        <v>10</v>
      </c>
      <c r="H760">
        <f>16-INDEX(STANDINGS_SB[],MATCH(Table1[[#This Row],[COMBINED]],STANDINGS_SB[COMBINED],0),COLUMN(STANDINGS_SB[PLACE IN LEAGUE]))</f>
        <v>15</v>
      </c>
      <c r="I760">
        <f>16-INDEX(STANDINGS_ERA[],MATCH(Table1[[#This Row],[COMBINED]],STANDINGS_ERA[COMBINED],0),COLUMN(STANDINGS_ERA[PLACE IN LEAGUE]))</f>
        <v>13</v>
      </c>
      <c r="J760">
        <f>16-INDEX(STANDINGS_WHIP[],MATCH(Table1[[#This Row],[COMBINED]],STANDINGS_WHIP[COMBINED],0),COLUMN(STANDINGS_WHIP[PLACE IN LEAGUE]))</f>
        <v>11</v>
      </c>
      <c r="K760">
        <f>16-INDEX(STANDINGS_W[],MATCH(Table1[[#This Row],[COMBINED]],STANDINGS_W[COMBINED],0),COLUMN(STANDINGS_W[PLACE IN LEAGUE]))</f>
        <v>13</v>
      </c>
      <c r="L760">
        <f>16-INDEX(STANDINGS_K[],MATCH(Table1[[#This Row],[COMBINED]],STANDINGS_K[COMBINED],0),COLUMN(STANDINGS_K[PLACE IN LEAGUE]))</f>
        <v>6</v>
      </c>
      <c r="M760">
        <f>16-INDEX(STANDINGS_SV[],MATCH(Table1[[#This Row],[COMBINED]],STANDINGS_SV[COMBINED],0),COLUMN(STANDINGS_SV[PLACE IN LEAGUE]))</f>
        <v>9</v>
      </c>
      <c r="N760">
        <f>SUM(Table1[[#This Row],[BA]:[SV]])</f>
        <v>100</v>
      </c>
      <c r="O760">
        <v>5</v>
      </c>
    </row>
    <row r="761" spans="1:15" x14ac:dyDescent="0.25">
      <c r="A761" t="s">
        <v>1116</v>
      </c>
      <c r="B761" t="s">
        <v>1113</v>
      </c>
      <c r="C761" t="str">
        <f>Table1[[#This Row],[League]]&amp;Table1[[#This Row],[Team]]</f>
        <v>$150 Draft Champions Express Mar 27 7:00 pm Lg.4039JUDGEment Day Is HERE</v>
      </c>
      <c r="D761">
        <f>16-INDEX(STANDINGS_BA[],MATCH(Table1[[#This Row],[COMBINED]],STANDINGS_BA[COMBINED],0),COLUMN(STANDINGS_BA[PLACE IN LEAGUE]))</f>
        <v>12</v>
      </c>
      <c r="E761">
        <f>16-INDEX(STANDINGS_R[],MATCH(Table1[[#This Row],[COMBINED]],STANDINGS_R[COMBINED],0),COLUMN(STANDINGS_R[PLACE IN LEAGUE]))</f>
        <v>12</v>
      </c>
      <c r="F761">
        <f>16-INDEX(STANDINGS_HR[],MATCH(Table1[[#This Row],[COMBINED]],STANDINGS_HR[COMBINED],0),COLUMN(STANDINGS_HR[PLACE IN LEAGUE]))</f>
        <v>13</v>
      </c>
      <c r="G761">
        <f>16-INDEX(STANDINGS_RBI[],MATCH(Table1[[#This Row],[COMBINED]],STANDINGS_RBI[COMBINED],0),COLUMN(STANDINGS_RBI[PLACE IN LEAGUE]))</f>
        <v>14</v>
      </c>
      <c r="H761">
        <f>16-INDEX(STANDINGS_SB[],MATCH(Table1[[#This Row],[COMBINED]],STANDINGS_SB[COMBINED],0),COLUMN(STANDINGS_SB[PLACE IN LEAGUE]))</f>
        <v>2</v>
      </c>
      <c r="I761">
        <f>16-INDEX(STANDINGS_ERA[],MATCH(Table1[[#This Row],[COMBINED]],STANDINGS_ERA[COMBINED],0),COLUMN(STANDINGS_ERA[PLACE IN LEAGUE]))</f>
        <v>10</v>
      </c>
      <c r="J761">
        <f>16-INDEX(STANDINGS_WHIP[],MATCH(Table1[[#This Row],[COMBINED]],STANDINGS_WHIP[COMBINED],0),COLUMN(STANDINGS_WHIP[PLACE IN LEAGUE]))</f>
        <v>10</v>
      </c>
      <c r="K761">
        <f>16-INDEX(STANDINGS_W[],MATCH(Table1[[#This Row],[COMBINED]],STANDINGS_W[COMBINED],0),COLUMN(STANDINGS_W[PLACE IN LEAGUE]))</f>
        <v>8</v>
      </c>
      <c r="L761">
        <f>16-INDEX(STANDINGS_K[],MATCH(Table1[[#This Row],[COMBINED]],STANDINGS_K[COMBINED],0),COLUMN(STANDINGS_K[PLACE IN LEAGUE]))</f>
        <v>4</v>
      </c>
      <c r="M761">
        <f>16-INDEX(STANDINGS_SV[],MATCH(Table1[[#This Row],[COMBINED]],STANDINGS_SV[COMBINED],0),COLUMN(STANDINGS_SV[PLACE IN LEAGUE]))</f>
        <v>14</v>
      </c>
      <c r="N761">
        <f>SUM(Table1[[#This Row],[BA]:[SV]])</f>
        <v>99</v>
      </c>
      <c r="O761">
        <v>6</v>
      </c>
    </row>
    <row r="762" spans="1:15" x14ac:dyDescent="0.25">
      <c r="A762" t="s">
        <v>1120</v>
      </c>
      <c r="B762" t="s">
        <v>1113</v>
      </c>
      <c r="C762" t="str">
        <f>Table1[[#This Row],[League]]&amp;Table1[[#This Row],[Team]]</f>
        <v>$150 Draft Champions Express Mar 27 7:00 pm Lg.4039Team 5011</v>
      </c>
      <c r="D762">
        <f>16-INDEX(STANDINGS_BA[],MATCH(Table1[[#This Row],[COMBINED]],STANDINGS_BA[COMBINED],0),COLUMN(STANDINGS_BA[PLACE IN LEAGUE]))</f>
        <v>8</v>
      </c>
      <c r="E762">
        <f>16-INDEX(STANDINGS_R[],MATCH(Table1[[#This Row],[COMBINED]],STANDINGS_R[COMBINED],0),COLUMN(STANDINGS_R[PLACE IN LEAGUE]))</f>
        <v>1</v>
      </c>
      <c r="F762">
        <f>16-INDEX(STANDINGS_HR[],MATCH(Table1[[#This Row],[COMBINED]],STANDINGS_HR[COMBINED],0),COLUMN(STANDINGS_HR[PLACE IN LEAGUE]))</f>
        <v>6</v>
      </c>
      <c r="G762">
        <f>16-INDEX(STANDINGS_RBI[],MATCH(Table1[[#This Row],[COMBINED]],STANDINGS_RBI[COMBINED],0),COLUMN(STANDINGS_RBI[PLACE IN LEAGUE]))</f>
        <v>4</v>
      </c>
      <c r="H762">
        <f>16-INDEX(STANDINGS_SB[],MATCH(Table1[[#This Row],[COMBINED]],STANDINGS_SB[COMBINED],0),COLUMN(STANDINGS_SB[PLACE IN LEAGUE]))</f>
        <v>10</v>
      </c>
      <c r="I762">
        <f>16-INDEX(STANDINGS_ERA[],MATCH(Table1[[#This Row],[COMBINED]],STANDINGS_ERA[COMBINED],0),COLUMN(STANDINGS_ERA[PLACE IN LEAGUE]))</f>
        <v>11</v>
      </c>
      <c r="J762">
        <f>16-INDEX(STANDINGS_WHIP[],MATCH(Table1[[#This Row],[COMBINED]],STANDINGS_WHIP[COMBINED],0),COLUMN(STANDINGS_WHIP[PLACE IN LEAGUE]))</f>
        <v>12</v>
      </c>
      <c r="K762">
        <f>16-INDEX(STANDINGS_W[],MATCH(Table1[[#This Row],[COMBINED]],STANDINGS_W[COMBINED],0),COLUMN(STANDINGS_W[PLACE IN LEAGUE]))</f>
        <v>12</v>
      </c>
      <c r="L762">
        <f>16-INDEX(STANDINGS_K[],MATCH(Table1[[#This Row],[COMBINED]],STANDINGS_K[COMBINED],0),COLUMN(STANDINGS_K[PLACE IN LEAGUE]))</f>
        <v>14</v>
      </c>
      <c r="M762">
        <f>16-INDEX(STANDINGS_SV[],MATCH(Table1[[#This Row],[COMBINED]],STANDINGS_SV[COMBINED],0),COLUMN(STANDINGS_SV[PLACE IN LEAGUE]))</f>
        <v>6</v>
      </c>
      <c r="N762">
        <f>SUM(Table1[[#This Row],[BA]:[SV]])</f>
        <v>84</v>
      </c>
      <c r="O762">
        <v>7</v>
      </c>
    </row>
    <row r="763" spans="1:15" x14ac:dyDescent="0.25">
      <c r="A763" t="s">
        <v>1123</v>
      </c>
      <c r="B763" t="s">
        <v>1113</v>
      </c>
      <c r="C763" t="str">
        <f>Table1[[#This Row],[League]]&amp;Table1[[#This Row],[Team]]</f>
        <v>$150 Draft Champions Express Mar 27 7:00 pm Lg.4039My Bucholz is on Fiers, it Billy Burns!</v>
      </c>
      <c r="D763">
        <f>16-INDEX(STANDINGS_BA[],MATCH(Table1[[#This Row],[COMBINED]],STANDINGS_BA[COMBINED],0),COLUMN(STANDINGS_BA[PLACE IN LEAGUE]))</f>
        <v>4</v>
      </c>
      <c r="E763">
        <f>16-INDEX(STANDINGS_R[],MATCH(Table1[[#This Row],[COMBINED]],STANDINGS_R[COMBINED],0),COLUMN(STANDINGS_R[PLACE IN LEAGUE]))</f>
        <v>4</v>
      </c>
      <c r="F763">
        <f>16-INDEX(STANDINGS_HR[],MATCH(Table1[[#This Row],[COMBINED]],STANDINGS_HR[COMBINED],0),COLUMN(STANDINGS_HR[PLACE IN LEAGUE]))</f>
        <v>7</v>
      </c>
      <c r="G763">
        <f>16-INDEX(STANDINGS_RBI[],MATCH(Table1[[#This Row],[COMBINED]],STANDINGS_RBI[COMBINED],0),COLUMN(STANDINGS_RBI[PLACE IN LEAGUE]))</f>
        <v>7</v>
      </c>
      <c r="H763">
        <f>16-INDEX(STANDINGS_SB[],MATCH(Table1[[#This Row],[COMBINED]],STANDINGS_SB[COMBINED],0),COLUMN(STANDINGS_SB[PLACE IN LEAGUE]))</f>
        <v>1</v>
      </c>
      <c r="I763">
        <f>16-INDEX(STANDINGS_ERA[],MATCH(Table1[[#This Row],[COMBINED]],STANDINGS_ERA[COMBINED],0),COLUMN(STANDINGS_ERA[PLACE IN LEAGUE]))</f>
        <v>15</v>
      </c>
      <c r="J763">
        <f>16-INDEX(STANDINGS_WHIP[],MATCH(Table1[[#This Row],[COMBINED]],STANDINGS_WHIP[COMBINED],0),COLUMN(STANDINGS_WHIP[PLACE IN LEAGUE]))</f>
        <v>15</v>
      </c>
      <c r="K763">
        <f>16-INDEX(STANDINGS_W[],MATCH(Table1[[#This Row],[COMBINED]],STANDINGS_W[COMBINED],0),COLUMN(STANDINGS_W[PLACE IN LEAGUE]))</f>
        <v>6</v>
      </c>
      <c r="L763">
        <f>16-INDEX(STANDINGS_K[],MATCH(Table1[[#This Row],[COMBINED]],STANDINGS_K[COMBINED],0),COLUMN(STANDINGS_K[PLACE IN LEAGUE]))</f>
        <v>7</v>
      </c>
      <c r="M763">
        <f>16-INDEX(STANDINGS_SV[],MATCH(Table1[[#This Row],[COMBINED]],STANDINGS_SV[COMBINED],0),COLUMN(STANDINGS_SV[PLACE IN LEAGUE]))</f>
        <v>15</v>
      </c>
      <c r="N763">
        <f>SUM(Table1[[#This Row],[BA]:[SV]])</f>
        <v>81</v>
      </c>
      <c r="O763">
        <v>8</v>
      </c>
    </row>
    <row r="764" spans="1:15" x14ac:dyDescent="0.25">
      <c r="A764" t="s">
        <v>1115</v>
      </c>
      <c r="B764" t="s">
        <v>1113</v>
      </c>
      <c r="C764" t="str">
        <f>Table1[[#This Row],[League]]&amp;Table1[[#This Row],[Team]]</f>
        <v>$150 Draft Champions Express Mar 27 7:00 pm Lg.4039Lake Mead</v>
      </c>
      <c r="D764">
        <f>16-INDEX(STANDINGS_BA[],MATCH(Table1[[#This Row],[COMBINED]],STANDINGS_BA[COMBINED],0),COLUMN(STANDINGS_BA[PLACE IN LEAGUE]))</f>
        <v>13</v>
      </c>
      <c r="E764">
        <f>16-INDEX(STANDINGS_R[],MATCH(Table1[[#This Row],[COMBINED]],STANDINGS_R[COMBINED],0),COLUMN(STANDINGS_R[PLACE IN LEAGUE]))</f>
        <v>11</v>
      </c>
      <c r="F764">
        <f>16-INDEX(STANDINGS_HR[],MATCH(Table1[[#This Row],[COMBINED]],STANDINGS_HR[COMBINED],0),COLUMN(STANDINGS_HR[PLACE IN LEAGUE]))</f>
        <v>9</v>
      </c>
      <c r="G764">
        <f>16-INDEX(STANDINGS_RBI[],MATCH(Table1[[#This Row],[COMBINED]],STANDINGS_RBI[COMBINED],0),COLUMN(STANDINGS_RBI[PLACE IN LEAGUE]))</f>
        <v>8</v>
      </c>
      <c r="H764">
        <f>16-INDEX(STANDINGS_SB[],MATCH(Table1[[#This Row],[COMBINED]],STANDINGS_SB[COMBINED],0),COLUMN(STANDINGS_SB[PLACE IN LEAGUE]))</f>
        <v>12</v>
      </c>
      <c r="I764">
        <f>16-INDEX(STANDINGS_ERA[],MATCH(Table1[[#This Row],[COMBINED]],STANDINGS_ERA[COMBINED],0),COLUMN(STANDINGS_ERA[PLACE IN LEAGUE]))</f>
        <v>5</v>
      </c>
      <c r="J764">
        <f>16-INDEX(STANDINGS_WHIP[],MATCH(Table1[[#This Row],[COMBINED]],STANDINGS_WHIP[COMBINED],0),COLUMN(STANDINGS_WHIP[PLACE IN LEAGUE]))</f>
        <v>4</v>
      </c>
      <c r="K764">
        <f>16-INDEX(STANDINGS_W[],MATCH(Table1[[#This Row],[COMBINED]],STANDINGS_W[COMBINED],0),COLUMN(STANDINGS_W[PLACE IN LEAGUE]))</f>
        <v>1</v>
      </c>
      <c r="L764">
        <f>16-INDEX(STANDINGS_K[],MATCH(Table1[[#This Row],[COMBINED]],STANDINGS_K[COMBINED],0),COLUMN(STANDINGS_K[PLACE IN LEAGUE]))</f>
        <v>2</v>
      </c>
      <c r="M764">
        <f>16-INDEX(STANDINGS_SV[],MATCH(Table1[[#This Row],[COMBINED]],STANDINGS_SV[COMBINED],0),COLUMN(STANDINGS_SV[PLACE IN LEAGUE]))</f>
        <v>12</v>
      </c>
      <c r="N764">
        <f>SUM(Table1[[#This Row],[BA]:[SV]])</f>
        <v>77</v>
      </c>
      <c r="O764">
        <v>9</v>
      </c>
    </row>
    <row r="765" spans="1:15" x14ac:dyDescent="0.25">
      <c r="A765" t="s">
        <v>1122</v>
      </c>
      <c r="B765" t="s">
        <v>1113</v>
      </c>
      <c r="C765" t="str">
        <f>Table1[[#This Row],[League]]&amp;Table1[[#This Row],[Team]]</f>
        <v>$150 Draft Champions Express Mar 27 7:00 pm Lg.4039Lewisville Sluggers</v>
      </c>
      <c r="D765">
        <f>16-INDEX(STANDINGS_BA[],MATCH(Table1[[#This Row],[COMBINED]],STANDINGS_BA[COMBINED],0),COLUMN(STANDINGS_BA[PLACE IN LEAGUE]))</f>
        <v>5</v>
      </c>
      <c r="E765">
        <f>16-INDEX(STANDINGS_R[],MATCH(Table1[[#This Row],[COMBINED]],STANDINGS_R[COMBINED],0),COLUMN(STANDINGS_R[PLACE IN LEAGUE]))</f>
        <v>5</v>
      </c>
      <c r="F765">
        <f>16-INDEX(STANDINGS_HR[],MATCH(Table1[[#This Row],[COMBINED]],STANDINGS_HR[COMBINED],0),COLUMN(STANDINGS_HR[PLACE IN LEAGUE]))</f>
        <v>2</v>
      </c>
      <c r="G765">
        <f>16-INDEX(STANDINGS_RBI[],MATCH(Table1[[#This Row],[COMBINED]],STANDINGS_RBI[COMBINED],0),COLUMN(STANDINGS_RBI[PLACE IN LEAGUE]))</f>
        <v>2</v>
      </c>
      <c r="H765">
        <f>16-INDEX(STANDINGS_SB[],MATCH(Table1[[#This Row],[COMBINED]],STANDINGS_SB[COMBINED],0),COLUMN(STANDINGS_SB[PLACE IN LEAGUE]))</f>
        <v>11</v>
      </c>
      <c r="I765">
        <f>16-INDEX(STANDINGS_ERA[],MATCH(Table1[[#This Row],[COMBINED]],STANDINGS_ERA[COMBINED],0),COLUMN(STANDINGS_ERA[PLACE IN LEAGUE]))</f>
        <v>12</v>
      </c>
      <c r="J765">
        <f>16-INDEX(STANDINGS_WHIP[],MATCH(Table1[[#This Row],[COMBINED]],STANDINGS_WHIP[COMBINED],0),COLUMN(STANDINGS_WHIP[PLACE IN LEAGUE]))</f>
        <v>9</v>
      </c>
      <c r="K765">
        <f>16-INDEX(STANDINGS_W[],MATCH(Table1[[#This Row],[COMBINED]],STANDINGS_W[COMBINED],0),COLUMN(STANDINGS_W[PLACE IN LEAGUE]))</f>
        <v>7</v>
      </c>
      <c r="L765">
        <f>16-INDEX(STANDINGS_K[],MATCH(Table1[[#This Row],[COMBINED]],STANDINGS_K[COMBINED],0),COLUMN(STANDINGS_K[PLACE IN LEAGUE]))</f>
        <v>10</v>
      </c>
      <c r="M765">
        <f>16-INDEX(STANDINGS_SV[],MATCH(Table1[[#This Row],[COMBINED]],STANDINGS_SV[COMBINED],0),COLUMN(STANDINGS_SV[PLACE IN LEAGUE]))</f>
        <v>13</v>
      </c>
      <c r="N765">
        <f>SUM(Table1[[#This Row],[BA]:[SV]])</f>
        <v>76</v>
      </c>
      <c r="O765">
        <v>10</v>
      </c>
    </row>
    <row r="766" spans="1:15" x14ac:dyDescent="0.25">
      <c r="A766" t="s">
        <v>1121</v>
      </c>
      <c r="B766" t="s">
        <v>1113</v>
      </c>
      <c r="C766" t="str">
        <f>Table1[[#This Row],[League]]&amp;Table1[[#This Row],[Team]]</f>
        <v>$150 Draft Champions Express Mar 27 7:00 pm Lg.4039Smakin Pitches</v>
      </c>
      <c r="D766">
        <f>16-INDEX(STANDINGS_BA[],MATCH(Table1[[#This Row],[COMBINED]],STANDINGS_BA[COMBINED],0),COLUMN(STANDINGS_BA[PLACE IN LEAGUE]))</f>
        <v>6</v>
      </c>
      <c r="E766">
        <f>16-INDEX(STANDINGS_R[],MATCH(Table1[[#This Row],[COMBINED]],STANDINGS_R[COMBINED],0),COLUMN(STANDINGS_R[PLACE IN LEAGUE]))</f>
        <v>6</v>
      </c>
      <c r="F766">
        <f>16-INDEX(STANDINGS_HR[],MATCH(Table1[[#This Row],[COMBINED]],STANDINGS_HR[COMBINED],0),COLUMN(STANDINGS_HR[PLACE IN LEAGUE]))</f>
        <v>3</v>
      </c>
      <c r="G766">
        <f>16-INDEX(STANDINGS_RBI[],MATCH(Table1[[#This Row],[COMBINED]],STANDINGS_RBI[COMBINED],0),COLUMN(STANDINGS_RBI[PLACE IN LEAGUE]))</f>
        <v>3</v>
      </c>
      <c r="H766">
        <f>16-INDEX(STANDINGS_SB[],MATCH(Table1[[#This Row],[COMBINED]],STANDINGS_SB[COMBINED],0),COLUMN(STANDINGS_SB[PLACE IN LEAGUE]))</f>
        <v>8</v>
      </c>
      <c r="I766">
        <f>16-INDEX(STANDINGS_ERA[],MATCH(Table1[[#This Row],[COMBINED]],STANDINGS_ERA[COMBINED],0),COLUMN(STANDINGS_ERA[PLACE IN LEAGUE]))</f>
        <v>8</v>
      </c>
      <c r="J766">
        <f>16-INDEX(STANDINGS_WHIP[],MATCH(Table1[[#This Row],[COMBINED]],STANDINGS_WHIP[COMBINED],0),COLUMN(STANDINGS_WHIP[PLACE IN LEAGUE]))</f>
        <v>6</v>
      </c>
      <c r="K766">
        <f>16-INDEX(STANDINGS_W[],MATCH(Table1[[#This Row],[COMBINED]],STANDINGS_W[COMBINED],0),COLUMN(STANDINGS_W[PLACE IN LEAGUE]))</f>
        <v>15</v>
      </c>
      <c r="L766">
        <f>16-INDEX(STANDINGS_K[],MATCH(Table1[[#This Row],[COMBINED]],STANDINGS_K[COMBINED],0),COLUMN(STANDINGS_K[PLACE IN LEAGUE]))</f>
        <v>15</v>
      </c>
      <c r="M766">
        <f>16-INDEX(STANDINGS_SV[],MATCH(Table1[[#This Row],[COMBINED]],STANDINGS_SV[COMBINED],0),COLUMN(STANDINGS_SV[PLACE IN LEAGUE]))</f>
        <v>1</v>
      </c>
      <c r="N766">
        <f>SUM(Table1[[#This Row],[BA]:[SV]])</f>
        <v>71</v>
      </c>
      <c r="O766">
        <v>11</v>
      </c>
    </row>
    <row r="767" spans="1:15" x14ac:dyDescent="0.25">
      <c r="A767" t="s">
        <v>1117</v>
      </c>
      <c r="B767" t="s">
        <v>1113</v>
      </c>
      <c r="C767" t="str">
        <f>Table1[[#This Row],[League]]&amp;Table1[[#This Row],[Team]]</f>
        <v>$150 Draft Champions Express Mar 27 7:00 pm Lg.4039We're Screwed</v>
      </c>
      <c r="D767">
        <f>16-INDEX(STANDINGS_BA[],MATCH(Table1[[#This Row],[COMBINED]],STANDINGS_BA[COMBINED],0),COLUMN(STANDINGS_BA[PLACE IN LEAGUE]))</f>
        <v>11</v>
      </c>
      <c r="E767">
        <f>16-INDEX(STANDINGS_R[],MATCH(Table1[[#This Row],[COMBINED]],STANDINGS_R[COMBINED],0),COLUMN(STANDINGS_R[PLACE IN LEAGUE]))</f>
        <v>9</v>
      </c>
      <c r="F767">
        <f>16-INDEX(STANDINGS_HR[],MATCH(Table1[[#This Row],[COMBINED]],STANDINGS_HR[COMBINED],0),COLUMN(STANDINGS_HR[PLACE IN LEAGUE]))</f>
        <v>1</v>
      </c>
      <c r="G767">
        <f>16-INDEX(STANDINGS_RBI[],MATCH(Table1[[#This Row],[COMBINED]],STANDINGS_RBI[COMBINED],0),COLUMN(STANDINGS_RBI[PLACE IN LEAGUE]))</f>
        <v>1</v>
      </c>
      <c r="H767">
        <f>16-INDEX(STANDINGS_SB[],MATCH(Table1[[#This Row],[COMBINED]],STANDINGS_SB[COMBINED],0),COLUMN(STANDINGS_SB[PLACE IN LEAGUE]))</f>
        <v>6</v>
      </c>
      <c r="I767">
        <f>16-INDEX(STANDINGS_ERA[],MATCH(Table1[[#This Row],[COMBINED]],STANDINGS_ERA[COMBINED],0),COLUMN(STANDINGS_ERA[PLACE IN LEAGUE]))</f>
        <v>2</v>
      </c>
      <c r="J767">
        <f>16-INDEX(STANDINGS_WHIP[],MATCH(Table1[[#This Row],[COMBINED]],STANDINGS_WHIP[COMBINED],0),COLUMN(STANDINGS_WHIP[PLACE IN LEAGUE]))</f>
        <v>1</v>
      </c>
      <c r="K767">
        <f>16-INDEX(STANDINGS_W[],MATCH(Table1[[#This Row],[COMBINED]],STANDINGS_W[COMBINED],0),COLUMN(STANDINGS_W[PLACE IN LEAGUE]))</f>
        <v>9</v>
      </c>
      <c r="L767">
        <f>16-INDEX(STANDINGS_K[],MATCH(Table1[[#This Row],[COMBINED]],STANDINGS_K[COMBINED],0),COLUMN(STANDINGS_K[PLACE IN LEAGUE]))</f>
        <v>13</v>
      </c>
      <c r="M767">
        <f>16-INDEX(STANDINGS_SV[],MATCH(Table1[[#This Row],[COMBINED]],STANDINGS_SV[COMBINED],0),COLUMN(STANDINGS_SV[PLACE IN LEAGUE]))</f>
        <v>2</v>
      </c>
      <c r="N767">
        <f>SUM(Table1[[#This Row],[BA]:[SV]])</f>
        <v>55</v>
      </c>
      <c r="O767">
        <v>12</v>
      </c>
    </row>
    <row r="768" spans="1:15" x14ac:dyDescent="0.25">
      <c r="A768" t="s">
        <v>1125</v>
      </c>
      <c r="B768" t="s">
        <v>1113</v>
      </c>
      <c r="C768" t="str">
        <f>Table1[[#This Row],[League]]&amp;Table1[[#This Row],[Team]]</f>
        <v>$150 Draft Champions Express Mar 27 7:00 pm Lg.4039Team DMD</v>
      </c>
      <c r="D768">
        <f>16-INDEX(STANDINGS_BA[],MATCH(Table1[[#This Row],[COMBINED]],STANDINGS_BA[COMBINED],0),COLUMN(STANDINGS_BA[PLACE IN LEAGUE]))</f>
        <v>2</v>
      </c>
      <c r="E768">
        <f>16-INDEX(STANDINGS_R[],MATCH(Table1[[#This Row],[COMBINED]],STANDINGS_R[COMBINED],0),COLUMN(STANDINGS_R[PLACE IN LEAGUE]))</f>
        <v>7</v>
      </c>
      <c r="F768">
        <f>16-INDEX(STANDINGS_HR[],MATCH(Table1[[#This Row],[COMBINED]],STANDINGS_HR[COMBINED],0),COLUMN(STANDINGS_HR[PLACE IN LEAGUE]))</f>
        <v>11</v>
      </c>
      <c r="G768">
        <f>16-INDEX(STANDINGS_RBI[],MATCH(Table1[[#This Row],[COMBINED]],STANDINGS_RBI[COMBINED],0),COLUMN(STANDINGS_RBI[PLACE IN LEAGUE]))</f>
        <v>5</v>
      </c>
      <c r="H768">
        <f>16-INDEX(STANDINGS_SB[],MATCH(Table1[[#This Row],[COMBINED]],STANDINGS_SB[COMBINED],0),COLUMN(STANDINGS_SB[PLACE IN LEAGUE]))</f>
        <v>7</v>
      </c>
      <c r="I768">
        <f>16-INDEX(STANDINGS_ERA[],MATCH(Table1[[#This Row],[COMBINED]],STANDINGS_ERA[COMBINED],0),COLUMN(STANDINGS_ERA[PLACE IN LEAGUE]))</f>
        <v>1</v>
      </c>
      <c r="J768">
        <f>16-INDEX(STANDINGS_WHIP[],MATCH(Table1[[#This Row],[COMBINED]],STANDINGS_WHIP[COMBINED],0),COLUMN(STANDINGS_WHIP[PLACE IN LEAGUE]))</f>
        <v>3</v>
      </c>
      <c r="K768">
        <f>16-INDEX(STANDINGS_W[],MATCH(Table1[[#This Row],[COMBINED]],STANDINGS_W[COMBINED],0),COLUMN(STANDINGS_W[PLACE IN LEAGUE]))</f>
        <v>3</v>
      </c>
      <c r="L768">
        <f>16-INDEX(STANDINGS_K[],MATCH(Table1[[#This Row],[COMBINED]],STANDINGS_K[COMBINED],0),COLUMN(STANDINGS_K[PLACE IN LEAGUE]))</f>
        <v>5</v>
      </c>
      <c r="M768">
        <f>16-INDEX(STANDINGS_SV[],MATCH(Table1[[#This Row],[COMBINED]],STANDINGS_SV[COMBINED],0),COLUMN(STANDINGS_SV[PLACE IN LEAGUE]))</f>
        <v>8</v>
      </c>
      <c r="N768">
        <f>SUM(Table1[[#This Row],[BA]:[SV]])</f>
        <v>52</v>
      </c>
      <c r="O768">
        <v>13</v>
      </c>
    </row>
    <row r="769" spans="1:15" x14ac:dyDescent="0.25">
      <c r="A769" t="s">
        <v>1124</v>
      </c>
      <c r="B769" t="s">
        <v>1113</v>
      </c>
      <c r="C769" t="str">
        <f>Table1[[#This Row],[League]]&amp;Table1[[#This Row],[Team]]</f>
        <v>$150 Draft Champions Express Mar 27 7:00 pm Lg.4039Dorset Dropouts</v>
      </c>
      <c r="D769">
        <f>16-INDEX(STANDINGS_BA[],MATCH(Table1[[#This Row],[COMBINED]],STANDINGS_BA[COMBINED],0),COLUMN(STANDINGS_BA[PLACE IN LEAGUE]))</f>
        <v>3</v>
      </c>
      <c r="E769">
        <f>16-INDEX(STANDINGS_R[],MATCH(Table1[[#This Row],[COMBINED]],STANDINGS_R[COMBINED],0),COLUMN(STANDINGS_R[PLACE IN LEAGUE]))</f>
        <v>2</v>
      </c>
      <c r="F769">
        <f>16-INDEX(STANDINGS_HR[],MATCH(Table1[[#This Row],[COMBINED]],STANDINGS_HR[COMBINED],0),COLUMN(STANDINGS_HR[PLACE IN LEAGUE]))</f>
        <v>10</v>
      </c>
      <c r="G769">
        <f>16-INDEX(STANDINGS_RBI[],MATCH(Table1[[#This Row],[COMBINED]],STANDINGS_RBI[COMBINED],0),COLUMN(STANDINGS_RBI[PLACE IN LEAGUE]))</f>
        <v>9</v>
      </c>
      <c r="H769">
        <f>16-INDEX(STANDINGS_SB[],MATCH(Table1[[#This Row],[COMBINED]],STANDINGS_SB[COMBINED],0),COLUMN(STANDINGS_SB[PLACE IN LEAGUE]))</f>
        <v>3</v>
      </c>
      <c r="I769">
        <f>16-INDEX(STANDINGS_ERA[],MATCH(Table1[[#This Row],[COMBINED]],STANDINGS_ERA[COMBINED],0),COLUMN(STANDINGS_ERA[PLACE IN LEAGUE]))</f>
        <v>7</v>
      </c>
      <c r="J769">
        <f>16-INDEX(STANDINGS_WHIP[],MATCH(Table1[[#This Row],[COMBINED]],STANDINGS_WHIP[COMBINED],0),COLUMN(STANDINGS_WHIP[PLACE IN LEAGUE]))</f>
        <v>8</v>
      </c>
      <c r="K769">
        <f>16-INDEX(STANDINGS_W[],MATCH(Table1[[#This Row],[COMBINED]],STANDINGS_W[COMBINED],0),COLUMN(STANDINGS_W[PLACE IN LEAGUE]))</f>
        <v>2</v>
      </c>
      <c r="L769">
        <f>16-INDEX(STANDINGS_K[],MATCH(Table1[[#This Row],[COMBINED]],STANDINGS_K[COMBINED],0),COLUMN(STANDINGS_K[PLACE IN LEAGUE]))</f>
        <v>1</v>
      </c>
      <c r="M769">
        <f>16-INDEX(STANDINGS_SV[],MATCH(Table1[[#This Row],[COMBINED]],STANDINGS_SV[COMBINED],0),COLUMN(STANDINGS_SV[PLACE IN LEAGUE]))</f>
        <v>3</v>
      </c>
      <c r="N769">
        <f>SUM(Table1[[#This Row],[BA]:[SV]])</f>
        <v>48</v>
      </c>
      <c r="O769">
        <v>14</v>
      </c>
    </row>
    <row r="770" spans="1:15" x14ac:dyDescent="0.25">
      <c r="A770" t="s">
        <v>1126</v>
      </c>
      <c r="B770" t="s">
        <v>1113</v>
      </c>
      <c r="C770" t="str">
        <f>Table1[[#This Row],[League]]&amp;Table1[[#This Row],[Team]]</f>
        <v>$150 Draft Champions Express Mar 27 7:00 pm Lg.4039Royal Donkeys</v>
      </c>
      <c r="D770">
        <f>16-INDEX(STANDINGS_BA[],MATCH(Table1[[#This Row],[COMBINED]],STANDINGS_BA[COMBINED],0),COLUMN(STANDINGS_BA[PLACE IN LEAGUE]))</f>
        <v>1</v>
      </c>
      <c r="E770">
        <f>16-INDEX(STANDINGS_R[],MATCH(Table1[[#This Row],[COMBINED]],STANDINGS_R[COMBINED],0),COLUMN(STANDINGS_R[PLACE IN LEAGUE]))</f>
        <v>3</v>
      </c>
      <c r="F770">
        <f>16-INDEX(STANDINGS_HR[],MATCH(Table1[[#This Row],[COMBINED]],STANDINGS_HR[COMBINED],0),COLUMN(STANDINGS_HR[PLACE IN LEAGUE]))</f>
        <v>5</v>
      </c>
      <c r="G770">
        <f>16-INDEX(STANDINGS_RBI[],MATCH(Table1[[#This Row],[COMBINED]],STANDINGS_RBI[COMBINED],0),COLUMN(STANDINGS_RBI[PLACE IN LEAGUE]))</f>
        <v>6</v>
      </c>
      <c r="H770">
        <f>16-INDEX(STANDINGS_SB[],MATCH(Table1[[#This Row],[COMBINED]],STANDINGS_SB[COMBINED],0),COLUMN(STANDINGS_SB[PLACE IN LEAGUE]))</f>
        <v>4</v>
      </c>
      <c r="I770">
        <f>16-INDEX(STANDINGS_ERA[],MATCH(Table1[[#This Row],[COMBINED]],STANDINGS_ERA[COMBINED],0),COLUMN(STANDINGS_ERA[PLACE IN LEAGUE]))</f>
        <v>4</v>
      </c>
      <c r="J770">
        <f>16-INDEX(STANDINGS_WHIP[],MATCH(Table1[[#This Row],[COMBINED]],STANDINGS_WHIP[COMBINED],0),COLUMN(STANDINGS_WHIP[PLACE IN LEAGUE]))</f>
        <v>2</v>
      </c>
      <c r="K770">
        <f>16-INDEX(STANDINGS_W[],MATCH(Table1[[#This Row],[COMBINED]],STANDINGS_W[COMBINED],0),COLUMN(STANDINGS_W[PLACE IN LEAGUE]))</f>
        <v>4</v>
      </c>
      <c r="L770">
        <f>16-INDEX(STANDINGS_K[],MATCH(Table1[[#This Row],[COMBINED]],STANDINGS_K[COMBINED],0),COLUMN(STANDINGS_K[PLACE IN LEAGUE]))</f>
        <v>3</v>
      </c>
      <c r="M770">
        <f>16-INDEX(STANDINGS_SV[],MATCH(Table1[[#This Row],[COMBINED]],STANDINGS_SV[COMBINED],0),COLUMN(STANDINGS_SV[PLACE IN LEAGUE]))</f>
        <v>7</v>
      </c>
      <c r="N770">
        <f>SUM(Table1[[#This Row],[BA]:[SV]])</f>
        <v>39</v>
      </c>
      <c r="O770">
        <v>15</v>
      </c>
    </row>
    <row r="771" spans="1:15" x14ac:dyDescent="0.25">
      <c r="A771" t="s">
        <v>1130</v>
      </c>
      <c r="B771" t="s">
        <v>1128</v>
      </c>
      <c r="C771" t="str">
        <f>Table1[[#This Row],[League]]&amp;Table1[[#This Row],[Team]]</f>
        <v>$150 Draft Champions Express Mar 28 7:00 pm Lg.4063Doc Martens</v>
      </c>
      <c r="D771">
        <f>16-INDEX(STANDINGS_BA[],MATCH(Table1[[#This Row],[COMBINED]],STANDINGS_BA[COMBINED],0),COLUMN(STANDINGS_BA[PLACE IN LEAGUE]))</f>
        <v>13</v>
      </c>
      <c r="E771">
        <f>16-INDEX(STANDINGS_R[],MATCH(Table1[[#This Row],[COMBINED]],STANDINGS_R[COMBINED],0),COLUMN(STANDINGS_R[PLACE IN LEAGUE]))</f>
        <v>15</v>
      </c>
      <c r="F771">
        <f>16-INDEX(STANDINGS_HR[],MATCH(Table1[[#This Row],[COMBINED]],STANDINGS_HR[COMBINED],0),COLUMN(STANDINGS_HR[PLACE IN LEAGUE]))</f>
        <v>12</v>
      </c>
      <c r="G771">
        <f>16-INDEX(STANDINGS_RBI[],MATCH(Table1[[#This Row],[COMBINED]],STANDINGS_RBI[COMBINED],0),COLUMN(STANDINGS_RBI[PLACE IN LEAGUE]))</f>
        <v>15</v>
      </c>
      <c r="H771">
        <f>16-INDEX(STANDINGS_SB[],MATCH(Table1[[#This Row],[COMBINED]],STANDINGS_SB[COMBINED],0),COLUMN(STANDINGS_SB[PLACE IN LEAGUE]))</f>
        <v>8</v>
      </c>
      <c r="I771">
        <f>16-INDEX(STANDINGS_ERA[],MATCH(Table1[[#This Row],[COMBINED]],STANDINGS_ERA[COMBINED],0),COLUMN(STANDINGS_ERA[PLACE IN LEAGUE]))</f>
        <v>14</v>
      </c>
      <c r="J771">
        <f>16-INDEX(STANDINGS_WHIP[],MATCH(Table1[[#This Row],[COMBINED]],STANDINGS_WHIP[COMBINED],0),COLUMN(STANDINGS_WHIP[PLACE IN LEAGUE]))</f>
        <v>14</v>
      </c>
      <c r="K771">
        <f>16-INDEX(STANDINGS_W[],MATCH(Table1[[#This Row],[COMBINED]],STANDINGS_W[COMBINED],0),COLUMN(STANDINGS_W[PLACE IN LEAGUE]))</f>
        <v>10</v>
      </c>
      <c r="L771">
        <f>16-INDEX(STANDINGS_K[],MATCH(Table1[[#This Row],[COMBINED]],STANDINGS_K[COMBINED],0),COLUMN(STANDINGS_K[PLACE IN LEAGUE]))</f>
        <v>3</v>
      </c>
      <c r="M771">
        <f>16-INDEX(STANDINGS_SV[],MATCH(Table1[[#This Row],[COMBINED]],STANDINGS_SV[COMBINED],0),COLUMN(STANDINGS_SV[PLACE IN LEAGUE]))</f>
        <v>13</v>
      </c>
      <c r="N771">
        <f>SUM(Table1[[#This Row],[BA]:[SV]])</f>
        <v>117</v>
      </c>
      <c r="O771">
        <v>1</v>
      </c>
    </row>
    <row r="772" spans="1:15" x14ac:dyDescent="0.25">
      <c r="A772" t="s">
        <v>1129</v>
      </c>
      <c r="B772" t="s">
        <v>1128</v>
      </c>
      <c r="C772" t="str">
        <f>Table1[[#This Row],[League]]&amp;Table1[[#This Row],[Team]]</f>
        <v>$150 Draft Champions Express Mar 28 7:00 pm Lg.4063Four Horsemen</v>
      </c>
      <c r="D772">
        <f>16-INDEX(STANDINGS_BA[],MATCH(Table1[[#This Row],[COMBINED]],STANDINGS_BA[COMBINED],0),COLUMN(STANDINGS_BA[PLACE IN LEAGUE]))</f>
        <v>14</v>
      </c>
      <c r="E772">
        <f>16-INDEX(STANDINGS_R[],MATCH(Table1[[#This Row],[COMBINED]],STANDINGS_R[COMBINED],0),COLUMN(STANDINGS_R[PLACE IN LEAGUE]))</f>
        <v>8</v>
      </c>
      <c r="F772">
        <f>16-INDEX(STANDINGS_HR[],MATCH(Table1[[#This Row],[COMBINED]],STANDINGS_HR[COMBINED],0),COLUMN(STANDINGS_HR[PLACE IN LEAGUE]))</f>
        <v>5</v>
      </c>
      <c r="G772">
        <f>16-INDEX(STANDINGS_RBI[],MATCH(Table1[[#This Row],[COMBINED]],STANDINGS_RBI[COMBINED],0),COLUMN(STANDINGS_RBI[PLACE IN LEAGUE]))</f>
        <v>14</v>
      </c>
      <c r="H772">
        <f>16-INDEX(STANDINGS_SB[],MATCH(Table1[[#This Row],[COMBINED]],STANDINGS_SB[COMBINED],0),COLUMN(STANDINGS_SB[PLACE IN LEAGUE]))</f>
        <v>9</v>
      </c>
      <c r="I772">
        <f>16-INDEX(STANDINGS_ERA[],MATCH(Table1[[#This Row],[COMBINED]],STANDINGS_ERA[COMBINED],0),COLUMN(STANDINGS_ERA[PLACE IN LEAGUE]))</f>
        <v>10</v>
      </c>
      <c r="J772">
        <f>16-INDEX(STANDINGS_WHIP[],MATCH(Table1[[#This Row],[COMBINED]],STANDINGS_WHIP[COMBINED],0),COLUMN(STANDINGS_WHIP[PLACE IN LEAGUE]))</f>
        <v>15</v>
      </c>
      <c r="K772">
        <f>16-INDEX(STANDINGS_W[],MATCH(Table1[[#This Row],[COMBINED]],STANDINGS_W[COMBINED],0),COLUMN(STANDINGS_W[PLACE IN LEAGUE]))</f>
        <v>12</v>
      </c>
      <c r="L772">
        <f>16-INDEX(STANDINGS_K[],MATCH(Table1[[#This Row],[COMBINED]],STANDINGS_K[COMBINED],0),COLUMN(STANDINGS_K[PLACE IN LEAGUE]))</f>
        <v>11</v>
      </c>
      <c r="M772">
        <f>16-INDEX(STANDINGS_SV[],MATCH(Table1[[#This Row],[COMBINED]],STANDINGS_SV[COMBINED],0),COLUMN(STANDINGS_SV[PLACE IN LEAGUE]))</f>
        <v>10</v>
      </c>
      <c r="N772">
        <f>SUM(Table1[[#This Row],[BA]:[SV]])</f>
        <v>108</v>
      </c>
      <c r="O772">
        <v>2</v>
      </c>
    </row>
    <row r="773" spans="1:15" x14ac:dyDescent="0.25">
      <c r="A773" t="s">
        <v>1131</v>
      </c>
      <c r="B773" t="s">
        <v>1128</v>
      </c>
      <c r="C773" t="str">
        <f>Table1[[#This Row],[League]]&amp;Table1[[#This Row],[Team]]</f>
        <v>$150 Draft Champions Express Mar 28 7:00 pm Lg.4063IT Nerd</v>
      </c>
      <c r="D773">
        <f>16-INDEX(STANDINGS_BA[],MATCH(Table1[[#This Row],[COMBINED]],STANDINGS_BA[COMBINED],0),COLUMN(STANDINGS_BA[PLACE IN LEAGUE]))</f>
        <v>12</v>
      </c>
      <c r="E773">
        <f>16-INDEX(STANDINGS_R[],MATCH(Table1[[#This Row],[COMBINED]],STANDINGS_R[COMBINED],0),COLUMN(STANDINGS_R[PLACE IN LEAGUE]))</f>
        <v>11</v>
      </c>
      <c r="F773">
        <f>16-INDEX(STANDINGS_HR[],MATCH(Table1[[#This Row],[COMBINED]],STANDINGS_HR[COMBINED],0),COLUMN(STANDINGS_HR[PLACE IN LEAGUE]))</f>
        <v>6</v>
      </c>
      <c r="G773">
        <f>16-INDEX(STANDINGS_RBI[],MATCH(Table1[[#This Row],[COMBINED]],STANDINGS_RBI[COMBINED],0),COLUMN(STANDINGS_RBI[PLACE IN LEAGUE]))</f>
        <v>8</v>
      </c>
      <c r="H773">
        <f>16-INDEX(STANDINGS_SB[],MATCH(Table1[[#This Row],[COMBINED]],STANDINGS_SB[COMBINED],0),COLUMN(STANDINGS_SB[PLACE IN LEAGUE]))</f>
        <v>10</v>
      </c>
      <c r="I773">
        <f>16-INDEX(STANDINGS_ERA[],MATCH(Table1[[#This Row],[COMBINED]],STANDINGS_ERA[COMBINED],0),COLUMN(STANDINGS_ERA[PLACE IN LEAGUE]))</f>
        <v>13</v>
      </c>
      <c r="J773">
        <f>16-INDEX(STANDINGS_WHIP[],MATCH(Table1[[#This Row],[COMBINED]],STANDINGS_WHIP[COMBINED],0),COLUMN(STANDINGS_WHIP[PLACE IN LEAGUE]))</f>
        <v>13</v>
      </c>
      <c r="K773">
        <f>16-INDEX(STANDINGS_W[],MATCH(Table1[[#This Row],[COMBINED]],STANDINGS_W[COMBINED],0),COLUMN(STANDINGS_W[PLACE IN LEAGUE]))</f>
        <v>14</v>
      </c>
      <c r="L773">
        <f>16-INDEX(STANDINGS_K[],MATCH(Table1[[#This Row],[COMBINED]],STANDINGS_K[COMBINED],0),COLUMN(STANDINGS_K[PLACE IN LEAGUE]))</f>
        <v>14</v>
      </c>
      <c r="M773">
        <f>16-INDEX(STANDINGS_SV[],MATCH(Table1[[#This Row],[COMBINED]],STANDINGS_SV[COMBINED],0),COLUMN(STANDINGS_SV[PLACE IN LEAGUE]))</f>
        <v>4</v>
      </c>
      <c r="N773">
        <f>SUM(Table1[[#This Row],[BA]:[SV]])</f>
        <v>105</v>
      </c>
      <c r="O773">
        <v>3</v>
      </c>
    </row>
    <row r="774" spans="1:15" x14ac:dyDescent="0.25">
      <c r="A774" t="s">
        <v>625</v>
      </c>
      <c r="B774" t="s">
        <v>1128</v>
      </c>
      <c r="C774" t="str">
        <f>Table1[[#This Row],[League]]&amp;Table1[[#This Row],[Team]]</f>
        <v>$150 Draft Champions Express Mar 28 7:00 pm Lg.4063Team Hunter</v>
      </c>
      <c r="D774">
        <f>16-INDEX(STANDINGS_BA[],MATCH(Table1[[#This Row],[COMBINED]],STANDINGS_BA[COMBINED],0),COLUMN(STANDINGS_BA[PLACE IN LEAGUE]))</f>
        <v>4</v>
      </c>
      <c r="E774">
        <f>16-INDEX(STANDINGS_R[],MATCH(Table1[[#This Row],[COMBINED]],STANDINGS_R[COMBINED],0),COLUMN(STANDINGS_R[PLACE IN LEAGUE]))</f>
        <v>6</v>
      </c>
      <c r="F774">
        <f>16-INDEX(STANDINGS_HR[],MATCH(Table1[[#This Row],[COMBINED]],STANDINGS_HR[COMBINED],0),COLUMN(STANDINGS_HR[PLACE IN LEAGUE]))</f>
        <v>15</v>
      </c>
      <c r="G774">
        <f>16-INDEX(STANDINGS_RBI[],MATCH(Table1[[#This Row],[COMBINED]],STANDINGS_RBI[COMBINED],0),COLUMN(STANDINGS_RBI[PLACE IN LEAGUE]))</f>
        <v>12</v>
      </c>
      <c r="H774">
        <f>16-INDEX(STANDINGS_SB[],MATCH(Table1[[#This Row],[COMBINED]],STANDINGS_SB[COMBINED],0),COLUMN(STANDINGS_SB[PLACE IN LEAGUE]))</f>
        <v>3</v>
      </c>
      <c r="I774">
        <f>16-INDEX(STANDINGS_ERA[],MATCH(Table1[[#This Row],[COMBINED]],STANDINGS_ERA[COMBINED],0),COLUMN(STANDINGS_ERA[PLACE IN LEAGUE]))</f>
        <v>9</v>
      </c>
      <c r="J774">
        <f>16-INDEX(STANDINGS_WHIP[],MATCH(Table1[[#This Row],[COMBINED]],STANDINGS_WHIP[COMBINED],0),COLUMN(STANDINGS_WHIP[PLACE IN LEAGUE]))</f>
        <v>12</v>
      </c>
      <c r="K774">
        <f>16-INDEX(STANDINGS_W[],MATCH(Table1[[#This Row],[COMBINED]],STANDINGS_W[COMBINED],0),COLUMN(STANDINGS_W[PLACE IN LEAGUE]))</f>
        <v>11</v>
      </c>
      <c r="L774">
        <f>16-INDEX(STANDINGS_K[],MATCH(Table1[[#This Row],[COMBINED]],STANDINGS_K[COMBINED],0),COLUMN(STANDINGS_K[PLACE IN LEAGUE]))</f>
        <v>10</v>
      </c>
      <c r="M774">
        <f>16-INDEX(STANDINGS_SV[],MATCH(Table1[[#This Row],[COMBINED]],STANDINGS_SV[COMBINED],0),COLUMN(STANDINGS_SV[PLACE IN LEAGUE]))</f>
        <v>11</v>
      </c>
      <c r="N774">
        <f>SUM(Table1[[#This Row],[BA]:[SV]])</f>
        <v>93</v>
      </c>
      <c r="O774">
        <v>4</v>
      </c>
    </row>
    <row r="775" spans="1:15" x14ac:dyDescent="0.25">
      <c r="A775" t="s">
        <v>1133</v>
      </c>
      <c r="B775" t="s">
        <v>1128</v>
      </c>
      <c r="C775" t="str">
        <f>Table1[[#This Row],[League]]&amp;Table1[[#This Row],[Team]]</f>
        <v>$150 Draft Champions Express Mar 28 7:00 pm Lg.4063Unknown Unknowns</v>
      </c>
      <c r="D775">
        <f>16-INDEX(STANDINGS_BA[],MATCH(Table1[[#This Row],[COMBINED]],STANDINGS_BA[COMBINED],0),COLUMN(STANDINGS_BA[PLACE IN LEAGUE]))</f>
        <v>10</v>
      </c>
      <c r="E775">
        <f>16-INDEX(STANDINGS_R[],MATCH(Table1[[#This Row],[COMBINED]],STANDINGS_R[COMBINED],0),COLUMN(STANDINGS_R[PLACE IN LEAGUE]))</f>
        <v>13</v>
      </c>
      <c r="F775">
        <f>16-INDEX(STANDINGS_HR[],MATCH(Table1[[#This Row],[COMBINED]],STANDINGS_HR[COMBINED],0),COLUMN(STANDINGS_HR[PLACE IN LEAGUE]))</f>
        <v>3</v>
      </c>
      <c r="G775">
        <f>16-INDEX(STANDINGS_RBI[],MATCH(Table1[[#This Row],[COMBINED]],STANDINGS_RBI[COMBINED],0),COLUMN(STANDINGS_RBI[PLACE IN LEAGUE]))</f>
        <v>9</v>
      </c>
      <c r="H775">
        <f>16-INDEX(STANDINGS_SB[],MATCH(Table1[[#This Row],[COMBINED]],STANDINGS_SB[COMBINED],0),COLUMN(STANDINGS_SB[PLACE IN LEAGUE]))</f>
        <v>5</v>
      </c>
      <c r="I775">
        <f>16-INDEX(STANDINGS_ERA[],MATCH(Table1[[#This Row],[COMBINED]],STANDINGS_ERA[COMBINED],0),COLUMN(STANDINGS_ERA[PLACE IN LEAGUE]))</f>
        <v>8</v>
      </c>
      <c r="J775">
        <f>16-INDEX(STANDINGS_WHIP[],MATCH(Table1[[#This Row],[COMBINED]],STANDINGS_WHIP[COMBINED],0),COLUMN(STANDINGS_WHIP[PLACE IN LEAGUE]))</f>
        <v>9</v>
      </c>
      <c r="K775">
        <f>16-INDEX(STANDINGS_W[],MATCH(Table1[[#This Row],[COMBINED]],STANDINGS_W[COMBINED],0),COLUMN(STANDINGS_W[PLACE IN LEAGUE]))</f>
        <v>7</v>
      </c>
      <c r="L775">
        <f>16-INDEX(STANDINGS_K[],MATCH(Table1[[#This Row],[COMBINED]],STANDINGS_K[COMBINED],0),COLUMN(STANDINGS_K[PLACE IN LEAGUE]))</f>
        <v>13</v>
      </c>
      <c r="M775">
        <f>16-INDEX(STANDINGS_SV[],MATCH(Table1[[#This Row],[COMBINED]],STANDINGS_SV[COMBINED],0),COLUMN(STANDINGS_SV[PLACE IN LEAGUE]))</f>
        <v>12</v>
      </c>
      <c r="N775">
        <f>SUM(Table1[[#This Row],[BA]:[SV]])</f>
        <v>89</v>
      </c>
      <c r="O775">
        <v>5</v>
      </c>
    </row>
    <row r="776" spans="1:15" x14ac:dyDescent="0.25">
      <c r="A776" t="s">
        <v>1135</v>
      </c>
      <c r="B776" t="s">
        <v>1128</v>
      </c>
      <c r="C776" t="str">
        <f>Table1[[#This Row],[League]]&amp;Table1[[#This Row],[Team]]</f>
        <v>$150 Draft Champions Express Mar 28 7:00 pm Lg.4063Buster's Machado Posey</v>
      </c>
      <c r="D776">
        <f>16-INDEX(STANDINGS_BA[],MATCH(Table1[[#This Row],[COMBINED]],STANDINGS_BA[COMBINED],0),COLUMN(STANDINGS_BA[PLACE IN LEAGUE]))</f>
        <v>8</v>
      </c>
      <c r="E776">
        <f>16-INDEX(STANDINGS_R[],MATCH(Table1[[#This Row],[COMBINED]],STANDINGS_R[COMBINED],0),COLUMN(STANDINGS_R[PLACE IN LEAGUE]))</f>
        <v>14</v>
      </c>
      <c r="F776">
        <f>16-INDEX(STANDINGS_HR[],MATCH(Table1[[#This Row],[COMBINED]],STANDINGS_HR[COMBINED],0),COLUMN(STANDINGS_HR[PLACE IN LEAGUE]))</f>
        <v>14</v>
      </c>
      <c r="G776">
        <f>16-INDEX(STANDINGS_RBI[],MATCH(Table1[[#This Row],[COMBINED]],STANDINGS_RBI[COMBINED],0),COLUMN(STANDINGS_RBI[PLACE IN LEAGUE]))</f>
        <v>10</v>
      </c>
      <c r="H776">
        <f>16-INDEX(STANDINGS_SB[],MATCH(Table1[[#This Row],[COMBINED]],STANDINGS_SB[COMBINED],0),COLUMN(STANDINGS_SB[PLACE IN LEAGUE]))</f>
        <v>12</v>
      </c>
      <c r="I776">
        <f>16-INDEX(STANDINGS_ERA[],MATCH(Table1[[#This Row],[COMBINED]],STANDINGS_ERA[COMBINED],0),COLUMN(STANDINGS_ERA[PLACE IN LEAGUE]))</f>
        <v>2</v>
      </c>
      <c r="J776">
        <f>16-INDEX(STANDINGS_WHIP[],MATCH(Table1[[#This Row],[COMBINED]],STANDINGS_WHIP[COMBINED],0),COLUMN(STANDINGS_WHIP[PLACE IN LEAGUE]))</f>
        <v>8</v>
      </c>
      <c r="K776">
        <f>16-INDEX(STANDINGS_W[],MATCH(Table1[[#This Row],[COMBINED]],STANDINGS_W[COMBINED],0),COLUMN(STANDINGS_W[PLACE IN LEAGUE]))</f>
        <v>1</v>
      </c>
      <c r="L776">
        <f>16-INDEX(STANDINGS_K[],MATCH(Table1[[#This Row],[COMBINED]],STANDINGS_K[COMBINED],0),COLUMN(STANDINGS_K[PLACE IN LEAGUE]))</f>
        <v>2</v>
      </c>
      <c r="M776">
        <f>16-INDEX(STANDINGS_SV[],MATCH(Table1[[#This Row],[COMBINED]],STANDINGS_SV[COMBINED],0),COLUMN(STANDINGS_SV[PLACE IN LEAGUE]))</f>
        <v>14</v>
      </c>
      <c r="N776">
        <f>SUM(Table1[[#This Row],[BA]:[SV]])</f>
        <v>85</v>
      </c>
      <c r="O776">
        <v>6</v>
      </c>
    </row>
    <row r="777" spans="1:15" x14ac:dyDescent="0.25">
      <c r="A777" t="s">
        <v>1127</v>
      </c>
      <c r="B777" t="s">
        <v>1128</v>
      </c>
      <c r="C777" t="str">
        <f>Table1[[#This Row],[League]]&amp;Table1[[#This Row],[Team]]</f>
        <v>$150 Draft Champions Express Mar 28 7:00 pm Lg.4063TrumpForPresident!</v>
      </c>
      <c r="D777">
        <f>16-INDEX(STANDINGS_BA[],MATCH(Table1[[#This Row],[COMBINED]],STANDINGS_BA[COMBINED],0),COLUMN(STANDINGS_BA[PLACE IN LEAGUE]))</f>
        <v>15</v>
      </c>
      <c r="E777">
        <f>16-INDEX(STANDINGS_R[],MATCH(Table1[[#This Row],[COMBINED]],STANDINGS_R[COMBINED],0),COLUMN(STANDINGS_R[PLACE IN LEAGUE]))</f>
        <v>10</v>
      </c>
      <c r="F777">
        <f>16-INDEX(STANDINGS_HR[],MATCH(Table1[[#This Row],[COMBINED]],STANDINGS_HR[COMBINED],0),COLUMN(STANDINGS_HR[PLACE IN LEAGUE]))</f>
        <v>10</v>
      </c>
      <c r="G777">
        <f>16-INDEX(STANDINGS_RBI[],MATCH(Table1[[#This Row],[COMBINED]],STANDINGS_RBI[COMBINED],0),COLUMN(STANDINGS_RBI[PLACE IN LEAGUE]))</f>
        <v>11</v>
      </c>
      <c r="H777">
        <f>16-INDEX(STANDINGS_SB[],MATCH(Table1[[#This Row],[COMBINED]],STANDINGS_SB[COMBINED],0),COLUMN(STANDINGS_SB[PLACE IN LEAGUE]))</f>
        <v>7</v>
      </c>
      <c r="I777">
        <f>16-INDEX(STANDINGS_ERA[],MATCH(Table1[[#This Row],[COMBINED]],STANDINGS_ERA[COMBINED],0),COLUMN(STANDINGS_ERA[PLACE IN LEAGUE]))</f>
        <v>6</v>
      </c>
      <c r="J777">
        <f>16-INDEX(STANDINGS_WHIP[],MATCH(Table1[[#This Row],[COMBINED]],STANDINGS_WHIP[COMBINED],0),COLUMN(STANDINGS_WHIP[PLACE IN LEAGUE]))</f>
        <v>6</v>
      </c>
      <c r="K777">
        <f>16-INDEX(STANDINGS_W[],MATCH(Table1[[#This Row],[COMBINED]],STANDINGS_W[COMBINED],0),COLUMN(STANDINGS_W[PLACE IN LEAGUE]))</f>
        <v>8</v>
      </c>
      <c r="L777">
        <f>16-INDEX(STANDINGS_K[],MATCH(Table1[[#This Row],[COMBINED]],STANDINGS_K[COMBINED],0),COLUMN(STANDINGS_K[PLACE IN LEAGUE]))</f>
        <v>8</v>
      </c>
      <c r="M777">
        <f>16-INDEX(STANDINGS_SV[],MATCH(Table1[[#This Row],[COMBINED]],STANDINGS_SV[COMBINED],0),COLUMN(STANDINGS_SV[PLACE IN LEAGUE]))</f>
        <v>2</v>
      </c>
      <c r="N777">
        <f>SUM(Table1[[#This Row],[BA]:[SV]])</f>
        <v>83</v>
      </c>
      <c r="O777">
        <v>7</v>
      </c>
    </row>
    <row r="778" spans="1:15" x14ac:dyDescent="0.25">
      <c r="A778" t="s">
        <v>1134</v>
      </c>
      <c r="B778" t="s">
        <v>1128</v>
      </c>
      <c r="C778" t="str">
        <f>Table1[[#This Row],[League]]&amp;Table1[[#This Row],[Team]]</f>
        <v>$150 Draft Champions Express Mar 28 7:00 pm Lg.4063WK Ultra</v>
      </c>
      <c r="D778">
        <f>16-INDEX(STANDINGS_BA[],MATCH(Table1[[#This Row],[COMBINED]],STANDINGS_BA[COMBINED],0),COLUMN(STANDINGS_BA[PLACE IN LEAGUE]))</f>
        <v>9</v>
      </c>
      <c r="E778">
        <f>16-INDEX(STANDINGS_R[],MATCH(Table1[[#This Row],[COMBINED]],STANDINGS_R[COMBINED],0),COLUMN(STANDINGS_R[PLACE IN LEAGUE]))</f>
        <v>12</v>
      </c>
      <c r="F778">
        <f>16-INDEX(STANDINGS_HR[],MATCH(Table1[[#This Row],[COMBINED]],STANDINGS_HR[COMBINED],0),COLUMN(STANDINGS_HR[PLACE IN LEAGUE]))</f>
        <v>13</v>
      </c>
      <c r="G778">
        <f>16-INDEX(STANDINGS_RBI[],MATCH(Table1[[#This Row],[COMBINED]],STANDINGS_RBI[COMBINED],0),COLUMN(STANDINGS_RBI[PLACE IN LEAGUE]))</f>
        <v>13</v>
      </c>
      <c r="H778">
        <f>16-INDEX(STANDINGS_SB[],MATCH(Table1[[#This Row],[COMBINED]],STANDINGS_SB[COMBINED],0),COLUMN(STANDINGS_SB[PLACE IN LEAGUE]))</f>
        <v>15</v>
      </c>
      <c r="I778">
        <f>16-INDEX(STANDINGS_ERA[],MATCH(Table1[[#This Row],[COMBINED]],STANDINGS_ERA[COMBINED],0),COLUMN(STANDINGS_ERA[PLACE IN LEAGUE]))</f>
        <v>7</v>
      </c>
      <c r="J778">
        <f>16-INDEX(STANDINGS_WHIP[],MATCH(Table1[[#This Row],[COMBINED]],STANDINGS_WHIP[COMBINED],0),COLUMN(STANDINGS_WHIP[PLACE IN LEAGUE]))</f>
        <v>1</v>
      </c>
      <c r="K778">
        <f>16-INDEX(STANDINGS_W[],MATCH(Table1[[#This Row],[COMBINED]],STANDINGS_W[COMBINED],0),COLUMN(STANDINGS_W[PLACE IN LEAGUE]))</f>
        <v>4</v>
      </c>
      <c r="L778">
        <f>16-INDEX(STANDINGS_K[],MATCH(Table1[[#This Row],[COMBINED]],STANDINGS_K[COMBINED],0),COLUMN(STANDINGS_K[PLACE IN LEAGUE]))</f>
        <v>7</v>
      </c>
      <c r="M778">
        <f>16-INDEX(STANDINGS_SV[],MATCH(Table1[[#This Row],[COMBINED]],STANDINGS_SV[COMBINED],0),COLUMN(STANDINGS_SV[PLACE IN LEAGUE]))</f>
        <v>1</v>
      </c>
      <c r="N778">
        <f>SUM(Table1[[#This Row],[BA]:[SV]])</f>
        <v>82</v>
      </c>
      <c r="O778">
        <v>8</v>
      </c>
    </row>
    <row r="779" spans="1:15" x14ac:dyDescent="0.25">
      <c r="A779" t="s">
        <v>1137</v>
      </c>
      <c r="B779" t="s">
        <v>1128</v>
      </c>
      <c r="C779" t="str">
        <f>Table1[[#This Row],[League]]&amp;Table1[[#This Row],[Team]]</f>
        <v>$150 Draft Champions Express Mar 28 7:00 pm Lg.4063Flying Squirrels</v>
      </c>
      <c r="D779">
        <f>16-INDEX(STANDINGS_BA[],MATCH(Table1[[#This Row],[COMBINED]],STANDINGS_BA[COMBINED],0),COLUMN(STANDINGS_BA[PLACE IN LEAGUE]))</f>
        <v>5</v>
      </c>
      <c r="E779">
        <f>16-INDEX(STANDINGS_R[],MATCH(Table1[[#This Row],[COMBINED]],STANDINGS_R[COMBINED],0),COLUMN(STANDINGS_R[PLACE IN LEAGUE]))</f>
        <v>9</v>
      </c>
      <c r="F779">
        <f>16-INDEX(STANDINGS_HR[],MATCH(Table1[[#This Row],[COMBINED]],STANDINGS_HR[COMBINED],0),COLUMN(STANDINGS_HR[PLACE IN LEAGUE]))</f>
        <v>8</v>
      </c>
      <c r="G779">
        <f>16-INDEX(STANDINGS_RBI[],MATCH(Table1[[#This Row],[COMBINED]],STANDINGS_RBI[COMBINED],0),COLUMN(STANDINGS_RBI[PLACE IN LEAGUE]))</f>
        <v>4</v>
      </c>
      <c r="H779">
        <f>16-INDEX(STANDINGS_SB[],MATCH(Table1[[#This Row],[COMBINED]],STANDINGS_SB[COMBINED],0),COLUMN(STANDINGS_SB[PLACE IN LEAGUE]))</f>
        <v>1</v>
      </c>
      <c r="I779">
        <f>16-INDEX(STANDINGS_ERA[],MATCH(Table1[[#This Row],[COMBINED]],STANDINGS_ERA[COMBINED],0),COLUMN(STANDINGS_ERA[PLACE IN LEAGUE]))</f>
        <v>15</v>
      </c>
      <c r="J779">
        <f>16-INDEX(STANDINGS_WHIP[],MATCH(Table1[[#This Row],[COMBINED]],STANDINGS_WHIP[COMBINED],0),COLUMN(STANDINGS_WHIP[PLACE IN LEAGUE]))</f>
        <v>7</v>
      </c>
      <c r="K779">
        <f>16-INDEX(STANDINGS_W[],MATCH(Table1[[#This Row],[COMBINED]],STANDINGS_W[COMBINED],0),COLUMN(STANDINGS_W[PLACE IN LEAGUE]))</f>
        <v>13</v>
      </c>
      <c r="L779">
        <f>16-INDEX(STANDINGS_K[],MATCH(Table1[[#This Row],[COMBINED]],STANDINGS_K[COMBINED],0),COLUMN(STANDINGS_K[PLACE IN LEAGUE]))</f>
        <v>12</v>
      </c>
      <c r="M779">
        <f>16-INDEX(STANDINGS_SV[],MATCH(Table1[[#This Row],[COMBINED]],STANDINGS_SV[COMBINED],0),COLUMN(STANDINGS_SV[PLACE IN LEAGUE]))</f>
        <v>5</v>
      </c>
      <c r="N779">
        <f>SUM(Table1[[#This Row],[BA]:[SV]])</f>
        <v>79</v>
      </c>
      <c r="O779">
        <v>9</v>
      </c>
    </row>
    <row r="780" spans="1:15" x14ac:dyDescent="0.25">
      <c r="A780" t="s">
        <v>1136</v>
      </c>
      <c r="B780" t="s">
        <v>1128</v>
      </c>
      <c r="C780" t="str">
        <f>Table1[[#This Row],[League]]&amp;Table1[[#This Row],[Team]]</f>
        <v>$150 Draft Champions Express Mar 28 7:00 pm Lg.4063Langhorne Keggers</v>
      </c>
      <c r="D780">
        <f>16-INDEX(STANDINGS_BA[],MATCH(Table1[[#This Row],[COMBINED]],STANDINGS_BA[COMBINED],0),COLUMN(STANDINGS_BA[PLACE IN LEAGUE]))</f>
        <v>7</v>
      </c>
      <c r="E780">
        <f>16-INDEX(STANDINGS_R[],MATCH(Table1[[#This Row],[COMBINED]],STANDINGS_R[COMBINED],0),COLUMN(STANDINGS_R[PLACE IN LEAGUE]))</f>
        <v>2</v>
      </c>
      <c r="F780">
        <f>16-INDEX(STANDINGS_HR[],MATCH(Table1[[#This Row],[COMBINED]],STANDINGS_HR[COMBINED],0),COLUMN(STANDINGS_HR[PLACE IN LEAGUE]))</f>
        <v>4</v>
      </c>
      <c r="G780">
        <f>16-INDEX(STANDINGS_RBI[],MATCH(Table1[[#This Row],[COMBINED]],STANDINGS_RBI[COMBINED],0),COLUMN(STANDINGS_RBI[PLACE IN LEAGUE]))</f>
        <v>5</v>
      </c>
      <c r="H780">
        <f>16-INDEX(STANDINGS_SB[],MATCH(Table1[[#This Row],[COMBINED]],STANDINGS_SB[COMBINED],0),COLUMN(STANDINGS_SB[PLACE IN LEAGUE]))</f>
        <v>2</v>
      </c>
      <c r="I780">
        <f>16-INDEX(STANDINGS_ERA[],MATCH(Table1[[#This Row],[COMBINED]],STANDINGS_ERA[COMBINED],0),COLUMN(STANDINGS_ERA[PLACE IN LEAGUE]))</f>
        <v>11</v>
      </c>
      <c r="J780">
        <f>16-INDEX(STANDINGS_WHIP[],MATCH(Table1[[#This Row],[COMBINED]],STANDINGS_WHIP[COMBINED],0),COLUMN(STANDINGS_WHIP[PLACE IN LEAGUE]))</f>
        <v>11</v>
      </c>
      <c r="K780">
        <f>16-INDEX(STANDINGS_W[],MATCH(Table1[[#This Row],[COMBINED]],STANDINGS_W[COMBINED],0),COLUMN(STANDINGS_W[PLACE IN LEAGUE]))</f>
        <v>15</v>
      </c>
      <c r="L780">
        <f>16-INDEX(STANDINGS_K[],MATCH(Table1[[#This Row],[COMBINED]],STANDINGS_K[COMBINED],0),COLUMN(STANDINGS_K[PLACE IN LEAGUE]))</f>
        <v>15</v>
      </c>
      <c r="M780">
        <f>16-INDEX(STANDINGS_SV[],MATCH(Table1[[#This Row],[COMBINED]],STANDINGS_SV[COMBINED],0),COLUMN(STANDINGS_SV[PLACE IN LEAGUE]))</f>
        <v>6</v>
      </c>
      <c r="N780">
        <f>SUM(Table1[[#This Row],[BA]:[SV]])</f>
        <v>78</v>
      </c>
      <c r="O780">
        <v>10</v>
      </c>
    </row>
    <row r="781" spans="1:15" x14ac:dyDescent="0.25">
      <c r="A781" t="s">
        <v>1138</v>
      </c>
      <c r="B781" t="s">
        <v>1128</v>
      </c>
      <c r="C781" t="str">
        <f>Table1[[#This Row],[League]]&amp;Table1[[#This Row],[Team]]</f>
        <v>$150 Draft Champions Express Mar 28 7:00 pm Lg.4063ClubLevelBetting.com</v>
      </c>
      <c r="D781">
        <f>16-INDEX(STANDINGS_BA[],MATCH(Table1[[#This Row],[COMBINED]],STANDINGS_BA[COMBINED],0),COLUMN(STANDINGS_BA[PLACE IN LEAGUE]))</f>
        <v>3</v>
      </c>
      <c r="E781">
        <f>16-INDEX(STANDINGS_R[],MATCH(Table1[[#This Row],[COMBINED]],STANDINGS_R[COMBINED],0),COLUMN(STANDINGS_R[PLACE IN LEAGUE]))</f>
        <v>3</v>
      </c>
      <c r="F781">
        <f>16-INDEX(STANDINGS_HR[],MATCH(Table1[[#This Row],[COMBINED]],STANDINGS_HR[COMBINED],0),COLUMN(STANDINGS_HR[PLACE IN LEAGUE]))</f>
        <v>11</v>
      </c>
      <c r="G781">
        <f>16-INDEX(STANDINGS_RBI[],MATCH(Table1[[#This Row],[COMBINED]],STANDINGS_RBI[COMBINED],0),COLUMN(STANDINGS_RBI[PLACE IN LEAGUE]))</f>
        <v>7</v>
      </c>
      <c r="H781">
        <f>16-INDEX(STANDINGS_SB[],MATCH(Table1[[#This Row],[COMBINED]],STANDINGS_SB[COMBINED],0),COLUMN(STANDINGS_SB[PLACE IN LEAGUE]))</f>
        <v>4</v>
      </c>
      <c r="I781">
        <f>16-INDEX(STANDINGS_ERA[],MATCH(Table1[[#This Row],[COMBINED]],STANDINGS_ERA[COMBINED],0),COLUMN(STANDINGS_ERA[PLACE IN LEAGUE]))</f>
        <v>12</v>
      </c>
      <c r="J781">
        <f>16-INDEX(STANDINGS_WHIP[],MATCH(Table1[[#This Row],[COMBINED]],STANDINGS_WHIP[COMBINED],0),COLUMN(STANDINGS_WHIP[PLACE IN LEAGUE]))</f>
        <v>10</v>
      </c>
      <c r="K781">
        <f>16-INDEX(STANDINGS_W[],MATCH(Table1[[#This Row],[COMBINED]],STANDINGS_W[COMBINED],0),COLUMN(STANDINGS_W[PLACE IN LEAGUE]))</f>
        <v>6</v>
      </c>
      <c r="L781">
        <f>16-INDEX(STANDINGS_K[],MATCH(Table1[[#This Row],[COMBINED]],STANDINGS_K[COMBINED],0),COLUMN(STANDINGS_K[PLACE IN LEAGUE]))</f>
        <v>6</v>
      </c>
      <c r="M781">
        <f>16-INDEX(STANDINGS_SV[],MATCH(Table1[[#This Row],[COMBINED]],STANDINGS_SV[COMBINED],0),COLUMN(STANDINGS_SV[PLACE IN LEAGUE]))</f>
        <v>15</v>
      </c>
      <c r="N781">
        <f>SUM(Table1[[#This Row],[BA]:[SV]])</f>
        <v>77</v>
      </c>
      <c r="O781">
        <v>11</v>
      </c>
    </row>
    <row r="782" spans="1:15" x14ac:dyDescent="0.25">
      <c r="A782" t="s">
        <v>1140</v>
      </c>
      <c r="B782" t="s">
        <v>1128</v>
      </c>
      <c r="C782" t="str">
        <f>Table1[[#This Row],[League]]&amp;Table1[[#This Row],[Team]]</f>
        <v>$150 Draft Champions Express Mar 28 7:00 pm Lg.4063Jung Ho's Kang</v>
      </c>
      <c r="D782">
        <f>16-INDEX(STANDINGS_BA[],MATCH(Table1[[#This Row],[COMBINED]],STANDINGS_BA[COMBINED],0),COLUMN(STANDINGS_BA[PLACE IN LEAGUE]))</f>
        <v>1</v>
      </c>
      <c r="E782">
        <f>16-INDEX(STANDINGS_R[],MATCH(Table1[[#This Row],[COMBINED]],STANDINGS_R[COMBINED],0),COLUMN(STANDINGS_R[PLACE IN LEAGUE]))</f>
        <v>5</v>
      </c>
      <c r="F782">
        <f>16-INDEX(STANDINGS_HR[],MATCH(Table1[[#This Row],[COMBINED]],STANDINGS_HR[COMBINED],0),COLUMN(STANDINGS_HR[PLACE IN LEAGUE]))</f>
        <v>7</v>
      </c>
      <c r="G782">
        <f>16-INDEX(STANDINGS_RBI[],MATCH(Table1[[#This Row],[COMBINED]],STANDINGS_RBI[COMBINED],0),COLUMN(STANDINGS_RBI[PLACE IN LEAGUE]))</f>
        <v>6</v>
      </c>
      <c r="H782">
        <f>16-INDEX(STANDINGS_SB[],MATCH(Table1[[#This Row],[COMBINED]],STANDINGS_SB[COMBINED],0),COLUMN(STANDINGS_SB[PLACE IN LEAGUE]))</f>
        <v>14</v>
      </c>
      <c r="I782">
        <f>16-INDEX(STANDINGS_ERA[],MATCH(Table1[[#This Row],[COMBINED]],STANDINGS_ERA[COMBINED],0),COLUMN(STANDINGS_ERA[PLACE IN LEAGUE]))</f>
        <v>4</v>
      </c>
      <c r="J782">
        <f>16-INDEX(STANDINGS_WHIP[],MATCH(Table1[[#This Row],[COMBINED]],STANDINGS_WHIP[COMBINED],0),COLUMN(STANDINGS_WHIP[PLACE IN LEAGUE]))</f>
        <v>5</v>
      </c>
      <c r="K782">
        <f>16-INDEX(STANDINGS_W[],MATCH(Table1[[#This Row],[COMBINED]],STANDINGS_W[COMBINED],0),COLUMN(STANDINGS_W[PLACE IN LEAGUE]))</f>
        <v>9</v>
      </c>
      <c r="L782">
        <f>16-INDEX(STANDINGS_K[],MATCH(Table1[[#This Row],[COMBINED]],STANDINGS_K[COMBINED],0),COLUMN(STANDINGS_K[PLACE IN LEAGUE]))</f>
        <v>4</v>
      </c>
      <c r="M782">
        <f>16-INDEX(STANDINGS_SV[],MATCH(Table1[[#This Row],[COMBINED]],STANDINGS_SV[COMBINED],0),COLUMN(STANDINGS_SV[PLACE IN LEAGUE]))</f>
        <v>3</v>
      </c>
      <c r="N782">
        <f>SUM(Table1[[#This Row],[BA]:[SV]])</f>
        <v>58</v>
      </c>
      <c r="O782">
        <v>12</v>
      </c>
    </row>
    <row r="783" spans="1:15" x14ac:dyDescent="0.25">
      <c r="A783" t="s">
        <v>1139</v>
      </c>
      <c r="B783" t="s">
        <v>1128</v>
      </c>
      <c r="C783" t="str">
        <f>Table1[[#This Row],[League]]&amp;Table1[[#This Row],[Team]]</f>
        <v>$150 Draft Champions Express Mar 28 7:00 pm Lg.4063Punkin' Crawdash</v>
      </c>
      <c r="D783">
        <f>16-INDEX(STANDINGS_BA[],MATCH(Table1[[#This Row],[COMBINED]],STANDINGS_BA[COMBINED],0),COLUMN(STANDINGS_BA[PLACE IN LEAGUE]))</f>
        <v>2</v>
      </c>
      <c r="E783">
        <f>16-INDEX(STANDINGS_R[],MATCH(Table1[[#This Row],[COMBINED]],STANDINGS_R[COMBINED],0),COLUMN(STANDINGS_R[PLACE IN LEAGUE]))</f>
        <v>4</v>
      </c>
      <c r="F783">
        <f>16-INDEX(STANDINGS_HR[],MATCH(Table1[[#This Row],[COMBINED]],STANDINGS_HR[COMBINED],0),COLUMN(STANDINGS_HR[PLACE IN LEAGUE]))</f>
        <v>9</v>
      </c>
      <c r="G783">
        <f>16-INDEX(STANDINGS_RBI[],MATCH(Table1[[#This Row],[COMBINED]],STANDINGS_RBI[COMBINED],0),COLUMN(STANDINGS_RBI[PLACE IN LEAGUE]))</f>
        <v>2</v>
      </c>
      <c r="H783">
        <f>16-INDEX(STANDINGS_SB[],MATCH(Table1[[#This Row],[COMBINED]],STANDINGS_SB[COMBINED],0),COLUMN(STANDINGS_SB[PLACE IN LEAGUE]))</f>
        <v>11</v>
      </c>
      <c r="I783">
        <f>16-INDEX(STANDINGS_ERA[],MATCH(Table1[[#This Row],[COMBINED]],STANDINGS_ERA[COMBINED],0),COLUMN(STANDINGS_ERA[PLACE IN LEAGUE]))</f>
        <v>3</v>
      </c>
      <c r="J783">
        <f>16-INDEX(STANDINGS_WHIP[],MATCH(Table1[[#This Row],[COMBINED]],STANDINGS_WHIP[COMBINED],0),COLUMN(STANDINGS_WHIP[PLACE IN LEAGUE]))</f>
        <v>3</v>
      </c>
      <c r="K783">
        <f>16-INDEX(STANDINGS_W[],MATCH(Table1[[#This Row],[COMBINED]],STANDINGS_W[COMBINED],0),COLUMN(STANDINGS_W[PLACE IN LEAGUE]))</f>
        <v>3</v>
      </c>
      <c r="L783">
        <f>16-INDEX(STANDINGS_K[],MATCH(Table1[[#This Row],[COMBINED]],STANDINGS_K[COMBINED],0),COLUMN(STANDINGS_K[PLACE IN LEAGUE]))</f>
        <v>9</v>
      </c>
      <c r="M783">
        <f>16-INDEX(STANDINGS_SV[],MATCH(Table1[[#This Row],[COMBINED]],STANDINGS_SV[COMBINED],0),COLUMN(STANDINGS_SV[PLACE IN LEAGUE]))</f>
        <v>9</v>
      </c>
      <c r="N783">
        <f>SUM(Table1[[#This Row],[BA]:[SV]])</f>
        <v>55</v>
      </c>
      <c r="O783">
        <v>13</v>
      </c>
    </row>
    <row r="784" spans="1:15" x14ac:dyDescent="0.25">
      <c r="A784" t="s">
        <v>602</v>
      </c>
      <c r="B784" t="s">
        <v>1128</v>
      </c>
      <c r="C784" t="str">
        <f>Table1[[#This Row],[League]]&amp;Table1[[#This Row],[Team]]</f>
        <v>$150 Draft Champions Express Mar 28 7:00 pm Lg.4063Team Hall</v>
      </c>
      <c r="D784">
        <f>16-INDEX(STANDINGS_BA[],MATCH(Table1[[#This Row],[COMBINED]],STANDINGS_BA[COMBINED],0),COLUMN(STANDINGS_BA[PLACE IN LEAGUE]))</f>
        <v>6</v>
      </c>
      <c r="E784">
        <f>16-INDEX(STANDINGS_R[],MATCH(Table1[[#This Row],[COMBINED]],STANDINGS_R[COMBINED],0),COLUMN(STANDINGS_R[PLACE IN LEAGUE]))</f>
        <v>7</v>
      </c>
      <c r="F784">
        <f>16-INDEX(STANDINGS_HR[],MATCH(Table1[[#This Row],[COMBINED]],STANDINGS_HR[COMBINED],0),COLUMN(STANDINGS_HR[PLACE IN LEAGUE]))</f>
        <v>2</v>
      </c>
      <c r="G784">
        <f>16-INDEX(STANDINGS_RBI[],MATCH(Table1[[#This Row],[COMBINED]],STANDINGS_RBI[COMBINED],0),COLUMN(STANDINGS_RBI[PLACE IN LEAGUE]))</f>
        <v>3</v>
      </c>
      <c r="H784">
        <f>16-INDEX(STANDINGS_SB[],MATCH(Table1[[#This Row],[COMBINED]],STANDINGS_SB[COMBINED],0),COLUMN(STANDINGS_SB[PLACE IN LEAGUE]))</f>
        <v>6</v>
      </c>
      <c r="I784">
        <f>16-INDEX(STANDINGS_ERA[],MATCH(Table1[[#This Row],[COMBINED]],STANDINGS_ERA[COMBINED],0),COLUMN(STANDINGS_ERA[PLACE IN LEAGUE]))</f>
        <v>5</v>
      </c>
      <c r="J784">
        <f>16-INDEX(STANDINGS_WHIP[],MATCH(Table1[[#This Row],[COMBINED]],STANDINGS_WHIP[COMBINED],0),COLUMN(STANDINGS_WHIP[PLACE IN LEAGUE]))</f>
        <v>4</v>
      </c>
      <c r="K784">
        <f>16-INDEX(STANDINGS_W[],MATCH(Table1[[#This Row],[COMBINED]],STANDINGS_W[COMBINED],0),COLUMN(STANDINGS_W[PLACE IN LEAGUE]))</f>
        <v>5</v>
      </c>
      <c r="L784">
        <f>16-INDEX(STANDINGS_K[],MATCH(Table1[[#This Row],[COMBINED]],STANDINGS_K[COMBINED],0),COLUMN(STANDINGS_K[PLACE IN LEAGUE]))</f>
        <v>5</v>
      </c>
      <c r="M784">
        <f>16-INDEX(STANDINGS_SV[],MATCH(Table1[[#This Row],[COMBINED]],STANDINGS_SV[COMBINED],0),COLUMN(STANDINGS_SV[PLACE IN LEAGUE]))</f>
        <v>8</v>
      </c>
      <c r="N784">
        <f>SUM(Table1[[#This Row],[BA]:[SV]])</f>
        <v>51</v>
      </c>
      <c r="O784">
        <v>14</v>
      </c>
    </row>
    <row r="785" spans="1:15" x14ac:dyDescent="0.25">
      <c r="A785" t="s">
        <v>1132</v>
      </c>
      <c r="B785" t="s">
        <v>1128</v>
      </c>
      <c r="C785" t="str">
        <f>Table1[[#This Row],[League]]&amp;Table1[[#This Row],[Team]]</f>
        <v>$150 Draft Champions Express Mar 28 7:00 pm Lg.4063Team Anderson</v>
      </c>
      <c r="D785">
        <f>16-INDEX(STANDINGS_BA[],MATCH(Table1[[#This Row],[COMBINED]],STANDINGS_BA[COMBINED],0),COLUMN(STANDINGS_BA[PLACE IN LEAGUE]))</f>
        <v>11</v>
      </c>
      <c r="E785">
        <f>16-INDEX(STANDINGS_R[],MATCH(Table1[[#This Row],[COMBINED]],STANDINGS_R[COMBINED],0),COLUMN(STANDINGS_R[PLACE IN LEAGUE]))</f>
        <v>1</v>
      </c>
      <c r="F785">
        <f>16-INDEX(STANDINGS_HR[],MATCH(Table1[[#This Row],[COMBINED]],STANDINGS_HR[COMBINED],0),COLUMN(STANDINGS_HR[PLACE IN LEAGUE]))</f>
        <v>1</v>
      </c>
      <c r="G785">
        <f>16-INDEX(STANDINGS_RBI[],MATCH(Table1[[#This Row],[COMBINED]],STANDINGS_RBI[COMBINED],0),COLUMN(STANDINGS_RBI[PLACE IN LEAGUE]))</f>
        <v>1</v>
      </c>
      <c r="H785">
        <f>16-INDEX(STANDINGS_SB[],MATCH(Table1[[#This Row],[COMBINED]],STANDINGS_SB[COMBINED],0),COLUMN(STANDINGS_SB[PLACE IN LEAGUE]))</f>
        <v>13</v>
      </c>
      <c r="I785">
        <f>16-INDEX(STANDINGS_ERA[],MATCH(Table1[[#This Row],[COMBINED]],STANDINGS_ERA[COMBINED],0),COLUMN(STANDINGS_ERA[PLACE IN LEAGUE]))</f>
        <v>1</v>
      </c>
      <c r="J785">
        <f>16-INDEX(STANDINGS_WHIP[],MATCH(Table1[[#This Row],[COMBINED]],STANDINGS_WHIP[COMBINED],0),COLUMN(STANDINGS_WHIP[PLACE IN LEAGUE]))</f>
        <v>2</v>
      </c>
      <c r="K785">
        <f>16-INDEX(STANDINGS_W[],MATCH(Table1[[#This Row],[COMBINED]],STANDINGS_W[COMBINED],0),COLUMN(STANDINGS_W[PLACE IN LEAGUE]))</f>
        <v>2</v>
      </c>
      <c r="L785">
        <f>16-INDEX(STANDINGS_K[],MATCH(Table1[[#This Row],[COMBINED]],STANDINGS_K[COMBINED],0),COLUMN(STANDINGS_K[PLACE IN LEAGUE]))</f>
        <v>1</v>
      </c>
      <c r="M785">
        <f>16-INDEX(STANDINGS_SV[],MATCH(Table1[[#This Row],[COMBINED]],STANDINGS_SV[COMBINED],0),COLUMN(STANDINGS_SV[PLACE IN LEAGUE]))</f>
        <v>7</v>
      </c>
      <c r="N785">
        <f>SUM(Table1[[#This Row],[BA]:[SV]])</f>
        <v>40</v>
      </c>
      <c r="O785">
        <v>15</v>
      </c>
    </row>
    <row r="786" spans="1:15" x14ac:dyDescent="0.25">
      <c r="A786" t="s">
        <v>1150</v>
      </c>
      <c r="B786" t="s">
        <v>1142</v>
      </c>
      <c r="C786" t="str">
        <f>Table1[[#This Row],[League]]&amp;Table1[[#This Row],[Team]]</f>
        <v>$150 Draft Champions Express Mar 29 8:00 pm Lg.3923PsychOs DC2</v>
      </c>
      <c r="D786">
        <f>16-INDEX(STANDINGS_BA[],MATCH(Table1[[#This Row],[COMBINED]],STANDINGS_BA[COMBINED],0),COLUMN(STANDINGS_BA[PLACE IN LEAGUE]))</f>
        <v>6</v>
      </c>
      <c r="E786">
        <f>16-INDEX(STANDINGS_R[],MATCH(Table1[[#This Row],[COMBINED]],STANDINGS_R[COMBINED],0),COLUMN(STANDINGS_R[PLACE IN LEAGUE]))</f>
        <v>15</v>
      </c>
      <c r="F786">
        <f>16-INDEX(STANDINGS_HR[],MATCH(Table1[[#This Row],[COMBINED]],STANDINGS_HR[COMBINED],0),COLUMN(STANDINGS_HR[PLACE IN LEAGUE]))</f>
        <v>13</v>
      </c>
      <c r="G786">
        <f>16-INDEX(STANDINGS_RBI[],MATCH(Table1[[#This Row],[COMBINED]],STANDINGS_RBI[COMBINED],0),COLUMN(STANDINGS_RBI[PLACE IN LEAGUE]))</f>
        <v>11</v>
      </c>
      <c r="H786">
        <f>16-INDEX(STANDINGS_SB[],MATCH(Table1[[#This Row],[COMBINED]],STANDINGS_SB[COMBINED],0),COLUMN(STANDINGS_SB[PLACE IN LEAGUE]))</f>
        <v>8</v>
      </c>
      <c r="I786">
        <f>16-INDEX(STANDINGS_ERA[],MATCH(Table1[[#This Row],[COMBINED]],STANDINGS_ERA[COMBINED],0),COLUMN(STANDINGS_ERA[PLACE IN LEAGUE]))</f>
        <v>15</v>
      </c>
      <c r="J786">
        <f>16-INDEX(STANDINGS_WHIP[],MATCH(Table1[[#This Row],[COMBINED]],STANDINGS_WHIP[COMBINED],0),COLUMN(STANDINGS_WHIP[PLACE IN LEAGUE]))</f>
        <v>14</v>
      </c>
      <c r="K786">
        <f>16-INDEX(STANDINGS_W[],MATCH(Table1[[#This Row],[COMBINED]],STANDINGS_W[COMBINED],0),COLUMN(STANDINGS_W[PLACE IN LEAGUE]))</f>
        <v>12</v>
      </c>
      <c r="L786">
        <f>16-INDEX(STANDINGS_K[],MATCH(Table1[[#This Row],[COMBINED]],STANDINGS_K[COMBINED],0),COLUMN(STANDINGS_K[PLACE IN LEAGUE]))</f>
        <v>11</v>
      </c>
      <c r="M786">
        <f>16-INDEX(STANDINGS_SV[],MATCH(Table1[[#This Row],[COMBINED]],STANDINGS_SV[COMBINED],0),COLUMN(STANDINGS_SV[PLACE IN LEAGUE]))</f>
        <v>13</v>
      </c>
      <c r="N786">
        <f>SUM(Table1[[#This Row],[BA]:[SV]])</f>
        <v>118</v>
      </c>
      <c r="O786">
        <v>1</v>
      </c>
    </row>
    <row r="787" spans="1:15" x14ac:dyDescent="0.25">
      <c r="A787" t="s">
        <v>1143</v>
      </c>
      <c r="B787" t="s">
        <v>1142</v>
      </c>
      <c r="C787" t="str">
        <f>Table1[[#This Row],[League]]&amp;Table1[[#This Row],[Team]]</f>
        <v>$150 Draft Champions Express Mar 29 8:00 pm Lg.3923Team Labradors</v>
      </c>
      <c r="D787">
        <f>16-INDEX(STANDINGS_BA[],MATCH(Table1[[#This Row],[COMBINED]],STANDINGS_BA[COMBINED],0),COLUMN(STANDINGS_BA[PLACE IN LEAGUE]))</f>
        <v>14</v>
      </c>
      <c r="E787">
        <f>16-INDEX(STANDINGS_R[],MATCH(Table1[[#This Row],[COMBINED]],STANDINGS_R[COMBINED],0),COLUMN(STANDINGS_R[PLACE IN LEAGUE]))</f>
        <v>14</v>
      </c>
      <c r="F787">
        <f>16-INDEX(STANDINGS_HR[],MATCH(Table1[[#This Row],[COMBINED]],STANDINGS_HR[COMBINED],0),COLUMN(STANDINGS_HR[PLACE IN LEAGUE]))</f>
        <v>10</v>
      </c>
      <c r="G787">
        <f>16-INDEX(STANDINGS_RBI[],MATCH(Table1[[#This Row],[COMBINED]],STANDINGS_RBI[COMBINED],0),COLUMN(STANDINGS_RBI[PLACE IN LEAGUE]))</f>
        <v>13</v>
      </c>
      <c r="H787">
        <f>16-INDEX(STANDINGS_SB[],MATCH(Table1[[#This Row],[COMBINED]],STANDINGS_SB[COMBINED],0),COLUMN(STANDINGS_SB[PLACE IN LEAGUE]))</f>
        <v>12</v>
      </c>
      <c r="I787">
        <f>16-INDEX(STANDINGS_ERA[],MATCH(Table1[[#This Row],[COMBINED]],STANDINGS_ERA[COMBINED],0),COLUMN(STANDINGS_ERA[PLACE IN LEAGUE]))</f>
        <v>13</v>
      </c>
      <c r="J787">
        <f>16-INDEX(STANDINGS_WHIP[],MATCH(Table1[[#This Row],[COMBINED]],STANDINGS_WHIP[COMBINED],0),COLUMN(STANDINGS_WHIP[PLACE IN LEAGUE]))</f>
        <v>12</v>
      </c>
      <c r="K787">
        <f>16-INDEX(STANDINGS_W[],MATCH(Table1[[#This Row],[COMBINED]],STANDINGS_W[COMBINED],0),COLUMN(STANDINGS_W[PLACE IN LEAGUE]))</f>
        <v>11</v>
      </c>
      <c r="L787">
        <f>16-INDEX(STANDINGS_K[],MATCH(Table1[[#This Row],[COMBINED]],STANDINGS_K[COMBINED],0),COLUMN(STANDINGS_K[PLACE IN LEAGUE]))</f>
        <v>12</v>
      </c>
      <c r="M787">
        <f>16-INDEX(STANDINGS_SV[],MATCH(Table1[[#This Row],[COMBINED]],STANDINGS_SV[COMBINED],0),COLUMN(STANDINGS_SV[PLACE IN LEAGUE]))</f>
        <v>5</v>
      </c>
      <c r="N787">
        <f>SUM(Table1[[#This Row],[BA]:[SV]])</f>
        <v>116</v>
      </c>
      <c r="O787">
        <v>2</v>
      </c>
    </row>
    <row r="788" spans="1:15" x14ac:dyDescent="0.25">
      <c r="A788" t="s">
        <v>1141</v>
      </c>
      <c r="B788" t="s">
        <v>1142</v>
      </c>
      <c r="C788" t="str">
        <f>Table1[[#This Row],[League]]&amp;Table1[[#This Row],[Team]]</f>
        <v>$150 Draft Champions Express Mar 29 8:00 pm Lg.3923The Mighty Bombjacks</v>
      </c>
      <c r="D788">
        <f>16-INDEX(STANDINGS_BA[],MATCH(Table1[[#This Row],[COMBINED]],STANDINGS_BA[COMBINED],0),COLUMN(STANDINGS_BA[PLACE IN LEAGUE]))</f>
        <v>15</v>
      </c>
      <c r="E788">
        <f>16-INDEX(STANDINGS_R[],MATCH(Table1[[#This Row],[COMBINED]],STANDINGS_R[COMBINED],0),COLUMN(STANDINGS_R[PLACE IN LEAGUE]))</f>
        <v>13</v>
      </c>
      <c r="F788">
        <f>16-INDEX(STANDINGS_HR[],MATCH(Table1[[#This Row],[COMBINED]],STANDINGS_HR[COMBINED],0),COLUMN(STANDINGS_HR[PLACE IN LEAGUE]))</f>
        <v>7</v>
      </c>
      <c r="G788">
        <f>16-INDEX(STANDINGS_RBI[],MATCH(Table1[[#This Row],[COMBINED]],STANDINGS_RBI[COMBINED],0),COLUMN(STANDINGS_RBI[PLACE IN LEAGUE]))</f>
        <v>10</v>
      </c>
      <c r="H788">
        <f>16-INDEX(STANDINGS_SB[],MATCH(Table1[[#This Row],[COMBINED]],STANDINGS_SB[COMBINED],0),COLUMN(STANDINGS_SB[PLACE IN LEAGUE]))</f>
        <v>10</v>
      </c>
      <c r="I788">
        <f>16-INDEX(STANDINGS_ERA[],MATCH(Table1[[#This Row],[COMBINED]],STANDINGS_ERA[COMBINED],0),COLUMN(STANDINGS_ERA[PLACE IN LEAGUE]))</f>
        <v>12</v>
      </c>
      <c r="J788">
        <f>16-INDEX(STANDINGS_WHIP[],MATCH(Table1[[#This Row],[COMBINED]],STANDINGS_WHIP[COMBINED],0),COLUMN(STANDINGS_WHIP[PLACE IN LEAGUE]))</f>
        <v>11</v>
      </c>
      <c r="K788">
        <f>16-INDEX(STANDINGS_W[],MATCH(Table1[[#This Row],[COMBINED]],STANDINGS_W[COMBINED],0),COLUMN(STANDINGS_W[PLACE IN LEAGUE]))</f>
        <v>9</v>
      </c>
      <c r="L788">
        <f>16-INDEX(STANDINGS_K[],MATCH(Table1[[#This Row],[COMBINED]],STANDINGS_K[COMBINED],0),COLUMN(STANDINGS_K[PLACE IN LEAGUE]))</f>
        <v>13</v>
      </c>
      <c r="M788">
        <f>16-INDEX(STANDINGS_SV[],MATCH(Table1[[#This Row],[COMBINED]],STANDINGS_SV[COMBINED],0),COLUMN(STANDINGS_SV[PLACE IN LEAGUE]))</f>
        <v>9</v>
      </c>
      <c r="N788">
        <f>SUM(Table1[[#This Row],[BA]:[SV]])</f>
        <v>109</v>
      </c>
      <c r="O788">
        <v>3</v>
      </c>
    </row>
    <row r="789" spans="1:15" x14ac:dyDescent="0.25">
      <c r="A789" t="s">
        <v>1144</v>
      </c>
      <c r="B789" t="s">
        <v>1142</v>
      </c>
      <c r="C789" t="str">
        <f>Table1[[#This Row],[League]]&amp;Table1[[#This Row],[Team]]</f>
        <v>$150 Draft Champions Express Mar 29 8:00 pm Lg.3923Kipnis Everdeen</v>
      </c>
      <c r="D789">
        <f>16-INDEX(STANDINGS_BA[],MATCH(Table1[[#This Row],[COMBINED]],STANDINGS_BA[COMBINED],0),COLUMN(STANDINGS_BA[PLACE IN LEAGUE]))</f>
        <v>13</v>
      </c>
      <c r="E789">
        <f>16-INDEX(STANDINGS_R[],MATCH(Table1[[#This Row],[COMBINED]],STANDINGS_R[COMBINED],0),COLUMN(STANDINGS_R[PLACE IN LEAGUE]))</f>
        <v>11</v>
      </c>
      <c r="F789">
        <f>16-INDEX(STANDINGS_HR[],MATCH(Table1[[#This Row],[COMBINED]],STANDINGS_HR[COMBINED],0),COLUMN(STANDINGS_HR[PLACE IN LEAGUE]))</f>
        <v>11</v>
      </c>
      <c r="G789">
        <f>16-INDEX(STANDINGS_RBI[],MATCH(Table1[[#This Row],[COMBINED]],STANDINGS_RBI[COMBINED],0),COLUMN(STANDINGS_RBI[PLACE IN LEAGUE]))</f>
        <v>14</v>
      </c>
      <c r="H789">
        <f>16-INDEX(STANDINGS_SB[],MATCH(Table1[[#This Row],[COMBINED]],STANDINGS_SB[COMBINED],0),COLUMN(STANDINGS_SB[PLACE IN LEAGUE]))</f>
        <v>6</v>
      </c>
      <c r="I789">
        <f>16-INDEX(STANDINGS_ERA[],MATCH(Table1[[#This Row],[COMBINED]],STANDINGS_ERA[COMBINED],0),COLUMN(STANDINGS_ERA[PLACE IN LEAGUE]))</f>
        <v>5</v>
      </c>
      <c r="J789">
        <f>16-INDEX(STANDINGS_WHIP[],MATCH(Table1[[#This Row],[COMBINED]],STANDINGS_WHIP[COMBINED],0),COLUMN(STANDINGS_WHIP[PLACE IN LEAGUE]))</f>
        <v>9</v>
      </c>
      <c r="K789">
        <f>16-INDEX(STANDINGS_W[],MATCH(Table1[[#This Row],[COMBINED]],STANDINGS_W[COMBINED],0),COLUMN(STANDINGS_W[PLACE IN LEAGUE]))</f>
        <v>13</v>
      </c>
      <c r="L789">
        <f>16-INDEX(STANDINGS_K[],MATCH(Table1[[#This Row],[COMBINED]],STANDINGS_K[COMBINED],0),COLUMN(STANDINGS_K[PLACE IN LEAGUE]))</f>
        <v>9</v>
      </c>
      <c r="M789">
        <f>16-INDEX(STANDINGS_SV[],MATCH(Table1[[#This Row],[COMBINED]],STANDINGS_SV[COMBINED],0),COLUMN(STANDINGS_SV[PLACE IN LEAGUE]))</f>
        <v>7</v>
      </c>
      <c r="N789">
        <f>SUM(Table1[[#This Row],[BA]:[SV]])</f>
        <v>98</v>
      </c>
      <c r="O789">
        <v>4</v>
      </c>
    </row>
    <row r="790" spans="1:15" x14ac:dyDescent="0.25">
      <c r="A790" t="s">
        <v>1148</v>
      </c>
      <c r="B790" t="s">
        <v>1142</v>
      </c>
      <c r="C790" t="str">
        <f>Table1[[#This Row],[League]]&amp;Table1[[#This Row],[Team]]</f>
        <v>$150 Draft Champions Express Mar 29 8:00 pm Lg.3923As Good as it Goetz</v>
      </c>
      <c r="D790">
        <f>16-INDEX(STANDINGS_BA[],MATCH(Table1[[#This Row],[COMBINED]],STANDINGS_BA[COMBINED],0),COLUMN(STANDINGS_BA[PLACE IN LEAGUE]))</f>
        <v>9</v>
      </c>
      <c r="E790">
        <f>16-INDEX(STANDINGS_R[],MATCH(Table1[[#This Row],[COMBINED]],STANDINGS_R[COMBINED],0),COLUMN(STANDINGS_R[PLACE IN LEAGUE]))</f>
        <v>9</v>
      </c>
      <c r="F790">
        <f>16-INDEX(STANDINGS_HR[],MATCH(Table1[[#This Row],[COMBINED]],STANDINGS_HR[COMBINED],0),COLUMN(STANDINGS_HR[PLACE IN LEAGUE]))</f>
        <v>12</v>
      </c>
      <c r="G790">
        <f>16-INDEX(STANDINGS_RBI[],MATCH(Table1[[#This Row],[COMBINED]],STANDINGS_RBI[COMBINED],0),COLUMN(STANDINGS_RBI[PLACE IN LEAGUE]))</f>
        <v>12</v>
      </c>
      <c r="H790">
        <f>16-INDEX(STANDINGS_SB[],MATCH(Table1[[#This Row],[COMBINED]],STANDINGS_SB[COMBINED],0),COLUMN(STANDINGS_SB[PLACE IN LEAGUE]))</f>
        <v>7</v>
      </c>
      <c r="I790">
        <f>16-INDEX(STANDINGS_ERA[],MATCH(Table1[[#This Row],[COMBINED]],STANDINGS_ERA[COMBINED],0),COLUMN(STANDINGS_ERA[PLACE IN LEAGUE]))</f>
        <v>10</v>
      </c>
      <c r="J790">
        <f>16-INDEX(STANDINGS_WHIP[],MATCH(Table1[[#This Row],[COMBINED]],STANDINGS_WHIP[COMBINED],0),COLUMN(STANDINGS_WHIP[PLACE IN LEAGUE]))</f>
        <v>13</v>
      </c>
      <c r="K790">
        <f>16-INDEX(STANDINGS_W[],MATCH(Table1[[#This Row],[COMBINED]],STANDINGS_W[COMBINED],0),COLUMN(STANDINGS_W[PLACE IN LEAGUE]))</f>
        <v>8</v>
      </c>
      <c r="L790">
        <f>16-INDEX(STANDINGS_K[],MATCH(Table1[[#This Row],[COMBINED]],STANDINGS_K[COMBINED],0),COLUMN(STANDINGS_K[PLACE IN LEAGUE]))</f>
        <v>10</v>
      </c>
      <c r="M790">
        <f>16-INDEX(STANDINGS_SV[],MATCH(Table1[[#This Row],[COMBINED]],STANDINGS_SV[COMBINED],0),COLUMN(STANDINGS_SV[PLACE IN LEAGUE]))</f>
        <v>8</v>
      </c>
      <c r="N790">
        <f>SUM(Table1[[#This Row],[BA]:[SV]])</f>
        <v>98</v>
      </c>
      <c r="O790">
        <v>5</v>
      </c>
    </row>
    <row r="791" spans="1:15" x14ac:dyDescent="0.25">
      <c r="A791" t="s">
        <v>387</v>
      </c>
      <c r="B791" t="s">
        <v>1142</v>
      </c>
      <c r="C791" t="str">
        <f>Table1[[#This Row],[League]]&amp;Table1[[#This Row],[Team]]</f>
        <v>$150 Draft Champions Express Mar 29 8:00 pm Lg.3923L-Cat Glory Days</v>
      </c>
      <c r="D791">
        <f>16-INDEX(STANDINGS_BA[],MATCH(Table1[[#This Row],[COMBINED]],STANDINGS_BA[COMBINED],0),COLUMN(STANDINGS_BA[PLACE IN LEAGUE]))</f>
        <v>7</v>
      </c>
      <c r="E791">
        <f>16-INDEX(STANDINGS_R[],MATCH(Table1[[#This Row],[COMBINED]],STANDINGS_R[COMBINED],0),COLUMN(STANDINGS_R[PLACE IN LEAGUE]))</f>
        <v>12</v>
      </c>
      <c r="F791">
        <f>16-INDEX(STANDINGS_HR[],MATCH(Table1[[#This Row],[COMBINED]],STANDINGS_HR[COMBINED],0),COLUMN(STANDINGS_HR[PLACE IN LEAGUE]))</f>
        <v>15</v>
      </c>
      <c r="G791">
        <f>16-INDEX(STANDINGS_RBI[],MATCH(Table1[[#This Row],[COMBINED]],STANDINGS_RBI[COMBINED],0),COLUMN(STANDINGS_RBI[PLACE IN LEAGUE]))</f>
        <v>15</v>
      </c>
      <c r="H791">
        <f>16-INDEX(STANDINGS_SB[],MATCH(Table1[[#This Row],[COMBINED]],STANDINGS_SB[COMBINED],0),COLUMN(STANDINGS_SB[PLACE IN LEAGUE]))</f>
        <v>11</v>
      </c>
      <c r="I791">
        <f>16-INDEX(STANDINGS_ERA[],MATCH(Table1[[#This Row],[COMBINED]],STANDINGS_ERA[COMBINED],0),COLUMN(STANDINGS_ERA[PLACE IN LEAGUE]))</f>
        <v>4</v>
      </c>
      <c r="J791">
        <f>16-INDEX(STANDINGS_WHIP[],MATCH(Table1[[#This Row],[COMBINED]],STANDINGS_WHIP[COMBINED],0),COLUMN(STANDINGS_WHIP[PLACE IN LEAGUE]))</f>
        <v>1</v>
      </c>
      <c r="K791">
        <f>16-INDEX(STANDINGS_W[],MATCH(Table1[[#This Row],[COMBINED]],STANDINGS_W[COMBINED],0),COLUMN(STANDINGS_W[PLACE IN LEAGUE]))</f>
        <v>6</v>
      </c>
      <c r="L791">
        <f>16-INDEX(STANDINGS_K[],MATCH(Table1[[#This Row],[COMBINED]],STANDINGS_K[COMBINED],0),COLUMN(STANDINGS_K[PLACE IN LEAGUE]))</f>
        <v>7</v>
      </c>
      <c r="M791">
        <f>16-INDEX(STANDINGS_SV[],MATCH(Table1[[#This Row],[COMBINED]],STANDINGS_SV[COMBINED],0),COLUMN(STANDINGS_SV[PLACE IN LEAGUE]))</f>
        <v>11</v>
      </c>
      <c r="N791">
        <f>SUM(Table1[[#This Row],[BA]:[SV]])</f>
        <v>89</v>
      </c>
      <c r="O791">
        <v>6</v>
      </c>
    </row>
    <row r="792" spans="1:15" x14ac:dyDescent="0.25">
      <c r="A792" t="s">
        <v>37</v>
      </c>
      <c r="B792" t="s">
        <v>1142</v>
      </c>
      <c r="C792" t="str">
        <f>Table1[[#This Row],[League]]&amp;Table1[[#This Row],[Team]]</f>
        <v>$150 Draft Champions Express Mar 29 8:00 pm Lg.3923Bread Zeppelin</v>
      </c>
      <c r="D792">
        <f>16-INDEX(STANDINGS_BA[],MATCH(Table1[[#This Row],[COMBINED]],STANDINGS_BA[COMBINED],0),COLUMN(STANDINGS_BA[PLACE IN LEAGUE]))</f>
        <v>2</v>
      </c>
      <c r="E792">
        <f>16-INDEX(STANDINGS_R[],MATCH(Table1[[#This Row],[COMBINED]],STANDINGS_R[COMBINED],0),COLUMN(STANDINGS_R[PLACE IN LEAGUE]))</f>
        <v>4</v>
      </c>
      <c r="F792">
        <f>16-INDEX(STANDINGS_HR[],MATCH(Table1[[#This Row],[COMBINED]],STANDINGS_HR[COMBINED],0),COLUMN(STANDINGS_HR[PLACE IN LEAGUE]))</f>
        <v>2</v>
      </c>
      <c r="G792">
        <f>16-INDEX(STANDINGS_RBI[],MATCH(Table1[[#This Row],[COMBINED]],STANDINGS_RBI[COMBINED],0),COLUMN(STANDINGS_RBI[PLACE IN LEAGUE]))</f>
        <v>2</v>
      </c>
      <c r="H792">
        <f>16-INDEX(STANDINGS_SB[],MATCH(Table1[[#This Row],[COMBINED]],STANDINGS_SB[COMBINED],0),COLUMN(STANDINGS_SB[PLACE IN LEAGUE]))</f>
        <v>15</v>
      </c>
      <c r="I792">
        <f>16-INDEX(STANDINGS_ERA[],MATCH(Table1[[#This Row],[COMBINED]],STANDINGS_ERA[COMBINED],0),COLUMN(STANDINGS_ERA[PLACE IN LEAGUE]))</f>
        <v>11</v>
      </c>
      <c r="J792">
        <f>16-INDEX(STANDINGS_WHIP[],MATCH(Table1[[#This Row],[COMBINED]],STANDINGS_WHIP[COMBINED],0),COLUMN(STANDINGS_WHIP[PLACE IN LEAGUE]))</f>
        <v>10</v>
      </c>
      <c r="K792">
        <f>16-INDEX(STANDINGS_W[],MATCH(Table1[[#This Row],[COMBINED]],STANDINGS_W[COMBINED],0),COLUMN(STANDINGS_W[PLACE IN LEAGUE]))</f>
        <v>14</v>
      </c>
      <c r="L792">
        <f>16-INDEX(STANDINGS_K[],MATCH(Table1[[#This Row],[COMBINED]],STANDINGS_K[COMBINED],0),COLUMN(STANDINGS_K[PLACE IN LEAGUE]))</f>
        <v>15</v>
      </c>
      <c r="M792">
        <f>16-INDEX(STANDINGS_SV[],MATCH(Table1[[#This Row],[COMBINED]],STANDINGS_SV[COMBINED],0),COLUMN(STANDINGS_SV[PLACE IN LEAGUE]))</f>
        <v>12</v>
      </c>
      <c r="N792">
        <f>SUM(Table1[[#This Row],[BA]:[SV]])</f>
        <v>87</v>
      </c>
      <c r="O792">
        <v>7</v>
      </c>
    </row>
    <row r="793" spans="1:15" x14ac:dyDescent="0.25">
      <c r="A793" t="s">
        <v>1153</v>
      </c>
      <c r="B793" t="s">
        <v>1142</v>
      </c>
      <c r="C793" t="str">
        <f>Table1[[#This Row],[League]]&amp;Table1[[#This Row],[Team]]</f>
        <v>$150 Draft Champions Express Mar 29 8:00 pm Lg.3923KyCat</v>
      </c>
      <c r="D793">
        <f>16-INDEX(STANDINGS_BA[],MATCH(Table1[[#This Row],[COMBINED]],STANDINGS_BA[COMBINED],0),COLUMN(STANDINGS_BA[PLACE IN LEAGUE]))</f>
        <v>3</v>
      </c>
      <c r="E793">
        <f>16-INDEX(STANDINGS_R[],MATCH(Table1[[#This Row],[COMBINED]],STANDINGS_R[COMBINED],0),COLUMN(STANDINGS_R[PLACE IN LEAGUE]))</f>
        <v>1</v>
      </c>
      <c r="F793">
        <f>16-INDEX(STANDINGS_HR[],MATCH(Table1[[#This Row],[COMBINED]],STANDINGS_HR[COMBINED],0),COLUMN(STANDINGS_HR[PLACE IN LEAGUE]))</f>
        <v>9</v>
      </c>
      <c r="G793">
        <f>16-INDEX(STANDINGS_RBI[],MATCH(Table1[[#This Row],[COMBINED]],STANDINGS_RBI[COMBINED],0),COLUMN(STANDINGS_RBI[PLACE IN LEAGUE]))</f>
        <v>7</v>
      </c>
      <c r="H793">
        <f>16-INDEX(STANDINGS_SB[],MATCH(Table1[[#This Row],[COMBINED]],STANDINGS_SB[COMBINED],0),COLUMN(STANDINGS_SB[PLACE IN LEAGUE]))</f>
        <v>5</v>
      </c>
      <c r="I793">
        <f>16-INDEX(STANDINGS_ERA[],MATCH(Table1[[#This Row],[COMBINED]],STANDINGS_ERA[COMBINED],0),COLUMN(STANDINGS_ERA[PLACE IN LEAGUE]))</f>
        <v>14</v>
      </c>
      <c r="J793">
        <f>16-INDEX(STANDINGS_WHIP[],MATCH(Table1[[#This Row],[COMBINED]],STANDINGS_WHIP[COMBINED],0),COLUMN(STANDINGS_WHIP[PLACE IN LEAGUE]))</f>
        <v>15</v>
      </c>
      <c r="K793">
        <f>16-INDEX(STANDINGS_W[],MATCH(Table1[[#This Row],[COMBINED]],STANDINGS_W[COMBINED],0),COLUMN(STANDINGS_W[PLACE IN LEAGUE]))</f>
        <v>10</v>
      </c>
      <c r="L793">
        <f>16-INDEX(STANDINGS_K[],MATCH(Table1[[#This Row],[COMBINED]],STANDINGS_K[COMBINED],0),COLUMN(STANDINGS_K[PLACE IN LEAGUE]))</f>
        <v>8</v>
      </c>
      <c r="M793">
        <f>16-INDEX(STANDINGS_SV[],MATCH(Table1[[#This Row],[COMBINED]],STANDINGS_SV[COMBINED],0),COLUMN(STANDINGS_SV[PLACE IN LEAGUE]))</f>
        <v>4</v>
      </c>
      <c r="N793">
        <f>SUM(Table1[[#This Row],[BA]:[SV]])</f>
        <v>76</v>
      </c>
      <c r="O793">
        <v>8</v>
      </c>
    </row>
    <row r="794" spans="1:15" x14ac:dyDescent="0.25">
      <c r="A794" t="s">
        <v>1146</v>
      </c>
      <c r="B794" t="s">
        <v>1142</v>
      </c>
      <c r="C794" t="str">
        <f>Table1[[#This Row],[League]]&amp;Table1[[#This Row],[Team]]</f>
        <v>$150 Draft Champions Express Mar 29 8:00 pm Lg.3923Zio Francesco</v>
      </c>
      <c r="D794">
        <f>16-INDEX(STANDINGS_BA[],MATCH(Table1[[#This Row],[COMBINED]],STANDINGS_BA[COMBINED],0),COLUMN(STANDINGS_BA[PLACE IN LEAGUE]))</f>
        <v>11</v>
      </c>
      <c r="E794">
        <f>16-INDEX(STANDINGS_R[],MATCH(Table1[[#This Row],[COMBINED]],STANDINGS_R[COMBINED],0),COLUMN(STANDINGS_R[PLACE IN LEAGUE]))</f>
        <v>8</v>
      </c>
      <c r="F794">
        <f>16-INDEX(STANDINGS_HR[],MATCH(Table1[[#This Row],[COMBINED]],STANDINGS_HR[COMBINED],0),COLUMN(STANDINGS_HR[PLACE IN LEAGUE]))</f>
        <v>3</v>
      </c>
      <c r="G794">
        <f>16-INDEX(STANDINGS_RBI[],MATCH(Table1[[#This Row],[COMBINED]],STANDINGS_RBI[COMBINED],0),COLUMN(STANDINGS_RBI[PLACE IN LEAGUE]))</f>
        <v>5</v>
      </c>
      <c r="H794">
        <f>16-INDEX(STANDINGS_SB[],MATCH(Table1[[#This Row],[COMBINED]],STANDINGS_SB[COMBINED],0),COLUMN(STANDINGS_SB[PLACE IN LEAGUE]))</f>
        <v>13</v>
      </c>
      <c r="I794">
        <f>16-INDEX(STANDINGS_ERA[],MATCH(Table1[[#This Row],[COMBINED]],STANDINGS_ERA[COMBINED],0),COLUMN(STANDINGS_ERA[PLACE IN LEAGUE]))</f>
        <v>2</v>
      </c>
      <c r="J794">
        <f>16-INDEX(STANDINGS_WHIP[],MATCH(Table1[[#This Row],[COMBINED]],STANDINGS_WHIP[COMBINED],0),COLUMN(STANDINGS_WHIP[PLACE IN LEAGUE]))</f>
        <v>6</v>
      </c>
      <c r="K794">
        <f>16-INDEX(STANDINGS_W[],MATCH(Table1[[#This Row],[COMBINED]],STANDINGS_W[COMBINED],0),COLUMN(STANDINGS_W[PLACE IN LEAGUE]))</f>
        <v>5</v>
      </c>
      <c r="L794">
        <f>16-INDEX(STANDINGS_K[],MATCH(Table1[[#This Row],[COMBINED]],STANDINGS_K[COMBINED],0),COLUMN(STANDINGS_K[PLACE IN LEAGUE]))</f>
        <v>3</v>
      </c>
      <c r="M794">
        <f>16-INDEX(STANDINGS_SV[],MATCH(Table1[[#This Row],[COMBINED]],STANDINGS_SV[COMBINED],0),COLUMN(STANDINGS_SV[PLACE IN LEAGUE]))</f>
        <v>10</v>
      </c>
      <c r="N794">
        <f>SUM(Table1[[#This Row],[BA]:[SV]])</f>
        <v>66</v>
      </c>
      <c r="O794">
        <v>9</v>
      </c>
    </row>
    <row r="795" spans="1:15" x14ac:dyDescent="0.25">
      <c r="A795" t="s">
        <v>1152</v>
      </c>
      <c r="B795" t="s">
        <v>1142</v>
      </c>
      <c r="C795" t="str">
        <f>Table1[[#This Row],[League]]&amp;Table1[[#This Row],[Team]]</f>
        <v>$150 Draft Champions Express Mar 29 8:00 pm Lg.3923Howie Wallbangers</v>
      </c>
      <c r="D795">
        <f>16-INDEX(STANDINGS_BA[],MATCH(Table1[[#This Row],[COMBINED]],STANDINGS_BA[COMBINED],0),COLUMN(STANDINGS_BA[PLACE IN LEAGUE]))</f>
        <v>4</v>
      </c>
      <c r="E795">
        <f>16-INDEX(STANDINGS_R[],MATCH(Table1[[#This Row],[COMBINED]],STANDINGS_R[COMBINED],0),COLUMN(STANDINGS_R[PLACE IN LEAGUE]))</f>
        <v>6</v>
      </c>
      <c r="F795">
        <f>16-INDEX(STANDINGS_HR[],MATCH(Table1[[#This Row],[COMBINED]],STANDINGS_HR[COMBINED],0),COLUMN(STANDINGS_HR[PLACE IN LEAGUE]))</f>
        <v>14</v>
      </c>
      <c r="G795">
        <f>16-INDEX(STANDINGS_RBI[],MATCH(Table1[[#This Row],[COMBINED]],STANDINGS_RBI[COMBINED],0),COLUMN(STANDINGS_RBI[PLACE IN LEAGUE]))</f>
        <v>6</v>
      </c>
      <c r="H795">
        <f>16-INDEX(STANDINGS_SB[],MATCH(Table1[[#This Row],[COMBINED]],STANDINGS_SB[COMBINED],0),COLUMN(STANDINGS_SB[PLACE IN LEAGUE]))</f>
        <v>1</v>
      </c>
      <c r="I795">
        <f>16-INDEX(STANDINGS_ERA[],MATCH(Table1[[#This Row],[COMBINED]],STANDINGS_ERA[COMBINED],0),COLUMN(STANDINGS_ERA[PLACE IN LEAGUE]))</f>
        <v>6</v>
      </c>
      <c r="J795">
        <f>16-INDEX(STANDINGS_WHIP[],MATCH(Table1[[#This Row],[COMBINED]],STANDINGS_WHIP[COMBINED],0),COLUMN(STANDINGS_WHIP[PLACE IN LEAGUE]))</f>
        <v>5</v>
      </c>
      <c r="K795">
        <f>16-INDEX(STANDINGS_W[],MATCH(Table1[[#This Row],[COMBINED]],STANDINGS_W[COMBINED],0),COLUMN(STANDINGS_W[PLACE IN LEAGUE]))</f>
        <v>4</v>
      </c>
      <c r="L795">
        <f>16-INDEX(STANDINGS_K[],MATCH(Table1[[#This Row],[COMBINED]],STANDINGS_K[COMBINED],0),COLUMN(STANDINGS_K[PLACE IN LEAGUE]))</f>
        <v>4</v>
      </c>
      <c r="M795">
        <f>16-INDEX(STANDINGS_SV[],MATCH(Table1[[#This Row],[COMBINED]],STANDINGS_SV[COMBINED],0),COLUMN(STANDINGS_SV[PLACE IN LEAGUE]))</f>
        <v>15</v>
      </c>
      <c r="N795">
        <f>SUM(Table1[[#This Row],[BA]:[SV]])</f>
        <v>65</v>
      </c>
      <c r="O795">
        <v>10</v>
      </c>
    </row>
    <row r="796" spans="1:15" x14ac:dyDescent="0.25">
      <c r="A796" t="s">
        <v>1154</v>
      </c>
      <c r="B796" t="s">
        <v>1142</v>
      </c>
      <c r="C796" t="str">
        <f>Table1[[#This Row],[League]]&amp;Table1[[#This Row],[Team]]</f>
        <v>$150 Draft Champions Express Mar 29 8:00 pm Lg.3923JERRY BULLS</v>
      </c>
      <c r="D796">
        <f>16-INDEX(STANDINGS_BA[],MATCH(Table1[[#This Row],[COMBINED]],STANDINGS_BA[COMBINED],0),COLUMN(STANDINGS_BA[PLACE IN LEAGUE]))</f>
        <v>1</v>
      </c>
      <c r="E796">
        <f>16-INDEX(STANDINGS_R[],MATCH(Table1[[#This Row],[COMBINED]],STANDINGS_R[COMBINED],0),COLUMN(STANDINGS_R[PLACE IN LEAGUE]))</f>
        <v>7</v>
      </c>
      <c r="F796">
        <f>16-INDEX(STANDINGS_HR[],MATCH(Table1[[#This Row],[COMBINED]],STANDINGS_HR[COMBINED],0),COLUMN(STANDINGS_HR[PLACE IN LEAGUE]))</f>
        <v>4</v>
      </c>
      <c r="G796">
        <f>16-INDEX(STANDINGS_RBI[],MATCH(Table1[[#This Row],[COMBINED]],STANDINGS_RBI[COMBINED],0),COLUMN(STANDINGS_RBI[PLACE IN LEAGUE]))</f>
        <v>3</v>
      </c>
      <c r="H796">
        <f>16-INDEX(STANDINGS_SB[],MATCH(Table1[[#This Row],[COMBINED]],STANDINGS_SB[COMBINED],0),COLUMN(STANDINGS_SB[PLACE IN LEAGUE]))</f>
        <v>2</v>
      </c>
      <c r="I796">
        <f>16-INDEX(STANDINGS_ERA[],MATCH(Table1[[#This Row],[COMBINED]],STANDINGS_ERA[COMBINED],0),COLUMN(STANDINGS_ERA[PLACE IN LEAGUE]))</f>
        <v>9</v>
      </c>
      <c r="J796">
        <f>16-INDEX(STANDINGS_WHIP[],MATCH(Table1[[#This Row],[COMBINED]],STANDINGS_WHIP[COMBINED],0),COLUMN(STANDINGS_WHIP[PLACE IN LEAGUE]))</f>
        <v>8</v>
      </c>
      <c r="K796">
        <f>16-INDEX(STANDINGS_W[],MATCH(Table1[[#This Row],[COMBINED]],STANDINGS_W[COMBINED],0),COLUMN(STANDINGS_W[PLACE IN LEAGUE]))</f>
        <v>15</v>
      </c>
      <c r="L796">
        <f>16-INDEX(STANDINGS_K[],MATCH(Table1[[#This Row],[COMBINED]],STANDINGS_K[COMBINED],0),COLUMN(STANDINGS_K[PLACE IN LEAGUE]))</f>
        <v>14</v>
      </c>
      <c r="M796">
        <f>16-INDEX(STANDINGS_SV[],MATCH(Table1[[#This Row],[COMBINED]],STANDINGS_SV[COMBINED],0),COLUMN(STANDINGS_SV[PLACE IN LEAGUE]))</f>
        <v>1</v>
      </c>
      <c r="N796">
        <f>SUM(Table1[[#This Row],[BA]:[SV]])</f>
        <v>64</v>
      </c>
      <c r="O796">
        <v>11</v>
      </c>
    </row>
    <row r="797" spans="1:15" x14ac:dyDescent="0.25">
      <c r="A797" t="s">
        <v>1145</v>
      </c>
      <c r="B797" t="s">
        <v>1142</v>
      </c>
      <c r="C797" t="str">
        <f>Table1[[#This Row],[League]]&amp;Table1[[#This Row],[Team]]</f>
        <v>$150 Draft Champions Express Mar 29 8:00 pm Lg.3923Fast Champ</v>
      </c>
      <c r="D797">
        <f>16-INDEX(STANDINGS_BA[],MATCH(Table1[[#This Row],[COMBINED]],STANDINGS_BA[COMBINED],0),COLUMN(STANDINGS_BA[PLACE IN LEAGUE]))</f>
        <v>12</v>
      </c>
      <c r="E797">
        <f>16-INDEX(STANDINGS_R[],MATCH(Table1[[#This Row],[COMBINED]],STANDINGS_R[COMBINED],0),COLUMN(STANDINGS_R[PLACE IN LEAGUE]))</f>
        <v>2</v>
      </c>
      <c r="F797">
        <f>16-INDEX(STANDINGS_HR[],MATCH(Table1[[#This Row],[COMBINED]],STANDINGS_HR[COMBINED],0),COLUMN(STANDINGS_HR[PLACE IN LEAGUE]))</f>
        <v>1</v>
      </c>
      <c r="G797">
        <f>16-INDEX(STANDINGS_RBI[],MATCH(Table1[[#This Row],[COMBINED]],STANDINGS_RBI[COMBINED],0),COLUMN(STANDINGS_RBI[PLACE IN LEAGUE]))</f>
        <v>1</v>
      </c>
      <c r="H797">
        <f>16-INDEX(STANDINGS_SB[],MATCH(Table1[[#This Row],[COMBINED]],STANDINGS_SB[COMBINED],0),COLUMN(STANDINGS_SB[PLACE IN LEAGUE]))</f>
        <v>4</v>
      </c>
      <c r="I797">
        <f>16-INDEX(STANDINGS_ERA[],MATCH(Table1[[#This Row],[COMBINED]],STANDINGS_ERA[COMBINED],0),COLUMN(STANDINGS_ERA[PLACE IN LEAGUE]))</f>
        <v>8</v>
      </c>
      <c r="J797">
        <f>16-INDEX(STANDINGS_WHIP[],MATCH(Table1[[#This Row],[COMBINED]],STANDINGS_WHIP[COMBINED],0),COLUMN(STANDINGS_WHIP[PLACE IN LEAGUE]))</f>
        <v>7</v>
      </c>
      <c r="K797">
        <f>16-INDEX(STANDINGS_W[],MATCH(Table1[[#This Row],[COMBINED]],STANDINGS_W[COMBINED],0),COLUMN(STANDINGS_W[PLACE IN LEAGUE]))</f>
        <v>7</v>
      </c>
      <c r="L797">
        <f>16-INDEX(STANDINGS_K[],MATCH(Table1[[#This Row],[COMBINED]],STANDINGS_K[COMBINED],0),COLUMN(STANDINGS_K[PLACE IN LEAGUE]))</f>
        <v>6</v>
      </c>
      <c r="M797">
        <f>16-INDEX(STANDINGS_SV[],MATCH(Table1[[#This Row],[COMBINED]],STANDINGS_SV[COMBINED],0),COLUMN(STANDINGS_SV[PLACE IN LEAGUE]))</f>
        <v>14</v>
      </c>
      <c r="N797">
        <f>SUM(Table1[[#This Row],[BA]:[SV]])</f>
        <v>62</v>
      </c>
      <c r="O797">
        <v>12</v>
      </c>
    </row>
    <row r="798" spans="1:15" x14ac:dyDescent="0.25">
      <c r="A798" t="s">
        <v>1147</v>
      </c>
      <c r="B798" t="s">
        <v>1142</v>
      </c>
      <c r="C798" t="str">
        <f>Table1[[#This Row],[League]]&amp;Table1[[#This Row],[Team]]</f>
        <v>$150 Draft Champions Express Mar 29 8:00 pm Lg.3923Cigar Puffer</v>
      </c>
      <c r="D798">
        <f>16-INDEX(STANDINGS_BA[],MATCH(Table1[[#This Row],[COMBINED]],STANDINGS_BA[COMBINED],0),COLUMN(STANDINGS_BA[PLACE IN LEAGUE]))</f>
        <v>10</v>
      </c>
      <c r="E798">
        <f>16-INDEX(STANDINGS_R[],MATCH(Table1[[#This Row],[COMBINED]],STANDINGS_R[COMBINED],0),COLUMN(STANDINGS_R[PLACE IN LEAGUE]))</f>
        <v>5</v>
      </c>
      <c r="F798">
        <f>16-INDEX(STANDINGS_HR[],MATCH(Table1[[#This Row],[COMBINED]],STANDINGS_HR[COMBINED],0),COLUMN(STANDINGS_HR[PLACE IN LEAGUE]))</f>
        <v>6</v>
      </c>
      <c r="G798">
        <f>16-INDEX(STANDINGS_RBI[],MATCH(Table1[[#This Row],[COMBINED]],STANDINGS_RBI[COMBINED],0),COLUMN(STANDINGS_RBI[PLACE IN LEAGUE]))</f>
        <v>8</v>
      </c>
      <c r="H798">
        <f>16-INDEX(STANDINGS_SB[],MATCH(Table1[[#This Row],[COMBINED]],STANDINGS_SB[COMBINED],0),COLUMN(STANDINGS_SB[PLACE IN LEAGUE]))</f>
        <v>14</v>
      </c>
      <c r="I798">
        <f>16-INDEX(STANDINGS_ERA[],MATCH(Table1[[#This Row],[COMBINED]],STANDINGS_ERA[COMBINED],0),COLUMN(STANDINGS_ERA[PLACE IN LEAGUE]))</f>
        <v>3</v>
      </c>
      <c r="J798">
        <f>16-INDEX(STANDINGS_WHIP[],MATCH(Table1[[#This Row],[COMBINED]],STANDINGS_WHIP[COMBINED],0),COLUMN(STANDINGS_WHIP[PLACE IN LEAGUE]))</f>
        <v>4</v>
      </c>
      <c r="K798">
        <f>16-INDEX(STANDINGS_W[],MATCH(Table1[[#This Row],[COMBINED]],STANDINGS_W[COMBINED],0),COLUMN(STANDINGS_W[PLACE IN LEAGUE]))</f>
        <v>3</v>
      </c>
      <c r="L798">
        <f>16-INDEX(STANDINGS_K[],MATCH(Table1[[#This Row],[COMBINED]],STANDINGS_K[COMBINED],0),COLUMN(STANDINGS_K[PLACE IN LEAGUE]))</f>
        <v>5</v>
      </c>
      <c r="M798">
        <f>16-INDEX(STANDINGS_SV[],MATCH(Table1[[#This Row],[COMBINED]],STANDINGS_SV[COMBINED],0),COLUMN(STANDINGS_SV[PLACE IN LEAGUE]))</f>
        <v>2</v>
      </c>
      <c r="N798">
        <f>SUM(Table1[[#This Row],[BA]:[SV]])</f>
        <v>60</v>
      </c>
      <c r="O798">
        <v>13</v>
      </c>
    </row>
    <row r="799" spans="1:15" x14ac:dyDescent="0.25">
      <c r="A799" t="s">
        <v>1149</v>
      </c>
      <c r="B799" t="s">
        <v>1142</v>
      </c>
      <c r="C799" t="str">
        <f>Table1[[#This Row],[League]]&amp;Table1[[#This Row],[Team]]</f>
        <v>$150 Draft Champions Express Mar 29 8:00 pm Lg.3923Non-Trivial Zeros</v>
      </c>
      <c r="D799">
        <f>16-INDEX(STANDINGS_BA[],MATCH(Table1[[#This Row],[COMBINED]],STANDINGS_BA[COMBINED],0),COLUMN(STANDINGS_BA[PLACE IN LEAGUE]))</f>
        <v>8</v>
      </c>
      <c r="E799">
        <f>16-INDEX(STANDINGS_R[],MATCH(Table1[[#This Row],[COMBINED]],STANDINGS_R[COMBINED],0),COLUMN(STANDINGS_R[PLACE IN LEAGUE]))</f>
        <v>10</v>
      </c>
      <c r="F799">
        <f>16-INDEX(STANDINGS_HR[],MATCH(Table1[[#This Row],[COMBINED]],STANDINGS_HR[COMBINED],0),COLUMN(STANDINGS_HR[PLACE IN LEAGUE]))</f>
        <v>5</v>
      </c>
      <c r="G799">
        <f>16-INDEX(STANDINGS_RBI[],MATCH(Table1[[#This Row],[COMBINED]],STANDINGS_RBI[COMBINED],0),COLUMN(STANDINGS_RBI[PLACE IN LEAGUE]))</f>
        <v>9</v>
      </c>
      <c r="H799">
        <f>16-INDEX(STANDINGS_SB[],MATCH(Table1[[#This Row],[COMBINED]],STANDINGS_SB[COMBINED],0),COLUMN(STANDINGS_SB[PLACE IN LEAGUE]))</f>
        <v>9</v>
      </c>
      <c r="I799">
        <f>16-INDEX(STANDINGS_ERA[],MATCH(Table1[[#This Row],[COMBINED]],STANDINGS_ERA[COMBINED],0),COLUMN(STANDINGS_ERA[PLACE IN LEAGUE]))</f>
        <v>1</v>
      </c>
      <c r="J799">
        <f>16-INDEX(STANDINGS_WHIP[],MATCH(Table1[[#This Row],[COMBINED]],STANDINGS_WHIP[COMBINED],0),COLUMN(STANDINGS_WHIP[PLACE IN LEAGUE]))</f>
        <v>3</v>
      </c>
      <c r="K799">
        <f>16-INDEX(STANDINGS_W[],MATCH(Table1[[#This Row],[COMBINED]],STANDINGS_W[COMBINED],0),COLUMN(STANDINGS_W[PLACE IN LEAGUE]))</f>
        <v>2</v>
      </c>
      <c r="L799">
        <f>16-INDEX(STANDINGS_K[],MATCH(Table1[[#This Row],[COMBINED]],STANDINGS_K[COMBINED],0),COLUMN(STANDINGS_K[PLACE IN LEAGUE]))</f>
        <v>2</v>
      </c>
      <c r="M799">
        <f>16-INDEX(STANDINGS_SV[],MATCH(Table1[[#This Row],[COMBINED]],STANDINGS_SV[COMBINED],0),COLUMN(STANDINGS_SV[PLACE IN LEAGUE]))</f>
        <v>3</v>
      </c>
      <c r="N799">
        <f>SUM(Table1[[#This Row],[BA]:[SV]])</f>
        <v>52</v>
      </c>
      <c r="O799">
        <v>14</v>
      </c>
    </row>
    <row r="800" spans="1:15" x14ac:dyDescent="0.25">
      <c r="A800" t="s">
        <v>1151</v>
      </c>
      <c r="B800" t="s">
        <v>1142</v>
      </c>
      <c r="C800" t="str">
        <f>Table1[[#This Row],[League]]&amp;Table1[[#This Row],[Team]]</f>
        <v>$150 Draft Champions Express Mar 29 8:00 pm Lg.3923Team Krajanowski</v>
      </c>
      <c r="D800">
        <f>16-INDEX(STANDINGS_BA[],MATCH(Table1[[#This Row],[COMBINED]],STANDINGS_BA[COMBINED],0),COLUMN(STANDINGS_BA[PLACE IN LEAGUE]))</f>
        <v>5</v>
      </c>
      <c r="E800">
        <f>16-INDEX(STANDINGS_R[],MATCH(Table1[[#This Row],[COMBINED]],STANDINGS_R[COMBINED],0),COLUMN(STANDINGS_R[PLACE IN LEAGUE]))</f>
        <v>3</v>
      </c>
      <c r="F800">
        <f>16-INDEX(STANDINGS_HR[],MATCH(Table1[[#This Row],[COMBINED]],STANDINGS_HR[COMBINED],0),COLUMN(STANDINGS_HR[PLACE IN LEAGUE]))</f>
        <v>8</v>
      </c>
      <c r="G800">
        <f>16-INDEX(STANDINGS_RBI[],MATCH(Table1[[#This Row],[COMBINED]],STANDINGS_RBI[COMBINED],0),COLUMN(STANDINGS_RBI[PLACE IN LEAGUE]))</f>
        <v>4</v>
      </c>
      <c r="H800">
        <f>16-INDEX(STANDINGS_SB[],MATCH(Table1[[#This Row],[COMBINED]],STANDINGS_SB[COMBINED],0),COLUMN(STANDINGS_SB[PLACE IN LEAGUE]))</f>
        <v>3</v>
      </c>
      <c r="I800">
        <f>16-INDEX(STANDINGS_ERA[],MATCH(Table1[[#This Row],[COMBINED]],STANDINGS_ERA[COMBINED],0),COLUMN(STANDINGS_ERA[PLACE IN LEAGUE]))</f>
        <v>7</v>
      </c>
      <c r="J800">
        <f>16-INDEX(STANDINGS_WHIP[],MATCH(Table1[[#This Row],[COMBINED]],STANDINGS_WHIP[COMBINED],0),COLUMN(STANDINGS_WHIP[PLACE IN LEAGUE]))</f>
        <v>2</v>
      </c>
      <c r="K800">
        <f>16-INDEX(STANDINGS_W[],MATCH(Table1[[#This Row],[COMBINED]],STANDINGS_W[COMBINED],0),COLUMN(STANDINGS_W[PLACE IN LEAGUE]))</f>
        <v>1</v>
      </c>
      <c r="L800">
        <f>16-INDEX(STANDINGS_K[],MATCH(Table1[[#This Row],[COMBINED]],STANDINGS_K[COMBINED],0),COLUMN(STANDINGS_K[PLACE IN LEAGUE]))</f>
        <v>1</v>
      </c>
      <c r="M800">
        <f>16-INDEX(STANDINGS_SV[],MATCH(Table1[[#This Row],[COMBINED]],STANDINGS_SV[COMBINED],0),COLUMN(STANDINGS_SV[PLACE IN LEAGUE]))</f>
        <v>6</v>
      </c>
      <c r="N800">
        <f>SUM(Table1[[#This Row],[BA]:[SV]])</f>
        <v>40</v>
      </c>
      <c r="O800">
        <v>15</v>
      </c>
    </row>
    <row r="801" spans="1:15" x14ac:dyDescent="0.25">
      <c r="A801" t="s">
        <v>1166</v>
      </c>
      <c r="B801" t="s">
        <v>1156</v>
      </c>
      <c r="C801" t="str">
        <f>Table1[[#This Row],[League]]&amp;Table1[[#This Row],[Team]]</f>
        <v>$150 Draft Champions Express Mar 29 8:00 pm Lg.4117Stuffed Pork Chops</v>
      </c>
      <c r="D801">
        <f>16-INDEX(STANDINGS_BA[],MATCH(Table1[[#This Row],[COMBINED]],STANDINGS_BA[COMBINED],0),COLUMN(STANDINGS_BA[PLACE IN LEAGUE]))</f>
        <v>3</v>
      </c>
      <c r="E801">
        <f>16-INDEX(STANDINGS_R[],MATCH(Table1[[#This Row],[COMBINED]],STANDINGS_R[COMBINED],0),COLUMN(STANDINGS_R[PLACE IN LEAGUE]))</f>
        <v>15</v>
      </c>
      <c r="F801">
        <f>16-INDEX(STANDINGS_HR[],MATCH(Table1[[#This Row],[COMBINED]],STANDINGS_HR[COMBINED],0),COLUMN(STANDINGS_HR[PLACE IN LEAGUE]))</f>
        <v>14</v>
      </c>
      <c r="G801">
        <f>16-INDEX(STANDINGS_RBI[],MATCH(Table1[[#This Row],[COMBINED]],STANDINGS_RBI[COMBINED],0),COLUMN(STANDINGS_RBI[PLACE IN LEAGUE]))</f>
        <v>15</v>
      </c>
      <c r="H801">
        <f>16-INDEX(STANDINGS_SB[],MATCH(Table1[[#This Row],[COMBINED]],STANDINGS_SB[COMBINED],0),COLUMN(STANDINGS_SB[PLACE IN LEAGUE]))</f>
        <v>10</v>
      </c>
      <c r="I801">
        <f>16-INDEX(STANDINGS_ERA[],MATCH(Table1[[#This Row],[COMBINED]],STANDINGS_ERA[COMBINED],0),COLUMN(STANDINGS_ERA[PLACE IN LEAGUE]))</f>
        <v>5</v>
      </c>
      <c r="J801">
        <f>16-INDEX(STANDINGS_WHIP[],MATCH(Table1[[#This Row],[COMBINED]],STANDINGS_WHIP[COMBINED],0),COLUMN(STANDINGS_WHIP[PLACE IN LEAGUE]))</f>
        <v>8</v>
      </c>
      <c r="K801">
        <f>16-INDEX(STANDINGS_W[],MATCH(Table1[[#This Row],[COMBINED]],STANDINGS_W[COMBINED],0),COLUMN(STANDINGS_W[PLACE IN LEAGUE]))</f>
        <v>6</v>
      </c>
      <c r="L801">
        <f>16-INDEX(STANDINGS_K[],MATCH(Table1[[#This Row],[COMBINED]],STANDINGS_K[COMBINED],0),COLUMN(STANDINGS_K[PLACE IN LEAGUE]))</f>
        <v>9</v>
      </c>
      <c r="M801">
        <f>16-INDEX(STANDINGS_SV[],MATCH(Table1[[#This Row],[COMBINED]],STANDINGS_SV[COMBINED],0),COLUMN(STANDINGS_SV[PLACE IN LEAGUE]))</f>
        <v>15</v>
      </c>
      <c r="N801">
        <f>SUM(Table1[[#This Row],[BA]:[SV]])</f>
        <v>100</v>
      </c>
      <c r="O801">
        <v>1</v>
      </c>
    </row>
    <row r="802" spans="1:15" x14ac:dyDescent="0.25">
      <c r="A802" t="s">
        <v>500</v>
      </c>
      <c r="B802" t="s">
        <v>1156</v>
      </c>
      <c r="C802" t="str">
        <f>Table1[[#This Row],[League]]&amp;Table1[[#This Row],[Team]]</f>
        <v>$150 Draft Champions Express Mar 29 8:00 pm Lg.4117Team Moxyball</v>
      </c>
      <c r="D802">
        <f>16-INDEX(STANDINGS_BA[],MATCH(Table1[[#This Row],[COMBINED]],STANDINGS_BA[COMBINED],0),COLUMN(STANDINGS_BA[PLACE IN LEAGUE]))</f>
        <v>9</v>
      </c>
      <c r="E802">
        <f>16-INDEX(STANDINGS_R[],MATCH(Table1[[#This Row],[COMBINED]],STANDINGS_R[COMBINED],0),COLUMN(STANDINGS_R[PLACE IN LEAGUE]))</f>
        <v>2</v>
      </c>
      <c r="F802">
        <f>16-INDEX(STANDINGS_HR[],MATCH(Table1[[#This Row],[COMBINED]],STANDINGS_HR[COMBINED],0),COLUMN(STANDINGS_HR[PLACE IN LEAGUE]))</f>
        <v>4</v>
      </c>
      <c r="G802">
        <f>16-INDEX(STANDINGS_RBI[],MATCH(Table1[[#This Row],[COMBINED]],STANDINGS_RBI[COMBINED],0),COLUMN(STANDINGS_RBI[PLACE IN LEAGUE]))</f>
        <v>1</v>
      </c>
      <c r="H802">
        <f>16-INDEX(STANDINGS_SB[],MATCH(Table1[[#This Row],[COMBINED]],STANDINGS_SB[COMBINED],0),COLUMN(STANDINGS_SB[PLACE IN LEAGUE]))</f>
        <v>14</v>
      </c>
      <c r="I802">
        <f>16-INDEX(STANDINGS_ERA[],MATCH(Table1[[#This Row],[COMBINED]],STANDINGS_ERA[COMBINED],0),COLUMN(STANDINGS_ERA[PLACE IN LEAGUE]))</f>
        <v>15</v>
      </c>
      <c r="J802">
        <f>16-INDEX(STANDINGS_WHIP[],MATCH(Table1[[#This Row],[COMBINED]],STANDINGS_WHIP[COMBINED],0),COLUMN(STANDINGS_WHIP[PLACE IN LEAGUE]))</f>
        <v>15</v>
      </c>
      <c r="K802">
        <f>16-INDEX(STANDINGS_W[],MATCH(Table1[[#This Row],[COMBINED]],STANDINGS_W[COMBINED],0),COLUMN(STANDINGS_W[PLACE IN LEAGUE]))</f>
        <v>13</v>
      </c>
      <c r="L802">
        <f>16-INDEX(STANDINGS_K[],MATCH(Table1[[#This Row],[COMBINED]],STANDINGS_K[COMBINED],0),COLUMN(STANDINGS_K[PLACE IN LEAGUE]))</f>
        <v>15</v>
      </c>
      <c r="M802">
        <f>16-INDEX(STANDINGS_SV[],MATCH(Table1[[#This Row],[COMBINED]],STANDINGS_SV[COMBINED],0),COLUMN(STANDINGS_SV[PLACE IN LEAGUE]))</f>
        <v>11</v>
      </c>
      <c r="N802">
        <f>SUM(Table1[[#This Row],[BA]:[SV]])</f>
        <v>99</v>
      </c>
      <c r="O802">
        <v>2</v>
      </c>
    </row>
    <row r="803" spans="1:15" x14ac:dyDescent="0.25">
      <c r="A803" t="s">
        <v>209</v>
      </c>
      <c r="B803" t="s">
        <v>1156</v>
      </c>
      <c r="C803" t="str">
        <f>Table1[[#This Row],[League]]&amp;Table1[[#This Row],[Team]]</f>
        <v>$150 Draft Champions Express Mar 29 8:00 pm Lg.4117Team Jung</v>
      </c>
      <c r="D803">
        <f>16-INDEX(STANDINGS_BA[],MATCH(Table1[[#This Row],[COMBINED]],STANDINGS_BA[COMBINED],0),COLUMN(STANDINGS_BA[PLACE IN LEAGUE]))</f>
        <v>4</v>
      </c>
      <c r="E803">
        <f>16-INDEX(STANDINGS_R[],MATCH(Table1[[#This Row],[COMBINED]],STANDINGS_R[COMBINED],0),COLUMN(STANDINGS_R[PLACE IN LEAGUE]))</f>
        <v>12</v>
      </c>
      <c r="F803">
        <f>16-INDEX(STANDINGS_HR[],MATCH(Table1[[#This Row],[COMBINED]],STANDINGS_HR[COMBINED],0),COLUMN(STANDINGS_HR[PLACE IN LEAGUE]))</f>
        <v>12</v>
      </c>
      <c r="G803">
        <f>16-INDEX(STANDINGS_RBI[],MATCH(Table1[[#This Row],[COMBINED]],STANDINGS_RBI[COMBINED],0),COLUMN(STANDINGS_RBI[PLACE IN LEAGUE]))</f>
        <v>9</v>
      </c>
      <c r="H803">
        <f>16-INDEX(STANDINGS_SB[],MATCH(Table1[[#This Row],[COMBINED]],STANDINGS_SB[COMBINED],0),COLUMN(STANDINGS_SB[PLACE IN LEAGUE]))</f>
        <v>2</v>
      </c>
      <c r="I803">
        <f>16-INDEX(STANDINGS_ERA[],MATCH(Table1[[#This Row],[COMBINED]],STANDINGS_ERA[COMBINED],0),COLUMN(STANDINGS_ERA[PLACE IN LEAGUE]))</f>
        <v>10</v>
      </c>
      <c r="J803">
        <f>16-INDEX(STANDINGS_WHIP[],MATCH(Table1[[#This Row],[COMBINED]],STANDINGS_WHIP[COMBINED],0),COLUMN(STANDINGS_WHIP[PLACE IN LEAGUE]))</f>
        <v>12</v>
      </c>
      <c r="K803">
        <f>16-INDEX(STANDINGS_W[],MATCH(Table1[[#This Row],[COMBINED]],STANDINGS_W[COMBINED],0),COLUMN(STANDINGS_W[PLACE IN LEAGUE]))</f>
        <v>11</v>
      </c>
      <c r="L803">
        <f>16-INDEX(STANDINGS_K[],MATCH(Table1[[#This Row],[COMBINED]],STANDINGS_K[COMBINED],0),COLUMN(STANDINGS_K[PLACE IN LEAGUE]))</f>
        <v>14</v>
      </c>
      <c r="M803">
        <f>16-INDEX(STANDINGS_SV[],MATCH(Table1[[#This Row],[COMBINED]],STANDINGS_SV[COMBINED],0),COLUMN(STANDINGS_SV[PLACE IN LEAGUE]))</f>
        <v>13</v>
      </c>
      <c r="N803">
        <f>SUM(Table1[[#This Row],[BA]:[SV]])</f>
        <v>99</v>
      </c>
      <c r="O803">
        <v>3</v>
      </c>
    </row>
    <row r="804" spans="1:15" x14ac:dyDescent="0.25">
      <c r="A804" t="s">
        <v>1163</v>
      </c>
      <c r="B804" t="s">
        <v>1156</v>
      </c>
      <c r="C804" t="str">
        <f>Table1[[#This Row],[League]]&amp;Table1[[#This Row],[Team]]</f>
        <v>$150 Draft Champions Express Mar 29 8:00 pm Lg.4117Virginia is for Lovers</v>
      </c>
      <c r="D804">
        <f>16-INDEX(STANDINGS_BA[],MATCH(Table1[[#This Row],[COMBINED]],STANDINGS_BA[COMBINED],0),COLUMN(STANDINGS_BA[PLACE IN LEAGUE]))</f>
        <v>7</v>
      </c>
      <c r="E804">
        <f>16-INDEX(STANDINGS_R[],MATCH(Table1[[#This Row],[COMBINED]],STANDINGS_R[COMBINED],0),COLUMN(STANDINGS_R[PLACE IN LEAGUE]))</f>
        <v>13</v>
      </c>
      <c r="F804">
        <f>16-INDEX(STANDINGS_HR[],MATCH(Table1[[#This Row],[COMBINED]],STANDINGS_HR[COMBINED],0),COLUMN(STANDINGS_HR[PLACE IN LEAGUE]))</f>
        <v>3</v>
      </c>
      <c r="G804">
        <f>16-INDEX(STANDINGS_RBI[],MATCH(Table1[[#This Row],[COMBINED]],STANDINGS_RBI[COMBINED],0),COLUMN(STANDINGS_RBI[PLACE IN LEAGUE]))</f>
        <v>3</v>
      </c>
      <c r="H804">
        <f>16-INDEX(STANDINGS_SB[],MATCH(Table1[[#This Row],[COMBINED]],STANDINGS_SB[COMBINED],0),COLUMN(STANDINGS_SB[PLACE IN LEAGUE]))</f>
        <v>6</v>
      </c>
      <c r="I804">
        <f>16-INDEX(STANDINGS_ERA[],MATCH(Table1[[#This Row],[COMBINED]],STANDINGS_ERA[COMBINED],0),COLUMN(STANDINGS_ERA[PLACE IN LEAGUE]))</f>
        <v>13</v>
      </c>
      <c r="J804">
        <f>16-INDEX(STANDINGS_WHIP[],MATCH(Table1[[#This Row],[COMBINED]],STANDINGS_WHIP[COMBINED],0),COLUMN(STANDINGS_WHIP[PLACE IN LEAGUE]))</f>
        <v>14</v>
      </c>
      <c r="K804">
        <f>16-INDEX(STANDINGS_W[],MATCH(Table1[[#This Row],[COMBINED]],STANDINGS_W[COMBINED],0),COLUMN(STANDINGS_W[PLACE IN LEAGUE]))</f>
        <v>14</v>
      </c>
      <c r="L804">
        <f>16-INDEX(STANDINGS_K[],MATCH(Table1[[#This Row],[COMBINED]],STANDINGS_K[COMBINED],0),COLUMN(STANDINGS_K[PLACE IN LEAGUE]))</f>
        <v>12</v>
      </c>
      <c r="M804">
        <f>16-INDEX(STANDINGS_SV[],MATCH(Table1[[#This Row],[COMBINED]],STANDINGS_SV[COMBINED],0),COLUMN(STANDINGS_SV[PLACE IN LEAGUE]))</f>
        <v>12</v>
      </c>
      <c r="N804">
        <f>SUM(Table1[[#This Row],[BA]:[SV]])</f>
        <v>97</v>
      </c>
      <c r="O804">
        <v>4</v>
      </c>
    </row>
    <row r="805" spans="1:15" x14ac:dyDescent="0.25">
      <c r="A805" t="s">
        <v>1161</v>
      </c>
      <c r="B805" t="s">
        <v>1156</v>
      </c>
      <c r="C805" t="str">
        <f>Table1[[#This Row],[League]]&amp;Table1[[#This Row],[Team]]</f>
        <v>$150 Draft Champions Express Mar 29 8:00 pm Lg.4117Springfield Hurricanes</v>
      </c>
      <c r="D805">
        <f>16-INDEX(STANDINGS_BA[],MATCH(Table1[[#This Row],[COMBINED]],STANDINGS_BA[COMBINED],0),COLUMN(STANDINGS_BA[PLACE IN LEAGUE]))</f>
        <v>10</v>
      </c>
      <c r="E805">
        <f>16-INDEX(STANDINGS_R[],MATCH(Table1[[#This Row],[COMBINED]],STANDINGS_R[COMBINED],0),COLUMN(STANDINGS_R[PLACE IN LEAGUE]))</f>
        <v>6</v>
      </c>
      <c r="F805">
        <f>16-INDEX(STANDINGS_HR[],MATCH(Table1[[#This Row],[COMBINED]],STANDINGS_HR[COMBINED],0),COLUMN(STANDINGS_HR[PLACE IN LEAGUE]))</f>
        <v>6</v>
      </c>
      <c r="G805">
        <f>16-INDEX(STANDINGS_RBI[],MATCH(Table1[[#This Row],[COMBINED]],STANDINGS_RBI[COMBINED],0),COLUMN(STANDINGS_RBI[PLACE IN LEAGUE]))</f>
        <v>5</v>
      </c>
      <c r="H805">
        <f>16-INDEX(STANDINGS_SB[],MATCH(Table1[[#This Row],[COMBINED]],STANDINGS_SB[COMBINED],0),COLUMN(STANDINGS_SB[PLACE IN LEAGUE]))</f>
        <v>11</v>
      </c>
      <c r="I805">
        <f>16-INDEX(STANDINGS_ERA[],MATCH(Table1[[#This Row],[COMBINED]],STANDINGS_ERA[COMBINED],0),COLUMN(STANDINGS_ERA[PLACE IN LEAGUE]))</f>
        <v>11</v>
      </c>
      <c r="J805">
        <f>16-INDEX(STANDINGS_WHIP[],MATCH(Table1[[#This Row],[COMBINED]],STANDINGS_WHIP[COMBINED],0),COLUMN(STANDINGS_WHIP[PLACE IN LEAGUE]))</f>
        <v>13</v>
      </c>
      <c r="K805">
        <f>16-INDEX(STANDINGS_W[],MATCH(Table1[[#This Row],[COMBINED]],STANDINGS_W[COMBINED],0),COLUMN(STANDINGS_W[PLACE IN LEAGUE]))</f>
        <v>8</v>
      </c>
      <c r="L805">
        <f>16-INDEX(STANDINGS_K[],MATCH(Table1[[#This Row],[COMBINED]],STANDINGS_K[COMBINED],0),COLUMN(STANDINGS_K[PLACE IN LEAGUE]))</f>
        <v>5</v>
      </c>
      <c r="M805">
        <f>16-INDEX(STANDINGS_SV[],MATCH(Table1[[#This Row],[COMBINED]],STANDINGS_SV[COMBINED],0),COLUMN(STANDINGS_SV[PLACE IN LEAGUE]))</f>
        <v>14</v>
      </c>
      <c r="N805">
        <f>SUM(Table1[[#This Row],[BA]:[SV]])</f>
        <v>89</v>
      </c>
      <c r="O805">
        <v>5</v>
      </c>
    </row>
    <row r="806" spans="1:15" x14ac:dyDescent="0.25">
      <c r="A806" t="s">
        <v>1164</v>
      </c>
      <c r="B806" t="s">
        <v>1156</v>
      </c>
      <c r="C806" t="str">
        <f>Table1[[#This Row],[League]]&amp;Table1[[#This Row],[Team]]</f>
        <v>$150 Draft Champions Express Mar 29 8:00 pm Lg.4117Joe Buck Yourself</v>
      </c>
      <c r="D806">
        <f>16-INDEX(STANDINGS_BA[],MATCH(Table1[[#This Row],[COMBINED]],STANDINGS_BA[COMBINED],0),COLUMN(STANDINGS_BA[PLACE IN LEAGUE]))</f>
        <v>6</v>
      </c>
      <c r="E806">
        <f>16-INDEX(STANDINGS_R[],MATCH(Table1[[#This Row],[COMBINED]],STANDINGS_R[COMBINED],0),COLUMN(STANDINGS_R[PLACE IN LEAGUE]))</f>
        <v>4</v>
      </c>
      <c r="F806">
        <f>16-INDEX(STANDINGS_HR[],MATCH(Table1[[#This Row],[COMBINED]],STANDINGS_HR[COMBINED],0),COLUMN(STANDINGS_HR[PLACE IN LEAGUE]))</f>
        <v>10</v>
      </c>
      <c r="G806">
        <f>16-INDEX(STANDINGS_RBI[],MATCH(Table1[[#This Row],[COMBINED]],STANDINGS_RBI[COMBINED],0),COLUMN(STANDINGS_RBI[PLACE IN LEAGUE]))</f>
        <v>8</v>
      </c>
      <c r="H806">
        <f>16-INDEX(STANDINGS_SB[],MATCH(Table1[[#This Row],[COMBINED]],STANDINGS_SB[COMBINED],0),COLUMN(STANDINGS_SB[PLACE IN LEAGUE]))</f>
        <v>8</v>
      </c>
      <c r="I806">
        <f>16-INDEX(STANDINGS_ERA[],MATCH(Table1[[#This Row],[COMBINED]],STANDINGS_ERA[COMBINED],0),COLUMN(STANDINGS_ERA[PLACE IN LEAGUE]))</f>
        <v>12</v>
      </c>
      <c r="J806">
        <f>16-INDEX(STANDINGS_WHIP[],MATCH(Table1[[#This Row],[COMBINED]],STANDINGS_WHIP[COMBINED],0),COLUMN(STANDINGS_WHIP[PLACE IN LEAGUE]))</f>
        <v>11</v>
      </c>
      <c r="K806">
        <f>16-INDEX(STANDINGS_W[],MATCH(Table1[[#This Row],[COMBINED]],STANDINGS_W[COMBINED],0),COLUMN(STANDINGS_W[PLACE IN LEAGUE]))</f>
        <v>12</v>
      </c>
      <c r="L806">
        <f>16-INDEX(STANDINGS_K[],MATCH(Table1[[#This Row],[COMBINED]],STANDINGS_K[COMBINED],0),COLUMN(STANDINGS_K[PLACE IN LEAGUE]))</f>
        <v>10</v>
      </c>
      <c r="M806">
        <f>16-INDEX(STANDINGS_SV[],MATCH(Table1[[#This Row],[COMBINED]],STANDINGS_SV[COMBINED],0),COLUMN(STANDINGS_SV[PLACE IN LEAGUE]))</f>
        <v>7</v>
      </c>
      <c r="N806">
        <f>SUM(Table1[[#This Row],[BA]:[SV]])</f>
        <v>88</v>
      </c>
      <c r="O806">
        <v>6</v>
      </c>
    </row>
    <row r="807" spans="1:15" x14ac:dyDescent="0.25">
      <c r="A807" t="s">
        <v>1155</v>
      </c>
      <c r="B807" t="s">
        <v>1156</v>
      </c>
      <c r="C807" t="str">
        <f>Table1[[#This Row],[League]]&amp;Table1[[#This Row],[Team]]</f>
        <v>$150 Draft Champions Express Mar 29 8:00 pm Lg.4117Profloop5</v>
      </c>
      <c r="D807">
        <f>16-INDEX(STANDINGS_BA[],MATCH(Table1[[#This Row],[COMBINED]],STANDINGS_BA[COMBINED],0),COLUMN(STANDINGS_BA[PLACE IN LEAGUE]))</f>
        <v>15</v>
      </c>
      <c r="E807">
        <f>16-INDEX(STANDINGS_R[],MATCH(Table1[[#This Row],[COMBINED]],STANDINGS_R[COMBINED],0),COLUMN(STANDINGS_R[PLACE IN LEAGUE]))</f>
        <v>11</v>
      </c>
      <c r="F807">
        <f>16-INDEX(STANDINGS_HR[],MATCH(Table1[[#This Row],[COMBINED]],STANDINGS_HR[COMBINED],0),COLUMN(STANDINGS_HR[PLACE IN LEAGUE]))</f>
        <v>13</v>
      </c>
      <c r="G807">
        <f>16-INDEX(STANDINGS_RBI[],MATCH(Table1[[#This Row],[COMBINED]],STANDINGS_RBI[COMBINED],0),COLUMN(STANDINGS_RBI[PLACE IN LEAGUE]))</f>
        <v>12</v>
      </c>
      <c r="H807">
        <f>16-INDEX(STANDINGS_SB[],MATCH(Table1[[#This Row],[COMBINED]],STANDINGS_SB[COMBINED],0),COLUMN(STANDINGS_SB[PLACE IN LEAGUE]))</f>
        <v>9</v>
      </c>
      <c r="I807">
        <f>16-INDEX(STANDINGS_ERA[],MATCH(Table1[[#This Row],[COMBINED]],STANDINGS_ERA[COMBINED],0),COLUMN(STANDINGS_ERA[PLACE IN LEAGUE]))</f>
        <v>8</v>
      </c>
      <c r="J807">
        <f>16-INDEX(STANDINGS_WHIP[],MATCH(Table1[[#This Row],[COMBINED]],STANDINGS_WHIP[COMBINED],0),COLUMN(STANDINGS_WHIP[PLACE IN LEAGUE]))</f>
        <v>2</v>
      </c>
      <c r="K807">
        <f>16-INDEX(STANDINGS_W[],MATCH(Table1[[#This Row],[COMBINED]],STANDINGS_W[COMBINED],0),COLUMN(STANDINGS_W[PLACE IN LEAGUE]))</f>
        <v>4</v>
      </c>
      <c r="L807">
        <f>16-INDEX(STANDINGS_K[],MATCH(Table1[[#This Row],[COMBINED]],STANDINGS_K[COMBINED],0),COLUMN(STANDINGS_K[PLACE IN LEAGUE]))</f>
        <v>3</v>
      </c>
      <c r="M807">
        <f>16-INDEX(STANDINGS_SV[],MATCH(Table1[[#This Row],[COMBINED]],STANDINGS_SV[COMBINED],0),COLUMN(STANDINGS_SV[PLACE IN LEAGUE]))</f>
        <v>9</v>
      </c>
      <c r="N807">
        <f>SUM(Table1[[#This Row],[BA]:[SV]])</f>
        <v>86</v>
      </c>
      <c r="O807">
        <v>7</v>
      </c>
    </row>
    <row r="808" spans="1:15" x14ac:dyDescent="0.25">
      <c r="A808" t="s">
        <v>299</v>
      </c>
      <c r="B808" t="s">
        <v>1156</v>
      </c>
      <c r="C808" t="str">
        <f>Table1[[#This Row],[League]]&amp;Table1[[#This Row],[Team]]</f>
        <v>$150 Draft Champions Express Mar 29 8:00 pm Lg.4117Team Ulliac</v>
      </c>
      <c r="D808">
        <f>16-INDEX(STANDINGS_BA[],MATCH(Table1[[#This Row],[COMBINED]],STANDINGS_BA[COMBINED],0),COLUMN(STANDINGS_BA[PLACE IN LEAGUE]))</f>
        <v>1</v>
      </c>
      <c r="E808">
        <f>16-INDEX(STANDINGS_R[],MATCH(Table1[[#This Row],[COMBINED]],STANDINGS_R[COMBINED],0),COLUMN(STANDINGS_R[PLACE IN LEAGUE]))</f>
        <v>10</v>
      </c>
      <c r="F808">
        <f>16-INDEX(STANDINGS_HR[],MATCH(Table1[[#This Row],[COMBINED]],STANDINGS_HR[COMBINED],0),COLUMN(STANDINGS_HR[PLACE IN LEAGUE]))</f>
        <v>15</v>
      </c>
      <c r="G808">
        <f>16-INDEX(STANDINGS_RBI[],MATCH(Table1[[#This Row],[COMBINED]],STANDINGS_RBI[COMBINED],0),COLUMN(STANDINGS_RBI[PLACE IN LEAGUE]))</f>
        <v>14</v>
      </c>
      <c r="H808">
        <f>16-INDEX(STANDINGS_SB[],MATCH(Table1[[#This Row],[COMBINED]],STANDINGS_SB[COMBINED],0),COLUMN(STANDINGS_SB[PLACE IN LEAGUE]))</f>
        <v>4</v>
      </c>
      <c r="I808">
        <f>16-INDEX(STANDINGS_ERA[],MATCH(Table1[[#This Row],[COMBINED]],STANDINGS_ERA[COMBINED],0),COLUMN(STANDINGS_ERA[PLACE IN LEAGUE]))</f>
        <v>3</v>
      </c>
      <c r="J808">
        <f>16-INDEX(STANDINGS_WHIP[],MATCH(Table1[[#This Row],[COMBINED]],STANDINGS_WHIP[COMBINED],0),COLUMN(STANDINGS_WHIP[PLACE IN LEAGUE]))</f>
        <v>6</v>
      </c>
      <c r="K808">
        <f>16-INDEX(STANDINGS_W[],MATCH(Table1[[#This Row],[COMBINED]],STANDINGS_W[COMBINED],0),COLUMN(STANDINGS_W[PLACE IN LEAGUE]))</f>
        <v>10</v>
      </c>
      <c r="L808">
        <f>16-INDEX(STANDINGS_K[],MATCH(Table1[[#This Row],[COMBINED]],STANDINGS_K[COMBINED],0),COLUMN(STANDINGS_K[PLACE IN LEAGUE]))</f>
        <v>13</v>
      </c>
      <c r="M808">
        <f>16-INDEX(STANDINGS_SV[],MATCH(Table1[[#This Row],[COMBINED]],STANDINGS_SV[COMBINED],0),COLUMN(STANDINGS_SV[PLACE IN LEAGUE]))</f>
        <v>10</v>
      </c>
      <c r="N808">
        <f>SUM(Table1[[#This Row],[BA]:[SV]])</f>
        <v>86</v>
      </c>
      <c r="O808">
        <v>8</v>
      </c>
    </row>
    <row r="809" spans="1:15" x14ac:dyDescent="0.25">
      <c r="A809" t="s">
        <v>1157</v>
      </c>
      <c r="B809" t="s">
        <v>1156</v>
      </c>
      <c r="C809" t="str">
        <f>Table1[[#This Row],[League]]&amp;Table1[[#This Row],[Team]]</f>
        <v>$150 Draft Champions Express Mar 29 8:00 pm Lg.4117Team boldger</v>
      </c>
      <c r="D809">
        <f>16-INDEX(STANDINGS_BA[],MATCH(Table1[[#This Row],[COMBINED]],STANDINGS_BA[COMBINED],0),COLUMN(STANDINGS_BA[PLACE IN LEAGUE]))</f>
        <v>14</v>
      </c>
      <c r="E809">
        <f>16-INDEX(STANDINGS_R[],MATCH(Table1[[#This Row],[COMBINED]],STANDINGS_R[COMBINED],0),COLUMN(STANDINGS_R[PLACE IN LEAGUE]))</f>
        <v>7</v>
      </c>
      <c r="F809">
        <f>16-INDEX(STANDINGS_HR[],MATCH(Table1[[#This Row],[COMBINED]],STANDINGS_HR[COMBINED],0),COLUMN(STANDINGS_HR[PLACE IN LEAGUE]))</f>
        <v>7</v>
      </c>
      <c r="G809">
        <f>16-INDEX(STANDINGS_RBI[],MATCH(Table1[[#This Row],[COMBINED]],STANDINGS_RBI[COMBINED],0),COLUMN(STANDINGS_RBI[PLACE IN LEAGUE]))</f>
        <v>11</v>
      </c>
      <c r="H809">
        <f>16-INDEX(STANDINGS_SB[],MATCH(Table1[[#This Row],[COMBINED]],STANDINGS_SB[COMBINED],0),COLUMN(STANDINGS_SB[PLACE IN LEAGUE]))</f>
        <v>15</v>
      </c>
      <c r="I809">
        <f>16-INDEX(STANDINGS_ERA[],MATCH(Table1[[#This Row],[COMBINED]],STANDINGS_ERA[COMBINED],0),COLUMN(STANDINGS_ERA[PLACE IN LEAGUE]))</f>
        <v>7</v>
      </c>
      <c r="J809">
        <f>16-INDEX(STANDINGS_WHIP[],MATCH(Table1[[#This Row],[COMBINED]],STANDINGS_WHIP[COMBINED],0),COLUMN(STANDINGS_WHIP[PLACE IN LEAGUE]))</f>
        <v>3</v>
      </c>
      <c r="K809">
        <f>16-INDEX(STANDINGS_W[],MATCH(Table1[[#This Row],[COMBINED]],STANDINGS_W[COMBINED],0),COLUMN(STANDINGS_W[PLACE IN LEAGUE]))</f>
        <v>7</v>
      </c>
      <c r="L809">
        <f>16-INDEX(STANDINGS_K[],MATCH(Table1[[#This Row],[COMBINED]],STANDINGS_K[COMBINED],0),COLUMN(STANDINGS_K[PLACE IN LEAGUE]))</f>
        <v>8</v>
      </c>
      <c r="M809">
        <f>16-INDEX(STANDINGS_SV[],MATCH(Table1[[#This Row],[COMBINED]],STANDINGS_SV[COMBINED],0),COLUMN(STANDINGS_SV[PLACE IN LEAGUE]))</f>
        <v>5</v>
      </c>
      <c r="N809">
        <f>SUM(Table1[[#This Row],[BA]:[SV]])</f>
        <v>84</v>
      </c>
      <c r="O809">
        <v>9</v>
      </c>
    </row>
    <row r="810" spans="1:15" x14ac:dyDescent="0.25">
      <c r="A810" t="s">
        <v>1158</v>
      </c>
      <c r="B810" t="s">
        <v>1156</v>
      </c>
      <c r="C810" t="str">
        <f>Table1[[#This Row],[League]]&amp;Table1[[#This Row],[Team]]</f>
        <v>$150 Draft Champions Express Mar 29 8:00 pm Lg.4117Big Red</v>
      </c>
      <c r="D810">
        <f>16-INDEX(STANDINGS_BA[],MATCH(Table1[[#This Row],[COMBINED]],STANDINGS_BA[COMBINED],0),COLUMN(STANDINGS_BA[PLACE IN LEAGUE]))</f>
        <v>13</v>
      </c>
      <c r="E810">
        <f>16-INDEX(STANDINGS_R[],MATCH(Table1[[#This Row],[COMBINED]],STANDINGS_R[COMBINED],0),COLUMN(STANDINGS_R[PLACE IN LEAGUE]))</f>
        <v>14</v>
      </c>
      <c r="F810">
        <f>16-INDEX(STANDINGS_HR[],MATCH(Table1[[#This Row],[COMBINED]],STANDINGS_HR[COMBINED],0),COLUMN(STANDINGS_HR[PLACE IN LEAGUE]))</f>
        <v>5</v>
      </c>
      <c r="G810">
        <f>16-INDEX(STANDINGS_RBI[],MATCH(Table1[[#This Row],[COMBINED]],STANDINGS_RBI[COMBINED],0),COLUMN(STANDINGS_RBI[PLACE IN LEAGUE]))</f>
        <v>10</v>
      </c>
      <c r="H810">
        <f>16-INDEX(STANDINGS_SB[],MATCH(Table1[[#This Row],[COMBINED]],STANDINGS_SB[COMBINED],0),COLUMN(STANDINGS_SB[PLACE IN LEAGUE]))</f>
        <v>12</v>
      </c>
      <c r="I810">
        <f>16-INDEX(STANDINGS_ERA[],MATCH(Table1[[#This Row],[COMBINED]],STANDINGS_ERA[COMBINED],0),COLUMN(STANDINGS_ERA[PLACE IN LEAGUE]))</f>
        <v>2</v>
      </c>
      <c r="J810">
        <f>16-INDEX(STANDINGS_WHIP[],MATCH(Table1[[#This Row],[COMBINED]],STANDINGS_WHIP[COMBINED],0),COLUMN(STANDINGS_WHIP[PLACE IN LEAGUE]))</f>
        <v>4</v>
      </c>
      <c r="K810">
        <f>16-INDEX(STANDINGS_W[],MATCH(Table1[[#This Row],[COMBINED]],STANDINGS_W[COMBINED],0),COLUMN(STANDINGS_W[PLACE IN LEAGUE]))</f>
        <v>15</v>
      </c>
      <c r="L810">
        <f>16-INDEX(STANDINGS_K[],MATCH(Table1[[#This Row],[COMBINED]],STANDINGS_K[COMBINED],0),COLUMN(STANDINGS_K[PLACE IN LEAGUE]))</f>
        <v>6</v>
      </c>
      <c r="M810">
        <f>16-INDEX(STANDINGS_SV[],MATCH(Table1[[#This Row],[COMBINED]],STANDINGS_SV[COMBINED],0),COLUMN(STANDINGS_SV[PLACE IN LEAGUE]))</f>
        <v>2</v>
      </c>
      <c r="N810">
        <f>SUM(Table1[[#This Row],[BA]:[SV]])</f>
        <v>83</v>
      </c>
      <c r="O810">
        <v>10</v>
      </c>
    </row>
    <row r="811" spans="1:15" x14ac:dyDescent="0.25">
      <c r="A811" t="s">
        <v>1159</v>
      </c>
      <c r="B811" t="s">
        <v>1156</v>
      </c>
      <c r="C811" t="str">
        <f>Table1[[#This Row],[League]]&amp;Table1[[#This Row],[Team]]</f>
        <v>$150 Draft Champions Express Mar 29 8:00 pm Lg.4117Infinity Management</v>
      </c>
      <c r="D811">
        <f>16-INDEX(STANDINGS_BA[],MATCH(Table1[[#This Row],[COMBINED]],STANDINGS_BA[COMBINED],0),COLUMN(STANDINGS_BA[PLACE IN LEAGUE]))</f>
        <v>12</v>
      </c>
      <c r="E811">
        <f>16-INDEX(STANDINGS_R[],MATCH(Table1[[#This Row],[COMBINED]],STANDINGS_R[COMBINED],0),COLUMN(STANDINGS_R[PLACE IN LEAGUE]))</f>
        <v>8</v>
      </c>
      <c r="F811">
        <f>16-INDEX(STANDINGS_HR[],MATCH(Table1[[#This Row],[COMBINED]],STANDINGS_HR[COMBINED],0),COLUMN(STANDINGS_HR[PLACE IN LEAGUE]))</f>
        <v>1</v>
      </c>
      <c r="G811">
        <f>16-INDEX(STANDINGS_RBI[],MATCH(Table1[[#This Row],[COMBINED]],STANDINGS_RBI[COMBINED],0),COLUMN(STANDINGS_RBI[PLACE IN LEAGUE]))</f>
        <v>4</v>
      </c>
      <c r="H811">
        <f>16-INDEX(STANDINGS_SB[],MATCH(Table1[[#This Row],[COMBINED]],STANDINGS_SB[COMBINED],0),COLUMN(STANDINGS_SB[PLACE IN LEAGUE]))</f>
        <v>13</v>
      </c>
      <c r="I811">
        <f>16-INDEX(STANDINGS_ERA[],MATCH(Table1[[#This Row],[COMBINED]],STANDINGS_ERA[COMBINED],0),COLUMN(STANDINGS_ERA[PLACE IN LEAGUE]))</f>
        <v>9</v>
      </c>
      <c r="J811">
        <f>16-INDEX(STANDINGS_WHIP[],MATCH(Table1[[#This Row],[COMBINED]],STANDINGS_WHIP[COMBINED],0),COLUMN(STANDINGS_WHIP[PLACE IN LEAGUE]))</f>
        <v>9</v>
      </c>
      <c r="K811">
        <f>16-INDEX(STANDINGS_W[],MATCH(Table1[[#This Row],[COMBINED]],STANDINGS_W[COMBINED],0),COLUMN(STANDINGS_W[PLACE IN LEAGUE]))</f>
        <v>9</v>
      </c>
      <c r="L811">
        <f>16-INDEX(STANDINGS_K[],MATCH(Table1[[#This Row],[COMBINED]],STANDINGS_K[COMBINED],0),COLUMN(STANDINGS_K[PLACE IN LEAGUE]))</f>
        <v>4</v>
      </c>
      <c r="M811">
        <f>16-INDEX(STANDINGS_SV[],MATCH(Table1[[#This Row],[COMBINED]],STANDINGS_SV[COMBINED],0),COLUMN(STANDINGS_SV[PLACE IN LEAGUE]))</f>
        <v>4</v>
      </c>
      <c r="N811">
        <f>SUM(Table1[[#This Row],[BA]:[SV]])</f>
        <v>73</v>
      </c>
      <c r="O811">
        <v>11</v>
      </c>
    </row>
    <row r="812" spans="1:15" x14ac:dyDescent="0.25">
      <c r="A812" t="s">
        <v>1167</v>
      </c>
      <c r="B812" t="s">
        <v>1156</v>
      </c>
      <c r="C812" t="str">
        <f>Table1[[#This Row],[League]]&amp;Table1[[#This Row],[Team]]</f>
        <v>$150 Draft Champions Express Mar 29 8:00 pm Lg.4117Hammerin Hank</v>
      </c>
      <c r="D812">
        <f>16-INDEX(STANDINGS_BA[],MATCH(Table1[[#This Row],[COMBINED]],STANDINGS_BA[COMBINED],0),COLUMN(STANDINGS_BA[PLACE IN LEAGUE]))</f>
        <v>2</v>
      </c>
      <c r="E812">
        <f>16-INDEX(STANDINGS_R[],MATCH(Table1[[#This Row],[COMBINED]],STANDINGS_R[COMBINED],0),COLUMN(STANDINGS_R[PLACE IN LEAGUE]))</f>
        <v>9</v>
      </c>
      <c r="F812">
        <f>16-INDEX(STANDINGS_HR[],MATCH(Table1[[#This Row],[COMBINED]],STANDINGS_HR[COMBINED],0),COLUMN(STANDINGS_HR[PLACE IN LEAGUE]))</f>
        <v>8</v>
      </c>
      <c r="G812">
        <f>16-INDEX(STANDINGS_RBI[],MATCH(Table1[[#This Row],[COMBINED]],STANDINGS_RBI[COMBINED],0),COLUMN(STANDINGS_RBI[PLACE IN LEAGUE]))</f>
        <v>6</v>
      </c>
      <c r="H812">
        <f>16-INDEX(STANDINGS_SB[],MATCH(Table1[[#This Row],[COMBINED]],STANDINGS_SB[COMBINED],0),COLUMN(STANDINGS_SB[PLACE IN LEAGUE]))</f>
        <v>5</v>
      </c>
      <c r="I812">
        <f>16-INDEX(STANDINGS_ERA[],MATCH(Table1[[#This Row],[COMBINED]],STANDINGS_ERA[COMBINED],0),COLUMN(STANDINGS_ERA[PLACE IN LEAGUE]))</f>
        <v>14</v>
      </c>
      <c r="J812">
        <f>16-INDEX(STANDINGS_WHIP[],MATCH(Table1[[#This Row],[COMBINED]],STANDINGS_WHIP[COMBINED],0),COLUMN(STANDINGS_WHIP[PLACE IN LEAGUE]))</f>
        <v>10</v>
      </c>
      <c r="K812">
        <f>16-INDEX(STANDINGS_W[],MATCH(Table1[[#This Row],[COMBINED]],STANDINGS_W[COMBINED],0),COLUMN(STANDINGS_W[PLACE IN LEAGUE]))</f>
        <v>2</v>
      </c>
      <c r="L812">
        <f>16-INDEX(STANDINGS_K[],MATCH(Table1[[#This Row],[COMBINED]],STANDINGS_K[COMBINED],0),COLUMN(STANDINGS_K[PLACE IN LEAGUE]))</f>
        <v>7</v>
      </c>
      <c r="M812">
        <f>16-INDEX(STANDINGS_SV[],MATCH(Table1[[#This Row],[COMBINED]],STANDINGS_SV[COMBINED],0),COLUMN(STANDINGS_SV[PLACE IN LEAGUE]))</f>
        <v>8</v>
      </c>
      <c r="N812">
        <f>SUM(Table1[[#This Row],[BA]:[SV]])</f>
        <v>71</v>
      </c>
      <c r="O812">
        <v>12</v>
      </c>
    </row>
    <row r="813" spans="1:15" x14ac:dyDescent="0.25">
      <c r="A813" t="s">
        <v>1160</v>
      </c>
      <c r="B813" t="s">
        <v>1156</v>
      </c>
      <c r="C813" t="str">
        <f>Table1[[#This Row],[League]]&amp;Table1[[#This Row],[Team]]</f>
        <v>$150 Draft Champions Express Mar 29 8:00 pm Lg.4117Kan't Hit the Kurve</v>
      </c>
      <c r="D813">
        <f>16-INDEX(STANDINGS_BA[],MATCH(Table1[[#This Row],[COMBINED]],STANDINGS_BA[COMBINED],0),COLUMN(STANDINGS_BA[PLACE IN LEAGUE]))</f>
        <v>11</v>
      </c>
      <c r="E813">
        <f>16-INDEX(STANDINGS_R[],MATCH(Table1[[#This Row],[COMBINED]],STANDINGS_R[COMBINED],0),COLUMN(STANDINGS_R[PLACE IN LEAGUE]))</f>
        <v>5</v>
      </c>
      <c r="F813">
        <f>16-INDEX(STANDINGS_HR[],MATCH(Table1[[#This Row],[COMBINED]],STANDINGS_HR[COMBINED],0),COLUMN(STANDINGS_HR[PLACE IN LEAGUE]))</f>
        <v>9</v>
      </c>
      <c r="G813">
        <f>16-INDEX(STANDINGS_RBI[],MATCH(Table1[[#This Row],[COMBINED]],STANDINGS_RBI[COMBINED],0),COLUMN(STANDINGS_RBI[PLACE IN LEAGUE]))</f>
        <v>13</v>
      </c>
      <c r="H813">
        <f>16-INDEX(STANDINGS_SB[],MATCH(Table1[[#This Row],[COMBINED]],STANDINGS_SB[COMBINED],0),COLUMN(STANDINGS_SB[PLACE IN LEAGUE]))</f>
        <v>1</v>
      </c>
      <c r="I813">
        <f>16-INDEX(STANDINGS_ERA[],MATCH(Table1[[#This Row],[COMBINED]],STANDINGS_ERA[COMBINED],0),COLUMN(STANDINGS_ERA[PLACE IN LEAGUE]))</f>
        <v>6</v>
      </c>
      <c r="J813">
        <f>16-INDEX(STANDINGS_WHIP[],MATCH(Table1[[#This Row],[COMBINED]],STANDINGS_WHIP[COMBINED],0),COLUMN(STANDINGS_WHIP[PLACE IN LEAGUE]))</f>
        <v>7</v>
      </c>
      <c r="K813">
        <f>16-INDEX(STANDINGS_W[],MATCH(Table1[[#This Row],[COMBINED]],STANDINGS_W[COMBINED],0),COLUMN(STANDINGS_W[PLACE IN LEAGUE]))</f>
        <v>5</v>
      </c>
      <c r="L813">
        <f>16-INDEX(STANDINGS_K[],MATCH(Table1[[#This Row],[COMBINED]],STANDINGS_K[COMBINED],0),COLUMN(STANDINGS_K[PLACE IN LEAGUE]))</f>
        <v>11</v>
      </c>
      <c r="M813">
        <f>16-INDEX(STANDINGS_SV[],MATCH(Table1[[#This Row],[COMBINED]],STANDINGS_SV[COMBINED],0),COLUMN(STANDINGS_SV[PLACE IN LEAGUE]))</f>
        <v>1</v>
      </c>
      <c r="N813">
        <f>SUM(Table1[[#This Row],[BA]:[SV]])</f>
        <v>69</v>
      </c>
      <c r="O813">
        <v>13</v>
      </c>
    </row>
    <row r="814" spans="1:15" x14ac:dyDescent="0.25">
      <c r="A814" t="s">
        <v>1165</v>
      </c>
      <c r="B814" t="s">
        <v>1156</v>
      </c>
      <c r="C814" t="str">
        <f>Table1[[#This Row],[League]]&amp;Table1[[#This Row],[Team]]</f>
        <v>$150 Draft Champions Express Mar 29 8:00 pm Lg.4117Panik! At the Rizzo</v>
      </c>
      <c r="D814">
        <f>16-INDEX(STANDINGS_BA[],MATCH(Table1[[#This Row],[COMBINED]],STANDINGS_BA[COMBINED],0),COLUMN(STANDINGS_BA[PLACE IN LEAGUE]))</f>
        <v>5</v>
      </c>
      <c r="E814">
        <f>16-INDEX(STANDINGS_R[],MATCH(Table1[[#This Row],[COMBINED]],STANDINGS_R[COMBINED],0),COLUMN(STANDINGS_R[PLACE IN LEAGUE]))</f>
        <v>3</v>
      </c>
      <c r="F814">
        <f>16-INDEX(STANDINGS_HR[],MATCH(Table1[[#This Row],[COMBINED]],STANDINGS_HR[COMBINED],0),COLUMN(STANDINGS_HR[PLACE IN LEAGUE]))</f>
        <v>11</v>
      </c>
      <c r="G814">
        <f>16-INDEX(STANDINGS_RBI[],MATCH(Table1[[#This Row],[COMBINED]],STANDINGS_RBI[COMBINED],0),COLUMN(STANDINGS_RBI[PLACE IN LEAGUE]))</f>
        <v>7</v>
      </c>
      <c r="H814">
        <f>16-INDEX(STANDINGS_SB[],MATCH(Table1[[#This Row],[COMBINED]],STANDINGS_SB[COMBINED],0),COLUMN(STANDINGS_SB[PLACE IN LEAGUE]))</f>
        <v>7</v>
      </c>
      <c r="I814">
        <f>16-INDEX(STANDINGS_ERA[],MATCH(Table1[[#This Row],[COMBINED]],STANDINGS_ERA[COMBINED],0),COLUMN(STANDINGS_ERA[PLACE IN LEAGUE]))</f>
        <v>1</v>
      </c>
      <c r="J814">
        <f>16-INDEX(STANDINGS_WHIP[],MATCH(Table1[[#This Row],[COMBINED]],STANDINGS_WHIP[COMBINED],0),COLUMN(STANDINGS_WHIP[PLACE IN LEAGUE]))</f>
        <v>1</v>
      </c>
      <c r="K814">
        <f>16-INDEX(STANDINGS_W[],MATCH(Table1[[#This Row],[COMBINED]],STANDINGS_W[COMBINED],0),COLUMN(STANDINGS_W[PLACE IN LEAGUE]))</f>
        <v>1</v>
      </c>
      <c r="L814">
        <f>16-INDEX(STANDINGS_K[],MATCH(Table1[[#This Row],[COMBINED]],STANDINGS_K[COMBINED],0),COLUMN(STANDINGS_K[PLACE IN LEAGUE]))</f>
        <v>2</v>
      </c>
      <c r="M814">
        <f>16-INDEX(STANDINGS_SV[],MATCH(Table1[[#This Row],[COMBINED]],STANDINGS_SV[COMBINED],0),COLUMN(STANDINGS_SV[PLACE IN LEAGUE]))</f>
        <v>6</v>
      </c>
      <c r="N814">
        <f>SUM(Table1[[#This Row],[BA]:[SV]])</f>
        <v>44</v>
      </c>
      <c r="O814">
        <v>14</v>
      </c>
    </row>
    <row r="815" spans="1:15" x14ac:dyDescent="0.25">
      <c r="A815" t="s">
        <v>1162</v>
      </c>
      <c r="B815" t="s">
        <v>1156</v>
      </c>
      <c r="C815" t="str">
        <f>Table1[[#This Row],[League]]&amp;Table1[[#This Row],[Team]]</f>
        <v>$150 Draft Champions Express Mar 29 8:00 pm Lg.4117Team Revet</v>
      </c>
      <c r="D815">
        <f>16-INDEX(STANDINGS_BA[],MATCH(Table1[[#This Row],[COMBINED]],STANDINGS_BA[COMBINED],0),COLUMN(STANDINGS_BA[PLACE IN LEAGUE]))</f>
        <v>8</v>
      </c>
      <c r="E815">
        <f>16-INDEX(STANDINGS_R[],MATCH(Table1[[#This Row],[COMBINED]],STANDINGS_R[COMBINED],0),COLUMN(STANDINGS_R[PLACE IN LEAGUE]))</f>
        <v>1</v>
      </c>
      <c r="F815">
        <f>16-INDEX(STANDINGS_HR[],MATCH(Table1[[#This Row],[COMBINED]],STANDINGS_HR[COMBINED],0),COLUMN(STANDINGS_HR[PLACE IN LEAGUE]))</f>
        <v>2</v>
      </c>
      <c r="G815">
        <f>16-INDEX(STANDINGS_RBI[],MATCH(Table1[[#This Row],[COMBINED]],STANDINGS_RBI[COMBINED],0),COLUMN(STANDINGS_RBI[PLACE IN LEAGUE]))</f>
        <v>2</v>
      </c>
      <c r="H815">
        <f>16-INDEX(STANDINGS_SB[],MATCH(Table1[[#This Row],[COMBINED]],STANDINGS_SB[COMBINED],0),COLUMN(STANDINGS_SB[PLACE IN LEAGUE]))</f>
        <v>3</v>
      </c>
      <c r="I815">
        <f>16-INDEX(STANDINGS_ERA[],MATCH(Table1[[#This Row],[COMBINED]],STANDINGS_ERA[COMBINED],0),COLUMN(STANDINGS_ERA[PLACE IN LEAGUE]))</f>
        <v>4</v>
      </c>
      <c r="J815">
        <f>16-INDEX(STANDINGS_WHIP[],MATCH(Table1[[#This Row],[COMBINED]],STANDINGS_WHIP[COMBINED],0),COLUMN(STANDINGS_WHIP[PLACE IN LEAGUE]))</f>
        <v>5</v>
      </c>
      <c r="K815">
        <f>16-INDEX(STANDINGS_W[],MATCH(Table1[[#This Row],[COMBINED]],STANDINGS_W[COMBINED],0),COLUMN(STANDINGS_W[PLACE IN LEAGUE]))</f>
        <v>3</v>
      </c>
      <c r="L815">
        <f>16-INDEX(STANDINGS_K[],MATCH(Table1[[#This Row],[COMBINED]],STANDINGS_K[COMBINED],0),COLUMN(STANDINGS_K[PLACE IN LEAGUE]))</f>
        <v>1</v>
      </c>
      <c r="M815">
        <f>16-INDEX(STANDINGS_SV[],MATCH(Table1[[#This Row],[COMBINED]],STANDINGS_SV[COMBINED],0),COLUMN(STANDINGS_SV[PLACE IN LEAGUE]))</f>
        <v>3</v>
      </c>
      <c r="N815">
        <f>SUM(Table1[[#This Row],[BA]:[SV]])</f>
        <v>32</v>
      </c>
      <c r="O815">
        <v>15</v>
      </c>
    </row>
    <row r="816" spans="1:15" x14ac:dyDescent="0.25">
      <c r="A816" t="s">
        <v>1175</v>
      </c>
      <c r="B816" t="s">
        <v>1169</v>
      </c>
      <c r="C816" t="str">
        <f>Table1[[#This Row],[League]]&amp;Table1[[#This Row],[Team]]</f>
        <v>$150 Draft Champions Express Mar 30 8:00 pm Lg.4076Dirty Cheetahs</v>
      </c>
      <c r="D816">
        <f>16-INDEX(STANDINGS_BA[],MATCH(Table1[[#This Row],[COMBINED]],STANDINGS_BA[COMBINED],0),COLUMN(STANDINGS_BA[PLACE IN LEAGUE]))</f>
        <v>9</v>
      </c>
      <c r="E816">
        <f>16-INDEX(STANDINGS_R[],MATCH(Table1[[#This Row],[COMBINED]],STANDINGS_R[COMBINED],0),COLUMN(STANDINGS_R[PLACE IN LEAGUE]))</f>
        <v>12</v>
      </c>
      <c r="F816">
        <f>16-INDEX(STANDINGS_HR[],MATCH(Table1[[#This Row],[COMBINED]],STANDINGS_HR[COMBINED],0),COLUMN(STANDINGS_HR[PLACE IN LEAGUE]))</f>
        <v>13</v>
      </c>
      <c r="G816">
        <f>16-INDEX(STANDINGS_RBI[],MATCH(Table1[[#This Row],[COMBINED]],STANDINGS_RBI[COMBINED],0),COLUMN(STANDINGS_RBI[PLACE IN LEAGUE]))</f>
        <v>13</v>
      </c>
      <c r="H816">
        <f>16-INDEX(STANDINGS_SB[],MATCH(Table1[[#This Row],[COMBINED]],STANDINGS_SB[COMBINED],0),COLUMN(STANDINGS_SB[PLACE IN LEAGUE]))</f>
        <v>11</v>
      </c>
      <c r="I816">
        <f>16-INDEX(STANDINGS_ERA[],MATCH(Table1[[#This Row],[COMBINED]],STANDINGS_ERA[COMBINED],0),COLUMN(STANDINGS_ERA[PLACE IN LEAGUE]))</f>
        <v>12</v>
      </c>
      <c r="J816">
        <f>16-INDEX(STANDINGS_WHIP[],MATCH(Table1[[#This Row],[COMBINED]],STANDINGS_WHIP[COMBINED],0),COLUMN(STANDINGS_WHIP[PLACE IN LEAGUE]))</f>
        <v>14</v>
      </c>
      <c r="K816">
        <f>16-INDEX(STANDINGS_W[],MATCH(Table1[[#This Row],[COMBINED]],STANDINGS_W[COMBINED],0),COLUMN(STANDINGS_W[PLACE IN LEAGUE]))</f>
        <v>14</v>
      </c>
      <c r="L816">
        <f>16-INDEX(STANDINGS_K[],MATCH(Table1[[#This Row],[COMBINED]],STANDINGS_K[COMBINED],0),COLUMN(STANDINGS_K[PLACE IN LEAGUE]))</f>
        <v>15</v>
      </c>
      <c r="M816">
        <f>16-INDEX(STANDINGS_SV[],MATCH(Table1[[#This Row],[COMBINED]],STANDINGS_SV[COMBINED],0),COLUMN(STANDINGS_SV[PLACE IN LEAGUE]))</f>
        <v>6</v>
      </c>
      <c r="N816">
        <f>SUM(Table1[[#This Row],[BA]:[SV]])</f>
        <v>119</v>
      </c>
      <c r="O816">
        <v>1</v>
      </c>
    </row>
    <row r="817" spans="1:15" x14ac:dyDescent="0.25">
      <c r="A817" t="s">
        <v>1177</v>
      </c>
      <c r="B817" t="s">
        <v>1169</v>
      </c>
      <c r="C817" t="str">
        <f>Table1[[#This Row],[League]]&amp;Table1[[#This Row],[Team]]</f>
        <v>$150 Draft Champions Express Mar 30 8:00 pm Lg.4076kotex army</v>
      </c>
      <c r="D817">
        <f>16-INDEX(STANDINGS_BA[],MATCH(Table1[[#This Row],[COMBINED]],STANDINGS_BA[COMBINED],0),COLUMN(STANDINGS_BA[PLACE IN LEAGUE]))</f>
        <v>7</v>
      </c>
      <c r="E817">
        <f>16-INDEX(STANDINGS_R[],MATCH(Table1[[#This Row],[COMBINED]],STANDINGS_R[COMBINED],0),COLUMN(STANDINGS_R[PLACE IN LEAGUE]))</f>
        <v>10</v>
      </c>
      <c r="F817">
        <f>16-INDEX(STANDINGS_HR[],MATCH(Table1[[#This Row],[COMBINED]],STANDINGS_HR[COMBINED],0),COLUMN(STANDINGS_HR[PLACE IN LEAGUE]))</f>
        <v>15</v>
      </c>
      <c r="G817">
        <f>16-INDEX(STANDINGS_RBI[],MATCH(Table1[[#This Row],[COMBINED]],STANDINGS_RBI[COMBINED],0),COLUMN(STANDINGS_RBI[PLACE IN LEAGUE]))</f>
        <v>15</v>
      </c>
      <c r="H817">
        <f>16-INDEX(STANDINGS_SB[],MATCH(Table1[[#This Row],[COMBINED]],STANDINGS_SB[COMBINED],0),COLUMN(STANDINGS_SB[PLACE IN LEAGUE]))</f>
        <v>15</v>
      </c>
      <c r="I817">
        <f>16-INDEX(STANDINGS_ERA[],MATCH(Table1[[#This Row],[COMBINED]],STANDINGS_ERA[COMBINED],0),COLUMN(STANDINGS_ERA[PLACE IN LEAGUE]))</f>
        <v>14</v>
      </c>
      <c r="J817">
        <f>16-INDEX(STANDINGS_WHIP[],MATCH(Table1[[#This Row],[COMBINED]],STANDINGS_WHIP[COMBINED],0),COLUMN(STANDINGS_WHIP[PLACE IN LEAGUE]))</f>
        <v>10</v>
      </c>
      <c r="K817">
        <f>16-INDEX(STANDINGS_W[],MATCH(Table1[[#This Row],[COMBINED]],STANDINGS_W[COMBINED],0),COLUMN(STANDINGS_W[PLACE IN LEAGUE]))</f>
        <v>13</v>
      </c>
      <c r="L817">
        <f>16-INDEX(STANDINGS_K[],MATCH(Table1[[#This Row],[COMBINED]],STANDINGS_K[COMBINED],0),COLUMN(STANDINGS_K[PLACE IN LEAGUE]))</f>
        <v>10</v>
      </c>
      <c r="M817">
        <f>16-INDEX(STANDINGS_SV[],MATCH(Table1[[#This Row],[COMBINED]],STANDINGS_SV[COMBINED],0),COLUMN(STANDINGS_SV[PLACE IN LEAGUE]))</f>
        <v>5</v>
      </c>
      <c r="N817">
        <f>SUM(Table1[[#This Row],[BA]:[SV]])</f>
        <v>114</v>
      </c>
      <c r="O817">
        <v>2</v>
      </c>
    </row>
    <row r="818" spans="1:15" x14ac:dyDescent="0.25">
      <c r="A818" t="s">
        <v>1173</v>
      </c>
      <c r="B818" t="s">
        <v>1169</v>
      </c>
      <c r="C818" t="str">
        <f>Table1[[#This Row],[League]]&amp;Table1[[#This Row],[Team]]</f>
        <v>$150 Draft Champions Express Mar 30 8:00 pm Lg.4076Smooth Operators</v>
      </c>
      <c r="D818">
        <f>16-INDEX(STANDINGS_BA[],MATCH(Table1[[#This Row],[COMBINED]],STANDINGS_BA[COMBINED],0),COLUMN(STANDINGS_BA[PLACE IN LEAGUE]))</f>
        <v>11</v>
      </c>
      <c r="E818">
        <f>16-INDEX(STANDINGS_R[],MATCH(Table1[[#This Row],[COMBINED]],STANDINGS_R[COMBINED],0),COLUMN(STANDINGS_R[PLACE IN LEAGUE]))</f>
        <v>15</v>
      </c>
      <c r="F818">
        <f>16-INDEX(STANDINGS_HR[],MATCH(Table1[[#This Row],[COMBINED]],STANDINGS_HR[COMBINED],0),COLUMN(STANDINGS_HR[PLACE IN LEAGUE]))</f>
        <v>7</v>
      </c>
      <c r="G818">
        <f>16-INDEX(STANDINGS_RBI[],MATCH(Table1[[#This Row],[COMBINED]],STANDINGS_RBI[COMBINED],0),COLUMN(STANDINGS_RBI[PLACE IN LEAGUE]))</f>
        <v>8</v>
      </c>
      <c r="H818">
        <f>16-INDEX(STANDINGS_SB[],MATCH(Table1[[#This Row],[COMBINED]],STANDINGS_SB[COMBINED],0),COLUMN(STANDINGS_SB[PLACE IN LEAGUE]))</f>
        <v>9</v>
      </c>
      <c r="I818">
        <f>16-INDEX(STANDINGS_ERA[],MATCH(Table1[[#This Row],[COMBINED]],STANDINGS_ERA[COMBINED],0),COLUMN(STANDINGS_ERA[PLACE IN LEAGUE]))</f>
        <v>9</v>
      </c>
      <c r="J818">
        <f>16-INDEX(STANDINGS_WHIP[],MATCH(Table1[[#This Row],[COMBINED]],STANDINGS_WHIP[COMBINED],0),COLUMN(STANDINGS_WHIP[PLACE IN LEAGUE]))</f>
        <v>8</v>
      </c>
      <c r="K818">
        <f>16-INDEX(STANDINGS_W[],MATCH(Table1[[#This Row],[COMBINED]],STANDINGS_W[COMBINED],0),COLUMN(STANDINGS_W[PLACE IN LEAGUE]))</f>
        <v>15</v>
      </c>
      <c r="L818">
        <f>16-INDEX(STANDINGS_K[],MATCH(Table1[[#This Row],[COMBINED]],STANDINGS_K[COMBINED],0),COLUMN(STANDINGS_K[PLACE IN LEAGUE]))</f>
        <v>6</v>
      </c>
      <c r="M818">
        <f>16-INDEX(STANDINGS_SV[],MATCH(Table1[[#This Row],[COMBINED]],STANDINGS_SV[COMBINED],0),COLUMN(STANDINGS_SV[PLACE IN LEAGUE]))</f>
        <v>14</v>
      </c>
      <c r="N818">
        <f>SUM(Table1[[#This Row],[BA]:[SV]])</f>
        <v>102</v>
      </c>
      <c r="O818">
        <v>3</v>
      </c>
    </row>
    <row r="819" spans="1:15" x14ac:dyDescent="0.25">
      <c r="A819" t="s">
        <v>1179</v>
      </c>
      <c r="B819" t="s">
        <v>1169</v>
      </c>
      <c r="C819" t="str">
        <f>Table1[[#This Row],[League]]&amp;Table1[[#This Row],[Team]]</f>
        <v>$150 Draft Champions Express Mar 30 8:00 pm Lg.4076Latitude 31</v>
      </c>
      <c r="D819">
        <f>16-INDEX(STANDINGS_BA[],MATCH(Table1[[#This Row],[COMBINED]],STANDINGS_BA[COMBINED],0),COLUMN(STANDINGS_BA[PLACE IN LEAGUE]))</f>
        <v>5</v>
      </c>
      <c r="E819">
        <f>16-INDEX(STANDINGS_R[],MATCH(Table1[[#This Row],[COMBINED]],STANDINGS_R[COMBINED],0),COLUMN(STANDINGS_R[PLACE IN LEAGUE]))</f>
        <v>8</v>
      </c>
      <c r="F819">
        <f>16-INDEX(STANDINGS_HR[],MATCH(Table1[[#This Row],[COMBINED]],STANDINGS_HR[COMBINED],0),COLUMN(STANDINGS_HR[PLACE IN LEAGUE]))</f>
        <v>10</v>
      </c>
      <c r="G819">
        <f>16-INDEX(STANDINGS_RBI[],MATCH(Table1[[#This Row],[COMBINED]],STANDINGS_RBI[COMBINED],0),COLUMN(STANDINGS_RBI[PLACE IN LEAGUE]))</f>
        <v>12</v>
      </c>
      <c r="H819">
        <f>16-INDEX(STANDINGS_SB[],MATCH(Table1[[#This Row],[COMBINED]],STANDINGS_SB[COMBINED],0),COLUMN(STANDINGS_SB[PLACE IN LEAGUE]))</f>
        <v>8</v>
      </c>
      <c r="I819">
        <f>16-INDEX(STANDINGS_ERA[],MATCH(Table1[[#This Row],[COMBINED]],STANDINGS_ERA[COMBINED],0),COLUMN(STANDINGS_ERA[PLACE IN LEAGUE]))</f>
        <v>15</v>
      </c>
      <c r="J819">
        <f>16-INDEX(STANDINGS_WHIP[],MATCH(Table1[[#This Row],[COMBINED]],STANDINGS_WHIP[COMBINED],0),COLUMN(STANDINGS_WHIP[PLACE IN LEAGUE]))</f>
        <v>15</v>
      </c>
      <c r="K819">
        <f>16-INDEX(STANDINGS_W[],MATCH(Table1[[#This Row],[COMBINED]],STANDINGS_W[COMBINED],0),COLUMN(STANDINGS_W[PLACE IN LEAGUE]))</f>
        <v>8</v>
      </c>
      <c r="L819">
        <f>16-INDEX(STANDINGS_K[],MATCH(Table1[[#This Row],[COMBINED]],STANDINGS_K[COMBINED],0),COLUMN(STANDINGS_K[PLACE IN LEAGUE]))</f>
        <v>11</v>
      </c>
      <c r="M819">
        <f>16-INDEX(STANDINGS_SV[],MATCH(Table1[[#This Row],[COMBINED]],STANDINGS_SV[COMBINED],0),COLUMN(STANDINGS_SV[PLACE IN LEAGUE]))</f>
        <v>8</v>
      </c>
      <c r="N819">
        <f>SUM(Table1[[#This Row],[BA]:[SV]])</f>
        <v>100</v>
      </c>
      <c r="O819">
        <v>4</v>
      </c>
    </row>
    <row r="820" spans="1:15" x14ac:dyDescent="0.25">
      <c r="A820" t="s">
        <v>1181</v>
      </c>
      <c r="B820" t="s">
        <v>1169</v>
      </c>
      <c r="C820" t="str">
        <f>Table1[[#This Row],[League]]&amp;Table1[[#This Row],[Team]]</f>
        <v>$150 Draft Champions Express Mar 30 8:00 pm Lg.4076FAST DC1</v>
      </c>
      <c r="D820">
        <f>16-INDEX(STANDINGS_BA[],MATCH(Table1[[#This Row],[COMBINED]],STANDINGS_BA[COMBINED],0),COLUMN(STANDINGS_BA[PLACE IN LEAGUE]))</f>
        <v>3</v>
      </c>
      <c r="E820">
        <f>16-INDEX(STANDINGS_R[],MATCH(Table1[[#This Row],[COMBINED]],STANDINGS_R[COMBINED],0),COLUMN(STANDINGS_R[PLACE IN LEAGUE]))</f>
        <v>14</v>
      </c>
      <c r="F820">
        <f>16-INDEX(STANDINGS_HR[],MATCH(Table1[[#This Row],[COMBINED]],STANDINGS_HR[COMBINED],0),COLUMN(STANDINGS_HR[PLACE IN LEAGUE]))</f>
        <v>11</v>
      </c>
      <c r="G820">
        <f>16-INDEX(STANDINGS_RBI[],MATCH(Table1[[#This Row],[COMBINED]],STANDINGS_RBI[COMBINED],0),COLUMN(STANDINGS_RBI[PLACE IN LEAGUE]))</f>
        <v>7</v>
      </c>
      <c r="H820">
        <f>16-INDEX(STANDINGS_SB[],MATCH(Table1[[#This Row],[COMBINED]],STANDINGS_SB[COMBINED],0),COLUMN(STANDINGS_SB[PLACE IN LEAGUE]))</f>
        <v>14</v>
      </c>
      <c r="I820">
        <f>16-INDEX(STANDINGS_ERA[],MATCH(Table1[[#This Row],[COMBINED]],STANDINGS_ERA[COMBINED],0),COLUMN(STANDINGS_ERA[PLACE IN LEAGUE]))</f>
        <v>6</v>
      </c>
      <c r="J820">
        <f>16-INDEX(STANDINGS_WHIP[],MATCH(Table1[[#This Row],[COMBINED]],STANDINGS_WHIP[COMBINED],0),COLUMN(STANDINGS_WHIP[PLACE IN LEAGUE]))</f>
        <v>7</v>
      </c>
      <c r="K820">
        <f>16-INDEX(STANDINGS_W[],MATCH(Table1[[#This Row],[COMBINED]],STANDINGS_W[COMBINED],0),COLUMN(STANDINGS_W[PLACE IN LEAGUE]))</f>
        <v>9</v>
      </c>
      <c r="L820">
        <f>16-INDEX(STANDINGS_K[],MATCH(Table1[[#This Row],[COMBINED]],STANDINGS_K[COMBINED],0),COLUMN(STANDINGS_K[PLACE IN LEAGUE]))</f>
        <v>13</v>
      </c>
      <c r="M820">
        <f>16-INDEX(STANDINGS_SV[],MATCH(Table1[[#This Row],[COMBINED]],STANDINGS_SV[COMBINED],0),COLUMN(STANDINGS_SV[PLACE IN LEAGUE]))</f>
        <v>9</v>
      </c>
      <c r="N820">
        <f>SUM(Table1[[#This Row],[BA]:[SV]])</f>
        <v>93</v>
      </c>
      <c r="O820">
        <v>5</v>
      </c>
    </row>
    <row r="821" spans="1:15" x14ac:dyDescent="0.25">
      <c r="A821" t="s">
        <v>1176</v>
      </c>
      <c r="B821" t="s">
        <v>1169</v>
      </c>
      <c r="C821" t="str">
        <f>Table1[[#This Row],[League]]&amp;Table1[[#This Row],[Team]]</f>
        <v>$150 Draft Champions Express Mar 30 8:00 pm Lg.4076Finast</v>
      </c>
      <c r="D821">
        <f>16-INDEX(STANDINGS_BA[],MATCH(Table1[[#This Row],[COMBINED]],STANDINGS_BA[COMBINED],0),COLUMN(STANDINGS_BA[PLACE IN LEAGUE]))</f>
        <v>8</v>
      </c>
      <c r="E821">
        <f>16-INDEX(STANDINGS_R[],MATCH(Table1[[#This Row],[COMBINED]],STANDINGS_R[COMBINED],0),COLUMN(STANDINGS_R[PLACE IN LEAGUE]))</f>
        <v>11</v>
      </c>
      <c r="F821">
        <f>16-INDEX(STANDINGS_HR[],MATCH(Table1[[#This Row],[COMBINED]],STANDINGS_HR[COMBINED],0),COLUMN(STANDINGS_HR[PLACE IN LEAGUE]))</f>
        <v>9</v>
      </c>
      <c r="G821">
        <f>16-INDEX(STANDINGS_RBI[],MATCH(Table1[[#This Row],[COMBINED]],STANDINGS_RBI[COMBINED],0),COLUMN(STANDINGS_RBI[PLACE IN LEAGUE]))</f>
        <v>11</v>
      </c>
      <c r="H821">
        <f>16-INDEX(STANDINGS_SB[],MATCH(Table1[[#This Row],[COMBINED]],STANDINGS_SB[COMBINED],0),COLUMN(STANDINGS_SB[PLACE IN LEAGUE]))</f>
        <v>13</v>
      </c>
      <c r="I821">
        <f>16-INDEX(STANDINGS_ERA[],MATCH(Table1[[#This Row],[COMBINED]],STANDINGS_ERA[COMBINED],0),COLUMN(STANDINGS_ERA[PLACE IN LEAGUE]))</f>
        <v>4</v>
      </c>
      <c r="J821">
        <f>16-INDEX(STANDINGS_WHIP[],MATCH(Table1[[#This Row],[COMBINED]],STANDINGS_WHIP[COMBINED],0),COLUMN(STANDINGS_WHIP[PLACE IN LEAGUE]))</f>
        <v>9</v>
      </c>
      <c r="K821">
        <f>16-INDEX(STANDINGS_W[],MATCH(Table1[[#This Row],[COMBINED]],STANDINGS_W[COMBINED],0),COLUMN(STANDINGS_W[PLACE IN LEAGUE]))</f>
        <v>5</v>
      </c>
      <c r="L821">
        <f>16-INDEX(STANDINGS_K[],MATCH(Table1[[#This Row],[COMBINED]],STANDINGS_K[COMBINED],0),COLUMN(STANDINGS_K[PLACE IN LEAGUE]))</f>
        <v>9</v>
      </c>
      <c r="M821">
        <f>16-INDEX(STANDINGS_SV[],MATCH(Table1[[#This Row],[COMBINED]],STANDINGS_SV[COMBINED],0),COLUMN(STANDINGS_SV[PLACE IN LEAGUE]))</f>
        <v>7</v>
      </c>
      <c r="N821">
        <f>SUM(Table1[[#This Row],[BA]:[SV]])</f>
        <v>86</v>
      </c>
      <c r="O821">
        <v>6</v>
      </c>
    </row>
    <row r="822" spans="1:15" x14ac:dyDescent="0.25">
      <c r="A822" t="s">
        <v>1009</v>
      </c>
      <c r="B822" t="s">
        <v>1169</v>
      </c>
      <c r="C822" t="str">
        <f>Table1[[#This Row],[League]]&amp;Table1[[#This Row],[Team]]</f>
        <v>$150 Draft Champions Express Mar 30 8:00 pm Lg.4076Team Rasmusson</v>
      </c>
      <c r="D822">
        <f>16-INDEX(STANDINGS_BA[],MATCH(Table1[[#This Row],[COMBINED]],STANDINGS_BA[COMBINED],0),COLUMN(STANDINGS_BA[PLACE IN LEAGUE]))</f>
        <v>2</v>
      </c>
      <c r="E822">
        <f>16-INDEX(STANDINGS_R[],MATCH(Table1[[#This Row],[COMBINED]],STANDINGS_R[COMBINED],0),COLUMN(STANDINGS_R[PLACE IN LEAGUE]))</f>
        <v>9</v>
      </c>
      <c r="F822">
        <f>16-INDEX(STANDINGS_HR[],MATCH(Table1[[#This Row],[COMBINED]],STANDINGS_HR[COMBINED],0),COLUMN(STANDINGS_HR[PLACE IN LEAGUE]))</f>
        <v>12</v>
      </c>
      <c r="G822">
        <f>16-INDEX(STANDINGS_RBI[],MATCH(Table1[[#This Row],[COMBINED]],STANDINGS_RBI[COMBINED],0),COLUMN(STANDINGS_RBI[PLACE IN LEAGUE]))</f>
        <v>9</v>
      </c>
      <c r="H822">
        <f>16-INDEX(STANDINGS_SB[],MATCH(Table1[[#This Row],[COMBINED]],STANDINGS_SB[COMBINED],0),COLUMN(STANDINGS_SB[PLACE IN LEAGUE]))</f>
        <v>12</v>
      </c>
      <c r="I822">
        <f>16-INDEX(STANDINGS_ERA[],MATCH(Table1[[#This Row],[COMBINED]],STANDINGS_ERA[COMBINED],0),COLUMN(STANDINGS_ERA[PLACE IN LEAGUE]))</f>
        <v>2</v>
      </c>
      <c r="J822">
        <f>16-INDEX(STANDINGS_WHIP[],MATCH(Table1[[#This Row],[COMBINED]],STANDINGS_WHIP[COMBINED],0),COLUMN(STANDINGS_WHIP[PLACE IN LEAGUE]))</f>
        <v>1</v>
      </c>
      <c r="K822">
        <f>16-INDEX(STANDINGS_W[],MATCH(Table1[[#This Row],[COMBINED]],STANDINGS_W[COMBINED],0),COLUMN(STANDINGS_W[PLACE IN LEAGUE]))</f>
        <v>12</v>
      </c>
      <c r="L822">
        <f>16-INDEX(STANDINGS_K[],MATCH(Table1[[#This Row],[COMBINED]],STANDINGS_K[COMBINED],0),COLUMN(STANDINGS_K[PLACE IN LEAGUE]))</f>
        <v>14</v>
      </c>
      <c r="M822">
        <f>16-INDEX(STANDINGS_SV[],MATCH(Table1[[#This Row],[COMBINED]],STANDINGS_SV[COMBINED],0),COLUMN(STANDINGS_SV[PLACE IN LEAGUE]))</f>
        <v>12</v>
      </c>
      <c r="N822">
        <f>SUM(Table1[[#This Row],[BA]:[SV]])</f>
        <v>85</v>
      </c>
      <c r="O822">
        <v>7</v>
      </c>
    </row>
    <row r="823" spans="1:15" x14ac:dyDescent="0.25">
      <c r="A823" t="s">
        <v>1168</v>
      </c>
      <c r="B823" t="s">
        <v>1169</v>
      </c>
      <c r="C823" t="str">
        <f>Table1[[#This Row],[League]]&amp;Table1[[#This Row],[Team]]</f>
        <v>$150 Draft Champions Express Mar 30 8:00 pm Lg.4076Detroit Stars</v>
      </c>
      <c r="D823">
        <f>16-INDEX(STANDINGS_BA[],MATCH(Table1[[#This Row],[COMBINED]],STANDINGS_BA[COMBINED],0),COLUMN(STANDINGS_BA[PLACE IN LEAGUE]))</f>
        <v>15</v>
      </c>
      <c r="E823">
        <f>16-INDEX(STANDINGS_R[],MATCH(Table1[[#This Row],[COMBINED]],STANDINGS_R[COMBINED],0),COLUMN(STANDINGS_R[PLACE IN LEAGUE]))</f>
        <v>5</v>
      </c>
      <c r="F823">
        <f>16-INDEX(STANDINGS_HR[],MATCH(Table1[[#This Row],[COMBINED]],STANDINGS_HR[COMBINED],0),COLUMN(STANDINGS_HR[PLACE IN LEAGUE]))</f>
        <v>2</v>
      </c>
      <c r="G823">
        <f>16-INDEX(STANDINGS_RBI[],MATCH(Table1[[#This Row],[COMBINED]],STANDINGS_RBI[COMBINED],0),COLUMN(STANDINGS_RBI[PLACE IN LEAGUE]))</f>
        <v>3</v>
      </c>
      <c r="H823">
        <f>16-INDEX(STANDINGS_SB[],MATCH(Table1[[#This Row],[COMBINED]],STANDINGS_SB[COMBINED],0),COLUMN(STANDINGS_SB[PLACE IN LEAGUE]))</f>
        <v>10</v>
      </c>
      <c r="I823">
        <f>16-INDEX(STANDINGS_ERA[],MATCH(Table1[[#This Row],[COMBINED]],STANDINGS_ERA[COMBINED],0),COLUMN(STANDINGS_ERA[PLACE IN LEAGUE]))</f>
        <v>11</v>
      </c>
      <c r="J823">
        <f>16-INDEX(STANDINGS_WHIP[],MATCH(Table1[[#This Row],[COMBINED]],STANDINGS_WHIP[COMBINED],0),COLUMN(STANDINGS_WHIP[PLACE IN LEAGUE]))</f>
        <v>12</v>
      </c>
      <c r="K823">
        <f>16-INDEX(STANDINGS_W[],MATCH(Table1[[#This Row],[COMBINED]],STANDINGS_W[COMBINED],0),COLUMN(STANDINGS_W[PLACE IN LEAGUE]))</f>
        <v>3</v>
      </c>
      <c r="L823">
        <f>16-INDEX(STANDINGS_K[],MATCH(Table1[[#This Row],[COMBINED]],STANDINGS_K[COMBINED],0),COLUMN(STANDINGS_K[PLACE IN LEAGUE]))</f>
        <v>8</v>
      </c>
      <c r="M823">
        <f>16-INDEX(STANDINGS_SV[],MATCH(Table1[[#This Row],[COMBINED]],STANDINGS_SV[COMBINED],0),COLUMN(STANDINGS_SV[PLACE IN LEAGUE]))</f>
        <v>11</v>
      </c>
      <c r="N823">
        <f>SUM(Table1[[#This Row],[BA]:[SV]])</f>
        <v>80</v>
      </c>
      <c r="O823">
        <v>8</v>
      </c>
    </row>
    <row r="824" spans="1:15" x14ac:dyDescent="0.25">
      <c r="A824" t="s">
        <v>1170</v>
      </c>
      <c r="B824" t="s">
        <v>1169</v>
      </c>
      <c r="C824" t="str">
        <f>Table1[[#This Row],[League]]&amp;Table1[[#This Row],[Team]]</f>
        <v>$150 Draft Champions Express Mar 30 8:00 pm Lg.4076Team Funke</v>
      </c>
      <c r="D824">
        <f>16-INDEX(STANDINGS_BA[],MATCH(Table1[[#This Row],[COMBINED]],STANDINGS_BA[COMBINED],0),COLUMN(STANDINGS_BA[PLACE IN LEAGUE]))</f>
        <v>14</v>
      </c>
      <c r="E824">
        <f>16-INDEX(STANDINGS_R[],MATCH(Table1[[#This Row],[COMBINED]],STANDINGS_R[COMBINED],0),COLUMN(STANDINGS_R[PLACE IN LEAGUE]))</f>
        <v>13</v>
      </c>
      <c r="F824">
        <f>16-INDEX(STANDINGS_HR[],MATCH(Table1[[#This Row],[COMBINED]],STANDINGS_HR[COMBINED],0),COLUMN(STANDINGS_HR[PLACE IN LEAGUE]))</f>
        <v>14</v>
      </c>
      <c r="G824">
        <f>16-INDEX(STANDINGS_RBI[],MATCH(Table1[[#This Row],[COMBINED]],STANDINGS_RBI[COMBINED],0),COLUMN(STANDINGS_RBI[PLACE IN LEAGUE]))</f>
        <v>14</v>
      </c>
      <c r="H824">
        <f>16-INDEX(STANDINGS_SB[],MATCH(Table1[[#This Row],[COMBINED]],STANDINGS_SB[COMBINED],0),COLUMN(STANDINGS_SB[PLACE IN LEAGUE]))</f>
        <v>2</v>
      </c>
      <c r="I824">
        <f>16-INDEX(STANDINGS_ERA[],MATCH(Table1[[#This Row],[COMBINED]],STANDINGS_ERA[COMBINED],0),COLUMN(STANDINGS_ERA[PLACE IN LEAGUE]))</f>
        <v>1</v>
      </c>
      <c r="J824">
        <f>16-INDEX(STANDINGS_WHIP[],MATCH(Table1[[#This Row],[COMBINED]],STANDINGS_WHIP[COMBINED],0),COLUMN(STANDINGS_WHIP[PLACE IN LEAGUE]))</f>
        <v>2</v>
      </c>
      <c r="K824">
        <f>16-INDEX(STANDINGS_W[],MATCH(Table1[[#This Row],[COMBINED]],STANDINGS_W[COMBINED],0),COLUMN(STANDINGS_W[PLACE IN LEAGUE]))</f>
        <v>7</v>
      </c>
      <c r="L824">
        <f>16-INDEX(STANDINGS_K[],MATCH(Table1[[#This Row],[COMBINED]],STANDINGS_K[COMBINED],0),COLUMN(STANDINGS_K[PLACE IN LEAGUE]))</f>
        <v>7</v>
      </c>
      <c r="M824">
        <f>16-INDEX(STANDINGS_SV[],MATCH(Table1[[#This Row],[COMBINED]],STANDINGS_SV[COMBINED],0),COLUMN(STANDINGS_SV[PLACE IN LEAGUE]))</f>
        <v>1</v>
      </c>
      <c r="N824">
        <f>SUM(Table1[[#This Row],[BA]:[SV]])</f>
        <v>75</v>
      </c>
      <c r="O824">
        <v>9</v>
      </c>
    </row>
    <row r="825" spans="1:15" x14ac:dyDescent="0.25">
      <c r="A825" t="s">
        <v>1172</v>
      </c>
      <c r="B825" t="s">
        <v>1169</v>
      </c>
      <c r="C825" t="str">
        <f>Table1[[#This Row],[League]]&amp;Table1[[#This Row],[Team]]</f>
        <v>$150 Draft Champions Express Mar 30 8:00 pm Lg.4076Semi-Vottomatic Weapons</v>
      </c>
      <c r="D825">
        <f>16-INDEX(STANDINGS_BA[],MATCH(Table1[[#This Row],[COMBINED]],STANDINGS_BA[COMBINED],0),COLUMN(STANDINGS_BA[PLACE IN LEAGUE]))</f>
        <v>12</v>
      </c>
      <c r="E825">
        <f>16-INDEX(STANDINGS_R[],MATCH(Table1[[#This Row],[COMBINED]],STANDINGS_R[COMBINED],0),COLUMN(STANDINGS_R[PLACE IN LEAGUE]))</f>
        <v>4</v>
      </c>
      <c r="F825">
        <f>16-INDEX(STANDINGS_HR[],MATCH(Table1[[#This Row],[COMBINED]],STANDINGS_HR[COMBINED],0),COLUMN(STANDINGS_HR[PLACE IN LEAGUE]))</f>
        <v>8</v>
      </c>
      <c r="G825">
        <f>16-INDEX(STANDINGS_RBI[],MATCH(Table1[[#This Row],[COMBINED]],STANDINGS_RBI[COMBINED],0),COLUMN(STANDINGS_RBI[PLACE IN LEAGUE]))</f>
        <v>5</v>
      </c>
      <c r="H825">
        <f>16-INDEX(STANDINGS_SB[],MATCH(Table1[[#This Row],[COMBINED]],STANDINGS_SB[COMBINED],0),COLUMN(STANDINGS_SB[PLACE IN LEAGUE]))</f>
        <v>4</v>
      </c>
      <c r="I825">
        <f>16-INDEX(STANDINGS_ERA[],MATCH(Table1[[#This Row],[COMBINED]],STANDINGS_ERA[COMBINED],0),COLUMN(STANDINGS_ERA[PLACE IN LEAGUE]))</f>
        <v>7</v>
      </c>
      <c r="J825">
        <f>16-INDEX(STANDINGS_WHIP[],MATCH(Table1[[#This Row],[COMBINED]],STANDINGS_WHIP[COMBINED],0),COLUMN(STANDINGS_WHIP[PLACE IN LEAGUE]))</f>
        <v>13</v>
      </c>
      <c r="K825">
        <f>16-INDEX(STANDINGS_W[],MATCH(Table1[[#This Row],[COMBINED]],STANDINGS_W[COMBINED],0),COLUMN(STANDINGS_W[PLACE IN LEAGUE]))</f>
        <v>6</v>
      </c>
      <c r="L825">
        <f>16-INDEX(STANDINGS_K[],MATCH(Table1[[#This Row],[COMBINED]],STANDINGS_K[COMBINED],0),COLUMN(STANDINGS_K[PLACE IN LEAGUE]))</f>
        <v>2</v>
      </c>
      <c r="M825">
        <f>16-INDEX(STANDINGS_SV[],MATCH(Table1[[#This Row],[COMBINED]],STANDINGS_SV[COMBINED],0),COLUMN(STANDINGS_SV[PLACE IN LEAGUE]))</f>
        <v>4</v>
      </c>
      <c r="N825">
        <f>SUM(Table1[[#This Row],[BA]:[SV]])</f>
        <v>65</v>
      </c>
      <c r="O825">
        <v>10</v>
      </c>
    </row>
    <row r="826" spans="1:15" x14ac:dyDescent="0.25">
      <c r="A826" t="s">
        <v>1171</v>
      </c>
      <c r="B826" t="s">
        <v>1169</v>
      </c>
      <c r="C826" t="str">
        <f>Table1[[#This Row],[League]]&amp;Table1[[#This Row],[Team]]</f>
        <v>$150 Draft Champions Express Mar 30 8:00 pm Lg.4076Adam Ant</v>
      </c>
      <c r="D826">
        <f>16-INDEX(STANDINGS_BA[],MATCH(Table1[[#This Row],[COMBINED]],STANDINGS_BA[COMBINED],0),COLUMN(STANDINGS_BA[PLACE IN LEAGUE]))</f>
        <v>13</v>
      </c>
      <c r="E826">
        <f>16-INDEX(STANDINGS_R[],MATCH(Table1[[#This Row],[COMBINED]],STANDINGS_R[COMBINED],0),COLUMN(STANDINGS_R[PLACE IN LEAGUE]))</f>
        <v>6</v>
      </c>
      <c r="F826">
        <f>16-INDEX(STANDINGS_HR[],MATCH(Table1[[#This Row],[COMBINED]],STANDINGS_HR[COMBINED],0),COLUMN(STANDINGS_HR[PLACE IN LEAGUE]))</f>
        <v>5</v>
      </c>
      <c r="G826">
        <f>16-INDEX(STANDINGS_RBI[],MATCH(Table1[[#This Row],[COMBINED]],STANDINGS_RBI[COMBINED],0),COLUMN(STANDINGS_RBI[PLACE IN LEAGUE]))</f>
        <v>6</v>
      </c>
      <c r="H826">
        <f>16-INDEX(STANDINGS_SB[],MATCH(Table1[[#This Row],[COMBINED]],STANDINGS_SB[COMBINED],0),COLUMN(STANDINGS_SB[PLACE IN LEAGUE]))</f>
        <v>6</v>
      </c>
      <c r="I826">
        <f>16-INDEX(STANDINGS_ERA[],MATCH(Table1[[#This Row],[COMBINED]],STANDINGS_ERA[COMBINED],0),COLUMN(STANDINGS_ERA[PLACE IN LEAGUE]))</f>
        <v>5</v>
      </c>
      <c r="J826">
        <f>16-INDEX(STANDINGS_WHIP[],MATCH(Table1[[#This Row],[COMBINED]],STANDINGS_WHIP[COMBINED],0),COLUMN(STANDINGS_WHIP[PLACE IN LEAGUE]))</f>
        <v>4</v>
      </c>
      <c r="K826">
        <f>16-INDEX(STANDINGS_W[],MATCH(Table1[[#This Row],[COMBINED]],STANDINGS_W[COMBINED],0),COLUMN(STANDINGS_W[PLACE IN LEAGUE]))</f>
        <v>11</v>
      </c>
      <c r="L826">
        <f>16-INDEX(STANDINGS_K[],MATCH(Table1[[#This Row],[COMBINED]],STANDINGS_K[COMBINED],0),COLUMN(STANDINGS_K[PLACE IN LEAGUE]))</f>
        <v>5</v>
      </c>
      <c r="M826">
        <f>16-INDEX(STANDINGS_SV[],MATCH(Table1[[#This Row],[COMBINED]],STANDINGS_SV[COMBINED],0),COLUMN(STANDINGS_SV[PLACE IN LEAGUE]))</f>
        <v>3</v>
      </c>
      <c r="N826">
        <f>SUM(Table1[[#This Row],[BA]:[SV]])</f>
        <v>64</v>
      </c>
      <c r="O826">
        <v>11</v>
      </c>
    </row>
    <row r="827" spans="1:15" x14ac:dyDescent="0.25">
      <c r="A827" t="s">
        <v>1180</v>
      </c>
      <c r="B827" t="s">
        <v>1169</v>
      </c>
      <c r="C827" t="str">
        <f>Table1[[#This Row],[League]]&amp;Table1[[#This Row],[Team]]</f>
        <v>$150 Draft Champions Express Mar 30 8:00 pm Lg.4076Coach Esser</v>
      </c>
      <c r="D827">
        <f>16-INDEX(STANDINGS_BA[],MATCH(Table1[[#This Row],[COMBINED]],STANDINGS_BA[COMBINED],0),COLUMN(STANDINGS_BA[PLACE IN LEAGUE]))</f>
        <v>4</v>
      </c>
      <c r="E827">
        <f>16-INDEX(STANDINGS_R[],MATCH(Table1[[#This Row],[COMBINED]],STANDINGS_R[COMBINED],0),COLUMN(STANDINGS_R[PLACE IN LEAGUE]))</f>
        <v>3</v>
      </c>
      <c r="F827">
        <f>16-INDEX(STANDINGS_HR[],MATCH(Table1[[#This Row],[COMBINED]],STANDINGS_HR[COMBINED],0),COLUMN(STANDINGS_HR[PLACE IN LEAGUE]))</f>
        <v>6</v>
      </c>
      <c r="G827">
        <f>16-INDEX(STANDINGS_RBI[],MATCH(Table1[[#This Row],[COMBINED]],STANDINGS_RBI[COMBINED],0),COLUMN(STANDINGS_RBI[PLACE IN LEAGUE]))</f>
        <v>4</v>
      </c>
      <c r="H827">
        <f>16-INDEX(STANDINGS_SB[],MATCH(Table1[[#This Row],[COMBINED]],STANDINGS_SB[COMBINED],0),COLUMN(STANDINGS_SB[PLACE IN LEAGUE]))</f>
        <v>7</v>
      </c>
      <c r="I827">
        <f>16-INDEX(STANDINGS_ERA[],MATCH(Table1[[#This Row],[COMBINED]],STANDINGS_ERA[COMBINED],0),COLUMN(STANDINGS_ERA[PLACE IN LEAGUE]))</f>
        <v>13</v>
      </c>
      <c r="J827">
        <f>16-INDEX(STANDINGS_WHIP[],MATCH(Table1[[#This Row],[COMBINED]],STANDINGS_WHIP[COMBINED],0),COLUMN(STANDINGS_WHIP[PLACE IN LEAGUE]))</f>
        <v>6</v>
      </c>
      <c r="K827">
        <f>16-INDEX(STANDINGS_W[],MATCH(Table1[[#This Row],[COMBINED]],STANDINGS_W[COMBINED],0),COLUMN(STANDINGS_W[PLACE IN LEAGUE]))</f>
        <v>2</v>
      </c>
      <c r="L827">
        <f>16-INDEX(STANDINGS_K[],MATCH(Table1[[#This Row],[COMBINED]],STANDINGS_K[COMBINED],0),COLUMN(STANDINGS_K[PLACE IN LEAGUE]))</f>
        <v>3</v>
      </c>
      <c r="M827">
        <f>16-INDEX(STANDINGS_SV[],MATCH(Table1[[#This Row],[COMBINED]],STANDINGS_SV[COMBINED],0),COLUMN(STANDINGS_SV[PLACE IN LEAGUE]))</f>
        <v>15</v>
      </c>
      <c r="N827">
        <f>SUM(Table1[[#This Row],[BA]:[SV]])</f>
        <v>63</v>
      </c>
      <c r="O827">
        <v>12</v>
      </c>
    </row>
    <row r="828" spans="1:15" x14ac:dyDescent="0.25">
      <c r="A828" t="s">
        <v>1182</v>
      </c>
      <c r="B828" t="s">
        <v>1169</v>
      </c>
      <c r="C828" t="str">
        <f>Table1[[#This Row],[League]]&amp;Table1[[#This Row],[Team]]</f>
        <v>$150 Draft Champions Express Mar 30 8:00 pm Lg.4076Team O'BRIEN</v>
      </c>
      <c r="D828">
        <f>16-INDEX(STANDINGS_BA[],MATCH(Table1[[#This Row],[COMBINED]],STANDINGS_BA[COMBINED],0),COLUMN(STANDINGS_BA[PLACE IN LEAGUE]))</f>
        <v>1</v>
      </c>
      <c r="E828">
        <f>16-INDEX(STANDINGS_R[],MATCH(Table1[[#This Row],[COMBINED]],STANDINGS_R[COMBINED],0),COLUMN(STANDINGS_R[PLACE IN LEAGUE]))</f>
        <v>1</v>
      </c>
      <c r="F828">
        <f>16-INDEX(STANDINGS_HR[],MATCH(Table1[[#This Row],[COMBINED]],STANDINGS_HR[COMBINED],0),COLUMN(STANDINGS_HR[PLACE IN LEAGUE]))</f>
        <v>3</v>
      </c>
      <c r="G828">
        <f>16-INDEX(STANDINGS_RBI[],MATCH(Table1[[#This Row],[COMBINED]],STANDINGS_RBI[COMBINED],0),COLUMN(STANDINGS_RBI[PLACE IN LEAGUE]))</f>
        <v>2</v>
      </c>
      <c r="H828">
        <f>16-INDEX(STANDINGS_SB[],MATCH(Table1[[#This Row],[COMBINED]],STANDINGS_SB[COMBINED],0),COLUMN(STANDINGS_SB[PLACE IN LEAGUE]))</f>
        <v>1</v>
      </c>
      <c r="I828">
        <f>16-INDEX(STANDINGS_ERA[],MATCH(Table1[[#This Row],[COMBINED]],STANDINGS_ERA[COMBINED],0),COLUMN(STANDINGS_ERA[PLACE IN LEAGUE]))</f>
        <v>10</v>
      </c>
      <c r="J828">
        <f>16-INDEX(STANDINGS_WHIP[],MATCH(Table1[[#This Row],[COMBINED]],STANDINGS_WHIP[COMBINED],0),COLUMN(STANDINGS_WHIP[PLACE IN LEAGUE]))</f>
        <v>11</v>
      </c>
      <c r="K828">
        <f>16-INDEX(STANDINGS_W[],MATCH(Table1[[#This Row],[COMBINED]],STANDINGS_W[COMBINED],0),COLUMN(STANDINGS_W[PLACE IN LEAGUE]))</f>
        <v>4</v>
      </c>
      <c r="L828">
        <f>16-INDEX(STANDINGS_K[],MATCH(Table1[[#This Row],[COMBINED]],STANDINGS_K[COMBINED],0),COLUMN(STANDINGS_K[PLACE IN LEAGUE]))</f>
        <v>12</v>
      </c>
      <c r="M828">
        <f>16-INDEX(STANDINGS_SV[],MATCH(Table1[[#This Row],[COMBINED]],STANDINGS_SV[COMBINED],0),COLUMN(STANDINGS_SV[PLACE IN LEAGUE]))</f>
        <v>13</v>
      </c>
      <c r="N828">
        <f>SUM(Table1[[#This Row],[BA]:[SV]])</f>
        <v>58</v>
      </c>
      <c r="O828">
        <v>13</v>
      </c>
    </row>
    <row r="829" spans="1:15" x14ac:dyDescent="0.25">
      <c r="A829" t="s">
        <v>1174</v>
      </c>
      <c r="B829" t="s">
        <v>1169</v>
      </c>
      <c r="C829" t="str">
        <f>Table1[[#This Row],[League]]&amp;Table1[[#This Row],[Team]]</f>
        <v>$150 Draft Champions Express Mar 30 8:00 pm Lg.4076Team CARAVELLA</v>
      </c>
      <c r="D829">
        <f>16-INDEX(STANDINGS_BA[],MATCH(Table1[[#This Row],[COMBINED]],STANDINGS_BA[COMBINED],0),COLUMN(STANDINGS_BA[PLACE IN LEAGUE]))</f>
        <v>10</v>
      </c>
      <c r="E829">
        <f>16-INDEX(STANDINGS_R[],MATCH(Table1[[#This Row],[COMBINED]],STANDINGS_R[COMBINED],0),COLUMN(STANDINGS_R[PLACE IN LEAGUE]))</f>
        <v>7</v>
      </c>
      <c r="F829">
        <f>16-INDEX(STANDINGS_HR[],MATCH(Table1[[#This Row],[COMBINED]],STANDINGS_HR[COMBINED],0),COLUMN(STANDINGS_HR[PLACE IN LEAGUE]))</f>
        <v>4</v>
      </c>
      <c r="G829">
        <f>16-INDEX(STANDINGS_RBI[],MATCH(Table1[[#This Row],[COMBINED]],STANDINGS_RBI[COMBINED],0),COLUMN(STANDINGS_RBI[PLACE IN LEAGUE]))</f>
        <v>10</v>
      </c>
      <c r="H829">
        <f>16-INDEX(STANDINGS_SB[],MATCH(Table1[[#This Row],[COMBINED]],STANDINGS_SB[COMBINED],0),COLUMN(STANDINGS_SB[PLACE IN LEAGUE]))</f>
        <v>5</v>
      </c>
      <c r="I829">
        <f>16-INDEX(STANDINGS_ERA[],MATCH(Table1[[#This Row],[COMBINED]],STANDINGS_ERA[COMBINED],0),COLUMN(STANDINGS_ERA[PLACE IN LEAGUE]))</f>
        <v>3</v>
      </c>
      <c r="J829">
        <f>16-INDEX(STANDINGS_WHIP[],MATCH(Table1[[#This Row],[COMBINED]],STANDINGS_WHIP[COMBINED],0),COLUMN(STANDINGS_WHIP[PLACE IN LEAGUE]))</f>
        <v>3</v>
      </c>
      <c r="K829">
        <f>16-INDEX(STANDINGS_W[],MATCH(Table1[[#This Row],[COMBINED]],STANDINGS_W[COMBINED],0),COLUMN(STANDINGS_W[PLACE IN LEAGUE]))</f>
        <v>1</v>
      </c>
      <c r="L829">
        <f>16-INDEX(STANDINGS_K[],MATCH(Table1[[#This Row],[COMBINED]],STANDINGS_K[COMBINED],0),COLUMN(STANDINGS_K[PLACE IN LEAGUE]))</f>
        <v>1</v>
      </c>
      <c r="M829">
        <f>16-INDEX(STANDINGS_SV[],MATCH(Table1[[#This Row],[COMBINED]],STANDINGS_SV[COMBINED],0),COLUMN(STANDINGS_SV[PLACE IN LEAGUE]))</f>
        <v>10</v>
      </c>
      <c r="N829">
        <f>SUM(Table1[[#This Row],[BA]:[SV]])</f>
        <v>54</v>
      </c>
      <c r="O829">
        <v>14</v>
      </c>
    </row>
    <row r="830" spans="1:15" x14ac:dyDescent="0.25">
      <c r="A830" t="s">
        <v>1178</v>
      </c>
      <c r="B830" t="s">
        <v>1169</v>
      </c>
      <c r="C830" t="str">
        <f>Table1[[#This Row],[League]]&amp;Table1[[#This Row],[Team]]</f>
        <v>$150 Draft Champions Express Mar 30 8:00 pm Lg.4076Kramerica</v>
      </c>
      <c r="D830">
        <f>16-INDEX(STANDINGS_BA[],MATCH(Table1[[#This Row],[COMBINED]],STANDINGS_BA[COMBINED],0),COLUMN(STANDINGS_BA[PLACE IN LEAGUE]))</f>
        <v>6</v>
      </c>
      <c r="E830">
        <f>16-INDEX(STANDINGS_R[],MATCH(Table1[[#This Row],[COMBINED]],STANDINGS_R[COMBINED],0),COLUMN(STANDINGS_R[PLACE IN LEAGUE]))</f>
        <v>2</v>
      </c>
      <c r="F830">
        <f>16-INDEX(STANDINGS_HR[],MATCH(Table1[[#This Row],[COMBINED]],STANDINGS_HR[COMBINED],0),COLUMN(STANDINGS_HR[PLACE IN LEAGUE]))</f>
        <v>1</v>
      </c>
      <c r="G830">
        <f>16-INDEX(STANDINGS_RBI[],MATCH(Table1[[#This Row],[COMBINED]],STANDINGS_RBI[COMBINED],0),COLUMN(STANDINGS_RBI[PLACE IN LEAGUE]))</f>
        <v>1</v>
      </c>
      <c r="H830">
        <f>16-INDEX(STANDINGS_SB[],MATCH(Table1[[#This Row],[COMBINED]],STANDINGS_SB[COMBINED],0),COLUMN(STANDINGS_SB[PLACE IN LEAGUE]))</f>
        <v>3</v>
      </c>
      <c r="I830">
        <f>16-INDEX(STANDINGS_ERA[],MATCH(Table1[[#This Row],[COMBINED]],STANDINGS_ERA[COMBINED],0),COLUMN(STANDINGS_ERA[PLACE IN LEAGUE]))</f>
        <v>8</v>
      </c>
      <c r="J830">
        <f>16-INDEX(STANDINGS_WHIP[],MATCH(Table1[[#This Row],[COMBINED]],STANDINGS_WHIP[COMBINED],0),COLUMN(STANDINGS_WHIP[PLACE IN LEAGUE]))</f>
        <v>5</v>
      </c>
      <c r="K830">
        <f>16-INDEX(STANDINGS_W[],MATCH(Table1[[#This Row],[COMBINED]],STANDINGS_W[COMBINED],0),COLUMN(STANDINGS_W[PLACE IN LEAGUE]))</f>
        <v>10</v>
      </c>
      <c r="L830">
        <f>16-INDEX(STANDINGS_K[],MATCH(Table1[[#This Row],[COMBINED]],STANDINGS_K[COMBINED],0),COLUMN(STANDINGS_K[PLACE IN LEAGUE]))</f>
        <v>4</v>
      </c>
      <c r="M830">
        <f>16-INDEX(STANDINGS_SV[],MATCH(Table1[[#This Row],[COMBINED]],STANDINGS_SV[COMBINED],0),COLUMN(STANDINGS_SV[PLACE IN LEAGUE]))</f>
        <v>2</v>
      </c>
      <c r="N830">
        <f>SUM(Table1[[#This Row],[BA]:[SV]])</f>
        <v>42</v>
      </c>
      <c r="O830">
        <v>15</v>
      </c>
    </row>
    <row r="831" spans="1:15" x14ac:dyDescent="0.25">
      <c r="A831" t="s">
        <v>1186</v>
      </c>
      <c r="B831" t="s">
        <v>1183</v>
      </c>
      <c r="C831" t="str">
        <f>Table1[[#This Row],[League]]&amp;Table1[[#This Row],[Team]]</f>
        <v>$150 Draft Champions Express Mar 31 8:00 pm Lg.4131Tsunami's Waivers</v>
      </c>
      <c r="D831">
        <f>16-INDEX(STANDINGS_BA[],MATCH(Table1[[#This Row],[COMBINED]],STANDINGS_BA[COMBINED],0),COLUMN(STANDINGS_BA[PLACE IN LEAGUE]))</f>
        <v>12</v>
      </c>
      <c r="E831">
        <f>16-INDEX(STANDINGS_R[],MATCH(Table1[[#This Row],[COMBINED]],STANDINGS_R[COMBINED],0),COLUMN(STANDINGS_R[PLACE IN LEAGUE]))</f>
        <v>13</v>
      </c>
      <c r="F831">
        <f>16-INDEX(STANDINGS_HR[],MATCH(Table1[[#This Row],[COMBINED]],STANDINGS_HR[COMBINED],0),COLUMN(STANDINGS_HR[PLACE IN LEAGUE]))</f>
        <v>13</v>
      </c>
      <c r="G831">
        <f>16-INDEX(STANDINGS_RBI[],MATCH(Table1[[#This Row],[COMBINED]],STANDINGS_RBI[COMBINED],0),COLUMN(STANDINGS_RBI[PLACE IN LEAGUE]))</f>
        <v>13</v>
      </c>
      <c r="H831">
        <f>16-INDEX(STANDINGS_SB[],MATCH(Table1[[#This Row],[COMBINED]],STANDINGS_SB[COMBINED],0),COLUMN(STANDINGS_SB[PLACE IN LEAGUE]))</f>
        <v>13</v>
      </c>
      <c r="I831">
        <f>16-INDEX(STANDINGS_ERA[],MATCH(Table1[[#This Row],[COMBINED]],STANDINGS_ERA[COMBINED],0),COLUMN(STANDINGS_ERA[PLACE IN LEAGUE]))</f>
        <v>14</v>
      </c>
      <c r="J831">
        <f>16-INDEX(STANDINGS_WHIP[],MATCH(Table1[[#This Row],[COMBINED]],STANDINGS_WHIP[COMBINED],0),COLUMN(STANDINGS_WHIP[PLACE IN LEAGUE]))</f>
        <v>13</v>
      </c>
      <c r="K831">
        <f>16-INDEX(STANDINGS_W[],MATCH(Table1[[#This Row],[COMBINED]],STANDINGS_W[COMBINED],0),COLUMN(STANDINGS_W[PLACE IN LEAGUE]))</f>
        <v>11</v>
      </c>
      <c r="L831">
        <f>16-INDEX(STANDINGS_K[],MATCH(Table1[[#This Row],[COMBINED]],STANDINGS_K[COMBINED],0),COLUMN(STANDINGS_K[PLACE IN LEAGUE]))</f>
        <v>11</v>
      </c>
      <c r="M831">
        <f>16-INDEX(STANDINGS_SV[],MATCH(Table1[[#This Row],[COMBINED]],STANDINGS_SV[COMBINED],0),COLUMN(STANDINGS_SV[PLACE IN LEAGUE]))</f>
        <v>15</v>
      </c>
      <c r="N831">
        <f>SUM(Table1[[#This Row],[BA]:[SV]])</f>
        <v>128</v>
      </c>
      <c r="O831">
        <v>1</v>
      </c>
    </row>
    <row r="832" spans="1:15" x14ac:dyDescent="0.25">
      <c r="A832" t="s">
        <v>32</v>
      </c>
      <c r="B832" t="s">
        <v>1183</v>
      </c>
      <c r="C832" t="str">
        <f>Table1[[#This Row],[League]]&amp;Table1[[#This Row],[Team]]</f>
        <v>$150 Draft Champions Express Mar 31 8:00 pm Lg.4131Team enfield</v>
      </c>
      <c r="D832">
        <f>16-INDEX(STANDINGS_BA[],MATCH(Table1[[#This Row],[COMBINED]],STANDINGS_BA[COMBINED],0),COLUMN(STANDINGS_BA[PLACE IN LEAGUE]))</f>
        <v>3</v>
      </c>
      <c r="E832">
        <f>16-INDEX(STANDINGS_R[],MATCH(Table1[[#This Row],[COMBINED]],STANDINGS_R[COMBINED],0),COLUMN(STANDINGS_R[PLACE IN LEAGUE]))</f>
        <v>12</v>
      </c>
      <c r="F832">
        <f>16-INDEX(STANDINGS_HR[],MATCH(Table1[[#This Row],[COMBINED]],STANDINGS_HR[COMBINED],0),COLUMN(STANDINGS_HR[PLACE IN LEAGUE]))</f>
        <v>11</v>
      </c>
      <c r="G832">
        <f>16-INDEX(STANDINGS_RBI[],MATCH(Table1[[#This Row],[COMBINED]],STANDINGS_RBI[COMBINED],0),COLUMN(STANDINGS_RBI[PLACE IN LEAGUE]))</f>
        <v>12</v>
      </c>
      <c r="H832">
        <f>16-INDEX(STANDINGS_SB[],MATCH(Table1[[#This Row],[COMBINED]],STANDINGS_SB[COMBINED],0),COLUMN(STANDINGS_SB[PLACE IN LEAGUE]))</f>
        <v>12</v>
      </c>
      <c r="I832">
        <f>16-INDEX(STANDINGS_ERA[],MATCH(Table1[[#This Row],[COMBINED]],STANDINGS_ERA[COMBINED],0),COLUMN(STANDINGS_ERA[PLACE IN LEAGUE]))</f>
        <v>12</v>
      </c>
      <c r="J832">
        <f>16-INDEX(STANDINGS_WHIP[],MATCH(Table1[[#This Row],[COMBINED]],STANDINGS_WHIP[COMBINED],0),COLUMN(STANDINGS_WHIP[PLACE IN LEAGUE]))</f>
        <v>12</v>
      </c>
      <c r="K832">
        <f>16-INDEX(STANDINGS_W[],MATCH(Table1[[#This Row],[COMBINED]],STANDINGS_W[COMBINED],0),COLUMN(STANDINGS_W[PLACE IN LEAGUE]))</f>
        <v>13</v>
      </c>
      <c r="L832">
        <f>16-INDEX(STANDINGS_K[],MATCH(Table1[[#This Row],[COMBINED]],STANDINGS_K[COMBINED],0),COLUMN(STANDINGS_K[PLACE IN LEAGUE]))</f>
        <v>14</v>
      </c>
      <c r="M832">
        <f>16-INDEX(STANDINGS_SV[],MATCH(Table1[[#This Row],[COMBINED]],STANDINGS_SV[COMBINED],0),COLUMN(STANDINGS_SV[PLACE IN LEAGUE]))</f>
        <v>8</v>
      </c>
      <c r="N832">
        <f>SUM(Table1[[#This Row],[BA]:[SV]])</f>
        <v>109</v>
      </c>
      <c r="O832">
        <v>2</v>
      </c>
    </row>
    <row r="833" spans="1:15" x14ac:dyDescent="0.25">
      <c r="A833" t="s">
        <v>419</v>
      </c>
      <c r="B833" t="s">
        <v>1183</v>
      </c>
      <c r="C833" t="str">
        <f>Table1[[#This Row],[League]]&amp;Table1[[#This Row],[Team]]</f>
        <v>$150 Draft Champions Express Mar 31 8:00 pm Lg.4131Team Teitelbaum</v>
      </c>
      <c r="D833">
        <f>16-INDEX(STANDINGS_BA[],MATCH(Table1[[#This Row],[COMBINED]],STANDINGS_BA[COMBINED],0),COLUMN(STANDINGS_BA[PLACE IN LEAGUE]))</f>
        <v>15</v>
      </c>
      <c r="E833">
        <f>16-INDEX(STANDINGS_R[],MATCH(Table1[[#This Row],[COMBINED]],STANDINGS_R[COMBINED],0),COLUMN(STANDINGS_R[PLACE IN LEAGUE]))</f>
        <v>9</v>
      </c>
      <c r="F833">
        <f>16-INDEX(STANDINGS_HR[],MATCH(Table1[[#This Row],[COMBINED]],STANDINGS_HR[COMBINED],0),COLUMN(STANDINGS_HR[PLACE IN LEAGUE]))</f>
        <v>6</v>
      </c>
      <c r="G833">
        <f>16-INDEX(STANDINGS_RBI[],MATCH(Table1[[#This Row],[COMBINED]],STANDINGS_RBI[COMBINED],0),COLUMN(STANDINGS_RBI[PLACE IN LEAGUE]))</f>
        <v>8</v>
      </c>
      <c r="H833">
        <f>16-INDEX(STANDINGS_SB[],MATCH(Table1[[#This Row],[COMBINED]],STANDINGS_SB[COMBINED],0),COLUMN(STANDINGS_SB[PLACE IN LEAGUE]))</f>
        <v>8</v>
      </c>
      <c r="I833">
        <f>16-INDEX(STANDINGS_ERA[],MATCH(Table1[[#This Row],[COMBINED]],STANDINGS_ERA[COMBINED],0),COLUMN(STANDINGS_ERA[PLACE IN LEAGUE]))</f>
        <v>13</v>
      </c>
      <c r="J833">
        <f>16-INDEX(STANDINGS_WHIP[],MATCH(Table1[[#This Row],[COMBINED]],STANDINGS_WHIP[COMBINED],0),COLUMN(STANDINGS_WHIP[PLACE IN LEAGUE]))</f>
        <v>15</v>
      </c>
      <c r="K833">
        <f>16-INDEX(STANDINGS_W[],MATCH(Table1[[#This Row],[COMBINED]],STANDINGS_W[COMBINED],0),COLUMN(STANDINGS_W[PLACE IN LEAGUE]))</f>
        <v>10</v>
      </c>
      <c r="L833">
        <f>16-INDEX(STANDINGS_K[],MATCH(Table1[[#This Row],[COMBINED]],STANDINGS_K[COMBINED],0),COLUMN(STANDINGS_K[PLACE IN LEAGUE]))</f>
        <v>13</v>
      </c>
      <c r="M833">
        <f>16-INDEX(STANDINGS_SV[],MATCH(Table1[[#This Row],[COMBINED]],STANDINGS_SV[COMBINED],0),COLUMN(STANDINGS_SV[PLACE IN LEAGUE]))</f>
        <v>10</v>
      </c>
      <c r="N833">
        <f>SUM(Table1[[#This Row],[BA]:[SV]])</f>
        <v>107</v>
      </c>
      <c r="O833">
        <v>3</v>
      </c>
    </row>
    <row r="834" spans="1:15" x14ac:dyDescent="0.25">
      <c r="A834" t="s">
        <v>1191</v>
      </c>
      <c r="B834" t="s">
        <v>1183</v>
      </c>
      <c r="C834" t="str">
        <f>Table1[[#This Row],[League]]&amp;Table1[[#This Row],[Team]]</f>
        <v>$150 Draft Champions Express Mar 31 8:00 pm Lg.4131BDawg 16 Express</v>
      </c>
      <c r="D834">
        <f>16-INDEX(STANDINGS_BA[],MATCH(Table1[[#This Row],[COMBINED]],STANDINGS_BA[COMBINED],0),COLUMN(STANDINGS_BA[PLACE IN LEAGUE]))</f>
        <v>6</v>
      </c>
      <c r="E834">
        <f>16-INDEX(STANDINGS_R[],MATCH(Table1[[#This Row],[COMBINED]],STANDINGS_R[COMBINED],0),COLUMN(STANDINGS_R[PLACE IN LEAGUE]))</f>
        <v>15</v>
      </c>
      <c r="F834">
        <f>16-INDEX(STANDINGS_HR[],MATCH(Table1[[#This Row],[COMBINED]],STANDINGS_HR[COMBINED],0),COLUMN(STANDINGS_HR[PLACE IN LEAGUE]))</f>
        <v>12</v>
      </c>
      <c r="G834">
        <f>16-INDEX(STANDINGS_RBI[],MATCH(Table1[[#This Row],[COMBINED]],STANDINGS_RBI[COMBINED],0),COLUMN(STANDINGS_RBI[PLACE IN LEAGUE]))</f>
        <v>11</v>
      </c>
      <c r="H834">
        <f>16-INDEX(STANDINGS_SB[],MATCH(Table1[[#This Row],[COMBINED]],STANDINGS_SB[COMBINED],0),COLUMN(STANDINGS_SB[PLACE IN LEAGUE]))</f>
        <v>9</v>
      </c>
      <c r="I834">
        <f>16-INDEX(STANDINGS_ERA[],MATCH(Table1[[#This Row],[COMBINED]],STANDINGS_ERA[COMBINED],0),COLUMN(STANDINGS_ERA[PLACE IN LEAGUE]))</f>
        <v>10</v>
      </c>
      <c r="J834">
        <f>16-INDEX(STANDINGS_WHIP[],MATCH(Table1[[#This Row],[COMBINED]],STANDINGS_WHIP[COMBINED],0),COLUMN(STANDINGS_WHIP[PLACE IN LEAGUE]))</f>
        <v>9</v>
      </c>
      <c r="K834">
        <f>16-INDEX(STANDINGS_W[],MATCH(Table1[[#This Row],[COMBINED]],STANDINGS_W[COMBINED],0),COLUMN(STANDINGS_W[PLACE IN LEAGUE]))</f>
        <v>5</v>
      </c>
      <c r="L834">
        <f>16-INDEX(STANDINGS_K[],MATCH(Table1[[#This Row],[COMBINED]],STANDINGS_K[COMBINED],0),COLUMN(STANDINGS_K[PLACE IN LEAGUE]))</f>
        <v>9</v>
      </c>
      <c r="M834">
        <f>16-INDEX(STANDINGS_SV[],MATCH(Table1[[#This Row],[COMBINED]],STANDINGS_SV[COMBINED],0),COLUMN(STANDINGS_SV[PLACE IN LEAGUE]))</f>
        <v>14</v>
      </c>
      <c r="N834">
        <f>SUM(Table1[[#This Row],[BA]:[SV]])</f>
        <v>100</v>
      </c>
      <c r="O834">
        <v>4</v>
      </c>
    </row>
    <row r="835" spans="1:15" x14ac:dyDescent="0.25">
      <c r="A835" t="s">
        <v>1187</v>
      </c>
      <c r="B835" t="s">
        <v>1183</v>
      </c>
      <c r="C835" t="str">
        <f>Table1[[#This Row],[League]]&amp;Table1[[#This Row],[Team]]</f>
        <v>$150 Draft Champions Express Mar 31 8:00 pm Lg.4131Team Murphy</v>
      </c>
      <c r="D835">
        <f>16-INDEX(STANDINGS_BA[],MATCH(Table1[[#This Row],[COMBINED]],STANDINGS_BA[COMBINED],0),COLUMN(STANDINGS_BA[PLACE IN LEAGUE]))</f>
        <v>10</v>
      </c>
      <c r="E835">
        <f>16-INDEX(STANDINGS_R[],MATCH(Table1[[#This Row],[COMBINED]],STANDINGS_R[COMBINED],0),COLUMN(STANDINGS_R[PLACE IN LEAGUE]))</f>
        <v>2</v>
      </c>
      <c r="F835">
        <f>16-INDEX(STANDINGS_HR[],MATCH(Table1[[#This Row],[COMBINED]],STANDINGS_HR[COMBINED],0),COLUMN(STANDINGS_HR[PLACE IN LEAGUE]))</f>
        <v>4</v>
      </c>
      <c r="G835">
        <f>16-INDEX(STANDINGS_RBI[],MATCH(Table1[[#This Row],[COMBINED]],STANDINGS_RBI[COMBINED],0),COLUMN(STANDINGS_RBI[PLACE IN LEAGUE]))</f>
        <v>2</v>
      </c>
      <c r="H835">
        <f>16-INDEX(STANDINGS_SB[],MATCH(Table1[[#This Row],[COMBINED]],STANDINGS_SB[COMBINED],0),COLUMN(STANDINGS_SB[PLACE IN LEAGUE]))</f>
        <v>7</v>
      </c>
      <c r="I835">
        <f>16-INDEX(STANDINGS_ERA[],MATCH(Table1[[#This Row],[COMBINED]],STANDINGS_ERA[COMBINED],0),COLUMN(STANDINGS_ERA[PLACE IN LEAGUE]))</f>
        <v>15</v>
      </c>
      <c r="J835">
        <f>16-INDEX(STANDINGS_WHIP[],MATCH(Table1[[#This Row],[COMBINED]],STANDINGS_WHIP[COMBINED],0),COLUMN(STANDINGS_WHIP[PLACE IN LEAGUE]))</f>
        <v>14</v>
      </c>
      <c r="K835">
        <f>16-INDEX(STANDINGS_W[],MATCH(Table1[[#This Row],[COMBINED]],STANDINGS_W[COMBINED],0),COLUMN(STANDINGS_W[PLACE IN LEAGUE]))</f>
        <v>15</v>
      </c>
      <c r="L835">
        <f>16-INDEX(STANDINGS_K[],MATCH(Table1[[#This Row],[COMBINED]],STANDINGS_K[COMBINED],0),COLUMN(STANDINGS_K[PLACE IN LEAGUE]))</f>
        <v>15</v>
      </c>
      <c r="M835">
        <f>16-INDEX(STANDINGS_SV[],MATCH(Table1[[#This Row],[COMBINED]],STANDINGS_SV[COMBINED],0),COLUMN(STANDINGS_SV[PLACE IN LEAGUE]))</f>
        <v>1</v>
      </c>
      <c r="N835">
        <f>SUM(Table1[[#This Row],[BA]:[SV]])</f>
        <v>85</v>
      </c>
      <c r="O835">
        <v>5</v>
      </c>
    </row>
    <row r="836" spans="1:15" x14ac:dyDescent="0.25">
      <c r="A836" t="s">
        <v>1190</v>
      </c>
      <c r="B836" t="s">
        <v>1183</v>
      </c>
      <c r="C836" t="str">
        <f>Table1[[#This Row],[League]]&amp;Table1[[#This Row],[Team]]</f>
        <v>$150 Draft Champions Express Mar 31 8:00 pm Lg.4131Team Franza</v>
      </c>
      <c r="D836">
        <f>16-INDEX(STANDINGS_BA[],MATCH(Table1[[#This Row],[COMBINED]],STANDINGS_BA[COMBINED],0),COLUMN(STANDINGS_BA[PLACE IN LEAGUE]))</f>
        <v>7</v>
      </c>
      <c r="E836">
        <f>16-INDEX(STANDINGS_R[],MATCH(Table1[[#This Row],[COMBINED]],STANDINGS_R[COMBINED],0),COLUMN(STANDINGS_R[PLACE IN LEAGUE]))</f>
        <v>8</v>
      </c>
      <c r="F836">
        <f>16-INDEX(STANDINGS_HR[],MATCH(Table1[[#This Row],[COMBINED]],STANDINGS_HR[COMBINED],0),COLUMN(STANDINGS_HR[PLACE IN LEAGUE]))</f>
        <v>3</v>
      </c>
      <c r="G836">
        <f>16-INDEX(STANDINGS_RBI[],MATCH(Table1[[#This Row],[COMBINED]],STANDINGS_RBI[COMBINED],0),COLUMN(STANDINGS_RBI[PLACE IN LEAGUE]))</f>
        <v>3</v>
      </c>
      <c r="H836">
        <f>16-INDEX(STANDINGS_SB[],MATCH(Table1[[#This Row],[COMBINED]],STANDINGS_SB[COMBINED],0),COLUMN(STANDINGS_SB[PLACE IN LEAGUE]))</f>
        <v>15</v>
      </c>
      <c r="I836">
        <f>16-INDEX(STANDINGS_ERA[],MATCH(Table1[[#This Row],[COMBINED]],STANDINGS_ERA[COMBINED],0),COLUMN(STANDINGS_ERA[PLACE IN LEAGUE]))</f>
        <v>9</v>
      </c>
      <c r="J836">
        <f>16-INDEX(STANDINGS_WHIP[],MATCH(Table1[[#This Row],[COMBINED]],STANDINGS_WHIP[COMBINED],0),COLUMN(STANDINGS_WHIP[PLACE IN LEAGUE]))</f>
        <v>6</v>
      </c>
      <c r="K836">
        <f>16-INDEX(STANDINGS_W[],MATCH(Table1[[#This Row],[COMBINED]],STANDINGS_W[COMBINED],0),COLUMN(STANDINGS_W[PLACE IN LEAGUE]))</f>
        <v>9</v>
      </c>
      <c r="L836">
        <f>16-INDEX(STANDINGS_K[],MATCH(Table1[[#This Row],[COMBINED]],STANDINGS_K[COMBINED],0),COLUMN(STANDINGS_K[PLACE IN LEAGUE]))</f>
        <v>12</v>
      </c>
      <c r="M836">
        <f>16-INDEX(STANDINGS_SV[],MATCH(Table1[[#This Row],[COMBINED]],STANDINGS_SV[COMBINED],0),COLUMN(STANDINGS_SV[PLACE IN LEAGUE]))</f>
        <v>11</v>
      </c>
      <c r="N836">
        <f>SUM(Table1[[#This Row],[BA]:[SV]])</f>
        <v>83</v>
      </c>
      <c r="O836">
        <v>6</v>
      </c>
    </row>
    <row r="837" spans="1:15" x14ac:dyDescent="0.25">
      <c r="A837" t="s">
        <v>953</v>
      </c>
      <c r="B837" t="s">
        <v>1183</v>
      </c>
      <c r="C837" t="str">
        <f>Table1[[#This Row],[League]]&amp;Table1[[#This Row],[Team]]</f>
        <v>$150 Draft Champions Express Mar 31 8:00 pm Lg.4131Team debert</v>
      </c>
      <c r="D837">
        <f>16-INDEX(STANDINGS_BA[],MATCH(Table1[[#This Row],[COMBINED]],STANDINGS_BA[COMBINED],0),COLUMN(STANDINGS_BA[PLACE IN LEAGUE]))</f>
        <v>11</v>
      </c>
      <c r="E837">
        <f>16-INDEX(STANDINGS_R[],MATCH(Table1[[#This Row],[COMBINED]],STANDINGS_R[COMBINED],0),COLUMN(STANDINGS_R[PLACE IN LEAGUE]))</f>
        <v>11</v>
      </c>
      <c r="F837">
        <f>16-INDEX(STANDINGS_HR[],MATCH(Table1[[#This Row],[COMBINED]],STANDINGS_HR[COMBINED],0),COLUMN(STANDINGS_HR[PLACE IN LEAGUE]))</f>
        <v>7</v>
      </c>
      <c r="G837">
        <f>16-INDEX(STANDINGS_RBI[],MATCH(Table1[[#This Row],[COMBINED]],STANDINGS_RBI[COMBINED],0),COLUMN(STANDINGS_RBI[PLACE IN LEAGUE]))</f>
        <v>9</v>
      </c>
      <c r="H837">
        <f>16-INDEX(STANDINGS_SB[],MATCH(Table1[[#This Row],[COMBINED]],STANDINGS_SB[COMBINED],0),COLUMN(STANDINGS_SB[PLACE IN LEAGUE]))</f>
        <v>11</v>
      </c>
      <c r="I837">
        <f>16-INDEX(STANDINGS_ERA[],MATCH(Table1[[#This Row],[COMBINED]],STANDINGS_ERA[COMBINED],0),COLUMN(STANDINGS_ERA[PLACE IN LEAGUE]))</f>
        <v>2</v>
      </c>
      <c r="J837">
        <f>16-INDEX(STANDINGS_WHIP[],MATCH(Table1[[#This Row],[COMBINED]],STANDINGS_WHIP[COMBINED],0),COLUMN(STANDINGS_WHIP[PLACE IN LEAGUE]))</f>
        <v>2</v>
      </c>
      <c r="K837">
        <f>16-INDEX(STANDINGS_W[],MATCH(Table1[[#This Row],[COMBINED]],STANDINGS_W[COMBINED],0),COLUMN(STANDINGS_W[PLACE IN LEAGUE]))</f>
        <v>12</v>
      </c>
      <c r="L837">
        <f>16-INDEX(STANDINGS_K[],MATCH(Table1[[#This Row],[COMBINED]],STANDINGS_K[COMBINED],0),COLUMN(STANDINGS_K[PLACE IN LEAGUE]))</f>
        <v>8</v>
      </c>
      <c r="M837">
        <f>16-INDEX(STANDINGS_SV[],MATCH(Table1[[#This Row],[COMBINED]],STANDINGS_SV[COMBINED],0),COLUMN(STANDINGS_SV[PLACE IN LEAGUE]))</f>
        <v>9</v>
      </c>
      <c r="N837">
        <f>SUM(Table1[[#This Row],[BA]:[SV]])</f>
        <v>82</v>
      </c>
      <c r="O837">
        <v>7</v>
      </c>
    </row>
    <row r="838" spans="1:15" x14ac:dyDescent="0.25">
      <c r="A838" t="s">
        <v>1188</v>
      </c>
      <c r="B838" t="s">
        <v>1183</v>
      </c>
      <c r="C838" t="str">
        <f>Table1[[#This Row],[League]]&amp;Table1[[#This Row],[Team]]</f>
        <v>$150 Draft Champions Express Mar 31 8:00 pm Lg.4131Just Jones</v>
      </c>
      <c r="D838">
        <f>16-INDEX(STANDINGS_BA[],MATCH(Table1[[#This Row],[COMBINED]],STANDINGS_BA[COMBINED],0),COLUMN(STANDINGS_BA[PLACE IN LEAGUE]))</f>
        <v>9</v>
      </c>
      <c r="E838">
        <f>16-INDEX(STANDINGS_R[],MATCH(Table1[[#This Row],[COMBINED]],STANDINGS_R[COMBINED],0),COLUMN(STANDINGS_R[PLACE IN LEAGUE]))</f>
        <v>14</v>
      </c>
      <c r="F838">
        <f>16-INDEX(STANDINGS_HR[],MATCH(Table1[[#This Row],[COMBINED]],STANDINGS_HR[COMBINED],0),COLUMN(STANDINGS_HR[PLACE IN LEAGUE]))</f>
        <v>10</v>
      </c>
      <c r="G838">
        <f>16-INDEX(STANDINGS_RBI[],MATCH(Table1[[#This Row],[COMBINED]],STANDINGS_RBI[COMBINED],0),COLUMN(STANDINGS_RBI[PLACE IN LEAGUE]))</f>
        <v>15</v>
      </c>
      <c r="H838">
        <f>16-INDEX(STANDINGS_SB[],MATCH(Table1[[#This Row],[COMBINED]],STANDINGS_SB[COMBINED],0),COLUMN(STANDINGS_SB[PLACE IN LEAGUE]))</f>
        <v>10</v>
      </c>
      <c r="I838">
        <f>16-INDEX(STANDINGS_ERA[],MATCH(Table1[[#This Row],[COMBINED]],STANDINGS_ERA[COMBINED],0),COLUMN(STANDINGS_ERA[PLACE IN LEAGUE]))</f>
        <v>1</v>
      </c>
      <c r="J838">
        <f>16-INDEX(STANDINGS_WHIP[],MATCH(Table1[[#This Row],[COMBINED]],STANDINGS_WHIP[COMBINED],0),COLUMN(STANDINGS_WHIP[PLACE IN LEAGUE]))</f>
        <v>1</v>
      </c>
      <c r="K838">
        <f>16-INDEX(STANDINGS_W[],MATCH(Table1[[#This Row],[COMBINED]],STANDINGS_W[COMBINED],0),COLUMN(STANDINGS_W[PLACE IN LEAGUE]))</f>
        <v>8</v>
      </c>
      <c r="L838">
        <f>16-INDEX(STANDINGS_K[],MATCH(Table1[[#This Row],[COMBINED]],STANDINGS_K[COMBINED],0),COLUMN(STANDINGS_K[PLACE IN LEAGUE]))</f>
        <v>4</v>
      </c>
      <c r="M838">
        <f>16-INDEX(STANDINGS_SV[],MATCH(Table1[[#This Row],[COMBINED]],STANDINGS_SV[COMBINED],0),COLUMN(STANDINGS_SV[PLACE IN LEAGUE]))</f>
        <v>7</v>
      </c>
      <c r="N838">
        <f>SUM(Table1[[#This Row],[BA]:[SV]])</f>
        <v>79</v>
      </c>
      <c r="O838">
        <v>8</v>
      </c>
    </row>
    <row r="839" spans="1:15" x14ac:dyDescent="0.25">
      <c r="A839" t="s">
        <v>1184</v>
      </c>
      <c r="B839" t="s">
        <v>1183</v>
      </c>
      <c r="C839" t="str">
        <f>Table1[[#This Row],[League]]&amp;Table1[[#This Row],[Team]]</f>
        <v>$150 Draft Champions Express Mar 31 8:00 pm Lg.4131Team Raney</v>
      </c>
      <c r="D839">
        <f>16-INDEX(STANDINGS_BA[],MATCH(Table1[[#This Row],[COMBINED]],STANDINGS_BA[COMBINED],0),COLUMN(STANDINGS_BA[PLACE IN LEAGUE]))</f>
        <v>14</v>
      </c>
      <c r="E839">
        <f>16-INDEX(STANDINGS_R[],MATCH(Table1[[#This Row],[COMBINED]],STANDINGS_R[COMBINED],0),COLUMN(STANDINGS_R[PLACE IN LEAGUE]))</f>
        <v>10</v>
      </c>
      <c r="F839">
        <f>16-INDEX(STANDINGS_HR[],MATCH(Table1[[#This Row],[COMBINED]],STANDINGS_HR[COMBINED],0),COLUMN(STANDINGS_HR[PLACE IN LEAGUE]))</f>
        <v>15</v>
      </c>
      <c r="G839">
        <f>16-INDEX(STANDINGS_RBI[],MATCH(Table1[[#This Row],[COMBINED]],STANDINGS_RBI[COMBINED],0),COLUMN(STANDINGS_RBI[PLACE IN LEAGUE]))</f>
        <v>14</v>
      </c>
      <c r="H839">
        <f>16-INDEX(STANDINGS_SB[],MATCH(Table1[[#This Row],[COMBINED]],STANDINGS_SB[COMBINED],0),COLUMN(STANDINGS_SB[PLACE IN LEAGUE]))</f>
        <v>2</v>
      </c>
      <c r="I839">
        <f>16-INDEX(STANDINGS_ERA[],MATCH(Table1[[#This Row],[COMBINED]],STANDINGS_ERA[COMBINED],0),COLUMN(STANDINGS_ERA[PLACE IN LEAGUE]))</f>
        <v>3</v>
      </c>
      <c r="J839">
        <f>16-INDEX(STANDINGS_WHIP[],MATCH(Table1[[#This Row],[COMBINED]],STANDINGS_WHIP[COMBINED],0),COLUMN(STANDINGS_WHIP[PLACE IN LEAGUE]))</f>
        <v>4</v>
      </c>
      <c r="K839">
        <f>16-INDEX(STANDINGS_W[],MATCH(Table1[[#This Row],[COMBINED]],STANDINGS_W[COMBINED],0),COLUMN(STANDINGS_W[PLACE IN LEAGUE]))</f>
        <v>4</v>
      </c>
      <c r="L839">
        <f>16-INDEX(STANDINGS_K[],MATCH(Table1[[#This Row],[COMBINED]],STANDINGS_K[COMBINED],0),COLUMN(STANDINGS_K[PLACE IN LEAGUE]))</f>
        <v>6</v>
      </c>
      <c r="M839">
        <f>16-INDEX(STANDINGS_SV[],MATCH(Table1[[#This Row],[COMBINED]],STANDINGS_SV[COMBINED],0),COLUMN(STANDINGS_SV[PLACE IN LEAGUE]))</f>
        <v>3</v>
      </c>
      <c r="N839">
        <f>SUM(Table1[[#This Row],[BA]:[SV]])</f>
        <v>75</v>
      </c>
      <c r="O839">
        <v>9</v>
      </c>
    </row>
    <row r="840" spans="1:15" x14ac:dyDescent="0.25">
      <c r="A840" t="s">
        <v>1195</v>
      </c>
      <c r="B840" t="s">
        <v>1183</v>
      </c>
      <c r="C840" t="str">
        <f>Table1[[#This Row],[League]]&amp;Table1[[#This Row],[Team]]</f>
        <v>$150 Draft Champions Express Mar 31 8:00 pm Lg.4131Team Mchugh</v>
      </c>
      <c r="D840">
        <f>16-INDEX(STANDINGS_BA[],MATCH(Table1[[#This Row],[COMBINED]],STANDINGS_BA[COMBINED],0),COLUMN(STANDINGS_BA[PLACE IN LEAGUE]))</f>
        <v>1</v>
      </c>
      <c r="E840">
        <f>16-INDEX(STANDINGS_R[],MATCH(Table1[[#This Row],[COMBINED]],STANDINGS_R[COMBINED],0),COLUMN(STANDINGS_R[PLACE IN LEAGUE]))</f>
        <v>3</v>
      </c>
      <c r="F840">
        <f>16-INDEX(STANDINGS_HR[],MATCH(Table1[[#This Row],[COMBINED]],STANDINGS_HR[COMBINED],0),COLUMN(STANDINGS_HR[PLACE IN LEAGUE]))</f>
        <v>8</v>
      </c>
      <c r="G840">
        <f>16-INDEX(STANDINGS_RBI[],MATCH(Table1[[#This Row],[COMBINED]],STANDINGS_RBI[COMBINED],0),COLUMN(STANDINGS_RBI[PLACE IN LEAGUE]))</f>
        <v>5</v>
      </c>
      <c r="H840">
        <f>16-INDEX(STANDINGS_SB[],MATCH(Table1[[#This Row],[COMBINED]],STANDINGS_SB[COMBINED],0),COLUMN(STANDINGS_SB[PLACE IN LEAGUE]))</f>
        <v>1</v>
      </c>
      <c r="I840">
        <f>16-INDEX(STANDINGS_ERA[],MATCH(Table1[[#This Row],[COMBINED]],STANDINGS_ERA[COMBINED],0),COLUMN(STANDINGS_ERA[PLACE IN LEAGUE]))</f>
        <v>11</v>
      </c>
      <c r="J840">
        <f>16-INDEX(STANDINGS_WHIP[],MATCH(Table1[[#This Row],[COMBINED]],STANDINGS_WHIP[COMBINED],0),COLUMN(STANDINGS_WHIP[PLACE IN LEAGUE]))</f>
        <v>11</v>
      </c>
      <c r="K840">
        <f>16-INDEX(STANDINGS_W[],MATCH(Table1[[#This Row],[COMBINED]],STANDINGS_W[COMBINED],0),COLUMN(STANDINGS_W[PLACE IN LEAGUE]))</f>
        <v>14</v>
      </c>
      <c r="L840">
        <f>16-INDEX(STANDINGS_K[],MATCH(Table1[[#This Row],[COMBINED]],STANDINGS_K[COMBINED],0),COLUMN(STANDINGS_K[PLACE IN LEAGUE]))</f>
        <v>10</v>
      </c>
      <c r="M840">
        <f>16-INDEX(STANDINGS_SV[],MATCH(Table1[[#This Row],[COMBINED]],STANDINGS_SV[COMBINED],0),COLUMN(STANDINGS_SV[PLACE IN LEAGUE]))</f>
        <v>4</v>
      </c>
      <c r="N840">
        <f>SUM(Table1[[#This Row],[BA]:[SV]])</f>
        <v>68</v>
      </c>
      <c r="O840">
        <v>10</v>
      </c>
    </row>
    <row r="841" spans="1:15" x14ac:dyDescent="0.25">
      <c r="A841" t="s">
        <v>1194</v>
      </c>
      <c r="B841" t="s">
        <v>1183</v>
      </c>
      <c r="C841" t="str">
        <f>Table1[[#This Row],[League]]&amp;Table1[[#This Row],[Team]]</f>
        <v>$150 Draft Champions Express Mar 31 8:00 pm Lg.4131Oregon Stumpman</v>
      </c>
      <c r="D841">
        <f>16-INDEX(STANDINGS_BA[],MATCH(Table1[[#This Row],[COMBINED]],STANDINGS_BA[COMBINED],0),COLUMN(STANDINGS_BA[PLACE IN LEAGUE]))</f>
        <v>2</v>
      </c>
      <c r="E841">
        <f>16-INDEX(STANDINGS_R[],MATCH(Table1[[#This Row],[COMBINED]],STANDINGS_R[COMBINED],0),COLUMN(STANDINGS_R[PLACE IN LEAGUE]))</f>
        <v>7</v>
      </c>
      <c r="F841">
        <f>16-INDEX(STANDINGS_HR[],MATCH(Table1[[#This Row],[COMBINED]],STANDINGS_HR[COMBINED],0),COLUMN(STANDINGS_HR[PLACE IN LEAGUE]))</f>
        <v>14</v>
      </c>
      <c r="G841">
        <f>16-INDEX(STANDINGS_RBI[],MATCH(Table1[[#This Row],[COMBINED]],STANDINGS_RBI[COMBINED],0),COLUMN(STANDINGS_RBI[PLACE IN LEAGUE]))</f>
        <v>10</v>
      </c>
      <c r="H841">
        <f>16-INDEX(STANDINGS_SB[],MATCH(Table1[[#This Row],[COMBINED]],STANDINGS_SB[COMBINED],0),COLUMN(STANDINGS_SB[PLACE IN LEAGUE]))</f>
        <v>4</v>
      </c>
      <c r="I841">
        <f>16-INDEX(STANDINGS_ERA[],MATCH(Table1[[#This Row],[COMBINED]],STANDINGS_ERA[COMBINED],0),COLUMN(STANDINGS_ERA[PLACE IN LEAGUE]))</f>
        <v>5</v>
      </c>
      <c r="J841">
        <f>16-INDEX(STANDINGS_WHIP[],MATCH(Table1[[#This Row],[COMBINED]],STANDINGS_WHIP[COMBINED],0),COLUMN(STANDINGS_WHIP[PLACE IN LEAGUE]))</f>
        <v>10</v>
      </c>
      <c r="K841">
        <f>16-INDEX(STANDINGS_W[],MATCH(Table1[[#This Row],[COMBINED]],STANDINGS_W[COMBINED],0),COLUMN(STANDINGS_W[PLACE IN LEAGUE]))</f>
        <v>7</v>
      </c>
      <c r="L841">
        <f>16-INDEX(STANDINGS_K[],MATCH(Table1[[#This Row],[COMBINED]],STANDINGS_K[COMBINED],0),COLUMN(STANDINGS_K[PLACE IN LEAGUE]))</f>
        <v>5</v>
      </c>
      <c r="M841">
        <f>16-INDEX(STANDINGS_SV[],MATCH(Table1[[#This Row],[COMBINED]],STANDINGS_SV[COMBINED],0),COLUMN(STANDINGS_SV[PLACE IN LEAGUE]))</f>
        <v>2</v>
      </c>
      <c r="N841">
        <f>SUM(Table1[[#This Row],[BA]:[SV]])</f>
        <v>66</v>
      </c>
      <c r="O841">
        <v>11</v>
      </c>
    </row>
    <row r="842" spans="1:15" x14ac:dyDescent="0.25">
      <c r="A842" t="s">
        <v>1185</v>
      </c>
      <c r="B842" t="s">
        <v>1183</v>
      </c>
      <c r="C842" t="str">
        <f>Table1[[#This Row],[League]]&amp;Table1[[#This Row],[Team]]</f>
        <v>$150 Draft Champions Express Mar 31 8:00 pm Lg.4131New World Order</v>
      </c>
      <c r="D842">
        <f>16-INDEX(STANDINGS_BA[],MATCH(Table1[[#This Row],[COMBINED]],STANDINGS_BA[COMBINED],0),COLUMN(STANDINGS_BA[PLACE IN LEAGUE]))</f>
        <v>13</v>
      </c>
      <c r="E842">
        <f>16-INDEX(STANDINGS_R[],MATCH(Table1[[#This Row],[COMBINED]],STANDINGS_R[COMBINED],0),COLUMN(STANDINGS_R[PLACE IN LEAGUE]))</f>
        <v>1</v>
      </c>
      <c r="F842">
        <f>16-INDEX(STANDINGS_HR[],MATCH(Table1[[#This Row],[COMBINED]],STANDINGS_HR[COMBINED],0),COLUMN(STANDINGS_HR[PLACE IN LEAGUE]))</f>
        <v>1</v>
      </c>
      <c r="G842">
        <f>16-INDEX(STANDINGS_RBI[],MATCH(Table1[[#This Row],[COMBINED]],STANDINGS_RBI[COMBINED],0),COLUMN(STANDINGS_RBI[PLACE IN LEAGUE]))</f>
        <v>1</v>
      </c>
      <c r="H842">
        <f>16-INDEX(STANDINGS_SB[],MATCH(Table1[[#This Row],[COMBINED]],STANDINGS_SB[COMBINED],0),COLUMN(STANDINGS_SB[PLACE IN LEAGUE]))</f>
        <v>14</v>
      </c>
      <c r="I842">
        <f>16-INDEX(STANDINGS_ERA[],MATCH(Table1[[#This Row],[COMBINED]],STANDINGS_ERA[COMBINED],0),COLUMN(STANDINGS_ERA[PLACE IN LEAGUE]))</f>
        <v>8</v>
      </c>
      <c r="J842">
        <f>16-INDEX(STANDINGS_WHIP[],MATCH(Table1[[#This Row],[COMBINED]],STANDINGS_WHIP[COMBINED],0),COLUMN(STANDINGS_WHIP[PLACE IN LEAGUE]))</f>
        <v>8</v>
      </c>
      <c r="K842">
        <f>16-INDEX(STANDINGS_W[],MATCH(Table1[[#This Row],[COMBINED]],STANDINGS_W[COMBINED],0),COLUMN(STANDINGS_W[PLACE IN LEAGUE]))</f>
        <v>3</v>
      </c>
      <c r="L842">
        <f>16-INDEX(STANDINGS_K[],MATCH(Table1[[#This Row],[COMBINED]],STANDINGS_K[COMBINED],0),COLUMN(STANDINGS_K[PLACE IN LEAGUE]))</f>
        <v>3</v>
      </c>
      <c r="M842">
        <f>16-INDEX(STANDINGS_SV[],MATCH(Table1[[#This Row],[COMBINED]],STANDINGS_SV[COMBINED],0),COLUMN(STANDINGS_SV[PLACE IN LEAGUE]))</f>
        <v>6</v>
      </c>
      <c r="N842">
        <f>SUM(Table1[[#This Row],[BA]:[SV]])</f>
        <v>58</v>
      </c>
      <c r="O842">
        <v>12</v>
      </c>
    </row>
    <row r="843" spans="1:15" x14ac:dyDescent="0.25">
      <c r="A843" t="s">
        <v>1192</v>
      </c>
      <c r="B843" t="s">
        <v>1183</v>
      </c>
      <c r="C843" t="str">
        <f>Table1[[#This Row],[League]]&amp;Table1[[#This Row],[Team]]</f>
        <v>$150 Draft Champions Express Mar 31 8:00 pm Lg.4131Alto Queso</v>
      </c>
      <c r="D843">
        <f>16-INDEX(STANDINGS_BA[],MATCH(Table1[[#This Row],[COMBINED]],STANDINGS_BA[COMBINED],0),COLUMN(STANDINGS_BA[PLACE IN LEAGUE]))</f>
        <v>5</v>
      </c>
      <c r="E843">
        <f>16-INDEX(STANDINGS_R[],MATCH(Table1[[#This Row],[COMBINED]],STANDINGS_R[COMBINED],0),COLUMN(STANDINGS_R[PLACE IN LEAGUE]))</f>
        <v>5</v>
      </c>
      <c r="F843">
        <f>16-INDEX(STANDINGS_HR[],MATCH(Table1[[#This Row],[COMBINED]],STANDINGS_HR[COMBINED],0),COLUMN(STANDINGS_HR[PLACE IN LEAGUE]))</f>
        <v>5</v>
      </c>
      <c r="G843">
        <f>16-INDEX(STANDINGS_RBI[],MATCH(Table1[[#This Row],[COMBINED]],STANDINGS_RBI[COMBINED],0),COLUMN(STANDINGS_RBI[PLACE IN LEAGUE]))</f>
        <v>7</v>
      </c>
      <c r="H843">
        <f>16-INDEX(STANDINGS_SB[],MATCH(Table1[[#This Row],[COMBINED]],STANDINGS_SB[COMBINED],0),COLUMN(STANDINGS_SB[PLACE IN LEAGUE]))</f>
        <v>6</v>
      </c>
      <c r="I843">
        <f>16-INDEX(STANDINGS_ERA[],MATCH(Table1[[#This Row],[COMBINED]],STANDINGS_ERA[COMBINED],0),COLUMN(STANDINGS_ERA[PLACE IN LEAGUE]))</f>
        <v>7</v>
      </c>
      <c r="J843">
        <f>16-INDEX(STANDINGS_WHIP[],MATCH(Table1[[#This Row],[COMBINED]],STANDINGS_WHIP[COMBINED],0),COLUMN(STANDINGS_WHIP[PLACE IN LEAGUE]))</f>
        <v>5</v>
      </c>
      <c r="K843">
        <f>16-INDEX(STANDINGS_W[],MATCH(Table1[[#This Row],[COMBINED]],STANDINGS_W[COMBINED],0),COLUMN(STANDINGS_W[PLACE IN LEAGUE]))</f>
        <v>1</v>
      </c>
      <c r="L843">
        <f>16-INDEX(STANDINGS_K[],MATCH(Table1[[#This Row],[COMBINED]],STANDINGS_K[COMBINED],0),COLUMN(STANDINGS_K[PLACE IN LEAGUE]))</f>
        <v>1</v>
      </c>
      <c r="M843">
        <f>16-INDEX(STANDINGS_SV[],MATCH(Table1[[#This Row],[COMBINED]],STANDINGS_SV[COMBINED],0),COLUMN(STANDINGS_SV[PLACE IN LEAGUE]))</f>
        <v>13</v>
      </c>
      <c r="N843">
        <f>SUM(Table1[[#This Row],[BA]:[SV]])</f>
        <v>55</v>
      </c>
      <c r="O843">
        <v>13</v>
      </c>
    </row>
    <row r="844" spans="1:15" x14ac:dyDescent="0.25">
      <c r="A844" t="s">
        <v>1193</v>
      </c>
      <c r="B844" t="s">
        <v>1183</v>
      </c>
      <c r="C844" t="str">
        <f>Table1[[#This Row],[League]]&amp;Table1[[#This Row],[Team]]</f>
        <v>$150 Draft Champions Express Mar 31 8:00 pm Lg.4131Red Beer L&amp;C</v>
      </c>
      <c r="D844">
        <f>16-INDEX(STANDINGS_BA[],MATCH(Table1[[#This Row],[COMBINED]],STANDINGS_BA[COMBINED],0),COLUMN(STANDINGS_BA[PLACE IN LEAGUE]))</f>
        <v>4</v>
      </c>
      <c r="E844">
        <f>16-INDEX(STANDINGS_R[],MATCH(Table1[[#This Row],[COMBINED]],STANDINGS_R[COMBINED],0),COLUMN(STANDINGS_R[PLACE IN LEAGUE]))</f>
        <v>6</v>
      </c>
      <c r="F844">
        <f>16-INDEX(STANDINGS_HR[],MATCH(Table1[[#This Row],[COMBINED]],STANDINGS_HR[COMBINED],0),COLUMN(STANDINGS_HR[PLACE IN LEAGUE]))</f>
        <v>9</v>
      </c>
      <c r="G844">
        <f>16-INDEX(STANDINGS_RBI[],MATCH(Table1[[#This Row],[COMBINED]],STANDINGS_RBI[COMBINED],0),COLUMN(STANDINGS_RBI[PLACE IN LEAGUE]))</f>
        <v>6</v>
      </c>
      <c r="H844">
        <f>16-INDEX(STANDINGS_SB[],MATCH(Table1[[#This Row],[COMBINED]],STANDINGS_SB[COMBINED],0),COLUMN(STANDINGS_SB[PLACE IN LEAGUE]))</f>
        <v>3</v>
      </c>
      <c r="I844">
        <f>16-INDEX(STANDINGS_ERA[],MATCH(Table1[[#This Row],[COMBINED]],STANDINGS_ERA[COMBINED],0),COLUMN(STANDINGS_ERA[PLACE IN LEAGUE]))</f>
        <v>4</v>
      </c>
      <c r="J844">
        <f>16-INDEX(STANDINGS_WHIP[],MATCH(Table1[[#This Row],[COMBINED]],STANDINGS_WHIP[COMBINED],0),COLUMN(STANDINGS_WHIP[PLACE IN LEAGUE]))</f>
        <v>3</v>
      </c>
      <c r="K844">
        <f>16-INDEX(STANDINGS_W[],MATCH(Table1[[#This Row],[COMBINED]],STANDINGS_W[COMBINED],0),COLUMN(STANDINGS_W[PLACE IN LEAGUE]))</f>
        <v>6</v>
      </c>
      <c r="L844">
        <f>16-INDEX(STANDINGS_K[],MATCH(Table1[[#This Row],[COMBINED]],STANDINGS_K[COMBINED],0),COLUMN(STANDINGS_K[PLACE IN LEAGUE]))</f>
        <v>7</v>
      </c>
      <c r="M844">
        <f>16-INDEX(STANDINGS_SV[],MATCH(Table1[[#This Row],[COMBINED]],STANDINGS_SV[COMBINED],0),COLUMN(STANDINGS_SV[PLACE IN LEAGUE]))</f>
        <v>5</v>
      </c>
      <c r="N844">
        <f>SUM(Table1[[#This Row],[BA]:[SV]])</f>
        <v>53</v>
      </c>
      <c r="O844">
        <v>14</v>
      </c>
    </row>
    <row r="845" spans="1:15" x14ac:dyDescent="0.25">
      <c r="A845" t="s">
        <v>1189</v>
      </c>
      <c r="B845" t="s">
        <v>1183</v>
      </c>
      <c r="C845" t="str">
        <f>Table1[[#This Row],[League]]&amp;Table1[[#This Row],[Team]]</f>
        <v>$150 Draft Champions Express Mar 31 8:00 pm Lg.4131Team jones</v>
      </c>
      <c r="D845">
        <f>16-INDEX(STANDINGS_BA[],MATCH(Table1[[#This Row],[COMBINED]],STANDINGS_BA[COMBINED],0),COLUMN(STANDINGS_BA[PLACE IN LEAGUE]))</f>
        <v>8</v>
      </c>
      <c r="E845">
        <f>16-INDEX(STANDINGS_R[],MATCH(Table1[[#This Row],[COMBINED]],STANDINGS_R[COMBINED],0),COLUMN(STANDINGS_R[PLACE IN LEAGUE]))</f>
        <v>4</v>
      </c>
      <c r="F845">
        <f>16-INDEX(STANDINGS_HR[],MATCH(Table1[[#This Row],[COMBINED]],STANDINGS_HR[COMBINED],0),COLUMN(STANDINGS_HR[PLACE IN LEAGUE]))</f>
        <v>2</v>
      </c>
      <c r="G845">
        <f>16-INDEX(STANDINGS_RBI[],MATCH(Table1[[#This Row],[COMBINED]],STANDINGS_RBI[COMBINED],0),COLUMN(STANDINGS_RBI[PLACE IN LEAGUE]))</f>
        <v>4</v>
      </c>
      <c r="H845">
        <f>16-INDEX(STANDINGS_SB[],MATCH(Table1[[#This Row],[COMBINED]],STANDINGS_SB[COMBINED],0),COLUMN(STANDINGS_SB[PLACE IN LEAGUE]))</f>
        <v>5</v>
      </c>
      <c r="I845">
        <f>16-INDEX(STANDINGS_ERA[],MATCH(Table1[[#This Row],[COMBINED]],STANDINGS_ERA[COMBINED],0),COLUMN(STANDINGS_ERA[PLACE IN LEAGUE]))</f>
        <v>6</v>
      </c>
      <c r="J845">
        <f>16-INDEX(STANDINGS_WHIP[],MATCH(Table1[[#This Row],[COMBINED]],STANDINGS_WHIP[COMBINED],0),COLUMN(STANDINGS_WHIP[PLACE IN LEAGUE]))</f>
        <v>7</v>
      </c>
      <c r="K845">
        <f>16-INDEX(STANDINGS_W[],MATCH(Table1[[#This Row],[COMBINED]],STANDINGS_W[COMBINED],0),COLUMN(STANDINGS_W[PLACE IN LEAGUE]))</f>
        <v>2</v>
      </c>
      <c r="L845">
        <f>16-INDEX(STANDINGS_K[],MATCH(Table1[[#This Row],[COMBINED]],STANDINGS_K[COMBINED],0),COLUMN(STANDINGS_K[PLACE IN LEAGUE]))</f>
        <v>2</v>
      </c>
      <c r="M845">
        <f>16-INDEX(STANDINGS_SV[],MATCH(Table1[[#This Row],[COMBINED]],STANDINGS_SV[COMBINED],0),COLUMN(STANDINGS_SV[PLACE IN LEAGUE]))</f>
        <v>12</v>
      </c>
      <c r="N845">
        <f>SUM(Table1[[#This Row],[BA]:[SV]])</f>
        <v>52</v>
      </c>
      <c r="O845">
        <v>15</v>
      </c>
    </row>
    <row r="846" spans="1:15" x14ac:dyDescent="0.25">
      <c r="A846" t="s">
        <v>1203</v>
      </c>
      <c r="B846" t="s">
        <v>1197</v>
      </c>
      <c r="C846" t="str">
        <f>Table1[[#This Row],[League]]&amp;Table1[[#This Row],[Team]]</f>
        <v>$150 Draft Champions Feb 01 1:00 pm Lg.3642Sophomore Spring Squatters</v>
      </c>
      <c r="D846">
        <f>16-INDEX(STANDINGS_BA[],MATCH(Table1[[#This Row],[COMBINED]],STANDINGS_BA[COMBINED],0),COLUMN(STANDINGS_BA[PLACE IN LEAGUE]))</f>
        <v>8</v>
      </c>
      <c r="E846">
        <f>16-INDEX(STANDINGS_R[],MATCH(Table1[[#This Row],[COMBINED]],STANDINGS_R[COMBINED],0),COLUMN(STANDINGS_R[PLACE IN LEAGUE]))</f>
        <v>9</v>
      </c>
      <c r="F846">
        <f>16-INDEX(STANDINGS_HR[],MATCH(Table1[[#This Row],[COMBINED]],STANDINGS_HR[COMBINED],0),COLUMN(STANDINGS_HR[PLACE IN LEAGUE]))</f>
        <v>10</v>
      </c>
      <c r="G846">
        <f>16-INDEX(STANDINGS_RBI[],MATCH(Table1[[#This Row],[COMBINED]],STANDINGS_RBI[COMBINED],0),COLUMN(STANDINGS_RBI[PLACE IN LEAGUE]))</f>
        <v>10</v>
      </c>
      <c r="H846">
        <f>16-INDEX(STANDINGS_SB[],MATCH(Table1[[#This Row],[COMBINED]],STANDINGS_SB[COMBINED],0),COLUMN(STANDINGS_SB[PLACE IN LEAGUE]))</f>
        <v>14</v>
      </c>
      <c r="I846">
        <f>16-INDEX(STANDINGS_ERA[],MATCH(Table1[[#This Row],[COMBINED]],STANDINGS_ERA[COMBINED],0),COLUMN(STANDINGS_ERA[PLACE IN LEAGUE]))</f>
        <v>14</v>
      </c>
      <c r="J846">
        <f>16-INDEX(STANDINGS_WHIP[],MATCH(Table1[[#This Row],[COMBINED]],STANDINGS_WHIP[COMBINED],0),COLUMN(STANDINGS_WHIP[PLACE IN LEAGUE]))</f>
        <v>15</v>
      </c>
      <c r="K846">
        <f>16-INDEX(STANDINGS_W[],MATCH(Table1[[#This Row],[COMBINED]],STANDINGS_W[COMBINED],0),COLUMN(STANDINGS_W[PLACE IN LEAGUE]))</f>
        <v>10</v>
      </c>
      <c r="L846">
        <f>16-INDEX(STANDINGS_K[],MATCH(Table1[[#This Row],[COMBINED]],STANDINGS_K[COMBINED],0),COLUMN(STANDINGS_K[PLACE IN LEAGUE]))</f>
        <v>15</v>
      </c>
      <c r="M846">
        <f>16-INDEX(STANDINGS_SV[],MATCH(Table1[[#This Row],[COMBINED]],STANDINGS_SV[COMBINED],0),COLUMN(STANDINGS_SV[PLACE IN LEAGUE]))</f>
        <v>15</v>
      </c>
      <c r="N846">
        <f>SUM(Table1[[#This Row],[BA]:[SV]])</f>
        <v>120</v>
      </c>
      <c r="O846">
        <v>1</v>
      </c>
    </row>
    <row r="847" spans="1:15" x14ac:dyDescent="0.25">
      <c r="A847" t="s">
        <v>1198</v>
      </c>
      <c r="B847" t="s">
        <v>1197</v>
      </c>
      <c r="C847" t="str">
        <f>Table1[[#This Row],[League]]&amp;Table1[[#This Row],[Team]]</f>
        <v>$150 Draft Champions Feb 01 1:00 pm Lg.3642Windmills</v>
      </c>
      <c r="D847">
        <f>16-INDEX(STANDINGS_BA[],MATCH(Table1[[#This Row],[COMBINED]],STANDINGS_BA[COMBINED],0),COLUMN(STANDINGS_BA[PLACE IN LEAGUE]))</f>
        <v>13</v>
      </c>
      <c r="E847">
        <f>16-INDEX(STANDINGS_R[],MATCH(Table1[[#This Row],[COMBINED]],STANDINGS_R[COMBINED],0),COLUMN(STANDINGS_R[PLACE IN LEAGUE]))</f>
        <v>7</v>
      </c>
      <c r="F847">
        <f>16-INDEX(STANDINGS_HR[],MATCH(Table1[[#This Row],[COMBINED]],STANDINGS_HR[COMBINED],0),COLUMN(STANDINGS_HR[PLACE IN LEAGUE]))</f>
        <v>12</v>
      </c>
      <c r="G847">
        <f>16-INDEX(STANDINGS_RBI[],MATCH(Table1[[#This Row],[COMBINED]],STANDINGS_RBI[COMBINED],0),COLUMN(STANDINGS_RBI[PLACE IN LEAGUE]))</f>
        <v>14</v>
      </c>
      <c r="H847">
        <f>16-INDEX(STANDINGS_SB[],MATCH(Table1[[#This Row],[COMBINED]],STANDINGS_SB[COMBINED],0),COLUMN(STANDINGS_SB[PLACE IN LEAGUE]))</f>
        <v>10</v>
      </c>
      <c r="I847">
        <f>16-INDEX(STANDINGS_ERA[],MATCH(Table1[[#This Row],[COMBINED]],STANDINGS_ERA[COMBINED],0),COLUMN(STANDINGS_ERA[PLACE IN LEAGUE]))</f>
        <v>13</v>
      </c>
      <c r="J847">
        <f>16-INDEX(STANDINGS_WHIP[],MATCH(Table1[[#This Row],[COMBINED]],STANDINGS_WHIP[COMBINED],0),COLUMN(STANDINGS_WHIP[PLACE IN LEAGUE]))</f>
        <v>13</v>
      </c>
      <c r="K847">
        <f>16-INDEX(STANDINGS_W[],MATCH(Table1[[#This Row],[COMBINED]],STANDINGS_W[COMBINED],0),COLUMN(STANDINGS_W[PLACE IN LEAGUE]))</f>
        <v>12</v>
      </c>
      <c r="L847">
        <f>16-INDEX(STANDINGS_K[],MATCH(Table1[[#This Row],[COMBINED]],STANDINGS_K[COMBINED],0),COLUMN(STANDINGS_K[PLACE IN LEAGUE]))</f>
        <v>6</v>
      </c>
      <c r="M847">
        <f>16-INDEX(STANDINGS_SV[],MATCH(Table1[[#This Row],[COMBINED]],STANDINGS_SV[COMBINED],0),COLUMN(STANDINGS_SV[PLACE IN LEAGUE]))</f>
        <v>11</v>
      </c>
      <c r="N847">
        <f>SUM(Table1[[#This Row],[BA]:[SV]])</f>
        <v>111</v>
      </c>
      <c r="O847">
        <v>2</v>
      </c>
    </row>
    <row r="848" spans="1:15" x14ac:dyDescent="0.25">
      <c r="A848" t="s">
        <v>1204</v>
      </c>
      <c r="B848" t="s">
        <v>1197</v>
      </c>
      <c r="C848" t="str">
        <f>Table1[[#This Row],[League]]&amp;Table1[[#This Row],[Team]]</f>
        <v>$150 Draft Champions Feb 01 1:00 pm Lg.3642Down and out!</v>
      </c>
      <c r="D848">
        <f>16-INDEX(STANDINGS_BA[],MATCH(Table1[[#This Row],[COMBINED]],STANDINGS_BA[COMBINED],0),COLUMN(STANDINGS_BA[PLACE IN LEAGUE]))</f>
        <v>5</v>
      </c>
      <c r="E848">
        <f>16-INDEX(STANDINGS_R[],MATCH(Table1[[#This Row],[COMBINED]],STANDINGS_R[COMBINED],0),COLUMN(STANDINGS_R[PLACE IN LEAGUE]))</f>
        <v>13</v>
      </c>
      <c r="F848">
        <f>16-INDEX(STANDINGS_HR[],MATCH(Table1[[#This Row],[COMBINED]],STANDINGS_HR[COMBINED],0),COLUMN(STANDINGS_HR[PLACE IN LEAGUE]))</f>
        <v>14</v>
      </c>
      <c r="G848">
        <f>16-INDEX(STANDINGS_RBI[],MATCH(Table1[[#This Row],[COMBINED]],STANDINGS_RBI[COMBINED],0),COLUMN(STANDINGS_RBI[PLACE IN LEAGUE]))</f>
        <v>13</v>
      </c>
      <c r="H848">
        <f>16-INDEX(STANDINGS_SB[],MATCH(Table1[[#This Row],[COMBINED]],STANDINGS_SB[COMBINED],0),COLUMN(STANDINGS_SB[PLACE IN LEAGUE]))</f>
        <v>5</v>
      </c>
      <c r="I848">
        <f>16-INDEX(STANDINGS_ERA[],MATCH(Table1[[#This Row],[COMBINED]],STANDINGS_ERA[COMBINED],0),COLUMN(STANDINGS_ERA[PLACE IN LEAGUE]))</f>
        <v>9</v>
      </c>
      <c r="J848">
        <f>16-INDEX(STANDINGS_WHIP[],MATCH(Table1[[#This Row],[COMBINED]],STANDINGS_WHIP[COMBINED],0),COLUMN(STANDINGS_WHIP[PLACE IN LEAGUE]))</f>
        <v>12</v>
      </c>
      <c r="K848">
        <f>16-INDEX(STANDINGS_W[],MATCH(Table1[[#This Row],[COMBINED]],STANDINGS_W[COMBINED],0),COLUMN(STANDINGS_W[PLACE IN LEAGUE]))</f>
        <v>8</v>
      </c>
      <c r="L848">
        <f>16-INDEX(STANDINGS_K[],MATCH(Table1[[#This Row],[COMBINED]],STANDINGS_K[COMBINED],0),COLUMN(STANDINGS_K[PLACE IN LEAGUE]))</f>
        <v>11</v>
      </c>
      <c r="M848">
        <f>16-INDEX(STANDINGS_SV[],MATCH(Table1[[#This Row],[COMBINED]],STANDINGS_SV[COMBINED],0),COLUMN(STANDINGS_SV[PLACE IN LEAGUE]))</f>
        <v>12</v>
      </c>
      <c r="N848">
        <f>SUM(Table1[[#This Row],[BA]:[SV]])</f>
        <v>102</v>
      </c>
      <c r="O848">
        <v>3</v>
      </c>
    </row>
    <row r="849" spans="1:15" x14ac:dyDescent="0.25">
      <c r="A849" t="s">
        <v>1199</v>
      </c>
      <c r="B849" t="s">
        <v>1197</v>
      </c>
      <c r="C849" t="str">
        <f>Table1[[#This Row],[League]]&amp;Table1[[#This Row],[Team]]</f>
        <v>$150 Draft Champions Feb 01 1:00 pm Lg.3642Anna's Avengers</v>
      </c>
      <c r="D849">
        <f>16-INDEX(STANDINGS_BA[],MATCH(Table1[[#This Row],[COMBINED]],STANDINGS_BA[COMBINED],0),COLUMN(STANDINGS_BA[PLACE IN LEAGUE]))</f>
        <v>12</v>
      </c>
      <c r="E849">
        <f>16-INDEX(STANDINGS_R[],MATCH(Table1[[#This Row],[COMBINED]],STANDINGS_R[COMBINED],0),COLUMN(STANDINGS_R[PLACE IN LEAGUE]))</f>
        <v>11</v>
      </c>
      <c r="F849">
        <f>16-INDEX(STANDINGS_HR[],MATCH(Table1[[#This Row],[COMBINED]],STANDINGS_HR[COMBINED],0),COLUMN(STANDINGS_HR[PLACE IN LEAGUE]))</f>
        <v>11</v>
      </c>
      <c r="G849">
        <f>16-INDEX(STANDINGS_RBI[],MATCH(Table1[[#This Row],[COMBINED]],STANDINGS_RBI[COMBINED],0),COLUMN(STANDINGS_RBI[PLACE IN LEAGUE]))</f>
        <v>9</v>
      </c>
      <c r="H849">
        <f>16-INDEX(STANDINGS_SB[],MATCH(Table1[[#This Row],[COMBINED]],STANDINGS_SB[COMBINED],0),COLUMN(STANDINGS_SB[PLACE IN LEAGUE]))</f>
        <v>9</v>
      </c>
      <c r="I849">
        <f>16-INDEX(STANDINGS_ERA[],MATCH(Table1[[#This Row],[COMBINED]],STANDINGS_ERA[COMBINED],0),COLUMN(STANDINGS_ERA[PLACE IN LEAGUE]))</f>
        <v>7</v>
      </c>
      <c r="J849">
        <f>16-INDEX(STANDINGS_WHIP[],MATCH(Table1[[#This Row],[COMBINED]],STANDINGS_WHIP[COMBINED],0),COLUMN(STANDINGS_WHIP[PLACE IN LEAGUE]))</f>
        <v>9</v>
      </c>
      <c r="K849">
        <f>16-INDEX(STANDINGS_W[],MATCH(Table1[[#This Row],[COMBINED]],STANDINGS_W[COMBINED],0),COLUMN(STANDINGS_W[PLACE IN LEAGUE]))</f>
        <v>14</v>
      </c>
      <c r="L849">
        <f>16-INDEX(STANDINGS_K[],MATCH(Table1[[#This Row],[COMBINED]],STANDINGS_K[COMBINED],0),COLUMN(STANDINGS_K[PLACE IN LEAGUE]))</f>
        <v>10</v>
      </c>
      <c r="M849">
        <f>16-INDEX(STANDINGS_SV[],MATCH(Table1[[#This Row],[COMBINED]],STANDINGS_SV[COMBINED],0),COLUMN(STANDINGS_SV[PLACE IN LEAGUE]))</f>
        <v>3</v>
      </c>
      <c r="N849">
        <f>SUM(Table1[[#This Row],[BA]:[SV]])</f>
        <v>95</v>
      </c>
      <c r="O849">
        <v>4</v>
      </c>
    </row>
    <row r="850" spans="1:15" x14ac:dyDescent="0.25">
      <c r="A850" t="s">
        <v>258</v>
      </c>
      <c r="B850" t="s">
        <v>1197</v>
      </c>
      <c r="C850" t="str">
        <f>Table1[[#This Row],[League]]&amp;Table1[[#This Row],[Team]]</f>
        <v>$150 Draft Champions Feb 01 1:00 pm Lg.3642High and Tight</v>
      </c>
      <c r="D850">
        <f>16-INDEX(STANDINGS_BA[],MATCH(Table1[[#This Row],[COMBINED]],STANDINGS_BA[COMBINED],0),COLUMN(STANDINGS_BA[PLACE IN LEAGUE]))</f>
        <v>7</v>
      </c>
      <c r="E850">
        <f>16-INDEX(STANDINGS_R[],MATCH(Table1[[#This Row],[COMBINED]],STANDINGS_R[COMBINED],0),COLUMN(STANDINGS_R[PLACE IN LEAGUE]))</f>
        <v>6</v>
      </c>
      <c r="F850">
        <f>16-INDEX(STANDINGS_HR[],MATCH(Table1[[#This Row],[COMBINED]],STANDINGS_HR[COMBINED],0),COLUMN(STANDINGS_HR[PLACE IN LEAGUE]))</f>
        <v>4</v>
      </c>
      <c r="G850">
        <f>16-INDEX(STANDINGS_RBI[],MATCH(Table1[[#This Row],[COMBINED]],STANDINGS_RBI[COMBINED],0),COLUMN(STANDINGS_RBI[PLACE IN LEAGUE]))</f>
        <v>3</v>
      </c>
      <c r="H850">
        <f>16-INDEX(STANDINGS_SB[],MATCH(Table1[[#This Row],[COMBINED]],STANDINGS_SB[COMBINED],0),COLUMN(STANDINGS_SB[PLACE IN LEAGUE]))</f>
        <v>2</v>
      </c>
      <c r="I850">
        <f>16-INDEX(STANDINGS_ERA[],MATCH(Table1[[#This Row],[COMBINED]],STANDINGS_ERA[COMBINED],0),COLUMN(STANDINGS_ERA[PLACE IN LEAGUE]))</f>
        <v>15</v>
      </c>
      <c r="J850">
        <f>16-INDEX(STANDINGS_WHIP[],MATCH(Table1[[#This Row],[COMBINED]],STANDINGS_WHIP[COMBINED],0),COLUMN(STANDINGS_WHIP[PLACE IN LEAGUE]))</f>
        <v>14</v>
      </c>
      <c r="K850">
        <f>16-INDEX(STANDINGS_W[],MATCH(Table1[[#This Row],[COMBINED]],STANDINGS_W[COMBINED],0),COLUMN(STANDINGS_W[PLACE IN LEAGUE]))</f>
        <v>15</v>
      </c>
      <c r="L850">
        <f>16-INDEX(STANDINGS_K[],MATCH(Table1[[#This Row],[COMBINED]],STANDINGS_K[COMBINED],0),COLUMN(STANDINGS_K[PLACE IN LEAGUE]))</f>
        <v>12</v>
      </c>
      <c r="M850">
        <f>16-INDEX(STANDINGS_SV[],MATCH(Table1[[#This Row],[COMBINED]],STANDINGS_SV[COMBINED],0),COLUMN(STANDINGS_SV[PLACE IN LEAGUE]))</f>
        <v>14</v>
      </c>
      <c r="N850">
        <f>SUM(Table1[[#This Row],[BA]:[SV]])</f>
        <v>92</v>
      </c>
      <c r="O850">
        <v>5</v>
      </c>
    </row>
    <row r="851" spans="1:15" x14ac:dyDescent="0.25">
      <c r="A851" t="s">
        <v>1196</v>
      </c>
      <c r="B851" t="s">
        <v>1197</v>
      </c>
      <c r="C851" t="str">
        <f>Table1[[#This Row],[League]]&amp;Table1[[#This Row],[Team]]</f>
        <v>$150 Draft Champions Feb 01 1:00 pm Lg.3642Cedar Hills Socials</v>
      </c>
      <c r="D851">
        <f>16-INDEX(STANDINGS_BA[],MATCH(Table1[[#This Row],[COMBINED]],STANDINGS_BA[COMBINED],0),COLUMN(STANDINGS_BA[PLACE IN LEAGUE]))</f>
        <v>15</v>
      </c>
      <c r="E851">
        <f>16-INDEX(STANDINGS_R[],MATCH(Table1[[#This Row],[COMBINED]],STANDINGS_R[COMBINED],0),COLUMN(STANDINGS_R[PLACE IN LEAGUE]))</f>
        <v>14</v>
      </c>
      <c r="F851">
        <f>16-INDEX(STANDINGS_HR[],MATCH(Table1[[#This Row],[COMBINED]],STANDINGS_HR[COMBINED],0),COLUMN(STANDINGS_HR[PLACE IN LEAGUE]))</f>
        <v>15</v>
      </c>
      <c r="G851">
        <f>16-INDEX(STANDINGS_RBI[],MATCH(Table1[[#This Row],[COMBINED]],STANDINGS_RBI[COMBINED],0),COLUMN(STANDINGS_RBI[PLACE IN LEAGUE]))</f>
        <v>15</v>
      </c>
      <c r="H851">
        <f>16-INDEX(STANDINGS_SB[],MATCH(Table1[[#This Row],[COMBINED]],STANDINGS_SB[COMBINED],0),COLUMN(STANDINGS_SB[PLACE IN LEAGUE]))</f>
        <v>6</v>
      </c>
      <c r="I851">
        <f>16-INDEX(STANDINGS_ERA[],MATCH(Table1[[#This Row],[COMBINED]],STANDINGS_ERA[COMBINED],0),COLUMN(STANDINGS_ERA[PLACE IN LEAGUE]))</f>
        <v>1</v>
      </c>
      <c r="J851">
        <f>16-INDEX(STANDINGS_WHIP[],MATCH(Table1[[#This Row],[COMBINED]],STANDINGS_WHIP[COMBINED],0),COLUMN(STANDINGS_WHIP[PLACE IN LEAGUE]))</f>
        <v>2</v>
      </c>
      <c r="K851">
        <f>16-INDEX(STANDINGS_W[],MATCH(Table1[[#This Row],[COMBINED]],STANDINGS_W[COMBINED],0),COLUMN(STANDINGS_W[PLACE IN LEAGUE]))</f>
        <v>7</v>
      </c>
      <c r="L851">
        <f>16-INDEX(STANDINGS_K[],MATCH(Table1[[#This Row],[COMBINED]],STANDINGS_K[COMBINED],0),COLUMN(STANDINGS_K[PLACE IN LEAGUE]))</f>
        <v>14</v>
      </c>
      <c r="M851">
        <f>16-INDEX(STANDINGS_SV[],MATCH(Table1[[#This Row],[COMBINED]],STANDINGS_SV[COMBINED],0),COLUMN(STANDINGS_SV[PLACE IN LEAGUE]))</f>
        <v>1</v>
      </c>
      <c r="N851">
        <f>SUM(Table1[[#This Row],[BA]:[SV]])</f>
        <v>90</v>
      </c>
      <c r="O851">
        <v>6</v>
      </c>
    </row>
    <row r="852" spans="1:15" x14ac:dyDescent="0.25">
      <c r="A852" t="s">
        <v>410</v>
      </c>
      <c r="B852" t="s">
        <v>1197</v>
      </c>
      <c r="C852" t="str">
        <f>Table1[[#This Row],[League]]&amp;Table1[[#This Row],[Team]]</f>
        <v>$150 Draft Champions Feb 01 1:00 pm Lg.3642Los Tiradores</v>
      </c>
      <c r="D852">
        <f>16-INDEX(STANDINGS_BA[],MATCH(Table1[[#This Row],[COMBINED]],STANDINGS_BA[COMBINED],0),COLUMN(STANDINGS_BA[PLACE IN LEAGUE]))</f>
        <v>6</v>
      </c>
      <c r="E852">
        <f>16-INDEX(STANDINGS_R[],MATCH(Table1[[#This Row],[COMBINED]],STANDINGS_R[COMBINED],0),COLUMN(STANDINGS_R[PLACE IN LEAGUE]))</f>
        <v>12</v>
      </c>
      <c r="F852">
        <f>16-INDEX(STANDINGS_HR[],MATCH(Table1[[#This Row],[COMBINED]],STANDINGS_HR[COMBINED],0),COLUMN(STANDINGS_HR[PLACE IN LEAGUE]))</f>
        <v>13</v>
      </c>
      <c r="G852">
        <f>16-INDEX(STANDINGS_RBI[],MATCH(Table1[[#This Row],[COMBINED]],STANDINGS_RBI[COMBINED],0),COLUMN(STANDINGS_RBI[PLACE IN LEAGUE]))</f>
        <v>11</v>
      </c>
      <c r="H852">
        <f>16-INDEX(STANDINGS_SB[],MATCH(Table1[[#This Row],[COMBINED]],STANDINGS_SB[COMBINED],0),COLUMN(STANDINGS_SB[PLACE IN LEAGUE]))</f>
        <v>11</v>
      </c>
      <c r="I852">
        <f>16-INDEX(STANDINGS_ERA[],MATCH(Table1[[#This Row],[COMBINED]],STANDINGS_ERA[COMBINED],0),COLUMN(STANDINGS_ERA[PLACE IN LEAGUE]))</f>
        <v>3</v>
      </c>
      <c r="J852">
        <f>16-INDEX(STANDINGS_WHIP[],MATCH(Table1[[#This Row],[COMBINED]],STANDINGS_WHIP[COMBINED],0),COLUMN(STANDINGS_WHIP[PLACE IN LEAGUE]))</f>
        <v>3</v>
      </c>
      <c r="K852">
        <f>16-INDEX(STANDINGS_W[],MATCH(Table1[[#This Row],[COMBINED]],STANDINGS_W[COMBINED],0),COLUMN(STANDINGS_W[PLACE IN LEAGUE]))</f>
        <v>9</v>
      </c>
      <c r="L852">
        <f>16-INDEX(STANDINGS_K[],MATCH(Table1[[#This Row],[COMBINED]],STANDINGS_K[COMBINED],0),COLUMN(STANDINGS_K[PLACE IN LEAGUE]))</f>
        <v>7</v>
      </c>
      <c r="M852">
        <f>16-INDEX(STANDINGS_SV[],MATCH(Table1[[#This Row],[COMBINED]],STANDINGS_SV[COMBINED],0),COLUMN(STANDINGS_SV[PLACE IN LEAGUE]))</f>
        <v>7</v>
      </c>
      <c r="N852">
        <f>SUM(Table1[[#This Row],[BA]:[SV]])</f>
        <v>82</v>
      </c>
      <c r="O852">
        <v>7</v>
      </c>
    </row>
    <row r="853" spans="1:15" x14ac:dyDescent="0.25">
      <c r="A853" t="s">
        <v>1201</v>
      </c>
      <c r="B853" t="s">
        <v>1197</v>
      </c>
      <c r="C853" t="str">
        <f>Table1[[#This Row],[League]]&amp;Table1[[#This Row],[Team]]</f>
        <v>$150 Draft Champions Feb 01 1:00 pm Lg.3642Bat Flips Rule</v>
      </c>
      <c r="D853">
        <f>16-INDEX(STANDINGS_BA[],MATCH(Table1[[#This Row],[COMBINED]],STANDINGS_BA[COMBINED],0),COLUMN(STANDINGS_BA[PLACE IN LEAGUE]))</f>
        <v>10</v>
      </c>
      <c r="E853">
        <f>16-INDEX(STANDINGS_R[],MATCH(Table1[[#This Row],[COMBINED]],STANDINGS_R[COMBINED],0),COLUMN(STANDINGS_R[PLACE IN LEAGUE]))</f>
        <v>8</v>
      </c>
      <c r="F853">
        <f>16-INDEX(STANDINGS_HR[],MATCH(Table1[[#This Row],[COMBINED]],STANDINGS_HR[COMBINED],0),COLUMN(STANDINGS_HR[PLACE IN LEAGUE]))</f>
        <v>5</v>
      </c>
      <c r="G853">
        <f>16-INDEX(STANDINGS_RBI[],MATCH(Table1[[#This Row],[COMBINED]],STANDINGS_RBI[COMBINED],0),COLUMN(STANDINGS_RBI[PLACE IN LEAGUE]))</f>
        <v>6</v>
      </c>
      <c r="H853">
        <f>16-INDEX(STANDINGS_SB[],MATCH(Table1[[#This Row],[COMBINED]],STANDINGS_SB[COMBINED],0),COLUMN(STANDINGS_SB[PLACE IN LEAGUE]))</f>
        <v>15</v>
      </c>
      <c r="I853">
        <f>16-INDEX(STANDINGS_ERA[],MATCH(Table1[[#This Row],[COMBINED]],STANDINGS_ERA[COMBINED],0),COLUMN(STANDINGS_ERA[PLACE IN LEAGUE]))</f>
        <v>6</v>
      </c>
      <c r="J853">
        <f>16-INDEX(STANDINGS_WHIP[],MATCH(Table1[[#This Row],[COMBINED]],STANDINGS_WHIP[COMBINED],0),COLUMN(STANDINGS_WHIP[PLACE IN LEAGUE]))</f>
        <v>4</v>
      </c>
      <c r="K853">
        <f>16-INDEX(STANDINGS_W[],MATCH(Table1[[#This Row],[COMBINED]],STANDINGS_W[COMBINED],0),COLUMN(STANDINGS_W[PLACE IN LEAGUE]))</f>
        <v>13</v>
      </c>
      <c r="L853">
        <f>16-INDEX(STANDINGS_K[],MATCH(Table1[[#This Row],[COMBINED]],STANDINGS_K[COMBINED],0),COLUMN(STANDINGS_K[PLACE IN LEAGUE]))</f>
        <v>8</v>
      </c>
      <c r="M853">
        <f>16-INDEX(STANDINGS_SV[],MATCH(Table1[[#This Row],[COMBINED]],STANDINGS_SV[COMBINED],0),COLUMN(STANDINGS_SV[PLACE IN LEAGUE]))</f>
        <v>6</v>
      </c>
      <c r="N853">
        <f>SUM(Table1[[#This Row],[BA]:[SV]])</f>
        <v>81</v>
      </c>
      <c r="O853">
        <v>8</v>
      </c>
    </row>
    <row r="854" spans="1:15" x14ac:dyDescent="0.25">
      <c r="A854" t="s">
        <v>113</v>
      </c>
      <c r="B854" t="s">
        <v>1197</v>
      </c>
      <c r="C854" t="str">
        <f>Table1[[#This Row],[League]]&amp;Table1[[#This Row],[Team]]</f>
        <v>$150 Draft Champions Feb 01 1:00 pm Lg.3642Team Christensen</v>
      </c>
      <c r="D854">
        <f>16-INDEX(STANDINGS_BA[],MATCH(Table1[[#This Row],[COMBINED]],STANDINGS_BA[COMBINED],0),COLUMN(STANDINGS_BA[PLACE IN LEAGUE]))</f>
        <v>14</v>
      </c>
      <c r="E854">
        <f>16-INDEX(STANDINGS_R[],MATCH(Table1[[#This Row],[COMBINED]],STANDINGS_R[COMBINED],0),COLUMN(STANDINGS_R[PLACE IN LEAGUE]))</f>
        <v>15</v>
      </c>
      <c r="F854">
        <f>16-INDEX(STANDINGS_HR[],MATCH(Table1[[#This Row],[COMBINED]],STANDINGS_HR[COMBINED],0),COLUMN(STANDINGS_HR[PLACE IN LEAGUE]))</f>
        <v>8</v>
      </c>
      <c r="G854">
        <f>16-INDEX(STANDINGS_RBI[],MATCH(Table1[[#This Row],[COMBINED]],STANDINGS_RBI[COMBINED],0),COLUMN(STANDINGS_RBI[PLACE IN LEAGUE]))</f>
        <v>12</v>
      </c>
      <c r="H854">
        <f>16-INDEX(STANDINGS_SB[],MATCH(Table1[[#This Row],[COMBINED]],STANDINGS_SB[COMBINED],0),COLUMN(STANDINGS_SB[PLACE IN LEAGUE]))</f>
        <v>3</v>
      </c>
      <c r="I854">
        <f>16-INDEX(STANDINGS_ERA[],MATCH(Table1[[#This Row],[COMBINED]],STANDINGS_ERA[COMBINED],0),COLUMN(STANDINGS_ERA[PLACE IN LEAGUE]))</f>
        <v>4</v>
      </c>
      <c r="J854">
        <f>16-INDEX(STANDINGS_WHIP[],MATCH(Table1[[#This Row],[COMBINED]],STANDINGS_WHIP[COMBINED],0),COLUMN(STANDINGS_WHIP[PLACE IN LEAGUE]))</f>
        <v>5</v>
      </c>
      <c r="K854">
        <f>16-INDEX(STANDINGS_W[],MATCH(Table1[[#This Row],[COMBINED]],STANDINGS_W[COMBINED],0),COLUMN(STANDINGS_W[PLACE IN LEAGUE]))</f>
        <v>4</v>
      </c>
      <c r="L854">
        <f>16-INDEX(STANDINGS_K[],MATCH(Table1[[#This Row],[COMBINED]],STANDINGS_K[COMBINED],0),COLUMN(STANDINGS_K[PLACE IN LEAGUE]))</f>
        <v>4</v>
      </c>
      <c r="M854">
        <f>16-INDEX(STANDINGS_SV[],MATCH(Table1[[#This Row],[COMBINED]],STANDINGS_SV[COMBINED],0),COLUMN(STANDINGS_SV[PLACE IN LEAGUE]))</f>
        <v>5</v>
      </c>
      <c r="N854">
        <f>SUM(Table1[[#This Row],[BA]:[SV]])</f>
        <v>74</v>
      </c>
      <c r="O854">
        <v>9</v>
      </c>
    </row>
    <row r="855" spans="1:15" x14ac:dyDescent="0.25">
      <c r="A855" t="s">
        <v>1202</v>
      </c>
      <c r="B855" t="s">
        <v>1197</v>
      </c>
      <c r="C855" t="str">
        <f>Table1[[#This Row],[League]]&amp;Table1[[#This Row],[Team]]</f>
        <v>$150 Draft Champions Feb 01 1:00 pm Lg.3642Stanton's Familia</v>
      </c>
      <c r="D855">
        <f>16-INDEX(STANDINGS_BA[],MATCH(Table1[[#This Row],[COMBINED]],STANDINGS_BA[COMBINED],0),COLUMN(STANDINGS_BA[PLACE IN LEAGUE]))</f>
        <v>9</v>
      </c>
      <c r="E855">
        <f>16-INDEX(STANDINGS_R[],MATCH(Table1[[#This Row],[COMBINED]],STANDINGS_R[COMBINED],0),COLUMN(STANDINGS_R[PLACE IN LEAGUE]))</f>
        <v>2</v>
      </c>
      <c r="F855">
        <f>16-INDEX(STANDINGS_HR[],MATCH(Table1[[#This Row],[COMBINED]],STANDINGS_HR[COMBINED],0),COLUMN(STANDINGS_HR[PLACE IN LEAGUE]))</f>
        <v>1</v>
      </c>
      <c r="G855">
        <f>16-INDEX(STANDINGS_RBI[],MATCH(Table1[[#This Row],[COMBINED]],STANDINGS_RBI[COMBINED],0),COLUMN(STANDINGS_RBI[PLACE IN LEAGUE]))</f>
        <v>5</v>
      </c>
      <c r="H855">
        <f>16-INDEX(STANDINGS_SB[],MATCH(Table1[[#This Row],[COMBINED]],STANDINGS_SB[COMBINED],0),COLUMN(STANDINGS_SB[PLACE IN LEAGUE]))</f>
        <v>8</v>
      </c>
      <c r="I855">
        <f>16-INDEX(STANDINGS_ERA[],MATCH(Table1[[#This Row],[COMBINED]],STANDINGS_ERA[COMBINED],0),COLUMN(STANDINGS_ERA[PLACE IN LEAGUE]))</f>
        <v>10</v>
      </c>
      <c r="J855">
        <f>16-INDEX(STANDINGS_WHIP[],MATCH(Table1[[#This Row],[COMBINED]],STANDINGS_WHIP[COMBINED],0),COLUMN(STANDINGS_WHIP[PLACE IN LEAGUE]))</f>
        <v>10</v>
      </c>
      <c r="K855">
        <f>16-INDEX(STANDINGS_W[],MATCH(Table1[[#This Row],[COMBINED]],STANDINGS_W[COMBINED],0),COLUMN(STANDINGS_W[PLACE IN LEAGUE]))</f>
        <v>11</v>
      </c>
      <c r="L855">
        <f>16-INDEX(STANDINGS_K[],MATCH(Table1[[#This Row],[COMBINED]],STANDINGS_K[COMBINED],0),COLUMN(STANDINGS_K[PLACE IN LEAGUE]))</f>
        <v>5</v>
      </c>
      <c r="M855">
        <f>16-INDEX(STANDINGS_SV[],MATCH(Table1[[#This Row],[COMBINED]],STANDINGS_SV[COMBINED],0),COLUMN(STANDINGS_SV[PLACE IN LEAGUE]))</f>
        <v>13</v>
      </c>
      <c r="N855">
        <f>SUM(Table1[[#This Row],[BA]:[SV]])</f>
        <v>74</v>
      </c>
      <c r="O855">
        <v>10</v>
      </c>
    </row>
    <row r="856" spans="1:15" x14ac:dyDescent="0.25">
      <c r="A856" t="s">
        <v>1205</v>
      </c>
      <c r="B856" t="s">
        <v>1197</v>
      </c>
      <c r="C856" t="str">
        <f>Table1[[#This Row],[League]]&amp;Table1[[#This Row],[Team]]</f>
        <v>$150 Draft Champions Feb 01 1:00 pm Lg.3642Starfishmn 0201</v>
      </c>
      <c r="D856">
        <f>16-INDEX(STANDINGS_BA[],MATCH(Table1[[#This Row],[COMBINED]],STANDINGS_BA[COMBINED],0),COLUMN(STANDINGS_BA[PLACE IN LEAGUE]))</f>
        <v>4</v>
      </c>
      <c r="E856">
        <f>16-INDEX(STANDINGS_R[],MATCH(Table1[[#This Row],[COMBINED]],STANDINGS_R[COMBINED],0),COLUMN(STANDINGS_R[PLACE IN LEAGUE]))</f>
        <v>10</v>
      </c>
      <c r="F856">
        <f>16-INDEX(STANDINGS_HR[],MATCH(Table1[[#This Row],[COMBINED]],STANDINGS_HR[COMBINED],0),COLUMN(STANDINGS_HR[PLACE IN LEAGUE]))</f>
        <v>6</v>
      </c>
      <c r="G856">
        <f>16-INDEX(STANDINGS_RBI[],MATCH(Table1[[#This Row],[COMBINED]],STANDINGS_RBI[COMBINED],0),COLUMN(STANDINGS_RBI[PLACE IN LEAGUE]))</f>
        <v>7</v>
      </c>
      <c r="H856">
        <f>16-INDEX(STANDINGS_SB[],MATCH(Table1[[#This Row],[COMBINED]],STANDINGS_SB[COMBINED],0),COLUMN(STANDINGS_SB[PLACE IN LEAGUE]))</f>
        <v>13</v>
      </c>
      <c r="I856">
        <f>16-INDEX(STANDINGS_ERA[],MATCH(Table1[[#This Row],[COMBINED]],STANDINGS_ERA[COMBINED],0),COLUMN(STANDINGS_ERA[PLACE IN LEAGUE]))</f>
        <v>11</v>
      </c>
      <c r="J856">
        <f>16-INDEX(STANDINGS_WHIP[],MATCH(Table1[[#This Row],[COMBINED]],STANDINGS_WHIP[COMBINED],0),COLUMN(STANDINGS_WHIP[PLACE IN LEAGUE]))</f>
        <v>7</v>
      </c>
      <c r="K856">
        <f>16-INDEX(STANDINGS_W[],MATCH(Table1[[#This Row],[COMBINED]],STANDINGS_W[COMBINED],0),COLUMN(STANDINGS_W[PLACE IN LEAGUE]))</f>
        <v>2</v>
      </c>
      <c r="L856">
        <f>16-INDEX(STANDINGS_K[],MATCH(Table1[[#This Row],[COMBINED]],STANDINGS_K[COMBINED],0),COLUMN(STANDINGS_K[PLACE IN LEAGUE]))</f>
        <v>3</v>
      </c>
      <c r="M856">
        <f>16-INDEX(STANDINGS_SV[],MATCH(Table1[[#This Row],[COMBINED]],STANDINGS_SV[COMBINED],0),COLUMN(STANDINGS_SV[PLACE IN LEAGUE]))</f>
        <v>9</v>
      </c>
      <c r="N856">
        <f>SUM(Table1[[#This Row],[BA]:[SV]])</f>
        <v>72</v>
      </c>
      <c r="O856">
        <v>11</v>
      </c>
    </row>
    <row r="857" spans="1:15" x14ac:dyDescent="0.25">
      <c r="A857" t="s">
        <v>1207</v>
      </c>
      <c r="B857" t="s">
        <v>1197</v>
      </c>
      <c r="C857" t="str">
        <f>Table1[[#This Row],[League]]&amp;Table1[[#This Row],[Team]]</f>
        <v>$150 Draft Champions Feb 01 1:00 pm Lg.3642Ultimate Warrior</v>
      </c>
      <c r="D857">
        <f>16-INDEX(STANDINGS_BA[],MATCH(Table1[[#This Row],[COMBINED]],STANDINGS_BA[COMBINED],0),COLUMN(STANDINGS_BA[PLACE IN LEAGUE]))</f>
        <v>2</v>
      </c>
      <c r="E857">
        <f>16-INDEX(STANDINGS_R[],MATCH(Table1[[#This Row],[COMBINED]],STANDINGS_R[COMBINED],0),COLUMN(STANDINGS_R[PLACE IN LEAGUE]))</f>
        <v>3</v>
      </c>
      <c r="F857">
        <f>16-INDEX(STANDINGS_HR[],MATCH(Table1[[#This Row],[COMBINED]],STANDINGS_HR[COMBINED],0),COLUMN(STANDINGS_HR[PLACE IN LEAGUE]))</f>
        <v>9</v>
      </c>
      <c r="G857">
        <f>16-INDEX(STANDINGS_RBI[],MATCH(Table1[[#This Row],[COMBINED]],STANDINGS_RBI[COMBINED],0),COLUMN(STANDINGS_RBI[PLACE IN LEAGUE]))</f>
        <v>8</v>
      </c>
      <c r="H857">
        <f>16-INDEX(STANDINGS_SB[],MATCH(Table1[[#This Row],[COMBINED]],STANDINGS_SB[COMBINED],0),COLUMN(STANDINGS_SB[PLACE IN LEAGUE]))</f>
        <v>1</v>
      </c>
      <c r="I857">
        <f>16-INDEX(STANDINGS_ERA[],MATCH(Table1[[#This Row],[COMBINED]],STANDINGS_ERA[COMBINED],0),COLUMN(STANDINGS_ERA[PLACE IN LEAGUE]))</f>
        <v>12</v>
      </c>
      <c r="J857">
        <f>16-INDEX(STANDINGS_WHIP[],MATCH(Table1[[#This Row],[COMBINED]],STANDINGS_WHIP[COMBINED],0),COLUMN(STANDINGS_WHIP[PLACE IN LEAGUE]))</f>
        <v>11</v>
      </c>
      <c r="K857">
        <f>16-INDEX(STANDINGS_W[],MATCH(Table1[[#This Row],[COMBINED]],STANDINGS_W[COMBINED],0),COLUMN(STANDINGS_W[PLACE IN LEAGUE]))</f>
        <v>6</v>
      </c>
      <c r="L857">
        <f>16-INDEX(STANDINGS_K[],MATCH(Table1[[#This Row],[COMBINED]],STANDINGS_K[COMBINED],0),COLUMN(STANDINGS_K[PLACE IN LEAGUE]))</f>
        <v>9</v>
      </c>
      <c r="M857">
        <f>16-INDEX(STANDINGS_SV[],MATCH(Table1[[#This Row],[COMBINED]],STANDINGS_SV[COMBINED],0),COLUMN(STANDINGS_SV[PLACE IN LEAGUE]))</f>
        <v>10</v>
      </c>
      <c r="N857">
        <f>SUM(Table1[[#This Row],[BA]:[SV]])</f>
        <v>71</v>
      </c>
      <c r="O857">
        <v>12</v>
      </c>
    </row>
    <row r="858" spans="1:15" x14ac:dyDescent="0.25">
      <c r="A858" t="s">
        <v>1206</v>
      </c>
      <c r="B858" t="s">
        <v>1197</v>
      </c>
      <c r="C858" t="str">
        <f>Table1[[#This Row],[League]]&amp;Table1[[#This Row],[Team]]</f>
        <v>$150 Draft Champions Feb 01 1:00 pm Lg.3642Cripple Creek</v>
      </c>
      <c r="D858">
        <f>16-INDEX(STANDINGS_BA[],MATCH(Table1[[#This Row],[COMBINED]],STANDINGS_BA[COMBINED],0),COLUMN(STANDINGS_BA[PLACE IN LEAGUE]))</f>
        <v>3</v>
      </c>
      <c r="E858">
        <f>16-INDEX(STANDINGS_R[],MATCH(Table1[[#This Row],[COMBINED]],STANDINGS_R[COMBINED],0),COLUMN(STANDINGS_R[PLACE IN LEAGUE]))</f>
        <v>1</v>
      </c>
      <c r="F858">
        <f>16-INDEX(STANDINGS_HR[],MATCH(Table1[[#This Row],[COMBINED]],STANDINGS_HR[COMBINED],0),COLUMN(STANDINGS_HR[PLACE IN LEAGUE]))</f>
        <v>3</v>
      </c>
      <c r="G858">
        <f>16-INDEX(STANDINGS_RBI[],MATCH(Table1[[#This Row],[COMBINED]],STANDINGS_RBI[COMBINED],0),COLUMN(STANDINGS_RBI[PLACE IN LEAGUE]))</f>
        <v>2</v>
      </c>
      <c r="H858">
        <f>16-INDEX(STANDINGS_SB[],MATCH(Table1[[#This Row],[COMBINED]],STANDINGS_SB[COMBINED],0),COLUMN(STANDINGS_SB[PLACE IN LEAGUE]))</f>
        <v>7</v>
      </c>
      <c r="I858">
        <f>16-INDEX(STANDINGS_ERA[],MATCH(Table1[[#This Row],[COMBINED]],STANDINGS_ERA[COMBINED],0),COLUMN(STANDINGS_ERA[PLACE IN LEAGUE]))</f>
        <v>8</v>
      </c>
      <c r="J858">
        <f>16-INDEX(STANDINGS_WHIP[],MATCH(Table1[[#This Row],[COMBINED]],STANDINGS_WHIP[COMBINED],0),COLUMN(STANDINGS_WHIP[PLACE IN LEAGUE]))</f>
        <v>8</v>
      </c>
      <c r="K858">
        <f>16-INDEX(STANDINGS_W[],MATCH(Table1[[#This Row],[COMBINED]],STANDINGS_W[COMBINED],0),COLUMN(STANDINGS_W[PLACE IN LEAGUE]))</f>
        <v>5</v>
      </c>
      <c r="L858">
        <f>16-INDEX(STANDINGS_K[],MATCH(Table1[[#This Row],[COMBINED]],STANDINGS_K[COMBINED],0),COLUMN(STANDINGS_K[PLACE IN LEAGUE]))</f>
        <v>13</v>
      </c>
      <c r="M858">
        <f>16-INDEX(STANDINGS_SV[],MATCH(Table1[[#This Row],[COMBINED]],STANDINGS_SV[COMBINED],0),COLUMN(STANDINGS_SV[PLACE IN LEAGUE]))</f>
        <v>8</v>
      </c>
      <c r="N858">
        <f>SUM(Table1[[#This Row],[BA]:[SV]])</f>
        <v>58</v>
      </c>
      <c r="O858">
        <v>13</v>
      </c>
    </row>
    <row r="859" spans="1:15" x14ac:dyDescent="0.25">
      <c r="A859" t="s">
        <v>1200</v>
      </c>
      <c r="B859" t="s">
        <v>1197</v>
      </c>
      <c r="C859" t="str">
        <f>Table1[[#This Row],[League]]&amp;Table1[[#This Row],[Team]]</f>
        <v>$150 Draft Champions Feb 01 1:00 pm Lg.3642Pyrolitic Decomposition 9</v>
      </c>
      <c r="D859">
        <f>16-INDEX(STANDINGS_BA[],MATCH(Table1[[#This Row],[COMBINED]],STANDINGS_BA[COMBINED],0),COLUMN(STANDINGS_BA[PLACE IN LEAGUE]))</f>
        <v>11</v>
      </c>
      <c r="E859">
        <f>16-INDEX(STANDINGS_R[],MATCH(Table1[[#This Row],[COMBINED]],STANDINGS_R[COMBINED],0),COLUMN(STANDINGS_R[PLACE IN LEAGUE]))</f>
        <v>5</v>
      </c>
      <c r="F859">
        <f>16-INDEX(STANDINGS_HR[],MATCH(Table1[[#This Row],[COMBINED]],STANDINGS_HR[COMBINED],0),COLUMN(STANDINGS_HR[PLACE IN LEAGUE]))</f>
        <v>2</v>
      </c>
      <c r="G859">
        <f>16-INDEX(STANDINGS_RBI[],MATCH(Table1[[#This Row],[COMBINED]],STANDINGS_RBI[COMBINED],0),COLUMN(STANDINGS_RBI[PLACE IN LEAGUE]))</f>
        <v>4</v>
      </c>
      <c r="H859">
        <f>16-INDEX(STANDINGS_SB[],MATCH(Table1[[#This Row],[COMBINED]],STANDINGS_SB[COMBINED],0),COLUMN(STANDINGS_SB[PLACE IN LEAGUE]))</f>
        <v>12</v>
      </c>
      <c r="I859">
        <f>16-INDEX(STANDINGS_ERA[],MATCH(Table1[[#This Row],[COMBINED]],STANDINGS_ERA[COMBINED],0),COLUMN(STANDINGS_ERA[PLACE IN LEAGUE]))</f>
        <v>5</v>
      </c>
      <c r="J859">
        <f>16-INDEX(STANDINGS_WHIP[],MATCH(Table1[[#This Row],[COMBINED]],STANDINGS_WHIP[COMBINED],0),COLUMN(STANDINGS_WHIP[PLACE IN LEAGUE]))</f>
        <v>6</v>
      </c>
      <c r="K859">
        <f>16-INDEX(STANDINGS_W[],MATCH(Table1[[#This Row],[COMBINED]],STANDINGS_W[COMBINED],0),COLUMN(STANDINGS_W[PLACE IN LEAGUE]))</f>
        <v>3</v>
      </c>
      <c r="L859">
        <f>16-INDEX(STANDINGS_K[],MATCH(Table1[[#This Row],[COMBINED]],STANDINGS_K[COMBINED],0),COLUMN(STANDINGS_K[PLACE IN LEAGUE]))</f>
        <v>2</v>
      </c>
      <c r="M859">
        <f>16-INDEX(STANDINGS_SV[],MATCH(Table1[[#This Row],[COMBINED]],STANDINGS_SV[COMBINED],0),COLUMN(STANDINGS_SV[PLACE IN LEAGUE]))</f>
        <v>4</v>
      </c>
      <c r="N859">
        <f>SUM(Table1[[#This Row],[BA]:[SV]])</f>
        <v>54</v>
      </c>
      <c r="O859">
        <v>14</v>
      </c>
    </row>
    <row r="860" spans="1:15" x14ac:dyDescent="0.25">
      <c r="A860" t="s">
        <v>493</v>
      </c>
      <c r="B860" t="s">
        <v>1197</v>
      </c>
      <c r="C860" t="str">
        <f>Table1[[#This Row],[League]]&amp;Table1[[#This Row],[Team]]</f>
        <v>$150 Draft Champions Feb 01 1:00 pm Lg.3642A R O I D</v>
      </c>
      <c r="D860">
        <f>16-INDEX(STANDINGS_BA[],MATCH(Table1[[#This Row],[COMBINED]],STANDINGS_BA[COMBINED],0),COLUMN(STANDINGS_BA[PLACE IN LEAGUE]))</f>
        <v>1</v>
      </c>
      <c r="E860">
        <f>16-INDEX(STANDINGS_R[],MATCH(Table1[[#This Row],[COMBINED]],STANDINGS_R[COMBINED],0),COLUMN(STANDINGS_R[PLACE IN LEAGUE]))</f>
        <v>4</v>
      </c>
      <c r="F860">
        <f>16-INDEX(STANDINGS_HR[],MATCH(Table1[[#This Row],[COMBINED]],STANDINGS_HR[COMBINED],0),COLUMN(STANDINGS_HR[PLACE IN LEAGUE]))</f>
        <v>7</v>
      </c>
      <c r="G860">
        <f>16-INDEX(STANDINGS_RBI[],MATCH(Table1[[#This Row],[COMBINED]],STANDINGS_RBI[COMBINED],0),COLUMN(STANDINGS_RBI[PLACE IN LEAGUE]))</f>
        <v>1</v>
      </c>
      <c r="H860">
        <f>16-INDEX(STANDINGS_SB[],MATCH(Table1[[#This Row],[COMBINED]],STANDINGS_SB[COMBINED],0),COLUMN(STANDINGS_SB[PLACE IN LEAGUE]))</f>
        <v>4</v>
      </c>
      <c r="I860">
        <f>16-INDEX(STANDINGS_ERA[],MATCH(Table1[[#This Row],[COMBINED]],STANDINGS_ERA[COMBINED],0),COLUMN(STANDINGS_ERA[PLACE IN LEAGUE]))</f>
        <v>2</v>
      </c>
      <c r="J860">
        <f>16-INDEX(STANDINGS_WHIP[],MATCH(Table1[[#This Row],[COMBINED]],STANDINGS_WHIP[COMBINED],0),COLUMN(STANDINGS_WHIP[PLACE IN LEAGUE]))</f>
        <v>1</v>
      </c>
      <c r="K860">
        <f>16-INDEX(STANDINGS_W[],MATCH(Table1[[#This Row],[COMBINED]],STANDINGS_W[COMBINED],0),COLUMN(STANDINGS_W[PLACE IN LEAGUE]))</f>
        <v>1</v>
      </c>
      <c r="L860">
        <f>16-INDEX(STANDINGS_K[],MATCH(Table1[[#This Row],[COMBINED]],STANDINGS_K[COMBINED],0),COLUMN(STANDINGS_K[PLACE IN LEAGUE]))</f>
        <v>1</v>
      </c>
      <c r="M860">
        <f>16-INDEX(STANDINGS_SV[],MATCH(Table1[[#This Row],[COMBINED]],STANDINGS_SV[COMBINED],0),COLUMN(STANDINGS_SV[PLACE IN LEAGUE]))</f>
        <v>2</v>
      </c>
      <c r="N860">
        <f>SUM(Table1[[#This Row],[BA]:[SV]])</f>
        <v>24</v>
      </c>
      <c r="O860">
        <v>15</v>
      </c>
    </row>
    <row r="861" spans="1:15" x14ac:dyDescent="0.25">
      <c r="A861" t="s">
        <v>650</v>
      </c>
      <c r="B861" t="s">
        <v>1209</v>
      </c>
      <c r="C861" t="str">
        <f>Table1[[#This Row],[League]]&amp;Table1[[#This Row],[Team]]</f>
        <v>$150 Draft Champions Feb 02 1:00 pm Lg.3647Team Stein</v>
      </c>
      <c r="D861">
        <f>16-INDEX(STANDINGS_BA[],MATCH(Table1[[#This Row],[COMBINED]],STANDINGS_BA[COMBINED],0),COLUMN(STANDINGS_BA[PLACE IN LEAGUE]))</f>
        <v>10</v>
      </c>
      <c r="E861">
        <f>16-INDEX(STANDINGS_R[],MATCH(Table1[[#This Row],[COMBINED]],STANDINGS_R[COMBINED],0),COLUMN(STANDINGS_R[PLACE IN LEAGUE]))</f>
        <v>8</v>
      </c>
      <c r="F861">
        <f>16-INDEX(STANDINGS_HR[],MATCH(Table1[[#This Row],[COMBINED]],STANDINGS_HR[COMBINED],0),COLUMN(STANDINGS_HR[PLACE IN LEAGUE]))</f>
        <v>5</v>
      </c>
      <c r="G861">
        <f>16-INDEX(STANDINGS_RBI[],MATCH(Table1[[#This Row],[COMBINED]],STANDINGS_RBI[COMBINED],0),COLUMN(STANDINGS_RBI[PLACE IN LEAGUE]))</f>
        <v>12</v>
      </c>
      <c r="H861">
        <f>16-INDEX(STANDINGS_SB[],MATCH(Table1[[#This Row],[COMBINED]],STANDINGS_SB[COMBINED],0),COLUMN(STANDINGS_SB[PLACE IN LEAGUE]))</f>
        <v>15</v>
      </c>
      <c r="I861">
        <f>16-INDEX(STANDINGS_ERA[],MATCH(Table1[[#This Row],[COMBINED]],STANDINGS_ERA[COMBINED],0),COLUMN(STANDINGS_ERA[PLACE IN LEAGUE]))</f>
        <v>13</v>
      </c>
      <c r="J861">
        <f>16-INDEX(STANDINGS_WHIP[],MATCH(Table1[[#This Row],[COMBINED]],STANDINGS_WHIP[COMBINED],0),COLUMN(STANDINGS_WHIP[PLACE IN LEAGUE]))</f>
        <v>13</v>
      </c>
      <c r="K861">
        <f>16-INDEX(STANDINGS_W[],MATCH(Table1[[#This Row],[COMBINED]],STANDINGS_W[COMBINED],0),COLUMN(STANDINGS_W[PLACE IN LEAGUE]))</f>
        <v>10</v>
      </c>
      <c r="L861">
        <f>16-INDEX(STANDINGS_K[],MATCH(Table1[[#This Row],[COMBINED]],STANDINGS_K[COMBINED],0),COLUMN(STANDINGS_K[PLACE IN LEAGUE]))</f>
        <v>10</v>
      </c>
      <c r="M861">
        <f>16-INDEX(STANDINGS_SV[],MATCH(Table1[[#This Row],[COMBINED]],STANDINGS_SV[COMBINED],0),COLUMN(STANDINGS_SV[PLACE IN LEAGUE]))</f>
        <v>13</v>
      </c>
      <c r="N861">
        <f>SUM(Table1[[#This Row],[BA]:[SV]])</f>
        <v>109</v>
      </c>
      <c r="O861">
        <v>1</v>
      </c>
    </row>
    <row r="862" spans="1:15" x14ac:dyDescent="0.25">
      <c r="A862" t="s">
        <v>1212</v>
      </c>
      <c r="B862" t="s">
        <v>1209</v>
      </c>
      <c r="C862" t="str">
        <f>Table1[[#This Row],[League]]&amp;Table1[[#This Row],[Team]]</f>
        <v>$150 Draft Champions Feb 02 1:00 pm Lg.3647ShowtimeDC63</v>
      </c>
      <c r="D862">
        <f>16-INDEX(STANDINGS_BA[],MATCH(Table1[[#This Row],[COMBINED]],STANDINGS_BA[COMBINED],0),COLUMN(STANDINGS_BA[PLACE IN LEAGUE]))</f>
        <v>12</v>
      </c>
      <c r="E862">
        <f>16-INDEX(STANDINGS_R[],MATCH(Table1[[#This Row],[COMBINED]],STANDINGS_R[COMBINED],0),COLUMN(STANDINGS_R[PLACE IN LEAGUE]))</f>
        <v>15</v>
      </c>
      <c r="F862">
        <f>16-INDEX(STANDINGS_HR[],MATCH(Table1[[#This Row],[COMBINED]],STANDINGS_HR[COMBINED],0),COLUMN(STANDINGS_HR[PLACE IN LEAGUE]))</f>
        <v>15</v>
      </c>
      <c r="G862">
        <f>16-INDEX(STANDINGS_RBI[],MATCH(Table1[[#This Row],[COMBINED]],STANDINGS_RBI[COMBINED],0),COLUMN(STANDINGS_RBI[PLACE IN LEAGUE]))</f>
        <v>15</v>
      </c>
      <c r="H862">
        <f>16-INDEX(STANDINGS_SB[],MATCH(Table1[[#This Row],[COMBINED]],STANDINGS_SB[COMBINED],0),COLUMN(STANDINGS_SB[PLACE IN LEAGUE]))</f>
        <v>11</v>
      </c>
      <c r="I862">
        <f>16-INDEX(STANDINGS_ERA[],MATCH(Table1[[#This Row],[COMBINED]],STANDINGS_ERA[COMBINED],0),COLUMN(STANDINGS_ERA[PLACE IN LEAGUE]))</f>
        <v>6</v>
      </c>
      <c r="J862">
        <f>16-INDEX(STANDINGS_WHIP[],MATCH(Table1[[#This Row],[COMBINED]],STANDINGS_WHIP[COMBINED],0),COLUMN(STANDINGS_WHIP[PLACE IN LEAGUE]))</f>
        <v>5</v>
      </c>
      <c r="K862">
        <f>16-INDEX(STANDINGS_W[],MATCH(Table1[[#This Row],[COMBINED]],STANDINGS_W[COMBINED],0),COLUMN(STANDINGS_W[PLACE IN LEAGUE]))</f>
        <v>12</v>
      </c>
      <c r="L862">
        <f>16-INDEX(STANDINGS_K[],MATCH(Table1[[#This Row],[COMBINED]],STANDINGS_K[COMBINED],0),COLUMN(STANDINGS_K[PLACE IN LEAGUE]))</f>
        <v>12</v>
      </c>
      <c r="M862">
        <f>16-INDEX(STANDINGS_SV[],MATCH(Table1[[#This Row],[COMBINED]],STANDINGS_SV[COMBINED],0),COLUMN(STANDINGS_SV[PLACE IN LEAGUE]))</f>
        <v>1</v>
      </c>
      <c r="N862">
        <f>SUM(Table1[[#This Row],[BA]:[SV]])</f>
        <v>104</v>
      </c>
      <c r="O862">
        <v>2</v>
      </c>
    </row>
    <row r="863" spans="1:15" x14ac:dyDescent="0.25">
      <c r="A863" t="s">
        <v>1218</v>
      </c>
      <c r="B863" t="s">
        <v>1209</v>
      </c>
      <c r="C863" t="str">
        <f>Table1[[#This Row],[League]]&amp;Table1[[#This Row],[Team]]</f>
        <v>$150 Draft Champions Feb 02 1:00 pm Lg.3647Chimi-F'ing-Changas</v>
      </c>
      <c r="D863">
        <f>16-INDEX(STANDINGS_BA[],MATCH(Table1[[#This Row],[COMBINED]],STANDINGS_BA[COMBINED],0),COLUMN(STANDINGS_BA[PLACE IN LEAGUE]))</f>
        <v>4</v>
      </c>
      <c r="E863">
        <f>16-INDEX(STANDINGS_R[],MATCH(Table1[[#This Row],[COMBINED]],STANDINGS_R[COMBINED],0),COLUMN(STANDINGS_R[PLACE IN LEAGUE]))</f>
        <v>10</v>
      </c>
      <c r="F863">
        <f>16-INDEX(STANDINGS_HR[],MATCH(Table1[[#This Row],[COMBINED]],STANDINGS_HR[COMBINED],0),COLUMN(STANDINGS_HR[PLACE IN LEAGUE]))</f>
        <v>13</v>
      </c>
      <c r="G863">
        <f>16-INDEX(STANDINGS_RBI[],MATCH(Table1[[#This Row],[COMBINED]],STANDINGS_RBI[COMBINED],0),COLUMN(STANDINGS_RBI[PLACE IN LEAGUE]))</f>
        <v>13</v>
      </c>
      <c r="H863">
        <f>16-INDEX(STANDINGS_SB[],MATCH(Table1[[#This Row],[COMBINED]],STANDINGS_SB[COMBINED],0),COLUMN(STANDINGS_SB[PLACE IN LEAGUE]))</f>
        <v>13</v>
      </c>
      <c r="I863">
        <f>16-INDEX(STANDINGS_ERA[],MATCH(Table1[[#This Row],[COMBINED]],STANDINGS_ERA[COMBINED],0),COLUMN(STANDINGS_ERA[PLACE IN LEAGUE]))</f>
        <v>9</v>
      </c>
      <c r="J863">
        <f>16-INDEX(STANDINGS_WHIP[],MATCH(Table1[[#This Row],[COMBINED]],STANDINGS_WHIP[COMBINED],0),COLUMN(STANDINGS_WHIP[PLACE IN LEAGUE]))</f>
        <v>12</v>
      </c>
      <c r="K863">
        <f>16-INDEX(STANDINGS_W[],MATCH(Table1[[#This Row],[COMBINED]],STANDINGS_W[COMBINED],0),COLUMN(STANDINGS_W[PLACE IN LEAGUE]))</f>
        <v>9</v>
      </c>
      <c r="L863">
        <f>16-INDEX(STANDINGS_K[],MATCH(Table1[[#This Row],[COMBINED]],STANDINGS_K[COMBINED],0),COLUMN(STANDINGS_K[PLACE IN LEAGUE]))</f>
        <v>11</v>
      </c>
      <c r="M863">
        <f>16-INDEX(STANDINGS_SV[],MATCH(Table1[[#This Row],[COMBINED]],STANDINGS_SV[COMBINED],0),COLUMN(STANDINGS_SV[PLACE IN LEAGUE]))</f>
        <v>8</v>
      </c>
      <c r="N863">
        <f>SUM(Table1[[#This Row],[BA]:[SV]])</f>
        <v>102</v>
      </c>
      <c r="O863">
        <v>3</v>
      </c>
    </row>
    <row r="864" spans="1:15" x14ac:dyDescent="0.25">
      <c r="A864" t="s">
        <v>1216</v>
      </c>
      <c r="B864" t="s">
        <v>1209</v>
      </c>
      <c r="C864" t="str">
        <f>Table1[[#This Row],[League]]&amp;Table1[[#This Row],[Team]]</f>
        <v>$150 Draft Champions Feb 02 1:00 pm Lg.3647Thebeau 5</v>
      </c>
      <c r="D864">
        <f>16-INDEX(STANDINGS_BA[],MATCH(Table1[[#This Row],[COMBINED]],STANDINGS_BA[COMBINED],0),COLUMN(STANDINGS_BA[PLACE IN LEAGUE]))</f>
        <v>6</v>
      </c>
      <c r="E864">
        <f>16-INDEX(STANDINGS_R[],MATCH(Table1[[#This Row],[COMBINED]],STANDINGS_R[COMBINED],0),COLUMN(STANDINGS_R[PLACE IN LEAGUE]))</f>
        <v>11</v>
      </c>
      <c r="F864">
        <f>16-INDEX(STANDINGS_HR[],MATCH(Table1[[#This Row],[COMBINED]],STANDINGS_HR[COMBINED],0),COLUMN(STANDINGS_HR[PLACE IN LEAGUE]))</f>
        <v>12</v>
      </c>
      <c r="G864">
        <f>16-INDEX(STANDINGS_RBI[],MATCH(Table1[[#This Row],[COMBINED]],STANDINGS_RBI[COMBINED],0),COLUMN(STANDINGS_RBI[PLACE IN LEAGUE]))</f>
        <v>7</v>
      </c>
      <c r="H864">
        <f>16-INDEX(STANDINGS_SB[],MATCH(Table1[[#This Row],[COMBINED]],STANDINGS_SB[COMBINED],0),COLUMN(STANDINGS_SB[PLACE IN LEAGUE]))</f>
        <v>14</v>
      </c>
      <c r="I864">
        <f>16-INDEX(STANDINGS_ERA[],MATCH(Table1[[#This Row],[COMBINED]],STANDINGS_ERA[COMBINED],0),COLUMN(STANDINGS_ERA[PLACE IN LEAGUE]))</f>
        <v>8</v>
      </c>
      <c r="J864">
        <f>16-INDEX(STANDINGS_WHIP[],MATCH(Table1[[#This Row],[COMBINED]],STANDINGS_WHIP[COMBINED],0),COLUMN(STANDINGS_WHIP[PLACE IN LEAGUE]))</f>
        <v>10</v>
      </c>
      <c r="K864">
        <f>16-INDEX(STANDINGS_W[],MATCH(Table1[[#This Row],[COMBINED]],STANDINGS_W[COMBINED],0),COLUMN(STANDINGS_W[PLACE IN LEAGUE]))</f>
        <v>15</v>
      </c>
      <c r="L864">
        <f>16-INDEX(STANDINGS_K[],MATCH(Table1[[#This Row],[COMBINED]],STANDINGS_K[COMBINED],0),COLUMN(STANDINGS_K[PLACE IN LEAGUE]))</f>
        <v>15</v>
      </c>
      <c r="M864">
        <f>16-INDEX(STANDINGS_SV[],MATCH(Table1[[#This Row],[COMBINED]],STANDINGS_SV[COMBINED],0),COLUMN(STANDINGS_SV[PLACE IN LEAGUE]))</f>
        <v>3</v>
      </c>
      <c r="N864">
        <f>SUM(Table1[[#This Row],[BA]:[SV]])</f>
        <v>101</v>
      </c>
      <c r="O864">
        <v>4</v>
      </c>
    </row>
    <row r="865" spans="1:15" x14ac:dyDescent="0.25">
      <c r="A865" t="s">
        <v>1221</v>
      </c>
      <c r="B865" t="s">
        <v>1209</v>
      </c>
      <c r="C865" t="str">
        <f>Table1[[#This Row],[League]]&amp;Table1[[#This Row],[Team]]</f>
        <v>$150 Draft Champions Feb 02 1:00 pm Lg.3647sLim picKens</v>
      </c>
      <c r="D865">
        <f>16-INDEX(STANDINGS_BA[],MATCH(Table1[[#This Row],[COMBINED]],STANDINGS_BA[COMBINED],0),COLUMN(STANDINGS_BA[PLACE IN LEAGUE]))</f>
        <v>1</v>
      </c>
      <c r="E865">
        <f>16-INDEX(STANDINGS_R[],MATCH(Table1[[#This Row],[COMBINED]],STANDINGS_R[COMBINED],0),COLUMN(STANDINGS_R[PLACE IN LEAGUE]))</f>
        <v>6</v>
      </c>
      <c r="F865">
        <f>16-INDEX(STANDINGS_HR[],MATCH(Table1[[#This Row],[COMBINED]],STANDINGS_HR[COMBINED],0),COLUMN(STANDINGS_HR[PLACE IN LEAGUE]))</f>
        <v>9</v>
      </c>
      <c r="G865">
        <f>16-INDEX(STANDINGS_RBI[],MATCH(Table1[[#This Row],[COMBINED]],STANDINGS_RBI[COMBINED],0),COLUMN(STANDINGS_RBI[PLACE IN LEAGUE]))</f>
        <v>8</v>
      </c>
      <c r="H865">
        <f>16-INDEX(STANDINGS_SB[],MATCH(Table1[[#This Row],[COMBINED]],STANDINGS_SB[COMBINED],0),COLUMN(STANDINGS_SB[PLACE IN LEAGUE]))</f>
        <v>6</v>
      </c>
      <c r="I865">
        <f>16-INDEX(STANDINGS_ERA[],MATCH(Table1[[#This Row],[COMBINED]],STANDINGS_ERA[COMBINED],0),COLUMN(STANDINGS_ERA[PLACE IN LEAGUE]))</f>
        <v>15</v>
      </c>
      <c r="J865">
        <f>16-INDEX(STANDINGS_WHIP[],MATCH(Table1[[#This Row],[COMBINED]],STANDINGS_WHIP[COMBINED],0),COLUMN(STANDINGS_WHIP[PLACE IN LEAGUE]))</f>
        <v>15</v>
      </c>
      <c r="K865">
        <f>16-INDEX(STANDINGS_W[],MATCH(Table1[[#This Row],[COMBINED]],STANDINGS_W[COMBINED],0),COLUMN(STANDINGS_W[PLACE IN LEAGUE]))</f>
        <v>14</v>
      </c>
      <c r="L865">
        <f>16-INDEX(STANDINGS_K[],MATCH(Table1[[#This Row],[COMBINED]],STANDINGS_K[COMBINED],0),COLUMN(STANDINGS_K[PLACE IN LEAGUE]))</f>
        <v>13</v>
      </c>
      <c r="M865">
        <f>16-INDEX(STANDINGS_SV[],MATCH(Table1[[#This Row],[COMBINED]],STANDINGS_SV[COMBINED],0),COLUMN(STANDINGS_SV[PLACE IN LEAGUE]))</f>
        <v>7</v>
      </c>
      <c r="N865">
        <f>SUM(Table1[[#This Row],[BA]:[SV]])</f>
        <v>94</v>
      </c>
      <c r="O865">
        <v>5</v>
      </c>
    </row>
    <row r="866" spans="1:15" x14ac:dyDescent="0.25">
      <c r="A866" t="s">
        <v>1210</v>
      </c>
      <c r="B866" t="s">
        <v>1209</v>
      </c>
      <c r="C866" t="str">
        <f>Table1[[#This Row],[League]]&amp;Table1[[#This Row],[Team]]</f>
        <v>$150 Draft Champions Feb 02 1:00 pm Lg.3647Ithaca Bombers</v>
      </c>
      <c r="D866">
        <f>16-INDEX(STANDINGS_BA[],MATCH(Table1[[#This Row],[COMBINED]],STANDINGS_BA[COMBINED],0),COLUMN(STANDINGS_BA[PLACE IN LEAGUE]))</f>
        <v>14</v>
      </c>
      <c r="E866">
        <f>16-INDEX(STANDINGS_R[],MATCH(Table1[[#This Row],[COMBINED]],STANDINGS_R[COMBINED],0),COLUMN(STANDINGS_R[PLACE IN LEAGUE]))</f>
        <v>9</v>
      </c>
      <c r="F866">
        <f>16-INDEX(STANDINGS_HR[],MATCH(Table1[[#This Row],[COMBINED]],STANDINGS_HR[COMBINED],0),COLUMN(STANDINGS_HR[PLACE IN LEAGUE]))</f>
        <v>8</v>
      </c>
      <c r="G866">
        <f>16-INDEX(STANDINGS_RBI[],MATCH(Table1[[#This Row],[COMBINED]],STANDINGS_RBI[COMBINED],0),COLUMN(STANDINGS_RBI[PLACE IN LEAGUE]))</f>
        <v>10</v>
      </c>
      <c r="H866">
        <f>16-INDEX(STANDINGS_SB[],MATCH(Table1[[#This Row],[COMBINED]],STANDINGS_SB[COMBINED],0),COLUMN(STANDINGS_SB[PLACE IN LEAGUE]))</f>
        <v>12</v>
      </c>
      <c r="I866">
        <f>16-INDEX(STANDINGS_ERA[],MATCH(Table1[[#This Row],[COMBINED]],STANDINGS_ERA[COMBINED],0),COLUMN(STANDINGS_ERA[PLACE IN LEAGUE]))</f>
        <v>7</v>
      </c>
      <c r="J866">
        <f>16-INDEX(STANDINGS_WHIP[],MATCH(Table1[[#This Row],[COMBINED]],STANDINGS_WHIP[COMBINED],0),COLUMN(STANDINGS_WHIP[PLACE IN LEAGUE]))</f>
        <v>7</v>
      </c>
      <c r="K866">
        <f>16-INDEX(STANDINGS_W[],MATCH(Table1[[#This Row],[COMBINED]],STANDINGS_W[COMBINED],0),COLUMN(STANDINGS_W[PLACE IN LEAGUE]))</f>
        <v>3</v>
      </c>
      <c r="L866">
        <f>16-INDEX(STANDINGS_K[],MATCH(Table1[[#This Row],[COMBINED]],STANDINGS_K[COMBINED],0),COLUMN(STANDINGS_K[PLACE IN LEAGUE]))</f>
        <v>6</v>
      </c>
      <c r="M866">
        <f>16-INDEX(STANDINGS_SV[],MATCH(Table1[[#This Row],[COMBINED]],STANDINGS_SV[COMBINED],0),COLUMN(STANDINGS_SV[PLACE IN LEAGUE]))</f>
        <v>14</v>
      </c>
      <c r="N866">
        <f>SUM(Table1[[#This Row],[BA]:[SV]])</f>
        <v>90</v>
      </c>
      <c r="O866">
        <v>6</v>
      </c>
    </row>
    <row r="867" spans="1:15" x14ac:dyDescent="0.25">
      <c r="A867" t="s">
        <v>1211</v>
      </c>
      <c r="B867" t="s">
        <v>1209</v>
      </c>
      <c r="C867" t="str">
        <f>Table1[[#This Row],[League]]&amp;Table1[[#This Row],[Team]]</f>
        <v>$150 Draft Champions Feb 02 1:00 pm Lg.3647Saveless in Seattle</v>
      </c>
      <c r="D867">
        <f>16-INDEX(STANDINGS_BA[],MATCH(Table1[[#This Row],[COMBINED]],STANDINGS_BA[COMBINED],0),COLUMN(STANDINGS_BA[PLACE IN LEAGUE]))</f>
        <v>13</v>
      </c>
      <c r="E867">
        <f>16-INDEX(STANDINGS_R[],MATCH(Table1[[#This Row],[COMBINED]],STANDINGS_R[COMBINED],0),COLUMN(STANDINGS_R[PLACE IN LEAGUE]))</f>
        <v>14</v>
      </c>
      <c r="F867">
        <f>16-INDEX(STANDINGS_HR[],MATCH(Table1[[#This Row],[COMBINED]],STANDINGS_HR[COMBINED],0),COLUMN(STANDINGS_HR[PLACE IN LEAGUE]))</f>
        <v>6</v>
      </c>
      <c r="G867">
        <f>16-INDEX(STANDINGS_RBI[],MATCH(Table1[[#This Row],[COMBINED]],STANDINGS_RBI[COMBINED],0),COLUMN(STANDINGS_RBI[PLACE IN LEAGUE]))</f>
        <v>14</v>
      </c>
      <c r="H867">
        <f>16-INDEX(STANDINGS_SB[],MATCH(Table1[[#This Row],[COMBINED]],STANDINGS_SB[COMBINED],0),COLUMN(STANDINGS_SB[PLACE IN LEAGUE]))</f>
        <v>9</v>
      </c>
      <c r="I867">
        <f>16-INDEX(STANDINGS_ERA[],MATCH(Table1[[#This Row],[COMBINED]],STANDINGS_ERA[COMBINED],0),COLUMN(STANDINGS_ERA[PLACE IN LEAGUE]))</f>
        <v>4</v>
      </c>
      <c r="J867">
        <f>16-INDEX(STANDINGS_WHIP[],MATCH(Table1[[#This Row],[COMBINED]],STANDINGS_WHIP[COMBINED],0),COLUMN(STANDINGS_WHIP[PLACE IN LEAGUE]))</f>
        <v>6</v>
      </c>
      <c r="K867">
        <f>16-INDEX(STANDINGS_W[],MATCH(Table1[[#This Row],[COMBINED]],STANDINGS_W[COMBINED],0),COLUMN(STANDINGS_W[PLACE IN LEAGUE]))</f>
        <v>8</v>
      </c>
      <c r="L867">
        <f>16-INDEX(STANDINGS_K[],MATCH(Table1[[#This Row],[COMBINED]],STANDINGS_K[COMBINED],0),COLUMN(STANDINGS_K[PLACE IN LEAGUE]))</f>
        <v>9</v>
      </c>
      <c r="M867">
        <f>16-INDEX(STANDINGS_SV[],MATCH(Table1[[#This Row],[COMBINED]],STANDINGS_SV[COMBINED],0),COLUMN(STANDINGS_SV[PLACE IN LEAGUE]))</f>
        <v>2</v>
      </c>
      <c r="N867">
        <f>SUM(Table1[[#This Row],[BA]:[SV]])</f>
        <v>85</v>
      </c>
      <c r="O867">
        <v>7</v>
      </c>
    </row>
    <row r="868" spans="1:15" x14ac:dyDescent="0.25">
      <c r="A868" t="s">
        <v>1214</v>
      </c>
      <c r="B868" t="s">
        <v>1209</v>
      </c>
      <c r="C868" t="str">
        <f>Table1[[#This Row],[League]]&amp;Table1[[#This Row],[Team]]</f>
        <v>$150 Draft Champions Feb 02 1:00 pm Lg.3647Rollie's Stache</v>
      </c>
      <c r="D868">
        <f>16-INDEX(STANDINGS_BA[],MATCH(Table1[[#This Row],[COMBINED]],STANDINGS_BA[COMBINED],0),COLUMN(STANDINGS_BA[PLACE IN LEAGUE]))</f>
        <v>9</v>
      </c>
      <c r="E868">
        <f>16-INDEX(STANDINGS_R[],MATCH(Table1[[#This Row],[COMBINED]],STANDINGS_R[COMBINED],0),COLUMN(STANDINGS_R[PLACE IN LEAGUE]))</f>
        <v>12</v>
      </c>
      <c r="F868">
        <f>16-INDEX(STANDINGS_HR[],MATCH(Table1[[#This Row],[COMBINED]],STANDINGS_HR[COMBINED],0),COLUMN(STANDINGS_HR[PLACE IN LEAGUE]))</f>
        <v>7</v>
      </c>
      <c r="G868">
        <f>16-INDEX(STANDINGS_RBI[],MATCH(Table1[[#This Row],[COMBINED]],STANDINGS_RBI[COMBINED],0),COLUMN(STANDINGS_RBI[PLACE IN LEAGUE]))</f>
        <v>4</v>
      </c>
      <c r="H868">
        <f>16-INDEX(STANDINGS_SB[],MATCH(Table1[[#This Row],[COMBINED]],STANDINGS_SB[COMBINED],0),COLUMN(STANDINGS_SB[PLACE IN LEAGUE]))</f>
        <v>3</v>
      </c>
      <c r="I868">
        <f>16-INDEX(STANDINGS_ERA[],MATCH(Table1[[#This Row],[COMBINED]],STANDINGS_ERA[COMBINED],0),COLUMN(STANDINGS_ERA[PLACE IN LEAGUE]))</f>
        <v>12</v>
      </c>
      <c r="J868">
        <f>16-INDEX(STANDINGS_WHIP[],MATCH(Table1[[#This Row],[COMBINED]],STANDINGS_WHIP[COMBINED],0),COLUMN(STANDINGS_WHIP[PLACE IN LEAGUE]))</f>
        <v>11</v>
      </c>
      <c r="K868">
        <f>16-INDEX(STANDINGS_W[],MATCH(Table1[[#This Row],[COMBINED]],STANDINGS_W[COMBINED],0),COLUMN(STANDINGS_W[PLACE IN LEAGUE]))</f>
        <v>11</v>
      </c>
      <c r="L868">
        <f>16-INDEX(STANDINGS_K[],MATCH(Table1[[#This Row],[COMBINED]],STANDINGS_K[COMBINED],0),COLUMN(STANDINGS_K[PLACE IN LEAGUE]))</f>
        <v>8</v>
      </c>
      <c r="M868">
        <f>16-INDEX(STANDINGS_SV[],MATCH(Table1[[#This Row],[COMBINED]],STANDINGS_SV[COMBINED],0),COLUMN(STANDINGS_SV[PLACE IN LEAGUE]))</f>
        <v>6</v>
      </c>
      <c r="N868">
        <f>SUM(Table1[[#This Row],[BA]:[SV]])</f>
        <v>83</v>
      </c>
      <c r="O868">
        <v>8</v>
      </c>
    </row>
    <row r="869" spans="1:15" x14ac:dyDescent="0.25">
      <c r="A869" t="s">
        <v>418</v>
      </c>
      <c r="B869" t="s">
        <v>1209</v>
      </c>
      <c r="C869" t="str">
        <f>Table1[[#This Row],[League]]&amp;Table1[[#This Row],[Team]]</f>
        <v>$150 Draft Champions Feb 02 1:00 pm Lg.3647Team Damico</v>
      </c>
      <c r="D869">
        <f>16-INDEX(STANDINGS_BA[],MATCH(Table1[[#This Row],[COMBINED]],STANDINGS_BA[COMBINED],0),COLUMN(STANDINGS_BA[PLACE IN LEAGUE]))</f>
        <v>8</v>
      </c>
      <c r="E869">
        <f>16-INDEX(STANDINGS_R[],MATCH(Table1[[#This Row],[COMBINED]],STANDINGS_R[COMBINED],0),COLUMN(STANDINGS_R[PLACE IN LEAGUE]))</f>
        <v>2</v>
      </c>
      <c r="F869">
        <f>16-INDEX(STANDINGS_HR[],MATCH(Table1[[#This Row],[COMBINED]],STANDINGS_HR[COMBINED],0),COLUMN(STANDINGS_HR[PLACE IN LEAGUE]))</f>
        <v>2</v>
      </c>
      <c r="G869">
        <f>16-INDEX(STANDINGS_RBI[],MATCH(Table1[[#This Row],[COMBINED]],STANDINGS_RBI[COMBINED],0),COLUMN(STANDINGS_RBI[PLACE IN LEAGUE]))</f>
        <v>2</v>
      </c>
      <c r="H869">
        <f>16-INDEX(STANDINGS_SB[],MATCH(Table1[[#This Row],[COMBINED]],STANDINGS_SB[COMBINED],0),COLUMN(STANDINGS_SB[PLACE IN LEAGUE]))</f>
        <v>2</v>
      </c>
      <c r="I869">
        <f>16-INDEX(STANDINGS_ERA[],MATCH(Table1[[#This Row],[COMBINED]],STANDINGS_ERA[COMBINED],0),COLUMN(STANDINGS_ERA[PLACE IN LEAGUE]))</f>
        <v>11</v>
      </c>
      <c r="J869">
        <f>16-INDEX(STANDINGS_WHIP[],MATCH(Table1[[#This Row],[COMBINED]],STANDINGS_WHIP[COMBINED],0),COLUMN(STANDINGS_WHIP[PLACE IN LEAGUE]))</f>
        <v>9</v>
      </c>
      <c r="K869">
        <f>16-INDEX(STANDINGS_W[],MATCH(Table1[[#This Row],[COMBINED]],STANDINGS_W[COMBINED],0),COLUMN(STANDINGS_W[PLACE IN LEAGUE]))</f>
        <v>13</v>
      </c>
      <c r="L869">
        <f>16-INDEX(STANDINGS_K[],MATCH(Table1[[#This Row],[COMBINED]],STANDINGS_K[COMBINED],0),COLUMN(STANDINGS_K[PLACE IN LEAGUE]))</f>
        <v>14</v>
      </c>
      <c r="M869">
        <f>16-INDEX(STANDINGS_SV[],MATCH(Table1[[#This Row],[COMBINED]],STANDINGS_SV[COMBINED],0),COLUMN(STANDINGS_SV[PLACE IN LEAGUE]))</f>
        <v>10</v>
      </c>
      <c r="N869">
        <f>SUM(Table1[[#This Row],[BA]:[SV]])</f>
        <v>73</v>
      </c>
      <c r="O869">
        <v>9</v>
      </c>
    </row>
    <row r="870" spans="1:15" x14ac:dyDescent="0.25">
      <c r="A870" t="s">
        <v>1217</v>
      </c>
      <c r="B870" t="s">
        <v>1209</v>
      </c>
      <c r="C870" t="str">
        <f>Table1[[#This Row],[League]]&amp;Table1[[#This Row],[Team]]</f>
        <v>$150 Draft Champions Feb 02 1:00 pm Lg.3647zima.......</v>
      </c>
      <c r="D870">
        <f>16-INDEX(STANDINGS_BA[],MATCH(Table1[[#This Row],[COMBINED]],STANDINGS_BA[COMBINED],0),COLUMN(STANDINGS_BA[PLACE IN LEAGUE]))</f>
        <v>5</v>
      </c>
      <c r="E870">
        <f>16-INDEX(STANDINGS_R[],MATCH(Table1[[#This Row],[COMBINED]],STANDINGS_R[COMBINED],0),COLUMN(STANDINGS_R[PLACE IN LEAGUE]))</f>
        <v>4</v>
      </c>
      <c r="F870">
        <f>16-INDEX(STANDINGS_HR[],MATCH(Table1[[#This Row],[COMBINED]],STANDINGS_HR[COMBINED],0),COLUMN(STANDINGS_HR[PLACE IN LEAGUE]))</f>
        <v>3</v>
      </c>
      <c r="G870">
        <f>16-INDEX(STANDINGS_RBI[],MATCH(Table1[[#This Row],[COMBINED]],STANDINGS_RBI[COMBINED],0),COLUMN(STANDINGS_RBI[PLACE IN LEAGUE]))</f>
        <v>5</v>
      </c>
      <c r="H870">
        <f>16-INDEX(STANDINGS_SB[],MATCH(Table1[[#This Row],[COMBINED]],STANDINGS_SB[COMBINED],0),COLUMN(STANDINGS_SB[PLACE IN LEAGUE]))</f>
        <v>4</v>
      </c>
      <c r="I870">
        <f>16-INDEX(STANDINGS_ERA[],MATCH(Table1[[#This Row],[COMBINED]],STANDINGS_ERA[COMBINED],0),COLUMN(STANDINGS_ERA[PLACE IN LEAGUE]))</f>
        <v>14</v>
      </c>
      <c r="J870">
        <f>16-INDEX(STANDINGS_WHIP[],MATCH(Table1[[#This Row],[COMBINED]],STANDINGS_WHIP[COMBINED],0),COLUMN(STANDINGS_WHIP[PLACE IN LEAGUE]))</f>
        <v>14</v>
      </c>
      <c r="K870">
        <f>16-INDEX(STANDINGS_W[],MATCH(Table1[[#This Row],[COMBINED]],STANDINGS_W[COMBINED],0),COLUMN(STANDINGS_W[PLACE IN LEAGUE]))</f>
        <v>2</v>
      </c>
      <c r="L870">
        <f>16-INDEX(STANDINGS_K[],MATCH(Table1[[#This Row],[COMBINED]],STANDINGS_K[COMBINED],0),COLUMN(STANDINGS_K[PLACE IN LEAGUE]))</f>
        <v>7</v>
      </c>
      <c r="M870">
        <f>16-INDEX(STANDINGS_SV[],MATCH(Table1[[#This Row],[COMBINED]],STANDINGS_SV[COMBINED],0),COLUMN(STANDINGS_SV[PLACE IN LEAGUE]))</f>
        <v>15</v>
      </c>
      <c r="N870">
        <f>SUM(Table1[[#This Row],[BA]:[SV]])</f>
        <v>73</v>
      </c>
      <c r="O870">
        <v>10</v>
      </c>
    </row>
    <row r="871" spans="1:15" x14ac:dyDescent="0.25">
      <c r="A871" t="s">
        <v>1208</v>
      </c>
      <c r="B871" t="s">
        <v>1209</v>
      </c>
      <c r="C871" t="str">
        <f>Table1[[#This Row],[League]]&amp;Table1[[#This Row],[Team]]</f>
        <v>$150 Draft Champions Feb 02 1:00 pm Lg.3647Team Daughtry</v>
      </c>
      <c r="D871">
        <f>16-INDEX(STANDINGS_BA[],MATCH(Table1[[#This Row],[COMBINED]],STANDINGS_BA[COMBINED],0),COLUMN(STANDINGS_BA[PLACE IN LEAGUE]))</f>
        <v>15</v>
      </c>
      <c r="E871">
        <f>16-INDEX(STANDINGS_R[],MATCH(Table1[[#This Row],[COMBINED]],STANDINGS_R[COMBINED],0),COLUMN(STANDINGS_R[PLACE IN LEAGUE]))</f>
        <v>13</v>
      </c>
      <c r="F871">
        <f>16-INDEX(STANDINGS_HR[],MATCH(Table1[[#This Row],[COMBINED]],STANDINGS_HR[COMBINED],0),COLUMN(STANDINGS_HR[PLACE IN LEAGUE]))</f>
        <v>14</v>
      </c>
      <c r="G871">
        <f>16-INDEX(STANDINGS_RBI[],MATCH(Table1[[#This Row],[COMBINED]],STANDINGS_RBI[COMBINED],0),COLUMN(STANDINGS_RBI[PLACE IN LEAGUE]))</f>
        <v>9</v>
      </c>
      <c r="H871">
        <f>16-INDEX(STANDINGS_SB[],MATCH(Table1[[#This Row],[COMBINED]],STANDINGS_SB[COMBINED],0),COLUMN(STANDINGS_SB[PLACE IN LEAGUE]))</f>
        <v>8</v>
      </c>
      <c r="I871">
        <f>16-INDEX(STANDINGS_ERA[],MATCH(Table1[[#This Row],[COMBINED]],STANDINGS_ERA[COMBINED],0),COLUMN(STANDINGS_ERA[PLACE IN LEAGUE]))</f>
        <v>2</v>
      </c>
      <c r="J871">
        <f>16-INDEX(STANDINGS_WHIP[],MATCH(Table1[[#This Row],[COMBINED]],STANDINGS_WHIP[COMBINED],0),COLUMN(STANDINGS_WHIP[PLACE IN LEAGUE]))</f>
        <v>3</v>
      </c>
      <c r="K871">
        <f>16-INDEX(STANDINGS_W[],MATCH(Table1[[#This Row],[COMBINED]],STANDINGS_W[COMBINED],0),COLUMN(STANDINGS_W[PLACE IN LEAGUE]))</f>
        <v>1</v>
      </c>
      <c r="L871">
        <f>16-INDEX(STANDINGS_K[],MATCH(Table1[[#This Row],[COMBINED]],STANDINGS_K[COMBINED],0),COLUMN(STANDINGS_K[PLACE IN LEAGUE]))</f>
        <v>1</v>
      </c>
      <c r="M871">
        <f>16-INDEX(STANDINGS_SV[],MATCH(Table1[[#This Row],[COMBINED]],STANDINGS_SV[COMBINED],0),COLUMN(STANDINGS_SV[PLACE IN LEAGUE]))</f>
        <v>5</v>
      </c>
      <c r="N871">
        <f>SUM(Table1[[#This Row],[BA]:[SV]])</f>
        <v>71</v>
      </c>
      <c r="O871">
        <v>11</v>
      </c>
    </row>
    <row r="872" spans="1:15" x14ac:dyDescent="0.25">
      <c r="A872" t="s">
        <v>1220</v>
      </c>
      <c r="B872" t="s">
        <v>1209</v>
      </c>
      <c r="C872" t="str">
        <f>Table1[[#This Row],[League]]&amp;Table1[[#This Row],[Team]]</f>
        <v>$150 Draft Champions Feb 02 1:00 pm Lg.3647Hershel's Walkers</v>
      </c>
      <c r="D872">
        <f>16-INDEX(STANDINGS_BA[],MATCH(Table1[[#This Row],[COMBINED]],STANDINGS_BA[COMBINED],0),COLUMN(STANDINGS_BA[PLACE IN LEAGUE]))</f>
        <v>2</v>
      </c>
      <c r="E872">
        <f>16-INDEX(STANDINGS_R[],MATCH(Table1[[#This Row],[COMBINED]],STANDINGS_R[COMBINED],0),COLUMN(STANDINGS_R[PLACE IN LEAGUE]))</f>
        <v>3</v>
      </c>
      <c r="F872">
        <f>16-INDEX(STANDINGS_HR[],MATCH(Table1[[#This Row],[COMBINED]],STANDINGS_HR[COMBINED],0),COLUMN(STANDINGS_HR[PLACE IN LEAGUE]))</f>
        <v>10</v>
      </c>
      <c r="G872">
        <f>16-INDEX(STANDINGS_RBI[],MATCH(Table1[[#This Row],[COMBINED]],STANDINGS_RBI[COMBINED],0),COLUMN(STANDINGS_RBI[PLACE IN LEAGUE]))</f>
        <v>6</v>
      </c>
      <c r="H872">
        <f>16-INDEX(STANDINGS_SB[],MATCH(Table1[[#This Row],[COMBINED]],STANDINGS_SB[COMBINED],0),COLUMN(STANDINGS_SB[PLACE IN LEAGUE]))</f>
        <v>7</v>
      </c>
      <c r="I872">
        <f>16-INDEX(STANDINGS_ERA[],MATCH(Table1[[#This Row],[COMBINED]],STANDINGS_ERA[COMBINED],0),COLUMN(STANDINGS_ERA[PLACE IN LEAGUE]))</f>
        <v>10</v>
      </c>
      <c r="J872">
        <f>16-INDEX(STANDINGS_WHIP[],MATCH(Table1[[#This Row],[COMBINED]],STANDINGS_WHIP[COMBINED],0),COLUMN(STANDINGS_WHIP[PLACE IN LEAGUE]))</f>
        <v>8</v>
      </c>
      <c r="K872">
        <f>16-INDEX(STANDINGS_W[],MATCH(Table1[[#This Row],[COMBINED]],STANDINGS_W[COMBINED],0),COLUMN(STANDINGS_W[PLACE IN LEAGUE]))</f>
        <v>4</v>
      </c>
      <c r="L872">
        <f>16-INDEX(STANDINGS_K[],MATCH(Table1[[#This Row],[COMBINED]],STANDINGS_K[COMBINED],0),COLUMN(STANDINGS_K[PLACE IN LEAGUE]))</f>
        <v>4</v>
      </c>
      <c r="M872">
        <f>16-INDEX(STANDINGS_SV[],MATCH(Table1[[#This Row],[COMBINED]],STANDINGS_SV[COMBINED],0),COLUMN(STANDINGS_SV[PLACE IN LEAGUE]))</f>
        <v>11</v>
      </c>
      <c r="N872">
        <f>SUM(Table1[[#This Row],[BA]:[SV]])</f>
        <v>65</v>
      </c>
      <c r="O872">
        <v>12</v>
      </c>
    </row>
    <row r="873" spans="1:15" x14ac:dyDescent="0.25">
      <c r="A873" t="s">
        <v>1213</v>
      </c>
      <c r="B873" t="s">
        <v>1209</v>
      </c>
      <c r="C873" t="str">
        <f>Table1[[#This Row],[League]]&amp;Table1[[#This Row],[Team]]</f>
        <v>$150 Draft Champions Feb 02 1:00 pm Lg.3647Team Lucas</v>
      </c>
      <c r="D873">
        <f>16-INDEX(STANDINGS_BA[],MATCH(Table1[[#This Row],[COMBINED]],STANDINGS_BA[COMBINED],0),COLUMN(STANDINGS_BA[PLACE IN LEAGUE]))</f>
        <v>11</v>
      </c>
      <c r="E873">
        <f>16-INDEX(STANDINGS_R[],MATCH(Table1[[#This Row],[COMBINED]],STANDINGS_R[COMBINED],0),COLUMN(STANDINGS_R[PLACE IN LEAGUE]))</f>
        <v>5</v>
      </c>
      <c r="F873">
        <f>16-INDEX(STANDINGS_HR[],MATCH(Table1[[#This Row],[COMBINED]],STANDINGS_HR[COMBINED],0),COLUMN(STANDINGS_HR[PLACE IN LEAGUE]))</f>
        <v>4</v>
      </c>
      <c r="G873">
        <f>16-INDEX(STANDINGS_RBI[],MATCH(Table1[[#This Row],[COMBINED]],STANDINGS_RBI[COMBINED],0),COLUMN(STANDINGS_RBI[PLACE IN LEAGUE]))</f>
        <v>3</v>
      </c>
      <c r="H873">
        <f>16-INDEX(STANDINGS_SB[],MATCH(Table1[[#This Row],[COMBINED]],STANDINGS_SB[COMBINED],0),COLUMN(STANDINGS_SB[PLACE IN LEAGUE]))</f>
        <v>10</v>
      </c>
      <c r="I873">
        <f>16-INDEX(STANDINGS_ERA[],MATCH(Table1[[#This Row],[COMBINED]],STANDINGS_ERA[COMBINED],0),COLUMN(STANDINGS_ERA[PLACE IN LEAGUE]))</f>
        <v>5</v>
      </c>
      <c r="J873">
        <f>16-INDEX(STANDINGS_WHIP[],MATCH(Table1[[#This Row],[COMBINED]],STANDINGS_WHIP[COMBINED],0),COLUMN(STANDINGS_WHIP[PLACE IN LEAGUE]))</f>
        <v>2</v>
      </c>
      <c r="K873">
        <f>16-INDEX(STANDINGS_W[],MATCH(Table1[[#This Row],[COMBINED]],STANDINGS_W[COMBINED],0),COLUMN(STANDINGS_W[PLACE IN LEAGUE]))</f>
        <v>7</v>
      </c>
      <c r="L873">
        <f>16-INDEX(STANDINGS_K[],MATCH(Table1[[#This Row],[COMBINED]],STANDINGS_K[COMBINED],0),COLUMN(STANDINGS_K[PLACE IN LEAGUE]))</f>
        <v>5</v>
      </c>
      <c r="M873">
        <f>16-INDEX(STANDINGS_SV[],MATCH(Table1[[#This Row],[COMBINED]],STANDINGS_SV[COMBINED],0),COLUMN(STANDINGS_SV[PLACE IN LEAGUE]))</f>
        <v>9</v>
      </c>
      <c r="N873">
        <f>SUM(Table1[[#This Row],[BA]:[SV]])</f>
        <v>61</v>
      </c>
      <c r="O873">
        <v>13</v>
      </c>
    </row>
    <row r="874" spans="1:15" x14ac:dyDescent="0.25">
      <c r="A874" t="s">
        <v>1215</v>
      </c>
      <c r="B874" t="s">
        <v>1209</v>
      </c>
      <c r="C874" t="str">
        <f>Table1[[#This Row],[League]]&amp;Table1[[#This Row],[Team]]</f>
        <v>$150 Draft Champions Feb 02 1:00 pm Lg.3647Leading Vogt Getter</v>
      </c>
      <c r="D874">
        <f>16-INDEX(STANDINGS_BA[],MATCH(Table1[[#This Row],[COMBINED]],STANDINGS_BA[COMBINED],0),COLUMN(STANDINGS_BA[PLACE IN LEAGUE]))</f>
        <v>7</v>
      </c>
      <c r="E874">
        <f>16-INDEX(STANDINGS_R[],MATCH(Table1[[#This Row],[COMBINED]],STANDINGS_R[COMBINED],0),COLUMN(STANDINGS_R[PLACE IN LEAGUE]))</f>
        <v>7</v>
      </c>
      <c r="F874">
        <f>16-INDEX(STANDINGS_HR[],MATCH(Table1[[#This Row],[COMBINED]],STANDINGS_HR[COMBINED],0),COLUMN(STANDINGS_HR[PLACE IN LEAGUE]))</f>
        <v>11</v>
      </c>
      <c r="G874">
        <f>16-INDEX(STANDINGS_RBI[],MATCH(Table1[[#This Row],[COMBINED]],STANDINGS_RBI[COMBINED],0),COLUMN(STANDINGS_RBI[PLACE IN LEAGUE]))</f>
        <v>11</v>
      </c>
      <c r="H874">
        <f>16-INDEX(STANDINGS_SB[],MATCH(Table1[[#This Row],[COMBINED]],STANDINGS_SB[COMBINED],0),COLUMN(STANDINGS_SB[PLACE IN LEAGUE]))</f>
        <v>5</v>
      </c>
      <c r="I874">
        <f>16-INDEX(STANDINGS_ERA[],MATCH(Table1[[#This Row],[COMBINED]],STANDINGS_ERA[COMBINED],0),COLUMN(STANDINGS_ERA[PLACE IN LEAGUE]))</f>
        <v>1</v>
      </c>
      <c r="J874">
        <f>16-INDEX(STANDINGS_WHIP[],MATCH(Table1[[#This Row],[COMBINED]],STANDINGS_WHIP[COMBINED],0),COLUMN(STANDINGS_WHIP[PLACE IN LEAGUE]))</f>
        <v>1</v>
      </c>
      <c r="K874">
        <f>16-INDEX(STANDINGS_W[],MATCH(Table1[[#This Row],[COMBINED]],STANDINGS_W[COMBINED],0),COLUMN(STANDINGS_W[PLACE IN LEAGUE]))</f>
        <v>5</v>
      </c>
      <c r="L874">
        <f>16-INDEX(STANDINGS_K[],MATCH(Table1[[#This Row],[COMBINED]],STANDINGS_K[COMBINED],0),COLUMN(STANDINGS_K[PLACE IN LEAGUE]))</f>
        <v>3</v>
      </c>
      <c r="M874">
        <f>16-INDEX(STANDINGS_SV[],MATCH(Table1[[#This Row],[COMBINED]],STANDINGS_SV[COMBINED],0),COLUMN(STANDINGS_SV[PLACE IN LEAGUE]))</f>
        <v>4</v>
      </c>
      <c r="N874">
        <f>SUM(Table1[[#This Row],[BA]:[SV]])</f>
        <v>55</v>
      </c>
      <c r="O874">
        <v>14</v>
      </c>
    </row>
    <row r="875" spans="1:15" x14ac:dyDescent="0.25">
      <c r="A875" t="s">
        <v>1219</v>
      </c>
      <c r="B875" t="s">
        <v>1209</v>
      </c>
      <c r="C875" t="str">
        <f>Table1[[#This Row],[League]]&amp;Table1[[#This Row],[Team]]</f>
        <v>$150 Draft Champions Feb 02 1:00 pm Lg.3647Sultans of Swat 3</v>
      </c>
      <c r="D875">
        <f>16-INDEX(STANDINGS_BA[],MATCH(Table1[[#This Row],[COMBINED]],STANDINGS_BA[COMBINED],0),COLUMN(STANDINGS_BA[PLACE IN LEAGUE]))</f>
        <v>3</v>
      </c>
      <c r="E875">
        <f>16-INDEX(STANDINGS_R[],MATCH(Table1[[#This Row],[COMBINED]],STANDINGS_R[COMBINED],0),COLUMN(STANDINGS_R[PLACE IN LEAGUE]))</f>
        <v>1</v>
      </c>
      <c r="F875">
        <f>16-INDEX(STANDINGS_HR[],MATCH(Table1[[#This Row],[COMBINED]],STANDINGS_HR[COMBINED],0),COLUMN(STANDINGS_HR[PLACE IN LEAGUE]))</f>
        <v>1</v>
      </c>
      <c r="G875">
        <f>16-INDEX(STANDINGS_RBI[],MATCH(Table1[[#This Row],[COMBINED]],STANDINGS_RBI[COMBINED],0),COLUMN(STANDINGS_RBI[PLACE IN LEAGUE]))</f>
        <v>1</v>
      </c>
      <c r="H875">
        <f>16-INDEX(STANDINGS_SB[],MATCH(Table1[[#This Row],[COMBINED]],STANDINGS_SB[COMBINED],0),COLUMN(STANDINGS_SB[PLACE IN LEAGUE]))</f>
        <v>1</v>
      </c>
      <c r="I875">
        <f>16-INDEX(STANDINGS_ERA[],MATCH(Table1[[#This Row],[COMBINED]],STANDINGS_ERA[COMBINED],0),COLUMN(STANDINGS_ERA[PLACE IN LEAGUE]))</f>
        <v>3</v>
      </c>
      <c r="J875">
        <f>16-INDEX(STANDINGS_WHIP[],MATCH(Table1[[#This Row],[COMBINED]],STANDINGS_WHIP[COMBINED],0),COLUMN(STANDINGS_WHIP[PLACE IN LEAGUE]))</f>
        <v>4</v>
      </c>
      <c r="K875">
        <f>16-INDEX(STANDINGS_W[],MATCH(Table1[[#This Row],[COMBINED]],STANDINGS_W[COMBINED],0),COLUMN(STANDINGS_W[PLACE IN LEAGUE]))</f>
        <v>6</v>
      </c>
      <c r="L875">
        <f>16-INDEX(STANDINGS_K[],MATCH(Table1[[#This Row],[COMBINED]],STANDINGS_K[COMBINED],0),COLUMN(STANDINGS_K[PLACE IN LEAGUE]))</f>
        <v>2</v>
      </c>
      <c r="M875">
        <f>16-INDEX(STANDINGS_SV[],MATCH(Table1[[#This Row],[COMBINED]],STANDINGS_SV[COMBINED],0),COLUMN(STANDINGS_SV[PLACE IN LEAGUE]))</f>
        <v>12</v>
      </c>
      <c r="N875">
        <f>SUM(Table1[[#This Row],[BA]:[SV]])</f>
        <v>34</v>
      </c>
      <c r="O875">
        <v>15</v>
      </c>
    </row>
    <row r="876" spans="1:15" x14ac:dyDescent="0.25">
      <c r="A876" t="s">
        <v>1229</v>
      </c>
      <c r="B876" t="s">
        <v>1223</v>
      </c>
      <c r="C876" t="str">
        <f>Table1[[#This Row],[League]]&amp;Table1[[#This Row],[Team]]</f>
        <v>$150 Draft Champions Feb 02 1:00 pm Lg.3648Hootie Hoo</v>
      </c>
      <c r="D876">
        <f>16-INDEX(STANDINGS_BA[],MATCH(Table1[[#This Row],[COMBINED]],STANDINGS_BA[COMBINED],0),COLUMN(STANDINGS_BA[PLACE IN LEAGUE]))</f>
        <v>8</v>
      </c>
      <c r="E876">
        <f>16-INDEX(STANDINGS_R[],MATCH(Table1[[#This Row],[COMBINED]],STANDINGS_R[COMBINED],0),COLUMN(STANDINGS_R[PLACE IN LEAGUE]))</f>
        <v>11</v>
      </c>
      <c r="F876">
        <f>16-INDEX(STANDINGS_HR[],MATCH(Table1[[#This Row],[COMBINED]],STANDINGS_HR[COMBINED],0),COLUMN(STANDINGS_HR[PLACE IN LEAGUE]))</f>
        <v>11</v>
      </c>
      <c r="G876">
        <f>16-INDEX(STANDINGS_RBI[],MATCH(Table1[[#This Row],[COMBINED]],STANDINGS_RBI[COMBINED],0),COLUMN(STANDINGS_RBI[PLACE IN LEAGUE]))</f>
        <v>12</v>
      </c>
      <c r="H876">
        <f>16-INDEX(STANDINGS_SB[],MATCH(Table1[[#This Row],[COMBINED]],STANDINGS_SB[COMBINED],0),COLUMN(STANDINGS_SB[PLACE IN LEAGUE]))</f>
        <v>8</v>
      </c>
      <c r="I876">
        <f>16-INDEX(STANDINGS_ERA[],MATCH(Table1[[#This Row],[COMBINED]],STANDINGS_ERA[COMBINED],0),COLUMN(STANDINGS_ERA[PLACE IN LEAGUE]))</f>
        <v>15</v>
      </c>
      <c r="J876">
        <f>16-INDEX(STANDINGS_WHIP[],MATCH(Table1[[#This Row],[COMBINED]],STANDINGS_WHIP[COMBINED],0),COLUMN(STANDINGS_WHIP[PLACE IN LEAGUE]))</f>
        <v>15</v>
      </c>
      <c r="K876">
        <f>16-INDEX(STANDINGS_W[],MATCH(Table1[[#This Row],[COMBINED]],STANDINGS_W[COMBINED],0),COLUMN(STANDINGS_W[PLACE IN LEAGUE]))</f>
        <v>6</v>
      </c>
      <c r="L876">
        <f>16-INDEX(STANDINGS_K[],MATCH(Table1[[#This Row],[COMBINED]],STANDINGS_K[COMBINED],0),COLUMN(STANDINGS_K[PLACE IN LEAGUE]))</f>
        <v>8</v>
      </c>
      <c r="M876">
        <f>16-INDEX(STANDINGS_SV[],MATCH(Table1[[#This Row],[COMBINED]],STANDINGS_SV[COMBINED],0),COLUMN(STANDINGS_SV[PLACE IN LEAGUE]))</f>
        <v>14</v>
      </c>
      <c r="N876">
        <f>SUM(Table1[[#This Row],[BA]:[SV]])</f>
        <v>108</v>
      </c>
      <c r="O876">
        <v>1</v>
      </c>
    </row>
    <row r="877" spans="1:15" x14ac:dyDescent="0.25">
      <c r="A877" t="s">
        <v>1226</v>
      </c>
      <c r="B877" t="s">
        <v>1223</v>
      </c>
      <c r="C877" t="str">
        <f>Table1[[#This Row],[League]]&amp;Table1[[#This Row],[Team]]</f>
        <v>$150 Draft Champions Feb 02 1:00 pm Lg.3648Sons of Hamilton</v>
      </c>
      <c r="D877">
        <f>16-INDEX(STANDINGS_BA[],MATCH(Table1[[#This Row],[COMBINED]],STANDINGS_BA[COMBINED],0),COLUMN(STANDINGS_BA[PLACE IN LEAGUE]))</f>
        <v>11</v>
      </c>
      <c r="E877">
        <f>16-INDEX(STANDINGS_R[],MATCH(Table1[[#This Row],[COMBINED]],STANDINGS_R[COMBINED],0),COLUMN(STANDINGS_R[PLACE IN LEAGUE]))</f>
        <v>12</v>
      </c>
      <c r="F877">
        <f>16-INDEX(STANDINGS_HR[],MATCH(Table1[[#This Row],[COMBINED]],STANDINGS_HR[COMBINED],0),COLUMN(STANDINGS_HR[PLACE IN LEAGUE]))</f>
        <v>10</v>
      </c>
      <c r="G877">
        <f>16-INDEX(STANDINGS_RBI[],MATCH(Table1[[#This Row],[COMBINED]],STANDINGS_RBI[COMBINED],0),COLUMN(STANDINGS_RBI[PLACE IN LEAGUE]))</f>
        <v>14</v>
      </c>
      <c r="H877">
        <f>16-INDEX(STANDINGS_SB[],MATCH(Table1[[#This Row],[COMBINED]],STANDINGS_SB[COMBINED],0),COLUMN(STANDINGS_SB[PLACE IN LEAGUE]))</f>
        <v>3</v>
      </c>
      <c r="I877">
        <f>16-INDEX(STANDINGS_ERA[],MATCH(Table1[[#This Row],[COMBINED]],STANDINGS_ERA[COMBINED],0),COLUMN(STANDINGS_ERA[PLACE IN LEAGUE]))</f>
        <v>13</v>
      </c>
      <c r="J877">
        <f>16-INDEX(STANDINGS_WHIP[],MATCH(Table1[[#This Row],[COMBINED]],STANDINGS_WHIP[COMBINED],0),COLUMN(STANDINGS_WHIP[PLACE IN LEAGUE]))</f>
        <v>10</v>
      </c>
      <c r="K877">
        <f>16-INDEX(STANDINGS_W[],MATCH(Table1[[#This Row],[COMBINED]],STANDINGS_W[COMBINED],0),COLUMN(STANDINGS_W[PLACE IN LEAGUE]))</f>
        <v>15</v>
      </c>
      <c r="L877">
        <f>16-INDEX(STANDINGS_K[],MATCH(Table1[[#This Row],[COMBINED]],STANDINGS_K[COMBINED],0),COLUMN(STANDINGS_K[PLACE IN LEAGUE]))</f>
        <v>15</v>
      </c>
      <c r="M877">
        <f>16-INDEX(STANDINGS_SV[],MATCH(Table1[[#This Row],[COMBINED]],STANDINGS_SV[COMBINED],0),COLUMN(STANDINGS_SV[PLACE IN LEAGUE]))</f>
        <v>3</v>
      </c>
      <c r="N877">
        <f>SUM(Table1[[#This Row],[BA]:[SV]])</f>
        <v>106</v>
      </c>
      <c r="O877">
        <v>2</v>
      </c>
    </row>
    <row r="878" spans="1:15" x14ac:dyDescent="0.25">
      <c r="A878" t="s">
        <v>1231</v>
      </c>
      <c r="B878" t="s">
        <v>1223</v>
      </c>
      <c r="C878" t="str">
        <f>Table1[[#This Row],[League]]&amp;Table1[[#This Row],[Team]]</f>
        <v>$150 Draft Champions Feb 02 1:00 pm Lg.3648B-Team</v>
      </c>
      <c r="D878">
        <f>16-INDEX(STANDINGS_BA[],MATCH(Table1[[#This Row],[COMBINED]],STANDINGS_BA[COMBINED],0),COLUMN(STANDINGS_BA[PLACE IN LEAGUE]))</f>
        <v>6</v>
      </c>
      <c r="E878">
        <f>16-INDEX(STANDINGS_R[],MATCH(Table1[[#This Row],[COMBINED]],STANDINGS_R[COMBINED],0),COLUMN(STANDINGS_R[PLACE IN LEAGUE]))</f>
        <v>13</v>
      </c>
      <c r="F878">
        <f>16-INDEX(STANDINGS_HR[],MATCH(Table1[[#This Row],[COMBINED]],STANDINGS_HR[COMBINED],0),COLUMN(STANDINGS_HR[PLACE IN LEAGUE]))</f>
        <v>5</v>
      </c>
      <c r="G878">
        <f>16-INDEX(STANDINGS_RBI[],MATCH(Table1[[#This Row],[COMBINED]],STANDINGS_RBI[COMBINED],0),COLUMN(STANDINGS_RBI[PLACE IN LEAGUE]))</f>
        <v>10</v>
      </c>
      <c r="H878">
        <f>16-INDEX(STANDINGS_SB[],MATCH(Table1[[#This Row],[COMBINED]],STANDINGS_SB[COMBINED],0),COLUMN(STANDINGS_SB[PLACE IN LEAGUE]))</f>
        <v>6</v>
      </c>
      <c r="I878">
        <f>16-INDEX(STANDINGS_ERA[],MATCH(Table1[[#This Row],[COMBINED]],STANDINGS_ERA[COMBINED],0),COLUMN(STANDINGS_ERA[PLACE IN LEAGUE]))</f>
        <v>12</v>
      </c>
      <c r="J878">
        <f>16-INDEX(STANDINGS_WHIP[],MATCH(Table1[[#This Row],[COMBINED]],STANDINGS_WHIP[COMBINED],0),COLUMN(STANDINGS_WHIP[PLACE IN LEAGUE]))</f>
        <v>13</v>
      </c>
      <c r="K878">
        <f>16-INDEX(STANDINGS_W[],MATCH(Table1[[#This Row],[COMBINED]],STANDINGS_W[COMBINED],0),COLUMN(STANDINGS_W[PLACE IN LEAGUE]))</f>
        <v>14</v>
      </c>
      <c r="L878">
        <f>16-INDEX(STANDINGS_K[],MATCH(Table1[[#This Row],[COMBINED]],STANDINGS_K[COMBINED],0),COLUMN(STANDINGS_K[PLACE IN LEAGUE]))</f>
        <v>11</v>
      </c>
      <c r="M878">
        <f>16-INDEX(STANDINGS_SV[],MATCH(Table1[[#This Row],[COMBINED]],STANDINGS_SV[COMBINED],0),COLUMN(STANDINGS_SV[PLACE IN LEAGUE]))</f>
        <v>10</v>
      </c>
      <c r="N878">
        <f>SUM(Table1[[#This Row],[BA]:[SV]])</f>
        <v>100</v>
      </c>
      <c r="O878">
        <v>3</v>
      </c>
    </row>
    <row r="879" spans="1:15" x14ac:dyDescent="0.25">
      <c r="A879" t="s">
        <v>1227</v>
      </c>
      <c r="B879" t="s">
        <v>1223</v>
      </c>
      <c r="C879" t="str">
        <f>Table1[[#This Row],[League]]&amp;Table1[[#This Row],[Team]]</f>
        <v>$150 Draft Champions Feb 02 1:00 pm Lg.3648Howlin' Wolf</v>
      </c>
      <c r="D879">
        <f>16-INDEX(STANDINGS_BA[],MATCH(Table1[[#This Row],[COMBINED]],STANDINGS_BA[COMBINED],0),COLUMN(STANDINGS_BA[PLACE IN LEAGUE]))</f>
        <v>10</v>
      </c>
      <c r="E879">
        <f>16-INDEX(STANDINGS_R[],MATCH(Table1[[#This Row],[COMBINED]],STANDINGS_R[COMBINED],0),COLUMN(STANDINGS_R[PLACE IN LEAGUE]))</f>
        <v>14</v>
      </c>
      <c r="F879">
        <f>16-INDEX(STANDINGS_HR[],MATCH(Table1[[#This Row],[COMBINED]],STANDINGS_HR[COMBINED],0),COLUMN(STANDINGS_HR[PLACE IN LEAGUE]))</f>
        <v>13</v>
      </c>
      <c r="G879">
        <f>16-INDEX(STANDINGS_RBI[],MATCH(Table1[[#This Row],[COMBINED]],STANDINGS_RBI[COMBINED],0),COLUMN(STANDINGS_RBI[PLACE IN LEAGUE]))</f>
        <v>11</v>
      </c>
      <c r="H879">
        <f>16-INDEX(STANDINGS_SB[],MATCH(Table1[[#This Row],[COMBINED]],STANDINGS_SB[COMBINED],0),COLUMN(STANDINGS_SB[PLACE IN LEAGUE]))</f>
        <v>10</v>
      </c>
      <c r="I879">
        <f>16-INDEX(STANDINGS_ERA[],MATCH(Table1[[#This Row],[COMBINED]],STANDINGS_ERA[COMBINED],0),COLUMN(STANDINGS_ERA[PLACE IN LEAGUE]))</f>
        <v>5</v>
      </c>
      <c r="J879">
        <f>16-INDEX(STANDINGS_WHIP[],MATCH(Table1[[#This Row],[COMBINED]],STANDINGS_WHIP[COMBINED],0),COLUMN(STANDINGS_WHIP[PLACE IN LEAGUE]))</f>
        <v>9</v>
      </c>
      <c r="K879">
        <f>16-INDEX(STANDINGS_W[],MATCH(Table1[[#This Row],[COMBINED]],STANDINGS_W[COMBINED],0),COLUMN(STANDINGS_W[PLACE IN LEAGUE]))</f>
        <v>1</v>
      </c>
      <c r="L879">
        <f>16-INDEX(STANDINGS_K[],MATCH(Table1[[#This Row],[COMBINED]],STANDINGS_K[COMBINED],0),COLUMN(STANDINGS_K[PLACE IN LEAGUE]))</f>
        <v>4</v>
      </c>
      <c r="M879">
        <f>16-INDEX(STANDINGS_SV[],MATCH(Table1[[#This Row],[COMBINED]],STANDINGS_SV[COMBINED],0),COLUMN(STANDINGS_SV[PLACE IN LEAGUE]))</f>
        <v>15</v>
      </c>
      <c r="N879">
        <f>SUM(Table1[[#This Row],[BA]:[SV]])</f>
        <v>92</v>
      </c>
      <c r="O879">
        <v>4</v>
      </c>
    </row>
    <row r="880" spans="1:15" x14ac:dyDescent="0.25">
      <c r="A880" t="s">
        <v>1235</v>
      </c>
      <c r="B880" t="s">
        <v>1223</v>
      </c>
      <c r="C880" t="str">
        <f>Table1[[#This Row],[League]]&amp;Table1[[#This Row],[Team]]</f>
        <v>$150 Draft Champions Feb 02 1:00 pm Lg.3648Team mitseff</v>
      </c>
      <c r="D880">
        <f>16-INDEX(STANDINGS_BA[],MATCH(Table1[[#This Row],[COMBINED]],STANDINGS_BA[COMBINED],0),COLUMN(STANDINGS_BA[PLACE IN LEAGUE]))</f>
        <v>1</v>
      </c>
      <c r="E880">
        <f>16-INDEX(STANDINGS_R[],MATCH(Table1[[#This Row],[COMBINED]],STANDINGS_R[COMBINED],0),COLUMN(STANDINGS_R[PLACE IN LEAGUE]))</f>
        <v>15</v>
      </c>
      <c r="F880">
        <f>16-INDEX(STANDINGS_HR[],MATCH(Table1[[#This Row],[COMBINED]],STANDINGS_HR[COMBINED],0),COLUMN(STANDINGS_HR[PLACE IN LEAGUE]))</f>
        <v>15</v>
      </c>
      <c r="G880">
        <f>16-INDEX(STANDINGS_RBI[],MATCH(Table1[[#This Row],[COMBINED]],STANDINGS_RBI[COMBINED],0),COLUMN(STANDINGS_RBI[PLACE IN LEAGUE]))</f>
        <v>13</v>
      </c>
      <c r="H880">
        <f>16-INDEX(STANDINGS_SB[],MATCH(Table1[[#This Row],[COMBINED]],STANDINGS_SB[COMBINED],0),COLUMN(STANDINGS_SB[PLACE IN LEAGUE]))</f>
        <v>11</v>
      </c>
      <c r="I880">
        <f>16-INDEX(STANDINGS_ERA[],MATCH(Table1[[#This Row],[COMBINED]],STANDINGS_ERA[COMBINED],0),COLUMN(STANDINGS_ERA[PLACE IN LEAGUE]))</f>
        <v>2</v>
      </c>
      <c r="J880">
        <f>16-INDEX(STANDINGS_WHIP[],MATCH(Table1[[#This Row],[COMBINED]],STANDINGS_WHIP[COMBINED],0),COLUMN(STANDINGS_WHIP[PLACE IN LEAGUE]))</f>
        <v>2</v>
      </c>
      <c r="K880">
        <f>16-INDEX(STANDINGS_W[],MATCH(Table1[[#This Row],[COMBINED]],STANDINGS_W[COMBINED],0),COLUMN(STANDINGS_W[PLACE IN LEAGUE]))</f>
        <v>12</v>
      </c>
      <c r="L880">
        <f>16-INDEX(STANDINGS_K[],MATCH(Table1[[#This Row],[COMBINED]],STANDINGS_K[COMBINED],0),COLUMN(STANDINGS_K[PLACE IN LEAGUE]))</f>
        <v>13</v>
      </c>
      <c r="M880">
        <f>16-INDEX(STANDINGS_SV[],MATCH(Table1[[#This Row],[COMBINED]],STANDINGS_SV[COMBINED],0),COLUMN(STANDINGS_SV[PLACE IN LEAGUE]))</f>
        <v>8</v>
      </c>
      <c r="N880">
        <f>SUM(Table1[[#This Row],[BA]:[SV]])</f>
        <v>92</v>
      </c>
      <c r="O880">
        <v>5</v>
      </c>
    </row>
    <row r="881" spans="1:15" x14ac:dyDescent="0.25">
      <c r="A881" t="s">
        <v>1230</v>
      </c>
      <c r="B881" t="s">
        <v>1223</v>
      </c>
      <c r="C881" t="str">
        <f>Table1[[#This Row],[League]]&amp;Table1[[#This Row],[Team]]</f>
        <v>$150 Draft Champions Feb 02 1:00 pm Lg.3648LUNKERS SD2</v>
      </c>
      <c r="D881">
        <f>16-INDEX(STANDINGS_BA[],MATCH(Table1[[#This Row],[COMBINED]],STANDINGS_BA[COMBINED],0),COLUMN(STANDINGS_BA[PLACE IN LEAGUE]))</f>
        <v>7</v>
      </c>
      <c r="E881">
        <f>16-INDEX(STANDINGS_R[],MATCH(Table1[[#This Row],[COMBINED]],STANDINGS_R[COMBINED],0),COLUMN(STANDINGS_R[PLACE IN LEAGUE]))</f>
        <v>9</v>
      </c>
      <c r="F881">
        <f>16-INDEX(STANDINGS_HR[],MATCH(Table1[[#This Row],[COMBINED]],STANDINGS_HR[COMBINED],0),COLUMN(STANDINGS_HR[PLACE IN LEAGUE]))</f>
        <v>12</v>
      </c>
      <c r="G881">
        <f>16-INDEX(STANDINGS_RBI[],MATCH(Table1[[#This Row],[COMBINED]],STANDINGS_RBI[COMBINED],0),COLUMN(STANDINGS_RBI[PLACE IN LEAGUE]))</f>
        <v>9</v>
      </c>
      <c r="H881">
        <f>16-INDEX(STANDINGS_SB[],MATCH(Table1[[#This Row],[COMBINED]],STANDINGS_SB[COMBINED],0),COLUMN(STANDINGS_SB[PLACE IN LEAGUE]))</f>
        <v>4</v>
      </c>
      <c r="I881">
        <f>16-INDEX(STANDINGS_ERA[],MATCH(Table1[[#This Row],[COMBINED]],STANDINGS_ERA[COMBINED],0),COLUMN(STANDINGS_ERA[PLACE IN LEAGUE]))</f>
        <v>14</v>
      </c>
      <c r="J881">
        <f>16-INDEX(STANDINGS_WHIP[],MATCH(Table1[[#This Row],[COMBINED]],STANDINGS_WHIP[COMBINED],0),COLUMN(STANDINGS_WHIP[PLACE IN LEAGUE]))</f>
        <v>8</v>
      </c>
      <c r="K881">
        <f>16-INDEX(STANDINGS_W[],MATCH(Table1[[#This Row],[COMBINED]],STANDINGS_W[COMBINED],0),COLUMN(STANDINGS_W[PLACE IN LEAGUE]))</f>
        <v>8</v>
      </c>
      <c r="L881">
        <f>16-INDEX(STANDINGS_K[],MATCH(Table1[[#This Row],[COMBINED]],STANDINGS_K[COMBINED],0),COLUMN(STANDINGS_K[PLACE IN LEAGUE]))</f>
        <v>7</v>
      </c>
      <c r="M881">
        <f>16-INDEX(STANDINGS_SV[],MATCH(Table1[[#This Row],[COMBINED]],STANDINGS_SV[COMBINED],0),COLUMN(STANDINGS_SV[PLACE IN LEAGUE]))</f>
        <v>11</v>
      </c>
      <c r="N881">
        <f>SUM(Table1[[#This Row],[BA]:[SV]])</f>
        <v>89</v>
      </c>
      <c r="O881">
        <v>6</v>
      </c>
    </row>
    <row r="882" spans="1:15" x14ac:dyDescent="0.25">
      <c r="A882" t="s">
        <v>286</v>
      </c>
      <c r="B882" t="s">
        <v>1223</v>
      </c>
      <c r="C882" t="str">
        <f>Table1[[#This Row],[League]]&amp;Table1[[#This Row],[Team]]</f>
        <v>$150 Draft Champions Feb 02 1:00 pm Lg.3648Team Williams</v>
      </c>
      <c r="D882">
        <f>16-INDEX(STANDINGS_BA[],MATCH(Table1[[#This Row],[COMBINED]],STANDINGS_BA[COMBINED],0),COLUMN(STANDINGS_BA[PLACE IN LEAGUE]))</f>
        <v>5</v>
      </c>
      <c r="E882">
        <f>16-INDEX(STANDINGS_R[],MATCH(Table1[[#This Row],[COMBINED]],STANDINGS_R[COMBINED],0),COLUMN(STANDINGS_R[PLACE IN LEAGUE]))</f>
        <v>8</v>
      </c>
      <c r="F882">
        <f>16-INDEX(STANDINGS_HR[],MATCH(Table1[[#This Row],[COMBINED]],STANDINGS_HR[COMBINED],0),COLUMN(STANDINGS_HR[PLACE IN LEAGUE]))</f>
        <v>6</v>
      </c>
      <c r="G882">
        <f>16-INDEX(STANDINGS_RBI[],MATCH(Table1[[#This Row],[COMBINED]],STANDINGS_RBI[COMBINED],0),COLUMN(STANDINGS_RBI[PLACE IN LEAGUE]))</f>
        <v>8</v>
      </c>
      <c r="H882">
        <f>16-INDEX(STANDINGS_SB[],MATCH(Table1[[#This Row],[COMBINED]],STANDINGS_SB[COMBINED],0),COLUMN(STANDINGS_SB[PLACE IN LEAGUE]))</f>
        <v>12</v>
      </c>
      <c r="I882">
        <f>16-INDEX(STANDINGS_ERA[],MATCH(Table1[[#This Row],[COMBINED]],STANDINGS_ERA[COMBINED],0),COLUMN(STANDINGS_ERA[PLACE IN LEAGUE]))</f>
        <v>9</v>
      </c>
      <c r="J882">
        <f>16-INDEX(STANDINGS_WHIP[],MATCH(Table1[[#This Row],[COMBINED]],STANDINGS_WHIP[COMBINED],0),COLUMN(STANDINGS_WHIP[PLACE IN LEAGUE]))</f>
        <v>11</v>
      </c>
      <c r="K882">
        <f>16-INDEX(STANDINGS_W[],MATCH(Table1[[#This Row],[COMBINED]],STANDINGS_W[COMBINED],0),COLUMN(STANDINGS_W[PLACE IN LEAGUE]))</f>
        <v>5</v>
      </c>
      <c r="L882">
        <f>16-INDEX(STANDINGS_K[],MATCH(Table1[[#This Row],[COMBINED]],STANDINGS_K[COMBINED],0),COLUMN(STANDINGS_K[PLACE IN LEAGUE]))</f>
        <v>10</v>
      </c>
      <c r="M882">
        <f>16-INDEX(STANDINGS_SV[],MATCH(Table1[[#This Row],[COMBINED]],STANDINGS_SV[COMBINED],0),COLUMN(STANDINGS_SV[PLACE IN LEAGUE]))</f>
        <v>13</v>
      </c>
      <c r="N882">
        <f>SUM(Table1[[#This Row],[BA]:[SV]])</f>
        <v>87</v>
      </c>
      <c r="O882">
        <v>7</v>
      </c>
    </row>
    <row r="883" spans="1:15" x14ac:dyDescent="0.25">
      <c r="A883" t="s">
        <v>491</v>
      </c>
      <c r="B883" t="s">
        <v>1223</v>
      </c>
      <c r="C883" t="str">
        <f>Table1[[#This Row],[League]]&amp;Table1[[#This Row],[Team]]</f>
        <v>$150 Draft Champions Feb 02 1:00 pm Lg.3648Team Wojciechowski</v>
      </c>
      <c r="D883">
        <f>16-INDEX(STANDINGS_BA[],MATCH(Table1[[#This Row],[COMBINED]],STANDINGS_BA[COMBINED],0),COLUMN(STANDINGS_BA[PLACE IN LEAGUE]))</f>
        <v>13</v>
      </c>
      <c r="E883">
        <f>16-INDEX(STANDINGS_R[],MATCH(Table1[[#This Row],[COMBINED]],STANDINGS_R[COMBINED],0),COLUMN(STANDINGS_R[PLACE IN LEAGUE]))</f>
        <v>1</v>
      </c>
      <c r="F883">
        <f>16-INDEX(STANDINGS_HR[],MATCH(Table1[[#This Row],[COMBINED]],STANDINGS_HR[COMBINED],0),COLUMN(STANDINGS_HR[PLACE IN LEAGUE]))</f>
        <v>3</v>
      </c>
      <c r="G883">
        <f>16-INDEX(STANDINGS_RBI[],MATCH(Table1[[#This Row],[COMBINED]],STANDINGS_RBI[COMBINED],0),COLUMN(STANDINGS_RBI[PLACE IN LEAGUE]))</f>
        <v>1</v>
      </c>
      <c r="H883">
        <f>16-INDEX(STANDINGS_SB[],MATCH(Table1[[#This Row],[COMBINED]],STANDINGS_SB[COMBINED],0),COLUMN(STANDINGS_SB[PLACE IN LEAGUE]))</f>
        <v>13</v>
      </c>
      <c r="I883">
        <f>16-INDEX(STANDINGS_ERA[],MATCH(Table1[[#This Row],[COMBINED]],STANDINGS_ERA[COMBINED],0),COLUMN(STANDINGS_ERA[PLACE IN LEAGUE]))</f>
        <v>8</v>
      </c>
      <c r="J883">
        <f>16-INDEX(STANDINGS_WHIP[],MATCH(Table1[[#This Row],[COMBINED]],STANDINGS_WHIP[COMBINED],0),COLUMN(STANDINGS_WHIP[PLACE IN LEAGUE]))</f>
        <v>12</v>
      </c>
      <c r="K883">
        <f>16-INDEX(STANDINGS_W[],MATCH(Table1[[#This Row],[COMBINED]],STANDINGS_W[COMBINED],0),COLUMN(STANDINGS_W[PLACE IN LEAGUE]))</f>
        <v>11</v>
      </c>
      <c r="L883">
        <f>16-INDEX(STANDINGS_K[],MATCH(Table1[[#This Row],[COMBINED]],STANDINGS_K[COMBINED],0),COLUMN(STANDINGS_K[PLACE IN LEAGUE]))</f>
        <v>14</v>
      </c>
      <c r="M883">
        <f>16-INDEX(STANDINGS_SV[],MATCH(Table1[[#This Row],[COMBINED]],STANDINGS_SV[COMBINED],0),COLUMN(STANDINGS_SV[PLACE IN LEAGUE]))</f>
        <v>4</v>
      </c>
      <c r="N883">
        <f>SUM(Table1[[#This Row],[BA]:[SV]])</f>
        <v>80</v>
      </c>
      <c r="O883">
        <v>8</v>
      </c>
    </row>
    <row r="884" spans="1:15" x14ac:dyDescent="0.25">
      <c r="A884" t="s">
        <v>1232</v>
      </c>
      <c r="B884" t="s">
        <v>1223</v>
      </c>
      <c r="C884" t="str">
        <f>Table1[[#This Row],[League]]&amp;Table1[[#This Row],[Team]]</f>
        <v>$150 Draft Champions Feb 02 1:00 pm Lg.3648Long Way to the Top If You Wanna Rock</v>
      </c>
      <c r="D884">
        <f>16-INDEX(STANDINGS_BA[],MATCH(Table1[[#This Row],[COMBINED]],STANDINGS_BA[COMBINED],0),COLUMN(STANDINGS_BA[PLACE IN LEAGUE]))</f>
        <v>4</v>
      </c>
      <c r="E884">
        <f>16-INDEX(STANDINGS_R[],MATCH(Table1[[#This Row],[COMBINED]],STANDINGS_R[COMBINED],0),COLUMN(STANDINGS_R[PLACE IN LEAGUE]))</f>
        <v>5</v>
      </c>
      <c r="F884">
        <f>16-INDEX(STANDINGS_HR[],MATCH(Table1[[#This Row],[COMBINED]],STANDINGS_HR[COMBINED],0),COLUMN(STANDINGS_HR[PLACE IN LEAGUE]))</f>
        <v>9</v>
      </c>
      <c r="G884">
        <f>16-INDEX(STANDINGS_RBI[],MATCH(Table1[[#This Row],[COMBINED]],STANDINGS_RBI[COMBINED],0),COLUMN(STANDINGS_RBI[PLACE IN LEAGUE]))</f>
        <v>5</v>
      </c>
      <c r="H884">
        <f>16-INDEX(STANDINGS_SB[],MATCH(Table1[[#This Row],[COMBINED]],STANDINGS_SB[COMBINED],0),COLUMN(STANDINGS_SB[PLACE IN LEAGUE]))</f>
        <v>14</v>
      </c>
      <c r="I884">
        <f>16-INDEX(STANDINGS_ERA[],MATCH(Table1[[#This Row],[COMBINED]],STANDINGS_ERA[COMBINED],0),COLUMN(STANDINGS_ERA[PLACE IN LEAGUE]))</f>
        <v>7</v>
      </c>
      <c r="J884">
        <f>16-INDEX(STANDINGS_WHIP[],MATCH(Table1[[#This Row],[COMBINED]],STANDINGS_WHIP[COMBINED],0),COLUMN(STANDINGS_WHIP[PLACE IN LEAGUE]))</f>
        <v>5</v>
      </c>
      <c r="K884">
        <f>16-INDEX(STANDINGS_W[],MATCH(Table1[[#This Row],[COMBINED]],STANDINGS_W[COMBINED],0),COLUMN(STANDINGS_W[PLACE IN LEAGUE]))</f>
        <v>10</v>
      </c>
      <c r="L884">
        <f>16-INDEX(STANDINGS_K[],MATCH(Table1[[#This Row],[COMBINED]],STANDINGS_K[COMBINED],0),COLUMN(STANDINGS_K[PLACE IN LEAGUE]))</f>
        <v>12</v>
      </c>
      <c r="M884">
        <f>16-INDEX(STANDINGS_SV[],MATCH(Table1[[#This Row],[COMBINED]],STANDINGS_SV[COMBINED],0),COLUMN(STANDINGS_SV[PLACE IN LEAGUE]))</f>
        <v>7</v>
      </c>
      <c r="N884">
        <f>SUM(Table1[[#This Row],[BA]:[SV]])</f>
        <v>78</v>
      </c>
      <c r="O884">
        <v>9</v>
      </c>
    </row>
    <row r="885" spans="1:15" x14ac:dyDescent="0.25">
      <c r="A885" t="s">
        <v>1224</v>
      </c>
      <c r="B885" t="s">
        <v>1223</v>
      </c>
      <c r="C885" t="str">
        <f>Table1[[#This Row],[League]]&amp;Table1[[#This Row],[Team]]</f>
        <v>$150 Draft Champions Feb 02 1:00 pm Lg.3648Redd Nation</v>
      </c>
      <c r="D885">
        <f>16-INDEX(STANDINGS_BA[],MATCH(Table1[[#This Row],[COMBINED]],STANDINGS_BA[COMBINED],0),COLUMN(STANDINGS_BA[PLACE IN LEAGUE]))</f>
        <v>14</v>
      </c>
      <c r="E885">
        <f>16-INDEX(STANDINGS_R[],MATCH(Table1[[#This Row],[COMBINED]],STANDINGS_R[COMBINED],0),COLUMN(STANDINGS_R[PLACE IN LEAGUE]))</f>
        <v>10</v>
      </c>
      <c r="F885">
        <f>16-INDEX(STANDINGS_HR[],MATCH(Table1[[#This Row],[COMBINED]],STANDINGS_HR[COMBINED],0),COLUMN(STANDINGS_HR[PLACE IN LEAGUE]))</f>
        <v>14</v>
      </c>
      <c r="G885">
        <f>16-INDEX(STANDINGS_RBI[],MATCH(Table1[[#This Row],[COMBINED]],STANDINGS_RBI[COMBINED],0),COLUMN(STANDINGS_RBI[PLACE IN LEAGUE]))</f>
        <v>15</v>
      </c>
      <c r="H885">
        <f>16-INDEX(STANDINGS_SB[],MATCH(Table1[[#This Row],[COMBINED]],STANDINGS_SB[COMBINED],0),COLUMN(STANDINGS_SB[PLACE IN LEAGUE]))</f>
        <v>2</v>
      </c>
      <c r="I885">
        <f>16-INDEX(STANDINGS_ERA[],MATCH(Table1[[#This Row],[COMBINED]],STANDINGS_ERA[COMBINED],0),COLUMN(STANDINGS_ERA[PLACE IN LEAGUE]))</f>
        <v>3</v>
      </c>
      <c r="J885">
        <f>16-INDEX(STANDINGS_WHIP[],MATCH(Table1[[#This Row],[COMBINED]],STANDINGS_WHIP[COMBINED],0),COLUMN(STANDINGS_WHIP[PLACE IN LEAGUE]))</f>
        <v>1</v>
      </c>
      <c r="K885">
        <f>16-INDEX(STANDINGS_W[],MATCH(Table1[[#This Row],[COMBINED]],STANDINGS_W[COMBINED],0),COLUMN(STANDINGS_W[PLACE IN LEAGUE]))</f>
        <v>7</v>
      </c>
      <c r="L885">
        <f>16-INDEX(STANDINGS_K[],MATCH(Table1[[#This Row],[COMBINED]],STANDINGS_K[COMBINED],0),COLUMN(STANDINGS_K[PLACE IN LEAGUE]))</f>
        <v>3</v>
      </c>
      <c r="M885">
        <f>16-INDEX(STANDINGS_SV[],MATCH(Table1[[#This Row],[COMBINED]],STANDINGS_SV[COMBINED],0),COLUMN(STANDINGS_SV[PLACE IN LEAGUE]))</f>
        <v>2</v>
      </c>
      <c r="N885">
        <f>SUM(Table1[[#This Row],[BA]:[SV]])</f>
        <v>71</v>
      </c>
      <c r="O885">
        <v>10</v>
      </c>
    </row>
    <row r="886" spans="1:15" x14ac:dyDescent="0.25">
      <c r="A886" t="s">
        <v>1233</v>
      </c>
      <c r="B886" t="s">
        <v>1223</v>
      </c>
      <c r="C886" t="str">
        <f>Table1[[#This Row],[League]]&amp;Table1[[#This Row],[Team]]</f>
        <v>$150 Draft Champions Feb 02 1:00 pm Lg.3648HangerBangers</v>
      </c>
      <c r="D886">
        <f>16-INDEX(STANDINGS_BA[],MATCH(Table1[[#This Row],[COMBINED]],STANDINGS_BA[COMBINED],0),COLUMN(STANDINGS_BA[PLACE IN LEAGUE]))</f>
        <v>3</v>
      </c>
      <c r="E886">
        <f>16-INDEX(STANDINGS_R[],MATCH(Table1[[#This Row],[COMBINED]],STANDINGS_R[COMBINED],0),COLUMN(STANDINGS_R[PLACE IN LEAGUE]))</f>
        <v>3</v>
      </c>
      <c r="F886">
        <f>16-INDEX(STANDINGS_HR[],MATCH(Table1[[#This Row],[COMBINED]],STANDINGS_HR[COMBINED],0),COLUMN(STANDINGS_HR[PLACE IN LEAGUE]))</f>
        <v>4</v>
      </c>
      <c r="G886">
        <f>16-INDEX(STANDINGS_RBI[],MATCH(Table1[[#This Row],[COMBINED]],STANDINGS_RBI[COMBINED],0),COLUMN(STANDINGS_RBI[PLACE IN LEAGUE]))</f>
        <v>4</v>
      </c>
      <c r="H886">
        <f>16-INDEX(STANDINGS_SB[],MATCH(Table1[[#This Row],[COMBINED]],STANDINGS_SB[COMBINED],0),COLUMN(STANDINGS_SB[PLACE IN LEAGUE]))</f>
        <v>5</v>
      </c>
      <c r="I886">
        <f>16-INDEX(STANDINGS_ERA[],MATCH(Table1[[#This Row],[COMBINED]],STANDINGS_ERA[COMBINED],0),COLUMN(STANDINGS_ERA[PLACE IN LEAGUE]))</f>
        <v>10</v>
      </c>
      <c r="J886">
        <f>16-INDEX(STANDINGS_WHIP[],MATCH(Table1[[#This Row],[COMBINED]],STANDINGS_WHIP[COMBINED],0),COLUMN(STANDINGS_WHIP[PLACE IN LEAGUE]))</f>
        <v>14</v>
      </c>
      <c r="K886">
        <f>16-INDEX(STANDINGS_W[],MATCH(Table1[[#This Row],[COMBINED]],STANDINGS_W[COMBINED],0),COLUMN(STANDINGS_W[PLACE IN LEAGUE]))</f>
        <v>13</v>
      </c>
      <c r="L886">
        <f>16-INDEX(STANDINGS_K[],MATCH(Table1[[#This Row],[COMBINED]],STANDINGS_K[COMBINED],0),COLUMN(STANDINGS_K[PLACE IN LEAGUE]))</f>
        <v>6</v>
      </c>
      <c r="M886">
        <f>16-INDEX(STANDINGS_SV[],MATCH(Table1[[#This Row],[COMBINED]],STANDINGS_SV[COMBINED],0),COLUMN(STANDINGS_SV[PLACE IN LEAGUE]))</f>
        <v>6</v>
      </c>
      <c r="N886">
        <f>SUM(Table1[[#This Row],[BA]:[SV]])</f>
        <v>68</v>
      </c>
      <c r="O886">
        <v>11</v>
      </c>
    </row>
    <row r="887" spans="1:15" x14ac:dyDescent="0.25">
      <c r="A887" t="s">
        <v>1228</v>
      </c>
      <c r="B887" t="s">
        <v>1223</v>
      </c>
      <c r="C887" t="str">
        <f>Table1[[#This Row],[League]]&amp;Table1[[#This Row],[Team]]</f>
        <v>$150 Draft Champions Feb 02 1:00 pm Lg.3648Murder He Roto Slow</v>
      </c>
      <c r="D887">
        <f>16-INDEX(STANDINGS_BA[],MATCH(Table1[[#This Row],[COMBINED]],STANDINGS_BA[COMBINED],0),COLUMN(STANDINGS_BA[PLACE IN LEAGUE]))</f>
        <v>9</v>
      </c>
      <c r="E887">
        <f>16-INDEX(STANDINGS_R[],MATCH(Table1[[#This Row],[COMBINED]],STANDINGS_R[COMBINED],0),COLUMN(STANDINGS_R[PLACE IN LEAGUE]))</f>
        <v>6</v>
      </c>
      <c r="F887">
        <f>16-INDEX(STANDINGS_HR[],MATCH(Table1[[#This Row],[COMBINED]],STANDINGS_HR[COMBINED],0),COLUMN(STANDINGS_HR[PLACE IN LEAGUE]))</f>
        <v>7</v>
      </c>
      <c r="G887">
        <f>16-INDEX(STANDINGS_RBI[],MATCH(Table1[[#This Row],[COMBINED]],STANDINGS_RBI[COMBINED],0),COLUMN(STANDINGS_RBI[PLACE IN LEAGUE]))</f>
        <v>7</v>
      </c>
      <c r="H887">
        <f>16-INDEX(STANDINGS_SB[],MATCH(Table1[[#This Row],[COMBINED]],STANDINGS_SB[COMBINED],0),COLUMN(STANDINGS_SB[PLACE IN LEAGUE]))</f>
        <v>1</v>
      </c>
      <c r="I887">
        <f>16-INDEX(STANDINGS_ERA[],MATCH(Table1[[#This Row],[COMBINED]],STANDINGS_ERA[COMBINED],0),COLUMN(STANDINGS_ERA[PLACE IN LEAGUE]))</f>
        <v>6</v>
      </c>
      <c r="J887">
        <f>16-INDEX(STANDINGS_WHIP[],MATCH(Table1[[#This Row],[COMBINED]],STANDINGS_WHIP[COMBINED],0),COLUMN(STANDINGS_WHIP[PLACE IN LEAGUE]))</f>
        <v>7</v>
      </c>
      <c r="K887">
        <f>16-INDEX(STANDINGS_W[],MATCH(Table1[[#This Row],[COMBINED]],STANDINGS_W[COMBINED],0),COLUMN(STANDINGS_W[PLACE IN LEAGUE]))</f>
        <v>4</v>
      </c>
      <c r="L887">
        <f>16-INDEX(STANDINGS_K[],MATCH(Table1[[#This Row],[COMBINED]],STANDINGS_K[COMBINED],0),COLUMN(STANDINGS_K[PLACE IN LEAGUE]))</f>
        <v>9</v>
      </c>
      <c r="M887">
        <f>16-INDEX(STANDINGS_SV[],MATCH(Table1[[#This Row],[COMBINED]],STANDINGS_SV[COMBINED],0),COLUMN(STANDINGS_SV[PLACE IN LEAGUE]))</f>
        <v>9</v>
      </c>
      <c r="N887">
        <f>SUM(Table1[[#This Row],[BA]:[SV]])</f>
        <v>65</v>
      </c>
      <c r="O887">
        <v>12</v>
      </c>
    </row>
    <row r="888" spans="1:15" x14ac:dyDescent="0.25">
      <c r="A888" t="s">
        <v>1225</v>
      </c>
      <c r="B888" t="s">
        <v>1223</v>
      </c>
      <c r="C888" t="str">
        <f>Table1[[#This Row],[League]]&amp;Table1[[#This Row],[Team]]</f>
        <v>$150 Draft Champions Feb 02 1:00 pm Lg.3648Sun Spartacus the Hun Tzu</v>
      </c>
      <c r="D888">
        <f>16-INDEX(STANDINGS_BA[],MATCH(Table1[[#This Row],[COMBINED]],STANDINGS_BA[COMBINED],0),COLUMN(STANDINGS_BA[PLACE IN LEAGUE]))</f>
        <v>12</v>
      </c>
      <c r="E888">
        <f>16-INDEX(STANDINGS_R[],MATCH(Table1[[#This Row],[COMBINED]],STANDINGS_R[COMBINED],0),COLUMN(STANDINGS_R[PLACE IN LEAGUE]))</f>
        <v>4</v>
      </c>
      <c r="F888">
        <f>16-INDEX(STANDINGS_HR[],MATCH(Table1[[#This Row],[COMBINED]],STANDINGS_HR[COMBINED],0),COLUMN(STANDINGS_HR[PLACE IN LEAGUE]))</f>
        <v>1</v>
      </c>
      <c r="G888">
        <f>16-INDEX(STANDINGS_RBI[],MATCH(Table1[[#This Row],[COMBINED]],STANDINGS_RBI[COMBINED],0),COLUMN(STANDINGS_RBI[PLACE IN LEAGUE]))</f>
        <v>2</v>
      </c>
      <c r="H888">
        <f>16-INDEX(STANDINGS_SB[],MATCH(Table1[[#This Row],[COMBINED]],STANDINGS_SB[COMBINED],0),COLUMN(STANDINGS_SB[PLACE IN LEAGUE]))</f>
        <v>7</v>
      </c>
      <c r="I888">
        <f>16-INDEX(STANDINGS_ERA[],MATCH(Table1[[#This Row],[COMBINED]],STANDINGS_ERA[COMBINED],0),COLUMN(STANDINGS_ERA[PLACE IN LEAGUE]))</f>
        <v>11</v>
      </c>
      <c r="J888">
        <f>16-INDEX(STANDINGS_WHIP[],MATCH(Table1[[#This Row],[COMBINED]],STANDINGS_WHIP[COMBINED],0),COLUMN(STANDINGS_WHIP[PLACE IN LEAGUE]))</f>
        <v>6</v>
      </c>
      <c r="K888">
        <f>16-INDEX(STANDINGS_W[],MATCH(Table1[[#This Row],[COMBINED]],STANDINGS_W[COMBINED],0),COLUMN(STANDINGS_W[PLACE IN LEAGUE]))</f>
        <v>3</v>
      </c>
      <c r="L888">
        <f>16-INDEX(STANDINGS_K[],MATCH(Table1[[#This Row],[COMBINED]],STANDINGS_K[COMBINED],0),COLUMN(STANDINGS_K[PLACE IN LEAGUE]))</f>
        <v>2</v>
      </c>
      <c r="M888">
        <f>16-INDEX(STANDINGS_SV[],MATCH(Table1[[#This Row],[COMBINED]],STANDINGS_SV[COMBINED],0),COLUMN(STANDINGS_SV[PLACE IN LEAGUE]))</f>
        <v>12</v>
      </c>
      <c r="N888">
        <f>SUM(Table1[[#This Row],[BA]:[SV]])</f>
        <v>60</v>
      </c>
      <c r="O888">
        <v>13</v>
      </c>
    </row>
    <row r="889" spans="1:15" x14ac:dyDescent="0.25">
      <c r="A889" t="s">
        <v>1234</v>
      </c>
      <c r="B889" t="s">
        <v>1223</v>
      </c>
      <c r="C889" t="str">
        <f>Table1[[#This Row],[League]]&amp;Table1[[#This Row],[Team]]</f>
        <v>$150 Draft Champions Feb 02 1:00 pm Lg.3648The Billygoat Instigators</v>
      </c>
      <c r="D889">
        <f>16-INDEX(STANDINGS_BA[],MATCH(Table1[[#This Row],[COMBINED]],STANDINGS_BA[COMBINED],0),COLUMN(STANDINGS_BA[PLACE IN LEAGUE]))</f>
        <v>2</v>
      </c>
      <c r="E889">
        <f>16-INDEX(STANDINGS_R[],MATCH(Table1[[#This Row],[COMBINED]],STANDINGS_R[COMBINED],0),COLUMN(STANDINGS_R[PLACE IN LEAGUE]))</f>
        <v>7</v>
      </c>
      <c r="F889">
        <f>16-INDEX(STANDINGS_HR[],MATCH(Table1[[#This Row],[COMBINED]],STANDINGS_HR[COMBINED],0),COLUMN(STANDINGS_HR[PLACE IN LEAGUE]))</f>
        <v>8</v>
      </c>
      <c r="G889">
        <f>16-INDEX(STANDINGS_RBI[],MATCH(Table1[[#This Row],[COMBINED]],STANDINGS_RBI[COMBINED],0),COLUMN(STANDINGS_RBI[PLACE IN LEAGUE]))</f>
        <v>6</v>
      </c>
      <c r="H889">
        <f>16-INDEX(STANDINGS_SB[],MATCH(Table1[[#This Row],[COMBINED]],STANDINGS_SB[COMBINED],0),COLUMN(STANDINGS_SB[PLACE IN LEAGUE]))</f>
        <v>9</v>
      </c>
      <c r="I889">
        <f>16-INDEX(STANDINGS_ERA[],MATCH(Table1[[#This Row],[COMBINED]],STANDINGS_ERA[COMBINED],0),COLUMN(STANDINGS_ERA[PLACE IN LEAGUE]))</f>
        <v>4</v>
      </c>
      <c r="J889">
        <f>16-INDEX(STANDINGS_WHIP[],MATCH(Table1[[#This Row],[COMBINED]],STANDINGS_WHIP[COMBINED],0),COLUMN(STANDINGS_WHIP[PLACE IN LEAGUE]))</f>
        <v>4</v>
      </c>
      <c r="K889">
        <f>16-INDEX(STANDINGS_W[],MATCH(Table1[[#This Row],[COMBINED]],STANDINGS_W[COMBINED],0),COLUMN(STANDINGS_W[PLACE IN LEAGUE]))</f>
        <v>9</v>
      </c>
      <c r="L889">
        <f>16-INDEX(STANDINGS_K[],MATCH(Table1[[#This Row],[COMBINED]],STANDINGS_K[COMBINED],0),COLUMN(STANDINGS_K[PLACE IN LEAGUE]))</f>
        <v>5</v>
      </c>
      <c r="M889">
        <f>16-INDEX(STANDINGS_SV[],MATCH(Table1[[#This Row],[COMBINED]],STANDINGS_SV[COMBINED],0),COLUMN(STANDINGS_SV[PLACE IN LEAGUE]))</f>
        <v>1</v>
      </c>
      <c r="N889">
        <f>SUM(Table1[[#This Row],[BA]:[SV]])</f>
        <v>55</v>
      </c>
      <c r="O889">
        <v>14</v>
      </c>
    </row>
    <row r="890" spans="1:15" x14ac:dyDescent="0.25">
      <c r="A890" t="s">
        <v>1222</v>
      </c>
      <c r="B890" t="s">
        <v>1223</v>
      </c>
      <c r="C890" t="str">
        <f>Table1[[#This Row],[League]]&amp;Table1[[#This Row],[Team]]</f>
        <v>$150 Draft Champions Feb 02 1:00 pm Lg.3648Team Levy</v>
      </c>
      <c r="D890">
        <f>16-INDEX(STANDINGS_BA[],MATCH(Table1[[#This Row],[COMBINED]],STANDINGS_BA[COMBINED],0),COLUMN(STANDINGS_BA[PLACE IN LEAGUE]))</f>
        <v>15</v>
      </c>
      <c r="E890">
        <f>16-INDEX(STANDINGS_R[],MATCH(Table1[[#This Row],[COMBINED]],STANDINGS_R[COMBINED],0),COLUMN(STANDINGS_R[PLACE IN LEAGUE]))</f>
        <v>2</v>
      </c>
      <c r="F890">
        <f>16-INDEX(STANDINGS_HR[],MATCH(Table1[[#This Row],[COMBINED]],STANDINGS_HR[COMBINED],0),COLUMN(STANDINGS_HR[PLACE IN LEAGUE]))</f>
        <v>2</v>
      </c>
      <c r="G890">
        <f>16-INDEX(STANDINGS_RBI[],MATCH(Table1[[#This Row],[COMBINED]],STANDINGS_RBI[COMBINED],0),COLUMN(STANDINGS_RBI[PLACE IN LEAGUE]))</f>
        <v>3</v>
      </c>
      <c r="H890">
        <f>16-INDEX(STANDINGS_SB[],MATCH(Table1[[#This Row],[COMBINED]],STANDINGS_SB[COMBINED],0),COLUMN(STANDINGS_SB[PLACE IN LEAGUE]))</f>
        <v>15</v>
      </c>
      <c r="I890">
        <f>16-INDEX(STANDINGS_ERA[],MATCH(Table1[[#This Row],[COMBINED]],STANDINGS_ERA[COMBINED],0),COLUMN(STANDINGS_ERA[PLACE IN LEAGUE]))</f>
        <v>1</v>
      </c>
      <c r="J890">
        <f>16-INDEX(STANDINGS_WHIP[],MATCH(Table1[[#This Row],[COMBINED]],STANDINGS_WHIP[COMBINED],0),COLUMN(STANDINGS_WHIP[PLACE IN LEAGUE]))</f>
        <v>3</v>
      </c>
      <c r="K890">
        <f>16-INDEX(STANDINGS_W[],MATCH(Table1[[#This Row],[COMBINED]],STANDINGS_W[COMBINED],0),COLUMN(STANDINGS_W[PLACE IN LEAGUE]))</f>
        <v>2</v>
      </c>
      <c r="L890">
        <f>16-INDEX(STANDINGS_K[],MATCH(Table1[[#This Row],[COMBINED]],STANDINGS_K[COMBINED],0),COLUMN(STANDINGS_K[PLACE IN LEAGUE]))</f>
        <v>1</v>
      </c>
      <c r="M890">
        <f>16-INDEX(STANDINGS_SV[],MATCH(Table1[[#This Row],[COMBINED]],STANDINGS_SV[COMBINED],0),COLUMN(STANDINGS_SV[PLACE IN LEAGUE]))</f>
        <v>5</v>
      </c>
      <c r="N890">
        <f>SUM(Table1[[#This Row],[BA]:[SV]])</f>
        <v>49</v>
      </c>
      <c r="O890">
        <v>15</v>
      </c>
    </row>
    <row r="891" spans="1:15" x14ac:dyDescent="0.25">
      <c r="A891" t="s">
        <v>1239</v>
      </c>
      <c r="B891" t="s">
        <v>1237</v>
      </c>
      <c r="C891" t="str">
        <f>Table1[[#This Row],[League]]&amp;Table1[[#This Row],[Team]]</f>
        <v>$150 Draft Champions Feb 03 1:00 pm Lg.3651Thebeau 6</v>
      </c>
      <c r="D891">
        <f>16-INDEX(STANDINGS_BA[],MATCH(Table1[[#This Row],[COMBINED]],STANDINGS_BA[COMBINED],0),COLUMN(STANDINGS_BA[PLACE IN LEAGUE]))</f>
        <v>12</v>
      </c>
      <c r="E891">
        <f>16-INDEX(STANDINGS_R[],MATCH(Table1[[#This Row],[COMBINED]],STANDINGS_R[COMBINED],0),COLUMN(STANDINGS_R[PLACE IN LEAGUE]))</f>
        <v>15</v>
      </c>
      <c r="F891">
        <f>16-INDEX(STANDINGS_HR[],MATCH(Table1[[#This Row],[COMBINED]],STANDINGS_HR[COMBINED],0),COLUMN(STANDINGS_HR[PLACE IN LEAGUE]))</f>
        <v>15</v>
      </c>
      <c r="G891">
        <f>16-INDEX(STANDINGS_RBI[],MATCH(Table1[[#This Row],[COMBINED]],STANDINGS_RBI[COMBINED],0),COLUMN(STANDINGS_RBI[PLACE IN LEAGUE]))</f>
        <v>15</v>
      </c>
      <c r="H891">
        <f>16-INDEX(STANDINGS_SB[],MATCH(Table1[[#This Row],[COMBINED]],STANDINGS_SB[COMBINED],0),COLUMN(STANDINGS_SB[PLACE IN LEAGUE]))</f>
        <v>14</v>
      </c>
      <c r="I891">
        <f>16-INDEX(STANDINGS_ERA[],MATCH(Table1[[#This Row],[COMBINED]],STANDINGS_ERA[COMBINED],0),COLUMN(STANDINGS_ERA[PLACE IN LEAGUE]))</f>
        <v>12</v>
      </c>
      <c r="J891">
        <f>16-INDEX(STANDINGS_WHIP[],MATCH(Table1[[#This Row],[COMBINED]],STANDINGS_WHIP[COMBINED],0),COLUMN(STANDINGS_WHIP[PLACE IN LEAGUE]))</f>
        <v>13</v>
      </c>
      <c r="K891">
        <f>16-INDEX(STANDINGS_W[],MATCH(Table1[[#This Row],[COMBINED]],STANDINGS_W[COMBINED],0),COLUMN(STANDINGS_W[PLACE IN LEAGUE]))</f>
        <v>15</v>
      </c>
      <c r="L891">
        <f>16-INDEX(STANDINGS_K[],MATCH(Table1[[#This Row],[COMBINED]],STANDINGS_K[COMBINED],0),COLUMN(STANDINGS_K[PLACE IN LEAGUE]))</f>
        <v>15</v>
      </c>
      <c r="M891">
        <f>16-INDEX(STANDINGS_SV[],MATCH(Table1[[#This Row],[COMBINED]],STANDINGS_SV[COMBINED],0),COLUMN(STANDINGS_SV[PLACE IN LEAGUE]))</f>
        <v>2</v>
      </c>
      <c r="N891">
        <f>SUM(Table1[[#This Row],[BA]:[SV]])</f>
        <v>128</v>
      </c>
      <c r="O891">
        <v>1</v>
      </c>
    </row>
    <row r="892" spans="1:15" x14ac:dyDescent="0.25">
      <c r="A892" t="s">
        <v>489</v>
      </c>
      <c r="B892" t="s">
        <v>1237</v>
      </c>
      <c r="C892" t="str">
        <f>Table1[[#This Row],[League]]&amp;Table1[[#This Row],[Team]]</f>
        <v>$150 Draft Champions Feb 03 1:00 pm Lg.3651Thing 5</v>
      </c>
      <c r="D892">
        <f>16-INDEX(STANDINGS_BA[],MATCH(Table1[[#This Row],[COMBINED]],STANDINGS_BA[COMBINED],0),COLUMN(STANDINGS_BA[PLACE IN LEAGUE]))</f>
        <v>6</v>
      </c>
      <c r="E892">
        <f>16-INDEX(STANDINGS_R[],MATCH(Table1[[#This Row],[COMBINED]],STANDINGS_R[COMBINED],0),COLUMN(STANDINGS_R[PLACE IN LEAGUE]))</f>
        <v>14</v>
      </c>
      <c r="F892">
        <f>16-INDEX(STANDINGS_HR[],MATCH(Table1[[#This Row],[COMBINED]],STANDINGS_HR[COMBINED],0),COLUMN(STANDINGS_HR[PLACE IN LEAGUE]))</f>
        <v>12</v>
      </c>
      <c r="G892">
        <f>16-INDEX(STANDINGS_RBI[],MATCH(Table1[[#This Row],[COMBINED]],STANDINGS_RBI[COMBINED],0),COLUMN(STANDINGS_RBI[PLACE IN LEAGUE]))</f>
        <v>11</v>
      </c>
      <c r="H892">
        <f>16-INDEX(STANDINGS_SB[],MATCH(Table1[[#This Row],[COMBINED]],STANDINGS_SB[COMBINED],0),COLUMN(STANDINGS_SB[PLACE IN LEAGUE]))</f>
        <v>15</v>
      </c>
      <c r="I892">
        <f>16-INDEX(STANDINGS_ERA[],MATCH(Table1[[#This Row],[COMBINED]],STANDINGS_ERA[COMBINED],0),COLUMN(STANDINGS_ERA[PLACE IN LEAGUE]))</f>
        <v>13</v>
      </c>
      <c r="J892">
        <f>16-INDEX(STANDINGS_WHIP[],MATCH(Table1[[#This Row],[COMBINED]],STANDINGS_WHIP[COMBINED],0),COLUMN(STANDINGS_WHIP[PLACE IN LEAGUE]))</f>
        <v>9</v>
      </c>
      <c r="K892">
        <f>16-INDEX(STANDINGS_W[],MATCH(Table1[[#This Row],[COMBINED]],STANDINGS_W[COMBINED],0),COLUMN(STANDINGS_W[PLACE IN LEAGUE]))</f>
        <v>11</v>
      </c>
      <c r="L892">
        <f>16-INDEX(STANDINGS_K[],MATCH(Table1[[#This Row],[COMBINED]],STANDINGS_K[COMBINED],0),COLUMN(STANDINGS_K[PLACE IN LEAGUE]))</f>
        <v>14</v>
      </c>
      <c r="M892">
        <f>16-INDEX(STANDINGS_SV[],MATCH(Table1[[#This Row],[COMBINED]],STANDINGS_SV[COMBINED],0),COLUMN(STANDINGS_SV[PLACE IN LEAGUE]))</f>
        <v>13</v>
      </c>
      <c r="N892">
        <f>SUM(Table1[[#This Row],[BA]:[SV]])</f>
        <v>118</v>
      </c>
      <c r="O892">
        <v>2</v>
      </c>
    </row>
    <row r="893" spans="1:15" x14ac:dyDescent="0.25">
      <c r="A893" t="s">
        <v>686</v>
      </c>
      <c r="B893" t="s">
        <v>1237</v>
      </c>
      <c r="C893" t="str">
        <f>Table1[[#This Row],[League]]&amp;Table1[[#This Row],[Team]]</f>
        <v>$150 Draft Champions Feb 03 1:00 pm Lg.3651Team Liebman</v>
      </c>
      <c r="D893">
        <f>16-INDEX(STANDINGS_BA[],MATCH(Table1[[#This Row],[COMBINED]],STANDINGS_BA[COMBINED],0),COLUMN(STANDINGS_BA[PLACE IN LEAGUE]))</f>
        <v>14</v>
      </c>
      <c r="E893">
        <f>16-INDEX(STANDINGS_R[],MATCH(Table1[[#This Row],[COMBINED]],STANDINGS_R[COMBINED],0),COLUMN(STANDINGS_R[PLACE IN LEAGUE]))</f>
        <v>12</v>
      </c>
      <c r="F893">
        <f>16-INDEX(STANDINGS_HR[],MATCH(Table1[[#This Row],[COMBINED]],STANDINGS_HR[COMBINED],0),COLUMN(STANDINGS_HR[PLACE IN LEAGUE]))</f>
        <v>14</v>
      </c>
      <c r="G893">
        <f>16-INDEX(STANDINGS_RBI[],MATCH(Table1[[#This Row],[COMBINED]],STANDINGS_RBI[COMBINED],0),COLUMN(STANDINGS_RBI[PLACE IN LEAGUE]))</f>
        <v>14</v>
      </c>
      <c r="H893">
        <f>16-INDEX(STANDINGS_SB[],MATCH(Table1[[#This Row],[COMBINED]],STANDINGS_SB[COMBINED],0),COLUMN(STANDINGS_SB[PLACE IN LEAGUE]))</f>
        <v>2</v>
      </c>
      <c r="I893">
        <f>16-INDEX(STANDINGS_ERA[],MATCH(Table1[[#This Row],[COMBINED]],STANDINGS_ERA[COMBINED],0),COLUMN(STANDINGS_ERA[PLACE IN LEAGUE]))</f>
        <v>10</v>
      </c>
      <c r="J893">
        <f>16-INDEX(STANDINGS_WHIP[],MATCH(Table1[[#This Row],[COMBINED]],STANDINGS_WHIP[COMBINED],0),COLUMN(STANDINGS_WHIP[PLACE IN LEAGUE]))</f>
        <v>4</v>
      </c>
      <c r="K893">
        <f>16-INDEX(STANDINGS_W[],MATCH(Table1[[#This Row],[COMBINED]],STANDINGS_W[COMBINED],0),COLUMN(STANDINGS_W[PLACE IN LEAGUE]))</f>
        <v>14</v>
      </c>
      <c r="L893">
        <f>16-INDEX(STANDINGS_K[],MATCH(Table1[[#This Row],[COMBINED]],STANDINGS_K[COMBINED],0),COLUMN(STANDINGS_K[PLACE IN LEAGUE]))</f>
        <v>13</v>
      </c>
      <c r="M893">
        <f>16-INDEX(STANDINGS_SV[],MATCH(Table1[[#This Row],[COMBINED]],STANDINGS_SV[COMBINED],0),COLUMN(STANDINGS_SV[PLACE IN LEAGUE]))</f>
        <v>10</v>
      </c>
      <c r="N893">
        <f>SUM(Table1[[#This Row],[BA]:[SV]])</f>
        <v>107</v>
      </c>
      <c r="O893">
        <v>3</v>
      </c>
    </row>
    <row r="894" spans="1:15" x14ac:dyDescent="0.25">
      <c r="A894" t="s">
        <v>1238</v>
      </c>
      <c r="B894" t="s">
        <v>1237</v>
      </c>
      <c r="C894" t="str">
        <f>Table1[[#This Row],[League]]&amp;Table1[[#This Row],[Team]]</f>
        <v>$150 Draft Champions Feb 03 1:00 pm Lg.3651brownsound</v>
      </c>
      <c r="D894">
        <f>16-INDEX(STANDINGS_BA[],MATCH(Table1[[#This Row],[COMBINED]],STANDINGS_BA[COMBINED],0),COLUMN(STANDINGS_BA[PLACE IN LEAGUE]))</f>
        <v>13</v>
      </c>
      <c r="E894">
        <f>16-INDEX(STANDINGS_R[],MATCH(Table1[[#This Row],[COMBINED]],STANDINGS_R[COMBINED],0),COLUMN(STANDINGS_R[PLACE IN LEAGUE]))</f>
        <v>6</v>
      </c>
      <c r="F894">
        <f>16-INDEX(STANDINGS_HR[],MATCH(Table1[[#This Row],[COMBINED]],STANDINGS_HR[COMBINED],0),COLUMN(STANDINGS_HR[PLACE IN LEAGUE]))</f>
        <v>8</v>
      </c>
      <c r="G894">
        <f>16-INDEX(STANDINGS_RBI[],MATCH(Table1[[#This Row],[COMBINED]],STANDINGS_RBI[COMBINED],0),COLUMN(STANDINGS_RBI[PLACE IN LEAGUE]))</f>
        <v>5</v>
      </c>
      <c r="H894">
        <f>16-INDEX(STANDINGS_SB[],MATCH(Table1[[#This Row],[COMBINED]],STANDINGS_SB[COMBINED],0),COLUMN(STANDINGS_SB[PLACE IN LEAGUE]))</f>
        <v>10</v>
      </c>
      <c r="I894">
        <f>16-INDEX(STANDINGS_ERA[],MATCH(Table1[[#This Row],[COMBINED]],STANDINGS_ERA[COMBINED],0),COLUMN(STANDINGS_ERA[PLACE IN LEAGUE]))</f>
        <v>15</v>
      </c>
      <c r="J894">
        <f>16-INDEX(STANDINGS_WHIP[],MATCH(Table1[[#This Row],[COMBINED]],STANDINGS_WHIP[COMBINED],0),COLUMN(STANDINGS_WHIP[PLACE IN LEAGUE]))</f>
        <v>15</v>
      </c>
      <c r="K894">
        <f>16-INDEX(STANDINGS_W[],MATCH(Table1[[#This Row],[COMBINED]],STANDINGS_W[COMBINED],0),COLUMN(STANDINGS_W[PLACE IN LEAGUE]))</f>
        <v>9</v>
      </c>
      <c r="L894">
        <f>16-INDEX(STANDINGS_K[],MATCH(Table1[[#This Row],[COMBINED]],STANDINGS_K[COMBINED],0),COLUMN(STANDINGS_K[PLACE IN LEAGUE]))</f>
        <v>7</v>
      </c>
      <c r="M894">
        <f>16-INDEX(STANDINGS_SV[],MATCH(Table1[[#This Row],[COMBINED]],STANDINGS_SV[COMBINED],0),COLUMN(STANDINGS_SV[PLACE IN LEAGUE]))</f>
        <v>11</v>
      </c>
      <c r="N894">
        <f>SUM(Table1[[#This Row],[BA]:[SV]])</f>
        <v>99</v>
      </c>
      <c r="O894">
        <v>4</v>
      </c>
    </row>
    <row r="895" spans="1:15" x14ac:dyDescent="0.25">
      <c r="A895" t="s">
        <v>1240</v>
      </c>
      <c r="B895" t="s">
        <v>1237</v>
      </c>
      <c r="C895" t="str">
        <f>Table1[[#This Row],[League]]&amp;Table1[[#This Row],[Team]]</f>
        <v>$150 Draft Champions Feb 03 1:00 pm Lg.3651Team Robot</v>
      </c>
      <c r="D895">
        <f>16-INDEX(STANDINGS_BA[],MATCH(Table1[[#This Row],[COMBINED]],STANDINGS_BA[COMBINED],0),COLUMN(STANDINGS_BA[PLACE IN LEAGUE]))</f>
        <v>11</v>
      </c>
      <c r="E895">
        <f>16-INDEX(STANDINGS_R[],MATCH(Table1[[#This Row],[COMBINED]],STANDINGS_R[COMBINED],0),COLUMN(STANDINGS_R[PLACE IN LEAGUE]))</f>
        <v>11</v>
      </c>
      <c r="F895">
        <f>16-INDEX(STANDINGS_HR[],MATCH(Table1[[#This Row],[COMBINED]],STANDINGS_HR[COMBINED],0),COLUMN(STANDINGS_HR[PLACE IN LEAGUE]))</f>
        <v>9</v>
      </c>
      <c r="G895">
        <f>16-INDEX(STANDINGS_RBI[],MATCH(Table1[[#This Row],[COMBINED]],STANDINGS_RBI[COMBINED],0),COLUMN(STANDINGS_RBI[PLACE IN LEAGUE]))</f>
        <v>8</v>
      </c>
      <c r="H895">
        <f>16-INDEX(STANDINGS_SB[],MATCH(Table1[[#This Row],[COMBINED]],STANDINGS_SB[COMBINED],0),COLUMN(STANDINGS_SB[PLACE IN LEAGUE]))</f>
        <v>5</v>
      </c>
      <c r="I895">
        <f>16-INDEX(STANDINGS_ERA[],MATCH(Table1[[#This Row],[COMBINED]],STANDINGS_ERA[COMBINED],0),COLUMN(STANDINGS_ERA[PLACE IN LEAGUE]))</f>
        <v>11</v>
      </c>
      <c r="J895">
        <f>16-INDEX(STANDINGS_WHIP[],MATCH(Table1[[#This Row],[COMBINED]],STANDINGS_WHIP[COMBINED],0),COLUMN(STANDINGS_WHIP[PLACE IN LEAGUE]))</f>
        <v>10</v>
      </c>
      <c r="K895">
        <f>16-INDEX(STANDINGS_W[],MATCH(Table1[[#This Row],[COMBINED]],STANDINGS_W[COMBINED],0),COLUMN(STANDINGS_W[PLACE IN LEAGUE]))</f>
        <v>12</v>
      </c>
      <c r="L895">
        <f>16-INDEX(STANDINGS_K[],MATCH(Table1[[#This Row],[COMBINED]],STANDINGS_K[COMBINED],0),COLUMN(STANDINGS_K[PLACE IN LEAGUE]))</f>
        <v>10</v>
      </c>
      <c r="M895">
        <f>16-INDEX(STANDINGS_SV[],MATCH(Table1[[#This Row],[COMBINED]],STANDINGS_SV[COMBINED],0),COLUMN(STANDINGS_SV[PLACE IN LEAGUE]))</f>
        <v>6</v>
      </c>
      <c r="N895">
        <f>SUM(Table1[[#This Row],[BA]:[SV]])</f>
        <v>93</v>
      </c>
      <c r="O895">
        <v>5</v>
      </c>
    </row>
    <row r="896" spans="1:15" x14ac:dyDescent="0.25">
      <c r="A896" t="s">
        <v>1236</v>
      </c>
      <c r="B896" t="s">
        <v>1237</v>
      </c>
      <c r="C896" t="str">
        <f>Table1[[#This Row],[League]]&amp;Table1[[#This Row],[Team]]</f>
        <v>$150 Draft Champions Feb 03 1:00 pm Lg.3651Talons</v>
      </c>
      <c r="D896">
        <f>16-INDEX(STANDINGS_BA[],MATCH(Table1[[#This Row],[COMBINED]],STANDINGS_BA[COMBINED],0),COLUMN(STANDINGS_BA[PLACE IN LEAGUE]))</f>
        <v>15</v>
      </c>
      <c r="E896">
        <f>16-INDEX(STANDINGS_R[],MATCH(Table1[[#This Row],[COMBINED]],STANDINGS_R[COMBINED],0),COLUMN(STANDINGS_R[PLACE IN LEAGUE]))</f>
        <v>13</v>
      </c>
      <c r="F896">
        <f>16-INDEX(STANDINGS_HR[],MATCH(Table1[[#This Row],[COMBINED]],STANDINGS_HR[COMBINED],0),COLUMN(STANDINGS_HR[PLACE IN LEAGUE]))</f>
        <v>10</v>
      </c>
      <c r="G896">
        <f>16-INDEX(STANDINGS_RBI[],MATCH(Table1[[#This Row],[COMBINED]],STANDINGS_RBI[COMBINED],0),COLUMN(STANDINGS_RBI[PLACE IN LEAGUE]))</f>
        <v>13</v>
      </c>
      <c r="H896">
        <f>16-INDEX(STANDINGS_SB[],MATCH(Table1[[#This Row],[COMBINED]],STANDINGS_SB[COMBINED],0),COLUMN(STANDINGS_SB[PLACE IN LEAGUE]))</f>
        <v>13</v>
      </c>
      <c r="I896">
        <f>16-INDEX(STANDINGS_ERA[],MATCH(Table1[[#This Row],[COMBINED]],STANDINGS_ERA[COMBINED],0),COLUMN(STANDINGS_ERA[PLACE IN LEAGUE]))</f>
        <v>5</v>
      </c>
      <c r="J896">
        <f>16-INDEX(STANDINGS_WHIP[],MATCH(Table1[[#This Row],[COMBINED]],STANDINGS_WHIP[COMBINED],0),COLUMN(STANDINGS_WHIP[PLACE IN LEAGUE]))</f>
        <v>6</v>
      </c>
      <c r="K896">
        <f>16-INDEX(STANDINGS_W[],MATCH(Table1[[#This Row],[COMBINED]],STANDINGS_W[COMBINED],0),COLUMN(STANDINGS_W[PLACE IN LEAGUE]))</f>
        <v>1</v>
      </c>
      <c r="L896">
        <f>16-INDEX(STANDINGS_K[],MATCH(Table1[[#This Row],[COMBINED]],STANDINGS_K[COMBINED],0),COLUMN(STANDINGS_K[PLACE IN LEAGUE]))</f>
        <v>1</v>
      </c>
      <c r="M896">
        <f>16-INDEX(STANDINGS_SV[],MATCH(Table1[[#This Row],[COMBINED]],STANDINGS_SV[COMBINED],0),COLUMN(STANDINGS_SV[PLACE IN LEAGUE]))</f>
        <v>14</v>
      </c>
      <c r="N896">
        <f>SUM(Table1[[#This Row],[BA]:[SV]])</f>
        <v>91</v>
      </c>
      <c r="O896">
        <v>6</v>
      </c>
    </row>
    <row r="897" spans="1:15" x14ac:dyDescent="0.25">
      <c r="A897" t="s">
        <v>1243</v>
      </c>
      <c r="B897" t="s">
        <v>1237</v>
      </c>
      <c r="C897" t="str">
        <f>Table1[[#This Row],[League]]&amp;Table1[[#This Row],[Team]]</f>
        <v>$150 Draft Champions Feb 03 1:00 pm Lg.3651Harmon Killebrew</v>
      </c>
      <c r="D897">
        <f>16-INDEX(STANDINGS_BA[],MATCH(Table1[[#This Row],[COMBINED]],STANDINGS_BA[COMBINED],0),COLUMN(STANDINGS_BA[PLACE IN LEAGUE]))</f>
        <v>7</v>
      </c>
      <c r="E897">
        <f>16-INDEX(STANDINGS_R[],MATCH(Table1[[#This Row],[COMBINED]],STANDINGS_R[COMBINED],0),COLUMN(STANDINGS_R[PLACE IN LEAGUE]))</f>
        <v>9</v>
      </c>
      <c r="F897">
        <f>16-INDEX(STANDINGS_HR[],MATCH(Table1[[#This Row],[COMBINED]],STANDINGS_HR[COMBINED],0),COLUMN(STANDINGS_HR[PLACE IN LEAGUE]))</f>
        <v>7</v>
      </c>
      <c r="G897">
        <f>16-INDEX(STANDINGS_RBI[],MATCH(Table1[[#This Row],[COMBINED]],STANDINGS_RBI[COMBINED],0),COLUMN(STANDINGS_RBI[PLACE IN LEAGUE]))</f>
        <v>7</v>
      </c>
      <c r="H897">
        <f>16-INDEX(STANDINGS_SB[],MATCH(Table1[[#This Row],[COMBINED]],STANDINGS_SB[COMBINED],0),COLUMN(STANDINGS_SB[PLACE IN LEAGUE]))</f>
        <v>11</v>
      </c>
      <c r="I897">
        <f>16-INDEX(STANDINGS_ERA[],MATCH(Table1[[#This Row],[COMBINED]],STANDINGS_ERA[COMBINED],0),COLUMN(STANDINGS_ERA[PLACE IN LEAGUE]))</f>
        <v>9</v>
      </c>
      <c r="J897">
        <f>16-INDEX(STANDINGS_WHIP[],MATCH(Table1[[#This Row],[COMBINED]],STANDINGS_WHIP[COMBINED],0),COLUMN(STANDINGS_WHIP[PLACE IN LEAGUE]))</f>
        <v>7</v>
      </c>
      <c r="K897">
        <f>16-INDEX(STANDINGS_W[],MATCH(Table1[[#This Row],[COMBINED]],STANDINGS_W[COMBINED],0),COLUMN(STANDINGS_W[PLACE IN LEAGUE]))</f>
        <v>13</v>
      </c>
      <c r="L897">
        <f>16-INDEX(STANDINGS_K[],MATCH(Table1[[#This Row],[COMBINED]],STANDINGS_K[COMBINED],0),COLUMN(STANDINGS_K[PLACE IN LEAGUE]))</f>
        <v>11</v>
      </c>
      <c r="M897">
        <f>16-INDEX(STANDINGS_SV[],MATCH(Table1[[#This Row],[COMBINED]],STANDINGS_SV[COMBINED],0),COLUMN(STANDINGS_SV[PLACE IN LEAGUE]))</f>
        <v>3</v>
      </c>
      <c r="N897">
        <f>SUM(Table1[[#This Row],[BA]:[SV]])</f>
        <v>84</v>
      </c>
      <c r="O897">
        <v>7</v>
      </c>
    </row>
    <row r="898" spans="1:15" x14ac:dyDescent="0.25">
      <c r="A898" t="s">
        <v>1241</v>
      </c>
      <c r="B898" t="s">
        <v>1237</v>
      </c>
      <c r="C898" t="str">
        <f>Table1[[#This Row],[League]]&amp;Table1[[#This Row],[Team]]</f>
        <v>$150 Draft Champions Feb 03 1:00 pm Lg.3651Pyrolitic Decomposition 10</v>
      </c>
      <c r="D898">
        <f>16-INDEX(STANDINGS_BA[],MATCH(Table1[[#This Row],[COMBINED]],STANDINGS_BA[COMBINED],0),COLUMN(STANDINGS_BA[PLACE IN LEAGUE]))</f>
        <v>10</v>
      </c>
      <c r="E898">
        <f>16-INDEX(STANDINGS_R[],MATCH(Table1[[#This Row],[COMBINED]],STANDINGS_R[COMBINED],0),COLUMN(STANDINGS_R[PLACE IN LEAGUE]))</f>
        <v>10</v>
      </c>
      <c r="F898">
        <f>16-INDEX(STANDINGS_HR[],MATCH(Table1[[#This Row],[COMBINED]],STANDINGS_HR[COMBINED],0),COLUMN(STANDINGS_HR[PLACE IN LEAGUE]))</f>
        <v>13</v>
      </c>
      <c r="G898">
        <f>16-INDEX(STANDINGS_RBI[],MATCH(Table1[[#This Row],[COMBINED]],STANDINGS_RBI[COMBINED],0),COLUMN(STANDINGS_RBI[PLACE IN LEAGUE]))</f>
        <v>10</v>
      </c>
      <c r="H898">
        <f>16-INDEX(STANDINGS_SB[],MATCH(Table1[[#This Row],[COMBINED]],STANDINGS_SB[COMBINED],0),COLUMN(STANDINGS_SB[PLACE IN LEAGUE]))</f>
        <v>7</v>
      </c>
      <c r="I898">
        <f>16-INDEX(STANDINGS_ERA[],MATCH(Table1[[#This Row],[COMBINED]],STANDINGS_ERA[COMBINED],0),COLUMN(STANDINGS_ERA[PLACE IN LEAGUE]))</f>
        <v>3</v>
      </c>
      <c r="J898">
        <f>16-INDEX(STANDINGS_WHIP[],MATCH(Table1[[#This Row],[COMBINED]],STANDINGS_WHIP[COMBINED],0),COLUMN(STANDINGS_WHIP[PLACE IN LEAGUE]))</f>
        <v>8</v>
      </c>
      <c r="K898">
        <f>16-INDEX(STANDINGS_W[],MATCH(Table1[[#This Row],[COMBINED]],STANDINGS_W[COMBINED],0),COLUMN(STANDINGS_W[PLACE IN LEAGUE]))</f>
        <v>8</v>
      </c>
      <c r="L898">
        <f>16-INDEX(STANDINGS_K[],MATCH(Table1[[#This Row],[COMBINED]],STANDINGS_K[COMBINED],0),COLUMN(STANDINGS_K[PLACE IN LEAGUE]))</f>
        <v>8</v>
      </c>
      <c r="M898">
        <f>16-INDEX(STANDINGS_SV[],MATCH(Table1[[#This Row],[COMBINED]],STANDINGS_SV[COMBINED],0),COLUMN(STANDINGS_SV[PLACE IN LEAGUE]))</f>
        <v>5</v>
      </c>
      <c r="N898">
        <f>SUM(Table1[[#This Row],[BA]:[SV]])</f>
        <v>82</v>
      </c>
      <c r="O898">
        <v>8</v>
      </c>
    </row>
    <row r="899" spans="1:15" x14ac:dyDescent="0.25">
      <c r="A899" t="s">
        <v>1246</v>
      </c>
      <c r="B899" t="s">
        <v>1237</v>
      </c>
      <c r="C899" t="str">
        <f>Table1[[#This Row],[League]]&amp;Table1[[#This Row],[Team]]</f>
        <v>$150 Draft Champions Feb 03 1:00 pm Lg.3651SmellNiceWithBartoloColon</v>
      </c>
      <c r="D899">
        <f>16-INDEX(STANDINGS_BA[],MATCH(Table1[[#This Row],[COMBINED]],STANDINGS_BA[COMBINED],0),COLUMN(STANDINGS_BA[PLACE IN LEAGUE]))</f>
        <v>2</v>
      </c>
      <c r="E899">
        <f>16-INDEX(STANDINGS_R[],MATCH(Table1[[#This Row],[COMBINED]],STANDINGS_R[COMBINED],0),COLUMN(STANDINGS_R[PLACE IN LEAGUE]))</f>
        <v>8</v>
      </c>
      <c r="F899">
        <f>16-INDEX(STANDINGS_HR[],MATCH(Table1[[#This Row],[COMBINED]],STANDINGS_HR[COMBINED],0),COLUMN(STANDINGS_HR[PLACE IN LEAGUE]))</f>
        <v>11</v>
      </c>
      <c r="G899">
        <f>16-INDEX(STANDINGS_RBI[],MATCH(Table1[[#This Row],[COMBINED]],STANDINGS_RBI[COMBINED],0),COLUMN(STANDINGS_RBI[PLACE IN LEAGUE]))</f>
        <v>12</v>
      </c>
      <c r="H899">
        <f>16-INDEX(STANDINGS_SB[],MATCH(Table1[[#This Row],[COMBINED]],STANDINGS_SB[COMBINED],0),COLUMN(STANDINGS_SB[PLACE IN LEAGUE]))</f>
        <v>1</v>
      </c>
      <c r="I899">
        <f>16-INDEX(STANDINGS_ERA[],MATCH(Table1[[#This Row],[COMBINED]],STANDINGS_ERA[COMBINED],0),COLUMN(STANDINGS_ERA[PLACE IN LEAGUE]))</f>
        <v>8</v>
      </c>
      <c r="J899">
        <f>16-INDEX(STANDINGS_WHIP[],MATCH(Table1[[#This Row],[COMBINED]],STANDINGS_WHIP[COMBINED],0),COLUMN(STANDINGS_WHIP[PLACE IN LEAGUE]))</f>
        <v>14</v>
      </c>
      <c r="K899">
        <f>16-INDEX(STANDINGS_W[],MATCH(Table1[[#This Row],[COMBINED]],STANDINGS_W[COMBINED],0),COLUMN(STANDINGS_W[PLACE IN LEAGUE]))</f>
        <v>3</v>
      </c>
      <c r="L899">
        <f>16-INDEX(STANDINGS_K[],MATCH(Table1[[#This Row],[COMBINED]],STANDINGS_K[COMBINED],0),COLUMN(STANDINGS_K[PLACE IN LEAGUE]))</f>
        <v>5</v>
      </c>
      <c r="M899">
        <f>16-INDEX(STANDINGS_SV[],MATCH(Table1[[#This Row],[COMBINED]],STANDINGS_SV[COMBINED],0),COLUMN(STANDINGS_SV[PLACE IN LEAGUE]))</f>
        <v>15</v>
      </c>
      <c r="N899">
        <f>SUM(Table1[[#This Row],[BA]:[SV]])</f>
        <v>79</v>
      </c>
      <c r="O899">
        <v>9</v>
      </c>
    </row>
    <row r="900" spans="1:15" x14ac:dyDescent="0.25">
      <c r="A900" t="s">
        <v>1245</v>
      </c>
      <c r="B900" t="s">
        <v>1237</v>
      </c>
      <c r="C900" t="str">
        <f>Table1[[#This Row],[League]]&amp;Table1[[#This Row],[Team]]</f>
        <v>$150 Draft Champions Feb 03 1:00 pm Lg.3651Eskimo Thunder</v>
      </c>
      <c r="D900">
        <f>16-INDEX(STANDINGS_BA[],MATCH(Table1[[#This Row],[COMBINED]],STANDINGS_BA[COMBINED],0),COLUMN(STANDINGS_BA[PLACE IN LEAGUE]))</f>
        <v>4</v>
      </c>
      <c r="E900">
        <f>16-INDEX(STANDINGS_R[],MATCH(Table1[[#This Row],[COMBINED]],STANDINGS_R[COMBINED],0),COLUMN(STANDINGS_R[PLACE IN LEAGUE]))</f>
        <v>4</v>
      </c>
      <c r="F900">
        <f>16-INDEX(STANDINGS_HR[],MATCH(Table1[[#This Row],[COMBINED]],STANDINGS_HR[COMBINED],0),COLUMN(STANDINGS_HR[PLACE IN LEAGUE]))</f>
        <v>6</v>
      </c>
      <c r="G900">
        <f>16-INDEX(STANDINGS_RBI[],MATCH(Table1[[#This Row],[COMBINED]],STANDINGS_RBI[COMBINED],0),COLUMN(STANDINGS_RBI[PLACE IN LEAGUE]))</f>
        <v>9</v>
      </c>
      <c r="H900">
        <f>16-INDEX(STANDINGS_SB[],MATCH(Table1[[#This Row],[COMBINED]],STANDINGS_SB[COMBINED],0),COLUMN(STANDINGS_SB[PLACE IN LEAGUE]))</f>
        <v>3</v>
      </c>
      <c r="I900">
        <f>16-INDEX(STANDINGS_ERA[],MATCH(Table1[[#This Row],[COMBINED]],STANDINGS_ERA[COMBINED],0),COLUMN(STANDINGS_ERA[PLACE IN LEAGUE]))</f>
        <v>14</v>
      </c>
      <c r="J900">
        <f>16-INDEX(STANDINGS_WHIP[],MATCH(Table1[[#This Row],[COMBINED]],STANDINGS_WHIP[COMBINED],0),COLUMN(STANDINGS_WHIP[PLACE IN LEAGUE]))</f>
        <v>12</v>
      </c>
      <c r="K900">
        <f>16-INDEX(STANDINGS_W[],MATCH(Table1[[#This Row],[COMBINED]],STANDINGS_W[COMBINED],0),COLUMN(STANDINGS_W[PLACE IN LEAGUE]))</f>
        <v>5</v>
      </c>
      <c r="L900">
        <f>16-INDEX(STANDINGS_K[],MATCH(Table1[[#This Row],[COMBINED]],STANDINGS_K[COMBINED],0),COLUMN(STANDINGS_K[PLACE IN LEAGUE]))</f>
        <v>12</v>
      </c>
      <c r="M900">
        <f>16-INDEX(STANDINGS_SV[],MATCH(Table1[[#This Row],[COMBINED]],STANDINGS_SV[COMBINED],0),COLUMN(STANDINGS_SV[PLACE IN LEAGUE]))</f>
        <v>4</v>
      </c>
      <c r="N900">
        <f>SUM(Table1[[#This Row],[BA]:[SV]])</f>
        <v>73</v>
      </c>
      <c r="O900">
        <v>10</v>
      </c>
    </row>
    <row r="901" spans="1:15" x14ac:dyDescent="0.25">
      <c r="A901" t="s">
        <v>1247</v>
      </c>
      <c r="B901" t="s">
        <v>1237</v>
      </c>
      <c r="C901" t="str">
        <f>Table1[[#This Row],[League]]&amp;Table1[[#This Row],[Team]]</f>
        <v>$150 Draft Champions Feb 03 1:00 pm Lg.3651u, Enoesque</v>
      </c>
      <c r="D901">
        <f>16-INDEX(STANDINGS_BA[],MATCH(Table1[[#This Row],[COMBINED]],STANDINGS_BA[COMBINED],0),COLUMN(STANDINGS_BA[PLACE IN LEAGUE]))</f>
        <v>1</v>
      </c>
      <c r="E901">
        <f>16-INDEX(STANDINGS_R[],MATCH(Table1[[#This Row],[COMBINED]],STANDINGS_R[COMBINED],0),COLUMN(STANDINGS_R[PLACE IN LEAGUE]))</f>
        <v>2</v>
      </c>
      <c r="F901">
        <f>16-INDEX(STANDINGS_HR[],MATCH(Table1[[#This Row],[COMBINED]],STANDINGS_HR[COMBINED],0),COLUMN(STANDINGS_HR[PLACE IN LEAGUE]))</f>
        <v>1</v>
      </c>
      <c r="G901">
        <f>16-INDEX(STANDINGS_RBI[],MATCH(Table1[[#This Row],[COMBINED]],STANDINGS_RBI[COMBINED],0),COLUMN(STANDINGS_RBI[PLACE IN LEAGUE]))</f>
        <v>2</v>
      </c>
      <c r="H901">
        <f>16-INDEX(STANDINGS_SB[],MATCH(Table1[[#This Row],[COMBINED]],STANDINGS_SB[COMBINED],0),COLUMN(STANDINGS_SB[PLACE IN LEAGUE]))</f>
        <v>8</v>
      </c>
      <c r="I901">
        <f>16-INDEX(STANDINGS_ERA[],MATCH(Table1[[#This Row],[COMBINED]],STANDINGS_ERA[COMBINED],0),COLUMN(STANDINGS_ERA[PLACE IN LEAGUE]))</f>
        <v>7</v>
      </c>
      <c r="J901">
        <f>16-INDEX(STANDINGS_WHIP[],MATCH(Table1[[#This Row],[COMBINED]],STANDINGS_WHIP[COMBINED],0),COLUMN(STANDINGS_WHIP[PLACE IN LEAGUE]))</f>
        <v>11</v>
      </c>
      <c r="K901">
        <f>16-INDEX(STANDINGS_W[],MATCH(Table1[[#This Row],[COMBINED]],STANDINGS_W[COMBINED],0),COLUMN(STANDINGS_W[PLACE IN LEAGUE]))</f>
        <v>10</v>
      </c>
      <c r="L901">
        <f>16-INDEX(STANDINGS_K[],MATCH(Table1[[#This Row],[COMBINED]],STANDINGS_K[COMBINED],0),COLUMN(STANDINGS_K[PLACE IN LEAGUE]))</f>
        <v>9</v>
      </c>
      <c r="M901">
        <f>16-INDEX(STANDINGS_SV[],MATCH(Table1[[#This Row],[COMBINED]],STANDINGS_SV[COMBINED],0),COLUMN(STANDINGS_SV[PLACE IN LEAGUE]))</f>
        <v>9</v>
      </c>
      <c r="N901">
        <f>SUM(Table1[[#This Row],[BA]:[SV]])</f>
        <v>60</v>
      </c>
      <c r="O901">
        <v>11</v>
      </c>
    </row>
    <row r="902" spans="1:15" x14ac:dyDescent="0.25">
      <c r="A902" t="s">
        <v>356</v>
      </c>
      <c r="B902" t="s">
        <v>1237</v>
      </c>
      <c r="C902" t="str">
        <f>Table1[[#This Row],[League]]&amp;Table1[[#This Row],[Team]]</f>
        <v>$150 Draft Champions Feb 03 1:00 pm Lg.3651GUERRILLA DC</v>
      </c>
      <c r="D902">
        <f>16-INDEX(STANDINGS_BA[],MATCH(Table1[[#This Row],[COMBINED]],STANDINGS_BA[COMBINED],0),COLUMN(STANDINGS_BA[PLACE IN LEAGUE]))</f>
        <v>8</v>
      </c>
      <c r="E902">
        <f>16-INDEX(STANDINGS_R[],MATCH(Table1[[#This Row],[COMBINED]],STANDINGS_R[COMBINED],0),COLUMN(STANDINGS_R[PLACE IN LEAGUE]))</f>
        <v>7</v>
      </c>
      <c r="F902">
        <f>16-INDEX(STANDINGS_HR[],MATCH(Table1[[#This Row],[COMBINED]],STANDINGS_HR[COMBINED],0),COLUMN(STANDINGS_HR[PLACE IN LEAGUE]))</f>
        <v>2</v>
      </c>
      <c r="G902">
        <f>16-INDEX(STANDINGS_RBI[],MATCH(Table1[[#This Row],[COMBINED]],STANDINGS_RBI[COMBINED],0),COLUMN(STANDINGS_RBI[PLACE IN LEAGUE]))</f>
        <v>6</v>
      </c>
      <c r="H902">
        <f>16-INDEX(STANDINGS_SB[],MATCH(Table1[[#This Row],[COMBINED]],STANDINGS_SB[COMBINED],0),COLUMN(STANDINGS_SB[PLACE IN LEAGUE]))</f>
        <v>6</v>
      </c>
      <c r="I902">
        <f>16-INDEX(STANDINGS_ERA[],MATCH(Table1[[#This Row],[COMBINED]],STANDINGS_ERA[COMBINED],0),COLUMN(STANDINGS_ERA[PLACE IN LEAGUE]))</f>
        <v>6</v>
      </c>
      <c r="J902">
        <f>16-INDEX(STANDINGS_WHIP[],MATCH(Table1[[#This Row],[COMBINED]],STANDINGS_WHIP[COMBINED],0),COLUMN(STANDINGS_WHIP[PLACE IN LEAGUE]))</f>
        <v>3</v>
      </c>
      <c r="K902">
        <f>16-INDEX(STANDINGS_W[],MATCH(Table1[[#This Row],[COMBINED]],STANDINGS_W[COMBINED],0),COLUMN(STANDINGS_W[PLACE IN LEAGUE]))</f>
        <v>7</v>
      </c>
      <c r="L902">
        <f>16-INDEX(STANDINGS_K[],MATCH(Table1[[#This Row],[COMBINED]],STANDINGS_K[COMBINED],0),COLUMN(STANDINGS_K[PLACE IN LEAGUE]))</f>
        <v>6</v>
      </c>
      <c r="M902">
        <f>16-INDEX(STANDINGS_SV[],MATCH(Table1[[#This Row],[COMBINED]],STANDINGS_SV[COMBINED],0),COLUMN(STANDINGS_SV[PLACE IN LEAGUE]))</f>
        <v>8</v>
      </c>
      <c r="N902">
        <f>SUM(Table1[[#This Row],[BA]:[SV]])</f>
        <v>59</v>
      </c>
      <c r="O902">
        <v>12</v>
      </c>
    </row>
    <row r="903" spans="1:15" x14ac:dyDescent="0.25">
      <c r="A903" t="s">
        <v>1244</v>
      </c>
      <c r="B903" t="s">
        <v>1237</v>
      </c>
      <c r="C903" t="str">
        <f>Table1[[#This Row],[League]]&amp;Table1[[#This Row],[Team]]</f>
        <v>$150 Draft Champions Feb 03 1:00 pm Lg.3651High Society</v>
      </c>
      <c r="D903">
        <f>16-INDEX(STANDINGS_BA[],MATCH(Table1[[#This Row],[COMBINED]],STANDINGS_BA[COMBINED],0),COLUMN(STANDINGS_BA[PLACE IN LEAGUE]))</f>
        <v>5</v>
      </c>
      <c r="E903">
        <f>16-INDEX(STANDINGS_R[],MATCH(Table1[[#This Row],[COMBINED]],STANDINGS_R[COMBINED],0),COLUMN(STANDINGS_R[PLACE IN LEAGUE]))</f>
        <v>1</v>
      </c>
      <c r="F903">
        <f>16-INDEX(STANDINGS_HR[],MATCH(Table1[[#This Row],[COMBINED]],STANDINGS_HR[COMBINED],0),COLUMN(STANDINGS_HR[PLACE IN LEAGUE]))</f>
        <v>4</v>
      </c>
      <c r="G903">
        <f>16-INDEX(STANDINGS_RBI[],MATCH(Table1[[#This Row],[COMBINED]],STANDINGS_RBI[COMBINED],0),COLUMN(STANDINGS_RBI[PLACE IN LEAGUE]))</f>
        <v>3</v>
      </c>
      <c r="H903">
        <f>16-INDEX(STANDINGS_SB[],MATCH(Table1[[#This Row],[COMBINED]],STANDINGS_SB[COMBINED],0),COLUMN(STANDINGS_SB[PLACE IN LEAGUE]))</f>
        <v>12</v>
      </c>
      <c r="I903">
        <f>16-INDEX(STANDINGS_ERA[],MATCH(Table1[[#This Row],[COMBINED]],STANDINGS_ERA[COMBINED],0),COLUMN(STANDINGS_ERA[PLACE IN LEAGUE]))</f>
        <v>2</v>
      </c>
      <c r="J903">
        <f>16-INDEX(STANDINGS_WHIP[],MATCH(Table1[[#This Row],[COMBINED]],STANDINGS_WHIP[COMBINED],0),COLUMN(STANDINGS_WHIP[PLACE IN LEAGUE]))</f>
        <v>5</v>
      </c>
      <c r="K903">
        <f>16-INDEX(STANDINGS_W[],MATCH(Table1[[#This Row],[COMBINED]],STANDINGS_W[COMBINED],0),COLUMN(STANDINGS_W[PLACE IN LEAGUE]))</f>
        <v>6</v>
      </c>
      <c r="L903">
        <f>16-INDEX(STANDINGS_K[],MATCH(Table1[[#This Row],[COMBINED]],STANDINGS_K[COMBINED],0),COLUMN(STANDINGS_K[PLACE IN LEAGUE]))</f>
        <v>4</v>
      </c>
      <c r="M903">
        <f>16-INDEX(STANDINGS_SV[],MATCH(Table1[[#This Row],[COMBINED]],STANDINGS_SV[COMBINED],0),COLUMN(STANDINGS_SV[PLACE IN LEAGUE]))</f>
        <v>7</v>
      </c>
      <c r="N903">
        <f>SUM(Table1[[#This Row],[BA]:[SV]])</f>
        <v>49</v>
      </c>
      <c r="O903">
        <v>13</v>
      </c>
    </row>
    <row r="904" spans="1:15" x14ac:dyDescent="0.25">
      <c r="A904" t="s">
        <v>98</v>
      </c>
      <c r="B904" t="s">
        <v>1237</v>
      </c>
      <c r="C904" t="str">
        <f>Table1[[#This Row],[League]]&amp;Table1[[#This Row],[Team]]</f>
        <v>$150 Draft Champions Feb 03 1:00 pm Lg.3651Team Ward</v>
      </c>
      <c r="D904">
        <f>16-INDEX(STANDINGS_BA[],MATCH(Table1[[#This Row],[COMBINED]],STANDINGS_BA[COMBINED],0),COLUMN(STANDINGS_BA[PLACE IN LEAGUE]))</f>
        <v>3</v>
      </c>
      <c r="E904">
        <f>16-INDEX(STANDINGS_R[],MATCH(Table1[[#This Row],[COMBINED]],STANDINGS_R[COMBINED],0),COLUMN(STANDINGS_R[PLACE IN LEAGUE]))</f>
        <v>5</v>
      </c>
      <c r="F904">
        <f>16-INDEX(STANDINGS_HR[],MATCH(Table1[[#This Row],[COMBINED]],STANDINGS_HR[COMBINED],0),COLUMN(STANDINGS_HR[PLACE IN LEAGUE]))</f>
        <v>5</v>
      </c>
      <c r="G904">
        <f>16-INDEX(STANDINGS_RBI[],MATCH(Table1[[#This Row],[COMBINED]],STANDINGS_RBI[COMBINED],0),COLUMN(STANDINGS_RBI[PLACE IN LEAGUE]))</f>
        <v>4</v>
      </c>
      <c r="H904">
        <f>16-INDEX(STANDINGS_SB[],MATCH(Table1[[#This Row],[COMBINED]],STANDINGS_SB[COMBINED],0),COLUMN(STANDINGS_SB[PLACE IN LEAGUE]))</f>
        <v>9</v>
      </c>
      <c r="I904">
        <f>16-INDEX(STANDINGS_ERA[],MATCH(Table1[[#This Row],[COMBINED]],STANDINGS_ERA[COMBINED],0),COLUMN(STANDINGS_ERA[PLACE IN LEAGUE]))</f>
        <v>4</v>
      </c>
      <c r="J904">
        <f>16-INDEX(STANDINGS_WHIP[],MATCH(Table1[[#This Row],[COMBINED]],STANDINGS_WHIP[COMBINED],0),COLUMN(STANDINGS_WHIP[PLACE IN LEAGUE]))</f>
        <v>2</v>
      </c>
      <c r="K904">
        <f>16-INDEX(STANDINGS_W[],MATCH(Table1[[#This Row],[COMBINED]],STANDINGS_W[COMBINED],0),COLUMN(STANDINGS_W[PLACE IN LEAGUE]))</f>
        <v>2</v>
      </c>
      <c r="L904">
        <f>16-INDEX(STANDINGS_K[],MATCH(Table1[[#This Row],[COMBINED]],STANDINGS_K[COMBINED],0),COLUMN(STANDINGS_K[PLACE IN LEAGUE]))</f>
        <v>3</v>
      </c>
      <c r="M904">
        <f>16-INDEX(STANDINGS_SV[],MATCH(Table1[[#This Row],[COMBINED]],STANDINGS_SV[COMBINED],0),COLUMN(STANDINGS_SV[PLACE IN LEAGUE]))</f>
        <v>12</v>
      </c>
      <c r="N904">
        <f>SUM(Table1[[#This Row],[BA]:[SV]])</f>
        <v>49</v>
      </c>
      <c r="O904">
        <v>14</v>
      </c>
    </row>
    <row r="905" spans="1:15" x14ac:dyDescent="0.25">
      <c r="A905" t="s">
        <v>1242</v>
      </c>
      <c r="B905" t="s">
        <v>1237</v>
      </c>
      <c r="C905" t="str">
        <f>Table1[[#This Row],[League]]&amp;Table1[[#This Row],[Team]]</f>
        <v>$150 Draft Champions Feb 03 1:00 pm Lg.3651Toledo Mud Hens</v>
      </c>
      <c r="D905">
        <f>16-INDEX(STANDINGS_BA[],MATCH(Table1[[#This Row],[COMBINED]],STANDINGS_BA[COMBINED],0),COLUMN(STANDINGS_BA[PLACE IN LEAGUE]))</f>
        <v>9</v>
      </c>
      <c r="E905">
        <f>16-INDEX(STANDINGS_R[],MATCH(Table1[[#This Row],[COMBINED]],STANDINGS_R[COMBINED],0),COLUMN(STANDINGS_R[PLACE IN LEAGUE]))</f>
        <v>3</v>
      </c>
      <c r="F905">
        <f>16-INDEX(STANDINGS_HR[],MATCH(Table1[[#This Row],[COMBINED]],STANDINGS_HR[COMBINED],0),COLUMN(STANDINGS_HR[PLACE IN LEAGUE]))</f>
        <v>3</v>
      </c>
      <c r="G905">
        <f>16-INDEX(STANDINGS_RBI[],MATCH(Table1[[#This Row],[COMBINED]],STANDINGS_RBI[COMBINED],0),COLUMN(STANDINGS_RBI[PLACE IN LEAGUE]))</f>
        <v>1</v>
      </c>
      <c r="H905">
        <f>16-INDEX(STANDINGS_SB[],MATCH(Table1[[#This Row],[COMBINED]],STANDINGS_SB[COMBINED],0),COLUMN(STANDINGS_SB[PLACE IN LEAGUE]))</f>
        <v>4</v>
      </c>
      <c r="I905">
        <f>16-INDEX(STANDINGS_ERA[],MATCH(Table1[[#This Row],[COMBINED]],STANDINGS_ERA[COMBINED],0),COLUMN(STANDINGS_ERA[PLACE IN LEAGUE]))</f>
        <v>1</v>
      </c>
      <c r="J905">
        <f>16-INDEX(STANDINGS_WHIP[],MATCH(Table1[[#This Row],[COMBINED]],STANDINGS_WHIP[COMBINED],0),COLUMN(STANDINGS_WHIP[PLACE IN LEAGUE]))</f>
        <v>1</v>
      </c>
      <c r="K905">
        <f>16-INDEX(STANDINGS_W[],MATCH(Table1[[#This Row],[COMBINED]],STANDINGS_W[COMBINED],0),COLUMN(STANDINGS_W[PLACE IN LEAGUE]))</f>
        <v>4</v>
      </c>
      <c r="L905">
        <f>16-INDEX(STANDINGS_K[],MATCH(Table1[[#This Row],[COMBINED]],STANDINGS_K[COMBINED],0),COLUMN(STANDINGS_K[PLACE IN LEAGUE]))</f>
        <v>2</v>
      </c>
      <c r="M905">
        <f>16-INDEX(STANDINGS_SV[],MATCH(Table1[[#This Row],[COMBINED]],STANDINGS_SV[COMBINED],0),COLUMN(STANDINGS_SV[PLACE IN LEAGUE]))</f>
        <v>1</v>
      </c>
      <c r="N905">
        <f>SUM(Table1[[#This Row],[BA]:[SV]])</f>
        <v>29</v>
      </c>
      <c r="O905">
        <v>15</v>
      </c>
    </row>
    <row r="906" spans="1:15" x14ac:dyDescent="0.25">
      <c r="A906" t="s">
        <v>284</v>
      </c>
      <c r="B906" t="s">
        <v>1248</v>
      </c>
      <c r="C906" t="str">
        <f>Table1[[#This Row],[League]]&amp;Table1[[#This Row],[Team]]</f>
        <v>$150 Draft Champions Feb 04 1:00 pm Lg.3653Team Bloom</v>
      </c>
      <c r="D906">
        <f>16-INDEX(STANDINGS_BA[],MATCH(Table1[[#This Row],[COMBINED]],STANDINGS_BA[COMBINED],0),COLUMN(STANDINGS_BA[PLACE IN LEAGUE]))</f>
        <v>13</v>
      </c>
      <c r="E906">
        <f>16-INDEX(STANDINGS_R[],MATCH(Table1[[#This Row],[COMBINED]],STANDINGS_R[COMBINED],0),COLUMN(STANDINGS_R[PLACE IN LEAGUE]))</f>
        <v>15</v>
      </c>
      <c r="F906">
        <f>16-INDEX(STANDINGS_HR[],MATCH(Table1[[#This Row],[COMBINED]],STANDINGS_HR[COMBINED],0),COLUMN(STANDINGS_HR[PLACE IN LEAGUE]))</f>
        <v>15</v>
      </c>
      <c r="G906">
        <f>16-INDEX(STANDINGS_RBI[],MATCH(Table1[[#This Row],[COMBINED]],STANDINGS_RBI[COMBINED],0),COLUMN(STANDINGS_RBI[PLACE IN LEAGUE]))</f>
        <v>12</v>
      </c>
      <c r="H906">
        <f>16-INDEX(STANDINGS_SB[],MATCH(Table1[[#This Row],[COMBINED]],STANDINGS_SB[COMBINED],0),COLUMN(STANDINGS_SB[PLACE IN LEAGUE]))</f>
        <v>12</v>
      </c>
      <c r="I906">
        <f>16-INDEX(STANDINGS_ERA[],MATCH(Table1[[#This Row],[COMBINED]],STANDINGS_ERA[COMBINED],0),COLUMN(STANDINGS_ERA[PLACE IN LEAGUE]))</f>
        <v>15</v>
      </c>
      <c r="J906">
        <f>16-INDEX(STANDINGS_WHIP[],MATCH(Table1[[#This Row],[COMBINED]],STANDINGS_WHIP[COMBINED],0),COLUMN(STANDINGS_WHIP[PLACE IN LEAGUE]))</f>
        <v>12</v>
      </c>
      <c r="K906">
        <f>16-INDEX(STANDINGS_W[],MATCH(Table1[[#This Row],[COMBINED]],STANDINGS_W[COMBINED],0),COLUMN(STANDINGS_W[PLACE IN LEAGUE]))</f>
        <v>14</v>
      </c>
      <c r="L906">
        <f>16-INDEX(STANDINGS_K[],MATCH(Table1[[#This Row],[COMBINED]],STANDINGS_K[COMBINED],0),COLUMN(STANDINGS_K[PLACE IN LEAGUE]))</f>
        <v>9</v>
      </c>
      <c r="M906">
        <f>16-INDEX(STANDINGS_SV[],MATCH(Table1[[#This Row],[COMBINED]],STANDINGS_SV[COMBINED],0),COLUMN(STANDINGS_SV[PLACE IN LEAGUE]))</f>
        <v>8</v>
      </c>
      <c r="N906">
        <f>SUM(Table1[[#This Row],[BA]:[SV]])</f>
        <v>125</v>
      </c>
      <c r="O906">
        <v>1</v>
      </c>
    </row>
    <row r="907" spans="1:15" x14ac:dyDescent="0.25">
      <c r="A907" t="s">
        <v>1251</v>
      </c>
      <c r="B907" t="s">
        <v>1248</v>
      </c>
      <c r="C907" t="str">
        <f>Table1[[#This Row],[League]]&amp;Table1[[#This Row],[Team]]</f>
        <v>$150 Draft Champions Feb 04 1:00 pm Lg.3653DAYTON RAIDERS</v>
      </c>
      <c r="D907">
        <f>16-INDEX(STANDINGS_BA[],MATCH(Table1[[#This Row],[COMBINED]],STANDINGS_BA[COMBINED],0),COLUMN(STANDINGS_BA[PLACE IN LEAGUE]))</f>
        <v>9</v>
      </c>
      <c r="E907">
        <f>16-INDEX(STANDINGS_R[],MATCH(Table1[[#This Row],[COMBINED]],STANDINGS_R[COMBINED],0),COLUMN(STANDINGS_R[PLACE IN LEAGUE]))</f>
        <v>13</v>
      </c>
      <c r="F907">
        <f>16-INDEX(STANDINGS_HR[],MATCH(Table1[[#This Row],[COMBINED]],STANDINGS_HR[COMBINED],0),COLUMN(STANDINGS_HR[PLACE IN LEAGUE]))</f>
        <v>3</v>
      </c>
      <c r="G907">
        <f>16-INDEX(STANDINGS_RBI[],MATCH(Table1[[#This Row],[COMBINED]],STANDINGS_RBI[COMBINED],0),COLUMN(STANDINGS_RBI[PLACE IN LEAGUE]))</f>
        <v>5</v>
      </c>
      <c r="H907">
        <f>16-INDEX(STANDINGS_SB[],MATCH(Table1[[#This Row],[COMBINED]],STANDINGS_SB[COMBINED],0),COLUMN(STANDINGS_SB[PLACE IN LEAGUE]))</f>
        <v>13</v>
      </c>
      <c r="I907">
        <f>16-INDEX(STANDINGS_ERA[],MATCH(Table1[[#This Row],[COMBINED]],STANDINGS_ERA[COMBINED],0),COLUMN(STANDINGS_ERA[PLACE IN LEAGUE]))</f>
        <v>14</v>
      </c>
      <c r="J907">
        <f>16-INDEX(STANDINGS_WHIP[],MATCH(Table1[[#This Row],[COMBINED]],STANDINGS_WHIP[COMBINED],0),COLUMN(STANDINGS_WHIP[PLACE IN LEAGUE]))</f>
        <v>15</v>
      </c>
      <c r="K907">
        <f>16-INDEX(STANDINGS_W[],MATCH(Table1[[#This Row],[COMBINED]],STANDINGS_W[COMBINED],0),COLUMN(STANDINGS_W[PLACE IN LEAGUE]))</f>
        <v>11</v>
      </c>
      <c r="L907">
        <f>16-INDEX(STANDINGS_K[],MATCH(Table1[[#This Row],[COMBINED]],STANDINGS_K[COMBINED],0),COLUMN(STANDINGS_K[PLACE IN LEAGUE]))</f>
        <v>6</v>
      </c>
      <c r="M907">
        <f>16-INDEX(STANDINGS_SV[],MATCH(Table1[[#This Row],[COMBINED]],STANDINGS_SV[COMBINED],0),COLUMN(STANDINGS_SV[PLACE IN LEAGUE]))</f>
        <v>12</v>
      </c>
      <c r="N907">
        <f>SUM(Table1[[#This Row],[BA]:[SV]])</f>
        <v>101</v>
      </c>
      <c r="O907">
        <v>2</v>
      </c>
    </row>
    <row r="908" spans="1:15" x14ac:dyDescent="0.25">
      <c r="A908" t="s">
        <v>1253</v>
      </c>
      <c r="B908" t="s">
        <v>1248</v>
      </c>
      <c r="C908" t="str">
        <f>Table1[[#This Row],[League]]&amp;Table1[[#This Row],[Team]]</f>
        <v>$150 Draft Champions Feb 04 1:00 pm Lg.3653G squared &lt;Feb&gt;</v>
      </c>
      <c r="D908">
        <f>16-INDEX(STANDINGS_BA[],MATCH(Table1[[#This Row],[COMBINED]],STANDINGS_BA[COMBINED],0),COLUMN(STANDINGS_BA[PLACE IN LEAGUE]))</f>
        <v>6</v>
      </c>
      <c r="E908">
        <f>16-INDEX(STANDINGS_R[],MATCH(Table1[[#This Row],[COMBINED]],STANDINGS_R[COMBINED],0),COLUMN(STANDINGS_R[PLACE IN LEAGUE]))</f>
        <v>11</v>
      </c>
      <c r="F908">
        <f>16-INDEX(STANDINGS_HR[],MATCH(Table1[[#This Row],[COMBINED]],STANDINGS_HR[COMBINED],0),COLUMN(STANDINGS_HR[PLACE IN LEAGUE]))</f>
        <v>5</v>
      </c>
      <c r="G908">
        <f>16-INDEX(STANDINGS_RBI[],MATCH(Table1[[#This Row],[COMBINED]],STANDINGS_RBI[COMBINED],0),COLUMN(STANDINGS_RBI[PLACE IN LEAGUE]))</f>
        <v>8</v>
      </c>
      <c r="H908">
        <f>16-INDEX(STANDINGS_SB[],MATCH(Table1[[#This Row],[COMBINED]],STANDINGS_SB[COMBINED],0),COLUMN(STANDINGS_SB[PLACE IN LEAGUE]))</f>
        <v>10</v>
      </c>
      <c r="I908">
        <f>16-INDEX(STANDINGS_ERA[],MATCH(Table1[[#This Row],[COMBINED]],STANDINGS_ERA[COMBINED],0),COLUMN(STANDINGS_ERA[PLACE IN LEAGUE]))</f>
        <v>13</v>
      </c>
      <c r="J908">
        <f>16-INDEX(STANDINGS_WHIP[],MATCH(Table1[[#This Row],[COMBINED]],STANDINGS_WHIP[COMBINED],0),COLUMN(STANDINGS_WHIP[PLACE IN LEAGUE]))</f>
        <v>14</v>
      </c>
      <c r="K908">
        <f>16-INDEX(STANDINGS_W[],MATCH(Table1[[#This Row],[COMBINED]],STANDINGS_W[COMBINED],0),COLUMN(STANDINGS_W[PLACE IN LEAGUE]))</f>
        <v>12</v>
      </c>
      <c r="L908">
        <f>16-INDEX(STANDINGS_K[],MATCH(Table1[[#This Row],[COMBINED]],STANDINGS_K[COMBINED],0),COLUMN(STANDINGS_K[PLACE IN LEAGUE]))</f>
        <v>7</v>
      </c>
      <c r="M908">
        <f>16-INDEX(STANDINGS_SV[],MATCH(Table1[[#This Row],[COMBINED]],STANDINGS_SV[COMBINED],0),COLUMN(STANDINGS_SV[PLACE IN LEAGUE]))</f>
        <v>14</v>
      </c>
      <c r="N908">
        <f>SUM(Table1[[#This Row],[BA]:[SV]])</f>
        <v>100</v>
      </c>
      <c r="O908">
        <v>3</v>
      </c>
    </row>
    <row r="909" spans="1:15" x14ac:dyDescent="0.25">
      <c r="A909" t="s">
        <v>375</v>
      </c>
      <c r="B909" t="s">
        <v>1248</v>
      </c>
      <c r="C909" t="str">
        <f>Table1[[#This Row],[League]]&amp;Table1[[#This Row],[Team]]</f>
        <v>$150 Draft Champions Feb 04 1:00 pm Lg.3653Jobu's Rum</v>
      </c>
      <c r="D909">
        <f>16-INDEX(STANDINGS_BA[],MATCH(Table1[[#This Row],[COMBINED]],STANDINGS_BA[COMBINED],0),COLUMN(STANDINGS_BA[PLACE IN LEAGUE]))</f>
        <v>14</v>
      </c>
      <c r="E909">
        <f>16-INDEX(STANDINGS_R[],MATCH(Table1[[#This Row],[COMBINED]],STANDINGS_R[COMBINED],0),COLUMN(STANDINGS_R[PLACE IN LEAGUE]))</f>
        <v>14</v>
      </c>
      <c r="F909">
        <f>16-INDEX(STANDINGS_HR[],MATCH(Table1[[#This Row],[COMBINED]],STANDINGS_HR[COMBINED],0),COLUMN(STANDINGS_HR[PLACE IN LEAGUE]))</f>
        <v>14</v>
      </c>
      <c r="G909">
        <f>16-INDEX(STANDINGS_RBI[],MATCH(Table1[[#This Row],[COMBINED]],STANDINGS_RBI[COMBINED],0),COLUMN(STANDINGS_RBI[PLACE IN LEAGUE]))</f>
        <v>14</v>
      </c>
      <c r="H909">
        <f>16-INDEX(STANDINGS_SB[],MATCH(Table1[[#This Row],[COMBINED]],STANDINGS_SB[COMBINED],0),COLUMN(STANDINGS_SB[PLACE IN LEAGUE]))</f>
        <v>9</v>
      </c>
      <c r="I909">
        <f>16-INDEX(STANDINGS_ERA[],MATCH(Table1[[#This Row],[COMBINED]],STANDINGS_ERA[COMBINED],0),COLUMN(STANDINGS_ERA[PLACE IN LEAGUE]))</f>
        <v>4</v>
      </c>
      <c r="J909">
        <f>16-INDEX(STANDINGS_WHIP[],MATCH(Table1[[#This Row],[COMBINED]],STANDINGS_WHIP[COMBINED],0),COLUMN(STANDINGS_WHIP[PLACE IN LEAGUE]))</f>
        <v>3</v>
      </c>
      <c r="K909">
        <f>16-INDEX(STANDINGS_W[],MATCH(Table1[[#This Row],[COMBINED]],STANDINGS_W[COMBINED],0),COLUMN(STANDINGS_W[PLACE IN LEAGUE]))</f>
        <v>5</v>
      </c>
      <c r="L909">
        <f>16-INDEX(STANDINGS_K[],MATCH(Table1[[#This Row],[COMBINED]],STANDINGS_K[COMBINED],0),COLUMN(STANDINGS_K[PLACE IN LEAGUE]))</f>
        <v>10</v>
      </c>
      <c r="M909">
        <f>16-INDEX(STANDINGS_SV[],MATCH(Table1[[#This Row],[COMBINED]],STANDINGS_SV[COMBINED],0),COLUMN(STANDINGS_SV[PLACE IN LEAGUE]))</f>
        <v>11</v>
      </c>
      <c r="N909">
        <f>SUM(Table1[[#This Row],[BA]:[SV]])</f>
        <v>98</v>
      </c>
      <c r="O909">
        <v>4</v>
      </c>
    </row>
    <row r="910" spans="1:15" x14ac:dyDescent="0.25">
      <c r="A910" t="s">
        <v>56</v>
      </c>
      <c r="B910" t="s">
        <v>1248</v>
      </c>
      <c r="C910" t="str">
        <f>Table1[[#This Row],[League]]&amp;Table1[[#This Row],[Team]]</f>
        <v>$150 Draft Champions Feb 04 1:00 pm Lg.3653DOUGHBOYS</v>
      </c>
      <c r="D910">
        <f>16-INDEX(STANDINGS_BA[],MATCH(Table1[[#This Row],[COMBINED]],STANDINGS_BA[COMBINED],0),COLUMN(STANDINGS_BA[PLACE IN LEAGUE]))</f>
        <v>2</v>
      </c>
      <c r="E910">
        <f>16-INDEX(STANDINGS_R[],MATCH(Table1[[#This Row],[COMBINED]],STANDINGS_R[COMBINED],0),COLUMN(STANDINGS_R[PLACE IN LEAGUE]))</f>
        <v>12</v>
      </c>
      <c r="F910">
        <f>16-INDEX(STANDINGS_HR[],MATCH(Table1[[#This Row],[COMBINED]],STANDINGS_HR[COMBINED],0),COLUMN(STANDINGS_HR[PLACE IN LEAGUE]))</f>
        <v>13</v>
      </c>
      <c r="G910">
        <f>16-INDEX(STANDINGS_RBI[],MATCH(Table1[[#This Row],[COMBINED]],STANDINGS_RBI[COMBINED],0),COLUMN(STANDINGS_RBI[PLACE IN LEAGUE]))</f>
        <v>11</v>
      </c>
      <c r="H910">
        <f>16-INDEX(STANDINGS_SB[],MATCH(Table1[[#This Row],[COMBINED]],STANDINGS_SB[COMBINED],0),COLUMN(STANDINGS_SB[PLACE IN LEAGUE]))</f>
        <v>1</v>
      </c>
      <c r="I910">
        <f>16-INDEX(STANDINGS_ERA[],MATCH(Table1[[#This Row],[COMBINED]],STANDINGS_ERA[COMBINED],0),COLUMN(STANDINGS_ERA[PLACE IN LEAGUE]))</f>
        <v>11</v>
      </c>
      <c r="J910">
        <f>16-INDEX(STANDINGS_WHIP[],MATCH(Table1[[#This Row],[COMBINED]],STANDINGS_WHIP[COMBINED],0),COLUMN(STANDINGS_WHIP[PLACE IN LEAGUE]))</f>
        <v>11</v>
      </c>
      <c r="K910">
        <f>16-INDEX(STANDINGS_W[],MATCH(Table1[[#This Row],[COMBINED]],STANDINGS_W[COMBINED],0),COLUMN(STANDINGS_W[PLACE IN LEAGUE]))</f>
        <v>13</v>
      </c>
      <c r="L910">
        <f>16-INDEX(STANDINGS_K[],MATCH(Table1[[#This Row],[COMBINED]],STANDINGS_K[COMBINED],0),COLUMN(STANDINGS_K[PLACE IN LEAGUE]))</f>
        <v>12</v>
      </c>
      <c r="M910">
        <f>16-INDEX(STANDINGS_SV[],MATCH(Table1[[#This Row],[COMBINED]],STANDINGS_SV[COMBINED],0),COLUMN(STANDINGS_SV[PLACE IN LEAGUE]))</f>
        <v>10</v>
      </c>
      <c r="N910">
        <f>SUM(Table1[[#This Row],[BA]:[SV]])</f>
        <v>96</v>
      </c>
      <c r="O910">
        <v>5</v>
      </c>
    </row>
    <row r="911" spans="1:15" x14ac:dyDescent="0.25">
      <c r="A911" t="s">
        <v>1250</v>
      </c>
      <c r="B911" t="s">
        <v>1248</v>
      </c>
      <c r="C911" t="str">
        <f>Table1[[#This Row],[League]]&amp;Table1[[#This Row],[Team]]</f>
        <v>$150 Draft Champions Feb 04 1:00 pm Lg.3653Team McLain</v>
      </c>
      <c r="D911">
        <f>16-INDEX(STANDINGS_BA[],MATCH(Table1[[#This Row],[COMBINED]],STANDINGS_BA[COMBINED],0),COLUMN(STANDINGS_BA[PLACE IN LEAGUE]))</f>
        <v>10</v>
      </c>
      <c r="E911">
        <f>16-INDEX(STANDINGS_R[],MATCH(Table1[[#This Row],[COMBINED]],STANDINGS_R[COMBINED],0),COLUMN(STANDINGS_R[PLACE IN LEAGUE]))</f>
        <v>9</v>
      </c>
      <c r="F911">
        <f>16-INDEX(STANDINGS_HR[],MATCH(Table1[[#This Row],[COMBINED]],STANDINGS_HR[COMBINED],0),COLUMN(STANDINGS_HR[PLACE IN LEAGUE]))</f>
        <v>9</v>
      </c>
      <c r="G911">
        <f>16-INDEX(STANDINGS_RBI[],MATCH(Table1[[#This Row],[COMBINED]],STANDINGS_RBI[COMBINED],0),COLUMN(STANDINGS_RBI[PLACE IN LEAGUE]))</f>
        <v>10</v>
      </c>
      <c r="H911">
        <f>16-INDEX(STANDINGS_SB[],MATCH(Table1[[#This Row],[COMBINED]],STANDINGS_SB[COMBINED],0),COLUMN(STANDINGS_SB[PLACE IN LEAGUE]))</f>
        <v>2</v>
      </c>
      <c r="I911">
        <f>16-INDEX(STANDINGS_ERA[],MATCH(Table1[[#This Row],[COMBINED]],STANDINGS_ERA[COMBINED],0),COLUMN(STANDINGS_ERA[PLACE IN LEAGUE]))</f>
        <v>12</v>
      </c>
      <c r="J911">
        <f>16-INDEX(STANDINGS_WHIP[],MATCH(Table1[[#This Row],[COMBINED]],STANDINGS_WHIP[COMBINED],0),COLUMN(STANDINGS_WHIP[PLACE IN LEAGUE]))</f>
        <v>13</v>
      </c>
      <c r="K911">
        <f>16-INDEX(STANDINGS_W[],MATCH(Table1[[#This Row],[COMBINED]],STANDINGS_W[COMBINED],0),COLUMN(STANDINGS_W[PLACE IN LEAGUE]))</f>
        <v>9</v>
      </c>
      <c r="L911">
        <f>16-INDEX(STANDINGS_K[],MATCH(Table1[[#This Row],[COMBINED]],STANDINGS_K[COMBINED],0),COLUMN(STANDINGS_K[PLACE IN LEAGUE]))</f>
        <v>15</v>
      </c>
      <c r="M911">
        <f>16-INDEX(STANDINGS_SV[],MATCH(Table1[[#This Row],[COMBINED]],STANDINGS_SV[COMBINED],0),COLUMN(STANDINGS_SV[PLACE IN LEAGUE]))</f>
        <v>6</v>
      </c>
      <c r="N911">
        <f>SUM(Table1[[#This Row],[BA]:[SV]])</f>
        <v>95</v>
      </c>
      <c r="O911">
        <v>6</v>
      </c>
    </row>
    <row r="912" spans="1:15" x14ac:dyDescent="0.25">
      <c r="A912" t="s">
        <v>111</v>
      </c>
      <c r="B912" t="s">
        <v>1248</v>
      </c>
      <c r="C912" t="str">
        <f>Table1[[#This Row],[League]]&amp;Table1[[#This Row],[Team]]</f>
        <v>$150 Draft Champions Feb 04 1:00 pm Lg.3653MustSeeTV314{DM2}</v>
      </c>
      <c r="D912">
        <f>16-INDEX(STANDINGS_BA[],MATCH(Table1[[#This Row],[COMBINED]],STANDINGS_BA[COMBINED],0),COLUMN(STANDINGS_BA[PLACE IN LEAGUE]))</f>
        <v>12</v>
      </c>
      <c r="E912">
        <f>16-INDEX(STANDINGS_R[],MATCH(Table1[[#This Row],[COMBINED]],STANDINGS_R[COMBINED],0),COLUMN(STANDINGS_R[PLACE IN LEAGUE]))</f>
        <v>8</v>
      </c>
      <c r="F912">
        <f>16-INDEX(STANDINGS_HR[],MATCH(Table1[[#This Row],[COMBINED]],STANDINGS_HR[COMBINED],0),COLUMN(STANDINGS_HR[PLACE IN LEAGUE]))</f>
        <v>12</v>
      </c>
      <c r="G912">
        <f>16-INDEX(STANDINGS_RBI[],MATCH(Table1[[#This Row],[COMBINED]],STANDINGS_RBI[COMBINED],0),COLUMN(STANDINGS_RBI[PLACE IN LEAGUE]))</f>
        <v>15</v>
      </c>
      <c r="H912">
        <f>16-INDEX(STANDINGS_SB[],MATCH(Table1[[#This Row],[COMBINED]],STANDINGS_SB[COMBINED],0),COLUMN(STANDINGS_SB[PLACE IN LEAGUE]))</f>
        <v>8</v>
      </c>
      <c r="I912">
        <f>16-INDEX(STANDINGS_ERA[],MATCH(Table1[[#This Row],[COMBINED]],STANDINGS_ERA[COMBINED],0),COLUMN(STANDINGS_ERA[PLACE IN LEAGUE]))</f>
        <v>3</v>
      </c>
      <c r="J912">
        <f>16-INDEX(STANDINGS_WHIP[],MATCH(Table1[[#This Row],[COMBINED]],STANDINGS_WHIP[COMBINED],0),COLUMN(STANDINGS_WHIP[PLACE IN LEAGUE]))</f>
        <v>4</v>
      </c>
      <c r="K912">
        <f>16-INDEX(STANDINGS_W[],MATCH(Table1[[#This Row],[COMBINED]],STANDINGS_W[COMBINED],0),COLUMN(STANDINGS_W[PLACE IN LEAGUE]))</f>
        <v>15</v>
      </c>
      <c r="L912">
        <f>16-INDEX(STANDINGS_K[],MATCH(Table1[[#This Row],[COMBINED]],STANDINGS_K[COMBINED],0),COLUMN(STANDINGS_K[PLACE IN LEAGUE]))</f>
        <v>13</v>
      </c>
      <c r="M912">
        <f>16-INDEX(STANDINGS_SV[],MATCH(Table1[[#This Row],[COMBINED]],STANDINGS_SV[COMBINED],0),COLUMN(STANDINGS_SV[PLACE IN LEAGUE]))</f>
        <v>1</v>
      </c>
      <c r="N912">
        <f>SUM(Table1[[#This Row],[BA]:[SV]])</f>
        <v>91</v>
      </c>
      <c r="O912">
        <v>7</v>
      </c>
    </row>
    <row r="913" spans="1:15" x14ac:dyDescent="0.25">
      <c r="A913" t="s">
        <v>451</v>
      </c>
      <c r="B913" t="s">
        <v>1248</v>
      </c>
      <c r="C913" t="str">
        <f>Table1[[#This Row],[League]]&amp;Table1[[#This Row],[Team]]</f>
        <v>$150 Draft Champions Feb 04 1:00 pm Lg.3653Captain Crunch 4</v>
      </c>
      <c r="D913">
        <f>16-INDEX(STANDINGS_BA[],MATCH(Table1[[#This Row],[COMBINED]],STANDINGS_BA[COMBINED],0),COLUMN(STANDINGS_BA[PLACE IN LEAGUE]))</f>
        <v>7</v>
      </c>
      <c r="E913">
        <f>16-INDEX(STANDINGS_R[],MATCH(Table1[[#This Row],[COMBINED]],STANDINGS_R[COMBINED],0),COLUMN(STANDINGS_R[PLACE IN LEAGUE]))</f>
        <v>5</v>
      </c>
      <c r="F913">
        <f>16-INDEX(STANDINGS_HR[],MATCH(Table1[[#This Row],[COMBINED]],STANDINGS_HR[COMBINED],0),COLUMN(STANDINGS_HR[PLACE IN LEAGUE]))</f>
        <v>4</v>
      </c>
      <c r="G913">
        <f>16-INDEX(STANDINGS_RBI[],MATCH(Table1[[#This Row],[COMBINED]],STANDINGS_RBI[COMBINED],0),COLUMN(STANDINGS_RBI[PLACE IN LEAGUE]))</f>
        <v>3</v>
      </c>
      <c r="H913">
        <f>16-INDEX(STANDINGS_SB[],MATCH(Table1[[#This Row],[COMBINED]],STANDINGS_SB[COMBINED],0),COLUMN(STANDINGS_SB[PLACE IN LEAGUE]))</f>
        <v>4</v>
      </c>
      <c r="I913">
        <f>16-INDEX(STANDINGS_ERA[],MATCH(Table1[[#This Row],[COMBINED]],STANDINGS_ERA[COMBINED],0),COLUMN(STANDINGS_ERA[PLACE IN LEAGUE]))</f>
        <v>9</v>
      </c>
      <c r="J913">
        <f>16-INDEX(STANDINGS_WHIP[],MATCH(Table1[[#This Row],[COMBINED]],STANDINGS_WHIP[COMBINED],0),COLUMN(STANDINGS_WHIP[PLACE IN LEAGUE]))</f>
        <v>9</v>
      </c>
      <c r="K913">
        <f>16-INDEX(STANDINGS_W[],MATCH(Table1[[#This Row],[COMBINED]],STANDINGS_W[COMBINED],0),COLUMN(STANDINGS_W[PLACE IN LEAGUE]))</f>
        <v>8</v>
      </c>
      <c r="L913">
        <f>16-INDEX(STANDINGS_K[],MATCH(Table1[[#This Row],[COMBINED]],STANDINGS_K[COMBINED],0),COLUMN(STANDINGS_K[PLACE IN LEAGUE]))</f>
        <v>14</v>
      </c>
      <c r="M913">
        <f>16-INDEX(STANDINGS_SV[],MATCH(Table1[[#This Row],[COMBINED]],STANDINGS_SV[COMBINED],0),COLUMN(STANDINGS_SV[PLACE IN LEAGUE]))</f>
        <v>9</v>
      </c>
      <c r="N913">
        <f>SUM(Table1[[#This Row],[BA]:[SV]])</f>
        <v>72</v>
      </c>
      <c r="O913">
        <v>8</v>
      </c>
    </row>
    <row r="914" spans="1:15" x14ac:dyDescent="0.25">
      <c r="A914" t="s">
        <v>1254</v>
      </c>
      <c r="B914" t="s">
        <v>1248</v>
      </c>
      <c r="C914" t="str">
        <f>Table1[[#This Row],[League]]&amp;Table1[[#This Row],[Team]]</f>
        <v>$150 Draft Champions Feb 04 1:00 pm Lg.3653Team Boyd 2</v>
      </c>
      <c r="D914">
        <f>16-INDEX(STANDINGS_BA[],MATCH(Table1[[#This Row],[COMBINED]],STANDINGS_BA[COMBINED],0),COLUMN(STANDINGS_BA[PLACE IN LEAGUE]))</f>
        <v>5</v>
      </c>
      <c r="E914">
        <f>16-INDEX(STANDINGS_R[],MATCH(Table1[[#This Row],[COMBINED]],STANDINGS_R[COMBINED],0),COLUMN(STANDINGS_R[PLACE IN LEAGUE]))</f>
        <v>7</v>
      </c>
      <c r="F914">
        <f>16-INDEX(STANDINGS_HR[],MATCH(Table1[[#This Row],[COMBINED]],STANDINGS_HR[COMBINED],0),COLUMN(STANDINGS_HR[PLACE IN LEAGUE]))</f>
        <v>6</v>
      </c>
      <c r="G914">
        <f>16-INDEX(STANDINGS_RBI[],MATCH(Table1[[#This Row],[COMBINED]],STANDINGS_RBI[COMBINED],0),COLUMN(STANDINGS_RBI[PLACE IN LEAGUE]))</f>
        <v>13</v>
      </c>
      <c r="H914">
        <f>16-INDEX(STANDINGS_SB[],MATCH(Table1[[#This Row],[COMBINED]],STANDINGS_SB[COMBINED],0),COLUMN(STANDINGS_SB[PLACE IN LEAGUE]))</f>
        <v>5</v>
      </c>
      <c r="I914">
        <f>16-INDEX(STANDINGS_ERA[],MATCH(Table1[[#This Row],[COMBINED]],STANDINGS_ERA[COMBINED],0),COLUMN(STANDINGS_ERA[PLACE IN LEAGUE]))</f>
        <v>8</v>
      </c>
      <c r="J914">
        <f>16-INDEX(STANDINGS_WHIP[],MATCH(Table1[[#This Row],[COMBINED]],STANDINGS_WHIP[COMBINED],0),COLUMN(STANDINGS_WHIP[PLACE IN LEAGUE]))</f>
        <v>8</v>
      </c>
      <c r="K914">
        <f>16-INDEX(STANDINGS_W[],MATCH(Table1[[#This Row],[COMBINED]],STANDINGS_W[COMBINED],0),COLUMN(STANDINGS_W[PLACE IN LEAGUE]))</f>
        <v>6</v>
      </c>
      <c r="L914">
        <f>16-INDEX(STANDINGS_K[],MATCH(Table1[[#This Row],[COMBINED]],STANDINGS_K[COMBINED],0),COLUMN(STANDINGS_K[PLACE IN LEAGUE]))</f>
        <v>5</v>
      </c>
      <c r="M914">
        <f>16-INDEX(STANDINGS_SV[],MATCH(Table1[[#This Row],[COMBINED]],STANDINGS_SV[COMBINED],0),COLUMN(STANDINGS_SV[PLACE IN LEAGUE]))</f>
        <v>7</v>
      </c>
      <c r="N914">
        <f>SUM(Table1[[#This Row],[BA]:[SV]])</f>
        <v>70</v>
      </c>
      <c r="O914">
        <v>9</v>
      </c>
    </row>
    <row r="915" spans="1:15" x14ac:dyDescent="0.25">
      <c r="A915" t="s">
        <v>1252</v>
      </c>
      <c r="B915" t="s">
        <v>1248</v>
      </c>
      <c r="C915" t="str">
        <f>Table1[[#This Row],[League]]&amp;Table1[[#This Row],[Team]]</f>
        <v>$150 Draft Champions Feb 04 1:00 pm Lg.3653MVPunisher</v>
      </c>
      <c r="D915">
        <f>16-INDEX(STANDINGS_BA[],MATCH(Table1[[#This Row],[COMBINED]],STANDINGS_BA[COMBINED],0),COLUMN(STANDINGS_BA[PLACE IN LEAGUE]))</f>
        <v>8</v>
      </c>
      <c r="E915">
        <f>16-INDEX(STANDINGS_R[],MATCH(Table1[[#This Row],[COMBINED]],STANDINGS_R[COMBINED],0),COLUMN(STANDINGS_R[PLACE IN LEAGUE]))</f>
        <v>1</v>
      </c>
      <c r="F915">
        <f>16-INDEX(STANDINGS_HR[],MATCH(Table1[[#This Row],[COMBINED]],STANDINGS_HR[COMBINED],0),COLUMN(STANDINGS_HR[PLACE IN LEAGUE]))</f>
        <v>1</v>
      </c>
      <c r="G915">
        <f>16-INDEX(STANDINGS_RBI[],MATCH(Table1[[#This Row],[COMBINED]],STANDINGS_RBI[COMBINED],0),COLUMN(STANDINGS_RBI[PLACE IN LEAGUE]))</f>
        <v>1</v>
      </c>
      <c r="H915">
        <f>16-INDEX(STANDINGS_SB[],MATCH(Table1[[#This Row],[COMBINED]],STANDINGS_SB[COMBINED],0),COLUMN(STANDINGS_SB[PLACE IN LEAGUE]))</f>
        <v>11</v>
      </c>
      <c r="I915">
        <f>16-INDEX(STANDINGS_ERA[],MATCH(Table1[[#This Row],[COMBINED]],STANDINGS_ERA[COMBINED],0),COLUMN(STANDINGS_ERA[PLACE IN LEAGUE]))</f>
        <v>10</v>
      </c>
      <c r="J915">
        <f>16-INDEX(STANDINGS_WHIP[],MATCH(Table1[[#This Row],[COMBINED]],STANDINGS_WHIP[COMBINED],0),COLUMN(STANDINGS_WHIP[PLACE IN LEAGUE]))</f>
        <v>10</v>
      </c>
      <c r="K915">
        <f>16-INDEX(STANDINGS_W[],MATCH(Table1[[#This Row],[COMBINED]],STANDINGS_W[COMBINED],0),COLUMN(STANDINGS_W[PLACE IN LEAGUE]))</f>
        <v>10</v>
      </c>
      <c r="L915">
        <f>16-INDEX(STANDINGS_K[],MATCH(Table1[[#This Row],[COMBINED]],STANDINGS_K[COMBINED],0),COLUMN(STANDINGS_K[PLACE IN LEAGUE]))</f>
        <v>11</v>
      </c>
      <c r="M915">
        <f>16-INDEX(STANDINGS_SV[],MATCH(Table1[[#This Row],[COMBINED]],STANDINGS_SV[COMBINED],0),COLUMN(STANDINGS_SV[PLACE IN LEAGUE]))</f>
        <v>4</v>
      </c>
      <c r="N915">
        <f>SUM(Table1[[#This Row],[BA]:[SV]])</f>
        <v>67</v>
      </c>
      <c r="O915">
        <v>10</v>
      </c>
    </row>
    <row r="916" spans="1:15" x14ac:dyDescent="0.25">
      <c r="A916" t="s">
        <v>55</v>
      </c>
      <c r="B916" t="s">
        <v>1248</v>
      </c>
      <c r="C916" t="str">
        <f>Table1[[#This Row],[League]]&amp;Table1[[#This Row],[Team]]</f>
        <v>$150 Draft Champions Feb 04 1:00 pm Lg.3653BALCO: HENNESSY &amp; PEDS</v>
      </c>
      <c r="D916">
        <f>16-INDEX(STANDINGS_BA[],MATCH(Table1[[#This Row],[COMBINED]],STANDINGS_BA[COMBINED],0),COLUMN(STANDINGS_BA[PLACE IN LEAGUE]))</f>
        <v>15</v>
      </c>
      <c r="E916">
        <f>16-INDEX(STANDINGS_R[],MATCH(Table1[[#This Row],[COMBINED]],STANDINGS_R[COMBINED],0),COLUMN(STANDINGS_R[PLACE IN LEAGUE]))</f>
        <v>3</v>
      </c>
      <c r="F916">
        <f>16-INDEX(STANDINGS_HR[],MATCH(Table1[[#This Row],[COMBINED]],STANDINGS_HR[COMBINED],0),COLUMN(STANDINGS_HR[PLACE IN LEAGUE]))</f>
        <v>2</v>
      </c>
      <c r="G916">
        <f>16-INDEX(STANDINGS_RBI[],MATCH(Table1[[#This Row],[COMBINED]],STANDINGS_RBI[COMBINED],0),COLUMN(STANDINGS_RBI[PLACE IN LEAGUE]))</f>
        <v>2</v>
      </c>
      <c r="H916">
        <f>16-INDEX(STANDINGS_SB[],MATCH(Table1[[#This Row],[COMBINED]],STANDINGS_SB[COMBINED],0),COLUMN(STANDINGS_SB[PLACE IN LEAGUE]))</f>
        <v>14</v>
      </c>
      <c r="I916">
        <f>16-INDEX(STANDINGS_ERA[],MATCH(Table1[[#This Row],[COMBINED]],STANDINGS_ERA[COMBINED],0),COLUMN(STANDINGS_ERA[PLACE IN LEAGUE]))</f>
        <v>7</v>
      </c>
      <c r="J916">
        <f>16-INDEX(STANDINGS_WHIP[],MATCH(Table1[[#This Row],[COMBINED]],STANDINGS_WHIP[COMBINED],0),COLUMN(STANDINGS_WHIP[PLACE IN LEAGUE]))</f>
        <v>7</v>
      </c>
      <c r="K916">
        <f>16-INDEX(STANDINGS_W[],MATCH(Table1[[#This Row],[COMBINED]],STANDINGS_W[COMBINED],0),COLUMN(STANDINGS_W[PLACE IN LEAGUE]))</f>
        <v>7</v>
      </c>
      <c r="L916">
        <f>16-INDEX(STANDINGS_K[],MATCH(Table1[[#This Row],[COMBINED]],STANDINGS_K[COMBINED],0),COLUMN(STANDINGS_K[PLACE IN LEAGUE]))</f>
        <v>3</v>
      </c>
      <c r="M916">
        <f>16-INDEX(STANDINGS_SV[],MATCH(Table1[[#This Row],[COMBINED]],STANDINGS_SV[COMBINED],0),COLUMN(STANDINGS_SV[PLACE IN LEAGUE]))</f>
        <v>5</v>
      </c>
      <c r="N916">
        <f>SUM(Table1[[#This Row],[BA]:[SV]])</f>
        <v>65</v>
      </c>
      <c r="O916">
        <v>11</v>
      </c>
    </row>
    <row r="917" spans="1:15" x14ac:dyDescent="0.25">
      <c r="A917" t="s">
        <v>161</v>
      </c>
      <c r="B917" t="s">
        <v>1248</v>
      </c>
      <c r="C917" t="str">
        <f>Table1[[#This Row],[League]]&amp;Table1[[#This Row],[Team]]</f>
        <v>$150 Draft Champions Feb 04 1:00 pm Lg.3653Wrecking Crew</v>
      </c>
      <c r="D917">
        <f>16-INDEX(STANDINGS_BA[],MATCH(Table1[[#This Row],[COMBINED]],STANDINGS_BA[COMBINED],0),COLUMN(STANDINGS_BA[PLACE IN LEAGUE]))</f>
        <v>4</v>
      </c>
      <c r="E917">
        <f>16-INDEX(STANDINGS_R[],MATCH(Table1[[#This Row],[COMBINED]],STANDINGS_R[COMBINED],0),COLUMN(STANDINGS_R[PLACE IN LEAGUE]))</f>
        <v>4</v>
      </c>
      <c r="F917">
        <f>16-INDEX(STANDINGS_HR[],MATCH(Table1[[#This Row],[COMBINED]],STANDINGS_HR[COMBINED],0),COLUMN(STANDINGS_HR[PLACE IN LEAGUE]))</f>
        <v>10</v>
      </c>
      <c r="G917">
        <f>16-INDEX(STANDINGS_RBI[],MATCH(Table1[[#This Row],[COMBINED]],STANDINGS_RBI[COMBINED],0),COLUMN(STANDINGS_RBI[PLACE IN LEAGUE]))</f>
        <v>6</v>
      </c>
      <c r="H917">
        <f>16-INDEX(STANDINGS_SB[],MATCH(Table1[[#This Row],[COMBINED]],STANDINGS_SB[COMBINED],0),COLUMN(STANDINGS_SB[PLACE IN LEAGUE]))</f>
        <v>6</v>
      </c>
      <c r="I917">
        <f>16-INDEX(STANDINGS_ERA[],MATCH(Table1[[#This Row],[COMBINED]],STANDINGS_ERA[COMBINED],0),COLUMN(STANDINGS_ERA[PLACE IN LEAGUE]))</f>
        <v>5</v>
      </c>
      <c r="J917">
        <f>16-INDEX(STANDINGS_WHIP[],MATCH(Table1[[#This Row],[COMBINED]],STANDINGS_WHIP[COMBINED],0),COLUMN(STANDINGS_WHIP[PLACE IN LEAGUE]))</f>
        <v>6</v>
      </c>
      <c r="K917">
        <f>16-INDEX(STANDINGS_W[],MATCH(Table1[[#This Row],[COMBINED]],STANDINGS_W[COMBINED],0),COLUMN(STANDINGS_W[PLACE IN LEAGUE]))</f>
        <v>4</v>
      </c>
      <c r="L917">
        <f>16-INDEX(STANDINGS_K[],MATCH(Table1[[#This Row],[COMBINED]],STANDINGS_K[COMBINED],0),COLUMN(STANDINGS_K[PLACE IN LEAGUE]))</f>
        <v>4</v>
      </c>
      <c r="M917">
        <f>16-INDEX(STANDINGS_SV[],MATCH(Table1[[#This Row],[COMBINED]],STANDINGS_SV[COMBINED],0),COLUMN(STANDINGS_SV[PLACE IN LEAGUE]))</f>
        <v>15</v>
      </c>
      <c r="N917">
        <f>SUM(Table1[[#This Row],[BA]:[SV]])</f>
        <v>64</v>
      </c>
      <c r="O917">
        <v>12</v>
      </c>
    </row>
    <row r="918" spans="1:15" x14ac:dyDescent="0.25">
      <c r="A918" t="s">
        <v>1255</v>
      </c>
      <c r="B918" t="s">
        <v>1248</v>
      </c>
      <c r="C918" t="str">
        <f>Table1[[#This Row],[League]]&amp;Table1[[#This Row],[Team]]</f>
        <v>$150 Draft Champions Feb 04 1:00 pm Lg.3653The Todd Father</v>
      </c>
      <c r="D918">
        <f>16-INDEX(STANDINGS_BA[],MATCH(Table1[[#This Row],[COMBINED]],STANDINGS_BA[COMBINED],0),COLUMN(STANDINGS_BA[PLACE IN LEAGUE]))</f>
        <v>3</v>
      </c>
      <c r="E918">
        <f>16-INDEX(STANDINGS_R[],MATCH(Table1[[#This Row],[COMBINED]],STANDINGS_R[COMBINED],0),COLUMN(STANDINGS_R[PLACE IN LEAGUE]))</f>
        <v>6</v>
      </c>
      <c r="F918">
        <f>16-INDEX(STANDINGS_HR[],MATCH(Table1[[#This Row],[COMBINED]],STANDINGS_HR[COMBINED],0),COLUMN(STANDINGS_HR[PLACE IN LEAGUE]))</f>
        <v>7</v>
      </c>
      <c r="G918">
        <f>16-INDEX(STANDINGS_RBI[],MATCH(Table1[[#This Row],[COMBINED]],STANDINGS_RBI[COMBINED],0),COLUMN(STANDINGS_RBI[PLACE IN LEAGUE]))</f>
        <v>7</v>
      </c>
      <c r="H918">
        <f>16-INDEX(STANDINGS_SB[],MATCH(Table1[[#This Row],[COMBINED]],STANDINGS_SB[COMBINED],0),COLUMN(STANDINGS_SB[PLACE IN LEAGUE]))</f>
        <v>7</v>
      </c>
      <c r="I918">
        <f>16-INDEX(STANDINGS_ERA[],MATCH(Table1[[#This Row],[COMBINED]],STANDINGS_ERA[COMBINED],0),COLUMN(STANDINGS_ERA[PLACE IN LEAGUE]))</f>
        <v>6</v>
      </c>
      <c r="J918">
        <f>16-INDEX(STANDINGS_WHIP[],MATCH(Table1[[#This Row],[COMBINED]],STANDINGS_WHIP[COMBINED],0),COLUMN(STANDINGS_WHIP[PLACE IN LEAGUE]))</f>
        <v>5</v>
      </c>
      <c r="K918">
        <f>16-INDEX(STANDINGS_W[],MATCH(Table1[[#This Row],[COMBINED]],STANDINGS_W[COMBINED],0),COLUMN(STANDINGS_W[PLACE IN LEAGUE]))</f>
        <v>2</v>
      </c>
      <c r="L918">
        <f>16-INDEX(STANDINGS_K[],MATCH(Table1[[#This Row],[COMBINED]],STANDINGS_K[COMBINED],0),COLUMN(STANDINGS_K[PLACE IN LEAGUE]))</f>
        <v>8</v>
      </c>
      <c r="M918">
        <f>16-INDEX(STANDINGS_SV[],MATCH(Table1[[#This Row],[COMBINED]],STANDINGS_SV[COMBINED],0),COLUMN(STANDINGS_SV[PLACE IN LEAGUE]))</f>
        <v>13</v>
      </c>
      <c r="N918">
        <f>SUM(Table1[[#This Row],[BA]:[SV]])</f>
        <v>64</v>
      </c>
      <c r="O918">
        <v>13</v>
      </c>
    </row>
    <row r="919" spans="1:15" x14ac:dyDescent="0.25">
      <c r="A919" t="s">
        <v>1249</v>
      </c>
      <c r="B919" t="s">
        <v>1248</v>
      </c>
      <c r="C919" t="str">
        <f>Table1[[#This Row],[League]]&amp;Table1[[#This Row],[Team]]</f>
        <v>$150 Draft Champions Feb 04 1:00 pm Lg.3653Stalking Butlers</v>
      </c>
      <c r="D919">
        <f>16-INDEX(STANDINGS_BA[],MATCH(Table1[[#This Row],[COMBINED]],STANDINGS_BA[COMBINED],0),COLUMN(STANDINGS_BA[PLACE IN LEAGUE]))</f>
        <v>11</v>
      </c>
      <c r="E919">
        <f>16-INDEX(STANDINGS_R[],MATCH(Table1[[#This Row],[COMBINED]],STANDINGS_R[COMBINED],0),COLUMN(STANDINGS_R[PLACE IN LEAGUE]))</f>
        <v>10</v>
      </c>
      <c r="F919">
        <f>16-INDEX(STANDINGS_HR[],MATCH(Table1[[#This Row],[COMBINED]],STANDINGS_HR[COMBINED],0),COLUMN(STANDINGS_HR[PLACE IN LEAGUE]))</f>
        <v>11</v>
      </c>
      <c r="G919">
        <f>16-INDEX(STANDINGS_RBI[],MATCH(Table1[[#This Row],[COMBINED]],STANDINGS_RBI[COMBINED],0),COLUMN(STANDINGS_RBI[PLACE IN LEAGUE]))</f>
        <v>9</v>
      </c>
      <c r="H919">
        <f>16-INDEX(STANDINGS_SB[],MATCH(Table1[[#This Row],[COMBINED]],STANDINGS_SB[COMBINED],0),COLUMN(STANDINGS_SB[PLACE IN LEAGUE]))</f>
        <v>15</v>
      </c>
      <c r="I919">
        <f>16-INDEX(STANDINGS_ERA[],MATCH(Table1[[#This Row],[COMBINED]],STANDINGS_ERA[COMBINED],0),COLUMN(STANDINGS_ERA[PLACE IN LEAGUE]))</f>
        <v>1</v>
      </c>
      <c r="J919">
        <f>16-INDEX(STANDINGS_WHIP[],MATCH(Table1[[#This Row],[COMBINED]],STANDINGS_WHIP[COMBINED],0),COLUMN(STANDINGS_WHIP[PLACE IN LEAGUE]))</f>
        <v>1</v>
      </c>
      <c r="K919">
        <f>16-INDEX(STANDINGS_W[],MATCH(Table1[[#This Row],[COMBINED]],STANDINGS_W[COMBINED],0),COLUMN(STANDINGS_W[PLACE IN LEAGUE]))</f>
        <v>1</v>
      </c>
      <c r="L919">
        <f>16-INDEX(STANDINGS_K[],MATCH(Table1[[#This Row],[COMBINED]],STANDINGS_K[COMBINED],0),COLUMN(STANDINGS_K[PLACE IN LEAGUE]))</f>
        <v>1</v>
      </c>
      <c r="M919">
        <f>16-INDEX(STANDINGS_SV[],MATCH(Table1[[#This Row],[COMBINED]],STANDINGS_SV[COMBINED],0),COLUMN(STANDINGS_SV[PLACE IN LEAGUE]))</f>
        <v>2</v>
      </c>
      <c r="N919">
        <f>SUM(Table1[[#This Row],[BA]:[SV]])</f>
        <v>62</v>
      </c>
      <c r="O919">
        <v>14</v>
      </c>
    </row>
    <row r="920" spans="1:15" x14ac:dyDescent="0.25">
      <c r="A920" t="s">
        <v>1256</v>
      </c>
      <c r="B920" t="s">
        <v>1248</v>
      </c>
      <c r="C920" t="str">
        <f>Table1[[#This Row],[League]]&amp;Table1[[#This Row],[Team]]</f>
        <v>$150 Draft Champions Feb 04 1:00 pm Lg.3653BOSTON CUBS</v>
      </c>
      <c r="D920">
        <f>16-INDEX(STANDINGS_BA[],MATCH(Table1[[#This Row],[COMBINED]],STANDINGS_BA[COMBINED],0),COLUMN(STANDINGS_BA[PLACE IN LEAGUE]))</f>
        <v>1</v>
      </c>
      <c r="E920">
        <f>16-INDEX(STANDINGS_R[],MATCH(Table1[[#This Row],[COMBINED]],STANDINGS_R[COMBINED],0),COLUMN(STANDINGS_R[PLACE IN LEAGUE]))</f>
        <v>2</v>
      </c>
      <c r="F920">
        <f>16-INDEX(STANDINGS_HR[],MATCH(Table1[[#This Row],[COMBINED]],STANDINGS_HR[COMBINED],0),COLUMN(STANDINGS_HR[PLACE IN LEAGUE]))</f>
        <v>8</v>
      </c>
      <c r="G920">
        <f>16-INDEX(STANDINGS_RBI[],MATCH(Table1[[#This Row],[COMBINED]],STANDINGS_RBI[COMBINED],0),COLUMN(STANDINGS_RBI[PLACE IN LEAGUE]))</f>
        <v>4</v>
      </c>
      <c r="H920">
        <f>16-INDEX(STANDINGS_SB[],MATCH(Table1[[#This Row],[COMBINED]],STANDINGS_SB[COMBINED],0),COLUMN(STANDINGS_SB[PLACE IN LEAGUE]))</f>
        <v>3</v>
      </c>
      <c r="I920">
        <f>16-INDEX(STANDINGS_ERA[],MATCH(Table1[[#This Row],[COMBINED]],STANDINGS_ERA[COMBINED],0),COLUMN(STANDINGS_ERA[PLACE IN LEAGUE]))</f>
        <v>2</v>
      </c>
      <c r="J920">
        <f>16-INDEX(STANDINGS_WHIP[],MATCH(Table1[[#This Row],[COMBINED]],STANDINGS_WHIP[COMBINED],0),COLUMN(STANDINGS_WHIP[PLACE IN LEAGUE]))</f>
        <v>2</v>
      </c>
      <c r="K920">
        <f>16-INDEX(STANDINGS_W[],MATCH(Table1[[#This Row],[COMBINED]],STANDINGS_W[COMBINED],0),COLUMN(STANDINGS_W[PLACE IN LEAGUE]))</f>
        <v>3</v>
      </c>
      <c r="L920">
        <f>16-INDEX(STANDINGS_K[],MATCH(Table1[[#This Row],[COMBINED]],STANDINGS_K[COMBINED],0),COLUMN(STANDINGS_K[PLACE IN LEAGUE]))</f>
        <v>2</v>
      </c>
      <c r="M920">
        <f>16-INDEX(STANDINGS_SV[],MATCH(Table1[[#This Row],[COMBINED]],STANDINGS_SV[COMBINED],0),COLUMN(STANDINGS_SV[PLACE IN LEAGUE]))</f>
        <v>3</v>
      </c>
      <c r="N920">
        <f>SUM(Table1[[#This Row],[BA]:[SV]])</f>
        <v>30</v>
      </c>
      <c r="O920">
        <v>15</v>
      </c>
    </row>
    <row r="921" spans="1:15" x14ac:dyDescent="0.25">
      <c r="A921" t="s">
        <v>1260</v>
      </c>
      <c r="B921" t="s">
        <v>1258</v>
      </c>
      <c r="C921" t="str">
        <f>Table1[[#This Row],[League]]&amp;Table1[[#This Row],[Team]]</f>
        <v>$150 Draft Champions Feb 05 1:00 pm Lg.3654TheFanAddict</v>
      </c>
      <c r="D921">
        <f>16-INDEX(STANDINGS_BA[],MATCH(Table1[[#This Row],[COMBINED]],STANDINGS_BA[COMBINED],0),COLUMN(STANDINGS_BA[PLACE IN LEAGUE]))</f>
        <v>13</v>
      </c>
      <c r="E921">
        <f>16-INDEX(STANDINGS_R[],MATCH(Table1[[#This Row],[COMBINED]],STANDINGS_R[COMBINED],0),COLUMN(STANDINGS_R[PLACE IN LEAGUE]))</f>
        <v>13</v>
      </c>
      <c r="F921">
        <f>16-INDEX(STANDINGS_HR[],MATCH(Table1[[#This Row],[COMBINED]],STANDINGS_HR[COMBINED],0),COLUMN(STANDINGS_HR[PLACE IN LEAGUE]))</f>
        <v>12</v>
      </c>
      <c r="G921">
        <f>16-INDEX(STANDINGS_RBI[],MATCH(Table1[[#This Row],[COMBINED]],STANDINGS_RBI[COMBINED],0),COLUMN(STANDINGS_RBI[PLACE IN LEAGUE]))</f>
        <v>14</v>
      </c>
      <c r="H921">
        <f>16-INDEX(STANDINGS_SB[],MATCH(Table1[[#This Row],[COMBINED]],STANDINGS_SB[COMBINED],0),COLUMN(STANDINGS_SB[PLACE IN LEAGUE]))</f>
        <v>14</v>
      </c>
      <c r="I921">
        <f>16-INDEX(STANDINGS_ERA[],MATCH(Table1[[#This Row],[COMBINED]],STANDINGS_ERA[COMBINED],0),COLUMN(STANDINGS_ERA[PLACE IN LEAGUE]))</f>
        <v>15</v>
      </c>
      <c r="J921">
        <f>16-INDEX(STANDINGS_WHIP[],MATCH(Table1[[#This Row],[COMBINED]],STANDINGS_WHIP[COMBINED],0),COLUMN(STANDINGS_WHIP[PLACE IN LEAGUE]))</f>
        <v>12</v>
      </c>
      <c r="K921">
        <f>16-INDEX(STANDINGS_W[],MATCH(Table1[[#This Row],[COMBINED]],STANDINGS_W[COMBINED],0),COLUMN(STANDINGS_W[PLACE IN LEAGUE]))</f>
        <v>15</v>
      </c>
      <c r="L921">
        <f>16-INDEX(STANDINGS_K[],MATCH(Table1[[#This Row],[COMBINED]],STANDINGS_K[COMBINED],0),COLUMN(STANDINGS_K[PLACE IN LEAGUE]))</f>
        <v>10</v>
      </c>
      <c r="M921">
        <f>16-INDEX(STANDINGS_SV[],MATCH(Table1[[#This Row],[COMBINED]],STANDINGS_SV[COMBINED],0),COLUMN(STANDINGS_SV[PLACE IN LEAGUE]))</f>
        <v>4</v>
      </c>
      <c r="N921">
        <f>SUM(Table1[[#This Row],[BA]:[SV]])</f>
        <v>122</v>
      </c>
      <c r="O921">
        <v>1</v>
      </c>
    </row>
    <row r="922" spans="1:15" x14ac:dyDescent="0.25">
      <c r="A922" t="s">
        <v>1259</v>
      </c>
      <c r="B922" t="s">
        <v>1258</v>
      </c>
      <c r="C922" t="str">
        <f>Table1[[#This Row],[League]]&amp;Table1[[#This Row],[Team]]</f>
        <v>$150 Draft Champions Feb 05 1:00 pm Lg.3654Hickory High Huskers</v>
      </c>
      <c r="D922">
        <f>16-INDEX(STANDINGS_BA[],MATCH(Table1[[#This Row],[COMBINED]],STANDINGS_BA[COMBINED],0),COLUMN(STANDINGS_BA[PLACE IN LEAGUE]))</f>
        <v>14</v>
      </c>
      <c r="E922">
        <f>16-INDEX(STANDINGS_R[],MATCH(Table1[[#This Row],[COMBINED]],STANDINGS_R[COMBINED],0),COLUMN(STANDINGS_R[PLACE IN LEAGUE]))</f>
        <v>15</v>
      </c>
      <c r="F922">
        <f>16-INDEX(STANDINGS_HR[],MATCH(Table1[[#This Row],[COMBINED]],STANDINGS_HR[COMBINED],0),COLUMN(STANDINGS_HR[PLACE IN LEAGUE]))</f>
        <v>14</v>
      </c>
      <c r="G922">
        <f>16-INDEX(STANDINGS_RBI[],MATCH(Table1[[#This Row],[COMBINED]],STANDINGS_RBI[COMBINED],0),COLUMN(STANDINGS_RBI[PLACE IN LEAGUE]))</f>
        <v>10</v>
      </c>
      <c r="H922">
        <f>16-INDEX(STANDINGS_SB[],MATCH(Table1[[#This Row],[COMBINED]],STANDINGS_SB[COMBINED],0),COLUMN(STANDINGS_SB[PLACE IN LEAGUE]))</f>
        <v>9</v>
      </c>
      <c r="I922">
        <f>16-INDEX(STANDINGS_ERA[],MATCH(Table1[[#This Row],[COMBINED]],STANDINGS_ERA[COMBINED],0),COLUMN(STANDINGS_ERA[PLACE IN LEAGUE]))</f>
        <v>5</v>
      </c>
      <c r="J922">
        <f>16-INDEX(STANDINGS_WHIP[],MATCH(Table1[[#This Row],[COMBINED]],STANDINGS_WHIP[COMBINED],0),COLUMN(STANDINGS_WHIP[PLACE IN LEAGUE]))</f>
        <v>4</v>
      </c>
      <c r="K922">
        <f>16-INDEX(STANDINGS_W[],MATCH(Table1[[#This Row],[COMBINED]],STANDINGS_W[COMBINED],0),COLUMN(STANDINGS_W[PLACE IN LEAGUE]))</f>
        <v>14</v>
      </c>
      <c r="L922">
        <f>16-INDEX(STANDINGS_K[],MATCH(Table1[[#This Row],[COMBINED]],STANDINGS_K[COMBINED],0),COLUMN(STANDINGS_K[PLACE IN LEAGUE]))</f>
        <v>13</v>
      </c>
      <c r="M922">
        <f>16-INDEX(STANDINGS_SV[],MATCH(Table1[[#This Row],[COMBINED]],STANDINGS_SV[COMBINED],0),COLUMN(STANDINGS_SV[PLACE IN LEAGUE]))</f>
        <v>1</v>
      </c>
      <c r="N922">
        <f>SUM(Table1[[#This Row],[BA]:[SV]])</f>
        <v>99</v>
      </c>
      <c r="O922">
        <v>2</v>
      </c>
    </row>
    <row r="923" spans="1:15" x14ac:dyDescent="0.25">
      <c r="A923" t="s">
        <v>1263</v>
      </c>
      <c r="B923" t="s">
        <v>1258</v>
      </c>
      <c r="C923" t="str">
        <f>Table1[[#This Row],[League]]&amp;Table1[[#This Row],[Team]]</f>
        <v>$150 Draft Champions Feb 05 1:00 pm Lg.3654Team Eliason 1</v>
      </c>
      <c r="D923">
        <f>16-INDEX(STANDINGS_BA[],MATCH(Table1[[#This Row],[COMBINED]],STANDINGS_BA[COMBINED],0),COLUMN(STANDINGS_BA[PLACE IN LEAGUE]))</f>
        <v>7</v>
      </c>
      <c r="E923">
        <f>16-INDEX(STANDINGS_R[],MATCH(Table1[[#This Row],[COMBINED]],STANDINGS_R[COMBINED],0),COLUMN(STANDINGS_R[PLACE IN LEAGUE]))</f>
        <v>12</v>
      </c>
      <c r="F923">
        <f>16-INDEX(STANDINGS_HR[],MATCH(Table1[[#This Row],[COMBINED]],STANDINGS_HR[COMBINED],0),COLUMN(STANDINGS_HR[PLACE IN LEAGUE]))</f>
        <v>4</v>
      </c>
      <c r="G923">
        <f>16-INDEX(STANDINGS_RBI[],MATCH(Table1[[#This Row],[COMBINED]],STANDINGS_RBI[COMBINED],0),COLUMN(STANDINGS_RBI[PLACE IN LEAGUE]))</f>
        <v>6</v>
      </c>
      <c r="H923">
        <f>16-INDEX(STANDINGS_SB[],MATCH(Table1[[#This Row],[COMBINED]],STANDINGS_SB[COMBINED],0),COLUMN(STANDINGS_SB[PLACE IN LEAGUE]))</f>
        <v>15</v>
      </c>
      <c r="I923">
        <f>16-INDEX(STANDINGS_ERA[],MATCH(Table1[[#This Row],[COMBINED]],STANDINGS_ERA[COMBINED],0),COLUMN(STANDINGS_ERA[PLACE IN LEAGUE]))</f>
        <v>9</v>
      </c>
      <c r="J923">
        <f>16-INDEX(STANDINGS_WHIP[],MATCH(Table1[[#This Row],[COMBINED]],STANDINGS_WHIP[COMBINED],0),COLUMN(STANDINGS_WHIP[PLACE IN LEAGUE]))</f>
        <v>7</v>
      </c>
      <c r="K923">
        <f>16-INDEX(STANDINGS_W[],MATCH(Table1[[#This Row],[COMBINED]],STANDINGS_W[COMBINED],0),COLUMN(STANDINGS_W[PLACE IN LEAGUE]))</f>
        <v>13</v>
      </c>
      <c r="L923">
        <f>16-INDEX(STANDINGS_K[],MATCH(Table1[[#This Row],[COMBINED]],STANDINGS_K[COMBINED],0),COLUMN(STANDINGS_K[PLACE IN LEAGUE]))</f>
        <v>9</v>
      </c>
      <c r="M923">
        <f>16-INDEX(STANDINGS_SV[],MATCH(Table1[[#This Row],[COMBINED]],STANDINGS_SV[COMBINED],0),COLUMN(STANDINGS_SV[PLACE IN LEAGUE]))</f>
        <v>7</v>
      </c>
      <c r="N923">
        <f>SUM(Table1[[#This Row],[BA]:[SV]])</f>
        <v>89</v>
      </c>
      <c r="O923">
        <v>3</v>
      </c>
    </row>
    <row r="924" spans="1:15" x14ac:dyDescent="0.25">
      <c r="A924" t="s">
        <v>1266</v>
      </c>
      <c r="B924" t="s">
        <v>1258</v>
      </c>
      <c r="C924" t="str">
        <f>Table1[[#This Row],[League]]&amp;Table1[[#This Row],[Team]]</f>
        <v>$150 Draft Champions Feb 05 1:00 pm Lg.3654Team Bradford</v>
      </c>
      <c r="D924">
        <f>16-INDEX(STANDINGS_BA[],MATCH(Table1[[#This Row],[COMBINED]],STANDINGS_BA[COMBINED],0),COLUMN(STANDINGS_BA[PLACE IN LEAGUE]))</f>
        <v>4</v>
      </c>
      <c r="E924">
        <f>16-INDEX(STANDINGS_R[],MATCH(Table1[[#This Row],[COMBINED]],STANDINGS_R[COMBINED],0),COLUMN(STANDINGS_R[PLACE IN LEAGUE]))</f>
        <v>8</v>
      </c>
      <c r="F924">
        <f>16-INDEX(STANDINGS_HR[],MATCH(Table1[[#This Row],[COMBINED]],STANDINGS_HR[COMBINED],0),COLUMN(STANDINGS_HR[PLACE IN LEAGUE]))</f>
        <v>6</v>
      </c>
      <c r="G924">
        <f>16-INDEX(STANDINGS_RBI[],MATCH(Table1[[#This Row],[COMBINED]],STANDINGS_RBI[COMBINED],0),COLUMN(STANDINGS_RBI[PLACE IN LEAGUE]))</f>
        <v>9</v>
      </c>
      <c r="H924">
        <f>16-INDEX(STANDINGS_SB[],MATCH(Table1[[#This Row],[COMBINED]],STANDINGS_SB[COMBINED],0),COLUMN(STANDINGS_SB[PLACE IN LEAGUE]))</f>
        <v>3</v>
      </c>
      <c r="I924">
        <f>16-INDEX(STANDINGS_ERA[],MATCH(Table1[[#This Row],[COMBINED]],STANDINGS_ERA[COMBINED],0),COLUMN(STANDINGS_ERA[PLACE IN LEAGUE]))</f>
        <v>12</v>
      </c>
      <c r="J924">
        <f>16-INDEX(STANDINGS_WHIP[],MATCH(Table1[[#This Row],[COMBINED]],STANDINGS_WHIP[COMBINED],0),COLUMN(STANDINGS_WHIP[PLACE IN LEAGUE]))</f>
        <v>13</v>
      </c>
      <c r="K924">
        <f>16-INDEX(STANDINGS_W[],MATCH(Table1[[#This Row],[COMBINED]],STANDINGS_W[COMBINED],0),COLUMN(STANDINGS_W[PLACE IN LEAGUE]))</f>
        <v>7</v>
      </c>
      <c r="L924">
        <f>16-INDEX(STANDINGS_K[],MATCH(Table1[[#This Row],[COMBINED]],STANDINGS_K[COMBINED],0),COLUMN(STANDINGS_K[PLACE IN LEAGUE]))</f>
        <v>11</v>
      </c>
      <c r="M924">
        <f>16-INDEX(STANDINGS_SV[],MATCH(Table1[[#This Row],[COMBINED]],STANDINGS_SV[COMBINED],0),COLUMN(STANDINGS_SV[PLACE IN LEAGUE]))</f>
        <v>15</v>
      </c>
      <c r="N924">
        <f>SUM(Table1[[#This Row],[BA]:[SV]])</f>
        <v>88</v>
      </c>
      <c r="O924">
        <v>4</v>
      </c>
    </row>
    <row r="925" spans="1:15" x14ac:dyDescent="0.25">
      <c r="A925" t="s">
        <v>1265</v>
      </c>
      <c r="B925" t="s">
        <v>1258</v>
      </c>
      <c r="C925" t="str">
        <f>Table1[[#This Row],[League]]&amp;Table1[[#This Row],[Team]]</f>
        <v>$150 Draft Champions Feb 05 1:00 pm Lg.3654Rizzotos, capeesh?</v>
      </c>
      <c r="D925">
        <f>16-INDEX(STANDINGS_BA[],MATCH(Table1[[#This Row],[COMBINED]],STANDINGS_BA[COMBINED],0),COLUMN(STANDINGS_BA[PLACE IN LEAGUE]))</f>
        <v>5</v>
      </c>
      <c r="E925">
        <f>16-INDEX(STANDINGS_R[],MATCH(Table1[[#This Row],[COMBINED]],STANDINGS_R[COMBINED],0),COLUMN(STANDINGS_R[PLACE IN LEAGUE]))</f>
        <v>4</v>
      </c>
      <c r="F925">
        <f>16-INDEX(STANDINGS_HR[],MATCH(Table1[[#This Row],[COMBINED]],STANDINGS_HR[COMBINED],0),COLUMN(STANDINGS_HR[PLACE IN LEAGUE]))</f>
        <v>3</v>
      </c>
      <c r="G925">
        <f>16-INDEX(STANDINGS_RBI[],MATCH(Table1[[#This Row],[COMBINED]],STANDINGS_RBI[COMBINED],0),COLUMN(STANDINGS_RBI[PLACE IN LEAGUE]))</f>
        <v>2</v>
      </c>
      <c r="H925">
        <f>16-INDEX(STANDINGS_SB[],MATCH(Table1[[#This Row],[COMBINED]],STANDINGS_SB[COMBINED],0),COLUMN(STANDINGS_SB[PLACE IN LEAGUE]))</f>
        <v>13</v>
      </c>
      <c r="I925">
        <f>16-INDEX(STANDINGS_ERA[],MATCH(Table1[[#This Row],[COMBINED]],STANDINGS_ERA[COMBINED],0),COLUMN(STANDINGS_ERA[PLACE IN LEAGUE]))</f>
        <v>11</v>
      </c>
      <c r="J925">
        <f>16-INDEX(STANDINGS_WHIP[],MATCH(Table1[[#This Row],[COMBINED]],STANDINGS_WHIP[COMBINED],0),COLUMN(STANDINGS_WHIP[PLACE IN LEAGUE]))</f>
        <v>11</v>
      </c>
      <c r="K925">
        <f>16-INDEX(STANDINGS_W[],MATCH(Table1[[#This Row],[COMBINED]],STANDINGS_W[COMBINED],0),COLUMN(STANDINGS_W[PLACE IN LEAGUE]))</f>
        <v>12</v>
      </c>
      <c r="L925">
        <f>16-INDEX(STANDINGS_K[],MATCH(Table1[[#This Row],[COMBINED]],STANDINGS_K[COMBINED],0),COLUMN(STANDINGS_K[PLACE IN LEAGUE]))</f>
        <v>15</v>
      </c>
      <c r="M925">
        <f>16-INDEX(STANDINGS_SV[],MATCH(Table1[[#This Row],[COMBINED]],STANDINGS_SV[COMBINED],0),COLUMN(STANDINGS_SV[PLACE IN LEAGUE]))</f>
        <v>11</v>
      </c>
      <c r="N925">
        <f>SUM(Table1[[#This Row],[BA]:[SV]])</f>
        <v>87</v>
      </c>
      <c r="O925">
        <v>5</v>
      </c>
    </row>
    <row r="926" spans="1:15" x14ac:dyDescent="0.25">
      <c r="A926" t="s">
        <v>1267</v>
      </c>
      <c r="B926" t="s">
        <v>1258</v>
      </c>
      <c r="C926" t="str">
        <f>Table1[[#This Row],[League]]&amp;Table1[[#This Row],[Team]]</f>
        <v>$150 Draft Champions Feb 05 1:00 pm Lg.3654Noodler Fun Monkey1</v>
      </c>
      <c r="D926">
        <f>16-INDEX(STANDINGS_BA[],MATCH(Table1[[#This Row],[COMBINED]],STANDINGS_BA[COMBINED],0),COLUMN(STANDINGS_BA[PLACE IN LEAGUE]))</f>
        <v>3</v>
      </c>
      <c r="E926">
        <f>16-INDEX(STANDINGS_R[],MATCH(Table1[[#This Row],[COMBINED]],STANDINGS_R[COMBINED],0),COLUMN(STANDINGS_R[PLACE IN LEAGUE]))</f>
        <v>10</v>
      </c>
      <c r="F926">
        <f>16-INDEX(STANDINGS_HR[],MATCH(Table1[[#This Row],[COMBINED]],STANDINGS_HR[COMBINED],0),COLUMN(STANDINGS_HR[PLACE IN LEAGUE]))</f>
        <v>15</v>
      </c>
      <c r="G926">
        <f>16-INDEX(STANDINGS_RBI[],MATCH(Table1[[#This Row],[COMBINED]],STANDINGS_RBI[COMBINED],0),COLUMN(STANDINGS_RBI[PLACE IN LEAGUE]))</f>
        <v>12</v>
      </c>
      <c r="H926">
        <f>16-INDEX(STANDINGS_SB[],MATCH(Table1[[#This Row],[COMBINED]],STANDINGS_SB[COMBINED],0),COLUMN(STANDINGS_SB[PLACE IN LEAGUE]))</f>
        <v>6</v>
      </c>
      <c r="I926">
        <f>16-INDEX(STANDINGS_ERA[],MATCH(Table1[[#This Row],[COMBINED]],STANDINGS_ERA[COMBINED],0),COLUMN(STANDINGS_ERA[PLACE IN LEAGUE]))</f>
        <v>10</v>
      </c>
      <c r="J926">
        <f>16-INDEX(STANDINGS_WHIP[],MATCH(Table1[[#This Row],[COMBINED]],STANDINGS_WHIP[COMBINED],0),COLUMN(STANDINGS_WHIP[PLACE IN LEAGUE]))</f>
        <v>10</v>
      </c>
      <c r="K926">
        <f>16-INDEX(STANDINGS_W[],MATCH(Table1[[#This Row],[COMBINED]],STANDINGS_W[COMBINED],0),COLUMN(STANDINGS_W[PLACE IN LEAGUE]))</f>
        <v>1</v>
      </c>
      <c r="L926">
        <f>16-INDEX(STANDINGS_K[],MATCH(Table1[[#This Row],[COMBINED]],STANDINGS_K[COMBINED],0),COLUMN(STANDINGS_K[PLACE IN LEAGUE]))</f>
        <v>7</v>
      </c>
      <c r="M926">
        <f>16-INDEX(STANDINGS_SV[],MATCH(Table1[[#This Row],[COMBINED]],STANDINGS_SV[COMBINED],0),COLUMN(STANDINGS_SV[PLACE IN LEAGUE]))</f>
        <v>13</v>
      </c>
      <c r="N926">
        <f>SUM(Table1[[#This Row],[BA]:[SV]])</f>
        <v>87</v>
      </c>
      <c r="O926">
        <v>6</v>
      </c>
    </row>
    <row r="927" spans="1:15" x14ac:dyDescent="0.25">
      <c r="A927" t="s">
        <v>1269</v>
      </c>
      <c r="B927" t="s">
        <v>1258</v>
      </c>
      <c r="C927" t="str">
        <f>Table1[[#This Row],[League]]&amp;Table1[[#This Row],[Team]]</f>
        <v>$150 Draft Champions Feb 05 1:00 pm Lg.3654Surrender Dorothy! (5)</v>
      </c>
      <c r="D927">
        <f>16-INDEX(STANDINGS_BA[],MATCH(Table1[[#This Row],[COMBINED]],STANDINGS_BA[COMBINED],0),COLUMN(STANDINGS_BA[PLACE IN LEAGUE]))</f>
        <v>1</v>
      </c>
      <c r="E927">
        <f>16-INDEX(STANDINGS_R[],MATCH(Table1[[#This Row],[COMBINED]],STANDINGS_R[COMBINED],0),COLUMN(STANDINGS_R[PLACE IN LEAGUE]))</f>
        <v>14</v>
      </c>
      <c r="F927">
        <f>16-INDEX(STANDINGS_HR[],MATCH(Table1[[#This Row],[COMBINED]],STANDINGS_HR[COMBINED],0),COLUMN(STANDINGS_HR[PLACE IN LEAGUE]))</f>
        <v>11</v>
      </c>
      <c r="G927">
        <f>16-INDEX(STANDINGS_RBI[],MATCH(Table1[[#This Row],[COMBINED]],STANDINGS_RBI[COMBINED],0),COLUMN(STANDINGS_RBI[PLACE IN LEAGUE]))</f>
        <v>13</v>
      </c>
      <c r="H927">
        <f>16-INDEX(STANDINGS_SB[],MATCH(Table1[[#This Row],[COMBINED]],STANDINGS_SB[COMBINED],0),COLUMN(STANDINGS_SB[PLACE IN LEAGUE]))</f>
        <v>5</v>
      </c>
      <c r="I927">
        <f>16-INDEX(STANDINGS_ERA[],MATCH(Table1[[#This Row],[COMBINED]],STANDINGS_ERA[COMBINED],0),COLUMN(STANDINGS_ERA[PLACE IN LEAGUE]))</f>
        <v>6</v>
      </c>
      <c r="J927">
        <f>16-INDEX(STANDINGS_WHIP[],MATCH(Table1[[#This Row],[COMBINED]],STANDINGS_WHIP[COMBINED],0),COLUMN(STANDINGS_WHIP[PLACE IN LEAGUE]))</f>
        <v>9</v>
      </c>
      <c r="K927">
        <f>16-INDEX(STANDINGS_W[],MATCH(Table1[[#This Row],[COMBINED]],STANDINGS_W[COMBINED],0),COLUMN(STANDINGS_W[PLACE IN LEAGUE]))</f>
        <v>11</v>
      </c>
      <c r="L927">
        <f>16-INDEX(STANDINGS_K[],MATCH(Table1[[#This Row],[COMBINED]],STANDINGS_K[COMBINED],0),COLUMN(STANDINGS_K[PLACE IN LEAGUE]))</f>
        <v>12</v>
      </c>
      <c r="M927">
        <f>16-INDEX(STANDINGS_SV[],MATCH(Table1[[#This Row],[COMBINED]],STANDINGS_SV[COMBINED],0),COLUMN(STANDINGS_SV[PLACE IN LEAGUE]))</f>
        <v>3</v>
      </c>
      <c r="N927">
        <f>SUM(Table1[[#This Row],[BA]:[SV]])</f>
        <v>85</v>
      </c>
      <c r="O927">
        <v>7</v>
      </c>
    </row>
    <row r="928" spans="1:15" x14ac:dyDescent="0.25">
      <c r="A928" t="s">
        <v>1261</v>
      </c>
      <c r="B928" t="s">
        <v>1258</v>
      </c>
      <c r="C928" t="str">
        <f>Table1[[#This Row],[League]]&amp;Table1[[#This Row],[Team]]</f>
        <v>$150 Draft Champions Feb 05 1:00 pm Lg.3654papa's 9</v>
      </c>
      <c r="D928">
        <f>16-INDEX(STANDINGS_BA[],MATCH(Table1[[#This Row],[COMBINED]],STANDINGS_BA[COMBINED],0),COLUMN(STANDINGS_BA[PLACE IN LEAGUE]))</f>
        <v>9</v>
      </c>
      <c r="E928">
        <f>16-INDEX(STANDINGS_R[],MATCH(Table1[[#This Row],[COMBINED]],STANDINGS_R[COMBINED],0),COLUMN(STANDINGS_R[PLACE IN LEAGUE]))</f>
        <v>2</v>
      </c>
      <c r="F928">
        <f>16-INDEX(STANDINGS_HR[],MATCH(Table1[[#This Row],[COMBINED]],STANDINGS_HR[COMBINED],0),COLUMN(STANDINGS_HR[PLACE IN LEAGUE]))</f>
        <v>7</v>
      </c>
      <c r="G928">
        <f>16-INDEX(STANDINGS_RBI[],MATCH(Table1[[#This Row],[COMBINED]],STANDINGS_RBI[COMBINED],0),COLUMN(STANDINGS_RBI[PLACE IN LEAGUE]))</f>
        <v>4</v>
      </c>
      <c r="H928">
        <f>16-INDEX(STANDINGS_SB[],MATCH(Table1[[#This Row],[COMBINED]],STANDINGS_SB[COMBINED],0),COLUMN(STANDINGS_SB[PLACE IN LEAGUE]))</f>
        <v>2</v>
      </c>
      <c r="I928">
        <f>16-INDEX(STANDINGS_ERA[],MATCH(Table1[[#This Row],[COMBINED]],STANDINGS_ERA[COMBINED],0),COLUMN(STANDINGS_ERA[PLACE IN LEAGUE]))</f>
        <v>13</v>
      </c>
      <c r="J928">
        <f>16-INDEX(STANDINGS_WHIP[],MATCH(Table1[[#This Row],[COMBINED]],STANDINGS_WHIP[COMBINED],0),COLUMN(STANDINGS_WHIP[PLACE IN LEAGUE]))</f>
        <v>14</v>
      </c>
      <c r="K928">
        <f>16-INDEX(STANDINGS_W[],MATCH(Table1[[#This Row],[COMBINED]],STANDINGS_W[COMBINED],0),COLUMN(STANDINGS_W[PLACE IN LEAGUE]))</f>
        <v>10</v>
      </c>
      <c r="L928">
        <f>16-INDEX(STANDINGS_K[],MATCH(Table1[[#This Row],[COMBINED]],STANDINGS_K[COMBINED],0),COLUMN(STANDINGS_K[PLACE IN LEAGUE]))</f>
        <v>14</v>
      </c>
      <c r="M928">
        <f>16-INDEX(STANDINGS_SV[],MATCH(Table1[[#This Row],[COMBINED]],STANDINGS_SV[COMBINED],0),COLUMN(STANDINGS_SV[PLACE IN LEAGUE]))</f>
        <v>5</v>
      </c>
      <c r="N928">
        <f>SUM(Table1[[#This Row],[BA]:[SV]])</f>
        <v>80</v>
      </c>
      <c r="O928">
        <v>8</v>
      </c>
    </row>
    <row r="929" spans="1:15" x14ac:dyDescent="0.25">
      <c r="A929" t="s">
        <v>1262</v>
      </c>
      <c r="B929" t="s">
        <v>1258</v>
      </c>
      <c r="C929" t="str">
        <f>Table1[[#This Row],[League]]&amp;Table1[[#This Row],[Team]]</f>
        <v>$150 Draft Champions Feb 05 1:00 pm Lg.3654Wayne Tolleson</v>
      </c>
      <c r="D929">
        <f>16-INDEX(STANDINGS_BA[],MATCH(Table1[[#This Row],[COMBINED]],STANDINGS_BA[COMBINED],0),COLUMN(STANDINGS_BA[PLACE IN LEAGUE]))</f>
        <v>8</v>
      </c>
      <c r="E929">
        <f>16-INDEX(STANDINGS_R[],MATCH(Table1[[#This Row],[COMBINED]],STANDINGS_R[COMBINED],0),COLUMN(STANDINGS_R[PLACE IN LEAGUE]))</f>
        <v>9</v>
      </c>
      <c r="F929">
        <f>16-INDEX(STANDINGS_HR[],MATCH(Table1[[#This Row],[COMBINED]],STANDINGS_HR[COMBINED],0),COLUMN(STANDINGS_HR[PLACE IN LEAGUE]))</f>
        <v>13</v>
      </c>
      <c r="G929">
        <f>16-INDEX(STANDINGS_RBI[],MATCH(Table1[[#This Row],[COMBINED]],STANDINGS_RBI[COMBINED],0),COLUMN(STANDINGS_RBI[PLACE IN LEAGUE]))</f>
        <v>15</v>
      </c>
      <c r="H929">
        <f>16-INDEX(STANDINGS_SB[],MATCH(Table1[[#This Row],[COMBINED]],STANDINGS_SB[COMBINED],0),COLUMN(STANDINGS_SB[PLACE IN LEAGUE]))</f>
        <v>1</v>
      </c>
      <c r="I929">
        <f>16-INDEX(STANDINGS_ERA[],MATCH(Table1[[#This Row],[COMBINED]],STANDINGS_ERA[COMBINED],0),COLUMN(STANDINGS_ERA[PLACE IN LEAGUE]))</f>
        <v>4</v>
      </c>
      <c r="J929">
        <f>16-INDEX(STANDINGS_WHIP[],MATCH(Table1[[#This Row],[COMBINED]],STANDINGS_WHIP[COMBINED],0),COLUMN(STANDINGS_WHIP[PLACE IN LEAGUE]))</f>
        <v>5</v>
      </c>
      <c r="K929">
        <f>16-INDEX(STANDINGS_W[],MATCH(Table1[[#This Row],[COMBINED]],STANDINGS_W[COMBINED],0),COLUMN(STANDINGS_W[PLACE IN LEAGUE]))</f>
        <v>4</v>
      </c>
      <c r="L929">
        <f>16-INDEX(STANDINGS_K[],MATCH(Table1[[#This Row],[COMBINED]],STANDINGS_K[COMBINED],0),COLUMN(STANDINGS_K[PLACE IN LEAGUE]))</f>
        <v>6</v>
      </c>
      <c r="M929">
        <f>16-INDEX(STANDINGS_SV[],MATCH(Table1[[#This Row],[COMBINED]],STANDINGS_SV[COMBINED],0),COLUMN(STANDINGS_SV[PLACE IN LEAGUE]))</f>
        <v>14</v>
      </c>
      <c r="N929">
        <f>SUM(Table1[[#This Row],[BA]:[SV]])</f>
        <v>79</v>
      </c>
      <c r="O929">
        <v>9</v>
      </c>
    </row>
    <row r="930" spans="1:15" x14ac:dyDescent="0.25">
      <c r="A930" t="s">
        <v>1264</v>
      </c>
      <c r="B930" t="s">
        <v>1258</v>
      </c>
      <c r="C930" t="str">
        <f>Table1[[#This Row],[League]]&amp;Table1[[#This Row],[Team]]</f>
        <v>$150 Draft Champions Feb 05 1:00 pm Lg.3654FORGIVING STEVE BARTMAN</v>
      </c>
      <c r="D930">
        <f>16-INDEX(STANDINGS_BA[],MATCH(Table1[[#This Row],[COMBINED]],STANDINGS_BA[COMBINED],0),COLUMN(STANDINGS_BA[PLACE IN LEAGUE]))</f>
        <v>6</v>
      </c>
      <c r="E930">
        <f>16-INDEX(STANDINGS_R[],MATCH(Table1[[#This Row],[COMBINED]],STANDINGS_R[COMBINED],0),COLUMN(STANDINGS_R[PLACE IN LEAGUE]))</f>
        <v>5</v>
      </c>
      <c r="F930">
        <f>16-INDEX(STANDINGS_HR[],MATCH(Table1[[#This Row],[COMBINED]],STANDINGS_HR[COMBINED],0),COLUMN(STANDINGS_HR[PLACE IN LEAGUE]))</f>
        <v>10</v>
      </c>
      <c r="G930">
        <f>16-INDEX(STANDINGS_RBI[],MATCH(Table1[[#This Row],[COMBINED]],STANDINGS_RBI[COMBINED],0),COLUMN(STANDINGS_RBI[PLACE IN LEAGUE]))</f>
        <v>8</v>
      </c>
      <c r="H930">
        <f>16-INDEX(STANDINGS_SB[],MATCH(Table1[[#This Row],[COMBINED]],STANDINGS_SB[COMBINED],0),COLUMN(STANDINGS_SB[PLACE IN LEAGUE]))</f>
        <v>7</v>
      </c>
      <c r="I930">
        <f>16-INDEX(STANDINGS_ERA[],MATCH(Table1[[#This Row],[COMBINED]],STANDINGS_ERA[COMBINED],0),COLUMN(STANDINGS_ERA[PLACE IN LEAGUE]))</f>
        <v>8</v>
      </c>
      <c r="J930">
        <f>16-INDEX(STANDINGS_WHIP[],MATCH(Table1[[#This Row],[COMBINED]],STANDINGS_WHIP[COMBINED],0),COLUMN(STANDINGS_WHIP[PLACE IN LEAGUE]))</f>
        <v>6</v>
      </c>
      <c r="K930">
        <f>16-INDEX(STANDINGS_W[],MATCH(Table1[[#This Row],[COMBINED]],STANDINGS_W[COMBINED],0),COLUMN(STANDINGS_W[PLACE IN LEAGUE]))</f>
        <v>6</v>
      </c>
      <c r="L930">
        <f>16-INDEX(STANDINGS_K[],MATCH(Table1[[#This Row],[COMBINED]],STANDINGS_K[COMBINED],0),COLUMN(STANDINGS_K[PLACE IN LEAGUE]))</f>
        <v>5</v>
      </c>
      <c r="M930">
        <f>16-INDEX(STANDINGS_SV[],MATCH(Table1[[#This Row],[COMBINED]],STANDINGS_SV[COMBINED],0),COLUMN(STANDINGS_SV[PLACE IN LEAGUE]))</f>
        <v>10</v>
      </c>
      <c r="N930">
        <f>SUM(Table1[[#This Row],[BA]:[SV]])</f>
        <v>71</v>
      </c>
      <c r="O930">
        <v>10</v>
      </c>
    </row>
    <row r="931" spans="1:15" x14ac:dyDescent="0.25">
      <c r="A931" t="s">
        <v>1257</v>
      </c>
      <c r="B931" t="s">
        <v>1258</v>
      </c>
      <c r="C931" t="str">
        <f>Table1[[#This Row],[League]]&amp;Table1[[#This Row],[Team]]</f>
        <v>$150 Draft Champions Feb 05 1:00 pm Lg.3654ZZzZzZz</v>
      </c>
      <c r="D931">
        <f>16-INDEX(STANDINGS_BA[],MATCH(Table1[[#This Row],[COMBINED]],STANDINGS_BA[COMBINED],0),COLUMN(STANDINGS_BA[PLACE IN LEAGUE]))</f>
        <v>15</v>
      </c>
      <c r="E931">
        <f>16-INDEX(STANDINGS_R[],MATCH(Table1[[#This Row],[COMBINED]],STANDINGS_R[COMBINED],0),COLUMN(STANDINGS_R[PLACE IN LEAGUE]))</f>
        <v>6</v>
      </c>
      <c r="F931">
        <f>16-INDEX(STANDINGS_HR[],MATCH(Table1[[#This Row],[COMBINED]],STANDINGS_HR[COMBINED],0),COLUMN(STANDINGS_HR[PLACE IN LEAGUE]))</f>
        <v>9</v>
      </c>
      <c r="G931">
        <f>16-INDEX(STANDINGS_RBI[],MATCH(Table1[[#This Row],[COMBINED]],STANDINGS_RBI[COMBINED],0),COLUMN(STANDINGS_RBI[PLACE IN LEAGUE]))</f>
        <v>11</v>
      </c>
      <c r="H931">
        <f>16-INDEX(STANDINGS_SB[],MATCH(Table1[[#This Row],[COMBINED]],STANDINGS_SB[COMBINED],0),COLUMN(STANDINGS_SB[PLACE IN LEAGUE]))</f>
        <v>11</v>
      </c>
      <c r="I931">
        <f>16-INDEX(STANDINGS_ERA[],MATCH(Table1[[#This Row],[COMBINED]],STANDINGS_ERA[COMBINED],0),COLUMN(STANDINGS_ERA[PLACE IN LEAGUE]))</f>
        <v>1</v>
      </c>
      <c r="J931">
        <f>16-INDEX(STANDINGS_WHIP[],MATCH(Table1[[#This Row],[COMBINED]],STANDINGS_WHIP[COMBINED],0),COLUMN(STANDINGS_WHIP[PLACE IN LEAGUE]))</f>
        <v>1</v>
      </c>
      <c r="K931">
        <f>16-INDEX(STANDINGS_W[],MATCH(Table1[[#This Row],[COMBINED]],STANDINGS_W[COMBINED],0),COLUMN(STANDINGS_W[PLACE IN LEAGUE]))</f>
        <v>3</v>
      </c>
      <c r="L931">
        <f>16-INDEX(STANDINGS_K[],MATCH(Table1[[#This Row],[COMBINED]],STANDINGS_K[COMBINED],0),COLUMN(STANDINGS_K[PLACE IN LEAGUE]))</f>
        <v>1</v>
      </c>
      <c r="M931">
        <f>16-INDEX(STANDINGS_SV[],MATCH(Table1[[#This Row],[COMBINED]],STANDINGS_SV[COMBINED],0),COLUMN(STANDINGS_SV[PLACE IN LEAGUE]))</f>
        <v>9</v>
      </c>
      <c r="N931">
        <f>SUM(Table1[[#This Row],[BA]:[SV]])</f>
        <v>67</v>
      </c>
      <c r="O931">
        <v>11</v>
      </c>
    </row>
    <row r="932" spans="1:15" x14ac:dyDescent="0.25">
      <c r="A932" t="s">
        <v>1268</v>
      </c>
      <c r="B932" t="s">
        <v>1258</v>
      </c>
      <c r="C932" t="str">
        <f>Table1[[#This Row],[League]]&amp;Table1[[#This Row],[Team]]</f>
        <v>$150 Draft Champions Feb 05 1:00 pm Lg.3654Hammerhead Yaks 2.0</v>
      </c>
      <c r="D932">
        <f>16-INDEX(STANDINGS_BA[],MATCH(Table1[[#This Row],[COMBINED]],STANDINGS_BA[COMBINED],0),COLUMN(STANDINGS_BA[PLACE IN LEAGUE]))</f>
        <v>2</v>
      </c>
      <c r="E932">
        <f>16-INDEX(STANDINGS_R[],MATCH(Table1[[#This Row],[COMBINED]],STANDINGS_R[COMBINED],0),COLUMN(STANDINGS_R[PLACE IN LEAGUE]))</f>
        <v>1</v>
      </c>
      <c r="F932">
        <f>16-INDEX(STANDINGS_HR[],MATCH(Table1[[#This Row],[COMBINED]],STANDINGS_HR[COMBINED],0),COLUMN(STANDINGS_HR[PLACE IN LEAGUE]))</f>
        <v>1</v>
      </c>
      <c r="G932">
        <f>16-INDEX(STANDINGS_RBI[],MATCH(Table1[[#This Row],[COMBINED]],STANDINGS_RBI[COMBINED],0),COLUMN(STANDINGS_RBI[PLACE IN LEAGUE]))</f>
        <v>1</v>
      </c>
      <c r="H932">
        <f>16-INDEX(STANDINGS_SB[],MATCH(Table1[[#This Row],[COMBINED]],STANDINGS_SB[COMBINED],0),COLUMN(STANDINGS_SB[PLACE IN LEAGUE]))</f>
        <v>8</v>
      </c>
      <c r="I932">
        <f>16-INDEX(STANDINGS_ERA[],MATCH(Table1[[#This Row],[COMBINED]],STANDINGS_ERA[COMBINED],0),COLUMN(STANDINGS_ERA[PLACE IN LEAGUE]))</f>
        <v>14</v>
      </c>
      <c r="J932">
        <f>16-INDEX(STANDINGS_WHIP[],MATCH(Table1[[#This Row],[COMBINED]],STANDINGS_WHIP[COMBINED],0),COLUMN(STANDINGS_WHIP[PLACE IN LEAGUE]))</f>
        <v>15</v>
      </c>
      <c r="K932">
        <f>16-INDEX(STANDINGS_W[],MATCH(Table1[[#This Row],[COMBINED]],STANDINGS_W[COMBINED],0),COLUMN(STANDINGS_W[PLACE IN LEAGUE]))</f>
        <v>5</v>
      </c>
      <c r="L932">
        <f>16-INDEX(STANDINGS_K[],MATCH(Table1[[#This Row],[COMBINED]],STANDINGS_K[COMBINED],0),COLUMN(STANDINGS_K[PLACE IN LEAGUE]))</f>
        <v>8</v>
      </c>
      <c r="M932">
        <f>16-INDEX(STANDINGS_SV[],MATCH(Table1[[#This Row],[COMBINED]],STANDINGS_SV[COMBINED],0),COLUMN(STANDINGS_SV[PLACE IN LEAGUE]))</f>
        <v>12</v>
      </c>
      <c r="N932">
        <f>SUM(Table1[[#This Row],[BA]:[SV]])</f>
        <v>67</v>
      </c>
      <c r="O932">
        <v>12</v>
      </c>
    </row>
    <row r="933" spans="1:15" x14ac:dyDescent="0.25">
      <c r="A933" t="s">
        <v>51</v>
      </c>
      <c r="B933" t="s">
        <v>1258</v>
      </c>
      <c r="C933" t="str">
        <f>Table1[[#This Row],[League]]&amp;Table1[[#This Row],[Team]]</f>
        <v>$150 Draft Champions Feb 05 1:00 pm Lg.3654Team Kostern</v>
      </c>
      <c r="D933">
        <f>16-INDEX(STANDINGS_BA[],MATCH(Table1[[#This Row],[COMBINED]],STANDINGS_BA[COMBINED],0),COLUMN(STANDINGS_BA[PLACE IN LEAGUE]))</f>
        <v>12</v>
      </c>
      <c r="E933">
        <f>16-INDEX(STANDINGS_R[],MATCH(Table1[[#This Row],[COMBINED]],STANDINGS_R[COMBINED],0),COLUMN(STANDINGS_R[PLACE IN LEAGUE]))</f>
        <v>7</v>
      </c>
      <c r="F933">
        <f>16-INDEX(STANDINGS_HR[],MATCH(Table1[[#This Row],[COMBINED]],STANDINGS_HR[COMBINED],0),COLUMN(STANDINGS_HR[PLACE IN LEAGUE]))</f>
        <v>2</v>
      </c>
      <c r="G933">
        <f>16-INDEX(STANDINGS_RBI[],MATCH(Table1[[#This Row],[COMBINED]],STANDINGS_RBI[COMBINED],0),COLUMN(STANDINGS_RBI[PLACE IN LEAGUE]))</f>
        <v>3</v>
      </c>
      <c r="H933">
        <f>16-INDEX(STANDINGS_SB[],MATCH(Table1[[#This Row],[COMBINED]],STANDINGS_SB[COMBINED],0),COLUMN(STANDINGS_SB[PLACE IN LEAGUE]))</f>
        <v>4</v>
      </c>
      <c r="I933">
        <f>16-INDEX(STANDINGS_ERA[],MATCH(Table1[[#This Row],[COMBINED]],STANDINGS_ERA[COMBINED],0),COLUMN(STANDINGS_ERA[PLACE IN LEAGUE]))</f>
        <v>7</v>
      </c>
      <c r="J933">
        <f>16-INDEX(STANDINGS_WHIP[],MATCH(Table1[[#This Row],[COMBINED]],STANDINGS_WHIP[COMBINED],0),COLUMN(STANDINGS_WHIP[PLACE IN LEAGUE]))</f>
        <v>8</v>
      </c>
      <c r="K933">
        <f>16-INDEX(STANDINGS_W[],MATCH(Table1[[#This Row],[COMBINED]],STANDINGS_W[COMBINED],0),COLUMN(STANDINGS_W[PLACE IN LEAGUE]))</f>
        <v>9</v>
      </c>
      <c r="L933">
        <f>16-INDEX(STANDINGS_K[],MATCH(Table1[[#This Row],[COMBINED]],STANDINGS_K[COMBINED],0),COLUMN(STANDINGS_K[PLACE IN LEAGUE]))</f>
        <v>3</v>
      </c>
      <c r="M933">
        <f>16-INDEX(STANDINGS_SV[],MATCH(Table1[[#This Row],[COMBINED]],STANDINGS_SV[COMBINED],0),COLUMN(STANDINGS_SV[PLACE IN LEAGUE]))</f>
        <v>6</v>
      </c>
      <c r="N933">
        <f>SUM(Table1[[#This Row],[BA]:[SV]])</f>
        <v>61</v>
      </c>
      <c r="O933">
        <v>13</v>
      </c>
    </row>
    <row r="934" spans="1:15" x14ac:dyDescent="0.25">
      <c r="A934" t="s">
        <v>274</v>
      </c>
      <c r="B934" t="s">
        <v>1258</v>
      </c>
      <c r="C934" t="str">
        <f>Table1[[#This Row],[League]]&amp;Table1[[#This Row],[Team]]</f>
        <v>$150 Draft Champions Feb 05 1:00 pm Lg.3654MOBALL</v>
      </c>
      <c r="D934">
        <f>16-INDEX(STANDINGS_BA[],MATCH(Table1[[#This Row],[COMBINED]],STANDINGS_BA[COMBINED],0),COLUMN(STANDINGS_BA[PLACE IN LEAGUE]))</f>
        <v>10</v>
      </c>
      <c r="E934">
        <f>16-INDEX(STANDINGS_R[],MATCH(Table1[[#This Row],[COMBINED]],STANDINGS_R[COMBINED],0),COLUMN(STANDINGS_R[PLACE IN LEAGUE]))</f>
        <v>11</v>
      </c>
      <c r="F934">
        <f>16-INDEX(STANDINGS_HR[],MATCH(Table1[[#This Row],[COMBINED]],STANDINGS_HR[COMBINED],0),COLUMN(STANDINGS_HR[PLACE IN LEAGUE]))</f>
        <v>5</v>
      </c>
      <c r="G934">
        <f>16-INDEX(STANDINGS_RBI[],MATCH(Table1[[#This Row],[COMBINED]],STANDINGS_RBI[COMBINED],0),COLUMN(STANDINGS_RBI[PLACE IN LEAGUE]))</f>
        <v>7</v>
      </c>
      <c r="H934">
        <f>16-INDEX(STANDINGS_SB[],MATCH(Table1[[#This Row],[COMBINED]],STANDINGS_SB[COMBINED],0),COLUMN(STANDINGS_SB[PLACE IN LEAGUE]))</f>
        <v>10</v>
      </c>
      <c r="I934">
        <f>16-INDEX(STANDINGS_ERA[],MATCH(Table1[[#This Row],[COMBINED]],STANDINGS_ERA[COMBINED],0),COLUMN(STANDINGS_ERA[PLACE IN LEAGUE]))</f>
        <v>3</v>
      </c>
      <c r="J934">
        <f>16-INDEX(STANDINGS_WHIP[],MATCH(Table1[[#This Row],[COMBINED]],STANDINGS_WHIP[COMBINED],0),COLUMN(STANDINGS_WHIP[PLACE IN LEAGUE]))</f>
        <v>2</v>
      </c>
      <c r="K934">
        <f>16-INDEX(STANDINGS_W[],MATCH(Table1[[#This Row],[COMBINED]],STANDINGS_W[COMBINED],0),COLUMN(STANDINGS_W[PLACE IN LEAGUE]))</f>
        <v>2</v>
      </c>
      <c r="L934">
        <f>16-INDEX(STANDINGS_K[],MATCH(Table1[[#This Row],[COMBINED]],STANDINGS_K[COMBINED],0),COLUMN(STANDINGS_K[PLACE IN LEAGUE]))</f>
        <v>2</v>
      </c>
      <c r="M934">
        <f>16-INDEX(STANDINGS_SV[],MATCH(Table1[[#This Row],[COMBINED]],STANDINGS_SV[COMBINED],0),COLUMN(STANDINGS_SV[PLACE IN LEAGUE]))</f>
        <v>8</v>
      </c>
      <c r="N934">
        <f>SUM(Table1[[#This Row],[BA]:[SV]])</f>
        <v>60</v>
      </c>
      <c r="O934">
        <v>14</v>
      </c>
    </row>
    <row r="935" spans="1:15" x14ac:dyDescent="0.25">
      <c r="A935" t="s">
        <v>194</v>
      </c>
      <c r="B935" t="s">
        <v>1258</v>
      </c>
      <c r="C935" t="str">
        <f>Table1[[#This Row],[League]]&amp;Table1[[#This Row],[Team]]</f>
        <v>$150 Draft Champions Feb 05 1:00 pm Lg.3654Team Metivier</v>
      </c>
      <c r="D935">
        <f>16-INDEX(STANDINGS_BA[],MATCH(Table1[[#This Row],[COMBINED]],STANDINGS_BA[COMBINED],0),COLUMN(STANDINGS_BA[PLACE IN LEAGUE]))</f>
        <v>11</v>
      </c>
      <c r="E935">
        <f>16-INDEX(STANDINGS_R[],MATCH(Table1[[#This Row],[COMBINED]],STANDINGS_R[COMBINED],0),COLUMN(STANDINGS_R[PLACE IN LEAGUE]))</f>
        <v>3</v>
      </c>
      <c r="F935">
        <f>16-INDEX(STANDINGS_HR[],MATCH(Table1[[#This Row],[COMBINED]],STANDINGS_HR[COMBINED],0),COLUMN(STANDINGS_HR[PLACE IN LEAGUE]))</f>
        <v>8</v>
      </c>
      <c r="G935">
        <f>16-INDEX(STANDINGS_RBI[],MATCH(Table1[[#This Row],[COMBINED]],STANDINGS_RBI[COMBINED],0),COLUMN(STANDINGS_RBI[PLACE IN LEAGUE]))</f>
        <v>5</v>
      </c>
      <c r="H935">
        <f>16-INDEX(STANDINGS_SB[],MATCH(Table1[[#This Row],[COMBINED]],STANDINGS_SB[COMBINED],0),COLUMN(STANDINGS_SB[PLACE IN LEAGUE]))</f>
        <v>12</v>
      </c>
      <c r="I935">
        <f>16-INDEX(STANDINGS_ERA[],MATCH(Table1[[#This Row],[COMBINED]],STANDINGS_ERA[COMBINED],0),COLUMN(STANDINGS_ERA[PLACE IN LEAGUE]))</f>
        <v>2</v>
      </c>
      <c r="J935">
        <f>16-INDEX(STANDINGS_WHIP[],MATCH(Table1[[#This Row],[COMBINED]],STANDINGS_WHIP[COMBINED],0),COLUMN(STANDINGS_WHIP[PLACE IN LEAGUE]))</f>
        <v>3</v>
      </c>
      <c r="K935">
        <f>16-INDEX(STANDINGS_W[],MATCH(Table1[[#This Row],[COMBINED]],STANDINGS_W[COMBINED],0),COLUMN(STANDINGS_W[PLACE IN LEAGUE]))</f>
        <v>8</v>
      </c>
      <c r="L935">
        <f>16-INDEX(STANDINGS_K[],MATCH(Table1[[#This Row],[COMBINED]],STANDINGS_K[COMBINED],0),COLUMN(STANDINGS_K[PLACE IN LEAGUE]))</f>
        <v>4</v>
      </c>
      <c r="M935">
        <f>16-INDEX(STANDINGS_SV[],MATCH(Table1[[#This Row],[COMBINED]],STANDINGS_SV[COMBINED],0),COLUMN(STANDINGS_SV[PLACE IN LEAGUE]))</f>
        <v>2</v>
      </c>
      <c r="N935">
        <f>SUM(Table1[[#This Row],[BA]:[SV]])</f>
        <v>58</v>
      </c>
      <c r="O935">
        <v>15</v>
      </c>
    </row>
    <row r="936" spans="1:15" x14ac:dyDescent="0.25">
      <c r="A936" t="s">
        <v>177</v>
      </c>
      <c r="B936" t="s">
        <v>1271</v>
      </c>
      <c r="C936" t="str">
        <f>Table1[[#This Row],[League]]&amp;Table1[[#This Row],[Team]]</f>
        <v>$150 Draft Champions Feb 05 1:00 pm Lg.3656Team JP3</v>
      </c>
      <c r="D936">
        <f>16-INDEX(STANDINGS_BA[],MATCH(Table1[[#This Row],[COMBINED]],STANDINGS_BA[COMBINED],0),COLUMN(STANDINGS_BA[PLACE IN LEAGUE]))</f>
        <v>13</v>
      </c>
      <c r="E936">
        <f>16-INDEX(STANDINGS_R[],MATCH(Table1[[#This Row],[COMBINED]],STANDINGS_R[COMBINED],0),COLUMN(STANDINGS_R[PLACE IN LEAGUE]))</f>
        <v>13</v>
      </c>
      <c r="F936">
        <f>16-INDEX(STANDINGS_HR[],MATCH(Table1[[#This Row],[COMBINED]],STANDINGS_HR[COMBINED],0),COLUMN(STANDINGS_HR[PLACE IN LEAGUE]))</f>
        <v>15</v>
      </c>
      <c r="G936">
        <f>16-INDEX(STANDINGS_RBI[],MATCH(Table1[[#This Row],[COMBINED]],STANDINGS_RBI[COMBINED],0),COLUMN(STANDINGS_RBI[PLACE IN LEAGUE]))</f>
        <v>11</v>
      </c>
      <c r="H936">
        <f>16-INDEX(STANDINGS_SB[],MATCH(Table1[[#This Row],[COMBINED]],STANDINGS_SB[COMBINED],0),COLUMN(STANDINGS_SB[PLACE IN LEAGUE]))</f>
        <v>11</v>
      </c>
      <c r="I936">
        <f>16-INDEX(STANDINGS_ERA[],MATCH(Table1[[#This Row],[COMBINED]],STANDINGS_ERA[COMBINED],0),COLUMN(STANDINGS_ERA[PLACE IN LEAGUE]))</f>
        <v>12</v>
      </c>
      <c r="J936">
        <f>16-INDEX(STANDINGS_WHIP[],MATCH(Table1[[#This Row],[COMBINED]],STANDINGS_WHIP[COMBINED],0),COLUMN(STANDINGS_WHIP[PLACE IN LEAGUE]))</f>
        <v>14</v>
      </c>
      <c r="K936">
        <f>16-INDEX(STANDINGS_W[],MATCH(Table1[[#This Row],[COMBINED]],STANDINGS_W[COMBINED],0),COLUMN(STANDINGS_W[PLACE IN LEAGUE]))</f>
        <v>15</v>
      </c>
      <c r="L936">
        <f>16-INDEX(STANDINGS_K[],MATCH(Table1[[#This Row],[COMBINED]],STANDINGS_K[COMBINED],0),COLUMN(STANDINGS_K[PLACE IN LEAGUE]))</f>
        <v>15</v>
      </c>
      <c r="M936">
        <f>16-INDEX(STANDINGS_SV[],MATCH(Table1[[#This Row],[COMBINED]],STANDINGS_SV[COMBINED],0),COLUMN(STANDINGS_SV[PLACE IN LEAGUE]))</f>
        <v>10</v>
      </c>
      <c r="N936">
        <f>SUM(Table1[[#This Row],[BA]:[SV]])</f>
        <v>129</v>
      </c>
      <c r="O936">
        <v>1</v>
      </c>
    </row>
    <row r="937" spans="1:15" x14ac:dyDescent="0.25">
      <c r="A937" t="s">
        <v>189</v>
      </c>
      <c r="B937" t="s">
        <v>1271</v>
      </c>
      <c r="C937" t="str">
        <f>Table1[[#This Row],[League]]&amp;Table1[[#This Row],[Team]]</f>
        <v>$150 Draft Champions Feb 05 1:00 pm Lg.3656Homer Hankies</v>
      </c>
      <c r="D937">
        <f>16-INDEX(STANDINGS_BA[],MATCH(Table1[[#This Row],[COMBINED]],STANDINGS_BA[COMBINED],0),COLUMN(STANDINGS_BA[PLACE IN LEAGUE]))</f>
        <v>12</v>
      </c>
      <c r="E937">
        <f>16-INDEX(STANDINGS_R[],MATCH(Table1[[#This Row],[COMBINED]],STANDINGS_R[COMBINED],0),COLUMN(STANDINGS_R[PLACE IN LEAGUE]))</f>
        <v>12</v>
      </c>
      <c r="F937">
        <f>16-INDEX(STANDINGS_HR[],MATCH(Table1[[#This Row],[COMBINED]],STANDINGS_HR[COMBINED],0),COLUMN(STANDINGS_HR[PLACE IN LEAGUE]))</f>
        <v>10</v>
      </c>
      <c r="G937">
        <f>16-INDEX(STANDINGS_RBI[],MATCH(Table1[[#This Row],[COMBINED]],STANDINGS_RBI[COMBINED],0),COLUMN(STANDINGS_RBI[PLACE IN LEAGUE]))</f>
        <v>9</v>
      </c>
      <c r="H937">
        <f>16-INDEX(STANDINGS_SB[],MATCH(Table1[[#This Row],[COMBINED]],STANDINGS_SB[COMBINED],0),COLUMN(STANDINGS_SB[PLACE IN LEAGUE]))</f>
        <v>14</v>
      </c>
      <c r="I937">
        <f>16-INDEX(STANDINGS_ERA[],MATCH(Table1[[#This Row],[COMBINED]],STANDINGS_ERA[COMBINED],0),COLUMN(STANDINGS_ERA[PLACE IN LEAGUE]))</f>
        <v>15</v>
      </c>
      <c r="J937">
        <f>16-INDEX(STANDINGS_WHIP[],MATCH(Table1[[#This Row],[COMBINED]],STANDINGS_WHIP[COMBINED],0),COLUMN(STANDINGS_WHIP[PLACE IN LEAGUE]))</f>
        <v>15</v>
      </c>
      <c r="K937">
        <f>16-INDEX(STANDINGS_W[],MATCH(Table1[[#This Row],[COMBINED]],STANDINGS_W[COMBINED],0),COLUMN(STANDINGS_W[PLACE IN LEAGUE]))</f>
        <v>7</v>
      </c>
      <c r="L937">
        <f>16-INDEX(STANDINGS_K[],MATCH(Table1[[#This Row],[COMBINED]],STANDINGS_K[COMBINED],0),COLUMN(STANDINGS_K[PLACE IN LEAGUE]))</f>
        <v>10</v>
      </c>
      <c r="M937">
        <f>16-INDEX(STANDINGS_SV[],MATCH(Table1[[#This Row],[COMBINED]],STANDINGS_SV[COMBINED],0),COLUMN(STANDINGS_SV[PLACE IN LEAGUE]))</f>
        <v>12</v>
      </c>
      <c r="N937">
        <f>SUM(Table1[[#This Row],[BA]:[SV]])</f>
        <v>116</v>
      </c>
      <c r="O937">
        <v>2</v>
      </c>
    </row>
    <row r="938" spans="1:15" x14ac:dyDescent="0.25">
      <c r="A938" t="s">
        <v>1277</v>
      </c>
      <c r="B938" t="s">
        <v>1271</v>
      </c>
      <c r="C938" t="str">
        <f>Table1[[#This Row],[League]]&amp;Table1[[#This Row],[Team]]</f>
        <v>$150 Draft Champions Feb 05 1:00 pm Lg.3656Dominance &amp; Submission III</v>
      </c>
      <c r="D938">
        <f>16-INDEX(STANDINGS_BA[],MATCH(Table1[[#This Row],[COMBINED]],STANDINGS_BA[COMBINED],0),COLUMN(STANDINGS_BA[PLACE IN LEAGUE]))</f>
        <v>3</v>
      </c>
      <c r="E938">
        <f>16-INDEX(STANDINGS_R[],MATCH(Table1[[#This Row],[COMBINED]],STANDINGS_R[COMBINED],0),COLUMN(STANDINGS_R[PLACE IN LEAGUE]))</f>
        <v>15</v>
      </c>
      <c r="F938">
        <f>16-INDEX(STANDINGS_HR[],MATCH(Table1[[#This Row],[COMBINED]],STANDINGS_HR[COMBINED],0),COLUMN(STANDINGS_HR[PLACE IN LEAGUE]))</f>
        <v>14</v>
      </c>
      <c r="G938">
        <f>16-INDEX(STANDINGS_RBI[],MATCH(Table1[[#This Row],[COMBINED]],STANDINGS_RBI[COMBINED],0),COLUMN(STANDINGS_RBI[PLACE IN LEAGUE]))</f>
        <v>12</v>
      </c>
      <c r="H938">
        <f>16-INDEX(STANDINGS_SB[],MATCH(Table1[[#This Row],[COMBINED]],STANDINGS_SB[COMBINED],0),COLUMN(STANDINGS_SB[PLACE IN LEAGUE]))</f>
        <v>15</v>
      </c>
      <c r="I938">
        <f>16-INDEX(STANDINGS_ERA[],MATCH(Table1[[#This Row],[COMBINED]],STANDINGS_ERA[COMBINED],0),COLUMN(STANDINGS_ERA[PLACE IN LEAGUE]))</f>
        <v>10</v>
      </c>
      <c r="J938">
        <f>16-INDEX(STANDINGS_WHIP[],MATCH(Table1[[#This Row],[COMBINED]],STANDINGS_WHIP[COMBINED],0),COLUMN(STANDINGS_WHIP[PLACE IN LEAGUE]))</f>
        <v>11</v>
      </c>
      <c r="K938">
        <f>16-INDEX(STANDINGS_W[],MATCH(Table1[[#This Row],[COMBINED]],STANDINGS_W[COMBINED],0),COLUMN(STANDINGS_W[PLACE IN LEAGUE]))</f>
        <v>4</v>
      </c>
      <c r="L938">
        <f>16-INDEX(STANDINGS_K[],MATCH(Table1[[#This Row],[COMBINED]],STANDINGS_K[COMBINED],0),COLUMN(STANDINGS_K[PLACE IN LEAGUE]))</f>
        <v>8</v>
      </c>
      <c r="M938">
        <f>16-INDEX(STANDINGS_SV[],MATCH(Table1[[#This Row],[COMBINED]],STANDINGS_SV[COMBINED],0),COLUMN(STANDINGS_SV[PLACE IN LEAGUE]))</f>
        <v>15</v>
      </c>
      <c r="N938">
        <f>SUM(Table1[[#This Row],[BA]:[SV]])</f>
        <v>107</v>
      </c>
      <c r="O938">
        <v>3</v>
      </c>
    </row>
    <row r="939" spans="1:15" x14ac:dyDescent="0.25">
      <c r="A939" t="s">
        <v>152</v>
      </c>
      <c r="B939" t="s">
        <v>1271</v>
      </c>
      <c r="C939" t="str">
        <f>Table1[[#This Row],[League]]&amp;Table1[[#This Row],[Team]]</f>
        <v>$150 Draft Champions Feb 05 1:00 pm Lg.3656Bronx Yankees (DC8)</v>
      </c>
      <c r="D939">
        <f>16-INDEX(STANDINGS_BA[],MATCH(Table1[[#This Row],[COMBINED]],STANDINGS_BA[COMBINED],0),COLUMN(STANDINGS_BA[PLACE IN LEAGUE]))</f>
        <v>10</v>
      </c>
      <c r="E939">
        <f>16-INDEX(STANDINGS_R[],MATCH(Table1[[#This Row],[COMBINED]],STANDINGS_R[COMBINED],0),COLUMN(STANDINGS_R[PLACE IN LEAGUE]))</f>
        <v>10</v>
      </c>
      <c r="F939">
        <f>16-INDEX(STANDINGS_HR[],MATCH(Table1[[#This Row],[COMBINED]],STANDINGS_HR[COMBINED],0),COLUMN(STANDINGS_HR[PLACE IN LEAGUE]))</f>
        <v>8</v>
      </c>
      <c r="G939">
        <f>16-INDEX(STANDINGS_RBI[],MATCH(Table1[[#This Row],[COMBINED]],STANDINGS_RBI[COMBINED],0),COLUMN(STANDINGS_RBI[PLACE IN LEAGUE]))</f>
        <v>13</v>
      </c>
      <c r="H939">
        <f>16-INDEX(STANDINGS_SB[],MATCH(Table1[[#This Row],[COMBINED]],STANDINGS_SB[COMBINED],0),COLUMN(STANDINGS_SB[PLACE IN LEAGUE]))</f>
        <v>10</v>
      </c>
      <c r="I939">
        <f>16-INDEX(STANDINGS_ERA[],MATCH(Table1[[#This Row],[COMBINED]],STANDINGS_ERA[COMBINED],0),COLUMN(STANDINGS_ERA[PLACE IN LEAGUE]))</f>
        <v>11</v>
      </c>
      <c r="J939">
        <f>16-INDEX(STANDINGS_WHIP[],MATCH(Table1[[#This Row],[COMBINED]],STANDINGS_WHIP[COMBINED],0),COLUMN(STANDINGS_WHIP[PLACE IN LEAGUE]))</f>
        <v>9</v>
      </c>
      <c r="K939">
        <f>16-INDEX(STANDINGS_W[],MATCH(Table1[[#This Row],[COMBINED]],STANDINGS_W[COMBINED],0),COLUMN(STANDINGS_W[PLACE IN LEAGUE]))</f>
        <v>8</v>
      </c>
      <c r="L939">
        <f>16-INDEX(STANDINGS_K[],MATCH(Table1[[#This Row],[COMBINED]],STANDINGS_K[COMBINED],0),COLUMN(STANDINGS_K[PLACE IN LEAGUE]))</f>
        <v>14</v>
      </c>
      <c r="M939">
        <f>16-INDEX(STANDINGS_SV[],MATCH(Table1[[#This Row],[COMBINED]],STANDINGS_SV[COMBINED],0),COLUMN(STANDINGS_SV[PLACE IN LEAGUE]))</f>
        <v>11</v>
      </c>
      <c r="N939">
        <f>SUM(Table1[[#This Row],[BA]:[SV]])</f>
        <v>104</v>
      </c>
      <c r="O939">
        <v>4</v>
      </c>
    </row>
    <row r="940" spans="1:15" x14ac:dyDescent="0.25">
      <c r="A940" t="s">
        <v>1270</v>
      </c>
      <c r="B940" t="s">
        <v>1271</v>
      </c>
      <c r="C940" t="str">
        <f>Table1[[#This Row],[League]]&amp;Table1[[#This Row],[Team]]</f>
        <v>$150 Draft Champions Feb 05 1:00 pm Lg.3656Wango Tango</v>
      </c>
      <c r="D940">
        <f>16-INDEX(STANDINGS_BA[],MATCH(Table1[[#This Row],[COMBINED]],STANDINGS_BA[COMBINED],0),COLUMN(STANDINGS_BA[PLACE IN LEAGUE]))</f>
        <v>15</v>
      </c>
      <c r="E940">
        <f>16-INDEX(STANDINGS_R[],MATCH(Table1[[#This Row],[COMBINED]],STANDINGS_R[COMBINED],0),COLUMN(STANDINGS_R[PLACE IN LEAGUE]))</f>
        <v>14</v>
      </c>
      <c r="F940">
        <f>16-INDEX(STANDINGS_HR[],MATCH(Table1[[#This Row],[COMBINED]],STANDINGS_HR[COMBINED],0),COLUMN(STANDINGS_HR[PLACE IN LEAGUE]))</f>
        <v>7</v>
      </c>
      <c r="G940">
        <f>16-INDEX(STANDINGS_RBI[],MATCH(Table1[[#This Row],[COMBINED]],STANDINGS_RBI[COMBINED],0),COLUMN(STANDINGS_RBI[PLACE IN LEAGUE]))</f>
        <v>15</v>
      </c>
      <c r="H940">
        <f>16-INDEX(STANDINGS_SB[],MATCH(Table1[[#This Row],[COMBINED]],STANDINGS_SB[COMBINED],0),COLUMN(STANDINGS_SB[PLACE IN LEAGUE]))</f>
        <v>4</v>
      </c>
      <c r="I940">
        <f>16-INDEX(STANDINGS_ERA[],MATCH(Table1[[#This Row],[COMBINED]],STANDINGS_ERA[COMBINED],0),COLUMN(STANDINGS_ERA[PLACE IN LEAGUE]))</f>
        <v>7</v>
      </c>
      <c r="J940">
        <f>16-INDEX(STANDINGS_WHIP[],MATCH(Table1[[#This Row],[COMBINED]],STANDINGS_WHIP[COMBINED],0),COLUMN(STANDINGS_WHIP[PLACE IN LEAGUE]))</f>
        <v>10</v>
      </c>
      <c r="K940">
        <f>16-INDEX(STANDINGS_W[],MATCH(Table1[[#This Row],[COMBINED]],STANDINGS_W[COMBINED],0),COLUMN(STANDINGS_W[PLACE IN LEAGUE]))</f>
        <v>14</v>
      </c>
      <c r="L940">
        <f>16-INDEX(STANDINGS_K[],MATCH(Table1[[#This Row],[COMBINED]],STANDINGS_K[COMBINED],0),COLUMN(STANDINGS_K[PLACE IN LEAGUE]))</f>
        <v>4</v>
      </c>
      <c r="M940">
        <f>16-INDEX(STANDINGS_SV[],MATCH(Table1[[#This Row],[COMBINED]],STANDINGS_SV[COMBINED],0),COLUMN(STANDINGS_SV[PLACE IN LEAGUE]))</f>
        <v>2</v>
      </c>
      <c r="N940">
        <f>SUM(Table1[[#This Row],[BA]:[SV]])</f>
        <v>92</v>
      </c>
      <c r="O940">
        <v>5</v>
      </c>
    </row>
    <row r="941" spans="1:15" x14ac:dyDescent="0.25">
      <c r="A941" t="s">
        <v>1278</v>
      </c>
      <c r="B941" t="s">
        <v>1271</v>
      </c>
      <c r="C941" t="str">
        <f>Table1[[#This Row],[League]]&amp;Table1[[#This Row],[Team]]</f>
        <v>$150 Draft Champions Feb 05 1:00 pm Lg.3656SpinningSeams10</v>
      </c>
      <c r="D941">
        <f>16-INDEX(STANDINGS_BA[],MATCH(Table1[[#This Row],[COMBINED]],STANDINGS_BA[COMBINED],0),COLUMN(STANDINGS_BA[PLACE IN LEAGUE]))</f>
        <v>1</v>
      </c>
      <c r="E941">
        <f>16-INDEX(STANDINGS_R[],MATCH(Table1[[#This Row],[COMBINED]],STANDINGS_R[COMBINED],0),COLUMN(STANDINGS_R[PLACE IN LEAGUE]))</f>
        <v>8</v>
      </c>
      <c r="F941">
        <f>16-INDEX(STANDINGS_HR[],MATCH(Table1[[#This Row],[COMBINED]],STANDINGS_HR[COMBINED],0),COLUMN(STANDINGS_HR[PLACE IN LEAGUE]))</f>
        <v>6</v>
      </c>
      <c r="G941">
        <f>16-INDEX(STANDINGS_RBI[],MATCH(Table1[[#This Row],[COMBINED]],STANDINGS_RBI[COMBINED],0),COLUMN(STANDINGS_RBI[PLACE IN LEAGUE]))</f>
        <v>7</v>
      </c>
      <c r="H941">
        <f>16-INDEX(STANDINGS_SB[],MATCH(Table1[[#This Row],[COMBINED]],STANDINGS_SB[COMBINED],0),COLUMN(STANDINGS_SB[PLACE IN LEAGUE]))</f>
        <v>7</v>
      </c>
      <c r="I941">
        <f>16-INDEX(STANDINGS_ERA[],MATCH(Table1[[#This Row],[COMBINED]],STANDINGS_ERA[COMBINED],0),COLUMN(STANDINGS_ERA[PLACE IN LEAGUE]))</f>
        <v>13</v>
      </c>
      <c r="J941">
        <f>16-INDEX(STANDINGS_WHIP[],MATCH(Table1[[#This Row],[COMBINED]],STANDINGS_WHIP[COMBINED],0),COLUMN(STANDINGS_WHIP[PLACE IN LEAGUE]))</f>
        <v>12</v>
      </c>
      <c r="K941">
        <f>16-INDEX(STANDINGS_W[],MATCH(Table1[[#This Row],[COMBINED]],STANDINGS_W[COMBINED],0),COLUMN(STANDINGS_W[PLACE IN LEAGUE]))</f>
        <v>11</v>
      </c>
      <c r="L941">
        <f>16-INDEX(STANDINGS_K[],MATCH(Table1[[#This Row],[COMBINED]],STANDINGS_K[COMBINED],0),COLUMN(STANDINGS_K[PLACE IN LEAGUE]))</f>
        <v>9</v>
      </c>
      <c r="M941">
        <f>16-INDEX(STANDINGS_SV[],MATCH(Table1[[#This Row],[COMBINED]],STANDINGS_SV[COMBINED],0),COLUMN(STANDINGS_SV[PLACE IN LEAGUE]))</f>
        <v>13</v>
      </c>
      <c r="N941">
        <f>SUM(Table1[[#This Row],[BA]:[SV]])</f>
        <v>87</v>
      </c>
      <c r="O941">
        <v>6</v>
      </c>
    </row>
    <row r="942" spans="1:15" x14ac:dyDescent="0.25">
      <c r="A942" t="s">
        <v>399</v>
      </c>
      <c r="B942" t="s">
        <v>1271</v>
      </c>
      <c r="C942" t="str">
        <f>Table1[[#This Row],[League]]&amp;Table1[[#This Row],[Team]]</f>
        <v>$150 Draft Champions Feb 05 1:00 pm Lg.3656Kickin' Chickens</v>
      </c>
      <c r="D942">
        <f>16-INDEX(STANDINGS_BA[],MATCH(Table1[[#This Row],[COMBINED]],STANDINGS_BA[COMBINED],0),COLUMN(STANDINGS_BA[PLACE IN LEAGUE]))</f>
        <v>4</v>
      </c>
      <c r="E942">
        <f>16-INDEX(STANDINGS_R[],MATCH(Table1[[#This Row],[COMBINED]],STANDINGS_R[COMBINED],0),COLUMN(STANDINGS_R[PLACE IN LEAGUE]))</f>
        <v>1</v>
      </c>
      <c r="F942">
        <f>16-INDEX(STANDINGS_HR[],MATCH(Table1[[#This Row],[COMBINED]],STANDINGS_HR[COMBINED],0),COLUMN(STANDINGS_HR[PLACE IN LEAGUE]))</f>
        <v>1</v>
      </c>
      <c r="G942">
        <f>16-INDEX(STANDINGS_RBI[],MATCH(Table1[[#This Row],[COMBINED]],STANDINGS_RBI[COMBINED],0),COLUMN(STANDINGS_RBI[PLACE IN LEAGUE]))</f>
        <v>1</v>
      </c>
      <c r="H942">
        <f>16-INDEX(STANDINGS_SB[],MATCH(Table1[[#This Row],[COMBINED]],STANDINGS_SB[COMBINED],0),COLUMN(STANDINGS_SB[PLACE IN LEAGUE]))</f>
        <v>9</v>
      </c>
      <c r="I942">
        <f>16-INDEX(STANDINGS_ERA[],MATCH(Table1[[#This Row],[COMBINED]],STANDINGS_ERA[COMBINED],0),COLUMN(STANDINGS_ERA[PLACE IN LEAGUE]))</f>
        <v>14</v>
      </c>
      <c r="J942">
        <f>16-INDEX(STANDINGS_WHIP[],MATCH(Table1[[#This Row],[COMBINED]],STANDINGS_WHIP[COMBINED],0),COLUMN(STANDINGS_WHIP[PLACE IN LEAGUE]))</f>
        <v>13</v>
      </c>
      <c r="K942">
        <f>16-INDEX(STANDINGS_W[],MATCH(Table1[[#This Row],[COMBINED]],STANDINGS_W[COMBINED],0),COLUMN(STANDINGS_W[PLACE IN LEAGUE]))</f>
        <v>10</v>
      </c>
      <c r="L942">
        <f>16-INDEX(STANDINGS_K[],MATCH(Table1[[#This Row],[COMBINED]],STANDINGS_K[COMBINED],0),COLUMN(STANDINGS_K[PLACE IN LEAGUE]))</f>
        <v>12</v>
      </c>
      <c r="M942">
        <f>16-INDEX(STANDINGS_SV[],MATCH(Table1[[#This Row],[COMBINED]],STANDINGS_SV[COMBINED],0),COLUMN(STANDINGS_SV[PLACE IN LEAGUE]))</f>
        <v>14</v>
      </c>
      <c r="N942">
        <f>SUM(Table1[[#This Row],[BA]:[SV]])</f>
        <v>79</v>
      </c>
      <c r="O942">
        <v>7</v>
      </c>
    </row>
    <row r="943" spans="1:15" x14ac:dyDescent="0.25">
      <c r="A943" t="s">
        <v>145</v>
      </c>
      <c r="B943" t="s">
        <v>1271</v>
      </c>
      <c r="C943" t="str">
        <f>Table1[[#This Row],[League]]&amp;Table1[[#This Row],[Team]]</f>
        <v>$150 Draft Champions Feb 05 1:00 pm Lg.3656BugEaters</v>
      </c>
      <c r="D943">
        <f>16-INDEX(STANDINGS_BA[],MATCH(Table1[[#This Row],[COMBINED]],STANDINGS_BA[COMBINED],0),COLUMN(STANDINGS_BA[PLACE IN LEAGUE]))</f>
        <v>11</v>
      </c>
      <c r="E943">
        <f>16-INDEX(STANDINGS_R[],MATCH(Table1[[#This Row],[COMBINED]],STANDINGS_R[COMBINED],0),COLUMN(STANDINGS_R[PLACE IN LEAGUE]))</f>
        <v>6</v>
      </c>
      <c r="F943">
        <f>16-INDEX(STANDINGS_HR[],MATCH(Table1[[#This Row],[COMBINED]],STANDINGS_HR[COMBINED],0),COLUMN(STANDINGS_HR[PLACE IN LEAGUE]))</f>
        <v>11</v>
      </c>
      <c r="G943">
        <f>16-INDEX(STANDINGS_RBI[],MATCH(Table1[[#This Row],[COMBINED]],STANDINGS_RBI[COMBINED],0),COLUMN(STANDINGS_RBI[PLACE IN LEAGUE]))</f>
        <v>14</v>
      </c>
      <c r="H943">
        <f>16-INDEX(STANDINGS_SB[],MATCH(Table1[[#This Row],[COMBINED]],STANDINGS_SB[COMBINED],0),COLUMN(STANDINGS_SB[PLACE IN LEAGUE]))</f>
        <v>1</v>
      </c>
      <c r="I943">
        <f>16-INDEX(STANDINGS_ERA[],MATCH(Table1[[#This Row],[COMBINED]],STANDINGS_ERA[COMBINED],0),COLUMN(STANDINGS_ERA[PLACE IN LEAGUE]))</f>
        <v>3</v>
      </c>
      <c r="J943">
        <f>16-INDEX(STANDINGS_WHIP[],MATCH(Table1[[#This Row],[COMBINED]],STANDINGS_WHIP[COMBINED],0),COLUMN(STANDINGS_WHIP[PLACE IN LEAGUE]))</f>
        <v>5</v>
      </c>
      <c r="K943">
        <f>16-INDEX(STANDINGS_W[],MATCH(Table1[[#This Row],[COMBINED]],STANDINGS_W[COMBINED],0),COLUMN(STANDINGS_W[PLACE IN LEAGUE]))</f>
        <v>13</v>
      </c>
      <c r="L943">
        <f>16-INDEX(STANDINGS_K[],MATCH(Table1[[#This Row],[COMBINED]],STANDINGS_K[COMBINED],0),COLUMN(STANDINGS_K[PLACE IN LEAGUE]))</f>
        <v>11</v>
      </c>
      <c r="M943">
        <f>16-INDEX(STANDINGS_SV[],MATCH(Table1[[#This Row],[COMBINED]],STANDINGS_SV[COMBINED],0),COLUMN(STANDINGS_SV[PLACE IN LEAGUE]))</f>
        <v>1</v>
      </c>
      <c r="N943">
        <f>SUM(Table1[[#This Row],[BA]:[SV]])</f>
        <v>76</v>
      </c>
      <c r="O943">
        <v>8</v>
      </c>
    </row>
    <row r="944" spans="1:15" x14ac:dyDescent="0.25">
      <c r="A944" t="s">
        <v>1275</v>
      </c>
      <c r="B944" t="s">
        <v>1271</v>
      </c>
      <c r="C944" t="str">
        <f>Table1[[#This Row],[League]]&amp;Table1[[#This Row],[Team]]</f>
        <v>$150 Draft Champions Feb 05 1:00 pm Lg.3656STL Cards 23</v>
      </c>
      <c r="D944">
        <f>16-INDEX(STANDINGS_BA[],MATCH(Table1[[#This Row],[COMBINED]],STANDINGS_BA[COMBINED],0),COLUMN(STANDINGS_BA[PLACE IN LEAGUE]))</f>
        <v>6</v>
      </c>
      <c r="E944">
        <f>16-INDEX(STANDINGS_R[],MATCH(Table1[[#This Row],[COMBINED]],STANDINGS_R[COMBINED],0),COLUMN(STANDINGS_R[PLACE IN LEAGUE]))</f>
        <v>7</v>
      </c>
      <c r="F944">
        <f>16-INDEX(STANDINGS_HR[],MATCH(Table1[[#This Row],[COMBINED]],STANDINGS_HR[COMBINED],0),COLUMN(STANDINGS_HR[PLACE IN LEAGUE]))</f>
        <v>5</v>
      </c>
      <c r="G944">
        <f>16-INDEX(STANDINGS_RBI[],MATCH(Table1[[#This Row],[COMBINED]],STANDINGS_RBI[COMBINED],0),COLUMN(STANDINGS_RBI[PLACE IN LEAGUE]))</f>
        <v>8</v>
      </c>
      <c r="H944">
        <f>16-INDEX(STANDINGS_SB[],MATCH(Table1[[#This Row],[COMBINED]],STANDINGS_SB[COMBINED],0),COLUMN(STANDINGS_SB[PLACE IN LEAGUE]))</f>
        <v>3</v>
      </c>
      <c r="I944">
        <f>16-INDEX(STANDINGS_ERA[],MATCH(Table1[[#This Row],[COMBINED]],STANDINGS_ERA[COMBINED],0),COLUMN(STANDINGS_ERA[PLACE IN LEAGUE]))</f>
        <v>5</v>
      </c>
      <c r="J944">
        <f>16-INDEX(STANDINGS_WHIP[],MATCH(Table1[[#This Row],[COMBINED]],STANDINGS_WHIP[COMBINED],0),COLUMN(STANDINGS_WHIP[PLACE IN LEAGUE]))</f>
        <v>7</v>
      </c>
      <c r="K944">
        <f>16-INDEX(STANDINGS_W[],MATCH(Table1[[#This Row],[COMBINED]],STANDINGS_W[COMBINED],0),COLUMN(STANDINGS_W[PLACE IN LEAGUE]))</f>
        <v>12</v>
      </c>
      <c r="L944">
        <f>16-INDEX(STANDINGS_K[],MATCH(Table1[[#This Row],[COMBINED]],STANDINGS_K[COMBINED],0),COLUMN(STANDINGS_K[PLACE IN LEAGUE]))</f>
        <v>13</v>
      </c>
      <c r="M944">
        <f>16-INDEX(STANDINGS_SV[],MATCH(Table1[[#This Row],[COMBINED]],STANDINGS_SV[COMBINED],0),COLUMN(STANDINGS_SV[PLACE IN LEAGUE]))</f>
        <v>8</v>
      </c>
      <c r="N944">
        <f>SUM(Table1[[#This Row],[BA]:[SV]])</f>
        <v>74</v>
      </c>
      <c r="O944">
        <v>9</v>
      </c>
    </row>
    <row r="945" spans="1:15" x14ac:dyDescent="0.25">
      <c r="A945" t="s">
        <v>1272</v>
      </c>
      <c r="B945" t="s">
        <v>1271</v>
      </c>
      <c r="C945" t="str">
        <f>Table1[[#This Row],[League]]&amp;Table1[[#This Row],[Team]]</f>
        <v>$150 Draft Champions Feb 05 1:00 pm Lg.3656Team Forgach</v>
      </c>
      <c r="D945">
        <f>16-INDEX(STANDINGS_BA[],MATCH(Table1[[#This Row],[COMBINED]],STANDINGS_BA[COMBINED],0),COLUMN(STANDINGS_BA[PLACE IN LEAGUE]))</f>
        <v>9</v>
      </c>
      <c r="E945">
        <f>16-INDEX(STANDINGS_R[],MATCH(Table1[[#This Row],[COMBINED]],STANDINGS_R[COMBINED],0),COLUMN(STANDINGS_R[PLACE IN LEAGUE]))</f>
        <v>11</v>
      </c>
      <c r="F945">
        <f>16-INDEX(STANDINGS_HR[],MATCH(Table1[[#This Row],[COMBINED]],STANDINGS_HR[COMBINED],0),COLUMN(STANDINGS_HR[PLACE IN LEAGUE]))</f>
        <v>12</v>
      </c>
      <c r="G945">
        <f>16-INDEX(STANDINGS_RBI[],MATCH(Table1[[#This Row],[COMBINED]],STANDINGS_RBI[COMBINED],0),COLUMN(STANDINGS_RBI[PLACE IN LEAGUE]))</f>
        <v>5</v>
      </c>
      <c r="H945">
        <f>16-INDEX(STANDINGS_SB[],MATCH(Table1[[#This Row],[COMBINED]],STANDINGS_SB[COMBINED],0),COLUMN(STANDINGS_SB[PLACE IN LEAGUE]))</f>
        <v>8</v>
      </c>
      <c r="I945">
        <f>16-INDEX(STANDINGS_ERA[],MATCH(Table1[[#This Row],[COMBINED]],STANDINGS_ERA[COMBINED],0),COLUMN(STANDINGS_ERA[PLACE IN LEAGUE]))</f>
        <v>8</v>
      </c>
      <c r="J945">
        <f>16-INDEX(STANDINGS_WHIP[],MATCH(Table1[[#This Row],[COMBINED]],STANDINGS_WHIP[COMBINED],0),COLUMN(STANDINGS_WHIP[PLACE IN LEAGUE]))</f>
        <v>8</v>
      </c>
      <c r="K945">
        <f>16-INDEX(STANDINGS_W[],MATCH(Table1[[#This Row],[COMBINED]],STANDINGS_W[COMBINED],0),COLUMN(STANDINGS_W[PLACE IN LEAGUE]))</f>
        <v>2</v>
      </c>
      <c r="L945">
        <f>16-INDEX(STANDINGS_K[],MATCH(Table1[[#This Row],[COMBINED]],STANDINGS_K[COMBINED],0),COLUMN(STANDINGS_K[PLACE IN LEAGUE]))</f>
        <v>1</v>
      </c>
      <c r="M945">
        <f>16-INDEX(STANDINGS_SV[],MATCH(Table1[[#This Row],[COMBINED]],STANDINGS_SV[COMBINED],0),COLUMN(STANDINGS_SV[PLACE IN LEAGUE]))</f>
        <v>7</v>
      </c>
      <c r="N945">
        <f>SUM(Table1[[#This Row],[BA]:[SV]])</f>
        <v>71</v>
      </c>
      <c r="O945">
        <v>10</v>
      </c>
    </row>
    <row r="946" spans="1:15" x14ac:dyDescent="0.25">
      <c r="A946" t="s">
        <v>323</v>
      </c>
      <c r="B946" t="s">
        <v>1271</v>
      </c>
      <c r="C946" t="str">
        <f>Table1[[#This Row],[League]]&amp;Table1[[#This Row],[Team]]</f>
        <v>$150 Draft Champions Feb 05 1:00 pm Lg.3656White Trash</v>
      </c>
      <c r="D946">
        <f>16-INDEX(STANDINGS_BA[],MATCH(Table1[[#This Row],[COMBINED]],STANDINGS_BA[COMBINED],0),COLUMN(STANDINGS_BA[PLACE IN LEAGUE]))</f>
        <v>14</v>
      </c>
      <c r="E946">
        <f>16-INDEX(STANDINGS_R[],MATCH(Table1[[#This Row],[COMBINED]],STANDINGS_R[COMBINED],0),COLUMN(STANDINGS_R[PLACE IN LEAGUE]))</f>
        <v>4</v>
      </c>
      <c r="F946">
        <f>16-INDEX(STANDINGS_HR[],MATCH(Table1[[#This Row],[COMBINED]],STANDINGS_HR[COMBINED],0),COLUMN(STANDINGS_HR[PLACE IN LEAGUE]))</f>
        <v>2</v>
      </c>
      <c r="G946">
        <f>16-INDEX(STANDINGS_RBI[],MATCH(Table1[[#This Row],[COMBINED]],STANDINGS_RBI[COMBINED],0),COLUMN(STANDINGS_RBI[PLACE IN LEAGUE]))</f>
        <v>3</v>
      </c>
      <c r="H946">
        <f>16-INDEX(STANDINGS_SB[],MATCH(Table1[[#This Row],[COMBINED]],STANDINGS_SB[COMBINED],0),COLUMN(STANDINGS_SB[PLACE IN LEAGUE]))</f>
        <v>13</v>
      </c>
      <c r="I946">
        <f>16-INDEX(STANDINGS_ERA[],MATCH(Table1[[#This Row],[COMBINED]],STANDINGS_ERA[COMBINED],0),COLUMN(STANDINGS_ERA[PLACE IN LEAGUE]))</f>
        <v>6</v>
      </c>
      <c r="J946">
        <f>16-INDEX(STANDINGS_WHIP[],MATCH(Table1[[#This Row],[COMBINED]],STANDINGS_WHIP[COMBINED],0),COLUMN(STANDINGS_WHIP[PLACE IN LEAGUE]))</f>
        <v>6</v>
      </c>
      <c r="K946">
        <f>16-INDEX(STANDINGS_W[],MATCH(Table1[[#This Row],[COMBINED]],STANDINGS_W[COMBINED],0),COLUMN(STANDINGS_W[PLACE IN LEAGUE]))</f>
        <v>9</v>
      </c>
      <c r="L946">
        <f>16-INDEX(STANDINGS_K[],MATCH(Table1[[#This Row],[COMBINED]],STANDINGS_K[COMBINED],0),COLUMN(STANDINGS_K[PLACE IN LEAGUE]))</f>
        <v>7</v>
      </c>
      <c r="M946">
        <f>16-INDEX(STANDINGS_SV[],MATCH(Table1[[#This Row],[COMBINED]],STANDINGS_SV[COMBINED],0),COLUMN(STANDINGS_SV[PLACE IN LEAGUE]))</f>
        <v>6</v>
      </c>
      <c r="N946">
        <f>SUM(Table1[[#This Row],[BA]:[SV]])</f>
        <v>70</v>
      </c>
      <c r="O946">
        <v>11</v>
      </c>
    </row>
    <row r="947" spans="1:15" x14ac:dyDescent="0.25">
      <c r="A947" t="s">
        <v>1274</v>
      </c>
      <c r="B947" t="s">
        <v>1271</v>
      </c>
      <c r="C947" t="str">
        <f>Table1[[#This Row],[League]]&amp;Table1[[#This Row],[Team]]</f>
        <v>$150 Draft Champions Feb 05 1:00 pm Lg.3656Exspin</v>
      </c>
      <c r="D947">
        <f>16-INDEX(STANDINGS_BA[],MATCH(Table1[[#This Row],[COMBINED]],STANDINGS_BA[COMBINED],0),COLUMN(STANDINGS_BA[PLACE IN LEAGUE]))</f>
        <v>7</v>
      </c>
      <c r="E947">
        <f>16-INDEX(STANDINGS_R[],MATCH(Table1[[#This Row],[COMBINED]],STANDINGS_R[COMBINED],0),COLUMN(STANDINGS_R[PLACE IN LEAGUE]))</f>
        <v>9</v>
      </c>
      <c r="F947">
        <f>16-INDEX(STANDINGS_HR[],MATCH(Table1[[#This Row],[COMBINED]],STANDINGS_HR[COMBINED],0),COLUMN(STANDINGS_HR[PLACE IN LEAGUE]))</f>
        <v>9</v>
      </c>
      <c r="G947">
        <f>16-INDEX(STANDINGS_RBI[],MATCH(Table1[[#This Row],[COMBINED]],STANDINGS_RBI[COMBINED],0),COLUMN(STANDINGS_RBI[PLACE IN LEAGUE]))</f>
        <v>10</v>
      </c>
      <c r="H947">
        <f>16-INDEX(STANDINGS_SB[],MATCH(Table1[[#This Row],[COMBINED]],STANDINGS_SB[COMBINED],0),COLUMN(STANDINGS_SB[PLACE IN LEAGUE]))</f>
        <v>6</v>
      </c>
      <c r="I947">
        <f>16-INDEX(STANDINGS_ERA[],MATCH(Table1[[#This Row],[COMBINED]],STANDINGS_ERA[COMBINED],0),COLUMN(STANDINGS_ERA[PLACE IN LEAGUE]))</f>
        <v>2</v>
      </c>
      <c r="J947">
        <f>16-INDEX(STANDINGS_WHIP[],MATCH(Table1[[#This Row],[COMBINED]],STANDINGS_WHIP[COMBINED],0),COLUMN(STANDINGS_WHIP[PLACE IN LEAGUE]))</f>
        <v>3</v>
      </c>
      <c r="K947">
        <f>16-INDEX(STANDINGS_W[],MATCH(Table1[[#This Row],[COMBINED]],STANDINGS_W[COMBINED],0),COLUMN(STANDINGS_W[PLACE IN LEAGUE]))</f>
        <v>6</v>
      </c>
      <c r="L947">
        <f>16-INDEX(STANDINGS_K[],MATCH(Table1[[#This Row],[COMBINED]],STANDINGS_K[COMBINED],0),COLUMN(STANDINGS_K[PLACE IN LEAGUE]))</f>
        <v>6</v>
      </c>
      <c r="M947">
        <f>16-INDEX(STANDINGS_SV[],MATCH(Table1[[#This Row],[COMBINED]],STANDINGS_SV[COMBINED],0),COLUMN(STANDINGS_SV[PLACE IN LEAGUE]))</f>
        <v>5</v>
      </c>
      <c r="N947">
        <f>SUM(Table1[[#This Row],[BA]:[SV]])</f>
        <v>63</v>
      </c>
      <c r="O947">
        <v>12</v>
      </c>
    </row>
    <row r="948" spans="1:15" x14ac:dyDescent="0.25">
      <c r="A948" t="s">
        <v>1276</v>
      </c>
      <c r="B948" t="s">
        <v>1271</v>
      </c>
      <c r="C948" t="str">
        <f>Table1[[#This Row],[League]]&amp;Table1[[#This Row],[Team]]</f>
        <v>$150 Draft Champions Feb 05 1:00 pm Lg.3656Team To Be Named Later</v>
      </c>
      <c r="D948">
        <f>16-INDEX(STANDINGS_BA[],MATCH(Table1[[#This Row],[COMBINED]],STANDINGS_BA[COMBINED],0),COLUMN(STANDINGS_BA[PLACE IN LEAGUE]))</f>
        <v>5</v>
      </c>
      <c r="E948">
        <f>16-INDEX(STANDINGS_R[],MATCH(Table1[[#This Row],[COMBINED]],STANDINGS_R[COMBINED],0),COLUMN(STANDINGS_R[PLACE IN LEAGUE]))</f>
        <v>3</v>
      </c>
      <c r="F948">
        <f>16-INDEX(STANDINGS_HR[],MATCH(Table1[[#This Row],[COMBINED]],STANDINGS_HR[COMBINED],0),COLUMN(STANDINGS_HR[PLACE IN LEAGUE]))</f>
        <v>4</v>
      </c>
      <c r="G948">
        <f>16-INDEX(STANDINGS_RBI[],MATCH(Table1[[#This Row],[COMBINED]],STANDINGS_RBI[COMBINED],0),COLUMN(STANDINGS_RBI[PLACE IN LEAGUE]))</f>
        <v>4</v>
      </c>
      <c r="H948">
        <f>16-INDEX(STANDINGS_SB[],MATCH(Table1[[#This Row],[COMBINED]],STANDINGS_SB[COMBINED],0),COLUMN(STANDINGS_SB[PLACE IN LEAGUE]))</f>
        <v>12</v>
      </c>
      <c r="I948">
        <f>16-INDEX(STANDINGS_ERA[],MATCH(Table1[[#This Row],[COMBINED]],STANDINGS_ERA[COMBINED],0),COLUMN(STANDINGS_ERA[PLACE IN LEAGUE]))</f>
        <v>1</v>
      </c>
      <c r="J948">
        <f>16-INDEX(STANDINGS_WHIP[],MATCH(Table1[[#This Row],[COMBINED]],STANDINGS_WHIP[COMBINED],0),COLUMN(STANDINGS_WHIP[PLACE IN LEAGUE]))</f>
        <v>1</v>
      </c>
      <c r="K948">
        <f>16-INDEX(STANDINGS_W[],MATCH(Table1[[#This Row],[COMBINED]],STANDINGS_W[COMBINED],0),COLUMN(STANDINGS_W[PLACE IN LEAGUE]))</f>
        <v>3</v>
      </c>
      <c r="L948">
        <f>16-INDEX(STANDINGS_K[],MATCH(Table1[[#This Row],[COMBINED]],STANDINGS_K[COMBINED],0),COLUMN(STANDINGS_K[PLACE IN LEAGUE]))</f>
        <v>3</v>
      </c>
      <c r="M948">
        <f>16-INDEX(STANDINGS_SV[],MATCH(Table1[[#This Row],[COMBINED]],STANDINGS_SV[COMBINED],0),COLUMN(STANDINGS_SV[PLACE IN LEAGUE]))</f>
        <v>9</v>
      </c>
      <c r="N948">
        <f>SUM(Table1[[#This Row],[BA]:[SV]])</f>
        <v>45</v>
      </c>
      <c r="O948">
        <v>13</v>
      </c>
    </row>
    <row r="949" spans="1:15" x14ac:dyDescent="0.25">
      <c r="A949" t="s">
        <v>190</v>
      </c>
      <c r="B949" t="s">
        <v>1271</v>
      </c>
      <c r="C949" t="str">
        <f>Table1[[#This Row],[League]]&amp;Table1[[#This Row],[Team]]</f>
        <v>$150 Draft Champions Feb 05 1:00 pm Lg.3656Teheran You Apart</v>
      </c>
      <c r="D949">
        <f>16-INDEX(STANDINGS_BA[],MATCH(Table1[[#This Row],[COMBINED]],STANDINGS_BA[COMBINED],0),COLUMN(STANDINGS_BA[PLACE IN LEAGUE]))</f>
        <v>2</v>
      </c>
      <c r="E949">
        <f>16-INDEX(STANDINGS_R[],MATCH(Table1[[#This Row],[COMBINED]],STANDINGS_R[COMBINED],0),COLUMN(STANDINGS_R[PLACE IN LEAGUE]))</f>
        <v>5</v>
      </c>
      <c r="F949">
        <f>16-INDEX(STANDINGS_HR[],MATCH(Table1[[#This Row],[COMBINED]],STANDINGS_HR[COMBINED],0),COLUMN(STANDINGS_HR[PLACE IN LEAGUE]))</f>
        <v>3</v>
      </c>
      <c r="G949">
        <f>16-INDEX(STANDINGS_RBI[],MATCH(Table1[[#This Row],[COMBINED]],STANDINGS_RBI[COMBINED],0),COLUMN(STANDINGS_RBI[PLACE IN LEAGUE]))</f>
        <v>2</v>
      </c>
      <c r="H949">
        <f>16-INDEX(STANDINGS_SB[],MATCH(Table1[[#This Row],[COMBINED]],STANDINGS_SB[COMBINED],0),COLUMN(STANDINGS_SB[PLACE IN LEAGUE]))</f>
        <v>5</v>
      </c>
      <c r="I949">
        <f>16-INDEX(STANDINGS_ERA[],MATCH(Table1[[#This Row],[COMBINED]],STANDINGS_ERA[COMBINED],0),COLUMN(STANDINGS_ERA[PLACE IN LEAGUE]))</f>
        <v>9</v>
      </c>
      <c r="J949">
        <f>16-INDEX(STANDINGS_WHIP[],MATCH(Table1[[#This Row],[COMBINED]],STANDINGS_WHIP[COMBINED],0),COLUMN(STANDINGS_WHIP[PLACE IN LEAGUE]))</f>
        <v>4</v>
      </c>
      <c r="K949">
        <f>16-INDEX(STANDINGS_W[],MATCH(Table1[[#This Row],[COMBINED]],STANDINGS_W[COMBINED],0),COLUMN(STANDINGS_W[PLACE IN LEAGUE]))</f>
        <v>5</v>
      </c>
      <c r="L949">
        <f>16-INDEX(STANDINGS_K[],MATCH(Table1[[#This Row],[COMBINED]],STANDINGS_K[COMBINED],0),COLUMN(STANDINGS_K[PLACE IN LEAGUE]))</f>
        <v>5</v>
      </c>
      <c r="M949">
        <f>16-INDEX(STANDINGS_SV[],MATCH(Table1[[#This Row],[COMBINED]],STANDINGS_SV[COMBINED],0),COLUMN(STANDINGS_SV[PLACE IN LEAGUE]))</f>
        <v>4</v>
      </c>
      <c r="N949">
        <f>SUM(Table1[[#This Row],[BA]:[SV]])</f>
        <v>44</v>
      </c>
      <c r="O949">
        <v>14</v>
      </c>
    </row>
    <row r="950" spans="1:15" x14ac:dyDescent="0.25">
      <c r="A950" t="s">
        <v>1273</v>
      </c>
      <c r="B950" t="s">
        <v>1271</v>
      </c>
      <c r="C950" t="str">
        <f>Table1[[#This Row],[League]]&amp;Table1[[#This Row],[Team]]</f>
        <v>$150 Draft Champions Feb 05 1:00 pm Lg.3656Team Trojak</v>
      </c>
      <c r="D950">
        <f>16-INDEX(STANDINGS_BA[],MATCH(Table1[[#This Row],[COMBINED]],STANDINGS_BA[COMBINED],0),COLUMN(STANDINGS_BA[PLACE IN LEAGUE]))</f>
        <v>8</v>
      </c>
      <c r="E950">
        <f>16-INDEX(STANDINGS_R[],MATCH(Table1[[#This Row],[COMBINED]],STANDINGS_R[COMBINED],0),COLUMN(STANDINGS_R[PLACE IN LEAGUE]))</f>
        <v>2</v>
      </c>
      <c r="F950">
        <f>16-INDEX(STANDINGS_HR[],MATCH(Table1[[#This Row],[COMBINED]],STANDINGS_HR[COMBINED],0),COLUMN(STANDINGS_HR[PLACE IN LEAGUE]))</f>
        <v>13</v>
      </c>
      <c r="G950">
        <f>16-INDEX(STANDINGS_RBI[],MATCH(Table1[[#This Row],[COMBINED]],STANDINGS_RBI[COMBINED],0),COLUMN(STANDINGS_RBI[PLACE IN LEAGUE]))</f>
        <v>6</v>
      </c>
      <c r="H950">
        <f>16-INDEX(STANDINGS_SB[],MATCH(Table1[[#This Row],[COMBINED]],STANDINGS_SB[COMBINED],0),COLUMN(STANDINGS_SB[PLACE IN LEAGUE]))</f>
        <v>2</v>
      </c>
      <c r="I950">
        <f>16-INDEX(STANDINGS_ERA[],MATCH(Table1[[#This Row],[COMBINED]],STANDINGS_ERA[COMBINED],0),COLUMN(STANDINGS_ERA[PLACE IN LEAGUE]))</f>
        <v>4</v>
      </c>
      <c r="J950">
        <f>16-INDEX(STANDINGS_WHIP[],MATCH(Table1[[#This Row],[COMBINED]],STANDINGS_WHIP[COMBINED],0),COLUMN(STANDINGS_WHIP[PLACE IN LEAGUE]))</f>
        <v>2</v>
      </c>
      <c r="K950">
        <f>16-INDEX(STANDINGS_W[],MATCH(Table1[[#This Row],[COMBINED]],STANDINGS_W[COMBINED],0),COLUMN(STANDINGS_W[PLACE IN LEAGUE]))</f>
        <v>1</v>
      </c>
      <c r="L950">
        <f>16-INDEX(STANDINGS_K[],MATCH(Table1[[#This Row],[COMBINED]],STANDINGS_K[COMBINED],0),COLUMN(STANDINGS_K[PLACE IN LEAGUE]))</f>
        <v>2</v>
      </c>
      <c r="M950">
        <f>16-INDEX(STANDINGS_SV[],MATCH(Table1[[#This Row],[COMBINED]],STANDINGS_SV[COMBINED],0),COLUMN(STANDINGS_SV[PLACE IN LEAGUE]))</f>
        <v>3</v>
      </c>
      <c r="N950">
        <f>SUM(Table1[[#This Row],[BA]:[SV]])</f>
        <v>43</v>
      </c>
      <c r="O950">
        <v>15</v>
      </c>
    </row>
    <row r="951" spans="1:15" x14ac:dyDescent="0.25">
      <c r="A951" t="s">
        <v>1280</v>
      </c>
      <c r="B951" t="s">
        <v>1279</v>
      </c>
      <c r="C951" t="str">
        <f>Table1[[#This Row],[League]]&amp;Table1[[#This Row],[Team]]</f>
        <v>$150 Draft Champions Feb 06 1:00 pm Lg.3658Long Beach Bums</v>
      </c>
      <c r="D951">
        <f>16-INDEX(STANDINGS_BA[],MATCH(Table1[[#This Row],[COMBINED]],STANDINGS_BA[COMBINED],0),COLUMN(STANDINGS_BA[PLACE IN LEAGUE]))</f>
        <v>14</v>
      </c>
      <c r="E951">
        <f>16-INDEX(STANDINGS_R[],MATCH(Table1[[#This Row],[COMBINED]],STANDINGS_R[COMBINED],0),COLUMN(STANDINGS_R[PLACE IN LEAGUE]))</f>
        <v>12</v>
      </c>
      <c r="F951">
        <f>16-INDEX(STANDINGS_HR[],MATCH(Table1[[#This Row],[COMBINED]],STANDINGS_HR[COMBINED],0),COLUMN(STANDINGS_HR[PLACE IN LEAGUE]))</f>
        <v>9</v>
      </c>
      <c r="G951">
        <f>16-INDEX(STANDINGS_RBI[],MATCH(Table1[[#This Row],[COMBINED]],STANDINGS_RBI[COMBINED],0),COLUMN(STANDINGS_RBI[PLACE IN LEAGUE]))</f>
        <v>14</v>
      </c>
      <c r="H951">
        <f>16-INDEX(STANDINGS_SB[],MATCH(Table1[[#This Row],[COMBINED]],STANDINGS_SB[COMBINED],0),COLUMN(STANDINGS_SB[PLACE IN LEAGUE]))</f>
        <v>4</v>
      </c>
      <c r="I951">
        <f>16-INDEX(STANDINGS_ERA[],MATCH(Table1[[#This Row],[COMBINED]],STANDINGS_ERA[COMBINED],0),COLUMN(STANDINGS_ERA[PLACE IN LEAGUE]))</f>
        <v>12</v>
      </c>
      <c r="J951">
        <f>16-INDEX(STANDINGS_WHIP[],MATCH(Table1[[#This Row],[COMBINED]],STANDINGS_WHIP[COMBINED],0),COLUMN(STANDINGS_WHIP[PLACE IN LEAGUE]))</f>
        <v>14</v>
      </c>
      <c r="K951">
        <f>16-INDEX(STANDINGS_W[],MATCH(Table1[[#This Row],[COMBINED]],STANDINGS_W[COMBINED],0),COLUMN(STANDINGS_W[PLACE IN LEAGUE]))</f>
        <v>9</v>
      </c>
      <c r="L951">
        <f>16-INDEX(STANDINGS_K[],MATCH(Table1[[#This Row],[COMBINED]],STANDINGS_K[COMBINED],0),COLUMN(STANDINGS_K[PLACE IN LEAGUE]))</f>
        <v>5</v>
      </c>
      <c r="M951">
        <f>16-INDEX(STANDINGS_SV[],MATCH(Table1[[#This Row],[COMBINED]],STANDINGS_SV[COMBINED],0),COLUMN(STANDINGS_SV[PLACE IN LEAGUE]))</f>
        <v>15</v>
      </c>
      <c r="N951">
        <f>SUM(Table1[[#This Row],[BA]:[SV]])</f>
        <v>108</v>
      </c>
      <c r="O951">
        <v>1</v>
      </c>
    </row>
    <row r="952" spans="1:15" x14ac:dyDescent="0.25">
      <c r="A952" t="s">
        <v>1281</v>
      </c>
      <c r="B952" t="s">
        <v>1279</v>
      </c>
      <c r="C952" t="str">
        <f>Table1[[#This Row],[League]]&amp;Table1[[#This Row],[Team]]</f>
        <v>$150 Draft Champions Feb 06 1:00 pm Lg.3658Thefanaddict &amp; Joe</v>
      </c>
      <c r="D952">
        <f>16-INDEX(STANDINGS_BA[],MATCH(Table1[[#This Row],[COMBINED]],STANDINGS_BA[COMBINED],0),COLUMN(STANDINGS_BA[PLACE IN LEAGUE]))</f>
        <v>13</v>
      </c>
      <c r="E952">
        <f>16-INDEX(STANDINGS_R[],MATCH(Table1[[#This Row],[COMBINED]],STANDINGS_R[COMBINED],0),COLUMN(STANDINGS_R[PLACE IN LEAGUE]))</f>
        <v>11</v>
      </c>
      <c r="F952">
        <f>16-INDEX(STANDINGS_HR[],MATCH(Table1[[#This Row],[COMBINED]],STANDINGS_HR[COMBINED],0),COLUMN(STANDINGS_HR[PLACE IN LEAGUE]))</f>
        <v>15</v>
      </c>
      <c r="G952">
        <f>16-INDEX(STANDINGS_RBI[],MATCH(Table1[[#This Row],[COMBINED]],STANDINGS_RBI[COMBINED],0),COLUMN(STANDINGS_RBI[PLACE IN LEAGUE]))</f>
        <v>13</v>
      </c>
      <c r="H952">
        <f>16-INDEX(STANDINGS_SB[],MATCH(Table1[[#This Row],[COMBINED]],STANDINGS_SB[COMBINED],0),COLUMN(STANDINGS_SB[PLACE IN LEAGUE]))</f>
        <v>15</v>
      </c>
      <c r="I952">
        <f>16-INDEX(STANDINGS_ERA[],MATCH(Table1[[#This Row],[COMBINED]],STANDINGS_ERA[COMBINED],0),COLUMN(STANDINGS_ERA[PLACE IN LEAGUE]))</f>
        <v>8</v>
      </c>
      <c r="J952">
        <f>16-INDEX(STANDINGS_WHIP[],MATCH(Table1[[#This Row],[COMBINED]],STANDINGS_WHIP[COMBINED],0),COLUMN(STANDINGS_WHIP[PLACE IN LEAGUE]))</f>
        <v>6</v>
      </c>
      <c r="K952">
        <f>16-INDEX(STANDINGS_W[],MATCH(Table1[[#This Row],[COMBINED]],STANDINGS_W[COMBINED],0),COLUMN(STANDINGS_W[PLACE IN LEAGUE]))</f>
        <v>6</v>
      </c>
      <c r="L952">
        <f>16-INDEX(STANDINGS_K[],MATCH(Table1[[#This Row],[COMBINED]],STANDINGS_K[COMBINED],0),COLUMN(STANDINGS_K[PLACE IN LEAGUE]))</f>
        <v>8</v>
      </c>
      <c r="M952">
        <f>16-INDEX(STANDINGS_SV[],MATCH(Table1[[#This Row],[COMBINED]],STANDINGS_SV[COMBINED],0),COLUMN(STANDINGS_SV[PLACE IN LEAGUE]))</f>
        <v>13</v>
      </c>
      <c r="N952">
        <f>SUM(Table1[[#This Row],[BA]:[SV]])</f>
        <v>108</v>
      </c>
      <c r="O952">
        <v>2</v>
      </c>
    </row>
    <row r="953" spans="1:15" x14ac:dyDescent="0.25">
      <c r="A953" t="s">
        <v>120</v>
      </c>
      <c r="B953" t="s">
        <v>1279</v>
      </c>
      <c r="C953" t="str">
        <f>Table1[[#This Row],[League]]&amp;Table1[[#This Row],[Team]]</f>
        <v>$150 Draft Champions Feb 06 1:00 pm Lg.3658Green Machine</v>
      </c>
      <c r="D953">
        <f>16-INDEX(STANDINGS_BA[],MATCH(Table1[[#This Row],[COMBINED]],STANDINGS_BA[COMBINED],0),COLUMN(STANDINGS_BA[PLACE IN LEAGUE]))</f>
        <v>12</v>
      </c>
      <c r="E953">
        <f>16-INDEX(STANDINGS_R[],MATCH(Table1[[#This Row],[COMBINED]],STANDINGS_R[COMBINED],0),COLUMN(STANDINGS_R[PLACE IN LEAGUE]))</f>
        <v>15</v>
      </c>
      <c r="F953">
        <f>16-INDEX(STANDINGS_HR[],MATCH(Table1[[#This Row],[COMBINED]],STANDINGS_HR[COMBINED],0),COLUMN(STANDINGS_HR[PLACE IN LEAGUE]))</f>
        <v>11</v>
      </c>
      <c r="G953">
        <f>16-INDEX(STANDINGS_RBI[],MATCH(Table1[[#This Row],[COMBINED]],STANDINGS_RBI[COMBINED],0),COLUMN(STANDINGS_RBI[PLACE IN LEAGUE]))</f>
        <v>15</v>
      </c>
      <c r="H953">
        <f>16-INDEX(STANDINGS_SB[],MATCH(Table1[[#This Row],[COMBINED]],STANDINGS_SB[COMBINED],0),COLUMN(STANDINGS_SB[PLACE IN LEAGUE]))</f>
        <v>11</v>
      </c>
      <c r="I953">
        <f>16-INDEX(STANDINGS_ERA[],MATCH(Table1[[#This Row],[COMBINED]],STANDINGS_ERA[COMBINED],0),COLUMN(STANDINGS_ERA[PLACE IN LEAGUE]))</f>
        <v>6</v>
      </c>
      <c r="J953">
        <f>16-INDEX(STANDINGS_WHIP[],MATCH(Table1[[#This Row],[COMBINED]],STANDINGS_WHIP[COMBINED],0),COLUMN(STANDINGS_WHIP[PLACE IN LEAGUE]))</f>
        <v>5</v>
      </c>
      <c r="K953">
        <f>16-INDEX(STANDINGS_W[],MATCH(Table1[[#This Row],[COMBINED]],STANDINGS_W[COMBINED],0),COLUMN(STANDINGS_W[PLACE IN LEAGUE]))</f>
        <v>13</v>
      </c>
      <c r="L953">
        <f>16-INDEX(STANDINGS_K[],MATCH(Table1[[#This Row],[COMBINED]],STANDINGS_K[COMBINED],0),COLUMN(STANDINGS_K[PLACE IN LEAGUE]))</f>
        <v>14</v>
      </c>
      <c r="M953">
        <f>16-INDEX(STANDINGS_SV[],MATCH(Table1[[#This Row],[COMBINED]],STANDINGS_SV[COMBINED],0),COLUMN(STANDINGS_SV[PLACE IN LEAGUE]))</f>
        <v>1</v>
      </c>
      <c r="N953">
        <f>SUM(Table1[[#This Row],[BA]:[SV]])</f>
        <v>103</v>
      </c>
      <c r="O953">
        <v>3</v>
      </c>
    </row>
    <row r="954" spans="1:15" x14ac:dyDescent="0.25">
      <c r="A954" t="s">
        <v>107</v>
      </c>
      <c r="B954" t="s">
        <v>1279</v>
      </c>
      <c r="C954" t="str">
        <f>Table1[[#This Row],[League]]&amp;Table1[[#This Row],[Team]]</f>
        <v>$150 Draft Champions Feb 06 1:00 pm Lg.3658Team Scott</v>
      </c>
      <c r="D954">
        <f>16-INDEX(STANDINGS_BA[],MATCH(Table1[[#This Row],[COMBINED]],STANDINGS_BA[COMBINED],0),COLUMN(STANDINGS_BA[PLACE IN LEAGUE]))</f>
        <v>10</v>
      </c>
      <c r="E954">
        <f>16-INDEX(STANDINGS_R[],MATCH(Table1[[#This Row],[COMBINED]],STANDINGS_R[COMBINED],0),COLUMN(STANDINGS_R[PLACE IN LEAGUE]))</f>
        <v>13</v>
      </c>
      <c r="F954">
        <f>16-INDEX(STANDINGS_HR[],MATCH(Table1[[#This Row],[COMBINED]],STANDINGS_HR[COMBINED],0),COLUMN(STANDINGS_HR[PLACE IN LEAGUE]))</f>
        <v>4</v>
      </c>
      <c r="G954">
        <f>16-INDEX(STANDINGS_RBI[],MATCH(Table1[[#This Row],[COMBINED]],STANDINGS_RBI[COMBINED],0),COLUMN(STANDINGS_RBI[PLACE IN LEAGUE]))</f>
        <v>7</v>
      </c>
      <c r="H954">
        <f>16-INDEX(STANDINGS_SB[],MATCH(Table1[[#This Row],[COMBINED]],STANDINGS_SB[COMBINED],0),COLUMN(STANDINGS_SB[PLACE IN LEAGUE]))</f>
        <v>12</v>
      </c>
      <c r="I954">
        <f>16-INDEX(STANDINGS_ERA[],MATCH(Table1[[#This Row],[COMBINED]],STANDINGS_ERA[COMBINED],0),COLUMN(STANDINGS_ERA[PLACE IN LEAGUE]))</f>
        <v>15</v>
      </c>
      <c r="J954">
        <f>16-INDEX(STANDINGS_WHIP[],MATCH(Table1[[#This Row],[COMBINED]],STANDINGS_WHIP[COMBINED],0),COLUMN(STANDINGS_WHIP[PLACE IN LEAGUE]))</f>
        <v>15</v>
      </c>
      <c r="K954">
        <f>16-INDEX(STANDINGS_W[],MATCH(Table1[[#This Row],[COMBINED]],STANDINGS_W[COMBINED],0),COLUMN(STANDINGS_W[PLACE IN LEAGUE]))</f>
        <v>10</v>
      </c>
      <c r="L954">
        <f>16-INDEX(STANDINGS_K[],MATCH(Table1[[#This Row],[COMBINED]],STANDINGS_K[COMBINED],0),COLUMN(STANDINGS_K[PLACE IN LEAGUE]))</f>
        <v>13</v>
      </c>
      <c r="M954">
        <f>16-INDEX(STANDINGS_SV[],MATCH(Table1[[#This Row],[COMBINED]],STANDINGS_SV[COMBINED],0),COLUMN(STANDINGS_SV[PLACE IN LEAGUE]))</f>
        <v>3</v>
      </c>
      <c r="N954">
        <f>SUM(Table1[[#This Row],[BA]:[SV]])</f>
        <v>102</v>
      </c>
      <c r="O954">
        <v>4</v>
      </c>
    </row>
    <row r="955" spans="1:15" x14ac:dyDescent="0.25">
      <c r="A955" t="s">
        <v>1286</v>
      </c>
      <c r="B955" t="s">
        <v>1279</v>
      </c>
      <c r="C955" t="str">
        <f>Table1[[#This Row],[League]]&amp;Table1[[#This Row],[Team]]</f>
        <v>$150 Draft Champions Feb 06 1:00 pm Lg.3658House by Side of the Road</v>
      </c>
      <c r="D955">
        <f>16-INDEX(STANDINGS_BA[],MATCH(Table1[[#This Row],[COMBINED]],STANDINGS_BA[COMBINED],0),COLUMN(STANDINGS_BA[PLACE IN LEAGUE]))</f>
        <v>2</v>
      </c>
      <c r="E955">
        <f>16-INDEX(STANDINGS_R[],MATCH(Table1[[#This Row],[COMBINED]],STANDINGS_R[COMBINED],0),COLUMN(STANDINGS_R[PLACE IN LEAGUE]))</f>
        <v>9</v>
      </c>
      <c r="F955">
        <f>16-INDEX(STANDINGS_HR[],MATCH(Table1[[#This Row],[COMBINED]],STANDINGS_HR[COMBINED],0),COLUMN(STANDINGS_HR[PLACE IN LEAGUE]))</f>
        <v>12</v>
      </c>
      <c r="G955">
        <f>16-INDEX(STANDINGS_RBI[],MATCH(Table1[[#This Row],[COMBINED]],STANDINGS_RBI[COMBINED],0),COLUMN(STANDINGS_RBI[PLACE IN LEAGUE]))</f>
        <v>11</v>
      </c>
      <c r="H955">
        <f>16-INDEX(STANDINGS_SB[],MATCH(Table1[[#This Row],[COMBINED]],STANDINGS_SB[COMBINED],0),COLUMN(STANDINGS_SB[PLACE IN LEAGUE]))</f>
        <v>8</v>
      </c>
      <c r="I955">
        <f>16-INDEX(STANDINGS_ERA[],MATCH(Table1[[#This Row],[COMBINED]],STANDINGS_ERA[COMBINED],0),COLUMN(STANDINGS_ERA[PLACE IN LEAGUE]))</f>
        <v>10</v>
      </c>
      <c r="J955">
        <f>16-INDEX(STANDINGS_WHIP[],MATCH(Table1[[#This Row],[COMBINED]],STANDINGS_WHIP[COMBINED],0),COLUMN(STANDINGS_WHIP[PLACE IN LEAGUE]))</f>
        <v>10</v>
      </c>
      <c r="K955">
        <f>16-INDEX(STANDINGS_W[],MATCH(Table1[[#This Row],[COMBINED]],STANDINGS_W[COMBINED],0),COLUMN(STANDINGS_W[PLACE IN LEAGUE]))</f>
        <v>11</v>
      </c>
      <c r="L955">
        <f>16-INDEX(STANDINGS_K[],MATCH(Table1[[#This Row],[COMBINED]],STANDINGS_K[COMBINED],0),COLUMN(STANDINGS_K[PLACE IN LEAGUE]))</f>
        <v>11</v>
      </c>
      <c r="M955">
        <f>16-INDEX(STANDINGS_SV[],MATCH(Table1[[#This Row],[COMBINED]],STANDINGS_SV[COMBINED],0),COLUMN(STANDINGS_SV[PLACE IN LEAGUE]))</f>
        <v>11</v>
      </c>
      <c r="N955">
        <f>SUM(Table1[[#This Row],[BA]:[SV]])</f>
        <v>95</v>
      </c>
      <c r="O955">
        <v>5</v>
      </c>
    </row>
    <row r="956" spans="1:15" x14ac:dyDescent="0.25">
      <c r="A956" t="s">
        <v>1283</v>
      </c>
      <c r="B956" t="s">
        <v>1279</v>
      </c>
      <c r="C956" t="str">
        <f>Table1[[#This Row],[League]]&amp;Table1[[#This Row],[Team]]</f>
        <v>$150 Draft Champions Feb 06 1:00 pm Lg.3658Bartolo Colon's FitBit 3</v>
      </c>
      <c r="D956">
        <f>16-INDEX(STANDINGS_BA[],MATCH(Table1[[#This Row],[COMBINED]],STANDINGS_BA[COMBINED],0),COLUMN(STANDINGS_BA[PLACE IN LEAGUE]))</f>
        <v>9</v>
      </c>
      <c r="E956">
        <f>16-INDEX(STANDINGS_R[],MATCH(Table1[[#This Row],[COMBINED]],STANDINGS_R[COMBINED],0),COLUMN(STANDINGS_R[PLACE IN LEAGUE]))</f>
        <v>8</v>
      </c>
      <c r="F956">
        <f>16-INDEX(STANDINGS_HR[],MATCH(Table1[[#This Row],[COMBINED]],STANDINGS_HR[COMBINED],0),COLUMN(STANDINGS_HR[PLACE IN LEAGUE]))</f>
        <v>1</v>
      </c>
      <c r="G956">
        <f>16-INDEX(STANDINGS_RBI[],MATCH(Table1[[#This Row],[COMBINED]],STANDINGS_RBI[COMBINED],0),COLUMN(STANDINGS_RBI[PLACE IN LEAGUE]))</f>
        <v>6</v>
      </c>
      <c r="H956">
        <f>16-INDEX(STANDINGS_SB[],MATCH(Table1[[#This Row],[COMBINED]],STANDINGS_SB[COMBINED],0),COLUMN(STANDINGS_SB[PLACE IN LEAGUE]))</f>
        <v>10</v>
      </c>
      <c r="I956">
        <f>16-INDEX(STANDINGS_ERA[],MATCH(Table1[[#This Row],[COMBINED]],STANDINGS_ERA[COMBINED],0),COLUMN(STANDINGS_ERA[PLACE IN LEAGUE]))</f>
        <v>13</v>
      </c>
      <c r="J956">
        <f>16-INDEX(STANDINGS_WHIP[],MATCH(Table1[[#This Row],[COMBINED]],STANDINGS_WHIP[COMBINED],0),COLUMN(STANDINGS_WHIP[PLACE IN LEAGUE]))</f>
        <v>12</v>
      </c>
      <c r="K956">
        <f>16-INDEX(STANDINGS_W[],MATCH(Table1[[#This Row],[COMBINED]],STANDINGS_W[COMBINED],0),COLUMN(STANDINGS_W[PLACE IN LEAGUE]))</f>
        <v>15</v>
      </c>
      <c r="L956">
        <f>16-INDEX(STANDINGS_K[],MATCH(Table1[[#This Row],[COMBINED]],STANDINGS_K[COMBINED],0),COLUMN(STANDINGS_K[PLACE IN LEAGUE]))</f>
        <v>15</v>
      </c>
      <c r="M956">
        <f>16-INDEX(STANDINGS_SV[],MATCH(Table1[[#This Row],[COMBINED]],STANDINGS_SV[COMBINED],0),COLUMN(STANDINGS_SV[PLACE IN LEAGUE]))</f>
        <v>5</v>
      </c>
      <c r="N956">
        <f>SUM(Table1[[#This Row],[BA]:[SV]])</f>
        <v>94</v>
      </c>
      <c r="O956">
        <v>6</v>
      </c>
    </row>
    <row r="957" spans="1:15" x14ac:dyDescent="0.25">
      <c r="A957" t="s">
        <v>7</v>
      </c>
      <c r="B957" t="s">
        <v>1279</v>
      </c>
      <c r="C957" t="str">
        <f>Table1[[#This Row],[League]]&amp;Table1[[#This Row],[Team]]</f>
        <v>$150 Draft Champions Feb 06 1:00 pm Lg.3658Team Miller</v>
      </c>
      <c r="D957">
        <f>16-INDEX(STANDINGS_BA[],MATCH(Table1[[#This Row],[COMBINED]],STANDINGS_BA[COMBINED],0),COLUMN(STANDINGS_BA[PLACE IN LEAGUE]))</f>
        <v>7</v>
      </c>
      <c r="E957">
        <f>16-INDEX(STANDINGS_R[],MATCH(Table1[[#This Row],[COMBINED]],STANDINGS_R[COMBINED],0),COLUMN(STANDINGS_R[PLACE IN LEAGUE]))</f>
        <v>5</v>
      </c>
      <c r="F957">
        <f>16-INDEX(STANDINGS_HR[],MATCH(Table1[[#This Row],[COMBINED]],STANDINGS_HR[COMBINED],0),COLUMN(STANDINGS_HR[PLACE IN LEAGUE]))</f>
        <v>13</v>
      </c>
      <c r="G957">
        <f>16-INDEX(STANDINGS_RBI[],MATCH(Table1[[#This Row],[COMBINED]],STANDINGS_RBI[COMBINED],0),COLUMN(STANDINGS_RBI[PLACE IN LEAGUE]))</f>
        <v>10</v>
      </c>
      <c r="H957">
        <f>16-INDEX(STANDINGS_SB[],MATCH(Table1[[#This Row],[COMBINED]],STANDINGS_SB[COMBINED],0),COLUMN(STANDINGS_SB[PLACE IN LEAGUE]))</f>
        <v>3</v>
      </c>
      <c r="I957">
        <f>16-INDEX(STANDINGS_ERA[],MATCH(Table1[[#This Row],[COMBINED]],STANDINGS_ERA[COMBINED],0),COLUMN(STANDINGS_ERA[PLACE IN LEAGUE]))</f>
        <v>11</v>
      </c>
      <c r="J957">
        <f>16-INDEX(STANDINGS_WHIP[],MATCH(Table1[[#This Row],[COMBINED]],STANDINGS_WHIP[COMBINED],0),COLUMN(STANDINGS_WHIP[PLACE IN LEAGUE]))</f>
        <v>8</v>
      </c>
      <c r="K957">
        <f>16-INDEX(STANDINGS_W[],MATCH(Table1[[#This Row],[COMBINED]],STANDINGS_W[COMBINED],0),COLUMN(STANDINGS_W[PLACE IN LEAGUE]))</f>
        <v>7</v>
      </c>
      <c r="L957">
        <f>16-INDEX(STANDINGS_K[],MATCH(Table1[[#This Row],[COMBINED]],STANDINGS_K[COMBINED],0),COLUMN(STANDINGS_K[PLACE IN LEAGUE]))</f>
        <v>10</v>
      </c>
      <c r="M957">
        <f>16-INDEX(STANDINGS_SV[],MATCH(Table1[[#This Row],[COMBINED]],STANDINGS_SV[COMBINED],0),COLUMN(STANDINGS_SV[PLACE IN LEAGUE]))</f>
        <v>9</v>
      </c>
      <c r="N957">
        <f>SUM(Table1[[#This Row],[BA]:[SV]])</f>
        <v>83</v>
      </c>
      <c r="O957">
        <v>7</v>
      </c>
    </row>
    <row r="958" spans="1:15" x14ac:dyDescent="0.25">
      <c r="A958" t="s">
        <v>1285</v>
      </c>
      <c r="B958" t="s">
        <v>1279</v>
      </c>
      <c r="C958" t="str">
        <f>Table1[[#This Row],[League]]&amp;Table1[[#This Row],[Team]]</f>
        <v>$150 Draft Champions Feb 06 1:00 pm Lg.3658Jonny Parlay's</v>
      </c>
      <c r="D958">
        <f>16-INDEX(STANDINGS_BA[],MATCH(Table1[[#This Row],[COMBINED]],STANDINGS_BA[COMBINED],0),COLUMN(STANDINGS_BA[PLACE IN LEAGUE]))</f>
        <v>3</v>
      </c>
      <c r="E958">
        <f>16-INDEX(STANDINGS_R[],MATCH(Table1[[#This Row],[COMBINED]],STANDINGS_R[COMBINED],0),COLUMN(STANDINGS_R[PLACE IN LEAGUE]))</f>
        <v>7</v>
      </c>
      <c r="F958">
        <f>16-INDEX(STANDINGS_HR[],MATCH(Table1[[#This Row],[COMBINED]],STANDINGS_HR[COMBINED],0),COLUMN(STANDINGS_HR[PLACE IN LEAGUE]))</f>
        <v>3</v>
      </c>
      <c r="G958">
        <f>16-INDEX(STANDINGS_RBI[],MATCH(Table1[[#This Row],[COMBINED]],STANDINGS_RBI[COMBINED],0),COLUMN(STANDINGS_RBI[PLACE IN LEAGUE]))</f>
        <v>12</v>
      </c>
      <c r="H958">
        <f>16-INDEX(STANDINGS_SB[],MATCH(Table1[[#This Row],[COMBINED]],STANDINGS_SB[COMBINED],0),COLUMN(STANDINGS_SB[PLACE IN LEAGUE]))</f>
        <v>5</v>
      </c>
      <c r="I958">
        <f>16-INDEX(STANDINGS_ERA[],MATCH(Table1[[#This Row],[COMBINED]],STANDINGS_ERA[COMBINED],0),COLUMN(STANDINGS_ERA[PLACE IN LEAGUE]))</f>
        <v>9</v>
      </c>
      <c r="J958">
        <f>16-INDEX(STANDINGS_WHIP[],MATCH(Table1[[#This Row],[COMBINED]],STANDINGS_WHIP[COMBINED],0),COLUMN(STANDINGS_WHIP[PLACE IN LEAGUE]))</f>
        <v>13</v>
      </c>
      <c r="K958">
        <f>16-INDEX(STANDINGS_W[],MATCH(Table1[[#This Row],[COMBINED]],STANDINGS_W[COMBINED],0),COLUMN(STANDINGS_W[PLACE IN LEAGUE]))</f>
        <v>12</v>
      </c>
      <c r="L958">
        <f>16-INDEX(STANDINGS_K[],MATCH(Table1[[#This Row],[COMBINED]],STANDINGS_K[COMBINED],0),COLUMN(STANDINGS_K[PLACE IN LEAGUE]))</f>
        <v>12</v>
      </c>
      <c r="M958">
        <f>16-INDEX(STANDINGS_SV[],MATCH(Table1[[#This Row],[COMBINED]],STANDINGS_SV[COMBINED],0),COLUMN(STANDINGS_SV[PLACE IN LEAGUE]))</f>
        <v>4</v>
      </c>
      <c r="N958">
        <f>SUM(Table1[[#This Row],[BA]:[SV]])</f>
        <v>80</v>
      </c>
      <c r="O958">
        <v>8</v>
      </c>
    </row>
    <row r="959" spans="1:15" x14ac:dyDescent="0.25">
      <c r="A959" t="s">
        <v>1284</v>
      </c>
      <c r="B959" t="s">
        <v>1279</v>
      </c>
      <c r="C959" t="str">
        <f>Table1[[#This Row],[League]]&amp;Table1[[#This Row],[Team]]</f>
        <v>$150 Draft Champions Feb 06 1:00 pm Lg.3658Golden Shower</v>
      </c>
      <c r="D959">
        <f>16-INDEX(STANDINGS_BA[],MATCH(Table1[[#This Row],[COMBINED]],STANDINGS_BA[COMBINED],0),COLUMN(STANDINGS_BA[PLACE IN LEAGUE]))</f>
        <v>4</v>
      </c>
      <c r="E959">
        <f>16-INDEX(STANDINGS_R[],MATCH(Table1[[#This Row],[COMBINED]],STANDINGS_R[COMBINED],0),COLUMN(STANDINGS_R[PLACE IN LEAGUE]))</f>
        <v>14</v>
      </c>
      <c r="F959">
        <f>16-INDEX(STANDINGS_HR[],MATCH(Table1[[#This Row],[COMBINED]],STANDINGS_HR[COMBINED],0),COLUMN(STANDINGS_HR[PLACE IN LEAGUE]))</f>
        <v>14</v>
      </c>
      <c r="G959">
        <f>16-INDEX(STANDINGS_RBI[],MATCH(Table1[[#This Row],[COMBINED]],STANDINGS_RBI[COMBINED],0),COLUMN(STANDINGS_RBI[PLACE IN LEAGUE]))</f>
        <v>9</v>
      </c>
      <c r="H959">
        <f>16-INDEX(STANDINGS_SB[],MATCH(Table1[[#This Row],[COMBINED]],STANDINGS_SB[COMBINED],0),COLUMN(STANDINGS_SB[PLACE IN LEAGUE]))</f>
        <v>14</v>
      </c>
      <c r="I959">
        <f>16-INDEX(STANDINGS_ERA[],MATCH(Table1[[#This Row],[COMBINED]],STANDINGS_ERA[COMBINED],0),COLUMN(STANDINGS_ERA[PLACE IN LEAGUE]))</f>
        <v>1</v>
      </c>
      <c r="J959">
        <f>16-INDEX(STANDINGS_WHIP[],MATCH(Table1[[#This Row],[COMBINED]],STANDINGS_WHIP[COMBINED],0),COLUMN(STANDINGS_WHIP[PLACE IN LEAGUE]))</f>
        <v>1</v>
      </c>
      <c r="K959">
        <f>16-INDEX(STANDINGS_W[],MATCH(Table1[[#This Row],[COMBINED]],STANDINGS_W[COMBINED],0),COLUMN(STANDINGS_W[PLACE IN LEAGUE]))</f>
        <v>5</v>
      </c>
      <c r="L959">
        <f>16-INDEX(STANDINGS_K[],MATCH(Table1[[#This Row],[COMBINED]],STANDINGS_K[COMBINED],0),COLUMN(STANDINGS_K[PLACE IN LEAGUE]))</f>
        <v>7</v>
      </c>
      <c r="M959">
        <f>16-INDEX(STANDINGS_SV[],MATCH(Table1[[#This Row],[COMBINED]],STANDINGS_SV[COMBINED],0),COLUMN(STANDINGS_SV[PLACE IN LEAGUE]))</f>
        <v>8</v>
      </c>
      <c r="N959">
        <f>SUM(Table1[[#This Row],[BA]:[SV]])</f>
        <v>77</v>
      </c>
      <c r="O959">
        <v>9</v>
      </c>
    </row>
    <row r="960" spans="1:15" x14ac:dyDescent="0.25">
      <c r="A960" t="s">
        <v>498</v>
      </c>
      <c r="B960" t="s">
        <v>1279</v>
      </c>
      <c r="C960" t="str">
        <f>Table1[[#This Row],[League]]&amp;Table1[[#This Row],[Team]]</f>
        <v>$150 Draft Champions Feb 06 1:00 pm Lg.3658Gashouse Gorillas</v>
      </c>
      <c r="D960">
        <f>16-INDEX(STANDINGS_BA[],MATCH(Table1[[#This Row],[COMBINED]],STANDINGS_BA[COMBINED],0),COLUMN(STANDINGS_BA[PLACE IN LEAGUE]))</f>
        <v>15</v>
      </c>
      <c r="E960">
        <f>16-INDEX(STANDINGS_R[],MATCH(Table1[[#This Row],[COMBINED]],STANDINGS_R[COMBINED],0),COLUMN(STANDINGS_R[PLACE IN LEAGUE]))</f>
        <v>10</v>
      </c>
      <c r="F960">
        <f>16-INDEX(STANDINGS_HR[],MATCH(Table1[[#This Row],[COMBINED]],STANDINGS_HR[COMBINED],0),COLUMN(STANDINGS_HR[PLACE IN LEAGUE]))</f>
        <v>5</v>
      </c>
      <c r="G960">
        <f>16-INDEX(STANDINGS_RBI[],MATCH(Table1[[#This Row],[COMBINED]],STANDINGS_RBI[COMBINED],0),COLUMN(STANDINGS_RBI[PLACE IN LEAGUE]))</f>
        <v>4</v>
      </c>
      <c r="H960">
        <f>16-INDEX(STANDINGS_SB[],MATCH(Table1[[#This Row],[COMBINED]],STANDINGS_SB[COMBINED],0),COLUMN(STANDINGS_SB[PLACE IN LEAGUE]))</f>
        <v>13</v>
      </c>
      <c r="I960">
        <f>16-INDEX(STANDINGS_ERA[],MATCH(Table1[[#This Row],[COMBINED]],STANDINGS_ERA[COMBINED],0),COLUMN(STANDINGS_ERA[PLACE IN LEAGUE]))</f>
        <v>5</v>
      </c>
      <c r="J960">
        <f>16-INDEX(STANDINGS_WHIP[],MATCH(Table1[[#This Row],[COMBINED]],STANDINGS_WHIP[COMBINED],0),COLUMN(STANDINGS_WHIP[PLACE IN LEAGUE]))</f>
        <v>7</v>
      </c>
      <c r="K960">
        <f>16-INDEX(STANDINGS_W[],MATCH(Table1[[#This Row],[COMBINED]],STANDINGS_W[COMBINED],0),COLUMN(STANDINGS_W[PLACE IN LEAGUE]))</f>
        <v>4</v>
      </c>
      <c r="L960">
        <f>16-INDEX(STANDINGS_K[],MATCH(Table1[[#This Row],[COMBINED]],STANDINGS_K[COMBINED],0),COLUMN(STANDINGS_K[PLACE IN LEAGUE]))</f>
        <v>1</v>
      </c>
      <c r="M960">
        <f>16-INDEX(STANDINGS_SV[],MATCH(Table1[[#This Row],[COMBINED]],STANDINGS_SV[COMBINED],0),COLUMN(STANDINGS_SV[PLACE IN LEAGUE]))</f>
        <v>12</v>
      </c>
      <c r="N960">
        <f>SUM(Table1[[#This Row],[BA]:[SV]])</f>
        <v>76</v>
      </c>
      <c r="O960">
        <v>10</v>
      </c>
    </row>
    <row r="961" spans="1:15" x14ac:dyDescent="0.25">
      <c r="A961" t="s">
        <v>1287</v>
      </c>
      <c r="B961" t="s">
        <v>1279</v>
      </c>
      <c r="C961" t="str">
        <f>Table1[[#This Row],[League]]&amp;Table1[[#This Row],[Team]]</f>
        <v>$150 Draft Champions Feb 06 1:00 pm Lg.3658Team Nichols</v>
      </c>
      <c r="D961">
        <f>16-INDEX(STANDINGS_BA[],MATCH(Table1[[#This Row],[COMBINED]],STANDINGS_BA[COMBINED],0),COLUMN(STANDINGS_BA[PLACE IN LEAGUE]))</f>
        <v>1</v>
      </c>
      <c r="E961">
        <f>16-INDEX(STANDINGS_R[],MATCH(Table1[[#This Row],[COMBINED]],STANDINGS_R[COMBINED],0),COLUMN(STANDINGS_R[PLACE IN LEAGUE]))</f>
        <v>3</v>
      </c>
      <c r="F961">
        <f>16-INDEX(STANDINGS_HR[],MATCH(Table1[[#This Row],[COMBINED]],STANDINGS_HR[COMBINED],0),COLUMN(STANDINGS_HR[PLACE IN LEAGUE]))</f>
        <v>8</v>
      </c>
      <c r="G961">
        <f>16-INDEX(STANDINGS_RBI[],MATCH(Table1[[#This Row],[COMBINED]],STANDINGS_RBI[COMBINED],0),COLUMN(STANDINGS_RBI[PLACE IN LEAGUE]))</f>
        <v>3</v>
      </c>
      <c r="H961">
        <f>16-INDEX(STANDINGS_SB[],MATCH(Table1[[#This Row],[COMBINED]],STANDINGS_SB[COMBINED],0),COLUMN(STANDINGS_SB[PLACE IN LEAGUE]))</f>
        <v>7</v>
      </c>
      <c r="I961">
        <f>16-INDEX(STANDINGS_ERA[],MATCH(Table1[[#This Row],[COMBINED]],STANDINGS_ERA[COMBINED],0),COLUMN(STANDINGS_ERA[PLACE IN LEAGUE]))</f>
        <v>14</v>
      </c>
      <c r="J961">
        <f>16-INDEX(STANDINGS_WHIP[],MATCH(Table1[[#This Row],[COMBINED]],STANDINGS_WHIP[COMBINED],0),COLUMN(STANDINGS_WHIP[PLACE IN LEAGUE]))</f>
        <v>9</v>
      </c>
      <c r="K961">
        <f>16-INDEX(STANDINGS_W[],MATCH(Table1[[#This Row],[COMBINED]],STANDINGS_W[COMBINED],0),COLUMN(STANDINGS_W[PLACE IN LEAGUE]))</f>
        <v>8</v>
      </c>
      <c r="L961">
        <f>16-INDEX(STANDINGS_K[],MATCH(Table1[[#This Row],[COMBINED]],STANDINGS_K[COMBINED],0),COLUMN(STANDINGS_K[PLACE IN LEAGUE]))</f>
        <v>9</v>
      </c>
      <c r="M961">
        <f>16-INDEX(STANDINGS_SV[],MATCH(Table1[[#This Row],[COMBINED]],STANDINGS_SV[COMBINED],0),COLUMN(STANDINGS_SV[PLACE IN LEAGUE]))</f>
        <v>7</v>
      </c>
      <c r="N961">
        <f>SUM(Table1[[#This Row],[BA]:[SV]])</f>
        <v>69</v>
      </c>
      <c r="O961">
        <v>11</v>
      </c>
    </row>
    <row r="962" spans="1:15" x14ac:dyDescent="0.25">
      <c r="A962" t="s">
        <v>307</v>
      </c>
      <c r="B962" t="s">
        <v>1279</v>
      </c>
      <c r="C962" t="str">
        <f>Table1[[#This Row],[League]]&amp;Table1[[#This Row],[Team]]</f>
        <v>$150 Draft Champions Feb 06 1:00 pm Lg.3658Famous Grouse</v>
      </c>
      <c r="D962">
        <f>16-INDEX(STANDINGS_BA[],MATCH(Table1[[#This Row],[COMBINED]],STANDINGS_BA[COMBINED],0),COLUMN(STANDINGS_BA[PLACE IN LEAGUE]))</f>
        <v>8</v>
      </c>
      <c r="E962">
        <f>16-INDEX(STANDINGS_R[],MATCH(Table1[[#This Row],[COMBINED]],STANDINGS_R[COMBINED],0),COLUMN(STANDINGS_R[PLACE IN LEAGUE]))</f>
        <v>6</v>
      </c>
      <c r="F962">
        <f>16-INDEX(STANDINGS_HR[],MATCH(Table1[[#This Row],[COMBINED]],STANDINGS_HR[COMBINED],0),COLUMN(STANDINGS_HR[PLACE IN LEAGUE]))</f>
        <v>6</v>
      </c>
      <c r="G962">
        <f>16-INDEX(STANDINGS_RBI[],MATCH(Table1[[#This Row],[COMBINED]],STANDINGS_RBI[COMBINED],0),COLUMN(STANDINGS_RBI[PLACE IN LEAGUE]))</f>
        <v>8</v>
      </c>
      <c r="H962">
        <f>16-INDEX(STANDINGS_SB[],MATCH(Table1[[#This Row],[COMBINED]],STANDINGS_SB[COMBINED],0),COLUMN(STANDINGS_SB[PLACE IN LEAGUE]))</f>
        <v>9</v>
      </c>
      <c r="I962">
        <f>16-INDEX(STANDINGS_ERA[],MATCH(Table1[[#This Row],[COMBINED]],STANDINGS_ERA[COMBINED],0),COLUMN(STANDINGS_ERA[PLACE IN LEAGUE]))</f>
        <v>4</v>
      </c>
      <c r="J962">
        <f>16-INDEX(STANDINGS_WHIP[],MATCH(Table1[[#This Row],[COMBINED]],STANDINGS_WHIP[COMBINED],0),COLUMN(STANDINGS_WHIP[PLACE IN LEAGUE]))</f>
        <v>4</v>
      </c>
      <c r="K962">
        <f>16-INDEX(STANDINGS_W[],MATCH(Table1[[#This Row],[COMBINED]],STANDINGS_W[COMBINED],0),COLUMN(STANDINGS_W[PLACE IN LEAGUE]))</f>
        <v>14</v>
      </c>
      <c r="L962">
        <f>16-INDEX(STANDINGS_K[],MATCH(Table1[[#This Row],[COMBINED]],STANDINGS_K[COMBINED],0),COLUMN(STANDINGS_K[PLACE IN LEAGUE]))</f>
        <v>6</v>
      </c>
      <c r="M962">
        <f>16-INDEX(STANDINGS_SV[],MATCH(Table1[[#This Row],[COMBINED]],STANDINGS_SV[COMBINED],0),COLUMN(STANDINGS_SV[PLACE IN LEAGUE]))</f>
        <v>2</v>
      </c>
      <c r="N962">
        <f>SUM(Table1[[#This Row],[BA]:[SV]])</f>
        <v>67</v>
      </c>
      <c r="O962">
        <v>12</v>
      </c>
    </row>
    <row r="963" spans="1:15" x14ac:dyDescent="0.25">
      <c r="A963" t="s">
        <v>1282</v>
      </c>
      <c r="B963" t="s">
        <v>1279</v>
      </c>
      <c r="C963" t="str">
        <f>Table1[[#This Row],[League]]&amp;Table1[[#This Row],[Team]]</f>
        <v>$150 Draft Champions Feb 06 1:00 pm Lg.3658The Somnambulants</v>
      </c>
      <c r="D963">
        <f>16-INDEX(STANDINGS_BA[],MATCH(Table1[[#This Row],[COMBINED]],STANDINGS_BA[COMBINED],0),COLUMN(STANDINGS_BA[PLACE IN LEAGUE]))</f>
        <v>11</v>
      </c>
      <c r="E963">
        <f>16-INDEX(STANDINGS_R[],MATCH(Table1[[#This Row],[COMBINED]],STANDINGS_R[COMBINED],0),COLUMN(STANDINGS_R[PLACE IN LEAGUE]))</f>
        <v>2</v>
      </c>
      <c r="F963">
        <f>16-INDEX(STANDINGS_HR[],MATCH(Table1[[#This Row],[COMBINED]],STANDINGS_HR[COMBINED],0),COLUMN(STANDINGS_HR[PLACE IN LEAGUE]))</f>
        <v>10</v>
      </c>
      <c r="G963">
        <f>16-INDEX(STANDINGS_RBI[],MATCH(Table1[[#This Row],[COMBINED]],STANDINGS_RBI[COMBINED],0),COLUMN(STANDINGS_RBI[PLACE IN LEAGUE]))</f>
        <v>5</v>
      </c>
      <c r="H963">
        <f>16-INDEX(STANDINGS_SB[],MATCH(Table1[[#This Row],[COMBINED]],STANDINGS_SB[COMBINED],0),COLUMN(STANDINGS_SB[PLACE IN LEAGUE]))</f>
        <v>2</v>
      </c>
      <c r="I963">
        <f>16-INDEX(STANDINGS_ERA[],MATCH(Table1[[#This Row],[COMBINED]],STANDINGS_ERA[COMBINED],0),COLUMN(STANDINGS_ERA[PLACE IN LEAGUE]))</f>
        <v>3</v>
      </c>
      <c r="J963">
        <f>16-INDEX(STANDINGS_WHIP[],MATCH(Table1[[#This Row],[COMBINED]],STANDINGS_WHIP[COMBINED],0),COLUMN(STANDINGS_WHIP[PLACE IN LEAGUE]))</f>
        <v>3</v>
      </c>
      <c r="K963">
        <f>16-INDEX(STANDINGS_W[],MATCH(Table1[[#This Row],[COMBINED]],STANDINGS_W[COMBINED],0),COLUMN(STANDINGS_W[PLACE IN LEAGUE]))</f>
        <v>1</v>
      </c>
      <c r="L963">
        <f>16-INDEX(STANDINGS_K[],MATCH(Table1[[#This Row],[COMBINED]],STANDINGS_K[COMBINED],0),COLUMN(STANDINGS_K[PLACE IN LEAGUE]))</f>
        <v>2</v>
      </c>
      <c r="M963">
        <f>16-INDEX(STANDINGS_SV[],MATCH(Table1[[#This Row],[COMBINED]],STANDINGS_SV[COMBINED],0),COLUMN(STANDINGS_SV[PLACE IN LEAGUE]))</f>
        <v>14</v>
      </c>
      <c r="N963">
        <f>SUM(Table1[[#This Row],[BA]:[SV]])</f>
        <v>53</v>
      </c>
      <c r="O963">
        <v>13</v>
      </c>
    </row>
    <row r="964" spans="1:15" x14ac:dyDescent="0.25">
      <c r="A964" t="s">
        <v>889</v>
      </c>
      <c r="B964" t="s">
        <v>1279</v>
      </c>
      <c r="C964" t="str">
        <f>Table1[[#This Row],[League]]&amp;Table1[[#This Row],[Team]]</f>
        <v>$150 Draft Champions Feb 06 1:00 pm Lg.3658Team Thompson</v>
      </c>
      <c r="D964">
        <f>16-INDEX(STANDINGS_BA[],MATCH(Table1[[#This Row],[COMBINED]],STANDINGS_BA[COMBINED],0),COLUMN(STANDINGS_BA[PLACE IN LEAGUE]))</f>
        <v>5</v>
      </c>
      <c r="E964">
        <f>16-INDEX(STANDINGS_R[],MATCH(Table1[[#This Row],[COMBINED]],STANDINGS_R[COMBINED],0),COLUMN(STANDINGS_R[PLACE IN LEAGUE]))</f>
        <v>4</v>
      </c>
      <c r="F964">
        <f>16-INDEX(STANDINGS_HR[],MATCH(Table1[[#This Row],[COMBINED]],STANDINGS_HR[COMBINED],0),COLUMN(STANDINGS_HR[PLACE IN LEAGUE]))</f>
        <v>7</v>
      </c>
      <c r="G964">
        <f>16-INDEX(STANDINGS_RBI[],MATCH(Table1[[#This Row],[COMBINED]],STANDINGS_RBI[COMBINED],0),COLUMN(STANDINGS_RBI[PLACE IN LEAGUE]))</f>
        <v>1</v>
      </c>
      <c r="H964">
        <f>16-INDEX(STANDINGS_SB[],MATCH(Table1[[#This Row],[COMBINED]],STANDINGS_SB[COMBINED],0),COLUMN(STANDINGS_SB[PLACE IN LEAGUE]))</f>
        <v>6</v>
      </c>
      <c r="I964">
        <f>16-INDEX(STANDINGS_ERA[],MATCH(Table1[[#This Row],[COMBINED]],STANDINGS_ERA[COMBINED],0),COLUMN(STANDINGS_ERA[PLACE IN LEAGUE]))</f>
        <v>2</v>
      </c>
      <c r="J964">
        <f>16-INDEX(STANDINGS_WHIP[],MATCH(Table1[[#This Row],[COMBINED]],STANDINGS_WHIP[COMBINED],0),COLUMN(STANDINGS_WHIP[PLACE IN LEAGUE]))</f>
        <v>2</v>
      </c>
      <c r="K964">
        <f>16-INDEX(STANDINGS_W[],MATCH(Table1[[#This Row],[COMBINED]],STANDINGS_W[COMBINED],0),COLUMN(STANDINGS_W[PLACE IN LEAGUE]))</f>
        <v>3</v>
      </c>
      <c r="L964">
        <f>16-INDEX(STANDINGS_K[],MATCH(Table1[[#This Row],[COMBINED]],STANDINGS_K[COMBINED],0),COLUMN(STANDINGS_K[PLACE IN LEAGUE]))</f>
        <v>4</v>
      </c>
      <c r="M964">
        <f>16-INDEX(STANDINGS_SV[],MATCH(Table1[[#This Row],[COMBINED]],STANDINGS_SV[COMBINED],0),COLUMN(STANDINGS_SV[PLACE IN LEAGUE]))</f>
        <v>10</v>
      </c>
      <c r="N964">
        <f>SUM(Table1[[#This Row],[BA]:[SV]])</f>
        <v>44</v>
      </c>
      <c r="O964">
        <v>14</v>
      </c>
    </row>
    <row r="965" spans="1:15" x14ac:dyDescent="0.25">
      <c r="A965" t="s">
        <v>379</v>
      </c>
      <c r="B965" t="s">
        <v>1279</v>
      </c>
      <c r="C965" t="str">
        <f>Table1[[#This Row],[League]]&amp;Table1[[#This Row],[Team]]</f>
        <v>$150 Draft Champions Feb 06 1:00 pm Lg.3658smackers V</v>
      </c>
      <c r="D965">
        <f>16-INDEX(STANDINGS_BA[],MATCH(Table1[[#This Row],[COMBINED]],STANDINGS_BA[COMBINED],0),COLUMN(STANDINGS_BA[PLACE IN LEAGUE]))</f>
        <v>6</v>
      </c>
      <c r="E965">
        <f>16-INDEX(STANDINGS_R[],MATCH(Table1[[#This Row],[COMBINED]],STANDINGS_R[COMBINED],0),COLUMN(STANDINGS_R[PLACE IN LEAGUE]))</f>
        <v>1</v>
      </c>
      <c r="F965">
        <f>16-INDEX(STANDINGS_HR[],MATCH(Table1[[#This Row],[COMBINED]],STANDINGS_HR[COMBINED],0),COLUMN(STANDINGS_HR[PLACE IN LEAGUE]))</f>
        <v>2</v>
      </c>
      <c r="G965">
        <f>16-INDEX(STANDINGS_RBI[],MATCH(Table1[[#This Row],[COMBINED]],STANDINGS_RBI[COMBINED],0),COLUMN(STANDINGS_RBI[PLACE IN LEAGUE]))</f>
        <v>2</v>
      </c>
      <c r="H965">
        <f>16-INDEX(STANDINGS_SB[],MATCH(Table1[[#This Row],[COMBINED]],STANDINGS_SB[COMBINED],0),COLUMN(STANDINGS_SB[PLACE IN LEAGUE]))</f>
        <v>1</v>
      </c>
      <c r="I965">
        <f>16-INDEX(STANDINGS_ERA[],MATCH(Table1[[#This Row],[COMBINED]],STANDINGS_ERA[COMBINED],0),COLUMN(STANDINGS_ERA[PLACE IN LEAGUE]))</f>
        <v>7</v>
      </c>
      <c r="J965">
        <f>16-INDEX(STANDINGS_WHIP[],MATCH(Table1[[#This Row],[COMBINED]],STANDINGS_WHIP[COMBINED],0),COLUMN(STANDINGS_WHIP[PLACE IN LEAGUE]))</f>
        <v>11</v>
      </c>
      <c r="K965">
        <f>16-INDEX(STANDINGS_W[],MATCH(Table1[[#This Row],[COMBINED]],STANDINGS_W[COMBINED],0),COLUMN(STANDINGS_W[PLACE IN LEAGUE]))</f>
        <v>2</v>
      </c>
      <c r="L965">
        <f>16-INDEX(STANDINGS_K[],MATCH(Table1[[#This Row],[COMBINED]],STANDINGS_K[COMBINED],0),COLUMN(STANDINGS_K[PLACE IN LEAGUE]))</f>
        <v>3</v>
      </c>
      <c r="M965">
        <f>16-INDEX(STANDINGS_SV[],MATCH(Table1[[#This Row],[COMBINED]],STANDINGS_SV[COMBINED],0),COLUMN(STANDINGS_SV[PLACE IN LEAGUE]))</f>
        <v>6</v>
      </c>
      <c r="N965">
        <f>SUM(Table1[[#This Row],[BA]:[SV]])</f>
        <v>41</v>
      </c>
      <c r="O965">
        <v>15</v>
      </c>
    </row>
    <row r="966" spans="1:15" x14ac:dyDescent="0.25">
      <c r="A966" t="s">
        <v>347</v>
      </c>
      <c r="B966" t="s">
        <v>1289</v>
      </c>
      <c r="C966" t="str">
        <f>Table1[[#This Row],[League]]&amp;Table1[[#This Row],[Team]]</f>
        <v>$150 Draft Champions Feb 06 1:00 pm Lg.3665Plati-puses</v>
      </c>
      <c r="D966">
        <f>16-INDEX(STANDINGS_BA[],MATCH(Table1[[#This Row],[COMBINED]],STANDINGS_BA[COMBINED],0),COLUMN(STANDINGS_BA[PLACE IN LEAGUE]))</f>
        <v>13</v>
      </c>
      <c r="E966">
        <f>16-INDEX(STANDINGS_R[],MATCH(Table1[[#This Row],[COMBINED]],STANDINGS_R[COMBINED],0),COLUMN(STANDINGS_R[PLACE IN LEAGUE]))</f>
        <v>12</v>
      </c>
      <c r="F966">
        <f>16-INDEX(STANDINGS_HR[],MATCH(Table1[[#This Row],[COMBINED]],STANDINGS_HR[COMBINED],0),COLUMN(STANDINGS_HR[PLACE IN LEAGUE]))</f>
        <v>11</v>
      </c>
      <c r="G966">
        <f>16-INDEX(STANDINGS_RBI[],MATCH(Table1[[#This Row],[COMBINED]],STANDINGS_RBI[COMBINED],0),COLUMN(STANDINGS_RBI[PLACE IN LEAGUE]))</f>
        <v>12</v>
      </c>
      <c r="H966">
        <f>16-INDEX(STANDINGS_SB[],MATCH(Table1[[#This Row],[COMBINED]],STANDINGS_SB[COMBINED],0),COLUMN(STANDINGS_SB[PLACE IN LEAGUE]))</f>
        <v>13</v>
      </c>
      <c r="I966">
        <f>16-INDEX(STANDINGS_ERA[],MATCH(Table1[[#This Row],[COMBINED]],STANDINGS_ERA[COMBINED],0),COLUMN(STANDINGS_ERA[PLACE IN LEAGUE]))</f>
        <v>10</v>
      </c>
      <c r="J966">
        <f>16-INDEX(STANDINGS_WHIP[],MATCH(Table1[[#This Row],[COMBINED]],STANDINGS_WHIP[COMBINED],0),COLUMN(STANDINGS_WHIP[PLACE IN LEAGUE]))</f>
        <v>15</v>
      </c>
      <c r="K966">
        <f>16-INDEX(STANDINGS_W[],MATCH(Table1[[#This Row],[COMBINED]],STANDINGS_W[COMBINED],0),COLUMN(STANDINGS_W[PLACE IN LEAGUE]))</f>
        <v>12</v>
      </c>
      <c r="L966">
        <f>16-INDEX(STANDINGS_K[],MATCH(Table1[[#This Row],[COMBINED]],STANDINGS_K[COMBINED],0),COLUMN(STANDINGS_K[PLACE IN LEAGUE]))</f>
        <v>7</v>
      </c>
      <c r="M966">
        <f>16-INDEX(STANDINGS_SV[],MATCH(Table1[[#This Row],[COMBINED]],STANDINGS_SV[COMBINED],0),COLUMN(STANDINGS_SV[PLACE IN LEAGUE]))</f>
        <v>14</v>
      </c>
      <c r="N966">
        <f>SUM(Table1[[#This Row],[BA]:[SV]])</f>
        <v>119</v>
      </c>
      <c r="O966">
        <v>1</v>
      </c>
    </row>
    <row r="967" spans="1:15" x14ac:dyDescent="0.25">
      <c r="A967" t="s">
        <v>168</v>
      </c>
      <c r="B967" t="s">
        <v>1289</v>
      </c>
      <c r="C967" t="str">
        <f>Table1[[#This Row],[League]]&amp;Table1[[#This Row],[Team]]</f>
        <v>$150 Draft Champions Feb 06 1:00 pm Lg.3665Millertime1</v>
      </c>
      <c r="D967">
        <f>16-INDEX(STANDINGS_BA[],MATCH(Table1[[#This Row],[COMBINED]],STANDINGS_BA[COMBINED],0),COLUMN(STANDINGS_BA[PLACE IN LEAGUE]))</f>
        <v>14</v>
      </c>
      <c r="E967">
        <f>16-INDEX(STANDINGS_R[],MATCH(Table1[[#This Row],[COMBINED]],STANDINGS_R[COMBINED],0),COLUMN(STANDINGS_R[PLACE IN LEAGUE]))</f>
        <v>15</v>
      </c>
      <c r="F967">
        <f>16-INDEX(STANDINGS_HR[],MATCH(Table1[[#This Row],[COMBINED]],STANDINGS_HR[COMBINED],0),COLUMN(STANDINGS_HR[PLACE IN LEAGUE]))</f>
        <v>15</v>
      </c>
      <c r="G967">
        <f>16-INDEX(STANDINGS_RBI[],MATCH(Table1[[#This Row],[COMBINED]],STANDINGS_RBI[COMBINED],0),COLUMN(STANDINGS_RBI[PLACE IN LEAGUE]))</f>
        <v>15</v>
      </c>
      <c r="H967">
        <f>16-INDEX(STANDINGS_SB[],MATCH(Table1[[#This Row],[COMBINED]],STANDINGS_SB[COMBINED],0),COLUMN(STANDINGS_SB[PLACE IN LEAGUE]))</f>
        <v>2</v>
      </c>
      <c r="I967">
        <f>16-INDEX(STANDINGS_ERA[],MATCH(Table1[[#This Row],[COMBINED]],STANDINGS_ERA[COMBINED],0),COLUMN(STANDINGS_ERA[PLACE IN LEAGUE]))</f>
        <v>14</v>
      </c>
      <c r="J967">
        <f>16-INDEX(STANDINGS_WHIP[],MATCH(Table1[[#This Row],[COMBINED]],STANDINGS_WHIP[COMBINED],0),COLUMN(STANDINGS_WHIP[PLACE IN LEAGUE]))</f>
        <v>10</v>
      </c>
      <c r="K967">
        <f>16-INDEX(STANDINGS_W[],MATCH(Table1[[#This Row],[COMBINED]],STANDINGS_W[COMBINED],0),COLUMN(STANDINGS_W[PLACE IN LEAGUE]))</f>
        <v>14</v>
      </c>
      <c r="L967">
        <f>16-INDEX(STANDINGS_K[],MATCH(Table1[[#This Row],[COMBINED]],STANDINGS_K[COMBINED],0),COLUMN(STANDINGS_K[PLACE IN LEAGUE]))</f>
        <v>11</v>
      </c>
      <c r="M967">
        <f>16-INDEX(STANDINGS_SV[],MATCH(Table1[[#This Row],[COMBINED]],STANDINGS_SV[COMBINED],0),COLUMN(STANDINGS_SV[PLACE IN LEAGUE]))</f>
        <v>8</v>
      </c>
      <c r="N967">
        <f>SUM(Table1[[#This Row],[BA]:[SV]])</f>
        <v>118</v>
      </c>
      <c r="O967">
        <v>2</v>
      </c>
    </row>
    <row r="968" spans="1:15" x14ac:dyDescent="0.25">
      <c r="A968" t="s">
        <v>1291</v>
      </c>
      <c r="B968" t="s">
        <v>1289</v>
      </c>
      <c r="C968" t="str">
        <f>Table1[[#This Row],[League]]&amp;Table1[[#This Row],[Team]]</f>
        <v>$150 Draft Champions Feb 06 1:00 pm Lg.3665TP for my Bung-ho</v>
      </c>
      <c r="D968">
        <f>16-INDEX(STANDINGS_BA[],MATCH(Table1[[#This Row],[COMBINED]],STANDINGS_BA[COMBINED],0),COLUMN(STANDINGS_BA[PLACE IN LEAGUE]))</f>
        <v>10</v>
      </c>
      <c r="E968">
        <f>16-INDEX(STANDINGS_R[],MATCH(Table1[[#This Row],[COMBINED]],STANDINGS_R[COMBINED],0),COLUMN(STANDINGS_R[PLACE IN LEAGUE]))</f>
        <v>14</v>
      </c>
      <c r="F968">
        <f>16-INDEX(STANDINGS_HR[],MATCH(Table1[[#This Row],[COMBINED]],STANDINGS_HR[COMBINED],0),COLUMN(STANDINGS_HR[PLACE IN LEAGUE]))</f>
        <v>9</v>
      </c>
      <c r="G968">
        <f>16-INDEX(STANDINGS_RBI[],MATCH(Table1[[#This Row],[COMBINED]],STANDINGS_RBI[COMBINED],0),COLUMN(STANDINGS_RBI[PLACE IN LEAGUE]))</f>
        <v>10</v>
      </c>
      <c r="H968">
        <f>16-INDEX(STANDINGS_SB[],MATCH(Table1[[#This Row],[COMBINED]],STANDINGS_SB[COMBINED],0),COLUMN(STANDINGS_SB[PLACE IN LEAGUE]))</f>
        <v>15</v>
      </c>
      <c r="I968">
        <f>16-INDEX(STANDINGS_ERA[],MATCH(Table1[[#This Row],[COMBINED]],STANDINGS_ERA[COMBINED],0),COLUMN(STANDINGS_ERA[PLACE IN LEAGUE]))</f>
        <v>9</v>
      </c>
      <c r="J968">
        <f>16-INDEX(STANDINGS_WHIP[],MATCH(Table1[[#This Row],[COMBINED]],STANDINGS_WHIP[COMBINED],0),COLUMN(STANDINGS_WHIP[PLACE IN LEAGUE]))</f>
        <v>14</v>
      </c>
      <c r="K968">
        <f>16-INDEX(STANDINGS_W[],MATCH(Table1[[#This Row],[COMBINED]],STANDINGS_W[COMBINED],0),COLUMN(STANDINGS_W[PLACE IN LEAGUE]))</f>
        <v>8</v>
      </c>
      <c r="L968">
        <f>16-INDEX(STANDINGS_K[],MATCH(Table1[[#This Row],[COMBINED]],STANDINGS_K[COMBINED],0),COLUMN(STANDINGS_K[PLACE IN LEAGUE]))</f>
        <v>13</v>
      </c>
      <c r="M968">
        <f>16-INDEX(STANDINGS_SV[],MATCH(Table1[[#This Row],[COMBINED]],STANDINGS_SV[COMBINED],0),COLUMN(STANDINGS_SV[PLACE IN LEAGUE]))</f>
        <v>11</v>
      </c>
      <c r="N968">
        <f>SUM(Table1[[#This Row],[BA]:[SV]])</f>
        <v>113</v>
      </c>
      <c r="O968">
        <v>3</v>
      </c>
    </row>
    <row r="969" spans="1:15" x14ac:dyDescent="0.25">
      <c r="A969" t="s">
        <v>1293</v>
      </c>
      <c r="B969" t="s">
        <v>1289</v>
      </c>
      <c r="C969" t="str">
        <f>Table1[[#This Row],[League]]&amp;Table1[[#This Row],[Team]]</f>
        <v>$150 Draft Champions Feb 06 1:00 pm Lg.3665Team Camp</v>
      </c>
      <c r="D969">
        <f>16-INDEX(STANDINGS_BA[],MATCH(Table1[[#This Row],[COMBINED]],STANDINGS_BA[COMBINED],0),COLUMN(STANDINGS_BA[PLACE IN LEAGUE]))</f>
        <v>7</v>
      </c>
      <c r="E969">
        <f>16-INDEX(STANDINGS_R[],MATCH(Table1[[#This Row],[COMBINED]],STANDINGS_R[COMBINED],0),COLUMN(STANDINGS_R[PLACE IN LEAGUE]))</f>
        <v>13</v>
      </c>
      <c r="F969">
        <f>16-INDEX(STANDINGS_HR[],MATCH(Table1[[#This Row],[COMBINED]],STANDINGS_HR[COMBINED],0),COLUMN(STANDINGS_HR[PLACE IN LEAGUE]))</f>
        <v>12</v>
      </c>
      <c r="G969">
        <f>16-INDEX(STANDINGS_RBI[],MATCH(Table1[[#This Row],[COMBINED]],STANDINGS_RBI[COMBINED],0),COLUMN(STANDINGS_RBI[PLACE IN LEAGUE]))</f>
        <v>11</v>
      </c>
      <c r="H969">
        <f>16-INDEX(STANDINGS_SB[],MATCH(Table1[[#This Row],[COMBINED]],STANDINGS_SB[COMBINED],0),COLUMN(STANDINGS_SB[PLACE IN LEAGUE]))</f>
        <v>7</v>
      </c>
      <c r="I969">
        <f>16-INDEX(STANDINGS_ERA[],MATCH(Table1[[#This Row],[COMBINED]],STANDINGS_ERA[COMBINED],0),COLUMN(STANDINGS_ERA[PLACE IN LEAGUE]))</f>
        <v>15</v>
      </c>
      <c r="J969">
        <f>16-INDEX(STANDINGS_WHIP[],MATCH(Table1[[#This Row],[COMBINED]],STANDINGS_WHIP[COMBINED],0),COLUMN(STANDINGS_WHIP[PLACE IN LEAGUE]))</f>
        <v>13</v>
      </c>
      <c r="K969">
        <f>16-INDEX(STANDINGS_W[],MATCH(Table1[[#This Row],[COMBINED]],STANDINGS_W[COMBINED],0),COLUMN(STANDINGS_W[PLACE IN LEAGUE]))</f>
        <v>11</v>
      </c>
      <c r="L969">
        <f>16-INDEX(STANDINGS_K[],MATCH(Table1[[#This Row],[COMBINED]],STANDINGS_K[COMBINED],0),COLUMN(STANDINGS_K[PLACE IN LEAGUE]))</f>
        <v>5</v>
      </c>
      <c r="M969">
        <f>16-INDEX(STANDINGS_SV[],MATCH(Table1[[#This Row],[COMBINED]],STANDINGS_SV[COMBINED],0),COLUMN(STANDINGS_SV[PLACE IN LEAGUE]))</f>
        <v>15</v>
      </c>
      <c r="N969">
        <f>SUM(Table1[[#This Row],[BA]:[SV]])</f>
        <v>109</v>
      </c>
      <c r="O969">
        <v>4</v>
      </c>
    </row>
    <row r="970" spans="1:15" x14ac:dyDescent="0.25">
      <c r="A970" t="s">
        <v>1292</v>
      </c>
      <c r="B970" t="s">
        <v>1289</v>
      </c>
      <c r="C970" t="str">
        <f>Table1[[#This Row],[League]]&amp;Table1[[#This Row],[Team]]</f>
        <v>$150 Draft Champions Feb 06 1:00 pm Lg.3665Goblins Kill</v>
      </c>
      <c r="D970">
        <f>16-INDEX(STANDINGS_BA[],MATCH(Table1[[#This Row],[COMBINED]],STANDINGS_BA[COMBINED],0),COLUMN(STANDINGS_BA[PLACE IN LEAGUE]))</f>
        <v>9</v>
      </c>
      <c r="E970">
        <f>16-INDEX(STANDINGS_R[],MATCH(Table1[[#This Row],[COMBINED]],STANDINGS_R[COMBINED],0),COLUMN(STANDINGS_R[PLACE IN LEAGUE]))</f>
        <v>9</v>
      </c>
      <c r="F970">
        <f>16-INDEX(STANDINGS_HR[],MATCH(Table1[[#This Row],[COMBINED]],STANDINGS_HR[COMBINED],0),COLUMN(STANDINGS_HR[PLACE IN LEAGUE]))</f>
        <v>13</v>
      </c>
      <c r="G970">
        <f>16-INDEX(STANDINGS_RBI[],MATCH(Table1[[#This Row],[COMBINED]],STANDINGS_RBI[COMBINED],0),COLUMN(STANDINGS_RBI[PLACE IN LEAGUE]))</f>
        <v>14</v>
      </c>
      <c r="H970">
        <f>16-INDEX(STANDINGS_SB[],MATCH(Table1[[#This Row],[COMBINED]],STANDINGS_SB[COMBINED],0),COLUMN(STANDINGS_SB[PLACE IN LEAGUE]))</f>
        <v>3</v>
      </c>
      <c r="I970">
        <f>16-INDEX(STANDINGS_ERA[],MATCH(Table1[[#This Row],[COMBINED]],STANDINGS_ERA[COMBINED],0),COLUMN(STANDINGS_ERA[PLACE IN LEAGUE]))</f>
        <v>13</v>
      </c>
      <c r="J970">
        <f>16-INDEX(STANDINGS_WHIP[],MATCH(Table1[[#This Row],[COMBINED]],STANDINGS_WHIP[COMBINED],0),COLUMN(STANDINGS_WHIP[PLACE IN LEAGUE]))</f>
        <v>11</v>
      </c>
      <c r="K970">
        <f>16-INDEX(STANDINGS_W[],MATCH(Table1[[#This Row],[COMBINED]],STANDINGS_W[COMBINED],0),COLUMN(STANDINGS_W[PLACE IN LEAGUE]))</f>
        <v>15</v>
      </c>
      <c r="L970">
        <f>16-INDEX(STANDINGS_K[],MATCH(Table1[[#This Row],[COMBINED]],STANDINGS_K[COMBINED],0),COLUMN(STANDINGS_K[PLACE IN LEAGUE]))</f>
        <v>15</v>
      </c>
      <c r="M970">
        <f>16-INDEX(STANDINGS_SV[],MATCH(Table1[[#This Row],[COMBINED]],STANDINGS_SV[COMBINED],0),COLUMN(STANDINGS_SV[PLACE IN LEAGUE]))</f>
        <v>1</v>
      </c>
      <c r="N970">
        <f>SUM(Table1[[#This Row],[BA]:[SV]])</f>
        <v>103</v>
      </c>
      <c r="O970">
        <v>5</v>
      </c>
    </row>
    <row r="971" spans="1:15" x14ac:dyDescent="0.25">
      <c r="A971" t="s">
        <v>490</v>
      </c>
      <c r="B971" t="s">
        <v>1289</v>
      </c>
      <c r="C971" t="str">
        <f>Table1[[#This Row],[League]]&amp;Table1[[#This Row],[Team]]</f>
        <v>$150 Draft Champions Feb 06 1:00 pm Lg.3665Fox Force Five</v>
      </c>
      <c r="D971">
        <f>16-INDEX(STANDINGS_BA[],MATCH(Table1[[#This Row],[COMBINED]],STANDINGS_BA[COMBINED],0),COLUMN(STANDINGS_BA[PLACE IN LEAGUE]))</f>
        <v>8</v>
      </c>
      <c r="E971">
        <f>16-INDEX(STANDINGS_R[],MATCH(Table1[[#This Row],[COMBINED]],STANDINGS_R[COMBINED],0),COLUMN(STANDINGS_R[PLACE IN LEAGUE]))</f>
        <v>1</v>
      </c>
      <c r="F971">
        <f>16-INDEX(STANDINGS_HR[],MATCH(Table1[[#This Row],[COMBINED]],STANDINGS_HR[COMBINED],0),COLUMN(STANDINGS_HR[PLACE IN LEAGUE]))</f>
        <v>4</v>
      </c>
      <c r="G971">
        <f>16-INDEX(STANDINGS_RBI[],MATCH(Table1[[#This Row],[COMBINED]],STANDINGS_RBI[COMBINED],0),COLUMN(STANDINGS_RBI[PLACE IN LEAGUE]))</f>
        <v>2</v>
      </c>
      <c r="H971">
        <f>16-INDEX(STANDINGS_SB[],MATCH(Table1[[#This Row],[COMBINED]],STANDINGS_SB[COMBINED],0),COLUMN(STANDINGS_SB[PLACE IN LEAGUE]))</f>
        <v>12</v>
      </c>
      <c r="I971">
        <f>16-INDEX(STANDINGS_ERA[],MATCH(Table1[[#This Row],[COMBINED]],STANDINGS_ERA[COMBINED],0),COLUMN(STANDINGS_ERA[PLACE IN LEAGUE]))</f>
        <v>12</v>
      </c>
      <c r="J971">
        <f>16-INDEX(STANDINGS_WHIP[],MATCH(Table1[[#This Row],[COMBINED]],STANDINGS_WHIP[COMBINED],0),COLUMN(STANDINGS_WHIP[PLACE IN LEAGUE]))</f>
        <v>12</v>
      </c>
      <c r="K971">
        <f>16-INDEX(STANDINGS_W[],MATCH(Table1[[#This Row],[COMBINED]],STANDINGS_W[COMBINED],0),COLUMN(STANDINGS_W[PLACE IN LEAGUE]))</f>
        <v>13</v>
      </c>
      <c r="L971">
        <f>16-INDEX(STANDINGS_K[],MATCH(Table1[[#This Row],[COMBINED]],STANDINGS_K[COMBINED],0),COLUMN(STANDINGS_K[PLACE IN LEAGUE]))</f>
        <v>12</v>
      </c>
      <c r="M971">
        <f>16-INDEX(STANDINGS_SV[],MATCH(Table1[[#This Row],[COMBINED]],STANDINGS_SV[COMBINED],0),COLUMN(STANDINGS_SV[PLACE IN LEAGUE]))</f>
        <v>2</v>
      </c>
      <c r="N971">
        <f>SUM(Table1[[#This Row],[BA]:[SV]])</f>
        <v>78</v>
      </c>
      <c r="O971">
        <v>6</v>
      </c>
    </row>
    <row r="972" spans="1:15" x14ac:dyDescent="0.25">
      <c r="A972" t="s">
        <v>1295</v>
      </c>
      <c r="B972" t="s">
        <v>1289</v>
      </c>
      <c r="C972" t="str">
        <f>Table1[[#This Row],[League]]&amp;Table1[[#This Row],[Team]]</f>
        <v>$150 Draft Champions Feb 06 1:00 pm Lg.3665Shake and Bake</v>
      </c>
      <c r="D972">
        <f>16-INDEX(STANDINGS_BA[],MATCH(Table1[[#This Row],[COMBINED]],STANDINGS_BA[COMBINED],0),COLUMN(STANDINGS_BA[PLACE IN LEAGUE]))</f>
        <v>4</v>
      </c>
      <c r="E972">
        <f>16-INDEX(STANDINGS_R[],MATCH(Table1[[#This Row],[COMBINED]],STANDINGS_R[COMBINED],0),COLUMN(STANDINGS_R[PLACE IN LEAGUE]))</f>
        <v>3</v>
      </c>
      <c r="F972">
        <f>16-INDEX(STANDINGS_HR[],MATCH(Table1[[#This Row],[COMBINED]],STANDINGS_HR[COMBINED],0),COLUMN(STANDINGS_HR[PLACE IN LEAGUE]))</f>
        <v>3</v>
      </c>
      <c r="G972">
        <f>16-INDEX(STANDINGS_RBI[],MATCH(Table1[[#This Row],[COMBINED]],STANDINGS_RBI[COMBINED],0),COLUMN(STANDINGS_RBI[PLACE IN LEAGUE]))</f>
        <v>4</v>
      </c>
      <c r="H972">
        <f>16-INDEX(STANDINGS_SB[],MATCH(Table1[[#This Row],[COMBINED]],STANDINGS_SB[COMBINED],0),COLUMN(STANDINGS_SB[PLACE IN LEAGUE]))</f>
        <v>14</v>
      </c>
      <c r="I972">
        <f>16-INDEX(STANDINGS_ERA[],MATCH(Table1[[#This Row],[COMBINED]],STANDINGS_ERA[COMBINED],0),COLUMN(STANDINGS_ERA[PLACE IN LEAGUE]))</f>
        <v>11</v>
      </c>
      <c r="J972">
        <f>16-INDEX(STANDINGS_WHIP[],MATCH(Table1[[#This Row],[COMBINED]],STANDINGS_WHIP[COMBINED],0),COLUMN(STANDINGS_WHIP[PLACE IN LEAGUE]))</f>
        <v>8</v>
      </c>
      <c r="K972">
        <f>16-INDEX(STANDINGS_W[],MATCH(Table1[[#This Row],[COMBINED]],STANDINGS_W[COMBINED],0),COLUMN(STANDINGS_W[PLACE IN LEAGUE]))</f>
        <v>5</v>
      </c>
      <c r="L972">
        <f>16-INDEX(STANDINGS_K[],MATCH(Table1[[#This Row],[COMBINED]],STANDINGS_K[COMBINED],0),COLUMN(STANDINGS_K[PLACE IN LEAGUE]))</f>
        <v>14</v>
      </c>
      <c r="M972">
        <f>16-INDEX(STANDINGS_SV[],MATCH(Table1[[#This Row],[COMBINED]],STANDINGS_SV[COMBINED],0),COLUMN(STANDINGS_SV[PLACE IN LEAGUE]))</f>
        <v>9</v>
      </c>
      <c r="N972">
        <f>SUM(Table1[[#This Row],[BA]:[SV]])</f>
        <v>75</v>
      </c>
      <c r="O972">
        <v>7</v>
      </c>
    </row>
    <row r="973" spans="1:15" x14ac:dyDescent="0.25">
      <c r="A973" t="s">
        <v>1290</v>
      </c>
      <c r="B973" t="s">
        <v>1289</v>
      </c>
      <c r="C973" t="str">
        <f>Table1[[#This Row],[League]]&amp;Table1[[#This Row],[Team]]</f>
        <v>$150 Draft Champions Feb 06 1:00 pm Lg.3665What Was I Thinking</v>
      </c>
      <c r="D973">
        <f>16-INDEX(STANDINGS_BA[],MATCH(Table1[[#This Row],[COMBINED]],STANDINGS_BA[COMBINED],0),COLUMN(STANDINGS_BA[PLACE IN LEAGUE]))</f>
        <v>12</v>
      </c>
      <c r="E973">
        <f>16-INDEX(STANDINGS_R[],MATCH(Table1[[#This Row],[COMBINED]],STANDINGS_R[COMBINED],0),COLUMN(STANDINGS_R[PLACE IN LEAGUE]))</f>
        <v>8</v>
      </c>
      <c r="F973">
        <f>16-INDEX(STANDINGS_HR[],MATCH(Table1[[#This Row],[COMBINED]],STANDINGS_HR[COMBINED],0),COLUMN(STANDINGS_HR[PLACE IN LEAGUE]))</f>
        <v>5</v>
      </c>
      <c r="G973">
        <f>16-INDEX(STANDINGS_RBI[],MATCH(Table1[[#This Row],[COMBINED]],STANDINGS_RBI[COMBINED],0),COLUMN(STANDINGS_RBI[PLACE IN LEAGUE]))</f>
        <v>3</v>
      </c>
      <c r="H973">
        <f>16-INDEX(STANDINGS_SB[],MATCH(Table1[[#This Row],[COMBINED]],STANDINGS_SB[COMBINED],0),COLUMN(STANDINGS_SB[PLACE IN LEAGUE]))</f>
        <v>9</v>
      </c>
      <c r="I973">
        <f>16-INDEX(STANDINGS_ERA[],MATCH(Table1[[#This Row],[COMBINED]],STANDINGS_ERA[COMBINED],0),COLUMN(STANDINGS_ERA[PLACE IN LEAGUE]))</f>
        <v>5</v>
      </c>
      <c r="J973">
        <f>16-INDEX(STANDINGS_WHIP[],MATCH(Table1[[#This Row],[COMBINED]],STANDINGS_WHIP[COMBINED],0),COLUMN(STANDINGS_WHIP[PLACE IN LEAGUE]))</f>
        <v>6</v>
      </c>
      <c r="K973">
        <f>16-INDEX(STANDINGS_W[],MATCH(Table1[[#This Row],[COMBINED]],STANDINGS_W[COMBINED],0),COLUMN(STANDINGS_W[PLACE IN LEAGUE]))</f>
        <v>6</v>
      </c>
      <c r="L973">
        <f>16-INDEX(STANDINGS_K[],MATCH(Table1[[#This Row],[COMBINED]],STANDINGS_K[COMBINED],0),COLUMN(STANDINGS_K[PLACE IN LEAGUE]))</f>
        <v>8</v>
      </c>
      <c r="M973">
        <f>16-INDEX(STANDINGS_SV[],MATCH(Table1[[#This Row],[COMBINED]],STANDINGS_SV[COMBINED],0),COLUMN(STANDINGS_SV[PLACE IN LEAGUE]))</f>
        <v>12</v>
      </c>
      <c r="N973">
        <f>SUM(Table1[[#This Row],[BA]:[SV]])</f>
        <v>74</v>
      </c>
      <c r="O973">
        <v>8</v>
      </c>
    </row>
    <row r="974" spans="1:15" x14ac:dyDescent="0.25">
      <c r="A974" t="s">
        <v>1294</v>
      </c>
      <c r="B974" t="s">
        <v>1289</v>
      </c>
      <c r="C974" t="str">
        <f>Table1[[#This Row],[League]]&amp;Table1[[#This Row],[Team]]</f>
        <v>$150 Draft Champions Feb 06 1:00 pm Lg.3665Side Baby</v>
      </c>
      <c r="D974">
        <f>16-INDEX(STANDINGS_BA[],MATCH(Table1[[#This Row],[COMBINED]],STANDINGS_BA[COMBINED],0),COLUMN(STANDINGS_BA[PLACE IN LEAGUE]))</f>
        <v>6</v>
      </c>
      <c r="E974">
        <f>16-INDEX(STANDINGS_R[],MATCH(Table1[[#This Row],[COMBINED]],STANDINGS_R[COMBINED],0),COLUMN(STANDINGS_R[PLACE IN LEAGUE]))</f>
        <v>11</v>
      </c>
      <c r="F974">
        <f>16-INDEX(STANDINGS_HR[],MATCH(Table1[[#This Row],[COMBINED]],STANDINGS_HR[COMBINED],0),COLUMN(STANDINGS_HR[PLACE IN LEAGUE]))</f>
        <v>8</v>
      </c>
      <c r="G974">
        <f>16-INDEX(STANDINGS_RBI[],MATCH(Table1[[#This Row],[COMBINED]],STANDINGS_RBI[COMBINED],0),COLUMN(STANDINGS_RBI[PLACE IN LEAGUE]))</f>
        <v>7</v>
      </c>
      <c r="H974">
        <f>16-INDEX(STANDINGS_SB[],MATCH(Table1[[#This Row],[COMBINED]],STANDINGS_SB[COMBINED],0),COLUMN(STANDINGS_SB[PLACE IN LEAGUE]))</f>
        <v>6</v>
      </c>
      <c r="I974">
        <f>16-INDEX(STANDINGS_ERA[],MATCH(Table1[[#This Row],[COMBINED]],STANDINGS_ERA[COMBINED],0),COLUMN(STANDINGS_ERA[PLACE IN LEAGUE]))</f>
        <v>8</v>
      </c>
      <c r="J974">
        <f>16-INDEX(STANDINGS_WHIP[],MATCH(Table1[[#This Row],[COMBINED]],STANDINGS_WHIP[COMBINED],0),COLUMN(STANDINGS_WHIP[PLACE IN LEAGUE]))</f>
        <v>9</v>
      </c>
      <c r="K974">
        <f>16-INDEX(STANDINGS_W[],MATCH(Table1[[#This Row],[COMBINED]],STANDINGS_W[COMBINED],0),COLUMN(STANDINGS_W[PLACE IN LEAGUE]))</f>
        <v>9</v>
      </c>
      <c r="L974">
        <f>16-INDEX(STANDINGS_K[],MATCH(Table1[[#This Row],[COMBINED]],STANDINGS_K[COMBINED],0),COLUMN(STANDINGS_K[PLACE IN LEAGUE]))</f>
        <v>3</v>
      </c>
      <c r="M974">
        <f>16-INDEX(STANDINGS_SV[],MATCH(Table1[[#This Row],[COMBINED]],STANDINGS_SV[COMBINED],0),COLUMN(STANDINGS_SV[PLACE IN LEAGUE]))</f>
        <v>4</v>
      </c>
      <c r="N974">
        <f>SUM(Table1[[#This Row],[BA]:[SV]])</f>
        <v>71</v>
      </c>
      <c r="O974">
        <v>9</v>
      </c>
    </row>
    <row r="975" spans="1:15" x14ac:dyDescent="0.25">
      <c r="A975" t="s">
        <v>172</v>
      </c>
      <c r="B975" t="s">
        <v>1289</v>
      </c>
      <c r="C975" t="str">
        <f>Table1[[#This Row],[League]]&amp;Table1[[#This Row],[Team]]</f>
        <v>$150 Draft Champions Feb 06 1:00 pm Lg.3665Wandering Wheelies</v>
      </c>
      <c r="D975">
        <f>16-INDEX(STANDINGS_BA[],MATCH(Table1[[#This Row],[COMBINED]],STANDINGS_BA[COMBINED],0),COLUMN(STANDINGS_BA[PLACE IN LEAGUE]))</f>
        <v>11</v>
      </c>
      <c r="E975">
        <f>16-INDEX(STANDINGS_R[],MATCH(Table1[[#This Row],[COMBINED]],STANDINGS_R[COMBINED],0),COLUMN(STANDINGS_R[PLACE IN LEAGUE]))</f>
        <v>7</v>
      </c>
      <c r="F975">
        <f>16-INDEX(STANDINGS_HR[],MATCH(Table1[[#This Row],[COMBINED]],STANDINGS_HR[COMBINED],0),COLUMN(STANDINGS_HR[PLACE IN LEAGUE]))</f>
        <v>6</v>
      </c>
      <c r="G975">
        <f>16-INDEX(STANDINGS_RBI[],MATCH(Table1[[#This Row],[COMBINED]],STANDINGS_RBI[COMBINED],0),COLUMN(STANDINGS_RBI[PLACE IN LEAGUE]))</f>
        <v>5</v>
      </c>
      <c r="H975">
        <f>16-INDEX(STANDINGS_SB[],MATCH(Table1[[#This Row],[COMBINED]],STANDINGS_SB[COMBINED],0),COLUMN(STANDINGS_SB[PLACE IN LEAGUE]))</f>
        <v>10</v>
      </c>
      <c r="I975">
        <f>16-INDEX(STANDINGS_ERA[],MATCH(Table1[[#This Row],[COMBINED]],STANDINGS_ERA[COMBINED],0),COLUMN(STANDINGS_ERA[PLACE IN LEAGUE]))</f>
        <v>3</v>
      </c>
      <c r="J975">
        <f>16-INDEX(STANDINGS_WHIP[],MATCH(Table1[[#This Row],[COMBINED]],STANDINGS_WHIP[COMBINED],0),COLUMN(STANDINGS_WHIP[PLACE IN LEAGUE]))</f>
        <v>3</v>
      </c>
      <c r="K975">
        <f>16-INDEX(STANDINGS_W[],MATCH(Table1[[#This Row],[COMBINED]],STANDINGS_W[COMBINED],0),COLUMN(STANDINGS_W[PLACE IN LEAGUE]))</f>
        <v>10</v>
      </c>
      <c r="L975">
        <f>16-INDEX(STANDINGS_K[],MATCH(Table1[[#This Row],[COMBINED]],STANDINGS_K[COMBINED],0),COLUMN(STANDINGS_K[PLACE IN LEAGUE]))</f>
        <v>10</v>
      </c>
      <c r="M975">
        <f>16-INDEX(STANDINGS_SV[],MATCH(Table1[[#This Row],[COMBINED]],STANDINGS_SV[COMBINED],0),COLUMN(STANDINGS_SV[PLACE IN LEAGUE]))</f>
        <v>3</v>
      </c>
      <c r="N975">
        <f>SUM(Table1[[#This Row],[BA]:[SV]])</f>
        <v>68</v>
      </c>
      <c r="O975">
        <v>10</v>
      </c>
    </row>
    <row r="976" spans="1:15" x14ac:dyDescent="0.25">
      <c r="A976" t="s">
        <v>1288</v>
      </c>
      <c r="B976" t="s">
        <v>1289</v>
      </c>
      <c r="C976" t="str">
        <f>Table1[[#This Row],[League]]&amp;Table1[[#This Row],[Team]]</f>
        <v>$150 Draft Champions Feb 06 1:00 pm Lg.3665Peculiar Features</v>
      </c>
      <c r="D976">
        <f>16-INDEX(STANDINGS_BA[],MATCH(Table1[[#This Row],[COMBINED]],STANDINGS_BA[COMBINED],0),COLUMN(STANDINGS_BA[PLACE IN LEAGUE]))</f>
        <v>15</v>
      </c>
      <c r="E976">
        <f>16-INDEX(STANDINGS_R[],MATCH(Table1[[#This Row],[COMBINED]],STANDINGS_R[COMBINED],0),COLUMN(STANDINGS_R[PLACE IN LEAGUE]))</f>
        <v>6</v>
      </c>
      <c r="F976">
        <f>16-INDEX(STANDINGS_HR[],MATCH(Table1[[#This Row],[COMBINED]],STANDINGS_HR[COMBINED],0),COLUMN(STANDINGS_HR[PLACE IN LEAGUE]))</f>
        <v>2</v>
      </c>
      <c r="G976">
        <f>16-INDEX(STANDINGS_RBI[],MATCH(Table1[[#This Row],[COMBINED]],STANDINGS_RBI[COMBINED],0),COLUMN(STANDINGS_RBI[PLACE IN LEAGUE]))</f>
        <v>13</v>
      </c>
      <c r="H976">
        <f>16-INDEX(STANDINGS_SB[],MATCH(Table1[[#This Row],[COMBINED]],STANDINGS_SB[COMBINED],0),COLUMN(STANDINGS_SB[PLACE IN LEAGUE]))</f>
        <v>11</v>
      </c>
      <c r="I976">
        <f>16-INDEX(STANDINGS_ERA[],MATCH(Table1[[#This Row],[COMBINED]],STANDINGS_ERA[COMBINED],0),COLUMN(STANDINGS_ERA[PLACE IN LEAGUE]))</f>
        <v>2</v>
      </c>
      <c r="J976">
        <f>16-INDEX(STANDINGS_WHIP[],MATCH(Table1[[#This Row],[COMBINED]],STANDINGS_WHIP[COMBINED],0),COLUMN(STANDINGS_WHIP[PLACE IN LEAGUE]))</f>
        <v>2</v>
      </c>
      <c r="K976">
        <f>16-INDEX(STANDINGS_W[],MATCH(Table1[[#This Row],[COMBINED]],STANDINGS_W[COMBINED],0),COLUMN(STANDINGS_W[PLACE IN LEAGUE]))</f>
        <v>2</v>
      </c>
      <c r="L976">
        <f>16-INDEX(STANDINGS_K[],MATCH(Table1[[#This Row],[COMBINED]],STANDINGS_K[COMBINED],0),COLUMN(STANDINGS_K[PLACE IN LEAGUE]))</f>
        <v>2</v>
      </c>
      <c r="M976">
        <f>16-INDEX(STANDINGS_SV[],MATCH(Table1[[#This Row],[COMBINED]],STANDINGS_SV[COMBINED],0),COLUMN(STANDINGS_SV[PLACE IN LEAGUE]))</f>
        <v>10</v>
      </c>
      <c r="N976">
        <f>SUM(Table1[[#This Row],[BA]:[SV]])</f>
        <v>65</v>
      </c>
      <c r="O976">
        <v>11</v>
      </c>
    </row>
    <row r="977" spans="1:15" x14ac:dyDescent="0.25">
      <c r="A977" t="s">
        <v>196</v>
      </c>
      <c r="B977" t="s">
        <v>1289</v>
      </c>
      <c r="C977" t="str">
        <f>Table1[[#This Row],[League]]&amp;Table1[[#This Row],[Team]]</f>
        <v>$150 Draft Champions Feb 06 1:00 pm Lg.3665Speed Kills</v>
      </c>
      <c r="D977">
        <f>16-INDEX(STANDINGS_BA[],MATCH(Table1[[#This Row],[COMBINED]],STANDINGS_BA[COMBINED],0),COLUMN(STANDINGS_BA[PLACE IN LEAGUE]))</f>
        <v>5</v>
      </c>
      <c r="E977">
        <f>16-INDEX(STANDINGS_R[],MATCH(Table1[[#This Row],[COMBINED]],STANDINGS_R[COMBINED],0),COLUMN(STANDINGS_R[PLACE IN LEAGUE]))</f>
        <v>2</v>
      </c>
      <c r="F977">
        <f>16-INDEX(STANDINGS_HR[],MATCH(Table1[[#This Row],[COMBINED]],STANDINGS_HR[COMBINED],0),COLUMN(STANDINGS_HR[PLACE IN LEAGUE]))</f>
        <v>1</v>
      </c>
      <c r="G977">
        <f>16-INDEX(STANDINGS_RBI[],MATCH(Table1[[#This Row],[COMBINED]],STANDINGS_RBI[COMBINED],0),COLUMN(STANDINGS_RBI[PLACE IN LEAGUE]))</f>
        <v>1</v>
      </c>
      <c r="H977">
        <f>16-INDEX(STANDINGS_SB[],MATCH(Table1[[#This Row],[COMBINED]],STANDINGS_SB[COMBINED],0),COLUMN(STANDINGS_SB[PLACE IN LEAGUE]))</f>
        <v>8</v>
      </c>
      <c r="I977">
        <f>16-INDEX(STANDINGS_ERA[],MATCH(Table1[[#This Row],[COMBINED]],STANDINGS_ERA[COMBINED],0),COLUMN(STANDINGS_ERA[PLACE IN LEAGUE]))</f>
        <v>7</v>
      </c>
      <c r="J977">
        <f>16-INDEX(STANDINGS_WHIP[],MATCH(Table1[[#This Row],[COMBINED]],STANDINGS_WHIP[COMBINED],0),COLUMN(STANDINGS_WHIP[PLACE IN LEAGUE]))</f>
        <v>7</v>
      </c>
      <c r="K977">
        <f>16-INDEX(STANDINGS_W[],MATCH(Table1[[#This Row],[COMBINED]],STANDINGS_W[COMBINED],0),COLUMN(STANDINGS_W[PLACE IN LEAGUE]))</f>
        <v>7</v>
      </c>
      <c r="L977">
        <f>16-INDEX(STANDINGS_K[],MATCH(Table1[[#This Row],[COMBINED]],STANDINGS_K[COMBINED],0),COLUMN(STANDINGS_K[PLACE IN LEAGUE]))</f>
        <v>9</v>
      </c>
      <c r="M977">
        <f>16-INDEX(STANDINGS_SV[],MATCH(Table1[[#This Row],[COMBINED]],STANDINGS_SV[COMBINED],0),COLUMN(STANDINGS_SV[PLACE IN LEAGUE]))</f>
        <v>13</v>
      </c>
      <c r="N977">
        <f>SUM(Table1[[#This Row],[BA]:[SV]])</f>
        <v>60</v>
      </c>
      <c r="O977">
        <v>12</v>
      </c>
    </row>
    <row r="978" spans="1:15" x14ac:dyDescent="0.25">
      <c r="A978" t="s">
        <v>484</v>
      </c>
      <c r="B978" t="s">
        <v>1289</v>
      </c>
      <c r="C978" t="str">
        <f>Table1[[#This Row],[League]]&amp;Table1[[#This Row],[Team]]</f>
        <v>$150 Draft Champions Feb 06 1:00 pm Lg.3665Birdsnterps</v>
      </c>
      <c r="D978">
        <f>16-INDEX(STANDINGS_BA[],MATCH(Table1[[#This Row],[COMBINED]],STANDINGS_BA[COMBINED],0),COLUMN(STANDINGS_BA[PLACE IN LEAGUE]))</f>
        <v>1</v>
      </c>
      <c r="E978">
        <f>16-INDEX(STANDINGS_R[],MATCH(Table1[[#This Row],[COMBINED]],STANDINGS_R[COMBINED],0),COLUMN(STANDINGS_R[PLACE IN LEAGUE]))</f>
        <v>10</v>
      </c>
      <c r="F978">
        <f>16-INDEX(STANDINGS_HR[],MATCH(Table1[[#This Row],[COMBINED]],STANDINGS_HR[COMBINED],0),COLUMN(STANDINGS_HR[PLACE IN LEAGUE]))</f>
        <v>14</v>
      </c>
      <c r="G978">
        <f>16-INDEX(STANDINGS_RBI[],MATCH(Table1[[#This Row],[COMBINED]],STANDINGS_RBI[COMBINED],0),COLUMN(STANDINGS_RBI[PLACE IN LEAGUE]))</f>
        <v>6</v>
      </c>
      <c r="H978">
        <f>16-INDEX(STANDINGS_SB[],MATCH(Table1[[#This Row],[COMBINED]],STANDINGS_SB[COMBINED],0),COLUMN(STANDINGS_SB[PLACE IN LEAGUE]))</f>
        <v>4</v>
      </c>
      <c r="I978">
        <f>16-INDEX(STANDINGS_ERA[],MATCH(Table1[[#This Row],[COMBINED]],STANDINGS_ERA[COMBINED],0),COLUMN(STANDINGS_ERA[PLACE IN LEAGUE]))</f>
        <v>4</v>
      </c>
      <c r="J978">
        <f>16-INDEX(STANDINGS_WHIP[],MATCH(Table1[[#This Row],[COMBINED]],STANDINGS_WHIP[COMBINED],0),COLUMN(STANDINGS_WHIP[PLACE IN LEAGUE]))</f>
        <v>4</v>
      </c>
      <c r="K978">
        <f>16-INDEX(STANDINGS_W[],MATCH(Table1[[#This Row],[COMBINED]],STANDINGS_W[COMBINED],0),COLUMN(STANDINGS_W[PLACE IN LEAGUE]))</f>
        <v>4</v>
      </c>
      <c r="L978">
        <f>16-INDEX(STANDINGS_K[],MATCH(Table1[[#This Row],[COMBINED]],STANDINGS_K[COMBINED],0),COLUMN(STANDINGS_K[PLACE IN LEAGUE]))</f>
        <v>6</v>
      </c>
      <c r="M978">
        <f>16-INDEX(STANDINGS_SV[],MATCH(Table1[[#This Row],[COMBINED]],STANDINGS_SV[COMBINED],0),COLUMN(STANDINGS_SV[PLACE IN LEAGUE]))</f>
        <v>7</v>
      </c>
      <c r="N978">
        <f>SUM(Table1[[#This Row],[BA]:[SV]])</f>
        <v>60</v>
      </c>
      <c r="O978">
        <v>13</v>
      </c>
    </row>
    <row r="979" spans="1:15" x14ac:dyDescent="0.25">
      <c r="A979" t="s">
        <v>1296</v>
      </c>
      <c r="B979" t="s">
        <v>1289</v>
      </c>
      <c r="C979" t="str">
        <f>Table1[[#This Row],[League]]&amp;Table1[[#This Row],[Team]]</f>
        <v>$150 Draft Champions Feb 06 1:00 pm Lg.3665N. Correan Nukes</v>
      </c>
      <c r="D979">
        <f>16-INDEX(STANDINGS_BA[],MATCH(Table1[[#This Row],[COMBINED]],STANDINGS_BA[COMBINED],0),COLUMN(STANDINGS_BA[PLACE IN LEAGUE]))</f>
        <v>3</v>
      </c>
      <c r="E979">
        <f>16-INDEX(STANDINGS_R[],MATCH(Table1[[#This Row],[COMBINED]],STANDINGS_R[COMBINED],0),COLUMN(STANDINGS_R[PLACE IN LEAGUE]))</f>
        <v>4</v>
      </c>
      <c r="F979">
        <f>16-INDEX(STANDINGS_HR[],MATCH(Table1[[#This Row],[COMBINED]],STANDINGS_HR[COMBINED],0),COLUMN(STANDINGS_HR[PLACE IN LEAGUE]))</f>
        <v>10</v>
      </c>
      <c r="G979">
        <f>16-INDEX(STANDINGS_RBI[],MATCH(Table1[[#This Row],[COMBINED]],STANDINGS_RBI[COMBINED],0),COLUMN(STANDINGS_RBI[PLACE IN LEAGUE]))</f>
        <v>8</v>
      </c>
      <c r="H979">
        <f>16-INDEX(STANDINGS_SB[],MATCH(Table1[[#This Row],[COMBINED]],STANDINGS_SB[COMBINED],0),COLUMN(STANDINGS_SB[PLACE IN LEAGUE]))</f>
        <v>1</v>
      </c>
      <c r="I979">
        <f>16-INDEX(STANDINGS_ERA[],MATCH(Table1[[#This Row],[COMBINED]],STANDINGS_ERA[COMBINED],0),COLUMN(STANDINGS_ERA[PLACE IN LEAGUE]))</f>
        <v>6</v>
      </c>
      <c r="J979">
        <f>16-INDEX(STANDINGS_WHIP[],MATCH(Table1[[#This Row],[COMBINED]],STANDINGS_WHIP[COMBINED],0),COLUMN(STANDINGS_WHIP[PLACE IN LEAGUE]))</f>
        <v>5</v>
      </c>
      <c r="K979">
        <f>16-INDEX(STANDINGS_W[],MATCH(Table1[[#This Row],[COMBINED]],STANDINGS_W[COMBINED],0),COLUMN(STANDINGS_W[PLACE IN LEAGUE]))</f>
        <v>3</v>
      </c>
      <c r="L979">
        <f>16-INDEX(STANDINGS_K[],MATCH(Table1[[#This Row],[COMBINED]],STANDINGS_K[COMBINED],0),COLUMN(STANDINGS_K[PLACE IN LEAGUE]))</f>
        <v>4</v>
      </c>
      <c r="M979">
        <f>16-INDEX(STANDINGS_SV[],MATCH(Table1[[#This Row],[COMBINED]],STANDINGS_SV[COMBINED],0),COLUMN(STANDINGS_SV[PLACE IN LEAGUE]))</f>
        <v>5</v>
      </c>
      <c r="N979">
        <f>SUM(Table1[[#This Row],[BA]:[SV]])</f>
        <v>49</v>
      </c>
      <c r="O979">
        <v>14</v>
      </c>
    </row>
    <row r="980" spans="1:15" x14ac:dyDescent="0.25">
      <c r="A980" t="s">
        <v>1297</v>
      </c>
      <c r="B980" t="s">
        <v>1289</v>
      </c>
      <c r="C980" t="str">
        <f>Table1[[#This Row],[League]]&amp;Table1[[#This Row],[Team]]</f>
        <v>$150 Draft Champions Feb 06 1:00 pm Lg.3665Beasts of da Bay</v>
      </c>
      <c r="D980">
        <f>16-INDEX(STANDINGS_BA[],MATCH(Table1[[#This Row],[COMBINED]],STANDINGS_BA[COMBINED],0),COLUMN(STANDINGS_BA[PLACE IN LEAGUE]))</f>
        <v>2</v>
      </c>
      <c r="E980">
        <f>16-INDEX(STANDINGS_R[],MATCH(Table1[[#This Row],[COMBINED]],STANDINGS_R[COMBINED],0),COLUMN(STANDINGS_R[PLACE IN LEAGUE]))</f>
        <v>5</v>
      </c>
      <c r="F980">
        <f>16-INDEX(STANDINGS_HR[],MATCH(Table1[[#This Row],[COMBINED]],STANDINGS_HR[COMBINED],0),COLUMN(STANDINGS_HR[PLACE IN LEAGUE]))</f>
        <v>7</v>
      </c>
      <c r="G980">
        <f>16-INDEX(STANDINGS_RBI[],MATCH(Table1[[#This Row],[COMBINED]],STANDINGS_RBI[COMBINED],0),COLUMN(STANDINGS_RBI[PLACE IN LEAGUE]))</f>
        <v>9</v>
      </c>
      <c r="H980">
        <f>16-INDEX(STANDINGS_SB[],MATCH(Table1[[#This Row],[COMBINED]],STANDINGS_SB[COMBINED],0),COLUMN(STANDINGS_SB[PLACE IN LEAGUE]))</f>
        <v>5</v>
      </c>
      <c r="I980">
        <f>16-INDEX(STANDINGS_ERA[],MATCH(Table1[[#This Row],[COMBINED]],STANDINGS_ERA[COMBINED],0),COLUMN(STANDINGS_ERA[PLACE IN LEAGUE]))</f>
        <v>1</v>
      </c>
      <c r="J980">
        <f>16-INDEX(STANDINGS_WHIP[],MATCH(Table1[[#This Row],[COMBINED]],STANDINGS_WHIP[COMBINED],0),COLUMN(STANDINGS_WHIP[PLACE IN LEAGUE]))</f>
        <v>1</v>
      </c>
      <c r="K980">
        <f>16-INDEX(STANDINGS_W[],MATCH(Table1[[#This Row],[COMBINED]],STANDINGS_W[COMBINED],0),COLUMN(STANDINGS_W[PLACE IN LEAGUE]))</f>
        <v>1</v>
      </c>
      <c r="L980">
        <f>16-INDEX(STANDINGS_K[],MATCH(Table1[[#This Row],[COMBINED]],STANDINGS_K[COMBINED],0),COLUMN(STANDINGS_K[PLACE IN LEAGUE]))</f>
        <v>1</v>
      </c>
      <c r="M980">
        <f>16-INDEX(STANDINGS_SV[],MATCH(Table1[[#This Row],[COMBINED]],STANDINGS_SV[COMBINED],0),COLUMN(STANDINGS_SV[PLACE IN LEAGUE]))</f>
        <v>6</v>
      </c>
      <c r="N980">
        <f>SUM(Table1[[#This Row],[BA]:[SV]])</f>
        <v>38</v>
      </c>
      <c r="O980">
        <v>15</v>
      </c>
    </row>
    <row r="981" spans="1:15" x14ac:dyDescent="0.25">
      <c r="A981" t="s">
        <v>1302</v>
      </c>
      <c r="B981" t="s">
        <v>1299</v>
      </c>
      <c r="C981" t="str">
        <f>Table1[[#This Row],[League]]&amp;Table1[[#This Row],[Team]]</f>
        <v>$150 Draft Champions Feb 07 1:00 pm Lg.3668Black Star Don</v>
      </c>
      <c r="D981">
        <f>16-INDEX(STANDINGS_BA[],MATCH(Table1[[#This Row],[COMBINED]],STANDINGS_BA[COMBINED],0),COLUMN(STANDINGS_BA[PLACE IN LEAGUE]))</f>
        <v>12</v>
      </c>
      <c r="E981">
        <f>16-INDEX(STANDINGS_R[],MATCH(Table1[[#This Row],[COMBINED]],STANDINGS_R[COMBINED],0),COLUMN(STANDINGS_R[PLACE IN LEAGUE]))</f>
        <v>15</v>
      </c>
      <c r="F981">
        <f>16-INDEX(STANDINGS_HR[],MATCH(Table1[[#This Row],[COMBINED]],STANDINGS_HR[COMBINED],0),COLUMN(STANDINGS_HR[PLACE IN LEAGUE]))</f>
        <v>14</v>
      </c>
      <c r="G981">
        <f>16-INDEX(STANDINGS_RBI[],MATCH(Table1[[#This Row],[COMBINED]],STANDINGS_RBI[COMBINED],0),COLUMN(STANDINGS_RBI[PLACE IN LEAGUE]))</f>
        <v>12</v>
      </c>
      <c r="H981">
        <f>16-INDEX(STANDINGS_SB[],MATCH(Table1[[#This Row],[COMBINED]],STANDINGS_SB[COMBINED],0),COLUMN(STANDINGS_SB[PLACE IN LEAGUE]))</f>
        <v>15</v>
      </c>
      <c r="I981">
        <f>16-INDEX(STANDINGS_ERA[],MATCH(Table1[[#This Row],[COMBINED]],STANDINGS_ERA[COMBINED],0),COLUMN(STANDINGS_ERA[PLACE IN LEAGUE]))</f>
        <v>8</v>
      </c>
      <c r="J981">
        <f>16-INDEX(STANDINGS_WHIP[],MATCH(Table1[[#This Row],[COMBINED]],STANDINGS_WHIP[COMBINED],0),COLUMN(STANDINGS_WHIP[PLACE IN LEAGUE]))</f>
        <v>10</v>
      </c>
      <c r="K981">
        <f>16-INDEX(STANDINGS_W[],MATCH(Table1[[#This Row],[COMBINED]],STANDINGS_W[COMBINED],0),COLUMN(STANDINGS_W[PLACE IN LEAGUE]))</f>
        <v>10</v>
      </c>
      <c r="L981">
        <f>16-INDEX(STANDINGS_K[],MATCH(Table1[[#This Row],[COMBINED]],STANDINGS_K[COMBINED],0),COLUMN(STANDINGS_K[PLACE IN LEAGUE]))</f>
        <v>10</v>
      </c>
      <c r="M981">
        <f>16-INDEX(STANDINGS_SV[],MATCH(Table1[[#This Row],[COMBINED]],STANDINGS_SV[COMBINED],0),COLUMN(STANDINGS_SV[PLACE IN LEAGUE]))</f>
        <v>11</v>
      </c>
      <c r="N981">
        <f>SUM(Table1[[#This Row],[BA]:[SV]])</f>
        <v>117</v>
      </c>
      <c r="O981">
        <v>1</v>
      </c>
    </row>
    <row r="982" spans="1:15" x14ac:dyDescent="0.25">
      <c r="A982" t="s">
        <v>1298</v>
      </c>
      <c r="B982" t="s">
        <v>1299</v>
      </c>
      <c r="C982" t="str">
        <f>Table1[[#This Row],[League]]&amp;Table1[[#This Row],[Team]]</f>
        <v>$150 Draft Champions Feb 07 1:00 pm Lg.3668Team Winhold</v>
      </c>
      <c r="D982">
        <f>16-INDEX(STANDINGS_BA[],MATCH(Table1[[#This Row],[COMBINED]],STANDINGS_BA[COMBINED],0),COLUMN(STANDINGS_BA[PLACE IN LEAGUE]))</f>
        <v>15</v>
      </c>
      <c r="E982">
        <f>16-INDEX(STANDINGS_R[],MATCH(Table1[[#This Row],[COMBINED]],STANDINGS_R[COMBINED],0),COLUMN(STANDINGS_R[PLACE IN LEAGUE]))</f>
        <v>14</v>
      </c>
      <c r="F982">
        <f>16-INDEX(STANDINGS_HR[],MATCH(Table1[[#This Row],[COMBINED]],STANDINGS_HR[COMBINED],0),COLUMN(STANDINGS_HR[PLACE IN LEAGUE]))</f>
        <v>11</v>
      </c>
      <c r="G982">
        <f>16-INDEX(STANDINGS_RBI[],MATCH(Table1[[#This Row],[COMBINED]],STANDINGS_RBI[COMBINED],0),COLUMN(STANDINGS_RBI[PLACE IN LEAGUE]))</f>
        <v>15</v>
      </c>
      <c r="H982">
        <f>16-INDEX(STANDINGS_SB[],MATCH(Table1[[#This Row],[COMBINED]],STANDINGS_SB[COMBINED],0),COLUMN(STANDINGS_SB[PLACE IN LEAGUE]))</f>
        <v>8</v>
      </c>
      <c r="I982">
        <f>16-INDEX(STANDINGS_ERA[],MATCH(Table1[[#This Row],[COMBINED]],STANDINGS_ERA[COMBINED],0),COLUMN(STANDINGS_ERA[PLACE IN LEAGUE]))</f>
        <v>11</v>
      </c>
      <c r="J982">
        <f>16-INDEX(STANDINGS_WHIP[],MATCH(Table1[[#This Row],[COMBINED]],STANDINGS_WHIP[COMBINED],0),COLUMN(STANDINGS_WHIP[PLACE IN LEAGUE]))</f>
        <v>9</v>
      </c>
      <c r="K982">
        <f>16-INDEX(STANDINGS_W[],MATCH(Table1[[#This Row],[COMBINED]],STANDINGS_W[COMBINED],0),COLUMN(STANDINGS_W[PLACE IN LEAGUE]))</f>
        <v>11</v>
      </c>
      <c r="L982">
        <f>16-INDEX(STANDINGS_K[],MATCH(Table1[[#This Row],[COMBINED]],STANDINGS_K[COMBINED],0),COLUMN(STANDINGS_K[PLACE IN LEAGUE]))</f>
        <v>11</v>
      </c>
      <c r="M982">
        <f>16-INDEX(STANDINGS_SV[],MATCH(Table1[[#This Row],[COMBINED]],STANDINGS_SV[COMBINED],0),COLUMN(STANDINGS_SV[PLACE IN LEAGUE]))</f>
        <v>7</v>
      </c>
      <c r="N982">
        <f>SUM(Table1[[#This Row],[BA]:[SV]])</f>
        <v>112</v>
      </c>
      <c r="O982">
        <v>2</v>
      </c>
    </row>
    <row r="983" spans="1:15" x14ac:dyDescent="0.25">
      <c r="A983" t="s">
        <v>1304</v>
      </c>
      <c r="B983" t="s">
        <v>1299</v>
      </c>
      <c r="C983" t="str">
        <f>Table1[[#This Row],[League]]&amp;Table1[[#This Row],[Team]]</f>
        <v>$150 Draft Champions Feb 07 1:00 pm Lg.3668Dead Red</v>
      </c>
      <c r="D983">
        <f>16-INDEX(STANDINGS_BA[],MATCH(Table1[[#This Row],[COMBINED]],STANDINGS_BA[COMBINED],0),COLUMN(STANDINGS_BA[PLACE IN LEAGUE]))</f>
        <v>10</v>
      </c>
      <c r="E983">
        <f>16-INDEX(STANDINGS_R[],MATCH(Table1[[#This Row],[COMBINED]],STANDINGS_R[COMBINED],0),COLUMN(STANDINGS_R[PLACE IN LEAGUE]))</f>
        <v>10</v>
      </c>
      <c r="F983">
        <f>16-INDEX(STANDINGS_HR[],MATCH(Table1[[#This Row],[COMBINED]],STANDINGS_HR[COMBINED],0),COLUMN(STANDINGS_HR[PLACE IN LEAGUE]))</f>
        <v>12</v>
      </c>
      <c r="G983">
        <f>16-INDEX(STANDINGS_RBI[],MATCH(Table1[[#This Row],[COMBINED]],STANDINGS_RBI[COMBINED],0),COLUMN(STANDINGS_RBI[PLACE IN LEAGUE]))</f>
        <v>11</v>
      </c>
      <c r="H983">
        <f>16-INDEX(STANDINGS_SB[],MATCH(Table1[[#This Row],[COMBINED]],STANDINGS_SB[COMBINED],0),COLUMN(STANDINGS_SB[PLACE IN LEAGUE]))</f>
        <v>13</v>
      </c>
      <c r="I983">
        <f>16-INDEX(STANDINGS_ERA[],MATCH(Table1[[#This Row],[COMBINED]],STANDINGS_ERA[COMBINED],0),COLUMN(STANDINGS_ERA[PLACE IN LEAGUE]))</f>
        <v>12</v>
      </c>
      <c r="J983">
        <f>16-INDEX(STANDINGS_WHIP[],MATCH(Table1[[#This Row],[COMBINED]],STANDINGS_WHIP[COMBINED],0),COLUMN(STANDINGS_WHIP[PLACE IN LEAGUE]))</f>
        <v>5</v>
      </c>
      <c r="K983">
        <f>16-INDEX(STANDINGS_W[],MATCH(Table1[[#This Row],[COMBINED]],STANDINGS_W[COMBINED],0),COLUMN(STANDINGS_W[PLACE IN LEAGUE]))</f>
        <v>12</v>
      </c>
      <c r="L983">
        <f>16-INDEX(STANDINGS_K[],MATCH(Table1[[#This Row],[COMBINED]],STANDINGS_K[COMBINED],0),COLUMN(STANDINGS_K[PLACE IN LEAGUE]))</f>
        <v>13</v>
      </c>
      <c r="M983">
        <f>16-INDEX(STANDINGS_SV[],MATCH(Table1[[#This Row],[COMBINED]],STANDINGS_SV[COMBINED],0),COLUMN(STANDINGS_SV[PLACE IN LEAGUE]))</f>
        <v>14</v>
      </c>
      <c r="N983">
        <f>SUM(Table1[[#This Row],[BA]:[SV]])</f>
        <v>112</v>
      </c>
      <c r="O983">
        <v>3</v>
      </c>
    </row>
    <row r="984" spans="1:15" x14ac:dyDescent="0.25">
      <c r="A984" t="s">
        <v>1307</v>
      </c>
      <c r="B984" t="s">
        <v>1299</v>
      </c>
      <c r="C984" t="str">
        <f>Table1[[#This Row],[League]]&amp;Table1[[#This Row],[Team]]</f>
        <v>$150 Draft Champions Feb 07 1:00 pm Lg.3668Team LeValley 5</v>
      </c>
      <c r="D984">
        <f>16-INDEX(STANDINGS_BA[],MATCH(Table1[[#This Row],[COMBINED]],STANDINGS_BA[COMBINED],0),COLUMN(STANDINGS_BA[PLACE IN LEAGUE]))</f>
        <v>7</v>
      </c>
      <c r="E984">
        <f>16-INDEX(STANDINGS_R[],MATCH(Table1[[#This Row],[COMBINED]],STANDINGS_R[COMBINED],0),COLUMN(STANDINGS_R[PLACE IN LEAGUE]))</f>
        <v>11</v>
      </c>
      <c r="F984">
        <f>16-INDEX(STANDINGS_HR[],MATCH(Table1[[#This Row],[COMBINED]],STANDINGS_HR[COMBINED],0),COLUMN(STANDINGS_HR[PLACE IN LEAGUE]))</f>
        <v>15</v>
      </c>
      <c r="G984">
        <f>16-INDEX(STANDINGS_RBI[],MATCH(Table1[[#This Row],[COMBINED]],STANDINGS_RBI[COMBINED],0),COLUMN(STANDINGS_RBI[PLACE IN LEAGUE]))</f>
        <v>14</v>
      </c>
      <c r="H984">
        <f>16-INDEX(STANDINGS_SB[],MATCH(Table1[[#This Row],[COMBINED]],STANDINGS_SB[COMBINED],0),COLUMN(STANDINGS_SB[PLACE IN LEAGUE]))</f>
        <v>12</v>
      </c>
      <c r="I984">
        <f>16-INDEX(STANDINGS_ERA[],MATCH(Table1[[#This Row],[COMBINED]],STANDINGS_ERA[COMBINED],0),COLUMN(STANDINGS_ERA[PLACE IN LEAGUE]))</f>
        <v>15</v>
      </c>
      <c r="J984">
        <f>16-INDEX(STANDINGS_WHIP[],MATCH(Table1[[#This Row],[COMBINED]],STANDINGS_WHIP[COMBINED],0),COLUMN(STANDINGS_WHIP[PLACE IN LEAGUE]))</f>
        <v>12</v>
      </c>
      <c r="K984">
        <f>16-INDEX(STANDINGS_W[],MATCH(Table1[[#This Row],[COMBINED]],STANDINGS_W[COMBINED],0),COLUMN(STANDINGS_W[PLACE IN LEAGUE]))</f>
        <v>5</v>
      </c>
      <c r="L984">
        <f>16-INDEX(STANDINGS_K[],MATCH(Table1[[#This Row],[COMBINED]],STANDINGS_K[COMBINED],0),COLUMN(STANDINGS_K[PLACE IN LEAGUE]))</f>
        <v>6</v>
      </c>
      <c r="M984">
        <f>16-INDEX(STANDINGS_SV[],MATCH(Table1[[#This Row],[COMBINED]],STANDINGS_SV[COMBINED],0),COLUMN(STANDINGS_SV[PLACE IN LEAGUE]))</f>
        <v>13</v>
      </c>
      <c r="N984">
        <f>SUM(Table1[[#This Row],[BA]:[SV]])</f>
        <v>110</v>
      </c>
      <c r="O984">
        <v>4</v>
      </c>
    </row>
    <row r="985" spans="1:15" x14ac:dyDescent="0.25">
      <c r="A985" t="s">
        <v>1300</v>
      </c>
      <c r="B985" t="s">
        <v>1299</v>
      </c>
      <c r="C985" t="str">
        <f>Table1[[#This Row],[League]]&amp;Table1[[#This Row],[Team]]</f>
        <v>$150 Draft Champions Feb 07 1:00 pm Lg.3668Dirka Dirka Dinger</v>
      </c>
      <c r="D985">
        <f>16-INDEX(STANDINGS_BA[],MATCH(Table1[[#This Row],[COMBINED]],STANDINGS_BA[COMBINED],0),COLUMN(STANDINGS_BA[PLACE IN LEAGUE]))</f>
        <v>14</v>
      </c>
      <c r="E985">
        <f>16-INDEX(STANDINGS_R[],MATCH(Table1[[#This Row],[COMBINED]],STANDINGS_R[COMBINED],0),COLUMN(STANDINGS_R[PLACE IN LEAGUE]))</f>
        <v>6</v>
      </c>
      <c r="F985">
        <f>16-INDEX(STANDINGS_HR[],MATCH(Table1[[#This Row],[COMBINED]],STANDINGS_HR[COMBINED],0),COLUMN(STANDINGS_HR[PLACE IN LEAGUE]))</f>
        <v>6</v>
      </c>
      <c r="G985">
        <f>16-INDEX(STANDINGS_RBI[],MATCH(Table1[[#This Row],[COMBINED]],STANDINGS_RBI[COMBINED],0),COLUMN(STANDINGS_RBI[PLACE IN LEAGUE]))</f>
        <v>9</v>
      </c>
      <c r="H985">
        <f>16-INDEX(STANDINGS_SB[],MATCH(Table1[[#This Row],[COMBINED]],STANDINGS_SB[COMBINED],0),COLUMN(STANDINGS_SB[PLACE IN LEAGUE]))</f>
        <v>6</v>
      </c>
      <c r="I985">
        <f>16-INDEX(STANDINGS_ERA[],MATCH(Table1[[#This Row],[COMBINED]],STANDINGS_ERA[COMBINED],0),COLUMN(STANDINGS_ERA[PLACE IN LEAGUE]))</f>
        <v>10</v>
      </c>
      <c r="J985">
        <f>16-INDEX(STANDINGS_WHIP[],MATCH(Table1[[#This Row],[COMBINED]],STANDINGS_WHIP[COMBINED],0),COLUMN(STANDINGS_WHIP[PLACE IN LEAGUE]))</f>
        <v>15</v>
      </c>
      <c r="K985">
        <f>16-INDEX(STANDINGS_W[],MATCH(Table1[[#This Row],[COMBINED]],STANDINGS_W[COMBINED],0),COLUMN(STANDINGS_W[PLACE IN LEAGUE]))</f>
        <v>9</v>
      </c>
      <c r="L985">
        <f>16-INDEX(STANDINGS_K[],MATCH(Table1[[#This Row],[COMBINED]],STANDINGS_K[COMBINED],0),COLUMN(STANDINGS_K[PLACE IN LEAGUE]))</f>
        <v>14</v>
      </c>
      <c r="M985">
        <f>16-INDEX(STANDINGS_SV[],MATCH(Table1[[#This Row],[COMBINED]],STANDINGS_SV[COMBINED],0),COLUMN(STANDINGS_SV[PLACE IN LEAGUE]))</f>
        <v>3</v>
      </c>
      <c r="N985">
        <f>SUM(Table1[[#This Row],[BA]:[SV]])</f>
        <v>92</v>
      </c>
      <c r="O985">
        <v>5</v>
      </c>
    </row>
    <row r="986" spans="1:15" x14ac:dyDescent="0.25">
      <c r="A986" t="s">
        <v>1303</v>
      </c>
      <c r="B986" t="s">
        <v>1299</v>
      </c>
      <c r="C986" t="str">
        <f>Table1[[#This Row],[League]]&amp;Table1[[#This Row],[Team]]</f>
        <v>$150 Draft Champions Feb 07 1:00 pm Lg.3668Tom Selleck's Moustache</v>
      </c>
      <c r="D986">
        <f>16-INDEX(STANDINGS_BA[],MATCH(Table1[[#This Row],[COMBINED]],STANDINGS_BA[COMBINED],0),COLUMN(STANDINGS_BA[PLACE IN LEAGUE]))</f>
        <v>11</v>
      </c>
      <c r="E986">
        <f>16-INDEX(STANDINGS_R[],MATCH(Table1[[#This Row],[COMBINED]],STANDINGS_R[COMBINED],0),COLUMN(STANDINGS_R[PLACE IN LEAGUE]))</f>
        <v>12</v>
      </c>
      <c r="F986">
        <f>16-INDEX(STANDINGS_HR[],MATCH(Table1[[#This Row],[COMBINED]],STANDINGS_HR[COMBINED],0),COLUMN(STANDINGS_HR[PLACE IN LEAGUE]))</f>
        <v>7</v>
      </c>
      <c r="G986">
        <f>16-INDEX(STANDINGS_RBI[],MATCH(Table1[[#This Row],[COMBINED]],STANDINGS_RBI[COMBINED],0),COLUMN(STANDINGS_RBI[PLACE IN LEAGUE]))</f>
        <v>10</v>
      </c>
      <c r="H986">
        <f>16-INDEX(STANDINGS_SB[],MATCH(Table1[[#This Row],[COMBINED]],STANDINGS_SB[COMBINED],0),COLUMN(STANDINGS_SB[PLACE IN LEAGUE]))</f>
        <v>9</v>
      </c>
      <c r="I986">
        <f>16-INDEX(STANDINGS_ERA[],MATCH(Table1[[#This Row],[COMBINED]],STANDINGS_ERA[COMBINED],0),COLUMN(STANDINGS_ERA[PLACE IN LEAGUE]))</f>
        <v>9</v>
      </c>
      <c r="J986">
        <f>16-INDEX(STANDINGS_WHIP[],MATCH(Table1[[#This Row],[COMBINED]],STANDINGS_WHIP[COMBINED],0),COLUMN(STANDINGS_WHIP[PLACE IN LEAGUE]))</f>
        <v>8</v>
      </c>
      <c r="K986">
        <f>16-INDEX(STANDINGS_W[],MATCH(Table1[[#This Row],[COMBINED]],STANDINGS_W[COMBINED],0),COLUMN(STANDINGS_W[PLACE IN LEAGUE]))</f>
        <v>3</v>
      </c>
      <c r="L986">
        <f>16-INDEX(STANDINGS_K[],MATCH(Table1[[#This Row],[COMBINED]],STANDINGS_K[COMBINED],0),COLUMN(STANDINGS_K[PLACE IN LEAGUE]))</f>
        <v>8</v>
      </c>
      <c r="M986">
        <f>16-INDEX(STANDINGS_SV[],MATCH(Table1[[#This Row],[COMBINED]],STANDINGS_SV[COMBINED],0),COLUMN(STANDINGS_SV[PLACE IN LEAGUE]))</f>
        <v>9</v>
      </c>
      <c r="N986">
        <f>SUM(Table1[[#This Row],[BA]:[SV]])</f>
        <v>86</v>
      </c>
      <c r="O986">
        <v>6</v>
      </c>
    </row>
    <row r="987" spans="1:15" x14ac:dyDescent="0.25">
      <c r="A987" t="s">
        <v>1306</v>
      </c>
      <c r="B987" t="s">
        <v>1299</v>
      </c>
      <c r="C987" t="str">
        <f>Table1[[#This Row],[League]]&amp;Table1[[#This Row],[Team]]</f>
        <v>$150 Draft Champions Feb 07 1:00 pm Lg.3668Mustard Tigers</v>
      </c>
      <c r="D987">
        <f>16-INDEX(STANDINGS_BA[],MATCH(Table1[[#This Row],[COMBINED]],STANDINGS_BA[COMBINED],0),COLUMN(STANDINGS_BA[PLACE IN LEAGUE]))</f>
        <v>8</v>
      </c>
      <c r="E987">
        <f>16-INDEX(STANDINGS_R[],MATCH(Table1[[#This Row],[COMBINED]],STANDINGS_R[COMBINED],0),COLUMN(STANDINGS_R[PLACE IN LEAGUE]))</f>
        <v>9</v>
      </c>
      <c r="F987">
        <f>16-INDEX(STANDINGS_HR[],MATCH(Table1[[#This Row],[COMBINED]],STANDINGS_HR[COMBINED],0),COLUMN(STANDINGS_HR[PLACE IN LEAGUE]))</f>
        <v>4</v>
      </c>
      <c r="G987">
        <f>16-INDEX(STANDINGS_RBI[],MATCH(Table1[[#This Row],[COMBINED]],STANDINGS_RBI[COMBINED],0),COLUMN(STANDINGS_RBI[PLACE IN LEAGUE]))</f>
        <v>5</v>
      </c>
      <c r="H987">
        <f>16-INDEX(STANDINGS_SB[],MATCH(Table1[[#This Row],[COMBINED]],STANDINGS_SB[COMBINED],0),COLUMN(STANDINGS_SB[PLACE IN LEAGUE]))</f>
        <v>10</v>
      </c>
      <c r="I987">
        <f>16-INDEX(STANDINGS_ERA[],MATCH(Table1[[#This Row],[COMBINED]],STANDINGS_ERA[COMBINED],0),COLUMN(STANDINGS_ERA[PLACE IN LEAGUE]))</f>
        <v>13</v>
      </c>
      <c r="J987">
        <f>16-INDEX(STANDINGS_WHIP[],MATCH(Table1[[#This Row],[COMBINED]],STANDINGS_WHIP[COMBINED],0),COLUMN(STANDINGS_WHIP[PLACE IN LEAGUE]))</f>
        <v>7</v>
      </c>
      <c r="K987">
        <f>16-INDEX(STANDINGS_W[],MATCH(Table1[[#This Row],[COMBINED]],STANDINGS_W[COMBINED],0),COLUMN(STANDINGS_W[PLACE IN LEAGUE]))</f>
        <v>6</v>
      </c>
      <c r="L987">
        <f>16-INDEX(STANDINGS_K[],MATCH(Table1[[#This Row],[COMBINED]],STANDINGS_K[COMBINED],0),COLUMN(STANDINGS_K[PLACE IN LEAGUE]))</f>
        <v>12</v>
      </c>
      <c r="M987">
        <f>16-INDEX(STANDINGS_SV[],MATCH(Table1[[#This Row],[COMBINED]],STANDINGS_SV[COMBINED],0),COLUMN(STANDINGS_SV[PLACE IN LEAGUE]))</f>
        <v>12</v>
      </c>
      <c r="N987">
        <f>SUM(Table1[[#This Row],[BA]:[SV]])</f>
        <v>86</v>
      </c>
      <c r="O987">
        <v>7</v>
      </c>
    </row>
    <row r="988" spans="1:15" x14ac:dyDescent="0.25">
      <c r="A988" t="s">
        <v>251</v>
      </c>
      <c r="B988" t="s">
        <v>1299</v>
      </c>
      <c r="C988" t="str">
        <f>Table1[[#This Row],[League]]&amp;Table1[[#This Row],[Team]]</f>
        <v>$150 Draft Champions Feb 07 1:00 pm Lg.3668Big Dickey</v>
      </c>
      <c r="D988">
        <f>16-INDEX(STANDINGS_BA[],MATCH(Table1[[#This Row],[COMBINED]],STANDINGS_BA[COMBINED],0),COLUMN(STANDINGS_BA[PLACE IN LEAGUE]))</f>
        <v>5</v>
      </c>
      <c r="E988">
        <f>16-INDEX(STANDINGS_R[],MATCH(Table1[[#This Row],[COMBINED]],STANDINGS_R[COMBINED],0),COLUMN(STANDINGS_R[PLACE IN LEAGUE]))</f>
        <v>7</v>
      </c>
      <c r="F988">
        <f>16-INDEX(STANDINGS_HR[],MATCH(Table1[[#This Row],[COMBINED]],STANDINGS_HR[COMBINED],0),COLUMN(STANDINGS_HR[PLACE IN LEAGUE]))</f>
        <v>13</v>
      </c>
      <c r="G988">
        <f>16-INDEX(STANDINGS_RBI[],MATCH(Table1[[#This Row],[COMBINED]],STANDINGS_RBI[COMBINED],0),COLUMN(STANDINGS_RBI[PLACE IN LEAGUE]))</f>
        <v>8</v>
      </c>
      <c r="H988">
        <f>16-INDEX(STANDINGS_SB[],MATCH(Table1[[#This Row],[COMBINED]],STANDINGS_SB[COMBINED],0),COLUMN(STANDINGS_SB[PLACE IN LEAGUE]))</f>
        <v>3</v>
      </c>
      <c r="I988">
        <f>16-INDEX(STANDINGS_ERA[],MATCH(Table1[[#This Row],[COMBINED]],STANDINGS_ERA[COMBINED],0),COLUMN(STANDINGS_ERA[PLACE IN LEAGUE]))</f>
        <v>6</v>
      </c>
      <c r="J988">
        <f>16-INDEX(STANDINGS_WHIP[],MATCH(Table1[[#This Row],[COMBINED]],STANDINGS_WHIP[COMBINED],0),COLUMN(STANDINGS_WHIP[PLACE IN LEAGUE]))</f>
        <v>13</v>
      </c>
      <c r="K988">
        <f>16-INDEX(STANDINGS_W[],MATCH(Table1[[#This Row],[COMBINED]],STANDINGS_W[COMBINED],0),COLUMN(STANDINGS_W[PLACE IN LEAGUE]))</f>
        <v>14</v>
      </c>
      <c r="L988">
        <f>16-INDEX(STANDINGS_K[],MATCH(Table1[[#This Row],[COMBINED]],STANDINGS_K[COMBINED],0),COLUMN(STANDINGS_K[PLACE IN LEAGUE]))</f>
        <v>9</v>
      </c>
      <c r="M988">
        <f>16-INDEX(STANDINGS_SV[],MATCH(Table1[[#This Row],[COMBINED]],STANDINGS_SV[COMBINED],0),COLUMN(STANDINGS_SV[PLACE IN LEAGUE]))</f>
        <v>5</v>
      </c>
      <c r="N988">
        <f>SUM(Table1[[#This Row],[BA]:[SV]])</f>
        <v>83</v>
      </c>
      <c r="O988">
        <v>8</v>
      </c>
    </row>
    <row r="989" spans="1:15" x14ac:dyDescent="0.25">
      <c r="A989" t="s">
        <v>1310</v>
      </c>
      <c r="B989" t="s">
        <v>1299</v>
      </c>
      <c r="C989" t="str">
        <f>Table1[[#This Row],[League]]&amp;Table1[[#This Row],[Team]]</f>
        <v>$150 Draft Champions Feb 07 1:00 pm Lg.3668Rowsdower</v>
      </c>
      <c r="D989">
        <f>16-INDEX(STANDINGS_BA[],MATCH(Table1[[#This Row],[COMBINED]],STANDINGS_BA[COMBINED],0),COLUMN(STANDINGS_BA[PLACE IN LEAGUE]))</f>
        <v>3</v>
      </c>
      <c r="E989">
        <f>16-INDEX(STANDINGS_R[],MATCH(Table1[[#This Row],[COMBINED]],STANDINGS_R[COMBINED],0),COLUMN(STANDINGS_R[PLACE IN LEAGUE]))</f>
        <v>1</v>
      </c>
      <c r="F989">
        <f>16-INDEX(STANDINGS_HR[],MATCH(Table1[[#This Row],[COMBINED]],STANDINGS_HR[COMBINED],0),COLUMN(STANDINGS_HR[PLACE IN LEAGUE]))</f>
        <v>5</v>
      </c>
      <c r="G989">
        <f>16-INDEX(STANDINGS_RBI[],MATCH(Table1[[#This Row],[COMBINED]],STANDINGS_RBI[COMBINED],0),COLUMN(STANDINGS_RBI[PLACE IN LEAGUE]))</f>
        <v>4</v>
      </c>
      <c r="H989">
        <f>16-INDEX(STANDINGS_SB[],MATCH(Table1[[#This Row],[COMBINED]],STANDINGS_SB[COMBINED],0),COLUMN(STANDINGS_SB[PLACE IN LEAGUE]))</f>
        <v>2</v>
      </c>
      <c r="I989">
        <f>16-INDEX(STANDINGS_ERA[],MATCH(Table1[[#This Row],[COMBINED]],STANDINGS_ERA[COMBINED],0),COLUMN(STANDINGS_ERA[PLACE IN LEAGUE]))</f>
        <v>14</v>
      </c>
      <c r="J989">
        <f>16-INDEX(STANDINGS_WHIP[],MATCH(Table1[[#This Row],[COMBINED]],STANDINGS_WHIP[COMBINED],0),COLUMN(STANDINGS_WHIP[PLACE IN LEAGUE]))</f>
        <v>14</v>
      </c>
      <c r="K989">
        <f>16-INDEX(STANDINGS_W[],MATCH(Table1[[#This Row],[COMBINED]],STANDINGS_W[COMBINED],0),COLUMN(STANDINGS_W[PLACE IN LEAGUE]))</f>
        <v>15</v>
      </c>
      <c r="L989">
        <f>16-INDEX(STANDINGS_K[],MATCH(Table1[[#This Row],[COMBINED]],STANDINGS_K[COMBINED],0),COLUMN(STANDINGS_K[PLACE IN LEAGUE]))</f>
        <v>15</v>
      </c>
      <c r="M989">
        <f>16-INDEX(STANDINGS_SV[],MATCH(Table1[[#This Row],[COMBINED]],STANDINGS_SV[COMBINED],0),COLUMN(STANDINGS_SV[PLACE IN LEAGUE]))</f>
        <v>2</v>
      </c>
      <c r="N989">
        <f>SUM(Table1[[#This Row],[BA]:[SV]])</f>
        <v>75</v>
      </c>
      <c r="O989">
        <v>9</v>
      </c>
    </row>
    <row r="990" spans="1:15" x14ac:dyDescent="0.25">
      <c r="A990" t="s">
        <v>1309</v>
      </c>
      <c r="B990" t="s">
        <v>1299</v>
      </c>
      <c r="C990" t="str">
        <f>Table1[[#This Row],[League]]&amp;Table1[[#This Row],[Team]]</f>
        <v>$150 Draft Champions Feb 07 1:00 pm Lg.3668Down to the wire</v>
      </c>
      <c r="D990">
        <f>16-INDEX(STANDINGS_BA[],MATCH(Table1[[#This Row],[COMBINED]],STANDINGS_BA[COMBINED],0),COLUMN(STANDINGS_BA[PLACE IN LEAGUE]))</f>
        <v>4</v>
      </c>
      <c r="E990">
        <f>16-INDEX(STANDINGS_R[],MATCH(Table1[[#This Row],[COMBINED]],STANDINGS_R[COMBINED],0),COLUMN(STANDINGS_R[PLACE IN LEAGUE]))</f>
        <v>8</v>
      </c>
      <c r="F990">
        <f>16-INDEX(STANDINGS_HR[],MATCH(Table1[[#This Row],[COMBINED]],STANDINGS_HR[COMBINED],0),COLUMN(STANDINGS_HR[PLACE IN LEAGUE]))</f>
        <v>8</v>
      </c>
      <c r="G990">
        <f>16-INDEX(STANDINGS_RBI[],MATCH(Table1[[#This Row],[COMBINED]],STANDINGS_RBI[COMBINED],0),COLUMN(STANDINGS_RBI[PLACE IN LEAGUE]))</f>
        <v>6</v>
      </c>
      <c r="H990">
        <f>16-INDEX(STANDINGS_SB[],MATCH(Table1[[#This Row],[COMBINED]],STANDINGS_SB[COMBINED],0),COLUMN(STANDINGS_SB[PLACE IN LEAGUE]))</f>
        <v>11</v>
      </c>
      <c r="I990">
        <f>16-INDEX(STANDINGS_ERA[],MATCH(Table1[[#This Row],[COMBINED]],STANDINGS_ERA[COMBINED],0),COLUMN(STANDINGS_ERA[PLACE IN LEAGUE]))</f>
        <v>4</v>
      </c>
      <c r="J990">
        <f>16-INDEX(STANDINGS_WHIP[],MATCH(Table1[[#This Row],[COMBINED]],STANDINGS_WHIP[COMBINED],0),COLUMN(STANDINGS_WHIP[PLACE IN LEAGUE]))</f>
        <v>6</v>
      </c>
      <c r="K990">
        <f>16-INDEX(STANDINGS_W[],MATCH(Table1[[#This Row],[COMBINED]],STANDINGS_W[COMBINED],0),COLUMN(STANDINGS_W[PLACE IN LEAGUE]))</f>
        <v>13</v>
      </c>
      <c r="L990">
        <f>16-INDEX(STANDINGS_K[],MATCH(Table1[[#This Row],[COMBINED]],STANDINGS_K[COMBINED],0),COLUMN(STANDINGS_K[PLACE IN LEAGUE]))</f>
        <v>5</v>
      </c>
      <c r="M990">
        <f>16-INDEX(STANDINGS_SV[],MATCH(Table1[[#This Row],[COMBINED]],STANDINGS_SV[COMBINED],0),COLUMN(STANDINGS_SV[PLACE IN LEAGUE]))</f>
        <v>6</v>
      </c>
      <c r="N990">
        <f>SUM(Table1[[#This Row],[BA]:[SV]])</f>
        <v>71</v>
      </c>
      <c r="O990">
        <v>10</v>
      </c>
    </row>
    <row r="991" spans="1:15" x14ac:dyDescent="0.25">
      <c r="A991" t="s">
        <v>1301</v>
      </c>
      <c r="B991" t="s">
        <v>1299</v>
      </c>
      <c r="C991" t="str">
        <f>Table1[[#This Row],[League]]&amp;Table1[[#This Row],[Team]]</f>
        <v>$150 Draft Champions Feb 07 1:00 pm Lg.3668Ithaca Bombers II</v>
      </c>
      <c r="D991">
        <f>16-INDEX(STANDINGS_BA[],MATCH(Table1[[#This Row],[COMBINED]],STANDINGS_BA[COMBINED],0),COLUMN(STANDINGS_BA[PLACE IN LEAGUE]))</f>
        <v>13</v>
      </c>
      <c r="E991">
        <f>16-INDEX(STANDINGS_R[],MATCH(Table1[[#This Row],[COMBINED]],STANDINGS_R[COMBINED],0),COLUMN(STANDINGS_R[PLACE IN LEAGUE]))</f>
        <v>13</v>
      </c>
      <c r="F991">
        <f>16-INDEX(STANDINGS_HR[],MATCH(Table1[[#This Row],[COMBINED]],STANDINGS_HR[COMBINED],0),COLUMN(STANDINGS_HR[PLACE IN LEAGUE]))</f>
        <v>10</v>
      </c>
      <c r="G991">
        <f>16-INDEX(STANDINGS_RBI[],MATCH(Table1[[#This Row],[COMBINED]],STANDINGS_RBI[COMBINED],0),COLUMN(STANDINGS_RBI[PLACE IN LEAGUE]))</f>
        <v>13</v>
      </c>
      <c r="H991">
        <f>16-INDEX(STANDINGS_SB[],MATCH(Table1[[#This Row],[COMBINED]],STANDINGS_SB[COMBINED],0),COLUMN(STANDINGS_SB[PLACE IN LEAGUE]))</f>
        <v>4</v>
      </c>
      <c r="I991">
        <f>16-INDEX(STANDINGS_ERA[],MATCH(Table1[[#This Row],[COMBINED]],STANDINGS_ERA[COMBINED],0),COLUMN(STANDINGS_ERA[PLACE IN LEAGUE]))</f>
        <v>2</v>
      </c>
      <c r="J991">
        <f>16-INDEX(STANDINGS_WHIP[],MATCH(Table1[[#This Row],[COMBINED]],STANDINGS_WHIP[COMBINED],0),COLUMN(STANDINGS_WHIP[PLACE IN LEAGUE]))</f>
        <v>1</v>
      </c>
      <c r="K991">
        <f>16-INDEX(STANDINGS_W[],MATCH(Table1[[#This Row],[COMBINED]],STANDINGS_W[COMBINED],0),COLUMN(STANDINGS_W[PLACE IN LEAGUE]))</f>
        <v>7</v>
      </c>
      <c r="L991">
        <f>16-INDEX(STANDINGS_K[],MATCH(Table1[[#This Row],[COMBINED]],STANDINGS_K[COMBINED],0),COLUMN(STANDINGS_K[PLACE IN LEAGUE]))</f>
        <v>2</v>
      </c>
      <c r="M991">
        <f>16-INDEX(STANDINGS_SV[],MATCH(Table1[[#This Row],[COMBINED]],STANDINGS_SV[COMBINED],0),COLUMN(STANDINGS_SV[PLACE IN LEAGUE]))</f>
        <v>1</v>
      </c>
      <c r="N991">
        <f>SUM(Table1[[#This Row],[BA]:[SV]])</f>
        <v>66</v>
      </c>
      <c r="O991">
        <v>11</v>
      </c>
    </row>
    <row r="992" spans="1:15" x14ac:dyDescent="0.25">
      <c r="A992" t="s">
        <v>1308</v>
      </c>
      <c r="B992" t="s">
        <v>1299</v>
      </c>
      <c r="C992" t="str">
        <f>Table1[[#This Row],[League]]&amp;Table1[[#This Row],[Team]]</f>
        <v>$150 Draft Champions Feb 07 1:00 pm Lg.3668SLAAAYER</v>
      </c>
      <c r="D992">
        <f>16-INDEX(STANDINGS_BA[],MATCH(Table1[[#This Row],[COMBINED]],STANDINGS_BA[COMBINED],0),COLUMN(STANDINGS_BA[PLACE IN LEAGUE]))</f>
        <v>6</v>
      </c>
      <c r="E992">
        <f>16-INDEX(STANDINGS_R[],MATCH(Table1[[#This Row],[COMBINED]],STANDINGS_R[COMBINED],0),COLUMN(STANDINGS_R[PLACE IN LEAGUE]))</f>
        <v>4</v>
      </c>
      <c r="F992">
        <f>16-INDEX(STANDINGS_HR[],MATCH(Table1[[#This Row],[COMBINED]],STANDINGS_HR[COMBINED],0),COLUMN(STANDINGS_HR[PLACE IN LEAGUE]))</f>
        <v>9</v>
      </c>
      <c r="G992">
        <f>16-INDEX(STANDINGS_RBI[],MATCH(Table1[[#This Row],[COMBINED]],STANDINGS_RBI[COMBINED],0),COLUMN(STANDINGS_RBI[PLACE IN LEAGUE]))</f>
        <v>7</v>
      </c>
      <c r="H992">
        <f>16-INDEX(STANDINGS_SB[],MATCH(Table1[[#This Row],[COMBINED]],STANDINGS_SB[COMBINED],0),COLUMN(STANDINGS_SB[PLACE IN LEAGUE]))</f>
        <v>5</v>
      </c>
      <c r="I992">
        <f>16-INDEX(STANDINGS_ERA[],MATCH(Table1[[#This Row],[COMBINED]],STANDINGS_ERA[COMBINED],0),COLUMN(STANDINGS_ERA[PLACE IN LEAGUE]))</f>
        <v>7</v>
      </c>
      <c r="J992">
        <f>16-INDEX(STANDINGS_WHIP[],MATCH(Table1[[#This Row],[COMBINED]],STANDINGS_WHIP[COMBINED],0),COLUMN(STANDINGS_WHIP[PLACE IN LEAGUE]))</f>
        <v>3</v>
      </c>
      <c r="K992">
        <f>16-INDEX(STANDINGS_W[],MATCH(Table1[[#This Row],[COMBINED]],STANDINGS_W[COMBINED],0),COLUMN(STANDINGS_W[PLACE IN LEAGUE]))</f>
        <v>8</v>
      </c>
      <c r="L992">
        <f>16-INDEX(STANDINGS_K[],MATCH(Table1[[#This Row],[COMBINED]],STANDINGS_K[COMBINED],0),COLUMN(STANDINGS_K[PLACE IN LEAGUE]))</f>
        <v>4</v>
      </c>
      <c r="M992">
        <f>16-INDEX(STANDINGS_SV[],MATCH(Table1[[#This Row],[COMBINED]],STANDINGS_SV[COMBINED],0),COLUMN(STANDINGS_SV[PLACE IN LEAGUE]))</f>
        <v>8</v>
      </c>
      <c r="N992">
        <f>SUM(Table1[[#This Row],[BA]:[SV]])</f>
        <v>61</v>
      </c>
      <c r="O992">
        <v>12</v>
      </c>
    </row>
    <row r="993" spans="1:15" x14ac:dyDescent="0.25">
      <c r="A993" t="s">
        <v>1312</v>
      </c>
      <c r="B993" t="s">
        <v>1299</v>
      </c>
      <c r="C993" t="str">
        <f>Table1[[#This Row],[League]]&amp;Table1[[#This Row],[Team]]</f>
        <v>$150 Draft Champions Feb 07 1:00 pm Lg.3668Sasquatch</v>
      </c>
      <c r="D993">
        <f>16-INDEX(STANDINGS_BA[],MATCH(Table1[[#This Row],[COMBINED]],STANDINGS_BA[COMBINED],0),COLUMN(STANDINGS_BA[PLACE IN LEAGUE]))</f>
        <v>1</v>
      </c>
      <c r="E993">
        <f>16-INDEX(STANDINGS_R[],MATCH(Table1[[#This Row],[COMBINED]],STANDINGS_R[COMBINED],0),COLUMN(STANDINGS_R[PLACE IN LEAGUE]))</f>
        <v>2</v>
      </c>
      <c r="F993">
        <f>16-INDEX(STANDINGS_HR[],MATCH(Table1[[#This Row],[COMBINED]],STANDINGS_HR[COMBINED],0),COLUMN(STANDINGS_HR[PLACE IN LEAGUE]))</f>
        <v>3</v>
      </c>
      <c r="G993">
        <f>16-INDEX(STANDINGS_RBI[],MATCH(Table1[[#This Row],[COMBINED]],STANDINGS_RBI[COMBINED],0),COLUMN(STANDINGS_RBI[PLACE IN LEAGUE]))</f>
        <v>3</v>
      </c>
      <c r="H993">
        <f>16-INDEX(STANDINGS_SB[],MATCH(Table1[[#This Row],[COMBINED]],STANDINGS_SB[COMBINED],0),COLUMN(STANDINGS_SB[PLACE IN LEAGUE]))</f>
        <v>7</v>
      </c>
      <c r="I993">
        <f>16-INDEX(STANDINGS_ERA[],MATCH(Table1[[#This Row],[COMBINED]],STANDINGS_ERA[COMBINED],0),COLUMN(STANDINGS_ERA[PLACE IN LEAGUE]))</f>
        <v>5</v>
      </c>
      <c r="J993">
        <f>16-INDEX(STANDINGS_WHIP[],MATCH(Table1[[#This Row],[COMBINED]],STANDINGS_WHIP[COMBINED],0),COLUMN(STANDINGS_WHIP[PLACE IN LEAGUE]))</f>
        <v>11</v>
      </c>
      <c r="K993">
        <f>16-INDEX(STANDINGS_W[],MATCH(Table1[[#This Row],[COMBINED]],STANDINGS_W[COMBINED],0),COLUMN(STANDINGS_W[PLACE IN LEAGUE]))</f>
        <v>4</v>
      </c>
      <c r="L993">
        <f>16-INDEX(STANDINGS_K[],MATCH(Table1[[#This Row],[COMBINED]],STANDINGS_K[COMBINED],0),COLUMN(STANDINGS_K[PLACE IN LEAGUE]))</f>
        <v>7</v>
      </c>
      <c r="M993">
        <f>16-INDEX(STANDINGS_SV[],MATCH(Table1[[#This Row],[COMBINED]],STANDINGS_SV[COMBINED],0),COLUMN(STANDINGS_SV[PLACE IN LEAGUE]))</f>
        <v>10</v>
      </c>
      <c r="N993">
        <f>SUM(Table1[[#This Row],[BA]:[SV]])</f>
        <v>53</v>
      </c>
      <c r="O993">
        <v>13</v>
      </c>
    </row>
    <row r="994" spans="1:15" x14ac:dyDescent="0.25">
      <c r="A994" t="s">
        <v>1311</v>
      </c>
      <c r="B994" t="s">
        <v>1299</v>
      </c>
      <c r="C994" t="str">
        <f>Table1[[#This Row],[League]]&amp;Table1[[#This Row],[Team]]</f>
        <v>$150 Draft Champions Feb 07 1:00 pm Lg.3668Hubert Sumlin</v>
      </c>
      <c r="D994">
        <f>16-INDEX(STANDINGS_BA[],MATCH(Table1[[#This Row],[COMBINED]],STANDINGS_BA[COMBINED],0),COLUMN(STANDINGS_BA[PLACE IN LEAGUE]))</f>
        <v>2</v>
      </c>
      <c r="E994">
        <f>16-INDEX(STANDINGS_R[],MATCH(Table1[[#This Row],[COMBINED]],STANDINGS_R[COMBINED],0),COLUMN(STANDINGS_R[PLACE IN LEAGUE]))</f>
        <v>5</v>
      </c>
      <c r="F994">
        <f>16-INDEX(STANDINGS_HR[],MATCH(Table1[[#This Row],[COMBINED]],STANDINGS_HR[COMBINED],0),COLUMN(STANDINGS_HR[PLACE IN LEAGUE]))</f>
        <v>1</v>
      </c>
      <c r="G994">
        <f>16-INDEX(STANDINGS_RBI[],MATCH(Table1[[#This Row],[COMBINED]],STANDINGS_RBI[COMBINED],0),COLUMN(STANDINGS_RBI[PLACE IN LEAGUE]))</f>
        <v>2</v>
      </c>
      <c r="H994">
        <f>16-INDEX(STANDINGS_SB[],MATCH(Table1[[#This Row],[COMBINED]],STANDINGS_SB[COMBINED],0),COLUMN(STANDINGS_SB[PLACE IN LEAGUE]))</f>
        <v>14</v>
      </c>
      <c r="I994">
        <f>16-INDEX(STANDINGS_ERA[],MATCH(Table1[[#This Row],[COMBINED]],STANDINGS_ERA[COMBINED],0),COLUMN(STANDINGS_ERA[PLACE IN LEAGUE]))</f>
        <v>3</v>
      </c>
      <c r="J994">
        <f>16-INDEX(STANDINGS_WHIP[],MATCH(Table1[[#This Row],[COMBINED]],STANDINGS_WHIP[COMBINED],0),COLUMN(STANDINGS_WHIP[PLACE IN LEAGUE]))</f>
        <v>4</v>
      </c>
      <c r="K994">
        <f>16-INDEX(STANDINGS_W[],MATCH(Table1[[#This Row],[COMBINED]],STANDINGS_W[COMBINED],0),COLUMN(STANDINGS_W[PLACE IN LEAGUE]))</f>
        <v>2</v>
      </c>
      <c r="L994">
        <f>16-INDEX(STANDINGS_K[],MATCH(Table1[[#This Row],[COMBINED]],STANDINGS_K[COMBINED],0),COLUMN(STANDINGS_K[PLACE IN LEAGUE]))</f>
        <v>3</v>
      </c>
      <c r="M994">
        <f>16-INDEX(STANDINGS_SV[],MATCH(Table1[[#This Row],[COMBINED]],STANDINGS_SV[COMBINED],0),COLUMN(STANDINGS_SV[PLACE IN LEAGUE]))</f>
        <v>15</v>
      </c>
      <c r="N994">
        <f>SUM(Table1[[#This Row],[BA]:[SV]])</f>
        <v>51</v>
      </c>
      <c r="O994">
        <v>14</v>
      </c>
    </row>
    <row r="995" spans="1:15" x14ac:dyDescent="0.25">
      <c r="A995" t="s">
        <v>1305</v>
      </c>
      <c r="B995" t="s">
        <v>1299</v>
      </c>
      <c r="C995" t="str">
        <f>Table1[[#This Row],[League]]&amp;Table1[[#This Row],[Team]]</f>
        <v>$150 Draft Champions Feb 07 1:00 pm Lg.3668Team Langenderfer</v>
      </c>
      <c r="D995">
        <f>16-INDEX(STANDINGS_BA[],MATCH(Table1[[#This Row],[COMBINED]],STANDINGS_BA[COMBINED],0),COLUMN(STANDINGS_BA[PLACE IN LEAGUE]))</f>
        <v>9</v>
      </c>
      <c r="E995">
        <f>16-INDEX(STANDINGS_R[],MATCH(Table1[[#This Row],[COMBINED]],STANDINGS_R[COMBINED],0),COLUMN(STANDINGS_R[PLACE IN LEAGUE]))</f>
        <v>3</v>
      </c>
      <c r="F995">
        <f>16-INDEX(STANDINGS_HR[],MATCH(Table1[[#This Row],[COMBINED]],STANDINGS_HR[COMBINED],0),COLUMN(STANDINGS_HR[PLACE IN LEAGUE]))</f>
        <v>2</v>
      </c>
      <c r="G995">
        <f>16-INDEX(STANDINGS_RBI[],MATCH(Table1[[#This Row],[COMBINED]],STANDINGS_RBI[COMBINED],0),COLUMN(STANDINGS_RBI[PLACE IN LEAGUE]))</f>
        <v>1</v>
      </c>
      <c r="H995">
        <f>16-INDEX(STANDINGS_SB[],MATCH(Table1[[#This Row],[COMBINED]],STANDINGS_SB[COMBINED],0),COLUMN(STANDINGS_SB[PLACE IN LEAGUE]))</f>
        <v>1</v>
      </c>
      <c r="I995">
        <f>16-INDEX(STANDINGS_ERA[],MATCH(Table1[[#This Row],[COMBINED]],STANDINGS_ERA[COMBINED],0),COLUMN(STANDINGS_ERA[PLACE IN LEAGUE]))</f>
        <v>1</v>
      </c>
      <c r="J995">
        <f>16-INDEX(STANDINGS_WHIP[],MATCH(Table1[[#This Row],[COMBINED]],STANDINGS_WHIP[COMBINED],0),COLUMN(STANDINGS_WHIP[PLACE IN LEAGUE]))</f>
        <v>2</v>
      </c>
      <c r="K995">
        <f>16-INDEX(STANDINGS_W[],MATCH(Table1[[#This Row],[COMBINED]],STANDINGS_W[COMBINED],0),COLUMN(STANDINGS_W[PLACE IN LEAGUE]))</f>
        <v>1</v>
      </c>
      <c r="L995">
        <f>16-INDEX(STANDINGS_K[],MATCH(Table1[[#This Row],[COMBINED]],STANDINGS_K[COMBINED],0),COLUMN(STANDINGS_K[PLACE IN LEAGUE]))</f>
        <v>1</v>
      </c>
      <c r="M995">
        <f>16-INDEX(STANDINGS_SV[],MATCH(Table1[[#This Row],[COMBINED]],STANDINGS_SV[COMBINED],0),COLUMN(STANDINGS_SV[PLACE IN LEAGUE]))</f>
        <v>4</v>
      </c>
      <c r="N995">
        <f>SUM(Table1[[#This Row],[BA]:[SV]])</f>
        <v>25</v>
      </c>
      <c r="O995">
        <v>15</v>
      </c>
    </row>
    <row r="996" spans="1:15" x14ac:dyDescent="0.25">
      <c r="A996" t="s">
        <v>1316</v>
      </c>
      <c r="B996" t="s">
        <v>1314</v>
      </c>
      <c r="C996" t="str">
        <f>Table1[[#This Row],[League]]&amp;Table1[[#This Row],[Team]]</f>
        <v>$150 Draft Champions Feb 08 1:00 pm Lg.3669Filthy Nasty and Verly</v>
      </c>
      <c r="D996">
        <f>16-INDEX(STANDINGS_BA[],MATCH(Table1[[#This Row],[COMBINED]],STANDINGS_BA[COMBINED],0),COLUMN(STANDINGS_BA[PLACE IN LEAGUE]))</f>
        <v>12</v>
      </c>
      <c r="E996">
        <f>16-INDEX(STANDINGS_R[],MATCH(Table1[[#This Row],[COMBINED]],STANDINGS_R[COMBINED],0),COLUMN(STANDINGS_R[PLACE IN LEAGUE]))</f>
        <v>13</v>
      </c>
      <c r="F996">
        <f>16-INDEX(STANDINGS_HR[],MATCH(Table1[[#This Row],[COMBINED]],STANDINGS_HR[COMBINED],0),COLUMN(STANDINGS_HR[PLACE IN LEAGUE]))</f>
        <v>8</v>
      </c>
      <c r="G996">
        <f>16-INDEX(STANDINGS_RBI[],MATCH(Table1[[#This Row],[COMBINED]],STANDINGS_RBI[COMBINED],0),COLUMN(STANDINGS_RBI[PLACE IN LEAGUE]))</f>
        <v>7</v>
      </c>
      <c r="H996">
        <f>16-INDEX(STANDINGS_SB[],MATCH(Table1[[#This Row],[COMBINED]],STANDINGS_SB[COMBINED],0),COLUMN(STANDINGS_SB[PLACE IN LEAGUE]))</f>
        <v>15</v>
      </c>
      <c r="I996">
        <f>16-INDEX(STANDINGS_ERA[],MATCH(Table1[[#This Row],[COMBINED]],STANDINGS_ERA[COMBINED],0),COLUMN(STANDINGS_ERA[PLACE IN LEAGUE]))</f>
        <v>15</v>
      </c>
      <c r="J996">
        <f>16-INDEX(STANDINGS_WHIP[],MATCH(Table1[[#This Row],[COMBINED]],STANDINGS_WHIP[COMBINED],0),COLUMN(STANDINGS_WHIP[PLACE IN LEAGUE]))</f>
        <v>15</v>
      </c>
      <c r="K996">
        <f>16-INDEX(STANDINGS_W[],MATCH(Table1[[#This Row],[COMBINED]],STANDINGS_W[COMBINED],0),COLUMN(STANDINGS_W[PLACE IN LEAGUE]))</f>
        <v>14</v>
      </c>
      <c r="L996">
        <f>16-INDEX(STANDINGS_K[],MATCH(Table1[[#This Row],[COMBINED]],STANDINGS_K[COMBINED],0),COLUMN(STANDINGS_K[PLACE IN LEAGUE]))</f>
        <v>15</v>
      </c>
      <c r="M996">
        <f>16-INDEX(STANDINGS_SV[],MATCH(Table1[[#This Row],[COMBINED]],STANDINGS_SV[COMBINED],0),COLUMN(STANDINGS_SV[PLACE IN LEAGUE]))</f>
        <v>8</v>
      </c>
      <c r="N996">
        <f>SUM(Table1[[#This Row],[BA]:[SV]])</f>
        <v>122</v>
      </c>
      <c r="O996">
        <v>1</v>
      </c>
    </row>
    <row r="997" spans="1:15" x14ac:dyDescent="0.25">
      <c r="A997" t="s">
        <v>492</v>
      </c>
      <c r="B997" t="s">
        <v>1314</v>
      </c>
      <c r="C997" t="str">
        <f>Table1[[#This Row],[League]]&amp;Table1[[#This Row],[Team]]</f>
        <v>$150 Draft Champions Feb 08 1:00 pm Lg.3669Arrickdale Warthogs</v>
      </c>
      <c r="D997">
        <f>16-INDEX(STANDINGS_BA[],MATCH(Table1[[#This Row],[COMBINED]],STANDINGS_BA[COMBINED],0),COLUMN(STANDINGS_BA[PLACE IN LEAGUE]))</f>
        <v>11</v>
      </c>
      <c r="E997">
        <f>16-INDEX(STANDINGS_R[],MATCH(Table1[[#This Row],[COMBINED]],STANDINGS_R[COMBINED],0),COLUMN(STANDINGS_R[PLACE IN LEAGUE]))</f>
        <v>12</v>
      </c>
      <c r="F997">
        <f>16-INDEX(STANDINGS_HR[],MATCH(Table1[[#This Row],[COMBINED]],STANDINGS_HR[COMBINED],0),COLUMN(STANDINGS_HR[PLACE IN LEAGUE]))</f>
        <v>6</v>
      </c>
      <c r="G997">
        <f>16-INDEX(STANDINGS_RBI[],MATCH(Table1[[#This Row],[COMBINED]],STANDINGS_RBI[COMBINED],0),COLUMN(STANDINGS_RBI[PLACE IN LEAGUE]))</f>
        <v>11</v>
      </c>
      <c r="H997">
        <f>16-INDEX(STANDINGS_SB[],MATCH(Table1[[#This Row],[COMBINED]],STANDINGS_SB[COMBINED],0),COLUMN(STANDINGS_SB[PLACE IN LEAGUE]))</f>
        <v>14</v>
      </c>
      <c r="I997">
        <f>16-INDEX(STANDINGS_ERA[],MATCH(Table1[[#This Row],[COMBINED]],STANDINGS_ERA[COMBINED],0),COLUMN(STANDINGS_ERA[PLACE IN LEAGUE]))</f>
        <v>14</v>
      </c>
      <c r="J997">
        <f>16-INDEX(STANDINGS_WHIP[],MATCH(Table1[[#This Row],[COMBINED]],STANDINGS_WHIP[COMBINED],0),COLUMN(STANDINGS_WHIP[PLACE IN LEAGUE]))</f>
        <v>13</v>
      </c>
      <c r="K997">
        <f>16-INDEX(STANDINGS_W[],MATCH(Table1[[#This Row],[COMBINED]],STANDINGS_W[COMBINED],0),COLUMN(STANDINGS_W[PLACE IN LEAGUE]))</f>
        <v>12</v>
      </c>
      <c r="L997">
        <f>16-INDEX(STANDINGS_K[],MATCH(Table1[[#This Row],[COMBINED]],STANDINGS_K[COMBINED],0),COLUMN(STANDINGS_K[PLACE IN LEAGUE]))</f>
        <v>13</v>
      </c>
      <c r="M997">
        <f>16-INDEX(STANDINGS_SV[],MATCH(Table1[[#This Row],[COMBINED]],STANDINGS_SV[COMBINED],0),COLUMN(STANDINGS_SV[PLACE IN LEAGUE]))</f>
        <v>12</v>
      </c>
      <c r="N997">
        <f>SUM(Table1[[#This Row],[BA]:[SV]])</f>
        <v>118</v>
      </c>
      <c r="O997">
        <v>2</v>
      </c>
    </row>
    <row r="998" spans="1:15" x14ac:dyDescent="0.25">
      <c r="A998" t="s">
        <v>1319</v>
      </c>
      <c r="B998" t="s">
        <v>1314</v>
      </c>
      <c r="C998" t="str">
        <f>Table1[[#This Row],[League]]&amp;Table1[[#This Row],[Team]]</f>
        <v>$150 Draft Champions Feb 08 1:00 pm Lg.3669Inspector BABIP 101</v>
      </c>
      <c r="D998">
        <f>16-INDEX(STANDINGS_BA[],MATCH(Table1[[#This Row],[COMBINED]],STANDINGS_BA[COMBINED],0),COLUMN(STANDINGS_BA[PLACE IN LEAGUE]))</f>
        <v>7</v>
      </c>
      <c r="E998">
        <f>16-INDEX(STANDINGS_R[],MATCH(Table1[[#This Row],[COMBINED]],STANDINGS_R[COMBINED],0),COLUMN(STANDINGS_R[PLACE IN LEAGUE]))</f>
        <v>7</v>
      </c>
      <c r="F998">
        <f>16-INDEX(STANDINGS_HR[],MATCH(Table1[[#This Row],[COMBINED]],STANDINGS_HR[COMBINED],0),COLUMN(STANDINGS_HR[PLACE IN LEAGUE]))</f>
        <v>4</v>
      </c>
      <c r="G998">
        <f>16-INDEX(STANDINGS_RBI[],MATCH(Table1[[#This Row],[COMBINED]],STANDINGS_RBI[COMBINED],0),COLUMN(STANDINGS_RBI[PLACE IN LEAGUE]))</f>
        <v>13</v>
      </c>
      <c r="H998">
        <f>16-INDEX(STANDINGS_SB[],MATCH(Table1[[#This Row],[COMBINED]],STANDINGS_SB[COMBINED],0),COLUMN(STANDINGS_SB[PLACE IN LEAGUE]))</f>
        <v>13</v>
      </c>
      <c r="I998">
        <f>16-INDEX(STANDINGS_ERA[],MATCH(Table1[[#This Row],[COMBINED]],STANDINGS_ERA[COMBINED],0),COLUMN(STANDINGS_ERA[PLACE IN LEAGUE]))</f>
        <v>5</v>
      </c>
      <c r="J998">
        <f>16-INDEX(STANDINGS_WHIP[],MATCH(Table1[[#This Row],[COMBINED]],STANDINGS_WHIP[COMBINED],0),COLUMN(STANDINGS_WHIP[PLACE IN LEAGUE]))</f>
        <v>10</v>
      </c>
      <c r="K998">
        <f>16-INDEX(STANDINGS_W[],MATCH(Table1[[#This Row],[COMBINED]],STANDINGS_W[COMBINED],0),COLUMN(STANDINGS_W[PLACE IN LEAGUE]))</f>
        <v>10</v>
      </c>
      <c r="L998">
        <f>16-INDEX(STANDINGS_K[],MATCH(Table1[[#This Row],[COMBINED]],STANDINGS_K[COMBINED],0),COLUMN(STANDINGS_K[PLACE IN LEAGUE]))</f>
        <v>14</v>
      </c>
      <c r="M998">
        <f>16-INDEX(STANDINGS_SV[],MATCH(Table1[[#This Row],[COMBINED]],STANDINGS_SV[COMBINED],0),COLUMN(STANDINGS_SV[PLACE IN LEAGUE]))</f>
        <v>7</v>
      </c>
      <c r="N998">
        <f>SUM(Table1[[#This Row],[BA]:[SV]])</f>
        <v>90</v>
      </c>
      <c r="O998">
        <v>3</v>
      </c>
    </row>
    <row r="999" spans="1:15" x14ac:dyDescent="0.25">
      <c r="A999" t="s">
        <v>1313</v>
      </c>
      <c r="B999" t="s">
        <v>1314</v>
      </c>
      <c r="C999" t="str">
        <f>Table1[[#This Row],[League]]&amp;Table1[[#This Row],[Team]]</f>
        <v>$150 Draft Champions Feb 08 1:00 pm Lg.3669Dynamic Duo</v>
      </c>
      <c r="D999">
        <f>16-INDEX(STANDINGS_BA[],MATCH(Table1[[#This Row],[COMBINED]],STANDINGS_BA[COMBINED],0),COLUMN(STANDINGS_BA[PLACE IN LEAGUE]))</f>
        <v>15</v>
      </c>
      <c r="E999">
        <f>16-INDEX(STANDINGS_R[],MATCH(Table1[[#This Row],[COMBINED]],STANDINGS_R[COMBINED],0),COLUMN(STANDINGS_R[PLACE IN LEAGUE]))</f>
        <v>14</v>
      </c>
      <c r="F999">
        <f>16-INDEX(STANDINGS_HR[],MATCH(Table1[[#This Row],[COMBINED]],STANDINGS_HR[COMBINED],0),COLUMN(STANDINGS_HR[PLACE IN LEAGUE]))</f>
        <v>14</v>
      </c>
      <c r="G999">
        <f>16-INDEX(STANDINGS_RBI[],MATCH(Table1[[#This Row],[COMBINED]],STANDINGS_RBI[COMBINED],0),COLUMN(STANDINGS_RBI[PLACE IN LEAGUE]))</f>
        <v>12</v>
      </c>
      <c r="H999">
        <f>16-INDEX(STANDINGS_SB[],MATCH(Table1[[#This Row],[COMBINED]],STANDINGS_SB[COMBINED],0),COLUMN(STANDINGS_SB[PLACE IN LEAGUE]))</f>
        <v>2</v>
      </c>
      <c r="I999">
        <f>16-INDEX(STANDINGS_ERA[],MATCH(Table1[[#This Row],[COMBINED]],STANDINGS_ERA[COMBINED],0),COLUMN(STANDINGS_ERA[PLACE IN LEAGUE]))</f>
        <v>3</v>
      </c>
      <c r="J999">
        <f>16-INDEX(STANDINGS_WHIP[],MATCH(Table1[[#This Row],[COMBINED]],STANDINGS_WHIP[COMBINED],0),COLUMN(STANDINGS_WHIP[PLACE IN LEAGUE]))</f>
        <v>5</v>
      </c>
      <c r="K999">
        <f>16-INDEX(STANDINGS_W[],MATCH(Table1[[#This Row],[COMBINED]],STANDINGS_W[COMBINED],0),COLUMN(STANDINGS_W[PLACE IN LEAGUE]))</f>
        <v>6</v>
      </c>
      <c r="L999">
        <f>16-INDEX(STANDINGS_K[],MATCH(Table1[[#This Row],[COMBINED]],STANDINGS_K[COMBINED],0),COLUMN(STANDINGS_K[PLACE IN LEAGUE]))</f>
        <v>4</v>
      </c>
      <c r="M999">
        <f>16-INDEX(STANDINGS_SV[],MATCH(Table1[[#This Row],[COMBINED]],STANDINGS_SV[COMBINED],0),COLUMN(STANDINGS_SV[PLACE IN LEAGUE]))</f>
        <v>13</v>
      </c>
      <c r="N999">
        <f>SUM(Table1[[#This Row],[BA]:[SV]])</f>
        <v>88</v>
      </c>
      <c r="O999">
        <v>4</v>
      </c>
    </row>
    <row r="1000" spans="1:15" x14ac:dyDescent="0.25">
      <c r="A1000" t="s">
        <v>1320</v>
      </c>
      <c r="B1000" t="s">
        <v>1314</v>
      </c>
      <c r="C1000" t="str">
        <f>Table1[[#This Row],[League]]&amp;Table1[[#This Row],[Team]]</f>
        <v>$150 Draft Champions Feb 08 1:00 pm Lg.3669THE TRIBE*</v>
      </c>
      <c r="D1000">
        <f>16-INDEX(STANDINGS_BA[],MATCH(Table1[[#This Row],[COMBINED]],STANDINGS_BA[COMBINED],0),COLUMN(STANDINGS_BA[PLACE IN LEAGUE]))</f>
        <v>6</v>
      </c>
      <c r="E1000">
        <f>16-INDEX(STANDINGS_R[],MATCH(Table1[[#This Row],[COMBINED]],STANDINGS_R[COMBINED],0),COLUMN(STANDINGS_R[PLACE IN LEAGUE]))</f>
        <v>8</v>
      </c>
      <c r="F1000">
        <f>16-INDEX(STANDINGS_HR[],MATCH(Table1[[#This Row],[COMBINED]],STANDINGS_HR[COMBINED],0),COLUMN(STANDINGS_HR[PLACE IN LEAGUE]))</f>
        <v>9</v>
      </c>
      <c r="G1000">
        <f>16-INDEX(STANDINGS_RBI[],MATCH(Table1[[#This Row],[COMBINED]],STANDINGS_RBI[COMBINED],0),COLUMN(STANDINGS_RBI[PLACE IN LEAGUE]))</f>
        <v>6</v>
      </c>
      <c r="H1000">
        <f>16-INDEX(STANDINGS_SB[],MATCH(Table1[[#This Row],[COMBINED]],STANDINGS_SB[COMBINED],0),COLUMN(STANDINGS_SB[PLACE IN LEAGUE]))</f>
        <v>9</v>
      </c>
      <c r="I1000">
        <f>16-INDEX(STANDINGS_ERA[],MATCH(Table1[[#This Row],[COMBINED]],STANDINGS_ERA[COMBINED],0),COLUMN(STANDINGS_ERA[PLACE IN LEAGUE]))</f>
        <v>13</v>
      </c>
      <c r="J1000">
        <f>16-INDEX(STANDINGS_WHIP[],MATCH(Table1[[#This Row],[COMBINED]],STANDINGS_WHIP[COMBINED],0),COLUMN(STANDINGS_WHIP[PLACE IN LEAGUE]))</f>
        <v>7</v>
      </c>
      <c r="K1000">
        <f>16-INDEX(STANDINGS_W[],MATCH(Table1[[#This Row],[COMBINED]],STANDINGS_W[COMBINED],0),COLUMN(STANDINGS_W[PLACE IN LEAGUE]))</f>
        <v>5</v>
      </c>
      <c r="L1000">
        <f>16-INDEX(STANDINGS_K[],MATCH(Table1[[#This Row],[COMBINED]],STANDINGS_K[COMBINED],0),COLUMN(STANDINGS_K[PLACE IN LEAGUE]))</f>
        <v>9</v>
      </c>
      <c r="M1000">
        <f>16-INDEX(STANDINGS_SV[],MATCH(Table1[[#This Row],[COMBINED]],STANDINGS_SV[COMBINED],0),COLUMN(STANDINGS_SV[PLACE IN LEAGUE]))</f>
        <v>15</v>
      </c>
      <c r="N1000">
        <f>SUM(Table1[[#This Row],[BA]:[SV]])</f>
        <v>87</v>
      </c>
      <c r="O1000">
        <v>5</v>
      </c>
    </row>
    <row r="1001" spans="1:15" x14ac:dyDescent="0.25">
      <c r="A1001" t="s">
        <v>1317</v>
      </c>
      <c r="B1001" t="s">
        <v>1314</v>
      </c>
      <c r="C1001" t="str">
        <f>Table1[[#This Row],[League]]&amp;Table1[[#This Row],[Team]]</f>
        <v>$150 Draft Champions Feb 08 1:00 pm Lg.3669Maeda in America</v>
      </c>
      <c r="D1001">
        <f>16-INDEX(STANDINGS_BA[],MATCH(Table1[[#This Row],[COMBINED]],STANDINGS_BA[COMBINED],0),COLUMN(STANDINGS_BA[PLACE IN LEAGUE]))</f>
        <v>9</v>
      </c>
      <c r="E1001">
        <f>16-INDEX(STANDINGS_R[],MATCH(Table1[[#This Row],[COMBINED]],STANDINGS_R[COMBINED],0),COLUMN(STANDINGS_R[PLACE IN LEAGUE]))</f>
        <v>6</v>
      </c>
      <c r="F1001">
        <f>16-INDEX(STANDINGS_HR[],MATCH(Table1[[#This Row],[COMBINED]],STANDINGS_HR[COMBINED],0),COLUMN(STANDINGS_HR[PLACE IN LEAGUE]))</f>
        <v>2</v>
      </c>
      <c r="G1001">
        <f>16-INDEX(STANDINGS_RBI[],MATCH(Table1[[#This Row],[COMBINED]],STANDINGS_RBI[COMBINED],0),COLUMN(STANDINGS_RBI[PLACE IN LEAGUE]))</f>
        <v>8</v>
      </c>
      <c r="H1001">
        <f>16-INDEX(STANDINGS_SB[],MATCH(Table1[[#This Row],[COMBINED]],STANDINGS_SB[COMBINED],0),COLUMN(STANDINGS_SB[PLACE IN LEAGUE]))</f>
        <v>7</v>
      </c>
      <c r="I1001">
        <f>16-INDEX(STANDINGS_ERA[],MATCH(Table1[[#This Row],[COMBINED]],STANDINGS_ERA[COMBINED],0),COLUMN(STANDINGS_ERA[PLACE IN LEAGUE]))</f>
        <v>10</v>
      </c>
      <c r="J1001">
        <f>16-INDEX(STANDINGS_WHIP[],MATCH(Table1[[#This Row],[COMBINED]],STANDINGS_WHIP[COMBINED],0),COLUMN(STANDINGS_WHIP[PLACE IN LEAGUE]))</f>
        <v>14</v>
      </c>
      <c r="K1001">
        <f>16-INDEX(STANDINGS_W[],MATCH(Table1[[#This Row],[COMBINED]],STANDINGS_W[COMBINED],0),COLUMN(STANDINGS_W[PLACE IN LEAGUE]))</f>
        <v>15</v>
      </c>
      <c r="L1001">
        <f>16-INDEX(STANDINGS_K[],MATCH(Table1[[#This Row],[COMBINED]],STANDINGS_K[COMBINED],0),COLUMN(STANDINGS_K[PLACE IN LEAGUE]))</f>
        <v>11</v>
      </c>
      <c r="M1001">
        <f>16-INDEX(STANDINGS_SV[],MATCH(Table1[[#This Row],[COMBINED]],STANDINGS_SV[COMBINED],0),COLUMN(STANDINGS_SV[PLACE IN LEAGUE]))</f>
        <v>2</v>
      </c>
      <c r="N1001">
        <f>SUM(Table1[[#This Row],[BA]:[SV]])</f>
        <v>84</v>
      </c>
      <c r="O1001">
        <v>6</v>
      </c>
    </row>
    <row r="1002" spans="1:15" x14ac:dyDescent="0.25">
      <c r="A1002" t="s">
        <v>701</v>
      </c>
      <c r="B1002" t="s">
        <v>1314</v>
      </c>
      <c r="C1002" t="str">
        <f>Table1[[#This Row],[League]]&amp;Table1[[#This Row],[Team]]</f>
        <v>$150 Draft Champions Feb 08 1:00 pm Lg.3669Team Shepherd</v>
      </c>
      <c r="D1002">
        <f>16-INDEX(STANDINGS_BA[],MATCH(Table1[[#This Row],[COMBINED]],STANDINGS_BA[COMBINED],0),COLUMN(STANDINGS_BA[PLACE IN LEAGUE]))</f>
        <v>10</v>
      </c>
      <c r="E1002">
        <f>16-INDEX(STANDINGS_R[],MATCH(Table1[[#This Row],[COMBINED]],STANDINGS_R[COMBINED],0),COLUMN(STANDINGS_R[PLACE IN LEAGUE]))</f>
        <v>3</v>
      </c>
      <c r="F1002">
        <f>16-INDEX(STANDINGS_HR[],MATCH(Table1[[#This Row],[COMBINED]],STANDINGS_HR[COMBINED],0),COLUMN(STANDINGS_HR[PLACE IN LEAGUE]))</f>
        <v>15</v>
      </c>
      <c r="G1002">
        <f>16-INDEX(STANDINGS_RBI[],MATCH(Table1[[#This Row],[COMBINED]],STANDINGS_RBI[COMBINED],0),COLUMN(STANDINGS_RBI[PLACE IN LEAGUE]))</f>
        <v>10</v>
      </c>
      <c r="H1002">
        <f>16-INDEX(STANDINGS_SB[],MATCH(Table1[[#This Row],[COMBINED]],STANDINGS_SB[COMBINED],0),COLUMN(STANDINGS_SB[PLACE IN LEAGUE]))</f>
        <v>4</v>
      </c>
      <c r="I1002">
        <f>16-INDEX(STANDINGS_ERA[],MATCH(Table1[[#This Row],[COMBINED]],STANDINGS_ERA[COMBINED],0),COLUMN(STANDINGS_ERA[PLACE IN LEAGUE]))</f>
        <v>8</v>
      </c>
      <c r="J1002">
        <f>16-INDEX(STANDINGS_WHIP[],MATCH(Table1[[#This Row],[COMBINED]],STANDINGS_WHIP[COMBINED],0),COLUMN(STANDINGS_WHIP[PLACE IN LEAGUE]))</f>
        <v>4</v>
      </c>
      <c r="K1002">
        <f>16-INDEX(STANDINGS_W[],MATCH(Table1[[#This Row],[COMBINED]],STANDINGS_W[COMBINED],0),COLUMN(STANDINGS_W[PLACE IN LEAGUE]))</f>
        <v>11</v>
      </c>
      <c r="L1002">
        <f>16-INDEX(STANDINGS_K[],MATCH(Table1[[#This Row],[COMBINED]],STANDINGS_K[COMBINED],0),COLUMN(STANDINGS_K[PLACE IN LEAGUE]))</f>
        <v>12</v>
      </c>
      <c r="M1002">
        <f>16-INDEX(STANDINGS_SV[],MATCH(Table1[[#This Row],[COMBINED]],STANDINGS_SV[COMBINED],0),COLUMN(STANDINGS_SV[PLACE IN LEAGUE]))</f>
        <v>1</v>
      </c>
      <c r="N1002">
        <f>SUM(Table1[[#This Row],[BA]:[SV]])</f>
        <v>78</v>
      </c>
      <c r="O1002">
        <v>7</v>
      </c>
    </row>
    <row r="1003" spans="1:15" x14ac:dyDescent="0.25">
      <c r="A1003" t="s">
        <v>1315</v>
      </c>
      <c r="B1003" t="s">
        <v>1314</v>
      </c>
      <c r="C1003" t="str">
        <f>Table1[[#This Row],[League]]&amp;Table1[[#This Row],[Team]]</f>
        <v>$150 Draft Champions Feb 08 1:00 pm Lg.3669team osborne</v>
      </c>
      <c r="D1003">
        <f>16-INDEX(STANDINGS_BA[],MATCH(Table1[[#This Row],[COMBINED]],STANDINGS_BA[COMBINED],0),COLUMN(STANDINGS_BA[PLACE IN LEAGUE]))</f>
        <v>13</v>
      </c>
      <c r="E1003">
        <f>16-INDEX(STANDINGS_R[],MATCH(Table1[[#This Row],[COMBINED]],STANDINGS_R[COMBINED],0),COLUMN(STANDINGS_R[PLACE IN LEAGUE]))</f>
        <v>10</v>
      </c>
      <c r="F1003">
        <f>16-INDEX(STANDINGS_HR[],MATCH(Table1[[#This Row],[COMBINED]],STANDINGS_HR[COMBINED],0),COLUMN(STANDINGS_HR[PLACE IN LEAGUE]))</f>
        <v>12</v>
      </c>
      <c r="G1003">
        <f>16-INDEX(STANDINGS_RBI[],MATCH(Table1[[#This Row],[COMBINED]],STANDINGS_RBI[COMBINED],0),COLUMN(STANDINGS_RBI[PLACE IN LEAGUE]))</f>
        <v>14</v>
      </c>
      <c r="H1003">
        <f>16-INDEX(STANDINGS_SB[],MATCH(Table1[[#This Row],[COMBINED]],STANDINGS_SB[COMBINED],0),COLUMN(STANDINGS_SB[PLACE IN LEAGUE]))</f>
        <v>1</v>
      </c>
      <c r="I1003">
        <f>16-INDEX(STANDINGS_ERA[],MATCH(Table1[[#This Row],[COMBINED]],STANDINGS_ERA[COMBINED],0),COLUMN(STANDINGS_ERA[PLACE IN LEAGUE]))</f>
        <v>11</v>
      </c>
      <c r="J1003">
        <f>16-INDEX(STANDINGS_WHIP[],MATCH(Table1[[#This Row],[COMBINED]],STANDINGS_WHIP[COMBINED],0),COLUMN(STANDINGS_WHIP[PLACE IN LEAGUE]))</f>
        <v>11</v>
      </c>
      <c r="K1003">
        <f>16-INDEX(STANDINGS_W[],MATCH(Table1[[#This Row],[COMBINED]],STANDINGS_W[COMBINED],0),COLUMN(STANDINGS_W[PLACE IN LEAGUE]))</f>
        <v>1</v>
      </c>
      <c r="L1003">
        <f>16-INDEX(STANDINGS_K[],MATCH(Table1[[#This Row],[COMBINED]],STANDINGS_K[COMBINED],0),COLUMN(STANDINGS_K[PLACE IN LEAGUE]))</f>
        <v>1</v>
      </c>
      <c r="M1003">
        <f>16-INDEX(STANDINGS_SV[],MATCH(Table1[[#This Row],[COMBINED]],STANDINGS_SV[COMBINED],0),COLUMN(STANDINGS_SV[PLACE IN LEAGUE]))</f>
        <v>3</v>
      </c>
      <c r="N1003">
        <f>SUM(Table1[[#This Row],[BA]:[SV]])</f>
        <v>77</v>
      </c>
      <c r="O1003">
        <v>8</v>
      </c>
    </row>
    <row r="1004" spans="1:15" x14ac:dyDescent="0.25">
      <c r="A1004" t="s">
        <v>1321</v>
      </c>
      <c r="B1004" t="s">
        <v>1314</v>
      </c>
      <c r="C1004" t="str">
        <f>Table1[[#This Row],[League]]&amp;Table1[[#This Row],[Team]]</f>
        <v>$150 Draft Champions Feb 08 1:00 pm Lg.3669Kissing Bandits</v>
      </c>
      <c r="D1004">
        <f>16-INDEX(STANDINGS_BA[],MATCH(Table1[[#This Row],[COMBINED]],STANDINGS_BA[COMBINED],0),COLUMN(STANDINGS_BA[PLACE IN LEAGUE]))</f>
        <v>5</v>
      </c>
      <c r="E1004">
        <f>16-INDEX(STANDINGS_R[],MATCH(Table1[[#This Row],[COMBINED]],STANDINGS_R[COMBINED],0),COLUMN(STANDINGS_R[PLACE IN LEAGUE]))</f>
        <v>15</v>
      </c>
      <c r="F1004">
        <f>16-INDEX(STANDINGS_HR[],MATCH(Table1[[#This Row],[COMBINED]],STANDINGS_HR[COMBINED],0),COLUMN(STANDINGS_HR[PLACE IN LEAGUE]))</f>
        <v>3</v>
      </c>
      <c r="G1004">
        <f>16-INDEX(STANDINGS_RBI[],MATCH(Table1[[#This Row],[COMBINED]],STANDINGS_RBI[COMBINED],0),COLUMN(STANDINGS_RBI[PLACE IN LEAGUE]))</f>
        <v>9</v>
      </c>
      <c r="H1004">
        <f>16-INDEX(STANDINGS_SB[],MATCH(Table1[[#This Row],[COMBINED]],STANDINGS_SB[COMBINED],0),COLUMN(STANDINGS_SB[PLACE IN LEAGUE]))</f>
        <v>10</v>
      </c>
      <c r="I1004">
        <f>16-INDEX(STANDINGS_ERA[],MATCH(Table1[[#This Row],[COMBINED]],STANDINGS_ERA[COMBINED],0),COLUMN(STANDINGS_ERA[PLACE IN LEAGUE]))</f>
        <v>7</v>
      </c>
      <c r="J1004">
        <f>16-INDEX(STANDINGS_WHIP[],MATCH(Table1[[#This Row],[COMBINED]],STANDINGS_WHIP[COMBINED],0),COLUMN(STANDINGS_WHIP[PLACE IN LEAGUE]))</f>
        <v>9</v>
      </c>
      <c r="K1004">
        <f>16-INDEX(STANDINGS_W[],MATCH(Table1[[#This Row],[COMBINED]],STANDINGS_W[COMBINED],0),COLUMN(STANDINGS_W[PLACE IN LEAGUE]))</f>
        <v>8</v>
      </c>
      <c r="L1004">
        <f>16-INDEX(STANDINGS_K[],MATCH(Table1[[#This Row],[COMBINED]],STANDINGS_K[COMBINED],0),COLUMN(STANDINGS_K[PLACE IN LEAGUE]))</f>
        <v>3</v>
      </c>
      <c r="M1004">
        <f>16-INDEX(STANDINGS_SV[],MATCH(Table1[[#This Row],[COMBINED]],STANDINGS_SV[COMBINED],0),COLUMN(STANDINGS_SV[PLACE IN LEAGUE]))</f>
        <v>6</v>
      </c>
      <c r="N1004">
        <f>SUM(Table1[[#This Row],[BA]:[SV]])</f>
        <v>75</v>
      </c>
      <c r="O1004">
        <v>9</v>
      </c>
    </row>
    <row r="1005" spans="1:15" x14ac:dyDescent="0.25">
      <c r="A1005" t="s">
        <v>1322</v>
      </c>
      <c r="B1005" t="s">
        <v>1314</v>
      </c>
      <c r="C1005" t="str">
        <f>Table1[[#This Row],[League]]&amp;Table1[[#This Row],[Team]]</f>
        <v>$150 Draft Champions Feb 08 1:00 pm Lg.3669CourageousNordicWarrior22</v>
      </c>
      <c r="D1005">
        <f>16-INDEX(STANDINGS_BA[],MATCH(Table1[[#This Row],[COMBINED]],STANDINGS_BA[COMBINED],0),COLUMN(STANDINGS_BA[PLACE IN LEAGUE]))</f>
        <v>4</v>
      </c>
      <c r="E1005">
        <f>16-INDEX(STANDINGS_R[],MATCH(Table1[[#This Row],[COMBINED]],STANDINGS_R[COMBINED],0),COLUMN(STANDINGS_R[PLACE IN LEAGUE]))</f>
        <v>4</v>
      </c>
      <c r="F1005">
        <f>16-INDEX(STANDINGS_HR[],MATCH(Table1[[#This Row],[COMBINED]],STANDINGS_HR[COMBINED],0),COLUMN(STANDINGS_HR[PLACE IN LEAGUE]))</f>
        <v>10</v>
      </c>
      <c r="G1005">
        <f>16-INDEX(STANDINGS_RBI[],MATCH(Table1[[#This Row],[COMBINED]],STANDINGS_RBI[COMBINED],0),COLUMN(STANDINGS_RBI[PLACE IN LEAGUE]))</f>
        <v>2</v>
      </c>
      <c r="H1005">
        <f>16-INDEX(STANDINGS_SB[],MATCH(Table1[[#This Row],[COMBINED]],STANDINGS_SB[COMBINED],0),COLUMN(STANDINGS_SB[PLACE IN LEAGUE]))</f>
        <v>8</v>
      </c>
      <c r="I1005">
        <f>16-INDEX(STANDINGS_ERA[],MATCH(Table1[[#This Row],[COMBINED]],STANDINGS_ERA[COMBINED],0),COLUMN(STANDINGS_ERA[PLACE IN LEAGUE]))</f>
        <v>9</v>
      </c>
      <c r="J1005">
        <f>16-INDEX(STANDINGS_WHIP[],MATCH(Table1[[#This Row],[COMBINED]],STANDINGS_WHIP[COMBINED],0),COLUMN(STANDINGS_WHIP[PLACE IN LEAGUE]))</f>
        <v>6</v>
      </c>
      <c r="K1005">
        <f>16-INDEX(STANDINGS_W[],MATCH(Table1[[#This Row],[COMBINED]],STANDINGS_W[COMBINED],0),COLUMN(STANDINGS_W[PLACE IN LEAGUE]))</f>
        <v>9</v>
      </c>
      <c r="L1005">
        <f>16-INDEX(STANDINGS_K[],MATCH(Table1[[#This Row],[COMBINED]],STANDINGS_K[COMBINED],0),COLUMN(STANDINGS_K[PLACE IN LEAGUE]))</f>
        <v>10</v>
      </c>
      <c r="M1005">
        <f>16-INDEX(STANDINGS_SV[],MATCH(Table1[[#This Row],[COMBINED]],STANDINGS_SV[COMBINED],0),COLUMN(STANDINGS_SV[PLACE IN LEAGUE]))</f>
        <v>9</v>
      </c>
      <c r="N1005">
        <f>SUM(Table1[[#This Row],[BA]:[SV]])</f>
        <v>71</v>
      </c>
      <c r="O1005">
        <v>10</v>
      </c>
    </row>
    <row r="1006" spans="1:15" x14ac:dyDescent="0.25">
      <c r="A1006" t="s">
        <v>1318</v>
      </c>
      <c r="B1006" t="s">
        <v>1314</v>
      </c>
      <c r="C1006" t="str">
        <f>Table1[[#This Row],[League]]&amp;Table1[[#This Row],[Team]]</f>
        <v>$150 Draft Champions Feb 08 1:00 pm Lg.3669Team MCHUGH</v>
      </c>
      <c r="D1006">
        <f>16-INDEX(STANDINGS_BA[],MATCH(Table1[[#This Row],[COMBINED]],STANDINGS_BA[COMBINED],0),COLUMN(STANDINGS_BA[PLACE IN LEAGUE]))</f>
        <v>8</v>
      </c>
      <c r="E1006">
        <f>16-INDEX(STANDINGS_R[],MATCH(Table1[[#This Row],[COMBINED]],STANDINGS_R[COMBINED],0),COLUMN(STANDINGS_R[PLACE IN LEAGUE]))</f>
        <v>9</v>
      </c>
      <c r="F1006">
        <f>16-INDEX(STANDINGS_HR[],MATCH(Table1[[#This Row],[COMBINED]],STANDINGS_HR[COMBINED],0),COLUMN(STANDINGS_HR[PLACE IN LEAGUE]))</f>
        <v>13</v>
      </c>
      <c r="G1006">
        <f>16-INDEX(STANDINGS_RBI[],MATCH(Table1[[#This Row],[COMBINED]],STANDINGS_RBI[COMBINED],0),COLUMN(STANDINGS_RBI[PLACE IN LEAGUE]))</f>
        <v>15</v>
      </c>
      <c r="H1006">
        <f>16-INDEX(STANDINGS_SB[],MATCH(Table1[[#This Row],[COMBINED]],STANDINGS_SB[COMBINED],0),COLUMN(STANDINGS_SB[PLACE IN LEAGUE]))</f>
        <v>5</v>
      </c>
      <c r="I1006">
        <f>16-INDEX(STANDINGS_ERA[],MATCH(Table1[[#This Row],[COMBINED]],STANDINGS_ERA[COMBINED],0),COLUMN(STANDINGS_ERA[PLACE IN LEAGUE]))</f>
        <v>4</v>
      </c>
      <c r="J1006">
        <f>16-INDEX(STANDINGS_WHIP[],MATCH(Table1[[#This Row],[COMBINED]],STANDINGS_WHIP[COMBINED],0),COLUMN(STANDINGS_WHIP[PLACE IN LEAGUE]))</f>
        <v>2</v>
      </c>
      <c r="K1006">
        <f>16-INDEX(STANDINGS_W[],MATCH(Table1[[#This Row],[COMBINED]],STANDINGS_W[COMBINED],0),COLUMN(STANDINGS_W[PLACE IN LEAGUE]))</f>
        <v>3</v>
      </c>
      <c r="L1006">
        <f>16-INDEX(STANDINGS_K[],MATCH(Table1[[#This Row],[COMBINED]],STANDINGS_K[COMBINED],0),COLUMN(STANDINGS_K[PLACE IN LEAGUE]))</f>
        <v>5</v>
      </c>
      <c r="M1006">
        <f>16-INDEX(STANDINGS_SV[],MATCH(Table1[[#This Row],[COMBINED]],STANDINGS_SV[COMBINED],0),COLUMN(STANDINGS_SV[PLACE IN LEAGUE]))</f>
        <v>5</v>
      </c>
      <c r="N1006">
        <f>SUM(Table1[[#This Row],[BA]:[SV]])</f>
        <v>69</v>
      </c>
      <c r="O1006">
        <v>11</v>
      </c>
    </row>
    <row r="1007" spans="1:15" x14ac:dyDescent="0.25">
      <c r="A1007" t="s">
        <v>131</v>
      </c>
      <c r="B1007" t="s">
        <v>1314</v>
      </c>
      <c r="C1007" t="str">
        <f>Table1[[#This Row],[League]]&amp;Table1[[#This Row],[Team]]</f>
        <v>$150 Draft Champions Feb 08 1:00 pm Lg.3669Las Vegas Blvd III</v>
      </c>
      <c r="D1007">
        <f>16-INDEX(STANDINGS_BA[],MATCH(Table1[[#This Row],[COMBINED]],STANDINGS_BA[COMBINED],0),COLUMN(STANDINGS_BA[PLACE IN LEAGUE]))</f>
        <v>14</v>
      </c>
      <c r="E1007">
        <f>16-INDEX(STANDINGS_R[],MATCH(Table1[[#This Row],[COMBINED]],STANDINGS_R[COMBINED],0),COLUMN(STANDINGS_R[PLACE IN LEAGUE]))</f>
        <v>11</v>
      </c>
      <c r="F1007">
        <f>16-INDEX(STANDINGS_HR[],MATCH(Table1[[#This Row],[COMBINED]],STANDINGS_HR[COMBINED],0),COLUMN(STANDINGS_HR[PLACE IN LEAGUE]))</f>
        <v>5</v>
      </c>
      <c r="G1007">
        <f>16-INDEX(STANDINGS_RBI[],MATCH(Table1[[#This Row],[COMBINED]],STANDINGS_RBI[COMBINED],0),COLUMN(STANDINGS_RBI[PLACE IN LEAGUE]))</f>
        <v>4</v>
      </c>
      <c r="H1007">
        <f>16-INDEX(STANDINGS_SB[],MATCH(Table1[[#This Row],[COMBINED]],STANDINGS_SB[COMBINED],0),COLUMN(STANDINGS_SB[PLACE IN LEAGUE]))</f>
        <v>12</v>
      </c>
      <c r="I1007">
        <f>16-INDEX(STANDINGS_ERA[],MATCH(Table1[[#This Row],[COMBINED]],STANDINGS_ERA[COMBINED],0),COLUMN(STANDINGS_ERA[PLACE IN LEAGUE]))</f>
        <v>2</v>
      </c>
      <c r="J1007">
        <f>16-INDEX(STANDINGS_WHIP[],MATCH(Table1[[#This Row],[COMBINED]],STANDINGS_WHIP[COMBINED],0),COLUMN(STANDINGS_WHIP[PLACE IN LEAGUE]))</f>
        <v>1</v>
      </c>
      <c r="K1007">
        <f>16-INDEX(STANDINGS_W[],MATCH(Table1[[#This Row],[COMBINED]],STANDINGS_W[COMBINED],0),COLUMN(STANDINGS_W[PLACE IN LEAGUE]))</f>
        <v>7</v>
      </c>
      <c r="L1007">
        <f>16-INDEX(STANDINGS_K[],MATCH(Table1[[#This Row],[COMBINED]],STANDINGS_K[COMBINED],0),COLUMN(STANDINGS_K[PLACE IN LEAGUE]))</f>
        <v>7</v>
      </c>
      <c r="M1007">
        <f>16-INDEX(STANDINGS_SV[],MATCH(Table1[[#This Row],[COMBINED]],STANDINGS_SV[COMBINED],0),COLUMN(STANDINGS_SV[PLACE IN LEAGUE]))</f>
        <v>4</v>
      </c>
      <c r="N1007">
        <f>SUM(Table1[[#This Row],[BA]:[SV]])</f>
        <v>67</v>
      </c>
      <c r="O1007">
        <v>12</v>
      </c>
    </row>
    <row r="1008" spans="1:15" x14ac:dyDescent="0.25">
      <c r="A1008" t="s">
        <v>1323</v>
      </c>
      <c r="B1008" t="s">
        <v>1314</v>
      </c>
      <c r="C1008" t="str">
        <f>Table1[[#This Row],[League]]&amp;Table1[[#This Row],[Team]]</f>
        <v>$150 Draft Champions Feb 08 1:00 pm Lg.3669Team Chaloux</v>
      </c>
      <c r="D1008">
        <f>16-INDEX(STANDINGS_BA[],MATCH(Table1[[#This Row],[COMBINED]],STANDINGS_BA[COMBINED],0),COLUMN(STANDINGS_BA[PLACE IN LEAGUE]))</f>
        <v>3</v>
      </c>
      <c r="E1008">
        <f>16-INDEX(STANDINGS_R[],MATCH(Table1[[#This Row],[COMBINED]],STANDINGS_R[COMBINED],0),COLUMN(STANDINGS_R[PLACE IN LEAGUE]))</f>
        <v>5</v>
      </c>
      <c r="F1008">
        <f>16-INDEX(STANDINGS_HR[],MATCH(Table1[[#This Row],[COMBINED]],STANDINGS_HR[COMBINED],0),COLUMN(STANDINGS_HR[PLACE IN LEAGUE]))</f>
        <v>11</v>
      </c>
      <c r="G1008">
        <f>16-INDEX(STANDINGS_RBI[],MATCH(Table1[[#This Row],[COMBINED]],STANDINGS_RBI[COMBINED],0),COLUMN(STANDINGS_RBI[PLACE IN LEAGUE]))</f>
        <v>5</v>
      </c>
      <c r="H1008">
        <f>16-INDEX(STANDINGS_SB[],MATCH(Table1[[#This Row],[COMBINED]],STANDINGS_SB[COMBINED],0),COLUMN(STANDINGS_SB[PLACE IN LEAGUE]))</f>
        <v>11</v>
      </c>
      <c r="I1008">
        <f>16-INDEX(STANDINGS_ERA[],MATCH(Table1[[#This Row],[COMBINED]],STANDINGS_ERA[COMBINED],0),COLUMN(STANDINGS_ERA[PLACE IN LEAGUE]))</f>
        <v>1</v>
      </c>
      <c r="J1008">
        <f>16-INDEX(STANDINGS_WHIP[],MATCH(Table1[[#This Row],[COMBINED]],STANDINGS_WHIP[COMBINED],0),COLUMN(STANDINGS_WHIP[PLACE IN LEAGUE]))</f>
        <v>3</v>
      </c>
      <c r="K1008">
        <f>16-INDEX(STANDINGS_W[],MATCH(Table1[[#This Row],[COMBINED]],STANDINGS_W[COMBINED],0),COLUMN(STANDINGS_W[PLACE IN LEAGUE]))</f>
        <v>4</v>
      </c>
      <c r="L1008">
        <f>16-INDEX(STANDINGS_K[],MATCH(Table1[[#This Row],[COMBINED]],STANDINGS_K[COMBINED],0),COLUMN(STANDINGS_K[PLACE IN LEAGUE]))</f>
        <v>8</v>
      </c>
      <c r="M1008">
        <f>16-INDEX(STANDINGS_SV[],MATCH(Table1[[#This Row],[COMBINED]],STANDINGS_SV[COMBINED],0),COLUMN(STANDINGS_SV[PLACE IN LEAGUE]))</f>
        <v>10</v>
      </c>
      <c r="N1008">
        <f>SUM(Table1[[#This Row],[BA]:[SV]])</f>
        <v>61</v>
      </c>
      <c r="O1008">
        <v>13</v>
      </c>
    </row>
    <row r="1009" spans="1:15" x14ac:dyDescent="0.25">
      <c r="A1009" t="s">
        <v>1325</v>
      </c>
      <c r="B1009" t="s">
        <v>1314</v>
      </c>
      <c r="C1009" t="str">
        <f>Table1[[#This Row],[League]]&amp;Table1[[#This Row],[Team]]</f>
        <v>$150 Draft Champions Feb 08 1:00 pm Lg.3669Todd Packer</v>
      </c>
      <c r="D1009">
        <f>16-INDEX(STANDINGS_BA[],MATCH(Table1[[#This Row],[COMBINED]],STANDINGS_BA[COMBINED],0),COLUMN(STANDINGS_BA[PLACE IN LEAGUE]))</f>
        <v>1</v>
      </c>
      <c r="E1009">
        <f>16-INDEX(STANDINGS_R[],MATCH(Table1[[#This Row],[COMBINED]],STANDINGS_R[COMBINED],0),COLUMN(STANDINGS_R[PLACE IN LEAGUE]))</f>
        <v>1</v>
      </c>
      <c r="F1009">
        <f>16-INDEX(STANDINGS_HR[],MATCH(Table1[[#This Row],[COMBINED]],STANDINGS_HR[COMBINED],0),COLUMN(STANDINGS_HR[PLACE IN LEAGUE]))</f>
        <v>7</v>
      </c>
      <c r="G1009">
        <f>16-INDEX(STANDINGS_RBI[],MATCH(Table1[[#This Row],[COMBINED]],STANDINGS_RBI[COMBINED],0),COLUMN(STANDINGS_RBI[PLACE IN LEAGUE]))</f>
        <v>3</v>
      </c>
      <c r="H1009">
        <f>16-INDEX(STANDINGS_SB[],MATCH(Table1[[#This Row],[COMBINED]],STANDINGS_SB[COMBINED],0),COLUMN(STANDINGS_SB[PLACE IN LEAGUE]))</f>
        <v>6</v>
      </c>
      <c r="I1009">
        <f>16-INDEX(STANDINGS_ERA[],MATCH(Table1[[#This Row],[COMBINED]],STANDINGS_ERA[COMBINED],0),COLUMN(STANDINGS_ERA[PLACE IN LEAGUE]))</f>
        <v>12</v>
      </c>
      <c r="J1009">
        <f>16-INDEX(STANDINGS_WHIP[],MATCH(Table1[[#This Row],[COMBINED]],STANDINGS_WHIP[COMBINED],0),COLUMN(STANDINGS_WHIP[PLACE IN LEAGUE]))</f>
        <v>12</v>
      </c>
      <c r="K1009">
        <f>16-INDEX(STANDINGS_W[],MATCH(Table1[[#This Row],[COMBINED]],STANDINGS_W[COMBINED],0),COLUMN(STANDINGS_W[PLACE IN LEAGUE]))</f>
        <v>2</v>
      </c>
      <c r="L1009">
        <f>16-INDEX(STANDINGS_K[],MATCH(Table1[[#This Row],[COMBINED]],STANDINGS_K[COMBINED],0),COLUMN(STANDINGS_K[PLACE IN LEAGUE]))</f>
        <v>2</v>
      </c>
      <c r="M1009">
        <f>16-INDEX(STANDINGS_SV[],MATCH(Table1[[#This Row],[COMBINED]],STANDINGS_SV[COMBINED],0),COLUMN(STANDINGS_SV[PLACE IN LEAGUE]))</f>
        <v>14</v>
      </c>
      <c r="N1009">
        <f>SUM(Table1[[#This Row],[BA]:[SV]])</f>
        <v>60</v>
      </c>
      <c r="O1009">
        <v>14</v>
      </c>
    </row>
    <row r="1010" spans="1:15" x14ac:dyDescent="0.25">
      <c r="A1010" t="s">
        <v>1324</v>
      </c>
      <c r="B1010" t="s">
        <v>1314</v>
      </c>
      <c r="C1010" t="str">
        <f>Table1[[#This Row],[League]]&amp;Table1[[#This Row],[Team]]</f>
        <v>$150 Draft Champions Feb 08 1:00 pm Lg.3669StoolPigeon</v>
      </c>
      <c r="D1010">
        <f>16-INDEX(STANDINGS_BA[],MATCH(Table1[[#This Row],[COMBINED]],STANDINGS_BA[COMBINED],0),COLUMN(STANDINGS_BA[PLACE IN LEAGUE]))</f>
        <v>2</v>
      </c>
      <c r="E1010">
        <f>16-INDEX(STANDINGS_R[],MATCH(Table1[[#This Row],[COMBINED]],STANDINGS_R[COMBINED],0),COLUMN(STANDINGS_R[PLACE IN LEAGUE]))</f>
        <v>2</v>
      </c>
      <c r="F1010">
        <f>16-INDEX(STANDINGS_HR[],MATCH(Table1[[#This Row],[COMBINED]],STANDINGS_HR[COMBINED],0),COLUMN(STANDINGS_HR[PLACE IN LEAGUE]))</f>
        <v>1</v>
      </c>
      <c r="G1010">
        <f>16-INDEX(STANDINGS_RBI[],MATCH(Table1[[#This Row],[COMBINED]],STANDINGS_RBI[COMBINED],0),COLUMN(STANDINGS_RBI[PLACE IN LEAGUE]))</f>
        <v>1</v>
      </c>
      <c r="H1010">
        <f>16-INDEX(STANDINGS_SB[],MATCH(Table1[[#This Row],[COMBINED]],STANDINGS_SB[COMBINED],0),COLUMN(STANDINGS_SB[PLACE IN LEAGUE]))</f>
        <v>3</v>
      </c>
      <c r="I1010">
        <f>16-INDEX(STANDINGS_ERA[],MATCH(Table1[[#This Row],[COMBINED]],STANDINGS_ERA[COMBINED],0),COLUMN(STANDINGS_ERA[PLACE IN LEAGUE]))</f>
        <v>6</v>
      </c>
      <c r="J1010">
        <f>16-INDEX(STANDINGS_WHIP[],MATCH(Table1[[#This Row],[COMBINED]],STANDINGS_WHIP[COMBINED],0),COLUMN(STANDINGS_WHIP[PLACE IN LEAGUE]))</f>
        <v>8</v>
      </c>
      <c r="K1010">
        <f>16-INDEX(STANDINGS_W[],MATCH(Table1[[#This Row],[COMBINED]],STANDINGS_W[COMBINED],0),COLUMN(STANDINGS_W[PLACE IN LEAGUE]))</f>
        <v>13</v>
      </c>
      <c r="L1010">
        <f>16-INDEX(STANDINGS_K[],MATCH(Table1[[#This Row],[COMBINED]],STANDINGS_K[COMBINED],0),COLUMN(STANDINGS_K[PLACE IN LEAGUE]))</f>
        <v>6</v>
      </c>
      <c r="M1010">
        <f>16-INDEX(STANDINGS_SV[],MATCH(Table1[[#This Row],[COMBINED]],STANDINGS_SV[COMBINED],0),COLUMN(STANDINGS_SV[PLACE IN LEAGUE]))</f>
        <v>11</v>
      </c>
      <c r="N1010">
        <f>SUM(Table1[[#This Row],[BA]:[SV]])</f>
        <v>53</v>
      </c>
      <c r="O1010">
        <v>15</v>
      </c>
    </row>
    <row r="1011" spans="1:15" x14ac:dyDescent="0.25">
      <c r="A1011" t="s">
        <v>1326</v>
      </c>
      <c r="B1011" t="s">
        <v>1327</v>
      </c>
      <c r="C1011" t="str">
        <f>Table1[[#This Row],[League]]&amp;Table1[[#This Row],[Team]]</f>
        <v>$150 Draft Champions Feb 08 1:00 pm Lg.3671Magic Jacks</v>
      </c>
      <c r="D1011">
        <f>16-INDEX(STANDINGS_BA[],MATCH(Table1[[#This Row],[COMBINED]],STANDINGS_BA[COMBINED],0),COLUMN(STANDINGS_BA[PLACE IN LEAGUE]))</f>
        <v>15</v>
      </c>
      <c r="E1011">
        <f>16-INDEX(STANDINGS_R[],MATCH(Table1[[#This Row],[COMBINED]],STANDINGS_R[COMBINED],0),COLUMN(STANDINGS_R[PLACE IN LEAGUE]))</f>
        <v>15</v>
      </c>
      <c r="F1011">
        <f>16-INDEX(STANDINGS_HR[],MATCH(Table1[[#This Row],[COMBINED]],STANDINGS_HR[COMBINED],0),COLUMN(STANDINGS_HR[PLACE IN LEAGUE]))</f>
        <v>15</v>
      </c>
      <c r="G1011">
        <f>16-INDEX(STANDINGS_RBI[],MATCH(Table1[[#This Row],[COMBINED]],STANDINGS_RBI[COMBINED],0),COLUMN(STANDINGS_RBI[PLACE IN LEAGUE]))</f>
        <v>14</v>
      </c>
      <c r="H1011">
        <f>16-INDEX(STANDINGS_SB[],MATCH(Table1[[#This Row],[COMBINED]],STANDINGS_SB[COMBINED],0),COLUMN(STANDINGS_SB[PLACE IN LEAGUE]))</f>
        <v>13</v>
      </c>
      <c r="I1011">
        <f>16-INDEX(STANDINGS_ERA[],MATCH(Table1[[#This Row],[COMBINED]],STANDINGS_ERA[COMBINED],0),COLUMN(STANDINGS_ERA[PLACE IN LEAGUE]))</f>
        <v>9</v>
      </c>
      <c r="J1011">
        <f>16-INDEX(STANDINGS_WHIP[],MATCH(Table1[[#This Row],[COMBINED]],STANDINGS_WHIP[COMBINED],0),COLUMN(STANDINGS_WHIP[PLACE IN LEAGUE]))</f>
        <v>10</v>
      </c>
      <c r="K1011">
        <f>16-INDEX(STANDINGS_W[],MATCH(Table1[[#This Row],[COMBINED]],STANDINGS_W[COMBINED],0),COLUMN(STANDINGS_W[PLACE IN LEAGUE]))</f>
        <v>11</v>
      </c>
      <c r="L1011">
        <f>16-INDEX(STANDINGS_K[],MATCH(Table1[[#This Row],[COMBINED]],STANDINGS_K[COMBINED],0),COLUMN(STANDINGS_K[PLACE IN LEAGUE]))</f>
        <v>12</v>
      </c>
      <c r="M1011">
        <f>16-INDEX(STANDINGS_SV[],MATCH(Table1[[#This Row],[COMBINED]],STANDINGS_SV[COMBINED],0),COLUMN(STANDINGS_SV[PLACE IN LEAGUE]))</f>
        <v>9</v>
      </c>
      <c r="N1011">
        <f>SUM(Table1[[#This Row],[BA]:[SV]])</f>
        <v>123</v>
      </c>
      <c r="O1011">
        <v>1</v>
      </c>
    </row>
    <row r="1012" spans="1:15" x14ac:dyDescent="0.25">
      <c r="A1012" t="s">
        <v>1330</v>
      </c>
      <c r="B1012" t="s">
        <v>1327</v>
      </c>
      <c r="C1012" t="str">
        <f>Table1[[#This Row],[League]]&amp;Table1[[#This Row],[Team]]</f>
        <v>$150 Draft Champions Feb 08 1:00 pm Lg.3671Team palazzo</v>
      </c>
      <c r="D1012">
        <f>16-INDEX(STANDINGS_BA[],MATCH(Table1[[#This Row],[COMBINED]],STANDINGS_BA[COMBINED],0),COLUMN(STANDINGS_BA[PLACE IN LEAGUE]))</f>
        <v>11</v>
      </c>
      <c r="E1012">
        <f>16-INDEX(STANDINGS_R[],MATCH(Table1[[#This Row],[COMBINED]],STANDINGS_R[COMBINED],0),COLUMN(STANDINGS_R[PLACE IN LEAGUE]))</f>
        <v>14</v>
      </c>
      <c r="F1012">
        <f>16-INDEX(STANDINGS_HR[],MATCH(Table1[[#This Row],[COMBINED]],STANDINGS_HR[COMBINED],0),COLUMN(STANDINGS_HR[PLACE IN LEAGUE]))</f>
        <v>13</v>
      </c>
      <c r="G1012">
        <f>16-INDEX(STANDINGS_RBI[],MATCH(Table1[[#This Row],[COMBINED]],STANDINGS_RBI[COMBINED],0),COLUMN(STANDINGS_RBI[PLACE IN LEAGUE]))</f>
        <v>13</v>
      </c>
      <c r="H1012">
        <f>16-INDEX(STANDINGS_SB[],MATCH(Table1[[#This Row],[COMBINED]],STANDINGS_SB[COMBINED],0),COLUMN(STANDINGS_SB[PLACE IN LEAGUE]))</f>
        <v>12</v>
      </c>
      <c r="I1012">
        <f>16-INDEX(STANDINGS_ERA[],MATCH(Table1[[#This Row],[COMBINED]],STANDINGS_ERA[COMBINED],0),COLUMN(STANDINGS_ERA[PLACE IN LEAGUE]))</f>
        <v>6</v>
      </c>
      <c r="J1012">
        <f>16-INDEX(STANDINGS_WHIP[],MATCH(Table1[[#This Row],[COMBINED]],STANDINGS_WHIP[COMBINED],0),COLUMN(STANDINGS_WHIP[PLACE IN LEAGUE]))</f>
        <v>8</v>
      </c>
      <c r="K1012">
        <f>16-INDEX(STANDINGS_W[],MATCH(Table1[[#This Row],[COMBINED]],STANDINGS_W[COMBINED],0),COLUMN(STANDINGS_W[PLACE IN LEAGUE]))</f>
        <v>13</v>
      </c>
      <c r="L1012">
        <f>16-INDEX(STANDINGS_K[],MATCH(Table1[[#This Row],[COMBINED]],STANDINGS_K[COMBINED],0),COLUMN(STANDINGS_K[PLACE IN LEAGUE]))</f>
        <v>15</v>
      </c>
      <c r="M1012">
        <f>16-INDEX(STANDINGS_SV[],MATCH(Table1[[#This Row],[COMBINED]],STANDINGS_SV[COMBINED],0),COLUMN(STANDINGS_SV[PLACE IN LEAGUE]))</f>
        <v>10</v>
      </c>
      <c r="N1012">
        <f>SUM(Table1[[#This Row],[BA]:[SV]])</f>
        <v>115</v>
      </c>
      <c r="O1012">
        <v>2</v>
      </c>
    </row>
    <row r="1013" spans="1:15" x14ac:dyDescent="0.25">
      <c r="A1013" t="s">
        <v>1336</v>
      </c>
      <c r="B1013" t="s">
        <v>1327</v>
      </c>
      <c r="C1013" t="str">
        <f>Table1[[#This Row],[League]]&amp;Table1[[#This Row],[Team]]</f>
        <v>$150 Draft Champions Feb 08 1:00 pm Lg.3671Team Madsen</v>
      </c>
      <c r="D1013">
        <f>16-INDEX(STANDINGS_BA[],MATCH(Table1[[#This Row],[COMBINED]],STANDINGS_BA[COMBINED],0),COLUMN(STANDINGS_BA[PLACE IN LEAGUE]))</f>
        <v>4</v>
      </c>
      <c r="E1013">
        <f>16-INDEX(STANDINGS_R[],MATCH(Table1[[#This Row],[COMBINED]],STANDINGS_R[COMBINED],0),COLUMN(STANDINGS_R[PLACE IN LEAGUE]))</f>
        <v>11</v>
      </c>
      <c r="F1013">
        <f>16-INDEX(STANDINGS_HR[],MATCH(Table1[[#This Row],[COMBINED]],STANDINGS_HR[COMBINED],0),COLUMN(STANDINGS_HR[PLACE IN LEAGUE]))</f>
        <v>11</v>
      </c>
      <c r="G1013">
        <f>16-INDEX(STANDINGS_RBI[],MATCH(Table1[[#This Row],[COMBINED]],STANDINGS_RBI[COMBINED],0),COLUMN(STANDINGS_RBI[PLACE IN LEAGUE]))</f>
        <v>11</v>
      </c>
      <c r="H1013">
        <f>16-INDEX(STANDINGS_SB[],MATCH(Table1[[#This Row],[COMBINED]],STANDINGS_SB[COMBINED],0),COLUMN(STANDINGS_SB[PLACE IN LEAGUE]))</f>
        <v>10</v>
      </c>
      <c r="I1013">
        <f>16-INDEX(STANDINGS_ERA[],MATCH(Table1[[#This Row],[COMBINED]],STANDINGS_ERA[COMBINED],0),COLUMN(STANDINGS_ERA[PLACE IN LEAGUE]))</f>
        <v>15</v>
      </c>
      <c r="J1013">
        <f>16-INDEX(STANDINGS_WHIP[],MATCH(Table1[[#This Row],[COMBINED]],STANDINGS_WHIP[COMBINED],0),COLUMN(STANDINGS_WHIP[PLACE IN LEAGUE]))</f>
        <v>14</v>
      </c>
      <c r="K1013">
        <f>16-INDEX(STANDINGS_W[],MATCH(Table1[[#This Row],[COMBINED]],STANDINGS_W[COMBINED],0),COLUMN(STANDINGS_W[PLACE IN LEAGUE]))</f>
        <v>15</v>
      </c>
      <c r="L1013">
        <f>16-INDEX(STANDINGS_K[],MATCH(Table1[[#This Row],[COMBINED]],STANDINGS_K[COMBINED],0),COLUMN(STANDINGS_K[PLACE IN LEAGUE]))</f>
        <v>13</v>
      </c>
      <c r="M1013">
        <f>16-INDEX(STANDINGS_SV[],MATCH(Table1[[#This Row],[COMBINED]],STANDINGS_SV[COMBINED],0),COLUMN(STANDINGS_SV[PLACE IN LEAGUE]))</f>
        <v>11</v>
      </c>
      <c r="N1013">
        <f>SUM(Table1[[#This Row],[BA]:[SV]])</f>
        <v>115</v>
      </c>
      <c r="O1013">
        <v>3</v>
      </c>
    </row>
    <row r="1014" spans="1:15" x14ac:dyDescent="0.25">
      <c r="A1014" t="s">
        <v>1331</v>
      </c>
      <c r="B1014" t="s">
        <v>1327</v>
      </c>
      <c r="C1014" t="str">
        <f>Table1[[#This Row],[League]]&amp;Table1[[#This Row],[Team]]</f>
        <v>$150 Draft Champions Feb 08 1:00 pm Lg.3671Forever Draft 4</v>
      </c>
      <c r="D1014">
        <f>16-INDEX(STANDINGS_BA[],MATCH(Table1[[#This Row],[COMBINED]],STANDINGS_BA[COMBINED],0),COLUMN(STANDINGS_BA[PLACE IN LEAGUE]))</f>
        <v>10</v>
      </c>
      <c r="E1014">
        <f>16-INDEX(STANDINGS_R[],MATCH(Table1[[#This Row],[COMBINED]],STANDINGS_R[COMBINED],0),COLUMN(STANDINGS_R[PLACE IN LEAGUE]))</f>
        <v>13</v>
      </c>
      <c r="F1014">
        <f>16-INDEX(STANDINGS_HR[],MATCH(Table1[[#This Row],[COMBINED]],STANDINGS_HR[COMBINED],0),COLUMN(STANDINGS_HR[PLACE IN LEAGUE]))</f>
        <v>14</v>
      </c>
      <c r="G1014">
        <f>16-INDEX(STANDINGS_RBI[],MATCH(Table1[[#This Row],[COMBINED]],STANDINGS_RBI[COMBINED],0),COLUMN(STANDINGS_RBI[PLACE IN LEAGUE]))</f>
        <v>15</v>
      </c>
      <c r="H1014">
        <f>16-INDEX(STANDINGS_SB[],MATCH(Table1[[#This Row],[COMBINED]],STANDINGS_SB[COMBINED],0),COLUMN(STANDINGS_SB[PLACE IN LEAGUE]))</f>
        <v>4</v>
      </c>
      <c r="I1014">
        <f>16-INDEX(STANDINGS_ERA[],MATCH(Table1[[#This Row],[COMBINED]],STANDINGS_ERA[COMBINED],0),COLUMN(STANDINGS_ERA[PLACE IN LEAGUE]))</f>
        <v>4</v>
      </c>
      <c r="J1014">
        <f>16-INDEX(STANDINGS_WHIP[],MATCH(Table1[[#This Row],[COMBINED]],STANDINGS_WHIP[COMBINED],0),COLUMN(STANDINGS_WHIP[PLACE IN LEAGUE]))</f>
        <v>6</v>
      </c>
      <c r="K1014">
        <f>16-INDEX(STANDINGS_W[],MATCH(Table1[[#This Row],[COMBINED]],STANDINGS_W[COMBINED],0),COLUMN(STANDINGS_W[PLACE IN LEAGUE]))</f>
        <v>14</v>
      </c>
      <c r="L1014">
        <f>16-INDEX(STANDINGS_K[],MATCH(Table1[[#This Row],[COMBINED]],STANDINGS_K[COMBINED],0),COLUMN(STANDINGS_K[PLACE IN LEAGUE]))</f>
        <v>14</v>
      </c>
      <c r="M1014">
        <f>16-INDEX(STANDINGS_SV[],MATCH(Table1[[#This Row],[COMBINED]],STANDINGS_SV[COMBINED],0),COLUMN(STANDINGS_SV[PLACE IN LEAGUE]))</f>
        <v>3</v>
      </c>
      <c r="N1014">
        <f>SUM(Table1[[#This Row],[BA]:[SV]])</f>
        <v>97</v>
      </c>
      <c r="O1014">
        <v>4</v>
      </c>
    </row>
    <row r="1015" spans="1:15" x14ac:dyDescent="0.25">
      <c r="A1015" t="s">
        <v>102</v>
      </c>
      <c r="B1015" t="s">
        <v>1327</v>
      </c>
      <c r="C1015" t="str">
        <f>Table1[[#This Row],[League]]&amp;Table1[[#This Row],[Team]]</f>
        <v>$150 Draft Champions Feb 08 1:00 pm Lg.3671The Croneys</v>
      </c>
      <c r="D1015">
        <f>16-INDEX(STANDINGS_BA[],MATCH(Table1[[#This Row],[COMBINED]],STANDINGS_BA[COMBINED],0),COLUMN(STANDINGS_BA[PLACE IN LEAGUE]))</f>
        <v>5</v>
      </c>
      <c r="E1015">
        <f>16-INDEX(STANDINGS_R[],MATCH(Table1[[#This Row],[COMBINED]],STANDINGS_R[COMBINED],0),COLUMN(STANDINGS_R[PLACE IN LEAGUE]))</f>
        <v>3</v>
      </c>
      <c r="F1015">
        <f>16-INDEX(STANDINGS_HR[],MATCH(Table1[[#This Row],[COMBINED]],STANDINGS_HR[COMBINED],0),COLUMN(STANDINGS_HR[PLACE IN LEAGUE]))</f>
        <v>9</v>
      </c>
      <c r="G1015">
        <f>16-INDEX(STANDINGS_RBI[],MATCH(Table1[[#This Row],[COMBINED]],STANDINGS_RBI[COMBINED],0),COLUMN(STANDINGS_RBI[PLACE IN LEAGUE]))</f>
        <v>7</v>
      </c>
      <c r="H1015">
        <f>16-INDEX(STANDINGS_SB[],MATCH(Table1[[#This Row],[COMBINED]],STANDINGS_SB[COMBINED],0),COLUMN(STANDINGS_SB[PLACE IN LEAGUE]))</f>
        <v>7</v>
      </c>
      <c r="I1015">
        <f>16-INDEX(STANDINGS_ERA[],MATCH(Table1[[#This Row],[COMBINED]],STANDINGS_ERA[COMBINED],0),COLUMN(STANDINGS_ERA[PLACE IN LEAGUE]))</f>
        <v>14</v>
      </c>
      <c r="J1015">
        <f>16-INDEX(STANDINGS_WHIP[],MATCH(Table1[[#This Row],[COMBINED]],STANDINGS_WHIP[COMBINED],0),COLUMN(STANDINGS_WHIP[PLACE IN LEAGUE]))</f>
        <v>15</v>
      </c>
      <c r="K1015">
        <f>16-INDEX(STANDINGS_W[],MATCH(Table1[[#This Row],[COMBINED]],STANDINGS_W[COMBINED],0),COLUMN(STANDINGS_W[PLACE IN LEAGUE]))</f>
        <v>9</v>
      </c>
      <c r="L1015">
        <f>16-INDEX(STANDINGS_K[],MATCH(Table1[[#This Row],[COMBINED]],STANDINGS_K[COMBINED],0),COLUMN(STANDINGS_K[PLACE IN LEAGUE]))</f>
        <v>11</v>
      </c>
      <c r="M1015">
        <f>16-INDEX(STANDINGS_SV[],MATCH(Table1[[#This Row],[COMBINED]],STANDINGS_SV[COMBINED],0),COLUMN(STANDINGS_SV[PLACE IN LEAGUE]))</f>
        <v>13</v>
      </c>
      <c r="N1015">
        <f>SUM(Table1[[#This Row],[BA]:[SV]])</f>
        <v>93</v>
      </c>
      <c r="O1015">
        <v>5</v>
      </c>
    </row>
    <row r="1016" spans="1:15" x14ac:dyDescent="0.25">
      <c r="A1016" t="s">
        <v>1329</v>
      </c>
      <c r="B1016" t="s">
        <v>1327</v>
      </c>
      <c r="C1016" t="str">
        <f>Table1[[#This Row],[League]]&amp;Table1[[#This Row],[Team]]</f>
        <v>$150 Draft Champions Feb 08 1:00 pm Lg.3671Junior Wells</v>
      </c>
      <c r="D1016">
        <f>16-INDEX(STANDINGS_BA[],MATCH(Table1[[#This Row],[COMBINED]],STANDINGS_BA[COMBINED],0),COLUMN(STANDINGS_BA[PLACE IN LEAGUE]))</f>
        <v>12</v>
      </c>
      <c r="E1016">
        <f>16-INDEX(STANDINGS_R[],MATCH(Table1[[#This Row],[COMBINED]],STANDINGS_R[COMBINED],0),COLUMN(STANDINGS_R[PLACE IN LEAGUE]))</f>
        <v>5</v>
      </c>
      <c r="F1016">
        <f>16-INDEX(STANDINGS_HR[],MATCH(Table1[[#This Row],[COMBINED]],STANDINGS_HR[COMBINED],0),COLUMN(STANDINGS_HR[PLACE IN LEAGUE]))</f>
        <v>2</v>
      </c>
      <c r="G1016">
        <f>16-INDEX(STANDINGS_RBI[],MATCH(Table1[[#This Row],[COMBINED]],STANDINGS_RBI[COMBINED],0),COLUMN(STANDINGS_RBI[PLACE IN LEAGUE]))</f>
        <v>1</v>
      </c>
      <c r="H1016">
        <f>16-INDEX(STANDINGS_SB[],MATCH(Table1[[#This Row],[COMBINED]],STANDINGS_SB[COMBINED],0),COLUMN(STANDINGS_SB[PLACE IN LEAGUE]))</f>
        <v>15</v>
      </c>
      <c r="I1016">
        <f>16-INDEX(STANDINGS_ERA[],MATCH(Table1[[#This Row],[COMBINED]],STANDINGS_ERA[COMBINED],0),COLUMN(STANDINGS_ERA[PLACE IN LEAGUE]))</f>
        <v>11</v>
      </c>
      <c r="J1016">
        <f>16-INDEX(STANDINGS_WHIP[],MATCH(Table1[[#This Row],[COMBINED]],STANDINGS_WHIP[COMBINED],0),COLUMN(STANDINGS_WHIP[PLACE IN LEAGUE]))</f>
        <v>12</v>
      </c>
      <c r="K1016">
        <f>16-INDEX(STANDINGS_W[],MATCH(Table1[[#This Row],[COMBINED]],STANDINGS_W[COMBINED],0),COLUMN(STANDINGS_W[PLACE IN LEAGUE]))</f>
        <v>4</v>
      </c>
      <c r="L1016">
        <f>16-INDEX(STANDINGS_K[],MATCH(Table1[[#This Row],[COMBINED]],STANDINGS_K[COMBINED],0),COLUMN(STANDINGS_K[PLACE IN LEAGUE]))</f>
        <v>9</v>
      </c>
      <c r="M1016">
        <f>16-INDEX(STANDINGS_SV[],MATCH(Table1[[#This Row],[COMBINED]],STANDINGS_SV[COMBINED],0),COLUMN(STANDINGS_SV[PLACE IN LEAGUE]))</f>
        <v>12</v>
      </c>
      <c r="N1016">
        <f>SUM(Table1[[#This Row],[BA]:[SV]])</f>
        <v>83</v>
      </c>
      <c r="O1016">
        <v>6</v>
      </c>
    </row>
    <row r="1017" spans="1:15" x14ac:dyDescent="0.25">
      <c r="A1017" t="s">
        <v>1333</v>
      </c>
      <c r="B1017" t="s">
        <v>1327</v>
      </c>
      <c r="C1017" t="str">
        <f>Table1[[#This Row],[League]]&amp;Table1[[#This Row],[Team]]</f>
        <v>$150 Draft Champions Feb 08 1:00 pm Lg.3671D'Amico Fan Club</v>
      </c>
      <c r="D1017">
        <f>16-INDEX(STANDINGS_BA[],MATCH(Table1[[#This Row],[COMBINED]],STANDINGS_BA[COMBINED],0),COLUMN(STANDINGS_BA[PLACE IN LEAGUE]))</f>
        <v>8</v>
      </c>
      <c r="E1017">
        <f>16-INDEX(STANDINGS_R[],MATCH(Table1[[#This Row],[COMBINED]],STANDINGS_R[COMBINED],0),COLUMN(STANDINGS_R[PLACE IN LEAGUE]))</f>
        <v>8</v>
      </c>
      <c r="F1017">
        <f>16-INDEX(STANDINGS_HR[],MATCH(Table1[[#This Row],[COMBINED]],STANDINGS_HR[COMBINED],0),COLUMN(STANDINGS_HR[PLACE IN LEAGUE]))</f>
        <v>6</v>
      </c>
      <c r="G1017">
        <f>16-INDEX(STANDINGS_RBI[],MATCH(Table1[[#This Row],[COMBINED]],STANDINGS_RBI[COMBINED],0),COLUMN(STANDINGS_RBI[PLACE IN LEAGUE]))</f>
        <v>6</v>
      </c>
      <c r="H1017">
        <f>16-INDEX(STANDINGS_SB[],MATCH(Table1[[#This Row],[COMBINED]],STANDINGS_SB[COMBINED],0),COLUMN(STANDINGS_SB[PLACE IN LEAGUE]))</f>
        <v>11</v>
      </c>
      <c r="I1017">
        <f>16-INDEX(STANDINGS_ERA[],MATCH(Table1[[#This Row],[COMBINED]],STANDINGS_ERA[COMBINED],0),COLUMN(STANDINGS_ERA[PLACE IN LEAGUE]))</f>
        <v>10</v>
      </c>
      <c r="J1017">
        <f>16-INDEX(STANDINGS_WHIP[],MATCH(Table1[[#This Row],[COMBINED]],STANDINGS_WHIP[COMBINED],0),COLUMN(STANDINGS_WHIP[PLACE IN LEAGUE]))</f>
        <v>13</v>
      </c>
      <c r="K1017">
        <f>16-INDEX(STANDINGS_W[],MATCH(Table1[[#This Row],[COMBINED]],STANDINGS_W[COMBINED],0),COLUMN(STANDINGS_W[PLACE IN LEAGUE]))</f>
        <v>8</v>
      </c>
      <c r="L1017">
        <f>16-INDEX(STANDINGS_K[],MATCH(Table1[[#This Row],[COMBINED]],STANDINGS_K[COMBINED],0),COLUMN(STANDINGS_K[PLACE IN LEAGUE]))</f>
        <v>4</v>
      </c>
      <c r="M1017">
        <f>16-INDEX(STANDINGS_SV[],MATCH(Table1[[#This Row],[COMBINED]],STANDINGS_SV[COMBINED],0),COLUMN(STANDINGS_SV[PLACE IN LEAGUE]))</f>
        <v>8</v>
      </c>
      <c r="N1017">
        <f>SUM(Table1[[#This Row],[BA]:[SV]])</f>
        <v>82</v>
      </c>
      <c r="O1017">
        <v>7</v>
      </c>
    </row>
    <row r="1018" spans="1:15" x14ac:dyDescent="0.25">
      <c r="A1018" t="s">
        <v>1334</v>
      </c>
      <c r="B1018" t="s">
        <v>1327</v>
      </c>
      <c r="C1018" t="str">
        <f>Table1[[#This Row],[League]]&amp;Table1[[#This Row],[Team]]</f>
        <v>$150 Draft Champions Feb 08 1:00 pm Lg.3671Chico Lind's Hermanos - DC 73</v>
      </c>
      <c r="D1018">
        <f>16-INDEX(STANDINGS_BA[],MATCH(Table1[[#This Row],[COMBINED]],STANDINGS_BA[COMBINED],0),COLUMN(STANDINGS_BA[PLACE IN LEAGUE]))</f>
        <v>7</v>
      </c>
      <c r="E1018">
        <f>16-INDEX(STANDINGS_R[],MATCH(Table1[[#This Row],[COMBINED]],STANDINGS_R[COMBINED],0),COLUMN(STANDINGS_R[PLACE IN LEAGUE]))</f>
        <v>9</v>
      </c>
      <c r="F1018">
        <f>16-INDEX(STANDINGS_HR[],MATCH(Table1[[#This Row],[COMBINED]],STANDINGS_HR[COMBINED],0),COLUMN(STANDINGS_HR[PLACE IN LEAGUE]))</f>
        <v>7</v>
      </c>
      <c r="G1018">
        <f>16-INDEX(STANDINGS_RBI[],MATCH(Table1[[#This Row],[COMBINED]],STANDINGS_RBI[COMBINED],0),COLUMN(STANDINGS_RBI[PLACE IN LEAGUE]))</f>
        <v>8</v>
      </c>
      <c r="H1018">
        <f>16-INDEX(STANDINGS_SB[],MATCH(Table1[[#This Row],[COMBINED]],STANDINGS_SB[COMBINED],0),COLUMN(STANDINGS_SB[PLACE IN LEAGUE]))</f>
        <v>6</v>
      </c>
      <c r="I1018">
        <f>16-INDEX(STANDINGS_ERA[],MATCH(Table1[[#This Row],[COMBINED]],STANDINGS_ERA[COMBINED],0),COLUMN(STANDINGS_ERA[PLACE IN LEAGUE]))</f>
        <v>7</v>
      </c>
      <c r="J1018">
        <f>16-INDEX(STANDINGS_WHIP[],MATCH(Table1[[#This Row],[COMBINED]],STANDINGS_WHIP[COMBINED],0),COLUMN(STANDINGS_WHIP[PLACE IN LEAGUE]))</f>
        <v>7</v>
      </c>
      <c r="K1018">
        <f>16-INDEX(STANDINGS_W[],MATCH(Table1[[#This Row],[COMBINED]],STANDINGS_W[COMBINED],0),COLUMN(STANDINGS_W[PLACE IN LEAGUE]))</f>
        <v>5</v>
      </c>
      <c r="L1018">
        <f>16-INDEX(STANDINGS_K[],MATCH(Table1[[#This Row],[COMBINED]],STANDINGS_K[COMBINED],0),COLUMN(STANDINGS_K[PLACE IN LEAGUE]))</f>
        <v>10</v>
      </c>
      <c r="M1018">
        <f>16-INDEX(STANDINGS_SV[],MATCH(Table1[[#This Row],[COMBINED]],STANDINGS_SV[COMBINED],0),COLUMN(STANDINGS_SV[PLACE IN LEAGUE]))</f>
        <v>15</v>
      </c>
      <c r="N1018">
        <f>SUM(Table1[[#This Row],[BA]:[SV]])</f>
        <v>81</v>
      </c>
      <c r="O1018">
        <v>8</v>
      </c>
    </row>
    <row r="1019" spans="1:15" x14ac:dyDescent="0.25">
      <c r="A1019" t="s">
        <v>1335</v>
      </c>
      <c r="B1019" t="s">
        <v>1327</v>
      </c>
      <c r="C1019" t="str">
        <f>Table1[[#This Row],[League]]&amp;Table1[[#This Row],[Team]]</f>
        <v>$150 Draft Champions Feb 08 1:00 pm Lg.3671sLim picKens1</v>
      </c>
      <c r="D1019">
        <f>16-INDEX(STANDINGS_BA[],MATCH(Table1[[#This Row],[COMBINED]],STANDINGS_BA[COMBINED],0),COLUMN(STANDINGS_BA[PLACE IN LEAGUE]))</f>
        <v>6</v>
      </c>
      <c r="E1019">
        <f>16-INDEX(STANDINGS_R[],MATCH(Table1[[#This Row],[COMBINED]],STANDINGS_R[COMBINED],0),COLUMN(STANDINGS_R[PLACE IN LEAGUE]))</f>
        <v>12</v>
      </c>
      <c r="F1019">
        <f>16-INDEX(STANDINGS_HR[],MATCH(Table1[[#This Row],[COMBINED]],STANDINGS_HR[COMBINED],0),COLUMN(STANDINGS_HR[PLACE IN LEAGUE]))</f>
        <v>8</v>
      </c>
      <c r="G1019">
        <f>16-INDEX(STANDINGS_RBI[],MATCH(Table1[[#This Row],[COMBINED]],STANDINGS_RBI[COMBINED],0),COLUMN(STANDINGS_RBI[PLACE IN LEAGUE]))</f>
        <v>12</v>
      </c>
      <c r="H1019">
        <f>16-INDEX(STANDINGS_SB[],MATCH(Table1[[#This Row],[COMBINED]],STANDINGS_SB[COMBINED],0),COLUMN(STANDINGS_SB[PLACE IN LEAGUE]))</f>
        <v>2</v>
      </c>
      <c r="I1019">
        <f>16-INDEX(STANDINGS_ERA[],MATCH(Table1[[#This Row],[COMBINED]],STANDINGS_ERA[COMBINED],0),COLUMN(STANDINGS_ERA[PLACE IN LEAGUE]))</f>
        <v>12</v>
      </c>
      <c r="J1019">
        <f>16-INDEX(STANDINGS_WHIP[],MATCH(Table1[[#This Row],[COMBINED]],STANDINGS_WHIP[COMBINED],0),COLUMN(STANDINGS_WHIP[PLACE IN LEAGUE]))</f>
        <v>5</v>
      </c>
      <c r="K1019">
        <f>16-INDEX(STANDINGS_W[],MATCH(Table1[[#This Row],[COMBINED]],STANDINGS_W[COMBINED],0),COLUMN(STANDINGS_W[PLACE IN LEAGUE]))</f>
        <v>12</v>
      </c>
      <c r="L1019">
        <f>16-INDEX(STANDINGS_K[],MATCH(Table1[[#This Row],[COMBINED]],STANDINGS_K[COMBINED],0),COLUMN(STANDINGS_K[PLACE IN LEAGUE]))</f>
        <v>7</v>
      </c>
      <c r="M1019">
        <f>16-INDEX(STANDINGS_SV[],MATCH(Table1[[#This Row],[COMBINED]],STANDINGS_SV[COMBINED],0),COLUMN(STANDINGS_SV[PLACE IN LEAGUE]))</f>
        <v>2</v>
      </c>
      <c r="N1019">
        <f>SUM(Table1[[#This Row],[BA]:[SV]])</f>
        <v>78</v>
      </c>
      <c r="O1019">
        <v>9</v>
      </c>
    </row>
    <row r="1020" spans="1:15" x14ac:dyDescent="0.25">
      <c r="A1020" t="s">
        <v>1337</v>
      </c>
      <c r="B1020" t="s">
        <v>1327</v>
      </c>
      <c r="C1020" t="str">
        <f>Table1[[#This Row],[League]]&amp;Table1[[#This Row],[Team]]</f>
        <v>$150 Draft Champions Feb 08 1:00 pm Lg.3671BADLANDERS</v>
      </c>
      <c r="D1020">
        <f>16-INDEX(STANDINGS_BA[],MATCH(Table1[[#This Row],[COMBINED]],STANDINGS_BA[COMBINED],0),COLUMN(STANDINGS_BA[PLACE IN LEAGUE]))</f>
        <v>2</v>
      </c>
      <c r="E1020">
        <f>16-INDEX(STANDINGS_R[],MATCH(Table1[[#This Row],[COMBINED]],STANDINGS_R[COMBINED],0),COLUMN(STANDINGS_R[PLACE IN LEAGUE]))</f>
        <v>1</v>
      </c>
      <c r="F1020">
        <f>16-INDEX(STANDINGS_HR[],MATCH(Table1[[#This Row],[COMBINED]],STANDINGS_HR[COMBINED],0),COLUMN(STANDINGS_HR[PLACE IN LEAGUE]))</f>
        <v>10</v>
      </c>
      <c r="G1020">
        <f>16-INDEX(STANDINGS_RBI[],MATCH(Table1[[#This Row],[COMBINED]],STANDINGS_RBI[COMBINED],0),COLUMN(STANDINGS_RBI[PLACE IN LEAGUE]))</f>
        <v>5</v>
      </c>
      <c r="H1020">
        <f>16-INDEX(STANDINGS_SB[],MATCH(Table1[[#This Row],[COMBINED]],STANDINGS_SB[COMBINED],0),COLUMN(STANDINGS_SB[PLACE IN LEAGUE]))</f>
        <v>1</v>
      </c>
      <c r="I1020">
        <f>16-INDEX(STANDINGS_ERA[],MATCH(Table1[[#This Row],[COMBINED]],STANDINGS_ERA[COMBINED],0),COLUMN(STANDINGS_ERA[PLACE IN LEAGUE]))</f>
        <v>13</v>
      </c>
      <c r="J1020">
        <f>16-INDEX(STANDINGS_WHIP[],MATCH(Table1[[#This Row],[COMBINED]],STANDINGS_WHIP[COMBINED],0),COLUMN(STANDINGS_WHIP[PLACE IN LEAGUE]))</f>
        <v>11</v>
      </c>
      <c r="K1020">
        <f>16-INDEX(STANDINGS_W[],MATCH(Table1[[#This Row],[COMBINED]],STANDINGS_W[COMBINED],0),COLUMN(STANDINGS_W[PLACE IN LEAGUE]))</f>
        <v>10</v>
      </c>
      <c r="L1020">
        <f>16-INDEX(STANDINGS_K[],MATCH(Table1[[#This Row],[COMBINED]],STANDINGS_K[COMBINED],0),COLUMN(STANDINGS_K[PLACE IN LEAGUE]))</f>
        <v>5</v>
      </c>
      <c r="M1020">
        <f>16-INDEX(STANDINGS_SV[],MATCH(Table1[[#This Row],[COMBINED]],STANDINGS_SV[COMBINED],0),COLUMN(STANDINGS_SV[PLACE IN LEAGUE]))</f>
        <v>14</v>
      </c>
      <c r="N1020">
        <f>SUM(Table1[[#This Row],[BA]:[SV]])</f>
        <v>72</v>
      </c>
      <c r="O1020">
        <v>10</v>
      </c>
    </row>
    <row r="1021" spans="1:15" x14ac:dyDescent="0.25">
      <c r="A1021" t="s">
        <v>1328</v>
      </c>
      <c r="B1021" t="s">
        <v>1327</v>
      </c>
      <c r="C1021" t="str">
        <f>Table1[[#This Row],[League]]&amp;Table1[[#This Row],[Team]]</f>
        <v>$150 Draft Champions Feb 08 1:00 pm Lg.3671Bavaro DC 2</v>
      </c>
      <c r="D1021">
        <f>16-INDEX(STANDINGS_BA[],MATCH(Table1[[#This Row],[COMBINED]],STANDINGS_BA[COMBINED],0),COLUMN(STANDINGS_BA[PLACE IN LEAGUE]))</f>
        <v>13</v>
      </c>
      <c r="E1021">
        <f>16-INDEX(STANDINGS_R[],MATCH(Table1[[#This Row],[COMBINED]],STANDINGS_R[COMBINED],0),COLUMN(STANDINGS_R[PLACE IN LEAGUE]))</f>
        <v>10</v>
      </c>
      <c r="F1021">
        <f>16-INDEX(STANDINGS_HR[],MATCH(Table1[[#This Row],[COMBINED]],STANDINGS_HR[COMBINED],0),COLUMN(STANDINGS_HR[PLACE IN LEAGUE]))</f>
        <v>5</v>
      </c>
      <c r="G1021">
        <f>16-INDEX(STANDINGS_RBI[],MATCH(Table1[[#This Row],[COMBINED]],STANDINGS_RBI[COMBINED],0),COLUMN(STANDINGS_RBI[PLACE IN LEAGUE]))</f>
        <v>9</v>
      </c>
      <c r="H1021">
        <f>16-INDEX(STANDINGS_SB[],MATCH(Table1[[#This Row],[COMBINED]],STANDINGS_SB[COMBINED],0),COLUMN(STANDINGS_SB[PLACE IN LEAGUE]))</f>
        <v>8</v>
      </c>
      <c r="I1021">
        <f>16-INDEX(STANDINGS_ERA[],MATCH(Table1[[#This Row],[COMBINED]],STANDINGS_ERA[COMBINED],0),COLUMN(STANDINGS_ERA[PLACE IN LEAGUE]))</f>
        <v>1</v>
      </c>
      <c r="J1021">
        <f>16-INDEX(STANDINGS_WHIP[],MATCH(Table1[[#This Row],[COMBINED]],STANDINGS_WHIP[COMBINED],0),COLUMN(STANDINGS_WHIP[PLACE IN LEAGUE]))</f>
        <v>3</v>
      </c>
      <c r="K1021">
        <f>16-INDEX(STANDINGS_W[],MATCH(Table1[[#This Row],[COMBINED]],STANDINGS_W[COMBINED],0),COLUMN(STANDINGS_W[PLACE IN LEAGUE]))</f>
        <v>6</v>
      </c>
      <c r="L1021">
        <f>16-INDEX(STANDINGS_K[],MATCH(Table1[[#This Row],[COMBINED]],STANDINGS_K[COMBINED],0),COLUMN(STANDINGS_K[PLACE IN LEAGUE]))</f>
        <v>6</v>
      </c>
      <c r="M1021">
        <f>16-INDEX(STANDINGS_SV[],MATCH(Table1[[#This Row],[COMBINED]],STANDINGS_SV[COMBINED],0),COLUMN(STANDINGS_SV[PLACE IN LEAGUE]))</f>
        <v>7</v>
      </c>
      <c r="N1021">
        <f>SUM(Table1[[#This Row],[BA]:[SV]])</f>
        <v>68</v>
      </c>
      <c r="O1021">
        <v>11</v>
      </c>
    </row>
    <row r="1022" spans="1:15" x14ac:dyDescent="0.25">
      <c r="A1022" t="s">
        <v>265</v>
      </c>
      <c r="B1022" t="s">
        <v>1327</v>
      </c>
      <c r="C1022" t="str">
        <f>Table1[[#This Row],[League]]&amp;Table1[[#This Row],[Team]]</f>
        <v>$150 Draft Champions Feb 08 1:00 pm Lg.3671Dick Poles Staff</v>
      </c>
      <c r="D1022">
        <f>16-INDEX(STANDINGS_BA[],MATCH(Table1[[#This Row],[COMBINED]],STANDINGS_BA[COMBINED],0),COLUMN(STANDINGS_BA[PLACE IN LEAGUE]))</f>
        <v>3</v>
      </c>
      <c r="E1022">
        <f>16-INDEX(STANDINGS_R[],MATCH(Table1[[#This Row],[COMBINED]],STANDINGS_R[COMBINED],0),COLUMN(STANDINGS_R[PLACE IN LEAGUE]))</f>
        <v>7</v>
      </c>
      <c r="F1022">
        <f>16-INDEX(STANDINGS_HR[],MATCH(Table1[[#This Row],[COMBINED]],STANDINGS_HR[COMBINED],0),COLUMN(STANDINGS_HR[PLACE IN LEAGUE]))</f>
        <v>12</v>
      </c>
      <c r="G1022">
        <f>16-INDEX(STANDINGS_RBI[],MATCH(Table1[[#This Row],[COMBINED]],STANDINGS_RBI[COMBINED],0),COLUMN(STANDINGS_RBI[PLACE IN LEAGUE]))</f>
        <v>10</v>
      </c>
      <c r="H1022">
        <f>16-INDEX(STANDINGS_SB[],MATCH(Table1[[#This Row],[COMBINED]],STANDINGS_SB[COMBINED],0),COLUMN(STANDINGS_SB[PLACE IN LEAGUE]))</f>
        <v>14</v>
      </c>
      <c r="I1022">
        <f>16-INDEX(STANDINGS_ERA[],MATCH(Table1[[#This Row],[COMBINED]],STANDINGS_ERA[COMBINED],0),COLUMN(STANDINGS_ERA[PLACE IN LEAGUE]))</f>
        <v>3</v>
      </c>
      <c r="J1022">
        <f>16-INDEX(STANDINGS_WHIP[],MATCH(Table1[[#This Row],[COMBINED]],STANDINGS_WHIP[COMBINED],0),COLUMN(STANDINGS_WHIP[PLACE IN LEAGUE]))</f>
        <v>9</v>
      </c>
      <c r="K1022">
        <f>16-INDEX(STANDINGS_W[],MATCH(Table1[[#This Row],[COMBINED]],STANDINGS_W[COMBINED],0),COLUMN(STANDINGS_W[PLACE IN LEAGUE]))</f>
        <v>2</v>
      </c>
      <c r="L1022">
        <f>16-INDEX(STANDINGS_K[],MATCH(Table1[[#This Row],[COMBINED]],STANDINGS_K[COMBINED],0),COLUMN(STANDINGS_K[PLACE IN LEAGUE]))</f>
        <v>2</v>
      </c>
      <c r="M1022">
        <f>16-INDEX(STANDINGS_SV[],MATCH(Table1[[#This Row],[COMBINED]],STANDINGS_SV[COMBINED],0),COLUMN(STANDINGS_SV[PLACE IN LEAGUE]))</f>
        <v>6</v>
      </c>
      <c r="N1022">
        <f>SUM(Table1[[#This Row],[BA]:[SV]])</f>
        <v>68</v>
      </c>
      <c r="O1022">
        <v>12</v>
      </c>
    </row>
    <row r="1023" spans="1:15" x14ac:dyDescent="0.25">
      <c r="A1023" t="s">
        <v>1332</v>
      </c>
      <c r="B1023" t="s">
        <v>1327</v>
      </c>
      <c r="C1023" t="str">
        <f>Table1[[#This Row],[League]]&amp;Table1[[#This Row],[Team]]</f>
        <v>$150 Draft Champions Feb 08 1:00 pm Lg.3671Truckers Inc</v>
      </c>
      <c r="D1023">
        <f>16-INDEX(STANDINGS_BA[],MATCH(Table1[[#This Row],[COMBINED]],STANDINGS_BA[COMBINED],0),COLUMN(STANDINGS_BA[PLACE IN LEAGUE]))</f>
        <v>9</v>
      </c>
      <c r="E1023">
        <f>16-INDEX(STANDINGS_R[],MATCH(Table1[[#This Row],[COMBINED]],STANDINGS_R[COMBINED],0),COLUMN(STANDINGS_R[PLACE IN LEAGUE]))</f>
        <v>6</v>
      </c>
      <c r="F1023">
        <f>16-INDEX(STANDINGS_HR[],MATCH(Table1[[#This Row],[COMBINED]],STANDINGS_HR[COMBINED],0),COLUMN(STANDINGS_HR[PLACE IN LEAGUE]))</f>
        <v>4</v>
      </c>
      <c r="G1023">
        <f>16-INDEX(STANDINGS_RBI[],MATCH(Table1[[#This Row],[COMBINED]],STANDINGS_RBI[COMBINED],0),COLUMN(STANDINGS_RBI[PLACE IN LEAGUE]))</f>
        <v>3</v>
      </c>
      <c r="H1023">
        <f>16-INDEX(STANDINGS_SB[],MATCH(Table1[[#This Row],[COMBINED]],STANDINGS_SB[COMBINED],0),COLUMN(STANDINGS_SB[PLACE IN LEAGUE]))</f>
        <v>9</v>
      </c>
      <c r="I1023">
        <f>16-INDEX(STANDINGS_ERA[],MATCH(Table1[[#This Row],[COMBINED]],STANDINGS_ERA[COMBINED],0),COLUMN(STANDINGS_ERA[PLACE IN LEAGUE]))</f>
        <v>5</v>
      </c>
      <c r="J1023">
        <f>16-INDEX(STANDINGS_WHIP[],MATCH(Table1[[#This Row],[COMBINED]],STANDINGS_WHIP[COMBINED],0),COLUMN(STANDINGS_WHIP[PLACE IN LEAGUE]))</f>
        <v>2</v>
      </c>
      <c r="K1023">
        <f>16-INDEX(STANDINGS_W[],MATCH(Table1[[#This Row],[COMBINED]],STANDINGS_W[COMBINED],0),COLUMN(STANDINGS_W[PLACE IN LEAGUE]))</f>
        <v>1</v>
      </c>
      <c r="L1023">
        <f>16-INDEX(STANDINGS_K[],MATCH(Table1[[#This Row],[COMBINED]],STANDINGS_K[COMBINED],0),COLUMN(STANDINGS_K[PLACE IN LEAGUE]))</f>
        <v>3</v>
      </c>
      <c r="M1023">
        <f>16-INDEX(STANDINGS_SV[],MATCH(Table1[[#This Row],[COMBINED]],STANDINGS_SV[COMBINED],0),COLUMN(STANDINGS_SV[PLACE IN LEAGUE]))</f>
        <v>5</v>
      </c>
      <c r="N1023">
        <f>SUM(Table1[[#This Row],[BA]:[SV]])</f>
        <v>47</v>
      </c>
      <c r="O1023">
        <v>13</v>
      </c>
    </row>
    <row r="1024" spans="1:15" x14ac:dyDescent="0.25">
      <c r="A1024" t="s">
        <v>1187</v>
      </c>
      <c r="B1024" t="s">
        <v>1327</v>
      </c>
      <c r="C1024" t="str">
        <f>Table1[[#This Row],[League]]&amp;Table1[[#This Row],[Team]]</f>
        <v>$150 Draft Champions Feb 08 1:00 pm Lg.3671Team Murphy</v>
      </c>
      <c r="D1024">
        <f>16-INDEX(STANDINGS_BA[],MATCH(Table1[[#This Row],[COMBINED]],STANDINGS_BA[COMBINED],0),COLUMN(STANDINGS_BA[PLACE IN LEAGUE]))</f>
        <v>14</v>
      </c>
      <c r="E1024">
        <f>16-INDEX(STANDINGS_R[],MATCH(Table1[[#This Row],[COMBINED]],STANDINGS_R[COMBINED],0),COLUMN(STANDINGS_R[PLACE IN LEAGUE]))</f>
        <v>2</v>
      </c>
      <c r="F1024">
        <f>16-INDEX(STANDINGS_HR[],MATCH(Table1[[#This Row],[COMBINED]],STANDINGS_HR[COMBINED],0),COLUMN(STANDINGS_HR[PLACE IN LEAGUE]))</f>
        <v>3</v>
      </c>
      <c r="G1024">
        <f>16-INDEX(STANDINGS_RBI[],MATCH(Table1[[#This Row],[COMBINED]],STANDINGS_RBI[COMBINED],0),COLUMN(STANDINGS_RBI[PLACE IN LEAGUE]))</f>
        <v>4</v>
      </c>
      <c r="H1024">
        <f>16-INDEX(STANDINGS_SB[],MATCH(Table1[[#This Row],[COMBINED]],STANDINGS_SB[COMBINED],0),COLUMN(STANDINGS_SB[PLACE IN LEAGUE]))</f>
        <v>3</v>
      </c>
      <c r="I1024">
        <f>16-INDEX(STANDINGS_ERA[],MATCH(Table1[[#This Row],[COMBINED]],STANDINGS_ERA[COMBINED],0),COLUMN(STANDINGS_ERA[PLACE IN LEAGUE]))</f>
        <v>2</v>
      </c>
      <c r="J1024">
        <f>16-INDEX(STANDINGS_WHIP[],MATCH(Table1[[#This Row],[COMBINED]],STANDINGS_WHIP[COMBINED],0),COLUMN(STANDINGS_WHIP[PLACE IN LEAGUE]))</f>
        <v>1</v>
      </c>
      <c r="K1024">
        <f>16-INDEX(STANDINGS_W[],MATCH(Table1[[#This Row],[COMBINED]],STANDINGS_W[COMBINED],0),COLUMN(STANDINGS_W[PLACE IN LEAGUE]))</f>
        <v>3</v>
      </c>
      <c r="L1024">
        <f>16-INDEX(STANDINGS_K[],MATCH(Table1[[#This Row],[COMBINED]],STANDINGS_K[COMBINED],0),COLUMN(STANDINGS_K[PLACE IN LEAGUE]))</f>
        <v>8</v>
      </c>
      <c r="M1024">
        <f>16-INDEX(STANDINGS_SV[],MATCH(Table1[[#This Row],[COMBINED]],STANDINGS_SV[COMBINED],0),COLUMN(STANDINGS_SV[PLACE IN LEAGUE]))</f>
        <v>1</v>
      </c>
      <c r="N1024">
        <f>SUM(Table1[[#This Row],[BA]:[SV]])</f>
        <v>41</v>
      </c>
      <c r="O1024">
        <v>14</v>
      </c>
    </row>
    <row r="1025" spans="1:15" x14ac:dyDescent="0.25">
      <c r="A1025" t="s">
        <v>286</v>
      </c>
      <c r="B1025" t="s">
        <v>1327</v>
      </c>
      <c r="C1025" t="str">
        <f>Table1[[#This Row],[League]]&amp;Table1[[#This Row],[Team]]</f>
        <v>$150 Draft Champions Feb 08 1:00 pm Lg.3671Team Williams</v>
      </c>
      <c r="D1025">
        <f>16-INDEX(STANDINGS_BA[],MATCH(Table1[[#This Row],[COMBINED]],STANDINGS_BA[COMBINED],0),COLUMN(STANDINGS_BA[PLACE IN LEAGUE]))</f>
        <v>1</v>
      </c>
      <c r="E1025">
        <f>16-INDEX(STANDINGS_R[],MATCH(Table1[[#This Row],[COMBINED]],STANDINGS_R[COMBINED],0),COLUMN(STANDINGS_R[PLACE IN LEAGUE]))</f>
        <v>4</v>
      </c>
      <c r="F1025">
        <f>16-INDEX(STANDINGS_HR[],MATCH(Table1[[#This Row],[COMBINED]],STANDINGS_HR[COMBINED],0),COLUMN(STANDINGS_HR[PLACE IN LEAGUE]))</f>
        <v>1</v>
      </c>
      <c r="G1025">
        <f>16-INDEX(STANDINGS_RBI[],MATCH(Table1[[#This Row],[COMBINED]],STANDINGS_RBI[COMBINED],0),COLUMN(STANDINGS_RBI[PLACE IN LEAGUE]))</f>
        <v>2</v>
      </c>
      <c r="H1025">
        <f>16-INDEX(STANDINGS_SB[],MATCH(Table1[[#This Row],[COMBINED]],STANDINGS_SB[COMBINED],0),COLUMN(STANDINGS_SB[PLACE IN LEAGUE]))</f>
        <v>5</v>
      </c>
      <c r="I1025">
        <f>16-INDEX(STANDINGS_ERA[],MATCH(Table1[[#This Row],[COMBINED]],STANDINGS_ERA[COMBINED],0),COLUMN(STANDINGS_ERA[PLACE IN LEAGUE]))</f>
        <v>8</v>
      </c>
      <c r="J1025">
        <f>16-INDEX(STANDINGS_WHIP[],MATCH(Table1[[#This Row],[COMBINED]],STANDINGS_WHIP[COMBINED],0),COLUMN(STANDINGS_WHIP[PLACE IN LEAGUE]))</f>
        <v>4</v>
      </c>
      <c r="K1025">
        <f>16-INDEX(STANDINGS_W[],MATCH(Table1[[#This Row],[COMBINED]],STANDINGS_W[COMBINED],0),COLUMN(STANDINGS_W[PLACE IN LEAGUE]))</f>
        <v>7</v>
      </c>
      <c r="L1025">
        <f>16-INDEX(STANDINGS_K[],MATCH(Table1[[#This Row],[COMBINED]],STANDINGS_K[COMBINED],0),COLUMN(STANDINGS_K[PLACE IN LEAGUE]))</f>
        <v>1</v>
      </c>
      <c r="M1025">
        <f>16-INDEX(STANDINGS_SV[],MATCH(Table1[[#This Row],[COMBINED]],STANDINGS_SV[COMBINED],0),COLUMN(STANDINGS_SV[PLACE IN LEAGUE]))</f>
        <v>4</v>
      </c>
      <c r="N1025">
        <f>SUM(Table1[[#This Row],[BA]:[SV]])</f>
        <v>37</v>
      </c>
      <c r="O1025">
        <v>15</v>
      </c>
    </row>
    <row r="1026" spans="1:15" x14ac:dyDescent="0.25">
      <c r="A1026" t="s">
        <v>1338</v>
      </c>
      <c r="B1026" t="s">
        <v>1339</v>
      </c>
      <c r="C1026" t="str">
        <f>Table1[[#This Row],[League]]&amp;Table1[[#This Row],[Team]]</f>
        <v>$150 Draft Champions Feb 09 1:00 pm Lg.3672Bambino's Guacamole</v>
      </c>
      <c r="D1026">
        <f>16-INDEX(STANDINGS_BA[],MATCH(Table1[[#This Row],[COMBINED]],STANDINGS_BA[COMBINED],0),COLUMN(STANDINGS_BA[PLACE IN LEAGUE]))</f>
        <v>15</v>
      </c>
      <c r="E1026">
        <f>16-INDEX(STANDINGS_R[],MATCH(Table1[[#This Row],[COMBINED]],STANDINGS_R[COMBINED],0),COLUMN(STANDINGS_R[PLACE IN LEAGUE]))</f>
        <v>15</v>
      </c>
      <c r="F1026">
        <f>16-INDEX(STANDINGS_HR[],MATCH(Table1[[#This Row],[COMBINED]],STANDINGS_HR[COMBINED],0),COLUMN(STANDINGS_HR[PLACE IN LEAGUE]))</f>
        <v>15</v>
      </c>
      <c r="G1026">
        <f>16-INDEX(STANDINGS_RBI[],MATCH(Table1[[#This Row],[COMBINED]],STANDINGS_RBI[COMBINED],0),COLUMN(STANDINGS_RBI[PLACE IN LEAGUE]))</f>
        <v>15</v>
      </c>
      <c r="H1026">
        <f>16-INDEX(STANDINGS_SB[],MATCH(Table1[[#This Row],[COMBINED]],STANDINGS_SB[COMBINED],0),COLUMN(STANDINGS_SB[PLACE IN LEAGUE]))</f>
        <v>15</v>
      </c>
      <c r="I1026">
        <f>16-INDEX(STANDINGS_ERA[],MATCH(Table1[[#This Row],[COMBINED]],STANDINGS_ERA[COMBINED],0),COLUMN(STANDINGS_ERA[PLACE IN LEAGUE]))</f>
        <v>14</v>
      </c>
      <c r="J1026">
        <f>16-INDEX(STANDINGS_WHIP[],MATCH(Table1[[#This Row],[COMBINED]],STANDINGS_WHIP[COMBINED],0),COLUMN(STANDINGS_WHIP[PLACE IN LEAGUE]))</f>
        <v>14</v>
      </c>
      <c r="K1026">
        <f>16-INDEX(STANDINGS_W[],MATCH(Table1[[#This Row],[COMBINED]],STANDINGS_W[COMBINED],0),COLUMN(STANDINGS_W[PLACE IN LEAGUE]))</f>
        <v>13</v>
      </c>
      <c r="L1026">
        <f>16-INDEX(STANDINGS_K[],MATCH(Table1[[#This Row],[COMBINED]],STANDINGS_K[COMBINED],0),COLUMN(STANDINGS_K[PLACE IN LEAGUE]))</f>
        <v>8</v>
      </c>
      <c r="M1026">
        <f>16-INDEX(STANDINGS_SV[],MATCH(Table1[[#This Row],[COMBINED]],STANDINGS_SV[COMBINED],0),COLUMN(STANDINGS_SV[PLACE IN LEAGUE]))</f>
        <v>12</v>
      </c>
      <c r="N1026">
        <f>SUM(Table1[[#This Row],[BA]:[SV]])</f>
        <v>136</v>
      </c>
      <c r="O1026">
        <v>1</v>
      </c>
    </row>
    <row r="1027" spans="1:15" x14ac:dyDescent="0.25">
      <c r="A1027" t="s">
        <v>1344</v>
      </c>
      <c r="B1027" t="s">
        <v>1339</v>
      </c>
      <c r="C1027" t="str">
        <f>Table1[[#This Row],[League]]&amp;Table1[[#This Row],[Team]]</f>
        <v>$150 Draft Champions Feb 09 1:00 pm Lg.3672All Braun No Brains</v>
      </c>
      <c r="D1027">
        <f>16-INDEX(STANDINGS_BA[],MATCH(Table1[[#This Row],[COMBINED]],STANDINGS_BA[COMBINED],0),COLUMN(STANDINGS_BA[PLACE IN LEAGUE]))</f>
        <v>9</v>
      </c>
      <c r="E1027">
        <f>16-INDEX(STANDINGS_R[],MATCH(Table1[[#This Row],[COMBINED]],STANDINGS_R[COMBINED],0),COLUMN(STANDINGS_R[PLACE IN LEAGUE]))</f>
        <v>13</v>
      </c>
      <c r="F1027">
        <f>16-INDEX(STANDINGS_HR[],MATCH(Table1[[#This Row],[COMBINED]],STANDINGS_HR[COMBINED],0),COLUMN(STANDINGS_HR[PLACE IN LEAGUE]))</f>
        <v>14</v>
      </c>
      <c r="G1027">
        <f>16-INDEX(STANDINGS_RBI[],MATCH(Table1[[#This Row],[COMBINED]],STANDINGS_RBI[COMBINED],0),COLUMN(STANDINGS_RBI[PLACE IN LEAGUE]))</f>
        <v>11</v>
      </c>
      <c r="H1027">
        <f>16-INDEX(STANDINGS_SB[],MATCH(Table1[[#This Row],[COMBINED]],STANDINGS_SB[COMBINED],0),COLUMN(STANDINGS_SB[PLACE IN LEAGUE]))</f>
        <v>10</v>
      </c>
      <c r="I1027">
        <f>16-INDEX(STANDINGS_ERA[],MATCH(Table1[[#This Row],[COMBINED]],STANDINGS_ERA[COMBINED],0),COLUMN(STANDINGS_ERA[PLACE IN LEAGUE]))</f>
        <v>12</v>
      </c>
      <c r="J1027">
        <f>16-INDEX(STANDINGS_WHIP[],MATCH(Table1[[#This Row],[COMBINED]],STANDINGS_WHIP[COMBINED],0),COLUMN(STANDINGS_WHIP[PLACE IN LEAGUE]))</f>
        <v>9</v>
      </c>
      <c r="K1027">
        <f>16-INDEX(STANDINGS_W[],MATCH(Table1[[#This Row],[COMBINED]],STANDINGS_W[COMBINED],0),COLUMN(STANDINGS_W[PLACE IN LEAGUE]))</f>
        <v>10</v>
      </c>
      <c r="L1027">
        <f>16-INDEX(STANDINGS_K[],MATCH(Table1[[#This Row],[COMBINED]],STANDINGS_K[COMBINED],0),COLUMN(STANDINGS_K[PLACE IN LEAGUE]))</f>
        <v>15</v>
      </c>
      <c r="M1027">
        <f>16-INDEX(STANDINGS_SV[],MATCH(Table1[[#This Row],[COMBINED]],STANDINGS_SV[COMBINED],0),COLUMN(STANDINGS_SV[PLACE IN LEAGUE]))</f>
        <v>7</v>
      </c>
      <c r="N1027">
        <f>SUM(Table1[[#This Row],[BA]:[SV]])</f>
        <v>110</v>
      </c>
      <c r="O1027">
        <v>2</v>
      </c>
    </row>
    <row r="1028" spans="1:15" x14ac:dyDescent="0.25">
      <c r="A1028" t="s">
        <v>1346</v>
      </c>
      <c r="B1028" t="s">
        <v>1339</v>
      </c>
      <c r="C1028" t="str">
        <f>Table1[[#This Row],[League]]&amp;Table1[[#This Row],[Team]]</f>
        <v>$150 Draft Champions Feb 09 1:00 pm Lg.3672THE BOMB SQUAD</v>
      </c>
      <c r="D1028">
        <f>16-INDEX(STANDINGS_BA[],MATCH(Table1[[#This Row],[COMBINED]],STANDINGS_BA[COMBINED],0),COLUMN(STANDINGS_BA[PLACE IN LEAGUE]))</f>
        <v>6</v>
      </c>
      <c r="E1028">
        <f>16-INDEX(STANDINGS_R[],MATCH(Table1[[#This Row],[COMBINED]],STANDINGS_R[COMBINED],0),COLUMN(STANDINGS_R[PLACE IN LEAGUE]))</f>
        <v>11</v>
      </c>
      <c r="F1028">
        <f>16-INDEX(STANDINGS_HR[],MATCH(Table1[[#This Row],[COMBINED]],STANDINGS_HR[COMBINED],0),COLUMN(STANDINGS_HR[PLACE IN LEAGUE]))</f>
        <v>12</v>
      </c>
      <c r="G1028">
        <f>16-INDEX(STANDINGS_RBI[],MATCH(Table1[[#This Row],[COMBINED]],STANDINGS_RBI[COMBINED],0),COLUMN(STANDINGS_RBI[PLACE IN LEAGUE]))</f>
        <v>13</v>
      </c>
      <c r="H1028">
        <f>16-INDEX(STANDINGS_SB[],MATCH(Table1[[#This Row],[COMBINED]],STANDINGS_SB[COMBINED],0),COLUMN(STANDINGS_SB[PLACE IN LEAGUE]))</f>
        <v>14</v>
      </c>
      <c r="I1028">
        <f>16-INDEX(STANDINGS_ERA[],MATCH(Table1[[#This Row],[COMBINED]],STANDINGS_ERA[COMBINED],0),COLUMN(STANDINGS_ERA[PLACE IN LEAGUE]))</f>
        <v>10</v>
      </c>
      <c r="J1028">
        <f>16-INDEX(STANDINGS_WHIP[],MATCH(Table1[[#This Row],[COMBINED]],STANDINGS_WHIP[COMBINED],0),COLUMN(STANDINGS_WHIP[PLACE IN LEAGUE]))</f>
        <v>6</v>
      </c>
      <c r="K1028">
        <f>16-INDEX(STANDINGS_W[],MATCH(Table1[[#This Row],[COMBINED]],STANDINGS_W[COMBINED],0),COLUMN(STANDINGS_W[PLACE IN LEAGUE]))</f>
        <v>7</v>
      </c>
      <c r="L1028">
        <f>16-INDEX(STANDINGS_K[],MATCH(Table1[[#This Row],[COMBINED]],STANDINGS_K[COMBINED],0),COLUMN(STANDINGS_K[PLACE IN LEAGUE]))</f>
        <v>9</v>
      </c>
      <c r="M1028">
        <f>16-INDEX(STANDINGS_SV[],MATCH(Table1[[#This Row],[COMBINED]],STANDINGS_SV[COMBINED],0),COLUMN(STANDINGS_SV[PLACE IN LEAGUE]))</f>
        <v>15</v>
      </c>
      <c r="N1028">
        <f>SUM(Table1[[#This Row],[BA]:[SV]])</f>
        <v>103</v>
      </c>
      <c r="O1028">
        <v>3</v>
      </c>
    </row>
    <row r="1029" spans="1:15" x14ac:dyDescent="0.25">
      <c r="A1029" t="s">
        <v>175</v>
      </c>
      <c r="B1029" t="s">
        <v>1339</v>
      </c>
      <c r="C1029" t="str">
        <f>Table1[[#This Row],[League]]&amp;Table1[[#This Row],[Team]]</f>
        <v>$150 Draft Champions Feb 09 1:00 pm Lg.3672MFF Inc.</v>
      </c>
      <c r="D1029">
        <f>16-INDEX(STANDINGS_BA[],MATCH(Table1[[#This Row],[COMBINED]],STANDINGS_BA[COMBINED],0),COLUMN(STANDINGS_BA[PLACE IN LEAGUE]))</f>
        <v>7</v>
      </c>
      <c r="E1029">
        <f>16-INDEX(STANDINGS_R[],MATCH(Table1[[#This Row],[COMBINED]],STANDINGS_R[COMBINED],0),COLUMN(STANDINGS_R[PLACE IN LEAGUE]))</f>
        <v>12</v>
      </c>
      <c r="F1029">
        <f>16-INDEX(STANDINGS_HR[],MATCH(Table1[[#This Row],[COMBINED]],STANDINGS_HR[COMBINED],0),COLUMN(STANDINGS_HR[PLACE IN LEAGUE]))</f>
        <v>8</v>
      </c>
      <c r="G1029">
        <f>16-INDEX(STANDINGS_RBI[],MATCH(Table1[[#This Row],[COMBINED]],STANDINGS_RBI[COMBINED],0),COLUMN(STANDINGS_RBI[PLACE IN LEAGUE]))</f>
        <v>9</v>
      </c>
      <c r="H1029">
        <f>16-INDEX(STANDINGS_SB[],MATCH(Table1[[#This Row],[COMBINED]],STANDINGS_SB[COMBINED],0),COLUMN(STANDINGS_SB[PLACE IN LEAGUE]))</f>
        <v>5</v>
      </c>
      <c r="I1029">
        <f>16-INDEX(STANDINGS_ERA[],MATCH(Table1[[#This Row],[COMBINED]],STANDINGS_ERA[COMBINED],0),COLUMN(STANDINGS_ERA[PLACE IN LEAGUE]))</f>
        <v>9</v>
      </c>
      <c r="J1029">
        <f>16-INDEX(STANDINGS_WHIP[],MATCH(Table1[[#This Row],[COMBINED]],STANDINGS_WHIP[COMBINED],0),COLUMN(STANDINGS_WHIP[PLACE IN LEAGUE]))</f>
        <v>12</v>
      </c>
      <c r="K1029">
        <f>16-INDEX(STANDINGS_W[],MATCH(Table1[[#This Row],[COMBINED]],STANDINGS_W[COMBINED],0),COLUMN(STANDINGS_W[PLACE IN LEAGUE]))</f>
        <v>9</v>
      </c>
      <c r="L1029">
        <f>16-INDEX(STANDINGS_K[],MATCH(Table1[[#This Row],[COMBINED]],STANDINGS_K[COMBINED],0),COLUMN(STANDINGS_K[PLACE IN LEAGUE]))</f>
        <v>12</v>
      </c>
      <c r="M1029">
        <f>16-INDEX(STANDINGS_SV[],MATCH(Table1[[#This Row],[COMBINED]],STANDINGS_SV[COMBINED],0),COLUMN(STANDINGS_SV[PLACE IN LEAGUE]))</f>
        <v>11</v>
      </c>
      <c r="N1029">
        <f>SUM(Table1[[#This Row],[BA]:[SV]])</f>
        <v>94</v>
      </c>
      <c r="O1029">
        <v>4</v>
      </c>
    </row>
    <row r="1030" spans="1:15" x14ac:dyDescent="0.25">
      <c r="A1030" t="s">
        <v>184</v>
      </c>
      <c r="B1030" t="s">
        <v>1339</v>
      </c>
      <c r="C1030" t="str">
        <f>Table1[[#This Row],[League]]&amp;Table1[[#This Row],[Team]]</f>
        <v>$150 Draft Champions Feb 09 1:00 pm Lg.3672Elks Baby Elks</v>
      </c>
      <c r="D1030">
        <f>16-INDEX(STANDINGS_BA[],MATCH(Table1[[#This Row],[COMBINED]],STANDINGS_BA[COMBINED],0),COLUMN(STANDINGS_BA[PLACE IN LEAGUE]))</f>
        <v>14</v>
      </c>
      <c r="E1030">
        <f>16-INDEX(STANDINGS_R[],MATCH(Table1[[#This Row],[COMBINED]],STANDINGS_R[COMBINED],0),COLUMN(STANDINGS_R[PLACE IN LEAGUE]))</f>
        <v>14</v>
      </c>
      <c r="F1030">
        <f>16-INDEX(STANDINGS_HR[],MATCH(Table1[[#This Row],[COMBINED]],STANDINGS_HR[COMBINED],0),COLUMN(STANDINGS_HR[PLACE IN LEAGUE]))</f>
        <v>13</v>
      </c>
      <c r="G1030">
        <f>16-INDEX(STANDINGS_RBI[],MATCH(Table1[[#This Row],[COMBINED]],STANDINGS_RBI[COMBINED],0),COLUMN(STANDINGS_RBI[PLACE IN LEAGUE]))</f>
        <v>14</v>
      </c>
      <c r="H1030">
        <f>16-INDEX(STANDINGS_SB[],MATCH(Table1[[#This Row],[COMBINED]],STANDINGS_SB[COMBINED],0),COLUMN(STANDINGS_SB[PLACE IN LEAGUE]))</f>
        <v>13</v>
      </c>
      <c r="I1030">
        <f>16-INDEX(STANDINGS_ERA[],MATCH(Table1[[#This Row],[COMBINED]],STANDINGS_ERA[COMBINED],0),COLUMN(STANDINGS_ERA[PLACE IN LEAGUE]))</f>
        <v>1</v>
      </c>
      <c r="J1030">
        <f>16-INDEX(STANDINGS_WHIP[],MATCH(Table1[[#This Row],[COMBINED]],STANDINGS_WHIP[COMBINED],0),COLUMN(STANDINGS_WHIP[PLACE IN LEAGUE]))</f>
        <v>5</v>
      </c>
      <c r="K1030">
        <f>16-INDEX(STANDINGS_W[],MATCH(Table1[[#This Row],[COMBINED]],STANDINGS_W[COMBINED],0),COLUMN(STANDINGS_W[PLACE IN LEAGUE]))</f>
        <v>2</v>
      </c>
      <c r="L1030">
        <f>16-INDEX(STANDINGS_K[],MATCH(Table1[[#This Row],[COMBINED]],STANDINGS_K[COMBINED],0),COLUMN(STANDINGS_K[PLACE IN LEAGUE]))</f>
        <v>1</v>
      </c>
      <c r="M1030">
        <f>16-INDEX(STANDINGS_SV[],MATCH(Table1[[#This Row],[COMBINED]],STANDINGS_SV[COMBINED],0),COLUMN(STANDINGS_SV[PLACE IN LEAGUE]))</f>
        <v>14</v>
      </c>
      <c r="N1030">
        <f>SUM(Table1[[#This Row],[BA]:[SV]])</f>
        <v>91</v>
      </c>
      <c r="O1030">
        <v>5</v>
      </c>
    </row>
    <row r="1031" spans="1:15" x14ac:dyDescent="0.25">
      <c r="A1031" t="s">
        <v>1345</v>
      </c>
      <c r="B1031" t="s">
        <v>1339</v>
      </c>
      <c r="C1031" t="str">
        <f>Table1[[#This Row],[League]]&amp;Table1[[#This Row],[Team]]</f>
        <v>$150 Draft Champions Feb 09 1:00 pm Lg.3672This Dingo Ate Your Baby</v>
      </c>
      <c r="D1031">
        <f>16-INDEX(STANDINGS_BA[],MATCH(Table1[[#This Row],[COMBINED]],STANDINGS_BA[COMBINED],0),COLUMN(STANDINGS_BA[PLACE IN LEAGUE]))</f>
        <v>8</v>
      </c>
      <c r="E1031">
        <f>16-INDEX(STANDINGS_R[],MATCH(Table1[[#This Row],[COMBINED]],STANDINGS_R[COMBINED],0),COLUMN(STANDINGS_R[PLACE IN LEAGUE]))</f>
        <v>8</v>
      </c>
      <c r="F1031">
        <f>16-INDEX(STANDINGS_HR[],MATCH(Table1[[#This Row],[COMBINED]],STANDINGS_HR[COMBINED],0),COLUMN(STANDINGS_HR[PLACE IN LEAGUE]))</f>
        <v>6</v>
      </c>
      <c r="G1031">
        <f>16-INDEX(STANDINGS_RBI[],MATCH(Table1[[#This Row],[COMBINED]],STANDINGS_RBI[COMBINED],0),COLUMN(STANDINGS_RBI[PLACE IN LEAGUE]))</f>
        <v>7</v>
      </c>
      <c r="H1031">
        <f>16-INDEX(STANDINGS_SB[],MATCH(Table1[[#This Row],[COMBINED]],STANDINGS_SB[COMBINED],0),COLUMN(STANDINGS_SB[PLACE IN LEAGUE]))</f>
        <v>7</v>
      </c>
      <c r="I1031">
        <f>16-INDEX(STANDINGS_ERA[],MATCH(Table1[[#This Row],[COMBINED]],STANDINGS_ERA[COMBINED],0),COLUMN(STANDINGS_ERA[PLACE IN LEAGUE]))</f>
        <v>8</v>
      </c>
      <c r="J1031">
        <f>16-INDEX(STANDINGS_WHIP[],MATCH(Table1[[#This Row],[COMBINED]],STANDINGS_WHIP[COMBINED],0),COLUMN(STANDINGS_WHIP[PLACE IN LEAGUE]))</f>
        <v>8</v>
      </c>
      <c r="K1031">
        <f>16-INDEX(STANDINGS_W[],MATCH(Table1[[#This Row],[COMBINED]],STANDINGS_W[COMBINED],0),COLUMN(STANDINGS_W[PLACE IN LEAGUE]))</f>
        <v>12</v>
      </c>
      <c r="L1031">
        <f>16-INDEX(STANDINGS_K[],MATCH(Table1[[#This Row],[COMBINED]],STANDINGS_K[COMBINED],0),COLUMN(STANDINGS_K[PLACE IN LEAGUE]))</f>
        <v>14</v>
      </c>
      <c r="M1031">
        <f>16-INDEX(STANDINGS_SV[],MATCH(Table1[[#This Row],[COMBINED]],STANDINGS_SV[COMBINED],0),COLUMN(STANDINGS_SV[PLACE IN LEAGUE]))</f>
        <v>5</v>
      </c>
      <c r="N1031">
        <f>SUM(Table1[[#This Row],[BA]:[SV]])</f>
        <v>83</v>
      </c>
      <c r="O1031">
        <v>6</v>
      </c>
    </row>
    <row r="1032" spans="1:15" x14ac:dyDescent="0.25">
      <c r="A1032" t="s">
        <v>11</v>
      </c>
      <c r="B1032" t="s">
        <v>1339</v>
      </c>
      <c r="C1032" t="str">
        <f>Table1[[#This Row],[League]]&amp;Table1[[#This Row],[Team]]</f>
        <v>$150 Draft Champions Feb 09 1:00 pm Lg.3672CRACKERJAX</v>
      </c>
      <c r="D1032">
        <f>16-INDEX(STANDINGS_BA[],MATCH(Table1[[#This Row],[COMBINED]],STANDINGS_BA[COMBINED],0),COLUMN(STANDINGS_BA[PLACE IN LEAGUE]))</f>
        <v>5</v>
      </c>
      <c r="E1032">
        <f>16-INDEX(STANDINGS_R[],MATCH(Table1[[#This Row],[COMBINED]],STANDINGS_R[COMBINED],0),COLUMN(STANDINGS_R[PLACE IN LEAGUE]))</f>
        <v>10</v>
      </c>
      <c r="F1032">
        <f>16-INDEX(STANDINGS_HR[],MATCH(Table1[[#This Row],[COMBINED]],STANDINGS_HR[COMBINED],0),COLUMN(STANDINGS_HR[PLACE IN LEAGUE]))</f>
        <v>10</v>
      </c>
      <c r="G1032">
        <f>16-INDEX(STANDINGS_RBI[],MATCH(Table1[[#This Row],[COMBINED]],STANDINGS_RBI[COMBINED],0),COLUMN(STANDINGS_RBI[PLACE IN LEAGUE]))</f>
        <v>10</v>
      </c>
      <c r="H1032">
        <f>16-INDEX(STANDINGS_SB[],MATCH(Table1[[#This Row],[COMBINED]],STANDINGS_SB[COMBINED],0),COLUMN(STANDINGS_SB[PLACE IN LEAGUE]))</f>
        <v>11</v>
      </c>
      <c r="I1032">
        <f>16-INDEX(STANDINGS_ERA[],MATCH(Table1[[#This Row],[COMBINED]],STANDINGS_ERA[COMBINED],0),COLUMN(STANDINGS_ERA[PLACE IN LEAGUE]))</f>
        <v>7</v>
      </c>
      <c r="J1032">
        <f>16-INDEX(STANDINGS_WHIP[],MATCH(Table1[[#This Row],[COMBINED]],STANDINGS_WHIP[COMBINED],0),COLUMN(STANDINGS_WHIP[PLACE IN LEAGUE]))</f>
        <v>4</v>
      </c>
      <c r="K1032">
        <f>16-INDEX(STANDINGS_W[],MATCH(Table1[[#This Row],[COMBINED]],STANDINGS_W[COMBINED],0),COLUMN(STANDINGS_W[PLACE IN LEAGUE]))</f>
        <v>11</v>
      </c>
      <c r="L1032">
        <f>16-INDEX(STANDINGS_K[],MATCH(Table1[[#This Row],[COMBINED]],STANDINGS_K[COMBINED],0),COLUMN(STANDINGS_K[PLACE IN LEAGUE]))</f>
        <v>10</v>
      </c>
      <c r="M1032">
        <f>16-INDEX(STANDINGS_SV[],MATCH(Table1[[#This Row],[COMBINED]],STANDINGS_SV[COMBINED],0),COLUMN(STANDINGS_SV[PLACE IN LEAGUE]))</f>
        <v>4</v>
      </c>
      <c r="N1032">
        <f>SUM(Table1[[#This Row],[BA]:[SV]])</f>
        <v>82</v>
      </c>
      <c r="O1032">
        <v>7</v>
      </c>
    </row>
    <row r="1033" spans="1:15" x14ac:dyDescent="0.25">
      <c r="A1033" t="s">
        <v>1347</v>
      </c>
      <c r="B1033" t="s">
        <v>1339</v>
      </c>
      <c r="C1033" t="str">
        <f>Table1[[#This Row],[League]]&amp;Table1[[#This Row],[Team]]</f>
        <v>$150 Draft Champions Feb 09 1:00 pm Lg.3672Hickory Hurricanes</v>
      </c>
      <c r="D1033">
        <f>16-INDEX(STANDINGS_BA[],MATCH(Table1[[#This Row],[COMBINED]],STANDINGS_BA[COMBINED],0),COLUMN(STANDINGS_BA[PLACE IN LEAGUE]))</f>
        <v>3</v>
      </c>
      <c r="E1033">
        <f>16-INDEX(STANDINGS_R[],MATCH(Table1[[#This Row],[COMBINED]],STANDINGS_R[COMBINED],0),COLUMN(STANDINGS_R[PLACE IN LEAGUE]))</f>
        <v>3</v>
      </c>
      <c r="F1033">
        <f>16-INDEX(STANDINGS_HR[],MATCH(Table1[[#This Row],[COMBINED]],STANDINGS_HR[COMBINED],0),COLUMN(STANDINGS_HR[PLACE IN LEAGUE]))</f>
        <v>7</v>
      </c>
      <c r="G1033">
        <f>16-INDEX(STANDINGS_RBI[],MATCH(Table1[[#This Row],[COMBINED]],STANDINGS_RBI[COMBINED],0),COLUMN(STANDINGS_RBI[PLACE IN LEAGUE]))</f>
        <v>5</v>
      </c>
      <c r="H1033">
        <f>16-INDEX(STANDINGS_SB[],MATCH(Table1[[#This Row],[COMBINED]],STANDINGS_SB[COMBINED],0),COLUMN(STANDINGS_SB[PLACE IN LEAGUE]))</f>
        <v>3</v>
      </c>
      <c r="I1033">
        <f>16-INDEX(STANDINGS_ERA[],MATCH(Table1[[#This Row],[COMBINED]],STANDINGS_ERA[COMBINED],0),COLUMN(STANDINGS_ERA[PLACE IN LEAGUE]))</f>
        <v>15</v>
      </c>
      <c r="J1033">
        <f>16-INDEX(STANDINGS_WHIP[],MATCH(Table1[[#This Row],[COMBINED]],STANDINGS_WHIP[COMBINED],0),COLUMN(STANDINGS_WHIP[PLACE IN LEAGUE]))</f>
        <v>13</v>
      </c>
      <c r="K1033">
        <f>16-INDEX(STANDINGS_W[],MATCH(Table1[[#This Row],[COMBINED]],STANDINGS_W[COMBINED],0),COLUMN(STANDINGS_W[PLACE IN LEAGUE]))</f>
        <v>15</v>
      </c>
      <c r="L1033">
        <f>16-INDEX(STANDINGS_K[],MATCH(Table1[[#This Row],[COMBINED]],STANDINGS_K[COMBINED],0),COLUMN(STANDINGS_K[PLACE IN LEAGUE]))</f>
        <v>13</v>
      </c>
      <c r="M1033">
        <f>16-INDEX(STANDINGS_SV[],MATCH(Table1[[#This Row],[COMBINED]],STANDINGS_SV[COMBINED],0),COLUMN(STANDINGS_SV[PLACE IN LEAGUE]))</f>
        <v>1</v>
      </c>
      <c r="N1033">
        <f>SUM(Table1[[#This Row],[BA]:[SV]])</f>
        <v>78</v>
      </c>
      <c r="O1033">
        <v>8</v>
      </c>
    </row>
    <row r="1034" spans="1:15" x14ac:dyDescent="0.25">
      <c r="A1034" t="s">
        <v>1342</v>
      </c>
      <c r="B1034" t="s">
        <v>1339</v>
      </c>
      <c r="C1034" t="str">
        <f>Table1[[#This Row],[League]]&amp;Table1[[#This Row],[Team]]</f>
        <v>$150 Draft Champions Feb 09 1:00 pm Lg.3672Dayton Raiders II</v>
      </c>
      <c r="D1034">
        <f>16-INDEX(STANDINGS_BA[],MATCH(Table1[[#This Row],[COMBINED]],STANDINGS_BA[COMBINED],0),COLUMN(STANDINGS_BA[PLACE IN LEAGUE]))</f>
        <v>11</v>
      </c>
      <c r="E1034">
        <f>16-INDEX(STANDINGS_R[],MATCH(Table1[[#This Row],[COMBINED]],STANDINGS_R[COMBINED],0),COLUMN(STANDINGS_R[PLACE IN LEAGUE]))</f>
        <v>4</v>
      </c>
      <c r="F1034">
        <f>16-INDEX(STANDINGS_HR[],MATCH(Table1[[#This Row],[COMBINED]],STANDINGS_HR[COMBINED],0),COLUMN(STANDINGS_HR[PLACE IN LEAGUE]))</f>
        <v>4</v>
      </c>
      <c r="G1034">
        <f>16-INDEX(STANDINGS_RBI[],MATCH(Table1[[#This Row],[COMBINED]],STANDINGS_RBI[COMBINED],0),COLUMN(STANDINGS_RBI[PLACE IN LEAGUE]))</f>
        <v>3</v>
      </c>
      <c r="H1034">
        <f>16-INDEX(STANDINGS_SB[],MATCH(Table1[[#This Row],[COMBINED]],STANDINGS_SB[COMBINED],0),COLUMN(STANDINGS_SB[PLACE IN LEAGUE]))</f>
        <v>1</v>
      </c>
      <c r="I1034">
        <f>16-INDEX(STANDINGS_ERA[],MATCH(Table1[[#This Row],[COMBINED]],STANDINGS_ERA[COMBINED],0),COLUMN(STANDINGS_ERA[PLACE IN LEAGUE]))</f>
        <v>13</v>
      </c>
      <c r="J1034">
        <f>16-INDEX(STANDINGS_WHIP[],MATCH(Table1[[#This Row],[COMBINED]],STANDINGS_WHIP[COMBINED],0),COLUMN(STANDINGS_WHIP[PLACE IN LEAGUE]))</f>
        <v>15</v>
      </c>
      <c r="K1034">
        <f>16-INDEX(STANDINGS_W[],MATCH(Table1[[#This Row],[COMBINED]],STANDINGS_W[COMBINED],0),COLUMN(STANDINGS_W[PLACE IN LEAGUE]))</f>
        <v>5</v>
      </c>
      <c r="L1034">
        <f>16-INDEX(STANDINGS_K[],MATCH(Table1[[#This Row],[COMBINED]],STANDINGS_K[COMBINED],0),COLUMN(STANDINGS_K[PLACE IN LEAGUE]))</f>
        <v>5</v>
      </c>
      <c r="M1034">
        <f>16-INDEX(STANDINGS_SV[],MATCH(Table1[[#This Row],[COMBINED]],STANDINGS_SV[COMBINED],0),COLUMN(STANDINGS_SV[PLACE IN LEAGUE]))</f>
        <v>13</v>
      </c>
      <c r="N1034">
        <f>SUM(Table1[[#This Row],[BA]:[SV]])</f>
        <v>74</v>
      </c>
      <c r="O1034">
        <v>9</v>
      </c>
    </row>
    <row r="1035" spans="1:15" x14ac:dyDescent="0.25">
      <c r="A1035" t="s">
        <v>1348</v>
      </c>
      <c r="B1035" t="s">
        <v>1339</v>
      </c>
      <c r="C1035" t="str">
        <f>Table1[[#This Row],[League]]&amp;Table1[[#This Row],[Team]]</f>
        <v>$150 Draft Champions Feb 09 1:00 pm Lg.3672When Puigs Fly</v>
      </c>
      <c r="D1035">
        <f>16-INDEX(STANDINGS_BA[],MATCH(Table1[[#This Row],[COMBINED]],STANDINGS_BA[COMBINED],0),COLUMN(STANDINGS_BA[PLACE IN LEAGUE]))</f>
        <v>2</v>
      </c>
      <c r="E1035">
        <f>16-INDEX(STANDINGS_R[],MATCH(Table1[[#This Row],[COMBINED]],STANDINGS_R[COMBINED],0),COLUMN(STANDINGS_R[PLACE IN LEAGUE]))</f>
        <v>2</v>
      </c>
      <c r="F1035">
        <f>16-INDEX(STANDINGS_HR[],MATCH(Table1[[#This Row],[COMBINED]],STANDINGS_HR[COMBINED],0),COLUMN(STANDINGS_HR[PLACE IN LEAGUE]))</f>
        <v>9</v>
      </c>
      <c r="G1035">
        <f>16-INDEX(STANDINGS_RBI[],MATCH(Table1[[#This Row],[COMBINED]],STANDINGS_RBI[COMBINED],0),COLUMN(STANDINGS_RBI[PLACE IN LEAGUE]))</f>
        <v>6</v>
      </c>
      <c r="H1035">
        <f>16-INDEX(STANDINGS_SB[],MATCH(Table1[[#This Row],[COMBINED]],STANDINGS_SB[COMBINED],0),COLUMN(STANDINGS_SB[PLACE IN LEAGUE]))</f>
        <v>4</v>
      </c>
      <c r="I1035">
        <f>16-INDEX(STANDINGS_ERA[],MATCH(Table1[[#This Row],[COMBINED]],STANDINGS_ERA[COMBINED],0),COLUMN(STANDINGS_ERA[PLACE IN LEAGUE]))</f>
        <v>6</v>
      </c>
      <c r="J1035">
        <f>16-INDEX(STANDINGS_WHIP[],MATCH(Table1[[#This Row],[COMBINED]],STANDINGS_WHIP[COMBINED],0),COLUMN(STANDINGS_WHIP[PLACE IN LEAGUE]))</f>
        <v>10</v>
      </c>
      <c r="K1035">
        <f>16-INDEX(STANDINGS_W[],MATCH(Table1[[#This Row],[COMBINED]],STANDINGS_W[COMBINED],0),COLUMN(STANDINGS_W[PLACE IN LEAGUE]))</f>
        <v>14</v>
      </c>
      <c r="L1035">
        <f>16-INDEX(STANDINGS_K[],MATCH(Table1[[#This Row],[COMBINED]],STANDINGS_K[COMBINED],0),COLUMN(STANDINGS_K[PLACE IN LEAGUE]))</f>
        <v>11</v>
      </c>
      <c r="M1035">
        <f>16-INDEX(STANDINGS_SV[],MATCH(Table1[[#This Row],[COMBINED]],STANDINGS_SV[COMBINED],0),COLUMN(STANDINGS_SV[PLACE IN LEAGUE]))</f>
        <v>3</v>
      </c>
      <c r="N1035">
        <f>SUM(Table1[[#This Row],[BA]:[SV]])</f>
        <v>67</v>
      </c>
      <c r="O1035">
        <v>10</v>
      </c>
    </row>
    <row r="1036" spans="1:15" x14ac:dyDescent="0.25">
      <c r="A1036" t="s">
        <v>167</v>
      </c>
      <c r="B1036" t="s">
        <v>1339</v>
      </c>
      <c r="C1036" t="str">
        <f>Table1[[#This Row],[League]]&amp;Table1[[#This Row],[Team]]</f>
        <v>$150 Draft Champions Feb 09 1:00 pm Lg.3672Dillholes</v>
      </c>
      <c r="D1036">
        <f>16-INDEX(STANDINGS_BA[],MATCH(Table1[[#This Row],[COMBINED]],STANDINGS_BA[COMBINED],0),COLUMN(STANDINGS_BA[PLACE IN LEAGUE]))</f>
        <v>4</v>
      </c>
      <c r="E1036">
        <f>16-INDEX(STANDINGS_R[],MATCH(Table1[[#This Row],[COMBINED]],STANDINGS_R[COMBINED],0),COLUMN(STANDINGS_R[PLACE IN LEAGUE]))</f>
        <v>9</v>
      </c>
      <c r="F1036">
        <f>16-INDEX(STANDINGS_HR[],MATCH(Table1[[#This Row],[COMBINED]],STANDINGS_HR[COMBINED],0),COLUMN(STANDINGS_HR[PLACE IN LEAGUE]))</f>
        <v>11</v>
      </c>
      <c r="G1036">
        <f>16-INDEX(STANDINGS_RBI[],MATCH(Table1[[#This Row],[COMBINED]],STANDINGS_RBI[COMBINED],0),COLUMN(STANDINGS_RBI[PLACE IN LEAGUE]))</f>
        <v>12</v>
      </c>
      <c r="H1036">
        <f>16-INDEX(STANDINGS_SB[],MATCH(Table1[[#This Row],[COMBINED]],STANDINGS_SB[COMBINED],0),COLUMN(STANDINGS_SB[PLACE IN LEAGUE]))</f>
        <v>2</v>
      </c>
      <c r="I1036">
        <f>16-INDEX(STANDINGS_ERA[],MATCH(Table1[[#This Row],[COMBINED]],STANDINGS_ERA[COMBINED],0),COLUMN(STANDINGS_ERA[PLACE IN LEAGUE]))</f>
        <v>5</v>
      </c>
      <c r="J1036">
        <f>16-INDEX(STANDINGS_WHIP[],MATCH(Table1[[#This Row],[COMBINED]],STANDINGS_WHIP[COMBINED],0),COLUMN(STANDINGS_WHIP[PLACE IN LEAGUE]))</f>
        <v>7</v>
      </c>
      <c r="K1036">
        <f>16-INDEX(STANDINGS_W[],MATCH(Table1[[#This Row],[COMBINED]],STANDINGS_W[COMBINED],0),COLUMN(STANDINGS_W[PLACE IN LEAGUE]))</f>
        <v>1</v>
      </c>
      <c r="L1036">
        <f>16-INDEX(STANDINGS_K[],MATCH(Table1[[#This Row],[COMBINED]],STANDINGS_K[COMBINED],0),COLUMN(STANDINGS_K[PLACE IN LEAGUE]))</f>
        <v>6</v>
      </c>
      <c r="M1036">
        <f>16-INDEX(STANDINGS_SV[],MATCH(Table1[[#This Row],[COMBINED]],STANDINGS_SV[COMBINED],0),COLUMN(STANDINGS_SV[PLACE IN LEAGUE]))</f>
        <v>9</v>
      </c>
      <c r="N1036">
        <f>SUM(Table1[[#This Row],[BA]:[SV]])</f>
        <v>66</v>
      </c>
      <c r="O1036">
        <v>11</v>
      </c>
    </row>
    <row r="1037" spans="1:15" x14ac:dyDescent="0.25">
      <c r="A1037" t="s">
        <v>1341</v>
      </c>
      <c r="B1037" t="s">
        <v>1339</v>
      </c>
      <c r="C1037" t="str">
        <f>Table1[[#This Row],[League]]&amp;Table1[[#This Row],[Team]]</f>
        <v>$150 Draft Champions Feb 09 1:00 pm Lg.3672javacup</v>
      </c>
      <c r="D1037">
        <f>16-INDEX(STANDINGS_BA[],MATCH(Table1[[#This Row],[COMBINED]],STANDINGS_BA[COMBINED],0),COLUMN(STANDINGS_BA[PLACE IN LEAGUE]))</f>
        <v>12</v>
      </c>
      <c r="E1037">
        <f>16-INDEX(STANDINGS_R[],MATCH(Table1[[#This Row],[COMBINED]],STANDINGS_R[COMBINED],0),COLUMN(STANDINGS_R[PLACE IN LEAGUE]))</f>
        <v>7</v>
      </c>
      <c r="F1037">
        <f>16-INDEX(STANDINGS_HR[],MATCH(Table1[[#This Row],[COMBINED]],STANDINGS_HR[COMBINED],0),COLUMN(STANDINGS_HR[PLACE IN LEAGUE]))</f>
        <v>1</v>
      </c>
      <c r="G1037">
        <f>16-INDEX(STANDINGS_RBI[],MATCH(Table1[[#This Row],[COMBINED]],STANDINGS_RBI[COMBINED],0),COLUMN(STANDINGS_RBI[PLACE IN LEAGUE]))</f>
        <v>4</v>
      </c>
      <c r="H1037">
        <f>16-INDEX(STANDINGS_SB[],MATCH(Table1[[#This Row],[COMBINED]],STANDINGS_SB[COMBINED],0),COLUMN(STANDINGS_SB[PLACE IN LEAGUE]))</f>
        <v>12</v>
      </c>
      <c r="I1037">
        <f>16-INDEX(STANDINGS_ERA[],MATCH(Table1[[#This Row],[COMBINED]],STANDINGS_ERA[COMBINED],0),COLUMN(STANDINGS_ERA[PLACE IN LEAGUE]))</f>
        <v>3</v>
      </c>
      <c r="J1037">
        <f>16-INDEX(STANDINGS_WHIP[],MATCH(Table1[[#This Row],[COMBINED]],STANDINGS_WHIP[COMBINED],0),COLUMN(STANDINGS_WHIP[PLACE IN LEAGUE]))</f>
        <v>3</v>
      </c>
      <c r="K1037">
        <f>16-INDEX(STANDINGS_W[],MATCH(Table1[[#This Row],[COMBINED]],STANDINGS_W[COMBINED],0),COLUMN(STANDINGS_W[PLACE IN LEAGUE]))</f>
        <v>6</v>
      </c>
      <c r="L1037">
        <f>16-INDEX(STANDINGS_K[],MATCH(Table1[[#This Row],[COMBINED]],STANDINGS_K[COMBINED],0),COLUMN(STANDINGS_K[PLACE IN LEAGUE]))</f>
        <v>7</v>
      </c>
      <c r="M1037">
        <f>16-INDEX(STANDINGS_SV[],MATCH(Table1[[#This Row],[COMBINED]],STANDINGS_SV[COMBINED],0),COLUMN(STANDINGS_SV[PLACE IN LEAGUE]))</f>
        <v>10</v>
      </c>
      <c r="N1037">
        <f>SUM(Table1[[#This Row],[BA]:[SV]])</f>
        <v>65</v>
      </c>
      <c r="O1037">
        <v>12</v>
      </c>
    </row>
    <row r="1038" spans="1:15" x14ac:dyDescent="0.25">
      <c r="A1038" t="s">
        <v>1349</v>
      </c>
      <c r="B1038" t="s">
        <v>1339</v>
      </c>
      <c r="C1038" t="str">
        <f>Table1[[#This Row],[League]]&amp;Table1[[#This Row],[Team]]</f>
        <v>$150 Draft Champions Feb 09 1:00 pm Lg.3672Cary Boogie Nights</v>
      </c>
      <c r="D1038">
        <f>16-INDEX(STANDINGS_BA[],MATCH(Table1[[#This Row],[COMBINED]],STANDINGS_BA[COMBINED],0),COLUMN(STANDINGS_BA[PLACE IN LEAGUE]))</f>
        <v>1</v>
      </c>
      <c r="E1038">
        <f>16-INDEX(STANDINGS_R[],MATCH(Table1[[#This Row],[COMBINED]],STANDINGS_R[COMBINED],0),COLUMN(STANDINGS_R[PLACE IN LEAGUE]))</f>
        <v>5</v>
      </c>
      <c r="F1038">
        <f>16-INDEX(STANDINGS_HR[],MATCH(Table1[[#This Row],[COMBINED]],STANDINGS_HR[COMBINED],0),COLUMN(STANDINGS_HR[PLACE IN LEAGUE]))</f>
        <v>2</v>
      </c>
      <c r="G1038">
        <f>16-INDEX(STANDINGS_RBI[],MATCH(Table1[[#This Row],[COMBINED]],STANDINGS_RBI[COMBINED],0),COLUMN(STANDINGS_RBI[PLACE IN LEAGUE]))</f>
        <v>2</v>
      </c>
      <c r="H1038">
        <f>16-INDEX(STANDINGS_SB[],MATCH(Table1[[#This Row],[COMBINED]],STANDINGS_SB[COMBINED],0),COLUMN(STANDINGS_SB[PLACE IN LEAGUE]))</f>
        <v>8</v>
      </c>
      <c r="I1038">
        <f>16-INDEX(STANDINGS_ERA[],MATCH(Table1[[#This Row],[COMBINED]],STANDINGS_ERA[COMBINED],0),COLUMN(STANDINGS_ERA[PLACE IN LEAGUE]))</f>
        <v>11</v>
      </c>
      <c r="J1038">
        <f>16-INDEX(STANDINGS_WHIP[],MATCH(Table1[[#This Row],[COMBINED]],STANDINGS_WHIP[COMBINED],0),COLUMN(STANDINGS_WHIP[PLACE IN LEAGUE]))</f>
        <v>11</v>
      </c>
      <c r="K1038">
        <f>16-INDEX(STANDINGS_W[],MATCH(Table1[[#This Row],[COMBINED]],STANDINGS_W[COMBINED],0),COLUMN(STANDINGS_W[PLACE IN LEAGUE]))</f>
        <v>8</v>
      </c>
      <c r="L1038">
        <f>16-INDEX(STANDINGS_K[],MATCH(Table1[[#This Row],[COMBINED]],STANDINGS_K[COMBINED],0),COLUMN(STANDINGS_K[PLACE IN LEAGUE]))</f>
        <v>4</v>
      </c>
      <c r="M1038">
        <f>16-INDEX(STANDINGS_SV[],MATCH(Table1[[#This Row],[COMBINED]],STANDINGS_SV[COMBINED],0),COLUMN(STANDINGS_SV[PLACE IN LEAGUE]))</f>
        <v>8</v>
      </c>
      <c r="N1038">
        <f>SUM(Table1[[#This Row],[BA]:[SV]])</f>
        <v>60</v>
      </c>
      <c r="O1038">
        <v>13</v>
      </c>
    </row>
    <row r="1039" spans="1:15" x14ac:dyDescent="0.25">
      <c r="A1039" t="s">
        <v>1343</v>
      </c>
      <c r="B1039" t="s">
        <v>1339</v>
      </c>
      <c r="C1039" t="str">
        <f>Table1[[#This Row],[League]]&amp;Table1[[#This Row],[Team]]</f>
        <v>$150 Draft Champions Feb 09 1:00 pm Lg.3672Howard's Homers</v>
      </c>
      <c r="D1039">
        <f>16-INDEX(STANDINGS_BA[],MATCH(Table1[[#This Row],[COMBINED]],STANDINGS_BA[COMBINED],0),COLUMN(STANDINGS_BA[PLACE IN LEAGUE]))</f>
        <v>10</v>
      </c>
      <c r="E1039">
        <f>16-INDEX(STANDINGS_R[],MATCH(Table1[[#This Row],[COMBINED]],STANDINGS_R[COMBINED],0),COLUMN(STANDINGS_R[PLACE IN LEAGUE]))</f>
        <v>6</v>
      </c>
      <c r="F1039">
        <f>16-INDEX(STANDINGS_HR[],MATCH(Table1[[#This Row],[COMBINED]],STANDINGS_HR[COMBINED],0),COLUMN(STANDINGS_HR[PLACE IN LEAGUE]))</f>
        <v>5</v>
      </c>
      <c r="G1039">
        <f>16-INDEX(STANDINGS_RBI[],MATCH(Table1[[#This Row],[COMBINED]],STANDINGS_RBI[COMBINED],0),COLUMN(STANDINGS_RBI[PLACE IN LEAGUE]))</f>
        <v>8</v>
      </c>
      <c r="H1039">
        <f>16-INDEX(STANDINGS_SB[],MATCH(Table1[[#This Row],[COMBINED]],STANDINGS_SB[COMBINED],0),COLUMN(STANDINGS_SB[PLACE IN LEAGUE]))</f>
        <v>6</v>
      </c>
      <c r="I1039">
        <f>16-INDEX(STANDINGS_ERA[],MATCH(Table1[[#This Row],[COMBINED]],STANDINGS_ERA[COMBINED],0),COLUMN(STANDINGS_ERA[PLACE IN LEAGUE]))</f>
        <v>2</v>
      </c>
      <c r="J1039">
        <f>16-INDEX(STANDINGS_WHIP[],MATCH(Table1[[#This Row],[COMBINED]],STANDINGS_WHIP[COMBINED],0),COLUMN(STANDINGS_WHIP[PLACE IN LEAGUE]))</f>
        <v>2</v>
      </c>
      <c r="K1039">
        <f>16-INDEX(STANDINGS_W[],MATCH(Table1[[#This Row],[COMBINED]],STANDINGS_W[COMBINED],0),COLUMN(STANDINGS_W[PLACE IN LEAGUE]))</f>
        <v>3</v>
      </c>
      <c r="L1039">
        <f>16-INDEX(STANDINGS_K[],MATCH(Table1[[#This Row],[COMBINED]],STANDINGS_K[COMBINED],0),COLUMN(STANDINGS_K[PLACE IN LEAGUE]))</f>
        <v>3</v>
      </c>
      <c r="M1039">
        <f>16-INDEX(STANDINGS_SV[],MATCH(Table1[[#This Row],[COMBINED]],STANDINGS_SV[COMBINED],0),COLUMN(STANDINGS_SV[PLACE IN LEAGUE]))</f>
        <v>6</v>
      </c>
      <c r="N1039">
        <f>SUM(Table1[[#This Row],[BA]:[SV]])</f>
        <v>51</v>
      </c>
      <c r="O1039">
        <v>14</v>
      </c>
    </row>
    <row r="1040" spans="1:15" x14ac:dyDescent="0.25">
      <c r="A1040" t="s">
        <v>1340</v>
      </c>
      <c r="B1040" t="s">
        <v>1339</v>
      </c>
      <c r="C1040" t="str">
        <f>Table1[[#This Row],[League]]&amp;Table1[[#This Row],[Team]]</f>
        <v>$150 Draft Champions Feb 09 1:00 pm Lg.3672Abo's Wabos</v>
      </c>
      <c r="D1040">
        <f>16-INDEX(STANDINGS_BA[],MATCH(Table1[[#This Row],[COMBINED]],STANDINGS_BA[COMBINED],0),COLUMN(STANDINGS_BA[PLACE IN LEAGUE]))</f>
        <v>13</v>
      </c>
      <c r="E1040">
        <f>16-INDEX(STANDINGS_R[],MATCH(Table1[[#This Row],[COMBINED]],STANDINGS_R[COMBINED],0),COLUMN(STANDINGS_R[PLACE IN LEAGUE]))</f>
        <v>1</v>
      </c>
      <c r="F1040">
        <f>16-INDEX(STANDINGS_HR[],MATCH(Table1[[#This Row],[COMBINED]],STANDINGS_HR[COMBINED],0),COLUMN(STANDINGS_HR[PLACE IN LEAGUE]))</f>
        <v>3</v>
      </c>
      <c r="G1040">
        <f>16-INDEX(STANDINGS_RBI[],MATCH(Table1[[#This Row],[COMBINED]],STANDINGS_RBI[COMBINED],0),COLUMN(STANDINGS_RBI[PLACE IN LEAGUE]))</f>
        <v>1</v>
      </c>
      <c r="H1040">
        <f>16-INDEX(STANDINGS_SB[],MATCH(Table1[[#This Row],[COMBINED]],STANDINGS_SB[COMBINED],0),COLUMN(STANDINGS_SB[PLACE IN LEAGUE]))</f>
        <v>9</v>
      </c>
      <c r="I1040">
        <f>16-INDEX(STANDINGS_ERA[],MATCH(Table1[[#This Row],[COMBINED]],STANDINGS_ERA[COMBINED],0),COLUMN(STANDINGS_ERA[PLACE IN LEAGUE]))</f>
        <v>4</v>
      </c>
      <c r="J1040">
        <f>16-INDEX(STANDINGS_WHIP[],MATCH(Table1[[#This Row],[COMBINED]],STANDINGS_WHIP[COMBINED],0),COLUMN(STANDINGS_WHIP[PLACE IN LEAGUE]))</f>
        <v>1</v>
      </c>
      <c r="K1040">
        <f>16-INDEX(STANDINGS_W[],MATCH(Table1[[#This Row],[COMBINED]],STANDINGS_W[COMBINED],0),COLUMN(STANDINGS_W[PLACE IN LEAGUE]))</f>
        <v>4</v>
      </c>
      <c r="L1040">
        <f>16-INDEX(STANDINGS_K[],MATCH(Table1[[#This Row],[COMBINED]],STANDINGS_K[COMBINED],0),COLUMN(STANDINGS_K[PLACE IN LEAGUE]))</f>
        <v>2</v>
      </c>
      <c r="M1040">
        <f>16-INDEX(STANDINGS_SV[],MATCH(Table1[[#This Row],[COMBINED]],STANDINGS_SV[COMBINED],0),COLUMN(STANDINGS_SV[PLACE IN LEAGUE]))</f>
        <v>2</v>
      </c>
      <c r="N1040">
        <f>SUM(Table1[[#This Row],[BA]:[SV]])</f>
        <v>40</v>
      </c>
      <c r="O1040">
        <v>15</v>
      </c>
    </row>
    <row r="1041" spans="1:15" x14ac:dyDescent="0.25">
      <c r="A1041" t="s">
        <v>1353</v>
      </c>
      <c r="B1041" t="s">
        <v>1351</v>
      </c>
      <c r="C1041" t="str">
        <f>Table1[[#This Row],[League]]&amp;Table1[[#This Row],[Team]]</f>
        <v>$150 Draft Champions Feb 09 1:00 pm Lg.3675Team Cook</v>
      </c>
      <c r="D1041">
        <f>16-INDEX(STANDINGS_BA[],MATCH(Table1[[#This Row],[COMBINED]],STANDINGS_BA[COMBINED],0),COLUMN(STANDINGS_BA[PLACE IN LEAGUE]))</f>
        <v>13</v>
      </c>
      <c r="E1041">
        <f>16-INDEX(STANDINGS_R[],MATCH(Table1[[#This Row],[COMBINED]],STANDINGS_R[COMBINED],0),COLUMN(STANDINGS_R[PLACE IN LEAGUE]))</f>
        <v>12</v>
      </c>
      <c r="F1041">
        <f>16-INDEX(STANDINGS_HR[],MATCH(Table1[[#This Row],[COMBINED]],STANDINGS_HR[COMBINED],0),COLUMN(STANDINGS_HR[PLACE IN LEAGUE]))</f>
        <v>5</v>
      </c>
      <c r="G1041">
        <f>16-INDEX(STANDINGS_RBI[],MATCH(Table1[[#This Row],[COMBINED]],STANDINGS_RBI[COMBINED],0),COLUMN(STANDINGS_RBI[PLACE IN LEAGUE]))</f>
        <v>10</v>
      </c>
      <c r="H1041">
        <f>16-INDEX(STANDINGS_SB[],MATCH(Table1[[#This Row],[COMBINED]],STANDINGS_SB[COMBINED],0),COLUMN(STANDINGS_SB[PLACE IN LEAGUE]))</f>
        <v>11</v>
      </c>
      <c r="I1041">
        <f>16-INDEX(STANDINGS_ERA[],MATCH(Table1[[#This Row],[COMBINED]],STANDINGS_ERA[COMBINED],0),COLUMN(STANDINGS_ERA[PLACE IN LEAGUE]))</f>
        <v>12</v>
      </c>
      <c r="J1041">
        <f>16-INDEX(STANDINGS_WHIP[],MATCH(Table1[[#This Row],[COMBINED]],STANDINGS_WHIP[COMBINED],0),COLUMN(STANDINGS_WHIP[PLACE IN LEAGUE]))</f>
        <v>13</v>
      </c>
      <c r="K1041">
        <f>16-INDEX(STANDINGS_W[],MATCH(Table1[[#This Row],[COMBINED]],STANDINGS_W[COMBINED],0),COLUMN(STANDINGS_W[PLACE IN LEAGUE]))</f>
        <v>13</v>
      </c>
      <c r="L1041">
        <f>16-INDEX(STANDINGS_K[],MATCH(Table1[[#This Row],[COMBINED]],STANDINGS_K[COMBINED],0),COLUMN(STANDINGS_K[PLACE IN LEAGUE]))</f>
        <v>14</v>
      </c>
      <c r="M1041">
        <f>16-INDEX(STANDINGS_SV[],MATCH(Table1[[#This Row],[COMBINED]],STANDINGS_SV[COMBINED],0),COLUMN(STANDINGS_SV[PLACE IN LEAGUE]))</f>
        <v>9</v>
      </c>
      <c r="N1041">
        <f>SUM(Table1[[#This Row],[BA]:[SV]])</f>
        <v>112</v>
      </c>
      <c r="O1041">
        <v>1</v>
      </c>
    </row>
    <row r="1042" spans="1:15" x14ac:dyDescent="0.25">
      <c r="A1042" t="s">
        <v>1355</v>
      </c>
      <c r="B1042" t="s">
        <v>1351</v>
      </c>
      <c r="C1042" t="str">
        <f>Table1[[#This Row],[League]]&amp;Table1[[#This Row],[Team]]</f>
        <v>$150 Draft Champions Feb 09 1:00 pm Lg.3675deadmoneyF</v>
      </c>
      <c r="D1042">
        <f>16-INDEX(STANDINGS_BA[],MATCH(Table1[[#This Row],[COMBINED]],STANDINGS_BA[COMBINED],0),COLUMN(STANDINGS_BA[PLACE IN LEAGUE]))</f>
        <v>11</v>
      </c>
      <c r="E1042">
        <f>16-INDEX(STANDINGS_R[],MATCH(Table1[[#This Row],[COMBINED]],STANDINGS_R[COMBINED],0),COLUMN(STANDINGS_R[PLACE IN LEAGUE]))</f>
        <v>13</v>
      </c>
      <c r="F1042">
        <f>16-INDEX(STANDINGS_HR[],MATCH(Table1[[#This Row],[COMBINED]],STANDINGS_HR[COMBINED],0),COLUMN(STANDINGS_HR[PLACE IN LEAGUE]))</f>
        <v>12</v>
      </c>
      <c r="G1042">
        <f>16-INDEX(STANDINGS_RBI[],MATCH(Table1[[#This Row],[COMBINED]],STANDINGS_RBI[COMBINED],0),COLUMN(STANDINGS_RBI[PLACE IN LEAGUE]))</f>
        <v>13</v>
      </c>
      <c r="H1042">
        <f>16-INDEX(STANDINGS_SB[],MATCH(Table1[[#This Row],[COMBINED]],STANDINGS_SB[COMBINED],0),COLUMN(STANDINGS_SB[PLACE IN LEAGUE]))</f>
        <v>15</v>
      </c>
      <c r="I1042">
        <f>16-INDEX(STANDINGS_ERA[],MATCH(Table1[[#This Row],[COMBINED]],STANDINGS_ERA[COMBINED],0),COLUMN(STANDINGS_ERA[PLACE IN LEAGUE]))</f>
        <v>9</v>
      </c>
      <c r="J1042">
        <f>16-INDEX(STANDINGS_WHIP[],MATCH(Table1[[#This Row],[COMBINED]],STANDINGS_WHIP[COMBINED],0),COLUMN(STANDINGS_WHIP[PLACE IN LEAGUE]))</f>
        <v>9</v>
      </c>
      <c r="K1042">
        <f>16-INDEX(STANDINGS_W[],MATCH(Table1[[#This Row],[COMBINED]],STANDINGS_W[COMBINED],0),COLUMN(STANDINGS_W[PLACE IN LEAGUE]))</f>
        <v>9</v>
      </c>
      <c r="L1042">
        <f>16-INDEX(STANDINGS_K[],MATCH(Table1[[#This Row],[COMBINED]],STANDINGS_K[COMBINED],0),COLUMN(STANDINGS_K[PLACE IN LEAGUE]))</f>
        <v>6</v>
      </c>
      <c r="M1042">
        <f>16-INDEX(STANDINGS_SV[],MATCH(Table1[[#This Row],[COMBINED]],STANDINGS_SV[COMBINED],0),COLUMN(STANDINGS_SV[PLACE IN LEAGUE]))</f>
        <v>14</v>
      </c>
      <c r="N1042">
        <f>SUM(Table1[[#This Row],[BA]:[SV]])</f>
        <v>111</v>
      </c>
      <c r="O1042">
        <v>2</v>
      </c>
    </row>
    <row r="1043" spans="1:15" x14ac:dyDescent="0.25">
      <c r="A1043" t="s">
        <v>1350</v>
      </c>
      <c r="B1043" t="s">
        <v>1351</v>
      </c>
      <c r="C1043" t="str">
        <f>Table1[[#This Row],[League]]&amp;Table1[[#This Row],[Team]]</f>
        <v>$150 Draft Champions Feb 09 1:00 pm Lg.3675Team Dorrian</v>
      </c>
      <c r="D1043">
        <f>16-INDEX(STANDINGS_BA[],MATCH(Table1[[#This Row],[COMBINED]],STANDINGS_BA[COMBINED],0),COLUMN(STANDINGS_BA[PLACE IN LEAGUE]))</f>
        <v>15</v>
      </c>
      <c r="E1043">
        <f>16-INDEX(STANDINGS_R[],MATCH(Table1[[#This Row],[COMBINED]],STANDINGS_R[COMBINED],0),COLUMN(STANDINGS_R[PLACE IN LEAGUE]))</f>
        <v>10</v>
      </c>
      <c r="F1043">
        <f>16-INDEX(STANDINGS_HR[],MATCH(Table1[[#This Row],[COMBINED]],STANDINGS_HR[COMBINED],0),COLUMN(STANDINGS_HR[PLACE IN LEAGUE]))</f>
        <v>2</v>
      </c>
      <c r="G1043">
        <f>16-INDEX(STANDINGS_RBI[],MATCH(Table1[[#This Row],[COMBINED]],STANDINGS_RBI[COMBINED],0),COLUMN(STANDINGS_RBI[PLACE IN LEAGUE]))</f>
        <v>6</v>
      </c>
      <c r="H1043">
        <f>16-INDEX(STANDINGS_SB[],MATCH(Table1[[#This Row],[COMBINED]],STANDINGS_SB[COMBINED],0),COLUMN(STANDINGS_SB[PLACE IN LEAGUE]))</f>
        <v>12</v>
      </c>
      <c r="I1043">
        <f>16-INDEX(STANDINGS_ERA[],MATCH(Table1[[#This Row],[COMBINED]],STANDINGS_ERA[COMBINED],0),COLUMN(STANDINGS_ERA[PLACE IN LEAGUE]))</f>
        <v>14</v>
      </c>
      <c r="J1043">
        <f>16-INDEX(STANDINGS_WHIP[],MATCH(Table1[[#This Row],[COMBINED]],STANDINGS_WHIP[COMBINED],0),COLUMN(STANDINGS_WHIP[PLACE IN LEAGUE]))</f>
        <v>15</v>
      </c>
      <c r="K1043">
        <f>16-INDEX(STANDINGS_W[],MATCH(Table1[[#This Row],[COMBINED]],STANDINGS_W[COMBINED],0),COLUMN(STANDINGS_W[PLACE IN LEAGUE]))</f>
        <v>10</v>
      </c>
      <c r="L1043">
        <f>16-INDEX(STANDINGS_K[],MATCH(Table1[[#This Row],[COMBINED]],STANDINGS_K[COMBINED],0),COLUMN(STANDINGS_K[PLACE IN LEAGUE]))</f>
        <v>10</v>
      </c>
      <c r="M1043">
        <f>16-INDEX(STANDINGS_SV[],MATCH(Table1[[#This Row],[COMBINED]],STANDINGS_SV[COMBINED],0),COLUMN(STANDINGS_SV[PLACE IN LEAGUE]))</f>
        <v>12</v>
      </c>
      <c r="N1043">
        <f>SUM(Table1[[#This Row],[BA]:[SV]])</f>
        <v>106</v>
      </c>
      <c r="O1043">
        <v>3</v>
      </c>
    </row>
    <row r="1044" spans="1:15" x14ac:dyDescent="0.25">
      <c r="A1044" t="s">
        <v>1354</v>
      </c>
      <c r="B1044" t="s">
        <v>1351</v>
      </c>
      <c r="C1044" t="str">
        <f>Table1[[#This Row],[League]]&amp;Table1[[#This Row],[Team]]</f>
        <v>$150 Draft Champions Feb 09 1:00 pm Lg.3675Ithaca Bombers III</v>
      </c>
      <c r="D1044">
        <f>16-INDEX(STANDINGS_BA[],MATCH(Table1[[#This Row],[COMBINED]],STANDINGS_BA[COMBINED],0),COLUMN(STANDINGS_BA[PLACE IN LEAGUE]))</f>
        <v>12</v>
      </c>
      <c r="E1044">
        <f>16-INDEX(STANDINGS_R[],MATCH(Table1[[#This Row],[COMBINED]],STANDINGS_R[COMBINED],0),COLUMN(STANDINGS_R[PLACE IN LEAGUE]))</f>
        <v>14</v>
      </c>
      <c r="F1044">
        <f>16-INDEX(STANDINGS_HR[],MATCH(Table1[[#This Row],[COMBINED]],STANDINGS_HR[COMBINED],0),COLUMN(STANDINGS_HR[PLACE IN LEAGUE]))</f>
        <v>9</v>
      </c>
      <c r="G1044">
        <f>16-INDEX(STANDINGS_RBI[],MATCH(Table1[[#This Row],[COMBINED]],STANDINGS_RBI[COMBINED],0),COLUMN(STANDINGS_RBI[PLACE IN LEAGUE]))</f>
        <v>15</v>
      </c>
      <c r="H1044">
        <f>16-INDEX(STANDINGS_SB[],MATCH(Table1[[#This Row],[COMBINED]],STANDINGS_SB[COMBINED],0),COLUMN(STANDINGS_SB[PLACE IN LEAGUE]))</f>
        <v>10</v>
      </c>
      <c r="I1044">
        <f>16-INDEX(STANDINGS_ERA[],MATCH(Table1[[#This Row],[COMBINED]],STANDINGS_ERA[COMBINED],0),COLUMN(STANDINGS_ERA[PLACE IN LEAGUE]))</f>
        <v>7</v>
      </c>
      <c r="J1044">
        <f>16-INDEX(STANDINGS_WHIP[],MATCH(Table1[[#This Row],[COMBINED]],STANDINGS_WHIP[COMBINED],0),COLUMN(STANDINGS_WHIP[PLACE IN LEAGUE]))</f>
        <v>6</v>
      </c>
      <c r="K1044">
        <f>16-INDEX(STANDINGS_W[],MATCH(Table1[[#This Row],[COMBINED]],STANDINGS_W[COMBINED],0),COLUMN(STANDINGS_W[PLACE IN LEAGUE]))</f>
        <v>14</v>
      </c>
      <c r="L1044">
        <f>16-INDEX(STANDINGS_K[],MATCH(Table1[[#This Row],[COMBINED]],STANDINGS_K[COMBINED],0),COLUMN(STANDINGS_K[PLACE IN LEAGUE]))</f>
        <v>11</v>
      </c>
      <c r="M1044">
        <f>16-INDEX(STANDINGS_SV[],MATCH(Table1[[#This Row],[COMBINED]],STANDINGS_SV[COMBINED],0),COLUMN(STANDINGS_SV[PLACE IN LEAGUE]))</f>
        <v>8</v>
      </c>
      <c r="N1044">
        <f>SUM(Table1[[#This Row],[BA]:[SV]])</f>
        <v>106</v>
      </c>
      <c r="O1044">
        <v>4</v>
      </c>
    </row>
    <row r="1045" spans="1:15" x14ac:dyDescent="0.25">
      <c r="A1045" t="s">
        <v>340</v>
      </c>
      <c r="B1045" t="s">
        <v>1351</v>
      </c>
      <c r="C1045" t="str">
        <f>Table1[[#This Row],[League]]&amp;Table1[[#This Row],[Team]]</f>
        <v>$150 Draft Champions Feb 09 1:00 pm Lg.3675Trill 2</v>
      </c>
      <c r="D1045">
        <f>16-INDEX(STANDINGS_BA[],MATCH(Table1[[#This Row],[COMBINED]],STANDINGS_BA[COMBINED],0),COLUMN(STANDINGS_BA[PLACE IN LEAGUE]))</f>
        <v>8</v>
      </c>
      <c r="E1045">
        <f>16-INDEX(STANDINGS_R[],MATCH(Table1[[#This Row],[COMBINED]],STANDINGS_R[COMBINED],0),COLUMN(STANDINGS_R[PLACE IN LEAGUE]))</f>
        <v>15</v>
      </c>
      <c r="F1045">
        <f>16-INDEX(STANDINGS_HR[],MATCH(Table1[[#This Row],[COMBINED]],STANDINGS_HR[COMBINED],0),COLUMN(STANDINGS_HR[PLACE IN LEAGUE]))</f>
        <v>11</v>
      </c>
      <c r="G1045">
        <f>16-INDEX(STANDINGS_RBI[],MATCH(Table1[[#This Row],[COMBINED]],STANDINGS_RBI[COMBINED],0),COLUMN(STANDINGS_RBI[PLACE IN LEAGUE]))</f>
        <v>14</v>
      </c>
      <c r="H1045">
        <f>16-INDEX(STANDINGS_SB[],MATCH(Table1[[#This Row],[COMBINED]],STANDINGS_SB[COMBINED],0),COLUMN(STANDINGS_SB[PLACE IN LEAGUE]))</f>
        <v>9</v>
      </c>
      <c r="I1045">
        <f>16-INDEX(STANDINGS_ERA[],MATCH(Table1[[#This Row],[COMBINED]],STANDINGS_ERA[COMBINED],0),COLUMN(STANDINGS_ERA[PLACE IN LEAGUE]))</f>
        <v>8</v>
      </c>
      <c r="J1045">
        <f>16-INDEX(STANDINGS_WHIP[],MATCH(Table1[[#This Row],[COMBINED]],STANDINGS_WHIP[COMBINED],0),COLUMN(STANDINGS_WHIP[PLACE IN LEAGUE]))</f>
        <v>7</v>
      </c>
      <c r="K1045">
        <f>16-INDEX(STANDINGS_W[],MATCH(Table1[[#This Row],[COMBINED]],STANDINGS_W[COMBINED],0),COLUMN(STANDINGS_W[PLACE IN LEAGUE]))</f>
        <v>11</v>
      </c>
      <c r="L1045">
        <f>16-INDEX(STANDINGS_K[],MATCH(Table1[[#This Row],[COMBINED]],STANDINGS_K[COMBINED],0),COLUMN(STANDINGS_K[PLACE IN LEAGUE]))</f>
        <v>9</v>
      </c>
      <c r="M1045">
        <f>16-INDEX(STANDINGS_SV[],MATCH(Table1[[#This Row],[COMBINED]],STANDINGS_SV[COMBINED],0),COLUMN(STANDINGS_SV[PLACE IN LEAGUE]))</f>
        <v>7</v>
      </c>
      <c r="N1045">
        <f>SUM(Table1[[#This Row],[BA]:[SV]])</f>
        <v>99</v>
      </c>
      <c r="O1045">
        <v>5</v>
      </c>
    </row>
    <row r="1046" spans="1:15" x14ac:dyDescent="0.25">
      <c r="A1046" t="s">
        <v>536</v>
      </c>
      <c r="B1046" t="s">
        <v>1351</v>
      </c>
      <c r="C1046" t="str">
        <f>Table1[[#This Row],[League]]&amp;Table1[[#This Row],[Team]]</f>
        <v>$150 Draft Champions Feb 09 1:00 pm Lg.3675Fanton of the Opera</v>
      </c>
      <c r="D1046">
        <f>16-INDEX(STANDINGS_BA[],MATCH(Table1[[#This Row],[COMBINED]],STANDINGS_BA[COMBINED],0),COLUMN(STANDINGS_BA[PLACE IN LEAGUE]))</f>
        <v>6</v>
      </c>
      <c r="E1046">
        <f>16-INDEX(STANDINGS_R[],MATCH(Table1[[#This Row],[COMBINED]],STANDINGS_R[COMBINED],0),COLUMN(STANDINGS_R[PLACE IN LEAGUE]))</f>
        <v>8</v>
      </c>
      <c r="F1046">
        <f>16-INDEX(STANDINGS_HR[],MATCH(Table1[[#This Row],[COMBINED]],STANDINGS_HR[COMBINED],0),COLUMN(STANDINGS_HR[PLACE IN LEAGUE]))</f>
        <v>13</v>
      </c>
      <c r="G1046">
        <f>16-INDEX(STANDINGS_RBI[],MATCH(Table1[[#This Row],[COMBINED]],STANDINGS_RBI[COMBINED],0),COLUMN(STANDINGS_RBI[PLACE IN LEAGUE]))</f>
        <v>8</v>
      </c>
      <c r="H1046">
        <f>16-INDEX(STANDINGS_SB[],MATCH(Table1[[#This Row],[COMBINED]],STANDINGS_SB[COMBINED],0),COLUMN(STANDINGS_SB[PLACE IN LEAGUE]))</f>
        <v>13</v>
      </c>
      <c r="I1046">
        <f>16-INDEX(STANDINGS_ERA[],MATCH(Table1[[#This Row],[COMBINED]],STANDINGS_ERA[COMBINED],0),COLUMN(STANDINGS_ERA[PLACE IN LEAGUE]))</f>
        <v>6</v>
      </c>
      <c r="J1046">
        <f>16-INDEX(STANDINGS_WHIP[],MATCH(Table1[[#This Row],[COMBINED]],STANDINGS_WHIP[COMBINED],0),COLUMN(STANDINGS_WHIP[PLACE IN LEAGUE]))</f>
        <v>10</v>
      </c>
      <c r="K1046">
        <f>16-INDEX(STANDINGS_W[],MATCH(Table1[[#This Row],[COMBINED]],STANDINGS_W[COMBINED],0),COLUMN(STANDINGS_W[PLACE IN LEAGUE]))</f>
        <v>12</v>
      </c>
      <c r="L1046">
        <f>16-INDEX(STANDINGS_K[],MATCH(Table1[[#This Row],[COMBINED]],STANDINGS_K[COMBINED],0),COLUMN(STANDINGS_K[PLACE IN LEAGUE]))</f>
        <v>8</v>
      </c>
      <c r="M1046">
        <f>16-INDEX(STANDINGS_SV[],MATCH(Table1[[#This Row],[COMBINED]],STANDINGS_SV[COMBINED],0),COLUMN(STANDINGS_SV[PLACE IN LEAGUE]))</f>
        <v>4</v>
      </c>
      <c r="N1046">
        <f>SUM(Table1[[#This Row],[BA]:[SV]])</f>
        <v>88</v>
      </c>
      <c r="O1046">
        <v>6</v>
      </c>
    </row>
    <row r="1047" spans="1:15" x14ac:dyDescent="0.25">
      <c r="A1047" t="s">
        <v>534</v>
      </c>
      <c r="B1047" t="s">
        <v>1351</v>
      </c>
      <c r="C1047" t="str">
        <f>Table1[[#This Row],[League]]&amp;Table1[[#This Row],[Team]]</f>
        <v>$150 Draft Champions Feb 09 1:00 pm Lg.3675Light Tower Power</v>
      </c>
      <c r="D1047">
        <f>16-INDEX(STANDINGS_BA[],MATCH(Table1[[#This Row],[COMBINED]],STANDINGS_BA[COMBINED],0),COLUMN(STANDINGS_BA[PLACE IN LEAGUE]))</f>
        <v>1</v>
      </c>
      <c r="E1047">
        <f>16-INDEX(STANDINGS_R[],MATCH(Table1[[#This Row],[COMBINED]],STANDINGS_R[COMBINED],0),COLUMN(STANDINGS_R[PLACE IN LEAGUE]))</f>
        <v>9</v>
      </c>
      <c r="F1047">
        <f>16-INDEX(STANDINGS_HR[],MATCH(Table1[[#This Row],[COMBINED]],STANDINGS_HR[COMBINED],0),COLUMN(STANDINGS_HR[PLACE IN LEAGUE]))</f>
        <v>8</v>
      </c>
      <c r="G1047">
        <f>16-INDEX(STANDINGS_RBI[],MATCH(Table1[[#This Row],[COMBINED]],STANDINGS_RBI[COMBINED],0),COLUMN(STANDINGS_RBI[PLACE IN LEAGUE]))</f>
        <v>5</v>
      </c>
      <c r="H1047">
        <f>16-INDEX(STANDINGS_SB[],MATCH(Table1[[#This Row],[COMBINED]],STANDINGS_SB[COMBINED],0),COLUMN(STANDINGS_SB[PLACE IN LEAGUE]))</f>
        <v>14</v>
      </c>
      <c r="I1047">
        <f>16-INDEX(STANDINGS_ERA[],MATCH(Table1[[#This Row],[COMBINED]],STANDINGS_ERA[COMBINED],0),COLUMN(STANDINGS_ERA[PLACE IN LEAGUE]))</f>
        <v>15</v>
      </c>
      <c r="J1047">
        <f>16-INDEX(STANDINGS_WHIP[],MATCH(Table1[[#This Row],[COMBINED]],STANDINGS_WHIP[COMBINED],0),COLUMN(STANDINGS_WHIP[PLACE IN LEAGUE]))</f>
        <v>14</v>
      </c>
      <c r="K1047">
        <f>16-INDEX(STANDINGS_W[],MATCH(Table1[[#This Row],[COMBINED]],STANDINGS_W[COMBINED],0),COLUMN(STANDINGS_W[PLACE IN LEAGUE]))</f>
        <v>6</v>
      </c>
      <c r="L1047">
        <f>16-INDEX(STANDINGS_K[],MATCH(Table1[[#This Row],[COMBINED]],STANDINGS_K[COMBINED],0),COLUMN(STANDINGS_K[PLACE IN LEAGUE]))</f>
        <v>5</v>
      </c>
      <c r="M1047">
        <f>16-INDEX(STANDINGS_SV[],MATCH(Table1[[#This Row],[COMBINED]],STANDINGS_SV[COMBINED],0),COLUMN(STANDINGS_SV[PLACE IN LEAGUE]))</f>
        <v>10</v>
      </c>
      <c r="N1047">
        <f>SUM(Table1[[#This Row],[BA]:[SV]])</f>
        <v>87</v>
      </c>
      <c r="O1047">
        <v>7</v>
      </c>
    </row>
    <row r="1048" spans="1:15" x14ac:dyDescent="0.25">
      <c r="A1048" t="s">
        <v>210</v>
      </c>
      <c r="B1048" t="s">
        <v>1351</v>
      </c>
      <c r="C1048" t="str">
        <f>Table1[[#This Row],[League]]&amp;Table1[[#This Row],[Team]]</f>
        <v>$150 Draft Champions Feb 09 1:00 pm Lg.3675CC's Desperados</v>
      </c>
      <c r="D1048">
        <f>16-INDEX(STANDINGS_BA[],MATCH(Table1[[#This Row],[COMBINED]],STANDINGS_BA[COMBINED],0),COLUMN(STANDINGS_BA[PLACE IN LEAGUE]))</f>
        <v>5</v>
      </c>
      <c r="E1048">
        <f>16-INDEX(STANDINGS_R[],MATCH(Table1[[#This Row],[COMBINED]],STANDINGS_R[COMBINED],0),COLUMN(STANDINGS_R[PLACE IN LEAGUE]))</f>
        <v>11</v>
      </c>
      <c r="F1048">
        <f>16-INDEX(STANDINGS_HR[],MATCH(Table1[[#This Row],[COMBINED]],STANDINGS_HR[COMBINED],0),COLUMN(STANDINGS_HR[PLACE IN LEAGUE]))</f>
        <v>7</v>
      </c>
      <c r="G1048">
        <f>16-INDEX(STANDINGS_RBI[],MATCH(Table1[[#This Row],[COMBINED]],STANDINGS_RBI[COMBINED],0),COLUMN(STANDINGS_RBI[PLACE IN LEAGUE]))</f>
        <v>12</v>
      </c>
      <c r="H1048">
        <f>16-INDEX(STANDINGS_SB[],MATCH(Table1[[#This Row],[COMBINED]],STANDINGS_SB[COMBINED],0),COLUMN(STANDINGS_SB[PLACE IN LEAGUE]))</f>
        <v>3</v>
      </c>
      <c r="I1048">
        <f>16-INDEX(STANDINGS_ERA[],MATCH(Table1[[#This Row],[COMBINED]],STANDINGS_ERA[COMBINED],0),COLUMN(STANDINGS_ERA[PLACE IN LEAGUE]))</f>
        <v>3</v>
      </c>
      <c r="J1048">
        <f>16-INDEX(STANDINGS_WHIP[],MATCH(Table1[[#This Row],[COMBINED]],STANDINGS_WHIP[COMBINED],0),COLUMN(STANDINGS_WHIP[PLACE IN LEAGUE]))</f>
        <v>5</v>
      </c>
      <c r="K1048">
        <f>16-INDEX(STANDINGS_W[],MATCH(Table1[[#This Row],[COMBINED]],STANDINGS_W[COMBINED],0),COLUMN(STANDINGS_W[PLACE IN LEAGUE]))</f>
        <v>15</v>
      </c>
      <c r="L1048">
        <f>16-INDEX(STANDINGS_K[],MATCH(Table1[[#This Row],[COMBINED]],STANDINGS_K[COMBINED],0),COLUMN(STANDINGS_K[PLACE IN LEAGUE]))</f>
        <v>15</v>
      </c>
      <c r="M1048">
        <f>16-INDEX(STANDINGS_SV[],MATCH(Table1[[#This Row],[COMBINED]],STANDINGS_SV[COMBINED],0),COLUMN(STANDINGS_SV[PLACE IN LEAGUE]))</f>
        <v>1</v>
      </c>
      <c r="N1048">
        <f>SUM(Table1[[#This Row],[BA]:[SV]])</f>
        <v>77</v>
      </c>
      <c r="O1048">
        <v>8</v>
      </c>
    </row>
    <row r="1049" spans="1:15" x14ac:dyDescent="0.25">
      <c r="A1049" t="s">
        <v>230</v>
      </c>
      <c r="B1049" t="s">
        <v>1351</v>
      </c>
      <c r="C1049" t="str">
        <f>Table1[[#This Row],[League]]&amp;Table1[[#This Row],[Team]]</f>
        <v>$150 Draft Champions Feb 09 1:00 pm Lg.3675Team Hofmann</v>
      </c>
      <c r="D1049">
        <f>16-INDEX(STANDINGS_BA[],MATCH(Table1[[#This Row],[COMBINED]],STANDINGS_BA[COMBINED],0),COLUMN(STANDINGS_BA[PLACE IN LEAGUE]))</f>
        <v>9</v>
      </c>
      <c r="E1049">
        <f>16-INDEX(STANDINGS_R[],MATCH(Table1[[#This Row],[COMBINED]],STANDINGS_R[COMBINED],0),COLUMN(STANDINGS_R[PLACE IN LEAGUE]))</f>
        <v>4</v>
      </c>
      <c r="F1049">
        <f>16-INDEX(STANDINGS_HR[],MATCH(Table1[[#This Row],[COMBINED]],STANDINGS_HR[COMBINED],0),COLUMN(STANDINGS_HR[PLACE IN LEAGUE]))</f>
        <v>1</v>
      </c>
      <c r="G1049">
        <f>16-INDEX(STANDINGS_RBI[],MATCH(Table1[[#This Row],[COMBINED]],STANDINGS_RBI[COMBINED],0),COLUMN(STANDINGS_RBI[PLACE IN LEAGUE]))</f>
        <v>4</v>
      </c>
      <c r="H1049">
        <f>16-INDEX(STANDINGS_SB[],MATCH(Table1[[#This Row],[COMBINED]],STANDINGS_SB[COMBINED],0),COLUMN(STANDINGS_SB[PLACE IN LEAGUE]))</f>
        <v>5</v>
      </c>
      <c r="I1049">
        <f>16-INDEX(STANDINGS_ERA[],MATCH(Table1[[#This Row],[COMBINED]],STANDINGS_ERA[COMBINED],0),COLUMN(STANDINGS_ERA[PLACE IN LEAGUE]))</f>
        <v>13</v>
      </c>
      <c r="J1049">
        <f>16-INDEX(STANDINGS_WHIP[],MATCH(Table1[[#This Row],[COMBINED]],STANDINGS_WHIP[COMBINED],0),COLUMN(STANDINGS_WHIP[PLACE IN LEAGUE]))</f>
        <v>11</v>
      </c>
      <c r="K1049">
        <f>16-INDEX(STANDINGS_W[],MATCH(Table1[[#This Row],[COMBINED]],STANDINGS_W[COMBINED],0),COLUMN(STANDINGS_W[PLACE IN LEAGUE]))</f>
        <v>4</v>
      </c>
      <c r="L1049">
        <f>16-INDEX(STANDINGS_K[],MATCH(Table1[[#This Row],[COMBINED]],STANDINGS_K[COMBINED],0),COLUMN(STANDINGS_K[PLACE IN LEAGUE]))</f>
        <v>4</v>
      </c>
      <c r="M1049">
        <f>16-INDEX(STANDINGS_SV[],MATCH(Table1[[#This Row],[COMBINED]],STANDINGS_SV[COMBINED],0),COLUMN(STANDINGS_SV[PLACE IN LEAGUE]))</f>
        <v>15</v>
      </c>
      <c r="N1049">
        <f>SUM(Table1[[#This Row],[BA]:[SV]])</f>
        <v>70</v>
      </c>
      <c r="O1049">
        <v>9</v>
      </c>
    </row>
    <row r="1050" spans="1:15" x14ac:dyDescent="0.25">
      <c r="A1050" t="s">
        <v>1359</v>
      </c>
      <c r="B1050" t="s">
        <v>1351</v>
      </c>
      <c r="C1050" t="str">
        <f>Table1[[#This Row],[League]]&amp;Table1[[#This Row],[Team]]</f>
        <v>$150 Draft Champions Feb 09 1:00 pm Lg.3675No Glove, No Love</v>
      </c>
      <c r="D1050">
        <f>16-INDEX(STANDINGS_BA[],MATCH(Table1[[#This Row],[COMBINED]],STANDINGS_BA[COMBINED],0),COLUMN(STANDINGS_BA[PLACE IN LEAGUE]))</f>
        <v>3</v>
      </c>
      <c r="E1050">
        <f>16-INDEX(STANDINGS_R[],MATCH(Table1[[#This Row],[COMBINED]],STANDINGS_R[COMBINED],0),COLUMN(STANDINGS_R[PLACE IN LEAGUE]))</f>
        <v>7</v>
      </c>
      <c r="F1050">
        <f>16-INDEX(STANDINGS_HR[],MATCH(Table1[[#This Row],[COMBINED]],STANDINGS_HR[COMBINED],0),COLUMN(STANDINGS_HR[PLACE IN LEAGUE]))</f>
        <v>14</v>
      </c>
      <c r="G1050">
        <f>16-INDEX(STANDINGS_RBI[],MATCH(Table1[[#This Row],[COMBINED]],STANDINGS_RBI[COMBINED],0),COLUMN(STANDINGS_RBI[PLACE IN LEAGUE]))</f>
        <v>11</v>
      </c>
      <c r="H1050">
        <f>16-INDEX(STANDINGS_SB[],MATCH(Table1[[#This Row],[COMBINED]],STANDINGS_SB[COMBINED],0),COLUMN(STANDINGS_SB[PLACE IN LEAGUE]))</f>
        <v>8</v>
      </c>
      <c r="I1050">
        <f>16-INDEX(STANDINGS_ERA[],MATCH(Table1[[#This Row],[COMBINED]],STANDINGS_ERA[COMBINED],0),COLUMN(STANDINGS_ERA[PLACE IN LEAGUE]))</f>
        <v>1</v>
      </c>
      <c r="J1050">
        <f>16-INDEX(STANDINGS_WHIP[],MATCH(Table1[[#This Row],[COMBINED]],STANDINGS_WHIP[COMBINED],0),COLUMN(STANDINGS_WHIP[PLACE IN LEAGUE]))</f>
        <v>1</v>
      </c>
      <c r="K1050">
        <f>16-INDEX(STANDINGS_W[],MATCH(Table1[[#This Row],[COMBINED]],STANDINGS_W[COMBINED],0),COLUMN(STANDINGS_W[PLACE IN LEAGUE]))</f>
        <v>5</v>
      </c>
      <c r="L1050">
        <f>16-INDEX(STANDINGS_K[],MATCH(Table1[[#This Row],[COMBINED]],STANDINGS_K[COMBINED],0),COLUMN(STANDINGS_K[PLACE IN LEAGUE]))</f>
        <v>12</v>
      </c>
      <c r="M1050">
        <f>16-INDEX(STANDINGS_SV[],MATCH(Table1[[#This Row],[COMBINED]],STANDINGS_SV[COMBINED],0),COLUMN(STANDINGS_SV[PLACE IN LEAGUE]))</f>
        <v>5</v>
      </c>
      <c r="N1050">
        <f>SUM(Table1[[#This Row],[BA]:[SV]])</f>
        <v>67</v>
      </c>
      <c r="O1050">
        <v>10</v>
      </c>
    </row>
    <row r="1051" spans="1:15" x14ac:dyDescent="0.25">
      <c r="A1051" t="s">
        <v>1360</v>
      </c>
      <c r="B1051" t="s">
        <v>1351</v>
      </c>
      <c r="C1051" t="str">
        <f>Table1[[#This Row],[League]]&amp;Table1[[#This Row],[Team]]</f>
        <v>$150 Draft Champions Feb 09 1:00 pm Lg.3675Lollygaggers DC1</v>
      </c>
      <c r="D1051">
        <f>16-INDEX(STANDINGS_BA[],MATCH(Table1[[#This Row],[COMBINED]],STANDINGS_BA[COMBINED],0),COLUMN(STANDINGS_BA[PLACE IN LEAGUE]))</f>
        <v>2</v>
      </c>
      <c r="E1051">
        <f>16-INDEX(STANDINGS_R[],MATCH(Table1[[#This Row],[COMBINED]],STANDINGS_R[COMBINED],0),COLUMN(STANDINGS_R[PLACE IN LEAGUE]))</f>
        <v>3</v>
      </c>
      <c r="F1051">
        <f>16-INDEX(STANDINGS_HR[],MATCH(Table1[[#This Row],[COMBINED]],STANDINGS_HR[COMBINED],0),COLUMN(STANDINGS_HR[PLACE IN LEAGUE]))</f>
        <v>10</v>
      </c>
      <c r="G1051">
        <f>16-INDEX(STANDINGS_RBI[],MATCH(Table1[[#This Row],[COMBINED]],STANDINGS_RBI[COMBINED],0),COLUMN(STANDINGS_RBI[PLACE IN LEAGUE]))</f>
        <v>3</v>
      </c>
      <c r="H1051">
        <f>16-INDEX(STANDINGS_SB[],MATCH(Table1[[#This Row],[COMBINED]],STANDINGS_SB[COMBINED],0),COLUMN(STANDINGS_SB[PLACE IN LEAGUE]))</f>
        <v>2</v>
      </c>
      <c r="I1051">
        <f>16-INDEX(STANDINGS_ERA[],MATCH(Table1[[#This Row],[COMBINED]],STANDINGS_ERA[COMBINED],0),COLUMN(STANDINGS_ERA[PLACE IN LEAGUE]))</f>
        <v>11</v>
      </c>
      <c r="J1051">
        <f>16-INDEX(STANDINGS_WHIP[],MATCH(Table1[[#This Row],[COMBINED]],STANDINGS_WHIP[COMBINED],0),COLUMN(STANDINGS_WHIP[PLACE IN LEAGUE]))</f>
        <v>8</v>
      </c>
      <c r="K1051">
        <f>16-INDEX(STANDINGS_W[],MATCH(Table1[[#This Row],[COMBINED]],STANDINGS_W[COMBINED],0),COLUMN(STANDINGS_W[PLACE IN LEAGUE]))</f>
        <v>8</v>
      </c>
      <c r="L1051">
        <f>16-INDEX(STANDINGS_K[],MATCH(Table1[[#This Row],[COMBINED]],STANDINGS_K[COMBINED],0),COLUMN(STANDINGS_K[PLACE IN LEAGUE]))</f>
        <v>13</v>
      </c>
      <c r="M1051">
        <f>16-INDEX(STANDINGS_SV[],MATCH(Table1[[#This Row],[COMBINED]],STANDINGS_SV[COMBINED],0),COLUMN(STANDINGS_SV[PLACE IN LEAGUE]))</f>
        <v>6</v>
      </c>
      <c r="N1051">
        <f>SUM(Table1[[#This Row],[BA]:[SV]])</f>
        <v>66</v>
      </c>
      <c r="O1051">
        <v>11</v>
      </c>
    </row>
    <row r="1052" spans="1:15" x14ac:dyDescent="0.25">
      <c r="A1052" t="s">
        <v>1358</v>
      </c>
      <c r="B1052" t="s">
        <v>1351</v>
      </c>
      <c r="C1052" t="str">
        <f>Table1[[#This Row],[League]]&amp;Table1[[#This Row],[Team]]</f>
        <v>$150 Draft Champions Feb 09 1:00 pm Lg.36757-Line</v>
      </c>
      <c r="D1052">
        <f>16-INDEX(STANDINGS_BA[],MATCH(Table1[[#This Row],[COMBINED]],STANDINGS_BA[COMBINED],0),COLUMN(STANDINGS_BA[PLACE IN LEAGUE]))</f>
        <v>4</v>
      </c>
      <c r="E1052">
        <f>16-INDEX(STANDINGS_R[],MATCH(Table1[[#This Row],[COMBINED]],STANDINGS_R[COMBINED],0),COLUMN(STANDINGS_R[PLACE IN LEAGUE]))</f>
        <v>6</v>
      </c>
      <c r="F1052">
        <f>16-INDEX(STANDINGS_HR[],MATCH(Table1[[#This Row],[COMBINED]],STANDINGS_HR[COMBINED],0),COLUMN(STANDINGS_HR[PLACE IN LEAGUE]))</f>
        <v>15</v>
      </c>
      <c r="G1052">
        <f>16-INDEX(STANDINGS_RBI[],MATCH(Table1[[#This Row],[COMBINED]],STANDINGS_RBI[COMBINED],0),COLUMN(STANDINGS_RBI[PLACE IN LEAGUE]))</f>
        <v>9</v>
      </c>
      <c r="H1052">
        <f>16-INDEX(STANDINGS_SB[],MATCH(Table1[[#This Row],[COMBINED]],STANDINGS_SB[COMBINED],0),COLUMN(STANDINGS_SB[PLACE IN LEAGUE]))</f>
        <v>7</v>
      </c>
      <c r="I1052">
        <f>16-INDEX(STANDINGS_ERA[],MATCH(Table1[[#This Row],[COMBINED]],STANDINGS_ERA[COMBINED],0),COLUMN(STANDINGS_ERA[PLACE IN LEAGUE]))</f>
        <v>4</v>
      </c>
      <c r="J1052">
        <f>16-INDEX(STANDINGS_WHIP[],MATCH(Table1[[#This Row],[COMBINED]],STANDINGS_WHIP[COMBINED],0),COLUMN(STANDINGS_WHIP[PLACE IN LEAGUE]))</f>
        <v>3</v>
      </c>
      <c r="K1052">
        <f>16-INDEX(STANDINGS_W[],MATCH(Table1[[#This Row],[COMBINED]],STANDINGS_W[COMBINED],0),COLUMN(STANDINGS_W[PLACE IN LEAGUE]))</f>
        <v>2</v>
      </c>
      <c r="L1052">
        <f>16-INDEX(STANDINGS_K[],MATCH(Table1[[#This Row],[COMBINED]],STANDINGS_K[COMBINED],0),COLUMN(STANDINGS_K[PLACE IN LEAGUE]))</f>
        <v>1</v>
      </c>
      <c r="M1052">
        <f>16-INDEX(STANDINGS_SV[],MATCH(Table1[[#This Row],[COMBINED]],STANDINGS_SV[COMBINED],0),COLUMN(STANDINGS_SV[PLACE IN LEAGUE]))</f>
        <v>13</v>
      </c>
      <c r="N1052">
        <f>SUM(Table1[[#This Row],[BA]:[SV]])</f>
        <v>64</v>
      </c>
      <c r="O1052">
        <v>12</v>
      </c>
    </row>
    <row r="1053" spans="1:15" x14ac:dyDescent="0.25">
      <c r="A1053" t="s">
        <v>1356</v>
      </c>
      <c r="B1053" t="s">
        <v>1351</v>
      </c>
      <c r="C1053" t="str">
        <f>Table1[[#This Row],[League]]&amp;Table1[[#This Row],[Team]]</f>
        <v>$150 Draft Champions Feb 09 1:00 pm Lg.3675Team Keene</v>
      </c>
      <c r="D1053">
        <f>16-INDEX(STANDINGS_BA[],MATCH(Table1[[#This Row],[COMBINED]],STANDINGS_BA[COMBINED],0),COLUMN(STANDINGS_BA[PLACE IN LEAGUE]))</f>
        <v>10</v>
      </c>
      <c r="E1053">
        <f>16-INDEX(STANDINGS_R[],MATCH(Table1[[#This Row],[COMBINED]],STANDINGS_R[COMBINED],0),COLUMN(STANDINGS_R[PLACE IN LEAGUE]))</f>
        <v>2</v>
      </c>
      <c r="F1053">
        <f>16-INDEX(STANDINGS_HR[],MATCH(Table1[[#This Row],[COMBINED]],STANDINGS_HR[COMBINED],0),COLUMN(STANDINGS_HR[PLACE IN LEAGUE]))</f>
        <v>6</v>
      </c>
      <c r="G1053">
        <f>16-INDEX(STANDINGS_RBI[],MATCH(Table1[[#This Row],[COMBINED]],STANDINGS_RBI[COMBINED],0),COLUMN(STANDINGS_RBI[PLACE IN LEAGUE]))</f>
        <v>7</v>
      </c>
      <c r="H1053">
        <f>16-INDEX(STANDINGS_SB[],MATCH(Table1[[#This Row],[COMBINED]],STANDINGS_SB[COMBINED],0),COLUMN(STANDINGS_SB[PLACE IN LEAGUE]))</f>
        <v>6</v>
      </c>
      <c r="I1053">
        <f>16-INDEX(STANDINGS_ERA[],MATCH(Table1[[#This Row],[COMBINED]],STANDINGS_ERA[COMBINED],0),COLUMN(STANDINGS_ERA[PLACE IN LEAGUE]))</f>
        <v>10</v>
      </c>
      <c r="J1053">
        <f>16-INDEX(STANDINGS_WHIP[],MATCH(Table1[[#This Row],[COMBINED]],STANDINGS_WHIP[COMBINED],0),COLUMN(STANDINGS_WHIP[PLACE IN LEAGUE]))</f>
        <v>4</v>
      </c>
      <c r="K1053">
        <f>16-INDEX(STANDINGS_W[],MATCH(Table1[[#This Row],[COMBINED]],STANDINGS_W[COMBINED],0),COLUMN(STANDINGS_W[PLACE IN LEAGUE]))</f>
        <v>3</v>
      </c>
      <c r="L1053">
        <f>16-INDEX(STANDINGS_K[],MATCH(Table1[[#This Row],[COMBINED]],STANDINGS_K[COMBINED],0),COLUMN(STANDINGS_K[PLACE IN LEAGUE]))</f>
        <v>2</v>
      </c>
      <c r="M1053">
        <f>16-INDEX(STANDINGS_SV[],MATCH(Table1[[#This Row],[COMBINED]],STANDINGS_SV[COMBINED],0),COLUMN(STANDINGS_SV[PLACE IN LEAGUE]))</f>
        <v>3</v>
      </c>
      <c r="N1053">
        <f>SUM(Table1[[#This Row],[BA]:[SV]])</f>
        <v>53</v>
      </c>
      <c r="O1053">
        <v>13</v>
      </c>
    </row>
    <row r="1054" spans="1:15" x14ac:dyDescent="0.25">
      <c r="A1054" t="s">
        <v>1352</v>
      </c>
      <c r="B1054" t="s">
        <v>1351</v>
      </c>
      <c r="C1054" t="str">
        <f>Table1[[#This Row],[League]]&amp;Table1[[#This Row],[Team]]</f>
        <v>$150 Draft Champions Feb 09 1:00 pm Lg.3675Jack and Jordan</v>
      </c>
      <c r="D1054">
        <f>16-INDEX(STANDINGS_BA[],MATCH(Table1[[#This Row],[COMBINED]],STANDINGS_BA[COMBINED],0),COLUMN(STANDINGS_BA[PLACE IN LEAGUE]))</f>
        <v>14</v>
      </c>
      <c r="E1054">
        <f>16-INDEX(STANDINGS_R[],MATCH(Table1[[#This Row],[COMBINED]],STANDINGS_R[COMBINED],0),COLUMN(STANDINGS_R[PLACE IN LEAGUE]))</f>
        <v>5</v>
      </c>
      <c r="F1054">
        <f>16-INDEX(STANDINGS_HR[],MATCH(Table1[[#This Row],[COMBINED]],STANDINGS_HR[COMBINED],0),COLUMN(STANDINGS_HR[PLACE IN LEAGUE]))</f>
        <v>3</v>
      </c>
      <c r="G1054">
        <f>16-INDEX(STANDINGS_RBI[],MATCH(Table1[[#This Row],[COMBINED]],STANDINGS_RBI[COMBINED],0),COLUMN(STANDINGS_RBI[PLACE IN LEAGUE]))</f>
        <v>1</v>
      </c>
      <c r="H1054">
        <f>16-INDEX(STANDINGS_SB[],MATCH(Table1[[#This Row],[COMBINED]],STANDINGS_SB[COMBINED],0),COLUMN(STANDINGS_SB[PLACE IN LEAGUE]))</f>
        <v>4</v>
      </c>
      <c r="I1054">
        <f>16-INDEX(STANDINGS_ERA[],MATCH(Table1[[#This Row],[COMBINED]],STANDINGS_ERA[COMBINED],0),COLUMN(STANDINGS_ERA[PLACE IN LEAGUE]))</f>
        <v>2</v>
      </c>
      <c r="J1054">
        <f>16-INDEX(STANDINGS_WHIP[],MATCH(Table1[[#This Row],[COMBINED]],STANDINGS_WHIP[COMBINED],0),COLUMN(STANDINGS_WHIP[PLACE IN LEAGUE]))</f>
        <v>2</v>
      </c>
      <c r="K1054">
        <f>16-INDEX(STANDINGS_W[],MATCH(Table1[[#This Row],[COMBINED]],STANDINGS_W[COMBINED],0),COLUMN(STANDINGS_W[PLACE IN LEAGUE]))</f>
        <v>7</v>
      </c>
      <c r="L1054">
        <f>16-INDEX(STANDINGS_K[],MATCH(Table1[[#This Row],[COMBINED]],STANDINGS_K[COMBINED],0),COLUMN(STANDINGS_K[PLACE IN LEAGUE]))</f>
        <v>7</v>
      </c>
      <c r="M1054">
        <f>16-INDEX(STANDINGS_SV[],MATCH(Table1[[#This Row],[COMBINED]],STANDINGS_SV[COMBINED],0),COLUMN(STANDINGS_SV[PLACE IN LEAGUE]))</f>
        <v>2</v>
      </c>
      <c r="N1054">
        <f>SUM(Table1[[#This Row],[BA]:[SV]])</f>
        <v>47</v>
      </c>
      <c r="O1054">
        <v>14</v>
      </c>
    </row>
    <row r="1055" spans="1:15" x14ac:dyDescent="0.25">
      <c r="A1055" t="s">
        <v>1357</v>
      </c>
      <c r="B1055" t="s">
        <v>1351</v>
      </c>
      <c r="C1055" t="str">
        <f>Table1[[#This Row],[League]]&amp;Table1[[#This Row],[Team]]</f>
        <v>$150 Draft Champions Feb 09 1:00 pm Lg.3675BrownBear BrownBear</v>
      </c>
      <c r="D1055">
        <f>16-INDEX(STANDINGS_BA[],MATCH(Table1[[#This Row],[COMBINED]],STANDINGS_BA[COMBINED],0),COLUMN(STANDINGS_BA[PLACE IN LEAGUE]))</f>
        <v>7</v>
      </c>
      <c r="E1055">
        <f>16-INDEX(STANDINGS_R[],MATCH(Table1[[#This Row],[COMBINED]],STANDINGS_R[COMBINED],0),COLUMN(STANDINGS_R[PLACE IN LEAGUE]))</f>
        <v>1</v>
      </c>
      <c r="F1055">
        <f>16-INDEX(STANDINGS_HR[],MATCH(Table1[[#This Row],[COMBINED]],STANDINGS_HR[COMBINED],0),COLUMN(STANDINGS_HR[PLACE IN LEAGUE]))</f>
        <v>4</v>
      </c>
      <c r="G1055">
        <f>16-INDEX(STANDINGS_RBI[],MATCH(Table1[[#This Row],[COMBINED]],STANDINGS_RBI[COMBINED],0),COLUMN(STANDINGS_RBI[PLACE IN LEAGUE]))</f>
        <v>2</v>
      </c>
      <c r="H1055">
        <f>16-INDEX(STANDINGS_SB[],MATCH(Table1[[#This Row],[COMBINED]],STANDINGS_SB[COMBINED],0),COLUMN(STANDINGS_SB[PLACE IN LEAGUE]))</f>
        <v>1</v>
      </c>
      <c r="I1055">
        <f>16-INDEX(STANDINGS_ERA[],MATCH(Table1[[#This Row],[COMBINED]],STANDINGS_ERA[COMBINED],0),COLUMN(STANDINGS_ERA[PLACE IN LEAGUE]))</f>
        <v>5</v>
      </c>
      <c r="J1055">
        <f>16-INDEX(STANDINGS_WHIP[],MATCH(Table1[[#This Row],[COMBINED]],STANDINGS_WHIP[COMBINED],0),COLUMN(STANDINGS_WHIP[PLACE IN LEAGUE]))</f>
        <v>12</v>
      </c>
      <c r="K1055">
        <f>16-INDEX(STANDINGS_W[],MATCH(Table1[[#This Row],[COMBINED]],STANDINGS_W[COMBINED],0),COLUMN(STANDINGS_W[PLACE IN LEAGUE]))</f>
        <v>1</v>
      </c>
      <c r="L1055">
        <f>16-INDEX(STANDINGS_K[],MATCH(Table1[[#This Row],[COMBINED]],STANDINGS_K[COMBINED],0),COLUMN(STANDINGS_K[PLACE IN LEAGUE]))</f>
        <v>3</v>
      </c>
      <c r="M1055">
        <f>16-INDEX(STANDINGS_SV[],MATCH(Table1[[#This Row],[COMBINED]],STANDINGS_SV[COMBINED],0),COLUMN(STANDINGS_SV[PLACE IN LEAGUE]))</f>
        <v>11</v>
      </c>
      <c r="N1055">
        <f>SUM(Table1[[#This Row],[BA]:[SV]])</f>
        <v>47</v>
      </c>
      <c r="O1055">
        <v>15</v>
      </c>
    </row>
    <row r="1056" spans="1:15" x14ac:dyDescent="0.25">
      <c r="A1056" t="s">
        <v>1367</v>
      </c>
      <c r="B1056" t="s">
        <v>1362</v>
      </c>
      <c r="C1056" t="str">
        <f>Table1[[#This Row],[League]]&amp;Table1[[#This Row],[Team]]</f>
        <v>$150 Draft Champions Feb 10 1:00 pm Lg.3678uski4</v>
      </c>
      <c r="D1056">
        <f>16-INDEX(STANDINGS_BA[],MATCH(Table1[[#This Row],[COMBINED]],STANDINGS_BA[COMBINED],0),COLUMN(STANDINGS_BA[PLACE IN LEAGUE]))</f>
        <v>10</v>
      </c>
      <c r="E1056">
        <f>16-INDEX(STANDINGS_R[],MATCH(Table1[[#This Row],[COMBINED]],STANDINGS_R[COMBINED],0),COLUMN(STANDINGS_R[PLACE IN LEAGUE]))</f>
        <v>12</v>
      </c>
      <c r="F1056">
        <f>16-INDEX(STANDINGS_HR[],MATCH(Table1[[#This Row],[COMBINED]],STANDINGS_HR[COMBINED],0),COLUMN(STANDINGS_HR[PLACE IN LEAGUE]))</f>
        <v>14</v>
      </c>
      <c r="G1056">
        <f>16-INDEX(STANDINGS_RBI[],MATCH(Table1[[#This Row],[COMBINED]],STANDINGS_RBI[COMBINED],0),COLUMN(STANDINGS_RBI[PLACE IN LEAGUE]))</f>
        <v>10</v>
      </c>
      <c r="H1056">
        <f>16-INDEX(STANDINGS_SB[],MATCH(Table1[[#This Row],[COMBINED]],STANDINGS_SB[COMBINED],0),COLUMN(STANDINGS_SB[PLACE IN LEAGUE]))</f>
        <v>10</v>
      </c>
      <c r="I1056">
        <f>16-INDEX(STANDINGS_ERA[],MATCH(Table1[[#This Row],[COMBINED]],STANDINGS_ERA[COMBINED],0),COLUMN(STANDINGS_ERA[PLACE IN LEAGUE]))</f>
        <v>13</v>
      </c>
      <c r="J1056">
        <f>16-INDEX(STANDINGS_WHIP[],MATCH(Table1[[#This Row],[COMBINED]],STANDINGS_WHIP[COMBINED],0),COLUMN(STANDINGS_WHIP[PLACE IN LEAGUE]))</f>
        <v>12</v>
      </c>
      <c r="K1056">
        <f>16-INDEX(STANDINGS_W[],MATCH(Table1[[#This Row],[COMBINED]],STANDINGS_W[COMBINED],0),COLUMN(STANDINGS_W[PLACE IN LEAGUE]))</f>
        <v>13</v>
      </c>
      <c r="L1056">
        <f>16-INDEX(STANDINGS_K[],MATCH(Table1[[#This Row],[COMBINED]],STANDINGS_K[COMBINED],0),COLUMN(STANDINGS_K[PLACE IN LEAGUE]))</f>
        <v>14</v>
      </c>
      <c r="M1056">
        <f>16-INDEX(STANDINGS_SV[],MATCH(Table1[[#This Row],[COMBINED]],STANDINGS_SV[COMBINED],0),COLUMN(STANDINGS_SV[PLACE IN LEAGUE]))</f>
        <v>10</v>
      </c>
      <c r="N1056">
        <f>SUM(Table1[[#This Row],[BA]:[SV]])</f>
        <v>118</v>
      </c>
      <c r="O1056">
        <v>1</v>
      </c>
    </row>
    <row r="1057" spans="1:15" x14ac:dyDescent="0.25">
      <c r="A1057" t="s">
        <v>1368</v>
      </c>
      <c r="B1057" t="s">
        <v>1362</v>
      </c>
      <c r="C1057" t="str">
        <f>Table1[[#This Row],[League]]&amp;Table1[[#This Row],[Team]]</f>
        <v>$150 Draft Champions Feb 10 1:00 pm Lg.3678Rolling Thunder 13</v>
      </c>
      <c r="D1057">
        <f>16-INDEX(STANDINGS_BA[],MATCH(Table1[[#This Row],[COMBINED]],STANDINGS_BA[COMBINED],0),COLUMN(STANDINGS_BA[PLACE IN LEAGUE]))</f>
        <v>9</v>
      </c>
      <c r="E1057">
        <f>16-INDEX(STANDINGS_R[],MATCH(Table1[[#This Row],[COMBINED]],STANDINGS_R[COMBINED],0),COLUMN(STANDINGS_R[PLACE IN LEAGUE]))</f>
        <v>14</v>
      </c>
      <c r="F1057">
        <f>16-INDEX(STANDINGS_HR[],MATCH(Table1[[#This Row],[COMBINED]],STANDINGS_HR[COMBINED],0),COLUMN(STANDINGS_HR[PLACE IN LEAGUE]))</f>
        <v>15</v>
      </c>
      <c r="G1057">
        <f>16-INDEX(STANDINGS_RBI[],MATCH(Table1[[#This Row],[COMBINED]],STANDINGS_RBI[COMBINED],0),COLUMN(STANDINGS_RBI[PLACE IN LEAGUE]))</f>
        <v>15</v>
      </c>
      <c r="H1057">
        <f>16-INDEX(STANDINGS_SB[],MATCH(Table1[[#This Row],[COMBINED]],STANDINGS_SB[COMBINED],0),COLUMN(STANDINGS_SB[PLACE IN LEAGUE]))</f>
        <v>13</v>
      </c>
      <c r="I1057">
        <f>16-INDEX(STANDINGS_ERA[],MATCH(Table1[[#This Row],[COMBINED]],STANDINGS_ERA[COMBINED],0),COLUMN(STANDINGS_ERA[PLACE IN LEAGUE]))</f>
        <v>1</v>
      </c>
      <c r="J1057">
        <f>16-INDEX(STANDINGS_WHIP[],MATCH(Table1[[#This Row],[COMBINED]],STANDINGS_WHIP[COMBINED],0),COLUMN(STANDINGS_WHIP[PLACE IN LEAGUE]))</f>
        <v>6</v>
      </c>
      <c r="K1057">
        <f>16-INDEX(STANDINGS_W[],MATCH(Table1[[#This Row],[COMBINED]],STANDINGS_W[COMBINED],0),COLUMN(STANDINGS_W[PLACE IN LEAGUE]))</f>
        <v>9</v>
      </c>
      <c r="L1057">
        <f>16-INDEX(STANDINGS_K[],MATCH(Table1[[#This Row],[COMBINED]],STANDINGS_K[COMBINED],0),COLUMN(STANDINGS_K[PLACE IN LEAGUE]))</f>
        <v>15</v>
      </c>
      <c r="M1057">
        <f>16-INDEX(STANDINGS_SV[],MATCH(Table1[[#This Row],[COMBINED]],STANDINGS_SV[COMBINED],0),COLUMN(STANDINGS_SV[PLACE IN LEAGUE]))</f>
        <v>5</v>
      </c>
      <c r="N1057">
        <f>SUM(Table1[[#This Row],[BA]:[SV]])</f>
        <v>102</v>
      </c>
      <c r="O1057">
        <v>2</v>
      </c>
    </row>
    <row r="1058" spans="1:15" x14ac:dyDescent="0.25">
      <c r="A1058" t="s">
        <v>1177</v>
      </c>
      <c r="B1058" t="s">
        <v>1362</v>
      </c>
      <c r="C1058" t="str">
        <f>Table1[[#This Row],[League]]&amp;Table1[[#This Row],[Team]]</f>
        <v>$150 Draft Champions Feb 10 1:00 pm Lg.3678kotex army</v>
      </c>
      <c r="D1058">
        <f>16-INDEX(STANDINGS_BA[],MATCH(Table1[[#This Row],[COMBINED]],STANDINGS_BA[COMBINED],0),COLUMN(STANDINGS_BA[PLACE IN LEAGUE]))</f>
        <v>2</v>
      </c>
      <c r="E1058">
        <f>16-INDEX(STANDINGS_R[],MATCH(Table1[[#This Row],[COMBINED]],STANDINGS_R[COMBINED],0),COLUMN(STANDINGS_R[PLACE IN LEAGUE]))</f>
        <v>10</v>
      </c>
      <c r="F1058">
        <f>16-INDEX(STANDINGS_HR[],MATCH(Table1[[#This Row],[COMBINED]],STANDINGS_HR[COMBINED],0),COLUMN(STANDINGS_HR[PLACE IN LEAGUE]))</f>
        <v>7</v>
      </c>
      <c r="G1058">
        <f>16-INDEX(STANDINGS_RBI[],MATCH(Table1[[#This Row],[COMBINED]],STANDINGS_RBI[COMBINED],0),COLUMN(STANDINGS_RBI[PLACE IN LEAGUE]))</f>
        <v>4</v>
      </c>
      <c r="H1058">
        <f>16-INDEX(STANDINGS_SB[],MATCH(Table1[[#This Row],[COMBINED]],STANDINGS_SB[COMBINED],0),COLUMN(STANDINGS_SB[PLACE IN LEAGUE]))</f>
        <v>14</v>
      </c>
      <c r="I1058">
        <f>16-INDEX(STANDINGS_ERA[],MATCH(Table1[[#This Row],[COMBINED]],STANDINGS_ERA[COMBINED],0),COLUMN(STANDINGS_ERA[PLACE IN LEAGUE]))</f>
        <v>14</v>
      </c>
      <c r="J1058">
        <f>16-INDEX(STANDINGS_WHIP[],MATCH(Table1[[#This Row],[COMBINED]],STANDINGS_WHIP[COMBINED],0),COLUMN(STANDINGS_WHIP[PLACE IN LEAGUE]))</f>
        <v>13</v>
      </c>
      <c r="K1058">
        <f>16-INDEX(STANDINGS_W[],MATCH(Table1[[#This Row],[COMBINED]],STANDINGS_W[COMBINED],0),COLUMN(STANDINGS_W[PLACE IN LEAGUE]))</f>
        <v>12</v>
      </c>
      <c r="L1058">
        <f>16-INDEX(STANDINGS_K[],MATCH(Table1[[#This Row],[COMBINED]],STANDINGS_K[COMBINED],0),COLUMN(STANDINGS_K[PLACE IN LEAGUE]))</f>
        <v>11</v>
      </c>
      <c r="M1058">
        <f>16-INDEX(STANDINGS_SV[],MATCH(Table1[[#This Row],[COMBINED]],STANDINGS_SV[COMBINED],0),COLUMN(STANDINGS_SV[PLACE IN LEAGUE]))</f>
        <v>15</v>
      </c>
      <c r="N1058">
        <f>SUM(Table1[[#This Row],[BA]:[SV]])</f>
        <v>102</v>
      </c>
      <c r="O1058">
        <v>3</v>
      </c>
    </row>
    <row r="1059" spans="1:15" x14ac:dyDescent="0.25">
      <c r="A1059" t="s">
        <v>1364</v>
      </c>
      <c r="B1059" t="s">
        <v>1362</v>
      </c>
      <c r="C1059" t="str">
        <f>Table1[[#This Row],[League]]&amp;Table1[[#This Row],[Team]]</f>
        <v>$150 Draft Champions Feb 10 1:00 pm Lg.3678Fear the Peak</v>
      </c>
      <c r="D1059">
        <f>16-INDEX(STANDINGS_BA[],MATCH(Table1[[#This Row],[COMBINED]],STANDINGS_BA[COMBINED],0),COLUMN(STANDINGS_BA[PLACE IN LEAGUE]))</f>
        <v>13</v>
      </c>
      <c r="E1059">
        <f>16-INDEX(STANDINGS_R[],MATCH(Table1[[#This Row],[COMBINED]],STANDINGS_R[COMBINED],0),COLUMN(STANDINGS_R[PLACE IN LEAGUE]))</f>
        <v>9</v>
      </c>
      <c r="F1059">
        <f>16-INDEX(STANDINGS_HR[],MATCH(Table1[[#This Row],[COMBINED]],STANDINGS_HR[COMBINED],0),COLUMN(STANDINGS_HR[PLACE IN LEAGUE]))</f>
        <v>12</v>
      </c>
      <c r="G1059">
        <f>16-INDEX(STANDINGS_RBI[],MATCH(Table1[[#This Row],[COMBINED]],STANDINGS_RBI[COMBINED],0),COLUMN(STANDINGS_RBI[PLACE IN LEAGUE]))</f>
        <v>11</v>
      </c>
      <c r="H1059">
        <f>16-INDEX(STANDINGS_SB[],MATCH(Table1[[#This Row],[COMBINED]],STANDINGS_SB[COMBINED],0),COLUMN(STANDINGS_SB[PLACE IN LEAGUE]))</f>
        <v>9</v>
      </c>
      <c r="I1059">
        <f>16-INDEX(STANDINGS_ERA[],MATCH(Table1[[#This Row],[COMBINED]],STANDINGS_ERA[COMBINED],0),COLUMN(STANDINGS_ERA[PLACE IN LEAGUE]))</f>
        <v>11</v>
      </c>
      <c r="J1059">
        <f>16-INDEX(STANDINGS_WHIP[],MATCH(Table1[[#This Row],[COMBINED]],STANDINGS_WHIP[COMBINED],0),COLUMN(STANDINGS_WHIP[PLACE IN LEAGUE]))</f>
        <v>11</v>
      </c>
      <c r="K1059">
        <f>16-INDEX(STANDINGS_W[],MATCH(Table1[[#This Row],[COMBINED]],STANDINGS_W[COMBINED],0),COLUMN(STANDINGS_W[PLACE IN LEAGUE]))</f>
        <v>4</v>
      </c>
      <c r="L1059">
        <f>16-INDEX(STANDINGS_K[],MATCH(Table1[[#This Row],[COMBINED]],STANDINGS_K[COMBINED],0),COLUMN(STANDINGS_K[PLACE IN LEAGUE]))</f>
        <v>8</v>
      </c>
      <c r="M1059">
        <f>16-INDEX(STANDINGS_SV[],MATCH(Table1[[#This Row],[COMBINED]],STANDINGS_SV[COMBINED],0),COLUMN(STANDINGS_SV[PLACE IN LEAGUE]))</f>
        <v>13</v>
      </c>
      <c r="N1059">
        <f>SUM(Table1[[#This Row],[BA]:[SV]])</f>
        <v>101</v>
      </c>
      <c r="O1059">
        <v>4</v>
      </c>
    </row>
    <row r="1060" spans="1:15" x14ac:dyDescent="0.25">
      <c r="A1060" t="s">
        <v>1361</v>
      </c>
      <c r="B1060" t="s">
        <v>1362</v>
      </c>
      <c r="C1060" t="str">
        <f>Table1[[#This Row],[League]]&amp;Table1[[#This Row],[Team]]</f>
        <v>$150 Draft Champions Feb 10 1:00 pm Lg.3678Texas Leaguers</v>
      </c>
      <c r="D1060">
        <f>16-INDEX(STANDINGS_BA[],MATCH(Table1[[#This Row],[COMBINED]],STANDINGS_BA[COMBINED],0),COLUMN(STANDINGS_BA[PLACE IN LEAGUE]))</f>
        <v>15</v>
      </c>
      <c r="E1060">
        <f>16-INDEX(STANDINGS_R[],MATCH(Table1[[#This Row],[COMBINED]],STANDINGS_R[COMBINED],0),COLUMN(STANDINGS_R[PLACE IN LEAGUE]))</f>
        <v>15</v>
      </c>
      <c r="F1060">
        <f>16-INDEX(STANDINGS_HR[],MATCH(Table1[[#This Row],[COMBINED]],STANDINGS_HR[COMBINED],0),COLUMN(STANDINGS_HR[PLACE IN LEAGUE]))</f>
        <v>10</v>
      </c>
      <c r="G1060">
        <f>16-INDEX(STANDINGS_RBI[],MATCH(Table1[[#This Row],[COMBINED]],STANDINGS_RBI[COMBINED],0),COLUMN(STANDINGS_RBI[PLACE IN LEAGUE]))</f>
        <v>13</v>
      </c>
      <c r="H1060">
        <f>16-INDEX(STANDINGS_SB[],MATCH(Table1[[#This Row],[COMBINED]],STANDINGS_SB[COMBINED],0),COLUMN(STANDINGS_SB[PLACE IN LEAGUE]))</f>
        <v>8</v>
      </c>
      <c r="I1060">
        <f>16-INDEX(STANDINGS_ERA[],MATCH(Table1[[#This Row],[COMBINED]],STANDINGS_ERA[COMBINED],0),COLUMN(STANDINGS_ERA[PLACE IN LEAGUE]))</f>
        <v>8</v>
      </c>
      <c r="J1060">
        <f>16-INDEX(STANDINGS_WHIP[],MATCH(Table1[[#This Row],[COMBINED]],STANDINGS_WHIP[COMBINED],0),COLUMN(STANDINGS_WHIP[PLACE IN LEAGUE]))</f>
        <v>3</v>
      </c>
      <c r="K1060">
        <f>16-INDEX(STANDINGS_W[],MATCH(Table1[[#This Row],[COMBINED]],STANDINGS_W[COMBINED],0),COLUMN(STANDINGS_W[PLACE IN LEAGUE]))</f>
        <v>5</v>
      </c>
      <c r="L1060">
        <f>16-INDEX(STANDINGS_K[],MATCH(Table1[[#This Row],[COMBINED]],STANDINGS_K[COMBINED],0),COLUMN(STANDINGS_K[PLACE IN LEAGUE]))</f>
        <v>10</v>
      </c>
      <c r="M1060">
        <f>16-INDEX(STANDINGS_SV[],MATCH(Table1[[#This Row],[COMBINED]],STANDINGS_SV[COMBINED],0),COLUMN(STANDINGS_SV[PLACE IN LEAGUE]))</f>
        <v>7</v>
      </c>
      <c r="N1060">
        <f>SUM(Table1[[#This Row],[BA]:[SV]])</f>
        <v>94</v>
      </c>
      <c r="O1060">
        <v>5</v>
      </c>
    </row>
    <row r="1061" spans="1:15" x14ac:dyDescent="0.25">
      <c r="A1061" t="s">
        <v>1363</v>
      </c>
      <c r="B1061" t="s">
        <v>1362</v>
      </c>
      <c r="C1061" t="str">
        <f>Table1[[#This Row],[League]]&amp;Table1[[#This Row],[Team]]</f>
        <v>$150 Draft Champions Feb 10 1:00 pm Lg.3678Jaguar 2</v>
      </c>
      <c r="D1061">
        <f>16-INDEX(STANDINGS_BA[],MATCH(Table1[[#This Row],[COMBINED]],STANDINGS_BA[COMBINED],0),COLUMN(STANDINGS_BA[PLACE IN LEAGUE]))</f>
        <v>14</v>
      </c>
      <c r="E1061">
        <f>16-INDEX(STANDINGS_R[],MATCH(Table1[[#This Row],[COMBINED]],STANDINGS_R[COMBINED],0),COLUMN(STANDINGS_R[PLACE IN LEAGUE]))</f>
        <v>8</v>
      </c>
      <c r="F1061">
        <f>16-INDEX(STANDINGS_HR[],MATCH(Table1[[#This Row],[COMBINED]],STANDINGS_HR[COMBINED],0),COLUMN(STANDINGS_HR[PLACE IN LEAGUE]))</f>
        <v>4</v>
      </c>
      <c r="G1061">
        <f>16-INDEX(STANDINGS_RBI[],MATCH(Table1[[#This Row],[COMBINED]],STANDINGS_RBI[COMBINED],0),COLUMN(STANDINGS_RBI[PLACE IN LEAGUE]))</f>
        <v>9</v>
      </c>
      <c r="H1061">
        <f>16-INDEX(STANDINGS_SB[],MATCH(Table1[[#This Row],[COMBINED]],STANDINGS_SB[COMBINED],0),COLUMN(STANDINGS_SB[PLACE IN LEAGUE]))</f>
        <v>5</v>
      </c>
      <c r="I1061">
        <f>16-INDEX(STANDINGS_ERA[],MATCH(Table1[[#This Row],[COMBINED]],STANDINGS_ERA[COMBINED],0),COLUMN(STANDINGS_ERA[PLACE IN LEAGUE]))</f>
        <v>6</v>
      </c>
      <c r="J1061">
        <f>16-INDEX(STANDINGS_WHIP[],MATCH(Table1[[#This Row],[COMBINED]],STANDINGS_WHIP[COMBINED],0),COLUMN(STANDINGS_WHIP[PLACE IN LEAGUE]))</f>
        <v>8</v>
      </c>
      <c r="K1061">
        <f>16-INDEX(STANDINGS_W[],MATCH(Table1[[#This Row],[COMBINED]],STANDINGS_W[COMBINED],0),COLUMN(STANDINGS_W[PLACE IN LEAGUE]))</f>
        <v>6</v>
      </c>
      <c r="L1061">
        <f>16-INDEX(STANDINGS_K[],MATCH(Table1[[#This Row],[COMBINED]],STANDINGS_K[COMBINED],0),COLUMN(STANDINGS_K[PLACE IN LEAGUE]))</f>
        <v>5</v>
      </c>
      <c r="M1061">
        <f>16-INDEX(STANDINGS_SV[],MATCH(Table1[[#This Row],[COMBINED]],STANDINGS_SV[COMBINED],0),COLUMN(STANDINGS_SV[PLACE IN LEAGUE]))</f>
        <v>14</v>
      </c>
      <c r="N1061">
        <f>SUM(Table1[[#This Row],[BA]:[SV]])</f>
        <v>79</v>
      </c>
      <c r="O1061">
        <v>6</v>
      </c>
    </row>
    <row r="1062" spans="1:15" x14ac:dyDescent="0.25">
      <c r="A1062" t="s">
        <v>650</v>
      </c>
      <c r="B1062" t="s">
        <v>1362</v>
      </c>
      <c r="C1062" t="str">
        <f>Table1[[#This Row],[League]]&amp;Table1[[#This Row],[Team]]</f>
        <v>$150 Draft Champions Feb 10 1:00 pm Lg.3678Team Stein</v>
      </c>
      <c r="D1062">
        <f>16-INDEX(STANDINGS_BA[],MATCH(Table1[[#This Row],[COMBINED]],STANDINGS_BA[COMBINED],0),COLUMN(STANDINGS_BA[PLACE IN LEAGUE]))</f>
        <v>7</v>
      </c>
      <c r="E1062">
        <f>16-INDEX(STANDINGS_R[],MATCH(Table1[[#This Row],[COMBINED]],STANDINGS_R[COMBINED],0),COLUMN(STANDINGS_R[PLACE IN LEAGUE]))</f>
        <v>13</v>
      </c>
      <c r="F1062">
        <f>16-INDEX(STANDINGS_HR[],MATCH(Table1[[#This Row],[COMBINED]],STANDINGS_HR[COMBINED],0),COLUMN(STANDINGS_HR[PLACE IN LEAGUE]))</f>
        <v>13</v>
      </c>
      <c r="G1062">
        <f>16-INDEX(STANDINGS_RBI[],MATCH(Table1[[#This Row],[COMBINED]],STANDINGS_RBI[COMBINED],0),COLUMN(STANDINGS_RBI[PLACE IN LEAGUE]))</f>
        <v>14</v>
      </c>
      <c r="H1062">
        <f>16-INDEX(STANDINGS_SB[],MATCH(Table1[[#This Row],[COMBINED]],STANDINGS_SB[COMBINED],0),COLUMN(STANDINGS_SB[PLACE IN LEAGUE]))</f>
        <v>15</v>
      </c>
      <c r="I1062">
        <f>16-INDEX(STANDINGS_ERA[],MATCH(Table1[[#This Row],[COMBINED]],STANDINGS_ERA[COMBINED],0),COLUMN(STANDINGS_ERA[PLACE IN LEAGUE]))</f>
        <v>3</v>
      </c>
      <c r="J1062">
        <f>16-INDEX(STANDINGS_WHIP[],MATCH(Table1[[#This Row],[COMBINED]],STANDINGS_WHIP[COMBINED],0),COLUMN(STANDINGS_WHIP[PLACE IN LEAGUE]))</f>
        <v>1</v>
      </c>
      <c r="K1062">
        <f>16-INDEX(STANDINGS_W[],MATCH(Table1[[#This Row],[COMBINED]],STANDINGS_W[COMBINED],0),COLUMN(STANDINGS_W[PLACE IN LEAGUE]))</f>
        <v>2</v>
      </c>
      <c r="L1062">
        <f>16-INDEX(STANDINGS_K[],MATCH(Table1[[#This Row],[COMBINED]],STANDINGS_K[COMBINED],0),COLUMN(STANDINGS_K[PLACE IN LEAGUE]))</f>
        <v>2</v>
      </c>
      <c r="M1062">
        <f>16-INDEX(STANDINGS_SV[],MATCH(Table1[[#This Row],[COMBINED]],STANDINGS_SV[COMBINED],0),COLUMN(STANDINGS_SV[PLACE IN LEAGUE]))</f>
        <v>9</v>
      </c>
      <c r="N1062">
        <f>SUM(Table1[[#This Row],[BA]:[SV]])</f>
        <v>79</v>
      </c>
      <c r="O1062">
        <v>7</v>
      </c>
    </row>
    <row r="1063" spans="1:15" x14ac:dyDescent="0.25">
      <c r="A1063" t="s">
        <v>1366</v>
      </c>
      <c r="B1063" t="s">
        <v>1362</v>
      </c>
      <c r="C1063" t="str">
        <f>Table1[[#This Row],[League]]&amp;Table1[[#This Row],[Team]]</f>
        <v>$150 Draft Champions Feb 10 1:00 pm Lg.3678Chalupa Batman 5</v>
      </c>
      <c r="D1063">
        <f>16-INDEX(STANDINGS_BA[],MATCH(Table1[[#This Row],[COMBINED]],STANDINGS_BA[COMBINED],0),COLUMN(STANDINGS_BA[PLACE IN LEAGUE]))</f>
        <v>11</v>
      </c>
      <c r="E1063">
        <f>16-INDEX(STANDINGS_R[],MATCH(Table1[[#This Row],[COMBINED]],STANDINGS_R[COMBINED],0),COLUMN(STANDINGS_R[PLACE IN LEAGUE]))</f>
        <v>11</v>
      </c>
      <c r="F1063">
        <f>16-INDEX(STANDINGS_HR[],MATCH(Table1[[#This Row],[COMBINED]],STANDINGS_HR[COMBINED],0),COLUMN(STANDINGS_HR[PLACE IN LEAGUE]))</f>
        <v>5</v>
      </c>
      <c r="G1063">
        <f>16-INDEX(STANDINGS_RBI[],MATCH(Table1[[#This Row],[COMBINED]],STANDINGS_RBI[COMBINED],0),COLUMN(STANDINGS_RBI[PLACE IN LEAGUE]))</f>
        <v>6</v>
      </c>
      <c r="H1063">
        <f>16-INDEX(STANDINGS_SB[],MATCH(Table1[[#This Row],[COMBINED]],STANDINGS_SB[COMBINED],0),COLUMN(STANDINGS_SB[PLACE IN LEAGUE]))</f>
        <v>11</v>
      </c>
      <c r="I1063">
        <f>16-INDEX(STANDINGS_ERA[],MATCH(Table1[[#This Row],[COMBINED]],STANDINGS_ERA[COMBINED],0),COLUMN(STANDINGS_ERA[PLACE IN LEAGUE]))</f>
        <v>5</v>
      </c>
      <c r="J1063">
        <f>16-INDEX(STANDINGS_WHIP[],MATCH(Table1[[#This Row],[COMBINED]],STANDINGS_WHIP[COMBINED],0),COLUMN(STANDINGS_WHIP[PLACE IN LEAGUE]))</f>
        <v>5</v>
      </c>
      <c r="K1063">
        <f>16-INDEX(STANDINGS_W[],MATCH(Table1[[#This Row],[COMBINED]],STANDINGS_W[COMBINED],0),COLUMN(STANDINGS_W[PLACE IN LEAGUE]))</f>
        <v>15</v>
      </c>
      <c r="L1063">
        <f>16-INDEX(STANDINGS_K[],MATCH(Table1[[#This Row],[COMBINED]],STANDINGS_K[COMBINED],0),COLUMN(STANDINGS_K[PLACE IN LEAGUE]))</f>
        <v>4</v>
      </c>
      <c r="M1063">
        <f>16-INDEX(STANDINGS_SV[],MATCH(Table1[[#This Row],[COMBINED]],STANDINGS_SV[COMBINED],0),COLUMN(STANDINGS_SV[PLACE IN LEAGUE]))</f>
        <v>4</v>
      </c>
      <c r="N1063">
        <f>SUM(Table1[[#This Row],[BA]:[SV]])</f>
        <v>77</v>
      </c>
      <c r="O1063">
        <v>8</v>
      </c>
    </row>
    <row r="1064" spans="1:15" x14ac:dyDescent="0.25">
      <c r="A1064" t="s">
        <v>1372</v>
      </c>
      <c r="B1064" t="s">
        <v>1362</v>
      </c>
      <c r="C1064" t="str">
        <f>Table1[[#This Row],[League]]&amp;Table1[[#This Row],[Team]]</f>
        <v>$150 Draft Champions Feb 10 1:00 pm Lg.3678CB &amp; Tay</v>
      </c>
      <c r="D1064">
        <f>16-INDEX(STANDINGS_BA[],MATCH(Table1[[#This Row],[COMBINED]],STANDINGS_BA[COMBINED],0),COLUMN(STANDINGS_BA[PLACE IN LEAGUE]))</f>
        <v>3</v>
      </c>
      <c r="E1064">
        <f>16-INDEX(STANDINGS_R[],MATCH(Table1[[#This Row],[COMBINED]],STANDINGS_R[COMBINED],0),COLUMN(STANDINGS_R[PLACE IN LEAGUE]))</f>
        <v>5</v>
      </c>
      <c r="F1064">
        <f>16-INDEX(STANDINGS_HR[],MATCH(Table1[[#This Row],[COMBINED]],STANDINGS_HR[COMBINED],0),COLUMN(STANDINGS_HR[PLACE IN LEAGUE]))</f>
        <v>2</v>
      </c>
      <c r="G1064">
        <f>16-INDEX(STANDINGS_RBI[],MATCH(Table1[[#This Row],[COMBINED]],STANDINGS_RBI[COMBINED],0),COLUMN(STANDINGS_RBI[PLACE IN LEAGUE]))</f>
        <v>3</v>
      </c>
      <c r="H1064">
        <f>16-INDEX(STANDINGS_SB[],MATCH(Table1[[#This Row],[COMBINED]],STANDINGS_SB[COMBINED],0),COLUMN(STANDINGS_SB[PLACE IN LEAGUE]))</f>
        <v>7</v>
      </c>
      <c r="I1064">
        <f>16-INDEX(STANDINGS_ERA[],MATCH(Table1[[#This Row],[COMBINED]],STANDINGS_ERA[COMBINED],0),COLUMN(STANDINGS_ERA[PLACE IN LEAGUE]))</f>
        <v>12</v>
      </c>
      <c r="J1064">
        <f>16-INDEX(STANDINGS_WHIP[],MATCH(Table1[[#This Row],[COMBINED]],STANDINGS_WHIP[COMBINED],0),COLUMN(STANDINGS_WHIP[PLACE IN LEAGUE]))</f>
        <v>14</v>
      </c>
      <c r="K1064">
        <f>16-INDEX(STANDINGS_W[],MATCH(Table1[[#This Row],[COMBINED]],STANDINGS_W[COMBINED],0),COLUMN(STANDINGS_W[PLACE IN LEAGUE]))</f>
        <v>10</v>
      </c>
      <c r="L1064">
        <f>16-INDEX(STANDINGS_K[],MATCH(Table1[[#This Row],[COMBINED]],STANDINGS_K[COMBINED],0),COLUMN(STANDINGS_K[PLACE IN LEAGUE]))</f>
        <v>9</v>
      </c>
      <c r="M1064">
        <f>16-INDEX(STANDINGS_SV[],MATCH(Table1[[#This Row],[COMBINED]],STANDINGS_SV[COMBINED],0),COLUMN(STANDINGS_SV[PLACE IN LEAGUE]))</f>
        <v>11</v>
      </c>
      <c r="N1064">
        <f>SUM(Table1[[#This Row],[BA]:[SV]])</f>
        <v>76</v>
      </c>
      <c r="O1064">
        <v>9</v>
      </c>
    </row>
    <row r="1065" spans="1:15" x14ac:dyDescent="0.25">
      <c r="A1065" t="s">
        <v>1369</v>
      </c>
      <c r="B1065" t="s">
        <v>1362</v>
      </c>
      <c r="C1065" t="str">
        <f>Table1[[#This Row],[League]]&amp;Table1[[#This Row],[Team]]</f>
        <v>$150 Draft Champions Feb 10 1:00 pm Lg.3678Team Wells</v>
      </c>
      <c r="D1065">
        <f>16-INDEX(STANDINGS_BA[],MATCH(Table1[[#This Row],[COMBINED]],STANDINGS_BA[COMBINED],0),COLUMN(STANDINGS_BA[PLACE IN LEAGUE]))</f>
        <v>8</v>
      </c>
      <c r="E1065">
        <f>16-INDEX(STANDINGS_R[],MATCH(Table1[[#This Row],[COMBINED]],STANDINGS_R[COMBINED],0),COLUMN(STANDINGS_R[PLACE IN LEAGUE]))</f>
        <v>3</v>
      </c>
      <c r="F1065">
        <f>16-INDEX(STANDINGS_HR[],MATCH(Table1[[#This Row],[COMBINED]],STANDINGS_HR[COMBINED],0),COLUMN(STANDINGS_HR[PLACE IN LEAGUE]))</f>
        <v>8</v>
      </c>
      <c r="G1065">
        <f>16-INDEX(STANDINGS_RBI[],MATCH(Table1[[#This Row],[COMBINED]],STANDINGS_RBI[COMBINED],0),COLUMN(STANDINGS_RBI[PLACE IN LEAGUE]))</f>
        <v>7</v>
      </c>
      <c r="H1065">
        <f>16-INDEX(STANDINGS_SB[],MATCH(Table1[[#This Row],[COMBINED]],STANDINGS_SB[COMBINED],0),COLUMN(STANDINGS_SB[PLACE IN LEAGUE]))</f>
        <v>1</v>
      </c>
      <c r="I1065">
        <f>16-INDEX(STANDINGS_ERA[],MATCH(Table1[[#This Row],[COMBINED]],STANDINGS_ERA[COMBINED],0),COLUMN(STANDINGS_ERA[PLACE IN LEAGUE]))</f>
        <v>9</v>
      </c>
      <c r="J1065">
        <f>16-INDEX(STANDINGS_WHIP[],MATCH(Table1[[#This Row],[COMBINED]],STANDINGS_WHIP[COMBINED],0),COLUMN(STANDINGS_WHIP[PLACE IN LEAGUE]))</f>
        <v>10</v>
      </c>
      <c r="K1065">
        <f>16-INDEX(STANDINGS_W[],MATCH(Table1[[#This Row],[COMBINED]],STANDINGS_W[COMBINED],0),COLUMN(STANDINGS_W[PLACE IN LEAGUE]))</f>
        <v>8</v>
      </c>
      <c r="L1065">
        <f>16-INDEX(STANDINGS_K[],MATCH(Table1[[#This Row],[COMBINED]],STANDINGS_K[COMBINED],0),COLUMN(STANDINGS_K[PLACE IN LEAGUE]))</f>
        <v>13</v>
      </c>
      <c r="M1065">
        <f>16-INDEX(STANDINGS_SV[],MATCH(Table1[[#This Row],[COMBINED]],STANDINGS_SV[COMBINED],0),COLUMN(STANDINGS_SV[PLACE IN LEAGUE]))</f>
        <v>8</v>
      </c>
      <c r="N1065">
        <f>SUM(Table1[[#This Row],[BA]:[SV]])</f>
        <v>75</v>
      </c>
      <c r="O1065">
        <v>10</v>
      </c>
    </row>
    <row r="1066" spans="1:15" x14ac:dyDescent="0.25">
      <c r="A1066" t="s">
        <v>1370</v>
      </c>
      <c r="B1066" t="s">
        <v>1362</v>
      </c>
      <c r="C1066" t="str">
        <f>Table1[[#This Row],[League]]&amp;Table1[[#This Row],[Team]]</f>
        <v>$150 Draft Champions Feb 10 1:00 pm Lg.3678The Rizard of Oz</v>
      </c>
      <c r="D1066">
        <f>16-INDEX(STANDINGS_BA[],MATCH(Table1[[#This Row],[COMBINED]],STANDINGS_BA[COMBINED],0),COLUMN(STANDINGS_BA[PLACE IN LEAGUE]))</f>
        <v>6</v>
      </c>
      <c r="E1066">
        <f>16-INDEX(STANDINGS_R[],MATCH(Table1[[#This Row],[COMBINED]],STANDINGS_R[COMBINED],0),COLUMN(STANDINGS_R[PLACE IN LEAGUE]))</f>
        <v>6</v>
      </c>
      <c r="F1066">
        <f>16-INDEX(STANDINGS_HR[],MATCH(Table1[[#This Row],[COMBINED]],STANDINGS_HR[COMBINED],0),COLUMN(STANDINGS_HR[PLACE IN LEAGUE]))</f>
        <v>6</v>
      </c>
      <c r="G1066">
        <f>16-INDEX(STANDINGS_RBI[],MATCH(Table1[[#This Row],[COMBINED]],STANDINGS_RBI[COMBINED],0),COLUMN(STANDINGS_RBI[PLACE IN LEAGUE]))</f>
        <v>8</v>
      </c>
      <c r="H1066">
        <f>16-INDEX(STANDINGS_SB[],MATCH(Table1[[#This Row],[COMBINED]],STANDINGS_SB[COMBINED],0),COLUMN(STANDINGS_SB[PLACE IN LEAGUE]))</f>
        <v>12</v>
      </c>
      <c r="I1066">
        <f>16-INDEX(STANDINGS_ERA[],MATCH(Table1[[#This Row],[COMBINED]],STANDINGS_ERA[COMBINED],0),COLUMN(STANDINGS_ERA[PLACE IN LEAGUE]))</f>
        <v>7</v>
      </c>
      <c r="J1066">
        <f>16-INDEX(STANDINGS_WHIP[],MATCH(Table1[[#This Row],[COMBINED]],STANDINGS_WHIP[COMBINED],0),COLUMN(STANDINGS_WHIP[PLACE IN LEAGUE]))</f>
        <v>7</v>
      </c>
      <c r="K1066">
        <f>16-INDEX(STANDINGS_W[],MATCH(Table1[[#This Row],[COMBINED]],STANDINGS_W[COMBINED],0),COLUMN(STANDINGS_W[PLACE IN LEAGUE]))</f>
        <v>7</v>
      </c>
      <c r="L1066">
        <f>16-INDEX(STANDINGS_K[],MATCH(Table1[[#This Row],[COMBINED]],STANDINGS_K[COMBINED],0),COLUMN(STANDINGS_K[PLACE IN LEAGUE]))</f>
        <v>12</v>
      </c>
      <c r="M1066">
        <f>16-INDEX(STANDINGS_SV[],MATCH(Table1[[#This Row],[COMBINED]],STANDINGS_SV[COMBINED],0),COLUMN(STANDINGS_SV[PLACE IN LEAGUE]))</f>
        <v>2</v>
      </c>
      <c r="N1066">
        <f>SUM(Table1[[#This Row],[BA]:[SV]])</f>
        <v>73</v>
      </c>
      <c r="O1066">
        <v>11</v>
      </c>
    </row>
    <row r="1067" spans="1:15" x14ac:dyDescent="0.25">
      <c r="A1067" t="s">
        <v>291</v>
      </c>
      <c r="B1067" t="s">
        <v>1362</v>
      </c>
      <c r="C1067" t="str">
        <f>Table1[[#This Row],[League]]&amp;Table1[[#This Row],[Team]]</f>
        <v>$150 Draft Champions Feb 10 1:00 pm Lg.3678Big League Wood</v>
      </c>
      <c r="D1067">
        <f>16-INDEX(STANDINGS_BA[],MATCH(Table1[[#This Row],[COMBINED]],STANDINGS_BA[COMBINED],0),COLUMN(STANDINGS_BA[PLACE IN LEAGUE]))</f>
        <v>5</v>
      </c>
      <c r="E1067">
        <f>16-INDEX(STANDINGS_R[],MATCH(Table1[[#This Row],[COMBINED]],STANDINGS_R[COMBINED],0),COLUMN(STANDINGS_R[PLACE IN LEAGUE]))</f>
        <v>7</v>
      </c>
      <c r="F1067">
        <f>16-INDEX(STANDINGS_HR[],MATCH(Table1[[#This Row],[COMBINED]],STANDINGS_HR[COMBINED],0),COLUMN(STANDINGS_HR[PLACE IN LEAGUE]))</f>
        <v>11</v>
      </c>
      <c r="G1067">
        <f>16-INDEX(STANDINGS_RBI[],MATCH(Table1[[#This Row],[COMBINED]],STANDINGS_RBI[COMBINED],0),COLUMN(STANDINGS_RBI[PLACE IN LEAGUE]))</f>
        <v>12</v>
      </c>
      <c r="H1067">
        <f>16-INDEX(STANDINGS_SB[],MATCH(Table1[[#This Row],[COMBINED]],STANDINGS_SB[COMBINED],0),COLUMN(STANDINGS_SB[PLACE IN LEAGUE]))</f>
        <v>2</v>
      </c>
      <c r="I1067">
        <f>16-INDEX(STANDINGS_ERA[],MATCH(Table1[[#This Row],[COMBINED]],STANDINGS_ERA[COMBINED],0),COLUMN(STANDINGS_ERA[PLACE IN LEAGUE]))</f>
        <v>10</v>
      </c>
      <c r="J1067">
        <f>16-INDEX(STANDINGS_WHIP[],MATCH(Table1[[#This Row],[COMBINED]],STANDINGS_WHIP[COMBINED],0),COLUMN(STANDINGS_WHIP[PLACE IN LEAGUE]))</f>
        <v>4</v>
      </c>
      <c r="K1067">
        <f>16-INDEX(STANDINGS_W[],MATCH(Table1[[#This Row],[COMBINED]],STANDINGS_W[COMBINED],0),COLUMN(STANDINGS_W[PLACE IN LEAGUE]))</f>
        <v>3</v>
      </c>
      <c r="L1067">
        <f>16-INDEX(STANDINGS_K[],MATCH(Table1[[#This Row],[COMBINED]],STANDINGS_K[COMBINED],0),COLUMN(STANDINGS_K[PLACE IN LEAGUE]))</f>
        <v>3</v>
      </c>
      <c r="M1067">
        <f>16-INDEX(STANDINGS_SV[],MATCH(Table1[[#This Row],[COMBINED]],STANDINGS_SV[COMBINED],0),COLUMN(STANDINGS_SV[PLACE IN LEAGUE]))</f>
        <v>12</v>
      </c>
      <c r="N1067">
        <f>SUM(Table1[[#This Row],[BA]:[SV]])</f>
        <v>69</v>
      </c>
      <c r="O1067">
        <v>12</v>
      </c>
    </row>
    <row r="1068" spans="1:15" x14ac:dyDescent="0.25">
      <c r="A1068" t="s">
        <v>1373</v>
      </c>
      <c r="B1068" t="s">
        <v>1362</v>
      </c>
      <c r="C1068" t="str">
        <f>Table1[[#This Row],[League]]&amp;Table1[[#This Row],[Team]]</f>
        <v>$150 Draft Champions Feb 10 1:00 pm Lg.3678Junkball express</v>
      </c>
      <c r="D1068">
        <f>16-INDEX(STANDINGS_BA[],MATCH(Table1[[#This Row],[COMBINED]],STANDINGS_BA[COMBINED],0),COLUMN(STANDINGS_BA[PLACE IN LEAGUE]))</f>
        <v>1</v>
      </c>
      <c r="E1068">
        <f>16-INDEX(STANDINGS_R[],MATCH(Table1[[#This Row],[COMBINED]],STANDINGS_R[COMBINED],0),COLUMN(STANDINGS_R[PLACE IN LEAGUE]))</f>
        <v>1</v>
      </c>
      <c r="F1068">
        <f>16-INDEX(STANDINGS_HR[],MATCH(Table1[[#This Row],[COMBINED]],STANDINGS_HR[COMBINED],0),COLUMN(STANDINGS_HR[PLACE IN LEAGUE]))</f>
        <v>1</v>
      </c>
      <c r="G1068">
        <f>16-INDEX(STANDINGS_RBI[],MATCH(Table1[[#This Row],[COMBINED]],STANDINGS_RBI[COMBINED],0),COLUMN(STANDINGS_RBI[PLACE IN LEAGUE]))</f>
        <v>2</v>
      </c>
      <c r="H1068">
        <f>16-INDEX(STANDINGS_SB[],MATCH(Table1[[#This Row],[COMBINED]],STANDINGS_SB[COMBINED],0),COLUMN(STANDINGS_SB[PLACE IN LEAGUE]))</f>
        <v>3</v>
      </c>
      <c r="I1068">
        <f>16-INDEX(STANDINGS_ERA[],MATCH(Table1[[#This Row],[COMBINED]],STANDINGS_ERA[COMBINED],0),COLUMN(STANDINGS_ERA[PLACE IN LEAGUE]))</f>
        <v>15</v>
      </c>
      <c r="J1068">
        <f>16-INDEX(STANDINGS_WHIP[],MATCH(Table1[[#This Row],[COMBINED]],STANDINGS_WHIP[COMBINED],0),COLUMN(STANDINGS_WHIP[PLACE IN LEAGUE]))</f>
        <v>15</v>
      </c>
      <c r="K1068">
        <f>16-INDEX(STANDINGS_W[],MATCH(Table1[[#This Row],[COMBINED]],STANDINGS_W[COMBINED],0),COLUMN(STANDINGS_W[PLACE IN LEAGUE]))</f>
        <v>14</v>
      </c>
      <c r="L1068">
        <f>16-INDEX(STANDINGS_K[],MATCH(Table1[[#This Row],[COMBINED]],STANDINGS_K[COMBINED],0),COLUMN(STANDINGS_K[PLACE IN LEAGUE]))</f>
        <v>6</v>
      </c>
      <c r="M1068">
        <f>16-INDEX(STANDINGS_SV[],MATCH(Table1[[#This Row],[COMBINED]],STANDINGS_SV[COMBINED],0),COLUMN(STANDINGS_SV[PLACE IN LEAGUE]))</f>
        <v>6</v>
      </c>
      <c r="N1068">
        <f>SUM(Table1[[#This Row],[BA]:[SV]])</f>
        <v>64</v>
      </c>
      <c r="O1068">
        <v>13</v>
      </c>
    </row>
    <row r="1069" spans="1:15" x14ac:dyDescent="0.25">
      <c r="A1069" t="s">
        <v>1365</v>
      </c>
      <c r="B1069" t="s">
        <v>1362</v>
      </c>
      <c r="C1069" t="str">
        <f>Table1[[#This Row],[League]]&amp;Table1[[#This Row],[Team]]</f>
        <v>$150 Draft Champions Feb 10 1:00 pm Lg.3678Skydogs</v>
      </c>
      <c r="D1069">
        <f>16-INDEX(STANDINGS_BA[],MATCH(Table1[[#This Row],[COMBINED]],STANDINGS_BA[COMBINED],0),COLUMN(STANDINGS_BA[PLACE IN LEAGUE]))</f>
        <v>12</v>
      </c>
      <c r="E1069">
        <f>16-INDEX(STANDINGS_R[],MATCH(Table1[[#This Row],[COMBINED]],STANDINGS_R[COMBINED],0),COLUMN(STANDINGS_R[PLACE IN LEAGUE]))</f>
        <v>4</v>
      </c>
      <c r="F1069">
        <f>16-INDEX(STANDINGS_HR[],MATCH(Table1[[#This Row],[COMBINED]],STANDINGS_HR[COMBINED],0),COLUMN(STANDINGS_HR[PLACE IN LEAGUE]))</f>
        <v>9</v>
      </c>
      <c r="G1069">
        <f>16-INDEX(STANDINGS_RBI[],MATCH(Table1[[#This Row],[COMBINED]],STANDINGS_RBI[COMBINED],0),COLUMN(STANDINGS_RBI[PLACE IN LEAGUE]))</f>
        <v>5</v>
      </c>
      <c r="H1069">
        <f>16-INDEX(STANDINGS_SB[],MATCH(Table1[[#This Row],[COMBINED]],STANDINGS_SB[COMBINED],0),COLUMN(STANDINGS_SB[PLACE IN LEAGUE]))</f>
        <v>4</v>
      </c>
      <c r="I1069">
        <f>16-INDEX(STANDINGS_ERA[],MATCH(Table1[[#This Row],[COMBINED]],STANDINGS_ERA[COMBINED],0),COLUMN(STANDINGS_ERA[PLACE IN LEAGUE]))</f>
        <v>4</v>
      </c>
      <c r="J1069">
        <f>16-INDEX(STANDINGS_WHIP[],MATCH(Table1[[#This Row],[COMBINED]],STANDINGS_WHIP[COMBINED],0),COLUMN(STANDINGS_WHIP[PLACE IN LEAGUE]))</f>
        <v>9</v>
      </c>
      <c r="K1069">
        <f>16-INDEX(STANDINGS_W[],MATCH(Table1[[#This Row],[COMBINED]],STANDINGS_W[COMBINED],0),COLUMN(STANDINGS_W[PLACE IN LEAGUE]))</f>
        <v>1</v>
      </c>
      <c r="L1069">
        <f>16-INDEX(STANDINGS_K[],MATCH(Table1[[#This Row],[COMBINED]],STANDINGS_K[COMBINED],0),COLUMN(STANDINGS_K[PLACE IN LEAGUE]))</f>
        <v>1</v>
      </c>
      <c r="M1069">
        <f>16-INDEX(STANDINGS_SV[],MATCH(Table1[[#This Row],[COMBINED]],STANDINGS_SV[COMBINED],0),COLUMN(STANDINGS_SV[PLACE IN LEAGUE]))</f>
        <v>3</v>
      </c>
      <c r="N1069">
        <f>SUM(Table1[[#This Row],[BA]:[SV]])</f>
        <v>52</v>
      </c>
      <c r="O1069">
        <v>14</v>
      </c>
    </row>
    <row r="1070" spans="1:15" x14ac:dyDescent="0.25">
      <c r="A1070" t="s">
        <v>1371</v>
      </c>
      <c r="B1070" t="s">
        <v>1362</v>
      </c>
      <c r="C1070" t="str">
        <f>Table1[[#This Row],[League]]&amp;Table1[[#This Row],[Team]]</f>
        <v>$150 Draft Champions Feb 10 1:00 pm Lg.3678King Of The Hill</v>
      </c>
      <c r="D1070">
        <f>16-INDEX(STANDINGS_BA[],MATCH(Table1[[#This Row],[COMBINED]],STANDINGS_BA[COMBINED],0),COLUMN(STANDINGS_BA[PLACE IN LEAGUE]))</f>
        <v>4</v>
      </c>
      <c r="E1070">
        <f>16-INDEX(STANDINGS_R[],MATCH(Table1[[#This Row],[COMBINED]],STANDINGS_R[COMBINED],0),COLUMN(STANDINGS_R[PLACE IN LEAGUE]))</f>
        <v>2</v>
      </c>
      <c r="F1070">
        <f>16-INDEX(STANDINGS_HR[],MATCH(Table1[[#This Row],[COMBINED]],STANDINGS_HR[COMBINED],0),COLUMN(STANDINGS_HR[PLACE IN LEAGUE]))</f>
        <v>3</v>
      </c>
      <c r="G1070">
        <f>16-INDEX(STANDINGS_RBI[],MATCH(Table1[[#This Row],[COMBINED]],STANDINGS_RBI[COMBINED],0),COLUMN(STANDINGS_RBI[PLACE IN LEAGUE]))</f>
        <v>1</v>
      </c>
      <c r="H1070">
        <f>16-INDEX(STANDINGS_SB[],MATCH(Table1[[#This Row],[COMBINED]],STANDINGS_SB[COMBINED],0),COLUMN(STANDINGS_SB[PLACE IN LEAGUE]))</f>
        <v>6</v>
      </c>
      <c r="I1070">
        <f>16-INDEX(STANDINGS_ERA[],MATCH(Table1[[#This Row],[COMBINED]],STANDINGS_ERA[COMBINED],0),COLUMN(STANDINGS_ERA[PLACE IN LEAGUE]))</f>
        <v>2</v>
      </c>
      <c r="J1070">
        <f>16-INDEX(STANDINGS_WHIP[],MATCH(Table1[[#This Row],[COMBINED]],STANDINGS_WHIP[COMBINED],0),COLUMN(STANDINGS_WHIP[PLACE IN LEAGUE]))</f>
        <v>2</v>
      </c>
      <c r="K1070">
        <f>16-INDEX(STANDINGS_W[],MATCH(Table1[[#This Row],[COMBINED]],STANDINGS_W[COMBINED],0),COLUMN(STANDINGS_W[PLACE IN LEAGUE]))</f>
        <v>11</v>
      </c>
      <c r="L1070">
        <f>16-INDEX(STANDINGS_K[],MATCH(Table1[[#This Row],[COMBINED]],STANDINGS_K[COMBINED],0),COLUMN(STANDINGS_K[PLACE IN LEAGUE]))</f>
        <v>7</v>
      </c>
      <c r="M1070">
        <f>16-INDEX(STANDINGS_SV[],MATCH(Table1[[#This Row],[COMBINED]],STANDINGS_SV[COMBINED],0),COLUMN(STANDINGS_SV[PLACE IN LEAGUE]))</f>
        <v>1</v>
      </c>
      <c r="N1070">
        <f>SUM(Table1[[#This Row],[BA]:[SV]])</f>
        <v>39</v>
      </c>
      <c r="O1070">
        <v>15</v>
      </c>
    </row>
    <row r="1071" spans="1:15" x14ac:dyDescent="0.25">
      <c r="A1071" t="s">
        <v>210</v>
      </c>
      <c r="B1071" t="s">
        <v>1375</v>
      </c>
      <c r="C1071" t="str">
        <f>Table1[[#This Row],[League]]&amp;Table1[[#This Row],[Team]]</f>
        <v>$150 Draft Champions Feb 11 1:00 pm Lg.3679CC's Desperados</v>
      </c>
      <c r="D1071">
        <f>16-INDEX(STANDINGS_BA[],MATCH(Table1[[#This Row],[COMBINED]],STANDINGS_BA[COMBINED],0),COLUMN(STANDINGS_BA[PLACE IN LEAGUE]))</f>
        <v>11</v>
      </c>
      <c r="E1071">
        <f>16-INDEX(STANDINGS_R[],MATCH(Table1[[#This Row],[COMBINED]],STANDINGS_R[COMBINED],0),COLUMN(STANDINGS_R[PLACE IN LEAGUE]))</f>
        <v>10</v>
      </c>
      <c r="F1071">
        <f>16-INDEX(STANDINGS_HR[],MATCH(Table1[[#This Row],[COMBINED]],STANDINGS_HR[COMBINED],0),COLUMN(STANDINGS_HR[PLACE IN LEAGUE]))</f>
        <v>15</v>
      </c>
      <c r="G1071">
        <f>16-INDEX(STANDINGS_RBI[],MATCH(Table1[[#This Row],[COMBINED]],STANDINGS_RBI[COMBINED],0),COLUMN(STANDINGS_RBI[PLACE IN LEAGUE]))</f>
        <v>15</v>
      </c>
      <c r="H1071">
        <f>16-INDEX(STANDINGS_SB[],MATCH(Table1[[#This Row],[COMBINED]],STANDINGS_SB[COMBINED],0),COLUMN(STANDINGS_SB[PLACE IN LEAGUE]))</f>
        <v>4</v>
      </c>
      <c r="I1071">
        <f>16-INDEX(STANDINGS_ERA[],MATCH(Table1[[#This Row],[COMBINED]],STANDINGS_ERA[COMBINED],0),COLUMN(STANDINGS_ERA[PLACE IN LEAGUE]))</f>
        <v>11</v>
      </c>
      <c r="J1071">
        <f>16-INDEX(STANDINGS_WHIP[],MATCH(Table1[[#This Row],[COMBINED]],STANDINGS_WHIP[COMBINED],0),COLUMN(STANDINGS_WHIP[PLACE IN LEAGUE]))</f>
        <v>13</v>
      </c>
      <c r="K1071">
        <f>16-INDEX(STANDINGS_W[],MATCH(Table1[[#This Row],[COMBINED]],STANDINGS_W[COMBINED],0),COLUMN(STANDINGS_W[PLACE IN LEAGUE]))</f>
        <v>15</v>
      </c>
      <c r="L1071">
        <f>16-INDEX(STANDINGS_K[],MATCH(Table1[[#This Row],[COMBINED]],STANDINGS_K[COMBINED],0),COLUMN(STANDINGS_K[PLACE IN LEAGUE]))</f>
        <v>12</v>
      </c>
      <c r="M1071">
        <f>16-INDEX(STANDINGS_SV[],MATCH(Table1[[#This Row],[COMBINED]],STANDINGS_SV[COMBINED],0),COLUMN(STANDINGS_SV[PLACE IN LEAGUE]))</f>
        <v>14</v>
      </c>
      <c r="N1071">
        <f>SUM(Table1[[#This Row],[BA]:[SV]])</f>
        <v>120</v>
      </c>
      <c r="O1071">
        <v>1</v>
      </c>
    </row>
    <row r="1072" spans="1:15" x14ac:dyDescent="0.25">
      <c r="A1072" t="s">
        <v>1374</v>
      </c>
      <c r="B1072" t="s">
        <v>1375</v>
      </c>
      <c r="C1072" t="str">
        <f>Table1[[#This Row],[League]]&amp;Table1[[#This Row],[Team]]</f>
        <v>$150 Draft Champions Feb 11 1:00 pm Lg.3679The Good, The Bad, and The Ugly</v>
      </c>
      <c r="D1072">
        <f>16-INDEX(STANDINGS_BA[],MATCH(Table1[[#This Row],[COMBINED]],STANDINGS_BA[COMBINED],0),COLUMN(STANDINGS_BA[PLACE IN LEAGUE]))</f>
        <v>15</v>
      </c>
      <c r="E1072">
        <f>16-INDEX(STANDINGS_R[],MATCH(Table1[[#This Row],[COMBINED]],STANDINGS_R[COMBINED],0),COLUMN(STANDINGS_R[PLACE IN LEAGUE]))</f>
        <v>15</v>
      </c>
      <c r="F1072">
        <f>16-INDEX(STANDINGS_HR[],MATCH(Table1[[#This Row],[COMBINED]],STANDINGS_HR[COMBINED],0),COLUMN(STANDINGS_HR[PLACE IN LEAGUE]))</f>
        <v>14</v>
      </c>
      <c r="G1072">
        <f>16-INDEX(STANDINGS_RBI[],MATCH(Table1[[#This Row],[COMBINED]],STANDINGS_RBI[COMBINED],0),COLUMN(STANDINGS_RBI[PLACE IN LEAGUE]))</f>
        <v>13</v>
      </c>
      <c r="H1072">
        <f>16-INDEX(STANDINGS_SB[],MATCH(Table1[[#This Row],[COMBINED]],STANDINGS_SB[COMBINED],0),COLUMN(STANDINGS_SB[PLACE IN LEAGUE]))</f>
        <v>14</v>
      </c>
      <c r="I1072">
        <f>16-INDEX(STANDINGS_ERA[],MATCH(Table1[[#This Row],[COMBINED]],STANDINGS_ERA[COMBINED],0),COLUMN(STANDINGS_ERA[PLACE IN LEAGUE]))</f>
        <v>7</v>
      </c>
      <c r="J1072">
        <f>16-INDEX(STANDINGS_WHIP[],MATCH(Table1[[#This Row],[COMBINED]],STANDINGS_WHIP[COMBINED],0),COLUMN(STANDINGS_WHIP[PLACE IN LEAGUE]))</f>
        <v>8</v>
      </c>
      <c r="K1072">
        <f>16-INDEX(STANDINGS_W[],MATCH(Table1[[#This Row],[COMBINED]],STANDINGS_W[COMBINED],0),COLUMN(STANDINGS_W[PLACE IN LEAGUE]))</f>
        <v>10</v>
      </c>
      <c r="L1072">
        <f>16-INDEX(STANDINGS_K[],MATCH(Table1[[#This Row],[COMBINED]],STANDINGS_K[COMBINED],0),COLUMN(STANDINGS_K[PLACE IN LEAGUE]))</f>
        <v>14</v>
      </c>
      <c r="M1072">
        <f>16-INDEX(STANDINGS_SV[],MATCH(Table1[[#This Row],[COMBINED]],STANDINGS_SV[COMBINED],0),COLUMN(STANDINGS_SV[PLACE IN LEAGUE]))</f>
        <v>5</v>
      </c>
      <c r="N1072">
        <f>SUM(Table1[[#This Row],[BA]:[SV]])</f>
        <v>115</v>
      </c>
      <c r="O1072">
        <v>2</v>
      </c>
    </row>
    <row r="1073" spans="1:15" x14ac:dyDescent="0.25">
      <c r="A1073" t="s">
        <v>1006</v>
      </c>
      <c r="B1073" t="s">
        <v>1375</v>
      </c>
      <c r="C1073" t="str">
        <f>Table1[[#This Row],[League]]&amp;Table1[[#This Row],[Team]]</f>
        <v>$150 Draft Champions Feb 11 1:00 pm Lg.3679Team Lambach</v>
      </c>
      <c r="D1073">
        <f>16-INDEX(STANDINGS_BA[],MATCH(Table1[[#This Row],[COMBINED]],STANDINGS_BA[COMBINED],0),COLUMN(STANDINGS_BA[PLACE IN LEAGUE]))</f>
        <v>8</v>
      </c>
      <c r="E1073">
        <f>16-INDEX(STANDINGS_R[],MATCH(Table1[[#This Row],[COMBINED]],STANDINGS_R[COMBINED],0),COLUMN(STANDINGS_R[PLACE IN LEAGUE]))</f>
        <v>14</v>
      </c>
      <c r="F1073">
        <f>16-INDEX(STANDINGS_HR[],MATCH(Table1[[#This Row],[COMBINED]],STANDINGS_HR[COMBINED],0),COLUMN(STANDINGS_HR[PLACE IN LEAGUE]))</f>
        <v>13</v>
      </c>
      <c r="G1073">
        <f>16-INDEX(STANDINGS_RBI[],MATCH(Table1[[#This Row],[COMBINED]],STANDINGS_RBI[COMBINED],0),COLUMN(STANDINGS_RBI[PLACE IN LEAGUE]))</f>
        <v>12</v>
      </c>
      <c r="H1073">
        <f>16-INDEX(STANDINGS_SB[],MATCH(Table1[[#This Row],[COMBINED]],STANDINGS_SB[COMBINED],0),COLUMN(STANDINGS_SB[PLACE IN LEAGUE]))</f>
        <v>7</v>
      </c>
      <c r="I1073">
        <f>16-INDEX(STANDINGS_ERA[],MATCH(Table1[[#This Row],[COMBINED]],STANDINGS_ERA[COMBINED],0),COLUMN(STANDINGS_ERA[PLACE IN LEAGUE]))</f>
        <v>13</v>
      </c>
      <c r="J1073">
        <f>16-INDEX(STANDINGS_WHIP[],MATCH(Table1[[#This Row],[COMBINED]],STANDINGS_WHIP[COMBINED],0),COLUMN(STANDINGS_WHIP[PLACE IN LEAGUE]))</f>
        <v>12</v>
      </c>
      <c r="K1073">
        <f>16-INDEX(STANDINGS_W[],MATCH(Table1[[#This Row],[COMBINED]],STANDINGS_W[COMBINED],0),COLUMN(STANDINGS_W[PLACE IN LEAGUE]))</f>
        <v>14</v>
      </c>
      <c r="L1073">
        <f>16-INDEX(STANDINGS_K[],MATCH(Table1[[#This Row],[COMBINED]],STANDINGS_K[COMBINED],0),COLUMN(STANDINGS_K[PLACE IN LEAGUE]))</f>
        <v>15</v>
      </c>
      <c r="M1073">
        <f>16-INDEX(STANDINGS_SV[],MATCH(Table1[[#This Row],[COMBINED]],STANDINGS_SV[COMBINED],0),COLUMN(STANDINGS_SV[PLACE IN LEAGUE]))</f>
        <v>4</v>
      </c>
      <c r="N1073">
        <f>SUM(Table1[[#This Row],[BA]:[SV]])</f>
        <v>112</v>
      </c>
      <c r="O1073">
        <v>3</v>
      </c>
    </row>
    <row r="1074" spans="1:15" x14ac:dyDescent="0.25">
      <c r="A1074" t="s">
        <v>792</v>
      </c>
      <c r="B1074" t="s">
        <v>1375</v>
      </c>
      <c r="C1074" t="str">
        <f>Table1[[#This Row],[League]]&amp;Table1[[#This Row],[Team]]</f>
        <v>$150 Draft Champions Feb 11 1:00 pm Lg.3679Team Robish</v>
      </c>
      <c r="D1074">
        <f>16-INDEX(STANDINGS_BA[],MATCH(Table1[[#This Row],[COMBINED]],STANDINGS_BA[COMBINED],0),COLUMN(STANDINGS_BA[PLACE IN LEAGUE]))</f>
        <v>12</v>
      </c>
      <c r="E1074">
        <f>16-INDEX(STANDINGS_R[],MATCH(Table1[[#This Row],[COMBINED]],STANDINGS_R[COMBINED],0),COLUMN(STANDINGS_R[PLACE IN LEAGUE]))</f>
        <v>12</v>
      </c>
      <c r="F1074">
        <f>16-INDEX(STANDINGS_HR[],MATCH(Table1[[#This Row],[COMBINED]],STANDINGS_HR[COMBINED],0),COLUMN(STANDINGS_HR[PLACE IN LEAGUE]))</f>
        <v>11</v>
      </c>
      <c r="G1074">
        <f>16-INDEX(STANDINGS_RBI[],MATCH(Table1[[#This Row],[COMBINED]],STANDINGS_RBI[COMBINED],0),COLUMN(STANDINGS_RBI[PLACE IN LEAGUE]))</f>
        <v>14</v>
      </c>
      <c r="H1074">
        <f>16-INDEX(STANDINGS_SB[],MATCH(Table1[[#This Row],[COMBINED]],STANDINGS_SB[COMBINED],0),COLUMN(STANDINGS_SB[PLACE IN LEAGUE]))</f>
        <v>13</v>
      </c>
      <c r="I1074">
        <f>16-INDEX(STANDINGS_ERA[],MATCH(Table1[[#This Row],[COMBINED]],STANDINGS_ERA[COMBINED],0),COLUMN(STANDINGS_ERA[PLACE IN LEAGUE]))</f>
        <v>1</v>
      </c>
      <c r="J1074">
        <f>16-INDEX(STANDINGS_WHIP[],MATCH(Table1[[#This Row],[COMBINED]],STANDINGS_WHIP[COMBINED],0),COLUMN(STANDINGS_WHIP[PLACE IN LEAGUE]))</f>
        <v>1</v>
      </c>
      <c r="K1074">
        <f>16-INDEX(STANDINGS_W[],MATCH(Table1[[#This Row],[COMBINED]],STANDINGS_W[COMBINED],0),COLUMN(STANDINGS_W[PLACE IN LEAGUE]))</f>
        <v>9</v>
      </c>
      <c r="L1074">
        <f>16-INDEX(STANDINGS_K[],MATCH(Table1[[#This Row],[COMBINED]],STANDINGS_K[COMBINED],0),COLUMN(STANDINGS_K[PLACE IN LEAGUE]))</f>
        <v>13</v>
      </c>
      <c r="M1074">
        <f>16-INDEX(STANDINGS_SV[],MATCH(Table1[[#This Row],[COMBINED]],STANDINGS_SV[COMBINED],0),COLUMN(STANDINGS_SV[PLACE IN LEAGUE]))</f>
        <v>13</v>
      </c>
      <c r="N1074">
        <f>SUM(Table1[[#This Row],[BA]:[SV]])</f>
        <v>99</v>
      </c>
      <c r="O1074">
        <v>4</v>
      </c>
    </row>
    <row r="1075" spans="1:15" x14ac:dyDescent="0.25">
      <c r="A1075" t="s">
        <v>1178</v>
      </c>
      <c r="B1075" t="s">
        <v>1375</v>
      </c>
      <c r="C1075" t="str">
        <f>Table1[[#This Row],[League]]&amp;Table1[[#This Row],[Team]]</f>
        <v>$150 Draft Champions Feb 11 1:00 pm Lg.3679Kramerica</v>
      </c>
      <c r="D1075">
        <f>16-INDEX(STANDINGS_BA[],MATCH(Table1[[#This Row],[COMBINED]],STANDINGS_BA[COMBINED],0),COLUMN(STANDINGS_BA[PLACE IN LEAGUE]))</f>
        <v>14</v>
      </c>
      <c r="E1075">
        <f>16-INDEX(STANDINGS_R[],MATCH(Table1[[#This Row],[COMBINED]],STANDINGS_R[COMBINED],0),COLUMN(STANDINGS_R[PLACE IN LEAGUE]))</f>
        <v>11</v>
      </c>
      <c r="F1075">
        <f>16-INDEX(STANDINGS_HR[],MATCH(Table1[[#This Row],[COMBINED]],STANDINGS_HR[COMBINED],0),COLUMN(STANDINGS_HR[PLACE IN LEAGUE]))</f>
        <v>8</v>
      </c>
      <c r="G1075">
        <f>16-INDEX(STANDINGS_RBI[],MATCH(Table1[[#This Row],[COMBINED]],STANDINGS_RBI[COMBINED],0),COLUMN(STANDINGS_RBI[PLACE IN LEAGUE]))</f>
        <v>8</v>
      </c>
      <c r="H1075">
        <f>16-INDEX(STANDINGS_SB[],MATCH(Table1[[#This Row],[COMBINED]],STANDINGS_SB[COMBINED],0),COLUMN(STANDINGS_SB[PLACE IN LEAGUE]))</f>
        <v>1</v>
      </c>
      <c r="I1075">
        <f>16-INDEX(STANDINGS_ERA[],MATCH(Table1[[#This Row],[COMBINED]],STANDINGS_ERA[COMBINED],0),COLUMN(STANDINGS_ERA[PLACE IN LEAGUE]))</f>
        <v>10</v>
      </c>
      <c r="J1075">
        <f>16-INDEX(STANDINGS_WHIP[],MATCH(Table1[[#This Row],[COMBINED]],STANDINGS_WHIP[COMBINED],0),COLUMN(STANDINGS_WHIP[PLACE IN LEAGUE]))</f>
        <v>11</v>
      </c>
      <c r="K1075">
        <f>16-INDEX(STANDINGS_W[],MATCH(Table1[[#This Row],[COMBINED]],STANDINGS_W[COMBINED],0),COLUMN(STANDINGS_W[PLACE IN LEAGUE]))</f>
        <v>11</v>
      </c>
      <c r="L1075">
        <f>16-INDEX(STANDINGS_K[],MATCH(Table1[[#This Row],[COMBINED]],STANDINGS_K[COMBINED],0),COLUMN(STANDINGS_K[PLACE IN LEAGUE]))</f>
        <v>3</v>
      </c>
      <c r="M1075">
        <f>16-INDEX(STANDINGS_SV[],MATCH(Table1[[#This Row],[COMBINED]],STANDINGS_SV[COMBINED],0),COLUMN(STANDINGS_SV[PLACE IN LEAGUE]))</f>
        <v>6</v>
      </c>
      <c r="N1075">
        <f>SUM(Table1[[#This Row],[BA]:[SV]])</f>
        <v>83</v>
      </c>
      <c r="O1075">
        <v>5</v>
      </c>
    </row>
    <row r="1076" spans="1:15" x14ac:dyDescent="0.25">
      <c r="A1076" t="s">
        <v>1379</v>
      </c>
      <c r="B1076" t="s">
        <v>1375</v>
      </c>
      <c r="C1076" t="str">
        <f>Table1[[#This Row],[League]]&amp;Table1[[#This Row],[Team]]</f>
        <v>$150 Draft Champions Feb 11 1:00 pm Lg.3679Team Haberman</v>
      </c>
      <c r="D1076">
        <f>16-INDEX(STANDINGS_BA[],MATCH(Table1[[#This Row],[COMBINED]],STANDINGS_BA[COMBINED],0),COLUMN(STANDINGS_BA[PLACE IN LEAGUE]))</f>
        <v>5</v>
      </c>
      <c r="E1076">
        <f>16-INDEX(STANDINGS_R[],MATCH(Table1[[#This Row],[COMBINED]],STANDINGS_R[COMBINED],0),COLUMN(STANDINGS_R[PLACE IN LEAGUE]))</f>
        <v>1</v>
      </c>
      <c r="F1076">
        <f>16-INDEX(STANDINGS_HR[],MATCH(Table1[[#This Row],[COMBINED]],STANDINGS_HR[COMBINED],0),COLUMN(STANDINGS_HR[PLACE IN LEAGUE]))</f>
        <v>1</v>
      </c>
      <c r="G1076">
        <f>16-INDEX(STANDINGS_RBI[],MATCH(Table1[[#This Row],[COMBINED]],STANDINGS_RBI[COMBINED],0),COLUMN(STANDINGS_RBI[PLACE IN LEAGUE]))</f>
        <v>1</v>
      </c>
      <c r="H1076">
        <f>16-INDEX(STANDINGS_SB[],MATCH(Table1[[#This Row],[COMBINED]],STANDINGS_SB[COMBINED],0),COLUMN(STANDINGS_SB[PLACE IN LEAGUE]))</f>
        <v>12</v>
      </c>
      <c r="I1076">
        <f>16-INDEX(STANDINGS_ERA[],MATCH(Table1[[#This Row],[COMBINED]],STANDINGS_ERA[COMBINED],0),COLUMN(STANDINGS_ERA[PLACE IN LEAGUE]))</f>
        <v>14</v>
      </c>
      <c r="J1076">
        <f>16-INDEX(STANDINGS_WHIP[],MATCH(Table1[[#This Row],[COMBINED]],STANDINGS_WHIP[COMBINED],0),COLUMN(STANDINGS_WHIP[PLACE IN LEAGUE]))</f>
        <v>14</v>
      </c>
      <c r="K1076">
        <f>16-INDEX(STANDINGS_W[],MATCH(Table1[[#This Row],[COMBINED]],STANDINGS_W[COMBINED],0),COLUMN(STANDINGS_W[PLACE IN LEAGUE]))</f>
        <v>13</v>
      </c>
      <c r="L1076">
        <f>16-INDEX(STANDINGS_K[],MATCH(Table1[[#This Row],[COMBINED]],STANDINGS_K[COMBINED],0),COLUMN(STANDINGS_K[PLACE IN LEAGUE]))</f>
        <v>11</v>
      </c>
      <c r="M1076">
        <f>16-INDEX(STANDINGS_SV[],MATCH(Table1[[#This Row],[COMBINED]],STANDINGS_SV[COMBINED],0),COLUMN(STANDINGS_SV[PLACE IN LEAGUE]))</f>
        <v>8</v>
      </c>
      <c r="N1076">
        <f>SUM(Table1[[#This Row],[BA]:[SV]])</f>
        <v>80</v>
      </c>
      <c r="O1076">
        <v>6</v>
      </c>
    </row>
    <row r="1077" spans="1:15" x14ac:dyDescent="0.25">
      <c r="A1077" t="s">
        <v>1378</v>
      </c>
      <c r="B1077" t="s">
        <v>1375</v>
      </c>
      <c r="C1077" t="str">
        <f>Table1[[#This Row],[League]]&amp;Table1[[#This Row],[Team]]</f>
        <v>$150 Draft Champions Feb 11 1:00 pm Lg.3679The Incredibles ll</v>
      </c>
      <c r="D1077">
        <f>16-INDEX(STANDINGS_BA[],MATCH(Table1[[#This Row],[COMBINED]],STANDINGS_BA[COMBINED],0),COLUMN(STANDINGS_BA[PLACE IN LEAGUE]))</f>
        <v>7</v>
      </c>
      <c r="E1077">
        <f>16-INDEX(STANDINGS_R[],MATCH(Table1[[#This Row],[COMBINED]],STANDINGS_R[COMBINED],0),COLUMN(STANDINGS_R[PLACE IN LEAGUE]))</f>
        <v>9</v>
      </c>
      <c r="F1077">
        <f>16-INDEX(STANDINGS_HR[],MATCH(Table1[[#This Row],[COMBINED]],STANDINGS_HR[COMBINED],0),COLUMN(STANDINGS_HR[PLACE IN LEAGUE]))</f>
        <v>5</v>
      </c>
      <c r="G1077">
        <f>16-INDEX(STANDINGS_RBI[],MATCH(Table1[[#This Row],[COMBINED]],STANDINGS_RBI[COMBINED],0),COLUMN(STANDINGS_RBI[PLACE IN LEAGUE]))</f>
        <v>10</v>
      </c>
      <c r="H1077">
        <f>16-INDEX(STANDINGS_SB[],MATCH(Table1[[#This Row],[COMBINED]],STANDINGS_SB[COMBINED],0),COLUMN(STANDINGS_SB[PLACE IN LEAGUE]))</f>
        <v>10</v>
      </c>
      <c r="I1077">
        <f>16-INDEX(STANDINGS_ERA[],MATCH(Table1[[#This Row],[COMBINED]],STANDINGS_ERA[COMBINED],0),COLUMN(STANDINGS_ERA[PLACE IN LEAGUE]))</f>
        <v>8</v>
      </c>
      <c r="J1077">
        <f>16-INDEX(STANDINGS_WHIP[],MATCH(Table1[[#This Row],[COMBINED]],STANDINGS_WHIP[COMBINED],0),COLUMN(STANDINGS_WHIP[PLACE IN LEAGUE]))</f>
        <v>4</v>
      </c>
      <c r="K1077">
        <f>16-INDEX(STANDINGS_W[],MATCH(Table1[[#This Row],[COMBINED]],STANDINGS_W[COMBINED],0),COLUMN(STANDINGS_W[PLACE IN LEAGUE]))</f>
        <v>1</v>
      </c>
      <c r="L1077">
        <f>16-INDEX(STANDINGS_K[],MATCH(Table1[[#This Row],[COMBINED]],STANDINGS_K[COMBINED],0),COLUMN(STANDINGS_K[PLACE IN LEAGUE]))</f>
        <v>8</v>
      </c>
      <c r="M1077">
        <f>16-INDEX(STANDINGS_SV[],MATCH(Table1[[#This Row],[COMBINED]],STANDINGS_SV[COMBINED],0),COLUMN(STANDINGS_SV[PLACE IN LEAGUE]))</f>
        <v>12</v>
      </c>
      <c r="N1077">
        <f>SUM(Table1[[#This Row],[BA]:[SV]])</f>
        <v>74</v>
      </c>
      <c r="O1077">
        <v>7</v>
      </c>
    </row>
    <row r="1078" spans="1:15" x14ac:dyDescent="0.25">
      <c r="A1078" t="s">
        <v>232</v>
      </c>
      <c r="B1078" t="s">
        <v>1375</v>
      </c>
      <c r="C1078" t="str">
        <f>Table1[[#This Row],[League]]&amp;Table1[[#This Row],[Team]]</f>
        <v>$150 Draft Champions Feb 11 1:00 pm Lg.3679Thing 6</v>
      </c>
      <c r="D1078">
        <f>16-INDEX(STANDINGS_BA[],MATCH(Table1[[#This Row],[COMBINED]],STANDINGS_BA[COMBINED],0),COLUMN(STANDINGS_BA[PLACE IN LEAGUE]))</f>
        <v>1</v>
      </c>
      <c r="E1078">
        <f>16-INDEX(STANDINGS_R[],MATCH(Table1[[#This Row],[COMBINED]],STANDINGS_R[COMBINED],0),COLUMN(STANDINGS_R[PLACE IN LEAGUE]))</f>
        <v>8</v>
      </c>
      <c r="F1078">
        <f>16-INDEX(STANDINGS_HR[],MATCH(Table1[[#This Row],[COMBINED]],STANDINGS_HR[COMBINED],0),COLUMN(STANDINGS_HR[PLACE IN LEAGUE]))</f>
        <v>6</v>
      </c>
      <c r="G1078">
        <f>16-INDEX(STANDINGS_RBI[],MATCH(Table1[[#This Row],[COMBINED]],STANDINGS_RBI[COMBINED],0),COLUMN(STANDINGS_RBI[PLACE IN LEAGUE]))</f>
        <v>3</v>
      </c>
      <c r="H1078">
        <f>16-INDEX(STANDINGS_SB[],MATCH(Table1[[#This Row],[COMBINED]],STANDINGS_SB[COMBINED],0),COLUMN(STANDINGS_SB[PLACE IN LEAGUE]))</f>
        <v>15</v>
      </c>
      <c r="I1078">
        <f>16-INDEX(STANDINGS_ERA[],MATCH(Table1[[#This Row],[COMBINED]],STANDINGS_ERA[COMBINED],0),COLUMN(STANDINGS_ERA[PLACE IN LEAGUE]))</f>
        <v>5</v>
      </c>
      <c r="J1078">
        <f>16-INDEX(STANDINGS_WHIP[],MATCH(Table1[[#This Row],[COMBINED]],STANDINGS_WHIP[COMBINED],0),COLUMN(STANDINGS_WHIP[PLACE IN LEAGUE]))</f>
        <v>2</v>
      </c>
      <c r="K1078">
        <f>16-INDEX(STANDINGS_W[],MATCH(Table1[[#This Row],[COMBINED]],STANDINGS_W[COMBINED],0),COLUMN(STANDINGS_W[PLACE IN LEAGUE]))</f>
        <v>12</v>
      </c>
      <c r="L1078">
        <f>16-INDEX(STANDINGS_K[],MATCH(Table1[[#This Row],[COMBINED]],STANDINGS_K[COMBINED],0),COLUMN(STANDINGS_K[PLACE IN LEAGUE]))</f>
        <v>9</v>
      </c>
      <c r="M1078">
        <f>16-INDEX(STANDINGS_SV[],MATCH(Table1[[#This Row],[COMBINED]],STANDINGS_SV[COMBINED],0),COLUMN(STANDINGS_SV[PLACE IN LEAGUE]))</f>
        <v>11</v>
      </c>
      <c r="N1078">
        <f>SUM(Table1[[#This Row],[BA]:[SV]])</f>
        <v>72</v>
      </c>
      <c r="O1078">
        <v>8</v>
      </c>
    </row>
    <row r="1079" spans="1:15" x14ac:dyDescent="0.25">
      <c r="A1079" t="s">
        <v>1376</v>
      </c>
      <c r="B1079" t="s">
        <v>1375</v>
      </c>
      <c r="C1079" t="str">
        <f>Table1[[#This Row],[League]]&amp;Table1[[#This Row],[Team]]</f>
        <v>$150 Draft Champions Feb 11 1:00 pm Lg.3679Whistler Hides $ From Sue</v>
      </c>
      <c r="D1079">
        <f>16-INDEX(STANDINGS_BA[],MATCH(Table1[[#This Row],[COMBINED]],STANDINGS_BA[COMBINED],0),COLUMN(STANDINGS_BA[PLACE IN LEAGUE]))</f>
        <v>13</v>
      </c>
      <c r="E1079">
        <f>16-INDEX(STANDINGS_R[],MATCH(Table1[[#This Row],[COMBINED]],STANDINGS_R[COMBINED],0),COLUMN(STANDINGS_R[PLACE IN LEAGUE]))</f>
        <v>5</v>
      </c>
      <c r="F1079">
        <f>16-INDEX(STANDINGS_HR[],MATCH(Table1[[#This Row],[COMBINED]],STANDINGS_HR[COMBINED],0),COLUMN(STANDINGS_HR[PLACE IN LEAGUE]))</f>
        <v>7</v>
      </c>
      <c r="G1079">
        <f>16-INDEX(STANDINGS_RBI[],MATCH(Table1[[#This Row],[COMBINED]],STANDINGS_RBI[COMBINED],0),COLUMN(STANDINGS_RBI[PLACE IN LEAGUE]))</f>
        <v>6</v>
      </c>
      <c r="H1079">
        <f>16-INDEX(STANDINGS_SB[],MATCH(Table1[[#This Row],[COMBINED]],STANDINGS_SB[COMBINED],0),COLUMN(STANDINGS_SB[PLACE IN LEAGUE]))</f>
        <v>11</v>
      </c>
      <c r="I1079">
        <f>16-INDEX(STANDINGS_ERA[],MATCH(Table1[[#This Row],[COMBINED]],STANDINGS_ERA[COMBINED],0),COLUMN(STANDINGS_ERA[PLACE IN LEAGUE]))</f>
        <v>6</v>
      </c>
      <c r="J1079">
        <f>16-INDEX(STANDINGS_WHIP[],MATCH(Table1[[#This Row],[COMBINED]],STANDINGS_WHIP[COMBINED],0),COLUMN(STANDINGS_WHIP[PLACE IN LEAGUE]))</f>
        <v>5</v>
      </c>
      <c r="K1079">
        <f>16-INDEX(STANDINGS_W[],MATCH(Table1[[#This Row],[COMBINED]],STANDINGS_W[COMBINED],0),COLUMN(STANDINGS_W[PLACE IN LEAGUE]))</f>
        <v>2</v>
      </c>
      <c r="L1079">
        <f>16-INDEX(STANDINGS_K[],MATCH(Table1[[#This Row],[COMBINED]],STANDINGS_K[COMBINED],0),COLUMN(STANDINGS_K[PLACE IN LEAGUE]))</f>
        <v>6</v>
      </c>
      <c r="M1079">
        <f>16-INDEX(STANDINGS_SV[],MATCH(Table1[[#This Row],[COMBINED]],STANDINGS_SV[COMBINED],0),COLUMN(STANDINGS_SV[PLACE IN LEAGUE]))</f>
        <v>9</v>
      </c>
      <c r="N1079">
        <f>SUM(Table1[[#This Row],[BA]:[SV]])</f>
        <v>70</v>
      </c>
      <c r="O1079">
        <v>9</v>
      </c>
    </row>
    <row r="1080" spans="1:15" x14ac:dyDescent="0.25">
      <c r="A1080" t="s">
        <v>16</v>
      </c>
      <c r="B1080" t="s">
        <v>1375</v>
      </c>
      <c r="C1080" t="str">
        <f>Table1[[#This Row],[League]]&amp;Table1[[#This Row],[Team]]</f>
        <v>$150 Draft Champions Feb 11 1:00 pm Lg.3679Team Phan</v>
      </c>
      <c r="D1080">
        <f>16-INDEX(STANDINGS_BA[],MATCH(Table1[[#This Row],[COMBINED]],STANDINGS_BA[COMBINED],0),COLUMN(STANDINGS_BA[PLACE IN LEAGUE]))</f>
        <v>2</v>
      </c>
      <c r="E1080">
        <f>16-INDEX(STANDINGS_R[],MATCH(Table1[[#This Row],[COMBINED]],STANDINGS_R[COMBINED],0),COLUMN(STANDINGS_R[PLACE IN LEAGUE]))</f>
        <v>13</v>
      </c>
      <c r="F1080">
        <f>16-INDEX(STANDINGS_HR[],MATCH(Table1[[#This Row],[COMBINED]],STANDINGS_HR[COMBINED],0),COLUMN(STANDINGS_HR[PLACE IN LEAGUE]))</f>
        <v>10</v>
      </c>
      <c r="G1080">
        <f>16-INDEX(STANDINGS_RBI[],MATCH(Table1[[#This Row],[COMBINED]],STANDINGS_RBI[COMBINED],0),COLUMN(STANDINGS_RBI[PLACE IN LEAGUE]))</f>
        <v>11</v>
      </c>
      <c r="H1080">
        <f>16-INDEX(STANDINGS_SB[],MATCH(Table1[[#This Row],[COMBINED]],STANDINGS_SB[COMBINED],0),COLUMN(STANDINGS_SB[PLACE IN LEAGUE]))</f>
        <v>9</v>
      </c>
      <c r="I1080">
        <f>16-INDEX(STANDINGS_ERA[],MATCH(Table1[[#This Row],[COMBINED]],STANDINGS_ERA[COMBINED],0),COLUMN(STANDINGS_ERA[PLACE IN LEAGUE]))</f>
        <v>3</v>
      </c>
      <c r="J1080">
        <f>16-INDEX(STANDINGS_WHIP[],MATCH(Table1[[#This Row],[COMBINED]],STANDINGS_WHIP[COMBINED],0),COLUMN(STANDINGS_WHIP[PLACE IN LEAGUE]))</f>
        <v>3</v>
      </c>
      <c r="K1080">
        <f>16-INDEX(STANDINGS_W[],MATCH(Table1[[#This Row],[COMBINED]],STANDINGS_W[COMBINED],0),COLUMN(STANDINGS_W[PLACE IN LEAGUE]))</f>
        <v>4</v>
      </c>
      <c r="L1080">
        <f>16-INDEX(STANDINGS_K[],MATCH(Table1[[#This Row],[COMBINED]],STANDINGS_K[COMBINED],0),COLUMN(STANDINGS_K[PLACE IN LEAGUE]))</f>
        <v>5</v>
      </c>
      <c r="M1080">
        <f>16-INDEX(STANDINGS_SV[],MATCH(Table1[[#This Row],[COMBINED]],STANDINGS_SV[COMBINED],0),COLUMN(STANDINGS_SV[PLACE IN LEAGUE]))</f>
        <v>10</v>
      </c>
      <c r="N1080">
        <f>SUM(Table1[[#This Row],[BA]:[SV]])</f>
        <v>70</v>
      </c>
      <c r="O1080">
        <v>10</v>
      </c>
    </row>
    <row r="1081" spans="1:15" x14ac:dyDescent="0.25">
      <c r="A1081" t="s">
        <v>405</v>
      </c>
      <c r="B1081" t="s">
        <v>1375</v>
      </c>
      <c r="C1081" t="str">
        <f>Table1[[#This Row],[League]]&amp;Table1[[#This Row],[Team]]</f>
        <v>$150 Draft Champions Feb 11 1:00 pm Lg.3679Team Gates</v>
      </c>
      <c r="D1081">
        <f>16-INDEX(STANDINGS_BA[],MATCH(Table1[[#This Row],[COMBINED]],STANDINGS_BA[COMBINED],0),COLUMN(STANDINGS_BA[PLACE IN LEAGUE]))</f>
        <v>6</v>
      </c>
      <c r="E1081">
        <f>16-INDEX(STANDINGS_R[],MATCH(Table1[[#This Row],[COMBINED]],STANDINGS_R[COMBINED],0),COLUMN(STANDINGS_R[PLACE IN LEAGUE]))</f>
        <v>3</v>
      </c>
      <c r="F1081">
        <f>16-INDEX(STANDINGS_HR[],MATCH(Table1[[#This Row],[COMBINED]],STANDINGS_HR[COMBINED],0),COLUMN(STANDINGS_HR[PLACE IN LEAGUE]))</f>
        <v>4</v>
      </c>
      <c r="G1081">
        <f>16-INDEX(STANDINGS_RBI[],MATCH(Table1[[#This Row],[COMBINED]],STANDINGS_RBI[COMBINED],0),COLUMN(STANDINGS_RBI[PLACE IN LEAGUE]))</f>
        <v>5</v>
      </c>
      <c r="H1081">
        <f>16-INDEX(STANDINGS_SB[],MATCH(Table1[[#This Row],[COMBINED]],STANDINGS_SB[COMBINED],0),COLUMN(STANDINGS_SB[PLACE IN LEAGUE]))</f>
        <v>2</v>
      </c>
      <c r="I1081">
        <f>16-INDEX(STANDINGS_ERA[],MATCH(Table1[[#This Row],[COMBINED]],STANDINGS_ERA[COMBINED],0),COLUMN(STANDINGS_ERA[PLACE IN LEAGUE]))</f>
        <v>12</v>
      </c>
      <c r="J1081">
        <f>16-INDEX(STANDINGS_WHIP[],MATCH(Table1[[#This Row],[COMBINED]],STANDINGS_WHIP[COMBINED],0),COLUMN(STANDINGS_WHIP[PLACE IN LEAGUE]))</f>
        <v>10</v>
      </c>
      <c r="K1081">
        <f>16-INDEX(STANDINGS_W[],MATCH(Table1[[#This Row],[COMBINED]],STANDINGS_W[COMBINED],0),COLUMN(STANDINGS_W[PLACE IN LEAGUE]))</f>
        <v>5</v>
      </c>
      <c r="L1081">
        <f>16-INDEX(STANDINGS_K[],MATCH(Table1[[#This Row],[COMBINED]],STANDINGS_K[COMBINED],0),COLUMN(STANDINGS_K[PLACE IN LEAGUE]))</f>
        <v>7</v>
      </c>
      <c r="M1081">
        <f>16-INDEX(STANDINGS_SV[],MATCH(Table1[[#This Row],[COMBINED]],STANDINGS_SV[COMBINED],0),COLUMN(STANDINGS_SV[PLACE IN LEAGUE]))</f>
        <v>15</v>
      </c>
      <c r="N1081">
        <f>SUM(Table1[[#This Row],[BA]:[SV]])</f>
        <v>69</v>
      </c>
      <c r="O1081">
        <v>11</v>
      </c>
    </row>
    <row r="1082" spans="1:15" x14ac:dyDescent="0.25">
      <c r="A1082" t="s">
        <v>1377</v>
      </c>
      <c r="B1082" t="s">
        <v>1375</v>
      </c>
      <c r="C1082" t="str">
        <f>Table1[[#This Row],[League]]&amp;Table1[[#This Row],[Team]]</f>
        <v>$150 Draft Champions Feb 11 1:00 pm Lg.3679Get The Bag</v>
      </c>
      <c r="D1082">
        <f>16-INDEX(STANDINGS_BA[],MATCH(Table1[[#This Row],[COMBINED]],STANDINGS_BA[COMBINED],0),COLUMN(STANDINGS_BA[PLACE IN LEAGUE]))</f>
        <v>9</v>
      </c>
      <c r="E1082">
        <f>16-INDEX(STANDINGS_R[],MATCH(Table1[[#This Row],[COMBINED]],STANDINGS_R[COMBINED],0),COLUMN(STANDINGS_R[PLACE IN LEAGUE]))</f>
        <v>6</v>
      </c>
      <c r="F1082">
        <f>16-INDEX(STANDINGS_HR[],MATCH(Table1[[#This Row],[COMBINED]],STANDINGS_HR[COMBINED],0),COLUMN(STANDINGS_HR[PLACE IN LEAGUE]))</f>
        <v>9</v>
      </c>
      <c r="G1082">
        <f>16-INDEX(STANDINGS_RBI[],MATCH(Table1[[#This Row],[COMBINED]],STANDINGS_RBI[COMBINED],0),COLUMN(STANDINGS_RBI[PLACE IN LEAGUE]))</f>
        <v>7</v>
      </c>
      <c r="H1082">
        <f>16-INDEX(STANDINGS_SB[],MATCH(Table1[[#This Row],[COMBINED]],STANDINGS_SB[COMBINED],0),COLUMN(STANDINGS_SB[PLACE IN LEAGUE]))</f>
        <v>3</v>
      </c>
      <c r="I1082">
        <f>16-INDEX(STANDINGS_ERA[],MATCH(Table1[[#This Row],[COMBINED]],STANDINGS_ERA[COMBINED],0),COLUMN(STANDINGS_ERA[PLACE IN LEAGUE]))</f>
        <v>9</v>
      </c>
      <c r="J1082">
        <f>16-INDEX(STANDINGS_WHIP[],MATCH(Table1[[#This Row],[COMBINED]],STANDINGS_WHIP[COMBINED],0),COLUMN(STANDINGS_WHIP[PLACE IN LEAGUE]))</f>
        <v>7</v>
      </c>
      <c r="K1082">
        <f>16-INDEX(STANDINGS_W[],MATCH(Table1[[#This Row],[COMBINED]],STANDINGS_W[COMBINED],0),COLUMN(STANDINGS_W[PLACE IN LEAGUE]))</f>
        <v>8</v>
      </c>
      <c r="L1082">
        <f>16-INDEX(STANDINGS_K[],MATCH(Table1[[#This Row],[COMBINED]],STANDINGS_K[COMBINED],0),COLUMN(STANDINGS_K[PLACE IN LEAGUE]))</f>
        <v>1</v>
      </c>
      <c r="M1082">
        <f>16-INDEX(STANDINGS_SV[],MATCH(Table1[[#This Row],[COMBINED]],STANDINGS_SV[COMBINED],0),COLUMN(STANDINGS_SV[PLACE IN LEAGUE]))</f>
        <v>7</v>
      </c>
      <c r="N1082">
        <f>SUM(Table1[[#This Row],[BA]:[SV]])</f>
        <v>66</v>
      </c>
      <c r="O1082">
        <v>12</v>
      </c>
    </row>
    <row r="1083" spans="1:15" x14ac:dyDescent="0.25">
      <c r="A1083" t="s">
        <v>315</v>
      </c>
      <c r="B1083" t="s">
        <v>1375</v>
      </c>
      <c r="C1083" t="str">
        <f>Table1[[#This Row],[League]]&amp;Table1[[#This Row],[Team]]</f>
        <v>$150 Draft Champions Feb 11 1:00 pm Lg.3679More or Les</v>
      </c>
      <c r="D1083">
        <f>16-INDEX(STANDINGS_BA[],MATCH(Table1[[#This Row],[COMBINED]],STANDINGS_BA[COMBINED],0),COLUMN(STANDINGS_BA[PLACE IN LEAGUE]))</f>
        <v>4</v>
      </c>
      <c r="E1083">
        <f>16-INDEX(STANDINGS_R[],MATCH(Table1[[#This Row],[COMBINED]],STANDINGS_R[COMBINED],0),COLUMN(STANDINGS_R[PLACE IN LEAGUE]))</f>
        <v>2</v>
      </c>
      <c r="F1083">
        <f>16-INDEX(STANDINGS_HR[],MATCH(Table1[[#This Row],[COMBINED]],STANDINGS_HR[COMBINED],0),COLUMN(STANDINGS_HR[PLACE IN LEAGUE]))</f>
        <v>3</v>
      </c>
      <c r="G1083">
        <f>16-INDEX(STANDINGS_RBI[],MATCH(Table1[[#This Row],[COMBINED]],STANDINGS_RBI[COMBINED],0),COLUMN(STANDINGS_RBI[PLACE IN LEAGUE]))</f>
        <v>4</v>
      </c>
      <c r="H1083">
        <f>16-INDEX(STANDINGS_SB[],MATCH(Table1[[#This Row],[COMBINED]],STANDINGS_SB[COMBINED],0),COLUMN(STANDINGS_SB[PLACE IN LEAGUE]))</f>
        <v>6</v>
      </c>
      <c r="I1083">
        <f>16-INDEX(STANDINGS_ERA[],MATCH(Table1[[#This Row],[COMBINED]],STANDINGS_ERA[COMBINED],0),COLUMN(STANDINGS_ERA[PLACE IN LEAGUE]))</f>
        <v>15</v>
      </c>
      <c r="J1083">
        <f>16-INDEX(STANDINGS_WHIP[],MATCH(Table1[[#This Row],[COMBINED]],STANDINGS_WHIP[COMBINED],0),COLUMN(STANDINGS_WHIP[PLACE IN LEAGUE]))</f>
        <v>15</v>
      </c>
      <c r="K1083">
        <f>16-INDEX(STANDINGS_W[],MATCH(Table1[[#This Row],[COMBINED]],STANDINGS_W[COMBINED],0),COLUMN(STANDINGS_W[PLACE IN LEAGUE]))</f>
        <v>3</v>
      </c>
      <c r="L1083">
        <f>16-INDEX(STANDINGS_K[],MATCH(Table1[[#This Row],[COMBINED]],STANDINGS_K[COMBINED],0),COLUMN(STANDINGS_K[PLACE IN LEAGUE]))</f>
        <v>10</v>
      </c>
      <c r="M1083">
        <f>16-INDEX(STANDINGS_SV[],MATCH(Table1[[#This Row],[COMBINED]],STANDINGS_SV[COMBINED],0),COLUMN(STANDINGS_SV[PLACE IN LEAGUE]))</f>
        <v>2</v>
      </c>
      <c r="N1083">
        <f>SUM(Table1[[#This Row],[BA]:[SV]])</f>
        <v>64</v>
      </c>
      <c r="O1083">
        <v>13</v>
      </c>
    </row>
    <row r="1084" spans="1:15" x14ac:dyDescent="0.25">
      <c r="A1084" t="s">
        <v>1380</v>
      </c>
      <c r="B1084" t="s">
        <v>1375</v>
      </c>
      <c r="C1084" t="str">
        <f>Table1[[#This Row],[League]]&amp;Table1[[#This Row],[Team]]</f>
        <v>$150 Draft Champions Feb 11 1:00 pm Lg.3679Croips Giants</v>
      </c>
      <c r="D1084">
        <f>16-INDEX(STANDINGS_BA[],MATCH(Table1[[#This Row],[COMBINED]],STANDINGS_BA[COMBINED],0),COLUMN(STANDINGS_BA[PLACE IN LEAGUE]))</f>
        <v>3</v>
      </c>
      <c r="E1084">
        <f>16-INDEX(STANDINGS_R[],MATCH(Table1[[#This Row],[COMBINED]],STANDINGS_R[COMBINED],0),COLUMN(STANDINGS_R[PLACE IN LEAGUE]))</f>
        <v>7</v>
      </c>
      <c r="F1084">
        <f>16-INDEX(STANDINGS_HR[],MATCH(Table1[[#This Row],[COMBINED]],STANDINGS_HR[COMBINED],0),COLUMN(STANDINGS_HR[PLACE IN LEAGUE]))</f>
        <v>12</v>
      </c>
      <c r="G1084">
        <f>16-INDEX(STANDINGS_RBI[],MATCH(Table1[[#This Row],[COMBINED]],STANDINGS_RBI[COMBINED],0),COLUMN(STANDINGS_RBI[PLACE IN LEAGUE]))</f>
        <v>9</v>
      </c>
      <c r="H1084">
        <f>16-INDEX(STANDINGS_SB[],MATCH(Table1[[#This Row],[COMBINED]],STANDINGS_SB[COMBINED],0),COLUMN(STANDINGS_SB[PLACE IN LEAGUE]))</f>
        <v>8</v>
      </c>
      <c r="I1084">
        <f>16-INDEX(STANDINGS_ERA[],MATCH(Table1[[#This Row],[COMBINED]],STANDINGS_ERA[COMBINED],0),COLUMN(STANDINGS_ERA[PLACE IN LEAGUE]))</f>
        <v>4</v>
      </c>
      <c r="J1084">
        <f>16-INDEX(STANDINGS_WHIP[],MATCH(Table1[[#This Row],[COMBINED]],STANDINGS_WHIP[COMBINED],0),COLUMN(STANDINGS_WHIP[PLACE IN LEAGUE]))</f>
        <v>6</v>
      </c>
      <c r="K1084">
        <f>16-INDEX(STANDINGS_W[],MATCH(Table1[[#This Row],[COMBINED]],STANDINGS_W[COMBINED],0),COLUMN(STANDINGS_W[PLACE IN LEAGUE]))</f>
        <v>7</v>
      </c>
      <c r="L1084">
        <f>16-INDEX(STANDINGS_K[],MATCH(Table1[[#This Row],[COMBINED]],STANDINGS_K[COMBINED],0),COLUMN(STANDINGS_K[PLACE IN LEAGUE]))</f>
        <v>4</v>
      </c>
      <c r="M1084">
        <f>16-INDEX(STANDINGS_SV[],MATCH(Table1[[#This Row],[COMBINED]],STANDINGS_SV[COMBINED],0),COLUMN(STANDINGS_SV[PLACE IN LEAGUE]))</f>
        <v>1</v>
      </c>
      <c r="N1084">
        <f>SUM(Table1[[#This Row],[BA]:[SV]])</f>
        <v>61</v>
      </c>
      <c r="O1084">
        <v>14</v>
      </c>
    </row>
    <row r="1085" spans="1:15" x14ac:dyDescent="0.25">
      <c r="A1085" t="s">
        <v>281</v>
      </c>
      <c r="B1085" t="s">
        <v>1375</v>
      </c>
      <c r="C1085" t="str">
        <f>Table1[[#This Row],[League]]&amp;Table1[[#This Row],[Team]]</f>
        <v>$150 Draft Champions Feb 11 1:00 pm Lg.3679Scared Hitless</v>
      </c>
      <c r="D1085">
        <f>16-INDEX(STANDINGS_BA[],MATCH(Table1[[#This Row],[COMBINED]],STANDINGS_BA[COMBINED],0),COLUMN(STANDINGS_BA[PLACE IN LEAGUE]))</f>
        <v>10</v>
      </c>
      <c r="E1085">
        <f>16-INDEX(STANDINGS_R[],MATCH(Table1[[#This Row],[COMBINED]],STANDINGS_R[COMBINED],0),COLUMN(STANDINGS_R[PLACE IN LEAGUE]))</f>
        <v>4</v>
      </c>
      <c r="F1085">
        <f>16-INDEX(STANDINGS_HR[],MATCH(Table1[[#This Row],[COMBINED]],STANDINGS_HR[COMBINED],0),COLUMN(STANDINGS_HR[PLACE IN LEAGUE]))</f>
        <v>2</v>
      </c>
      <c r="G1085">
        <f>16-INDEX(STANDINGS_RBI[],MATCH(Table1[[#This Row],[COMBINED]],STANDINGS_RBI[COMBINED],0),COLUMN(STANDINGS_RBI[PLACE IN LEAGUE]))</f>
        <v>2</v>
      </c>
      <c r="H1085">
        <f>16-INDEX(STANDINGS_SB[],MATCH(Table1[[#This Row],[COMBINED]],STANDINGS_SB[COMBINED],0),COLUMN(STANDINGS_SB[PLACE IN LEAGUE]))</f>
        <v>5</v>
      </c>
      <c r="I1085">
        <f>16-INDEX(STANDINGS_ERA[],MATCH(Table1[[#This Row],[COMBINED]],STANDINGS_ERA[COMBINED],0),COLUMN(STANDINGS_ERA[PLACE IN LEAGUE]))</f>
        <v>2</v>
      </c>
      <c r="J1085">
        <f>16-INDEX(STANDINGS_WHIP[],MATCH(Table1[[#This Row],[COMBINED]],STANDINGS_WHIP[COMBINED],0),COLUMN(STANDINGS_WHIP[PLACE IN LEAGUE]))</f>
        <v>9</v>
      </c>
      <c r="K1085">
        <f>16-INDEX(STANDINGS_W[],MATCH(Table1[[#This Row],[COMBINED]],STANDINGS_W[COMBINED],0),COLUMN(STANDINGS_W[PLACE IN LEAGUE]))</f>
        <v>6</v>
      </c>
      <c r="L1085">
        <f>16-INDEX(STANDINGS_K[],MATCH(Table1[[#This Row],[COMBINED]],STANDINGS_K[COMBINED],0),COLUMN(STANDINGS_K[PLACE IN LEAGUE]))</f>
        <v>2</v>
      </c>
      <c r="M1085">
        <f>16-INDEX(STANDINGS_SV[],MATCH(Table1[[#This Row],[COMBINED]],STANDINGS_SV[COMBINED],0),COLUMN(STANDINGS_SV[PLACE IN LEAGUE]))</f>
        <v>3</v>
      </c>
      <c r="N1085">
        <f>SUM(Table1[[#This Row],[BA]:[SV]])</f>
        <v>45</v>
      </c>
      <c r="O1085">
        <v>15</v>
      </c>
    </row>
    <row r="1086" spans="1:15" x14ac:dyDescent="0.25">
      <c r="A1086" t="s">
        <v>1387</v>
      </c>
      <c r="B1086" t="s">
        <v>1382</v>
      </c>
      <c r="C1086" t="str">
        <f>Table1[[#This Row],[League]]&amp;Table1[[#This Row],[Team]]</f>
        <v>$150 Draft Champions Feb 11 1:00 pm Lg.3684Rainmakers XXI</v>
      </c>
      <c r="D1086">
        <f>16-INDEX(STANDINGS_BA[],MATCH(Table1[[#This Row],[COMBINED]],STANDINGS_BA[COMBINED],0),COLUMN(STANDINGS_BA[PLACE IN LEAGUE]))</f>
        <v>10</v>
      </c>
      <c r="E1086">
        <f>16-INDEX(STANDINGS_R[],MATCH(Table1[[#This Row],[COMBINED]],STANDINGS_R[COMBINED],0),COLUMN(STANDINGS_R[PLACE IN LEAGUE]))</f>
        <v>14</v>
      </c>
      <c r="F1086">
        <f>16-INDEX(STANDINGS_HR[],MATCH(Table1[[#This Row],[COMBINED]],STANDINGS_HR[COMBINED],0),COLUMN(STANDINGS_HR[PLACE IN LEAGUE]))</f>
        <v>15</v>
      </c>
      <c r="G1086">
        <f>16-INDEX(STANDINGS_RBI[],MATCH(Table1[[#This Row],[COMBINED]],STANDINGS_RBI[COMBINED],0),COLUMN(STANDINGS_RBI[PLACE IN LEAGUE]))</f>
        <v>14</v>
      </c>
      <c r="H1086">
        <f>16-INDEX(STANDINGS_SB[],MATCH(Table1[[#This Row],[COMBINED]],STANDINGS_SB[COMBINED],0),COLUMN(STANDINGS_SB[PLACE IN LEAGUE]))</f>
        <v>6</v>
      </c>
      <c r="I1086">
        <f>16-INDEX(STANDINGS_ERA[],MATCH(Table1[[#This Row],[COMBINED]],STANDINGS_ERA[COMBINED],0),COLUMN(STANDINGS_ERA[PLACE IN LEAGUE]))</f>
        <v>12</v>
      </c>
      <c r="J1086">
        <f>16-INDEX(STANDINGS_WHIP[],MATCH(Table1[[#This Row],[COMBINED]],STANDINGS_WHIP[COMBINED],0),COLUMN(STANDINGS_WHIP[PLACE IN LEAGUE]))</f>
        <v>12</v>
      </c>
      <c r="K1086">
        <f>16-INDEX(STANDINGS_W[],MATCH(Table1[[#This Row],[COMBINED]],STANDINGS_W[COMBINED],0),COLUMN(STANDINGS_W[PLACE IN LEAGUE]))</f>
        <v>7</v>
      </c>
      <c r="L1086">
        <f>16-INDEX(STANDINGS_K[],MATCH(Table1[[#This Row],[COMBINED]],STANDINGS_K[COMBINED],0),COLUMN(STANDINGS_K[PLACE IN LEAGUE]))</f>
        <v>14</v>
      </c>
      <c r="M1086">
        <f>16-INDEX(STANDINGS_SV[],MATCH(Table1[[#This Row],[COMBINED]],STANDINGS_SV[COMBINED],0),COLUMN(STANDINGS_SV[PLACE IN LEAGUE]))</f>
        <v>5</v>
      </c>
      <c r="N1086">
        <f>SUM(Table1[[#This Row],[BA]:[SV]])</f>
        <v>109</v>
      </c>
      <c r="O1086">
        <v>1</v>
      </c>
    </row>
    <row r="1087" spans="1:15" x14ac:dyDescent="0.25">
      <c r="A1087" t="s">
        <v>1388</v>
      </c>
      <c r="B1087" t="s">
        <v>1382</v>
      </c>
      <c r="C1087" t="str">
        <f>Table1[[#This Row],[League]]&amp;Table1[[#This Row],[Team]]</f>
        <v>$150 Draft Champions Feb 11 1:00 pm Lg.3684DoubleEagles</v>
      </c>
      <c r="D1087">
        <f>16-INDEX(STANDINGS_BA[],MATCH(Table1[[#This Row],[COMBINED]],STANDINGS_BA[COMBINED],0),COLUMN(STANDINGS_BA[PLACE IN LEAGUE]))</f>
        <v>8</v>
      </c>
      <c r="E1087">
        <f>16-INDEX(STANDINGS_R[],MATCH(Table1[[#This Row],[COMBINED]],STANDINGS_R[COMBINED],0),COLUMN(STANDINGS_R[PLACE IN LEAGUE]))</f>
        <v>13</v>
      </c>
      <c r="F1087">
        <f>16-INDEX(STANDINGS_HR[],MATCH(Table1[[#This Row],[COMBINED]],STANDINGS_HR[COMBINED],0),COLUMN(STANDINGS_HR[PLACE IN LEAGUE]))</f>
        <v>11</v>
      </c>
      <c r="G1087">
        <f>16-INDEX(STANDINGS_RBI[],MATCH(Table1[[#This Row],[COMBINED]],STANDINGS_RBI[COMBINED],0),COLUMN(STANDINGS_RBI[PLACE IN LEAGUE]))</f>
        <v>13</v>
      </c>
      <c r="H1087">
        <f>16-INDEX(STANDINGS_SB[],MATCH(Table1[[#This Row],[COMBINED]],STANDINGS_SB[COMBINED],0),COLUMN(STANDINGS_SB[PLACE IN LEAGUE]))</f>
        <v>9</v>
      </c>
      <c r="I1087">
        <f>16-INDEX(STANDINGS_ERA[],MATCH(Table1[[#This Row],[COMBINED]],STANDINGS_ERA[COMBINED],0),COLUMN(STANDINGS_ERA[PLACE IN LEAGUE]))</f>
        <v>9</v>
      </c>
      <c r="J1087">
        <f>16-INDEX(STANDINGS_WHIP[],MATCH(Table1[[#This Row],[COMBINED]],STANDINGS_WHIP[COMBINED],0),COLUMN(STANDINGS_WHIP[PLACE IN LEAGUE]))</f>
        <v>8</v>
      </c>
      <c r="K1087">
        <f>16-INDEX(STANDINGS_W[],MATCH(Table1[[#This Row],[COMBINED]],STANDINGS_W[COMBINED],0),COLUMN(STANDINGS_W[PLACE IN LEAGUE]))</f>
        <v>15</v>
      </c>
      <c r="L1087">
        <f>16-INDEX(STANDINGS_K[],MATCH(Table1[[#This Row],[COMBINED]],STANDINGS_K[COMBINED],0),COLUMN(STANDINGS_K[PLACE IN LEAGUE]))</f>
        <v>11</v>
      </c>
      <c r="M1087">
        <f>16-INDEX(STANDINGS_SV[],MATCH(Table1[[#This Row],[COMBINED]],STANDINGS_SV[COMBINED],0),COLUMN(STANDINGS_SV[PLACE IN LEAGUE]))</f>
        <v>12</v>
      </c>
      <c r="N1087">
        <f>SUM(Table1[[#This Row],[BA]:[SV]])</f>
        <v>109</v>
      </c>
      <c r="O1087">
        <v>2</v>
      </c>
    </row>
    <row r="1088" spans="1:15" x14ac:dyDescent="0.25">
      <c r="A1088" t="s">
        <v>1381</v>
      </c>
      <c r="B1088" t="s">
        <v>1382</v>
      </c>
      <c r="C1088" t="str">
        <f>Table1[[#This Row],[League]]&amp;Table1[[#This Row],[Team]]</f>
        <v>$150 Draft Champions Feb 11 1:00 pm Lg.3684Suicide Squeeze</v>
      </c>
      <c r="D1088">
        <f>16-INDEX(STANDINGS_BA[],MATCH(Table1[[#This Row],[COMBINED]],STANDINGS_BA[COMBINED],0),COLUMN(STANDINGS_BA[PLACE IN LEAGUE]))</f>
        <v>15</v>
      </c>
      <c r="E1088">
        <f>16-INDEX(STANDINGS_R[],MATCH(Table1[[#This Row],[COMBINED]],STANDINGS_R[COMBINED],0),COLUMN(STANDINGS_R[PLACE IN LEAGUE]))</f>
        <v>10</v>
      </c>
      <c r="F1088">
        <f>16-INDEX(STANDINGS_HR[],MATCH(Table1[[#This Row],[COMBINED]],STANDINGS_HR[COMBINED],0),COLUMN(STANDINGS_HR[PLACE IN LEAGUE]))</f>
        <v>10</v>
      </c>
      <c r="G1088">
        <f>16-INDEX(STANDINGS_RBI[],MATCH(Table1[[#This Row],[COMBINED]],STANDINGS_RBI[COMBINED],0),COLUMN(STANDINGS_RBI[PLACE IN LEAGUE]))</f>
        <v>11</v>
      </c>
      <c r="H1088">
        <f>16-INDEX(STANDINGS_SB[],MATCH(Table1[[#This Row],[COMBINED]],STANDINGS_SB[COMBINED],0),COLUMN(STANDINGS_SB[PLACE IN LEAGUE]))</f>
        <v>13</v>
      </c>
      <c r="I1088">
        <f>16-INDEX(STANDINGS_ERA[],MATCH(Table1[[#This Row],[COMBINED]],STANDINGS_ERA[COMBINED],0),COLUMN(STANDINGS_ERA[PLACE IN LEAGUE]))</f>
        <v>11</v>
      </c>
      <c r="J1088">
        <f>16-INDEX(STANDINGS_WHIP[],MATCH(Table1[[#This Row],[COMBINED]],STANDINGS_WHIP[COMBINED],0),COLUMN(STANDINGS_WHIP[PLACE IN LEAGUE]))</f>
        <v>10</v>
      </c>
      <c r="K1088">
        <f>16-INDEX(STANDINGS_W[],MATCH(Table1[[#This Row],[COMBINED]],STANDINGS_W[COMBINED],0),COLUMN(STANDINGS_W[PLACE IN LEAGUE]))</f>
        <v>6</v>
      </c>
      <c r="L1088">
        <f>16-INDEX(STANDINGS_K[],MATCH(Table1[[#This Row],[COMBINED]],STANDINGS_K[COMBINED],0),COLUMN(STANDINGS_K[PLACE IN LEAGUE]))</f>
        <v>8</v>
      </c>
      <c r="M1088">
        <f>16-INDEX(STANDINGS_SV[],MATCH(Table1[[#This Row],[COMBINED]],STANDINGS_SV[COMBINED],0),COLUMN(STANDINGS_SV[PLACE IN LEAGUE]))</f>
        <v>13</v>
      </c>
      <c r="N1088">
        <f>SUM(Table1[[#This Row],[BA]:[SV]])</f>
        <v>107</v>
      </c>
      <c r="O1088">
        <v>3</v>
      </c>
    </row>
    <row r="1089" spans="1:15" x14ac:dyDescent="0.25">
      <c r="A1089" t="s">
        <v>191</v>
      </c>
      <c r="B1089" t="s">
        <v>1382</v>
      </c>
      <c r="C1089" t="str">
        <f>Table1[[#This Row],[League]]&amp;Table1[[#This Row],[Team]]</f>
        <v>$150 Draft Champions Feb 11 1:00 pm Lg.3684Chico's Bail Bonds</v>
      </c>
      <c r="D1089">
        <f>16-INDEX(STANDINGS_BA[],MATCH(Table1[[#This Row],[COMBINED]],STANDINGS_BA[COMBINED],0),COLUMN(STANDINGS_BA[PLACE IN LEAGUE]))</f>
        <v>7</v>
      </c>
      <c r="E1089">
        <f>16-INDEX(STANDINGS_R[],MATCH(Table1[[#This Row],[COMBINED]],STANDINGS_R[COMBINED],0),COLUMN(STANDINGS_R[PLACE IN LEAGUE]))</f>
        <v>11</v>
      </c>
      <c r="F1089">
        <f>16-INDEX(STANDINGS_HR[],MATCH(Table1[[#This Row],[COMBINED]],STANDINGS_HR[COMBINED],0),COLUMN(STANDINGS_HR[PLACE IN LEAGUE]))</f>
        <v>12</v>
      </c>
      <c r="G1089">
        <f>16-INDEX(STANDINGS_RBI[],MATCH(Table1[[#This Row],[COMBINED]],STANDINGS_RBI[COMBINED],0),COLUMN(STANDINGS_RBI[PLACE IN LEAGUE]))</f>
        <v>12</v>
      </c>
      <c r="H1089">
        <f>16-INDEX(STANDINGS_SB[],MATCH(Table1[[#This Row],[COMBINED]],STANDINGS_SB[COMBINED],0),COLUMN(STANDINGS_SB[PLACE IN LEAGUE]))</f>
        <v>2</v>
      </c>
      <c r="I1089">
        <f>16-INDEX(STANDINGS_ERA[],MATCH(Table1[[#This Row],[COMBINED]],STANDINGS_ERA[COMBINED],0),COLUMN(STANDINGS_ERA[PLACE IN LEAGUE]))</f>
        <v>13</v>
      </c>
      <c r="J1089">
        <f>16-INDEX(STANDINGS_WHIP[],MATCH(Table1[[#This Row],[COMBINED]],STANDINGS_WHIP[COMBINED],0),COLUMN(STANDINGS_WHIP[PLACE IN LEAGUE]))</f>
        <v>13</v>
      </c>
      <c r="K1089">
        <f>16-INDEX(STANDINGS_W[],MATCH(Table1[[#This Row],[COMBINED]],STANDINGS_W[COMBINED],0),COLUMN(STANDINGS_W[PLACE IN LEAGUE]))</f>
        <v>11</v>
      </c>
      <c r="L1089">
        <f>16-INDEX(STANDINGS_K[],MATCH(Table1[[#This Row],[COMBINED]],STANDINGS_K[COMBINED],0),COLUMN(STANDINGS_K[PLACE IN LEAGUE]))</f>
        <v>7</v>
      </c>
      <c r="M1089">
        <f>16-INDEX(STANDINGS_SV[],MATCH(Table1[[#This Row],[COMBINED]],STANDINGS_SV[COMBINED],0),COLUMN(STANDINGS_SV[PLACE IN LEAGUE]))</f>
        <v>10</v>
      </c>
      <c r="N1089">
        <f>SUM(Table1[[#This Row],[BA]:[SV]])</f>
        <v>98</v>
      </c>
      <c r="O1089">
        <v>4</v>
      </c>
    </row>
    <row r="1090" spans="1:15" x14ac:dyDescent="0.25">
      <c r="A1090" t="s">
        <v>1390</v>
      </c>
      <c r="B1090" t="s">
        <v>1382</v>
      </c>
      <c r="C1090" t="str">
        <f>Table1[[#This Row],[League]]&amp;Table1[[#This Row],[Team]]</f>
        <v>$150 Draft Champions Feb 11 1:00 pm Lg.3684Pyrolitic Decomposition 11</v>
      </c>
      <c r="D1090">
        <f>16-INDEX(STANDINGS_BA[],MATCH(Table1[[#This Row],[COMBINED]],STANDINGS_BA[COMBINED],0),COLUMN(STANDINGS_BA[PLACE IN LEAGUE]))</f>
        <v>4</v>
      </c>
      <c r="E1090">
        <f>16-INDEX(STANDINGS_R[],MATCH(Table1[[#This Row],[COMBINED]],STANDINGS_R[COMBINED],0),COLUMN(STANDINGS_R[PLACE IN LEAGUE]))</f>
        <v>6</v>
      </c>
      <c r="F1090">
        <f>16-INDEX(STANDINGS_HR[],MATCH(Table1[[#This Row],[COMBINED]],STANDINGS_HR[COMBINED],0),COLUMN(STANDINGS_HR[PLACE IN LEAGUE]))</f>
        <v>2</v>
      </c>
      <c r="G1090">
        <f>16-INDEX(STANDINGS_RBI[],MATCH(Table1[[#This Row],[COMBINED]],STANDINGS_RBI[COMBINED],0),COLUMN(STANDINGS_RBI[PLACE IN LEAGUE]))</f>
        <v>3</v>
      </c>
      <c r="H1090">
        <f>16-INDEX(STANDINGS_SB[],MATCH(Table1[[#This Row],[COMBINED]],STANDINGS_SB[COMBINED],0),COLUMN(STANDINGS_SB[PLACE IN LEAGUE]))</f>
        <v>8</v>
      </c>
      <c r="I1090">
        <f>16-INDEX(STANDINGS_ERA[],MATCH(Table1[[#This Row],[COMBINED]],STANDINGS_ERA[COMBINED],0),COLUMN(STANDINGS_ERA[PLACE IN LEAGUE]))</f>
        <v>15</v>
      </c>
      <c r="J1090">
        <f>16-INDEX(STANDINGS_WHIP[],MATCH(Table1[[#This Row],[COMBINED]],STANDINGS_WHIP[COMBINED],0),COLUMN(STANDINGS_WHIP[PLACE IN LEAGUE]))</f>
        <v>15</v>
      </c>
      <c r="K1090">
        <f>16-INDEX(STANDINGS_W[],MATCH(Table1[[#This Row],[COMBINED]],STANDINGS_W[COMBINED],0),COLUMN(STANDINGS_W[PLACE IN LEAGUE]))</f>
        <v>14</v>
      </c>
      <c r="L1090">
        <f>16-INDEX(STANDINGS_K[],MATCH(Table1[[#This Row],[COMBINED]],STANDINGS_K[COMBINED],0),COLUMN(STANDINGS_K[PLACE IN LEAGUE]))</f>
        <v>13</v>
      </c>
      <c r="M1090">
        <f>16-INDEX(STANDINGS_SV[],MATCH(Table1[[#This Row],[COMBINED]],STANDINGS_SV[COMBINED],0),COLUMN(STANDINGS_SV[PLACE IN LEAGUE]))</f>
        <v>15</v>
      </c>
      <c r="N1090">
        <f>SUM(Table1[[#This Row],[BA]:[SV]])</f>
        <v>95</v>
      </c>
      <c r="O1090">
        <v>5</v>
      </c>
    </row>
    <row r="1091" spans="1:15" x14ac:dyDescent="0.25">
      <c r="A1091" t="s">
        <v>276</v>
      </c>
      <c r="B1091" t="s">
        <v>1382</v>
      </c>
      <c r="C1091" t="str">
        <f>Table1[[#This Row],[League]]&amp;Table1[[#This Row],[Team]]</f>
        <v>$150 Draft Champions Feb 11 1:00 pm Lg.3684Starfishmn 0211</v>
      </c>
      <c r="D1091">
        <f>16-INDEX(STANDINGS_BA[],MATCH(Table1[[#This Row],[COMBINED]],STANDINGS_BA[COMBINED],0),COLUMN(STANDINGS_BA[PLACE IN LEAGUE]))</f>
        <v>3</v>
      </c>
      <c r="E1091">
        <f>16-INDEX(STANDINGS_R[],MATCH(Table1[[#This Row],[COMBINED]],STANDINGS_R[COMBINED],0),COLUMN(STANDINGS_R[PLACE IN LEAGUE]))</f>
        <v>15</v>
      </c>
      <c r="F1091">
        <f>16-INDEX(STANDINGS_HR[],MATCH(Table1[[#This Row],[COMBINED]],STANDINGS_HR[COMBINED],0),COLUMN(STANDINGS_HR[PLACE IN LEAGUE]))</f>
        <v>14</v>
      </c>
      <c r="G1091">
        <f>16-INDEX(STANDINGS_RBI[],MATCH(Table1[[#This Row],[COMBINED]],STANDINGS_RBI[COMBINED],0),COLUMN(STANDINGS_RBI[PLACE IN LEAGUE]))</f>
        <v>15</v>
      </c>
      <c r="H1091">
        <f>16-INDEX(STANDINGS_SB[],MATCH(Table1[[#This Row],[COMBINED]],STANDINGS_SB[COMBINED],0),COLUMN(STANDINGS_SB[PLACE IN LEAGUE]))</f>
        <v>15</v>
      </c>
      <c r="I1091">
        <f>16-INDEX(STANDINGS_ERA[],MATCH(Table1[[#This Row],[COMBINED]],STANDINGS_ERA[COMBINED],0),COLUMN(STANDINGS_ERA[PLACE IN LEAGUE]))</f>
        <v>3</v>
      </c>
      <c r="J1091">
        <f>16-INDEX(STANDINGS_WHIP[],MATCH(Table1[[#This Row],[COMBINED]],STANDINGS_WHIP[COMBINED],0),COLUMN(STANDINGS_WHIP[PLACE IN LEAGUE]))</f>
        <v>5</v>
      </c>
      <c r="K1091">
        <f>16-INDEX(STANDINGS_W[],MATCH(Table1[[#This Row],[COMBINED]],STANDINGS_W[COMBINED],0),COLUMN(STANDINGS_W[PLACE IN LEAGUE]))</f>
        <v>8</v>
      </c>
      <c r="L1091">
        <f>16-INDEX(STANDINGS_K[],MATCH(Table1[[#This Row],[COMBINED]],STANDINGS_K[COMBINED],0),COLUMN(STANDINGS_K[PLACE IN LEAGUE]))</f>
        <v>3</v>
      </c>
      <c r="M1091">
        <f>16-INDEX(STANDINGS_SV[],MATCH(Table1[[#This Row],[COMBINED]],STANDINGS_SV[COMBINED],0),COLUMN(STANDINGS_SV[PLACE IN LEAGUE]))</f>
        <v>14</v>
      </c>
      <c r="N1091">
        <f>SUM(Table1[[#This Row],[BA]:[SV]])</f>
        <v>95</v>
      </c>
      <c r="O1091">
        <v>6</v>
      </c>
    </row>
    <row r="1092" spans="1:15" x14ac:dyDescent="0.25">
      <c r="A1092" t="s">
        <v>1389</v>
      </c>
      <c r="B1092" t="s">
        <v>1382</v>
      </c>
      <c r="C1092" t="str">
        <f>Table1[[#This Row],[League]]&amp;Table1[[#This Row],[Team]]</f>
        <v>$150 Draft Champions Feb 11 1:00 pm Lg.3684Some People Have Real Problems</v>
      </c>
      <c r="D1092">
        <f>16-INDEX(STANDINGS_BA[],MATCH(Table1[[#This Row],[COMBINED]],STANDINGS_BA[COMBINED],0),COLUMN(STANDINGS_BA[PLACE IN LEAGUE]))</f>
        <v>6</v>
      </c>
      <c r="E1092">
        <f>16-INDEX(STANDINGS_R[],MATCH(Table1[[#This Row],[COMBINED]],STANDINGS_R[COMBINED],0),COLUMN(STANDINGS_R[PLACE IN LEAGUE]))</f>
        <v>2</v>
      </c>
      <c r="F1092">
        <f>16-INDEX(STANDINGS_HR[],MATCH(Table1[[#This Row],[COMBINED]],STANDINGS_HR[COMBINED],0),COLUMN(STANDINGS_HR[PLACE IN LEAGUE]))</f>
        <v>6</v>
      </c>
      <c r="G1092">
        <f>16-INDEX(STANDINGS_RBI[],MATCH(Table1[[#This Row],[COMBINED]],STANDINGS_RBI[COMBINED],0),COLUMN(STANDINGS_RBI[PLACE IN LEAGUE]))</f>
        <v>4</v>
      </c>
      <c r="H1092">
        <f>16-INDEX(STANDINGS_SB[],MATCH(Table1[[#This Row],[COMBINED]],STANDINGS_SB[COMBINED],0),COLUMN(STANDINGS_SB[PLACE IN LEAGUE]))</f>
        <v>14</v>
      </c>
      <c r="I1092">
        <f>16-INDEX(STANDINGS_ERA[],MATCH(Table1[[#This Row],[COMBINED]],STANDINGS_ERA[COMBINED],0),COLUMN(STANDINGS_ERA[PLACE IN LEAGUE]))</f>
        <v>4</v>
      </c>
      <c r="J1092">
        <f>16-INDEX(STANDINGS_WHIP[],MATCH(Table1[[#This Row],[COMBINED]],STANDINGS_WHIP[COMBINED],0),COLUMN(STANDINGS_WHIP[PLACE IN LEAGUE]))</f>
        <v>4</v>
      </c>
      <c r="K1092">
        <f>16-INDEX(STANDINGS_W[],MATCH(Table1[[#This Row],[COMBINED]],STANDINGS_W[COMBINED],0),COLUMN(STANDINGS_W[PLACE IN LEAGUE]))</f>
        <v>13</v>
      </c>
      <c r="L1092">
        <f>16-INDEX(STANDINGS_K[],MATCH(Table1[[#This Row],[COMBINED]],STANDINGS_K[COMBINED],0),COLUMN(STANDINGS_K[PLACE IN LEAGUE]))</f>
        <v>10</v>
      </c>
      <c r="M1092">
        <f>16-INDEX(STANDINGS_SV[],MATCH(Table1[[#This Row],[COMBINED]],STANDINGS_SV[COMBINED],0),COLUMN(STANDINGS_SV[PLACE IN LEAGUE]))</f>
        <v>9</v>
      </c>
      <c r="N1092">
        <f>SUM(Table1[[#This Row],[BA]:[SV]])</f>
        <v>72</v>
      </c>
      <c r="O1092">
        <v>7</v>
      </c>
    </row>
    <row r="1093" spans="1:15" x14ac:dyDescent="0.25">
      <c r="A1093" t="s">
        <v>1386</v>
      </c>
      <c r="B1093" t="s">
        <v>1382</v>
      </c>
      <c r="C1093" t="str">
        <f>Table1[[#This Row],[League]]&amp;Table1[[#This Row],[Team]]</f>
        <v>$150 Draft Champions Feb 11 1:00 pm Lg.3684Reverse Cowgill 0211</v>
      </c>
      <c r="D1093">
        <f>16-INDEX(STANDINGS_BA[],MATCH(Table1[[#This Row],[COMBINED]],STANDINGS_BA[COMBINED],0),COLUMN(STANDINGS_BA[PLACE IN LEAGUE]))</f>
        <v>11</v>
      </c>
      <c r="E1093">
        <f>16-INDEX(STANDINGS_R[],MATCH(Table1[[#This Row],[COMBINED]],STANDINGS_R[COMBINED],0),COLUMN(STANDINGS_R[PLACE IN LEAGUE]))</f>
        <v>9</v>
      </c>
      <c r="F1093">
        <f>16-INDEX(STANDINGS_HR[],MATCH(Table1[[#This Row],[COMBINED]],STANDINGS_HR[COMBINED],0),COLUMN(STANDINGS_HR[PLACE IN LEAGUE]))</f>
        <v>13</v>
      </c>
      <c r="G1093">
        <f>16-INDEX(STANDINGS_RBI[],MATCH(Table1[[#This Row],[COMBINED]],STANDINGS_RBI[COMBINED],0),COLUMN(STANDINGS_RBI[PLACE IN LEAGUE]))</f>
        <v>10</v>
      </c>
      <c r="H1093">
        <f>16-INDEX(STANDINGS_SB[],MATCH(Table1[[#This Row],[COMBINED]],STANDINGS_SB[COMBINED],0),COLUMN(STANDINGS_SB[PLACE IN LEAGUE]))</f>
        <v>7</v>
      </c>
      <c r="I1093">
        <f>16-INDEX(STANDINGS_ERA[],MATCH(Table1[[#This Row],[COMBINED]],STANDINGS_ERA[COMBINED],0),COLUMN(STANDINGS_ERA[PLACE IN LEAGUE]))</f>
        <v>6</v>
      </c>
      <c r="J1093">
        <f>16-INDEX(STANDINGS_WHIP[],MATCH(Table1[[#This Row],[COMBINED]],STANDINGS_WHIP[COMBINED],0),COLUMN(STANDINGS_WHIP[PLACE IN LEAGUE]))</f>
        <v>3</v>
      </c>
      <c r="K1093">
        <f>16-INDEX(STANDINGS_W[],MATCH(Table1[[#This Row],[COMBINED]],STANDINGS_W[COMBINED],0),COLUMN(STANDINGS_W[PLACE IN LEAGUE]))</f>
        <v>2</v>
      </c>
      <c r="L1093">
        <f>16-INDEX(STANDINGS_K[],MATCH(Table1[[#This Row],[COMBINED]],STANDINGS_K[COMBINED],0),COLUMN(STANDINGS_K[PLACE IN LEAGUE]))</f>
        <v>6</v>
      </c>
      <c r="M1093">
        <f>16-INDEX(STANDINGS_SV[],MATCH(Table1[[#This Row],[COMBINED]],STANDINGS_SV[COMBINED],0),COLUMN(STANDINGS_SV[PLACE IN LEAGUE]))</f>
        <v>3</v>
      </c>
      <c r="N1093">
        <f>SUM(Table1[[#This Row],[BA]:[SV]])</f>
        <v>70</v>
      </c>
      <c r="O1093">
        <v>8</v>
      </c>
    </row>
    <row r="1094" spans="1:15" x14ac:dyDescent="0.25">
      <c r="A1094" t="s">
        <v>1391</v>
      </c>
      <c r="B1094" t="s">
        <v>1382</v>
      </c>
      <c r="C1094" t="str">
        <f>Table1[[#This Row],[League]]&amp;Table1[[#This Row],[Team]]</f>
        <v>$150 Draft Champions Feb 11 1:00 pm Lg.3684Hurry Pick Faster!!</v>
      </c>
      <c r="D1094">
        <f>16-INDEX(STANDINGS_BA[],MATCH(Table1[[#This Row],[COMBINED]],STANDINGS_BA[COMBINED],0),COLUMN(STANDINGS_BA[PLACE IN LEAGUE]))</f>
        <v>2</v>
      </c>
      <c r="E1094">
        <f>16-INDEX(STANDINGS_R[],MATCH(Table1[[#This Row],[COMBINED]],STANDINGS_R[COMBINED],0),COLUMN(STANDINGS_R[PLACE IN LEAGUE]))</f>
        <v>3</v>
      </c>
      <c r="F1094">
        <f>16-INDEX(STANDINGS_HR[],MATCH(Table1[[#This Row],[COMBINED]],STANDINGS_HR[COMBINED],0),COLUMN(STANDINGS_HR[PLACE IN LEAGUE]))</f>
        <v>8</v>
      </c>
      <c r="G1094">
        <f>16-INDEX(STANDINGS_RBI[],MATCH(Table1[[#This Row],[COMBINED]],STANDINGS_RBI[COMBINED],0),COLUMN(STANDINGS_RBI[PLACE IN LEAGUE]))</f>
        <v>5</v>
      </c>
      <c r="H1094">
        <f>16-INDEX(STANDINGS_SB[],MATCH(Table1[[#This Row],[COMBINED]],STANDINGS_SB[COMBINED],0),COLUMN(STANDINGS_SB[PLACE IN LEAGUE]))</f>
        <v>5</v>
      </c>
      <c r="I1094">
        <f>16-INDEX(STANDINGS_ERA[],MATCH(Table1[[#This Row],[COMBINED]],STANDINGS_ERA[COMBINED],0),COLUMN(STANDINGS_ERA[PLACE IN LEAGUE]))</f>
        <v>7</v>
      </c>
      <c r="J1094">
        <f>16-INDEX(STANDINGS_WHIP[],MATCH(Table1[[#This Row],[COMBINED]],STANDINGS_WHIP[COMBINED],0),COLUMN(STANDINGS_WHIP[PLACE IN LEAGUE]))</f>
        <v>9</v>
      </c>
      <c r="K1094">
        <f>16-INDEX(STANDINGS_W[],MATCH(Table1[[#This Row],[COMBINED]],STANDINGS_W[COMBINED],0),COLUMN(STANDINGS_W[PLACE IN LEAGUE]))</f>
        <v>10</v>
      </c>
      <c r="L1094">
        <f>16-INDEX(STANDINGS_K[],MATCH(Table1[[#This Row],[COMBINED]],STANDINGS_K[COMBINED],0),COLUMN(STANDINGS_K[PLACE IN LEAGUE]))</f>
        <v>15</v>
      </c>
      <c r="M1094">
        <f>16-INDEX(STANDINGS_SV[],MATCH(Table1[[#This Row],[COMBINED]],STANDINGS_SV[COMBINED],0),COLUMN(STANDINGS_SV[PLACE IN LEAGUE]))</f>
        <v>6</v>
      </c>
      <c r="N1094">
        <f>SUM(Table1[[#This Row],[BA]:[SV]])</f>
        <v>70</v>
      </c>
      <c r="O1094">
        <v>9</v>
      </c>
    </row>
    <row r="1095" spans="1:15" x14ac:dyDescent="0.25">
      <c r="A1095" t="s">
        <v>1384</v>
      </c>
      <c r="B1095" t="s">
        <v>1382</v>
      </c>
      <c r="C1095" t="str">
        <f>Table1[[#This Row],[League]]&amp;Table1[[#This Row],[Team]]</f>
        <v>$150 Draft Champions Feb 11 1:00 pm Lg.3684Team Poulin</v>
      </c>
      <c r="D1095">
        <f>16-INDEX(STANDINGS_BA[],MATCH(Table1[[#This Row],[COMBINED]],STANDINGS_BA[COMBINED],0),COLUMN(STANDINGS_BA[PLACE IN LEAGUE]))</f>
        <v>13</v>
      </c>
      <c r="E1095">
        <f>16-INDEX(STANDINGS_R[],MATCH(Table1[[#This Row],[COMBINED]],STANDINGS_R[COMBINED],0),COLUMN(STANDINGS_R[PLACE IN LEAGUE]))</f>
        <v>1</v>
      </c>
      <c r="F1095">
        <f>16-INDEX(STANDINGS_HR[],MATCH(Table1[[#This Row],[COMBINED]],STANDINGS_HR[COMBINED],0),COLUMN(STANDINGS_HR[PLACE IN LEAGUE]))</f>
        <v>9</v>
      </c>
      <c r="G1095">
        <f>16-INDEX(STANDINGS_RBI[],MATCH(Table1[[#This Row],[COMBINED]],STANDINGS_RBI[COMBINED],0),COLUMN(STANDINGS_RBI[PLACE IN LEAGUE]))</f>
        <v>6</v>
      </c>
      <c r="H1095">
        <f>16-INDEX(STANDINGS_SB[],MATCH(Table1[[#This Row],[COMBINED]],STANDINGS_SB[COMBINED],0),COLUMN(STANDINGS_SB[PLACE IN LEAGUE]))</f>
        <v>1</v>
      </c>
      <c r="I1095">
        <f>16-INDEX(STANDINGS_ERA[],MATCH(Table1[[#This Row],[COMBINED]],STANDINGS_ERA[COMBINED],0),COLUMN(STANDINGS_ERA[PLACE IN LEAGUE]))</f>
        <v>10</v>
      </c>
      <c r="J1095">
        <f>16-INDEX(STANDINGS_WHIP[],MATCH(Table1[[#This Row],[COMBINED]],STANDINGS_WHIP[COMBINED],0),COLUMN(STANDINGS_WHIP[PLACE IN LEAGUE]))</f>
        <v>14</v>
      </c>
      <c r="K1095">
        <f>16-INDEX(STANDINGS_W[],MATCH(Table1[[#This Row],[COMBINED]],STANDINGS_W[COMBINED],0),COLUMN(STANDINGS_W[PLACE IN LEAGUE]))</f>
        <v>4</v>
      </c>
      <c r="L1095">
        <f>16-INDEX(STANDINGS_K[],MATCH(Table1[[#This Row],[COMBINED]],STANDINGS_K[COMBINED],0),COLUMN(STANDINGS_K[PLACE IN LEAGUE]))</f>
        <v>2</v>
      </c>
      <c r="M1095">
        <f>16-INDEX(STANDINGS_SV[],MATCH(Table1[[#This Row],[COMBINED]],STANDINGS_SV[COMBINED],0),COLUMN(STANDINGS_SV[PLACE IN LEAGUE]))</f>
        <v>8</v>
      </c>
      <c r="N1095">
        <f>SUM(Table1[[#This Row],[BA]:[SV]])</f>
        <v>68</v>
      </c>
      <c r="O1095">
        <v>10</v>
      </c>
    </row>
    <row r="1096" spans="1:15" x14ac:dyDescent="0.25">
      <c r="A1096" t="s">
        <v>104</v>
      </c>
      <c r="B1096" t="s">
        <v>1382</v>
      </c>
      <c r="C1096" t="str">
        <f>Table1[[#This Row],[League]]&amp;Table1[[#This Row],[Team]]</f>
        <v>$150 Draft Champions Feb 11 1:00 pm Lg.3684Team Pawlowski</v>
      </c>
      <c r="D1096">
        <f>16-INDEX(STANDINGS_BA[],MATCH(Table1[[#This Row],[COMBINED]],STANDINGS_BA[COMBINED],0),COLUMN(STANDINGS_BA[PLACE IN LEAGUE]))</f>
        <v>5</v>
      </c>
      <c r="E1096">
        <f>16-INDEX(STANDINGS_R[],MATCH(Table1[[#This Row],[COMBINED]],STANDINGS_R[COMBINED],0),COLUMN(STANDINGS_R[PLACE IN LEAGUE]))</f>
        <v>5</v>
      </c>
      <c r="F1096">
        <f>16-INDEX(STANDINGS_HR[],MATCH(Table1[[#This Row],[COMBINED]],STANDINGS_HR[COMBINED],0),COLUMN(STANDINGS_HR[PLACE IN LEAGUE]))</f>
        <v>3</v>
      </c>
      <c r="G1096">
        <f>16-INDEX(STANDINGS_RBI[],MATCH(Table1[[#This Row],[COMBINED]],STANDINGS_RBI[COMBINED],0),COLUMN(STANDINGS_RBI[PLACE IN LEAGUE]))</f>
        <v>2</v>
      </c>
      <c r="H1096">
        <f>16-INDEX(STANDINGS_SB[],MATCH(Table1[[#This Row],[COMBINED]],STANDINGS_SB[COMBINED],0),COLUMN(STANDINGS_SB[PLACE IN LEAGUE]))</f>
        <v>12</v>
      </c>
      <c r="I1096">
        <f>16-INDEX(STANDINGS_ERA[],MATCH(Table1[[#This Row],[COMBINED]],STANDINGS_ERA[COMBINED],0),COLUMN(STANDINGS_ERA[PLACE IN LEAGUE]))</f>
        <v>14</v>
      </c>
      <c r="J1096">
        <f>16-INDEX(STANDINGS_WHIP[],MATCH(Table1[[#This Row],[COMBINED]],STANDINGS_WHIP[COMBINED],0),COLUMN(STANDINGS_WHIP[PLACE IN LEAGUE]))</f>
        <v>11</v>
      </c>
      <c r="K1096">
        <f>16-INDEX(STANDINGS_W[],MATCH(Table1[[#This Row],[COMBINED]],STANDINGS_W[COMBINED],0),COLUMN(STANDINGS_W[PLACE IN LEAGUE]))</f>
        <v>9</v>
      </c>
      <c r="L1096">
        <f>16-INDEX(STANDINGS_K[],MATCH(Table1[[#This Row],[COMBINED]],STANDINGS_K[COMBINED],0),COLUMN(STANDINGS_K[PLACE IN LEAGUE]))</f>
        <v>5</v>
      </c>
      <c r="M1096">
        <f>16-INDEX(STANDINGS_SV[],MATCH(Table1[[#This Row],[COMBINED]],STANDINGS_SV[COMBINED],0),COLUMN(STANDINGS_SV[PLACE IN LEAGUE]))</f>
        <v>2</v>
      </c>
      <c r="N1096">
        <f>SUM(Table1[[#This Row],[BA]:[SV]])</f>
        <v>68</v>
      </c>
      <c r="O1096">
        <v>11</v>
      </c>
    </row>
    <row r="1097" spans="1:15" x14ac:dyDescent="0.25">
      <c r="A1097" t="s">
        <v>1385</v>
      </c>
      <c r="B1097" t="s">
        <v>1382</v>
      </c>
      <c r="C1097" t="str">
        <f>Table1[[#This Row],[League]]&amp;Table1[[#This Row],[Team]]</f>
        <v>$150 Draft Champions Feb 11 1:00 pm Lg.3684Stack Attack</v>
      </c>
      <c r="D1097">
        <f>16-INDEX(STANDINGS_BA[],MATCH(Table1[[#This Row],[COMBINED]],STANDINGS_BA[COMBINED],0),COLUMN(STANDINGS_BA[PLACE IN LEAGUE]))</f>
        <v>12</v>
      </c>
      <c r="E1097">
        <f>16-INDEX(STANDINGS_R[],MATCH(Table1[[#This Row],[COMBINED]],STANDINGS_R[COMBINED],0),COLUMN(STANDINGS_R[PLACE IN LEAGUE]))</f>
        <v>8</v>
      </c>
      <c r="F1097">
        <f>16-INDEX(STANDINGS_HR[],MATCH(Table1[[#This Row],[COMBINED]],STANDINGS_HR[COMBINED],0),COLUMN(STANDINGS_HR[PLACE IN LEAGUE]))</f>
        <v>7</v>
      </c>
      <c r="G1097">
        <f>16-INDEX(STANDINGS_RBI[],MATCH(Table1[[#This Row],[COMBINED]],STANDINGS_RBI[COMBINED],0),COLUMN(STANDINGS_RBI[PLACE IN LEAGUE]))</f>
        <v>9</v>
      </c>
      <c r="H1097">
        <f>16-INDEX(STANDINGS_SB[],MATCH(Table1[[#This Row],[COMBINED]],STANDINGS_SB[COMBINED],0),COLUMN(STANDINGS_SB[PLACE IN LEAGUE]))</f>
        <v>11</v>
      </c>
      <c r="I1097">
        <f>16-INDEX(STANDINGS_ERA[],MATCH(Table1[[#This Row],[COMBINED]],STANDINGS_ERA[COMBINED],0),COLUMN(STANDINGS_ERA[PLACE IN LEAGUE]))</f>
        <v>2</v>
      </c>
      <c r="J1097">
        <f>16-INDEX(STANDINGS_WHIP[],MATCH(Table1[[#This Row],[COMBINED]],STANDINGS_WHIP[COMBINED],0),COLUMN(STANDINGS_WHIP[PLACE IN LEAGUE]))</f>
        <v>2</v>
      </c>
      <c r="K1097">
        <f>16-INDEX(STANDINGS_W[],MATCH(Table1[[#This Row],[COMBINED]],STANDINGS_W[COMBINED],0),COLUMN(STANDINGS_W[PLACE IN LEAGUE]))</f>
        <v>3</v>
      </c>
      <c r="L1097">
        <f>16-INDEX(STANDINGS_K[],MATCH(Table1[[#This Row],[COMBINED]],STANDINGS_K[COMBINED],0),COLUMN(STANDINGS_K[PLACE IN LEAGUE]))</f>
        <v>9</v>
      </c>
      <c r="M1097">
        <f>16-INDEX(STANDINGS_SV[],MATCH(Table1[[#This Row],[COMBINED]],STANDINGS_SV[COMBINED],0),COLUMN(STANDINGS_SV[PLACE IN LEAGUE]))</f>
        <v>1</v>
      </c>
      <c r="N1097">
        <f>SUM(Table1[[#This Row],[BA]:[SV]])</f>
        <v>64</v>
      </c>
      <c r="O1097">
        <v>12</v>
      </c>
    </row>
    <row r="1098" spans="1:15" x14ac:dyDescent="0.25">
      <c r="A1098" t="s">
        <v>98</v>
      </c>
      <c r="B1098" t="s">
        <v>1382</v>
      </c>
      <c r="C1098" t="str">
        <f>Table1[[#This Row],[League]]&amp;Table1[[#This Row],[Team]]</f>
        <v>$150 Draft Champions Feb 11 1:00 pm Lg.3684Team Ward</v>
      </c>
      <c r="D1098">
        <f>16-INDEX(STANDINGS_BA[],MATCH(Table1[[#This Row],[COMBINED]],STANDINGS_BA[COMBINED],0),COLUMN(STANDINGS_BA[PLACE IN LEAGUE]))</f>
        <v>1</v>
      </c>
      <c r="E1098">
        <f>16-INDEX(STANDINGS_R[],MATCH(Table1[[#This Row],[COMBINED]],STANDINGS_R[COMBINED],0),COLUMN(STANDINGS_R[PLACE IN LEAGUE]))</f>
        <v>4</v>
      </c>
      <c r="F1098">
        <f>16-INDEX(STANDINGS_HR[],MATCH(Table1[[#This Row],[COMBINED]],STANDINGS_HR[COMBINED],0),COLUMN(STANDINGS_HR[PLACE IN LEAGUE]))</f>
        <v>5</v>
      </c>
      <c r="G1098">
        <f>16-INDEX(STANDINGS_RBI[],MATCH(Table1[[#This Row],[COMBINED]],STANDINGS_RBI[COMBINED],0),COLUMN(STANDINGS_RBI[PLACE IN LEAGUE]))</f>
        <v>8</v>
      </c>
      <c r="H1098">
        <f>16-INDEX(STANDINGS_SB[],MATCH(Table1[[#This Row],[COMBINED]],STANDINGS_SB[COMBINED],0),COLUMN(STANDINGS_SB[PLACE IN LEAGUE]))</f>
        <v>4</v>
      </c>
      <c r="I1098">
        <f>16-INDEX(STANDINGS_ERA[],MATCH(Table1[[#This Row],[COMBINED]],STANDINGS_ERA[COMBINED],0),COLUMN(STANDINGS_ERA[PLACE IN LEAGUE]))</f>
        <v>8</v>
      </c>
      <c r="J1098">
        <f>16-INDEX(STANDINGS_WHIP[],MATCH(Table1[[#This Row],[COMBINED]],STANDINGS_WHIP[COMBINED],0),COLUMN(STANDINGS_WHIP[PLACE IN LEAGUE]))</f>
        <v>6</v>
      </c>
      <c r="K1098">
        <f>16-INDEX(STANDINGS_W[],MATCH(Table1[[#This Row],[COMBINED]],STANDINGS_W[COMBINED],0),COLUMN(STANDINGS_W[PLACE IN LEAGUE]))</f>
        <v>12</v>
      </c>
      <c r="L1098">
        <f>16-INDEX(STANDINGS_K[],MATCH(Table1[[#This Row],[COMBINED]],STANDINGS_K[COMBINED],0),COLUMN(STANDINGS_K[PLACE IN LEAGUE]))</f>
        <v>12</v>
      </c>
      <c r="M1098">
        <f>16-INDEX(STANDINGS_SV[],MATCH(Table1[[#This Row],[COMBINED]],STANDINGS_SV[COMBINED],0),COLUMN(STANDINGS_SV[PLACE IN LEAGUE]))</f>
        <v>4</v>
      </c>
      <c r="N1098">
        <f>SUM(Table1[[#This Row],[BA]:[SV]])</f>
        <v>64</v>
      </c>
      <c r="O1098">
        <v>13</v>
      </c>
    </row>
    <row r="1099" spans="1:15" x14ac:dyDescent="0.25">
      <c r="A1099" t="s">
        <v>141</v>
      </c>
      <c r="B1099" t="s">
        <v>1382</v>
      </c>
      <c r="C1099" t="str">
        <f>Table1[[#This Row],[League]]&amp;Table1[[#This Row],[Team]]</f>
        <v>$150 Draft Champions Feb 11 1:00 pm Lg.3684SNK Crushers</v>
      </c>
      <c r="D1099">
        <f>16-INDEX(STANDINGS_BA[],MATCH(Table1[[#This Row],[COMBINED]],STANDINGS_BA[COMBINED],0),COLUMN(STANDINGS_BA[PLACE IN LEAGUE]))</f>
        <v>9</v>
      </c>
      <c r="E1099">
        <f>16-INDEX(STANDINGS_R[],MATCH(Table1[[#This Row],[COMBINED]],STANDINGS_R[COMBINED],0),COLUMN(STANDINGS_R[PLACE IN LEAGUE]))</f>
        <v>7</v>
      </c>
      <c r="F1099">
        <f>16-INDEX(STANDINGS_HR[],MATCH(Table1[[#This Row],[COMBINED]],STANDINGS_HR[COMBINED],0),COLUMN(STANDINGS_HR[PLACE IN LEAGUE]))</f>
        <v>1</v>
      </c>
      <c r="G1099">
        <f>16-INDEX(STANDINGS_RBI[],MATCH(Table1[[#This Row],[COMBINED]],STANDINGS_RBI[COMBINED],0),COLUMN(STANDINGS_RBI[PLACE IN LEAGUE]))</f>
        <v>1</v>
      </c>
      <c r="H1099">
        <f>16-INDEX(STANDINGS_SB[],MATCH(Table1[[#This Row],[COMBINED]],STANDINGS_SB[COMBINED],0),COLUMN(STANDINGS_SB[PLACE IN LEAGUE]))</f>
        <v>10</v>
      </c>
      <c r="I1099">
        <f>16-INDEX(STANDINGS_ERA[],MATCH(Table1[[#This Row],[COMBINED]],STANDINGS_ERA[COMBINED],0),COLUMN(STANDINGS_ERA[PLACE IN LEAGUE]))</f>
        <v>5</v>
      </c>
      <c r="J1099">
        <f>16-INDEX(STANDINGS_WHIP[],MATCH(Table1[[#This Row],[COMBINED]],STANDINGS_WHIP[COMBINED],0),COLUMN(STANDINGS_WHIP[PLACE IN LEAGUE]))</f>
        <v>7</v>
      </c>
      <c r="K1099">
        <f>16-INDEX(STANDINGS_W[],MATCH(Table1[[#This Row],[COMBINED]],STANDINGS_W[COMBINED],0),COLUMN(STANDINGS_W[PLACE IN LEAGUE]))</f>
        <v>5</v>
      </c>
      <c r="L1099">
        <f>16-INDEX(STANDINGS_K[],MATCH(Table1[[#This Row],[COMBINED]],STANDINGS_K[COMBINED],0),COLUMN(STANDINGS_K[PLACE IN LEAGUE]))</f>
        <v>4</v>
      </c>
      <c r="M1099">
        <f>16-INDEX(STANDINGS_SV[],MATCH(Table1[[#This Row],[COMBINED]],STANDINGS_SV[COMBINED],0),COLUMN(STANDINGS_SV[PLACE IN LEAGUE]))</f>
        <v>11</v>
      </c>
      <c r="N1099">
        <f>SUM(Table1[[#This Row],[BA]:[SV]])</f>
        <v>60</v>
      </c>
      <c r="O1099">
        <v>14</v>
      </c>
    </row>
    <row r="1100" spans="1:15" x14ac:dyDescent="0.25">
      <c r="A1100" t="s">
        <v>1383</v>
      </c>
      <c r="B1100" t="s">
        <v>1382</v>
      </c>
      <c r="C1100" t="str">
        <f>Table1[[#This Row],[League]]&amp;Table1[[#This Row],[Team]]</f>
        <v>$150 Draft Champions Feb 11 1:00 pm Lg.3684Kiss My El Chapo 2</v>
      </c>
      <c r="D1100">
        <f>16-INDEX(STANDINGS_BA[],MATCH(Table1[[#This Row],[COMBINED]],STANDINGS_BA[COMBINED],0),COLUMN(STANDINGS_BA[PLACE IN LEAGUE]))</f>
        <v>14</v>
      </c>
      <c r="E1100">
        <f>16-INDEX(STANDINGS_R[],MATCH(Table1[[#This Row],[COMBINED]],STANDINGS_R[COMBINED],0),COLUMN(STANDINGS_R[PLACE IN LEAGUE]))</f>
        <v>12</v>
      </c>
      <c r="F1100">
        <f>16-INDEX(STANDINGS_HR[],MATCH(Table1[[#This Row],[COMBINED]],STANDINGS_HR[COMBINED],0),COLUMN(STANDINGS_HR[PLACE IN LEAGUE]))</f>
        <v>4</v>
      </c>
      <c r="G1100">
        <f>16-INDEX(STANDINGS_RBI[],MATCH(Table1[[#This Row],[COMBINED]],STANDINGS_RBI[COMBINED],0),COLUMN(STANDINGS_RBI[PLACE IN LEAGUE]))</f>
        <v>7</v>
      </c>
      <c r="H1100">
        <f>16-INDEX(STANDINGS_SB[],MATCH(Table1[[#This Row],[COMBINED]],STANDINGS_SB[COMBINED],0),COLUMN(STANDINGS_SB[PLACE IN LEAGUE]))</f>
        <v>3</v>
      </c>
      <c r="I1100">
        <f>16-INDEX(STANDINGS_ERA[],MATCH(Table1[[#This Row],[COMBINED]],STANDINGS_ERA[COMBINED],0),COLUMN(STANDINGS_ERA[PLACE IN LEAGUE]))</f>
        <v>1</v>
      </c>
      <c r="J1100">
        <f>16-INDEX(STANDINGS_WHIP[],MATCH(Table1[[#This Row],[COMBINED]],STANDINGS_WHIP[COMBINED],0),COLUMN(STANDINGS_WHIP[PLACE IN LEAGUE]))</f>
        <v>1</v>
      </c>
      <c r="K1100">
        <f>16-INDEX(STANDINGS_W[],MATCH(Table1[[#This Row],[COMBINED]],STANDINGS_W[COMBINED],0),COLUMN(STANDINGS_W[PLACE IN LEAGUE]))</f>
        <v>1</v>
      </c>
      <c r="L1100">
        <f>16-INDEX(STANDINGS_K[],MATCH(Table1[[#This Row],[COMBINED]],STANDINGS_K[COMBINED],0),COLUMN(STANDINGS_K[PLACE IN LEAGUE]))</f>
        <v>1</v>
      </c>
      <c r="M1100">
        <f>16-INDEX(STANDINGS_SV[],MATCH(Table1[[#This Row],[COMBINED]],STANDINGS_SV[COMBINED],0),COLUMN(STANDINGS_SV[PLACE IN LEAGUE]))</f>
        <v>7</v>
      </c>
      <c r="N1100">
        <f>SUM(Table1[[#This Row],[BA]:[SV]])</f>
        <v>51</v>
      </c>
      <c r="O1100">
        <v>15</v>
      </c>
    </row>
    <row r="1101" spans="1:15" x14ac:dyDescent="0.25">
      <c r="A1101" t="s">
        <v>331</v>
      </c>
      <c r="B1101" t="s">
        <v>1392</v>
      </c>
      <c r="C1101" t="str">
        <f>Table1[[#This Row],[League]]&amp;Table1[[#This Row],[Team]]</f>
        <v>$150 Draft Champions Feb 12 1:00 pm Lg.3685Golden Sombreros</v>
      </c>
      <c r="D1101">
        <f>16-INDEX(STANDINGS_BA[],MATCH(Table1[[#This Row],[COMBINED]],STANDINGS_BA[COMBINED],0),COLUMN(STANDINGS_BA[PLACE IN LEAGUE]))</f>
        <v>15</v>
      </c>
      <c r="E1101">
        <f>16-INDEX(STANDINGS_R[],MATCH(Table1[[#This Row],[COMBINED]],STANDINGS_R[COMBINED],0),COLUMN(STANDINGS_R[PLACE IN LEAGUE]))</f>
        <v>15</v>
      </c>
      <c r="F1101">
        <f>16-INDEX(STANDINGS_HR[],MATCH(Table1[[#This Row],[COMBINED]],STANDINGS_HR[COMBINED],0),COLUMN(STANDINGS_HR[PLACE IN LEAGUE]))</f>
        <v>14</v>
      </c>
      <c r="G1101">
        <f>16-INDEX(STANDINGS_RBI[],MATCH(Table1[[#This Row],[COMBINED]],STANDINGS_RBI[COMBINED],0),COLUMN(STANDINGS_RBI[PLACE IN LEAGUE]))</f>
        <v>14</v>
      </c>
      <c r="H1101">
        <f>16-INDEX(STANDINGS_SB[],MATCH(Table1[[#This Row],[COMBINED]],STANDINGS_SB[COMBINED],0),COLUMN(STANDINGS_SB[PLACE IN LEAGUE]))</f>
        <v>13</v>
      </c>
      <c r="I1101">
        <f>16-INDEX(STANDINGS_ERA[],MATCH(Table1[[#This Row],[COMBINED]],STANDINGS_ERA[COMBINED],0),COLUMN(STANDINGS_ERA[PLACE IN LEAGUE]))</f>
        <v>14</v>
      </c>
      <c r="J1101">
        <f>16-INDEX(STANDINGS_WHIP[],MATCH(Table1[[#This Row],[COMBINED]],STANDINGS_WHIP[COMBINED],0),COLUMN(STANDINGS_WHIP[PLACE IN LEAGUE]))</f>
        <v>15</v>
      </c>
      <c r="K1101">
        <f>16-INDEX(STANDINGS_W[],MATCH(Table1[[#This Row],[COMBINED]],STANDINGS_W[COMBINED],0),COLUMN(STANDINGS_W[PLACE IN LEAGUE]))</f>
        <v>11</v>
      </c>
      <c r="L1101">
        <f>16-INDEX(STANDINGS_K[],MATCH(Table1[[#This Row],[COMBINED]],STANDINGS_K[COMBINED],0),COLUMN(STANDINGS_K[PLACE IN LEAGUE]))</f>
        <v>9</v>
      </c>
      <c r="M1101">
        <f>16-INDEX(STANDINGS_SV[],MATCH(Table1[[#This Row],[COMBINED]],STANDINGS_SV[COMBINED],0),COLUMN(STANDINGS_SV[PLACE IN LEAGUE]))</f>
        <v>14</v>
      </c>
      <c r="N1101">
        <f>SUM(Table1[[#This Row],[BA]:[SV]])</f>
        <v>134</v>
      </c>
      <c r="O1101">
        <v>1</v>
      </c>
    </row>
    <row r="1102" spans="1:15" x14ac:dyDescent="0.25">
      <c r="A1102" t="s">
        <v>1393</v>
      </c>
      <c r="B1102" t="s">
        <v>1392</v>
      </c>
      <c r="C1102" t="str">
        <f>Table1[[#This Row],[League]]&amp;Table1[[#This Row],[Team]]</f>
        <v>$150 Draft Champions Feb 12 1:00 pm Lg.3685J-Roc's CarWash</v>
      </c>
      <c r="D1102">
        <f>16-INDEX(STANDINGS_BA[],MATCH(Table1[[#This Row],[COMBINED]],STANDINGS_BA[COMBINED],0),COLUMN(STANDINGS_BA[PLACE IN LEAGUE]))</f>
        <v>13</v>
      </c>
      <c r="E1102">
        <f>16-INDEX(STANDINGS_R[],MATCH(Table1[[#This Row],[COMBINED]],STANDINGS_R[COMBINED],0),COLUMN(STANDINGS_R[PLACE IN LEAGUE]))</f>
        <v>12</v>
      </c>
      <c r="F1102">
        <f>16-INDEX(STANDINGS_HR[],MATCH(Table1[[#This Row],[COMBINED]],STANDINGS_HR[COMBINED],0),COLUMN(STANDINGS_HR[PLACE IN LEAGUE]))</f>
        <v>6</v>
      </c>
      <c r="G1102">
        <f>16-INDEX(STANDINGS_RBI[],MATCH(Table1[[#This Row],[COMBINED]],STANDINGS_RBI[COMBINED],0),COLUMN(STANDINGS_RBI[PLACE IN LEAGUE]))</f>
        <v>10</v>
      </c>
      <c r="H1102">
        <f>16-INDEX(STANDINGS_SB[],MATCH(Table1[[#This Row],[COMBINED]],STANDINGS_SB[COMBINED],0),COLUMN(STANDINGS_SB[PLACE IN LEAGUE]))</f>
        <v>12</v>
      </c>
      <c r="I1102">
        <f>16-INDEX(STANDINGS_ERA[],MATCH(Table1[[#This Row],[COMBINED]],STANDINGS_ERA[COMBINED],0),COLUMN(STANDINGS_ERA[PLACE IN LEAGUE]))</f>
        <v>12</v>
      </c>
      <c r="J1102">
        <f>16-INDEX(STANDINGS_WHIP[],MATCH(Table1[[#This Row],[COMBINED]],STANDINGS_WHIP[COMBINED],0),COLUMN(STANDINGS_WHIP[PLACE IN LEAGUE]))</f>
        <v>13</v>
      </c>
      <c r="K1102">
        <f>16-INDEX(STANDINGS_W[],MATCH(Table1[[#This Row],[COMBINED]],STANDINGS_W[COMBINED],0),COLUMN(STANDINGS_W[PLACE IN LEAGUE]))</f>
        <v>9</v>
      </c>
      <c r="L1102">
        <f>16-INDEX(STANDINGS_K[],MATCH(Table1[[#This Row],[COMBINED]],STANDINGS_K[COMBINED],0),COLUMN(STANDINGS_K[PLACE IN LEAGUE]))</f>
        <v>12</v>
      </c>
      <c r="M1102">
        <f>16-INDEX(STANDINGS_SV[],MATCH(Table1[[#This Row],[COMBINED]],STANDINGS_SV[COMBINED],0),COLUMN(STANDINGS_SV[PLACE IN LEAGUE]))</f>
        <v>9</v>
      </c>
      <c r="N1102">
        <f>SUM(Table1[[#This Row],[BA]:[SV]])</f>
        <v>108</v>
      </c>
      <c r="O1102">
        <v>2</v>
      </c>
    </row>
    <row r="1103" spans="1:15" x14ac:dyDescent="0.25">
      <c r="A1103" t="s">
        <v>427</v>
      </c>
      <c r="B1103" t="s">
        <v>1392</v>
      </c>
      <c r="C1103" t="str">
        <f>Table1[[#This Row],[League]]&amp;Table1[[#This Row],[Team]]</f>
        <v>$150 Draft Champions Feb 12 1:00 pm Lg.3685RotoGut DC II</v>
      </c>
      <c r="D1103">
        <f>16-INDEX(STANDINGS_BA[],MATCH(Table1[[#This Row],[COMBINED]],STANDINGS_BA[COMBINED],0),COLUMN(STANDINGS_BA[PLACE IN LEAGUE]))</f>
        <v>6</v>
      </c>
      <c r="E1103">
        <f>16-INDEX(STANDINGS_R[],MATCH(Table1[[#This Row],[COMBINED]],STANDINGS_R[COMBINED],0),COLUMN(STANDINGS_R[PLACE IN LEAGUE]))</f>
        <v>11</v>
      </c>
      <c r="F1103">
        <f>16-INDEX(STANDINGS_HR[],MATCH(Table1[[#This Row],[COMBINED]],STANDINGS_HR[COMBINED],0),COLUMN(STANDINGS_HR[PLACE IN LEAGUE]))</f>
        <v>10</v>
      </c>
      <c r="G1103">
        <f>16-INDEX(STANDINGS_RBI[],MATCH(Table1[[#This Row],[COMBINED]],STANDINGS_RBI[COMBINED],0),COLUMN(STANDINGS_RBI[PLACE IN LEAGUE]))</f>
        <v>8</v>
      </c>
      <c r="H1103">
        <f>16-INDEX(STANDINGS_SB[],MATCH(Table1[[#This Row],[COMBINED]],STANDINGS_SB[COMBINED],0),COLUMN(STANDINGS_SB[PLACE IN LEAGUE]))</f>
        <v>11</v>
      </c>
      <c r="I1103">
        <f>16-INDEX(STANDINGS_ERA[],MATCH(Table1[[#This Row],[COMBINED]],STANDINGS_ERA[COMBINED],0),COLUMN(STANDINGS_ERA[PLACE IN LEAGUE]))</f>
        <v>13</v>
      </c>
      <c r="J1103">
        <f>16-INDEX(STANDINGS_WHIP[],MATCH(Table1[[#This Row],[COMBINED]],STANDINGS_WHIP[COMBINED],0),COLUMN(STANDINGS_WHIP[PLACE IN LEAGUE]))</f>
        <v>10</v>
      </c>
      <c r="K1103">
        <f>16-INDEX(STANDINGS_W[],MATCH(Table1[[#This Row],[COMBINED]],STANDINGS_W[COMBINED],0),COLUMN(STANDINGS_W[PLACE IN LEAGUE]))</f>
        <v>15</v>
      </c>
      <c r="L1103">
        <f>16-INDEX(STANDINGS_K[],MATCH(Table1[[#This Row],[COMBINED]],STANDINGS_K[COMBINED],0),COLUMN(STANDINGS_K[PLACE IN LEAGUE]))</f>
        <v>15</v>
      </c>
      <c r="M1103">
        <f>16-INDEX(STANDINGS_SV[],MATCH(Table1[[#This Row],[COMBINED]],STANDINGS_SV[COMBINED],0),COLUMN(STANDINGS_SV[PLACE IN LEAGUE]))</f>
        <v>6</v>
      </c>
      <c r="N1103">
        <f>SUM(Table1[[#This Row],[BA]:[SV]])</f>
        <v>105</v>
      </c>
      <c r="O1103">
        <v>3</v>
      </c>
    </row>
    <row r="1104" spans="1:15" x14ac:dyDescent="0.25">
      <c r="A1104" t="s">
        <v>1394</v>
      </c>
      <c r="B1104" t="s">
        <v>1392</v>
      </c>
      <c r="C1104" t="str">
        <f>Table1[[#This Row],[League]]&amp;Table1[[#This Row],[Team]]</f>
        <v>$150 Draft Champions Feb 12 1:00 pm Lg.3685O Town DC 2</v>
      </c>
      <c r="D1104">
        <f>16-INDEX(STANDINGS_BA[],MATCH(Table1[[#This Row],[COMBINED]],STANDINGS_BA[COMBINED],0),COLUMN(STANDINGS_BA[PLACE IN LEAGUE]))</f>
        <v>12</v>
      </c>
      <c r="E1104">
        <f>16-INDEX(STANDINGS_R[],MATCH(Table1[[#This Row],[COMBINED]],STANDINGS_R[COMBINED],0),COLUMN(STANDINGS_R[PLACE IN LEAGUE]))</f>
        <v>7</v>
      </c>
      <c r="F1104">
        <f>16-INDEX(STANDINGS_HR[],MATCH(Table1[[#This Row],[COMBINED]],STANDINGS_HR[COMBINED],0),COLUMN(STANDINGS_HR[PLACE IN LEAGUE]))</f>
        <v>5</v>
      </c>
      <c r="G1104">
        <f>16-INDEX(STANDINGS_RBI[],MATCH(Table1[[#This Row],[COMBINED]],STANDINGS_RBI[COMBINED],0),COLUMN(STANDINGS_RBI[PLACE IN LEAGUE]))</f>
        <v>7</v>
      </c>
      <c r="H1104">
        <f>16-INDEX(STANDINGS_SB[],MATCH(Table1[[#This Row],[COMBINED]],STANDINGS_SB[COMBINED],0),COLUMN(STANDINGS_SB[PLACE IN LEAGUE]))</f>
        <v>10</v>
      </c>
      <c r="I1104">
        <f>16-INDEX(STANDINGS_ERA[],MATCH(Table1[[#This Row],[COMBINED]],STANDINGS_ERA[COMBINED],0),COLUMN(STANDINGS_ERA[PLACE IN LEAGUE]))</f>
        <v>15</v>
      </c>
      <c r="J1104">
        <f>16-INDEX(STANDINGS_WHIP[],MATCH(Table1[[#This Row],[COMBINED]],STANDINGS_WHIP[COMBINED],0),COLUMN(STANDINGS_WHIP[PLACE IN LEAGUE]))</f>
        <v>11</v>
      </c>
      <c r="K1104">
        <f>16-INDEX(STANDINGS_W[],MATCH(Table1[[#This Row],[COMBINED]],STANDINGS_W[COMBINED],0),COLUMN(STANDINGS_W[PLACE IN LEAGUE]))</f>
        <v>12</v>
      </c>
      <c r="L1104">
        <f>16-INDEX(STANDINGS_K[],MATCH(Table1[[#This Row],[COMBINED]],STANDINGS_K[COMBINED],0),COLUMN(STANDINGS_K[PLACE IN LEAGUE]))</f>
        <v>5</v>
      </c>
      <c r="M1104">
        <f>16-INDEX(STANDINGS_SV[],MATCH(Table1[[#This Row],[COMBINED]],STANDINGS_SV[COMBINED],0),COLUMN(STANDINGS_SV[PLACE IN LEAGUE]))</f>
        <v>12</v>
      </c>
      <c r="N1104">
        <f>SUM(Table1[[#This Row],[BA]:[SV]])</f>
        <v>96</v>
      </c>
      <c r="O1104">
        <v>4</v>
      </c>
    </row>
    <row r="1105" spans="1:15" x14ac:dyDescent="0.25">
      <c r="A1105" t="s">
        <v>286</v>
      </c>
      <c r="B1105" t="s">
        <v>1392</v>
      </c>
      <c r="C1105" t="str">
        <f>Table1[[#This Row],[League]]&amp;Table1[[#This Row],[Team]]</f>
        <v>$150 Draft Champions Feb 12 1:00 pm Lg.3685Team Williams</v>
      </c>
      <c r="D1105">
        <f>16-INDEX(STANDINGS_BA[],MATCH(Table1[[#This Row],[COMBINED]],STANDINGS_BA[COMBINED],0),COLUMN(STANDINGS_BA[PLACE IN LEAGUE]))</f>
        <v>14</v>
      </c>
      <c r="E1105">
        <f>16-INDEX(STANDINGS_R[],MATCH(Table1[[#This Row],[COMBINED]],STANDINGS_R[COMBINED],0),COLUMN(STANDINGS_R[PLACE IN LEAGUE]))</f>
        <v>6</v>
      </c>
      <c r="F1105">
        <f>16-INDEX(STANDINGS_HR[],MATCH(Table1[[#This Row],[COMBINED]],STANDINGS_HR[COMBINED],0),COLUMN(STANDINGS_HR[PLACE IN LEAGUE]))</f>
        <v>9</v>
      </c>
      <c r="G1105">
        <f>16-INDEX(STANDINGS_RBI[],MATCH(Table1[[#This Row],[COMBINED]],STANDINGS_RBI[COMBINED],0),COLUMN(STANDINGS_RBI[PLACE IN LEAGUE]))</f>
        <v>4</v>
      </c>
      <c r="H1105">
        <f>16-INDEX(STANDINGS_SB[],MATCH(Table1[[#This Row],[COMBINED]],STANDINGS_SB[COMBINED],0),COLUMN(STANDINGS_SB[PLACE IN LEAGUE]))</f>
        <v>15</v>
      </c>
      <c r="I1105">
        <f>16-INDEX(STANDINGS_ERA[],MATCH(Table1[[#This Row],[COMBINED]],STANDINGS_ERA[COMBINED],0),COLUMN(STANDINGS_ERA[PLACE IN LEAGUE]))</f>
        <v>9</v>
      </c>
      <c r="J1105">
        <f>16-INDEX(STANDINGS_WHIP[],MATCH(Table1[[#This Row],[COMBINED]],STANDINGS_WHIP[COMBINED],0),COLUMN(STANDINGS_WHIP[PLACE IN LEAGUE]))</f>
        <v>8</v>
      </c>
      <c r="K1105">
        <f>16-INDEX(STANDINGS_W[],MATCH(Table1[[#This Row],[COMBINED]],STANDINGS_W[COMBINED],0),COLUMN(STANDINGS_W[PLACE IN LEAGUE]))</f>
        <v>7</v>
      </c>
      <c r="L1105">
        <f>16-INDEX(STANDINGS_K[],MATCH(Table1[[#This Row],[COMBINED]],STANDINGS_K[COMBINED],0),COLUMN(STANDINGS_K[PLACE IN LEAGUE]))</f>
        <v>10</v>
      </c>
      <c r="M1105">
        <f>16-INDEX(STANDINGS_SV[],MATCH(Table1[[#This Row],[COMBINED]],STANDINGS_SV[COMBINED],0),COLUMN(STANDINGS_SV[PLACE IN LEAGUE]))</f>
        <v>11</v>
      </c>
      <c r="N1105">
        <f>SUM(Table1[[#This Row],[BA]:[SV]])</f>
        <v>93</v>
      </c>
      <c r="O1105">
        <v>5</v>
      </c>
    </row>
    <row r="1106" spans="1:15" x14ac:dyDescent="0.25">
      <c r="A1106" t="s">
        <v>261</v>
      </c>
      <c r="B1106" t="s">
        <v>1392</v>
      </c>
      <c r="C1106" t="str">
        <f>Table1[[#This Row],[League]]&amp;Table1[[#This Row],[Team]]</f>
        <v>$150 Draft Champions Feb 12 1:00 pm Lg.3685Nuisance</v>
      </c>
      <c r="D1106">
        <f>16-INDEX(STANDINGS_BA[],MATCH(Table1[[#This Row],[COMBINED]],STANDINGS_BA[COMBINED],0),COLUMN(STANDINGS_BA[PLACE IN LEAGUE]))</f>
        <v>10</v>
      </c>
      <c r="E1106">
        <f>16-INDEX(STANDINGS_R[],MATCH(Table1[[#This Row],[COMBINED]],STANDINGS_R[COMBINED],0),COLUMN(STANDINGS_R[PLACE IN LEAGUE]))</f>
        <v>13</v>
      </c>
      <c r="F1106">
        <f>16-INDEX(STANDINGS_HR[],MATCH(Table1[[#This Row],[COMBINED]],STANDINGS_HR[COMBINED],0),COLUMN(STANDINGS_HR[PLACE IN LEAGUE]))</f>
        <v>15</v>
      </c>
      <c r="G1106">
        <f>16-INDEX(STANDINGS_RBI[],MATCH(Table1[[#This Row],[COMBINED]],STANDINGS_RBI[COMBINED],0),COLUMN(STANDINGS_RBI[PLACE IN LEAGUE]))</f>
        <v>15</v>
      </c>
      <c r="H1106">
        <f>16-INDEX(STANDINGS_SB[],MATCH(Table1[[#This Row],[COMBINED]],STANDINGS_SB[COMBINED],0),COLUMN(STANDINGS_SB[PLACE IN LEAGUE]))</f>
        <v>3</v>
      </c>
      <c r="I1106">
        <f>16-INDEX(STANDINGS_ERA[],MATCH(Table1[[#This Row],[COMBINED]],STANDINGS_ERA[COMBINED],0),COLUMN(STANDINGS_ERA[PLACE IN LEAGUE]))</f>
        <v>2</v>
      </c>
      <c r="J1106">
        <f>16-INDEX(STANDINGS_WHIP[],MATCH(Table1[[#This Row],[COMBINED]],STANDINGS_WHIP[COMBINED],0),COLUMN(STANDINGS_WHIP[PLACE IN LEAGUE]))</f>
        <v>4</v>
      </c>
      <c r="K1106">
        <f>16-INDEX(STANDINGS_W[],MATCH(Table1[[#This Row],[COMBINED]],STANDINGS_W[COMBINED],0),COLUMN(STANDINGS_W[PLACE IN LEAGUE]))</f>
        <v>10</v>
      </c>
      <c r="L1106">
        <f>16-INDEX(STANDINGS_K[],MATCH(Table1[[#This Row],[COMBINED]],STANDINGS_K[COMBINED],0),COLUMN(STANDINGS_K[PLACE IN LEAGUE]))</f>
        <v>8</v>
      </c>
      <c r="M1106">
        <f>16-INDEX(STANDINGS_SV[],MATCH(Table1[[#This Row],[COMBINED]],STANDINGS_SV[COMBINED],0),COLUMN(STANDINGS_SV[PLACE IN LEAGUE]))</f>
        <v>13</v>
      </c>
      <c r="N1106">
        <f>SUM(Table1[[#This Row],[BA]:[SV]])</f>
        <v>93</v>
      </c>
      <c r="O1106">
        <v>6</v>
      </c>
    </row>
    <row r="1107" spans="1:15" x14ac:dyDescent="0.25">
      <c r="A1107" t="s">
        <v>203</v>
      </c>
      <c r="B1107" t="s">
        <v>1392</v>
      </c>
      <c r="C1107" t="str">
        <f>Table1[[#This Row],[League]]&amp;Table1[[#This Row],[Team]]</f>
        <v>$150 Draft Champions Feb 12 1:00 pm Lg.3685Corleone 4</v>
      </c>
      <c r="D1107">
        <f>16-INDEX(STANDINGS_BA[],MATCH(Table1[[#This Row],[COMBINED]],STANDINGS_BA[COMBINED],0),COLUMN(STANDINGS_BA[PLACE IN LEAGUE]))</f>
        <v>8</v>
      </c>
      <c r="E1107">
        <f>16-INDEX(STANDINGS_R[],MATCH(Table1[[#This Row],[COMBINED]],STANDINGS_R[COMBINED],0),COLUMN(STANDINGS_R[PLACE IN LEAGUE]))</f>
        <v>10</v>
      </c>
      <c r="F1107">
        <f>16-INDEX(STANDINGS_HR[],MATCH(Table1[[#This Row],[COMBINED]],STANDINGS_HR[COMBINED],0),COLUMN(STANDINGS_HR[PLACE IN LEAGUE]))</f>
        <v>11</v>
      </c>
      <c r="G1107">
        <f>16-INDEX(STANDINGS_RBI[],MATCH(Table1[[#This Row],[COMBINED]],STANDINGS_RBI[COMBINED],0),COLUMN(STANDINGS_RBI[PLACE IN LEAGUE]))</f>
        <v>12</v>
      </c>
      <c r="H1107">
        <f>16-INDEX(STANDINGS_SB[],MATCH(Table1[[#This Row],[COMBINED]],STANDINGS_SB[COMBINED],0),COLUMN(STANDINGS_SB[PLACE IN LEAGUE]))</f>
        <v>8</v>
      </c>
      <c r="I1107">
        <f>16-INDEX(STANDINGS_ERA[],MATCH(Table1[[#This Row],[COMBINED]],STANDINGS_ERA[COMBINED],0),COLUMN(STANDINGS_ERA[PLACE IN LEAGUE]))</f>
        <v>6</v>
      </c>
      <c r="J1107">
        <f>16-INDEX(STANDINGS_WHIP[],MATCH(Table1[[#This Row],[COMBINED]],STANDINGS_WHIP[COMBINED],0),COLUMN(STANDINGS_WHIP[PLACE IN LEAGUE]))</f>
        <v>7</v>
      </c>
      <c r="K1107">
        <f>16-INDEX(STANDINGS_W[],MATCH(Table1[[#This Row],[COMBINED]],STANDINGS_W[COMBINED],0),COLUMN(STANDINGS_W[PLACE IN LEAGUE]))</f>
        <v>14</v>
      </c>
      <c r="L1107">
        <f>16-INDEX(STANDINGS_K[],MATCH(Table1[[#This Row],[COMBINED]],STANDINGS_K[COMBINED],0),COLUMN(STANDINGS_K[PLACE IN LEAGUE]))</f>
        <v>13</v>
      </c>
      <c r="M1107">
        <f>16-INDEX(STANDINGS_SV[],MATCH(Table1[[#This Row],[COMBINED]],STANDINGS_SV[COMBINED],0),COLUMN(STANDINGS_SV[PLACE IN LEAGUE]))</f>
        <v>1</v>
      </c>
      <c r="N1107">
        <f>SUM(Table1[[#This Row],[BA]:[SV]])</f>
        <v>90</v>
      </c>
      <c r="O1107">
        <v>7</v>
      </c>
    </row>
    <row r="1108" spans="1:15" x14ac:dyDescent="0.25">
      <c r="A1108" t="s">
        <v>1396</v>
      </c>
      <c r="B1108" t="s">
        <v>1392</v>
      </c>
      <c r="C1108" t="str">
        <f>Table1[[#This Row],[League]]&amp;Table1[[#This Row],[Team]]</f>
        <v>$150 Draft Champions Feb 12 1:00 pm Lg.3685Bottom Feeders</v>
      </c>
      <c r="D1108">
        <f>16-INDEX(STANDINGS_BA[],MATCH(Table1[[#This Row],[COMBINED]],STANDINGS_BA[COMBINED],0),COLUMN(STANDINGS_BA[PLACE IN LEAGUE]))</f>
        <v>9</v>
      </c>
      <c r="E1108">
        <f>16-INDEX(STANDINGS_R[],MATCH(Table1[[#This Row],[COMBINED]],STANDINGS_R[COMBINED],0),COLUMN(STANDINGS_R[PLACE IN LEAGUE]))</f>
        <v>3</v>
      </c>
      <c r="F1108">
        <f>16-INDEX(STANDINGS_HR[],MATCH(Table1[[#This Row],[COMBINED]],STANDINGS_HR[COMBINED],0),COLUMN(STANDINGS_HR[PLACE IN LEAGUE]))</f>
        <v>3</v>
      </c>
      <c r="G1108">
        <f>16-INDEX(STANDINGS_RBI[],MATCH(Table1[[#This Row],[COMBINED]],STANDINGS_RBI[COMBINED],0),COLUMN(STANDINGS_RBI[PLACE IN LEAGUE]))</f>
        <v>6</v>
      </c>
      <c r="H1108">
        <f>16-INDEX(STANDINGS_SB[],MATCH(Table1[[#This Row],[COMBINED]],STANDINGS_SB[COMBINED],0),COLUMN(STANDINGS_SB[PLACE IN LEAGUE]))</f>
        <v>14</v>
      </c>
      <c r="I1108">
        <f>16-INDEX(STANDINGS_ERA[],MATCH(Table1[[#This Row],[COMBINED]],STANDINGS_ERA[COMBINED],0),COLUMN(STANDINGS_ERA[PLACE IN LEAGUE]))</f>
        <v>11</v>
      </c>
      <c r="J1108">
        <f>16-INDEX(STANDINGS_WHIP[],MATCH(Table1[[#This Row],[COMBINED]],STANDINGS_WHIP[COMBINED],0),COLUMN(STANDINGS_WHIP[PLACE IN LEAGUE]))</f>
        <v>14</v>
      </c>
      <c r="K1108">
        <f>16-INDEX(STANDINGS_W[],MATCH(Table1[[#This Row],[COMBINED]],STANDINGS_W[COMBINED],0),COLUMN(STANDINGS_W[PLACE IN LEAGUE]))</f>
        <v>13</v>
      </c>
      <c r="L1108">
        <f>16-INDEX(STANDINGS_K[],MATCH(Table1[[#This Row],[COMBINED]],STANDINGS_K[COMBINED],0),COLUMN(STANDINGS_K[PLACE IN LEAGUE]))</f>
        <v>6</v>
      </c>
      <c r="M1108">
        <f>16-INDEX(STANDINGS_SV[],MATCH(Table1[[#This Row],[COMBINED]],STANDINGS_SV[COMBINED],0),COLUMN(STANDINGS_SV[PLACE IN LEAGUE]))</f>
        <v>3</v>
      </c>
      <c r="N1108">
        <f>SUM(Table1[[#This Row],[BA]:[SV]])</f>
        <v>82</v>
      </c>
      <c r="O1108">
        <v>8</v>
      </c>
    </row>
    <row r="1109" spans="1:15" x14ac:dyDescent="0.25">
      <c r="A1109" t="s">
        <v>1395</v>
      </c>
      <c r="B1109" t="s">
        <v>1392</v>
      </c>
      <c r="C1109" t="str">
        <f>Table1[[#This Row],[League]]&amp;Table1[[#This Row],[Team]]</f>
        <v>$150 Draft Champions Feb 12 1:00 pm Lg.3685Guiness Stout</v>
      </c>
      <c r="D1109">
        <f>16-INDEX(STANDINGS_BA[],MATCH(Table1[[#This Row],[COMBINED]],STANDINGS_BA[COMBINED],0),COLUMN(STANDINGS_BA[PLACE IN LEAGUE]))</f>
        <v>11</v>
      </c>
      <c r="E1109">
        <f>16-INDEX(STANDINGS_R[],MATCH(Table1[[#This Row],[COMBINED]],STANDINGS_R[COMBINED],0),COLUMN(STANDINGS_R[PLACE IN LEAGUE]))</f>
        <v>9</v>
      </c>
      <c r="F1109">
        <f>16-INDEX(STANDINGS_HR[],MATCH(Table1[[#This Row],[COMBINED]],STANDINGS_HR[COMBINED],0),COLUMN(STANDINGS_HR[PLACE IN LEAGUE]))</f>
        <v>12</v>
      </c>
      <c r="G1109">
        <f>16-INDEX(STANDINGS_RBI[],MATCH(Table1[[#This Row],[COMBINED]],STANDINGS_RBI[COMBINED],0),COLUMN(STANDINGS_RBI[PLACE IN LEAGUE]))</f>
        <v>13</v>
      </c>
      <c r="H1109">
        <f>16-INDEX(STANDINGS_SB[],MATCH(Table1[[#This Row],[COMBINED]],STANDINGS_SB[COMBINED],0),COLUMN(STANDINGS_SB[PLACE IN LEAGUE]))</f>
        <v>6</v>
      </c>
      <c r="I1109">
        <f>16-INDEX(STANDINGS_ERA[],MATCH(Table1[[#This Row],[COMBINED]],STANDINGS_ERA[COMBINED],0),COLUMN(STANDINGS_ERA[PLACE IN LEAGUE]))</f>
        <v>4</v>
      </c>
      <c r="J1109">
        <f>16-INDEX(STANDINGS_WHIP[],MATCH(Table1[[#This Row],[COMBINED]],STANDINGS_WHIP[COMBINED],0),COLUMN(STANDINGS_WHIP[PLACE IN LEAGUE]))</f>
        <v>3</v>
      </c>
      <c r="K1109">
        <f>16-INDEX(STANDINGS_W[],MATCH(Table1[[#This Row],[COMBINED]],STANDINGS_W[COMBINED],0),COLUMN(STANDINGS_W[PLACE IN LEAGUE]))</f>
        <v>4</v>
      </c>
      <c r="L1109">
        <f>16-INDEX(STANDINGS_K[],MATCH(Table1[[#This Row],[COMBINED]],STANDINGS_K[COMBINED],0),COLUMN(STANDINGS_K[PLACE IN LEAGUE]))</f>
        <v>11</v>
      </c>
      <c r="M1109">
        <f>16-INDEX(STANDINGS_SV[],MATCH(Table1[[#This Row],[COMBINED]],STANDINGS_SV[COMBINED],0),COLUMN(STANDINGS_SV[PLACE IN LEAGUE]))</f>
        <v>4</v>
      </c>
      <c r="N1109">
        <f>SUM(Table1[[#This Row],[BA]:[SV]])</f>
        <v>77</v>
      </c>
      <c r="O1109">
        <v>9</v>
      </c>
    </row>
    <row r="1110" spans="1:15" x14ac:dyDescent="0.25">
      <c r="A1110" t="s">
        <v>150</v>
      </c>
      <c r="B1110" t="s">
        <v>1392</v>
      </c>
      <c r="C1110" t="str">
        <f>Table1[[#This Row],[League]]&amp;Table1[[#This Row],[Team]]</f>
        <v>$150 Draft Champions Feb 12 1:00 pm Lg.3685Amazins</v>
      </c>
      <c r="D1110">
        <f>16-INDEX(STANDINGS_BA[],MATCH(Table1[[#This Row],[COMBINED]],STANDINGS_BA[COMBINED],0),COLUMN(STANDINGS_BA[PLACE IN LEAGUE]))</f>
        <v>7</v>
      </c>
      <c r="E1110">
        <f>16-INDEX(STANDINGS_R[],MATCH(Table1[[#This Row],[COMBINED]],STANDINGS_R[COMBINED],0),COLUMN(STANDINGS_R[PLACE IN LEAGUE]))</f>
        <v>14</v>
      </c>
      <c r="F1110">
        <f>16-INDEX(STANDINGS_HR[],MATCH(Table1[[#This Row],[COMBINED]],STANDINGS_HR[COMBINED],0),COLUMN(STANDINGS_HR[PLACE IN LEAGUE]))</f>
        <v>4</v>
      </c>
      <c r="G1110">
        <f>16-INDEX(STANDINGS_RBI[],MATCH(Table1[[#This Row],[COMBINED]],STANDINGS_RBI[COMBINED],0),COLUMN(STANDINGS_RBI[PLACE IN LEAGUE]))</f>
        <v>9</v>
      </c>
      <c r="H1110">
        <f>16-INDEX(STANDINGS_SB[],MATCH(Table1[[#This Row],[COMBINED]],STANDINGS_SB[COMBINED],0),COLUMN(STANDINGS_SB[PLACE IN LEAGUE]))</f>
        <v>9</v>
      </c>
      <c r="I1110">
        <f>16-INDEX(STANDINGS_ERA[],MATCH(Table1[[#This Row],[COMBINED]],STANDINGS_ERA[COMBINED],0),COLUMN(STANDINGS_ERA[PLACE IN LEAGUE]))</f>
        <v>3</v>
      </c>
      <c r="J1110">
        <f>16-INDEX(STANDINGS_WHIP[],MATCH(Table1[[#This Row],[COMBINED]],STANDINGS_WHIP[COMBINED],0),COLUMN(STANDINGS_WHIP[PLACE IN LEAGUE]))</f>
        <v>1</v>
      </c>
      <c r="K1110">
        <f>16-INDEX(STANDINGS_W[],MATCH(Table1[[#This Row],[COMBINED]],STANDINGS_W[COMBINED],0),COLUMN(STANDINGS_W[PLACE IN LEAGUE]))</f>
        <v>6</v>
      </c>
      <c r="L1110">
        <f>16-INDEX(STANDINGS_K[],MATCH(Table1[[#This Row],[COMBINED]],STANDINGS_K[COMBINED],0),COLUMN(STANDINGS_K[PLACE IN LEAGUE]))</f>
        <v>4</v>
      </c>
      <c r="M1110">
        <f>16-INDEX(STANDINGS_SV[],MATCH(Table1[[#This Row],[COMBINED]],STANDINGS_SV[COMBINED],0),COLUMN(STANDINGS_SV[PLACE IN LEAGUE]))</f>
        <v>15</v>
      </c>
      <c r="N1110">
        <f>SUM(Table1[[#This Row],[BA]:[SV]])</f>
        <v>72</v>
      </c>
      <c r="O1110">
        <v>10</v>
      </c>
    </row>
    <row r="1111" spans="1:15" x14ac:dyDescent="0.25">
      <c r="A1111" t="s">
        <v>470</v>
      </c>
      <c r="B1111" t="s">
        <v>1392</v>
      </c>
      <c r="C1111" t="str">
        <f>Table1[[#This Row],[League]]&amp;Table1[[#This Row],[Team]]</f>
        <v>$150 Draft Champions Feb 12 1:00 pm Lg.3685Brickdust</v>
      </c>
      <c r="D1111">
        <f>16-INDEX(STANDINGS_BA[],MATCH(Table1[[#This Row],[COMBINED]],STANDINGS_BA[COMBINED],0),COLUMN(STANDINGS_BA[PLACE IN LEAGUE]))</f>
        <v>1</v>
      </c>
      <c r="E1111">
        <f>16-INDEX(STANDINGS_R[],MATCH(Table1[[#This Row],[COMBINED]],STANDINGS_R[COMBINED],0),COLUMN(STANDINGS_R[PLACE IN LEAGUE]))</f>
        <v>8</v>
      </c>
      <c r="F1111">
        <f>16-INDEX(STANDINGS_HR[],MATCH(Table1[[#This Row],[COMBINED]],STANDINGS_HR[COMBINED],0),COLUMN(STANDINGS_HR[PLACE IN LEAGUE]))</f>
        <v>13</v>
      </c>
      <c r="G1111">
        <f>16-INDEX(STANDINGS_RBI[],MATCH(Table1[[#This Row],[COMBINED]],STANDINGS_RBI[COMBINED],0),COLUMN(STANDINGS_RBI[PLACE IN LEAGUE]))</f>
        <v>11</v>
      </c>
      <c r="H1111">
        <f>16-INDEX(STANDINGS_SB[],MATCH(Table1[[#This Row],[COMBINED]],STANDINGS_SB[COMBINED],0),COLUMN(STANDINGS_SB[PLACE IN LEAGUE]))</f>
        <v>7</v>
      </c>
      <c r="I1111">
        <f>16-INDEX(STANDINGS_ERA[],MATCH(Table1[[#This Row],[COMBINED]],STANDINGS_ERA[COMBINED],0),COLUMN(STANDINGS_ERA[PLACE IN LEAGUE]))</f>
        <v>7</v>
      </c>
      <c r="J1111">
        <f>16-INDEX(STANDINGS_WHIP[],MATCH(Table1[[#This Row],[COMBINED]],STANDINGS_WHIP[COMBINED],0),COLUMN(STANDINGS_WHIP[PLACE IN LEAGUE]))</f>
        <v>2</v>
      </c>
      <c r="K1111">
        <f>16-INDEX(STANDINGS_W[],MATCH(Table1[[#This Row],[COMBINED]],STANDINGS_W[COMBINED],0),COLUMN(STANDINGS_W[PLACE IN LEAGUE]))</f>
        <v>2</v>
      </c>
      <c r="L1111">
        <f>16-INDEX(STANDINGS_K[],MATCH(Table1[[#This Row],[COMBINED]],STANDINGS_K[COMBINED],0),COLUMN(STANDINGS_K[PLACE IN LEAGUE]))</f>
        <v>2</v>
      </c>
      <c r="M1111">
        <f>16-INDEX(STANDINGS_SV[],MATCH(Table1[[#This Row],[COMBINED]],STANDINGS_SV[COMBINED],0),COLUMN(STANDINGS_SV[PLACE IN LEAGUE]))</f>
        <v>8</v>
      </c>
      <c r="N1111">
        <f>SUM(Table1[[#This Row],[BA]:[SV]])</f>
        <v>61</v>
      </c>
      <c r="O1111">
        <v>11</v>
      </c>
    </row>
    <row r="1112" spans="1:15" x14ac:dyDescent="0.25">
      <c r="A1112" t="s">
        <v>1397</v>
      </c>
      <c r="B1112" t="s">
        <v>1392</v>
      </c>
      <c r="C1112" t="str">
        <f>Table1[[#This Row],[League]]&amp;Table1[[#This Row],[Team]]</f>
        <v>$150 Draft Champions Feb 12 1:00 pm Lg.3685El Scorchos</v>
      </c>
      <c r="D1112">
        <f>16-INDEX(STANDINGS_BA[],MATCH(Table1[[#This Row],[COMBINED]],STANDINGS_BA[COMBINED],0),COLUMN(STANDINGS_BA[PLACE IN LEAGUE]))</f>
        <v>4</v>
      </c>
      <c r="E1112">
        <f>16-INDEX(STANDINGS_R[],MATCH(Table1[[#This Row],[COMBINED]],STANDINGS_R[COMBINED],0),COLUMN(STANDINGS_R[PLACE IN LEAGUE]))</f>
        <v>1</v>
      </c>
      <c r="F1112">
        <f>16-INDEX(STANDINGS_HR[],MATCH(Table1[[#This Row],[COMBINED]],STANDINGS_HR[COMBINED],0),COLUMN(STANDINGS_HR[PLACE IN LEAGUE]))</f>
        <v>1</v>
      </c>
      <c r="G1112">
        <f>16-INDEX(STANDINGS_RBI[],MATCH(Table1[[#This Row],[COMBINED]],STANDINGS_RBI[COMBINED],0),COLUMN(STANDINGS_RBI[PLACE IN LEAGUE]))</f>
        <v>1</v>
      </c>
      <c r="H1112">
        <f>16-INDEX(STANDINGS_SB[],MATCH(Table1[[#This Row],[COMBINED]],STANDINGS_SB[COMBINED],0),COLUMN(STANDINGS_SB[PLACE IN LEAGUE]))</f>
        <v>1</v>
      </c>
      <c r="I1112">
        <f>16-INDEX(STANDINGS_ERA[],MATCH(Table1[[#This Row],[COMBINED]],STANDINGS_ERA[COMBINED],0),COLUMN(STANDINGS_ERA[PLACE IN LEAGUE]))</f>
        <v>8</v>
      </c>
      <c r="J1112">
        <f>16-INDEX(STANDINGS_WHIP[],MATCH(Table1[[#This Row],[COMBINED]],STANDINGS_WHIP[COMBINED],0),COLUMN(STANDINGS_WHIP[PLACE IN LEAGUE]))</f>
        <v>12</v>
      </c>
      <c r="K1112">
        <f>16-INDEX(STANDINGS_W[],MATCH(Table1[[#This Row],[COMBINED]],STANDINGS_W[COMBINED],0),COLUMN(STANDINGS_W[PLACE IN LEAGUE]))</f>
        <v>8</v>
      </c>
      <c r="L1112">
        <f>16-INDEX(STANDINGS_K[],MATCH(Table1[[#This Row],[COMBINED]],STANDINGS_K[COMBINED],0),COLUMN(STANDINGS_K[PLACE IN LEAGUE]))</f>
        <v>14</v>
      </c>
      <c r="M1112">
        <f>16-INDEX(STANDINGS_SV[],MATCH(Table1[[#This Row],[COMBINED]],STANDINGS_SV[COMBINED],0),COLUMN(STANDINGS_SV[PLACE IN LEAGUE]))</f>
        <v>7</v>
      </c>
      <c r="N1112">
        <f>SUM(Table1[[#This Row],[BA]:[SV]])</f>
        <v>57</v>
      </c>
      <c r="O1112">
        <v>12</v>
      </c>
    </row>
    <row r="1113" spans="1:15" x14ac:dyDescent="0.25">
      <c r="A1113" t="s">
        <v>104</v>
      </c>
      <c r="B1113" t="s">
        <v>1392</v>
      </c>
      <c r="C1113" t="str">
        <f>Table1[[#This Row],[League]]&amp;Table1[[#This Row],[Team]]</f>
        <v>$150 Draft Champions Feb 12 1:00 pm Lg.3685Team Pawlowski</v>
      </c>
      <c r="D1113">
        <f>16-INDEX(STANDINGS_BA[],MATCH(Table1[[#This Row],[COMBINED]],STANDINGS_BA[COMBINED],0),COLUMN(STANDINGS_BA[PLACE IN LEAGUE]))</f>
        <v>2</v>
      </c>
      <c r="E1113">
        <f>16-INDEX(STANDINGS_R[],MATCH(Table1[[#This Row],[COMBINED]],STANDINGS_R[COMBINED],0),COLUMN(STANDINGS_R[PLACE IN LEAGUE]))</f>
        <v>4</v>
      </c>
      <c r="F1113">
        <f>16-INDEX(STANDINGS_HR[],MATCH(Table1[[#This Row],[COMBINED]],STANDINGS_HR[COMBINED],0),COLUMN(STANDINGS_HR[PLACE IN LEAGUE]))</f>
        <v>8</v>
      </c>
      <c r="G1113">
        <f>16-INDEX(STANDINGS_RBI[],MATCH(Table1[[#This Row],[COMBINED]],STANDINGS_RBI[COMBINED],0),COLUMN(STANDINGS_RBI[PLACE IN LEAGUE]))</f>
        <v>2</v>
      </c>
      <c r="H1113">
        <f>16-INDEX(STANDINGS_SB[],MATCH(Table1[[#This Row],[COMBINED]],STANDINGS_SB[COMBINED],0),COLUMN(STANDINGS_SB[PLACE IN LEAGUE]))</f>
        <v>5</v>
      </c>
      <c r="I1113">
        <f>16-INDEX(STANDINGS_ERA[],MATCH(Table1[[#This Row],[COMBINED]],STANDINGS_ERA[COMBINED],0),COLUMN(STANDINGS_ERA[PLACE IN LEAGUE]))</f>
        <v>10</v>
      </c>
      <c r="J1113">
        <f>16-INDEX(STANDINGS_WHIP[],MATCH(Table1[[#This Row],[COMBINED]],STANDINGS_WHIP[COMBINED],0),COLUMN(STANDINGS_WHIP[PLACE IN LEAGUE]))</f>
        <v>9</v>
      </c>
      <c r="K1113">
        <f>16-INDEX(STANDINGS_W[],MATCH(Table1[[#This Row],[COMBINED]],STANDINGS_W[COMBINED],0),COLUMN(STANDINGS_W[PLACE IN LEAGUE]))</f>
        <v>3</v>
      </c>
      <c r="L1113">
        <f>16-INDEX(STANDINGS_K[],MATCH(Table1[[#This Row],[COMBINED]],STANDINGS_K[COMBINED],0),COLUMN(STANDINGS_K[PLACE IN LEAGUE]))</f>
        <v>3</v>
      </c>
      <c r="M1113">
        <f>16-INDEX(STANDINGS_SV[],MATCH(Table1[[#This Row],[COMBINED]],STANDINGS_SV[COMBINED],0),COLUMN(STANDINGS_SV[PLACE IN LEAGUE]))</f>
        <v>5</v>
      </c>
      <c r="N1113">
        <f>SUM(Table1[[#This Row],[BA]:[SV]])</f>
        <v>51</v>
      </c>
      <c r="O1113">
        <v>13</v>
      </c>
    </row>
    <row r="1114" spans="1:15" x14ac:dyDescent="0.25">
      <c r="A1114" t="s">
        <v>25</v>
      </c>
      <c r="B1114" t="s">
        <v>1392</v>
      </c>
      <c r="C1114" t="str">
        <f>Table1[[#This Row],[League]]&amp;Table1[[#This Row],[Team]]</f>
        <v>$150 Draft Champions Feb 12 1:00 pm Lg.3685billyhaze</v>
      </c>
      <c r="D1114">
        <f>16-INDEX(STANDINGS_BA[],MATCH(Table1[[#This Row],[COMBINED]],STANDINGS_BA[COMBINED],0),COLUMN(STANDINGS_BA[PLACE IN LEAGUE]))</f>
        <v>3</v>
      </c>
      <c r="E1114">
        <f>16-INDEX(STANDINGS_R[],MATCH(Table1[[#This Row],[COMBINED]],STANDINGS_R[COMBINED],0),COLUMN(STANDINGS_R[PLACE IN LEAGUE]))</f>
        <v>2</v>
      </c>
      <c r="F1114">
        <f>16-INDEX(STANDINGS_HR[],MATCH(Table1[[#This Row],[COMBINED]],STANDINGS_HR[COMBINED],0),COLUMN(STANDINGS_HR[PLACE IN LEAGUE]))</f>
        <v>7</v>
      </c>
      <c r="G1114">
        <f>16-INDEX(STANDINGS_RBI[],MATCH(Table1[[#This Row],[COMBINED]],STANDINGS_RBI[COMBINED],0),COLUMN(STANDINGS_RBI[PLACE IN LEAGUE]))</f>
        <v>3</v>
      </c>
      <c r="H1114">
        <f>16-INDEX(STANDINGS_SB[],MATCH(Table1[[#This Row],[COMBINED]],STANDINGS_SB[COMBINED],0),COLUMN(STANDINGS_SB[PLACE IN LEAGUE]))</f>
        <v>2</v>
      </c>
      <c r="I1114">
        <f>16-INDEX(STANDINGS_ERA[],MATCH(Table1[[#This Row],[COMBINED]],STANDINGS_ERA[COMBINED],0),COLUMN(STANDINGS_ERA[PLACE IN LEAGUE]))</f>
        <v>5</v>
      </c>
      <c r="J1114">
        <f>16-INDEX(STANDINGS_WHIP[],MATCH(Table1[[#This Row],[COMBINED]],STANDINGS_WHIP[COMBINED],0),COLUMN(STANDINGS_WHIP[PLACE IN LEAGUE]))</f>
        <v>5</v>
      </c>
      <c r="K1114">
        <f>16-INDEX(STANDINGS_W[],MATCH(Table1[[#This Row],[COMBINED]],STANDINGS_W[COMBINED],0),COLUMN(STANDINGS_W[PLACE IN LEAGUE]))</f>
        <v>5</v>
      </c>
      <c r="L1114">
        <f>16-INDEX(STANDINGS_K[],MATCH(Table1[[#This Row],[COMBINED]],STANDINGS_K[COMBINED],0),COLUMN(STANDINGS_K[PLACE IN LEAGUE]))</f>
        <v>7</v>
      </c>
      <c r="M1114">
        <f>16-INDEX(STANDINGS_SV[],MATCH(Table1[[#This Row],[COMBINED]],STANDINGS_SV[COMBINED],0),COLUMN(STANDINGS_SV[PLACE IN LEAGUE]))</f>
        <v>2</v>
      </c>
      <c r="N1114">
        <f>SUM(Table1[[#This Row],[BA]:[SV]])</f>
        <v>41</v>
      </c>
      <c r="O1114">
        <v>14</v>
      </c>
    </row>
    <row r="1115" spans="1:15" x14ac:dyDescent="0.25">
      <c r="A1115" t="s">
        <v>128</v>
      </c>
      <c r="B1115" t="s">
        <v>1392</v>
      </c>
      <c r="C1115" t="str">
        <f>Table1[[#This Row],[League]]&amp;Table1[[#This Row],[Team]]</f>
        <v>$150 Draft Champions Feb 12 1:00 pm Lg.3685Team Boelkens</v>
      </c>
      <c r="D1115">
        <f>16-INDEX(STANDINGS_BA[],MATCH(Table1[[#This Row],[COMBINED]],STANDINGS_BA[COMBINED],0),COLUMN(STANDINGS_BA[PLACE IN LEAGUE]))</f>
        <v>5</v>
      </c>
      <c r="E1115">
        <f>16-INDEX(STANDINGS_R[],MATCH(Table1[[#This Row],[COMBINED]],STANDINGS_R[COMBINED],0),COLUMN(STANDINGS_R[PLACE IN LEAGUE]))</f>
        <v>5</v>
      </c>
      <c r="F1115">
        <f>16-INDEX(STANDINGS_HR[],MATCH(Table1[[#This Row],[COMBINED]],STANDINGS_HR[COMBINED],0),COLUMN(STANDINGS_HR[PLACE IN LEAGUE]))</f>
        <v>2</v>
      </c>
      <c r="G1115">
        <f>16-INDEX(STANDINGS_RBI[],MATCH(Table1[[#This Row],[COMBINED]],STANDINGS_RBI[COMBINED],0),COLUMN(STANDINGS_RBI[PLACE IN LEAGUE]))</f>
        <v>5</v>
      </c>
      <c r="H1115">
        <f>16-INDEX(STANDINGS_SB[],MATCH(Table1[[#This Row],[COMBINED]],STANDINGS_SB[COMBINED],0),COLUMN(STANDINGS_SB[PLACE IN LEAGUE]))</f>
        <v>4</v>
      </c>
      <c r="I1115">
        <f>16-INDEX(STANDINGS_ERA[],MATCH(Table1[[#This Row],[COMBINED]],STANDINGS_ERA[COMBINED],0),COLUMN(STANDINGS_ERA[PLACE IN LEAGUE]))</f>
        <v>1</v>
      </c>
      <c r="J1115">
        <f>16-INDEX(STANDINGS_WHIP[],MATCH(Table1[[#This Row],[COMBINED]],STANDINGS_WHIP[COMBINED],0),COLUMN(STANDINGS_WHIP[PLACE IN LEAGUE]))</f>
        <v>6</v>
      </c>
      <c r="K1115">
        <f>16-INDEX(STANDINGS_W[],MATCH(Table1[[#This Row],[COMBINED]],STANDINGS_W[COMBINED],0),COLUMN(STANDINGS_W[PLACE IN LEAGUE]))</f>
        <v>1</v>
      </c>
      <c r="L1115">
        <f>16-INDEX(STANDINGS_K[],MATCH(Table1[[#This Row],[COMBINED]],STANDINGS_K[COMBINED],0),COLUMN(STANDINGS_K[PLACE IN LEAGUE]))</f>
        <v>1</v>
      </c>
      <c r="M1115">
        <f>16-INDEX(STANDINGS_SV[],MATCH(Table1[[#This Row],[COMBINED]],STANDINGS_SV[COMBINED],0),COLUMN(STANDINGS_SV[PLACE IN LEAGUE]))</f>
        <v>10</v>
      </c>
      <c r="N1115">
        <f>SUM(Table1[[#This Row],[BA]:[SV]])</f>
        <v>40</v>
      </c>
      <c r="O1115">
        <v>15</v>
      </c>
    </row>
    <row r="1116" spans="1:15" x14ac:dyDescent="0.25">
      <c r="A1116" t="s">
        <v>1405</v>
      </c>
      <c r="B1116" t="s">
        <v>1399</v>
      </c>
      <c r="C1116" t="str">
        <f>Table1[[#This Row],[League]]&amp;Table1[[#This Row],[Team]]</f>
        <v>$150 Draft Champions Feb 12 1:00 pm Lg.3688Peculiar People</v>
      </c>
      <c r="D1116">
        <f>16-INDEX(STANDINGS_BA[],MATCH(Table1[[#This Row],[COMBINED]],STANDINGS_BA[COMBINED],0),COLUMN(STANDINGS_BA[PLACE IN LEAGUE]))</f>
        <v>5</v>
      </c>
      <c r="E1116">
        <f>16-INDEX(STANDINGS_R[],MATCH(Table1[[#This Row],[COMBINED]],STANDINGS_R[COMBINED],0),COLUMN(STANDINGS_R[PLACE IN LEAGUE]))</f>
        <v>14</v>
      </c>
      <c r="F1116">
        <f>16-INDEX(STANDINGS_HR[],MATCH(Table1[[#This Row],[COMBINED]],STANDINGS_HR[COMBINED],0),COLUMN(STANDINGS_HR[PLACE IN LEAGUE]))</f>
        <v>14</v>
      </c>
      <c r="G1116">
        <f>16-INDEX(STANDINGS_RBI[],MATCH(Table1[[#This Row],[COMBINED]],STANDINGS_RBI[COMBINED],0),COLUMN(STANDINGS_RBI[PLACE IN LEAGUE]))</f>
        <v>14</v>
      </c>
      <c r="H1116">
        <f>16-INDEX(STANDINGS_SB[],MATCH(Table1[[#This Row],[COMBINED]],STANDINGS_SB[COMBINED],0),COLUMN(STANDINGS_SB[PLACE IN LEAGUE]))</f>
        <v>14</v>
      </c>
      <c r="I1116">
        <f>16-INDEX(STANDINGS_ERA[],MATCH(Table1[[#This Row],[COMBINED]],STANDINGS_ERA[COMBINED],0),COLUMN(STANDINGS_ERA[PLACE IN LEAGUE]))</f>
        <v>12</v>
      </c>
      <c r="J1116">
        <f>16-INDEX(STANDINGS_WHIP[],MATCH(Table1[[#This Row],[COMBINED]],STANDINGS_WHIP[COMBINED],0),COLUMN(STANDINGS_WHIP[PLACE IN LEAGUE]))</f>
        <v>11</v>
      </c>
      <c r="K1116">
        <f>16-INDEX(STANDINGS_W[],MATCH(Table1[[#This Row],[COMBINED]],STANDINGS_W[COMBINED],0),COLUMN(STANDINGS_W[PLACE IN LEAGUE]))</f>
        <v>9</v>
      </c>
      <c r="L1116">
        <f>16-INDEX(STANDINGS_K[],MATCH(Table1[[#This Row],[COMBINED]],STANDINGS_K[COMBINED],0),COLUMN(STANDINGS_K[PLACE IN LEAGUE]))</f>
        <v>9</v>
      </c>
      <c r="M1116">
        <f>16-INDEX(STANDINGS_SV[],MATCH(Table1[[#This Row],[COMBINED]],STANDINGS_SV[COMBINED],0),COLUMN(STANDINGS_SV[PLACE IN LEAGUE]))</f>
        <v>15</v>
      </c>
      <c r="N1116">
        <f>SUM(Table1[[#This Row],[BA]:[SV]])</f>
        <v>117</v>
      </c>
      <c r="O1116">
        <v>1</v>
      </c>
    </row>
    <row r="1117" spans="1:15" x14ac:dyDescent="0.25">
      <c r="A1117" t="s">
        <v>1398</v>
      </c>
      <c r="B1117" t="s">
        <v>1399</v>
      </c>
      <c r="C1117" t="str">
        <f>Table1[[#This Row],[League]]&amp;Table1[[#This Row],[Team]]</f>
        <v>$150 Draft Champions Feb 12 1:00 pm Lg.3688the Bunt Sharts!</v>
      </c>
      <c r="D1117">
        <f>16-INDEX(STANDINGS_BA[],MATCH(Table1[[#This Row],[COMBINED]],STANDINGS_BA[COMBINED],0),COLUMN(STANDINGS_BA[PLACE IN LEAGUE]))</f>
        <v>15</v>
      </c>
      <c r="E1117">
        <f>16-INDEX(STANDINGS_R[],MATCH(Table1[[#This Row],[COMBINED]],STANDINGS_R[COMBINED],0),COLUMN(STANDINGS_R[PLACE IN LEAGUE]))</f>
        <v>15</v>
      </c>
      <c r="F1117">
        <f>16-INDEX(STANDINGS_HR[],MATCH(Table1[[#This Row],[COMBINED]],STANDINGS_HR[COMBINED],0),COLUMN(STANDINGS_HR[PLACE IN LEAGUE]))</f>
        <v>15</v>
      </c>
      <c r="G1117">
        <f>16-INDEX(STANDINGS_RBI[],MATCH(Table1[[#This Row],[COMBINED]],STANDINGS_RBI[COMBINED],0),COLUMN(STANDINGS_RBI[PLACE IN LEAGUE]))</f>
        <v>15</v>
      </c>
      <c r="H1117">
        <f>16-INDEX(STANDINGS_SB[],MATCH(Table1[[#This Row],[COMBINED]],STANDINGS_SB[COMBINED],0),COLUMN(STANDINGS_SB[PLACE IN LEAGUE]))</f>
        <v>12</v>
      </c>
      <c r="I1117">
        <f>16-INDEX(STANDINGS_ERA[],MATCH(Table1[[#This Row],[COMBINED]],STANDINGS_ERA[COMBINED],0),COLUMN(STANDINGS_ERA[PLACE IN LEAGUE]))</f>
        <v>1</v>
      </c>
      <c r="J1117">
        <f>16-INDEX(STANDINGS_WHIP[],MATCH(Table1[[#This Row],[COMBINED]],STANDINGS_WHIP[COMBINED],0),COLUMN(STANDINGS_WHIP[PLACE IN LEAGUE]))</f>
        <v>3</v>
      </c>
      <c r="K1117">
        <f>16-INDEX(STANDINGS_W[],MATCH(Table1[[#This Row],[COMBINED]],STANDINGS_W[COMBINED],0),COLUMN(STANDINGS_W[PLACE IN LEAGUE]))</f>
        <v>10</v>
      </c>
      <c r="L1117">
        <f>16-INDEX(STANDINGS_K[],MATCH(Table1[[#This Row],[COMBINED]],STANDINGS_K[COMBINED],0),COLUMN(STANDINGS_K[PLACE IN LEAGUE]))</f>
        <v>10</v>
      </c>
      <c r="M1117">
        <f>16-INDEX(STANDINGS_SV[],MATCH(Table1[[#This Row],[COMBINED]],STANDINGS_SV[COMBINED],0),COLUMN(STANDINGS_SV[PLACE IN LEAGUE]))</f>
        <v>8</v>
      </c>
      <c r="N1117">
        <f>SUM(Table1[[#This Row],[BA]:[SV]])</f>
        <v>104</v>
      </c>
      <c r="O1117">
        <v>2</v>
      </c>
    </row>
    <row r="1118" spans="1:15" x14ac:dyDescent="0.25">
      <c r="A1118" t="s">
        <v>1403</v>
      </c>
      <c r="B1118" t="s">
        <v>1399</v>
      </c>
      <c r="C1118" t="str">
        <f>Table1[[#This Row],[League]]&amp;Table1[[#This Row],[Team]]</f>
        <v>$150 Draft Champions Feb 12 1:00 pm Lg.3688Da Bums</v>
      </c>
      <c r="D1118">
        <f>16-INDEX(STANDINGS_BA[],MATCH(Table1[[#This Row],[COMBINED]],STANDINGS_BA[COMBINED],0),COLUMN(STANDINGS_BA[PLACE IN LEAGUE]))</f>
        <v>10</v>
      </c>
      <c r="E1118">
        <f>16-INDEX(STANDINGS_R[],MATCH(Table1[[#This Row],[COMBINED]],STANDINGS_R[COMBINED],0),COLUMN(STANDINGS_R[PLACE IN LEAGUE]))</f>
        <v>7</v>
      </c>
      <c r="F1118">
        <f>16-INDEX(STANDINGS_HR[],MATCH(Table1[[#This Row],[COMBINED]],STANDINGS_HR[COMBINED],0),COLUMN(STANDINGS_HR[PLACE IN LEAGUE]))</f>
        <v>9</v>
      </c>
      <c r="G1118">
        <f>16-INDEX(STANDINGS_RBI[],MATCH(Table1[[#This Row],[COMBINED]],STANDINGS_RBI[COMBINED],0),COLUMN(STANDINGS_RBI[PLACE IN LEAGUE]))</f>
        <v>13</v>
      </c>
      <c r="H1118">
        <f>16-INDEX(STANDINGS_SB[],MATCH(Table1[[#This Row],[COMBINED]],STANDINGS_SB[COMBINED],0),COLUMN(STANDINGS_SB[PLACE IN LEAGUE]))</f>
        <v>15</v>
      </c>
      <c r="I1118">
        <f>16-INDEX(STANDINGS_ERA[],MATCH(Table1[[#This Row],[COMBINED]],STANDINGS_ERA[COMBINED],0),COLUMN(STANDINGS_ERA[PLACE IN LEAGUE]))</f>
        <v>8</v>
      </c>
      <c r="J1118">
        <f>16-INDEX(STANDINGS_WHIP[],MATCH(Table1[[#This Row],[COMBINED]],STANDINGS_WHIP[COMBINED],0),COLUMN(STANDINGS_WHIP[PLACE IN LEAGUE]))</f>
        <v>9</v>
      </c>
      <c r="K1118">
        <f>16-INDEX(STANDINGS_W[],MATCH(Table1[[#This Row],[COMBINED]],STANDINGS_W[COMBINED],0),COLUMN(STANDINGS_W[PLACE IN LEAGUE]))</f>
        <v>11</v>
      </c>
      <c r="L1118">
        <f>16-INDEX(STANDINGS_K[],MATCH(Table1[[#This Row],[COMBINED]],STANDINGS_K[COMBINED],0),COLUMN(STANDINGS_K[PLACE IN LEAGUE]))</f>
        <v>15</v>
      </c>
      <c r="M1118">
        <f>16-INDEX(STANDINGS_SV[],MATCH(Table1[[#This Row],[COMBINED]],STANDINGS_SV[COMBINED],0),COLUMN(STANDINGS_SV[PLACE IN LEAGUE]))</f>
        <v>1</v>
      </c>
      <c r="N1118">
        <f>SUM(Table1[[#This Row],[BA]:[SV]])</f>
        <v>98</v>
      </c>
      <c r="O1118">
        <v>3</v>
      </c>
    </row>
    <row r="1119" spans="1:15" x14ac:dyDescent="0.25">
      <c r="A1119" t="s">
        <v>1400</v>
      </c>
      <c r="B1119" t="s">
        <v>1399</v>
      </c>
      <c r="C1119" t="str">
        <f>Table1[[#This Row],[League]]&amp;Table1[[#This Row],[Team]]</f>
        <v>$150 Draft Champions Feb 12 1:00 pm Lg.3688Maddon Gnomes 3</v>
      </c>
      <c r="D1119">
        <f>16-INDEX(STANDINGS_BA[],MATCH(Table1[[#This Row],[COMBINED]],STANDINGS_BA[COMBINED],0),COLUMN(STANDINGS_BA[PLACE IN LEAGUE]))</f>
        <v>14</v>
      </c>
      <c r="E1119">
        <f>16-INDEX(STANDINGS_R[],MATCH(Table1[[#This Row],[COMBINED]],STANDINGS_R[COMBINED],0),COLUMN(STANDINGS_R[PLACE IN LEAGUE]))</f>
        <v>4</v>
      </c>
      <c r="F1119">
        <f>16-INDEX(STANDINGS_HR[],MATCH(Table1[[#This Row],[COMBINED]],STANDINGS_HR[COMBINED],0),COLUMN(STANDINGS_HR[PLACE IN LEAGUE]))</f>
        <v>2</v>
      </c>
      <c r="G1119">
        <f>16-INDEX(STANDINGS_RBI[],MATCH(Table1[[#This Row],[COMBINED]],STANDINGS_RBI[COMBINED],0),COLUMN(STANDINGS_RBI[PLACE IN LEAGUE]))</f>
        <v>7</v>
      </c>
      <c r="H1119">
        <f>16-INDEX(STANDINGS_SB[],MATCH(Table1[[#This Row],[COMBINED]],STANDINGS_SB[COMBINED],0),COLUMN(STANDINGS_SB[PLACE IN LEAGUE]))</f>
        <v>4</v>
      </c>
      <c r="I1119">
        <f>16-INDEX(STANDINGS_ERA[],MATCH(Table1[[#This Row],[COMBINED]],STANDINGS_ERA[COMBINED],0),COLUMN(STANDINGS_ERA[PLACE IN LEAGUE]))</f>
        <v>13</v>
      </c>
      <c r="J1119">
        <f>16-INDEX(STANDINGS_WHIP[],MATCH(Table1[[#This Row],[COMBINED]],STANDINGS_WHIP[COMBINED],0),COLUMN(STANDINGS_WHIP[PLACE IN LEAGUE]))</f>
        <v>14</v>
      </c>
      <c r="K1119">
        <f>16-INDEX(STANDINGS_W[],MATCH(Table1[[#This Row],[COMBINED]],STANDINGS_W[COMBINED],0),COLUMN(STANDINGS_W[PLACE IN LEAGUE]))</f>
        <v>14</v>
      </c>
      <c r="L1119">
        <f>16-INDEX(STANDINGS_K[],MATCH(Table1[[#This Row],[COMBINED]],STANDINGS_K[COMBINED],0),COLUMN(STANDINGS_K[PLACE IN LEAGUE]))</f>
        <v>14</v>
      </c>
      <c r="M1119">
        <f>16-INDEX(STANDINGS_SV[],MATCH(Table1[[#This Row],[COMBINED]],STANDINGS_SV[COMBINED],0),COLUMN(STANDINGS_SV[PLACE IN LEAGUE]))</f>
        <v>9</v>
      </c>
      <c r="N1119">
        <f>SUM(Table1[[#This Row],[BA]:[SV]])</f>
        <v>95</v>
      </c>
      <c r="O1119">
        <v>4</v>
      </c>
    </row>
    <row r="1120" spans="1:15" x14ac:dyDescent="0.25">
      <c r="A1120" t="s">
        <v>1404</v>
      </c>
      <c r="B1120" t="s">
        <v>1399</v>
      </c>
      <c r="C1120" t="str">
        <f>Table1[[#This Row],[League]]&amp;Table1[[#This Row],[Team]]</f>
        <v>$150 Draft Champions Feb 12 1:00 pm Lg.3688Team passalacqua</v>
      </c>
      <c r="D1120">
        <f>16-INDEX(STANDINGS_BA[],MATCH(Table1[[#This Row],[COMBINED]],STANDINGS_BA[COMBINED],0),COLUMN(STANDINGS_BA[PLACE IN LEAGUE]))</f>
        <v>8</v>
      </c>
      <c r="E1120">
        <f>16-INDEX(STANDINGS_R[],MATCH(Table1[[#This Row],[COMBINED]],STANDINGS_R[COMBINED],0),COLUMN(STANDINGS_R[PLACE IN LEAGUE]))</f>
        <v>12</v>
      </c>
      <c r="F1120">
        <f>16-INDEX(STANDINGS_HR[],MATCH(Table1[[#This Row],[COMBINED]],STANDINGS_HR[COMBINED],0),COLUMN(STANDINGS_HR[PLACE IN LEAGUE]))</f>
        <v>10</v>
      </c>
      <c r="G1120">
        <f>16-INDEX(STANDINGS_RBI[],MATCH(Table1[[#This Row],[COMBINED]],STANDINGS_RBI[COMBINED],0),COLUMN(STANDINGS_RBI[PLACE IN LEAGUE]))</f>
        <v>12</v>
      </c>
      <c r="H1120">
        <f>16-INDEX(STANDINGS_SB[],MATCH(Table1[[#This Row],[COMBINED]],STANDINGS_SB[COMBINED],0),COLUMN(STANDINGS_SB[PLACE IN LEAGUE]))</f>
        <v>3</v>
      </c>
      <c r="I1120">
        <f>16-INDEX(STANDINGS_ERA[],MATCH(Table1[[#This Row],[COMBINED]],STANDINGS_ERA[COMBINED],0),COLUMN(STANDINGS_ERA[PLACE IN LEAGUE]))</f>
        <v>5</v>
      </c>
      <c r="J1120">
        <f>16-INDEX(STANDINGS_WHIP[],MATCH(Table1[[#This Row],[COMBINED]],STANDINGS_WHIP[COMBINED],0),COLUMN(STANDINGS_WHIP[PLACE IN LEAGUE]))</f>
        <v>6</v>
      </c>
      <c r="K1120">
        <f>16-INDEX(STANDINGS_W[],MATCH(Table1[[#This Row],[COMBINED]],STANDINGS_W[COMBINED],0),COLUMN(STANDINGS_W[PLACE IN LEAGUE]))</f>
        <v>12</v>
      </c>
      <c r="L1120">
        <f>16-INDEX(STANDINGS_K[],MATCH(Table1[[#This Row],[COMBINED]],STANDINGS_K[COMBINED],0),COLUMN(STANDINGS_K[PLACE IN LEAGUE]))</f>
        <v>11</v>
      </c>
      <c r="M1120">
        <f>16-INDEX(STANDINGS_SV[],MATCH(Table1[[#This Row],[COMBINED]],STANDINGS_SV[COMBINED],0),COLUMN(STANDINGS_SV[PLACE IN LEAGUE]))</f>
        <v>6</v>
      </c>
      <c r="N1120">
        <f>SUM(Table1[[#This Row],[BA]:[SV]])</f>
        <v>85</v>
      </c>
      <c r="O1120">
        <v>5</v>
      </c>
    </row>
    <row r="1121" spans="1:15" x14ac:dyDescent="0.25">
      <c r="A1121" t="s">
        <v>1406</v>
      </c>
      <c r="B1121" t="s">
        <v>1399</v>
      </c>
      <c r="C1121" t="str">
        <f>Table1[[#This Row],[League]]&amp;Table1[[#This Row],[Team]]</f>
        <v>$150 Draft Champions Feb 12 1:00 pm Lg.3688OKMOTS 1</v>
      </c>
      <c r="D1121">
        <f>16-INDEX(STANDINGS_BA[],MATCH(Table1[[#This Row],[COMBINED]],STANDINGS_BA[COMBINED],0),COLUMN(STANDINGS_BA[PLACE IN LEAGUE]))</f>
        <v>4</v>
      </c>
      <c r="E1121">
        <f>16-INDEX(STANDINGS_R[],MATCH(Table1[[#This Row],[COMBINED]],STANDINGS_R[COMBINED],0),COLUMN(STANDINGS_R[PLACE IN LEAGUE]))</f>
        <v>8</v>
      </c>
      <c r="F1121">
        <f>16-INDEX(STANDINGS_HR[],MATCH(Table1[[#This Row],[COMBINED]],STANDINGS_HR[COMBINED],0),COLUMN(STANDINGS_HR[PLACE IN LEAGUE]))</f>
        <v>13</v>
      </c>
      <c r="G1121">
        <f>16-INDEX(STANDINGS_RBI[],MATCH(Table1[[#This Row],[COMBINED]],STANDINGS_RBI[COMBINED],0),COLUMN(STANDINGS_RBI[PLACE IN LEAGUE]))</f>
        <v>11</v>
      </c>
      <c r="H1121">
        <f>16-INDEX(STANDINGS_SB[],MATCH(Table1[[#This Row],[COMBINED]],STANDINGS_SB[COMBINED],0),COLUMN(STANDINGS_SB[PLACE IN LEAGUE]))</f>
        <v>1</v>
      </c>
      <c r="I1121">
        <f>16-INDEX(STANDINGS_ERA[],MATCH(Table1[[#This Row],[COMBINED]],STANDINGS_ERA[COMBINED],0),COLUMN(STANDINGS_ERA[PLACE IN LEAGUE]))</f>
        <v>11</v>
      </c>
      <c r="J1121">
        <f>16-INDEX(STANDINGS_WHIP[],MATCH(Table1[[#This Row],[COMBINED]],STANDINGS_WHIP[COMBINED],0),COLUMN(STANDINGS_WHIP[PLACE IN LEAGUE]))</f>
        <v>10</v>
      </c>
      <c r="K1121">
        <f>16-INDEX(STANDINGS_W[],MATCH(Table1[[#This Row],[COMBINED]],STANDINGS_W[COMBINED],0),COLUMN(STANDINGS_W[PLACE IN LEAGUE]))</f>
        <v>8</v>
      </c>
      <c r="L1121">
        <f>16-INDEX(STANDINGS_K[],MATCH(Table1[[#This Row],[COMBINED]],STANDINGS_K[COMBINED],0),COLUMN(STANDINGS_K[PLACE IN LEAGUE]))</f>
        <v>7</v>
      </c>
      <c r="M1121">
        <f>16-INDEX(STANDINGS_SV[],MATCH(Table1[[#This Row],[COMBINED]],STANDINGS_SV[COMBINED],0),COLUMN(STANDINGS_SV[PLACE IN LEAGUE]))</f>
        <v>10</v>
      </c>
      <c r="N1121">
        <f>SUM(Table1[[#This Row],[BA]:[SV]])</f>
        <v>83</v>
      </c>
      <c r="O1121">
        <v>6</v>
      </c>
    </row>
    <row r="1122" spans="1:15" x14ac:dyDescent="0.25">
      <c r="A1122" t="s">
        <v>1401</v>
      </c>
      <c r="B1122" t="s">
        <v>1399</v>
      </c>
      <c r="C1122" t="str">
        <f>Table1[[#This Row],[League]]&amp;Table1[[#This Row],[Team]]</f>
        <v>$150 Draft Champions Feb 12 1:00 pm Lg.3688Papi for President</v>
      </c>
      <c r="D1122">
        <f>16-INDEX(STANDINGS_BA[],MATCH(Table1[[#This Row],[COMBINED]],STANDINGS_BA[COMBINED],0),COLUMN(STANDINGS_BA[PLACE IN LEAGUE]))</f>
        <v>13</v>
      </c>
      <c r="E1122">
        <f>16-INDEX(STANDINGS_R[],MATCH(Table1[[#This Row],[COMBINED]],STANDINGS_R[COMBINED],0),COLUMN(STANDINGS_R[PLACE IN LEAGUE]))</f>
        <v>10</v>
      </c>
      <c r="F1122">
        <f>16-INDEX(STANDINGS_HR[],MATCH(Table1[[#This Row],[COMBINED]],STANDINGS_HR[COMBINED],0),COLUMN(STANDINGS_HR[PLACE IN LEAGUE]))</f>
        <v>7</v>
      </c>
      <c r="G1122">
        <f>16-INDEX(STANDINGS_RBI[],MATCH(Table1[[#This Row],[COMBINED]],STANDINGS_RBI[COMBINED],0),COLUMN(STANDINGS_RBI[PLACE IN LEAGUE]))</f>
        <v>8</v>
      </c>
      <c r="H1122">
        <f>16-INDEX(STANDINGS_SB[],MATCH(Table1[[#This Row],[COMBINED]],STANDINGS_SB[COMBINED],0),COLUMN(STANDINGS_SB[PLACE IN LEAGUE]))</f>
        <v>9</v>
      </c>
      <c r="I1122">
        <f>16-INDEX(STANDINGS_ERA[],MATCH(Table1[[#This Row],[COMBINED]],STANDINGS_ERA[COMBINED],0),COLUMN(STANDINGS_ERA[PLACE IN LEAGUE]))</f>
        <v>10</v>
      </c>
      <c r="J1122">
        <f>16-INDEX(STANDINGS_WHIP[],MATCH(Table1[[#This Row],[COMBINED]],STANDINGS_WHIP[COMBINED],0),COLUMN(STANDINGS_WHIP[PLACE IN LEAGUE]))</f>
        <v>12</v>
      </c>
      <c r="K1122">
        <f>16-INDEX(STANDINGS_W[],MATCH(Table1[[#This Row],[COMBINED]],STANDINGS_W[COMBINED],0),COLUMN(STANDINGS_W[PLACE IN LEAGUE]))</f>
        <v>6</v>
      </c>
      <c r="L1122">
        <f>16-INDEX(STANDINGS_K[],MATCH(Table1[[#This Row],[COMBINED]],STANDINGS_K[COMBINED],0),COLUMN(STANDINGS_K[PLACE IN LEAGUE]))</f>
        <v>3</v>
      </c>
      <c r="M1122">
        <f>16-INDEX(STANDINGS_SV[],MATCH(Table1[[#This Row],[COMBINED]],STANDINGS_SV[COMBINED],0),COLUMN(STANDINGS_SV[PLACE IN LEAGUE]))</f>
        <v>4</v>
      </c>
      <c r="N1122">
        <f>SUM(Table1[[#This Row],[BA]:[SV]])</f>
        <v>82</v>
      </c>
      <c r="O1122">
        <v>7</v>
      </c>
    </row>
    <row r="1123" spans="1:15" x14ac:dyDescent="0.25">
      <c r="A1123" t="s">
        <v>1407</v>
      </c>
      <c r="B1123" t="s">
        <v>1399</v>
      </c>
      <c r="C1123" t="str">
        <f>Table1[[#This Row],[League]]&amp;Table1[[#This Row],[Team]]</f>
        <v>$150 Draft Champions Feb 12 1:00 pm Lg.3688Just Pick!!!</v>
      </c>
      <c r="D1123">
        <f>16-INDEX(STANDINGS_BA[],MATCH(Table1[[#This Row],[COMBINED]],STANDINGS_BA[COMBINED],0),COLUMN(STANDINGS_BA[PLACE IN LEAGUE]))</f>
        <v>3</v>
      </c>
      <c r="E1123">
        <f>16-INDEX(STANDINGS_R[],MATCH(Table1[[#This Row],[COMBINED]],STANDINGS_R[COMBINED],0),COLUMN(STANDINGS_R[PLACE IN LEAGUE]))</f>
        <v>1</v>
      </c>
      <c r="F1123">
        <f>16-INDEX(STANDINGS_HR[],MATCH(Table1[[#This Row],[COMBINED]],STANDINGS_HR[COMBINED],0),COLUMN(STANDINGS_HR[PLACE IN LEAGUE]))</f>
        <v>1</v>
      </c>
      <c r="G1123">
        <f>16-INDEX(STANDINGS_RBI[],MATCH(Table1[[#This Row],[COMBINED]],STANDINGS_RBI[COMBINED],0),COLUMN(STANDINGS_RBI[PLACE IN LEAGUE]))</f>
        <v>2</v>
      </c>
      <c r="H1123">
        <f>16-INDEX(STANDINGS_SB[],MATCH(Table1[[#This Row],[COMBINED]],STANDINGS_SB[COMBINED],0),COLUMN(STANDINGS_SB[PLACE IN LEAGUE]))</f>
        <v>5</v>
      </c>
      <c r="I1123">
        <f>16-INDEX(STANDINGS_ERA[],MATCH(Table1[[#This Row],[COMBINED]],STANDINGS_ERA[COMBINED],0),COLUMN(STANDINGS_ERA[PLACE IN LEAGUE]))</f>
        <v>14</v>
      </c>
      <c r="J1123">
        <f>16-INDEX(STANDINGS_WHIP[],MATCH(Table1[[#This Row],[COMBINED]],STANDINGS_WHIP[COMBINED],0),COLUMN(STANDINGS_WHIP[PLACE IN LEAGUE]))</f>
        <v>15</v>
      </c>
      <c r="K1123">
        <f>16-INDEX(STANDINGS_W[],MATCH(Table1[[#This Row],[COMBINED]],STANDINGS_W[COMBINED],0),COLUMN(STANDINGS_W[PLACE IN LEAGUE]))</f>
        <v>15</v>
      </c>
      <c r="L1123">
        <f>16-INDEX(STANDINGS_K[],MATCH(Table1[[#This Row],[COMBINED]],STANDINGS_K[COMBINED],0),COLUMN(STANDINGS_K[PLACE IN LEAGUE]))</f>
        <v>12</v>
      </c>
      <c r="M1123">
        <f>16-INDEX(STANDINGS_SV[],MATCH(Table1[[#This Row],[COMBINED]],STANDINGS_SV[COMBINED],0),COLUMN(STANDINGS_SV[PLACE IN LEAGUE]))</f>
        <v>13</v>
      </c>
      <c r="N1123">
        <f>SUM(Table1[[#This Row],[BA]:[SV]])</f>
        <v>81</v>
      </c>
      <c r="O1123">
        <v>8</v>
      </c>
    </row>
    <row r="1124" spans="1:15" x14ac:dyDescent="0.25">
      <c r="A1124" t="s">
        <v>381</v>
      </c>
      <c r="B1124" t="s">
        <v>1399</v>
      </c>
      <c r="C1124" t="str">
        <f>Table1[[#This Row],[League]]&amp;Table1[[#This Row],[Team]]</f>
        <v>$150 Draft Champions Feb 12 1:00 pm Lg.3688Calgary Cannons v2</v>
      </c>
      <c r="D1124">
        <f>16-INDEX(STANDINGS_BA[],MATCH(Table1[[#This Row],[COMBINED]],STANDINGS_BA[COMBINED],0),COLUMN(STANDINGS_BA[PLACE IN LEAGUE]))</f>
        <v>6</v>
      </c>
      <c r="E1124">
        <f>16-INDEX(STANDINGS_R[],MATCH(Table1[[#This Row],[COMBINED]],STANDINGS_R[COMBINED],0),COLUMN(STANDINGS_R[PLACE IN LEAGUE]))</f>
        <v>6</v>
      </c>
      <c r="F1124">
        <f>16-INDEX(STANDINGS_HR[],MATCH(Table1[[#This Row],[COMBINED]],STANDINGS_HR[COMBINED],0),COLUMN(STANDINGS_HR[PLACE IN LEAGUE]))</f>
        <v>8</v>
      </c>
      <c r="G1124">
        <f>16-INDEX(STANDINGS_RBI[],MATCH(Table1[[#This Row],[COMBINED]],STANDINGS_RBI[COMBINED],0),COLUMN(STANDINGS_RBI[PLACE IN LEAGUE]))</f>
        <v>5</v>
      </c>
      <c r="H1124">
        <f>16-INDEX(STANDINGS_SB[],MATCH(Table1[[#This Row],[COMBINED]],STANDINGS_SB[COMBINED],0),COLUMN(STANDINGS_SB[PLACE IN LEAGUE]))</f>
        <v>7</v>
      </c>
      <c r="I1124">
        <f>16-INDEX(STANDINGS_ERA[],MATCH(Table1[[#This Row],[COMBINED]],STANDINGS_ERA[COMBINED],0),COLUMN(STANDINGS_ERA[PLACE IN LEAGUE]))</f>
        <v>9</v>
      </c>
      <c r="J1124">
        <f>16-INDEX(STANDINGS_WHIP[],MATCH(Table1[[#This Row],[COMBINED]],STANDINGS_WHIP[COMBINED],0),COLUMN(STANDINGS_WHIP[PLACE IN LEAGUE]))</f>
        <v>8</v>
      </c>
      <c r="K1124">
        <f>16-INDEX(STANDINGS_W[],MATCH(Table1[[#This Row],[COMBINED]],STANDINGS_W[COMBINED],0),COLUMN(STANDINGS_W[PLACE IN LEAGUE]))</f>
        <v>7</v>
      </c>
      <c r="L1124">
        <f>16-INDEX(STANDINGS_K[],MATCH(Table1[[#This Row],[COMBINED]],STANDINGS_K[COMBINED],0),COLUMN(STANDINGS_K[PLACE IN LEAGUE]))</f>
        <v>13</v>
      </c>
      <c r="M1124">
        <f>16-INDEX(STANDINGS_SV[],MATCH(Table1[[#This Row],[COMBINED]],STANDINGS_SV[COMBINED],0),COLUMN(STANDINGS_SV[PLACE IN LEAGUE]))</f>
        <v>11</v>
      </c>
      <c r="N1124">
        <f>SUM(Table1[[#This Row],[BA]:[SV]])</f>
        <v>80</v>
      </c>
      <c r="O1124">
        <v>9</v>
      </c>
    </row>
    <row r="1125" spans="1:15" x14ac:dyDescent="0.25">
      <c r="A1125" t="s">
        <v>365</v>
      </c>
      <c r="B1125" t="s">
        <v>1399</v>
      </c>
      <c r="C1125" t="str">
        <f>Table1[[#This Row],[League]]&amp;Table1[[#This Row],[Team]]</f>
        <v>$150 Draft Champions Feb 12 1:00 pm Lg.3688BALCO: HENNESSY &amp; PEDS 2</v>
      </c>
      <c r="D1125">
        <f>16-INDEX(STANDINGS_BA[],MATCH(Table1[[#This Row],[COMBINED]],STANDINGS_BA[COMBINED],0),COLUMN(STANDINGS_BA[PLACE IN LEAGUE]))</f>
        <v>12</v>
      </c>
      <c r="E1125">
        <f>16-INDEX(STANDINGS_R[],MATCH(Table1[[#This Row],[COMBINED]],STANDINGS_R[COMBINED],0),COLUMN(STANDINGS_R[PLACE IN LEAGUE]))</f>
        <v>9</v>
      </c>
      <c r="F1125">
        <f>16-INDEX(STANDINGS_HR[],MATCH(Table1[[#This Row],[COMBINED]],STANDINGS_HR[COMBINED],0),COLUMN(STANDINGS_HR[PLACE IN LEAGUE]))</f>
        <v>12</v>
      </c>
      <c r="G1125">
        <f>16-INDEX(STANDINGS_RBI[],MATCH(Table1[[#This Row],[COMBINED]],STANDINGS_RBI[COMBINED],0),COLUMN(STANDINGS_RBI[PLACE IN LEAGUE]))</f>
        <v>10</v>
      </c>
      <c r="H1125">
        <f>16-INDEX(STANDINGS_SB[],MATCH(Table1[[#This Row],[COMBINED]],STANDINGS_SB[COMBINED],0),COLUMN(STANDINGS_SB[PLACE IN LEAGUE]))</f>
        <v>13</v>
      </c>
      <c r="I1125">
        <f>16-INDEX(STANDINGS_ERA[],MATCH(Table1[[#This Row],[COMBINED]],STANDINGS_ERA[COMBINED],0),COLUMN(STANDINGS_ERA[PLACE IN LEAGUE]))</f>
        <v>7</v>
      </c>
      <c r="J1125">
        <f>16-INDEX(STANDINGS_WHIP[],MATCH(Table1[[#This Row],[COMBINED]],STANDINGS_WHIP[COMBINED],0),COLUMN(STANDINGS_WHIP[PLACE IN LEAGUE]))</f>
        <v>5</v>
      </c>
      <c r="K1125">
        <f>16-INDEX(STANDINGS_W[],MATCH(Table1[[#This Row],[COMBINED]],STANDINGS_W[COMBINED],0),COLUMN(STANDINGS_W[PLACE IN LEAGUE]))</f>
        <v>5</v>
      </c>
      <c r="L1125">
        <f>16-INDEX(STANDINGS_K[],MATCH(Table1[[#This Row],[COMBINED]],STANDINGS_K[COMBINED],0),COLUMN(STANDINGS_K[PLACE IN LEAGUE]))</f>
        <v>4</v>
      </c>
      <c r="M1125">
        <f>16-INDEX(STANDINGS_SV[],MATCH(Table1[[#This Row],[COMBINED]],STANDINGS_SV[COMBINED],0),COLUMN(STANDINGS_SV[PLACE IN LEAGUE]))</f>
        <v>2</v>
      </c>
      <c r="N1125">
        <f>SUM(Table1[[#This Row],[BA]:[SV]])</f>
        <v>79</v>
      </c>
      <c r="O1125">
        <v>10</v>
      </c>
    </row>
    <row r="1126" spans="1:15" x14ac:dyDescent="0.25">
      <c r="A1126" t="s">
        <v>1402</v>
      </c>
      <c r="B1126" t="s">
        <v>1399</v>
      </c>
      <c r="C1126" t="str">
        <f>Table1[[#This Row],[League]]&amp;Table1[[#This Row],[Team]]</f>
        <v>$150 Draft Champions Feb 12 1:00 pm Lg.3688ROYAL BLUE</v>
      </c>
      <c r="D1126">
        <f>16-INDEX(STANDINGS_BA[],MATCH(Table1[[#This Row],[COMBINED]],STANDINGS_BA[COMBINED],0),COLUMN(STANDINGS_BA[PLACE IN LEAGUE]))</f>
        <v>11</v>
      </c>
      <c r="E1126">
        <f>16-INDEX(STANDINGS_R[],MATCH(Table1[[#This Row],[COMBINED]],STANDINGS_R[COMBINED],0),COLUMN(STANDINGS_R[PLACE IN LEAGUE]))</f>
        <v>3</v>
      </c>
      <c r="F1126">
        <f>16-INDEX(STANDINGS_HR[],MATCH(Table1[[#This Row],[COMBINED]],STANDINGS_HR[COMBINED],0),COLUMN(STANDINGS_HR[PLACE IN LEAGUE]))</f>
        <v>6</v>
      </c>
      <c r="G1126">
        <f>16-INDEX(STANDINGS_RBI[],MATCH(Table1[[#This Row],[COMBINED]],STANDINGS_RBI[COMBINED],0),COLUMN(STANDINGS_RBI[PLACE IN LEAGUE]))</f>
        <v>6</v>
      </c>
      <c r="H1126">
        <f>16-INDEX(STANDINGS_SB[],MATCH(Table1[[#This Row],[COMBINED]],STANDINGS_SB[COMBINED],0),COLUMN(STANDINGS_SB[PLACE IN LEAGUE]))</f>
        <v>2</v>
      </c>
      <c r="I1126">
        <f>16-INDEX(STANDINGS_ERA[],MATCH(Table1[[#This Row],[COMBINED]],STANDINGS_ERA[COMBINED],0),COLUMN(STANDINGS_ERA[PLACE IN LEAGUE]))</f>
        <v>15</v>
      </c>
      <c r="J1126">
        <f>16-INDEX(STANDINGS_WHIP[],MATCH(Table1[[#This Row],[COMBINED]],STANDINGS_WHIP[COMBINED],0),COLUMN(STANDINGS_WHIP[PLACE IN LEAGUE]))</f>
        <v>13</v>
      </c>
      <c r="K1126">
        <f>16-INDEX(STANDINGS_W[],MATCH(Table1[[#This Row],[COMBINED]],STANDINGS_W[COMBINED],0),COLUMN(STANDINGS_W[PLACE IN LEAGUE]))</f>
        <v>2</v>
      </c>
      <c r="L1126">
        <f>16-INDEX(STANDINGS_K[],MATCH(Table1[[#This Row],[COMBINED]],STANDINGS_K[COMBINED],0),COLUMN(STANDINGS_K[PLACE IN LEAGUE]))</f>
        <v>5</v>
      </c>
      <c r="M1126">
        <f>16-INDEX(STANDINGS_SV[],MATCH(Table1[[#This Row],[COMBINED]],STANDINGS_SV[COMBINED],0),COLUMN(STANDINGS_SV[PLACE IN LEAGUE]))</f>
        <v>14</v>
      </c>
      <c r="N1126">
        <f>SUM(Table1[[#This Row],[BA]:[SV]])</f>
        <v>77</v>
      </c>
      <c r="O1126">
        <v>11</v>
      </c>
    </row>
    <row r="1127" spans="1:15" x14ac:dyDescent="0.25">
      <c r="A1127" t="s">
        <v>412</v>
      </c>
      <c r="B1127" t="s">
        <v>1399</v>
      </c>
      <c r="C1127" t="str">
        <f>Table1[[#This Row],[League]]&amp;Table1[[#This Row],[Team]]</f>
        <v>$150 Draft Champions Feb 12 1:00 pm Lg.3688Team Koerner</v>
      </c>
      <c r="D1127">
        <f>16-INDEX(STANDINGS_BA[],MATCH(Table1[[#This Row],[COMBINED]],STANDINGS_BA[COMBINED],0),COLUMN(STANDINGS_BA[PLACE IN LEAGUE]))</f>
        <v>7</v>
      </c>
      <c r="E1127">
        <f>16-INDEX(STANDINGS_R[],MATCH(Table1[[#This Row],[COMBINED]],STANDINGS_R[COMBINED],0),COLUMN(STANDINGS_R[PLACE IN LEAGUE]))</f>
        <v>11</v>
      </c>
      <c r="F1127">
        <f>16-INDEX(STANDINGS_HR[],MATCH(Table1[[#This Row],[COMBINED]],STANDINGS_HR[COMBINED],0),COLUMN(STANDINGS_HR[PLACE IN LEAGUE]))</f>
        <v>4</v>
      </c>
      <c r="G1127">
        <f>16-INDEX(STANDINGS_RBI[],MATCH(Table1[[#This Row],[COMBINED]],STANDINGS_RBI[COMBINED],0),COLUMN(STANDINGS_RBI[PLACE IN LEAGUE]))</f>
        <v>4</v>
      </c>
      <c r="H1127">
        <f>16-INDEX(STANDINGS_SB[],MATCH(Table1[[#This Row],[COMBINED]],STANDINGS_SB[COMBINED],0),COLUMN(STANDINGS_SB[PLACE IN LEAGUE]))</f>
        <v>11</v>
      </c>
      <c r="I1127">
        <f>16-INDEX(STANDINGS_ERA[],MATCH(Table1[[#This Row],[COMBINED]],STANDINGS_ERA[COMBINED],0),COLUMN(STANDINGS_ERA[PLACE IN LEAGUE]))</f>
        <v>3</v>
      </c>
      <c r="J1127">
        <f>16-INDEX(STANDINGS_WHIP[],MATCH(Table1[[#This Row],[COMBINED]],STANDINGS_WHIP[COMBINED],0),COLUMN(STANDINGS_WHIP[PLACE IN LEAGUE]))</f>
        <v>2</v>
      </c>
      <c r="K1127">
        <f>16-INDEX(STANDINGS_W[],MATCH(Table1[[#This Row],[COMBINED]],STANDINGS_W[COMBINED],0),COLUMN(STANDINGS_W[PLACE IN LEAGUE]))</f>
        <v>3</v>
      </c>
      <c r="L1127">
        <f>16-INDEX(STANDINGS_K[],MATCH(Table1[[#This Row],[COMBINED]],STANDINGS_K[COMBINED],0),COLUMN(STANDINGS_K[PLACE IN LEAGUE]))</f>
        <v>6</v>
      </c>
      <c r="M1127">
        <f>16-INDEX(STANDINGS_SV[],MATCH(Table1[[#This Row],[COMBINED]],STANDINGS_SV[COMBINED],0),COLUMN(STANDINGS_SV[PLACE IN LEAGUE]))</f>
        <v>12</v>
      </c>
      <c r="N1127">
        <f>SUM(Table1[[#This Row],[BA]:[SV]])</f>
        <v>63</v>
      </c>
      <c r="O1127">
        <v>12</v>
      </c>
    </row>
    <row r="1128" spans="1:15" x14ac:dyDescent="0.25">
      <c r="A1128" t="s">
        <v>278</v>
      </c>
      <c r="B1128" t="s">
        <v>1399</v>
      </c>
      <c r="C1128" t="str">
        <f>Table1[[#This Row],[League]]&amp;Table1[[#This Row],[Team]]</f>
        <v>$150 Draft Champions Feb 12 1:00 pm Lg.3688Team Gibbons</v>
      </c>
      <c r="D1128">
        <f>16-INDEX(STANDINGS_BA[],MATCH(Table1[[#This Row],[COMBINED]],STANDINGS_BA[COMBINED],0),COLUMN(STANDINGS_BA[PLACE IN LEAGUE]))</f>
        <v>9</v>
      </c>
      <c r="E1128">
        <f>16-INDEX(STANDINGS_R[],MATCH(Table1[[#This Row],[COMBINED]],STANDINGS_R[COMBINED],0),COLUMN(STANDINGS_R[PLACE IN LEAGUE]))</f>
        <v>13</v>
      </c>
      <c r="F1128">
        <f>16-INDEX(STANDINGS_HR[],MATCH(Table1[[#This Row],[COMBINED]],STANDINGS_HR[COMBINED],0),COLUMN(STANDINGS_HR[PLACE IN LEAGUE]))</f>
        <v>11</v>
      </c>
      <c r="G1128">
        <f>16-INDEX(STANDINGS_RBI[],MATCH(Table1[[#This Row],[COMBINED]],STANDINGS_RBI[COMBINED],0),COLUMN(STANDINGS_RBI[PLACE IN LEAGUE]))</f>
        <v>9</v>
      </c>
      <c r="H1128">
        <f>16-INDEX(STANDINGS_SB[],MATCH(Table1[[#This Row],[COMBINED]],STANDINGS_SB[COMBINED],0),COLUMN(STANDINGS_SB[PLACE IN LEAGUE]))</f>
        <v>8</v>
      </c>
      <c r="I1128">
        <f>16-INDEX(STANDINGS_ERA[],MATCH(Table1[[#This Row],[COMBINED]],STANDINGS_ERA[COMBINED],0),COLUMN(STANDINGS_ERA[PLACE IN LEAGUE]))</f>
        <v>2</v>
      </c>
      <c r="J1128">
        <f>16-INDEX(STANDINGS_WHIP[],MATCH(Table1[[#This Row],[COMBINED]],STANDINGS_WHIP[COMBINED],0),COLUMN(STANDINGS_WHIP[PLACE IN LEAGUE]))</f>
        <v>1</v>
      </c>
      <c r="K1128">
        <f>16-INDEX(STANDINGS_W[],MATCH(Table1[[#This Row],[COMBINED]],STANDINGS_W[COMBINED],0),COLUMN(STANDINGS_W[PLACE IN LEAGUE]))</f>
        <v>1</v>
      </c>
      <c r="L1128">
        <f>16-INDEX(STANDINGS_K[],MATCH(Table1[[#This Row],[COMBINED]],STANDINGS_K[COMBINED],0),COLUMN(STANDINGS_K[PLACE IN LEAGUE]))</f>
        <v>1</v>
      </c>
      <c r="M1128">
        <f>16-INDEX(STANDINGS_SV[],MATCH(Table1[[#This Row],[COMBINED]],STANDINGS_SV[COMBINED],0),COLUMN(STANDINGS_SV[PLACE IN LEAGUE]))</f>
        <v>7</v>
      </c>
      <c r="N1128">
        <f>SUM(Table1[[#This Row],[BA]:[SV]])</f>
        <v>62</v>
      </c>
      <c r="O1128">
        <v>13</v>
      </c>
    </row>
    <row r="1129" spans="1:15" x14ac:dyDescent="0.25">
      <c r="A1129" t="s">
        <v>314</v>
      </c>
      <c r="B1129" t="s">
        <v>1399</v>
      </c>
      <c r="C1129" t="str">
        <f>Table1[[#This Row],[League]]&amp;Table1[[#This Row],[Team]]</f>
        <v>$150 Draft Champions Feb 12 1:00 pm Lg.3688Team Baseball</v>
      </c>
      <c r="D1129">
        <f>16-INDEX(STANDINGS_BA[],MATCH(Table1[[#This Row],[COMBINED]],STANDINGS_BA[COMBINED],0),COLUMN(STANDINGS_BA[PLACE IN LEAGUE]))</f>
        <v>1</v>
      </c>
      <c r="E1129">
        <f>16-INDEX(STANDINGS_R[],MATCH(Table1[[#This Row],[COMBINED]],STANDINGS_R[COMBINED],0),COLUMN(STANDINGS_R[PLACE IN LEAGUE]))</f>
        <v>5</v>
      </c>
      <c r="F1129">
        <f>16-INDEX(STANDINGS_HR[],MATCH(Table1[[#This Row],[COMBINED]],STANDINGS_HR[COMBINED],0),COLUMN(STANDINGS_HR[PLACE IN LEAGUE]))</f>
        <v>3</v>
      </c>
      <c r="G1129">
        <f>16-INDEX(STANDINGS_RBI[],MATCH(Table1[[#This Row],[COMBINED]],STANDINGS_RBI[COMBINED],0),COLUMN(STANDINGS_RBI[PLACE IN LEAGUE]))</f>
        <v>3</v>
      </c>
      <c r="H1129">
        <f>16-INDEX(STANDINGS_SB[],MATCH(Table1[[#This Row],[COMBINED]],STANDINGS_SB[COMBINED],0),COLUMN(STANDINGS_SB[PLACE IN LEAGUE]))</f>
        <v>6</v>
      </c>
      <c r="I1129">
        <f>16-INDEX(STANDINGS_ERA[],MATCH(Table1[[#This Row],[COMBINED]],STANDINGS_ERA[COMBINED],0),COLUMN(STANDINGS_ERA[PLACE IN LEAGUE]))</f>
        <v>6</v>
      </c>
      <c r="J1129">
        <f>16-INDEX(STANDINGS_WHIP[],MATCH(Table1[[#This Row],[COMBINED]],STANDINGS_WHIP[COMBINED],0),COLUMN(STANDINGS_WHIP[PLACE IN LEAGUE]))</f>
        <v>4</v>
      </c>
      <c r="K1129">
        <f>16-INDEX(STANDINGS_W[],MATCH(Table1[[#This Row],[COMBINED]],STANDINGS_W[COMBINED],0),COLUMN(STANDINGS_W[PLACE IN LEAGUE]))</f>
        <v>13</v>
      </c>
      <c r="L1129">
        <f>16-INDEX(STANDINGS_K[],MATCH(Table1[[#This Row],[COMBINED]],STANDINGS_K[COMBINED],0),COLUMN(STANDINGS_K[PLACE IN LEAGUE]))</f>
        <v>8</v>
      </c>
      <c r="M1129">
        <f>16-INDEX(STANDINGS_SV[],MATCH(Table1[[#This Row],[COMBINED]],STANDINGS_SV[COMBINED],0),COLUMN(STANDINGS_SV[PLACE IN LEAGUE]))</f>
        <v>3</v>
      </c>
      <c r="N1129">
        <f>SUM(Table1[[#This Row],[BA]:[SV]])</f>
        <v>52</v>
      </c>
      <c r="O1129">
        <v>14</v>
      </c>
    </row>
    <row r="1130" spans="1:15" x14ac:dyDescent="0.25">
      <c r="A1130" t="s">
        <v>1408</v>
      </c>
      <c r="B1130" t="s">
        <v>1399</v>
      </c>
      <c r="C1130" t="str">
        <f>Table1[[#This Row],[League]]&amp;Table1[[#This Row],[Team]]</f>
        <v>$150 Draft Champions Feb 12 1:00 pm Lg.3688Team Rockwell</v>
      </c>
      <c r="D1130">
        <f>16-INDEX(STANDINGS_BA[],MATCH(Table1[[#This Row],[COMBINED]],STANDINGS_BA[COMBINED],0),COLUMN(STANDINGS_BA[PLACE IN LEAGUE]))</f>
        <v>2</v>
      </c>
      <c r="E1130">
        <f>16-INDEX(STANDINGS_R[],MATCH(Table1[[#This Row],[COMBINED]],STANDINGS_R[COMBINED],0),COLUMN(STANDINGS_R[PLACE IN LEAGUE]))</f>
        <v>2</v>
      </c>
      <c r="F1130">
        <f>16-INDEX(STANDINGS_HR[],MATCH(Table1[[#This Row],[COMBINED]],STANDINGS_HR[COMBINED],0),COLUMN(STANDINGS_HR[PLACE IN LEAGUE]))</f>
        <v>5</v>
      </c>
      <c r="G1130">
        <f>16-INDEX(STANDINGS_RBI[],MATCH(Table1[[#This Row],[COMBINED]],STANDINGS_RBI[COMBINED],0),COLUMN(STANDINGS_RBI[PLACE IN LEAGUE]))</f>
        <v>1</v>
      </c>
      <c r="H1130">
        <f>16-INDEX(STANDINGS_SB[],MATCH(Table1[[#This Row],[COMBINED]],STANDINGS_SB[COMBINED],0),COLUMN(STANDINGS_SB[PLACE IN LEAGUE]))</f>
        <v>10</v>
      </c>
      <c r="I1130">
        <f>16-INDEX(STANDINGS_ERA[],MATCH(Table1[[#This Row],[COMBINED]],STANDINGS_ERA[COMBINED],0),COLUMN(STANDINGS_ERA[PLACE IN LEAGUE]))</f>
        <v>4</v>
      </c>
      <c r="J1130">
        <f>16-INDEX(STANDINGS_WHIP[],MATCH(Table1[[#This Row],[COMBINED]],STANDINGS_WHIP[COMBINED],0),COLUMN(STANDINGS_WHIP[PLACE IN LEAGUE]))</f>
        <v>7</v>
      </c>
      <c r="K1130">
        <f>16-INDEX(STANDINGS_W[],MATCH(Table1[[#This Row],[COMBINED]],STANDINGS_W[COMBINED],0),COLUMN(STANDINGS_W[PLACE IN LEAGUE]))</f>
        <v>4</v>
      </c>
      <c r="L1130">
        <f>16-INDEX(STANDINGS_K[],MATCH(Table1[[#This Row],[COMBINED]],STANDINGS_K[COMBINED],0),COLUMN(STANDINGS_K[PLACE IN LEAGUE]))</f>
        <v>2</v>
      </c>
      <c r="M1130">
        <f>16-INDEX(STANDINGS_SV[],MATCH(Table1[[#This Row],[COMBINED]],STANDINGS_SV[COMBINED],0),COLUMN(STANDINGS_SV[PLACE IN LEAGUE]))</f>
        <v>5</v>
      </c>
      <c r="N1130">
        <f>SUM(Table1[[#This Row],[BA]:[SV]])</f>
        <v>42</v>
      </c>
      <c r="O1130">
        <v>15</v>
      </c>
    </row>
    <row r="1131" spans="1:15" x14ac:dyDescent="0.25">
      <c r="A1131" t="s">
        <v>1413</v>
      </c>
      <c r="B1131" t="s">
        <v>1409</v>
      </c>
      <c r="C1131" t="str">
        <f>Table1[[#This Row],[League]]&amp;Table1[[#This Row],[Team]]</f>
        <v>$150 Draft Champions Feb 13 1:00 pm Lg.3689The Killchain</v>
      </c>
      <c r="D1131">
        <f>16-INDEX(STANDINGS_BA[],MATCH(Table1[[#This Row],[COMBINED]],STANDINGS_BA[COMBINED],0),COLUMN(STANDINGS_BA[PLACE IN LEAGUE]))</f>
        <v>8</v>
      </c>
      <c r="E1131">
        <f>16-INDEX(STANDINGS_R[],MATCH(Table1[[#This Row],[COMBINED]],STANDINGS_R[COMBINED],0),COLUMN(STANDINGS_R[PLACE IN LEAGUE]))</f>
        <v>13</v>
      </c>
      <c r="F1131">
        <f>16-INDEX(STANDINGS_HR[],MATCH(Table1[[#This Row],[COMBINED]],STANDINGS_HR[COMBINED],0),COLUMN(STANDINGS_HR[PLACE IN LEAGUE]))</f>
        <v>12</v>
      </c>
      <c r="G1131">
        <f>16-INDEX(STANDINGS_RBI[],MATCH(Table1[[#This Row],[COMBINED]],STANDINGS_RBI[COMBINED],0),COLUMN(STANDINGS_RBI[PLACE IN LEAGUE]))</f>
        <v>10</v>
      </c>
      <c r="H1131">
        <f>16-INDEX(STANDINGS_SB[],MATCH(Table1[[#This Row],[COMBINED]],STANDINGS_SB[COMBINED],0),COLUMN(STANDINGS_SB[PLACE IN LEAGUE]))</f>
        <v>14</v>
      </c>
      <c r="I1131">
        <f>16-INDEX(STANDINGS_ERA[],MATCH(Table1[[#This Row],[COMBINED]],STANDINGS_ERA[COMBINED],0),COLUMN(STANDINGS_ERA[PLACE IN LEAGUE]))</f>
        <v>13</v>
      </c>
      <c r="J1131">
        <f>16-INDEX(STANDINGS_WHIP[],MATCH(Table1[[#This Row],[COMBINED]],STANDINGS_WHIP[COMBINED],0),COLUMN(STANDINGS_WHIP[PLACE IN LEAGUE]))</f>
        <v>15</v>
      </c>
      <c r="K1131">
        <f>16-INDEX(STANDINGS_W[],MATCH(Table1[[#This Row],[COMBINED]],STANDINGS_W[COMBINED],0),COLUMN(STANDINGS_W[PLACE IN LEAGUE]))</f>
        <v>15</v>
      </c>
      <c r="L1131">
        <f>16-INDEX(STANDINGS_K[],MATCH(Table1[[#This Row],[COMBINED]],STANDINGS_K[COMBINED],0),COLUMN(STANDINGS_K[PLACE IN LEAGUE]))</f>
        <v>14</v>
      </c>
      <c r="M1131">
        <f>16-INDEX(STANDINGS_SV[],MATCH(Table1[[#This Row],[COMBINED]],STANDINGS_SV[COMBINED],0),COLUMN(STANDINGS_SV[PLACE IN LEAGUE]))</f>
        <v>2</v>
      </c>
      <c r="N1131">
        <f>SUM(Table1[[#This Row],[BA]:[SV]])</f>
        <v>116</v>
      </c>
      <c r="O1131">
        <v>1</v>
      </c>
    </row>
    <row r="1132" spans="1:15" x14ac:dyDescent="0.25">
      <c r="A1132" t="s">
        <v>1417</v>
      </c>
      <c r="B1132" t="s">
        <v>1409</v>
      </c>
      <c r="C1132" t="str">
        <f>Table1[[#This Row],[League]]&amp;Table1[[#This Row],[Team]]</f>
        <v>$150 Draft Champions Feb 13 1:00 pm Lg.3689Harmon Clayton Killebrew</v>
      </c>
      <c r="D1132">
        <f>16-INDEX(STANDINGS_BA[],MATCH(Table1[[#This Row],[COMBINED]],STANDINGS_BA[COMBINED],0),COLUMN(STANDINGS_BA[PLACE IN LEAGUE]))</f>
        <v>2</v>
      </c>
      <c r="E1132">
        <f>16-INDEX(STANDINGS_R[],MATCH(Table1[[#This Row],[COMBINED]],STANDINGS_R[COMBINED],0),COLUMN(STANDINGS_R[PLACE IN LEAGUE]))</f>
        <v>11</v>
      </c>
      <c r="F1132">
        <f>16-INDEX(STANDINGS_HR[],MATCH(Table1[[#This Row],[COMBINED]],STANDINGS_HR[COMBINED],0),COLUMN(STANDINGS_HR[PLACE IN LEAGUE]))</f>
        <v>11</v>
      </c>
      <c r="G1132">
        <f>16-INDEX(STANDINGS_RBI[],MATCH(Table1[[#This Row],[COMBINED]],STANDINGS_RBI[COMBINED],0),COLUMN(STANDINGS_RBI[PLACE IN LEAGUE]))</f>
        <v>3</v>
      </c>
      <c r="H1132">
        <f>16-INDEX(STANDINGS_SB[],MATCH(Table1[[#This Row],[COMBINED]],STANDINGS_SB[COMBINED],0),COLUMN(STANDINGS_SB[PLACE IN LEAGUE]))</f>
        <v>11</v>
      </c>
      <c r="I1132">
        <f>16-INDEX(STANDINGS_ERA[],MATCH(Table1[[#This Row],[COMBINED]],STANDINGS_ERA[COMBINED],0),COLUMN(STANDINGS_ERA[PLACE IN LEAGUE]))</f>
        <v>15</v>
      </c>
      <c r="J1132">
        <f>16-INDEX(STANDINGS_WHIP[],MATCH(Table1[[#This Row],[COMBINED]],STANDINGS_WHIP[COMBINED],0),COLUMN(STANDINGS_WHIP[PLACE IN LEAGUE]))</f>
        <v>13</v>
      </c>
      <c r="K1132">
        <f>16-INDEX(STANDINGS_W[],MATCH(Table1[[#This Row],[COMBINED]],STANDINGS_W[COMBINED],0),COLUMN(STANDINGS_W[PLACE IN LEAGUE]))</f>
        <v>11</v>
      </c>
      <c r="L1132">
        <f>16-INDEX(STANDINGS_K[],MATCH(Table1[[#This Row],[COMBINED]],STANDINGS_K[COMBINED],0),COLUMN(STANDINGS_K[PLACE IN LEAGUE]))</f>
        <v>10</v>
      </c>
      <c r="M1132">
        <f>16-INDEX(STANDINGS_SV[],MATCH(Table1[[#This Row],[COMBINED]],STANDINGS_SV[COMBINED],0),COLUMN(STANDINGS_SV[PLACE IN LEAGUE]))</f>
        <v>14</v>
      </c>
      <c r="N1132">
        <f>SUM(Table1[[#This Row],[BA]:[SV]])</f>
        <v>101</v>
      </c>
      <c r="O1132">
        <v>2</v>
      </c>
    </row>
    <row r="1133" spans="1:15" x14ac:dyDescent="0.25">
      <c r="A1133" t="s">
        <v>1416</v>
      </c>
      <c r="B1133" t="s">
        <v>1409</v>
      </c>
      <c r="C1133" t="str">
        <f>Table1[[#This Row],[League]]&amp;Table1[[#This Row],[Team]]</f>
        <v>$150 Draft Champions Feb 13 1:00 pm Lg.36892 - The Hazel Charlies Slo</v>
      </c>
      <c r="D1133">
        <f>16-INDEX(STANDINGS_BA[],MATCH(Table1[[#This Row],[COMBINED]],STANDINGS_BA[COMBINED],0),COLUMN(STANDINGS_BA[PLACE IN LEAGUE]))</f>
        <v>4</v>
      </c>
      <c r="E1133">
        <f>16-INDEX(STANDINGS_R[],MATCH(Table1[[#This Row],[COMBINED]],STANDINGS_R[COMBINED],0),COLUMN(STANDINGS_R[PLACE IN LEAGUE]))</f>
        <v>15</v>
      </c>
      <c r="F1133">
        <f>16-INDEX(STANDINGS_HR[],MATCH(Table1[[#This Row],[COMBINED]],STANDINGS_HR[COMBINED],0),COLUMN(STANDINGS_HR[PLACE IN LEAGUE]))</f>
        <v>14</v>
      </c>
      <c r="G1133">
        <f>16-INDEX(STANDINGS_RBI[],MATCH(Table1[[#This Row],[COMBINED]],STANDINGS_RBI[COMBINED],0),COLUMN(STANDINGS_RBI[PLACE IN LEAGUE]))</f>
        <v>14</v>
      </c>
      <c r="H1133">
        <f>16-INDEX(STANDINGS_SB[],MATCH(Table1[[#This Row],[COMBINED]],STANDINGS_SB[COMBINED],0),COLUMN(STANDINGS_SB[PLACE IN LEAGUE]))</f>
        <v>15</v>
      </c>
      <c r="I1133">
        <f>16-INDEX(STANDINGS_ERA[],MATCH(Table1[[#This Row],[COMBINED]],STANDINGS_ERA[COMBINED],0),COLUMN(STANDINGS_ERA[PLACE IN LEAGUE]))</f>
        <v>5</v>
      </c>
      <c r="J1133">
        <f>16-INDEX(STANDINGS_WHIP[],MATCH(Table1[[#This Row],[COMBINED]],STANDINGS_WHIP[COMBINED],0),COLUMN(STANDINGS_WHIP[PLACE IN LEAGUE]))</f>
        <v>7</v>
      </c>
      <c r="K1133">
        <f>16-INDEX(STANDINGS_W[],MATCH(Table1[[#This Row],[COMBINED]],STANDINGS_W[COMBINED],0),COLUMN(STANDINGS_W[PLACE IN LEAGUE]))</f>
        <v>6</v>
      </c>
      <c r="L1133">
        <f>16-INDEX(STANDINGS_K[],MATCH(Table1[[#This Row],[COMBINED]],STANDINGS_K[COMBINED],0),COLUMN(STANDINGS_K[PLACE IN LEAGUE]))</f>
        <v>9</v>
      </c>
      <c r="M1133">
        <f>16-INDEX(STANDINGS_SV[],MATCH(Table1[[#This Row],[COMBINED]],STANDINGS_SV[COMBINED],0),COLUMN(STANDINGS_SV[PLACE IN LEAGUE]))</f>
        <v>4</v>
      </c>
      <c r="N1133">
        <f>SUM(Table1[[#This Row],[BA]:[SV]])</f>
        <v>93</v>
      </c>
      <c r="O1133">
        <v>3</v>
      </c>
    </row>
    <row r="1134" spans="1:15" x14ac:dyDescent="0.25">
      <c r="A1134" t="s">
        <v>400</v>
      </c>
      <c r="B1134" t="s">
        <v>1409</v>
      </c>
      <c r="C1134" t="str">
        <f>Table1[[#This Row],[League]]&amp;Table1[[#This Row],[Team]]</f>
        <v>$150 Draft Champions Feb 13 1:00 pm Lg.3689Man of Steal</v>
      </c>
      <c r="D1134">
        <f>16-INDEX(STANDINGS_BA[],MATCH(Table1[[#This Row],[COMBINED]],STANDINGS_BA[COMBINED],0),COLUMN(STANDINGS_BA[PLACE IN LEAGUE]))</f>
        <v>13</v>
      </c>
      <c r="E1134">
        <f>16-INDEX(STANDINGS_R[],MATCH(Table1[[#This Row],[COMBINED]],STANDINGS_R[COMBINED],0),COLUMN(STANDINGS_R[PLACE IN LEAGUE]))</f>
        <v>5</v>
      </c>
      <c r="F1134">
        <f>16-INDEX(STANDINGS_HR[],MATCH(Table1[[#This Row],[COMBINED]],STANDINGS_HR[COMBINED],0),COLUMN(STANDINGS_HR[PLACE IN LEAGUE]))</f>
        <v>4</v>
      </c>
      <c r="G1134">
        <f>16-INDEX(STANDINGS_RBI[],MATCH(Table1[[#This Row],[COMBINED]],STANDINGS_RBI[COMBINED],0),COLUMN(STANDINGS_RBI[PLACE IN LEAGUE]))</f>
        <v>12</v>
      </c>
      <c r="H1134">
        <f>16-INDEX(STANDINGS_SB[],MATCH(Table1[[#This Row],[COMBINED]],STANDINGS_SB[COMBINED],0),COLUMN(STANDINGS_SB[PLACE IN LEAGUE]))</f>
        <v>9</v>
      </c>
      <c r="I1134">
        <f>16-INDEX(STANDINGS_ERA[],MATCH(Table1[[#This Row],[COMBINED]],STANDINGS_ERA[COMBINED],0),COLUMN(STANDINGS_ERA[PLACE IN LEAGUE]))</f>
        <v>9</v>
      </c>
      <c r="J1134">
        <f>16-INDEX(STANDINGS_WHIP[],MATCH(Table1[[#This Row],[COMBINED]],STANDINGS_WHIP[COMBINED],0),COLUMN(STANDINGS_WHIP[PLACE IN LEAGUE]))</f>
        <v>8</v>
      </c>
      <c r="K1134">
        <f>16-INDEX(STANDINGS_W[],MATCH(Table1[[#This Row],[COMBINED]],STANDINGS_W[COMBINED],0),COLUMN(STANDINGS_W[PLACE IN LEAGUE]))</f>
        <v>13</v>
      </c>
      <c r="L1134">
        <f>16-INDEX(STANDINGS_K[],MATCH(Table1[[#This Row],[COMBINED]],STANDINGS_K[COMBINED],0),COLUMN(STANDINGS_K[PLACE IN LEAGUE]))</f>
        <v>15</v>
      </c>
      <c r="M1134">
        <f>16-INDEX(STANDINGS_SV[],MATCH(Table1[[#This Row],[COMBINED]],STANDINGS_SV[COMBINED],0),COLUMN(STANDINGS_SV[PLACE IN LEAGUE]))</f>
        <v>3</v>
      </c>
      <c r="N1134">
        <f>SUM(Table1[[#This Row],[BA]:[SV]])</f>
        <v>91</v>
      </c>
      <c r="O1134">
        <v>4</v>
      </c>
    </row>
    <row r="1135" spans="1:15" x14ac:dyDescent="0.25">
      <c r="A1135" t="s">
        <v>534</v>
      </c>
      <c r="B1135" t="s">
        <v>1409</v>
      </c>
      <c r="C1135" t="str">
        <f>Table1[[#This Row],[League]]&amp;Table1[[#This Row],[Team]]</f>
        <v>$150 Draft Champions Feb 13 1:00 pm Lg.3689Light Tower Power</v>
      </c>
      <c r="D1135">
        <f>16-INDEX(STANDINGS_BA[],MATCH(Table1[[#This Row],[COMBINED]],STANDINGS_BA[COMBINED],0),COLUMN(STANDINGS_BA[PLACE IN LEAGUE]))</f>
        <v>6</v>
      </c>
      <c r="E1135">
        <f>16-INDEX(STANDINGS_R[],MATCH(Table1[[#This Row],[COMBINED]],STANDINGS_R[COMBINED],0),COLUMN(STANDINGS_R[PLACE IN LEAGUE]))</f>
        <v>12</v>
      </c>
      <c r="F1135">
        <f>16-INDEX(STANDINGS_HR[],MATCH(Table1[[#This Row],[COMBINED]],STANDINGS_HR[COMBINED],0),COLUMN(STANDINGS_HR[PLACE IN LEAGUE]))</f>
        <v>15</v>
      </c>
      <c r="G1135">
        <f>16-INDEX(STANDINGS_RBI[],MATCH(Table1[[#This Row],[COMBINED]],STANDINGS_RBI[COMBINED],0),COLUMN(STANDINGS_RBI[PLACE IN LEAGUE]))</f>
        <v>15</v>
      </c>
      <c r="H1135">
        <f>16-INDEX(STANDINGS_SB[],MATCH(Table1[[#This Row],[COMBINED]],STANDINGS_SB[COMBINED],0),COLUMN(STANDINGS_SB[PLACE IN LEAGUE]))</f>
        <v>3</v>
      </c>
      <c r="I1135">
        <f>16-INDEX(STANDINGS_ERA[],MATCH(Table1[[#This Row],[COMBINED]],STANDINGS_ERA[COMBINED],0),COLUMN(STANDINGS_ERA[PLACE IN LEAGUE]))</f>
        <v>11</v>
      </c>
      <c r="J1135">
        <f>16-INDEX(STANDINGS_WHIP[],MATCH(Table1[[#This Row],[COMBINED]],STANDINGS_WHIP[COMBINED],0),COLUMN(STANDINGS_WHIP[PLACE IN LEAGUE]))</f>
        <v>9</v>
      </c>
      <c r="K1135">
        <f>16-INDEX(STANDINGS_W[],MATCH(Table1[[#This Row],[COMBINED]],STANDINGS_W[COMBINED],0),COLUMN(STANDINGS_W[PLACE IN LEAGUE]))</f>
        <v>3</v>
      </c>
      <c r="L1135">
        <f>16-INDEX(STANDINGS_K[],MATCH(Table1[[#This Row],[COMBINED]],STANDINGS_K[COMBINED],0),COLUMN(STANDINGS_K[PLACE IN LEAGUE]))</f>
        <v>2</v>
      </c>
      <c r="M1135">
        <f>16-INDEX(STANDINGS_SV[],MATCH(Table1[[#This Row],[COMBINED]],STANDINGS_SV[COMBINED],0),COLUMN(STANDINGS_SV[PLACE IN LEAGUE]))</f>
        <v>15</v>
      </c>
      <c r="N1135">
        <f>SUM(Table1[[#This Row],[BA]:[SV]])</f>
        <v>91</v>
      </c>
      <c r="O1135">
        <v>5</v>
      </c>
    </row>
    <row r="1136" spans="1:15" x14ac:dyDescent="0.25">
      <c r="A1136" t="s">
        <v>1410</v>
      </c>
      <c r="B1136" t="s">
        <v>1409</v>
      </c>
      <c r="C1136" t="str">
        <f>Table1[[#This Row],[League]]&amp;Table1[[#This Row],[Team]]</f>
        <v>$150 Draft Champions Feb 13 1:00 pm Lg.3689New York's Finest</v>
      </c>
      <c r="D1136">
        <f>16-INDEX(STANDINGS_BA[],MATCH(Table1[[#This Row],[COMBINED]],STANDINGS_BA[COMBINED],0),COLUMN(STANDINGS_BA[PLACE IN LEAGUE]))</f>
        <v>14</v>
      </c>
      <c r="E1136">
        <f>16-INDEX(STANDINGS_R[],MATCH(Table1[[#This Row],[COMBINED]],STANDINGS_R[COMBINED],0),COLUMN(STANDINGS_R[PLACE IN LEAGUE]))</f>
        <v>9</v>
      </c>
      <c r="F1136">
        <f>16-INDEX(STANDINGS_HR[],MATCH(Table1[[#This Row],[COMBINED]],STANDINGS_HR[COMBINED],0),COLUMN(STANDINGS_HR[PLACE IN LEAGUE]))</f>
        <v>6</v>
      </c>
      <c r="G1136">
        <f>16-INDEX(STANDINGS_RBI[],MATCH(Table1[[#This Row],[COMBINED]],STANDINGS_RBI[COMBINED],0),COLUMN(STANDINGS_RBI[PLACE IN LEAGUE]))</f>
        <v>11</v>
      </c>
      <c r="H1136">
        <f>16-INDEX(STANDINGS_SB[],MATCH(Table1[[#This Row],[COMBINED]],STANDINGS_SB[COMBINED],0),COLUMN(STANDINGS_SB[PLACE IN LEAGUE]))</f>
        <v>7</v>
      </c>
      <c r="I1136">
        <f>16-INDEX(STANDINGS_ERA[],MATCH(Table1[[#This Row],[COMBINED]],STANDINGS_ERA[COMBINED],0),COLUMN(STANDINGS_ERA[PLACE IN LEAGUE]))</f>
        <v>8</v>
      </c>
      <c r="J1136">
        <f>16-INDEX(STANDINGS_WHIP[],MATCH(Table1[[#This Row],[COMBINED]],STANDINGS_WHIP[COMBINED],0),COLUMN(STANDINGS_WHIP[PLACE IN LEAGUE]))</f>
        <v>10</v>
      </c>
      <c r="K1136">
        <f>16-INDEX(STANDINGS_W[],MATCH(Table1[[#This Row],[COMBINED]],STANDINGS_W[COMBINED],0),COLUMN(STANDINGS_W[PLACE IN LEAGUE]))</f>
        <v>9</v>
      </c>
      <c r="L1136">
        <f>16-INDEX(STANDINGS_K[],MATCH(Table1[[#This Row],[COMBINED]],STANDINGS_K[COMBINED],0),COLUMN(STANDINGS_K[PLACE IN LEAGUE]))</f>
        <v>7</v>
      </c>
      <c r="M1136">
        <f>16-INDEX(STANDINGS_SV[],MATCH(Table1[[#This Row],[COMBINED]],STANDINGS_SV[COMBINED],0),COLUMN(STANDINGS_SV[PLACE IN LEAGUE]))</f>
        <v>7</v>
      </c>
      <c r="N1136">
        <f>SUM(Table1[[#This Row],[BA]:[SV]])</f>
        <v>88</v>
      </c>
      <c r="O1136">
        <v>6</v>
      </c>
    </row>
    <row r="1137" spans="1:15" x14ac:dyDescent="0.25">
      <c r="A1137" t="s">
        <v>1414</v>
      </c>
      <c r="B1137" t="s">
        <v>1409</v>
      </c>
      <c r="C1137" t="str">
        <f>Table1[[#This Row],[League]]&amp;Table1[[#This Row],[Team]]</f>
        <v>$150 Draft Champions Feb 13 1:00 pm Lg.3689smackers VI</v>
      </c>
      <c r="D1137">
        <f>16-INDEX(STANDINGS_BA[],MATCH(Table1[[#This Row],[COMBINED]],STANDINGS_BA[COMBINED],0),COLUMN(STANDINGS_BA[PLACE IN LEAGUE]))</f>
        <v>7</v>
      </c>
      <c r="E1137">
        <f>16-INDEX(STANDINGS_R[],MATCH(Table1[[#This Row],[COMBINED]],STANDINGS_R[COMBINED],0),COLUMN(STANDINGS_R[PLACE IN LEAGUE]))</f>
        <v>4</v>
      </c>
      <c r="F1137">
        <f>16-INDEX(STANDINGS_HR[],MATCH(Table1[[#This Row],[COMBINED]],STANDINGS_HR[COMBINED],0),COLUMN(STANDINGS_HR[PLACE IN LEAGUE]))</f>
        <v>7</v>
      </c>
      <c r="G1137">
        <f>16-INDEX(STANDINGS_RBI[],MATCH(Table1[[#This Row],[COMBINED]],STANDINGS_RBI[COMBINED],0),COLUMN(STANDINGS_RBI[PLACE IN LEAGUE]))</f>
        <v>4</v>
      </c>
      <c r="H1137">
        <f>16-INDEX(STANDINGS_SB[],MATCH(Table1[[#This Row],[COMBINED]],STANDINGS_SB[COMBINED],0),COLUMN(STANDINGS_SB[PLACE IN LEAGUE]))</f>
        <v>1</v>
      </c>
      <c r="I1137">
        <f>16-INDEX(STANDINGS_ERA[],MATCH(Table1[[#This Row],[COMBINED]],STANDINGS_ERA[COMBINED],0),COLUMN(STANDINGS_ERA[PLACE IN LEAGUE]))</f>
        <v>14</v>
      </c>
      <c r="J1137">
        <f>16-INDEX(STANDINGS_WHIP[],MATCH(Table1[[#This Row],[COMBINED]],STANDINGS_WHIP[COMBINED],0),COLUMN(STANDINGS_WHIP[PLACE IN LEAGUE]))</f>
        <v>14</v>
      </c>
      <c r="K1137">
        <f>16-INDEX(STANDINGS_W[],MATCH(Table1[[#This Row],[COMBINED]],STANDINGS_W[COMBINED],0),COLUMN(STANDINGS_W[PLACE IN LEAGUE]))</f>
        <v>12</v>
      </c>
      <c r="L1137">
        <f>16-INDEX(STANDINGS_K[],MATCH(Table1[[#This Row],[COMBINED]],STANDINGS_K[COMBINED],0),COLUMN(STANDINGS_K[PLACE IN LEAGUE]))</f>
        <v>13</v>
      </c>
      <c r="M1137">
        <f>16-INDEX(STANDINGS_SV[],MATCH(Table1[[#This Row],[COMBINED]],STANDINGS_SV[COMBINED],0),COLUMN(STANDINGS_SV[PLACE IN LEAGUE]))</f>
        <v>10</v>
      </c>
      <c r="N1137">
        <f>SUM(Table1[[#This Row],[BA]:[SV]])</f>
        <v>86</v>
      </c>
      <c r="O1137">
        <v>7</v>
      </c>
    </row>
    <row r="1138" spans="1:15" x14ac:dyDescent="0.25">
      <c r="A1138" t="s">
        <v>197</v>
      </c>
      <c r="B1138" t="s">
        <v>1409</v>
      </c>
      <c r="C1138" t="str">
        <f>Table1[[#This Row],[League]]&amp;Table1[[#This Row],[Team]]</f>
        <v>$150 Draft Champions Feb 13 1:00 pm Lg.3689Macho Lobsters</v>
      </c>
      <c r="D1138">
        <f>16-INDEX(STANDINGS_BA[],MATCH(Table1[[#This Row],[COMBINED]],STANDINGS_BA[COMBINED],0),COLUMN(STANDINGS_BA[PLACE IN LEAGUE]))</f>
        <v>10</v>
      </c>
      <c r="E1138">
        <f>16-INDEX(STANDINGS_R[],MATCH(Table1[[#This Row],[COMBINED]],STANDINGS_R[COMBINED],0),COLUMN(STANDINGS_R[PLACE IN LEAGUE]))</f>
        <v>8</v>
      </c>
      <c r="F1138">
        <f>16-INDEX(STANDINGS_HR[],MATCH(Table1[[#This Row],[COMBINED]],STANDINGS_HR[COMBINED],0),COLUMN(STANDINGS_HR[PLACE IN LEAGUE]))</f>
        <v>13</v>
      </c>
      <c r="G1138">
        <f>16-INDEX(STANDINGS_RBI[],MATCH(Table1[[#This Row],[COMBINED]],STANDINGS_RBI[COMBINED],0),COLUMN(STANDINGS_RBI[PLACE IN LEAGUE]))</f>
        <v>13</v>
      </c>
      <c r="H1138">
        <f>16-INDEX(STANDINGS_SB[],MATCH(Table1[[#This Row],[COMBINED]],STANDINGS_SB[COMBINED],0),COLUMN(STANDINGS_SB[PLACE IN LEAGUE]))</f>
        <v>2</v>
      </c>
      <c r="I1138">
        <f>16-INDEX(STANDINGS_ERA[],MATCH(Table1[[#This Row],[COMBINED]],STANDINGS_ERA[COMBINED],0),COLUMN(STANDINGS_ERA[PLACE IN LEAGUE]))</f>
        <v>7</v>
      </c>
      <c r="J1138">
        <f>16-INDEX(STANDINGS_WHIP[],MATCH(Table1[[#This Row],[COMBINED]],STANDINGS_WHIP[COMBINED],0),COLUMN(STANDINGS_WHIP[PLACE IN LEAGUE]))</f>
        <v>6</v>
      </c>
      <c r="K1138">
        <f>16-INDEX(STANDINGS_W[],MATCH(Table1[[#This Row],[COMBINED]],STANDINGS_W[COMBINED],0),COLUMN(STANDINGS_W[PLACE IN LEAGUE]))</f>
        <v>7</v>
      </c>
      <c r="L1138">
        <f>16-INDEX(STANDINGS_K[],MATCH(Table1[[#This Row],[COMBINED]],STANDINGS_K[COMBINED],0),COLUMN(STANDINGS_K[PLACE IN LEAGUE]))</f>
        <v>4</v>
      </c>
      <c r="M1138">
        <f>16-INDEX(STANDINGS_SV[],MATCH(Table1[[#This Row],[COMBINED]],STANDINGS_SV[COMBINED],0),COLUMN(STANDINGS_SV[PLACE IN LEAGUE]))</f>
        <v>6</v>
      </c>
      <c r="N1138">
        <f>SUM(Table1[[#This Row],[BA]:[SV]])</f>
        <v>76</v>
      </c>
      <c r="O1138">
        <v>8</v>
      </c>
    </row>
    <row r="1139" spans="1:15" x14ac:dyDescent="0.25">
      <c r="A1139" t="s">
        <v>1415</v>
      </c>
      <c r="B1139" t="s">
        <v>1409</v>
      </c>
      <c r="C1139" t="str">
        <f>Table1[[#This Row],[League]]&amp;Table1[[#This Row],[Team]]</f>
        <v>$150 Draft Champions Feb 13 1:00 pm Lg.3689Buddy Guy</v>
      </c>
      <c r="D1139">
        <f>16-INDEX(STANDINGS_BA[],MATCH(Table1[[#This Row],[COMBINED]],STANDINGS_BA[COMBINED],0),COLUMN(STANDINGS_BA[PLACE IN LEAGUE]))</f>
        <v>5</v>
      </c>
      <c r="E1139">
        <f>16-INDEX(STANDINGS_R[],MATCH(Table1[[#This Row],[COMBINED]],STANDINGS_R[COMBINED],0),COLUMN(STANDINGS_R[PLACE IN LEAGUE]))</f>
        <v>2</v>
      </c>
      <c r="F1139">
        <f>16-INDEX(STANDINGS_HR[],MATCH(Table1[[#This Row],[COMBINED]],STANDINGS_HR[COMBINED],0),COLUMN(STANDINGS_HR[PLACE IN LEAGUE]))</f>
        <v>5</v>
      </c>
      <c r="G1139">
        <f>16-INDEX(STANDINGS_RBI[],MATCH(Table1[[#This Row],[COMBINED]],STANDINGS_RBI[COMBINED],0),COLUMN(STANDINGS_RBI[PLACE IN LEAGUE]))</f>
        <v>5</v>
      </c>
      <c r="H1139">
        <f>16-INDEX(STANDINGS_SB[],MATCH(Table1[[#This Row],[COMBINED]],STANDINGS_SB[COMBINED],0),COLUMN(STANDINGS_SB[PLACE IN LEAGUE]))</f>
        <v>4</v>
      </c>
      <c r="I1139">
        <f>16-INDEX(STANDINGS_ERA[],MATCH(Table1[[#This Row],[COMBINED]],STANDINGS_ERA[COMBINED],0),COLUMN(STANDINGS_ERA[PLACE IN LEAGUE]))</f>
        <v>12</v>
      </c>
      <c r="J1139">
        <f>16-INDEX(STANDINGS_WHIP[],MATCH(Table1[[#This Row],[COMBINED]],STANDINGS_WHIP[COMBINED],0),COLUMN(STANDINGS_WHIP[PLACE IN LEAGUE]))</f>
        <v>11</v>
      </c>
      <c r="K1139">
        <f>16-INDEX(STANDINGS_W[],MATCH(Table1[[#This Row],[COMBINED]],STANDINGS_W[COMBINED],0),COLUMN(STANDINGS_W[PLACE IN LEAGUE]))</f>
        <v>8</v>
      </c>
      <c r="L1139">
        <f>16-INDEX(STANDINGS_K[],MATCH(Table1[[#This Row],[COMBINED]],STANDINGS_K[COMBINED],0),COLUMN(STANDINGS_K[PLACE IN LEAGUE]))</f>
        <v>11</v>
      </c>
      <c r="M1139">
        <f>16-INDEX(STANDINGS_SV[],MATCH(Table1[[#This Row],[COMBINED]],STANDINGS_SV[COMBINED],0),COLUMN(STANDINGS_SV[PLACE IN LEAGUE]))</f>
        <v>13</v>
      </c>
      <c r="N1139">
        <f>SUM(Table1[[#This Row],[BA]:[SV]])</f>
        <v>76</v>
      </c>
      <c r="O1139">
        <v>9</v>
      </c>
    </row>
    <row r="1140" spans="1:15" x14ac:dyDescent="0.25">
      <c r="A1140" t="s">
        <v>39</v>
      </c>
      <c r="B1140" t="s">
        <v>1409</v>
      </c>
      <c r="C1140" t="str">
        <f>Table1[[#This Row],[League]]&amp;Table1[[#This Row],[Team]]</f>
        <v>$150 Draft Champions Feb 13 1:00 pm Lg.3689Team highland</v>
      </c>
      <c r="D1140">
        <f>16-INDEX(STANDINGS_BA[],MATCH(Table1[[#This Row],[COMBINED]],STANDINGS_BA[COMBINED],0),COLUMN(STANDINGS_BA[PLACE IN LEAGUE]))</f>
        <v>3</v>
      </c>
      <c r="E1140">
        <f>16-INDEX(STANDINGS_R[],MATCH(Table1[[#This Row],[COMBINED]],STANDINGS_R[COMBINED],0),COLUMN(STANDINGS_R[PLACE IN LEAGUE]))</f>
        <v>7</v>
      </c>
      <c r="F1140">
        <f>16-INDEX(STANDINGS_HR[],MATCH(Table1[[#This Row],[COMBINED]],STANDINGS_HR[COMBINED],0),COLUMN(STANDINGS_HR[PLACE IN LEAGUE]))</f>
        <v>2</v>
      </c>
      <c r="G1140">
        <f>16-INDEX(STANDINGS_RBI[],MATCH(Table1[[#This Row],[COMBINED]],STANDINGS_RBI[COMBINED],0),COLUMN(STANDINGS_RBI[PLACE IN LEAGUE]))</f>
        <v>2</v>
      </c>
      <c r="H1140">
        <f>16-INDEX(STANDINGS_SB[],MATCH(Table1[[#This Row],[COMBINED]],STANDINGS_SB[COMBINED],0),COLUMN(STANDINGS_SB[PLACE IN LEAGUE]))</f>
        <v>5</v>
      </c>
      <c r="I1140">
        <f>16-INDEX(STANDINGS_ERA[],MATCH(Table1[[#This Row],[COMBINED]],STANDINGS_ERA[COMBINED],0),COLUMN(STANDINGS_ERA[PLACE IN LEAGUE]))</f>
        <v>10</v>
      </c>
      <c r="J1140">
        <f>16-INDEX(STANDINGS_WHIP[],MATCH(Table1[[#This Row],[COMBINED]],STANDINGS_WHIP[COMBINED],0),COLUMN(STANDINGS_WHIP[PLACE IN LEAGUE]))</f>
        <v>12</v>
      </c>
      <c r="K1140">
        <f>16-INDEX(STANDINGS_W[],MATCH(Table1[[#This Row],[COMBINED]],STANDINGS_W[COMBINED],0),COLUMN(STANDINGS_W[PLACE IN LEAGUE]))</f>
        <v>14</v>
      </c>
      <c r="L1140">
        <f>16-INDEX(STANDINGS_K[],MATCH(Table1[[#This Row],[COMBINED]],STANDINGS_K[COMBINED],0),COLUMN(STANDINGS_K[PLACE IN LEAGUE]))</f>
        <v>12</v>
      </c>
      <c r="M1140">
        <f>16-INDEX(STANDINGS_SV[],MATCH(Table1[[#This Row],[COMBINED]],STANDINGS_SV[COMBINED],0),COLUMN(STANDINGS_SV[PLACE IN LEAGUE]))</f>
        <v>9</v>
      </c>
      <c r="N1140">
        <f>SUM(Table1[[#This Row],[BA]:[SV]])</f>
        <v>76</v>
      </c>
      <c r="O1140">
        <v>10</v>
      </c>
    </row>
    <row r="1141" spans="1:15" x14ac:dyDescent="0.25">
      <c r="A1141" t="s">
        <v>338</v>
      </c>
      <c r="B1141" t="s">
        <v>1409</v>
      </c>
      <c r="C1141" t="str">
        <f>Table1[[#This Row],[League]]&amp;Table1[[#This Row],[Team]]</f>
        <v>$150 Draft Champions Feb 13 1:00 pm Lg.3689EWeezy2</v>
      </c>
      <c r="D1141">
        <f>16-INDEX(STANDINGS_BA[],MATCH(Table1[[#This Row],[COMBINED]],STANDINGS_BA[COMBINED],0),COLUMN(STANDINGS_BA[PLACE IN LEAGUE]))</f>
        <v>12</v>
      </c>
      <c r="E1141">
        <f>16-INDEX(STANDINGS_R[],MATCH(Table1[[#This Row],[COMBINED]],STANDINGS_R[COMBINED],0),COLUMN(STANDINGS_R[PLACE IN LEAGUE]))</f>
        <v>14</v>
      </c>
      <c r="F1141">
        <f>16-INDEX(STANDINGS_HR[],MATCH(Table1[[#This Row],[COMBINED]],STANDINGS_HR[COMBINED],0),COLUMN(STANDINGS_HR[PLACE IN LEAGUE]))</f>
        <v>8</v>
      </c>
      <c r="G1141">
        <f>16-INDEX(STANDINGS_RBI[],MATCH(Table1[[#This Row],[COMBINED]],STANDINGS_RBI[COMBINED],0),COLUMN(STANDINGS_RBI[PLACE IN LEAGUE]))</f>
        <v>7</v>
      </c>
      <c r="H1141">
        <f>16-INDEX(STANDINGS_SB[],MATCH(Table1[[#This Row],[COMBINED]],STANDINGS_SB[COMBINED],0),COLUMN(STANDINGS_SB[PLACE IN LEAGUE]))</f>
        <v>12</v>
      </c>
      <c r="I1141">
        <f>16-INDEX(STANDINGS_ERA[],MATCH(Table1[[#This Row],[COMBINED]],STANDINGS_ERA[COMBINED],0),COLUMN(STANDINGS_ERA[PLACE IN LEAGUE]))</f>
        <v>2</v>
      </c>
      <c r="J1141">
        <f>16-INDEX(STANDINGS_WHIP[],MATCH(Table1[[#This Row],[COMBINED]],STANDINGS_WHIP[COMBINED],0),COLUMN(STANDINGS_WHIP[PLACE IN LEAGUE]))</f>
        <v>2</v>
      </c>
      <c r="K1141">
        <f>16-INDEX(STANDINGS_W[],MATCH(Table1[[#This Row],[COMBINED]],STANDINGS_W[COMBINED],0),COLUMN(STANDINGS_W[PLACE IN LEAGUE]))</f>
        <v>4</v>
      </c>
      <c r="L1141">
        <f>16-INDEX(STANDINGS_K[],MATCH(Table1[[#This Row],[COMBINED]],STANDINGS_K[COMBINED],0),COLUMN(STANDINGS_K[PLACE IN LEAGUE]))</f>
        <v>5</v>
      </c>
      <c r="M1141">
        <f>16-INDEX(STANDINGS_SV[],MATCH(Table1[[#This Row],[COMBINED]],STANDINGS_SV[COMBINED],0),COLUMN(STANDINGS_SV[PLACE IN LEAGUE]))</f>
        <v>8</v>
      </c>
      <c r="N1141">
        <f>SUM(Table1[[#This Row],[BA]:[SV]])</f>
        <v>74</v>
      </c>
      <c r="O1141">
        <v>11</v>
      </c>
    </row>
    <row r="1142" spans="1:15" x14ac:dyDescent="0.25">
      <c r="A1142" t="s">
        <v>1412</v>
      </c>
      <c r="B1142" t="s">
        <v>1409</v>
      </c>
      <c r="C1142" t="str">
        <f>Table1[[#This Row],[League]]&amp;Table1[[#This Row],[Team]]</f>
        <v>$150 Draft Champions Feb 13 1:00 pm Lg.3689Team Yadlosky</v>
      </c>
      <c r="D1142">
        <f>16-INDEX(STANDINGS_BA[],MATCH(Table1[[#This Row],[COMBINED]],STANDINGS_BA[COMBINED],0),COLUMN(STANDINGS_BA[PLACE IN LEAGUE]))</f>
        <v>9</v>
      </c>
      <c r="E1142">
        <f>16-INDEX(STANDINGS_R[],MATCH(Table1[[#This Row],[COMBINED]],STANDINGS_R[COMBINED],0),COLUMN(STANDINGS_R[PLACE IN LEAGUE]))</f>
        <v>10</v>
      </c>
      <c r="F1142">
        <f>16-INDEX(STANDINGS_HR[],MATCH(Table1[[#This Row],[COMBINED]],STANDINGS_HR[COMBINED],0),COLUMN(STANDINGS_HR[PLACE IN LEAGUE]))</f>
        <v>3</v>
      </c>
      <c r="G1142">
        <f>16-INDEX(STANDINGS_RBI[],MATCH(Table1[[#This Row],[COMBINED]],STANDINGS_RBI[COMBINED],0),COLUMN(STANDINGS_RBI[PLACE IN LEAGUE]))</f>
        <v>6</v>
      </c>
      <c r="H1142">
        <f>16-INDEX(STANDINGS_SB[],MATCH(Table1[[#This Row],[COMBINED]],STANDINGS_SB[COMBINED],0),COLUMN(STANDINGS_SB[PLACE IN LEAGUE]))</f>
        <v>13</v>
      </c>
      <c r="I1142">
        <f>16-INDEX(STANDINGS_ERA[],MATCH(Table1[[#This Row],[COMBINED]],STANDINGS_ERA[COMBINED],0),COLUMN(STANDINGS_ERA[PLACE IN LEAGUE]))</f>
        <v>6</v>
      </c>
      <c r="J1142">
        <f>16-INDEX(STANDINGS_WHIP[],MATCH(Table1[[#This Row],[COMBINED]],STANDINGS_WHIP[COMBINED],0),COLUMN(STANDINGS_WHIP[PLACE IN LEAGUE]))</f>
        <v>5</v>
      </c>
      <c r="K1142">
        <f>16-INDEX(STANDINGS_W[],MATCH(Table1[[#This Row],[COMBINED]],STANDINGS_W[COMBINED],0),COLUMN(STANDINGS_W[PLACE IN LEAGUE]))</f>
        <v>10</v>
      </c>
      <c r="L1142">
        <f>16-INDEX(STANDINGS_K[],MATCH(Table1[[#This Row],[COMBINED]],STANDINGS_K[COMBINED],0),COLUMN(STANDINGS_K[PLACE IN LEAGUE]))</f>
        <v>8</v>
      </c>
      <c r="M1142">
        <f>16-INDEX(STANDINGS_SV[],MATCH(Table1[[#This Row],[COMBINED]],STANDINGS_SV[COMBINED],0),COLUMN(STANDINGS_SV[PLACE IN LEAGUE]))</f>
        <v>1</v>
      </c>
      <c r="N1142">
        <f>SUM(Table1[[#This Row],[BA]:[SV]])</f>
        <v>71</v>
      </c>
      <c r="O1142">
        <v>12</v>
      </c>
    </row>
    <row r="1143" spans="1:15" x14ac:dyDescent="0.25">
      <c r="A1143" t="s">
        <v>462</v>
      </c>
      <c r="B1143" t="s">
        <v>1409</v>
      </c>
      <c r="C1143" t="str">
        <f>Table1[[#This Row],[League]]&amp;Table1[[#This Row],[Team]]</f>
        <v>$150 Draft Champions Feb 13 1:00 pm Lg.3689Miggy's Mashers</v>
      </c>
      <c r="D1143">
        <f>16-INDEX(STANDINGS_BA[],MATCH(Table1[[#This Row],[COMBINED]],STANDINGS_BA[COMBINED],0),COLUMN(STANDINGS_BA[PLACE IN LEAGUE]))</f>
        <v>15</v>
      </c>
      <c r="E1143">
        <f>16-INDEX(STANDINGS_R[],MATCH(Table1[[#This Row],[COMBINED]],STANDINGS_R[COMBINED],0),COLUMN(STANDINGS_R[PLACE IN LEAGUE]))</f>
        <v>6</v>
      </c>
      <c r="F1143">
        <f>16-INDEX(STANDINGS_HR[],MATCH(Table1[[#This Row],[COMBINED]],STANDINGS_HR[COMBINED],0),COLUMN(STANDINGS_HR[PLACE IN LEAGUE]))</f>
        <v>9</v>
      </c>
      <c r="G1143">
        <f>16-INDEX(STANDINGS_RBI[],MATCH(Table1[[#This Row],[COMBINED]],STANDINGS_RBI[COMBINED],0),COLUMN(STANDINGS_RBI[PLACE IN LEAGUE]))</f>
        <v>9</v>
      </c>
      <c r="H1143">
        <f>16-INDEX(STANDINGS_SB[],MATCH(Table1[[#This Row],[COMBINED]],STANDINGS_SB[COMBINED],0),COLUMN(STANDINGS_SB[PLACE IN LEAGUE]))</f>
        <v>8</v>
      </c>
      <c r="I1143">
        <f>16-INDEX(STANDINGS_ERA[],MATCH(Table1[[#This Row],[COMBINED]],STANDINGS_ERA[COMBINED],0),COLUMN(STANDINGS_ERA[PLACE IN LEAGUE]))</f>
        <v>4</v>
      </c>
      <c r="J1143">
        <f>16-INDEX(STANDINGS_WHIP[],MATCH(Table1[[#This Row],[COMBINED]],STANDINGS_WHIP[COMBINED],0),COLUMN(STANDINGS_WHIP[PLACE IN LEAGUE]))</f>
        <v>3</v>
      </c>
      <c r="K1143">
        <f>16-INDEX(STANDINGS_W[],MATCH(Table1[[#This Row],[COMBINED]],STANDINGS_W[COMBINED],0),COLUMN(STANDINGS_W[PLACE IN LEAGUE]))</f>
        <v>5</v>
      </c>
      <c r="L1143">
        <f>16-INDEX(STANDINGS_K[],MATCH(Table1[[#This Row],[COMBINED]],STANDINGS_K[COMBINED],0),COLUMN(STANDINGS_K[PLACE IN LEAGUE]))</f>
        <v>6</v>
      </c>
      <c r="M1143">
        <f>16-INDEX(STANDINGS_SV[],MATCH(Table1[[#This Row],[COMBINED]],STANDINGS_SV[COMBINED],0),COLUMN(STANDINGS_SV[PLACE IN LEAGUE]))</f>
        <v>5</v>
      </c>
      <c r="N1143">
        <f>SUM(Table1[[#This Row],[BA]:[SV]])</f>
        <v>70</v>
      </c>
      <c r="O1143">
        <v>13</v>
      </c>
    </row>
    <row r="1144" spans="1:15" x14ac:dyDescent="0.25">
      <c r="A1144" t="s">
        <v>1418</v>
      </c>
      <c r="B1144" t="s">
        <v>1409</v>
      </c>
      <c r="C1144" t="str">
        <f>Table1[[#This Row],[League]]&amp;Table1[[#This Row],[Team]]</f>
        <v>$150 Draft Champions Feb 13 1:00 pm Lg.3689Fister - I Hardly Know Her!</v>
      </c>
      <c r="D1144">
        <f>16-INDEX(STANDINGS_BA[],MATCH(Table1[[#This Row],[COMBINED]],STANDINGS_BA[COMBINED],0),COLUMN(STANDINGS_BA[PLACE IN LEAGUE]))</f>
        <v>1</v>
      </c>
      <c r="E1144">
        <f>16-INDEX(STANDINGS_R[],MATCH(Table1[[#This Row],[COMBINED]],STANDINGS_R[COMBINED],0),COLUMN(STANDINGS_R[PLACE IN LEAGUE]))</f>
        <v>3</v>
      </c>
      <c r="F1144">
        <f>16-INDEX(STANDINGS_HR[],MATCH(Table1[[#This Row],[COMBINED]],STANDINGS_HR[COMBINED],0),COLUMN(STANDINGS_HR[PLACE IN LEAGUE]))</f>
        <v>10</v>
      </c>
      <c r="G1144">
        <f>16-INDEX(STANDINGS_RBI[],MATCH(Table1[[#This Row],[COMBINED]],STANDINGS_RBI[COMBINED],0),COLUMN(STANDINGS_RBI[PLACE IN LEAGUE]))</f>
        <v>8</v>
      </c>
      <c r="H1144">
        <f>16-INDEX(STANDINGS_SB[],MATCH(Table1[[#This Row],[COMBINED]],STANDINGS_SB[COMBINED],0),COLUMN(STANDINGS_SB[PLACE IN LEAGUE]))</f>
        <v>6</v>
      </c>
      <c r="I1144">
        <f>16-INDEX(STANDINGS_ERA[],MATCH(Table1[[#This Row],[COMBINED]],STANDINGS_ERA[COMBINED],0),COLUMN(STANDINGS_ERA[PLACE IN LEAGUE]))</f>
        <v>1</v>
      </c>
      <c r="J1144">
        <f>16-INDEX(STANDINGS_WHIP[],MATCH(Table1[[#This Row],[COMBINED]],STANDINGS_WHIP[COMBINED],0),COLUMN(STANDINGS_WHIP[PLACE IN LEAGUE]))</f>
        <v>1</v>
      </c>
      <c r="K1144">
        <f>16-INDEX(STANDINGS_W[],MATCH(Table1[[#This Row],[COMBINED]],STANDINGS_W[COMBINED],0),COLUMN(STANDINGS_W[PLACE IN LEAGUE]))</f>
        <v>2</v>
      </c>
      <c r="L1144">
        <f>16-INDEX(STANDINGS_K[],MATCH(Table1[[#This Row],[COMBINED]],STANDINGS_K[COMBINED],0),COLUMN(STANDINGS_K[PLACE IN LEAGUE]))</f>
        <v>3</v>
      </c>
      <c r="M1144">
        <f>16-INDEX(STANDINGS_SV[],MATCH(Table1[[#This Row],[COMBINED]],STANDINGS_SV[COMBINED],0),COLUMN(STANDINGS_SV[PLACE IN LEAGUE]))</f>
        <v>11</v>
      </c>
      <c r="N1144">
        <f>SUM(Table1[[#This Row],[BA]:[SV]])</f>
        <v>46</v>
      </c>
      <c r="O1144">
        <v>14</v>
      </c>
    </row>
    <row r="1145" spans="1:15" x14ac:dyDescent="0.25">
      <c r="A1145" t="s">
        <v>1411</v>
      </c>
      <c r="B1145" t="s">
        <v>1409</v>
      </c>
      <c r="C1145" t="str">
        <f>Table1[[#This Row],[League]]&amp;Table1[[#This Row],[Team]]</f>
        <v>$150 Draft Champions Feb 13 1:00 pm Lg.36890.9 Bar</v>
      </c>
      <c r="D1145">
        <f>16-INDEX(STANDINGS_BA[],MATCH(Table1[[#This Row],[COMBINED]],STANDINGS_BA[COMBINED],0),COLUMN(STANDINGS_BA[PLACE IN LEAGUE]))</f>
        <v>11</v>
      </c>
      <c r="E1145">
        <f>16-INDEX(STANDINGS_R[],MATCH(Table1[[#This Row],[COMBINED]],STANDINGS_R[COMBINED],0),COLUMN(STANDINGS_R[PLACE IN LEAGUE]))</f>
        <v>1</v>
      </c>
      <c r="F1145">
        <f>16-INDEX(STANDINGS_HR[],MATCH(Table1[[#This Row],[COMBINED]],STANDINGS_HR[COMBINED],0),COLUMN(STANDINGS_HR[PLACE IN LEAGUE]))</f>
        <v>1</v>
      </c>
      <c r="G1145">
        <f>16-INDEX(STANDINGS_RBI[],MATCH(Table1[[#This Row],[COMBINED]],STANDINGS_RBI[COMBINED],0),COLUMN(STANDINGS_RBI[PLACE IN LEAGUE]))</f>
        <v>1</v>
      </c>
      <c r="H1145">
        <f>16-INDEX(STANDINGS_SB[],MATCH(Table1[[#This Row],[COMBINED]],STANDINGS_SB[COMBINED],0),COLUMN(STANDINGS_SB[PLACE IN LEAGUE]))</f>
        <v>10</v>
      </c>
      <c r="I1145">
        <f>16-INDEX(STANDINGS_ERA[],MATCH(Table1[[#This Row],[COMBINED]],STANDINGS_ERA[COMBINED],0),COLUMN(STANDINGS_ERA[PLACE IN LEAGUE]))</f>
        <v>3</v>
      </c>
      <c r="J1145">
        <f>16-INDEX(STANDINGS_WHIP[],MATCH(Table1[[#This Row],[COMBINED]],STANDINGS_WHIP[COMBINED],0),COLUMN(STANDINGS_WHIP[PLACE IN LEAGUE]))</f>
        <v>4</v>
      </c>
      <c r="K1145">
        <f>16-INDEX(STANDINGS_W[],MATCH(Table1[[#This Row],[COMBINED]],STANDINGS_W[COMBINED],0),COLUMN(STANDINGS_W[PLACE IN LEAGUE]))</f>
        <v>1</v>
      </c>
      <c r="L1145">
        <f>16-INDEX(STANDINGS_K[],MATCH(Table1[[#This Row],[COMBINED]],STANDINGS_K[COMBINED],0),COLUMN(STANDINGS_K[PLACE IN LEAGUE]))</f>
        <v>1</v>
      </c>
      <c r="M1145">
        <f>16-INDEX(STANDINGS_SV[],MATCH(Table1[[#This Row],[COMBINED]],STANDINGS_SV[COMBINED],0),COLUMN(STANDINGS_SV[PLACE IN LEAGUE]))</f>
        <v>12</v>
      </c>
      <c r="N1145">
        <f>SUM(Table1[[#This Row],[BA]:[SV]])</f>
        <v>45</v>
      </c>
      <c r="O1145">
        <v>15</v>
      </c>
    </row>
    <row r="1146" spans="1:15" x14ac:dyDescent="0.25">
      <c r="A1146" t="s">
        <v>1421</v>
      </c>
      <c r="B1146" t="s">
        <v>1420</v>
      </c>
      <c r="C1146" t="str">
        <f>Table1[[#This Row],[League]]&amp;Table1[[#This Row],[Team]]</f>
        <v>$150 Draft Champions Feb 13 1:00 pm Lg.3693Auburn Plainsman II</v>
      </c>
      <c r="D1146">
        <f>16-INDEX(STANDINGS_BA[],MATCH(Table1[[#This Row],[COMBINED]],STANDINGS_BA[COMBINED],0),COLUMN(STANDINGS_BA[PLACE IN LEAGUE]))</f>
        <v>14</v>
      </c>
      <c r="E1146">
        <f>16-INDEX(STANDINGS_R[],MATCH(Table1[[#This Row],[COMBINED]],STANDINGS_R[COMBINED],0),COLUMN(STANDINGS_R[PLACE IN LEAGUE]))</f>
        <v>15</v>
      </c>
      <c r="F1146">
        <f>16-INDEX(STANDINGS_HR[],MATCH(Table1[[#This Row],[COMBINED]],STANDINGS_HR[COMBINED],0),COLUMN(STANDINGS_HR[PLACE IN LEAGUE]))</f>
        <v>5</v>
      </c>
      <c r="G1146">
        <f>16-INDEX(STANDINGS_RBI[],MATCH(Table1[[#This Row],[COMBINED]],STANDINGS_RBI[COMBINED],0),COLUMN(STANDINGS_RBI[PLACE IN LEAGUE]))</f>
        <v>6</v>
      </c>
      <c r="H1146">
        <f>16-INDEX(STANDINGS_SB[],MATCH(Table1[[#This Row],[COMBINED]],STANDINGS_SB[COMBINED],0),COLUMN(STANDINGS_SB[PLACE IN LEAGUE]))</f>
        <v>12</v>
      </c>
      <c r="I1146">
        <f>16-INDEX(STANDINGS_ERA[],MATCH(Table1[[#This Row],[COMBINED]],STANDINGS_ERA[COMBINED],0),COLUMN(STANDINGS_ERA[PLACE IN LEAGUE]))</f>
        <v>13</v>
      </c>
      <c r="J1146">
        <f>16-INDEX(STANDINGS_WHIP[],MATCH(Table1[[#This Row],[COMBINED]],STANDINGS_WHIP[COMBINED],0),COLUMN(STANDINGS_WHIP[PLACE IN LEAGUE]))</f>
        <v>14</v>
      </c>
      <c r="K1146">
        <f>16-INDEX(STANDINGS_W[],MATCH(Table1[[#This Row],[COMBINED]],STANDINGS_W[COMBINED],0),COLUMN(STANDINGS_W[PLACE IN LEAGUE]))</f>
        <v>10</v>
      </c>
      <c r="L1146">
        <f>16-INDEX(STANDINGS_K[],MATCH(Table1[[#This Row],[COMBINED]],STANDINGS_K[COMBINED],0),COLUMN(STANDINGS_K[PLACE IN LEAGUE]))</f>
        <v>15</v>
      </c>
      <c r="M1146">
        <f>16-INDEX(STANDINGS_SV[],MATCH(Table1[[#This Row],[COMBINED]],STANDINGS_SV[COMBINED],0),COLUMN(STANDINGS_SV[PLACE IN LEAGUE]))</f>
        <v>10</v>
      </c>
      <c r="N1146">
        <f>SUM(Table1[[#This Row],[BA]:[SV]])</f>
        <v>114</v>
      </c>
      <c r="O1146">
        <v>1</v>
      </c>
    </row>
    <row r="1147" spans="1:15" x14ac:dyDescent="0.25">
      <c r="A1147" t="s">
        <v>1423</v>
      </c>
      <c r="B1147" t="s">
        <v>1420</v>
      </c>
      <c r="C1147" t="str">
        <f>Table1[[#This Row],[League]]&amp;Table1[[#This Row],[Team]]</f>
        <v>$150 Draft Champions Feb 13 1:00 pm Lg.3693Drip Drop</v>
      </c>
      <c r="D1147">
        <f>16-INDEX(STANDINGS_BA[],MATCH(Table1[[#This Row],[COMBINED]],STANDINGS_BA[COMBINED],0),COLUMN(STANDINGS_BA[PLACE IN LEAGUE]))</f>
        <v>12</v>
      </c>
      <c r="E1147">
        <f>16-INDEX(STANDINGS_R[],MATCH(Table1[[#This Row],[COMBINED]],STANDINGS_R[COMBINED],0),COLUMN(STANDINGS_R[PLACE IN LEAGUE]))</f>
        <v>14</v>
      </c>
      <c r="F1147">
        <f>16-INDEX(STANDINGS_HR[],MATCH(Table1[[#This Row],[COMBINED]],STANDINGS_HR[COMBINED],0),COLUMN(STANDINGS_HR[PLACE IN LEAGUE]))</f>
        <v>15</v>
      </c>
      <c r="G1147">
        <f>16-INDEX(STANDINGS_RBI[],MATCH(Table1[[#This Row],[COMBINED]],STANDINGS_RBI[COMBINED],0),COLUMN(STANDINGS_RBI[PLACE IN LEAGUE]))</f>
        <v>15</v>
      </c>
      <c r="H1147">
        <f>16-INDEX(STANDINGS_SB[],MATCH(Table1[[#This Row],[COMBINED]],STANDINGS_SB[COMBINED],0),COLUMN(STANDINGS_SB[PLACE IN LEAGUE]))</f>
        <v>15</v>
      </c>
      <c r="I1147">
        <f>16-INDEX(STANDINGS_ERA[],MATCH(Table1[[#This Row],[COMBINED]],STANDINGS_ERA[COMBINED],0),COLUMN(STANDINGS_ERA[PLACE IN LEAGUE]))</f>
        <v>14</v>
      </c>
      <c r="J1147">
        <f>16-INDEX(STANDINGS_WHIP[],MATCH(Table1[[#This Row],[COMBINED]],STANDINGS_WHIP[COMBINED],0),COLUMN(STANDINGS_WHIP[PLACE IN LEAGUE]))</f>
        <v>12</v>
      </c>
      <c r="K1147">
        <f>16-INDEX(STANDINGS_W[],MATCH(Table1[[#This Row],[COMBINED]],STANDINGS_W[COMBINED],0),COLUMN(STANDINGS_W[PLACE IN LEAGUE]))</f>
        <v>2</v>
      </c>
      <c r="L1147">
        <f>16-INDEX(STANDINGS_K[],MATCH(Table1[[#This Row],[COMBINED]],STANDINGS_K[COMBINED],0),COLUMN(STANDINGS_K[PLACE IN LEAGUE]))</f>
        <v>9</v>
      </c>
      <c r="M1147">
        <f>16-INDEX(STANDINGS_SV[],MATCH(Table1[[#This Row],[COMBINED]],STANDINGS_SV[COMBINED],0),COLUMN(STANDINGS_SV[PLACE IN LEAGUE]))</f>
        <v>5</v>
      </c>
      <c r="N1147">
        <f>SUM(Table1[[#This Row],[BA]:[SV]])</f>
        <v>113</v>
      </c>
      <c r="O1147">
        <v>2</v>
      </c>
    </row>
    <row r="1148" spans="1:15" x14ac:dyDescent="0.25">
      <c r="A1148" t="s">
        <v>1426</v>
      </c>
      <c r="B1148" t="s">
        <v>1420</v>
      </c>
      <c r="C1148" t="str">
        <f>Table1[[#This Row],[League]]&amp;Table1[[#This Row],[Team]]</f>
        <v>$150 Draft Champions Feb 13 1:00 pm Lg.3693Upper Deck</v>
      </c>
      <c r="D1148">
        <f>16-INDEX(STANDINGS_BA[],MATCH(Table1[[#This Row],[COMBINED]],STANDINGS_BA[COMBINED],0),COLUMN(STANDINGS_BA[PLACE IN LEAGUE]))</f>
        <v>7</v>
      </c>
      <c r="E1148">
        <f>16-INDEX(STANDINGS_R[],MATCH(Table1[[#This Row],[COMBINED]],STANDINGS_R[COMBINED],0),COLUMN(STANDINGS_R[PLACE IN LEAGUE]))</f>
        <v>7</v>
      </c>
      <c r="F1148">
        <f>16-INDEX(STANDINGS_HR[],MATCH(Table1[[#This Row],[COMBINED]],STANDINGS_HR[COMBINED],0),COLUMN(STANDINGS_HR[PLACE IN LEAGUE]))</f>
        <v>9</v>
      </c>
      <c r="G1148">
        <f>16-INDEX(STANDINGS_RBI[],MATCH(Table1[[#This Row],[COMBINED]],STANDINGS_RBI[COMBINED],0),COLUMN(STANDINGS_RBI[PLACE IN LEAGUE]))</f>
        <v>4</v>
      </c>
      <c r="H1148">
        <f>16-INDEX(STANDINGS_SB[],MATCH(Table1[[#This Row],[COMBINED]],STANDINGS_SB[COMBINED],0),COLUMN(STANDINGS_SB[PLACE IN LEAGUE]))</f>
        <v>1</v>
      </c>
      <c r="I1148">
        <f>16-INDEX(STANDINGS_ERA[],MATCH(Table1[[#This Row],[COMBINED]],STANDINGS_ERA[COMBINED],0),COLUMN(STANDINGS_ERA[PLACE IN LEAGUE]))</f>
        <v>15</v>
      </c>
      <c r="J1148">
        <f>16-INDEX(STANDINGS_WHIP[],MATCH(Table1[[#This Row],[COMBINED]],STANDINGS_WHIP[COMBINED],0),COLUMN(STANDINGS_WHIP[PLACE IN LEAGUE]))</f>
        <v>15</v>
      </c>
      <c r="K1148">
        <f>16-INDEX(STANDINGS_W[],MATCH(Table1[[#This Row],[COMBINED]],STANDINGS_W[COMBINED],0),COLUMN(STANDINGS_W[PLACE IN LEAGUE]))</f>
        <v>15</v>
      </c>
      <c r="L1148">
        <f>16-INDEX(STANDINGS_K[],MATCH(Table1[[#This Row],[COMBINED]],STANDINGS_K[COMBINED],0),COLUMN(STANDINGS_K[PLACE IN LEAGUE]))</f>
        <v>14</v>
      </c>
      <c r="M1148">
        <f>16-INDEX(STANDINGS_SV[],MATCH(Table1[[#This Row],[COMBINED]],STANDINGS_SV[COMBINED],0),COLUMN(STANDINGS_SV[PLACE IN LEAGUE]))</f>
        <v>6</v>
      </c>
      <c r="N1148">
        <f>SUM(Table1[[#This Row],[BA]:[SV]])</f>
        <v>93</v>
      </c>
      <c r="O1148">
        <v>3</v>
      </c>
    </row>
    <row r="1149" spans="1:15" x14ac:dyDescent="0.25">
      <c r="A1149" t="s">
        <v>1422</v>
      </c>
      <c r="B1149" t="s">
        <v>1420</v>
      </c>
      <c r="C1149" t="str">
        <f>Table1[[#This Row],[League]]&amp;Table1[[#This Row],[Team]]</f>
        <v>$150 Draft Champions Feb 13 1:00 pm Lg.3693Korean Power</v>
      </c>
      <c r="D1149">
        <f>16-INDEX(STANDINGS_BA[],MATCH(Table1[[#This Row],[COMBINED]],STANDINGS_BA[COMBINED],0),COLUMN(STANDINGS_BA[PLACE IN LEAGUE]))</f>
        <v>13</v>
      </c>
      <c r="E1149">
        <f>16-INDEX(STANDINGS_R[],MATCH(Table1[[#This Row],[COMBINED]],STANDINGS_R[COMBINED],0),COLUMN(STANDINGS_R[PLACE IN LEAGUE]))</f>
        <v>10</v>
      </c>
      <c r="F1149">
        <f>16-INDEX(STANDINGS_HR[],MATCH(Table1[[#This Row],[COMBINED]],STANDINGS_HR[COMBINED],0),COLUMN(STANDINGS_HR[PLACE IN LEAGUE]))</f>
        <v>4</v>
      </c>
      <c r="G1149">
        <f>16-INDEX(STANDINGS_RBI[],MATCH(Table1[[#This Row],[COMBINED]],STANDINGS_RBI[COMBINED],0),COLUMN(STANDINGS_RBI[PLACE IN LEAGUE]))</f>
        <v>9</v>
      </c>
      <c r="H1149">
        <f>16-INDEX(STANDINGS_SB[],MATCH(Table1[[#This Row],[COMBINED]],STANDINGS_SB[COMBINED],0),COLUMN(STANDINGS_SB[PLACE IN LEAGUE]))</f>
        <v>9</v>
      </c>
      <c r="I1149">
        <f>16-INDEX(STANDINGS_ERA[],MATCH(Table1[[#This Row],[COMBINED]],STANDINGS_ERA[COMBINED],0),COLUMN(STANDINGS_ERA[PLACE IN LEAGUE]))</f>
        <v>10</v>
      </c>
      <c r="J1149">
        <f>16-INDEX(STANDINGS_WHIP[],MATCH(Table1[[#This Row],[COMBINED]],STANDINGS_WHIP[COMBINED],0),COLUMN(STANDINGS_WHIP[PLACE IN LEAGUE]))</f>
        <v>5</v>
      </c>
      <c r="K1149">
        <f>16-INDEX(STANDINGS_W[],MATCH(Table1[[#This Row],[COMBINED]],STANDINGS_W[COMBINED],0),COLUMN(STANDINGS_W[PLACE IN LEAGUE]))</f>
        <v>9</v>
      </c>
      <c r="L1149">
        <f>16-INDEX(STANDINGS_K[],MATCH(Table1[[#This Row],[COMBINED]],STANDINGS_K[COMBINED],0),COLUMN(STANDINGS_K[PLACE IN LEAGUE]))</f>
        <v>5</v>
      </c>
      <c r="M1149">
        <f>16-INDEX(STANDINGS_SV[],MATCH(Table1[[#This Row],[COMBINED]],STANDINGS_SV[COMBINED],0),COLUMN(STANDINGS_SV[PLACE IN LEAGUE]))</f>
        <v>13</v>
      </c>
      <c r="N1149">
        <f>SUM(Table1[[#This Row],[BA]:[SV]])</f>
        <v>87</v>
      </c>
      <c r="O1149">
        <v>4</v>
      </c>
    </row>
    <row r="1150" spans="1:15" x14ac:dyDescent="0.25">
      <c r="A1150" t="s">
        <v>87</v>
      </c>
      <c r="B1150" t="s">
        <v>1420</v>
      </c>
      <c r="C1150" t="str">
        <f>Table1[[#This Row],[League]]&amp;Table1[[#This Row],[Team]]</f>
        <v>$150 Draft Champions Feb 13 1:00 pm Lg.3693The Northsiders</v>
      </c>
      <c r="D1150">
        <f>16-INDEX(STANDINGS_BA[],MATCH(Table1[[#This Row],[COMBINED]],STANDINGS_BA[COMBINED],0),COLUMN(STANDINGS_BA[PLACE IN LEAGUE]))</f>
        <v>5</v>
      </c>
      <c r="E1150">
        <f>16-INDEX(STANDINGS_R[],MATCH(Table1[[#This Row],[COMBINED]],STANDINGS_R[COMBINED],0),COLUMN(STANDINGS_R[PLACE IN LEAGUE]))</f>
        <v>8</v>
      </c>
      <c r="F1150">
        <f>16-INDEX(STANDINGS_HR[],MATCH(Table1[[#This Row],[COMBINED]],STANDINGS_HR[COMBINED],0),COLUMN(STANDINGS_HR[PLACE IN LEAGUE]))</f>
        <v>8</v>
      </c>
      <c r="G1150">
        <f>16-INDEX(STANDINGS_RBI[],MATCH(Table1[[#This Row],[COMBINED]],STANDINGS_RBI[COMBINED],0),COLUMN(STANDINGS_RBI[PLACE IN LEAGUE]))</f>
        <v>11</v>
      </c>
      <c r="H1150">
        <f>16-INDEX(STANDINGS_SB[],MATCH(Table1[[#This Row],[COMBINED]],STANDINGS_SB[COMBINED],0),COLUMN(STANDINGS_SB[PLACE IN LEAGUE]))</f>
        <v>11</v>
      </c>
      <c r="I1150">
        <f>16-INDEX(STANDINGS_ERA[],MATCH(Table1[[#This Row],[COMBINED]],STANDINGS_ERA[COMBINED],0),COLUMN(STANDINGS_ERA[PLACE IN LEAGUE]))</f>
        <v>2</v>
      </c>
      <c r="J1150">
        <f>16-INDEX(STANDINGS_WHIP[],MATCH(Table1[[#This Row],[COMBINED]],STANDINGS_WHIP[COMBINED],0),COLUMN(STANDINGS_WHIP[PLACE IN LEAGUE]))</f>
        <v>4</v>
      </c>
      <c r="K1150">
        <f>16-INDEX(STANDINGS_W[],MATCH(Table1[[#This Row],[COMBINED]],STANDINGS_W[COMBINED],0),COLUMN(STANDINGS_W[PLACE IN LEAGUE]))</f>
        <v>11</v>
      </c>
      <c r="L1150">
        <f>16-INDEX(STANDINGS_K[],MATCH(Table1[[#This Row],[COMBINED]],STANDINGS_K[COMBINED],0),COLUMN(STANDINGS_K[PLACE IN LEAGUE]))</f>
        <v>10</v>
      </c>
      <c r="M1150">
        <f>16-INDEX(STANDINGS_SV[],MATCH(Table1[[#This Row],[COMBINED]],STANDINGS_SV[COMBINED],0),COLUMN(STANDINGS_SV[PLACE IN LEAGUE]))</f>
        <v>12</v>
      </c>
      <c r="N1150">
        <f>SUM(Table1[[#This Row],[BA]:[SV]])</f>
        <v>82</v>
      </c>
      <c r="O1150">
        <v>5</v>
      </c>
    </row>
    <row r="1151" spans="1:15" x14ac:dyDescent="0.25">
      <c r="A1151" t="s">
        <v>1429</v>
      </c>
      <c r="B1151" t="s">
        <v>1420</v>
      </c>
      <c r="C1151" t="str">
        <f>Table1[[#This Row],[League]]&amp;Table1[[#This Row],[Team]]</f>
        <v>$150 Draft Champions Feb 13 1:00 pm Lg.3693Battlin' the Bottle</v>
      </c>
      <c r="D1151">
        <f>16-INDEX(STANDINGS_BA[],MATCH(Table1[[#This Row],[COMBINED]],STANDINGS_BA[COMBINED],0),COLUMN(STANDINGS_BA[PLACE IN LEAGUE]))</f>
        <v>3</v>
      </c>
      <c r="E1151">
        <f>16-INDEX(STANDINGS_R[],MATCH(Table1[[#This Row],[COMBINED]],STANDINGS_R[COMBINED],0),COLUMN(STANDINGS_R[PLACE IN LEAGUE]))</f>
        <v>9</v>
      </c>
      <c r="F1151">
        <f>16-INDEX(STANDINGS_HR[],MATCH(Table1[[#This Row],[COMBINED]],STANDINGS_HR[COMBINED],0),COLUMN(STANDINGS_HR[PLACE IN LEAGUE]))</f>
        <v>12</v>
      </c>
      <c r="G1151">
        <f>16-INDEX(STANDINGS_RBI[],MATCH(Table1[[#This Row],[COMBINED]],STANDINGS_RBI[COMBINED],0),COLUMN(STANDINGS_RBI[PLACE IN LEAGUE]))</f>
        <v>7</v>
      </c>
      <c r="H1151">
        <f>16-INDEX(STANDINGS_SB[],MATCH(Table1[[#This Row],[COMBINED]],STANDINGS_SB[COMBINED],0),COLUMN(STANDINGS_SB[PLACE IN LEAGUE]))</f>
        <v>7</v>
      </c>
      <c r="I1151">
        <f>16-INDEX(STANDINGS_ERA[],MATCH(Table1[[#This Row],[COMBINED]],STANDINGS_ERA[COMBINED],0),COLUMN(STANDINGS_ERA[PLACE IN LEAGUE]))</f>
        <v>11</v>
      </c>
      <c r="J1151">
        <f>16-INDEX(STANDINGS_WHIP[],MATCH(Table1[[#This Row],[COMBINED]],STANDINGS_WHIP[COMBINED],0),COLUMN(STANDINGS_WHIP[PLACE IN LEAGUE]))</f>
        <v>6</v>
      </c>
      <c r="K1151">
        <f>16-INDEX(STANDINGS_W[],MATCH(Table1[[#This Row],[COMBINED]],STANDINGS_W[COMBINED],0),COLUMN(STANDINGS_W[PLACE IN LEAGUE]))</f>
        <v>12</v>
      </c>
      <c r="L1151">
        <f>16-INDEX(STANDINGS_K[],MATCH(Table1[[#This Row],[COMBINED]],STANDINGS_K[COMBINED],0),COLUMN(STANDINGS_K[PLACE IN LEAGUE]))</f>
        <v>7</v>
      </c>
      <c r="M1151">
        <f>16-INDEX(STANDINGS_SV[],MATCH(Table1[[#This Row],[COMBINED]],STANDINGS_SV[COMBINED],0),COLUMN(STANDINGS_SV[PLACE IN LEAGUE]))</f>
        <v>7</v>
      </c>
      <c r="N1151">
        <f>SUM(Table1[[#This Row],[BA]:[SV]])</f>
        <v>81</v>
      </c>
      <c r="O1151">
        <v>6</v>
      </c>
    </row>
    <row r="1152" spans="1:15" x14ac:dyDescent="0.25">
      <c r="A1152" t="s">
        <v>1425</v>
      </c>
      <c r="B1152" t="s">
        <v>1420</v>
      </c>
      <c r="C1152" t="str">
        <f>Table1[[#This Row],[League]]&amp;Table1[[#This Row],[Team]]</f>
        <v>$150 Draft Champions Feb 13 1:00 pm Lg.3693Evil Empire II</v>
      </c>
      <c r="D1152">
        <f>16-INDEX(STANDINGS_BA[],MATCH(Table1[[#This Row],[COMBINED]],STANDINGS_BA[COMBINED],0),COLUMN(STANDINGS_BA[PLACE IN LEAGUE]))</f>
        <v>10</v>
      </c>
      <c r="E1152">
        <f>16-INDEX(STANDINGS_R[],MATCH(Table1[[#This Row],[COMBINED]],STANDINGS_R[COMBINED],0),COLUMN(STANDINGS_R[PLACE IN LEAGUE]))</f>
        <v>13</v>
      </c>
      <c r="F1152">
        <f>16-INDEX(STANDINGS_HR[],MATCH(Table1[[#This Row],[COMBINED]],STANDINGS_HR[COMBINED],0),COLUMN(STANDINGS_HR[PLACE IN LEAGUE]))</f>
        <v>11</v>
      </c>
      <c r="G1152">
        <f>16-INDEX(STANDINGS_RBI[],MATCH(Table1[[#This Row],[COMBINED]],STANDINGS_RBI[COMBINED],0),COLUMN(STANDINGS_RBI[PLACE IN LEAGUE]))</f>
        <v>14</v>
      </c>
      <c r="H1152">
        <f>16-INDEX(STANDINGS_SB[],MATCH(Table1[[#This Row],[COMBINED]],STANDINGS_SB[COMBINED],0),COLUMN(STANDINGS_SB[PLACE IN LEAGUE]))</f>
        <v>6</v>
      </c>
      <c r="I1152">
        <f>16-INDEX(STANDINGS_ERA[],MATCH(Table1[[#This Row],[COMBINED]],STANDINGS_ERA[COMBINED],0),COLUMN(STANDINGS_ERA[PLACE IN LEAGUE]))</f>
        <v>3</v>
      </c>
      <c r="J1152">
        <f>16-INDEX(STANDINGS_WHIP[],MATCH(Table1[[#This Row],[COMBINED]],STANDINGS_WHIP[COMBINED],0),COLUMN(STANDINGS_WHIP[PLACE IN LEAGUE]))</f>
        <v>1</v>
      </c>
      <c r="K1152">
        <f>16-INDEX(STANDINGS_W[],MATCH(Table1[[#This Row],[COMBINED]],STANDINGS_W[COMBINED],0),COLUMN(STANDINGS_W[PLACE IN LEAGUE]))</f>
        <v>6</v>
      </c>
      <c r="L1152">
        <f>16-INDEX(STANDINGS_K[],MATCH(Table1[[#This Row],[COMBINED]],STANDINGS_K[COMBINED],0),COLUMN(STANDINGS_K[PLACE IN LEAGUE]))</f>
        <v>2</v>
      </c>
      <c r="M1152">
        <f>16-INDEX(STANDINGS_SV[],MATCH(Table1[[#This Row],[COMBINED]],STANDINGS_SV[COMBINED],0),COLUMN(STANDINGS_SV[PLACE IN LEAGUE]))</f>
        <v>14</v>
      </c>
      <c r="N1152">
        <f>SUM(Table1[[#This Row],[BA]:[SV]])</f>
        <v>80</v>
      </c>
      <c r="O1152">
        <v>7</v>
      </c>
    </row>
    <row r="1153" spans="1:15" x14ac:dyDescent="0.25">
      <c r="A1153" t="s">
        <v>345</v>
      </c>
      <c r="B1153" t="s">
        <v>1420</v>
      </c>
      <c r="C1153" t="str">
        <f>Table1[[#This Row],[League]]&amp;Table1[[#This Row],[Team]]</f>
        <v>$150 Draft Champions Feb 13 1:00 pm Lg.3693Man of Steel</v>
      </c>
      <c r="D1153">
        <f>16-INDEX(STANDINGS_BA[],MATCH(Table1[[#This Row],[COMBINED]],STANDINGS_BA[COMBINED],0),COLUMN(STANDINGS_BA[PLACE IN LEAGUE]))</f>
        <v>9</v>
      </c>
      <c r="E1153">
        <f>16-INDEX(STANDINGS_R[],MATCH(Table1[[#This Row],[COMBINED]],STANDINGS_R[COMBINED],0),COLUMN(STANDINGS_R[PLACE IN LEAGUE]))</f>
        <v>11</v>
      </c>
      <c r="F1153">
        <f>16-INDEX(STANDINGS_HR[],MATCH(Table1[[#This Row],[COMBINED]],STANDINGS_HR[COMBINED],0),COLUMN(STANDINGS_HR[PLACE IN LEAGUE]))</f>
        <v>13</v>
      </c>
      <c r="G1153">
        <f>16-INDEX(STANDINGS_RBI[],MATCH(Table1[[#This Row],[COMBINED]],STANDINGS_RBI[COMBINED],0),COLUMN(STANDINGS_RBI[PLACE IN LEAGUE]))</f>
        <v>13</v>
      </c>
      <c r="H1153">
        <f>16-INDEX(STANDINGS_SB[],MATCH(Table1[[#This Row],[COMBINED]],STANDINGS_SB[COMBINED],0),COLUMN(STANDINGS_SB[PLACE IN LEAGUE]))</f>
        <v>4</v>
      </c>
      <c r="I1153">
        <f>16-INDEX(STANDINGS_ERA[],MATCH(Table1[[#This Row],[COMBINED]],STANDINGS_ERA[COMBINED],0),COLUMN(STANDINGS_ERA[PLACE IN LEAGUE]))</f>
        <v>1</v>
      </c>
      <c r="J1153">
        <f>16-INDEX(STANDINGS_WHIP[],MATCH(Table1[[#This Row],[COMBINED]],STANDINGS_WHIP[COMBINED],0),COLUMN(STANDINGS_WHIP[PLACE IN LEAGUE]))</f>
        <v>3</v>
      </c>
      <c r="K1153">
        <f>16-INDEX(STANDINGS_W[],MATCH(Table1[[#This Row],[COMBINED]],STANDINGS_W[COMBINED],0),COLUMN(STANDINGS_W[PLACE IN LEAGUE]))</f>
        <v>8</v>
      </c>
      <c r="L1153">
        <f>16-INDEX(STANDINGS_K[],MATCH(Table1[[#This Row],[COMBINED]],STANDINGS_K[COMBINED],0),COLUMN(STANDINGS_K[PLACE IN LEAGUE]))</f>
        <v>8</v>
      </c>
      <c r="M1153">
        <f>16-INDEX(STANDINGS_SV[],MATCH(Table1[[#This Row],[COMBINED]],STANDINGS_SV[COMBINED],0),COLUMN(STANDINGS_SV[PLACE IN LEAGUE]))</f>
        <v>8</v>
      </c>
      <c r="N1153">
        <f>SUM(Table1[[#This Row],[BA]:[SV]])</f>
        <v>78</v>
      </c>
      <c r="O1153">
        <v>8</v>
      </c>
    </row>
    <row r="1154" spans="1:15" x14ac:dyDescent="0.25">
      <c r="A1154" t="s">
        <v>1430</v>
      </c>
      <c r="B1154" t="s">
        <v>1420</v>
      </c>
      <c r="C1154" t="str">
        <f>Table1[[#This Row],[League]]&amp;Table1[[#This Row],[Team]]</f>
        <v>$150 Draft Champions Feb 13 1:00 pm Lg.3693El Severino</v>
      </c>
      <c r="D1154">
        <f>16-INDEX(STANDINGS_BA[],MATCH(Table1[[#This Row],[COMBINED]],STANDINGS_BA[COMBINED],0),COLUMN(STANDINGS_BA[PLACE IN LEAGUE]))</f>
        <v>1</v>
      </c>
      <c r="E1154">
        <f>16-INDEX(STANDINGS_R[],MATCH(Table1[[#This Row],[COMBINED]],STANDINGS_R[COMBINED],0),COLUMN(STANDINGS_R[PLACE IN LEAGUE]))</f>
        <v>2</v>
      </c>
      <c r="F1154">
        <f>16-INDEX(STANDINGS_HR[],MATCH(Table1[[#This Row],[COMBINED]],STANDINGS_HR[COMBINED],0),COLUMN(STANDINGS_HR[PLACE IN LEAGUE]))</f>
        <v>14</v>
      </c>
      <c r="G1154">
        <f>16-INDEX(STANDINGS_RBI[],MATCH(Table1[[#This Row],[COMBINED]],STANDINGS_RBI[COMBINED],0),COLUMN(STANDINGS_RBI[PLACE IN LEAGUE]))</f>
        <v>10</v>
      </c>
      <c r="H1154">
        <f>16-INDEX(STANDINGS_SB[],MATCH(Table1[[#This Row],[COMBINED]],STANDINGS_SB[COMBINED],0),COLUMN(STANDINGS_SB[PLACE IN LEAGUE]))</f>
        <v>5</v>
      </c>
      <c r="I1154">
        <f>16-INDEX(STANDINGS_ERA[],MATCH(Table1[[#This Row],[COMBINED]],STANDINGS_ERA[COMBINED],0),COLUMN(STANDINGS_ERA[PLACE IN LEAGUE]))</f>
        <v>9</v>
      </c>
      <c r="J1154">
        <f>16-INDEX(STANDINGS_WHIP[],MATCH(Table1[[#This Row],[COMBINED]],STANDINGS_WHIP[COMBINED],0),COLUMN(STANDINGS_WHIP[PLACE IN LEAGUE]))</f>
        <v>11</v>
      </c>
      <c r="K1154">
        <f>16-INDEX(STANDINGS_W[],MATCH(Table1[[#This Row],[COMBINED]],STANDINGS_W[COMBINED],0),COLUMN(STANDINGS_W[PLACE IN LEAGUE]))</f>
        <v>13</v>
      </c>
      <c r="L1154">
        <f>16-INDEX(STANDINGS_K[],MATCH(Table1[[#This Row],[COMBINED]],STANDINGS_K[COMBINED],0),COLUMN(STANDINGS_K[PLACE IN LEAGUE]))</f>
        <v>12</v>
      </c>
      <c r="M1154">
        <f>16-INDEX(STANDINGS_SV[],MATCH(Table1[[#This Row],[COMBINED]],STANDINGS_SV[COMBINED],0),COLUMN(STANDINGS_SV[PLACE IN LEAGUE]))</f>
        <v>1</v>
      </c>
      <c r="N1154">
        <f>SUM(Table1[[#This Row],[BA]:[SV]])</f>
        <v>78</v>
      </c>
      <c r="O1154">
        <v>9</v>
      </c>
    </row>
    <row r="1155" spans="1:15" x14ac:dyDescent="0.25">
      <c r="A1155" t="s">
        <v>1428</v>
      </c>
      <c r="B1155" t="s">
        <v>1420</v>
      </c>
      <c r="C1155" t="str">
        <f>Table1[[#This Row],[League]]&amp;Table1[[#This Row],[Team]]</f>
        <v>$150 Draft Champions Feb 13 1:00 pm Lg.3693Just Chillin'</v>
      </c>
      <c r="D1155">
        <f>16-INDEX(STANDINGS_BA[],MATCH(Table1[[#This Row],[COMBINED]],STANDINGS_BA[COMBINED],0),COLUMN(STANDINGS_BA[PLACE IN LEAGUE]))</f>
        <v>4</v>
      </c>
      <c r="E1155">
        <f>16-INDEX(STANDINGS_R[],MATCH(Table1[[#This Row],[COMBINED]],STANDINGS_R[COMBINED],0),COLUMN(STANDINGS_R[PLACE IN LEAGUE]))</f>
        <v>3</v>
      </c>
      <c r="F1155">
        <f>16-INDEX(STANDINGS_HR[],MATCH(Table1[[#This Row],[COMBINED]],STANDINGS_HR[COMBINED],0),COLUMN(STANDINGS_HR[PLACE IN LEAGUE]))</f>
        <v>10</v>
      </c>
      <c r="G1155">
        <f>16-INDEX(STANDINGS_RBI[],MATCH(Table1[[#This Row],[COMBINED]],STANDINGS_RBI[COMBINED],0),COLUMN(STANDINGS_RBI[PLACE IN LEAGUE]))</f>
        <v>8</v>
      </c>
      <c r="H1155">
        <f>16-INDEX(STANDINGS_SB[],MATCH(Table1[[#This Row],[COMBINED]],STANDINGS_SB[COMBINED],0),COLUMN(STANDINGS_SB[PLACE IN LEAGUE]))</f>
        <v>2</v>
      </c>
      <c r="I1155">
        <f>16-INDEX(STANDINGS_ERA[],MATCH(Table1[[#This Row],[COMBINED]],STANDINGS_ERA[COMBINED],0),COLUMN(STANDINGS_ERA[PLACE IN LEAGUE]))</f>
        <v>12</v>
      </c>
      <c r="J1155">
        <f>16-INDEX(STANDINGS_WHIP[],MATCH(Table1[[#This Row],[COMBINED]],STANDINGS_WHIP[COMBINED],0),COLUMN(STANDINGS_WHIP[PLACE IN LEAGUE]))</f>
        <v>9</v>
      </c>
      <c r="K1155">
        <f>16-INDEX(STANDINGS_W[],MATCH(Table1[[#This Row],[COMBINED]],STANDINGS_W[COMBINED],0),COLUMN(STANDINGS_W[PLACE IN LEAGUE]))</f>
        <v>14</v>
      </c>
      <c r="L1155">
        <f>16-INDEX(STANDINGS_K[],MATCH(Table1[[#This Row],[COMBINED]],STANDINGS_K[COMBINED],0),COLUMN(STANDINGS_K[PLACE IN LEAGUE]))</f>
        <v>11</v>
      </c>
      <c r="M1155">
        <f>16-INDEX(STANDINGS_SV[],MATCH(Table1[[#This Row],[COMBINED]],STANDINGS_SV[COMBINED],0),COLUMN(STANDINGS_SV[PLACE IN LEAGUE]))</f>
        <v>3</v>
      </c>
      <c r="N1155">
        <f>SUM(Table1[[#This Row],[BA]:[SV]])</f>
        <v>76</v>
      </c>
      <c r="O1155">
        <v>10</v>
      </c>
    </row>
    <row r="1156" spans="1:15" x14ac:dyDescent="0.25">
      <c r="A1156" t="s">
        <v>1424</v>
      </c>
      <c r="B1156" t="s">
        <v>1420</v>
      </c>
      <c r="C1156" t="str">
        <f>Table1[[#This Row],[League]]&amp;Table1[[#This Row],[Team]]</f>
        <v>$150 Draft Champions Feb 13 1:00 pm Lg.3693The Price is Wrong, Bob</v>
      </c>
      <c r="D1156">
        <f>16-INDEX(STANDINGS_BA[],MATCH(Table1[[#This Row],[COMBINED]],STANDINGS_BA[COMBINED],0),COLUMN(STANDINGS_BA[PLACE IN LEAGUE]))</f>
        <v>11</v>
      </c>
      <c r="E1156">
        <f>16-INDEX(STANDINGS_R[],MATCH(Table1[[#This Row],[COMBINED]],STANDINGS_R[COMBINED],0),COLUMN(STANDINGS_R[PLACE IN LEAGUE]))</f>
        <v>4</v>
      </c>
      <c r="F1156">
        <f>16-INDEX(STANDINGS_HR[],MATCH(Table1[[#This Row],[COMBINED]],STANDINGS_HR[COMBINED],0),COLUMN(STANDINGS_HR[PLACE IN LEAGUE]))</f>
        <v>6</v>
      </c>
      <c r="G1156">
        <f>16-INDEX(STANDINGS_RBI[],MATCH(Table1[[#This Row],[COMBINED]],STANDINGS_RBI[COMBINED],0),COLUMN(STANDINGS_RBI[PLACE IN LEAGUE]))</f>
        <v>12</v>
      </c>
      <c r="H1156">
        <f>16-INDEX(STANDINGS_SB[],MATCH(Table1[[#This Row],[COMBINED]],STANDINGS_SB[COMBINED],0),COLUMN(STANDINGS_SB[PLACE IN LEAGUE]))</f>
        <v>3</v>
      </c>
      <c r="I1156">
        <f>16-INDEX(STANDINGS_ERA[],MATCH(Table1[[#This Row],[COMBINED]],STANDINGS_ERA[COMBINED],0),COLUMN(STANDINGS_ERA[PLACE IN LEAGUE]))</f>
        <v>6</v>
      </c>
      <c r="J1156">
        <f>16-INDEX(STANDINGS_WHIP[],MATCH(Table1[[#This Row],[COMBINED]],STANDINGS_WHIP[COMBINED],0),COLUMN(STANDINGS_WHIP[PLACE IN LEAGUE]))</f>
        <v>8</v>
      </c>
      <c r="K1156">
        <f>16-INDEX(STANDINGS_W[],MATCH(Table1[[#This Row],[COMBINED]],STANDINGS_W[COMBINED],0),COLUMN(STANDINGS_W[PLACE IN LEAGUE]))</f>
        <v>4</v>
      </c>
      <c r="L1156">
        <f>16-INDEX(STANDINGS_K[],MATCH(Table1[[#This Row],[COMBINED]],STANDINGS_K[COMBINED],0),COLUMN(STANDINGS_K[PLACE IN LEAGUE]))</f>
        <v>3</v>
      </c>
      <c r="M1156">
        <f>16-INDEX(STANDINGS_SV[],MATCH(Table1[[#This Row],[COMBINED]],STANDINGS_SV[COMBINED],0),COLUMN(STANDINGS_SV[PLACE IN LEAGUE]))</f>
        <v>15</v>
      </c>
      <c r="N1156">
        <f>SUM(Table1[[#This Row],[BA]:[SV]])</f>
        <v>72</v>
      </c>
      <c r="O1156">
        <v>11</v>
      </c>
    </row>
    <row r="1157" spans="1:15" x14ac:dyDescent="0.25">
      <c r="A1157" t="s">
        <v>1427</v>
      </c>
      <c r="B1157" t="s">
        <v>1420</v>
      </c>
      <c r="C1157" t="str">
        <f>Table1[[#This Row],[League]]&amp;Table1[[#This Row],[Team]]</f>
        <v>$150 Draft Champions Feb 13 1:00 pm Lg.3693Team Salemme</v>
      </c>
      <c r="D1157">
        <f>16-INDEX(STANDINGS_BA[],MATCH(Table1[[#This Row],[COMBINED]],STANDINGS_BA[COMBINED],0),COLUMN(STANDINGS_BA[PLACE IN LEAGUE]))</f>
        <v>6</v>
      </c>
      <c r="E1157">
        <f>16-INDEX(STANDINGS_R[],MATCH(Table1[[#This Row],[COMBINED]],STANDINGS_R[COMBINED],0),COLUMN(STANDINGS_R[PLACE IN LEAGUE]))</f>
        <v>5</v>
      </c>
      <c r="F1157">
        <f>16-INDEX(STANDINGS_HR[],MATCH(Table1[[#This Row],[COMBINED]],STANDINGS_HR[COMBINED],0),COLUMN(STANDINGS_HR[PLACE IN LEAGUE]))</f>
        <v>2</v>
      </c>
      <c r="G1157">
        <f>16-INDEX(STANDINGS_RBI[],MATCH(Table1[[#This Row],[COMBINED]],STANDINGS_RBI[COMBINED],0),COLUMN(STANDINGS_RBI[PLACE IN LEAGUE]))</f>
        <v>2</v>
      </c>
      <c r="H1157">
        <f>16-INDEX(STANDINGS_SB[],MATCH(Table1[[#This Row],[COMBINED]],STANDINGS_SB[COMBINED],0),COLUMN(STANDINGS_SB[PLACE IN LEAGUE]))</f>
        <v>8</v>
      </c>
      <c r="I1157">
        <f>16-INDEX(STANDINGS_ERA[],MATCH(Table1[[#This Row],[COMBINED]],STANDINGS_ERA[COMBINED],0),COLUMN(STANDINGS_ERA[PLACE IN LEAGUE]))</f>
        <v>4</v>
      </c>
      <c r="J1157">
        <f>16-INDEX(STANDINGS_WHIP[],MATCH(Table1[[#This Row],[COMBINED]],STANDINGS_WHIP[COMBINED],0),COLUMN(STANDINGS_WHIP[PLACE IN LEAGUE]))</f>
        <v>7</v>
      </c>
      <c r="K1157">
        <f>16-INDEX(STANDINGS_W[],MATCH(Table1[[#This Row],[COMBINED]],STANDINGS_W[COMBINED],0),COLUMN(STANDINGS_W[PLACE IN LEAGUE]))</f>
        <v>5</v>
      </c>
      <c r="L1157">
        <f>16-INDEX(STANDINGS_K[],MATCH(Table1[[#This Row],[COMBINED]],STANDINGS_K[COMBINED],0),COLUMN(STANDINGS_K[PLACE IN LEAGUE]))</f>
        <v>13</v>
      </c>
      <c r="M1157">
        <f>16-INDEX(STANDINGS_SV[],MATCH(Table1[[#This Row],[COMBINED]],STANDINGS_SV[COMBINED],0),COLUMN(STANDINGS_SV[PLACE IN LEAGUE]))</f>
        <v>11</v>
      </c>
      <c r="N1157">
        <f>SUM(Table1[[#This Row],[BA]:[SV]])</f>
        <v>63</v>
      </c>
      <c r="O1157">
        <v>12</v>
      </c>
    </row>
    <row r="1158" spans="1:15" x14ac:dyDescent="0.25">
      <c r="A1158" t="s">
        <v>212</v>
      </c>
      <c r="B1158" t="s">
        <v>1420</v>
      </c>
      <c r="C1158" t="str">
        <f>Table1[[#This Row],[League]]&amp;Table1[[#This Row],[Team]]</f>
        <v>$150 Draft Champions Feb 13 1:00 pm Lg.3693Team kuhn</v>
      </c>
      <c r="D1158">
        <f>16-INDEX(STANDINGS_BA[],MATCH(Table1[[#This Row],[COMBINED]],STANDINGS_BA[COMBINED],0),COLUMN(STANDINGS_BA[PLACE IN LEAGUE]))</f>
        <v>2</v>
      </c>
      <c r="E1158">
        <f>16-INDEX(STANDINGS_R[],MATCH(Table1[[#This Row],[COMBINED]],STANDINGS_R[COMBINED],0),COLUMN(STANDINGS_R[PLACE IN LEAGUE]))</f>
        <v>12</v>
      </c>
      <c r="F1158">
        <f>16-INDEX(STANDINGS_HR[],MATCH(Table1[[#This Row],[COMBINED]],STANDINGS_HR[COMBINED],0),COLUMN(STANDINGS_HR[PLACE IN LEAGUE]))</f>
        <v>7</v>
      </c>
      <c r="G1158">
        <f>16-INDEX(STANDINGS_RBI[],MATCH(Table1[[#This Row],[COMBINED]],STANDINGS_RBI[COMBINED],0),COLUMN(STANDINGS_RBI[PLACE IN LEAGUE]))</f>
        <v>3</v>
      </c>
      <c r="H1158">
        <f>16-INDEX(STANDINGS_SB[],MATCH(Table1[[#This Row],[COMBINED]],STANDINGS_SB[COMBINED],0),COLUMN(STANDINGS_SB[PLACE IN LEAGUE]))</f>
        <v>10</v>
      </c>
      <c r="I1158">
        <f>16-INDEX(STANDINGS_ERA[],MATCH(Table1[[#This Row],[COMBINED]],STANDINGS_ERA[COMBINED],0),COLUMN(STANDINGS_ERA[PLACE IN LEAGUE]))</f>
        <v>7</v>
      </c>
      <c r="J1158">
        <f>16-INDEX(STANDINGS_WHIP[],MATCH(Table1[[#This Row],[COMBINED]],STANDINGS_WHIP[COMBINED],0),COLUMN(STANDINGS_WHIP[PLACE IN LEAGUE]))</f>
        <v>10</v>
      </c>
      <c r="K1158">
        <f>16-INDEX(STANDINGS_W[],MATCH(Table1[[#This Row],[COMBINED]],STANDINGS_W[COMBINED],0),COLUMN(STANDINGS_W[PLACE IN LEAGUE]))</f>
        <v>3</v>
      </c>
      <c r="L1158">
        <f>16-INDEX(STANDINGS_K[],MATCH(Table1[[#This Row],[COMBINED]],STANDINGS_K[COMBINED],0),COLUMN(STANDINGS_K[PLACE IN LEAGUE]))</f>
        <v>4</v>
      </c>
      <c r="M1158">
        <f>16-INDEX(STANDINGS_SV[],MATCH(Table1[[#This Row],[COMBINED]],STANDINGS_SV[COMBINED],0),COLUMN(STANDINGS_SV[PLACE IN LEAGUE]))</f>
        <v>4</v>
      </c>
      <c r="N1158">
        <f>SUM(Table1[[#This Row],[BA]:[SV]])</f>
        <v>62</v>
      </c>
      <c r="O1158">
        <v>13</v>
      </c>
    </row>
    <row r="1159" spans="1:15" x14ac:dyDescent="0.25">
      <c r="A1159" t="s">
        <v>160</v>
      </c>
      <c r="B1159" t="s">
        <v>1420</v>
      </c>
      <c r="C1159" t="str">
        <f>Table1[[#This Row],[League]]&amp;Table1[[#This Row],[Team]]</f>
        <v>$150 Draft Champions Feb 13 1:00 pm Lg.3693Dirty Vegas</v>
      </c>
      <c r="D1159">
        <f>16-INDEX(STANDINGS_BA[],MATCH(Table1[[#This Row],[COMBINED]],STANDINGS_BA[COMBINED],0),COLUMN(STANDINGS_BA[PLACE IN LEAGUE]))</f>
        <v>8</v>
      </c>
      <c r="E1159">
        <f>16-INDEX(STANDINGS_R[],MATCH(Table1[[#This Row],[COMBINED]],STANDINGS_R[COMBINED],0),COLUMN(STANDINGS_R[PLACE IN LEAGUE]))</f>
        <v>1</v>
      </c>
      <c r="F1159">
        <f>16-INDEX(STANDINGS_HR[],MATCH(Table1[[#This Row],[COMBINED]],STANDINGS_HR[COMBINED],0),COLUMN(STANDINGS_HR[PLACE IN LEAGUE]))</f>
        <v>1</v>
      </c>
      <c r="G1159">
        <f>16-INDEX(STANDINGS_RBI[],MATCH(Table1[[#This Row],[COMBINED]],STANDINGS_RBI[COMBINED],0),COLUMN(STANDINGS_RBI[PLACE IN LEAGUE]))</f>
        <v>1</v>
      </c>
      <c r="H1159">
        <f>16-INDEX(STANDINGS_SB[],MATCH(Table1[[#This Row],[COMBINED]],STANDINGS_SB[COMBINED],0),COLUMN(STANDINGS_SB[PLACE IN LEAGUE]))</f>
        <v>14</v>
      </c>
      <c r="I1159">
        <f>16-INDEX(STANDINGS_ERA[],MATCH(Table1[[#This Row],[COMBINED]],STANDINGS_ERA[COMBINED],0),COLUMN(STANDINGS_ERA[PLACE IN LEAGUE]))</f>
        <v>8</v>
      </c>
      <c r="J1159">
        <f>16-INDEX(STANDINGS_WHIP[],MATCH(Table1[[#This Row],[COMBINED]],STANDINGS_WHIP[COMBINED],0),COLUMN(STANDINGS_WHIP[PLACE IN LEAGUE]))</f>
        <v>13</v>
      </c>
      <c r="K1159">
        <f>16-INDEX(STANDINGS_W[],MATCH(Table1[[#This Row],[COMBINED]],STANDINGS_W[COMBINED],0),COLUMN(STANDINGS_W[PLACE IN LEAGUE]))</f>
        <v>7</v>
      </c>
      <c r="L1159">
        <f>16-INDEX(STANDINGS_K[],MATCH(Table1[[#This Row],[COMBINED]],STANDINGS_K[COMBINED],0),COLUMN(STANDINGS_K[PLACE IN LEAGUE]))</f>
        <v>6</v>
      </c>
      <c r="M1159">
        <f>16-INDEX(STANDINGS_SV[],MATCH(Table1[[#This Row],[COMBINED]],STANDINGS_SV[COMBINED],0),COLUMN(STANDINGS_SV[PLACE IN LEAGUE]))</f>
        <v>2</v>
      </c>
      <c r="N1159">
        <f>SUM(Table1[[#This Row],[BA]:[SV]])</f>
        <v>61</v>
      </c>
      <c r="O1159">
        <v>14</v>
      </c>
    </row>
    <row r="1160" spans="1:15" x14ac:dyDescent="0.25">
      <c r="A1160" t="s">
        <v>1419</v>
      </c>
      <c r="B1160" t="s">
        <v>1420</v>
      </c>
      <c r="C1160" t="str">
        <f>Table1[[#This Row],[League]]&amp;Table1[[#This Row],[Team]]</f>
        <v>$150 Draft Champions Feb 13 1:00 pm Lg.3693Team Wickham</v>
      </c>
      <c r="D1160">
        <f>16-INDEX(STANDINGS_BA[],MATCH(Table1[[#This Row],[COMBINED]],STANDINGS_BA[COMBINED],0),COLUMN(STANDINGS_BA[PLACE IN LEAGUE]))</f>
        <v>15</v>
      </c>
      <c r="E1160">
        <f>16-INDEX(STANDINGS_R[],MATCH(Table1[[#This Row],[COMBINED]],STANDINGS_R[COMBINED],0),COLUMN(STANDINGS_R[PLACE IN LEAGUE]))</f>
        <v>6</v>
      </c>
      <c r="F1160">
        <f>16-INDEX(STANDINGS_HR[],MATCH(Table1[[#This Row],[COMBINED]],STANDINGS_HR[COMBINED],0),COLUMN(STANDINGS_HR[PLACE IN LEAGUE]))</f>
        <v>3</v>
      </c>
      <c r="G1160">
        <f>16-INDEX(STANDINGS_RBI[],MATCH(Table1[[#This Row],[COMBINED]],STANDINGS_RBI[COMBINED],0),COLUMN(STANDINGS_RBI[PLACE IN LEAGUE]))</f>
        <v>5</v>
      </c>
      <c r="H1160">
        <f>16-INDEX(STANDINGS_SB[],MATCH(Table1[[#This Row],[COMBINED]],STANDINGS_SB[COMBINED],0),COLUMN(STANDINGS_SB[PLACE IN LEAGUE]))</f>
        <v>13</v>
      </c>
      <c r="I1160">
        <f>16-INDEX(STANDINGS_ERA[],MATCH(Table1[[#This Row],[COMBINED]],STANDINGS_ERA[COMBINED],0),COLUMN(STANDINGS_ERA[PLACE IN LEAGUE]))</f>
        <v>5</v>
      </c>
      <c r="J1160">
        <f>16-INDEX(STANDINGS_WHIP[],MATCH(Table1[[#This Row],[COMBINED]],STANDINGS_WHIP[COMBINED],0),COLUMN(STANDINGS_WHIP[PLACE IN LEAGUE]))</f>
        <v>2</v>
      </c>
      <c r="K1160">
        <f>16-INDEX(STANDINGS_W[],MATCH(Table1[[#This Row],[COMBINED]],STANDINGS_W[COMBINED],0),COLUMN(STANDINGS_W[PLACE IN LEAGUE]))</f>
        <v>1</v>
      </c>
      <c r="L1160">
        <f>16-INDEX(STANDINGS_K[],MATCH(Table1[[#This Row],[COMBINED]],STANDINGS_K[COMBINED],0),COLUMN(STANDINGS_K[PLACE IN LEAGUE]))</f>
        <v>1</v>
      </c>
      <c r="M1160">
        <f>16-INDEX(STANDINGS_SV[],MATCH(Table1[[#This Row],[COMBINED]],STANDINGS_SV[COMBINED],0),COLUMN(STANDINGS_SV[PLACE IN LEAGUE]))</f>
        <v>9</v>
      </c>
      <c r="N1160">
        <f>SUM(Table1[[#This Row],[BA]:[SV]])</f>
        <v>60</v>
      </c>
      <c r="O1160">
        <v>15</v>
      </c>
    </row>
    <row r="1161" spans="1:15" x14ac:dyDescent="0.25">
      <c r="A1161" t="s">
        <v>1433</v>
      </c>
      <c r="B1161" t="s">
        <v>1431</v>
      </c>
      <c r="C1161" t="str">
        <f>Table1[[#This Row],[League]]&amp;Table1[[#This Row],[Team]]</f>
        <v>$150 Draft Champions Feb 13 1:00 pm Lg.3697Pine Tar Bats</v>
      </c>
      <c r="D1161">
        <f>16-INDEX(STANDINGS_BA[],MATCH(Table1[[#This Row],[COMBINED]],STANDINGS_BA[COMBINED],0),COLUMN(STANDINGS_BA[PLACE IN LEAGUE]))</f>
        <v>13</v>
      </c>
      <c r="E1161">
        <f>16-INDEX(STANDINGS_R[],MATCH(Table1[[#This Row],[COMBINED]],STANDINGS_R[COMBINED],0),COLUMN(STANDINGS_R[PLACE IN LEAGUE]))</f>
        <v>6</v>
      </c>
      <c r="F1161">
        <f>16-INDEX(STANDINGS_HR[],MATCH(Table1[[#This Row],[COMBINED]],STANDINGS_HR[COMBINED],0),COLUMN(STANDINGS_HR[PLACE IN LEAGUE]))</f>
        <v>4</v>
      </c>
      <c r="G1161">
        <f>16-INDEX(STANDINGS_RBI[],MATCH(Table1[[#This Row],[COMBINED]],STANDINGS_RBI[COMBINED],0),COLUMN(STANDINGS_RBI[PLACE IN LEAGUE]))</f>
        <v>5</v>
      </c>
      <c r="H1161">
        <f>16-INDEX(STANDINGS_SB[],MATCH(Table1[[#This Row],[COMBINED]],STANDINGS_SB[COMBINED],0),COLUMN(STANDINGS_SB[PLACE IN LEAGUE]))</f>
        <v>13</v>
      </c>
      <c r="I1161">
        <f>16-INDEX(STANDINGS_ERA[],MATCH(Table1[[#This Row],[COMBINED]],STANDINGS_ERA[COMBINED],0),COLUMN(STANDINGS_ERA[PLACE IN LEAGUE]))</f>
        <v>15</v>
      </c>
      <c r="J1161">
        <f>16-INDEX(STANDINGS_WHIP[],MATCH(Table1[[#This Row],[COMBINED]],STANDINGS_WHIP[COMBINED],0),COLUMN(STANDINGS_WHIP[PLACE IN LEAGUE]))</f>
        <v>14</v>
      </c>
      <c r="K1161">
        <f>16-INDEX(STANDINGS_W[],MATCH(Table1[[#This Row],[COMBINED]],STANDINGS_W[COMBINED],0),COLUMN(STANDINGS_W[PLACE IN LEAGUE]))</f>
        <v>14</v>
      </c>
      <c r="L1161">
        <f>16-INDEX(STANDINGS_K[],MATCH(Table1[[#This Row],[COMBINED]],STANDINGS_K[COMBINED],0),COLUMN(STANDINGS_K[PLACE IN LEAGUE]))</f>
        <v>15</v>
      </c>
      <c r="M1161">
        <f>16-INDEX(STANDINGS_SV[],MATCH(Table1[[#This Row],[COMBINED]],STANDINGS_SV[COMBINED],0),COLUMN(STANDINGS_SV[PLACE IN LEAGUE]))</f>
        <v>9</v>
      </c>
      <c r="N1161">
        <f>SUM(Table1[[#This Row],[BA]:[SV]])</f>
        <v>108</v>
      </c>
      <c r="O1161">
        <v>1</v>
      </c>
    </row>
    <row r="1162" spans="1:15" x14ac:dyDescent="0.25">
      <c r="A1162" t="s">
        <v>154</v>
      </c>
      <c r="B1162" t="s">
        <v>1431</v>
      </c>
      <c r="C1162" t="str">
        <f>Table1[[#This Row],[League]]&amp;Table1[[#This Row],[Team]]</f>
        <v>$150 Draft Champions Feb 13 1:00 pm Lg.3697GLG20s</v>
      </c>
      <c r="D1162">
        <f>16-INDEX(STANDINGS_BA[],MATCH(Table1[[#This Row],[COMBINED]],STANDINGS_BA[COMBINED],0),COLUMN(STANDINGS_BA[PLACE IN LEAGUE]))</f>
        <v>11</v>
      </c>
      <c r="E1162">
        <f>16-INDEX(STANDINGS_R[],MATCH(Table1[[#This Row],[COMBINED]],STANDINGS_R[COMBINED],0),COLUMN(STANDINGS_R[PLACE IN LEAGUE]))</f>
        <v>9</v>
      </c>
      <c r="F1162">
        <f>16-INDEX(STANDINGS_HR[],MATCH(Table1[[#This Row],[COMBINED]],STANDINGS_HR[COMBINED],0),COLUMN(STANDINGS_HR[PLACE IN LEAGUE]))</f>
        <v>9</v>
      </c>
      <c r="G1162">
        <f>16-INDEX(STANDINGS_RBI[],MATCH(Table1[[#This Row],[COMBINED]],STANDINGS_RBI[COMBINED],0),COLUMN(STANDINGS_RBI[PLACE IN LEAGUE]))</f>
        <v>10</v>
      </c>
      <c r="H1162">
        <f>16-INDEX(STANDINGS_SB[],MATCH(Table1[[#This Row],[COMBINED]],STANDINGS_SB[COMBINED],0),COLUMN(STANDINGS_SB[PLACE IN LEAGUE]))</f>
        <v>4</v>
      </c>
      <c r="I1162">
        <f>16-INDEX(STANDINGS_ERA[],MATCH(Table1[[#This Row],[COMBINED]],STANDINGS_ERA[COMBINED],0),COLUMN(STANDINGS_ERA[PLACE IN LEAGUE]))</f>
        <v>14</v>
      </c>
      <c r="J1162">
        <f>16-INDEX(STANDINGS_WHIP[],MATCH(Table1[[#This Row],[COMBINED]],STANDINGS_WHIP[COMBINED],0),COLUMN(STANDINGS_WHIP[PLACE IN LEAGUE]))</f>
        <v>15</v>
      </c>
      <c r="K1162">
        <f>16-INDEX(STANDINGS_W[],MATCH(Table1[[#This Row],[COMBINED]],STANDINGS_W[COMBINED],0),COLUMN(STANDINGS_W[PLACE IN LEAGUE]))</f>
        <v>8</v>
      </c>
      <c r="L1162">
        <f>16-INDEX(STANDINGS_K[],MATCH(Table1[[#This Row],[COMBINED]],STANDINGS_K[COMBINED],0),COLUMN(STANDINGS_K[PLACE IN LEAGUE]))</f>
        <v>7</v>
      </c>
      <c r="M1162">
        <f>16-INDEX(STANDINGS_SV[],MATCH(Table1[[#This Row],[COMBINED]],STANDINGS_SV[COMBINED],0),COLUMN(STANDINGS_SV[PLACE IN LEAGUE]))</f>
        <v>14</v>
      </c>
      <c r="N1162">
        <f>SUM(Table1[[#This Row],[BA]:[SV]])</f>
        <v>101</v>
      </c>
      <c r="O1162">
        <v>2</v>
      </c>
    </row>
    <row r="1163" spans="1:15" x14ac:dyDescent="0.25">
      <c r="A1163" t="s">
        <v>1436</v>
      </c>
      <c r="B1163" t="s">
        <v>1431</v>
      </c>
      <c r="C1163" t="str">
        <f>Table1[[#This Row],[League]]&amp;Table1[[#This Row],[Team]]</f>
        <v>$150 Draft Champions Feb 13 1:00 pm Lg.3697SLAAAYER 2</v>
      </c>
      <c r="D1163">
        <f>16-INDEX(STANDINGS_BA[],MATCH(Table1[[#This Row],[COMBINED]],STANDINGS_BA[COMBINED],0),COLUMN(STANDINGS_BA[PLACE IN LEAGUE]))</f>
        <v>7</v>
      </c>
      <c r="E1163">
        <f>16-INDEX(STANDINGS_R[],MATCH(Table1[[#This Row],[COMBINED]],STANDINGS_R[COMBINED],0),COLUMN(STANDINGS_R[PLACE IN LEAGUE]))</f>
        <v>10</v>
      </c>
      <c r="F1163">
        <f>16-INDEX(STANDINGS_HR[],MATCH(Table1[[#This Row],[COMBINED]],STANDINGS_HR[COMBINED],0),COLUMN(STANDINGS_HR[PLACE IN LEAGUE]))</f>
        <v>14</v>
      </c>
      <c r="G1163">
        <f>16-INDEX(STANDINGS_RBI[],MATCH(Table1[[#This Row],[COMBINED]],STANDINGS_RBI[COMBINED],0),COLUMN(STANDINGS_RBI[PLACE IN LEAGUE]))</f>
        <v>13</v>
      </c>
      <c r="H1163">
        <f>16-INDEX(STANDINGS_SB[],MATCH(Table1[[#This Row],[COMBINED]],STANDINGS_SB[COMBINED],0),COLUMN(STANDINGS_SB[PLACE IN LEAGUE]))</f>
        <v>3</v>
      </c>
      <c r="I1163">
        <f>16-INDEX(STANDINGS_ERA[],MATCH(Table1[[#This Row],[COMBINED]],STANDINGS_ERA[COMBINED],0),COLUMN(STANDINGS_ERA[PLACE IN LEAGUE]))</f>
        <v>9</v>
      </c>
      <c r="J1163">
        <f>16-INDEX(STANDINGS_WHIP[],MATCH(Table1[[#This Row],[COMBINED]],STANDINGS_WHIP[COMBINED],0),COLUMN(STANDINGS_WHIP[PLACE IN LEAGUE]))</f>
        <v>8</v>
      </c>
      <c r="K1163">
        <f>16-INDEX(STANDINGS_W[],MATCH(Table1[[#This Row],[COMBINED]],STANDINGS_W[COMBINED],0),COLUMN(STANDINGS_W[PLACE IN LEAGUE]))</f>
        <v>12</v>
      </c>
      <c r="L1163">
        <f>16-INDEX(STANDINGS_K[],MATCH(Table1[[#This Row],[COMBINED]],STANDINGS_K[COMBINED],0),COLUMN(STANDINGS_K[PLACE IN LEAGUE]))</f>
        <v>4</v>
      </c>
      <c r="M1163">
        <f>16-INDEX(STANDINGS_SV[],MATCH(Table1[[#This Row],[COMBINED]],STANDINGS_SV[COMBINED],0),COLUMN(STANDINGS_SV[PLACE IN LEAGUE]))</f>
        <v>13</v>
      </c>
      <c r="N1163">
        <f>SUM(Table1[[#This Row],[BA]:[SV]])</f>
        <v>93</v>
      </c>
      <c r="O1163">
        <v>3</v>
      </c>
    </row>
    <row r="1164" spans="1:15" x14ac:dyDescent="0.25">
      <c r="A1164" t="s">
        <v>1434</v>
      </c>
      <c r="B1164" t="s">
        <v>1431</v>
      </c>
      <c r="C1164" t="str">
        <f>Table1[[#This Row],[League]]&amp;Table1[[#This Row],[Team]]</f>
        <v>$150 Draft Champions Feb 13 1:00 pm Lg.3697The Shelby Sensation</v>
      </c>
      <c r="D1164">
        <f>16-INDEX(STANDINGS_BA[],MATCH(Table1[[#This Row],[COMBINED]],STANDINGS_BA[COMBINED],0),COLUMN(STANDINGS_BA[PLACE IN LEAGUE]))</f>
        <v>9</v>
      </c>
      <c r="E1164">
        <f>16-INDEX(STANDINGS_R[],MATCH(Table1[[#This Row],[COMBINED]],STANDINGS_R[COMBINED],0),COLUMN(STANDINGS_R[PLACE IN LEAGUE]))</f>
        <v>13</v>
      </c>
      <c r="F1164">
        <f>16-INDEX(STANDINGS_HR[],MATCH(Table1[[#This Row],[COMBINED]],STANDINGS_HR[COMBINED],0),COLUMN(STANDINGS_HR[PLACE IN LEAGUE]))</f>
        <v>10</v>
      </c>
      <c r="G1164">
        <f>16-INDEX(STANDINGS_RBI[],MATCH(Table1[[#This Row],[COMBINED]],STANDINGS_RBI[COMBINED],0),COLUMN(STANDINGS_RBI[PLACE IN LEAGUE]))</f>
        <v>8</v>
      </c>
      <c r="H1164">
        <f>16-INDEX(STANDINGS_SB[],MATCH(Table1[[#This Row],[COMBINED]],STANDINGS_SB[COMBINED],0),COLUMN(STANDINGS_SB[PLACE IN LEAGUE]))</f>
        <v>5</v>
      </c>
      <c r="I1164">
        <f>16-INDEX(STANDINGS_ERA[],MATCH(Table1[[#This Row],[COMBINED]],STANDINGS_ERA[COMBINED],0),COLUMN(STANDINGS_ERA[PLACE IN LEAGUE]))</f>
        <v>10</v>
      </c>
      <c r="J1164">
        <f>16-INDEX(STANDINGS_WHIP[],MATCH(Table1[[#This Row],[COMBINED]],STANDINGS_WHIP[COMBINED],0),COLUMN(STANDINGS_WHIP[PLACE IN LEAGUE]))</f>
        <v>6</v>
      </c>
      <c r="K1164">
        <f>16-INDEX(STANDINGS_W[],MATCH(Table1[[#This Row],[COMBINED]],STANDINGS_W[COMBINED],0),COLUMN(STANDINGS_W[PLACE IN LEAGUE]))</f>
        <v>13</v>
      </c>
      <c r="L1164">
        <f>16-INDEX(STANDINGS_K[],MATCH(Table1[[#This Row],[COMBINED]],STANDINGS_K[COMBINED],0),COLUMN(STANDINGS_K[PLACE IN LEAGUE]))</f>
        <v>14</v>
      </c>
      <c r="M1164">
        <f>16-INDEX(STANDINGS_SV[],MATCH(Table1[[#This Row],[COMBINED]],STANDINGS_SV[COMBINED],0),COLUMN(STANDINGS_SV[PLACE IN LEAGUE]))</f>
        <v>3</v>
      </c>
      <c r="N1164">
        <f>SUM(Table1[[#This Row],[BA]:[SV]])</f>
        <v>91</v>
      </c>
      <c r="O1164">
        <v>4</v>
      </c>
    </row>
    <row r="1165" spans="1:15" x14ac:dyDescent="0.25">
      <c r="A1165" t="s">
        <v>473</v>
      </c>
      <c r="B1165" t="s">
        <v>1431</v>
      </c>
      <c r="C1165" t="str">
        <f>Table1[[#This Row],[League]]&amp;Table1[[#This Row],[Team]]</f>
        <v>$150 Draft Champions Feb 13 1:00 pm Lg.3697WAR(P)igs</v>
      </c>
      <c r="D1165">
        <f>16-INDEX(STANDINGS_BA[],MATCH(Table1[[#This Row],[COMBINED]],STANDINGS_BA[COMBINED],0),COLUMN(STANDINGS_BA[PLACE IN LEAGUE]))</f>
        <v>10</v>
      </c>
      <c r="E1165">
        <f>16-INDEX(STANDINGS_R[],MATCH(Table1[[#This Row],[COMBINED]],STANDINGS_R[COMBINED],0),COLUMN(STANDINGS_R[PLACE IN LEAGUE]))</f>
        <v>15</v>
      </c>
      <c r="F1165">
        <f>16-INDEX(STANDINGS_HR[],MATCH(Table1[[#This Row],[COMBINED]],STANDINGS_HR[COMBINED],0),COLUMN(STANDINGS_HR[PLACE IN LEAGUE]))</f>
        <v>15</v>
      </c>
      <c r="G1165">
        <f>16-INDEX(STANDINGS_RBI[],MATCH(Table1[[#This Row],[COMBINED]],STANDINGS_RBI[COMBINED],0),COLUMN(STANDINGS_RBI[PLACE IN LEAGUE]))</f>
        <v>15</v>
      </c>
      <c r="H1165">
        <f>16-INDEX(STANDINGS_SB[],MATCH(Table1[[#This Row],[COMBINED]],STANDINGS_SB[COMBINED],0),COLUMN(STANDINGS_SB[PLACE IN LEAGUE]))</f>
        <v>8</v>
      </c>
      <c r="I1165">
        <f>16-INDEX(STANDINGS_ERA[],MATCH(Table1[[#This Row],[COMBINED]],STANDINGS_ERA[COMBINED],0),COLUMN(STANDINGS_ERA[PLACE IN LEAGUE]))</f>
        <v>2</v>
      </c>
      <c r="J1165">
        <f>16-INDEX(STANDINGS_WHIP[],MATCH(Table1[[#This Row],[COMBINED]],STANDINGS_WHIP[COMBINED],0),COLUMN(STANDINGS_WHIP[PLACE IN LEAGUE]))</f>
        <v>2</v>
      </c>
      <c r="K1165">
        <f>16-INDEX(STANDINGS_W[],MATCH(Table1[[#This Row],[COMBINED]],STANDINGS_W[COMBINED],0),COLUMN(STANDINGS_W[PLACE IN LEAGUE]))</f>
        <v>10</v>
      </c>
      <c r="L1165">
        <f>16-INDEX(STANDINGS_K[],MATCH(Table1[[#This Row],[COMBINED]],STANDINGS_K[COMBINED],0),COLUMN(STANDINGS_K[PLACE IN LEAGUE]))</f>
        <v>6</v>
      </c>
      <c r="M1165">
        <f>16-INDEX(STANDINGS_SV[],MATCH(Table1[[#This Row],[COMBINED]],STANDINGS_SV[COMBINED],0),COLUMN(STANDINGS_SV[PLACE IN LEAGUE]))</f>
        <v>5</v>
      </c>
      <c r="N1165">
        <f>SUM(Table1[[#This Row],[BA]:[SV]])</f>
        <v>88</v>
      </c>
      <c r="O1165">
        <v>5</v>
      </c>
    </row>
    <row r="1166" spans="1:15" x14ac:dyDescent="0.25">
      <c r="A1166" t="s">
        <v>1437</v>
      </c>
      <c r="B1166" t="s">
        <v>1431</v>
      </c>
      <c r="C1166" t="str">
        <f>Table1[[#This Row],[League]]&amp;Table1[[#This Row],[Team]]</f>
        <v>$150 Draft Champions Feb 13 1:00 pm Lg.3697The BALCO Brigade</v>
      </c>
      <c r="D1166">
        <f>16-INDEX(STANDINGS_BA[],MATCH(Table1[[#This Row],[COMBINED]],STANDINGS_BA[COMBINED],0),COLUMN(STANDINGS_BA[PLACE IN LEAGUE]))</f>
        <v>6</v>
      </c>
      <c r="E1166">
        <f>16-INDEX(STANDINGS_R[],MATCH(Table1[[#This Row],[COMBINED]],STANDINGS_R[COMBINED],0),COLUMN(STANDINGS_R[PLACE IN LEAGUE]))</f>
        <v>12</v>
      </c>
      <c r="F1166">
        <f>16-INDEX(STANDINGS_HR[],MATCH(Table1[[#This Row],[COMBINED]],STANDINGS_HR[COMBINED],0),COLUMN(STANDINGS_HR[PLACE IN LEAGUE]))</f>
        <v>5</v>
      </c>
      <c r="G1166">
        <f>16-INDEX(STANDINGS_RBI[],MATCH(Table1[[#This Row],[COMBINED]],STANDINGS_RBI[COMBINED],0),COLUMN(STANDINGS_RBI[PLACE IN LEAGUE]))</f>
        <v>7</v>
      </c>
      <c r="H1166">
        <f>16-INDEX(STANDINGS_SB[],MATCH(Table1[[#This Row],[COMBINED]],STANDINGS_SB[COMBINED],0),COLUMN(STANDINGS_SB[PLACE IN LEAGUE]))</f>
        <v>9</v>
      </c>
      <c r="I1166">
        <f>16-INDEX(STANDINGS_ERA[],MATCH(Table1[[#This Row],[COMBINED]],STANDINGS_ERA[COMBINED],0),COLUMN(STANDINGS_ERA[PLACE IN LEAGUE]))</f>
        <v>13</v>
      </c>
      <c r="J1166">
        <f>16-INDEX(STANDINGS_WHIP[],MATCH(Table1[[#This Row],[COMBINED]],STANDINGS_WHIP[COMBINED],0),COLUMN(STANDINGS_WHIP[PLACE IN LEAGUE]))</f>
        <v>13</v>
      </c>
      <c r="K1166">
        <f>16-INDEX(STANDINGS_W[],MATCH(Table1[[#This Row],[COMBINED]],STANDINGS_W[COMBINED],0),COLUMN(STANDINGS_W[PLACE IN LEAGUE]))</f>
        <v>6</v>
      </c>
      <c r="L1166">
        <f>16-INDEX(STANDINGS_K[],MATCH(Table1[[#This Row],[COMBINED]],STANDINGS_K[COMBINED],0),COLUMN(STANDINGS_K[PLACE IN LEAGUE]))</f>
        <v>10</v>
      </c>
      <c r="M1166">
        <f>16-INDEX(STANDINGS_SV[],MATCH(Table1[[#This Row],[COMBINED]],STANDINGS_SV[COMBINED],0),COLUMN(STANDINGS_SV[PLACE IN LEAGUE]))</f>
        <v>7</v>
      </c>
      <c r="N1166">
        <f>SUM(Table1[[#This Row],[BA]:[SV]])</f>
        <v>88</v>
      </c>
      <c r="O1166">
        <v>6</v>
      </c>
    </row>
    <row r="1167" spans="1:15" x14ac:dyDescent="0.25">
      <c r="A1167" t="s">
        <v>1432</v>
      </c>
      <c r="B1167" t="s">
        <v>1431</v>
      </c>
      <c r="C1167" t="str">
        <f>Table1[[#This Row],[League]]&amp;Table1[[#This Row],[Team]]</f>
        <v>$150 Draft Champions Feb 13 1:00 pm Lg.3697The Baseball Tavern</v>
      </c>
      <c r="D1167">
        <f>16-INDEX(STANDINGS_BA[],MATCH(Table1[[#This Row],[COMBINED]],STANDINGS_BA[COMBINED],0),COLUMN(STANDINGS_BA[PLACE IN LEAGUE]))</f>
        <v>14</v>
      </c>
      <c r="E1167">
        <f>16-INDEX(STANDINGS_R[],MATCH(Table1[[#This Row],[COMBINED]],STANDINGS_R[COMBINED],0),COLUMN(STANDINGS_R[PLACE IN LEAGUE]))</f>
        <v>14</v>
      </c>
      <c r="F1167">
        <f>16-INDEX(STANDINGS_HR[],MATCH(Table1[[#This Row],[COMBINED]],STANDINGS_HR[COMBINED],0),COLUMN(STANDINGS_HR[PLACE IN LEAGUE]))</f>
        <v>12</v>
      </c>
      <c r="G1167">
        <f>16-INDEX(STANDINGS_RBI[],MATCH(Table1[[#This Row],[COMBINED]],STANDINGS_RBI[COMBINED],0),COLUMN(STANDINGS_RBI[PLACE IN LEAGUE]))</f>
        <v>12</v>
      </c>
      <c r="H1167">
        <f>16-INDEX(STANDINGS_SB[],MATCH(Table1[[#This Row],[COMBINED]],STANDINGS_SB[COMBINED],0),COLUMN(STANDINGS_SB[PLACE IN LEAGUE]))</f>
        <v>10</v>
      </c>
      <c r="I1167">
        <f>16-INDEX(STANDINGS_ERA[],MATCH(Table1[[#This Row],[COMBINED]],STANDINGS_ERA[COMBINED],0),COLUMN(STANDINGS_ERA[PLACE IN LEAGUE]))</f>
        <v>1</v>
      </c>
      <c r="J1167">
        <f>16-INDEX(STANDINGS_WHIP[],MATCH(Table1[[#This Row],[COMBINED]],STANDINGS_WHIP[COMBINED],0),COLUMN(STANDINGS_WHIP[PLACE IN LEAGUE]))</f>
        <v>1</v>
      </c>
      <c r="K1167">
        <f>16-INDEX(STANDINGS_W[],MATCH(Table1[[#This Row],[COMBINED]],STANDINGS_W[COMBINED],0),COLUMN(STANDINGS_W[PLACE IN LEAGUE]))</f>
        <v>9</v>
      </c>
      <c r="L1167">
        <f>16-INDEX(STANDINGS_K[],MATCH(Table1[[#This Row],[COMBINED]],STANDINGS_K[COMBINED],0),COLUMN(STANDINGS_K[PLACE IN LEAGUE]))</f>
        <v>12</v>
      </c>
      <c r="M1167">
        <f>16-INDEX(STANDINGS_SV[],MATCH(Table1[[#This Row],[COMBINED]],STANDINGS_SV[COMBINED],0),COLUMN(STANDINGS_SV[PLACE IN LEAGUE]))</f>
        <v>2</v>
      </c>
      <c r="N1167">
        <f>SUM(Table1[[#This Row],[BA]:[SV]])</f>
        <v>87</v>
      </c>
      <c r="O1167">
        <v>7</v>
      </c>
    </row>
    <row r="1168" spans="1:15" x14ac:dyDescent="0.25">
      <c r="A1168" t="s">
        <v>1438</v>
      </c>
      <c r="B1168" t="s">
        <v>1431</v>
      </c>
      <c r="C1168" t="str">
        <f>Table1[[#This Row],[League]]&amp;Table1[[#This Row],[Team]]</f>
        <v>$150 Draft Champions Feb 13 1:00 pm Lg.3697The Full Eight Hours</v>
      </c>
      <c r="D1168">
        <f>16-INDEX(STANDINGS_BA[],MATCH(Table1[[#This Row],[COMBINED]],STANDINGS_BA[COMBINED],0),COLUMN(STANDINGS_BA[PLACE IN LEAGUE]))</f>
        <v>5</v>
      </c>
      <c r="E1168">
        <f>16-INDEX(STANDINGS_R[],MATCH(Table1[[#This Row],[COMBINED]],STANDINGS_R[COMBINED],0),COLUMN(STANDINGS_R[PLACE IN LEAGUE]))</f>
        <v>8</v>
      </c>
      <c r="F1168">
        <f>16-INDEX(STANDINGS_HR[],MATCH(Table1[[#This Row],[COMBINED]],STANDINGS_HR[COMBINED],0),COLUMN(STANDINGS_HR[PLACE IN LEAGUE]))</f>
        <v>13</v>
      </c>
      <c r="G1168">
        <f>16-INDEX(STANDINGS_RBI[],MATCH(Table1[[#This Row],[COMBINED]],STANDINGS_RBI[COMBINED],0),COLUMN(STANDINGS_RBI[PLACE IN LEAGUE]))</f>
        <v>14</v>
      </c>
      <c r="H1168">
        <f>16-INDEX(STANDINGS_SB[],MATCH(Table1[[#This Row],[COMBINED]],STANDINGS_SB[COMBINED],0),COLUMN(STANDINGS_SB[PLACE IN LEAGUE]))</f>
        <v>14</v>
      </c>
      <c r="I1168">
        <f>16-INDEX(STANDINGS_ERA[],MATCH(Table1[[#This Row],[COMBINED]],STANDINGS_ERA[COMBINED],0),COLUMN(STANDINGS_ERA[PLACE IN LEAGUE]))</f>
        <v>4</v>
      </c>
      <c r="J1168">
        <f>16-INDEX(STANDINGS_WHIP[],MATCH(Table1[[#This Row],[COMBINED]],STANDINGS_WHIP[COMBINED],0),COLUMN(STANDINGS_WHIP[PLACE IN LEAGUE]))</f>
        <v>7</v>
      </c>
      <c r="K1168">
        <f>16-INDEX(STANDINGS_W[],MATCH(Table1[[#This Row],[COMBINED]],STANDINGS_W[COMBINED],0),COLUMN(STANDINGS_W[PLACE IN LEAGUE]))</f>
        <v>5</v>
      </c>
      <c r="L1168">
        <f>16-INDEX(STANDINGS_K[],MATCH(Table1[[#This Row],[COMBINED]],STANDINGS_K[COMBINED],0),COLUMN(STANDINGS_K[PLACE IN LEAGUE]))</f>
        <v>11</v>
      </c>
      <c r="M1168">
        <f>16-INDEX(STANDINGS_SV[],MATCH(Table1[[#This Row],[COMBINED]],STANDINGS_SV[COMBINED],0),COLUMN(STANDINGS_SV[PLACE IN LEAGUE]))</f>
        <v>1</v>
      </c>
      <c r="N1168">
        <f>SUM(Table1[[#This Row],[BA]:[SV]])</f>
        <v>82</v>
      </c>
      <c r="O1168">
        <v>8</v>
      </c>
    </row>
    <row r="1169" spans="1:15" x14ac:dyDescent="0.25">
      <c r="A1169" t="s">
        <v>123</v>
      </c>
      <c r="B1169" t="s">
        <v>1431</v>
      </c>
      <c r="C1169" t="str">
        <f>Table1[[#This Row],[League]]&amp;Table1[[#This Row],[Team]]</f>
        <v>$150 Draft Champions Feb 13 1:00 pm Lg.3697Clever Team Name</v>
      </c>
      <c r="D1169">
        <f>16-INDEX(STANDINGS_BA[],MATCH(Table1[[#This Row],[COMBINED]],STANDINGS_BA[COMBINED],0),COLUMN(STANDINGS_BA[PLACE IN LEAGUE]))</f>
        <v>12</v>
      </c>
      <c r="E1169">
        <f>16-INDEX(STANDINGS_R[],MATCH(Table1[[#This Row],[COMBINED]],STANDINGS_R[COMBINED],0),COLUMN(STANDINGS_R[PLACE IN LEAGUE]))</f>
        <v>3</v>
      </c>
      <c r="F1169">
        <f>16-INDEX(STANDINGS_HR[],MATCH(Table1[[#This Row],[COMBINED]],STANDINGS_HR[COMBINED],0),COLUMN(STANDINGS_HR[PLACE IN LEAGUE]))</f>
        <v>6</v>
      </c>
      <c r="G1169">
        <f>16-INDEX(STANDINGS_RBI[],MATCH(Table1[[#This Row],[COMBINED]],STANDINGS_RBI[COMBINED],0),COLUMN(STANDINGS_RBI[PLACE IN LEAGUE]))</f>
        <v>3</v>
      </c>
      <c r="H1169">
        <f>16-INDEX(STANDINGS_SB[],MATCH(Table1[[#This Row],[COMBINED]],STANDINGS_SB[COMBINED],0),COLUMN(STANDINGS_SB[PLACE IN LEAGUE]))</f>
        <v>15</v>
      </c>
      <c r="I1169">
        <f>16-INDEX(STANDINGS_ERA[],MATCH(Table1[[#This Row],[COMBINED]],STANDINGS_ERA[COMBINED],0),COLUMN(STANDINGS_ERA[PLACE IN LEAGUE]))</f>
        <v>12</v>
      </c>
      <c r="J1169">
        <f>16-INDEX(STANDINGS_WHIP[],MATCH(Table1[[#This Row],[COMBINED]],STANDINGS_WHIP[COMBINED],0),COLUMN(STANDINGS_WHIP[PLACE IN LEAGUE]))</f>
        <v>10</v>
      </c>
      <c r="K1169">
        <f>16-INDEX(STANDINGS_W[],MATCH(Table1[[#This Row],[COMBINED]],STANDINGS_W[COMBINED],0),COLUMN(STANDINGS_W[PLACE IN LEAGUE]))</f>
        <v>7</v>
      </c>
      <c r="L1169">
        <f>16-INDEX(STANDINGS_K[],MATCH(Table1[[#This Row],[COMBINED]],STANDINGS_K[COMBINED],0),COLUMN(STANDINGS_K[PLACE IN LEAGUE]))</f>
        <v>2</v>
      </c>
      <c r="M1169">
        <f>16-INDEX(STANDINGS_SV[],MATCH(Table1[[#This Row],[COMBINED]],STANDINGS_SV[COMBINED],0),COLUMN(STANDINGS_SV[PLACE IN LEAGUE]))</f>
        <v>11</v>
      </c>
      <c r="N1169">
        <f>SUM(Table1[[#This Row],[BA]:[SV]])</f>
        <v>81</v>
      </c>
      <c r="O1169">
        <v>9</v>
      </c>
    </row>
    <row r="1170" spans="1:15" x14ac:dyDescent="0.25">
      <c r="A1170" t="s">
        <v>1440</v>
      </c>
      <c r="B1170" t="s">
        <v>1431</v>
      </c>
      <c r="C1170" t="str">
        <f>Table1[[#This Row],[League]]&amp;Table1[[#This Row],[Team]]</f>
        <v>$150 Draft Champions Feb 13 1:00 pm Lg.3697ZZZZZZZZ</v>
      </c>
      <c r="D1170">
        <f>16-INDEX(STANDINGS_BA[],MATCH(Table1[[#This Row],[COMBINED]],STANDINGS_BA[COMBINED],0),COLUMN(STANDINGS_BA[PLACE IN LEAGUE]))</f>
        <v>1</v>
      </c>
      <c r="E1170">
        <f>16-INDEX(STANDINGS_R[],MATCH(Table1[[#This Row],[COMBINED]],STANDINGS_R[COMBINED],0),COLUMN(STANDINGS_R[PLACE IN LEAGUE]))</f>
        <v>4</v>
      </c>
      <c r="F1170">
        <f>16-INDEX(STANDINGS_HR[],MATCH(Table1[[#This Row],[COMBINED]],STANDINGS_HR[COMBINED],0),COLUMN(STANDINGS_HR[PLACE IN LEAGUE]))</f>
        <v>2</v>
      </c>
      <c r="G1170">
        <f>16-INDEX(STANDINGS_RBI[],MATCH(Table1[[#This Row],[COMBINED]],STANDINGS_RBI[COMBINED],0),COLUMN(STANDINGS_RBI[PLACE IN LEAGUE]))</f>
        <v>6</v>
      </c>
      <c r="H1170">
        <f>16-INDEX(STANDINGS_SB[],MATCH(Table1[[#This Row],[COMBINED]],STANDINGS_SB[COMBINED],0),COLUMN(STANDINGS_SB[PLACE IN LEAGUE]))</f>
        <v>11</v>
      </c>
      <c r="I1170">
        <f>16-INDEX(STANDINGS_ERA[],MATCH(Table1[[#This Row],[COMBINED]],STANDINGS_ERA[COMBINED],0),COLUMN(STANDINGS_ERA[PLACE IN LEAGUE]))</f>
        <v>11</v>
      </c>
      <c r="J1170">
        <f>16-INDEX(STANDINGS_WHIP[],MATCH(Table1[[#This Row],[COMBINED]],STANDINGS_WHIP[COMBINED],0),COLUMN(STANDINGS_WHIP[PLACE IN LEAGUE]))</f>
        <v>12</v>
      </c>
      <c r="K1170">
        <f>16-INDEX(STANDINGS_W[],MATCH(Table1[[#This Row],[COMBINED]],STANDINGS_W[COMBINED],0),COLUMN(STANDINGS_W[PLACE IN LEAGUE]))</f>
        <v>15</v>
      </c>
      <c r="L1170">
        <f>16-INDEX(STANDINGS_K[],MATCH(Table1[[#This Row],[COMBINED]],STANDINGS_K[COMBINED],0),COLUMN(STANDINGS_K[PLACE IN LEAGUE]))</f>
        <v>13</v>
      </c>
      <c r="M1170">
        <f>16-INDEX(STANDINGS_SV[],MATCH(Table1[[#This Row],[COMBINED]],STANDINGS_SV[COMBINED],0),COLUMN(STANDINGS_SV[PLACE IN LEAGUE]))</f>
        <v>4</v>
      </c>
      <c r="N1170">
        <f>SUM(Table1[[#This Row],[BA]:[SV]])</f>
        <v>79</v>
      </c>
      <c r="O1170">
        <v>10</v>
      </c>
    </row>
    <row r="1171" spans="1:15" x14ac:dyDescent="0.25">
      <c r="A1171" t="s">
        <v>377</v>
      </c>
      <c r="B1171" t="s">
        <v>1431</v>
      </c>
      <c r="C1171" t="str">
        <f>Table1[[#This Row],[League]]&amp;Table1[[#This Row],[Team]]</f>
        <v>$150 Draft Champions Feb 13 1:00 pm Lg.3697Cardinal Crunch 2</v>
      </c>
      <c r="D1171">
        <f>16-INDEX(STANDINGS_BA[],MATCH(Table1[[#This Row],[COMBINED]],STANDINGS_BA[COMBINED],0),COLUMN(STANDINGS_BA[PLACE IN LEAGUE]))</f>
        <v>15</v>
      </c>
      <c r="E1171">
        <f>16-INDEX(STANDINGS_R[],MATCH(Table1[[#This Row],[COMBINED]],STANDINGS_R[COMBINED],0),COLUMN(STANDINGS_R[PLACE IN LEAGUE]))</f>
        <v>11</v>
      </c>
      <c r="F1171">
        <f>16-INDEX(STANDINGS_HR[],MATCH(Table1[[#This Row],[COMBINED]],STANDINGS_HR[COMBINED],0),COLUMN(STANDINGS_HR[PLACE IN LEAGUE]))</f>
        <v>3</v>
      </c>
      <c r="G1171">
        <f>16-INDEX(STANDINGS_RBI[],MATCH(Table1[[#This Row],[COMBINED]],STANDINGS_RBI[COMBINED],0),COLUMN(STANDINGS_RBI[PLACE IN LEAGUE]))</f>
        <v>11</v>
      </c>
      <c r="H1171">
        <f>16-INDEX(STANDINGS_SB[],MATCH(Table1[[#This Row],[COMBINED]],STANDINGS_SB[COMBINED],0),COLUMN(STANDINGS_SB[PLACE IN LEAGUE]))</f>
        <v>6</v>
      </c>
      <c r="I1171">
        <f>16-INDEX(STANDINGS_ERA[],MATCH(Table1[[#This Row],[COMBINED]],STANDINGS_ERA[COMBINED],0),COLUMN(STANDINGS_ERA[PLACE IN LEAGUE]))</f>
        <v>3</v>
      </c>
      <c r="J1171">
        <f>16-INDEX(STANDINGS_WHIP[],MATCH(Table1[[#This Row],[COMBINED]],STANDINGS_WHIP[COMBINED],0),COLUMN(STANDINGS_WHIP[PLACE IN LEAGUE]))</f>
        <v>4</v>
      </c>
      <c r="K1171">
        <f>16-INDEX(STANDINGS_W[],MATCH(Table1[[#This Row],[COMBINED]],STANDINGS_W[COMBINED],0),COLUMN(STANDINGS_W[PLACE IN LEAGUE]))</f>
        <v>2</v>
      </c>
      <c r="L1171">
        <f>16-INDEX(STANDINGS_K[],MATCH(Table1[[#This Row],[COMBINED]],STANDINGS_K[COMBINED],0),COLUMN(STANDINGS_K[PLACE IN LEAGUE]))</f>
        <v>8</v>
      </c>
      <c r="M1171">
        <f>16-INDEX(STANDINGS_SV[],MATCH(Table1[[#This Row],[COMBINED]],STANDINGS_SV[COMBINED],0),COLUMN(STANDINGS_SV[PLACE IN LEAGUE]))</f>
        <v>12</v>
      </c>
      <c r="N1171">
        <f>SUM(Table1[[#This Row],[BA]:[SV]])</f>
        <v>75</v>
      </c>
      <c r="O1171">
        <v>11</v>
      </c>
    </row>
    <row r="1172" spans="1:15" x14ac:dyDescent="0.25">
      <c r="A1172" t="s">
        <v>1435</v>
      </c>
      <c r="B1172" t="s">
        <v>1431</v>
      </c>
      <c r="C1172" t="str">
        <f>Table1[[#This Row],[League]]&amp;Table1[[#This Row],[Team]]</f>
        <v>$150 Draft Champions Feb 13 1:00 pm Lg.3697Charger Bar Six</v>
      </c>
      <c r="D1172">
        <f>16-INDEX(STANDINGS_BA[],MATCH(Table1[[#This Row],[COMBINED]],STANDINGS_BA[COMBINED],0),COLUMN(STANDINGS_BA[PLACE IN LEAGUE]))</f>
        <v>8</v>
      </c>
      <c r="E1172">
        <f>16-INDEX(STANDINGS_R[],MATCH(Table1[[#This Row],[COMBINED]],STANDINGS_R[COMBINED],0),COLUMN(STANDINGS_R[PLACE IN LEAGUE]))</f>
        <v>7</v>
      </c>
      <c r="F1172">
        <f>16-INDEX(STANDINGS_HR[],MATCH(Table1[[#This Row],[COMBINED]],STANDINGS_HR[COMBINED],0),COLUMN(STANDINGS_HR[PLACE IN LEAGUE]))</f>
        <v>11</v>
      </c>
      <c r="G1172">
        <f>16-INDEX(STANDINGS_RBI[],MATCH(Table1[[#This Row],[COMBINED]],STANDINGS_RBI[COMBINED],0),COLUMN(STANDINGS_RBI[PLACE IN LEAGUE]))</f>
        <v>9</v>
      </c>
      <c r="H1172">
        <f>16-INDEX(STANDINGS_SB[],MATCH(Table1[[#This Row],[COMBINED]],STANDINGS_SB[COMBINED],0),COLUMN(STANDINGS_SB[PLACE IN LEAGUE]))</f>
        <v>7</v>
      </c>
      <c r="I1172">
        <f>16-INDEX(STANDINGS_ERA[],MATCH(Table1[[#This Row],[COMBINED]],STANDINGS_ERA[COMBINED],0),COLUMN(STANDINGS_ERA[PLACE IN LEAGUE]))</f>
        <v>5</v>
      </c>
      <c r="J1172">
        <f>16-INDEX(STANDINGS_WHIP[],MATCH(Table1[[#This Row],[COMBINED]],STANDINGS_WHIP[COMBINED],0),COLUMN(STANDINGS_WHIP[PLACE IN LEAGUE]))</f>
        <v>3</v>
      </c>
      <c r="K1172">
        <f>16-INDEX(STANDINGS_W[],MATCH(Table1[[#This Row],[COMBINED]],STANDINGS_W[COMBINED],0),COLUMN(STANDINGS_W[PLACE IN LEAGUE]))</f>
        <v>3</v>
      </c>
      <c r="L1172">
        <f>16-INDEX(STANDINGS_K[],MATCH(Table1[[#This Row],[COMBINED]],STANDINGS_K[COMBINED],0),COLUMN(STANDINGS_K[PLACE IN LEAGUE]))</f>
        <v>5</v>
      </c>
      <c r="M1172">
        <f>16-INDEX(STANDINGS_SV[],MATCH(Table1[[#This Row],[COMBINED]],STANDINGS_SV[COMBINED],0),COLUMN(STANDINGS_SV[PLACE IN LEAGUE]))</f>
        <v>8</v>
      </c>
      <c r="N1172">
        <f>SUM(Table1[[#This Row],[BA]:[SV]])</f>
        <v>66</v>
      </c>
      <c r="O1172">
        <v>12</v>
      </c>
    </row>
    <row r="1173" spans="1:15" x14ac:dyDescent="0.25">
      <c r="A1173" t="s">
        <v>1439</v>
      </c>
      <c r="B1173" t="s">
        <v>1431</v>
      </c>
      <c r="C1173" t="str">
        <f>Table1[[#This Row],[League]]&amp;Table1[[#This Row],[Team]]</f>
        <v>$150 Draft Champions Feb 13 1:00 pm Lg.3697J money clutch putts</v>
      </c>
      <c r="D1173">
        <f>16-INDEX(STANDINGS_BA[],MATCH(Table1[[#This Row],[COMBINED]],STANDINGS_BA[COMBINED],0),COLUMN(STANDINGS_BA[PLACE IN LEAGUE]))</f>
        <v>2</v>
      </c>
      <c r="E1173">
        <f>16-INDEX(STANDINGS_R[],MATCH(Table1[[#This Row],[COMBINED]],STANDINGS_R[COMBINED],0),COLUMN(STANDINGS_R[PLACE IN LEAGUE]))</f>
        <v>5</v>
      </c>
      <c r="F1173">
        <f>16-INDEX(STANDINGS_HR[],MATCH(Table1[[#This Row],[COMBINED]],STANDINGS_HR[COMBINED],0),COLUMN(STANDINGS_HR[PLACE IN LEAGUE]))</f>
        <v>7</v>
      </c>
      <c r="G1173">
        <f>16-INDEX(STANDINGS_RBI[],MATCH(Table1[[#This Row],[COMBINED]],STANDINGS_RBI[COMBINED],0),COLUMN(STANDINGS_RBI[PLACE IN LEAGUE]))</f>
        <v>4</v>
      </c>
      <c r="H1173">
        <f>16-INDEX(STANDINGS_SB[],MATCH(Table1[[#This Row],[COMBINED]],STANDINGS_SB[COMBINED],0),COLUMN(STANDINGS_SB[PLACE IN LEAGUE]))</f>
        <v>1</v>
      </c>
      <c r="I1173">
        <f>16-INDEX(STANDINGS_ERA[],MATCH(Table1[[#This Row],[COMBINED]],STANDINGS_ERA[COMBINED],0),COLUMN(STANDINGS_ERA[PLACE IN LEAGUE]))</f>
        <v>8</v>
      </c>
      <c r="J1173">
        <f>16-INDEX(STANDINGS_WHIP[],MATCH(Table1[[#This Row],[COMBINED]],STANDINGS_WHIP[COMBINED],0),COLUMN(STANDINGS_WHIP[PLACE IN LEAGUE]))</f>
        <v>9</v>
      </c>
      <c r="K1173">
        <f>16-INDEX(STANDINGS_W[],MATCH(Table1[[#This Row],[COMBINED]],STANDINGS_W[COMBINED],0),COLUMN(STANDINGS_W[PLACE IN LEAGUE]))</f>
        <v>11</v>
      </c>
      <c r="L1173">
        <f>16-INDEX(STANDINGS_K[],MATCH(Table1[[#This Row],[COMBINED]],STANDINGS_K[COMBINED],0),COLUMN(STANDINGS_K[PLACE IN LEAGUE]))</f>
        <v>9</v>
      </c>
      <c r="M1173">
        <f>16-INDEX(STANDINGS_SV[],MATCH(Table1[[#This Row],[COMBINED]],STANDINGS_SV[COMBINED],0),COLUMN(STANDINGS_SV[PLACE IN LEAGUE]))</f>
        <v>6</v>
      </c>
      <c r="N1173">
        <f>SUM(Table1[[#This Row],[BA]:[SV]])</f>
        <v>62</v>
      </c>
      <c r="O1173">
        <v>13</v>
      </c>
    </row>
    <row r="1174" spans="1:15" x14ac:dyDescent="0.25">
      <c r="A1174" t="s">
        <v>511</v>
      </c>
      <c r="B1174" t="s">
        <v>1431</v>
      </c>
      <c r="C1174" t="str">
        <f>Table1[[#This Row],[League]]&amp;Table1[[#This Row],[Team]]</f>
        <v>$150 Draft Champions Feb 13 1:00 pm Lg.3697Team Blumenthal</v>
      </c>
      <c r="D1174">
        <f>16-INDEX(STANDINGS_BA[],MATCH(Table1[[#This Row],[COMBINED]],STANDINGS_BA[COMBINED],0),COLUMN(STANDINGS_BA[PLACE IN LEAGUE]))</f>
        <v>3</v>
      </c>
      <c r="E1174">
        <f>16-INDEX(STANDINGS_R[],MATCH(Table1[[#This Row],[COMBINED]],STANDINGS_R[COMBINED],0),COLUMN(STANDINGS_R[PLACE IN LEAGUE]))</f>
        <v>1</v>
      </c>
      <c r="F1174">
        <f>16-INDEX(STANDINGS_HR[],MATCH(Table1[[#This Row],[COMBINED]],STANDINGS_HR[COMBINED],0),COLUMN(STANDINGS_HR[PLACE IN LEAGUE]))</f>
        <v>1</v>
      </c>
      <c r="G1174">
        <f>16-INDEX(STANDINGS_RBI[],MATCH(Table1[[#This Row],[COMBINED]],STANDINGS_RBI[COMBINED],0),COLUMN(STANDINGS_RBI[PLACE IN LEAGUE]))</f>
        <v>1</v>
      </c>
      <c r="H1174">
        <f>16-INDEX(STANDINGS_SB[],MATCH(Table1[[#This Row],[COMBINED]],STANDINGS_SB[COMBINED],0),COLUMN(STANDINGS_SB[PLACE IN LEAGUE]))</f>
        <v>12</v>
      </c>
      <c r="I1174">
        <f>16-INDEX(STANDINGS_ERA[],MATCH(Table1[[#This Row],[COMBINED]],STANDINGS_ERA[COMBINED],0),COLUMN(STANDINGS_ERA[PLACE IN LEAGUE]))</f>
        <v>7</v>
      </c>
      <c r="J1174">
        <f>16-INDEX(STANDINGS_WHIP[],MATCH(Table1[[#This Row],[COMBINED]],STANDINGS_WHIP[COMBINED],0),COLUMN(STANDINGS_WHIP[PLACE IN LEAGUE]))</f>
        <v>11</v>
      </c>
      <c r="K1174">
        <f>16-INDEX(STANDINGS_W[],MATCH(Table1[[#This Row],[COMBINED]],STANDINGS_W[COMBINED],0),COLUMN(STANDINGS_W[PLACE IN LEAGUE]))</f>
        <v>1</v>
      </c>
      <c r="L1174">
        <f>16-INDEX(STANDINGS_K[],MATCH(Table1[[#This Row],[COMBINED]],STANDINGS_K[COMBINED],0),COLUMN(STANDINGS_K[PLACE IN LEAGUE]))</f>
        <v>1</v>
      </c>
      <c r="M1174">
        <f>16-INDEX(STANDINGS_SV[],MATCH(Table1[[#This Row],[COMBINED]],STANDINGS_SV[COMBINED],0),COLUMN(STANDINGS_SV[PLACE IN LEAGUE]))</f>
        <v>15</v>
      </c>
      <c r="N1174">
        <f>SUM(Table1[[#This Row],[BA]:[SV]])</f>
        <v>53</v>
      </c>
      <c r="O1174">
        <v>14</v>
      </c>
    </row>
    <row r="1175" spans="1:15" x14ac:dyDescent="0.25">
      <c r="A1175" t="s">
        <v>132</v>
      </c>
      <c r="B1175" t="s">
        <v>1431</v>
      </c>
      <c r="C1175" t="str">
        <f>Table1[[#This Row],[League]]&amp;Table1[[#This Row],[Team]]</f>
        <v>$150 Draft Champions Feb 13 1:00 pm Lg.3697Van Buren Boys</v>
      </c>
      <c r="D1175">
        <f>16-INDEX(STANDINGS_BA[],MATCH(Table1[[#This Row],[COMBINED]],STANDINGS_BA[COMBINED],0),COLUMN(STANDINGS_BA[PLACE IN LEAGUE]))</f>
        <v>4</v>
      </c>
      <c r="E1175">
        <f>16-INDEX(STANDINGS_R[],MATCH(Table1[[#This Row],[COMBINED]],STANDINGS_R[COMBINED],0),COLUMN(STANDINGS_R[PLACE IN LEAGUE]))</f>
        <v>2</v>
      </c>
      <c r="F1175">
        <f>16-INDEX(STANDINGS_HR[],MATCH(Table1[[#This Row],[COMBINED]],STANDINGS_HR[COMBINED],0),COLUMN(STANDINGS_HR[PLACE IN LEAGUE]))</f>
        <v>8</v>
      </c>
      <c r="G1175">
        <f>16-INDEX(STANDINGS_RBI[],MATCH(Table1[[#This Row],[COMBINED]],STANDINGS_RBI[COMBINED],0),COLUMN(STANDINGS_RBI[PLACE IN LEAGUE]))</f>
        <v>2</v>
      </c>
      <c r="H1175">
        <f>16-INDEX(STANDINGS_SB[],MATCH(Table1[[#This Row],[COMBINED]],STANDINGS_SB[COMBINED],0),COLUMN(STANDINGS_SB[PLACE IN LEAGUE]))</f>
        <v>2</v>
      </c>
      <c r="I1175">
        <f>16-INDEX(STANDINGS_ERA[],MATCH(Table1[[#This Row],[COMBINED]],STANDINGS_ERA[COMBINED],0),COLUMN(STANDINGS_ERA[PLACE IN LEAGUE]))</f>
        <v>6</v>
      </c>
      <c r="J1175">
        <f>16-INDEX(STANDINGS_WHIP[],MATCH(Table1[[#This Row],[COMBINED]],STANDINGS_WHIP[COMBINED],0),COLUMN(STANDINGS_WHIP[PLACE IN LEAGUE]))</f>
        <v>5</v>
      </c>
      <c r="K1175">
        <f>16-INDEX(STANDINGS_W[],MATCH(Table1[[#This Row],[COMBINED]],STANDINGS_W[COMBINED],0),COLUMN(STANDINGS_W[PLACE IN LEAGUE]))</f>
        <v>4</v>
      </c>
      <c r="L1175">
        <f>16-INDEX(STANDINGS_K[],MATCH(Table1[[#This Row],[COMBINED]],STANDINGS_K[COMBINED],0),COLUMN(STANDINGS_K[PLACE IN LEAGUE]))</f>
        <v>3</v>
      </c>
      <c r="M1175">
        <f>16-INDEX(STANDINGS_SV[],MATCH(Table1[[#This Row],[COMBINED]],STANDINGS_SV[COMBINED],0),COLUMN(STANDINGS_SV[PLACE IN LEAGUE]))</f>
        <v>10</v>
      </c>
      <c r="N1175">
        <f>SUM(Table1[[#This Row],[BA]:[SV]])</f>
        <v>46</v>
      </c>
      <c r="O1175">
        <v>15</v>
      </c>
    </row>
    <row r="1176" spans="1:15" x14ac:dyDescent="0.25">
      <c r="A1176" t="s">
        <v>1446</v>
      </c>
      <c r="B1176" t="s">
        <v>1442</v>
      </c>
      <c r="C1176" t="str">
        <f>Table1[[#This Row],[League]]&amp;Table1[[#This Row],[Team]]</f>
        <v>$150 Draft Champions Feb 14 1:00 pm Lg.3699Magic Man</v>
      </c>
      <c r="D1176">
        <f>16-INDEX(STANDINGS_BA[],MATCH(Table1[[#This Row],[COMBINED]],STANDINGS_BA[COMBINED],0),COLUMN(STANDINGS_BA[PLACE IN LEAGUE]))</f>
        <v>10</v>
      </c>
      <c r="E1176">
        <f>16-INDEX(STANDINGS_R[],MATCH(Table1[[#This Row],[COMBINED]],STANDINGS_R[COMBINED],0),COLUMN(STANDINGS_R[PLACE IN LEAGUE]))</f>
        <v>10</v>
      </c>
      <c r="F1176">
        <f>16-INDEX(STANDINGS_HR[],MATCH(Table1[[#This Row],[COMBINED]],STANDINGS_HR[COMBINED],0),COLUMN(STANDINGS_HR[PLACE IN LEAGUE]))</f>
        <v>10</v>
      </c>
      <c r="G1176">
        <f>16-INDEX(STANDINGS_RBI[],MATCH(Table1[[#This Row],[COMBINED]],STANDINGS_RBI[COMBINED],0),COLUMN(STANDINGS_RBI[PLACE IN LEAGUE]))</f>
        <v>12</v>
      </c>
      <c r="H1176">
        <f>16-INDEX(STANDINGS_SB[],MATCH(Table1[[#This Row],[COMBINED]],STANDINGS_SB[COMBINED],0),COLUMN(STANDINGS_SB[PLACE IN LEAGUE]))</f>
        <v>12</v>
      </c>
      <c r="I1176">
        <f>16-INDEX(STANDINGS_ERA[],MATCH(Table1[[#This Row],[COMBINED]],STANDINGS_ERA[COMBINED],0),COLUMN(STANDINGS_ERA[PLACE IN LEAGUE]))</f>
        <v>14</v>
      </c>
      <c r="J1176">
        <f>16-INDEX(STANDINGS_WHIP[],MATCH(Table1[[#This Row],[COMBINED]],STANDINGS_WHIP[COMBINED],0),COLUMN(STANDINGS_WHIP[PLACE IN LEAGUE]))</f>
        <v>15</v>
      </c>
      <c r="K1176">
        <f>16-INDEX(STANDINGS_W[],MATCH(Table1[[#This Row],[COMBINED]],STANDINGS_W[COMBINED],0),COLUMN(STANDINGS_W[PLACE IN LEAGUE]))</f>
        <v>8</v>
      </c>
      <c r="L1176">
        <f>16-INDEX(STANDINGS_K[],MATCH(Table1[[#This Row],[COMBINED]],STANDINGS_K[COMBINED],0),COLUMN(STANDINGS_K[PLACE IN LEAGUE]))</f>
        <v>15</v>
      </c>
      <c r="M1176">
        <f>16-INDEX(STANDINGS_SV[],MATCH(Table1[[#This Row],[COMBINED]],STANDINGS_SV[COMBINED],0),COLUMN(STANDINGS_SV[PLACE IN LEAGUE]))</f>
        <v>13</v>
      </c>
      <c r="N1176">
        <f>SUM(Table1[[#This Row],[BA]:[SV]])</f>
        <v>119</v>
      </c>
      <c r="O1176">
        <v>1</v>
      </c>
    </row>
    <row r="1177" spans="1:15" x14ac:dyDescent="0.25">
      <c r="A1177" t="s">
        <v>1450</v>
      </c>
      <c r="B1177" t="s">
        <v>1442</v>
      </c>
      <c r="C1177" t="str">
        <f>Table1[[#This Row],[League]]&amp;Table1[[#This Row],[Team]]</f>
        <v>$150 Draft Champions Feb 14 1:00 pm Lg.3699Steinbrenner's Boys</v>
      </c>
      <c r="D1177">
        <f>16-INDEX(STANDINGS_BA[],MATCH(Table1[[#This Row],[COMBINED]],STANDINGS_BA[COMBINED],0),COLUMN(STANDINGS_BA[PLACE IN LEAGUE]))</f>
        <v>6</v>
      </c>
      <c r="E1177">
        <f>16-INDEX(STANDINGS_R[],MATCH(Table1[[#This Row],[COMBINED]],STANDINGS_R[COMBINED],0),COLUMN(STANDINGS_R[PLACE IN LEAGUE]))</f>
        <v>15</v>
      </c>
      <c r="F1177">
        <f>16-INDEX(STANDINGS_HR[],MATCH(Table1[[#This Row],[COMBINED]],STANDINGS_HR[COMBINED],0),COLUMN(STANDINGS_HR[PLACE IN LEAGUE]))</f>
        <v>11</v>
      </c>
      <c r="G1177">
        <f>16-INDEX(STANDINGS_RBI[],MATCH(Table1[[#This Row],[COMBINED]],STANDINGS_RBI[COMBINED],0),COLUMN(STANDINGS_RBI[PLACE IN LEAGUE]))</f>
        <v>9</v>
      </c>
      <c r="H1177">
        <f>16-INDEX(STANDINGS_SB[],MATCH(Table1[[#This Row],[COMBINED]],STANDINGS_SB[COMBINED],0),COLUMN(STANDINGS_SB[PLACE IN LEAGUE]))</f>
        <v>15</v>
      </c>
      <c r="I1177">
        <f>16-INDEX(STANDINGS_ERA[],MATCH(Table1[[#This Row],[COMBINED]],STANDINGS_ERA[COMBINED],0),COLUMN(STANDINGS_ERA[PLACE IN LEAGUE]))</f>
        <v>13</v>
      </c>
      <c r="J1177">
        <f>16-INDEX(STANDINGS_WHIP[],MATCH(Table1[[#This Row],[COMBINED]],STANDINGS_WHIP[COMBINED],0),COLUMN(STANDINGS_WHIP[PLACE IN LEAGUE]))</f>
        <v>8</v>
      </c>
      <c r="K1177">
        <f>16-INDEX(STANDINGS_W[],MATCH(Table1[[#This Row],[COMBINED]],STANDINGS_W[COMBINED],0),COLUMN(STANDINGS_W[PLACE IN LEAGUE]))</f>
        <v>15</v>
      </c>
      <c r="L1177">
        <f>16-INDEX(STANDINGS_K[],MATCH(Table1[[#This Row],[COMBINED]],STANDINGS_K[COMBINED],0),COLUMN(STANDINGS_K[PLACE IN LEAGUE]))</f>
        <v>13</v>
      </c>
      <c r="M1177">
        <f>16-INDEX(STANDINGS_SV[],MATCH(Table1[[#This Row],[COMBINED]],STANDINGS_SV[COMBINED],0),COLUMN(STANDINGS_SV[PLACE IN LEAGUE]))</f>
        <v>4</v>
      </c>
      <c r="N1177">
        <f>SUM(Table1[[#This Row],[BA]:[SV]])</f>
        <v>109</v>
      </c>
      <c r="O1177">
        <v>2</v>
      </c>
    </row>
    <row r="1178" spans="1:15" x14ac:dyDescent="0.25">
      <c r="A1178" t="s">
        <v>1444</v>
      </c>
      <c r="B1178" t="s">
        <v>1442</v>
      </c>
      <c r="C1178" t="str">
        <f>Table1[[#This Row],[League]]&amp;Table1[[#This Row],[Team]]</f>
        <v>$150 Draft Champions Feb 14 1:00 pm Lg.3699GoldiLocks</v>
      </c>
      <c r="D1178">
        <f>16-INDEX(STANDINGS_BA[],MATCH(Table1[[#This Row],[COMBINED]],STANDINGS_BA[COMBINED],0),COLUMN(STANDINGS_BA[PLACE IN LEAGUE]))</f>
        <v>12</v>
      </c>
      <c r="E1178">
        <f>16-INDEX(STANDINGS_R[],MATCH(Table1[[#This Row],[COMBINED]],STANDINGS_R[COMBINED],0),COLUMN(STANDINGS_R[PLACE IN LEAGUE]))</f>
        <v>14</v>
      </c>
      <c r="F1178">
        <f>16-INDEX(STANDINGS_HR[],MATCH(Table1[[#This Row],[COMBINED]],STANDINGS_HR[COMBINED],0),COLUMN(STANDINGS_HR[PLACE IN LEAGUE]))</f>
        <v>8</v>
      </c>
      <c r="G1178">
        <f>16-INDEX(STANDINGS_RBI[],MATCH(Table1[[#This Row],[COMBINED]],STANDINGS_RBI[COMBINED],0),COLUMN(STANDINGS_RBI[PLACE IN LEAGUE]))</f>
        <v>14</v>
      </c>
      <c r="H1178">
        <f>16-INDEX(STANDINGS_SB[],MATCH(Table1[[#This Row],[COMBINED]],STANDINGS_SB[COMBINED],0),COLUMN(STANDINGS_SB[PLACE IN LEAGUE]))</f>
        <v>7</v>
      </c>
      <c r="I1178">
        <f>16-INDEX(STANDINGS_ERA[],MATCH(Table1[[#This Row],[COMBINED]],STANDINGS_ERA[COMBINED],0),COLUMN(STANDINGS_ERA[PLACE IN LEAGUE]))</f>
        <v>8</v>
      </c>
      <c r="J1178">
        <f>16-INDEX(STANDINGS_WHIP[],MATCH(Table1[[#This Row],[COMBINED]],STANDINGS_WHIP[COMBINED],0),COLUMN(STANDINGS_WHIP[PLACE IN LEAGUE]))</f>
        <v>13</v>
      </c>
      <c r="K1178">
        <f>16-INDEX(STANDINGS_W[],MATCH(Table1[[#This Row],[COMBINED]],STANDINGS_W[COMBINED],0),COLUMN(STANDINGS_W[PLACE IN LEAGUE]))</f>
        <v>11</v>
      </c>
      <c r="L1178">
        <f>16-INDEX(STANDINGS_K[],MATCH(Table1[[#This Row],[COMBINED]],STANDINGS_K[COMBINED],0),COLUMN(STANDINGS_K[PLACE IN LEAGUE]))</f>
        <v>14</v>
      </c>
      <c r="M1178">
        <f>16-INDEX(STANDINGS_SV[],MATCH(Table1[[#This Row],[COMBINED]],STANDINGS_SV[COMBINED],0),COLUMN(STANDINGS_SV[PLACE IN LEAGUE]))</f>
        <v>6</v>
      </c>
      <c r="N1178">
        <f>SUM(Table1[[#This Row],[BA]:[SV]])</f>
        <v>107</v>
      </c>
      <c r="O1178">
        <v>3</v>
      </c>
    </row>
    <row r="1179" spans="1:15" x14ac:dyDescent="0.25">
      <c r="A1179" t="s">
        <v>662</v>
      </c>
      <c r="B1179" t="s">
        <v>1442</v>
      </c>
      <c r="C1179" t="str">
        <f>Table1[[#This Row],[League]]&amp;Table1[[#This Row],[Team]]</f>
        <v>$150 Draft Champions Feb 14 1:00 pm Lg.3699wally57</v>
      </c>
      <c r="D1179">
        <f>16-INDEX(STANDINGS_BA[],MATCH(Table1[[#This Row],[COMBINED]],STANDINGS_BA[COMBINED],0),COLUMN(STANDINGS_BA[PLACE IN LEAGUE]))</f>
        <v>13</v>
      </c>
      <c r="E1179">
        <f>16-INDEX(STANDINGS_R[],MATCH(Table1[[#This Row],[COMBINED]],STANDINGS_R[COMBINED],0),COLUMN(STANDINGS_R[PLACE IN LEAGUE]))</f>
        <v>9</v>
      </c>
      <c r="F1179">
        <f>16-INDEX(STANDINGS_HR[],MATCH(Table1[[#This Row],[COMBINED]],STANDINGS_HR[COMBINED],0),COLUMN(STANDINGS_HR[PLACE IN LEAGUE]))</f>
        <v>15</v>
      </c>
      <c r="G1179">
        <f>16-INDEX(STANDINGS_RBI[],MATCH(Table1[[#This Row],[COMBINED]],STANDINGS_RBI[COMBINED],0),COLUMN(STANDINGS_RBI[PLACE IN LEAGUE]))</f>
        <v>15</v>
      </c>
      <c r="H1179">
        <f>16-INDEX(STANDINGS_SB[],MATCH(Table1[[#This Row],[COMBINED]],STANDINGS_SB[COMBINED],0),COLUMN(STANDINGS_SB[PLACE IN LEAGUE]))</f>
        <v>6</v>
      </c>
      <c r="I1179">
        <f>16-INDEX(STANDINGS_ERA[],MATCH(Table1[[#This Row],[COMBINED]],STANDINGS_ERA[COMBINED],0),COLUMN(STANDINGS_ERA[PLACE IN LEAGUE]))</f>
        <v>7</v>
      </c>
      <c r="J1179">
        <f>16-INDEX(STANDINGS_WHIP[],MATCH(Table1[[#This Row],[COMBINED]],STANDINGS_WHIP[COMBINED],0),COLUMN(STANDINGS_WHIP[PLACE IN LEAGUE]))</f>
        <v>11</v>
      </c>
      <c r="K1179">
        <f>16-INDEX(STANDINGS_W[],MATCH(Table1[[#This Row],[COMBINED]],STANDINGS_W[COMBINED],0),COLUMN(STANDINGS_W[PLACE IN LEAGUE]))</f>
        <v>9</v>
      </c>
      <c r="L1179">
        <f>16-INDEX(STANDINGS_K[],MATCH(Table1[[#This Row],[COMBINED]],STANDINGS_K[COMBINED],0),COLUMN(STANDINGS_K[PLACE IN LEAGUE]))</f>
        <v>6</v>
      </c>
      <c r="M1179">
        <f>16-INDEX(STANDINGS_SV[],MATCH(Table1[[#This Row],[COMBINED]],STANDINGS_SV[COMBINED],0),COLUMN(STANDINGS_SV[PLACE IN LEAGUE]))</f>
        <v>3</v>
      </c>
      <c r="N1179">
        <f>SUM(Table1[[#This Row],[BA]:[SV]])</f>
        <v>94</v>
      </c>
      <c r="O1179">
        <v>4</v>
      </c>
    </row>
    <row r="1180" spans="1:15" x14ac:dyDescent="0.25">
      <c r="A1180" t="s">
        <v>1449</v>
      </c>
      <c r="B1180" t="s">
        <v>1442</v>
      </c>
      <c r="C1180" t="str">
        <f>Table1[[#This Row],[League]]&amp;Table1[[#This Row],[Team]]</f>
        <v>$150 Draft Champions Feb 14 1:00 pm Lg.3699Marte Partay</v>
      </c>
      <c r="D1180">
        <f>16-INDEX(STANDINGS_BA[],MATCH(Table1[[#This Row],[COMBINED]],STANDINGS_BA[COMBINED],0),COLUMN(STANDINGS_BA[PLACE IN LEAGUE]))</f>
        <v>7</v>
      </c>
      <c r="E1180">
        <f>16-INDEX(STANDINGS_R[],MATCH(Table1[[#This Row],[COMBINED]],STANDINGS_R[COMBINED],0),COLUMN(STANDINGS_R[PLACE IN LEAGUE]))</f>
        <v>11</v>
      </c>
      <c r="F1180">
        <f>16-INDEX(STANDINGS_HR[],MATCH(Table1[[#This Row],[COMBINED]],STANDINGS_HR[COMBINED],0),COLUMN(STANDINGS_HR[PLACE IN LEAGUE]))</f>
        <v>7</v>
      </c>
      <c r="G1180">
        <f>16-INDEX(STANDINGS_RBI[],MATCH(Table1[[#This Row],[COMBINED]],STANDINGS_RBI[COMBINED],0),COLUMN(STANDINGS_RBI[PLACE IN LEAGUE]))</f>
        <v>10</v>
      </c>
      <c r="H1180">
        <f>16-INDEX(STANDINGS_SB[],MATCH(Table1[[#This Row],[COMBINED]],STANDINGS_SB[COMBINED],0),COLUMN(STANDINGS_SB[PLACE IN LEAGUE]))</f>
        <v>9</v>
      </c>
      <c r="I1180">
        <f>16-INDEX(STANDINGS_ERA[],MATCH(Table1[[#This Row],[COMBINED]],STANDINGS_ERA[COMBINED],0),COLUMN(STANDINGS_ERA[PLACE IN LEAGUE]))</f>
        <v>11</v>
      </c>
      <c r="J1180">
        <f>16-INDEX(STANDINGS_WHIP[],MATCH(Table1[[#This Row],[COMBINED]],STANDINGS_WHIP[COMBINED],0),COLUMN(STANDINGS_WHIP[PLACE IN LEAGUE]))</f>
        <v>10</v>
      </c>
      <c r="K1180">
        <f>16-INDEX(STANDINGS_W[],MATCH(Table1[[#This Row],[COMBINED]],STANDINGS_W[COMBINED],0),COLUMN(STANDINGS_W[PLACE IN LEAGUE]))</f>
        <v>14</v>
      </c>
      <c r="L1180">
        <f>16-INDEX(STANDINGS_K[],MATCH(Table1[[#This Row],[COMBINED]],STANDINGS_K[COMBINED],0),COLUMN(STANDINGS_K[PLACE IN LEAGUE]))</f>
        <v>8</v>
      </c>
      <c r="M1180">
        <f>16-INDEX(STANDINGS_SV[],MATCH(Table1[[#This Row],[COMBINED]],STANDINGS_SV[COMBINED],0),COLUMN(STANDINGS_SV[PLACE IN LEAGUE]))</f>
        <v>7</v>
      </c>
      <c r="N1180">
        <f>SUM(Table1[[#This Row],[BA]:[SV]])</f>
        <v>94</v>
      </c>
      <c r="O1180">
        <v>5</v>
      </c>
    </row>
    <row r="1181" spans="1:15" x14ac:dyDescent="0.25">
      <c r="A1181" t="s">
        <v>1452</v>
      </c>
      <c r="B1181" t="s">
        <v>1442</v>
      </c>
      <c r="C1181" t="str">
        <f>Table1[[#This Row],[League]]&amp;Table1[[#This Row],[Team]]</f>
        <v>$150 Draft Champions Feb 14 1:00 pm Lg.3699Gose Buster</v>
      </c>
      <c r="D1181">
        <f>16-INDEX(STANDINGS_BA[],MATCH(Table1[[#This Row],[COMBINED]],STANDINGS_BA[COMBINED],0),COLUMN(STANDINGS_BA[PLACE IN LEAGUE]))</f>
        <v>4</v>
      </c>
      <c r="E1181">
        <f>16-INDEX(STANDINGS_R[],MATCH(Table1[[#This Row],[COMBINED]],STANDINGS_R[COMBINED],0),COLUMN(STANDINGS_R[PLACE IN LEAGUE]))</f>
        <v>13</v>
      </c>
      <c r="F1181">
        <f>16-INDEX(STANDINGS_HR[],MATCH(Table1[[#This Row],[COMBINED]],STANDINGS_HR[COMBINED],0),COLUMN(STANDINGS_HR[PLACE IN LEAGUE]))</f>
        <v>14</v>
      </c>
      <c r="G1181">
        <f>16-INDEX(STANDINGS_RBI[],MATCH(Table1[[#This Row],[COMBINED]],STANDINGS_RBI[COMBINED],0),COLUMN(STANDINGS_RBI[PLACE IN LEAGUE]))</f>
        <v>11</v>
      </c>
      <c r="H1181">
        <f>16-INDEX(STANDINGS_SB[],MATCH(Table1[[#This Row],[COMBINED]],STANDINGS_SB[COMBINED],0),COLUMN(STANDINGS_SB[PLACE IN LEAGUE]))</f>
        <v>10</v>
      </c>
      <c r="I1181">
        <f>16-INDEX(STANDINGS_ERA[],MATCH(Table1[[#This Row],[COMBINED]],STANDINGS_ERA[COMBINED],0),COLUMN(STANDINGS_ERA[PLACE IN LEAGUE]))</f>
        <v>6</v>
      </c>
      <c r="J1181">
        <f>16-INDEX(STANDINGS_WHIP[],MATCH(Table1[[#This Row],[COMBINED]],STANDINGS_WHIP[COMBINED],0),COLUMN(STANDINGS_WHIP[PLACE IN LEAGUE]))</f>
        <v>5</v>
      </c>
      <c r="K1181">
        <f>16-INDEX(STANDINGS_W[],MATCH(Table1[[#This Row],[COMBINED]],STANDINGS_W[COMBINED],0),COLUMN(STANDINGS_W[PLACE IN LEAGUE]))</f>
        <v>2</v>
      </c>
      <c r="L1181">
        <f>16-INDEX(STANDINGS_K[],MATCH(Table1[[#This Row],[COMBINED]],STANDINGS_K[COMBINED],0),COLUMN(STANDINGS_K[PLACE IN LEAGUE]))</f>
        <v>5</v>
      </c>
      <c r="M1181">
        <f>16-INDEX(STANDINGS_SV[],MATCH(Table1[[#This Row],[COMBINED]],STANDINGS_SV[COMBINED],0),COLUMN(STANDINGS_SV[PLACE IN LEAGUE]))</f>
        <v>15</v>
      </c>
      <c r="N1181">
        <f>SUM(Table1[[#This Row],[BA]:[SV]])</f>
        <v>85</v>
      </c>
      <c r="O1181">
        <v>6</v>
      </c>
    </row>
    <row r="1182" spans="1:15" x14ac:dyDescent="0.25">
      <c r="A1182" t="s">
        <v>1454</v>
      </c>
      <c r="B1182" t="s">
        <v>1442</v>
      </c>
      <c r="C1182" t="str">
        <f>Table1[[#This Row],[League]]&amp;Table1[[#This Row],[Team]]</f>
        <v>$150 Draft Champions Feb 14 1:00 pm Lg.3699Kersh EE JUp</v>
      </c>
      <c r="D1182">
        <f>16-INDEX(STANDINGS_BA[],MATCH(Table1[[#This Row],[COMBINED]],STANDINGS_BA[COMBINED],0),COLUMN(STANDINGS_BA[PLACE IN LEAGUE]))</f>
        <v>2</v>
      </c>
      <c r="E1182">
        <f>16-INDEX(STANDINGS_R[],MATCH(Table1[[#This Row],[COMBINED]],STANDINGS_R[COMBINED],0),COLUMN(STANDINGS_R[PLACE IN LEAGUE]))</f>
        <v>4</v>
      </c>
      <c r="F1182">
        <f>16-INDEX(STANDINGS_HR[],MATCH(Table1[[#This Row],[COMBINED]],STANDINGS_HR[COMBINED],0),COLUMN(STANDINGS_HR[PLACE IN LEAGUE]))</f>
        <v>9</v>
      </c>
      <c r="G1182">
        <f>16-INDEX(STANDINGS_RBI[],MATCH(Table1[[#This Row],[COMBINED]],STANDINGS_RBI[COMBINED],0),COLUMN(STANDINGS_RBI[PLACE IN LEAGUE]))</f>
        <v>8</v>
      </c>
      <c r="H1182">
        <f>16-INDEX(STANDINGS_SB[],MATCH(Table1[[#This Row],[COMBINED]],STANDINGS_SB[COMBINED],0),COLUMN(STANDINGS_SB[PLACE IN LEAGUE]))</f>
        <v>3</v>
      </c>
      <c r="I1182">
        <f>16-INDEX(STANDINGS_ERA[],MATCH(Table1[[#This Row],[COMBINED]],STANDINGS_ERA[COMBINED],0),COLUMN(STANDINGS_ERA[PLACE IN LEAGUE]))</f>
        <v>12</v>
      </c>
      <c r="J1182">
        <f>16-INDEX(STANDINGS_WHIP[],MATCH(Table1[[#This Row],[COMBINED]],STANDINGS_WHIP[COMBINED],0),COLUMN(STANDINGS_WHIP[PLACE IN LEAGUE]))</f>
        <v>14</v>
      </c>
      <c r="K1182">
        <f>16-INDEX(STANDINGS_W[],MATCH(Table1[[#This Row],[COMBINED]],STANDINGS_W[COMBINED],0),COLUMN(STANDINGS_W[PLACE IN LEAGUE]))</f>
        <v>12</v>
      </c>
      <c r="L1182">
        <f>16-INDEX(STANDINGS_K[],MATCH(Table1[[#This Row],[COMBINED]],STANDINGS_K[COMBINED],0),COLUMN(STANDINGS_K[PLACE IN LEAGUE]))</f>
        <v>11</v>
      </c>
      <c r="M1182">
        <f>16-INDEX(STANDINGS_SV[],MATCH(Table1[[#This Row],[COMBINED]],STANDINGS_SV[COMBINED],0),COLUMN(STANDINGS_SV[PLACE IN LEAGUE]))</f>
        <v>9</v>
      </c>
      <c r="N1182">
        <f>SUM(Table1[[#This Row],[BA]:[SV]])</f>
        <v>84</v>
      </c>
      <c r="O1182">
        <v>7</v>
      </c>
    </row>
    <row r="1183" spans="1:15" x14ac:dyDescent="0.25">
      <c r="A1183" t="s">
        <v>1443</v>
      </c>
      <c r="B1183" t="s">
        <v>1442</v>
      </c>
      <c r="C1183" t="str">
        <f>Table1[[#This Row],[League]]&amp;Table1[[#This Row],[Team]]</f>
        <v>$150 Draft Champions Feb 14 1:00 pm Lg.3699Team Larrick</v>
      </c>
      <c r="D1183">
        <f>16-INDEX(STANDINGS_BA[],MATCH(Table1[[#This Row],[COMBINED]],STANDINGS_BA[COMBINED],0),COLUMN(STANDINGS_BA[PLACE IN LEAGUE]))</f>
        <v>14</v>
      </c>
      <c r="E1183">
        <f>16-INDEX(STANDINGS_R[],MATCH(Table1[[#This Row],[COMBINED]],STANDINGS_R[COMBINED],0),COLUMN(STANDINGS_R[PLACE IN LEAGUE]))</f>
        <v>8</v>
      </c>
      <c r="F1183">
        <f>16-INDEX(STANDINGS_HR[],MATCH(Table1[[#This Row],[COMBINED]],STANDINGS_HR[COMBINED],0),COLUMN(STANDINGS_HR[PLACE IN LEAGUE]))</f>
        <v>6</v>
      </c>
      <c r="G1183">
        <f>16-INDEX(STANDINGS_RBI[],MATCH(Table1[[#This Row],[COMBINED]],STANDINGS_RBI[COMBINED],0),COLUMN(STANDINGS_RBI[PLACE IN LEAGUE]))</f>
        <v>6</v>
      </c>
      <c r="H1183">
        <f>16-INDEX(STANDINGS_SB[],MATCH(Table1[[#This Row],[COMBINED]],STANDINGS_SB[COMBINED],0),COLUMN(STANDINGS_SB[PLACE IN LEAGUE]))</f>
        <v>4</v>
      </c>
      <c r="I1183">
        <f>16-INDEX(STANDINGS_ERA[],MATCH(Table1[[#This Row],[COMBINED]],STANDINGS_ERA[COMBINED],0),COLUMN(STANDINGS_ERA[PLACE IN LEAGUE]))</f>
        <v>5</v>
      </c>
      <c r="J1183">
        <f>16-INDEX(STANDINGS_WHIP[],MATCH(Table1[[#This Row],[COMBINED]],STANDINGS_WHIP[COMBINED],0),COLUMN(STANDINGS_WHIP[PLACE IN LEAGUE]))</f>
        <v>4</v>
      </c>
      <c r="K1183">
        <f>16-INDEX(STANDINGS_W[],MATCH(Table1[[#This Row],[COMBINED]],STANDINGS_W[COMBINED],0),COLUMN(STANDINGS_W[PLACE IN LEAGUE]))</f>
        <v>13</v>
      </c>
      <c r="L1183">
        <f>16-INDEX(STANDINGS_K[],MATCH(Table1[[#This Row],[COMBINED]],STANDINGS_K[COMBINED],0),COLUMN(STANDINGS_K[PLACE IN LEAGUE]))</f>
        <v>12</v>
      </c>
      <c r="M1183">
        <f>16-INDEX(STANDINGS_SV[],MATCH(Table1[[#This Row],[COMBINED]],STANDINGS_SV[COMBINED],0),COLUMN(STANDINGS_SV[PLACE IN LEAGUE]))</f>
        <v>11</v>
      </c>
      <c r="N1183">
        <f>SUM(Table1[[#This Row],[BA]:[SV]])</f>
        <v>83</v>
      </c>
      <c r="O1183">
        <v>8</v>
      </c>
    </row>
    <row r="1184" spans="1:15" x14ac:dyDescent="0.25">
      <c r="A1184" t="s">
        <v>1448</v>
      </c>
      <c r="B1184" t="s">
        <v>1442</v>
      </c>
      <c r="C1184" t="str">
        <f>Table1[[#This Row],[League]]&amp;Table1[[#This Row],[Team]]</f>
        <v>$150 Draft Champions Feb 14 1:00 pm Lg.3699Team Galleher</v>
      </c>
      <c r="D1184">
        <f>16-INDEX(STANDINGS_BA[],MATCH(Table1[[#This Row],[COMBINED]],STANDINGS_BA[COMBINED],0),COLUMN(STANDINGS_BA[PLACE IN LEAGUE]))</f>
        <v>8</v>
      </c>
      <c r="E1184">
        <f>16-INDEX(STANDINGS_R[],MATCH(Table1[[#This Row],[COMBINED]],STANDINGS_R[COMBINED],0),COLUMN(STANDINGS_R[PLACE IN LEAGUE]))</f>
        <v>12</v>
      </c>
      <c r="F1184">
        <f>16-INDEX(STANDINGS_HR[],MATCH(Table1[[#This Row],[COMBINED]],STANDINGS_HR[COMBINED],0),COLUMN(STANDINGS_HR[PLACE IN LEAGUE]))</f>
        <v>12</v>
      </c>
      <c r="G1184">
        <f>16-INDEX(STANDINGS_RBI[],MATCH(Table1[[#This Row],[COMBINED]],STANDINGS_RBI[COMBINED],0),COLUMN(STANDINGS_RBI[PLACE IN LEAGUE]))</f>
        <v>13</v>
      </c>
      <c r="H1184">
        <f>16-INDEX(STANDINGS_SB[],MATCH(Table1[[#This Row],[COMBINED]],STANDINGS_SB[COMBINED],0),COLUMN(STANDINGS_SB[PLACE IN LEAGUE]))</f>
        <v>11</v>
      </c>
      <c r="I1184">
        <f>16-INDEX(STANDINGS_ERA[],MATCH(Table1[[#This Row],[COMBINED]],STANDINGS_ERA[COMBINED],0),COLUMN(STANDINGS_ERA[PLACE IN LEAGUE]))</f>
        <v>2</v>
      </c>
      <c r="J1184">
        <f>16-INDEX(STANDINGS_WHIP[],MATCH(Table1[[#This Row],[COMBINED]],STANDINGS_WHIP[COMBINED],0),COLUMN(STANDINGS_WHIP[PLACE IN LEAGUE]))</f>
        <v>2</v>
      </c>
      <c r="K1184">
        <f>16-INDEX(STANDINGS_W[],MATCH(Table1[[#This Row],[COMBINED]],STANDINGS_W[COMBINED],0),COLUMN(STANDINGS_W[PLACE IN LEAGUE]))</f>
        <v>6</v>
      </c>
      <c r="L1184">
        <f>16-INDEX(STANDINGS_K[],MATCH(Table1[[#This Row],[COMBINED]],STANDINGS_K[COMBINED],0),COLUMN(STANDINGS_K[PLACE IN LEAGUE]))</f>
        <v>10</v>
      </c>
      <c r="M1184">
        <f>16-INDEX(STANDINGS_SV[],MATCH(Table1[[#This Row],[COMBINED]],STANDINGS_SV[COMBINED],0),COLUMN(STANDINGS_SV[PLACE IN LEAGUE]))</f>
        <v>5</v>
      </c>
      <c r="N1184">
        <f>SUM(Table1[[#This Row],[BA]:[SV]])</f>
        <v>81</v>
      </c>
      <c r="O1184">
        <v>9</v>
      </c>
    </row>
    <row r="1185" spans="1:15" x14ac:dyDescent="0.25">
      <c r="A1185" t="s">
        <v>1453</v>
      </c>
      <c r="B1185" t="s">
        <v>1442</v>
      </c>
      <c r="C1185" t="str">
        <f>Table1[[#This Row],[League]]&amp;Table1[[#This Row],[Team]]</f>
        <v>$150 Draft Champions Feb 14 1:00 pm Lg.3699BATS OUT OF HELL</v>
      </c>
      <c r="D1185">
        <f>16-INDEX(STANDINGS_BA[],MATCH(Table1[[#This Row],[COMBINED]],STANDINGS_BA[COMBINED],0),COLUMN(STANDINGS_BA[PLACE IN LEAGUE]))</f>
        <v>3</v>
      </c>
      <c r="E1185">
        <f>16-INDEX(STANDINGS_R[],MATCH(Table1[[#This Row],[COMBINED]],STANDINGS_R[COMBINED],0),COLUMN(STANDINGS_R[PLACE IN LEAGUE]))</f>
        <v>7</v>
      </c>
      <c r="F1185">
        <f>16-INDEX(STANDINGS_HR[],MATCH(Table1[[#This Row],[COMBINED]],STANDINGS_HR[COMBINED],0),COLUMN(STANDINGS_HR[PLACE IN LEAGUE]))</f>
        <v>5</v>
      </c>
      <c r="G1185">
        <f>16-INDEX(STANDINGS_RBI[],MATCH(Table1[[#This Row],[COMBINED]],STANDINGS_RBI[COMBINED],0),COLUMN(STANDINGS_RBI[PLACE IN LEAGUE]))</f>
        <v>3</v>
      </c>
      <c r="H1185">
        <f>16-INDEX(STANDINGS_SB[],MATCH(Table1[[#This Row],[COMBINED]],STANDINGS_SB[COMBINED],0),COLUMN(STANDINGS_SB[PLACE IN LEAGUE]))</f>
        <v>14</v>
      </c>
      <c r="I1185">
        <f>16-INDEX(STANDINGS_ERA[],MATCH(Table1[[#This Row],[COMBINED]],STANDINGS_ERA[COMBINED],0),COLUMN(STANDINGS_ERA[PLACE IN LEAGUE]))</f>
        <v>15</v>
      </c>
      <c r="J1185">
        <f>16-INDEX(STANDINGS_WHIP[],MATCH(Table1[[#This Row],[COMBINED]],STANDINGS_WHIP[COMBINED],0),COLUMN(STANDINGS_WHIP[PLACE IN LEAGUE]))</f>
        <v>9</v>
      </c>
      <c r="K1185">
        <f>16-INDEX(STANDINGS_W[],MATCH(Table1[[#This Row],[COMBINED]],STANDINGS_W[COMBINED],0),COLUMN(STANDINGS_W[PLACE IN LEAGUE]))</f>
        <v>7</v>
      </c>
      <c r="L1185">
        <f>16-INDEX(STANDINGS_K[],MATCH(Table1[[#This Row],[COMBINED]],STANDINGS_K[COMBINED],0),COLUMN(STANDINGS_K[PLACE IN LEAGUE]))</f>
        <v>4</v>
      </c>
      <c r="M1185">
        <f>16-INDEX(STANDINGS_SV[],MATCH(Table1[[#This Row],[COMBINED]],STANDINGS_SV[COMBINED],0),COLUMN(STANDINGS_SV[PLACE IN LEAGUE]))</f>
        <v>2</v>
      </c>
      <c r="N1185">
        <f>SUM(Table1[[#This Row],[BA]:[SV]])</f>
        <v>69</v>
      </c>
      <c r="O1185">
        <v>10</v>
      </c>
    </row>
    <row r="1186" spans="1:15" x14ac:dyDescent="0.25">
      <c r="A1186" t="s">
        <v>1441</v>
      </c>
      <c r="B1186" t="s">
        <v>1442</v>
      </c>
      <c r="C1186" t="str">
        <f>Table1[[#This Row],[League]]&amp;Table1[[#This Row],[Team]]</f>
        <v>$150 Draft Champions Feb 14 1:00 pm Lg.3699Penny Blossoms</v>
      </c>
      <c r="D1186">
        <f>16-INDEX(STANDINGS_BA[],MATCH(Table1[[#This Row],[COMBINED]],STANDINGS_BA[COMBINED],0),COLUMN(STANDINGS_BA[PLACE IN LEAGUE]))</f>
        <v>15</v>
      </c>
      <c r="E1186">
        <f>16-INDEX(STANDINGS_R[],MATCH(Table1[[#This Row],[COMBINED]],STANDINGS_R[COMBINED],0),COLUMN(STANDINGS_R[PLACE IN LEAGUE]))</f>
        <v>5</v>
      </c>
      <c r="F1186">
        <f>16-INDEX(STANDINGS_HR[],MATCH(Table1[[#This Row],[COMBINED]],STANDINGS_HR[COMBINED],0),COLUMN(STANDINGS_HR[PLACE IN LEAGUE]))</f>
        <v>1</v>
      </c>
      <c r="G1186">
        <f>16-INDEX(STANDINGS_RBI[],MATCH(Table1[[#This Row],[COMBINED]],STANDINGS_RBI[COMBINED],0),COLUMN(STANDINGS_RBI[PLACE IN LEAGUE]))</f>
        <v>2</v>
      </c>
      <c r="H1186">
        <f>16-INDEX(STANDINGS_SB[],MATCH(Table1[[#This Row],[COMBINED]],STANDINGS_SB[COMBINED],0),COLUMN(STANDINGS_SB[PLACE IN LEAGUE]))</f>
        <v>13</v>
      </c>
      <c r="I1186">
        <f>16-INDEX(STANDINGS_ERA[],MATCH(Table1[[#This Row],[COMBINED]],STANDINGS_ERA[COMBINED],0),COLUMN(STANDINGS_ERA[PLACE IN LEAGUE]))</f>
        <v>4</v>
      </c>
      <c r="J1186">
        <f>16-INDEX(STANDINGS_WHIP[],MATCH(Table1[[#This Row],[COMBINED]],STANDINGS_WHIP[COMBINED],0),COLUMN(STANDINGS_WHIP[PLACE IN LEAGUE]))</f>
        <v>3</v>
      </c>
      <c r="K1186">
        <f>16-INDEX(STANDINGS_W[],MATCH(Table1[[#This Row],[COMBINED]],STANDINGS_W[COMBINED],0),COLUMN(STANDINGS_W[PLACE IN LEAGUE]))</f>
        <v>10</v>
      </c>
      <c r="L1186">
        <f>16-INDEX(STANDINGS_K[],MATCH(Table1[[#This Row],[COMBINED]],STANDINGS_K[COMBINED],0),COLUMN(STANDINGS_K[PLACE IN LEAGUE]))</f>
        <v>7</v>
      </c>
      <c r="M1186">
        <f>16-INDEX(STANDINGS_SV[],MATCH(Table1[[#This Row],[COMBINED]],STANDINGS_SV[COMBINED],0),COLUMN(STANDINGS_SV[PLACE IN LEAGUE]))</f>
        <v>8</v>
      </c>
      <c r="N1186">
        <f>SUM(Table1[[#This Row],[BA]:[SV]])</f>
        <v>68</v>
      </c>
      <c r="O1186">
        <v>11</v>
      </c>
    </row>
    <row r="1187" spans="1:15" x14ac:dyDescent="0.25">
      <c r="A1187" t="s">
        <v>1447</v>
      </c>
      <c r="B1187" t="s">
        <v>1442</v>
      </c>
      <c r="C1187" t="str">
        <f>Table1[[#This Row],[League]]&amp;Table1[[#This Row],[Team]]</f>
        <v>$150 Draft Champions Feb 14 1:00 pm Lg.3699Team Neidecker</v>
      </c>
      <c r="D1187">
        <f>16-INDEX(STANDINGS_BA[],MATCH(Table1[[#This Row],[COMBINED]],STANDINGS_BA[COMBINED],0),COLUMN(STANDINGS_BA[PLACE IN LEAGUE]))</f>
        <v>9</v>
      </c>
      <c r="E1187">
        <f>16-INDEX(STANDINGS_R[],MATCH(Table1[[#This Row],[COMBINED]],STANDINGS_R[COMBINED],0),COLUMN(STANDINGS_R[PLACE IN LEAGUE]))</f>
        <v>6</v>
      </c>
      <c r="F1187">
        <f>16-INDEX(STANDINGS_HR[],MATCH(Table1[[#This Row],[COMBINED]],STANDINGS_HR[COMBINED],0),COLUMN(STANDINGS_HR[PLACE IN LEAGUE]))</f>
        <v>13</v>
      </c>
      <c r="G1187">
        <f>16-INDEX(STANDINGS_RBI[],MATCH(Table1[[#This Row],[COMBINED]],STANDINGS_RBI[COMBINED],0),COLUMN(STANDINGS_RBI[PLACE IN LEAGUE]))</f>
        <v>7</v>
      </c>
      <c r="H1187">
        <f>16-INDEX(STANDINGS_SB[],MATCH(Table1[[#This Row],[COMBINED]],STANDINGS_SB[COMBINED],0),COLUMN(STANDINGS_SB[PLACE IN LEAGUE]))</f>
        <v>1</v>
      </c>
      <c r="I1187">
        <f>16-INDEX(STANDINGS_ERA[],MATCH(Table1[[#This Row],[COMBINED]],STANDINGS_ERA[COMBINED],0),COLUMN(STANDINGS_ERA[PLACE IN LEAGUE]))</f>
        <v>9</v>
      </c>
      <c r="J1187">
        <f>16-INDEX(STANDINGS_WHIP[],MATCH(Table1[[#This Row],[COMBINED]],STANDINGS_WHIP[COMBINED],0),COLUMN(STANDINGS_WHIP[PLACE IN LEAGUE]))</f>
        <v>12</v>
      </c>
      <c r="K1187">
        <f>16-INDEX(STANDINGS_W[],MATCH(Table1[[#This Row],[COMBINED]],STANDINGS_W[COMBINED],0),COLUMN(STANDINGS_W[PLACE IN LEAGUE]))</f>
        <v>4</v>
      </c>
      <c r="L1187">
        <f>16-INDEX(STANDINGS_K[],MATCH(Table1[[#This Row],[COMBINED]],STANDINGS_K[COMBINED],0),COLUMN(STANDINGS_K[PLACE IN LEAGUE]))</f>
        <v>1</v>
      </c>
      <c r="M1187">
        <f>16-INDEX(STANDINGS_SV[],MATCH(Table1[[#This Row],[COMBINED]],STANDINGS_SV[COMBINED],0),COLUMN(STANDINGS_SV[PLACE IN LEAGUE]))</f>
        <v>1</v>
      </c>
      <c r="N1187">
        <f>SUM(Table1[[#This Row],[BA]:[SV]])</f>
        <v>63</v>
      </c>
      <c r="O1187">
        <v>12</v>
      </c>
    </row>
    <row r="1188" spans="1:15" x14ac:dyDescent="0.25">
      <c r="A1188" t="s">
        <v>107</v>
      </c>
      <c r="B1188" t="s">
        <v>1442</v>
      </c>
      <c r="C1188" t="str">
        <f>Table1[[#This Row],[League]]&amp;Table1[[#This Row],[Team]]</f>
        <v>$150 Draft Champions Feb 14 1:00 pm Lg.3699Team Scott</v>
      </c>
      <c r="D1188">
        <f>16-INDEX(STANDINGS_BA[],MATCH(Table1[[#This Row],[COMBINED]],STANDINGS_BA[COMBINED],0),COLUMN(STANDINGS_BA[PLACE IN LEAGUE]))</f>
        <v>1</v>
      </c>
      <c r="E1188">
        <f>16-INDEX(STANDINGS_R[],MATCH(Table1[[#This Row],[COMBINED]],STANDINGS_R[COMBINED],0),COLUMN(STANDINGS_R[PLACE IN LEAGUE]))</f>
        <v>1</v>
      </c>
      <c r="F1188">
        <f>16-INDEX(STANDINGS_HR[],MATCH(Table1[[#This Row],[COMBINED]],STANDINGS_HR[COMBINED],0),COLUMN(STANDINGS_HR[PLACE IN LEAGUE]))</f>
        <v>3</v>
      </c>
      <c r="G1188">
        <f>16-INDEX(STANDINGS_RBI[],MATCH(Table1[[#This Row],[COMBINED]],STANDINGS_RBI[COMBINED],0),COLUMN(STANDINGS_RBI[PLACE IN LEAGUE]))</f>
        <v>4</v>
      </c>
      <c r="H1188">
        <f>16-INDEX(STANDINGS_SB[],MATCH(Table1[[#This Row],[COMBINED]],STANDINGS_SB[COMBINED],0),COLUMN(STANDINGS_SB[PLACE IN LEAGUE]))</f>
        <v>8</v>
      </c>
      <c r="I1188">
        <f>16-INDEX(STANDINGS_ERA[],MATCH(Table1[[#This Row],[COMBINED]],STANDINGS_ERA[COMBINED],0),COLUMN(STANDINGS_ERA[PLACE IN LEAGUE]))</f>
        <v>10</v>
      </c>
      <c r="J1188">
        <f>16-INDEX(STANDINGS_WHIP[],MATCH(Table1[[#This Row],[COMBINED]],STANDINGS_WHIP[COMBINED],0),COLUMN(STANDINGS_WHIP[PLACE IN LEAGUE]))</f>
        <v>7</v>
      </c>
      <c r="K1188">
        <f>16-INDEX(STANDINGS_W[],MATCH(Table1[[#This Row],[COMBINED]],STANDINGS_W[COMBINED],0),COLUMN(STANDINGS_W[PLACE IN LEAGUE]))</f>
        <v>5</v>
      </c>
      <c r="L1188">
        <f>16-INDEX(STANDINGS_K[],MATCH(Table1[[#This Row],[COMBINED]],STANDINGS_K[COMBINED],0),COLUMN(STANDINGS_K[PLACE IN LEAGUE]))</f>
        <v>9</v>
      </c>
      <c r="M1188">
        <f>16-INDEX(STANDINGS_SV[],MATCH(Table1[[#This Row],[COMBINED]],STANDINGS_SV[COMBINED],0),COLUMN(STANDINGS_SV[PLACE IN LEAGUE]))</f>
        <v>14</v>
      </c>
      <c r="N1188">
        <f>SUM(Table1[[#This Row],[BA]:[SV]])</f>
        <v>62</v>
      </c>
      <c r="O1188">
        <v>13</v>
      </c>
    </row>
    <row r="1189" spans="1:15" x14ac:dyDescent="0.25">
      <c r="A1189" t="s">
        <v>1451</v>
      </c>
      <c r="B1189" t="s">
        <v>1442</v>
      </c>
      <c r="C1189" t="str">
        <f>Table1[[#This Row],[League]]&amp;Table1[[#This Row],[Team]]</f>
        <v>$150 Draft Champions Feb 14 1:00 pm Lg.369950 Shades of Sonny Gray</v>
      </c>
      <c r="D1189">
        <f>16-INDEX(STANDINGS_BA[],MATCH(Table1[[#This Row],[COMBINED]],STANDINGS_BA[COMBINED],0),COLUMN(STANDINGS_BA[PLACE IN LEAGUE]))</f>
        <v>5</v>
      </c>
      <c r="E1189">
        <f>16-INDEX(STANDINGS_R[],MATCH(Table1[[#This Row],[COMBINED]],STANDINGS_R[COMBINED],0),COLUMN(STANDINGS_R[PLACE IN LEAGUE]))</f>
        <v>3</v>
      </c>
      <c r="F1189">
        <f>16-INDEX(STANDINGS_HR[],MATCH(Table1[[#This Row],[COMBINED]],STANDINGS_HR[COMBINED],0),COLUMN(STANDINGS_HR[PLACE IN LEAGUE]))</f>
        <v>4</v>
      </c>
      <c r="G1189">
        <f>16-INDEX(STANDINGS_RBI[],MATCH(Table1[[#This Row],[COMBINED]],STANDINGS_RBI[COMBINED],0),COLUMN(STANDINGS_RBI[PLACE IN LEAGUE]))</f>
        <v>5</v>
      </c>
      <c r="H1189">
        <f>16-INDEX(STANDINGS_SB[],MATCH(Table1[[#This Row],[COMBINED]],STANDINGS_SB[COMBINED],0),COLUMN(STANDINGS_SB[PLACE IN LEAGUE]))</f>
        <v>5</v>
      </c>
      <c r="I1189">
        <f>16-INDEX(STANDINGS_ERA[],MATCH(Table1[[#This Row],[COMBINED]],STANDINGS_ERA[COMBINED],0),COLUMN(STANDINGS_ERA[PLACE IN LEAGUE]))</f>
        <v>3</v>
      </c>
      <c r="J1189">
        <f>16-INDEX(STANDINGS_WHIP[],MATCH(Table1[[#This Row],[COMBINED]],STANDINGS_WHIP[COMBINED],0),COLUMN(STANDINGS_WHIP[PLACE IN LEAGUE]))</f>
        <v>6</v>
      </c>
      <c r="K1189">
        <f>16-INDEX(STANDINGS_W[],MATCH(Table1[[#This Row],[COMBINED]],STANDINGS_W[COMBINED],0),COLUMN(STANDINGS_W[PLACE IN LEAGUE]))</f>
        <v>3</v>
      </c>
      <c r="L1189">
        <f>16-INDEX(STANDINGS_K[],MATCH(Table1[[#This Row],[COMBINED]],STANDINGS_K[COMBINED],0),COLUMN(STANDINGS_K[PLACE IN LEAGUE]))</f>
        <v>3</v>
      </c>
      <c r="M1189">
        <f>16-INDEX(STANDINGS_SV[],MATCH(Table1[[#This Row],[COMBINED]],STANDINGS_SV[COMBINED],0),COLUMN(STANDINGS_SV[PLACE IN LEAGUE]))</f>
        <v>12</v>
      </c>
      <c r="N1189">
        <f>SUM(Table1[[#This Row],[BA]:[SV]])</f>
        <v>49</v>
      </c>
      <c r="O1189">
        <v>14</v>
      </c>
    </row>
    <row r="1190" spans="1:15" x14ac:dyDescent="0.25">
      <c r="A1190" t="s">
        <v>1445</v>
      </c>
      <c r="B1190" t="s">
        <v>1442</v>
      </c>
      <c r="C1190" t="str">
        <f>Table1[[#This Row],[League]]&amp;Table1[[#This Row],[Team]]</f>
        <v>$150 Draft Champions Feb 14 1:00 pm Lg.3699Fo Rizzo</v>
      </c>
      <c r="D1190">
        <f>16-INDEX(STANDINGS_BA[],MATCH(Table1[[#This Row],[COMBINED]],STANDINGS_BA[COMBINED],0),COLUMN(STANDINGS_BA[PLACE IN LEAGUE]))</f>
        <v>11</v>
      </c>
      <c r="E1190">
        <f>16-INDEX(STANDINGS_R[],MATCH(Table1[[#This Row],[COMBINED]],STANDINGS_R[COMBINED],0),COLUMN(STANDINGS_R[PLACE IN LEAGUE]))</f>
        <v>2</v>
      </c>
      <c r="F1190">
        <f>16-INDEX(STANDINGS_HR[],MATCH(Table1[[#This Row],[COMBINED]],STANDINGS_HR[COMBINED],0),COLUMN(STANDINGS_HR[PLACE IN LEAGUE]))</f>
        <v>2</v>
      </c>
      <c r="G1190">
        <f>16-INDEX(STANDINGS_RBI[],MATCH(Table1[[#This Row],[COMBINED]],STANDINGS_RBI[COMBINED],0),COLUMN(STANDINGS_RBI[PLACE IN LEAGUE]))</f>
        <v>1</v>
      </c>
      <c r="H1190">
        <f>16-INDEX(STANDINGS_SB[],MATCH(Table1[[#This Row],[COMBINED]],STANDINGS_SB[COMBINED],0),COLUMN(STANDINGS_SB[PLACE IN LEAGUE]))</f>
        <v>2</v>
      </c>
      <c r="I1190">
        <f>16-INDEX(STANDINGS_ERA[],MATCH(Table1[[#This Row],[COMBINED]],STANDINGS_ERA[COMBINED],0),COLUMN(STANDINGS_ERA[PLACE IN LEAGUE]))</f>
        <v>1</v>
      </c>
      <c r="J1190">
        <f>16-INDEX(STANDINGS_WHIP[],MATCH(Table1[[#This Row],[COMBINED]],STANDINGS_WHIP[COMBINED],0),COLUMN(STANDINGS_WHIP[PLACE IN LEAGUE]))</f>
        <v>1</v>
      </c>
      <c r="K1190">
        <f>16-INDEX(STANDINGS_W[],MATCH(Table1[[#This Row],[COMBINED]],STANDINGS_W[COMBINED],0),COLUMN(STANDINGS_W[PLACE IN LEAGUE]))</f>
        <v>1</v>
      </c>
      <c r="L1190">
        <f>16-INDEX(STANDINGS_K[],MATCH(Table1[[#This Row],[COMBINED]],STANDINGS_K[COMBINED],0),COLUMN(STANDINGS_K[PLACE IN LEAGUE]))</f>
        <v>2</v>
      </c>
      <c r="M1190">
        <f>16-INDEX(STANDINGS_SV[],MATCH(Table1[[#This Row],[COMBINED]],STANDINGS_SV[COMBINED],0),COLUMN(STANDINGS_SV[PLACE IN LEAGUE]))</f>
        <v>10</v>
      </c>
      <c r="N1190">
        <f>SUM(Table1[[#This Row],[BA]:[SV]])</f>
        <v>33</v>
      </c>
      <c r="O1190">
        <v>15</v>
      </c>
    </row>
    <row r="1191" spans="1:15" x14ac:dyDescent="0.25">
      <c r="A1191" t="s">
        <v>417</v>
      </c>
      <c r="B1191" t="s">
        <v>1455</v>
      </c>
      <c r="C1191" t="str">
        <f>Table1[[#This Row],[League]]&amp;Table1[[#This Row],[Team]]</f>
        <v>$150 Draft Champions Feb 14 1:00 pm Lg.3702Ocular Keratitis DC4</v>
      </c>
      <c r="D1191">
        <f>16-INDEX(STANDINGS_BA[],MATCH(Table1[[#This Row],[COMBINED]],STANDINGS_BA[COMBINED],0),COLUMN(STANDINGS_BA[PLACE IN LEAGUE]))</f>
        <v>15</v>
      </c>
      <c r="E1191">
        <f>16-INDEX(STANDINGS_R[],MATCH(Table1[[#This Row],[COMBINED]],STANDINGS_R[COMBINED],0),COLUMN(STANDINGS_R[PLACE IN LEAGUE]))</f>
        <v>15</v>
      </c>
      <c r="F1191">
        <f>16-INDEX(STANDINGS_HR[],MATCH(Table1[[#This Row],[COMBINED]],STANDINGS_HR[COMBINED],0),COLUMN(STANDINGS_HR[PLACE IN LEAGUE]))</f>
        <v>11</v>
      </c>
      <c r="G1191">
        <f>16-INDEX(STANDINGS_RBI[],MATCH(Table1[[#This Row],[COMBINED]],STANDINGS_RBI[COMBINED],0),COLUMN(STANDINGS_RBI[PLACE IN LEAGUE]))</f>
        <v>14</v>
      </c>
      <c r="H1191">
        <f>16-INDEX(STANDINGS_SB[],MATCH(Table1[[#This Row],[COMBINED]],STANDINGS_SB[COMBINED],0),COLUMN(STANDINGS_SB[PLACE IN LEAGUE]))</f>
        <v>15</v>
      </c>
      <c r="I1191">
        <f>16-INDEX(STANDINGS_ERA[],MATCH(Table1[[#This Row],[COMBINED]],STANDINGS_ERA[COMBINED],0),COLUMN(STANDINGS_ERA[PLACE IN LEAGUE]))</f>
        <v>5</v>
      </c>
      <c r="J1191">
        <f>16-INDEX(STANDINGS_WHIP[],MATCH(Table1[[#This Row],[COMBINED]],STANDINGS_WHIP[COMBINED],0),COLUMN(STANDINGS_WHIP[PLACE IN LEAGUE]))</f>
        <v>4</v>
      </c>
      <c r="K1191">
        <f>16-INDEX(STANDINGS_W[],MATCH(Table1[[#This Row],[COMBINED]],STANDINGS_W[COMBINED],0),COLUMN(STANDINGS_W[PLACE IN LEAGUE]))</f>
        <v>9</v>
      </c>
      <c r="L1191">
        <f>16-INDEX(STANDINGS_K[],MATCH(Table1[[#This Row],[COMBINED]],STANDINGS_K[COMBINED],0),COLUMN(STANDINGS_K[PLACE IN LEAGUE]))</f>
        <v>11</v>
      </c>
      <c r="M1191">
        <f>16-INDEX(STANDINGS_SV[],MATCH(Table1[[#This Row],[COMBINED]],STANDINGS_SV[COMBINED],0),COLUMN(STANDINGS_SV[PLACE IN LEAGUE]))</f>
        <v>12</v>
      </c>
      <c r="N1191">
        <f>SUM(Table1[[#This Row],[BA]:[SV]])</f>
        <v>111</v>
      </c>
      <c r="O1191">
        <v>1</v>
      </c>
    </row>
    <row r="1192" spans="1:15" x14ac:dyDescent="0.25">
      <c r="A1192" t="s">
        <v>337</v>
      </c>
      <c r="B1192" t="s">
        <v>1455</v>
      </c>
      <c r="C1192" t="str">
        <f>Table1[[#This Row],[League]]&amp;Table1[[#This Row],[Team]]</f>
        <v>$150 Draft Champions Feb 14 1:00 pm Lg.3702Team Flanagan</v>
      </c>
      <c r="D1192">
        <f>16-INDEX(STANDINGS_BA[],MATCH(Table1[[#This Row],[COMBINED]],STANDINGS_BA[COMBINED],0),COLUMN(STANDINGS_BA[PLACE IN LEAGUE]))</f>
        <v>3</v>
      </c>
      <c r="E1192">
        <f>16-INDEX(STANDINGS_R[],MATCH(Table1[[#This Row],[COMBINED]],STANDINGS_R[COMBINED],0),COLUMN(STANDINGS_R[PLACE IN LEAGUE]))</f>
        <v>10</v>
      </c>
      <c r="F1192">
        <f>16-INDEX(STANDINGS_HR[],MATCH(Table1[[#This Row],[COMBINED]],STANDINGS_HR[COMBINED],0),COLUMN(STANDINGS_HR[PLACE IN LEAGUE]))</f>
        <v>14</v>
      </c>
      <c r="G1192">
        <f>16-INDEX(STANDINGS_RBI[],MATCH(Table1[[#This Row],[COMBINED]],STANDINGS_RBI[COMBINED],0),COLUMN(STANDINGS_RBI[PLACE IN LEAGUE]))</f>
        <v>15</v>
      </c>
      <c r="H1192">
        <f>16-INDEX(STANDINGS_SB[],MATCH(Table1[[#This Row],[COMBINED]],STANDINGS_SB[COMBINED],0),COLUMN(STANDINGS_SB[PLACE IN LEAGUE]))</f>
        <v>6</v>
      </c>
      <c r="I1192">
        <f>16-INDEX(STANDINGS_ERA[],MATCH(Table1[[#This Row],[COMBINED]],STANDINGS_ERA[COMBINED],0),COLUMN(STANDINGS_ERA[PLACE IN LEAGUE]))</f>
        <v>15</v>
      </c>
      <c r="J1192">
        <f>16-INDEX(STANDINGS_WHIP[],MATCH(Table1[[#This Row],[COMBINED]],STANDINGS_WHIP[COMBINED],0),COLUMN(STANDINGS_WHIP[PLACE IN LEAGUE]))</f>
        <v>15</v>
      </c>
      <c r="K1192">
        <f>16-INDEX(STANDINGS_W[],MATCH(Table1[[#This Row],[COMBINED]],STANDINGS_W[COMBINED],0),COLUMN(STANDINGS_W[PLACE IN LEAGUE]))</f>
        <v>15</v>
      </c>
      <c r="L1192">
        <f>16-INDEX(STANDINGS_K[],MATCH(Table1[[#This Row],[COMBINED]],STANDINGS_K[COMBINED],0),COLUMN(STANDINGS_K[PLACE IN LEAGUE]))</f>
        <v>15</v>
      </c>
      <c r="M1192">
        <f>16-INDEX(STANDINGS_SV[],MATCH(Table1[[#This Row],[COMBINED]],STANDINGS_SV[COMBINED],0),COLUMN(STANDINGS_SV[PLACE IN LEAGUE]))</f>
        <v>3</v>
      </c>
      <c r="N1192">
        <f>SUM(Table1[[#This Row],[BA]:[SV]])</f>
        <v>111</v>
      </c>
      <c r="O1192">
        <v>2</v>
      </c>
    </row>
    <row r="1193" spans="1:15" x14ac:dyDescent="0.25">
      <c r="A1193" t="s">
        <v>383</v>
      </c>
      <c r="B1193" t="s">
        <v>1455</v>
      </c>
      <c r="C1193" t="str">
        <f>Table1[[#This Row],[League]]&amp;Table1[[#This Row],[Team]]</f>
        <v>$150 Draft Champions Feb 14 1:00 pm Lg.3702Designated Shitter</v>
      </c>
      <c r="D1193">
        <f>16-INDEX(STANDINGS_BA[],MATCH(Table1[[#This Row],[COMBINED]],STANDINGS_BA[COMBINED],0),COLUMN(STANDINGS_BA[PLACE IN LEAGUE]))</f>
        <v>12</v>
      </c>
      <c r="E1193">
        <f>16-INDEX(STANDINGS_R[],MATCH(Table1[[#This Row],[COMBINED]],STANDINGS_R[COMBINED],0),COLUMN(STANDINGS_R[PLACE IN LEAGUE]))</f>
        <v>13</v>
      </c>
      <c r="F1193">
        <f>16-INDEX(STANDINGS_HR[],MATCH(Table1[[#This Row],[COMBINED]],STANDINGS_HR[COMBINED],0),COLUMN(STANDINGS_HR[PLACE IN LEAGUE]))</f>
        <v>7</v>
      </c>
      <c r="G1193">
        <f>16-INDEX(STANDINGS_RBI[],MATCH(Table1[[#This Row],[COMBINED]],STANDINGS_RBI[COMBINED],0),COLUMN(STANDINGS_RBI[PLACE IN LEAGUE]))</f>
        <v>7</v>
      </c>
      <c r="H1193">
        <f>16-INDEX(STANDINGS_SB[],MATCH(Table1[[#This Row],[COMBINED]],STANDINGS_SB[COMBINED],0),COLUMN(STANDINGS_SB[PLACE IN LEAGUE]))</f>
        <v>7</v>
      </c>
      <c r="I1193">
        <f>16-INDEX(STANDINGS_ERA[],MATCH(Table1[[#This Row],[COMBINED]],STANDINGS_ERA[COMBINED],0),COLUMN(STANDINGS_ERA[PLACE IN LEAGUE]))</f>
        <v>11</v>
      </c>
      <c r="J1193">
        <f>16-INDEX(STANDINGS_WHIP[],MATCH(Table1[[#This Row],[COMBINED]],STANDINGS_WHIP[COMBINED],0),COLUMN(STANDINGS_WHIP[PLACE IN LEAGUE]))</f>
        <v>13</v>
      </c>
      <c r="K1193">
        <f>16-INDEX(STANDINGS_W[],MATCH(Table1[[#This Row],[COMBINED]],STANDINGS_W[COMBINED],0),COLUMN(STANDINGS_W[PLACE IN LEAGUE]))</f>
        <v>11</v>
      </c>
      <c r="L1193">
        <f>16-INDEX(STANDINGS_K[],MATCH(Table1[[#This Row],[COMBINED]],STANDINGS_K[COMBINED],0),COLUMN(STANDINGS_K[PLACE IN LEAGUE]))</f>
        <v>13</v>
      </c>
      <c r="M1193">
        <f>16-INDEX(STANDINGS_SV[],MATCH(Table1[[#This Row],[COMBINED]],STANDINGS_SV[COMBINED],0),COLUMN(STANDINGS_SV[PLACE IN LEAGUE]))</f>
        <v>10</v>
      </c>
      <c r="N1193">
        <f>SUM(Table1[[#This Row],[BA]:[SV]])</f>
        <v>104</v>
      </c>
      <c r="O1193">
        <v>3</v>
      </c>
    </row>
    <row r="1194" spans="1:15" x14ac:dyDescent="0.25">
      <c r="A1194" t="s">
        <v>436</v>
      </c>
      <c r="B1194" t="s">
        <v>1455</v>
      </c>
      <c r="C1194" t="str">
        <f>Table1[[#This Row],[League]]&amp;Table1[[#This Row],[Team]]</f>
        <v>$150 Draft Champions Feb 14 1:00 pm Lg.3702Jete Bombs</v>
      </c>
      <c r="D1194">
        <f>16-INDEX(STANDINGS_BA[],MATCH(Table1[[#This Row],[COMBINED]],STANDINGS_BA[COMBINED],0),COLUMN(STANDINGS_BA[PLACE IN LEAGUE]))</f>
        <v>11</v>
      </c>
      <c r="E1194">
        <f>16-INDEX(STANDINGS_R[],MATCH(Table1[[#This Row],[COMBINED]],STANDINGS_R[COMBINED],0),COLUMN(STANDINGS_R[PLACE IN LEAGUE]))</f>
        <v>14</v>
      </c>
      <c r="F1194">
        <f>16-INDEX(STANDINGS_HR[],MATCH(Table1[[#This Row],[COMBINED]],STANDINGS_HR[COMBINED],0),COLUMN(STANDINGS_HR[PLACE IN LEAGUE]))</f>
        <v>15</v>
      </c>
      <c r="G1194">
        <f>16-INDEX(STANDINGS_RBI[],MATCH(Table1[[#This Row],[COMBINED]],STANDINGS_RBI[COMBINED],0),COLUMN(STANDINGS_RBI[PLACE IN LEAGUE]))</f>
        <v>13</v>
      </c>
      <c r="H1194">
        <f>16-INDEX(STANDINGS_SB[],MATCH(Table1[[#This Row],[COMBINED]],STANDINGS_SB[COMBINED],0),COLUMN(STANDINGS_SB[PLACE IN LEAGUE]))</f>
        <v>11</v>
      </c>
      <c r="I1194">
        <f>16-INDEX(STANDINGS_ERA[],MATCH(Table1[[#This Row],[COMBINED]],STANDINGS_ERA[COMBINED],0),COLUMN(STANDINGS_ERA[PLACE IN LEAGUE]))</f>
        <v>4</v>
      </c>
      <c r="J1194">
        <f>16-INDEX(STANDINGS_WHIP[],MATCH(Table1[[#This Row],[COMBINED]],STANDINGS_WHIP[COMBINED],0),COLUMN(STANDINGS_WHIP[PLACE IN LEAGUE]))</f>
        <v>6</v>
      </c>
      <c r="K1194">
        <f>16-INDEX(STANDINGS_W[],MATCH(Table1[[#This Row],[COMBINED]],STANDINGS_W[COMBINED],0),COLUMN(STANDINGS_W[PLACE IN LEAGUE]))</f>
        <v>7</v>
      </c>
      <c r="L1194">
        <f>16-INDEX(STANDINGS_K[],MATCH(Table1[[#This Row],[COMBINED]],STANDINGS_K[COMBINED],0),COLUMN(STANDINGS_K[PLACE IN LEAGUE]))</f>
        <v>8</v>
      </c>
      <c r="M1194">
        <f>16-INDEX(STANDINGS_SV[],MATCH(Table1[[#This Row],[COMBINED]],STANDINGS_SV[COMBINED],0),COLUMN(STANDINGS_SV[PLACE IN LEAGUE]))</f>
        <v>14</v>
      </c>
      <c r="N1194">
        <f>SUM(Table1[[#This Row],[BA]:[SV]])</f>
        <v>103</v>
      </c>
      <c r="O1194">
        <v>4</v>
      </c>
    </row>
    <row r="1195" spans="1:15" x14ac:dyDescent="0.25">
      <c r="A1195" t="s">
        <v>1462</v>
      </c>
      <c r="B1195" t="s">
        <v>1455</v>
      </c>
      <c r="C1195" t="str">
        <f>Table1[[#This Row],[League]]&amp;Table1[[#This Row],[Team]]</f>
        <v>$150 Draft Champions Feb 14 1:00 pm Lg.3702420 Smokers</v>
      </c>
      <c r="D1195">
        <f>16-INDEX(STANDINGS_BA[],MATCH(Table1[[#This Row],[COMBINED]],STANDINGS_BA[COMBINED],0),COLUMN(STANDINGS_BA[PLACE IN LEAGUE]))</f>
        <v>6</v>
      </c>
      <c r="E1195">
        <f>16-INDEX(STANDINGS_R[],MATCH(Table1[[#This Row],[COMBINED]],STANDINGS_R[COMBINED],0),COLUMN(STANDINGS_R[PLACE IN LEAGUE]))</f>
        <v>11</v>
      </c>
      <c r="F1195">
        <f>16-INDEX(STANDINGS_HR[],MATCH(Table1[[#This Row],[COMBINED]],STANDINGS_HR[COMBINED],0),COLUMN(STANDINGS_HR[PLACE IN LEAGUE]))</f>
        <v>13</v>
      </c>
      <c r="G1195">
        <f>16-INDEX(STANDINGS_RBI[],MATCH(Table1[[#This Row],[COMBINED]],STANDINGS_RBI[COMBINED],0),COLUMN(STANDINGS_RBI[PLACE IN LEAGUE]))</f>
        <v>12</v>
      </c>
      <c r="H1195">
        <f>16-INDEX(STANDINGS_SB[],MATCH(Table1[[#This Row],[COMBINED]],STANDINGS_SB[COMBINED],0),COLUMN(STANDINGS_SB[PLACE IN LEAGUE]))</f>
        <v>9</v>
      </c>
      <c r="I1195">
        <f>16-INDEX(STANDINGS_ERA[],MATCH(Table1[[#This Row],[COMBINED]],STANDINGS_ERA[COMBINED],0),COLUMN(STANDINGS_ERA[PLACE IN LEAGUE]))</f>
        <v>12</v>
      </c>
      <c r="J1195">
        <f>16-INDEX(STANDINGS_WHIP[],MATCH(Table1[[#This Row],[COMBINED]],STANDINGS_WHIP[COMBINED],0),COLUMN(STANDINGS_WHIP[PLACE IN LEAGUE]))</f>
        <v>12</v>
      </c>
      <c r="K1195">
        <f>16-INDEX(STANDINGS_W[],MATCH(Table1[[#This Row],[COMBINED]],STANDINGS_W[COMBINED],0),COLUMN(STANDINGS_W[PLACE IN LEAGUE]))</f>
        <v>8</v>
      </c>
      <c r="L1195">
        <f>16-INDEX(STANDINGS_K[],MATCH(Table1[[#This Row],[COMBINED]],STANDINGS_K[COMBINED],0),COLUMN(STANDINGS_K[PLACE IN LEAGUE]))</f>
        <v>5</v>
      </c>
      <c r="M1195">
        <f>16-INDEX(STANDINGS_SV[],MATCH(Table1[[#This Row],[COMBINED]],STANDINGS_SV[COMBINED],0),COLUMN(STANDINGS_SV[PLACE IN LEAGUE]))</f>
        <v>11</v>
      </c>
      <c r="N1195">
        <f>SUM(Table1[[#This Row],[BA]:[SV]])</f>
        <v>99</v>
      </c>
      <c r="O1195">
        <v>5</v>
      </c>
    </row>
    <row r="1196" spans="1:15" x14ac:dyDescent="0.25">
      <c r="A1196" t="s">
        <v>1458</v>
      </c>
      <c r="B1196" t="s">
        <v>1455</v>
      </c>
      <c r="C1196" t="str">
        <f>Table1[[#This Row],[League]]&amp;Table1[[#This Row],[Team]]</f>
        <v>$150 Draft Champions Feb 14 1:00 pm Lg.3702One Hitter's</v>
      </c>
      <c r="D1196">
        <f>16-INDEX(STANDINGS_BA[],MATCH(Table1[[#This Row],[COMBINED]],STANDINGS_BA[COMBINED],0),COLUMN(STANDINGS_BA[PLACE IN LEAGUE]))</f>
        <v>10</v>
      </c>
      <c r="E1196">
        <f>16-INDEX(STANDINGS_R[],MATCH(Table1[[#This Row],[COMBINED]],STANDINGS_R[COMBINED],0),COLUMN(STANDINGS_R[PLACE IN LEAGUE]))</f>
        <v>6</v>
      </c>
      <c r="F1196">
        <f>16-INDEX(STANDINGS_HR[],MATCH(Table1[[#This Row],[COMBINED]],STANDINGS_HR[COMBINED],0),COLUMN(STANDINGS_HR[PLACE IN LEAGUE]))</f>
        <v>8</v>
      </c>
      <c r="G1196">
        <f>16-INDEX(STANDINGS_RBI[],MATCH(Table1[[#This Row],[COMBINED]],STANDINGS_RBI[COMBINED],0),COLUMN(STANDINGS_RBI[PLACE IN LEAGUE]))</f>
        <v>9</v>
      </c>
      <c r="H1196">
        <f>16-INDEX(STANDINGS_SB[],MATCH(Table1[[#This Row],[COMBINED]],STANDINGS_SB[COMBINED],0),COLUMN(STANDINGS_SB[PLACE IN LEAGUE]))</f>
        <v>10</v>
      </c>
      <c r="I1196">
        <f>16-INDEX(STANDINGS_ERA[],MATCH(Table1[[#This Row],[COMBINED]],STANDINGS_ERA[COMBINED],0),COLUMN(STANDINGS_ERA[PLACE IN LEAGUE]))</f>
        <v>7</v>
      </c>
      <c r="J1196">
        <f>16-INDEX(STANDINGS_WHIP[],MATCH(Table1[[#This Row],[COMBINED]],STANDINGS_WHIP[COMBINED],0),COLUMN(STANDINGS_WHIP[PLACE IN LEAGUE]))</f>
        <v>7</v>
      </c>
      <c r="K1196">
        <f>16-INDEX(STANDINGS_W[],MATCH(Table1[[#This Row],[COMBINED]],STANDINGS_W[COMBINED],0),COLUMN(STANDINGS_W[PLACE IN LEAGUE]))</f>
        <v>10</v>
      </c>
      <c r="L1196">
        <f>16-INDEX(STANDINGS_K[],MATCH(Table1[[#This Row],[COMBINED]],STANDINGS_K[COMBINED],0),COLUMN(STANDINGS_K[PLACE IN LEAGUE]))</f>
        <v>10</v>
      </c>
      <c r="M1196">
        <f>16-INDEX(STANDINGS_SV[],MATCH(Table1[[#This Row],[COMBINED]],STANDINGS_SV[COMBINED],0),COLUMN(STANDINGS_SV[PLACE IN LEAGUE]))</f>
        <v>15</v>
      </c>
      <c r="N1196">
        <f>SUM(Table1[[#This Row],[BA]:[SV]])</f>
        <v>92</v>
      </c>
      <c r="O1196">
        <v>6</v>
      </c>
    </row>
    <row r="1197" spans="1:15" x14ac:dyDescent="0.25">
      <c r="A1197" t="s">
        <v>240</v>
      </c>
      <c r="B1197" t="s">
        <v>1455</v>
      </c>
      <c r="C1197" t="str">
        <f>Table1[[#This Row],[League]]&amp;Table1[[#This Row],[Team]]</f>
        <v>$150 Draft Champions Feb 14 1:00 pm Lg.3702Team Skowron</v>
      </c>
      <c r="D1197">
        <f>16-INDEX(STANDINGS_BA[],MATCH(Table1[[#This Row],[COMBINED]],STANDINGS_BA[COMBINED],0),COLUMN(STANDINGS_BA[PLACE IN LEAGUE]))</f>
        <v>4</v>
      </c>
      <c r="E1197">
        <f>16-INDEX(STANDINGS_R[],MATCH(Table1[[#This Row],[COMBINED]],STANDINGS_R[COMBINED],0),COLUMN(STANDINGS_R[PLACE IN LEAGUE]))</f>
        <v>8</v>
      </c>
      <c r="F1197">
        <f>16-INDEX(STANDINGS_HR[],MATCH(Table1[[#This Row],[COMBINED]],STANDINGS_HR[COMBINED],0),COLUMN(STANDINGS_HR[PLACE IN LEAGUE]))</f>
        <v>9</v>
      </c>
      <c r="G1197">
        <f>16-INDEX(STANDINGS_RBI[],MATCH(Table1[[#This Row],[COMBINED]],STANDINGS_RBI[COMBINED],0),COLUMN(STANDINGS_RBI[PLACE IN LEAGUE]))</f>
        <v>8</v>
      </c>
      <c r="H1197">
        <f>16-INDEX(STANDINGS_SB[],MATCH(Table1[[#This Row],[COMBINED]],STANDINGS_SB[COMBINED],0),COLUMN(STANDINGS_SB[PLACE IN LEAGUE]))</f>
        <v>13</v>
      </c>
      <c r="I1197">
        <f>16-INDEX(STANDINGS_ERA[],MATCH(Table1[[#This Row],[COMBINED]],STANDINGS_ERA[COMBINED],0),COLUMN(STANDINGS_ERA[PLACE IN LEAGUE]))</f>
        <v>8</v>
      </c>
      <c r="J1197">
        <f>16-INDEX(STANDINGS_WHIP[],MATCH(Table1[[#This Row],[COMBINED]],STANDINGS_WHIP[COMBINED],0),COLUMN(STANDINGS_WHIP[PLACE IN LEAGUE]))</f>
        <v>9</v>
      </c>
      <c r="K1197">
        <f>16-INDEX(STANDINGS_W[],MATCH(Table1[[#This Row],[COMBINED]],STANDINGS_W[COMBINED],0),COLUMN(STANDINGS_W[PLACE IN LEAGUE]))</f>
        <v>12</v>
      </c>
      <c r="L1197">
        <f>16-INDEX(STANDINGS_K[],MATCH(Table1[[#This Row],[COMBINED]],STANDINGS_K[COMBINED],0),COLUMN(STANDINGS_K[PLACE IN LEAGUE]))</f>
        <v>14</v>
      </c>
      <c r="M1197">
        <f>16-INDEX(STANDINGS_SV[],MATCH(Table1[[#This Row],[COMBINED]],STANDINGS_SV[COMBINED],0),COLUMN(STANDINGS_SV[PLACE IN LEAGUE]))</f>
        <v>5</v>
      </c>
      <c r="N1197">
        <f>SUM(Table1[[#This Row],[BA]:[SV]])</f>
        <v>90</v>
      </c>
      <c r="O1197">
        <v>7</v>
      </c>
    </row>
    <row r="1198" spans="1:15" x14ac:dyDescent="0.25">
      <c r="A1198" t="s">
        <v>253</v>
      </c>
      <c r="B1198" t="s">
        <v>1455</v>
      </c>
      <c r="C1198" t="str">
        <f>Table1[[#This Row],[League]]&amp;Table1[[#This Row],[Team]]</f>
        <v>$150 Draft Champions Feb 14 1:00 pm Lg.3702Team Dunning</v>
      </c>
      <c r="D1198">
        <f>16-INDEX(STANDINGS_BA[],MATCH(Table1[[#This Row],[COMBINED]],STANDINGS_BA[COMBINED],0),COLUMN(STANDINGS_BA[PLACE IN LEAGUE]))</f>
        <v>5</v>
      </c>
      <c r="E1198">
        <f>16-INDEX(STANDINGS_R[],MATCH(Table1[[#This Row],[COMBINED]],STANDINGS_R[COMBINED],0),COLUMN(STANDINGS_R[PLACE IN LEAGUE]))</f>
        <v>9</v>
      </c>
      <c r="F1198">
        <f>16-INDEX(STANDINGS_HR[],MATCH(Table1[[#This Row],[COMBINED]],STANDINGS_HR[COMBINED],0),COLUMN(STANDINGS_HR[PLACE IN LEAGUE]))</f>
        <v>5</v>
      </c>
      <c r="G1198">
        <f>16-INDEX(STANDINGS_RBI[],MATCH(Table1[[#This Row],[COMBINED]],STANDINGS_RBI[COMBINED],0),COLUMN(STANDINGS_RBI[PLACE IN LEAGUE]))</f>
        <v>6</v>
      </c>
      <c r="H1198">
        <f>16-INDEX(STANDINGS_SB[],MATCH(Table1[[#This Row],[COMBINED]],STANDINGS_SB[COMBINED],0),COLUMN(STANDINGS_SB[PLACE IN LEAGUE]))</f>
        <v>3</v>
      </c>
      <c r="I1198">
        <f>16-INDEX(STANDINGS_ERA[],MATCH(Table1[[#This Row],[COMBINED]],STANDINGS_ERA[COMBINED],0),COLUMN(STANDINGS_ERA[PLACE IN LEAGUE]))</f>
        <v>10</v>
      </c>
      <c r="J1198">
        <f>16-INDEX(STANDINGS_WHIP[],MATCH(Table1[[#This Row],[COMBINED]],STANDINGS_WHIP[COMBINED],0),COLUMN(STANDINGS_WHIP[PLACE IN LEAGUE]))</f>
        <v>11</v>
      </c>
      <c r="K1198">
        <f>16-INDEX(STANDINGS_W[],MATCH(Table1[[#This Row],[COMBINED]],STANDINGS_W[COMBINED],0),COLUMN(STANDINGS_W[PLACE IN LEAGUE]))</f>
        <v>14</v>
      </c>
      <c r="L1198">
        <f>16-INDEX(STANDINGS_K[],MATCH(Table1[[#This Row],[COMBINED]],STANDINGS_K[COMBINED],0),COLUMN(STANDINGS_K[PLACE IN LEAGUE]))</f>
        <v>12</v>
      </c>
      <c r="M1198">
        <f>16-INDEX(STANDINGS_SV[],MATCH(Table1[[#This Row],[COMBINED]],STANDINGS_SV[COMBINED],0),COLUMN(STANDINGS_SV[PLACE IN LEAGUE]))</f>
        <v>2</v>
      </c>
      <c r="N1198">
        <f>SUM(Table1[[#This Row],[BA]:[SV]])</f>
        <v>77</v>
      </c>
      <c r="O1198">
        <v>8</v>
      </c>
    </row>
    <row r="1199" spans="1:15" x14ac:dyDescent="0.25">
      <c r="A1199" t="s">
        <v>1456</v>
      </c>
      <c r="B1199" t="s">
        <v>1455</v>
      </c>
      <c r="C1199" t="str">
        <f>Table1[[#This Row],[League]]&amp;Table1[[#This Row],[Team]]</f>
        <v>$150 Draft Champions Feb 14 1:00 pm Lg.3702Springfield Isotopes</v>
      </c>
      <c r="D1199">
        <f>16-INDEX(STANDINGS_BA[],MATCH(Table1[[#This Row],[COMBINED]],STANDINGS_BA[COMBINED],0),COLUMN(STANDINGS_BA[PLACE IN LEAGUE]))</f>
        <v>14</v>
      </c>
      <c r="E1199">
        <f>16-INDEX(STANDINGS_R[],MATCH(Table1[[#This Row],[COMBINED]],STANDINGS_R[COMBINED],0),COLUMN(STANDINGS_R[PLACE IN LEAGUE]))</f>
        <v>12</v>
      </c>
      <c r="F1199">
        <f>16-INDEX(STANDINGS_HR[],MATCH(Table1[[#This Row],[COMBINED]],STANDINGS_HR[COMBINED],0),COLUMN(STANDINGS_HR[PLACE IN LEAGUE]))</f>
        <v>4</v>
      </c>
      <c r="G1199">
        <f>16-INDEX(STANDINGS_RBI[],MATCH(Table1[[#This Row],[COMBINED]],STANDINGS_RBI[COMBINED],0),COLUMN(STANDINGS_RBI[PLACE IN LEAGUE]))</f>
        <v>3</v>
      </c>
      <c r="H1199">
        <f>16-INDEX(STANDINGS_SB[],MATCH(Table1[[#This Row],[COMBINED]],STANDINGS_SB[COMBINED],0),COLUMN(STANDINGS_SB[PLACE IN LEAGUE]))</f>
        <v>14</v>
      </c>
      <c r="I1199">
        <f>16-INDEX(STANDINGS_ERA[],MATCH(Table1[[#This Row],[COMBINED]],STANDINGS_ERA[COMBINED],0),COLUMN(STANDINGS_ERA[PLACE IN LEAGUE]))</f>
        <v>3</v>
      </c>
      <c r="J1199">
        <f>16-INDEX(STANDINGS_WHIP[],MATCH(Table1[[#This Row],[COMBINED]],STANDINGS_WHIP[COMBINED],0),COLUMN(STANDINGS_WHIP[PLACE IN LEAGUE]))</f>
        <v>2</v>
      </c>
      <c r="K1199">
        <f>16-INDEX(STANDINGS_W[],MATCH(Table1[[#This Row],[COMBINED]],STANDINGS_W[COMBINED],0),COLUMN(STANDINGS_W[PLACE IN LEAGUE]))</f>
        <v>6</v>
      </c>
      <c r="L1199">
        <f>16-INDEX(STANDINGS_K[],MATCH(Table1[[#This Row],[COMBINED]],STANDINGS_K[COMBINED],0),COLUMN(STANDINGS_K[PLACE IN LEAGUE]))</f>
        <v>3</v>
      </c>
      <c r="M1199">
        <f>16-INDEX(STANDINGS_SV[],MATCH(Table1[[#This Row],[COMBINED]],STANDINGS_SV[COMBINED],0),COLUMN(STANDINGS_SV[PLACE IN LEAGUE]))</f>
        <v>13</v>
      </c>
      <c r="N1199">
        <f>SUM(Table1[[#This Row],[BA]:[SV]])</f>
        <v>74</v>
      </c>
      <c r="O1199">
        <v>9</v>
      </c>
    </row>
    <row r="1200" spans="1:15" x14ac:dyDescent="0.25">
      <c r="A1200" t="s">
        <v>1463</v>
      </c>
      <c r="B1200" t="s">
        <v>1455</v>
      </c>
      <c r="C1200" t="str">
        <f>Table1[[#This Row],[League]]&amp;Table1[[#This Row],[Team]]</f>
        <v>$150 Draft Champions Feb 14 1:00 pm Lg.3702Paint it Black</v>
      </c>
      <c r="D1200">
        <f>16-INDEX(STANDINGS_BA[],MATCH(Table1[[#This Row],[COMBINED]],STANDINGS_BA[COMBINED],0),COLUMN(STANDINGS_BA[PLACE IN LEAGUE]))</f>
        <v>1</v>
      </c>
      <c r="E1200">
        <f>16-INDEX(STANDINGS_R[],MATCH(Table1[[#This Row],[COMBINED]],STANDINGS_R[COMBINED],0),COLUMN(STANDINGS_R[PLACE IN LEAGUE]))</f>
        <v>4</v>
      </c>
      <c r="F1200">
        <f>16-INDEX(STANDINGS_HR[],MATCH(Table1[[#This Row],[COMBINED]],STANDINGS_HR[COMBINED],0),COLUMN(STANDINGS_HR[PLACE IN LEAGUE]))</f>
        <v>10</v>
      </c>
      <c r="G1200">
        <f>16-INDEX(STANDINGS_RBI[],MATCH(Table1[[#This Row],[COMBINED]],STANDINGS_RBI[COMBINED],0),COLUMN(STANDINGS_RBI[PLACE IN LEAGUE]))</f>
        <v>11</v>
      </c>
      <c r="H1200">
        <f>16-INDEX(STANDINGS_SB[],MATCH(Table1[[#This Row],[COMBINED]],STANDINGS_SB[COMBINED],0),COLUMN(STANDINGS_SB[PLACE IN LEAGUE]))</f>
        <v>12</v>
      </c>
      <c r="I1200">
        <f>16-INDEX(STANDINGS_ERA[],MATCH(Table1[[#This Row],[COMBINED]],STANDINGS_ERA[COMBINED],0),COLUMN(STANDINGS_ERA[PLACE IN LEAGUE]))</f>
        <v>9</v>
      </c>
      <c r="J1200">
        <f>16-INDEX(STANDINGS_WHIP[],MATCH(Table1[[#This Row],[COMBINED]],STANDINGS_WHIP[COMBINED],0),COLUMN(STANDINGS_WHIP[PLACE IN LEAGUE]))</f>
        <v>8</v>
      </c>
      <c r="K1200">
        <f>16-INDEX(STANDINGS_W[],MATCH(Table1[[#This Row],[COMBINED]],STANDINGS_W[COMBINED],0),COLUMN(STANDINGS_W[PLACE IN LEAGUE]))</f>
        <v>5</v>
      </c>
      <c r="L1200">
        <f>16-INDEX(STANDINGS_K[],MATCH(Table1[[#This Row],[COMBINED]],STANDINGS_K[COMBINED],0),COLUMN(STANDINGS_K[PLACE IN LEAGUE]))</f>
        <v>7</v>
      </c>
      <c r="M1200">
        <f>16-INDEX(STANDINGS_SV[],MATCH(Table1[[#This Row],[COMBINED]],STANDINGS_SV[COMBINED],0),COLUMN(STANDINGS_SV[PLACE IN LEAGUE]))</f>
        <v>7</v>
      </c>
      <c r="N1200">
        <f>SUM(Table1[[#This Row],[BA]:[SV]])</f>
        <v>74</v>
      </c>
      <c r="O1200">
        <v>10</v>
      </c>
    </row>
    <row r="1201" spans="1:15" x14ac:dyDescent="0.25">
      <c r="A1201" t="s">
        <v>1460</v>
      </c>
      <c r="B1201" t="s">
        <v>1455</v>
      </c>
      <c r="C1201" t="str">
        <f>Table1[[#This Row],[League]]&amp;Table1[[#This Row],[Team]]</f>
        <v>$150 Draft Champions Feb 14 1:00 pm Lg.3702sLim picKens2</v>
      </c>
      <c r="D1201">
        <f>16-INDEX(STANDINGS_BA[],MATCH(Table1[[#This Row],[COMBINED]],STANDINGS_BA[COMBINED],0),COLUMN(STANDINGS_BA[PLACE IN LEAGUE]))</f>
        <v>8</v>
      </c>
      <c r="E1201">
        <f>16-INDEX(STANDINGS_R[],MATCH(Table1[[#This Row],[COMBINED]],STANDINGS_R[COMBINED],0),COLUMN(STANDINGS_R[PLACE IN LEAGUE]))</f>
        <v>3</v>
      </c>
      <c r="F1201">
        <f>16-INDEX(STANDINGS_HR[],MATCH(Table1[[#This Row],[COMBINED]],STANDINGS_HR[COMBINED],0),COLUMN(STANDINGS_HR[PLACE IN LEAGUE]))</f>
        <v>1</v>
      </c>
      <c r="G1201">
        <f>16-INDEX(STANDINGS_RBI[],MATCH(Table1[[#This Row],[COMBINED]],STANDINGS_RBI[COMBINED],0),COLUMN(STANDINGS_RBI[PLACE IN LEAGUE]))</f>
        <v>2</v>
      </c>
      <c r="H1201">
        <f>16-INDEX(STANDINGS_SB[],MATCH(Table1[[#This Row],[COMBINED]],STANDINGS_SB[COMBINED],0),COLUMN(STANDINGS_SB[PLACE IN LEAGUE]))</f>
        <v>2</v>
      </c>
      <c r="I1201">
        <f>16-INDEX(STANDINGS_ERA[],MATCH(Table1[[#This Row],[COMBINED]],STANDINGS_ERA[COMBINED],0),COLUMN(STANDINGS_ERA[PLACE IN LEAGUE]))</f>
        <v>14</v>
      </c>
      <c r="J1201">
        <f>16-INDEX(STANDINGS_WHIP[],MATCH(Table1[[#This Row],[COMBINED]],STANDINGS_WHIP[COMBINED],0),COLUMN(STANDINGS_WHIP[PLACE IN LEAGUE]))</f>
        <v>14</v>
      </c>
      <c r="K1201">
        <f>16-INDEX(STANDINGS_W[],MATCH(Table1[[#This Row],[COMBINED]],STANDINGS_W[COMBINED],0),COLUMN(STANDINGS_W[PLACE IN LEAGUE]))</f>
        <v>13</v>
      </c>
      <c r="L1201">
        <f>16-INDEX(STANDINGS_K[],MATCH(Table1[[#This Row],[COMBINED]],STANDINGS_K[COMBINED],0),COLUMN(STANDINGS_K[PLACE IN LEAGUE]))</f>
        <v>6</v>
      </c>
      <c r="M1201">
        <f>16-INDEX(STANDINGS_SV[],MATCH(Table1[[#This Row],[COMBINED]],STANDINGS_SV[COMBINED],0),COLUMN(STANDINGS_SV[PLACE IN LEAGUE]))</f>
        <v>8</v>
      </c>
      <c r="N1201">
        <f>SUM(Table1[[#This Row],[BA]:[SV]])</f>
        <v>71</v>
      </c>
      <c r="O1201">
        <v>11</v>
      </c>
    </row>
    <row r="1202" spans="1:15" x14ac:dyDescent="0.25">
      <c r="A1202" t="s">
        <v>1461</v>
      </c>
      <c r="B1202" t="s">
        <v>1455</v>
      </c>
      <c r="C1202" t="str">
        <f>Table1[[#This Row],[League]]&amp;Table1[[#This Row],[Team]]</f>
        <v>$150 Draft Champions Feb 14 1:00 pm Lg.3702Who Cares</v>
      </c>
      <c r="D1202">
        <f>16-INDEX(STANDINGS_BA[],MATCH(Table1[[#This Row],[COMBINED]],STANDINGS_BA[COMBINED],0),COLUMN(STANDINGS_BA[PLACE IN LEAGUE]))</f>
        <v>7</v>
      </c>
      <c r="E1202">
        <f>16-INDEX(STANDINGS_R[],MATCH(Table1[[#This Row],[COMBINED]],STANDINGS_R[COMBINED],0),COLUMN(STANDINGS_R[PLACE IN LEAGUE]))</f>
        <v>2</v>
      </c>
      <c r="F1202">
        <f>16-INDEX(STANDINGS_HR[],MATCH(Table1[[#This Row],[COMBINED]],STANDINGS_HR[COMBINED],0),COLUMN(STANDINGS_HR[PLACE IN LEAGUE]))</f>
        <v>2</v>
      </c>
      <c r="G1202">
        <f>16-INDEX(STANDINGS_RBI[],MATCH(Table1[[#This Row],[COMBINED]],STANDINGS_RBI[COMBINED],0),COLUMN(STANDINGS_RBI[PLACE IN LEAGUE]))</f>
        <v>5</v>
      </c>
      <c r="H1202">
        <f>16-INDEX(STANDINGS_SB[],MATCH(Table1[[#This Row],[COMBINED]],STANDINGS_SB[COMBINED],0),COLUMN(STANDINGS_SB[PLACE IN LEAGUE]))</f>
        <v>8</v>
      </c>
      <c r="I1202">
        <f>16-INDEX(STANDINGS_ERA[],MATCH(Table1[[#This Row],[COMBINED]],STANDINGS_ERA[COMBINED],0),COLUMN(STANDINGS_ERA[PLACE IN LEAGUE]))</f>
        <v>13</v>
      </c>
      <c r="J1202">
        <f>16-INDEX(STANDINGS_WHIP[],MATCH(Table1[[#This Row],[COMBINED]],STANDINGS_WHIP[COMBINED],0),COLUMN(STANDINGS_WHIP[PLACE IN LEAGUE]))</f>
        <v>10</v>
      </c>
      <c r="K1202">
        <f>16-INDEX(STANDINGS_W[],MATCH(Table1[[#This Row],[COMBINED]],STANDINGS_W[COMBINED],0),COLUMN(STANDINGS_W[PLACE IN LEAGUE]))</f>
        <v>4</v>
      </c>
      <c r="L1202">
        <f>16-INDEX(STANDINGS_K[],MATCH(Table1[[#This Row],[COMBINED]],STANDINGS_K[COMBINED],0),COLUMN(STANDINGS_K[PLACE IN LEAGUE]))</f>
        <v>9</v>
      </c>
      <c r="M1202">
        <f>16-INDEX(STANDINGS_SV[],MATCH(Table1[[#This Row],[COMBINED]],STANDINGS_SV[COMBINED],0),COLUMN(STANDINGS_SV[PLACE IN LEAGUE]))</f>
        <v>6</v>
      </c>
      <c r="N1202">
        <f>SUM(Table1[[#This Row],[BA]:[SV]])</f>
        <v>66</v>
      </c>
      <c r="O1202">
        <v>12</v>
      </c>
    </row>
    <row r="1203" spans="1:15" x14ac:dyDescent="0.25">
      <c r="A1203" t="s">
        <v>242</v>
      </c>
      <c r="B1203" t="s">
        <v>1455</v>
      </c>
      <c r="C1203" t="str">
        <f>Table1[[#This Row],[League]]&amp;Table1[[#This Row],[Team]]</f>
        <v>$150 Draft Champions Feb 14 1:00 pm Lg.3702Cyclones</v>
      </c>
      <c r="D1203">
        <f>16-INDEX(STANDINGS_BA[],MATCH(Table1[[#This Row],[COMBINED]],STANDINGS_BA[COMBINED],0),COLUMN(STANDINGS_BA[PLACE IN LEAGUE]))</f>
        <v>2</v>
      </c>
      <c r="E1203">
        <f>16-INDEX(STANDINGS_R[],MATCH(Table1[[#This Row],[COMBINED]],STANDINGS_R[COMBINED],0),COLUMN(STANDINGS_R[PLACE IN LEAGUE]))</f>
        <v>5</v>
      </c>
      <c r="F1203">
        <f>16-INDEX(STANDINGS_HR[],MATCH(Table1[[#This Row],[COMBINED]],STANDINGS_HR[COMBINED],0),COLUMN(STANDINGS_HR[PLACE IN LEAGUE]))</f>
        <v>12</v>
      </c>
      <c r="G1203">
        <f>16-INDEX(STANDINGS_RBI[],MATCH(Table1[[#This Row],[COMBINED]],STANDINGS_RBI[COMBINED],0),COLUMN(STANDINGS_RBI[PLACE IN LEAGUE]))</f>
        <v>10</v>
      </c>
      <c r="H1203">
        <f>16-INDEX(STANDINGS_SB[],MATCH(Table1[[#This Row],[COMBINED]],STANDINGS_SB[COMBINED],0),COLUMN(STANDINGS_SB[PLACE IN LEAGUE]))</f>
        <v>1</v>
      </c>
      <c r="I1203">
        <f>16-INDEX(STANDINGS_ERA[],MATCH(Table1[[#This Row],[COMBINED]],STANDINGS_ERA[COMBINED],0),COLUMN(STANDINGS_ERA[PLACE IN LEAGUE]))</f>
        <v>6</v>
      </c>
      <c r="J1203">
        <f>16-INDEX(STANDINGS_WHIP[],MATCH(Table1[[#This Row],[COMBINED]],STANDINGS_WHIP[COMBINED],0),COLUMN(STANDINGS_WHIP[PLACE IN LEAGUE]))</f>
        <v>5</v>
      </c>
      <c r="K1203">
        <f>16-INDEX(STANDINGS_W[],MATCH(Table1[[#This Row],[COMBINED]],STANDINGS_W[COMBINED],0),COLUMN(STANDINGS_W[PLACE IN LEAGUE]))</f>
        <v>3</v>
      </c>
      <c r="L1203">
        <f>16-INDEX(STANDINGS_K[],MATCH(Table1[[#This Row],[COMBINED]],STANDINGS_K[COMBINED],0),COLUMN(STANDINGS_K[PLACE IN LEAGUE]))</f>
        <v>4</v>
      </c>
      <c r="M1203">
        <f>16-INDEX(STANDINGS_SV[],MATCH(Table1[[#This Row],[COMBINED]],STANDINGS_SV[COMBINED],0),COLUMN(STANDINGS_SV[PLACE IN LEAGUE]))</f>
        <v>9</v>
      </c>
      <c r="N1203">
        <f>SUM(Table1[[#This Row],[BA]:[SV]])</f>
        <v>57</v>
      </c>
      <c r="O1203">
        <v>13</v>
      </c>
    </row>
    <row r="1204" spans="1:15" x14ac:dyDescent="0.25">
      <c r="A1204" t="s">
        <v>1457</v>
      </c>
      <c r="B1204" t="s">
        <v>1455</v>
      </c>
      <c r="C1204" t="str">
        <f>Table1[[#This Row],[League]]&amp;Table1[[#This Row],[Team]]</f>
        <v>$150 Draft Champions Feb 14 1:00 pm Lg.3702Team Trznadel</v>
      </c>
      <c r="D1204">
        <f>16-INDEX(STANDINGS_BA[],MATCH(Table1[[#This Row],[COMBINED]],STANDINGS_BA[COMBINED],0),COLUMN(STANDINGS_BA[PLACE IN LEAGUE]))</f>
        <v>13</v>
      </c>
      <c r="E1204">
        <f>16-INDEX(STANDINGS_R[],MATCH(Table1[[#This Row],[COMBINED]],STANDINGS_R[COMBINED],0),COLUMN(STANDINGS_R[PLACE IN LEAGUE]))</f>
        <v>7</v>
      </c>
      <c r="F1204">
        <f>16-INDEX(STANDINGS_HR[],MATCH(Table1[[#This Row],[COMBINED]],STANDINGS_HR[COMBINED],0),COLUMN(STANDINGS_HR[PLACE IN LEAGUE]))</f>
        <v>6</v>
      </c>
      <c r="G1204">
        <f>16-INDEX(STANDINGS_RBI[],MATCH(Table1[[#This Row],[COMBINED]],STANDINGS_RBI[COMBINED],0),COLUMN(STANDINGS_RBI[PLACE IN LEAGUE]))</f>
        <v>4</v>
      </c>
      <c r="H1204">
        <f>16-INDEX(STANDINGS_SB[],MATCH(Table1[[#This Row],[COMBINED]],STANDINGS_SB[COMBINED],0),COLUMN(STANDINGS_SB[PLACE IN LEAGUE]))</f>
        <v>4</v>
      </c>
      <c r="I1204">
        <f>16-INDEX(STANDINGS_ERA[],MATCH(Table1[[#This Row],[COMBINED]],STANDINGS_ERA[COMBINED],0),COLUMN(STANDINGS_ERA[PLACE IN LEAGUE]))</f>
        <v>2</v>
      </c>
      <c r="J1204">
        <f>16-INDEX(STANDINGS_WHIP[],MATCH(Table1[[#This Row],[COMBINED]],STANDINGS_WHIP[COMBINED],0),COLUMN(STANDINGS_WHIP[PLACE IN LEAGUE]))</f>
        <v>3</v>
      </c>
      <c r="K1204">
        <f>16-INDEX(STANDINGS_W[],MATCH(Table1[[#This Row],[COMBINED]],STANDINGS_W[COMBINED],0),COLUMN(STANDINGS_W[PLACE IN LEAGUE]))</f>
        <v>1</v>
      </c>
      <c r="L1204">
        <f>16-INDEX(STANDINGS_K[],MATCH(Table1[[#This Row],[COMBINED]],STANDINGS_K[COMBINED],0),COLUMN(STANDINGS_K[PLACE IN LEAGUE]))</f>
        <v>1</v>
      </c>
      <c r="M1204">
        <f>16-INDEX(STANDINGS_SV[],MATCH(Table1[[#This Row],[COMBINED]],STANDINGS_SV[COMBINED],0),COLUMN(STANDINGS_SV[PLACE IN LEAGUE]))</f>
        <v>4</v>
      </c>
      <c r="N1204">
        <f>SUM(Table1[[#This Row],[BA]:[SV]])</f>
        <v>45</v>
      </c>
      <c r="O1204">
        <v>14</v>
      </c>
    </row>
    <row r="1205" spans="1:15" x14ac:dyDescent="0.25">
      <c r="A1205" t="s">
        <v>1459</v>
      </c>
      <c r="B1205" t="s">
        <v>1455</v>
      </c>
      <c r="C1205" t="str">
        <f>Table1[[#This Row],[League]]&amp;Table1[[#This Row],[Team]]</f>
        <v>$150 Draft Champions Feb 14 1:00 pm Lg.3702Damage Inc.</v>
      </c>
      <c r="D1205">
        <f>16-INDEX(STANDINGS_BA[],MATCH(Table1[[#This Row],[COMBINED]],STANDINGS_BA[COMBINED],0),COLUMN(STANDINGS_BA[PLACE IN LEAGUE]))</f>
        <v>9</v>
      </c>
      <c r="E1205">
        <f>16-INDEX(STANDINGS_R[],MATCH(Table1[[#This Row],[COMBINED]],STANDINGS_R[COMBINED],0),COLUMN(STANDINGS_R[PLACE IN LEAGUE]))</f>
        <v>1</v>
      </c>
      <c r="F1205">
        <f>16-INDEX(STANDINGS_HR[],MATCH(Table1[[#This Row],[COMBINED]],STANDINGS_HR[COMBINED],0),COLUMN(STANDINGS_HR[PLACE IN LEAGUE]))</f>
        <v>3</v>
      </c>
      <c r="G1205">
        <f>16-INDEX(STANDINGS_RBI[],MATCH(Table1[[#This Row],[COMBINED]],STANDINGS_RBI[COMBINED],0),COLUMN(STANDINGS_RBI[PLACE IN LEAGUE]))</f>
        <v>1</v>
      </c>
      <c r="H1205">
        <f>16-INDEX(STANDINGS_SB[],MATCH(Table1[[#This Row],[COMBINED]],STANDINGS_SB[COMBINED],0),COLUMN(STANDINGS_SB[PLACE IN LEAGUE]))</f>
        <v>5</v>
      </c>
      <c r="I1205">
        <f>16-INDEX(STANDINGS_ERA[],MATCH(Table1[[#This Row],[COMBINED]],STANDINGS_ERA[COMBINED],0),COLUMN(STANDINGS_ERA[PLACE IN LEAGUE]))</f>
        <v>1</v>
      </c>
      <c r="J1205">
        <f>16-INDEX(STANDINGS_WHIP[],MATCH(Table1[[#This Row],[COMBINED]],STANDINGS_WHIP[COMBINED],0),COLUMN(STANDINGS_WHIP[PLACE IN LEAGUE]))</f>
        <v>1</v>
      </c>
      <c r="K1205">
        <f>16-INDEX(STANDINGS_W[],MATCH(Table1[[#This Row],[COMBINED]],STANDINGS_W[COMBINED],0),COLUMN(STANDINGS_W[PLACE IN LEAGUE]))</f>
        <v>2</v>
      </c>
      <c r="L1205">
        <f>16-INDEX(STANDINGS_K[],MATCH(Table1[[#This Row],[COMBINED]],STANDINGS_K[COMBINED],0),COLUMN(STANDINGS_K[PLACE IN LEAGUE]))</f>
        <v>2</v>
      </c>
      <c r="M1205">
        <f>16-INDEX(STANDINGS_SV[],MATCH(Table1[[#This Row],[COMBINED]],STANDINGS_SV[COMBINED],0),COLUMN(STANDINGS_SV[PLACE IN LEAGUE]))</f>
        <v>1</v>
      </c>
      <c r="N1205">
        <f>SUM(Table1[[#This Row],[BA]:[SV]])</f>
        <v>26</v>
      </c>
      <c r="O1205">
        <v>15</v>
      </c>
    </row>
    <row r="1206" spans="1:15" x14ac:dyDescent="0.25">
      <c r="A1206" t="s">
        <v>122</v>
      </c>
      <c r="B1206" t="s">
        <v>1464</v>
      </c>
      <c r="C1206" t="str">
        <f>Table1[[#This Row],[League]]&amp;Table1[[#This Row],[Team]]</f>
        <v>$150 Draft Champions Feb 15 1:00 pm Lg.3704Baxter's in Milwaukee</v>
      </c>
      <c r="D1206">
        <f>16-INDEX(STANDINGS_BA[],MATCH(Table1[[#This Row],[COMBINED]],STANDINGS_BA[COMBINED],0),COLUMN(STANDINGS_BA[PLACE IN LEAGUE]))</f>
        <v>15</v>
      </c>
      <c r="E1206">
        <f>16-INDEX(STANDINGS_R[],MATCH(Table1[[#This Row],[COMBINED]],STANDINGS_R[COMBINED],0),COLUMN(STANDINGS_R[PLACE IN LEAGUE]))</f>
        <v>14</v>
      </c>
      <c r="F1206">
        <f>16-INDEX(STANDINGS_HR[],MATCH(Table1[[#This Row],[COMBINED]],STANDINGS_HR[COMBINED],0),COLUMN(STANDINGS_HR[PLACE IN LEAGUE]))</f>
        <v>11</v>
      </c>
      <c r="G1206">
        <f>16-INDEX(STANDINGS_RBI[],MATCH(Table1[[#This Row],[COMBINED]],STANDINGS_RBI[COMBINED],0),COLUMN(STANDINGS_RBI[PLACE IN LEAGUE]))</f>
        <v>15</v>
      </c>
      <c r="H1206">
        <f>16-INDEX(STANDINGS_SB[],MATCH(Table1[[#This Row],[COMBINED]],STANDINGS_SB[COMBINED],0),COLUMN(STANDINGS_SB[PLACE IN LEAGUE]))</f>
        <v>15</v>
      </c>
      <c r="I1206">
        <f>16-INDEX(STANDINGS_ERA[],MATCH(Table1[[#This Row],[COMBINED]],STANDINGS_ERA[COMBINED],0),COLUMN(STANDINGS_ERA[PLACE IN LEAGUE]))</f>
        <v>12</v>
      </c>
      <c r="J1206">
        <f>16-INDEX(STANDINGS_WHIP[],MATCH(Table1[[#This Row],[COMBINED]],STANDINGS_WHIP[COMBINED],0),COLUMN(STANDINGS_WHIP[PLACE IN LEAGUE]))</f>
        <v>10</v>
      </c>
      <c r="K1206">
        <f>16-INDEX(STANDINGS_W[],MATCH(Table1[[#This Row],[COMBINED]],STANDINGS_W[COMBINED],0),COLUMN(STANDINGS_W[PLACE IN LEAGUE]))</f>
        <v>14</v>
      </c>
      <c r="L1206">
        <f>16-INDEX(STANDINGS_K[],MATCH(Table1[[#This Row],[COMBINED]],STANDINGS_K[COMBINED],0),COLUMN(STANDINGS_K[PLACE IN LEAGUE]))</f>
        <v>11</v>
      </c>
      <c r="M1206">
        <f>16-INDEX(STANDINGS_SV[],MATCH(Table1[[#This Row],[COMBINED]],STANDINGS_SV[COMBINED],0),COLUMN(STANDINGS_SV[PLACE IN LEAGUE]))</f>
        <v>3</v>
      </c>
      <c r="N1206">
        <f>SUM(Table1[[#This Row],[BA]:[SV]])</f>
        <v>120</v>
      </c>
      <c r="O1206">
        <v>1</v>
      </c>
    </row>
    <row r="1207" spans="1:15" x14ac:dyDescent="0.25">
      <c r="A1207" t="s">
        <v>430</v>
      </c>
      <c r="B1207" t="s">
        <v>1464</v>
      </c>
      <c r="C1207" t="str">
        <f>Table1[[#This Row],[League]]&amp;Table1[[#This Row],[Team]]</f>
        <v>$150 Draft Champions Feb 15 1:00 pm Lg.3704Poopy Tooth 6</v>
      </c>
      <c r="D1207">
        <f>16-INDEX(STANDINGS_BA[],MATCH(Table1[[#This Row],[COMBINED]],STANDINGS_BA[COMBINED],0),COLUMN(STANDINGS_BA[PLACE IN LEAGUE]))</f>
        <v>11</v>
      </c>
      <c r="E1207">
        <f>16-INDEX(STANDINGS_R[],MATCH(Table1[[#This Row],[COMBINED]],STANDINGS_R[COMBINED],0),COLUMN(STANDINGS_R[PLACE IN LEAGUE]))</f>
        <v>15</v>
      </c>
      <c r="F1207">
        <f>16-INDEX(STANDINGS_HR[],MATCH(Table1[[#This Row],[COMBINED]],STANDINGS_HR[COMBINED],0),COLUMN(STANDINGS_HR[PLACE IN LEAGUE]))</f>
        <v>12</v>
      </c>
      <c r="G1207">
        <f>16-INDEX(STANDINGS_RBI[],MATCH(Table1[[#This Row],[COMBINED]],STANDINGS_RBI[COMBINED],0),COLUMN(STANDINGS_RBI[PLACE IN LEAGUE]))</f>
        <v>12</v>
      </c>
      <c r="H1207">
        <f>16-INDEX(STANDINGS_SB[],MATCH(Table1[[#This Row],[COMBINED]],STANDINGS_SB[COMBINED],0),COLUMN(STANDINGS_SB[PLACE IN LEAGUE]))</f>
        <v>10</v>
      </c>
      <c r="I1207">
        <f>16-INDEX(STANDINGS_ERA[],MATCH(Table1[[#This Row],[COMBINED]],STANDINGS_ERA[COMBINED],0),COLUMN(STANDINGS_ERA[PLACE IN LEAGUE]))</f>
        <v>9</v>
      </c>
      <c r="J1207">
        <f>16-INDEX(STANDINGS_WHIP[],MATCH(Table1[[#This Row],[COMBINED]],STANDINGS_WHIP[COMBINED],0),COLUMN(STANDINGS_WHIP[PLACE IN LEAGUE]))</f>
        <v>11</v>
      </c>
      <c r="K1207">
        <f>16-INDEX(STANDINGS_W[],MATCH(Table1[[#This Row],[COMBINED]],STANDINGS_W[COMBINED],0),COLUMN(STANDINGS_W[PLACE IN LEAGUE]))</f>
        <v>9</v>
      </c>
      <c r="L1207">
        <f>16-INDEX(STANDINGS_K[],MATCH(Table1[[#This Row],[COMBINED]],STANDINGS_K[COMBINED],0),COLUMN(STANDINGS_K[PLACE IN LEAGUE]))</f>
        <v>10</v>
      </c>
      <c r="M1207">
        <f>16-INDEX(STANDINGS_SV[],MATCH(Table1[[#This Row],[COMBINED]],STANDINGS_SV[COMBINED],0),COLUMN(STANDINGS_SV[PLACE IN LEAGUE]))</f>
        <v>8</v>
      </c>
      <c r="N1207">
        <f>SUM(Table1[[#This Row],[BA]:[SV]])</f>
        <v>107</v>
      </c>
      <c r="O1207">
        <v>2</v>
      </c>
    </row>
    <row r="1208" spans="1:15" x14ac:dyDescent="0.25">
      <c r="A1208" t="s">
        <v>246</v>
      </c>
      <c r="B1208" t="s">
        <v>1464</v>
      </c>
      <c r="C1208" t="str">
        <f>Table1[[#This Row],[League]]&amp;Table1[[#This Row],[Team]]</f>
        <v>$150 Draft Champions Feb 15 1:00 pm Lg.3704Monster Island</v>
      </c>
      <c r="D1208">
        <f>16-INDEX(STANDINGS_BA[],MATCH(Table1[[#This Row],[COMBINED]],STANDINGS_BA[COMBINED],0),COLUMN(STANDINGS_BA[PLACE IN LEAGUE]))</f>
        <v>6</v>
      </c>
      <c r="E1208">
        <f>16-INDEX(STANDINGS_R[],MATCH(Table1[[#This Row],[COMBINED]],STANDINGS_R[COMBINED],0),COLUMN(STANDINGS_R[PLACE IN LEAGUE]))</f>
        <v>13</v>
      </c>
      <c r="F1208">
        <f>16-INDEX(STANDINGS_HR[],MATCH(Table1[[#This Row],[COMBINED]],STANDINGS_HR[COMBINED],0),COLUMN(STANDINGS_HR[PLACE IN LEAGUE]))</f>
        <v>6</v>
      </c>
      <c r="G1208">
        <f>16-INDEX(STANDINGS_RBI[],MATCH(Table1[[#This Row],[COMBINED]],STANDINGS_RBI[COMBINED],0),COLUMN(STANDINGS_RBI[PLACE IN LEAGUE]))</f>
        <v>4</v>
      </c>
      <c r="H1208">
        <f>16-INDEX(STANDINGS_SB[],MATCH(Table1[[#This Row],[COMBINED]],STANDINGS_SB[COMBINED],0),COLUMN(STANDINGS_SB[PLACE IN LEAGUE]))</f>
        <v>13</v>
      </c>
      <c r="I1208">
        <f>16-INDEX(STANDINGS_ERA[],MATCH(Table1[[#This Row],[COMBINED]],STANDINGS_ERA[COMBINED],0),COLUMN(STANDINGS_ERA[PLACE IN LEAGUE]))</f>
        <v>14</v>
      </c>
      <c r="J1208">
        <f>16-INDEX(STANDINGS_WHIP[],MATCH(Table1[[#This Row],[COMBINED]],STANDINGS_WHIP[COMBINED],0),COLUMN(STANDINGS_WHIP[PLACE IN LEAGUE]))</f>
        <v>14</v>
      </c>
      <c r="K1208">
        <f>16-INDEX(STANDINGS_W[],MATCH(Table1[[#This Row],[COMBINED]],STANDINGS_W[COMBINED],0),COLUMN(STANDINGS_W[PLACE IN LEAGUE]))</f>
        <v>8</v>
      </c>
      <c r="L1208">
        <f>16-INDEX(STANDINGS_K[],MATCH(Table1[[#This Row],[COMBINED]],STANDINGS_K[COMBINED],0),COLUMN(STANDINGS_K[PLACE IN LEAGUE]))</f>
        <v>3</v>
      </c>
      <c r="M1208">
        <f>16-INDEX(STANDINGS_SV[],MATCH(Table1[[#This Row],[COMBINED]],STANDINGS_SV[COMBINED],0),COLUMN(STANDINGS_SV[PLACE IN LEAGUE]))</f>
        <v>14</v>
      </c>
      <c r="N1208">
        <f>SUM(Table1[[#This Row],[BA]:[SV]])</f>
        <v>95</v>
      </c>
      <c r="O1208">
        <v>3</v>
      </c>
    </row>
    <row r="1209" spans="1:15" x14ac:dyDescent="0.25">
      <c r="A1209" t="s">
        <v>1468</v>
      </c>
      <c r="B1209" t="s">
        <v>1464</v>
      </c>
      <c r="C1209" t="str">
        <f>Table1[[#This Row],[League]]&amp;Table1[[#This Row],[Team]]</f>
        <v>$150 Draft Champions Feb 15 1:00 pm Lg.3704Boyer Brothers</v>
      </c>
      <c r="D1209">
        <f>16-INDEX(STANDINGS_BA[],MATCH(Table1[[#This Row],[COMBINED]],STANDINGS_BA[COMBINED],0),COLUMN(STANDINGS_BA[PLACE IN LEAGUE]))</f>
        <v>9</v>
      </c>
      <c r="E1209">
        <f>16-INDEX(STANDINGS_R[],MATCH(Table1[[#This Row],[COMBINED]],STANDINGS_R[COMBINED],0),COLUMN(STANDINGS_R[PLACE IN LEAGUE]))</f>
        <v>4</v>
      </c>
      <c r="F1209">
        <f>16-INDEX(STANDINGS_HR[],MATCH(Table1[[#This Row],[COMBINED]],STANDINGS_HR[COMBINED],0),COLUMN(STANDINGS_HR[PLACE IN LEAGUE]))</f>
        <v>1</v>
      </c>
      <c r="G1209">
        <f>16-INDEX(STANDINGS_RBI[],MATCH(Table1[[#This Row],[COMBINED]],STANDINGS_RBI[COMBINED],0),COLUMN(STANDINGS_RBI[PLACE IN LEAGUE]))</f>
        <v>6</v>
      </c>
      <c r="H1209">
        <f>16-INDEX(STANDINGS_SB[],MATCH(Table1[[#This Row],[COMBINED]],STANDINGS_SB[COMBINED],0),COLUMN(STANDINGS_SB[PLACE IN LEAGUE]))</f>
        <v>9</v>
      </c>
      <c r="I1209">
        <f>16-INDEX(STANDINGS_ERA[],MATCH(Table1[[#This Row],[COMBINED]],STANDINGS_ERA[COMBINED],0),COLUMN(STANDINGS_ERA[PLACE IN LEAGUE]))</f>
        <v>11</v>
      </c>
      <c r="J1209">
        <f>16-INDEX(STANDINGS_WHIP[],MATCH(Table1[[#This Row],[COMBINED]],STANDINGS_WHIP[COMBINED],0),COLUMN(STANDINGS_WHIP[PLACE IN LEAGUE]))</f>
        <v>13</v>
      </c>
      <c r="K1209">
        <f>16-INDEX(STANDINGS_W[],MATCH(Table1[[#This Row],[COMBINED]],STANDINGS_W[COMBINED],0),COLUMN(STANDINGS_W[PLACE IN LEAGUE]))</f>
        <v>15</v>
      </c>
      <c r="L1209">
        <f>16-INDEX(STANDINGS_K[],MATCH(Table1[[#This Row],[COMBINED]],STANDINGS_K[COMBINED],0),COLUMN(STANDINGS_K[PLACE IN LEAGUE]))</f>
        <v>15</v>
      </c>
      <c r="M1209">
        <f>16-INDEX(STANDINGS_SV[],MATCH(Table1[[#This Row],[COMBINED]],STANDINGS_SV[COMBINED],0),COLUMN(STANDINGS_SV[PLACE IN LEAGUE]))</f>
        <v>10</v>
      </c>
      <c r="N1209">
        <f>SUM(Table1[[#This Row],[BA]:[SV]])</f>
        <v>93</v>
      </c>
      <c r="O1209">
        <v>4</v>
      </c>
    </row>
    <row r="1210" spans="1:15" x14ac:dyDescent="0.25">
      <c r="A1210" t="s">
        <v>1470</v>
      </c>
      <c r="B1210" t="s">
        <v>1464</v>
      </c>
      <c r="C1210" t="str">
        <f>Table1[[#This Row],[League]]&amp;Table1[[#This Row],[Team]]</f>
        <v>$150 Draft Champions Feb 15 1:00 pm Lg.3704Pyrolitic Decomposition 12</v>
      </c>
      <c r="D1210">
        <f>16-INDEX(STANDINGS_BA[],MATCH(Table1[[#This Row],[COMBINED]],STANDINGS_BA[COMBINED],0),COLUMN(STANDINGS_BA[PLACE IN LEAGUE]))</f>
        <v>5</v>
      </c>
      <c r="E1210">
        <f>16-INDEX(STANDINGS_R[],MATCH(Table1[[#This Row],[COMBINED]],STANDINGS_R[COMBINED],0),COLUMN(STANDINGS_R[PLACE IN LEAGUE]))</f>
        <v>11</v>
      </c>
      <c r="F1210">
        <f>16-INDEX(STANDINGS_HR[],MATCH(Table1[[#This Row],[COMBINED]],STANDINGS_HR[COMBINED],0),COLUMN(STANDINGS_HR[PLACE IN LEAGUE]))</f>
        <v>15</v>
      </c>
      <c r="G1210">
        <f>16-INDEX(STANDINGS_RBI[],MATCH(Table1[[#This Row],[COMBINED]],STANDINGS_RBI[COMBINED],0),COLUMN(STANDINGS_RBI[PLACE IN LEAGUE]))</f>
        <v>14</v>
      </c>
      <c r="H1210">
        <f>16-INDEX(STANDINGS_SB[],MATCH(Table1[[#This Row],[COMBINED]],STANDINGS_SB[COMBINED],0),COLUMN(STANDINGS_SB[PLACE IN LEAGUE]))</f>
        <v>6</v>
      </c>
      <c r="I1210">
        <f>16-INDEX(STANDINGS_ERA[],MATCH(Table1[[#This Row],[COMBINED]],STANDINGS_ERA[COMBINED],0),COLUMN(STANDINGS_ERA[PLACE IN LEAGUE]))</f>
        <v>10</v>
      </c>
      <c r="J1210">
        <f>16-INDEX(STANDINGS_WHIP[],MATCH(Table1[[#This Row],[COMBINED]],STANDINGS_WHIP[COMBINED],0),COLUMN(STANDINGS_WHIP[PLACE IN LEAGUE]))</f>
        <v>9</v>
      </c>
      <c r="K1210">
        <f>16-INDEX(STANDINGS_W[],MATCH(Table1[[#This Row],[COMBINED]],STANDINGS_W[COMBINED],0),COLUMN(STANDINGS_W[PLACE IN LEAGUE]))</f>
        <v>5</v>
      </c>
      <c r="L1210">
        <f>16-INDEX(STANDINGS_K[],MATCH(Table1[[#This Row],[COMBINED]],STANDINGS_K[COMBINED],0),COLUMN(STANDINGS_K[PLACE IN LEAGUE]))</f>
        <v>5</v>
      </c>
      <c r="M1210">
        <f>16-INDEX(STANDINGS_SV[],MATCH(Table1[[#This Row],[COMBINED]],STANDINGS_SV[COMBINED],0),COLUMN(STANDINGS_SV[PLACE IN LEAGUE]))</f>
        <v>12</v>
      </c>
      <c r="N1210">
        <f>SUM(Table1[[#This Row],[BA]:[SV]])</f>
        <v>92</v>
      </c>
      <c r="O1210">
        <v>5</v>
      </c>
    </row>
    <row r="1211" spans="1:15" x14ac:dyDescent="0.25">
      <c r="A1211" t="s">
        <v>1466</v>
      </c>
      <c r="B1211" t="s">
        <v>1464</v>
      </c>
      <c r="C1211" t="str">
        <f>Table1[[#This Row],[League]]&amp;Table1[[#This Row],[Team]]</f>
        <v>$150 Draft Champions Feb 15 1:00 pm Lg.3704Team Robbins</v>
      </c>
      <c r="D1211">
        <f>16-INDEX(STANDINGS_BA[],MATCH(Table1[[#This Row],[COMBINED]],STANDINGS_BA[COMBINED],0),COLUMN(STANDINGS_BA[PLACE IN LEAGUE]))</f>
        <v>12</v>
      </c>
      <c r="E1211">
        <f>16-INDEX(STANDINGS_R[],MATCH(Table1[[#This Row],[COMBINED]],STANDINGS_R[COMBINED],0),COLUMN(STANDINGS_R[PLACE IN LEAGUE]))</f>
        <v>3</v>
      </c>
      <c r="F1211">
        <f>16-INDEX(STANDINGS_HR[],MATCH(Table1[[#This Row],[COMBINED]],STANDINGS_HR[COMBINED],0),COLUMN(STANDINGS_HR[PLACE IN LEAGUE]))</f>
        <v>5</v>
      </c>
      <c r="G1211">
        <f>16-INDEX(STANDINGS_RBI[],MATCH(Table1[[#This Row],[COMBINED]],STANDINGS_RBI[COMBINED],0),COLUMN(STANDINGS_RBI[PLACE IN LEAGUE]))</f>
        <v>2</v>
      </c>
      <c r="H1211">
        <f>16-INDEX(STANDINGS_SB[],MATCH(Table1[[#This Row],[COMBINED]],STANDINGS_SB[COMBINED],0),COLUMN(STANDINGS_SB[PLACE IN LEAGUE]))</f>
        <v>11</v>
      </c>
      <c r="I1211">
        <f>16-INDEX(STANDINGS_ERA[],MATCH(Table1[[#This Row],[COMBINED]],STANDINGS_ERA[COMBINED],0),COLUMN(STANDINGS_ERA[PLACE IN LEAGUE]))</f>
        <v>13</v>
      </c>
      <c r="J1211">
        <f>16-INDEX(STANDINGS_WHIP[],MATCH(Table1[[#This Row],[COMBINED]],STANDINGS_WHIP[COMBINED],0),COLUMN(STANDINGS_WHIP[PLACE IN LEAGUE]))</f>
        <v>12</v>
      </c>
      <c r="K1211">
        <f>16-INDEX(STANDINGS_W[],MATCH(Table1[[#This Row],[COMBINED]],STANDINGS_W[COMBINED],0),COLUMN(STANDINGS_W[PLACE IN LEAGUE]))</f>
        <v>12</v>
      </c>
      <c r="L1211">
        <f>16-INDEX(STANDINGS_K[],MATCH(Table1[[#This Row],[COMBINED]],STANDINGS_K[COMBINED],0),COLUMN(STANDINGS_K[PLACE IN LEAGUE]))</f>
        <v>9</v>
      </c>
      <c r="M1211">
        <f>16-INDEX(STANDINGS_SV[],MATCH(Table1[[#This Row],[COMBINED]],STANDINGS_SV[COMBINED],0),COLUMN(STANDINGS_SV[PLACE IN LEAGUE]))</f>
        <v>6</v>
      </c>
      <c r="N1211">
        <f>SUM(Table1[[#This Row],[BA]:[SV]])</f>
        <v>85</v>
      </c>
      <c r="O1211">
        <v>6</v>
      </c>
    </row>
    <row r="1212" spans="1:15" x14ac:dyDescent="0.25">
      <c r="A1212" t="s">
        <v>241</v>
      </c>
      <c r="B1212" t="s">
        <v>1464</v>
      </c>
      <c r="C1212" t="str">
        <f>Table1[[#This Row],[League]]&amp;Table1[[#This Row],[Team]]</f>
        <v>$150 Draft Champions Feb 15 1:00 pm Lg.3704Johnny Baseball</v>
      </c>
      <c r="D1212">
        <f>16-INDEX(STANDINGS_BA[],MATCH(Table1[[#This Row],[COMBINED]],STANDINGS_BA[COMBINED],0),COLUMN(STANDINGS_BA[PLACE IN LEAGUE]))</f>
        <v>4</v>
      </c>
      <c r="E1212">
        <f>16-INDEX(STANDINGS_R[],MATCH(Table1[[#This Row],[COMBINED]],STANDINGS_R[COMBINED],0),COLUMN(STANDINGS_R[PLACE IN LEAGUE]))</f>
        <v>12</v>
      </c>
      <c r="F1212">
        <f>16-INDEX(STANDINGS_HR[],MATCH(Table1[[#This Row],[COMBINED]],STANDINGS_HR[COMBINED],0),COLUMN(STANDINGS_HR[PLACE IN LEAGUE]))</f>
        <v>14</v>
      </c>
      <c r="G1212">
        <f>16-INDEX(STANDINGS_RBI[],MATCH(Table1[[#This Row],[COMBINED]],STANDINGS_RBI[COMBINED],0),COLUMN(STANDINGS_RBI[PLACE IN LEAGUE]))</f>
        <v>13</v>
      </c>
      <c r="H1212">
        <f>16-INDEX(STANDINGS_SB[],MATCH(Table1[[#This Row],[COMBINED]],STANDINGS_SB[COMBINED],0),COLUMN(STANDINGS_SB[PLACE IN LEAGUE]))</f>
        <v>8</v>
      </c>
      <c r="I1212">
        <f>16-INDEX(STANDINGS_ERA[],MATCH(Table1[[#This Row],[COMBINED]],STANDINGS_ERA[COMBINED],0),COLUMN(STANDINGS_ERA[PLACE IN LEAGUE]))</f>
        <v>8</v>
      </c>
      <c r="J1212">
        <f>16-INDEX(STANDINGS_WHIP[],MATCH(Table1[[#This Row],[COMBINED]],STANDINGS_WHIP[COMBINED],0),COLUMN(STANDINGS_WHIP[PLACE IN LEAGUE]))</f>
        <v>1</v>
      </c>
      <c r="K1212">
        <f>16-INDEX(STANDINGS_W[],MATCH(Table1[[#This Row],[COMBINED]],STANDINGS_W[COMBINED],0),COLUMN(STANDINGS_W[PLACE IN LEAGUE]))</f>
        <v>7</v>
      </c>
      <c r="L1212">
        <f>16-INDEX(STANDINGS_K[],MATCH(Table1[[#This Row],[COMBINED]],STANDINGS_K[COMBINED],0),COLUMN(STANDINGS_K[PLACE IN LEAGUE]))</f>
        <v>7</v>
      </c>
      <c r="M1212">
        <f>16-INDEX(STANDINGS_SV[],MATCH(Table1[[#This Row],[COMBINED]],STANDINGS_SV[COMBINED],0),COLUMN(STANDINGS_SV[PLACE IN LEAGUE]))</f>
        <v>9</v>
      </c>
      <c r="N1212">
        <f>SUM(Table1[[#This Row],[BA]:[SV]])</f>
        <v>83</v>
      </c>
      <c r="O1212">
        <v>7</v>
      </c>
    </row>
    <row r="1213" spans="1:15" x14ac:dyDescent="0.25">
      <c r="A1213" t="s">
        <v>316</v>
      </c>
      <c r="B1213" t="s">
        <v>1464</v>
      </c>
      <c r="C1213" t="str">
        <f>Table1[[#This Row],[League]]&amp;Table1[[#This Row],[Team]]</f>
        <v>$150 Draft Champions Feb 15 1:00 pm Lg.3704Team Lamont</v>
      </c>
      <c r="D1213">
        <f>16-INDEX(STANDINGS_BA[],MATCH(Table1[[#This Row],[COMBINED]],STANDINGS_BA[COMBINED],0),COLUMN(STANDINGS_BA[PLACE IN LEAGUE]))</f>
        <v>8</v>
      </c>
      <c r="E1213">
        <f>16-INDEX(STANDINGS_R[],MATCH(Table1[[#This Row],[COMBINED]],STANDINGS_R[COMBINED],0),COLUMN(STANDINGS_R[PLACE IN LEAGUE]))</f>
        <v>8</v>
      </c>
      <c r="F1213">
        <f>16-INDEX(STANDINGS_HR[],MATCH(Table1[[#This Row],[COMBINED]],STANDINGS_HR[COMBINED],0),COLUMN(STANDINGS_HR[PLACE IN LEAGUE]))</f>
        <v>13</v>
      </c>
      <c r="G1213">
        <f>16-INDEX(STANDINGS_RBI[],MATCH(Table1[[#This Row],[COMBINED]],STANDINGS_RBI[COMBINED],0),COLUMN(STANDINGS_RBI[PLACE IN LEAGUE]))</f>
        <v>11</v>
      </c>
      <c r="H1213">
        <f>16-INDEX(STANDINGS_SB[],MATCH(Table1[[#This Row],[COMBINED]],STANDINGS_SB[COMBINED],0),COLUMN(STANDINGS_SB[PLACE IN LEAGUE]))</f>
        <v>12</v>
      </c>
      <c r="I1213">
        <f>16-INDEX(STANDINGS_ERA[],MATCH(Table1[[#This Row],[COMBINED]],STANDINGS_ERA[COMBINED],0),COLUMN(STANDINGS_ERA[PLACE IN LEAGUE]))</f>
        <v>3</v>
      </c>
      <c r="J1213">
        <f>16-INDEX(STANDINGS_WHIP[],MATCH(Table1[[#This Row],[COMBINED]],STANDINGS_WHIP[COMBINED],0),COLUMN(STANDINGS_WHIP[PLACE IN LEAGUE]))</f>
        <v>4</v>
      </c>
      <c r="K1213">
        <f>16-INDEX(STANDINGS_W[],MATCH(Table1[[#This Row],[COMBINED]],STANDINGS_W[COMBINED],0),COLUMN(STANDINGS_W[PLACE IN LEAGUE]))</f>
        <v>13</v>
      </c>
      <c r="L1213">
        <f>16-INDEX(STANDINGS_K[],MATCH(Table1[[#This Row],[COMBINED]],STANDINGS_K[COMBINED],0),COLUMN(STANDINGS_K[PLACE IN LEAGUE]))</f>
        <v>6</v>
      </c>
      <c r="M1213">
        <f>16-INDEX(STANDINGS_SV[],MATCH(Table1[[#This Row],[COMBINED]],STANDINGS_SV[COMBINED],0),COLUMN(STANDINGS_SV[PLACE IN LEAGUE]))</f>
        <v>4</v>
      </c>
      <c r="N1213">
        <f>SUM(Table1[[#This Row],[BA]:[SV]])</f>
        <v>82</v>
      </c>
      <c r="O1213">
        <v>8</v>
      </c>
    </row>
    <row r="1214" spans="1:15" x14ac:dyDescent="0.25">
      <c r="A1214" t="s">
        <v>1469</v>
      </c>
      <c r="B1214" t="s">
        <v>1464</v>
      </c>
      <c r="C1214" t="str">
        <f>Table1[[#This Row],[League]]&amp;Table1[[#This Row],[Team]]</f>
        <v>$150 Draft Champions Feb 15 1:00 pm Lg.3704Da Bad Ass</v>
      </c>
      <c r="D1214">
        <f>16-INDEX(STANDINGS_BA[],MATCH(Table1[[#This Row],[COMBINED]],STANDINGS_BA[COMBINED],0),COLUMN(STANDINGS_BA[PLACE IN LEAGUE]))</f>
        <v>7</v>
      </c>
      <c r="E1214">
        <f>16-INDEX(STANDINGS_R[],MATCH(Table1[[#This Row],[COMBINED]],STANDINGS_R[COMBINED],0),COLUMN(STANDINGS_R[PLACE IN LEAGUE]))</f>
        <v>10</v>
      </c>
      <c r="F1214">
        <f>16-INDEX(STANDINGS_HR[],MATCH(Table1[[#This Row],[COMBINED]],STANDINGS_HR[COMBINED],0),COLUMN(STANDINGS_HR[PLACE IN LEAGUE]))</f>
        <v>7</v>
      </c>
      <c r="G1214">
        <f>16-INDEX(STANDINGS_RBI[],MATCH(Table1[[#This Row],[COMBINED]],STANDINGS_RBI[COMBINED],0),COLUMN(STANDINGS_RBI[PLACE IN LEAGUE]))</f>
        <v>5</v>
      </c>
      <c r="H1214">
        <f>16-INDEX(STANDINGS_SB[],MATCH(Table1[[#This Row],[COMBINED]],STANDINGS_SB[COMBINED],0),COLUMN(STANDINGS_SB[PLACE IN LEAGUE]))</f>
        <v>14</v>
      </c>
      <c r="I1214">
        <f>16-INDEX(STANDINGS_ERA[],MATCH(Table1[[#This Row],[COMBINED]],STANDINGS_ERA[COMBINED],0),COLUMN(STANDINGS_ERA[PLACE IN LEAGUE]))</f>
        <v>5</v>
      </c>
      <c r="J1214">
        <f>16-INDEX(STANDINGS_WHIP[],MATCH(Table1[[#This Row],[COMBINED]],STANDINGS_WHIP[COMBINED],0),COLUMN(STANDINGS_WHIP[PLACE IN LEAGUE]))</f>
        <v>8</v>
      </c>
      <c r="K1214">
        <f>16-INDEX(STANDINGS_W[],MATCH(Table1[[#This Row],[COMBINED]],STANDINGS_W[COMBINED],0),COLUMN(STANDINGS_W[PLACE IN LEAGUE]))</f>
        <v>11</v>
      </c>
      <c r="L1214">
        <f>16-INDEX(STANDINGS_K[],MATCH(Table1[[#This Row],[COMBINED]],STANDINGS_K[COMBINED],0),COLUMN(STANDINGS_K[PLACE IN LEAGUE]))</f>
        <v>12</v>
      </c>
      <c r="M1214">
        <f>16-INDEX(STANDINGS_SV[],MATCH(Table1[[#This Row],[COMBINED]],STANDINGS_SV[COMBINED],0),COLUMN(STANDINGS_SV[PLACE IN LEAGUE]))</f>
        <v>1</v>
      </c>
      <c r="N1214">
        <f>SUM(Table1[[#This Row],[BA]:[SV]])</f>
        <v>80</v>
      </c>
      <c r="O1214">
        <v>9</v>
      </c>
    </row>
    <row r="1215" spans="1:15" x14ac:dyDescent="0.25">
      <c r="A1215" t="s">
        <v>1465</v>
      </c>
      <c r="B1215" t="s">
        <v>1464</v>
      </c>
      <c r="C1215" t="str">
        <f>Table1[[#This Row],[League]]&amp;Table1[[#This Row],[Team]]</f>
        <v>$150 Draft Champions Feb 15 1:00 pm Lg.3704Lower Deckers DC3</v>
      </c>
      <c r="D1215">
        <f>16-INDEX(STANDINGS_BA[],MATCH(Table1[[#This Row],[COMBINED]],STANDINGS_BA[COMBINED],0),COLUMN(STANDINGS_BA[PLACE IN LEAGUE]))</f>
        <v>13</v>
      </c>
      <c r="E1215">
        <f>16-INDEX(STANDINGS_R[],MATCH(Table1[[#This Row],[COMBINED]],STANDINGS_R[COMBINED],0),COLUMN(STANDINGS_R[PLACE IN LEAGUE]))</f>
        <v>7</v>
      </c>
      <c r="F1215">
        <f>16-INDEX(STANDINGS_HR[],MATCH(Table1[[#This Row],[COMBINED]],STANDINGS_HR[COMBINED],0),COLUMN(STANDINGS_HR[PLACE IN LEAGUE]))</f>
        <v>8</v>
      </c>
      <c r="G1215">
        <f>16-INDEX(STANDINGS_RBI[],MATCH(Table1[[#This Row],[COMBINED]],STANDINGS_RBI[COMBINED],0),COLUMN(STANDINGS_RBI[PLACE IN LEAGUE]))</f>
        <v>9</v>
      </c>
      <c r="H1215">
        <f>16-INDEX(STANDINGS_SB[],MATCH(Table1[[#This Row],[COMBINED]],STANDINGS_SB[COMBINED],0),COLUMN(STANDINGS_SB[PLACE IN LEAGUE]))</f>
        <v>5</v>
      </c>
      <c r="I1215">
        <f>16-INDEX(STANDINGS_ERA[],MATCH(Table1[[#This Row],[COMBINED]],STANDINGS_ERA[COMBINED],0),COLUMN(STANDINGS_ERA[PLACE IN LEAGUE]))</f>
        <v>4</v>
      </c>
      <c r="J1215">
        <f>16-INDEX(STANDINGS_WHIP[],MATCH(Table1[[#This Row],[COMBINED]],STANDINGS_WHIP[COMBINED],0),COLUMN(STANDINGS_WHIP[PLACE IN LEAGUE]))</f>
        <v>7</v>
      </c>
      <c r="K1215">
        <f>16-INDEX(STANDINGS_W[],MATCH(Table1[[#This Row],[COMBINED]],STANDINGS_W[COMBINED],0),COLUMN(STANDINGS_W[PLACE IN LEAGUE]))</f>
        <v>10</v>
      </c>
      <c r="L1215">
        <f>16-INDEX(STANDINGS_K[],MATCH(Table1[[#This Row],[COMBINED]],STANDINGS_K[COMBINED],0),COLUMN(STANDINGS_K[PLACE IN LEAGUE]))</f>
        <v>14</v>
      </c>
      <c r="M1215">
        <f>16-INDEX(STANDINGS_SV[],MATCH(Table1[[#This Row],[COMBINED]],STANDINGS_SV[COMBINED],0),COLUMN(STANDINGS_SV[PLACE IN LEAGUE]))</f>
        <v>2</v>
      </c>
      <c r="N1215">
        <f>SUM(Table1[[#This Row],[BA]:[SV]])</f>
        <v>79</v>
      </c>
      <c r="O1215">
        <v>10</v>
      </c>
    </row>
    <row r="1216" spans="1:15" x14ac:dyDescent="0.25">
      <c r="A1216" t="s">
        <v>104</v>
      </c>
      <c r="B1216" t="s">
        <v>1464</v>
      </c>
      <c r="C1216" t="str">
        <f>Table1[[#This Row],[League]]&amp;Table1[[#This Row],[Team]]</f>
        <v>$150 Draft Champions Feb 15 1:00 pm Lg.3704Team Pawlowski</v>
      </c>
      <c r="D1216">
        <f>16-INDEX(STANDINGS_BA[],MATCH(Table1[[#This Row],[COMBINED]],STANDINGS_BA[COMBINED],0),COLUMN(STANDINGS_BA[PLACE IN LEAGUE]))</f>
        <v>3</v>
      </c>
      <c r="E1216">
        <f>16-INDEX(STANDINGS_R[],MATCH(Table1[[#This Row],[COMBINED]],STANDINGS_R[COMBINED],0),COLUMN(STANDINGS_R[PLACE IN LEAGUE]))</f>
        <v>5</v>
      </c>
      <c r="F1216">
        <f>16-INDEX(STANDINGS_HR[],MATCH(Table1[[#This Row],[COMBINED]],STANDINGS_HR[COMBINED],0),COLUMN(STANDINGS_HR[PLACE IN LEAGUE]))</f>
        <v>3</v>
      </c>
      <c r="G1216">
        <f>16-INDEX(STANDINGS_RBI[],MATCH(Table1[[#This Row],[COMBINED]],STANDINGS_RBI[COMBINED],0),COLUMN(STANDINGS_RBI[PLACE IN LEAGUE]))</f>
        <v>10</v>
      </c>
      <c r="H1216">
        <f>16-INDEX(STANDINGS_SB[],MATCH(Table1[[#This Row],[COMBINED]],STANDINGS_SB[COMBINED],0),COLUMN(STANDINGS_SB[PLACE IN LEAGUE]))</f>
        <v>7</v>
      </c>
      <c r="I1216">
        <f>16-INDEX(STANDINGS_ERA[],MATCH(Table1[[#This Row],[COMBINED]],STANDINGS_ERA[COMBINED],0),COLUMN(STANDINGS_ERA[PLACE IN LEAGUE]))</f>
        <v>15</v>
      </c>
      <c r="J1216">
        <f>16-INDEX(STANDINGS_WHIP[],MATCH(Table1[[#This Row],[COMBINED]],STANDINGS_WHIP[COMBINED],0),COLUMN(STANDINGS_WHIP[PLACE IN LEAGUE]))</f>
        <v>15</v>
      </c>
      <c r="K1216">
        <f>16-INDEX(STANDINGS_W[],MATCH(Table1[[#This Row],[COMBINED]],STANDINGS_W[COMBINED],0),COLUMN(STANDINGS_W[PLACE IN LEAGUE]))</f>
        <v>6</v>
      </c>
      <c r="L1216">
        <f>16-INDEX(STANDINGS_K[],MATCH(Table1[[#This Row],[COMBINED]],STANDINGS_K[COMBINED],0),COLUMN(STANDINGS_K[PLACE IN LEAGUE]))</f>
        <v>4</v>
      </c>
      <c r="M1216">
        <f>16-INDEX(STANDINGS_SV[],MATCH(Table1[[#This Row],[COMBINED]],STANDINGS_SV[COMBINED],0),COLUMN(STANDINGS_SV[PLACE IN LEAGUE]))</f>
        <v>11</v>
      </c>
      <c r="N1216">
        <f>SUM(Table1[[#This Row],[BA]:[SV]])</f>
        <v>79</v>
      </c>
      <c r="O1216">
        <v>11</v>
      </c>
    </row>
    <row r="1217" spans="1:15" x14ac:dyDescent="0.25">
      <c r="A1217" t="s">
        <v>440</v>
      </c>
      <c r="B1217" t="s">
        <v>1464</v>
      </c>
      <c r="C1217" t="str">
        <f>Table1[[#This Row],[League]]&amp;Table1[[#This Row],[Team]]</f>
        <v>$150 Draft Champions Feb 15 1:00 pm Lg.3704zzzzzzzz</v>
      </c>
      <c r="D1217">
        <f>16-INDEX(STANDINGS_BA[],MATCH(Table1[[#This Row],[COMBINED]],STANDINGS_BA[COMBINED],0),COLUMN(STANDINGS_BA[PLACE IN LEAGUE]))</f>
        <v>14</v>
      </c>
      <c r="E1217">
        <f>16-INDEX(STANDINGS_R[],MATCH(Table1[[#This Row],[COMBINED]],STANDINGS_R[COMBINED],0),COLUMN(STANDINGS_R[PLACE IN LEAGUE]))</f>
        <v>6</v>
      </c>
      <c r="F1217">
        <f>16-INDEX(STANDINGS_HR[],MATCH(Table1[[#This Row],[COMBINED]],STANDINGS_HR[COMBINED],0),COLUMN(STANDINGS_HR[PLACE IN LEAGUE]))</f>
        <v>9</v>
      </c>
      <c r="G1217">
        <f>16-INDEX(STANDINGS_RBI[],MATCH(Table1[[#This Row],[COMBINED]],STANDINGS_RBI[COMBINED],0),COLUMN(STANDINGS_RBI[PLACE IN LEAGUE]))</f>
        <v>7</v>
      </c>
      <c r="H1217">
        <f>16-INDEX(STANDINGS_SB[],MATCH(Table1[[#This Row],[COMBINED]],STANDINGS_SB[COMBINED],0),COLUMN(STANDINGS_SB[PLACE IN LEAGUE]))</f>
        <v>4</v>
      </c>
      <c r="I1217">
        <f>16-INDEX(STANDINGS_ERA[],MATCH(Table1[[#This Row],[COMBINED]],STANDINGS_ERA[COMBINED],0),COLUMN(STANDINGS_ERA[PLACE IN LEAGUE]))</f>
        <v>7</v>
      </c>
      <c r="J1217">
        <f>16-INDEX(STANDINGS_WHIP[],MATCH(Table1[[#This Row],[COMBINED]],STANDINGS_WHIP[COMBINED],0),COLUMN(STANDINGS_WHIP[PLACE IN LEAGUE]))</f>
        <v>5</v>
      </c>
      <c r="K1217">
        <f>16-INDEX(STANDINGS_W[],MATCH(Table1[[#This Row],[COMBINED]],STANDINGS_W[COMBINED],0),COLUMN(STANDINGS_W[PLACE IN LEAGUE]))</f>
        <v>3</v>
      </c>
      <c r="L1217">
        <f>16-INDEX(STANDINGS_K[],MATCH(Table1[[#This Row],[COMBINED]],STANDINGS_K[COMBINED],0),COLUMN(STANDINGS_K[PLACE IN LEAGUE]))</f>
        <v>2</v>
      </c>
      <c r="M1217">
        <f>16-INDEX(STANDINGS_SV[],MATCH(Table1[[#This Row],[COMBINED]],STANDINGS_SV[COMBINED],0),COLUMN(STANDINGS_SV[PLACE IN LEAGUE]))</f>
        <v>15</v>
      </c>
      <c r="N1217">
        <f>SUM(Table1[[#This Row],[BA]:[SV]])</f>
        <v>72</v>
      </c>
      <c r="O1217">
        <v>12</v>
      </c>
    </row>
    <row r="1218" spans="1:15" x14ac:dyDescent="0.25">
      <c r="A1218" t="s">
        <v>1472</v>
      </c>
      <c r="B1218" t="s">
        <v>1464</v>
      </c>
      <c r="C1218" t="str">
        <f>Table1[[#This Row],[League]]&amp;Table1[[#This Row],[Team]]</f>
        <v>$150 Draft Champions Feb 15 1:00 pm Lg.3704Bourgeois &amp; Son</v>
      </c>
      <c r="D1218">
        <f>16-INDEX(STANDINGS_BA[],MATCH(Table1[[#This Row],[COMBINED]],STANDINGS_BA[COMBINED],0),COLUMN(STANDINGS_BA[PLACE IN LEAGUE]))</f>
        <v>1</v>
      </c>
      <c r="E1218">
        <f>16-INDEX(STANDINGS_R[],MATCH(Table1[[#This Row],[COMBINED]],STANDINGS_R[COMBINED],0),COLUMN(STANDINGS_R[PLACE IN LEAGUE]))</f>
        <v>9</v>
      </c>
      <c r="F1218">
        <f>16-INDEX(STANDINGS_HR[],MATCH(Table1[[#This Row],[COMBINED]],STANDINGS_HR[COMBINED],0),COLUMN(STANDINGS_HR[PLACE IN LEAGUE]))</f>
        <v>10</v>
      </c>
      <c r="G1218">
        <f>16-INDEX(STANDINGS_RBI[],MATCH(Table1[[#This Row],[COMBINED]],STANDINGS_RBI[COMBINED],0),COLUMN(STANDINGS_RBI[PLACE IN LEAGUE]))</f>
        <v>8</v>
      </c>
      <c r="H1218">
        <f>16-INDEX(STANDINGS_SB[],MATCH(Table1[[#This Row],[COMBINED]],STANDINGS_SB[COMBINED],0),COLUMN(STANDINGS_SB[PLACE IN LEAGUE]))</f>
        <v>2</v>
      </c>
      <c r="I1218">
        <f>16-INDEX(STANDINGS_ERA[],MATCH(Table1[[#This Row],[COMBINED]],STANDINGS_ERA[COMBINED],0),COLUMN(STANDINGS_ERA[PLACE IN LEAGUE]))</f>
        <v>1</v>
      </c>
      <c r="J1218">
        <f>16-INDEX(STANDINGS_WHIP[],MATCH(Table1[[#This Row],[COMBINED]],STANDINGS_WHIP[COMBINED],0),COLUMN(STANDINGS_WHIP[PLACE IN LEAGUE]))</f>
        <v>6</v>
      </c>
      <c r="K1218">
        <f>16-INDEX(STANDINGS_W[],MATCH(Table1[[#This Row],[COMBINED]],STANDINGS_W[COMBINED],0),COLUMN(STANDINGS_W[PLACE IN LEAGUE]))</f>
        <v>4</v>
      </c>
      <c r="L1218">
        <f>16-INDEX(STANDINGS_K[],MATCH(Table1[[#This Row],[COMBINED]],STANDINGS_K[COMBINED],0),COLUMN(STANDINGS_K[PLACE IN LEAGUE]))</f>
        <v>13</v>
      </c>
      <c r="M1218">
        <f>16-INDEX(STANDINGS_SV[],MATCH(Table1[[#This Row],[COMBINED]],STANDINGS_SV[COMBINED],0),COLUMN(STANDINGS_SV[PLACE IN LEAGUE]))</f>
        <v>5</v>
      </c>
      <c r="N1218">
        <f>SUM(Table1[[#This Row],[BA]:[SV]])</f>
        <v>59</v>
      </c>
      <c r="O1218">
        <v>13</v>
      </c>
    </row>
    <row r="1219" spans="1:15" x14ac:dyDescent="0.25">
      <c r="A1219" t="s">
        <v>1471</v>
      </c>
      <c r="B1219" t="s">
        <v>1464</v>
      </c>
      <c r="C1219" t="str">
        <f>Table1[[#This Row],[League]]&amp;Table1[[#This Row],[Team]]</f>
        <v>$150 Draft Champions Feb 15 1:00 pm Lg.3704Team Cole</v>
      </c>
      <c r="D1219">
        <f>16-INDEX(STANDINGS_BA[],MATCH(Table1[[#This Row],[COMBINED]],STANDINGS_BA[COMBINED],0),COLUMN(STANDINGS_BA[PLACE IN LEAGUE]))</f>
        <v>2</v>
      </c>
      <c r="E1219">
        <f>16-INDEX(STANDINGS_R[],MATCH(Table1[[#This Row],[COMBINED]],STANDINGS_R[COMBINED],0),COLUMN(STANDINGS_R[PLACE IN LEAGUE]))</f>
        <v>1</v>
      </c>
      <c r="F1219">
        <f>16-INDEX(STANDINGS_HR[],MATCH(Table1[[#This Row],[COMBINED]],STANDINGS_HR[COMBINED],0),COLUMN(STANDINGS_HR[PLACE IN LEAGUE]))</f>
        <v>4</v>
      </c>
      <c r="G1219">
        <f>16-INDEX(STANDINGS_RBI[],MATCH(Table1[[#This Row],[COMBINED]],STANDINGS_RBI[COMBINED],0),COLUMN(STANDINGS_RBI[PLACE IN LEAGUE]))</f>
        <v>1</v>
      </c>
      <c r="H1219">
        <f>16-INDEX(STANDINGS_SB[],MATCH(Table1[[#This Row],[COMBINED]],STANDINGS_SB[COMBINED],0),COLUMN(STANDINGS_SB[PLACE IN LEAGUE]))</f>
        <v>3</v>
      </c>
      <c r="I1219">
        <f>16-INDEX(STANDINGS_ERA[],MATCH(Table1[[#This Row],[COMBINED]],STANDINGS_ERA[COMBINED],0),COLUMN(STANDINGS_ERA[PLACE IN LEAGUE]))</f>
        <v>6</v>
      </c>
      <c r="J1219">
        <f>16-INDEX(STANDINGS_WHIP[],MATCH(Table1[[#This Row],[COMBINED]],STANDINGS_WHIP[COMBINED],0),COLUMN(STANDINGS_WHIP[PLACE IN LEAGUE]))</f>
        <v>3</v>
      </c>
      <c r="K1219">
        <f>16-INDEX(STANDINGS_W[],MATCH(Table1[[#This Row],[COMBINED]],STANDINGS_W[COMBINED],0),COLUMN(STANDINGS_W[PLACE IN LEAGUE]))</f>
        <v>2</v>
      </c>
      <c r="L1219">
        <f>16-INDEX(STANDINGS_K[],MATCH(Table1[[#This Row],[COMBINED]],STANDINGS_K[COMBINED],0),COLUMN(STANDINGS_K[PLACE IN LEAGUE]))</f>
        <v>8</v>
      </c>
      <c r="M1219">
        <f>16-INDEX(STANDINGS_SV[],MATCH(Table1[[#This Row],[COMBINED]],STANDINGS_SV[COMBINED],0),COLUMN(STANDINGS_SV[PLACE IN LEAGUE]))</f>
        <v>13</v>
      </c>
      <c r="N1219">
        <f>SUM(Table1[[#This Row],[BA]:[SV]])</f>
        <v>43</v>
      </c>
      <c r="O1219">
        <v>14</v>
      </c>
    </row>
    <row r="1220" spans="1:15" x14ac:dyDescent="0.25">
      <c r="A1220" t="s">
        <v>1467</v>
      </c>
      <c r="B1220" t="s">
        <v>1464</v>
      </c>
      <c r="C1220" t="str">
        <f>Table1[[#This Row],[League]]&amp;Table1[[#This Row],[Team]]</f>
        <v>$150 Draft Champions Feb 15 1:00 pm Lg.3704Cremators</v>
      </c>
      <c r="D1220">
        <f>16-INDEX(STANDINGS_BA[],MATCH(Table1[[#This Row],[COMBINED]],STANDINGS_BA[COMBINED],0),COLUMN(STANDINGS_BA[PLACE IN LEAGUE]))</f>
        <v>10</v>
      </c>
      <c r="E1220">
        <f>16-INDEX(STANDINGS_R[],MATCH(Table1[[#This Row],[COMBINED]],STANDINGS_R[COMBINED],0),COLUMN(STANDINGS_R[PLACE IN LEAGUE]))</f>
        <v>2</v>
      </c>
      <c r="F1220">
        <f>16-INDEX(STANDINGS_HR[],MATCH(Table1[[#This Row],[COMBINED]],STANDINGS_HR[COMBINED],0),COLUMN(STANDINGS_HR[PLACE IN LEAGUE]))</f>
        <v>2</v>
      </c>
      <c r="G1220">
        <f>16-INDEX(STANDINGS_RBI[],MATCH(Table1[[#This Row],[COMBINED]],STANDINGS_RBI[COMBINED],0),COLUMN(STANDINGS_RBI[PLACE IN LEAGUE]))</f>
        <v>3</v>
      </c>
      <c r="H1220">
        <f>16-INDEX(STANDINGS_SB[],MATCH(Table1[[#This Row],[COMBINED]],STANDINGS_SB[COMBINED],0),COLUMN(STANDINGS_SB[PLACE IN LEAGUE]))</f>
        <v>1</v>
      </c>
      <c r="I1220">
        <f>16-INDEX(STANDINGS_ERA[],MATCH(Table1[[#This Row],[COMBINED]],STANDINGS_ERA[COMBINED],0),COLUMN(STANDINGS_ERA[PLACE IN LEAGUE]))</f>
        <v>2</v>
      </c>
      <c r="J1220">
        <f>16-INDEX(STANDINGS_WHIP[],MATCH(Table1[[#This Row],[COMBINED]],STANDINGS_WHIP[COMBINED],0),COLUMN(STANDINGS_WHIP[PLACE IN LEAGUE]))</f>
        <v>2</v>
      </c>
      <c r="K1220">
        <f>16-INDEX(STANDINGS_W[],MATCH(Table1[[#This Row],[COMBINED]],STANDINGS_W[COMBINED],0),COLUMN(STANDINGS_W[PLACE IN LEAGUE]))</f>
        <v>1</v>
      </c>
      <c r="L1220">
        <f>16-INDEX(STANDINGS_K[],MATCH(Table1[[#This Row],[COMBINED]],STANDINGS_K[COMBINED],0),COLUMN(STANDINGS_K[PLACE IN LEAGUE]))</f>
        <v>1</v>
      </c>
      <c r="M1220">
        <f>16-INDEX(STANDINGS_SV[],MATCH(Table1[[#This Row],[COMBINED]],STANDINGS_SV[COMBINED],0),COLUMN(STANDINGS_SV[PLACE IN LEAGUE]))</f>
        <v>7</v>
      </c>
      <c r="N1220">
        <f>SUM(Table1[[#This Row],[BA]:[SV]])</f>
        <v>31</v>
      </c>
      <c r="O1220">
        <v>15</v>
      </c>
    </row>
    <row r="1221" spans="1:15" x14ac:dyDescent="0.25">
      <c r="A1221" t="s">
        <v>40</v>
      </c>
      <c r="B1221" t="s">
        <v>1473</v>
      </c>
      <c r="C1221" t="str">
        <f>Table1[[#This Row],[League]]&amp;Table1[[#This Row],[Team]]</f>
        <v>$150 Draft Champions Feb 15 1:00 pm Lg.3705Incredible Hulking Us</v>
      </c>
      <c r="D1221">
        <f>16-INDEX(STANDINGS_BA[],MATCH(Table1[[#This Row],[COMBINED]],STANDINGS_BA[COMBINED],0),COLUMN(STANDINGS_BA[PLACE IN LEAGUE]))</f>
        <v>11</v>
      </c>
      <c r="E1221">
        <f>16-INDEX(STANDINGS_R[],MATCH(Table1[[#This Row],[COMBINED]],STANDINGS_R[COMBINED],0),COLUMN(STANDINGS_R[PLACE IN LEAGUE]))</f>
        <v>13</v>
      </c>
      <c r="F1221">
        <f>16-INDEX(STANDINGS_HR[],MATCH(Table1[[#This Row],[COMBINED]],STANDINGS_HR[COMBINED],0),COLUMN(STANDINGS_HR[PLACE IN LEAGUE]))</f>
        <v>5</v>
      </c>
      <c r="G1221">
        <f>16-INDEX(STANDINGS_RBI[],MATCH(Table1[[#This Row],[COMBINED]],STANDINGS_RBI[COMBINED],0),COLUMN(STANDINGS_RBI[PLACE IN LEAGUE]))</f>
        <v>9</v>
      </c>
      <c r="H1221">
        <f>16-INDEX(STANDINGS_SB[],MATCH(Table1[[#This Row],[COMBINED]],STANDINGS_SB[COMBINED],0),COLUMN(STANDINGS_SB[PLACE IN LEAGUE]))</f>
        <v>13</v>
      </c>
      <c r="I1221">
        <f>16-INDEX(STANDINGS_ERA[],MATCH(Table1[[#This Row],[COMBINED]],STANDINGS_ERA[COMBINED],0),COLUMN(STANDINGS_ERA[PLACE IN LEAGUE]))</f>
        <v>13</v>
      </c>
      <c r="J1221">
        <f>16-INDEX(STANDINGS_WHIP[],MATCH(Table1[[#This Row],[COMBINED]],STANDINGS_WHIP[COMBINED],0),COLUMN(STANDINGS_WHIP[PLACE IN LEAGUE]))</f>
        <v>13</v>
      </c>
      <c r="K1221">
        <f>16-INDEX(STANDINGS_W[],MATCH(Table1[[#This Row],[COMBINED]],STANDINGS_W[COMBINED],0),COLUMN(STANDINGS_W[PLACE IN LEAGUE]))</f>
        <v>11</v>
      </c>
      <c r="L1221">
        <f>16-INDEX(STANDINGS_K[],MATCH(Table1[[#This Row],[COMBINED]],STANDINGS_K[COMBINED],0),COLUMN(STANDINGS_K[PLACE IN LEAGUE]))</f>
        <v>11</v>
      </c>
      <c r="M1221">
        <f>16-INDEX(STANDINGS_SV[],MATCH(Table1[[#This Row],[COMBINED]],STANDINGS_SV[COMBINED],0),COLUMN(STANDINGS_SV[PLACE IN LEAGUE]))</f>
        <v>12</v>
      </c>
      <c r="N1221">
        <f>SUM(Table1[[#This Row],[BA]:[SV]])</f>
        <v>111</v>
      </c>
      <c r="O1221">
        <v>1</v>
      </c>
    </row>
    <row r="1222" spans="1:15" x14ac:dyDescent="0.25">
      <c r="A1222" t="s">
        <v>297</v>
      </c>
      <c r="B1222" t="s">
        <v>1473</v>
      </c>
      <c r="C1222" t="str">
        <f>Table1[[#This Row],[League]]&amp;Table1[[#This Row],[Team]]</f>
        <v>$150 Draft Champions Feb 15 1:00 pm Lg.3705Dark Energy</v>
      </c>
      <c r="D1222">
        <f>16-INDEX(STANDINGS_BA[],MATCH(Table1[[#This Row],[COMBINED]],STANDINGS_BA[COMBINED],0),COLUMN(STANDINGS_BA[PLACE IN LEAGUE]))</f>
        <v>5</v>
      </c>
      <c r="E1222">
        <f>16-INDEX(STANDINGS_R[],MATCH(Table1[[#This Row],[COMBINED]],STANDINGS_R[COMBINED],0),COLUMN(STANDINGS_R[PLACE IN LEAGUE]))</f>
        <v>7</v>
      </c>
      <c r="F1222">
        <f>16-INDEX(STANDINGS_HR[],MATCH(Table1[[#This Row],[COMBINED]],STANDINGS_HR[COMBINED],0),COLUMN(STANDINGS_HR[PLACE IN LEAGUE]))</f>
        <v>13</v>
      </c>
      <c r="G1222">
        <f>16-INDEX(STANDINGS_RBI[],MATCH(Table1[[#This Row],[COMBINED]],STANDINGS_RBI[COMBINED],0),COLUMN(STANDINGS_RBI[PLACE IN LEAGUE]))</f>
        <v>12</v>
      </c>
      <c r="H1222">
        <f>16-INDEX(STANDINGS_SB[],MATCH(Table1[[#This Row],[COMBINED]],STANDINGS_SB[COMBINED],0),COLUMN(STANDINGS_SB[PLACE IN LEAGUE]))</f>
        <v>4</v>
      </c>
      <c r="I1222">
        <f>16-INDEX(STANDINGS_ERA[],MATCH(Table1[[#This Row],[COMBINED]],STANDINGS_ERA[COMBINED],0),COLUMN(STANDINGS_ERA[PLACE IN LEAGUE]))</f>
        <v>10</v>
      </c>
      <c r="J1222">
        <f>16-INDEX(STANDINGS_WHIP[],MATCH(Table1[[#This Row],[COMBINED]],STANDINGS_WHIP[COMBINED],0),COLUMN(STANDINGS_WHIP[PLACE IN LEAGUE]))</f>
        <v>11</v>
      </c>
      <c r="K1222">
        <f>16-INDEX(STANDINGS_W[],MATCH(Table1[[#This Row],[COMBINED]],STANDINGS_W[COMBINED],0),COLUMN(STANDINGS_W[PLACE IN LEAGUE]))</f>
        <v>13</v>
      </c>
      <c r="L1222">
        <f>16-INDEX(STANDINGS_K[],MATCH(Table1[[#This Row],[COMBINED]],STANDINGS_K[COMBINED],0),COLUMN(STANDINGS_K[PLACE IN LEAGUE]))</f>
        <v>12</v>
      </c>
      <c r="M1222">
        <f>16-INDEX(STANDINGS_SV[],MATCH(Table1[[#This Row],[COMBINED]],STANDINGS_SV[COMBINED],0),COLUMN(STANDINGS_SV[PLACE IN LEAGUE]))</f>
        <v>11</v>
      </c>
      <c r="N1222">
        <f>SUM(Table1[[#This Row],[BA]:[SV]])</f>
        <v>98</v>
      </c>
      <c r="O1222">
        <v>2</v>
      </c>
    </row>
    <row r="1223" spans="1:15" x14ac:dyDescent="0.25">
      <c r="A1223" t="s">
        <v>519</v>
      </c>
      <c r="B1223" t="s">
        <v>1473</v>
      </c>
      <c r="C1223" t="str">
        <f>Table1[[#This Row],[League]]&amp;Table1[[#This Row],[Team]]</f>
        <v>$150 Draft Champions Feb 15 1:00 pm Lg.3705Round 2 (Mia)</v>
      </c>
      <c r="D1223">
        <f>16-INDEX(STANDINGS_BA[],MATCH(Table1[[#This Row],[COMBINED]],STANDINGS_BA[COMBINED],0),COLUMN(STANDINGS_BA[PLACE IN LEAGUE]))</f>
        <v>10</v>
      </c>
      <c r="E1223">
        <f>16-INDEX(STANDINGS_R[],MATCH(Table1[[#This Row],[COMBINED]],STANDINGS_R[COMBINED],0),COLUMN(STANDINGS_R[PLACE IN LEAGUE]))</f>
        <v>14</v>
      </c>
      <c r="F1223">
        <f>16-INDEX(STANDINGS_HR[],MATCH(Table1[[#This Row],[COMBINED]],STANDINGS_HR[COMBINED],0),COLUMN(STANDINGS_HR[PLACE IN LEAGUE]))</f>
        <v>14</v>
      </c>
      <c r="G1223">
        <f>16-INDEX(STANDINGS_RBI[],MATCH(Table1[[#This Row],[COMBINED]],STANDINGS_RBI[COMBINED],0),COLUMN(STANDINGS_RBI[PLACE IN LEAGUE]))</f>
        <v>15</v>
      </c>
      <c r="H1223">
        <f>16-INDEX(STANDINGS_SB[],MATCH(Table1[[#This Row],[COMBINED]],STANDINGS_SB[COMBINED],0),COLUMN(STANDINGS_SB[PLACE IN LEAGUE]))</f>
        <v>7</v>
      </c>
      <c r="I1223">
        <f>16-INDEX(STANDINGS_ERA[],MATCH(Table1[[#This Row],[COMBINED]],STANDINGS_ERA[COMBINED],0),COLUMN(STANDINGS_ERA[PLACE IN LEAGUE]))</f>
        <v>5</v>
      </c>
      <c r="J1223">
        <f>16-INDEX(STANDINGS_WHIP[],MATCH(Table1[[#This Row],[COMBINED]],STANDINGS_WHIP[COMBINED],0),COLUMN(STANDINGS_WHIP[PLACE IN LEAGUE]))</f>
        <v>7</v>
      </c>
      <c r="K1223">
        <f>16-INDEX(STANDINGS_W[],MATCH(Table1[[#This Row],[COMBINED]],STANDINGS_W[COMBINED],0),COLUMN(STANDINGS_W[PLACE IN LEAGUE]))</f>
        <v>5</v>
      </c>
      <c r="L1223">
        <f>16-INDEX(STANDINGS_K[],MATCH(Table1[[#This Row],[COMBINED]],STANDINGS_K[COMBINED],0),COLUMN(STANDINGS_K[PLACE IN LEAGUE]))</f>
        <v>6</v>
      </c>
      <c r="M1223">
        <f>16-INDEX(STANDINGS_SV[],MATCH(Table1[[#This Row],[COMBINED]],STANDINGS_SV[COMBINED],0),COLUMN(STANDINGS_SV[PLACE IN LEAGUE]))</f>
        <v>13</v>
      </c>
      <c r="N1223">
        <f>SUM(Table1[[#This Row],[BA]:[SV]])</f>
        <v>96</v>
      </c>
      <c r="O1223">
        <v>3</v>
      </c>
    </row>
    <row r="1224" spans="1:15" x14ac:dyDescent="0.25">
      <c r="A1224" t="s">
        <v>153</v>
      </c>
      <c r="B1224" t="s">
        <v>1473</v>
      </c>
      <c r="C1224" t="str">
        <f>Table1[[#This Row],[League]]&amp;Table1[[#This Row],[Team]]</f>
        <v>$150 Draft Champions Feb 15 1:00 pm Lg.3705Bronx Yankees (DC9)</v>
      </c>
      <c r="D1224">
        <f>16-INDEX(STANDINGS_BA[],MATCH(Table1[[#This Row],[COMBINED]],STANDINGS_BA[COMBINED],0),COLUMN(STANDINGS_BA[PLACE IN LEAGUE]))</f>
        <v>6</v>
      </c>
      <c r="E1224">
        <f>16-INDEX(STANDINGS_R[],MATCH(Table1[[#This Row],[COMBINED]],STANDINGS_R[COMBINED],0),COLUMN(STANDINGS_R[PLACE IN LEAGUE]))</f>
        <v>8</v>
      </c>
      <c r="F1224">
        <f>16-INDEX(STANDINGS_HR[],MATCH(Table1[[#This Row],[COMBINED]],STANDINGS_HR[COMBINED],0),COLUMN(STANDINGS_HR[PLACE IN LEAGUE]))</f>
        <v>3</v>
      </c>
      <c r="G1224">
        <f>16-INDEX(STANDINGS_RBI[],MATCH(Table1[[#This Row],[COMBINED]],STANDINGS_RBI[COMBINED],0),COLUMN(STANDINGS_RBI[PLACE IN LEAGUE]))</f>
        <v>10</v>
      </c>
      <c r="H1224">
        <f>16-INDEX(STANDINGS_SB[],MATCH(Table1[[#This Row],[COMBINED]],STANDINGS_SB[COMBINED],0),COLUMN(STANDINGS_SB[PLACE IN LEAGUE]))</f>
        <v>9</v>
      </c>
      <c r="I1224">
        <f>16-INDEX(STANDINGS_ERA[],MATCH(Table1[[#This Row],[COMBINED]],STANDINGS_ERA[COMBINED],0),COLUMN(STANDINGS_ERA[PLACE IN LEAGUE]))</f>
        <v>15</v>
      </c>
      <c r="J1224">
        <f>16-INDEX(STANDINGS_WHIP[],MATCH(Table1[[#This Row],[COMBINED]],STANDINGS_WHIP[COMBINED],0),COLUMN(STANDINGS_WHIP[PLACE IN LEAGUE]))</f>
        <v>15</v>
      </c>
      <c r="K1224">
        <f>16-INDEX(STANDINGS_W[],MATCH(Table1[[#This Row],[COMBINED]],STANDINGS_W[COMBINED],0),COLUMN(STANDINGS_W[PLACE IN LEAGUE]))</f>
        <v>8</v>
      </c>
      <c r="L1224">
        <f>16-INDEX(STANDINGS_K[],MATCH(Table1[[#This Row],[COMBINED]],STANDINGS_K[COMBINED],0),COLUMN(STANDINGS_K[PLACE IN LEAGUE]))</f>
        <v>14</v>
      </c>
      <c r="M1224">
        <f>16-INDEX(STANDINGS_SV[],MATCH(Table1[[#This Row],[COMBINED]],STANDINGS_SV[COMBINED],0),COLUMN(STANDINGS_SV[PLACE IN LEAGUE]))</f>
        <v>7</v>
      </c>
      <c r="N1224">
        <f>SUM(Table1[[#This Row],[BA]:[SV]])</f>
        <v>95</v>
      </c>
      <c r="O1224">
        <v>4</v>
      </c>
    </row>
    <row r="1225" spans="1:15" x14ac:dyDescent="0.25">
      <c r="A1225" t="s">
        <v>1476</v>
      </c>
      <c r="B1225" t="s">
        <v>1473</v>
      </c>
      <c r="C1225" t="str">
        <f>Table1[[#This Row],[League]]&amp;Table1[[#This Row],[Team]]</f>
        <v>$150 Draft Champions Feb 15 1:00 pm Lg.3705BK Mets Mia</v>
      </c>
      <c r="D1225">
        <f>16-INDEX(STANDINGS_BA[],MATCH(Table1[[#This Row],[COMBINED]],STANDINGS_BA[COMBINED],0),COLUMN(STANDINGS_BA[PLACE IN LEAGUE]))</f>
        <v>7</v>
      </c>
      <c r="E1225">
        <f>16-INDEX(STANDINGS_R[],MATCH(Table1[[#This Row],[COMBINED]],STANDINGS_R[COMBINED],0),COLUMN(STANDINGS_R[PLACE IN LEAGUE]))</f>
        <v>5</v>
      </c>
      <c r="F1225">
        <f>16-INDEX(STANDINGS_HR[],MATCH(Table1[[#This Row],[COMBINED]],STANDINGS_HR[COMBINED],0),COLUMN(STANDINGS_HR[PLACE IN LEAGUE]))</f>
        <v>8</v>
      </c>
      <c r="G1225">
        <f>16-INDEX(STANDINGS_RBI[],MATCH(Table1[[#This Row],[COMBINED]],STANDINGS_RBI[COMBINED],0),COLUMN(STANDINGS_RBI[PLACE IN LEAGUE]))</f>
        <v>7</v>
      </c>
      <c r="H1225">
        <f>16-INDEX(STANDINGS_SB[],MATCH(Table1[[#This Row],[COMBINED]],STANDINGS_SB[COMBINED],0),COLUMN(STANDINGS_SB[PLACE IN LEAGUE]))</f>
        <v>14</v>
      </c>
      <c r="I1225">
        <f>16-INDEX(STANDINGS_ERA[],MATCH(Table1[[#This Row],[COMBINED]],STANDINGS_ERA[COMBINED],0),COLUMN(STANDINGS_ERA[PLACE IN LEAGUE]))</f>
        <v>8</v>
      </c>
      <c r="J1225">
        <f>16-INDEX(STANDINGS_WHIP[],MATCH(Table1[[#This Row],[COMBINED]],STANDINGS_WHIP[COMBINED],0),COLUMN(STANDINGS_WHIP[PLACE IN LEAGUE]))</f>
        <v>9</v>
      </c>
      <c r="K1225">
        <f>16-INDEX(STANDINGS_W[],MATCH(Table1[[#This Row],[COMBINED]],STANDINGS_W[COMBINED],0),COLUMN(STANDINGS_W[PLACE IN LEAGUE]))</f>
        <v>12</v>
      </c>
      <c r="L1225">
        <f>16-INDEX(STANDINGS_K[],MATCH(Table1[[#This Row],[COMBINED]],STANDINGS_K[COMBINED],0),COLUMN(STANDINGS_K[PLACE IN LEAGUE]))</f>
        <v>15</v>
      </c>
      <c r="M1225">
        <f>16-INDEX(STANDINGS_SV[],MATCH(Table1[[#This Row],[COMBINED]],STANDINGS_SV[COMBINED],0),COLUMN(STANDINGS_SV[PLACE IN LEAGUE]))</f>
        <v>3</v>
      </c>
      <c r="N1225">
        <f>SUM(Table1[[#This Row],[BA]:[SV]])</f>
        <v>88</v>
      </c>
      <c r="O1225">
        <v>5</v>
      </c>
    </row>
    <row r="1226" spans="1:15" x14ac:dyDescent="0.25">
      <c r="A1226" t="s">
        <v>1474</v>
      </c>
      <c r="B1226" t="s">
        <v>1473</v>
      </c>
      <c r="C1226" t="str">
        <f>Table1[[#This Row],[League]]&amp;Table1[[#This Row],[Team]]</f>
        <v>$150 Draft Champions Feb 15 1:00 pm Lg.3705The Dad</v>
      </c>
      <c r="D1226">
        <f>16-INDEX(STANDINGS_BA[],MATCH(Table1[[#This Row],[COMBINED]],STANDINGS_BA[COMBINED],0),COLUMN(STANDINGS_BA[PLACE IN LEAGUE]))</f>
        <v>14</v>
      </c>
      <c r="E1226">
        <f>16-INDEX(STANDINGS_R[],MATCH(Table1[[#This Row],[COMBINED]],STANDINGS_R[COMBINED],0),COLUMN(STANDINGS_R[PLACE IN LEAGUE]))</f>
        <v>15</v>
      </c>
      <c r="F1226">
        <f>16-INDEX(STANDINGS_HR[],MATCH(Table1[[#This Row],[COMBINED]],STANDINGS_HR[COMBINED],0),COLUMN(STANDINGS_HR[PLACE IN LEAGUE]))</f>
        <v>7</v>
      </c>
      <c r="G1226">
        <f>16-INDEX(STANDINGS_RBI[],MATCH(Table1[[#This Row],[COMBINED]],STANDINGS_RBI[COMBINED],0),COLUMN(STANDINGS_RBI[PLACE IN LEAGUE]))</f>
        <v>11</v>
      </c>
      <c r="H1226">
        <f>16-INDEX(STANDINGS_SB[],MATCH(Table1[[#This Row],[COMBINED]],STANDINGS_SB[COMBINED],0),COLUMN(STANDINGS_SB[PLACE IN LEAGUE]))</f>
        <v>8</v>
      </c>
      <c r="I1226">
        <f>16-INDEX(STANDINGS_ERA[],MATCH(Table1[[#This Row],[COMBINED]],STANDINGS_ERA[COMBINED],0),COLUMN(STANDINGS_ERA[PLACE IN LEAGUE]))</f>
        <v>3</v>
      </c>
      <c r="J1226">
        <f>16-INDEX(STANDINGS_WHIP[],MATCH(Table1[[#This Row],[COMBINED]],STANDINGS_WHIP[COMBINED],0),COLUMN(STANDINGS_WHIP[PLACE IN LEAGUE]))</f>
        <v>3</v>
      </c>
      <c r="K1226">
        <f>16-INDEX(STANDINGS_W[],MATCH(Table1[[#This Row],[COMBINED]],STANDINGS_W[COMBINED],0),COLUMN(STANDINGS_W[PLACE IN LEAGUE]))</f>
        <v>9</v>
      </c>
      <c r="L1226">
        <f>16-INDEX(STANDINGS_K[],MATCH(Table1[[#This Row],[COMBINED]],STANDINGS_K[COMBINED],0),COLUMN(STANDINGS_K[PLACE IN LEAGUE]))</f>
        <v>9</v>
      </c>
      <c r="M1226">
        <f>16-INDEX(STANDINGS_SV[],MATCH(Table1[[#This Row],[COMBINED]],STANDINGS_SV[COMBINED],0),COLUMN(STANDINGS_SV[PLACE IN LEAGUE]))</f>
        <v>8</v>
      </c>
      <c r="N1226">
        <f>SUM(Table1[[#This Row],[BA]:[SV]])</f>
        <v>87</v>
      </c>
      <c r="O1226">
        <v>6</v>
      </c>
    </row>
    <row r="1227" spans="1:15" x14ac:dyDescent="0.25">
      <c r="A1227" t="s">
        <v>1477</v>
      </c>
      <c r="B1227" t="s">
        <v>1473</v>
      </c>
      <c r="C1227" t="str">
        <f>Table1[[#This Row],[League]]&amp;Table1[[#This Row],[Team]]</f>
        <v>$150 Draft Champions Feb 15 1:00 pm Lg.3705DYNAMIC DUO</v>
      </c>
      <c r="D1227">
        <f>16-INDEX(STANDINGS_BA[],MATCH(Table1[[#This Row],[COMBINED]],STANDINGS_BA[COMBINED],0),COLUMN(STANDINGS_BA[PLACE IN LEAGUE]))</f>
        <v>4</v>
      </c>
      <c r="E1227">
        <f>16-INDEX(STANDINGS_R[],MATCH(Table1[[#This Row],[COMBINED]],STANDINGS_R[COMBINED],0),COLUMN(STANDINGS_R[PLACE IN LEAGUE]))</f>
        <v>11</v>
      </c>
      <c r="F1227">
        <f>16-INDEX(STANDINGS_HR[],MATCH(Table1[[#This Row],[COMBINED]],STANDINGS_HR[COMBINED],0),COLUMN(STANDINGS_HR[PLACE IN LEAGUE]))</f>
        <v>9</v>
      </c>
      <c r="G1227">
        <f>16-INDEX(STANDINGS_RBI[],MATCH(Table1[[#This Row],[COMBINED]],STANDINGS_RBI[COMBINED],0),COLUMN(STANDINGS_RBI[PLACE IN LEAGUE]))</f>
        <v>3</v>
      </c>
      <c r="H1227">
        <f>16-INDEX(STANDINGS_SB[],MATCH(Table1[[#This Row],[COMBINED]],STANDINGS_SB[COMBINED],0),COLUMN(STANDINGS_SB[PLACE IN LEAGUE]))</f>
        <v>10</v>
      </c>
      <c r="I1227">
        <f>16-INDEX(STANDINGS_ERA[],MATCH(Table1[[#This Row],[COMBINED]],STANDINGS_ERA[COMBINED],0),COLUMN(STANDINGS_ERA[PLACE IN LEAGUE]))</f>
        <v>6</v>
      </c>
      <c r="J1227">
        <f>16-INDEX(STANDINGS_WHIP[],MATCH(Table1[[#This Row],[COMBINED]],STANDINGS_WHIP[COMBINED],0),COLUMN(STANDINGS_WHIP[PLACE IN LEAGUE]))</f>
        <v>6</v>
      </c>
      <c r="K1227">
        <f>16-INDEX(STANDINGS_W[],MATCH(Table1[[#This Row],[COMBINED]],STANDINGS_W[COMBINED],0),COLUMN(STANDINGS_W[PLACE IN LEAGUE]))</f>
        <v>14</v>
      </c>
      <c r="L1227">
        <f>16-INDEX(STANDINGS_K[],MATCH(Table1[[#This Row],[COMBINED]],STANDINGS_K[COMBINED],0),COLUMN(STANDINGS_K[PLACE IN LEAGUE]))</f>
        <v>10</v>
      </c>
      <c r="M1227">
        <f>16-INDEX(STANDINGS_SV[],MATCH(Table1[[#This Row],[COMBINED]],STANDINGS_SV[COMBINED],0),COLUMN(STANDINGS_SV[PLACE IN LEAGUE]))</f>
        <v>6</v>
      </c>
      <c r="N1227">
        <f>SUM(Table1[[#This Row],[BA]:[SV]])</f>
        <v>79</v>
      </c>
      <c r="O1227">
        <v>7</v>
      </c>
    </row>
    <row r="1228" spans="1:15" x14ac:dyDescent="0.25">
      <c r="A1228" t="s">
        <v>56</v>
      </c>
      <c r="B1228" t="s">
        <v>1473</v>
      </c>
      <c r="C1228" t="str">
        <f>Table1[[#This Row],[League]]&amp;Table1[[#This Row],[Team]]</f>
        <v>$150 Draft Champions Feb 15 1:00 pm Lg.3705DOUGHBOYS</v>
      </c>
      <c r="D1228">
        <f>16-INDEX(STANDINGS_BA[],MATCH(Table1[[#This Row],[COMBINED]],STANDINGS_BA[COMBINED],0),COLUMN(STANDINGS_BA[PLACE IN LEAGUE]))</f>
        <v>8</v>
      </c>
      <c r="E1228">
        <f>16-INDEX(STANDINGS_R[],MATCH(Table1[[#This Row],[COMBINED]],STANDINGS_R[COMBINED],0),COLUMN(STANDINGS_R[PLACE IN LEAGUE]))</f>
        <v>12</v>
      </c>
      <c r="F1228">
        <f>16-INDEX(STANDINGS_HR[],MATCH(Table1[[#This Row],[COMBINED]],STANDINGS_HR[COMBINED],0),COLUMN(STANDINGS_HR[PLACE IN LEAGUE]))</f>
        <v>15</v>
      </c>
      <c r="G1228">
        <f>16-INDEX(STANDINGS_RBI[],MATCH(Table1[[#This Row],[COMBINED]],STANDINGS_RBI[COMBINED],0),COLUMN(STANDINGS_RBI[PLACE IN LEAGUE]))</f>
        <v>14</v>
      </c>
      <c r="H1228">
        <f>16-INDEX(STANDINGS_SB[],MATCH(Table1[[#This Row],[COMBINED]],STANDINGS_SB[COMBINED],0),COLUMN(STANDINGS_SB[PLACE IN LEAGUE]))</f>
        <v>6</v>
      </c>
      <c r="I1228">
        <f>16-INDEX(STANDINGS_ERA[],MATCH(Table1[[#This Row],[COMBINED]],STANDINGS_ERA[COMBINED],0),COLUMN(STANDINGS_ERA[PLACE IN LEAGUE]))</f>
        <v>2</v>
      </c>
      <c r="J1228">
        <f>16-INDEX(STANDINGS_WHIP[],MATCH(Table1[[#This Row],[COMBINED]],STANDINGS_WHIP[COMBINED],0),COLUMN(STANDINGS_WHIP[PLACE IN LEAGUE]))</f>
        <v>2</v>
      </c>
      <c r="K1228">
        <f>16-INDEX(STANDINGS_W[],MATCH(Table1[[#This Row],[COMBINED]],STANDINGS_W[COMBINED],0),COLUMN(STANDINGS_W[PLACE IN LEAGUE]))</f>
        <v>4</v>
      </c>
      <c r="L1228">
        <f>16-INDEX(STANDINGS_K[],MATCH(Table1[[#This Row],[COMBINED]],STANDINGS_K[COMBINED],0),COLUMN(STANDINGS_K[PLACE IN LEAGUE]))</f>
        <v>4</v>
      </c>
      <c r="M1228">
        <f>16-INDEX(STANDINGS_SV[],MATCH(Table1[[#This Row],[COMBINED]],STANDINGS_SV[COMBINED],0),COLUMN(STANDINGS_SV[PLACE IN LEAGUE]))</f>
        <v>9</v>
      </c>
      <c r="N1228">
        <f>SUM(Table1[[#This Row],[BA]:[SV]])</f>
        <v>76</v>
      </c>
      <c r="O1228">
        <v>8</v>
      </c>
    </row>
    <row r="1229" spans="1:15" x14ac:dyDescent="0.25">
      <c r="A1229" t="s">
        <v>1479</v>
      </c>
      <c r="B1229" t="s">
        <v>1473</v>
      </c>
      <c r="C1229" t="str">
        <f>Table1[[#This Row],[League]]&amp;Table1[[#This Row],[Team]]</f>
        <v>$150 Draft Champions Feb 15 1:00 pm Lg.3705Dutch Mafia (DC3)</v>
      </c>
      <c r="D1229">
        <f>16-INDEX(STANDINGS_BA[],MATCH(Table1[[#This Row],[COMBINED]],STANDINGS_BA[COMBINED],0),COLUMN(STANDINGS_BA[PLACE IN LEAGUE]))</f>
        <v>1</v>
      </c>
      <c r="E1229">
        <f>16-INDEX(STANDINGS_R[],MATCH(Table1[[#This Row],[COMBINED]],STANDINGS_R[COMBINED],0),COLUMN(STANDINGS_R[PLACE IN LEAGUE]))</f>
        <v>2</v>
      </c>
      <c r="F1229">
        <f>16-INDEX(STANDINGS_HR[],MATCH(Table1[[#This Row],[COMBINED]],STANDINGS_HR[COMBINED],0),COLUMN(STANDINGS_HR[PLACE IN LEAGUE]))</f>
        <v>11</v>
      </c>
      <c r="G1229">
        <f>16-INDEX(STANDINGS_RBI[],MATCH(Table1[[#This Row],[COMBINED]],STANDINGS_RBI[COMBINED],0),COLUMN(STANDINGS_RBI[PLACE IN LEAGUE]))</f>
        <v>6</v>
      </c>
      <c r="H1229">
        <f>16-INDEX(STANDINGS_SB[],MATCH(Table1[[#This Row],[COMBINED]],STANDINGS_SB[COMBINED],0),COLUMN(STANDINGS_SB[PLACE IN LEAGUE]))</f>
        <v>1</v>
      </c>
      <c r="I1229">
        <f>16-INDEX(STANDINGS_ERA[],MATCH(Table1[[#This Row],[COMBINED]],STANDINGS_ERA[COMBINED],0),COLUMN(STANDINGS_ERA[PLACE IN LEAGUE]))</f>
        <v>9</v>
      </c>
      <c r="J1229">
        <f>16-INDEX(STANDINGS_WHIP[],MATCH(Table1[[#This Row],[COMBINED]],STANDINGS_WHIP[COMBINED],0),COLUMN(STANDINGS_WHIP[PLACE IN LEAGUE]))</f>
        <v>12</v>
      </c>
      <c r="K1229">
        <f>16-INDEX(STANDINGS_W[],MATCH(Table1[[#This Row],[COMBINED]],STANDINGS_W[COMBINED],0),COLUMN(STANDINGS_W[PLACE IN LEAGUE]))</f>
        <v>15</v>
      </c>
      <c r="L1229">
        <f>16-INDEX(STANDINGS_K[],MATCH(Table1[[#This Row],[COMBINED]],STANDINGS_K[COMBINED],0),COLUMN(STANDINGS_K[PLACE IN LEAGUE]))</f>
        <v>13</v>
      </c>
      <c r="M1229">
        <f>16-INDEX(STANDINGS_SV[],MATCH(Table1[[#This Row],[COMBINED]],STANDINGS_SV[COMBINED],0),COLUMN(STANDINGS_SV[PLACE IN LEAGUE]))</f>
        <v>5</v>
      </c>
      <c r="N1229">
        <f>SUM(Table1[[#This Row],[BA]:[SV]])</f>
        <v>75</v>
      </c>
      <c r="O1229">
        <v>9</v>
      </c>
    </row>
    <row r="1230" spans="1:15" x14ac:dyDescent="0.25">
      <c r="A1230" t="s">
        <v>758</v>
      </c>
      <c r="B1230" t="s">
        <v>1473</v>
      </c>
      <c r="C1230" t="str">
        <f>Table1[[#This Row],[League]]&amp;Table1[[#This Row],[Team]]</f>
        <v>$150 Draft Champions Feb 15 1:00 pm Lg.3705Gunilla Knutsson</v>
      </c>
      <c r="D1230">
        <f>16-INDEX(STANDINGS_BA[],MATCH(Table1[[#This Row],[COMBINED]],STANDINGS_BA[COMBINED],0),COLUMN(STANDINGS_BA[PLACE IN LEAGUE]))</f>
        <v>13</v>
      </c>
      <c r="E1230">
        <f>16-INDEX(STANDINGS_R[],MATCH(Table1[[#This Row],[COMBINED]],STANDINGS_R[COMBINED],0),COLUMN(STANDINGS_R[PLACE IN LEAGUE]))</f>
        <v>1</v>
      </c>
      <c r="F1230">
        <f>16-INDEX(STANDINGS_HR[],MATCH(Table1[[#This Row],[COMBINED]],STANDINGS_HR[COMBINED],0),COLUMN(STANDINGS_HR[PLACE IN LEAGUE]))</f>
        <v>4</v>
      </c>
      <c r="G1230">
        <f>16-INDEX(STANDINGS_RBI[],MATCH(Table1[[#This Row],[COMBINED]],STANDINGS_RBI[COMBINED],0),COLUMN(STANDINGS_RBI[PLACE IN LEAGUE]))</f>
        <v>2</v>
      </c>
      <c r="H1230">
        <f>16-INDEX(STANDINGS_SB[],MATCH(Table1[[#This Row],[COMBINED]],STANDINGS_SB[COMBINED],0),COLUMN(STANDINGS_SB[PLACE IN LEAGUE]))</f>
        <v>5</v>
      </c>
      <c r="I1230">
        <f>16-INDEX(STANDINGS_ERA[],MATCH(Table1[[#This Row],[COMBINED]],STANDINGS_ERA[COMBINED],0),COLUMN(STANDINGS_ERA[PLACE IN LEAGUE]))</f>
        <v>14</v>
      </c>
      <c r="J1230">
        <f>16-INDEX(STANDINGS_WHIP[],MATCH(Table1[[#This Row],[COMBINED]],STANDINGS_WHIP[COMBINED],0),COLUMN(STANDINGS_WHIP[PLACE IN LEAGUE]))</f>
        <v>14</v>
      </c>
      <c r="K1230">
        <f>16-INDEX(STANDINGS_W[],MATCH(Table1[[#This Row],[COMBINED]],STANDINGS_W[COMBINED],0),COLUMN(STANDINGS_W[PLACE IN LEAGUE]))</f>
        <v>1</v>
      </c>
      <c r="L1230">
        <f>16-INDEX(STANDINGS_K[],MATCH(Table1[[#This Row],[COMBINED]],STANDINGS_K[COMBINED],0),COLUMN(STANDINGS_K[PLACE IN LEAGUE]))</f>
        <v>1</v>
      </c>
      <c r="M1230">
        <f>16-INDEX(STANDINGS_SV[],MATCH(Table1[[#This Row],[COMBINED]],STANDINGS_SV[COMBINED],0),COLUMN(STANDINGS_SV[PLACE IN LEAGUE]))</f>
        <v>15</v>
      </c>
      <c r="N1230">
        <f>SUM(Table1[[#This Row],[BA]:[SV]])</f>
        <v>70</v>
      </c>
      <c r="O1230">
        <v>10</v>
      </c>
    </row>
    <row r="1231" spans="1:15" x14ac:dyDescent="0.25">
      <c r="A1231" t="s">
        <v>8</v>
      </c>
      <c r="B1231" t="s">
        <v>1473</v>
      </c>
      <c r="C1231" t="str">
        <f>Table1[[#This Row],[League]]&amp;Table1[[#This Row],[Team]]</f>
        <v>$150 Draft Champions Feb 15 1:00 pm Lg.3705King Ken</v>
      </c>
      <c r="D1231">
        <f>16-INDEX(STANDINGS_BA[],MATCH(Table1[[#This Row],[COMBINED]],STANDINGS_BA[COMBINED],0),COLUMN(STANDINGS_BA[PLACE IN LEAGUE]))</f>
        <v>15</v>
      </c>
      <c r="E1231">
        <f>16-INDEX(STANDINGS_R[],MATCH(Table1[[#This Row],[COMBINED]],STANDINGS_R[COMBINED],0),COLUMN(STANDINGS_R[PLACE IN LEAGUE]))</f>
        <v>10</v>
      </c>
      <c r="F1231">
        <f>16-INDEX(STANDINGS_HR[],MATCH(Table1[[#This Row],[COMBINED]],STANDINGS_HR[COMBINED],0),COLUMN(STANDINGS_HR[PLACE IN LEAGUE]))</f>
        <v>1</v>
      </c>
      <c r="G1231">
        <f>16-INDEX(STANDINGS_RBI[],MATCH(Table1[[#This Row],[COMBINED]],STANDINGS_RBI[COMBINED],0),COLUMN(STANDINGS_RBI[PLACE IN LEAGUE]))</f>
        <v>1</v>
      </c>
      <c r="H1231">
        <f>16-INDEX(STANDINGS_SB[],MATCH(Table1[[#This Row],[COMBINED]],STANDINGS_SB[COMBINED],0),COLUMN(STANDINGS_SB[PLACE IN LEAGUE]))</f>
        <v>11</v>
      </c>
      <c r="I1231">
        <f>16-INDEX(STANDINGS_ERA[],MATCH(Table1[[#This Row],[COMBINED]],STANDINGS_ERA[COMBINED],0),COLUMN(STANDINGS_ERA[PLACE IN LEAGUE]))</f>
        <v>12</v>
      </c>
      <c r="J1231">
        <f>16-INDEX(STANDINGS_WHIP[],MATCH(Table1[[#This Row],[COMBINED]],STANDINGS_WHIP[COMBINED],0),COLUMN(STANDINGS_WHIP[PLACE IN LEAGUE]))</f>
        <v>10</v>
      </c>
      <c r="K1231">
        <f>16-INDEX(STANDINGS_W[],MATCH(Table1[[#This Row],[COMBINED]],STANDINGS_W[COMBINED],0),COLUMN(STANDINGS_W[PLACE IN LEAGUE]))</f>
        <v>2</v>
      </c>
      <c r="L1231">
        <f>16-INDEX(STANDINGS_K[],MATCH(Table1[[#This Row],[COMBINED]],STANDINGS_K[COMBINED],0),COLUMN(STANDINGS_K[PLACE IN LEAGUE]))</f>
        <v>2</v>
      </c>
      <c r="M1231">
        <f>16-INDEX(STANDINGS_SV[],MATCH(Table1[[#This Row],[COMBINED]],STANDINGS_SV[COMBINED],0),COLUMN(STANDINGS_SV[PLACE IN LEAGUE]))</f>
        <v>4</v>
      </c>
      <c r="N1231">
        <f>SUM(Table1[[#This Row],[BA]:[SV]])</f>
        <v>68</v>
      </c>
      <c r="O1231">
        <v>11</v>
      </c>
    </row>
    <row r="1232" spans="1:15" x14ac:dyDescent="0.25">
      <c r="A1232" t="s">
        <v>1475</v>
      </c>
      <c r="B1232" t="s">
        <v>1473</v>
      </c>
      <c r="C1232" t="str">
        <f>Table1[[#This Row],[League]]&amp;Table1[[#This Row],[Team]]</f>
        <v>$150 Draft Champions Feb 15 1:00 pm Lg.3705SpinningSeamsMia</v>
      </c>
      <c r="D1232">
        <f>16-INDEX(STANDINGS_BA[],MATCH(Table1[[#This Row],[COMBINED]],STANDINGS_BA[COMBINED],0),COLUMN(STANDINGS_BA[PLACE IN LEAGUE]))</f>
        <v>9</v>
      </c>
      <c r="E1232">
        <f>16-INDEX(STANDINGS_R[],MATCH(Table1[[#This Row],[COMBINED]],STANDINGS_R[COMBINED],0),COLUMN(STANDINGS_R[PLACE IN LEAGUE]))</f>
        <v>6</v>
      </c>
      <c r="F1232">
        <f>16-INDEX(STANDINGS_HR[],MATCH(Table1[[#This Row],[COMBINED]],STANDINGS_HR[COMBINED],0),COLUMN(STANDINGS_HR[PLACE IN LEAGUE]))</f>
        <v>2</v>
      </c>
      <c r="G1232">
        <f>16-INDEX(STANDINGS_RBI[],MATCH(Table1[[#This Row],[COMBINED]],STANDINGS_RBI[COMBINED],0),COLUMN(STANDINGS_RBI[PLACE IN LEAGUE]))</f>
        <v>4</v>
      </c>
      <c r="H1232">
        <f>16-INDEX(STANDINGS_SB[],MATCH(Table1[[#This Row],[COMBINED]],STANDINGS_SB[COMBINED],0),COLUMN(STANDINGS_SB[PLACE IN LEAGUE]))</f>
        <v>3</v>
      </c>
      <c r="I1232">
        <f>16-INDEX(STANDINGS_ERA[],MATCH(Table1[[#This Row],[COMBINED]],STANDINGS_ERA[COMBINED],0),COLUMN(STANDINGS_ERA[PLACE IN LEAGUE]))</f>
        <v>11</v>
      </c>
      <c r="J1232">
        <f>16-INDEX(STANDINGS_WHIP[],MATCH(Table1[[#This Row],[COMBINED]],STANDINGS_WHIP[COMBINED],0),COLUMN(STANDINGS_WHIP[PLACE IN LEAGUE]))</f>
        <v>8</v>
      </c>
      <c r="K1232">
        <f>16-INDEX(STANDINGS_W[],MATCH(Table1[[#This Row],[COMBINED]],STANDINGS_W[COMBINED],0),COLUMN(STANDINGS_W[PLACE IN LEAGUE]))</f>
        <v>7</v>
      </c>
      <c r="L1232">
        <f>16-INDEX(STANDINGS_K[],MATCH(Table1[[#This Row],[COMBINED]],STANDINGS_K[COMBINED],0),COLUMN(STANDINGS_K[PLACE IN LEAGUE]))</f>
        <v>3</v>
      </c>
      <c r="M1232">
        <f>16-INDEX(STANDINGS_SV[],MATCH(Table1[[#This Row],[COMBINED]],STANDINGS_SV[COMBINED],0),COLUMN(STANDINGS_SV[PLACE IN LEAGUE]))</f>
        <v>14</v>
      </c>
      <c r="N1232">
        <f>SUM(Table1[[#This Row],[BA]:[SV]])</f>
        <v>67</v>
      </c>
      <c r="O1232">
        <v>12</v>
      </c>
    </row>
    <row r="1233" spans="1:15" x14ac:dyDescent="0.25">
      <c r="A1233" t="s">
        <v>53</v>
      </c>
      <c r="B1233" t="s">
        <v>1473</v>
      </c>
      <c r="C1233" t="str">
        <f>Table1[[#This Row],[League]]&amp;Table1[[#This Row],[Team]]</f>
        <v>$150 Draft Champions Feb 15 1:00 pm Lg.3705Baseball Furies</v>
      </c>
      <c r="D1233">
        <f>16-INDEX(STANDINGS_BA[],MATCH(Table1[[#This Row],[COMBINED]],STANDINGS_BA[COMBINED],0),COLUMN(STANDINGS_BA[PLACE IN LEAGUE]))</f>
        <v>3</v>
      </c>
      <c r="E1233">
        <f>16-INDEX(STANDINGS_R[],MATCH(Table1[[#This Row],[COMBINED]],STANDINGS_R[COMBINED],0),COLUMN(STANDINGS_R[PLACE IN LEAGUE]))</f>
        <v>4</v>
      </c>
      <c r="F1233">
        <f>16-INDEX(STANDINGS_HR[],MATCH(Table1[[#This Row],[COMBINED]],STANDINGS_HR[COMBINED],0),COLUMN(STANDINGS_HR[PLACE IN LEAGUE]))</f>
        <v>10</v>
      </c>
      <c r="G1233">
        <f>16-INDEX(STANDINGS_RBI[],MATCH(Table1[[#This Row],[COMBINED]],STANDINGS_RBI[COMBINED],0),COLUMN(STANDINGS_RBI[PLACE IN LEAGUE]))</f>
        <v>8</v>
      </c>
      <c r="H1233">
        <f>16-INDEX(STANDINGS_SB[],MATCH(Table1[[#This Row],[COMBINED]],STANDINGS_SB[COMBINED],0),COLUMN(STANDINGS_SB[PLACE IN LEAGUE]))</f>
        <v>15</v>
      </c>
      <c r="I1233">
        <f>16-INDEX(STANDINGS_ERA[],MATCH(Table1[[#This Row],[COMBINED]],STANDINGS_ERA[COMBINED],0),COLUMN(STANDINGS_ERA[PLACE IN LEAGUE]))</f>
        <v>7</v>
      </c>
      <c r="J1233">
        <f>16-INDEX(STANDINGS_WHIP[],MATCH(Table1[[#This Row],[COMBINED]],STANDINGS_WHIP[COMBINED],0),COLUMN(STANDINGS_WHIP[PLACE IN LEAGUE]))</f>
        <v>5</v>
      </c>
      <c r="K1233">
        <f>16-INDEX(STANDINGS_W[],MATCH(Table1[[#This Row],[COMBINED]],STANDINGS_W[COMBINED],0),COLUMN(STANDINGS_W[PLACE IN LEAGUE]))</f>
        <v>6</v>
      </c>
      <c r="L1233">
        <f>16-INDEX(STANDINGS_K[],MATCH(Table1[[#This Row],[COMBINED]],STANDINGS_K[COMBINED],0),COLUMN(STANDINGS_K[PLACE IN LEAGUE]))</f>
        <v>8</v>
      </c>
      <c r="M1233">
        <f>16-INDEX(STANDINGS_SV[],MATCH(Table1[[#This Row],[COMBINED]],STANDINGS_SV[COMBINED],0),COLUMN(STANDINGS_SV[PLACE IN LEAGUE]))</f>
        <v>1</v>
      </c>
      <c r="N1233">
        <f>SUM(Table1[[#This Row],[BA]:[SV]])</f>
        <v>67</v>
      </c>
      <c r="O1233">
        <v>13</v>
      </c>
    </row>
    <row r="1234" spans="1:15" x14ac:dyDescent="0.25">
      <c r="A1234" t="s">
        <v>1478</v>
      </c>
      <c r="B1234" t="s">
        <v>1473</v>
      </c>
      <c r="C1234" t="str">
        <f>Table1[[#This Row],[League]]&amp;Table1[[#This Row],[Team]]</f>
        <v>$150 Draft Champions Feb 15 1:00 pm Lg.3705Madcow - DC7 Mia</v>
      </c>
      <c r="D1234">
        <f>16-INDEX(STANDINGS_BA[],MATCH(Table1[[#This Row],[COMBINED]],STANDINGS_BA[COMBINED],0),COLUMN(STANDINGS_BA[PLACE IN LEAGUE]))</f>
        <v>2</v>
      </c>
      <c r="E1234">
        <f>16-INDEX(STANDINGS_R[],MATCH(Table1[[#This Row],[COMBINED]],STANDINGS_R[COMBINED],0),COLUMN(STANDINGS_R[PLACE IN LEAGUE]))</f>
        <v>9</v>
      </c>
      <c r="F1234">
        <f>16-INDEX(STANDINGS_HR[],MATCH(Table1[[#This Row],[COMBINED]],STANDINGS_HR[COMBINED],0),COLUMN(STANDINGS_HR[PLACE IN LEAGUE]))</f>
        <v>12</v>
      </c>
      <c r="G1234">
        <f>16-INDEX(STANDINGS_RBI[],MATCH(Table1[[#This Row],[COMBINED]],STANDINGS_RBI[COMBINED],0),COLUMN(STANDINGS_RBI[PLACE IN LEAGUE]))</f>
        <v>13</v>
      </c>
      <c r="H1234">
        <f>16-INDEX(STANDINGS_SB[],MATCH(Table1[[#This Row],[COMBINED]],STANDINGS_SB[COMBINED],0),COLUMN(STANDINGS_SB[PLACE IN LEAGUE]))</f>
        <v>2</v>
      </c>
      <c r="I1234">
        <f>16-INDEX(STANDINGS_ERA[],MATCH(Table1[[#This Row],[COMBINED]],STANDINGS_ERA[COMBINED],0),COLUMN(STANDINGS_ERA[PLACE IN LEAGUE]))</f>
        <v>4</v>
      </c>
      <c r="J1234">
        <f>16-INDEX(STANDINGS_WHIP[],MATCH(Table1[[#This Row],[COMBINED]],STANDINGS_WHIP[COMBINED],0),COLUMN(STANDINGS_WHIP[PLACE IN LEAGUE]))</f>
        <v>4</v>
      </c>
      <c r="K1234">
        <f>16-INDEX(STANDINGS_W[],MATCH(Table1[[#This Row],[COMBINED]],STANDINGS_W[COMBINED],0),COLUMN(STANDINGS_W[PLACE IN LEAGUE]))</f>
        <v>10</v>
      </c>
      <c r="L1234">
        <f>16-INDEX(STANDINGS_K[],MATCH(Table1[[#This Row],[COMBINED]],STANDINGS_K[COMBINED],0),COLUMN(STANDINGS_K[PLACE IN LEAGUE]))</f>
        <v>7</v>
      </c>
      <c r="M1234">
        <f>16-INDEX(STANDINGS_SV[],MATCH(Table1[[#This Row],[COMBINED]],STANDINGS_SV[COMBINED],0),COLUMN(STANDINGS_SV[PLACE IN LEAGUE]))</f>
        <v>2</v>
      </c>
      <c r="N1234">
        <f>SUM(Table1[[#This Row],[BA]:[SV]])</f>
        <v>65</v>
      </c>
      <c r="O1234">
        <v>14</v>
      </c>
    </row>
    <row r="1235" spans="1:15" x14ac:dyDescent="0.25">
      <c r="A1235" t="s">
        <v>45</v>
      </c>
      <c r="B1235" t="s">
        <v>1473</v>
      </c>
      <c r="C1235" t="str">
        <f>Table1[[#This Row],[League]]&amp;Table1[[#This Row],[Team]]</f>
        <v>$150 Draft Champions Feb 15 1:00 pm Lg.3705Glenneration X</v>
      </c>
      <c r="D1235">
        <f>16-INDEX(STANDINGS_BA[],MATCH(Table1[[#This Row],[COMBINED]],STANDINGS_BA[COMBINED],0),COLUMN(STANDINGS_BA[PLACE IN LEAGUE]))</f>
        <v>12</v>
      </c>
      <c r="E1235">
        <f>16-INDEX(STANDINGS_R[],MATCH(Table1[[#This Row],[COMBINED]],STANDINGS_R[COMBINED],0),COLUMN(STANDINGS_R[PLACE IN LEAGUE]))</f>
        <v>3</v>
      </c>
      <c r="F1235">
        <f>16-INDEX(STANDINGS_HR[],MATCH(Table1[[#This Row],[COMBINED]],STANDINGS_HR[COMBINED],0),COLUMN(STANDINGS_HR[PLACE IN LEAGUE]))</f>
        <v>6</v>
      </c>
      <c r="G1235">
        <f>16-INDEX(STANDINGS_RBI[],MATCH(Table1[[#This Row],[COMBINED]],STANDINGS_RBI[COMBINED],0),COLUMN(STANDINGS_RBI[PLACE IN LEAGUE]))</f>
        <v>5</v>
      </c>
      <c r="H1235">
        <f>16-INDEX(STANDINGS_SB[],MATCH(Table1[[#This Row],[COMBINED]],STANDINGS_SB[COMBINED],0),COLUMN(STANDINGS_SB[PLACE IN LEAGUE]))</f>
        <v>12</v>
      </c>
      <c r="I1235">
        <f>16-INDEX(STANDINGS_ERA[],MATCH(Table1[[#This Row],[COMBINED]],STANDINGS_ERA[COMBINED],0),COLUMN(STANDINGS_ERA[PLACE IN LEAGUE]))</f>
        <v>1</v>
      </c>
      <c r="J1235">
        <f>16-INDEX(STANDINGS_WHIP[],MATCH(Table1[[#This Row],[COMBINED]],STANDINGS_WHIP[COMBINED],0),COLUMN(STANDINGS_WHIP[PLACE IN LEAGUE]))</f>
        <v>1</v>
      </c>
      <c r="K1235">
        <f>16-INDEX(STANDINGS_W[],MATCH(Table1[[#This Row],[COMBINED]],STANDINGS_W[COMBINED],0),COLUMN(STANDINGS_W[PLACE IN LEAGUE]))</f>
        <v>3</v>
      </c>
      <c r="L1235">
        <f>16-INDEX(STANDINGS_K[],MATCH(Table1[[#This Row],[COMBINED]],STANDINGS_K[COMBINED],0),COLUMN(STANDINGS_K[PLACE IN LEAGUE]))</f>
        <v>5</v>
      </c>
      <c r="M1235">
        <f>16-INDEX(STANDINGS_SV[],MATCH(Table1[[#This Row],[COMBINED]],STANDINGS_SV[COMBINED],0),COLUMN(STANDINGS_SV[PLACE IN LEAGUE]))</f>
        <v>10</v>
      </c>
      <c r="N1235">
        <f>SUM(Table1[[#This Row],[BA]:[SV]])</f>
        <v>58</v>
      </c>
      <c r="O1235">
        <v>15</v>
      </c>
    </row>
    <row r="1236" spans="1:15" x14ac:dyDescent="0.25">
      <c r="A1236" t="s">
        <v>1482</v>
      </c>
      <c r="B1236" t="s">
        <v>1481</v>
      </c>
      <c r="C1236" t="str">
        <f>Table1[[#This Row],[League]]&amp;Table1[[#This Row],[Team]]</f>
        <v>$150 Draft Champions Feb 16 1:00 pm Lg.3708JAGUARS</v>
      </c>
      <c r="D1236">
        <f>16-INDEX(STANDINGS_BA[],MATCH(Table1[[#This Row],[COMBINED]],STANDINGS_BA[COMBINED],0),COLUMN(STANDINGS_BA[PLACE IN LEAGUE]))</f>
        <v>13</v>
      </c>
      <c r="E1236">
        <f>16-INDEX(STANDINGS_R[],MATCH(Table1[[#This Row],[COMBINED]],STANDINGS_R[COMBINED],0),COLUMN(STANDINGS_R[PLACE IN LEAGUE]))</f>
        <v>14</v>
      </c>
      <c r="F1236">
        <f>16-INDEX(STANDINGS_HR[],MATCH(Table1[[#This Row],[COMBINED]],STANDINGS_HR[COMBINED],0),COLUMN(STANDINGS_HR[PLACE IN LEAGUE]))</f>
        <v>13</v>
      </c>
      <c r="G1236">
        <f>16-INDEX(STANDINGS_RBI[],MATCH(Table1[[#This Row],[COMBINED]],STANDINGS_RBI[COMBINED],0),COLUMN(STANDINGS_RBI[PLACE IN LEAGUE]))</f>
        <v>14</v>
      </c>
      <c r="H1236">
        <f>16-INDEX(STANDINGS_SB[],MATCH(Table1[[#This Row],[COMBINED]],STANDINGS_SB[COMBINED],0),COLUMN(STANDINGS_SB[PLACE IN LEAGUE]))</f>
        <v>15</v>
      </c>
      <c r="I1236">
        <f>16-INDEX(STANDINGS_ERA[],MATCH(Table1[[#This Row],[COMBINED]],STANDINGS_ERA[COMBINED],0),COLUMN(STANDINGS_ERA[PLACE IN LEAGUE]))</f>
        <v>4</v>
      </c>
      <c r="J1236">
        <f>16-INDEX(STANDINGS_WHIP[],MATCH(Table1[[#This Row],[COMBINED]],STANDINGS_WHIP[COMBINED],0),COLUMN(STANDINGS_WHIP[PLACE IN LEAGUE]))</f>
        <v>4</v>
      </c>
      <c r="K1236">
        <f>16-INDEX(STANDINGS_W[],MATCH(Table1[[#This Row],[COMBINED]],STANDINGS_W[COMBINED],0),COLUMN(STANDINGS_W[PLACE IN LEAGUE]))</f>
        <v>10</v>
      </c>
      <c r="L1236">
        <f>16-INDEX(STANDINGS_K[],MATCH(Table1[[#This Row],[COMBINED]],STANDINGS_K[COMBINED],0),COLUMN(STANDINGS_K[PLACE IN LEAGUE]))</f>
        <v>10</v>
      </c>
      <c r="M1236">
        <f>16-INDEX(STANDINGS_SV[],MATCH(Table1[[#This Row],[COMBINED]],STANDINGS_SV[COMBINED],0),COLUMN(STANDINGS_SV[PLACE IN LEAGUE]))</f>
        <v>13</v>
      </c>
      <c r="N1236">
        <f>SUM(Table1[[#This Row],[BA]:[SV]])</f>
        <v>110</v>
      </c>
      <c r="O1236">
        <v>1</v>
      </c>
    </row>
    <row r="1237" spans="1:15" x14ac:dyDescent="0.25">
      <c r="A1237" t="s">
        <v>54</v>
      </c>
      <c r="B1237" t="s">
        <v>1481</v>
      </c>
      <c r="C1237" t="str">
        <f>Table1[[#This Row],[League]]&amp;Table1[[#This Row],[Team]]</f>
        <v>$150 Draft Champions Feb 16 1:00 pm Lg.3708Frozen Tundra</v>
      </c>
      <c r="D1237">
        <f>16-INDEX(STANDINGS_BA[],MATCH(Table1[[#This Row],[COMBINED]],STANDINGS_BA[COMBINED],0),COLUMN(STANDINGS_BA[PLACE IN LEAGUE]))</f>
        <v>14</v>
      </c>
      <c r="E1237">
        <f>16-INDEX(STANDINGS_R[],MATCH(Table1[[#This Row],[COMBINED]],STANDINGS_R[COMBINED],0),COLUMN(STANDINGS_R[PLACE IN LEAGUE]))</f>
        <v>7</v>
      </c>
      <c r="F1237">
        <f>16-INDEX(STANDINGS_HR[],MATCH(Table1[[#This Row],[COMBINED]],STANDINGS_HR[COMBINED],0),COLUMN(STANDINGS_HR[PLACE IN LEAGUE]))</f>
        <v>10</v>
      </c>
      <c r="G1237">
        <f>16-INDEX(STANDINGS_RBI[],MATCH(Table1[[#This Row],[COMBINED]],STANDINGS_RBI[COMBINED],0),COLUMN(STANDINGS_RBI[PLACE IN LEAGUE]))</f>
        <v>12</v>
      </c>
      <c r="H1237">
        <f>16-INDEX(STANDINGS_SB[],MATCH(Table1[[#This Row],[COMBINED]],STANDINGS_SB[COMBINED],0),COLUMN(STANDINGS_SB[PLACE IN LEAGUE]))</f>
        <v>14</v>
      </c>
      <c r="I1237">
        <f>16-INDEX(STANDINGS_ERA[],MATCH(Table1[[#This Row],[COMBINED]],STANDINGS_ERA[COMBINED],0),COLUMN(STANDINGS_ERA[PLACE IN LEAGUE]))</f>
        <v>9</v>
      </c>
      <c r="J1237">
        <f>16-INDEX(STANDINGS_WHIP[],MATCH(Table1[[#This Row],[COMBINED]],STANDINGS_WHIP[COMBINED],0),COLUMN(STANDINGS_WHIP[PLACE IN LEAGUE]))</f>
        <v>10</v>
      </c>
      <c r="K1237">
        <f>16-INDEX(STANDINGS_W[],MATCH(Table1[[#This Row],[COMBINED]],STANDINGS_W[COMBINED],0),COLUMN(STANDINGS_W[PLACE IN LEAGUE]))</f>
        <v>8</v>
      </c>
      <c r="L1237">
        <f>16-INDEX(STANDINGS_K[],MATCH(Table1[[#This Row],[COMBINED]],STANDINGS_K[COMBINED],0),COLUMN(STANDINGS_K[PLACE IN LEAGUE]))</f>
        <v>9</v>
      </c>
      <c r="M1237">
        <f>16-INDEX(STANDINGS_SV[],MATCH(Table1[[#This Row],[COMBINED]],STANDINGS_SV[COMBINED],0),COLUMN(STANDINGS_SV[PLACE IN LEAGUE]))</f>
        <v>14</v>
      </c>
      <c r="N1237">
        <f>SUM(Table1[[#This Row],[BA]:[SV]])</f>
        <v>107</v>
      </c>
      <c r="O1237">
        <v>2</v>
      </c>
    </row>
    <row r="1238" spans="1:15" x14ac:dyDescent="0.25">
      <c r="A1238" t="s">
        <v>1488</v>
      </c>
      <c r="B1238" t="s">
        <v>1481</v>
      </c>
      <c r="C1238" t="str">
        <f>Table1[[#This Row],[League]]&amp;Table1[[#This Row],[Team]]</f>
        <v>$150 Draft Champions Feb 16 1:00 pm Lg.3708Team Kulp</v>
      </c>
      <c r="D1238">
        <f>16-INDEX(STANDINGS_BA[],MATCH(Table1[[#This Row],[COMBINED]],STANDINGS_BA[COMBINED],0),COLUMN(STANDINGS_BA[PLACE IN LEAGUE]))</f>
        <v>5</v>
      </c>
      <c r="E1238">
        <f>16-INDEX(STANDINGS_R[],MATCH(Table1[[#This Row],[COMBINED]],STANDINGS_R[COMBINED],0),COLUMN(STANDINGS_R[PLACE IN LEAGUE]))</f>
        <v>11</v>
      </c>
      <c r="F1238">
        <f>16-INDEX(STANDINGS_HR[],MATCH(Table1[[#This Row],[COMBINED]],STANDINGS_HR[COMBINED],0),COLUMN(STANDINGS_HR[PLACE IN LEAGUE]))</f>
        <v>8</v>
      </c>
      <c r="G1238">
        <f>16-INDEX(STANDINGS_RBI[],MATCH(Table1[[#This Row],[COMBINED]],STANDINGS_RBI[COMBINED],0),COLUMN(STANDINGS_RBI[PLACE IN LEAGUE]))</f>
        <v>9</v>
      </c>
      <c r="H1238">
        <f>16-INDEX(STANDINGS_SB[],MATCH(Table1[[#This Row],[COMBINED]],STANDINGS_SB[COMBINED],0),COLUMN(STANDINGS_SB[PLACE IN LEAGUE]))</f>
        <v>11</v>
      </c>
      <c r="I1238">
        <f>16-INDEX(STANDINGS_ERA[],MATCH(Table1[[#This Row],[COMBINED]],STANDINGS_ERA[COMBINED],0),COLUMN(STANDINGS_ERA[PLACE IN LEAGUE]))</f>
        <v>12</v>
      </c>
      <c r="J1238">
        <f>16-INDEX(STANDINGS_WHIP[],MATCH(Table1[[#This Row],[COMBINED]],STANDINGS_WHIP[COMBINED],0),COLUMN(STANDINGS_WHIP[PLACE IN LEAGUE]))</f>
        <v>14</v>
      </c>
      <c r="K1238">
        <f>16-INDEX(STANDINGS_W[],MATCH(Table1[[#This Row],[COMBINED]],STANDINGS_W[COMBINED],0),COLUMN(STANDINGS_W[PLACE IN LEAGUE]))</f>
        <v>14</v>
      </c>
      <c r="L1238">
        <f>16-INDEX(STANDINGS_K[],MATCH(Table1[[#This Row],[COMBINED]],STANDINGS_K[COMBINED],0),COLUMN(STANDINGS_K[PLACE IN LEAGUE]))</f>
        <v>14</v>
      </c>
      <c r="M1238">
        <f>16-INDEX(STANDINGS_SV[],MATCH(Table1[[#This Row],[COMBINED]],STANDINGS_SV[COMBINED],0),COLUMN(STANDINGS_SV[PLACE IN LEAGUE]))</f>
        <v>3</v>
      </c>
      <c r="N1238">
        <f>SUM(Table1[[#This Row],[BA]:[SV]])</f>
        <v>101</v>
      </c>
      <c r="O1238">
        <v>3</v>
      </c>
    </row>
    <row r="1239" spans="1:15" x14ac:dyDescent="0.25">
      <c r="A1239" t="s">
        <v>1483</v>
      </c>
      <c r="B1239" t="s">
        <v>1481</v>
      </c>
      <c r="C1239" t="str">
        <f>Table1[[#This Row],[League]]&amp;Table1[[#This Row],[Team]]</f>
        <v>$150 Draft Champions Feb 16 1:00 pm Lg.3708The Late Chargers</v>
      </c>
      <c r="D1239">
        <f>16-INDEX(STANDINGS_BA[],MATCH(Table1[[#This Row],[COMBINED]],STANDINGS_BA[COMBINED],0),COLUMN(STANDINGS_BA[PLACE IN LEAGUE]))</f>
        <v>11</v>
      </c>
      <c r="E1239">
        <f>16-INDEX(STANDINGS_R[],MATCH(Table1[[#This Row],[COMBINED]],STANDINGS_R[COMBINED],0),COLUMN(STANDINGS_R[PLACE IN LEAGUE]))</f>
        <v>15</v>
      </c>
      <c r="F1239">
        <f>16-INDEX(STANDINGS_HR[],MATCH(Table1[[#This Row],[COMBINED]],STANDINGS_HR[COMBINED],0),COLUMN(STANDINGS_HR[PLACE IN LEAGUE]))</f>
        <v>15</v>
      </c>
      <c r="G1239">
        <f>16-INDEX(STANDINGS_RBI[],MATCH(Table1[[#This Row],[COMBINED]],STANDINGS_RBI[COMBINED],0),COLUMN(STANDINGS_RBI[PLACE IN LEAGUE]))</f>
        <v>15</v>
      </c>
      <c r="H1239">
        <f>16-INDEX(STANDINGS_SB[],MATCH(Table1[[#This Row],[COMBINED]],STANDINGS_SB[COMBINED],0),COLUMN(STANDINGS_SB[PLACE IN LEAGUE]))</f>
        <v>6</v>
      </c>
      <c r="I1239">
        <f>16-INDEX(STANDINGS_ERA[],MATCH(Table1[[#This Row],[COMBINED]],STANDINGS_ERA[COMBINED],0),COLUMN(STANDINGS_ERA[PLACE IN LEAGUE]))</f>
        <v>5</v>
      </c>
      <c r="J1239">
        <f>16-INDEX(STANDINGS_WHIP[],MATCH(Table1[[#This Row],[COMBINED]],STANDINGS_WHIP[COMBINED],0),COLUMN(STANDINGS_WHIP[PLACE IN LEAGUE]))</f>
        <v>5</v>
      </c>
      <c r="K1239">
        <f>16-INDEX(STANDINGS_W[],MATCH(Table1[[#This Row],[COMBINED]],STANDINGS_W[COMBINED],0),COLUMN(STANDINGS_W[PLACE IN LEAGUE]))</f>
        <v>13</v>
      </c>
      <c r="L1239">
        <f>16-INDEX(STANDINGS_K[],MATCH(Table1[[#This Row],[COMBINED]],STANDINGS_K[COMBINED],0),COLUMN(STANDINGS_K[PLACE IN LEAGUE]))</f>
        <v>8</v>
      </c>
      <c r="M1239">
        <f>16-INDEX(STANDINGS_SV[],MATCH(Table1[[#This Row],[COMBINED]],STANDINGS_SV[COMBINED],0),COLUMN(STANDINGS_SV[PLACE IN LEAGUE]))</f>
        <v>1</v>
      </c>
      <c r="N1239">
        <f>SUM(Table1[[#This Row],[BA]:[SV]])</f>
        <v>94</v>
      </c>
      <c r="O1239">
        <v>4</v>
      </c>
    </row>
    <row r="1240" spans="1:15" x14ac:dyDescent="0.25">
      <c r="A1240" t="s">
        <v>1489</v>
      </c>
      <c r="B1240" t="s">
        <v>1481</v>
      </c>
      <c r="C1240" t="str">
        <f>Table1[[#This Row],[League]]&amp;Table1[[#This Row],[Team]]</f>
        <v>$150 Draft Champions Feb 16 1:00 pm Lg.3708Scalia's Demons</v>
      </c>
      <c r="D1240">
        <f>16-INDEX(STANDINGS_BA[],MATCH(Table1[[#This Row],[COMBINED]],STANDINGS_BA[COMBINED],0),COLUMN(STANDINGS_BA[PLACE IN LEAGUE]))</f>
        <v>4</v>
      </c>
      <c r="E1240">
        <f>16-INDEX(STANDINGS_R[],MATCH(Table1[[#This Row],[COMBINED]],STANDINGS_R[COMBINED],0),COLUMN(STANDINGS_R[PLACE IN LEAGUE]))</f>
        <v>3</v>
      </c>
      <c r="F1240">
        <f>16-INDEX(STANDINGS_HR[],MATCH(Table1[[#This Row],[COMBINED]],STANDINGS_HR[COMBINED],0),COLUMN(STANDINGS_HR[PLACE IN LEAGUE]))</f>
        <v>7</v>
      </c>
      <c r="G1240">
        <f>16-INDEX(STANDINGS_RBI[],MATCH(Table1[[#This Row],[COMBINED]],STANDINGS_RBI[COMBINED],0),COLUMN(STANDINGS_RBI[PLACE IN LEAGUE]))</f>
        <v>6</v>
      </c>
      <c r="H1240">
        <f>16-INDEX(STANDINGS_SB[],MATCH(Table1[[#This Row],[COMBINED]],STANDINGS_SB[COMBINED],0),COLUMN(STANDINGS_SB[PLACE IN LEAGUE]))</f>
        <v>8</v>
      </c>
      <c r="I1240">
        <f>16-INDEX(STANDINGS_ERA[],MATCH(Table1[[#This Row],[COMBINED]],STANDINGS_ERA[COMBINED],0),COLUMN(STANDINGS_ERA[PLACE IN LEAGUE]))</f>
        <v>14</v>
      </c>
      <c r="J1240">
        <f>16-INDEX(STANDINGS_WHIP[],MATCH(Table1[[#This Row],[COMBINED]],STANDINGS_WHIP[COMBINED],0),COLUMN(STANDINGS_WHIP[PLACE IN LEAGUE]))</f>
        <v>15</v>
      </c>
      <c r="K1240">
        <f>16-INDEX(STANDINGS_W[],MATCH(Table1[[#This Row],[COMBINED]],STANDINGS_W[COMBINED],0),COLUMN(STANDINGS_W[PLACE IN LEAGUE]))</f>
        <v>15</v>
      </c>
      <c r="L1240">
        <f>16-INDEX(STANDINGS_K[],MATCH(Table1[[#This Row],[COMBINED]],STANDINGS_K[COMBINED],0),COLUMN(STANDINGS_K[PLACE IN LEAGUE]))</f>
        <v>13</v>
      </c>
      <c r="M1240">
        <f>16-INDEX(STANDINGS_SV[],MATCH(Table1[[#This Row],[COMBINED]],STANDINGS_SV[COMBINED],0),COLUMN(STANDINGS_SV[PLACE IN LEAGUE]))</f>
        <v>8</v>
      </c>
      <c r="N1240">
        <f>SUM(Table1[[#This Row],[BA]:[SV]])</f>
        <v>93</v>
      </c>
      <c r="O1240">
        <v>5</v>
      </c>
    </row>
    <row r="1241" spans="1:15" x14ac:dyDescent="0.25">
      <c r="A1241" t="s">
        <v>218</v>
      </c>
      <c r="B1241" t="s">
        <v>1481</v>
      </c>
      <c r="C1241" t="str">
        <f>Table1[[#This Row],[League]]&amp;Table1[[#This Row],[Team]]</f>
        <v>$150 Draft Champions Feb 16 1:00 pm Lg.3708Beer City Keggers</v>
      </c>
      <c r="D1241">
        <f>16-INDEX(STANDINGS_BA[],MATCH(Table1[[#This Row],[COMBINED]],STANDINGS_BA[COMBINED],0),COLUMN(STANDINGS_BA[PLACE IN LEAGUE]))</f>
        <v>6</v>
      </c>
      <c r="E1241">
        <f>16-INDEX(STANDINGS_R[],MATCH(Table1[[#This Row],[COMBINED]],STANDINGS_R[COMBINED],0),COLUMN(STANDINGS_R[PLACE IN LEAGUE]))</f>
        <v>10</v>
      </c>
      <c r="F1241">
        <f>16-INDEX(STANDINGS_HR[],MATCH(Table1[[#This Row],[COMBINED]],STANDINGS_HR[COMBINED],0),COLUMN(STANDINGS_HR[PLACE IN LEAGUE]))</f>
        <v>14</v>
      </c>
      <c r="G1241">
        <f>16-INDEX(STANDINGS_RBI[],MATCH(Table1[[#This Row],[COMBINED]],STANDINGS_RBI[COMBINED],0),COLUMN(STANDINGS_RBI[PLACE IN LEAGUE]))</f>
        <v>13</v>
      </c>
      <c r="H1241">
        <f>16-INDEX(STANDINGS_SB[],MATCH(Table1[[#This Row],[COMBINED]],STANDINGS_SB[COMBINED],0),COLUMN(STANDINGS_SB[PLACE IN LEAGUE]))</f>
        <v>2</v>
      </c>
      <c r="I1241">
        <f>16-INDEX(STANDINGS_ERA[],MATCH(Table1[[#This Row],[COMBINED]],STANDINGS_ERA[COMBINED],0),COLUMN(STANDINGS_ERA[PLACE IN LEAGUE]))</f>
        <v>15</v>
      </c>
      <c r="J1241">
        <f>16-INDEX(STANDINGS_WHIP[],MATCH(Table1[[#This Row],[COMBINED]],STANDINGS_WHIP[COMBINED],0),COLUMN(STANDINGS_WHIP[PLACE IN LEAGUE]))</f>
        <v>11</v>
      </c>
      <c r="K1241">
        <f>16-INDEX(STANDINGS_W[],MATCH(Table1[[#This Row],[COMBINED]],STANDINGS_W[COMBINED],0),COLUMN(STANDINGS_W[PLACE IN LEAGUE]))</f>
        <v>1</v>
      </c>
      <c r="L1241">
        <f>16-INDEX(STANDINGS_K[],MATCH(Table1[[#This Row],[COMBINED]],STANDINGS_K[COMBINED],0),COLUMN(STANDINGS_K[PLACE IN LEAGUE]))</f>
        <v>1</v>
      </c>
      <c r="M1241">
        <f>16-INDEX(STANDINGS_SV[],MATCH(Table1[[#This Row],[COMBINED]],STANDINGS_SV[COMBINED],0),COLUMN(STANDINGS_SV[PLACE IN LEAGUE]))</f>
        <v>15</v>
      </c>
      <c r="N1241">
        <f>SUM(Table1[[#This Row],[BA]:[SV]])</f>
        <v>88</v>
      </c>
      <c r="O1241">
        <v>6</v>
      </c>
    </row>
    <row r="1242" spans="1:15" x14ac:dyDescent="0.25">
      <c r="A1242" t="s">
        <v>1491</v>
      </c>
      <c r="B1242" t="s">
        <v>1481</v>
      </c>
      <c r="C1242" t="str">
        <f>Table1[[#This Row],[League]]&amp;Table1[[#This Row],[Team]]</f>
        <v>$150 Draft Champions Feb 16 1:00 pm Lg.370822 jerks and a squirt.</v>
      </c>
      <c r="D1242">
        <f>16-INDEX(STANDINGS_BA[],MATCH(Table1[[#This Row],[COMBINED]],STANDINGS_BA[COMBINED],0),COLUMN(STANDINGS_BA[PLACE IN LEAGUE]))</f>
        <v>1</v>
      </c>
      <c r="E1242">
        <f>16-INDEX(STANDINGS_R[],MATCH(Table1[[#This Row],[COMBINED]],STANDINGS_R[COMBINED],0),COLUMN(STANDINGS_R[PLACE IN LEAGUE]))</f>
        <v>6</v>
      </c>
      <c r="F1242">
        <f>16-INDEX(STANDINGS_HR[],MATCH(Table1[[#This Row],[COMBINED]],STANDINGS_HR[COMBINED],0),COLUMN(STANDINGS_HR[PLACE IN LEAGUE]))</f>
        <v>9</v>
      </c>
      <c r="G1242">
        <f>16-INDEX(STANDINGS_RBI[],MATCH(Table1[[#This Row],[COMBINED]],STANDINGS_RBI[COMBINED],0),COLUMN(STANDINGS_RBI[PLACE IN LEAGUE]))</f>
        <v>7</v>
      </c>
      <c r="H1242">
        <f>16-INDEX(STANDINGS_SB[],MATCH(Table1[[#This Row],[COMBINED]],STANDINGS_SB[COMBINED],0),COLUMN(STANDINGS_SB[PLACE IN LEAGUE]))</f>
        <v>12</v>
      </c>
      <c r="I1242">
        <f>16-INDEX(STANDINGS_ERA[],MATCH(Table1[[#This Row],[COMBINED]],STANDINGS_ERA[COMBINED],0),COLUMN(STANDINGS_ERA[PLACE IN LEAGUE]))</f>
        <v>8</v>
      </c>
      <c r="J1242">
        <f>16-INDEX(STANDINGS_WHIP[],MATCH(Table1[[#This Row],[COMBINED]],STANDINGS_WHIP[COMBINED],0),COLUMN(STANDINGS_WHIP[PLACE IN LEAGUE]))</f>
        <v>12</v>
      </c>
      <c r="K1242">
        <f>16-INDEX(STANDINGS_W[],MATCH(Table1[[#This Row],[COMBINED]],STANDINGS_W[COMBINED],0),COLUMN(STANDINGS_W[PLACE IN LEAGUE]))</f>
        <v>12</v>
      </c>
      <c r="L1242">
        <f>16-INDEX(STANDINGS_K[],MATCH(Table1[[#This Row],[COMBINED]],STANDINGS_K[COMBINED],0),COLUMN(STANDINGS_K[PLACE IN LEAGUE]))</f>
        <v>15</v>
      </c>
      <c r="M1242">
        <f>16-INDEX(STANDINGS_SV[],MATCH(Table1[[#This Row],[COMBINED]],STANDINGS_SV[COMBINED],0),COLUMN(STANDINGS_SV[PLACE IN LEAGUE]))</f>
        <v>4</v>
      </c>
      <c r="N1242">
        <f>SUM(Table1[[#This Row],[BA]:[SV]])</f>
        <v>86</v>
      </c>
      <c r="O1242">
        <v>7</v>
      </c>
    </row>
    <row r="1243" spans="1:15" x14ac:dyDescent="0.25">
      <c r="A1243" t="s">
        <v>1485</v>
      </c>
      <c r="B1243" t="s">
        <v>1481</v>
      </c>
      <c r="C1243" t="str">
        <f>Table1[[#This Row],[League]]&amp;Table1[[#This Row],[Team]]</f>
        <v>$150 Draft Champions Feb 16 1:00 pm Lg.3708Shark!</v>
      </c>
      <c r="D1243">
        <f>16-INDEX(STANDINGS_BA[],MATCH(Table1[[#This Row],[COMBINED]],STANDINGS_BA[COMBINED],0),COLUMN(STANDINGS_BA[PLACE IN LEAGUE]))</f>
        <v>9</v>
      </c>
      <c r="E1243">
        <f>16-INDEX(STANDINGS_R[],MATCH(Table1[[#This Row],[COMBINED]],STANDINGS_R[COMBINED],0),COLUMN(STANDINGS_R[PLACE IN LEAGUE]))</f>
        <v>8</v>
      </c>
      <c r="F1243">
        <f>16-INDEX(STANDINGS_HR[],MATCH(Table1[[#This Row],[COMBINED]],STANDINGS_HR[COMBINED],0),COLUMN(STANDINGS_HR[PLACE IN LEAGUE]))</f>
        <v>3</v>
      </c>
      <c r="G1243">
        <f>16-INDEX(STANDINGS_RBI[],MATCH(Table1[[#This Row],[COMBINED]],STANDINGS_RBI[COMBINED],0),COLUMN(STANDINGS_RBI[PLACE IN LEAGUE]))</f>
        <v>11</v>
      </c>
      <c r="H1243">
        <f>16-INDEX(STANDINGS_SB[],MATCH(Table1[[#This Row],[COMBINED]],STANDINGS_SB[COMBINED],0),COLUMN(STANDINGS_SB[PLACE IN LEAGUE]))</f>
        <v>3</v>
      </c>
      <c r="I1243">
        <f>16-INDEX(STANDINGS_ERA[],MATCH(Table1[[#This Row],[COMBINED]],STANDINGS_ERA[COMBINED],0),COLUMN(STANDINGS_ERA[PLACE IN LEAGUE]))</f>
        <v>13</v>
      </c>
      <c r="J1243">
        <f>16-INDEX(STANDINGS_WHIP[],MATCH(Table1[[#This Row],[COMBINED]],STANDINGS_WHIP[COMBINED],0),COLUMN(STANDINGS_WHIP[PLACE IN LEAGUE]))</f>
        <v>13</v>
      </c>
      <c r="K1243">
        <f>16-INDEX(STANDINGS_W[],MATCH(Table1[[#This Row],[COMBINED]],STANDINGS_W[COMBINED],0),COLUMN(STANDINGS_W[PLACE IN LEAGUE]))</f>
        <v>6</v>
      </c>
      <c r="L1243">
        <f>16-INDEX(STANDINGS_K[],MATCH(Table1[[#This Row],[COMBINED]],STANDINGS_K[COMBINED],0),COLUMN(STANDINGS_K[PLACE IN LEAGUE]))</f>
        <v>6</v>
      </c>
      <c r="M1243">
        <f>16-INDEX(STANDINGS_SV[],MATCH(Table1[[#This Row],[COMBINED]],STANDINGS_SV[COMBINED],0),COLUMN(STANDINGS_SV[PLACE IN LEAGUE]))</f>
        <v>12</v>
      </c>
      <c r="N1243">
        <f>SUM(Table1[[#This Row],[BA]:[SV]])</f>
        <v>84</v>
      </c>
      <c r="O1243">
        <v>8</v>
      </c>
    </row>
    <row r="1244" spans="1:15" x14ac:dyDescent="0.25">
      <c r="A1244" t="s">
        <v>1480</v>
      </c>
      <c r="B1244" t="s">
        <v>1481</v>
      </c>
      <c r="C1244" t="str">
        <f>Table1[[#This Row],[League]]&amp;Table1[[#This Row],[Team]]</f>
        <v>$150 Draft Champions Feb 16 1:00 pm Lg.3708BEAST</v>
      </c>
      <c r="D1244">
        <f>16-INDEX(STANDINGS_BA[],MATCH(Table1[[#This Row],[COMBINED]],STANDINGS_BA[COMBINED],0),COLUMN(STANDINGS_BA[PLACE IN LEAGUE]))</f>
        <v>15</v>
      </c>
      <c r="E1244">
        <f>16-INDEX(STANDINGS_R[],MATCH(Table1[[#This Row],[COMBINED]],STANDINGS_R[COMBINED],0),COLUMN(STANDINGS_R[PLACE IN LEAGUE]))</f>
        <v>13</v>
      </c>
      <c r="F1244">
        <f>16-INDEX(STANDINGS_HR[],MATCH(Table1[[#This Row],[COMBINED]],STANDINGS_HR[COMBINED],0),COLUMN(STANDINGS_HR[PLACE IN LEAGUE]))</f>
        <v>4</v>
      </c>
      <c r="G1244">
        <f>16-INDEX(STANDINGS_RBI[],MATCH(Table1[[#This Row],[COMBINED]],STANDINGS_RBI[COMBINED],0),COLUMN(STANDINGS_RBI[PLACE IN LEAGUE]))</f>
        <v>2</v>
      </c>
      <c r="H1244">
        <f>16-INDEX(STANDINGS_SB[],MATCH(Table1[[#This Row],[COMBINED]],STANDINGS_SB[COMBINED],0),COLUMN(STANDINGS_SB[PLACE IN LEAGUE]))</f>
        <v>10</v>
      </c>
      <c r="I1244">
        <f>16-INDEX(STANDINGS_ERA[],MATCH(Table1[[#This Row],[COMBINED]],STANDINGS_ERA[COMBINED],0),COLUMN(STANDINGS_ERA[PLACE IN LEAGUE]))</f>
        <v>7</v>
      </c>
      <c r="J1244">
        <f>16-INDEX(STANDINGS_WHIP[],MATCH(Table1[[#This Row],[COMBINED]],STANDINGS_WHIP[COMBINED],0),COLUMN(STANDINGS_WHIP[PLACE IN LEAGUE]))</f>
        <v>8</v>
      </c>
      <c r="K1244">
        <f>16-INDEX(STANDINGS_W[],MATCH(Table1[[#This Row],[COMBINED]],STANDINGS_W[COMBINED],0),COLUMN(STANDINGS_W[PLACE IN LEAGUE]))</f>
        <v>5</v>
      </c>
      <c r="L1244">
        <f>16-INDEX(STANDINGS_K[],MATCH(Table1[[#This Row],[COMBINED]],STANDINGS_K[COMBINED],0),COLUMN(STANDINGS_K[PLACE IN LEAGUE]))</f>
        <v>7</v>
      </c>
      <c r="M1244">
        <f>16-INDEX(STANDINGS_SV[],MATCH(Table1[[#This Row],[COMBINED]],STANDINGS_SV[COMBINED],0),COLUMN(STANDINGS_SV[PLACE IN LEAGUE]))</f>
        <v>11</v>
      </c>
      <c r="N1244">
        <f>SUM(Table1[[#This Row],[BA]:[SV]])</f>
        <v>82</v>
      </c>
      <c r="O1244">
        <v>9</v>
      </c>
    </row>
    <row r="1245" spans="1:15" x14ac:dyDescent="0.25">
      <c r="A1245" t="s">
        <v>1484</v>
      </c>
      <c r="B1245" t="s">
        <v>1481</v>
      </c>
      <c r="C1245" t="str">
        <f>Table1[[#This Row],[League]]&amp;Table1[[#This Row],[Team]]</f>
        <v>$150 Draft Champions Feb 16 1:00 pm Lg.3708BDTMJD</v>
      </c>
      <c r="D1245">
        <f>16-INDEX(STANDINGS_BA[],MATCH(Table1[[#This Row],[COMBINED]],STANDINGS_BA[COMBINED],0),COLUMN(STANDINGS_BA[PLACE IN LEAGUE]))</f>
        <v>10</v>
      </c>
      <c r="E1245">
        <f>16-INDEX(STANDINGS_R[],MATCH(Table1[[#This Row],[COMBINED]],STANDINGS_R[COMBINED],0),COLUMN(STANDINGS_R[PLACE IN LEAGUE]))</f>
        <v>12</v>
      </c>
      <c r="F1245">
        <f>16-INDEX(STANDINGS_HR[],MATCH(Table1[[#This Row],[COMBINED]],STANDINGS_HR[COMBINED],0),COLUMN(STANDINGS_HR[PLACE IN LEAGUE]))</f>
        <v>12</v>
      </c>
      <c r="G1245">
        <f>16-INDEX(STANDINGS_RBI[],MATCH(Table1[[#This Row],[COMBINED]],STANDINGS_RBI[COMBINED],0),COLUMN(STANDINGS_RBI[PLACE IN LEAGUE]))</f>
        <v>8</v>
      </c>
      <c r="H1245">
        <f>16-INDEX(STANDINGS_SB[],MATCH(Table1[[#This Row],[COMBINED]],STANDINGS_SB[COMBINED],0),COLUMN(STANDINGS_SB[PLACE IN LEAGUE]))</f>
        <v>7</v>
      </c>
      <c r="I1245">
        <f>16-INDEX(STANDINGS_ERA[],MATCH(Table1[[#This Row],[COMBINED]],STANDINGS_ERA[COMBINED],0),COLUMN(STANDINGS_ERA[PLACE IN LEAGUE]))</f>
        <v>6</v>
      </c>
      <c r="J1245">
        <f>16-INDEX(STANDINGS_WHIP[],MATCH(Table1[[#This Row],[COMBINED]],STANDINGS_WHIP[COMBINED],0),COLUMN(STANDINGS_WHIP[PLACE IN LEAGUE]))</f>
        <v>7</v>
      </c>
      <c r="K1245">
        <f>16-INDEX(STANDINGS_W[],MATCH(Table1[[#This Row],[COMBINED]],STANDINGS_W[COMBINED],0),COLUMN(STANDINGS_W[PLACE IN LEAGUE]))</f>
        <v>4</v>
      </c>
      <c r="L1245">
        <f>16-INDEX(STANDINGS_K[],MATCH(Table1[[#This Row],[COMBINED]],STANDINGS_K[COMBINED],0),COLUMN(STANDINGS_K[PLACE IN LEAGUE]))</f>
        <v>3</v>
      </c>
      <c r="M1245">
        <f>16-INDEX(STANDINGS_SV[],MATCH(Table1[[#This Row],[COMBINED]],STANDINGS_SV[COMBINED],0),COLUMN(STANDINGS_SV[PLACE IN LEAGUE]))</f>
        <v>6</v>
      </c>
      <c r="N1245">
        <f>SUM(Table1[[#This Row],[BA]:[SV]])</f>
        <v>75</v>
      </c>
      <c r="O1245">
        <v>10</v>
      </c>
    </row>
    <row r="1246" spans="1:15" x14ac:dyDescent="0.25">
      <c r="A1246" t="s">
        <v>191</v>
      </c>
      <c r="B1246" t="s">
        <v>1481</v>
      </c>
      <c r="C1246" t="str">
        <f>Table1[[#This Row],[League]]&amp;Table1[[#This Row],[Team]]</f>
        <v>$150 Draft Champions Feb 16 1:00 pm Lg.3708Chico's Bail Bonds</v>
      </c>
      <c r="D1246">
        <f>16-INDEX(STANDINGS_BA[],MATCH(Table1[[#This Row],[COMBINED]],STANDINGS_BA[COMBINED],0),COLUMN(STANDINGS_BA[PLACE IN LEAGUE]))</f>
        <v>12</v>
      </c>
      <c r="E1246">
        <f>16-INDEX(STANDINGS_R[],MATCH(Table1[[#This Row],[COMBINED]],STANDINGS_R[COMBINED],0),COLUMN(STANDINGS_R[PLACE IN LEAGUE]))</f>
        <v>9</v>
      </c>
      <c r="F1246">
        <f>16-INDEX(STANDINGS_HR[],MATCH(Table1[[#This Row],[COMBINED]],STANDINGS_HR[COMBINED],0),COLUMN(STANDINGS_HR[PLACE IN LEAGUE]))</f>
        <v>5</v>
      </c>
      <c r="G1246">
        <f>16-INDEX(STANDINGS_RBI[],MATCH(Table1[[#This Row],[COMBINED]],STANDINGS_RBI[COMBINED],0),COLUMN(STANDINGS_RBI[PLACE IN LEAGUE]))</f>
        <v>10</v>
      </c>
      <c r="H1246">
        <f>16-INDEX(STANDINGS_SB[],MATCH(Table1[[#This Row],[COMBINED]],STANDINGS_SB[COMBINED],0),COLUMN(STANDINGS_SB[PLACE IN LEAGUE]))</f>
        <v>5</v>
      </c>
      <c r="I1246">
        <f>16-INDEX(STANDINGS_ERA[],MATCH(Table1[[#This Row],[COMBINED]],STANDINGS_ERA[COMBINED],0),COLUMN(STANDINGS_ERA[PLACE IN LEAGUE]))</f>
        <v>2</v>
      </c>
      <c r="J1246">
        <f>16-INDEX(STANDINGS_WHIP[],MATCH(Table1[[#This Row],[COMBINED]],STANDINGS_WHIP[COMBINED],0),COLUMN(STANDINGS_WHIP[PLACE IN LEAGUE]))</f>
        <v>6</v>
      </c>
      <c r="K1246">
        <f>16-INDEX(STANDINGS_W[],MATCH(Table1[[#This Row],[COMBINED]],STANDINGS_W[COMBINED],0),COLUMN(STANDINGS_W[PLACE IN LEAGUE]))</f>
        <v>9</v>
      </c>
      <c r="L1246">
        <f>16-INDEX(STANDINGS_K[],MATCH(Table1[[#This Row],[COMBINED]],STANDINGS_K[COMBINED],0),COLUMN(STANDINGS_K[PLACE IN LEAGUE]))</f>
        <v>5</v>
      </c>
      <c r="M1246">
        <f>16-INDEX(STANDINGS_SV[],MATCH(Table1[[#This Row],[COMBINED]],STANDINGS_SV[COMBINED],0),COLUMN(STANDINGS_SV[PLACE IN LEAGUE]))</f>
        <v>10</v>
      </c>
      <c r="N1246">
        <f>SUM(Table1[[#This Row],[BA]:[SV]])</f>
        <v>73</v>
      </c>
      <c r="O1246">
        <v>11</v>
      </c>
    </row>
    <row r="1247" spans="1:15" x14ac:dyDescent="0.25">
      <c r="A1247" t="s">
        <v>1486</v>
      </c>
      <c r="B1247" t="s">
        <v>1481</v>
      </c>
      <c r="C1247" t="str">
        <f>Table1[[#This Row],[League]]&amp;Table1[[#This Row],[Team]]</f>
        <v>$150 Draft Champions Feb 16 1:00 pm Lg.3708La Flama Blanca</v>
      </c>
      <c r="D1247">
        <f>16-INDEX(STANDINGS_BA[],MATCH(Table1[[#This Row],[COMBINED]],STANDINGS_BA[COMBINED],0),COLUMN(STANDINGS_BA[PLACE IN LEAGUE]))</f>
        <v>8</v>
      </c>
      <c r="E1247">
        <f>16-INDEX(STANDINGS_R[],MATCH(Table1[[#This Row],[COMBINED]],STANDINGS_R[COMBINED],0),COLUMN(STANDINGS_R[PLACE IN LEAGUE]))</f>
        <v>2</v>
      </c>
      <c r="F1247">
        <f>16-INDEX(STANDINGS_HR[],MATCH(Table1[[#This Row],[COMBINED]],STANDINGS_HR[COMBINED],0),COLUMN(STANDINGS_HR[PLACE IN LEAGUE]))</f>
        <v>1</v>
      </c>
      <c r="G1247">
        <f>16-INDEX(STANDINGS_RBI[],MATCH(Table1[[#This Row],[COMBINED]],STANDINGS_RBI[COMBINED],0),COLUMN(STANDINGS_RBI[PLACE IN LEAGUE]))</f>
        <v>1</v>
      </c>
      <c r="H1247">
        <f>16-INDEX(STANDINGS_SB[],MATCH(Table1[[#This Row],[COMBINED]],STANDINGS_SB[COMBINED],0),COLUMN(STANDINGS_SB[PLACE IN LEAGUE]))</f>
        <v>13</v>
      </c>
      <c r="I1247">
        <f>16-INDEX(STANDINGS_ERA[],MATCH(Table1[[#This Row],[COMBINED]],STANDINGS_ERA[COMBINED],0),COLUMN(STANDINGS_ERA[PLACE IN LEAGUE]))</f>
        <v>10</v>
      </c>
      <c r="J1247">
        <f>16-INDEX(STANDINGS_WHIP[],MATCH(Table1[[#This Row],[COMBINED]],STANDINGS_WHIP[COMBINED],0),COLUMN(STANDINGS_WHIP[PLACE IN LEAGUE]))</f>
        <v>9</v>
      </c>
      <c r="K1247">
        <f>16-INDEX(STANDINGS_W[],MATCH(Table1[[#This Row],[COMBINED]],STANDINGS_W[COMBINED],0),COLUMN(STANDINGS_W[PLACE IN LEAGUE]))</f>
        <v>11</v>
      </c>
      <c r="L1247">
        <f>16-INDEX(STANDINGS_K[],MATCH(Table1[[#This Row],[COMBINED]],STANDINGS_K[COMBINED],0),COLUMN(STANDINGS_K[PLACE IN LEAGUE]))</f>
        <v>11</v>
      </c>
      <c r="M1247">
        <f>16-INDEX(STANDINGS_SV[],MATCH(Table1[[#This Row],[COMBINED]],STANDINGS_SV[COMBINED],0),COLUMN(STANDINGS_SV[PLACE IN LEAGUE]))</f>
        <v>7</v>
      </c>
      <c r="N1247">
        <f>SUM(Table1[[#This Row],[BA]:[SV]])</f>
        <v>73</v>
      </c>
      <c r="O1247">
        <v>12</v>
      </c>
    </row>
    <row r="1248" spans="1:15" x14ac:dyDescent="0.25">
      <c r="A1248" t="s">
        <v>1487</v>
      </c>
      <c r="B1248" t="s">
        <v>1481</v>
      </c>
      <c r="C1248" t="str">
        <f>Table1[[#This Row],[League]]&amp;Table1[[#This Row],[Team]]</f>
        <v>$150 Draft Champions Feb 16 1:00 pm Lg.3708Hot Ice</v>
      </c>
      <c r="D1248">
        <f>16-INDEX(STANDINGS_BA[],MATCH(Table1[[#This Row],[COMBINED]],STANDINGS_BA[COMBINED],0),COLUMN(STANDINGS_BA[PLACE IN LEAGUE]))</f>
        <v>7</v>
      </c>
      <c r="E1248">
        <f>16-INDEX(STANDINGS_R[],MATCH(Table1[[#This Row],[COMBINED]],STANDINGS_R[COMBINED],0),COLUMN(STANDINGS_R[PLACE IN LEAGUE]))</f>
        <v>5</v>
      </c>
      <c r="F1248">
        <f>16-INDEX(STANDINGS_HR[],MATCH(Table1[[#This Row],[COMBINED]],STANDINGS_HR[COMBINED],0),COLUMN(STANDINGS_HR[PLACE IN LEAGUE]))</f>
        <v>11</v>
      </c>
      <c r="G1248">
        <f>16-INDEX(STANDINGS_RBI[],MATCH(Table1[[#This Row],[COMBINED]],STANDINGS_RBI[COMBINED],0),COLUMN(STANDINGS_RBI[PLACE IN LEAGUE]))</f>
        <v>4</v>
      </c>
      <c r="H1248">
        <f>16-INDEX(STANDINGS_SB[],MATCH(Table1[[#This Row],[COMBINED]],STANDINGS_SB[COMBINED],0),COLUMN(STANDINGS_SB[PLACE IN LEAGUE]))</f>
        <v>9</v>
      </c>
      <c r="I1248">
        <f>16-INDEX(STANDINGS_ERA[],MATCH(Table1[[#This Row],[COMBINED]],STANDINGS_ERA[COMBINED],0),COLUMN(STANDINGS_ERA[PLACE IN LEAGUE]))</f>
        <v>11</v>
      </c>
      <c r="J1248">
        <f>16-INDEX(STANDINGS_WHIP[],MATCH(Table1[[#This Row],[COMBINED]],STANDINGS_WHIP[COMBINED],0),COLUMN(STANDINGS_WHIP[PLACE IN LEAGUE]))</f>
        <v>3</v>
      </c>
      <c r="K1248">
        <f>16-INDEX(STANDINGS_W[],MATCH(Table1[[#This Row],[COMBINED]],STANDINGS_W[COMBINED],0),COLUMN(STANDINGS_W[PLACE IN LEAGUE]))</f>
        <v>2</v>
      </c>
      <c r="L1248">
        <f>16-INDEX(STANDINGS_K[],MATCH(Table1[[#This Row],[COMBINED]],STANDINGS_K[COMBINED],0),COLUMN(STANDINGS_K[PLACE IN LEAGUE]))</f>
        <v>2</v>
      </c>
      <c r="M1248">
        <f>16-INDEX(STANDINGS_SV[],MATCH(Table1[[#This Row],[COMBINED]],STANDINGS_SV[COMBINED],0),COLUMN(STANDINGS_SV[PLACE IN LEAGUE]))</f>
        <v>9</v>
      </c>
      <c r="N1248">
        <f>SUM(Table1[[#This Row],[BA]:[SV]])</f>
        <v>63</v>
      </c>
      <c r="O1248">
        <v>13</v>
      </c>
    </row>
    <row r="1249" spans="1:15" x14ac:dyDescent="0.25">
      <c r="A1249" t="s">
        <v>1290</v>
      </c>
      <c r="B1249" t="s">
        <v>1481</v>
      </c>
      <c r="C1249" t="str">
        <f>Table1[[#This Row],[League]]&amp;Table1[[#This Row],[Team]]</f>
        <v>$150 Draft Champions Feb 16 1:00 pm Lg.3708What Was I Thinking</v>
      </c>
      <c r="D1249">
        <f>16-INDEX(STANDINGS_BA[],MATCH(Table1[[#This Row],[COMBINED]],STANDINGS_BA[COMBINED],0),COLUMN(STANDINGS_BA[PLACE IN LEAGUE]))</f>
        <v>3</v>
      </c>
      <c r="E1249">
        <f>16-INDEX(STANDINGS_R[],MATCH(Table1[[#This Row],[COMBINED]],STANDINGS_R[COMBINED],0),COLUMN(STANDINGS_R[PLACE IN LEAGUE]))</f>
        <v>4</v>
      </c>
      <c r="F1249">
        <f>16-INDEX(STANDINGS_HR[],MATCH(Table1[[#This Row],[COMBINED]],STANDINGS_HR[COMBINED],0),COLUMN(STANDINGS_HR[PLACE IN LEAGUE]))</f>
        <v>6</v>
      </c>
      <c r="G1249">
        <f>16-INDEX(STANDINGS_RBI[],MATCH(Table1[[#This Row],[COMBINED]],STANDINGS_RBI[COMBINED],0),COLUMN(STANDINGS_RBI[PLACE IN LEAGUE]))</f>
        <v>5</v>
      </c>
      <c r="H1249">
        <f>16-INDEX(STANDINGS_SB[],MATCH(Table1[[#This Row],[COMBINED]],STANDINGS_SB[COMBINED],0),COLUMN(STANDINGS_SB[PLACE IN LEAGUE]))</f>
        <v>1</v>
      </c>
      <c r="I1249">
        <f>16-INDEX(STANDINGS_ERA[],MATCH(Table1[[#This Row],[COMBINED]],STANDINGS_ERA[COMBINED],0),COLUMN(STANDINGS_ERA[PLACE IN LEAGUE]))</f>
        <v>3</v>
      </c>
      <c r="J1249">
        <f>16-INDEX(STANDINGS_WHIP[],MATCH(Table1[[#This Row],[COMBINED]],STANDINGS_WHIP[COMBINED],0),COLUMN(STANDINGS_WHIP[PLACE IN LEAGUE]))</f>
        <v>2</v>
      </c>
      <c r="K1249">
        <f>16-INDEX(STANDINGS_W[],MATCH(Table1[[#This Row],[COMBINED]],STANDINGS_W[COMBINED],0),COLUMN(STANDINGS_W[PLACE IN LEAGUE]))</f>
        <v>7</v>
      </c>
      <c r="L1249">
        <f>16-INDEX(STANDINGS_K[],MATCH(Table1[[#This Row],[COMBINED]],STANDINGS_K[COMBINED],0),COLUMN(STANDINGS_K[PLACE IN LEAGUE]))</f>
        <v>12</v>
      </c>
      <c r="M1249">
        <f>16-INDEX(STANDINGS_SV[],MATCH(Table1[[#This Row],[COMBINED]],STANDINGS_SV[COMBINED],0),COLUMN(STANDINGS_SV[PLACE IN LEAGUE]))</f>
        <v>2</v>
      </c>
      <c r="N1249">
        <f>SUM(Table1[[#This Row],[BA]:[SV]])</f>
        <v>45</v>
      </c>
      <c r="O1249">
        <v>14</v>
      </c>
    </row>
    <row r="1250" spans="1:15" x14ac:dyDescent="0.25">
      <c r="A1250" t="s">
        <v>1490</v>
      </c>
      <c r="B1250" t="s">
        <v>1481</v>
      </c>
      <c r="C1250" t="str">
        <f>Table1[[#This Row],[League]]&amp;Table1[[#This Row],[Team]]</f>
        <v>$150 Draft Champions Feb 16 1:00 pm Lg.3708Macon Whoopie</v>
      </c>
      <c r="D1250">
        <f>16-INDEX(STANDINGS_BA[],MATCH(Table1[[#This Row],[COMBINED]],STANDINGS_BA[COMBINED],0),COLUMN(STANDINGS_BA[PLACE IN LEAGUE]))</f>
        <v>2</v>
      </c>
      <c r="E1250">
        <f>16-INDEX(STANDINGS_R[],MATCH(Table1[[#This Row],[COMBINED]],STANDINGS_R[COMBINED],0),COLUMN(STANDINGS_R[PLACE IN LEAGUE]))</f>
        <v>1</v>
      </c>
      <c r="F1250">
        <f>16-INDEX(STANDINGS_HR[],MATCH(Table1[[#This Row],[COMBINED]],STANDINGS_HR[COMBINED],0),COLUMN(STANDINGS_HR[PLACE IN LEAGUE]))</f>
        <v>2</v>
      </c>
      <c r="G1250">
        <f>16-INDEX(STANDINGS_RBI[],MATCH(Table1[[#This Row],[COMBINED]],STANDINGS_RBI[COMBINED],0),COLUMN(STANDINGS_RBI[PLACE IN LEAGUE]))</f>
        <v>3</v>
      </c>
      <c r="H1250">
        <f>16-INDEX(STANDINGS_SB[],MATCH(Table1[[#This Row],[COMBINED]],STANDINGS_SB[COMBINED],0),COLUMN(STANDINGS_SB[PLACE IN LEAGUE]))</f>
        <v>4</v>
      </c>
      <c r="I1250">
        <f>16-INDEX(STANDINGS_ERA[],MATCH(Table1[[#This Row],[COMBINED]],STANDINGS_ERA[COMBINED],0),COLUMN(STANDINGS_ERA[PLACE IN LEAGUE]))</f>
        <v>1</v>
      </c>
      <c r="J1250">
        <f>16-INDEX(STANDINGS_WHIP[],MATCH(Table1[[#This Row],[COMBINED]],STANDINGS_WHIP[COMBINED],0),COLUMN(STANDINGS_WHIP[PLACE IN LEAGUE]))</f>
        <v>1</v>
      </c>
      <c r="K1250">
        <f>16-INDEX(STANDINGS_W[],MATCH(Table1[[#This Row],[COMBINED]],STANDINGS_W[COMBINED],0),COLUMN(STANDINGS_W[PLACE IN LEAGUE]))</f>
        <v>3</v>
      </c>
      <c r="L1250">
        <f>16-INDEX(STANDINGS_K[],MATCH(Table1[[#This Row],[COMBINED]],STANDINGS_K[COMBINED],0),COLUMN(STANDINGS_K[PLACE IN LEAGUE]))</f>
        <v>4</v>
      </c>
      <c r="M1250">
        <f>16-INDEX(STANDINGS_SV[],MATCH(Table1[[#This Row],[COMBINED]],STANDINGS_SV[COMBINED],0),COLUMN(STANDINGS_SV[PLACE IN LEAGUE]))</f>
        <v>5</v>
      </c>
      <c r="N1250">
        <f>SUM(Table1[[#This Row],[BA]:[SV]])</f>
        <v>26</v>
      </c>
      <c r="O1250">
        <v>15</v>
      </c>
    </row>
    <row r="1251" spans="1:15" x14ac:dyDescent="0.25">
      <c r="A1251" t="s">
        <v>1493</v>
      </c>
      <c r="B1251" t="s">
        <v>1492</v>
      </c>
      <c r="C1251" t="str">
        <f>Table1[[#This Row],[League]]&amp;Table1[[#This Row],[Team]]</f>
        <v>$150 Draft Champions Feb 16 1:00 pm Lg.3712Las Vegas Ratpack 3</v>
      </c>
      <c r="D1251">
        <f>16-INDEX(STANDINGS_BA[],MATCH(Table1[[#This Row],[COMBINED]],STANDINGS_BA[COMBINED],0),COLUMN(STANDINGS_BA[PLACE IN LEAGUE]))</f>
        <v>14</v>
      </c>
      <c r="E1251">
        <f>16-INDEX(STANDINGS_R[],MATCH(Table1[[#This Row],[COMBINED]],STANDINGS_R[COMBINED],0),COLUMN(STANDINGS_R[PLACE IN LEAGUE]))</f>
        <v>14</v>
      </c>
      <c r="F1251">
        <f>16-INDEX(STANDINGS_HR[],MATCH(Table1[[#This Row],[COMBINED]],STANDINGS_HR[COMBINED],0),COLUMN(STANDINGS_HR[PLACE IN LEAGUE]))</f>
        <v>15</v>
      </c>
      <c r="G1251">
        <f>16-INDEX(STANDINGS_RBI[],MATCH(Table1[[#This Row],[COMBINED]],STANDINGS_RBI[COMBINED],0),COLUMN(STANDINGS_RBI[PLACE IN LEAGUE]))</f>
        <v>14</v>
      </c>
      <c r="H1251">
        <f>16-INDEX(STANDINGS_SB[],MATCH(Table1[[#This Row],[COMBINED]],STANDINGS_SB[COMBINED],0),COLUMN(STANDINGS_SB[PLACE IN LEAGUE]))</f>
        <v>9</v>
      </c>
      <c r="I1251">
        <f>16-INDEX(STANDINGS_ERA[],MATCH(Table1[[#This Row],[COMBINED]],STANDINGS_ERA[COMBINED],0),COLUMN(STANDINGS_ERA[PLACE IN LEAGUE]))</f>
        <v>15</v>
      </c>
      <c r="J1251">
        <f>16-INDEX(STANDINGS_WHIP[],MATCH(Table1[[#This Row],[COMBINED]],STANDINGS_WHIP[COMBINED],0),COLUMN(STANDINGS_WHIP[PLACE IN LEAGUE]))</f>
        <v>15</v>
      </c>
      <c r="K1251">
        <f>16-INDEX(STANDINGS_W[],MATCH(Table1[[#This Row],[COMBINED]],STANDINGS_W[COMBINED],0),COLUMN(STANDINGS_W[PLACE IN LEAGUE]))</f>
        <v>15</v>
      </c>
      <c r="L1251">
        <f>16-INDEX(STANDINGS_K[],MATCH(Table1[[#This Row],[COMBINED]],STANDINGS_K[COMBINED],0),COLUMN(STANDINGS_K[PLACE IN LEAGUE]))</f>
        <v>13</v>
      </c>
      <c r="M1251">
        <f>16-INDEX(STANDINGS_SV[],MATCH(Table1[[#This Row],[COMBINED]],STANDINGS_SV[COMBINED],0),COLUMN(STANDINGS_SV[PLACE IN LEAGUE]))</f>
        <v>10</v>
      </c>
      <c r="N1251">
        <f>SUM(Table1[[#This Row],[BA]:[SV]])</f>
        <v>134</v>
      </c>
      <c r="O1251">
        <v>1</v>
      </c>
    </row>
    <row r="1252" spans="1:15" x14ac:dyDescent="0.25">
      <c r="A1252" t="s">
        <v>1494</v>
      </c>
      <c r="B1252" t="s">
        <v>1492</v>
      </c>
      <c r="C1252" t="str">
        <f>Table1[[#This Row],[League]]&amp;Table1[[#This Row],[Team]]</f>
        <v>$150 Draft Champions Feb 16 1:00 pm Lg.3712Matt Capps' Comeback</v>
      </c>
      <c r="D1252">
        <f>16-INDEX(STANDINGS_BA[],MATCH(Table1[[#This Row],[COMBINED]],STANDINGS_BA[COMBINED],0),COLUMN(STANDINGS_BA[PLACE IN LEAGUE]))</f>
        <v>13</v>
      </c>
      <c r="E1252">
        <f>16-INDEX(STANDINGS_R[],MATCH(Table1[[#This Row],[COMBINED]],STANDINGS_R[COMBINED],0),COLUMN(STANDINGS_R[PLACE IN LEAGUE]))</f>
        <v>11</v>
      </c>
      <c r="F1252">
        <f>16-INDEX(STANDINGS_HR[],MATCH(Table1[[#This Row],[COMBINED]],STANDINGS_HR[COMBINED],0),COLUMN(STANDINGS_HR[PLACE IN LEAGUE]))</f>
        <v>5</v>
      </c>
      <c r="G1252">
        <f>16-INDEX(STANDINGS_RBI[],MATCH(Table1[[#This Row],[COMBINED]],STANDINGS_RBI[COMBINED],0),COLUMN(STANDINGS_RBI[PLACE IN LEAGUE]))</f>
        <v>9</v>
      </c>
      <c r="H1252">
        <f>16-INDEX(STANDINGS_SB[],MATCH(Table1[[#This Row],[COMBINED]],STANDINGS_SB[COMBINED],0),COLUMN(STANDINGS_SB[PLACE IN LEAGUE]))</f>
        <v>14</v>
      </c>
      <c r="I1252">
        <f>16-INDEX(STANDINGS_ERA[],MATCH(Table1[[#This Row],[COMBINED]],STANDINGS_ERA[COMBINED],0),COLUMN(STANDINGS_ERA[PLACE IN LEAGUE]))</f>
        <v>14</v>
      </c>
      <c r="J1252">
        <f>16-INDEX(STANDINGS_WHIP[],MATCH(Table1[[#This Row],[COMBINED]],STANDINGS_WHIP[COMBINED],0),COLUMN(STANDINGS_WHIP[PLACE IN LEAGUE]))</f>
        <v>14</v>
      </c>
      <c r="K1252">
        <f>16-INDEX(STANDINGS_W[],MATCH(Table1[[#This Row],[COMBINED]],STANDINGS_W[COMBINED],0),COLUMN(STANDINGS_W[PLACE IN LEAGUE]))</f>
        <v>11</v>
      </c>
      <c r="L1252">
        <f>16-INDEX(STANDINGS_K[],MATCH(Table1[[#This Row],[COMBINED]],STANDINGS_K[COMBINED],0),COLUMN(STANDINGS_K[PLACE IN LEAGUE]))</f>
        <v>12</v>
      </c>
      <c r="M1252">
        <f>16-INDEX(STANDINGS_SV[],MATCH(Table1[[#This Row],[COMBINED]],STANDINGS_SV[COMBINED],0),COLUMN(STANDINGS_SV[PLACE IN LEAGUE]))</f>
        <v>12</v>
      </c>
      <c r="N1252">
        <f>SUM(Table1[[#This Row],[BA]:[SV]])</f>
        <v>115</v>
      </c>
      <c r="O1252">
        <v>2</v>
      </c>
    </row>
    <row r="1253" spans="1:15" x14ac:dyDescent="0.25">
      <c r="A1253" t="s">
        <v>1496</v>
      </c>
      <c r="B1253" t="s">
        <v>1492</v>
      </c>
      <c r="C1253" t="str">
        <f>Table1[[#This Row],[League]]&amp;Table1[[#This Row],[Team]]</f>
        <v>$150 Draft Champions Feb 16 1:00 pm Lg.3712Thebeau 7</v>
      </c>
      <c r="D1253">
        <f>16-INDEX(STANDINGS_BA[],MATCH(Table1[[#This Row],[COMBINED]],STANDINGS_BA[COMBINED],0),COLUMN(STANDINGS_BA[PLACE IN LEAGUE]))</f>
        <v>11</v>
      </c>
      <c r="E1253">
        <f>16-INDEX(STANDINGS_R[],MATCH(Table1[[#This Row],[COMBINED]],STANDINGS_R[COMBINED],0),COLUMN(STANDINGS_R[PLACE IN LEAGUE]))</f>
        <v>13</v>
      </c>
      <c r="F1253">
        <f>16-INDEX(STANDINGS_HR[],MATCH(Table1[[#This Row],[COMBINED]],STANDINGS_HR[COMBINED],0),COLUMN(STANDINGS_HR[PLACE IN LEAGUE]))</f>
        <v>10</v>
      </c>
      <c r="G1253">
        <f>16-INDEX(STANDINGS_RBI[],MATCH(Table1[[#This Row],[COMBINED]],STANDINGS_RBI[COMBINED],0),COLUMN(STANDINGS_RBI[PLACE IN LEAGUE]))</f>
        <v>12</v>
      </c>
      <c r="H1253">
        <f>16-INDEX(STANDINGS_SB[],MATCH(Table1[[#This Row],[COMBINED]],STANDINGS_SB[COMBINED],0),COLUMN(STANDINGS_SB[PLACE IN LEAGUE]))</f>
        <v>11</v>
      </c>
      <c r="I1253">
        <f>16-INDEX(STANDINGS_ERA[],MATCH(Table1[[#This Row],[COMBINED]],STANDINGS_ERA[COMBINED],0),COLUMN(STANDINGS_ERA[PLACE IN LEAGUE]))</f>
        <v>9</v>
      </c>
      <c r="J1253">
        <f>16-INDEX(STANDINGS_WHIP[],MATCH(Table1[[#This Row],[COMBINED]],STANDINGS_WHIP[COMBINED],0),COLUMN(STANDINGS_WHIP[PLACE IN LEAGUE]))</f>
        <v>12</v>
      </c>
      <c r="K1253">
        <f>16-INDEX(STANDINGS_W[],MATCH(Table1[[#This Row],[COMBINED]],STANDINGS_W[COMBINED],0),COLUMN(STANDINGS_W[PLACE IN LEAGUE]))</f>
        <v>14</v>
      </c>
      <c r="L1253">
        <f>16-INDEX(STANDINGS_K[],MATCH(Table1[[#This Row],[COMBINED]],STANDINGS_K[COMBINED],0),COLUMN(STANDINGS_K[PLACE IN LEAGUE]))</f>
        <v>15</v>
      </c>
      <c r="M1253">
        <f>16-INDEX(STANDINGS_SV[],MATCH(Table1[[#This Row],[COMBINED]],STANDINGS_SV[COMBINED],0),COLUMN(STANDINGS_SV[PLACE IN LEAGUE]))</f>
        <v>3</v>
      </c>
      <c r="N1253">
        <f>SUM(Table1[[#This Row],[BA]:[SV]])</f>
        <v>110</v>
      </c>
      <c r="O1253">
        <v>3</v>
      </c>
    </row>
    <row r="1254" spans="1:15" x14ac:dyDescent="0.25">
      <c r="A1254" t="s">
        <v>1501</v>
      </c>
      <c r="B1254" t="s">
        <v>1492</v>
      </c>
      <c r="C1254" t="str">
        <f>Table1[[#This Row],[League]]&amp;Table1[[#This Row],[Team]]</f>
        <v>$150 Draft Champions Feb 16 1:00 pm Lg.3712Acouchi</v>
      </c>
      <c r="D1254">
        <f>16-INDEX(STANDINGS_BA[],MATCH(Table1[[#This Row],[COMBINED]],STANDINGS_BA[COMBINED],0),COLUMN(STANDINGS_BA[PLACE IN LEAGUE]))</f>
        <v>5</v>
      </c>
      <c r="E1254">
        <f>16-INDEX(STANDINGS_R[],MATCH(Table1[[#This Row],[COMBINED]],STANDINGS_R[COMBINED],0),COLUMN(STANDINGS_R[PLACE IN LEAGUE]))</f>
        <v>10</v>
      </c>
      <c r="F1254">
        <f>16-INDEX(STANDINGS_HR[],MATCH(Table1[[#This Row],[COMBINED]],STANDINGS_HR[COMBINED],0),COLUMN(STANDINGS_HR[PLACE IN LEAGUE]))</f>
        <v>11</v>
      </c>
      <c r="G1254">
        <f>16-INDEX(STANDINGS_RBI[],MATCH(Table1[[#This Row],[COMBINED]],STANDINGS_RBI[COMBINED],0),COLUMN(STANDINGS_RBI[PLACE IN LEAGUE]))</f>
        <v>15</v>
      </c>
      <c r="H1254">
        <f>16-INDEX(STANDINGS_SB[],MATCH(Table1[[#This Row],[COMBINED]],STANDINGS_SB[COMBINED],0),COLUMN(STANDINGS_SB[PLACE IN LEAGUE]))</f>
        <v>7</v>
      </c>
      <c r="I1254">
        <f>16-INDEX(STANDINGS_ERA[],MATCH(Table1[[#This Row],[COMBINED]],STANDINGS_ERA[COMBINED],0),COLUMN(STANDINGS_ERA[PLACE IN LEAGUE]))</f>
        <v>10</v>
      </c>
      <c r="J1254">
        <f>16-INDEX(STANDINGS_WHIP[],MATCH(Table1[[#This Row],[COMBINED]],STANDINGS_WHIP[COMBINED],0),COLUMN(STANDINGS_WHIP[PLACE IN LEAGUE]))</f>
        <v>13</v>
      </c>
      <c r="K1254">
        <f>16-INDEX(STANDINGS_W[],MATCH(Table1[[#This Row],[COMBINED]],STANDINGS_W[COMBINED],0),COLUMN(STANDINGS_W[PLACE IN LEAGUE]))</f>
        <v>5</v>
      </c>
      <c r="L1254">
        <f>16-INDEX(STANDINGS_K[],MATCH(Table1[[#This Row],[COMBINED]],STANDINGS_K[COMBINED],0),COLUMN(STANDINGS_K[PLACE IN LEAGUE]))</f>
        <v>8</v>
      </c>
      <c r="M1254">
        <f>16-INDEX(STANDINGS_SV[],MATCH(Table1[[#This Row],[COMBINED]],STANDINGS_SV[COMBINED],0),COLUMN(STANDINGS_SV[PLACE IN LEAGUE]))</f>
        <v>15</v>
      </c>
      <c r="N1254">
        <f>SUM(Table1[[#This Row],[BA]:[SV]])</f>
        <v>99</v>
      </c>
      <c r="O1254">
        <v>4</v>
      </c>
    </row>
    <row r="1255" spans="1:15" x14ac:dyDescent="0.25">
      <c r="A1255" t="s">
        <v>1495</v>
      </c>
      <c r="B1255" t="s">
        <v>1492</v>
      </c>
      <c r="C1255" t="str">
        <f>Table1[[#This Row],[League]]&amp;Table1[[#This Row],[Team]]</f>
        <v>$150 Draft Champions Feb 16 1:00 pm Lg.3712Two Time</v>
      </c>
      <c r="D1255">
        <f>16-INDEX(STANDINGS_BA[],MATCH(Table1[[#This Row],[COMBINED]],STANDINGS_BA[COMBINED],0),COLUMN(STANDINGS_BA[PLACE IN LEAGUE]))</f>
        <v>12</v>
      </c>
      <c r="E1255">
        <f>16-INDEX(STANDINGS_R[],MATCH(Table1[[#This Row],[COMBINED]],STANDINGS_R[COMBINED],0),COLUMN(STANDINGS_R[PLACE IN LEAGUE]))</f>
        <v>15</v>
      </c>
      <c r="F1255">
        <f>16-INDEX(STANDINGS_HR[],MATCH(Table1[[#This Row],[COMBINED]],STANDINGS_HR[COMBINED],0),COLUMN(STANDINGS_HR[PLACE IN LEAGUE]))</f>
        <v>7</v>
      </c>
      <c r="G1255">
        <f>16-INDEX(STANDINGS_RBI[],MATCH(Table1[[#This Row],[COMBINED]],STANDINGS_RBI[COMBINED],0),COLUMN(STANDINGS_RBI[PLACE IN LEAGUE]))</f>
        <v>11</v>
      </c>
      <c r="H1255">
        <f>16-INDEX(STANDINGS_SB[],MATCH(Table1[[#This Row],[COMBINED]],STANDINGS_SB[COMBINED],0),COLUMN(STANDINGS_SB[PLACE IN LEAGUE]))</f>
        <v>15</v>
      </c>
      <c r="I1255">
        <f>16-INDEX(STANDINGS_ERA[],MATCH(Table1[[#This Row],[COMBINED]],STANDINGS_ERA[COMBINED],0),COLUMN(STANDINGS_ERA[PLACE IN LEAGUE]))</f>
        <v>6</v>
      </c>
      <c r="J1255">
        <f>16-INDEX(STANDINGS_WHIP[],MATCH(Table1[[#This Row],[COMBINED]],STANDINGS_WHIP[COMBINED],0),COLUMN(STANDINGS_WHIP[PLACE IN LEAGUE]))</f>
        <v>3</v>
      </c>
      <c r="K1255">
        <f>16-INDEX(STANDINGS_W[],MATCH(Table1[[#This Row],[COMBINED]],STANDINGS_W[COMBINED],0),COLUMN(STANDINGS_W[PLACE IN LEAGUE]))</f>
        <v>13</v>
      </c>
      <c r="L1255">
        <f>16-INDEX(STANDINGS_K[],MATCH(Table1[[#This Row],[COMBINED]],STANDINGS_K[COMBINED],0),COLUMN(STANDINGS_K[PLACE IN LEAGUE]))</f>
        <v>14</v>
      </c>
      <c r="M1255">
        <f>16-INDEX(STANDINGS_SV[],MATCH(Table1[[#This Row],[COMBINED]],STANDINGS_SV[COMBINED],0),COLUMN(STANDINGS_SV[PLACE IN LEAGUE]))</f>
        <v>1</v>
      </c>
      <c r="N1255">
        <f>SUM(Table1[[#This Row],[BA]:[SV]])</f>
        <v>97</v>
      </c>
      <c r="O1255">
        <v>5</v>
      </c>
    </row>
    <row r="1256" spans="1:15" x14ac:dyDescent="0.25">
      <c r="A1256" t="s">
        <v>51</v>
      </c>
      <c r="B1256" t="s">
        <v>1492</v>
      </c>
      <c r="C1256" t="str">
        <f>Table1[[#This Row],[League]]&amp;Table1[[#This Row],[Team]]</f>
        <v>$150 Draft Champions Feb 16 1:00 pm Lg.3712Team Kostern</v>
      </c>
      <c r="D1256">
        <f>16-INDEX(STANDINGS_BA[],MATCH(Table1[[#This Row],[COMBINED]],STANDINGS_BA[COMBINED],0),COLUMN(STANDINGS_BA[PLACE IN LEAGUE]))</f>
        <v>3</v>
      </c>
      <c r="E1256">
        <f>16-INDEX(STANDINGS_R[],MATCH(Table1[[#This Row],[COMBINED]],STANDINGS_R[COMBINED],0),COLUMN(STANDINGS_R[PLACE IN LEAGUE]))</f>
        <v>12</v>
      </c>
      <c r="F1256">
        <f>16-INDEX(STANDINGS_HR[],MATCH(Table1[[#This Row],[COMBINED]],STANDINGS_HR[COMBINED],0),COLUMN(STANDINGS_HR[PLACE IN LEAGUE]))</f>
        <v>9</v>
      </c>
      <c r="G1256">
        <f>16-INDEX(STANDINGS_RBI[],MATCH(Table1[[#This Row],[COMBINED]],STANDINGS_RBI[COMBINED],0),COLUMN(STANDINGS_RBI[PLACE IN LEAGUE]))</f>
        <v>8</v>
      </c>
      <c r="H1256">
        <f>16-INDEX(STANDINGS_SB[],MATCH(Table1[[#This Row],[COMBINED]],STANDINGS_SB[COMBINED],0),COLUMN(STANDINGS_SB[PLACE IN LEAGUE]))</f>
        <v>13</v>
      </c>
      <c r="I1256">
        <f>16-INDEX(STANDINGS_ERA[],MATCH(Table1[[#This Row],[COMBINED]],STANDINGS_ERA[COMBINED],0),COLUMN(STANDINGS_ERA[PLACE IN LEAGUE]))</f>
        <v>12</v>
      </c>
      <c r="J1256">
        <f>16-INDEX(STANDINGS_WHIP[],MATCH(Table1[[#This Row],[COMBINED]],STANDINGS_WHIP[COMBINED],0),COLUMN(STANDINGS_WHIP[PLACE IN LEAGUE]))</f>
        <v>8</v>
      </c>
      <c r="K1256">
        <f>16-INDEX(STANDINGS_W[],MATCH(Table1[[#This Row],[COMBINED]],STANDINGS_W[COMBINED],0),COLUMN(STANDINGS_W[PLACE IN LEAGUE]))</f>
        <v>10</v>
      </c>
      <c r="L1256">
        <f>16-INDEX(STANDINGS_K[],MATCH(Table1[[#This Row],[COMBINED]],STANDINGS_K[COMBINED],0),COLUMN(STANDINGS_K[PLACE IN LEAGUE]))</f>
        <v>5</v>
      </c>
      <c r="M1256">
        <f>16-INDEX(STANDINGS_SV[],MATCH(Table1[[#This Row],[COMBINED]],STANDINGS_SV[COMBINED],0),COLUMN(STANDINGS_SV[PLACE IN LEAGUE]))</f>
        <v>14</v>
      </c>
      <c r="N1256">
        <f>SUM(Table1[[#This Row],[BA]:[SV]])</f>
        <v>94</v>
      </c>
      <c r="O1256">
        <v>6</v>
      </c>
    </row>
    <row r="1257" spans="1:15" x14ac:dyDescent="0.25">
      <c r="A1257" t="s">
        <v>1497</v>
      </c>
      <c r="B1257" t="s">
        <v>1492</v>
      </c>
      <c r="C1257" t="str">
        <f>Table1[[#This Row],[League]]&amp;Table1[[#This Row],[Team]]</f>
        <v>$150 Draft Champions Feb 16 1:00 pm Lg.3712Pakes</v>
      </c>
      <c r="D1257">
        <f>16-INDEX(STANDINGS_BA[],MATCH(Table1[[#This Row],[COMBINED]],STANDINGS_BA[COMBINED],0),COLUMN(STANDINGS_BA[PLACE IN LEAGUE]))</f>
        <v>10</v>
      </c>
      <c r="E1257">
        <f>16-INDEX(STANDINGS_R[],MATCH(Table1[[#This Row],[COMBINED]],STANDINGS_R[COMBINED],0),COLUMN(STANDINGS_R[PLACE IN LEAGUE]))</f>
        <v>5</v>
      </c>
      <c r="F1257">
        <f>16-INDEX(STANDINGS_HR[],MATCH(Table1[[#This Row],[COMBINED]],STANDINGS_HR[COMBINED],0),COLUMN(STANDINGS_HR[PLACE IN LEAGUE]))</f>
        <v>8</v>
      </c>
      <c r="G1257">
        <f>16-INDEX(STANDINGS_RBI[],MATCH(Table1[[#This Row],[COMBINED]],STANDINGS_RBI[COMBINED],0),COLUMN(STANDINGS_RBI[PLACE IN LEAGUE]))</f>
        <v>4</v>
      </c>
      <c r="H1257">
        <f>16-INDEX(STANDINGS_SB[],MATCH(Table1[[#This Row],[COMBINED]],STANDINGS_SB[COMBINED],0),COLUMN(STANDINGS_SB[PLACE IN LEAGUE]))</f>
        <v>10</v>
      </c>
      <c r="I1257">
        <f>16-INDEX(STANDINGS_ERA[],MATCH(Table1[[#This Row],[COMBINED]],STANDINGS_ERA[COMBINED],0),COLUMN(STANDINGS_ERA[PLACE IN LEAGUE]))</f>
        <v>11</v>
      </c>
      <c r="J1257">
        <f>16-INDEX(STANDINGS_WHIP[],MATCH(Table1[[#This Row],[COMBINED]],STANDINGS_WHIP[COMBINED],0),COLUMN(STANDINGS_WHIP[PLACE IN LEAGUE]))</f>
        <v>11</v>
      </c>
      <c r="K1257">
        <f>16-INDEX(STANDINGS_W[],MATCH(Table1[[#This Row],[COMBINED]],STANDINGS_W[COMBINED],0),COLUMN(STANDINGS_W[PLACE IN LEAGUE]))</f>
        <v>6</v>
      </c>
      <c r="L1257">
        <f>16-INDEX(STANDINGS_K[],MATCH(Table1[[#This Row],[COMBINED]],STANDINGS_K[COMBINED],0),COLUMN(STANDINGS_K[PLACE IN LEAGUE]))</f>
        <v>10</v>
      </c>
      <c r="M1257">
        <f>16-INDEX(STANDINGS_SV[],MATCH(Table1[[#This Row],[COMBINED]],STANDINGS_SV[COMBINED],0),COLUMN(STANDINGS_SV[PLACE IN LEAGUE]))</f>
        <v>9</v>
      </c>
      <c r="N1257">
        <f>SUM(Table1[[#This Row],[BA]:[SV]])</f>
        <v>84</v>
      </c>
      <c r="O1257">
        <v>7</v>
      </c>
    </row>
    <row r="1258" spans="1:15" x14ac:dyDescent="0.25">
      <c r="A1258" t="s">
        <v>1498</v>
      </c>
      <c r="B1258" t="s">
        <v>1492</v>
      </c>
      <c r="C1258" t="str">
        <f>Table1[[#This Row],[League]]&amp;Table1[[#This Row],[Team]]</f>
        <v>$150 Draft Champions Feb 16 1:00 pm Lg.3712Team Chmielewski</v>
      </c>
      <c r="D1258">
        <f>16-INDEX(STANDINGS_BA[],MATCH(Table1[[#This Row],[COMBINED]],STANDINGS_BA[COMBINED],0),COLUMN(STANDINGS_BA[PLACE IN LEAGUE]))</f>
        <v>9</v>
      </c>
      <c r="E1258">
        <f>16-INDEX(STANDINGS_R[],MATCH(Table1[[#This Row],[COMBINED]],STANDINGS_R[COMBINED],0),COLUMN(STANDINGS_R[PLACE IN LEAGUE]))</f>
        <v>8</v>
      </c>
      <c r="F1258">
        <f>16-INDEX(STANDINGS_HR[],MATCH(Table1[[#This Row],[COMBINED]],STANDINGS_HR[COMBINED],0),COLUMN(STANDINGS_HR[PLACE IN LEAGUE]))</f>
        <v>12</v>
      </c>
      <c r="G1258">
        <f>16-INDEX(STANDINGS_RBI[],MATCH(Table1[[#This Row],[COMBINED]],STANDINGS_RBI[COMBINED],0),COLUMN(STANDINGS_RBI[PLACE IN LEAGUE]))</f>
        <v>13</v>
      </c>
      <c r="H1258">
        <f>16-INDEX(STANDINGS_SB[],MATCH(Table1[[#This Row],[COMBINED]],STANDINGS_SB[COMBINED],0),COLUMN(STANDINGS_SB[PLACE IN LEAGUE]))</f>
        <v>8</v>
      </c>
      <c r="I1258">
        <f>16-INDEX(STANDINGS_ERA[],MATCH(Table1[[#This Row],[COMBINED]],STANDINGS_ERA[COMBINED],0),COLUMN(STANDINGS_ERA[PLACE IN LEAGUE]))</f>
        <v>3</v>
      </c>
      <c r="J1258">
        <f>16-INDEX(STANDINGS_WHIP[],MATCH(Table1[[#This Row],[COMBINED]],STANDINGS_WHIP[COMBINED],0),COLUMN(STANDINGS_WHIP[PLACE IN LEAGUE]))</f>
        <v>5</v>
      </c>
      <c r="K1258">
        <f>16-INDEX(STANDINGS_W[],MATCH(Table1[[#This Row],[COMBINED]],STANDINGS_W[COMBINED],0),COLUMN(STANDINGS_W[PLACE IN LEAGUE]))</f>
        <v>12</v>
      </c>
      <c r="L1258">
        <f>16-INDEX(STANDINGS_K[],MATCH(Table1[[#This Row],[COMBINED]],STANDINGS_K[COMBINED],0),COLUMN(STANDINGS_K[PLACE IN LEAGUE]))</f>
        <v>11</v>
      </c>
      <c r="M1258">
        <f>16-INDEX(STANDINGS_SV[],MATCH(Table1[[#This Row],[COMBINED]],STANDINGS_SV[COMBINED],0),COLUMN(STANDINGS_SV[PLACE IN LEAGUE]))</f>
        <v>2</v>
      </c>
      <c r="N1258">
        <f>SUM(Table1[[#This Row],[BA]:[SV]])</f>
        <v>83</v>
      </c>
      <c r="O1258">
        <v>8</v>
      </c>
    </row>
    <row r="1259" spans="1:15" x14ac:dyDescent="0.25">
      <c r="A1259" t="s">
        <v>1504</v>
      </c>
      <c r="B1259" t="s">
        <v>1492</v>
      </c>
      <c r="C1259" t="str">
        <f>Table1[[#This Row],[League]]&amp;Table1[[#This Row],[Team]]</f>
        <v>$150 Draft Champions Feb 16 1:00 pm Lg.3712Team Everhart</v>
      </c>
      <c r="D1259">
        <f>16-INDEX(STANDINGS_BA[],MATCH(Table1[[#This Row],[COMBINED]],STANDINGS_BA[COMBINED],0),COLUMN(STANDINGS_BA[PLACE IN LEAGUE]))</f>
        <v>1</v>
      </c>
      <c r="E1259">
        <f>16-INDEX(STANDINGS_R[],MATCH(Table1[[#This Row],[COMBINED]],STANDINGS_R[COMBINED],0),COLUMN(STANDINGS_R[PLACE IN LEAGUE]))</f>
        <v>7</v>
      </c>
      <c r="F1259">
        <f>16-INDEX(STANDINGS_HR[],MATCH(Table1[[#This Row],[COMBINED]],STANDINGS_HR[COMBINED],0),COLUMN(STANDINGS_HR[PLACE IN LEAGUE]))</f>
        <v>14</v>
      </c>
      <c r="G1259">
        <f>16-INDEX(STANDINGS_RBI[],MATCH(Table1[[#This Row],[COMBINED]],STANDINGS_RBI[COMBINED],0),COLUMN(STANDINGS_RBI[PLACE IN LEAGUE]))</f>
        <v>10</v>
      </c>
      <c r="H1259">
        <f>16-INDEX(STANDINGS_SB[],MATCH(Table1[[#This Row],[COMBINED]],STANDINGS_SB[COMBINED],0),COLUMN(STANDINGS_SB[PLACE IN LEAGUE]))</f>
        <v>6</v>
      </c>
      <c r="I1259">
        <f>16-INDEX(STANDINGS_ERA[],MATCH(Table1[[#This Row],[COMBINED]],STANDINGS_ERA[COMBINED],0),COLUMN(STANDINGS_ERA[PLACE IN LEAGUE]))</f>
        <v>8</v>
      </c>
      <c r="J1259">
        <f>16-INDEX(STANDINGS_WHIP[],MATCH(Table1[[#This Row],[COMBINED]],STANDINGS_WHIP[COMBINED],0),COLUMN(STANDINGS_WHIP[PLACE IN LEAGUE]))</f>
        <v>6</v>
      </c>
      <c r="K1259">
        <f>16-INDEX(STANDINGS_W[],MATCH(Table1[[#This Row],[COMBINED]],STANDINGS_W[COMBINED],0),COLUMN(STANDINGS_W[PLACE IN LEAGUE]))</f>
        <v>4</v>
      </c>
      <c r="L1259">
        <f>16-INDEX(STANDINGS_K[],MATCH(Table1[[#This Row],[COMBINED]],STANDINGS_K[COMBINED],0),COLUMN(STANDINGS_K[PLACE IN LEAGUE]))</f>
        <v>7</v>
      </c>
      <c r="M1259">
        <f>16-INDEX(STANDINGS_SV[],MATCH(Table1[[#This Row],[COMBINED]],STANDINGS_SV[COMBINED],0),COLUMN(STANDINGS_SV[PLACE IN LEAGUE]))</f>
        <v>6</v>
      </c>
      <c r="N1259">
        <f>SUM(Table1[[#This Row],[BA]:[SV]])</f>
        <v>69</v>
      </c>
      <c r="O1259">
        <v>9</v>
      </c>
    </row>
    <row r="1260" spans="1:15" x14ac:dyDescent="0.25">
      <c r="A1260" t="s">
        <v>447</v>
      </c>
      <c r="B1260" t="s">
        <v>1492</v>
      </c>
      <c r="C1260" t="str">
        <f>Table1[[#This Row],[League]]&amp;Table1[[#This Row],[Team]]</f>
        <v>$150 Draft Champions Feb 16 1:00 pm Lg.3712UMmm Baby</v>
      </c>
      <c r="D1260">
        <f>16-INDEX(STANDINGS_BA[],MATCH(Table1[[#This Row],[COMBINED]],STANDINGS_BA[COMBINED],0),COLUMN(STANDINGS_BA[PLACE IN LEAGUE]))</f>
        <v>15</v>
      </c>
      <c r="E1260">
        <f>16-INDEX(STANDINGS_R[],MATCH(Table1[[#This Row],[COMBINED]],STANDINGS_R[COMBINED],0),COLUMN(STANDINGS_R[PLACE IN LEAGUE]))</f>
        <v>6</v>
      </c>
      <c r="F1260">
        <f>16-INDEX(STANDINGS_HR[],MATCH(Table1[[#This Row],[COMBINED]],STANDINGS_HR[COMBINED],0),COLUMN(STANDINGS_HR[PLACE IN LEAGUE]))</f>
        <v>6</v>
      </c>
      <c r="G1260">
        <f>16-INDEX(STANDINGS_RBI[],MATCH(Table1[[#This Row],[COMBINED]],STANDINGS_RBI[COMBINED],0),COLUMN(STANDINGS_RBI[PLACE IN LEAGUE]))</f>
        <v>7</v>
      </c>
      <c r="H1260">
        <f>16-INDEX(STANDINGS_SB[],MATCH(Table1[[#This Row],[COMBINED]],STANDINGS_SB[COMBINED],0),COLUMN(STANDINGS_SB[PLACE IN LEAGUE]))</f>
        <v>3</v>
      </c>
      <c r="I1260">
        <f>16-INDEX(STANDINGS_ERA[],MATCH(Table1[[#This Row],[COMBINED]],STANDINGS_ERA[COMBINED],0),COLUMN(STANDINGS_ERA[PLACE IN LEAGUE]))</f>
        <v>2</v>
      </c>
      <c r="J1260">
        <f>16-INDEX(STANDINGS_WHIP[],MATCH(Table1[[#This Row],[COMBINED]],STANDINGS_WHIP[COMBINED],0),COLUMN(STANDINGS_WHIP[PLACE IN LEAGUE]))</f>
        <v>4</v>
      </c>
      <c r="K1260">
        <f>16-INDEX(STANDINGS_W[],MATCH(Table1[[#This Row],[COMBINED]],STANDINGS_W[COMBINED],0),COLUMN(STANDINGS_W[PLACE IN LEAGUE]))</f>
        <v>9</v>
      </c>
      <c r="L1260">
        <f>16-INDEX(STANDINGS_K[],MATCH(Table1[[#This Row],[COMBINED]],STANDINGS_K[COMBINED],0),COLUMN(STANDINGS_K[PLACE IN LEAGUE]))</f>
        <v>6</v>
      </c>
      <c r="M1260">
        <f>16-INDEX(STANDINGS_SV[],MATCH(Table1[[#This Row],[COMBINED]],STANDINGS_SV[COMBINED],0),COLUMN(STANDINGS_SV[PLACE IN LEAGUE]))</f>
        <v>4</v>
      </c>
      <c r="N1260">
        <f>SUM(Table1[[#This Row],[BA]:[SV]])</f>
        <v>62</v>
      </c>
      <c r="O1260">
        <v>10</v>
      </c>
    </row>
    <row r="1261" spans="1:15" x14ac:dyDescent="0.25">
      <c r="A1261" t="s">
        <v>1502</v>
      </c>
      <c r="B1261" t="s">
        <v>1492</v>
      </c>
      <c r="C1261" t="str">
        <f>Table1[[#This Row],[League]]&amp;Table1[[#This Row],[Team]]</f>
        <v>$150 Draft Champions Feb 16 1:00 pm Lg.3712Coleridge Crushers</v>
      </c>
      <c r="D1261">
        <f>16-INDEX(STANDINGS_BA[],MATCH(Table1[[#This Row],[COMBINED]],STANDINGS_BA[COMBINED],0),COLUMN(STANDINGS_BA[PLACE IN LEAGUE]))</f>
        <v>4</v>
      </c>
      <c r="E1261">
        <f>16-INDEX(STANDINGS_R[],MATCH(Table1[[#This Row],[COMBINED]],STANDINGS_R[COMBINED],0),COLUMN(STANDINGS_R[PLACE IN LEAGUE]))</f>
        <v>2</v>
      </c>
      <c r="F1261">
        <f>16-INDEX(STANDINGS_HR[],MATCH(Table1[[#This Row],[COMBINED]],STANDINGS_HR[COMBINED],0),COLUMN(STANDINGS_HR[PLACE IN LEAGUE]))</f>
        <v>3</v>
      </c>
      <c r="G1261">
        <f>16-INDEX(STANDINGS_RBI[],MATCH(Table1[[#This Row],[COMBINED]],STANDINGS_RBI[COMBINED],0),COLUMN(STANDINGS_RBI[PLACE IN LEAGUE]))</f>
        <v>2</v>
      </c>
      <c r="H1261">
        <f>16-INDEX(STANDINGS_SB[],MATCH(Table1[[#This Row],[COMBINED]],STANDINGS_SB[COMBINED],0),COLUMN(STANDINGS_SB[PLACE IN LEAGUE]))</f>
        <v>5</v>
      </c>
      <c r="I1261">
        <f>16-INDEX(STANDINGS_ERA[],MATCH(Table1[[#This Row],[COMBINED]],STANDINGS_ERA[COMBINED],0),COLUMN(STANDINGS_ERA[PLACE IN LEAGUE]))</f>
        <v>13</v>
      </c>
      <c r="J1261">
        <f>16-INDEX(STANDINGS_WHIP[],MATCH(Table1[[#This Row],[COMBINED]],STANDINGS_WHIP[COMBINED],0),COLUMN(STANDINGS_WHIP[PLACE IN LEAGUE]))</f>
        <v>9</v>
      </c>
      <c r="K1261">
        <f>16-INDEX(STANDINGS_W[],MATCH(Table1[[#This Row],[COMBINED]],STANDINGS_W[COMBINED],0),COLUMN(STANDINGS_W[PLACE IN LEAGUE]))</f>
        <v>7</v>
      </c>
      <c r="L1261">
        <f>16-INDEX(STANDINGS_K[],MATCH(Table1[[#This Row],[COMBINED]],STANDINGS_K[COMBINED],0),COLUMN(STANDINGS_K[PLACE IN LEAGUE]))</f>
        <v>4</v>
      </c>
      <c r="M1261">
        <f>16-INDEX(STANDINGS_SV[],MATCH(Table1[[#This Row],[COMBINED]],STANDINGS_SV[COMBINED],0),COLUMN(STANDINGS_SV[PLACE IN LEAGUE]))</f>
        <v>13</v>
      </c>
      <c r="N1261">
        <f>SUM(Table1[[#This Row],[BA]:[SV]])</f>
        <v>62</v>
      </c>
      <c r="O1261">
        <v>11</v>
      </c>
    </row>
    <row r="1262" spans="1:15" x14ac:dyDescent="0.25">
      <c r="A1262" t="s">
        <v>1500</v>
      </c>
      <c r="B1262" t="s">
        <v>1492</v>
      </c>
      <c r="C1262" t="str">
        <f>Table1[[#This Row],[League]]&amp;Table1[[#This Row],[Team]]</f>
        <v>$150 Draft Champions Feb 16 1:00 pm Lg.3712Team Packowski</v>
      </c>
      <c r="D1262">
        <f>16-INDEX(STANDINGS_BA[],MATCH(Table1[[#This Row],[COMBINED]],STANDINGS_BA[COMBINED],0),COLUMN(STANDINGS_BA[PLACE IN LEAGUE]))</f>
        <v>6</v>
      </c>
      <c r="E1262">
        <f>16-INDEX(STANDINGS_R[],MATCH(Table1[[#This Row],[COMBINED]],STANDINGS_R[COMBINED],0),COLUMN(STANDINGS_R[PLACE IN LEAGUE]))</f>
        <v>3</v>
      </c>
      <c r="F1262">
        <f>16-INDEX(STANDINGS_HR[],MATCH(Table1[[#This Row],[COMBINED]],STANDINGS_HR[COMBINED],0),COLUMN(STANDINGS_HR[PLACE IN LEAGUE]))</f>
        <v>4</v>
      </c>
      <c r="G1262">
        <f>16-INDEX(STANDINGS_RBI[],MATCH(Table1[[#This Row],[COMBINED]],STANDINGS_RBI[COMBINED],0),COLUMN(STANDINGS_RBI[PLACE IN LEAGUE]))</f>
        <v>3</v>
      </c>
      <c r="H1262">
        <f>16-INDEX(STANDINGS_SB[],MATCH(Table1[[#This Row],[COMBINED]],STANDINGS_SB[COMBINED],0),COLUMN(STANDINGS_SB[PLACE IN LEAGUE]))</f>
        <v>4</v>
      </c>
      <c r="I1262">
        <f>16-INDEX(STANDINGS_ERA[],MATCH(Table1[[#This Row],[COMBINED]],STANDINGS_ERA[COMBINED],0),COLUMN(STANDINGS_ERA[PLACE IN LEAGUE]))</f>
        <v>7</v>
      </c>
      <c r="J1262">
        <f>16-INDEX(STANDINGS_WHIP[],MATCH(Table1[[#This Row],[COMBINED]],STANDINGS_WHIP[COMBINED],0),COLUMN(STANDINGS_WHIP[PLACE IN LEAGUE]))</f>
        <v>10</v>
      </c>
      <c r="K1262">
        <f>16-INDEX(STANDINGS_W[],MATCH(Table1[[#This Row],[COMBINED]],STANDINGS_W[COMBINED],0),COLUMN(STANDINGS_W[PLACE IN LEAGUE]))</f>
        <v>8</v>
      </c>
      <c r="L1262">
        <f>16-INDEX(STANDINGS_K[],MATCH(Table1[[#This Row],[COMBINED]],STANDINGS_K[COMBINED],0),COLUMN(STANDINGS_K[PLACE IN LEAGUE]))</f>
        <v>9</v>
      </c>
      <c r="M1262">
        <f>16-INDEX(STANDINGS_SV[],MATCH(Table1[[#This Row],[COMBINED]],STANDINGS_SV[COMBINED],0),COLUMN(STANDINGS_SV[PLACE IN LEAGUE]))</f>
        <v>5</v>
      </c>
      <c r="N1262">
        <f>SUM(Table1[[#This Row],[BA]:[SV]])</f>
        <v>59</v>
      </c>
      <c r="O1262">
        <v>12</v>
      </c>
    </row>
    <row r="1263" spans="1:15" x14ac:dyDescent="0.25">
      <c r="A1263" t="s">
        <v>333</v>
      </c>
      <c r="B1263" t="s">
        <v>1492</v>
      </c>
      <c r="C1263" t="str">
        <f>Table1[[#This Row],[League]]&amp;Table1[[#This Row],[Team]]</f>
        <v>$150 Draft Champions Feb 16 1:00 pm Lg.3712Team Marino</v>
      </c>
      <c r="D1263">
        <f>16-INDEX(STANDINGS_BA[],MATCH(Table1[[#This Row],[COMBINED]],STANDINGS_BA[COMBINED],0),COLUMN(STANDINGS_BA[PLACE IN LEAGUE]))</f>
        <v>8</v>
      </c>
      <c r="E1263">
        <f>16-INDEX(STANDINGS_R[],MATCH(Table1[[#This Row],[COMBINED]],STANDINGS_R[COMBINED],0),COLUMN(STANDINGS_R[PLACE IN LEAGUE]))</f>
        <v>1</v>
      </c>
      <c r="F1263">
        <f>16-INDEX(STANDINGS_HR[],MATCH(Table1[[#This Row],[COMBINED]],STANDINGS_HR[COMBINED],0),COLUMN(STANDINGS_HR[PLACE IN LEAGUE]))</f>
        <v>13</v>
      </c>
      <c r="G1263">
        <f>16-INDEX(STANDINGS_RBI[],MATCH(Table1[[#This Row],[COMBINED]],STANDINGS_RBI[COMBINED],0),COLUMN(STANDINGS_RBI[PLACE IN LEAGUE]))</f>
        <v>6</v>
      </c>
      <c r="H1263">
        <f>16-INDEX(STANDINGS_SB[],MATCH(Table1[[#This Row],[COMBINED]],STANDINGS_SB[COMBINED],0),COLUMN(STANDINGS_SB[PLACE IN LEAGUE]))</f>
        <v>1</v>
      </c>
      <c r="I1263">
        <f>16-INDEX(STANDINGS_ERA[],MATCH(Table1[[#This Row],[COMBINED]],STANDINGS_ERA[COMBINED],0),COLUMN(STANDINGS_ERA[PLACE IN LEAGUE]))</f>
        <v>4</v>
      </c>
      <c r="J1263">
        <f>16-INDEX(STANDINGS_WHIP[],MATCH(Table1[[#This Row],[COMBINED]],STANDINGS_WHIP[COMBINED],0),COLUMN(STANDINGS_WHIP[PLACE IN LEAGUE]))</f>
        <v>7</v>
      </c>
      <c r="K1263">
        <f>16-INDEX(STANDINGS_W[],MATCH(Table1[[#This Row],[COMBINED]],STANDINGS_W[COMBINED],0),COLUMN(STANDINGS_W[PLACE IN LEAGUE]))</f>
        <v>2</v>
      </c>
      <c r="L1263">
        <f>16-INDEX(STANDINGS_K[],MATCH(Table1[[#This Row],[COMBINED]],STANDINGS_K[COMBINED],0),COLUMN(STANDINGS_K[PLACE IN LEAGUE]))</f>
        <v>1</v>
      </c>
      <c r="M1263">
        <f>16-INDEX(STANDINGS_SV[],MATCH(Table1[[#This Row],[COMBINED]],STANDINGS_SV[COMBINED],0),COLUMN(STANDINGS_SV[PLACE IN LEAGUE]))</f>
        <v>7</v>
      </c>
      <c r="N1263">
        <f>SUM(Table1[[#This Row],[BA]:[SV]])</f>
        <v>50</v>
      </c>
      <c r="O1263">
        <v>13</v>
      </c>
    </row>
    <row r="1264" spans="1:15" x14ac:dyDescent="0.25">
      <c r="A1264" t="s">
        <v>1499</v>
      </c>
      <c r="B1264" t="s">
        <v>1492</v>
      </c>
      <c r="C1264" t="str">
        <f>Table1[[#This Row],[League]]&amp;Table1[[#This Row],[Team]]</f>
        <v>$150 Draft Champions Feb 16 1:00 pm Lg.3712LazGaMaz</v>
      </c>
      <c r="D1264">
        <f>16-INDEX(STANDINGS_BA[],MATCH(Table1[[#This Row],[COMBINED]],STANDINGS_BA[COMBINED],0),COLUMN(STANDINGS_BA[PLACE IN LEAGUE]))</f>
        <v>7</v>
      </c>
      <c r="E1264">
        <f>16-INDEX(STANDINGS_R[],MATCH(Table1[[#This Row],[COMBINED]],STANDINGS_R[COMBINED],0),COLUMN(STANDINGS_R[PLACE IN LEAGUE]))</f>
        <v>9</v>
      </c>
      <c r="F1264">
        <f>16-INDEX(STANDINGS_HR[],MATCH(Table1[[#This Row],[COMBINED]],STANDINGS_HR[COMBINED],0),COLUMN(STANDINGS_HR[PLACE IN LEAGUE]))</f>
        <v>2</v>
      </c>
      <c r="G1264">
        <f>16-INDEX(STANDINGS_RBI[],MATCH(Table1[[#This Row],[COMBINED]],STANDINGS_RBI[COMBINED],0),COLUMN(STANDINGS_RBI[PLACE IN LEAGUE]))</f>
        <v>5</v>
      </c>
      <c r="H1264">
        <f>16-INDEX(STANDINGS_SB[],MATCH(Table1[[#This Row],[COMBINED]],STANDINGS_SB[COMBINED],0),COLUMN(STANDINGS_SB[PLACE IN LEAGUE]))</f>
        <v>12</v>
      </c>
      <c r="I1264">
        <f>16-INDEX(STANDINGS_ERA[],MATCH(Table1[[#This Row],[COMBINED]],STANDINGS_ERA[COMBINED],0),COLUMN(STANDINGS_ERA[PLACE IN LEAGUE]))</f>
        <v>1</v>
      </c>
      <c r="J1264">
        <f>16-INDEX(STANDINGS_WHIP[],MATCH(Table1[[#This Row],[COMBINED]],STANDINGS_WHIP[COMBINED],0),COLUMN(STANDINGS_WHIP[PLACE IN LEAGUE]))</f>
        <v>2</v>
      </c>
      <c r="K1264">
        <f>16-INDEX(STANDINGS_W[],MATCH(Table1[[#This Row],[COMBINED]],STANDINGS_W[COMBINED],0),COLUMN(STANDINGS_W[PLACE IN LEAGUE]))</f>
        <v>1</v>
      </c>
      <c r="L1264">
        <f>16-INDEX(STANDINGS_K[],MATCH(Table1[[#This Row],[COMBINED]],STANDINGS_K[COMBINED],0),COLUMN(STANDINGS_K[PLACE IN LEAGUE]))</f>
        <v>2</v>
      </c>
      <c r="M1264">
        <f>16-INDEX(STANDINGS_SV[],MATCH(Table1[[#This Row],[COMBINED]],STANDINGS_SV[COMBINED],0),COLUMN(STANDINGS_SV[PLACE IN LEAGUE]))</f>
        <v>8</v>
      </c>
      <c r="N1264">
        <f>SUM(Table1[[#This Row],[BA]:[SV]])</f>
        <v>49</v>
      </c>
      <c r="O1264">
        <v>14</v>
      </c>
    </row>
    <row r="1265" spans="1:15" x14ac:dyDescent="0.25">
      <c r="A1265" t="s">
        <v>1503</v>
      </c>
      <c r="B1265" t="s">
        <v>1492</v>
      </c>
      <c r="C1265" t="str">
        <f>Table1[[#This Row],[League]]&amp;Table1[[#This Row],[Team]]</f>
        <v>$150 Draft Champions Feb 16 1:00 pm Lg.3712Stros Fan</v>
      </c>
      <c r="D1265">
        <f>16-INDEX(STANDINGS_BA[],MATCH(Table1[[#This Row],[COMBINED]],STANDINGS_BA[COMBINED],0),COLUMN(STANDINGS_BA[PLACE IN LEAGUE]))</f>
        <v>2</v>
      </c>
      <c r="E1265">
        <f>16-INDEX(STANDINGS_R[],MATCH(Table1[[#This Row],[COMBINED]],STANDINGS_R[COMBINED],0),COLUMN(STANDINGS_R[PLACE IN LEAGUE]))</f>
        <v>4</v>
      </c>
      <c r="F1265">
        <f>16-INDEX(STANDINGS_HR[],MATCH(Table1[[#This Row],[COMBINED]],STANDINGS_HR[COMBINED],0),COLUMN(STANDINGS_HR[PLACE IN LEAGUE]))</f>
        <v>1</v>
      </c>
      <c r="G1265">
        <f>16-INDEX(STANDINGS_RBI[],MATCH(Table1[[#This Row],[COMBINED]],STANDINGS_RBI[COMBINED],0),COLUMN(STANDINGS_RBI[PLACE IN LEAGUE]))</f>
        <v>1</v>
      </c>
      <c r="H1265">
        <f>16-INDEX(STANDINGS_SB[],MATCH(Table1[[#This Row],[COMBINED]],STANDINGS_SB[COMBINED],0),COLUMN(STANDINGS_SB[PLACE IN LEAGUE]))</f>
        <v>2</v>
      </c>
      <c r="I1265">
        <f>16-INDEX(STANDINGS_ERA[],MATCH(Table1[[#This Row],[COMBINED]],STANDINGS_ERA[COMBINED],0),COLUMN(STANDINGS_ERA[PLACE IN LEAGUE]))</f>
        <v>5</v>
      </c>
      <c r="J1265">
        <f>16-INDEX(STANDINGS_WHIP[],MATCH(Table1[[#This Row],[COMBINED]],STANDINGS_WHIP[COMBINED],0),COLUMN(STANDINGS_WHIP[PLACE IN LEAGUE]))</f>
        <v>1</v>
      </c>
      <c r="K1265">
        <f>16-INDEX(STANDINGS_W[],MATCH(Table1[[#This Row],[COMBINED]],STANDINGS_W[COMBINED],0),COLUMN(STANDINGS_W[PLACE IN LEAGUE]))</f>
        <v>3</v>
      </c>
      <c r="L1265">
        <f>16-INDEX(STANDINGS_K[],MATCH(Table1[[#This Row],[COMBINED]],STANDINGS_K[COMBINED],0),COLUMN(STANDINGS_K[PLACE IN LEAGUE]))</f>
        <v>3</v>
      </c>
      <c r="M1265">
        <f>16-INDEX(STANDINGS_SV[],MATCH(Table1[[#This Row],[COMBINED]],STANDINGS_SV[COMBINED],0),COLUMN(STANDINGS_SV[PLACE IN LEAGUE]))</f>
        <v>11</v>
      </c>
      <c r="N1265">
        <f>SUM(Table1[[#This Row],[BA]:[SV]])</f>
        <v>33</v>
      </c>
      <c r="O1265">
        <v>15</v>
      </c>
    </row>
    <row r="1266" spans="1:15" x14ac:dyDescent="0.25">
      <c r="A1266" t="s">
        <v>1510</v>
      </c>
      <c r="B1266" t="s">
        <v>1506</v>
      </c>
      <c r="C1266" t="str">
        <f>Table1[[#This Row],[League]]&amp;Table1[[#This Row],[Team]]</f>
        <v>$150 Draft Champions Feb 17 1:00 pm Lg.3715Inflatable Gammoners Dos</v>
      </c>
      <c r="D1266">
        <f>16-INDEX(STANDINGS_BA[],MATCH(Table1[[#This Row],[COMBINED]],STANDINGS_BA[COMBINED],0),COLUMN(STANDINGS_BA[PLACE IN LEAGUE]))</f>
        <v>11</v>
      </c>
      <c r="E1266">
        <f>16-INDEX(STANDINGS_R[],MATCH(Table1[[#This Row],[COMBINED]],STANDINGS_R[COMBINED],0),COLUMN(STANDINGS_R[PLACE IN LEAGUE]))</f>
        <v>15</v>
      </c>
      <c r="F1266">
        <f>16-INDEX(STANDINGS_HR[],MATCH(Table1[[#This Row],[COMBINED]],STANDINGS_HR[COMBINED],0),COLUMN(STANDINGS_HR[PLACE IN LEAGUE]))</f>
        <v>14</v>
      </c>
      <c r="G1266">
        <f>16-INDEX(STANDINGS_RBI[],MATCH(Table1[[#This Row],[COMBINED]],STANDINGS_RBI[COMBINED],0),COLUMN(STANDINGS_RBI[PLACE IN LEAGUE]))</f>
        <v>11</v>
      </c>
      <c r="H1266">
        <f>16-INDEX(STANDINGS_SB[],MATCH(Table1[[#This Row],[COMBINED]],STANDINGS_SB[COMBINED],0),COLUMN(STANDINGS_SB[PLACE IN LEAGUE]))</f>
        <v>11</v>
      </c>
      <c r="I1266">
        <f>16-INDEX(STANDINGS_ERA[],MATCH(Table1[[#This Row],[COMBINED]],STANDINGS_ERA[COMBINED],0),COLUMN(STANDINGS_ERA[PLACE IN LEAGUE]))</f>
        <v>10</v>
      </c>
      <c r="J1266">
        <f>16-INDEX(STANDINGS_WHIP[],MATCH(Table1[[#This Row],[COMBINED]],STANDINGS_WHIP[COMBINED],0),COLUMN(STANDINGS_WHIP[PLACE IN LEAGUE]))</f>
        <v>14</v>
      </c>
      <c r="K1266">
        <f>16-INDEX(STANDINGS_W[],MATCH(Table1[[#This Row],[COMBINED]],STANDINGS_W[COMBINED],0),COLUMN(STANDINGS_W[PLACE IN LEAGUE]))</f>
        <v>15</v>
      </c>
      <c r="L1266">
        <f>16-INDEX(STANDINGS_K[],MATCH(Table1[[#This Row],[COMBINED]],STANDINGS_K[COMBINED],0),COLUMN(STANDINGS_K[PLACE IN LEAGUE]))</f>
        <v>15</v>
      </c>
      <c r="M1266">
        <f>16-INDEX(STANDINGS_SV[],MATCH(Table1[[#This Row],[COMBINED]],STANDINGS_SV[COMBINED],0),COLUMN(STANDINGS_SV[PLACE IN LEAGUE]))</f>
        <v>1</v>
      </c>
      <c r="N1266">
        <f>SUM(Table1[[#This Row],[BA]:[SV]])</f>
        <v>117</v>
      </c>
      <c r="O1266">
        <v>1</v>
      </c>
    </row>
    <row r="1267" spans="1:15" x14ac:dyDescent="0.25">
      <c r="A1267" t="s">
        <v>373</v>
      </c>
      <c r="B1267" t="s">
        <v>1506</v>
      </c>
      <c r="C1267" t="str">
        <f>Table1[[#This Row],[League]]&amp;Table1[[#This Row],[Team]]</f>
        <v>$150 Draft Champions Feb 17 1:00 pm Lg.3715Avascular Necrosis1</v>
      </c>
      <c r="D1267">
        <f>16-INDEX(STANDINGS_BA[],MATCH(Table1[[#This Row],[COMBINED]],STANDINGS_BA[COMBINED],0),COLUMN(STANDINGS_BA[PLACE IN LEAGUE]))</f>
        <v>9</v>
      </c>
      <c r="E1267">
        <f>16-INDEX(STANDINGS_R[],MATCH(Table1[[#This Row],[COMBINED]],STANDINGS_R[COMBINED],0),COLUMN(STANDINGS_R[PLACE IN LEAGUE]))</f>
        <v>13</v>
      </c>
      <c r="F1267">
        <f>16-INDEX(STANDINGS_HR[],MATCH(Table1[[#This Row],[COMBINED]],STANDINGS_HR[COMBINED],0),COLUMN(STANDINGS_HR[PLACE IN LEAGUE]))</f>
        <v>9</v>
      </c>
      <c r="G1267">
        <f>16-INDEX(STANDINGS_RBI[],MATCH(Table1[[#This Row],[COMBINED]],STANDINGS_RBI[COMBINED],0),COLUMN(STANDINGS_RBI[PLACE IN LEAGUE]))</f>
        <v>13</v>
      </c>
      <c r="H1267">
        <f>16-INDEX(STANDINGS_SB[],MATCH(Table1[[#This Row],[COMBINED]],STANDINGS_SB[COMBINED],0),COLUMN(STANDINGS_SB[PLACE IN LEAGUE]))</f>
        <v>9</v>
      </c>
      <c r="I1267">
        <f>16-INDEX(STANDINGS_ERA[],MATCH(Table1[[#This Row],[COMBINED]],STANDINGS_ERA[COMBINED],0),COLUMN(STANDINGS_ERA[PLACE IN LEAGUE]))</f>
        <v>13</v>
      </c>
      <c r="J1267">
        <f>16-INDEX(STANDINGS_WHIP[],MATCH(Table1[[#This Row],[COMBINED]],STANDINGS_WHIP[COMBINED],0),COLUMN(STANDINGS_WHIP[PLACE IN LEAGUE]))</f>
        <v>12</v>
      </c>
      <c r="K1267">
        <f>16-INDEX(STANDINGS_W[],MATCH(Table1[[#This Row],[COMBINED]],STANDINGS_W[COMBINED],0),COLUMN(STANDINGS_W[PLACE IN LEAGUE]))</f>
        <v>14</v>
      </c>
      <c r="L1267">
        <f>16-INDEX(STANDINGS_K[],MATCH(Table1[[#This Row],[COMBINED]],STANDINGS_K[COMBINED],0),COLUMN(STANDINGS_K[PLACE IN LEAGUE]))</f>
        <v>10</v>
      </c>
      <c r="M1267">
        <f>16-INDEX(STANDINGS_SV[],MATCH(Table1[[#This Row],[COMBINED]],STANDINGS_SV[COMBINED],0),COLUMN(STANDINGS_SV[PLACE IN LEAGUE]))</f>
        <v>12</v>
      </c>
      <c r="N1267">
        <f>SUM(Table1[[#This Row],[BA]:[SV]])</f>
        <v>114</v>
      </c>
      <c r="O1267">
        <v>2</v>
      </c>
    </row>
    <row r="1268" spans="1:15" x14ac:dyDescent="0.25">
      <c r="A1268" t="s">
        <v>1509</v>
      </c>
      <c r="B1268" t="s">
        <v>1506</v>
      </c>
      <c r="C1268" t="str">
        <f>Table1[[#This Row],[League]]&amp;Table1[[#This Row],[Team]]</f>
        <v>$150 Draft Champions Feb 17 1:00 pm Lg.3715Pig Lumber</v>
      </c>
      <c r="D1268">
        <f>16-INDEX(STANDINGS_BA[],MATCH(Table1[[#This Row],[COMBINED]],STANDINGS_BA[COMBINED],0),COLUMN(STANDINGS_BA[PLACE IN LEAGUE]))</f>
        <v>12</v>
      </c>
      <c r="E1268">
        <f>16-INDEX(STANDINGS_R[],MATCH(Table1[[#This Row],[COMBINED]],STANDINGS_R[COMBINED],0),COLUMN(STANDINGS_R[PLACE IN LEAGUE]))</f>
        <v>9</v>
      </c>
      <c r="F1268">
        <f>16-INDEX(STANDINGS_HR[],MATCH(Table1[[#This Row],[COMBINED]],STANDINGS_HR[COMBINED],0),COLUMN(STANDINGS_HR[PLACE IN LEAGUE]))</f>
        <v>13</v>
      </c>
      <c r="G1268">
        <f>16-INDEX(STANDINGS_RBI[],MATCH(Table1[[#This Row],[COMBINED]],STANDINGS_RBI[COMBINED],0),COLUMN(STANDINGS_RBI[PLACE IN LEAGUE]))</f>
        <v>12</v>
      </c>
      <c r="H1268">
        <f>16-INDEX(STANDINGS_SB[],MATCH(Table1[[#This Row],[COMBINED]],STANDINGS_SB[COMBINED],0),COLUMN(STANDINGS_SB[PLACE IN LEAGUE]))</f>
        <v>14</v>
      </c>
      <c r="I1268">
        <f>16-INDEX(STANDINGS_ERA[],MATCH(Table1[[#This Row],[COMBINED]],STANDINGS_ERA[COMBINED],0),COLUMN(STANDINGS_ERA[PLACE IN LEAGUE]))</f>
        <v>14</v>
      </c>
      <c r="J1268">
        <f>16-INDEX(STANDINGS_WHIP[],MATCH(Table1[[#This Row],[COMBINED]],STANDINGS_WHIP[COMBINED],0),COLUMN(STANDINGS_WHIP[PLACE IN LEAGUE]))</f>
        <v>13</v>
      </c>
      <c r="K1268">
        <f>16-INDEX(STANDINGS_W[],MATCH(Table1[[#This Row],[COMBINED]],STANDINGS_W[COMBINED],0),COLUMN(STANDINGS_W[PLACE IN LEAGUE]))</f>
        <v>8</v>
      </c>
      <c r="L1268">
        <f>16-INDEX(STANDINGS_K[],MATCH(Table1[[#This Row],[COMBINED]],STANDINGS_K[COMBINED],0),COLUMN(STANDINGS_K[PLACE IN LEAGUE]))</f>
        <v>4</v>
      </c>
      <c r="M1268">
        <f>16-INDEX(STANDINGS_SV[],MATCH(Table1[[#This Row],[COMBINED]],STANDINGS_SV[COMBINED],0),COLUMN(STANDINGS_SV[PLACE IN LEAGUE]))</f>
        <v>14</v>
      </c>
      <c r="N1268">
        <f>SUM(Table1[[#This Row],[BA]:[SV]])</f>
        <v>113</v>
      </c>
      <c r="O1268">
        <v>3</v>
      </c>
    </row>
    <row r="1269" spans="1:15" x14ac:dyDescent="0.25">
      <c r="A1269" t="s">
        <v>106</v>
      </c>
      <c r="B1269" t="s">
        <v>1506</v>
      </c>
      <c r="C1269" t="str">
        <f>Table1[[#This Row],[League]]&amp;Table1[[#This Row],[Team]]</f>
        <v>$150 Draft Champions Feb 17 1:00 pm Lg.3715Team Ferrari</v>
      </c>
      <c r="D1269">
        <f>16-INDEX(STANDINGS_BA[],MATCH(Table1[[#This Row],[COMBINED]],STANDINGS_BA[COMBINED],0),COLUMN(STANDINGS_BA[PLACE IN LEAGUE]))</f>
        <v>6</v>
      </c>
      <c r="E1269">
        <f>16-INDEX(STANDINGS_R[],MATCH(Table1[[#This Row],[COMBINED]],STANDINGS_R[COMBINED],0),COLUMN(STANDINGS_R[PLACE IN LEAGUE]))</f>
        <v>12</v>
      </c>
      <c r="F1269">
        <f>16-INDEX(STANDINGS_HR[],MATCH(Table1[[#This Row],[COMBINED]],STANDINGS_HR[COMBINED],0),COLUMN(STANDINGS_HR[PLACE IN LEAGUE]))</f>
        <v>12</v>
      </c>
      <c r="G1269">
        <f>16-INDEX(STANDINGS_RBI[],MATCH(Table1[[#This Row],[COMBINED]],STANDINGS_RBI[COMBINED],0),COLUMN(STANDINGS_RBI[PLACE IN LEAGUE]))</f>
        <v>14</v>
      </c>
      <c r="H1269">
        <f>16-INDEX(STANDINGS_SB[],MATCH(Table1[[#This Row],[COMBINED]],STANDINGS_SB[COMBINED],0),COLUMN(STANDINGS_SB[PLACE IN LEAGUE]))</f>
        <v>15</v>
      </c>
      <c r="I1269">
        <f>16-INDEX(STANDINGS_ERA[],MATCH(Table1[[#This Row],[COMBINED]],STANDINGS_ERA[COMBINED],0),COLUMN(STANDINGS_ERA[PLACE IN LEAGUE]))</f>
        <v>11</v>
      </c>
      <c r="J1269">
        <f>16-INDEX(STANDINGS_WHIP[],MATCH(Table1[[#This Row],[COMBINED]],STANDINGS_WHIP[COMBINED],0),COLUMN(STANDINGS_WHIP[PLACE IN LEAGUE]))</f>
        <v>9</v>
      </c>
      <c r="K1269">
        <f>16-INDEX(STANDINGS_W[],MATCH(Table1[[#This Row],[COMBINED]],STANDINGS_W[COMBINED],0),COLUMN(STANDINGS_W[PLACE IN LEAGUE]))</f>
        <v>12</v>
      </c>
      <c r="L1269">
        <f>16-INDEX(STANDINGS_K[],MATCH(Table1[[#This Row],[COMBINED]],STANDINGS_K[COMBINED],0),COLUMN(STANDINGS_K[PLACE IN LEAGUE]))</f>
        <v>12</v>
      </c>
      <c r="M1269">
        <f>16-INDEX(STANDINGS_SV[],MATCH(Table1[[#This Row],[COMBINED]],STANDINGS_SV[COMBINED],0),COLUMN(STANDINGS_SV[PLACE IN LEAGUE]))</f>
        <v>7</v>
      </c>
      <c r="N1269">
        <f>SUM(Table1[[#This Row],[BA]:[SV]])</f>
        <v>110</v>
      </c>
      <c r="O1269">
        <v>4</v>
      </c>
    </row>
    <row r="1270" spans="1:15" x14ac:dyDescent="0.25">
      <c r="A1270" t="s">
        <v>1513</v>
      </c>
      <c r="B1270" t="s">
        <v>1506</v>
      </c>
      <c r="C1270" t="str">
        <f>Table1[[#This Row],[League]]&amp;Table1[[#This Row],[Team]]</f>
        <v>$150 Draft Champions Feb 17 1:00 pm Lg.3715Power Nine</v>
      </c>
      <c r="D1270">
        <f>16-INDEX(STANDINGS_BA[],MATCH(Table1[[#This Row],[COMBINED]],STANDINGS_BA[COMBINED],0),COLUMN(STANDINGS_BA[PLACE IN LEAGUE]))</f>
        <v>7</v>
      </c>
      <c r="E1270">
        <f>16-INDEX(STANDINGS_R[],MATCH(Table1[[#This Row],[COMBINED]],STANDINGS_R[COMBINED],0),COLUMN(STANDINGS_R[PLACE IN LEAGUE]))</f>
        <v>14</v>
      </c>
      <c r="F1270">
        <f>16-INDEX(STANDINGS_HR[],MATCH(Table1[[#This Row],[COMBINED]],STANDINGS_HR[COMBINED],0),COLUMN(STANDINGS_HR[PLACE IN LEAGUE]))</f>
        <v>15</v>
      </c>
      <c r="G1270">
        <f>16-INDEX(STANDINGS_RBI[],MATCH(Table1[[#This Row],[COMBINED]],STANDINGS_RBI[COMBINED],0),COLUMN(STANDINGS_RBI[PLACE IN LEAGUE]))</f>
        <v>15</v>
      </c>
      <c r="H1270">
        <f>16-INDEX(STANDINGS_SB[],MATCH(Table1[[#This Row],[COMBINED]],STANDINGS_SB[COMBINED],0),COLUMN(STANDINGS_SB[PLACE IN LEAGUE]))</f>
        <v>4</v>
      </c>
      <c r="I1270">
        <f>16-INDEX(STANDINGS_ERA[],MATCH(Table1[[#This Row],[COMBINED]],STANDINGS_ERA[COMBINED],0),COLUMN(STANDINGS_ERA[PLACE IN LEAGUE]))</f>
        <v>7</v>
      </c>
      <c r="J1270">
        <f>16-INDEX(STANDINGS_WHIP[],MATCH(Table1[[#This Row],[COMBINED]],STANDINGS_WHIP[COMBINED],0),COLUMN(STANDINGS_WHIP[PLACE IN LEAGUE]))</f>
        <v>5</v>
      </c>
      <c r="K1270">
        <f>16-INDEX(STANDINGS_W[],MATCH(Table1[[#This Row],[COMBINED]],STANDINGS_W[COMBINED],0),COLUMN(STANDINGS_W[PLACE IN LEAGUE]))</f>
        <v>13</v>
      </c>
      <c r="L1270">
        <f>16-INDEX(STANDINGS_K[],MATCH(Table1[[#This Row],[COMBINED]],STANDINGS_K[COMBINED],0),COLUMN(STANDINGS_K[PLACE IN LEAGUE]))</f>
        <v>14</v>
      </c>
      <c r="M1270">
        <f>16-INDEX(STANDINGS_SV[],MATCH(Table1[[#This Row],[COMBINED]],STANDINGS_SV[COMBINED],0),COLUMN(STANDINGS_SV[PLACE IN LEAGUE]))</f>
        <v>4</v>
      </c>
      <c r="N1270">
        <f>SUM(Table1[[#This Row],[BA]:[SV]])</f>
        <v>98</v>
      </c>
      <c r="O1270">
        <v>5</v>
      </c>
    </row>
    <row r="1271" spans="1:15" x14ac:dyDescent="0.25">
      <c r="A1271" t="s">
        <v>1507</v>
      </c>
      <c r="B1271" t="s">
        <v>1506</v>
      </c>
      <c r="C1271" t="str">
        <f>Table1[[#This Row],[League]]&amp;Table1[[#This Row],[Team]]</f>
        <v>$150 Draft Champions Feb 17 1:00 pm Lg.3715Let's Go Bucs</v>
      </c>
      <c r="D1271">
        <f>16-INDEX(STANDINGS_BA[],MATCH(Table1[[#This Row],[COMBINED]],STANDINGS_BA[COMBINED],0),COLUMN(STANDINGS_BA[PLACE IN LEAGUE]))</f>
        <v>14</v>
      </c>
      <c r="E1271">
        <f>16-INDEX(STANDINGS_R[],MATCH(Table1[[#This Row],[COMBINED]],STANDINGS_R[COMBINED],0),COLUMN(STANDINGS_R[PLACE IN LEAGUE]))</f>
        <v>10</v>
      </c>
      <c r="F1271">
        <f>16-INDEX(STANDINGS_HR[],MATCH(Table1[[#This Row],[COMBINED]],STANDINGS_HR[COMBINED],0),COLUMN(STANDINGS_HR[PLACE IN LEAGUE]))</f>
        <v>10</v>
      </c>
      <c r="G1271">
        <f>16-INDEX(STANDINGS_RBI[],MATCH(Table1[[#This Row],[COMBINED]],STANDINGS_RBI[COMBINED],0),COLUMN(STANDINGS_RBI[PLACE IN LEAGUE]))</f>
        <v>6</v>
      </c>
      <c r="H1271">
        <f>16-INDEX(STANDINGS_SB[],MATCH(Table1[[#This Row],[COMBINED]],STANDINGS_SB[COMBINED],0),COLUMN(STANDINGS_SB[PLACE IN LEAGUE]))</f>
        <v>10</v>
      </c>
      <c r="I1271">
        <f>16-INDEX(STANDINGS_ERA[],MATCH(Table1[[#This Row],[COMBINED]],STANDINGS_ERA[COMBINED],0),COLUMN(STANDINGS_ERA[PLACE IN LEAGUE]))</f>
        <v>4</v>
      </c>
      <c r="J1271">
        <f>16-INDEX(STANDINGS_WHIP[],MATCH(Table1[[#This Row],[COMBINED]],STANDINGS_WHIP[COMBINED],0),COLUMN(STANDINGS_WHIP[PLACE IN LEAGUE]))</f>
        <v>8</v>
      </c>
      <c r="K1271">
        <f>16-INDEX(STANDINGS_W[],MATCH(Table1[[#This Row],[COMBINED]],STANDINGS_W[COMBINED],0),COLUMN(STANDINGS_W[PLACE IN LEAGUE]))</f>
        <v>4</v>
      </c>
      <c r="L1271">
        <f>16-INDEX(STANDINGS_K[],MATCH(Table1[[#This Row],[COMBINED]],STANDINGS_K[COMBINED],0),COLUMN(STANDINGS_K[PLACE IN LEAGUE]))</f>
        <v>6</v>
      </c>
      <c r="M1271">
        <f>16-INDEX(STANDINGS_SV[],MATCH(Table1[[#This Row],[COMBINED]],STANDINGS_SV[COMBINED],0),COLUMN(STANDINGS_SV[PLACE IN LEAGUE]))</f>
        <v>13</v>
      </c>
      <c r="N1271">
        <f>SUM(Table1[[#This Row],[BA]:[SV]])</f>
        <v>85</v>
      </c>
      <c r="O1271">
        <v>6</v>
      </c>
    </row>
    <row r="1272" spans="1:15" x14ac:dyDescent="0.25">
      <c r="A1272" t="s">
        <v>1516</v>
      </c>
      <c r="B1272" t="s">
        <v>1506</v>
      </c>
      <c r="C1272" t="str">
        <f>Table1[[#This Row],[League]]&amp;Table1[[#This Row],[Team]]</f>
        <v>$150 Draft Champions Feb 17 1:00 pm Lg.3715Chemrock</v>
      </c>
      <c r="D1272">
        <f>16-INDEX(STANDINGS_BA[],MATCH(Table1[[#This Row],[COMBINED]],STANDINGS_BA[COMBINED],0),COLUMN(STANDINGS_BA[PLACE IN LEAGUE]))</f>
        <v>3</v>
      </c>
      <c r="E1272">
        <f>16-INDEX(STANDINGS_R[],MATCH(Table1[[#This Row],[COMBINED]],STANDINGS_R[COMBINED],0),COLUMN(STANDINGS_R[PLACE IN LEAGUE]))</f>
        <v>11</v>
      </c>
      <c r="F1272">
        <f>16-INDEX(STANDINGS_HR[],MATCH(Table1[[#This Row],[COMBINED]],STANDINGS_HR[COMBINED],0),COLUMN(STANDINGS_HR[PLACE IN LEAGUE]))</f>
        <v>11</v>
      </c>
      <c r="G1272">
        <f>16-INDEX(STANDINGS_RBI[],MATCH(Table1[[#This Row],[COMBINED]],STANDINGS_RBI[COMBINED],0),COLUMN(STANDINGS_RBI[PLACE IN LEAGUE]))</f>
        <v>10</v>
      </c>
      <c r="H1272">
        <f>16-INDEX(STANDINGS_SB[],MATCH(Table1[[#This Row],[COMBINED]],STANDINGS_SB[COMBINED],0),COLUMN(STANDINGS_SB[PLACE IN LEAGUE]))</f>
        <v>13</v>
      </c>
      <c r="I1272">
        <f>16-INDEX(STANDINGS_ERA[],MATCH(Table1[[#This Row],[COMBINED]],STANDINGS_ERA[COMBINED],0),COLUMN(STANDINGS_ERA[PLACE IN LEAGUE]))</f>
        <v>2</v>
      </c>
      <c r="J1272">
        <f>16-INDEX(STANDINGS_WHIP[],MATCH(Table1[[#This Row],[COMBINED]],STANDINGS_WHIP[COMBINED],0),COLUMN(STANDINGS_WHIP[PLACE IN LEAGUE]))</f>
        <v>2</v>
      </c>
      <c r="K1272">
        <f>16-INDEX(STANDINGS_W[],MATCH(Table1[[#This Row],[COMBINED]],STANDINGS_W[COMBINED],0),COLUMN(STANDINGS_W[PLACE IN LEAGUE]))</f>
        <v>9</v>
      </c>
      <c r="L1272">
        <f>16-INDEX(STANDINGS_K[],MATCH(Table1[[#This Row],[COMBINED]],STANDINGS_K[COMBINED],0),COLUMN(STANDINGS_K[PLACE IN LEAGUE]))</f>
        <v>13</v>
      </c>
      <c r="M1272">
        <f>16-INDEX(STANDINGS_SV[],MATCH(Table1[[#This Row],[COMBINED]],STANDINGS_SV[COMBINED],0),COLUMN(STANDINGS_SV[PLACE IN LEAGUE]))</f>
        <v>10</v>
      </c>
      <c r="N1272">
        <f>SUM(Table1[[#This Row],[BA]:[SV]])</f>
        <v>84</v>
      </c>
      <c r="O1272">
        <v>7</v>
      </c>
    </row>
    <row r="1273" spans="1:15" x14ac:dyDescent="0.25">
      <c r="A1273" t="s">
        <v>1508</v>
      </c>
      <c r="B1273" t="s">
        <v>1506</v>
      </c>
      <c r="C1273" t="str">
        <f>Table1[[#This Row],[League]]&amp;Table1[[#This Row],[Team]]</f>
        <v>$150 Draft Champions Feb 17 1:00 pm Lg.3715Nipsey Russells' Phalanges</v>
      </c>
      <c r="D1273">
        <f>16-INDEX(STANDINGS_BA[],MATCH(Table1[[#This Row],[COMBINED]],STANDINGS_BA[COMBINED],0),COLUMN(STANDINGS_BA[PLACE IN LEAGUE]))</f>
        <v>13</v>
      </c>
      <c r="E1273">
        <f>16-INDEX(STANDINGS_R[],MATCH(Table1[[#This Row],[COMBINED]],STANDINGS_R[COMBINED],0),COLUMN(STANDINGS_R[PLACE IN LEAGUE]))</f>
        <v>8</v>
      </c>
      <c r="F1273">
        <f>16-INDEX(STANDINGS_HR[],MATCH(Table1[[#This Row],[COMBINED]],STANDINGS_HR[COMBINED],0),COLUMN(STANDINGS_HR[PLACE IN LEAGUE]))</f>
        <v>5</v>
      </c>
      <c r="G1273">
        <f>16-INDEX(STANDINGS_RBI[],MATCH(Table1[[#This Row],[COMBINED]],STANDINGS_RBI[COMBINED],0),COLUMN(STANDINGS_RBI[PLACE IN LEAGUE]))</f>
        <v>9</v>
      </c>
      <c r="H1273">
        <f>16-INDEX(STANDINGS_SB[],MATCH(Table1[[#This Row],[COMBINED]],STANDINGS_SB[COMBINED],0),COLUMN(STANDINGS_SB[PLACE IN LEAGUE]))</f>
        <v>8</v>
      </c>
      <c r="I1273">
        <f>16-INDEX(STANDINGS_ERA[],MATCH(Table1[[#This Row],[COMBINED]],STANDINGS_ERA[COMBINED],0),COLUMN(STANDINGS_ERA[PLACE IN LEAGUE]))</f>
        <v>12</v>
      </c>
      <c r="J1273">
        <f>16-INDEX(STANDINGS_WHIP[],MATCH(Table1[[#This Row],[COMBINED]],STANDINGS_WHIP[COMBINED],0),COLUMN(STANDINGS_WHIP[PLACE IN LEAGUE]))</f>
        <v>10</v>
      </c>
      <c r="K1273">
        <f>16-INDEX(STANDINGS_W[],MATCH(Table1[[#This Row],[COMBINED]],STANDINGS_W[COMBINED],0),COLUMN(STANDINGS_W[PLACE IN LEAGUE]))</f>
        <v>5</v>
      </c>
      <c r="L1273">
        <f>16-INDEX(STANDINGS_K[],MATCH(Table1[[#This Row],[COMBINED]],STANDINGS_K[COMBINED],0),COLUMN(STANDINGS_K[PLACE IN LEAGUE]))</f>
        <v>2</v>
      </c>
      <c r="M1273">
        <f>16-INDEX(STANDINGS_SV[],MATCH(Table1[[#This Row],[COMBINED]],STANDINGS_SV[COMBINED],0),COLUMN(STANDINGS_SV[PLACE IN LEAGUE]))</f>
        <v>6</v>
      </c>
      <c r="N1273">
        <f>SUM(Table1[[#This Row],[BA]:[SV]])</f>
        <v>78</v>
      </c>
      <c r="O1273">
        <v>8</v>
      </c>
    </row>
    <row r="1274" spans="1:15" x14ac:dyDescent="0.25">
      <c r="A1274" t="s">
        <v>1512</v>
      </c>
      <c r="B1274" t="s">
        <v>1506</v>
      </c>
      <c r="C1274" t="str">
        <f>Table1[[#This Row],[League]]&amp;Table1[[#This Row],[Team]]</f>
        <v>$150 Draft Champions Feb 17 1:00 pm Lg.3715Screamin' Ducks 3</v>
      </c>
      <c r="D1274">
        <f>16-INDEX(STANDINGS_BA[],MATCH(Table1[[#This Row],[COMBINED]],STANDINGS_BA[COMBINED],0),COLUMN(STANDINGS_BA[PLACE IN LEAGUE]))</f>
        <v>8</v>
      </c>
      <c r="E1274">
        <f>16-INDEX(STANDINGS_R[],MATCH(Table1[[#This Row],[COMBINED]],STANDINGS_R[COMBINED],0),COLUMN(STANDINGS_R[PLACE IN LEAGUE]))</f>
        <v>4</v>
      </c>
      <c r="F1274">
        <f>16-INDEX(STANDINGS_HR[],MATCH(Table1[[#This Row],[COMBINED]],STANDINGS_HR[COMBINED],0),COLUMN(STANDINGS_HR[PLACE IN LEAGUE]))</f>
        <v>6</v>
      </c>
      <c r="G1274">
        <f>16-INDEX(STANDINGS_RBI[],MATCH(Table1[[#This Row],[COMBINED]],STANDINGS_RBI[COMBINED],0),COLUMN(STANDINGS_RBI[PLACE IN LEAGUE]))</f>
        <v>8</v>
      </c>
      <c r="H1274">
        <f>16-INDEX(STANDINGS_SB[],MATCH(Table1[[#This Row],[COMBINED]],STANDINGS_SB[COMBINED],0),COLUMN(STANDINGS_SB[PLACE IN LEAGUE]))</f>
        <v>12</v>
      </c>
      <c r="I1274">
        <f>16-INDEX(STANDINGS_ERA[],MATCH(Table1[[#This Row],[COMBINED]],STANDINGS_ERA[COMBINED],0),COLUMN(STANDINGS_ERA[PLACE IN LEAGUE]))</f>
        <v>8</v>
      </c>
      <c r="J1274">
        <f>16-INDEX(STANDINGS_WHIP[],MATCH(Table1[[#This Row],[COMBINED]],STANDINGS_WHIP[COMBINED],0),COLUMN(STANDINGS_WHIP[PLACE IN LEAGUE]))</f>
        <v>4</v>
      </c>
      <c r="K1274">
        <f>16-INDEX(STANDINGS_W[],MATCH(Table1[[#This Row],[COMBINED]],STANDINGS_W[COMBINED],0),COLUMN(STANDINGS_W[PLACE IN LEAGUE]))</f>
        <v>6</v>
      </c>
      <c r="L1274">
        <f>16-INDEX(STANDINGS_K[],MATCH(Table1[[#This Row],[COMBINED]],STANDINGS_K[COMBINED],0),COLUMN(STANDINGS_K[PLACE IN LEAGUE]))</f>
        <v>8</v>
      </c>
      <c r="M1274">
        <f>16-INDEX(STANDINGS_SV[],MATCH(Table1[[#This Row],[COMBINED]],STANDINGS_SV[COMBINED],0),COLUMN(STANDINGS_SV[PLACE IN LEAGUE]))</f>
        <v>9</v>
      </c>
      <c r="N1274">
        <f>SUM(Table1[[#This Row],[BA]:[SV]])</f>
        <v>73</v>
      </c>
      <c r="O1274">
        <v>9</v>
      </c>
    </row>
    <row r="1275" spans="1:15" x14ac:dyDescent="0.25">
      <c r="A1275" t="s">
        <v>1517</v>
      </c>
      <c r="B1275" t="s">
        <v>1506</v>
      </c>
      <c r="C1275" t="str">
        <f>Table1[[#This Row],[League]]&amp;Table1[[#This Row],[Team]]</f>
        <v>$150 Draft Champions Feb 17 1:00 pm Lg.3715zima........</v>
      </c>
      <c r="D1275">
        <f>16-INDEX(STANDINGS_BA[],MATCH(Table1[[#This Row],[COMBINED]],STANDINGS_BA[COMBINED],0),COLUMN(STANDINGS_BA[PLACE IN LEAGUE]))</f>
        <v>2</v>
      </c>
      <c r="E1275">
        <f>16-INDEX(STANDINGS_R[],MATCH(Table1[[#This Row],[COMBINED]],STANDINGS_R[COMBINED],0),COLUMN(STANDINGS_R[PLACE IN LEAGUE]))</f>
        <v>2</v>
      </c>
      <c r="F1275">
        <f>16-INDEX(STANDINGS_HR[],MATCH(Table1[[#This Row],[COMBINED]],STANDINGS_HR[COMBINED],0),COLUMN(STANDINGS_HR[PLACE IN LEAGUE]))</f>
        <v>4</v>
      </c>
      <c r="G1275">
        <f>16-INDEX(STANDINGS_RBI[],MATCH(Table1[[#This Row],[COMBINED]],STANDINGS_RBI[COMBINED],0),COLUMN(STANDINGS_RBI[PLACE IN LEAGUE]))</f>
        <v>5</v>
      </c>
      <c r="H1275">
        <f>16-INDEX(STANDINGS_SB[],MATCH(Table1[[#This Row],[COMBINED]],STANDINGS_SB[COMBINED],0),COLUMN(STANDINGS_SB[PLACE IN LEAGUE]))</f>
        <v>5</v>
      </c>
      <c r="I1275">
        <f>16-INDEX(STANDINGS_ERA[],MATCH(Table1[[#This Row],[COMBINED]],STANDINGS_ERA[COMBINED],0),COLUMN(STANDINGS_ERA[PLACE IN LEAGUE]))</f>
        <v>15</v>
      </c>
      <c r="J1275">
        <f>16-INDEX(STANDINGS_WHIP[],MATCH(Table1[[#This Row],[COMBINED]],STANDINGS_WHIP[COMBINED],0),COLUMN(STANDINGS_WHIP[PLACE IN LEAGUE]))</f>
        <v>15</v>
      </c>
      <c r="K1275">
        <f>16-INDEX(STANDINGS_W[],MATCH(Table1[[#This Row],[COMBINED]],STANDINGS_W[COMBINED],0),COLUMN(STANDINGS_W[PLACE IN LEAGUE]))</f>
        <v>2</v>
      </c>
      <c r="L1275">
        <f>16-INDEX(STANDINGS_K[],MATCH(Table1[[#This Row],[COMBINED]],STANDINGS_K[COMBINED],0),COLUMN(STANDINGS_K[PLACE IN LEAGUE]))</f>
        <v>7</v>
      </c>
      <c r="M1275">
        <f>16-INDEX(STANDINGS_SV[],MATCH(Table1[[#This Row],[COMBINED]],STANDINGS_SV[COMBINED],0),COLUMN(STANDINGS_SV[PLACE IN LEAGUE]))</f>
        <v>15</v>
      </c>
      <c r="N1275">
        <f>SUM(Table1[[#This Row],[BA]:[SV]])</f>
        <v>72</v>
      </c>
      <c r="O1275">
        <v>10</v>
      </c>
    </row>
    <row r="1276" spans="1:15" x14ac:dyDescent="0.25">
      <c r="A1276" t="s">
        <v>1515</v>
      </c>
      <c r="B1276" t="s">
        <v>1506</v>
      </c>
      <c r="C1276" t="str">
        <f>Table1[[#This Row],[League]]&amp;Table1[[#This Row],[Team]]</f>
        <v>$150 Draft Champions Feb 17 1:00 pm Lg.3715Git up, Git out</v>
      </c>
      <c r="D1276">
        <f>16-INDEX(STANDINGS_BA[],MATCH(Table1[[#This Row],[COMBINED]],STANDINGS_BA[COMBINED],0),COLUMN(STANDINGS_BA[PLACE IN LEAGUE]))</f>
        <v>4</v>
      </c>
      <c r="E1276">
        <f>16-INDEX(STANDINGS_R[],MATCH(Table1[[#This Row],[COMBINED]],STANDINGS_R[COMBINED],0),COLUMN(STANDINGS_R[PLACE IN LEAGUE]))</f>
        <v>6</v>
      </c>
      <c r="F1276">
        <f>16-INDEX(STANDINGS_HR[],MATCH(Table1[[#This Row],[COMBINED]],STANDINGS_HR[COMBINED],0),COLUMN(STANDINGS_HR[PLACE IN LEAGUE]))</f>
        <v>8</v>
      </c>
      <c r="G1276">
        <f>16-INDEX(STANDINGS_RBI[],MATCH(Table1[[#This Row],[COMBINED]],STANDINGS_RBI[COMBINED],0),COLUMN(STANDINGS_RBI[PLACE IN LEAGUE]))</f>
        <v>4</v>
      </c>
      <c r="H1276">
        <f>16-INDEX(STANDINGS_SB[],MATCH(Table1[[#This Row],[COMBINED]],STANDINGS_SB[COMBINED],0),COLUMN(STANDINGS_SB[PLACE IN LEAGUE]))</f>
        <v>2</v>
      </c>
      <c r="I1276">
        <f>16-INDEX(STANDINGS_ERA[],MATCH(Table1[[#This Row],[COMBINED]],STANDINGS_ERA[COMBINED],0),COLUMN(STANDINGS_ERA[PLACE IN LEAGUE]))</f>
        <v>3</v>
      </c>
      <c r="J1276">
        <f>16-INDEX(STANDINGS_WHIP[],MATCH(Table1[[#This Row],[COMBINED]],STANDINGS_WHIP[COMBINED],0),COLUMN(STANDINGS_WHIP[PLACE IN LEAGUE]))</f>
        <v>7</v>
      </c>
      <c r="K1276">
        <f>16-INDEX(STANDINGS_W[],MATCH(Table1[[#This Row],[COMBINED]],STANDINGS_W[COMBINED],0),COLUMN(STANDINGS_W[PLACE IN LEAGUE]))</f>
        <v>11</v>
      </c>
      <c r="L1276">
        <f>16-INDEX(STANDINGS_K[],MATCH(Table1[[#This Row],[COMBINED]],STANDINGS_K[COMBINED],0),COLUMN(STANDINGS_K[PLACE IN LEAGUE]))</f>
        <v>11</v>
      </c>
      <c r="M1276">
        <f>16-INDEX(STANDINGS_SV[],MATCH(Table1[[#This Row],[COMBINED]],STANDINGS_SV[COMBINED],0),COLUMN(STANDINGS_SV[PLACE IN LEAGUE]))</f>
        <v>5</v>
      </c>
      <c r="N1276">
        <f>SUM(Table1[[#This Row],[BA]:[SV]])</f>
        <v>61</v>
      </c>
      <c r="O1276">
        <v>11</v>
      </c>
    </row>
    <row r="1277" spans="1:15" x14ac:dyDescent="0.25">
      <c r="A1277" t="s">
        <v>1505</v>
      </c>
      <c r="B1277" t="s">
        <v>1506</v>
      </c>
      <c r="C1277" t="str">
        <f>Table1[[#This Row],[League]]&amp;Table1[[#This Row],[Team]]</f>
        <v>$150 Draft Champions Feb 17 1:00 pm Lg.3715Bocephus Mode</v>
      </c>
      <c r="D1277">
        <f>16-INDEX(STANDINGS_BA[],MATCH(Table1[[#This Row],[COMBINED]],STANDINGS_BA[COMBINED],0),COLUMN(STANDINGS_BA[PLACE IN LEAGUE]))</f>
        <v>15</v>
      </c>
      <c r="E1277">
        <f>16-INDEX(STANDINGS_R[],MATCH(Table1[[#This Row],[COMBINED]],STANDINGS_R[COMBINED],0),COLUMN(STANDINGS_R[PLACE IN LEAGUE]))</f>
        <v>5</v>
      </c>
      <c r="F1277">
        <f>16-INDEX(STANDINGS_HR[],MATCH(Table1[[#This Row],[COMBINED]],STANDINGS_HR[COMBINED],0),COLUMN(STANDINGS_HR[PLACE IN LEAGUE]))</f>
        <v>2</v>
      </c>
      <c r="G1277">
        <f>16-INDEX(STANDINGS_RBI[],MATCH(Table1[[#This Row],[COMBINED]],STANDINGS_RBI[COMBINED],0),COLUMN(STANDINGS_RBI[PLACE IN LEAGUE]))</f>
        <v>7</v>
      </c>
      <c r="H1277">
        <f>16-INDEX(STANDINGS_SB[],MATCH(Table1[[#This Row],[COMBINED]],STANDINGS_SB[COMBINED],0),COLUMN(STANDINGS_SB[PLACE IN LEAGUE]))</f>
        <v>3</v>
      </c>
      <c r="I1277">
        <f>16-INDEX(STANDINGS_ERA[],MATCH(Table1[[#This Row],[COMBINED]],STANDINGS_ERA[COMBINED],0),COLUMN(STANDINGS_ERA[PLACE IN LEAGUE]))</f>
        <v>6</v>
      </c>
      <c r="J1277">
        <f>16-INDEX(STANDINGS_WHIP[],MATCH(Table1[[#This Row],[COMBINED]],STANDINGS_WHIP[COMBINED],0),COLUMN(STANDINGS_WHIP[PLACE IN LEAGUE]))</f>
        <v>6</v>
      </c>
      <c r="K1277">
        <f>16-INDEX(STANDINGS_W[],MATCH(Table1[[#This Row],[COMBINED]],STANDINGS_W[COMBINED],0),COLUMN(STANDINGS_W[PLACE IN LEAGUE]))</f>
        <v>3</v>
      </c>
      <c r="L1277">
        <f>16-INDEX(STANDINGS_K[],MATCH(Table1[[#This Row],[COMBINED]],STANDINGS_K[COMBINED],0),COLUMN(STANDINGS_K[PLACE IN LEAGUE]))</f>
        <v>5</v>
      </c>
      <c r="M1277">
        <f>16-INDEX(STANDINGS_SV[],MATCH(Table1[[#This Row],[COMBINED]],STANDINGS_SV[COMBINED],0),COLUMN(STANDINGS_SV[PLACE IN LEAGUE]))</f>
        <v>8</v>
      </c>
      <c r="N1277">
        <f>SUM(Table1[[#This Row],[BA]:[SV]])</f>
        <v>60</v>
      </c>
      <c r="O1277">
        <v>12</v>
      </c>
    </row>
    <row r="1278" spans="1:15" x14ac:dyDescent="0.25">
      <c r="A1278" t="s">
        <v>1514</v>
      </c>
      <c r="B1278" t="s">
        <v>1506</v>
      </c>
      <c r="C1278" t="str">
        <f>Table1[[#This Row],[League]]&amp;Table1[[#This Row],[Team]]</f>
        <v>$150 Draft Champions Feb 17 1:00 pm Lg.3715Team Zinser</v>
      </c>
      <c r="D1278">
        <f>16-INDEX(STANDINGS_BA[],MATCH(Table1[[#This Row],[COMBINED]],STANDINGS_BA[COMBINED],0),COLUMN(STANDINGS_BA[PLACE IN LEAGUE]))</f>
        <v>5</v>
      </c>
      <c r="E1278">
        <f>16-INDEX(STANDINGS_R[],MATCH(Table1[[#This Row],[COMBINED]],STANDINGS_R[COMBINED],0),COLUMN(STANDINGS_R[PLACE IN LEAGUE]))</f>
        <v>7</v>
      </c>
      <c r="F1278">
        <f>16-INDEX(STANDINGS_HR[],MATCH(Table1[[#This Row],[COMBINED]],STANDINGS_HR[COMBINED],0),COLUMN(STANDINGS_HR[PLACE IN LEAGUE]))</f>
        <v>3</v>
      </c>
      <c r="G1278">
        <f>16-INDEX(STANDINGS_RBI[],MATCH(Table1[[#This Row],[COMBINED]],STANDINGS_RBI[COMBINED],0),COLUMN(STANDINGS_RBI[PLACE IN LEAGUE]))</f>
        <v>2</v>
      </c>
      <c r="H1278">
        <f>16-INDEX(STANDINGS_SB[],MATCH(Table1[[#This Row],[COMBINED]],STANDINGS_SB[COMBINED],0),COLUMN(STANDINGS_SB[PLACE IN LEAGUE]))</f>
        <v>7</v>
      </c>
      <c r="I1278">
        <f>16-INDEX(STANDINGS_ERA[],MATCH(Table1[[#This Row],[COMBINED]],STANDINGS_ERA[COMBINED],0),COLUMN(STANDINGS_ERA[PLACE IN LEAGUE]))</f>
        <v>5</v>
      </c>
      <c r="J1278">
        <f>16-INDEX(STANDINGS_WHIP[],MATCH(Table1[[#This Row],[COMBINED]],STANDINGS_WHIP[COMBINED],0),COLUMN(STANDINGS_WHIP[PLACE IN LEAGUE]))</f>
        <v>3</v>
      </c>
      <c r="K1278">
        <f>16-INDEX(STANDINGS_W[],MATCH(Table1[[#This Row],[COMBINED]],STANDINGS_W[COMBINED],0),COLUMN(STANDINGS_W[PLACE IN LEAGUE]))</f>
        <v>10</v>
      </c>
      <c r="L1278">
        <f>16-INDEX(STANDINGS_K[],MATCH(Table1[[#This Row],[COMBINED]],STANDINGS_K[COMBINED],0),COLUMN(STANDINGS_K[PLACE IN LEAGUE]))</f>
        <v>9</v>
      </c>
      <c r="M1278">
        <f>16-INDEX(STANDINGS_SV[],MATCH(Table1[[#This Row],[COMBINED]],STANDINGS_SV[COMBINED],0),COLUMN(STANDINGS_SV[PLACE IN LEAGUE]))</f>
        <v>2</v>
      </c>
      <c r="N1278">
        <f>SUM(Table1[[#This Row],[BA]:[SV]])</f>
        <v>53</v>
      </c>
      <c r="O1278">
        <v>13</v>
      </c>
    </row>
    <row r="1279" spans="1:15" x14ac:dyDescent="0.25">
      <c r="A1279" t="s">
        <v>1511</v>
      </c>
      <c r="B1279" t="s">
        <v>1506</v>
      </c>
      <c r="C1279" t="str">
        <f>Table1[[#This Row],[League]]&amp;Table1[[#This Row],[Team]]</f>
        <v>$150 Draft Champions Feb 17 1:00 pm Lg.3715Callawaykid</v>
      </c>
      <c r="D1279">
        <f>16-INDEX(STANDINGS_BA[],MATCH(Table1[[#This Row],[COMBINED]],STANDINGS_BA[COMBINED],0),COLUMN(STANDINGS_BA[PLACE IN LEAGUE]))</f>
        <v>10</v>
      </c>
      <c r="E1279">
        <f>16-INDEX(STANDINGS_R[],MATCH(Table1[[#This Row],[COMBINED]],STANDINGS_R[COMBINED],0),COLUMN(STANDINGS_R[PLACE IN LEAGUE]))</f>
        <v>1</v>
      </c>
      <c r="F1279">
        <f>16-INDEX(STANDINGS_HR[],MATCH(Table1[[#This Row],[COMBINED]],STANDINGS_HR[COMBINED],0),COLUMN(STANDINGS_HR[PLACE IN LEAGUE]))</f>
        <v>1</v>
      </c>
      <c r="G1279">
        <f>16-INDEX(STANDINGS_RBI[],MATCH(Table1[[#This Row],[COMBINED]],STANDINGS_RBI[COMBINED],0),COLUMN(STANDINGS_RBI[PLACE IN LEAGUE]))</f>
        <v>1</v>
      </c>
      <c r="H1279">
        <f>16-INDEX(STANDINGS_SB[],MATCH(Table1[[#This Row],[COMBINED]],STANDINGS_SB[COMBINED],0),COLUMN(STANDINGS_SB[PLACE IN LEAGUE]))</f>
        <v>6</v>
      </c>
      <c r="I1279">
        <f>16-INDEX(STANDINGS_ERA[],MATCH(Table1[[#This Row],[COMBINED]],STANDINGS_ERA[COMBINED],0),COLUMN(STANDINGS_ERA[PLACE IN LEAGUE]))</f>
        <v>9</v>
      </c>
      <c r="J1279">
        <f>16-INDEX(STANDINGS_WHIP[],MATCH(Table1[[#This Row],[COMBINED]],STANDINGS_WHIP[COMBINED],0),COLUMN(STANDINGS_WHIP[PLACE IN LEAGUE]))</f>
        <v>11</v>
      </c>
      <c r="K1279">
        <f>16-INDEX(STANDINGS_W[],MATCH(Table1[[#This Row],[COMBINED]],STANDINGS_W[COMBINED],0),COLUMN(STANDINGS_W[PLACE IN LEAGUE]))</f>
        <v>7</v>
      </c>
      <c r="L1279">
        <f>16-INDEX(STANDINGS_K[],MATCH(Table1[[#This Row],[COMBINED]],STANDINGS_K[COMBINED],0),COLUMN(STANDINGS_K[PLACE IN LEAGUE]))</f>
        <v>3</v>
      </c>
      <c r="M1279">
        <f>16-INDEX(STANDINGS_SV[],MATCH(Table1[[#This Row],[COMBINED]],STANDINGS_SV[COMBINED],0),COLUMN(STANDINGS_SV[PLACE IN LEAGUE]))</f>
        <v>3</v>
      </c>
      <c r="N1279">
        <f>SUM(Table1[[#This Row],[BA]:[SV]])</f>
        <v>52</v>
      </c>
      <c r="O1279">
        <v>14</v>
      </c>
    </row>
    <row r="1280" spans="1:15" x14ac:dyDescent="0.25">
      <c r="A1280" t="s">
        <v>127</v>
      </c>
      <c r="B1280" t="s">
        <v>1506</v>
      </c>
      <c r="C1280" t="str">
        <f>Table1[[#This Row],[League]]&amp;Table1[[#This Row],[Team]]</f>
        <v>$150 Draft Champions Feb 17 1:00 pm Lg.3715Just An Old Vet</v>
      </c>
      <c r="D1280">
        <f>16-INDEX(STANDINGS_BA[],MATCH(Table1[[#This Row],[COMBINED]],STANDINGS_BA[COMBINED],0),COLUMN(STANDINGS_BA[PLACE IN LEAGUE]))</f>
        <v>1</v>
      </c>
      <c r="E1280">
        <f>16-INDEX(STANDINGS_R[],MATCH(Table1[[#This Row],[COMBINED]],STANDINGS_R[COMBINED],0),COLUMN(STANDINGS_R[PLACE IN LEAGUE]))</f>
        <v>3</v>
      </c>
      <c r="F1280">
        <f>16-INDEX(STANDINGS_HR[],MATCH(Table1[[#This Row],[COMBINED]],STANDINGS_HR[COMBINED],0),COLUMN(STANDINGS_HR[PLACE IN LEAGUE]))</f>
        <v>7</v>
      </c>
      <c r="G1280">
        <f>16-INDEX(STANDINGS_RBI[],MATCH(Table1[[#This Row],[COMBINED]],STANDINGS_RBI[COMBINED],0),COLUMN(STANDINGS_RBI[PLACE IN LEAGUE]))</f>
        <v>3</v>
      </c>
      <c r="H1280">
        <f>16-INDEX(STANDINGS_SB[],MATCH(Table1[[#This Row],[COMBINED]],STANDINGS_SB[COMBINED],0),COLUMN(STANDINGS_SB[PLACE IN LEAGUE]))</f>
        <v>1</v>
      </c>
      <c r="I1280">
        <f>16-INDEX(STANDINGS_ERA[],MATCH(Table1[[#This Row],[COMBINED]],STANDINGS_ERA[COMBINED],0),COLUMN(STANDINGS_ERA[PLACE IN LEAGUE]))</f>
        <v>1</v>
      </c>
      <c r="J1280">
        <f>16-INDEX(STANDINGS_WHIP[],MATCH(Table1[[#This Row],[COMBINED]],STANDINGS_WHIP[COMBINED],0),COLUMN(STANDINGS_WHIP[PLACE IN LEAGUE]))</f>
        <v>1</v>
      </c>
      <c r="K1280">
        <f>16-INDEX(STANDINGS_W[],MATCH(Table1[[#This Row],[COMBINED]],STANDINGS_W[COMBINED],0),COLUMN(STANDINGS_W[PLACE IN LEAGUE]))</f>
        <v>1</v>
      </c>
      <c r="L1280">
        <f>16-INDEX(STANDINGS_K[],MATCH(Table1[[#This Row],[COMBINED]],STANDINGS_K[COMBINED],0),COLUMN(STANDINGS_K[PLACE IN LEAGUE]))</f>
        <v>1</v>
      </c>
      <c r="M1280">
        <f>16-INDEX(STANDINGS_SV[],MATCH(Table1[[#This Row],[COMBINED]],STANDINGS_SV[COMBINED],0),COLUMN(STANDINGS_SV[PLACE IN LEAGUE]))</f>
        <v>11</v>
      </c>
      <c r="N1280">
        <f>SUM(Table1[[#This Row],[BA]:[SV]])</f>
        <v>30</v>
      </c>
      <c r="O1280">
        <v>15</v>
      </c>
    </row>
    <row r="1281" spans="1:15" x14ac:dyDescent="0.25">
      <c r="A1281" t="s">
        <v>1521</v>
      </c>
      <c r="B1281" t="s">
        <v>1519</v>
      </c>
      <c r="C1281" t="str">
        <f>Table1[[#This Row],[League]]&amp;Table1[[#This Row],[Team]]</f>
        <v>$150 Draft Champions Feb 17 1:00 pm Lg.3717The Union Jacks DC1</v>
      </c>
      <c r="D1281">
        <f>16-INDEX(STANDINGS_BA[],MATCH(Table1[[#This Row],[COMBINED]],STANDINGS_BA[COMBINED],0),COLUMN(STANDINGS_BA[PLACE IN LEAGUE]))</f>
        <v>13</v>
      </c>
      <c r="E1281">
        <f>16-INDEX(STANDINGS_R[],MATCH(Table1[[#This Row],[COMBINED]],STANDINGS_R[COMBINED],0),COLUMN(STANDINGS_R[PLACE IN LEAGUE]))</f>
        <v>15</v>
      </c>
      <c r="F1281">
        <f>16-INDEX(STANDINGS_HR[],MATCH(Table1[[#This Row],[COMBINED]],STANDINGS_HR[COMBINED],0),COLUMN(STANDINGS_HR[PLACE IN LEAGUE]))</f>
        <v>13</v>
      </c>
      <c r="G1281">
        <f>16-INDEX(STANDINGS_RBI[],MATCH(Table1[[#This Row],[COMBINED]],STANDINGS_RBI[COMBINED],0),COLUMN(STANDINGS_RBI[PLACE IN LEAGUE]))</f>
        <v>11</v>
      </c>
      <c r="H1281">
        <f>16-INDEX(STANDINGS_SB[],MATCH(Table1[[#This Row],[COMBINED]],STANDINGS_SB[COMBINED],0),COLUMN(STANDINGS_SB[PLACE IN LEAGUE]))</f>
        <v>14</v>
      </c>
      <c r="I1281">
        <f>16-INDEX(STANDINGS_ERA[],MATCH(Table1[[#This Row],[COMBINED]],STANDINGS_ERA[COMBINED],0),COLUMN(STANDINGS_ERA[PLACE IN LEAGUE]))</f>
        <v>9</v>
      </c>
      <c r="J1281">
        <f>16-INDEX(STANDINGS_WHIP[],MATCH(Table1[[#This Row],[COMBINED]],STANDINGS_WHIP[COMBINED],0),COLUMN(STANDINGS_WHIP[PLACE IN LEAGUE]))</f>
        <v>9</v>
      </c>
      <c r="K1281">
        <f>16-INDEX(STANDINGS_W[],MATCH(Table1[[#This Row],[COMBINED]],STANDINGS_W[COMBINED],0),COLUMN(STANDINGS_W[PLACE IN LEAGUE]))</f>
        <v>13</v>
      </c>
      <c r="L1281">
        <f>16-INDEX(STANDINGS_K[],MATCH(Table1[[#This Row],[COMBINED]],STANDINGS_K[COMBINED],0),COLUMN(STANDINGS_K[PLACE IN LEAGUE]))</f>
        <v>14</v>
      </c>
      <c r="M1281">
        <f>16-INDEX(STANDINGS_SV[],MATCH(Table1[[#This Row],[COMBINED]],STANDINGS_SV[COMBINED],0),COLUMN(STANDINGS_SV[PLACE IN LEAGUE]))</f>
        <v>3</v>
      </c>
      <c r="N1281">
        <f>SUM(Table1[[#This Row],[BA]:[SV]])</f>
        <v>114</v>
      </c>
      <c r="O1281">
        <v>1</v>
      </c>
    </row>
    <row r="1282" spans="1:15" x14ac:dyDescent="0.25">
      <c r="A1282" t="s">
        <v>1525</v>
      </c>
      <c r="B1282" t="s">
        <v>1519</v>
      </c>
      <c r="C1282" t="str">
        <f>Table1[[#This Row],[League]]&amp;Table1[[#This Row],[Team]]</f>
        <v>$150 Draft Champions Feb 17 1:00 pm Lg.3717Jose its so</v>
      </c>
      <c r="D1282">
        <f>16-INDEX(STANDINGS_BA[],MATCH(Table1[[#This Row],[COMBINED]],STANDINGS_BA[COMBINED],0),COLUMN(STANDINGS_BA[PLACE IN LEAGUE]))</f>
        <v>7</v>
      </c>
      <c r="E1282">
        <f>16-INDEX(STANDINGS_R[],MATCH(Table1[[#This Row],[COMBINED]],STANDINGS_R[COMBINED],0),COLUMN(STANDINGS_R[PLACE IN LEAGUE]))</f>
        <v>10</v>
      </c>
      <c r="F1282">
        <f>16-INDEX(STANDINGS_HR[],MATCH(Table1[[#This Row],[COMBINED]],STANDINGS_HR[COMBINED],0),COLUMN(STANDINGS_HR[PLACE IN LEAGUE]))</f>
        <v>14</v>
      </c>
      <c r="G1282">
        <f>16-INDEX(STANDINGS_RBI[],MATCH(Table1[[#This Row],[COMBINED]],STANDINGS_RBI[COMBINED],0),COLUMN(STANDINGS_RBI[PLACE IN LEAGUE]))</f>
        <v>14</v>
      </c>
      <c r="H1282">
        <f>16-INDEX(STANDINGS_SB[],MATCH(Table1[[#This Row],[COMBINED]],STANDINGS_SB[COMBINED],0),COLUMN(STANDINGS_SB[PLACE IN LEAGUE]))</f>
        <v>7</v>
      </c>
      <c r="I1282">
        <f>16-INDEX(STANDINGS_ERA[],MATCH(Table1[[#This Row],[COMBINED]],STANDINGS_ERA[COMBINED],0),COLUMN(STANDINGS_ERA[PLACE IN LEAGUE]))</f>
        <v>12</v>
      </c>
      <c r="J1282">
        <f>16-INDEX(STANDINGS_WHIP[],MATCH(Table1[[#This Row],[COMBINED]],STANDINGS_WHIP[COMBINED],0),COLUMN(STANDINGS_WHIP[PLACE IN LEAGUE]))</f>
        <v>12</v>
      </c>
      <c r="K1282">
        <f>16-INDEX(STANDINGS_W[],MATCH(Table1[[#This Row],[COMBINED]],STANDINGS_W[COMBINED],0),COLUMN(STANDINGS_W[PLACE IN LEAGUE]))</f>
        <v>12</v>
      </c>
      <c r="L1282">
        <f>16-INDEX(STANDINGS_K[],MATCH(Table1[[#This Row],[COMBINED]],STANDINGS_K[COMBINED],0),COLUMN(STANDINGS_K[PLACE IN LEAGUE]))</f>
        <v>11</v>
      </c>
      <c r="M1282">
        <f>16-INDEX(STANDINGS_SV[],MATCH(Table1[[#This Row],[COMBINED]],STANDINGS_SV[COMBINED],0),COLUMN(STANDINGS_SV[PLACE IN LEAGUE]))</f>
        <v>11</v>
      </c>
      <c r="N1282">
        <f>SUM(Table1[[#This Row],[BA]:[SV]])</f>
        <v>110</v>
      </c>
      <c r="O1282">
        <v>2</v>
      </c>
    </row>
    <row r="1283" spans="1:15" x14ac:dyDescent="0.25">
      <c r="A1283" t="s">
        <v>1528</v>
      </c>
      <c r="B1283" t="s">
        <v>1519</v>
      </c>
      <c r="C1283" t="str">
        <f>Table1[[#This Row],[League]]&amp;Table1[[#This Row],[Team]]</f>
        <v>$150 Draft Champions Feb 17 1:00 pm Lg.3717Arbitrage Analysts</v>
      </c>
      <c r="D1283">
        <f>16-INDEX(STANDINGS_BA[],MATCH(Table1[[#This Row],[COMBINED]],STANDINGS_BA[COMBINED],0),COLUMN(STANDINGS_BA[PLACE IN LEAGUE]))</f>
        <v>3</v>
      </c>
      <c r="E1283">
        <f>16-INDEX(STANDINGS_R[],MATCH(Table1[[#This Row],[COMBINED]],STANDINGS_R[COMBINED],0),COLUMN(STANDINGS_R[PLACE IN LEAGUE]))</f>
        <v>14</v>
      </c>
      <c r="F1283">
        <f>16-INDEX(STANDINGS_HR[],MATCH(Table1[[#This Row],[COMBINED]],STANDINGS_HR[COMBINED],0),COLUMN(STANDINGS_HR[PLACE IN LEAGUE]))</f>
        <v>15</v>
      </c>
      <c r="G1283">
        <f>16-INDEX(STANDINGS_RBI[],MATCH(Table1[[#This Row],[COMBINED]],STANDINGS_RBI[COMBINED],0),COLUMN(STANDINGS_RBI[PLACE IN LEAGUE]))</f>
        <v>15</v>
      </c>
      <c r="H1283">
        <f>16-INDEX(STANDINGS_SB[],MATCH(Table1[[#This Row],[COMBINED]],STANDINGS_SB[COMBINED],0),COLUMN(STANDINGS_SB[PLACE IN LEAGUE]))</f>
        <v>11</v>
      </c>
      <c r="I1283">
        <f>16-INDEX(STANDINGS_ERA[],MATCH(Table1[[#This Row],[COMBINED]],STANDINGS_ERA[COMBINED],0),COLUMN(STANDINGS_ERA[PLACE IN LEAGUE]))</f>
        <v>7</v>
      </c>
      <c r="J1283">
        <f>16-INDEX(STANDINGS_WHIP[],MATCH(Table1[[#This Row],[COMBINED]],STANDINGS_WHIP[COMBINED],0),COLUMN(STANDINGS_WHIP[PLACE IN LEAGUE]))</f>
        <v>8</v>
      </c>
      <c r="K1283">
        <f>16-INDEX(STANDINGS_W[],MATCH(Table1[[#This Row],[COMBINED]],STANDINGS_W[COMBINED],0),COLUMN(STANDINGS_W[PLACE IN LEAGUE]))</f>
        <v>10</v>
      </c>
      <c r="L1283">
        <f>16-INDEX(STANDINGS_K[],MATCH(Table1[[#This Row],[COMBINED]],STANDINGS_K[COMBINED],0),COLUMN(STANDINGS_K[PLACE IN LEAGUE]))</f>
        <v>13</v>
      </c>
      <c r="M1283">
        <f>16-INDEX(STANDINGS_SV[],MATCH(Table1[[#This Row],[COMBINED]],STANDINGS_SV[COMBINED],0),COLUMN(STANDINGS_SV[PLACE IN LEAGUE]))</f>
        <v>8</v>
      </c>
      <c r="N1283">
        <f>SUM(Table1[[#This Row],[BA]:[SV]])</f>
        <v>104</v>
      </c>
      <c r="O1283">
        <v>3</v>
      </c>
    </row>
    <row r="1284" spans="1:15" x14ac:dyDescent="0.25">
      <c r="A1284" t="s">
        <v>1522</v>
      </c>
      <c r="B1284" t="s">
        <v>1519</v>
      </c>
      <c r="C1284" t="str">
        <f>Table1[[#This Row],[League]]&amp;Table1[[#This Row],[Team]]</f>
        <v>$150 Draft Champions Feb 17 1:00 pm Lg.3717Hillbilly</v>
      </c>
      <c r="D1284">
        <f>16-INDEX(STANDINGS_BA[],MATCH(Table1[[#This Row],[COMBINED]],STANDINGS_BA[COMBINED],0),COLUMN(STANDINGS_BA[PLACE IN LEAGUE]))</f>
        <v>11</v>
      </c>
      <c r="E1284">
        <f>16-INDEX(STANDINGS_R[],MATCH(Table1[[#This Row],[COMBINED]],STANDINGS_R[COMBINED],0),COLUMN(STANDINGS_R[PLACE IN LEAGUE]))</f>
        <v>13</v>
      </c>
      <c r="F1284">
        <f>16-INDEX(STANDINGS_HR[],MATCH(Table1[[#This Row],[COMBINED]],STANDINGS_HR[COMBINED],0),COLUMN(STANDINGS_HR[PLACE IN LEAGUE]))</f>
        <v>3</v>
      </c>
      <c r="G1284">
        <f>16-INDEX(STANDINGS_RBI[],MATCH(Table1[[#This Row],[COMBINED]],STANDINGS_RBI[COMBINED],0),COLUMN(STANDINGS_RBI[PLACE IN LEAGUE]))</f>
        <v>8</v>
      </c>
      <c r="H1284">
        <f>16-INDEX(STANDINGS_SB[],MATCH(Table1[[#This Row],[COMBINED]],STANDINGS_SB[COMBINED],0),COLUMN(STANDINGS_SB[PLACE IN LEAGUE]))</f>
        <v>12</v>
      </c>
      <c r="I1284">
        <f>16-INDEX(STANDINGS_ERA[],MATCH(Table1[[#This Row],[COMBINED]],STANDINGS_ERA[COMBINED],0),COLUMN(STANDINGS_ERA[PLACE IN LEAGUE]))</f>
        <v>11</v>
      </c>
      <c r="J1284">
        <f>16-INDEX(STANDINGS_WHIP[],MATCH(Table1[[#This Row],[COMBINED]],STANDINGS_WHIP[COMBINED],0),COLUMN(STANDINGS_WHIP[PLACE IN LEAGUE]))</f>
        <v>10</v>
      </c>
      <c r="K1284">
        <f>16-INDEX(STANDINGS_W[],MATCH(Table1[[#This Row],[COMBINED]],STANDINGS_W[COMBINED],0),COLUMN(STANDINGS_W[PLACE IN LEAGUE]))</f>
        <v>7</v>
      </c>
      <c r="L1284">
        <f>16-INDEX(STANDINGS_K[],MATCH(Table1[[#This Row],[COMBINED]],STANDINGS_K[COMBINED],0),COLUMN(STANDINGS_K[PLACE IN LEAGUE]))</f>
        <v>5</v>
      </c>
      <c r="M1284">
        <f>16-INDEX(STANDINGS_SV[],MATCH(Table1[[#This Row],[COMBINED]],STANDINGS_SV[COMBINED],0),COLUMN(STANDINGS_SV[PLACE IN LEAGUE]))</f>
        <v>13</v>
      </c>
      <c r="N1284">
        <f>SUM(Table1[[#This Row],[BA]:[SV]])</f>
        <v>93</v>
      </c>
      <c r="O1284">
        <v>4</v>
      </c>
    </row>
    <row r="1285" spans="1:15" x14ac:dyDescent="0.25">
      <c r="A1285" t="s">
        <v>1523</v>
      </c>
      <c r="B1285" t="s">
        <v>1519</v>
      </c>
      <c r="C1285" t="str">
        <f>Table1[[#This Row],[League]]&amp;Table1[[#This Row],[Team]]</f>
        <v>$150 Draft Champions Feb 17 1:00 pm Lg.3717Team Dion</v>
      </c>
      <c r="D1285">
        <f>16-INDEX(STANDINGS_BA[],MATCH(Table1[[#This Row],[COMBINED]],STANDINGS_BA[COMBINED],0),COLUMN(STANDINGS_BA[PLACE IN LEAGUE]))</f>
        <v>9</v>
      </c>
      <c r="E1285">
        <f>16-INDEX(STANDINGS_R[],MATCH(Table1[[#This Row],[COMBINED]],STANDINGS_R[COMBINED],0),COLUMN(STANDINGS_R[PLACE IN LEAGUE]))</f>
        <v>6</v>
      </c>
      <c r="F1285">
        <f>16-INDEX(STANDINGS_HR[],MATCH(Table1[[#This Row],[COMBINED]],STANDINGS_HR[COMBINED],0),COLUMN(STANDINGS_HR[PLACE IN LEAGUE]))</f>
        <v>2</v>
      </c>
      <c r="G1285">
        <f>16-INDEX(STANDINGS_RBI[],MATCH(Table1[[#This Row],[COMBINED]],STANDINGS_RBI[COMBINED],0),COLUMN(STANDINGS_RBI[PLACE IN LEAGUE]))</f>
        <v>4</v>
      </c>
      <c r="H1285">
        <f>16-INDEX(STANDINGS_SB[],MATCH(Table1[[#This Row],[COMBINED]],STANDINGS_SB[COMBINED],0),COLUMN(STANDINGS_SB[PLACE IN LEAGUE]))</f>
        <v>4</v>
      </c>
      <c r="I1285">
        <f>16-INDEX(STANDINGS_ERA[],MATCH(Table1[[#This Row],[COMBINED]],STANDINGS_ERA[COMBINED],0),COLUMN(STANDINGS_ERA[PLACE IN LEAGUE]))</f>
        <v>15</v>
      </c>
      <c r="J1285">
        <f>16-INDEX(STANDINGS_WHIP[],MATCH(Table1[[#This Row],[COMBINED]],STANDINGS_WHIP[COMBINED],0),COLUMN(STANDINGS_WHIP[PLACE IN LEAGUE]))</f>
        <v>14</v>
      </c>
      <c r="K1285">
        <f>16-INDEX(STANDINGS_W[],MATCH(Table1[[#This Row],[COMBINED]],STANDINGS_W[COMBINED],0),COLUMN(STANDINGS_W[PLACE IN LEAGUE]))</f>
        <v>15</v>
      </c>
      <c r="L1285">
        <f>16-INDEX(STANDINGS_K[],MATCH(Table1[[#This Row],[COMBINED]],STANDINGS_K[COMBINED],0),COLUMN(STANDINGS_K[PLACE IN LEAGUE]))</f>
        <v>12</v>
      </c>
      <c r="M1285">
        <f>16-INDEX(STANDINGS_SV[],MATCH(Table1[[#This Row],[COMBINED]],STANDINGS_SV[COMBINED],0),COLUMN(STANDINGS_SV[PLACE IN LEAGUE]))</f>
        <v>6</v>
      </c>
      <c r="N1285">
        <f>SUM(Table1[[#This Row],[BA]:[SV]])</f>
        <v>87</v>
      </c>
      <c r="O1285">
        <v>5</v>
      </c>
    </row>
    <row r="1286" spans="1:15" x14ac:dyDescent="0.25">
      <c r="A1286" t="s">
        <v>198</v>
      </c>
      <c r="B1286" t="s">
        <v>1519</v>
      </c>
      <c r="C1286" t="str">
        <f>Table1[[#This Row],[League]]&amp;Table1[[#This Row],[Team]]</f>
        <v>$150 Draft Champions Feb 17 1:00 pm Lg.3717Team DeMay</v>
      </c>
      <c r="D1286">
        <f>16-INDEX(STANDINGS_BA[],MATCH(Table1[[#This Row],[COMBINED]],STANDINGS_BA[COMBINED],0),COLUMN(STANDINGS_BA[PLACE IN LEAGUE]))</f>
        <v>10</v>
      </c>
      <c r="E1286">
        <f>16-INDEX(STANDINGS_R[],MATCH(Table1[[#This Row],[COMBINED]],STANDINGS_R[COMBINED],0),COLUMN(STANDINGS_R[PLACE IN LEAGUE]))</f>
        <v>2</v>
      </c>
      <c r="F1286">
        <f>16-INDEX(STANDINGS_HR[],MATCH(Table1[[#This Row],[COMBINED]],STANDINGS_HR[COMBINED],0),COLUMN(STANDINGS_HR[PLACE IN LEAGUE]))</f>
        <v>1</v>
      </c>
      <c r="G1286">
        <f>16-INDEX(STANDINGS_RBI[],MATCH(Table1[[#This Row],[COMBINED]],STANDINGS_RBI[COMBINED],0),COLUMN(STANDINGS_RBI[PLACE IN LEAGUE]))</f>
        <v>3</v>
      </c>
      <c r="H1286">
        <f>16-INDEX(STANDINGS_SB[],MATCH(Table1[[#This Row],[COMBINED]],STANDINGS_SB[COMBINED],0),COLUMN(STANDINGS_SB[PLACE IN LEAGUE]))</f>
        <v>8</v>
      </c>
      <c r="I1286">
        <f>16-INDEX(STANDINGS_ERA[],MATCH(Table1[[#This Row],[COMBINED]],STANDINGS_ERA[COMBINED],0),COLUMN(STANDINGS_ERA[PLACE IN LEAGUE]))</f>
        <v>14</v>
      </c>
      <c r="J1286">
        <f>16-INDEX(STANDINGS_WHIP[],MATCH(Table1[[#This Row],[COMBINED]],STANDINGS_WHIP[COMBINED],0),COLUMN(STANDINGS_WHIP[PLACE IN LEAGUE]))</f>
        <v>15</v>
      </c>
      <c r="K1286">
        <f>16-INDEX(STANDINGS_W[],MATCH(Table1[[#This Row],[COMBINED]],STANDINGS_W[COMBINED],0),COLUMN(STANDINGS_W[PLACE IN LEAGUE]))</f>
        <v>14</v>
      </c>
      <c r="L1286">
        <f>16-INDEX(STANDINGS_K[],MATCH(Table1[[#This Row],[COMBINED]],STANDINGS_K[COMBINED],0),COLUMN(STANDINGS_K[PLACE IN LEAGUE]))</f>
        <v>15</v>
      </c>
      <c r="M1286">
        <f>16-INDEX(STANDINGS_SV[],MATCH(Table1[[#This Row],[COMBINED]],STANDINGS_SV[COMBINED],0),COLUMN(STANDINGS_SV[PLACE IN LEAGUE]))</f>
        <v>1</v>
      </c>
      <c r="N1286">
        <f>SUM(Table1[[#This Row],[BA]:[SV]])</f>
        <v>83</v>
      </c>
      <c r="O1286">
        <v>6</v>
      </c>
    </row>
    <row r="1287" spans="1:15" x14ac:dyDescent="0.25">
      <c r="A1287" t="s">
        <v>1524</v>
      </c>
      <c r="B1287" t="s">
        <v>1519</v>
      </c>
      <c r="C1287" t="str">
        <f>Table1[[#This Row],[League]]&amp;Table1[[#This Row],[Team]]</f>
        <v>$150 Draft Champions Feb 17 1:00 pm Lg.3717STNCLD BUMS</v>
      </c>
      <c r="D1287">
        <f>16-INDEX(STANDINGS_BA[],MATCH(Table1[[#This Row],[COMBINED]],STANDINGS_BA[COMBINED],0),COLUMN(STANDINGS_BA[PLACE IN LEAGUE]))</f>
        <v>8</v>
      </c>
      <c r="E1287">
        <f>16-INDEX(STANDINGS_R[],MATCH(Table1[[#This Row],[COMBINED]],STANDINGS_R[COMBINED],0),COLUMN(STANDINGS_R[PLACE IN LEAGUE]))</f>
        <v>12</v>
      </c>
      <c r="F1287">
        <f>16-INDEX(STANDINGS_HR[],MATCH(Table1[[#This Row],[COMBINED]],STANDINGS_HR[COMBINED],0),COLUMN(STANDINGS_HR[PLACE IN LEAGUE]))</f>
        <v>11</v>
      </c>
      <c r="G1287">
        <f>16-INDEX(STANDINGS_RBI[],MATCH(Table1[[#This Row],[COMBINED]],STANDINGS_RBI[COMBINED],0),COLUMN(STANDINGS_RBI[PLACE IN LEAGUE]))</f>
        <v>13</v>
      </c>
      <c r="H1287">
        <f>16-INDEX(STANDINGS_SB[],MATCH(Table1[[#This Row],[COMBINED]],STANDINGS_SB[COMBINED],0),COLUMN(STANDINGS_SB[PLACE IN LEAGUE]))</f>
        <v>5</v>
      </c>
      <c r="I1287">
        <f>16-INDEX(STANDINGS_ERA[],MATCH(Table1[[#This Row],[COMBINED]],STANDINGS_ERA[COMBINED],0),COLUMN(STANDINGS_ERA[PLACE IN LEAGUE]))</f>
        <v>6</v>
      </c>
      <c r="J1287">
        <f>16-INDEX(STANDINGS_WHIP[],MATCH(Table1[[#This Row],[COMBINED]],STANDINGS_WHIP[COMBINED],0),COLUMN(STANDINGS_WHIP[PLACE IN LEAGUE]))</f>
        <v>5</v>
      </c>
      <c r="K1287">
        <f>16-INDEX(STANDINGS_W[],MATCH(Table1[[#This Row],[COMBINED]],STANDINGS_W[COMBINED],0),COLUMN(STANDINGS_W[PLACE IN LEAGUE]))</f>
        <v>6</v>
      </c>
      <c r="L1287">
        <f>16-INDEX(STANDINGS_K[],MATCH(Table1[[#This Row],[COMBINED]],STANDINGS_K[COMBINED],0),COLUMN(STANDINGS_K[PLACE IN LEAGUE]))</f>
        <v>4</v>
      </c>
      <c r="M1287">
        <f>16-INDEX(STANDINGS_SV[],MATCH(Table1[[#This Row],[COMBINED]],STANDINGS_SV[COMBINED],0),COLUMN(STANDINGS_SV[PLACE IN LEAGUE]))</f>
        <v>12</v>
      </c>
      <c r="N1287">
        <f>SUM(Table1[[#This Row],[BA]:[SV]])</f>
        <v>82</v>
      </c>
      <c r="O1287">
        <v>7</v>
      </c>
    </row>
    <row r="1288" spans="1:15" x14ac:dyDescent="0.25">
      <c r="A1288" t="s">
        <v>104</v>
      </c>
      <c r="B1288" t="s">
        <v>1519</v>
      </c>
      <c r="C1288" t="str">
        <f>Table1[[#This Row],[League]]&amp;Table1[[#This Row],[Team]]</f>
        <v>$150 Draft Champions Feb 17 1:00 pm Lg.3717Team Pawlowski</v>
      </c>
      <c r="D1288">
        <f>16-INDEX(STANDINGS_BA[],MATCH(Table1[[#This Row],[COMBINED]],STANDINGS_BA[COMBINED],0),COLUMN(STANDINGS_BA[PLACE IN LEAGUE]))</f>
        <v>12</v>
      </c>
      <c r="E1288">
        <f>16-INDEX(STANDINGS_R[],MATCH(Table1[[#This Row],[COMBINED]],STANDINGS_R[COMBINED],0),COLUMN(STANDINGS_R[PLACE IN LEAGUE]))</f>
        <v>9</v>
      </c>
      <c r="F1288">
        <f>16-INDEX(STANDINGS_HR[],MATCH(Table1[[#This Row],[COMBINED]],STANDINGS_HR[COMBINED],0),COLUMN(STANDINGS_HR[PLACE IN LEAGUE]))</f>
        <v>10</v>
      </c>
      <c r="G1288">
        <f>16-INDEX(STANDINGS_RBI[],MATCH(Table1[[#This Row],[COMBINED]],STANDINGS_RBI[COMBINED],0),COLUMN(STANDINGS_RBI[PLACE IN LEAGUE]))</f>
        <v>10</v>
      </c>
      <c r="H1288">
        <f>16-INDEX(STANDINGS_SB[],MATCH(Table1[[#This Row],[COMBINED]],STANDINGS_SB[COMBINED],0),COLUMN(STANDINGS_SB[PLACE IN LEAGUE]))</f>
        <v>10</v>
      </c>
      <c r="I1288">
        <f>16-INDEX(STANDINGS_ERA[],MATCH(Table1[[#This Row],[COMBINED]],STANDINGS_ERA[COMBINED],0),COLUMN(STANDINGS_ERA[PLACE IN LEAGUE]))</f>
        <v>4</v>
      </c>
      <c r="J1288">
        <f>16-INDEX(STANDINGS_WHIP[],MATCH(Table1[[#This Row],[COMBINED]],STANDINGS_WHIP[COMBINED],0),COLUMN(STANDINGS_WHIP[PLACE IN LEAGUE]))</f>
        <v>1</v>
      </c>
      <c r="K1288">
        <f>16-INDEX(STANDINGS_W[],MATCH(Table1[[#This Row],[COMBINED]],STANDINGS_W[COMBINED],0),COLUMN(STANDINGS_W[PLACE IN LEAGUE]))</f>
        <v>11</v>
      </c>
      <c r="L1288">
        <f>16-INDEX(STANDINGS_K[],MATCH(Table1[[#This Row],[COMBINED]],STANDINGS_K[COMBINED],0),COLUMN(STANDINGS_K[PLACE IN LEAGUE]))</f>
        <v>8</v>
      </c>
      <c r="M1288">
        <f>16-INDEX(STANDINGS_SV[],MATCH(Table1[[#This Row],[COMBINED]],STANDINGS_SV[COMBINED],0),COLUMN(STANDINGS_SV[PLACE IN LEAGUE]))</f>
        <v>2</v>
      </c>
      <c r="N1288">
        <f>SUM(Table1[[#This Row],[BA]:[SV]])</f>
        <v>77</v>
      </c>
      <c r="O1288">
        <v>8</v>
      </c>
    </row>
    <row r="1289" spans="1:15" x14ac:dyDescent="0.25">
      <c r="A1289" t="s">
        <v>1527</v>
      </c>
      <c r="B1289" t="s">
        <v>1519</v>
      </c>
      <c r="C1289" t="str">
        <f>Table1[[#This Row],[League]]&amp;Table1[[#This Row],[Team]]</f>
        <v>$150 Draft Champions Feb 17 1:00 pm Lg.3717Pork Chop Express!!!</v>
      </c>
      <c r="D1289">
        <f>16-INDEX(STANDINGS_BA[],MATCH(Table1[[#This Row],[COMBINED]],STANDINGS_BA[COMBINED],0),COLUMN(STANDINGS_BA[PLACE IN LEAGUE]))</f>
        <v>6</v>
      </c>
      <c r="E1289">
        <f>16-INDEX(STANDINGS_R[],MATCH(Table1[[#This Row],[COMBINED]],STANDINGS_R[COMBINED],0),COLUMN(STANDINGS_R[PLACE IN LEAGUE]))</f>
        <v>5</v>
      </c>
      <c r="F1289">
        <f>16-INDEX(STANDINGS_HR[],MATCH(Table1[[#This Row],[COMBINED]],STANDINGS_HR[COMBINED],0),COLUMN(STANDINGS_HR[PLACE IN LEAGUE]))</f>
        <v>5</v>
      </c>
      <c r="G1289">
        <f>16-INDEX(STANDINGS_RBI[],MATCH(Table1[[#This Row],[COMBINED]],STANDINGS_RBI[COMBINED],0),COLUMN(STANDINGS_RBI[PLACE IN LEAGUE]))</f>
        <v>6</v>
      </c>
      <c r="H1289">
        <f>16-INDEX(STANDINGS_SB[],MATCH(Table1[[#This Row],[COMBINED]],STANDINGS_SB[COMBINED],0),COLUMN(STANDINGS_SB[PLACE IN LEAGUE]))</f>
        <v>9</v>
      </c>
      <c r="I1289">
        <f>16-INDEX(STANDINGS_ERA[],MATCH(Table1[[#This Row],[COMBINED]],STANDINGS_ERA[COMBINED],0),COLUMN(STANDINGS_ERA[PLACE IN LEAGUE]))</f>
        <v>13</v>
      </c>
      <c r="J1289">
        <f>16-INDEX(STANDINGS_WHIP[],MATCH(Table1[[#This Row],[COMBINED]],STANDINGS_WHIP[COMBINED],0),COLUMN(STANDINGS_WHIP[PLACE IN LEAGUE]))</f>
        <v>11</v>
      </c>
      <c r="K1289">
        <f>16-INDEX(STANDINGS_W[],MATCH(Table1[[#This Row],[COMBINED]],STANDINGS_W[COMBINED],0),COLUMN(STANDINGS_W[PLACE IN LEAGUE]))</f>
        <v>2</v>
      </c>
      <c r="L1289">
        <f>16-INDEX(STANDINGS_K[],MATCH(Table1[[#This Row],[COMBINED]],STANDINGS_K[COMBINED],0),COLUMN(STANDINGS_K[PLACE IN LEAGUE]))</f>
        <v>6</v>
      </c>
      <c r="M1289">
        <f>16-INDEX(STANDINGS_SV[],MATCH(Table1[[#This Row],[COMBINED]],STANDINGS_SV[COMBINED],0),COLUMN(STANDINGS_SV[PLACE IN LEAGUE]))</f>
        <v>14</v>
      </c>
      <c r="N1289">
        <f>SUM(Table1[[#This Row],[BA]:[SV]])</f>
        <v>77</v>
      </c>
      <c r="O1289">
        <v>9</v>
      </c>
    </row>
    <row r="1290" spans="1:15" x14ac:dyDescent="0.25">
      <c r="A1290" t="s">
        <v>1518</v>
      </c>
      <c r="B1290" t="s">
        <v>1519</v>
      </c>
      <c r="C1290" t="str">
        <f>Table1[[#This Row],[League]]&amp;Table1[[#This Row],[Team]]</f>
        <v>$150 Draft Champions Feb 17 1:00 pm Lg.3717Stanton Island</v>
      </c>
      <c r="D1290">
        <f>16-INDEX(STANDINGS_BA[],MATCH(Table1[[#This Row],[COMBINED]],STANDINGS_BA[COMBINED],0),COLUMN(STANDINGS_BA[PLACE IN LEAGUE]))</f>
        <v>15</v>
      </c>
      <c r="E1290">
        <f>16-INDEX(STANDINGS_R[],MATCH(Table1[[#This Row],[COMBINED]],STANDINGS_R[COMBINED],0),COLUMN(STANDINGS_R[PLACE IN LEAGUE]))</f>
        <v>11</v>
      </c>
      <c r="F1290">
        <f>16-INDEX(STANDINGS_HR[],MATCH(Table1[[#This Row],[COMBINED]],STANDINGS_HR[COMBINED],0),COLUMN(STANDINGS_HR[PLACE IN LEAGUE]))</f>
        <v>7</v>
      </c>
      <c r="G1290">
        <f>16-INDEX(STANDINGS_RBI[],MATCH(Table1[[#This Row],[COMBINED]],STANDINGS_RBI[COMBINED],0),COLUMN(STANDINGS_RBI[PLACE IN LEAGUE]))</f>
        <v>12</v>
      </c>
      <c r="H1290">
        <f>16-INDEX(STANDINGS_SB[],MATCH(Table1[[#This Row],[COMBINED]],STANDINGS_SB[COMBINED],0),COLUMN(STANDINGS_SB[PLACE IN LEAGUE]))</f>
        <v>15</v>
      </c>
      <c r="I1290">
        <f>16-INDEX(STANDINGS_ERA[],MATCH(Table1[[#This Row],[COMBINED]],STANDINGS_ERA[COMBINED],0),COLUMN(STANDINGS_ERA[PLACE IN LEAGUE]))</f>
        <v>3</v>
      </c>
      <c r="J1290">
        <f>16-INDEX(STANDINGS_WHIP[],MATCH(Table1[[#This Row],[COMBINED]],STANDINGS_WHIP[COMBINED],0),COLUMN(STANDINGS_WHIP[PLACE IN LEAGUE]))</f>
        <v>3</v>
      </c>
      <c r="K1290">
        <f>16-INDEX(STANDINGS_W[],MATCH(Table1[[#This Row],[COMBINED]],STANDINGS_W[COMBINED],0),COLUMN(STANDINGS_W[PLACE IN LEAGUE]))</f>
        <v>1</v>
      </c>
      <c r="L1290">
        <f>16-INDEX(STANDINGS_K[],MATCH(Table1[[#This Row],[COMBINED]],STANDINGS_K[COMBINED],0),COLUMN(STANDINGS_K[PLACE IN LEAGUE]))</f>
        <v>2</v>
      </c>
      <c r="M1290">
        <f>16-INDEX(STANDINGS_SV[],MATCH(Table1[[#This Row],[COMBINED]],STANDINGS_SV[COMBINED],0),COLUMN(STANDINGS_SV[PLACE IN LEAGUE]))</f>
        <v>7</v>
      </c>
      <c r="N1290">
        <f>SUM(Table1[[#This Row],[BA]:[SV]])</f>
        <v>76</v>
      </c>
      <c r="O1290">
        <v>10</v>
      </c>
    </row>
    <row r="1291" spans="1:15" x14ac:dyDescent="0.25">
      <c r="A1291" t="s">
        <v>1530</v>
      </c>
      <c r="B1291" t="s">
        <v>1519</v>
      </c>
      <c r="C1291" t="str">
        <f>Table1[[#This Row],[League]]&amp;Table1[[#This Row],[Team]]</f>
        <v>$150 Draft Champions Feb 17 1:00 pm Lg.3717Team Choi</v>
      </c>
      <c r="D1291">
        <f>16-INDEX(STANDINGS_BA[],MATCH(Table1[[#This Row],[COMBINED]],STANDINGS_BA[COMBINED],0),COLUMN(STANDINGS_BA[PLACE IN LEAGUE]))</f>
        <v>1</v>
      </c>
      <c r="E1291">
        <f>16-INDEX(STANDINGS_R[],MATCH(Table1[[#This Row],[COMBINED]],STANDINGS_R[COMBINED],0),COLUMN(STANDINGS_R[PLACE IN LEAGUE]))</f>
        <v>8</v>
      </c>
      <c r="F1291">
        <f>16-INDEX(STANDINGS_HR[],MATCH(Table1[[#This Row],[COMBINED]],STANDINGS_HR[COMBINED],0),COLUMN(STANDINGS_HR[PLACE IN LEAGUE]))</f>
        <v>8</v>
      </c>
      <c r="G1291">
        <f>16-INDEX(STANDINGS_RBI[],MATCH(Table1[[#This Row],[COMBINED]],STANDINGS_RBI[COMBINED],0),COLUMN(STANDINGS_RBI[PLACE IN LEAGUE]))</f>
        <v>5</v>
      </c>
      <c r="H1291">
        <f>16-INDEX(STANDINGS_SB[],MATCH(Table1[[#This Row],[COMBINED]],STANDINGS_SB[COMBINED],0),COLUMN(STANDINGS_SB[PLACE IN LEAGUE]))</f>
        <v>13</v>
      </c>
      <c r="I1291">
        <f>16-INDEX(STANDINGS_ERA[],MATCH(Table1[[#This Row],[COMBINED]],STANDINGS_ERA[COMBINED],0),COLUMN(STANDINGS_ERA[PLACE IN LEAGUE]))</f>
        <v>8</v>
      </c>
      <c r="J1291">
        <f>16-INDEX(STANDINGS_WHIP[],MATCH(Table1[[#This Row],[COMBINED]],STANDINGS_WHIP[COMBINED],0),COLUMN(STANDINGS_WHIP[PLACE IN LEAGUE]))</f>
        <v>6</v>
      </c>
      <c r="K1291">
        <f>16-INDEX(STANDINGS_W[],MATCH(Table1[[#This Row],[COMBINED]],STANDINGS_W[COMBINED],0),COLUMN(STANDINGS_W[PLACE IN LEAGUE]))</f>
        <v>8</v>
      </c>
      <c r="L1291">
        <f>16-INDEX(STANDINGS_K[],MATCH(Table1[[#This Row],[COMBINED]],STANDINGS_K[COMBINED],0),COLUMN(STANDINGS_K[PLACE IN LEAGUE]))</f>
        <v>9</v>
      </c>
      <c r="M1291">
        <f>16-INDEX(STANDINGS_SV[],MATCH(Table1[[#This Row],[COMBINED]],STANDINGS_SV[COMBINED],0),COLUMN(STANDINGS_SV[PLACE IN LEAGUE]))</f>
        <v>5</v>
      </c>
      <c r="N1291">
        <f>SUM(Table1[[#This Row],[BA]:[SV]])</f>
        <v>71</v>
      </c>
      <c r="O1291">
        <v>11</v>
      </c>
    </row>
    <row r="1292" spans="1:15" x14ac:dyDescent="0.25">
      <c r="A1292" t="s">
        <v>1529</v>
      </c>
      <c r="B1292" t="s">
        <v>1519</v>
      </c>
      <c r="C1292" t="str">
        <f>Table1[[#This Row],[League]]&amp;Table1[[#This Row],[Team]]</f>
        <v>$150 Draft Champions Feb 17 1:00 pm Lg.3717WV PED Power 2</v>
      </c>
      <c r="D1292">
        <f>16-INDEX(STANDINGS_BA[],MATCH(Table1[[#This Row],[COMBINED]],STANDINGS_BA[COMBINED],0),COLUMN(STANDINGS_BA[PLACE IN LEAGUE]))</f>
        <v>2</v>
      </c>
      <c r="E1292">
        <f>16-INDEX(STANDINGS_R[],MATCH(Table1[[#This Row],[COMBINED]],STANDINGS_R[COMBINED],0),COLUMN(STANDINGS_R[PLACE IN LEAGUE]))</f>
        <v>4</v>
      </c>
      <c r="F1292">
        <f>16-INDEX(STANDINGS_HR[],MATCH(Table1[[#This Row],[COMBINED]],STANDINGS_HR[COMBINED],0),COLUMN(STANDINGS_HR[PLACE IN LEAGUE]))</f>
        <v>12</v>
      </c>
      <c r="G1292">
        <f>16-INDEX(STANDINGS_RBI[],MATCH(Table1[[#This Row],[COMBINED]],STANDINGS_RBI[COMBINED],0),COLUMN(STANDINGS_RBI[PLACE IN LEAGUE]))</f>
        <v>9</v>
      </c>
      <c r="H1292">
        <f>16-INDEX(STANDINGS_SB[],MATCH(Table1[[#This Row],[COMBINED]],STANDINGS_SB[COMBINED],0),COLUMN(STANDINGS_SB[PLACE IN LEAGUE]))</f>
        <v>6</v>
      </c>
      <c r="I1292">
        <f>16-INDEX(STANDINGS_ERA[],MATCH(Table1[[#This Row],[COMBINED]],STANDINGS_ERA[COMBINED],0),COLUMN(STANDINGS_ERA[PLACE IN LEAGUE]))</f>
        <v>1</v>
      </c>
      <c r="J1292">
        <f>16-INDEX(STANDINGS_WHIP[],MATCH(Table1[[#This Row],[COMBINED]],STANDINGS_WHIP[COMBINED],0),COLUMN(STANDINGS_WHIP[PLACE IN LEAGUE]))</f>
        <v>4</v>
      </c>
      <c r="K1292">
        <f>16-INDEX(STANDINGS_W[],MATCH(Table1[[#This Row],[COMBINED]],STANDINGS_W[COMBINED],0),COLUMN(STANDINGS_W[PLACE IN LEAGUE]))</f>
        <v>4</v>
      </c>
      <c r="L1292">
        <f>16-INDEX(STANDINGS_K[],MATCH(Table1[[#This Row],[COMBINED]],STANDINGS_K[COMBINED],0),COLUMN(STANDINGS_K[PLACE IN LEAGUE]))</f>
        <v>10</v>
      </c>
      <c r="M1292">
        <f>16-INDEX(STANDINGS_SV[],MATCH(Table1[[#This Row],[COMBINED]],STANDINGS_SV[COMBINED],0),COLUMN(STANDINGS_SV[PLACE IN LEAGUE]))</f>
        <v>10</v>
      </c>
      <c r="N1292">
        <f>SUM(Table1[[#This Row],[BA]:[SV]])</f>
        <v>62</v>
      </c>
      <c r="O1292">
        <v>12</v>
      </c>
    </row>
    <row r="1293" spans="1:15" x14ac:dyDescent="0.25">
      <c r="A1293" t="s">
        <v>1520</v>
      </c>
      <c r="B1293" t="s">
        <v>1519</v>
      </c>
      <c r="C1293" t="str">
        <f>Table1[[#This Row],[League]]&amp;Table1[[#This Row],[Team]]</f>
        <v>$150 Draft Champions Feb 17 1:00 pm Lg.3717Bolivar Shagnasty</v>
      </c>
      <c r="D1293">
        <f>16-INDEX(STANDINGS_BA[],MATCH(Table1[[#This Row],[COMBINED]],STANDINGS_BA[COMBINED],0),COLUMN(STANDINGS_BA[PLACE IN LEAGUE]))</f>
        <v>14</v>
      </c>
      <c r="E1293">
        <f>16-INDEX(STANDINGS_R[],MATCH(Table1[[#This Row],[COMBINED]],STANDINGS_R[COMBINED],0),COLUMN(STANDINGS_R[PLACE IN LEAGUE]))</f>
        <v>1</v>
      </c>
      <c r="F1293">
        <f>16-INDEX(STANDINGS_HR[],MATCH(Table1[[#This Row],[COMBINED]],STANDINGS_HR[COMBINED],0),COLUMN(STANDINGS_HR[PLACE IN LEAGUE]))</f>
        <v>6</v>
      </c>
      <c r="G1293">
        <f>16-INDEX(STANDINGS_RBI[],MATCH(Table1[[#This Row],[COMBINED]],STANDINGS_RBI[COMBINED],0),COLUMN(STANDINGS_RBI[PLACE IN LEAGUE]))</f>
        <v>1</v>
      </c>
      <c r="H1293">
        <f>16-INDEX(STANDINGS_SB[],MATCH(Table1[[#This Row],[COMBINED]],STANDINGS_SB[COMBINED],0),COLUMN(STANDINGS_SB[PLACE IN LEAGUE]))</f>
        <v>1</v>
      </c>
      <c r="I1293">
        <f>16-INDEX(STANDINGS_ERA[],MATCH(Table1[[#This Row],[COMBINED]],STANDINGS_ERA[COMBINED],0),COLUMN(STANDINGS_ERA[PLACE IN LEAGUE]))</f>
        <v>10</v>
      </c>
      <c r="J1293">
        <f>16-INDEX(STANDINGS_WHIP[],MATCH(Table1[[#This Row],[COMBINED]],STANDINGS_WHIP[COMBINED],0),COLUMN(STANDINGS_WHIP[PLACE IN LEAGUE]))</f>
        <v>13</v>
      </c>
      <c r="K1293">
        <f>16-INDEX(STANDINGS_W[],MATCH(Table1[[#This Row],[COMBINED]],STANDINGS_W[COMBINED],0),COLUMN(STANDINGS_W[PLACE IN LEAGUE]))</f>
        <v>9</v>
      </c>
      <c r="L1293">
        <f>16-INDEX(STANDINGS_K[],MATCH(Table1[[#This Row],[COMBINED]],STANDINGS_K[COMBINED],0),COLUMN(STANDINGS_K[PLACE IN LEAGUE]))</f>
        <v>1</v>
      </c>
      <c r="M1293">
        <f>16-INDEX(STANDINGS_SV[],MATCH(Table1[[#This Row],[COMBINED]],STANDINGS_SV[COMBINED],0),COLUMN(STANDINGS_SV[PLACE IN LEAGUE]))</f>
        <v>4</v>
      </c>
      <c r="N1293">
        <f>SUM(Table1[[#This Row],[BA]:[SV]])</f>
        <v>60</v>
      </c>
      <c r="O1293">
        <v>13</v>
      </c>
    </row>
    <row r="1294" spans="1:15" x14ac:dyDescent="0.25">
      <c r="A1294" t="s">
        <v>298</v>
      </c>
      <c r="B1294" t="s">
        <v>1519</v>
      </c>
      <c r="C1294" t="str">
        <f>Table1[[#This Row],[League]]&amp;Table1[[#This Row],[Team]]</f>
        <v>$150 Draft Champions Feb 17 1:00 pm Lg.3717The Naturals</v>
      </c>
      <c r="D1294">
        <f>16-INDEX(STANDINGS_BA[],MATCH(Table1[[#This Row],[COMBINED]],STANDINGS_BA[COMBINED],0),COLUMN(STANDINGS_BA[PLACE IN LEAGUE]))</f>
        <v>5</v>
      </c>
      <c r="E1294">
        <f>16-INDEX(STANDINGS_R[],MATCH(Table1[[#This Row],[COMBINED]],STANDINGS_R[COMBINED],0),COLUMN(STANDINGS_R[PLACE IN LEAGUE]))</f>
        <v>7</v>
      </c>
      <c r="F1294">
        <f>16-INDEX(STANDINGS_HR[],MATCH(Table1[[#This Row],[COMBINED]],STANDINGS_HR[COMBINED],0),COLUMN(STANDINGS_HR[PLACE IN LEAGUE]))</f>
        <v>4</v>
      </c>
      <c r="G1294">
        <f>16-INDEX(STANDINGS_RBI[],MATCH(Table1[[#This Row],[COMBINED]],STANDINGS_RBI[COMBINED],0),COLUMN(STANDINGS_RBI[PLACE IN LEAGUE]))</f>
        <v>2</v>
      </c>
      <c r="H1294">
        <f>16-INDEX(STANDINGS_SB[],MATCH(Table1[[#This Row],[COMBINED]],STANDINGS_SB[COMBINED],0),COLUMN(STANDINGS_SB[PLACE IN LEAGUE]))</f>
        <v>3</v>
      </c>
      <c r="I1294">
        <f>16-INDEX(STANDINGS_ERA[],MATCH(Table1[[#This Row],[COMBINED]],STANDINGS_ERA[COMBINED],0),COLUMN(STANDINGS_ERA[PLACE IN LEAGUE]))</f>
        <v>5</v>
      </c>
      <c r="J1294">
        <f>16-INDEX(STANDINGS_WHIP[],MATCH(Table1[[#This Row],[COMBINED]],STANDINGS_WHIP[COMBINED],0),COLUMN(STANDINGS_WHIP[PLACE IN LEAGUE]))</f>
        <v>7</v>
      </c>
      <c r="K1294">
        <f>16-INDEX(STANDINGS_W[],MATCH(Table1[[#This Row],[COMBINED]],STANDINGS_W[COMBINED],0),COLUMN(STANDINGS_W[PLACE IN LEAGUE]))</f>
        <v>3</v>
      </c>
      <c r="L1294">
        <f>16-INDEX(STANDINGS_K[],MATCH(Table1[[#This Row],[COMBINED]],STANDINGS_K[COMBINED],0),COLUMN(STANDINGS_K[PLACE IN LEAGUE]))</f>
        <v>3</v>
      </c>
      <c r="M1294">
        <f>16-INDEX(STANDINGS_SV[],MATCH(Table1[[#This Row],[COMBINED]],STANDINGS_SV[COMBINED],0),COLUMN(STANDINGS_SV[PLACE IN LEAGUE]))</f>
        <v>15</v>
      </c>
      <c r="N1294">
        <f>SUM(Table1[[#This Row],[BA]:[SV]])</f>
        <v>54</v>
      </c>
      <c r="O1294">
        <v>14</v>
      </c>
    </row>
    <row r="1295" spans="1:15" x14ac:dyDescent="0.25">
      <c r="A1295" t="s">
        <v>506</v>
      </c>
      <c r="B1295" t="s">
        <v>1519</v>
      </c>
      <c r="C1295" t="str">
        <f>Table1[[#This Row],[League]]&amp;Table1[[#This Row],[Team]]</f>
        <v>$150 Draft Champions Feb 17 1:00 pm Lg.3717Balking Dead</v>
      </c>
      <c r="D1295">
        <f>16-INDEX(STANDINGS_BA[],MATCH(Table1[[#This Row],[COMBINED]],STANDINGS_BA[COMBINED],0),COLUMN(STANDINGS_BA[PLACE IN LEAGUE]))</f>
        <v>4</v>
      </c>
      <c r="E1295">
        <f>16-INDEX(STANDINGS_R[],MATCH(Table1[[#This Row],[COMBINED]],STANDINGS_R[COMBINED],0),COLUMN(STANDINGS_R[PLACE IN LEAGUE]))</f>
        <v>3</v>
      </c>
      <c r="F1295">
        <f>16-INDEX(STANDINGS_HR[],MATCH(Table1[[#This Row],[COMBINED]],STANDINGS_HR[COMBINED],0),COLUMN(STANDINGS_HR[PLACE IN LEAGUE]))</f>
        <v>9</v>
      </c>
      <c r="G1295">
        <f>16-INDEX(STANDINGS_RBI[],MATCH(Table1[[#This Row],[COMBINED]],STANDINGS_RBI[COMBINED],0),COLUMN(STANDINGS_RBI[PLACE IN LEAGUE]))</f>
        <v>7</v>
      </c>
      <c r="H1295">
        <f>16-INDEX(STANDINGS_SB[],MATCH(Table1[[#This Row],[COMBINED]],STANDINGS_SB[COMBINED],0),COLUMN(STANDINGS_SB[PLACE IN LEAGUE]))</f>
        <v>2</v>
      </c>
      <c r="I1295">
        <f>16-INDEX(STANDINGS_ERA[],MATCH(Table1[[#This Row],[COMBINED]],STANDINGS_ERA[COMBINED],0),COLUMN(STANDINGS_ERA[PLACE IN LEAGUE]))</f>
        <v>2</v>
      </c>
      <c r="J1295">
        <f>16-INDEX(STANDINGS_WHIP[],MATCH(Table1[[#This Row],[COMBINED]],STANDINGS_WHIP[COMBINED],0),COLUMN(STANDINGS_WHIP[PLACE IN LEAGUE]))</f>
        <v>2</v>
      </c>
      <c r="K1295">
        <f>16-INDEX(STANDINGS_W[],MATCH(Table1[[#This Row],[COMBINED]],STANDINGS_W[COMBINED],0),COLUMN(STANDINGS_W[PLACE IN LEAGUE]))</f>
        <v>5</v>
      </c>
      <c r="L1295">
        <f>16-INDEX(STANDINGS_K[],MATCH(Table1[[#This Row],[COMBINED]],STANDINGS_K[COMBINED],0),COLUMN(STANDINGS_K[PLACE IN LEAGUE]))</f>
        <v>7</v>
      </c>
      <c r="M1295">
        <f>16-INDEX(STANDINGS_SV[],MATCH(Table1[[#This Row],[COMBINED]],STANDINGS_SV[COMBINED],0),COLUMN(STANDINGS_SV[PLACE IN LEAGUE]))</f>
        <v>9</v>
      </c>
      <c r="N1295">
        <f>SUM(Table1[[#This Row],[BA]:[SV]])</f>
        <v>50</v>
      </c>
      <c r="O1295">
        <v>15</v>
      </c>
    </row>
    <row r="1296" spans="1:15" x14ac:dyDescent="0.25">
      <c r="A1296" t="s">
        <v>199</v>
      </c>
      <c r="B1296" t="s">
        <v>1531</v>
      </c>
      <c r="C1296" t="str">
        <f>Table1[[#This Row],[League]]&amp;Table1[[#This Row],[Team]]</f>
        <v>$150 Draft Champions Feb 17 1:00 pm Lg.3719Elks Baby Elks 2</v>
      </c>
      <c r="D1296">
        <f>16-INDEX(STANDINGS_BA[],MATCH(Table1[[#This Row],[COMBINED]],STANDINGS_BA[COMBINED],0),COLUMN(STANDINGS_BA[PLACE IN LEAGUE]))</f>
        <v>12</v>
      </c>
      <c r="E1296">
        <f>16-INDEX(STANDINGS_R[],MATCH(Table1[[#This Row],[COMBINED]],STANDINGS_R[COMBINED],0),COLUMN(STANDINGS_R[PLACE IN LEAGUE]))</f>
        <v>14</v>
      </c>
      <c r="F1296">
        <f>16-INDEX(STANDINGS_HR[],MATCH(Table1[[#This Row],[COMBINED]],STANDINGS_HR[COMBINED],0),COLUMN(STANDINGS_HR[PLACE IN LEAGUE]))</f>
        <v>13</v>
      </c>
      <c r="G1296">
        <f>16-INDEX(STANDINGS_RBI[],MATCH(Table1[[#This Row],[COMBINED]],STANDINGS_RBI[COMBINED],0),COLUMN(STANDINGS_RBI[PLACE IN LEAGUE]))</f>
        <v>13</v>
      </c>
      <c r="H1296">
        <f>16-INDEX(STANDINGS_SB[],MATCH(Table1[[#This Row],[COMBINED]],STANDINGS_SB[COMBINED],0),COLUMN(STANDINGS_SB[PLACE IN LEAGUE]))</f>
        <v>6</v>
      </c>
      <c r="I1296">
        <f>16-INDEX(STANDINGS_ERA[],MATCH(Table1[[#This Row],[COMBINED]],STANDINGS_ERA[COMBINED],0),COLUMN(STANDINGS_ERA[PLACE IN LEAGUE]))</f>
        <v>12</v>
      </c>
      <c r="J1296">
        <f>16-INDEX(STANDINGS_WHIP[],MATCH(Table1[[#This Row],[COMBINED]],STANDINGS_WHIP[COMBINED],0),COLUMN(STANDINGS_WHIP[PLACE IN LEAGUE]))</f>
        <v>14</v>
      </c>
      <c r="K1296">
        <f>16-INDEX(STANDINGS_W[],MATCH(Table1[[#This Row],[COMBINED]],STANDINGS_W[COMBINED],0),COLUMN(STANDINGS_W[PLACE IN LEAGUE]))</f>
        <v>14</v>
      </c>
      <c r="L1296">
        <f>16-INDEX(STANDINGS_K[],MATCH(Table1[[#This Row],[COMBINED]],STANDINGS_K[COMBINED],0),COLUMN(STANDINGS_K[PLACE IN LEAGUE]))</f>
        <v>13</v>
      </c>
      <c r="M1296">
        <f>16-INDEX(STANDINGS_SV[],MATCH(Table1[[#This Row],[COMBINED]],STANDINGS_SV[COMBINED],0),COLUMN(STANDINGS_SV[PLACE IN LEAGUE]))</f>
        <v>14</v>
      </c>
      <c r="N1296">
        <f>SUM(Table1[[#This Row],[BA]:[SV]])</f>
        <v>125</v>
      </c>
      <c r="O1296">
        <v>1</v>
      </c>
    </row>
    <row r="1297" spans="1:15" x14ac:dyDescent="0.25">
      <c r="A1297" t="s">
        <v>471</v>
      </c>
      <c r="B1297" t="s">
        <v>1531</v>
      </c>
      <c r="C1297" t="str">
        <f>Table1[[#This Row],[League]]&amp;Table1[[#This Row],[Team]]</f>
        <v>$150 Draft Champions Feb 17 1:00 pm Lg.3719Wade Boggs's Liver</v>
      </c>
      <c r="D1297">
        <f>16-INDEX(STANDINGS_BA[],MATCH(Table1[[#This Row],[COMBINED]],STANDINGS_BA[COMBINED],0),COLUMN(STANDINGS_BA[PLACE IN LEAGUE]))</f>
        <v>15</v>
      </c>
      <c r="E1297">
        <f>16-INDEX(STANDINGS_R[],MATCH(Table1[[#This Row],[COMBINED]],STANDINGS_R[COMBINED],0),COLUMN(STANDINGS_R[PLACE IN LEAGUE]))</f>
        <v>15</v>
      </c>
      <c r="F1297">
        <f>16-INDEX(STANDINGS_HR[],MATCH(Table1[[#This Row],[COMBINED]],STANDINGS_HR[COMBINED],0),COLUMN(STANDINGS_HR[PLACE IN LEAGUE]))</f>
        <v>12</v>
      </c>
      <c r="G1297">
        <f>16-INDEX(STANDINGS_RBI[],MATCH(Table1[[#This Row],[COMBINED]],STANDINGS_RBI[COMBINED],0),COLUMN(STANDINGS_RBI[PLACE IN LEAGUE]))</f>
        <v>14</v>
      </c>
      <c r="H1297">
        <f>16-INDEX(STANDINGS_SB[],MATCH(Table1[[#This Row],[COMBINED]],STANDINGS_SB[COMBINED],0),COLUMN(STANDINGS_SB[PLACE IN LEAGUE]))</f>
        <v>12</v>
      </c>
      <c r="I1297">
        <f>16-INDEX(STANDINGS_ERA[],MATCH(Table1[[#This Row],[COMBINED]],STANDINGS_ERA[COMBINED],0),COLUMN(STANDINGS_ERA[PLACE IN LEAGUE]))</f>
        <v>13</v>
      </c>
      <c r="J1297">
        <f>16-INDEX(STANDINGS_WHIP[],MATCH(Table1[[#This Row],[COMBINED]],STANDINGS_WHIP[COMBINED],0),COLUMN(STANDINGS_WHIP[PLACE IN LEAGUE]))</f>
        <v>12</v>
      </c>
      <c r="K1297">
        <f>16-INDEX(STANDINGS_W[],MATCH(Table1[[#This Row],[COMBINED]],STANDINGS_W[COMBINED],0),COLUMN(STANDINGS_W[PLACE IN LEAGUE]))</f>
        <v>10</v>
      </c>
      <c r="L1297">
        <f>16-INDEX(STANDINGS_K[],MATCH(Table1[[#This Row],[COMBINED]],STANDINGS_K[COMBINED],0),COLUMN(STANDINGS_K[PLACE IN LEAGUE]))</f>
        <v>7</v>
      </c>
      <c r="M1297">
        <f>16-INDEX(STANDINGS_SV[],MATCH(Table1[[#This Row],[COMBINED]],STANDINGS_SV[COMBINED],0),COLUMN(STANDINGS_SV[PLACE IN LEAGUE]))</f>
        <v>10</v>
      </c>
      <c r="N1297">
        <f>SUM(Table1[[#This Row],[BA]:[SV]])</f>
        <v>120</v>
      </c>
      <c r="O1297">
        <v>2</v>
      </c>
    </row>
    <row r="1298" spans="1:15" x14ac:dyDescent="0.25">
      <c r="A1298" t="s">
        <v>476</v>
      </c>
      <c r="B1298" t="s">
        <v>1531</v>
      </c>
      <c r="C1298" t="str">
        <f>Table1[[#This Row],[League]]&amp;Table1[[#This Row],[Team]]</f>
        <v>$150 Draft Champions Feb 17 1:00 pm Lg.3719Greenwich Village Gurus</v>
      </c>
      <c r="D1298">
        <f>16-INDEX(STANDINGS_BA[],MATCH(Table1[[#This Row],[COMBINED]],STANDINGS_BA[COMBINED],0),COLUMN(STANDINGS_BA[PLACE IN LEAGUE]))</f>
        <v>10</v>
      </c>
      <c r="E1298">
        <f>16-INDEX(STANDINGS_R[],MATCH(Table1[[#This Row],[COMBINED]],STANDINGS_R[COMBINED],0),COLUMN(STANDINGS_R[PLACE IN LEAGUE]))</f>
        <v>10</v>
      </c>
      <c r="F1298">
        <f>16-INDEX(STANDINGS_HR[],MATCH(Table1[[#This Row],[COMBINED]],STANDINGS_HR[COMBINED],0),COLUMN(STANDINGS_HR[PLACE IN LEAGUE]))</f>
        <v>14</v>
      </c>
      <c r="G1298">
        <f>16-INDEX(STANDINGS_RBI[],MATCH(Table1[[#This Row],[COMBINED]],STANDINGS_RBI[COMBINED],0),COLUMN(STANDINGS_RBI[PLACE IN LEAGUE]))</f>
        <v>10</v>
      </c>
      <c r="H1298">
        <f>16-INDEX(STANDINGS_SB[],MATCH(Table1[[#This Row],[COMBINED]],STANDINGS_SB[COMBINED],0),COLUMN(STANDINGS_SB[PLACE IN LEAGUE]))</f>
        <v>5</v>
      </c>
      <c r="I1298">
        <f>16-INDEX(STANDINGS_ERA[],MATCH(Table1[[#This Row],[COMBINED]],STANDINGS_ERA[COMBINED],0),COLUMN(STANDINGS_ERA[PLACE IN LEAGUE]))</f>
        <v>11</v>
      </c>
      <c r="J1298">
        <f>16-INDEX(STANDINGS_WHIP[],MATCH(Table1[[#This Row],[COMBINED]],STANDINGS_WHIP[COMBINED],0),COLUMN(STANDINGS_WHIP[PLACE IN LEAGUE]))</f>
        <v>13</v>
      </c>
      <c r="K1298">
        <f>16-INDEX(STANDINGS_W[],MATCH(Table1[[#This Row],[COMBINED]],STANDINGS_W[COMBINED],0),COLUMN(STANDINGS_W[PLACE IN LEAGUE]))</f>
        <v>13</v>
      </c>
      <c r="L1298">
        <f>16-INDEX(STANDINGS_K[],MATCH(Table1[[#This Row],[COMBINED]],STANDINGS_K[COMBINED],0),COLUMN(STANDINGS_K[PLACE IN LEAGUE]))</f>
        <v>12</v>
      </c>
      <c r="M1298">
        <f>16-INDEX(STANDINGS_SV[],MATCH(Table1[[#This Row],[COMBINED]],STANDINGS_SV[COMBINED],0),COLUMN(STANDINGS_SV[PLACE IN LEAGUE]))</f>
        <v>8</v>
      </c>
      <c r="N1298">
        <f>SUM(Table1[[#This Row],[BA]:[SV]])</f>
        <v>106</v>
      </c>
      <c r="O1298">
        <v>3</v>
      </c>
    </row>
    <row r="1299" spans="1:15" x14ac:dyDescent="0.25">
      <c r="A1299" t="s">
        <v>71</v>
      </c>
      <c r="B1299" t="s">
        <v>1531</v>
      </c>
      <c r="C1299" t="str">
        <f>Table1[[#This Row],[League]]&amp;Table1[[#This Row],[Team]]</f>
        <v>$150 Draft Champions Feb 17 1:00 pm Lg.3719Frozen Ropes</v>
      </c>
      <c r="D1299">
        <f>16-INDEX(STANDINGS_BA[],MATCH(Table1[[#This Row],[COMBINED]],STANDINGS_BA[COMBINED],0),COLUMN(STANDINGS_BA[PLACE IN LEAGUE]))</f>
        <v>13</v>
      </c>
      <c r="E1299">
        <f>16-INDEX(STANDINGS_R[],MATCH(Table1[[#This Row],[COMBINED]],STANDINGS_R[COMBINED],0),COLUMN(STANDINGS_R[PLACE IN LEAGUE]))</f>
        <v>12</v>
      </c>
      <c r="F1299">
        <f>16-INDEX(STANDINGS_HR[],MATCH(Table1[[#This Row],[COMBINED]],STANDINGS_HR[COMBINED],0),COLUMN(STANDINGS_HR[PLACE IN LEAGUE]))</f>
        <v>9</v>
      </c>
      <c r="G1299">
        <f>16-INDEX(STANDINGS_RBI[],MATCH(Table1[[#This Row],[COMBINED]],STANDINGS_RBI[COMBINED],0),COLUMN(STANDINGS_RBI[PLACE IN LEAGUE]))</f>
        <v>11</v>
      </c>
      <c r="H1299">
        <f>16-INDEX(STANDINGS_SB[],MATCH(Table1[[#This Row],[COMBINED]],STANDINGS_SB[COMBINED],0),COLUMN(STANDINGS_SB[PLACE IN LEAGUE]))</f>
        <v>10</v>
      </c>
      <c r="I1299">
        <f>16-INDEX(STANDINGS_ERA[],MATCH(Table1[[#This Row],[COMBINED]],STANDINGS_ERA[COMBINED],0),COLUMN(STANDINGS_ERA[PLACE IN LEAGUE]))</f>
        <v>9</v>
      </c>
      <c r="J1299">
        <f>16-INDEX(STANDINGS_WHIP[],MATCH(Table1[[#This Row],[COMBINED]],STANDINGS_WHIP[COMBINED],0),COLUMN(STANDINGS_WHIP[PLACE IN LEAGUE]))</f>
        <v>6</v>
      </c>
      <c r="K1299">
        <f>16-INDEX(STANDINGS_W[],MATCH(Table1[[#This Row],[COMBINED]],STANDINGS_W[COMBINED],0),COLUMN(STANDINGS_W[PLACE IN LEAGUE]))</f>
        <v>5</v>
      </c>
      <c r="L1299">
        <f>16-INDEX(STANDINGS_K[],MATCH(Table1[[#This Row],[COMBINED]],STANDINGS_K[COMBINED],0),COLUMN(STANDINGS_K[PLACE IN LEAGUE]))</f>
        <v>6</v>
      </c>
      <c r="M1299">
        <f>16-INDEX(STANDINGS_SV[],MATCH(Table1[[#This Row],[COMBINED]],STANDINGS_SV[COMBINED],0),COLUMN(STANDINGS_SV[PLACE IN LEAGUE]))</f>
        <v>13</v>
      </c>
      <c r="N1299">
        <f>SUM(Table1[[#This Row],[BA]:[SV]])</f>
        <v>94</v>
      </c>
      <c r="O1299">
        <v>4</v>
      </c>
    </row>
    <row r="1300" spans="1:15" x14ac:dyDescent="0.25">
      <c r="A1300" t="s">
        <v>1533</v>
      </c>
      <c r="B1300" t="s">
        <v>1531</v>
      </c>
      <c r="C1300" t="str">
        <f>Table1[[#This Row],[League]]&amp;Table1[[#This Row],[Team]]</f>
        <v>$150 Draft Champions Feb 17 1:00 pm Lg.3719Oh Jenrry</v>
      </c>
      <c r="D1300">
        <f>16-INDEX(STANDINGS_BA[],MATCH(Table1[[#This Row],[COMBINED]],STANDINGS_BA[COMBINED],0),COLUMN(STANDINGS_BA[PLACE IN LEAGUE]))</f>
        <v>11</v>
      </c>
      <c r="E1300">
        <f>16-INDEX(STANDINGS_R[],MATCH(Table1[[#This Row],[COMBINED]],STANDINGS_R[COMBINED],0),COLUMN(STANDINGS_R[PLACE IN LEAGUE]))</f>
        <v>11</v>
      </c>
      <c r="F1300">
        <f>16-INDEX(STANDINGS_HR[],MATCH(Table1[[#This Row],[COMBINED]],STANDINGS_HR[COMBINED],0),COLUMN(STANDINGS_HR[PLACE IN LEAGUE]))</f>
        <v>15</v>
      </c>
      <c r="G1300">
        <f>16-INDEX(STANDINGS_RBI[],MATCH(Table1[[#This Row],[COMBINED]],STANDINGS_RBI[COMBINED],0),COLUMN(STANDINGS_RBI[PLACE IN LEAGUE]))</f>
        <v>15</v>
      </c>
      <c r="H1300">
        <f>16-INDEX(STANDINGS_SB[],MATCH(Table1[[#This Row],[COMBINED]],STANDINGS_SB[COMBINED],0),COLUMN(STANDINGS_SB[PLACE IN LEAGUE]))</f>
        <v>13</v>
      </c>
      <c r="I1300">
        <f>16-INDEX(STANDINGS_ERA[],MATCH(Table1[[#This Row],[COMBINED]],STANDINGS_ERA[COMBINED],0),COLUMN(STANDINGS_ERA[PLACE IN LEAGUE]))</f>
        <v>6</v>
      </c>
      <c r="J1300">
        <f>16-INDEX(STANDINGS_WHIP[],MATCH(Table1[[#This Row],[COMBINED]],STANDINGS_WHIP[COMBINED],0),COLUMN(STANDINGS_WHIP[PLACE IN LEAGUE]))</f>
        <v>11</v>
      </c>
      <c r="K1300">
        <f>16-INDEX(STANDINGS_W[],MATCH(Table1[[#This Row],[COMBINED]],STANDINGS_W[COMBINED],0),COLUMN(STANDINGS_W[PLACE IN LEAGUE]))</f>
        <v>3</v>
      </c>
      <c r="L1300">
        <f>16-INDEX(STANDINGS_K[],MATCH(Table1[[#This Row],[COMBINED]],STANDINGS_K[COMBINED],0),COLUMN(STANDINGS_K[PLACE IN LEAGUE]))</f>
        <v>3</v>
      </c>
      <c r="M1300">
        <f>16-INDEX(STANDINGS_SV[],MATCH(Table1[[#This Row],[COMBINED]],STANDINGS_SV[COMBINED],0),COLUMN(STANDINGS_SV[PLACE IN LEAGUE]))</f>
        <v>4</v>
      </c>
      <c r="N1300">
        <f>SUM(Table1[[#This Row],[BA]:[SV]])</f>
        <v>92</v>
      </c>
      <c r="O1300">
        <v>5</v>
      </c>
    </row>
    <row r="1301" spans="1:15" x14ac:dyDescent="0.25">
      <c r="A1301" t="s">
        <v>1532</v>
      </c>
      <c r="B1301" t="s">
        <v>1531</v>
      </c>
      <c r="C1301" t="str">
        <f>Table1[[#This Row],[League]]&amp;Table1[[#This Row],[Team]]</f>
        <v>$150 Draft Champions Feb 17 1:00 pm Lg.3719Team Dragoo</v>
      </c>
      <c r="D1301">
        <f>16-INDEX(STANDINGS_BA[],MATCH(Table1[[#This Row],[COMBINED]],STANDINGS_BA[COMBINED],0),COLUMN(STANDINGS_BA[PLACE IN LEAGUE]))</f>
        <v>14</v>
      </c>
      <c r="E1301">
        <f>16-INDEX(STANDINGS_R[],MATCH(Table1[[#This Row],[COMBINED]],STANDINGS_R[COMBINED],0),COLUMN(STANDINGS_R[PLACE IN LEAGUE]))</f>
        <v>13</v>
      </c>
      <c r="F1301">
        <f>16-INDEX(STANDINGS_HR[],MATCH(Table1[[#This Row],[COMBINED]],STANDINGS_HR[COMBINED],0),COLUMN(STANDINGS_HR[PLACE IN LEAGUE]))</f>
        <v>11</v>
      </c>
      <c r="G1301">
        <f>16-INDEX(STANDINGS_RBI[],MATCH(Table1[[#This Row],[COMBINED]],STANDINGS_RBI[COMBINED],0),COLUMN(STANDINGS_RBI[PLACE IN LEAGUE]))</f>
        <v>12</v>
      </c>
      <c r="H1301">
        <f>16-INDEX(STANDINGS_SB[],MATCH(Table1[[#This Row],[COMBINED]],STANDINGS_SB[COMBINED],0),COLUMN(STANDINGS_SB[PLACE IN LEAGUE]))</f>
        <v>11</v>
      </c>
      <c r="I1301">
        <f>16-INDEX(STANDINGS_ERA[],MATCH(Table1[[#This Row],[COMBINED]],STANDINGS_ERA[COMBINED],0),COLUMN(STANDINGS_ERA[PLACE IN LEAGUE]))</f>
        <v>5</v>
      </c>
      <c r="J1301">
        <f>16-INDEX(STANDINGS_WHIP[],MATCH(Table1[[#This Row],[COMBINED]],STANDINGS_WHIP[COMBINED],0),COLUMN(STANDINGS_WHIP[PLACE IN LEAGUE]))</f>
        <v>4</v>
      </c>
      <c r="K1301">
        <f>16-INDEX(STANDINGS_W[],MATCH(Table1[[#This Row],[COMBINED]],STANDINGS_W[COMBINED],0),COLUMN(STANDINGS_W[PLACE IN LEAGUE]))</f>
        <v>8</v>
      </c>
      <c r="L1301">
        <f>16-INDEX(STANDINGS_K[],MATCH(Table1[[#This Row],[COMBINED]],STANDINGS_K[COMBINED],0),COLUMN(STANDINGS_K[PLACE IN LEAGUE]))</f>
        <v>4</v>
      </c>
      <c r="M1301">
        <f>16-INDEX(STANDINGS_SV[],MATCH(Table1[[#This Row],[COMBINED]],STANDINGS_SV[COMBINED],0),COLUMN(STANDINGS_SV[PLACE IN LEAGUE]))</f>
        <v>6</v>
      </c>
      <c r="N1301">
        <f>SUM(Table1[[#This Row],[BA]:[SV]])</f>
        <v>88</v>
      </c>
      <c r="O1301">
        <v>6</v>
      </c>
    </row>
    <row r="1302" spans="1:15" x14ac:dyDescent="0.25">
      <c r="A1302" t="s">
        <v>1534</v>
      </c>
      <c r="B1302" t="s">
        <v>1531</v>
      </c>
      <c r="C1302" t="str">
        <f>Table1[[#This Row],[League]]&amp;Table1[[#This Row],[Team]]</f>
        <v>$150 Draft Champions Feb 17 1:00 pm Lg.3719Blue Bell Kings</v>
      </c>
      <c r="D1302">
        <f>16-INDEX(STANDINGS_BA[],MATCH(Table1[[#This Row],[COMBINED]],STANDINGS_BA[COMBINED],0),COLUMN(STANDINGS_BA[PLACE IN LEAGUE]))</f>
        <v>9</v>
      </c>
      <c r="E1302">
        <f>16-INDEX(STANDINGS_R[],MATCH(Table1[[#This Row],[COMBINED]],STANDINGS_R[COMBINED],0),COLUMN(STANDINGS_R[PLACE IN LEAGUE]))</f>
        <v>8</v>
      </c>
      <c r="F1302">
        <f>16-INDEX(STANDINGS_HR[],MATCH(Table1[[#This Row],[COMBINED]],STANDINGS_HR[COMBINED],0),COLUMN(STANDINGS_HR[PLACE IN LEAGUE]))</f>
        <v>5</v>
      </c>
      <c r="G1302">
        <f>16-INDEX(STANDINGS_RBI[],MATCH(Table1[[#This Row],[COMBINED]],STANDINGS_RBI[COMBINED],0),COLUMN(STANDINGS_RBI[PLACE IN LEAGUE]))</f>
        <v>8</v>
      </c>
      <c r="H1302">
        <f>16-INDEX(STANDINGS_SB[],MATCH(Table1[[#This Row],[COMBINED]],STANDINGS_SB[COMBINED],0),COLUMN(STANDINGS_SB[PLACE IN LEAGUE]))</f>
        <v>7</v>
      </c>
      <c r="I1302">
        <f>16-INDEX(STANDINGS_ERA[],MATCH(Table1[[#This Row],[COMBINED]],STANDINGS_ERA[COMBINED],0),COLUMN(STANDINGS_ERA[PLACE IN LEAGUE]))</f>
        <v>15</v>
      </c>
      <c r="J1302">
        <f>16-INDEX(STANDINGS_WHIP[],MATCH(Table1[[#This Row],[COMBINED]],STANDINGS_WHIP[COMBINED],0),COLUMN(STANDINGS_WHIP[PLACE IN LEAGUE]))</f>
        <v>9</v>
      </c>
      <c r="K1302">
        <f>16-INDEX(STANDINGS_W[],MATCH(Table1[[#This Row],[COMBINED]],STANDINGS_W[COMBINED],0),COLUMN(STANDINGS_W[PLACE IN LEAGUE]))</f>
        <v>9</v>
      </c>
      <c r="L1302">
        <f>16-INDEX(STANDINGS_K[],MATCH(Table1[[#This Row],[COMBINED]],STANDINGS_K[COMBINED],0),COLUMN(STANDINGS_K[PLACE IN LEAGUE]))</f>
        <v>5</v>
      </c>
      <c r="M1302">
        <f>16-INDEX(STANDINGS_SV[],MATCH(Table1[[#This Row],[COMBINED]],STANDINGS_SV[COMBINED],0),COLUMN(STANDINGS_SV[PLACE IN LEAGUE]))</f>
        <v>7</v>
      </c>
      <c r="N1302">
        <f>SUM(Table1[[#This Row],[BA]:[SV]])</f>
        <v>82</v>
      </c>
      <c r="O1302">
        <v>7</v>
      </c>
    </row>
    <row r="1303" spans="1:15" x14ac:dyDescent="0.25">
      <c r="A1303" t="s">
        <v>1537</v>
      </c>
      <c r="B1303" t="s">
        <v>1531</v>
      </c>
      <c r="C1303" t="str">
        <f>Table1[[#This Row],[League]]&amp;Table1[[#This Row],[Team]]</f>
        <v>$150 Draft Champions Feb 17 1:00 pm Lg.3719Big Foot</v>
      </c>
      <c r="D1303">
        <f>16-INDEX(STANDINGS_BA[],MATCH(Table1[[#This Row],[COMBINED]],STANDINGS_BA[COMBINED],0),COLUMN(STANDINGS_BA[PLACE IN LEAGUE]))</f>
        <v>5</v>
      </c>
      <c r="E1303">
        <f>16-INDEX(STANDINGS_R[],MATCH(Table1[[#This Row],[COMBINED]],STANDINGS_R[COMBINED],0),COLUMN(STANDINGS_R[PLACE IN LEAGUE]))</f>
        <v>9</v>
      </c>
      <c r="F1303">
        <f>16-INDEX(STANDINGS_HR[],MATCH(Table1[[#This Row],[COMBINED]],STANDINGS_HR[COMBINED],0),COLUMN(STANDINGS_HR[PLACE IN LEAGUE]))</f>
        <v>10</v>
      </c>
      <c r="G1303">
        <f>16-INDEX(STANDINGS_RBI[],MATCH(Table1[[#This Row],[COMBINED]],STANDINGS_RBI[COMBINED],0),COLUMN(STANDINGS_RBI[PLACE IN LEAGUE]))</f>
        <v>9</v>
      </c>
      <c r="H1303">
        <f>16-INDEX(STANDINGS_SB[],MATCH(Table1[[#This Row],[COMBINED]],STANDINGS_SB[COMBINED],0),COLUMN(STANDINGS_SB[PLACE IN LEAGUE]))</f>
        <v>8</v>
      </c>
      <c r="I1303">
        <f>16-INDEX(STANDINGS_ERA[],MATCH(Table1[[#This Row],[COMBINED]],STANDINGS_ERA[COMBINED],0),COLUMN(STANDINGS_ERA[PLACE IN LEAGUE]))</f>
        <v>4</v>
      </c>
      <c r="J1303">
        <f>16-INDEX(STANDINGS_WHIP[],MATCH(Table1[[#This Row],[COMBINED]],STANDINGS_WHIP[COMBINED],0),COLUMN(STANDINGS_WHIP[PLACE IN LEAGUE]))</f>
        <v>5</v>
      </c>
      <c r="K1303">
        <f>16-INDEX(STANDINGS_W[],MATCH(Table1[[#This Row],[COMBINED]],STANDINGS_W[COMBINED],0),COLUMN(STANDINGS_W[PLACE IN LEAGUE]))</f>
        <v>7</v>
      </c>
      <c r="L1303">
        <f>16-INDEX(STANDINGS_K[],MATCH(Table1[[#This Row],[COMBINED]],STANDINGS_K[COMBINED],0),COLUMN(STANDINGS_K[PLACE IN LEAGUE]))</f>
        <v>9</v>
      </c>
      <c r="M1303">
        <f>16-INDEX(STANDINGS_SV[],MATCH(Table1[[#This Row],[COMBINED]],STANDINGS_SV[COMBINED],0),COLUMN(STANDINGS_SV[PLACE IN LEAGUE]))</f>
        <v>15</v>
      </c>
      <c r="N1303">
        <f>SUM(Table1[[#This Row],[BA]:[SV]])</f>
        <v>81</v>
      </c>
      <c r="O1303">
        <v>8</v>
      </c>
    </row>
    <row r="1304" spans="1:15" x14ac:dyDescent="0.25">
      <c r="A1304" t="s">
        <v>272</v>
      </c>
      <c r="B1304" t="s">
        <v>1531</v>
      </c>
      <c r="C1304" t="str">
        <f>Table1[[#This Row],[League]]&amp;Table1[[#This Row],[Team]]</f>
        <v>$150 Draft Champions Feb 17 1:00 pm Lg.3719The Blatant Disarray</v>
      </c>
      <c r="D1304">
        <f>16-INDEX(STANDINGS_BA[],MATCH(Table1[[#This Row],[COMBINED]],STANDINGS_BA[COMBINED],0),COLUMN(STANDINGS_BA[PLACE IN LEAGUE]))</f>
        <v>7</v>
      </c>
      <c r="E1304">
        <f>16-INDEX(STANDINGS_R[],MATCH(Table1[[#This Row],[COMBINED]],STANDINGS_R[COMBINED],0),COLUMN(STANDINGS_R[PLACE IN LEAGUE]))</f>
        <v>4</v>
      </c>
      <c r="F1304">
        <f>16-INDEX(STANDINGS_HR[],MATCH(Table1[[#This Row],[COMBINED]],STANDINGS_HR[COMBINED],0),COLUMN(STANDINGS_HR[PLACE IN LEAGUE]))</f>
        <v>3</v>
      </c>
      <c r="G1304">
        <f>16-INDEX(STANDINGS_RBI[],MATCH(Table1[[#This Row],[COMBINED]],STANDINGS_RBI[COMBINED],0),COLUMN(STANDINGS_RBI[PLACE IN LEAGUE]))</f>
        <v>4</v>
      </c>
      <c r="H1304">
        <f>16-INDEX(STANDINGS_SB[],MATCH(Table1[[#This Row],[COMBINED]],STANDINGS_SB[COMBINED],0),COLUMN(STANDINGS_SB[PLACE IN LEAGUE]))</f>
        <v>14</v>
      </c>
      <c r="I1304">
        <f>16-INDEX(STANDINGS_ERA[],MATCH(Table1[[#This Row],[COMBINED]],STANDINGS_ERA[COMBINED],0),COLUMN(STANDINGS_ERA[PLACE IN LEAGUE]))</f>
        <v>8</v>
      </c>
      <c r="J1304">
        <f>16-INDEX(STANDINGS_WHIP[],MATCH(Table1[[#This Row],[COMBINED]],STANDINGS_WHIP[COMBINED],0),COLUMN(STANDINGS_WHIP[PLACE IN LEAGUE]))</f>
        <v>8</v>
      </c>
      <c r="K1304">
        <f>16-INDEX(STANDINGS_W[],MATCH(Table1[[#This Row],[COMBINED]],STANDINGS_W[COMBINED],0),COLUMN(STANDINGS_W[PLACE IN LEAGUE]))</f>
        <v>12</v>
      </c>
      <c r="L1304">
        <f>16-INDEX(STANDINGS_K[],MATCH(Table1[[#This Row],[COMBINED]],STANDINGS_K[COMBINED],0),COLUMN(STANDINGS_K[PLACE IN LEAGUE]))</f>
        <v>14</v>
      </c>
      <c r="M1304">
        <f>16-INDEX(STANDINGS_SV[],MATCH(Table1[[#This Row],[COMBINED]],STANDINGS_SV[COMBINED],0),COLUMN(STANDINGS_SV[PLACE IN LEAGUE]))</f>
        <v>1</v>
      </c>
      <c r="N1304">
        <f>SUM(Table1[[#This Row],[BA]:[SV]])</f>
        <v>75</v>
      </c>
      <c r="O1304">
        <v>9</v>
      </c>
    </row>
    <row r="1305" spans="1:15" x14ac:dyDescent="0.25">
      <c r="A1305" t="s">
        <v>1159</v>
      </c>
      <c r="B1305" t="s">
        <v>1531</v>
      </c>
      <c r="C1305" t="str">
        <f>Table1[[#This Row],[League]]&amp;Table1[[#This Row],[Team]]</f>
        <v>$150 Draft Champions Feb 17 1:00 pm Lg.3719Infinity Management</v>
      </c>
      <c r="D1305">
        <f>16-INDEX(STANDINGS_BA[],MATCH(Table1[[#This Row],[COMBINED]],STANDINGS_BA[COMBINED],0),COLUMN(STANDINGS_BA[PLACE IN LEAGUE]))</f>
        <v>3</v>
      </c>
      <c r="E1305">
        <f>16-INDEX(STANDINGS_R[],MATCH(Table1[[#This Row],[COMBINED]],STANDINGS_R[COMBINED],0),COLUMN(STANDINGS_R[PLACE IN LEAGUE]))</f>
        <v>2</v>
      </c>
      <c r="F1305">
        <f>16-INDEX(STANDINGS_HR[],MATCH(Table1[[#This Row],[COMBINED]],STANDINGS_HR[COMBINED],0),COLUMN(STANDINGS_HR[PLACE IN LEAGUE]))</f>
        <v>4</v>
      </c>
      <c r="G1305">
        <f>16-INDEX(STANDINGS_RBI[],MATCH(Table1[[#This Row],[COMBINED]],STANDINGS_RBI[COMBINED],0),COLUMN(STANDINGS_RBI[PLACE IN LEAGUE]))</f>
        <v>3</v>
      </c>
      <c r="H1305">
        <f>16-INDEX(STANDINGS_SB[],MATCH(Table1[[#This Row],[COMBINED]],STANDINGS_SB[COMBINED],0),COLUMN(STANDINGS_SB[PLACE IN LEAGUE]))</f>
        <v>1</v>
      </c>
      <c r="I1305">
        <f>16-INDEX(STANDINGS_ERA[],MATCH(Table1[[#This Row],[COMBINED]],STANDINGS_ERA[COMBINED],0),COLUMN(STANDINGS_ERA[PLACE IN LEAGUE]))</f>
        <v>14</v>
      </c>
      <c r="J1305">
        <f>16-INDEX(STANDINGS_WHIP[],MATCH(Table1[[#This Row],[COMBINED]],STANDINGS_WHIP[COMBINED],0),COLUMN(STANDINGS_WHIP[PLACE IN LEAGUE]))</f>
        <v>15</v>
      </c>
      <c r="K1305">
        <f>16-INDEX(STANDINGS_W[],MATCH(Table1[[#This Row],[COMBINED]],STANDINGS_W[COMBINED],0),COLUMN(STANDINGS_W[PLACE IN LEAGUE]))</f>
        <v>15</v>
      </c>
      <c r="L1305">
        <f>16-INDEX(STANDINGS_K[],MATCH(Table1[[#This Row],[COMBINED]],STANDINGS_K[COMBINED],0),COLUMN(STANDINGS_K[PLACE IN LEAGUE]))</f>
        <v>15</v>
      </c>
      <c r="M1305">
        <f>16-INDEX(STANDINGS_SV[],MATCH(Table1[[#This Row],[COMBINED]],STANDINGS_SV[COMBINED],0),COLUMN(STANDINGS_SV[PLACE IN LEAGUE]))</f>
        <v>3</v>
      </c>
      <c r="N1305">
        <f>SUM(Table1[[#This Row],[BA]:[SV]])</f>
        <v>75</v>
      </c>
      <c r="O1305">
        <v>10</v>
      </c>
    </row>
    <row r="1306" spans="1:15" x14ac:dyDescent="0.25">
      <c r="A1306" t="s">
        <v>1540</v>
      </c>
      <c r="B1306" t="s">
        <v>1531</v>
      </c>
      <c r="C1306" t="str">
        <f>Table1[[#This Row],[League]]&amp;Table1[[#This Row],[Team]]</f>
        <v>$150 Draft Champions Feb 17 1:00 pm Lg.3719Team JP4</v>
      </c>
      <c r="D1306">
        <f>16-INDEX(STANDINGS_BA[],MATCH(Table1[[#This Row],[COMBINED]],STANDINGS_BA[COMBINED],0),COLUMN(STANDINGS_BA[PLACE IN LEAGUE]))</f>
        <v>1</v>
      </c>
      <c r="E1306">
        <f>16-INDEX(STANDINGS_R[],MATCH(Table1[[#This Row],[COMBINED]],STANDINGS_R[COMBINED],0),COLUMN(STANDINGS_R[PLACE IN LEAGUE]))</f>
        <v>5</v>
      </c>
      <c r="F1306">
        <f>16-INDEX(STANDINGS_HR[],MATCH(Table1[[#This Row],[COMBINED]],STANDINGS_HR[COMBINED],0),COLUMN(STANDINGS_HR[PLACE IN LEAGUE]))</f>
        <v>7</v>
      </c>
      <c r="G1306">
        <f>16-INDEX(STANDINGS_RBI[],MATCH(Table1[[#This Row],[COMBINED]],STANDINGS_RBI[COMBINED],0),COLUMN(STANDINGS_RBI[PLACE IN LEAGUE]))</f>
        <v>5</v>
      </c>
      <c r="H1306">
        <f>16-INDEX(STANDINGS_SB[],MATCH(Table1[[#This Row],[COMBINED]],STANDINGS_SB[COMBINED],0),COLUMN(STANDINGS_SB[PLACE IN LEAGUE]))</f>
        <v>3</v>
      </c>
      <c r="I1306">
        <f>16-INDEX(STANDINGS_ERA[],MATCH(Table1[[#This Row],[COMBINED]],STANDINGS_ERA[COMBINED],0),COLUMN(STANDINGS_ERA[PLACE IN LEAGUE]))</f>
        <v>7</v>
      </c>
      <c r="J1306">
        <f>16-INDEX(STANDINGS_WHIP[],MATCH(Table1[[#This Row],[COMBINED]],STANDINGS_WHIP[COMBINED],0),COLUMN(STANDINGS_WHIP[PLACE IN LEAGUE]))</f>
        <v>10</v>
      </c>
      <c r="K1306">
        <f>16-INDEX(STANDINGS_W[],MATCH(Table1[[#This Row],[COMBINED]],STANDINGS_W[COMBINED],0),COLUMN(STANDINGS_W[PLACE IN LEAGUE]))</f>
        <v>11</v>
      </c>
      <c r="L1306">
        <f>16-INDEX(STANDINGS_K[],MATCH(Table1[[#This Row],[COMBINED]],STANDINGS_K[COMBINED],0),COLUMN(STANDINGS_K[PLACE IN LEAGUE]))</f>
        <v>10</v>
      </c>
      <c r="M1306">
        <f>16-INDEX(STANDINGS_SV[],MATCH(Table1[[#This Row],[COMBINED]],STANDINGS_SV[COMBINED],0),COLUMN(STANDINGS_SV[PLACE IN LEAGUE]))</f>
        <v>12</v>
      </c>
      <c r="N1306">
        <f>SUM(Table1[[#This Row],[BA]:[SV]])</f>
        <v>71</v>
      </c>
      <c r="O1306">
        <v>11</v>
      </c>
    </row>
    <row r="1307" spans="1:15" x14ac:dyDescent="0.25">
      <c r="A1307" t="s">
        <v>1536</v>
      </c>
      <c r="B1307" t="s">
        <v>1531</v>
      </c>
      <c r="C1307" t="str">
        <f>Table1[[#This Row],[League]]&amp;Table1[[#This Row],[Team]]</f>
        <v>$150 Draft Champions Feb 17 1:00 pm Lg.3719Wendell Boys</v>
      </c>
      <c r="D1307">
        <f>16-INDEX(STANDINGS_BA[],MATCH(Table1[[#This Row],[COMBINED]],STANDINGS_BA[COMBINED],0),COLUMN(STANDINGS_BA[PLACE IN LEAGUE]))</f>
        <v>6</v>
      </c>
      <c r="E1307">
        <f>16-INDEX(STANDINGS_R[],MATCH(Table1[[#This Row],[COMBINED]],STANDINGS_R[COMBINED],0),COLUMN(STANDINGS_R[PLACE IN LEAGUE]))</f>
        <v>6</v>
      </c>
      <c r="F1307">
        <f>16-INDEX(STANDINGS_HR[],MATCH(Table1[[#This Row],[COMBINED]],STANDINGS_HR[COMBINED],0),COLUMN(STANDINGS_HR[PLACE IN LEAGUE]))</f>
        <v>6</v>
      </c>
      <c r="G1307">
        <f>16-INDEX(STANDINGS_RBI[],MATCH(Table1[[#This Row],[COMBINED]],STANDINGS_RBI[COMBINED],0),COLUMN(STANDINGS_RBI[PLACE IN LEAGUE]))</f>
        <v>6</v>
      </c>
      <c r="H1307">
        <f>16-INDEX(STANDINGS_SB[],MATCH(Table1[[#This Row],[COMBINED]],STANDINGS_SB[COMBINED],0),COLUMN(STANDINGS_SB[PLACE IN LEAGUE]))</f>
        <v>9</v>
      </c>
      <c r="I1307">
        <f>16-INDEX(STANDINGS_ERA[],MATCH(Table1[[#This Row],[COMBINED]],STANDINGS_ERA[COMBINED],0),COLUMN(STANDINGS_ERA[PLACE IN LEAGUE]))</f>
        <v>2</v>
      </c>
      <c r="J1307">
        <f>16-INDEX(STANDINGS_WHIP[],MATCH(Table1[[#This Row],[COMBINED]],STANDINGS_WHIP[COMBINED],0),COLUMN(STANDINGS_WHIP[PLACE IN LEAGUE]))</f>
        <v>2</v>
      </c>
      <c r="K1307">
        <f>16-INDEX(STANDINGS_W[],MATCH(Table1[[#This Row],[COMBINED]],STANDINGS_W[COMBINED],0),COLUMN(STANDINGS_W[PLACE IN LEAGUE]))</f>
        <v>4</v>
      </c>
      <c r="L1307">
        <f>16-INDEX(STANDINGS_K[],MATCH(Table1[[#This Row],[COMBINED]],STANDINGS_K[COMBINED],0),COLUMN(STANDINGS_K[PLACE IN LEAGUE]))</f>
        <v>2</v>
      </c>
      <c r="M1307">
        <f>16-INDEX(STANDINGS_SV[],MATCH(Table1[[#This Row],[COMBINED]],STANDINGS_SV[COMBINED],0),COLUMN(STANDINGS_SV[PLACE IN LEAGUE]))</f>
        <v>9</v>
      </c>
      <c r="N1307">
        <f>SUM(Table1[[#This Row],[BA]:[SV]])</f>
        <v>52</v>
      </c>
      <c r="O1307">
        <v>12</v>
      </c>
    </row>
    <row r="1308" spans="1:15" x14ac:dyDescent="0.25">
      <c r="A1308" t="s">
        <v>1539</v>
      </c>
      <c r="B1308" t="s">
        <v>1531</v>
      </c>
      <c r="C1308" t="str">
        <f>Table1[[#This Row],[League]]&amp;Table1[[#This Row],[Team]]</f>
        <v>$150 Draft Champions Feb 17 1:00 pm Lg.3719Rizzo Fo' Shizzo</v>
      </c>
      <c r="D1308">
        <f>16-INDEX(STANDINGS_BA[],MATCH(Table1[[#This Row],[COMBINED]],STANDINGS_BA[COMBINED],0),COLUMN(STANDINGS_BA[PLACE IN LEAGUE]))</f>
        <v>2</v>
      </c>
      <c r="E1308">
        <f>16-INDEX(STANDINGS_R[],MATCH(Table1[[#This Row],[COMBINED]],STANDINGS_R[COMBINED],0),COLUMN(STANDINGS_R[PLACE IN LEAGUE]))</f>
        <v>1</v>
      </c>
      <c r="F1308">
        <f>16-INDEX(STANDINGS_HR[],MATCH(Table1[[#This Row],[COMBINED]],STANDINGS_HR[COMBINED],0),COLUMN(STANDINGS_HR[PLACE IN LEAGUE]))</f>
        <v>1</v>
      </c>
      <c r="G1308">
        <f>16-INDEX(STANDINGS_RBI[],MATCH(Table1[[#This Row],[COMBINED]],STANDINGS_RBI[COMBINED],0),COLUMN(STANDINGS_RBI[PLACE IN LEAGUE]))</f>
        <v>1</v>
      </c>
      <c r="H1308">
        <f>16-INDEX(STANDINGS_SB[],MATCH(Table1[[#This Row],[COMBINED]],STANDINGS_SB[COMBINED],0),COLUMN(STANDINGS_SB[PLACE IN LEAGUE]))</f>
        <v>2</v>
      </c>
      <c r="I1308">
        <f>16-INDEX(STANDINGS_ERA[],MATCH(Table1[[#This Row],[COMBINED]],STANDINGS_ERA[COMBINED],0),COLUMN(STANDINGS_ERA[PLACE IN LEAGUE]))</f>
        <v>10</v>
      </c>
      <c r="J1308">
        <f>16-INDEX(STANDINGS_WHIP[],MATCH(Table1[[#This Row],[COMBINED]],STANDINGS_WHIP[COMBINED],0),COLUMN(STANDINGS_WHIP[PLACE IN LEAGUE]))</f>
        <v>7</v>
      </c>
      <c r="K1308">
        <f>16-INDEX(STANDINGS_W[],MATCH(Table1[[#This Row],[COMBINED]],STANDINGS_W[COMBINED],0),COLUMN(STANDINGS_W[PLACE IN LEAGUE]))</f>
        <v>6</v>
      </c>
      <c r="L1308">
        <f>16-INDEX(STANDINGS_K[],MATCH(Table1[[#This Row],[COMBINED]],STANDINGS_K[COMBINED],0),COLUMN(STANDINGS_K[PLACE IN LEAGUE]))</f>
        <v>11</v>
      </c>
      <c r="M1308">
        <f>16-INDEX(STANDINGS_SV[],MATCH(Table1[[#This Row],[COMBINED]],STANDINGS_SV[COMBINED],0),COLUMN(STANDINGS_SV[PLACE IN LEAGUE]))</f>
        <v>11</v>
      </c>
      <c r="N1308">
        <f>SUM(Table1[[#This Row],[BA]:[SV]])</f>
        <v>52</v>
      </c>
      <c r="O1308">
        <v>13</v>
      </c>
    </row>
    <row r="1309" spans="1:15" x14ac:dyDescent="0.25">
      <c r="A1309" t="s">
        <v>1538</v>
      </c>
      <c r="B1309" t="s">
        <v>1531</v>
      </c>
      <c r="C1309" t="str">
        <f>Table1[[#This Row],[League]]&amp;Table1[[#This Row],[Team]]</f>
        <v>$150 Draft Champions Feb 17 1:00 pm Lg.3719Vida's Four Blues</v>
      </c>
      <c r="D1309">
        <f>16-INDEX(STANDINGS_BA[],MATCH(Table1[[#This Row],[COMBINED]],STANDINGS_BA[COMBINED],0),COLUMN(STANDINGS_BA[PLACE IN LEAGUE]))</f>
        <v>4</v>
      </c>
      <c r="E1309">
        <f>16-INDEX(STANDINGS_R[],MATCH(Table1[[#This Row],[COMBINED]],STANDINGS_R[COMBINED],0),COLUMN(STANDINGS_R[PLACE IN LEAGUE]))</f>
        <v>7</v>
      </c>
      <c r="F1309">
        <f>16-INDEX(STANDINGS_HR[],MATCH(Table1[[#This Row],[COMBINED]],STANDINGS_HR[COMBINED],0),COLUMN(STANDINGS_HR[PLACE IN LEAGUE]))</f>
        <v>2</v>
      </c>
      <c r="G1309">
        <f>16-INDEX(STANDINGS_RBI[],MATCH(Table1[[#This Row],[COMBINED]],STANDINGS_RBI[COMBINED],0),COLUMN(STANDINGS_RBI[PLACE IN LEAGUE]))</f>
        <v>2</v>
      </c>
      <c r="H1309">
        <f>16-INDEX(STANDINGS_SB[],MATCH(Table1[[#This Row],[COMBINED]],STANDINGS_SB[COMBINED],0),COLUMN(STANDINGS_SB[PLACE IN LEAGUE]))</f>
        <v>15</v>
      </c>
      <c r="I1309">
        <f>16-INDEX(STANDINGS_ERA[],MATCH(Table1[[#This Row],[COMBINED]],STANDINGS_ERA[COMBINED],0),COLUMN(STANDINGS_ERA[PLACE IN LEAGUE]))</f>
        <v>1</v>
      </c>
      <c r="J1309">
        <f>16-INDEX(STANDINGS_WHIP[],MATCH(Table1[[#This Row],[COMBINED]],STANDINGS_WHIP[COMBINED],0),COLUMN(STANDINGS_WHIP[PLACE IN LEAGUE]))</f>
        <v>1</v>
      </c>
      <c r="K1309">
        <f>16-INDEX(STANDINGS_W[],MATCH(Table1[[#This Row],[COMBINED]],STANDINGS_W[COMBINED],0),COLUMN(STANDINGS_W[PLACE IN LEAGUE]))</f>
        <v>2</v>
      </c>
      <c r="L1309">
        <f>16-INDEX(STANDINGS_K[],MATCH(Table1[[#This Row],[COMBINED]],STANDINGS_K[COMBINED],0),COLUMN(STANDINGS_K[PLACE IN LEAGUE]))</f>
        <v>8</v>
      </c>
      <c r="M1309">
        <f>16-INDEX(STANDINGS_SV[],MATCH(Table1[[#This Row],[COMBINED]],STANDINGS_SV[COMBINED],0),COLUMN(STANDINGS_SV[PLACE IN LEAGUE]))</f>
        <v>2</v>
      </c>
      <c r="N1309">
        <f>SUM(Table1[[#This Row],[BA]:[SV]])</f>
        <v>44</v>
      </c>
      <c r="O1309">
        <v>14</v>
      </c>
    </row>
    <row r="1310" spans="1:15" x14ac:dyDescent="0.25">
      <c r="A1310" t="s">
        <v>1535</v>
      </c>
      <c r="B1310" t="s">
        <v>1531</v>
      </c>
      <c r="C1310" t="str">
        <f>Table1[[#This Row],[League]]&amp;Table1[[#This Row],[Team]]</f>
        <v>$150 Draft Champions Feb 17 1:00 pm Lg.3719Dewey Beatem &amp; Howe</v>
      </c>
      <c r="D1310">
        <f>16-INDEX(STANDINGS_BA[],MATCH(Table1[[#This Row],[COMBINED]],STANDINGS_BA[COMBINED],0),COLUMN(STANDINGS_BA[PLACE IN LEAGUE]))</f>
        <v>8</v>
      </c>
      <c r="E1310">
        <f>16-INDEX(STANDINGS_R[],MATCH(Table1[[#This Row],[COMBINED]],STANDINGS_R[COMBINED],0),COLUMN(STANDINGS_R[PLACE IN LEAGUE]))</f>
        <v>3</v>
      </c>
      <c r="F1310">
        <f>16-INDEX(STANDINGS_HR[],MATCH(Table1[[#This Row],[COMBINED]],STANDINGS_HR[COMBINED],0),COLUMN(STANDINGS_HR[PLACE IN LEAGUE]))</f>
        <v>8</v>
      </c>
      <c r="G1310">
        <f>16-INDEX(STANDINGS_RBI[],MATCH(Table1[[#This Row],[COMBINED]],STANDINGS_RBI[COMBINED],0),COLUMN(STANDINGS_RBI[PLACE IN LEAGUE]))</f>
        <v>7</v>
      </c>
      <c r="H1310">
        <f>16-INDEX(STANDINGS_SB[],MATCH(Table1[[#This Row],[COMBINED]],STANDINGS_SB[COMBINED],0),COLUMN(STANDINGS_SB[PLACE IN LEAGUE]))</f>
        <v>4</v>
      </c>
      <c r="I1310">
        <f>16-INDEX(STANDINGS_ERA[],MATCH(Table1[[#This Row],[COMBINED]],STANDINGS_ERA[COMBINED],0),COLUMN(STANDINGS_ERA[PLACE IN LEAGUE]))</f>
        <v>3</v>
      </c>
      <c r="J1310">
        <f>16-INDEX(STANDINGS_WHIP[],MATCH(Table1[[#This Row],[COMBINED]],STANDINGS_WHIP[COMBINED],0),COLUMN(STANDINGS_WHIP[PLACE IN LEAGUE]))</f>
        <v>3</v>
      </c>
      <c r="K1310">
        <f>16-INDEX(STANDINGS_W[],MATCH(Table1[[#This Row],[COMBINED]],STANDINGS_W[COMBINED],0),COLUMN(STANDINGS_W[PLACE IN LEAGUE]))</f>
        <v>1</v>
      </c>
      <c r="L1310">
        <f>16-INDEX(STANDINGS_K[],MATCH(Table1[[#This Row],[COMBINED]],STANDINGS_K[COMBINED],0),COLUMN(STANDINGS_K[PLACE IN LEAGUE]))</f>
        <v>1</v>
      </c>
      <c r="M1310">
        <f>16-INDEX(STANDINGS_SV[],MATCH(Table1[[#This Row],[COMBINED]],STANDINGS_SV[COMBINED],0),COLUMN(STANDINGS_SV[PLACE IN LEAGUE]))</f>
        <v>5</v>
      </c>
      <c r="N1310">
        <f>SUM(Table1[[#This Row],[BA]:[SV]])</f>
        <v>43</v>
      </c>
      <c r="O1310">
        <v>15</v>
      </c>
    </row>
    <row r="1311" spans="1:15" x14ac:dyDescent="0.25">
      <c r="A1311" t="s">
        <v>292</v>
      </c>
      <c r="B1311" t="s">
        <v>1542</v>
      </c>
      <c r="C1311" t="str">
        <f>Table1[[#This Row],[League]]&amp;Table1[[#This Row],[Team]]</f>
        <v>$150 Draft Champions Feb 18 1:00 pm Lg.3722Team Teixeira</v>
      </c>
      <c r="D1311">
        <f>16-INDEX(STANDINGS_BA[],MATCH(Table1[[#This Row],[COMBINED]],STANDINGS_BA[COMBINED],0),COLUMN(STANDINGS_BA[PLACE IN LEAGUE]))</f>
        <v>13</v>
      </c>
      <c r="E1311">
        <f>16-INDEX(STANDINGS_R[],MATCH(Table1[[#This Row],[COMBINED]],STANDINGS_R[COMBINED],0),COLUMN(STANDINGS_R[PLACE IN LEAGUE]))</f>
        <v>14</v>
      </c>
      <c r="F1311">
        <f>16-INDEX(STANDINGS_HR[],MATCH(Table1[[#This Row],[COMBINED]],STANDINGS_HR[COMBINED],0),COLUMN(STANDINGS_HR[PLACE IN LEAGUE]))</f>
        <v>10</v>
      </c>
      <c r="G1311">
        <f>16-INDEX(STANDINGS_RBI[],MATCH(Table1[[#This Row],[COMBINED]],STANDINGS_RBI[COMBINED],0),COLUMN(STANDINGS_RBI[PLACE IN LEAGUE]))</f>
        <v>8</v>
      </c>
      <c r="H1311">
        <f>16-INDEX(STANDINGS_SB[],MATCH(Table1[[#This Row],[COMBINED]],STANDINGS_SB[COMBINED],0),COLUMN(STANDINGS_SB[PLACE IN LEAGUE]))</f>
        <v>12</v>
      </c>
      <c r="I1311">
        <f>16-INDEX(STANDINGS_ERA[],MATCH(Table1[[#This Row],[COMBINED]],STANDINGS_ERA[COMBINED],0),COLUMN(STANDINGS_ERA[PLACE IN LEAGUE]))</f>
        <v>10</v>
      </c>
      <c r="J1311">
        <f>16-INDEX(STANDINGS_WHIP[],MATCH(Table1[[#This Row],[COMBINED]],STANDINGS_WHIP[COMBINED],0),COLUMN(STANDINGS_WHIP[PLACE IN LEAGUE]))</f>
        <v>12</v>
      </c>
      <c r="K1311">
        <f>16-INDEX(STANDINGS_W[],MATCH(Table1[[#This Row],[COMBINED]],STANDINGS_W[COMBINED],0),COLUMN(STANDINGS_W[PLACE IN LEAGUE]))</f>
        <v>14</v>
      </c>
      <c r="L1311">
        <f>16-INDEX(STANDINGS_K[],MATCH(Table1[[#This Row],[COMBINED]],STANDINGS_K[COMBINED],0),COLUMN(STANDINGS_K[PLACE IN LEAGUE]))</f>
        <v>8</v>
      </c>
      <c r="M1311">
        <f>16-INDEX(STANDINGS_SV[],MATCH(Table1[[#This Row],[COMBINED]],STANDINGS_SV[COMBINED],0),COLUMN(STANDINGS_SV[PLACE IN LEAGUE]))</f>
        <v>9</v>
      </c>
      <c r="N1311">
        <f>SUM(Table1[[#This Row],[BA]:[SV]])</f>
        <v>110</v>
      </c>
      <c r="O1311">
        <v>1</v>
      </c>
    </row>
    <row r="1312" spans="1:15" x14ac:dyDescent="0.25">
      <c r="A1312" t="s">
        <v>1541</v>
      </c>
      <c r="B1312" t="s">
        <v>1542</v>
      </c>
      <c r="C1312" t="str">
        <f>Table1[[#This Row],[League]]&amp;Table1[[#This Row],[Team]]</f>
        <v>$150 Draft Champions Feb 18 1:00 pm Lg.3722Krebs Cycle II</v>
      </c>
      <c r="D1312">
        <f>16-INDEX(STANDINGS_BA[],MATCH(Table1[[#This Row],[COMBINED]],STANDINGS_BA[COMBINED],0),COLUMN(STANDINGS_BA[PLACE IN LEAGUE]))</f>
        <v>15</v>
      </c>
      <c r="E1312">
        <f>16-INDEX(STANDINGS_R[],MATCH(Table1[[#This Row],[COMBINED]],STANDINGS_R[COMBINED],0),COLUMN(STANDINGS_R[PLACE IN LEAGUE]))</f>
        <v>13</v>
      </c>
      <c r="F1312">
        <f>16-INDEX(STANDINGS_HR[],MATCH(Table1[[#This Row],[COMBINED]],STANDINGS_HR[COMBINED],0),COLUMN(STANDINGS_HR[PLACE IN LEAGUE]))</f>
        <v>7</v>
      </c>
      <c r="G1312">
        <f>16-INDEX(STANDINGS_RBI[],MATCH(Table1[[#This Row],[COMBINED]],STANDINGS_RBI[COMBINED],0),COLUMN(STANDINGS_RBI[PLACE IN LEAGUE]))</f>
        <v>10</v>
      </c>
      <c r="H1312">
        <f>16-INDEX(STANDINGS_SB[],MATCH(Table1[[#This Row],[COMBINED]],STANDINGS_SB[COMBINED],0),COLUMN(STANDINGS_SB[PLACE IN LEAGUE]))</f>
        <v>14</v>
      </c>
      <c r="I1312">
        <f>16-INDEX(STANDINGS_ERA[],MATCH(Table1[[#This Row],[COMBINED]],STANDINGS_ERA[COMBINED],0),COLUMN(STANDINGS_ERA[PLACE IN LEAGUE]))</f>
        <v>8</v>
      </c>
      <c r="J1312">
        <f>16-INDEX(STANDINGS_WHIP[],MATCH(Table1[[#This Row],[COMBINED]],STANDINGS_WHIP[COMBINED],0),COLUMN(STANDINGS_WHIP[PLACE IN LEAGUE]))</f>
        <v>7</v>
      </c>
      <c r="K1312">
        <f>16-INDEX(STANDINGS_W[],MATCH(Table1[[#This Row],[COMBINED]],STANDINGS_W[COMBINED],0),COLUMN(STANDINGS_W[PLACE IN LEAGUE]))</f>
        <v>10</v>
      </c>
      <c r="L1312">
        <f>16-INDEX(STANDINGS_K[],MATCH(Table1[[#This Row],[COMBINED]],STANDINGS_K[COMBINED],0),COLUMN(STANDINGS_K[PLACE IN LEAGUE]))</f>
        <v>15</v>
      </c>
      <c r="M1312">
        <f>16-INDEX(STANDINGS_SV[],MATCH(Table1[[#This Row],[COMBINED]],STANDINGS_SV[COMBINED],0),COLUMN(STANDINGS_SV[PLACE IN LEAGUE]))</f>
        <v>3</v>
      </c>
      <c r="N1312">
        <f>SUM(Table1[[#This Row],[BA]:[SV]])</f>
        <v>102</v>
      </c>
      <c r="O1312">
        <v>2</v>
      </c>
    </row>
    <row r="1313" spans="1:15" x14ac:dyDescent="0.25">
      <c r="A1313" t="s">
        <v>1543</v>
      </c>
      <c r="B1313" t="s">
        <v>1542</v>
      </c>
      <c r="C1313" t="str">
        <f>Table1[[#This Row],[League]]&amp;Table1[[#This Row],[Team]]</f>
        <v>$150 Draft Champions Feb 18 1:00 pm Lg.3722Rum Runner 3</v>
      </c>
      <c r="D1313">
        <f>16-INDEX(STANDINGS_BA[],MATCH(Table1[[#This Row],[COMBINED]],STANDINGS_BA[COMBINED],0),COLUMN(STANDINGS_BA[PLACE IN LEAGUE]))</f>
        <v>12</v>
      </c>
      <c r="E1313">
        <f>16-INDEX(STANDINGS_R[],MATCH(Table1[[#This Row],[COMBINED]],STANDINGS_R[COMBINED],0),COLUMN(STANDINGS_R[PLACE IN LEAGUE]))</f>
        <v>10</v>
      </c>
      <c r="F1313">
        <f>16-INDEX(STANDINGS_HR[],MATCH(Table1[[#This Row],[COMBINED]],STANDINGS_HR[COMBINED],0),COLUMN(STANDINGS_HR[PLACE IN LEAGUE]))</f>
        <v>13</v>
      </c>
      <c r="G1313">
        <f>16-INDEX(STANDINGS_RBI[],MATCH(Table1[[#This Row],[COMBINED]],STANDINGS_RBI[COMBINED],0),COLUMN(STANDINGS_RBI[PLACE IN LEAGUE]))</f>
        <v>14</v>
      </c>
      <c r="H1313">
        <f>16-INDEX(STANDINGS_SB[],MATCH(Table1[[#This Row],[COMBINED]],STANDINGS_SB[COMBINED],0),COLUMN(STANDINGS_SB[PLACE IN LEAGUE]))</f>
        <v>6</v>
      </c>
      <c r="I1313">
        <f>16-INDEX(STANDINGS_ERA[],MATCH(Table1[[#This Row],[COMBINED]],STANDINGS_ERA[COMBINED],0),COLUMN(STANDINGS_ERA[PLACE IN LEAGUE]))</f>
        <v>11</v>
      </c>
      <c r="J1313">
        <f>16-INDEX(STANDINGS_WHIP[],MATCH(Table1[[#This Row],[COMBINED]],STANDINGS_WHIP[COMBINED],0),COLUMN(STANDINGS_WHIP[PLACE IN LEAGUE]))</f>
        <v>9</v>
      </c>
      <c r="K1313">
        <f>16-INDEX(STANDINGS_W[],MATCH(Table1[[#This Row],[COMBINED]],STANDINGS_W[COMBINED],0),COLUMN(STANDINGS_W[PLACE IN LEAGUE]))</f>
        <v>8</v>
      </c>
      <c r="L1313">
        <f>16-INDEX(STANDINGS_K[],MATCH(Table1[[#This Row],[COMBINED]],STANDINGS_K[COMBINED],0),COLUMN(STANDINGS_K[PLACE IN LEAGUE]))</f>
        <v>7</v>
      </c>
      <c r="M1313">
        <f>16-INDEX(STANDINGS_SV[],MATCH(Table1[[#This Row],[COMBINED]],STANDINGS_SV[COMBINED],0),COLUMN(STANDINGS_SV[PLACE IN LEAGUE]))</f>
        <v>12</v>
      </c>
      <c r="N1313">
        <f>SUM(Table1[[#This Row],[BA]:[SV]])</f>
        <v>102</v>
      </c>
      <c r="O1313">
        <v>3</v>
      </c>
    </row>
    <row r="1314" spans="1:15" x14ac:dyDescent="0.25">
      <c r="A1314" t="s">
        <v>1552</v>
      </c>
      <c r="B1314" t="s">
        <v>1542</v>
      </c>
      <c r="C1314" t="str">
        <f>Table1[[#This Row],[League]]&amp;Table1[[#This Row],[Team]]</f>
        <v>$150 Draft Champions Feb 18 1:00 pm Lg.3722deadmoneyG</v>
      </c>
      <c r="D1314">
        <f>16-INDEX(STANDINGS_BA[],MATCH(Table1[[#This Row],[COMBINED]],STANDINGS_BA[COMBINED],0),COLUMN(STANDINGS_BA[PLACE IN LEAGUE]))</f>
        <v>1</v>
      </c>
      <c r="E1314">
        <f>16-INDEX(STANDINGS_R[],MATCH(Table1[[#This Row],[COMBINED]],STANDINGS_R[COMBINED],0),COLUMN(STANDINGS_R[PLACE IN LEAGUE]))</f>
        <v>12</v>
      </c>
      <c r="F1314">
        <f>16-INDEX(STANDINGS_HR[],MATCH(Table1[[#This Row],[COMBINED]],STANDINGS_HR[COMBINED],0),COLUMN(STANDINGS_HR[PLACE IN LEAGUE]))</f>
        <v>15</v>
      </c>
      <c r="G1314">
        <f>16-INDEX(STANDINGS_RBI[],MATCH(Table1[[#This Row],[COMBINED]],STANDINGS_RBI[COMBINED],0),COLUMN(STANDINGS_RBI[PLACE IN LEAGUE]))</f>
        <v>15</v>
      </c>
      <c r="H1314">
        <f>16-INDEX(STANDINGS_SB[],MATCH(Table1[[#This Row],[COMBINED]],STANDINGS_SB[COMBINED],0),COLUMN(STANDINGS_SB[PLACE IN LEAGUE]))</f>
        <v>9</v>
      </c>
      <c r="I1314">
        <f>16-INDEX(STANDINGS_ERA[],MATCH(Table1[[#This Row],[COMBINED]],STANDINGS_ERA[COMBINED],0),COLUMN(STANDINGS_ERA[PLACE IN LEAGUE]))</f>
        <v>14</v>
      </c>
      <c r="J1314">
        <f>16-INDEX(STANDINGS_WHIP[],MATCH(Table1[[#This Row],[COMBINED]],STANDINGS_WHIP[COMBINED],0),COLUMN(STANDINGS_WHIP[PLACE IN LEAGUE]))</f>
        <v>13</v>
      </c>
      <c r="K1314">
        <f>16-INDEX(STANDINGS_W[],MATCH(Table1[[#This Row],[COMBINED]],STANDINGS_W[COMBINED],0),COLUMN(STANDINGS_W[PLACE IN LEAGUE]))</f>
        <v>3</v>
      </c>
      <c r="L1314">
        <f>16-INDEX(STANDINGS_K[],MATCH(Table1[[#This Row],[COMBINED]],STANDINGS_K[COMBINED],0),COLUMN(STANDINGS_K[PLACE IN LEAGUE]))</f>
        <v>4</v>
      </c>
      <c r="M1314">
        <f>16-INDEX(STANDINGS_SV[],MATCH(Table1[[#This Row],[COMBINED]],STANDINGS_SV[COMBINED],0),COLUMN(STANDINGS_SV[PLACE IN LEAGUE]))</f>
        <v>15</v>
      </c>
      <c r="N1314">
        <f>SUM(Table1[[#This Row],[BA]:[SV]])</f>
        <v>101</v>
      </c>
      <c r="O1314">
        <v>4</v>
      </c>
    </row>
    <row r="1315" spans="1:15" x14ac:dyDescent="0.25">
      <c r="A1315" t="s">
        <v>17</v>
      </c>
      <c r="B1315" t="s">
        <v>1542</v>
      </c>
      <c r="C1315" t="str">
        <f>Table1[[#This Row],[League]]&amp;Table1[[#This Row],[Team]]</f>
        <v>$150 Draft Champions Feb 18 1:00 pm Lg.3722Millertime</v>
      </c>
      <c r="D1315">
        <f>16-INDEX(STANDINGS_BA[],MATCH(Table1[[#This Row],[COMBINED]],STANDINGS_BA[COMBINED],0),COLUMN(STANDINGS_BA[PLACE IN LEAGUE]))</f>
        <v>9</v>
      </c>
      <c r="E1315">
        <f>16-INDEX(STANDINGS_R[],MATCH(Table1[[#This Row],[COMBINED]],STANDINGS_R[COMBINED],0),COLUMN(STANDINGS_R[PLACE IN LEAGUE]))</f>
        <v>9</v>
      </c>
      <c r="F1315">
        <f>16-INDEX(STANDINGS_HR[],MATCH(Table1[[#This Row],[COMBINED]],STANDINGS_HR[COMBINED],0),COLUMN(STANDINGS_HR[PLACE IN LEAGUE]))</f>
        <v>5</v>
      </c>
      <c r="G1315">
        <f>16-INDEX(STANDINGS_RBI[],MATCH(Table1[[#This Row],[COMBINED]],STANDINGS_RBI[COMBINED],0),COLUMN(STANDINGS_RBI[PLACE IN LEAGUE]))</f>
        <v>2</v>
      </c>
      <c r="H1315">
        <f>16-INDEX(STANDINGS_SB[],MATCH(Table1[[#This Row],[COMBINED]],STANDINGS_SB[COMBINED],0),COLUMN(STANDINGS_SB[PLACE IN LEAGUE]))</f>
        <v>11</v>
      </c>
      <c r="I1315">
        <f>16-INDEX(STANDINGS_ERA[],MATCH(Table1[[#This Row],[COMBINED]],STANDINGS_ERA[COMBINED],0),COLUMN(STANDINGS_ERA[PLACE IN LEAGUE]))</f>
        <v>15</v>
      </c>
      <c r="J1315">
        <f>16-INDEX(STANDINGS_WHIP[],MATCH(Table1[[#This Row],[COMBINED]],STANDINGS_WHIP[COMBINED],0),COLUMN(STANDINGS_WHIP[PLACE IN LEAGUE]))</f>
        <v>15</v>
      </c>
      <c r="K1315">
        <f>16-INDEX(STANDINGS_W[],MATCH(Table1[[#This Row],[COMBINED]],STANDINGS_W[COMBINED],0),COLUMN(STANDINGS_W[PLACE IN LEAGUE]))</f>
        <v>4</v>
      </c>
      <c r="L1315">
        <f>16-INDEX(STANDINGS_K[],MATCH(Table1[[#This Row],[COMBINED]],STANDINGS_K[COMBINED],0),COLUMN(STANDINGS_K[PLACE IN LEAGUE]))</f>
        <v>10</v>
      </c>
      <c r="M1315">
        <f>16-INDEX(STANDINGS_SV[],MATCH(Table1[[#This Row],[COMBINED]],STANDINGS_SV[COMBINED],0),COLUMN(STANDINGS_SV[PLACE IN LEAGUE]))</f>
        <v>13</v>
      </c>
      <c r="N1315">
        <f>SUM(Table1[[#This Row],[BA]:[SV]])</f>
        <v>93</v>
      </c>
      <c r="O1315">
        <v>5</v>
      </c>
    </row>
    <row r="1316" spans="1:15" x14ac:dyDescent="0.25">
      <c r="A1316" t="s">
        <v>1544</v>
      </c>
      <c r="B1316" t="s">
        <v>1542</v>
      </c>
      <c r="C1316" t="str">
        <f>Table1[[#This Row],[League]]&amp;Table1[[#This Row],[Team]]</f>
        <v>$150 Draft Champions Feb 18 1:00 pm Lg.3722Pondjumpers</v>
      </c>
      <c r="D1316">
        <f>16-INDEX(STANDINGS_BA[],MATCH(Table1[[#This Row],[COMBINED]],STANDINGS_BA[COMBINED],0),COLUMN(STANDINGS_BA[PLACE IN LEAGUE]))</f>
        <v>11</v>
      </c>
      <c r="E1316">
        <f>16-INDEX(STANDINGS_R[],MATCH(Table1[[#This Row],[COMBINED]],STANDINGS_R[COMBINED],0),COLUMN(STANDINGS_R[PLACE IN LEAGUE]))</f>
        <v>8</v>
      </c>
      <c r="F1316">
        <f>16-INDEX(STANDINGS_HR[],MATCH(Table1[[#This Row],[COMBINED]],STANDINGS_HR[COMBINED],0),COLUMN(STANDINGS_HR[PLACE IN LEAGUE]))</f>
        <v>2</v>
      </c>
      <c r="G1316">
        <f>16-INDEX(STANDINGS_RBI[],MATCH(Table1[[#This Row],[COMBINED]],STANDINGS_RBI[COMBINED],0),COLUMN(STANDINGS_RBI[PLACE IN LEAGUE]))</f>
        <v>7</v>
      </c>
      <c r="H1316">
        <f>16-INDEX(STANDINGS_SB[],MATCH(Table1[[#This Row],[COMBINED]],STANDINGS_SB[COMBINED],0),COLUMN(STANDINGS_SB[PLACE IN LEAGUE]))</f>
        <v>10</v>
      </c>
      <c r="I1316">
        <f>16-INDEX(STANDINGS_ERA[],MATCH(Table1[[#This Row],[COMBINED]],STANDINGS_ERA[COMBINED],0),COLUMN(STANDINGS_ERA[PLACE IN LEAGUE]))</f>
        <v>12</v>
      </c>
      <c r="J1316">
        <f>16-INDEX(STANDINGS_WHIP[],MATCH(Table1[[#This Row],[COMBINED]],STANDINGS_WHIP[COMBINED],0),COLUMN(STANDINGS_WHIP[PLACE IN LEAGUE]))</f>
        <v>14</v>
      </c>
      <c r="K1316">
        <f>16-INDEX(STANDINGS_W[],MATCH(Table1[[#This Row],[COMBINED]],STANDINGS_W[COMBINED],0),COLUMN(STANDINGS_W[PLACE IN LEAGUE]))</f>
        <v>6</v>
      </c>
      <c r="L1316">
        <f>16-INDEX(STANDINGS_K[],MATCH(Table1[[#This Row],[COMBINED]],STANDINGS_K[COMBINED],0),COLUMN(STANDINGS_K[PLACE IN LEAGUE]))</f>
        <v>5</v>
      </c>
      <c r="M1316">
        <f>16-INDEX(STANDINGS_SV[],MATCH(Table1[[#This Row],[COMBINED]],STANDINGS_SV[COMBINED],0),COLUMN(STANDINGS_SV[PLACE IN LEAGUE]))</f>
        <v>14</v>
      </c>
      <c r="N1316">
        <f>SUM(Table1[[#This Row],[BA]:[SV]])</f>
        <v>89</v>
      </c>
      <c r="O1316">
        <v>6</v>
      </c>
    </row>
    <row r="1317" spans="1:15" x14ac:dyDescent="0.25">
      <c r="A1317" t="s">
        <v>396</v>
      </c>
      <c r="B1317" t="s">
        <v>1542</v>
      </c>
      <c r="C1317" t="str">
        <f>Table1[[#This Row],[League]]&amp;Table1[[#This Row],[Team]]</f>
        <v>$150 Draft Champions Feb 18 1:00 pm Lg.3722Team Edgar</v>
      </c>
      <c r="D1317">
        <f>16-INDEX(STANDINGS_BA[],MATCH(Table1[[#This Row],[COMBINED]],STANDINGS_BA[COMBINED],0),COLUMN(STANDINGS_BA[PLACE IN LEAGUE]))</f>
        <v>4</v>
      </c>
      <c r="E1317">
        <f>16-INDEX(STANDINGS_R[],MATCH(Table1[[#This Row],[COMBINED]],STANDINGS_R[COMBINED],0),COLUMN(STANDINGS_R[PLACE IN LEAGUE]))</f>
        <v>11</v>
      </c>
      <c r="F1317">
        <f>16-INDEX(STANDINGS_HR[],MATCH(Table1[[#This Row],[COMBINED]],STANDINGS_HR[COMBINED],0),COLUMN(STANDINGS_HR[PLACE IN LEAGUE]))</f>
        <v>9</v>
      </c>
      <c r="G1317">
        <f>16-INDEX(STANDINGS_RBI[],MATCH(Table1[[#This Row],[COMBINED]],STANDINGS_RBI[COMBINED],0),COLUMN(STANDINGS_RBI[PLACE IN LEAGUE]))</f>
        <v>9</v>
      </c>
      <c r="H1317">
        <f>16-INDEX(STANDINGS_SB[],MATCH(Table1[[#This Row],[COMBINED]],STANDINGS_SB[COMBINED],0),COLUMN(STANDINGS_SB[PLACE IN LEAGUE]))</f>
        <v>8</v>
      </c>
      <c r="I1317">
        <f>16-INDEX(STANDINGS_ERA[],MATCH(Table1[[#This Row],[COMBINED]],STANDINGS_ERA[COMBINED],0),COLUMN(STANDINGS_ERA[PLACE IN LEAGUE]))</f>
        <v>6</v>
      </c>
      <c r="J1317">
        <f>16-INDEX(STANDINGS_WHIP[],MATCH(Table1[[#This Row],[COMBINED]],STANDINGS_WHIP[COMBINED],0),COLUMN(STANDINGS_WHIP[PLACE IN LEAGUE]))</f>
        <v>8</v>
      </c>
      <c r="K1317">
        <f>16-INDEX(STANDINGS_W[],MATCH(Table1[[#This Row],[COMBINED]],STANDINGS_W[COMBINED],0),COLUMN(STANDINGS_W[PLACE IN LEAGUE]))</f>
        <v>13</v>
      </c>
      <c r="L1317">
        <f>16-INDEX(STANDINGS_K[],MATCH(Table1[[#This Row],[COMBINED]],STANDINGS_K[COMBINED],0),COLUMN(STANDINGS_K[PLACE IN LEAGUE]))</f>
        <v>13</v>
      </c>
      <c r="M1317">
        <f>16-INDEX(STANDINGS_SV[],MATCH(Table1[[#This Row],[COMBINED]],STANDINGS_SV[COMBINED],0),COLUMN(STANDINGS_SV[PLACE IN LEAGUE]))</f>
        <v>5</v>
      </c>
      <c r="N1317">
        <f>SUM(Table1[[#This Row],[BA]:[SV]])</f>
        <v>86</v>
      </c>
      <c r="O1317">
        <v>7</v>
      </c>
    </row>
    <row r="1318" spans="1:15" x14ac:dyDescent="0.25">
      <c r="A1318" t="s">
        <v>1290</v>
      </c>
      <c r="B1318" t="s">
        <v>1542</v>
      </c>
      <c r="C1318" t="str">
        <f>Table1[[#This Row],[League]]&amp;Table1[[#This Row],[Team]]</f>
        <v>$150 Draft Champions Feb 18 1:00 pm Lg.3722What Was I Thinking</v>
      </c>
      <c r="D1318">
        <f>16-INDEX(STANDINGS_BA[],MATCH(Table1[[#This Row],[COMBINED]],STANDINGS_BA[COMBINED],0),COLUMN(STANDINGS_BA[PLACE IN LEAGUE]))</f>
        <v>14</v>
      </c>
      <c r="E1318">
        <f>16-INDEX(STANDINGS_R[],MATCH(Table1[[#This Row],[COMBINED]],STANDINGS_R[COMBINED],0),COLUMN(STANDINGS_R[PLACE IN LEAGUE]))</f>
        <v>15</v>
      </c>
      <c r="F1318">
        <f>16-INDEX(STANDINGS_HR[],MATCH(Table1[[#This Row],[COMBINED]],STANDINGS_HR[COMBINED],0),COLUMN(STANDINGS_HR[PLACE IN LEAGUE]))</f>
        <v>14</v>
      </c>
      <c r="G1318">
        <f>16-INDEX(STANDINGS_RBI[],MATCH(Table1[[#This Row],[COMBINED]],STANDINGS_RBI[COMBINED],0),COLUMN(STANDINGS_RBI[PLACE IN LEAGUE]))</f>
        <v>13</v>
      </c>
      <c r="H1318">
        <f>16-INDEX(STANDINGS_SB[],MATCH(Table1[[#This Row],[COMBINED]],STANDINGS_SB[COMBINED],0),COLUMN(STANDINGS_SB[PLACE IN LEAGUE]))</f>
        <v>4</v>
      </c>
      <c r="I1318">
        <f>16-INDEX(STANDINGS_ERA[],MATCH(Table1[[#This Row],[COMBINED]],STANDINGS_ERA[COMBINED],0),COLUMN(STANDINGS_ERA[PLACE IN LEAGUE]))</f>
        <v>1</v>
      </c>
      <c r="J1318">
        <f>16-INDEX(STANDINGS_WHIP[],MATCH(Table1[[#This Row],[COMBINED]],STANDINGS_WHIP[COMBINED],0),COLUMN(STANDINGS_WHIP[PLACE IN LEAGUE]))</f>
        <v>1</v>
      </c>
      <c r="K1318">
        <f>16-INDEX(STANDINGS_W[],MATCH(Table1[[#This Row],[COMBINED]],STANDINGS_W[COMBINED],0),COLUMN(STANDINGS_W[PLACE IN LEAGUE]))</f>
        <v>9</v>
      </c>
      <c r="L1318">
        <f>16-INDEX(STANDINGS_K[],MATCH(Table1[[#This Row],[COMBINED]],STANDINGS_K[COMBINED],0),COLUMN(STANDINGS_K[PLACE IN LEAGUE]))</f>
        <v>9</v>
      </c>
      <c r="M1318">
        <f>16-INDEX(STANDINGS_SV[],MATCH(Table1[[#This Row],[COMBINED]],STANDINGS_SV[COMBINED],0),COLUMN(STANDINGS_SV[PLACE IN LEAGUE]))</f>
        <v>4</v>
      </c>
      <c r="N1318">
        <f>SUM(Table1[[#This Row],[BA]:[SV]])</f>
        <v>84</v>
      </c>
      <c r="O1318">
        <v>8</v>
      </c>
    </row>
    <row r="1319" spans="1:15" x14ac:dyDescent="0.25">
      <c r="A1319" t="s">
        <v>1549</v>
      </c>
      <c r="B1319" t="s">
        <v>1542</v>
      </c>
      <c r="C1319" t="str">
        <f>Table1[[#This Row],[League]]&amp;Table1[[#This Row],[Team]]</f>
        <v>$150 Draft Champions Feb 18 1:00 pm Lg.3722GST and Tally Ho</v>
      </c>
      <c r="D1319">
        <f>16-INDEX(STANDINGS_BA[],MATCH(Table1[[#This Row],[COMBINED]],STANDINGS_BA[COMBINED],0),COLUMN(STANDINGS_BA[PLACE IN LEAGUE]))</f>
        <v>5</v>
      </c>
      <c r="E1319">
        <f>16-INDEX(STANDINGS_R[],MATCH(Table1[[#This Row],[COMBINED]],STANDINGS_R[COMBINED],0),COLUMN(STANDINGS_R[PLACE IN LEAGUE]))</f>
        <v>3</v>
      </c>
      <c r="F1319">
        <f>16-INDEX(STANDINGS_HR[],MATCH(Table1[[#This Row],[COMBINED]],STANDINGS_HR[COMBINED],0),COLUMN(STANDINGS_HR[PLACE IN LEAGUE]))</f>
        <v>1</v>
      </c>
      <c r="G1319">
        <f>16-INDEX(STANDINGS_RBI[],MATCH(Table1[[#This Row],[COMBINED]],STANDINGS_RBI[COMBINED],0),COLUMN(STANDINGS_RBI[PLACE IN LEAGUE]))</f>
        <v>1</v>
      </c>
      <c r="H1319">
        <f>16-INDEX(STANDINGS_SB[],MATCH(Table1[[#This Row],[COMBINED]],STANDINGS_SB[COMBINED],0),COLUMN(STANDINGS_SB[PLACE IN LEAGUE]))</f>
        <v>13</v>
      </c>
      <c r="I1319">
        <f>16-INDEX(STANDINGS_ERA[],MATCH(Table1[[#This Row],[COMBINED]],STANDINGS_ERA[COMBINED],0),COLUMN(STANDINGS_ERA[PLACE IN LEAGUE]))</f>
        <v>13</v>
      </c>
      <c r="J1319">
        <f>16-INDEX(STANDINGS_WHIP[],MATCH(Table1[[#This Row],[COMBINED]],STANDINGS_WHIP[COMBINED],0),COLUMN(STANDINGS_WHIP[PLACE IN LEAGUE]))</f>
        <v>11</v>
      </c>
      <c r="K1319">
        <f>16-INDEX(STANDINGS_W[],MATCH(Table1[[#This Row],[COMBINED]],STANDINGS_W[COMBINED],0),COLUMN(STANDINGS_W[PLACE IN LEAGUE]))</f>
        <v>15</v>
      </c>
      <c r="L1319">
        <f>16-INDEX(STANDINGS_K[],MATCH(Table1[[#This Row],[COMBINED]],STANDINGS_K[COMBINED],0),COLUMN(STANDINGS_K[PLACE IN LEAGUE]))</f>
        <v>6</v>
      </c>
      <c r="M1319">
        <f>16-INDEX(STANDINGS_SV[],MATCH(Table1[[#This Row],[COMBINED]],STANDINGS_SV[COMBINED],0),COLUMN(STANDINGS_SV[PLACE IN LEAGUE]))</f>
        <v>10</v>
      </c>
      <c r="N1319">
        <f>SUM(Table1[[#This Row],[BA]:[SV]])</f>
        <v>78</v>
      </c>
      <c r="O1319">
        <v>9</v>
      </c>
    </row>
    <row r="1320" spans="1:15" x14ac:dyDescent="0.25">
      <c r="A1320" t="s">
        <v>1545</v>
      </c>
      <c r="B1320" t="s">
        <v>1542</v>
      </c>
      <c r="C1320" t="str">
        <f>Table1[[#This Row],[League]]&amp;Table1[[#This Row],[Team]]</f>
        <v>$150 Draft Champions Feb 18 1:00 pm Lg.3722Jrodimus Empire</v>
      </c>
      <c r="D1320">
        <f>16-INDEX(STANDINGS_BA[],MATCH(Table1[[#This Row],[COMBINED]],STANDINGS_BA[COMBINED],0),COLUMN(STANDINGS_BA[PLACE IN LEAGUE]))</f>
        <v>10</v>
      </c>
      <c r="E1320">
        <f>16-INDEX(STANDINGS_R[],MATCH(Table1[[#This Row],[COMBINED]],STANDINGS_R[COMBINED],0),COLUMN(STANDINGS_R[PLACE IN LEAGUE]))</f>
        <v>6</v>
      </c>
      <c r="F1320">
        <f>16-INDEX(STANDINGS_HR[],MATCH(Table1[[#This Row],[COMBINED]],STANDINGS_HR[COMBINED],0),COLUMN(STANDINGS_HR[PLACE IN LEAGUE]))</f>
        <v>3</v>
      </c>
      <c r="G1320">
        <f>16-INDEX(STANDINGS_RBI[],MATCH(Table1[[#This Row],[COMBINED]],STANDINGS_RBI[COMBINED],0),COLUMN(STANDINGS_RBI[PLACE IN LEAGUE]))</f>
        <v>4</v>
      </c>
      <c r="H1320">
        <f>16-INDEX(STANDINGS_SB[],MATCH(Table1[[#This Row],[COMBINED]],STANDINGS_SB[COMBINED],0),COLUMN(STANDINGS_SB[PLACE IN LEAGUE]))</f>
        <v>15</v>
      </c>
      <c r="I1320">
        <f>16-INDEX(STANDINGS_ERA[],MATCH(Table1[[#This Row],[COMBINED]],STANDINGS_ERA[COMBINED],0),COLUMN(STANDINGS_ERA[PLACE IN LEAGUE]))</f>
        <v>9</v>
      </c>
      <c r="J1320">
        <f>16-INDEX(STANDINGS_WHIP[],MATCH(Table1[[#This Row],[COMBINED]],STANDINGS_WHIP[COMBINED],0),COLUMN(STANDINGS_WHIP[PLACE IN LEAGUE]))</f>
        <v>10</v>
      </c>
      <c r="K1320">
        <f>16-INDEX(STANDINGS_W[],MATCH(Table1[[#This Row],[COMBINED]],STANDINGS_W[COMBINED],0),COLUMN(STANDINGS_W[PLACE IN LEAGUE]))</f>
        <v>7</v>
      </c>
      <c r="L1320">
        <f>16-INDEX(STANDINGS_K[],MATCH(Table1[[#This Row],[COMBINED]],STANDINGS_K[COMBINED],0),COLUMN(STANDINGS_K[PLACE IN LEAGUE]))</f>
        <v>3</v>
      </c>
      <c r="M1320">
        <f>16-INDEX(STANDINGS_SV[],MATCH(Table1[[#This Row],[COMBINED]],STANDINGS_SV[COMBINED],0),COLUMN(STANDINGS_SV[PLACE IN LEAGUE]))</f>
        <v>8</v>
      </c>
      <c r="N1320">
        <f>SUM(Table1[[#This Row],[BA]:[SV]])</f>
        <v>75</v>
      </c>
      <c r="O1320">
        <v>10</v>
      </c>
    </row>
    <row r="1321" spans="1:15" x14ac:dyDescent="0.25">
      <c r="A1321" t="s">
        <v>1546</v>
      </c>
      <c r="B1321" t="s">
        <v>1542</v>
      </c>
      <c r="C1321" t="str">
        <f>Table1[[#This Row],[League]]&amp;Table1[[#This Row],[Team]]</f>
        <v>$150 Draft Champions Feb 18 1:00 pm Lg.3722Live Chicken and Rum</v>
      </c>
      <c r="D1321">
        <f>16-INDEX(STANDINGS_BA[],MATCH(Table1[[#This Row],[COMBINED]],STANDINGS_BA[COMBINED],0),COLUMN(STANDINGS_BA[PLACE IN LEAGUE]))</f>
        <v>8</v>
      </c>
      <c r="E1321">
        <f>16-INDEX(STANDINGS_R[],MATCH(Table1[[#This Row],[COMBINED]],STANDINGS_R[COMBINED],0),COLUMN(STANDINGS_R[PLACE IN LEAGUE]))</f>
        <v>4</v>
      </c>
      <c r="F1321">
        <f>16-INDEX(STANDINGS_HR[],MATCH(Table1[[#This Row],[COMBINED]],STANDINGS_HR[COMBINED],0),COLUMN(STANDINGS_HR[PLACE IN LEAGUE]))</f>
        <v>6</v>
      </c>
      <c r="G1321">
        <f>16-INDEX(STANDINGS_RBI[],MATCH(Table1[[#This Row],[COMBINED]],STANDINGS_RBI[COMBINED],0),COLUMN(STANDINGS_RBI[PLACE IN LEAGUE]))</f>
        <v>5</v>
      </c>
      <c r="H1321">
        <f>16-INDEX(STANDINGS_SB[],MATCH(Table1[[#This Row],[COMBINED]],STANDINGS_SB[COMBINED],0),COLUMN(STANDINGS_SB[PLACE IN LEAGUE]))</f>
        <v>3</v>
      </c>
      <c r="I1321">
        <f>16-INDEX(STANDINGS_ERA[],MATCH(Table1[[#This Row],[COMBINED]],STANDINGS_ERA[COMBINED],0),COLUMN(STANDINGS_ERA[PLACE IN LEAGUE]))</f>
        <v>7</v>
      </c>
      <c r="J1321">
        <f>16-INDEX(STANDINGS_WHIP[],MATCH(Table1[[#This Row],[COMBINED]],STANDINGS_WHIP[COMBINED],0),COLUMN(STANDINGS_WHIP[PLACE IN LEAGUE]))</f>
        <v>6</v>
      </c>
      <c r="K1321">
        <f>16-INDEX(STANDINGS_W[],MATCH(Table1[[#This Row],[COMBINED]],STANDINGS_W[COMBINED],0),COLUMN(STANDINGS_W[PLACE IN LEAGUE]))</f>
        <v>5</v>
      </c>
      <c r="L1321">
        <f>16-INDEX(STANDINGS_K[],MATCH(Table1[[#This Row],[COMBINED]],STANDINGS_K[COMBINED],0),COLUMN(STANDINGS_K[PLACE IN LEAGUE]))</f>
        <v>14</v>
      </c>
      <c r="M1321">
        <f>16-INDEX(STANDINGS_SV[],MATCH(Table1[[#This Row],[COMBINED]],STANDINGS_SV[COMBINED],0),COLUMN(STANDINGS_SV[PLACE IN LEAGUE]))</f>
        <v>6</v>
      </c>
      <c r="N1321">
        <f>SUM(Table1[[#This Row],[BA]:[SV]])</f>
        <v>64</v>
      </c>
      <c r="O1321">
        <v>11</v>
      </c>
    </row>
    <row r="1322" spans="1:15" x14ac:dyDescent="0.25">
      <c r="A1322" t="s">
        <v>1547</v>
      </c>
      <c r="B1322" t="s">
        <v>1542</v>
      </c>
      <c r="C1322" t="str">
        <f>Table1[[#This Row],[League]]&amp;Table1[[#This Row],[Team]]</f>
        <v>$150 Draft Champions Feb 18 1:00 pm Lg.3722Trout Wars</v>
      </c>
      <c r="D1322">
        <f>16-INDEX(STANDINGS_BA[],MATCH(Table1[[#This Row],[COMBINED]],STANDINGS_BA[COMBINED],0),COLUMN(STANDINGS_BA[PLACE IN LEAGUE]))</f>
        <v>7</v>
      </c>
      <c r="E1322">
        <f>16-INDEX(STANDINGS_R[],MATCH(Table1[[#This Row],[COMBINED]],STANDINGS_R[COMBINED],0),COLUMN(STANDINGS_R[PLACE IN LEAGUE]))</f>
        <v>5</v>
      </c>
      <c r="F1322">
        <f>16-INDEX(STANDINGS_HR[],MATCH(Table1[[#This Row],[COMBINED]],STANDINGS_HR[COMBINED],0),COLUMN(STANDINGS_HR[PLACE IN LEAGUE]))</f>
        <v>12</v>
      </c>
      <c r="G1322">
        <f>16-INDEX(STANDINGS_RBI[],MATCH(Table1[[#This Row],[COMBINED]],STANDINGS_RBI[COMBINED],0),COLUMN(STANDINGS_RBI[PLACE IN LEAGUE]))</f>
        <v>12</v>
      </c>
      <c r="H1322">
        <f>16-INDEX(STANDINGS_SB[],MATCH(Table1[[#This Row],[COMBINED]],STANDINGS_SB[COMBINED],0),COLUMN(STANDINGS_SB[PLACE IN LEAGUE]))</f>
        <v>2</v>
      </c>
      <c r="I1322">
        <f>16-INDEX(STANDINGS_ERA[],MATCH(Table1[[#This Row],[COMBINED]],STANDINGS_ERA[COMBINED],0),COLUMN(STANDINGS_ERA[PLACE IN LEAGUE]))</f>
        <v>4</v>
      </c>
      <c r="J1322">
        <f>16-INDEX(STANDINGS_WHIP[],MATCH(Table1[[#This Row],[COMBINED]],STANDINGS_WHIP[COMBINED],0),COLUMN(STANDINGS_WHIP[PLACE IN LEAGUE]))</f>
        <v>3</v>
      </c>
      <c r="K1322">
        <f>16-INDEX(STANDINGS_W[],MATCH(Table1[[#This Row],[COMBINED]],STANDINGS_W[COMBINED],0),COLUMN(STANDINGS_W[PLACE IN LEAGUE]))</f>
        <v>12</v>
      </c>
      <c r="L1322">
        <f>16-INDEX(STANDINGS_K[],MATCH(Table1[[#This Row],[COMBINED]],STANDINGS_K[COMBINED],0),COLUMN(STANDINGS_K[PLACE IN LEAGUE]))</f>
        <v>2</v>
      </c>
      <c r="M1322">
        <f>16-INDEX(STANDINGS_SV[],MATCH(Table1[[#This Row],[COMBINED]],STANDINGS_SV[COMBINED],0),COLUMN(STANDINGS_SV[PLACE IN LEAGUE]))</f>
        <v>1</v>
      </c>
      <c r="N1322">
        <f>SUM(Table1[[#This Row],[BA]:[SV]])</f>
        <v>60</v>
      </c>
      <c r="O1322">
        <v>12</v>
      </c>
    </row>
    <row r="1323" spans="1:15" x14ac:dyDescent="0.25">
      <c r="A1323" t="s">
        <v>1548</v>
      </c>
      <c r="B1323" t="s">
        <v>1542</v>
      </c>
      <c r="C1323" t="str">
        <f>Table1[[#This Row],[League]]&amp;Table1[[#This Row],[Team]]</f>
        <v>$150 Draft Champions Feb 18 1:00 pm Lg.3722Jack and Jordan 2</v>
      </c>
      <c r="D1323">
        <f>16-INDEX(STANDINGS_BA[],MATCH(Table1[[#This Row],[COMBINED]],STANDINGS_BA[COMBINED],0),COLUMN(STANDINGS_BA[PLACE IN LEAGUE]))</f>
        <v>6</v>
      </c>
      <c r="E1323">
        <f>16-INDEX(STANDINGS_R[],MATCH(Table1[[#This Row],[COMBINED]],STANDINGS_R[COMBINED],0),COLUMN(STANDINGS_R[PLACE IN LEAGUE]))</f>
        <v>7</v>
      </c>
      <c r="F1323">
        <f>16-INDEX(STANDINGS_HR[],MATCH(Table1[[#This Row],[COMBINED]],STANDINGS_HR[COMBINED],0),COLUMN(STANDINGS_HR[PLACE IN LEAGUE]))</f>
        <v>4</v>
      </c>
      <c r="G1323">
        <f>16-INDEX(STANDINGS_RBI[],MATCH(Table1[[#This Row],[COMBINED]],STANDINGS_RBI[COMBINED],0),COLUMN(STANDINGS_RBI[PLACE IN LEAGUE]))</f>
        <v>6</v>
      </c>
      <c r="H1323">
        <f>16-INDEX(STANDINGS_SB[],MATCH(Table1[[#This Row],[COMBINED]],STANDINGS_SB[COMBINED],0),COLUMN(STANDINGS_SB[PLACE IN LEAGUE]))</f>
        <v>5</v>
      </c>
      <c r="I1323">
        <f>16-INDEX(STANDINGS_ERA[],MATCH(Table1[[#This Row],[COMBINED]],STANDINGS_ERA[COMBINED],0),COLUMN(STANDINGS_ERA[PLACE IN LEAGUE]))</f>
        <v>2</v>
      </c>
      <c r="J1323">
        <f>16-INDEX(STANDINGS_WHIP[],MATCH(Table1[[#This Row],[COMBINED]],STANDINGS_WHIP[COMBINED],0),COLUMN(STANDINGS_WHIP[PLACE IN LEAGUE]))</f>
        <v>4</v>
      </c>
      <c r="K1323">
        <f>16-INDEX(STANDINGS_W[],MATCH(Table1[[#This Row],[COMBINED]],STANDINGS_W[COMBINED],0),COLUMN(STANDINGS_W[PLACE IN LEAGUE]))</f>
        <v>11</v>
      </c>
      <c r="L1323">
        <f>16-INDEX(STANDINGS_K[],MATCH(Table1[[#This Row],[COMBINED]],STANDINGS_K[COMBINED],0),COLUMN(STANDINGS_K[PLACE IN LEAGUE]))</f>
        <v>12</v>
      </c>
      <c r="M1323">
        <f>16-INDEX(STANDINGS_SV[],MATCH(Table1[[#This Row],[COMBINED]],STANDINGS_SV[COMBINED],0),COLUMN(STANDINGS_SV[PLACE IN LEAGUE]))</f>
        <v>2</v>
      </c>
      <c r="N1323">
        <f>SUM(Table1[[#This Row],[BA]:[SV]])</f>
        <v>59</v>
      </c>
      <c r="O1323">
        <v>13</v>
      </c>
    </row>
    <row r="1324" spans="1:15" x14ac:dyDescent="0.25">
      <c r="A1324" t="s">
        <v>1550</v>
      </c>
      <c r="B1324" t="s">
        <v>1542</v>
      </c>
      <c r="C1324" t="str">
        <f>Table1[[#This Row],[League]]&amp;Table1[[#This Row],[Team]]</f>
        <v>$150 Draft Champions Feb 18 1:00 pm Lg.3722Wellington Blacks</v>
      </c>
      <c r="D1324">
        <f>16-INDEX(STANDINGS_BA[],MATCH(Table1[[#This Row],[COMBINED]],STANDINGS_BA[COMBINED],0),COLUMN(STANDINGS_BA[PLACE IN LEAGUE]))</f>
        <v>3</v>
      </c>
      <c r="E1324">
        <f>16-INDEX(STANDINGS_R[],MATCH(Table1[[#This Row],[COMBINED]],STANDINGS_R[COMBINED],0),COLUMN(STANDINGS_R[PLACE IN LEAGUE]))</f>
        <v>2</v>
      </c>
      <c r="F1324">
        <f>16-INDEX(STANDINGS_HR[],MATCH(Table1[[#This Row],[COMBINED]],STANDINGS_HR[COMBINED],0),COLUMN(STANDINGS_HR[PLACE IN LEAGUE]))</f>
        <v>11</v>
      </c>
      <c r="G1324">
        <f>16-INDEX(STANDINGS_RBI[],MATCH(Table1[[#This Row],[COMBINED]],STANDINGS_RBI[COMBINED],0),COLUMN(STANDINGS_RBI[PLACE IN LEAGUE]))</f>
        <v>11</v>
      </c>
      <c r="H1324">
        <f>16-INDEX(STANDINGS_SB[],MATCH(Table1[[#This Row],[COMBINED]],STANDINGS_SB[COMBINED],0),COLUMN(STANDINGS_SB[PLACE IN LEAGUE]))</f>
        <v>1</v>
      </c>
      <c r="I1324">
        <f>16-INDEX(STANDINGS_ERA[],MATCH(Table1[[#This Row],[COMBINED]],STANDINGS_ERA[COMBINED],0),COLUMN(STANDINGS_ERA[PLACE IN LEAGUE]))</f>
        <v>5</v>
      </c>
      <c r="J1324">
        <f>16-INDEX(STANDINGS_WHIP[],MATCH(Table1[[#This Row],[COMBINED]],STANDINGS_WHIP[COMBINED],0),COLUMN(STANDINGS_WHIP[PLACE IN LEAGUE]))</f>
        <v>5</v>
      </c>
      <c r="K1324">
        <f>16-INDEX(STANDINGS_W[],MATCH(Table1[[#This Row],[COMBINED]],STANDINGS_W[COMBINED],0),COLUMN(STANDINGS_W[PLACE IN LEAGUE]))</f>
        <v>1</v>
      </c>
      <c r="L1324">
        <f>16-INDEX(STANDINGS_K[],MATCH(Table1[[#This Row],[COMBINED]],STANDINGS_K[COMBINED],0),COLUMN(STANDINGS_K[PLACE IN LEAGUE]))</f>
        <v>1</v>
      </c>
      <c r="M1324">
        <f>16-INDEX(STANDINGS_SV[],MATCH(Table1[[#This Row],[COMBINED]],STANDINGS_SV[COMBINED],0),COLUMN(STANDINGS_SV[PLACE IN LEAGUE]))</f>
        <v>11</v>
      </c>
      <c r="N1324">
        <f>SUM(Table1[[#This Row],[BA]:[SV]])</f>
        <v>51</v>
      </c>
      <c r="O1324">
        <v>14</v>
      </c>
    </row>
    <row r="1325" spans="1:15" x14ac:dyDescent="0.25">
      <c r="A1325" t="s">
        <v>1551</v>
      </c>
      <c r="B1325" t="s">
        <v>1542</v>
      </c>
      <c r="C1325" t="str">
        <f>Table1[[#This Row],[League]]&amp;Table1[[#This Row],[Team]]</f>
        <v>$150 Draft Champions Feb 18 1:00 pm Lg.3722Moz Boyz 15</v>
      </c>
      <c r="D1325">
        <f>16-INDEX(STANDINGS_BA[],MATCH(Table1[[#This Row],[COMBINED]],STANDINGS_BA[COMBINED],0),COLUMN(STANDINGS_BA[PLACE IN LEAGUE]))</f>
        <v>2</v>
      </c>
      <c r="E1325">
        <f>16-INDEX(STANDINGS_R[],MATCH(Table1[[#This Row],[COMBINED]],STANDINGS_R[COMBINED],0),COLUMN(STANDINGS_R[PLACE IN LEAGUE]))</f>
        <v>1</v>
      </c>
      <c r="F1325">
        <f>16-INDEX(STANDINGS_HR[],MATCH(Table1[[#This Row],[COMBINED]],STANDINGS_HR[COMBINED],0),COLUMN(STANDINGS_HR[PLACE IN LEAGUE]))</f>
        <v>8</v>
      </c>
      <c r="G1325">
        <f>16-INDEX(STANDINGS_RBI[],MATCH(Table1[[#This Row],[COMBINED]],STANDINGS_RBI[COMBINED],0),COLUMN(STANDINGS_RBI[PLACE IN LEAGUE]))</f>
        <v>3</v>
      </c>
      <c r="H1325">
        <f>16-INDEX(STANDINGS_SB[],MATCH(Table1[[#This Row],[COMBINED]],STANDINGS_SB[COMBINED],0),COLUMN(STANDINGS_SB[PLACE IN LEAGUE]))</f>
        <v>7</v>
      </c>
      <c r="I1325">
        <f>16-INDEX(STANDINGS_ERA[],MATCH(Table1[[#This Row],[COMBINED]],STANDINGS_ERA[COMBINED],0),COLUMN(STANDINGS_ERA[PLACE IN LEAGUE]))</f>
        <v>3</v>
      </c>
      <c r="J1325">
        <f>16-INDEX(STANDINGS_WHIP[],MATCH(Table1[[#This Row],[COMBINED]],STANDINGS_WHIP[COMBINED],0),COLUMN(STANDINGS_WHIP[PLACE IN LEAGUE]))</f>
        <v>2</v>
      </c>
      <c r="K1325">
        <f>16-INDEX(STANDINGS_W[],MATCH(Table1[[#This Row],[COMBINED]],STANDINGS_W[COMBINED],0),COLUMN(STANDINGS_W[PLACE IN LEAGUE]))</f>
        <v>2</v>
      </c>
      <c r="L1325">
        <f>16-INDEX(STANDINGS_K[],MATCH(Table1[[#This Row],[COMBINED]],STANDINGS_K[COMBINED],0),COLUMN(STANDINGS_K[PLACE IN LEAGUE]))</f>
        <v>11</v>
      </c>
      <c r="M1325">
        <f>16-INDEX(STANDINGS_SV[],MATCH(Table1[[#This Row],[COMBINED]],STANDINGS_SV[COMBINED],0),COLUMN(STANDINGS_SV[PLACE IN LEAGUE]))</f>
        <v>7</v>
      </c>
      <c r="N1325">
        <f>SUM(Table1[[#This Row],[BA]:[SV]])</f>
        <v>46</v>
      </c>
      <c r="O1325">
        <v>15</v>
      </c>
    </row>
    <row r="1326" spans="1:15" x14ac:dyDescent="0.25">
      <c r="A1326" t="s">
        <v>49</v>
      </c>
      <c r="B1326" t="s">
        <v>1553</v>
      </c>
      <c r="C1326" t="str">
        <f>Table1[[#This Row],[League]]&amp;Table1[[#This Row],[Team]]</f>
        <v>$150 Draft Champions Feb 18 1:00 pm Lg.3726smokin gun</v>
      </c>
      <c r="D1326">
        <f>16-INDEX(STANDINGS_BA[],MATCH(Table1[[#This Row],[COMBINED]],STANDINGS_BA[COMBINED],0),COLUMN(STANDINGS_BA[PLACE IN LEAGUE]))</f>
        <v>15</v>
      </c>
      <c r="E1326">
        <f>16-INDEX(STANDINGS_R[],MATCH(Table1[[#This Row],[COMBINED]],STANDINGS_R[COMBINED],0),COLUMN(STANDINGS_R[PLACE IN LEAGUE]))</f>
        <v>15</v>
      </c>
      <c r="F1326">
        <f>16-INDEX(STANDINGS_HR[],MATCH(Table1[[#This Row],[COMBINED]],STANDINGS_HR[COMBINED],0),COLUMN(STANDINGS_HR[PLACE IN LEAGUE]))</f>
        <v>13</v>
      </c>
      <c r="G1326">
        <f>16-INDEX(STANDINGS_RBI[],MATCH(Table1[[#This Row],[COMBINED]],STANDINGS_RBI[COMBINED],0),COLUMN(STANDINGS_RBI[PLACE IN LEAGUE]))</f>
        <v>15</v>
      </c>
      <c r="H1326">
        <f>16-INDEX(STANDINGS_SB[],MATCH(Table1[[#This Row],[COMBINED]],STANDINGS_SB[COMBINED],0),COLUMN(STANDINGS_SB[PLACE IN LEAGUE]))</f>
        <v>13</v>
      </c>
      <c r="I1326">
        <f>16-INDEX(STANDINGS_ERA[],MATCH(Table1[[#This Row],[COMBINED]],STANDINGS_ERA[COMBINED],0),COLUMN(STANDINGS_ERA[PLACE IN LEAGUE]))</f>
        <v>5</v>
      </c>
      <c r="J1326">
        <f>16-INDEX(STANDINGS_WHIP[],MATCH(Table1[[#This Row],[COMBINED]],STANDINGS_WHIP[COMBINED],0),COLUMN(STANDINGS_WHIP[PLACE IN LEAGUE]))</f>
        <v>8</v>
      </c>
      <c r="K1326">
        <f>16-INDEX(STANDINGS_W[],MATCH(Table1[[#This Row],[COMBINED]],STANDINGS_W[COMBINED],0),COLUMN(STANDINGS_W[PLACE IN LEAGUE]))</f>
        <v>12</v>
      </c>
      <c r="L1326">
        <f>16-INDEX(STANDINGS_K[],MATCH(Table1[[#This Row],[COMBINED]],STANDINGS_K[COMBINED],0),COLUMN(STANDINGS_K[PLACE IN LEAGUE]))</f>
        <v>9</v>
      </c>
      <c r="M1326">
        <f>16-INDEX(STANDINGS_SV[],MATCH(Table1[[#This Row],[COMBINED]],STANDINGS_SV[COMBINED],0),COLUMN(STANDINGS_SV[PLACE IN LEAGUE]))</f>
        <v>2</v>
      </c>
      <c r="N1326">
        <f>SUM(Table1[[#This Row],[BA]:[SV]])</f>
        <v>107</v>
      </c>
      <c r="O1326">
        <v>1</v>
      </c>
    </row>
    <row r="1327" spans="1:15" x14ac:dyDescent="0.25">
      <c r="A1327" t="s">
        <v>1556</v>
      </c>
      <c r="B1327" t="s">
        <v>1553</v>
      </c>
      <c r="C1327" t="str">
        <f>Table1[[#This Row],[League]]&amp;Table1[[#This Row],[Team]]</f>
        <v>$150 Draft Champions Feb 18 1:00 pm Lg.3726The Gym Triplers</v>
      </c>
      <c r="D1327">
        <f>16-INDEX(STANDINGS_BA[],MATCH(Table1[[#This Row],[COMBINED]],STANDINGS_BA[COMBINED],0),COLUMN(STANDINGS_BA[PLACE IN LEAGUE]))</f>
        <v>10</v>
      </c>
      <c r="E1327">
        <f>16-INDEX(STANDINGS_R[],MATCH(Table1[[#This Row],[COMBINED]],STANDINGS_R[COMBINED],0),COLUMN(STANDINGS_R[PLACE IN LEAGUE]))</f>
        <v>12</v>
      </c>
      <c r="F1327">
        <f>16-INDEX(STANDINGS_HR[],MATCH(Table1[[#This Row],[COMBINED]],STANDINGS_HR[COMBINED],0),COLUMN(STANDINGS_HR[PLACE IN LEAGUE]))</f>
        <v>12</v>
      </c>
      <c r="G1327">
        <f>16-INDEX(STANDINGS_RBI[],MATCH(Table1[[#This Row],[COMBINED]],STANDINGS_RBI[COMBINED],0),COLUMN(STANDINGS_RBI[PLACE IN LEAGUE]))</f>
        <v>4</v>
      </c>
      <c r="H1327">
        <f>16-INDEX(STANDINGS_SB[],MATCH(Table1[[#This Row],[COMBINED]],STANDINGS_SB[COMBINED],0),COLUMN(STANDINGS_SB[PLACE IN LEAGUE]))</f>
        <v>14</v>
      </c>
      <c r="I1327">
        <f>16-INDEX(STANDINGS_ERA[],MATCH(Table1[[#This Row],[COMBINED]],STANDINGS_ERA[COMBINED],0),COLUMN(STANDINGS_ERA[PLACE IN LEAGUE]))</f>
        <v>9</v>
      </c>
      <c r="J1327">
        <f>16-INDEX(STANDINGS_WHIP[],MATCH(Table1[[#This Row],[COMBINED]],STANDINGS_WHIP[COMBINED],0),COLUMN(STANDINGS_WHIP[PLACE IN LEAGUE]))</f>
        <v>9</v>
      </c>
      <c r="K1327">
        <f>16-INDEX(STANDINGS_W[],MATCH(Table1[[#This Row],[COMBINED]],STANDINGS_W[COMBINED],0),COLUMN(STANDINGS_W[PLACE IN LEAGUE]))</f>
        <v>7</v>
      </c>
      <c r="L1327">
        <f>16-INDEX(STANDINGS_K[],MATCH(Table1[[#This Row],[COMBINED]],STANDINGS_K[COMBINED],0),COLUMN(STANDINGS_K[PLACE IN LEAGUE]))</f>
        <v>14</v>
      </c>
      <c r="M1327">
        <f>16-INDEX(STANDINGS_SV[],MATCH(Table1[[#This Row],[COMBINED]],STANDINGS_SV[COMBINED],0),COLUMN(STANDINGS_SV[PLACE IN LEAGUE]))</f>
        <v>14</v>
      </c>
      <c r="N1327">
        <f>SUM(Table1[[#This Row],[BA]:[SV]])</f>
        <v>105</v>
      </c>
      <c r="O1327">
        <v>2</v>
      </c>
    </row>
    <row r="1328" spans="1:15" x14ac:dyDescent="0.25">
      <c r="A1328" t="s">
        <v>1559</v>
      </c>
      <c r="B1328" t="s">
        <v>1553</v>
      </c>
      <c r="C1328" t="str">
        <f>Table1[[#This Row],[League]]&amp;Table1[[#This Row],[Team]]</f>
        <v>$150 Draft Champions Feb 18 1:00 pm Lg.3726Doc in the box</v>
      </c>
      <c r="D1328">
        <f>16-INDEX(STANDINGS_BA[],MATCH(Table1[[#This Row],[COMBINED]],STANDINGS_BA[COMBINED],0),COLUMN(STANDINGS_BA[PLACE IN LEAGUE]))</f>
        <v>5</v>
      </c>
      <c r="E1328">
        <f>16-INDEX(STANDINGS_R[],MATCH(Table1[[#This Row],[COMBINED]],STANDINGS_R[COMBINED],0),COLUMN(STANDINGS_R[PLACE IN LEAGUE]))</f>
        <v>7</v>
      </c>
      <c r="F1328">
        <f>16-INDEX(STANDINGS_HR[],MATCH(Table1[[#This Row],[COMBINED]],STANDINGS_HR[COMBINED],0),COLUMN(STANDINGS_HR[PLACE IN LEAGUE]))</f>
        <v>10</v>
      </c>
      <c r="G1328">
        <f>16-INDEX(STANDINGS_RBI[],MATCH(Table1[[#This Row],[COMBINED]],STANDINGS_RBI[COMBINED],0),COLUMN(STANDINGS_RBI[PLACE IN LEAGUE]))</f>
        <v>10</v>
      </c>
      <c r="H1328">
        <f>16-INDEX(STANDINGS_SB[],MATCH(Table1[[#This Row],[COMBINED]],STANDINGS_SB[COMBINED],0),COLUMN(STANDINGS_SB[PLACE IN LEAGUE]))</f>
        <v>10</v>
      </c>
      <c r="I1328">
        <f>16-INDEX(STANDINGS_ERA[],MATCH(Table1[[#This Row],[COMBINED]],STANDINGS_ERA[COMBINED],0),COLUMN(STANDINGS_ERA[PLACE IN LEAGUE]))</f>
        <v>13</v>
      </c>
      <c r="J1328">
        <f>16-INDEX(STANDINGS_WHIP[],MATCH(Table1[[#This Row],[COMBINED]],STANDINGS_WHIP[COMBINED],0),COLUMN(STANDINGS_WHIP[PLACE IN LEAGUE]))</f>
        <v>15</v>
      </c>
      <c r="K1328">
        <f>16-INDEX(STANDINGS_W[],MATCH(Table1[[#This Row],[COMBINED]],STANDINGS_W[COMBINED],0),COLUMN(STANDINGS_W[PLACE IN LEAGUE]))</f>
        <v>14</v>
      </c>
      <c r="L1328">
        <f>16-INDEX(STANDINGS_K[],MATCH(Table1[[#This Row],[COMBINED]],STANDINGS_K[COMBINED],0),COLUMN(STANDINGS_K[PLACE IN LEAGUE]))</f>
        <v>10</v>
      </c>
      <c r="M1328">
        <f>16-INDEX(STANDINGS_SV[],MATCH(Table1[[#This Row],[COMBINED]],STANDINGS_SV[COMBINED],0),COLUMN(STANDINGS_SV[PLACE IN LEAGUE]))</f>
        <v>9</v>
      </c>
      <c r="N1328">
        <f>SUM(Table1[[#This Row],[BA]:[SV]])</f>
        <v>103</v>
      </c>
      <c r="O1328">
        <v>3</v>
      </c>
    </row>
    <row r="1329" spans="1:15" x14ac:dyDescent="0.25">
      <c r="A1329" t="s">
        <v>443</v>
      </c>
      <c r="B1329" t="s">
        <v>1553</v>
      </c>
      <c r="C1329" t="str">
        <f>Table1[[#This Row],[League]]&amp;Table1[[#This Row],[Team]]</f>
        <v>$150 Draft Champions Feb 18 1:00 pm Lg.3726Comfortably Numb</v>
      </c>
      <c r="D1329">
        <f>16-INDEX(STANDINGS_BA[],MATCH(Table1[[#This Row],[COMBINED]],STANDINGS_BA[COMBINED],0),COLUMN(STANDINGS_BA[PLACE IN LEAGUE]))</f>
        <v>13</v>
      </c>
      <c r="E1329">
        <f>16-INDEX(STANDINGS_R[],MATCH(Table1[[#This Row],[COMBINED]],STANDINGS_R[COMBINED],0),COLUMN(STANDINGS_R[PLACE IN LEAGUE]))</f>
        <v>11</v>
      </c>
      <c r="F1329">
        <f>16-INDEX(STANDINGS_HR[],MATCH(Table1[[#This Row],[COMBINED]],STANDINGS_HR[COMBINED],0),COLUMN(STANDINGS_HR[PLACE IN LEAGUE]))</f>
        <v>2</v>
      </c>
      <c r="G1329">
        <f>16-INDEX(STANDINGS_RBI[],MATCH(Table1[[#This Row],[COMBINED]],STANDINGS_RBI[COMBINED],0),COLUMN(STANDINGS_RBI[PLACE IN LEAGUE]))</f>
        <v>3</v>
      </c>
      <c r="H1329">
        <f>16-INDEX(STANDINGS_SB[],MATCH(Table1[[#This Row],[COMBINED]],STANDINGS_SB[COMBINED],0),COLUMN(STANDINGS_SB[PLACE IN LEAGUE]))</f>
        <v>12</v>
      </c>
      <c r="I1329">
        <f>16-INDEX(STANDINGS_ERA[],MATCH(Table1[[#This Row],[COMBINED]],STANDINGS_ERA[COMBINED],0),COLUMN(STANDINGS_ERA[PLACE IN LEAGUE]))</f>
        <v>11</v>
      </c>
      <c r="J1329">
        <f>16-INDEX(STANDINGS_WHIP[],MATCH(Table1[[#This Row],[COMBINED]],STANDINGS_WHIP[COMBINED],0),COLUMN(STANDINGS_WHIP[PLACE IN LEAGUE]))</f>
        <v>13</v>
      </c>
      <c r="K1329">
        <f>16-INDEX(STANDINGS_W[],MATCH(Table1[[#This Row],[COMBINED]],STANDINGS_W[COMBINED],0),COLUMN(STANDINGS_W[PLACE IN LEAGUE]))</f>
        <v>11</v>
      </c>
      <c r="L1329">
        <f>16-INDEX(STANDINGS_K[],MATCH(Table1[[#This Row],[COMBINED]],STANDINGS_K[COMBINED],0),COLUMN(STANDINGS_K[PLACE IN LEAGUE]))</f>
        <v>12</v>
      </c>
      <c r="M1329">
        <f>16-INDEX(STANDINGS_SV[],MATCH(Table1[[#This Row],[COMBINED]],STANDINGS_SV[COMBINED],0),COLUMN(STANDINGS_SV[PLACE IN LEAGUE]))</f>
        <v>7</v>
      </c>
      <c r="N1329">
        <f>SUM(Table1[[#This Row],[BA]:[SV]])</f>
        <v>95</v>
      </c>
      <c r="O1329">
        <v>4</v>
      </c>
    </row>
    <row r="1330" spans="1:15" x14ac:dyDescent="0.25">
      <c r="A1330" t="s">
        <v>1560</v>
      </c>
      <c r="B1330" t="s">
        <v>1553</v>
      </c>
      <c r="C1330" t="str">
        <f>Table1[[#This Row],[League]]&amp;Table1[[#This Row],[Team]]</f>
        <v>$150 Draft Champions Feb 18 1:00 pm Lg.3726SumoManCrushYou</v>
      </c>
      <c r="D1330">
        <f>16-INDEX(STANDINGS_BA[],MATCH(Table1[[#This Row],[COMBINED]],STANDINGS_BA[COMBINED],0),COLUMN(STANDINGS_BA[PLACE IN LEAGUE]))</f>
        <v>4</v>
      </c>
      <c r="E1330">
        <f>16-INDEX(STANDINGS_R[],MATCH(Table1[[#This Row],[COMBINED]],STANDINGS_R[COMBINED],0),COLUMN(STANDINGS_R[PLACE IN LEAGUE]))</f>
        <v>9</v>
      </c>
      <c r="F1330">
        <f>16-INDEX(STANDINGS_HR[],MATCH(Table1[[#This Row],[COMBINED]],STANDINGS_HR[COMBINED],0),COLUMN(STANDINGS_HR[PLACE IN LEAGUE]))</f>
        <v>14</v>
      </c>
      <c r="G1330">
        <f>16-INDEX(STANDINGS_RBI[],MATCH(Table1[[#This Row],[COMBINED]],STANDINGS_RBI[COMBINED],0),COLUMN(STANDINGS_RBI[PLACE IN LEAGUE]))</f>
        <v>14</v>
      </c>
      <c r="H1330">
        <f>16-INDEX(STANDINGS_SB[],MATCH(Table1[[#This Row],[COMBINED]],STANDINGS_SB[COMBINED],0),COLUMN(STANDINGS_SB[PLACE IN LEAGUE]))</f>
        <v>2</v>
      </c>
      <c r="I1330">
        <f>16-INDEX(STANDINGS_ERA[],MATCH(Table1[[#This Row],[COMBINED]],STANDINGS_ERA[COMBINED],0),COLUMN(STANDINGS_ERA[PLACE IN LEAGUE]))</f>
        <v>15</v>
      </c>
      <c r="J1330">
        <f>16-INDEX(STANDINGS_WHIP[],MATCH(Table1[[#This Row],[COMBINED]],STANDINGS_WHIP[COMBINED],0),COLUMN(STANDINGS_WHIP[PLACE IN LEAGUE]))</f>
        <v>12</v>
      </c>
      <c r="K1330">
        <f>16-INDEX(STANDINGS_W[],MATCH(Table1[[#This Row],[COMBINED]],STANDINGS_W[COMBINED],0),COLUMN(STANDINGS_W[PLACE IN LEAGUE]))</f>
        <v>9</v>
      </c>
      <c r="L1330">
        <f>16-INDEX(STANDINGS_K[],MATCH(Table1[[#This Row],[COMBINED]],STANDINGS_K[COMBINED],0),COLUMN(STANDINGS_K[PLACE IN LEAGUE]))</f>
        <v>3</v>
      </c>
      <c r="M1330">
        <f>16-INDEX(STANDINGS_SV[],MATCH(Table1[[#This Row],[COMBINED]],STANDINGS_SV[COMBINED],0),COLUMN(STANDINGS_SV[PLACE IN LEAGUE]))</f>
        <v>12</v>
      </c>
      <c r="N1330">
        <f>SUM(Table1[[#This Row],[BA]:[SV]])</f>
        <v>94</v>
      </c>
      <c r="O1330">
        <v>5</v>
      </c>
    </row>
    <row r="1331" spans="1:15" x14ac:dyDescent="0.25">
      <c r="A1331" t="s">
        <v>332</v>
      </c>
      <c r="B1331" t="s">
        <v>1553</v>
      </c>
      <c r="C1331" t="str">
        <f>Table1[[#This Row],[League]]&amp;Table1[[#This Row],[Team]]</f>
        <v>$150 Draft Champions Feb 18 1:00 pm Lg.3726Jersey Rhinos</v>
      </c>
      <c r="D1331">
        <f>16-INDEX(STANDINGS_BA[],MATCH(Table1[[#This Row],[COMBINED]],STANDINGS_BA[COMBINED],0),COLUMN(STANDINGS_BA[PLACE IN LEAGUE]))</f>
        <v>14</v>
      </c>
      <c r="E1331">
        <f>16-INDEX(STANDINGS_R[],MATCH(Table1[[#This Row],[COMBINED]],STANDINGS_R[COMBINED],0),COLUMN(STANDINGS_R[PLACE IN LEAGUE]))</f>
        <v>14</v>
      </c>
      <c r="F1331">
        <f>16-INDEX(STANDINGS_HR[],MATCH(Table1[[#This Row],[COMBINED]],STANDINGS_HR[COMBINED],0),COLUMN(STANDINGS_HR[PLACE IN LEAGUE]))</f>
        <v>6</v>
      </c>
      <c r="G1331">
        <f>16-INDEX(STANDINGS_RBI[],MATCH(Table1[[#This Row],[COMBINED]],STANDINGS_RBI[COMBINED],0),COLUMN(STANDINGS_RBI[PLACE IN LEAGUE]))</f>
        <v>11</v>
      </c>
      <c r="H1331">
        <f>16-INDEX(STANDINGS_SB[],MATCH(Table1[[#This Row],[COMBINED]],STANDINGS_SB[COMBINED],0),COLUMN(STANDINGS_SB[PLACE IN LEAGUE]))</f>
        <v>8</v>
      </c>
      <c r="I1331">
        <f>16-INDEX(STANDINGS_ERA[],MATCH(Table1[[#This Row],[COMBINED]],STANDINGS_ERA[COMBINED],0),COLUMN(STANDINGS_ERA[PLACE IN LEAGUE]))</f>
        <v>7</v>
      </c>
      <c r="J1331">
        <f>16-INDEX(STANDINGS_WHIP[],MATCH(Table1[[#This Row],[COMBINED]],STANDINGS_WHIP[COMBINED],0),COLUMN(STANDINGS_WHIP[PLACE IN LEAGUE]))</f>
        <v>7</v>
      </c>
      <c r="K1331">
        <f>16-INDEX(STANDINGS_W[],MATCH(Table1[[#This Row],[COMBINED]],STANDINGS_W[COMBINED],0),COLUMN(STANDINGS_W[PLACE IN LEAGUE]))</f>
        <v>4</v>
      </c>
      <c r="L1331">
        <f>16-INDEX(STANDINGS_K[],MATCH(Table1[[#This Row],[COMBINED]],STANDINGS_K[COMBINED],0),COLUMN(STANDINGS_K[PLACE IN LEAGUE]))</f>
        <v>7</v>
      </c>
      <c r="M1331">
        <f>16-INDEX(STANDINGS_SV[],MATCH(Table1[[#This Row],[COMBINED]],STANDINGS_SV[COMBINED],0),COLUMN(STANDINGS_SV[PLACE IN LEAGUE]))</f>
        <v>13</v>
      </c>
      <c r="N1331">
        <f>SUM(Table1[[#This Row],[BA]:[SV]])</f>
        <v>91</v>
      </c>
      <c r="O1331">
        <v>6</v>
      </c>
    </row>
    <row r="1332" spans="1:15" x14ac:dyDescent="0.25">
      <c r="A1332" t="s">
        <v>1558</v>
      </c>
      <c r="B1332" t="s">
        <v>1553</v>
      </c>
      <c r="C1332" t="str">
        <f>Table1[[#This Row],[League]]&amp;Table1[[#This Row],[Team]]</f>
        <v>$150 Draft Champions Feb 18 1:00 pm Lg.3726AA Yankees</v>
      </c>
      <c r="D1332">
        <f>16-INDEX(STANDINGS_BA[],MATCH(Table1[[#This Row],[COMBINED]],STANDINGS_BA[COMBINED],0),COLUMN(STANDINGS_BA[PLACE IN LEAGUE]))</f>
        <v>8</v>
      </c>
      <c r="E1332">
        <f>16-INDEX(STANDINGS_R[],MATCH(Table1[[#This Row],[COMBINED]],STANDINGS_R[COMBINED],0),COLUMN(STANDINGS_R[PLACE IN LEAGUE]))</f>
        <v>4</v>
      </c>
      <c r="F1332">
        <f>16-INDEX(STANDINGS_HR[],MATCH(Table1[[#This Row],[COMBINED]],STANDINGS_HR[COMBINED],0),COLUMN(STANDINGS_HR[PLACE IN LEAGUE]))</f>
        <v>11</v>
      </c>
      <c r="G1332">
        <f>16-INDEX(STANDINGS_RBI[],MATCH(Table1[[#This Row],[COMBINED]],STANDINGS_RBI[COMBINED],0),COLUMN(STANDINGS_RBI[PLACE IN LEAGUE]))</f>
        <v>12</v>
      </c>
      <c r="H1332">
        <f>16-INDEX(STANDINGS_SB[],MATCH(Table1[[#This Row],[COMBINED]],STANDINGS_SB[COMBINED],0),COLUMN(STANDINGS_SB[PLACE IN LEAGUE]))</f>
        <v>1</v>
      </c>
      <c r="I1332">
        <f>16-INDEX(STANDINGS_ERA[],MATCH(Table1[[#This Row],[COMBINED]],STANDINGS_ERA[COMBINED],0),COLUMN(STANDINGS_ERA[PLACE IN LEAGUE]))</f>
        <v>14</v>
      </c>
      <c r="J1332">
        <f>16-INDEX(STANDINGS_WHIP[],MATCH(Table1[[#This Row],[COMBINED]],STANDINGS_WHIP[COMBINED],0),COLUMN(STANDINGS_WHIP[PLACE IN LEAGUE]))</f>
        <v>10</v>
      </c>
      <c r="K1332">
        <f>16-INDEX(STANDINGS_W[],MATCH(Table1[[#This Row],[COMBINED]],STANDINGS_W[COMBINED],0),COLUMN(STANDINGS_W[PLACE IN LEAGUE]))</f>
        <v>15</v>
      </c>
      <c r="L1332">
        <f>16-INDEX(STANDINGS_K[],MATCH(Table1[[#This Row],[COMBINED]],STANDINGS_K[COMBINED],0),COLUMN(STANDINGS_K[PLACE IN LEAGUE]))</f>
        <v>15</v>
      </c>
      <c r="M1332">
        <f>16-INDEX(STANDINGS_SV[],MATCH(Table1[[#This Row],[COMBINED]],STANDINGS_SV[COMBINED],0),COLUMN(STANDINGS_SV[PLACE IN LEAGUE]))</f>
        <v>1</v>
      </c>
      <c r="N1332">
        <f>SUM(Table1[[#This Row],[BA]:[SV]])</f>
        <v>91</v>
      </c>
      <c r="O1332">
        <v>7</v>
      </c>
    </row>
    <row r="1333" spans="1:15" x14ac:dyDescent="0.25">
      <c r="A1333" t="s">
        <v>1555</v>
      </c>
      <c r="B1333" t="s">
        <v>1553</v>
      </c>
      <c r="C1333" t="str">
        <f>Table1[[#This Row],[League]]&amp;Table1[[#This Row],[Team]]</f>
        <v>$150 Draft Champions Feb 18 1:00 pm Lg.3726Rotoscrubs</v>
      </c>
      <c r="D1333">
        <f>16-INDEX(STANDINGS_BA[],MATCH(Table1[[#This Row],[COMBINED]],STANDINGS_BA[COMBINED],0),COLUMN(STANDINGS_BA[PLACE IN LEAGUE]))</f>
        <v>11</v>
      </c>
      <c r="E1333">
        <f>16-INDEX(STANDINGS_R[],MATCH(Table1[[#This Row],[COMBINED]],STANDINGS_R[COMBINED],0),COLUMN(STANDINGS_R[PLACE IN LEAGUE]))</f>
        <v>3</v>
      </c>
      <c r="F1333">
        <f>16-INDEX(STANDINGS_HR[],MATCH(Table1[[#This Row],[COMBINED]],STANDINGS_HR[COMBINED],0),COLUMN(STANDINGS_HR[PLACE IN LEAGUE]))</f>
        <v>1</v>
      </c>
      <c r="G1333">
        <f>16-INDEX(STANDINGS_RBI[],MATCH(Table1[[#This Row],[COMBINED]],STANDINGS_RBI[COMBINED],0),COLUMN(STANDINGS_RBI[PLACE IN LEAGUE]))</f>
        <v>5</v>
      </c>
      <c r="H1333">
        <f>16-INDEX(STANDINGS_SB[],MATCH(Table1[[#This Row],[COMBINED]],STANDINGS_SB[COMBINED],0),COLUMN(STANDINGS_SB[PLACE IN LEAGUE]))</f>
        <v>7</v>
      </c>
      <c r="I1333">
        <f>16-INDEX(STANDINGS_ERA[],MATCH(Table1[[#This Row],[COMBINED]],STANDINGS_ERA[COMBINED],0),COLUMN(STANDINGS_ERA[PLACE IN LEAGUE]))</f>
        <v>10</v>
      </c>
      <c r="J1333">
        <f>16-INDEX(STANDINGS_WHIP[],MATCH(Table1[[#This Row],[COMBINED]],STANDINGS_WHIP[COMBINED],0),COLUMN(STANDINGS_WHIP[PLACE IN LEAGUE]))</f>
        <v>11</v>
      </c>
      <c r="K1333">
        <f>16-INDEX(STANDINGS_W[],MATCH(Table1[[#This Row],[COMBINED]],STANDINGS_W[COMBINED],0),COLUMN(STANDINGS_W[PLACE IN LEAGUE]))</f>
        <v>10</v>
      </c>
      <c r="L1333">
        <f>16-INDEX(STANDINGS_K[],MATCH(Table1[[#This Row],[COMBINED]],STANDINGS_K[COMBINED],0),COLUMN(STANDINGS_K[PLACE IN LEAGUE]))</f>
        <v>11</v>
      </c>
      <c r="M1333">
        <f>16-INDEX(STANDINGS_SV[],MATCH(Table1[[#This Row],[COMBINED]],STANDINGS_SV[COMBINED],0),COLUMN(STANDINGS_SV[PLACE IN LEAGUE]))</f>
        <v>10</v>
      </c>
      <c r="N1333">
        <f>SUM(Table1[[#This Row],[BA]:[SV]])</f>
        <v>79</v>
      </c>
      <c r="O1333">
        <v>8</v>
      </c>
    </row>
    <row r="1334" spans="1:15" x14ac:dyDescent="0.25">
      <c r="A1334" t="s">
        <v>1562</v>
      </c>
      <c r="B1334" t="s">
        <v>1553</v>
      </c>
      <c r="C1334" t="str">
        <f>Table1[[#This Row],[League]]&amp;Table1[[#This Row],[Team]]</f>
        <v>$150 Draft Champions Feb 18 1:00 pm Lg.3726Dingaling</v>
      </c>
      <c r="D1334">
        <f>16-INDEX(STANDINGS_BA[],MATCH(Table1[[#This Row],[COMBINED]],STANDINGS_BA[COMBINED],0),COLUMN(STANDINGS_BA[PLACE IN LEAGUE]))</f>
        <v>2</v>
      </c>
      <c r="E1334">
        <f>16-INDEX(STANDINGS_R[],MATCH(Table1[[#This Row],[COMBINED]],STANDINGS_R[COMBINED],0),COLUMN(STANDINGS_R[PLACE IN LEAGUE]))</f>
        <v>13</v>
      </c>
      <c r="F1334">
        <f>16-INDEX(STANDINGS_HR[],MATCH(Table1[[#This Row],[COMBINED]],STANDINGS_HR[COMBINED],0),COLUMN(STANDINGS_HR[PLACE IN LEAGUE]))</f>
        <v>8</v>
      </c>
      <c r="G1334">
        <f>16-INDEX(STANDINGS_RBI[],MATCH(Table1[[#This Row],[COMBINED]],STANDINGS_RBI[COMBINED],0),COLUMN(STANDINGS_RBI[PLACE IN LEAGUE]))</f>
        <v>7</v>
      </c>
      <c r="H1334">
        <f>16-INDEX(STANDINGS_SB[],MATCH(Table1[[#This Row],[COMBINED]],STANDINGS_SB[COMBINED],0),COLUMN(STANDINGS_SB[PLACE IN LEAGUE]))</f>
        <v>15</v>
      </c>
      <c r="I1334">
        <f>16-INDEX(STANDINGS_ERA[],MATCH(Table1[[#This Row],[COMBINED]],STANDINGS_ERA[COMBINED],0),COLUMN(STANDINGS_ERA[PLACE IN LEAGUE]))</f>
        <v>6</v>
      </c>
      <c r="J1334">
        <f>16-INDEX(STANDINGS_WHIP[],MATCH(Table1[[#This Row],[COMBINED]],STANDINGS_WHIP[COMBINED],0),COLUMN(STANDINGS_WHIP[PLACE IN LEAGUE]))</f>
        <v>5</v>
      </c>
      <c r="K1334">
        <f>16-INDEX(STANDINGS_W[],MATCH(Table1[[#This Row],[COMBINED]],STANDINGS_W[COMBINED],0),COLUMN(STANDINGS_W[PLACE IN LEAGUE]))</f>
        <v>2</v>
      </c>
      <c r="L1334">
        <f>16-INDEX(STANDINGS_K[],MATCH(Table1[[#This Row],[COMBINED]],STANDINGS_K[COMBINED],0),COLUMN(STANDINGS_K[PLACE IN LEAGUE]))</f>
        <v>6</v>
      </c>
      <c r="M1334">
        <f>16-INDEX(STANDINGS_SV[],MATCH(Table1[[#This Row],[COMBINED]],STANDINGS_SV[COMBINED],0),COLUMN(STANDINGS_SV[PLACE IN LEAGUE]))</f>
        <v>15</v>
      </c>
      <c r="N1334">
        <f>SUM(Table1[[#This Row],[BA]:[SV]])</f>
        <v>79</v>
      </c>
      <c r="O1334">
        <v>9</v>
      </c>
    </row>
    <row r="1335" spans="1:15" x14ac:dyDescent="0.25">
      <c r="A1335" t="s">
        <v>1554</v>
      </c>
      <c r="B1335" t="s">
        <v>1553</v>
      </c>
      <c r="C1335" t="str">
        <f>Table1[[#This Row],[League]]&amp;Table1[[#This Row],[Team]]</f>
        <v>$150 Draft Champions Feb 18 1:00 pm Lg.3726Polish Thunder</v>
      </c>
      <c r="D1335">
        <f>16-INDEX(STANDINGS_BA[],MATCH(Table1[[#This Row],[COMBINED]],STANDINGS_BA[COMBINED],0),COLUMN(STANDINGS_BA[PLACE IN LEAGUE]))</f>
        <v>12</v>
      </c>
      <c r="E1335">
        <f>16-INDEX(STANDINGS_R[],MATCH(Table1[[#This Row],[COMBINED]],STANDINGS_R[COMBINED],0),COLUMN(STANDINGS_R[PLACE IN LEAGUE]))</f>
        <v>10</v>
      </c>
      <c r="F1335">
        <f>16-INDEX(STANDINGS_HR[],MATCH(Table1[[#This Row],[COMBINED]],STANDINGS_HR[COMBINED],0),COLUMN(STANDINGS_HR[PLACE IN LEAGUE]))</f>
        <v>7</v>
      </c>
      <c r="G1335">
        <f>16-INDEX(STANDINGS_RBI[],MATCH(Table1[[#This Row],[COMBINED]],STANDINGS_RBI[COMBINED],0),COLUMN(STANDINGS_RBI[PLACE IN LEAGUE]))</f>
        <v>13</v>
      </c>
      <c r="H1335">
        <f>16-INDEX(STANDINGS_SB[],MATCH(Table1[[#This Row],[COMBINED]],STANDINGS_SB[COMBINED],0),COLUMN(STANDINGS_SB[PLACE IN LEAGUE]))</f>
        <v>4</v>
      </c>
      <c r="I1335">
        <f>16-INDEX(STANDINGS_ERA[],MATCH(Table1[[#This Row],[COMBINED]],STANDINGS_ERA[COMBINED],0),COLUMN(STANDINGS_ERA[PLACE IN LEAGUE]))</f>
        <v>3</v>
      </c>
      <c r="J1335">
        <f>16-INDEX(STANDINGS_WHIP[],MATCH(Table1[[#This Row],[COMBINED]],STANDINGS_WHIP[COMBINED],0),COLUMN(STANDINGS_WHIP[PLACE IN LEAGUE]))</f>
        <v>3</v>
      </c>
      <c r="K1335">
        <f>16-INDEX(STANDINGS_W[],MATCH(Table1[[#This Row],[COMBINED]],STANDINGS_W[COMBINED],0),COLUMN(STANDINGS_W[PLACE IN LEAGUE]))</f>
        <v>8</v>
      </c>
      <c r="L1335">
        <f>16-INDEX(STANDINGS_K[],MATCH(Table1[[#This Row],[COMBINED]],STANDINGS_K[COMBINED],0),COLUMN(STANDINGS_K[PLACE IN LEAGUE]))</f>
        <v>8</v>
      </c>
      <c r="M1335">
        <f>16-INDEX(STANDINGS_SV[],MATCH(Table1[[#This Row],[COMBINED]],STANDINGS_SV[COMBINED],0),COLUMN(STANDINGS_SV[PLACE IN LEAGUE]))</f>
        <v>8</v>
      </c>
      <c r="N1335">
        <f>SUM(Table1[[#This Row],[BA]:[SV]])</f>
        <v>76</v>
      </c>
      <c r="O1335">
        <v>10</v>
      </c>
    </row>
    <row r="1336" spans="1:15" x14ac:dyDescent="0.25">
      <c r="A1336" t="s">
        <v>48</v>
      </c>
      <c r="B1336" t="s">
        <v>1553</v>
      </c>
      <c r="C1336" t="str">
        <f>Table1[[#This Row],[League]]&amp;Table1[[#This Row],[Team]]</f>
        <v>$150 Draft Champions Feb 18 1:00 pm Lg.3726Team Reid</v>
      </c>
      <c r="D1336">
        <f>16-INDEX(STANDINGS_BA[],MATCH(Table1[[#This Row],[COMBINED]],STANDINGS_BA[COMBINED],0),COLUMN(STANDINGS_BA[PLACE IN LEAGUE]))</f>
        <v>7</v>
      </c>
      <c r="E1336">
        <f>16-INDEX(STANDINGS_R[],MATCH(Table1[[#This Row],[COMBINED]],STANDINGS_R[COMBINED],0),COLUMN(STANDINGS_R[PLACE IN LEAGUE]))</f>
        <v>2</v>
      </c>
      <c r="F1336">
        <f>16-INDEX(STANDINGS_HR[],MATCH(Table1[[#This Row],[COMBINED]],STANDINGS_HR[COMBINED],0),COLUMN(STANDINGS_HR[PLACE IN LEAGUE]))</f>
        <v>4</v>
      </c>
      <c r="G1336">
        <f>16-INDEX(STANDINGS_RBI[],MATCH(Table1[[#This Row],[COMBINED]],STANDINGS_RBI[COMBINED],0),COLUMN(STANDINGS_RBI[PLACE IN LEAGUE]))</f>
        <v>1</v>
      </c>
      <c r="H1336">
        <f>16-INDEX(STANDINGS_SB[],MATCH(Table1[[#This Row],[COMBINED]],STANDINGS_SB[COMBINED],0),COLUMN(STANDINGS_SB[PLACE IN LEAGUE]))</f>
        <v>6</v>
      </c>
      <c r="I1336">
        <f>16-INDEX(STANDINGS_ERA[],MATCH(Table1[[#This Row],[COMBINED]],STANDINGS_ERA[COMBINED],0),COLUMN(STANDINGS_ERA[PLACE IN LEAGUE]))</f>
        <v>12</v>
      </c>
      <c r="J1336">
        <f>16-INDEX(STANDINGS_WHIP[],MATCH(Table1[[#This Row],[COMBINED]],STANDINGS_WHIP[COMBINED],0),COLUMN(STANDINGS_WHIP[PLACE IN LEAGUE]))</f>
        <v>14</v>
      </c>
      <c r="K1336">
        <f>16-INDEX(STANDINGS_W[],MATCH(Table1[[#This Row],[COMBINED]],STANDINGS_W[COMBINED],0),COLUMN(STANDINGS_W[PLACE IN LEAGUE]))</f>
        <v>13</v>
      </c>
      <c r="L1336">
        <f>16-INDEX(STANDINGS_K[],MATCH(Table1[[#This Row],[COMBINED]],STANDINGS_K[COMBINED],0),COLUMN(STANDINGS_K[PLACE IN LEAGUE]))</f>
        <v>13</v>
      </c>
      <c r="M1336">
        <f>16-INDEX(STANDINGS_SV[],MATCH(Table1[[#This Row],[COMBINED]],STANDINGS_SV[COMBINED],0),COLUMN(STANDINGS_SV[PLACE IN LEAGUE]))</f>
        <v>3</v>
      </c>
      <c r="N1336">
        <f>SUM(Table1[[#This Row],[BA]:[SV]])</f>
        <v>75</v>
      </c>
      <c r="O1336">
        <v>11</v>
      </c>
    </row>
    <row r="1337" spans="1:15" x14ac:dyDescent="0.25">
      <c r="A1337" t="s">
        <v>1557</v>
      </c>
      <c r="B1337" t="s">
        <v>1553</v>
      </c>
      <c r="C1337" t="str">
        <f>Table1[[#This Row],[League]]&amp;Table1[[#This Row],[Team]]</f>
        <v>$150 Draft Champions Feb 18 1:00 pm Lg.3726Team Casey</v>
      </c>
      <c r="D1337">
        <f>16-INDEX(STANDINGS_BA[],MATCH(Table1[[#This Row],[COMBINED]],STANDINGS_BA[COMBINED],0),COLUMN(STANDINGS_BA[PLACE IN LEAGUE]))</f>
        <v>9</v>
      </c>
      <c r="E1337">
        <f>16-INDEX(STANDINGS_R[],MATCH(Table1[[#This Row],[COMBINED]],STANDINGS_R[COMBINED],0),COLUMN(STANDINGS_R[PLACE IN LEAGUE]))</f>
        <v>5</v>
      </c>
      <c r="F1337">
        <f>16-INDEX(STANDINGS_HR[],MATCH(Table1[[#This Row],[COMBINED]],STANDINGS_HR[COMBINED],0),COLUMN(STANDINGS_HR[PLACE IN LEAGUE]))</f>
        <v>5</v>
      </c>
      <c r="G1337">
        <f>16-INDEX(STANDINGS_RBI[],MATCH(Table1[[#This Row],[COMBINED]],STANDINGS_RBI[COMBINED],0),COLUMN(STANDINGS_RBI[PLACE IN LEAGUE]))</f>
        <v>9</v>
      </c>
      <c r="H1337">
        <f>16-INDEX(STANDINGS_SB[],MATCH(Table1[[#This Row],[COMBINED]],STANDINGS_SB[COMBINED],0),COLUMN(STANDINGS_SB[PLACE IN LEAGUE]))</f>
        <v>5</v>
      </c>
      <c r="I1337">
        <f>16-INDEX(STANDINGS_ERA[],MATCH(Table1[[#This Row],[COMBINED]],STANDINGS_ERA[COMBINED],0),COLUMN(STANDINGS_ERA[PLACE IN LEAGUE]))</f>
        <v>8</v>
      </c>
      <c r="J1337">
        <f>16-INDEX(STANDINGS_WHIP[],MATCH(Table1[[#This Row],[COMBINED]],STANDINGS_WHIP[COMBINED],0),COLUMN(STANDINGS_WHIP[PLACE IN LEAGUE]))</f>
        <v>6</v>
      </c>
      <c r="K1337">
        <f>16-INDEX(STANDINGS_W[],MATCH(Table1[[#This Row],[COMBINED]],STANDINGS_W[COMBINED],0),COLUMN(STANDINGS_W[PLACE IN LEAGUE]))</f>
        <v>1</v>
      </c>
      <c r="L1337">
        <f>16-INDEX(STANDINGS_K[],MATCH(Table1[[#This Row],[COMBINED]],STANDINGS_K[COMBINED],0),COLUMN(STANDINGS_K[PLACE IN LEAGUE]))</f>
        <v>2</v>
      </c>
      <c r="M1337">
        <f>16-INDEX(STANDINGS_SV[],MATCH(Table1[[#This Row],[COMBINED]],STANDINGS_SV[COMBINED],0),COLUMN(STANDINGS_SV[PLACE IN LEAGUE]))</f>
        <v>6</v>
      </c>
      <c r="N1337">
        <f>SUM(Table1[[#This Row],[BA]:[SV]])</f>
        <v>56</v>
      </c>
      <c r="O1337">
        <v>12</v>
      </c>
    </row>
    <row r="1338" spans="1:15" x14ac:dyDescent="0.25">
      <c r="A1338" t="s">
        <v>351</v>
      </c>
      <c r="B1338" t="s">
        <v>1553</v>
      </c>
      <c r="C1338" t="str">
        <f>Table1[[#This Row],[League]]&amp;Table1[[#This Row],[Team]]</f>
        <v>$150 Draft Champions Feb 18 1:00 pm Lg.3726BALCO: HENNESSY &amp; PEDS 3</v>
      </c>
      <c r="D1338">
        <f>16-INDEX(STANDINGS_BA[],MATCH(Table1[[#This Row],[COMBINED]],STANDINGS_BA[COMBINED],0),COLUMN(STANDINGS_BA[PLACE IN LEAGUE]))</f>
        <v>6</v>
      </c>
      <c r="E1338">
        <f>16-INDEX(STANDINGS_R[],MATCH(Table1[[#This Row],[COMBINED]],STANDINGS_R[COMBINED],0),COLUMN(STANDINGS_R[PLACE IN LEAGUE]))</f>
        <v>1</v>
      </c>
      <c r="F1338">
        <f>16-INDEX(STANDINGS_HR[],MATCH(Table1[[#This Row],[COMBINED]],STANDINGS_HR[COMBINED],0),COLUMN(STANDINGS_HR[PLACE IN LEAGUE]))</f>
        <v>9</v>
      </c>
      <c r="G1338">
        <f>16-INDEX(STANDINGS_RBI[],MATCH(Table1[[#This Row],[COMBINED]],STANDINGS_RBI[COMBINED],0),COLUMN(STANDINGS_RBI[PLACE IN LEAGUE]))</f>
        <v>6</v>
      </c>
      <c r="H1338">
        <f>16-INDEX(STANDINGS_SB[],MATCH(Table1[[#This Row],[COMBINED]],STANDINGS_SB[COMBINED],0),COLUMN(STANDINGS_SB[PLACE IN LEAGUE]))</f>
        <v>9</v>
      </c>
      <c r="I1338">
        <f>16-INDEX(STANDINGS_ERA[],MATCH(Table1[[#This Row],[COMBINED]],STANDINGS_ERA[COMBINED],0),COLUMN(STANDINGS_ERA[PLACE IN LEAGUE]))</f>
        <v>4</v>
      </c>
      <c r="J1338">
        <f>16-INDEX(STANDINGS_WHIP[],MATCH(Table1[[#This Row],[COMBINED]],STANDINGS_WHIP[COMBINED],0),COLUMN(STANDINGS_WHIP[PLACE IN LEAGUE]))</f>
        <v>4</v>
      </c>
      <c r="K1338">
        <f>16-INDEX(STANDINGS_W[],MATCH(Table1[[#This Row],[COMBINED]],STANDINGS_W[COMBINED],0),COLUMN(STANDINGS_W[PLACE IN LEAGUE]))</f>
        <v>3</v>
      </c>
      <c r="L1338">
        <f>16-INDEX(STANDINGS_K[],MATCH(Table1[[#This Row],[COMBINED]],STANDINGS_K[COMBINED],0),COLUMN(STANDINGS_K[PLACE IN LEAGUE]))</f>
        <v>1</v>
      </c>
      <c r="M1338">
        <f>16-INDEX(STANDINGS_SV[],MATCH(Table1[[#This Row],[COMBINED]],STANDINGS_SV[COMBINED],0),COLUMN(STANDINGS_SV[PLACE IN LEAGUE]))</f>
        <v>11</v>
      </c>
      <c r="N1338">
        <f>SUM(Table1[[#This Row],[BA]:[SV]])</f>
        <v>54</v>
      </c>
      <c r="O1338">
        <v>13</v>
      </c>
    </row>
    <row r="1339" spans="1:15" x14ac:dyDescent="0.25">
      <c r="A1339" t="s">
        <v>19</v>
      </c>
      <c r="B1339" t="s">
        <v>1553</v>
      </c>
      <c r="C1339" t="str">
        <f>Table1[[#This Row],[League]]&amp;Table1[[#This Row],[Team]]</f>
        <v>$150 Draft Champions Feb 18 1:00 pm Lg.3726One Eyed Jack</v>
      </c>
      <c r="D1339">
        <f>16-INDEX(STANDINGS_BA[],MATCH(Table1[[#This Row],[COMBINED]],STANDINGS_BA[COMBINED],0),COLUMN(STANDINGS_BA[PLACE IN LEAGUE]))</f>
        <v>1</v>
      </c>
      <c r="E1339">
        <f>16-INDEX(STANDINGS_R[],MATCH(Table1[[#This Row],[COMBINED]],STANDINGS_R[COMBINED],0),COLUMN(STANDINGS_R[PLACE IN LEAGUE]))</f>
        <v>8</v>
      </c>
      <c r="F1339">
        <f>16-INDEX(STANDINGS_HR[],MATCH(Table1[[#This Row],[COMBINED]],STANDINGS_HR[COMBINED],0),COLUMN(STANDINGS_HR[PLACE IN LEAGUE]))</f>
        <v>15</v>
      </c>
      <c r="G1339">
        <f>16-INDEX(STANDINGS_RBI[],MATCH(Table1[[#This Row],[COMBINED]],STANDINGS_RBI[COMBINED],0),COLUMN(STANDINGS_RBI[PLACE IN LEAGUE]))</f>
        <v>8</v>
      </c>
      <c r="H1339">
        <f>16-INDEX(STANDINGS_SB[],MATCH(Table1[[#This Row],[COMBINED]],STANDINGS_SB[COMBINED],0),COLUMN(STANDINGS_SB[PLACE IN LEAGUE]))</f>
        <v>3</v>
      </c>
      <c r="I1339">
        <f>16-INDEX(STANDINGS_ERA[],MATCH(Table1[[#This Row],[COMBINED]],STANDINGS_ERA[COMBINED],0),COLUMN(STANDINGS_ERA[PLACE IN LEAGUE]))</f>
        <v>2</v>
      </c>
      <c r="J1339">
        <f>16-INDEX(STANDINGS_WHIP[],MATCH(Table1[[#This Row],[COMBINED]],STANDINGS_WHIP[COMBINED],0),COLUMN(STANDINGS_WHIP[PLACE IN LEAGUE]))</f>
        <v>2</v>
      </c>
      <c r="K1339">
        <f>16-INDEX(STANDINGS_W[],MATCH(Table1[[#This Row],[COMBINED]],STANDINGS_W[COMBINED],0),COLUMN(STANDINGS_W[PLACE IN LEAGUE]))</f>
        <v>5</v>
      </c>
      <c r="L1339">
        <f>16-INDEX(STANDINGS_K[],MATCH(Table1[[#This Row],[COMBINED]],STANDINGS_K[COMBINED],0),COLUMN(STANDINGS_K[PLACE IN LEAGUE]))</f>
        <v>4</v>
      </c>
      <c r="M1339">
        <f>16-INDEX(STANDINGS_SV[],MATCH(Table1[[#This Row],[COMBINED]],STANDINGS_SV[COMBINED],0),COLUMN(STANDINGS_SV[PLACE IN LEAGUE]))</f>
        <v>4</v>
      </c>
      <c r="N1339">
        <f>SUM(Table1[[#This Row],[BA]:[SV]])</f>
        <v>52</v>
      </c>
      <c r="O1339">
        <v>14</v>
      </c>
    </row>
    <row r="1340" spans="1:15" x14ac:dyDescent="0.25">
      <c r="A1340" t="s">
        <v>1561</v>
      </c>
      <c r="B1340" t="s">
        <v>1553</v>
      </c>
      <c r="C1340" t="str">
        <f>Table1[[#This Row],[League]]&amp;Table1[[#This Row],[Team]]</f>
        <v>$150 Draft Champions Feb 18 1:00 pm Lg.3726FantasyBaseball2k</v>
      </c>
      <c r="D1340">
        <f>16-INDEX(STANDINGS_BA[],MATCH(Table1[[#This Row],[COMBINED]],STANDINGS_BA[COMBINED],0),COLUMN(STANDINGS_BA[PLACE IN LEAGUE]))</f>
        <v>3</v>
      </c>
      <c r="E1340">
        <f>16-INDEX(STANDINGS_R[],MATCH(Table1[[#This Row],[COMBINED]],STANDINGS_R[COMBINED],0),COLUMN(STANDINGS_R[PLACE IN LEAGUE]))</f>
        <v>6</v>
      </c>
      <c r="F1340">
        <f>16-INDEX(STANDINGS_HR[],MATCH(Table1[[#This Row],[COMBINED]],STANDINGS_HR[COMBINED],0),COLUMN(STANDINGS_HR[PLACE IN LEAGUE]))</f>
        <v>3</v>
      </c>
      <c r="G1340">
        <f>16-INDEX(STANDINGS_RBI[],MATCH(Table1[[#This Row],[COMBINED]],STANDINGS_RBI[COMBINED],0),COLUMN(STANDINGS_RBI[PLACE IN LEAGUE]))</f>
        <v>2</v>
      </c>
      <c r="H1340">
        <f>16-INDEX(STANDINGS_SB[],MATCH(Table1[[#This Row],[COMBINED]],STANDINGS_SB[COMBINED],0),COLUMN(STANDINGS_SB[PLACE IN LEAGUE]))</f>
        <v>11</v>
      </c>
      <c r="I1340">
        <f>16-INDEX(STANDINGS_ERA[],MATCH(Table1[[#This Row],[COMBINED]],STANDINGS_ERA[COMBINED],0),COLUMN(STANDINGS_ERA[PLACE IN LEAGUE]))</f>
        <v>1</v>
      </c>
      <c r="J1340">
        <f>16-INDEX(STANDINGS_WHIP[],MATCH(Table1[[#This Row],[COMBINED]],STANDINGS_WHIP[COMBINED],0),COLUMN(STANDINGS_WHIP[PLACE IN LEAGUE]))</f>
        <v>1</v>
      </c>
      <c r="K1340">
        <f>16-INDEX(STANDINGS_W[],MATCH(Table1[[#This Row],[COMBINED]],STANDINGS_W[COMBINED],0),COLUMN(STANDINGS_W[PLACE IN LEAGUE]))</f>
        <v>6</v>
      </c>
      <c r="L1340">
        <f>16-INDEX(STANDINGS_K[],MATCH(Table1[[#This Row],[COMBINED]],STANDINGS_K[COMBINED],0),COLUMN(STANDINGS_K[PLACE IN LEAGUE]))</f>
        <v>5</v>
      </c>
      <c r="M1340">
        <f>16-INDEX(STANDINGS_SV[],MATCH(Table1[[#This Row],[COMBINED]],STANDINGS_SV[COMBINED],0),COLUMN(STANDINGS_SV[PLACE IN LEAGUE]))</f>
        <v>5</v>
      </c>
      <c r="N1340">
        <f>SUM(Table1[[#This Row],[BA]:[SV]])</f>
        <v>43</v>
      </c>
      <c r="O1340">
        <v>15</v>
      </c>
    </row>
    <row r="1341" spans="1:15" x14ac:dyDescent="0.25">
      <c r="A1341" t="s">
        <v>1568</v>
      </c>
      <c r="B1341" t="s">
        <v>1564</v>
      </c>
      <c r="C1341" t="str">
        <f>Table1[[#This Row],[League]]&amp;Table1[[#This Row],[Team]]</f>
        <v>$150 Draft Champions Feb 19 1:00 pm Lg.3727The Force Awakens</v>
      </c>
      <c r="D1341">
        <f>16-INDEX(STANDINGS_BA[],MATCH(Table1[[#This Row],[COMBINED]],STANDINGS_BA[COMBINED],0),COLUMN(STANDINGS_BA[PLACE IN LEAGUE]))</f>
        <v>9</v>
      </c>
      <c r="E1341">
        <f>16-INDEX(STANDINGS_R[],MATCH(Table1[[#This Row],[COMBINED]],STANDINGS_R[COMBINED],0),COLUMN(STANDINGS_R[PLACE IN LEAGUE]))</f>
        <v>8</v>
      </c>
      <c r="F1341">
        <f>16-INDEX(STANDINGS_HR[],MATCH(Table1[[#This Row],[COMBINED]],STANDINGS_HR[COMBINED],0),COLUMN(STANDINGS_HR[PLACE IN LEAGUE]))</f>
        <v>12</v>
      </c>
      <c r="G1341">
        <f>16-INDEX(STANDINGS_RBI[],MATCH(Table1[[#This Row],[COMBINED]],STANDINGS_RBI[COMBINED],0),COLUMN(STANDINGS_RBI[PLACE IN LEAGUE]))</f>
        <v>13</v>
      </c>
      <c r="H1341">
        <f>16-INDEX(STANDINGS_SB[],MATCH(Table1[[#This Row],[COMBINED]],STANDINGS_SB[COMBINED],0),COLUMN(STANDINGS_SB[PLACE IN LEAGUE]))</f>
        <v>11</v>
      </c>
      <c r="I1341">
        <f>16-INDEX(STANDINGS_ERA[],MATCH(Table1[[#This Row],[COMBINED]],STANDINGS_ERA[COMBINED],0),COLUMN(STANDINGS_ERA[PLACE IN LEAGUE]))</f>
        <v>14</v>
      </c>
      <c r="J1341">
        <f>16-INDEX(STANDINGS_WHIP[],MATCH(Table1[[#This Row],[COMBINED]],STANDINGS_WHIP[COMBINED],0),COLUMN(STANDINGS_WHIP[PLACE IN LEAGUE]))</f>
        <v>14</v>
      </c>
      <c r="K1341">
        <f>16-INDEX(STANDINGS_W[],MATCH(Table1[[#This Row],[COMBINED]],STANDINGS_W[COMBINED],0),COLUMN(STANDINGS_W[PLACE IN LEAGUE]))</f>
        <v>14</v>
      </c>
      <c r="L1341">
        <f>16-INDEX(STANDINGS_K[],MATCH(Table1[[#This Row],[COMBINED]],STANDINGS_K[COMBINED],0),COLUMN(STANDINGS_K[PLACE IN LEAGUE]))</f>
        <v>14</v>
      </c>
      <c r="M1341">
        <f>16-INDEX(STANDINGS_SV[],MATCH(Table1[[#This Row],[COMBINED]],STANDINGS_SV[COMBINED],0),COLUMN(STANDINGS_SV[PLACE IN LEAGUE]))</f>
        <v>15</v>
      </c>
      <c r="N1341">
        <f>SUM(Table1[[#This Row],[BA]:[SV]])</f>
        <v>124</v>
      </c>
      <c r="O1341">
        <v>1</v>
      </c>
    </row>
    <row r="1342" spans="1:15" x14ac:dyDescent="0.25">
      <c r="A1342" t="s">
        <v>228</v>
      </c>
      <c r="B1342" t="s">
        <v>1564</v>
      </c>
      <c r="C1342" t="str">
        <f>Table1[[#This Row],[League]]&amp;Table1[[#This Row],[Team]]</f>
        <v>$150 Draft Champions Feb 19 1:00 pm Lg.3727TampRons</v>
      </c>
      <c r="D1342">
        <f>16-INDEX(STANDINGS_BA[],MATCH(Table1[[#This Row],[COMBINED]],STANDINGS_BA[COMBINED],0),COLUMN(STANDINGS_BA[PLACE IN LEAGUE]))</f>
        <v>13</v>
      </c>
      <c r="E1342">
        <f>16-INDEX(STANDINGS_R[],MATCH(Table1[[#This Row],[COMBINED]],STANDINGS_R[COMBINED],0),COLUMN(STANDINGS_R[PLACE IN LEAGUE]))</f>
        <v>15</v>
      </c>
      <c r="F1342">
        <f>16-INDEX(STANDINGS_HR[],MATCH(Table1[[#This Row],[COMBINED]],STANDINGS_HR[COMBINED],0),COLUMN(STANDINGS_HR[PLACE IN LEAGUE]))</f>
        <v>9</v>
      </c>
      <c r="G1342">
        <f>16-INDEX(STANDINGS_RBI[],MATCH(Table1[[#This Row],[COMBINED]],STANDINGS_RBI[COMBINED],0),COLUMN(STANDINGS_RBI[PLACE IN LEAGUE]))</f>
        <v>14</v>
      </c>
      <c r="H1342">
        <f>16-INDEX(STANDINGS_SB[],MATCH(Table1[[#This Row],[COMBINED]],STANDINGS_SB[COMBINED],0),COLUMN(STANDINGS_SB[PLACE IN LEAGUE]))</f>
        <v>13</v>
      </c>
      <c r="I1342">
        <f>16-INDEX(STANDINGS_ERA[],MATCH(Table1[[#This Row],[COMBINED]],STANDINGS_ERA[COMBINED],0),COLUMN(STANDINGS_ERA[PLACE IN LEAGUE]))</f>
        <v>11</v>
      </c>
      <c r="J1342">
        <f>16-INDEX(STANDINGS_WHIP[],MATCH(Table1[[#This Row],[COMBINED]],STANDINGS_WHIP[COMBINED],0),COLUMN(STANDINGS_WHIP[PLACE IN LEAGUE]))</f>
        <v>15</v>
      </c>
      <c r="K1342">
        <f>16-INDEX(STANDINGS_W[],MATCH(Table1[[#This Row],[COMBINED]],STANDINGS_W[COMBINED],0),COLUMN(STANDINGS_W[PLACE IN LEAGUE]))</f>
        <v>6</v>
      </c>
      <c r="L1342">
        <f>16-INDEX(STANDINGS_K[],MATCH(Table1[[#This Row],[COMBINED]],STANDINGS_K[COMBINED],0),COLUMN(STANDINGS_K[PLACE IN LEAGUE]))</f>
        <v>10</v>
      </c>
      <c r="M1342">
        <f>16-INDEX(STANDINGS_SV[],MATCH(Table1[[#This Row],[COMBINED]],STANDINGS_SV[COMBINED],0),COLUMN(STANDINGS_SV[PLACE IN LEAGUE]))</f>
        <v>14</v>
      </c>
      <c r="N1342">
        <f>SUM(Table1[[#This Row],[BA]:[SV]])</f>
        <v>120</v>
      </c>
      <c r="O1342">
        <v>2</v>
      </c>
    </row>
    <row r="1343" spans="1:15" x14ac:dyDescent="0.25">
      <c r="A1343" t="s">
        <v>1563</v>
      </c>
      <c r="B1343" t="s">
        <v>1564</v>
      </c>
      <c r="C1343" t="str">
        <f>Table1[[#This Row],[League]]&amp;Table1[[#This Row],[Team]]</f>
        <v>$150 Draft Champions Feb 19 1:00 pm Lg.3727@SethDaSportsMan</v>
      </c>
      <c r="D1343">
        <f>16-INDEX(STANDINGS_BA[],MATCH(Table1[[#This Row],[COMBINED]],STANDINGS_BA[COMBINED],0),COLUMN(STANDINGS_BA[PLACE IN LEAGUE]))</f>
        <v>15</v>
      </c>
      <c r="E1343">
        <f>16-INDEX(STANDINGS_R[],MATCH(Table1[[#This Row],[COMBINED]],STANDINGS_R[COMBINED],0),COLUMN(STANDINGS_R[PLACE IN LEAGUE]))</f>
        <v>12</v>
      </c>
      <c r="F1343">
        <f>16-INDEX(STANDINGS_HR[],MATCH(Table1[[#This Row],[COMBINED]],STANDINGS_HR[COMBINED],0),COLUMN(STANDINGS_HR[PLACE IN LEAGUE]))</f>
        <v>13</v>
      </c>
      <c r="G1343">
        <f>16-INDEX(STANDINGS_RBI[],MATCH(Table1[[#This Row],[COMBINED]],STANDINGS_RBI[COMBINED],0),COLUMN(STANDINGS_RBI[PLACE IN LEAGUE]))</f>
        <v>12</v>
      </c>
      <c r="H1343">
        <f>16-INDEX(STANDINGS_SB[],MATCH(Table1[[#This Row],[COMBINED]],STANDINGS_SB[COMBINED],0),COLUMN(STANDINGS_SB[PLACE IN LEAGUE]))</f>
        <v>9</v>
      </c>
      <c r="I1343">
        <f>16-INDEX(STANDINGS_ERA[],MATCH(Table1[[#This Row],[COMBINED]],STANDINGS_ERA[COMBINED],0),COLUMN(STANDINGS_ERA[PLACE IN LEAGUE]))</f>
        <v>6</v>
      </c>
      <c r="J1343">
        <f>16-INDEX(STANDINGS_WHIP[],MATCH(Table1[[#This Row],[COMBINED]],STANDINGS_WHIP[COMBINED],0),COLUMN(STANDINGS_WHIP[PLACE IN LEAGUE]))</f>
        <v>11</v>
      </c>
      <c r="K1343">
        <f>16-INDEX(STANDINGS_W[],MATCH(Table1[[#This Row],[COMBINED]],STANDINGS_W[COMBINED],0),COLUMN(STANDINGS_W[PLACE IN LEAGUE]))</f>
        <v>7</v>
      </c>
      <c r="L1343">
        <f>16-INDEX(STANDINGS_K[],MATCH(Table1[[#This Row],[COMBINED]],STANDINGS_K[COMBINED],0),COLUMN(STANDINGS_K[PLACE IN LEAGUE]))</f>
        <v>13</v>
      </c>
      <c r="M1343">
        <f>16-INDEX(STANDINGS_SV[],MATCH(Table1[[#This Row],[COMBINED]],STANDINGS_SV[COMBINED],0),COLUMN(STANDINGS_SV[PLACE IN LEAGUE]))</f>
        <v>9</v>
      </c>
      <c r="N1343">
        <f>SUM(Table1[[#This Row],[BA]:[SV]])</f>
        <v>107</v>
      </c>
      <c r="O1343">
        <v>3</v>
      </c>
    </row>
    <row r="1344" spans="1:15" x14ac:dyDescent="0.25">
      <c r="A1344" t="s">
        <v>10</v>
      </c>
      <c r="B1344" t="s">
        <v>1564</v>
      </c>
      <c r="C1344" t="str">
        <f>Table1[[#This Row],[League]]&amp;Table1[[#This Row],[Team]]</f>
        <v>$150 Draft Champions Feb 19 1:00 pm Lg.3727Team O'Connor</v>
      </c>
      <c r="D1344">
        <f>16-INDEX(STANDINGS_BA[],MATCH(Table1[[#This Row],[COMBINED]],STANDINGS_BA[COMBINED],0),COLUMN(STANDINGS_BA[PLACE IN LEAGUE]))</f>
        <v>12</v>
      </c>
      <c r="E1344">
        <f>16-INDEX(STANDINGS_R[],MATCH(Table1[[#This Row],[COMBINED]],STANDINGS_R[COMBINED],0),COLUMN(STANDINGS_R[PLACE IN LEAGUE]))</f>
        <v>13</v>
      </c>
      <c r="F1344">
        <f>16-INDEX(STANDINGS_HR[],MATCH(Table1[[#This Row],[COMBINED]],STANDINGS_HR[COMBINED],0),COLUMN(STANDINGS_HR[PLACE IN LEAGUE]))</f>
        <v>14</v>
      </c>
      <c r="G1344">
        <f>16-INDEX(STANDINGS_RBI[],MATCH(Table1[[#This Row],[COMBINED]],STANDINGS_RBI[COMBINED],0),COLUMN(STANDINGS_RBI[PLACE IN LEAGUE]))</f>
        <v>10</v>
      </c>
      <c r="H1344">
        <f>16-INDEX(STANDINGS_SB[],MATCH(Table1[[#This Row],[COMBINED]],STANDINGS_SB[COMBINED],0),COLUMN(STANDINGS_SB[PLACE IN LEAGUE]))</f>
        <v>10</v>
      </c>
      <c r="I1344">
        <f>16-INDEX(STANDINGS_ERA[],MATCH(Table1[[#This Row],[COMBINED]],STANDINGS_ERA[COMBINED],0),COLUMN(STANDINGS_ERA[PLACE IN LEAGUE]))</f>
        <v>10</v>
      </c>
      <c r="J1344">
        <f>16-INDEX(STANDINGS_WHIP[],MATCH(Table1[[#This Row],[COMBINED]],STANDINGS_WHIP[COMBINED],0),COLUMN(STANDINGS_WHIP[PLACE IN LEAGUE]))</f>
        <v>9</v>
      </c>
      <c r="K1344">
        <f>16-INDEX(STANDINGS_W[],MATCH(Table1[[#This Row],[COMBINED]],STANDINGS_W[COMBINED],0),COLUMN(STANDINGS_W[PLACE IN LEAGUE]))</f>
        <v>8</v>
      </c>
      <c r="L1344">
        <f>16-INDEX(STANDINGS_K[],MATCH(Table1[[#This Row],[COMBINED]],STANDINGS_K[COMBINED],0),COLUMN(STANDINGS_K[PLACE IN LEAGUE]))</f>
        <v>7</v>
      </c>
      <c r="M1344">
        <f>16-INDEX(STANDINGS_SV[],MATCH(Table1[[#This Row],[COMBINED]],STANDINGS_SV[COMBINED],0),COLUMN(STANDINGS_SV[PLACE IN LEAGUE]))</f>
        <v>13</v>
      </c>
      <c r="N1344">
        <f>SUM(Table1[[#This Row],[BA]:[SV]])</f>
        <v>106</v>
      </c>
      <c r="O1344">
        <v>4</v>
      </c>
    </row>
    <row r="1345" spans="1:15" x14ac:dyDescent="0.25">
      <c r="A1345" t="s">
        <v>1290</v>
      </c>
      <c r="B1345" t="s">
        <v>1564</v>
      </c>
      <c r="C1345" t="str">
        <f>Table1[[#This Row],[League]]&amp;Table1[[#This Row],[Team]]</f>
        <v>$150 Draft Champions Feb 19 1:00 pm Lg.3727What Was I Thinking</v>
      </c>
      <c r="D1345">
        <f>16-INDEX(STANDINGS_BA[],MATCH(Table1[[#This Row],[COMBINED]],STANDINGS_BA[COMBINED],0),COLUMN(STANDINGS_BA[PLACE IN LEAGUE]))</f>
        <v>7</v>
      </c>
      <c r="E1345">
        <f>16-INDEX(STANDINGS_R[],MATCH(Table1[[#This Row],[COMBINED]],STANDINGS_R[COMBINED],0),COLUMN(STANDINGS_R[PLACE IN LEAGUE]))</f>
        <v>11</v>
      </c>
      <c r="F1345">
        <f>16-INDEX(STANDINGS_HR[],MATCH(Table1[[#This Row],[COMBINED]],STANDINGS_HR[COMBINED],0),COLUMN(STANDINGS_HR[PLACE IN LEAGUE]))</f>
        <v>6</v>
      </c>
      <c r="G1345">
        <f>16-INDEX(STANDINGS_RBI[],MATCH(Table1[[#This Row],[COMBINED]],STANDINGS_RBI[COMBINED],0),COLUMN(STANDINGS_RBI[PLACE IN LEAGUE]))</f>
        <v>6</v>
      </c>
      <c r="H1345">
        <f>16-INDEX(STANDINGS_SB[],MATCH(Table1[[#This Row],[COMBINED]],STANDINGS_SB[COMBINED],0),COLUMN(STANDINGS_SB[PLACE IN LEAGUE]))</f>
        <v>14</v>
      </c>
      <c r="I1345">
        <f>16-INDEX(STANDINGS_ERA[],MATCH(Table1[[#This Row],[COMBINED]],STANDINGS_ERA[COMBINED],0),COLUMN(STANDINGS_ERA[PLACE IN LEAGUE]))</f>
        <v>13</v>
      </c>
      <c r="J1345">
        <f>16-INDEX(STANDINGS_WHIP[],MATCH(Table1[[#This Row],[COMBINED]],STANDINGS_WHIP[COMBINED],0),COLUMN(STANDINGS_WHIP[PLACE IN LEAGUE]))</f>
        <v>13</v>
      </c>
      <c r="K1345">
        <f>16-INDEX(STANDINGS_W[],MATCH(Table1[[#This Row],[COMBINED]],STANDINGS_W[COMBINED],0),COLUMN(STANDINGS_W[PLACE IN LEAGUE]))</f>
        <v>12</v>
      </c>
      <c r="L1345">
        <f>16-INDEX(STANDINGS_K[],MATCH(Table1[[#This Row],[COMBINED]],STANDINGS_K[COMBINED],0),COLUMN(STANDINGS_K[PLACE IN LEAGUE]))</f>
        <v>12</v>
      </c>
      <c r="M1345">
        <f>16-INDEX(STANDINGS_SV[],MATCH(Table1[[#This Row],[COMBINED]],STANDINGS_SV[COMBINED],0),COLUMN(STANDINGS_SV[PLACE IN LEAGUE]))</f>
        <v>12</v>
      </c>
      <c r="N1345">
        <f>SUM(Table1[[#This Row],[BA]:[SV]])</f>
        <v>106</v>
      </c>
      <c r="O1345">
        <v>5</v>
      </c>
    </row>
    <row r="1346" spans="1:15" x14ac:dyDescent="0.25">
      <c r="A1346" t="s">
        <v>1571</v>
      </c>
      <c r="B1346" t="s">
        <v>1564</v>
      </c>
      <c r="C1346" t="str">
        <f>Table1[[#This Row],[League]]&amp;Table1[[#This Row],[Team]]</f>
        <v>$150 Draft Champions Feb 19 1:00 pm Lg.3727Starfishmn 0219</v>
      </c>
      <c r="D1346">
        <f>16-INDEX(STANDINGS_BA[],MATCH(Table1[[#This Row],[COMBINED]],STANDINGS_BA[COMBINED],0),COLUMN(STANDINGS_BA[PLACE IN LEAGUE]))</f>
        <v>1</v>
      </c>
      <c r="E1346">
        <f>16-INDEX(STANDINGS_R[],MATCH(Table1[[#This Row],[COMBINED]],STANDINGS_R[COMBINED],0),COLUMN(STANDINGS_R[PLACE IN LEAGUE]))</f>
        <v>10</v>
      </c>
      <c r="F1346">
        <f>16-INDEX(STANDINGS_HR[],MATCH(Table1[[#This Row],[COMBINED]],STANDINGS_HR[COMBINED],0),COLUMN(STANDINGS_HR[PLACE IN LEAGUE]))</f>
        <v>15</v>
      </c>
      <c r="G1346">
        <f>16-INDEX(STANDINGS_RBI[],MATCH(Table1[[#This Row],[COMBINED]],STANDINGS_RBI[COMBINED],0),COLUMN(STANDINGS_RBI[PLACE IN LEAGUE]))</f>
        <v>15</v>
      </c>
      <c r="H1346">
        <f>16-INDEX(STANDINGS_SB[],MATCH(Table1[[#This Row],[COMBINED]],STANDINGS_SB[COMBINED],0),COLUMN(STANDINGS_SB[PLACE IN LEAGUE]))</f>
        <v>5</v>
      </c>
      <c r="I1346">
        <f>16-INDEX(STANDINGS_ERA[],MATCH(Table1[[#This Row],[COMBINED]],STANDINGS_ERA[COMBINED],0),COLUMN(STANDINGS_ERA[PLACE IN LEAGUE]))</f>
        <v>7</v>
      </c>
      <c r="J1346">
        <f>16-INDEX(STANDINGS_WHIP[],MATCH(Table1[[#This Row],[COMBINED]],STANDINGS_WHIP[COMBINED],0),COLUMN(STANDINGS_WHIP[PLACE IN LEAGUE]))</f>
        <v>3</v>
      </c>
      <c r="K1346">
        <f>16-INDEX(STANDINGS_W[],MATCH(Table1[[#This Row],[COMBINED]],STANDINGS_W[COMBINED],0),COLUMN(STANDINGS_W[PLACE IN LEAGUE]))</f>
        <v>9</v>
      </c>
      <c r="L1346">
        <f>16-INDEX(STANDINGS_K[],MATCH(Table1[[#This Row],[COMBINED]],STANDINGS_K[COMBINED],0),COLUMN(STANDINGS_K[PLACE IN LEAGUE]))</f>
        <v>8</v>
      </c>
      <c r="M1346">
        <f>16-INDEX(STANDINGS_SV[],MATCH(Table1[[#This Row],[COMBINED]],STANDINGS_SV[COMBINED],0),COLUMN(STANDINGS_SV[PLACE IN LEAGUE]))</f>
        <v>10</v>
      </c>
      <c r="N1346">
        <f>SUM(Table1[[#This Row],[BA]:[SV]])</f>
        <v>83</v>
      </c>
      <c r="O1346">
        <v>6</v>
      </c>
    </row>
    <row r="1347" spans="1:15" x14ac:dyDescent="0.25">
      <c r="A1347" t="s">
        <v>1565</v>
      </c>
      <c r="B1347" t="s">
        <v>1564</v>
      </c>
      <c r="C1347" t="str">
        <f>Table1[[#This Row],[League]]&amp;Table1[[#This Row],[Team]]</f>
        <v>$150 Draft Champions Feb 19 1:00 pm Lg.3727Team Schnitker</v>
      </c>
      <c r="D1347">
        <f>16-INDEX(STANDINGS_BA[],MATCH(Table1[[#This Row],[COMBINED]],STANDINGS_BA[COMBINED],0),COLUMN(STANDINGS_BA[PLACE IN LEAGUE]))</f>
        <v>14</v>
      </c>
      <c r="E1347">
        <f>16-INDEX(STANDINGS_R[],MATCH(Table1[[#This Row],[COMBINED]],STANDINGS_R[COMBINED],0),COLUMN(STANDINGS_R[PLACE IN LEAGUE]))</f>
        <v>4</v>
      </c>
      <c r="F1347">
        <f>16-INDEX(STANDINGS_HR[],MATCH(Table1[[#This Row],[COMBINED]],STANDINGS_HR[COMBINED],0),COLUMN(STANDINGS_HR[PLACE IN LEAGUE]))</f>
        <v>5</v>
      </c>
      <c r="G1347">
        <f>16-INDEX(STANDINGS_RBI[],MATCH(Table1[[#This Row],[COMBINED]],STANDINGS_RBI[COMBINED],0),COLUMN(STANDINGS_RBI[PLACE IN LEAGUE]))</f>
        <v>4</v>
      </c>
      <c r="H1347">
        <f>16-INDEX(STANDINGS_SB[],MATCH(Table1[[#This Row],[COMBINED]],STANDINGS_SB[COMBINED],0),COLUMN(STANDINGS_SB[PLACE IN LEAGUE]))</f>
        <v>7</v>
      </c>
      <c r="I1347">
        <f>16-INDEX(STANDINGS_ERA[],MATCH(Table1[[#This Row],[COMBINED]],STANDINGS_ERA[COMBINED],0),COLUMN(STANDINGS_ERA[PLACE IN LEAGUE]))</f>
        <v>9</v>
      </c>
      <c r="J1347">
        <f>16-INDEX(STANDINGS_WHIP[],MATCH(Table1[[#This Row],[COMBINED]],STANDINGS_WHIP[COMBINED],0),COLUMN(STANDINGS_WHIP[PLACE IN LEAGUE]))</f>
        <v>10</v>
      </c>
      <c r="K1347">
        <f>16-INDEX(STANDINGS_W[],MATCH(Table1[[#This Row],[COMBINED]],STANDINGS_W[COMBINED],0),COLUMN(STANDINGS_W[PLACE IN LEAGUE]))</f>
        <v>15</v>
      </c>
      <c r="L1347">
        <f>16-INDEX(STANDINGS_K[],MATCH(Table1[[#This Row],[COMBINED]],STANDINGS_K[COMBINED],0),COLUMN(STANDINGS_K[PLACE IN LEAGUE]))</f>
        <v>9</v>
      </c>
      <c r="M1347">
        <f>16-INDEX(STANDINGS_SV[],MATCH(Table1[[#This Row],[COMBINED]],STANDINGS_SV[COMBINED],0),COLUMN(STANDINGS_SV[PLACE IN LEAGUE]))</f>
        <v>5</v>
      </c>
      <c r="N1347">
        <f>SUM(Table1[[#This Row],[BA]:[SV]])</f>
        <v>82</v>
      </c>
      <c r="O1347">
        <v>7</v>
      </c>
    </row>
    <row r="1348" spans="1:15" x14ac:dyDescent="0.25">
      <c r="A1348" t="s">
        <v>592</v>
      </c>
      <c r="B1348" t="s">
        <v>1564</v>
      </c>
      <c r="C1348" t="str">
        <f>Table1[[#This Row],[League]]&amp;Table1[[#This Row],[Team]]</f>
        <v>$150 Draft Champions Feb 19 1:00 pm Lg.3727Team Bennette</v>
      </c>
      <c r="D1348">
        <f>16-INDEX(STANDINGS_BA[],MATCH(Table1[[#This Row],[COMBINED]],STANDINGS_BA[COMBINED],0),COLUMN(STANDINGS_BA[PLACE IN LEAGUE]))</f>
        <v>5</v>
      </c>
      <c r="E1348">
        <f>16-INDEX(STANDINGS_R[],MATCH(Table1[[#This Row],[COMBINED]],STANDINGS_R[COMBINED],0),COLUMN(STANDINGS_R[PLACE IN LEAGUE]))</f>
        <v>14</v>
      </c>
      <c r="F1348">
        <f>16-INDEX(STANDINGS_HR[],MATCH(Table1[[#This Row],[COMBINED]],STANDINGS_HR[COMBINED],0),COLUMN(STANDINGS_HR[PLACE IN LEAGUE]))</f>
        <v>10</v>
      </c>
      <c r="G1348">
        <f>16-INDEX(STANDINGS_RBI[],MATCH(Table1[[#This Row],[COMBINED]],STANDINGS_RBI[COMBINED],0),COLUMN(STANDINGS_RBI[PLACE IN LEAGUE]))</f>
        <v>9</v>
      </c>
      <c r="H1348">
        <f>16-INDEX(STANDINGS_SB[],MATCH(Table1[[#This Row],[COMBINED]],STANDINGS_SB[COMBINED],0),COLUMN(STANDINGS_SB[PLACE IN LEAGUE]))</f>
        <v>15</v>
      </c>
      <c r="I1348">
        <f>16-INDEX(STANDINGS_ERA[],MATCH(Table1[[#This Row],[COMBINED]],STANDINGS_ERA[COMBINED],0),COLUMN(STANDINGS_ERA[PLACE IN LEAGUE]))</f>
        <v>4</v>
      </c>
      <c r="J1348">
        <f>16-INDEX(STANDINGS_WHIP[],MATCH(Table1[[#This Row],[COMBINED]],STANDINGS_WHIP[COMBINED],0),COLUMN(STANDINGS_WHIP[PLACE IN LEAGUE]))</f>
        <v>7</v>
      </c>
      <c r="K1348">
        <f>16-INDEX(STANDINGS_W[],MATCH(Table1[[#This Row],[COMBINED]],STANDINGS_W[COMBINED],0),COLUMN(STANDINGS_W[PLACE IN LEAGUE]))</f>
        <v>1</v>
      </c>
      <c r="L1348">
        <f>16-INDEX(STANDINGS_K[],MATCH(Table1[[#This Row],[COMBINED]],STANDINGS_K[COMBINED],0),COLUMN(STANDINGS_K[PLACE IN LEAGUE]))</f>
        <v>4</v>
      </c>
      <c r="M1348">
        <f>16-INDEX(STANDINGS_SV[],MATCH(Table1[[#This Row],[COMBINED]],STANDINGS_SV[COMBINED],0),COLUMN(STANDINGS_SV[PLACE IN LEAGUE]))</f>
        <v>11</v>
      </c>
      <c r="N1348">
        <f>SUM(Table1[[#This Row],[BA]:[SV]])</f>
        <v>80</v>
      </c>
      <c r="O1348">
        <v>8</v>
      </c>
    </row>
    <row r="1349" spans="1:15" x14ac:dyDescent="0.25">
      <c r="A1349" t="s">
        <v>1087</v>
      </c>
      <c r="B1349" t="s">
        <v>1564</v>
      </c>
      <c r="C1349" t="str">
        <f>Table1[[#This Row],[League]]&amp;Table1[[#This Row],[Team]]</f>
        <v>$150 Draft Champions Feb 19 1:00 pm Lg.3727Team Edwards</v>
      </c>
      <c r="D1349">
        <f>16-INDEX(STANDINGS_BA[],MATCH(Table1[[#This Row],[COMBINED]],STANDINGS_BA[COMBINED],0),COLUMN(STANDINGS_BA[PLACE IN LEAGUE]))</f>
        <v>8</v>
      </c>
      <c r="E1349">
        <f>16-INDEX(STANDINGS_R[],MATCH(Table1[[#This Row],[COMBINED]],STANDINGS_R[COMBINED],0),COLUMN(STANDINGS_R[PLACE IN LEAGUE]))</f>
        <v>6</v>
      </c>
      <c r="F1349">
        <f>16-INDEX(STANDINGS_HR[],MATCH(Table1[[#This Row],[COMBINED]],STANDINGS_HR[COMBINED],0),COLUMN(STANDINGS_HR[PLACE IN LEAGUE]))</f>
        <v>7</v>
      </c>
      <c r="G1349">
        <f>16-INDEX(STANDINGS_RBI[],MATCH(Table1[[#This Row],[COMBINED]],STANDINGS_RBI[COMBINED],0),COLUMN(STANDINGS_RBI[PLACE IN LEAGUE]))</f>
        <v>7</v>
      </c>
      <c r="H1349">
        <f>16-INDEX(STANDINGS_SB[],MATCH(Table1[[#This Row],[COMBINED]],STANDINGS_SB[COMBINED],0),COLUMN(STANDINGS_SB[PLACE IN LEAGUE]))</f>
        <v>4</v>
      </c>
      <c r="I1349">
        <f>16-INDEX(STANDINGS_ERA[],MATCH(Table1[[#This Row],[COMBINED]],STANDINGS_ERA[COMBINED],0),COLUMN(STANDINGS_ERA[PLACE IN LEAGUE]))</f>
        <v>8</v>
      </c>
      <c r="J1349">
        <f>16-INDEX(STANDINGS_WHIP[],MATCH(Table1[[#This Row],[COMBINED]],STANDINGS_WHIP[COMBINED],0),COLUMN(STANDINGS_WHIP[PLACE IN LEAGUE]))</f>
        <v>5</v>
      </c>
      <c r="K1349">
        <f>16-INDEX(STANDINGS_W[],MATCH(Table1[[#This Row],[COMBINED]],STANDINGS_W[COMBINED],0),COLUMN(STANDINGS_W[PLACE IN LEAGUE]))</f>
        <v>11</v>
      </c>
      <c r="L1349">
        <f>16-INDEX(STANDINGS_K[],MATCH(Table1[[#This Row],[COMBINED]],STANDINGS_K[COMBINED],0),COLUMN(STANDINGS_K[PLACE IN LEAGUE]))</f>
        <v>15</v>
      </c>
      <c r="M1349">
        <f>16-INDEX(STANDINGS_SV[],MATCH(Table1[[#This Row],[COMBINED]],STANDINGS_SV[COMBINED],0),COLUMN(STANDINGS_SV[PLACE IN LEAGUE]))</f>
        <v>7</v>
      </c>
      <c r="N1349">
        <f>SUM(Table1[[#This Row],[BA]:[SV]])</f>
        <v>78</v>
      </c>
      <c r="O1349">
        <v>9</v>
      </c>
    </row>
    <row r="1350" spans="1:15" x14ac:dyDescent="0.25">
      <c r="A1350" t="s">
        <v>324</v>
      </c>
      <c r="B1350" t="s">
        <v>1564</v>
      </c>
      <c r="C1350" t="str">
        <f>Table1[[#This Row],[League]]&amp;Table1[[#This Row],[Team]]</f>
        <v>$150 Draft Champions Feb 19 1:00 pm Lg.3727The Maestro</v>
      </c>
      <c r="D1350">
        <f>16-INDEX(STANDINGS_BA[],MATCH(Table1[[#This Row],[COMBINED]],STANDINGS_BA[COMBINED],0),COLUMN(STANDINGS_BA[PLACE IN LEAGUE]))</f>
        <v>4</v>
      </c>
      <c r="E1350">
        <f>16-INDEX(STANDINGS_R[],MATCH(Table1[[#This Row],[COMBINED]],STANDINGS_R[COMBINED],0),COLUMN(STANDINGS_R[PLACE IN LEAGUE]))</f>
        <v>3</v>
      </c>
      <c r="F1350">
        <f>16-INDEX(STANDINGS_HR[],MATCH(Table1[[#This Row],[COMBINED]],STANDINGS_HR[COMBINED],0),COLUMN(STANDINGS_HR[PLACE IN LEAGUE]))</f>
        <v>4</v>
      </c>
      <c r="G1350">
        <f>16-INDEX(STANDINGS_RBI[],MATCH(Table1[[#This Row],[COMBINED]],STANDINGS_RBI[COMBINED],0),COLUMN(STANDINGS_RBI[PLACE IN LEAGUE]))</f>
        <v>3</v>
      </c>
      <c r="H1350">
        <f>16-INDEX(STANDINGS_SB[],MATCH(Table1[[#This Row],[COMBINED]],STANDINGS_SB[COMBINED],0),COLUMN(STANDINGS_SB[PLACE IN LEAGUE]))</f>
        <v>6</v>
      </c>
      <c r="I1350">
        <f>16-INDEX(STANDINGS_ERA[],MATCH(Table1[[#This Row],[COMBINED]],STANDINGS_ERA[COMBINED],0),COLUMN(STANDINGS_ERA[PLACE IN LEAGUE]))</f>
        <v>12</v>
      </c>
      <c r="J1350">
        <f>16-INDEX(STANDINGS_WHIP[],MATCH(Table1[[#This Row],[COMBINED]],STANDINGS_WHIP[COMBINED],0),COLUMN(STANDINGS_WHIP[PLACE IN LEAGUE]))</f>
        <v>6</v>
      </c>
      <c r="K1350">
        <f>16-INDEX(STANDINGS_W[],MATCH(Table1[[#This Row],[COMBINED]],STANDINGS_W[COMBINED],0),COLUMN(STANDINGS_W[PLACE IN LEAGUE]))</f>
        <v>13</v>
      </c>
      <c r="L1350">
        <f>16-INDEX(STANDINGS_K[],MATCH(Table1[[#This Row],[COMBINED]],STANDINGS_K[COMBINED],0),COLUMN(STANDINGS_K[PLACE IN LEAGUE]))</f>
        <v>11</v>
      </c>
      <c r="M1350">
        <f>16-INDEX(STANDINGS_SV[],MATCH(Table1[[#This Row],[COMBINED]],STANDINGS_SV[COMBINED],0),COLUMN(STANDINGS_SV[PLACE IN LEAGUE]))</f>
        <v>4</v>
      </c>
      <c r="N1350">
        <f>SUM(Table1[[#This Row],[BA]:[SV]])</f>
        <v>66</v>
      </c>
      <c r="O1350">
        <v>10</v>
      </c>
    </row>
    <row r="1351" spans="1:15" x14ac:dyDescent="0.25">
      <c r="A1351" t="s">
        <v>1566</v>
      </c>
      <c r="B1351" t="s">
        <v>1564</v>
      </c>
      <c r="C1351" t="str">
        <f>Table1[[#This Row],[League]]&amp;Table1[[#This Row],[Team]]</f>
        <v>$150 Draft Champions Feb 19 1:00 pm Lg.3727Rowdy Dowdys</v>
      </c>
      <c r="D1351">
        <f>16-INDEX(STANDINGS_BA[],MATCH(Table1[[#This Row],[COMBINED]],STANDINGS_BA[COMBINED],0),COLUMN(STANDINGS_BA[PLACE IN LEAGUE]))</f>
        <v>11</v>
      </c>
      <c r="E1351">
        <f>16-INDEX(STANDINGS_R[],MATCH(Table1[[#This Row],[COMBINED]],STANDINGS_R[COMBINED],0),COLUMN(STANDINGS_R[PLACE IN LEAGUE]))</f>
        <v>9</v>
      </c>
      <c r="F1351">
        <f>16-INDEX(STANDINGS_HR[],MATCH(Table1[[#This Row],[COMBINED]],STANDINGS_HR[COMBINED],0),COLUMN(STANDINGS_HR[PLACE IN LEAGUE]))</f>
        <v>2</v>
      </c>
      <c r="G1351">
        <f>16-INDEX(STANDINGS_RBI[],MATCH(Table1[[#This Row],[COMBINED]],STANDINGS_RBI[COMBINED],0),COLUMN(STANDINGS_RBI[PLACE IN LEAGUE]))</f>
        <v>5</v>
      </c>
      <c r="H1351">
        <f>16-INDEX(STANDINGS_SB[],MATCH(Table1[[#This Row],[COMBINED]],STANDINGS_SB[COMBINED],0),COLUMN(STANDINGS_SB[PLACE IN LEAGUE]))</f>
        <v>8</v>
      </c>
      <c r="I1351">
        <f>16-INDEX(STANDINGS_ERA[],MATCH(Table1[[#This Row],[COMBINED]],STANDINGS_ERA[COMBINED],0),COLUMN(STANDINGS_ERA[PLACE IN LEAGUE]))</f>
        <v>3</v>
      </c>
      <c r="J1351">
        <f>16-INDEX(STANDINGS_WHIP[],MATCH(Table1[[#This Row],[COMBINED]],STANDINGS_WHIP[COMBINED],0),COLUMN(STANDINGS_WHIP[PLACE IN LEAGUE]))</f>
        <v>4</v>
      </c>
      <c r="K1351">
        <f>16-INDEX(STANDINGS_W[],MATCH(Table1[[#This Row],[COMBINED]],STANDINGS_W[COMBINED],0),COLUMN(STANDINGS_W[PLACE IN LEAGUE]))</f>
        <v>10</v>
      </c>
      <c r="L1351">
        <f>16-INDEX(STANDINGS_K[],MATCH(Table1[[#This Row],[COMBINED]],STANDINGS_K[COMBINED],0),COLUMN(STANDINGS_K[PLACE IN LEAGUE]))</f>
        <v>6</v>
      </c>
      <c r="M1351">
        <f>16-INDEX(STANDINGS_SV[],MATCH(Table1[[#This Row],[COMBINED]],STANDINGS_SV[COMBINED],0),COLUMN(STANDINGS_SV[PLACE IN LEAGUE]))</f>
        <v>6</v>
      </c>
      <c r="N1351">
        <f>SUM(Table1[[#This Row],[BA]:[SV]])</f>
        <v>64</v>
      </c>
      <c r="O1351">
        <v>11</v>
      </c>
    </row>
    <row r="1352" spans="1:15" x14ac:dyDescent="0.25">
      <c r="A1352" t="s">
        <v>1569</v>
      </c>
      <c r="B1352" t="s">
        <v>1564</v>
      </c>
      <c r="C1352" t="str">
        <f>Table1[[#This Row],[League]]&amp;Table1[[#This Row],[Team]]</f>
        <v>$150 Draft Champions Feb 19 1:00 pm Lg.3727Team Belanger</v>
      </c>
      <c r="D1352">
        <f>16-INDEX(STANDINGS_BA[],MATCH(Table1[[#This Row],[COMBINED]],STANDINGS_BA[COMBINED],0),COLUMN(STANDINGS_BA[PLACE IN LEAGUE]))</f>
        <v>6</v>
      </c>
      <c r="E1352">
        <f>16-INDEX(STANDINGS_R[],MATCH(Table1[[#This Row],[COMBINED]],STANDINGS_R[COMBINED],0),COLUMN(STANDINGS_R[PLACE IN LEAGUE]))</f>
        <v>5</v>
      </c>
      <c r="F1352">
        <f>16-INDEX(STANDINGS_HR[],MATCH(Table1[[#This Row],[COMBINED]],STANDINGS_HR[COMBINED],0),COLUMN(STANDINGS_HR[PLACE IN LEAGUE]))</f>
        <v>8</v>
      </c>
      <c r="G1352">
        <f>16-INDEX(STANDINGS_RBI[],MATCH(Table1[[#This Row],[COMBINED]],STANDINGS_RBI[COMBINED],0),COLUMN(STANDINGS_RBI[PLACE IN LEAGUE]))</f>
        <v>11</v>
      </c>
      <c r="H1352">
        <f>16-INDEX(STANDINGS_SB[],MATCH(Table1[[#This Row],[COMBINED]],STANDINGS_SB[COMBINED],0),COLUMN(STANDINGS_SB[PLACE IN LEAGUE]))</f>
        <v>12</v>
      </c>
      <c r="I1352">
        <f>16-INDEX(STANDINGS_ERA[],MATCH(Table1[[#This Row],[COMBINED]],STANDINGS_ERA[COMBINED],0),COLUMN(STANDINGS_ERA[PLACE IN LEAGUE]))</f>
        <v>1</v>
      </c>
      <c r="J1352">
        <f>16-INDEX(STANDINGS_WHIP[],MATCH(Table1[[#This Row],[COMBINED]],STANDINGS_WHIP[COMBINED],0),COLUMN(STANDINGS_WHIP[PLACE IN LEAGUE]))</f>
        <v>1</v>
      </c>
      <c r="K1352">
        <f>16-INDEX(STANDINGS_W[],MATCH(Table1[[#This Row],[COMBINED]],STANDINGS_W[COMBINED],0),COLUMN(STANDINGS_W[PLACE IN LEAGUE]))</f>
        <v>4</v>
      </c>
      <c r="L1352">
        <f>16-INDEX(STANDINGS_K[],MATCH(Table1[[#This Row],[COMBINED]],STANDINGS_K[COMBINED],0),COLUMN(STANDINGS_K[PLACE IN LEAGUE]))</f>
        <v>3</v>
      </c>
      <c r="M1352">
        <f>16-INDEX(STANDINGS_SV[],MATCH(Table1[[#This Row],[COMBINED]],STANDINGS_SV[COMBINED],0),COLUMN(STANDINGS_SV[PLACE IN LEAGUE]))</f>
        <v>1</v>
      </c>
      <c r="N1352">
        <f>SUM(Table1[[#This Row],[BA]:[SV]])</f>
        <v>52</v>
      </c>
      <c r="O1352">
        <v>12</v>
      </c>
    </row>
    <row r="1353" spans="1:15" x14ac:dyDescent="0.25">
      <c r="A1353" t="s">
        <v>426</v>
      </c>
      <c r="B1353" t="s">
        <v>1564</v>
      </c>
      <c r="C1353" t="str">
        <f>Table1[[#This Row],[League]]&amp;Table1[[#This Row],[Team]]</f>
        <v>$150 Draft Champions Feb 19 1:00 pm Lg.3727Team Fish</v>
      </c>
      <c r="D1353">
        <f>16-INDEX(STANDINGS_BA[],MATCH(Table1[[#This Row],[COMBINED]],STANDINGS_BA[COMBINED],0),COLUMN(STANDINGS_BA[PLACE IN LEAGUE]))</f>
        <v>2</v>
      </c>
      <c r="E1353">
        <f>16-INDEX(STANDINGS_R[],MATCH(Table1[[#This Row],[COMBINED]],STANDINGS_R[COMBINED],0),COLUMN(STANDINGS_R[PLACE IN LEAGUE]))</f>
        <v>7</v>
      </c>
      <c r="F1353">
        <f>16-INDEX(STANDINGS_HR[],MATCH(Table1[[#This Row],[COMBINED]],STANDINGS_HR[COMBINED],0),COLUMN(STANDINGS_HR[PLACE IN LEAGUE]))</f>
        <v>11</v>
      </c>
      <c r="G1353">
        <f>16-INDEX(STANDINGS_RBI[],MATCH(Table1[[#This Row],[COMBINED]],STANDINGS_RBI[COMBINED],0),COLUMN(STANDINGS_RBI[PLACE IN LEAGUE]))</f>
        <v>8</v>
      </c>
      <c r="H1353">
        <f>16-INDEX(STANDINGS_SB[],MATCH(Table1[[#This Row],[COMBINED]],STANDINGS_SB[COMBINED],0),COLUMN(STANDINGS_SB[PLACE IN LEAGUE]))</f>
        <v>2</v>
      </c>
      <c r="I1353">
        <f>16-INDEX(STANDINGS_ERA[],MATCH(Table1[[#This Row],[COMBINED]],STANDINGS_ERA[COMBINED],0),COLUMN(STANDINGS_ERA[PLACE IN LEAGUE]))</f>
        <v>2</v>
      </c>
      <c r="J1353">
        <f>16-INDEX(STANDINGS_WHIP[],MATCH(Table1[[#This Row],[COMBINED]],STANDINGS_WHIP[COMBINED],0),COLUMN(STANDINGS_WHIP[PLACE IN LEAGUE]))</f>
        <v>2</v>
      </c>
      <c r="K1353">
        <f>16-INDEX(STANDINGS_W[],MATCH(Table1[[#This Row],[COMBINED]],STANDINGS_W[COMBINED],0),COLUMN(STANDINGS_W[PLACE IN LEAGUE]))</f>
        <v>5</v>
      </c>
      <c r="L1353">
        <f>16-INDEX(STANDINGS_K[],MATCH(Table1[[#This Row],[COMBINED]],STANDINGS_K[COMBINED],0),COLUMN(STANDINGS_K[PLACE IN LEAGUE]))</f>
        <v>5</v>
      </c>
      <c r="M1353">
        <f>16-INDEX(STANDINGS_SV[],MATCH(Table1[[#This Row],[COMBINED]],STANDINGS_SV[COMBINED],0),COLUMN(STANDINGS_SV[PLACE IN LEAGUE]))</f>
        <v>8</v>
      </c>
      <c r="N1353">
        <f>SUM(Table1[[#This Row],[BA]:[SV]])</f>
        <v>52</v>
      </c>
      <c r="O1353">
        <v>13</v>
      </c>
    </row>
    <row r="1354" spans="1:15" x14ac:dyDescent="0.25">
      <c r="A1354" t="s">
        <v>1567</v>
      </c>
      <c r="B1354" t="s">
        <v>1564</v>
      </c>
      <c r="C1354" t="str">
        <f>Table1[[#This Row],[League]]&amp;Table1[[#This Row],[Team]]</f>
        <v>$150 Draft Champions Feb 19 1:00 pm Lg.3727Team Pamperin</v>
      </c>
      <c r="D1354">
        <f>16-INDEX(STANDINGS_BA[],MATCH(Table1[[#This Row],[COMBINED]],STANDINGS_BA[COMBINED],0),COLUMN(STANDINGS_BA[PLACE IN LEAGUE]))</f>
        <v>10</v>
      </c>
      <c r="E1354">
        <f>16-INDEX(STANDINGS_R[],MATCH(Table1[[#This Row],[COMBINED]],STANDINGS_R[COMBINED],0),COLUMN(STANDINGS_R[PLACE IN LEAGUE]))</f>
        <v>2</v>
      </c>
      <c r="F1354">
        <f>16-INDEX(STANDINGS_HR[],MATCH(Table1[[#This Row],[COMBINED]],STANDINGS_HR[COMBINED],0),COLUMN(STANDINGS_HR[PLACE IN LEAGUE]))</f>
        <v>1</v>
      </c>
      <c r="G1354">
        <f>16-INDEX(STANDINGS_RBI[],MATCH(Table1[[#This Row],[COMBINED]],STANDINGS_RBI[COMBINED],0),COLUMN(STANDINGS_RBI[PLACE IN LEAGUE]))</f>
        <v>1</v>
      </c>
      <c r="H1354">
        <f>16-INDEX(STANDINGS_SB[],MATCH(Table1[[#This Row],[COMBINED]],STANDINGS_SB[COMBINED],0),COLUMN(STANDINGS_SB[PLACE IN LEAGUE]))</f>
        <v>1</v>
      </c>
      <c r="I1354">
        <f>16-INDEX(STANDINGS_ERA[],MATCH(Table1[[#This Row],[COMBINED]],STANDINGS_ERA[COMBINED],0),COLUMN(STANDINGS_ERA[PLACE IN LEAGUE]))</f>
        <v>15</v>
      </c>
      <c r="J1354">
        <f>16-INDEX(STANDINGS_WHIP[],MATCH(Table1[[#This Row],[COMBINED]],STANDINGS_WHIP[COMBINED],0),COLUMN(STANDINGS_WHIP[PLACE IN LEAGUE]))</f>
        <v>12</v>
      </c>
      <c r="K1354">
        <f>16-INDEX(STANDINGS_W[],MATCH(Table1[[#This Row],[COMBINED]],STANDINGS_W[COMBINED],0),COLUMN(STANDINGS_W[PLACE IN LEAGUE]))</f>
        <v>3</v>
      </c>
      <c r="L1354">
        <f>16-INDEX(STANDINGS_K[],MATCH(Table1[[#This Row],[COMBINED]],STANDINGS_K[COMBINED],0),COLUMN(STANDINGS_K[PLACE IN LEAGUE]))</f>
        <v>2</v>
      </c>
      <c r="M1354">
        <f>16-INDEX(STANDINGS_SV[],MATCH(Table1[[#This Row],[COMBINED]],STANDINGS_SV[COMBINED],0),COLUMN(STANDINGS_SV[PLACE IN LEAGUE]))</f>
        <v>2</v>
      </c>
      <c r="N1354">
        <f>SUM(Table1[[#This Row],[BA]:[SV]])</f>
        <v>49</v>
      </c>
      <c r="O1354">
        <v>14</v>
      </c>
    </row>
    <row r="1355" spans="1:15" x14ac:dyDescent="0.25">
      <c r="A1355" t="s">
        <v>1570</v>
      </c>
      <c r="B1355" t="s">
        <v>1564</v>
      </c>
      <c r="C1355" t="str">
        <f>Table1[[#This Row],[League]]&amp;Table1[[#This Row],[Team]]</f>
        <v>$150 Draft Champions Feb 19 1:00 pm Lg.3727Team Eder</v>
      </c>
      <c r="D1355">
        <f>16-INDEX(STANDINGS_BA[],MATCH(Table1[[#This Row],[COMBINED]],STANDINGS_BA[COMBINED],0),COLUMN(STANDINGS_BA[PLACE IN LEAGUE]))</f>
        <v>3</v>
      </c>
      <c r="E1355">
        <f>16-INDEX(STANDINGS_R[],MATCH(Table1[[#This Row],[COMBINED]],STANDINGS_R[COMBINED],0),COLUMN(STANDINGS_R[PLACE IN LEAGUE]))</f>
        <v>1</v>
      </c>
      <c r="F1355">
        <f>16-INDEX(STANDINGS_HR[],MATCH(Table1[[#This Row],[COMBINED]],STANDINGS_HR[COMBINED],0),COLUMN(STANDINGS_HR[PLACE IN LEAGUE]))</f>
        <v>3</v>
      </c>
      <c r="G1355">
        <f>16-INDEX(STANDINGS_RBI[],MATCH(Table1[[#This Row],[COMBINED]],STANDINGS_RBI[COMBINED],0),COLUMN(STANDINGS_RBI[PLACE IN LEAGUE]))</f>
        <v>2</v>
      </c>
      <c r="H1355">
        <f>16-INDEX(STANDINGS_SB[],MATCH(Table1[[#This Row],[COMBINED]],STANDINGS_SB[COMBINED],0),COLUMN(STANDINGS_SB[PLACE IN LEAGUE]))</f>
        <v>3</v>
      </c>
      <c r="I1355">
        <f>16-INDEX(STANDINGS_ERA[],MATCH(Table1[[#This Row],[COMBINED]],STANDINGS_ERA[COMBINED],0),COLUMN(STANDINGS_ERA[PLACE IN LEAGUE]))</f>
        <v>5</v>
      </c>
      <c r="J1355">
        <f>16-INDEX(STANDINGS_WHIP[],MATCH(Table1[[#This Row],[COMBINED]],STANDINGS_WHIP[COMBINED],0),COLUMN(STANDINGS_WHIP[PLACE IN LEAGUE]))</f>
        <v>8</v>
      </c>
      <c r="K1355">
        <f>16-INDEX(STANDINGS_W[],MATCH(Table1[[#This Row],[COMBINED]],STANDINGS_W[COMBINED],0),COLUMN(STANDINGS_W[PLACE IN LEAGUE]))</f>
        <v>2</v>
      </c>
      <c r="L1355">
        <f>16-INDEX(STANDINGS_K[],MATCH(Table1[[#This Row],[COMBINED]],STANDINGS_K[COMBINED],0),COLUMN(STANDINGS_K[PLACE IN LEAGUE]))</f>
        <v>1</v>
      </c>
      <c r="M1355">
        <f>16-INDEX(STANDINGS_SV[],MATCH(Table1[[#This Row],[COMBINED]],STANDINGS_SV[COMBINED],0),COLUMN(STANDINGS_SV[PLACE IN LEAGUE]))</f>
        <v>3</v>
      </c>
      <c r="N1355">
        <f>SUM(Table1[[#This Row],[BA]:[SV]])</f>
        <v>31</v>
      </c>
      <c r="O1355">
        <v>15</v>
      </c>
    </row>
    <row r="1356" spans="1:15" x14ac:dyDescent="0.25">
      <c r="A1356" t="s">
        <v>1323</v>
      </c>
      <c r="B1356" t="s">
        <v>1572</v>
      </c>
      <c r="C1356" t="str">
        <f>Table1[[#This Row],[League]]&amp;Table1[[#This Row],[Team]]</f>
        <v>$150 Draft Champions Feb 19 1:00 pm Lg.3729Team Chaloux</v>
      </c>
      <c r="D1356">
        <f>16-INDEX(STANDINGS_BA[],MATCH(Table1[[#This Row],[COMBINED]],STANDINGS_BA[COMBINED],0),COLUMN(STANDINGS_BA[PLACE IN LEAGUE]))</f>
        <v>10</v>
      </c>
      <c r="E1356">
        <f>16-INDEX(STANDINGS_R[],MATCH(Table1[[#This Row],[COMBINED]],STANDINGS_R[COMBINED],0),COLUMN(STANDINGS_R[PLACE IN LEAGUE]))</f>
        <v>14</v>
      </c>
      <c r="F1356">
        <f>16-INDEX(STANDINGS_HR[],MATCH(Table1[[#This Row],[COMBINED]],STANDINGS_HR[COMBINED],0),COLUMN(STANDINGS_HR[PLACE IN LEAGUE]))</f>
        <v>15</v>
      </c>
      <c r="G1356">
        <f>16-INDEX(STANDINGS_RBI[],MATCH(Table1[[#This Row],[COMBINED]],STANDINGS_RBI[COMBINED],0),COLUMN(STANDINGS_RBI[PLACE IN LEAGUE]))</f>
        <v>15</v>
      </c>
      <c r="H1356">
        <f>16-INDEX(STANDINGS_SB[],MATCH(Table1[[#This Row],[COMBINED]],STANDINGS_SB[COMBINED],0),COLUMN(STANDINGS_SB[PLACE IN LEAGUE]))</f>
        <v>9</v>
      </c>
      <c r="I1356">
        <f>16-INDEX(STANDINGS_ERA[],MATCH(Table1[[#This Row],[COMBINED]],STANDINGS_ERA[COMBINED],0),COLUMN(STANDINGS_ERA[PLACE IN LEAGUE]))</f>
        <v>10</v>
      </c>
      <c r="J1356">
        <f>16-INDEX(STANDINGS_WHIP[],MATCH(Table1[[#This Row],[COMBINED]],STANDINGS_WHIP[COMBINED],0),COLUMN(STANDINGS_WHIP[PLACE IN LEAGUE]))</f>
        <v>9</v>
      </c>
      <c r="K1356">
        <f>16-INDEX(STANDINGS_W[],MATCH(Table1[[#This Row],[COMBINED]],STANDINGS_W[COMBINED],0),COLUMN(STANDINGS_W[PLACE IN LEAGUE]))</f>
        <v>3</v>
      </c>
      <c r="L1356">
        <f>16-INDEX(STANDINGS_K[],MATCH(Table1[[#This Row],[COMBINED]],STANDINGS_K[COMBINED],0),COLUMN(STANDINGS_K[PLACE IN LEAGUE]))</f>
        <v>10</v>
      </c>
      <c r="M1356">
        <f>16-INDEX(STANDINGS_SV[],MATCH(Table1[[#This Row],[COMBINED]],STANDINGS_SV[COMBINED],0),COLUMN(STANDINGS_SV[PLACE IN LEAGUE]))</f>
        <v>14</v>
      </c>
      <c r="N1356">
        <f>SUM(Table1[[#This Row],[BA]:[SV]])</f>
        <v>109</v>
      </c>
      <c r="O1356">
        <v>1</v>
      </c>
    </row>
    <row r="1357" spans="1:15" x14ac:dyDescent="0.25">
      <c r="A1357" t="s">
        <v>416</v>
      </c>
      <c r="B1357" t="s">
        <v>1572</v>
      </c>
      <c r="C1357" t="str">
        <f>Table1[[#This Row],[League]]&amp;Table1[[#This Row],[Team]]</f>
        <v>$150 Draft Champions Feb 19 1:00 pm Lg.3729B&amp;B</v>
      </c>
      <c r="D1357">
        <f>16-INDEX(STANDINGS_BA[],MATCH(Table1[[#This Row],[COMBINED]],STANDINGS_BA[COMBINED],0),COLUMN(STANDINGS_BA[PLACE IN LEAGUE]))</f>
        <v>9</v>
      </c>
      <c r="E1357">
        <f>16-INDEX(STANDINGS_R[],MATCH(Table1[[#This Row],[COMBINED]],STANDINGS_R[COMBINED],0),COLUMN(STANDINGS_R[PLACE IN LEAGUE]))</f>
        <v>7</v>
      </c>
      <c r="F1357">
        <f>16-INDEX(STANDINGS_HR[],MATCH(Table1[[#This Row],[COMBINED]],STANDINGS_HR[COMBINED],0),COLUMN(STANDINGS_HR[PLACE IN LEAGUE]))</f>
        <v>12</v>
      </c>
      <c r="G1357">
        <f>16-INDEX(STANDINGS_RBI[],MATCH(Table1[[#This Row],[COMBINED]],STANDINGS_RBI[COMBINED],0),COLUMN(STANDINGS_RBI[PLACE IN LEAGUE]))</f>
        <v>13</v>
      </c>
      <c r="H1357">
        <f>16-INDEX(STANDINGS_SB[],MATCH(Table1[[#This Row],[COMBINED]],STANDINGS_SB[COMBINED],0),COLUMN(STANDINGS_SB[PLACE IN LEAGUE]))</f>
        <v>6</v>
      </c>
      <c r="I1357">
        <f>16-INDEX(STANDINGS_ERA[],MATCH(Table1[[#This Row],[COMBINED]],STANDINGS_ERA[COMBINED],0),COLUMN(STANDINGS_ERA[PLACE IN LEAGUE]))</f>
        <v>14</v>
      </c>
      <c r="J1357">
        <f>16-INDEX(STANDINGS_WHIP[],MATCH(Table1[[#This Row],[COMBINED]],STANDINGS_WHIP[COMBINED],0),COLUMN(STANDINGS_WHIP[PLACE IN LEAGUE]))</f>
        <v>14</v>
      </c>
      <c r="K1357">
        <f>16-INDEX(STANDINGS_W[],MATCH(Table1[[#This Row],[COMBINED]],STANDINGS_W[COMBINED],0),COLUMN(STANDINGS_W[PLACE IN LEAGUE]))</f>
        <v>11</v>
      </c>
      <c r="L1357">
        <f>16-INDEX(STANDINGS_K[],MATCH(Table1[[#This Row],[COMBINED]],STANDINGS_K[COMBINED],0),COLUMN(STANDINGS_K[PLACE IN LEAGUE]))</f>
        <v>9</v>
      </c>
      <c r="M1357">
        <f>16-INDEX(STANDINGS_SV[],MATCH(Table1[[#This Row],[COMBINED]],STANDINGS_SV[COMBINED],0),COLUMN(STANDINGS_SV[PLACE IN LEAGUE]))</f>
        <v>8</v>
      </c>
      <c r="N1357">
        <f>SUM(Table1[[#This Row],[BA]:[SV]])</f>
        <v>103</v>
      </c>
      <c r="O1357">
        <v>2</v>
      </c>
    </row>
    <row r="1358" spans="1:15" x14ac:dyDescent="0.25">
      <c r="A1358" t="s">
        <v>1576</v>
      </c>
      <c r="B1358" t="s">
        <v>1572</v>
      </c>
      <c r="C1358" t="str">
        <f>Table1[[#This Row],[League]]&amp;Table1[[#This Row],[Team]]</f>
        <v>$150 Draft Champions Feb 19 1:00 pm Lg.3729Vegas Legends</v>
      </c>
      <c r="D1358">
        <f>16-INDEX(STANDINGS_BA[],MATCH(Table1[[#This Row],[COMBINED]],STANDINGS_BA[COMBINED],0),COLUMN(STANDINGS_BA[PLACE IN LEAGUE]))</f>
        <v>8</v>
      </c>
      <c r="E1358">
        <f>16-INDEX(STANDINGS_R[],MATCH(Table1[[#This Row],[COMBINED]],STANDINGS_R[COMBINED],0),COLUMN(STANDINGS_R[PLACE IN LEAGUE]))</f>
        <v>13</v>
      </c>
      <c r="F1358">
        <f>16-INDEX(STANDINGS_HR[],MATCH(Table1[[#This Row],[COMBINED]],STANDINGS_HR[COMBINED],0),COLUMN(STANDINGS_HR[PLACE IN LEAGUE]))</f>
        <v>10</v>
      </c>
      <c r="G1358">
        <f>16-INDEX(STANDINGS_RBI[],MATCH(Table1[[#This Row],[COMBINED]],STANDINGS_RBI[COMBINED],0),COLUMN(STANDINGS_RBI[PLACE IN LEAGUE]))</f>
        <v>7</v>
      </c>
      <c r="H1358">
        <f>16-INDEX(STANDINGS_SB[],MATCH(Table1[[#This Row],[COMBINED]],STANDINGS_SB[COMBINED],0),COLUMN(STANDINGS_SB[PLACE IN LEAGUE]))</f>
        <v>5</v>
      </c>
      <c r="I1358">
        <f>16-INDEX(STANDINGS_ERA[],MATCH(Table1[[#This Row],[COMBINED]],STANDINGS_ERA[COMBINED],0),COLUMN(STANDINGS_ERA[PLACE IN LEAGUE]))</f>
        <v>11</v>
      </c>
      <c r="J1358">
        <f>16-INDEX(STANDINGS_WHIP[],MATCH(Table1[[#This Row],[COMBINED]],STANDINGS_WHIP[COMBINED],0),COLUMN(STANDINGS_WHIP[PLACE IN LEAGUE]))</f>
        <v>12</v>
      </c>
      <c r="K1358">
        <f>16-INDEX(STANDINGS_W[],MATCH(Table1[[#This Row],[COMBINED]],STANDINGS_W[COMBINED],0),COLUMN(STANDINGS_W[PLACE IN LEAGUE]))</f>
        <v>12</v>
      </c>
      <c r="L1358">
        <f>16-INDEX(STANDINGS_K[],MATCH(Table1[[#This Row],[COMBINED]],STANDINGS_K[COMBINED],0),COLUMN(STANDINGS_K[PLACE IN LEAGUE]))</f>
        <v>14</v>
      </c>
      <c r="M1358">
        <f>16-INDEX(STANDINGS_SV[],MATCH(Table1[[#This Row],[COMBINED]],STANDINGS_SV[COMBINED],0),COLUMN(STANDINGS_SV[PLACE IN LEAGUE]))</f>
        <v>10</v>
      </c>
      <c r="N1358">
        <f>SUM(Table1[[#This Row],[BA]:[SV]])</f>
        <v>102</v>
      </c>
      <c r="O1358">
        <v>3</v>
      </c>
    </row>
    <row r="1359" spans="1:15" x14ac:dyDescent="0.25">
      <c r="A1359" t="s">
        <v>1573</v>
      </c>
      <c r="B1359" t="s">
        <v>1572</v>
      </c>
      <c r="C1359" t="str">
        <f>Table1[[#This Row],[League]]&amp;Table1[[#This Row],[Team]]</f>
        <v>$150 Draft Champions Feb 19 1:00 pm Lg.3729Duffey Clevinger</v>
      </c>
      <c r="D1359">
        <f>16-INDEX(STANDINGS_BA[],MATCH(Table1[[#This Row],[COMBINED]],STANDINGS_BA[COMBINED],0),COLUMN(STANDINGS_BA[PLACE IN LEAGUE]))</f>
        <v>14</v>
      </c>
      <c r="E1359">
        <f>16-INDEX(STANDINGS_R[],MATCH(Table1[[#This Row],[COMBINED]],STANDINGS_R[COMBINED],0),COLUMN(STANDINGS_R[PLACE IN LEAGUE]))</f>
        <v>10</v>
      </c>
      <c r="F1359">
        <f>16-INDEX(STANDINGS_HR[],MATCH(Table1[[#This Row],[COMBINED]],STANDINGS_HR[COMBINED],0),COLUMN(STANDINGS_HR[PLACE IN LEAGUE]))</f>
        <v>11</v>
      </c>
      <c r="G1359">
        <f>16-INDEX(STANDINGS_RBI[],MATCH(Table1[[#This Row],[COMBINED]],STANDINGS_RBI[COMBINED],0),COLUMN(STANDINGS_RBI[PLACE IN LEAGUE]))</f>
        <v>14</v>
      </c>
      <c r="H1359">
        <f>16-INDEX(STANDINGS_SB[],MATCH(Table1[[#This Row],[COMBINED]],STANDINGS_SB[COMBINED],0),COLUMN(STANDINGS_SB[PLACE IN LEAGUE]))</f>
        <v>12</v>
      </c>
      <c r="I1359">
        <f>16-INDEX(STANDINGS_ERA[],MATCH(Table1[[#This Row],[COMBINED]],STANDINGS_ERA[COMBINED],0),COLUMN(STANDINGS_ERA[PLACE IN LEAGUE]))</f>
        <v>6</v>
      </c>
      <c r="J1359">
        <f>16-INDEX(STANDINGS_WHIP[],MATCH(Table1[[#This Row],[COMBINED]],STANDINGS_WHIP[COMBINED],0),COLUMN(STANDINGS_WHIP[PLACE IN LEAGUE]))</f>
        <v>8</v>
      </c>
      <c r="K1359">
        <f>16-INDEX(STANDINGS_W[],MATCH(Table1[[#This Row],[COMBINED]],STANDINGS_W[COMBINED],0),COLUMN(STANDINGS_W[PLACE IN LEAGUE]))</f>
        <v>13</v>
      </c>
      <c r="L1359">
        <f>16-INDEX(STANDINGS_K[],MATCH(Table1[[#This Row],[COMBINED]],STANDINGS_K[COMBINED],0),COLUMN(STANDINGS_K[PLACE IN LEAGUE]))</f>
        <v>11</v>
      </c>
      <c r="M1359">
        <f>16-INDEX(STANDINGS_SV[],MATCH(Table1[[#This Row],[COMBINED]],STANDINGS_SV[COMBINED],0),COLUMN(STANDINGS_SV[PLACE IN LEAGUE]))</f>
        <v>1</v>
      </c>
      <c r="N1359">
        <f>SUM(Table1[[#This Row],[BA]:[SV]])</f>
        <v>100</v>
      </c>
      <c r="O1359">
        <v>4</v>
      </c>
    </row>
    <row r="1360" spans="1:15" x14ac:dyDescent="0.25">
      <c r="A1360" t="s">
        <v>1500</v>
      </c>
      <c r="B1360" t="s">
        <v>1572</v>
      </c>
      <c r="C1360" t="str">
        <f>Table1[[#This Row],[League]]&amp;Table1[[#This Row],[Team]]</f>
        <v>$150 Draft Champions Feb 19 1:00 pm Lg.3729Team Packowski</v>
      </c>
      <c r="D1360">
        <f>16-INDEX(STANDINGS_BA[],MATCH(Table1[[#This Row],[COMBINED]],STANDINGS_BA[COMBINED],0),COLUMN(STANDINGS_BA[PLACE IN LEAGUE]))</f>
        <v>13</v>
      </c>
      <c r="E1360">
        <f>16-INDEX(STANDINGS_R[],MATCH(Table1[[#This Row],[COMBINED]],STANDINGS_R[COMBINED],0),COLUMN(STANDINGS_R[PLACE IN LEAGUE]))</f>
        <v>9</v>
      </c>
      <c r="F1360">
        <f>16-INDEX(STANDINGS_HR[],MATCH(Table1[[#This Row],[COMBINED]],STANDINGS_HR[COMBINED],0),COLUMN(STANDINGS_HR[PLACE IN LEAGUE]))</f>
        <v>9</v>
      </c>
      <c r="G1360">
        <f>16-INDEX(STANDINGS_RBI[],MATCH(Table1[[#This Row],[COMBINED]],STANDINGS_RBI[COMBINED],0),COLUMN(STANDINGS_RBI[PLACE IN LEAGUE]))</f>
        <v>11</v>
      </c>
      <c r="H1360">
        <f>16-INDEX(STANDINGS_SB[],MATCH(Table1[[#This Row],[COMBINED]],STANDINGS_SB[COMBINED],0),COLUMN(STANDINGS_SB[PLACE IN LEAGUE]))</f>
        <v>10</v>
      </c>
      <c r="I1360">
        <f>16-INDEX(STANDINGS_ERA[],MATCH(Table1[[#This Row],[COMBINED]],STANDINGS_ERA[COMBINED],0),COLUMN(STANDINGS_ERA[PLACE IN LEAGUE]))</f>
        <v>7</v>
      </c>
      <c r="J1360">
        <f>16-INDEX(STANDINGS_WHIP[],MATCH(Table1[[#This Row],[COMBINED]],STANDINGS_WHIP[COMBINED],0),COLUMN(STANDINGS_WHIP[PLACE IN LEAGUE]))</f>
        <v>10</v>
      </c>
      <c r="K1360">
        <f>16-INDEX(STANDINGS_W[],MATCH(Table1[[#This Row],[COMBINED]],STANDINGS_W[COMBINED],0),COLUMN(STANDINGS_W[PLACE IN LEAGUE]))</f>
        <v>9</v>
      </c>
      <c r="L1360">
        <f>16-INDEX(STANDINGS_K[],MATCH(Table1[[#This Row],[COMBINED]],STANDINGS_K[COMBINED],0),COLUMN(STANDINGS_K[PLACE IN LEAGUE]))</f>
        <v>5</v>
      </c>
      <c r="M1360">
        <f>16-INDEX(STANDINGS_SV[],MATCH(Table1[[#This Row],[COMBINED]],STANDINGS_SV[COMBINED],0),COLUMN(STANDINGS_SV[PLACE IN LEAGUE]))</f>
        <v>13</v>
      </c>
      <c r="N1360">
        <f>SUM(Table1[[#This Row],[BA]:[SV]])</f>
        <v>96</v>
      </c>
      <c r="O1360">
        <v>5</v>
      </c>
    </row>
    <row r="1361" spans="1:15" x14ac:dyDescent="0.25">
      <c r="A1361" t="s">
        <v>1574</v>
      </c>
      <c r="B1361" t="s">
        <v>1572</v>
      </c>
      <c r="C1361" t="str">
        <f>Table1[[#This Row],[League]]&amp;Table1[[#This Row],[Team]]</f>
        <v>$150 Draft Champions Feb 19 1:00 pm Lg.3729Captain Muller</v>
      </c>
      <c r="D1361">
        <f>16-INDEX(STANDINGS_BA[],MATCH(Table1[[#This Row],[COMBINED]],STANDINGS_BA[COMBINED],0),COLUMN(STANDINGS_BA[PLACE IN LEAGUE]))</f>
        <v>12</v>
      </c>
      <c r="E1361">
        <f>16-INDEX(STANDINGS_R[],MATCH(Table1[[#This Row],[COMBINED]],STANDINGS_R[COMBINED],0),COLUMN(STANDINGS_R[PLACE IN LEAGUE]))</f>
        <v>12</v>
      </c>
      <c r="F1361">
        <f>16-INDEX(STANDINGS_HR[],MATCH(Table1[[#This Row],[COMBINED]],STANDINGS_HR[COMBINED],0),COLUMN(STANDINGS_HR[PLACE IN LEAGUE]))</f>
        <v>5</v>
      </c>
      <c r="G1361">
        <f>16-INDEX(STANDINGS_RBI[],MATCH(Table1[[#This Row],[COMBINED]],STANDINGS_RBI[COMBINED],0),COLUMN(STANDINGS_RBI[PLACE IN LEAGUE]))</f>
        <v>8</v>
      </c>
      <c r="H1361">
        <f>16-INDEX(STANDINGS_SB[],MATCH(Table1[[#This Row],[COMBINED]],STANDINGS_SB[COMBINED],0),COLUMN(STANDINGS_SB[PLACE IN LEAGUE]))</f>
        <v>11</v>
      </c>
      <c r="I1361">
        <f>16-INDEX(STANDINGS_ERA[],MATCH(Table1[[#This Row],[COMBINED]],STANDINGS_ERA[COMBINED],0),COLUMN(STANDINGS_ERA[PLACE IN LEAGUE]))</f>
        <v>15</v>
      </c>
      <c r="J1361">
        <f>16-INDEX(STANDINGS_WHIP[],MATCH(Table1[[#This Row],[COMBINED]],STANDINGS_WHIP[COMBINED],0),COLUMN(STANDINGS_WHIP[PLACE IN LEAGUE]))</f>
        <v>15</v>
      </c>
      <c r="K1361">
        <f>16-INDEX(STANDINGS_W[],MATCH(Table1[[#This Row],[COMBINED]],STANDINGS_W[COMBINED],0),COLUMN(STANDINGS_W[PLACE IN LEAGUE]))</f>
        <v>1</v>
      </c>
      <c r="L1361">
        <f>16-INDEX(STANDINGS_K[],MATCH(Table1[[#This Row],[COMBINED]],STANDINGS_K[COMBINED],0),COLUMN(STANDINGS_K[PLACE IN LEAGUE]))</f>
        <v>1</v>
      </c>
      <c r="M1361">
        <f>16-INDEX(STANDINGS_SV[],MATCH(Table1[[#This Row],[COMBINED]],STANDINGS_SV[COMBINED],0),COLUMN(STANDINGS_SV[PLACE IN LEAGUE]))</f>
        <v>15</v>
      </c>
      <c r="N1361">
        <f>SUM(Table1[[#This Row],[BA]:[SV]])</f>
        <v>95</v>
      </c>
      <c r="O1361">
        <v>6</v>
      </c>
    </row>
    <row r="1362" spans="1:15" x14ac:dyDescent="0.25">
      <c r="A1362" t="s">
        <v>1208</v>
      </c>
      <c r="B1362" t="s">
        <v>1572</v>
      </c>
      <c r="C1362" t="str">
        <f>Table1[[#This Row],[League]]&amp;Table1[[#This Row],[Team]]</f>
        <v>$150 Draft Champions Feb 19 1:00 pm Lg.3729Team Daughtry</v>
      </c>
      <c r="D1362">
        <f>16-INDEX(STANDINGS_BA[],MATCH(Table1[[#This Row],[COMBINED]],STANDINGS_BA[COMBINED],0),COLUMN(STANDINGS_BA[PLACE IN LEAGUE]))</f>
        <v>15</v>
      </c>
      <c r="E1362">
        <f>16-INDEX(STANDINGS_R[],MATCH(Table1[[#This Row],[COMBINED]],STANDINGS_R[COMBINED],0),COLUMN(STANDINGS_R[PLACE IN LEAGUE]))</f>
        <v>15</v>
      </c>
      <c r="F1362">
        <f>16-INDEX(STANDINGS_HR[],MATCH(Table1[[#This Row],[COMBINED]],STANDINGS_HR[COMBINED],0),COLUMN(STANDINGS_HR[PLACE IN LEAGUE]))</f>
        <v>4</v>
      </c>
      <c r="G1362">
        <f>16-INDEX(STANDINGS_RBI[],MATCH(Table1[[#This Row],[COMBINED]],STANDINGS_RBI[COMBINED],0),COLUMN(STANDINGS_RBI[PLACE IN LEAGUE]))</f>
        <v>9</v>
      </c>
      <c r="H1362">
        <f>16-INDEX(STANDINGS_SB[],MATCH(Table1[[#This Row],[COMBINED]],STANDINGS_SB[COMBINED],0),COLUMN(STANDINGS_SB[PLACE IN LEAGUE]))</f>
        <v>15</v>
      </c>
      <c r="I1362">
        <f>16-INDEX(STANDINGS_ERA[],MATCH(Table1[[#This Row],[COMBINED]],STANDINGS_ERA[COMBINED],0),COLUMN(STANDINGS_ERA[PLACE IN LEAGUE]))</f>
        <v>9</v>
      </c>
      <c r="J1362">
        <f>16-INDEX(STANDINGS_WHIP[],MATCH(Table1[[#This Row],[COMBINED]],STANDINGS_WHIP[COMBINED],0),COLUMN(STANDINGS_WHIP[PLACE IN LEAGUE]))</f>
        <v>7</v>
      </c>
      <c r="K1362">
        <f>16-INDEX(STANDINGS_W[],MATCH(Table1[[#This Row],[COMBINED]],STANDINGS_W[COMBINED],0),COLUMN(STANDINGS_W[PLACE IN LEAGUE]))</f>
        <v>5</v>
      </c>
      <c r="L1362">
        <f>16-INDEX(STANDINGS_K[],MATCH(Table1[[#This Row],[COMBINED]],STANDINGS_K[COMBINED],0),COLUMN(STANDINGS_K[PLACE IN LEAGUE]))</f>
        <v>4</v>
      </c>
      <c r="M1362">
        <f>16-INDEX(STANDINGS_SV[],MATCH(Table1[[#This Row],[COMBINED]],STANDINGS_SV[COMBINED],0),COLUMN(STANDINGS_SV[PLACE IN LEAGUE]))</f>
        <v>9</v>
      </c>
      <c r="N1362">
        <f>SUM(Table1[[#This Row],[BA]:[SV]])</f>
        <v>92</v>
      </c>
      <c r="O1362">
        <v>7</v>
      </c>
    </row>
    <row r="1363" spans="1:15" x14ac:dyDescent="0.25">
      <c r="A1363" t="s">
        <v>731</v>
      </c>
      <c r="B1363" t="s">
        <v>1572</v>
      </c>
      <c r="C1363" t="str">
        <f>Table1[[#This Row],[League]]&amp;Table1[[#This Row],[Team]]</f>
        <v>$150 Draft Champions Feb 19 1:00 pm Lg.3729Team Owens</v>
      </c>
      <c r="D1363">
        <f>16-INDEX(STANDINGS_BA[],MATCH(Table1[[#This Row],[COMBINED]],STANDINGS_BA[COMBINED],0),COLUMN(STANDINGS_BA[PLACE IN LEAGUE]))</f>
        <v>7</v>
      </c>
      <c r="E1363">
        <f>16-INDEX(STANDINGS_R[],MATCH(Table1[[#This Row],[COMBINED]],STANDINGS_R[COMBINED],0),COLUMN(STANDINGS_R[PLACE IN LEAGUE]))</f>
        <v>6</v>
      </c>
      <c r="F1363">
        <f>16-INDEX(STANDINGS_HR[],MATCH(Table1[[#This Row],[COMBINED]],STANDINGS_HR[COMBINED],0),COLUMN(STANDINGS_HR[PLACE IN LEAGUE]))</f>
        <v>8</v>
      </c>
      <c r="G1363">
        <f>16-INDEX(STANDINGS_RBI[],MATCH(Table1[[#This Row],[COMBINED]],STANDINGS_RBI[COMBINED],0),COLUMN(STANDINGS_RBI[PLACE IN LEAGUE]))</f>
        <v>4</v>
      </c>
      <c r="H1363">
        <f>16-INDEX(STANDINGS_SB[],MATCH(Table1[[#This Row],[COMBINED]],STANDINGS_SB[COMBINED],0),COLUMN(STANDINGS_SB[PLACE IN LEAGUE]))</f>
        <v>14</v>
      </c>
      <c r="I1363">
        <f>16-INDEX(STANDINGS_ERA[],MATCH(Table1[[#This Row],[COMBINED]],STANDINGS_ERA[COMBINED],0),COLUMN(STANDINGS_ERA[PLACE IN LEAGUE]))</f>
        <v>13</v>
      </c>
      <c r="J1363">
        <f>16-INDEX(STANDINGS_WHIP[],MATCH(Table1[[#This Row],[COMBINED]],STANDINGS_WHIP[COMBINED],0),COLUMN(STANDINGS_WHIP[PLACE IN LEAGUE]))</f>
        <v>11</v>
      </c>
      <c r="K1363">
        <f>16-INDEX(STANDINGS_W[],MATCH(Table1[[#This Row],[COMBINED]],STANDINGS_W[COMBINED],0),COLUMN(STANDINGS_W[PLACE IN LEAGUE]))</f>
        <v>8</v>
      </c>
      <c r="L1363">
        <f>16-INDEX(STANDINGS_K[],MATCH(Table1[[#This Row],[COMBINED]],STANDINGS_K[COMBINED],0),COLUMN(STANDINGS_K[PLACE IN LEAGUE]))</f>
        <v>8</v>
      </c>
      <c r="M1363">
        <f>16-INDEX(STANDINGS_SV[],MATCH(Table1[[#This Row],[COMBINED]],STANDINGS_SV[COMBINED],0),COLUMN(STANDINGS_SV[PLACE IN LEAGUE]))</f>
        <v>5</v>
      </c>
      <c r="N1363">
        <f>SUM(Table1[[#This Row],[BA]:[SV]])</f>
        <v>84</v>
      </c>
      <c r="O1363">
        <v>8</v>
      </c>
    </row>
    <row r="1364" spans="1:15" x14ac:dyDescent="0.25">
      <c r="A1364" t="s">
        <v>526</v>
      </c>
      <c r="B1364" t="s">
        <v>1572</v>
      </c>
      <c r="C1364" t="str">
        <f>Table1[[#This Row],[League]]&amp;Table1[[#This Row],[Team]]</f>
        <v>$150 Draft Champions Feb 19 1:00 pm Lg.3729Panda</v>
      </c>
      <c r="D1364">
        <f>16-INDEX(STANDINGS_BA[],MATCH(Table1[[#This Row],[COMBINED]],STANDINGS_BA[COMBINED],0),COLUMN(STANDINGS_BA[PLACE IN LEAGUE]))</f>
        <v>1</v>
      </c>
      <c r="E1364">
        <f>16-INDEX(STANDINGS_R[],MATCH(Table1[[#This Row],[COMBINED]],STANDINGS_R[COMBINED],0),COLUMN(STANDINGS_R[PLACE IN LEAGUE]))</f>
        <v>3</v>
      </c>
      <c r="F1364">
        <f>16-INDEX(STANDINGS_HR[],MATCH(Table1[[#This Row],[COMBINED]],STANDINGS_HR[COMBINED],0),COLUMN(STANDINGS_HR[PLACE IN LEAGUE]))</f>
        <v>7</v>
      </c>
      <c r="G1364">
        <f>16-INDEX(STANDINGS_RBI[],MATCH(Table1[[#This Row],[COMBINED]],STANDINGS_RBI[COMBINED],0),COLUMN(STANDINGS_RBI[PLACE IN LEAGUE]))</f>
        <v>5</v>
      </c>
      <c r="H1364">
        <f>16-INDEX(STANDINGS_SB[],MATCH(Table1[[#This Row],[COMBINED]],STANDINGS_SB[COMBINED],0),COLUMN(STANDINGS_SB[PLACE IN LEAGUE]))</f>
        <v>13</v>
      </c>
      <c r="I1364">
        <f>16-INDEX(STANDINGS_ERA[],MATCH(Table1[[#This Row],[COMBINED]],STANDINGS_ERA[COMBINED],0),COLUMN(STANDINGS_ERA[PLACE IN LEAGUE]))</f>
        <v>12</v>
      </c>
      <c r="J1364">
        <f>16-INDEX(STANDINGS_WHIP[],MATCH(Table1[[#This Row],[COMBINED]],STANDINGS_WHIP[COMBINED],0),COLUMN(STANDINGS_WHIP[PLACE IN LEAGUE]))</f>
        <v>13</v>
      </c>
      <c r="K1364">
        <f>16-INDEX(STANDINGS_W[],MATCH(Table1[[#This Row],[COMBINED]],STANDINGS_W[COMBINED],0),COLUMN(STANDINGS_W[PLACE IN LEAGUE]))</f>
        <v>14</v>
      </c>
      <c r="L1364">
        <f>16-INDEX(STANDINGS_K[],MATCH(Table1[[#This Row],[COMBINED]],STANDINGS_K[COMBINED],0),COLUMN(STANDINGS_K[PLACE IN LEAGUE]))</f>
        <v>13</v>
      </c>
      <c r="M1364">
        <f>16-INDEX(STANDINGS_SV[],MATCH(Table1[[#This Row],[COMBINED]],STANDINGS_SV[COMBINED],0),COLUMN(STANDINGS_SV[PLACE IN LEAGUE]))</f>
        <v>2</v>
      </c>
      <c r="N1364">
        <f>SUM(Table1[[#This Row],[BA]:[SV]])</f>
        <v>83</v>
      </c>
      <c r="O1364">
        <v>9</v>
      </c>
    </row>
    <row r="1365" spans="1:15" x14ac:dyDescent="0.25">
      <c r="A1365" t="s">
        <v>1575</v>
      </c>
      <c r="B1365" t="s">
        <v>1572</v>
      </c>
      <c r="C1365" t="str">
        <f>Table1[[#This Row],[League]]&amp;Table1[[#This Row],[Team]]</f>
        <v>$150 Draft Champions Feb 19 1:00 pm Lg.3729Jose Can You See?</v>
      </c>
      <c r="D1365">
        <f>16-INDEX(STANDINGS_BA[],MATCH(Table1[[#This Row],[COMBINED]],STANDINGS_BA[COMBINED],0),COLUMN(STANDINGS_BA[PLACE IN LEAGUE]))</f>
        <v>11</v>
      </c>
      <c r="E1365">
        <f>16-INDEX(STANDINGS_R[],MATCH(Table1[[#This Row],[COMBINED]],STANDINGS_R[COMBINED],0),COLUMN(STANDINGS_R[PLACE IN LEAGUE]))</f>
        <v>11</v>
      </c>
      <c r="F1365">
        <f>16-INDEX(STANDINGS_HR[],MATCH(Table1[[#This Row],[COMBINED]],STANDINGS_HR[COMBINED],0),COLUMN(STANDINGS_HR[PLACE IN LEAGUE]))</f>
        <v>6</v>
      </c>
      <c r="G1365">
        <f>16-INDEX(STANDINGS_RBI[],MATCH(Table1[[#This Row],[COMBINED]],STANDINGS_RBI[COMBINED],0),COLUMN(STANDINGS_RBI[PLACE IN LEAGUE]))</f>
        <v>6</v>
      </c>
      <c r="H1365">
        <f>16-INDEX(STANDINGS_SB[],MATCH(Table1[[#This Row],[COMBINED]],STANDINGS_SB[COMBINED],0),COLUMN(STANDINGS_SB[PLACE IN LEAGUE]))</f>
        <v>7</v>
      </c>
      <c r="I1365">
        <f>16-INDEX(STANDINGS_ERA[],MATCH(Table1[[#This Row],[COMBINED]],STANDINGS_ERA[COMBINED],0),COLUMN(STANDINGS_ERA[PLACE IN LEAGUE]))</f>
        <v>3</v>
      </c>
      <c r="J1365">
        <f>16-INDEX(STANDINGS_WHIP[],MATCH(Table1[[#This Row],[COMBINED]],STANDINGS_WHIP[COMBINED],0),COLUMN(STANDINGS_WHIP[PLACE IN LEAGUE]))</f>
        <v>5</v>
      </c>
      <c r="K1365">
        <f>16-INDEX(STANDINGS_W[],MATCH(Table1[[#This Row],[COMBINED]],STANDINGS_W[COMBINED],0),COLUMN(STANDINGS_W[PLACE IN LEAGUE]))</f>
        <v>15</v>
      </c>
      <c r="L1365">
        <f>16-INDEX(STANDINGS_K[],MATCH(Table1[[#This Row],[COMBINED]],STANDINGS_K[COMBINED],0),COLUMN(STANDINGS_K[PLACE IN LEAGUE]))</f>
        <v>12</v>
      </c>
      <c r="M1365">
        <f>16-INDEX(STANDINGS_SV[],MATCH(Table1[[#This Row],[COMBINED]],STANDINGS_SV[COMBINED],0),COLUMN(STANDINGS_SV[PLACE IN LEAGUE]))</f>
        <v>3</v>
      </c>
      <c r="N1365">
        <f>SUM(Table1[[#This Row],[BA]:[SV]])</f>
        <v>79</v>
      </c>
      <c r="O1365">
        <v>10</v>
      </c>
    </row>
    <row r="1366" spans="1:15" x14ac:dyDescent="0.25">
      <c r="A1366" t="s">
        <v>1579</v>
      </c>
      <c r="B1366" t="s">
        <v>1572</v>
      </c>
      <c r="C1366" t="str">
        <f>Table1[[#This Row],[League]]&amp;Table1[[#This Row],[Team]]</f>
        <v>$150 Draft Champions Feb 19 1:00 pm Lg.3729Kiss My El Chapo 3</v>
      </c>
      <c r="D1366">
        <f>16-INDEX(STANDINGS_BA[],MATCH(Table1[[#This Row],[COMBINED]],STANDINGS_BA[COMBINED],0),COLUMN(STANDINGS_BA[PLACE IN LEAGUE]))</f>
        <v>4</v>
      </c>
      <c r="E1366">
        <f>16-INDEX(STANDINGS_R[],MATCH(Table1[[#This Row],[COMBINED]],STANDINGS_R[COMBINED],0),COLUMN(STANDINGS_R[PLACE IN LEAGUE]))</f>
        <v>8</v>
      </c>
      <c r="F1366">
        <f>16-INDEX(STANDINGS_HR[],MATCH(Table1[[#This Row],[COMBINED]],STANDINGS_HR[COMBINED],0),COLUMN(STANDINGS_HR[PLACE IN LEAGUE]))</f>
        <v>14</v>
      </c>
      <c r="G1366">
        <f>16-INDEX(STANDINGS_RBI[],MATCH(Table1[[#This Row],[COMBINED]],STANDINGS_RBI[COMBINED],0),COLUMN(STANDINGS_RBI[PLACE IN LEAGUE]))</f>
        <v>12</v>
      </c>
      <c r="H1366">
        <f>16-INDEX(STANDINGS_SB[],MATCH(Table1[[#This Row],[COMBINED]],STANDINGS_SB[COMBINED],0),COLUMN(STANDINGS_SB[PLACE IN LEAGUE]))</f>
        <v>4</v>
      </c>
      <c r="I1366">
        <f>16-INDEX(STANDINGS_ERA[],MATCH(Table1[[#This Row],[COMBINED]],STANDINGS_ERA[COMBINED],0),COLUMN(STANDINGS_ERA[PLACE IN LEAGUE]))</f>
        <v>5</v>
      </c>
      <c r="J1366">
        <f>16-INDEX(STANDINGS_WHIP[],MATCH(Table1[[#This Row],[COMBINED]],STANDINGS_WHIP[COMBINED],0),COLUMN(STANDINGS_WHIP[PLACE IN LEAGUE]))</f>
        <v>2</v>
      </c>
      <c r="K1366">
        <f>16-INDEX(STANDINGS_W[],MATCH(Table1[[#This Row],[COMBINED]],STANDINGS_W[COMBINED],0),COLUMN(STANDINGS_W[PLACE IN LEAGUE]))</f>
        <v>10</v>
      </c>
      <c r="L1366">
        <f>16-INDEX(STANDINGS_K[],MATCH(Table1[[#This Row],[COMBINED]],STANDINGS_K[COMBINED],0),COLUMN(STANDINGS_K[PLACE IN LEAGUE]))</f>
        <v>7</v>
      </c>
      <c r="M1366">
        <f>16-INDEX(STANDINGS_SV[],MATCH(Table1[[#This Row],[COMBINED]],STANDINGS_SV[COMBINED],0),COLUMN(STANDINGS_SV[PLACE IN LEAGUE]))</f>
        <v>11</v>
      </c>
      <c r="N1366">
        <f>SUM(Table1[[#This Row],[BA]:[SV]])</f>
        <v>77</v>
      </c>
      <c r="O1366">
        <v>11</v>
      </c>
    </row>
    <row r="1367" spans="1:15" x14ac:dyDescent="0.25">
      <c r="A1367" t="s">
        <v>1580</v>
      </c>
      <c r="B1367" t="s">
        <v>1572</v>
      </c>
      <c r="C1367" t="str">
        <f>Table1[[#This Row],[League]]&amp;Table1[[#This Row],[Team]]</f>
        <v>$150 Draft Champions Feb 19 1:00 pm Lg.3729Teddy Cruz</v>
      </c>
      <c r="D1367">
        <f>16-INDEX(STANDINGS_BA[],MATCH(Table1[[#This Row],[COMBINED]],STANDINGS_BA[COMBINED],0),COLUMN(STANDINGS_BA[PLACE IN LEAGUE]))</f>
        <v>3</v>
      </c>
      <c r="E1367">
        <f>16-INDEX(STANDINGS_R[],MATCH(Table1[[#This Row],[COMBINED]],STANDINGS_R[COMBINED],0),COLUMN(STANDINGS_R[PLACE IN LEAGUE]))</f>
        <v>4</v>
      </c>
      <c r="F1367">
        <f>16-INDEX(STANDINGS_HR[],MATCH(Table1[[#This Row],[COMBINED]],STANDINGS_HR[COMBINED],0),COLUMN(STANDINGS_HR[PLACE IN LEAGUE]))</f>
        <v>13</v>
      </c>
      <c r="G1367">
        <f>16-INDEX(STANDINGS_RBI[],MATCH(Table1[[#This Row],[COMBINED]],STANDINGS_RBI[COMBINED],0),COLUMN(STANDINGS_RBI[PLACE IN LEAGUE]))</f>
        <v>10</v>
      </c>
      <c r="H1367">
        <f>16-INDEX(STANDINGS_SB[],MATCH(Table1[[#This Row],[COMBINED]],STANDINGS_SB[COMBINED],0),COLUMN(STANDINGS_SB[PLACE IN LEAGUE]))</f>
        <v>1</v>
      </c>
      <c r="I1367">
        <f>16-INDEX(STANDINGS_ERA[],MATCH(Table1[[#This Row],[COMBINED]],STANDINGS_ERA[COMBINED],0),COLUMN(STANDINGS_ERA[PLACE IN LEAGUE]))</f>
        <v>8</v>
      </c>
      <c r="J1367">
        <f>16-INDEX(STANDINGS_WHIP[],MATCH(Table1[[#This Row],[COMBINED]],STANDINGS_WHIP[COMBINED],0),COLUMN(STANDINGS_WHIP[PLACE IN LEAGUE]))</f>
        <v>6</v>
      </c>
      <c r="K1367">
        <f>16-INDEX(STANDINGS_W[],MATCH(Table1[[#This Row],[COMBINED]],STANDINGS_W[COMBINED],0),COLUMN(STANDINGS_W[PLACE IN LEAGUE]))</f>
        <v>7</v>
      </c>
      <c r="L1367">
        <f>16-INDEX(STANDINGS_K[],MATCH(Table1[[#This Row],[COMBINED]],STANDINGS_K[COMBINED],0),COLUMN(STANDINGS_K[PLACE IN LEAGUE]))</f>
        <v>15</v>
      </c>
      <c r="M1367">
        <f>16-INDEX(STANDINGS_SV[],MATCH(Table1[[#This Row],[COMBINED]],STANDINGS_SV[COMBINED],0),COLUMN(STANDINGS_SV[PLACE IN LEAGUE]))</f>
        <v>7</v>
      </c>
      <c r="N1367">
        <f>SUM(Table1[[#This Row],[BA]:[SV]])</f>
        <v>74</v>
      </c>
      <c r="O1367">
        <v>12</v>
      </c>
    </row>
    <row r="1368" spans="1:15" x14ac:dyDescent="0.25">
      <c r="A1368" t="s">
        <v>1577</v>
      </c>
      <c r="B1368" t="s">
        <v>1572</v>
      </c>
      <c r="C1368" t="str">
        <f>Table1[[#This Row],[League]]&amp;Table1[[#This Row],[Team]]</f>
        <v>$150 Draft Champions Feb 19 1:00 pm Lg.3729Team Umizoomi</v>
      </c>
      <c r="D1368">
        <f>16-INDEX(STANDINGS_BA[],MATCH(Table1[[#This Row],[COMBINED]],STANDINGS_BA[COMBINED],0),COLUMN(STANDINGS_BA[PLACE IN LEAGUE]))</f>
        <v>6</v>
      </c>
      <c r="E1368">
        <f>16-INDEX(STANDINGS_R[],MATCH(Table1[[#This Row],[COMBINED]],STANDINGS_R[COMBINED],0),COLUMN(STANDINGS_R[PLACE IN LEAGUE]))</f>
        <v>1</v>
      </c>
      <c r="F1368">
        <f>16-INDEX(STANDINGS_HR[],MATCH(Table1[[#This Row],[COMBINED]],STANDINGS_HR[COMBINED],0),COLUMN(STANDINGS_HR[PLACE IN LEAGUE]))</f>
        <v>1</v>
      </c>
      <c r="G1368">
        <f>16-INDEX(STANDINGS_RBI[],MATCH(Table1[[#This Row],[COMBINED]],STANDINGS_RBI[COMBINED],0),COLUMN(STANDINGS_RBI[PLACE IN LEAGUE]))</f>
        <v>2</v>
      </c>
      <c r="H1368">
        <f>16-INDEX(STANDINGS_SB[],MATCH(Table1[[#This Row],[COMBINED]],STANDINGS_SB[COMBINED],0),COLUMN(STANDINGS_SB[PLACE IN LEAGUE]))</f>
        <v>2</v>
      </c>
      <c r="I1368">
        <f>16-INDEX(STANDINGS_ERA[],MATCH(Table1[[#This Row],[COMBINED]],STANDINGS_ERA[COMBINED],0),COLUMN(STANDINGS_ERA[PLACE IN LEAGUE]))</f>
        <v>1</v>
      </c>
      <c r="J1368">
        <f>16-INDEX(STANDINGS_WHIP[],MATCH(Table1[[#This Row],[COMBINED]],STANDINGS_WHIP[COMBINED],0),COLUMN(STANDINGS_WHIP[PLACE IN LEAGUE]))</f>
        <v>3</v>
      </c>
      <c r="K1368">
        <f>16-INDEX(STANDINGS_W[],MATCH(Table1[[#This Row],[COMBINED]],STANDINGS_W[COMBINED],0),COLUMN(STANDINGS_W[PLACE IN LEAGUE]))</f>
        <v>6</v>
      </c>
      <c r="L1368">
        <f>16-INDEX(STANDINGS_K[],MATCH(Table1[[#This Row],[COMBINED]],STANDINGS_K[COMBINED],0),COLUMN(STANDINGS_K[PLACE IN LEAGUE]))</f>
        <v>2</v>
      </c>
      <c r="M1368">
        <f>16-INDEX(STANDINGS_SV[],MATCH(Table1[[#This Row],[COMBINED]],STANDINGS_SV[COMBINED],0),COLUMN(STANDINGS_SV[PLACE IN LEAGUE]))</f>
        <v>12</v>
      </c>
      <c r="N1368">
        <f>SUM(Table1[[#This Row],[BA]:[SV]])</f>
        <v>36</v>
      </c>
      <c r="O1368">
        <v>13</v>
      </c>
    </row>
    <row r="1369" spans="1:15" x14ac:dyDescent="0.25">
      <c r="A1369" t="s">
        <v>1578</v>
      </c>
      <c r="B1369" t="s">
        <v>1572</v>
      </c>
      <c r="C1369" t="str">
        <f>Table1[[#This Row],[League]]&amp;Table1[[#This Row],[Team]]</f>
        <v>$150 Draft Champions Feb 19 1:00 pm Lg.3729TooFine</v>
      </c>
      <c r="D1369">
        <f>16-INDEX(STANDINGS_BA[],MATCH(Table1[[#This Row],[COMBINED]],STANDINGS_BA[COMBINED],0),COLUMN(STANDINGS_BA[PLACE IN LEAGUE]))</f>
        <v>5</v>
      </c>
      <c r="E1369">
        <f>16-INDEX(STANDINGS_R[],MATCH(Table1[[#This Row],[COMBINED]],STANDINGS_R[COMBINED],0),COLUMN(STANDINGS_R[PLACE IN LEAGUE]))</f>
        <v>5</v>
      </c>
      <c r="F1369">
        <f>16-INDEX(STANDINGS_HR[],MATCH(Table1[[#This Row],[COMBINED]],STANDINGS_HR[COMBINED],0),COLUMN(STANDINGS_HR[PLACE IN LEAGUE]))</f>
        <v>2</v>
      </c>
      <c r="G1369">
        <f>16-INDEX(STANDINGS_RBI[],MATCH(Table1[[#This Row],[COMBINED]],STANDINGS_RBI[COMBINED],0),COLUMN(STANDINGS_RBI[PLACE IN LEAGUE]))</f>
        <v>3</v>
      </c>
      <c r="H1369">
        <f>16-INDEX(STANDINGS_SB[],MATCH(Table1[[#This Row],[COMBINED]],STANDINGS_SB[COMBINED],0),COLUMN(STANDINGS_SB[PLACE IN LEAGUE]))</f>
        <v>3</v>
      </c>
      <c r="I1369">
        <f>16-INDEX(STANDINGS_ERA[],MATCH(Table1[[#This Row],[COMBINED]],STANDINGS_ERA[COMBINED],0),COLUMN(STANDINGS_ERA[PLACE IN LEAGUE]))</f>
        <v>2</v>
      </c>
      <c r="J1369">
        <f>16-INDEX(STANDINGS_WHIP[],MATCH(Table1[[#This Row],[COMBINED]],STANDINGS_WHIP[COMBINED],0),COLUMN(STANDINGS_WHIP[PLACE IN LEAGUE]))</f>
        <v>4</v>
      </c>
      <c r="K1369">
        <f>16-INDEX(STANDINGS_W[],MATCH(Table1[[#This Row],[COMBINED]],STANDINGS_W[COMBINED],0),COLUMN(STANDINGS_W[PLACE IN LEAGUE]))</f>
        <v>4</v>
      </c>
      <c r="L1369">
        <f>16-INDEX(STANDINGS_K[],MATCH(Table1[[#This Row],[COMBINED]],STANDINGS_K[COMBINED],0),COLUMN(STANDINGS_K[PLACE IN LEAGUE]))</f>
        <v>3</v>
      </c>
      <c r="M1369">
        <f>16-INDEX(STANDINGS_SV[],MATCH(Table1[[#This Row],[COMBINED]],STANDINGS_SV[COMBINED],0),COLUMN(STANDINGS_SV[PLACE IN LEAGUE]))</f>
        <v>4</v>
      </c>
      <c r="N1369">
        <f>SUM(Table1[[#This Row],[BA]:[SV]])</f>
        <v>35</v>
      </c>
      <c r="O1369">
        <v>14</v>
      </c>
    </row>
    <row r="1370" spans="1:15" x14ac:dyDescent="0.25">
      <c r="A1370" t="s">
        <v>1581</v>
      </c>
      <c r="B1370" t="s">
        <v>1572</v>
      </c>
      <c r="C1370" t="str">
        <f>Table1[[#This Row],[League]]&amp;Table1[[#This Row],[Team]]</f>
        <v>$150 Draft Champions Feb 19 1:00 pm Lg.3729Ace of Spades</v>
      </c>
      <c r="D1370">
        <f>16-INDEX(STANDINGS_BA[],MATCH(Table1[[#This Row],[COMBINED]],STANDINGS_BA[COMBINED],0),COLUMN(STANDINGS_BA[PLACE IN LEAGUE]))</f>
        <v>2</v>
      </c>
      <c r="E1370">
        <f>16-INDEX(STANDINGS_R[],MATCH(Table1[[#This Row],[COMBINED]],STANDINGS_R[COMBINED],0),COLUMN(STANDINGS_R[PLACE IN LEAGUE]))</f>
        <v>2</v>
      </c>
      <c r="F1370">
        <f>16-INDEX(STANDINGS_HR[],MATCH(Table1[[#This Row],[COMBINED]],STANDINGS_HR[COMBINED],0),COLUMN(STANDINGS_HR[PLACE IN LEAGUE]))</f>
        <v>3</v>
      </c>
      <c r="G1370">
        <f>16-INDEX(STANDINGS_RBI[],MATCH(Table1[[#This Row],[COMBINED]],STANDINGS_RBI[COMBINED],0),COLUMN(STANDINGS_RBI[PLACE IN LEAGUE]))</f>
        <v>1</v>
      </c>
      <c r="H1370">
        <f>16-INDEX(STANDINGS_SB[],MATCH(Table1[[#This Row],[COMBINED]],STANDINGS_SB[COMBINED],0),COLUMN(STANDINGS_SB[PLACE IN LEAGUE]))</f>
        <v>8</v>
      </c>
      <c r="I1370">
        <f>16-INDEX(STANDINGS_ERA[],MATCH(Table1[[#This Row],[COMBINED]],STANDINGS_ERA[COMBINED],0),COLUMN(STANDINGS_ERA[PLACE IN LEAGUE]))</f>
        <v>4</v>
      </c>
      <c r="J1370">
        <f>16-INDEX(STANDINGS_WHIP[],MATCH(Table1[[#This Row],[COMBINED]],STANDINGS_WHIP[COMBINED],0),COLUMN(STANDINGS_WHIP[PLACE IN LEAGUE]))</f>
        <v>1</v>
      </c>
      <c r="K1370">
        <f>16-INDEX(STANDINGS_W[],MATCH(Table1[[#This Row],[COMBINED]],STANDINGS_W[COMBINED],0),COLUMN(STANDINGS_W[PLACE IN LEAGUE]))</f>
        <v>2</v>
      </c>
      <c r="L1370">
        <f>16-INDEX(STANDINGS_K[],MATCH(Table1[[#This Row],[COMBINED]],STANDINGS_K[COMBINED],0),COLUMN(STANDINGS_K[PLACE IN LEAGUE]))</f>
        <v>6</v>
      </c>
      <c r="M1370">
        <f>16-INDEX(STANDINGS_SV[],MATCH(Table1[[#This Row],[COMBINED]],STANDINGS_SV[COMBINED],0),COLUMN(STANDINGS_SV[PLACE IN LEAGUE]))</f>
        <v>6</v>
      </c>
      <c r="N1370">
        <f>SUM(Table1[[#This Row],[BA]:[SV]])</f>
        <v>35</v>
      </c>
      <c r="O1370">
        <v>15</v>
      </c>
    </row>
    <row r="1371" spans="1:15" x14ac:dyDescent="0.25">
      <c r="A1371" t="s">
        <v>1584</v>
      </c>
      <c r="B1371" t="s">
        <v>1583</v>
      </c>
      <c r="C1371" t="str">
        <f>Table1[[#This Row],[League]]&amp;Table1[[#This Row],[Team]]</f>
        <v>$150 Draft Champions Feb 20 1:00 pm Lg.3732Black Watch</v>
      </c>
      <c r="D1371">
        <f>16-INDEX(STANDINGS_BA[],MATCH(Table1[[#This Row],[COMBINED]],STANDINGS_BA[COMBINED],0),COLUMN(STANDINGS_BA[PLACE IN LEAGUE]))</f>
        <v>13</v>
      </c>
      <c r="E1371">
        <f>16-INDEX(STANDINGS_R[],MATCH(Table1[[#This Row],[COMBINED]],STANDINGS_R[COMBINED],0),COLUMN(STANDINGS_R[PLACE IN LEAGUE]))</f>
        <v>11</v>
      </c>
      <c r="F1371">
        <f>16-INDEX(STANDINGS_HR[],MATCH(Table1[[#This Row],[COMBINED]],STANDINGS_HR[COMBINED],0),COLUMN(STANDINGS_HR[PLACE IN LEAGUE]))</f>
        <v>8</v>
      </c>
      <c r="G1371">
        <f>16-INDEX(STANDINGS_RBI[],MATCH(Table1[[#This Row],[COMBINED]],STANDINGS_RBI[COMBINED],0),COLUMN(STANDINGS_RBI[PLACE IN LEAGUE]))</f>
        <v>12</v>
      </c>
      <c r="H1371">
        <f>16-INDEX(STANDINGS_SB[],MATCH(Table1[[#This Row],[COMBINED]],STANDINGS_SB[COMBINED],0),COLUMN(STANDINGS_SB[PLACE IN LEAGUE]))</f>
        <v>7</v>
      </c>
      <c r="I1371">
        <f>16-INDEX(STANDINGS_ERA[],MATCH(Table1[[#This Row],[COMBINED]],STANDINGS_ERA[COMBINED],0),COLUMN(STANDINGS_ERA[PLACE IN LEAGUE]))</f>
        <v>14</v>
      </c>
      <c r="J1371">
        <f>16-INDEX(STANDINGS_WHIP[],MATCH(Table1[[#This Row],[COMBINED]],STANDINGS_WHIP[COMBINED],0),COLUMN(STANDINGS_WHIP[PLACE IN LEAGUE]))</f>
        <v>14</v>
      </c>
      <c r="K1371">
        <f>16-INDEX(STANDINGS_W[],MATCH(Table1[[#This Row],[COMBINED]],STANDINGS_W[COMBINED],0),COLUMN(STANDINGS_W[PLACE IN LEAGUE]))</f>
        <v>14</v>
      </c>
      <c r="L1371">
        <f>16-INDEX(STANDINGS_K[],MATCH(Table1[[#This Row],[COMBINED]],STANDINGS_K[COMBINED],0),COLUMN(STANDINGS_K[PLACE IN LEAGUE]))</f>
        <v>14</v>
      </c>
      <c r="M1371">
        <f>16-INDEX(STANDINGS_SV[],MATCH(Table1[[#This Row],[COMBINED]],STANDINGS_SV[COMBINED],0),COLUMN(STANDINGS_SV[PLACE IN LEAGUE]))</f>
        <v>10</v>
      </c>
      <c r="N1371">
        <f>SUM(Table1[[#This Row],[BA]:[SV]])</f>
        <v>117</v>
      </c>
      <c r="O1371">
        <v>1</v>
      </c>
    </row>
    <row r="1372" spans="1:15" x14ac:dyDescent="0.25">
      <c r="A1372" t="s">
        <v>1589</v>
      </c>
      <c r="B1372" t="s">
        <v>1583</v>
      </c>
      <c r="C1372" t="str">
        <f>Table1[[#This Row],[League]]&amp;Table1[[#This Row],[Team]]</f>
        <v>$150 Draft Champions Feb 20 1:00 pm Lg.3732Team Dolven</v>
      </c>
      <c r="D1372">
        <f>16-INDEX(STANDINGS_BA[],MATCH(Table1[[#This Row],[COMBINED]],STANDINGS_BA[COMBINED],0),COLUMN(STANDINGS_BA[PLACE IN LEAGUE]))</f>
        <v>6</v>
      </c>
      <c r="E1372">
        <f>16-INDEX(STANDINGS_R[],MATCH(Table1[[#This Row],[COMBINED]],STANDINGS_R[COMBINED],0),COLUMN(STANDINGS_R[PLACE IN LEAGUE]))</f>
        <v>14</v>
      </c>
      <c r="F1372">
        <f>16-INDEX(STANDINGS_HR[],MATCH(Table1[[#This Row],[COMBINED]],STANDINGS_HR[COMBINED],0),COLUMN(STANDINGS_HR[PLACE IN LEAGUE]))</f>
        <v>14</v>
      </c>
      <c r="G1372">
        <f>16-INDEX(STANDINGS_RBI[],MATCH(Table1[[#This Row],[COMBINED]],STANDINGS_RBI[COMBINED],0),COLUMN(STANDINGS_RBI[PLACE IN LEAGUE]))</f>
        <v>15</v>
      </c>
      <c r="H1372">
        <f>16-INDEX(STANDINGS_SB[],MATCH(Table1[[#This Row],[COMBINED]],STANDINGS_SB[COMBINED],0),COLUMN(STANDINGS_SB[PLACE IN LEAGUE]))</f>
        <v>10</v>
      </c>
      <c r="I1372">
        <f>16-INDEX(STANDINGS_ERA[],MATCH(Table1[[#This Row],[COMBINED]],STANDINGS_ERA[COMBINED],0),COLUMN(STANDINGS_ERA[PLACE IN LEAGUE]))</f>
        <v>12</v>
      </c>
      <c r="J1372">
        <f>16-INDEX(STANDINGS_WHIP[],MATCH(Table1[[#This Row],[COMBINED]],STANDINGS_WHIP[COMBINED],0),COLUMN(STANDINGS_WHIP[PLACE IN LEAGUE]))</f>
        <v>12</v>
      </c>
      <c r="K1372">
        <f>16-INDEX(STANDINGS_W[],MATCH(Table1[[#This Row],[COMBINED]],STANDINGS_W[COMBINED],0),COLUMN(STANDINGS_W[PLACE IN LEAGUE]))</f>
        <v>15</v>
      </c>
      <c r="L1372">
        <f>16-INDEX(STANDINGS_K[],MATCH(Table1[[#This Row],[COMBINED]],STANDINGS_K[COMBINED],0),COLUMN(STANDINGS_K[PLACE IN LEAGUE]))</f>
        <v>15</v>
      </c>
      <c r="M1372">
        <f>16-INDEX(STANDINGS_SV[],MATCH(Table1[[#This Row],[COMBINED]],STANDINGS_SV[COMBINED],0),COLUMN(STANDINGS_SV[PLACE IN LEAGUE]))</f>
        <v>1</v>
      </c>
      <c r="N1372">
        <f>SUM(Table1[[#This Row],[BA]:[SV]])</f>
        <v>114</v>
      </c>
      <c r="O1372">
        <v>2</v>
      </c>
    </row>
    <row r="1373" spans="1:15" x14ac:dyDescent="0.25">
      <c r="A1373" t="s">
        <v>1379</v>
      </c>
      <c r="B1373" t="s">
        <v>1583</v>
      </c>
      <c r="C1373" t="str">
        <f>Table1[[#This Row],[League]]&amp;Table1[[#This Row],[Team]]</f>
        <v>$150 Draft Champions Feb 20 1:00 pm Lg.3732Team Haberman</v>
      </c>
      <c r="D1373">
        <f>16-INDEX(STANDINGS_BA[],MATCH(Table1[[#This Row],[COMBINED]],STANDINGS_BA[COMBINED],0),COLUMN(STANDINGS_BA[PLACE IN LEAGUE]))</f>
        <v>8</v>
      </c>
      <c r="E1373">
        <f>16-INDEX(STANDINGS_R[],MATCH(Table1[[#This Row],[COMBINED]],STANDINGS_R[COMBINED],0),COLUMN(STANDINGS_R[PLACE IN LEAGUE]))</f>
        <v>8</v>
      </c>
      <c r="F1373">
        <f>16-INDEX(STANDINGS_HR[],MATCH(Table1[[#This Row],[COMBINED]],STANDINGS_HR[COMBINED],0),COLUMN(STANDINGS_HR[PLACE IN LEAGUE]))</f>
        <v>7</v>
      </c>
      <c r="G1373">
        <f>16-INDEX(STANDINGS_RBI[],MATCH(Table1[[#This Row],[COMBINED]],STANDINGS_RBI[COMBINED],0),COLUMN(STANDINGS_RBI[PLACE IN LEAGUE]))</f>
        <v>8</v>
      </c>
      <c r="H1373">
        <f>16-INDEX(STANDINGS_SB[],MATCH(Table1[[#This Row],[COMBINED]],STANDINGS_SB[COMBINED],0),COLUMN(STANDINGS_SB[PLACE IN LEAGUE]))</f>
        <v>15</v>
      </c>
      <c r="I1373">
        <f>16-INDEX(STANDINGS_ERA[],MATCH(Table1[[#This Row],[COMBINED]],STANDINGS_ERA[COMBINED],0),COLUMN(STANDINGS_ERA[PLACE IN LEAGUE]))</f>
        <v>15</v>
      </c>
      <c r="J1373">
        <f>16-INDEX(STANDINGS_WHIP[],MATCH(Table1[[#This Row],[COMBINED]],STANDINGS_WHIP[COMBINED],0),COLUMN(STANDINGS_WHIP[PLACE IN LEAGUE]))</f>
        <v>15</v>
      </c>
      <c r="K1373">
        <f>16-INDEX(STANDINGS_W[],MATCH(Table1[[#This Row],[COMBINED]],STANDINGS_W[COMBINED],0),COLUMN(STANDINGS_W[PLACE IN LEAGUE]))</f>
        <v>5</v>
      </c>
      <c r="L1373">
        <f>16-INDEX(STANDINGS_K[],MATCH(Table1[[#This Row],[COMBINED]],STANDINGS_K[COMBINED],0),COLUMN(STANDINGS_K[PLACE IN LEAGUE]))</f>
        <v>6</v>
      </c>
      <c r="M1373">
        <f>16-INDEX(STANDINGS_SV[],MATCH(Table1[[#This Row],[COMBINED]],STANDINGS_SV[COMBINED],0),COLUMN(STANDINGS_SV[PLACE IN LEAGUE]))</f>
        <v>14</v>
      </c>
      <c r="N1373">
        <f>SUM(Table1[[#This Row],[BA]:[SV]])</f>
        <v>101</v>
      </c>
      <c r="O1373">
        <v>3</v>
      </c>
    </row>
    <row r="1374" spans="1:15" x14ac:dyDescent="0.25">
      <c r="A1374" t="s">
        <v>1585</v>
      </c>
      <c r="B1374" t="s">
        <v>1583</v>
      </c>
      <c r="C1374" t="str">
        <f>Table1[[#This Row],[League]]&amp;Table1[[#This Row],[Team]]</f>
        <v>$150 Draft Champions Feb 20 1:00 pm Lg.3732Angelos Ashes</v>
      </c>
      <c r="D1374">
        <f>16-INDEX(STANDINGS_BA[],MATCH(Table1[[#This Row],[COMBINED]],STANDINGS_BA[COMBINED],0),COLUMN(STANDINGS_BA[PLACE IN LEAGUE]))</f>
        <v>12</v>
      </c>
      <c r="E1374">
        <f>16-INDEX(STANDINGS_R[],MATCH(Table1[[#This Row],[COMBINED]],STANDINGS_R[COMBINED],0),COLUMN(STANDINGS_R[PLACE IN LEAGUE]))</f>
        <v>15</v>
      </c>
      <c r="F1374">
        <f>16-INDEX(STANDINGS_HR[],MATCH(Table1[[#This Row],[COMBINED]],STANDINGS_HR[COMBINED],0),COLUMN(STANDINGS_HR[PLACE IN LEAGUE]))</f>
        <v>12</v>
      </c>
      <c r="G1374">
        <f>16-INDEX(STANDINGS_RBI[],MATCH(Table1[[#This Row],[COMBINED]],STANDINGS_RBI[COMBINED],0),COLUMN(STANDINGS_RBI[PLACE IN LEAGUE]))</f>
        <v>14</v>
      </c>
      <c r="H1374">
        <f>16-INDEX(STANDINGS_SB[],MATCH(Table1[[#This Row],[COMBINED]],STANDINGS_SB[COMBINED],0),COLUMN(STANDINGS_SB[PLACE IN LEAGUE]))</f>
        <v>13</v>
      </c>
      <c r="I1374">
        <f>16-INDEX(STANDINGS_ERA[],MATCH(Table1[[#This Row],[COMBINED]],STANDINGS_ERA[COMBINED],0),COLUMN(STANDINGS_ERA[PLACE IN LEAGUE]))</f>
        <v>8</v>
      </c>
      <c r="J1374">
        <f>16-INDEX(STANDINGS_WHIP[],MATCH(Table1[[#This Row],[COMBINED]],STANDINGS_WHIP[COMBINED],0),COLUMN(STANDINGS_WHIP[PLACE IN LEAGUE]))</f>
        <v>10</v>
      </c>
      <c r="K1374">
        <f>16-INDEX(STANDINGS_W[],MATCH(Table1[[#This Row],[COMBINED]],STANDINGS_W[COMBINED],0),COLUMN(STANDINGS_W[PLACE IN LEAGUE]))</f>
        <v>3</v>
      </c>
      <c r="L1374">
        <f>16-INDEX(STANDINGS_K[],MATCH(Table1[[#This Row],[COMBINED]],STANDINGS_K[COMBINED],0),COLUMN(STANDINGS_K[PLACE IN LEAGUE]))</f>
        <v>2</v>
      </c>
      <c r="M1374">
        <f>16-INDEX(STANDINGS_SV[],MATCH(Table1[[#This Row],[COMBINED]],STANDINGS_SV[COMBINED],0),COLUMN(STANDINGS_SV[PLACE IN LEAGUE]))</f>
        <v>11</v>
      </c>
      <c r="N1374">
        <f>SUM(Table1[[#This Row],[BA]:[SV]])</f>
        <v>100</v>
      </c>
      <c r="O1374">
        <v>4</v>
      </c>
    </row>
    <row r="1375" spans="1:15" x14ac:dyDescent="0.25">
      <c r="A1375" t="s">
        <v>1582</v>
      </c>
      <c r="B1375" t="s">
        <v>1583</v>
      </c>
      <c r="C1375" t="str">
        <f>Table1[[#This Row],[League]]&amp;Table1[[#This Row],[Team]]</f>
        <v>$150 Draft Champions Feb 20 1:00 pm Lg.3732Team Grewelle</v>
      </c>
      <c r="D1375">
        <f>16-INDEX(STANDINGS_BA[],MATCH(Table1[[#This Row],[COMBINED]],STANDINGS_BA[COMBINED],0),COLUMN(STANDINGS_BA[PLACE IN LEAGUE]))</f>
        <v>15</v>
      </c>
      <c r="E1375">
        <f>16-INDEX(STANDINGS_R[],MATCH(Table1[[#This Row],[COMBINED]],STANDINGS_R[COMBINED],0),COLUMN(STANDINGS_R[PLACE IN LEAGUE]))</f>
        <v>13</v>
      </c>
      <c r="F1375">
        <f>16-INDEX(STANDINGS_HR[],MATCH(Table1[[#This Row],[COMBINED]],STANDINGS_HR[COMBINED],0),COLUMN(STANDINGS_HR[PLACE IN LEAGUE]))</f>
        <v>9</v>
      </c>
      <c r="G1375">
        <f>16-INDEX(STANDINGS_RBI[],MATCH(Table1[[#This Row],[COMBINED]],STANDINGS_RBI[COMBINED],0),COLUMN(STANDINGS_RBI[PLACE IN LEAGUE]))</f>
        <v>9</v>
      </c>
      <c r="H1375">
        <f>16-INDEX(STANDINGS_SB[],MATCH(Table1[[#This Row],[COMBINED]],STANDINGS_SB[COMBINED],0),COLUMN(STANDINGS_SB[PLACE IN LEAGUE]))</f>
        <v>14</v>
      </c>
      <c r="I1375">
        <f>16-INDEX(STANDINGS_ERA[],MATCH(Table1[[#This Row],[COMBINED]],STANDINGS_ERA[COMBINED],0),COLUMN(STANDINGS_ERA[PLACE IN LEAGUE]))</f>
        <v>4</v>
      </c>
      <c r="J1375">
        <f>16-INDEX(STANDINGS_WHIP[],MATCH(Table1[[#This Row],[COMBINED]],STANDINGS_WHIP[COMBINED],0),COLUMN(STANDINGS_WHIP[PLACE IN LEAGUE]))</f>
        <v>6</v>
      </c>
      <c r="K1375">
        <f>16-INDEX(STANDINGS_W[],MATCH(Table1[[#This Row],[COMBINED]],STANDINGS_W[COMBINED],0),COLUMN(STANDINGS_W[PLACE IN LEAGUE]))</f>
        <v>9</v>
      </c>
      <c r="L1375">
        <f>16-INDEX(STANDINGS_K[],MATCH(Table1[[#This Row],[COMBINED]],STANDINGS_K[COMBINED],0),COLUMN(STANDINGS_K[PLACE IN LEAGUE]))</f>
        <v>5</v>
      </c>
      <c r="M1375">
        <f>16-INDEX(STANDINGS_SV[],MATCH(Table1[[#This Row],[COMBINED]],STANDINGS_SV[COMBINED],0),COLUMN(STANDINGS_SV[PLACE IN LEAGUE]))</f>
        <v>12</v>
      </c>
      <c r="N1375">
        <f>SUM(Table1[[#This Row],[BA]:[SV]])</f>
        <v>96</v>
      </c>
      <c r="O1375">
        <v>5</v>
      </c>
    </row>
    <row r="1376" spans="1:15" x14ac:dyDescent="0.25">
      <c r="A1376" t="s">
        <v>110</v>
      </c>
      <c r="B1376" t="s">
        <v>1583</v>
      </c>
      <c r="C1376" t="str">
        <f>Table1[[#This Row],[League]]&amp;Table1[[#This Row],[Team]]</f>
        <v>$150 Draft Champions Feb 20 1:00 pm Lg.3732smackers VII</v>
      </c>
      <c r="D1376">
        <f>16-INDEX(STANDINGS_BA[],MATCH(Table1[[#This Row],[COMBINED]],STANDINGS_BA[COMBINED],0),COLUMN(STANDINGS_BA[PLACE IN LEAGUE]))</f>
        <v>14</v>
      </c>
      <c r="E1376">
        <f>16-INDEX(STANDINGS_R[],MATCH(Table1[[#This Row],[COMBINED]],STANDINGS_R[COMBINED],0),COLUMN(STANDINGS_R[PLACE IN LEAGUE]))</f>
        <v>10</v>
      </c>
      <c r="F1376">
        <f>16-INDEX(STANDINGS_HR[],MATCH(Table1[[#This Row],[COMBINED]],STANDINGS_HR[COMBINED],0),COLUMN(STANDINGS_HR[PLACE IN LEAGUE]))</f>
        <v>5</v>
      </c>
      <c r="G1376">
        <f>16-INDEX(STANDINGS_RBI[],MATCH(Table1[[#This Row],[COMBINED]],STANDINGS_RBI[COMBINED],0),COLUMN(STANDINGS_RBI[PLACE IN LEAGUE]))</f>
        <v>6</v>
      </c>
      <c r="H1376">
        <f>16-INDEX(STANDINGS_SB[],MATCH(Table1[[#This Row],[COMBINED]],STANDINGS_SB[COMBINED],0),COLUMN(STANDINGS_SB[PLACE IN LEAGUE]))</f>
        <v>6</v>
      </c>
      <c r="I1376">
        <f>16-INDEX(STANDINGS_ERA[],MATCH(Table1[[#This Row],[COMBINED]],STANDINGS_ERA[COMBINED],0),COLUMN(STANDINGS_ERA[PLACE IN LEAGUE]))</f>
        <v>11</v>
      </c>
      <c r="J1376">
        <f>16-INDEX(STANDINGS_WHIP[],MATCH(Table1[[#This Row],[COMBINED]],STANDINGS_WHIP[COMBINED],0),COLUMN(STANDINGS_WHIP[PLACE IN LEAGUE]))</f>
        <v>13</v>
      </c>
      <c r="K1376">
        <f>16-INDEX(STANDINGS_W[],MATCH(Table1[[#This Row],[COMBINED]],STANDINGS_W[COMBINED],0),COLUMN(STANDINGS_W[PLACE IN LEAGUE]))</f>
        <v>6</v>
      </c>
      <c r="L1376">
        <f>16-INDEX(STANDINGS_K[],MATCH(Table1[[#This Row],[COMBINED]],STANDINGS_K[COMBINED],0),COLUMN(STANDINGS_K[PLACE IN LEAGUE]))</f>
        <v>12</v>
      </c>
      <c r="M1376">
        <f>16-INDEX(STANDINGS_SV[],MATCH(Table1[[#This Row],[COMBINED]],STANDINGS_SV[COMBINED],0),COLUMN(STANDINGS_SV[PLACE IN LEAGUE]))</f>
        <v>13</v>
      </c>
      <c r="N1376">
        <f>SUM(Table1[[#This Row],[BA]:[SV]])</f>
        <v>96</v>
      </c>
      <c r="O1376">
        <v>6</v>
      </c>
    </row>
    <row r="1377" spans="1:15" x14ac:dyDescent="0.25">
      <c r="A1377" t="s">
        <v>1586</v>
      </c>
      <c r="B1377" t="s">
        <v>1583</v>
      </c>
      <c r="C1377" t="str">
        <f>Table1[[#This Row],[League]]&amp;Table1[[#This Row],[Team]]</f>
        <v>$150 Draft Champions Feb 20 1:00 pm Lg.3732Noodler Fun Monkey2</v>
      </c>
      <c r="D1377">
        <f>16-INDEX(STANDINGS_BA[],MATCH(Table1[[#This Row],[COMBINED]],STANDINGS_BA[COMBINED],0),COLUMN(STANDINGS_BA[PLACE IN LEAGUE]))</f>
        <v>11</v>
      </c>
      <c r="E1377">
        <f>16-INDEX(STANDINGS_R[],MATCH(Table1[[#This Row],[COMBINED]],STANDINGS_R[COMBINED],0),COLUMN(STANDINGS_R[PLACE IN LEAGUE]))</f>
        <v>12</v>
      </c>
      <c r="F1377">
        <f>16-INDEX(STANDINGS_HR[],MATCH(Table1[[#This Row],[COMBINED]],STANDINGS_HR[COMBINED],0),COLUMN(STANDINGS_HR[PLACE IN LEAGUE]))</f>
        <v>13</v>
      </c>
      <c r="G1377">
        <f>16-INDEX(STANDINGS_RBI[],MATCH(Table1[[#This Row],[COMBINED]],STANDINGS_RBI[COMBINED],0),COLUMN(STANDINGS_RBI[PLACE IN LEAGUE]))</f>
        <v>10</v>
      </c>
      <c r="H1377">
        <f>16-INDEX(STANDINGS_SB[],MATCH(Table1[[#This Row],[COMBINED]],STANDINGS_SB[COMBINED],0),COLUMN(STANDINGS_SB[PLACE IN LEAGUE]))</f>
        <v>11</v>
      </c>
      <c r="I1377">
        <f>16-INDEX(STANDINGS_ERA[],MATCH(Table1[[#This Row],[COMBINED]],STANDINGS_ERA[COMBINED],0),COLUMN(STANDINGS_ERA[PLACE IN LEAGUE]))</f>
        <v>6</v>
      </c>
      <c r="J1377">
        <f>16-INDEX(STANDINGS_WHIP[],MATCH(Table1[[#This Row],[COMBINED]],STANDINGS_WHIP[COMBINED],0),COLUMN(STANDINGS_WHIP[PLACE IN LEAGUE]))</f>
        <v>4</v>
      </c>
      <c r="K1377">
        <f>16-INDEX(STANDINGS_W[],MATCH(Table1[[#This Row],[COMBINED]],STANDINGS_W[COMBINED],0),COLUMN(STANDINGS_W[PLACE IN LEAGUE]))</f>
        <v>8</v>
      </c>
      <c r="L1377">
        <f>16-INDEX(STANDINGS_K[],MATCH(Table1[[#This Row],[COMBINED]],STANDINGS_K[COMBINED],0),COLUMN(STANDINGS_K[PLACE IN LEAGUE]))</f>
        <v>3</v>
      </c>
      <c r="M1377">
        <f>16-INDEX(STANDINGS_SV[],MATCH(Table1[[#This Row],[COMBINED]],STANDINGS_SV[COMBINED],0),COLUMN(STANDINGS_SV[PLACE IN LEAGUE]))</f>
        <v>6</v>
      </c>
      <c r="N1377">
        <f>SUM(Table1[[#This Row],[BA]:[SV]])</f>
        <v>84</v>
      </c>
      <c r="O1377">
        <v>7</v>
      </c>
    </row>
    <row r="1378" spans="1:15" x14ac:dyDescent="0.25">
      <c r="A1378" t="s">
        <v>53</v>
      </c>
      <c r="B1378" t="s">
        <v>1583</v>
      </c>
      <c r="C1378" t="str">
        <f>Table1[[#This Row],[League]]&amp;Table1[[#This Row],[Team]]</f>
        <v>$150 Draft Champions Feb 20 1:00 pm Lg.3732Baseball Furies</v>
      </c>
      <c r="D1378">
        <f>16-INDEX(STANDINGS_BA[],MATCH(Table1[[#This Row],[COMBINED]],STANDINGS_BA[COMBINED],0),COLUMN(STANDINGS_BA[PLACE IN LEAGUE]))</f>
        <v>1</v>
      </c>
      <c r="E1378">
        <f>16-INDEX(STANDINGS_R[],MATCH(Table1[[#This Row],[COMBINED]],STANDINGS_R[COMBINED],0),COLUMN(STANDINGS_R[PLACE IN LEAGUE]))</f>
        <v>4</v>
      </c>
      <c r="F1378">
        <f>16-INDEX(STANDINGS_HR[],MATCH(Table1[[#This Row],[COMBINED]],STANDINGS_HR[COMBINED],0),COLUMN(STANDINGS_HR[PLACE IN LEAGUE]))</f>
        <v>15</v>
      </c>
      <c r="G1378">
        <f>16-INDEX(STANDINGS_RBI[],MATCH(Table1[[#This Row],[COMBINED]],STANDINGS_RBI[COMBINED],0),COLUMN(STANDINGS_RBI[PLACE IN LEAGUE]))</f>
        <v>7</v>
      </c>
      <c r="H1378">
        <f>16-INDEX(STANDINGS_SB[],MATCH(Table1[[#This Row],[COMBINED]],STANDINGS_SB[COMBINED],0),COLUMN(STANDINGS_SB[PLACE IN LEAGUE]))</f>
        <v>3</v>
      </c>
      <c r="I1378">
        <f>16-INDEX(STANDINGS_ERA[],MATCH(Table1[[#This Row],[COMBINED]],STANDINGS_ERA[COMBINED],0),COLUMN(STANDINGS_ERA[PLACE IN LEAGUE]))</f>
        <v>13</v>
      </c>
      <c r="J1378">
        <f>16-INDEX(STANDINGS_WHIP[],MATCH(Table1[[#This Row],[COMBINED]],STANDINGS_WHIP[COMBINED],0),COLUMN(STANDINGS_WHIP[PLACE IN LEAGUE]))</f>
        <v>11</v>
      </c>
      <c r="K1378">
        <f>16-INDEX(STANDINGS_W[],MATCH(Table1[[#This Row],[COMBINED]],STANDINGS_W[COMBINED],0),COLUMN(STANDINGS_W[PLACE IN LEAGUE]))</f>
        <v>12</v>
      </c>
      <c r="L1378">
        <f>16-INDEX(STANDINGS_K[],MATCH(Table1[[#This Row],[COMBINED]],STANDINGS_K[COMBINED],0),COLUMN(STANDINGS_K[PLACE IN LEAGUE]))</f>
        <v>13</v>
      </c>
      <c r="M1378">
        <f>16-INDEX(STANDINGS_SV[],MATCH(Table1[[#This Row],[COMBINED]],STANDINGS_SV[COMBINED],0),COLUMN(STANDINGS_SV[PLACE IN LEAGUE]))</f>
        <v>4</v>
      </c>
      <c r="N1378">
        <f>SUM(Table1[[#This Row],[BA]:[SV]])</f>
        <v>83</v>
      </c>
      <c r="O1378">
        <v>8</v>
      </c>
    </row>
    <row r="1379" spans="1:15" x14ac:dyDescent="0.25">
      <c r="A1379" t="s">
        <v>303</v>
      </c>
      <c r="B1379" t="s">
        <v>1583</v>
      </c>
      <c r="C1379" t="str">
        <f>Table1[[#This Row],[League]]&amp;Table1[[#This Row],[Team]]</f>
        <v>$150 Draft Champions Feb 20 1:00 pm Lg.3732Lapdancing Monkeys</v>
      </c>
      <c r="D1379">
        <f>16-INDEX(STANDINGS_BA[],MATCH(Table1[[#This Row],[COMBINED]],STANDINGS_BA[COMBINED],0),COLUMN(STANDINGS_BA[PLACE IN LEAGUE]))</f>
        <v>5</v>
      </c>
      <c r="E1379">
        <f>16-INDEX(STANDINGS_R[],MATCH(Table1[[#This Row],[COMBINED]],STANDINGS_R[COMBINED],0),COLUMN(STANDINGS_R[PLACE IN LEAGUE]))</f>
        <v>9</v>
      </c>
      <c r="F1379">
        <f>16-INDEX(STANDINGS_HR[],MATCH(Table1[[#This Row],[COMBINED]],STANDINGS_HR[COMBINED],0),COLUMN(STANDINGS_HR[PLACE IN LEAGUE]))</f>
        <v>4</v>
      </c>
      <c r="G1379">
        <f>16-INDEX(STANDINGS_RBI[],MATCH(Table1[[#This Row],[COMBINED]],STANDINGS_RBI[COMBINED],0),COLUMN(STANDINGS_RBI[PLACE IN LEAGUE]))</f>
        <v>11</v>
      </c>
      <c r="H1379">
        <f>16-INDEX(STANDINGS_SB[],MATCH(Table1[[#This Row],[COMBINED]],STANDINGS_SB[COMBINED],0),COLUMN(STANDINGS_SB[PLACE IN LEAGUE]))</f>
        <v>12</v>
      </c>
      <c r="I1379">
        <f>16-INDEX(STANDINGS_ERA[],MATCH(Table1[[#This Row],[COMBINED]],STANDINGS_ERA[COMBINED],0),COLUMN(STANDINGS_ERA[PLACE IN LEAGUE]))</f>
        <v>5</v>
      </c>
      <c r="J1379">
        <f>16-INDEX(STANDINGS_WHIP[],MATCH(Table1[[#This Row],[COMBINED]],STANDINGS_WHIP[COMBINED],0),COLUMN(STANDINGS_WHIP[PLACE IN LEAGUE]))</f>
        <v>5</v>
      </c>
      <c r="K1379">
        <f>16-INDEX(STANDINGS_W[],MATCH(Table1[[#This Row],[COMBINED]],STANDINGS_W[COMBINED],0),COLUMN(STANDINGS_W[PLACE IN LEAGUE]))</f>
        <v>13</v>
      </c>
      <c r="L1379">
        <f>16-INDEX(STANDINGS_K[],MATCH(Table1[[#This Row],[COMBINED]],STANDINGS_K[COMBINED],0),COLUMN(STANDINGS_K[PLACE IN LEAGUE]))</f>
        <v>11</v>
      </c>
      <c r="M1379">
        <f>16-INDEX(STANDINGS_SV[],MATCH(Table1[[#This Row],[COMBINED]],STANDINGS_SV[COMBINED],0),COLUMN(STANDINGS_SV[PLACE IN LEAGUE]))</f>
        <v>3</v>
      </c>
      <c r="N1379">
        <f>SUM(Table1[[#This Row],[BA]:[SV]])</f>
        <v>78</v>
      </c>
      <c r="O1379">
        <v>9</v>
      </c>
    </row>
    <row r="1380" spans="1:15" x14ac:dyDescent="0.25">
      <c r="A1380" t="s">
        <v>25</v>
      </c>
      <c r="B1380" t="s">
        <v>1583</v>
      </c>
      <c r="C1380" t="str">
        <f>Table1[[#This Row],[League]]&amp;Table1[[#This Row],[Team]]</f>
        <v>$150 Draft Champions Feb 20 1:00 pm Lg.3732billyhaze</v>
      </c>
      <c r="D1380">
        <f>16-INDEX(STANDINGS_BA[],MATCH(Table1[[#This Row],[COMBINED]],STANDINGS_BA[COMBINED],0),COLUMN(STANDINGS_BA[PLACE IN LEAGUE]))</f>
        <v>3</v>
      </c>
      <c r="E1380">
        <f>16-INDEX(STANDINGS_R[],MATCH(Table1[[#This Row],[COMBINED]],STANDINGS_R[COMBINED],0),COLUMN(STANDINGS_R[PLACE IN LEAGUE]))</f>
        <v>3</v>
      </c>
      <c r="F1380">
        <f>16-INDEX(STANDINGS_HR[],MATCH(Table1[[#This Row],[COMBINED]],STANDINGS_HR[COMBINED],0),COLUMN(STANDINGS_HR[PLACE IN LEAGUE]))</f>
        <v>10</v>
      </c>
      <c r="G1380">
        <f>16-INDEX(STANDINGS_RBI[],MATCH(Table1[[#This Row],[COMBINED]],STANDINGS_RBI[COMBINED],0),COLUMN(STANDINGS_RBI[PLACE IN LEAGUE]))</f>
        <v>5</v>
      </c>
      <c r="H1380">
        <f>16-INDEX(STANDINGS_SB[],MATCH(Table1[[#This Row],[COMBINED]],STANDINGS_SB[COMBINED],0),COLUMN(STANDINGS_SB[PLACE IN LEAGUE]))</f>
        <v>4</v>
      </c>
      <c r="I1380">
        <f>16-INDEX(STANDINGS_ERA[],MATCH(Table1[[#This Row],[COMBINED]],STANDINGS_ERA[COMBINED],0),COLUMN(STANDINGS_ERA[PLACE IN LEAGUE]))</f>
        <v>9</v>
      </c>
      <c r="J1380">
        <f>16-INDEX(STANDINGS_WHIP[],MATCH(Table1[[#This Row],[COMBINED]],STANDINGS_WHIP[COMBINED],0),COLUMN(STANDINGS_WHIP[PLACE IN LEAGUE]))</f>
        <v>7</v>
      </c>
      <c r="K1380">
        <f>16-INDEX(STANDINGS_W[],MATCH(Table1[[#This Row],[COMBINED]],STANDINGS_W[COMBINED],0),COLUMN(STANDINGS_W[PLACE IN LEAGUE]))</f>
        <v>10</v>
      </c>
      <c r="L1380">
        <f>16-INDEX(STANDINGS_K[],MATCH(Table1[[#This Row],[COMBINED]],STANDINGS_K[COMBINED],0),COLUMN(STANDINGS_K[PLACE IN LEAGUE]))</f>
        <v>8</v>
      </c>
      <c r="M1380">
        <f>16-INDEX(STANDINGS_SV[],MATCH(Table1[[#This Row],[COMBINED]],STANDINGS_SV[COMBINED],0),COLUMN(STANDINGS_SV[PLACE IN LEAGUE]))</f>
        <v>9</v>
      </c>
      <c r="N1380">
        <f>SUM(Table1[[#This Row],[BA]:[SV]])</f>
        <v>68</v>
      </c>
      <c r="O1380">
        <v>10</v>
      </c>
    </row>
    <row r="1381" spans="1:15" x14ac:dyDescent="0.25">
      <c r="A1381" t="s">
        <v>1591</v>
      </c>
      <c r="B1381" t="s">
        <v>1583</v>
      </c>
      <c r="C1381" t="str">
        <f>Table1[[#This Row],[League]]&amp;Table1[[#This Row],[Team]]</f>
        <v>$150 Draft Champions Feb 20 1:00 pm Lg.3732Hup Hup Hup</v>
      </c>
      <c r="D1381">
        <f>16-INDEX(STANDINGS_BA[],MATCH(Table1[[#This Row],[COMBINED]],STANDINGS_BA[COMBINED],0),COLUMN(STANDINGS_BA[PLACE IN LEAGUE]))</f>
        <v>2</v>
      </c>
      <c r="E1381">
        <f>16-INDEX(STANDINGS_R[],MATCH(Table1[[#This Row],[COMBINED]],STANDINGS_R[COMBINED],0),COLUMN(STANDINGS_R[PLACE IN LEAGUE]))</f>
        <v>6</v>
      </c>
      <c r="F1381">
        <f>16-INDEX(STANDINGS_HR[],MATCH(Table1[[#This Row],[COMBINED]],STANDINGS_HR[COMBINED],0),COLUMN(STANDINGS_HR[PLACE IN LEAGUE]))</f>
        <v>2</v>
      </c>
      <c r="G1381">
        <f>16-INDEX(STANDINGS_RBI[],MATCH(Table1[[#This Row],[COMBINED]],STANDINGS_RBI[COMBINED],0),COLUMN(STANDINGS_RBI[PLACE IN LEAGUE]))</f>
        <v>4</v>
      </c>
      <c r="H1381">
        <f>16-INDEX(STANDINGS_SB[],MATCH(Table1[[#This Row],[COMBINED]],STANDINGS_SB[COMBINED],0),COLUMN(STANDINGS_SB[PLACE IN LEAGUE]))</f>
        <v>5</v>
      </c>
      <c r="I1381">
        <f>16-INDEX(STANDINGS_ERA[],MATCH(Table1[[#This Row],[COMBINED]],STANDINGS_ERA[COMBINED],0),COLUMN(STANDINGS_ERA[PLACE IN LEAGUE]))</f>
        <v>10</v>
      </c>
      <c r="J1381">
        <f>16-INDEX(STANDINGS_WHIP[],MATCH(Table1[[#This Row],[COMBINED]],STANDINGS_WHIP[COMBINED],0),COLUMN(STANDINGS_WHIP[PLACE IN LEAGUE]))</f>
        <v>9</v>
      </c>
      <c r="K1381">
        <f>16-INDEX(STANDINGS_W[],MATCH(Table1[[#This Row],[COMBINED]],STANDINGS_W[COMBINED],0),COLUMN(STANDINGS_W[PLACE IN LEAGUE]))</f>
        <v>4</v>
      </c>
      <c r="L1381">
        <f>16-INDEX(STANDINGS_K[],MATCH(Table1[[#This Row],[COMBINED]],STANDINGS_K[COMBINED],0),COLUMN(STANDINGS_K[PLACE IN LEAGUE]))</f>
        <v>7</v>
      </c>
      <c r="M1381">
        <f>16-INDEX(STANDINGS_SV[],MATCH(Table1[[#This Row],[COMBINED]],STANDINGS_SV[COMBINED],0),COLUMN(STANDINGS_SV[PLACE IN LEAGUE]))</f>
        <v>15</v>
      </c>
      <c r="N1381">
        <f>SUM(Table1[[#This Row],[BA]:[SV]])</f>
        <v>64</v>
      </c>
      <c r="O1381">
        <v>11</v>
      </c>
    </row>
    <row r="1382" spans="1:15" x14ac:dyDescent="0.25">
      <c r="A1382" t="s">
        <v>1590</v>
      </c>
      <c r="B1382" t="s">
        <v>1583</v>
      </c>
      <c r="C1382" t="str">
        <f>Table1[[#This Row],[League]]&amp;Table1[[#This Row],[Team]]</f>
        <v>$150 Draft Champions Feb 20 1:00 pm Lg.3732The Red Cross Team</v>
      </c>
      <c r="D1382">
        <f>16-INDEX(STANDINGS_BA[],MATCH(Table1[[#This Row],[COMBINED]],STANDINGS_BA[COMBINED],0),COLUMN(STANDINGS_BA[PLACE IN LEAGUE]))</f>
        <v>4</v>
      </c>
      <c r="E1382">
        <f>16-INDEX(STANDINGS_R[],MATCH(Table1[[#This Row],[COMBINED]],STANDINGS_R[COMBINED],0),COLUMN(STANDINGS_R[PLACE IN LEAGUE]))</f>
        <v>7</v>
      </c>
      <c r="F1382">
        <f>16-INDEX(STANDINGS_HR[],MATCH(Table1[[#This Row],[COMBINED]],STANDINGS_HR[COMBINED],0),COLUMN(STANDINGS_HR[PLACE IN LEAGUE]))</f>
        <v>11</v>
      </c>
      <c r="G1382">
        <f>16-INDEX(STANDINGS_RBI[],MATCH(Table1[[#This Row],[COMBINED]],STANDINGS_RBI[COMBINED],0),COLUMN(STANDINGS_RBI[PLACE IN LEAGUE]))</f>
        <v>13</v>
      </c>
      <c r="H1382">
        <f>16-INDEX(STANDINGS_SB[],MATCH(Table1[[#This Row],[COMBINED]],STANDINGS_SB[COMBINED],0),COLUMN(STANDINGS_SB[PLACE IN LEAGUE]))</f>
        <v>8</v>
      </c>
      <c r="I1382">
        <f>16-INDEX(STANDINGS_ERA[],MATCH(Table1[[#This Row],[COMBINED]],STANDINGS_ERA[COMBINED],0),COLUMN(STANDINGS_ERA[PLACE IN LEAGUE]))</f>
        <v>1</v>
      </c>
      <c r="J1382">
        <f>16-INDEX(STANDINGS_WHIP[],MATCH(Table1[[#This Row],[COMBINED]],STANDINGS_WHIP[COMBINED],0),COLUMN(STANDINGS_WHIP[PLACE IN LEAGUE]))</f>
        <v>1</v>
      </c>
      <c r="K1382">
        <f>16-INDEX(STANDINGS_W[],MATCH(Table1[[#This Row],[COMBINED]],STANDINGS_W[COMBINED],0),COLUMN(STANDINGS_W[PLACE IN LEAGUE]))</f>
        <v>2</v>
      </c>
      <c r="L1382">
        <f>16-INDEX(STANDINGS_K[],MATCH(Table1[[#This Row],[COMBINED]],STANDINGS_K[COMBINED],0),COLUMN(STANDINGS_K[PLACE IN LEAGUE]))</f>
        <v>4</v>
      </c>
      <c r="M1382">
        <f>16-INDEX(STANDINGS_SV[],MATCH(Table1[[#This Row],[COMBINED]],STANDINGS_SV[COMBINED],0),COLUMN(STANDINGS_SV[PLACE IN LEAGUE]))</f>
        <v>8</v>
      </c>
      <c r="N1382">
        <f>SUM(Table1[[#This Row],[BA]:[SV]])</f>
        <v>59</v>
      </c>
      <c r="O1382">
        <v>12</v>
      </c>
    </row>
    <row r="1383" spans="1:15" x14ac:dyDescent="0.25">
      <c r="A1383" t="s">
        <v>1187</v>
      </c>
      <c r="B1383" t="s">
        <v>1583</v>
      </c>
      <c r="C1383" t="str">
        <f>Table1[[#This Row],[League]]&amp;Table1[[#This Row],[Team]]</f>
        <v>$150 Draft Champions Feb 20 1:00 pm Lg.3732Team Murphy</v>
      </c>
      <c r="D1383">
        <f>16-INDEX(STANDINGS_BA[],MATCH(Table1[[#This Row],[COMBINED]],STANDINGS_BA[COMBINED],0),COLUMN(STANDINGS_BA[PLACE IN LEAGUE]))</f>
        <v>10</v>
      </c>
      <c r="E1383">
        <f>16-INDEX(STANDINGS_R[],MATCH(Table1[[#This Row],[COMBINED]],STANDINGS_R[COMBINED],0),COLUMN(STANDINGS_R[PLACE IN LEAGUE]))</f>
        <v>5</v>
      </c>
      <c r="F1383">
        <f>16-INDEX(STANDINGS_HR[],MATCH(Table1[[#This Row],[COMBINED]],STANDINGS_HR[COMBINED],0),COLUMN(STANDINGS_HR[PLACE IN LEAGUE]))</f>
        <v>3</v>
      </c>
      <c r="G1383">
        <f>16-INDEX(STANDINGS_RBI[],MATCH(Table1[[#This Row],[COMBINED]],STANDINGS_RBI[COMBINED],0),COLUMN(STANDINGS_RBI[PLACE IN LEAGUE]))</f>
        <v>2</v>
      </c>
      <c r="H1383">
        <f>16-INDEX(STANDINGS_SB[],MATCH(Table1[[#This Row],[COMBINED]],STANDINGS_SB[COMBINED],0),COLUMN(STANDINGS_SB[PLACE IN LEAGUE]))</f>
        <v>1</v>
      </c>
      <c r="I1383">
        <f>16-INDEX(STANDINGS_ERA[],MATCH(Table1[[#This Row],[COMBINED]],STANDINGS_ERA[COMBINED],0),COLUMN(STANDINGS_ERA[PLACE IN LEAGUE]))</f>
        <v>7</v>
      </c>
      <c r="J1383">
        <f>16-INDEX(STANDINGS_WHIP[],MATCH(Table1[[#This Row],[COMBINED]],STANDINGS_WHIP[COMBINED],0),COLUMN(STANDINGS_WHIP[PLACE IN LEAGUE]))</f>
        <v>8</v>
      </c>
      <c r="K1383">
        <f>16-INDEX(STANDINGS_W[],MATCH(Table1[[#This Row],[COMBINED]],STANDINGS_W[COMBINED],0),COLUMN(STANDINGS_W[PLACE IN LEAGUE]))</f>
        <v>7</v>
      </c>
      <c r="L1383">
        <f>16-INDEX(STANDINGS_K[],MATCH(Table1[[#This Row],[COMBINED]],STANDINGS_K[COMBINED],0),COLUMN(STANDINGS_K[PLACE IN LEAGUE]))</f>
        <v>9</v>
      </c>
      <c r="M1383">
        <f>16-INDEX(STANDINGS_SV[],MATCH(Table1[[#This Row],[COMBINED]],STANDINGS_SV[COMBINED],0),COLUMN(STANDINGS_SV[PLACE IN LEAGUE]))</f>
        <v>5</v>
      </c>
      <c r="N1383">
        <f>SUM(Table1[[#This Row],[BA]:[SV]])</f>
        <v>57</v>
      </c>
      <c r="O1383">
        <v>13</v>
      </c>
    </row>
    <row r="1384" spans="1:15" x14ac:dyDescent="0.25">
      <c r="A1384" t="s">
        <v>1588</v>
      </c>
      <c r="B1384" t="s">
        <v>1583</v>
      </c>
      <c r="C1384" t="str">
        <f>Table1[[#This Row],[League]]&amp;Table1[[#This Row],[Team]]</f>
        <v>$150 Draft Champions Feb 20 1:00 pm Lg.3732Pray for Mojo</v>
      </c>
      <c r="D1384">
        <f>16-INDEX(STANDINGS_BA[],MATCH(Table1[[#This Row],[COMBINED]],STANDINGS_BA[COMBINED],0),COLUMN(STANDINGS_BA[PLACE IN LEAGUE]))</f>
        <v>7</v>
      </c>
      <c r="E1384">
        <f>16-INDEX(STANDINGS_R[],MATCH(Table1[[#This Row],[COMBINED]],STANDINGS_R[COMBINED],0),COLUMN(STANDINGS_R[PLACE IN LEAGUE]))</f>
        <v>2</v>
      </c>
      <c r="F1384">
        <f>16-INDEX(STANDINGS_HR[],MATCH(Table1[[#This Row],[COMBINED]],STANDINGS_HR[COMBINED],0),COLUMN(STANDINGS_HR[PLACE IN LEAGUE]))</f>
        <v>6</v>
      </c>
      <c r="G1384">
        <f>16-INDEX(STANDINGS_RBI[],MATCH(Table1[[#This Row],[COMBINED]],STANDINGS_RBI[COMBINED],0),COLUMN(STANDINGS_RBI[PLACE IN LEAGUE]))</f>
        <v>1</v>
      </c>
      <c r="H1384">
        <f>16-INDEX(STANDINGS_SB[],MATCH(Table1[[#This Row],[COMBINED]],STANDINGS_SB[COMBINED],0),COLUMN(STANDINGS_SB[PLACE IN LEAGUE]))</f>
        <v>9</v>
      </c>
      <c r="I1384">
        <f>16-INDEX(STANDINGS_ERA[],MATCH(Table1[[#This Row],[COMBINED]],STANDINGS_ERA[COMBINED],0),COLUMN(STANDINGS_ERA[PLACE IN LEAGUE]))</f>
        <v>2</v>
      </c>
      <c r="J1384">
        <f>16-INDEX(STANDINGS_WHIP[],MATCH(Table1[[#This Row],[COMBINED]],STANDINGS_WHIP[COMBINED],0),COLUMN(STANDINGS_WHIP[PLACE IN LEAGUE]))</f>
        <v>3</v>
      </c>
      <c r="K1384">
        <f>16-INDEX(STANDINGS_W[],MATCH(Table1[[#This Row],[COMBINED]],STANDINGS_W[COMBINED],0),COLUMN(STANDINGS_W[PLACE IN LEAGUE]))</f>
        <v>11</v>
      </c>
      <c r="L1384">
        <f>16-INDEX(STANDINGS_K[],MATCH(Table1[[#This Row],[COMBINED]],STANDINGS_K[COMBINED],0),COLUMN(STANDINGS_K[PLACE IN LEAGUE]))</f>
        <v>10</v>
      </c>
      <c r="M1384">
        <f>16-INDEX(STANDINGS_SV[],MATCH(Table1[[#This Row],[COMBINED]],STANDINGS_SV[COMBINED],0),COLUMN(STANDINGS_SV[PLACE IN LEAGUE]))</f>
        <v>2</v>
      </c>
      <c r="N1384">
        <f>SUM(Table1[[#This Row],[BA]:[SV]])</f>
        <v>53</v>
      </c>
      <c r="O1384">
        <v>14</v>
      </c>
    </row>
    <row r="1385" spans="1:15" x14ac:dyDescent="0.25">
      <c r="A1385" t="s">
        <v>1587</v>
      </c>
      <c r="B1385" t="s">
        <v>1583</v>
      </c>
      <c r="C1385" t="str">
        <f>Table1[[#This Row],[League]]&amp;Table1[[#This Row],[Team]]</f>
        <v>$150 Draft Champions Feb 20 1:00 pm Lg.3732Team Andris</v>
      </c>
      <c r="D1385">
        <f>16-INDEX(STANDINGS_BA[],MATCH(Table1[[#This Row],[COMBINED]],STANDINGS_BA[COMBINED],0),COLUMN(STANDINGS_BA[PLACE IN LEAGUE]))</f>
        <v>9</v>
      </c>
      <c r="E1385">
        <f>16-INDEX(STANDINGS_R[],MATCH(Table1[[#This Row],[COMBINED]],STANDINGS_R[COMBINED],0),COLUMN(STANDINGS_R[PLACE IN LEAGUE]))</f>
        <v>1</v>
      </c>
      <c r="F1385">
        <f>16-INDEX(STANDINGS_HR[],MATCH(Table1[[#This Row],[COMBINED]],STANDINGS_HR[COMBINED],0),COLUMN(STANDINGS_HR[PLACE IN LEAGUE]))</f>
        <v>1</v>
      </c>
      <c r="G1385">
        <f>16-INDEX(STANDINGS_RBI[],MATCH(Table1[[#This Row],[COMBINED]],STANDINGS_RBI[COMBINED],0),COLUMN(STANDINGS_RBI[PLACE IN LEAGUE]))</f>
        <v>3</v>
      </c>
      <c r="H1385">
        <f>16-INDEX(STANDINGS_SB[],MATCH(Table1[[#This Row],[COMBINED]],STANDINGS_SB[COMBINED],0),COLUMN(STANDINGS_SB[PLACE IN LEAGUE]))</f>
        <v>2</v>
      </c>
      <c r="I1385">
        <f>16-INDEX(STANDINGS_ERA[],MATCH(Table1[[#This Row],[COMBINED]],STANDINGS_ERA[COMBINED],0),COLUMN(STANDINGS_ERA[PLACE IN LEAGUE]))</f>
        <v>3</v>
      </c>
      <c r="J1385">
        <f>16-INDEX(STANDINGS_WHIP[],MATCH(Table1[[#This Row],[COMBINED]],STANDINGS_WHIP[COMBINED],0),COLUMN(STANDINGS_WHIP[PLACE IN LEAGUE]))</f>
        <v>2</v>
      </c>
      <c r="K1385">
        <f>16-INDEX(STANDINGS_W[],MATCH(Table1[[#This Row],[COMBINED]],STANDINGS_W[COMBINED],0),COLUMN(STANDINGS_W[PLACE IN LEAGUE]))</f>
        <v>1</v>
      </c>
      <c r="L1385">
        <f>16-INDEX(STANDINGS_K[],MATCH(Table1[[#This Row],[COMBINED]],STANDINGS_K[COMBINED],0),COLUMN(STANDINGS_K[PLACE IN LEAGUE]))</f>
        <v>1</v>
      </c>
      <c r="M1385">
        <f>16-INDEX(STANDINGS_SV[],MATCH(Table1[[#This Row],[COMBINED]],STANDINGS_SV[COMBINED],0),COLUMN(STANDINGS_SV[PLACE IN LEAGUE]))</f>
        <v>7</v>
      </c>
      <c r="N1385">
        <f>SUM(Table1[[#This Row],[BA]:[SV]])</f>
        <v>30</v>
      </c>
      <c r="O1385">
        <v>15</v>
      </c>
    </row>
    <row r="1386" spans="1:15" x14ac:dyDescent="0.25">
      <c r="A1386" t="s">
        <v>1596</v>
      </c>
      <c r="B1386" t="s">
        <v>1593</v>
      </c>
      <c r="C1386" t="str">
        <f>Table1[[#This Row],[League]]&amp;Table1[[#This Row],[Team]]</f>
        <v>$150 Draft Champions Feb 20 1:00 pm Lg.3736Walking Deadpool</v>
      </c>
      <c r="D1386">
        <f>16-INDEX(STANDINGS_BA[],MATCH(Table1[[#This Row],[COMBINED]],STANDINGS_BA[COMBINED],0),COLUMN(STANDINGS_BA[PLACE IN LEAGUE]))</f>
        <v>10</v>
      </c>
      <c r="E1386">
        <f>16-INDEX(STANDINGS_R[],MATCH(Table1[[#This Row],[COMBINED]],STANDINGS_R[COMBINED],0),COLUMN(STANDINGS_R[PLACE IN LEAGUE]))</f>
        <v>14</v>
      </c>
      <c r="F1386">
        <f>16-INDEX(STANDINGS_HR[],MATCH(Table1[[#This Row],[COMBINED]],STANDINGS_HR[COMBINED],0),COLUMN(STANDINGS_HR[PLACE IN LEAGUE]))</f>
        <v>13</v>
      </c>
      <c r="G1386">
        <f>16-INDEX(STANDINGS_RBI[],MATCH(Table1[[#This Row],[COMBINED]],STANDINGS_RBI[COMBINED],0),COLUMN(STANDINGS_RBI[PLACE IN LEAGUE]))</f>
        <v>13</v>
      </c>
      <c r="H1386">
        <f>16-INDEX(STANDINGS_SB[],MATCH(Table1[[#This Row],[COMBINED]],STANDINGS_SB[COMBINED],0),COLUMN(STANDINGS_SB[PLACE IN LEAGUE]))</f>
        <v>11</v>
      </c>
      <c r="I1386">
        <f>16-INDEX(STANDINGS_ERA[],MATCH(Table1[[#This Row],[COMBINED]],STANDINGS_ERA[COMBINED],0),COLUMN(STANDINGS_ERA[PLACE IN LEAGUE]))</f>
        <v>14</v>
      </c>
      <c r="J1386">
        <f>16-INDEX(STANDINGS_WHIP[],MATCH(Table1[[#This Row],[COMBINED]],STANDINGS_WHIP[COMBINED],0),COLUMN(STANDINGS_WHIP[PLACE IN LEAGUE]))</f>
        <v>15</v>
      </c>
      <c r="K1386">
        <f>16-INDEX(STANDINGS_W[],MATCH(Table1[[#This Row],[COMBINED]],STANDINGS_W[COMBINED],0),COLUMN(STANDINGS_W[PLACE IN LEAGUE]))</f>
        <v>11</v>
      </c>
      <c r="L1386">
        <f>16-INDEX(STANDINGS_K[],MATCH(Table1[[#This Row],[COMBINED]],STANDINGS_K[COMBINED],0),COLUMN(STANDINGS_K[PLACE IN LEAGUE]))</f>
        <v>15</v>
      </c>
      <c r="M1386">
        <f>16-INDEX(STANDINGS_SV[],MATCH(Table1[[#This Row],[COMBINED]],STANDINGS_SV[COMBINED],0),COLUMN(STANDINGS_SV[PLACE IN LEAGUE]))</f>
        <v>11</v>
      </c>
      <c r="N1386">
        <f>SUM(Table1[[#This Row],[BA]:[SV]])</f>
        <v>127</v>
      </c>
      <c r="O1386">
        <v>1</v>
      </c>
    </row>
    <row r="1387" spans="1:15" x14ac:dyDescent="0.25">
      <c r="A1387" t="s">
        <v>1592</v>
      </c>
      <c r="B1387" t="s">
        <v>1593</v>
      </c>
      <c r="C1387" t="str">
        <f>Table1[[#This Row],[League]]&amp;Table1[[#This Row],[Team]]</f>
        <v>$150 Draft Champions Feb 20 1:00 pm Lg.3736The Claudell Washingtons</v>
      </c>
      <c r="D1387">
        <f>16-INDEX(STANDINGS_BA[],MATCH(Table1[[#This Row],[COMBINED]],STANDINGS_BA[COMBINED],0),COLUMN(STANDINGS_BA[PLACE IN LEAGUE]))</f>
        <v>15</v>
      </c>
      <c r="E1387">
        <f>16-INDEX(STANDINGS_R[],MATCH(Table1[[#This Row],[COMBINED]],STANDINGS_R[COMBINED],0),COLUMN(STANDINGS_R[PLACE IN LEAGUE]))</f>
        <v>15</v>
      </c>
      <c r="F1387">
        <f>16-INDEX(STANDINGS_HR[],MATCH(Table1[[#This Row],[COMBINED]],STANDINGS_HR[COMBINED],0),COLUMN(STANDINGS_HR[PLACE IN LEAGUE]))</f>
        <v>14</v>
      </c>
      <c r="G1387">
        <f>16-INDEX(STANDINGS_RBI[],MATCH(Table1[[#This Row],[COMBINED]],STANDINGS_RBI[COMBINED],0),COLUMN(STANDINGS_RBI[PLACE IN LEAGUE]))</f>
        <v>14</v>
      </c>
      <c r="H1387">
        <f>16-INDEX(STANDINGS_SB[],MATCH(Table1[[#This Row],[COMBINED]],STANDINGS_SB[COMBINED],0),COLUMN(STANDINGS_SB[PLACE IN LEAGUE]))</f>
        <v>12</v>
      </c>
      <c r="I1387">
        <f>16-INDEX(STANDINGS_ERA[],MATCH(Table1[[#This Row],[COMBINED]],STANDINGS_ERA[COMBINED],0),COLUMN(STANDINGS_ERA[PLACE IN LEAGUE]))</f>
        <v>5</v>
      </c>
      <c r="J1387">
        <f>16-INDEX(STANDINGS_WHIP[],MATCH(Table1[[#This Row],[COMBINED]],STANDINGS_WHIP[COMBINED],0),COLUMN(STANDINGS_WHIP[PLACE IN LEAGUE]))</f>
        <v>10</v>
      </c>
      <c r="K1387">
        <f>16-INDEX(STANDINGS_W[],MATCH(Table1[[#This Row],[COMBINED]],STANDINGS_W[COMBINED],0),COLUMN(STANDINGS_W[PLACE IN LEAGUE]))</f>
        <v>13</v>
      </c>
      <c r="L1387">
        <f>16-INDEX(STANDINGS_K[],MATCH(Table1[[#This Row],[COMBINED]],STANDINGS_K[COMBINED],0),COLUMN(STANDINGS_K[PLACE IN LEAGUE]))</f>
        <v>14</v>
      </c>
      <c r="M1387">
        <f>16-INDEX(STANDINGS_SV[],MATCH(Table1[[#This Row],[COMBINED]],STANDINGS_SV[COMBINED],0),COLUMN(STANDINGS_SV[PLACE IN LEAGUE]))</f>
        <v>10</v>
      </c>
      <c r="N1387">
        <f>SUM(Table1[[#This Row],[BA]:[SV]])</f>
        <v>122</v>
      </c>
      <c r="O1387">
        <v>2</v>
      </c>
    </row>
    <row r="1388" spans="1:15" x14ac:dyDescent="0.25">
      <c r="A1388" t="s">
        <v>1601</v>
      </c>
      <c r="B1388" t="s">
        <v>1593</v>
      </c>
      <c r="C1388" t="str">
        <f>Table1[[#This Row],[League]]&amp;Table1[[#This Row],[Team]]</f>
        <v>$150 Draft Champions Feb 20 1:00 pm Lg.3736Team Horne</v>
      </c>
      <c r="D1388">
        <f>16-INDEX(STANDINGS_BA[],MATCH(Table1[[#This Row],[COMBINED]],STANDINGS_BA[COMBINED],0),COLUMN(STANDINGS_BA[PLACE IN LEAGUE]))</f>
        <v>4</v>
      </c>
      <c r="E1388">
        <f>16-INDEX(STANDINGS_R[],MATCH(Table1[[#This Row],[COMBINED]],STANDINGS_R[COMBINED],0),COLUMN(STANDINGS_R[PLACE IN LEAGUE]))</f>
        <v>12</v>
      </c>
      <c r="F1388">
        <f>16-INDEX(STANDINGS_HR[],MATCH(Table1[[#This Row],[COMBINED]],STANDINGS_HR[COMBINED],0),COLUMN(STANDINGS_HR[PLACE IN LEAGUE]))</f>
        <v>9</v>
      </c>
      <c r="G1388">
        <f>16-INDEX(STANDINGS_RBI[],MATCH(Table1[[#This Row],[COMBINED]],STANDINGS_RBI[COMBINED],0),COLUMN(STANDINGS_RBI[PLACE IN LEAGUE]))</f>
        <v>7</v>
      </c>
      <c r="H1388">
        <f>16-INDEX(STANDINGS_SB[],MATCH(Table1[[#This Row],[COMBINED]],STANDINGS_SB[COMBINED],0),COLUMN(STANDINGS_SB[PLACE IN LEAGUE]))</f>
        <v>13</v>
      </c>
      <c r="I1388">
        <f>16-INDEX(STANDINGS_ERA[],MATCH(Table1[[#This Row],[COMBINED]],STANDINGS_ERA[COMBINED],0),COLUMN(STANDINGS_ERA[PLACE IN LEAGUE]))</f>
        <v>15</v>
      </c>
      <c r="J1388">
        <f>16-INDEX(STANDINGS_WHIP[],MATCH(Table1[[#This Row],[COMBINED]],STANDINGS_WHIP[COMBINED],0),COLUMN(STANDINGS_WHIP[PLACE IN LEAGUE]))</f>
        <v>14</v>
      </c>
      <c r="K1388">
        <f>16-INDEX(STANDINGS_W[],MATCH(Table1[[#This Row],[COMBINED]],STANDINGS_W[COMBINED],0),COLUMN(STANDINGS_W[PLACE IN LEAGUE]))</f>
        <v>15</v>
      </c>
      <c r="L1388">
        <f>16-INDEX(STANDINGS_K[],MATCH(Table1[[#This Row],[COMBINED]],STANDINGS_K[COMBINED],0),COLUMN(STANDINGS_K[PLACE IN LEAGUE]))</f>
        <v>12</v>
      </c>
      <c r="M1388">
        <f>16-INDEX(STANDINGS_SV[],MATCH(Table1[[#This Row],[COMBINED]],STANDINGS_SV[COMBINED],0),COLUMN(STANDINGS_SV[PLACE IN LEAGUE]))</f>
        <v>9</v>
      </c>
      <c r="N1388">
        <f>SUM(Table1[[#This Row],[BA]:[SV]])</f>
        <v>110</v>
      </c>
      <c r="O1388">
        <v>3</v>
      </c>
    </row>
    <row r="1389" spans="1:15" x14ac:dyDescent="0.25">
      <c r="A1389" t="s">
        <v>1595</v>
      </c>
      <c r="B1389" t="s">
        <v>1593</v>
      </c>
      <c r="C1389" t="str">
        <f>Table1[[#This Row],[League]]&amp;Table1[[#This Row],[Team]]</f>
        <v>$150 Draft Champions Feb 20 1:00 pm Lg.3736Big Bills Adventure</v>
      </c>
      <c r="D1389">
        <f>16-INDEX(STANDINGS_BA[],MATCH(Table1[[#This Row],[COMBINED]],STANDINGS_BA[COMBINED],0),COLUMN(STANDINGS_BA[PLACE IN LEAGUE]))</f>
        <v>13</v>
      </c>
      <c r="E1389">
        <f>16-INDEX(STANDINGS_R[],MATCH(Table1[[#This Row],[COMBINED]],STANDINGS_R[COMBINED],0),COLUMN(STANDINGS_R[PLACE IN LEAGUE]))</f>
        <v>7</v>
      </c>
      <c r="F1389">
        <f>16-INDEX(STANDINGS_HR[],MATCH(Table1[[#This Row],[COMBINED]],STANDINGS_HR[COMBINED],0),COLUMN(STANDINGS_HR[PLACE IN LEAGUE]))</f>
        <v>4</v>
      </c>
      <c r="G1389">
        <f>16-INDEX(STANDINGS_RBI[],MATCH(Table1[[#This Row],[COMBINED]],STANDINGS_RBI[COMBINED],0),COLUMN(STANDINGS_RBI[PLACE IN LEAGUE]))</f>
        <v>9</v>
      </c>
      <c r="H1389">
        <f>16-INDEX(STANDINGS_SB[],MATCH(Table1[[#This Row],[COMBINED]],STANDINGS_SB[COMBINED],0),COLUMN(STANDINGS_SB[PLACE IN LEAGUE]))</f>
        <v>4</v>
      </c>
      <c r="I1389">
        <f>16-INDEX(STANDINGS_ERA[],MATCH(Table1[[#This Row],[COMBINED]],STANDINGS_ERA[COMBINED],0),COLUMN(STANDINGS_ERA[PLACE IN LEAGUE]))</f>
        <v>12</v>
      </c>
      <c r="J1389">
        <f>16-INDEX(STANDINGS_WHIP[],MATCH(Table1[[#This Row],[COMBINED]],STANDINGS_WHIP[COMBINED],0),COLUMN(STANDINGS_WHIP[PLACE IN LEAGUE]))</f>
        <v>13</v>
      </c>
      <c r="K1389">
        <f>16-INDEX(STANDINGS_W[],MATCH(Table1[[#This Row],[COMBINED]],STANDINGS_W[COMBINED],0),COLUMN(STANDINGS_W[PLACE IN LEAGUE]))</f>
        <v>14</v>
      </c>
      <c r="L1389">
        <f>16-INDEX(STANDINGS_K[],MATCH(Table1[[#This Row],[COMBINED]],STANDINGS_K[COMBINED],0),COLUMN(STANDINGS_K[PLACE IN LEAGUE]))</f>
        <v>13</v>
      </c>
      <c r="M1389">
        <f>16-INDEX(STANDINGS_SV[],MATCH(Table1[[#This Row],[COMBINED]],STANDINGS_SV[COMBINED],0),COLUMN(STANDINGS_SV[PLACE IN LEAGUE]))</f>
        <v>13</v>
      </c>
      <c r="N1389">
        <f>SUM(Table1[[#This Row],[BA]:[SV]])</f>
        <v>102</v>
      </c>
      <c r="O1389">
        <v>4</v>
      </c>
    </row>
    <row r="1390" spans="1:15" x14ac:dyDescent="0.25">
      <c r="A1390" t="s">
        <v>1603</v>
      </c>
      <c r="B1390" t="s">
        <v>1593</v>
      </c>
      <c r="C1390" t="str">
        <f>Table1[[#This Row],[League]]&amp;Table1[[#This Row],[Team]]</f>
        <v>$150 Draft Champions Feb 20 1:00 pm Lg.3736Magic Erasers</v>
      </c>
      <c r="D1390">
        <f>16-INDEX(STANDINGS_BA[],MATCH(Table1[[#This Row],[COMBINED]],STANDINGS_BA[COMBINED],0),COLUMN(STANDINGS_BA[PLACE IN LEAGUE]))</f>
        <v>2</v>
      </c>
      <c r="E1390">
        <f>16-INDEX(STANDINGS_R[],MATCH(Table1[[#This Row],[COMBINED]],STANDINGS_R[COMBINED],0),COLUMN(STANDINGS_R[PLACE IN LEAGUE]))</f>
        <v>11</v>
      </c>
      <c r="F1390">
        <f>16-INDEX(STANDINGS_HR[],MATCH(Table1[[#This Row],[COMBINED]],STANDINGS_HR[COMBINED],0),COLUMN(STANDINGS_HR[PLACE IN LEAGUE]))</f>
        <v>15</v>
      </c>
      <c r="G1390">
        <f>16-INDEX(STANDINGS_RBI[],MATCH(Table1[[#This Row],[COMBINED]],STANDINGS_RBI[COMBINED],0),COLUMN(STANDINGS_RBI[PLACE IN LEAGUE]))</f>
        <v>15</v>
      </c>
      <c r="H1390">
        <f>16-INDEX(STANDINGS_SB[],MATCH(Table1[[#This Row],[COMBINED]],STANDINGS_SB[COMBINED],0),COLUMN(STANDINGS_SB[PLACE IN LEAGUE]))</f>
        <v>8</v>
      </c>
      <c r="I1390">
        <f>16-INDEX(STANDINGS_ERA[],MATCH(Table1[[#This Row],[COMBINED]],STANDINGS_ERA[COMBINED],0),COLUMN(STANDINGS_ERA[PLACE IN LEAGUE]))</f>
        <v>13</v>
      </c>
      <c r="J1390">
        <f>16-INDEX(STANDINGS_WHIP[],MATCH(Table1[[#This Row],[COMBINED]],STANDINGS_WHIP[COMBINED],0),COLUMN(STANDINGS_WHIP[PLACE IN LEAGUE]))</f>
        <v>11</v>
      </c>
      <c r="K1390">
        <f>16-INDEX(STANDINGS_W[],MATCH(Table1[[#This Row],[COMBINED]],STANDINGS_W[COMBINED],0),COLUMN(STANDINGS_W[PLACE IN LEAGUE]))</f>
        <v>4</v>
      </c>
      <c r="L1390">
        <f>16-INDEX(STANDINGS_K[],MATCH(Table1[[#This Row],[COMBINED]],STANDINGS_K[COMBINED],0),COLUMN(STANDINGS_K[PLACE IN LEAGUE]))</f>
        <v>4</v>
      </c>
      <c r="M1390">
        <f>16-INDEX(STANDINGS_SV[],MATCH(Table1[[#This Row],[COMBINED]],STANDINGS_SV[COMBINED],0),COLUMN(STANDINGS_SV[PLACE IN LEAGUE]))</f>
        <v>12</v>
      </c>
      <c r="N1390">
        <f>SUM(Table1[[#This Row],[BA]:[SV]])</f>
        <v>95</v>
      </c>
      <c r="O1390">
        <v>5</v>
      </c>
    </row>
    <row r="1391" spans="1:15" x14ac:dyDescent="0.25">
      <c r="A1391" t="s">
        <v>667</v>
      </c>
      <c r="B1391" t="s">
        <v>1593</v>
      </c>
      <c r="C1391" t="str">
        <f>Table1[[#This Row],[League]]&amp;Table1[[#This Row],[Team]]</f>
        <v>$150 Draft Champions Feb 20 1:00 pm Lg.3736Team Metcalf</v>
      </c>
      <c r="D1391">
        <f>16-INDEX(STANDINGS_BA[],MATCH(Table1[[#This Row],[COMBINED]],STANDINGS_BA[COMBINED],0),COLUMN(STANDINGS_BA[PLACE IN LEAGUE]))</f>
        <v>12</v>
      </c>
      <c r="E1391">
        <f>16-INDEX(STANDINGS_R[],MATCH(Table1[[#This Row],[COMBINED]],STANDINGS_R[COMBINED],0),COLUMN(STANDINGS_R[PLACE IN LEAGUE]))</f>
        <v>10</v>
      </c>
      <c r="F1391">
        <f>16-INDEX(STANDINGS_HR[],MATCH(Table1[[#This Row],[COMBINED]],STANDINGS_HR[COMBINED],0),COLUMN(STANDINGS_HR[PLACE IN LEAGUE]))</f>
        <v>12</v>
      </c>
      <c r="G1391">
        <f>16-INDEX(STANDINGS_RBI[],MATCH(Table1[[#This Row],[COMBINED]],STANDINGS_RBI[COMBINED],0),COLUMN(STANDINGS_RBI[PLACE IN LEAGUE]))</f>
        <v>11</v>
      </c>
      <c r="H1391">
        <f>16-INDEX(STANDINGS_SB[],MATCH(Table1[[#This Row],[COMBINED]],STANDINGS_SB[COMBINED],0),COLUMN(STANDINGS_SB[PLACE IN LEAGUE]))</f>
        <v>1</v>
      </c>
      <c r="I1391">
        <f>16-INDEX(STANDINGS_ERA[],MATCH(Table1[[#This Row],[COMBINED]],STANDINGS_ERA[COMBINED],0),COLUMN(STANDINGS_ERA[PLACE IN LEAGUE]))</f>
        <v>8</v>
      </c>
      <c r="J1391">
        <f>16-INDEX(STANDINGS_WHIP[],MATCH(Table1[[#This Row],[COMBINED]],STANDINGS_WHIP[COMBINED],0),COLUMN(STANDINGS_WHIP[PLACE IN LEAGUE]))</f>
        <v>5</v>
      </c>
      <c r="K1391">
        <f>16-INDEX(STANDINGS_W[],MATCH(Table1[[#This Row],[COMBINED]],STANDINGS_W[COMBINED],0),COLUMN(STANDINGS_W[PLACE IN LEAGUE]))</f>
        <v>7</v>
      </c>
      <c r="L1391">
        <f>16-INDEX(STANDINGS_K[],MATCH(Table1[[#This Row],[COMBINED]],STANDINGS_K[COMBINED],0),COLUMN(STANDINGS_K[PLACE IN LEAGUE]))</f>
        <v>8</v>
      </c>
      <c r="M1391">
        <f>16-INDEX(STANDINGS_SV[],MATCH(Table1[[#This Row],[COMBINED]],STANDINGS_SV[COMBINED],0),COLUMN(STANDINGS_SV[PLACE IN LEAGUE]))</f>
        <v>14</v>
      </c>
      <c r="N1391">
        <f>SUM(Table1[[#This Row],[BA]:[SV]])</f>
        <v>88</v>
      </c>
      <c r="O1391">
        <v>6</v>
      </c>
    </row>
    <row r="1392" spans="1:15" x14ac:dyDescent="0.25">
      <c r="A1392" t="s">
        <v>1602</v>
      </c>
      <c r="B1392" t="s">
        <v>1593</v>
      </c>
      <c r="C1392" t="str">
        <f>Table1[[#This Row],[League]]&amp;Table1[[#This Row],[Team]]</f>
        <v>$150 Draft Champions Feb 20 1:00 pm Lg.3736Putsy Caballeros</v>
      </c>
      <c r="D1392">
        <f>16-INDEX(STANDINGS_BA[],MATCH(Table1[[#This Row],[COMBINED]],STANDINGS_BA[COMBINED],0),COLUMN(STANDINGS_BA[PLACE IN LEAGUE]))</f>
        <v>3</v>
      </c>
      <c r="E1392">
        <f>16-INDEX(STANDINGS_R[],MATCH(Table1[[#This Row],[COMBINED]],STANDINGS_R[COMBINED],0),COLUMN(STANDINGS_R[PLACE IN LEAGUE]))</f>
        <v>13</v>
      </c>
      <c r="F1392">
        <f>16-INDEX(STANDINGS_HR[],MATCH(Table1[[#This Row],[COMBINED]],STANDINGS_HR[COMBINED],0),COLUMN(STANDINGS_HR[PLACE IN LEAGUE]))</f>
        <v>11</v>
      </c>
      <c r="G1392">
        <f>16-INDEX(STANDINGS_RBI[],MATCH(Table1[[#This Row],[COMBINED]],STANDINGS_RBI[COMBINED],0),COLUMN(STANDINGS_RBI[PLACE IN LEAGUE]))</f>
        <v>12</v>
      </c>
      <c r="H1392">
        <f>16-INDEX(STANDINGS_SB[],MATCH(Table1[[#This Row],[COMBINED]],STANDINGS_SB[COMBINED],0),COLUMN(STANDINGS_SB[PLACE IN LEAGUE]))</f>
        <v>3</v>
      </c>
      <c r="I1392">
        <f>16-INDEX(STANDINGS_ERA[],MATCH(Table1[[#This Row],[COMBINED]],STANDINGS_ERA[COMBINED],0),COLUMN(STANDINGS_ERA[PLACE IN LEAGUE]))</f>
        <v>3</v>
      </c>
      <c r="J1392">
        <f>16-INDEX(STANDINGS_WHIP[],MATCH(Table1[[#This Row],[COMBINED]],STANDINGS_WHIP[COMBINED],0),COLUMN(STANDINGS_WHIP[PLACE IN LEAGUE]))</f>
        <v>3</v>
      </c>
      <c r="K1392">
        <f>16-INDEX(STANDINGS_W[],MATCH(Table1[[#This Row],[COMBINED]],STANDINGS_W[COMBINED],0),COLUMN(STANDINGS_W[PLACE IN LEAGUE]))</f>
        <v>9</v>
      </c>
      <c r="L1392">
        <f>16-INDEX(STANDINGS_K[],MATCH(Table1[[#This Row],[COMBINED]],STANDINGS_K[COMBINED],0),COLUMN(STANDINGS_K[PLACE IN LEAGUE]))</f>
        <v>10</v>
      </c>
      <c r="M1392">
        <f>16-INDEX(STANDINGS_SV[],MATCH(Table1[[#This Row],[COMBINED]],STANDINGS_SV[COMBINED],0),COLUMN(STANDINGS_SV[PLACE IN LEAGUE]))</f>
        <v>15</v>
      </c>
      <c r="N1392">
        <f>SUM(Table1[[#This Row],[BA]:[SV]])</f>
        <v>82</v>
      </c>
      <c r="O1392">
        <v>7</v>
      </c>
    </row>
    <row r="1393" spans="1:15" x14ac:dyDescent="0.25">
      <c r="A1393" t="s">
        <v>269</v>
      </c>
      <c r="B1393" t="s">
        <v>1593</v>
      </c>
      <c r="C1393" t="str">
        <f>Table1[[#This Row],[League]]&amp;Table1[[#This Row],[Team]]</f>
        <v>$150 Draft Champions Feb 20 1:00 pm Lg.3736Team Foley</v>
      </c>
      <c r="D1393">
        <f>16-INDEX(STANDINGS_BA[],MATCH(Table1[[#This Row],[COMBINED]],STANDINGS_BA[COMBINED],0),COLUMN(STANDINGS_BA[PLACE IN LEAGUE]))</f>
        <v>6</v>
      </c>
      <c r="E1393">
        <f>16-INDEX(STANDINGS_R[],MATCH(Table1[[#This Row],[COMBINED]],STANDINGS_R[COMBINED],0),COLUMN(STANDINGS_R[PLACE IN LEAGUE]))</f>
        <v>9</v>
      </c>
      <c r="F1393">
        <f>16-INDEX(STANDINGS_HR[],MATCH(Table1[[#This Row],[COMBINED]],STANDINGS_HR[COMBINED],0),COLUMN(STANDINGS_HR[PLACE IN LEAGUE]))</f>
        <v>10</v>
      </c>
      <c r="G1393">
        <f>16-INDEX(STANDINGS_RBI[],MATCH(Table1[[#This Row],[COMBINED]],STANDINGS_RBI[COMBINED],0),COLUMN(STANDINGS_RBI[PLACE IN LEAGUE]))</f>
        <v>8</v>
      </c>
      <c r="H1393">
        <f>16-INDEX(STANDINGS_SB[],MATCH(Table1[[#This Row],[COMBINED]],STANDINGS_SB[COMBINED],0),COLUMN(STANDINGS_SB[PLACE IN LEAGUE]))</f>
        <v>5</v>
      </c>
      <c r="I1393">
        <f>16-INDEX(STANDINGS_ERA[],MATCH(Table1[[#This Row],[COMBINED]],STANDINGS_ERA[COMBINED],0),COLUMN(STANDINGS_ERA[PLACE IN LEAGUE]))</f>
        <v>11</v>
      </c>
      <c r="J1393">
        <f>16-INDEX(STANDINGS_WHIP[],MATCH(Table1[[#This Row],[COMBINED]],STANDINGS_WHIP[COMBINED],0),COLUMN(STANDINGS_WHIP[PLACE IN LEAGUE]))</f>
        <v>9</v>
      </c>
      <c r="K1393">
        <f>16-INDEX(STANDINGS_W[],MATCH(Table1[[#This Row],[COMBINED]],STANDINGS_W[COMBINED],0),COLUMN(STANDINGS_W[PLACE IN LEAGUE]))</f>
        <v>8</v>
      </c>
      <c r="L1393">
        <f>16-INDEX(STANDINGS_K[],MATCH(Table1[[#This Row],[COMBINED]],STANDINGS_K[COMBINED],0),COLUMN(STANDINGS_K[PLACE IN LEAGUE]))</f>
        <v>6</v>
      </c>
      <c r="M1393">
        <f>16-INDEX(STANDINGS_SV[],MATCH(Table1[[#This Row],[COMBINED]],STANDINGS_SV[COMBINED],0),COLUMN(STANDINGS_SV[PLACE IN LEAGUE]))</f>
        <v>5</v>
      </c>
      <c r="N1393">
        <f>SUM(Table1[[#This Row],[BA]:[SV]])</f>
        <v>77</v>
      </c>
      <c r="O1393">
        <v>8</v>
      </c>
    </row>
    <row r="1394" spans="1:15" x14ac:dyDescent="0.25">
      <c r="A1394" t="s">
        <v>1597</v>
      </c>
      <c r="B1394" t="s">
        <v>1593</v>
      </c>
      <c r="C1394" t="str">
        <f>Table1[[#This Row],[League]]&amp;Table1[[#This Row],[Team]]</f>
        <v>$150 Draft Champions Feb 20 1:00 pm Lg.3736ColedCuts</v>
      </c>
      <c r="D1394">
        <f>16-INDEX(STANDINGS_BA[],MATCH(Table1[[#This Row],[COMBINED]],STANDINGS_BA[COMBINED],0),COLUMN(STANDINGS_BA[PLACE IN LEAGUE]))</f>
        <v>9</v>
      </c>
      <c r="E1394">
        <f>16-INDEX(STANDINGS_R[],MATCH(Table1[[#This Row],[COMBINED]],STANDINGS_R[COMBINED],0),COLUMN(STANDINGS_R[PLACE IN LEAGUE]))</f>
        <v>6</v>
      </c>
      <c r="F1394">
        <f>16-INDEX(STANDINGS_HR[],MATCH(Table1[[#This Row],[COMBINED]],STANDINGS_HR[COMBINED],0),COLUMN(STANDINGS_HR[PLACE IN LEAGUE]))</f>
        <v>8</v>
      </c>
      <c r="G1394">
        <f>16-INDEX(STANDINGS_RBI[],MATCH(Table1[[#This Row],[COMBINED]],STANDINGS_RBI[COMBINED],0),COLUMN(STANDINGS_RBI[PLACE IN LEAGUE]))</f>
        <v>10</v>
      </c>
      <c r="H1394">
        <f>16-INDEX(STANDINGS_SB[],MATCH(Table1[[#This Row],[COMBINED]],STANDINGS_SB[COMBINED],0),COLUMN(STANDINGS_SB[PLACE IN LEAGUE]))</f>
        <v>7</v>
      </c>
      <c r="I1394">
        <f>16-INDEX(STANDINGS_ERA[],MATCH(Table1[[#This Row],[COMBINED]],STANDINGS_ERA[COMBINED],0),COLUMN(STANDINGS_ERA[PLACE IN LEAGUE]))</f>
        <v>10</v>
      </c>
      <c r="J1394">
        <f>16-INDEX(STANDINGS_WHIP[],MATCH(Table1[[#This Row],[COMBINED]],STANDINGS_WHIP[COMBINED],0),COLUMN(STANDINGS_WHIP[PLACE IN LEAGUE]))</f>
        <v>4</v>
      </c>
      <c r="K1394">
        <f>16-INDEX(STANDINGS_W[],MATCH(Table1[[#This Row],[COMBINED]],STANDINGS_W[COMBINED],0),COLUMN(STANDINGS_W[PLACE IN LEAGUE]))</f>
        <v>5</v>
      </c>
      <c r="L1394">
        <f>16-INDEX(STANDINGS_K[],MATCH(Table1[[#This Row],[COMBINED]],STANDINGS_K[COMBINED],0),COLUMN(STANDINGS_K[PLACE IN LEAGUE]))</f>
        <v>3</v>
      </c>
      <c r="M1394">
        <f>16-INDEX(STANDINGS_SV[],MATCH(Table1[[#This Row],[COMBINED]],STANDINGS_SV[COMBINED],0),COLUMN(STANDINGS_SV[PLACE IN LEAGUE]))</f>
        <v>8</v>
      </c>
      <c r="N1394">
        <f>SUM(Table1[[#This Row],[BA]:[SV]])</f>
        <v>70</v>
      </c>
      <c r="O1394">
        <v>9</v>
      </c>
    </row>
    <row r="1395" spans="1:15" x14ac:dyDescent="0.25">
      <c r="A1395" t="s">
        <v>1604</v>
      </c>
      <c r="B1395" t="s">
        <v>1593</v>
      </c>
      <c r="C1395" t="str">
        <f>Table1[[#This Row],[League]]&amp;Table1[[#This Row],[Team]]</f>
        <v>$150 Draft Champions Feb 20 1:00 pm Lg.3736NONAGRACE3</v>
      </c>
      <c r="D1395">
        <f>16-INDEX(STANDINGS_BA[],MATCH(Table1[[#This Row],[COMBINED]],STANDINGS_BA[COMBINED],0),COLUMN(STANDINGS_BA[PLACE IN LEAGUE]))</f>
        <v>1</v>
      </c>
      <c r="E1395">
        <f>16-INDEX(STANDINGS_R[],MATCH(Table1[[#This Row],[COMBINED]],STANDINGS_R[COMBINED],0),COLUMN(STANDINGS_R[PLACE IN LEAGUE]))</f>
        <v>4</v>
      </c>
      <c r="F1395">
        <f>16-INDEX(STANDINGS_HR[],MATCH(Table1[[#This Row],[COMBINED]],STANDINGS_HR[COMBINED],0),COLUMN(STANDINGS_HR[PLACE IN LEAGUE]))</f>
        <v>3</v>
      </c>
      <c r="G1395">
        <f>16-INDEX(STANDINGS_RBI[],MATCH(Table1[[#This Row],[COMBINED]],STANDINGS_RBI[COMBINED],0),COLUMN(STANDINGS_RBI[PLACE IN LEAGUE]))</f>
        <v>2</v>
      </c>
      <c r="H1395">
        <f>16-INDEX(STANDINGS_SB[],MATCH(Table1[[#This Row],[COMBINED]],STANDINGS_SB[COMBINED],0),COLUMN(STANDINGS_SB[PLACE IN LEAGUE]))</f>
        <v>14</v>
      </c>
      <c r="I1395">
        <f>16-INDEX(STANDINGS_ERA[],MATCH(Table1[[#This Row],[COMBINED]],STANDINGS_ERA[COMBINED],0),COLUMN(STANDINGS_ERA[PLACE IN LEAGUE]))</f>
        <v>7</v>
      </c>
      <c r="J1395">
        <f>16-INDEX(STANDINGS_WHIP[],MATCH(Table1[[#This Row],[COMBINED]],STANDINGS_WHIP[COMBINED],0),COLUMN(STANDINGS_WHIP[PLACE IN LEAGUE]))</f>
        <v>12</v>
      </c>
      <c r="K1395">
        <f>16-INDEX(STANDINGS_W[],MATCH(Table1[[#This Row],[COMBINED]],STANDINGS_W[COMBINED],0),COLUMN(STANDINGS_W[PLACE IN LEAGUE]))</f>
        <v>12</v>
      </c>
      <c r="L1395">
        <f>16-INDEX(STANDINGS_K[],MATCH(Table1[[#This Row],[COMBINED]],STANDINGS_K[COMBINED],0),COLUMN(STANDINGS_K[PLACE IN LEAGUE]))</f>
        <v>7</v>
      </c>
      <c r="M1395">
        <f>16-INDEX(STANDINGS_SV[],MATCH(Table1[[#This Row],[COMBINED]],STANDINGS_SV[COMBINED],0),COLUMN(STANDINGS_SV[PLACE IN LEAGUE]))</f>
        <v>7</v>
      </c>
      <c r="N1395">
        <f>SUM(Table1[[#This Row],[BA]:[SV]])</f>
        <v>69</v>
      </c>
      <c r="O1395">
        <v>10</v>
      </c>
    </row>
    <row r="1396" spans="1:15" x14ac:dyDescent="0.25">
      <c r="A1396" t="s">
        <v>322</v>
      </c>
      <c r="B1396" t="s">
        <v>1593</v>
      </c>
      <c r="C1396" t="str">
        <f>Table1[[#This Row],[League]]&amp;Table1[[#This Row],[Team]]</f>
        <v>$150 Draft Champions Feb 20 1:00 pm Lg.3736Team Smith</v>
      </c>
      <c r="D1396">
        <f>16-INDEX(STANDINGS_BA[],MATCH(Table1[[#This Row],[COMBINED]],STANDINGS_BA[COMBINED],0),COLUMN(STANDINGS_BA[PLACE IN LEAGUE]))</f>
        <v>11</v>
      </c>
      <c r="E1396">
        <f>16-INDEX(STANDINGS_R[],MATCH(Table1[[#This Row],[COMBINED]],STANDINGS_R[COMBINED],0),COLUMN(STANDINGS_R[PLACE IN LEAGUE]))</f>
        <v>8</v>
      </c>
      <c r="F1396">
        <f>16-INDEX(STANDINGS_HR[],MATCH(Table1[[#This Row],[COMBINED]],STANDINGS_HR[COMBINED],0),COLUMN(STANDINGS_HR[PLACE IN LEAGUE]))</f>
        <v>5</v>
      </c>
      <c r="G1396">
        <f>16-INDEX(STANDINGS_RBI[],MATCH(Table1[[#This Row],[COMBINED]],STANDINGS_RBI[COMBINED],0),COLUMN(STANDINGS_RBI[PLACE IN LEAGUE]))</f>
        <v>5</v>
      </c>
      <c r="H1396">
        <f>16-INDEX(STANDINGS_SB[],MATCH(Table1[[#This Row],[COMBINED]],STANDINGS_SB[COMBINED],0),COLUMN(STANDINGS_SB[PLACE IN LEAGUE]))</f>
        <v>15</v>
      </c>
      <c r="I1396">
        <f>16-INDEX(STANDINGS_ERA[],MATCH(Table1[[#This Row],[COMBINED]],STANDINGS_ERA[COMBINED],0),COLUMN(STANDINGS_ERA[PLACE IN LEAGUE]))</f>
        <v>4</v>
      </c>
      <c r="J1396">
        <f>16-INDEX(STANDINGS_WHIP[],MATCH(Table1[[#This Row],[COMBINED]],STANDINGS_WHIP[COMBINED],0),COLUMN(STANDINGS_WHIP[PLACE IN LEAGUE]))</f>
        <v>6</v>
      </c>
      <c r="K1396">
        <f>16-INDEX(STANDINGS_W[],MATCH(Table1[[#This Row],[COMBINED]],STANDINGS_W[COMBINED],0),COLUMN(STANDINGS_W[PLACE IN LEAGUE]))</f>
        <v>2</v>
      </c>
      <c r="L1396">
        <f>16-INDEX(STANDINGS_K[],MATCH(Table1[[#This Row],[COMBINED]],STANDINGS_K[COMBINED],0),COLUMN(STANDINGS_K[PLACE IN LEAGUE]))</f>
        <v>1</v>
      </c>
      <c r="M1396">
        <f>16-INDEX(STANDINGS_SV[],MATCH(Table1[[#This Row],[COMBINED]],STANDINGS_SV[COMBINED],0),COLUMN(STANDINGS_SV[PLACE IN LEAGUE]))</f>
        <v>2</v>
      </c>
      <c r="N1396">
        <f>SUM(Table1[[#This Row],[BA]:[SV]])</f>
        <v>59</v>
      </c>
      <c r="O1396">
        <v>11</v>
      </c>
    </row>
    <row r="1397" spans="1:15" x14ac:dyDescent="0.25">
      <c r="A1397" t="s">
        <v>1594</v>
      </c>
      <c r="B1397" t="s">
        <v>1593</v>
      </c>
      <c r="C1397" t="str">
        <f>Table1[[#This Row],[League]]&amp;Table1[[#This Row],[Team]]</f>
        <v>$150 Draft Champions Feb 20 1:00 pm Lg.3736Damn Dirty Apes</v>
      </c>
      <c r="D1397">
        <f>16-INDEX(STANDINGS_BA[],MATCH(Table1[[#This Row],[COMBINED]],STANDINGS_BA[COMBINED],0),COLUMN(STANDINGS_BA[PLACE IN LEAGUE]))</f>
        <v>14</v>
      </c>
      <c r="E1397">
        <f>16-INDEX(STANDINGS_R[],MATCH(Table1[[#This Row],[COMBINED]],STANDINGS_R[COMBINED],0),COLUMN(STANDINGS_R[PLACE IN LEAGUE]))</f>
        <v>5</v>
      </c>
      <c r="F1397">
        <f>16-INDEX(STANDINGS_HR[],MATCH(Table1[[#This Row],[COMBINED]],STANDINGS_HR[COMBINED],0),COLUMN(STANDINGS_HR[PLACE IN LEAGUE]))</f>
        <v>2</v>
      </c>
      <c r="G1397">
        <f>16-INDEX(STANDINGS_RBI[],MATCH(Table1[[#This Row],[COMBINED]],STANDINGS_RBI[COMBINED],0),COLUMN(STANDINGS_RBI[PLACE IN LEAGUE]))</f>
        <v>3</v>
      </c>
      <c r="H1397">
        <f>16-INDEX(STANDINGS_SB[],MATCH(Table1[[#This Row],[COMBINED]],STANDINGS_SB[COMBINED],0),COLUMN(STANDINGS_SB[PLACE IN LEAGUE]))</f>
        <v>9</v>
      </c>
      <c r="I1397">
        <f>16-INDEX(STANDINGS_ERA[],MATCH(Table1[[#This Row],[COMBINED]],STANDINGS_ERA[COMBINED],0),COLUMN(STANDINGS_ERA[PLACE IN LEAGUE]))</f>
        <v>1</v>
      </c>
      <c r="J1397">
        <f>16-INDEX(STANDINGS_WHIP[],MATCH(Table1[[#This Row],[COMBINED]],STANDINGS_WHIP[COMBINED],0),COLUMN(STANDINGS_WHIP[PLACE IN LEAGUE]))</f>
        <v>2</v>
      </c>
      <c r="K1397">
        <f>16-INDEX(STANDINGS_W[],MATCH(Table1[[#This Row],[COMBINED]],STANDINGS_W[COMBINED],0),COLUMN(STANDINGS_W[PLACE IN LEAGUE]))</f>
        <v>3</v>
      </c>
      <c r="L1397">
        <f>16-INDEX(STANDINGS_K[],MATCH(Table1[[#This Row],[COMBINED]],STANDINGS_K[COMBINED],0),COLUMN(STANDINGS_K[PLACE IN LEAGUE]))</f>
        <v>9</v>
      </c>
      <c r="M1397">
        <f>16-INDEX(STANDINGS_SV[],MATCH(Table1[[#This Row],[COMBINED]],STANDINGS_SV[COMBINED],0),COLUMN(STANDINGS_SV[PLACE IN LEAGUE]))</f>
        <v>6</v>
      </c>
      <c r="N1397">
        <f>SUM(Table1[[#This Row],[BA]:[SV]])</f>
        <v>54</v>
      </c>
      <c r="O1397">
        <v>12</v>
      </c>
    </row>
    <row r="1398" spans="1:15" x14ac:dyDescent="0.25">
      <c r="A1398" t="s">
        <v>1599</v>
      </c>
      <c r="B1398" t="s">
        <v>1593</v>
      </c>
      <c r="C1398" t="str">
        <f>Table1[[#This Row],[League]]&amp;Table1[[#This Row],[Team]]</f>
        <v>$150 Draft Champions Feb 20 1:00 pm Lg.3736Maddon Gnomes 4</v>
      </c>
      <c r="D1398">
        <f>16-INDEX(STANDINGS_BA[],MATCH(Table1[[#This Row],[COMBINED]],STANDINGS_BA[COMBINED],0),COLUMN(STANDINGS_BA[PLACE IN LEAGUE]))</f>
        <v>7</v>
      </c>
      <c r="E1398">
        <f>16-INDEX(STANDINGS_R[],MATCH(Table1[[#This Row],[COMBINED]],STANDINGS_R[COMBINED],0),COLUMN(STANDINGS_R[PLACE IN LEAGUE]))</f>
        <v>1</v>
      </c>
      <c r="F1398">
        <f>16-INDEX(STANDINGS_HR[],MATCH(Table1[[#This Row],[COMBINED]],STANDINGS_HR[COMBINED],0),COLUMN(STANDINGS_HR[PLACE IN LEAGUE]))</f>
        <v>1</v>
      </c>
      <c r="G1398">
        <f>16-INDEX(STANDINGS_RBI[],MATCH(Table1[[#This Row],[COMBINED]],STANDINGS_RBI[COMBINED],0),COLUMN(STANDINGS_RBI[PLACE IN LEAGUE]))</f>
        <v>1</v>
      </c>
      <c r="H1398">
        <f>16-INDEX(STANDINGS_SB[],MATCH(Table1[[#This Row],[COMBINED]],STANDINGS_SB[COMBINED],0),COLUMN(STANDINGS_SB[PLACE IN LEAGUE]))</f>
        <v>6</v>
      </c>
      <c r="I1398">
        <f>16-INDEX(STANDINGS_ERA[],MATCH(Table1[[#This Row],[COMBINED]],STANDINGS_ERA[COMBINED],0),COLUMN(STANDINGS_ERA[PLACE IN LEAGUE]))</f>
        <v>9</v>
      </c>
      <c r="J1398">
        <f>16-INDEX(STANDINGS_WHIP[],MATCH(Table1[[#This Row],[COMBINED]],STANDINGS_WHIP[COMBINED],0),COLUMN(STANDINGS_WHIP[PLACE IN LEAGUE]))</f>
        <v>7</v>
      </c>
      <c r="K1398">
        <f>16-INDEX(STANDINGS_W[],MATCH(Table1[[#This Row],[COMBINED]],STANDINGS_W[COMBINED],0),COLUMN(STANDINGS_W[PLACE IN LEAGUE]))</f>
        <v>10</v>
      </c>
      <c r="L1398">
        <f>16-INDEX(STANDINGS_K[],MATCH(Table1[[#This Row],[COMBINED]],STANDINGS_K[COMBINED],0),COLUMN(STANDINGS_K[PLACE IN LEAGUE]))</f>
        <v>5</v>
      </c>
      <c r="M1398">
        <f>16-INDEX(STANDINGS_SV[],MATCH(Table1[[#This Row],[COMBINED]],STANDINGS_SV[COMBINED],0),COLUMN(STANDINGS_SV[PLACE IN LEAGUE]))</f>
        <v>4</v>
      </c>
      <c r="N1398">
        <f>SUM(Table1[[#This Row],[BA]:[SV]])</f>
        <v>51</v>
      </c>
      <c r="O1398">
        <v>13</v>
      </c>
    </row>
    <row r="1399" spans="1:15" x14ac:dyDescent="0.25">
      <c r="A1399" t="s">
        <v>1600</v>
      </c>
      <c r="B1399" t="s">
        <v>1593</v>
      </c>
      <c r="C1399" t="str">
        <f>Table1[[#This Row],[League]]&amp;Table1[[#This Row],[Team]]</f>
        <v>$150 Draft Champions Feb 20 1:00 pm Lg.3736JACOB High Rollers</v>
      </c>
      <c r="D1399">
        <f>16-INDEX(STANDINGS_BA[],MATCH(Table1[[#This Row],[COMBINED]],STANDINGS_BA[COMBINED],0),COLUMN(STANDINGS_BA[PLACE IN LEAGUE]))</f>
        <v>5</v>
      </c>
      <c r="E1399">
        <f>16-INDEX(STANDINGS_R[],MATCH(Table1[[#This Row],[COMBINED]],STANDINGS_R[COMBINED],0),COLUMN(STANDINGS_R[PLACE IN LEAGUE]))</f>
        <v>2</v>
      </c>
      <c r="F1399">
        <f>16-INDEX(STANDINGS_HR[],MATCH(Table1[[#This Row],[COMBINED]],STANDINGS_HR[COMBINED],0),COLUMN(STANDINGS_HR[PLACE IN LEAGUE]))</f>
        <v>6</v>
      </c>
      <c r="G1399">
        <f>16-INDEX(STANDINGS_RBI[],MATCH(Table1[[#This Row],[COMBINED]],STANDINGS_RBI[COMBINED],0),COLUMN(STANDINGS_RBI[PLACE IN LEAGUE]))</f>
        <v>4</v>
      </c>
      <c r="H1399">
        <f>16-INDEX(STANDINGS_SB[],MATCH(Table1[[#This Row],[COMBINED]],STANDINGS_SB[COMBINED],0),COLUMN(STANDINGS_SB[PLACE IN LEAGUE]))</f>
        <v>2</v>
      </c>
      <c r="I1399">
        <f>16-INDEX(STANDINGS_ERA[],MATCH(Table1[[#This Row],[COMBINED]],STANDINGS_ERA[COMBINED],0),COLUMN(STANDINGS_ERA[PLACE IN LEAGUE]))</f>
        <v>6</v>
      </c>
      <c r="J1399">
        <f>16-INDEX(STANDINGS_WHIP[],MATCH(Table1[[#This Row],[COMBINED]],STANDINGS_WHIP[COMBINED],0),COLUMN(STANDINGS_WHIP[PLACE IN LEAGUE]))</f>
        <v>8</v>
      </c>
      <c r="K1399">
        <f>16-INDEX(STANDINGS_W[],MATCH(Table1[[#This Row],[COMBINED]],STANDINGS_W[COMBINED],0),COLUMN(STANDINGS_W[PLACE IN LEAGUE]))</f>
        <v>6</v>
      </c>
      <c r="L1399">
        <f>16-INDEX(STANDINGS_K[],MATCH(Table1[[#This Row],[COMBINED]],STANDINGS_K[COMBINED],0),COLUMN(STANDINGS_K[PLACE IN LEAGUE]))</f>
        <v>11</v>
      </c>
      <c r="M1399">
        <f>16-INDEX(STANDINGS_SV[],MATCH(Table1[[#This Row],[COMBINED]],STANDINGS_SV[COMBINED],0),COLUMN(STANDINGS_SV[PLACE IN LEAGUE]))</f>
        <v>1</v>
      </c>
      <c r="N1399">
        <f>SUM(Table1[[#This Row],[BA]:[SV]])</f>
        <v>51</v>
      </c>
      <c r="O1399">
        <v>14</v>
      </c>
    </row>
    <row r="1400" spans="1:15" x14ac:dyDescent="0.25">
      <c r="A1400" t="s">
        <v>1598</v>
      </c>
      <c r="B1400" t="s">
        <v>1593</v>
      </c>
      <c r="C1400" t="str">
        <f>Table1[[#This Row],[League]]&amp;Table1[[#This Row],[Team]]</f>
        <v>$150 Draft Champions Feb 20 1:00 pm Lg.3736Team Oswalt</v>
      </c>
      <c r="D1400">
        <f>16-INDEX(STANDINGS_BA[],MATCH(Table1[[#This Row],[COMBINED]],STANDINGS_BA[COMBINED],0),COLUMN(STANDINGS_BA[PLACE IN LEAGUE]))</f>
        <v>8</v>
      </c>
      <c r="E1400">
        <f>16-INDEX(STANDINGS_R[],MATCH(Table1[[#This Row],[COMBINED]],STANDINGS_R[COMBINED],0),COLUMN(STANDINGS_R[PLACE IN LEAGUE]))</f>
        <v>3</v>
      </c>
      <c r="F1400">
        <f>16-INDEX(STANDINGS_HR[],MATCH(Table1[[#This Row],[COMBINED]],STANDINGS_HR[COMBINED],0),COLUMN(STANDINGS_HR[PLACE IN LEAGUE]))</f>
        <v>7</v>
      </c>
      <c r="G1400">
        <f>16-INDEX(STANDINGS_RBI[],MATCH(Table1[[#This Row],[COMBINED]],STANDINGS_RBI[COMBINED],0),COLUMN(STANDINGS_RBI[PLACE IN LEAGUE]))</f>
        <v>6</v>
      </c>
      <c r="H1400">
        <f>16-INDEX(STANDINGS_SB[],MATCH(Table1[[#This Row],[COMBINED]],STANDINGS_SB[COMBINED],0),COLUMN(STANDINGS_SB[PLACE IN LEAGUE]))</f>
        <v>10</v>
      </c>
      <c r="I1400">
        <f>16-INDEX(STANDINGS_ERA[],MATCH(Table1[[#This Row],[COMBINED]],STANDINGS_ERA[COMBINED],0),COLUMN(STANDINGS_ERA[PLACE IN LEAGUE]))</f>
        <v>2</v>
      </c>
      <c r="J1400">
        <f>16-INDEX(STANDINGS_WHIP[],MATCH(Table1[[#This Row],[COMBINED]],STANDINGS_WHIP[COMBINED],0),COLUMN(STANDINGS_WHIP[PLACE IN LEAGUE]))</f>
        <v>1</v>
      </c>
      <c r="K1400">
        <f>16-INDEX(STANDINGS_W[],MATCH(Table1[[#This Row],[COMBINED]],STANDINGS_W[COMBINED],0),COLUMN(STANDINGS_W[PLACE IN LEAGUE]))</f>
        <v>1</v>
      </c>
      <c r="L1400">
        <f>16-INDEX(STANDINGS_K[],MATCH(Table1[[#This Row],[COMBINED]],STANDINGS_K[COMBINED],0),COLUMN(STANDINGS_K[PLACE IN LEAGUE]))</f>
        <v>2</v>
      </c>
      <c r="M1400">
        <f>16-INDEX(STANDINGS_SV[],MATCH(Table1[[#This Row],[COMBINED]],STANDINGS_SV[COMBINED],0),COLUMN(STANDINGS_SV[PLACE IN LEAGUE]))</f>
        <v>3</v>
      </c>
      <c r="N1400">
        <f>SUM(Table1[[#This Row],[BA]:[SV]])</f>
        <v>43</v>
      </c>
      <c r="O1400">
        <v>15</v>
      </c>
    </row>
    <row r="1401" spans="1:15" x14ac:dyDescent="0.25">
      <c r="A1401" t="s">
        <v>91</v>
      </c>
      <c r="B1401" t="s">
        <v>1605</v>
      </c>
      <c r="C1401" t="str">
        <f>Table1[[#This Row],[League]]&amp;Table1[[#This Row],[Team]]</f>
        <v>$150 Draft Champions Feb 21 1:00 pm Lg.3739Team Hurd</v>
      </c>
      <c r="D1401">
        <f>16-INDEX(STANDINGS_BA[],MATCH(Table1[[#This Row],[COMBINED]],STANDINGS_BA[COMBINED],0),COLUMN(STANDINGS_BA[PLACE IN LEAGUE]))</f>
        <v>9</v>
      </c>
      <c r="E1401">
        <f>16-INDEX(STANDINGS_R[],MATCH(Table1[[#This Row],[COMBINED]],STANDINGS_R[COMBINED],0),COLUMN(STANDINGS_R[PLACE IN LEAGUE]))</f>
        <v>15</v>
      </c>
      <c r="F1401">
        <f>16-INDEX(STANDINGS_HR[],MATCH(Table1[[#This Row],[COMBINED]],STANDINGS_HR[COMBINED],0),COLUMN(STANDINGS_HR[PLACE IN LEAGUE]))</f>
        <v>14</v>
      </c>
      <c r="G1401">
        <f>16-INDEX(STANDINGS_RBI[],MATCH(Table1[[#This Row],[COMBINED]],STANDINGS_RBI[COMBINED],0),COLUMN(STANDINGS_RBI[PLACE IN LEAGUE]))</f>
        <v>15</v>
      </c>
      <c r="H1401">
        <f>16-INDEX(STANDINGS_SB[],MATCH(Table1[[#This Row],[COMBINED]],STANDINGS_SB[COMBINED],0),COLUMN(STANDINGS_SB[PLACE IN LEAGUE]))</f>
        <v>7</v>
      </c>
      <c r="I1401">
        <f>16-INDEX(STANDINGS_ERA[],MATCH(Table1[[#This Row],[COMBINED]],STANDINGS_ERA[COMBINED],0),COLUMN(STANDINGS_ERA[PLACE IN LEAGUE]))</f>
        <v>11</v>
      </c>
      <c r="J1401">
        <f>16-INDEX(STANDINGS_WHIP[],MATCH(Table1[[#This Row],[COMBINED]],STANDINGS_WHIP[COMBINED],0),COLUMN(STANDINGS_WHIP[PLACE IN LEAGUE]))</f>
        <v>14</v>
      </c>
      <c r="K1401">
        <f>16-INDEX(STANDINGS_W[],MATCH(Table1[[#This Row],[COMBINED]],STANDINGS_W[COMBINED],0),COLUMN(STANDINGS_W[PLACE IN LEAGUE]))</f>
        <v>15</v>
      </c>
      <c r="L1401">
        <f>16-INDEX(STANDINGS_K[],MATCH(Table1[[#This Row],[COMBINED]],STANDINGS_K[COMBINED],0),COLUMN(STANDINGS_K[PLACE IN LEAGUE]))</f>
        <v>13</v>
      </c>
      <c r="M1401">
        <f>16-INDEX(STANDINGS_SV[],MATCH(Table1[[#This Row],[COMBINED]],STANDINGS_SV[COMBINED],0),COLUMN(STANDINGS_SV[PLACE IN LEAGUE]))</f>
        <v>10</v>
      </c>
      <c r="N1401">
        <f>SUM(Table1[[#This Row],[BA]:[SV]])</f>
        <v>123</v>
      </c>
      <c r="O1401">
        <v>1</v>
      </c>
    </row>
    <row r="1402" spans="1:15" x14ac:dyDescent="0.25">
      <c r="A1402" t="s">
        <v>107</v>
      </c>
      <c r="B1402" t="s">
        <v>1605</v>
      </c>
      <c r="C1402" t="str">
        <f>Table1[[#This Row],[League]]&amp;Table1[[#This Row],[Team]]</f>
        <v>$150 Draft Champions Feb 21 1:00 pm Lg.3739Team Scott</v>
      </c>
      <c r="D1402">
        <f>16-INDEX(STANDINGS_BA[],MATCH(Table1[[#This Row],[COMBINED]],STANDINGS_BA[COMBINED],0),COLUMN(STANDINGS_BA[PLACE IN LEAGUE]))</f>
        <v>15</v>
      </c>
      <c r="E1402">
        <f>16-INDEX(STANDINGS_R[],MATCH(Table1[[#This Row],[COMBINED]],STANDINGS_R[COMBINED],0),COLUMN(STANDINGS_R[PLACE IN LEAGUE]))</f>
        <v>11</v>
      </c>
      <c r="F1402">
        <f>16-INDEX(STANDINGS_HR[],MATCH(Table1[[#This Row],[COMBINED]],STANDINGS_HR[COMBINED],0),COLUMN(STANDINGS_HR[PLACE IN LEAGUE]))</f>
        <v>8</v>
      </c>
      <c r="G1402">
        <f>16-INDEX(STANDINGS_RBI[],MATCH(Table1[[#This Row],[COMBINED]],STANDINGS_RBI[COMBINED],0),COLUMN(STANDINGS_RBI[PLACE IN LEAGUE]))</f>
        <v>12</v>
      </c>
      <c r="H1402">
        <f>16-INDEX(STANDINGS_SB[],MATCH(Table1[[#This Row],[COMBINED]],STANDINGS_SB[COMBINED],0),COLUMN(STANDINGS_SB[PLACE IN LEAGUE]))</f>
        <v>8</v>
      </c>
      <c r="I1402">
        <f>16-INDEX(STANDINGS_ERA[],MATCH(Table1[[#This Row],[COMBINED]],STANDINGS_ERA[COMBINED],0),COLUMN(STANDINGS_ERA[PLACE IN LEAGUE]))</f>
        <v>14</v>
      </c>
      <c r="J1402">
        <f>16-INDEX(STANDINGS_WHIP[],MATCH(Table1[[#This Row],[COMBINED]],STANDINGS_WHIP[COMBINED],0),COLUMN(STANDINGS_WHIP[PLACE IN LEAGUE]))</f>
        <v>12</v>
      </c>
      <c r="K1402">
        <f>16-INDEX(STANDINGS_W[],MATCH(Table1[[#This Row],[COMBINED]],STANDINGS_W[COMBINED],0),COLUMN(STANDINGS_W[PLACE IN LEAGUE]))</f>
        <v>12</v>
      </c>
      <c r="L1402">
        <f>16-INDEX(STANDINGS_K[],MATCH(Table1[[#This Row],[COMBINED]],STANDINGS_K[COMBINED],0),COLUMN(STANDINGS_K[PLACE IN LEAGUE]))</f>
        <v>15</v>
      </c>
      <c r="M1402">
        <f>16-INDEX(STANDINGS_SV[],MATCH(Table1[[#This Row],[COMBINED]],STANDINGS_SV[COMBINED],0),COLUMN(STANDINGS_SV[PLACE IN LEAGUE]))</f>
        <v>9</v>
      </c>
      <c r="N1402">
        <f>SUM(Table1[[#This Row],[BA]:[SV]])</f>
        <v>116</v>
      </c>
      <c r="O1402">
        <v>2</v>
      </c>
    </row>
    <row r="1403" spans="1:15" x14ac:dyDescent="0.25">
      <c r="A1403" t="s">
        <v>129</v>
      </c>
      <c r="B1403" t="s">
        <v>1605</v>
      </c>
      <c r="C1403" t="str">
        <f>Table1[[#This Row],[League]]&amp;Table1[[#This Row],[Team]]</f>
        <v>$150 Draft Champions Feb 21 1:00 pm Lg.3739Back Checkers</v>
      </c>
      <c r="D1403">
        <f>16-INDEX(STANDINGS_BA[],MATCH(Table1[[#This Row],[COMBINED]],STANDINGS_BA[COMBINED],0),COLUMN(STANDINGS_BA[PLACE IN LEAGUE]))</f>
        <v>12</v>
      </c>
      <c r="E1403">
        <f>16-INDEX(STANDINGS_R[],MATCH(Table1[[#This Row],[COMBINED]],STANDINGS_R[COMBINED],0),COLUMN(STANDINGS_R[PLACE IN LEAGUE]))</f>
        <v>13</v>
      </c>
      <c r="F1403">
        <f>16-INDEX(STANDINGS_HR[],MATCH(Table1[[#This Row],[COMBINED]],STANDINGS_HR[COMBINED],0),COLUMN(STANDINGS_HR[PLACE IN LEAGUE]))</f>
        <v>10</v>
      </c>
      <c r="G1403">
        <f>16-INDEX(STANDINGS_RBI[],MATCH(Table1[[#This Row],[COMBINED]],STANDINGS_RBI[COMBINED],0),COLUMN(STANDINGS_RBI[PLACE IN LEAGUE]))</f>
        <v>11</v>
      </c>
      <c r="H1403">
        <f>16-INDEX(STANDINGS_SB[],MATCH(Table1[[#This Row],[COMBINED]],STANDINGS_SB[COMBINED],0),COLUMN(STANDINGS_SB[PLACE IN LEAGUE]))</f>
        <v>15</v>
      </c>
      <c r="I1403">
        <f>16-INDEX(STANDINGS_ERA[],MATCH(Table1[[#This Row],[COMBINED]],STANDINGS_ERA[COMBINED],0),COLUMN(STANDINGS_ERA[PLACE IN LEAGUE]))</f>
        <v>13</v>
      </c>
      <c r="J1403">
        <f>16-INDEX(STANDINGS_WHIP[],MATCH(Table1[[#This Row],[COMBINED]],STANDINGS_WHIP[COMBINED],0),COLUMN(STANDINGS_WHIP[PLACE IN LEAGUE]))</f>
        <v>10</v>
      </c>
      <c r="K1403">
        <f>16-INDEX(STANDINGS_W[],MATCH(Table1[[#This Row],[COMBINED]],STANDINGS_W[COMBINED],0),COLUMN(STANDINGS_W[PLACE IN LEAGUE]))</f>
        <v>9</v>
      </c>
      <c r="L1403">
        <f>16-INDEX(STANDINGS_K[],MATCH(Table1[[#This Row],[COMBINED]],STANDINGS_K[COMBINED],0),COLUMN(STANDINGS_K[PLACE IN LEAGUE]))</f>
        <v>10</v>
      </c>
      <c r="M1403">
        <f>16-INDEX(STANDINGS_SV[],MATCH(Table1[[#This Row],[COMBINED]],STANDINGS_SV[COMBINED],0),COLUMN(STANDINGS_SV[PLACE IN LEAGUE]))</f>
        <v>7</v>
      </c>
      <c r="N1403">
        <f>SUM(Table1[[#This Row],[BA]:[SV]])</f>
        <v>110</v>
      </c>
      <c r="O1403">
        <v>3</v>
      </c>
    </row>
    <row r="1404" spans="1:15" x14ac:dyDescent="0.25">
      <c r="A1404" t="s">
        <v>1607</v>
      </c>
      <c r="B1404" t="s">
        <v>1605</v>
      </c>
      <c r="C1404" t="str">
        <f>Table1[[#This Row],[League]]&amp;Table1[[#This Row],[Team]]</f>
        <v>$150 Draft Champions Feb 21 1:00 pm Lg.3739Fifty Shades of Frae</v>
      </c>
      <c r="D1404">
        <f>16-INDEX(STANDINGS_BA[],MATCH(Table1[[#This Row],[COMBINED]],STANDINGS_BA[COMBINED],0),COLUMN(STANDINGS_BA[PLACE IN LEAGUE]))</f>
        <v>10</v>
      </c>
      <c r="E1404">
        <f>16-INDEX(STANDINGS_R[],MATCH(Table1[[#This Row],[COMBINED]],STANDINGS_R[COMBINED],0),COLUMN(STANDINGS_R[PLACE IN LEAGUE]))</f>
        <v>10</v>
      </c>
      <c r="F1404">
        <f>16-INDEX(STANDINGS_HR[],MATCH(Table1[[#This Row],[COMBINED]],STANDINGS_HR[COMBINED],0),COLUMN(STANDINGS_HR[PLACE IN LEAGUE]))</f>
        <v>15</v>
      </c>
      <c r="G1404">
        <f>16-INDEX(STANDINGS_RBI[],MATCH(Table1[[#This Row],[COMBINED]],STANDINGS_RBI[COMBINED],0),COLUMN(STANDINGS_RBI[PLACE IN LEAGUE]))</f>
        <v>13</v>
      </c>
      <c r="H1404">
        <f>16-INDEX(STANDINGS_SB[],MATCH(Table1[[#This Row],[COMBINED]],STANDINGS_SB[COMBINED],0),COLUMN(STANDINGS_SB[PLACE IN LEAGUE]))</f>
        <v>4</v>
      </c>
      <c r="I1404">
        <f>16-INDEX(STANDINGS_ERA[],MATCH(Table1[[#This Row],[COMBINED]],STANDINGS_ERA[COMBINED],0),COLUMN(STANDINGS_ERA[PLACE IN LEAGUE]))</f>
        <v>10</v>
      </c>
      <c r="J1404">
        <f>16-INDEX(STANDINGS_WHIP[],MATCH(Table1[[#This Row],[COMBINED]],STANDINGS_WHIP[COMBINED],0),COLUMN(STANDINGS_WHIP[PLACE IN LEAGUE]))</f>
        <v>15</v>
      </c>
      <c r="K1404">
        <f>16-INDEX(STANDINGS_W[],MATCH(Table1[[#This Row],[COMBINED]],STANDINGS_W[COMBINED],0),COLUMN(STANDINGS_W[PLACE IN LEAGUE]))</f>
        <v>8</v>
      </c>
      <c r="L1404">
        <f>16-INDEX(STANDINGS_K[],MATCH(Table1[[#This Row],[COMBINED]],STANDINGS_K[COMBINED],0),COLUMN(STANDINGS_K[PLACE IN LEAGUE]))</f>
        <v>12</v>
      </c>
      <c r="M1404">
        <f>16-INDEX(STANDINGS_SV[],MATCH(Table1[[#This Row],[COMBINED]],STANDINGS_SV[COMBINED],0),COLUMN(STANDINGS_SV[PLACE IN LEAGUE]))</f>
        <v>13</v>
      </c>
      <c r="N1404">
        <f>SUM(Table1[[#This Row],[BA]:[SV]])</f>
        <v>110</v>
      </c>
      <c r="O1404">
        <v>4</v>
      </c>
    </row>
    <row r="1405" spans="1:15" x14ac:dyDescent="0.25">
      <c r="A1405" t="s">
        <v>1606</v>
      </c>
      <c r="B1405" t="s">
        <v>1605</v>
      </c>
      <c r="C1405" t="str">
        <f>Table1[[#This Row],[League]]&amp;Table1[[#This Row],[Team]]</f>
        <v>$150 Draft Champions Feb 21 1:00 pm Lg.3739Winters Reign</v>
      </c>
      <c r="D1405">
        <f>16-INDEX(STANDINGS_BA[],MATCH(Table1[[#This Row],[COMBINED]],STANDINGS_BA[COMBINED],0),COLUMN(STANDINGS_BA[PLACE IN LEAGUE]))</f>
        <v>14</v>
      </c>
      <c r="E1405">
        <f>16-INDEX(STANDINGS_R[],MATCH(Table1[[#This Row],[COMBINED]],STANDINGS_R[COMBINED],0),COLUMN(STANDINGS_R[PLACE IN LEAGUE]))</f>
        <v>14</v>
      </c>
      <c r="F1405">
        <f>16-INDEX(STANDINGS_HR[],MATCH(Table1[[#This Row],[COMBINED]],STANDINGS_HR[COMBINED],0),COLUMN(STANDINGS_HR[PLACE IN LEAGUE]))</f>
        <v>13</v>
      </c>
      <c r="G1405">
        <f>16-INDEX(STANDINGS_RBI[],MATCH(Table1[[#This Row],[COMBINED]],STANDINGS_RBI[COMBINED],0),COLUMN(STANDINGS_RBI[PLACE IN LEAGUE]))</f>
        <v>9</v>
      </c>
      <c r="H1405">
        <f>16-INDEX(STANDINGS_SB[],MATCH(Table1[[#This Row],[COMBINED]],STANDINGS_SB[COMBINED],0),COLUMN(STANDINGS_SB[PLACE IN LEAGUE]))</f>
        <v>10</v>
      </c>
      <c r="I1405">
        <f>16-INDEX(STANDINGS_ERA[],MATCH(Table1[[#This Row],[COMBINED]],STANDINGS_ERA[COMBINED],0),COLUMN(STANDINGS_ERA[PLACE IN LEAGUE]))</f>
        <v>3</v>
      </c>
      <c r="J1405">
        <f>16-INDEX(STANDINGS_WHIP[],MATCH(Table1[[#This Row],[COMBINED]],STANDINGS_WHIP[COMBINED],0),COLUMN(STANDINGS_WHIP[PLACE IN LEAGUE]))</f>
        <v>2</v>
      </c>
      <c r="K1405">
        <f>16-INDEX(STANDINGS_W[],MATCH(Table1[[#This Row],[COMBINED]],STANDINGS_W[COMBINED],0),COLUMN(STANDINGS_W[PLACE IN LEAGUE]))</f>
        <v>7</v>
      </c>
      <c r="L1405">
        <f>16-INDEX(STANDINGS_K[],MATCH(Table1[[#This Row],[COMBINED]],STANDINGS_K[COMBINED],0),COLUMN(STANDINGS_K[PLACE IN LEAGUE]))</f>
        <v>7</v>
      </c>
      <c r="M1405">
        <f>16-INDEX(STANDINGS_SV[],MATCH(Table1[[#This Row],[COMBINED]],STANDINGS_SV[COMBINED],0),COLUMN(STANDINGS_SV[PLACE IN LEAGUE]))</f>
        <v>12</v>
      </c>
      <c r="N1405">
        <f>SUM(Table1[[#This Row],[BA]:[SV]])</f>
        <v>91</v>
      </c>
      <c r="O1405">
        <v>5</v>
      </c>
    </row>
    <row r="1406" spans="1:15" x14ac:dyDescent="0.25">
      <c r="A1406" t="s">
        <v>1404</v>
      </c>
      <c r="B1406" t="s">
        <v>1605</v>
      </c>
      <c r="C1406" t="str">
        <f>Table1[[#This Row],[League]]&amp;Table1[[#This Row],[Team]]</f>
        <v>$150 Draft Champions Feb 21 1:00 pm Lg.3739Team passalacqua</v>
      </c>
      <c r="D1406">
        <f>16-INDEX(STANDINGS_BA[],MATCH(Table1[[#This Row],[COMBINED]],STANDINGS_BA[COMBINED],0),COLUMN(STANDINGS_BA[PLACE IN LEAGUE]))</f>
        <v>2</v>
      </c>
      <c r="E1406">
        <f>16-INDEX(STANDINGS_R[],MATCH(Table1[[#This Row],[COMBINED]],STANDINGS_R[COMBINED],0),COLUMN(STANDINGS_R[PLACE IN LEAGUE]))</f>
        <v>5</v>
      </c>
      <c r="F1406">
        <f>16-INDEX(STANDINGS_HR[],MATCH(Table1[[#This Row],[COMBINED]],STANDINGS_HR[COMBINED],0),COLUMN(STANDINGS_HR[PLACE IN LEAGUE]))</f>
        <v>9</v>
      </c>
      <c r="G1406">
        <f>16-INDEX(STANDINGS_RBI[],MATCH(Table1[[#This Row],[COMBINED]],STANDINGS_RBI[COMBINED],0),COLUMN(STANDINGS_RBI[PLACE IN LEAGUE]))</f>
        <v>6</v>
      </c>
      <c r="H1406">
        <f>16-INDEX(STANDINGS_SB[],MATCH(Table1[[#This Row],[COMBINED]],STANDINGS_SB[COMBINED],0),COLUMN(STANDINGS_SB[PLACE IN LEAGUE]))</f>
        <v>14</v>
      </c>
      <c r="I1406">
        <f>16-INDEX(STANDINGS_ERA[],MATCH(Table1[[#This Row],[COMBINED]],STANDINGS_ERA[COMBINED],0),COLUMN(STANDINGS_ERA[PLACE IN LEAGUE]))</f>
        <v>9</v>
      </c>
      <c r="J1406">
        <f>16-INDEX(STANDINGS_WHIP[],MATCH(Table1[[#This Row],[COMBINED]],STANDINGS_WHIP[COMBINED],0),COLUMN(STANDINGS_WHIP[PLACE IN LEAGUE]))</f>
        <v>8</v>
      </c>
      <c r="K1406">
        <f>16-INDEX(STANDINGS_W[],MATCH(Table1[[#This Row],[COMBINED]],STANDINGS_W[COMBINED],0),COLUMN(STANDINGS_W[PLACE IN LEAGUE]))</f>
        <v>14</v>
      </c>
      <c r="L1406">
        <f>16-INDEX(STANDINGS_K[],MATCH(Table1[[#This Row],[COMBINED]],STANDINGS_K[COMBINED],0),COLUMN(STANDINGS_K[PLACE IN LEAGUE]))</f>
        <v>14</v>
      </c>
      <c r="M1406">
        <f>16-INDEX(STANDINGS_SV[],MATCH(Table1[[#This Row],[COMBINED]],STANDINGS_SV[COMBINED],0),COLUMN(STANDINGS_SV[PLACE IN LEAGUE]))</f>
        <v>8</v>
      </c>
      <c r="N1406">
        <f>SUM(Table1[[#This Row],[BA]:[SV]])</f>
        <v>89</v>
      </c>
      <c r="O1406">
        <v>6</v>
      </c>
    </row>
    <row r="1407" spans="1:15" x14ac:dyDescent="0.25">
      <c r="A1407" t="s">
        <v>509</v>
      </c>
      <c r="B1407" t="s">
        <v>1605</v>
      </c>
      <c r="C1407" t="str">
        <f>Table1[[#This Row],[League]]&amp;Table1[[#This Row],[Team]]</f>
        <v>$150 Draft Champions Feb 21 1:00 pm Lg.3739legoyoego</v>
      </c>
      <c r="D1407">
        <f>16-INDEX(STANDINGS_BA[],MATCH(Table1[[#This Row],[COMBINED]],STANDINGS_BA[COMBINED],0),COLUMN(STANDINGS_BA[PLACE IN LEAGUE]))</f>
        <v>13</v>
      </c>
      <c r="E1407">
        <f>16-INDEX(STANDINGS_R[],MATCH(Table1[[#This Row],[COMBINED]],STANDINGS_R[COMBINED],0),COLUMN(STANDINGS_R[PLACE IN LEAGUE]))</f>
        <v>12</v>
      </c>
      <c r="F1407">
        <f>16-INDEX(STANDINGS_HR[],MATCH(Table1[[#This Row],[COMBINED]],STANDINGS_HR[COMBINED],0),COLUMN(STANDINGS_HR[PLACE IN LEAGUE]))</f>
        <v>6</v>
      </c>
      <c r="G1407">
        <f>16-INDEX(STANDINGS_RBI[],MATCH(Table1[[#This Row],[COMBINED]],STANDINGS_RBI[COMBINED],0),COLUMN(STANDINGS_RBI[PLACE IN LEAGUE]))</f>
        <v>14</v>
      </c>
      <c r="H1407">
        <f>16-INDEX(STANDINGS_SB[],MATCH(Table1[[#This Row],[COMBINED]],STANDINGS_SB[COMBINED],0),COLUMN(STANDINGS_SB[PLACE IN LEAGUE]))</f>
        <v>11</v>
      </c>
      <c r="I1407">
        <f>16-INDEX(STANDINGS_ERA[],MATCH(Table1[[#This Row],[COMBINED]],STANDINGS_ERA[COMBINED],0),COLUMN(STANDINGS_ERA[PLACE IN LEAGUE]))</f>
        <v>8</v>
      </c>
      <c r="J1407">
        <f>16-INDEX(STANDINGS_WHIP[],MATCH(Table1[[#This Row],[COMBINED]],STANDINGS_WHIP[COMBINED],0),COLUMN(STANDINGS_WHIP[PLACE IN LEAGUE]))</f>
        <v>9</v>
      </c>
      <c r="K1407">
        <f>16-INDEX(STANDINGS_W[],MATCH(Table1[[#This Row],[COMBINED]],STANDINGS_W[COMBINED],0),COLUMN(STANDINGS_W[PLACE IN LEAGUE]))</f>
        <v>4</v>
      </c>
      <c r="L1407">
        <f>16-INDEX(STANDINGS_K[],MATCH(Table1[[#This Row],[COMBINED]],STANDINGS_K[COMBINED],0),COLUMN(STANDINGS_K[PLACE IN LEAGUE]))</f>
        <v>6</v>
      </c>
      <c r="M1407">
        <f>16-INDEX(STANDINGS_SV[],MATCH(Table1[[#This Row],[COMBINED]],STANDINGS_SV[COMBINED],0),COLUMN(STANDINGS_SV[PLACE IN LEAGUE]))</f>
        <v>5</v>
      </c>
      <c r="N1407">
        <f>SUM(Table1[[#This Row],[BA]:[SV]])</f>
        <v>88</v>
      </c>
      <c r="O1407">
        <v>7</v>
      </c>
    </row>
    <row r="1408" spans="1:15" x14ac:dyDescent="0.25">
      <c r="A1408" t="s">
        <v>1608</v>
      </c>
      <c r="B1408" t="s">
        <v>1605</v>
      </c>
      <c r="C1408" t="str">
        <f>Table1[[#This Row],[League]]&amp;Table1[[#This Row],[Team]]</f>
        <v>$150 Draft Champions Feb 21 1:00 pm Lg.3739Born on Third Base</v>
      </c>
      <c r="D1408">
        <f>16-INDEX(STANDINGS_BA[],MATCH(Table1[[#This Row],[COMBINED]],STANDINGS_BA[COMBINED],0),COLUMN(STANDINGS_BA[PLACE IN LEAGUE]))</f>
        <v>8</v>
      </c>
      <c r="E1408">
        <f>16-INDEX(STANDINGS_R[],MATCH(Table1[[#This Row],[COMBINED]],STANDINGS_R[COMBINED],0),COLUMN(STANDINGS_R[PLACE IN LEAGUE]))</f>
        <v>9</v>
      </c>
      <c r="F1408">
        <f>16-INDEX(STANDINGS_HR[],MATCH(Table1[[#This Row],[COMBINED]],STANDINGS_HR[COMBINED],0),COLUMN(STANDINGS_HR[PLACE IN LEAGUE]))</f>
        <v>11</v>
      </c>
      <c r="G1408">
        <f>16-INDEX(STANDINGS_RBI[],MATCH(Table1[[#This Row],[COMBINED]],STANDINGS_RBI[COMBINED],0),COLUMN(STANDINGS_RBI[PLACE IN LEAGUE]))</f>
        <v>8</v>
      </c>
      <c r="H1408">
        <f>16-INDEX(STANDINGS_SB[],MATCH(Table1[[#This Row],[COMBINED]],STANDINGS_SB[COMBINED],0),COLUMN(STANDINGS_SB[PLACE IN LEAGUE]))</f>
        <v>13</v>
      </c>
      <c r="I1408">
        <f>16-INDEX(STANDINGS_ERA[],MATCH(Table1[[#This Row],[COMBINED]],STANDINGS_ERA[COMBINED],0),COLUMN(STANDINGS_ERA[PLACE IN LEAGUE]))</f>
        <v>6</v>
      </c>
      <c r="J1408">
        <f>16-INDEX(STANDINGS_WHIP[],MATCH(Table1[[#This Row],[COMBINED]],STANDINGS_WHIP[COMBINED],0),COLUMN(STANDINGS_WHIP[PLACE IN LEAGUE]))</f>
        <v>7</v>
      </c>
      <c r="K1408">
        <f>16-INDEX(STANDINGS_W[],MATCH(Table1[[#This Row],[COMBINED]],STANDINGS_W[COMBINED],0),COLUMN(STANDINGS_W[PLACE IN LEAGUE]))</f>
        <v>6</v>
      </c>
      <c r="L1408">
        <f>16-INDEX(STANDINGS_K[],MATCH(Table1[[#This Row],[COMBINED]],STANDINGS_K[COMBINED],0),COLUMN(STANDINGS_K[PLACE IN LEAGUE]))</f>
        <v>9</v>
      </c>
      <c r="M1408">
        <f>16-INDEX(STANDINGS_SV[],MATCH(Table1[[#This Row],[COMBINED]],STANDINGS_SV[COMBINED],0),COLUMN(STANDINGS_SV[PLACE IN LEAGUE]))</f>
        <v>4</v>
      </c>
      <c r="N1408">
        <f>SUM(Table1[[#This Row],[BA]:[SV]])</f>
        <v>81</v>
      </c>
      <c r="O1408">
        <v>8</v>
      </c>
    </row>
    <row r="1409" spans="1:15" x14ac:dyDescent="0.25">
      <c r="A1409" t="s">
        <v>243</v>
      </c>
      <c r="B1409" t="s">
        <v>1605</v>
      </c>
      <c r="C1409" t="str">
        <f>Table1[[#This Row],[League]]&amp;Table1[[#This Row],[Team]]</f>
        <v>$150 Draft Champions Feb 21 1:00 pm Lg.3739Team byron</v>
      </c>
      <c r="D1409">
        <f>16-INDEX(STANDINGS_BA[],MATCH(Table1[[#This Row],[COMBINED]],STANDINGS_BA[COMBINED],0),COLUMN(STANDINGS_BA[PLACE IN LEAGUE]))</f>
        <v>7</v>
      </c>
      <c r="E1409">
        <f>16-INDEX(STANDINGS_R[],MATCH(Table1[[#This Row],[COMBINED]],STANDINGS_R[COMBINED],0),COLUMN(STANDINGS_R[PLACE IN LEAGUE]))</f>
        <v>7</v>
      </c>
      <c r="F1409">
        <f>16-INDEX(STANDINGS_HR[],MATCH(Table1[[#This Row],[COMBINED]],STANDINGS_HR[COMBINED],0),COLUMN(STANDINGS_HR[PLACE IN LEAGUE]))</f>
        <v>12</v>
      </c>
      <c r="G1409">
        <f>16-INDEX(STANDINGS_RBI[],MATCH(Table1[[#This Row],[COMBINED]],STANDINGS_RBI[COMBINED],0),COLUMN(STANDINGS_RBI[PLACE IN LEAGUE]))</f>
        <v>10</v>
      </c>
      <c r="H1409">
        <f>16-INDEX(STANDINGS_SB[],MATCH(Table1[[#This Row],[COMBINED]],STANDINGS_SB[COMBINED],0),COLUMN(STANDINGS_SB[PLACE IN LEAGUE]))</f>
        <v>1</v>
      </c>
      <c r="I1409">
        <f>16-INDEX(STANDINGS_ERA[],MATCH(Table1[[#This Row],[COMBINED]],STANDINGS_ERA[COMBINED],0),COLUMN(STANDINGS_ERA[PLACE IN LEAGUE]))</f>
        <v>5</v>
      </c>
      <c r="J1409">
        <f>16-INDEX(STANDINGS_WHIP[],MATCH(Table1[[#This Row],[COMBINED]],STANDINGS_WHIP[COMBINED],0),COLUMN(STANDINGS_WHIP[PLACE IN LEAGUE]))</f>
        <v>3</v>
      </c>
      <c r="K1409">
        <f>16-INDEX(STANDINGS_W[],MATCH(Table1[[#This Row],[COMBINED]],STANDINGS_W[COMBINED],0),COLUMN(STANDINGS_W[PLACE IN LEAGUE]))</f>
        <v>3</v>
      </c>
      <c r="L1409">
        <f>16-INDEX(STANDINGS_K[],MATCH(Table1[[#This Row],[COMBINED]],STANDINGS_K[COMBINED],0),COLUMN(STANDINGS_K[PLACE IN LEAGUE]))</f>
        <v>3</v>
      </c>
      <c r="M1409">
        <f>16-INDEX(STANDINGS_SV[],MATCH(Table1[[#This Row],[COMBINED]],STANDINGS_SV[COMBINED],0),COLUMN(STANDINGS_SV[PLACE IN LEAGUE]))</f>
        <v>14</v>
      </c>
      <c r="N1409">
        <f>SUM(Table1[[#This Row],[BA]:[SV]])</f>
        <v>65</v>
      </c>
      <c r="O1409">
        <v>9</v>
      </c>
    </row>
    <row r="1410" spans="1:15" x14ac:dyDescent="0.25">
      <c r="A1410" t="s">
        <v>1611</v>
      </c>
      <c r="B1410" t="s">
        <v>1605</v>
      </c>
      <c r="C1410" t="str">
        <f>Table1[[#This Row],[League]]&amp;Table1[[#This Row],[Team]]</f>
        <v>$150 Draft Champions Feb 21 1:00 pm Lg.3739The Polish Basement Dwellers</v>
      </c>
      <c r="D1410">
        <f>16-INDEX(STANDINGS_BA[],MATCH(Table1[[#This Row],[COMBINED]],STANDINGS_BA[COMBINED],0),COLUMN(STANDINGS_BA[PLACE IN LEAGUE]))</f>
        <v>4</v>
      </c>
      <c r="E1410">
        <f>16-INDEX(STANDINGS_R[],MATCH(Table1[[#This Row],[COMBINED]],STANDINGS_R[COMBINED],0),COLUMN(STANDINGS_R[PLACE IN LEAGUE]))</f>
        <v>8</v>
      </c>
      <c r="F1410">
        <f>16-INDEX(STANDINGS_HR[],MATCH(Table1[[#This Row],[COMBINED]],STANDINGS_HR[COMBINED],0),COLUMN(STANDINGS_HR[PLACE IN LEAGUE]))</f>
        <v>7</v>
      </c>
      <c r="G1410">
        <f>16-INDEX(STANDINGS_RBI[],MATCH(Table1[[#This Row],[COMBINED]],STANDINGS_RBI[COMBINED],0),COLUMN(STANDINGS_RBI[PLACE IN LEAGUE]))</f>
        <v>7</v>
      </c>
      <c r="H1410">
        <f>16-INDEX(STANDINGS_SB[],MATCH(Table1[[#This Row],[COMBINED]],STANDINGS_SB[COMBINED],0),COLUMN(STANDINGS_SB[PLACE IN LEAGUE]))</f>
        <v>9</v>
      </c>
      <c r="I1410">
        <f>16-INDEX(STANDINGS_ERA[],MATCH(Table1[[#This Row],[COMBINED]],STANDINGS_ERA[COMBINED],0),COLUMN(STANDINGS_ERA[PLACE IN LEAGUE]))</f>
        <v>4</v>
      </c>
      <c r="J1410">
        <f>16-INDEX(STANDINGS_WHIP[],MATCH(Table1[[#This Row],[COMBINED]],STANDINGS_WHIP[COMBINED],0),COLUMN(STANDINGS_WHIP[PLACE IN LEAGUE]))</f>
        <v>1</v>
      </c>
      <c r="K1410">
        <f>16-INDEX(STANDINGS_W[],MATCH(Table1[[#This Row],[COMBINED]],STANDINGS_W[COMBINED],0),COLUMN(STANDINGS_W[PLACE IN LEAGUE]))</f>
        <v>5</v>
      </c>
      <c r="L1410">
        <f>16-INDEX(STANDINGS_K[],MATCH(Table1[[#This Row],[COMBINED]],STANDINGS_K[COMBINED],0),COLUMN(STANDINGS_K[PLACE IN LEAGUE]))</f>
        <v>4</v>
      </c>
      <c r="M1410">
        <f>16-INDEX(STANDINGS_SV[],MATCH(Table1[[#This Row],[COMBINED]],STANDINGS_SV[COMBINED],0),COLUMN(STANDINGS_SV[PLACE IN LEAGUE]))</f>
        <v>11</v>
      </c>
      <c r="N1410">
        <f>SUM(Table1[[#This Row],[BA]:[SV]])</f>
        <v>60</v>
      </c>
      <c r="O1410">
        <v>10</v>
      </c>
    </row>
    <row r="1411" spans="1:15" x14ac:dyDescent="0.25">
      <c r="A1411" t="s">
        <v>1612</v>
      </c>
      <c r="B1411" t="s">
        <v>1605</v>
      </c>
      <c r="C1411" t="str">
        <f>Table1[[#This Row],[League]]&amp;Table1[[#This Row],[Team]]</f>
        <v>$150 Draft Champions Feb 21 1:00 pm Lg.3739Base of Operations</v>
      </c>
      <c r="D1411">
        <f>16-INDEX(STANDINGS_BA[],MATCH(Table1[[#This Row],[COMBINED]],STANDINGS_BA[COMBINED],0),COLUMN(STANDINGS_BA[PLACE IN LEAGUE]))</f>
        <v>3</v>
      </c>
      <c r="E1411">
        <f>16-INDEX(STANDINGS_R[],MATCH(Table1[[#This Row],[COMBINED]],STANDINGS_R[COMBINED],0),COLUMN(STANDINGS_R[PLACE IN LEAGUE]))</f>
        <v>2</v>
      </c>
      <c r="F1411">
        <f>16-INDEX(STANDINGS_HR[],MATCH(Table1[[#This Row],[COMBINED]],STANDINGS_HR[COMBINED],0),COLUMN(STANDINGS_HR[PLACE IN LEAGUE]))</f>
        <v>1</v>
      </c>
      <c r="G1411">
        <f>16-INDEX(STANDINGS_RBI[],MATCH(Table1[[#This Row],[COMBINED]],STANDINGS_RBI[COMBINED],0),COLUMN(STANDINGS_RBI[PLACE IN LEAGUE]))</f>
        <v>2</v>
      </c>
      <c r="H1411">
        <f>16-INDEX(STANDINGS_SB[],MATCH(Table1[[#This Row],[COMBINED]],STANDINGS_SB[COMBINED],0),COLUMN(STANDINGS_SB[PLACE IN LEAGUE]))</f>
        <v>3</v>
      </c>
      <c r="I1411">
        <f>16-INDEX(STANDINGS_ERA[],MATCH(Table1[[#This Row],[COMBINED]],STANDINGS_ERA[COMBINED],0),COLUMN(STANDINGS_ERA[PLACE IN LEAGUE]))</f>
        <v>15</v>
      </c>
      <c r="J1411">
        <f>16-INDEX(STANDINGS_WHIP[],MATCH(Table1[[#This Row],[COMBINED]],STANDINGS_WHIP[COMBINED],0),COLUMN(STANDINGS_WHIP[PLACE IN LEAGUE]))</f>
        <v>13</v>
      </c>
      <c r="K1411">
        <f>16-INDEX(STANDINGS_W[],MATCH(Table1[[#This Row],[COMBINED]],STANDINGS_W[COMBINED],0),COLUMN(STANDINGS_W[PLACE IN LEAGUE]))</f>
        <v>10</v>
      </c>
      <c r="L1411">
        <f>16-INDEX(STANDINGS_K[],MATCH(Table1[[#This Row],[COMBINED]],STANDINGS_K[COMBINED],0),COLUMN(STANDINGS_K[PLACE IN LEAGUE]))</f>
        <v>8</v>
      </c>
      <c r="M1411">
        <f>16-INDEX(STANDINGS_SV[],MATCH(Table1[[#This Row],[COMBINED]],STANDINGS_SV[COMBINED],0),COLUMN(STANDINGS_SV[PLACE IN LEAGUE]))</f>
        <v>2</v>
      </c>
      <c r="N1411">
        <f>SUM(Table1[[#This Row],[BA]:[SV]])</f>
        <v>59</v>
      </c>
      <c r="O1411">
        <v>11</v>
      </c>
    </row>
    <row r="1412" spans="1:15" x14ac:dyDescent="0.25">
      <c r="A1412" t="s">
        <v>349</v>
      </c>
      <c r="B1412" t="s">
        <v>1605</v>
      </c>
      <c r="C1412" t="str">
        <f>Table1[[#This Row],[League]]&amp;Table1[[#This Row],[Team]]</f>
        <v>$150 Draft Champions Feb 21 1:00 pm Lg.3739zzzzzzzzzzzz</v>
      </c>
      <c r="D1412">
        <f>16-INDEX(STANDINGS_BA[],MATCH(Table1[[#This Row],[COMBINED]],STANDINGS_BA[COMBINED],0),COLUMN(STANDINGS_BA[PLACE IN LEAGUE]))</f>
        <v>11</v>
      </c>
      <c r="E1412">
        <f>16-INDEX(STANDINGS_R[],MATCH(Table1[[#This Row],[COMBINED]],STANDINGS_R[COMBINED],0),COLUMN(STANDINGS_R[PLACE IN LEAGUE]))</f>
        <v>3</v>
      </c>
      <c r="F1412">
        <f>16-INDEX(STANDINGS_HR[],MATCH(Table1[[#This Row],[COMBINED]],STANDINGS_HR[COMBINED],0),COLUMN(STANDINGS_HR[PLACE IN LEAGUE]))</f>
        <v>4</v>
      </c>
      <c r="G1412">
        <f>16-INDEX(STANDINGS_RBI[],MATCH(Table1[[#This Row],[COMBINED]],STANDINGS_RBI[COMBINED],0),COLUMN(STANDINGS_RBI[PLACE IN LEAGUE]))</f>
        <v>3</v>
      </c>
      <c r="H1412">
        <f>16-INDEX(STANDINGS_SB[],MATCH(Table1[[#This Row],[COMBINED]],STANDINGS_SB[COMBINED],0),COLUMN(STANDINGS_SB[PLACE IN LEAGUE]))</f>
        <v>5</v>
      </c>
      <c r="I1412">
        <f>16-INDEX(STANDINGS_ERA[],MATCH(Table1[[#This Row],[COMBINED]],STANDINGS_ERA[COMBINED],0),COLUMN(STANDINGS_ERA[PLACE IN LEAGUE]))</f>
        <v>7</v>
      </c>
      <c r="J1412">
        <f>16-INDEX(STANDINGS_WHIP[],MATCH(Table1[[#This Row],[COMBINED]],STANDINGS_WHIP[COMBINED],0),COLUMN(STANDINGS_WHIP[PLACE IN LEAGUE]))</f>
        <v>6</v>
      </c>
      <c r="K1412">
        <f>16-INDEX(STANDINGS_W[],MATCH(Table1[[#This Row],[COMBINED]],STANDINGS_W[COMBINED],0),COLUMN(STANDINGS_W[PLACE IN LEAGUE]))</f>
        <v>2</v>
      </c>
      <c r="L1412">
        <f>16-INDEX(STANDINGS_K[],MATCH(Table1[[#This Row],[COMBINED]],STANDINGS_K[COMBINED],0),COLUMN(STANDINGS_K[PLACE IN LEAGUE]))</f>
        <v>2</v>
      </c>
      <c r="M1412">
        <f>16-INDEX(STANDINGS_SV[],MATCH(Table1[[#This Row],[COMBINED]],STANDINGS_SV[COMBINED],0),COLUMN(STANDINGS_SV[PLACE IN LEAGUE]))</f>
        <v>15</v>
      </c>
      <c r="N1412">
        <f>SUM(Table1[[#This Row],[BA]:[SV]])</f>
        <v>58</v>
      </c>
      <c r="O1412">
        <v>12</v>
      </c>
    </row>
    <row r="1413" spans="1:15" x14ac:dyDescent="0.25">
      <c r="A1413" t="s">
        <v>1613</v>
      </c>
      <c r="B1413" t="s">
        <v>1605</v>
      </c>
      <c r="C1413" t="str">
        <f>Table1[[#This Row],[League]]&amp;Table1[[#This Row],[Team]]</f>
        <v>$150 Draft Champions Feb 21 1:00 pm Lg.3739Team Spray</v>
      </c>
      <c r="D1413">
        <f>16-INDEX(STANDINGS_BA[],MATCH(Table1[[#This Row],[COMBINED]],STANDINGS_BA[COMBINED],0),COLUMN(STANDINGS_BA[PLACE IN LEAGUE]))</f>
        <v>1</v>
      </c>
      <c r="E1413">
        <f>16-INDEX(STANDINGS_R[],MATCH(Table1[[#This Row],[COMBINED]],STANDINGS_R[COMBINED],0),COLUMN(STANDINGS_R[PLACE IN LEAGUE]))</f>
        <v>1</v>
      </c>
      <c r="F1413">
        <f>16-INDEX(STANDINGS_HR[],MATCH(Table1[[#This Row],[COMBINED]],STANDINGS_HR[COMBINED],0),COLUMN(STANDINGS_HR[PLACE IN LEAGUE]))</f>
        <v>2</v>
      </c>
      <c r="G1413">
        <f>16-INDEX(STANDINGS_RBI[],MATCH(Table1[[#This Row],[COMBINED]],STANDINGS_RBI[COMBINED],0),COLUMN(STANDINGS_RBI[PLACE IN LEAGUE]))</f>
        <v>1</v>
      </c>
      <c r="H1413">
        <f>16-INDEX(STANDINGS_SB[],MATCH(Table1[[#This Row],[COMBINED]],STANDINGS_SB[COMBINED],0),COLUMN(STANDINGS_SB[PLACE IN LEAGUE]))</f>
        <v>6</v>
      </c>
      <c r="I1413">
        <f>16-INDEX(STANDINGS_ERA[],MATCH(Table1[[#This Row],[COMBINED]],STANDINGS_ERA[COMBINED],0),COLUMN(STANDINGS_ERA[PLACE IN LEAGUE]))</f>
        <v>12</v>
      </c>
      <c r="J1413">
        <f>16-INDEX(STANDINGS_WHIP[],MATCH(Table1[[#This Row],[COMBINED]],STANDINGS_WHIP[COMBINED],0),COLUMN(STANDINGS_WHIP[PLACE IN LEAGUE]))</f>
        <v>11</v>
      </c>
      <c r="K1413">
        <f>16-INDEX(STANDINGS_W[],MATCH(Table1[[#This Row],[COMBINED]],STANDINGS_W[COMBINED],0),COLUMN(STANDINGS_W[PLACE IN LEAGUE]))</f>
        <v>11</v>
      </c>
      <c r="L1413">
        <f>16-INDEX(STANDINGS_K[],MATCH(Table1[[#This Row],[COMBINED]],STANDINGS_K[COMBINED],0),COLUMN(STANDINGS_K[PLACE IN LEAGUE]))</f>
        <v>5</v>
      </c>
      <c r="M1413">
        <f>16-INDEX(STANDINGS_SV[],MATCH(Table1[[#This Row],[COMBINED]],STANDINGS_SV[COMBINED],0),COLUMN(STANDINGS_SV[PLACE IN LEAGUE]))</f>
        <v>3</v>
      </c>
      <c r="N1413">
        <f>SUM(Table1[[#This Row],[BA]:[SV]])</f>
        <v>53</v>
      </c>
      <c r="O1413">
        <v>13</v>
      </c>
    </row>
    <row r="1414" spans="1:15" x14ac:dyDescent="0.25">
      <c r="A1414" t="s">
        <v>1609</v>
      </c>
      <c r="B1414" t="s">
        <v>1605</v>
      </c>
      <c r="C1414" t="str">
        <f>Table1[[#This Row],[League]]&amp;Table1[[#This Row],[Team]]</f>
        <v>$150 Draft Champions Feb 21 1:00 pm Lg.3739Expos</v>
      </c>
      <c r="D1414">
        <f>16-INDEX(STANDINGS_BA[],MATCH(Table1[[#This Row],[COMBINED]],STANDINGS_BA[COMBINED],0),COLUMN(STANDINGS_BA[PLACE IN LEAGUE]))</f>
        <v>6</v>
      </c>
      <c r="E1414">
        <f>16-INDEX(STANDINGS_R[],MATCH(Table1[[#This Row],[COMBINED]],STANDINGS_R[COMBINED],0),COLUMN(STANDINGS_R[PLACE IN LEAGUE]))</f>
        <v>4</v>
      </c>
      <c r="F1414">
        <f>16-INDEX(STANDINGS_HR[],MATCH(Table1[[#This Row],[COMBINED]],STANDINGS_HR[COMBINED],0),COLUMN(STANDINGS_HR[PLACE IN LEAGUE]))</f>
        <v>3</v>
      </c>
      <c r="G1414">
        <f>16-INDEX(STANDINGS_RBI[],MATCH(Table1[[#This Row],[COMBINED]],STANDINGS_RBI[COMBINED],0),COLUMN(STANDINGS_RBI[PLACE IN LEAGUE]))</f>
        <v>5</v>
      </c>
      <c r="H1414">
        <f>16-INDEX(STANDINGS_SB[],MATCH(Table1[[#This Row],[COMBINED]],STANDINGS_SB[COMBINED],0),COLUMN(STANDINGS_SB[PLACE IN LEAGUE]))</f>
        <v>2</v>
      </c>
      <c r="I1414">
        <f>16-INDEX(STANDINGS_ERA[],MATCH(Table1[[#This Row],[COMBINED]],STANDINGS_ERA[COMBINED],0),COLUMN(STANDINGS_ERA[PLACE IN LEAGUE]))</f>
        <v>2</v>
      </c>
      <c r="J1414">
        <f>16-INDEX(STANDINGS_WHIP[],MATCH(Table1[[#This Row],[COMBINED]],STANDINGS_WHIP[COMBINED],0),COLUMN(STANDINGS_WHIP[PLACE IN LEAGUE]))</f>
        <v>4</v>
      </c>
      <c r="K1414">
        <f>16-INDEX(STANDINGS_W[],MATCH(Table1[[#This Row],[COMBINED]],STANDINGS_W[COMBINED],0),COLUMN(STANDINGS_W[PLACE IN LEAGUE]))</f>
        <v>13</v>
      </c>
      <c r="L1414">
        <f>16-INDEX(STANDINGS_K[],MATCH(Table1[[#This Row],[COMBINED]],STANDINGS_K[COMBINED],0),COLUMN(STANDINGS_K[PLACE IN LEAGUE]))</f>
        <v>11</v>
      </c>
      <c r="M1414">
        <f>16-INDEX(STANDINGS_SV[],MATCH(Table1[[#This Row],[COMBINED]],STANDINGS_SV[COMBINED],0),COLUMN(STANDINGS_SV[PLACE IN LEAGUE]))</f>
        <v>1</v>
      </c>
      <c r="N1414">
        <f>SUM(Table1[[#This Row],[BA]:[SV]])</f>
        <v>51</v>
      </c>
      <c r="O1414">
        <v>14</v>
      </c>
    </row>
    <row r="1415" spans="1:15" x14ac:dyDescent="0.25">
      <c r="A1415" t="s">
        <v>1610</v>
      </c>
      <c r="B1415" t="s">
        <v>1605</v>
      </c>
      <c r="C1415" t="str">
        <f>Table1[[#This Row],[League]]&amp;Table1[[#This Row],[Team]]</f>
        <v>$150 Draft Champions Feb 21 1:00 pm Lg.3739Team Murillo</v>
      </c>
      <c r="D1415">
        <f>16-INDEX(STANDINGS_BA[],MATCH(Table1[[#This Row],[COMBINED]],STANDINGS_BA[COMBINED],0),COLUMN(STANDINGS_BA[PLACE IN LEAGUE]))</f>
        <v>5</v>
      </c>
      <c r="E1415">
        <f>16-INDEX(STANDINGS_R[],MATCH(Table1[[#This Row],[COMBINED]],STANDINGS_R[COMBINED],0),COLUMN(STANDINGS_R[PLACE IN LEAGUE]))</f>
        <v>6</v>
      </c>
      <c r="F1415">
        <f>16-INDEX(STANDINGS_HR[],MATCH(Table1[[#This Row],[COMBINED]],STANDINGS_HR[COMBINED],0),COLUMN(STANDINGS_HR[PLACE IN LEAGUE]))</f>
        <v>5</v>
      </c>
      <c r="G1415">
        <f>16-INDEX(STANDINGS_RBI[],MATCH(Table1[[#This Row],[COMBINED]],STANDINGS_RBI[COMBINED],0),COLUMN(STANDINGS_RBI[PLACE IN LEAGUE]))</f>
        <v>4</v>
      </c>
      <c r="H1415">
        <f>16-INDEX(STANDINGS_SB[],MATCH(Table1[[#This Row],[COMBINED]],STANDINGS_SB[COMBINED],0),COLUMN(STANDINGS_SB[PLACE IN LEAGUE]))</f>
        <v>12</v>
      </c>
      <c r="I1415">
        <f>16-INDEX(STANDINGS_ERA[],MATCH(Table1[[#This Row],[COMBINED]],STANDINGS_ERA[COMBINED],0),COLUMN(STANDINGS_ERA[PLACE IN LEAGUE]))</f>
        <v>1</v>
      </c>
      <c r="J1415">
        <f>16-INDEX(STANDINGS_WHIP[],MATCH(Table1[[#This Row],[COMBINED]],STANDINGS_WHIP[COMBINED],0),COLUMN(STANDINGS_WHIP[PLACE IN LEAGUE]))</f>
        <v>5</v>
      </c>
      <c r="K1415">
        <f>16-INDEX(STANDINGS_W[],MATCH(Table1[[#This Row],[COMBINED]],STANDINGS_W[COMBINED],0),COLUMN(STANDINGS_W[PLACE IN LEAGUE]))</f>
        <v>1</v>
      </c>
      <c r="L1415">
        <f>16-INDEX(STANDINGS_K[],MATCH(Table1[[#This Row],[COMBINED]],STANDINGS_K[COMBINED],0),COLUMN(STANDINGS_K[PLACE IN LEAGUE]))</f>
        <v>1</v>
      </c>
      <c r="M1415">
        <f>16-INDEX(STANDINGS_SV[],MATCH(Table1[[#This Row],[COMBINED]],STANDINGS_SV[COMBINED],0),COLUMN(STANDINGS_SV[PLACE IN LEAGUE]))</f>
        <v>6</v>
      </c>
      <c r="N1415">
        <f>SUM(Table1[[#This Row],[BA]:[SV]])</f>
        <v>46</v>
      </c>
      <c r="O1415">
        <v>15</v>
      </c>
    </row>
    <row r="1416" spans="1:15" x14ac:dyDescent="0.25">
      <c r="A1416" t="s">
        <v>1618</v>
      </c>
      <c r="B1416" t="s">
        <v>1615</v>
      </c>
      <c r="C1416" t="str">
        <f>Table1[[#This Row],[League]]&amp;Table1[[#This Row],[Team]]</f>
        <v>$150 Draft Champions Feb 21 1:00 pm Lg.3741Forever Royal</v>
      </c>
      <c r="D1416">
        <f>16-INDEX(STANDINGS_BA[],MATCH(Table1[[#This Row],[COMBINED]],STANDINGS_BA[COMBINED],0),COLUMN(STANDINGS_BA[PLACE IN LEAGUE]))</f>
        <v>7</v>
      </c>
      <c r="E1416">
        <f>16-INDEX(STANDINGS_R[],MATCH(Table1[[#This Row],[COMBINED]],STANDINGS_R[COMBINED],0),COLUMN(STANDINGS_R[PLACE IN LEAGUE]))</f>
        <v>9</v>
      </c>
      <c r="F1416">
        <f>16-INDEX(STANDINGS_HR[],MATCH(Table1[[#This Row],[COMBINED]],STANDINGS_HR[COMBINED],0),COLUMN(STANDINGS_HR[PLACE IN LEAGUE]))</f>
        <v>9</v>
      </c>
      <c r="G1416">
        <f>16-INDEX(STANDINGS_RBI[],MATCH(Table1[[#This Row],[COMBINED]],STANDINGS_RBI[COMBINED],0),COLUMN(STANDINGS_RBI[PLACE IN LEAGUE]))</f>
        <v>9</v>
      </c>
      <c r="H1416">
        <f>16-INDEX(STANDINGS_SB[],MATCH(Table1[[#This Row],[COMBINED]],STANDINGS_SB[COMBINED],0),COLUMN(STANDINGS_SB[PLACE IN LEAGUE]))</f>
        <v>15</v>
      </c>
      <c r="I1416">
        <f>16-INDEX(STANDINGS_ERA[],MATCH(Table1[[#This Row],[COMBINED]],STANDINGS_ERA[COMBINED],0),COLUMN(STANDINGS_ERA[PLACE IN LEAGUE]))</f>
        <v>14</v>
      </c>
      <c r="J1416">
        <f>16-INDEX(STANDINGS_WHIP[],MATCH(Table1[[#This Row],[COMBINED]],STANDINGS_WHIP[COMBINED],0),COLUMN(STANDINGS_WHIP[PLACE IN LEAGUE]))</f>
        <v>15</v>
      </c>
      <c r="K1416">
        <f>16-INDEX(STANDINGS_W[],MATCH(Table1[[#This Row],[COMBINED]],STANDINGS_W[COMBINED],0),COLUMN(STANDINGS_W[PLACE IN LEAGUE]))</f>
        <v>14</v>
      </c>
      <c r="L1416">
        <f>16-INDEX(STANDINGS_K[],MATCH(Table1[[#This Row],[COMBINED]],STANDINGS_K[COMBINED],0),COLUMN(STANDINGS_K[PLACE IN LEAGUE]))</f>
        <v>14</v>
      </c>
      <c r="M1416">
        <f>16-INDEX(STANDINGS_SV[],MATCH(Table1[[#This Row],[COMBINED]],STANDINGS_SV[COMBINED],0),COLUMN(STANDINGS_SV[PLACE IN LEAGUE]))</f>
        <v>5</v>
      </c>
      <c r="N1416">
        <f>SUM(Table1[[#This Row],[BA]:[SV]])</f>
        <v>111</v>
      </c>
      <c r="O1416">
        <v>1</v>
      </c>
    </row>
    <row r="1417" spans="1:15" x14ac:dyDescent="0.25">
      <c r="A1417" t="s">
        <v>1616</v>
      </c>
      <c r="B1417" t="s">
        <v>1615</v>
      </c>
      <c r="C1417" t="str">
        <f>Table1[[#This Row],[League]]&amp;Table1[[#This Row],[Team]]</f>
        <v>$150 Draft Champions Feb 21 1:00 pm Lg.3741traveling,swallowing,dramamine</v>
      </c>
      <c r="D1417">
        <f>16-INDEX(STANDINGS_BA[],MATCH(Table1[[#This Row],[COMBINED]],STANDINGS_BA[COMBINED],0),COLUMN(STANDINGS_BA[PLACE IN LEAGUE]))</f>
        <v>14</v>
      </c>
      <c r="E1417">
        <f>16-INDEX(STANDINGS_R[],MATCH(Table1[[#This Row],[COMBINED]],STANDINGS_R[COMBINED],0),COLUMN(STANDINGS_R[PLACE IN LEAGUE]))</f>
        <v>10</v>
      </c>
      <c r="F1417">
        <f>16-INDEX(STANDINGS_HR[],MATCH(Table1[[#This Row],[COMBINED]],STANDINGS_HR[COMBINED],0),COLUMN(STANDINGS_HR[PLACE IN LEAGUE]))</f>
        <v>4</v>
      </c>
      <c r="G1417">
        <f>16-INDEX(STANDINGS_RBI[],MATCH(Table1[[#This Row],[COMBINED]],STANDINGS_RBI[COMBINED],0),COLUMN(STANDINGS_RBI[PLACE IN LEAGUE]))</f>
        <v>8</v>
      </c>
      <c r="H1417">
        <f>16-INDEX(STANDINGS_SB[],MATCH(Table1[[#This Row],[COMBINED]],STANDINGS_SB[COMBINED],0),COLUMN(STANDINGS_SB[PLACE IN LEAGUE]))</f>
        <v>14</v>
      </c>
      <c r="I1417">
        <f>16-INDEX(STANDINGS_ERA[],MATCH(Table1[[#This Row],[COMBINED]],STANDINGS_ERA[COMBINED],0),COLUMN(STANDINGS_ERA[PLACE IN LEAGUE]))</f>
        <v>12</v>
      </c>
      <c r="J1417">
        <f>16-INDEX(STANDINGS_WHIP[],MATCH(Table1[[#This Row],[COMBINED]],STANDINGS_WHIP[COMBINED],0),COLUMN(STANDINGS_WHIP[PLACE IN LEAGUE]))</f>
        <v>14</v>
      </c>
      <c r="K1417">
        <f>16-INDEX(STANDINGS_W[],MATCH(Table1[[#This Row],[COMBINED]],STANDINGS_W[COMBINED],0),COLUMN(STANDINGS_W[PLACE IN LEAGUE]))</f>
        <v>9</v>
      </c>
      <c r="L1417">
        <f>16-INDEX(STANDINGS_K[],MATCH(Table1[[#This Row],[COMBINED]],STANDINGS_K[COMBINED],0),COLUMN(STANDINGS_K[PLACE IN LEAGUE]))</f>
        <v>13</v>
      </c>
      <c r="M1417">
        <f>16-INDEX(STANDINGS_SV[],MATCH(Table1[[#This Row],[COMBINED]],STANDINGS_SV[COMBINED],0),COLUMN(STANDINGS_SV[PLACE IN LEAGUE]))</f>
        <v>8</v>
      </c>
      <c r="N1417">
        <f>SUM(Table1[[#This Row],[BA]:[SV]])</f>
        <v>106</v>
      </c>
      <c r="O1417">
        <v>2</v>
      </c>
    </row>
    <row r="1418" spans="1:15" x14ac:dyDescent="0.25">
      <c r="A1418" t="s">
        <v>113</v>
      </c>
      <c r="B1418" t="s">
        <v>1615</v>
      </c>
      <c r="C1418" t="str">
        <f>Table1[[#This Row],[League]]&amp;Table1[[#This Row],[Team]]</f>
        <v>$150 Draft Champions Feb 21 1:00 pm Lg.3741Team Christensen</v>
      </c>
      <c r="D1418">
        <f>16-INDEX(STANDINGS_BA[],MATCH(Table1[[#This Row],[COMBINED]],STANDINGS_BA[COMBINED],0),COLUMN(STANDINGS_BA[PLACE IN LEAGUE]))</f>
        <v>10</v>
      </c>
      <c r="E1418">
        <f>16-INDEX(STANDINGS_R[],MATCH(Table1[[#This Row],[COMBINED]],STANDINGS_R[COMBINED],0),COLUMN(STANDINGS_R[PLACE IN LEAGUE]))</f>
        <v>13</v>
      </c>
      <c r="F1418">
        <f>16-INDEX(STANDINGS_HR[],MATCH(Table1[[#This Row],[COMBINED]],STANDINGS_HR[COMBINED],0),COLUMN(STANDINGS_HR[PLACE IN LEAGUE]))</f>
        <v>15</v>
      </c>
      <c r="G1418">
        <f>16-INDEX(STANDINGS_RBI[],MATCH(Table1[[#This Row],[COMBINED]],STANDINGS_RBI[COMBINED],0),COLUMN(STANDINGS_RBI[PLACE IN LEAGUE]))</f>
        <v>14</v>
      </c>
      <c r="H1418">
        <f>16-INDEX(STANDINGS_SB[],MATCH(Table1[[#This Row],[COMBINED]],STANDINGS_SB[COMBINED],0),COLUMN(STANDINGS_SB[PLACE IN LEAGUE]))</f>
        <v>6</v>
      </c>
      <c r="I1418">
        <f>16-INDEX(STANDINGS_ERA[],MATCH(Table1[[#This Row],[COMBINED]],STANDINGS_ERA[COMBINED],0),COLUMN(STANDINGS_ERA[PLACE IN LEAGUE]))</f>
        <v>9</v>
      </c>
      <c r="J1418">
        <f>16-INDEX(STANDINGS_WHIP[],MATCH(Table1[[#This Row],[COMBINED]],STANDINGS_WHIP[COMBINED],0),COLUMN(STANDINGS_WHIP[PLACE IN LEAGUE]))</f>
        <v>11</v>
      </c>
      <c r="K1418">
        <f>16-INDEX(STANDINGS_W[],MATCH(Table1[[#This Row],[COMBINED]],STANDINGS_W[COMBINED],0),COLUMN(STANDINGS_W[PLACE IN LEAGUE]))</f>
        <v>7</v>
      </c>
      <c r="L1418">
        <f>16-INDEX(STANDINGS_K[],MATCH(Table1[[#This Row],[COMBINED]],STANDINGS_K[COMBINED],0),COLUMN(STANDINGS_K[PLACE IN LEAGUE]))</f>
        <v>12</v>
      </c>
      <c r="M1418">
        <f>16-INDEX(STANDINGS_SV[],MATCH(Table1[[#This Row],[COMBINED]],STANDINGS_SV[COMBINED],0),COLUMN(STANDINGS_SV[PLACE IN LEAGUE]))</f>
        <v>6</v>
      </c>
      <c r="N1418">
        <f>SUM(Table1[[#This Row],[BA]:[SV]])</f>
        <v>103</v>
      </c>
      <c r="O1418">
        <v>3</v>
      </c>
    </row>
    <row r="1419" spans="1:15" x14ac:dyDescent="0.25">
      <c r="A1419" t="s">
        <v>1614</v>
      </c>
      <c r="B1419" t="s">
        <v>1615</v>
      </c>
      <c r="C1419" t="str">
        <f>Table1[[#This Row],[League]]&amp;Table1[[#This Row],[Team]]</f>
        <v>$150 Draft Champions Feb 21 1:00 pm Lg.3741For Love of Your Money</v>
      </c>
      <c r="D1419">
        <f>16-INDEX(STANDINGS_BA[],MATCH(Table1[[#This Row],[COMBINED]],STANDINGS_BA[COMBINED],0),COLUMN(STANDINGS_BA[PLACE IN LEAGUE]))</f>
        <v>15</v>
      </c>
      <c r="E1419">
        <f>16-INDEX(STANDINGS_R[],MATCH(Table1[[#This Row],[COMBINED]],STANDINGS_R[COMBINED],0),COLUMN(STANDINGS_R[PLACE IN LEAGUE]))</f>
        <v>12</v>
      </c>
      <c r="F1419">
        <f>16-INDEX(STANDINGS_HR[],MATCH(Table1[[#This Row],[COMBINED]],STANDINGS_HR[COMBINED],0),COLUMN(STANDINGS_HR[PLACE IN LEAGUE]))</f>
        <v>10</v>
      </c>
      <c r="G1419">
        <f>16-INDEX(STANDINGS_RBI[],MATCH(Table1[[#This Row],[COMBINED]],STANDINGS_RBI[COMBINED],0),COLUMN(STANDINGS_RBI[PLACE IN LEAGUE]))</f>
        <v>12</v>
      </c>
      <c r="H1419">
        <f>16-INDEX(STANDINGS_SB[],MATCH(Table1[[#This Row],[COMBINED]],STANDINGS_SB[COMBINED],0),COLUMN(STANDINGS_SB[PLACE IN LEAGUE]))</f>
        <v>12</v>
      </c>
      <c r="I1419">
        <f>16-INDEX(STANDINGS_ERA[],MATCH(Table1[[#This Row],[COMBINED]],STANDINGS_ERA[COMBINED],0),COLUMN(STANDINGS_ERA[PLACE IN LEAGUE]))</f>
        <v>6</v>
      </c>
      <c r="J1419">
        <f>16-INDEX(STANDINGS_WHIP[],MATCH(Table1[[#This Row],[COMBINED]],STANDINGS_WHIP[COMBINED],0),COLUMN(STANDINGS_WHIP[PLACE IN LEAGUE]))</f>
        <v>9</v>
      </c>
      <c r="K1419">
        <f>16-INDEX(STANDINGS_W[],MATCH(Table1[[#This Row],[COMBINED]],STANDINGS_W[COMBINED],0),COLUMN(STANDINGS_W[PLACE IN LEAGUE]))</f>
        <v>13</v>
      </c>
      <c r="L1419">
        <f>16-INDEX(STANDINGS_K[],MATCH(Table1[[#This Row],[COMBINED]],STANDINGS_K[COMBINED],0),COLUMN(STANDINGS_K[PLACE IN LEAGUE]))</f>
        <v>9</v>
      </c>
      <c r="M1419">
        <f>16-INDEX(STANDINGS_SV[],MATCH(Table1[[#This Row],[COMBINED]],STANDINGS_SV[COMBINED],0),COLUMN(STANDINGS_SV[PLACE IN LEAGUE]))</f>
        <v>3</v>
      </c>
      <c r="N1419">
        <f>SUM(Table1[[#This Row],[BA]:[SV]])</f>
        <v>101</v>
      </c>
      <c r="O1419">
        <v>4</v>
      </c>
    </row>
    <row r="1420" spans="1:15" x14ac:dyDescent="0.25">
      <c r="A1420" t="s">
        <v>496</v>
      </c>
      <c r="B1420" t="s">
        <v>1615</v>
      </c>
      <c r="C1420" t="str">
        <f>Table1[[#This Row],[League]]&amp;Table1[[#This Row],[Team]]</f>
        <v>$150 Draft Champions Feb 21 1:00 pm Lg.3741Team Palmer</v>
      </c>
      <c r="D1420">
        <f>16-INDEX(STANDINGS_BA[],MATCH(Table1[[#This Row],[COMBINED]],STANDINGS_BA[COMBINED],0),COLUMN(STANDINGS_BA[PLACE IN LEAGUE]))</f>
        <v>13</v>
      </c>
      <c r="E1420">
        <f>16-INDEX(STANDINGS_R[],MATCH(Table1[[#This Row],[COMBINED]],STANDINGS_R[COMBINED],0),COLUMN(STANDINGS_R[PLACE IN LEAGUE]))</f>
        <v>14</v>
      </c>
      <c r="F1420">
        <f>16-INDEX(STANDINGS_HR[],MATCH(Table1[[#This Row],[COMBINED]],STANDINGS_HR[COMBINED],0),COLUMN(STANDINGS_HR[PLACE IN LEAGUE]))</f>
        <v>11</v>
      </c>
      <c r="G1420">
        <f>16-INDEX(STANDINGS_RBI[],MATCH(Table1[[#This Row],[COMBINED]],STANDINGS_RBI[COMBINED],0),COLUMN(STANDINGS_RBI[PLACE IN LEAGUE]))</f>
        <v>10</v>
      </c>
      <c r="H1420">
        <f>16-INDEX(STANDINGS_SB[],MATCH(Table1[[#This Row],[COMBINED]],STANDINGS_SB[COMBINED],0),COLUMN(STANDINGS_SB[PLACE IN LEAGUE]))</f>
        <v>7</v>
      </c>
      <c r="I1420">
        <f>16-INDEX(STANDINGS_ERA[],MATCH(Table1[[#This Row],[COMBINED]],STANDINGS_ERA[COMBINED],0),COLUMN(STANDINGS_ERA[PLACE IN LEAGUE]))</f>
        <v>11</v>
      </c>
      <c r="J1420">
        <f>16-INDEX(STANDINGS_WHIP[],MATCH(Table1[[#This Row],[COMBINED]],STANDINGS_WHIP[COMBINED],0),COLUMN(STANDINGS_WHIP[PLACE IN LEAGUE]))</f>
        <v>7</v>
      </c>
      <c r="K1420">
        <f>16-INDEX(STANDINGS_W[],MATCH(Table1[[#This Row],[COMBINED]],STANDINGS_W[COMBINED],0),COLUMN(STANDINGS_W[PLACE IN LEAGUE]))</f>
        <v>3</v>
      </c>
      <c r="L1420">
        <f>16-INDEX(STANDINGS_K[],MATCH(Table1[[#This Row],[COMBINED]],STANDINGS_K[COMBINED],0),COLUMN(STANDINGS_K[PLACE IN LEAGUE]))</f>
        <v>11</v>
      </c>
      <c r="M1420">
        <f>16-INDEX(STANDINGS_SV[],MATCH(Table1[[#This Row],[COMBINED]],STANDINGS_SV[COMBINED],0),COLUMN(STANDINGS_SV[PLACE IN LEAGUE]))</f>
        <v>14</v>
      </c>
      <c r="N1420">
        <f>SUM(Table1[[#This Row],[BA]:[SV]])</f>
        <v>101</v>
      </c>
      <c r="O1420">
        <v>5</v>
      </c>
    </row>
    <row r="1421" spans="1:15" x14ac:dyDescent="0.25">
      <c r="A1421" t="s">
        <v>114</v>
      </c>
      <c r="B1421" t="s">
        <v>1615</v>
      </c>
      <c r="C1421" t="str">
        <f>Table1[[#This Row],[League]]&amp;Table1[[#This Row],[Team]]</f>
        <v>$150 Draft Champions Feb 21 1:00 pm Lg.3741SoutSideVinny</v>
      </c>
      <c r="D1421">
        <f>16-INDEX(STANDINGS_BA[],MATCH(Table1[[#This Row],[COMBINED]],STANDINGS_BA[COMBINED],0),COLUMN(STANDINGS_BA[PLACE IN LEAGUE]))</f>
        <v>11</v>
      </c>
      <c r="E1421">
        <f>16-INDEX(STANDINGS_R[],MATCH(Table1[[#This Row],[COMBINED]],STANDINGS_R[COMBINED],0),COLUMN(STANDINGS_R[PLACE IN LEAGUE]))</f>
        <v>15</v>
      </c>
      <c r="F1421">
        <f>16-INDEX(STANDINGS_HR[],MATCH(Table1[[#This Row],[COMBINED]],STANDINGS_HR[COMBINED],0),COLUMN(STANDINGS_HR[PLACE IN LEAGUE]))</f>
        <v>14</v>
      </c>
      <c r="G1421">
        <f>16-INDEX(STANDINGS_RBI[],MATCH(Table1[[#This Row],[COMBINED]],STANDINGS_RBI[COMBINED],0),COLUMN(STANDINGS_RBI[PLACE IN LEAGUE]))</f>
        <v>15</v>
      </c>
      <c r="H1421">
        <f>16-INDEX(STANDINGS_SB[],MATCH(Table1[[#This Row],[COMBINED]],STANDINGS_SB[COMBINED],0),COLUMN(STANDINGS_SB[PLACE IN LEAGUE]))</f>
        <v>8</v>
      </c>
      <c r="I1421">
        <f>16-INDEX(STANDINGS_ERA[],MATCH(Table1[[#This Row],[COMBINED]],STANDINGS_ERA[COMBINED],0),COLUMN(STANDINGS_ERA[PLACE IN LEAGUE]))</f>
        <v>7</v>
      </c>
      <c r="J1421">
        <f>16-INDEX(STANDINGS_WHIP[],MATCH(Table1[[#This Row],[COMBINED]],STANDINGS_WHIP[COMBINED],0),COLUMN(STANDINGS_WHIP[PLACE IN LEAGUE]))</f>
        <v>8</v>
      </c>
      <c r="K1421">
        <f>16-INDEX(STANDINGS_W[],MATCH(Table1[[#This Row],[COMBINED]],STANDINGS_W[COMBINED],0),COLUMN(STANDINGS_W[PLACE IN LEAGUE]))</f>
        <v>12</v>
      </c>
      <c r="L1421">
        <f>16-INDEX(STANDINGS_K[],MATCH(Table1[[#This Row],[COMBINED]],STANDINGS_K[COMBINED],0),COLUMN(STANDINGS_K[PLACE IN LEAGUE]))</f>
        <v>7</v>
      </c>
      <c r="M1421">
        <f>16-INDEX(STANDINGS_SV[],MATCH(Table1[[#This Row],[COMBINED]],STANDINGS_SV[COMBINED],0),COLUMN(STANDINGS_SV[PLACE IN LEAGUE]))</f>
        <v>4</v>
      </c>
      <c r="N1421">
        <f>SUM(Table1[[#This Row],[BA]:[SV]])</f>
        <v>101</v>
      </c>
      <c r="O1421">
        <v>6</v>
      </c>
    </row>
    <row r="1422" spans="1:15" x14ac:dyDescent="0.25">
      <c r="A1422" t="s">
        <v>1619</v>
      </c>
      <c r="B1422" t="s">
        <v>1615</v>
      </c>
      <c r="C1422" t="str">
        <f>Table1[[#This Row],[League]]&amp;Table1[[#This Row],[Team]]</f>
        <v>$150 Draft Champions Feb 21 1:00 pm Lg.3741Side Baby Boy</v>
      </c>
      <c r="D1422">
        <f>16-INDEX(STANDINGS_BA[],MATCH(Table1[[#This Row],[COMBINED]],STANDINGS_BA[COMBINED],0),COLUMN(STANDINGS_BA[PLACE IN LEAGUE]))</f>
        <v>6</v>
      </c>
      <c r="E1422">
        <f>16-INDEX(STANDINGS_R[],MATCH(Table1[[#This Row],[COMBINED]],STANDINGS_R[COMBINED],0),COLUMN(STANDINGS_R[PLACE IN LEAGUE]))</f>
        <v>7</v>
      </c>
      <c r="F1422">
        <f>16-INDEX(STANDINGS_HR[],MATCH(Table1[[#This Row],[COMBINED]],STANDINGS_HR[COMBINED],0),COLUMN(STANDINGS_HR[PLACE IN LEAGUE]))</f>
        <v>6</v>
      </c>
      <c r="G1422">
        <f>16-INDEX(STANDINGS_RBI[],MATCH(Table1[[#This Row],[COMBINED]],STANDINGS_RBI[COMBINED],0),COLUMN(STANDINGS_RBI[PLACE IN LEAGUE]))</f>
        <v>6</v>
      </c>
      <c r="H1422">
        <f>16-INDEX(STANDINGS_SB[],MATCH(Table1[[#This Row],[COMBINED]],STANDINGS_SB[COMBINED],0),COLUMN(STANDINGS_SB[PLACE IN LEAGUE]))</f>
        <v>13</v>
      </c>
      <c r="I1422">
        <f>16-INDEX(STANDINGS_ERA[],MATCH(Table1[[#This Row],[COMBINED]],STANDINGS_ERA[COMBINED],0),COLUMN(STANDINGS_ERA[PLACE IN LEAGUE]))</f>
        <v>15</v>
      </c>
      <c r="J1422">
        <f>16-INDEX(STANDINGS_WHIP[],MATCH(Table1[[#This Row],[COMBINED]],STANDINGS_WHIP[COMBINED],0),COLUMN(STANDINGS_WHIP[PLACE IN LEAGUE]))</f>
        <v>12</v>
      </c>
      <c r="K1422">
        <f>16-INDEX(STANDINGS_W[],MATCH(Table1[[#This Row],[COMBINED]],STANDINGS_W[COMBINED],0),COLUMN(STANDINGS_W[PLACE IN LEAGUE]))</f>
        <v>15</v>
      </c>
      <c r="L1422">
        <f>16-INDEX(STANDINGS_K[],MATCH(Table1[[#This Row],[COMBINED]],STANDINGS_K[COMBINED],0),COLUMN(STANDINGS_K[PLACE IN LEAGUE]))</f>
        <v>15</v>
      </c>
      <c r="M1422">
        <f>16-INDEX(STANDINGS_SV[],MATCH(Table1[[#This Row],[COMBINED]],STANDINGS_SV[COMBINED],0),COLUMN(STANDINGS_SV[PLACE IN LEAGUE]))</f>
        <v>1</v>
      </c>
      <c r="N1422">
        <f>SUM(Table1[[#This Row],[BA]:[SV]])</f>
        <v>96</v>
      </c>
      <c r="O1422">
        <v>7</v>
      </c>
    </row>
    <row r="1423" spans="1:15" x14ac:dyDescent="0.25">
      <c r="A1423" t="s">
        <v>1567</v>
      </c>
      <c r="B1423" t="s">
        <v>1615</v>
      </c>
      <c r="C1423" t="str">
        <f>Table1[[#This Row],[League]]&amp;Table1[[#This Row],[Team]]</f>
        <v>$150 Draft Champions Feb 21 1:00 pm Lg.3741Team Pamperin</v>
      </c>
      <c r="D1423">
        <f>16-INDEX(STANDINGS_BA[],MATCH(Table1[[#This Row],[COMBINED]],STANDINGS_BA[COMBINED],0),COLUMN(STANDINGS_BA[PLACE IN LEAGUE]))</f>
        <v>12</v>
      </c>
      <c r="E1423">
        <f>16-INDEX(STANDINGS_R[],MATCH(Table1[[#This Row],[COMBINED]],STANDINGS_R[COMBINED],0),COLUMN(STANDINGS_R[PLACE IN LEAGUE]))</f>
        <v>2</v>
      </c>
      <c r="F1423">
        <f>16-INDEX(STANDINGS_HR[],MATCH(Table1[[#This Row],[COMBINED]],STANDINGS_HR[COMBINED],0),COLUMN(STANDINGS_HR[PLACE IN LEAGUE]))</f>
        <v>2</v>
      </c>
      <c r="G1423">
        <f>16-INDEX(STANDINGS_RBI[],MATCH(Table1[[#This Row],[COMBINED]],STANDINGS_RBI[COMBINED],0),COLUMN(STANDINGS_RBI[PLACE IN LEAGUE]))</f>
        <v>1</v>
      </c>
      <c r="H1423">
        <f>16-INDEX(STANDINGS_SB[],MATCH(Table1[[#This Row],[COMBINED]],STANDINGS_SB[COMBINED],0),COLUMN(STANDINGS_SB[PLACE IN LEAGUE]))</f>
        <v>5</v>
      </c>
      <c r="I1423">
        <f>16-INDEX(STANDINGS_ERA[],MATCH(Table1[[#This Row],[COMBINED]],STANDINGS_ERA[COMBINED],0),COLUMN(STANDINGS_ERA[PLACE IN LEAGUE]))</f>
        <v>8</v>
      </c>
      <c r="J1423">
        <f>16-INDEX(STANDINGS_WHIP[],MATCH(Table1[[#This Row],[COMBINED]],STANDINGS_WHIP[COMBINED],0),COLUMN(STANDINGS_WHIP[PLACE IN LEAGUE]))</f>
        <v>13</v>
      </c>
      <c r="K1423">
        <f>16-INDEX(STANDINGS_W[],MATCH(Table1[[#This Row],[COMBINED]],STANDINGS_W[COMBINED],0),COLUMN(STANDINGS_W[PLACE IN LEAGUE]))</f>
        <v>8</v>
      </c>
      <c r="L1423">
        <f>16-INDEX(STANDINGS_K[],MATCH(Table1[[#This Row],[COMBINED]],STANDINGS_K[COMBINED],0),COLUMN(STANDINGS_K[PLACE IN LEAGUE]))</f>
        <v>5</v>
      </c>
      <c r="M1423">
        <f>16-INDEX(STANDINGS_SV[],MATCH(Table1[[#This Row],[COMBINED]],STANDINGS_SV[COMBINED],0),COLUMN(STANDINGS_SV[PLACE IN LEAGUE]))</f>
        <v>11</v>
      </c>
      <c r="N1423">
        <f>SUM(Table1[[#This Row],[BA]:[SV]])</f>
        <v>67</v>
      </c>
      <c r="O1423">
        <v>8</v>
      </c>
    </row>
    <row r="1424" spans="1:15" x14ac:dyDescent="0.25">
      <c r="A1424" t="s">
        <v>1620</v>
      </c>
      <c r="B1424" t="s">
        <v>1615</v>
      </c>
      <c r="C1424" t="str">
        <f>Table1[[#This Row],[League]]&amp;Table1[[#This Row],[Team]]</f>
        <v>$150 Draft Champions Feb 21 1:00 pm Lg.3741The Corner</v>
      </c>
      <c r="D1424">
        <f>16-INDEX(STANDINGS_BA[],MATCH(Table1[[#This Row],[COMBINED]],STANDINGS_BA[COMBINED],0),COLUMN(STANDINGS_BA[PLACE IN LEAGUE]))</f>
        <v>4</v>
      </c>
      <c r="E1424">
        <f>16-INDEX(STANDINGS_R[],MATCH(Table1[[#This Row],[COMBINED]],STANDINGS_R[COMBINED],0),COLUMN(STANDINGS_R[PLACE IN LEAGUE]))</f>
        <v>11</v>
      </c>
      <c r="F1424">
        <f>16-INDEX(STANDINGS_HR[],MATCH(Table1[[#This Row],[COMBINED]],STANDINGS_HR[COMBINED],0),COLUMN(STANDINGS_HR[PLACE IN LEAGUE]))</f>
        <v>13</v>
      </c>
      <c r="G1424">
        <f>16-INDEX(STANDINGS_RBI[],MATCH(Table1[[#This Row],[COMBINED]],STANDINGS_RBI[COMBINED],0),COLUMN(STANDINGS_RBI[PLACE IN LEAGUE]))</f>
        <v>11</v>
      </c>
      <c r="H1424">
        <f>16-INDEX(STANDINGS_SB[],MATCH(Table1[[#This Row],[COMBINED]],STANDINGS_SB[COMBINED],0),COLUMN(STANDINGS_SB[PLACE IN LEAGUE]))</f>
        <v>4</v>
      </c>
      <c r="I1424">
        <f>16-INDEX(STANDINGS_ERA[],MATCH(Table1[[#This Row],[COMBINED]],STANDINGS_ERA[COMBINED],0),COLUMN(STANDINGS_ERA[PLACE IN LEAGUE]))</f>
        <v>3</v>
      </c>
      <c r="J1424">
        <f>16-INDEX(STANDINGS_WHIP[],MATCH(Table1[[#This Row],[COMBINED]],STANDINGS_WHIP[COMBINED],0),COLUMN(STANDINGS_WHIP[PLACE IN LEAGUE]))</f>
        <v>5</v>
      </c>
      <c r="K1424">
        <f>16-INDEX(STANDINGS_W[],MATCH(Table1[[#This Row],[COMBINED]],STANDINGS_W[COMBINED],0),COLUMN(STANDINGS_W[PLACE IN LEAGUE]))</f>
        <v>2</v>
      </c>
      <c r="L1424">
        <f>16-INDEX(STANDINGS_K[],MATCH(Table1[[#This Row],[COMBINED]],STANDINGS_K[COMBINED],0),COLUMN(STANDINGS_K[PLACE IN LEAGUE]))</f>
        <v>2</v>
      </c>
      <c r="M1424">
        <f>16-INDEX(STANDINGS_SV[],MATCH(Table1[[#This Row],[COMBINED]],STANDINGS_SV[COMBINED],0),COLUMN(STANDINGS_SV[PLACE IN LEAGUE]))</f>
        <v>12</v>
      </c>
      <c r="N1424">
        <f>SUM(Table1[[#This Row],[BA]:[SV]])</f>
        <v>67</v>
      </c>
      <c r="O1424">
        <v>9</v>
      </c>
    </row>
    <row r="1425" spans="1:15" x14ac:dyDescent="0.25">
      <c r="A1425" t="s">
        <v>507</v>
      </c>
      <c r="B1425" t="s">
        <v>1615</v>
      </c>
      <c r="C1425" t="str">
        <f>Table1[[#This Row],[League]]&amp;Table1[[#This Row],[Team]]</f>
        <v>$150 Draft Champions Feb 21 1:00 pm Lg.3741Team Kelly</v>
      </c>
      <c r="D1425">
        <f>16-INDEX(STANDINGS_BA[],MATCH(Table1[[#This Row],[COMBINED]],STANDINGS_BA[COMBINED],0),COLUMN(STANDINGS_BA[PLACE IN LEAGUE]))</f>
        <v>9</v>
      </c>
      <c r="E1425">
        <f>16-INDEX(STANDINGS_R[],MATCH(Table1[[#This Row],[COMBINED]],STANDINGS_R[COMBINED],0),COLUMN(STANDINGS_R[PLACE IN LEAGUE]))</f>
        <v>3</v>
      </c>
      <c r="F1425">
        <f>16-INDEX(STANDINGS_HR[],MATCH(Table1[[#This Row],[COMBINED]],STANDINGS_HR[COMBINED],0),COLUMN(STANDINGS_HR[PLACE IN LEAGUE]))</f>
        <v>5</v>
      </c>
      <c r="G1425">
        <f>16-INDEX(STANDINGS_RBI[],MATCH(Table1[[#This Row],[COMBINED]],STANDINGS_RBI[COMBINED],0),COLUMN(STANDINGS_RBI[PLACE IN LEAGUE]))</f>
        <v>7</v>
      </c>
      <c r="H1425">
        <f>16-INDEX(STANDINGS_SB[],MATCH(Table1[[#This Row],[COMBINED]],STANDINGS_SB[COMBINED],0),COLUMN(STANDINGS_SB[PLACE IN LEAGUE]))</f>
        <v>9</v>
      </c>
      <c r="I1425">
        <f>16-INDEX(STANDINGS_ERA[],MATCH(Table1[[#This Row],[COMBINED]],STANDINGS_ERA[COMBINED],0),COLUMN(STANDINGS_ERA[PLACE IN LEAGUE]))</f>
        <v>5</v>
      </c>
      <c r="J1425">
        <f>16-INDEX(STANDINGS_WHIP[],MATCH(Table1[[#This Row],[COMBINED]],STANDINGS_WHIP[COMBINED],0),COLUMN(STANDINGS_WHIP[PLACE IN LEAGUE]))</f>
        <v>4</v>
      </c>
      <c r="K1425">
        <f>16-INDEX(STANDINGS_W[],MATCH(Table1[[#This Row],[COMBINED]],STANDINGS_W[COMBINED],0),COLUMN(STANDINGS_W[PLACE IN LEAGUE]))</f>
        <v>5</v>
      </c>
      <c r="L1425">
        <f>16-INDEX(STANDINGS_K[],MATCH(Table1[[#This Row],[COMBINED]],STANDINGS_K[COMBINED],0),COLUMN(STANDINGS_K[PLACE IN LEAGUE]))</f>
        <v>4</v>
      </c>
      <c r="M1425">
        <f>16-INDEX(STANDINGS_SV[],MATCH(Table1[[#This Row],[COMBINED]],STANDINGS_SV[COMBINED],0),COLUMN(STANDINGS_SV[PLACE IN LEAGUE]))</f>
        <v>13</v>
      </c>
      <c r="N1425">
        <f>SUM(Table1[[#This Row],[BA]:[SV]])</f>
        <v>64</v>
      </c>
      <c r="O1425">
        <v>10</v>
      </c>
    </row>
    <row r="1426" spans="1:15" x14ac:dyDescent="0.25">
      <c r="A1426" t="s">
        <v>1617</v>
      </c>
      <c r="B1426" t="s">
        <v>1615</v>
      </c>
      <c r="C1426" t="str">
        <f>Table1[[#This Row],[League]]&amp;Table1[[#This Row],[Team]]</f>
        <v>$150 Draft Champions Feb 21 1:00 pm Lg.3741Charming Personality</v>
      </c>
      <c r="D1426">
        <f>16-INDEX(STANDINGS_BA[],MATCH(Table1[[#This Row],[COMBINED]],STANDINGS_BA[COMBINED],0),COLUMN(STANDINGS_BA[PLACE IN LEAGUE]))</f>
        <v>8</v>
      </c>
      <c r="E1426">
        <f>16-INDEX(STANDINGS_R[],MATCH(Table1[[#This Row],[COMBINED]],STANDINGS_R[COMBINED],0),COLUMN(STANDINGS_R[PLACE IN LEAGUE]))</f>
        <v>4</v>
      </c>
      <c r="F1426">
        <f>16-INDEX(STANDINGS_HR[],MATCH(Table1[[#This Row],[COMBINED]],STANDINGS_HR[COMBINED],0),COLUMN(STANDINGS_HR[PLACE IN LEAGUE]))</f>
        <v>3</v>
      </c>
      <c r="G1426">
        <f>16-INDEX(STANDINGS_RBI[],MATCH(Table1[[#This Row],[COMBINED]],STANDINGS_RBI[COMBINED],0),COLUMN(STANDINGS_RBI[PLACE IN LEAGUE]))</f>
        <v>4</v>
      </c>
      <c r="H1426">
        <f>16-INDEX(STANDINGS_SB[],MATCH(Table1[[#This Row],[COMBINED]],STANDINGS_SB[COMBINED],0),COLUMN(STANDINGS_SB[PLACE IN LEAGUE]))</f>
        <v>3</v>
      </c>
      <c r="I1426">
        <f>16-INDEX(STANDINGS_ERA[],MATCH(Table1[[#This Row],[COMBINED]],STANDINGS_ERA[COMBINED],0),COLUMN(STANDINGS_ERA[PLACE IN LEAGUE]))</f>
        <v>10</v>
      </c>
      <c r="J1426">
        <f>16-INDEX(STANDINGS_WHIP[],MATCH(Table1[[#This Row],[COMBINED]],STANDINGS_WHIP[COMBINED],0),COLUMN(STANDINGS_WHIP[PLACE IN LEAGUE]))</f>
        <v>6</v>
      </c>
      <c r="K1426">
        <f>16-INDEX(STANDINGS_W[],MATCH(Table1[[#This Row],[COMBINED]],STANDINGS_W[COMBINED],0),COLUMN(STANDINGS_W[PLACE IN LEAGUE]))</f>
        <v>10</v>
      </c>
      <c r="L1426">
        <f>16-INDEX(STANDINGS_K[],MATCH(Table1[[#This Row],[COMBINED]],STANDINGS_K[COMBINED],0),COLUMN(STANDINGS_K[PLACE IN LEAGUE]))</f>
        <v>8</v>
      </c>
      <c r="M1426">
        <f>16-INDEX(STANDINGS_SV[],MATCH(Table1[[#This Row],[COMBINED]],STANDINGS_SV[COMBINED],0),COLUMN(STANDINGS_SV[PLACE IN LEAGUE]))</f>
        <v>7</v>
      </c>
      <c r="N1426">
        <f>SUM(Table1[[#This Row],[BA]:[SV]])</f>
        <v>63</v>
      </c>
      <c r="O1426">
        <v>11</v>
      </c>
    </row>
    <row r="1427" spans="1:15" x14ac:dyDescent="0.25">
      <c r="A1427" t="s">
        <v>1623</v>
      </c>
      <c r="B1427" t="s">
        <v>1615</v>
      </c>
      <c r="C1427" t="str">
        <f>Table1[[#This Row],[League]]&amp;Table1[[#This Row],[Team]]</f>
        <v>$150 Draft Champions Feb 21 1:00 pm Lg.3741Time For The Long Bombs</v>
      </c>
      <c r="D1427">
        <f>16-INDEX(STANDINGS_BA[],MATCH(Table1[[#This Row],[COMBINED]],STANDINGS_BA[COMBINED],0),COLUMN(STANDINGS_BA[PLACE IN LEAGUE]))</f>
        <v>1</v>
      </c>
      <c r="E1427">
        <f>16-INDEX(STANDINGS_R[],MATCH(Table1[[#This Row],[COMBINED]],STANDINGS_R[COMBINED],0),COLUMN(STANDINGS_R[PLACE IN LEAGUE]))</f>
        <v>5</v>
      </c>
      <c r="F1427">
        <f>16-INDEX(STANDINGS_HR[],MATCH(Table1[[#This Row],[COMBINED]],STANDINGS_HR[COMBINED],0),COLUMN(STANDINGS_HR[PLACE IN LEAGUE]))</f>
        <v>8</v>
      </c>
      <c r="G1427">
        <f>16-INDEX(STANDINGS_RBI[],MATCH(Table1[[#This Row],[COMBINED]],STANDINGS_RBI[COMBINED],0),COLUMN(STANDINGS_RBI[PLACE IN LEAGUE]))</f>
        <v>3</v>
      </c>
      <c r="H1427">
        <f>16-INDEX(STANDINGS_SB[],MATCH(Table1[[#This Row],[COMBINED]],STANDINGS_SB[COMBINED],0),COLUMN(STANDINGS_SB[PLACE IN LEAGUE]))</f>
        <v>11</v>
      </c>
      <c r="I1427">
        <f>16-INDEX(STANDINGS_ERA[],MATCH(Table1[[#This Row],[COMBINED]],STANDINGS_ERA[COMBINED],0),COLUMN(STANDINGS_ERA[PLACE IN LEAGUE]))</f>
        <v>2</v>
      </c>
      <c r="J1427">
        <f>16-INDEX(STANDINGS_WHIP[],MATCH(Table1[[#This Row],[COMBINED]],STANDINGS_WHIP[COMBINED],0),COLUMN(STANDINGS_WHIP[PLACE IN LEAGUE]))</f>
        <v>3</v>
      </c>
      <c r="K1427">
        <f>16-INDEX(STANDINGS_W[],MATCH(Table1[[#This Row],[COMBINED]],STANDINGS_W[COMBINED],0),COLUMN(STANDINGS_W[PLACE IN LEAGUE]))</f>
        <v>6</v>
      </c>
      <c r="L1427">
        <f>16-INDEX(STANDINGS_K[],MATCH(Table1[[#This Row],[COMBINED]],STANDINGS_K[COMBINED],0),COLUMN(STANDINGS_K[PLACE IN LEAGUE]))</f>
        <v>10</v>
      </c>
      <c r="M1427">
        <f>16-INDEX(STANDINGS_SV[],MATCH(Table1[[#This Row],[COMBINED]],STANDINGS_SV[COMBINED],0),COLUMN(STANDINGS_SV[PLACE IN LEAGUE]))</f>
        <v>10</v>
      </c>
      <c r="N1427">
        <f>SUM(Table1[[#This Row],[BA]:[SV]])</f>
        <v>59</v>
      </c>
      <c r="O1427">
        <v>12</v>
      </c>
    </row>
    <row r="1428" spans="1:15" x14ac:dyDescent="0.25">
      <c r="A1428" t="s">
        <v>1621</v>
      </c>
      <c r="B1428" t="s">
        <v>1615</v>
      </c>
      <c r="C1428" t="str">
        <f>Table1[[#This Row],[League]]&amp;Table1[[#This Row],[Team]]</f>
        <v>$150 Draft Champions Feb 21 1:00 pm Lg.3741Chauvinst Puig</v>
      </c>
      <c r="D1428">
        <f>16-INDEX(STANDINGS_BA[],MATCH(Table1[[#This Row],[COMBINED]],STANDINGS_BA[COMBINED],0),COLUMN(STANDINGS_BA[PLACE IN LEAGUE]))</f>
        <v>3</v>
      </c>
      <c r="E1428">
        <f>16-INDEX(STANDINGS_R[],MATCH(Table1[[#This Row],[COMBINED]],STANDINGS_R[COMBINED],0),COLUMN(STANDINGS_R[PLACE IN LEAGUE]))</f>
        <v>6</v>
      </c>
      <c r="F1428">
        <f>16-INDEX(STANDINGS_HR[],MATCH(Table1[[#This Row],[COMBINED]],STANDINGS_HR[COMBINED],0),COLUMN(STANDINGS_HR[PLACE IN LEAGUE]))</f>
        <v>12</v>
      </c>
      <c r="G1428">
        <f>16-INDEX(STANDINGS_RBI[],MATCH(Table1[[#This Row],[COMBINED]],STANDINGS_RBI[COMBINED],0),COLUMN(STANDINGS_RBI[PLACE IN LEAGUE]))</f>
        <v>13</v>
      </c>
      <c r="H1428">
        <f>16-INDEX(STANDINGS_SB[],MATCH(Table1[[#This Row],[COMBINED]],STANDINGS_SB[COMBINED],0),COLUMN(STANDINGS_SB[PLACE IN LEAGUE]))</f>
        <v>1</v>
      </c>
      <c r="I1428">
        <f>16-INDEX(STANDINGS_ERA[],MATCH(Table1[[#This Row],[COMBINED]],STANDINGS_ERA[COMBINED],0),COLUMN(STANDINGS_ERA[PLACE IN LEAGUE]))</f>
        <v>1</v>
      </c>
      <c r="J1428">
        <f>16-INDEX(STANDINGS_WHIP[],MATCH(Table1[[#This Row],[COMBINED]],STANDINGS_WHIP[COMBINED],0),COLUMN(STANDINGS_WHIP[PLACE IN LEAGUE]))</f>
        <v>1</v>
      </c>
      <c r="K1428">
        <f>16-INDEX(STANDINGS_W[],MATCH(Table1[[#This Row],[COMBINED]],STANDINGS_W[COMBINED],0),COLUMN(STANDINGS_W[PLACE IN LEAGUE]))</f>
        <v>11</v>
      </c>
      <c r="L1428">
        <f>16-INDEX(STANDINGS_K[],MATCH(Table1[[#This Row],[COMBINED]],STANDINGS_K[COMBINED],0),COLUMN(STANDINGS_K[PLACE IN LEAGUE]))</f>
        <v>6</v>
      </c>
      <c r="M1428">
        <f>16-INDEX(STANDINGS_SV[],MATCH(Table1[[#This Row],[COMBINED]],STANDINGS_SV[COMBINED],0),COLUMN(STANDINGS_SV[PLACE IN LEAGUE]))</f>
        <v>2</v>
      </c>
      <c r="N1428">
        <f>SUM(Table1[[#This Row],[BA]:[SV]])</f>
        <v>56</v>
      </c>
      <c r="O1428">
        <v>13</v>
      </c>
    </row>
    <row r="1429" spans="1:15" x14ac:dyDescent="0.25">
      <c r="A1429" t="s">
        <v>211</v>
      </c>
      <c r="B1429" t="s">
        <v>1615</v>
      </c>
      <c r="C1429" t="str">
        <f>Table1[[#This Row],[League]]&amp;Table1[[#This Row],[Team]]</f>
        <v>$150 Draft Champions Feb 21 1:00 pm Lg.3741Mr.October</v>
      </c>
      <c r="D1429">
        <f>16-INDEX(STANDINGS_BA[],MATCH(Table1[[#This Row],[COMBINED]],STANDINGS_BA[COMBINED],0),COLUMN(STANDINGS_BA[PLACE IN LEAGUE]))</f>
        <v>5</v>
      </c>
      <c r="E1429">
        <f>16-INDEX(STANDINGS_R[],MATCH(Table1[[#This Row],[COMBINED]],STANDINGS_R[COMBINED],0),COLUMN(STANDINGS_R[PLACE IN LEAGUE]))</f>
        <v>8</v>
      </c>
      <c r="F1429">
        <f>16-INDEX(STANDINGS_HR[],MATCH(Table1[[#This Row],[COMBINED]],STANDINGS_HR[COMBINED],0),COLUMN(STANDINGS_HR[PLACE IN LEAGUE]))</f>
        <v>7</v>
      </c>
      <c r="G1429">
        <f>16-INDEX(STANDINGS_RBI[],MATCH(Table1[[#This Row],[COMBINED]],STANDINGS_RBI[COMBINED],0),COLUMN(STANDINGS_RBI[PLACE IN LEAGUE]))</f>
        <v>5</v>
      </c>
      <c r="H1429">
        <f>16-INDEX(STANDINGS_SB[],MATCH(Table1[[#This Row],[COMBINED]],STANDINGS_SB[COMBINED],0),COLUMN(STANDINGS_SB[PLACE IN LEAGUE]))</f>
        <v>10</v>
      </c>
      <c r="I1429">
        <f>16-INDEX(STANDINGS_ERA[],MATCH(Table1[[#This Row],[COMBINED]],STANDINGS_ERA[COMBINED],0),COLUMN(STANDINGS_ERA[PLACE IN LEAGUE]))</f>
        <v>4</v>
      </c>
      <c r="J1429">
        <f>16-INDEX(STANDINGS_WHIP[],MATCH(Table1[[#This Row],[COMBINED]],STANDINGS_WHIP[COMBINED],0),COLUMN(STANDINGS_WHIP[PLACE IN LEAGUE]))</f>
        <v>2</v>
      </c>
      <c r="K1429">
        <f>16-INDEX(STANDINGS_W[],MATCH(Table1[[#This Row],[COMBINED]],STANDINGS_W[COMBINED],0),COLUMN(STANDINGS_W[PLACE IN LEAGUE]))</f>
        <v>4</v>
      </c>
      <c r="L1429">
        <f>16-INDEX(STANDINGS_K[],MATCH(Table1[[#This Row],[COMBINED]],STANDINGS_K[COMBINED],0),COLUMN(STANDINGS_K[PLACE IN LEAGUE]))</f>
        <v>1</v>
      </c>
      <c r="M1429">
        <f>16-INDEX(STANDINGS_SV[],MATCH(Table1[[#This Row],[COMBINED]],STANDINGS_SV[COMBINED],0),COLUMN(STANDINGS_SV[PLACE IN LEAGUE]))</f>
        <v>9</v>
      </c>
      <c r="N1429">
        <f>SUM(Table1[[#This Row],[BA]:[SV]])</f>
        <v>55</v>
      </c>
      <c r="O1429">
        <v>14</v>
      </c>
    </row>
    <row r="1430" spans="1:15" x14ac:dyDescent="0.25">
      <c r="A1430" t="s">
        <v>1622</v>
      </c>
      <c r="B1430" t="s">
        <v>1615</v>
      </c>
      <c r="C1430" t="str">
        <f>Table1[[#This Row],[League]]&amp;Table1[[#This Row],[Team]]</f>
        <v>$150 Draft Champions Feb 21 1:00 pm Lg.3741Sons Of Beaches</v>
      </c>
      <c r="D1430">
        <f>16-INDEX(STANDINGS_BA[],MATCH(Table1[[#This Row],[COMBINED]],STANDINGS_BA[COMBINED],0),COLUMN(STANDINGS_BA[PLACE IN LEAGUE]))</f>
        <v>2</v>
      </c>
      <c r="E1430">
        <f>16-INDEX(STANDINGS_R[],MATCH(Table1[[#This Row],[COMBINED]],STANDINGS_R[COMBINED],0),COLUMN(STANDINGS_R[PLACE IN LEAGUE]))</f>
        <v>1</v>
      </c>
      <c r="F1430">
        <f>16-INDEX(STANDINGS_HR[],MATCH(Table1[[#This Row],[COMBINED]],STANDINGS_HR[COMBINED],0),COLUMN(STANDINGS_HR[PLACE IN LEAGUE]))</f>
        <v>1</v>
      </c>
      <c r="G1430">
        <f>16-INDEX(STANDINGS_RBI[],MATCH(Table1[[#This Row],[COMBINED]],STANDINGS_RBI[COMBINED],0),COLUMN(STANDINGS_RBI[PLACE IN LEAGUE]))</f>
        <v>2</v>
      </c>
      <c r="H1430">
        <f>16-INDEX(STANDINGS_SB[],MATCH(Table1[[#This Row],[COMBINED]],STANDINGS_SB[COMBINED],0),COLUMN(STANDINGS_SB[PLACE IN LEAGUE]))</f>
        <v>2</v>
      </c>
      <c r="I1430">
        <f>16-INDEX(STANDINGS_ERA[],MATCH(Table1[[#This Row],[COMBINED]],STANDINGS_ERA[COMBINED],0),COLUMN(STANDINGS_ERA[PLACE IN LEAGUE]))</f>
        <v>13</v>
      </c>
      <c r="J1430">
        <f>16-INDEX(STANDINGS_WHIP[],MATCH(Table1[[#This Row],[COMBINED]],STANDINGS_WHIP[COMBINED],0),COLUMN(STANDINGS_WHIP[PLACE IN LEAGUE]))</f>
        <v>10</v>
      </c>
      <c r="K1430">
        <f>16-INDEX(STANDINGS_W[],MATCH(Table1[[#This Row],[COMBINED]],STANDINGS_W[COMBINED],0),COLUMN(STANDINGS_W[PLACE IN LEAGUE]))</f>
        <v>1</v>
      </c>
      <c r="L1430">
        <f>16-INDEX(STANDINGS_K[],MATCH(Table1[[#This Row],[COMBINED]],STANDINGS_K[COMBINED],0),COLUMN(STANDINGS_K[PLACE IN LEAGUE]))</f>
        <v>3</v>
      </c>
      <c r="M1430">
        <f>16-INDEX(STANDINGS_SV[],MATCH(Table1[[#This Row],[COMBINED]],STANDINGS_SV[COMBINED],0),COLUMN(STANDINGS_SV[PLACE IN LEAGUE]))</f>
        <v>15</v>
      </c>
      <c r="N1430">
        <f>SUM(Table1[[#This Row],[BA]:[SV]])</f>
        <v>50</v>
      </c>
      <c r="O1430">
        <v>15</v>
      </c>
    </row>
    <row r="1431" spans="1:15" x14ac:dyDescent="0.25">
      <c r="A1431" t="s">
        <v>1624</v>
      </c>
      <c r="B1431" t="s">
        <v>1625</v>
      </c>
      <c r="C1431" t="str">
        <f>Table1[[#This Row],[League]]&amp;Table1[[#This Row],[Team]]</f>
        <v>$150 Draft Champions Feb 22 1:00 pm Lg.3744Expected Value</v>
      </c>
      <c r="D1431">
        <f>16-INDEX(STANDINGS_BA[],MATCH(Table1[[#This Row],[COMBINED]],STANDINGS_BA[COMBINED],0),COLUMN(STANDINGS_BA[PLACE IN LEAGUE]))</f>
        <v>15</v>
      </c>
      <c r="E1431">
        <f>16-INDEX(STANDINGS_R[],MATCH(Table1[[#This Row],[COMBINED]],STANDINGS_R[COMBINED],0),COLUMN(STANDINGS_R[PLACE IN LEAGUE]))</f>
        <v>13</v>
      </c>
      <c r="F1431">
        <f>16-INDEX(STANDINGS_HR[],MATCH(Table1[[#This Row],[COMBINED]],STANDINGS_HR[COMBINED],0),COLUMN(STANDINGS_HR[PLACE IN LEAGUE]))</f>
        <v>6</v>
      </c>
      <c r="G1431">
        <f>16-INDEX(STANDINGS_RBI[],MATCH(Table1[[#This Row],[COMBINED]],STANDINGS_RBI[COMBINED],0),COLUMN(STANDINGS_RBI[PLACE IN LEAGUE]))</f>
        <v>10</v>
      </c>
      <c r="H1431">
        <f>16-INDEX(STANDINGS_SB[],MATCH(Table1[[#This Row],[COMBINED]],STANDINGS_SB[COMBINED],0),COLUMN(STANDINGS_SB[PLACE IN LEAGUE]))</f>
        <v>14</v>
      </c>
      <c r="I1431">
        <f>16-INDEX(STANDINGS_ERA[],MATCH(Table1[[#This Row],[COMBINED]],STANDINGS_ERA[COMBINED],0),COLUMN(STANDINGS_ERA[PLACE IN LEAGUE]))</f>
        <v>13</v>
      </c>
      <c r="J1431">
        <f>16-INDEX(STANDINGS_WHIP[],MATCH(Table1[[#This Row],[COMBINED]],STANDINGS_WHIP[COMBINED],0),COLUMN(STANDINGS_WHIP[PLACE IN LEAGUE]))</f>
        <v>14</v>
      </c>
      <c r="K1431">
        <f>16-INDEX(STANDINGS_W[],MATCH(Table1[[#This Row],[COMBINED]],STANDINGS_W[COMBINED],0),COLUMN(STANDINGS_W[PLACE IN LEAGUE]))</f>
        <v>14</v>
      </c>
      <c r="L1431">
        <f>16-INDEX(STANDINGS_K[],MATCH(Table1[[#This Row],[COMBINED]],STANDINGS_K[COMBINED],0),COLUMN(STANDINGS_K[PLACE IN LEAGUE]))</f>
        <v>14</v>
      </c>
      <c r="M1431">
        <f>16-INDEX(STANDINGS_SV[],MATCH(Table1[[#This Row],[COMBINED]],STANDINGS_SV[COMBINED],0),COLUMN(STANDINGS_SV[PLACE IN LEAGUE]))</f>
        <v>2</v>
      </c>
      <c r="N1431">
        <f>SUM(Table1[[#This Row],[BA]:[SV]])</f>
        <v>115</v>
      </c>
      <c r="O1431">
        <v>1</v>
      </c>
    </row>
    <row r="1432" spans="1:15" x14ac:dyDescent="0.25">
      <c r="A1432" t="s">
        <v>1629</v>
      </c>
      <c r="B1432" t="s">
        <v>1625</v>
      </c>
      <c r="C1432" t="str">
        <f>Table1[[#This Row],[League]]&amp;Table1[[#This Row],[Team]]</f>
        <v>$150 Draft Champions Feb 22 1:00 pm Lg.3744Team Clarke - 4</v>
      </c>
      <c r="D1432">
        <f>16-INDEX(STANDINGS_BA[],MATCH(Table1[[#This Row],[COMBINED]],STANDINGS_BA[COMBINED],0),COLUMN(STANDINGS_BA[PLACE IN LEAGUE]))</f>
        <v>10</v>
      </c>
      <c r="E1432">
        <f>16-INDEX(STANDINGS_R[],MATCH(Table1[[#This Row],[COMBINED]],STANDINGS_R[COMBINED],0),COLUMN(STANDINGS_R[PLACE IN LEAGUE]))</f>
        <v>9</v>
      </c>
      <c r="F1432">
        <f>16-INDEX(STANDINGS_HR[],MATCH(Table1[[#This Row],[COMBINED]],STANDINGS_HR[COMBINED],0),COLUMN(STANDINGS_HR[PLACE IN LEAGUE]))</f>
        <v>10</v>
      </c>
      <c r="G1432">
        <f>16-INDEX(STANDINGS_RBI[],MATCH(Table1[[#This Row],[COMBINED]],STANDINGS_RBI[COMBINED],0),COLUMN(STANDINGS_RBI[PLACE IN LEAGUE]))</f>
        <v>15</v>
      </c>
      <c r="H1432">
        <f>16-INDEX(STANDINGS_SB[],MATCH(Table1[[#This Row],[COMBINED]],STANDINGS_SB[COMBINED],0),COLUMN(STANDINGS_SB[PLACE IN LEAGUE]))</f>
        <v>12</v>
      </c>
      <c r="I1432">
        <f>16-INDEX(STANDINGS_ERA[],MATCH(Table1[[#This Row],[COMBINED]],STANDINGS_ERA[COMBINED],0),COLUMN(STANDINGS_ERA[PLACE IN LEAGUE]))</f>
        <v>9</v>
      </c>
      <c r="J1432">
        <f>16-INDEX(STANDINGS_WHIP[],MATCH(Table1[[#This Row],[COMBINED]],STANDINGS_WHIP[COMBINED],0),COLUMN(STANDINGS_WHIP[PLACE IN LEAGUE]))</f>
        <v>9</v>
      </c>
      <c r="K1432">
        <f>16-INDEX(STANDINGS_W[],MATCH(Table1[[#This Row],[COMBINED]],STANDINGS_W[COMBINED],0),COLUMN(STANDINGS_W[PLACE IN LEAGUE]))</f>
        <v>15</v>
      </c>
      <c r="L1432">
        <f>16-INDEX(STANDINGS_K[],MATCH(Table1[[#This Row],[COMBINED]],STANDINGS_K[COMBINED],0),COLUMN(STANDINGS_K[PLACE IN LEAGUE]))</f>
        <v>15</v>
      </c>
      <c r="M1432">
        <f>16-INDEX(STANDINGS_SV[],MATCH(Table1[[#This Row],[COMBINED]],STANDINGS_SV[COMBINED],0),COLUMN(STANDINGS_SV[PLACE IN LEAGUE]))</f>
        <v>4</v>
      </c>
      <c r="N1432">
        <f>SUM(Table1[[#This Row],[BA]:[SV]])</f>
        <v>108</v>
      </c>
      <c r="O1432">
        <v>2</v>
      </c>
    </row>
    <row r="1433" spans="1:15" x14ac:dyDescent="0.25">
      <c r="A1433" t="s">
        <v>1627</v>
      </c>
      <c r="B1433" t="s">
        <v>1625</v>
      </c>
      <c r="C1433" t="str">
        <f>Table1[[#This Row],[League]]&amp;Table1[[#This Row],[Team]]</f>
        <v>$150 Draft Champions Feb 22 1:00 pm Lg.3744Team Reynolds</v>
      </c>
      <c r="D1433">
        <f>16-INDEX(STANDINGS_BA[],MATCH(Table1[[#This Row],[COMBINED]],STANDINGS_BA[COMBINED],0),COLUMN(STANDINGS_BA[PLACE IN LEAGUE]))</f>
        <v>12</v>
      </c>
      <c r="E1433">
        <f>16-INDEX(STANDINGS_R[],MATCH(Table1[[#This Row],[COMBINED]],STANDINGS_R[COMBINED],0),COLUMN(STANDINGS_R[PLACE IN LEAGUE]))</f>
        <v>8</v>
      </c>
      <c r="F1433">
        <f>16-INDEX(STANDINGS_HR[],MATCH(Table1[[#This Row],[COMBINED]],STANDINGS_HR[COMBINED],0),COLUMN(STANDINGS_HR[PLACE IN LEAGUE]))</f>
        <v>7</v>
      </c>
      <c r="G1433">
        <f>16-INDEX(STANDINGS_RBI[],MATCH(Table1[[#This Row],[COMBINED]],STANDINGS_RBI[COMBINED],0),COLUMN(STANDINGS_RBI[PLACE IN LEAGUE]))</f>
        <v>7</v>
      </c>
      <c r="H1433">
        <f>16-INDEX(STANDINGS_SB[],MATCH(Table1[[#This Row],[COMBINED]],STANDINGS_SB[COMBINED],0),COLUMN(STANDINGS_SB[PLACE IN LEAGUE]))</f>
        <v>9</v>
      </c>
      <c r="I1433">
        <f>16-INDEX(STANDINGS_ERA[],MATCH(Table1[[#This Row],[COMBINED]],STANDINGS_ERA[COMBINED],0),COLUMN(STANDINGS_ERA[PLACE IN LEAGUE]))</f>
        <v>14</v>
      </c>
      <c r="J1433">
        <f>16-INDEX(STANDINGS_WHIP[],MATCH(Table1[[#This Row],[COMBINED]],STANDINGS_WHIP[COMBINED],0),COLUMN(STANDINGS_WHIP[PLACE IN LEAGUE]))</f>
        <v>12</v>
      </c>
      <c r="K1433">
        <f>16-INDEX(STANDINGS_W[],MATCH(Table1[[#This Row],[COMBINED]],STANDINGS_W[COMBINED],0),COLUMN(STANDINGS_W[PLACE IN LEAGUE]))</f>
        <v>13</v>
      </c>
      <c r="L1433">
        <f>16-INDEX(STANDINGS_K[],MATCH(Table1[[#This Row],[COMBINED]],STANDINGS_K[COMBINED],0),COLUMN(STANDINGS_K[PLACE IN LEAGUE]))</f>
        <v>10</v>
      </c>
      <c r="M1433">
        <f>16-INDEX(STANDINGS_SV[],MATCH(Table1[[#This Row],[COMBINED]],STANDINGS_SV[COMBINED],0),COLUMN(STANDINGS_SV[PLACE IN LEAGUE]))</f>
        <v>14</v>
      </c>
      <c r="N1433">
        <f>SUM(Table1[[#This Row],[BA]:[SV]])</f>
        <v>106</v>
      </c>
      <c r="O1433">
        <v>3</v>
      </c>
    </row>
    <row r="1434" spans="1:15" x14ac:dyDescent="0.25">
      <c r="A1434" t="s">
        <v>186</v>
      </c>
      <c r="B1434" t="s">
        <v>1625</v>
      </c>
      <c r="C1434" t="str">
        <f>Table1[[#This Row],[League]]&amp;Table1[[#This Row],[Team]]</f>
        <v>$150 Draft Champions Feb 22 1:00 pm Lg.3744LONG GONE</v>
      </c>
      <c r="D1434">
        <f>16-INDEX(STANDINGS_BA[],MATCH(Table1[[#This Row],[COMBINED]],STANDINGS_BA[COMBINED],0),COLUMN(STANDINGS_BA[PLACE IN LEAGUE]))</f>
        <v>9</v>
      </c>
      <c r="E1434">
        <f>16-INDEX(STANDINGS_R[],MATCH(Table1[[#This Row],[COMBINED]],STANDINGS_R[COMBINED],0),COLUMN(STANDINGS_R[PLACE IN LEAGUE]))</f>
        <v>15</v>
      </c>
      <c r="F1434">
        <f>16-INDEX(STANDINGS_HR[],MATCH(Table1[[#This Row],[COMBINED]],STANDINGS_HR[COMBINED],0),COLUMN(STANDINGS_HR[PLACE IN LEAGUE]))</f>
        <v>12</v>
      </c>
      <c r="G1434">
        <f>16-INDEX(STANDINGS_RBI[],MATCH(Table1[[#This Row],[COMBINED]],STANDINGS_RBI[COMBINED],0),COLUMN(STANDINGS_RBI[PLACE IN LEAGUE]))</f>
        <v>12</v>
      </c>
      <c r="H1434">
        <f>16-INDEX(STANDINGS_SB[],MATCH(Table1[[#This Row],[COMBINED]],STANDINGS_SB[COMBINED],0),COLUMN(STANDINGS_SB[PLACE IN LEAGUE]))</f>
        <v>7</v>
      </c>
      <c r="I1434">
        <f>16-INDEX(STANDINGS_ERA[],MATCH(Table1[[#This Row],[COMBINED]],STANDINGS_ERA[COMBINED],0),COLUMN(STANDINGS_ERA[PLACE IN LEAGUE]))</f>
        <v>8</v>
      </c>
      <c r="J1434">
        <f>16-INDEX(STANDINGS_WHIP[],MATCH(Table1[[#This Row],[COMBINED]],STANDINGS_WHIP[COMBINED],0),COLUMN(STANDINGS_WHIP[PLACE IN LEAGUE]))</f>
        <v>7</v>
      </c>
      <c r="K1434">
        <f>16-INDEX(STANDINGS_W[],MATCH(Table1[[#This Row],[COMBINED]],STANDINGS_W[COMBINED],0),COLUMN(STANDINGS_W[PLACE IN LEAGUE]))</f>
        <v>12</v>
      </c>
      <c r="L1434">
        <f>16-INDEX(STANDINGS_K[],MATCH(Table1[[#This Row],[COMBINED]],STANDINGS_K[COMBINED],0),COLUMN(STANDINGS_K[PLACE IN LEAGUE]))</f>
        <v>9</v>
      </c>
      <c r="M1434">
        <f>16-INDEX(STANDINGS_SV[],MATCH(Table1[[#This Row],[COMBINED]],STANDINGS_SV[COMBINED],0),COLUMN(STANDINGS_SV[PLACE IN LEAGUE]))</f>
        <v>9</v>
      </c>
      <c r="N1434">
        <f>SUM(Table1[[#This Row],[BA]:[SV]])</f>
        <v>100</v>
      </c>
      <c r="O1434">
        <v>4</v>
      </c>
    </row>
    <row r="1435" spans="1:15" x14ac:dyDescent="0.25">
      <c r="A1435" t="s">
        <v>84</v>
      </c>
      <c r="B1435" t="s">
        <v>1625</v>
      </c>
      <c r="C1435" t="str">
        <f>Table1[[#This Row],[League]]&amp;Table1[[#This Row],[Team]]</f>
        <v>$150 Draft Champions Feb 22 1:00 pm Lg.3744Team Bright</v>
      </c>
      <c r="D1435">
        <f>16-INDEX(STANDINGS_BA[],MATCH(Table1[[#This Row],[COMBINED]],STANDINGS_BA[COMBINED],0),COLUMN(STANDINGS_BA[PLACE IN LEAGUE]))</f>
        <v>8</v>
      </c>
      <c r="E1435">
        <f>16-INDEX(STANDINGS_R[],MATCH(Table1[[#This Row],[COMBINED]],STANDINGS_R[COMBINED],0),COLUMN(STANDINGS_R[PLACE IN LEAGUE]))</f>
        <v>14</v>
      </c>
      <c r="F1435">
        <f>16-INDEX(STANDINGS_HR[],MATCH(Table1[[#This Row],[COMBINED]],STANDINGS_HR[COMBINED],0),COLUMN(STANDINGS_HR[PLACE IN LEAGUE]))</f>
        <v>14</v>
      </c>
      <c r="G1435">
        <f>16-INDEX(STANDINGS_RBI[],MATCH(Table1[[#This Row],[COMBINED]],STANDINGS_RBI[COMBINED],0),COLUMN(STANDINGS_RBI[PLACE IN LEAGUE]))</f>
        <v>13</v>
      </c>
      <c r="H1435">
        <f>16-INDEX(STANDINGS_SB[],MATCH(Table1[[#This Row],[COMBINED]],STANDINGS_SB[COMBINED],0),COLUMN(STANDINGS_SB[PLACE IN LEAGUE]))</f>
        <v>13</v>
      </c>
      <c r="I1435">
        <f>16-INDEX(STANDINGS_ERA[],MATCH(Table1[[#This Row],[COMBINED]],STANDINGS_ERA[COMBINED],0),COLUMN(STANDINGS_ERA[PLACE IN LEAGUE]))</f>
        <v>6</v>
      </c>
      <c r="J1435">
        <f>16-INDEX(STANDINGS_WHIP[],MATCH(Table1[[#This Row],[COMBINED]],STANDINGS_WHIP[COMBINED],0),COLUMN(STANDINGS_WHIP[PLACE IN LEAGUE]))</f>
        <v>4</v>
      </c>
      <c r="K1435">
        <f>16-INDEX(STANDINGS_W[],MATCH(Table1[[#This Row],[COMBINED]],STANDINGS_W[COMBINED],0),COLUMN(STANDINGS_W[PLACE IN LEAGUE]))</f>
        <v>5</v>
      </c>
      <c r="L1435">
        <f>16-INDEX(STANDINGS_K[],MATCH(Table1[[#This Row],[COMBINED]],STANDINGS_K[COMBINED],0),COLUMN(STANDINGS_K[PLACE IN LEAGUE]))</f>
        <v>6</v>
      </c>
      <c r="M1435">
        <f>16-INDEX(STANDINGS_SV[],MATCH(Table1[[#This Row],[COMBINED]],STANDINGS_SV[COMBINED],0),COLUMN(STANDINGS_SV[PLACE IN LEAGUE]))</f>
        <v>15</v>
      </c>
      <c r="N1435">
        <f>SUM(Table1[[#This Row],[BA]:[SV]])</f>
        <v>98</v>
      </c>
      <c r="O1435">
        <v>5</v>
      </c>
    </row>
    <row r="1436" spans="1:15" x14ac:dyDescent="0.25">
      <c r="A1436" t="s">
        <v>1631</v>
      </c>
      <c r="B1436" t="s">
        <v>1625</v>
      </c>
      <c r="C1436" t="str">
        <f>Table1[[#This Row],[League]]&amp;Table1[[#This Row],[Team]]</f>
        <v>$150 Draft Champions Feb 22 1:00 pm Lg.3744Rum Runner 4</v>
      </c>
      <c r="D1436">
        <f>16-INDEX(STANDINGS_BA[],MATCH(Table1[[#This Row],[COMBINED]],STANDINGS_BA[COMBINED],0),COLUMN(STANDINGS_BA[PLACE IN LEAGUE]))</f>
        <v>6</v>
      </c>
      <c r="E1436">
        <f>16-INDEX(STANDINGS_R[],MATCH(Table1[[#This Row],[COMBINED]],STANDINGS_R[COMBINED],0),COLUMN(STANDINGS_R[PLACE IN LEAGUE]))</f>
        <v>12</v>
      </c>
      <c r="F1436">
        <f>16-INDEX(STANDINGS_HR[],MATCH(Table1[[#This Row],[COMBINED]],STANDINGS_HR[COMBINED],0),COLUMN(STANDINGS_HR[PLACE IN LEAGUE]))</f>
        <v>15</v>
      </c>
      <c r="G1436">
        <f>16-INDEX(STANDINGS_RBI[],MATCH(Table1[[#This Row],[COMBINED]],STANDINGS_RBI[COMBINED],0),COLUMN(STANDINGS_RBI[PLACE IN LEAGUE]))</f>
        <v>14</v>
      </c>
      <c r="H1436">
        <f>16-INDEX(STANDINGS_SB[],MATCH(Table1[[#This Row],[COMBINED]],STANDINGS_SB[COMBINED],0),COLUMN(STANDINGS_SB[PLACE IN LEAGUE]))</f>
        <v>1</v>
      </c>
      <c r="I1436">
        <f>16-INDEX(STANDINGS_ERA[],MATCH(Table1[[#This Row],[COMBINED]],STANDINGS_ERA[COMBINED],0),COLUMN(STANDINGS_ERA[PLACE IN LEAGUE]))</f>
        <v>3</v>
      </c>
      <c r="J1436">
        <f>16-INDEX(STANDINGS_WHIP[],MATCH(Table1[[#This Row],[COMBINED]],STANDINGS_WHIP[COMBINED],0),COLUMN(STANDINGS_WHIP[PLACE IN LEAGUE]))</f>
        <v>1</v>
      </c>
      <c r="K1436">
        <f>16-INDEX(STANDINGS_W[],MATCH(Table1[[#This Row],[COMBINED]],STANDINGS_W[COMBINED],0),COLUMN(STANDINGS_W[PLACE IN LEAGUE]))</f>
        <v>8</v>
      </c>
      <c r="L1436">
        <f>16-INDEX(STANDINGS_K[],MATCH(Table1[[#This Row],[COMBINED]],STANDINGS_K[COMBINED],0),COLUMN(STANDINGS_K[PLACE IN LEAGUE]))</f>
        <v>8</v>
      </c>
      <c r="M1436">
        <f>16-INDEX(STANDINGS_SV[],MATCH(Table1[[#This Row],[COMBINED]],STANDINGS_SV[COMBINED],0),COLUMN(STANDINGS_SV[PLACE IN LEAGUE]))</f>
        <v>13</v>
      </c>
      <c r="N1436">
        <f>SUM(Table1[[#This Row],[BA]:[SV]])</f>
        <v>81</v>
      </c>
      <c r="O1436">
        <v>6</v>
      </c>
    </row>
    <row r="1437" spans="1:15" x14ac:dyDescent="0.25">
      <c r="A1437" t="s">
        <v>1630</v>
      </c>
      <c r="B1437" t="s">
        <v>1625</v>
      </c>
      <c r="C1437" t="str">
        <f>Table1[[#This Row],[League]]&amp;Table1[[#This Row],[Team]]</f>
        <v>$150 Draft Champions Feb 22 1:00 pm Lg.3744Iron Lung</v>
      </c>
      <c r="D1437">
        <f>16-INDEX(STANDINGS_BA[],MATCH(Table1[[#This Row],[COMBINED]],STANDINGS_BA[COMBINED],0),COLUMN(STANDINGS_BA[PLACE IN LEAGUE]))</f>
        <v>7</v>
      </c>
      <c r="E1437">
        <f>16-INDEX(STANDINGS_R[],MATCH(Table1[[#This Row],[COMBINED]],STANDINGS_R[COMBINED],0),COLUMN(STANDINGS_R[PLACE IN LEAGUE]))</f>
        <v>4</v>
      </c>
      <c r="F1437">
        <f>16-INDEX(STANDINGS_HR[],MATCH(Table1[[#This Row],[COMBINED]],STANDINGS_HR[COMBINED],0),COLUMN(STANDINGS_HR[PLACE IN LEAGUE]))</f>
        <v>13</v>
      </c>
      <c r="G1437">
        <f>16-INDEX(STANDINGS_RBI[],MATCH(Table1[[#This Row],[COMBINED]],STANDINGS_RBI[COMBINED],0),COLUMN(STANDINGS_RBI[PLACE IN LEAGUE]))</f>
        <v>8</v>
      </c>
      <c r="H1437">
        <f>16-INDEX(STANDINGS_SB[],MATCH(Table1[[#This Row],[COMBINED]],STANDINGS_SB[COMBINED],0),COLUMN(STANDINGS_SB[PLACE IN LEAGUE]))</f>
        <v>2</v>
      </c>
      <c r="I1437">
        <f>16-INDEX(STANDINGS_ERA[],MATCH(Table1[[#This Row],[COMBINED]],STANDINGS_ERA[COMBINED],0),COLUMN(STANDINGS_ERA[PLACE IN LEAGUE]))</f>
        <v>15</v>
      </c>
      <c r="J1437">
        <f>16-INDEX(STANDINGS_WHIP[],MATCH(Table1[[#This Row],[COMBINED]],STANDINGS_WHIP[COMBINED],0),COLUMN(STANDINGS_WHIP[PLACE IN LEAGUE]))</f>
        <v>15</v>
      </c>
      <c r="K1437">
        <f>16-INDEX(STANDINGS_W[],MATCH(Table1[[#This Row],[COMBINED]],STANDINGS_W[COMBINED],0),COLUMN(STANDINGS_W[PLACE IN LEAGUE]))</f>
        <v>1</v>
      </c>
      <c r="L1437">
        <f>16-INDEX(STANDINGS_K[],MATCH(Table1[[#This Row],[COMBINED]],STANDINGS_K[COMBINED],0),COLUMN(STANDINGS_K[PLACE IN LEAGUE]))</f>
        <v>1</v>
      </c>
      <c r="M1437">
        <f>16-INDEX(STANDINGS_SV[],MATCH(Table1[[#This Row],[COMBINED]],STANDINGS_SV[COMBINED],0),COLUMN(STANDINGS_SV[PLACE IN LEAGUE]))</f>
        <v>12</v>
      </c>
      <c r="N1437">
        <f>SUM(Table1[[#This Row],[BA]:[SV]])</f>
        <v>78</v>
      </c>
      <c r="O1437">
        <v>7</v>
      </c>
    </row>
    <row r="1438" spans="1:15" x14ac:dyDescent="0.25">
      <c r="A1438" t="s">
        <v>1632</v>
      </c>
      <c r="B1438" t="s">
        <v>1625</v>
      </c>
      <c r="C1438" t="str">
        <f>Table1[[#This Row],[League]]&amp;Table1[[#This Row],[Team]]</f>
        <v>$150 Draft Champions Feb 22 1:00 pm Lg.3744Albert King</v>
      </c>
      <c r="D1438">
        <f>16-INDEX(STANDINGS_BA[],MATCH(Table1[[#This Row],[COMBINED]],STANDINGS_BA[COMBINED],0),COLUMN(STANDINGS_BA[PLACE IN LEAGUE]))</f>
        <v>5</v>
      </c>
      <c r="E1438">
        <f>16-INDEX(STANDINGS_R[],MATCH(Table1[[#This Row],[COMBINED]],STANDINGS_R[COMBINED],0),COLUMN(STANDINGS_R[PLACE IN LEAGUE]))</f>
        <v>10</v>
      </c>
      <c r="F1438">
        <f>16-INDEX(STANDINGS_HR[],MATCH(Table1[[#This Row],[COMBINED]],STANDINGS_HR[COMBINED],0),COLUMN(STANDINGS_HR[PLACE IN LEAGUE]))</f>
        <v>9</v>
      </c>
      <c r="G1438">
        <f>16-INDEX(STANDINGS_RBI[],MATCH(Table1[[#This Row],[COMBINED]],STANDINGS_RBI[COMBINED],0),COLUMN(STANDINGS_RBI[PLACE IN LEAGUE]))</f>
        <v>9</v>
      </c>
      <c r="H1438">
        <f>16-INDEX(STANDINGS_SB[],MATCH(Table1[[#This Row],[COMBINED]],STANDINGS_SB[COMBINED],0),COLUMN(STANDINGS_SB[PLACE IN LEAGUE]))</f>
        <v>15</v>
      </c>
      <c r="I1438">
        <f>16-INDEX(STANDINGS_ERA[],MATCH(Table1[[#This Row],[COMBINED]],STANDINGS_ERA[COMBINED],0),COLUMN(STANDINGS_ERA[PLACE IN LEAGUE]))</f>
        <v>5</v>
      </c>
      <c r="J1438">
        <f>16-INDEX(STANDINGS_WHIP[],MATCH(Table1[[#This Row],[COMBINED]],STANDINGS_WHIP[COMBINED],0),COLUMN(STANDINGS_WHIP[PLACE IN LEAGUE]))</f>
        <v>8</v>
      </c>
      <c r="K1438">
        <f>16-INDEX(STANDINGS_W[],MATCH(Table1[[#This Row],[COMBINED]],STANDINGS_W[COMBINED],0),COLUMN(STANDINGS_W[PLACE IN LEAGUE]))</f>
        <v>2</v>
      </c>
      <c r="L1438">
        <f>16-INDEX(STANDINGS_K[],MATCH(Table1[[#This Row],[COMBINED]],STANDINGS_K[COMBINED],0),COLUMN(STANDINGS_K[PLACE IN LEAGUE]))</f>
        <v>4</v>
      </c>
      <c r="M1438">
        <f>16-INDEX(STANDINGS_SV[],MATCH(Table1[[#This Row],[COMBINED]],STANDINGS_SV[COMBINED],0),COLUMN(STANDINGS_SV[PLACE IN LEAGUE]))</f>
        <v>8</v>
      </c>
      <c r="N1438">
        <f>SUM(Table1[[#This Row],[BA]:[SV]])</f>
        <v>75</v>
      </c>
      <c r="O1438">
        <v>8</v>
      </c>
    </row>
    <row r="1439" spans="1:15" x14ac:dyDescent="0.25">
      <c r="A1439" t="s">
        <v>1626</v>
      </c>
      <c r="B1439" t="s">
        <v>1625</v>
      </c>
      <c r="C1439" t="str">
        <f>Table1[[#This Row],[League]]&amp;Table1[[#This Row],[Team]]</f>
        <v>$150 Draft Champions Feb 22 1:00 pm Lg.3744Los Canines</v>
      </c>
      <c r="D1439">
        <f>16-INDEX(STANDINGS_BA[],MATCH(Table1[[#This Row],[COMBINED]],STANDINGS_BA[COMBINED],0),COLUMN(STANDINGS_BA[PLACE IN LEAGUE]))</f>
        <v>14</v>
      </c>
      <c r="E1439">
        <f>16-INDEX(STANDINGS_R[],MATCH(Table1[[#This Row],[COMBINED]],STANDINGS_R[COMBINED],0),COLUMN(STANDINGS_R[PLACE IN LEAGUE]))</f>
        <v>1</v>
      </c>
      <c r="F1439">
        <f>16-INDEX(STANDINGS_HR[],MATCH(Table1[[#This Row],[COMBINED]],STANDINGS_HR[COMBINED],0),COLUMN(STANDINGS_HR[PLACE IN LEAGUE]))</f>
        <v>1</v>
      </c>
      <c r="G1439">
        <f>16-INDEX(STANDINGS_RBI[],MATCH(Table1[[#This Row],[COMBINED]],STANDINGS_RBI[COMBINED],0),COLUMN(STANDINGS_RBI[PLACE IN LEAGUE]))</f>
        <v>1</v>
      </c>
      <c r="H1439">
        <f>16-INDEX(STANDINGS_SB[],MATCH(Table1[[#This Row],[COMBINED]],STANDINGS_SB[COMBINED],0),COLUMN(STANDINGS_SB[PLACE IN LEAGUE]))</f>
        <v>10</v>
      </c>
      <c r="I1439">
        <f>16-INDEX(STANDINGS_ERA[],MATCH(Table1[[#This Row],[COMBINED]],STANDINGS_ERA[COMBINED],0),COLUMN(STANDINGS_ERA[PLACE IN LEAGUE]))</f>
        <v>10</v>
      </c>
      <c r="J1439">
        <f>16-INDEX(STANDINGS_WHIP[],MATCH(Table1[[#This Row],[COMBINED]],STANDINGS_WHIP[COMBINED],0),COLUMN(STANDINGS_WHIP[PLACE IN LEAGUE]))</f>
        <v>13</v>
      </c>
      <c r="K1439">
        <f>16-INDEX(STANDINGS_W[],MATCH(Table1[[#This Row],[COMBINED]],STANDINGS_W[COMBINED],0),COLUMN(STANDINGS_W[PLACE IN LEAGUE]))</f>
        <v>7</v>
      </c>
      <c r="L1439">
        <f>16-INDEX(STANDINGS_K[],MATCH(Table1[[#This Row],[COMBINED]],STANDINGS_K[COMBINED],0),COLUMN(STANDINGS_K[PLACE IN LEAGUE]))</f>
        <v>7</v>
      </c>
      <c r="M1439">
        <f>16-INDEX(STANDINGS_SV[],MATCH(Table1[[#This Row],[COMBINED]],STANDINGS_SV[COMBINED],0),COLUMN(STANDINGS_SV[PLACE IN LEAGUE]))</f>
        <v>6</v>
      </c>
      <c r="N1439">
        <f>SUM(Table1[[#This Row],[BA]:[SV]])</f>
        <v>70</v>
      </c>
      <c r="O1439">
        <v>9</v>
      </c>
    </row>
    <row r="1440" spans="1:15" x14ac:dyDescent="0.25">
      <c r="A1440" t="s">
        <v>1628</v>
      </c>
      <c r="B1440" t="s">
        <v>1625</v>
      </c>
      <c r="C1440" t="str">
        <f>Table1[[#This Row],[League]]&amp;Table1[[#This Row],[Team]]</f>
        <v>$150 Draft Champions Feb 22 1:00 pm Lg.3744JColvin FantasyAlarm</v>
      </c>
      <c r="D1440">
        <f>16-INDEX(STANDINGS_BA[],MATCH(Table1[[#This Row],[COMBINED]],STANDINGS_BA[COMBINED],0),COLUMN(STANDINGS_BA[PLACE IN LEAGUE]))</f>
        <v>11</v>
      </c>
      <c r="E1440">
        <f>16-INDEX(STANDINGS_R[],MATCH(Table1[[#This Row],[COMBINED]],STANDINGS_R[COMBINED],0),COLUMN(STANDINGS_R[PLACE IN LEAGUE]))</f>
        <v>11</v>
      </c>
      <c r="F1440">
        <f>16-INDEX(STANDINGS_HR[],MATCH(Table1[[#This Row],[COMBINED]],STANDINGS_HR[COMBINED],0),COLUMN(STANDINGS_HR[PLACE IN LEAGUE]))</f>
        <v>11</v>
      </c>
      <c r="G1440">
        <f>16-INDEX(STANDINGS_RBI[],MATCH(Table1[[#This Row],[COMBINED]],STANDINGS_RBI[COMBINED],0),COLUMN(STANDINGS_RBI[PLACE IN LEAGUE]))</f>
        <v>11</v>
      </c>
      <c r="H1440">
        <f>16-INDEX(STANDINGS_SB[],MATCH(Table1[[#This Row],[COMBINED]],STANDINGS_SB[COMBINED],0),COLUMN(STANDINGS_SB[PLACE IN LEAGUE]))</f>
        <v>3</v>
      </c>
      <c r="I1440">
        <f>16-INDEX(STANDINGS_ERA[],MATCH(Table1[[#This Row],[COMBINED]],STANDINGS_ERA[COMBINED],0),COLUMN(STANDINGS_ERA[PLACE IN LEAGUE]))</f>
        <v>7</v>
      </c>
      <c r="J1440">
        <f>16-INDEX(STANDINGS_WHIP[],MATCH(Table1[[#This Row],[COMBINED]],STANDINGS_WHIP[COMBINED],0),COLUMN(STANDINGS_WHIP[PLACE IN LEAGUE]))</f>
        <v>6</v>
      </c>
      <c r="K1440">
        <f>16-INDEX(STANDINGS_W[],MATCH(Table1[[#This Row],[COMBINED]],STANDINGS_W[COMBINED],0),COLUMN(STANDINGS_W[PLACE IN LEAGUE]))</f>
        <v>3</v>
      </c>
      <c r="L1440">
        <f>16-INDEX(STANDINGS_K[],MATCH(Table1[[#This Row],[COMBINED]],STANDINGS_K[COMBINED],0),COLUMN(STANDINGS_K[PLACE IN LEAGUE]))</f>
        <v>3</v>
      </c>
      <c r="M1440">
        <f>16-INDEX(STANDINGS_SV[],MATCH(Table1[[#This Row],[COMBINED]],STANDINGS_SV[COMBINED],0),COLUMN(STANDINGS_SV[PLACE IN LEAGUE]))</f>
        <v>3</v>
      </c>
      <c r="N1440">
        <f>SUM(Table1[[#This Row],[BA]:[SV]])</f>
        <v>69</v>
      </c>
      <c r="O1440">
        <v>10</v>
      </c>
    </row>
    <row r="1441" spans="1:15" x14ac:dyDescent="0.25">
      <c r="A1441" t="s">
        <v>1635</v>
      </c>
      <c r="B1441" t="s">
        <v>1625</v>
      </c>
      <c r="C1441" t="str">
        <f>Table1[[#This Row],[League]]&amp;Table1[[#This Row],[Team]]</f>
        <v>$150 Draft Champions Feb 22 1:00 pm Lg.3744Rally Killing HR</v>
      </c>
      <c r="D1441">
        <f>16-INDEX(STANDINGS_BA[],MATCH(Table1[[#This Row],[COMBINED]],STANDINGS_BA[COMBINED],0),COLUMN(STANDINGS_BA[PLACE IN LEAGUE]))</f>
        <v>2</v>
      </c>
      <c r="E1441">
        <f>16-INDEX(STANDINGS_R[],MATCH(Table1[[#This Row],[COMBINED]],STANDINGS_R[COMBINED],0),COLUMN(STANDINGS_R[PLACE IN LEAGUE]))</f>
        <v>2</v>
      </c>
      <c r="F1441">
        <f>16-INDEX(STANDINGS_HR[],MATCH(Table1[[#This Row],[COMBINED]],STANDINGS_HR[COMBINED],0),COLUMN(STANDINGS_HR[PLACE IN LEAGUE]))</f>
        <v>3</v>
      </c>
      <c r="G1441">
        <f>16-INDEX(STANDINGS_RBI[],MATCH(Table1[[#This Row],[COMBINED]],STANDINGS_RBI[COMBINED],0),COLUMN(STANDINGS_RBI[PLACE IN LEAGUE]))</f>
        <v>2</v>
      </c>
      <c r="H1441">
        <f>16-INDEX(STANDINGS_SB[],MATCH(Table1[[#This Row],[COMBINED]],STANDINGS_SB[COMBINED],0),COLUMN(STANDINGS_SB[PLACE IN LEAGUE]))</f>
        <v>11</v>
      </c>
      <c r="I1441">
        <f>16-INDEX(STANDINGS_ERA[],MATCH(Table1[[#This Row],[COMBINED]],STANDINGS_ERA[COMBINED],0),COLUMN(STANDINGS_ERA[PLACE IN LEAGUE]))</f>
        <v>11</v>
      </c>
      <c r="J1441">
        <f>16-INDEX(STANDINGS_WHIP[],MATCH(Table1[[#This Row],[COMBINED]],STANDINGS_WHIP[COMBINED],0),COLUMN(STANDINGS_WHIP[PLACE IN LEAGUE]))</f>
        <v>10</v>
      </c>
      <c r="K1441">
        <f>16-INDEX(STANDINGS_W[],MATCH(Table1[[#This Row],[COMBINED]],STANDINGS_W[COMBINED],0),COLUMN(STANDINGS_W[PLACE IN LEAGUE]))</f>
        <v>9</v>
      </c>
      <c r="L1441">
        <f>16-INDEX(STANDINGS_K[],MATCH(Table1[[#This Row],[COMBINED]],STANDINGS_K[COMBINED],0),COLUMN(STANDINGS_K[PLACE IN LEAGUE]))</f>
        <v>11</v>
      </c>
      <c r="M1441">
        <f>16-INDEX(STANDINGS_SV[],MATCH(Table1[[#This Row],[COMBINED]],STANDINGS_SV[COMBINED],0),COLUMN(STANDINGS_SV[PLACE IN LEAGUE]))</f>
        <v>7</v>
      </c>
      <c r="N1441">
        <f>SUM(Table1[[#This Row],[BA]:[SV]])</f>
        <v>68</v>
      </c>
      <c r="O1441">
        <v>11</v>
      </c>
    </row>
    <row r="1442" spans="1:15" x14ac:dyDescent="0.25">
      <c r="A1442" t="s">
        <v>19</v>
      </c>
      <c r="B1442" t="s">
        <v>1625</v>
      </c>
      <c r="C1442" t="str">
        <f>Table1[[#This Row],[League]]&amp;Table1[[#This Row],[Team]]</f>
        <v>$150 Draft Champions Feb 22 1:00 pm Lg.3744One Eyed Jack</v>
      </c>
      <c r="D1442">
        <f>16-INDEX(STANDINGS_BA[],MATCH(Table1[[#This Row],[COMBINED]],STANDINGS_BA[COMBINED],0),COLUMN(STANDINGS_BA[PLACE IN LEAGUE]))</f>
        <v>13</v>
      </c>
      <c r="E1442">
        <f>16-INDEX(STANDINGS_R[],MATCH(Table1[[#This Row],[COMBINED]],STANDINGS_R[COMBINED],0),COLUMN(STANDINGS_R[PLACE IN LEAGUE]))</f>
        <v>7</v>
      </c>
      <c r="F1442">
        <f>16-INDEX(STANDINGS_HR[],MATCH(Table1[[#This Row],[COMBINED]],STANDINGS_HR[COMBINED],0),COLUMN(STANDINGS_HR[PLACE IN LEAGUE]))</f>
        <v>8</v>
      </c>
      <c r="G1442">
        <f>16-INDEX(STANDINGS_RBI[],MATCH(Table1[[#This Row],[COMBINED]],STANDINGS_RBI[COMBINED],0),COLUMN(STANDINGS_RBI[PLACE IN LEAGUE]))</f>
        <v>5</v>
      </c>
      <c r="H1442">
        <f>16-INDEX(STANDINGS_SB[],MATCH(Table1[[#This Row],[COMBINED]],STANDINGS_SB[COMBINED],0),COLUMN(STANDINGS_SB[PLACE IN LEAGUE]))</f>
        <v>5</v>
      </c>
      <c r="I1442">
        <f>16-INDEX(STANDINGS_ERA[],MATCH(Table1[[#This Row],[COMBINED]],STANDINGS_ERA[COMBINED],0),COLUMN(STANDINGS_ERA[PLACE IN LEAGUE]))</f>
        <v>1</v>
      </c>
      <c r="J1442">
        <f>16-INDEX(STANDINGS_WHIP[],MATCH(Table1[[#This Row],[COMBINED]],STANDINGS_WHIP[COMBINED],0),COLUMN(STANDINGS_WHIP[PLACE IN LEAGUE]))</f>
        <v>3</v>
      </c>
      <c r="K1442">
        <f>16-INDEX(STANDINGS_W[],MATCH(Table1[[#This Row],[COMBINED]],STANDINGS_W[COMBINED],0),COLUMN(STANDINGS_W[PLACE IN LEAGUE]))</f>
        <v>11</v>
      </c>
      <c r="L1442">
        <f>16-INDEX(STANDINGS_K[],MATCH(Table1[[#This Row],[COMBINED]],STANDINGS_K[COMBINED],0),COLUMN(STANDINGS_K[PLACE IN LEAGUE]))</f>
        <v>13</v>
      </c>
      <c r="M1442">
        <f>16-INDEX(STANDINGS_SV[],MATCH(Table1[[#This Row],[COMBINED]],STANDINGS_SV[COMBINED],0),COLUMN(STANDINGS_SV[PLACE IN LEAGUE]))</f>
        <v>1</v>
      </c>
      <c r="N1442">
        <f>SUM(Table1[[#This Row],[BA]:[SV]])</f>
        <v>67</v>
      </c>
      <c r="O1442">
        <v>12</v>
      </c>
    </row>
    <row r="1443" spans="1:15" x14ac:dyDescent="0.25">
      <c r="A1443" t="s">
        <v>1634</v>
      </c>
      <c r="B1443" t="s">
        <v>1625</v>
      </c>
      <c r="C1443" t="str">
        <f>Table1[[#This Row],[League]]&amp;Table1[[#This Row],[Team]]</f>
        <v>$150 Draft Champions Feb 22 1:00 pm Lg.3744Wang Dang Doodle Gang</v>
      </c>
      <c r="D1443">
        <f>16-INDEX(STANDINGS_BA[],MATCH(Table1[[#This Row],[COMBINED]],STANDINGS_BA[COMBINED],0),COLUMN(STANDINGS_BA[PLACE IN LEAGUE]))</f>
        <v>3</v>
      </c>
      <c r="E1443">
        <f>16-INDEX(STANDINGS_R[],MATCH(Table1[[#This Row],[COMBINED]],STANDINGS_R[COMBINED],0),COLUMN(STANDINGS_R[PLACE IN LEAGUE]))</f>
        <v>6</v>
      </c>
      <c r="F1443">
        <f>16-INDEX(STANDINGS_HR[],MATCH(Table1[[#This Row],[COMBINED]],STANDINGS_HR[COMBINED],0),COLUMN(STANDINGS_HR[PLACE IN LEAGUE]))</f>
        <v>4</v>
      </c>
      <c r="G1443">
        <f>16-INDEX(STANDINGS_RBI[],MATCH(Table1[[#This Row],[COMBINED]],STANDINGS_RBI[COMBINED],0),COLUMN(STANDINGS_RBI[PLACE IN LEAGUE]))</f>
        <v>4</v>
      </c>
      <c r="H1443">
        <f>16-INDEX(STANDINGS_SB[],MATCH(Table1[[#This Row],[COMBINED]],STANDINGS_SB[COMBINED],0),COLUMN(STANDINGS_SB[PLACE IN LEAGUE]))</f>
        <v>4</v>
      </c>
      <c r="I1443">
        <f>16-INDEX(STANDINGS_ERA[],MATCH(Table1[[#This Row],[COMBINED]],STANDINGS_ERA[COMBINED],0),COLUMN(STANDINGS_ERA[PLACE IN LEAGUE]))</f>
        <v>12</v>
      </c>
      <c r="J1443">
        <f>16-INDEX(STANDINGS_WHIP[],MATCH(Table1[[#This Row],[COMBINED]],STANDINGS_WHIP[COMBINED],0),COLUMN(STANDINGS_WHIP[PLACE IN LEAGUE]))</f>
        <v>11</v>
      </c>
      <c r="K1443">
        <f>16-INDEX(STANDINGS_W[],MATCH(Table1[[#This Row],[COMBINED]],STANDINGS_W[COMBINED],0),COLUMN(STANDINGS_W[PLACE IN LEAGUE]))</f>
        <v>4</v>
      </c>
      <c r="L1443">
        <f>16-INDEX(STANDINGS_K[],MATCH(Table1[[#This Row],[COMBINED]],STANDINGS_K[COMBINED],0),COLUMN(STANDINGS_K[PLACE IN LEAGUE]))</f>
        <v>5</v>
      </c>
      <c r="M1443">
        <f>16-INDEX(STANDINGS_SV[],MATCH(Table1[[#This Row],[COMBINED]],STANDINGS_SV[COMBINED],0),COLUMN(STANDINGS_SV[PLACE IN LEAGUE]))</f>
        <v>11</v>
      </c>
      <c r="N1443">
        <f>SUM(Table1[[#This Row],[BA]:[SV]])</f>
        <v>64</v>
      </c>
      <c r="O1443">
        <v>13</v>
      </c>
    </row>
    <row r="1444" spans="1:15" x14ac:dyDescent="0.25">
      <c r="A1444" t="s">
        <v>1633</v>
      </c>
      <c r="B1444" t="s">
        <v>1625</v>
      </c>
      <c r="C1444" t="str">
        <f>Table1[[#This Row],[League]]&amp;Table1[[#This Row],[Team]]</f>
        <v>$150 Draft Champions Feb 22 1:00 pm Lg.3744Old School Players</v>
      </c>
      <c r="D1444">
        <f>16-INDEX(STANDINGS_BA[],MATCH(Table1[[#This Row],[COMBINED]],STANDINGS_BA[COMBINED],0),COLUMN(STANDINGS_BA[PLACE IN LEAGUE]))</f>
        <v>4</v>
      </c>
      <c r="E1444">
        <f>16-INDEX(STANDINGS_R[],MATCH(Table1[[#This Row],[COMBINED]],STANDINGS_R[COMBINED],0),COLUMN(STANDINGS_R[PLACE IN LEAGUE]))</f>
        <v>5</v>
      </c>
      <c r="F1444">
        <f>16-INDEX(STANDINGS_HR[],MATCH(Table1[[#This Row],[COMBINED]],STANDINGS_HR[COMBINED],0),COLUMN(STANDINGS_HR[PLACE IN LEAGUE]))</f>
        <v>2</v>
      </c>
      <c r="G1444">
        <f>16-INDEX(STANDINGS_RBI[],MATCH(Table1[[#This Row],[COMBINED]],STANDINGS_RBI[COMBINED],0),COLUMN(STANDINGS_RBI[PLACE IN LEAGUE]))</f>
        <v>3</v>
      </c>
      <c r="H1444">
        <f>16-INDEX(STANDINGS_SB[],MATCH(Table1[[#This Row],[COMBINED]],STANDINGS_SB[COMBINED],0),COLUMN(STANDINGS_SB[PLACE IN LEAGUE]))</f>
        <v>6</v>
      </c>
      <c r="I1444">
        <f>16-INDEX(STANDINGS_ERA[],MATCH(Table1[[#This Row],[COMBINED]],STANDINGS_ERA[COMBINED],0),COLUMN(STANDINGS_ERA[PLACE IN LEAGUE]))</f>
        <v>4</v>
      </c>
      <c r="J1444">
        <f>16-INDEX(STANDINGS_WHIP[],MATCH(Table1[[#This Row],[COMBINED]],STANDINGS_WHIP[COMBINED],0),COLUMN(STANDINGS_WHIP[PLACE IN LEAGUE]))</f>
        <v>5</v>
      </c>
      <c r="K1444">
        <f>16-INDEX(STANDINGS_W[],MATCH(Table1[[#This Row],[COMBINED]],STANDINGS_W[COMBINED],0),COLUMN(STANDINGS_W[PLACE IN LEAGUE]))</f>
        <v>10</v>
      </c>
      <c r="L1444">
        <f>16-INDEX(STANDINGS_K[],MATCH(Table1[[#This Row],[COMBINED]],STANDINGS_K[COMBINED],0),COLUMN(STANDINGS_K[PLACE IN LEAGUE]))</f>
        <v>12</v>
      </c>
      <c r="M1444">
        <f>16-INDEX(STANDINGS_SV[],MATCH(Table1[[#This Row],[COMBINED]],STANDINGS_SV[COMBINED],0),COLUMN(STANDINGS_SV[PLACE IN LEAGUE]))</f>
        <v>10</v>
      </c>
      <c r="N1444">
        <f>SUM(Table1[[#This Row],[BA]:[SV]])</f>
        <v>61</v>
      </c>
      <c r="O1444">
        <v>14</v>
      </c>
    </row>
    <row r="1445" spans="1:15" x14ac:dyDescent="0.25">
      <c r="A1445" t="s">
        <v>1636</v>
      </c>
      <c r="B1445" t="s">
        <v>1625</v>
      </c>
      <c r="C1445" t="str">
        <f>Table1[[#This Row],[League]]&amp;Table1[[#This Row],[Team]]</f>
        <v>$150 Draft Champions Feb 22 1:00 pm Lg.3744Hyun-Jin Ryude</v>
      </c>
      <c r="D1445">
        <f>16-INDEX(STANDINGS_BA[],MATCH(Table1[[#This Row],[COMBINED]],STANDINGS_BA[COMBINED],0),COLUMN(STANDINGS_BA[PLACE IN LEAGUE]))</f>
        <v>1</v>
      </c>
      <c r="E1445">
        <f>16-INDEX(STANDINGS_R[],MATCH(Table1[[#This Row],[COMBINED]],STANDINGS_R[COMBINED],0),COLUMN(STANDINGS_R[PLACE IN LEAGUE]))</f>
        <v>3</v>
      </c>
      <c r="F1445">
        <f>16-INDEX(STANDINGS_HR[],MATCH(Table1[[#This Row],[COMBINED]],STANDINGS_HR[COMBINED],0),COLUMN(STANDINGS_HR[PLACE IN LEAGUE]))</f>
        <v>5</v>
      </c>
      <c r="G1445">
        <f>16-INDEX(STANDINGS_RBI[],MATCH(Table1[[#This Row],[COMBINED]],STANDINGS_RBI[COMBINED],0),COLUMN(STANDINGS_RBI[PLACE IN LEAGUE]))</f>
        <v>6</v>
      </c>
      <c r="H1445">
        <f>16-INDEX(STANDINGS_SB[],MATCH(Table1[[#This Row],[COMBINED]],STANDINGS_SB[COMBINED],0),COLUMN(STANDINGS_SB[PLACE IN LEAGUE]))</f>
        <v>8</v>
      </c>
      <c r="I1445">
        <f>16-INDEX(STANDINGS_ERA[],MATCH(Table1[[#This Row],[COMBINED]],STANDINGS_ERA[COMBINED],0),COLUMN(STANDINGS_ERA[PLACE IN LEAGUE]))</f>
        <v>2</v>
      </c>
      <c r="J1445">
        <f>16-INDEX(STANDINGS_WHIP[],MATCH(Table1[[#This Row],[COMBINED]],STANDINGS_WHIP[COMBINED],0),COLUMN(STANDINGS_WHIP[PLACE IN LEAGUE]))</f>
        <v>2</v>
      </c>
      <c r="K1445">
        <f>16-INDEX(STANDINGS_W[],MATCH(Table1[[#This Row],[COMBINED]],STANDINGS_W[COMBINED],0),COLUMN(STANDINGS_W[PLACE IN LEAGUE]))</f>
        <v>6</v>
      </c>
      <c r="L1445">
        <f>16-INDEX(STANDINGS_K[],MATCH(Table1[[#This Row],[COMBINED]],STANDINGS_K[COMBINED],0),COLUMN(STANDINGS_K[PLACE IN LEAGUE]))</f>
        <v>2</v>
      </c>
      <c r="M1445">
        <f>16-INDEX(STANDINGS_SV[],MATCH(Table1[[#This Row],[COMBINED]],STANDINGS_SV[COMBINED],0),COLUMN(STANDINGS_SV[PLACE IN LEAGUE]))</f>
        <v>5</v>
      </c>
      <c r="N1445">
        <f>SUM(Table1[[#This Row],[BA]:[SV]])</f>
        <v>40</v>
      </c>
      <c r="O1445">
        <v>15</v>
      </c>
    </row>
    <row r="1446" spans="1:15" x14ac:dyDescent="0.25">
      <c r="A1446" t="s">
        <v>1641</v>
      </c>
      <c r="B1446" t="s">
        <v>1638</v>
      </c>
      <c r="C1446" t="str">
        <f>Table1[[#This Row],[League]]&amp;Table1[[#This Row],[Team]]</f>
        <v>$150 Draft Champions Feb 22 1:00 pm Lg.3747YITBOAT</v>
      </c>
      <c r="D1446">
        <f>16-INDEX(STANDINGS_BA[],MATCH(Table1[[#This Row],[COMBINED]],STANDINGS_BA[COMBINED],0),COLUMN(STANDINGS_BA[PLACE IN LEAGUE]))</f>
        <v>11</v>
      </c>
      <c r="E1446">
        <f>16-INDEX(STANDINGS_R[],MATCH(Table1[[#This Row],[COMBINED]],STANDINGS_R[COMBINED],0),COLUMN(STANDINGS_R[PLACE IN LEAGUE]))</f>
        <v>13</v>
      </c>
      <c r="F1446">
        <f>16-INDEX(STANDINGS_HR[],MATCH(Table1[[#This Row],[COMBINED]],STANDINGS_HR[COMBINED],0),COLUMN(STANDINGS_HR[PLACE IN LEAGUE]))</f>
        <v>13</v>
      </c>
      <c r="G1446">
        <f>16-INDEX(STANDINGS_RBI[],MATCH(Table1[[#This Row],[COMBINED]],STANDINGS_RBI[COMBINED],0),COLUMN(STANDINGS_RBI[PLACE IN LEAGUE]))</f>
        <v>14</v>
      </c>
      <c r="H1446">
        <f>16-INDEX(STANDINGS_SB[],MATCH(Table1[[#This Row],[COMBINED]],STANDINGS_SB[COMBINED],0),COLUMN(STANDINGS_SB[PLACE IN LEAGUE]))</f>
        <v>4</v>
      </c>
      <c r="I1446">
        <f>16-INDEX(STANDINGS_ERA[],MATCH(Table1[[#This Row],[COMBINED]],STANDINGS_ERA[COMBINED],0),COLUMN(STANDINGS_ERA[PLACE IN LEAGUE]))</f>
        <v>15</v>
      </c>
      <c r="J1446">
        <f>16-INDEX(STANDINGS_WHIP[],MATCH(Table1[[#This Row],[COMBINED]],STANDINGS_WHIP[COMBINED],0),COLUMN(STANDINGS_WHIP[PLACE IN LEAGUE]))</f>
        <v>15</v>
      </c>
      <c r="K1446">
        <f>16-INDEX(STANDINGS_W[],MATCH(Table1[[#This Row],[COMBINED]],STANDINGS_W[COMBINED],0),COLUMN(STANDINGS_W[PLACE IN LEAGUE]))</f>
        <v>15</v>
      </c>
      <c r="L1446">
        <f>16-INDEX(STANDINGS_K[],MATCH(Table1[[#This Row],[COMBINED]],STANDINGS_K[COMBINED],0),COLUMN(STANDINGS_K[PLACE IN LEAGUE]))</f>
        <v>10</v>
      </c>
      <c r="M1446">
        <f>16-INDEX(STANDINGS_SV[],MATCH(Table1[[#This Row],[COMBINED]],STANDINGS_SV[COMBINED],0),COLUMN(STANDINGS_SV[PLACE IN LEAGUE]))</f>
        <v>12</v>
      </c>
      <c r="N1446">
        <f>SUM(Table1[[#This Row],[BA]:[SV]])</f>
        <v>122</v>
      </c>
      <c r="O1446">
        <v>1</v>
      </c>
    </row>
    <row r="1447" spans="1:15" x14ac:dyDescent="0.25">
      <c r="A1447" t="s">
        <v>726</v>
      </c>
      <c r="B1447" t="s">
        <v>1638</v>
      </c>
      <c r="C1447" t="str">
        <f>Table1[[#This Row],[League]]&amp;Table1[[#This Row],[Team]]</f>
        <v>$150 Draft Champions Feb 22 1:00 pm Lg.3747Team Warner</v>
      </c>
      <c r="D1447">
        <f>16-INDEX(STANDINGS_BA[],MATCH(Table1[[#This Row],[COMBINED]],STANDINGS_BA[COMBINED],0),COLUMN(STANDINGS_BA[PLACE IN LEAGUE]))</f>
        <v>8</v>
      </c>
      <c r="E1447">
        <f>16-INDEX(STANDINGS_R[],MATCH(Table1[[#This Row],[COMBINED]],STANDINGS_R[COMBINED],0),COLUMN(STANDINGS_R[PLACE IN LEAGUE]))</f>
        <v>12</v>
      </c>
      <c r="F1447">
        <f>16-INDEX(STANDINGS_HR[],MATCH(Table1[[#This Row],[COMBINED]],STANDINGS_HR[COMBINED],0),COLUMN(STANDINGS_HR[PLACE IN LEAGUE]))</f>
        <v>14</v>
      </c>
      <c r="G1447">
        <f>16-INDEX(STANDINGS_RBI[],MATCH(Table1[[#This Row],[COMBINED]],STANDINGS_RBI[COMBINED],0),COLUMN(STANDINGS_RBI[PLACE IN LEAGUE]))</f>
        <v>15</v>
      </c>
      <c r="H1447">
        <f>16-INDEX(STANDINGS_SB[],MATCH(Table1[[#This Row],[COMBINED]],STANDINGS_SB[COMBINED],0),COLUMN(STANDINGS_SB[PLACE IN LEAGUE]))</f>
        <v>14</v>
      </c>
      <c r="I1447">
        <f>16-INDEX(STANDINGS_ERA[],MATCH(Table1[[#This Row],[COMBINED]],STANDINGS_ERA[COMBINED],0),COLUMN(STANDINGS_ERA[PLACE IN LEAGUE]))</f>
        <v>13</v>
      </c>
      <c r="J1447">
        <f>16-INDEX(STANDINGS_WHIP[],MATCH(Table1[[#This Row],[COMBINED]],STANDINGS_WHIP[COMBINED],0),COLUMN(STANDINGS_WHIP[PLACE IN LEAGUE]))</f>
        <v>11</v>
      </c>
      <c r="K1447">
        <f>16-INDEX(STANDINGS_W[],MATCH(Table1[[#This Row],[COMBINED]],STANDINGS_W[COMBINED],0),COLUMN(STANDINGS_W[PLACE IN LEAGUE]))</f>
        <v>8</v>
      </c>
      <c r="L1447">
        <f>16-INDEX(STANDINGS_K[],MATCH(Table1[[#This Row],[COMBINED]],STANDINGS_K[COMBINED],0),COLUMN(STANDINGS_K[PLACE IN LEAGUE]))</f>
        <v>11</v>
      </c>
      <c r="M1447">
        <f>16-INDEX(STANDINGS_SV[],MATCH(Table1[[#This Row],[COMBINED]],STANDINGS_SV[COMBINED],0),COLUMN(STANDINGS_SV[PLACE IN LEAGUE]))</f>
        <v>14</v>
      </c>
      <c r="N1447">
        <f>SUM(Table1[[#This Row],[BA]:[SV]])</f>
        <v>120</v>
      </c>
      <c r="O1447">
        <v>2</v>
      </c>
    </row>
    <row r="1448" spans="1:15" x14ac:dyDescent="0.25">
      <c r="A1448" t="s">
        <v>1639</v>
      </c>
      <c r="B1448" t="s">
        <v>1638</v>
      </c>
      <c r="C1448" t="str">
        <f>Table1[[#This Row],[League]]&amp;Table1[[#This Row],[Team]]</f>
        <v>$150 Draft Champions Feb 22 1:00 pm Lg.3747The Wild Bunch</v>
      </c>
      <c r="D1448">
        <f>16-INDEX(STANDINGS_BA[],MATCH(Table1[[#This Row],[COMBINED]],STANDINGS_BA[COMBINED],0),COLUMN(STANDINGS_BA[PLACE IN LEAGUE]))</f>
        <v>14</v>
      </c>
      <c r="E1448">
        <f>16-INDEX(STANDINGS_R[],MATCH(Table1[[#This Row],[COMBINED]],STANDINGS_R[COMBINED],0),COLUMN(STANDINGS_R[PLACE IN LEAGUE]))</f>
        <v>4</v>
      </c>
      <c r="F1448">
        <f>16-INDEX(STANDINGS_HR[],MATCH(Table1[[#This Row],[COMBINED]],STANDINGS_HR[COMBINED],0),COLUMN(STANDINGS_HR[PLACE IN LEAGUE]))</f>
        <v>4</v>
      </c>
      <c r="G1448">
        <f>16-INDEX(STANDINGS_RBI[],MATCH(Table1[[#This Row],[COMBINED]],STANDINGS_RBI[COMBINED],0),COLUMN(STANDINGS_RBI[PLACE IN LEAGUE]))</f>
        <v>10</v>
      </c>
      <c r="H1448">
        <f>16-INDEX(STANDINGS_SB[],MATCH(Table1[[#This Row],[COMBINED]],STANDINGS_SB[COMBINED],0),COLUMN(STANDINGS_SB[PLACE IN LEAGUE]))</f>
        <v>7</v>
      </c>
      <c r="I1448">
        <f>16-INDEX(STANDINGS_ERA[],MATCH(Table1[[#This Row],[COMBINED]],STANDINGS_ERA[COMBINED],0),COLUMN(STANDINGS_ERA[PLACE IN LEAGUE]))</f>
        <v>12</v>
      </c>
      <c r="J1448">
        <f>16-INDEX(STANDINGS_WHIP[],MATCH(Table1[[#This Row],[COMBINED]],STANDINGS_WHIP[COMBINED],0),COLUMN(STANDINGS_WHIP[PLACE IN LEAGUE]))</f>
        <v>12</v>
      </c>
      <c r="K1448">
        <f>16-INDEX(STANDINGS_W[],MATCH(Table1[[#This Row],[COMBINED]],STANDINGS_W[COMBINED],0),COLUMN(STANDINGS_W[PLACE IN LEAGUE]))</f>
        <v>9</v>
      </c>
      <c r="L1448">
        <f>16-INDEX(STANDINGS_K[],MATCH(Table1[[#This Row],[COMBINED]],STANDINGS_K[COMBINED],0),COLUMN(STANDINGS_K[PLACE IN LEAGUE]))</f>
        <v>12</v>
      </c>
      <c r="M1448">
        <f>16-INDEX(STANDINGS_SV[],MATCH(Table1[[#This Row],[COMBINED]],STANDINGS_SV[COMBINED],0),COLUMN(STANDINGS_SV[PLACE IN LEAGUE]))</f>
        <v>11</v>
      </c>
      <c r="N1448">
        <f>SUM(Table1[[#This Row],[BA]:[SV]])</f>
        <v>95</v>
      </c>
      <c r="O1448">
        <v>3</v>
      </c>
    </row>
    <row r="1449" spans="1:15" x14ac:dyDescent="0.25">
      <c r="A1449" t="s">
        <v>1646</v>
      </c>
      <c r="B1449" t="s">
        <v>1638</v>
      </c>
      <c r="C1449" t="str">
        <f>Table1[[#This Row],[League]]&amp;Table1[[#This Row],[Team]]</f>
        <v>$150 Draft Champions Feb 22 1:00 pm Lg.3747FALCONS</v>
      </c>
      <c r="D1449">
        <f>16-INDEX(STANDINGS_BA[],MATCH(Table1[[#This Row],[COMBINED]],STANDINGS_BA[COMBINED],0),COLUMN(STANDINGS_BA[PLACE IN LEAGUE]))</f>
        <v>4</v>
      </c>
      <c r="E1449">
        <f>16-INDEX(STANDINGS_R[],MATCH(Table1[[#This Row],[COMBINED]],STANDINGS_R[COMBINED],0),COLUMN(STANDINGS_R[PLACE IN LEAGUE]))</f>
        <v>5</v>
      </c>
      <c r="F1449">
        <f>16-INDEX(STANDINGS_HR[],MATCH(Table1[[#This Row],[COMBINED]],STANDINGS_HR[COMBINED],0),COLUMN(STANDINGS_HR[PLACE IN LEAGUE]))</f>
        <v>11</v>
      </c>
      <c r="G1449">
        <f>16-INDEX(STANDINGS_RBI[],MATCH(Table1[[#This Row],[COMBINED]],STANDINGS_RBI[COMBINED],0),COLUMN(STANDINGS_RBI[PLACE IN LEAGUE]))</f>
        <v>11</v>
      </c>
      <c r="H1449">
        <f>16-INDEX(STANDINGS_SB[],MATCH(Table1[[#This Row],[COMBINED]],STANDINGS_SB[COMBINED],0),COLUMN(STANDINGS_SB[PLACE IN LEAGUE]))</f>
        <v>10</v>
      </c>
      <c r="I1449">
        <f>16-INDEX(STANDINGS_ERA[],MATCH(Table1[[#This Row],[COMBINED]],STANDINGS_ERA[COMBINED],0),COLUMN(STANDINGS_ERA[PLACE IN LEAGUE]))</f>
        <v>10</v>
      </c>
      <c r="J1449">
        <f>16-INDEX(STANDINGS_WHIP[],MATCH(Table1[[#This Row],[COMBINED]],STANDINGS_WHIP[COMBINED],0),COLUMN(STANDINGS_WHIP[PLACE IN LEAGUE]))</f>
        <v>13</v>
      </c>
      <c r="K1449">
        <f>16-INDEX(STANDINGS_W[],MATCH(Table1[[#This Row],[COMBINED]],STANDINGS_W[COMBINED],0),COLUMN(STANDINGS_W[PLACE IN LEAGUE]))</f>
        <v>7</v>
      </c>
      <c r="L1449">
        <f>16-INDEX(STANDINGS_K[],MATCH(Table1[[#This Row],[COMBINED]],STANDINGS_K[COMBINED],0),COLUMN(STANDINGS_K[PLACE IN LEAGUE]))</f>
        <v>9</v>
      </c>
      <c r="M1449">
        <f>16-INDEX(STANDINGS_SV[],MATCH(Table1[[#This Row],[COMBINED]],STANDINGS_SV[COMBINED],0),COLUMN(STANDINGS_SV[PLACE IN LEAGUE]))</f>
        <v>13</v>
      </c>
      <c r="N1449">
        <f>SUM(Table1[[#This Row],[BA]:[SV]])</f>
        <v>93</v>
      </c>
      <c r="O1449">
        <v>4</v>
      </c>
    </row>
    <row r="1450" spans="1:15" x14ac:dyDescent="0.25">
      <c r="A1450" t="s">
        <v>1290</v>
      </c>
      <c r="B1450" t="s">
        <v>1638</v>
      </c>
      <c r="C1450" t="str">
        <f>Table1[[#This Row],[League]]&amp;Table1[[#This Row],[Team]]</f>
        <v>$150 Draft Champions Feb 22 1:00 pm Lg.3747What Was I Thinking</v>
      </c>
      <c r="D1450">
        <f>16-INDEX(STANDINGS_BA[],MATCH(Table1[[#This Row],[COMBINED]],STANDINGS_BA[COMBINED],0),COLUMN(STANDINGS_BA[PLACE IN LEAGUE]))</f>
        <v>12</v>
      </c>
      <c r="E1450">
        <f>16-INDEX(STANDINGS_R[],MATCH(Table1[[#This Row],[COMBINED]],STANDINGS_R[COMBINED],0),COLUMN(STANDINGS_R[PLACE IN LEAGUE]))</f>
        <v>15</v>
      </c>
      <c r="F1450">
        <f>16-INDEX(STANDINGS_HR[],MATCH(Table1[[#This Row],[COMBINED]],STANDINGS_HR[COMBINED],0),COLUMN(STANDINGS_HR[PLACE IN LEAGUE]))</f>
        <v>12</v>
      </c>
      <c r="G1450">
        <f>16-INDEX(STANDINGS_RBI[],MATCH(Table1[[#This Row],[COMBINED]],STANDINGS_RBI[COMBINED],0),COLUMN(STANDINGS_RBI[PLACE IN LEAGUE]))</f>
        <v>13</v>
      </c>
      <c r="H1450">
        <f>16-INDEX(STANDINGS_SB[],MATCH(Table1[[#This Row],[COMBINED]],STANDINGS_SB[COMBINED],0),COLUMN(STANDINGS_SB[PLACE IN LEAGUE]))</f>
        <v>13</v>
      </c>
      <c r="I1450">
        <f>16-INDEX(STANDINGS_ERA[],MATCH(Table1[[#This Row],[COMBINED]],STANDINGS_ERA[COMBINED],0),COLUMN(STANDINGS_ERA[PLACE IN LEAGUE]))</f>
        <v>1</v>
      </c>
      <c r="J1450">
        <f>16-INDEX(STANDINGS_WHIP[],MATCH(Table1[[#This Row],[COMBINED]],STANDINGS_WHIP[COMBINED],0),COLUMN(STANDINGS_WHIP[PLACE IN LEAGUE]))</f>
        <v>1</v>
      </c>
      <c r="K1450">
        <f>16-INDEX(STANDINGS_W[],MATCH(Table1[[#This Row],[COMBINED]],STANDINGS_W[COMBINED],0),COLUMN(STANDINGS_W[PLACE IN LEAGUE]))</f>
        <v>11</v>
      </c>
      <c r="L1450">
        <f>16-INDEX(STANDINGS_K[],MATCH(Table1[[#This Row],[COMBINED]],STANDINGS_K[COMBINED],0),COLUMN(STANDINGS_K[PLACE IN LEAGUE]))</f>
        <v>13</v>
      </c>
      <c r="M1450">
        <f>16-INDEX(STANDINGS_SV[],MATCH(Table1[[#This Row],[COMBINED]],STANDINGS_SV[COMBINED],0),COLUMN(STANDINGS_SV[PLACE IN LEAGUE]))</f>
        <v>1</v>
      </c>
      <c r="N1450">
        <f>SUM(Table1[[#This Row],[BA]:[SV]])</f>
        <v>92</v>
      </c>
      <c r="O1450">
        <v>5</v>
      </c>
    </row>
    <row r="1451" spans="1:15" x14ac:dyDescent="0.25">
      <c r="A1451" t="s">
        <v>18</v>
      </c>
      <c r="B1451" t="s">
        <v>1638</v>
      </c>
      <c r="C1451" t="str">
        <f>Table1[[#This Row],[League]]&amp;Table1[[#This Row],[Team]]</f>
        <v>$150 Draft Champions Feb 22 1:00 pm Lg.3747Home Run Derbies</v>
      </c>
      <c r="D1451">
        <f>16-INDEX(STANDINGS_BA[],MATCH(Table1[[#This Row],[COMBINED]],STANDINGS_BA[COMBINED],0),COLUMN(STANDINGS_BA[PLACE IN LEAGUE]))</f>
        <v>2</v>
      </c>
      <c r="E1451">
        <f>16-INDEX(STANDINGS_R[],MATCH(Table1[[#This Row],[COMBINED]],STANDINGS_R[COMBINED],0),COLUMN(STANDINGS_R[PLACE IN LEAGUE]))</f>
        <v>9</v>
      </c>
      <c r="F1451">
        <f>16-INDEX(STANDINGS_HR[],MATCH(Table1[[#This Row],[COMBINED]],STANDINGS_HR[COMBINED],0),COLUMN(STANDINGS_HR[PLACE IN LEAGUE]))</f>
        <v>6</v>
      </c>
      <c r="G1451">
        <f>16-INDEX(STANDINGS_RBI[],MATCH(Table1[[#This Row],[COMBINED]],STANDINGS_RBI[COMBINED],0),COLUMN(STANDINGS_RBI[PLACE IN LEAGUE]))</f>
        <v>7</v>
      </c>
      <c r="H1451">
        <f>16-INDEX(STANDINGS_SB[],MATCH(Table1[[#This Row],[COMBINED]],STANDINGS_SB[COMBINED],0),COLUMN(STANDINGS_SB[PLACE IN LEAGUE]))</f>
        <v>8</v>
      </c>
      <c r="I1451">
        <f>16-INDEX(STANDINGS_ERA[],MATCH(Table1[[#This Row],[COMBINED]],STANDINGS_ERA[COMBINED],0),COLUMN(STANDINGS_ERA[PLACE IN LEAGUE]))</f>
        <v>14</v>
      </c>
      <c r="J1451">
        <f>16-INDEX(STANDINGS_WHIP[],MATCH(Table1[[#This Row],[COMBINED]],STANDINGS_WHIP[COMBINED],0),COLUMN(STANDINGS_WHIP[PLACE IN LEAGUE]))</f>
        <v>14</v>
      </c>
      <c r="K1451">
        <f>16-INDEX(STANDINGS_W[],MATCH(Table1[[#This Row],[COMBINED]],STANDINGS_W[COMBINED],0),COLUMN(STANDINGS_W[PLACE IN LEAGUE]))</f>
        <v>10</v>
      </c>
      <c r="L1451">
        <f>16-INDEX(STANDINGS_K[],MATCH(Table1[[#This Row],[COMBINED]],STANDINGS_K[COMBINED],0),COLUMN(STANDINGS_K[PLACE IN LEAGUE]))</f>
        <v>7</v>
      </c>
      <c r="M1451">
        <f>16-INDEX(STANDINGS_SV[],MATCH(Table1[[#This Row],[COMBINED]],STANDINGS_SV[COMBINED],0),COLUMN(STANDINGS_SV[PLACE IN LEAGUE]))</f>
        <v>10</v>
      </c>
      <c r="N1451">
        <f>SUM(Table1[[#This Row],[BA]:[SV]])</f>
        <v>87</v>
      </c>
      <c r="O1451">
        <v>6</v>
      </c>
    </row>
    <row r="1452" spans="1:15" x14ac:dyDescent="0.25">
      <c r="A1452" t="s">
        <v>1640</v>
      </c>
      <c r="B1452" t="s">
        <v>1638</v>
      </c>
      <c r="C1452" t="str">
        <f>Table1[[#This Row],[League]]&amp;Table1[[#This Row],[Team]]</f>
        <v>$150 Draft Champions Feb 22 1:00 pm Lg.3747Fantasy Phoenix II</v>
      </c>
      <c r="D1452">
        <f>16-INDEX(STANDINGS_BA[],MATCH(Table1[[#This Row],[COMBINED]],STANDINGS_BA[COMBINED],0),COLUMN(STANDINGS_BA[PLACE IN LEAGUE]))</f>
        <v>13</v>
      </c>
      <c r="E1452">
        <f>16-INDEX(STANDINGS_R[],MATCH(Table1[[#This Row],[COMBINED]],STANDINGS_R[COMBINED],0),COLUMN(STANDINGS_R[PLACE IN LEAGUE]))</f>
        <v>11</v>
      </c>
      <c r="F1452">
        <f>16-INDEX(STANDINGS_HR[],MATCH(Table1[[#This Row],[COMBINED]],STANDINGS_HR[COMBINED],0),COLUMN(STANDINGS_HR[PLACE IN LEAGUE]))</f>
        <v>7</v>
      </c>
      <c r="G1452">
        <f>16-INDEX(STANDINGS_RBI[],MATCH(Table1[[#This Row],[COMBINED]],STANDINGS_RBI[COMBINED],0),COLUMN(STANDINGS_RBI[PLACE IN LEAGUE]))</f>
        <v>9</v>
      </c>
      <c r="H1452">
        <f>16-INDEX(STANDINGS_SB[],MATCH(Table1[[#This Row],[COMBINED]],STANDINGS_SB[COMBINED],0),COLUMN(STANDINGS_SB[PLACE IN LEAGUE]))</f>
        <v>2</v>
      </c>
      <c r="I1452">
        <f>16-INDEX(STANDINGS_ERA[],MATCH(Table1[[#This Row],[COMBINED]],STANDINGS_ERA[COMBINED],0),COLUMN(STANDINGS_ERA[PLACE IN LEAGUE]))</f>
        <v>7</v>
      </c>
      <c r="J1452">
        <f>16-INDEX(STANDINGS_WHIP[],MATCH(Table1[[#This Row],[COMBINED]],STANDINGS_WHIP[COMBINED],0),COLUMN(STANDINGS_WHIP[PLACE IN LEAGUE]))</f>
        <v>6</v>
      </c>
      <c r="K1452">
        <f>16-INDEX(STANDINGS_W[],MATCH(Table1[[#This Row],[COMBINED]],STANDINGS_W[COMBINED],0),COLUMN(STANDINGS_W[PLACE IN LEAGUE]))</f>
        <v>12</v>
      </c>
      <c r="L1452">
        <f>16-INDEX(STANDINGS_K[],MATCH(Table1[[#This Row],[COMBINED]],STANDINGS_K[COMBINED],0),COLUMN(STANDINGS_K[PLACE IN LEAGUE]))</f>
        <v>15</v>
      </c>
      <c r="M1452">
        <f>16-INDEX(STANDINGS_SV[],MATCH(Table1[[#This Row],[COMBINED]],STANDINGS_SV[COMBINED],0),COLUMN(STANDINGS_SV[PLACE IN LEAGUE]))</f>
        <v>2</v>
      </c>
      <c r="N1452">
        <f>SUM(Table1[[#This Row],[BA]:[SV]])</f>
        <v>84</v>
      </c>
      <c r="O1452">
        <v>7</v>
      </c>
    </row>
    <row r="1453" spans="1:15" x14ac:dyDescent="0.25">
      <c r="A1453" t="s">
        <v>1647</v>
      </c>
      <c r="B1453" t="s">
        <v>1638</v>
      </c>
      <c r="C1453" t="str">
        <f>Table1[[#This Row],[League]]&amp;Table1[[#This Row],[Team]]</f>
        <v>$150 Draft Champions Feb 22 1:00 pm Lg.3747Team Javenkoski</v>
      </c>
      <c r="D1453">
        <f>16-INDEX(STANDINGS_BA[],MATCH(Table1[[#This Row],[COMBINED]],STANDINGS_BA[COMBINED],0),COLUMN(STANDINGS_BA[PLACE IN LEAGUE]))</f>
        <v>3</v>
      </c>
      <c r="E1453">
        <f>16-INDEX(STANDINGS_R[],MATCH(Table1[[#This Row],[COMBINED]],STANDINGS_R[COMBINED],0),COLUMN(STANDINGS_R[PLACE IN LEAGUE]))</f>
        <v>14</v>
      </c>
      <c r="F1453">
        <f>16-INDEX(STANDINGS_HR[],MATCH(Table1[[#This Row],[COMBINED]],STANDINGS_HR[COMBINED],0),COLUMN(STANDINGS_HR[PLACE IN LEAGUE]))</f>
        <v>15</v>
      </c>
      <c r="G1453">
        <f>16-INDEX(STANDINGS_RBI[],MATCH(Table1[[#This Row],[COMBINED]],STANDINGS_RBI[COMBINED],0),COLUMN(STANDINGS_RBI[PLACE IN LEAGUE]))</f>
        <v>12</v>
      </c>
      <c r="H1453">
        <f>16-INDEX(STANDINGS_SB[],MATCH(Table1[[#This Row],[COMBINED]],STANDINGS_SB[COMBINED],0),COLUMN(STANDINGS_SB[PLACE IN LEAGUE]))</f>
        <v>5</v>
      </c>
      <c r="I1453">
        <f>16-INDEX(STANDINGS_ERA[],MATCH(Table1[[#This Row],[COMBINED]],STANDINGS_ERA[COMBINED],0),COLUMN(STANDINGS_ERA[PLACE IN LEAGUE]))</f>
        <v>6</v>
      </c>
      <c r="J1453">
        <f>16-INDEX(STANDINGS_WHIP[],MATCH(Table1[[#This Row],[COMBINED]],STANDINGS_WHIP[COMBINED],0),COLUMN(STANDINGS_WHIP[PLACE IN LEAGUE]))</f>
        <v>8</v>
      </c>
      <c r="K1453">
        <f>16-INDEX(STANDINGS_W[],MATCH(Table1[[#This Row],[COMBINED]],STANDINGS_W[COMBINED],0),COLUMN(STANDINGS_W[PLACE IN LEAGUE]))</f>
        <v>5</v>
      </c>
      <c r="L1453">
        <f>16-INDEX(STANDINGS_K[],MATCH(Table1[[#This Row],[COMBINED]],STANDINGS_K[COMBINED],0),COLUMN(STANDINGS_K[PLACE IN LEAGUE]))</f>
        <v>6</v>
      </c>
      <c r="M1453">
        <f>16-INDEX(STANDINGS_SV[],MATCH(Table1[[#This Row],[COMBINED]],STANDINGS_SV[COMBINED],0),COLUMN(STANDINGS_SV[PLACE IN LEAGUE]))</f>
        <v>5</v>
      </c>
      <c r="N1453">
        <f>SUM(Table1[[#This Row],[BA]:[SV]])</f>
        <v>79</v>
      </c>
      <c r="O1453">
        <v>8</v>
      </c>
    </row>
    <row r="1454" spans="1:15" x14ac:dyDescent="0.25">
      <c r="A1454" t="s">
        <v>1648</v>
      </c>
      <c r="B1454" t="s">
        <v>1638</v>
      </c>
      <c r="C1454" t="str">
        <f>Table1[[#This Row],[League]]&amp;Table1[[#This Row],[Team]]</f>
        <v>$150 Draft Champions Feb 22 1:00 pm Lg.3747Mastersball.com</v>
      </c>
      <c r="D1454">
        <f>16-INDEX(STANDINGS_BA[],MATCH(Table1[[#This Row],[COMBINED]],STANDINGS_BA[COMBINED],0),COLUMN(STANDINGS_BA[PLACE IN LEAGUE]))</f>
        <v>1</v>
      </c>
      <c r="E1454">
        <f>16-INDEX(STANDINGS_R[],MATCH(Table1[[#This Row],[COMBINED]],STANDINGS_R[COMBINED],0),COLUMN(STANDINGS_R[PLACE IN LEAGUE]))</f>
        <v>7</v>
      </c>
      <c r="F1454">
        <f>16-INDEX(STANDINGS_HR[],MATCH(Table1[[#This Row],[COMBINED]],STANDINGS_HR[COMBINED],0),COLUMN(STANDINGS_HR[PLACE IN LEAGUE]))</f>
        <v>10</v>
      </c>
      <c r="G1454">
        <f>16-INDEX(STANDINGS_RBI[],MATCH(Table1[[#This Row],[COMBINED]],STANDINGS_RBI[COMBINED],0),COLUMN(STANDINGS_RBI[PLACE IN LEAGUE]))</f>
        <v>8</v>
      </c>
      <c r="H1454">
        <f>16-INDEX(STANDINGS_SB[],MATCH(Table1[[#This Row],[COMBINED]],STANDINGS_SB[COMBINED],0),COLUMN(STANDINGS_SB[PLACE IN LEAGUE]))</f>
        <v>15</v>
      </c>
      <c r="I1454">
        <f>16-INDEX(STANDINGS_ERA[],MATCH(Table1[[#This Row],[COMBINED]],STANDINGS_ERA[COMBINED],0),COLUMN(STANDINGS_ERA[PLACE IN LEAGUE]))</f>
        <v>2</v>
      </c>
      <c r="J1454">
        <f>16-INDEX(STANDINGS_WHIP[],MATCH(Table1[[#This Row],[COMBINED]],STANDINGS_WHIP[COMBINED],0),COLUMN(STANDINGS_WHIP[PLACE IN LEAGUE]))</f>
        <v>4</v>
      </c>
      <c r="K1454">
        <f>16-INDEX(STANDINGS_W[],MATCH(Table1[[#This Row],[COMBINED]],STANDINGS_W[COMBINED],0),COLUMN(STANDINGS_W[PLACE IN LEAGUE]))</f>
        <v>14</v>
      </c>
      <c r="L1454">
        <f>16-INDEX(STANDINGS_K[],MATCH(Table1[[#This Row],[COMBINED]],STANDINGS_K[COMBINED],0),COLUMN(STANDINGS_K[PLACE IN LEAGUE]))</f>
        <v>8</v>
      </c>
      <c r="M1454">
        <f>16-INDEX(STANDINGS_SV[],MATCH(Table1[[#This Row],[COMBINED]],STANDINGS_SV[COMBINED],0),COLUMN(STANDINGS_SV[PLACE IN LEAGUE]))</f>
        <v>9</v>
      </c>
      <c r="N1454">
        <f>SUM(Table1[[#This Row],[BA]:[SV]])</f>
        <v>78</v>
      </c>
      <c r="O1454">
        <v>9</v>
      </c>
    </row>
    <row r="1455" spans="1:15" x14ac:dyDescent="0.25">
      <c r="A1455" t="s">
        <v>1637</v>
      </c>
      <c r="B1455" t="s">
        <v>1638</v>
      </c>
      <c r="C1455" t="str">
        <f>Table1[[#This Row],[League]]&amp;Table1[[#This Row],[Team]]</f>
        <v>$150 Draft Champions Feb 22 1:00 pm Lg.3747What's That</v>
      </c>
      <c r="D1455">
        <f>16-INDEX(STANDINGS_BA[],MATCH(Table1[[#This Row],[COMBINED]],STANDINGS_BA[COMBINED],0),COLUMN(STANDINGS_BA[PLACE IN LEAGUE]))</f>
        <v>15</v>
      </c>
      <c r="E1455">
        <f>16-INDEX(STANDINGS_R[],MATCH(Table1[[#This Row],[COMBINED]],STANDINGS_R[COMBINED],0),COLUMN(STANDINGS_R[PLACE IN LEAGUE]))</f>
        <v>2</v>
      </c>
      <c r="F1455">
        <f>16-INDEX(STANDINGS_HR[],MATCH(Table1[[#This Row],[COMBINED]],STANDINGS_HR[COMBINED],0),COLUMN(STANDINGS_HR[PLACE IN LEAGUE]))</f>
        <v>1</v>
      </c>
      <c r="G1455">
        <f>16-INDEX(STANDINGS_RBI[],MATCH(Table1[[#This Row],[COMBINED]],STANDINGS_RBI[COMBINED],0),COLUMN(STANDINGS_RBI[PLACE IN LEAGUE]))</f>
        <v>2</v>
      </c>
      <c r="H1455">
        <f>16-INDEX(STANDINGS_SB[],MATCH(Table1[[#This Row],[COMBINED]],STANDINGS_SB[COMBINED],0),COLUMN(STANDINGS_SB[PLACE IN LEAGUE]))</f>
        <v>12</v>
      </c>
      <c r="I1455">
        <f>16-INDEX(STANDINGS_ERA[],MATCH(Table1[[#This Row],[COMBINED]],STANDINGS_ERA[COMBINED],0),COLUMN(STANDINGS_ERA[PLACE IN LEAGUE]))</f>
        <v>8</v>
      </c>
      <c r="J1455">
        <f>16-INDEX(STANDINGS_WHIP[],MATCH(Table1[[#This Row],[COMBINED]],STANDINGS_WHIP[COMBINED],0),COLUMN(STANDINGS_WHIP[PLACE IN LEAGUE]))</f>
        <v>10</v>
      </c>
      <c r="K1455">
        <f>16-INDEX(STANDINGS_W[],MATCH(Table1[[#This Row],[COMBINED]],STANDINGS_W[COMBINED],0),COLUMN(STANDINGS_W[PLACE IN LEAGUE]))</f>
        <v>2</v>
      </c>
      <c r="L1455">
        <f>16-INDEX(STANDINGS_K[],MATCH(Table1[[#This Row],[COMBINED]],STANDINGS_K[COMBINED],0),COLUMN(STANDINGS_K[PLACE IN LEAGUE]))</f>
        <v>1</v>
      </c>
      <c r="M1455">
        <f>16-INDEX(STANDINGS_SV[],MATCH(Table1[[#This Row],[COMBINED]],STANDINGS_SV[COMBINED],0),COLUMN(STANDINGS_SV[PLACE IN LEAGUE]))</f>
        <v>15</v>
      </c>
      <c r="N1455">
        <f>SUM(Table1[[#This Row],[BA]:[SV]])</f>
        <v>68</v>
      </c>
      <c r="O1455">
        <v>10</v>
      </c>
    </row>
    <row r="1456" spans="1:15" x14ac:dyDescent="0.25">
      <c r="A1456" t="s">
        <v>1644</v>
      </c>
      <c r="B1456" t="s">
        <v>1638</v>
      </c>
      <c r="C1456" t="str">
        <f>Table1[[#This Row],[League]]&amp;Table1[[#This Row],[Team]]</f>
        <v>$150 Draft Champions Feb 22 1:00 pm Lg.3747Team Durham</v>
      </c>
      <c r="D1456">
        <f>16-INDEX(STANDINGS_BA[],MATCH(Table1[[#This Row],[COMBINED]],STANDINGS_BA[COMBINED],0),COLUMN(STANDINGS_BA[PLACE IN LEAGUE]))</f>
        <v>6</v>
      </c>
      <c r="E1456">
        <f>16-INDEX(STANDINGS_R[],MATCH(Table1[[#This Row],[COMBINED]],STANDINGS_R[COMBINED],0),COLUMN(STANDINGS_R[PLACE IN LEAGUE]))</f>
        <v>1</v>
      </c>
      <c r="F1456">
        <f>16-INDEX(STANDINGS_HR[],MATCH(Table1[[#This Row],[COMBINED]],STANDINGS_HR[COMBINED],0),COLUMN(STANDINGS_HR[PLACE IN LEAGUE]))</f>
        <v>3</v>
      </c>
      <c r="G1456">
        <f>16-INDEX(STANDINGS_RBI[],MATCH(Table1[[#This Row],[COMBINED]],STANDINGS_RBI[COMBINED],0),COLUMN(STANDINGS_RBI[PLACE IN LEAGUE]))</f>
        <v>1</v>
      </c>
      <c r="H1456">
        <f>16-INDEX(STANDINGS_SB[],MATCH(Table1[[#This Row],[COMBINED]],STANDINGS_SB[COMBINED],0),COLUMN(STANDINGS_SB[PLACE IN LEAGUE]))</f>
        <v>1</v>
      </c>
      <c r="I1456">
        <f>16-INDEX(STANDINGS_ERA[],MATCH(Table1[[#This Row],[COMBINED]],STANDINGS_ERA[COMBINED],0),COLUMN(STANDINGS_ERA[PLACE IN LEAGUE]))</f>
        <v>9</v>
      </c>
      <c r="J1456">
        <f>16-INDEX(STANDINGS_WHIP[],MATCH(Table1[[#This Row],[COMBINED]],STANDINGS_WHIP[COMBINED],0),COLUMN(STANDINGS_WHIP[PLACE IN LEAGUE]))</f>
        <v>9</v>
      </c>
      <c r="K1456">
        <f>16-INDEX(STANDINGS_W[],MATCH(Table1[[#This Row],[COMBINED]],STANDINGS_W[COMBINED],0),COLUMN(STANDINGS_W[PLACE IN LEAGUE]))</f>
        <v>13</v>
      </c>
      <c r="L1456">
        <f>16-INDEX(STANDINGS_K[],MATCH(Table1[[#This Row],[COMBINED]],STANDINGS_K[COMBINED],0),COLUMN(STANDINGS_K[PLACE IN LEAGUE]))</f>
        <v>14</v>
      </c>
      <c r="M1456">
        <f>16-INDEX(STANDINGS_SV[],MATCH(Table1[[#This Row],[COMBINED]],STANDINGS_SV[COMBINED],0),COLUMN(STANDINGS_SV[PLACE IN LEAGUE]))</f>
        <v>6</v>
      </c>
      <c r="N1456">
        <f>SUM(Table1[[#This Row],[BA]:[SV]])</f>
        <v>63</v>
      </c>
      <c r="O1456">
        <v>11</v>
      </c>
    </row>
    <row r="1457" spans="1:15" x14ac:dyDescent="0.25">
      <c r="A1457" t="s">
        <v>1642</v>
      </c>
      <c r="B1457" t="s">
        <v>1638</v>
      </c>
      <c r="C1457" t="str">
        <f>Table1[[#This Row],[League]]&amp;Table1[[#This Row],[Team]]</f>
        <v>$150 Draft Champions Feb 22 1:00 pm Lg.3747Bros B4 Hoes</v>
      </c>
      <c r="D1457">
        <f>16-INDEX(STANDINGS_BA[],MATCH(Table1[[#This Row],[COMBINED]],STANDINGS_BA[COMBINED],0),COLUMN(STANDINGS_BA[PLACE IN LEAGUE]))</f>
        <v>10</v>
      </c>
      <c r="E1457">
        <f>16-INDEX(STANDINGS_R[],MATCH(Table1[[#This Row],[COMBINED]],STANDINGS_R[COMBINED],0),COLUMN(STANDINGS_R[PLACE IN LEAGUE]))</f>
        <v>6</v>
      </c>
      <c r="F1457">
        <f>16-INDEX(STANDINGS_HR[],MATCH(Table1[[#This Row],[COMBINED]],STANDINGS_HR[COMBINED],0),COLUMN(STANDINGS_HR[PLACE IN LEAGUE]))</f>
        <v>9</v>
      </c>
      <c r="G1457">
        <f>16-INDEX(STANDINGS_RBI[],MATCH(Table1[[#This Row],[COMBINED]],STANDINGS_RBI[COMBINED],0),COLUMN(STANDINGS_RBI[PLACE IN LEAGUE]))</f>
        <v>3</v>
      </c>
      <c r="H1457">
        <f>16-INDEX(STANDINGS_SB[],MATCH(Table1[[#This Row],[COMBINED]],STANDINGS_SB[COMBINED],0),COLUMN(STANDINGS_SB[PLACE IN LEAGUE]))</f>
        <v>11</v>
      </c>
      <c r="I1457">
        <f>16-INDEX(STANDINGS_ERA[],MATCH(Table1[[#This Row],[COMBINED]],STANDINGS_ERA[COMBINED],0),COLUMN(STANDINGS_ERA[PLACE IN LEAGUE]))</f>
        <v>5</v>
      </c>
      <c r="J1457">
        <f>16-INDEX(STANDINGS_WHIP[],MATCH(Table1[[#This Row],[COMBINED]],STANDINGS_WHIP[COMBINED],0),COLUMN(STANDINGS_WHIP[PLACE IN LEAGUE]))</f>
        <v>7</v>
      </c>
      <c r="K1457">
        <f>16-INDEX(STANDINGS_W[],MATCH(Table1[[#This Row],[COMBINED]],STANDINGS_W[COMBINED],0),COLUMN(STANDINGS_W[PLACE IN LEAGUE]))</f>
        <v>4</v>
      </c>
      <c r="L1457">
        <f>16-INDEX(STANDINGS_K[],MATCH(Table1[[#This Row],[COMBINED]],STANDINGS_K[COMBINED],0),COLUMN(STANDINGS_K[PLACE IN LEAGUE]))</f>
        <v>4</v>
      </c>
      <c r="M1457">
        <f>16-INDEX(STANDINGS_SV[],MATCH(Table1[[#This Row],[COMBINED]],STANDINGS_SV[COMBINED],0),COLUMN(STANDINGS_SV[PLACE IN LEAGUE]))</f>
        <v>3</v>
      </c>
      <c r="N1457">
        <f>SUM(Table1[[#This Row],[BA]:[SV]])</f>
        <v>62</v>
      </c>
      <c r="O1457">
        <v>12</v>
      </c>
    </row>
    <row r="1458" spans="1:15" x14ac:dyDescent="0.25">
      <c r="A1458" t="s">
        <v>1643</v>
      </c>
      <c r="B1458" t="s">
        <v>1638</v>
      </c>
      <c r="C1458" t="str">
        <f>Table1[[#This Row],[League]]&amp;Table1[[#This Row],[Team]]</f>
        <v>$150 Draft Champions Feb 22 1:00 pm Lg.3747Team Barry</v>
      </c>
      <c r="D1458">
        <f>16-INDEX(STANDINGS_BA[],MATCH(Table1[[#This Row],[COMBINED]],STANDINGS_BA[COMBINED],0),COLUMN(STANDINGS_BA[PLACE IN LEAGUE]))</f>
        <v>9</v>
      </c>
      <c r="E1458">
        <f>16-INDEX(STANDINGS_R[],MATCH(Table1[[#This Row],[COMBINED]],STANDINGS_R[COMBINED],0),COLUMN(STANDINGS_R[PLACE IN LEAGUE]))</f>
        <v>10</v>
      </c>
      <c r="F1458">
        <f>16-INDEX(STANDINGS_HR[],MATCH(Table1[[#This Row],[COMBINED]],STANDINGS_HR[COMBINED],0),COLUMN(STANDINGS_HR[PLACE IN LEAGUE]))</f>
        <v>8</v>
      </c>
      <c r="G1458">
        <f>16-INDEX(STANDINGS_RBI[],MATCH(Table1[[#This Row],[COMBINED]],STANDINGS_RBI[COMBINED],0),COLUMN(STANDINGS_RBI[PLACE IN LEAGUE]))</f>
        <v>4</v>
      </c>
      <c r="H1458">
        <f>16-INDEX(STANDINGS_SB[],MATCH(Table1[[#This Row],[COMBINED]],STANDINGS_SB[COMBINED],0),COLUMN(STANDINGS_SB[PLACE IN LEAGUE]))</f>
        <v>6</v>
      </c>
      <c r="I1458">
        <f>16-INDEX(STANDINGS_ERA[],MATCH(Table1[[#This Row],[COMBINED]],STANDINGS_ERA[COMBINED],0),COLUMN(STANDINGS_ERA[PLACE IN LEAGUE]))</f>
        <v>11</v>
      </c>
      <c r="J1458">
        <f>16-INDEX(STANDINGS_WHIP[],MATCH(Table1[[#This Row],[COMBINED]],STANDINGS_WHIP[COMBINED],0),COLUMN(STANDINGS_WHIP[PLACE IN LEAGUE]))</f>
        <v>3</v>
      </c>
      <c r="K1458">
        <f>16-INDEX(STANDINGS_W[],MATCH(Table1[[#This Row],[COMBINED]],STANDINGS_W[COMBINED],0),COLUMN(STANDINGS_W[PLACE IN LEAGUE]))</f>
        <v>1</v>
      </c>
      <c r="L1458">
        <f>16-INDEX(STANDINGS_K[],MATCH(Table1[[#This Row],[COMBINED]],STANDINGS_K[COMBINED],0),COLUMN(STANDINGS_K[PLACE IN LEAGUE]))</f>
        <v>2</v>
      </c>
      <c r="M1458">
        <f>16-INDEX(STANDINGS_SV[],MATCH(Table1[[#This Row],[COMBINED]],STANDINGS_SV[COMBINED],0),COLUMN(STANDINGS_SV[PLACE IN LEAGUE]))</f>
        <v>8</v>
      </c>
      <c r="N1458">
        <f>SUM(Table1[[#This Row],[BA]:[SV]])</f>
        <v>62</v>
      </c>
      <c r="O1458">
        <v>13</v>
      </c>
    </row>
    <row r="1459" spans="1:15" x14ac:dyDescent="0.25">
      <c r="A1459" t="s">
        <v>1645</v>
      </c>
      <c r="B1459" t="s">
        <v>1638</v>
      </c>
      <c r="C1459" t="str">
        <f>Table1[[#This Row],[League]]&amp;Table1[[#This Row],[Team]]</f>
        <v>$150 Draft Champions Feb 22 1:00 pm Lg.3747TonyC</v>
      </c>
      <c r="D1459">
        <f>16-INDEX(STANDINGS_BA[],MATCH(Table1[[#This Row],[COMBINED]],STANDINGS_BA[COMBINED],0),COLUMN(STANDINGS_BA[PLACE IN LEAGUE]))</f>
        <v>5</v>
      </c>
      <c r="E1459">
        <f>16-INDEX(STANDINGS_R[],MATCH(Table1[[#This Row],[COMBINED]],STANDINGS_R[COMBINED],0),COLUMN(STANDINGS_R[PLACE IN LEAGUE]))</f>
        <v>8</v>
      </c>
      <c r="F1459">
        <f>16-INDEX(STANDINGS_HR[],MATCH(Table1[[#This Row],[COMBINED]],STANDINGS_HR[COMBINED],0),COLUMN(STANDINGS_HR[PLACE IN LEAGUE]))</f>
        <v>5</v>
      </c>
      <c r="G1459">
        <f>16-INDEX(STANDINGS_RBI[],MATCH(Table1[[#This Row],[COMBINED]],STANDINGS_RBI[COMBINED],0),COLUMN(STANDINGS_RBI[PLACE IN LEAGUE]))</f>
        <v>6</v>
      </c>
      <c r="H1459">
        <f>16-INDEX(STANDINGS_SB[],MATCH(Table1[[#This Row],[COMBINED]],STANDINGS_SB[COMBINED],0),COLUMN(STANDINGS_SB[PLACE IN LEAGUE]))</f>
        <v>9</v>
      </c>
      <c r="I1459">
        <f>16-INDEX(STANDINGS_ERA[],MATCH(Table1[[#This Row],[COMBINED]],STANDINGS_ERA[COMBINED],0),COLUMN(STANDINGS_ERA[PLACE IN LEAGUE]))</f>
        <v>3</v>
      </c>
      <c r="J1459">
        <f>16-INDEX(STANDINGS_WHIP[],MATCH(Table1[[#This Row],[COMBINED]],STANDINGS_WHIP[COMBINED],0),COLUMN(STANDINGS_WHIP[PLACE IN LEAGUE]))</f>
        <v>5</v>
      </c>
      <c r="K1459">
        <f>16-INDEX(STANDINGS_W[],MATCH(Table1[[#This Row],[COMBINED]],STANDINGS_W[COMBINED],0),COLUMN(STANDINGS_W[PLACE IN LEAGUE]))</f>
        <v>6</v>
      </c>
      <c r="L1459">
        <f>16-INDEX(STANDINGS_K[],MATCH(Table1[[#This Row],[COMBINED]],STANDINGS_K[COMBINED],0),COLUMN(STANDINGS_K[PLACE IN LEAGUE]))</f>
        <v>5</v>
      </c>
      <c r="M1459">
        <f>16-INDEX(STANDINGS_SV[],MATCH(Table1[[#This Row],[COMBINED]],STANDINGS_SV[COMBINED],0),COLUMN(STANDINGS_SV[PLACE IN LEAGUE]))</f>
        <v>7</v>
      </c>
      <c r="N1459">
        <f>SUM(Table1[[#This Row],[BA]:[SV]])</f>
        <v>59</v>
      </c>
      <c r="O1459">
        <v>14</v>
      </c>
    </row>
    <row r="1460" spans="1:15" x14ac:dyDescent="0.25">
      <c r="A1460" t="s">
        <v>1189</v>
      </c>
      <c r="B1460" t="s">
        <v>1638</v>
      </c>
      <c r="C1460" t="str">
        <f>Table1[[#This Row],[League]]&amp;Table1[[#This Row],[Team]]</f>
        <v>$150 Draft Champions Feb 22 1:00 pm Lg.3747Team jones</v>
      </c>
      <c r="D1460">
        <f>16-INDEX(STANDINGS_BA[],MATCH(Table1[[#This Row],[COMBINED]],STANDINGS_BA[COMBINED],0),COLUMN(STANDINGS_BA[PLACE IN LEAGUE]))</f>
        <v>7</v>
      </c>
      <c r="E1460">
        <f>16-INDEX(STANDINGS_R[],MATCH(Table1[[#This Row],[COMBINED]],STANDINGS_R[COMBINED],0),COLUMN(STANDINGS_R[PLACE IN LEAGUE]))</f>
        <v>3</v>
      </c>
      <c r="F1460">
        <f>16-INDEX(STANDINGS_HR[],MATCH(Table1[[#This Row],[COMBINED]],STANDINGS_HR[COMBINED],0),COLUMN(STANDINGS_HR[PLACE IN LEAGUE]))</f>
        <v>2</v>
      </c>
      <c r="G1460">
        <f>16-INDEX(STANDINGS_RBI[],MATCH(Table1[[#This Row],[COMBINED]],STANDINGS_RBI[COMBINED],0),COLUMN(STANDINGS_RBI[PLACE IN LEAGUE]))</f>
        <v>5</v>
      </c>
      <c r="H1460">
        <f>16-INDEX(STANDINGS_SB[],MATCH(Table1[[#This Row],[COMBINED]],STANDINGS_SB[COMBINED],0),COLUMN(STANDINGS_SB[PLACE IN LEAGUE]))</f>
        <v>3</v>
      </c>
      <c r="I1460">
        <f>16-INDEX(STANDINGS_ERA[],MATCH(Table1[[#This Row],[COMBINED]],STANDINGS_ERA[COMBINED],0),COLUMN(STANDINGS_ERA[PLACE IN LEAGUE]))</f>
        <v>4</v>
      </c>
      <c r="J1460">
        <f>16-INDEX(STANDINGS_WHIP[],MATCH(Table1[[#This Row],[COMBINED]],STANDINGS_WHIP[COMBINED],0),COLUMN(STANDINGS_WHIP[PLACE IN LEAGUE]))</f>
        <v>2</v>
      </c>
      <c r="K1460">
        <f>16-INDEX(STANDINGS_W[],MATCH(Table1[[#This Row],[COMBINED]],STANDINGS_W[COMBINED],0),COLUMN(STANDINGS_W[PLACE IN LEAGUE]))</f>
        <v>3</v>
      </c>
      <c r="L1460">
        <f>16-INDEX(STANDINGS_K[],MATCH(Table1[[#This Row],[COMBINED]],STANDINGS_K[COMBINED],0),COLUMN(STANDINGS_K[PLACE IN LEAGUE]))</f>
        <v>3</v>
      </c>
      <c r="M1460">
        <f>16-INDEX(STANDINGS_SV[],MATCH(Table1[[#This Row],[COMBINED]],STANDINGS_SV[COMBINED],0),COLUMN(STANDINGS_SV[PLACE IN LEAGUE]))</f>
        <v>4</v>
      </c>
      <c r="N1460">
        <f>SUM(Table1[[#This Row],[BA]:[SV]])</f>
        <v>36</v>
      </c>
      <c r="O1460">
        <v>15</v>
      </c>
    </row>
    <row r="1461" spans="1:15" x14ac:dyDescent="0.25">
      <c r="A1461" t="s">
        <v>1651</v>
      </c>
      <c r="B1461" t="s">
        <v>1649</v>
      </c>
      <c r="C1461" t="str">
        <f>Table1[[#This Row],[League]]&amp;Table1[[#This Row],[Team]]</f>
        <v>$150 Draft Champions Feb 23 1:00 pm Lg.3750GimmieDat Dat</v>
      </c>
      <c r="D1461">
        <f>16-INDEX(STANDINGS_BA[],MATCH(Table1[[#This Row],[COMBINED]],STANDINGS_BA[COMBINED],0),COLUMN(STANDINGS_BA[PLACE IN LEAGUE]))</f>
        <v>11</v>
      </c>
      <c r="E1461">
        <f>16-INDEX(STANDINGS_R[],MATCH(Table1[[#This Row],[COMBINED]],STANDINGS_R[COMBINED],0),COLUMN(STANDINGS_R[PLACE IN LEAGUE]))</f>
        <v>10</v>
      </c>
      <c r="F1461">
        <f>16-INDEX(STANDINGS_HR[],MATCH(Table1[[#This Row],[COMBINED]],STANDINGS_HR[COMBINED],0),COLUMN(STANDINGS_HR[PLACE IN LEAGUE]))</f>
        <v>15</v>
      </c>
      <c r="G1461">
        <f>16-INDEX(STANDINGS_RBI[],MATCH(Table1[[#This Row],[COMBINED]],STANDINGS_RBI[COMBINED],0),COLUMN(STANDINGS_RBI[PLACE IN LEAGUE]))</f>
        <v>12</v>
      </c>
      <c r="H1461">
        <f>16-INDEX(STANDINGS_SB[],MATCH(Table1[[#This Row],[COMBINED]],STANDINGS_SB[COMBINED],0),COLUMN(STANDINGS_SB[PLACE IN LEAGUE]))</f>
        <v>8</v>
      </c>
      <c r="I1461">
        <f>16-INDEX(STANDINGS_ERA[],MATCH(Table1[[#This Row],[COMBINED]],STANDINGS_ERA[COMBINED],0),COLUMN(STANDINGS_ERA[PLACE IN LEAGUE]))</f>
        <v>15</v>
      </c>
      <c r="J1461">
        <f>16-INDEX(STANDINGS_WHIP[],MATCH(Table1[[#This Row],[COMBINED]],STANDINGS_WHIP[COMBINED],0),COLUMN(STANDINGS_WHIP[PLACE IN LEAGUE]))</f>
        <v>11</v>
      </c>
      <c r="K1461">
        <f>16-INDEX(STANDINGS_W[],MATCH(Table1[[#This Row],[COMBINED]],STANDINGS_W[COMBINED],0),COLUMN(STANDINGS_W[PLACE IN LEAGUE]))</f>
        <v>15</v>
      </c>
      <c r="L1461">
        <f>16-INDEX(STANDINGS_K[],MATCH(Table1[[#This Row],[COMBINED]],STANDINGS_K[COMBINED],0),COLUMN(STANDINGS_K[PLACE IN LEAGUE]))</f>
        <v>7</v>
      </c>
      <c r="M1461">
        <f>16-INDEX(STANDINGS_SV[],MATCH(Table1[[#This Row],[COMBINED]],STANDINGS_SV[COMBINED],0),COLUMN(STANDINGS_SV[PLACE IN LEAGUE]))</f>
        <v>15</v>
      </c>
      <c r="N1461">
        <f>SUM(Table1[[#This Row],[BA]:[SV]])</f>
        <v>119</v>
      </c>
      <c r="O1461">
        <v>1</v>
      </c>
    </row>
    <row r="1462" spans="1:15" x14ac:dyDescent="0.25">
      <c r="A1462" t="s">
        <v>262</v>
      </c>
      <c r="B1462" t="s">
        <v>1649</v>
      </c>
      <c r="C1462" t="str">
        <f>Table1[[#This Row],[League]]&amp;Table1[[#This Row],[Team]]</f>
        <v>$150 Draft Champions Feb 23 1:00 pm Lg.3750Tennessee Tire</v>
      </c>
      <c r="D1462">
        <f>16-INDEX(STANDINGS_BA[],MATCH(Table1[[#This Row],[COMBINED]],STANDINGS_BA[COMBINED],0),COLUMN(STANDINGS_BA[PLACE IN LEAGUE]))</f>
        <v>15</v>
      </c>
      <c r="E1462">
        <f>16-INDEX(STANDINGS_R[],MATCH(Table1[[#This Row],[COMBINED]],STANDINGS_R[COMBINED],0),COLUMN(STANDINGS_R[PLACE IN LEAGUE]))</f>
        <v>15</v>
      </c>
      <c r="F1462">
        <f>16-INDEX(STANDINGS_HR[],MATCH(Table1[[#This Row],[COMBINED]],STANDINGS_HR[COMBINED],0),COLUMN(STANDINGS_HR[PLACE IN LEAGUE]))</f>
        <v>12</v>
      </c>
      <c r="G1462">
        <f>16-INDEX(STANDINGS_RBI[],MATCH(Table1[[#This Row],[COMBINED]],STANDINGS_RBI[COMBINED],0),COLUMN(STANDINGS_RBI[PLACE IN LEAGUE]))</f>
        <v>15</v>
      </c>
      <c r="H1462">
        <f>16-INDEX(STANDINGS_SB[],MATCH(Table1[[#This Row],[COMBINED]],STANDINGS_SB[COMBINED],0),COLUMN(STANDINGS_SB[PLACE IN LEAGUE]))</f>
        <v>12</v>
      </c>
      <c r="I1462">
        <f>16-INDEX(STANDINGS_ERA[],MATCH(Table1[[#This Row],[COMBINED]],STANDINGS_ERA[COMBINED],0),COLUMN(STANDINGS_ERA[PLACE IN LEAGUE]))</f>
        <v>10</v>
      </c>
      <c r="J1462">
        <f>16-INDEX(STANDINGS_WHIP[],MATCH(Table1[[#This Row],[COMBINED]],STANDINGS_WHIP[COMBINED],0),COLUMN(STANDINGS_WHIP[PLACE IN LEAGUE]))</f>
        <v>9</v>
      </c>
      <c r="K1462">
        <f>16-INDEX(STANDINGS_W[],MATCH(Table1[[#This Row],[COMBINED]],STANDINGS_W[COMBINED],0),COLUMN(STANDINGS_W[PLACE IN LEAGUE]))</f>
        <v>13</v>
      </c>
      <c r="L1462">
        <f>16-INDEX(STANDINGS_K[],MATCH(Table1[[#This Row],[COMBINED]],STANDINGS_K[COMBINED],0),COLUMN(STANDINGS_K[PLACE IN LEAGUE]))</f>
        <v>6</v>
      </c>
      <c r="M1462">
        <f>16-INDEX(STANDINGS_SV[],MATCH(Table1[[#This Row],[COMBINED]],STANDINGS_SV[COMBINED],0),COLUMN(STANDINGS_SV[PLACE IN LEAGUE]))</f>
        <v>10</v>
      </c>
      <c r="N1462">
        <f>SUM(Table1[[#This Row],[BA]:[SV]])</f>
        <v>117</v>
      </c>
      <c r="O1462">
        <v>2</v>
      </c>
    </row>
    <row r="1463" spans="1:15" x14ac:dyDescent="0.25">
      <c r="A1463" t="s">
        <v>465</v>
      </c>
      <c r="B1463" t="s">
        <v>1649</v>
      </c>
      <c r="C1463" t="str">
        <f>Table1[[#This Row],[League]]&amp;Table1[[#This Row],[Team]]</f>
        <v>$150 Draft Champions Feb 23 1:00 pm Lg.3750Cape Fear Waterman</v>
      </c>
      <c r="D1463">
        <f>16-INDEX(STANDINGS_BA[],MATCH(Table1[[#This Row],[COMBINED]],STANDINGS_BA[COMBINED],0),COLUMN(STANDINGS_BA[PLACE IN LEAGUE]))</f>
        <v>12</v>
      </c>
      <c r="E1463">
        <f>16-INDEX(STANDINGS_R[],MATCH(Table1[[#This Row],[COMBINED]],STANDINGS_R[COMBINED],0),COLUMN(STANDINGS_R[PLACE IN LEAGUE]))</f>
        <v>13</v>
      </c>
      <c r="F1463">
        <f>16-INDEX(STANDINGS_HR[],MATCH(Table1[[#This Row],[COMBINED]],STANDINGS_HR[COMBINED],0),COLUMN(STANDINGS_HR[PLACE IN LEAGUE]))</f>
        <v>10</v>
      </c>
      <c r="G1463">
        <f>16-INDEX(STANDINGS_RBI[],MATCH(Table1[[#This Row],[COMBINED]],STANDINGS_RBI[COMBINED],0),COLUMN(STANDINGS_RBI[PLACE IN LEAGUE]))</f>
        <v>11</v>
      </c>
      <c r="H1463">
        <f>16-INDEX(STANDINGS_SB[],MATCH(Table1[[#This Row],[COMBINED]],STANDINGS_SB[COMBINED],0),COLUMN(STANDINGS_SB[PLACE IN LEAGUE]))</f>
        <v>4</v>
      </c>
      <c r="I1463">
        <f>16-INDEX(STANDINGS_ERA[],MATCH(Table1[[#This Row],[COMBINED]],STANDINGS_ERA[COMBINED],0),COLUMN(STANDINGS_ERA[PLACE IN LEAGUE]))</f>
        <v>12</v>
      </c>
      <c r="J1463">
        <f>16-INDEX(STANDINGS_WHIP[],MATCH(Table1[[#This Row],[COMBINED]],STANDINGS_WHIP[COMBINED],0),COLUMN(STANDINGS_WHIP[PLACE IN LEAGUE]))</f>
        <v>15</v>
      </c>
      <c r="K1463">
        <f>16-INDEX(STANDINGS_W[],MATCH(Table1[[#This Row],[COMBINED]],STANDINGS_W[COMBINED],0),COLUMN(STANDINGS_W[PLACE IN LEAGUE]))</f>
        <v>10</v>
      </c>
      <c r="L1463">
        <f>16-INDEX(STANDINGS_K[],MATCH(Table1[[#This Row],[COMBINED]],STANDINGS_K[COMBINED],0),COLUMN(STANDINGS_K[PLACE IN LEAGUE]))</f>
        <v>15</v>
      </c>
      <c r="M1463">
        <f>16-INDEX(STANDINGS_SV[],MATCH(Table1[[#This Row],[COMBINED]],STANDINGS_SV[COMBINED],0),COLUMN(STANDINGS_SV[PLACE IN LEAGUE]))</f>
        <v>7</v>
      </c>
      <c r="N1463">
        <f>SUM(Table1[[#This Row],[BA]:[SV]])</f>
        <v>109</v>
      </c>
      <c r="O1463">
        <v>3</v>
      </c>
    </row>
    <row r="1464" spans="1:15" x14ac:dyDescent="0.25">
      <c r="A1464" t="s">
        <v>1653</v>
      </c>
      <c r="B1464" t="s">
        <v>1649</v>
      </c>
      <c r="C1464" t="str">
        <f>Table1[[#This Row],[League]]&amp;Table1[[#This Row],[Team]]</f>
        <v>$150 Draft Champions Feb 23 1:00 pm Lg.3750P-n-C Report</v>
      </c>
      <c r="D1464">
        <f>16-INDEX(STANDINGS_BA[],MATCH(Table1[[#This Row],[COMBINED]],STANDINGS_BA[COMBINED],0),COLUMN(STANDINGS_BA[PLACE IN LEAGUE]))</f>
        <v>9</v>
      </c>
      <c r="E1464">
        <f>16-INDEX(STANDINGS_R[],MATCH(Table1[[#This Row],[COMBINED]],STANDINGS_R[COMBINED],0),COLUMN(STANDINGS_R[PLACE IN LEAGUE]))</f>
        <v>3</v>
      </c>
      <c r="F1464">
        <f>16-INDEX(STANDINGS_HR[],MATCH(Table1[[#This Row],[COMBINED]],STANDINGS_HR[COMBINED],0),COLUMN(STANDINGS_HR[PLACE IN LEAGUE]))</f>
        <v>1</v>
      </c>
      <c r="G1464">
        <f>16-INDEX(STANDINGS_RBI[],MATCH(Table1[[#This Row],[COMBINED]],STANDINGS_RBI[COMBINED],0),COLUMN(STANDINGS_RBI[PLACE IN LEAGUE]))</f>
        <v>1</v>
      </c>
      <c r="H1464">
        <f>16-INDEX(STANDINGS_SB[],MATCH(Table1[[#This Row],[COMBINED]],STANDINGS_SB[COMBINED],0),COLUMN(STANDINGS_SB[PLACE IN LEAGUE]))</f>
        <v>15</v>
      </c>
      <c r="I1464">
        <f>16-INDEX(STANDINGS_ERA[],MATCH(Table1[[#This Row],[COMBINED]],STANDINGS_ERA[COMBINED],0),COLUMN(STANDINGS_ERA[PLACE IN LEAGUE]))</f>
        <v>14</v>
      </c>
      <c r="J1464">
        <f>16-INDEX(STANDINGS_WHIP[],MATCH(Table1[[#This Row],[COMBINED]],STANDINGS_WHIP[COMBINED],0),COLUMN(STANDINGS_WHIP[PLACE IN LEAGUE]))</f>
        <v>13</v>
      </c>
      <c r="K1464">
        <f>16-INDEX(STANDINGS_W[],MATCH(Table1[[#This Row],[COMBINED]],STANDINGS_W[COMBINED],0),COLUMN(STANDINGS_W[PLACE IN LEAGUE]))</f>
        <v>14</v>
      </c>
      <c r="L1464">
        <f>16-INDEX(STANDINGS_K[],MATCH(Table1[[#This Row],[COMBINED]],STANDINGS_K[COMBINED],0),COLUMN(STANDINGS_K[PLACE IN LEAGUE]))</f>
        <v>14</v>
      </c>
      <c r="M1464">
        <f>16-INDEX(STANDINGS_SV[],MATCH(Table1[[#This Row],[COMBINED]],STANDINGS_SV[COMBINED],0),COLUMN(STANDINGS_SV[PLACE IN LEAGUE]))</f>
        <v>14</v>
      </c>
      <c r="N1464">
        <f>SUM(Table1[[#This Row],[BA]:[SV]])</f>
        <v>98</v>
      </c>
      <c r="O1464">
        <v>4</v>
      </c>
    </row>
    <row r="1465" spans="1:15" x14ac:dyDescent="0.25">
      <c r="A1465" t="s">
        <v>1652</v>
      </c>
      <c r="B1465" t="s">
        <v>1649</v>
      </c>
      <c r="C1465" t="str">
        <f>Table1[[#This Row],[League]]&amp;Table1[[#This Row],[Team]]</f>
        <v>$150 Draft Champions Feb 23 1:00 pm Lg.3750Team Kirshblum</v>
      </c>
      <c r="D1465">
        <f>16-INDEX(STANDINGS_BA[],MATCH(Table1[[#This Row],[COMBINED]],STANDINGS_BA[COMBINED],0),COLUMN(STANDINGS_BA[PLACE IN LEAGUE]))</f>
        <v>10</v>
      </c>
      <c r="E1465">
        <f>16-INDEX(STANDINGS_R[],MATCH(Table1[[#This Row],[COMBINED]],STANDINGS_R[COMBINED],0),COLUMN(STANDINGS_R[PLACE IN LEAGUE]))</f>
        <v>8</v>
      </c>
      <c r="F1465">
        <f>16-INDEX(STANDINGS_HR[],MATCH(Table1[[#This Row],[COMBINED]],STANDINGS_HR[COMBINED],0),COLUMN(STANDINGS_HR[PLACE IN LEAGUE]))</f>
        <v>9</v>
      </c>
      <c r="G1465">
        <f>16-INDEX(STANDINGS_RBI[],MATCH(Table1[[#This Row],[COMBINED]],STANDINGS_RBI[COMBINED],0),COLUMN(STANDINGS_RBI[PLACE IN LEAGUE]))</f>
        <v>9</v>
      </c>
      <c r="H1465">
        <f>16-INDEX(STANDINGS_SB[],MATCH(Table1[[#This Row],[COMBINED]],STANDINGS_SB[COMBINED],0),COLUMN(STANDINGS_SB[PLACE IN LEAGUE]))</f>
        <v>14</v>
      </c>
      <c r="I1465">
        <f>16-INDEX(STANDINGS_ERA[],MATCH(Table1[[#This Row],[COMBINED]],STANDINGS_ERA[COMBINED],0),COLUMN(STANDINGS_ERA[PLACE IN LEAGUE]))</f>
        <v>8</v>
      </c>
      <c r="J1465">
        <f>16-INDEX(STANDINGS_WHIP[],MATCH(Table1[[#This Row],[COMBINED]],STANDINGS_WHIP[COMBINED],0),COLUMN(STANDINGS_WHIP[PLACE IN LEAGUE]))</f>
        <v>6</v>
      </c>
      <c r="K1465">
        <f>16-INDEX(STANDINGS_W[],MATCH(Table1[[#This Row],[COMBINED]],STANDINGS_W[COMBINED],0),COLUMN(STANDINGS_W[PLACE IN LEAGUE]))</f>
        <v>8</v>
      </c>
      <c r="L1465">
        <f>16-INDEX(STANDINGS_K[],MATCH(Table1[[#This Row],[COMBINED]],STANDINGS_K[COMBINED],0),COLUMN(STANDINGS_K[PLACE IN LEAGUE]))</f>
        <v>10</v>
      </c>
      <c r="M1465">
        <f>16-INDEX(STANDINGS_SV[],MATCH(Table1[[#This Row],[COMBINED]],STANDINGS_SV[COMBINED],0),COLUMN(STANDINGS_SV[PLACE IN LEAGUE]))</f>
        <v>6</v>
      </c>
      <c r="N1465">
        <f>SUM(Table1[[#This Row],[BA]:[SV]])</f>
        <v>88</v>
      </c>
      <c r="O1465">
        <v>5</v>
      </c>
    </row>
    <row r="1466" spans="1:15" x14ac:dyDescent="0.25">
      <c r="A1466" t="s">
        <v>409</v>
      </c>
      <c r="B1466" t="s">
        <v>1649</v>
      </c>
      <c r="C1466" t="str">
        <f>Table1[[#This Row],[League]]&amp;Table1[[#This Row],[Team]]</f>
        <v>$150 Draft Champions Feb 23 1:00 pm Lg.3750Perpetual Motion Squad</v>
      </c>
      <c r="D1466">
        <f>16-INDEX(STANDINGS_BA[],MATCH(Table1[[#This Row],[COMBINED]],STANDINGS_BA[COMBINED],0),COLUMN(STANDINGS_BA[PLACE IN LEAGUE]))</f>
        <v>4</v>
      </c>
      <c r="E1466">
        <f>16-INDEX(STANDINGS_R[],MATCH(Table1[[#This Row],[COMBINED]],STANDINGS_R[COMBINED],0),COLUMN(STANDINGS_R[PLACE IN LEAGUE]))</f>
        <v>12</v>
      </c>
      <c r="F1466">
        <f>16-INDEX(STANDINGS_HR[],MATCH(Table1[[#This Row],[COMBINED]],STANDINGS_HR[COMBINED],0),COLUMN(STANDINGS_HR[PLACE IN LEAGUE]))</f>
        <v>13</v>
      </c>
      <c r="G1466">
        <f>16-INDEX(STANDINGS_RBI[],MATCH(Table1[[#This Row],[COMBINED]],STANDINGS_RBI[COMBINED],0),COLUMN(STANDINGS_RBI[PLACE IN LEAGUE]))</f>
        <v>14</v>
      </c>
      <c r="H1466">
        <f>16-INDEX(STANDINGS_SB[],MATCH(Table1[[#This Row],[COMBINED]],STANDINGS_SB[COMBINED],0),COLUMN(STANDINGS_SB[PLACE IN LEAGUE]))</f>
        <v>13</v>
      </c>
      <c r="I1466">
        <f>16-INDEX(STANDINGS_ERA[],MATCH(Table1[[#This Row],[COMBINED]],STANDINGS_ERA[COMBINED],0),COLUMN(STANDINGS_ERA[PLACE IN LEAGUE]))</f>
        <v>3</v>
      </c>
      <c r="J1466">
        <f>16-INDEX(STANDINGS_WHIP[],MATCH(Table1[[#This Row],[COMBINED]],STANDINGS_WHIP[COMBINED],0),COLUMN(STANDINGS_WHIP[PLACE IN LEAGUE]))</f>
        <v>3</v>
      </c>
      <c r="K1466">
        <f>16-INDEX(STANDINGS_W[],MATCH(Table1[[#This Row],[COMBINED]],STANDINGS_W[COMBINED],0),COLUMN(STANDINGS_W[PLACE IN LEAGUE]))</f>
        <v>11</v>
      </c>
      <c r="L1466">
        <f>16-INDEX(STANDINGS_K[],MATCH(Table1[[#This Row],[COMBINED]],STANDINGS_K[COMBINED],0),COLUMN(STANDINGS_K[PLACE IN LEAGUE]))</f>
        <v>8</v>
      </c>
      <c r="M1466">
        <f>16-INDEX(STANDINGS_SV[],MATCH(Table1[[#This Row],[COMBINED]],STANDINGS_SV[COMBINED],0),COLUMN(STANDINGS_SV[PLACE IN LEAGUE]))</f>
        <v>4</v>
      </c>
      <c r="N1466">
        <f>SUM(Table1[[#This Row],[BA]:[SV]])</f>
        <v>85</v>
      </c>
      <c r="O1466">
        <v>6</v>
      </c>
    </row>
    <row r="1467" spans="1:15" x14ac:dyDescent="0.25">
      <c r="A1467" t="s">
        <v>1655</v>
      </c>
      <c r="B1467" t="s">
        <v>1649</v>
      </c>
      <c r="C1467" t="str">
        <f>Table1[[#This Row],[League]]&amp;Table1[[#This Row],[Team]]</f>
        <v>$150 Draft Champions Feb 23 1:00 pm Lg.3750Campbell Toe II</v>
      </c>
      <c r="D1467">
        <f>16-INDEX(STANDINGS_BA[],MATCH(Table1[[#This Row],[COMBINED]],STANDINGS_BA[COMBINED],0),COLUMN(STANDINGS_BA[PLACE IN LEAGUE]))</f>
        <v>8</v>
      </c>
      <c r="E1467">
        <f>16-INDEX(STANDINGS_R[],MATCH(Table1[[#This Row],[COMBINED]],STANDINGS_R[COMBINED],0),COLUMN(STANDINGS_R[PLACE IN LEAGUE]))</f>
        <v>9</v>
      </c>
      <c r="F1467">
        <f>16-INDEX(STANDINGS_HR[],MATCH(Table1[[#This Row],[COMBINED]],STANDINGS_HR[COMBINED],0),COLUMN(STANDINGS_HR[PLACE IN LEAGUE]))</f>
        <v>14</v>
      </c>
      <c r="G1467">
        <f>16-INDEX(STANDINGS_RBI[],MATCH(Table1[[#This Row],[COMBINED]],STANDINGS_RBI[COMBINED],0),COLUMN(STANDINGS_RBI[PLACE IN LEAGUE]))</f>
        <v>13</v>
      </c>
      <c r="H1467">
        <f>16-INDEX(STANDINGS_SB[],MATCH(Table1[[#This Row],[COMBINED]],STANDINGS_SB[COMBINED],0),COLUMN(STANDINGS_SB[PLACE IN LEAGUE]))</f>
        <v>11</v>
      </c>
      <c r="I1467">
        <f>16-INDEX(STANDINGS_ERA[],MATCH(Table1[[#This Row],[COMBINED]],STANDINGS_ERA[COMBINED],0),COLUMN(STANDINGS_ERA[PLACE IN LEAGUE]))</f>
        <v>4</v>
      </c>
      <c r="J1467">
        <f>16-INDEX(STANDINGS_WHIP[],MATCH(Table1[[#This Row],[COMBINED]],STANDINGS_WHIP[COMBINED],0),COLUMN(STANDINGS_WHIP[PLACE IN LEAGUE]))</f>
        <v>1</v>
      </c>
      <c r="K1467">
        <f>16-INDEX(STANDINGS_W[],MATCH(Table1[[#This Row],[COMBINED]],STANDINGS_W[COMBINED],0),COLUMN(STANDINGS_W[PLACE IN LEAGUE]))</f>
        <v>12</v>
      </c>
      <c r="L1467">
        <f>16-INDEX(STANDINGS_K[],MATCH(Table1[[#This Row],[COMBINED]],STANDINGS_K[COMBINED],0),COLUMN(STANDINGS_K[PLACE IN LEAGUE]))</f>
        <v>9</v>
      </c>
      <c r="M1467">
        <f>16-INDEX(STANDINGS_SV[],MATCH(Table1[[#This Row],[COMBINED]],STANDINGS_SV[COMBINED],0),COLUMN(STANDINGS_SV[PLACE IN LEAGUE]))</f>
        <v>3</v>
      </c>
      <c r="N1467">
        <f>SUM(Table1[[#This Row],[BA]:[SV]])</f>
        <v>84</v>
      </c>
      <c r="O1467">
        <v>7</v>
      </c>
    </row>
    <row r="1468" spans="1:15" x14ac:dyDescent="0.25">
      <c r="A1468" t="s">
        <v>1650</v>
      </c>
      <c r="B1468" t="s">
        <v>1649</v>
      </c>
      <c r="C1468" t="str">
        <f>Table1[[#This Row],[League]]&amp;Table1[[#This Row],[Team]]</f>
        <v>$150 Draft Champions Feb 23 1:00 pm Lg.3750Greenwave</v>
      </c>
      <c r="D1468">
        <f>16-INDEX(STANDINGS_BA[],MATCH(Table1[[#This Row],[COMBINED]],STANDINGS_BA[COMBINED],0),COLUMN(STANDINGS_BA[PLACE IN LEAGUE]))</f>
        <v>14</v>
      </c>
      <c r="E1468">
        <f>16-INDEX(STANDINGS_R[],MATCH(Table1[[#This Row],[COMBINED]],STANDINGS_R[COMBINED],0),COLUMN(STANDINGS_R[PLACE IN LEAGUE]))</f>
        <v>11</v>
      </c>
      <c r="F1468">
        <f>16-INDEX(STANDINGS_HR[],MATCH(Table1[[#This Row],[COMBINED]],STANDINGS_HR[COMBINED],0),COLUMN(STANDINGS_HR[PLACE IN LEAGUE]))</f>
        <v>8</v>
      </c>
      <c r="G1468">
        <f>16-INDEX(STANDINGS_RBI[],MATCH(Table1[[#This Row],[COMBINED]],STANDINGS_RBI[COMBINED],0),COLUMN(STANDINGS_RBI[PLACE IN LEAGUE]))</f>
        <v>10</v>
      </c>
      <c r="H1468">
        <f>16-INDEX(STANDINGS_SB[],MATCH(Table1[[#This Row],[COMBINED]],STANDINGS_SB[COMBINED],0),COLUMN(STANDINGS_SB[PLACE IN LEAGUE]))</f>
        <v>6</v>
      </c>
      <c r="I1468">
        <f>16-INDEX(STANDINGS_ERA[],MATCH(Table1[[#This Row],[COMBINED]],STANDINGS_ERA[COMBINED],0),COLUMN(STANDINGS_ERA[PLACE IN LEAGUE]))</f>
        <v>11</v>
      </c>
      <c r="J1468">
        <f>16-INDEX(STANDINGS_WHIP[],MATCH(Table1[[#This Row],[COMBINED]],STANDINGS_WHIP[COMBINED],0),COLUMN(STANDINGS_WHIP[PLACE IN LEAGUE]))</f>
        <v>12</v>
      </c>
      <c r="K1468">
        <f>16-INDEX(STANDINGS_W[],MATCH(Table1[[#This Row],[COMBINED]],STANDINGS_W[COMBINED],0),COLUMN(STANDINGS_W[PLACE IN LEAGUE]))</f>
        <v>3</v>
      </c>
      <c r="L1468">
        <f>16-INDEX(STANDINGS_K[],MATCH(Table1[[#This Row],[COMBINED]],STANDINGS_K[COMBINED],0),COLUMN(STANDINGS_K[PLACE IN LEAGUE]))</f>
        <v>4</v>
      </c>
      <c r="M1468">
        <f>16-INDEX(STANDINGS_SV[],MATCH(Table1[[#This Row],[COMBINED]],STANDINGS_SV[COMBINED],0),COLUMN(STANDINGS_SV[PLACE IN LEAGUE]))</f>
        <v>2</v>
      </c>
      <c r="N1468">
        <f>SUM(Table1[[#This Row],[BA]:[SV]])</f>
        <v>81</v>
      </c>
      <c r="O1468">
        <v>8</v>
      </c>
    </row>
    <row r="1469" spans="1:15" x14ac:dyDescent="0.25">
      <c r="A1469" t="s">
        <v>446</v>
      </c>
      <c r="B1469" t="s">
        <v>1649</v>
      </c>
      <c r="C1469" t="str">
        <f>Table1[[#This Row],[League]]&amp;Table1[[#This Row],[Team]]</f>
        <v>$150 Draft Champions Feb 23 1:00 pm Lg.3750Brave Warriors</v>
      </c>
      <c r="D1469">
        <f>16-INDEX(STANDINGS_BA[],MATCH(Table1[[#This Row],[COMBINED]],STANDINGS_BA[COMBINED],0),COLUMN(STANDINGS_BA[PLACE IN LEAGUE]))</f>
        <v>13</v>
      </c>
      <c r="E1469">
        <f>16-INDEX(STANDINGS_R[],MATCH(Table1[[#This Row],[COMBINED]],STANDINGS_R[COMBINED],0),COLUMN(STANDINGS_R[PLACE IN LEAGUE]))</f>
        <v>14</v>
      </c>
      <c r="F1469">
        <f>16-INDEX(STANDINGS_HR[],MATCH(Table1[[#This Row],[COMBINED]],STANDINGS_HR[COMBINED],0),COLUMN(STANDINGS_HR[PLACE IN LEAGUE]))</f>
        <v>7</v>
      </c>
      <c r="G1469">
        <f>16-INDEX(STANDINGS_RBI[],MATCH(Table1[[#This Row],[COMBINED]],STANDINGS_RBI[COMBINED],0),COLUMN(STANDINGS_RBI[PLACE IN LEAGUE]))</f>
        <v>8</v>
      </c>
      <c r="H1469">
        <f>16-INDEX(STANDINGS_SB[],MATCH(Table1[[#This Row],[COMBINED]],STANDINGS_SB[COMBINED],0),COLUMN(STANDINGS_SB[PLACE IN LEAGUE]))</f>
        <v>5</v>
      </c>
      <c r="I1469">
        <f>16-INDEX(STANDINGS_ERA[],MATCH(Table1[[#This Row],[COMBINED]],STANDINGS_ERA[COMBINED],0),COLUMN(STANDINGS_ERA[PLACE IN LEAGUE]))</f>
        <v>5</v>
      </c>
      <c r="J1469">
        <f>16-INDEX(STANDINGS_WHIP[],MATCH(Table1[[#This Row],[COMBINED]],STANDINGS_WHIP[COMBINED],0),COLUMN(STANDINGS_WHIP[PLACE IN LEAGUE]))</f>
        <v>7</v>
      </c>
      <c r="K1469">
        <f>16-INDEX(STANDINGS_W[],MATCH(Table1[[#This Row],[COMBINED]],STANDINGS_W[COMBINED],0),COLUMN(STANDINGS_W[PLACE IN LEAGUE]))</f>
        <v>6</v>
      </c>
      <c r="L1469">
        <f>16-INDEX(STANDINGS_K[],MATCH(Table1[[#This Row],[COMBINED]],STANDINGS_K[COMBINED],0),COLUMN(STANDINGS_K[PLACE IN LEAGUE]))</f>
        <v>11</v>
      </c>
      <c r="M1469">
        <f>16-INDEX(STANDINGS_SV[],MATCH(Table1[[#This Row],[COMBINED]],STANDINGS_SV[COMBINED],0),COLUMN(STANDINGS_SV[PLACE IN LEAGUE]))</f>
        <v>5</v>
      </c>
      <c r="N1469">
        <f>SUM(Table1[[#This Row],[BA]:[SV]])</f>
        <v>81</v>
      </c>
      <c r="O1469">
        <v>9</v>
      </c>
    </row>
    <row r="1470" spans="1:15" x14ac:dyDescent="0.25">
      <c r="A1470" t="s">
        <v>1656</v>
      </c>
      <c r="B1470" t="s">
        <v>1649</v>
      </c>
      <c r="C1470" t="str">
        <f>Table1[[#This Row],[League]]&amp;Table1[[#This Row],[Team]]</f>
        <v>$150 Draft Champions Feb 23 1:00 pm Lg.3750Malibu Waves 2016 (15 tm)</v>
      </c>
      <c r="D1470">
        <f>16-INDEX(STANDINGS_BA[],MATCH(Table1[[#This Row],[COMBINED]],STANDINGS_BA[COMBINED],0),COLUMN(STANDINGS_BA[PLACE IN LEAGUE]))</f>
        <v>6</v>
      </c>
      <c r="E1470">
        <f>16-INDEX(STANDINGS_R[],MATCH(Table1[[#This Row],[COMBINED]],STANDINGS_R[COMBINED],0),COLUMN(STANDINGS_R[PLACE IN LEAGUE]))</f>
        <v>5</v>
      </c>
      <c r="F1470">
        <f>16-INDEX(STANDINGS_HR[],MATCH(Table1[[#This Row],[COMBINED]],STANDINGS_HR[COMBINED],0),COLUMN(STANDINGS_HR[PLACE IN LEAGUE]))</f>
        <v>6</v>
      </c>
      <c r="G1470">
        <f>16-INDEX(STANDINGS_RBI[],MATCH(Table1[[#This Row],[COMBINED]],STANDINGS_RBI[COMBINED],0),COLUMN(STANDINGS_RBI[PLACE IN LEAGUE]))</f>
        <v>5</v>
      </c>
      <c r="H1470">
        <f>16-INDEX(STANDINGS_SB[],MATCH(Table1[[#This Row],[COMBINED]],STANDINGS_SB[COMBINED],0),COLUMN(STANDINGS_SB[PLACE IN LEAGUE]))</f>
        <v>10</v>
      </c>
      <c r="I1470">
        <f>16-INDEX(STANDINGS_ERA[],MATCH(Table1[[#This Row],[COMBINED]],STANDINGS_ERA[COMBINED],0),COLUMN(STANDINGS_ERA[PLACE IN LEAGUE]))</f>
        <v>9</v>
      </c>
      <c r="J1470">
        <f>16-INDEX(STANDINGS_WHIP[],MATCH(Table1[[#This Row],[COMBINED]],STANDINGS_WHIP[COMBINED],0),COLUMN(STANDINGS_WHIP[PLACE IN LEAGUE]))</f>
        <v>10</v>
      </c>
      <c r="K1470">
        <f>16-INDEX(STANDINGS_W[],MATCH(Table1[[#This Row],[COMBINED]],STANDINGS_W[COMBINED],0),COLUMN(STANDINGS_W[PLACE IN LEAGUE]))</f>
        <v>4</v>
      </c>
      <c r="L1470">
        <f>16-INDEX(STANDINGS_K[],MATCH(Table1[[#This Row],[COMBINED]],STANDINGS_K[COMBINED],0),COLUMN(STANDINGS_K[PLACE IN LEAGUE]))</f>
        <v>2</v>
      </c>
      <c r="M1470">
        <f>16-INDEX(STANDINGS_SV[],MATCH(Table1[[#This Row],[COMBINED]],STANDINGS_SV[COMBINED],0),COLUMN(STANDINGS_SV[PLACE IN LEAGUE]))</f>
        <v>13</v>
      </c>
      <c r="N1470">
        <f>SUM(Table1[[#This Row],[BA]:[SV]])</f>
        <v>70</v>
      </c>
      <c r="O1470">
        <v>10</v>
      </c>
    </row>
    <row r="1471" spans="1:15" x14ac:dyDescent="0.25">
      <c r="A1471" t="s">
        <v>308</v>
      </c>
      <c r="B1471" t="s">
        <v>1649</v>
      </c>
      <c r="C1471" t="str">
        <f>Table1[[#This Row],[League]]&amp;Table1[[#This Row],[Team]]</f>
        <v>$150 Draft Champions Feb 23 1:00 pm Lg.3750Captain Crunch 5</v>
      </c>
      <c r="D1471">
        <f>16-INDEX(STANDINGS_BA[],MATCH(Table1[[#This Row],[COMBINED]],STANDINGS_BA[COMBINED],0),COLUMN(STANDINGS_BA[PLACE IN LEAGUE]))</f>
        <v>3</v>
      </c>
      <c r="E1471">
        <f>16-INDEX(STANDINGS_R[],MATCH(Table1[[#This Row],[COMBINED]],STANDINGS_R[COMBINED],0),COLUMN(STANDINGS_R[PLACE IN LEAGUE]))</f>
        <v>6</v>
      </c>
      <c r="F1471">
        <f>16-INDEX(STANDINGS_HR[],MATCH(Table1[[#This Row],[COMBINED]],STANDINGS_HR[COMBINED],0),COLUMN(STANDINGS_HR[PLACE IN LEAGUE]))</f>
        <v>4</v>
      </c>
      <c r="G1471">
        <f>16-INDEX(STANDINGS_RBI[],MATCH(Table1[[#This Row],[COMBINED]],STANDINGS_RBI[COMBINED],0),COLUMN(STANDINGS_RBI[PLACE IN LEAGUE]))</f>
        <v>6</v>
      </c>
      <c r="H1471">
        <f>16-INDEX(STANDINGS_SB[],MATCH(Table1[[#This Row],[COMBINED]],STANDINGS_SB[COMBINED],0),COLUMN(STANDINGS_SB[PLACE IN LEAGUE]))</f>
        <v>7</v>
      </c>
      <c r="I1471">
        <f>16-INDEX(STANDINGS_ERA[],MATCH(Table1[[#This Row],[COMBINED]],STANDINGS_ERA[COMBINED],0),COLUMN(STANDINGS_ERA[PLACE IN LEAGUE]))</f>
        <v>2</v>
      </c>
      <c r="J1471">
        <f>16-INDEX(STANDINGS_WHIP[],MATCH(Table1[[#This Row],[COMBINED]],STANDINGS_WHIP[COMBINED],0),COLUMN(STANDINGS_WHIP[PLACE IN LEAGUE]))</f>
        <v>4</v>
      </c>
      <c r="K1471">
        <f>16-INDEX(STANDINGS_W[],MATCH(Table1[[#This Row],[COMBINED]],STANDINGS_W[COMBINED],0),COLUMN(STANDINGS_W[PLACE IN LEAGUE]))</f>
        <v>9</v>
      </c>
      <c r="L1471">
        <f>16-INDEX(STANDINGS_K[],MATCH(Table1[[#This Row],[COMBINED]],STANDINGS_K[COMBINED],0),COLUMN(STANDINGS_K[PLACE IN LEAGUE]))</f>
        <v>12</v>
      </c>
      <c r="M1471">
        <f>16-INDEX(STANDINGS_SV[],MATCH(Table1[[#This Row],[COMBINED]],STANDINGS_SV[COMBINED],0),COLUMN(STANDINGS_SV[PLACE IN LEAGUE]))</f>
        <v>9</v>
      </c>
      <c r="N1471">
        <f>SUM(Table1[[#This Row],[BA]:[SV]])</f>
        <v>62</v>
      </c>
      <c r="O1471">
        <v>11</v>
      </c>
    </row>
    <row r="1472" spans="1:15" x14ac:dyDescent="0.25">
      <c r="A1472" t="s">
        <v>1657</v>
      </c>
      <c r="B1472" t="s">
        <v>1649</v>
      </c>
      <c r="C1472" t="str">
        <f>Table1[[#This Row],[League]]&amp;Table1[[#This Row],[Team]]</f>
        <v>$150 Draft Champions Feb 23 1:00 pm Lg.3750Reverse Cowgill 0223</v>
      </c>
      <c r="D1472">
        <f>16-INDEX(STANDINGS_BA[],MATCH(Table1[[#This Row],[COMBINED]],STANDINGS_BA[COMBINED],0),COLUMN(STANDINGS_BA[PLACE IN LEAGUE]))</f>
        <v>2</v>
      </c>
      <c r="E1472">
        <f>16-INDEX(STANDINGS_R[],MATCH(Table1[[#This Row],[COMBINED]],STANDINGS_R[COMBINED],0),COLUMN(STANDINGS_R[PLACE IN LEAGUE]))</f>
        <v>1</v>
      </c>
      <c r="F1472">
        <f>16-INDEX(STANDINGS_HR[],MATCH(Table1[[#This Row],[COMBINED]],STANDINGS_HR[COMBINED],0),COLUMN(STANDINGS_HR[PLACE IN LEAGUE]))</f>
        <v>3</v>
      </c>
      <c r="G1472">
        <f>16-INDEX(STANDINGS_RBI[],MATCH(Table1[[#This Row],[COMBINED]],STANDINGS_RBI[COMBINED],0),COLUMN(STANDINGS_RBI[PLACE IN LEAGUE]))</f>
        <v>2</v>
      </c>
      <c r="H1472">
        <f>16-INDEX(STANDINGS_SB[],MATCH(Table1[[#This Row],[COMBINED]],STANDINGS_SB[COMBINED],0),COLUMN(STANDINGS_SB[PLACE IN LEAGUE]))</f>
        <v>3</v>
      </c>
      <c r="I1472">
        <f>16-INDEX(STANDINGS_ERA[],MATCH(Table1[[#This Row],[COMBINED]],STANDINGS_ERA[COMBINED],0),COLUMN(STANDINGS_ERA[PLACE IN LEAGUE]))</f>
        <v>13</v>
      </c>
      <c r="J1472">
        <f>16-INDEX(STANDINGS_WHIP[],MATCH(Table1[[#This Row],[COMBINED]],STANDINGS_WHIP[COMBINED],0),COLUMN(STANDINGS_WHIP[PLACE IN LEAGUE]))</f>
        <v>14</v>
      </c>
      <c r="K1472">
        <f>16-INDEX(STANDINGS_W[],MATCH(Table1[[#This Row],[COMBINED]],STANDINGS_W[COMBINED],0),COLUMN(STANDINGS_W[PLACE IN LEAGUE]))</f>
        <v>2</v>
      </c>
      <c r="L1472">
        <f>16-INDEX(STANDINGS_K[],MATCH(Table1[[#This Row],[COMBINED]],STANDINGS_K[COMBINED],0),COLUMN(STANDINGS_K[PLACE IN LEAGUE]))</f>
        <v>3</v>
      </c>
      <c r="M1472">
        <f>16-INDEX(STANDINGS_SV[],MATCH(Table1[[#This Row],[COMBINED]],STANDINGS_SV[COMBINED],0),COLUMN(STANDINGS_SV[PLACE IN LEAGUE]))</f>
        <v>12</v>
      </c>
      <c r="N1472">
        <f>SUM(Table1[[#This Row],[BA]:[SV]])</f>
        <v>55</v>
      </c>
      <c r="O1472">
        <v>12</v>
      </c>
    </row>
    <row r="1473" spans="1:15" x14ac:dyDescent="0.25">
      <c r="A1473" t="s">
        <v>650</v>
      </c>
      <c r="B1473" t="s">
        <v>1649</v>
      </c>
      <c r="C1473" t="str">
        <f>Table1[[#This Row],[League]]&amp;Table1[[#This Row],[Team]]</f>
        <v>$150 Draft Champions Feb 23 1:00 pm Lg.3750Team Stein</v>
      </c>
      <c r="D1473">
        <f>16-INDEX(STANDINGS_BA[],MATCH(Table1[[#This Row],[COMBINED]],STANDINGS_BA[COMBINED],0),COLUMN(STANDINGS_BA[PLACE IN LEAGUE]))</f>
        <v>5</v>
      </c>
      <c r="E1473">
        <f>16-INDEX(STANDINGS_R[],MATCH(Table1[[#This Row],[COMBINED]],STANDINGS_R[COMBINED],0),COLUMN(STANDINGS_R[PLACE IN LEAGUE]))</f>
        <v>7</v>
      </c>
      <c r="F1473">
        <f>16-INDEX(STANDINGS_HR[],MATCH(Table1[[#This Row],[COMBINED]],STANDINGS_HR[COMBINED],0),COLUMN(STANDINGS_HR[PLACE IN LEAGUE]))</f>
        <v>5</v>
      </c>
      <c r="G1473">
        <f>16-INDEX(STANDINGS_RBI[],MATCH(Table1[[#This Row],[COMBINED]],STANDINGS_RBI[COMBINED],0),COLUMN(STANDINGS_RBI[PLACE IN LEAGUE]))</f>
        <v>4</v>
      </c>
      <c r="H1473">
        <f>16-INDEX(STANDINGS_SB[],MATCH(Table1[[#This Row],[COMBINED]],STANDINGS_SB[COMBINED],0),COLUMN(STANDINGS_SB[PLACE IN LEAGUE]))</f>
        <v>9</v>
      </c>
      <c r="I1473">
        <f>16-INDEX(STANDINGS_ERA[],MATCH(Table1[[#This Row],[COMBINED]],STANDINGS_ERA[COMBINED],0),COLUMN(STANDINGS_ERA[PLACE IN LEAGUE]))</f>
        <v>1</v>
      </c>
      <c r="J1473">
        <f>16-INDEX(STANDINGS_WHIP[],MATCH(Table1[[#This Row],[COMBINED]],STANDINGS_WHIP[COMBINED],0),COLUMN(STANDINGS_WHIP[PLACE IN LEAGUE]))</f>
        <v>2</v>
      </c>
      <c r="K1473">
        <f>16-INDEX(STANDINGS_W[],MATCH(Table1[[#This Row],[COMBINED]],STANDINGS_W[COMBINED],0),COLUMN(STANDINGS_W[PLACE IN LEAGUE]))</f>
        <v>7</v>
      </c>
      <c r="L1473">
        <f>16-INDEX(STANDINGS_K[],MATCH(Table1[[#This Row],[COMBINED]],STANDINGS_K[COMBINED],0),COLUMN(STANDINGS_K[PLACE IN LEAGUE]))</f>
        <v>13</v>
      </c>
      <c r="M1473">
        <f>16-INDEX(STANDINGS_SV[],MATCH(Table1[[#This Row],[COMBINED]],STANDINGS_SV[COMBINED],0),COLUMN(STANDINGS_SV[PLACE IN LEAGUE]))</f>
        <v>1</v>
      </c>
      <c r="N1473">
        <f>SUM(Table1[[#This Row],[BA]:[SV]])</f>
        <v>54</v>
      </c>
      <c r="O1473">
        <v>13</v>
      </c>
    </row>
    <row r="1474" spans="1:15" x14ac:dyDescent="0.25">
      <c r="A1474" t="s">
        <v>42</v>
      </c>
      <c r="B1474" t="s">
        <v>1649</v>
      </c>
      <c r="C1474" t="str">
        <f>Table1[[#This Row],[League]]&amp;Table1[[#This Row],[Team]]</f>
        <v>$150 Draft Champions Feb 23 1:00 pm Lg.3750CAPTAIN BODGIT</v>
      </c>
      <c r="D1474">
        <f>16-INDEX(STANDINGS_BA[],MATCH(Table1[[#This Row],[COMBINED]],STANDINGS_BA[COMBINED],0),COLUMN(STANDINGS_BA[PLACE IN LEAGUE]))</f>
        <v>1</v>
      </c>
      <c r="E1474">
        <f>16-INDEX(STANDINGS_R[],MATCH(Table1[[#This Row],[COMBINED]],STANDINGS_R[COMBINED],0),COLUMN(STANDINGS_R[PLACE IN LEAGUE]))</f>
        <v>2</v>
      </c>
      <c r="F1474">
        <f>16-INDEX(STANDINGS_HR[],MATCH(Table1[[#This Row],[COMBINED]],STANDINGS_HR[COMBINED],0),COLUMN(STANDINGS_HR[PLACE IN LEAGUE]))</f>
        <v>11</v>
      </c>
      <c r="G1474">
        <f>16-INDEX(STANDINGS_RBI[],MATCH(Table1[[#This Row],[COMBINED]],STANDINGS_RBI[COMBINED],0),COLUMN(STANDINGS_RBI[PLACE IN LEAGUE]))</f>
        <v>7</v>
      </c>
      <c r="H1474">
        <f>16-INDEX(STANDINGS_SB[],MATCH(Table1[[#This Row],[COMBINED]],STANDINGS_SB[COMBINED],0),COLUMN(STANDINGS_SB[PLACE IN LEAGUE]))</f>
        <v>1</v>
      </c>
      <c r="I1474">
        <f>16-INDEX(STANDINGS_ERA[],MATCH(Table1[[#This Row],[COMBINED]],STANDINGS_ERA[COMBINED],0),COLUMN(STANDINGS_ERA[PLACE IN LEAGUE]))</f>
        <v>6</v>
      </c>
      <c r="J1474">
        <f>16-INDEX(STANDINGS_WHIP[],MATCH(Table1[[#This Row],[COMBINED]],STANDINGS_WHIP[COMBINED],0),COLUMN(STANDINGS_WHIP[PLACE IN LEAGUE]))</f>
        <v>5</v>
      </c>
      <c r="K1474">
        <f>16-INDEX(STANDINGS_W[],MATCH(Table1[[#This Row],[COMBINED]],STANDINGS_W[COMBINED],0),COLUMN(STANDINGS_W[PLACE IN LEAGUE]))</f>
        <v>5</v>
      </c>
      <c r="L1474">
        <f>16-INDEX(STANDINGS_K[],MATCH(Table1[[#This Row],[COMBINED]],STANDINGS_K[COMBINED],0),COLUMN(STANDINGS_K[PLACE IN LEAGUE]))</f>
        <v>5</v>
      </c>
      <c r="M1474">
        <f>16-INDEX(STANDINGS_SV[],MATCH(Table1[[#This Row],[COMBINED]],STANDINGS_SV[COMBINED],0),COLUMN(STANDINGS_SV[PLACE IN LEAGUE]))</f>
        <v>8</v>
      </c>
      <c r="N1474">
        <f>SUM(Table1[[#This Row],[BA]:[SV]])</f>
        <v>51</v>
      </c>
      <c r="O1474">
        <v>14</v>
      </c>
    </row>
    <row r="1475" spans="1:15" x14ac:dyDescent="0.25">
      <c r="A1475" t="s">
        <v>46</v>
      </c>
      <c r="B1475" t="s">
        <v>1649</v>
      </c>
      <c r="C1475" t="str">
        <f>Table1[[#This Row],[League]]&amp;Table1[[#This Row],[Team]]</f>
        <v>$150 Draft Champions Feb 23 1:00 pm Lg.3750Team Menna</v>
      </c>
      <c r="D1475">
        <f>16-INDEX(STANDINGS_BA[],MATCH(Table1[[#This Row],[COMBINED]],STANDINGS_BA[COMBINED],0),COLUMN(STANDINGS_BA[PLACE IN LEAGUE]))</f>
        <v>7</v>
      </c>
      <c r="E1475">
        <f>16-INDEX(STANDINGS_R[],MATCH(Table1[[#This Row],[COMBINED]],STANDINGS_R[COMBINED],0),COLUMN(STANDINGS_R[PLACE IN LEAGUE]))</f>
        <v>4</v>
      </c>
      <c r="F1475">
        <f>16-INDEX(STANDINGS_HR[],MATCH(Table1[[#This Row],[COMBINED]],STANDINGS_HR[COMBINED],0),COLUMN(STANDINGS_HR[PLACE IN LEAGUE]))</f>
        <v>2</v>
      </c>
      <c r="G1475">
        <f>16-INDEX(STANDINGS_RBI[],MATCH(Table1[[#This Row],[COMBINED]],STANDINGS_RBI[COMBINED],0),COLUMN(STANDINGS_RBI[PLACE IN LEAGUE]))</f>
        <v>3</v>
      </c>
      <c r="H1475">
        <f>16-INDEX(STANDINGS_SB[],MATCH(Table1[[#This Row],[COMBINED]],STANDINGS_SB[COMBINED],0),COLUMN(STANDINGS_SB[PLACE IN LEAGUE]))</f>
        <v>2</v>
      </c>
      <c r="I1475">
        <f>16-INDEX(STANDINGS_ERA[],MATCH(Table1[[#This Row],[COMBINED]],STANDINGS_ERA[COMBINED],0),COLUMN(STANDINGS_ERA[PLACE IN LEAGUE]))</f>
        <v>7</v>
      </c>
      <c r="J1475">
        <f>16-INDEX(STANDINGS_WHIP[],MATCH(Table1[[#This Row],[COMBINED]],STANDINGS_WHIP[COMBINED],0),COLUMN(STANDINGS_WHIP[PLACE IN LEAGUE]))</f>
        <v>8</v>
      </c>
      <c r="K1475">
        <f>16-INDEX(STANDINGS_W[],MATCH(Table1[[#This Row],[COMBINED]],STANDINGS_W[COMBINED],0),COLUMN(STANDINGS_W[PLACE IN LEAGUE]))</f>
        <v>1</v>
      </c>
      <c r="L1475">
        <f>16-INDEX(STANDINGS_K[],MATCH(Table1[[#This Row],[COMBINED]],STANDINGS_K[COMBINED],0),COLUMN(STANDINGS_K[PLACE IN LEAGUE]))</f>
        <v>1</v>
      </c>
      <c r="M1475">
        <f>16-INDEX(STANDINGS_SV[],MATCH(Table1[[#This Row],[COMBINED]],STANDINGS_SV[COMBINED],0),COLUMN(STANDINGS_SV[PLACE IN LEAGUE]))</f>
        <v>11</v>
      </c>
      <c r="N1475">
        <f>SUM(Table1[[#This Row],[BA]:[SV]])</f>
        <v>46</v>
      </c>
      <c r="O1475">
        <v>15</v>
      </c>
    </row>
    <row r="1476" spans="1:15" x14ac:dyDescent="0.25">
      <c r="A1476" t="s">
        <v>1661</v>
      </c>
      <c r="B1476" t="s">
        <v>1659</v>
      </c>
      <c r="C1476" t="str">
        <f>Table1[[#This Row],[League]]&amp;Table1[[#This Row],[Team]]</f>
        <v>$150 Draft Champions Feb 23 1:00 pm Lg.3751Duda RIght Thing</v>
      </c>
      <c r="D1476">
        <f>16-INDEX(STANDINGS_BA[],MATCH(Table1[[#This Row],[COMBINED]],STANDINGS_BA[COMBINED],0),COLUMN(STANDINGS_BA[PLACE IN LEAGUE]))</f>
        <v>9</v>
      </c>
      <c r="E1476">
        <f>16-INDEX(STANDINGS_R[],MATCH(Table1[[#This Row],[COMBINED]],STANDINGS_R[COMBINED],0),COLUMN(STANDINGS_R[PLACE IN LEAGUE]))</f>
        <v>15</v>
      </c>
      <c r="F1476">
        <f>16-INDEX(STANDINGS_HR[],MATCH(Table1[[#This Row],[COMBINED]],STANDINGS_HR[COMBINED],0),COLUMN(STANDINGS_HR[PLACE IN LEAGUE]))</f>
        <v>8</v>
      </c>
      <c r="G1476">
        <f>16-INDEX(STANDINGS_RBI[],MATCH(Table1[[#This Row],[COMBINED]],STANDINGS_RBI[COMBINED],0),COLUMN(STANDINGS_RBI[PLACE IN LEAGUE]))</f>
        <v>9</v>
      </c>
      <c r="H1476">
        <f>16-INDEX(STANDINGS_SB[],MATCH(Table1[[#This Row],[COMBINED]],STANDINGS_SB[COMBINED],0),COLUMN(STANDINGS_SB[PLACE IN LEAGUE]))</f>
        <v>8</v>
      </c>
      <c r="I1476">
        <f>16-INDEX(STANDINGS_ERA[],MATCH(Table1[[#This Row],[COMBINED]],STANDINGS_ERA[COMBINED],0),COLUMN(STANDINGS_ERA[PLACE IN LEAGUE]))</f>
        <v>14</v>
      </c>
      <c r="J1476">
        <f>16-INDEX(STANDINGS_WHIP[],MATCH(Table1[[#This Row],[COMBINED]],STANDINGS_WHIP[COMBINED],0),COLUMN(STANDINGS_WHIP[PLACE IN LEAGUE]))</f>
        <v>11</v>
      </c>
      <c r="K1476">
        <f>16-INDEX(STANDINGS_W[],MATCH(Table1[[#This Row],[COMBINED]],STANDINGS_W[COMBINED],0),COLUMN(STANDINGS_W[PLACE IN LEAGUE]))</f>
        <v>12</v>
      </c>
      <c r="L1476">
        <f>16-INDEX(STANDINGS_K[],MATCH(Table1[[#This Row],[COMBINED]],STANDINGS_K[COMBINED],0),COLUMN(STANDINGS_K[PLACE IN LEAGUE]))</f>
        <v>11</v>
      </c>
      <c r="M1476">
        <f>16-INDEX(STANDINGS_SV[],MATCH(Table1[[#This Row],[COMBINED]],STANDINGS_SV[COMBINED],0),COLUMN(STANDINGS_SV[PLACE IN LEAGUE]))</f>
        <v>10</v>
      </c>
      <c r="N1476">
        <f>SUM(Table1[[#This Row],[BA]:[SV]])</f>
        <v>107</v>
      </c>
      <c r="O1476">
        <v>1</v>
      </c>
    </row>
    <row r="1477" spans="1:15" x14ac:dyDescent="0.25">
      <c r="A1477" t="s">
        <v>271</v>
      </c>
      <c r="B1477" t="s">
        <v>1659</v>
      </c>
      <c r="C1477" t="str">
        <f>Table1[[#This Row],[League]]&amp;Table1[[#This Row],[Team]]</f>
        <v>$150 Draft Champions Feb 23 1:00 pm Lg.3751Team brace</v>
      </c>
      <c r="D1477">
        <f>16-INDEX(STANDINGS_BA[],MATCH(Table1[[#This Row],[COMBINED]],STANDINGS_BA[COMBINED],0),COLUMN(STANDINGS_BA[PLACE IN LEAGUE]))</f>
        <v>13</v>
      </c>
      <c r="E1477">
        <f>16-INDEX(STANDINGS_R[],MATCH(Table1[[#This Row],[COMBINED]],STANDINGS_R[COMBINED],0),COLUMN(STANDINGS_R[PLACE IN LEAGUE]))</f>
        <v>8</v>
      </c>
      <c r="F1477">
        <f>16-INDEX(STANDINGS_HR[],MATCH(Table1[[#This Row],[COMBINED]],STANDINGS_HR[COMBINED],0),COLUMN(STANDINGS_HR[PLACE IN LEAGUE]))</f>
        <v>6</v>
      </c>
      <c r="G1477">
        <f>16-INDEX(STANDINGS_RBI[],MATCH(Table1[[#This Row],[COMBINED]],STANDINGS_RBI[COMBINED],0),COLUMN(STANDINGS_RBI[PLACE IN LEAGUE]))</f>
        <v>5</v>
      </c>
      <c r="H1477">
        <f>16-INDEX(STANDINGS_SB[],MATCH(Table1[[#This Row],[COMBINED]],STANDINGS_SB[COMBINED],0),COLUMN(STANDINGS_SB[PLACE IN LEAGUE]))</f>
        <v>5</v>
      </c>
      <c r="I1477">
        <f>16-INDEX(STANDINGS_ERA[],MATCH(Table1[[#This Row],[COMBINED]],STANDINGS_ERA[COMBINED],0),COLUMN(STANDINGS_ERA[PLACE IN LEAGUE]))</f>
        <v>12</v>
      </c>
      <c r="J1477">
        <f>16-INDEX(STANDINGS_WHIP[],MATCH(Table1[[#This Row],[COMBINED]],STANDINGS_WHIP[COMBINED],0),COLUMN(STANDINGS_WHIP[PLACE IN LEAGUE]))</f>
        <v>14</v>
      </c>
      <c r="K1477">
        <f>16-INDEX(STANDINGS_W[],MATCH(Table1[[#This Row],[COMBINED]],STANDINGS_W[COMBINED],0),COLUMN(STANDINGS_W[PLACE IN LEAGUE]))</f>
        <v>7</v>
      </c>
      <c r="L1477">
        <f>16-INDEX(STANDINGS_K[],MATCH(Table1[[#This Row],[COMBINED]],STANDINGS_K[COMBINED],0),COLUMN(STANDINGS_K[PLACE IN LEAGUE]))</f>
        <v>10</v>
      </c>
      <c r="M1477">
        <f>16-INDEX(STANDINGS_SV[],MATCH(Table1[[#This Row],[COMBINED]],STANDINGS_SV[COMBINED],0),COLUMN(STANDINGS_SV[PLACE IN LEAGUE]))</f>
        <v>14</v>
      </c>
      <c r="N1477">
        <f>SUM(Table1[[#This Row],[BA]:[SV]])</f>
        <v>94</v>
      </c>
      <c r="O1477">
        <v>2</v>
      </c>
    </row>
    <row r="1478" spans="1:15" x14ac:dyDescent="0.25">
      <c r="A1478" t="s">
        <v>205</v>
      </c>
      <c r="B1478" t="s">
        <v>1659</v>
      </c>
      <c r="C1478" t="str">
        <f>Table1[[#This Row],[League]]&amp;Table1[[#This Row],[Team]]</f>
        <v>$150 Draft Champions Feb 23 1:00 pm Lg.3751Team Sloan</v>
      </c>
      <c r="D1478">
        <f>16-INDEX(STANDINGS_BA[],MATCH(Table1[[#This Row],[COMBINED]],STANDINGS_BA[COMBINED],0),COLUMN(STANDINGS_BA[PLACE IN LEAGUE]))</f>
        <v>1</v>
      </c>
      <c r="E1478">
        <f>16-INDEX(STANDINGS_R[],MATCH(Table1[[#This Row],[COMBINED]],STANDINGS_R[COMBINED],0),COLUMN(STANDINGS_R[PLACE IN LEAGUE]))</f>
        <v>5</v>
      </c>
      <c r="F1478">
        <f>16-INDEX(STANDINGS_HR[],MATCH(Table1[[#This Row],[COMBINED]],STANDINGS_HR[COMBINED],0),COLUMN(STANDINGS_HR[PLACE IN LEAGUE]))</f>
        <v>9</v>
      </c>
      <c r="G1478">
        <f>16-INDEX(STANDINGS_RBI[],MATCH(Table1[[#This Row],[COMBINED]],STANDINGS_RBI[COMBINED],0),COLUMN(STANDINGS_RBI[PLACE IN LEAGUE]))</f>
        <v>7</v>
      </c>
      <c r="H1478">
        <f>16-INDEX(STANDINGS_SB[],MATCH(Table1[[#This Row],[COMBINED]],STANDINGS_SB[COMBINED],0),COLUMN(STANDINGS_SB[PLACE IN LEAGUE]))</f>
        <v>15</v>
      </c>
      <c r="I1478">
        <f>16-INDEX(STANDINGS_ERA[],MATCH(Table1[[#This Row],[COMBINED]],STANDINGS_ERA[COMBINED],0),COLUMN(STANDINGS_ERA[PLACE IN LEAGUE]))</f>
        <v>9</v>
      </c>
      <c r="J1478">
        <f>16-INDEX(STANDINGS_WHIP[],MATCH(Table1[[#This Row],[COMBINED]],STANDINGS_WHIP[COMBINED],0),COLUMN(STANDINGS_WHIP[PLACE IN LEAGUE]))</f>
        <v>7</v>
      </c>
      <c r="K1478">
        <f>16-INDEX(STANDINGS_W[],MATCH(Table1[[#This Row],[COMBINED]],STANDINGS_W[COMBINED],0),COLUMN(STANDINGS_W[PLACE IN LEAGUE]))</f>
        <v>14</v>
      </c>
      <c r="L1478">
        <f>16-INDEX(STANDINGS_K[],MATCH(Table1[[#This Row],[COMBINED]],STANDINGS_K[COMBINED],0),COLUMN(STANDINGS_K[PLACE IN LEAGUE]))</f>
        <v>14</v>
      </c>
      <c r="M1478">
        <f>16-INDEX(STANDINGS_SV[],MATCH(Table1[[#This Row],[COMBINED]],STANDINGS_SV[COMBINED],0),COLUMN(STANDINGS_SV[PLACE IN LEAGUE]))</f>
        <v>11</v>
      </c>
      <c r="N1478">
        <f>SUM(Table1[[#This Row],[BA]:[SV]])</f>
        <v>92</v>
      </c>
      <c r="O1478">
        <v>3</v>
      </c>
    </row>
    <row r="1479" spans="1:15" x14ac:dyDescent="0.25">
      <c r="A1479" t="s">
        <v>1658</v>
      </c>
      <c r="B1479" t="s">
        <v>1659</v>
      </c>
      <c r="C1479" t="str">
        <f>Table1[[#This Row],[League]]&amp;Table1[[#This Row],[Team]]</f>
        <v>$150 Draft Champions Feb 23 1:00 pm Lg.3751Team Hamon</v>
      </c>
      <c r="D1479">
        <f>16-INDEX(STANDINGS_BA[],MATCH(Table1[[#This Row],[COMBINED]],STANDINGS_BA[COMBINED],0),COLUMN(STANDINGS_BA[PLACE IN LEAGUE]))</f>
        <v>15</v>
      </c>
      <c r="E1479">
        <f>16-INDEX(STANDINGS_R[],MATCH(Table1[[#This Row],[COMBINED]],STANDINGS_R[COMBINED],0),COLUMN(STANDINGS_R[PLACE IN LEAGUE]))</f>
        <v>10</v>
      </c>
      <c r="F1479">
        <f>16-INDEX(STANDINGS_HR[],MATCH(Table1[[#This Row],[COMBINED]],STANDINGS_HR[COMBINED],0),COLUMN(STANDINGS_HR[PLACE IN LEAGUE]))</f>
        <v>2</v>
      </c>
      <c r="G1479">
        <f>16-INDEX(STANDINGS_RBI[],MATCH(Table1[[#This Row],[COMBINED]],STANDINGS_RBI[COMBINED],0),COLUMN(STANDINGS_RBI[PLACE IN LEAGUE]))</f>
        <v>4</v>
      </c>
      <c r="H1479">
        <f>16-INDEX(STANDINGS_SB[],MATCH(Table1[[#This Row],[COMBINED]],STANDINGS_SB[COMBINED],0),COLUMN(STANDINGS_SB[PLACE IN LEAGUE]))</f>
        <v>14</v>
      </c>
      <c r="I1479">
        <f>16-INDEX(STANDINGS_ERA[],MATCH(Table1[[#This Row],[COMBINED]],STANDINGS_ERA[COMBINED],0),COLUMN(STANDINGS_ERA[PLACE IN LEAGUE]))</f>
        <v>8</v>
      </c>
      <c r="J1479">
        <f>16-INDEX(STANDINGS_WHIP[],MATCH(Table1[[#This Row],[COMBINED]],STANDINGS_WHIP[COMBINED],0),COLUMN(STANDINGS_WHIP[PLACE IN LEAGUE]))</f>
        <v>12</v>
      </c>
      <c r="K1479">
        <f>16-INDEX(STANDINGS_W[],MATCH(Table1[[#This Row],[COMBINED]],STANDINGS_W[COMBINED],0),COLUMN(STANDINGS_W[PLACE IN LEAGUE]))</f>
        <v>8</v>
      </c>
      <c r="L1479">
        <f>16-INDEX(STANDINGS_K[],MATCH(Table1[[#This Row],[COMBINED]],STANDINGS_K[COMBINED],0),COLUMN(STANDINGS_K[PLACE IN LEAGUE]))</f>
        <v>13</v>
      </c>
      <c r="M1479">
        <f>16-INDEX(STANDINGS_SV[],MATCH(Table1[[#This Row],[COMBINED]],STANDINGS_SV[COMBINED],0),COLUMN(STANDINGS_SV[PLACE IN LEAGUE]))</f>
        <v>3</v>
      </c>
      <c r="N1479">
        <f>SUM(Table1[[#This Row],[BA]:[SV]])</f>
        <v>89</v>
      </c>
      <c r="O1479">
        <v>4</v>
      </c>
    </row>
    <row r="1480" spans="1:15" x14ac:dyDescent="0.25">
      <c r="A1480" t="s">
        <v>1663</v>
      </c>
      <c r="B1480" t="s">
        <v>1659</v>
      </c>
      <c r="C1480" t="str">
        <f>Table1[[#This Row],[League]]&amp;Table1[[#This Row],[Team]]</f>
        <v>$150 Draft Champions Feb 23 1:00 pm Lg.3751Wade Boggs Style</v>
      </c>
      <c r="D1480">
        <f>16-INDEX(STANDINGS_BA[],MATCH(Table1[[#This Row],[COMBINED]],STANDINGS_BA[COMBINED],0),COLUMN(STANDINGS_BA[PLACE IN LEAGUE]))</f>
        <v>6</v>
      </c>
      <c r="E1480">
        <f>16-INDEX(STANDINGS_R[],MATCH(Table1[[#This Row],[COMBINED]],STANDINGS_R[COMBINED],0),COLUMN(STANDINGS_R[PLACE IN LEAGUE]))</f>
        <v>11</v>
      </c>
      <c r="F1480">
        <f>16-INDEX(STANDINGS_HR[],MATCH(Table1[[#This Row],[COMBINED]],STANDINGS_HR[COMBINED],0),COLUMN(STANDINGS_HR[PLACE IN LEAGUE]))</f>
        <v>12</v>
      </c>
      <c r="G1480">
        <f>16-INDEX(STANDINGS_RBI[],MATCH(Table1[[#This Row],[COMBINED]],STANDINGS_RBI[COMBINED],0),COLUMN(STANDINGS_RBI[PLACE IN LEAGUE]))</f>
        <v>13</v>
      </c>
      <c r="H1480">
        <f>16-INDEX(STANDINGS_SB[],MATCH(Table1[[#This Row],[COMBINED]],STANDINGS_SB[COMBINED],0),COLUMN(STANDINGS_SB[PLACE IN LEAGUE]))</f>
        <v>4</v>
      </c>
      <c r="I1480">
        <f>16-INDEX(STANDINGS_ERA[],MATCH(Table1[[#This Row],[COMBINED]],STANDINGS_ERA[COMBINED],0),COLUMN(STANDINGS_ERA[PLACE IN LEAGUE]))</f>
        <v>6</v>
      </c>
      <c r="J1480">
        <f>16-INDEX(STANDINGS_WHIP[],MATCH(Table1[[#This Row],[COMBINED]],STANDINGS_WHIP[COMBINED],0),COLUMN(STANDINGS_WHIP[PLACE IN LEAGUE]))</f>
        <v>5</v>
      </c>
      <c r="K1480">
        <f>16-INDEX(STANDINGS_W[],MATCH(Table1[[#This Row],[COMBINED]],STANDINGS_W[COMBINED],0),COLUMN(STANDINGS_W[PLACE IN LEAGUE]))</f>
        <v>11</v>
      </c>
      <c r="L1480">
        <f>16-INDEX(STANDINGS_K[],MATCH(Table1[[#This Row],[COMBINED]],STANDINGS_K[COMBINED],0),COLUMN(STANDINGS_K[PLACE IN LEAGUE]))</f>
        <v>8</v>
      </c>
      <c r="M1480">
        <f>16-INDEX(STANDINGS_SV[],MATCH(Table1[[#This Row],[COMBINED]],STANDINGS_SV[COMBINED],0),COLUMN(STANDINGS_SV[PLACE IN LEAGUE]))</f>
        <v>12</v>
      </c>
      <c r="N1480">
        <f>SUM(Table1[[#This Row],[BA]:[SV]])</f>
        <v>88</v>
      </c>
      <c r="O1480">
        <v>5</v>
      </c>
    </row>
    <row r="1481" spans="1:15" x14ac:dyDescent="0.25">
      <c r="A1481" t="s">
        <v>1666</v>
      </c>
      <c r="B1481" t="s">
        <v>1659</v>
      </c>
      <c r="C1481" t="str">
        <f>Table1[[#This Row],[League]]&amp;Table1[[#This Row],[Team]]</f>
        <v>$150 Draft Champions Feb 23 1:00 pm Lg.3751Big Bad Wolf</v>
      </c>
      <c r="D1481">
        <f>16-INDEX(STANDINGS_BA[],MATCH(Table1[[#This Row],[COMBINED]],STANDINGS_BA[COMBINED],0),COLUMN(STANDINGS_BA[PLACE IN LEAGUE]))</f>
        <v>3</v>
      </c>
      <c r="E1481">
        <f>16-INDEX(STANDINGS_R[],MATCH(Table1[[#This Row],[COMBINED]],STANDINGS_R[COMBINED],0),COLUMN(STANDINGS_R[PLACE IN LEAGUE]))</f>
        <v>13</v>
      </c>
      <c r="F1481">
        <f>16-INDEX(STANDINGS_HR[],MATCH(Table1[[#This Row],[COMBINED]],STANDINGS_HR[COMBINED],0),COLUMN(STANDINGS_HR[PLACE IN LEAGUE]))</f>
        <v>15</v>
      </c>
      <c r="G1481">
        <f>16-INDEX(STANDINGS_RBI[],MATCH(Table1[[#This Row],[COMBINED]],STANDINGS_RBI[COMBINED],0),COLUMN(STANDINGS_RBI[PLACE IN LEAGUE]))</f>
        <v>14</v>
      </c>
      <c r="H1481">
        <f>16-INDEX(STANDINGS_SB[],MATCH(Table1[[#This Row],[COMBINED]],STANDINGS_SB[COMBINED],0),COLUMN(STANDINGS_SB[PLACE IN LEAGUE]))</f>
        <v>9</v>
      </c>
      <c r="I1481">
        <f>16-INDEX(STANDINGS_ERA[],MATCH(Table1[[#This Row],[COMBINED]],STANDINGS_ERA[COMBINED],0),COLUMN(STANDINGS_ERA[PLACE IN LEAGUE]))</f>
        <v>13</v>
      </c>
      <c r="J1481">
        <f>16-INDEX(STANDINGS_WHIP[],MATCH(Table1[[#This Row],[COMBINED]],STANDINGS_WHIP[COMBINED],0),COLUMN(STANDINGS_WHIP[PLACE IN LEAGUE]))</f>
        <v>9</v>
      </c>
      <c r="K1481">
        <f>16-INDEX(STANDINGS_W[],MATCH(Table1[[#This Row],[COMBINED]],STANDINGS_W[COMBINED],0),COLUMN(STANDINGS_W[PLACE IN LEAGUE]))</f>
        <v>4</v>
      </c>
      <c r="L1481">
        <f>16-INDEX(STANDINGS_K[],MATCH(Table1[[#This Row],[COMBINED]],STANDINGS_K[COMBINED],0),COLUMN(STANDINGS_K[PLACE IN LEAGUE]))</f>
        <v>7</v>
      </c>
      <c r="M1481">
        <f>16-INDEX(STANDINGS_SV[],MATCH(Table1[[#This Row],[COMBINED]],STANDINGS_SV[COMBINED],0),COLUMN(STANDINGS_SV[PLACE IN LEAGUE]))</f>
        <v>1</v>
      </c>
      <c r="N1481">
        <f>SUM(Table1[[#This Row],[BA]:[SV]])</f>
        <v>88</v>
      </c>
      <c r="O1481">
        <v>6</v>
      </c>
    </row>
    <row r="1482" spans="1:15" x14ac:dyDescent="0.25">
      <c r="A1482" t="s">
        <v>1664</v>
      </c>
      <c r="B1482" t="s">
        <v>1659</v>
      </c>
      <c r="C1482" t="str">
        <f>Table1[[#This Row],[League]]&amp;Table1[[#This Row],[Team]]</f>
        <v>$150 Draft Champions Feb 23 1:00 pm Lg.3751Pine Riders</v>
      </c>
      <c r="D1482">
        <f>16-INDEX(STANDINGS_BA[],MATCH(Table1[[#This Row],[COMBINED]],STANDINGS_BA[COMBINED],0),COLUMN(STANDINGS_BA[PLACE IN LEAGUE]))</f>
        <v>5</v>
      </c>
      <c r="E1482">
        <f>16-INDEX(STANDINGS_R[],MATCH(Table1[[#This Row],[COMBINED]],STANDINGS_R[COMBINED],0),COLUMN(STANDINGS_R[PLACE IN LEAGUE]))</f>
        <v>12</v>
      </c>
      <c r="F1482">
        <f>16-INDEX(STANDINGS_HR[],MATCH(Table1[[#This Row],[COMBINED]],STANDINGS_HR[COMBINED],0),COLUMN(STANDINGS_HR[PLACE IN LEAGUE]))</f>
        <v>13</v>
      </c>
      <c r="G1482">
        <f>16-INDEX(STANDINGS_RBI[],MATCH(Table1[[#This Row],[COMBINED]],STANDINGS_RBI[COMBINED],0),COLUMN(STANDINGS_RBI[PLACE IN LEAGUE]))</f>
        <v>15</v>
      </c>
      <c r="H1482">
        <f>16-INDEX(STANDINGS_SB[],MATCH(Table1[[#This Row],[COMBINED]],STANDINGS_SB[COMBINED],0),COLUMN(STANDINGS_SB[PLACE IN LEAGUE]))</f>
        <v>12</v>
      </c>
      <c r="I1482">
        <f>16-INDEX(STANDINGS_ERA[],MATCH(Table1[[#This Row],[COMBINED]],STANDINGS_ERA[COMBINED],0),COLUMN(STANDINGS_ERA[PLACE IN LEAGUE]))</f>
        <v>3</v>
      </c>
      <c r="J1482">
        <f>16-INDEX(STANDINGS_WHIP[],MATCH(Table1[[#This Row],[COMBINED]],STANDINGS_WHIP[COMBINED],0),COLUMN(STANDINGS_WHIP[PLACE IN LEAGUE]))</f>
        <v>3</v>
      </c>
      <c r="K1482">
        <f>16-INDEX(STANDINGS_W[],MATCH(Table1[[#This Row],[COMBINED]],STANDINGS_W[COMBINED],0),COLUMN(STANDINGS_W[PLACE IN LEAGUE]))</f>
        <v>6</v>
      </c>
      <c r="L1482">
        <f>16-INDEX(STANDINGS_K[],MATCH(Table1[[#This Row],[COMBINED]],STANDINGS_K[COMBINED],0),COLUMN(STANDINGS_K[PLACE IN LEAGUE]))</f>
        <v>9</v>
      </c>
      <c r="M1482">
        <f>16-INDEX(STANDINGS_SV[],MATCH(Table1[[#This Row],[COMBINED]],STANDINGS_SV[COMBINED],0),COLUMN(STANDINGS_SV[PLACE IN LEAGUE]))</f>
        <v>9</v>
      </c>
      <c r="N1482">
        <f>SUM(Table1[[#This Row],[BA]:[SV]])</f>
        <v>87</v>
      </c>
      <c r="O1482">
        <v>7</v>
      </c>
    </row>
    <row r="1483" spans="1:15" x14ac:dyDescent="0.25">
      <c r="A1483" t="s">
        <v>455</v>
      </c>
      <c r="B1483" t="s">
        <v>1659</v>
      </c>
      <c r="C1483" t="str">
        <f>Table1[[#This Row],[League]]&amp;Table1[[#This Row],[Team]]</f>
        <v>$150 Draft Champions Feb 23 1:00 pm Lg.3751The Warlocks</v>
      </c>
      <c r="D1483">
        <f>16-INDEX(STANDINGS_BA[],MATCH(Table1[[#This Row],[COMBINED]],STANDINGS_BA[COMBINED],0),COLUMN(STANDINGS_BA[PLACE IN LEAGUE]))</f>
        <v>11</v>
      </c>
      <c r="E1483">
        <f>16-INDEX(STANDINGS_R[],MATCH(Table1[[#This Row],[COMBINED]],STANDINGS_R[COMBINED],0),COLUMN(STANDINGS_R[PLACE IN LEAGUE]))</f>
        <v>9</v>
      </c>
      <c r="F1483">
        <f>16-INDEX(STANDINGS_HR[],MATCH(Table1[[#This Row],[COMBINED]],STANDINGS_HR[COMBINED],0),COLUMN(STANDINGS_HR[PLACE IN LEAGUE]))</f>
        <v>14</v>
      </c>
      <c r="G1483">
        <f>16-INDEX(STANDINGS_RBI[],MATCH(Table1[[#This Row],[COMBINED]],STANDINGS_RBI[COMBINED],0),COLUMN(STANDINGS_RBI[PLACE IN LEAGUE]))</f>
        <v>8</v>
      </c>
      <c r="H1483">
        <f>16-INDEX(STANDINGS_SB[],MATCH(Table1[[#This Row],[COMBINED]],STANDINGS_SB[COMBINED],0),COLUMN(STANDINGS_SB[PLACE IN LEAGUE]))</f>
        <v>6</v>
      </c>
      <c r="I1483">
        <f>16-INDEX(STANDINGS_ERA[],MATCH(Table1[[#This Row],[COMBINED]],STANDINGS_ERA[COMBINED],0),COLUMN(STANDINGS_ERA[PLACE IN LEAGUE]))</f>
        <v>7</v>
      </c>
      <c r="J1483">
        <f>16-INDEX(STANDINGS_WHIP[],MATCH(Table1[[#This Row],[COMBINED]],STANDINGS_WHIP[COMBINED],0),COLUMN(STANDINGS_WHIP[PLACE IN LEAGUE]))</f>
        <v>8</v>
      </c>
      <c r="K1483">
        <f>16-INDEX(STANDINGS_W[],MATCH(Table1[[#This Row],[COMBINED]],STANDINGS_W[COMBINED],0),COLUMN(STANDINGS_W[PLACE IN LEAGUE]))</f>
        <v>13</v>
      </c>
      <c r="L1483">
        <f>16-INDEX(STANDINGS_K[],MATCH(Table1[[#This Row],[COMBINED]],STANDINGS_K[COMBINED],0),COLUMN(STANDINGS_K[PLACE IN LEAGUE]))</f>
        <v>6</v>
      </c>
      <c r="M1483">
        <f>16-INDEX(STANDINGS_SV[],MATCH(Table1[[#This Row],[COMBINED]],STANDINGS_SV[COMBINED],0),COLUMN(STANDINGS_SV[PLACE IN LEAGUE]))</f>
        <v>2</v>
      </c>
      <c r="N1483">
        <f>SUM(Table1[[#This Row],[BA]:[SV]])</f>
        <v>84</v>
      </c>
      <c r="O1483">
        <v>8</v>
      </c>
    </row>
    <row r="1484" spans="1:15" x14ac:dyDescent="0.25">
      <c r="A1484" t="s">
        <v>1667</v>
      </c>
      <c r="B1484" t="s">
        <v>1659</v>
      </c>
      <c r="C1484" t="str">
        <f>Table1[[#This Row],[League]]&amp;Table1[[#This Row],[Team]]</f>
        <v>$150 Draft Champions Feb 23 1:00 pm Lg.3751Honey Nut Berrios</v>
      </c>
      <c r="D1484">
        <f>16-INDEX(STANDINGS_BA[],MATCH(Table1[[#This Row],[COMBINED]],STANDINGS_BA[COMBINED],0),COLUMN(STANDINGS_BA[PLACE IN LEAGUE]))</f>
        <v>2</v>
      </c>
      <c r="E1484">
        <f>16-INDEX(STANDINGS_R[],MATCH(Table1[[#This Row],[COMBINED]],STANDINGS_R[COMBINED],0),COLUMN(STANDINGS_R[PLACE IN LEAGUE]))</f>
        <v>2</v>
      </c>
      <c r="F1484">
        <f>16-INDEX(STANDINGS_HR[],MATCH(Table1[[#This Row],[COMBINED]],STANDINGS_HR[COMBINED],0),COLUMN(STANDINGS_HR[PLACE IN LEAGUE]))</f>
        <v>1</v>
      </c>
      <c r="G1484">
        <f>16-INDEX(STANDINGS_RBI[],MATCH(Table1[[#This Row],[COMBINED]],STANDINGS_RBI[COMBINED],0),COLUMN(STANDINGS_RBI[PLACE IN LEAGUE]))</f>
        <v>1</v>
      </c>
      <c r="H1484">
        <f>16-INDEX(STANDINGS_SB[],MATCH(Table1[[#This Row],[COMBINED]],STANDINGS_SB[COMBINED],0),COLUMN(STANDINGS_SB[PLACE IN LEAGUE]))</f>
        <v>13</v>
      </c>
      <c r="I1484">
        <f>16-INDEX(STANDINGS_ERA[],MATCH(Table1[[#This Row],[COMBINED]],STANDINGS_ERA[COMBINED],0),COLUMN(STANDINGS_ERA[PLACE IN LEAGUE]))</f>
        <v>11</v>
      </c>
      <c r="J1484">
        <f>16-INDEX(STANDINGS_WHIP[],MATCH(Table1[[#This Row],[COMBINED]],STANDINGS_WHIP[COMBINED],0),COLUMN(STANDINGS_WHIP[PLACE IN LEAGUE]))</f>
        <v>13</v>
      </c>
      <c r="K1484">
        <f>16-INDEX(STANDINGS_W[],MATCH(Table1[[#This Row],[COMBINED]],STANDINGS_W[COMBINED],0),COLUMN(STANDINGS_W[PLACE IN LEAGUE]))</f>
        <v>15</v>
      </c>
      <c r="L1484">
        <f>16-INDEX(STANDINGS_K[],MATCH(Table1[[#This Row],[COMBINED]],STANDINGS_K[COMBINED],0),COLUMN(STANDINGS_K[PLACE IN LEAGUE]))</f>
        <v>15</v>
      </c>
      <c r="M1484">
        <f>16-INDEX(STANDINGS_SV[],MATCH(Table1[[#This Row],[COMBINED]],STANDINGS_SV[COMBINED],0),COLUMN(STANDINGS_SV[PLACE IN LEAGUE]))</f>
        <v>7</v>
      </c>
      <c r="N1484">
        <f>SUM(Table1[[#This Row],[BA]:[SV]])</f>
        <v>80</v>
      </c>
      <c r="O1484">
        <v>9</v>
      </c>
    </row>
    <row r="1485" spans="1:15" x14ac:dyDescent="0.25">
      <c r="A1485" t="s">
        <v>1662</v>
      </c>
      <c r="B1485" t="s">
        <v>1659</v>
      </c>
      <c r="C1485" t="str">
        <f>Table1[[#This Row],[League]]&amp;Table1[[#This Row],[Team]]</f>
        <v>$150 Draft Champions Feb 23 1:00 pm Lg.3751Beachbums</v>
      </c>
      <c r="D1485">
        <f>16-INDEX(STANDINGS_BA[],MATCH(Table1[[#This Row],[COMBINED]],STANDINGS_BA[COMBINED],0),COLUMN(STANDINGS_BA[PLACE IN LEAGUE]))</f>
        <v>8</v>
      </c>
      <c r="E1485">
        <f>16-INDEX(STANDINGS_R[],MATCH(Table1[[#This Row],[COMBINED]],STANDINGS_R[COMBINED],0),COLUMN(STANDINGS_R[PLACE IN LEAGUE]))</f>
        <v>14</v>
      </c>
      <c r="F1485">
        <f>16-INDEX(STANDINGS_HR[],MATCH(Table1[[#This Row],[COMBINED]],STANDINGS_HR[COMBINED],0),COLUMN(STANDINGS_HR[PLACE IN LEAGUE]))</f>
        <v>10</v>
      </c>
      <c r="G1485">
        <f>16-INDEX(STANDINGS_RBI[],MATCH(Table1[[#This Row],[COMBINED]],STANDINGS_RBI[COMBINED],0),COLUMN(STANDINGS_RBI[PLACE IN LEAGUE]))</f>
        <v>11</v>
      </c>
      <c r="H1485">
        <f>16-INDEX(STANDINGS_SB[],MATCH(Table1[[#This Row],[COMBINED]],STANDINGS_SB[COMBINED],0),COLUMN(STANDINGS_SB[PLACE IN LEAGUE]))</f>
        <v>11</v>
      </c>
      <c r="I1485">
        <f>16-INDEX(STANDINGS_ERA[],MATCH(Table1[[#This Row],[COMBINED]],STANDINGS_ERA[COMBINED],0),COLUMN(STANDINGS_ERA[PLACE IN LEAGUE]))</f>
        <v>2</v>
      </c>
      <c r="J1485">
        <f>16-INDEX(STANDINGS_WHIP[],MATCH(Table1[[#This Row],[COMBINED]],STANDINGS_WHIP[COMBINED],0),COLUMN(STANDINGS_WHIP[PLACE IN LEAGUE]))</f>
        <v>2</v>
      </c>
      <c r="K1485">
        <f>16-INDEX(STANDINGS_W[],MATCH(Table1[[#This Row],[COMBINED]],STANDINGS_W[COMBINED],0),COLUMN(STANDINGS_W[PLACE IN LEAGUE]))</f>
        <v>10</v>
      </c>
      <c r="L1485">
        <f>16-INDEX(STANDINGS_K[],MATCH(Table1[[#This Row],[COMBINED]],STANDINGS_K[COMBINED],0),COLUMN(STANDINGS_K[PLACE IN LEAGUE]))</f>
        <v>4</v>
      </c>
      <c r="M1485">
        <f>16-INDEX(STANDINGS_SV[],MATCH(Table1[[#This Row],[COMBINED]],STANDINGS_SV[COMBINED],0),COLUMN(STANDINGS_SV[PLACE IN LEAGUE]))</f>
        <v>6</v>
      </c>
      <c r="N1485">
        <f>SUM(Table1[[#This Row],[BA]:[SV]])</f>
        <v>78</v>
      </c>
      <c r="O1485">
        <v>10</v>
      </c>
    </row>
    <row r="1486" spans="1:15" x14ac:dyDescent="0.25">
      <c r="A1486" t="s">
        <v>406</v>
      </c>
      <c r="B1486" t="s">
        <v>1659</v>
      </c>
      <c r="C1486" t="str">
        <f>Table1[[#This Row],[League]]&amp;Table1[[#This Row],[Team]]</f>
        <v>$150 Draft Champions Feb 23 1:00 pm Lg.375150 Rounds and Pray</v>
      </c>
      <c r="D1486">
        <f>16-INDEX(STANDINGS_BA[],MATCH(Table1[[#This Row],[COMBINED]],STANDINGS_BA[COMBINED],0),COLUMN(STANDINGS_BA[PLACE IN LEAGUE]))</f>
        <v>12</v>
      </c>
      <c r="E1486">
        <f>16-INDEX(STANDINGS_R[],MATCH(Table1[[#This Row],[COMBINED]],STANDINGS_R[COMBINED],0),COLUMN(STANDINGS_R[PLACE IN LEAGUE]))</f>
        <v>6</v>
      </c>
      <c r="F1486">
        <f>16-INDEX(STANDINGS_HR[],MATCH(Table1[[#This Row],[COMBINED]],STANDINGS_HR[COMBINED],0),COLUMN(STANDINGS_HR[PLACE IN LEAGUE]))</f>
        <v>7</v>
      </c>
      <c r="G1486">
        <f>16-INDEX(STANDINGS_RBI[],MATCH(Table1[[#This Row],[COMBINED]],STANDINGS_RBI[COMBINED],0),COLUMN(STANDINGS_RBI[PLACE IN LEAGUE]))</f>
        <v>12</v>
      </c>
      <c r="H1486">
        <f>16-INDEX(STANDINGS_SB[],MATCH(Table1[[#This Row],[COMBINED]],STANDINGS_SB[COMBINED],0),COLUMN(STANDINGS_SB[PLACE IN LEAGUE]))</f>
        <v>3</v>
      </c>
      <c r="I1486">
        <f>16-INDEX(STANDINGS_ERA[],MATCH(Table1[[#This Row],[COMBINED]],STANDINGS_ERA[COMBINED],0),COLUMN(STANDINGS_ERA[PLACE IN LEAGUE]))</f>
        <v>10</v>
      </c>
      <c r="J1486">
        <f>16-INDEX(STANDINGS_WHIP[],MATCH(Table1[[#This Row],[COMBINED]],STANDINGS_WHIP[COMBINED],0),COLUMN(STANDINGS_WHIP[PLACE IN LEAGUE]))</f>
        <v>10</v>
      </c>
      <c r="K1486">
        <f>16-INDEX(STANDINGS_W[],MATCH(Table1[[#This Row],[COMBINED]],STANDINGS_W[COMBINED],0),COLUMN(STANDINGS_W[PLACE IN LEAGUE]))</f>
        <v>2</v>
      </c>
      <c r="L1486">
        <f>16-INDEX(STANDINGS_K[],MATCH(Table1[[#This Row],[COMBINED]],STANDINGS_K[COMBINED],0),COLUMN(STANDINGS_K[PLACE IN LEAGUE]))</f>
        <v>2</v>
      </c>
      <c r="M1486">
        <f>16-INDEX(STANDINGS_SV[],MATCH(Table1[[#This Row],[COMBINED]],STANDINGS_SV[COMBINED],0),COLUMN(STANDINGS_SV[PLACE IN LEAGUE]))</f>
        <v>13</v>
      </c>
      <c r="N1486">
        <f>SUM(Table1[[#This Row],[BA]:[SV]])</f>
        <v>77</v>
      </c>
      <c r="O1486">
        <v>11</v>
      </c>
    </row>
    <row r="1487" spans="1:15" x14ac:dyDescent="0.25">
      <c r="A1487" t="s">
        <v>592</v>
      </c>
      <c r="B1487" t="s">
        <v>1659</v>
      </c>
      <c r="C1487" t="str">
        <f>Table1[[#This Row],[League]]&amp;Table1[[#This Row],[Team]]</f>
        <v>$150 Draft Champions Feb 23 1:00 pm Lg.3751Team Bennette</v>
      </c>
      <c r="D1487">
        <f>16-INDEX(STANDINGS_BA[],MATCH(Table1[[#This Row],[COMBINED]],STANDINGS_BA[COMBINED],0),COLUMN(STANDINGS_BA[PLACE IN LEAGUE]))</f>
        <v>14</v>
      </c>
      <c r="E1487">
        <f>16-INDEX(STANDINGS_R[],MATCH(Table1[[#This Row],[COMBINED]],STANDINGS_R[COMBINED],0),COLUMN(STANDINGS_R[PLACE IN LEAGUE]))</f>
        <v>7</v>
      </c>
      <c r="F1487">
        <f>16-INDEX(STANDINGS_HR[],MATCH(Table1[[#This Row],[COMBINED]],STANDINGS_HR[COMBINED],0),COLUMN(STANDINGS_HR[PLACE IN LEAGUE]))</f>
        <v>11</v>
      </c>
      <c r="G1487">
        <f>16-INDEX(STANDINGS_RBI[],MATCH(Table1[[#This Row],[COMBINED]],STANDINGS_RBI[COMBINED],0),COLUMN(STANDINGS_RBI[PLACE IN LEAGUE]))</f>
        <v>6</v>
      </c>
      <c r="H1487">
        <f>16-INDEX(STANDINGS_SB[],MATCH(Table1[[#This Row],[COMBINED]],STANDINGS_SB[COMBINED],0),COLUMN(STANDINGS_SB[PLACE IN LEAGUE]))</f>
        <v>10</v>
      </c>
      <c r="I1487">
        <f>16-INDEX(STANDINGS_ERA[],MATCH(Table1[[#This Row],[COMBINED]],STANDINGS_ERA[COMBINED],0),COLUMN(STANDINGS_ERA[PLACE IN LEAGUE]))</f>
        <v>4</v>
      </c>
      <c r="J1487">
        <f>16-INDEX(STANDINGS_WHIP[],MATCH(Table1[[#This Row],[COMBINED]],STANDINGS_WHIP[COMBINED],0),COLUMN(STANDINGS_WHIP[PLACE IN LEAGUE]))</f>
        <v>4</v>
      </c>
      <c r="K1487">
        <f>16-INDEX(STANDINGS_W[],MATCH(Table1[[#This Row],[COMBINED]],STANDINGS_W[COMBINED],0),COLUMN(STANDINGS_W[PLACE IN LEAGUE]))</f>
        <v>3</v>
      </c>
      <c r="L1487">
        <f>16-INDEX(STANDINGS_K[],MATCH(Table1[[#This Row],[COMBINED]],STANDINGS_K[COMBINED],0),COLUMN(STANDINGS_K[PLACE IN LEAGUE]))</f>
        <v>12</v>
      </c>
      <c r="M1487">
        <f>16-INDEX(STANDINGS_SV[],MATCH(Table1[[#This Row],[COMBINED]],STANDINGS_SV[COMBINED],0),COLUMN(STANDINGS_SV[PLACE IN LEAGUE]))</f>
        <v>4</v>
      </c>
      <c r="N1487">
        <f>SUM(Table1[[#This Row],[BA]:[SV]])</f>
        <v>75</v>
      </c>
      <c r="O1487">
        <v>12</v>
      </c>
    </row>
    <row r="1488" spans="1:15" x14ac:dyDescent="0.25">
      <c r="A1488" t="s">
        <v>1665</v>
      </c>
      <c r="B1488" t="s">
        <v>1659</v>
      </c>
      <c r="C1488" t="str">
        <f>Table1[[#This Row],[League]]&amp;Table1[[#This Row],[Team]]</f>
        <v>$150 Draft Champions Feb 23 1:00 pm Lg.3751Traylor Dukes</v>
      </c>
      <c r="D1488">
        <f>16-INDEX(STANDINGS_BA[],MATCH(Table1[[#This Row],[COMBINED]],STANDINGS_BA[COMBINED],0),COLUMN(STANDINGS_BA[PLACE IN LEAGUE]))</f>
        <v>4</v>
      </c>
      <c r="E1488">
        <f>16-INDEX(STANDINGS_R[],MATCH(Table1[[#This Row],[COMBINED]],STANDINGS_R[COMBINED],0),COLUMN(STANDINGS_R[PLACE IN LEAGUE]))</f>
        <v>3</v>
      </c>
      <c r="F1488">
        <f>16-INDEX(STANDINGS_HR[],MATCH(Table1[[#This Row],[COMBINED]],STANDINGS_HR[COMBINED],0),COLUMN(STANDINGS_HR[PLACE IN LEAGUE]))</f>
        <v>5</v>
      </c>
      <c r="G1488">
        <f>16-INDEX(STANDINGS_RBI[],MATCH(Table1[[#This Row],[COMBINED]],STANDINGS_RBI[COMBINED],0),COLUMN(STANDINGS_RBI[PLACE IN LEAGUE]))</f>
        <v>10</v>
      </c>
      <c r="H1488">
        <f>16-INDEX(STANDINGS_SB[],MATCH(Table1[[#This Row],[COMBINED]],STANDINGS_SB[COMBINED],0),COLUMN(STANDINGS_SB[PLACE IN LEAGUE]))</f>
        <v>2</v>
      </c>
      <c r="I1488">
        <f>16-INDEX(STANDINGS_ERA[],MATCH(Table1[[#This Row],[COMBINED]],STANDINGS_ERA[COMBINED],0),COLUMN(STANDINGS_ERA[PLACE IN LEAGUE]))</f>
        <v>15</v>
      </c>
      <c r="J1488">
        <f>16-INDEX(STANDINGS_WHIP[],MATCH(Table1[[#This Row],[COMBINED]],STANDINGS_WHIP[COMBINED],0),COLUMN(STANDINGS_WHIP[PLACE IN LEAGUE]))</f>
        <v>15</v>
      </c>
      <c r="K1488">
        <f>16-INDEX(STANDINGS_W[],MATCH(Table1[[#This Row],[COMBINED]],STANDINGS_W[COMBINED],0),COLUMN(STANDINGS_W[PLACE IN LEAGUE]))</f>
        <v>5</v>
      </c>
      <c r="L1488">
        <f>16-INDEX(STANDINGS_K[],MATCH(Table1[[#This Row],[COMBINED]],STANDINGS_K[COMBINED],0),COLUMN(STANDINGS_K[PLACE IN LEAGUE]))</f>
        <v>5</v>
      </c>
      <c r="M1488">
        <f>16-INDEX(STANDINGS_SV[],MATCH(Table1[[#This Row],[COMBINED]],STANDINGS_SV[COMBINED],0),COLUMN(STANDINGS_SV[PLACE IN LEAGUE]))</f>
        <v>5</v>
      </c>
      <c r="N1488">
        <f>SUM(Table1[[#This Row],[BA]:[SV]])</f>
        <v>69</v>
      </c>
      <c r="O1488">
        <v>13</v>
      </c>
    </row>
    <row r="1489" spans="1:15" x14ac:dyDescent="0.25">
      <c r="A1489" t="s">
        <v>1660</v>
      </c>
      <c r="B1489" t="s">
        <v>1659</v>
      </c>
      <c r="C1489" t="str">
        <f>Table1[[#This Row],[League]]&amp;Table1[[#This Row],[Team]]</f>
        <v>$150 Draft Champions Feb 23 1:00 pm Lg.3751Sam's Club</v>
      </c>
      <c r="D1489">
        <f>16-INDEX(STANDINGS_BA[],MATCH(Table1[[#This Row],[COMBINED]],STANDINGS_BA[COMBINED],0),COLUMN(STANDINGS_BA[PLACE IN LEAGUE]))</f>
        <v>10</v>
      </c>
      <c r="E1489">
        <f>16-INDEX(STANDINGS_R[],MATCH(Table1[[#This Row],[COMBINED]],STANDINGS_R[COMBINED],0),COLUMN(STANDINGS_R[PLACE IN LEAGUE]))</f>
        <v>4</v>
      </c>
      <c r="F1489">
        <f>16-INDEX(STANDINGS_HR[],MATCH(Table1[[#This Row],[COMBINED]],STANDINGS_HR[COMBINED],0),COLUMN(STANDINGS_HR[PLACE IN LEAGUE]))</f>
        <v>4</v>
      </c>
      <c r="G1489">
        <f>16-INDEX(STANDINGS_RBI[],MATCH(Table1[[#This Row],[COMBINED]],STANDINGS_RBI[COMBINED],0),COLUMN(STANDINGS_RBI[PLACE IN LEAGUE]))</f>
        <v>3</v>
      </c>
      <c r="H1489">
        <f>16-INDEX(STANDINGS_SB[],MATCH(Table1[[#This Row],[COMBINED]],STANDINGS_SB[COMBINED],0),COLUMN(STANDINGS_SB[PLACE IN LEAGUE]))</f>
        <v>7</v>
      </c>
      <c r="I1489">
        <f>16-INDEX(STANDINGS_ERA[],MATCH(Table1[[#This Row],[COMBINED]],STANDINGS_ERA[COMBINED],0),COLUMN(STANDINGS_ERA[PLACE IN LEAGUE]))</f>
        <v>1</v>
      </c>
      <c r="J1489">
        <f>16-INDEX(STANDINGS_WHIP[],MATCH(Table1[[#This Row],[COMBINED]],STANDINGS_WHIP[COMBINED],0),COLUMN(STANDINGS_WHIP[PLACE IN LEAGUE]))</f>
        <v>1</v>
      </c>
      <c r="K1489">
        <f>16-INDEX(STANDINGS_W[],MATCH(Table1[[#This Row],[COMBINED]],STANDINGS_W[COMBINED],0),COLUMN(STANDINGS_W[PLACE IN LEAGUE]))</f>
        <v>9</v>
      </c>
      <c r="L1489">
        <f>16-INDEX(STANDINGS_K[],MATCH(Table1[[#This Row],[COMBINED]],STANDINGS_K[COMBINED],0),COLUMN(STANDINGS_K[PLACE IN LEAGUE]))</f>
        <v>3</v>
      </c>
      <c r="M1489">
        <f>16-INDEX(STANDINGS_SV[],MATCH(Table1[[#This Row],[COMBINED]],STANDINGS_SV[COMBINED],0),COLUMN(STANDINGS_SV[PLACE IN LEAGUE]))</f>
        <v>15</v>
      </c>
      <c r="N1489">
        <f>SUM(Table1[[#This Row],[BA]:[SV]])</f>
        <v>57</v>
      </c>
      <c r="O1489">
        <v>14</v>
      </c>
    </row>
    <row r="1490" spans="1:15" x14ac:dyDescent="0.25">
      <c r="A1490" t="s">
        <v>15</v>
      </c>
      <c r="B1490" t="s">
        <v>1659</v>
      </c>
      <c r="C1490" t="str">
        <f>Table1[[#This Row],[League]]&amp;Table1[[#This Row],[Team]]</f>
        <v>$150 Draft Champions Feb 23 1:00 pm Lg.3751SOUTHERN IMAGE</v>
      </c>
      <c r="D1490">
        <f>16-INDEX(STANDINGS_BA[],MATCH(Table1[[#This Row],[COMBINED]],STANDINGS_BA[COMBINED],0),COLUMN(STANDINGS_BA[PLACE IN LEAGUE]))</f>
        <v>7</v>
      </c>
      <c r="E1490">
        <f>16-INDEX(STANDINGS_R[],MATCH(Table1[[#This Row],[COMBINED]],STANDINGS_R[COMBINED],0),COLUMN(STANDINGS_R[PLACE IN LEAGUE]))</f>
        <v>1</v>
      </c>
      <c r="F1490">
        <f>16-INDEX(STANDINGS_HR[],MATCH(Table1[[#This Row],[COMBINED]],STANDINGS_HR[COMBINED],0),COLUMN(STANDINGS_HR[PLACE IN LEAGUE]))</f>
        <v>3</v>
      </c>
      <c r="G1490">
        <f>16-INDEX(STANDINGS_RBI[],MATCH(Table1[[#This Row],[COMBINED]],STANDINGS_RBI[COMBINED],0),COLUMN(STANDINGS_RBI[PLACE IN LEAGUE]))</f>
        <v>2</v>
      </c>
      <c r="H1490">
        <f>16-INDEX(STANDINGS_SB[],MATCH(Table1[[#This Row],[COMBINED]],STANDINGS_SB[COMBINED],0),COLUMN(STANDINGS_SB[PLACE IN LEAGUE]))</f>
        <v>1</v>
      </c>
      <c r="I1490">
        <f>16-INDEX(STANDINGS_ERA[],MATCH(Table1[[#This Row],[COMBINED]],STANDINGS_ERA[COMBINED],0),COLUMN(STANDINGS_ERA[PLACE IN LEAGUE]))</f>
        <v>5</v>
      </c>
      <c r="J1490">
        <f>16-INDEX(STANDINGS_WHIP[],MATCH(Table1[[#This Row],[COMBINED]],STANDINGS_WHIP[COMBINED],0),COLUMN(STANDINGS_WHIP[PLACE IN LEAGUE]))</f>
        <v>6</v>
      </c>
      <c r="K1490">
        <f>16-INDEX(STANDINGS_W[],MATCH(Table1[[#This Row],[COMBINED]],STANDINGS_W[COMBINED],0),COLUMN(STANDINGS_W[PLACE IN LEAGUE]))</f>
        <v>1</v>
      </c>
      <c r="L1490">
        <f>16-INDEX(STANDINGS_K[],MATCH(Table1[[#This Row],[COMBINED]],STANDINGS_K[COMBINED],0),COLUMN(STANDINGS_K[PLACE IN LEAGUE]))</f>
        <v>1</v>
      </c>
      <c r="M1490">
        <f>16-INDEX(STANDINGS_SV[],MATCH(Table1[[#This Row],[COMBINED]],STANDINGS_SV[COMBINED],0),COLUMN(STANDINGS_SV[PLACE IN LEAGUE]))</f>
        <v>8</v>
      </c>
      <c r="N1490">
        <f>SUM(Table1[[#This Row],[BA]:[SV]])</f>
        <v>35</v>
      </c>
      <c r="O1490">
        <v>15</v>
      </c>
    </row>
    <row r="1491" spans="1:15" x14ac:dyDescent="0.25">
      <c r="A1491" t="s">
        <v>154</v>
      </c>
      <c r="B1491" t="s">
        <v>1668</v>
      </c>
      <c r="C1491" t="str">
        <f>Table1[[#This Row],[League]]&amp;Table1[[#This Row],[Team]]</f>
        <v>$150 Draft Champions Feb 24 1:00 pm Lg.3753GLG20s</v>
      </c>
      <c r="D1491">
        <f>16-INDEX(STANDINGS_BA[],MATCH(Table1[[#This Row],[COMBINED]],STANDINGS_BA[COMBINED],0),COLUMN(STANDINGS_BA[PLACE IN LEAGUE]))</f>
        <v>7</v>
      </c>
      <c r="E1491">
        <f>16-INDEX(STANDINGS_R[],MATCH(Table1[[#This Row],[COMBINED]],STANDINGS_R[COMBINED],0),COLUMN(STANDINGS_R[PLACE IN LEAGUE]))</f>
        <v>13</v>
      </c>
      <c r="F1491">
        <f>16-INDEX(STANDINGS_HR[],MATCH(Table1[[#This Row],[COMBINED]],STANDINGS_HR[COMBINED],0),COLUMN(STANDINGS_HR[PLACE IN LEAGUE]))</f>
        <v>9</v>
      </c>
      <c r="G1491">
        <f>16-INDEX(STANDINGS_RBI[],MATCH(Table1[[#This Row],[COMBINED]],STANDINGS_RBI[COMBINED],0),COLUMN(STANDINGS_RBI[PLACE IN LEAGUE]))</f>
        <v>11</v>
      </c>
      <c r="H1491">
        <f>16-INDEX(STANDINGS_SB[],MATCH(Table1[[#This Row],[COMBINED]],STANDINGS_SB[COMBINED],0),COLUMN(STANDINGS_SB[PLACE IN LEAGUE]))</f>
        <v>14</v>
      </c>
      <c r="I1491">
        <f>16-INDEX(STANDINGS_ERA[],MATCH(Table1[[#This Row],[COMBINED]],STANDINGS_ERA[COMBINED],0),COLUMN(STANDINGS_ERA[PLACE IN LEAGUE]))</f>
        <v>15</v>
      </c>
      <c r="J1491">
        <f>16-INDEX(STANDINGS_WHIP[],MATCH(Table1[[#This Row],[COMBINED]],STANDINGS_WHIP[COMBINED],0),COLUMN(STANDINGS_WHIP[PLACE IN LEAGUE]))</f>
        <v>15</v>
      </c>
      <c r="K1491">
        <f>16-INDEX(STANDINGS_W[],MATCH(Table1[[#This Row],[COMBINED]],STANDINGS_W[COMBINED],0),COLUMN(STANDINGS_W[PLACE IN LEAGUE]))</f>
        <v>8</v>
      </c>
      <c r="L1491">
        <f>16-INDEX(STANDINGS_K[],MATCH(Table1[[#This Row],[COMBINED]],STANDINGS_K[COMBINED],0),COLUMN(STANDINGS_K[PLACE IN LEAGUE]))</f>
        <v>11</v>
      </c>
      <c r="M1491">
        <f>16-INDEX(STANDINGS_SV[],MATCH(Table1[[#This Row],[COMBINED]],STANDINGS_SV[COMBINED],0),COLUMN(STANDINGS_SV[PLACE IN LEAGUE]))</f>
        <v>15</v>
      </c>
      <c r="N1491">
        <f>SUM(Table1[[#This Row],[BA]:[SV]])</f>
        <v>118</v>
      </c>
      <c r="O1491">
        <v>1</v>
      </c>
    </row>
    <row r="1492" spans="1:15" x14ac:dyDescent="0.25">
      <c r="A1492" t="s">
        <v>1678</v>
      </c>
      <c r="B1492" t="s">
        <v>1668</v>
      </c>
      <c r="C1492" t="str">
        <f>Table1[[#This Row],[League]]&amp;Table1[[#This Row],[Team]]</f>
        <v>$150 Draft Champions Feb 24 1:00 pm Lg.3753Hemmy Wawas</v>
      </c>
      <c r="D1492">
        <f>16-INDEX(STANDINGS_BA[],MATCH(Table1[[#This Row],[COMBINED]],STANDINGS_BA[COMBINED],0),COLUMN(STANDINGS_BA[PLACE IN LEAGUE]))</f>
        <v>4</v>
      </c>
      <c r="E1492">
        <f>16-INDEX(STANDINGS_R[],MATCH(Table1[[#This Row],[COMBINED]],STANDINGS_R[COMBINED],0),COLUMN(STANDINGS_R[PLACE IN LEAGUE]))</f>
        <v>15</v>
      </c>
      <c r="F1492">
        <f>16-INDEX(STANDINGS_HR[],MATCH(Table1[[#This Row],[COMBINED]],STANDINGS_HR[COMBINED],0),COLUMN(STANDINGS_HR[PLACE IN LEAGUE]))</f>
        <v>15</v>
      </c>
      <c r="G1492">
        <f>16-INDEX(STANDINGS_RBI[],MATCH(Table1[[#This Row],[COMBINED]],STANDINGS_RBI[COMBINED],0),COLUMN(STANDINGS_RBI[PLACE IN LEAGUE]))</f>
        <v>13</v>
      </c>
      <c r="H1492">
        <f>16-INDEX(STANDINGS_SB[],MATCH(Table1[[#This Row],[COMBINED]],STANDINGS_SB[COMBINED],0),COLUMN(STANDINGS_SB[PLACE IN LEAGUE]))</f>
        <v>7</v>
      </c>
      <c r="I1492">
        <f>16-INDEX(STANDINGS_ERA[],MATCH(Table1[[#This Row],[COMBINED]],STANDINGS_ERA[COMBINED],0),COLUMN(STANDINGS_ERA[PLACE IN LEAGUE]))</f>
        <v>9</v>
      </c>
      <c r="J1492">
        <f>16-INDEX(STANDINGS_WHIP[],MATCH(Table1[[#This Row],[COMBINED]],STANDINGS_WHIP[COMBINED],0),COLUMN(STANDINGS_WHIP[PLACE IN LEAGUE]))</f>
        <v>13</v>
      </c>
      <c r="K1492">
        <f>16-INDEX(STANDINGS_W[],MATCH(Table1[[#This Row],[COMBINED]],STANDINGS_W[COMBINED],0),COLUMN(STANDINGS_W[PLACE IN LEAGUE]))</f>
        <v>15</v>
      </c>
      <c r="L1492">
        <f>16-INDEX(STANDINGS_K[],MATCH(Table1[[#This Row],[COMBINED]],STANDINGS_K[COMBINED],0),COLUMN(STANDINGS_K[PLACE IN LEAGUE]))</f>
        <v>15</v>
      </c>
      <c r="M1492">
        <f>16-INDEX(STANDINGS_SV[],MATCH(Table1[[#This Row],[COMBINED]],STANDINGS_SV[COMBINED],0),COLUMN(STANDINGS_SV[PLACE IN LEAGUE]))</f>
        <v>6</v>
      </c>
      <c r="N1492">
        <f>SUM(Table1[[#This Row],[BA]:[SV]])</f>
        <v>112</v>
      </c>
      <c r="O1492">
        <v>2</v>
      </c>
    </row>
    <row r="1493" spans="1:15" x14ac:dyDescent="0.25">
      <c r="A1493" t="s">
        <v>1672</v>
      </c>
      <c r="B1493" t="s">
        <v>1668</v>
      </c>
      <c r="C1493" t="str">
        <f>Table1[[#This Row],[League]]&amp;Table1[[#This Row],[Team]]</f>
        <v>$150 Draft Champions Feb 24 1:00 pm Lg.3753O Pack</v>
      </c>
      <c r="D1493">
        <f>16-INDEX(STANDINGS_BA[],MATCH(Table1[[#This Row],[COMBINED]],STANDINGS_BA[COMBINED],0),COLUMN(STANDINGS_BA[PLACE IN LEAGUE]))</f>
        <v>11</v>
      </c>
      <c r="E1493">
        <f>16-INDEX(STANDINGS_R[],MATCH(Table1[[#This Row],[COMBINED]],STANDINGS_R[COMBINED],0),COLUMN(STANDINGS_R[PLACE IN LEAGUE]))</f>
        <v>14</v>
      </c>
      <c r="F1493">
        <f>16-INDEX(STANDINGS_HR[],MATCH(Table1[[#This Row],[COMBINED]],STANDINGS_HR[COMBINED],0),COLUMN(STANDINGS_HR[PLACE IN LEAGUE]))</f>
        <v>7</v>
      </c>
      <c r="G1493">
        <f>16-INDEX(STANDINGS_RBI[],MATCH(Table1[[#This Row],[COMBINED]],STANDINGS_RBI[COMBINED],0),COLUMN(STANDINGS_RBI[PLACE IN LEAGUE]))</f>
        <v>12</v>
      </c>
      <c r="H1493">
        <f>16-INDEX(STANDINGS_SB[],MATCH(Table1[[#This Row],[COMBINED]],STANDINGS_SB[COMBINED],0),COLUMN(STANDINGS_SB[PLACE IN LEAGUE]))</f>
        <v>15</v>
      </c>
      <c r="I1493">
        <f>16-INDEX(STANDINGS_ERA[],MATCH(Table1[[#This Row],[COMBINED]],STANDINGS_ERA[COMBINED],0),COLUMN(STANDINGS_ERA[PLACE IN LEAGUE]))</f>
        <v>6</v>
      </c>
      <c r="J1493">
        <f>16-INDEX(STANDINGS_WHIP[],MATCH(Table1[[#This Row],[COMBINED]],STANDINGS_WHIP[COMBINED],0),COLUMN(STANDINGS_WHIP[PLACE IN LEAGUE]))</f>
        <v>4</v>
      </c>
      <c r="K1493">
        <f>16-INDEX(STANDINGS_W[],MATCH(Table1[[#This Row],[COMBINED]],STANDINGS_W[COMBINED],0),COLUMN(STANDINGS_W[PLACE IN LEAGUE]))</f>
        <v>13</v>
      </c>
      <c r="L1493">
        <f>16-INDEX(STANDINGS_K[],MATCH(Table1[[#This Row],[COMBINED]],STANDINGS_K[COMBINED],0),COLUMN(STANDINGS_K[PLACE IN LEAGUE]))</f>
        <v>12</v>
      </c>
      <c r="M1493">
        <f>16-INDEX(STANDINGS_SV[],MATCH(Table1[[#This Row],[COMBINED]],STANDINGS_SV[COMBINED],0),COLUMN(STANDINGS_SV[PLACE IN LEAGUE]))</f>
        <v>9</v>
      </c>
      <c r="N1493">
        <f>SUM(Table1[[#This Row],[BA]:[SV]])</f>
        <v>103</v>
      </c>
      <c r="O1493">
        <v>3</v>
      </c>
    </row>
    <row r="1494" spans="1:15" x14ac:dyDescent="0.25">
      <c r="A1494" t="s">
        <v>1679</v>
      </c>
      <c r="B1494" t="s">
        <v>1668</v>
      </c>
      <c r="C1494" t="str">
        <f>Table1[[#This Row],[League]]&amp;Table1[[#This Row],[Team]]</f>
        <v>$150 Draft Champions Feb 24 1:00 pm Lg.3753Little Caleb DC</v>
      </c>
      <c r="D1494">
        <f>16-INDEX(STANDINGS_BA[],MATCH(Table1[[#This Row],[COMBINED]],STANDINGS_BA[COMBINED],0),COLUMN(STANDINGS_BA[PLACE IN LEAGUE]))</f>
        <v>3</v>
      </c>
      <c r="E1494">
        <f>16-INDEX(STANDINGS_R[],MATCH(Table1[[#This Row],[COMBINED]],STANDINGS_R[COMBINED],0),COLUMN(STANDINGS_R[PLACE IN LEAGUE]))</f>
        <v>12</v>
      </c>
      <c r="F1494">
        <f>16-INDEX(STANDINGS_HR[],MATCH(Table1[[#This Row],[COMBINED]],STANDINGS_HR[COMBINED],0),COLUMN(STANDINGS_HR[PLACE IN LEAGUE]))</f>
        <v>14</v>
      </c>
      <c r="G1494">
        <f>16-INDEX(STANDINGS_RBI[],MATCH(Table1[[#This Row],[COMBINED]],STANDINGS_RBI[COMBINED],0),COLUMN(STANDINGS_RBI[PLACE IN LEAGUE]))</f>
        <v>14</v>
      </c>
      <c r="H1494">
        <f>16-INDEX(STANDINGS_SB[],MATCH(Table1[[#This Row],[COMBINED]],STANDINGS_SB[COMBINED],0),COLUMN(STANDINGS_SB[PLACE IN LEAGUE]))</f>
        <v>6</v>
      </c>
      <c r="I1494">
        <f>16-INDEX(STANDINGS_ERA[],MATCH(Table1[[#This Row],[COMBINED]],STANDINGS_ERA[COMBINED],0),COLUMN(STANDINGS_ERA[PLACE IN LEAGUE]))</f>
        <v>13</v>
      </c>
      <c r="J1494">
        <f>16-INDEX(STANDINGS_WHIP[],MATCH(Table1[[#This Row],[COMBINED]],STANDINGS_WHIP[COMBINED],0),COLUMN(STANDINGS_WHIP[PLACE IN LEAGUE]))</f>
        <v>10</v>
      </c>
      <c r="K1494">
        <f>16-INDEX(STANDINGS_W[],MATCH(Table1[[#This Row],[COMBINED]],STANDINGS_W[COMBINED],0),COLUMN(STANDINGS_W[PLACE IN LEAGUE]))</f>
        <v>14</v>
      </c>
      <c r="L1494">
        <f>16-INDEX(STANDINGS_K[],MATCH(Table1[[#This Row],[COMBINED]],STANDINGS_K[COMBINED],0),COLUMN(STANDINGS_K[PLACE IN LEAGUE]))</f>
        <v>13</v>
      </c>
      <c r="M1494">
        <f>16-INDEX(STANDINGS_SV[],MATCH(Table1[[#This Row],[COMBINED]],STANDINGS_SV[COMBINED],0),COLUMN(STANDINGS_SV[PLACE IN LEAGUE]))</f>
        <v>1</v>
      </c>
      <c r="N1494">
        <f>SUM(Table1[[#This Row],[BA]:[SV]])</f>
        <v>100</v>
      </c>
      <c r="O1494">
        <v>4</v>
      </c>
    </row>
    <row r="1495" spans="1:15" x14ac:dyDescent="0.25">
      <c r="A1495" t="s">
        <v>1669</v>
      </c>
      <c r="B1495" t="s">
        <v>1668</v>
      </c>
      <c r="C1495" t="str">
        <f>Table1[[#This Row],[League]]&amp;Table1[[#This Row],[Team]]</f>
        <v>$150 Draft Champions Feb 24 1:00 pm Lg.3753The Other Guys</v>
      </c>
      <c r="D1495">
        <f>16-INDEX(STANDINGS_BA[],MATCH(Table1[[#This Row],[COMBINED]],STANDINGS_BA[COMBINED],0),COLUMN(STANDINGS_BA[PLACE IN LEAGUE]))</f>
        <v>14</v>
      </c>
      <c r="E1495">
        <f>16-INDEX(STANDINGS_R[],MATCH(Table1[[#This Row],[COMBINED]],STANDINGS_R[COMBINED],0),COLUMN(STANDINGS_R[PLACE IN LEAGUE]))</f>
        <v>11</v>
      </c>
      <c r="F1495">
        <f>16-INDEX(STANDINGS_HR[],MATCH(Table1[[#This Row],[COMBINED]],STANDINGS_HR[COMBINED],0),COLUMN(STANDINGS_HR[PLACE IN LEAGUE]))</f>
        <v>11</v>
      </c>
      <c r="G1495">
        <f>16-INDEX(STANDINGS_RBI[],MATCH(Table1[[#This Row],[COMBINED]],STANDINGS_RBI[COMBINED],0),COLUMN(STANDINGS_RBI[PLACE IN LEAGUE]))</f>
        <v>15</v>
      </c>
      <c r="H1495">
        <f>16-INDEX(STANDINGS_SB[],MATCH(Table1[[#This Row],[COMBINED]],STANDINGS_SB[COMBINED],0),COLUMN(STANDINGS_SB[PLACE IN LEAGUE]))</f>
        <v>2</v>
      </c>
      <c r="I1495">
        <f>16-INDEX(STANDINGS_ERA[],MATCH(Table1[[#This Row],[COMBINED]],STANDINGS_ERA[COMBINED],0),COLUMN(STANDINGS_ERA[PLACE IN LEAGUE]))</f>
        <v>4</v>
      </c>
      <c r="J1495">
        <f>16-INDEX(STANDINGS_WHIP[],MATCH(Table1[[#This Row],[COMBINED]],STANDINGS_WHIP[COMBINED],0),COLUMN(STANDINGS_WHIP[PLACE IN LEAGUE]))</f>
        <v>12</v>
      </c>
      <c r="K1495">
        <f>16-INDEX(STANDINGS_W[],MATCH(Table1[[#This Row],[COMBINED]],STANDINGS_W[COMBINED],0),COLUMN(STANDINGS_W[PLACE IN LEAGUE]))</f>
        <v>9</v>
      </c>
      <c r="L1495">
        <f>16-INDEX(STANDINGS_K[],MATCH(Table1[[#This Row],[COMBINED]],STANDINGS_K[COMBINED],0),COLUMN(STANDINGS_K[PLACE IN LEAGUE]))</f>
        <v>10</v>
      </c>
      <c r="M1495">
        <f>16-INDEX(STANDINGS_SV[],MATCH(Table1[[#This Row],[COMBINED]],STANDINGS_SV[COMBINED],0),COLUMN(STANDINGS_SV[PLACE IN LEAGUE]))</f>
        <v>4</v>
      </c>
      <c r="N1495">
        <f>SUM(Table1[[#This Row],[BA]:[SV]])</f>
        <v>92</v>
      </c>
      <c r="O1495">
        <v>5</v>
      </c>
    </row>
    <row r="1496" spans="1:15" x14ac:dyDescent="0.25">
      <c r="A1496" t="s">
        <v>1675</v>
      </c>
      <c r="B1496" t="s">
        <v>1668</v>
      </c>
      <c r="C1496" t="str">
        <f>Table1[[#This Row],[League]]&amp;Table1[[#This Row],[Team]]</f>
        <v>$150 Draft Champions Feb 24 1:00 pm Lg.3753Yard Clippings</v>
      </c>
      <c r="D1496">
        <f>16-INDEX(STANDINGS_BA[],MATCH(Table1[[#This Row],[COMBINED]],STANDINGS_BA[COMBINED],0),COLUMN(STANDINGS_BA[PLACE IN LEAGUE]))</f>
        <v>8</v>
      </c>
      <c r="E1496">
        <f>16-INDEX(STANDINGS_R[],MATCH(Table1[[#This Row],[COMBINED]],STANDINGS_R[COMBINED],0),COLUMN(STANDINGS_R[PLACE IN LEAGUE]))</f>
        <v>6</v>
      </c>
      <c r="F1496">
        <f>16-INDEX(STANDINGS_HR[],MATCH(Table1[[#This Row],[COMBINED]],STANDINGS_HR[COMBINED],0),COLUMN(STANDINGS_HR[PLACE IN LEAGUE]))</f>
        <v>1</v>
      </c>
      <c r="G1496">
        <f>16-INDEX(STANDINGS_RBI[],MATCH(Table1[[#This Row],[COMBINED]],STANDINGS_RBI[COMBINED],0),COLUMN(STANDINGS_RBI[PLACE IN LEAGUE]))</f>
        <v>3</v>
      </c>
      <c r="H1496">
        <f>16-INDEX(STANDINGS_SB[],MATCH(Table1[[#This Row],[COMBINED]],STANDINGS_SB[COMBINED],0),COLUMN(STANDINGS_SB[PLACE IN LEAGUE]))</f>
        <v>10</v>
      </c>
      <c r="I1496">
        <f>16-INDEX(STANDINGS_ERA[],MATCH(Table1[[#This Row],[COMBINED]],STANDINGS_ERA[COMBINED],0),COLUMN(STANDINGS_ERA[PLACE IN LEAGUE]))</f>
        <v>14</v>
      </c>
      <c r="J1496">
        <f>16-INDEX(STANDINGS_WHIP[],MATCH(Table1[[#This Row],[COMBINED]],STANDINGS_WHIP[COMBINED],0),COLUMN(STANDINGS_WHIP[PLACE IN LEAGUE]))</f>
        <v>14</v>
      </c>
      <c r="K1496">
        <f>16-INDEX(STANDINGS_W[],MATCH(Table1[[#This Row],[COMBINED]],STANDINGS_W[COMBINED],0),COLUMN(STANDINGS_W[PLACE IN LEAGUE]))</f>
        <v>11</v>
      </c>
      <c r="L1496">
        <f>16-INDEX(STANDINGS_K[],MATCH(Table1[[#This Row],[COMBINED]],STANDINGS_K[COMBINED],0),COLUMN(STANDINGS_K[PLACE IN LEAGUE]))</f>
        <v>14</v>
      </c>
      <c r="M1496">
        <f>16-INDEX(STANDINGS_SV[],MATCH(Table1[[#This Row],[COMBINED]],STANDINGS_SV[COMBINED],0),COLUMN(STANDINGS_SV[PLACE IN LEAGUE]))</f>
        <v>11</v>
      </c>
      <c r="N1496">
        <f>SUM(Table1[[#This Row],[BA]:[SV]])</f>
        <v>92</v>
      </c>
      <c r="O1496">
        <v>6</v>
      </c>
    </row>
    <row r="1497" spans="1:15" x14ac:dyDescent="0.25">
      <c r="A1497" t="s">
        <v>1677</v>
      </c>
      <c r="B1497" t="s">
        <v>1668</v>
      </c>
      <c r="C1497" t="str">
        <f>Table1[[#This Row],[League]]&amp;Table1[[#This Row],[Team]]</f>
        <v>$150 Draft Champions Feb 24 1:00 pm Lg.3753Dudie Bugs</v>
      </c>
      <c r="D1497">
        <f>16-INDEX(STANDINGS_BA[],MATCH(Table1[[#This Row],[COMBINED]],STANDINGS_BA[COMBINED],0),COLUMN(STANDINGS_BA[PLACE IN LEAGUE]))</f>
        <v>5</v>
      </c>
      <c r="E1497">
        <f>16-INDEX(STANDINGS_R[],MATCH(Table1[[#This Row],[COMBINED]],STANDINGS_R[COMBINED],0),COLUMN(STANDINGS_R[PLACE IN LEAGUE]))</f>
        <v>7</v>
      </c>
      <c r="F1497">
        <f>16-INDEX(STANDINGS_HR[],MATCH(Table1[[#This Row],[COMBINED]],STANDINGS_HR[COMBINED],0),COLUMN(STANDINGS_HR[PLACE IN LEAGUE]))</f>
        <v>8</v>
      </c>
      <c r="G1497">
        <f>16-INDEX(STANDINGS_RBI[],MATCH(Table1[[#This Row],[COMBINED]],STANDINGS_RBI[COMBINED],0),COLUMN(STANDINGS_RBI[PLACE IN LEAGUE]))</f>
        <v>8</v>
      </c>
      <c r="H1497">
        <f>16-INDEX(STANDINGS_SB[],MATCH(Table1[[#This Row],[COMBINED]],STANDINGS_SB[COMBINED],0),COLUMN(STANDINGS_SB[PLACE IN LEAGUE]))</f>
        <v>9</v>
      </c>
      <c r="I1497">
        <f>16-INDEX(STANDINGS_ERA[],MATCH(Table1[[#This Row],[COMBINED]],STANDINGS_ERA[COMBINED],0),COLUMN(STANDINGS_ERA[PLACE IN LEAGUE]))</f>
        <v>10</v>
      </c>
      <c r="J1497">
        <f>16-INDEX(STANDINGS_WHIP[],MATCH(Table1[[#This Row],[COMBINED]],STANDINGS_WHIP[COMBINED],0),COLUMN(STANDINGS_WHIP[PLACE IN LEAGUE]))</f>
        <v>11</v>
      </c>
      <c r="K1497">
        <f>16-INDEX(STANDINGS_W[],MATCH(Table1[[#This Row],[COMBINED]],STANDINGS_W[COMBINED],0),COLUMN(STANDINGS_W[PLACE IN LEAGUE]))</f>
        <v>10</v>
      </c>
      <c r="L1497">
        <f>16-INDEX(STANDINGS_K[],MATCH(Table1[[#This Row],[COMBINED]],STANDINGS_K[COMBINED],0),COLUMN(STANDINGS_K[PLACE IN LEAGUE]))</f>
        <v>9</v>
      </c>
      <c r="M1497">
        <f>16-INDEX(STANDINGS_SV[],MATCH(Table1[[#This Row],[COMBINED]],STANDINGS_SV[COMBINED],0),COLUMN(STANDINGS_SV[PLACE IN LEAGUE]))</f>
        <v>12</v>
      </c>
      <c r="N1497">
        <f>SUM(Table1[[#This Row],[BA]:[SV]])</f>
        <v>89</v>
      </c>
      <c r="O1497">
        <v>7</v>
      </c>
    </row>
    <row r="1498" spans="1:15" x14ac:dyDescent="0.25">
      <c r="A1498" t="s">
        <v>1676</v>
      </c>
      <c r="B1498" t="s">
        <v>1668</v>
      </c>
      <c r="C1498" t="str">
        <f>Table1[[#This Row],[League]]&amp;Table1[[#This Row],[Team]]</f>
        <v>$150 Draft Champions Feb 24 1:00 pm Lg.3753DC xxx</v>
      </c>
      <c r="D1498">
        <f>16-INDEX(STANDINGS_BA[],MATCH(Table1[[#This Row],[COMBINED]],STANDINGS_BA[COMBINED],0),COLUMN(STANDINGS_BA[PLACE IN LEAGUE]))</f>
        <v>6</v>
      </c>
      <c r="E1498">
        <f>16-INDEX(STANDINGS_R[],MATCH(Table1[[#This Row],[COMBINED]],STANDINGS_R[COMBINED],0),COLUMN(STANDINGS_R[PLACE IN LEAGUE]))</f>
        <v>8</v>
      </c>
      <c r="F1498">
        <f>16-INDEX(STANDINGS_HR[],MATCH(Table1[[#This Row],[COMBINED]],STANDINGS_HR[COMBINED],0),COLUMN(STANDINGS_HR[PLACE IN LEAGUE]))</f>
        <v>13</v>
      </c>
      <c r="G1498">
        <f>16-INDEX(STANDINGS_RBI[],MATCH(Table1[[#This Row],[COMBINED]],STANDINGS_RBI[COMBINED],0),COLUMN(STANDINGS_RBI[PLACE IN LEAGUE]))</f>
        <v>9</v>
      </c>
      <c r="H1498">
        <f>16-INDEX(STANDINGS_SB[],MATCH(Table1[[#This Row],[COMBINED]],STANDINGS_SB[COMBINED],0),COLUMN(STANDINGS_SB[PLACE IN LEAGUE]))</f>
        <v>12</v>
      </c>
      <c r="I1498">
        <f>16-INDEX(STANDINGS_ERA[],MATCH(Table1[[#This Row],[COMBINED]],STANDINGS_ERA[COMBINED],0),COLUMN(STANDINGS_ERA[PLACE IN LEAGUE]))</f>
        <v>5</v>
      </c>
      <c r="J1498">
        <f>16-INDEX(STANDINGS_WHIP[],MATCH(Table1[[#This Row],[COMBINED]],STANDINGS_WHIP[COMBINED],0),COLUMN(STANDINGS_WHIP[PLACE IN LEAGUE]))</f>
        <v>5</v>
      </c>
      <c r="K1498">
        <f>16-INDEX(STANDINGS_W[],MATCH(Table1[[#This Row],[COMBINED]],STANDINGS_W[COMBINED],0),COLUMN(STANDINGS_W[PLACE IN LEAGUE]))</f>
        <v>6</v>
      </c>
      <c r="L1498">
        <f>16-INDEX(STANDINGS_K[],MATCH(Table1[[#This Row],[COMBINED]],STANDINGS_K[COMBINED],0),COLUMN(STANDINGS_K[PLACE IN LEAGUE]))</f>
        <v>5</v>
      </c>
      <c r="M1498">
        <f>16-INDEX(STANDINGS_SV[],MATCH(Table1[[#This Row],[COMBINED]],STANDINGS_SV[COMBINED],0),COLUMN(STANDINGS_SV[PLACE IN LEAGUE]))</f>
        <v>3</v>
      </c>
      <c r="N1498">
        <f>SUM(Table1[[#This Row],[BA]:[SV]])</f>
        <v>72</v>
      </c>
      <c r="O1498">
        <v>8</v>
      </c>
    </row>
    <row r="1499" spans="1:15" x14ac:dyDescent="0.25">
      <c r="A1499" t="s">
        <v>1680</v>
      </c>
      <c r="B1499" t="s">
        <v>1668</v>
      </c>
      <c r="C1499" t="str">
        <f>Table1[[#This Row],[League]]&amp;Table1[[#This Row],[Team]]</f>
        <v>$150 Draft Champions Feb 24 1:00 pm Lg.3753Stoke</v>
      </c>
      <c r="D1499">
        <f>16-INDEX(STANDINGS_BA[],MATCH(Table1[[#This Row],[COMBINED]],STANDINGS_BA[COMBINED],0),COLUMN(STANDINGS_BA[PLACE IN LEAGUE]))</f>
        <v>2</v>
      </c>
      <c r="E1499">
        <f>16-INDEX(STANDINGS_R[],MATCH(Table1[[#This Row],[COMBINED]],STANDINGS_R[COMBINED],0),COLUMN(STANDINGS_R[PLACE IN LEAGUE]))</f>
        <v>4</v>
      </c>
      <c r="F1499">
        <f>16-INDEX(STANDINGS_HR[],MATCH(Table1[[#This Row],[COMBINED]],STANDINGS_HR[COMBINED],0),COLUMN(STANDINGS_HR[PLACE IN LEAGUE]))</f>
        <v>6</v>
      </c>
      <c r="G1499">
        <f>16-INDEX(STANDINGS_RBI[],MATCH(Table1[[#This Row],[COMBINED]],STANDINGS_RBI[COMBINED],0),COLUMN(STANDINGS_RBI[PLACE IN LEAGUE]))</f>
        <v>5</v>
      </c>
      <c r="H1499">
        <f>16-INDEX(STANDINGS_SB[],MATCH(Table1[[#This Row],[COMBINED]],STANDINGS_SB[COMBINED],0),COLUMN(STANDINGS_SB[PLACE IN LEAGUE]))</f>
        <v>4</v>
      </c>
      <c r="I1499">
        <f>16-INDEX(STANDINGS_ERA[],MATCH(Table1[[#This Row],[COMBINED]],STANDINGS_ERA[COMBINED],0),COLUMN(STANDINGS_ERA[PLACE IN LEAGUE]))</f>
        <v>12</v>
      </c>
      <c r="J1499">
        <f>16-INDEX(STANDINGS_WHIP[],MATCH(Table1[[#This Row],[COMBINED]],STANDINGS_WHIP[COMBINED],0),COLUMN(STANDINGS_WHIP[PLACE IN LEAGUE]))</f>
        <v>6</v>
      </c>
      <c r="K1499">
        <f>16-INDEX(STANDINGS_W[],MATCH(Table1[[#This Row],[COMBINED]],STANDINGS_W[COMBINED],0),COLUMN(STANDINGS_W[PLACE IN LEAGUE]))</f>
        <v>12</v>
      </c>
      <c r="L1499">
        <f>16-INDEX(STANDINGS_K[],MATCH(Table1[[#This Row],[COMBINED]],STANDINGS_K[COMBINED],0),COLUMN(STANDINGS_K[PLACE IN LEAGUE]))</f>
        <v>7</v>
      </c>
      <c r="M1499">
        <f>16-INDEX(STANDINGS_SV[],MATCH(Table1[[#This Row],[COMBINED]],STANDINGS_SV[COMBINED],0),COLUMN(STANDINGS_SV[PLACE IN LEAGUE]))</f>
        <v>14</v>
      </c>
      <c r="N1499">
        <f>SUM(Table1[[#This Row],[BA]:[SV]])</f>
        <v>72</v>
      </c>
      <c r="O1499">
        <v>9</v>
      </c>
    </row>
    <row r="1500" spans="1:15" x14ac:dyDescent="0.25">
      <c r="A1500" t="s">
        <v>1673</v>
      </c>
      <c r="B1500" t="s">
        <v>1668</v>
      </c>
      <c r="C1500" t="str">
        <f>Table1[[#This Row],[League]]&amp;Table1[[#This Row],[Team]]</f>
        <v>$150 Draft Champions Feb 24 1:00 pm Lg.3753Corked Bat Smashers</v>
      </c>
      <c r="D1500">
        <f>16-INDEX(STANDINGS_BA[],MATCH(Table1[[#This Row],[COMBINED]],STANDINGS_BA[COMBINED],0),COLUMN(STANDINGS_BA[PLACE IN LEAGUE]))</f>
        <v>10</v>
      </c>
      <c r="E1500">
        <f>16-INDEX(STANDINGS_R[],MATCH(Table1[[#This Row],[COMBINED]],STANDINGS_R[COMBINED],0),COLUMN(STANDINGS_R[PLACE IN LEAGUE]))</f>
        <v>10</v>
      </c>
      <c r="F1500">
        <f>16-INDEX(STANDINGS_HR[],MATCH(Table1[[#This Row],[COMBINED]],STANDINGS_HR[COMBINED],0),COLUMN(STANDINGS_HR[PLACE IN LEAGUE]))</f>
        <v>12</v>
      </c>
      <c r="G1500">
        <f>16-INDEX(STANDINGS_RBI[],MATCH(Table1[[#This Row],[COMBINED]],STANDINGS_RBI[COMBINED],0),COLUMN(STANDINGS_RBI[PLACE IN LEAGUE]))</f>
        <v>10</v>
      </c>
      <c r="H1500">
        <f>16-INDEX(STANDINGS_SB[],MATCH(Table1[[#This Row],[COMBINED]],STANDINGS_SB[COMBINED],0),COLUMN(STANDINGS_SB[PLACE IN LEAGUE]))</f>
        <v>3</v>
      </c>
      <c r="I1500">
        <f>16-INDEX(STANDINGS_ERA[],MATCH(Table1[[#This Row],[COMBINED]],STANDINGS_ERA[COMBINED],0),COLUMN(STANDINGS_ERA[PLACE IN LEAGUE]))</f>
        <v>3</v>
      </c>
      <c r="J1500">
        <f>16-INDEX(STANDINGS_WHIP[],MATCH(Table1[[#This Row],[COMBINED]],STANDINGS_WHIP[COMBINED],0),COLUMN(STANDINGS_WHIP[PLACE IN LEAGUE]))</f>
        <v>3</v>
      </c>
      <c r="K1500">
        <f>16-INDEX(STANDINGS_W[],MATCH(Table1[[#This Row],[COMBINED]],STANDINGS_W[COMBINED],0),COLUMN(STANDINGS_W[PLACE IN LEAGUE]))</f>
        <v>4</v>
      </c>
      <c r="L1500">
        <f>16-INDEX(STANDINGS_K[],MATCH(Table1[[#This Row],[COMBINED]],STANDINGS_K[COMBINED],0),COLUMN(STANDINGS_K[PLACE IN LEAGUE]))</f>
        <v>2</v>
      </c>
      <c r="M1500">
        <f>16-INDEX(STANDINGS_SV[],MATCH(Table1[[#This Row],[COMBINED]],STANDINGS_SV[COMBINED],0),COLUMN(STANDINGS_SV[PLACE IN LEAGUE]))</f>
        <v>10</v>
      </c>
      <c r="N1500">
        <f>SUM(Table1[[#This Row],[BA]:[SV]])</f>
        <v>67</v>
      </c>
      <c r="O1500">
        <v>10</v>
      </c>
    </row>
    <row r="1501" spans="1:15" x14ac:dyDescent="0.25">
      <c r="A1501" t="s">
        <v>1674</v>
      </c>
      <c r="B1501" t="s">
        <v>1668</v>
      </c>
      <c r="C1501" t="str">
        <f>Table1[[#This Row],[League]]&amp;Table1[[#This Row],[Team]]</f>
        <v>$150 Draft Champions Feb 24 1:00 pm Lg.3753Vermont Reds</v>
      </c>
      <c r="D1501">
        <f>16-INDEX(STANDINGS_BA[],MATCH(Table1[[#This Row],[COMBINED]],STANDINGS_BA[COMBINED],0),COLUMN(STANDINGS_BA[PLACE IN LEAGUE]))</f>
        <v>9</v>
      </c>
      <c r="E1501">
        <f>16-INDEX(STANDINGS_R[],MATCH(Table1[[#This Row],[COMBINED]],STANDINGS_R[COMBINED],0),COLUMN(STANDINGS_R[PLACE IN LEAGUE]))</f>
        <v>9</v>
      </c>
      <c r="F1501">
        <f>16-INDEX(STANDINGS_HR[],MATCH(Table1[[#This Row],[COMBINED]],STANDINGS_HR[COMBINED],0),COLUMN(STANDINGS_HR[PLACE IN LEAGUE]))</f>
        <v>4</v>
      </c>
      <c r="G1501">
        <f>16-INDEX(STANDINGS_RBI[],MATCH(Table1[[#This Row],[COMBINED]],STANDINGS_RBI[COMBINED],0),COLUMN(STANDINGS_RBI[PLACE IN LEAGUE]))</f>
        <v>7</v>
      </c>
      <c r="H1501">
        <f>16-INDEX(STANDINGS_SB[],MATCH(Table1[[#This Row],[COMBINED]],STANDINGS_SB[COMBINED],0),COLUMN(STANDINGS_SB[PLACE IN LEAGUE]))</f>
        <v>5</v>
      </c>
      <c r="I1501">
        <f>16-INDEX(STANDINGS_ERA[],MATCH(Table1[[#This Row],[COMBINED]],STANDINGS_ERA[COMBINED],0),COLUMN(STANDINGS_ERA[PLACE IN LEAGUE]))</f>
        <v>8</v>
      </c>
      <c r="J1501">
        <f>16-INDEX(STANDINGS_WHIP[],MATCH(Table1[[#This Row],[COMBINED]],STANDINGS_WHIP[COMBINED],0),COLUMN(STANDINGS_WHIP[PLACE IN LEAGUE]))</f>
        <v>7</v>
      </c>
      <c r="K1501">
        <f>16-INDEX(STANDINGS_W[],MATCH(Table1[[#This Row],[COMBINED]],STANDINGS_W[COMBINED],0),COLUMN(STANDINGS_W[PLACE IN LEAGUE]))</f>
        <v>2</v>
      </c>
      <c r="L1501">
        <f>16-INDEX(STANDINGS_K[],MATCH(Table1[[#This Row],[COMBINED]],STANDINGS_K[COMBINED],0),COLUMN(STANDINGS_K[PLACE IN LEAGUE]))</f>
        <v>3</v>
      </c>
      <c r="M1501">
        <f>16-INDEX(STANDINGS_SV[],MATCH(Table1[[#This Row],[COMBINED]],STANDINGS_SV[COMBINED],0),COLUMN(STANDINGS_SV[PLACE IN LEAGUE]))</f>
        <v>13</v>
      </c>
      <c r="N1501">
        <f>SUM(Table1[[#This Row],[BA]:[SV]])</f>
        <v>67</v>
      </c>
      <c r="O1501">
        <v>11</v>
      </c>
    </row>
    <row r="1502" spans="1:15" x14ac:dyDescent="0.25">
      <c r="A1502" t="s">
        <v>1670</v>
      </c>
      <c r="B1502" t="s">
        <v>1668</v>
      </c>
      <c r="C1502" t="str">
        <f>Table1[[#This Row],[League]]&amp;Table1[[#This Row],[Team]]</f>
        <v>$150 Draft Champions Feb 24 1:00 pm Lg.3753UMCanes</v>
      </c>
      <c r="D1502">
        <f>16-INDEX(STANDINGS_BA[],MATCH(Table1[[#This Row],[COMBINED]],STANDINGS_BA[COMBINED],0),COLUMN(STANDINGS_BA[PLACE IN LEAGUE]))</f>
        <v>13</v>
      </c>
      <c r="E1502">
        <f>16-INDEX(STANDINGS_R[],MATCH(Table1[[#This Row],[COMBINED]],STANDINGS_R[COMBINED],0),COLUMN(STANDINGS_R[PLACE IN LEAGUE]))</f>
        <v>5</v>
      </c>
      <c r="F1502">
        <f>16-INDEX(STANDINGS_HR[],MATCH(Table1[[#This Row],[COMBINED]],STANDINGS_HR[COMBINED],0),COLUMN(STANDINGS_HR[PLACE IN LEAGUE]))</f>
        <v>5</v>
      </c>
      <c r="G1502">
        <f>16-INDEX(STANDINGS_RBI[],MATCH(Table1[[#This Row],[COMBINED]],STANDINGS_RBI[COMBINED],0),COLUMN(STANDINGS_RBI[PLACE IN LEAGUE]))</f>
        <v>4</v>
      </c>
      <c r="H1502">
        <f>16-INDEX(STANDINGS_SB[],MATCH(Table1[[#This Row],[COMBINED]],STANDINGS_SB[COMBINED],0),COLUMN(STANDINGS_SB[PLACE IN LEAGUE]))</f>
        <v>1</v>
      </c>
      <c r="I1502">
        <f>16-INDEX(STANDINGS_ERA[],MATCH(Table1[[#This Row],[COMBINED]],STANDINGS_ERA[COMBINED],0),COLUMN(STANDINGS_ERA[PLACE IN LEAGUE]))</f>
        <v>11</v>
      </c>
      <c r="J1502">
        <f>16-INDEX(STANDINGS_WHIP[],MATCH(Table1[[#This Row],[COMBINED]],STANDINGS_WHIP[COMBINED],0),COLUMN(STANDINGS_WHIP[PLACE IN LEAGUE]))</f>
        <v>8</v>
      </c>
      <c r="K1502">
        <f>16-INDEX(STANDINGS_W[],MATCH(Table1[[#This Row],[COMBINED]],STANDINGS_W[COMBINED],0),COLUMN(STANDINGS_W[PLACE IN LEAGUE]))</f>
        <v>1</v>
      </c>
      <c r="L1502">
        <f>16-INDEX(STANDINGS_K[],MATCH(Table1[[#This Row],[COMBINED]],STANDINGS_K[COMBINED],0),COLUMN(STANDINGS_K[PLACE IN LEAGUE]))</f>
        <v>1</v>
      </c>
      <c r="M1502">
        <f>16-INDEX(STANDINGS_SV[],MATCH(Table1[[#This Row],[COMBINED]],STANDINGS_SV[COMBINED],0),COLUMN(STANDINGS_SV[PLACE IN LEAGUE]))</f>
        <v>8</v>
      </c>
      <c r="N1502">
        <f>SUM(Table1[[#This Row],[BA]:[SV]])</f>
        <v>57</v>
      </c>
      <c r="O1502">
        <v>12</v>
      </c>
    </row>
    <row r="1503" spans="1:15" x14ac:dyDescent="0.25">
      <c r="A1503" t="s">
        <v>1671</v>
      </c>
      <c r="B1503" t="s">
        <v>1668</v>
      </c>
      <c r="C1503" t="str">
        <f>Table1[[#This Row],[League]]&amp;Table1[[#This Row],[Team]]</f>
        <v>$150 Draft Champions Feb 24 1:00 pm Lg.3753Scott's Tots</v>
      </c>
      <c r="D1503">
        <f>16-INDEX(STANDINGS_BA[],MATCH(Table1[[#This Row],[COMBINED]],STANDINGS_BA[COMBINED],0),COLUMN(STANDINGS_BA[PLACE IN LEAGUE]))</f>
        <v>12</v>
      </c>
      <c r="E1503">
        <f>16-INDEX(STANDINGS_R[],MATCH(Table1[[#This Row],[COMBINED]],STANDINGS_R[COMBINED],0),COLUMN(STANDINGS_R[PLACE IN LEAGUE]))</f>
        <v>3</v>
      </c>
      <c r="F1503">
        <f>16-INDEX(STANDINGS_HR[],MATCH(Table1[[#This Row],[COMBINED]],STANDINGS_HR[COMBINED],0),COLUMN(STANDINGS_HR[PLACE IN LEAGUE]))</f>
        <v>3</v>
      </c>
      <c r="G1503">
        <f>16-INDEX(STANDINGS_RBI[],MATCH(Table1[[#This Row],[COMBINED]],STANDINGS_RBI[COMBINED],0),COLUMN(STANDINGS_RBI[PLACE IN LEAGUE]))</f>
        <v>2</v>
      </c>
      <c r="H1503">
        <f>16-INDEX(STANDINGS_SB[],MATCH(Table1[[#This Row],[COMBINED]],STANDINGS_SB[COMBINED],0),COLUMN(STANDINGS_SB[PLACE IN LEAGUE]))</f>
        <v>8</v>
      </c>
      <c r="I1503">
        <f>16-INDEX(STANDINGS_ERA[],MATCH(Table1[[#This Row],[COMBINED]],STANDINGS_ERA[COMBINED],0),COLUMN(STANDINGS_ERA[PLACE IN LEAGUE]))</f>
        <v>7</v>
      </c>
      <c r="J1503">
        <f>16-INDEX(STANDINGS_WHIP[],MATCH(Table1[[#This Row],[COMBINED]],STANDINGS_WHIP[COMBINED],0),COLUMN(STANDINGS_WHIP[PLACE IN LEAGUE]))</f>
        <v>9</v>
      </c>
      <c r="K1503">
        <f>16-INDEX(STANDINGS_W[],MATCH(Table1[[#This Row],[COMBINED]],STANDINGS_W[COMBINED],0),COLUMN(STANDINGS_W[PLACE IN LEAGUE]))</f>
        <v>3</v>
      </c>
      <c r="L1503">
        <f>16-INDEX(STANDINGS_K[],MATCH(Table1[[#This Row],[COMBINED]],STANDINGS_K[COMBINED],0),COLUMN(STANDINGS_K[PLACE IN LEAGUE]))</f>
        <v>6</v>
      </c>
      <c r="M1503">
        <f>16-INDEX(STANDINGS_SV[],MATCH(Table1[[#This Row],[COMBINED]],STANDINGS_SV[COMBINED],0),COLUMN(STANDINGS_SV[PLACE IN LEAGUE]))</f>
        <v>2</v>
      </c>
      <c r="N1503">
        <f>SUM(Table1[[#This Row],[BA]:[SV]])</f>
        <v>55</v>
      </c>
      <c r="O1503">
        <v>13</v>
      </c>
    </row>
    <row r="1504" spans="1:15" x14ac:dyDescent="0.25">
      <c r="A1504" t="s">
        <v>1681</v>
      </c>
      <c r="B1504" t="s">
        <v>1668</v>
      </c>
      <c r="C1504" t="str">
        <f>Table1[[#This Row],[League]]&amp;Table1[[#This Row],[Team]]</f>
        <v>$150 Draft Champions Feb 24 1:00 pm Lg.3753Team Simone</v>
      </c>
      <c r="D1504">
        <f>16-INDEX(STANDINGS_BA[],MATCH(Table1[[#This Row],[COMBINED]],STANDINGS_BA[COMBINED],0),COLUMN(STANDINGS_BA[PLACE IN LEAGUE]))</f>
        <v>1</v>
      </c>
      <c r="E1504">
        <f>16-INDEX(STANDINGS_R[],MATCH(Table1[[#This Row],[COMBINED]],STANDINGS_R[COMBINED],0),COLUMN(STANDINGS_R[PLACE IN LEAGUE]))</f>
        <v>1</v>
      </c>
      <c r="F1504">
        <f>16-INDEX(STANDINGS_HR[],MATCH(Table1[[#This Row],[COMBINED]],STANDINGS_HR[COMBINED],0),COLUMN(STANDINGS_HR[PLACE IN LEAGUE]))</f>
        <v>10</v>
      </c>
      <c r="G1504">
        <f>16-INDEX(STANDINGS_RBI[],MATCH(Table1[[#This Row],[COMBINED]],STANDINGS_RBI[COMBINED],0),COLUMN(STANDINGS_RBI[PLACE IN LEAGUE]))</f>
        <v>6</v>
      </c>
      <c r="H1504">
        <f>16-INDEX(STANDINGS_SB[],MATCH(Table1[[#This Row],[COMBINED]],STANDINGS_SB[COMBINED],0),COLUMN(STANDINGS_SB[PLACE IN LEAGUE]))</f>
        <v>11</v>
      </c>
      <c r="I1504">
        <f>16-INDEX(STANDINGS_ERA[],MATCH(Table1[[#This Row],[COMBINED]],STANDINGS_ERA[COMBINED],0),COLUMN(STANDINGS_ERA[PLACE IN LEAGUE]))</f>
        <v>2</v>
      </c>
      <c r="J1504">
        <f>16-INDEX(STANDINGS_WHIP[],MATCH(Table1[[#This Row],[COMBINED]],STANDINGS_WHIP[COMBINED],0),COLUMN(STANDINGS_WHIP[PLACE IN LEAGUE]))</f>
        <v>2</v>
      </c>
      <c r="K1504">
        <f>16-INDEX(STANDINGS_W[],MATCH(Table1[[#This Row],[COMBINED]],STANDINGS_W[COMBINED],0),COLUMN(STANDINGS_W[PLACE IN LEAGUE]))</f>
        <v>7</v>
      </c>
      <c r="L1504">
        <f>16-INDEX(STANDINGS_K[],MATCH(Table1[[#This Row],[COMBINED]],STANDINGS_K[COMBINED],0),COLUMN(STANDINGS_K[PLACE IN LEAGUE]))</f>
        <v>8</v>
      </c>
      <c r="M1504">
        <f>16-INDEX(STANDINGS_SV[],MATCH(Table1[[#This Row],[COMBINED]],STANDINGS_SV[COMBINED],0),COLUMN(STANDINGS_SV[PLACE IN LEAGUE]))</f>
        <v>7</v>
      </c>
      <c r="N1504">
        <f>SUM(Table1[[#This Row],[BA]:[SV]])</f>
        <v>55</v>
      </c>
      <c r="O1504">
        <v>14</v>
      </c>
    </row>
    <row r="1505" spans="1:15" x14ac:dyDescent="0.25">
      <c r="A1505" t="s">
        <v>195</v>
      </c>
      <c r="B1505" t="s">
        <v>1668</v>
      </c>
      <c r="C1505" t="str">
        <f>Table1[[#This Row],[League]]&amp;Table1[[#This Row],[Team]]</f>
        <v>$150 Draft Champions Feb 24 1:00 pm Lg.3753Southern Comfort</v>
      </c>
      <c r="D1505">
        <f>16-INDEX(STANDINGS_BA[],MATCH(Table1[[#This Row],[COMBINED]],STANDINGS_BA[COMBINED],0),COLUMN(STANDINGS_BA[PLACE IN LEAGUE]))</f>
        <v>15</v>
      </c>
      <c r="E1505">
        <f>16-INDEX(STANDINGS_R[],MATCH(Table1[[#This Row],[COMBINED]],STANDINGS_R[COMBINED],0),COLUMN(STANDINGS_R[PLACE IN LEAGUE]))</f>
        <v>2</v>
      </c>
      <c r="F1505">
        <f>16-INDEX(STANDINGS_HR[],MATCH(Table1[[#This Row],[COMBINED]],STANDINGS_HR[COMBINED],0),COLUMN(STANDINGS_HR[PLACE IN LEAGUE]))</f>
        <v>2</v>
      </c>
      <c r="G1505">
        <f>16-INDEX(STANDINGS_RBI[],MATCH(Table1[[#This Row],[COMBINED]],STANDINGS_RBI[COMBINED],0),COLUMN(STANDINGS_RBI[PLACE IN LEAGUE]))</f>
        <v>1</v>
      </c>
      <c r="H1505">
        <f>16-INDEX(STANDINGS_SB[],MATCH(Table1[[#This Row],[COMBINED]],STANDINGS_SB[COMBINED],0),COLUMN(STANDINGS_SB[PLACE IN LEAGUE]))</f>
        <v>13</v>
      </c>
      <c r="I1505">
        <f>16-INDEX(STANDINGS_ERA[],MATCH(Table1[[#This Row],[COMBINED]],STANDINGS_ERA[COMBINED],0),COLUMN(STANDINGS_ERA[PLACE IN LEAGUE]))</f>
        <v>1</v>
      </c>
      <c r="J1505">
        <f>16-INDEX(STANDINGS_WHIP[],MATCH(Table1[[#This Row],[COMBINED]],STANDINGS_WHIP[COMBINED],0),COLUMN(STANDINGS_WHIP[PLACE IN LEAGUE]))</f>
        <v>1</v>
      </c>
      <c r="K1505">
        <f>16-INDEX(STANDINGS_W[],MATCH(Table1[[#This Row],[COMBINED]],STANDINGS_W[COMBINED],0),COLUMN(STANDINGS_W[PLACE IN LEAGUE]))</f>
        <v>5</v>
      </c>
      <c r="L1505">
        <f>16-INDEX(STANDINGS_K[],MATCH(Table1[[#This Row],[COMBINED]],STANDINGS_K[COMBINED],0),COLUMN(STANDINGS_K[PLACE IN LEAGUE]))</f>
        <v>4</v>
      </c>
      <c r="M1505">
        <f>16-INDEX(STANDINGS_SV[],MATCH(Table1[[#This Row],[COMBINED]],STANDINGS_SV[COMBINED],0),COLUMN(STANDINGS_SV[PLACE IN LEAGUE]))</f>
        <v>5</v>
      </c>
      <c r="N1505">
        <f>SUM(Table1[[#This Row],[BA]:[SV]])</f>
        <v>49</v>
      </c>
      <c r="O1505">
        <v>15</v>
      </c>
    </row>
    <row r="1506" spans="1:15" x14ac:dyDescent="0.25">
      <c r="A1506" t="s">
        <v>1688</v>
      </c>
      <c r="B1506" t="s">
        <v>1683</v>
      </c>
      <c r="C1506" t="str">
        <f>Table1[[#This Row],[League]]&amp;Table1[[#This Row],[Team]]</f>
        <v>$150 Draft Champions Feb 24 1:00 pm Lg.3754Makin Babies</v>
      </c>
      <c r="D1506">
        <f>16-INDEX(STANDINGS_BA[],MATCH(Table1[[#This Row],[COMBINED]],STANDINGS_BA[COMBINED],0),COLUMN(STANDINGS_BA[PLACE IN LEAGUE]))</f>
        <v>9</v>
      </c>
      <c r="E1506">
        <f>16-INDEX(STANDINGS_R[],MATCH(Table1[[#This Row],[COMBINED]],STANDINGS_R[COMBINED],0),COLUMN(STANDINGS_R[PLACE IN LEAGUE]))</f>
        <v>13</v>
      </c>
      <c r="F1506">
        <f>16-INDEX(STANDINGS_HR[],MATCH(Table1[[#This Row],[COMBINED]],STANDINGS_HR[COMBINED],0),COLUMN(STANDINGS_HR[PLACE IN LEAGUE]))</f>
        <v>14</v>
      </c>
      <c r="G1506">
        <f>16-INDEX(STANDINGS_RBI[],MATCH(Table1[[#This Row],[COMBINED]],STANDINGS_RBI[COMBINED],0),COLUMN(STANDINGS_RBI[PLACE IN LEAGUE]))</f>
        <v>12</v>
      </c>
      <c r="H1506">
        <f>16-INDEX(STANDINGS_SB[],MATCH(Table1[[#This Row],[COMBINED]],STANDINGS_SB[COMBINED],0),COLUMN(STANDINGS_SB[PLACE IN LEAGUE]))</f>
        <v>10</v>
      </c>
      <c r="I1506">
        <f>16-INDEX(STANDINGS_ERA[],MATCH(Table1[[#This Row],[COMBINED]],STANDINGS_ERA[COMBINED],0),COLUMN(STANDINGS_ERA[PLACE IN LEAGUE]))</f>
        <v>15</v>
      </c>
      <c r="J1506">
        <f>16-INDEX(STANDINGS_WHIP[],MATCH(Table1[[#This Row],[COMBINED]],STANDINGS_WHIP[COMBINED],0),COLUMN(STANDINGS_WHIP[PLACE IN LEAGUE]))</f>
        <v>15</v>
      </c>
      <c r="K1506">
        <f>16-INDEX(STANDINGS_W[],MATCH(Table1[[#This Row],[COMBINED]],STANDINGS_W[COMBINED],0),COLUMN(STANDINGS_W[PLACE IN LEAGUE]))</f>
        <v>15</v>
      </c>
      <c r="L1506">
        <f>16-INDEX(STANDINGS_K[],MATCH(Table1[[#This Row],[COMBINED]],STANDINGS_K[COMBINED],0),COLUMN(STANDINGS_K[PLACE IN LEAGUE]))</f>
        <v>14</v>
      </c>
      <c r="M1506">
        <f>16-INDEX(STANDINGS_SV[],MATCH(Table1[[#This Row],[COMBINED]],STANDINGS_SV[COMBINED],0),COLUMN(STANDINGS_SV[PLACE IN LEAGUE]))</f>
        <v>4</v>
      </c>
      <c r="N1506">
        <f>SUM(Table1[[#This Row],[BA]:[SV]])</f>
        <v>121</v>
      </c>
      <c r="O1506">
        <v>1</v>
      </c>
    </row>
    <row r="1507" spans="1:15" x14ac:dyDescent="0.25">
      <c r="A1507" t="s">
        <v>1682</v>
      </c>
      <c r="B1507" t="s">
        <v>1683</v>
      </c>
      <c r="C1507" t="str">
        <f>Table1[[#This Row],[League]]&amp;Table1[[#This Row],[Team]]</f>
        <v>$150 Draft Champions Feb 24 1:00 pm Lg.3754Scratch That Itch</v>
      </c>
      <c r="D1507">
        <f>16-INDEX(STANDINGS_BA[],MATCH(Table1[[#This Row],[COMBINED]],STANDINGS_BA[COMBINED],0),COLUMN(STANDINGS_BA[PLACE IN LEAGUE]))</f>
        <v>15</v>
      </c>
      <c r="E1507">
        <f>16-INDEX(STANDINGS_R[],MATCH(Table1[[#This Row],[COMBINED]],STANDINGS_R[COMBINED],0),COLUMN(STANDINGS_R[PLACE IN LEAGUE]))</f>
        <v>11</v>
      </c>
      <c r="F1507">
        <f>16-INDEX(STANDINGS_HR[],MATCH(Table1[[#This Row],[COMBINED]],STANDINGS_HR[COMBINED],0),COLUMN(STANDINGS_HR[PLACE IN LEAGUE]))</f>
        <v>11</v>
      </c>
      <c r="G1507">
        <f>16-INDEX(STANDINGS_RBI[],MATCH(Table1[[#This Row],[COMBINED]],STANDINGS_RBI[COMBINED],0),COLUMN(STANDINGS_RBI[PLACE IN LEAGUE]))</f>
        <v>14</v>
      </c>
      <c r="H1507">
        <f>16-INDEX(STANDINGS_SB[],MATCH(Table1[[#This Row],[COMBINED]],STANDINGS_SB[COMBINED],0),COLUMN(STANDINGS_SB[PLACE IN LEAGUE]))</f>
        <v>5</v>
      </c>
      <c r="I1507">
        <f>16-INDEX(STANDINGS_ERA[],MATCH(Table1[[#This Row],[COMBINED]],STANDINGS_ERA[COMBINED],0),COLUMN(STANDINGS_ERA[PLACE IN LEAGUE]))</f>
        <v>11</v>
      </c>
      <c r="J1507">
        <f>16-INDEX(STANDINGS_WHIP[],MATCH(Table1[[#This Row],[COMBINED]],STANDINGS_WHIP[COMBINED],0),COLUMN(STANDINGS_WHIP[PLACE IN LEAGUE]))</f>
        <v>9</v>
      </c>
      <c r="K1507">
        <f>16-INDEX(STANDINGS_W[],MATCH(Table1[[#This Row],[COMBINED]],STANDINGS_W[COMBINED],0),COLUMN(STANDINGS_W[PLACE IN LEAGUE]))</f>
        <v>13</v>
      </c>
      <c r="L1507">
        <f>16-INDEX(STANDINGS_K[],MATCH(Table1[[#This Row],[COMBINED]],STANDINGS_K[COMBINED],0),COLUMN(STANDINGS_K[PLACE IN LEAGUE]))</f>
        <v>15</v>
      </c>
      <c r="M1507">
        <f>16-INDEX(STANDINGS_SV[],MATCH(Table1[[#This Row],[COMBINED]],STANDINGS_SV[COMBINED],0),COLUMN(STANDINGS_SV[PLACE IN LEAGUE]))</f>
        <v>5</v>
      </c>
      <c r="N1507">
        <f>SUM(Table1[[#This Row],[BA]:[SV]])</f>
        <v>109</v>
      </c>
      <c r="O1507">
        <v>2</v>
      </c>
    </row>
    <row r="1508" spans="1:15" x14ac:dyDescent="0.25">
      <c r="A1508" t="s">
        <v>1684</v>
      </c>
      <c r="B1508" t="s">
        <v>1683</v>
      </c>
      <c r="C1508" t="str">
        <f>Table1[[#This Row],[League]]&amp;Table1[[#This Row],[Team]]</f>
        <v>$150 Draft Champions Feb 24 1:00 pm Lg.3754Baby Bull, Cha Cha</v>
      </c>
      <c r="D1508">
        <f>16-INDEX(STANDINGS_BA[],MATCH(Table1[[#This Row],[COMBINED]],STANDINGS_BA[COMBINED],0),COLUMN(STANDINGS_BA[PLACE IN LEAGUE]))</f>
        <v>13</v>
      </c>
      <c r="E1508">
        <f>16-INDEX(STANDINGS_R[],MATCH(Table1[[#This Row],[COMBINED]],STANDINGS_R[COMBINED],0),COLUMN(STANDINGS_R[PLACE IN LEAGUE]))</f>
        <v>10</v>
      </c>
      <c r="F1508">
        <f>16-INDEX(STANDINGS_HR[],MATCH(Table1[[#This Row],[COMBINED]],STANDINGS_HR[COMBINED],0),COLUMN(STANDINGS_HR[PLACE IN LEAGUE]))</f>
        <v>7</v>
      </c>
      <c r="G1508">
        <f>16-INDEX(STANDINGS_RBI[],MATCH(Table1[[#This Row],[COMBINED]],STANDINGS_RBI[COMBINED],0),COLUMN(STANDINGS_RBI[PLACE IN LEAGUE]))</f>
        <v>13</v>
      </c>
      <c r="H1508">
        <f>16-INDEX(STANDINGS_SB[],MATCH(Table1[[#This Row],[COMBINED]],STANDINGS_SB[COMBINED],0),COLUMN(STANDINGS_SB[PLACE IN LEAGUE]))</f>
        <v>11</v>
      </c>
      <c r="I1508">
        <f>16-INDEX(STANDINGS_ERA[],MATCH(Table1[[#This Row],[COMBINED]],STANDINGS_ERA[COMBINED],0),COLUMN(STANDINGS_ERA[PLACE IN LEAGUE]))</f>
        <v>12</v>
      </c>
      <c r="J1508">
        <f>16-INDEX(STANDINGS_WHIP[],MATCH(Table1[[#This Row],[COMBINED]],STANDINGS_WHIP[COMBINED],0),COLUMN(STANDINGS_WHIP[PLACE IN LEAGUE]))</f>
        <v>6</v>
      </c>
      <c r="K1508">
        <f>16-INDEX(STANDINGS_W[],MATCH(Table1[[#This Row],[COMBINED]],STANDINGS_W[COMBINED],0),COLUMN(STANDINGS_W[PLACE IN LEAGUE]))</f>
        <v>11</v>
      </c>
      <c r="L1508">
        <f>16-INDEX(STANDINGS_K[],MATCH(Table1[[#This Row],[COMBINED]],STANDINGS_K[COMBINED],0),COLUMN(STANDINGS_K[PLACE IN LEAGUE]))</f>
        <v>11</v>
      </c>
      <c r="M1508">
        <f>16-INDEX(STANDINGS_SV[],MATCH(Table1[[#This Row],[COMBINED]],STANDINGS_SV[COMBINED],0),COLUMN(STANDINGS_SV[PLACE IN LEAGUE]))</f>
        <v>12</v>
      </c>
      <c r="N1508">
        <f>SUM(Table1[[#This Row],[BA]:[SV]])</f>
        <v>106</v>
      </c>
      <c r="O1508">
        <v>3</v>
      </c>
    </row>
    <row r="1509" spans="1:15" x14ac:dyDescent="0.25">
      <c r="A1509" t="s">
        <v>1685</v>
      </c>
      <c r="B1509" t="s">
        <v>1683</v>
      </c>
      <c r="C1509" t="str">
        <f>Table1[[#This Row],[League]]&amp;Table1[[#This Row],[Team]]</f>
        <v>$150 Draft Champions Feb 24 1:00 pm Lg.37544dakids</v>
      </c>
      <c r="D1509">
        <f>16-INDEX(STANDINGS_BA[],MATCH(Table1[[#This Row],[COMBINED]],STANDINGS_BA[COMBINED],0),COLUMN(STANDINGS_BA[PLACE IN LEAGUE]))</f>
        <v>12</v>
      </c>
      <c r="E1509">
        <f>16-INDEX(STANDINGS_R[],MATCH(Table1[[#This Row],[COMBINED]],STANDINGS_R[COMBINED],0),COLUMN(STANDINGS_R[PLACE IN LEAGUE]))</f>
        <v>14</v>
      </c>
      <c r="F1509">
        <f>16-INDEX(STANDINGS_HR[],MATCH(Table1[[#This Row],[COMBINED]],STANDINGS_HR[COMBINED],0),COLUMN(STANDINGS_HR[PLACE IN LEAGUE]))</f>
        <v>10</v>
      </c>
      <c r="G1509">
        <f>16-INDEX(STANDINGS_RBI[],MATCH(Table1[[#This Row],[COMBINED]],STANDINGS_RBI[COMBINED],0),COLUMN(STANDINGS_RBI[PLACE IN LEAGUE]))</f>
        <v>8</v>
      </c>
      <c r="H1509">
        <f>16-INDEX(STANDINGS_SB[],MATCH(Table1[[#This Row],[COMBINED]],STANDINGS_SB[COMBINED],0),COLUMN(STANDINGS_SB[PLACE IN LEAGUE]))</f>
        <v>14</v>
      </c>
      <c r="I1509">
        <f>16-INDEX(STANDINGS_ERA[],MATCH(Table1[[#This Row],[COMBINED]],STANDINGS_ERA[COMBINED],0),COLUMN(STANDINGS_ERA[PLACE IN LEAGUE]))</f>
        <v>14</v>
      </c>
      <c r="J1509">
        <f>16-INDEX(STANDINGS_WHIP[],MATCH(Table1[[#This Row],[COMBINED]],STANDINGS_WHIP[COMBINED],0),COLUMN(STANDINGS_WHIP[PLACE IN LEAGUE]))</f>
        <v>8</v>
      </c>
      <c r="K1509">
        <f>16-INDEX(STANDINGS_W[],MATCH(Table1[[#This Row],[COMBINED]],STANDINGS_W[COMBINED],0),COLUMN(STANDINGS_W[PLACE IN LEAGUE]))</f>
        <v>7</v>
      </c>
      <c r="L1509">
        <f>16-INDEX(STANDINGS_K[],MATCH(Table1[[#This Row],[COMBINED]],STANDINGS_K[COMBINED],0),COLUMN(STANDINGS_K[PLACE IN LEAGUE]))</f>
        <v>3</v>
      </c>
      <c r="M1509">
        <f>16-INDEX(STANDINGS_SV[],MATCH(Table1[[#This Row],[COMBINED]],STANDINGS_SV[COMBINED],0),COLUMN(STANDINGS_SV[PLACE IN LEAGUE]))</f>
        <v>14</v>
      </c>
      <c r="N1509">
        <f>SUM(Table1[[#This Row],[BA]:[SV]])</f>
        <v>104</v>
      </c>
      <c r="O1509">
        <v>4</v>
      </c>
    </row>
    <row r="1510" spans="1:15" x14ac:dyDescent="0.25">
      <c r="A1510" t="s">
        <v>1686</v>
      </c>
      <c r="B1510" t="s">
        <v>1683</v>
      </c>
      <c r="C1510" t="str">
        <f>Table1[[#This Row],[League]]&amp;Table1[[#This Row],[Team]]</f>
        <v>$150 Draft Champions Feb 24 1:00 pm Lg.3754Unplug the Technology</v>
      </c>
      <c r="D1510">
        <f>16-INDEX(STANDINGS_BA[],MATCH(Table1[[#This Row],[COMBINED]],STANDINGS_BA[COMBINED],0),COLUMN(STANDINGS_BA[PLACE IN LEAGUE]))</f>
        <v>11</v>
      </c>
      <c r="E1510">
        <f>16-INDEX(STANDINGS_R[],MATCH(Table1[[#This Row],[COMBINED]],STANDINGS_R[COMBINED],0),COLUMN(STANDINGS_R[PLACE IN LEAGUE]))</f>
        <v>15</v>
      </c>
      <c r="F1510">
        <f>16-INDEX(STANDINGS_HR[],MATCH(Table1[[#This Row],[COMBINED]],STANDINGS_HR[COMBINED],0),COLUMN(STANDINGS_HR[PLACE IN LEAGUE]))</f>
        <v>9</v>
      </c>
      <c r="G1510">
        <f>16-INDEX(STANDINGS_RBI[],MATCH(Table1[[#This Row],[COMBINED]],STANDINGS_RBI[COMBINED],0),COLUMN(STANDINGS_RBI[PLACE IN LEAGUE]))</f>
        <v>11</v>
      </c>
      <c r="H1510">
        <f>16-INDEX(STANDINGS_SB[],MATCH(Table1[[#This Row],[COMBINED]],STANDINGS_SB[COMBINED],0),COLUMN(STANDINGS_SB[PLACE IN LEAGUE]))</f>
        <v>9</v>
      </c>
      <c r="I1510">
        <f>16-INDEX(STANDINGS_ERA[],MATCH(Table1[[#This Row],[COMBINED]],STANDINGS_ERA[COMBINED],0),COLUMN(STANDINGS_ERA[PLACE IN LEAGUE]))</f>
        <v>8</v>
      </c>
      <c r="J1510">
        <f>16-INDEX(STANDINGS_WHIP[],MATCH(Table1[[#This Row],[COMBINED]],STANDINGS_WHIP[COMBINED],0),COLUMN(STANDINGS_WHIP[PLACE IN LEAGUE]))</f>
        <v>7</v>
      </c>
      <c r="K1510">
        <f>16-INDEX(STANDINGS_W[],MATCH(Table1[[#This Row],[COMBINED]],STANDINGS_W[COMBINED],0),COLUMN(STANDINGS_W[PLACE IN LEAGUE]))</f>
        <v>5</v>
      </c>
      <c r="L1510">
        <f>16-INDEX(STANDINGS_K[],MATCH(Table1[[#This Row],[COMBINED]],STANDINGS_K[COMBINED],0),COLUMN(STANDINGS_K[PLACE IN LEAGUE]))</f>
        <v>10</v>
      </c>
      <c r="M1510">
        <f>16-INDEX(STANDINGS_SV[],MATCH(Table1[[#This Row],[COMBINED]],STANDINGS_SV[COMBINED],0),COLUMN(STANDINGS_SV[PLACE IN LEAGUE]))</f>
        <v>10</v>
      </c>
      <c r="N1510">
        <f>SUM(Table1[[#This Row],[BA]:[SV]])</f>
        <v>95</v>
      </c>
      <c r="O1510">
        <v>5</v>
      </c>
    </row>
    <row r="1511" spans="1:15" x14ac:dyDescent="0.25">
      <c r="A1511" t="s">
        <v>488</v>
      </c>
      <c r="B1511" t="s">
        <v>1683</v>
      </c>
      <c r="C1511" t="str">
        <f>Table1[[#This Row],[League]]&amp;Table1[[#This Row],[Team]]</f>
        <v>$150 Draft Champions Feb 24 1:00 pm Lg.3754The AC Apocalypse</v>
      </c>
      <c r="D1511">
        <f>16-INDEX(STANDINGS_BA[],MATCH(Table1[[#This Row],[COMBINED]],STANDINGS_BA[COMBINED],0),COLUMN(STANDINGS_BA[PLACE IN LEAGUE]))</f>
        <v>14</v>
      </c>
      <c r="E1511">
        <f>16-INDEX(STANDINGS_R[],MATCH(Table1[[#This Row],[COMBINED]],STANDINGS_R[COMBINED],0),COLUMN(STANDINGS_R[PLACE IN LEAGUE]))</f>
        <v>12</v>
      </c>
      <c r="F1511">
        <f>16-INDEX(STANDINGS_HR[],MATCH(Table1[[#This Row],[COMBINED]],STANDINGS_HR[COMBINED],0),COLUMN(STANDINGS_HR[PLACE IN LEAGUE]))</f>
        <v>13</v>
      </c>
      <c r="G1511">
        <f>16-INDEX(STANDINGS_RBI[],MATCH(Table1[[#This Row],[COMBINED]],STANDINGS_RBI[COMBINED],0),COLUMN(STANDINGS_RBI[PLACE IN LEAGUE]))</f>
        <v>15</v>
      </c>
      <c r="H1511">
        <f>16-INDEX(STANDINGS_SB[],MATCH(Table1[[#This Row],[COMBINED]],STANDINGS_SB[COMBINED],0),COLUMN(STANDINGS_SB[PLACE IN LEAGUE]))</f>
        <v>13</v>
      </c>
      <c r="I1511">
        <f>16-INDEX(STANDINGS_ERA[],MATCH(Table1[[#This Row],[COMBINED]],STANDINGS_ERA[COMBINED],0),COLUMN(STANDINGS_ERA[PLACE IN LEAGUE]))</f>
        <v>2</v>
      </c>
      <c r="J1511">
        <f>16-INDEX(STANDINGS_WHIP[],MATCH(Table1[[#This Row],[COMBINED]],STANDINGS_WHIP[COMBINED],0),COLUMN(STANDINGS_WHIP[PLACE IN LEAGUE]))</f>
        <v>3</v>
      </c>
      <c r="K1511">
        <f>16-INDEX(STANDINGS_W[],MATCH(Table1[[#This Row],[COMBINED]],STANDINGS_W[COMBINED],0),COLUMN(STANDINGS_W[PLACE IN LEAGUE]))</f>
        <v>10</v>
      </c>
      <c r="L1511">
        <f>16-INDEX(STANDINGS_K[],MATCH(Table1[[#This Row],[COMBINED]],STANDINGS_K[COMBINED],0),COLUMN(STANDINGS_K[PLACE IN LEAGUE]))</f>
        <v>9</v>
      </c>
      <c r="M1511">
        <f>16-INDEX(STANDINGS_SV[],MATCH(Table1[[#This Row],[COMBINED]],STANDINGS_SV[COMBINED],0),COLUMN(STANDINGS_SV[PLACE IN LEAGUE]))</f>
        <v>2</v>
      </c>
      <c r="N1511">
        <f>SUM(Table1[[#This Row],[BA]:[SV]])</f>
        <v>93</v>
      </c>
      <c r="O1511">
        <v>6</v>
      </c>
    </row>
    <row r="1512" spans="1:15" x14ac:dyDescent="0.25">
      <c r="A1512" t="s">
        <v>1694</v>
      </c>
      <c r="B1512" t="s">
        <v>1683</v>
      </c>
      <c r="C1512" t="str">
        <f>Table1[[#This Row],[League]]&amp;Table1[[#This Row],[Team]]</f>
        <v>$150 Draft Champions Feb 24 1:00 pm Lg.3754B.O.F.</v>
      </c>
      <c r="D1512">
        <f>16-INDEX(STANDINGS_BA[],MATCH(Table1[[#This Row],[COMBINED]],STANDINGS_BA[COMBINED],0),COLUMN(STANDINGS_BA[PLACE IN LEAGUE]))</f>
        <v>3</v>
      </c>
      <c r="E1512">
        <f>16-INDEX(STANDINGS_R[],MATCH(Table1[[#This Row],[COMBINED]],STANDINGS_R[COMBINED],0),COLUMN(STANDINGS_R[PLACE IN LEAGUE]))</f>
        <v>7</v>
      </c>
      <c r="F1512">
        <f>16-INDEX(STANDINGS_HR[],MATCH(Table1[[#This Row],[COMBINED]],STANDINGS_HR[COMBINED],0),COLUMN(STANDINGS_HR[PLACE IN LEAGUE]))</f>
        <v>5</v>
      </c>
      <c r="G1512">
        <f>16-INDEX(STANDINGS_RBI[],MATCH(Table1[[#This Row],[COMBINED]],STANDINGS_RBI[COMBINED],0),COLUMN(STANDINGS_RBI[PLACE IN LEAGUE]))</f>
        <v>3</v>
      </c>
      <c r="H1512">
        <f>16-INDEX(STANDINGS_SB[],MATCH(Table1[[#This Row],[COMBINED]],STANDINGS_SB[COMBINED],0),COLUMN(STANDINGS_SB[PLACE IN LEAGUE]))</f>
        <v>15</v>
      </c>
      <c r="I1512">
        <f>16-INDEX(STANDINGS_ERA[],MATCH(Table1[[#This Row],[COMBINED]],STANDINGS_ERA[COMBINED],0),COLUMN(STANDINGS_ERA[PLACE IN LEAGUE]))</f>
        <v>13</v>
      </c>
      <c r="J1512">
        <f>16-INDEX(STANDINGS_WHIP[],MATCH(Table1[[#This Row],[COMBINED]],STANDINGS_WHIP[COMBINED],0),COLUMN(STANDINGS_WHIP[PLACE IN LEAGUE]))</f>
        <v>11</v>
      </c>
      <c r="K1512">
        <f>16-INDEX(STANDINGS_W[],MATCH(Table1[[#This Row],[COMBINED]],STANDINGS_W[COMBINED],0),COLUMN(STANDINGS_W[PLACE IN LEAGUE]))</f>
        <v>8</v>
      </c>
      <c r="L1512">
        <f>16-INDEX(STANDINGS_K[],MATCH(Table1[[#This Row],[COMBINED]],STANDINGS_K[COMBINED],0),COLUMN(STANDINGS_K[PLACE IN LEAGUE]))</f>
        <v>13</v>
      </c>
      <c r="M1512">
        <f>16-INDEX(STANDINGS_SV[],MATCH(Table1[[#This Row],[COMBINED]],STANDINGS_SV[COMBINED],0),COLUMN(STANDINGS_SV[PLACE IN LEAGUE]))</f>
        <v>6</v>
      </c>
      <c r="N1512">
        <f>SUM(Table1[[#This Row],[BA]:[SV]])</f>
        <v>84</v>
      </c>
      <c r="O1512">
        <v>7</v>
      </c>
    </row>
    <row r="1513" spans="1:15" x14ac:dyDescent="0.25">
      <c r="A1513" t="s">
        <v>1689</v>
      </c>
      <c r="B1513" t="s">
        <v>1683</v>
      </c>
      <c r="C1513" t="str">
        <f>Table1[[#This Row],[League]]&amp;Table1[[#This Row],[Team]]</f>
        <v>$150 Draft Champions Feb 24 1:00 pm Lg.3754The Chosen Few</v>
      </c>
      <c r="D1513">
        <f>16-INDEX(STANDINGS_BA[],MATCH(Table1[[#This Row],[COMBINED]],STANDINGS_BA[COMBINED],0),COLUMN(STANDINGS_BA[PLACE IN LEAGUE]))</f>
        <v>8</v>
      </c>
      <c r="E1513">
        <f>16-INDEX(STANDINGS_R[],MATCH(Table1[[#This Row],[COMBINED]],STANDINGS_R[COMBINED],0),COLUMN(STANDINGS_R[PLACE IN LEAGUE]))</f>
        <v>9</v>
      </c>
      <c r="F1513">
        <f>16-INDEX(STANDINGS_HR[],MATCH(Table1[[#This Row],[COMBINED]],STANDINGS_HR[COMBINED],0),COLUMN(STANDINGS_HR[PLACE IN LEAGUE]))</f>
        <v>12</v>
      </c>
      <c r="G1513">
        <f>16-INDEX(STANDINGS_RBI[],MATCH(Table1[[#This Row],[COMBINED]],STANDINGS_RBI[COMBINED],0),COLUMN(STANDINGS_RBI[PLACE IN LEAGUE]))</f>
        <v>10</v>
      </c>
      <c r="H1513">
        <f>16-INDEX(STANDINGS_SB[],MATCH(Table1[[#This Row],[COMBINED]],STANDINGS_SB[COMBINED],0),COLUMN(STANDINGS_SB[PLACE IN LEAGUE]))</f>
        <v>12</v>
      </c>
      <c r="I1513">
        <f>16-INDEX(STANDINGS_ERA[],MATCH(Table1[[#This Row],[COMBINED]],STANDINGS_ERA[COMBINED],0),COLUMN(STANDINGS_ERA[PLACE IN LEAGUE]))</f>
        <v>3</v>
      </c>
      <c r="J1513">
        <f>16-INDEX(STANDINGS_WHIP[],MATCH(Table1[[#This Row],[COMBINED]],STANDINGS_WHIP[COMBINED],0),COLUMN(STANDINGS_WHIP[PLACE IN LEAGUE]))</f>
        <v>1</v>
      </c>
      <c r="K1513">
        <f>16-INDEX(STANDINGS_W[],MATCH(Table1[[#This Row],[COMBINED]],STANDINGS_W[COMBINED],0),COLUMN(STANDINGS_W[PLACE IN LEAGUE]))</f>
        <v>2</v>
      </c>
      <c r="L1513">
        <f>16-INDEX(STANDINGS_K[],MATCH(Table1[[#This Row],[COMBINED]],STANDINGS_K[COMBINED],0),COLUMN(STANDINGS_K[PLACE IN LEAGUE]))</f>
        <v>5</v>
      </c>
      <c r="M1513">
        <f>16-INDEX(STANDINGS_SV[],MATCH(Table1[[#This Row],[COMBINED]],STANDINGS_SV[COMBINED],0),COLUMN(STANDINGS_SV[PLACE IN LEAGUE]))</f>
        <v>15</v>
      </c>
      <c r="N1513">
        <f>SUM(Table1[[#This Row],[BA]:[SV]])</f>
        <v>77</v>
      </c>
      <c r="O1513">
        <v>8</v>
      </c>
    </row>
    <row r="1514" spans="1:15" x14ac:dyDescent="0.25">
      <c r="A1514" t="s">
        <v>1693</v>
      </c>
      <c r="B1514" t="s">
        <v>1683</v>
      </c>
      <c r="C1514" t="str">
        <f>Table1[[#This Row],[League]]&amp;Table1[[#This Row],[Team]]</f>
        <v>$150 Draft Champions Feb 24 1:00 pm Lg.3754ADP All Stars</v>
      </c>
      <c r="D1514">
        <f>16-INDEX(STANDINGS_BA[],MATCH(Table1[[#This Row],[COMBINED]],STANDINGS_BA[COMBINED],0),COLUMN(STANDINGS_BA[PLACE IN LEAGUE]))</f>
        <v>4</v>
      </c>
      <c r="E1514">
        <f>16-INDEX(STANDINGS_R[],MATCH(Table1[[#This Row],[COMBINED]],STANDINGS_R[COMBINED],0),COLUMN(STANDINGS_R[PLACE IN LEAGUE]))</f>
        <v>4</v>
      </c>
      <c r="F1514">
        <f>16-INDEX(STANDINGS_HR[],MATCH(Table1[[#This Row],[COMBINED]],STANDINGS_HR[COMBINED],0),COLUMN(STANDINGS_HR[PLACE IN LEAGUE]))</f>
        <v>6</v>
      </c>
      <c r="G1514">
        <f>16-INDEX(STANDINGS_RBI[],MATCH(Table1[[#This Row],[COMBINED]],STANDINGS_RBI[COMBINED],0),COLUMN(STANDINGS_RBI[PLACE IN LEAGUE]))</f>
        <v>5</v>
      </c>
      <c r="H1514">
        <f>16-INDEX(STANDINGS_SB[],MATCH(Table1[[#This Row],[COMBINED]],STANDINGS_SB[COMBINED],0),COLUMN(STANDINGS_SB[PLACE IN LEAGUE]))</f>
        <v>8</v>
      </c>
      <c r="I1514">
        <f>16-INDEX(STANDINGS_ERA[],MATCH(Table1[[#This Row],[COMBINED]],STANDINGS_ERA[COMBINED],0),COLUMN(STANDINGS_ERA[PLACE IN LEAGUE]))</f>
        <v>6</v>
      </c>
      <c r="J1514">
        <f>16-INDEX(STANDINGS_WHIP[],MATCH(Table1[[#This Row],[COMBINED]],STANDINGS_WHIP[COMBINED],0),COLUMN(STANDINGS_WHIP[PLACE IN LEAGUE]))</f>
        <v>10</v>
      </c>
      <c r="K1514">
        <f>16-INDEX(STANDINGS_W[],MATCH(Table1[[#This Row],[COMBINED]],STANDINGS_W[COMBINED],0),COLUMN(STANDINGS_W[PLACE IN LEAGUE]))</f>
        <v>9</v>
      </c>
      <c r="L1514">
        <f>16-INDEX(STANDINGS_K[],MATCH(Table1[[#This Row],[COMBINED]],STANDINGS_K[COMBINED],0),COLUMN(STANDINGS_K[PLACE IN LEAGUE]))</f>
        <v>6</v>
      </c>
      <c r="M1514">
        <f>16-INDEX(STANDINGS_SV[],MATCH(Table1[[#This Row],[COMBINED]],STANDINGS_SV[COMBINED],0),COLUMN(STANDINGS_SV[PLACE IN LEAGUE]))</f>
        <v>9</v>
      </c>
      <c r="N1514">
        <f>SUM(Table1[[#This Row],[BA]:[SV]])</f>
        <v>67</v>
      </c>
      <c r="O1514">
        <v>9</v>
      </c>
    </row>
    <row r="1515" spans="1:15" x14ac:dyDescent="0.25">
      <c r="A1515" t="s">
        <v>1695</v>
      </c>
      <c r="B1515" t="s">
        <v>1683</v>
      </c>
      <c r="C1515" t="str">
        <f>Table1[[#This Row],[League]]&amp;Table1[[#This Row],[Team]]</f>
        <v>$150 Draft Champions Feb 24 1:00 pm Lg.37543 of Paper 2 of Coin</v>
      </c>
      <c r="D1515">
        <f>16-INDEX(STANDINGS_BA[],MATCH(Table1[[#This Row],[COMBINED]],STANDINGS_BA[COMBINED],0),COLUMN(STANDINGS_BA[PLACE IN LEAGUE]))</f>
        <v>2</v>
      </c>
      <c r="E1515">
        <f>16-INDEX(STANDINGS_R[],MATCH(Table1[[#This Row],[COMBINED]],STANDINGS_R[COMBINED],0),COLUMN(STANDINGS_R[PLACE IN LEAGUE]))</f>
        <v>2</v>
      </c>
      <c r="F1515">
        <f>16-INDEX(STANDINGS_HR[],MATCH(Table1[[#This Row],[COMBINED]],STANDINGS_HR[COMBINED],0),COLUMN(STANDINGS_HR[PLACE IN LEAGUE]))</f>
        <v>4</v>
      </c>
      <c r="G1515">
        <f>16-INDEX(STANDINGS_RBI[],MATCH(Table1[[#This Row],[COMBINED]],STANDINGS_RBI[COMBINED],0),COLUMN(STANDINGS_RBI[PLACE IN LEAGUE]))</f>
        <v>4</v>
      </c>
      <c r="H1515">
        <f>16-INDEX(STANDINGS_SB[],MATCH(Table1[[#This Row],[COMBINED]],STANDINGS_SB[COMBINED],0),COLUMN(STANDINGS_SB[PLACE IN LEAGUE]))</f>
        <v>6</v>
      </c>
      <c r="I1515">
        <f>16-INDEX(STANDINGS_ERA[],MATCH(Table1[[#This Row],[COMBINED]],STANDINGS_ERA[COMBINED],0),COLUMN(STANDINGS_ERA[PLACE IN LEAGUE]))</f>
        <v>9</v>
      </c>
      <c r="J1515">
        <f>16-INDEX(STANDINGS_WHIP[],MATCH(Table1[[#This Row],[COMBINED]],STANDINGS_WHIP[COMBINED],0),COLUMN(STANDINGS_WHIP[PLACE IN LEAGUE]))</f>
        <v>12</v>
      </c>
      <c r="K1515">
        <f>16-INDEX(STANDINGS_W[],MATCH(Table1[[#This Row],[COMBINED]],STANDINGS_W[COMBINED],0),COLUMN(STANDINGS_W[PLACE IN LEAGUE]))</f>
        <v>12</v>
      </c>
      <c r="L1515">
        <f>16-INDEX(STANDINGS_K[],MATCH(Table1[[#This Row],[COMBINED]],STANDINGS_K[COMBINED],0),COLUMN(STANDINGS_K[PLACE IN LEAGUE]))</f>
        <v>7</v>
      </c>
      <c r="M1515">
        <f>16-INDEX(STANDINGS_SV[],MATCH(Table1[[#This Row],[COMBINED]],STANDINGS_SV[COMBINED],0),COLUMN(STANDINGS_SV[PLACE IN LEAGUE]))</f>
        <v>8</v>
      </c>
      <c r="N1515">
        <f>SUM(Table1[[#This Row],[BA]:[SV]])</f>
        <v>66</v>
      </c>
      <c r="O1515">
        <v>10</v>
      </c>
    </row>
    <row r="1516" spans="1:15" x14ac:dyDescent="0.25">
      <c r="A1516" t="s">
        <v>1696</v>
      </c>
      <c r="B1516" t="s">
        <v>1683</v>
      </c>
      <c r="C1516" t="str">
        <f>Table1[[#This Row],[League]]&amp;Table1[[#This Row],[Team]]</f>
        <v>$150 Draft Champions Feb 24 1:00 pm Lg.3754RickReedFanclub</v>
      </c>
      <c r="D1516">
        <f>16-INDEX(STANDINGS_BA[],MATCH(Table1[[#This Row],[COMBINED]],STANDINGS_BA[COMBINED],0),COLUMN(STANDINGS_BA[PLACE IN LEAGUE]))</f>
        <v>1</v>
      </c>
      <c r="E1516">
        <f>16-INDEX(STANDINGS_R[],MATCH(Table1[[#This Row],[COMBINED]],STANDINGS_R[COMBINED],0),COLUMN(STANDINGS_R[PLACE IN LEAGUE]))</f>
        <v>8</v>
      </c>
      <c r="F1516">
        <f>16-INDEX(STANDINGS_HR[],MATCH(Table1[[#This Row],[COMBINED]],STANDINGS_HR[COMBINED],0),COLUMN(STANDINGS_HR[PLACE IN LEAGUE]))</f>
        <v>15</v>
      </c>
      <c r="G1516">
        <f>16-INDEX(STANDINGS_RBI[],MATCH(Table1[[#This Row],[COMBINED]],STANDINGS_RBI[COMBINED],0),COLUMN(STANDINGS_RBI[PLACE IN LEAGUE]))</f>
        <v>6</v>
      </c>
      <c r="H1516">
        <f>16-INDEX(STANDINGS_SB[],MATCH(Table1[[#This Row],[COMBINED]],STANDINGS_SB[COMBINED],0),COLUMN(STANDINGS_SB[PLACE IN LEAGUE]))</f>
        <v>3</v>
      </c>
      <c r="I1516">
        <f>16-INDEX(STANDINGS_ERA[],MATCH(Table1[[#This Row],[COMBINED]],STANDINGS_ERA[COMBINED],0),COLUMN(STANDINGS_ERA[PLACE IN LEAGUE]))</f>
        <v>5</v>
      </c>
      <c r="J1516">
        <f>16-INDEX(STANDINGS_WHIP[],MATCH(Table1[[#This Row],[COMBINED]],STANDINGS_WHIP[COMBINED],0),COLUMN(STANDINGS_WHIP[PLACE IN LEAGUE]))</f>
        <v>2</v>
      </c>
      <c r="K1516">
        <f>16-INDEX(STANDINGS_W[],MATCH(Table1[[#This Row],[COMBINED]],STANDINGS_W[COMBINED],0),COLUMN(STANDINGS_W[PLACE IN LEAGUE]))</f>
        <v>4</v>
      </c>
      <c r="L1516">
        <f>16-INDEX(STANDINGS_K[],MATCH(Table1[[#This Row],[COMBINED]],STANDINGS_K[COMBINED],0),COLUMN(STANDINGS_K[PLACE IN LEAGUE]))</f>
        <v>8</v>
      </c>
      <c r="M1516">
        <f>16-INDEX(STANDINGS_SV[],MATCH(Table1[[#This Row],[COMBINED]],STANDINGS_SV[COMBINED],0),COLUMN(STANDINGS_SV[PLACE IN LEAGUE]))</f>
        <v>13</v>
      </c>
      <c r="N1516">
        <f>SUM(Table1[[#This Row],[BA]:[SV]])</f>
        <v>65</v>
      </c>
      <c r="O1516">
        <v>11</v>
      </c>
    </row>
    <row r="1517" spans="1:15" x14ac:dyDescent="0.25">
      <c r="A1517" t="s">
        <v>1687</v>
      </c>
      <c r="B1517" t="s">
        <v>1683</v>
      </c>
      <c r="C1517" t="str">
        <f>Table1[[#This Row],[League]]&amp;Table1[[#This Row],[Team]]</f>
        <v>$150 Draft Champions Feb 24 1:00 pm Lg.3754$hit &amp; Run</v>
      </c>
      <c r="D1517">
        <f>16-INDEX(STANDINGS_BA[],MATCH(Table1[[#This Row],[COMBINED]],STANDINGS_BA[COMBINED],0),COLUMN(STANDINGS_BA[PLACE IN LEAGUE]))</f>
        <v>10</v>
      </c>
      <c r="E1517">
        <f>16-INDEX(STANDINGS_R[],MATCH(Table1[[#This Row],[COMBINED]],STANDINGS_R[COMBINED],0),COLUMN(STANDINGS_R[PLACE IN LEAGUE]))</f>
        <v>6</v>
      </c>
      <c r="F1517">
        <f>16-INDEX(STANDINGS_HR[],MATCH(Table1[[#This Row],[COMBINED]],STANDINGS_HR[COMBINED],0),COLUMN(STANDINGS_HR[PLACE IN LEAGUE]))</f>
        <v>3</v>
      </c>
      <c r="G1517">
        <f>16-INDEX(STANDINGS_RBI[],MATCH(Table1[[#This Row],[COMBINED]],STANDINGS_RBI[COMBINED],0),COLUMN(STANDINGS_RBI[PLACE IN LEAGUE]))</f>
        <v>9</v>
      </c>
      <c r="H1517">
        <f>16-INDEX(STANDINGS_SB[],MATCH(Table1[[#This Row],[COMBINED]],STANDINGS_SB[COMBINED],0),COLUMN(STANDINGS_SB[PLACE IN LEAGUE]))</f>
        <v>2</v>
      </c>
      <c r="I1517">
        <f>16-INDEX(STANDINGS_ERA[],MATCH(Table1[[#This Row],[COMBINED]],STANDINGS_ERA[COMBINED],0),COLUMN(STANDINGS_ERA[PLACE IN LEAGUE]))</f>
        <v>1</v>
      </c>
      <c r="J1517">
        <f>16-INDEX(STANDINGS_WHIP[],MATCH(Table1[[#This Row],[COMBINED]],STANDINGS_WHIP[COMBINED],0),COLUMN(STANDINGS_WHIP[PLACE IN LEAGUE]))</f>
        <v>4</v>
      </c>
      <c r="K1517">
        <f>16-INDEX(STANDINGS_W[],MATCH(Table1[[#This Row],[COMBINED]],STANDINGS_W[COMBINED],0),COLUMN(STANDINGS_W[PLACE IN LEAGUE]))</f>
        <v>14</v>
      </c>
      <c r="L1517">
        <f>16-INDEX(STANDINGS_K[],MATCH(Table1[[#This Row],[COMBINED]],STANDINGS_K[COMBINED],0),COLUMN(STANDINGS_K[PLACE IN LEAGUE]))</f>
        <v>12</v>
      </c>
      <c r="M1517">
        <f>16-INDEX(STANDINGS_SV[],MATCH(Table1[[#This Row],[COMBINED]],STANDINGS_SV[COMBINED],0),COLUMN(STANDINGS_SV[PLACE IN LEAGUE]))</f>
        <v>1</v>
      </c>
      <c r="N1517">
        <f>SUM(Table1[[#This Row],[BA]:[SV]])</f>
        <v>62</v>
      </c>
      <c r="O1517">
        <v>12</v>
      </c>
    </row>
    <row r="1518" spans="1:15" x14ac:dyDescent="0.25">
      <c r="A1518" t="s">
        <v>1690</v>
      </c>
      <c r="B1518" t="s">
        <v>1683</v>
      </c>
      <c r="C1518" t="str">
        <f>Table1[[#This Row],[League]]&amp;Table1[[#This Row],[Team]]</f>
        <v>$150 Draft Champions Feb 24 1:00 pm Lg.3754Stick It Up UR Pujols</v>
      </c>
      <c r="D1518">
        <f>16-INDEX(STANDINGS_BA[],MATCH(Table1[[#This Row],[COMBINED]],STANDINGS_BA[COMBINED],0),COLUMN(STANDINGS_BA[PLACE IN LEAGUE]))</f>
        <v>7</v>
      </c>
      <c r="E1518">
        <f>16-INDEX(STANDINGS_R[],MATCH(Table1[[#This Row],[COMBINED]],STANDINGS_R[COMBINED],0),COLUMN(STANDINGS_R[PLACE IN LEAGUE]))</f>
        <v>5</v>
      </c>
      <c r="F1518">
        <f>16-INDEX(STANDINGS_HR[],MATCH(Table1[[#This Row],[COMBINED]],STANDINGS_HR[COMBINED],0),COLUMN(STANDINGS_HR[PLACE IN LEAGUE]))</f>
        <v>1</v>
      </c>
      <c r="G1518">
        <f>16-INDEX(STANDINGS_RBI[],MATCH(Table1[[#This Row],[COMBINED]],STANDINGS_RBI[COMBINED],0),COLUMN(STANDINGS_RBI[PLACE IN LEAGUE]))</f>
        <v>2</v>
      </c>
      <c r="H1518">
        <f>16-INDEX(STANDINGS_SB[],MATCH(Table1[[#This Row],[COMBINED]],STANDINGS_SB[COMBINED],0),COLUMN(STANDINGS_SB[PLACE IN LEAGUE]))</f>
        <v>7</v>
      </c>
      <c r="I1518">
        <f>16-INDEX(STANDINGS_ERA[],MATCH(Table1[[#This Row],[COMBINED]],STANDINGS_ERA[COMBINED],0),COLUMN(STANDINGS_ERA[PLACE IN LEAGUE]))</f>
        <v>7</v>
      </c>
      <c r="J1518">
        <f>16-INDEX(STANDINGS_WHIP[],MATCH(Table1[[#This Row],[COMBINED]],STANDINGS_WHIP[COMBINED],0),COLUMN(STANDINGS_WHIP[PLACE IN LEAGUE]))</f>
        <v>5</v>
      </c>
      <c r="K1518">
        <f>16-INDEX(STANDINGS_W[],MATCH(Table1[[#This Row],[COMBINED]],STANDINGS_W[COMBINED],0),COLUMN(STANDINGS_W[PLACE IN LEAGUE]))</f>
        <v>6</v>
      </c>
      <c r="L1518">
        <f>16-INDEX(STANDINGS_K[],MATCH(Table1[[#This Row],[COMBINED]],STANDINGS_K[COMBINED],0),COLUMN(STANDINGS_K[PLACE IN LEAGUE]))</f>
        <v>4</v>
      </c>
      <c r="M1518">
        <f>16-INDEX(STANDINGS_SV[],MATCH(Table1[[#This Row],[COMBINED]],STANDINGS_SV[COMBINED],0),COLUMN(STANDINGS_SV[PLACE IN LEAGUE]))</f>
        <v>11</v>
      </c>
      <c r="N1518">
        <f>SUM(Table1[[#This Row],[BA]:[SV]])</f>
        <v>55</v>
      </c>
      <c r="O1518">
        <v>13</v>
      </c>
    </row>
    <row r="1519" spans="1:15" x14ac:dyDescent="0.25">
      <c r="A1519" t="s">
        <v>1691</v>
      </c>
      <c r="B1519" t="s">
        <v>1683</v>
      </c>
      <c r="C1519" t="str">
        <f>Table1[[#This Row],[League]]&amp;Table1[[#This Row],[Team]]</f>
        <v>$150 Draft Champions Feb 24 1:00 pm Lg.3754Diamond Dogs</v>
      </c>
      <c r="D1519">
        <f>16-INDEX(STANDINGS_BA[],MATCH(Table1[[#This Row],[COMBINED]],STANDINGS_BA[COMBINED],0),COLUMN(STANDINGS_BA[PLACE IN LEAGUE]))</f>
        <v>6</v>
      </c>
      <c r="E1519">
        <f>16-INDEX(STANDINGS_R[],MATCH(Table1[[#This Row],[COMBINED]],STANDINGS_R[COMBINED],0),COLUMN(STANDINGS_R[PLACE IN LEAGUE]))</f>
        <v>3</v>
      </c>
      <c r="F1519">
        <f>16-INDEX(STANDINGS_HR[],MATCH(Table1[[#This Row],[COMBINED]],STANDINGS_HR[COMBINED],0),COLUMN(STANDINGS_HR[PLACE IN LEAGUE]))</f>
        <v>8</v>
      </c>
      <c r="G1519">
        <f>16-INDEX(STANDINGS_RBI[],MATCH(Table1[[#This Row],[COMBINED]],STANDINGS_RBI[COMBINED],0),COLUMN(STANDINGS_RBI[PLACE IN LEAGUE]))</f>
        <v>7</v>
      </c>
      <c r="H1519">
        <f>16-INDEX(STANDINGS_SB[],MATCH(Table1[[#This Row],[COMBINED]],STANDINGS_SB[COMBINED],0),COLUMN(STANDINGS_SB[PLACE IN LEAGUE]))</f>
        <v>1</v>
      </c>
      <c r="I1519">
        <f>16-INDEX(STANDINGS_ERA[],MATCH(Table1[[#This Row],[COMBINED]],STANDINGS_ERA[COMBINED],0),COLUMN(STANDINGS_ERA[PLACE IN LEAGUE]))</f>
        <v>4</v>
      </c>
      <c r="J1519">
        <f>16-INDEX(STANDINGS_WHIP[],MATCH(Table1[[#This Row],[COMBINED]],STANDINGS_WHIP[COMBINED],0),COLUMN(STANDINGS_WHIP[PLACE IN LEAGUE]))</f>
        <v>13</v>
      </c>
      <c r="K1519">
        <f>16-INDEX(STANDINGS_W[],MATCH(Table1[[#This Row],[COMBINED]],STANDINGS_W[COMBINED],0),COLUMN(STANDINGS_W[PLACE IN LEAGUE]))</f>
        <v>1</v>
      </c>
      <c r="L1519">
        <f>16-INDEX(STANDINGS_K[],MATCH(Table1[[#This Row],[COMBINED]],STANDINGS_K[COMBINED],0),COLUMN(STANDINGS_K[PLACE IN LEAGUE]))</f>
        <v>1</v>
      </c>
      <c r="M1519">
        <f>16-INDEX(STANDINGS_SV[],MATCH(Table1[[#This Row],[COMBINED]],STANDINGS_SV[COMBINED],0),COLUMN(STANDINGS_SV[PLACE IN LEAGUE]))</f>
        <v>7</v>
      </c>
      <c r="N1519">
        <f>SUM(Table1[[#This Row],[BA]:[SV]])</f>
        <v>51</v>
      </c>
      <c r="O1519">
        <v>14</v>
      </c>
    </row>
    <row r="1520" spans="1:15" x14ac:dyDescent="0.25">
      <c r="A1520" t="s">
        <v>1692</v>
      </c>
      <c r="B1520" t="s">
        <v>1683</v>
      </c>
      <c r="C1520" t="str">
        <f>Table1[[#This Row],[League]]&amp;Table1[[#This Row],[Team]]</f>
        <v>$150 Draft Champions Feb 24 1:00 pm Lg.3754Kitten in a top hat</v>
      </c>
      <c r="D1520">
        <f>16-INDEX(STANDINGS_BA[],MATCH(Table1[[#This Row],[COMBINED]],STANDINGS_BA[COMBINED],0),COLUMN(STANDINGS_BA[PLACE IN LEAGUE]))</f>
        <v>5</v>
      </c>
      <c r="E1520">
        <f>16-INDEX(STANDINGS_R[],MATCH(Table1[[#This Row],[COMBINED]],STANDINGS_R[COMBINED],0),COLUMN(STANDINGS_R[PLACE IN LEAGUE]))</f>
        <v>1</v>
      </c>
      <c r="F1520">
        <f>16-INDEX(STANDINGS_HR[],MATCH(Table1[[#This Row],[COMBINED]],STANDINGS_HR[COMBINED],0),COLUMN(STANDINGS_HR[PLACE IN LEAGUE]))</f>
        <v>2</v>
      </c>
      <c r="G1520">
        <f>16-INDEX(STANDINGS_RBI[],MATCH(Table1[[#This Row],[COMBINED]],STANDINGS_RBI[COMBINED],0),COLUMN(STANDINGS_RBI[PLACE IN LEAGUE]))</f>
        <v>1</v>
      </c>
      <c r="H1520">
        <f>16-INDEX(STANDINGS_SB[],MATCH(Table1[[#This Row],[COMBINED]],STANDINGS_SB[COMBINED],0),COLUMN(STANDINGS_SB[PLACE IN LEAGUE]))</f>
        <v>4</v>
      </c>
      <c r="I1520">
        <f>16-INDEX(STANDINGS_ERA[],MATCH(Table1[[#This Row],[COMBINED]],STANDINGS_ERA[COMBINED],0),COLUMN(STANDINGS_ERA[PLACE IN LEAGUE]))</f>
        <v>10</v>
      </c>
      <c r="J1520">
        <f>16-INDEX(STANDINGS_WHIP[],MATCH(Table1[[#This Row],[COMBINED]],STANDINGS_WHIP[COMBINED],0),COLUMN(STANDINGS_WHIP[PLACE IN LEAGUE]))</f>
        <v>14</v>
      </c>
      <c r="K1520">
        <f>16-INDEX(STANDINGS_W[],MATCH(Table1[[#This Row],[COMBINED]],STANDINGS_W[COMBINED],0),COLUMN(STANDINGS_W[PLACE IN LEAGUE]))</f>
        <v>3</v>
      </c>
      <c r="L1520">
        <f>16-INDEX(STANDINGS_K[],MATCH(Table1[[#This Row],[COMBINED]],STANDINGS_K[COMBINED],0),COLUMN(STANDINGS_K[PLACE IN LEAGUE]))</f>
        <v>2</v>
      </c>
      <c r="M1520">
        <f>16-INDEX(STANDINGS_SV[],MATCH(Table1[[#This Row],[COMBINED]],STANDINGS_SV[COMBINED],0),COLUMN(STANDINGS_SV[PLACE IN LEAGUE]))</f>
        <v>3</v>
      </c>
      <c r="N1520">
        <f>SUM(Table1[[#This Row],[BA]:[SV]])</f>
        <v>45</v>
      </c>
      <c r="O1520">
        <v>15</v>
      </c>
    </row>
    <row r="1521" spans="1:15" x14ac:dyDescent="0.25">
      <c r="A1521" t="s">
        <v>1697</v>
      </c>
      <c r="B1521" t="s">
        <v>1698</v>
      </c>
      <c r="C1521" t="str">
        <f>Table1[[#This Row],[League]]&amp;Table1[[#This Row],[Team]]</f>
        <v>$150 Draft Champions Feb 24 1:00 pm Lg.3757Team Bajer</v>
      </c>
      <c r="D1521">
        <f>16-INDEX(STANDINGS_BA[],MATCH(Table1[[#This Row],[COMBINED]],STANDINGS_BA[COMBINED],0),COLUMN(STANDINGS_BA[PLACE IN LEAGUE]))</f>
        <v>15</v>
      </c>
      <c r="E1521">
        <f>16-INDEX(STANDINGS_R[],MATCH(Table1[[#This Row],[COMBINED]],STANDINGS_R[COMBINED],0),COLUMN(STANDINGS_R[PLACE IN LEAGUE]))</f>
        <v>14</v>
      </c>
      <c r="F1521">
        <f>16-INDEX(STANDINGS_HR[],MATCH(Table1[[#This Row],[COMBINED]],STANDINGS_HR[COMBINED],0),COLUMN(STANDINGS_HR[PLACE IN LEAGUE]))</f>
        <v>12</v>
      </c>
      <c r="G1521">
        <f>16-INDEX(STANDINGS_RBI[],MATCH(Table1[[#This Row],[COMBINED]],STANDINGS_RBI[COMBINED],0),COLUMN(STANDINGS_RBI[PLACE IN LEAGUE]))</f>
        <v>15</v>
      </c>
      <c r="H1521">
        <f>16-INDEX(STANDINGS_SB[],MATCH(Table1[[#This Row],[COMBINED]],STANDINGS_SB[COMBINED],0),COLUMN(STANDINGS_SB[PLACE IN LEAGUE]))</f>
        <v>10</v>
      </c>
      <c r="I1521">
        <f>16-INDEX(STANDINGS_ERA[],MATCH(Table1[[#This Row],[COMBINED]],STANDINGS_ERA[COMBINED],0),COLUMN(STANDINGS_ERA[PLACE IN LEAGUE]))</f>
        <v>13</v>
      </c>
      <c r="J1521">
        <f>16-INDEX(STANDINGS_WHIP[],MATCH(Table1[[#This Row],[COMBINED]],STANDINGS_WHIP[COMBINED],0),COLUMN(STANDINGS_WHIP[PLACE IN LEAGUE]))</f>
        <v>11</v>
      </c>
      <c r="K1521">
        <f>16-INDEX(STANDINGS_W[],MATCH(Table1[[#This Row],[COMBINED]],STANDINGS_W[COMBINED],0),COLUMN(STANDINGS_W[PLACE IN LEAGUE]))</f>
        <v>7</v>
      </c>
      <c r="L1521">
        <f>16-INDEX(STANDINGS_K[],MATCH(Table1[[#This Row],[COMBINED]],STANDINGS_K[COMBINED],0),COLUMN(STANDINGS_K[PLACE IN LEAGUE]))</f>
        <v>6</v>
      </c>
      <c r="M1521">
        <f>16-INDEX(STANDINGS_SV[],MATCH(Table1[[#This Row],[COMBINED]],STANDINGS_SV[COMBINED],0),COLUMN(STANDINGS_SV[PLACE IN LEAGUE]))</f>
        <v>13</v>
      </c>
      <c r="N1521">
        <f>SUM(Table1[[#This Row],[BA]:[SV]])</f>
        <v>116</v>
      </c>
      <c r="O1521">
        <v>1</v>
      </c>
    </row>
    <row r="1522" spans="1:15" x14ac:dyDescent="0.25">
      <c r="A1522" t="s">
        <v>530</v>
      </c>
      <c r="B1522" t="s">
        <v>1698</v>
      </c>
      <c r="C1522" t="str">
        <f>Table1[[#This Row],[League]]&amp;Table1[[#This Row],[Team]]</f>
        <v>$150 Draft Champions Feb 24 1:00 pm Lg.3757Diamond King</v>
      </c>
      <c r="D1522">
        <f>16-INDEX(STANDINGS_BA[],MATCH(Table1[[#This Row],[COMBINED]],STANDINGS_BA[COMBINED],0),COLUMN(STANDINGS_BA[PLACE IN LEAGUE]))</f>
        <v>13</v>
      </c>
      <c r="E1522">
        <f>16-INDEX(STANDINGS_R[],MATCH(Table1[[#This Row],[COMBINED]],STANDINGS_R[COMBINED],0),COLUMN(STANDINGS_R[PLACE IN LEAGUE]))</f>
        <v>9</v>
      </c>
      <c r="F1522">
        <f>16-INDEX(STANDINGS_HR[],MATCH(Table1[[#This Row],[COMBINED]],STANDINGS_HR[COMBINED],0),COLUMN(STANDINGS_HR[PLACE IN LEAGUE]))</f>
        <v>11</v>
      </c>
      <c r="G1522">
        <f>16-INDEX(STANDINGS_RBI[],MATCH(Table1[[#This Row],[COMBINED]],STANDINGS_RBI[COMBINED],0),COLUMN(STANDINGS_RBI[PLACE IN LEAGUE]))</f>
        <v>12</v>
      </c>
      <c r="H1522">
        <f>16-INDEX(STANDINGS_SB[],MATCH(Table1[[#This Row],[COMBINED]],STANDINGS_SB[COMBINED],0),COLUMN(STANDINGS_SB[PLACE IN LEAGUE]))</f>
        <v>14</v>
      </c>
      <c r="I1522">
        <f>16-INDEX(STANDINGS_ERA[],MATCH(Table1[[#This Row],[COMBINED]],STANDINGS_ERA[COMBINED],0),COLUMN(STANDINGS_ERA[PLACE IN LEAGUE]))</f>
        <v>10</v>
      </c>
      <c r="J1522">
        <f>16-INDEX(STANDINGS_WHIP[],MATCH(Table1[[#This Row],[COMBINED]],STANDINGS_WHIP[COMBINED],0),COLUMN(STANDINGS_WHIP[PLACE IN LEAGUE]))</f>
        <v>10</v>
      </c>
      <c r="K1522">
        <f>16-INDEX(STANDINGS_W[],MATCH(Table1[[#This Row],[COMBINED]],STANDINGS_W[COMBINED],0),COLUMN(STANDINGS_W[PLACE IN LEAGUE]))</f>
        <v>14</v>
      </c>
      <c r="L1522">
        <f>16-INDEX(STANDINGS_K[],MATCH(Table1[[#This Row],[COMBINED]],STANDINGS_K[COMBINED],0),COLUMN(STANDINGS_K[PLACE IN LEAGUE]))</f>
        <v>15</v>
      </c>
      <c r="M1522">
        <f>16-INDEX(STANDINGS_SV[],MATCH(Table1[[#This Row],[COMBINED]],STANDINGS_SV[COMBINED],0),COLUMN(STANDINGS_SV[PLACE IN LEAGUE]))</f>
        <v>1</v>
      </c>
      <c r="N1522">
        <f>SUM(Table1[[#This Row],[BA]:[SV]])</f>
        <v>109</v>
      </c>
      <c r="O1522">
        <v>2</v>
      </c>
    </row>
    <row r="1523" spans="1:15" x14ac:dyDescent="0.25">
      <c r="A1523" t="s">
        <v>1699</v>
      </c>
      <c r="B1523" t="s">
        <v>1698</v>
      </c>
      <c r="C1523" t="str">
        <f>Table1[[#This Row],[League]]&amp;Table1[[#This Row],[Team]]</f>
        <v>$150 Draft Champions Feb 24 1:00 pm Lg.3757Frank the Tank</v>
      </c>
      <c r="D1523">
        <f>16-INDEX(STANDINGS_BA[],MATCH(Table1[[#This Row],[COMBINED]],STANDINGS_BA[COMBINED],0),COLUMN(STANDINGS_BA[PLACE IN LEAGUE]))</f>
        <v>14</v>
      </c>
      <c r="E1523">
        <f>16-INDEX(STANDINGS_R[],MATCH(Table1[[#This Row],[COMBINED]],STANDINGS_R[COMBINED],0),COLUMN(STANDINGS_R[PLACE IN LEAGUE]))</f>
        <v>8</v>
      </c>
      <c r="F1523">
        <f>16-INDEX(STANDINGS_HR[],MATCH(Table1[[#This Row],[COMBINED]],STANDINGS_HR[COMBINED],0),COLUMN(STANDINGS_HR[PLACE IN LEAGUE]))</f>
        <v>5</v>
      </c>
      <c r="G1523">
        <f>16-INDEX(STANDINGS_RBI[],MATCH(Table1[[#This Row],[COMBINED]],STANDINGS_RBI[COMBINED],0),COLUMN(STANDINGS_RBI[PLACE IN LEAGUE]))</f>
        <v>8</v>
      </c>
      <c r="H1523">
        <f>16-INDEX(STANDINGS_SB[],MATCH(Table1[[#This Row],[COMBINED]],STANDINGS_SB[COMBINED],0),COLUMN(STANDINGS_SB[PLACE IN LEAGUE]))</f>
        <v>6</v>
      </c>
      <c r="I1523">
        <f>16-INDEX(STANDINGS_ERA[],MATCH(Table1[[#This Row],[COMBINED]],STANDINGS_ERA[COMBINED],0),COLUMN(STANDINGS_ERA[PLACE IN LEAGUE]))</f>
        <v>14</v>
      </c>
      <c r="J1523">
        <f>16-INDEX(STANDINGS_WHIP[],MATCH(Table1[[#This Row],[COMBINED]],STANDINGS_WHIP[COMBINED],0),COLUMN(STANDINGS_WHIP[PLACE IN LEAGUE]))</f>
        <v>14</v>
      </c>
      <c r="K1523">
        <f>16-INDEX(STANDINGS_W[],MATCH(Table1[[#This Row],[COMBINED]],STANDINGS_W[COMBINED],0),COLUMN(STANDINGS_W[PLACE IN LEAGUE]))</f>
        <v>11</v>
      </c>
      <c r="L1523">
        <f>16-INDEX(STANDINGS_K[],MATCH(Table1[[#This Row],[COMBINED]],STANDINGS_K[COMBINED],0),COLUMN(STANDINGS_K[PLACE IN LEAGUE]))</f>
        <v>14</v>
      </c>
      <c r="M1523">
        <f>16-INDEX(STANDINGS_SV[],MATCH(Table1[[#This Row],[COMBINED]],STANDINGS_SV[COMBINED],0),COLUMN(STANDINGS_SV[PLACE IN LEAGUE]))</f>
        <v>14</v>
      </c>
      <c r="N1523">
        <f>SUM(Table1[[#This Row],[BA]:[SV]])</f>
        <v>108</v>
      </c>
      <c r="O1523">
        <v>3</v>
      </c>
    </row>
    <row r="1524" spans="1:15" x14ac:dyDescent="0.25">
      <c r="A1524" t="s">
        <v>1700</v>
      </c>
      <c r="B1524" t="s">
        <v>1698</v>
      </c>
      <c r="C1524" t="str">
        <f>Table1[[#This Row],[League]]&amp;Table1[[#This Row],[Team]]</f>
        <v>$150 Draft Champions Feb 24 1:00 pm Lg.3757Team Moronese</v>
      </c>
      <c r="D1524">
        <f>16-INDEX(STANDINGS_BA[],MATCH(Table1[[#This Row],[COMBINED]],STANDINGS_BA[COMBINED],0),COLUMN(STANDINGS_BA[PLACE IN LEAGUE]))</f>
        <v>12</v>
      </c>
      <c r="E1524">
        <f>16-INDEX(STANDINGS_R[],MATCH(Table1[[#This Row],[COMBINED]],STANDINGS_R[COMBINED],0),COLUMN(STANDINGS_R[PLACE IN LEAGUE]))</f>
        <v>12</v>
      </c>
      <c r="F1524">
        <f>16-INDEX(STANDINGS_HR[],MATCH(Table1[[#This Row],[COMBINED]],STANDINGS_HR[COMBINED],0),COLUMN(STANDINGS_HR[PLACE IN LEAGUE]))</f>
        <v>7</v>
      </c>
      <c r="G1524">
        <f>16-INDEX(STANDINGS_RBI[],MATCH(Table1[[#This Row],[COMBINED]],STANDINGS_RBI[COMBINED],0),COLUMN(STANDINGS_RBI[PLACE IN LEAGUE]))</f>
        <v>6</v>
      </c>
      <c r="H1524">
        <f>16-INDEX(STANDINGS_SB[],MATCH(Table1[[#This Row],[COMBINED]],STANDINGS_SB[COMBINED],0),COLUMN(STANDINGS_SB[PLACE IN LEAGUE]))</f>
        <v>12</v>
      </c>
      <c r="I1524">
        <f>16-INDEX(STANDINGS_ERA[],MATCH(Table1[[#This Row],[COMBINED]],STANDINGS_ERA[COMBINED],0),COLUMN(STANDINGS_ERA[PLACE IN LEAGUE]))</f>
        <v>15</v>
      </c>
      <c r="J1524">
        <f>16-INDEX(STANDINGS_WHIP[],MATCH(Table1[[#This Row],[COMBINED]],STANDINGS_WHIP[COMBINED],0),COLUMN(STANDINGS_WHIP[PLACE IN LEAGUE]))</f>
        <v>12</v>
      </c>
      <c r="K1524">
        <f>16-INDEX(STANDINGS_W[],MATCH(Table1[[#This Row],[COMBINED]],STANDINGS_W[COMBINED],0),COLUMN(STANDINGS_W[PLACE IN LEAGUE]))</f>
        <v>8</v>
      </c>
      <c r="L1524">
        <f>16-INDEX(STANDINGS_K[],MATCH(Table1[[#This Row],[COMBINED]],STANDINGS_K[COMBINED],0),COLUMN(STANDINGS_K[PLACE IN LEAGUE]))</f>
        <v>8</v>
      </c>
      <c r="M1524">
        <f>16-INDEX(STANDINGS_SV[],MATCH(Table1[[#This Row],[COMBINED]],STANDINGS_SV[COMBINED],0),COLUMN(STANDINGS_SV[PLACE IN LEAGUE]))</f>
        <v>12</v>
      </c>
      <c r="N1524">
        <f>SUM(Table1[[#This Row],[BA]:[SV]])</f>
        <v>104</v>
      </c>
      <c r="O1524">
        <v>4</v>
      </c>
    </row>
    <row r="1525" spans="1:15" x14ac:dyDescent="0.25">
      <c r="A1525" t="s">
        <v>1705</v>
      </c>
      <c r="B1525" t="s">
        <v>1698</v>
      </c>
      <c r="C1525" t="str">
        <f>Table1[[#This Row],[League]]&amp;Table1[[#This Row],[Team]]</f>
        <v>$150 Draft Champions Feb 24 1:00 pm Lg.3757Bronx Yankees (DC10)</v>
      </c>
      <c r="D1525">
        <f>16-INDEX(STANDINGS_BA[],MATCH(Table1[[#This Row],[COMBINED]],STANDINGS_BA[COMBINED],0),COLUMN(STANDINGS_BA[PLACE IN LEAGUE]))</f>
        <v>7</v>
      </c>
      <c r="E1525">
        <f>16-INDEX(STANDINGS_R[],MATCH(Table1[[#This Row],[COMBINED]],STANDINGS_R[COMBINED],0),COLUMN(STANDINGS_R[PLACE IN LEAGUE]))</f>
        <v>15</v>
      </c>
      <c r="F1525">
        <f>16-INDEX(STANDINGS_HR[],MATCH(Table1[[#This Row],[COMBINED]],STANDINGS_HR[COMBINED],0),COLUMN(STANDINGS_HR[PLACE IN LEAGUE]))</f>
        <v>10</v>
      </c>
      <c r="G1525">
        <f>16-INDEX(STANDINGS_RBI[],MATCH(Table1[[#This Row],[COMBINED]],STANDINGS_RBI[COMBINED],0),COLUMN(STANDINGS_RBI[PLACE IN LEAGUE]))</f>
        <v>11</v>
      </c>
      <c r="H1525">
        <f>16-INDEX(STANDINGS_SB[],MATCH(Table1[[#This Row],[COMBINED]],STANDINGS_SB[COMBINED],0),COLUMN(STANDINGS_SB[PLACE IN LEAGUE]))</f>
        <v>15</v>
      </c>
      <c r="I1525">
        <f>16-INDEX(STANDINGS_ERA[],MATCH(Table1[[#This Row],[COMBINED]],STANDINGS_ERA[COMBINED],0),COLUMN(STANDINGS_ERA[PLACE IN LEAGUE]))</f>
        <v>3</v>
      </c>
      <c r="J1525">
        <f>16-INDEX(STANDINGS_WHIP[],MATCH(Table1[[#This Row],[COMBINED]],STANDINGS_WHIP[COMBINED],0),COLUMN(STANDINGS_WHIP[PLACE IN LEAGUE]))</f>
        <v>8</v>
      </c>
      <c r="K1525">
        <f>16-INDEX(STANDINGS_W[],MATCH(Table1[[#This Row],[COMBINED]],STANDINGS_W[COMBINED],0),COLUMN(STANDINGS_W[PLACE IN LEAGUE]))</f>
        <v>13</v>
      </c>
      <c r="L1525">
        <f>16-INDEX(STANDINGS_K[],MATCH(Table1[[#This Row],[COMBINED]],STANDINGS_K[COMBINED],0),COLUMN(STANDINGS_K[PLACE IN LEAGUE]))</f>
        <v>13</v>
      </c>
      <c r="M1525">
        <f>16-INDEX(STANDINGS_SV[],MATCH(Table1[[#This Row],[COMBINED]],STANDINGS_SV[COMBINED],0),COLUMN(STANDINGS_SV[PLACE IN LEAGUE]))</f>
        <v>2</v>
      </c>
      <c r="N1525">
        <f>SUM(Table1[[#This Row],[BA]:[SV]])</f>
        <v>97</v>
      </c>
      <c r="O1525">
        <v>5</v>
      </c>
    </row>
    <row r="1526" spans="1:15" x14ac:dyDescent="0.25">
      <c r="A1526" t="s">
        <v>1702</v>
      </c>
      <c r="B1526" t="s">
        <v>1698</v>
      </c>
      <c r="C1526" t="str">
        <f>Table1[[#This Row],[League]]&amp;Table1[[#This Row],[Team]]</f>
        <v>$150 Draft Champions Feb 24 1:00 pm Lg.3757Team colvin</v>
      </c>
      <c r="D1526">
        <f>16-INDEX(STANDINGS_BA[],MATCH(Table1[[#This Row],[COMBINED]],STANDINGS_BA[COMBINED],0),COLUMN(STANDINGS_BA[PLACE IN LEAGUE]))</f>
        <v>10</v>
      </c>
      <c r="E1526">
        <f>16-INDEX(STANDINGS_R[],MATCH(Table1[[#This Row],[COMBINED]],STANDINGS_R[COMBINED],0),COLUMN(STANDINGS_R[PLACE IN LEAGUE]))</f>
        <v>13</v>
      </c>
      <c r="F1526">
        <f>16-INDEX(STANDINGS_HR[],MATCH(Table1[[#This Row],[COMBINED]],STANDINGS_HR[COMBINED],0),COLUMN(STANDINGS_HR[PLACE IN LEAGUE]))</f>
        <v>9</v>
      </c>
      <c r="G1526">
        <f>16-INDEX(STANDINGS_RBI[],MATCH(Table1[[#This Row],[COMBINED]],STANDINGS_RBI[COMBINED],0),COLUMN(STANDINGS_RBI[PLACE IN LEAGUE]))</f>
        <v>9</v>
      </c>
      <c r="H1526">
        <f>16-INDEX(STANDINGS_SB[],MATCH(Table1[[#This Row],[COMBINED]],STANDINGS_SB[COMBINED],0),COLUMN(STANDINGS_SB[PLACE IN LEAGUE]))</f>
        <v>7</v>
      </c>
      <c r="I1526">
        <f>16-INDEX(STANDINGS_ERA[],MATCH(Table1[[#This Row],[COMBINED]],STANDINGS_ERA[COMBINED],0),COLUMN(STANDINGS_ERA[PLACE IN LEAGUE]))</f>
        <v>1</v>
      </c>
      <c r="J1526">
        <f>16-INDEX(STANDINGS_WHIP[],MATCH(Table1[[#This Row],[COMBINED]],STANDINGS_WHIP[COMBINED],0),COLUMN(STANDINGS_WHIP[PLACE IN LEAGUE]))</f>
        <v>5</v>
      </c>
      <c r="K1526">
        <f>16-INDEX(STANDINGS_W[],MATCH(Table1[[#This Row],[COMBINED]],STANDINGS_W[COMBINED],0),COLUMN(STANDINGS_W[PLACE IN LEAGUE]))</f>
        <v>6</v>
      </c>
      <c r="L1526">
        <f>16-INDEX(STANDINGS_K[],MATCH(Table1[[#This Row],[COMBINED]],STANDINGS_K[COMBINED],0),COLUMN(STANDINGS_K[PLACE IN LEAGUE]))</f>
        <v>10</v>
      </c>
      <c r="M1526">
        <f>16-INDEX(STANDINGS_SV[],MATCH(Table1[[#This Row],[COMBINED]],STANDINGS_SV[COMBINED],0),COLUMN(STANDINGS_SV[PLACE IN LEAGUE]))</f>
        <v>11</v>
      </c>
      <c r="N1526">
        <f>SUM(Table1[[#This Row],[BA]:[SV]])</f>
        <v>81</v>
      </c>
      <c r="O1526">
        <v>6</v>
      </c>
    </row>
    <row r="1527" spans="1:15" x14ac:dyDescent="0.25">
      <c r="A1527" t="s">
        <v>1710</v>
      </c>
      <c r="B1527" t="s">
        <v>1698</v>
      </c>
      <c r="C1527" t="str">
        <f>Table1[[#This Row],[League]]&amp;Table1[[#This Row],[Team]]</f>
        <v>$150 Draft Champions Feb 24 1:00 pm Lg.3757Fink's All-Stars</v>
      </c>
      <c r="D1527">
        <f>16-INDEX(STANDINGS_BA[],MATCH(Table1[[#This Row],[COMBINED]],STANDINGS_BA[COMBINED],0),COLUMN(STANDINGS_BA[PLACE IN LEAGUE]))</f>
        <v>2</v>
      </c>
      <c r="E1527">
        <f>16-INDEX(STANDINGS_R[],MATCH(Table1[[#This Row],[COMBINED]],STANDINGS_R[COMBINED],0),COLUMN(STANDINGS_R[PLACE IN LEAGUE]))</f>
        <v>11</v>
      </c>
      <c r="F1527">
        <f>16-INDEX(STANDINGS_HR[],MATCH(Table1[[#This Row],[COMBINED]],STANDINGS_HR[COMBINED],0),COLUMN(STANDINGS_HR[PLACE IN LEAGUE]))</f>
        <v>13</v>
      </c>
      <c r="G1527">
        <f>16-INDEX(STANDINGS_RBI[],MATCH(Table1[[#This Row],[COMBINED]],STANDINGS_RBI[COMBINED],0),COLUMN(STANDINGS_RBI[PLACE IN LEAGUE]))</f>
        <v>13</v>
      </c>
      <c r="H1527">
        <f>16-INDEX(STANDINGS_SB[],MATCH(Table1[[#This Row],[COMBINED]],STANDINGS_SB[COMBINED],0),COLUMN(STANDINGS_SB[PLACE IN LEAGUE]))</f>
        <v>11</v>
      </c>
      <c r="I1527">
        <f>16-INDEX(STANDINGS_ERA[],MATCH(Table1[[#This Row],[COMBINED]],STANDINGS_ERA[COMBINED],0),COLUMN(STANDINGS_ERA[PLACE IN LEAGUE]))</f>
        <v>4</v>
      </c>
      <c r="J1527">
        <f>16-INDEX(STANDINGS_WHIP[],MATCH(Table1[[#This Row],[COMBINED]],STANDINGS_WHIP[COMBINED],0),COLUMN(STANDINGS_WHIP[PLACE IN LEAGUE]))</f>
        <v>3</v>
      </c>
      <c r="K1527">
        <f>16-INDEX(STANDINGS_W[],MATCH(Table1[[#This Row],[COMBINED]],STANDINGS_W[COMBINED],0),COLUMN(STANDINGS_W[PLACE IN LEAGUE]))</f>
        <v>12</v>
      </c>
      <c r="L1527">
        <f>16-INDEX(STANDINGS_K[],MATCH(Table1[[#This Row],[COMBINED]],STANDINGS_K[COMBINED],0),COLUMN(STANDINGS_K[PLACE IN LEAGUE]))</f>
        <v>9</v>
      </c>
      <c r="M1527">
        <f>16-INDEX(STANDINGS_SV[],MATCH(Table1[[#This Row],[COMBINED]],STANDINGS_SV[COMBINED],0),COLUMN(STANDINGS_SV[PLACE IN LEAGUE]))</f>
        <v>3</v>
      </c>
      <c r="N1527">
        <f>SUM(Table1[[#This Row],[BA]:[SV]])</f>
        <v>81</v>
      </c>
      <c r="O1527">
        <v>7</v>
      </c>
    </row>
    <row r="1528" spans="1:15" x14ac:dyDescent="0.25">
      <c r="A1528" t="s">
        <v>326</v>
      </c>
      <c r="B1528" t="s">
        <v>1698</v>
      </c>
      <c r="C1528" t="str">
        <f>Table1[[#This Row],[League]]&amp;Table1[[#This Row],[Team]]</f>
        <v>$150 Draft Champions Feb 24 1:00 pm Lg.3757Corsairs</v>
      </c>
      <c r="D1528">
        <f>16-INDEX(STANDINGS_BA[],MATCH(Table1[[#This Row],[COMBINED]],STANDINGS_BA[COMBINED],0),COLUMN(STANDINGS_BA[PLACE IN LEAGUE]))</f>
        <v>1</v>
      </c>
      <c r="E1528">
        <f>16-INDEX(STANDINGS_R[],MATCH(Table1[[#This Row],[COMBINED]],STANDINGS_R[COMBINED],0),COLUMN(STANDINGS_R[PLACE IN LEAGUE]))</f>
        <v>6</v>
      </c>
      <c r="F1528">
        <f>16-INDEX(STANDINGS_HR[],MATCH(Table1[[#This Row],[COMBINED]],STANDINGS_HR[COMBINED],0),COLUMN(STANDINGS_HR[PLACE IN LEAGUE]))</f>
        <v>6</v>
      </c>
      <c r="G1528">
        <f>16-INDEX(STANDINGS_RBI[],MATCH(Table1[[#This Row],[COMBINED]],STANDINGS_RBI[COMBINED],0),COLUMN(STANDINGS_RBI[PLACE IN LEAGUE]))</f>
        <v>7</v>
      </c>
      <c r="H1528">
        <f>16-INDEX(STANDINGS_SB[],MATCH(Table1[[#This Row],[COMBINED]],STANDINGS_SB[COMBINED],0),COLUMN(STANDINGS_SB[PLACE IN LEAGUE]))</f>
        <v>4</v>
      </c>
      <c r="I1528">
        <f>16-INDEX(STANDINGS_ERA[],MATCH(Table1[[#This Row],[COMBINED]],STANDINGS_ERA[COMBINED],0),COLUMN(STANDINGS_ERA[PLACE IN LEAGUE]))</f>
        <v>12</v>
      </c>
      <c r="J1528">
        <f>16-INDEX(STANDINGS_WHIP[],MATCH(Table1[[#This Row],[COMBINED]],STANDINGS_WHIP[COMBINED],0),COLUMN(STANDINGS_WHIP[PLACE IN LEAGUE]))</f>
        <v>9</v>
      </c>
      <c r="K1528">
        <f>16-INDEX(STANDINGS_W[],MATCH(Table1[[#This Row],[COMBINED]],STANDINGS_W[COMBINED],0),COLUMN(STANDINGS_W[PLACE IN LEAGUE]))</f>
        <v>15</v>
      </c>
      <c r="L1528">
        <f>16-INDEX(STANDINGS_K[],MATCH(Table1[[#This Row],[COMBINED]],STANDINGS_K[COMBINED],0),COLUMN(STANDINGS_K[PLACE IN LEAGUE]))</f>
        <v>12</v>
      </c>
      <c r="M1528">
        <f>16-INDEX(STANDINGS_SV[],MATCH(Table1[[#This Row],[COMBINED]],STANDINGS_SV[COMBINED],0),COLUMN(STANDINGS_SV[PLACE IN LEAGUE]))</f>
        <v>6</v>
      </c>
      <c r="N1528">
        <f>SUM(Table1[[#This Row],[BA]:[SV]])</f>
        <v>78</v>
      </c>
      <c r="O1528">
        <v>8</v>
      </c>
    </row>
    <row r="1529" spans="1:15" x14ac:dyDescent="0.25">
      <c r="A1529" t="s">
        <v>1704</v>
      </c>
      <c r="B1529" t="s">
        <v>1698</v>
      </c>
      <c r="C1529" t="str">
        <f>Table1[[#This Row],[League]]&amp;Table1[[#This Row],[Team]]</f>
        <v>$150 Draft Champions Feb 24 1:00 pm Lg.3757Bullwinkle's Meese</v>
      </c>
      <c r="D1529">
        <f>16-INDEX(STANDINGS_BA[],MATCH(Table1[[#This Row],[COMBINED]],STANDINGS_BA[COMBINED],0),COLUMN(STANDINGS_BA[PLACE IN LEAGUE]))</f>
        <v>8</v>
      </c>
      <c r="E1529">
        <f>16-INDEX(STANDINGS_R[],MATCH(Table1[[#This Row],[COMBINED]],STANDINGS_R[COMBINED],0),COLUMN(STANDINGS_R[PLACE IN LEAGUE]))</f>
        <v>2</v>
      </c>
      <c r="F1529">
        <f>16-INDEX(STANDINGS_HR[],MATCH(Table1[[#This Row],[COMBINED]],STANDINGS_HR[COMBINED],0),COLUMN(STANDINGS_HR[PLACE IN LEAGUE]))</f>
        <v>4</v>
      </c>
      <c r="G1529">
        <f>16-INDEX(STANDINGS_RBI[],MATCH(Table1[[#This Row],[COMBINED]],STANDINGS_RBI[COMBINED],0),COLUMN(STANDINGS_RBI[PLACE IN LEAGUE]))</f>
        <v>3</v>
      </c>
      <c r="H1529">
        <f>16-INDEX(STANDINGS_SB[],MATCH(Table1[[#This Row],[COMBINED]],STANDINGS_SB[COMBINED],0),COLUMN(STANDINGS_SB[PLACE IN LEAGUE]))</f>
        <v>5</v>
      </c>
      <c r="I1529">
        <f>16-INDEX(STANDINGS_ERA[],MATCH(Table1[[#This Row],[COMBINED]],STANDINGS_ERA[COMBINED],0),COLUMN(STANDINGS_ERA[PLACE IN LEAGUE]))</f>
        <v>11</v>
      </c>
      <c r="J1529">
        <f>16-INDEX(STANDINGS_WHIP[],MATCH(Table1[[#This Row],[COMBINED]],STANDINGS_WHIP[COMBINED],0),COLUMN(STANDINGS_WHIP[PLACE IN LEAGUE]))</f>
        <v>15</v>
      </c>
      <c r="K1529">
        <f>16-INDEX(STANDINGS_W[],MATCH(Table1[[#This Row],[COMBINED]],STANDINGS_W[COMBINED],0),COLUMN(STANDINGS_W[PLACE IN LEAGUE]))</f>
        <v>9</v>
      </c>
      <c r="L1529">
        <f>16-INDEX(STANDINGS_K[],MATCH(Table1[[#This Row],[COMBINED]],STANDINGS_K[COMBINED],0),COLUMN(STANDINGS_K[PLACE IN LEAGUE]))</f>
        <v>11</v>
      </c>
      <c r="M1529">
        <f>16-INDEX(STANDINGS_SV[],MATCH(Table1[[#This Row],[COMBINED]],STANDINGS_SV[COMBINED],0),COLUMN(STANDINGS_SV[PLACE IN LEAGUE]))</f>
        <v>7</v>
      </c>
      <c r="N1529">
        <f>SUM(Table1[[#This Row],[BA]:[SV]])</f>
        <v>75</v>
      </c>
      <c r="O1529">
        <v>9</v>
      </c>
    </row>
    <row r="1530" spans="1:15" x14ac:dyDescent="0.25">
      <c r="A1530" t="s">
        <v>1706</v>
      </c>
      <c r="B1530" t="s">
        <v>1698</v>
      </c>
      <c r="C1530" t="str">
        <f>Table1[[#This Row],[League]]&amp;Table1[[#This Row],[Team]]</f>
        <v>$150 Draft Champions Feb 24 1:00 pm Lg.3757Sam's Club 2</v>
      </c>
      <c r="D1530">
        <f>16-INDEX(STANDINGS_BA[],MATCH(Table1[[#This Row],[COMBINED]],STANDINGS_BA[COMBINED],0),COLUMN(STANDINGS_BA[PLACE IN LEAGUE]))</f>
        <v>6</v>
      </c>
      <c r="E1530">
        <f>16-INDEX(STANDINGS_R[],MATCH(Table1[[#This Row],[COMBINED]],STANDINGS_R[COMBINED],0),COLUMN(STANDINGS_R[PLACE IN LEAGUE]))</f>
        <v>3</v>
      </c>
      <c r="F1530">
        <f>16-INDEX(STANDINGS_HR[],MATCH(Table1[[#This Row],[COMBINED]],STANDINGS_HR[COMBINED],0),COLUMN(STANDINGS_HR[PLACE IN LEAGUE]))</f>
        <v>8</v>
      </c>
      <c r="G1530">
        <f>16-INDEX(STANDINGS_RBI[],MATCH(Table1[[#This Row],[COMBINED]],STANDINGS_RBI[COMBINED],0),COLUMN(STANDINGS_RBI[PLACE IN LEAGUE]))</f>
        <v>5</v>
      </c>
      <c r="H1530">
        <f>16-INDEX(STANDINGS_SB[],MATCH(Table1[[#This Row],[COMBINED]],STANDINGS_SB[COMBINED],0),COLUMN(STANDINGS_SB[PLACE IN LEAGUE]))</f>
        <v>8</v>
      </c>
      <c r="I1530">
        <f>16-INDEX(STANDINGS_ERA[],MATCH(Table1[[#This Row],[COMBINED]],STANDINGS_ERA[COMBINED],0),COLUMN(STANDINGS_ERA[PLACE IN LEAGUE]))</f>
        <v>8</v>
      </c>
      <c r="J1530">
        <f>16-INDEX(STANDINGS_WHIP[],MATCH(Table1[[#This Row],[COMBINED]],STANDINGS_WHIP[COMBINED],0),COLUMN(STANDINGS_WHIP[PLACE IN LEAGUE]))</f>
        <v>6</v>
      </c>
      <c r="K1530">
        <f>16-INDEX(STANDINGS_W[],MATCH(Table1[[#This Row],[COMBINED]],STANDINGS_W[COMBINED],0),COLUMN(STANDINGS_W[PLACE IN LEAGUE]))</f>
        <v>10</v>
      </c>
      <c r="L1530">
        <f>16-INDEX(STANDINGS_K[],MATCH(Table1[[#This Row],[COMBINED]],STANDINGS_K[COMBINED],0),COLUMN(STANDINGS_K[PLACE IN LEAGUE]))</f>
        <v>4</v>
      </c>
      <c r="M1530">
        <f>16-INDEX(STANDINGS_SV[],MATCH(Table1[[#This Row],[COMBINED]],STANDINGS_SV[COMBINED],0),COLUMN(STANDINGS_SV[PLACE IN LEAGUE]))</f>
        <v>10</v>
      </c>
      <c r="N1530">
        <f>SUM(Table1[[#This Row],[BA]:[SV]])</f>
        <v>68</v>
      </c>
      <c r="O1530">
        <v>10</v>
      </c>
    </row>
    <row r="1531" spans="1:15" x14ac:dyDescent="0.25">
      <c r="A1531" t="s">
        <v>1708</v>
      </c>
      <c r="B1531" t="s">
        <v>1698</v>
      </c>
      <c r="C1531" t="str">
        <f>Table1[[#This Row],[League]]&amp;Table1[[#This Row],[Team]]</f>
        <v>$150 Draft Champions Feb 24 1:00 pm Lg.3757#WWRHD</v>
      </c>
      <c r="D1531">
        <f>16-INDEX(STANDINGS_BA[],MATCH(Table1[[#This Row],[COMBINED]],STANDINGS_BA[COMBINED],0),COLUMN(STANDINGS_BA[PLACE IN LEAGUE]))</f>
        <v>4</v>
      </c>
      <c r="E1531">
        <f>16-INDEX(STANDINGS_R[],MATCH(Table1[[#This Row],[COMBINED]],STANDINGS_R[COMBINED],0),COLUMN(STANDINGS_R[PLACE IN LEAGUE]))</f>
        <v>5</v>
      </c>
      <c r="F1531">
        <f>16-INDEX(STANDINGS_HR[],MATCH(Table1[[#This Row],[COMBINED]],STANDINGS_HR[COMBINED],0),COLUMN(STANDINGS_HR[PLACE IN LEAGUE]))</f>
        <v>14</v>
      </c>
      <c r="G1531">
        <f>16-INDEX(STANDINGS_RBI[],MATCH(Table1[[#This Row],[COMBINED]],STANDINGS_RBI[COMBINED],0),COLUMN(STANDINGS_RBI[PLACE IN LEAGUE]))</f>
        <v>10</v>
      </c>
      <c r="H1531">
        <f>16-INDEX(STANDINGS_SB[],MATCH(Table1[[#This Row],[COMBINED]],STANDINGS_SB[COMBINED],0),COLUMN(STANDINGS_SB[PLACE IN LEAGUE]))</f>
        <v>1</v>
      </c>
      <c r="I1531">
        <f>16-INDEX(STANDINGS_ERA[],MATCH(Table1[[#This Row],[COMBINED]],STANDINGS_ERA[COMBINED],0),COLUMN(STANDINGS_ERA[PLACE IN LEAGUE]))</f>
        <v>9</v>
      </c>
      <c r="J1531">
        <f>16-INDEX(STANDINGS_WHIP[],MATCH(Table1[[#This Row],[COMBINED]],STANDINGS_WHIP[COMBINED],0),COLUMN(STANDINGS_WHIP[PLACE IN LEAGUE]))</f>
        <v>13</v>
      </c>
      <c r="K1531">
        <f>16-INDEX(STANDINGS_W[],MATCH(Table1[[#This Row],[COMBINED]],STANDINGS_W[COMBINED],0),COLUMN(STANDINGS_W[PLACE IN LEAGUE]))</f>
        <v>1</v>
      </c>
      <c r="L1531">
        <f>16-INDEX(STANDINGS_K[],MATCH(Table1[[#This Row],[COMBINED]],STANDINGS_K[COMBINED],0),COLUMN(STANDINGS_K[PLACE IN LEAGUE]))</f>
        <v>3</v>
      </c>
      <c r="M1531">
        <f>16-INDEX(STANDINGS_SV[],MATCH(Table1[[#This Row],[COMBINED]],STANDINGS_SV[COMBINED],0),COLUMN(STANDINGS_SV[PLACE IN LEAGUE]))</f>
        <v>8</v>
      </c>
      <c r="N1531">
        <f>SUM(Table1[[#This Row],[BA]:[SV]])</f>
        <v>68</v>
      </c>
      <c r="O1531">
        <v>11</v>
      </c>
    </row>
    <row r="1532" spans="1:15" x14ac:dyDescent="0.25">
      <c r="A1532" t="s">
        <v>1709</v>
      </c>
      <c r="B1532" t="s">
        <v>1698</v>
      </c>
      <c r="C1532" t="str">
        <f>Table1[[#This Row],[League]]&amp;Table1[[#This Row],[Team]]</f>
        <v>$150 Draft Champions Feb 24 1:00 pm Lg.3757Boof Bonser</v>
      </c>
      <c r="D1532">
        <f>16-INDEX(STANDINGS_BA[],MATCH(Table1[[#This Row],[COMBINED]],STANDINGS_BA[COMBINED],0),COLUMN(STANDINGS_BA[PLACE IN LEAGUE]))</f>
        <v>3</v>
      </c>
      <c r="E1532">
        <f>16-INDEX(STANDINGS_R[],MATCH(Table1[[#This Row],[COMBINED]],STANDINGS_R[COMBINED],0),COLUMN(STANDINGS_R[PLACE IN LEAGUE]))</f>
        <v>10</v>
      </c>
      <c r="F1532">
        <f>16-INDEX(STANDINGS_HR[],MATCH(Table1[[#This Row],[COMBINED]],STANDINGS_HR[COMBINED],0),COLUMN(STANDINGS_HR[PLACE IN LEAGUE]))</f>
        <v>15</v>
      </c>
      <c r="G1532">
        <f>16-INDEX(STANDINGS_RBI[],MATCH(Table1[[#This Row],[COMBINED]],STANDINGS_RBI[COMBINED],0),COLUMN(STANDINGS_RBI[PLACE IN LEAGUE]))</f>
        <v>14</v>
      </c>
      <c r="H1532">
        <f>16-INDEX(STANDINGS_SB[],MATCH(Table1[[#This Row],[COMBINED]],STANDINGS_SB[COMBINED],0),COLUMN(STANDINGS_SB[PLACE IN LEAGUE]))</f>
        <v>3</v>
      </c>
      <c r="I1532">
        <f>16-INDEX(STANDINGS_ERA[],MATCH(Table1[[#This Row],[COMBINED]],STANDINGS_ERA[COMBINED],0),COLUMN(STANDINGS_ERA[PLACE IN LEAGUE]))</f>
        <v>5</v>
      </c>
      <c r="J1532">
        <f>16-INDEX(STANDINGS_WHIP[],MATCH(Table1[[#This Row],[COMBINED]],STANDINGS_WHIP[COMBINED],0),COLUMN(STANDINGS_WHIP[PLACE IN LEAGUE]))</f>
        <v>2</v>
      </c>
      <c r="K1532">
        <f>16-INDEX(STANDINGS_W[],MATCH(Table1[[#This Row],[COMBINED]],STANDINGS_W[COMBINED],0),COLUMN(STANDINGS_W[PLACE IN LEAGUE]))</f>
        <v>4</v>
      </c>
      <c r="L1532">
        <f>16-INDEX(STANDINGS_K[],MATCH(Table1[[#This Row],[COMBINED]],STANDINGS_K[COMBINED],0),COLUMN(STANDINGS_K[PLACE IN LEAGUE]))</f>
        <v>5</v>
      </c>
      <c r="M1532">
        <f>16-INDEX(STANDINGS_SV[],MATCH(Table1[[#This Row],[COMBINED]],STANDINGS_SV[COMBINED],0),COLUMN(STANDINGS_SV[PLACE IN LEAGUE]))</f>
        <v>4</v>
      </c>
      <c r="N1532">
        <f>SUM(Table1[[#This Row],[BA]:[SV]])</f>
        <v>65</v>
      </c>
      <c r="O1532">
        <v>12</v>
      </c>
    </row>
    <row r="1533" spans="1:15" x14ac:dyDescent="0.25">
      <c r="A1533" t="s">
        <v>1707</v>
      </c>
      <c r="B1533" t="s">
        <v>1698</v>
      </c>
      <c r="C1533" t="str">
        <f>Table1[[#This Row],[League]]&amp;Table1[[#This Row],[Team]]</f>
        <v>$150 Draft Champions Feb 24 1:00 pm Lg.3757Team Garrison</v>
      </c>
      <c r="D1533">
        <f>16-INDEX(STANDINGS_BA[],MATCH(Table1[[#This Row],[COMBINED]],STANDINGS_BA[COMBINED],0),COLUMN(STANDINGS_BA[PLACE IN LEAGUE]))</f>
        <v>5</v>
      </c>
      <c r="E1533">
        <f>16-INDEX(STANDINGS_R[],MATCH(Table1[[#This Row],[COMBINED]],STANDINGS_R[COMBINED],0),COLUMN(STANDINGS_R[PLACE IN LEAGUE]))</f>
        <v>7</v>
      </c>
      <c r="F1533">
        <f>16-INDEX(STANDINGS_HR[],MATCH(Table1[[#This Row],[COMBINED]],STANDINGS_HR[COMBINED],0),COLUMN(STANDINGS_HR[PLACE IN LEAGUE]))</f>
        <v>2</v>
      </c>
      <c r="G1533">
        <f>16-INDEX(STANDINGS_RBI[],MATCH(Table1[[#This Row],[COMBINED]],STANDINGS_RBI[COMBINED],0),COLUMN(STANDINGS_RBI[PLACE IN LEAGUE]))</f>
        <v>4</v>
      </c>
      <c r="H1533">
        <f>16-INDEX(STANDINGS_SB[],MATCH(Table1[[#This Row],[COMBINED]],STANDINGS_SB[COMBINED],0),COLUMN(STANDINGS_SB[PLACE IN LEAGUE]))</f>
        <v>13</v>
      </c>
      <c r="I1533">
        <f>16-INDEX(STANDINGS_ERA[],MATCH(Table1[[#This Row],[COMBINED]],STANDINGS_ERA[COMBINED],0),COLUMN(STANDINGS_ERA[PLACE IN LEAGUE]))</f>
        <v>2</v>
      </c>
      <c r="J1533">
        <f>16-INDEX(STANDINGS_WHIP[],MATCH(Table1[[#This Row],[COMBINED]],STANDINGS_WHIP[COMBINED],0),COLUMN(STANDINGS_WHIP[PLACE IN LEAGUE]))</f>
        <v>7</v>
      </c>
      <c r="K1533">
        <f>16-INDEX(STANDINGS_W[],MATCH(Table1[[#This Row],[COMBINED]],STANDINGS_W[COMBINED],0),COLUMN(STANDINGS_W[PLACE IN LEAGUE]))</f>
        <v>5</v>
      </c>
      <c r="L1533">
        <f>16-INDEX(STANDINGS_K[],MATCH(Table1[[#This Row],[COMBINED]],STANDINGS_K[COMBINED],0),COLUMN(STANDINGS_K[PLACE IN LEAGUE]))</f>
        <v>7</v>
      </c>
      <c r="M1533">
        <f>16-INDEX(STANDINGS_SV[],MATCH(Table1[[#This Row],[COMBINED]],STANDINGS_SV[COMBINED],0),COLUMN(STANDINGS_SV[PLACE IN LEAGUE]))</f>
        <v>9</v>
      </c>
      <c r="N1533">
        <f>SUM(Table1[[#This Row],[BA]:[SV]])</f>
        <v>61</v>
      </c>
      <c r="O1533">
        <v>13</v>
      </c>
    </row>
    <row r="1534" spans="1:15" x14ac:dyDescent="0.25">
      <c r="A1534" t="s">
        <v>1701</v>
      </c>
      <c r="B1534" t="s">
        <v>1698</v>
      </c>
      <c r="C1534" t="str">
        <f>Table1[[#This Row],[League]]&amp;Table1[[#This Row],[Team]]</f>
        <v>$150 Draft Champions Feb 24 1:00 pm Lg.3757Party</v>
      </c>
      <c r="D1534">
        <f>16-INDEX(STANDINGS_BA[],MATCH(Table1[[#This Row],[COMBINED]],STANDINGS_BA[COMBINED],0),COLUMN(STANDINGS_BA[PLACE IN LEAGUE]))</f>
        <v>11</v>
      </c>
      <c r="E1534">
        <f>16-INDEX(STANDINGS_R[],MATCH(Table1[[#This Row],[COMBINED]],STANDINGS_R[COMBINED],0),COLUMN(STANDINGS_R[PLACE IN LEAGUE]))</f>
        <v>1</v>
      </c>
      <c r="F1534">
        <f>16-INDEX(STANDINGS_HR[],MATCH(Table1[[#This Row],[COMBINED]],STANDINGS_HR[COMBINED],0),COLUMN(STANDINGS_HR[PLACE IN LEAGUE]))</f>
        <v>1</v>
      </c>
      <c r="G1534">
        <f>16-INDEX(STANDINGS_RBI[],MATCH(Table1[[#This Row],[COMBINED]],STANDINGS_RBI[COMBINED],0),COLUMN(STANDINGS_RBI[PLACE IN LEAGUE]))</f>
        <v>1</v>
      </c>
      <c r="H1534">
        <f>16-INDEX(STANDINGS_SB[],MATCH(Table1[[#This Row],[COMBINED]],STANDINGS_SB[COMBINED],0),COLUMN(STANDINGS_SB[PLACE IN LEAGUE]))</f>
        <v>2</v>
      </c>
      <c r="I1534">
        <f>16-INDEX(STANDINGS_ERA[],MATCH(Table1[[#This Row],[COMBINED]],STANDINGS_ERA[COMBINED],0),COLUMN(STANDINGS_ERA[PLACE IN LEAGUE]))</f>
        <v>6</v>
      </c>
      <c r="J1534">
        <f>16-INDEX(STANDINGS_WHIP[],MATCH(Table1[[#This Row],[COMBINED]],STANDINGS_WHIP[COMBINED],0),COLUMN(STANDINGS_WHIP[PLACE IN LEAGUE]))</f>
        <v>4</v>
      </c>
      <c r="K1534">
        <f>16-INDEX(STANDINGS_W[],MATCH(Table1[[#This Row],[COMBINED]],STANDINGS_W[COMBINED],0),COLUMN(STANDINGS_W[PLACE IN LEAGUE]))</f>
        <v>3</v>
      </c>
      <c r="L1534">
        <f>16-INDEX(STANDINGS_K[],MATCH(Table1[[#This Row],[COMBINED]],STANDINGS_K[COMBINED],0),COLUMN(STANDINGS_K[PLACE IN LEAGUE]))</f>
        <v>2</v>
      </c>
      <c r="M1534">
        <f>16-INDEX(STANDINGS_SV[],MATCH(Table1[[#This Row],[COMBINED]],STANDINGS_SV[COMBINED],0),COLUMN(STANDINGS_SV[PLACE IN LEAGUE]))</f>
        <v>15</v>
      </c>
      <c r="N1534">
        <f>SUM(Table1[[#This Row],[BA]:[SV]])</f>
        <v>46</v>
      </c>
      <c r="O1534">
        <v>14</v>
      </c>
    </row>
    <row r="1535" spans="1:15" x14ac:dyDescent="0.25">
      <c r="A1535" t="s">
        <v>1703</v>
      </c>
      <c r="B1535" t="s">
        <v>1698</v>
      </c>
      <c r="C1535" t="str">
        <f>Table1[[#This Row],[League]]&amp;Table1[[#This Row],[Team]]</f>
        <v>$150 Draft Champions Feb 24 1:00 pm Lg.3757Team Myers</v>
      </c>
      <c r="D1535">
        <f>16-INDEX(STANDINGS_BA[],MATCH(Table1[[#This Row],[COMBINED]],STANDINGS_BA[COMBINED],0),COLUMN(STANDINGS_BA[PLACE IN LEAGUE]))</f>
        <v>9</v>
      </c>
      <c r="E1535">
        <f>16-INDEX(STANDINGS_R[],MATCH(Table1[[#This Row],[COMBINED]],STANDINGS_R[COMBINED],0),COLUMN(STANDINGS_R[PLACE IN LEAGUE]))</f>
        <v>4</v>
      </c>
      <c r="F1535">
        <f>16-INDEX(STANDINGS_HR[],MATCH(Table1[[#This Row],[COMBINED]],STANDINGS_HR[COMBINED],0),COLUMN(STANDINGS_HR[PLACE IN LEAGUE]))</f>
        <v>3</v>
      </c>
      <c r="G1535">
        <f>16-INDEX(STANDINGS_RBI[],MATCH(Table1[[#This Row],[COMBINED]],STANDINGS_RBI[COMBINED],0),COLUMN(STANDINGS_RBI[PLACE IN LEAGUE]))</f>
        <v>2</v>
      </c>
      <c r="H1535">
        <f>16-INDEX(STANDINGS_SB[],MATCH(Table1[[#This Row],[COMBINED]],STANDINGS_SB[COMBINED],0),COLUMN(STANDINGS_SB[PLACE IN LEAGUE]))</f>
        <v>9</v>
      </c>
      <c r="I1535">
        <f>16-INDEX(STANDINGS_ERA[],MATCH(Table1[[#This Row],[COMBINED]],STANDINGS_ERA[COMBINED],0),COLUMN(STANDINGS_ERA[PLACE IN LEAGUE]))</f>
        <v>7</v>
      </c>
      <c r="J1535">
        <f>16-INDEX(STANDINGS_WHIP[],MATCH(Table1[[#This Row],[COMBINED]],STANDINGS_WHIP[COMBINED],0),COLUMN(STANDINGS_WHIP[PLACE IN LEAGUE]))</f>
        <v>1</v>
      </c>
      <c r="K1535">
        <f>16-INDEX(STANDINGS_W[],MATCH(Table1[[#This Row],[COMBINED]],STANDINGS_W[COMBINED],0),COLUMN(STANDINGS_W[PLACE IN LEAGUE]))</f>
        <v>2</v>
      </c>
      <c r="L1535">
        <f>16-INDEX(STANDINGS_K[],MATCH(Table1[[#This Row],[COMBINED]],STANDINGS_K[COMBINED],0),COLUMN(STANDINGS_K[PLACE IN LEAGUE]))</f>
        <v>1</v>
      </c>
      <c r="M1535">
        <f>16-INDEX(STANDINGS_SV[],MATCH(Table1[[#This Row],[COMBINED]],STANDINGS_SV[COMBINED],0),COLUMN(STANDINGS_SV[PLACE IN LEAGUE]))</f>
        <v>5</v>
      </c>
      <c r="N1535">
        <f>SUM(Table1[[#This Row],[BA]:[SV]])</f>
        <v>43</v>
      </c>
      <c r="O1535">
        <v>15</v>
      </c>
    </row>
    <row r="1536" spans="1:15" x14ac:dyDescent="0.25">
      <c r="A1536" t="s">
        <v>1714</v>
      </c>
      <c r="B1536" t="s">
        <v>1712</v>
      </c>
      <c r="C1536" t="str">
        <f>Table1[[#This Row],[League]]&amp;Table1[[#This Row],[Team]]</f>
        <v>$150 Draft Champions Feb 25 1:00 pm Lg.3762Thebeau 8</v>
      </c>
      <c r="D1536">
        <f>16-INDEX(STANDINGS_BA[],MATCH(Table1[[#This Row],[COMBINED]],STANDINGS_BA[COMBINED],0),COLUMN(STANDINGS_BA[PLACE IN LEAGUE]))</f>
        <v>13</v>
      </c>
      <c r="E1536">
        <f>16-INDEX(STANDINGS_R[],MATCH(Table1[[#This Row],[COMBINED]],STANDINGS_R[COMBINED],0),COLUMN(STANDINGS_R[PLACE IN LEAGUE]))</f>
        <v>13</v>
      </c>
      <c r="F1536">
        <f>16-INDEX(STANDINGS_HR[],MATCH(Table1[[#This Row],[COMBINED]],STANDINGS_HR[COMBINED],0),COLUMN(STANDINGS_HR[PLACE IN LEAGUE]))</f>
        <v>13</v>
      </c>
      <c r="G1536">
        <f>16-INDEX(STANDINGS_RBI[],MATCH(Table1[[#This Row],[COMBINED]],STANDINGS_RBI[COMBINED],0),COLUMN(STANDINGS_RBI[PLACE IN LEAGUE]))</f>
        <v>14</v>
      </c>
      <c r="H1536">
        <f>16-INDEX(STANDINGS_SB[],MATCH(Table1[[#This Row],[COMBINED]],STANDINGS_SB[COMBINED],0),COLUMN(STANDINGS_SB[PLACE IN LEAGUE]))</f>
        <v>9</v>
      </c>
      <c r="I1536">
        <f>16-INDEX(STANDINGS_ERA[],MATCH(Table1[[#This Row],[COMBINED]],STANDINGS_ERA[COMBINED],0),COLUMN(STANDINGS_ERA[PLACE IN LEAGUE]))</f>
        <v>13</v>
      </c>
      <c r="J1536">
        <f>16-INDEX(STANDINGS_WHIP[],MATCH(Table1[[#This Row],[COMBINED]],STANDINGS_WHIP[COMBINED],0),COLUMN(STANDINGS_WHIP[PLACE IN LEAGUE]))</f>
        <v>14</v>
      </c>
      <c r="K1536">
        <f>16-INDEX(STANDINGS_W[],MATCH(Table1[[#This Row],[COMBINED]],STANDINGS_W[COMBINED],0),COLUMN(STANDINGS_W[PLACE IN LEAGUE]))</f>
        <v>15</v>
      </c>
      <c r="L1536">
        <f>16-INDEX(STANDINGS_K[],MATCH(Table1[[#This Row],[COMBINED]],STANDINGS_K[COMBINED],0),COLUMN(STANDINGS_K[PLACE IN LEAGUE]))</f>
        <v>12</v>
      </c>
      <c r="M1536">
        <f>16-INDEX(STANDINGS_SV[],MATCH(Table1[[#This Row],[COMBINED]],STANDINGS_SV[COMBINED],0),COLUMN(STANDINGS_SV[PLACE IN LEAGUE]))</f>
        <v>9</v>
      </c>
      <c r="N1536">
        <f>SUM(Table1[[#This Row],[BA]:[SV]])</f>
        <v>125</v>
      </c>
      <c r="O1536">
        <v>1</v>
      </c>
    </row>
    <row r="1537" spans="1:15" x14ac:dyDescent="0.25">
      <c r="A1537" t="s">
        <v>1717</v>
      </c>
      <c r="B1537" t="s">
        <v>1712</v>
      </c>
      <c r="C1537" t="str">
        <f>Table1[[#This Row],[League]]&amp;Table1[[#This Row],[Team]]</f>
        <v>$150 Draft Champions Feb 25 1:00 pm Lg.3762Abner Doubleplay</v>
      </c>
      <c r="D1537">
        <f>16-INDEX(STANDINGS_BA[],MATCH(Table1[[#This Row],[COMBINED]],STANDINGS_BA[COMBINED],0),COLUMN(STANDINGS_BA[PLACE IN LEAGUE]))</f>
        <v>10</v>
      </c>
      <c r="E1537">
        <f>16-INDEX(STANDINGS_R[],MATCH(Table1[[#This Row],[COMBINED]],STANDINGS_R[COMBINED],0),COLUMN(STANDINGS_R[PLACE IN LEAGUE]))</f>
        <v>12</v>
      </c>
      <c r="F1537">
        <f>16-INDEX(STANDINGS_HR[],MATCH(Table1[[#This Row],[COMBINED]],STANDINGS_HR[COMBINED],0),COLUMN(STANDINGS_HR[PLACE IN LEAGUE]))</f>
        <v>15</v>
      </c>
      <c r="G1537">
        <f>16-INDEX(STANDINGS_RBI[],MATCH(Table1[[#This Row],[COMBINED]],STANDINGS_RBI[COMBINED],0),COLUMN(STANDINGS_RBI[PLACE IN LEAGUE]))</f>
        <v>13</v>
      </c>
      <c r="H1537">
        <f>16-INDEX(STANDINGS_SB[],MATCH(Table1[[#This Row],[COMBINED]],STANDINGS_SB[COMBINED],0),COLUMN(STANDINGS_SB[PLACE IN LEAGUE]))</f>
        <v>8</v>
      </c>
      <c r="I1537">
        <f>16-INDEX(STANDINGS_ERA[],MATCH(Table1[[#This Row],[COMBINED]],STANDINGS_ERA[COMBINED],0),COLUMN(STANDINGS_ERA[PLACE IN LEAGUE]))</f>
        <v>12</v>
      </c>
      <c r="J1537">
        <f>16-INDEX(STANDINGS_WHIP[],MATCH(Table1[[#This Row],[COMBINED]],STANDINGS_WHIP[COMBINED],0),COLUMN(STANDINGS_WHIP[PLACE IN LEAGUE]))</f>
        <v>11</v>
      </c>
      <c r="K1537">
        <f>16-INDEX(STANDINGS_W[],MATCH(Table1[[#This Row],[COMBINED]],STANDINGS_W[COMBINED],0),COLUMN(STANDINGS_W[PLACE IN LEAGUE]))</f>
        <v>13</v>
      </c>
      <c r="L1537">
        <f>16-INDEX(STANDINGS_K[],MATCH(Table1[[#This Row],[COMBINED]],STANDINGS_K[COMBINED],0),COLUMN(STANDINGS_K[PLACE IN LEAGUE]))</f>
        <v>13</v>
      </c>
      <c r="M1537">
        <f>16-INDEX(STANDINGS_SV[],MATCH(Table1[[#This Row],[COMBINED]],STANDINGS_SV[COMBINED],0),COLUMN(STANDINGS_SV[PLACE IN LEAGUE]))</f>
        <v>11</v>
      </c>
      <c r="N1537">
        <f>SUM(Table1[[#This Row],[BA]:[SV]])</f>
        <v>118</v>
      </c>
      <c r="O1537">
        <v>2</v>
      </c>
    </row>
    <row r="1538" spans="1:15" x14ac:dyDescent="0.25">
      <c r="A1538" t="s">
        <v>1711</v>
      </c>
      <c r="B1538" t="s">
        <v>1712</v>
      </c>
      <c r="C1538" t="str">
        <f>Table1[[#This Row],[League]]&amp;Table1[[#This Row],[Team]]</f>
        <v>$150 Draft Champions Feb 25 1:00 pm Lg.3762Big Mama Blues</v>
      </c>
      <c r="D1538">
        <f>16-INDEX(STANDINGS_BA[],MATCH(Table1[[#This Row],[COMBINED]],STANDINGS_BA[COMBINED],0),COLUMN(STANDINGS_BA[PLACE IN LEAGUE]))</f>
        <v>15</v>
      </c>
      <c r="E1538">
        <f>16-INDEX(STANDINGS_R[],MATCH(Table1[[#This Row],[COMBINED]],STANDINGS_R[COMBINED],0),COLUMN(STANDINGS_R[PLACE IN LEAGUE]))</f>
        <v>14</v>
      </c>
      <c r="F1538">
        <f>16-INDEX(STANDINGS_HR[],MATCH(Table1[[#This Row],[COMBINED]],STANDINGS_HR[COMBINED],0),COLUMN(STANDINGS_HR[PLACE IN LEAGUE]))</f>
        <v>14</v>
      </c>
      <c r="G1538">
        <f>16-INDEX(STANDINGS_RBI[],MATCH(Table1[[#This Row],[COMBINED]],STANDINGS_RBI[COMBINED],0),COLUMN(STANDINGS_RBI[PLACE IN LEAGUE]))</f>
        <v>15</v>
      </c>
      <c r="H1538">
        <f>16-INDEX(STANDINGS_SB[],MATCH(Table1[[#This Row],[COMBINED]],STANDINGS_SB[COMBINED],0),COLUMN(STANDINGS_SB[PLACE IN LEAGUE]))</f>
        <v>14</v>
      </c>
      <c r="I1538">
        <f>16-INDEX(STANDINGS_ERA[],MATCH(Table1[[#This Row],[COMBINED]],STANDINGS_ERA[COMBINED],0),COLUMN(STANDINGS_ERA[PLACE IN LEAGUE]))</f>
        <v>6</v>
      </c>
      <c r="J1538">
        <f>16-INDEX(STANDINGS_WHIP[],MATCH(Table1[[#This Row],[COMBINED]],STANDINGS_WHIP[COMBINED],0),COLUMN(STANDINGS_WHIP[PLACE IN LEAGUE]))</f>
        <v>4</v>
      </c>
      <c r="K1538">
        <f>16-INDEX(STANDINGS_W[],MATCH(Table1[[#This Row],[COMBINED]],STANDINGS_W[COMBINED],0),COLUMN(STANDINGS_W[PLACE IN LEAGUE]))</f>
        <v>7</v>
      </c>
      <c r="L1538">
        <f>16-INDEX(STANDINGS_K[],MATCH(Table1[[#This Row],[COMBINED]],STANDINGS_K[COMBINED],0),COLUMN(STANDINGS_K[PLACE IN LEAGUE]))</f>
        <v>7</v>
      </c>
      <c r="M1538">
        <f>16-INDEX(STANDINGS_SV[],MATCH(Table1[[#This Row],[COMBINED]],STANDINGS_SV[COMBINED],0),COLUMN(STANDINGS_SV[PLACE IN LEAGUE]))</f>
        <v>7</v>
      </c>
      <c r="N1538">
        <f>SUM(Table1[[#This Row],[BA]:[SV]])</f>
        <v>103</v>
      </c>
      <c r="O1538">
        <v>3</v>
      </c>
    </row>
    <row r="1539" spans="1:15" x14ac:dyDescent="0.25">
      <c r="A1539" t="s">
        <v>1723</v>
      </c>
      <c r="B1539" t="s">
        <v>1712</v>
      </c>
      <c r="C1539" t="str">
        <f>Table1[[#This Row],[League]]&amp;Table1[[#This Row],[Team]]</f>
        <v>$150 Draft Champions Feb 25 1:00 pm Lg.37621st to 3rd</v>
      </c>
      <c r="D1539">
        <f>16-INDEX(STANDINGS_BA[],MATCH(Table1[[#This Row],[COMBINED]],STANDINGS_BA[COMBINED],0),COLUMN(STANDINGS_BA[PLACE IN LEAGUE]))</f>
        <v>2</v>
      </c>
      <c r="E1539">
        <f>16-INDEX(STANDINGS_R[],MATCH(Table1[[#This Row],[COMBINED]],STANDINGS_R[COMBINED],0),COLUMN(STANDINGS_R[PLACE IN LEAGUE]))</f>
        <v>4</v>
      </c>
      <c r="F1539">
        <f>16-INDEX(STANDINGS_HR[],MATCH(Table1[[#This Row],[COMBINED]],STANDINGS_HR[COMBINED],0),COLUMN(STANDINGS_HR[PLACE IN LEAGUE]))</f>
        <v>4</v>
      </c>
      <c r="G1539">
        <f>16-INDEX(STANDINGS_RBI[],MATCH(Table1[[#This Row],[COMBINED]],STANDINGS_RBI[COMBINED],0),COLUMN(STANDINGS_RBI[PLACE IN LEAGUE]))</f>
        <v>7</v>
      </c>
      <c r="H1539">
        <f>16-INDEX(STANDINGS_SB[],MATCH(Table1[[#This Row],[COMBINED]],STANDINGS_SB[COMBINED],0),COLUMN(STANDINGS_SB[PLACE IN LEAGUE]))</f>
        <v>11</v>
      </c>
      <c r="I1539">
        <f>16-INDEX(STANDINGS_ERA[],MATCH(Table1[[#This Row],[COMBINED]],STANDINGS_ERA[COMBINED],0),COLUMN(STANDINGS_ERA[PLACE IN LEAGUE]))</f>
        <v>15</v>
      </c>
      <c r="J1539">
        <f>16-INDEX(STANDINGS_WHIP[],MATCH(Table1[[#This Row],[COMBINED]],STANDINGS_WHIP[COMBINED],0),COLUMN(STANDINGS_WHIP[PLACE IN LEAGUE]))</f>
        <v>15</v>
      </c>
      <c r="K1539">
        <f>16-INDEX(STANDINGS_W[],MATCH(Table1[[#This Row],[COMBINED]],STANDINGS_W[COMBINED],0),COLUMN(STANDINGS_W[PLACE IN LEAGUE]))</f>
        <v>12</v>
      </c>
      <c r="L1539">
        <f>16-INDEX(STANDINGS_K[],MATCH(Table1[[#This Row],[COMBINED]],STANDINGS_K[COMBINED],0),COLUMN(STANDINGS_K[PLACE IN LEAGUE]))</f>
        <v>15</v>
      </c>
      <c r="M1539">
        <f>16-INDEX(STANDINGS_SV[],MATCH(Table1[[#This Row],[COMBINED]],STANDINGS_SV[COMBINED],0),COLUMN(STANDINGS_SV[PLACE IN LEAGUE]))</f>
        <v>15</v>
      </c>
      <c r="N1539">
        <f>SUM(Table1[[#This Row],[BA]:[SV]])</f>
        <v>100</v>
      </c>
      <c r="O1539">
        <v>4</v>
      </c>
    </row>
    <row r="1540" spans="1:15" x14ac:dyDescent="0.25">
      <c r="A1540" t="s">
        <v>1713</v>
      </c>
      <c r="B1540" t="s">
        <v>1712</v>
      </c>
      <c r="C1540" t="str">
        <f>Table1[[#This Row],[League]]&amp;Table1[[#This Row],[Team]]</f>
        <v>$150 Draft Champions Feb 25 1:00 pm Lg.3762Stupendous Man</v>
      </c>
      <c r="D1540">
        <f>16-INDEX(STANDINGS_BA[],MATCH(Table1[[#This Row],[COMBINED]],STANDINGS_BA[COMBINED],0),COLUMN(STANDINGS_BA[PLACE IN LEAGUE]))</f>
        <v>14</v>
      </c>
      <c r="E1540">
        <f>16-INDEX(STANDINGS_R[],MATCH(Table1[[#This Row],[COMBINED]],STANDINGS_R[COMBINED],0),COLUMN(STANDINGS_R[PLACE IN LEAGUE]))</f>
        <v>15</v>
      </c>
      <c r="F1540">
        <f>16-INDEX(STANDINGS_HR[],MATCH(Table1[[#This Row],[COMBINED]],STANDINGS_HR[COMBINED],0),COLUMN(STANDINGS_HR[PLACE IN LEAGUE]))</f>
        <v>9</v>
      </c>
      <c r="G1540">
        <f>16-INDEX(STANDINGS_RBI[],MATCH(Table1[[#This Row],[COMBINED]],STANDINGS_RBI[COMBINED],0),COLUMN(STANDINGS_RBI[PLACE IN LEAGUE]))</f>
        <v>8</v>
      </c>
      <c r="H1540">
        <f>16-INDEX(STANDINGS_SB[],MATCH(Table1[[#This Row],[COMBINED]],STANDINGS_SB[COMBINED],0),COLUMN(STANDINGS_SB[PLACE IN LEAGUE]))</f>
        <v>15</v>
      </c>
      <c r="I1540">
        <f>16-INDEX(STANDINGS_ERA[],MATCH(Table1[[#This Row],[COMBINED]],STANDINGS_ERA[COMBINED],0),COLUMN(STANDINGS_ERA[PLACE IN LEAGUE]))</f>
        <v>7</v>
      </c>
      <c r="J1540">
        <f>16-INDEX(STANDINGS_WHIP[],MATCH(Table1[[#This Row],[COMBINED]],STANDINGS_WHIP[COMBINED],0),COLUMN(STANDINGS_WHIP[PLACE IN LEAGUE]))</f>
        <v>5</v>
      </c>
      <c r="K1540">
        <f>16-INDEX(STANDINGS_W[],MATCH(Table1[[#This Row],[COMBINED]],STANDINGS_W[COMBINED],0),COLUMN(STANDINGS_W[PLACE IN LEAGUE]))</f>
        <v>9</v>
      </c>
      <c r="L1540">
        <f>16-INDEX(STANDINGS_K[],MATCH(Table1[[#This Row],[COMBINED]],STANDINGS_K[COMBINED],0),COLUMN(STANDINGS_K[PLACE IN LEAGUE]))</f>
        <v>2</v>
      </c>
      <c r="M1540">
        <f>16-INDEX(STANDINGS_SV[],MATCH(Table1[[#This Row],[COMBINED]],STANDINGS_SV[COMBINED],0),COLUMN(STANDINGS_SV[PLACE IN LEAGUE]))</f>
        <v>14</v>
      </c>
      <c r="N1540">
        <f>SUM(Table1[[#This Row],[BA]:[SV]])</f>
        <v>98</v>
      </c>
      <c r="O1540">
        <v>5</v>
      </c>
    </row>
    <row r="1541" spans="1:15" x14ac:dyDescent="0.25">
      <c r="A1541" t="s">
        <v>478</v>
      </c>
      <c r="B1541" t="s">
        <v>1712</v>
      </c>
      <c r="C1541" t="str">
        <f>Table1[[#This Row],[League]]&amp;Table1[[#This Row],[Team]]</f>
        <v>$150 Draft Champions Feb 25 1:00 pm Lg.3762Thing 7</v>
      </c>
      <c r="D1541">
        <f>16-INDEX(STANDINGS_BA[],MATCH(Table1[[#This Row],[COMBINED]],STANDINGS_BA[COMBINED],0),COLUMN(STANDINGS_BA[PLACE IN LEAGUE]))</f>
        <v>6</v>
      </c>
      <c r="E1541">
        <f>16-INDEX(STANDINGS_R[],MATCH(Table1[[#This Row],[COMBINED]],STANDINGS_R[COMBINED],0),COLUMN(STANDINGS_R[PLACE IN LEAGUE]))</f>
        <v>11</v>
      </c>
      <c r="F1541">
        <f>16-INDEX(STANDINGS_HR[],MATCH(Table1[[#This Row],[COMBINED]],STANDINGS_HR[COMBINED],0),COLUMN(STANDINGS_HR[PLACE IN LEAGUE]))</f>
        <v>12</v>
      </c>
      <c r="G1541">
        <f>16-INDEX(STANDINGS_RBI[],MATCH(Table1[[#This Row],[COMBINED]],STANDINGS_RBI[COMBINED],0),COLUMN(STANDINGS_RBI[PLACE IN LEAGUE]))</f>
        <v>11</v>
      </c>
      <c r="H1541">
        <f>16-INDEX(STANDINGS_SB[],MATCH(Table1[[#This Row],[COMBINED]],STANDINGS_SB[COMBINED],0),COLUMN(STANDINGS_SB[PLACE IN LEAGUE]))</f>
        <v>7</v>
      </c>
      <c r="I1541">
        <f>16-INDEX(STANDINGS_ERA[],MATCH(Table1[[#This Row],[COMBINED]],STANDINGS_ERA[COMBINED],0),COLUMN(STANDINGS_ERA[PLACE IN LEAGUE]))</f>
        <v>14</v>
      </c>
      <c r="J1541">
        <f>16-INDEX(STANDINGS_WHIP[],MATCH(Table1[[#This Row],[COMBINED]],STANDINGS_WHIP[COMBINED],0),COLUMN(STANDINGS_WHIP[PLACE IN LEAGUE]))</f>
        <v>9</v>
      </c>
      <c r="K1541">
        <f>16-INDEX(STANDINGS_W[],MATCH(Table1[[#This Row],[COMBINED]],STANDINGS_W[COMBINED],0),COLUMN(STANDINGS_W[PLACE IN LEAGUE]))</f>
        <v>2</v>
      </c>
      <c r="L1541">
        <f>16-INDEX(STANDINGS_K[],MATCH(Table1[[#This Row],[COMBINED]],STANDINGS_K[COMBINED],0),COLUMN(STANDINGS_K[PLACE IN LEAGUE]))</f>
        <v>8</v>
      </c>
      <c r="M1541">
        <f>16-INDEX(STANDINGS_SV[],MATCH(Table1[[#This Row],[COMBINED]],STANDINGS_SV[COMBINED],0),COLUMN(STANDINGS_SV[PLACE IN LEAGUE]))</f>
        <v>10</v>
      </c>
      <c r="N1541">
        <f>SUM(Table1[[#This Row],[BA]:[SV]])</f>
        <v>90</v>
      </c>
      <c r="O1541">
        <v>6</v>
      </c>
    </row>
    <row r="1542" spans="1:15" x14ac:dyDescent="0.25">
      <c r="A1542" t="s">
        <v>1720</v>
      </c>
      <c r="B1542" t="s">
        <v>1712</v>
      </c>
      <c r="C1542" t="str">
        <f>Table1[[#This Row],[League]]&amp;Table1[[#This Row],[Team]]</f>
        <v>$150 Draft Champions Feb 25 1:00 pm Lg.3762Dunsmuir Pushers</v>
      </c>
      <c r="D1542">
        <f>16-INDEX(STANDINGS_BA[],MATCH(Table1[[#This Row],[COMBINED]],STANDINGS_BA[COMBINED],0),COLUMN(STANDINGS_BA[PLACE IN LEAGUE]))</f>
        <v>5</v>
      </c>
      <c r="E1542">
        <f>16-INDEX(STANDINGS_R[],MATCH(Table1[[#This Row],[COMBINED]],STANDINGS_R[COMBINED],0),COLUMN(STANDINGS_R[PLACE IN LEAGUE]))</f>
        <v>9</v>
      </c>
      <c r="F1542">
        <f>16-INDEX(STANDINGS_HR[],MATCH(Table1[[#This Row],[COMBINED]],STANDINGS_HR[COMBINED],0),COLUMN(STANDINGS_HR[PLACE IN LEAGUE]))</f>
        <v>7</v>
      </c>
      <c r="G1542">
        <f>16-INDEX(STANDINGS_RBI[],MATCH(Table1[[#This Row],[COMBINED]],STANDINGS_RBI[COMBINED],0),COLUMN(STANDINGS_RBI[PLACE IN LEAGUE]))</f>
        <v>12</v>
      </c>
      <c r="H1542">
        <f>16-INDEX(STANDINGS_SB[],MATCH(Table1[[#This Row],[COMBINED]],STANDINGS_SB[COMBINED],0),COLUMN(STANDINGS_SB[PLACE IN LEAGUE]))</f>
        <v>5</v>
      </c>
      <c r="I1542">
        <f>16-INDEX(STANDINGS_ERA[],MATCH(Table1[[#This Row],[COMBINED]],STANDINGS_ERA[COMBINED],0),COLUMN(STANDINGS_ERA[PLACE IN LEAGUE]))</f>
        <v>9</v>
      </c>
      <c r="J1542">
        <f>16-INDEX(STANDINGS_WHIP[],MATCH(Table1[[#This Row],[COMBINED]],STANDINGS_WHIP[COMBINED],0),COLUMN(STANDINGS_WHIP[PLACE IN LEAGUE]))</f>
        <v>8</v>
      </c>
      <c r="K1542">
        <f>16-INDEX(STANDINGS_W[],MATCH(Table1[[#This Row],[COMBINED]],STANDINGS_W[COMBINED],0),COLUMN(STANDINGS_W[PLACE IN LEAGUE]))</f>
        <v>11</v>
      </c>
      <c r="L1542">
        <f>16-INDEX(STANDINGS_K[],MATCH(Table1[[#This Row],[COMBINED]],STANDINGS_K[COMBINED],0),COLUMN(STANDINGS_K[PLACE IN LEAGUE]))</f>
        <v>9</v>
      </c>
      <c r="M1542">
        <f>16-INDEX(STANDINGS_SV[],MATCH(Table1[[#This Row],[COMBINED]],STANDINGS_SV[COMBINED],0),COLUMN(STANDINGS_SV[PLACE IN LEAGUE]))</f>
        <v>13</v>
      </c>
      <c r="N1542">
        <f>SUM(Table1[[#This Row],[BA]:[SV]])</f>
        <v>88</v>
      </c>
      <c r="O1542">
        <v>7</v>
      </c>
    </row>
    <row r="1543" spans="1:15" x14ac:dyDescent="0.25">
      <c r="A1543" t="s">
        <v>1716</v>
      </c>
      <c r="B1543" t="s">
        <v>1712</v>
      </c>
      <c r="C1543" t="str">
        <f>Table1[[#This Row],[League]]&amp;Table1[[#This Row],[Team]]</f>
        <v>$150 Draft Champions Feb 25 1:00 pm Lg.3762Lollygaggers DC3</v>
      </c>
      <c r="D1543">
        <f>16-INDEX(STANDINGS_BA[],MATCH(Table1[[#This Row],[COMBINED]],STANDINGS_BA[COMBINED],0),COLUMN(STANDINGS_BA[PLACE IN LEAGUE]))</f>
        <v>11</v>
      </c>
      <c r="E1543">
        <f>16-INDEX(STANDINGS_R[],MATCH(Table1[[#This Row],[COMBINED]],STANDINGS_R[COMBINED],0),COLUMN(STANDINGS_R[PLACE IN LEAGUE]))</f>
        <v>3</v>
      </c>
      <c r="F1543">
        <f>16-INDEX(STANDINGS_HR[],MATCH(Table1[[#This Row],[COMBINED]],STANDINGS_HR[COMBINED],0),COLUMN(STANDINGS_HR[PLACE IN LEAGUE]))</f>
        <v>6</v>
      </c>
      <c r="G1543">
        <f>16-INDEX(STANDINGS_RBI[],MATCH(Table1[[#This Row],[COMBINED]],STANDINGS_RBI[COMBINED],0),COLUMN(STANDINGS_RBI[PLACE IN LEAGUE]))</f>
        <v>6</v>
      </c>
      <c r="H1543">
        <f>16-INDEX(STANDINGS_SB[],MATCH(Table1[[#This Row],[COMBINED]],STANDINGS_SB[COMBINED],0),COLUMN(STANDINGS_SB[PLACE IN LEAGUE]))</f>
        <v>12</v>
      </c>
      <c r="I1543">
        <f>16-INDEX(STANDINGS_ERA[],MATCH(Table1[[#This Row],[COMBINED]],STANDINGS_ERA[COMBINED],0),COLUMN(STANDINGS_ERA[PLACE IN LEAGUE]))</f>
        <v>10</v>
      </c>
      <c r="J1543">
        <f>16-INDEX(STANDINGS_WHIP[],MATCH(Table1[[#This Row],[COMBINED]],STANDINGS_WHIP[COMBINED],0),COLUMN(STANDINGS_WHIP[PLACE IN LEAGUE]))</f>
        <v>10</v>
      </c>
      <c r="K1543">
        <f>16-INDEX(STANDINGS_W[],MATCH(Table1[[#This Row],[COMBINED]],STANDINGS_W[COMBINED],0),COLUMN(STANDINGS_W[PLACE IN LEAGUE]))</f>
        <v>10</v>
      </c>
      <c r="L1543">
        <f>16-INDEX(STANDINGS_K[],MATCH(Table1[[#This Row],[COMBINED]],STANDINGS_K[COMBINED],0),COLUMN(STANDINGS_K[PLACE IN LEAGUE]))</f>
        <v>6</v>
      </c>
      <c r="M1543">
        <f>16-INDEX(STANDINGS_SV[],MATCH(Table1[[#This Row],[COMBINED]],STANDINGS_SV[COMBINED],0),COLUMN(STANDINGS_SV[PLACE IN LEAGUE]))</f>
        <v>3</v>
      </c>
      <c r="N1543">
        <f>SUM(Table1[[#This Row],[BA]:[SV]])</f>
        <v>77</v>
      </c>
      <c r="O1543">
        <v>8</v>
      </c>
    </row>
    <row r="1544" spans="1:15" x14ac:dyDescent="0.25">
      <c r="A1544" t="s">
        <v>1719</v>
      </c>
      <c r="B1544" t="s">
        <v>1712</v>
      </c>
      <c r="C1544" t="str">
        <f>Table1[[#This Row],[League]]&amp;Table1[[#This Row],[Team]]</f>
        <v>$150 Draft Champions Feb 25 1:00 pm Lg.3762We Doolittle Betts</v>
      </c>
      <c r="D1544">
        <f>16-INDEX(STANDINGS_BA[],MATCH(Table1[[#This Row],[COMBINED]],STANDINGS_BA[COMBINED],0),COLUMN(STANDINGS_BA[PLACE IN LEAGUE]))</f>
        <v>7</v>
      </c>
      <c r="E1544">
        <f>16-INDEX(STANDINGS_R[],MATCH(Table1[[#This Row],[COMBINED]],STANDINGS_R[COMBINED],0),COLUMN(STANDINGS_R[PLACE IN LEAGUE]))</f>
        <v>8</v>
      </c>
      <c r="F1544">
        <f>16-INDEX(STANDINGS_HR[],MATCH(Table1[[#This Row],[COMBINED]],STANDINGS_HR[COMBINED],0),COLUMN(STANDINGS_HR[PLACE IN LEAGUE]))</f>
        <v>3</v>
      </c>
      <c r="G1544">
        <f>16-INDEX(STANDINGS_RBI[],MATCH(Table1[[#This Row],[COMBINED]],STANDINGS_RBI[COMBINED],0),COLUMN(STANDINGS_RBI[PLACE IN LEAGUE]))</f>
        <v>5</v>
      </c>
      <c r="H1544">
        <f>16-INDEX(STANDINGS_SB[],MATCH(Table1[[#This Row],[COMBINED]],STANDINGS_SB[COMBINED],0),COLUMN(STANDINGS_SB[PLACE IN LEAGUE]))</f>
        <v>13</v>
      </c>
      <c r="I1544">
        <f>16-INDEX(STANDINGS_ERA[],MATCH(Table1[[#This Row],[COMBINED]],STANDINGS_ERA[COMBINED],0),COLUMN(STANDINGS_ERA[PLACE IN LEAGUE]))</f>
        <v>3</v>
      </c>
      <c r="J1544">
        <f>16-INDEX(STANDINGS_WHIP[],MATCH(Table1[[#This Row],[COMBINED]],STANDINGS_WHIP[COMBINED],0),COLUMN(STANDINGS_WHIP[PLACE IN LEAGUE]))</f>
        <v>1</v>
      </c>
      <c r="K1544">
        <f>16-INDEX(STANDINGS_W[],MATCH(Table1[[#This Row],[COMBINED]],STANDINGS_W[COMBINED],0),COLUMN(STANDINGS_W[PLACE IN LEAGUE]))</f>
        <v>8</v>
      </c>
      <c r="L1544">
        <f>16-INDEX(STANDINGS_K[],MATCH(Table1[[#This Row],[COMBINED]],STANDINGS_K[COMBINED],0),COLUMN(STANDINGS_K[PLACE IN LEAGUE]))</f>
        <v>5</v>
      </c>
      <c r="M1544">
        <f>16-INDEX(STANDINGS_SV[],MATCH(Table1[[#This Row],[COMBINED]],STANDINGS_SV[COMBINED],0),COLUMN(STANDINGS_SV[PLACE IN LEAGUE]))</f>
        <v>12</v>
      </c>
      <c r="N1544">
        <f>SUM(Table1[[#This Row],[BA]:[SV]])</f>
        <v>65</v>
      </c>
      <c r="O1544">
        <v>9</v>
      </c>
    </row>
    <row r="1545" spans="1:15" x14ac:dyDescent="0.25">
      <c r="A1545" t="s">
        <v>1721</v>
      </c>
      <c r="B1545" t="s">
        <v>1712</v>
      </c>
      <c r="C1545" t="str">
        <f>Table1[[#This Row],[League]]&amp;Table1[[#This Row],[Team]]</f>
        <v>$150 Draft Champions Feb 25 1:00 pm Lg.3762Young Guns</v>
      </c>
      <c r="D1545">
        <f>16-INDEX(STANDINGS_BA[],MATCH(Table1[[#This Row],[COMBINED]],STANDINGS_BA[COMBINED],0),COLUMN(STANDINGS_BA[PLACE IN LEAGUE]))</f>
        <v>4</v>
      </c>
      <c r="E1545">
        <f>16-INDEX(STANDINGS_R[],MATCH(Table1[[#This Row],[COMBINED]],STANDINGS_R[COMBINED],0),COLUMN(STANDINGS_R[PLACE IN LEAGUE]))</f>
        <v>2</v>
      </c>
      <c r="F1545">
        <f>16-INDEX(STANDINGS_HR[],MATCH(Table1[[#This Row],[COMBINED]],STANDINGS_HR[COMBINED],0),COLUMN(STANDINGS_HR[PLACE IN LEAGUE]))</f>
        <v>2</v>
      </c>
      <c r="G1545">
        <f>16-INDEX(STANDINGS_RBI[],MATCH(Table1[[#This Row],[COMBINED]],STANDINGS_RBI[COMBINED],0),COLUMN(STANDINGS_RBI[PLACE IN LEAGUE]))</f>
        <v>2</v>
      </c>
      <c r="H1545">
        <f>16-INDEX(STANDINGS_SB[],MATCH(Table1[[#This Row],[COMBINED]],STANDINGS_SB[COMBINED],0),COLUMN(STANDINGS_SB[PLACE IN LEAGUE]))</f>
        <v>2</v>
      </c>
      <c r="I1545">
        <f>16-INDEX(STANDINGS_ERA[],MATCH(Table1[[#This Row],[COMBINED]],STANDINGS_ERA[COMBINED],0),COLUMN(STANDINGS_ERA[PLACE IN LEAGUE]))</f>
        <v>11</v>
      </c>
      <c r="J1545">
        <f>16-INDEX(STANDINGS_WHIP[],MATCH(Table1[[#This Row],[COMBINED]],STANDINGS_WHIP[COMBINED],0),COLUMN(STANDINGS_WHIP[PLACE IN LEAGUE]))</f>
        <v>12</v>
      </c>
      <c r="K1545">
        <f>16-INDEX(STANDINGS_W[],MATCH(Table1[[#This Row],[COMBINED]],STANDINGS_W[COMBINED],0),COLUMN(STANDINGS_W[PLACE IN LEAGUE]))</f>
        <v>14</v>
      </c>
      <c r="L1545">
        <f>16-INDEX(STANDINGS_K[],MATCH(Table1[[#This Row],[COMBINED]],STANDINGS_K[COMBINED],0),COLUMN(STANDINGS_K[PLACE IN LEAGUE]))</f>
        <v>14</v>
      </c>
      <c r="M1545">
        <f>16-INDEX(STANDINGS_SV[],MATCH(Table1[[#This Row],[COMBINED]],STANDINGS_SV[COMBINED],0),COLUMN(STANDINGS_SV[PLACE IN LEAGUE]))</f>
        <v>1</v>
      </c>
      <c r="N1545">
        <f>SUM(Table1[[#This Row],[BA]:[SV]])</f>
        <v>64</v>
      </c>
      <c r="O1545">
        <v>10</v>
      </c>
    </row>
    <row r="1546" spans="1:15" x14ac:dyDescent="0.25">
      <c r="A1546" t="s">
        <v>313</v>
      </c>
      <c r="B1546" t="s">
        <v>1712</v>
      </c>
      <c r="C1546" t="str">
        <f>Table1[[#This Row],[League]]&amp;Table1[[#This Row],[Team]]</f>
        <v>$150 Draft Champions Feb 25 1:00 pm Lg.3762The Barbarian Horde</v>
      </c>
      <c r="D1546">
        <f>16-INDEX(STANDINGS_BA[],MATCH(Table1[[#This Row],[COMBINED]],STANDINGS_BA[COMBINED],0),COLUMN(STANDINGS_BA[PLACE IN LEAGUE]))</f>
        <v>9</v>
      </c>
      <c r="E1546">
        <f>16-INDEX(STANDINGS_R[],MATCH(Table1[[#This Row],[COMBINED]],STANDINGS_R[COMBINED],0),COLUMN(STANDINGS_R[PLACE IN LEAGUE]))</f>
        <v>10</v>
      </c>
      <c r="F1546">
        <f>16-INDEX(STANDINGS_HR[],MATCH(Table1[[#This Row],[COMBINED]],STANDINGS_HR[COMBINED],0),COLUMN(STANDINGS_HR[PLACE IN LEAGUE]))</f>
        <v>10</v>
      </c>
      <c r="G1546">
        <f>16-INDEX(STANDINGS_RBI[],MATCH(Table1[[#This Row],[COMBINED]],STANDINGS_RBI[COMBINED],0),COLUMN(STANDINGS_RBI[PLACE IN LEAGUE]))</f>
        <v>10</v>
      </c>
      <c r="H1546">
        <f>16-INDEX(STANDINGS_SB[],MATCH(Table1[[#This Row],[COMBINED]],STANDINGS_SB[COMBINED],0),COLUMN(STANDINGS_SB[PLACE IN LEAGUE]))</f>
        <v>4</v>
      </c>
      <c r="I1546">
        <f>16-INDEX(STANDINGS_ERA[],MATCH(Table1[[#This Row],[COMBINED]],STANDINGS_ERA[COMBINED],0),COLUMN(STANDINGS_ERA[PLACE IN LEAGUE]))</f>
        <v>1</v>
      </c>
      <c r="J1546">
        <f>16-INDEX(STANDINGS_WHIP[],MATCH(Table1[[#This Row],[COMBINED]],STANDINGS_WHIP[COMBINED],0),COLUMN(STANDINGS_WHIP[PLACE IN LEAGUE]))</f>
        <v>3</v>
      </c>
      <c r="K1546">
        <f>16-INDEX(STANDINGS_W[],MATCH(Table1[[#This Row],[COMBINED]],STANDINGS_W[COMBINED],0),COLUMN(STANDINGS_W[PLACE IN LEAGUE]))</f>
        <v>6</v>
      </c>
      <c r="L1546">
        <f>16-INDEX(STANDINGS_K[],MATCH(Table1[[#This Row],[COMBINED]],STANDINGS_K[COMBINED],0),COLUMN(STANDINGS_K[PLACE IN LEAGUE]))</f>
        <v>4</v>
      </c>
      <c r="M1546">
        <f>16-INDEX(STANDINGS_SV[],MATCH(Table1[[#This Row],[COMBINED]],STANDINGS_SV[COMBINED],0),COLUMN(STANDINGS_SV[PLACE IN LEAGUE]))</f>
        <v>2</v>
      </c>
      <c r="N1546">
        <f>SUM(Table1[[#This Row],[BA]:[SV]])</f>
        <v>59</v>
      </c>
      <c r="O1546">
        <v>11</v>
      </c>
    </row>
    <row r="1547" spans="1:15" x14ac:dyDescent="0.25">
      <c r="A1547" t="s">
        <v>1715</v>
      </c>
      <c r="B1547" t="s">
        <v>1712</v>
      </c>
      <c r="C1547" t="str">
        <f>Table1[[#This Row],[League]]&amp;Table1[[#This Row],[Team]]</f>
        <v>$150 Draft Champions Feb 25 1:00 pm Lg.3762The Grandy Man Can</v>
      </c>
      <c r="D1547">
        <f>16-INDEX(STANDINGS_BA[],MATCH(Table1[[#This Row],[COMBINED]],STANDINGS_BA[COMBINED],0),COLUMN(STANDINGS_BA[PLACE IN LEAGUE]))</f>
        <v>12</v>
      </c>
      <c r="E1547">
        <f>16-INDEX(STANDINGS_R[],MATCH(Table1[[#This Row],[COMBINED]],STANDINGS_R[COMBINED],0),COLUMN(STANDINGS_R[PLACE IN LEAGUE]))</f>
        <v>6</v>
      </c>
      <c r="F1547">
        <f>16-INDEX(STANDINGS_HR[],MATCH(Table1[[#This Row],[COMBINED]],STANDINGS_HR[COMBINED],0),COLUMN(STANDINGS_HR[PLACE IN LEAGUE]))</f>
        <v>11</v>
      </c>
      <c r="G1547">
        <f>16-INDEX(STANDINGS_RBI[],MATCH(Table1[[#This Row],[COMBINED]],STANDINGS_RBI[COMBINED],0),COLUMN(STANDINGS_RBI[PLACE IN LEAGUE]))</f>
        <v>9</v>
      </c>
      <c r="H1547">
        <f>16-INDEX(STANDINGS_SB[],MATCH(Table1[[#This Row],[COMBINED]],STANDINGS_SB[COMBINED],0),COLUMN(STANDINGS_SB[PLACE IN LEAGUE]))</f>
        <v>3</v>
      </c>
      <c r="I1547">
        <f>16-INDEX(STANDINGS_ERA[],MATCH(Table1[[#This Row],[COMBINED]],STANDINGS_ERA[COMBINED],0),COLUMN(STANDINGS_ERA[PLACE IN LEAGUE]))</f>
        <v>2</v>
      </c>
      <c r="J1547">
        <f>16-INDEX(STANDINGS_WHIP[],MATCH(Table1[[#This Row],[COMBINED]],STANDINGS_WHIP[COMBINED],0),COLUMN(STANDINGS_WHIP[PLACE IN LEAGUE]))</f>
        <v>2</v>
      </c>
      <c r="K1547">
        <f>16-INDEX(STANDINGS_W[],MATCH(Table1[[#This Row],[COMBINED]],STANDINGS_W[COMBINED],0),COLUMN(STANDINGS_W[PLACE IN LEAGUE]))</f>
        <v>5</v>
      </c>
      <c r="L1547">
        <f>16-INDEX(STANDINGS_K[],MATCH(Table1[[#This Row],[COMBINED]],STANDINGS_K[COMBINED],0),COLUMN(STANDINGS_K[PLACE IN LEAGUE]))</f>
        <v>3</v>
      </c>
      <c r="M1547">
        <f>16-INDEX(STANDINGS_SV[],MATCH(Table1[[#This Row],[COMBINED]],STANDINGS_SV[COMBINED],0),COLUMN(STANDINGS_SV[PLACE IN LEAGUE]))</f>
        <v>5</v>
      </c>
      <c r="N1547">
        <f>SUM(Table1[[#This Row],[BA]:[SV]])</f>
        <v>58</v>
      </c>
      <c r="O1547">
        <v>12</v>
      </c>
    </row>
    <row r="1548" spans="1:15" x14ac:dyDescent="0.25">
      <c r="A1548" t="s">
        <v>1718</v>
      </c>
      <c r="B1548" t="s">
        <v>1712</v>
      </c>
      <c r="C1548" t="str">
        <f>Table1[[#This Row],[League]]&amp;Table1[[#This Row],[Team]]</f>
        <v>$150 Draft Champions Feb 25 1:00 pm Lg.3762Moz Boyz 16</v>
      </c>
      <c r="D1548">
        <f>16-INDEX(STANDINGS_BA[],MATCH(Table1[[#This Row],[COMBINED]],STANDINGS_BA[COMBINED],0),COLUMN(STANDINGS_BA[PLACE IN LEAGUE]))</f>
        <v>8</v>
      </c>
      <c r="E1548">
        <f>16-INDEX(STANDINGS_R[],MATCH(Table1[[#This Row],[COMBINED]],STANDINGS_R[COMBINED],0),COLUMN(STANDINGS_R[PLACE IN LEAGUE]))</f>
        <v>7</v>
      </c>
      <c r="F1548">
        <f>16-INDEX(STANDINGS_HR[],MATCH(Table1[[#This Row],[COMBINED]],STANDINGS_HR[COMBINED],0),COLUMN(STANDINGS_HR[PLACE IN LEAGUE]))</f>
        <v>1</v>
      </c>
      <c r="G1548">
        <f>16-INDEX(STANDINGS_RBI[],MATCH(Table1[[#This Row],[COMBINED]],STANDINGS_RBI[COMBINED],0),COLUMN(STANDINGS_RBI[PLACE IN LEAGUE]))</f>
        <v>3</v>
      </c>
      <c r="H1548">
        <f>16-INDEX(STANDINGS_SB[],MATCH(Table1[[#This Row],[COMBINED]],STANDINGS_SB[COMBINED],0),COLUMN(STANDINGS_SB[PLACE IN LEAGUE]))</f>
        <v>6</v>
      </c>
      <c r="I1548">
        <f>16-INDEX(STANDINGS_ERA[],MATCH(Table1[[#This Row],[COMBINED]],STANDINGS_ERA[COMBINED],0),COLUMN(STANDINGS_ERA[PLACE IN LEAGUE]))</f>
        <v>4</v>
      </c>
      <c r="J1548">
        <f>16-INDEX(STANDINGS_WHIP[],MATCH(Table1[[#This Row],[COMBINED]],STANDINGS_WHIP[COMBINED],0),COLUMN(STANDINGS_WHIP[PLACE IN LEAGUE]))</f>
        <v>6</v>
      </c>
      <c r="K1548">
        <f>16-INDEX(STANDINGS_W[],MATCH(Table1[[#This Row],[COMBINED]],STANDINGS_W[COMBINED],0),COLUMN(STANDINGS_W[PLACE IN LEAGUE]))</f>
        <v>3</v>
      </c>
      <c r="L1548">
        <f>16-INDEX(STANDINGS_K[],MATCH(Table1[[#This Row],[COMBINED]],STANDINGS_K[COMBINED],0),COLUMN(STANDINGS_K[PLACE IN LEAGUE]))</f>
        <v>10</v>
      </c>
      <c r="M1548">
        <f>16-INDEX(STANDINGS_SV[],MATCH(Table1[[#This Row],[COMBINED]],STANDINGS_SV[COMBINED],0),COLUMN(STANDINGS_SV[PLACE IN LEAGUE]))</f>
        <v>8</v>
      </c>
      <c r="N1548">
        <f>SUM(Table1[[#This Row],[BA]:[SV]])</f>
        <v>56</v>
      </c>
      <c r="O1548">
        <v>13</v>
      </c>
    </row>
    <row r="1549" spans="1:15" x14ac:dyDescent="0.25">
      <c r="A1549" t="s">
        <v>93</v>
      </c>
      <c r="B1549" t="s">
        <v>1712</v>
      </c>
      <c r="C1549" t="str">
        <f>Table1[[#This Row],[League]]&amp;Table1[[#This Row],[Team]]</f>
        <v>$150 Draft Champions Feb 25 1:00 pm Lg.3762Fantasy Favale</v>
      </c>
      <c r="D1549">
        <f>16-INDEX(STANDINGS_BA[],MATCH(Table1[[#This Row],[COMBINED]],STANDINGS_BA[COMBINED],0),COLUMN(STANDINGS_BA[PLACE IN LEAGUE]))</f>
        <v>1</v>
      </c>
      <c r="E1549">
        <f>16-INDEX(STANDINGS_R[],MATCH(Table1[[#This Row],[COMBINED]],STANDINGS_R[COMBINED],0),COLUMN(STANDINGS_R[PLACE IN LEAGUE]))</f>
        <v>1</v>
      </c>
      <c r="F1549">
        <f>16-INDEX(STANDINGS_HR[],MATCH(Table1[[#This Row],[COMBINED]],STANDINGS_HR[COMBINED],0),COLUMN(STANDINGS_HR[PLACE IN LEAGUE]))</f>
        <v>5</v>
      </c>
      <c r="G1549">
        <f>16-INDEX(STANDINGS_RBI[],MATCH(Table1[[#This Row],[COMBINED]],STANDINGS_RBI[COMBINED],0),COLUMN(STANDINGS_RBI[PLACE IN LEAGUE]))</f>
        <v>4</v>
      </c>
      <c r="H1549">
        <f>16-INDEX(STANDINGS_SB[],MATCH(Table1[[#This Row],[COMBINED]],STANDINGS_SB[COMBINED],0),COLUMN(STANDINGS_SB[PLACE IN LEAGUE]))</f>
        <v>1</v>
      </c>
      <c r="I1549">
        <f>16-INDEX(STANDINGS_ERA[],MATCH(Table1[[#This Row],[COMBINED]],STANDINGS_ERA[COMBINED],0),COLUMN(STANDINGS_ERA[PLACE IN LEAGUE]))</f>
        <v>8</v>
      </c>
      <c r="J1549">
        <f>16-INDEX(STANDINGS_WHIP[],MATCH(Table1[[#This Row],[COMBINED]],STANDINGS_WHIP[COMBINED],0),COLUMN(STANDINGS_WHIP[PLACE IN LEAGUE]))</f>
        <v>13</v>
      </c>
      <c r="K1549">
        <f>16-INDEX(STANDINGS_W[],MATCH(Table1[[#This Row],[COMBINED]],STANDINGS_W[COMBINED],0),COLUMN(STANDINGS_W[PLACE IN LEAGUE]))</f>
        <v>1</v>
      </c>
      <c r="L1549">
        <f>16-INDEX(STANDINGS_K[],MATCH(Table1[[#This Row],[COMBINED]],STANDINGS_K[COMBINED],0),COLUMN(STANDINGS_K[PLACE IN LEAGUE]))</f>
        <v>11</v>
      </c>
      <c r="M1549">
        <f>16-INDEX(STANDINGS_SV[],MATCH(Table1[[#This Row],[COMBINED]],STANDINGS_SV[COMBINED],0),COLUMN(STANDINGS_SV[PLACE IN LEAGUE]))</f>
        <v>6</v>
      </c>
      <c r="N1549">
        <f>SUM(Table1[[#This Row],[BA]:[SV]])</f>
        <v>51</v>
      </c>
      <c r="O1549">
        <v>14</v>
      </c>
    </row>
    <row r="1550" spans="1:15" x14ac:dyDescent="0.25">
      <c r="A1550" t="s">
        <v>1722</v>
      </c>
      <c r="B1550" t="s">
        <v>1712</v>
      </c>
      <c r="C1550" t="str">
        <f>Table1[[#This Row],[League]]&amp;Table1[[#This Row],[Team]]</f>
        <v>$150 Draft Champions Feb 25 1:00 pm Lg.3762Clever Team Name2</v>
      </c>
      <c r="D1550">
        <f>16-INDEX(STANDINGS_BA[],MATCH(Table1[[#This Row],[COMBINED]],STANDINGS_BA[COMBINED],0),COLUMN(STANDINGS_BA[PLACE IN LEAGUE]))</f>
        <v>3</v>
      </c>
      <c r="E1550">
        <f>16-INDEX(STANDINGS_R[],MATCH(Table1[[#This Row],[COMBINED]],STANDINGS_R[COMBINED],0),COLUMN(STANDINGS_R[PLACE IN LEAGUE]))</f>
        <v>5</v>
      </c>
      <c r="F1550">
        <f>16-INDEX(STANDINGS_HR[],MATCH(Table1[[#This Row],[COMBINED]],STANDINGS_HR[COMBINED],0),COLUMN(STANDINGS_HR[PLACE IN LEAGUE]))</f>
        <v>8</v>
      </c>
      <c r="G1550">
        <f>16-INDEX(STANDINGS_RBI[],MATCH(Table1[[#This Row],[COMBINED]],STANDINGS_RBI[COMBINED],0),COLUMN(STANDINGS_RBI[PLACE IN LEAGUE]))</f>
        <v>1</v>
      </c>
      <c r="H1550">
        <f>16-INDEX(STANDINGS_SB[],MATCH(Table1[[#This Row],[COMBINED]],STANDINGS_SB[COMBINED],0),COLUMN(STANDINGS_SB[PLACE IN LEAGUE]))</f>
        <v>10</v>
      </c>
      <c r="I1550">
        <f>16-INDEX(STANDINGS_ERA[],MATCH(Table1[[#This Row],[COMBINED]],STANDINGS_ERA[COMBINED],0),COLUMN(STANDINGS_ERA[PLACE IN LEAGUE]))</f>
        <v>5</v>
      </c>
      <c r="J1550">
        <f>16-INDEX(STANDINGS_WHIP[],MATCH(Table1[[#This Row],[COMBINED]],STANDINGS_WHIP[COMBINED],0),COLUMN(STANDINGS_WHIP[PLACE IN LEAGUE]))</f>
        <v>7</v>
      </c>
      <c r="K1550">
        <f>16-INDEX(STANDINGS_W[],MATCH(Table1[[#This Row],[COMBINED]],STANDINGS_W[COMBINED],0),COLUMN(STANDINGS_W[PLACE IN LEAGUE]))</f>
        <v>4</v>
      </c>
      <c r="L1550">
        <f>16-INDEX(STANDINGS_K[],MATCH(Table1[[#This Row],[COMBINED]],STANDINGS_K[COMBINED],0),COLUMN(STANDINGS_K[PLACE IN LEAGUE]))</f>
        <v>1</v>
      </c>
      <c r="M1550">
        <f>16-INDEX(STANDINGS_SV[],MATCH(Table1[[#This Row],[COMBINED]],STANDINGS_SV[COMBINED],0),COLUMN(STANDINGS_SV[PLACE IN LEAGUE]))</f>
        <v>4</v>
      </c>
      <c r="N1550">
        <f>SUM(Table1[[#This Row],[BA]:[SV]])</f>
        <v>48</v>
      </c>
      <c r="O1550">
        <v>15</v>
      </c>
    </row>
    <row r="1551" spans="1:15" x14ac:dyDescent="0.25">
      <c r="A1551" t="s">
        <v>1728</v>
      </c>
      <c r="B1551" t="s">
        <v>1724</v>
      </c>
      <c r="C1551" t="str">
        <f>Table1[[#This Row],[League]]&amp;Table1[[#This Row],[Team]]</f>
        <v>$150 Draft Champions Feb 25 1:00 pm Lg.3768Books</v>
      </c>
      <c r="D1551">
        <f>16-INDEX(STANDINGS_BA[],MATCH(Table1[[#This Row],[COMBINED]],STANDINGS_BA[COMBINED],0),COLUMN(STANDINGS_BA[PLACE IN LEAGUE]))</f>
        <v>10</v>
      </c>
      <c r="E1551">
        <f>16-INDEX(STANDINGS_R[],MATCH(Table1[[#This Row],[COMBINED]],STANDINGS_R[COMBINED],0),COLUMN(STANDINGS_R[PLACE IN LEAGUE]))</f>
        <v>12</v>
      </c>
      <c r="F1551">
        <f>16-INDEX(STANDINGS_HR[],MATCH(Table1[[#This Row],[COMBINED]],STANDINGS_HR[COMBINED],0),COLUMN(STANDINGS_HR[PLACE IN LEAGUE]))</f>
        <v>12</v>
      </c>
      <c r="G1551">
        <f>16-INDEX(STANDINGS_RBI[],MATCH(Table1[[#This Row],[COMBINED]],STANDINGS_RBI[COMBINED],0),COLUMN(STANDINGS_RBI[PLACE IN LEAGUE]))</f>
        <v>11</v>
      </c>
      <c r="H1551">
        <f>16-INDEX(STANDINGS_SB[],MATCH(Table1[[#This Row],[COMBINED]],STANDINGS_SB[COMBINED],0),COLUMN(STANDINGS_SB[PLACE IN LEAGUE]))</f>
        <v>9</v>
      </c>
      <c r="I1551">
        <f>16-INDEX(STANDINGS_ERA[],MATCH(Table1[[#This Row],[COMBINED]],STANDINGS_ERA[COMBINED],0),COLUMN(STANDINGS_ERA[PLACE IN LEAGUE]))</f>
        <v>15</v>
      </c>
      <c r="J1551">
        <f>16-INDEX(STANDINGS_WHIP[],MATCH(Table1[[#This Row],[COMBINED]],STANDINGS_WHIP[COMBINED],0),COLUMN(STANDINGS_WHIP[PLACE IN LEAGUE]))</f>
        <v>15</v>
      </c>
      <c r="K1551">
        <f>16-INDEX(STANDINGS_W[],MATCH(Table1[[#This Row],[COMBINED]],STANDINGS_W[COMBINED],0),COLUMN(STANDINGS_W[PLACE IN LEAGUE]))</f>
        <v>14</v>
      </c>
      <c r="L1551">
        <f>16-INDEX(STANDINGS_K[],MATCH(Table1[[#This Row],[COMBINED]],STANDINGS_K[COMBINED],0),COLUMN(STANDINGS_K[PLACE IN LEAGUE]))</f>
        <v>15</v>
      </c>
      <c r="M1551">
        <f>16-INDEX(STANDINGS_SV[],MATCH(Table1[[#This Row],[COMBINED]],STANDINGS_SV[COMBINED],0),COLUMN(STANDINGS_SV[PLACE IN LEAGUE]))</f>
        <v>12</v>
      </c>
      <c r="N1551">
        <f>SUM(Table1[[#This Row],[BA]:[SV]])</f>
        <v>125</v>
      </c>
      <c r="O1551">
        <v>1</v>
      </c>
    </row>
    <row r="1552" spans="1:15" x14ac:dyDescent="0.25">
      <c r="A1552" t="s">
        <v>1006</v>
      </c>
      <c r="B1552" t="s">
        <v>1724</v>
      </c>
      <c r="C1552" t="str">
        <f>Table1[[#This Row],[League]]&amp;Table1[[#This Row],[Team]]</f>
        <v>$150 Draft Champions Feb 25 1:00 pm Lg.3768Team Lambach</v>
      </c>
      <c r="D1552">
        <f>16-INDEX(STANDINGS_BA[],MATCH(Table1[[#This Row],[COMBINED]],STANDINGS_BA[COMBINED],0),COLUMN(STANDINGS_BA[PLACE IN LEAGUE]))</f>
        <v>15</v>
      </c>
      <c r="E1552">
        <f>16-INDEX(STANDINGS_R[],MATCH(Table1[[#This Row],[COMBINED]],STANDINGS_R[COMBINED],0),COLUMN(STANDINGS_R[PLACE IN LEAGUE]))</f>
        <v>14</v>
      </c>
      <c r="F1552">
        <f>16-INDEX(STANDINGS_HR[],MATCH(Table1[[#This Row],[COMBINED]],STANDINGS_HR[COMBINED],0),COLUMN(STANDINGS_HR[PLACE IN LEAGUE]))</f>
        <v>11</v>
      </c>
      <c r="G1552">
        <f>16-INDEX(STANDINGS_RBI[],MATCH(Table1[[#This Row],[COMBINED]],STANDINGS_RBI[COMBINED],0),COLUMN(STANDINGS_RBI[PLACE IN LEAGUE]))</f>
        <v>13</v>
      </c>
      <c r="H1552">
        <f>16-INDEX(STANDINGS_SB[],MATCH(Table1[[#This Row],[COMBINED]],STANDINGS_SB[COMBINED],0),COLUMN(STANDINGS_SB[PLACE IN LEAGUE]))</f>
        <v>6</v>
      </c>
      <c r="I1552">
        <f>16-INDEX(STANDINGS_ERA[],MATCH(Table1[[#This Row],[COMBINED]],STANDINGS_ERA[COMBINED],0),COLUMN(STANDINGS_ERA[PLACE IN LEAGUE]))</f>
        <v>14</v>
      </c>
      <c r="J1552">
        <f>16-INDEX(STANDINGS_WHIP[],MATCH(Table1[[#This Row],[COMBINED]],STANDINGS_WHIP[COMBINED],0),COLUMN(STANDINGS_WHIP[PLACE IN LEAGUE]))</f>
        <v>14</v>
      </c>
      <c r="K1552">
        <f>16-INDEX(STANDINGS_W[],MATCH(Table1[[#This Row],[COMBINED]],STANDINGS_W[COMBINED],0),COLUMN(STANDINGS_W[PLACE IN LEAGUE]))</f>
        <v>12</v>
      </c>
      <c r="L1552">
        <f>16-INDEX(STANDINGS_K[],MATCH(Table1[[#This Row],[COMBINED]],STANDINGS_K[COMBINED],0),COLUMN(STANDINGS_K[PLACE IN LEAGUE]))</f>
        <v>14</v>
      </c>
      <c r="M1552">
        <f>16-INDEX(STANDINGS_SV[],MATCH(Table1[[#This Row],[COMBINED]],STANDINGS_SV[COMBINED],0),COLUMN(STANDINGS_SV[PLACE IN LEAGUE]))</f>
        <v>8</v>
      </c>
      <c r="N1552">
        <f>SUM(Table1[[#This Row],[BA]:[SV]])</f>
        <v>121</v>
      </c>
      <c r="O1552">
        <v>2</v>
      </c>
    </row>
    <row r="1553" spans="1:15" x14ac:dyDescent="0.25">
      <c r="A1553" t="s">
        <v>75</v>
      </c>
      <c r="B1553" t="s">
        <v>1724</v>
      </c>
      <c r="C1553" t="str">
        <f>Table1[[#This Row],[League]]&amp;Table1[[#This Row],[Team]]</f>
        <v>$150 Draft Champions Feb 25 1:00 pm Lg.3768Millertime2</v>
      </c>
      <c r="D1553">
        <f>16-INDEX(STANDINGS_BA[],MATCH(Table1[[#This Row],[COMBINED]],STANDINGS_BA[COMBINED],0),COLUMN(STANDINGS_BA[PLACE IN LEAGUE]))</f>
        <v>13</v>
      </c>
      <c r="E1553">
        <f>16-INDEX(STANDINGS_R[],MATCH(Table1[[#This Row],[COMBINED]],STANDINGS_R[COMBINED],0),COLUMN(STANDINGS_R[PLACE IN LEAGUE]))</f>
        <v>15</v>
      </c>
      <c r="F1553">
        <f>16-INDEX(STANDINGS_HR[],MATCH(Table1[[#This Row],[COMBINED]],STANDINGS_HR[COMBINED],0),COLUMN(STANDINGS_HR[PLACE IN LEAGUE]))</f>
        <v>14</v>
      </c>
      <c r="G1553">
        <f>16-INDEX(STANDINGS_RBI[],MATCH(Table1[[#This Row],[COMBINED]],STANDINGS_RBI[COMBINED],0),COLUMN(STANDINGS_RBI[PLACE IN LEAGUE]))</f>
        <v>12</v>
      </c>
      <c r="H1553">
        <f>16-INDEX(STANDINGS_SB[],MATCH(Table1[[#This Row],[COMBINED]],STANDINGS_SB[COMBINED],0),COLUMN(STANDINGS_SB[PLACE IN LEAGUE]))</f>
        <v>10</v>
      </c>
      <c r="I1553">
        <f>16-INDEX(STANDINGS_ERA[],MATCH(Table1[[#This Row],[COMBINED]],STANDINGS_ERA[COMBINED],0),COLUMN(STANDINGS_ERA[PLACE IN LEAGUE]))</f>
        <v>12</v>
      </c>
      <c r="J1553">
        <f>16-INDEX(STANDINGS_WHIP[],MATCH(Table1[[#This Row],[COMBINED]],STANDINGS_WHIP[COMBINED],0),COLUMN(STANDINGS_WHIP[PLACE IN LEAGUE]))</f>
        <v>10</v>
      </c>
      <c r="K1553">
        <f>16-INDEX(STANDINGS_W[],MATCH(Table1[[#This Row],[COMBINED]],STANDINGS_W[COMBINED],0),COLUMN(STANDINGS_W[PLACE IN LEAGUE]))</f>
        <v>10</v>
      </c>
      <c r="L1553">
        <f>16-INDEX(STANDINGS_K[],MATCH(Table1[[#This Row],[COMBINED]],STANDINGS_K[COMBINED],0),COLUMN(STANDINGS_K[PLACE IN LEAGUE]))</f>
        <v>6</v>
      </c>
      <c r="M1553">
        <f>16-INDEX(STANDINGS_SV[],MATCH(Table1[[#This Row],[COMBINED]],STANDINGS_SV[COMBINED],0),COLUMN(STANDINGS_SV[PLACE IN LEAGUE]))</f>
        <v>2</v>
      </c>
      <c r="N1553">
        <f>SUM(Table1[[#This Row],[BA]:[SV]])</f>
        <v>104</v>
      </c>
      <c r="O1553">
        <v>3</v>
      </c>
    </row>
    <row r="1554" spans="1:15" x14ac:dyDescent="0.25">
      <c r="A1554" t="s">
        <v>1730</v>
      </c>
      <c r="B1554" t="s">
        <v>1724</v>
      </c>
      <c r="C1554" t="str">
        <f>Table1[[#This Row],[League]]&amp;Table1[[#This Row],[Team]]</f>
        <v>$150 Draft Champions Feb 25 1:00 pm Lg.3768PRAGMATIC</v>
      </c>
      <c r="D1554">
        <f>16-INDEX(STANDINGS_BA[],MATCH(Table1[[#This Row],[COMBINED]],STANDINGS_BA[COMBINED],0),COLUMN(STANDINGS_BA[PLACE IN LEAGUE]))</f>
        <v>6</v>
      </c>
      <c r="E1554">
        <f>16-INDEX(STANDINGS_R[],MATCH(Table1[[#This Row],[COMBINED]],STANDINGS_R[COMBINED],0),COLUMN(STANDINGS_R[PLACE IN LEAGUE]))</f>
        <v>8</v>
      </c>
      <c r="F1554">
        <f>16-INDEX(STANDINGS_HR[],MATCH(Table1[[#This Row],[COMBINED]],STANDINGS_HR[COMBINED],0),COLUMN(STANDINGS_HR[PLACE IN LEAGUE]))</f>
        <v>9</v>
      </c>
      <c r="G1554">
        <f>16-INDEX(STANDINGS_RBI[],MATCH(Table1[[#This Row],[COMBINED]],STANDINGS_RBI[COMBINED],0),COLUMN(STANDINGS_RBI[PLACE IN LEAGUE]))</f>
        <v>10</v>
      </c>
      <c r="H1554">
        <f>16-INDEX(STANDINGS_SB[],MATCH(Table1[[#This Row],[COMBINED]],STANDINGS_SB[COMBINED],0),COLUMN(STANDINGS_SB[PLACE IN LEAGUE]))</f>
        <v>5</v>
      </c>
      <c r="I1554">
        <f>16-INDEX(STANDINGS_ERA[],MATCH(Table1[[#This Row],[COMBINED]],STANDINGS_ERA[COMBINED],0),COLUMN(STANDINGS_ERA[PLACE IN LEAGUE]))</f>
        <v>11</v>
      </c>
      <c r="J1554">
        <f>16-INDEX(STANDINGS_WHIP[],MATCH(Table1[[#This Row],[COMBINED]],STANDINGS_WHIP[COMBINED],0),COLUMN(STANDINGS_WHIP[PLACE IN LEAGUE]))</f>
        <v>7</v>
      </c>
      <c r="K1554">
        <f>16-INDEX(STANDINGS_W[],MATCH(Table1[[#This Row],[COMBINED]],STANDINGS_W[COMBINED],0),COLUMN(STANDINGS_W[PLACE IN LEAGUE]))</f>
        <v>15</v>
      </c>
      <c r="L1554">
        <f>16-INDEX(STANDINGS_K[],MATCH(Table1[[#This Row],[COMBINED]],STANDINGS_K[COMBINED],0),COLUMN(STANDINGS_K[PLACE IN LEAGUE]))</f>
        <v>13</v>
      </c>
      <c r="M1554">
        <f>16-INDEX(STANDINGS_SV[],MATCH(Table1[[#This Row],[COMBINED]],STANDINGS_SV[COMBINED],0),COLUMN(STANDINGS_SV[PLACE IN LEAGUE]))</f>
        <v>11</v>
      </c>
      <c r="N1554">
        <f>SUM(Table1[[#This Row],[BA]:[SV]])</f>
        <v>95</v>
      </c>
      <c r="O1554">
        <v>4</v>
      </c>
    </row>
    <row r="1555" spans="1:15" x14ac:dyDescent="0.25">
      <c r="A1555" t="s">
        <v>16</v>
      </c>
      <c r="B1555" t="s">
        <v>1724</v>
      </c>
      <c r="C1555" t="str">
        <f>Table1[[#This Row],[League]]&amp;Table1[[#This Row],[Team]]</f>
        <v>$150 Draft Champions Feb 25 1:00 pm Lg.3768Team Phan</v>
      </c>
      <c r="D1555">
        <f>16-INDEX(STANDINGS_BA[],MATCH(Table1[[#This Row],[COMBINED]],STANDINGS_BA[COMBINED],0),COLUMN(STANDINGS_BA[PLACE IN LEAGUE]))</f>
        <v>5</v>
      </c>
      <c r="E1555">
        <f>16-INDEX(STANDINGS_R[],MATCH(Table1[[#This Row],[COMBINED]],STANDINGS_R[COMBINED],0),COLUMN(STANDINGS_R[PLACE IN LEAGUE]))</f>
        <v>9</v>
      </c>
      <c r="F1555">
        <f>16-INDEX(STANDINGS_HR[],MATCH(Table1[[#This Row],[COMBINED]],STANDINGS_HR[COMBINED],0),COLUMN(STANDINGS_HR[PLACE IN LEAGUE]))</f>
        <v>10</v>
      </c>
      <c r="G1555">
        <f>16-INDEX(STANDINGS_RBI[],MATCH(Table1[[#This Row],[COMBINED]],STANDINGS_RBI[COMBINED],0),COLUMN(STANDINGS_RBI[PLACE IN LEAGUE]))</f>
        <v>15</v>
      </c>
      <c r="H1555">
        <f>16-INDEX(STANDINGS_SB[],MATCH(Table1[[#This Row],[COMBINED]],STANDINGS_SB[COMBINED],0),COLUMN(STANDINGS_SB[PLACE IN LEAGUE]))</f>
        <v>13</v>
      </c>
      <c r="I1555">
        <f>16-INDEX(STANDINGS_ERA[],MATCH(Table1[[#This Row],[COMBINED]],STANDINGS_ERA[COMBINED],0),COLUMN(STANDINGS_ERA[PLACE IN LEAGUE]))</f>
        <v>5</v>
      </c>
      <c r="J1555">
        <f>16-INDEX(STANDINGS_WHIP[],MATCH(Table1[[#This Row],[COMBINED]],STANDINGS_WHIP[COMBINED],0),COLUMN(STANDINGS_WHIP[PLACE IN LEAGUE]))</f>
        <v>5</v>
      </c>
      <c r="K1555">
        <f>16-INDEX(STANDINGS_W[],MATCH(Table1[[#This Row],[COMBINED]],STANDINGS_W[COMBINED],0),COLUMN(STANDINGS_W[PLACE IN LEAGUE]))</f>
        <v>9</v>
      </c>
      <c r="L1555">
        <f>16-INDEX(STANDINGS_K[],MATCH(Table1[[#This Row],[COMBINED]],STANDINGS_K[COMBINED],0),COLUMN(STANDINGS_K[PLACE IN LEAGUE]))</f>
        <v>7</v>
      </c>
      <c r="M1555">
        <f>16-INDEX(STANDINGS_SV[],MATCH(Table1[[#This Row],[COMBINED]],STANDINGS_SV[COMBINED],0),COLUMN(STANDINGS_SV[PLACE IN LEAGUE]))</f>
        <v>10</v>
      </c>
      <c r="N1555">
        <f>SUM(Table1[[#This Row],[BA]:[SV]])</f>
        <v>88</v>
      </c>
      <c r="O1555">
        <v>5</v>
      </c>
    </row>
    <row r="1556" spans="1:15" x14ac:dyDescent="0.25">
      <c r="A1556" t="s">
        <v>1725</v>
      </c>
      <c r="B1556" t="s">
        <v>1724</v>
      </c>
      <c r="C1556" t="str">
        <f>Table1[[#This Row],[League]]&amp;Table1[[#This Row],[Team]]</f>
        <v>$150 Draft Champions Feb 25 1:00 pm Lg.3768World Powers</v>
      </c>
      <c r="D1556">
        <f>16-INDEX(STANDINGS_BA[],MATCH(Table1[[#This Row],[COMBINED]],STANDINGS_BA[COMBINED],0),COLUMN(STANDINGS_BA[PLACE IN LEAGUE]))</f>
        <v>14</v>
      </c>
      <c r="E1556">
        <f>16-INDEX(STANDINGS_R[],MATCH(Table1[[#This Row],[COMBINED]],STANDINGS_R[COMBINED],0),COLUMN(STANDINGS_R[PLACE IN LEAGUE]))</f>
        <v>5</v>
      </c>
      <c r="F1556">
        <f>16-INDEX(STANDINGS_HR[],MATCH(Table1[[#This Row],[COMBINED]],STANDINGS_HR[COMBINED],0),COLUMN(STANDINGS_HR[PLACE IN LEAGUE]))</f>
        <v>4</v>
      </c>
      <c r="G1556">
        <f>16-INDEX(STANDINGS_RBI[],MATCH(Table1[[#This Row],[COMBINED]],STANDINGS_RBI[COMBINED],0),COLUMN(STANDINGS_RBI[PLACE IN LEAGUE]))</f>
        <v>8</v>
      </c>
      <c r="H1556">
        <f>16-INDEX(STANDINGS_SB[],MATCH(Table1[[#This Row],[COMBINED]],STANDINGS_SB[COMBINED],0),COLUMN(STANDINGS_SB[PLACE IN LEAGUE]))</f>
        <v>2</v>
      </c>
      <c r="I1556">
        <f>16-INDEX(STANDINGS_ERA[],MATCH(Table1[[#This Row],[COMBINED]],STANDINGS_ERA[COMBINED],0),COLUMN(STANDINGS_ERA[PLACE IN LEAGUE]))</f>
        <v>7</v>
      </c>
      <c r="J1556">
        <f>16-INDEX(STANDINGS_WHIP[],MATCH(Table1[[#This Row],[COMBINED]],STANDINGS_WHIP[COMBINED],0),COLUMN(STANDINGS_WHIP[PLACE IN LEAGUE]))</f>
        <v>9</v>
      </c>
      <c r="K1556">
        <f>16-INDEX(STANDINGS_W[],MATCH(Table1[[#This Row],[COMBINED]],STANDINGS_W[COMBINED],0),COLUMN(STANDINGS_W[PLACE IN LEAGUE]))</f>
        <v>7</v>
      </c>
      <c r="L1556">
        <f>16-INDEX(STANDINGS_K[],MATCH(Table1[[#This Row],[COMBINED]],STANDINGS_K[COMBINED],0),COLUMN(STANDINGS_K[PLACE IN LEAGUE]))</f>
        <v>12</v>
      </c>
      <c r="M1556">
        <f>16-INDEX(STANDINGS_SV[],MATCH(Table1[[#This Row],[COMBINED]],STANDINGS_SV[COMBINED],0),COLUMN(STANDINGS_SV[PLACE IN LEAGUE]))</f>
        <v>7</v>
      </c>
      <c r="N1556">
        <f>SUM(Table1[[#This Row],[BA]:[SV]])</f>
        <v>75</v>
      </c>
      <c r="O1556">
        <v>6</v>
      </c>
    </row>
    <row r="1557" spans="1:15" x14ac:dyDescent="0.25">
      <c r="A1557" t="s">
        <v>1726</v>
      </c>
      <c r="B1557" t="s">
        <v>1724</v>
      </c>
      <c r="C1557" t="str">
        <f>Table1[[#This Row],[League]]&amp;Table1[[#This Row],[Team]]</f>
        <v>$150 Draft Champions Feb 25 1:00 pm Lg.3768Street Justice</v>
      </c>
      <c r="D1557">
        <f>16-INDEX(STANDINGS_BA[],MATCH(Table1[[#This Row],[COMBINED]],STANDINGS_BA[COMBINED],0),COLUMN(STANDINGS_BA[PLACE IN LEAGUE]))</f>
        <v>12</v>
      </c>
      <c r="E1557">
        <f>16-INDEX(STANDINGS_R[],MATCH(Table1[[#This Row],[COMBINED]],STANDINGS_R[COMBINED],0),COLUMN(STANDINGS_R[PLACE IN LEAGUE]))</f>
        <v>13</v>
      </c>
      <c r="F1557">
        <f>16-INDEX(STANDINGS_HR[],MATCH(Table1[[#This Row],[COMBINED]],STANDINGS_HR[COMBINED],0),COLUMN(STANDINGS_HR[PLACE IN LEAGUE]))</f>
        <v>8</v>
      </c>
      <c r="G1557">
        <f>16-INDEX(STANDINGS_RBI[],MATCH(Table1[[#This Row],[COMBINED]],STANDINGS_RBI[COMBINED],0),COLUMN(STANDINGS_RBI[PLACE IN LEAGUE]))</f>
        <v>7</v>
      </c>
      <c r="H1557">
        <f>16-INDEX(STANDINGS_SB[],MATCH(Table1[[#This Row],[COMBINED]],STANDINGS_SB[COMBINED],0),COLUMN(STANDINGS_SB[PLACE IN LEAGUE]))</f>
        <v>11</v>
      </c>
      <c r="I1557">
        <f>16-INDEX(STANDINGS_ERA[],MATCH(Table1[[#This Row],[COMBINED]],STANDINGS_ERA[COMBINED],0),COLUMN(STANDINGS_ERA[PLACE IN LEAGUE]))</f>
        <v>1</v>
      </c>
      <c r="J1557">
        <f>16-INDEX(STANDINGS_WHIP[],MATCH(Table1[[#This Row],[COMBINED]],STANDINGS_WHIP[COMBINED],0),COLUMN(STANDINGS_WHIP[PLACE IN LEAGUE]))</f>
        <v>1</v>
      </c>
      <c r="K1557">
        <f>16-INDEX(STANDINGS_W[],MATCH(Table1[[#This Row],[COMBINED]],STANDINGS_W[COMBINED],0),COLUMN(STANDINGS_W[PLACE IN LEAGUE]))</f>
        <v>6</v>
      </c>
      <c r="L1557">
        <f>16-INDEX(STANDINGS_K[],MATCH(Table1[[#This Row],[COMBINED]],STANDINGS_K[COMBINED],0),COLUMN(STANDINGS_K[PLACE IN LEAGUE]))</f>
        <v>9</v>
      </c>
      <c r="M1557">
        <f>16-INDEX(STANDINGS_SV[],MATCH(Table1[[#This Row],[COMBINED]],STANDINGS_SV[COMBINED],0),COLUMN(STANDINGS_SV[PLACE IN LEAGUE]))</f>
        <v>6</v>
      </c>
      <c r="N1557">
        <f>SUM(Table1[[#This Row],[BA]:[SV]])</f>
        <v>74</v>
      </c>
      <c r="O1557">
        <v>7</v>
      </c>
    </row>
    <row r="1558" spans="1:15" x14ac:dyDescent="0.25">
      <c r="A1558" t="s">
        <v>1658</v>
      </c>
      <c r="B1558" t="s">
        <v>1724</v>
      </c>
      <c r="C1558" t="str">
        <f>Table1[[#This Row],[League]]&amp;Table1[[#This Row],[Team]]</f>
        <v>$150 Draft Champions Feb 25 1:00 pm Lg.3768Team Hamon</v>
      </c>
      <c r="D1558">
        <f>16-INDEX(STANDINGS_BA[],MATCH(Table1[[#This Row],[COMBINED]],STANDINGS_BA[COMBINED],0),COLUMN(STANDINGS_BA[PLACE IN LEAGUE]))</f>
        <v>7</v>
      </c>
      <c r="E1558">
        <f>16-INDEX(STANDINGS_R[],MATCH(Table1[[#This Row],[COMBINED]],STANDINGS_R[COMBINED],0),COLUMN(STANDINGS_R[PLACE IN LEAGUE]))</f>
        <v>4</v>
      </c>
      <c r="F1558">
        <f>16-INDEX(STANDINGS_HR[],MATCH(Table1[[#This Row],[COMBINED]],STANDINGS_HR[COMBINED],0),COLUMN(STANDINGS_HR[PLACE IN LEAGUE]))</f>
        <v>1</v>
      </c>
      <c r="G1558">
        <f>16-INDEX(STANDINGS_RBI[],MATCH(Table1[[#This Row],[COMBINED]],STANDINGS_RBI[COMBINED],0),COLUMN(STANDINGS_RBI[PLACE IN LEAGUE]))</f>
        <v>2</v>
      </c>
      <c r="H1558">
        <f>16-INDEX(STANDINGS_SB[],MATCH(Table1[[#This Row],[COMBINED]],STANDINGS_SB[COMBINED],0),COLUMN(STANDINGS_SB[PLACE IN LEAGUE]))</f>
        <v>14</v>
      </c>
      <c r="I1558">
        <f>16-INDEX(STANDINGS_ERA[],MATCH(Table1[[#This Row],[COMBINED]],STANDINGS_ERA[COMBINED],0),COLUMN(STANDINGS_ERA[PLACE IN LEAGUE]))</f>
        <v>8</v>
      </c>
      <c r="J1558">
        <f>16-INDEX(STANDINGS_WHIP[],MATCH(Table1[[#This Row],[COMBINED]],STANDINGS_WHIP[COMBINED],0),COLUMN(STANDINGS_WHIP[PLACE IN LEAGUE]))</f>
        <v>11</v>
      </c>
      <c r="K1558">
        <f>16-INDEX(STANDINGS_W[],MATCH(Table1[[#This Row],[COMBINED]],STANDINGS_W[COMBINED],0),COLUMN(STANDINGS_W[PLACE IN LEAGUE]))</f>
        <v>8</v>
      </c>
      <c r="L1558">
        <f>16-INDEX(STANDINGS_K[],MATCH(Table1[[#This Row],[COMBINED]],STANDINGS_K[COMBINED],0),COLUMN(STANDINGS_K[PLACE IN LEAGUE]))</f>
        <v>5</v>
      </c>
      <c r="M1558">
        <f>16-INDEX(STANDINGS_SV[],MATCH(Table1[[#This Row],[COMBINED]],STANDINGS_SV[COMBINED],0),COLUMN(STANDINGS_SV[PLACE IN LEAGUE]))</f>
        <v>13</v>
      </c>
      <c r="N1558">
        <f>SUM(Table1[[#This Row],[BA]:[SV]])</f>
        <v>73</v>
      </c>
      <c r="O1558">
        <v>8</v>
      </c>
    </row>
    <row r="1559" spans="1:15" x14ac:dyDescent="0.25">
      <c r="A1559" t="s">
        <v>197</v>
      </c>
      <c r="B1559" t="s">
        <v>1724</v>
      </c>
      <c r="C1559" t="str">
        <f>Table1[[#This Row],[League]]&amp;Table1[[#This Row],[Team]]</f>
        <v>$150 Draft Champions Feb 25 1:00 pm Lg.3768Macho Lobsters</v>
      </c>
      <c r="D1559">
        <f>16-INDEX(STANDINGS_BA[],MATCH(Table1[[#This Row],[COMBINED]],STANDINGS_BA[COMBINED],0),COLUMN(STANDINGS_BA[PLACE IN LEAGUE]))</f>
        <v>9</v>
      </c>
      <c r="E1559">
        <f>16-INDEX(STANDINGS_R[],MATCH(Table1[[#This Row],[COMBINED]],STANDINGS_R[COMBINED],0),COLUMN(STANDINGS_R[PLACE IN LEAGUE]))</f>
        <v>11</v>
      </c>
      <c r="F1559">
        <f>16-INDEX(STANDINGS_HR[],MATCH(Table1[[#This Row],[COMBINED]],STANDINGS_HR[COMBINED],0),COLUMN(STANDINGS_HR[PLACE IN LEAGUE]))</f>
        <v>15</v>
      </c>
      <c r="G1559">
        <f>16-INDEX(STANDINGS_RBI[],MATCH(Table1[[#This Row],[COMBINED]],STANDINGS_RBI[COMBINED],0),COLUMN(STANDINGS_RBI[PLACE IN LEAGUE]))</f>
        <v>14</v>
      </c>
      <c r="H1559">
        <f>16-INDEX(STANDINGS_SB[],MATCH(Table1[[#This Row],[COMBINED]],STANDINGS_SB[COMBINED],0),COLUMN(STANDINGS_SB[PLACE IN LEAGUE]))</f>
        <v>3</v>
      </c>
      <c r="I1559">
        <f>16-INDEX(STANDINGS_ERA[],MATCH(Table1[[#This Row],[COMBINED]],STANDINGS_ERA[COMBINED],0),COLUMN(STANDINGS_ERA[PLACE IN LEAGUE]))</f>
        <v>2</v>
      </c>
      <c r="J1559">
        <f>16-INDEX(STANDINGS_WHIP[],MATCH(Table1[[#This Row],[COMBINED]],STANDINGS_WHIP[COMBINED],0),COLUMN(STANDINGS_WHIP[PLACE IN LEAGUE]))</f>
        <v>2</v>
      </c>
      <c r="K1559">
        <f>16-INDEX(STANDINGS_W[],MATCH(Table1[[#This Row],[COMBINED]],STANDINGS_W[COMBINED],0),COLUMN(STANDINGS_W[PLACE IN LEAGUE]))</f>
        <v>4</v>
      </c>
      <c r="L1559">
        <f>16-INDEX(STANDINGS_K[],MATCH(Table1[[#This Row],[COMBINED]],STANDINGS_K[COMBINED],0),COLUMN(STANDINGS_K[PLACE IN LEAGUE]))</f>
        <v>8</v>
      </c>
      <c r="M1559">
        <f>16-INDEX(STANDINGS_SV[],MATCH(Table1[[#This Row],[COMBINED]],STANDINGS_SV[COMBINED],0),COLUMN(STANDINGS_SV[PLACE IN LEAGUE]))</f>
        <v>3</v>
      </c>
      <c r="N1559">
        <f>SUM(Table1[[#This Row],[BA]:[SV]])</f>
        <v>71</v>
      </c>
      <c r="O1559">
        <v>9</v>
      </c>
    </row>
    <row r="1560" spans="1:15" x14ac:dyDescent="0.25">
      <c r="A1560" t="s">
        <v>1071</v>
      </c>
      <c r="B1560" t="s">
        <v>1724</v>
      </c>
      <c r="C1560" t="str">
        <f>Table1[[#This Row],[League]]&amp;Table1[[#This Row],[Team]]</f>
        <v>$150 Draft Champions Feb 25 1:00 pm Lg.3768Team Reed</v>
      </c>
      <c r="D1560">
        <f>16-INDEX(STANDINGS_BA[],MATCH(Table1[[#This Row],[COMBINED]],STANDINGS_BA[COMBINED],0),COLUMN(STANDINGS_BA[PLACE IN LEAGUE]))</f>
        <v>4</v>
      </c>
      <c r="E1560">
        <f>16-INDEX(STANDINGS_R[],MATCH(Table1[[#This Row],[COMBINED]],STANDINGS_R[COMBINED],0),COLUMN(STANDINGS_R[PLACE IN LEAGUE]))</f>
        <v>2</v>
      </c>
      <c r="F1560">
        <f>16-INDEX(STANDINGS_HR[],MATCH(Table1[[#This Row],[COMBINED]],STANDINGS_HR[COMBINED],0),COLUMN(STANDINGS_HR[PLACE IN LEAGUE]))</f>
        <v>3</v>
      </c>
      <c r="G1560">
        <f>16-INDEX(STANDINGS_RBI[],MATCH(Table1[[#This Row],[COMBINED]],STANDINGS_RBI[COMBINED],0),COLUMN(STANDINGS_RBI[PLACE IN LEAGUE]))</f>
        <v>5</v>
      </c>
      <c r="H1560">
        <f>16-INDEX(STANDINGS_SB[],MATCH(Table1[[#This Row],[COMBINED]],STANDINGS_SB[COMBINED],0),COLUMN(STANDINGS_SB[PLACE IN LEAGUE]))</f>
        <v>4</v>
      </c>
      <c r="I1560">
        <f>16-INDEX(STANDINGS_ERA[],MATCH(Table1[[#This Row],[COMBINED]],STANDINGS_ERA[COMBINED],0),COLUMN(STANDINGS_ERA[PLACE IN LEAGUE]))</f>
        <v>13</v>
      </c>
      <c r="J1560">
        <f>16-INDEX(STANDINGS_WHIP[],MATCH(Table1[[#This Row],[COMBINED]],STANDINGS_WHIP[COMBINED],0),COLUMN(STANDINGS_WHIP[PLACE IN LEAGUE]))</f>
        <v>12</v>
      </c>
      <c r="K1560">
        <f>16-INDEX(STANDINGS_W[],MATCH(Table1[[#This Row],[COMBINED]],STANDINGS_W[COMBINED],0),COLUMN(STANDINGS_W[PLACE IN LEAGUE]))</f>
        <v>11</v>
      </c>
      <c r="L1560">
        <f>16-INDEX(STANDINGS_K[],MATCH(Table1[[#This Row],[COMBINED]],STANDINGS_K[COMBINED],0),COLUMN(STANDINGS_K[PLACE IN LEAGUE]))</f>
        <v>10</v>
      </c>
      <c r="M1560">
        <f>16-INDEX(STANDINGS_SV[],MATCH(Table1[[#This Row],[COMBINED]],STANDINGS_SV[COMBINED],0),COLUMN(STANDINGS_SV[PLACE IN LEAGUE]))</f>
        <v>4</v>
      </c>
      <c r="N1560">
        <f>SUM(Table1[[#This Row],[BA]:[SV]])</f>
        <v>68</v>
      </c>
      <c r="O1560">
        <v>10</v>
      </c>
    </row>
    <row r="1561" spans="1:15" x14ac:dyDescent="0.25">
      <c r="A1561" t="s">
        <v>1732</v>
      </c>
      <c r="B1561" t="s">
        <v>1724</v>
      </c>
      <c r="C1561" t="str">
        <f>Table1[[#This Row],[League]]&amp;Table1[[#This Row],[Team]]</f>
        <v>$150 Draft Champions Feb 25 1:00 pm Lg.3768Charger Bar 7</v>
      </c>
      <c r="D1561">
        <f>16-INDEX(STANDINGS_BA[],MATCH(Table1[[#This Row],[COMBINED]],STANDINGS_BA[COMBINED],0),COLUMN(STANDINGS_BA[PLACE IN LEAGUE]))</f>
        <v>2</v>
      </c>
      <c r="E1561">
        <f>16-INDEX(STANDINGS_R[],MATCH(Table1[[#This Row],[COMBINED]],STANDINGS_R[COMBINED],0),COLUMN(STANDINGS_R[PLACE IN LEAGUE]))</f>
        <v>7</v>
      </c>
      <c r="F1561">
        <f>16-INDEX(STANDINGS_HR[],MATCH(Table1[[#This Row],[COMBINED]],STANDINGS_HR[COMBINED],0),COLUMN(STANDINGS_HR[PLACE IN LEAGUE]))</f>
        <v>6</v>
      </c>
      <c r="G1561">
        <f>16-INDEX(STANDINGS_RBI[],MATCH(Table1[[#This Row],[COMBINED]],STANDINGS_RBI[COMBINED],0),COLUMN(STANDINGS_RBI[PLACE IN LEAGUE]))</f>
        <v>6</v>
      </c>
      <c r="H1561">
        <f>16-INDEX(STANDINGS_SB[],MATCH(Table1[[#This Row],[COMBINED]],STANDINGS_SB[COMBINED],0),COLUMN(STANDINGS_SB[PLACE IN LEAGUE]))</f>
        <v>7</v>
      </c>
      <c r="I1561">
        <f>16-INDEX(STANDINGS_ERA[],MATCH(Table1[[#This Row],[COMBINED]],STANDINGS_ERA[COMBINED],0),COLUMN(STANDINGS_ERA[PLACE IN LEAGUE]))</f>
        <v>9</v>
      </c>
      <c r="J1561">
        <f>16-INDEX(STANDINGS_WHIP[],MATCH(Table1[[#This Row],[COMBINED]],STANDINGS_WHIP[COMBINED],0),COLUMN(STANDINGS_WHIP[PLACE IN LEAGUE]))</f>
        <v>8</v>
      </c>
      <c r="K1561">
        <f>16-INDEX(STANDINGS_W[],MATCH(Table1[[#This Row],[COMBINED]],STANDINGS_W[COMBINED],0),COLUMN(STANDINGS_W[PLACE IN LEAGUE]))</f>
        <v>3</v>
      </c>
      <c r="L1561">
        <f>16-INDEX(STANDINGS_K[],MATCH(Table1[[#This Row],[COMBINED]],STANDINGS_K[COMBINED],0),COLUMN(STANDINGS_K[PLACE IN LEAGUE]))</f>
        <v>3</v>
      </c>
      <c r="M1561">
        <f>16-INDEX(STANDINGS_SV[],MATCH(Table1[[#This Row],[COMBINED]],STANDINGS_SV[COMBINED],0),COLUMN(STANDINGS_SV[PLACE IN LEAGUE]))</f>
        <v>15</v>
      </c>
      <c r="N1561">
        <f>SUM(Table1[[#This Row],[BA]:[SV]])</f>
        <v>66</v>
      </c>
      <c r="O1561">
        <v>11</v>
      </c>
    </row>
    <row r="1562" spans="1:15" x14ac:dyDescent="0.25">
      <c r="A1562" t="s">
        <v>1729</v>
      </c>
      <c r="B1562" t="s">
        <v>1724</v>
      </c>
      <c r="C1562" t="str">
        <f>Table1[[#This Row],[League]]&amp;Table1[[#This Row],[Team]]</f>
        <v>$150 Draft Champions Feb 25 1:00 pm Lg.3768GAS ATTACK!</v>
      </c>
      <c r="D1562">
        <f>16-INDEX(STANDINGS_BA[],MATCH(Table1[[#This Row],[COMBINED]],STANDINGS_BA[COMBINED],0),COLUMN(STANDINGS_BA[PLACE IN LEAGUE]))</f>
        <v>8</v>
      </c>
      <c r="E1562">
        <f>16-INDEX(STANDINGS_R[],MATCH(Table1[[#This Row],[COMBINED]],STANDINGS_R[COMBINED],0),COLUMN(STANDINGS_R[PLACE IN LEAGUE]))</f>
        <v>10</v>
      </c>
      <c r="F1562">
        <f>16-INDEX(STANDINGS_HR[],MATCH(Table1[[#This Row],[COMBINED]],STANDINGS_HR[COMBINED],0),COLUMN(STANDINGS_HR[PLACE IN LEAGUE]))</f>
        <v>13</v>
      </c>
      <c r="G1562">
        <f>16-INDEX(STANDINGS_RBI[],MATCH(Table1[[#This Row],[COMBINED]],STANDINGS_RBI[COMBINED],0),COLUMN(STANDINGS_RBI[PLACE IN LEAGUE]))</f>
        <v>9</v>
      </c>
      <c r="H1562">
        <f>16-INDEX(STANDINGS_SB[],MATCH(Table1[[#This Row],[COMBINED]],STANDINGS_SB[COMBINED],0),COLUMN(STANDINGS_SB[PLACE IN LEAGUE]))</f>
        <v>1</v>
      </c>
      <c r="I1562">
        <f>16-INDEX(STANDINGS_ERA[],MATCH(Table1[[#This Row],[COMBINED]],STANDINGS_ERA[COMBINED],0),COLUMN(STANDINGS_ERA[PLACE IN LEAGUE]))</f>
        <v>4</v>
      </c>
      <c r="J1562">
        <f>16-INDEX(STANDINGS_WHIP[],MATCH(Table1[[#This Row],[COMBINED]],STANDINGS_WHIP[COMBINED],0),COLUMN(STANDINGS_WHIP[PLACE IN LEAGUE]))</f>
        <v>4</v>
      </c>
      <c r="K1562">
        <f>16-INDEX(STANDINGS_W[],MATCH(Table1[[#This Row],[COMBINED]],STANDINGS_W[COMBINED],0),COLUMN(STANDINGS_W[PLACE IN LEAGUE]))</f>
        <v>1</v>
      </c>
      <c r="L1562">
        <f>16-INDEX(STANDINGS_K[],MATCH(Table1[[#This Row],[COMBINED]],STANDINGS_K[COMBINED],0),COLUMN(STANDINGS_K[PLACE IN LEAGUE]))</f>
        <v>1</v>
      </c>
      <c r="M1562">
        <f>16-INDEX(STANDINGS_SV[],MATCH(Table1[[#This Row],[COMBINED]],STANDINGS_SV[COMBINED],0),COLUMN(STANDINGS_SV[PLACE IN LEAGUE]))</f>
        <v>14</v>
      </c>
      <c r="N1562">
        <f>SUM(Table1[[#This Row],[BA]:[SV]])</f>
        <v>65</v>
      </c>
      <c r="O1562">
        <v>12</v>
      </c>
    </row>
    <row r="1563" spans="1:15" x14ac:dyDescent="0.25">
      <c r="A1563" t="s">
        <v>1727</v>
      </c>
      <c r="B1563" t="s">
        <v>1724</v>
      </c>
      <c r="C1563" t="str">
        <f>Table1[[#This Row],[League]]&amp;Table1[[#This Row],[Team]]</f>
        <v>$150 Draft Champions Feb 25 1:00 pm Lg.3768It's Clobberintime!</v>
      </c>
      <c r="D1563">
        <f>16-INDEX(STANDINGS_BA[],MATCH(Table1[[#This Row],[COMBINED]],STANDINGS_BA[COMBINED],0),COLUMN(STANDINGS_BA[PLACE IN LEAGUE]))</f>
        <v>11</v>
      </c>
      <c r="E1563">
        <f>16-INDEX(STANDINGS_R[],MATCH(Table1[[#This Row],[COMBINED]],STANDINGS_R[COMBINED],0),COLUMN(STANDINGS_R[PLACE IN LEAGUE]))</f>
        <v>3</v>
      </c>
      <c r="F1563">
        <f>16-INDEX(STANDINGS_HR[],MATCH(Table1[[#This Row],[COMBINED]],STANDINGS_HR[COMBINED],0),COLUMN(STANDINGS_HR[PLACE IN LEAGUE]))</f>
        <v>2</v>
      </c>
      <c r="G1563">
        <f>16-INDEX(STANDINGS_RBI[],MATCH(Table1[[#This Row],[COMBINED]],STANDINGS_RBI[COMBINED],0),COLUMN(STANDINGS_RBI[PLACE IN LEAGUE]))</f>
        <v>1</v>
      </c>
      <c r="H1563">
        <f>16-INDEX(STANDINGS_SB[],MATCH(Table1[[#This Row],[COMBINED]],STANDINGS_SB[COMBINED],0),COLUMN(STANDINGS_SB[PLACE IN LEAGUE]))</f>
        <v>15</v>
      </c>
      <c r="I1563">
        <f>16-INDEX(STANDINGS_ERA[],MATCH(Table1[[#This Row],[COMBINED]],STANDINGS_ERA[COMBINED],0),COLUMN(STANDINGS_ERA[PLACE IN LEAGUE]))</f>
        <v>10</v>
      </c>
      <c r="J1563">
        <f>16-INDEX(STANDINGS_WHIP[],MATCH(Table1[[#This Row],[COMBINED]],STANDINGS_WHIP[COMBINED],0),COLUMN(STANDINGS_WHIP[PLACE IN LEAGUE]))</f>
        <v>13</v>
      </c>
      <c r="K1563">
        <f>16-INDEX(STANDINGS_W[],MATCH(Table1[[#This Row],[COMBINED]],STANDINGS_W[COMBINED],0),COLUMN(STANDINGS_W[PLACE IN LEAGUE]))</f>
        <v>2</v>
      </c>
      <c r="L1563">
        <f>16-INDEX(STANDINGS_K[],MATCH(Table1[[#This Row],[COMBINED]],STANDINGS_K[COMBINED],0),COLUMN(STANDINGS_K[PLACE IN LEAGUE]))</f>
        <v>2</v>
      </c>
      <c r="M1563">
        <f>16-INDEX(STANDINGS_SV[],MATCH(Table1[[#This Row],[COMBINED]],STANDINGS_SV[COMBINED],0),COLUMN(STANDINGS_SV[PLACE IN LEAGUE]))</f>
        <v>5</v>
      </c>
      <c r="N1563">
        <f>SUM(Table1[[#This Row],[BA]:[SV]])</f>
        <v>64</v>
      </c>
      <c r="O1563">
        <v>13</v>
      </c>
    </row>
    <row r="1564" spans="1:15" x14ac:dyDescent="0.25">
      <c r="A1564" t="s">
        <v>1731</v>
      </c>
      <c r="B1564" t="s">
        <v>1724</v>
      </c>
      <c r="C1564" t="str">
        <f>Table1[[#This Row],[League]]&amp;Table1[[#This Row],[Team]]</f>
        <v>$150 Draft Champions Feb 25 1:00 pm Lg.3768ChrisnLiv</v>
      </c>
      <c r="D1564">
        <f>16-INDEX(STANDINGS_BA[],MATCH(Table1[[#This Row],[COMBINED]],STANDINGS_BA[COMBINED],0),COLUMN(STANDINGS_BA[PLACE IN LEAGUE]))</f>
        <v>3</v>
      </c>
      <c r="E1564">
        <f>16-INDEX(STANDINGS_R[],MATCH(Table1[[#This Row],[COMBINED]],STANDINGS_R[COMBINED],0),COLUMN(STANDINGS_R[PLACE IN LEAGUE]))</f>
        <v>6</v>
      </c>
      <c r="F1564">
        <f>16-INDEX(STANDINGS_HR[],MATCH(Table1[[#This Row],[COMBINED]],STANDINGS_HR[COMBINED],0),COLUMN(STANDINGS_HR[PLACE IN LEAGUE]))</f>
        <v>5</v>
      </c>
      <c r="G1564">
        <f>16-INDEX(STANDINGS_RBI[],MATCH(Table1[[#This Row],[COMBINED]],STANDINGS_RBI[COMBINED],0),COLUMN(STANDINGS_RBI[PLACE IN LEAGUE]))</f>
        <v>4</v>
      </c>
      <c r="H1564">
        <f>16-INDEX(STANDINGS_SB[],MATCH(Table1[[#This Row],[COMBINED]],STANDINGS_SB[COMBINED],0),COLUMN(STANDINGS_SB[PLACE IN LEAGUE]))</f>
        <v>12</v>
      </c>
      <c r="I1564">
        <f>16-INDEX(STANDINGS_ERA[],MATCH(Table1[[#This Row],[COMBINED]],STANDINGS_ERA[COMBINED],0),COLUMN(STANDINGS_ERA[PLACE IN LEAGUE]))</f>
        <v>3</v>
      </c>
      <c r="J1564">
        <f>16-INDEX(STANDINGS_WHIP[],MATCH(Table1[[#This Row],[COMBINED]],STANDINGS_WHIP[COMBINED],0),COLUMN(STANDINGS_WHIP[PLACE IN LEAGUE]))</f>
        <v>3</v>
      </c>
      <c r="K1564">
        <f>16-INDEX(STANDINGS_W[],MATCH(Table1[[#This Row],[COMBINED]],STANDINGS_W[COMBINED],0),COLUMN(STANDINGS_W[PLACE IN LEAGUE]))</f>
        <v>13</v>
      </c>
      <c r="L1564">
        <f>16-INDEX(STANDINGS_K[],MATCH(Table1[[#This Row],[COMBINED]],STANDINGS_K[COMBINED],0),COLUMN(STANDINGS_K[PLACE IN LEAGUE]))</f>
        <v>11</v>
      </c>
      <c r="M1564">
        <f>16-INDEX(STANDINGS_SV[],MATCH(Table1[[#This Row],[COMBINED]],STANDINGS_SV[COMBINED],0),COLUMN(STANDINGS_SV[PLACE IN LEAGUE]))</f>
        <v>1</v>
      </c>
      <c r="N1564">
        <f>SUM(Table1[[#This Row],[BA]:[SV]])</f>
        <v>61</v>
      </c>
      <c r="O1564">
        <v>14</v>
      </c>
    </row>
    <row r="1565" spans="1:15" x14ac:dyDescent="0.25">
      <c r="A1565" t="s">
        <v>1733</v>
      </c>
      <c r="B1565" t="s">
        <v>1724</v>
      </c>
      <c r="C1565" t="str">
        <f>Table1[[#This Row],[League]]&amp;Table1[[#This Row],[Team]]</f>
        <v>$150 Draft Champions Feb 25 1:00 pm Lg.3768Yu Choo Dee</v>
      </c>
      <c r="D1565">
        <f>16-INDEX(STANDINGS_BA[],MATCH(Table1[[#This Row],[COMBINED]],STANDINGS_BA[COMBINED],0),COLUMN(STANDINGS_BA[PLACE IN LEAGUE]))</f>
        <v>1</v>
      </c>
      <c r="E1565">
        <f>16-INDEX(STANDINGS_R[],MATCH(Table1[[#This Row],[COMBINED]],STANDINGS_R[COMBINED],0),COLUMN(STANDINGS_R[PLACE IN LEAGUE]))</f>
        <v>1</v>
      </c>
      <c r="F1565">
        <f>16-INDEX(STANDINGS_HR[],MATCH(Table1[[#This Row],[COMBINED]],STANDINGS_HR[COMBINED],0),COLUMN(STANDINGS_HR[PLACE IN LEAGUE]))</f>
        <v>7</v>
      </c>
      <c r="G1565">
        <f>16-INDEX(STANDINGS_RBI[],MATCH(Table1[[#This Row],[COMBINED]],STANDINGS_RBI[COMBINED],0),COLUMN(STANDINGS_RBI[PLACE IN LEAGUE]))</f>
        <v>3</v>
      </c>
      <c r="H1565">
        <f>16-INDEX(STANDINGS_SB[],MATCH(Table1[[#This Row],[COMBINED]],STANDINGS_SB[COMBINED],0),COLUMN(STANDINGS_SB[PLACE IN LEAGUE]))</f>
        <v>8</v>
      </c>
      <c r="I1565">
        <f>16-INDEX(STANDINGS_ERA[],MATCH(Table1[[#This Row],[COMBINED]],STANDINGS_ERA[COMBINED],0),COLUMN(STANDINGS_ERA[PLACE IN LEAGUE]))</f>
        <v>6</v>
      </c>
      <c r="J1565">
        <f>16-INDEX(STANDINGS_WHIP[],MATCH(Table1[[#This Row],[COMBINED]],STANDINGS_WHIP[COMBINED],0),COLUMN(STANDINGS_WHIP[PLACE IN LEAGUE]))</f>
        <v>6</v>
      </c>
      <c r="K1565">
        <f>16-INDEX(STANDINGS_W[],MATCH(Table1[[#This Row],[COMBINED]],STANDINGS_W[COMBINED],0),COLUMN(STANDINGS_W[PLACE IN LEAGUE]))</f>
        <v>5</v>
      </c>
      <c r="L1565">
        <f>16-INDEX(STANDINGS_K[],MATCH(Table1[[#This Row],[COMBINED]],STANDINGS_K[COMBINED],0),COLUMN(STANDINGS_K[PLACE IN LEAGUE]))</f>
        <v>4</v>
      </c>
      <c r="M1565">
        <f>16-INDEX(STANDINGS_SV[],MATCH(Table1[[#This Row],[COMBINED]],STANDINGS_SV[COMBINED],0),COLUMN(STANDINGS_SV[PLACE IN LEAGUE]))</f>
        <v>9</v>
      </c>
      <c r="N1565">
        <f>SUM(Table1[[#This Row],[BA]:[SV]])</f>
        <v>50</v>
      </c>
      <c r="O1565">
        <v>15</v>
      </c>
    </row>
    <row r="1566" spans="1:15" x14ac:dyDescent="0.25">
      <c r="A1566" t="s">
        <v>187</v>
      </c>
      <c r="B1566" t="s">
        <v>1735</v>
      </c>
      <c r="C1566" t="str">
        <f>Table1[[#This Row],[League]]&amp;Table1[[#This Row],[Team]]</f>
        <v>$150 Draft Champions Feb 26 1:00 pm Lg.3770August Legion II</v>
      </c>
      <c r="D1566">
        <f>16-INDEX(STANDINGS_BA[],MATCH(Table1[[#This Row],[COMBINED]],STANDINGS_BA[COMBINED],0),COLUMN(STANDINGS_BA[PLACE IN LEAGUE]))</f>
        <v>14</v>
      </c>
      <c r="E1566">
        <f>16-INDEX(STANDINGS_R[],MATCH(Table1[[#This Row],[COMBINED]],STANDINGS_R[COMBINED],0),COLUMN(STANDINGS_R[PLACE IN LEAGUE]))</f>
        <v>15</v>
      </c>
      <c r="F1566">
        <f>16-INDEX(STANDINGS_HR[],MATCH(Table1[[#This Row],[COMBINED]],STANDINGS_HR[COMBINED],0),COLUMN(STANDINGS_HR[PLACE IN LEAGUE]))</f>
        <v>15</v>
      </c>
      <c r="G1566">
        <f>16-INDEX(STANDINGS_RBI[],MATCH(Table1[[#This Row],[COMBINED]],STANDINGS_RBI[COMBINED],0),COLUMN(STANDINGS_RBI[PLACE IN LEAGUE]))</f>
        <v>13</v>
      </c>
      <c r="H1566">
        <f>16-INDEX(STANDINGS_SB[],MATCH(Table1[[#This Row],[COMBINED]],STANDINGS_SB[COMBINED],0),COLUMN(STANDINGS_SB[PLACE IN LEAGUE]))</f>
        <v>10</v>
      </c>
      <c r="I1566">
        <f>16-INDEX(STANDINGS_ERA[],MATCH(Table1[[#This Row],[COMBINED]],STANDINGS_ERA[COMBINED],0),COLUMN(STANDINGS_ERA[PLACE IN LEAGUE]))</f>
        <v>10</v>
      </c>
      <c r="J1566">
        <f>16-INDEX(STANDINGS_WHIP[],MATCH(Table1[[#This Row],[COMBINED]],STANDINGS_WHIP[COMBINED],0),COLUMN(STANDINGS_WHIP[PLACE IN LEAGUE]))</f>
        <v>11</v>
      </c>
      <c r="K1566">
        <f>16-INDEX(STANDINGS_W[],MATCH(Table1[[#This Row],[COMBINED]],STANDINGS_W[COMBINED],0),COLUMN(STANDINGS_W[PLACE IN LEAGUE]))</f>
        <v>14</v>
      </c>
      <c r="L1566">
        <f>16-INDEX(STANDINGS_K[],MATCH(Table1[[#This Row],[COMBINED]],STANDINGS_K[COMBINED],0),COLUMN(STANDINGS_K[PLACE IN LEAGUE]))</f>
        <v>7</v>
      </c>
      <c r="M1566">
        <f>16-INDEX(STANDINGS_SV[],MATCH(Table1[[#This Row],[COMBINED]],STANDINGS_SV[COMBINED],0),COLUMN(STANDINGS_SV[PLACE IN LEAGUE]))</f>
        <v>14</v>
      </c>
      <c r="N1566">
        <f>SUM(Table1[[#This Row],[BA]:[SV]])</f>
        <v>123</v>
      </c>
      <c r="O1566">
        <v>1</v>
      </c>
    </row>
    <row r="1567" spans="1:15" x14ac:dyDescent="0.25">
      <c r="A1567" t="s">
        <v>1740</v>
      </c>
      <c r="B1567" t="s">
        <v>1735</v>
      </c>
      <c r="C1567" t="str">
        <f>Table1[[#This Row],[League]]&amp;Table1[[#This Row],[Team]]</f>
        <v>$150 Draft Champions Feb 26 1:00 pm Lg.3770Mad Bum All-Stars</v>
      </c>
      <c r="D1567">
        <f>16-INDEX(STANDINGS_BA[],MATCH(Table1[[#This Row],[COMBINED]],STANDINGS_BA[COMBINED],0),COLUMN(STANDINGS_BA[PLACE IN LEAGUE]))</f>
        <v>4</v>
      </c>
      <c r="E1567">
        <f>16-INDEX(STANDINGS_R[],MATCH(Table1[[#This Row],[COMBINED]],STANDINGS_R[COMBINED],0),COLUMN(STANDINGS_R[PLACE IN LEAGUE]))</f>
        <v>11</v>
      </c>
      <c r="F1567">
        <f>16-INDEX(STANDINGS_HR[],MATCH(Table1[[#This Row],[COMBINED]],STANDINGS_HR[COMBINED],0),COLUMN(STANDINGS_HR[PLACE IN LEAGUE]))</f>
        <v>14</v>
      </c>
      <c r="G1567">
        <f>16-INDEX(STANDINGS_RBI[],MATCH(Table1[[#This Row],[COMBINED]],STANDINGS_RBI[COMBINED],0),COLUMN(STANDINGS_RBI[PLACE IN LEAGUE]))</f>
        <v>15</v>
      </c>
      <c r="H1567">
        <f>16-INDEX(STANDINGS_SB[],MATCH(Table1[[#This Row],[COMBINED]],STANDINGS_SB[COMBINED],0),COLUMN(STANDINGS_SB[PLACE IN LEAGUE]))</f>
        <v>9</v>
      </c>
      <c r="I1567">
        <f>16-INDEX(STANDINGS_ERA[],MATCH(Table1[[#This Row],[COMBINED]],STANDINGS_ERA[COMBINED],0),COLUMN(STANDINGS_ERA[PLACE IN LEAGUE]))</f>
        <v>13</v>
      </c>
      <c r="J1567">
        <f>16-INDEX(STANDINGS_WHIP[],MATCH(Table1[[#This Row],[COMBINED]],STANDINGS_WHIP[COMBINED],0),COLUMN(STANDINGS_WHIP[PLACE IN LEAGUE]))</f>
        <v>14</v>
      </c>
      <c r="K1567">
        <f>16-INDEX(STANDINGS_W[],MATCH(Table1[[#This Row],[COMBINED]],STANDINGS_W[COMBINED],0),COLUMN(STANDINGS_W[PLACE IN LEAGUE]))</f>
        <v>6</v>
      </c>
      <c r="L1567">
        <f>16-INDEX(STANDINGS_K[],MATCH(Table1[[#This Row],[COMBINED]],STANDINGS_K[COMBINED],0),COLUMN(STANDINGS_K[PLACE IN LEAGUE]))</f>
        <v>9</v>
      </c>
      <c r="M1567">
        <f>16-INDEX(STANDINGS_SV[],MATCH(Table1[[#This Row],[COMBINED]],STANDINGS_SV[COMBINED],0),COLUMN(STANDINGS_SV[PLACE IN LEAGUE]))</f>
        <v>15</v>
      </c>
      <c r="N1567">
        <f>SUM(Table1[[#This Row],[BA]:[SV]])</f>
        <v>110</v>
      </c>
      <c r="O1567">
        <v>2</v>
      </c>
    </row>
    <row r="1568" spans="1:15" x14ac:dyDescent="0.25">
      <c r="A1568" t="s">
        <v>527</v>
      </c>
      <c r="B1568" t="s">
        <v>1735</v>
      </c>
      <c r="C1568" t="str">
        <f>Table1[[#This Row],[League]]&amp;Table1[[#This Row],[Team]]</f>
        <v>$150 Draft Champions Feb 26 1:00 pm Lg.3770Hurlers</v>
      </c>
      <c r="D1568">
        <f>16-INDEX(STANDINGS_BA[],MATCH(Table1[[#This Row],[COMBINED]],STANDINGS_BA[COMBINED],0),COLUMN(STANDINGS_BA[PLACE IN LEAGUE]))</f>
        <v>10</v>
      </c>
      <c r="E1568">
        <f>16-INDEX(STANDINGS_R[],MATCH(Table1[[#This Row],[COMBINED]],STANDINGS_R[COMBINED],0),COLUMN(STANDINGS_R[PLACE IN LEAGUE]))</f>
        <v>14</v>
      </c>
      <c r="F1568">
        <f>16-INDEX(STANDINGS_HR[],MATCH(Table1[[#This Row],[COMBINED]],STANDINGS_HR[COMBINED],0),COLUMN(STANDINGS_HR[PLACE IN LEAGUE]))</f>
        <v>11</v>
      </c>
      <c r="G1568">
        <f>16-INDEX(STANDINGS_RBI[],MATCH(Table1[[#This Row],[COMBINED]],STANDINGS_RBI[COMBINED],0),COLUMN(STANDINGS_RBI[PLACE IN LEAGUE]))</f>
        <v>14</v>
      </c>
      <c r="H1568">
        <f>16-INDEX(STANDINGS_SB[],MATCH(Table1[[#This Row],[COMBINED]],STANDINGS_SB[COMBINED],0),COLUMN(STANDINGS_SB[PLACE IN LEAGUE]))</f>
        <v>2</v>
      </c>
      <c r="I1568">
        <f>16-INDEX(STANDINGS_ERA[],MATCH(Table1[[#This Row],[COMBINED]],STANDINGS_ERA[COMBINED],0),COLUMN(STANDINGS_ERA[PLACE IN LEAGUE]))</f>
        <v>12</v>
      </c>
      <c r="J1568">
        <f>16-INDEX(STANDINGS_WHIP[],MATCH(Table1[[#This Row],[COMBINED]],STANDINGS_WHIP[COMBINED],0),COLUMN(STANDINGS_WHIP[PLACE IN LEAGUE]))</f>
        <v>9</v>
      </c>
      <c r="K1568">
        <f>16-INDEX(STANDINGS_W[],MATCH(Table1[[#This Row],[COMBINED]],STANDINGS_W[COMBINED],0),COLUMN(STANDINGS_W[PLACE IN LEAGUE]))</f>
        <v>2</v>
      </c>
      <c r="L1568">
        <f>16-INDEX(STANDINGS_K[],MATCH(Table1[[#This Row],[COMBINED]],STANDINGS_K[COMBINED],0),COLUMN(STANDINGS_K[PLACE IN LEAGUE]))</f>
        <v>13</v>
      </c>
      <c r="M1568">
        <f>16-INDEX(STANDINGS_SV[],MATCH(Table1[[#This Row],[COMBINED]],STANDINGS_SV[COMBINED],0),COLUMN(STANDINGS_SV[PLACE IN LEAGUE]))</f>
        <v>12</v>
      </c>
      <c r="N1568">
        <f>SUM(Table1[[#This Row],[BA]:[SV]])</f>
        <v>99</v>
      </c>
      <c r="O1568">
        <v>3</v>
      </c>
    </row>
    <row r="1569" spans="1:15" x14ac:dyDescent="0.25">
      <c r="A1569" t="s">
        <v>27</v>
      </c>
      <c r="B1569" t="s">
        <v>1735</v>
      </c>
      <c r="C1569" t="str">
        <f>Table1[[#This Row],[League]]&amp;Table1[[#This Row],[Team]]</f>
        <v>$150 Draft Champions Feb 26 1:00 pm Lg.3770Team Brady</v>
      </c>
      <c r="D1569">
        <f>16-INDEX(STANDINGS_BA[],MATCH(Table1[[#This Row],[COMBINED]],STANDINGS_BA[COMBINED],0),COLUMN(STANDINGS_BA[PLACE IN LEAGUE]))</f>
        <v>13</v>
      </c>
      <c r="E1569">
        <f>16-INDEX(STANDINGS_R[],MATCH(Table1[[#This Row],[COMBINED]],STANDINGS_R[COMBINED],0),COLUMN(STANDINGS_R[PLACE IN LEAGUE]))</f>
        <v>4</v>
      </c>
      <c r="F1569">
        <f>16-INDEX(STANDINGS_HR[],MATCH(Table1[[#This Row],[COMBINED]],STANDINGS_HR[COMBINED],0),COLUMN(STANDINGS_HR[PLACE IN LEAGUE]))</f>
        <v>8</v>
      </c>
      <c r="G1569">
        <f>16-INDEX(STANDINGS_RBI[],MATCH(Table1[[#This Row],[COMBINED]],STANDINGS_RBI[COMBINED],0),COLUMN(STANDINGS_RBI[PLACE IN LEAGUE]))</f>
        <v>5</v>
      </c>
      <c r="H1569">
        <f>16-INDEX(STANDINGS_SB[],MATCH(Table1[[#This Row],[COMBINED]],STANDINGS_SB[COMBINED],0),COLUMN(STANDINGS_SB[PLACE IN LEAGUE]))</f>
        <v>4</v>
      </c>
      <c r="I1569">
        <f>16-INDEX(STANDINGS_ERA[],MATCH(Table1[[#This Row],[COMBINED]],STANDINGS_ERA[COMBINED],0),COLUMN(STANDINGS_ERA[PLACE IN LEAGUE]))</f>
        <v>15</v>
      </c>
      <c r="J1569">
        <f>16-INDEX(STANDINGS_WHIP[],MATCH(Table1[[#This Row],[COMBINED]],STANDINGS_WHIP[COMBINED],0),COLUMN(STANDINGS_WHIP[PLACE IN LEAGUE]))</f>
        <v>15</v>
      </c>
      <c r="K1569">
        <f>16-INDEX(STANDINGS_W[],MATCH(Table1[[#This Row],[COMBINED]],STANDINGS_W[COMBINED],0),COLUMN(STANDINGS_W[PLACE IN LEAGUE]))</f>
        <v>15</v>
      </c>
      <c r="L1569">
        <f>16-INDEX(STANDINGS_K[],MATCH(Table1[[#This Row],[COMBINED]],STANDINGS_K[COMBINED],0),COLUMN(STANDINGS_K[PLACE IN LEAGUE]))</f>
        <v>14</v>
      </c>
      <c r="M1569">
        <f>16-INDEX(STANDINGS_SV[],MATCH(Table1[[#This Row],[COMBINED]],STANDINGS_SV[COMBINED],0),COLUMN(STANDINGS_SV[PLACE IN LEAGUE]))</f>
        <v>1</v>
      </c>
      <c r="N1569">
        <f>SUM(Table1[[#This Row],[BA]:[SV]])</f>
        <v>94</v>
      </c>
      <c r="O1569">
        <v>4</v>
      </c>
    </row>
    <row r="1570" spans="1:15" x14ac:dyDescent="0.25">
      <c r="A1570" t="s">
        <v>1737</v>
      </c>
      <c r="B1570" t="s">
        <v>1735</v>
      </c>
      <c r="C1570" t="str">
        <f>Table1[[#This Row],[League]]&amp;Table1[[#This Row],[Team]]</f>
        <v>$150 Draft Champions Feb 26 1:00 pm Lg.3770Thebeau 9</v>
      </c>
      <c r="D1570">
        <f>16-INDEX(STANDINGS_BA[],MATCH(Table1[[#This Row],[COMBINED]],STANDINGS_BA[COMBINED],0),COLUMN(STANDINGS_BA[PLACE IN LEAGUE]))</f>
        <v>9</v>
      </c>
      <c r="E1570">
        <f>16-INDEX(STANDINGS_R[],MATCH(Table1[[#This Row],[COMBINED]],STANDINGS_R[COMBINED],0),COLUMN(STANDINGS_R[PLACE IN LEAGUE]))</f>
        <v>7</v>
      </c>
      <c r="F1570">
        <f>16-INDEX(STANDINGS_HR[],MATCH(Table1[[#This Row],[COMBINED]],STANDINGS_HR[COMBINED],0),COLUMN(STANDINGS_HR[PLACE IN LEAGUE]))</f>
        <v>7</v>
      </c>
      <c r="G1570">
        <f>16-INDEX(STANDINGS_RBI[],MATCH(Table1[[#This Row],[COMBINED]],STANDINGS_RBI[COMBINED],0),COLUMN(STANDINGS_RBI[PLACE IN LEAGUE]))</f>
        <v>8</v>
      </c>
      <c r="H1570">
        <f>16-INDEX(STANDINGS_SB[],MATCH(Table1[[#This Row],[COMBINED]],STANDINGS_SB[COMBINED],0),COLUMN(STANDINGS_SB[PLACE IN LEAGUE]))</f>
        <v>5</v>
      </c>
      <c r="I1570">
        <f>16-INDEX(STANDINGS_ERA[],MATCH(Table1[[#This Row],[COMBINED]],STANDINGS_ERA[COMBINED],0),COLUMN(STANDINGS_ERA[PLACE IN LEAGUE]))</f>
        <v>14</v>
      </c>
      <c r="J1570">
        <f>16-INDEX(STANDINGS_WHIP[],MATCH(Table1[[#This Row],[COMBINED]],STANDINGS_WHIP[COMBINED],0),COLUMN(STANDINGS_WHIP[PLACE IN LEAGUE]))</f>
        <v>13</v>
      </c>
      <c r="K1570">
        <f>16-INDEX(STANDINGS_W[],MATCH(Table1[[#This Row],[COMBINED]],STANDINGS_W[COMBINED],0),COLUMN(STANDINGS_W[PLACE IN LEAGUE]))</f>
        <v>8</v>
      </c>
      <c r="L1570">
        <f>16-INDEX(STANDINGS_K[],MATCH(Table1[[#This Row],[COMBINED]],STANDINGS_K[COMBINED],0),COLUMN(STANDINGS_K[PLACE IN LEAGUE]))</f>
        <v>8</v>
      </c>
      <c r="M1570">
        <f>16-INDEX(STANDINGS_SV[],MATCH(Table1[[#This Row],[COMBINED]],STANDINGS_SV[COMBINED],0),COLUMN(STANDINGS_SV[PLACE IN LEAGUE]))</f>
        <v>13</v>
      </c>
      <c r="N1570">
        <f>SUM(Table1[[#This Row],[BA]:[SV]])</f>
        <v>92</v>
      </c>
      <c r="O1570">
        <v>5</v>
      </c>
    </row>
    <row r="1571" spans="1:15" x14ac:dyDescent="0.25">
      <c r="A1571" t="s">
        <v>311</v>
      </c>
      <c r="B1571" t="s">
        <v>1735</v>
      </c>
      <c r="C1571" t="str">
        <f>Table1[[#This Row],[League]]&amp;Table1[[#This Row],[Team]]</f>
        <v>$150 Draft Champions Feb 26 1:00 pm Lg.3770Blazing Gunz</v>
      </c>
      <c r="D1571">
        <f>16-INDEX(STANDINGS_BA[],MATCH(Table1[[#This Row],[COMBINED]],STANDINGS_BA[COMBINED],0),COLUMN(STANDINGS_BA[PLACE IN LEAGUE]))</f>
        <v>2</v>
      </c>
      <c r="E1571">
        <f>16-INDEX(STANDINGS_R[],MATCH(Table1[[#This Row],[COMBINED]],STANDINGS_R[COMBINED],0),COLUMN(STANDINGS_R[PLACE IN LEAGUE]))</f>
        <v>12</v>
      </c>
      <c r="F1571">
        <f>16-INDEX(STANDINGS_HR[],MATCH(Table1[[#This Row],[COMBINED]],STANDINGS_HR[COMBINED],0),COLUMN(STANDINGS_HR[PLACE IN LEAGUE]))</f>
        <v>13</v>
      </c>
      <c r="G1571">
        <f>16-INDEX(STANDINGS_RBI[],MATCH(Table1[[#This Row],[COMBINED]],STANDINGS_RBI[COMBINED],0),COLUMN(STANDINGS_RBI[PLACE IN LEAGUE]))</f>
        <v>11</v>
      </c>
      <c r="H1571">
        <f>16-INDEX(STANDINGS_SB[],MATCH(Table1[[#This Row],[COMBINED]],STANDINGS_SB[COMBINED],0),COLUMN(STANDINGS_SB[PLACE IN LEAGUE]))</f>
        <v>12</v>
      </c>
      <c r="I1571">
        <f>16-INDEX(STANDINGS_ERA[],MATCH(Table1[[#This Row],[COMBINED]],STANDINGS_ERA[COMBINED],0),COLUMN(STANDINGS_ERA[PLACE IN LEAGUE]))</f>
        <v>9</v>
      </c>
      <c r="J1571">
        <f>16-INDEX(STANDINGS_WHIP[],MATCH(Table1[[#This Row],[COMBINED]],STANDINGS_WHIP[COMBINED],0),COLUMN(STANDINGS_WHIP[PLACE IN LEAGUE]))</f>
        <v>8</v>
      </c>
      <c r="K1571">
        <f>16-INDEX(STANDINGS_W[],MATCH(Table1[[#This Row],[COMBINED]],STANDINGS_W[COMBINED],0),COLUMN(STANDINGS_W[PLACE IN LEAGUE]))</f>
        <v>7</v>
      </c>
      <c r="L1571">
        <f>16-INDEX(STANDINGS_K[],MATCH(Table1[[#This Row],[COMBINED]],STANDINGS_K[COMBINED],0),COLUMN(STANDINGS_K[PLACE IN LEAGUE]))</f>
        <v>5</v>
      </c>
      <c r="M1571">
        <f>16-INDEX(STANDINGS_SV[],MATCH(Table1[[#This Row],[COMBINED]],STANDINGS_SV[COMBINED],0),COLUMN(STANDINGS_SV[PLACE IN LEAGUE]))</f>
        <v>9</v>
      </c>
      <c r="N1571">
        <f>SUM(Table1[[#This Row],[BA]:[SV]])</f>
        <v>88</v>
      </c>
      <c r="O1571">
        <v>6</v>
      </c>
    </row>
    <row r="1572" spans="1:15" x14ac:dyDescent="0.25">
      <c r="A1572" t="s">
        <v>592</v>
      </c>
      <c r="B1572" t="s">
        <v>1735</v>
      </c>
      <c r="C1572" t="str">
        <f>Table1[[#This Row],[League]]&amp;Table1[[#This Row],[Team]]</f>
        <v>$150 Draft Champions Feb 26 1:00 pm Lg.3770Team Bennette</v>
      </c>
      <c r="D1572">
        <f>16-INDEX(STANDINGS_BA[],MATCH(Table1[[#This Row],[COMBINED]],STANDINGS_BA[COMBINED],0),COLUMN(STANDINGS_BA[PLACE IN LEAGUE]))</f>
        <v>11</v>
      </c>
      <c r="E1572">
        <f>16-INDEX(STANDINGS_R[],MATCH(Table1[[#This Row],[COMBINED]],STANDINGS_R[COMBINED],0),COLUMN(STANDINGS_R[PLACE IN LEAGUE]))</f>
        <v>10</v>
      </c>
      <c r="F1572">
        <f>16-INDEX(STANDINGS_HR[],MATCH(Table1[[#This Row],[COMBINED]],STANDINGS_HR[COMBINED],0),COLUMN(STANDINGS_HR[PLACE IN LEAGUE]))</f>
        <v>10</v>
      </c>
      <c r="G1572">
        <f>16-INDEX(STANDINGS_RBI[],MATCH(Table1[[#This Row],[COMBINED]],STANDINGS_RBI[COMBINED],0),COLUMN(STANDINGS_RBI[PLACE IN LEAGUE]))</f>
        <v>6</v>
      </c>
      <c r="H1572">
        <f>16-INDEX(STANDINGS_SB[],MATCH(Table1[[#This Row],[COMBINED]],STANDINGS_SB[COMBINED],0),COLUMN(STANDINGS_SB[PLACE IN LEAGUE]))</f>
        <v>15</v>
      </c>
      <c r="I1572">
        <f>16-INDEX(STANDINGS_ERA[],MATCH(Table1[[#This Row],[COMBINED]],STANDINGS_ERA[COMBINED],0),COLUMN(STANDINGS_ERA[PLACE IN LEAGUE]))</f>
        <v>7</v>
      </c>
      <c r="J1572">
        <f>16-INDEX(STANDINGS_WHIP[],MATCH(Table1[[#This Row],[COMBINED]],STANDINGS_WHIP[COMBINED],0),COLUMN(STANDINGS_WHIP[PLACE IN LEAGUE]))</f>
        <v>7</v>
      </c>
      <c r="K1572">
        <f>16-INDEX(STANDINGS_W[],MATCH(Table1[[#This Row],[COMBINED]],STANDINGS_W[COMBINED],0),COLUMN(STANDINGS_W[PLACE IN LEAGUE]))</f>
        <v>5</v>
      </c>
      <c r="L1572">
        <f>16-INDEX(STANDINGS_K[],MATCH(Table1[[#This Row],[COMBINED]],STANDINGS_K[COMBINED],0),COLUMN(STANDINGS_K[PLACE IN LEAGUE]))</f>
        <v>3</v>
      </c>
      <c r="M1572">
        <f>16-INDEX(STANDINGS_SV[],MATCH(Table1[[#This Row],[COMBINED]],STANDINGS_SV[COMBINED],0),COLUMN(STANDINGS_SV[PLACE IN LEAGUE]))</f>
        <v>8</v>
      </c>
      <c r="N1572">
        <f>SUM(Table1[[#This Row],[BA]:[SV]])</f>
        <v>82</v>
      </c>
      <c r="O1572">
        <v>7</v>
      </c>
    </row>
    <row r="1573" spans="1:15" x14ac:dyDescent="0.25">
      <c r="A1573" t="s">
        <v>1742</v>
      </c>
      <c r="B1573" t="s">
        <v>1735</v>
      </c>
      <c r="C1573" t="str">
        <f>Table1[[#This Row],[League]]&amp;Table1[[#This Row],[Team]]</f>
        <v>$150 Draft Champions Feb 26 1:00 pm Lg.3770The Lester of Two Evils</v>
      </c>
      <c r="D1573">
        <f>16-INDEX(STANDINGS_BA[],MATCH(Table1[[#This Row],[COMBINED]],STANDINGS_BA[COMBINED],0),COLUMN(STANDINGS_BA[PLACE IN LEAGUE]))</f>
        <v>1</v>
      </c>
      <c r="E1573">
        <f>16-INDEX(STANDINGS_R[],MATCH(Table1[[#This Row],[COMBINED]],STANDINGS_R[COMBINED],0),COLUMN(STANDINGS_R[PLACE IN LEAGUE]))</f>
        <v>1</v>
      </c>
      <c r="F1573">
        <f>16-INDEX(STANDINGS_HR[],MATCH(Table1[[#This Row],[COMBINED]],STANDINGS_HR[COMBINED],0),COLUMN(STANDINGS_HR[PLACE IN LEAGUE]))</f>
        <v>12</v>
      </c>
      <c r="G1573">
        <f>16-INDEX(STANDINGS_RBI[],MATCH(Table1[[#This Row],[COMBINED]],STANDINGS_RBI[COMBINED],0),COLUMN(STANDINGS_RBI[PLACE IN LEAGUE]))</f>
        <v>10</v>
      </c>
      <c r="H1573">
        <f>16-INDEX(STANDINGS_SB[],MATCH(Table1[[#This Row],[COMBINED]],STANDINGS_SB[COMBINED],0),COLUMN(STANDINGS_SB[PLACE IN LEAGUE]))</f>
        <v>1</v>
      </c>
      <c r="I1573">
        <f>16-INDEX(STANDINGS_ERA[],MATCH(Table1[[#This Row],[COMBINED]],STANDINGS_ERA[COMBINED],0),COLUMN(STANDINGS_ERA[PLACE IN LEAGUE]))</f>
        <v>11</v>
      </c>
      <c r="J1573">
        <f>16-INDEX(STANDINGS_WHIP[],MATCH(Table1[[#This Row],[COMBINED]],STANDINGS_WHIP[COMBINED],0),COLUMN(STANDINGS_WHIP[PLACE IN LEAGUE]))</f>
        <v>12</v>
      </c>
      <c r="K1573">
        <f>16-INDEX(STANDINGS_W[],MATCH(Table1[[#This Row],[COMBINED]],STANDINGS_W[COMBINED],0),COLUMN(STANDINGS_W[PLACE IN LEAGUE]))</f>
        <v>10</v>
      </c>
      <c r="L1573">
        <f>16-INDEX(STANDINGS_K[],MATCH(Table1[[#This Row],[COMBINED]],STANDINGS_K[COMBINED],0),COLUMN(STANDINGS_K[PLACE IN LEAGUE]))</f>
        <v>15</v>
      </c>
      <c r="M1573">
        <f>16-INDEX(STANDINGS_SV[],MATCH(Table1[[#This Row],[COMBINED]],STANDINGS_SV[COMBINED],0),COLUMN(STANDINGS_SV[PLACE IN LEAGUE]))</f>
        <v>6</v>
      </c>
      <c r="N1573">
        <f>SUM(Table1[[#This Row],[BA]:[SV]])</f>
        <v>79</v>
      </c>
      <c r="O1573">
        <v>8</v>
      </c>
    </row>
    <row r="1574" spans="1:15" x14ac:dyDescent="0.25">
      <c r="A1574" t="s">
        <v>1736</v>
      </c>
      <c r="B1574" t="s">
        <v>1735</v>
      </c>
      <c r="C1574" t="str">
        <f>Table1[[#This Row],[League]]&amp;Table1[[#This Row],[Team]]</f>
        <v>$150 Draft Champions Feb 26 1:00 pm Lg.3770Campy39</v>
      </c>
      <c r="D1574">
        <f>16-INDEX(STANDINGS_BA[],MATCH(Table1[[#This Row],[COMBINED]],STANDINGS_BA[COMBINED],0),COLUMN(STANDINGS_BA[PLACE IN LEAGUE]))</f>
        <v>12</v>
      </c>
      <c r="E1574">
        <f>16-INDEX(STANDINGS_R[],MATCH(Table1[[#This Row],[COMBINED]],STANDINGS_R[COMBINED],0),COLUMN(STANDINGS_R[PLACE IN LEAGUE]))</f>
        <v>8</v>
      </c>
      <c r="F1574">
        <f>16-INDEX(STANDINGS_HR[],MATCH(Table1[[#This Row],[COMBINED]],STANDINGS_HR[COMBINED],0),COLUMN(STANDINGS_HR[PLACE IN LEAGUE]))</f>
        <v>9</v>
      </c>
      <c r="G1574">
        <f>16-INDEX(STANDINGS_RBI[],MATCH(Table1[[#This Row],[COMBINED]],STANDINGS_RBI[COMBINED],0),COLUMN(STANDINGS_RBI[PLACE IN LEAGUE]))</f>
        <v>12</v>
      </c>
      <c r="H1574">
        <f>16-INDEX(STANDINGS_SB[],MATCH(Table1[[#This Row],[COMBINED]],STANDINGS_SB[COMBINED],0),COLUMN(STANDINGS_SB[PLACE IN LEAGUE]))</f>
        <v>3</v>
      </c>
      <c r="I1574">
        <f>16-INDEX(STANDINGS_ERA[],MATCH(Table1[[#This Row],[COMBINED]],STANDINGS_ERA[COMBINED],0),COLUMN(STANDINGS_ERA[PLACE IN LEAGUE]))</f>
        <v>4</v>
      </c>
      <c r="J1574">
        <f>16-INDEX(STANDINGS_WHIP[],MATCH(Table1[[#This Row],[COMBINED]],STANDINGS_WHIP[COMBINED],0),COLUMN(STANDINGS_WHIP[PLACE IN LEAGUE]))</f>
        <v>6</v>
      </c>
      <c r="K1574">
        <f>16-INDEX(STANDINGS_W[],MATCH(Table1[[#This Row],[COMBINED]],STANDINGS_W[COMBINED],0),COLUMN(STANDINGS_W[PLACE IN LEAGUE]))</f>
        <v>3</v>
      </c>
      <c r="L1574">
        <f>16-INDEX(STANDINGS_K[],MATCH(Table1[[#This Row],[COMBINED]],STANDINGS_K[COMBINED],0),COLUMN(STANDINGS_K[PLACE IN LEAGUE]))</f>
        <v>4</v>
      </c>
      <c r="M1574">
        <f>16-INDEX(STANDINGS_SV[],MATCH(Table1[[#This Row],[COMBINED]],STANDINGS_SV[COMBINED],0),COLUMN(STANDINGS_SV[PLACE IN LEAGUE]))</f>
        <v>11</v>
      </c>
      <c r="N1574">
        <f>SUM(Table1[[#This Row],[BA]:[SV]])</f>
        <v>72</v>
      </c>
      <c r="O1574">
        <v>9</v>
      </c>
    </row>
    <row r="1575" spans="1:15" x14ac:dyDescent="0.25">
      <c r="A1575" t="s">
        <v>1734</v>
      </c>
      <c r="B1575" t="s">
        <v>1735</v>
      </c>
      <c r="C1575" t="str">
        <f>Table1[[#This Row],[League]]&amp;Table1[[#This Row],[Team]]</f>
        <v>$150 Draft Champions Feb 26 1:00 pm Lg.3770Medlen with my Trout</v>
      </c>
      <c r="D1575">
        <f>16-INDEX(STANDINGS_BA[],MATCH(Table1[[#This Row],[COMBINED]],STANDINGS_BA[COMBINED],0),COLUMN(STANDINGS_BA[PLACE IN LEAGUE]))</f>
        <v>15</v>
      </c>
      <c r="E1575">
        <f>16-INDEX(STANDINGS_R[],MATCH(Table1[[#This Row],[COMBINED]],STANDINGS_R[COMBINED],0),COLUMN(STANDINGS_R[PLACE IN LEAGUE]))</f>
        <v>13</v>
      </c>
      <c r="F1575">
        <f>16-INDEX(STANDINGS_HR[],MATCH(Table1[[#This Row],[COMBINED]],STANDINGS_HR[COMBINED],0),COLUMN(STANDINGS_HR[PLACE IN LEAGUE]))</f>
        <v>2</v>
      </c>
      <c r="G1575">
        <f>16-INDEX(STANDINGS_RBI[],MATCH(Table1[[#This Row],[COMBINED]],STANDINGS_RBI[COMBINED],0),COLUMN(STANDINGS_RBI[PLACE IN LEAGUE]))</f>
        <v>9</v>
      </c>
      <c r="H1575">
        <f>16-INDEX(STANDINGS_SB[],MATCH(Table1[[#This Row],[COMBINED]],STANDINGS_SB[COMBINED],0),COLUMN(STANDINGS_SB[PLACE IN LEAGUE]))</f>
        <v>13</v>
      </c>
      <c r="I1575">
        <f>16-INDEX(STANDINGS_ERA[],MATCH(Table1[[#This Row],[COMBINED]],STANDINGS_ERA[COMBINED],0),COLUMN(STANDINGS_ERA[PLACE IN LEAGUE]))</f>
        <v>1</v>
      </c>
      <c r="J1575">
        <f>16-INDEX(STANDINGS_WHIP[],MATCH(Table1[[#This Row],[COMBINED]],STANDINGS_WHIP[COMBINED],0),COLUMN(STANDINGS_WHIP[PLACE IN LEAGUE]))</f>
        <v>4</v>
      </c>
      <c r="K1575">
        <f>16-INDEX(STANDINGS_W[],MATCH(Table1[[#This Row],[COMBINED]],STANDINGS_W[COMBINED],0),COLUMN(STANDINGS_W[PLACE IN LEAGUE]))</f>
        <v>4</v>
      </c>
      <c r="L1575">
        <f>16-INDEX(STANDINGS_K[],MATCH(Table1[[#This Row],[COMBINED]],STANDINGS_K[COMBINED],0),COLUMN(STANDINGS_K[PLACE IN LEAGUE]))</f>
        <v>6</v>
      </c>
      <c r="M1575">
        <f>16-INDEX(STANDINGS_SV[],MATCH(Table1[[#This Row],[COMBINED]],STANDINGS_SV[COMBINED],0),COLUMN(STANDINGS_SV[PLACE IN LEAGUE]))</f>
        <v>2</v>
      </c>
      <c r="N1575">
        <f>SUM(Table1[[#This Row],[BA]:[SV]])</f>
        <v>69</v>
      </c>
      <c r="O1575">
        <v>10</v>
      </c>
    </row>
    <row r="1576" spans="1:15" x14ac:dyDescent="0.25">
      <c r="A1576" t="s">
        <v>686</v>
      </c>
      <c r="B1576" t="s">
        <v>1735</v>
      </c>
      <c r="C1576" t="str">
        <f>Table1[[#This Row],[League]]&amp;Table1[[#This Row],[Team]]</f>
        <v>$150 Draft Champions Feb 26 1:00 pm Lg.3770Team Liebman</v>
      </c>
      <c r="D1576">
        <f>16-INDEX(STANDINGS_BA[],MATCH(Table1[[#This Row],[COMBINED]],STANDINGS_BA[COMBINED],0),COLUMN(STANDINGS_BA[PLACE IN LEAGUE]))</f>
        <v>5</v>
      </c>
      <c r="E1576">
        <f>16-INDEX(STANDINGS_R[],MATCH(Table1[[#This Row],[COMBINED]],STANDINGS_R[COMBINED],0),COLUMN(STANDINGS_R[PLACE IN LEAGUE]))</f>
        <v>9</v>
      </c>
      <c r="F1576">
        <f>16-INDEX(STANDINGS_HR[],MATCH(Table1[[#This Row],[COMBINED]],STANDINGS_HR[COMBINED],0),COLUMN(STANDINGS_HR[PLACE IN LEAGUE]))</f>
        <v>4</v>
      </c>
      <c r="G1576">
        <f>16-INDEX(STANDINGS_RBI[],MATCH(Table1[[#This Row],[COMBINED]],STANDINGS_RBI[COMBINED],0),COLUMN(STANDINGS_RBI[PLACE IN LEAGUE]))</f>
        <v>7</v>
      </c>
      <c r="H1576">
        <f>16-INDEX(STANDINGS_SB[],MATCH(Table1[[#This Row],[COMBINED]],STANDINGS_SB[COMBINED],0),COLUMN(STANDINGS_SB[PLACE IN LEAGUE]))</f>
        <v>11</v>
      </c>
      <c r="I1576">
        <f>16-INDEX(STANDINGS_ERA[],MATCH(Table1[[#This Row],[COMBINED]],STANDINGS_ERA[COMBINED],0),COLUMN(STANDINGS_ERA[PLACE IN LEAGUE]))</f>
        <v>5</v>
      </c>
      <c r="J1576">
        <f>16-INDEX(STANDINGS_WHIP[],MATCH(Table1[[#This Row],[COMBINED]],STANDINGS_WHIP[COMBINED],0),COLUMN(STANDINGS_WHIP[PLACE IN LEAGUE]))</f>
        <v>1</v>
      </c>
      <c r="K1576">
        <f>16-INDEX(STANDINGS_W[],MATCH(Table1[[#This Row],[COMBINED]],STANDINGS_W[COMBINED],0),COLUMN(STANDINGS_W[PLACE IN LEAGUE]))</f>
        <v>12</v>
      </c>
      <c r="L1576">
        <f>16-INDEX(STANDINGS_K[],MATCH(Table1[[#This Row],[COMBINED]],STANDINGS_K[COMBINED],0),COLUMN(STANDINGS_K[PLACE IN LEAGUE]))</f>
        <v>11</v>
      </c>
      <c r="M1576">
        <f>16-INDEX(STANDINGS_SV[],MATCH(Table1[[#This Row],[COMBINED]],STANDINGS_SV[COMBINED],0),COLUMN(STANDINGS_SV[PLACE IN LEAGUE]))</f>
        <v>4</v>
      </c>
      <c r="N1576">
        <f>SUM(Table1[[#This Row],[BA]:[SV]])</f>
        <v>69</v>
      </c>
      <c r="O1576">
        <v>11</v>
      </c>
    </row>
    <row r="1577" spans="1:15" x14ac:dyDescent="0.25">
      <c r="A1577" t="s">
        <v>1738</v>
      </c>
      <c r="B1577" t="s">
        <v>1735</v>
      </c>
      <c r="C1577" t="str">
        <f>Table1[[#This Row],[League]]&amp;Table1[[#This Row],[Team]]</f>
        <v>$150 Draft Champions Feb 26 1:00 pm Lg.3770Aardvarks of Doom</v>
      </c>
      <c r="D1577">
        <f>16-INDEX(STANDINGS_BA[],MATCH(Table1[[#This Row],[COMBINED]],STANDINGS_BA[COMBINED],0),COLUMN(STANDINGS_BA[PLACE IN LEAGUE]))</f>
        <v>7</v>
      </c>
      <c r="E1577">
        <f>16-INDEX(STANDINGS_R[],MATCH(Table1[[#This Row],[COMBINED]],STANDINGS_R[COMBINED],0),COLUMN(STANDINGS_R[PLACE IN LEAGUE]))</f>
        <v>3</v>
      </c>
      <c r="F1577">
        <f>16-INDEX(STANDINGS_HR[],MATCH(Table1[[#This Row],[COMBINED]],STANDINGS_HR[COMBINED],0),COLUMN(STANDINGS_HR[PLACE IN LEAGUE]))</f>
        <v>5</v>
      </c>
      <c r="G1577">
        <f>16-INDEX(STANDINGS_RBI[],MATCH(Table1[[#This Row],[COMBINED]],STANDINGS_RBI[COMBINED],0),COLUMN(STANDINGS_RBI[PLACE IN LEAGUE]))</f>
        <v>3</v>
      </c>
      <c r="H1577">
        <f>16-INDEX(STANDINGS_SB[],MATCH(Table1[[#This Row],[COMBINED]],STANDINGS_SB[COMBINED],0),COLUMN(STANDINGS_SB[PLACE IN LEAGUE]))</f>
        <v>7</v>
      </c>
      <c r="I1577">
        <f>16-INDEX(STANDINGS_ERA[],MATCH(Table1[[#This Row],[COMBINED]],STANDINGS_ERA[COMBINED],0),COLUMN(STANDINGS_ERA[PLACE IN LEAGUE]))</f>
        <v>6</v>
      </c>
      <c r="J1577">
        <f>16-INDEX(STANDINGS_WHIP[],MATCH(Table1[[#This Row],[COMBINED]],STANDINGS_WHIP[COMBINED],0),COLUMN(STANDINGS_WHIP[PLACE IN LEAGUE]))</f>
        <v>5</v>
      </c>
      <c r="K1577">
        <f>16-INDEX(STANDINGS_W[],MATCH(Table1[[#This Row],[COMBINED]],STANDINGS_W[COMBINED],0),COLUMN(STANDINGS_W[PLACE IN LEAGUE]))</f>
        <v>11</v>
      </c>
      <c r="L1577">
        <f>16-INDEX(STANDINGS_K[],MATCH(Table1[[#This Row],[COMBINED]],STANDINGS_K[COMBINED],0),COLUMN(STANDINGS_K[PLACE IN LEAGUE]))</f>
        <v>10</v>
      </c>
      <c r="M1577">
        <f>16-INDEX(STANDINGS_SV[],MATCH(Table1[[#This Row],[COMBINED]],STANDINGS_SV[COMBINED],0),COLUMN(STANDINGS_SV[PLACE IN LEAGUE]))</f>
        <v>10</v>
      </c>
      <c r="N1577">
        <f>SUM(Table1[[#This Row],[BA]:[SV]])</f>
        <v>67</v>
      </c>
      <c r="O1577">
        <v>12</v>
      </c>
    </row>
    <row r="1578" spans="1:15" x14ac:dyDescent="0.25">
      <c r="A1578" t="s">
        <v>1739</v>
      </c>
      <c r="B1578" t="s">
        <v>1735</v>
      </c>
      <c r="C1578" t="str">
        <f>Table1[[#This Row],[League]]&amp;Table1[[#This Row],[Team]]</f>
        <v>$150 Draft Champions Feb 26 1:00 pm Lg.3770Old School Players-2</v>
      </c>
      <c r="D1578">
        <f>16-INDEX(STANDINGS_BA[],MATCH(Table1[[#This Row],[COMBINED]],STANDINGS_BA[COMBINED],0),COLUMN(STANDINGS_BA[PLACE IN LEAGUE]))</f>
        <v>6</v>
      </c>
      <c r="E1578">
        <f>16-INDEX(STANDINGS_R[],MATCH(Table1[[#This Row],[COMBINED]],STANDINGS_R[COMBINED],0),COLUMN(STANDINGS_R[PLACE IN LEAGUE]))</f>
        <v>6</v>
      </c>
      <c r="F1578">
        <f>16-INDEX(STANDINGS_HR[],MATCH(Table1[[#This Row],[COMBINED]],STANDINGS_HR[COMBINED],0),COLUMN(STANDINGS_HR[PLACE IN LEAGUE]))</f>
        <v>1</v>
      </c>
      <c r="G1578">
        <f>16-INDEX(STANDINGS_RBI[],MATCH(Table1[[#This Row],[COMBINED]],STANDINGS_RBI[COMBINED],0),COLUMN(STANDINGS_RBI[PLACE IN LEAGUE]))</f>
        <v>1</v>
      </c>
      <c r="H1578">
        <f>16-INDEX(STANDINGS_SB[],MATCH(Table1[[#This Row],[COMBINED]],STANDINGS_SB[COMBINED],0),COLUMN(STANDINGS_SB[PLACE IN LEAGUE]))</f>
        <v>8</v>
      </c>
      <c r="I1578">
        <f>16-INDEX(STANDINGS_ERA[],MATCH(Table1[[#This Row],[COMBINED]],STANDINGS_ERA[COMBINED],0),COLUMN(STANDINGS_ERA[PLACE IN LEAGUE]))</f>
        <v>8</v>
      </c>
      <c r="J1578">
        <f>16-INDEX(STANDINGS_WHIP[],MATCH(Table1[[#This Row],[COMBINED]],STANDINGS_WHIP[COMBINED],0),COLUMN(STANDINGS_WHIP[PLACE IN LEAGUE]))</f>
        <v>10</v>
      </c>
      <c r="K1578">
        <f>16-INDEX(STANDINGS_W[],MATCH(Table1[[#This Row],[COMBINED]],STANDINGS_W[COMBINED],0),COLUMN(STANDINGS_W[PLACE IN LEAGUE]))</f>
        <v>9</v>
      </c>
      <c r="L1578">
        <f>16-INDEX(STANDINGS_K[],MATCH(Table1[[#This Row],[COMBINED]],STANDINGS_K[COMBINED],0),COLUMN(STANDINGS_K[PLACE IN LEAGUE]))</f>
        <v>12</v>
      </c>
      <c r="M1578">
        <f>16-INDEX(STANDINGS_SV[],MATCH(Table1[[#This Row],[COMBINED]],STANDINGS_SV[COMBINED],0),COLUMN(STANDINGS_SV[PLACE IN LEAGUE]))</f>
        <v>5</v>
      </c>
      <c r="N1578">
        <f>SUM(Table1[[#This Row],[BA]:[SV]])</f>
        <v>66</v>
      </c>
      <c r="O1578">
        <v>13</v>
      </c>
    </row>
    <row r="1579" spans="1:15" x14ac:dyDescent="0.25">
      <c r="A1579" t="s">
        <v>479</v>
      </c>
      <c r="B1579" t="s">
        <v>1735</v>
      </c>
      <c r="C1579" t="str">
        <f>Table1[[#This Row],[League]]&amp;Table1[[#This Row],[Team]]</f>
        <v>$150 Draft Champions Feb 26 1:00 pm Lg.3770FrozenRopes</v>
      </c>
      <c r="D1579">
        <f>16-INDEX(STANDINGS_BA[],MATCH(Table1[[#This Row],[COMBINED]],STANDINGS_BA[COMBINED],0),COLUMN(STANDINGS_BA[PLACE IN LEAGUE]))</f>
        <v>8</v>
      </c>
      <c r="E1579">
        <f>16-INDEX(STANDINGS_R[],MATCH(Table1[[#This Row],[COMBINED]],STANDINGS_R[COMBINED],0),COLUMN(STANDINGS_R[PLACE IN LEAGUE]))</f>
        <v>5</v>
      </c>
      <c r="F1579">
        <f>16-INDEX(STANDINGS_HR[],MATCH(Table1[[#This Row],[COMBINED]],STANDINGS_HR[COMBINED],0),COLUMN(STANDINGS_HR[PLACE IN LEAGUE]))</f>
        <v>3</v>
      </c>
      <c r="G1579">
        <f>16-INDEX(STANDINGS_RBI[],MATCH(Table1[[#This Row],[COMBINED]],STANDINGS_RBI[COMBINED],0),COLUMN(STANDINGS_RBI[PLACE IN LEAGUE]))</f>
        <v>4</v>
      </c>
      <c r="H1579">
        <f>16-INDEX(STANDINGS_SB[],MATCH(Table1[[#This Row],[COMBINED]],STANDINGS_SB[COMBINED],0),COLUMN(STANDINGS_SB[PLACE IN LEAGUE]))</f>
        <v>14</v>
      </c>
      <c r="I1579">
        <f>16-INDEX(STANDINGS_ERA[],MATCH(Table1[[#This Row],[COMBINED]],STANDINGS_ERA[COMBINED],0),COLUMN(STANDINGS_ERA[PLACE IN LEAGUE]))</f>
        <v>3</v>
      </c>
      <c r="J1579">
        <f>16-INDEX(STANDINGS_WHIP[],MATCH(Table1[[#This Row],[COMBINED]],STANDINGS_WHIP[COMBINED],0),COLUMN(STANDINGS_WHIP[PLACE IN LEAGUE]))</f>
        <v>3</v>
      </c>
      <c r="K1579">
        <f>16-INDEX(STANDINGS_W[],MATCH(Table1[[#This Row],[COMBINED]],STANDINGS_W[COMBINED],0),COLUMN(STANDINGS_W[PLACE IN LEAGUE]))</f>
        <v>1</v>
      </c>
      <c r="L1579">
        <f>16-INDEX(STANDINGS_K[],MATCH(Table1[[#This Row],[COMBINED]],STANDINGS_K[COMBINED],0),COLUMN(STANDINGS_K[PLACE IN LEAGUE]))</f>
        <v>1</v>
      </c>
      <c r="M1579">
        <f>16-INDEX(STANDINGS_SV[],MATCH(Table1[[#This Row],[COMBINED]],STANDINGS_SV[COMBINED],0),COLUMN(STANDINGS_SV[PLACE IN LEAGUE]))</f>
        <v>3</v>
      </c>
      <c r="N1579">
        <f>SUM(Table1[[#This Row],[BA]:[SV]])</f>
        <v>45</v>
      </c>
      <c r="O1579">
        <v>14</v>
      </c>
    </row>
    <row r="1580" spans="1:15" x14ac:dyDescent="0.25">
      <c r="A1580" t="s">
        <v>1741</v>
      </c>
      <c r="B1580" t="s">
        <v>1735</v>
      </c>
      <c r="C1580" t="str">
        <f>Table1[[#This Row],[League]]&amp;Table1[[#This Row],[Team]]</f>
        <v>$150 Draft Champions Feb 26 1:00 pm Lg.3770Sherm</v>
      </c>
      <c r="D1580">
        <f>16-INDEX(STANDINGS_BA[],MATCH(Table1[[#This Row],[COMBINED]],STANDINGS_BA[COMBINED],0),COLUMN(STANDINGS_BA[PLACE IN LEAGUE]))</f>
        <v>3</v>
      </c>
      <c r="E1580">
        <f>16-INDEX(STANDINGS_R[],MATCH(Table1[[#This Row],[COMBINED]],STANDINGS_R[COMBINED],0),COLUMN(STANDINGS_R[PLACE IN LEAGUE]))</f>
        <v>2</v>
      </c>
      <c r="F1580">
        <f>16-INDEX(STANDINGS_HR[],MATCH(Table1[[#This Row],[COMBINED]],STANDINGS_HR[COMBINED],0),COLUMN(STANDINGS_HR[PLACE IN LEAGUE]))</f>
        <v>6</v>
      </c>
      <c r="G1580">
        <f>16-INDEX(STANDINGS_RBI[],MATCH(Table1[[#This Row],[COMBINED]],STANDINGS_RBI[COMBINED],0),COLUMN(STANDINGS_RBI[PLACE IN LEAGUE]))</f>
        <v>2</v>
      </c>
      <c r="H1580">
        <f>16-INDEX(STANDINGS_SB[],MATCH(Table1[[#This Row],[COMBINED]],STANDINGS_SB[COMBINED],0),COLUMN(STANDINGS_SB[PLACE IN LEAGUE]))</f>
        <v>6</v>
      </c>
      <c r="I1580">
        <f>16-INDEX(STANDINGS_ERA[],MATCH(Table1[[#This Row],[COMBINED]],STANDINGS_ERA[COMBINED],0),COLUMN(STANDINGS_ERA[PLACE IN LEAGUE]))</f>
        <v>2</v>
      </c>
      <c r="J1580">
        <f>16-INDEX(STANDINGS_WHIP[],MATCH(Table1[[#This Row],[COMBINED]],STANDINGS_WHIP[COMBINED],0),COLUMN(STANDINGS_WHIP[PLACE IN LEAGUE]))</f>
        <v>2</v>
      </c>
      <c r="K1580">
        <f>16-INDEX(STANDINGS_W[],MATCH(Table1[[#This Row],[COMBINED]],STANDINGS_W[COMBINED],0),COLUMN(STANDINGS_W[PLACE IN LEAGUE]))</f>
        <v>13</v>
      </c>
      <c r="L1580">
        <f>16-INDEX(STANDINGS_K[],MATCH(Table1[[#This Row],[COMBINED]],STANDINGS_K[COMBINED],0),COLUMN(STANDINGS_K[PLACE IN LEAGUE]))</f>
        <v>2</v>
      </c>
      <c r="M1580">
        <f>16-INDEX(STANDINGS_SV[],MATCH(Table1[[#This Row],[COMBINED]],STANDINGS_SV[COMBINED],0),COLUMN(STANDINGS_SV[PLACE IN LEAGUE]))</f>
        <v>7</v>
      </c>
      <c r="N1580">
        <f>SUM(Table1[[#This Row],[BA]:[SV]])</f>
        <v>45</v>
      </c>
      <c r="O1580">
        <v>15</v>
      </c>
    </row>
    <row r="1581" spans="1:15" x14ac:dyDescent="0.25">
      <c r="A1581" t="s">
        <v>1743</v>
      </c>
      <c r="B1581" t="s">
        <v>1744</v>
      </c>
      <c r="C1581" t="str">
        <f>Table1[[#This Row],[League]]&amp;Table1[[#This Row],[Team]]</f>
        <v>$150 Draft Champions Feb 26 1:00 pm Lg.3772zima.........</v>
      </c>
      <c r="D1581">
        <f>16-INDEX(STANDINGS_BA[],MATCH(Table1[[#This Row],[COMBINED]],STANDINGS_BA[COMBINED],0),COLUMN(STANDINGS_BA[PLACE IN LEAGUE]))</f>
        <v>15</v>
      </c>
      <c r="E1581">
        <f>16-INDEX(STANDINGS_R[],MATCH(Table1[[#This Row],[COMBINED]],STANDINGS_R[COMBINED],0),COLUMN(STANDINGS_R[PLACE IN LEAGUE]))</f>
        <v>14</v>
      </c>
      <c r="F1581">
        <f>16-INDEX(STANDINGS_HR[],MATCH(Table1[[#This Row],[COMBINED]],STANDINGS_HR[COMBINED],0),COLUMN(STANDINGS_HR[PLACE IN LEAGUE]))</f>
        <v>14</v>
      </c>
      <c r="G1581">
        <f>16-INDEX(STANDINGS_RBI[],MATCH(Table1[[#This Row],[COMBINED]],STANDINGS_RBI[COMBINED],0),COLUMN(STANDINGS_RBI[PLACE IN LEAGUE]))</f>
        <v>14</v>
      </c>
      <c r="H1581">
        <f>16-INDEX(STANDINGS_SB[],MATCH(Table1[[#This Row],[COMBINED]],STANDINGS_SB[COMBINED],0),COLUMN(STANDINGS_SB[PLACE IN LEAGUE]))</f>
        <v>10</v>
      </c>
      <c r="I1581">
        <f>16-INDEX(STANDINGS_ERA[],MATCH(Table1[[#This Row],[COMBINED]],STANDINGS_ERA[COMBINED],0),COLUMN(STANDINGS_ERA[PLACE IN LEAGUE]))</f>
        <v>7</v>
      </c>
      <c r="J1581">
        <f>16-INDEX(STANDINGS_WHIP[],MATCH(Table1[[#This Row],[COMBINED]],STANDINGS_WHIP[COMBINED],0),COLUMN(STANDINGS_WHIP[PLACE IN LEAGUE]))</f>
        <v>11</v>
      </c>
      <c r="K1581">
        <f>16-INDEX(STANDINGS_W[],MATCH(Table1[[#This Row],[COMBINED]],STANDINGS_W[COMBINED],0),COLUMN(STANDINGS_W[PLACE IN LEAGUE]))</f>
        <v>1</v>
      </c>
      <c r="L1581">
        <f>16-INDEX(STANDINGS_K[],MATCH(Table1[[#This Row],[COMBINED]],STANDINGS_K[COMBINED],0),COLUMN(STANDINGS_K[PLACE IN LEAGUE]))</f>
        <v>7</v>
      </c>
      <c r="M1581">
        <f>16-INDEX(STANDINGS_SV[],MATCH(Table1[[#This Row],[COMBINED]],STANDINGS_SV[COMBINED],0),COLUMN(STANDINGS_SV[PLACE IN LEAGUE]))</f>
        <v>15</v>
      </c>
      <c r="N1581">
        <f>SUM(Table1[[#This Row],[BA]:[SV]])</f>
        <v>108</v>
      </c>
      <c r="O1581">
        <v>1</v>
      </c>
    </row>
    <row r="1582" spans="1:15" x14ac:dyDescent="0.25">
      <c r="A1582" t="s">
        <v>1748</v>
      </c>
      <c r="B1582" t="s">
        <v>1744</v>
      </c>
      <c r="C1582" t="str">
        <f>Table1[[#This Row],[League]]&amp;Table1[[#This Row],[Team]]</f>
        <v>$150 Draft Champions Feb 26 1:00 pm Lg.3772Buzzard Bob's</v>
      </c>
      <c r="D1582">
        <f>16-INDEX(STANDINGS_BA[],MATCH(Table1[[#This Row],[COMBINED]],STANDINGS_BA[COMBINED],0),COLUMN(STANDINGS_BA[PLACE IN LEAGUE]))</f>
        <v>9</v>
      </c>
      <c r="E1582">
        <f>16-INDEX(STANDINGS_R[],MATCH(Table1[[#This Row],[COMBINED]],STANDINGS_R[COMBINED],0),COLUMN(STANDINGS_R[PLACE IN LEAGUE]))</f>
        <v>10</v>
      </c>
      <c r="F1582">
        <f>16-INDEX(STANDINGS_HR[],MATCH(Table1[[#This Row],[COMBINED]],STANDINGS_HR[COMBINED],0),COLUMN(STANDINGS_HR[PLACE IN LEAGUE]))</f>
        <v>11</v>
      </c>
      <c r="G1582">
        <f>16-INDEX(STANDINGS_RBI[],MATCH(Table1[[#This Row],[COMBINED]],STANDINGS_RBI[COMBINED],0),COLUMN(STANDINGS_RBI[PLACE IN LEAGUE]))</f>
        <v>11</v>
      </c>
      <c r="H1582">
        <f>16-INDEX(STANDINGS_SB[],MATCH(Table1[[#This Row],[COMBINED]],STANDINGS_SB[COMBINED],0),COLUMN(STANDINGS_SB[PLACE IN LEAGUE]))</f>
        <v>5</v>
      </c>
      <c r="I1582">
        <f>16-INDEX(STANDINGS_ERA[],MATCH(Table1[[#This Row],[COMBINED]],STANDINGS_ERA[COMBINED],0),COLUMN(STANDINGS_ERA[PLACE IN LEAGUE]))</f>
        <v>13</v>
      </c>
      <c r="J1582">
        <f>16-INDEX(STANDINGS_WHIP[],MATCH(Table1[[#This Row],[COMBINED]],STANDINGS_WHIP[COMBINED],0),COLUMN(STANDINGS_WHIP[PLACE IN LEAGUE]))</f>
        <v>12</v>
      </c>
      <c r="K1582">
        <f>16-INDEX(STANDINGS_W[],MATCH(Table1[[#This Row],[COMBINED]],STANDINGS_W[COMBINED],0),COLUMN(STANDINGS_W[PLACE IN LEAGUE]))</f>
        <v>11</v>
      </c>
      <c r="L1582">
        <f>16-INDEX(STANDINGS_K[],MATCH(Table1[[#This Row],[COMBINED]],STANDINGS_K[COMBINED],0),COLUMN(STANDINGS_K[PLACE IN LEAGUE]))</f>
        <v>10</v>
      </c>
      <c r="M1582">
        <f>16-INDEX(STANDINGS_SV[],MATCH(Table1[[#This Row],[COMBINED]],STANDINGS_SV[COMBINED],0),COLUMN(STANDINGS_SV[PLACE IN LEAGUE]))</f>
        <v>8</v>
      </c>
      <c r="N1582">
        <f>SUM(Table1[[#This Row],[BA]:[SV]])</f>
        <v>100</v>
      </c>
      <c r="O1582">
        <v>2</v>
      </c>
    </row>
    <row r="1583" spans="1:15" x14ac:dyDescent="0.25">
      <c r="A1583" t="s">
        <v>201</v>
      </c>
      <c r="B1583" t="s">
        <v>1744</v>
      </c>
      <c r="C1583" t="str">
        <f>Table1[[#This Row],[League]]&amp;Table1[[#This Row],[Team]]</f>
        <v>$150 Draft Champions Feb 26 1:00 pm Lg.3772Los Pterodactyls</v>
      </c>
      <c r="D1583">
        <f>16-INDEX(STANDINGS_BA[],MATCH(Table1[[#This Row],[COMBINED]],STANDINGS_BA[COMBINED],0),COLUMN(STANDINGS_BA[PLACE IN LEAGUE]))</f>
        <v>12</v>
      </c>
      <c r="E1583">
        <f>16-INDEX(STANDINGS_R[],MATCH(Table1[[#This Row],[COMBINED]],STANDINGS_R[COMBINED],0),COLUMN(STANDINGS_R[PLACE IN LEAGUE]))</f>
        <v>15</v>
      </c>
      <c r="F1583">
        <f>16-INDEX(STANDINGS_HR[],MATCH(Table1[[#This Row],[COMBINED]],STANDINGS_HR[COMBINED],0),COLUMN(STANDINGS_HR[PLACE IN LEAGUE]))</f>
        <v>15</v>
      </c>
      <c r="G1583">
        <f>16-INDEX(STANDINGS_RBI[],MATCH(Table1[[#This Row],[COMBINED]],STANDINGS_RBI[COMBINED],0),COLUMN(STANDINGS_RBI[PLACE IN LEAGUE]))</f>
        <v>15</v>
      </c>
      <c r="H1583">
        <f>16-INDEX(STANDINGS_SB[],MATCH(Table1[[#This Row],[COMBINED]],STANDINGS_SB[COMBINED],0),COLUMN(STANDINGS_SB[PLACE IN LEAGUE]))</f>
        <v>11</v>
      </c>
      <c r="I1583">
        <f>16-INDEX(STANDINGS_ERA[],MATCH(Table1[[#This Row],[COMBINED]],STANDINGS_ERA[COMBINED],0),COLUMN(STANDINGS_ERA[PLACE IN LEAGUE]))</f>
        <v>4</v>
      </c>
      <c r="J1583">
        <f>16-INDEX(STANDINGS_WHIP[],MATCH(Table1[[#This Row],[COMBINED]],STANDINGS_WHIP[COMBINED],0),COLUMN(STANDINGS_WHIP[PLACE IN LEAGUE]))</f>
        <v>5</v>
      </c>
      <c r="K1583">
        <f>16-INDEX(STANDINGS_W[],MATCH(Table1[[#This Row],[COMBINED]],STANDINGS_W[COMBINED],0),COLUMN(STANDINGS_W[PLACE IN LEAGUE]))</f>
        <v>9</v>
      </c>
      <c r="L1583">
        <f>16-INDEX(STANDINGS_K[],MATCH(Table1[[#This Row],[COMBINED]],STANDINGS_K[COMBINED],0),COLUMN(STANDINGS_K[PLACE IN LEAGUE]))</f>
        <v>9</v>
      </c>
      <c r="M1583">
        <f>16-INDEX(STANDINGS_SV[],MATCH(Table1[[#This Row],[COMBINED]],STANDINGS_SV[COMBINED],0),COLUMN(STANDINGS_SV[PLACE IN LEAGUE]))</f>
        <v>2</v>
      </c>
      <c r="N1583">
        <f>SUM(Table1[[#This Row],[BA]:[SV]])</f>
        <v>97</v>
      </c>
      <c r="O1583">
        <v>3</v>
      </c>
    </row>
    <row r="1584" spans="1:15" x14ac:dyDescent="0.25">
      <c r="A1584" t="s">
        <v>1750</v>
      </c>
      <c r="B1584" t="s">
        <v>1744</v>
      </c>
      <c r="C1584" t="str">
        <f>Table1[[#This Row],[League]]&amp;Table1[[#This Row],[Team]]</f>
        <v>$150 Draft Champions Feb 26 1:00 pm Lg.3772Tons of Fun</v>
      </c>
      <c r="D1584">
        <f>16-INDEX(STANDINGS_BA[],MATCH(Table1[[#This Row],[COMBINED]],STANDINGS_BA[COMBINED],0),COLUMN(STANDINGS_BA[PLACE IN LEAGUE]))</f>
        <v>7</v>
      </c>
      <c r="E1584">
        <f>16-INDEX(STANDINGS_R[],MATCH(Table1[[#This Row],[COMBINED]],STANDINGS_R[COMBINED],0),COLUMN(STANDINGS_R[PLACE IN LEAGUE]))</f>
        <v>6</v>
      </c>
      <c r="F1584">
        <f>16-INDEX(STANDINGS_HR[],MATCH(Table1[[#This Row],[COMBINED]],STANDINGS_HR[COMBINED],0),COLUMN(STANDINGS_HR[PLACE IN LEAGUE]))</f>
        <v>12</v>
      </c>
      <c r="G1584">
        <f>16-INDEX(STANDINGS_RBI[],MATCH(Table1[[#This Row],[COMBINED]],STANDINGS_RBI[COMBINED],0),COLUMN(STANDINGS_RBI[PLACE IN LEAGUE]))</f>
        <v>12</v>
      </c>
      <c r="H1584">
        <f>16-INDEX(STANDINGS_SB[],MATCH(Table1[[#This Row],[COMBINED]],STANDINGS_SB[COMBINED],0),COLUMN(STANDINGS_SB[PLACE IN LEAGUE]))</f>
        <v>1</v>
      </c>
      <c r="I1584">
        <f>16-INDEX(STANDINGS_ERA[],MATCH(Table1[[#This Row],[COMBINED]],STANDINGS_ERA[COMBINED],0),COLUMN(STANDINGS_ERA[PLACE IN LEAGUE]))</f>
        <v>15</v>
      </c>
      <c r="J1584">
        <f>16-INDEX(STANDINGS_WHIP[],MATCH(Table1[[#This Row],[COMBINED]],STANDINGS_WHIP[COMBINED],0),COLUMN(STANDINGS_WHIP[PLACE IN LEAGUE]))</f>
        <v>14</v>
      </c>
      <c r="K1584">
        <f>16-INDEX(STANDINGS_W[],MATCH(Table1[[#This Row],[COMBINED]],STANDINGS_W[COMBINED],0),COLUMN(STANDINGS_W[PLACE IN LEAGUE]))</f>
        <v>6</v>
      </c>
      <c r="L1584">
        <f>16-INDEX(STANDINGS_K[],MATCH(Table1[[#This Row],[COMBINED]],STANDINGS_K[COMBINED],0),COLUMN(STANDINGS_K[PLACE IN LEAGUE]))</f>
        <v>13</v>
      </c>
      <c r="M1584">
        <f>16-INDEX(STANDINGS_SV[],MATCH(Table1[[#This Row],[COMBINED]],STANDINGS_SV[COMBINED],0),COLUMN(STANDINGS_SV[PLACE IN LEAGUE]))</f>
        <v>11</v>
      </c>
      <c r="N1584">
        <f>SUM(Table1[[#This Row],[BA]:[SV]])</f>
        <v>97</v>
      </c>
      <c r="O1584">
        <v>4</v>
      </c>
    </row>
    <row r="1585" spans="1:15" x14ac:dyDescent="0.25">
      <c r="A1585" t="s">
        <v>1745</v>
      </c>
      <c r="B1585" t="s">
        <v>1744</v>
      </c>
      <c r="C1585" t="str">
        <f>Table1[[#This Row],[League]]&amp;Table1[[#This Row],[Team]]</f>
        <v>$150 Draft Champions Feb 26 1:00 pm Lg.3772Philadelphia Punishers</v>
      </c>
      <c r="D1585">
        <f>16-INDEX(STANDINGS_BA[],MATCH(Table1[[#This Row],[COMBINED]],STANDINGS_BA[COMBINED],0),COLUMN(STANDINGS_BA[PLACE IN LEAGUE]))</f>
        <v>13</v>
      </c>
      <c r="E1585">
        <f>16-INDEX(STANDINGS_R[],MATCH(Table1[[#This Row],[COMBINED]],STANDINGS_R[COMBINED],0),COLUMN(STANDINGS_R[PLACE IN LEAGUE]))</f>
        <v>9</v>
      </c>
      <c r="F1585">
        <f>16-INDEX(STANDINGS_HR[],MATCH(Table1[[#This Row],[COMBINED]],STANDINGS_HR[COMBINED],0),COLUMN(STANDINGS_HR[PLACE IN LEAGUE]))</f>
        <v>10</v>
      </c>
      <c r="G1585">
        <f>16-INDEX(STANDINGS_RBI[],MATCH(Table1[[#This Row],[COMBINED]],STANDINGS_RBI[COMBINED],0),COLUMN(STANDINGS_RBI[PLACE IN LEAGUE]))</f>
        <v>10</v>
      </c>
      <c r="H1585">
        <f>16-INDEX(STANDINGS_SB[],MATCH(Table1[[#This Row],[COMBINED]],STANDINGS_SB[COMBINED],0),COLUMN(STANDINGS_SB[PLACE IN LEAGUE]))</f>
        <v>8</v>
      </c>
      <c r="I1585">
        <f>16-INDEX(STANDINGS_ERA[],MATCH(Table1[[#This Row],[COMBINED]],STANDINGS_ERA[COMBINED],0),COLUMN(STANDINGS_ERA[PLACE IN LEAGUE]))</f>
        <v>8</v>
      </c>
      <c r="J1585">
        <f>16-INDEX(STANDINGS_WHIP[],MATCH(Table1[[#This Row],[COMBINED]],STANDINGS_WHIP[COMBINED],0),COLUMN(STANDINGS_WHIP[PLACE IN LEAGUE]))</f>
        <v>8</v>
      </c>
      <c r="K1585">
        <f>16-INDEX(STANDINGS_W[],MATCH(Table1[[#This Row],[COMBINED]],STANDINGS_W[COMBINED],0),COLUMN(STANDINGS_W[PLACE IN LEAGUE]))</f>
        <v>15</v>
      </c>
      <c r="L1585">
        <f>16-INDEX(STANDINGS_K[],MATCH(Table1[[#This Row],[COMBINED]],STANDINGS_K[COMBINED],0),COLUMN(STANDINGS_K[PLACE IN LEAGUE]))</f>
        <v>12</v>
      </c>
      <c r="M1585">
        <f>16-INDEX(STANDINGS_SV[],MATCH(Table1[[#This Row],[COMBINED]],STANDINGS_SV[COMBINED],0),COLUMN(STANDINGS_SV[PLACE IN LEAGUE]))</f>
        <v>3</v>
      </c>
      <c r="N1585">
        <f>SUM(Table1[[#This Row],[BA]:[SV]])</f>
        <v>96</v>
      </c>
      <c r="O1585">
        <v>5</v>
      </c>
    </row>
    <row r="1586" spans="1:15" x14ac:dyDescent="0.25">
      <c r="A1586" t="s">
        <v>1749</v>
      </c>
      <c r="B1586" t="s">
        <v>1744</v>
      </c>
      <c r="C1586" t="str">
        <f>Table1[[#This Row],[League]]&amp;Table1[[#This Row],[Team]]</f>
        <v>$150 Draft Champions Feb 26 1:00 pm Lg.3772Jack and Jordan 3</v>
      </c>
      <c r="D1586">
        <f>16-INDEX(STANDINGS_BA[],MATCH(Table1[[#This Row],[COMBINED]],STANDINGS_BA[COMBINED],0),COLUMN(STANDINGS_BA[PLACE IN LEAGUE]))</f>
        <v>8</v>
      </c>
      <c r="E1586">
        <f>16-INDEX(STANDINGS_R[],MATCH(Table1[[#This Row],[COMBINED]],STANDINGS_R[COMBINED],0),COLUMN(STANDINGS_R[PLACE IN LEAGUE]))</f>
        <v>11</v>
      </c>
      <c r="F1586">
        <f>16-INDEX(STANDINGS_HR[],MATCH(Table1[[#This Row],[COMBINED]],STANDINGS_HR[COMBINED],0),COLUMN(STANDINGS_HR[PLACE IN LEAGUE]))</f>
        <v>8</v>
      </c>
      <c r="G1586">
        <f>16-INDEX(STANDINGS_RBI[],MATCH(Table1[[#This Row],[COMBINED]],STANDINGS_RBI[COMBINED],0),COLUMN(STANDINGS_RBI[PLACE IN LEAGUE]))</f>
        <v>7</v>
      </c>
      <c r="H1586">
        <f>16-INDEX(STANDINGS_SB[],MATCH(Table1[[#This Row],[COMBINED]],STANDINGS_SB[COMBINED],0),COLUMN(STANDINGS_SB[PLACE IN LEAGUE]))</f>
        <v>15</v>
      </c>
      <c r="I1586">
        <f>16-INDEX(STANDINGS_ERA[],MATCH(Table1[[#This Row],[COMBINED]],STANDINGS_ERA[COMBINED],0),COLUMN(STANDINGS_ERA[PLACE IN LEAGUE]))</f>
        <v>11</v>
      </c>
      <c r="J1586">
        <f>16-INDEX(STANDINGS_WHIP[],MATCH(Table1[[#This Row],[COMBINED]],STANDINGS_WHIP[COMBINED],0),COLUMN(STANDINGS_WHIP[PLACE IN LEAGUE]))</f>
        <v>15</v>
      </c>
      <c r="K1586">
        <f>16-INDEX(STANDINGS_W[],MATCH(Table1[[#This Row],[COMBINED]],STANDINGS_W[COMBINED],0),COLUMN(STANDINGS_W[PLACE IN LEAGUE]))</f>
        <v>10</v>
      </c>
      <c r="L1586">
        <f>16-INDEX(STANDINGS_K[],MATCH(Table1[[#This Row],[COMBINED]],STANDINGS_K[COMBINED],0),COLUMN(STANDINGS_K[PLACE IN LEAGUE]))</f>
        <v>4</v>
      </c>
      <c r="M1586">
        <f>16-INDEX(STANDINGS_SV[],MATCH(Table1[[#This Row],[COMBINED]],STANDINGS_SV[COMBINED],0),COLUMN(STANDINGS_SV[PLACE IN LEAGUE]))</f>
        <v>6</v>
      </c>
      <c r="N1586">
        <f>SUM(Table1[[#This Row],[BA]:[SV]])</f>
        <v>95</v>
      </c>
      <c r="O1586">
        <v>6</v>
      </c>
    </row>
    <row r="1587" spans="1:15" x14ac:dyDescent="0.25">
      <c r="A1587" t="s">
        <v>1747</v>
      </c>
      <c r="B1587" t="s">
        <v>1744</v>
      </c>
      <c r="C1587" t="str">
        <f>Table1[[#This Row],[League]]&amp;Table1[[#This Row],[Team]]</f>
        <v>$150 Draft Champions Feb 26 1:00 pm Lg.3772Donkey Teeth</v>
      </c>
      <c r="D1587">
        <f>16-INDEX(STANDINGS_BA[],MATCH(Table1[[#This Row],[COMBINED]],STANDINGS_BA[COMBINED],0),COLUMN(STANDINGS_BA[PLACE IN LEAGUE]))</f>
        <v>10</v>
      </c>
      <c r="E1587">
        <f>16-INDEX(STANDINGS_R[],MATCH(Table1[[#This Row],[COMBINED]],STANDINGS_R[COMBINED],0),COLUMN(STANDINGS_R[PLACE IN LEAGUE]))</f>
        <v>12</v>
      </c>
      <c r="F1587">
        <f>16-INDEX(STANDINGS_HR[],MATCH(Table1[[#This Row],[COMBINED]],STANDINGS_HR[COMBINED],0),COLUMN(STANDINGS_HR[PLACE IN LEAGUE]))</f>
        <v>13</v>
      </c>
      <c r="G1587">
        <f>16-INDEX(STANDINGS_RBI[],MATCH(Table1[[#This Row],[COMBINED]],STANDINGS_RBI[COMBINED],0),COLUMN(STANDINGS_RBI[PLACE IN LEAGUE]))</f>
        <v>13</v>
      </c>
      <c r="H1587">
        <f>16-INDEX(STANDINGS_SB[],MATCH(Table1[[#This Row],[COMBINED]],STANDINGS_SB[COMBINED],0),COLUMN(STANDINGS_SB[PLACE IN LEAGUE]))</f>
        <v>7</v>
      </c>
      <c r="I1587">
        <f>16-INDEX(STANDINGS_ERA[],MATCH(Table1[[#This Row],[COMBINED]],STANDINGS_ERA[COMBINED],0),COLUMN(STANDINGS_ERA[PLACE IN LEAGUE]))</f>
        <v>9</v>
      </c>
      <c r="J1587">
        <f>16-INDEX(STANDINGS_WHIP[],MATCH(Table1[[#This Row],[COMBINED]],STANDINGS_WHIP[COMBINED],0),COLUMN(STANDINGS_WHIP[PLACE IN LEAGUE]))</f>
        <v>2</v>
      </c>
      <c r="K1587">
        <f>16-INDEX(STANDINGS_W[],MATCH(Table1[[#This Row],[COMBINED]],STANDINGS_W[COMBINED],0),COLUMN(STANDINGS_W[PLACE IN LEAGUE]))</f>
        <v>8</v>
      </c>
      <c r="L1587">
        <f>16-INDEX(STANDINGS_K[],MATCH(Table1[[#This Row],[COMBINED]],STANDINGS_K[COMBINED],0),COLUMN(STANDINGS_K[PLACE IN LEAGUE]))</f>
        <v>11</v>
      </c>
      <c r="M1587">
        <f>16-INDEX(STANDINGS_SV[],MATCH(Table1[[#This Row],[COMBINED]],STANDINGS_SV[COMBINED],0),COLUMN(STANDINGS_SV[PLACE IN LEAGUE]))</f>
        <v>9</v>
      </c>
      <c r="N1587">
        <f>SUM(Table1[[#This Row],[BA]:[SV]])</f>
        <v>94</v>
      </c>
      <c r="O1587">
        <v>7</v>
      </c>
    </row>
    <row r="1588" spans="1:15" x14ac:dyDescent="0.25">
      <c r="A1588" t="s">
        <v>321</v>
      </c>
      <c r="B1588" t="s">
        <v>1744</v>
      </c>
      <c r="C1588" t="str">
        <f>Table1[[#This Row],[League]]&amp;Table1[[#This Row],[Team]]</f>
        <v>$150 Draft Champions Feb 26 1:00 pm Lg.3772JoeMorgan</v>
      </c>
      <c r="D1588">
        <f>16-INDEX(STANDINGS_BA[],MATCH(Table1[[#This Row],[COMBINED]],STANDINGS_BA[COMBINED],0),COLUMN(STANDINGS_BA[PLACE IN LEAGUE]))</f>
        <v>14</v>
      </c>
      <c r="E1588">
        <f>16-INDEX(STANDINGS_R[],MATCH(Table1[[#This Row],[COMBINED]],STANDINGS_R[COMBINED],0),COLUMN(STANDINGS_R[PLACE IN LEAGUE]))</f>
        <v>1</v>
      </c>
      <c r="F1588">
        <f>16-INDEX(STANDINGS_HR[],MATCH(Table1[[#This Row],[COMBINED]],STANDINGS_HR[COMBINED],0),COLUMN(STANDINGS_HR[PLACE IN LEAGUE]))</f>
        <v>1</v>
      </c>
      <c r="G1588">
        <f>16-INDEX(STANDINGS_RBI[],MATCH(Table1[[#This Row],[COMBINED]],STANDINGS_RBI[COMBINED],0),COLUMN(STANDINGS_RBI[PLACE IN LEAGUE]))</f>
        <v>1</v>
      </c>
      <c r="H1588">
        <f>16-INDEX(STANDINGS_SB[],MATCH(Table1[[#This Row],[COMBINED]],STANDINGS_SB[COMBINED],0),COLUMN(STANDINGS_SB[PLACE IN LEAGUE]))</f>
        <v>13</v>
      </c>
      <c r="I1588">
        <f>16-INDEX(STANDINGS_ERA[],MATCH(Table1[[#This Row],[COMBINED]],STANDINGS_ERA[COMBINED],0),COLUMN(STANDINGS_ERA[PLACE IN LEAGUE]))</f>
        <v>5</v>
      </c>
      <c r="J1588">
        <f>16-INDEX(STANDINGS_WHIP[],MATCH(Table1[[#This Row],[COMBINED]],STANDINGS_WHIP[COMBINED],0),COLUMN(STANDINGS_WHIP[PLACE IN LEAGUE]))</f>
        <v>13</v>
      </c>
      <c r="K1588">
        <f>16-INDEX(STANDINGS_W[],MATCH(Table1[[#This Row],[COMBINED]],STANDINGS_W[COMBINED],0),COLUMN(STANDINGS_W[PLACE IN LEAGUE]))</f>
        <v>13</v>
      </c>
      <c r="L1588">
        <f>16-INDEX(STANDINGS_K[],MATCH(Table1[[#This Row],[COMBINED]],STANDINGS_K[COMBINED],0),COLUMN(STANDINGS_K[PLACE IN LEAGUE]))</f>
        <v>15</v>
      </c>
      <c r="M1588">
        <f>16-INDEX(STANDINGS_SV[],MATCH(Table1[[#This Row],[COMBINED]],STANDINGS_SV[COMBINED],0),COLUMN(STANDINGS_SV[PLACE IN LEAGUE]))</f>
        <v>14</v>
      </c>
      <c r="N1588">
        <f>SUM(Table1[[#This Row],[BA]:[SV]])</f>
        <v>90</v>
      </c>
      <c r="O1588">
        <v>8</v>
      </c>
    </row>
    <row r="1589" spans="1:15" x14ac:dyDescent="0.25">
      <c r="A1589" t="s">
        <v>1751</v>
      </c>
      <c r="B1589" t="s">
        <v>1744</v>
      </c>
      <c r="C1589" t="str">
        <f>Table1[[#This Row],[League]]&amp;Table1[[#This Row],[Team]]</f>
        <v>$150 Draft Champions Feb 26 1:00 pm Lg.3772Skank Trance V</v>
      </c>
      <c r="D1589">
        <f>16-INDEX(STANDINGS_BA[],MATCH(Table1[[#This Row],[COMBINED]],STANDINGS_BA[COMBINED],0),COLUMN(STANDINGS_BA[PLACE IN LEAGUE]))</f>
        <v>6</v>
      </c>
      <c r="E1589">
        <f>16-INDEX(STANDINGS_R[],MATCH(Table1[[#This Row],[COMBINED]],STANDINGS_R[COMBINED],0),COLUMN(STANDINGS_R[PLACE IN LEAGUE]))</f>
        <v>8</v>
      </c>
      <c r="F1589">
        <f>16-INDEX(STANDINGS_HR[],MATCH(Table1[[#This Row],[COMBINED]],STANDINGS_HR[COMBINED],0),COLUMN(STANDINGS_HR[PLACE IN LEAGUE]))</f>
        <v>5</v>
      </c>
      <c r="G1589">
        <f>16-INDEX(STANDINGS_RBI[],MATCH(Table1[[#This Row],[COMBINED]],STANDINGS_RBI[COMBINED],0),COLUMN(STANDINGS_RBI[PLACE IN LEAGUE]))</f>
        <v>8</v>
      </c>
      <c r="H1589">
        <f>16-INDEX(STANDINGS_SB[],MATCH(Table1[[#This Row],[COMBINED]],STANDINGS_SB[COMBINED],0),COLUMN(STANDINGS_SB[PLACE IN LEAGUE]))</f>
        <v>12</v>
      </c>
      <c r="I1589">
        <f>16-INDEX(STANDINGS_ERA[],MATCH(Table1[[#This Row],[COMBINED]],STANDINGS_ERA[COMBINED],0),COLUMN(STANDINGS_ERA[PLACE IN LEAGUE]))</f>
        <v>6</v>
      </c>
      <c r="J1589">
        <f>16-INDEX(STANDINGS_WHIP[],MATCH(Table1[[#This Row],[COMBINED]],STANDINGS_WHIP[COMBINED],0),COLUMN(STANDINGS_WHIP[PLACE IN LEAGUE]))</f>
        <v>4</v>
      </c>
      <c r="K1589">
        <f>16-INDEX(STANDINGS_W[],MATCH(Table1[[#This Row],[COMBINED]],STANDINGS_W[COMBINED],0),COLUMN(STANDINGS_W[PLACE IN LEAGUE]))</f>
        <v>14</v>
      </c>
      <c r="L1589">
        <f>16-INDEX(STANDINGS_K[],MATCH(Table1[[#This Row],[COMBINED]],STANDINGS_K[COMBINED],0),COLUMN(STANDINGS_K[PLACE IN LEAGUE]))</f>
        <v>14</v>
      </c>
      <c r="M1589">
        <f>16-INDEX(STANDINGS_SV[],MATCH(Table1[[#This Row],[COMBINED]],STANDINGS_SV[COMBINED],0),COLUMN(STANDINGS_SV[PLACE IN LEAGUE]))</f>
        <v>5</v>
      </c>
      <c r="N1589">
        <f>SUM(Table1[[#This Row],[BA]:[SV]])</f>
        <v>82</v>
      </c>
      <c r="O1589">
        <v>9</v>
      </c>
    </row>
    <row r="1590" spans="1:15" x14ac:dyDescent="0.25">
      <c r="A1590" t="s">
        <v>1746</v>
      </c>
      <c r="B1590" t="s">
        <v>1744</v>
      </c>
      <c r="C1590" t="str">
        <f>Table1[[#This Row],[League]]&amp;Table1[[#This Row],[Team]]</f>
        <v>$150 Draft Champions Feb 26 1:00 pm Lg.3772Hinkie</v>
      </c>
      <c r="D1590">
        <f>16-INDEX(STANDINGS_BA[],MATCH(Table1[[#This Row],[COMBINED]],STANDINGS_BA[COMBINED],0),COLUMN(STANDINGS_BA[PLACE IN LEAGUE]))</f>
        <v>11</v>
      </c>
      <c r="E1590">
        <f>16-INDEX(STANDINGS_R[],MATCH(Table1[[#This Row],[COMBINED]],STANDINGS_R[COMBINED],0),COLUMN(STANDINGS_R[PLACE IN LEAGUE]))</f>
        <v>13</v>
      </c>
      <c r="F1590">
        <f>16-INDEX(STANDINGS_HR[],MATCH(Table1[[#This Row],[COMBINED]],STANDINGS_HR[COMBINED],0),COLUMN(STANDINGS_HR[PLACE IN LEAGUE]))</f>
        <v>9</v>
      </c>
      <c r="G1590">
        <f>16-INDEX(STANDINGS_RBI[],MATCH(Table1[[#This Row],[COMBINED]],STANDINGS_RBI[COMBINED],0),COLUMN(STANDINGS_RBI[PLACE IN LEAGUE]))</f>
        <v>9</v>
      </c>
      <c r="H1590">
        <f>16-INDEX(STANDINGS_SB[],MATCH(Table1[[#This Row],[COMBINED]],STANDINGS_SB[COMBINED],0),COLUMN(STANDINGS_SB[PLACE IN LEAGUE]))</f>
        <v>9</v>
      </c>
      <c r="I1590">
        <f>16-INDEX(STANDINGS_ERA[],MATCH(Table1[[#This Row],[COMBINED]],STANDINGS_ERA[COMBINED],0),COLUMN(STANDINGS_ERA[PLACE IN LEAGUE]))</f>
        <v>3</v>
      </c>
      <c r="J1590">
        <f>16-INDEX(STANDINGS_WHIP[],MATCH(Table1[[#This Row],[COMBINED]],STANDINGS_WHIP[COMBINED],0),COLUMN(STANDINGS_WHIP[PLACE IN LEAGUE]))</f>
        <v>6</v>
      </c>
      <c r="K1590">
        <f>16-INDEX(STANDINGS_W[],MATCH(Table1[[#This Row],[COMBINED]],STANDINGS_W[COMBINED],0),COLUMN(STANDINGS_W[PLACE IN LEAGUE]))</f>
        <v>7</v>
      </c>
      <c r="L1590">
        <f>16-INDEX(STANDINGS_K[],MATCH(Table1[[#This Row],[COMBINED]],STANDINGS_K[COMBINED],0),COLUMN(STANDINGS_K[PLACE IN LEAGUE]))</f>
        <v>1</v>
      </c>
      <c r="M1590">
        <f>16-INDEX(STANDINGS_SV[],MATCH(Table1[[#This Row],[COMBINED]],STANDINGS_SV[COMBINED],0),COLUMN(STANDINGS_SV[PLACE IN LEAGUE]))</f>
        <v>1</v>
      </c>
      <c r="N1590">
        <f>SUM(Table1[[#This Row],[BA]:[SV]])</f>
        <v>69</v>
      </c>
      <c r="O1590">
        <v>10</v>
      </c>
    </row>
    <row r="1591" spans="1:15" x14ac:dyDescent="0.25">
      <c r="A1591" t="s">
        <v>1754</v>
      </c>
      <c r="B1591" t="s">
        <v>1744</v>
      </c>
      <c r="C1591" t="str">
        <f>Table1[[#This Row],[League]]&amp;Table1[[#This Row],[Team]]</f>
        <v>$150 Draft Champions Feb 26 1:00 pm Lg.3772Dookie McGee v6 - $150</v>
      </c>
      <c r="D1591">
        <f>16-INDEX(STANDINGS_BA[],MATCH(Table1[[#This Row],[COMBINED]],STANDINGS_BA[COMBINED],0),COLUMN(STANDINGS_BA[PLACE IN LEAGUE]))</f>
        <v>3</v>
      </c>
      <c r="E1591">
        <f>16-INDEX(STANDINGS_R[],MATCH(Table1[[#This Row],[COMBINED]],STANDINGS_R[COMBINED],0),COLUMN(STANDINGS_R[PLACE IN LEAGUE]))</f>
        <v>7</v>
      </c>
      <c r="F1591">
        <f>16-INDEX(STANDINGS_HR[],MATCH(Table1[[#This Row],[COMBINED]],STANDINGS_HR[COMBINED],0),COLUMN(STANDINGS_HR[PLACE IN LEAGUE]))</f>
        <v>6</v>
      </c>
      <c r="G1591">
        <f>16-INDEX(STANDINGS_RBI[],MATCH(Table1[[#This Row],[COMBINED]],STANDINGS_RBI[COMBINED],0),COLUMN(STANDINGS_RBI[PLACE IN LEAGUE]))</f>
        <v>3</v>
      </c>
      <c r="H1591">
        <f>16-INDEX(STANDINGS_SB[],MATCH(Table1[[#This Row],[COMBINED]],STANDINGS_SB[COMBINED],0),COLUMN(STANDINGS_SB[PLACE IN LEAGUE]))</f>
        <v>3</v>
      </c>
      <c r="I1591">
        <f>16-INDEX(STANDINGS_ERA[],MATCH(Table1[[#This Row],[COMBINED]],STANDINGS_ERA[COMBINED],0),COLUMN(STANDINGS_ERA[PLACE IN LEAGUE]))</f>
        <v>12</v>
      </c>
      <c r="J1591">
        <f>16-INDEX(STANDINGS_WHIP[],MATCH(Table1[[#This Row],[COMBINED]],STANDINGS_WHIP[COMBINED],0),COLUMN(STANDINGS_WHIP[PLACE IN LEAGUE]))</f>
        <v>9</v>
      </c>
      <c r="K1591">
        <f>16-INDEX(STANDINGS_W[],MATCH(Table1[[#This Row],[COMBINED]],STANDINGS_W[COMBINED],0),COLUMN(STANDINGS_W[PLACE IN LEAGUE]))</f>
        <v>3</v>
      </c>
      <c r="L1591">
        <f>16-INDEX(STANDINGS_K[],MATCH(Table1[[#This Row],[COMBINED]],STANDINGS_K[COMBINED],0),COLUMN(STANDINGS_K[PLACE IN LEAGUE]))</f>
        <v>8</v>
      </c>
      <c r="M1591">
        <f>16-INDEX(STANDINGS_SV[],MATCH(Table1[[#This Row],[COMBINED]],STANDINGS_SV[COMBINED],0),COLUMN(STANDINGS_SV[PLACE IN LEAGUE]))</f>
        <v>10</v>
      </c>
      <c r="N1591">
        <f>SUM(Table1[[#This Row],[BA]:[SV]])</f>
        <v>64</v>
      </c>
      <c r="O1591">
        <v>11</v>
      </c>
    </row>
    <row r="1592" spans="1:15" x14ac:dyDescent="0.25">
      <c r="A1592" t="s">
        <v>1753</v>
      </c>
      <c r="B1592" t="s">
        <v>1744</v>
      </c>
      <c r="C1592" t="str">
        <f>Table1[[#This Row],[League]]&amp;Table1[[#This Row],[Team]]</f>
        <v>$150 Draft Champions Feb 26 1:00 pm Lg.3772Reuben Kinkaid fan club</v>
      </c>
      <c r="D1592">
        <f>16-INDEX(STANDINGS_BA[],MATCH(Table1[[#This Row],[COMBINED]],STANDINGS_BA[COMBINED],0),COLUMN(STANDINGS_BA[PLACE IN LEAGUE]))</f>
        <v>4</v>
      </c>
      <c r="E1592">
        <f>16-INDEX(STANDINGS_R[],MATCH(Table1[[#This Row],[COMBINED]],STANDINGS_R[COMBINED],0),COLUMN(STANDINGS_R[PLACE IN LEAGUE]))</f>
        <v>3</v>
      </c>
      <c r="F1592">
        <f>16-INDEX(STANDINGS_HR[],MATCH(Table1[[#This Row],[COMBINED]],STANDINGS_HR[COMBINED],0),COLUMN(STANDINGS_HR[PLACE IN LEAGUE]))</f>
        <v>2</v>
      </c>
      <c r="G1592">
        <f>16-INDEX(STANDINGS_RBI[],MATCH(Table1[[#This Row],[COMBINED]],STANDINGS_RBI[COMBINED],0),COLUMN(STANDINGS_RBI[PLACE IN LEAGUE]))</f>
        <v>2</v>
      </c>
      <c r="H1592">
        <f>16-INDEX(STANDINGS_SB[],MATCH(Table1[[#This Row],[COMBINED]],STANDINGS_SB[COMBINED],0),COLUMN(STANDINGS_SB[PLACE IN LEAGUE]))</f>
        <v>14</v>
      </c>
      <c r="I1592">
        <f>16-INDEX(STANDINGS_ERA[],MATCH(Table1[[#This Row],[COMBINED]],STANDINGS_ERA[COMBINED],0),COLUMN(STANDINGS_ERA[PLACE IN LEAGUE]))</f>
        <v>14</v>
      </c>
      <c r="J1592">
        <f>16-INDEX(STANDINGS_WHIP[],MATCH(Table1[[#This Row],[COMBINED]],STANDINGS_WHIP[COMBINED],0),COLUMN(STANDINGS_WHIP[PLACE IN LEAGUE]))</f>
        <v>10</v>
      </c>
      <c r="K1592">
        <f>16-INDEX(STANDINGS_W[],MATCH(Table1[[#This Row],[COMBINED]],STANDINGS_W[COMBINED],0),COLUMN(STANDINGS_W[PLACE IN LEAGUE]))</f>
        <v>5</v>
      </c>
      <c r="L1592">
        <f>16-INDEX(STANDINGS_K[],MATCH(Table1[[#This Row],[COMBINED]],STANDINGS_K[COMBINED],0),COLUMN(STANDINGS_K[PLACE IN LEAGUE]))</f>
        <v>5</v>
      </c>
      <c r="M1592">
        <f>16-INDEX(STANDINGS_SV[],MATCH(Table1[[#This Row],[COMBINED]],STANDINGS_SV[COMBINED],0),COLUMN(STANDINGS_SV[PLACE IN LEAGUE]))</f>
        <v>4</v>
      </c>
      <c r="N1592">
        <f>SUM(Table1[[#This Row],[BA]:[SV]])</f>
        <v>63</v>
      </c>
      <c r="O1592">
        <v>12</v>
      </c>
    </row>
    <row r="1593" spans="1:15" x14ac:dyDescent="0.25">
      <c r="A1593" t="s">
        <v>1755</v>
      </c>
      <c r="B1593" t="s">
        <v>1744</v>
      </c>
      <c r="C1593" t="str">
        <f>Table1[[#This Row],[League]]&amp;Table1[[#This Row],[Team]]</f>
        <v>$150 Draft Champions Feb 26 1:00 pm Lg.3772The Evil Empire</v>
      </c>
      <c r="D1593">
        <f>16-INDEX(STANDINGS_BA[],MATCH(Table1[[#This Row],[COMBINED]],STANDINGS_BA[COMBINED],0),COLUMN(STANDINGS_BA[PLACE IN LEAGUE]))</f>
        <v>2</v>
      </c>
      <c r="E1593">
        <f>16-INDEX(STANDINGS_R[],MATCH(Table1[[#This Row],[COMBINED]],STANDINGS_R[COMBINED],0),COLUMN(STANDINGS_R[PLACE IN LEAGUE]))</f>
        <v>2</v>
      </c>
      <c r="F1593">
        <f>16-INDEX(STANDINGS_HR[],MATCH(Table1[[#This Row],[COMBINED]],STANDINGS_HR[COMBINED],0),COLUMN(STANDINGS_HR[PLACE IN LEAGUE]))</f>
        <v>4</v>
      </c>
      <c r="G1593">
        <f>16-INDEX(STANDINGS_RBI[],MATCH(Table1[[#This Row],[COMBINED]],STANDINGS_RBI[COMBINED],0),COLUMN(STANDINGS_RBI[PLACE IN LEAGUE]))</f>
        <v>5</v>
      </c>
      <c r="H1593">
        <f>16-INDEX(STANDINGS_SB[],MATCH(Table1[[#This Row],[COMBINED]],STANDINGS_SB[COMBINED],0),COLUMN(STANDINGS_SB[PLACE IN LEAGUE]))</f>
        <v>2</v>
      </c>
      <c r="I1593">
        <f>16-INDEX(STANDINGS_ERA[],MATCH(Table1[[#This Row],[COMBINED]],STANDINGS_ERA[COMBINED],0),COLUMN(STANDINGS_ERA[PLACE IN LEAGUE]))</f>
        <v>10</v>
      </c>
      <c r="J1593">
        <f>16-INDEX(STANDINGS_WHIP[],MATCH(Table1[[#This Row],[COMBINED]],STANDINGS_WHIP[COMBINED],0),COLUMN(STANDINGS_WHIP[PLACE IN LEAGUE]))</f>
        <v>7</v>
      </c>
      <c r="K1593">
        <f>16-INDEX(STANDINGS_W[],MATCH(Table1[[#This Row],[COMBINED]],STANDINGS_W[COMBINED],0),COLUMN(STANDINGS_W[PLACE IN LEAGUE]))</f>
        <v>12</v>
      </c>
      <c r="L1593">
        <f>16-INDEX(STANDINGS_K[],MATCH(Table1[[#This Row],[COMBINED]],STANDINGS_K[COMBINED],0),COLUMN(STANDINGS_K[PLACE IN LEAGUE]))</f>
        <v>6</v>
      </c>
      <c r="M1593">
        <f>16-INDEX(STANDINGS_SV[],MATCH(Table1[[#This Row],[COMBINED]],STANDINGS_SV[COMBINED],0),COLUMN(STANDINGS_SV[PLACE IN LEAGUE]))</f>
        <v>13</v>
      </c>
      <c r="N1593">
        <f>SUM(Table1[[#This Row],[BA]:[SV]])</f>
        <v>63</v>
      </c>
      <c r="O1593">
        <v>13</v>
      </c>
    </row>
    <row r="1594" spans="1:15" x14ac:dyDescent="0.25">
      <c r="A1594" t="s">
        <v>1756</v>
      </c>
      <c r="B1594" t="s">
        <v>1744</v>
      </c>
      <c r="C1594" t="str">
        <f>Table1[[#This Row],[League]]&amp;Table1[[#This Row],[Team]]</f>
        <v>$150 Draft Champions Feb 26 1:00 pm Lg.3772Roger That</v>
      </c>
      <c r="D1594">
        <f>16-INDEX(STANDINGS_BA[],MATCH(Table1[[#This Row],[COMBINED]],STANDINGS_BA[COMBINED],0),COLUMN(STANDINGS_BA[PLACE IN LEAGUE]))</f>
        <v>1</v>
      </c>
      <c r="E1594">
        <f>16-INDEX(STANDINGS_R[],MATCH(Table1[[#This Row],[COMBINED]],STANDINGS_R[COMBINED],0),COLUMN(STANDINGS_R[PLACE IN LEAGUE]))</f>
        <v>5</v>
      </c>
      <c r="F1594">
        <f>16-INDEX(STANDINGS_HR[],MATCH(Table1[[#This Row],[COMBINED]],STANDINGS_HR[COMBINED],0),COLUMN(STANDINGS_HR[PLACE IN LEAGUE]))</f>
        <v>7</v>
      </c>
      <c r="G1594">
        <f>16-INDEX(STANDINGS_RBI[],MATCH(Table1[[#This Row],[COMBINED]],STANDINGS_RBI[COMBINED],0),COLUMN(STANDINGS_RBI[PLACE IN LEAGUE]))</f>
        <v>6</v>
      </c>
      <c r="H1594">
        <f>16-INDEX(STANDINGS_SB[],MATCH(Table1[[#This Row],[COMBINED]],STANDINGS_SB[COMBINED],0),COLUMN(STANDINGS_SB[PLACE IN LEAGUE]))</f>
        <v>4</v>
      </c>
      <c r="I1594">
        <f>16-INDEX(STANDINGS_ERA[],MATCH(Table1[[#This Row],[COMBINED]],STANDINGS_ERA[COMBINED],0),COLUMN(STANDINGS_ERA[PLACE IN LEAGUE]))</f>
        <v>2</v>
      </c>
      <c r="J1594">
        <f>16-INDEX(STANDINGS_WHIP[],MATCH(Table1[[#This Row],[COMBINED]],STANDINGS_WHIP[COMBINED],0),COLUMN(STANDINGS_WHIP[PLACE IN LEAGUE]))</f>
        <v>3</v>
      </c>
      <c r="K1594">
        <f>16-INDEX(STANDINGS_W[],MATCH(Table1[[#This Row],[COMBINED]],STANDINGS_W[COMBINED],0),COLUMN(STANDINGS_W[PLACE IN LEAGUE]))</f>
        <v>2</v>
      </c>
      <c r="L1594">
        <f>16-INDEX(STANDINGS_K[],MATCH(Table1[[#This Row],[COMBINED]],STANDINGS_K[COMBINED],0),COLUMN(STANDINGS_K[PLACE IN LEAGUE]))</f>
        <v>2</v>
      </c>
      <c r="M1594">
        <f>16-INDEX(STANDINGS_SV[],MATCH(Table1[[#This Row],[COMBINED]],STANDINGS_SV[COMBINED],0),COLUMN(STANDINGS_SV[PLACE IN LEAGUE]))</f>
        <v>12</v>
      </c>
      <c r="N1594">
        <f>SUM(Table1[[#This Row],[BA]:[SV]])</f>
        <v>44</v>
      </c>
      <c r="O1594">
        <v>14</v>
      </c>
    </row>
    <row r="1595" spans="1:15" x14ac:dyDescent="0.25">
      <c r="A1595" t="s">
        <v>1752</v>
      </c>
      <c r="B1595" t="s">
        <v>1744</v>
      </c>
      <c r="C1595" t="str">
        <f>Table1[[#This Row],[League]]&amp;Table1[[#This Row],[Team]]</f>
        <v>$150 Draft Champions Feb 26 1:00 pm Lg.3772Inspector Gadget</v>
      </c>
      <c r="D1595">
        <f>16-INDEX(STANDINGS_BA[],MATCH(Table1[[#This Row],[COMBINED]],STANDINGS_BA[COMBINED],0),COLUMN(STANDINGS_BA[PLACE IN LEAGUE]))</f>
        <v>5</v>
      </c>
      <c r="E1595">
        <f>16-INDEX(STANDINGS_R[],MATCH(Table1[[#This Row],[COMBINED]],STANDINGS_R[COMBINED],0),COLUMN(STANDINGS_R[PLACE IN LEAGUE]))</f>
        <v>4</v>
      </c>
      <c r="F1595">
        <f>16-INDEX(STANDINGS_HR[],MATCH(Table1[[#This Row],[COMBINED]],STANDINGS_HR[COMBINED],0),COLUMN(STANDINGS_HR[PLACE IN LEAGUE]))</f>
        <v>3</v>
      </c>
      <c r="G1595">
        <f>16-INDEX(STANDINGS_RBI[],MATCH(Table1[[#This Row],[COMBINED]],STANDINGS_RBI[COMBINED],0),COLUMN(STANDINGS_RBI[PLACE IN LEAGUE]))</f>
        <v>4</v>
      </c>
      <c r="H1595">
        <f>16-INDEX(STANDINGS_SB[],MATCH(Table1[[#This Row],[COMBINED]],STANDINGS_SB[COMBINED],0),COLUMN(STANDINGS_SB[PLACE IN LEAGUE]))</f>
        <v>6</v>
      </c>
      <c r="I1595">
        <f>16-INDEX(STANDINGS_ERA[],MATCH(Table1[[#This Row],[COMBINED]],STANDINGS_ERA[COMBINED],0),COLUMN(STANDINGS_ERA[PLACE IN LEAGUE]))</f>
        <v>1</v>
      </c>
      <c r="J1595">
        <f>16-INDEX(STANDINGS_WHIP[],MATCH(Table1[[#This Row],[COMBINED]],STANDINGS_WHIP[COMBINED],0),COLUMN(STANDINGS_WHIP[PLACE IN LEAGUE]))</f>
        <v>1</v>
      </c>
      <c r="K1595">
        <f>16-INDEX(STANDINGS_W[],MATCH(Table1[[#This Row],[COMBINED]],STANDINGS_W[COMBINED],0),COLUMN(STANDINGS_W[PLACE IN LEAGUE]))</f>
        <v>4</v>
      </c>
      <c r="L1595">
        <f>16-INDEX(STANDINGS_K[],MATCH(Table1[[#This Row],[COMBINED]],STANDINGS_K[COMBINED],0),COLUMN(STANDINGS_K[PLACE IN LEAGUE]))</f>
        <v>3</v>
      </c>
      <c r="M1595">
        <f>16-INDEX(STANDINGS_SV[],MATCH(Table1[[#This Row],[COMBINED]],STANDINGS_SV[COMBINED],0),COLUMN(STANDINGS_SV[PLACE IN LEAGUE]))</f>
        <v>7</v>
      </c>
      <c r="N1595">
        <f>SUM(Table1[[#This Row],[BA]:[SV]])</f>
        <v>38</v>
      </c>
      <c r="O1595">
        <v>15</v>
      </c>
    </row>
    <row r="1596" spans="1:15" x14ac:dyDescent="0.25">
      <c r="A1596" t="s">
        <v>1526</v>
      </c>
      <c r="B1596" t="s">
        <v>1758</v>
      </c>
      <c r="C1596" t="str">
        <f>Table1[[#This Row],[League]]&amp;Table1[[#This Row],[Team]]</f>
        <v>$150 Draft Champions Feb 27 1:00 pm Lg.3775Jack Keefe</v>
      </c>
      <c r="D1596">
        <f>16-INDEX(STANDINGS_BA[],MATCH(Table1[[#This Row],[COMBINED]],STANDINGS_BA[COMBINED],0),COLUMN(STANDINGS_BA[PLACE IN LEAGUE]))</f>
        <v>12</v>
      </c>
      <c r="E1596">
        <f>16-INDEX(STANDINGS_R[],MATCH(Table1[[#This Row],[COMBINED]],STANDINGS_R[COMBINED],0),COLUMN(STANDINGS_R[PLACE IN LEAGUE]))</f>
        <v>15</v>
      </c>
      <c r="F1596">
        <f>16-INDEX(STANDINGS_HR[],MATCH(Table1[[#This Row],[COMBINED]],STANDINGS_HR[COMBINED],0),COLUMN(STANDINGS_HR[PLACE IN LEAGUE]))</f>
        <v>13</v>
      </c>
      <c r="G1596">
        <f>16-INDEX(STANDINGS_RBI[],MATCH(Table1[[#This Row],[COMBINED]],STANDINGS_RBI[COMBINED],0),COLUMN(STANDINGS_RBI[PLACE IN LEAGUE]))</f>
        <v>15</v>
      </c>
      <c r="H1596">
        <f>16-INDEX(STANDINGS_SB[],MATCH(Table1[[#This Row],[COMBINED]],STANDINGS_SB[COMBINED],0),COLUMN(STANDINGS_SB[PLACE IN LEAGUE]))</f>
        <v>1</v>
      </c>
      <c r="I1596">
        <f>16-INDEX(STANDINGS_ERA[],MATCH(Table1[[#This Row],[COMBINED]],STANDINGS_ERA[COMBINED],0),COLUMN(STANDINGS_ERA[PLACE IN LEAGUE]))</f>
        <v>11</v>
      </c>
      <c r="J1596">
        <f>16-INDEX(STANDINGS_WHIP[],MATCH(Table1[[#This Row],[COMBINED]],STANDINGS_WHIP[COMBINED],0),COLUMN(STANDINGS_WHIP[PLACE IN LEAGUE]))</f>
        <v>11</v>
      </c>
      <c r="K1596">
        <f>16-INDEX(STANDINGS_W[],MATCH(Table1[[#This Row],[COMBINED]],STANDINGS_W[COMBINED],0),COLUMN(STANDINGS_W[PLACE IN LEAGUE]))</f>
        <v>15</v>
      </c>
      <c r="L1596">
        <f>16-INDEX(STANDINGS_K[],MATCH(Table1[[#This Row],[COMBINED]],STANDINGS_K[COMBINED],0),COLUMN(STANDINGS_K[PLACE IN LEAGUE]))</f>
        <v>12</v>
      </c>
      <c r="M1596">
        <f>16-INDEX(STANDINGS_SV[],MATCH(Table1[[#This Row],[COMBINED]],STANDINGS_SV[COMBINED],0),COLUMN(STANDINGS_SV[PLACE IN LEAGUE]))</f>
        <v>9</v>
      </c>
      <c r="N1596">
        <f>SUM(Table1[[#This Row],[BA]:[SV]])</f>
        <v>114</v>
      </c>
      <c r="O1596">
        <v>1</v>
      </c>
    </row>
    <row r="1597" spans="1:15" x14ac:dyDescent="0.25">
      <c r="A1597" t="s">
        <v>1763</v>
      </c>
      <c r="B1597" t="s">
        <v>1758</v>
      </c>
      <c r="C1597" t="str">
        <f>Table1[[#This Row],[League]]&amp;Table1[[#This Row],[Team]]</f>
        <v>$150 Draft Champions Feb 27 1:00 pm Lg.3775Richie Tenenbaum</v>
      </c>
      <c r="D1597">
        <f>16-INDEX(STANDINGS_BA[],MATCH(Table1[[#This Row],[COMBINED]],STANDINGS_BA[COMBINED],0),COLUMN(STANDINGS_BA[PLACE IN LEAGUE]))</f>
        <v>9</v>
      </c>
      <c r="E1597">
        <f>16-INDEX(STANDINGS_R[],MATCH(Table1[[#This Row],[COMBINED]],STANDINGS_R[COMBINED],0),COLUMN(STANDINGS_R[PLACE IN LEAGUE]))</f>
        <v>7</v>
      </c>
      <c r="F1597">
        <f>16-INDEX(STANDINGS_HR[],MATCH(Table1[[#This Row],[COMBINED]],STANDINGS_HR[COMBINED],0),COLUMN(STANDINGS_HR[PLACE IN LEAGUE]))</f>
        <v>6</v>
      </c>
      <c r="G1597">
        <f>16-INDEX(STANDINGS_RBI[],MATCH(Table1[[#This Row],[COMBINED]],STANDINGS_RBI[COMBINED],0),COLUMN(STANDINGS_RBI[PLACE IN LEAGUE]))</f>
        <v>9</v>
      </c>
      <c r="H1597">
        <f>16-INDEX(STANDINGS_SB[],MATCH(Table1[[#This Row],[COMBINED]],STANDINGS_SB[COMBINED],0),COLUMN(STANDINGS_SB[PLACE IN LEAGUE]))</f>
        <v>10</v>
      </c>
      <c r="I1597">
        <f>16-INDEX(STANDINGS_ERA[],MATCH(Table1[[#This Row],[COMBINED]],STANDINGS_ERA[COMBINED],0),COLUMN(STANDINGS_ERA[PLACE IN LEAGUE]))</f>
        <v>14</v>
      </c>
      <c r="J1597">
        <f>16-INDEX(STANDINGS_WHIP[],MATCH(Table1[[#This Row],[COMBINED]],STANDINGS_WHIP[COMBINED],0),COLUMN(STANDINGS_WHIP[PLACE IN LEAGUE]))</f>
        <v>15</v>
      </c>
      <c r="K1597">
        <f>16-INDEX(STANDINGS_W[],MATCH(Table1[[#This Row],[COMBINED]],STANDINGS_W[COMBINED],0),COLUMN(STANDINGS_W[PLACE IN LEAGUE]))</f>
        <v>10</v>
      </c>
      <c r="L1597">
        <f>16-INDEX(STANDINGS_K[],MATCH(Table1[[#This Row],[COMBINED]],STANDINGS_K[COMBINED],0),COLUMN(STANDINGS_K[PLACE IN LEAGUE]))</f>
        <v>14</v>
      </c>
      <c r="M1597">
        <f>16-INDEX(STANDINGS_SV[],MATCH(Table1[[#This Row],[COMBINED]],STANDINGS_SV[COMBINED],0),COLUMN(STANDINGS_SV[PLACE IN LEAGUE]))</f>
        <v>15</v>
      </c>
      <c r="N1597">
        <f>SUM(Table1[[#This Row],[BA]:[SV]])</f>
        <v>109</v>
      </c>
      <c r="O1597">
        <v>2</v>
      </c>
    </row>
    <row r="1598" spans="1:15" x14ac:dyDescent="0.25">
      <c r="A1598" t="s">
        <v>108</v>
      </c>
      <c r="B1598" t="s">
        <v>1758</v>
      </c>
      <c r="C1598" t="str">
        <f>Table1[[#This Row],[League]]&amp;Table1[[#This Row],[Team]]</f>
        <v>$150 Draft Champions Feb 27 1:00 pm Lg.3775Meercatjohn</v>
      </c>
      <c r="D1598">
        <f>16-INDEX(STANDINGS_BA[],MATCH(Table1[[#This Row],[COMBINED]],STANDINGS_BA[COMBINED],0),COLUMN(STANDINGS_BA[PLACE IN LEAGUE]))</f>
        <v>8</v>
      </c>
      <c r="E1598">
        <f>16-INDEX(STANDINGS_R[],MATCH(Table1[[#This Row],[COMBINED]],STANDINGS_R[COMBINED],0),COLUMN(STANDINGS_R[PLACE IN LEAGUE]))</f>
        <v>5</v>
      </c>
      <c r="F1598">
        <f>16-INDEX(STANDINGS_HR[],MATCH(Table1[[#This Row],[COMBINED]],STANDINGS_HR[COMBINED],0),COLUMN(STANDINGS_HR[PLACE IN LEAGUE]))</f>
        <v>11</v>
      </c>
      <c r="G1598">
        <f>16-INDEX(STANDINGS_RBI[],MATCH(Table1[[#This Row],[COMBINED]],STANDINGS_RBI[COMBINED],0),COLUMN(STANDINGS_RBI[PLACE IN LEAGUE]))</f>
        <v>8</v>
      </c>
      <c r="H1598">
        <f>16-INDEX(STANDINGS_SB[],MATCH(Table1[[#This Row],[COMBINED]],STANDINGS_SB[COMBINED],0),COLUMN(STANDINGS_SB[PLACE IN LEAGUE]))</f>
        <v>8</v>
      </c>
      <c r="I1598">
        <f>16-INDEX(STANDINGS_ERA[],MATCH(Table1[[#This Row],[COMBINED]],STANDINGS_ERA[COMBINED],0),COLUMN(STANDINGS_ERA[PLACE IN LEAGUE]))</f>
        <v>15</v>
      </c>
      <c r="J1598">
        <f>16-INDEX(STANDINGS_WHIP[],MATCH(Table1[[#This Row],[COMBINED]],STANDINGS_WHIP[COMBINED],0),COLUMN(STANDINGS_WHIP[PLACE IN LEAGUE]))</f>
        <v>8</v>
      </c>
      <c r="K1598">
        <f>16-INDEX(STANDINGS_W[],MATCH(Table1[[#This Row],[COMBINED]],STANDINGS_W[COMBINED],0),COLUMN(STANDINGS_W[PLACE IN LEAGUE]))</f>
        <v>11</v>
      </c>
      <c r="L1598">
        <f>16-INDEX(STANDINGS_K[],MATCH(Table1[[#This Row],[COMBINED]],STANDINGS_K[COMBINED],0),COLUMN(STANDINGS_K[PLACE IN LEAGUE]))</f>
        <v>13</v>
      </c>
      <c r="M1598">
        <f>16-INDEX(STANDINGS_SV[],MATCH(Table1[[#This Row],[COMBINED]],STANDINGS_SV[COMBINED],0),COLUMN(STANDINGS_SV[PLACE IN LEAGUE]))</f>
        <v>12</v>
      </c>
      <c r="N1598">
        <f>SUM(Table1[[#This Row],[BA]:[SV]])</f>
        <v>99</v>
      </c>
      <c r="O1598">
        <v>3</v>
      </c>
    </row>
    <row r="1599" spans="1:15" x14ac:dyDescent="0.25">
      <c r="A1599" t="s">
        <v>1757</v>
      </c>
      <c r="B1599" t="s">
        <v>1758</v>
      </c>
      <c r="C1599" t="str">
        <f>Table1[[#This Row],[League]]&amp;Table1[[#This Row],[Team]]</f>
        <v>$150 Draft Champions Feb 27 1:00 pm Lg.3775White Russians</v>
      </c>
      <c r="D1599">
        <f>16-INDEX(STANDINGS_BA[],MATCH(Table1[[#This Row],[COMBINED]],STANDINGS_BA[COMBINED],0),COLUMN(STANDINGS_BA[PLACE IN LEAGUE]))</f>
        <v>15</v>
      </c>
      <c r="E1599">
        <f>16-INDEX(STANDINGS_R[],MATCH(Table1[[#This Row],[COMBINED]],STANDINGS_R[COMBINED],0),COLUMN(STANDINGS_R[PLACE IN LEAGUE]))</f>
        <v>11</v>
      </c>
      <c r="F1599">
        <f>16-INDEX(STANDINGS_HR[],MATCH(Table1[[#This Row],[COMBINED]],STANDINGS_HR[COMBINED],0),COLUMN(STANDINGS_HR[PLACE IN LEAGUE]))</f>
        <v>3</v>
      </c>
      <c r="G1599">
        <f>16-INDEX(STANDINGS_RBI[],MATCH(Table1[[#This Row],[COMBINED]],STANDINGS_RBI[COMBINED],0),COLUMN(STANDINGS_RBI[PLACE IN LEAGUE]))</f>
        <v>10</v>
      </c>
      <c r="H1599">
        <f>16-INDEX(STANDINGS_SB[],MATCH(Table1[[#This Row],[COMBINED]],STANDINGS_SB[COMBINED],0),COLUMN(STANDINGS_SB[PLACE IN LEAGUE]))</f>
        <v>13</v>
      </c>
      <c r="I1599">
        <f>16-INDEX(STANDINGS_ERA[],MATCH(Table1[[#This Row],[COMBINED]],STANDINGS_ERA[COMBINED],0),COLUMN(STANDINGS_ERA[PLACE IN LEAGUE]))</f>
        <v>12</v>
      </c>
      <c r="J1599">
        <f>16-INDEX(STANDINGS_WHIP[],MATCH(Table1[[#This Row],[COMBINED]],STANDINGS_WHIP[COMBINED],0),COLUMN(STANDINGS_WHIP[PLACE IN LEAGUE]))</f>
        <v>10</v>
      </c>
      <c r="K1599">
        <f>16-INDEX(STANDINGS_W[],MATCH(Table1[[#This Row],[COMBINED]],STANDINGS_W[COMBINED],0),COLUMN(STANDINGS_W[PLACE IN LEAGUE]))</f>
        <v>12</v>
      </c>
      <c r="L1599">
        <f>16-INDEX(STANDINGS_K[],MATCH(Table1[[#This Row],[COMBINED]],STANDINGS_K[COMBINED],0),COLUMN(STANDINGS_K[PLACE IN LEAGUE]))</f>
        <v>10</v>
      </c>
      <c r="M1599">
        <f>16-INDEX(STANDINGS_SV[],MATCH(Table1[[#This Row],[COMBINED]],STANDINGS_SV[COMBINED],0),COLUMN(STANDINGS_SV[PLACE IN LEAGUE]))</f>
        <v>2</v>
      </c>
      <c r="N1599">
        <f>SUM(Table1[[#This Row],[BA]:[SV]])</f>
        <v>98</v>
      </c>
      <c r="O1599">
        <v>4</v>
      </c>
    </row>
    <row r="1600" spans="1:15" x14ac:dyDescent="0.25">
      <c r="A1600" t="s">
        <v>1762</v>
      </c>
      <c r="B1600" t="s">
        <v>1758</v>
      </c>
      <c r="C1600" t="str">
        <f>Table1[[#This Row],[League]]&amp;Table1[[#This Row],[Team]]</f>
        <v>$150 Draft Champions Feb 27 1:00 pm Lg.3775Kockoa Kong</v>
      </c>
      <c r="D1600">
        <f>16-INDEX(STANDINGS_BA[],MATCH(Table1[[#This Row],[COMBINED]],STANDINGS_BA[COMBINED],0),COLUMN(STANDINGS_BA[PLACE IN LEAGUE]))</f>
        <v>10</v>
      </c>
      <c r="E1600">
        <f>16-INDEX(STANDINGS_R[],MATCH(Table1[[#This Row],[COMBINED]],STANDINGS_R[COMBINED],0),COLUMN(STANDINGS_R[PLACE IN LEAGUE]))</f>
        <v>12</v>
      </c>
      <c r="F1600">
        <f>16-INDEX(STANDINGS_HR[],MATCH(Table1[[#This Row],[COMBINED]],STANDINGS_HR[COMBINED],0),COLUMN(STANDINGS_HR[PLACE IN LEAGUE]))</f>
        <v>12</v>
      </c>
      <c r="G1600">
        <f>16-INDEX(STANDINGS_RBI[],MATCH(Table1[[#This Row],[COMBINED]],STANDINGS_RBI[COMBINED],0),COLUMN(STANDINGS_RBI[PLACE IN LEAGUE]))</f>
        <v>11</v>
      </c>
      <c r="H1600">
        <f>16-INDEX(STANDINGS_SB[],MATCH(Table1[[#This Row],[COMBINED]],STANDINGS_SB[COMBINED],0),COLUMN(STANDINGS_SB[PLACE IN LEAGUE]))</f>
        <v>15</v>
      </c>
      <c r="I1600">
        <f>16-INDEX(STANDINGS_ERA[],MATCH(Table1[[#This Row],[COMBINED]],STANDINGS_ERA[COMBINED],0),COLUMN(STANDINGS_ERA[PLACE IN LEAGUE]))</f>
        <v>6</v>
      </c>
      <c r="J1600">
        <f>16-INDEX(STANDINGS_WHIP[],MATCH(Table1[[#This Row],[COMBINED]],STANDINGS_WHIP[COMBINED],0),COLUMN(STANDINGS_WHIP[PLACE IN LEAGUE]))</f>
        <v>9</v>
      </c>
      <c r="K1600">
        <f>16-INDEX(STANDINGS_W[],MATCH(Table1[[#This Row],[COMBINED]],STANDINGS_W[COMBINED],0),COLUMN(STANDINGS_W[PLACE IN LEAGUE]))</f>
        <v>8</v>
      </c>
      <c r="L1600">
        <f>16-INDEX(STANDINGS_K[],MATCH(Table1[[#This Row],[COMBINED]],STANDINGS_K[COMBINED],0),COLUMN(STANDINGS_K[PLACE IN LEAGUE]))</f>
        <v>4</v>
      </c>
      <c r="M1600">
        <f>16-INDEX(STANDINGS_SV[],MATCH(Table1[[#This Row],[COMBINED]],STANDINGS_SV[COMBINED],0),COLUMN(STANDINGS_SV[PLACE IN LEAGUE]))</f>
        <v>10</v>
      </c>
      <c r="N1600">
        <f>SUM(Table1[[#This Row],[BA]:[SV]])</f>
        <v>97</v>
      </c>
      <c r="O1600">
        <v>5</v>
      </c>
    </row>
    <row r="1601" spans="1:15" x14ac:dyDescent="0.25">
      <c r="A1601" t="s">
        <v>1764</v>
      </c>
      <c r="B1601" t="s">
        <v>1758</v>
      </c>
      <c r="C1601" t="str">
        <f>Table1[[#This Row],[League]]&amp;Table1[[#This Row],[Team]]</f>
        <v>$150 Draft Champions Feb 27 1:00 pm Lg.3775Cedar Saisons</v>
      </c>
      <c r="D1601">
        <f>16-INDEX(STANDINGS_BA[],MATCH(Table1[[#This Row],[COMBINED]],STANDINGS_BA[COMBINED],0),COLUMN(STANDINGS_BA[PLACE IN LEAGUE]))</f>
        <v>7</v>
      </c>
      <c r="E1601">
        <f>16-INDEX(STANDINGS_R[],MATCH(Table1[[#This Row],[COMBINED]],STANDINGS_R[COMBINED],0),COLUMN(STANDINGS_R[PLACE IN LEAGUE]))</f>
        <v>8</v>
      </c>
      <c r="F1601">
        <f>16-INDEX(STANDINGS_HR[],MATCH(Table1[[#This Row],[COMBINED]],STANDINGS_HR[COMBINED],0),COLUMN(STANDINGS_HR[PLACE IN LEAGUE]))</f>
        <v>8</v>
      </c>
      <c r="G1601">
        <f>16-INDEX(STANDINGS_RBI[],MATCH(Table1[[#This Row],[COMBINED]],STANDINGS_RBI[COMBINED],0),COLUMN(STANDINGS_RBI[PLACE IN LEAGUE]))</f>
        <v>7</v>
      </c>
      <c r="H1601">
        <f>16-INDEX(STANDINGS_SB[],MATCH(Table1[[#This Row],[COMBINED]],STANDINGS_SB[COMBINED],0),COLUMN(STANDINGS_SB[PLACE IN LEAGUE]))</f>
        <v>11</v>
      </c>
      <c r="I1601">
        <f>16-INDEX(STANDINGS_ERA[],MATCH(Table1[[#This Row],[COMBINED]],STANDINGS_ERA[COMBINED],0),COLUMN(STANDINGS_ERA[PLACE IN LEAGUE]))</f>
        <v>9</v>
      </c>
      <c r="J1601">
        <f>16-INDEX(STANDINGS_WHIP[],MATCH(Table1[[#This Row],[COMBINED]],STANDINGS_WHIP[COMBINED],0),COLUMN(STANDINGS_WHIP[PLACE IN LEAGUE]))</f>
        <v>12</v>
      </c>
      <c r="K1601">
        <f>16-INDEX(STANDINGS_W[],MATCH(Table1[[#This Row],[COMBINED]],STANDINGS_W[COMBINED],0),COLUMN(STANDINGS_W[PLACE IN LEAGUE]))</f>
        <v>13</v>
      </c>
      <c r="L1601">
        <f>16-INDEX(STANDINGS_K[],MATCH(Table1[[#This Row],[COMBINED]],STANDINGS_K[COMBINED],0),COLUMN(STANDINGS_K[PLACE IN LEAGUE]))</f>
        <v>15</v>
      </c>
      <c r="M1601">
        <f>16-INDEX(STANDINGS_SV[],MATCH(Table1[[#This Row],[COMBINED]],STANDINGS_SV[COMBINED],0),COLUMN(STANDINGS_SV[PLACE IN LEAGUE]))</f>
        <v>1</v>
      </c>
      <c r="N1601">
        <f>SUM(Table1[[#This Row],[BA]:[SV]])</f>
        <v>91</v>
      </c>
      <c r="O1601">
        <v>6</v>
      </c>
    </row>
    <row r="1602" spans="1:15" x14ac:dyDescent="0.25">
      <c r="A1602" t="s">
        <v>1766</v>
      </c>
      <c r="B1602" t="s">
        <v>1758</v>
      </c>
      <c r="C1602" t="str">
        <f>Table1[[#This Row],[League]]&amp;Table1[[#This Row],[Team]]</f>
        <v>$150 Draft Champions Feb 27 1:00 pm Lg.3775BugEaters2</v>
      </c>
      <c r="D1602">
        <f>16-INDEX(STANDINGS_BA[],MATCH(Table1[[#This Row],[COMBINED]],STANDINGS_BA[COMBINED],0),COLUMN(STANDINGS_BA[PLACE IN LEAGUE]))</f>
        <v>3</v>
      </c>
      <c r="E1602">
        <f>16-INDEX(STANDINGS_R[],MATCH(Table1[[#This Row],[COMBINED]],STANDINGS_R[COMBINED],0),COLUMN(STANDINGS_R[PLACE IN LEAGUE]))</f>
        <v>14</v>
      </c>
      <c r="F1602">
        <f>16-INDEX(STANDINGS_HR[],MATCH(Table1[[#This Row],[COMBINED]],STANDINGS_HR[COMBINED],0),COLUMN(STANDINGS_HR[PLACE IN LEAGUE]))</f>
        <v>14</v>
      </c>
      <c r="G1602">
        <f>16-INDEX(STANDINGS_RBI[],MATCH(Table1[[#This Row],[COMBINED]],STANDINGS_RBI[COMBINED],0),COLUMN(STANDINGS_RBI[PLACE IN LEAGUE]))</f>
        <v>14</v>
      </c>
      <c r="H1602">
        <f>16-INDEX(STANDINGS_SB[],MATCH(Table1[[#This Row],[COMBINED]],STANDINGS_SB[COMBINED],0),COLUMN(STANDINGS_SB[PLACE IN LEAGUE]))</f>
        <v>4</v>
      </c>
      <c r="I1602">
        <f>16-INDEX(STANDINGS_ERA[],MATCH(Table1[[#This Row],[COMBINED]],STANDINGS_ERA[COMBINED],0),COLUMN(STANDINGS_ERA[PLACE IN LEAGUE]))</f>
        <v>4</v>
      </c>
      <c r="J1602">
        <f>16-INDEX(STANDINGS_WHIP[],MATCH(Table1[[#This Row],[COMBINED]],STANDINGS_WHIP[COMBINED],0),COLUMN(STANDINGS_WHIP[PLACE IN LEAGUE]))</f>
        <v>5</v>
      </c>
      <c r="K1602">
        <f>16-INDEX(STANDINGS_W[],MATCH(Table1[[#This Row],[COMBINED]],STANDINGS_W[COMBINED],0),COLUMN(STANDINGS_W[PLACE IN LEAGUE]))</f>
        <v>14</v>
      </c>
      <c r="L1602">
        <f>16-INDEX(STANDINGS_K[],MATCH(Table1[[#This Row],[COMBINED]],STANDINGS_K[COMBINED],0),COLUMN(STANDINGS_K[PLACE IN LEAGUE]))</f>
        <v>9</v>
      </c>
      <c r="M1602">
        <f>16-INDEX(STANDINGS_SV[],MATCH(Table1[[#This Row],[COMBINED]],STANDINGS_SV[COMBINED],0),COLUMN(STANDINGS_SV[PLACE IN LEAGUE]))</f>
        <v>8</v>
      </c>
      <c r="N1602">
        <f>SUM(Table1[[#This Row],[BA]:[SV]])</f>
        <v>89</v>
      </c>
      <c r="O1602">
        <v>7</v>
      </c>
    </row>
    <row r="1603" spans="1:15" x14ac:dyDescent="0.25">
      <c r="A1603" t="s">
        <v>1767</v>
      </c>
      <c r="B1603" t="s">
        <v>1758</v>
      </c>
      <c r="C1603" t="str">
        <f>Table1[[#This Row],[League]]&amp;Table1[[#This Row],[Team]]</f>
        <v>$150 Draft Champions Feb 27 1:00 pm Lg.3775Big Slick Outlaws</v>
      </c>
      <c r="D1603">
        <f>16-INDEX(STANDINGS_BA[],MATCH(Table1[[#This Row],[COMBINED]],STANDINGS_BA[COMBINED],0),COLUMN(STANDINGS_BA[PLACE IN LEAGUE]))</f>
        <v>2</v>
      </c>
      <c r="E1603">
        <f>16-INDEX(STANDINGS_R[],MATCH(Table1[[#This Row],[COMBINED]],STANDINGS_R[COMBINED],0),COLUMN(STANDINGS_R[PLACE IN LEAGUE]))</f>
        <v>4</v>
      </c>
      <c r="F1603">
        <f>16-INDEX(STANDINGS_HR[],MATCH(Table1[[#This Row],[COMBINED]],STANDINGS_HR[COMBINED],0),COLUMN(STANDINGS_HR[PLACE IN LEAGUE]))</f>
        <v>5</v>
      </c>
      <c r="G1603">
        <f>16-INDEX(STANDINGS_RBI[],MATCH(Table1[[#This Row],[COMBINED]],STANDINGS_RBI[COMBINED],0),COLUMN(STANDINGS_RBI[PLACE IN LEAGUE]))</f>
        <v>6</v>
      </c>
      <c r="H1603">
        <f>16-INDEX(STANDINGS_SB[],MATCH(Table1[[#This Row],[COMBINED]],STANDINGS_SB[COMBINED],0),COLUMN(STANDINGS_SB[PLACE IN LEAGUE]))</f>
        <v>7</v>
      </c>
      <c r="I1603">
        <f>16-INDEX(STANDINGS_ERA[],MATCH(Table1[[#This Row],[COMBINED]],STANDINGS_ERA[COMBINED],0),COLUMN(STANDINGS_ERA[PLACE IN LEAGUE]))</f>
        <v>13</v>
      </c>
      <c r="J1603">
        <f>16-INDEX(STANDINGS_WHIP[],MATCH(Table1[[#This Row],[COMBINED]],STANDINGS_WHIP[COMBINED],0),COLUMN(STANDINGS_WHIP[PLACE IN LEAGUE]))</f>
        <v>14</v>
      </c>
      <c r="K1603">
        <f>16-INDEX(STANDINGS_W[],MATCH(Table1[[#This Row],[COMBINED]],STANDINGS_W[COMBINED],0),COLUMN(STANDINGS_W[PLACE IN LEAGUE]))</f>
        <v>9</v>
      </c>
      <c r="L1603">
        <f>16-INDEX(STANDINGS_K[],MATCH(Table1[[#This Row],[COMBINED]],STANDINGS_K[COMBINED],0),COLUMN(STANDINGS_K[PLACE IN LEAGUE]))</f>
        <v>7</v>
      </c>
      <c r="M1603">
        <f>16-INDEX(STANDINGS_SV[],MATCH(Table1[[#This Row],[COMBINED]],STANDINGS_SV[COMBINED],0),COLUMN(STANDINGS_SV[PLACE IN LEAGUE]))</f>
        <v>13</v>
      </c>
      <c r="N1603">
        <f>SUM(Table1[[#This Row],[BA]:[SV]])</f>
        <v>80</v>
      </c>
      <c r="O1603">
        <v>8</v>
      </c>
    </row>
    <row r="1604" spans="1:15" x14ac:dyDescent="0.25">
      <c r="A1604" t="s">
        <v>1760</v>
      </c>
      <c r="B1604" t="s">
        <v>1758</v>
      </c>
      <c r="C1604" t="str">
        <f>Table1[[#This Row],[League]]&amp;Table1[[#This Row],[Team]]</f>
        <v>$150 Draft Champions Feb 27 1:00 pm Lg.3775Team Blasetti</v>
      </c>
      <c r="D1604">
        <f>16-INDEX(STANDINGS_BA[],MATCH(Table1[[#This Row],[COMBINED]],STANDINGS_BA[COMBINED],0),COLUMN(STANDINGS_BA[PLACE IN LEAGUE]))</f>
        <v>13</v>
      </c>
      <c r="E1604">
        <f>16-INDEX(STANDINGS_R[],MATCH(Table1[[#This Row],[COMBINED]],STANDINGS_R[COMBINED],0),COLUMN(STANDINGS_R[PLACE IN LEAGUE]))</f>
        <v>13</v>
      </c>
      <c r="F1604">
        <f>16-INDEX(STANDINGS_HR[],MATCH(Table1[[#This Row],[COMBINED]],STANDINGS_HR[COMBINED],0),COLUMN(STANDINGS_HR[PLACE IN LEAGUE]))</f>
        <v>10</v>
      </c>
      <c r="G1604">
        <f>16-INDEX(STANDINGS_RBI[],MATCH(Table1[[#This Row],[COMBINED]],STANDINGS_RBI[COMBINED],0),COLUMN(STANDINGS_RBI[PLACE IN LEAGUE]))</f>
        <v>13</v>
      </c>
      <c r="H1604">
        <f>16-INDEX(STANDINGS_SB[],MATCH(Table1[[#This Row],[COMBINED]],STANDINGS_SB[COMBINED],0),COLUMN(STANDINGS_SB[PLACE IN LEAGUE]))</f>
        <v>6</v>
      </c>
      <c r="I1604">
        <f>16-INDEX(STANDINGS_ERA[],MATCH(Table1[[#This Row],[COMBINED]],STANDINGS_ERA[COMBINED],0),COLUMN(STANDINGS_ERA[PLACE IN LEAGUE]))</f>
        <v>5</v>
      </c>
      <c r="J1604">
        <f>16-INDEX(STANDINGS_WHIP[],MATCH(Table1[[#This Row],[COMBINED]],STANDINGS_WHIP[COMBINED],0),COLUMN(STANDINGS_WHIP[PLACE IN LEAGUE]))</f>
        <v>3</v>
      </c>
      <c r="K1604">
        <f>16-INDEX(STANDINGS_W[],MATCH(Table1[[#This Row],[COMBINED]],STANDINGS_W[COMBINED],0),COLUMN(STANDINGS_W[PLACE IN LEAGUE]))</f>
        <v>2</v>
      </c>
      <c r="L1604">
        <f>16-INDEX(STANDINGS_K[],MATCH(Table1[[#This Row],[COMBINED]],STANDINGS_K[COMBINED],0),COLUMN(STANDINGS_K[PLACE IN LEAGUE]))</f>
        <v>6</v>
      </c>
      <c r="M1604">
        <f>16-INDEX(STANDINGS_SV[],MATCH(Table1[[#This Row],[COMBINED]],STANDINGS_SV[COMBINED],0),COLUMN(STANDINGS_SV[PLACE IN LEAGUE]))</f>
        <v>7</v>
      </c>
      <c r="N1604">
        <f>SUM(Table1[[#This Row],[BA]:[SV]])</f>
        <v>78</v>
      </c>
      <c r="O1604">
        <v>9</v>
      </c>
    </row>
    <row r="1605" spans="1:15" x14ac:dyDescent="0.25">
      <c r="A1605" t="s">
        <v>1768</v>
      </c>
      <c r="B1605" t="s">
        <v>1758</v>
      </c>
      <c r="C1605" t="str">
        <f>Table1[[#This Row],[League]]&amp;Table1[[#This Row],[Team]]</f>
        <v>$150 Draft Champions Feb 27 1:00 pm Lg.37752016 Champ</v>
      </c>
      <c r="D1605">
        <f>16-INDEX(STANDINGS_BA[],MATCH(Table1[[#This Row],[COMBINED]],STANDINGS_BA[COMBINED],0),COLUMN(STANDINGS_BA[PLACE IN LEAGUE]))</f>
        <v>1</v>
      </c>
      <c r="E1605">
        <f>16-INDEX(STANDINGS_R[],MATCH(Table1[[#This Row],[COMBINED]],STANDINGS_R[COMBINED],0),COLUMN(STANDINGS_R[PLACE IN LEAGUE]))</f>
        <v>10</v>
      </c>
      <c r="F1605">
        <f>16-INDEX(STANDINGS_HR[],MATCH(Table1[[#This Row],[COMBINED]],STANDINGS_HR[COMBINED],0),COLUMN(STANDINGS_HR[PLACE IN LEAGUE]))</f>
        <v>15</v>
      </c>
      <c r="G1605">
        <f>16-INDEX(STANDINGS_RBI[],MATCH(Table1[[#This Row],[COMBINED]],STANDINGS_RBI[COMBINED],0),COLUMN(STANDINGS_RBI[PLACE IN LEAGUE]))</f>
        <v>12</v>
      </c>
      <c r="H1605">
        <f>16-INDEX(STANDINGS_SB[],MATCH(Table1[[#This Row],[COMBINED]],STANDINGS_SB[COMBINED],0),COLUMN(STANDINGS_SB[PLACE IN LEAGUE]))</f>
        <v>5</v>
      </c>
      <c r="I1605">
        <f>16-INDEX(STANDINGS_ERA[],MATCH(Table1[[#This Row],[COMBINED]],STANDINGS_ERA[COMBINED],0),COLUMN(STANDINGS_ERA[PLACE IN LEAGUE]))</f>
        <v>8</v>
      </c>
      <c r="J1605">
        <f>16-INDEX(STANDINGS_WHIP[],MATCH(Table1[[#This Row],[COMBINED]],STANDINGS_WHIP[COMBINED],0),COLUMN(STANDINGS_WHIP[PLACE IN LEAGUE]))</f>
        <v>6</v>
      </c>
      <c r="K1605">
        <f>16-INDEX(STANDINGS_W[],MATCH(Table1[[#This Row],[COMBINED]],STANDINGS_W[COMBINED],0),COLUMN(STANDINGS_W[PLACE IN LEAGUE]))</f>
        <v>6</v>
      </c>
      <c r="L1605">
        <f>16-INDEX(STANDINGS_K[],MATCH(Table1[[#This Row],[COMBINED]],STANDINGS_K[COMBINED],0),COLUMN(STANDINGS_K[PLACE IN LEAGUE]))</f>
        <v>11</v>
      </c>
      <c r="M1605">
        <f>16-INDEX(STANDINGS_SV[],MATCH(Table1[[#This Row],[COMBINED]],STANDINGS_SV[COMBINED],0),COLUMN(STANDINGS_SV[PLACE IN LEAGUE]))</f>
        <v>3</v>
      </c>
      <c r="N1605">
        <f>SUM(Table1[[#This Row],[BA]:[SV]])</f>
        <v>77</v>
      </c>
      <c r="O1605">
        <v>10</v>
      </c>
    </row>
    <row r="1606" spans="1:15" x14ac:dyDescent="0.25">
      <c r="A1606" t="s">
        <v>1761</v>
      </c>
      <c r="B1606" t="s">
        <v>1758</v>
      </c>
      <c r="C1606" t="str">
        <f>Table1[[#This Row],[League]]&amp;Table1[[#This Row],[Team]]</f>
        <v>$150 Draft Champions Feb 27 1:00 pm Lg.3775BALL &amp; CHAIN</v>
      </c>
      <c r="D1606">
        <f>16-INDEX(STANDINGS_BA[],MATCH(Table1[[#This Row],[COMBINED]],STANDINGS_BA[COMBINED],0),COLUMN(STANDINGS_BA[PLACE IN LEAGUE]))</f>
        <v>11</v>
      </c>
      <c r="E1606">
        <f>16-INDEX(STANDINGS_R[],MATCH(Table1[[#This Row],[COMBINED]],STANDINGS_R[COMBINED],0),COLUMN(STANDINGS_R[PLACE IN LEAGUE]))</f>
        <v>9</v>
      </c>
      <c r="F1606">
        <f>16-INDEX(STANDINGS_HR[],MATCH(Table1[[#This Row],[COMBINED]],STANDINGS_HR[COMBINED],0),COLUMN(STANDINGS_HR[PLACE IN LEAGUE]))</f>
        <v>9</v>
      </c>
      <c r="G1606">
        <f>16-INDEX(STANDINGS_RBI[],MATCH(Table1[[#This Row],[COMBINED]],STANDINGS_RBI[COMBINED],0),COLUMN(STANDINGS_RBI[PLACE IN LEAGUE]))</f>
        <v>3</v>
      </c>
      <c r="H1606">
        <f>16-INDEX(STANDINGS_SB[],MATCH(Table1[[#This Row],[COMBINED]],STANDINGS_SB[COMBINED],0),COLUMN(STANDINGS_SB[PLACE IN LEAGUE]))</f>
        <v>14</v>
      </c>
      <c r="I1606">
        <f>16-INDEX(STANDINGS_ERA[],MATCH(Table1[[#This Row],[COMBINED]],STANDINGS_ERA[COMBINED],0),COLUMN(STANDINGS_ERA[PLACE IN LEAGUE]))</f>
        <v>2</v>
      </c>
      <c r="J1606">
        <f>16-INDEX(STANDINGS_WHIP[],MATCH(Table1[[#This Row],[COMBINED]],STANDINGS_WHIP[COMBINED],0),COLUMN(STANDINGS_WHIP[PLACE IN LEAGUE]))</f>
        <v>4</v>
      </c>
      <c r="K1606">
        <f>16-INDEX(STANDINGS_W[],MATCH(Table1[[#This Row],[COMBINED]],STANDINGS_W[COMBINED],0),COLUMN(STANDINGS_W[PLACE IN LEAGUE]))</f>
        <v>3</v>
      </c>
      <c r="L1606">
        <f>16-INDEX(STANDINGS_K[],MATCH(Table1[[#This Row],[COMBINED]],STANDINGS_K[COMBINED],0),COLUMN(STANDINGS_K[PLACE IN LEAGUE]))</f>
        <v>3</v>
      </c>
      <c r="M1606">
        <f>16-INDEX(STANDINGS_SV[],MATCH(Table1[[#This Row],[COMBINED]],STANDINGS_SV[COMBINED],0),COLUMN(STANDINGS_SV[PLACE IN LEAGUE]))</f>
        <v>14</v>
      </c>
      <c r="N1606">
        <f>SUM(Table1[[#This Row],[BA]:[SV]])</f>
        <v>72</v>
      </c>
      <c r="O1606">
        <v>11</v>
      </c>
    </row>
    <row r="1607" spans="1:15" x14ac:dyDescent="0.25">
      <c r="A1607" t="s">
        <v>1759</v>
      </c>
      <c r="B1607" t="s">
        <v>1758</v>
      </c>
      <c r="C1607" t="str">
        <f>Table1[[#This Row],[League]]&amp;Table1[[#This Row],[Team]]</f>
        <v>$150 Draft Champions Feb 27 1:00 pm Lg.3775Wallimooners</v>
      </c>
      <c r="D1607">
        <f>16-INDEX(STANDINGS_BA[],MATCH(Table1[[#This Row],[COMBINED]],STANDINGS_BA[COMBINED],0),COLUMN(STANDINGS_BA[PLACE IN LEAGUE]))</f>
        <v>14</v>
      </c>
      <c r="E1607">
        <f>16-INDEX(STANDINGS_R[],MATCH(Table1[[#This Row],[COMBINED]],STANDINGS_R[COMBINED],0),COLUMN(STANDINGS_R[PLACE IN LEAGUE]))</f>
        <v>6</v>
      </c>
      <c r="F1607">
        <f>16-INDEX(STANDINGS_HR[],MATCH(Table1[[#This Row],[COMBINED]],STANDINGS_HR[COMBINED],0),COLUMN(STANDINGS_HR[PLACE IN LEAGUE]))</f>
        <v>4</v>
      </c>
      <c r="G1607">
        <f>16-INDEX(STANDINGS_RBI[],MATCH(Table1[[#This Row],[COMBINED]],STANDINGS_RBI[COMBINED],0),COLUMN(STANDINGS_RBI[PLACE IN LEAGUE]))</f>
        <v>5</v>
      </c>
      <c r="H1607">
        <f>16-INDEX(STANDINGS_SB[],MATCH(Table1[[#This Row],[COMBINED]],STANDINGS_SB[COMBINED],0),COLUMN(STANDINGS_SB[PLACE IN LEAGUE]))</f>
        <v>9</v>
      </c>
      <c r="I1607">
        <f>16-INDEX(STANDINGS_ERA[],MATCH(Table1[[#This Row],[COMBINED]],STANDINGS_ERA[COMBINED],0),COLUMN(STANDINGS_ERA[PLACE IN LEAGUE]))</f>
        <v>10</v>
      </c>
      <c r="J1607">
        <f>16-INDEX(STANDINGS_WHIP[],MATCH(Table1[[#This Row],[COMBINED]],STANDINGS_WHIP[COMBINED],0),COLUMN(STANDINGS_WHIP[PLACE IN LEAGUE]))</f>
        <v>7</v>
      </c>
      <c r="K1607">
        <f>16-INDEX(STANDINGS_W[],MATCH(Table1[[#This Row],[COMBINED]],STANDINGS_W[COMBINED],0),COLUMN(STANDINGS_W[PLACE IN LEAGUE]))</f>
        <v>5</v>
      </c>
      <c r="L1607">
        <f>16-INDEX(STANDINGS_K[],MATCH(Table1[[#This Row],[COMBINED]],STANDINGS_K[COMBINED],0),COLUMN(STANDINGS_K[PLACE IN LEAGUE]))</f>
        <v>5</v>
      </c>
      <c r="M1607">
        <f>16-INDEX(STANDINGS_SV[],MATCH(Table1[[#This Row],[COMBINED]],STANDINGS_SV[COMBINED],0),COLUMN(STANDINGS_SV[PLACE IN LEAGUE]))</f>
        <v>5</v>
      </c>
      <c r="N1607">
        <f>SUM(Table1[[#This Row],[BA]:[SV]])</f>
        <v>70</v>
      </c>
      <c r="O1607">
        <v>12</v>
      </c>
    </row>
    <row r="1608" spans="1:15" x14ac:dyDescent="0.25">
      <c r="A1608" t="s">
        <v>1630</v>
      </c>
      <c r="B1608" t="s">
        <v>1758</v>
      </c>
      <c r="C1608" t="str">
        <f>Table1[[#This Row],[League]]&amp;Table1[[#This Row],[Team]]</f>
        <v>$150 Draft Champions Feb 27 1:00 pm Lg.3775Iron Lung</v>
      </c>
      <c r="D1608">
        <f>16-INDEX(STANDINGS_BA[],MATCH(Table1[[#This Row],[COMBINED]],STANDINGS_BA[COMBINED],0),COLUMN(STANDINGS_BA[PLACE IN LEAGUE]))</f>
        <v>5</v>
      </c>
      <c r="E1608">
        <f>16-INDEX(STANDINGS_R[],MATCH(Table1[[#This Row],[COMBINED]],STANDINGS_R[COMBINED],0),COLUMN(STANDINGS_R[PLACE IN LEAGUE]))</f>
        <v>1</v>
      </c>
      <c r="F1608">
        <f>16-INDEX(STANDINGS_HR[],MATCH(Table1[[#This Row],[COMBINED]],STANDINGS_HR[COMBINED],0),COLUMN(STANDINGS_HR[PLACE IN LEAGUE]))</f>
        <v>7</v>
      </c>
      <c r="G1608">
        <f>16-INDEX(STANDINGS_RBI[],MATCH(Table1[[#This Row],[COMBINED]],STANDINGS_RBI[COMBINED],0),COLUMN(STANDINGS_RBI[PLACE IN LEAGUE]))</f>
        <v>4</v>
      </c>
      <c r="H1608">
        <f>16-INDEX(STANDINGS_SB[],MATCH(Table1[[#This Row],[COMBINED]],STANDINGS_SB[COMBINED],0),COLUMN(STANDINGS_SB[PLACE IN LEAGUE]))</f>
        <v>3</v>
      </c>
      <c r="I1608">
        <f>16-INDEX(STANDINGS_ERA[],MATCH(Table1[[#This Row],[COMBINED]],STANDINGS_ERA[COMBINED],0),COLUMN(STANDINGS_ERA[PLACE IN LEAGUE]))</f>
        <v>7</v>
      </c>
      <c r="J1608">
        <f>16-INDEX(STANDINGS_WHIP[],MATCH(Table1[[#This Row],[COMBINED]],STANDINGS_WHIP[COMBINED],0),COLUMN(STANDINGS_WHIP[PLACE IN LEAGUE]))</f>
        <v>13</v>
      </c>
      <c r="K1608">
        <f>16-INDEX(STANDINGS_W[],MATCH(Table1[[#This Row],[COMBINED]],STANDINGS_W[COMBINED],0),COLUMN(STANDINGS_W[PLACE IN LEAGUE]))</f>
        <v>4</v>
      </c>
      <c r="L1608">
        <f>16-INDEX(STANDINGS_K[],MATCH(Table1[[#This Row],[COMBINED]],STANDINGS_K[COMBINED],0),COLUMN(STANDINGS_K[PLACE IN LEAGUE]))</f>
        <v>1</v>
      </c>
      <c r="M1608">
        <f>16-INDEX(STANDINGS_SV[],MATCH(Table1[[#This Row],[COMBINED]],STANDINGS_SV[COMBINED],0),COLUMN(STANDINGS_SV[PLACE IN LEAGUE]))</f>
        <v>4</v>
      </c>
      <c r="N1608">
        <f>SUM(Table1[[#This Row],[BA]:[SV]])</f>
        <v>49</v>
      </c>
      <c r="O1608">
        <v>13</v>
      </c>
    </row>
    <row r="1609" spans="1:15" x14ac:dyDescent="0.25">
      <c r="A1609" t="s">
        <v>1765</v>
      </c>
      <c r="B1609" t="s">
        <v>1758</v>
      </c>
      <c r="C1609" t="str">
        <f>Table1[[#This Row],[League]]&amp;Table1[[#This Row],[Team]]</f>
        <v>$150 Draft Champions Feb 27 1:00 pm Lg.3775NOKOMIS REDSKINS</v>
      </c>
      <c r="D1609">
        <f>16-INDEX(STANDINGS_BA[],MATCH(Table1[[#This Row],[COMBINED]],STANDINGS_BA[COMBINED],0),COLUMN(STANDINGS_BA[PLACE IN LEAGUE]))</f>
        <v>6</v>
      </c>
      <c r="E1609">
        <f>16-INDEX(STANDINGS_R[],MATCH(Table1[[#This Row],[COMBINED]],STANDINGS_R[COMBINED],0),COLUMN(STANDINGS_R[PLACE IN LEAGUE]))</f>
        <v>2</v>
      </c>
      <c r="F1609">
        <f>16-INDEX(STANDINGS_HR[],MATCH(Table1[[#This Row],[COMBINED]],STANDINGS_HR[COMBINED],0),COLUMN(STANDINGS_HR[PLACE IN LEAGUE]))</f>
        <v>1</v>
      </c>
      <c r="G1609">
        <f>16-INDEX(STANDINGS_RBI[],MATCH(Table1[[#This Row],[COMBINED]],STANDINGS_RBI[COMBINED],0),COLUMN(STANDINGS_RBI[PLACE IN LEAGUE]))</f>
        <v>2</v>
      </c>
      <c r="H1609">
        <f>16-INDEX(STANDINGS_SB[],MATCH(Table1[[#This Row],[COMBINED]],STANDINGS_SB[COMBINED],0),COLUMN(STANDINGS_SB[PLACE IN LEAGUE]))</f>
        <v>12</v>
      </c>
      <c r="I1609">
        <f>16-INDEX(STANDINGS_ERA[],MATCH(Table1[[#This Row],[COMBINED]],STANDINGS_ERA[COMBINED],0),COLUMN(STANDINGS_ERA[PLACE IN LEAGUE]))</f>
        <v>1</v>
      </c>
      <c r="J1609">
        <f>16-INDEX(STANDINGS_WHIP[],MATCH(Table1[[#This Row],[COMBINED]],STANDINGS_WHIP[COMBINED],0),COLUMN(STANDINGS_WHIP[PLACE IN LEAGUE]))</f>
        <v>2</v>
      </c>
      <c r="K1609">
        <f>16-INDEX(STANDINGS_W[],MATCH(Table1[[#This Row],[COMBINED]],STANDINGS_W[COMBINED],0),COLUMN(STANDINGS_W[PLACE IN LEAGUE]))</f>
        <v>1</v>
      </c>
      <c r="L1609">
        <f>16-INDEX(STANDINGS_K[],MATCH(Table1[[#This Row],[COMBINED]],STANDINGS_K[COMBINED],0),COLUMN(STANDINGS_K[PLACE IN LEAGUE]))</f>
        <v>8</v>
      </c>
      <c r="M1609">
        <f>16-INDEX(STANDINGS_SV[],MATCH(Table1[[#This Row],[COMBINED]],STANDINGS_SV[COMBINED],0),COLUMN(STANDINGS_SV[PLACE IN LEAGUE]))</f>
        <v>6</v>
      </c>
      <c r="N1609">
        <f>SUM(Table1[[#This Row],[BA]:[SV]])</f>
        <v>41</v>
      </c>
      <c r="O1609">
        <v>14</v>
      </c>
    </row>
    <row r="1610" spans="1:15" x14ac:dyDescent="0.25">
      <c r="A1610" t="s">
        <v>90</v>
      </c>
      <c r="B1610" t="s">
        <v>1758</v>
      </c>
      <c r="C1610" t="str">
        <f>Table1[[#This Row],[League]]&amp;Table1[[#This Row],[Team]]</f>
        <v>$150 Draft Champions Feb 27 1:00 pm Lg.3775Gotham Gophers</v>
      </c>
      <c r="D1610">
        <f>16-INDEX(STANDINGS_BA[],MATCH(Table1[[#This Row],[COMBINED]],STANDINGS_BA[COMBINED],0),COLUMN(STANDINGS_BA[PLACE IN LEAGUE]))</f>
        <v>4</v>
      </c>
      <c r="E1610">
        <f>16-INDEX(STANDINGS_R[],MATCH(Table1[[#This Row],[COMBINED]],STANDINGS_R[COMBINED],0),COLUMN(STANDINGS_R[PLACE IN LEAGUE]))</f>
        <v>3</v>
      </c>
      <c r="F1610">
        <f>16-INDEX(STANDINGS_HR[],MATCH(Table1[[#This Row],[COMBINED]],STANDINGS_HR[COMBINED],0),COLUMN(STANDINGS_HR[PLACE IN LEAGUE]))</f>
        <v>2</v>
      </c>
      <c r="G1610">
        <f>16-INDEX(STANDINGS_RBI[],MATCH(Table1[[#This Row],[COMBINED]],STANDINGS_RBI[COMBINED],0),COLUMN(STANDINGS_RBI[PLACE IN LEAGUE]))</f>
        <v>1</v>
      </c>
      <c r="H1610">
        <f>16-INDEX(STANDINGS_SB[],MATCH(Table1[[#This Row],[COMBINED]],STANDINGS_SB[COMBINED],0),COLUMN(STANDINGS_SB[PLACE IN LEAGUE]))</f>
        <v>2</v>
      </c>
      <c r="I1610">
        <f>16-INDEX(STANDINGS_ERA[],MATCH(Table1[[#This Row],[COMBINED]],STANDINGS_ERA[COMBINED],0),COLUMN(STANDINGS_ERA[PLACE IN LEAGUE]))</f>
        <v>3</v>
      </c>
      <c r="J1610">
        <f>16-INDEX(STANDINGS_WHIP[],MATCH(Table1[[#This Row],[COMBINED]],STANDINGS_WHIP[COMBINED],0),COLUMN(STANDINGS_WHIP[PLACE IN LEAGUE]))</f>
        <v>1</v>
      </c>
      <c r="K1610">
        <f>16-INDEX(STANDINGS_W[],MATCH(Table1[[#This Row],[COMBINED]],STANDINGS_W[COMBINED],0),COLUMN(STANDINGS_W[PLACE IN LEAGUE]))</f>
        <v>7</v>
      </c>
      <c r="L1610">
        <f>16-INDEX(STANDINGS_K[],MATCH(Table1[[#This Row],[COMBINED]],STANDINGS_K[COMBINED],0),COLUMN(STANDINGS_K[PLACE IN LEAGUE]))</f>
        <v>2</v>
      </c>
      <c r="M1610">
        <f>16-INDEX(STANDINGS_SV[],MATCH(Table1[[#This Row],[COMBINED]],STANDINGS_SV[COMBINED],0),COLUMN(STANDINGS_SV[PLACE IN LEAGUE]))</f>
        <v>11</v>
      </c>
      <c r="N1610">
        <f>SUM(Table1[[#This Row],[BA]:[SV]])</f>
        <v>36</v>
      </c>
      <c r="O1610">
        <v>15</v>
      </c>
    </row>
    <row r="1611" spans="1:15" x14ac:dyDescent="0.25">
      <c r="A1611" t="s">
        <v>1773</v>
      </c>
      <c r="B1611" t="s">
        <v>1770</v>
      </c>
      <c r="C1611" t="str">
        <f>Table1[[#This Row],[League]]&amp;Table1[[#This Row],[Team]]</f>
        <v>$150 Draft Champions Feb 27 1:00 pm Lg.3777The Iron Duke</v>
      </c>
      <c r="D1611">
        <f>16-INDEX(STANDINGS_BA[],MATCH(Table1[[#This Row],[COMBINED]],STANDINGS_BA[COMBINED],0),COLUMN(STANDINGS_BA[PLACE IN LEAGUE]))</f>
        <v>11</v>
      </c>
      <c r="E1611">
        <f>16-INDEX(STANDINGS_R[],MATCH(Table1[[#This Row],[COMBINED]],STANDINGS_R[COMBINED],0),COLUMN(STANDINGS_R[PLACE IN LEAGUE]))</f>
        <v>12</v>
      </c>
      <c r="F1611">
        <f>16-INDEX(STANDINGS_HR[],MATCH(Table1[[#This Row],[COMBINED]],STANDINGS_HR[COMBINED],0),COLUMN(STANDINGS_HR[PLACE IN LEAGUE]))</f>
        <v>10</v>
      </c>
      <c r="G1611">
        <f>16-INDEX(STANDINGS_RBI[],MATCH(Table1[[#This Row],[COMBINED]],STANDINGS_RBI[COMBINED],0),COLUMN(STANDINGS_RBI[PLACE IN LEAGUE]))</f>
        <v>10</v>
      </c>
      <c r="H1611">
        <f>16-INDEX(STANDINGS_SB[],MATCH(Table1[[#This Row],[COMBINED]],STANDINGS_SB[COMBINED],0),COLUMN(STANDINGS_SB[PLACE IN LEAGUE]))</f>
        <v>6</v>
      </c>
      <c r="I1611">
        <f>16-INDEX(STANDINGS_ERA[],MATCH(Table1[[#This Row],[COMBINED]],STANDINGS_ERA[COMBINED],0),COLUMN(STANDINGS_ERA[PLACE IN LEAGUE]))</f>
        <v>10</v>
      </c>
      <c r="J1611">
        <f>16-INDEX(STANDINGS_WHIP[],MATCH(Table1[[#This Row],[COMBINED]],STANDINGS_WHIP[COMBINED],0),COLUMN(STANDINGS_WHIP[PLACE IN LEAGUE]))</f>
        <v>11</v>
      </c>
      <c r="K1611">
        <f>16-INDEX(STANDINGS_W[],MATCH(Table1[[#This Row],[COMBINED]],STANDINGS_W[COMBINED],0),COLUMN(STANDINGS_W[PLACE IN LEAGUE]))</f>
        <v>13</v>
      </c>
      <c r="L1611">
        <f>16-INDEX(STANDINGS_K[],MATCH(Table1[[#This Row],[COMBINED]],STANDINGS_K[COMBINED],0),COLUMN(STANDINGS_K[PLACE IN LEAGUE]))</f>
        <v>14</v>
      </c>
      <c r="M1611">
        <f>16-INDEX(STANDINGS_SV[],MATCH(Table1[[#This Row],[COMBINED]],STANDINGS_SV[COMBINED],0),COLUMN(STANDINGS_SV[PLACE IN LEAGUE]))</f>
        <v>11</v>
      </c>
      <c r="N1611">
        <f>SUM(Table1[[#This Row],[BA]:[SV]])</f>
        <v>108</v>
      </c>
      <c r="O1611">
        <v>1</v>
      </c>
    </row>
    <row r="1612" spans="1:15" x14ac:dyDescent="0.25">
      <c r="A1612" t="s">
        <v>1779</v>
      </c>
      <c r="B1612" t="s">
        <v>1770</v>
      </c>
      <c r="C1612" t="str">
        <f>Table1[[#This Row],[League]]&amp;Table1[[#This Row],[Team]]</f>
        <v>$150 Draft Champions Feb 27 1:00 pm Lg.3777PANIK DC1</v>
      </c>
      <c r="D1612">
        <f>16-INDEX(STANDINGS_BA[],MATCH(Table1[[#This Row],[COMBINED]],STANDINGS_BA[COMBINED],0),COLUMN(STANDINGS_BA[PLACE IN LEAGUE]))</f>
        <v>1</v>
      </c>
      <c r="E1612">
        <f>16-INDEX(STANDINGS_R[],MATCH(Table1[[#This Row],[COMBINED]],STANDINGS_R[COMBINED],0),COLUMN(STANDINGS_R[PLACE IN LEAGUE]))</f>
        <v>6</v>
      </c>
      <c r="F1612">
        <f>16-INDEX(STANDINGS_HR[],MATCH(Table1[[#This Row],[COMBINED]],STANDINGS_HR[COMBINED],0),COLUMN(STANDINGS_HR[PLACE IN LEAGUE]))</f>
        <v>9</v>
      </c>
      <c r="G1612">
        <f>16-INDEX(STANDINGS_RBI[],MATCH(Table1[[#This Row],[COMBINED]],STANDINGS_RBI[COMBINED],0),COLUMN(STANDINGS_RBI[PLACE IN LEAGUE]))</f>
        <v>12</v>
      </c>
      <c r="H1612">
        <f>16-INDEX(STANDINGS_SB[],MATCH(Table1[[#This Row],[COMBINED]],STANDINGS_SB[COMBINED],0),COLUMN(STANDINGS_SB[PLACE IN LEAGUE]))</f>
        <v>10</v>
      </c>
      <c r="I1612">
        <f>16-INDEX(STANDINGS_ERA[],MATCH(Table1[[#This Row],[COMBINED]],STANDINGS_ERA[COMBINED],0),COLUMN(STANDINGS_ERA[PLACE IN LEAGUE]))</f>
        <v>15</v>
      </c>
      <c r="J1612">
        <f>16-INDEX(STANDINGS_WHIP[],MATCH(Table1[[#This Row],[COMBINED]],STANDINGS_WHIP[COMBINED],0),COLUMN(STANDINGS_WHIP[PLACE IN LEAGUE]))</f>
        <v>14</v>
      </c>
      <c r="K1612">
        <f>16-INDEX(STANDINGS_W[],MATCH(Table1[[#This Row],[COMBINED]],STANDINGS_W[COMBINED],0),COLUMN(STANDINGS_W[PLACE IN LEAGUE]))</f>
        <v>15</v>
      </c>
      <c r="L1612">
        <f>16-INDEX(STANDINGS_K[],MATCH(Table1[[#This Row],[COMBINED]],STANDINGS_K[COMBINED],0),COLUMN(STANDINGS_K[PLACE IN LEAGUE]))</f>
        <v>12</v>
      </c>
      <c r="M1612">
        <f>16-INDEX(STANDINGS_SV[],MATCH(Table1[[#This Row],[COMBINED]],STANDINGS_SV[COMBINED],0),COLUMN(STANDINGS_SV[PLACE IN LEAGUE]))</f>
        <v>9</v>
      </c>
      <c r="N1612">
        <f>SUM(Table1[[#This Row],[BA]:[SV]])</f>
        <v>103</v>
      </c>
      <c r="O1612">
        <v>2</v>
      </c>
    </row>
    <row r="1613" spans="1:15" x14ac:dyDescent="0.25">
      <c r="A1613" t="s">
        <v>1772</v>
      </c>
      <c r="B1613" t="s">
        <v>1770</v>
      </c>
      <c r="C1613" t="str">
        <f>Table1[[#This Row],[League]]&amp;Table1[[#This Row],[Team]]</f>
        <v>$150 Draft Champions Feb 27 1:00 pm Lg.3777CoCoCrispies</v>
      </c>
      <c r="D1613">
        <f>16-INDEX(STANDINGS_BA[],MATCH(Table1[[#This Row],[COMBINED]],STANDINGS_BA[COMBINED],0),COLUMN(STANDINGS_BA[PLACE IN LEAGUE]))</f>
        <v>13</v>
      </c>
      <c r="E1613">
        <f>16-INDEX(STANDINGS_R[],MATCH(Table1[[#This Row],[COMBINED]],STANDINGS_R[COMBINED],0),COLUMN(STANDINGS_R[PLACE IN LEAGUE]))</f>
        <v>15</v>
      </c>
      <c r="F1613">
        <f>16-INDEX(STANDINGS_HR[],MATCH(Table1[[#This Row],[COMBINED]],STANDINGS_HR[COMBINED],0),COLUMN(STANDINGS_HR[PLACE IN LEAGUE]))</f>
        <v>11</v>
      </c>
      <c r="G1613">
        <f>16-INDEX(STANDINGS_RBI[],MATCH(Table1[[#This Row],[COMBINED]],STANDINGS_RBI[COMBINED],0),COLUMN(STANDINGS_RBI[PLACE IN LEAGUE]))</f>
        <v>13</v>
      </c>
      <c r="H1613">
        <f>16-INDEX(STANDINGS_SB[],MATCH(Table1[[#This Row],[COMBINED]],STANDINGS_SB[COMBINED],0),COLUMN(STANDINGS_SB[PLACE IN LEAGUE]))</f>
        <v>14</v>
      </c>
      <c r="I1613">
        <f>16-INDEX(STANDINGS_ERA[],MATCH(Table1[[#This Row],[COMBINED]],STANDINGS_ERA[COMBINED],0),COLUMN(STANDINGS_ERA[PLACE IN LEAGUE]))</f>
        <v>3</v>
      </c>
      <c r="J1613">
        <f>16-INDEX(STANDINGS_WHIP[],MATCH(Table1[[#This Row],[COMBINED]],STANDINGS_WHIP[COMBINED],0),COLUMN(STANDINGS_WHIP[PLACE IN LEAGUE]))</f>
        <v>4</v>
      </c>
      <c r="K1613">
        <f>16-INDEX(STANDINGS_W[],MATCH(Table1[[#This Row],[COMBINED]],STANDINGS_W[COMBINED],0),COLUMN(STANDINGS_W[PLACE IN LEAGUE]))</f>
        <v>3</v>
      </c>
      <c r="L1613">
        <f>16-INDEX(STANDINGS_K[],MATCH(Table1[[#This Row],[COMBINED]],STANDINGS_K[COMBINED],0),COLUMN(STANDINGS_K[PLACE IN LEAGUE]))</f>
        <v>7</v>
      </c>
      <c r="M1613">
        <f>16-INDEX(STANDINGS_SV[],MATCH(Table1[[#This Row],[COMBINED]],STANDINGS_SV[COMBINED],0),COLUMN(STANDINGS_SV[PLACE IN LEAGUE]))</f>
        <v>12</v>
      </c>
      <c r="N1613">
        <f>SUM(Table1[[#This Row],[BA]:[SV]])</f>
        <v>95</v>
      </c>
      <c r="O1613">
        <v>3</v>
      </c>
    </row>
    <row r="1614" spans="1:15" x14ac:dyDescent="0.25">
      <c r="A1614" t="s">
        <v>1771</v>
      </c>
      <c r="B1614" t="s">
        <v>1770</v>
      </c>
      <c r="C1614" t="str">
        <f>Table1[[#This Row],[League]]&amp;Table1[[#This Row],[Team]]</f>
        <v>$150 Draft Champions Feb 27 1:00 pm Lg.3777Parnelli98</v>
      </c>
      <c r="D1614">
        <f>16-INDEX(STANDINGS_BA[],MATCH(Table1[[#This Row],[COMBINED]],STANDINGS_BA[COMBINED],0),COLUMN(STANDINGS_BA[PLACE IN LEAGUE]))</f>
        <v>14</v>
      </c>
      <c r="E1614">
        <f>16-INDEX(STANDINGS_R[],MATCH(Table1[[#This Row],[COMBINED]],STANDINGS_R[COMBINED],0),COLUMN(STANDINGS_R[PLACE IN LEAGUE]))</f>
        <v>13</v>
      </c>
      <c r="F1614">
        <f>16-INDEX(STANDINGS_HR[],MATCH(Table1[[#This Row],[COMBINED]],STANDINGS_HR[COMBINED],0),COLUMN(STANDINGS_HR[PLACE IN LEAGUE]))</f>
        <v>5</v>
      </c>
      <c r="G1614">
        <f>16-INDEX(STANDINGS_RBI[],MATCH(Table1[[#This Row],[COMBINED]],STANDINGS_RBI[COMBINED],0),COLUMN(STANDINGS_RBI[PLACE IN LEAGUE]))</f>
        <v>4</v>
      </c>
      <c r="H1614">
        <f>16-INDEX(STANDINGS_SB[],MATCH(Table1[[#This Row],[COMBINED]],STANDINGS_SB[COMBINED],0),COLUMN(STANDINGS_SB[PLACE IN LEAGUE]))</f>
        <v>9</v>
      </c>
      <c r="I1614">
        <f>16-INDEX(STANDINGS_ERA[],MATCH(Table1[[#This Row],[COMBINED]],STANDINGS_ERA[COMBINED],0),COLUMN(STANDINGS_ERA[PLACE IN LEAGUE]))</f>
        <v>14</v>
      </c>
      <c r="J1614">
        <f>16-INDEX(STANDINGS_WHIP[],MATCH(Table1[[#This Row],[COMBINED]],STANDINGS_WHIP[COMBINED],0),COLUMN(STANDINGS_WHIP[PLACE IN LEAGUE]))</f>
        <v>15</v>
      </c>
      <c r="K1614">
        <f>16-INDEX(STANDINGS_W[],MATCH(Table1[[#This Row],[COMBINED]],STANDINGS_W[COMBINED],0),COLUMN(STANDINGS_W[PLACE IN LEAGUE]))</f>
        <v>2</v>
      </c>
      <c r="L1614">
        <f>16-INDEX(STANDINGS_K[],MATCH(Table1[[#This Row],[COMBINED]],STANDINGS_K[COMBINED],0),COLUMN(STANDINGS_K[PLACE IN LEAGUE]))</f>
        <v>5</v>
      </c>
      <c r="M1614">
        <f>16-INDEX(STANDINGS_SV[],MATCH(Table1[[#This Row],[COMBINED]],STANDINGS_SV[COMBINED],0),COLUMN(STANDINGS_SV[PLACE IN LEAGUE]))</f>
        <v>13</v>
      </c>
      <c r="N1614">
        <f>SUM(Table1[[#This Row],[BA]:[SV]])</f>
        <v>94</v>
      </c>
      <c r="O1614">
        <v>4</v>
      </c>
    </row>
    <row r="1615" spans="1:15" x14ac:dyDescent="0.25">
      <c r="A1615" t="s">
        <v>368</v>
      </c>
      <c r="B1615" t="s">
        <v>1770</v>
      </c>
      <c r="C1615" t="str">
        <f>Table1[[#This Row],[League]]&amp;Table1[[#This Row],[Team]]</f>
        <v>$150 Draft Champions Feb 27 1:00 pm Lg.3777Black Lungs</v>
      </c>
      <c r="D1615">
        <f>16-INDEX(STANDINGS_BA[],MATCH(Table1[[#This Row],[COMBINED]],STANDINGS_BA[COMBINED],0),COLUMN(STANDINGS_BA[PLACE IN LEAGUE]))</f>
        <v>8</v>
      </c>
      <c r="E1615">
        <f>16-INDEX(STANDINGS_R[],MATCH(Table1[[#This Row],[COMBINED]],STANDINGS_R[COMBINED],0),COLUMN(STANDINGS_R[PLACE IN LEAGUE]))</f>
        <v>11</v>
      </c>
      <c r="F1615">
        <f>16-INDEX(STANDINGS_HR[],MATCH(Table1[[#This Row],[COMBINED]],STANDINGS_HR[COMBINED],0),COLUMN(STANDINGS_HR[PLACE IN LEAGUE]))</f>
        <v>7</v>
      </c>
      <c r="G1615">
        <f>16-INDEX(STANDINGS_RBI[],MATCH(Table1[[#This Row],[COMBINED]],STANDINGS_RBI[COMBINED],0),COLUMN(STANDINGS_RBI[PLACE IN LEAGUE]))</f>
        <v>7</v>
      </c>
      <c r="H1615">
        <f>16-INDEX(STANDINGS_SB[],MATCH(Table1[[#This Row],[COMBINED]],STANDINGS_SB[COMBINED],0),COLUMN(STANDINGS_SB[PLACE IN LEAGUE]))</f>
        <v>13</v>
      </c>
      <c r="I1615">
        <f>16-INDEX(STANDINGS_ERA[],MATCH(Table1[[#This Row],[COMBINED]],STANDINGS_ERA[COMBINED],0),COLUMN(STANDINGS_ERA[PLACE IN LEAGUE]))</f>
        <v>12</v>
      </c>
      <c r="J1615">
        <f>16-INDEX(STANDINGS_WHIP[],MATCH(Table1[[#This Row],[COMBINED]],STANDINGS_WHIP[COMBINED],0),COLUMN(STANDINGS_WHIP[PLACE IN LEAGUE]))</f>
        <v>10</v>
      </c>
      <c r="K1615">
        <f>16-INDEX(STANDINGS_W[],MATCH(Table1[[#This Row],[COMBINED]],STANDINGS_W[COMBINED],0),COLUMN(STANDINGS_W[PLACE IN LEAGUE]))</f>
        <v>6</v>
      </c>
      <c r="L1615">
        <f>16-INDEX(STANDINGS_K[],MATCH(Table1[[#This Row],[COMBINED]],STANDINGS_K[COMBINED],0),COLUMN(STANDINGS_K[PLACE IN LEAGUE]))</f>
        <v>4</v>
      </c>
      <c r="M1615">
        <f>16-INDEX(STANDINGS_SV[],MATCH(Table1[[#This Row],[COMBINED]],STANDINGS_SV[COMBINED],0),COLUMN(STANDINGS_SV[PLACE IN LEAGUE]))</f>
        <v>15</v>
      </c>
      <c r="N1615">
        <f>SUM(Table1[[#This Row],[BA]:[SV]])</f>
        <v>93</v>
      </c>
      <c r="O1615">
        <v>5</v>
      </c>
    </row>
    <row r="1616" spans="1:15" x14ac:dyDescent="0.25">
      <c r="A1616" t="s">
        <v>505</v>
      </c>
      <c r="B1616" t="s">
        <v>1770</v>
      </c>
      <c r="C1616" t="str">
        <f>Table1[[#This Row],[League]]&amp;Table1[[#This Row],[Team]]</f>
        <v>$150 Draft Champions Feb 27 1:00 pm Lg.3777Hit Grass, Win Salad</v>
      </c>
      <c r="D1616">
        <f>16-INDEX(STANDINGS_BA[],MATCH(Table1[[#This Row],[COMBINED]],STANDINGS_BA[COMBINED],0),COLUMN(STANDINGS_BA[PLACE IN LEAGUE]))</f>
        <v>2</v>
      </c>
      <c r="E1616">
        <f>16-INDEX(STANDINGS_R[],MATCH(Table1[[#This Row],[COMBINED]],STANDINGS_R[COMBINED],0),COLUMN(STANDINGS_R[PLACE IN LEAGUE]))</f>
        <v>7</v>
      </c>
      <c r="F1616">
        <f>16-INDEX(STANDINGS_HR[],MATCH(Table1[[#This Row],[COMBINED]],STANDINGS_HR[COMBINED],0),COLUMN(STANDINGS_HR[PLACE IN LEAGUE]))</f>
        <v>15</v>
      </c>
      <c r="G1616">
        <f>16-INDEX(STANDINGS_RBI[],MATCH(Table1[[#This Row],[COMBINED]],STANDINGS_RBI[COMBINED],0),COLUMN(STANDINGS_RBI[PLACE IN LEAGUE]))</f>
        <v>8</v>
      </c>
      <c r="H1616">
        <f>16-INDEX(STANDINGS_SB[],MATCH(Table1[[#This Row],[COMBINED]],STANDINGS_SB[COMBINED],0),COLUMN(STANDINGS_SB[PLACE IN LEAGUE]))</f>
        <v>11</v>
      </c>
      <c r="I1616">
        <f>16-INDEX(STANDINGS_ERA[],MATCH(Table1[[#This Row],[COMBINED]],STANDINGS_ERA[COMBINED],0),COLUMN(STANDINGS_ERA[PLACE IN LEAGUE]))</f>
        <v>11</v>
      </c>
      <c r="J1616">
        <f>16-INDEX(STANDINGS_WHIP[],MATCH(Table1[[#This Row],[COMBINED]],STANDINGS_WHIP[COMBINED],0),COLUMN(STANDINGS_WHIP[PLACE IN LEAGUE]))</f>
        <v>9</v>
      </c>
      <c r="K1616">
        <f>16-INDEX(STANDINGS_W[],MATCH(Table1[[#This Row],[COMBINED]],STANDINGS_W[COMBINED],0),COLUMN(STANDINGS_W[PLACE IN LEAGUE]))</f>
        <v>11</v>
      </c>
      <c r="L1616">
        <f>16-INDEX(STANDINGS_K[],MATCH(Table1[[#This Row],[COMBINED]],STANDINGS_K[COMBINED],0),COLUMN(STANDINGS_K[PLACE IN LEAGUE]))</f>
        <v>9</v>
      </c>
      <c r="M1616">
        <f>16-INDEX(STANDINGS_SV[],MATCH(Table1[[#This Row],[COMBINED]],STANDINGS_SV[COMBINED],0),COLUMN(STANDINGS_SV[PLACE IN LEAGUE]))</f>
        <v>8</v>
      </c>
      <c r="N1616">
        <f>SUM(Table1[[#This Row],[BA]:[SV]])</f>
        <v>91</v>
      </c>
      <c r="O1616">
        <v>6</v>
      </c>
    </row>
    <row r="1617" spans="1:15" x14ac:dyDescent="0.25">
      <c r="A1617" t="s">
        <v>1769</v>
      </c>
      <c r="B1617" t="s">
        <v>1770</v>
      </c>
      <c r="C1617" t="str">
        <f>Table1[[#This Row],[League]]&amp;Table1[[#This Row],[Team]]</f>
        <v>$150 Draft Champions Feb 27 1:00 pm Lg.3777Big Mac Attack DC</v>
      </c>
      <c r="D1617">
        <f>16-INDEX(STANDINGS_BA[],MATCH(Table1[[#This Row],[COMBINED]],STANDINGS_BA[COMBINED],0),COLUMN(STANDINGS_BA[PLACE IN LEAGUE]))</f>
        <v>15</v>
      </c>
      <c r="E1617">
        <f>16-INDEX(STANDINGS_R[],MATCH(Table1[[#This Row],[COMBINED]],STANDINGS_R[COMBINED],0),COLUMN(STANDINGS_R[PLACE IN LEAGUE]))</f>
        <v>14</v>
      </c>
      <c r="F1617">
        <f>16-INDEX(STANDINGS_HR[],MATCH(Table1[[#This Row],[COMBINED]],STANDINGS_HR[COMBINED],0),COLUMN(STANDINGS_HR[PLACE IN LEAGUE]))</f>
        <v>14</v>
      </c>
      <c r="G1617">
        <f>16-INDEX(STANDINGS_RBI[],MATCH(Table1[[#This Row],[COMBINED]],STANDINGS_RBI[COMBINED],0),COLUMN(STANDINGS_RBI[PLACE IN LEAGUE]))</f>
        <v>15</v>
      </c>
      <c r="H1617">
        <f>16-INDEX(STANDINGS_SB[],MATCH(Table1[[#This Row],[COMBINED]],STANDINGS_SB[COMBINED],0),COLUMN(STANDINGS_SB[PLACE IN LEAGUE]))</f>
        <v>3</v>
      </c>
      <c r="I1617">
        <f>16-INDEX(STANDINGS_ERA[],MATCH(Table1[[#This Row],[COMBINED]],STANDINGS_ERA[COMBINED],0),COLUMN(STANDINGS_ERA[PLACE IN LEAGUE]))</f>
        <v>2</v>
      </c>
      <c r="J1617">
        <f>16-INDEX(STANDINGS_WHIP[],MATCH(Table1[[#This Row],[COMBINED]],STANDINGS_WHIP[COMBINED],0),COLUMN(STANDINGS_WHIP[PLACE IN LEAGUE]))</f>
        <v>2</v>
      </c>
      <c r="K1617">
        <f>16-INDEX(STANDINGS_W[],MATCH(Table1[[#This Row],[COMBINED]],STANDINGS_W[COMBINED],0),COLUMN(STANDINGS_W[PLACE IN LEAGUE]))</f>
        <v>12</v>
      </c>
      <c r="L1617">
        <f>16-INDEX(STANDINGS_K[],MATCH(Table1[[#This Row],[COMBINED]],STANDINGS_K[COMBINED],0),COLUMN(STANDINGS_K[PLACE IN LEAGUE]))</f>
        <v>11</v>
      </c>
      <c r="M1617">
        <f>16-INDEX(STANDINGS_SV[],MATCH(Table1[[#This Row],[COMBINED]],STANDINGS_SV[COMBINED],0),COLUMN(STANDINGS_SV[PLACE IN LEAGUE]))</f>
        <v>2</v>
      </c>
      <c r="N1617">
        <f>SUM(Table1[[#This Row],[BA]:[SV]])</f>
        <v>90</v>
      </c>
      <c r="O1617">
        <v>7</v>
      </c>
    </row>
    <row r="1618" spans="1:15" x14ac:dyDescent="0.25">
      <c r="A1618" t="s">
        <v>1777</v>
      </c>
      <c r="B1618" t="s">
        <v>1770</v>
      </c>
      <c r="C1618" t="str">
        <f>Table1[[#This Row],[League]]&amp;Table1[[#This Row],[Team]]</f>
        <v>$150 Draft Champions Feb 27 1:00 pm Lg.3777T &amp; Maz</v>
      </c>
      <c r="D1618">
        <f>16-INDEX(STANDINGS_BA[],MATCH(Table1[[#This Row],[COMBINED]],STANDINGS_BA[COMBINED],0),COLUMN(STANDINGS_BA[PLACE IN LEAGUE]))</f>
        <v>5</v>
      </c>
      <c r="E1618">
        <f>16-INDEX(STANDINGS_R[],MATCH(Table1[[#This Row],[COMBINED]],STANDINGS_R[COMBINED],0),COLUMN(STANDINGS_R[PLACE IN LEAGUE]))</f>
        <v>9</v>
      </c>
      <c r="F1618">
        <f>16-INDEX(STANDINGS_HR[],MATCH(Table1[[#This Row],[COMBINED]],STANDINGS_HR[COMBINED],0),COLUMN(STANDINGS_HR[PLACE IN LEAGUE]))</f>
        <v>6</v>
      </c>
      <c r="G1618">
        <f>16-INDEX(STANDINGS_RBI[],MATCH(Table1[[#This Row],[COMBINED]],STANDINGS_RBI[COMBINED],0),COLUMN(STANDINGS_RBI[PLACE IN LEAGUE]))</f>
        <v>6</v>
      </c>
      <c r="H1618">
        <f>16-INDEX(STANDINGS_SB[],MATCH(Table1[[#This Row],[COMBINED]],STANDINGS_SB[COMBINED],0),COLUMN(STANDINGS_SB[PLACE IN LEAGUE]))</f>
        <v>12</v>
      </c>
      <c r="I1618">
        <f>16-INDEX(STANDINGS_ERA[],MATCH(Table1[[#This Row],[COMBINED]],STANDINGS_ERA[COMBINED],0),COLUMN(STANDINGS_ERA[PLACE IN LEAGUE]))</f>
        <v>6</v>
      </c>
      <c r="J1618">
        <f>16-INDEX(STANDINGS_WHIP[],MATCH(Table1[[#This Row],[COMBINED]],STANDINGS_WHIP[COMBINED],0),COLUMN(STANDINGS_WHIP[PLACE IN LEAGUE]))</f>
        <v>7</v>
      </c>
      <c r="K1618">
        <f>16-INDEX(STANDINGS_W[],MATCH(Table1[[#This Row],[COMBINED]],STANDINGS_W[COMBINED],0),COLUMN(STANDINGS_W[PLACE IN LEAGUE]))</f>
        <v>14</v>
      </c>
      <c r="L1618">
        <f>16-INDEX(STANDINGS_K[],MATCH(Table1[[#This Row],[COMBINED]],STANDINGS_K[COMBINED],0),COLUMN(STANDINGS_K[PLACE IN LEAGUE]))</f>
        <v>15</v>
      </c>
      <c r="M1618">
        <f>16-INDEX(STANDINGS_SV[],MATCH(Table1[[#This Row],[COMBINED]],STANDINGS_SV[COMBINED],0),COLUMN(STANDINGS_SV[PLACE IN LEAGUE]))</f>
        <v>5</v>
      </c>
      <c r="N1618">
        <f>SUM(Table1[[#This Row],[BA]:[SV]])</f>
        <v>85</v>
      </c>
      <c r="O1618">
        <v>8</v>
      </c>
    </row>
    <row r="1619" spans="1:15" x14ac:dyDescent="0.25">
      <c r="A1619" t="s">
        <v>1778</v>
      </c>
      <c r="B1619" t="s">
        <v>1770</v>
      </c>
      <c r="C1619" t="str">
        <f>Table1[[#This Row],[League]]&amp;Table1[[#This Row],[Team]]</f>
        <v>$150 Draft Champions Feb 27 1:00 pm Lg.3777Mad Russians</v>
      </c>
      <c r="D1619">
        <f>16-INDEX(STANDINGS_BA[],MATCH(Table1[[#This Row],[COMBINED]],STANDINGS_BA[COMBINED],0),COLUMN(STANDINGS_BA[PLACE IN LEAGUE]))</f>
        <v>4</v>
      </c>
      <c r="E1619">
        <f>16-INDEX(STANDINGS_R[],MATCH(Table1[[#This Row],[COMBINED]],STANDINGS_R[COMBINED],0),COLUMN(STANDINGS_R[PLACE IN LEAGUE]))</f>
        <v>3</v>
      </c>
      <c r="F1619">
        <f>16-INDEX(STANDINGS_HR[],MATCH(Table1[[#This Row],[COMBINED]],STANDINGS_HR[COMBINED],0),COLUMN(STANDINGS_HR[PLACE IN LEAGUE]))</f>
        <v>3</v>
      </c>
      <c r="G1619">
        <f>16-INDEX(STANDINGS_RBI[],MATCH(Table1[[#This Row],[COMBINED]],STANDINGS_RBI[COMBINED],0),COLUMN(STANDINGS_RBI[PLACE IN LEAGUE]))</f>
        <v>2</v>
      </c>
      <c r="H1619">
        <f>16-INDEX(STANDINGS_SB[],MATCH(Table1[[#This Row],[COMBINED]],STANDINGS_SB[COMBINED],0),COLUMN(STANDINGS_SB[PLACE IN LEAGUE]))</f>
        <v>15</v>
      </c>
      <c r="I1619">
        <f>16-INDEX(STANDINGS_ERA[],MATCH(Table1[[#This Row],[COMBINED]],STANDINGS_ERA[COMBINED],0),COLUMN(STANDINGS_ERA[PLACE IN LEAGUE]))</f>
        <v>9</v>
      </c>
      <c r="J1619">
        <f>16-INDEX(STANDINGS_WHIP[],MATCH(Table1[[#This Row],[COMBINED]],STANDINGS_WHIP[COMBINED],0),COLUMN(STANDINGS_WHIP[PLACE IN LEAGUE]))</f>
        <v>13</v>
      </c>
      <c r="K1619">
        <f>16-INDEX(STANDINGS_W[],MATCH(Table1[[#This Row],[COMBINED]],STANDINGS_W[COMBINED],0),COLUMN(STANDINGS_W[PLACE IN LEAGUE]))</f>
        <v>9</v>
      </c>
      <c r="L1619">
        <f>16-INDEX(STANDINGS_K[],MATCH(Table1[[#This Row],[COMBINED]],STANDINGS_K[COMBINED],0),COLUMN(STANDINGS_K[PLACE IN LEAGUE]))</f>
        <v>10</v>
      </c>
      <c r="M1619">
        <f>16-INDEX(STANDINGS_SV[],MATCH(Table1[[#This Row],[COMBINED]],STANDINGS_SV[COMBINED],0),COLUMN(STANDINGS_SV[PLACE IN LEAGUE]))</f>
        <v>14</v>
      </c>
      <c r="N1619">
        <f>SUM(Table1[[#This Row],[BA]:[SV]])</f>
        <v>82</v>
      </c>
      <c r="O1619">
        <v>9</v>
      </c>
    </row>
    <row r="1620" spans="1:15" x14ac:dyDescent="0.25">
      <c r="A1620" t="s">
        <v>20</v>
      </c>
      <c r="B1620" t="s">
        <v>1770</v>
      </c>
      <c r="C1620" t="str">
        <f>Table1[[#This Row],[League]]&amp;Table1[[#This Row],[Team]]</f>
        <v>$150 Draft Champions Feb 27 1:00 pm Lg.3777Jedi.23</v>
      </c>
      <c r="D1620">
        <f>16-INDEX(STANDINGS_BA[],MATCH(Table1[[#This Row],[COMBINED]],STANDINGS_BA[COMBINED],0),COLUMN(STANDINGS_BA[PLACE IN LEAGUE]))</f>
        <v>12</v>
      </c>
      <c r="E1620">
        <f>16-INDEX(STANDINGS_R[],MATCH(Table1[[#This Row],[COMBINED]],STANDINGS_R[COMBINED],0),COLUMN(STANDINGS_R[PLACE IN LEAGUE]))</f>
        <v>8</v>
      </c>
      <c r="F1620">
        <f>16-INDEX(STANDINGS_HR[],MATCH(Table1[[#This Row],[COMBINED]],STANDINGS_HR[COMBINED],0),COLUMN(STANDINGS_HR[PLACE IN LEAGUE]))</f>
        <v>12</v>
      </c>
      <c r="G1620">
        <f>16-INDEX(STANDINGS_RBI[],MATCH(Table1[[#This Row],[COMBINED]],STANDINGS_RBI[COMBINED],0),COLUMN(STANDINGS_RBI[PLACE IN LEAGUE]))</f>
        <v>14</v>
      </c>
      <c r="H1620">
        <f>16-INDEX(STANDINGS_SB[],MATCH(Table1[[#This Row],[COMBINED]],STANDINGS_SB[COMBINED],0),COLUMN(STANDINGS_SB[PLACE IN LEAGUE]))</f>
        <v>2</v>
      </c>
      <c r="I1620">
        <f>16-INDEX(STANDINGS_ERA[],MATCH(Table1[[#This Row],[COMBINED]],STANDINGS_ERA[COMBINED],0),COLUMN(STANDINGS_ERA[PLACE IN LEAGUE]))</f>
        <v>7</v>
      </c>
      <c r="J1620">
        <f>16-INDEX(STANDINGS_WHIP[],MATCH(Table1[[#This Row],[COMBINED]],STANDINGS_WHIP[COMBINED],0),COLUMN(STANDINGS_WHIP[PLACE IN LEAGUE]))</f>
        <v>3</v>
      </c>
      <c r="K1620">
        <f>16-INDEX(STANDINGS_W[],MATCH(Table1[[#This Row],[COMBINED]],STANDINGS_W[COMBINED],0),COLUMN(STANDINGS_W[PLACE IN LEAGUE]))</f>
        <v>10</v>
      </c>
      <c r="L1620">
        <f>16-INDEX(STANDINGS_K[],MATCH(Table1[[#This Row],[COMBINED]],STANDINGS_K[COMBINED],0),COLUMN(STANDINGS_K[PLACE IN LEAGUE]))</f>
        <v>3</v>
      </c>
      <c r="M1620">
        <f>16-INDEX(STANDINGS_SV[],MATCH(Table1[[#This Row],[COMBINED]],STANDINGS_SV[COMBINED],0),COLUMN(STANDINGS_SV[PLACE IN LEAGUE]))</f>
        <v>1</v>
      </c>
      <c r="N1620">
        <f>SUM(Table1[[#This Row],[BA]:[SV]])</f>
        <v>72</v>
      </c>
      <c r="O1620">
        <v>10</v>
      </c>
    </row>
    <row r="1621" spans="1:15" x14ac:dyDescent="0.25">
      <c r="A1621" t="s">
        <v>1774</v>
      </c>
      <c r="B1621" t="s">
        <v>1770</v>
      </c>
      <c r="C1621" t="str">
        <f>Table1[[#This Row],[League]]&amp;Table1[[#This Row],[Team]]</f>
        <v>$150 Draft Champions Feb 27 1:00 pm Lg.3777D-Towners</v>
      </c>
      <c r="D1621">
        <f>16-INDEX(STANDINGS_BA[],MATCH(Table1[[#This Row],[COMBINED]],STANDINGS_BA[COMBINED],0),COLUMN(STANDINGS_BA[PLACE IN LEAGUE]))</f>
        <v>10</v>
      </c>
      <c r="E1621">
        <f>16-INDEX(STANDINGS_R[],MATCH(Table1[[#This Row],[COMBINED]],STANDINGS_R[COMBINED],0),COLUMN(STANDINGS_R[PLACE IN LEAGUE]))</f>
        <v>10</v>
      </c>
      <c r="F1621">
        <f>16-INDEX(STANDINGS_HR[],MATCH(Table1[[#This Row],[COMBINED]],STANDINGS_HR[COMBINED],0),COLUMN(STANDINGS_HR[PLACE IN LEAGUE]))</f>
        <v>8</v>
      </c>
      <c r="G1621">
        <f>16-INDEX(STANDINGS_RBI[],MATCH(Table1[[#This Row],[COMBINED]],STANDINGS_RBI[COMBINED],0),COLUMN(STANDINGS_RBI[PLACE IN LEAGUE]))</f>
        <v>5</v>
      </c>
      <c r="H1621">
        <f>16-INDEX(STANDINGS_SB[],MATCH(Table1[[#This Row],[COMBINED]],STANDINGS_SB[COMBINED],0),COLUMN(STANDINGS_SB[PLACE IN LEAGUE]))</f>
        <v>5</v>
      </c>
      <c r="I1621">
        <f>16-INDEX(STANDINGS_ERA[],MATCH(Table1[[#This Row],[COMBINED]],STANDINGS_ERA[COMBINED],0),COLUMN(STANDINGS_ERA[PLACE IN LEAGUE]))</f>
        <v>4</v>
      </c>
      <c r="J1621">
        <f>16-INDEX(STANDINGS_WHIP[],MATCH(Table1[[#This Row],[COMBINED]],STANDINGS_WHIP[COMBINED],0),COLUMN(STANDINGS_WHIP[PLACE IN LEAGUE]))</f>
        <v>8</v>
      </c>
      <c r="K1621">
        <f>16-INDEX(STANDINGS_W[],MATCH(Table1[[#This Row],[COMBINED]],STANDINGS_W[COMBINED],0),COLUMN(STANDINGS_W[PLACE IN LEAGUE]))</f>
        <v>5</v>
      </c>
      <c r="L1621">
        <f>16-INDEX(STANDINGS_K[],MATCH(Table1[[#This Row],[COMBINED]],STANDINGS_K[COMBINED],0),COLUMN(STANDINGS_K[PLACE IN LEAGUE]))</f>
        <v>8</v>
      </c>
      <c r="M1621">
        <f>16-INDEX(STANDINGS_SV[],MATCH(Table1[[#This Row],[COMBINED]],STANDINGS_SV[COMBINED],0),COLUMN(STANDINGS_SV[PLACE IN LEAGUE]))</f>
        <v>4</v>
      </c>
      <c r="N1621">
        <f>SUM(Table1[[#This Row],[BA]:[SV]])</f>
        <v>67</v>
      </c>
      <c r="O1621">
        <v>11</v>
      </c>
    </row>
    <row r="1622" spans="1:15" x14ac:dyDescent="0.25">
      <c r="A1622" t="s">
        <v>99</v>
      </c>
      <c r="B1622" t="s">
        <v>1770</v>
      </c>
      <c r="C1622" t="str">
        <f>Table1[[#This Row],[League]]&amp;Table1[[#This Row],[Team]]</f>
        <v>$150 Draft Champions Feb 27 1:00 pm Lg.3777smackers VIII</v>
      </c>
      <c r="D1622">
        <f>16-INDEX(STANDINGS_BA[],MATCH(Table1[[#This Row],[COMBINED]],STANDINGS_BA[COMBINED],0),COLUMN(STANDINGS_BA[PLACE IN LEAGUE]))</f>
        <v>7</v>
      </c>
      <c r="E1622">
        <f>16-INDEX(STANDINGS_R[],MATCH(Table1[[#This Row],[COMBINED]],STANDINGS_R[COMBINED],0),COLUMN(STANDINGS_R[PLACE IN LEAGUE]))</f>
        <v>2</v>
      </c>
      <c r="F1622">
        <f>16-INDEX(STANDINGS_HR[],MATCH(Table1[[#This Row],[COMBINED]],STANDINGS_HR[COMBINED],0),COLUMN(STANDINGS_HR[PLACE IN LEAGUE]))</f>
        <v>1</v>
      </c>
      <c r="G1622">
        <f>16-INDEX(STANDINGS_RBI[],MATCH(Table1[[#This Row],[COMBINED]],STANDINGS_RBI[COMBINED],0),COLUMN(STANDINGS_RBI[PLACE IN LEAGUE]))</f>
        <v>3</v>
      </c>
      <c r="H1622">
        <f>16-INDEX(STANDINGS_SB[],MATCH(Table1[[#This Row],[COMBINED]],STANDINGS_SB[COMBINED],0),COLUMN(STANDINGS_SB[PLACE IN LEAGUE]))</f>
        <v>7</v>
      </c>
      <c r="I1622">
        <f>16-INDEX(STANDINGS_ERA[],MATCH(Table1[[#This Row],[COMBINED]],STANDINGS_ERA[COMBINED],0),COLUMN(STANDINGS_ERA[PLACE IN LEAGUE]))</f>
        <v>8</v>
      </c>
      <c r="J1622">
        <f>16-INDEX(STANDINGS_WHIP[],MATCH(Table1[[#This Row],[COMBINED]],STANDINGS_WHIP[COMBINED],0),COLUMN(STANDINGS_WHIP[PLACE IN LEAGUE]))</f>
        <v>5</v>
      </c>
      <c r="K1622">
        <f>16-INDEX(STANDINGS_W[],MATCH(Table1[[#This Row],[COMBINED]],STANDINGS_W[COMBINED],0),COLUMN(STANDINGS_W[PLACE IN LEAGUE]))</f>
        <v>8</v>
      </c>
      <c r="L1622">
        <f>16-INDEX(STANDINGS_K[],MATCH(Table1[[#This Row],[COMBINED]],STANDINGS_K[COMBINED],0),COLUMN(STANDINGS_K[PLACE IN LEAGUE]))</f>
        <v>13</v>
      </c>
      <c r="M1622">
        <f>16-INDEX(STANDINGS_SV[],MATCH(Table1[[#This Row],[COMBINED]],STANDINGS_SV[COMBINED],0),COLUMN(STANDINGS_SV[PLACE IN LEAGUE]))</f>
        <v>10</v>
      </c>
      <c r="N1622">
        <f>SUM(Table1[[#This Row],[BA]:[SV]])</f>
        <v>64</v>
      </c>
      <c r="O1622">
        <v>12</v>
      </c>
    </row>
    <row r="1623" spans="1:15" x14ac:dyDescent="0.25">
      <c r="A1623" t="s">
        <v>1776</v>
      </c>
      <c r="B1623" t="s">
        <v>1770</v>
      </c>
      <c r="C1623" t="str">
        <f>Table1[[#This Row],[League]]&amp;Table1[[#This Row],[Team]]</f>
        <v>$150 Draft Champions Feb 27 1:00 pm Lg.3777Funky Cold Molinas</v>
      </c>
      <c r="D1623">
        <f>16-INDEX(STANDINGS_BA[],MATCH(Table1[[#This Row],[COMBINED]],STANDINGS_BA[COMBINED],0),COLUMN(STANDINGS_BA[PLACE IN LEAGUE]))</f>
        <v>6</v>
      </c>
      <c r="E1623">
        <f>16-INDEX(STANDINGS_R[],MATCH(Table1[[#This Row],[COMBINED]],STANDINGS_R[COMBINED],0),COLUMN(STANDINGS_R[PLACE IN LEAGUE]))</f>
        <v>1</v>
      </c>
      <c r="F1623">
        <f>16-INDEX(STANDINGS_HR[],MATCH(Table1[[#This Row],[COMBINED]],STANDINGS_HR[COMBINED],0),COLUMN(STANDINGS_HR[PLACE IN LEAGUE]))</f>
        <v>2</v>
      </c>
      <c r="G1623">
        <f>16-INDEX(STANDINGS_RBI[],MATCH(Table1[[#This Row],[COMBINED]],STANDINGS_RBI[COMBINED],0),COLUMN(STANDINGS_RBI[PLACE IN LEAGUE]))</f>
        <v>1</v>
      </c>
      <c r="H1623">
        <f>16-INDEX(STANDINGS_SB[],MATCH(Table1[[#This Row],[COMBINED]],STANDINGS_SB[COMBINED],0),COLUMN(STANDINGS_SB[PLACE IN LEAGUE]))</f>
        <v>8</v>
      </c>
      <c r="I1623">
        <f>16-INDEX(STANDINGS_ERA[],MATCH(Table1[[#This Row],[COMBINED]],STANDINGS_ERA[COMBINED],0),COLUMN(STANDINGS_ERA[PLACE IN LEAGUE]))</f>
        <v>13</v>
      </c>
      <c r="J1623">
        <f>16-INDEX(STANDINGS_WHIP[],MATCH(Table1[[#This Row],[COMBINED]],STANDINGS_WHIP[COMBINED],0),COLUMN(STANDINGS_WHIP[PLACE IN LEAGUE]))</f>
        <v>12</v>
      </c>
      <c r="K1623">
        <f>16-INDEX(STANDINGS_W[],MATCH(Table1[[#This Row],[COMBINED]],STANDINGS_W[COMBINED],0),COLUMN(STANDINGS_W[PLACE IN LEAGUE]))</f>
        <v>4</v>
      </c>
      <c r="L1623">
        <f>16-INDEX(STANDINGS_K[],MATCH(Table1[[#This Row],[COMBINED]],STANDINGS_K[COMBINED],0),COLUMN(STANDINGS_K[PLACE IN LEAGUE]))</f>
        <v>2</v>
      </c>
      <c r="M1623">
        <f>16-INDEX(STANDINGS_SV[],MATCH(Table1[[#This Row],[COMBINED]],STANDINGS_SV[COMBINED],0),COLUMN(STANDINGS_SV[PLACE IN LEAGUE]))</f>
        <v>7</v>
      </c>
      <c r="N1623">
        <f>SUM(Table1[[#This Row],[BA]:[SV]])</f>
        <v>56</v>
      </c>
      <c r="O1623">
        <v>13</v>
      </c>
    </row>
    <row r="1624" spans="1:15" x14ac:dyDescent="0.25">
      <c r="A1624" t="s">
        <v>1775</v>
      </c>
      <c r="B1624" t="s">
        <v>1770</v>
      </c>
      <c r="C1624" t="str">
        <f>Table1[[#This Row],[League]]&amp;Table1[[#This Row],[Team]]</f>
        <v>$150 Draft Champions Feb 27 1:00 pm Lg.3777Did You Know, I Got Cano</v>
      </c>
      <c r="D1624">
        <f>16-INDEX(STANDINGS_BA[],MATCH(Table1[[#This Row],[COMBINED]],STANDINGS_BA[COMBINED],0),COLUMN(STANDINGS_BA[PLACE IN LEAGUE]))</f>
        <v>9</v>
      </c>
      <c r="E1624">
        <f>16-INDEX(STANDINGS_R[],MATCH(Table1[[#This Row],[COMBINED]],STANDINGS_R[COMBINED],0),COLUMN(STANDINGS_R[PLACE IN LEAGUE]))</f>
        <v>4</v>
      </c>
      <c r="F1624">
        <f>16-INDEX(STANDINGS_HR[],MATCH(Table1[[#This Row],[COMBINED]],STANDINGS_HR[COMBINED],0),COLUMN(STANDINGS_HR[PLACE IN LEAGUE]))</f>
        <v>4</v>
      </c>
      <c r="G1624">
        <f>16-INDEX(STANDINGS_RBI[],MATCH(Table1[[#This Row],[COMBINED]],STANDINGS_RBI[COMBINED],0),COLUMN(STANDINGS_RBI[PLACE IN LEAGUE]))</f>
        <v>9</v>
      </c>
      <c r="H1624">
        <f>16-INDEX(STANDINGS_SB[],MATCH(Table1[[#This Row],[COMBINED]],STANDINGS_SB[COMBINED],0),COLUMN(STANDINGS_SB[PLACE IN LEAGUE]))</f>
        <v>1</v>
      </c>
      <c r="I1624">
        <f>16-INDEX(STANDINGS_ERA[],MATCH(Table1[[#This Row],[COMBINED]],STANDINGS_ERA[COMBINED],0),COLUMN(STANDINGS_ERA[PLACE IN LEAGUE]))</f>
        <v>5</v>
      </c>
      <c r="J1624">
        <f>16-INDEX(STANDINGS_WHIP[],MATCH(Table1[[#This Row],[COMBINED]],STANDINGS_WHIP[COMBINED],0),COLUMN(STANDINGS_WHIP[PLACE IN LEAGUE]))</f>
        <v>6</v>
      </c>
      <c r="K1624">
        <f>16-INDEX(STANDINGS_W[],MATCH(Table1[[#This Row],[COMBINED]],STANDINGS_W[COMBINED],0),COLUMN(STANDINGS_W[PLACE IN LEAGUE]))</f>
        <v>7</v>
      </c>
      <c r="L1624">
        <f>16-INDEX(STANDINGS_K[],MATCH(Table1[[#This Row],[COMBINED]],STANDINGS_K[COMBINED],0),COLUMN(STANDINGS_K[PLACE IN LEAGUE]))</f>
        <v>6</v>
      </c>
      <c r="M1624">
        <f>16-INDEX(STANDINGS_SV[],MATCH(Table1[[#This Row],[COMBINED]],STANDINGS_SV[COMBINED],0),COLUMN(STANDINGS_SV[PLACE IN LEAGUE]))</f>
        <v>3</v>
      </c>
      <c r="N1624">
        <f>SUM(Table1[[#This Row],[BA]:[SV]])</f>
        <v>54</v>
      </c>
      <c r="O1624">
        <v>14</v>
      </c>
    </row>
    <row r="1625" spans="1:15" x14ac:dyDescent="0.25">
      <c r="A1625" t="s">
        <v>398</v>
      </c>
      <c r="B1625" t="s">
        <v>1770</v>
      </c>
      <c r="C1625" t="str">
        <f>Table1[[#This Row],[League]]&amp;Table1[[#This Row],[Team]]</f>
        <v>$150 Draft Champions Feb 27 1:00 pm Lg.3777NDfan</v>
      </c>
      <c r="D1625">
        <f>16-INDEX(STANDINGS_BA[],MATCH(Table1[[#This Row],[COMBINED]],STANDINGS_BA[COMBINED],0),COLUMN(STANDINGS_BA[PLACE IN LEAGUE]))</f>
        <v>3</v>
      </c>
      <c r="E1625">
        <f>16-INDEX(STANDINGS_R[],MATCH(Table1[[#This Row],[COMBINED]],STANDINGS_R[COMBINED],0),COLUMN(STANDINGS_R[PLACE IN LEAGUE]))</f>
        <v>5</v>
      </c>
      <c r="F1625">
        <f>16-INDEX(STANDINGS_HR[],MATCH(Table1[[#This Row],[COMBINED]],STANDINGS_HR[COMBINED],0),COLUMN(STANDINGS_HR[PLACE IN LEAGUE]))</f>
        <v>13</v>
      </c>
      <c r="G1625">
        <f>16-INDEX(STANDINGS_RBI[],MATCH(Table1[[#This Row],[COMBINED]],STANDINGS_RBI[COMBINED],0),COLUMN(STANDINGS_RBI[PLACE IN LEAGUE]))</f>
        <v>11</v>
      </c>
      <c r="H1625">
        <f>16-INDEX(STANDINGS_SB[],MATCH(Table1[[#This Row],[COMBINED]],STANDINGS_SB[COMBINED],0),COLUMN(STANDINGS_SB[PLACE IN LEAGUE]))</f>
        <v>4</v>
      </c>
      <c r="I1625">
        <f>16-INDEX(STANDINGS_ERA[],MATCH(Table1[[#This Row],[COMBINED]],STANDINGS_ERA[COMBINED],0),COLUMN(STANDINGS_ERA[PLACE IN LEAGUE]))</f>
        <v>1</v>
      </c>
      <c r="J1625">
        <f>16-INDEX(STANDINGS_WHIP[],MATCH(Table1[[#This Row],[COMBINED]],STANDINGS_WHIP[COMBINED],0),COLUMN(STANDINGS_WHIP[PLACE IN LEAGUE]))</f>
        <v>1</v>
      </c>
      <c r="K1625">
        <f>16-INDEX(STANDINGS_W[],MATCH(Table1[[#This Row],[COMBINED]],STANDINGS_W[COMBINED],0),COLUMN(STANDINGS_W[PLACE IN LEAGUE]))</f>
        <v>1</v>
      </c>
      <c r="L1625">
        <f>16-INDEX(STANDINGS_K[],MATCH(Table1[[#This Row],[COMBINED]],STANDINGS_K[COMBINED],0),COLUMN(STANDINGS_K[PLACE IN LEAGUE]))</f>
        <v>1</v>
      </c>
      <c r="M1625">
        <f>16-INDEX(STANDINGS_SV[],MATCH(Table1[[#This Row],[COMBINED]],STANDINGS_SV[COMBINED],0),COLUMN(STANDINGS_SV[PLACE IN LEAGUE]))</f>
        <v>6</v>
      </c>
      <c r="N1625">
        <f>SUM(Table1[[#This Row],[BA]:[SV]])</f>
        <v>46</v>
      </c>
      <c r="O1625">
        <v>15</v>
      </c>
    </row>
    <row r="1626" spans="1:15" x14ac:dyDescent="0.25">
      <c r="A1626" t="s">
        <v>196</v>
      </c>
      <c r="B1626" t="s">
        <v>1781</v>
      </c>
      <c r="C1626" t="str">
        <f>Table1[[#This Row],[League]]&amp;Table1[[#This Row],[Team]]</f>
        <v>$150 Draft Champions Feb 27 1:00 pm Lg.3781Speed Kills</v>
      </c>
      <c r="D1626">
        <f>16-INDEX(STANDINGS_BA[],MATCH(Table1[[#This Row],[COMBINED]],STANDINGS_BA[COMBINED],0),COLUMN(STANDINGS_BA[PLACE IN LEAGUE]))</f>
        <v>8</v>
      </c>
      <c r="E1626">
        <f>16-INDEX(STANDINGS_R[],MATCH(Table1[[#This Row],[COMBINED]],STANDINGS_R[COMBINED],0),COLUMN(STANDINGS_R[PLACE IN LEAGUE]))</f>
        <v>7</v>
      </c>
      <c r="F1626">
        <f>16-INDEX(STANDINGS_HR[],MATCH(Table1[[#This Row],[COMBINED]],STANDINGS_HR[COMBINED],0),COLUMN(STANDINGS_HR[PLACE IN LEAGUE]))</f>
        <v>4</v>
      </c>
      <c r="G1626">
        <f>16-INDEX(STANDINGS_RBI[],MATCH(Table1[[#This Row],[COMBINED]],STANDINGS_RBI[COMBINED],0),COLUMN(STANDINGS_RBI[PLACE IN LEAGUE]))</f>
        <v>12</v>
      </c>
      <c r="H1626">
        <f>16-INDEX(STANDINGS_SB[],MATCH(Table1[[#This Row],[COMBINED]],STANDINGS_SB[COMBINED],0),COLUMN(STANDINGS_SB[PLACE IN LEAGUE]))</f>
        <v>11</v>
      </c>
      <c r="I1626">
        <f>16-INDEX(STANDINGS_ERA[],MATCH(Table1[[#This Row],[COMBINED]],STANDINGS_ERA[COMBINED],0),COLUMN(STANDINGS_ERA[PLACE IN LEAGUE]))</f>
        <v>15</v>
      </c>
      <c r="J1626">
        <f>16-INDEX(STANDINGS_WHIP[],MATCH(Table1[[#This Row],[COMBINED]],STANDINGS_WHIP[COMBINED],0),COLUMN(STANDINGS_WHIP[PLACE IN LEAGUE]))</f>
        <v>15</v>
      </c>
      <c r="K1626">
        <f>16-INDEX(STANDINGS_W[],MATCH(Table1[[#This Row],[COMBINED]],STANDINGS_W[COMBINED],0),COLUMN(STANDINGS_W[PLACE IN LEAGUE]))</f>
        <v>14</v>
      </c>
      <c r="L1626">
        <f>16-INDEX(STANDINGS_K[],MATCH(Table1[[#This Row],[COMBINED]],STANDINGS_K[COMBINED],0),COLUMN(STANDINGS_K[PLACE IN LEAGUE]))</f>
        <v>13</v>
      </c>
      <c r="M1626">
        <f>16-INDEX(STANDINGS_SV[],MATCH(Table1[[#This Row],[COMBINED]],STANDINGS_SV[COMBINED],0),COLUMN(STANDINGS_SV[PLACE IN LEAGUE]))</f>
        <v>7</v>
      </c>
      <c r="N1626">
        <f>SUM(Table1[[#This Row],[BA]:[SV]])</f>
        <v>106</v>
      </c>
      <c r="O1626">
        <v>1</v>
      </c>
    </row>
    <row r="1627" spans="1:15" x14ac:dyDescent="0.25">
      <c r="A1627" t="s">
        <v>1786</v>
      </c>
      <c r="B1627" t="s">
        <v>1781</v>
      </c>
      <c r="C1627" t="str">
        <f>Table1[[#This Row],[League]]&amp;Table1[[#This Row],[Team]]</f>
        <v>$150 Draft Champions Feb 27 1:00 pm Lg.3781$BALL</v>
      </c>
      <c r="D1627">
        <f>16-INDEX(STANDINGS_BA[],MATCH(Table1[[#This Row],[COMBINED]],STANDINGS_BA[COMBINED],0),COLUMN(STANDINGS_BA[PLACE IN LEAGUE]))</f>
        <v>9</v>
      </c>
      <c r="E1627">
        <f>16-INDEX(STANDINGS_R[],MATCH(Table1[[#This Row],[COMBINED]],STANDINGS_R[COMBINED],0),COLUMN(STANDINGS_R[PLACE IN LEAGUE]))</f>
        <v>6</v>
      </c>
      <c r="F1627">
        <f>16-INDEX(STANDINGS_HR[],MATCH(Table1[[#This Row],[COMBINED]],STANDINGS_HR[COMBINED],0),COLUMN(STANDINGS_HR[PLACE IN LEAGUE]))</f>
        <v>9</v>
      </c>
      <c r="G1627">
        <f>16-INDEX(STANDINGS_RBI[],MATCH(Table1[[#This Row],[COMBINED]],STANDINGS_RBI[COMBINED],0),COLUMN(STANDINGS_RBI[PLACE IN LEAGUE]))</f>
        <v>5</v>
      </c>
      <c r="H1627">
        <f>16-INDEX(STANDINGS_SB[],MATCH(Table1[[#This Row],[COMBINED]],STANDINGS_SB[COMBINED],0),COLUMN(STANDINGS_SB[PLACE IN LEAGUE]))</f>
        <v>9</v>
      </c>
      <c r="I1627">
        <f>16-INDEX(STANDINGS_ERA[],MATCH(Table1[[#This Row],[COMBINED]],STANDINGS_ERA[COMBINED],0),COLUMN(STANDINGS_ERA[PLACE IN LEAGUE]))</f>
        <v>14</v>
      </c>
      <c r="J1627">
        <f>16-INDEX(STANDINGS_WHIP[],MATCH(Table1[[#This Row],[COMBINED]],STANDINGS_WHIP[COMBINED],0),COLUMN(STANDINGS_WHIP[PLACE IN LEAGUE]))</f>
        <v>14</v>
      </c>
      <c r="K1627">
        <f>16-INDEX(STANDINGS_W[],MATCH(Table1[[#This Row],[COMBINED]],STANDINGS_W[COMBINED],0),COLUMN(STANDINGS_W[PLACE IN LEAGUE]))</f>
        <v>11</v>
      </c>
      <c r="L1627">
        <f>16-INDEX(STANDINGS_K[],MATCH(Table1[[#This Row],[COMBINED]],STANDINGS_K[COMBINED],0),COLUMN(STANDINGS_K[PLACE IN LEAGUE]))</f>
        <v>12</v>
      </c>
      <c r="M1627">
        <f>16-INDEX(STANDINGS_SV[],MATCH(Table1[[#This Row],[COMBINED]],STANDINGS_SV[COMBINED],0),COLUMN(STANDINGS_SV[PLACE IN LEAGUE]))</f>
        <v>15</v>
      </c>
      <c r="N1627">
        <f>SUM(Table1[[#This Row],[BA]:[SV]])</f>
        <v>104</v>
      </c>
      <c r="O1627">
        <v>2</v>
      </c>
    </row>
    <row r="1628" spans="1:15" x14ac:dyDescent="0.25">
      <c r="A1628" t="s">
        <v>1789</v>
      </c>
      <c r="B1628" t="s">
        <v>1781</v>
      </c>
      <c r="C1628" t="str">
        <f>Table1[[#This Row],[League]]&amp;Table1[[#This Row],[Team]]</f>
        <v>$150 Draft Champions Feb 27 1:00 pm Lg.3781Team Ghio</v>
      </c>
      <c r="D1628">
        <f>16-INDEX(STANDINGS_BA[],MATCH(Table1[[#This Row],[COMBINED]],STANDINGS_BA[COMBINED],0),COLUMN(STANDINGS_BA[PLACE IN LEAGUE]))</f>
        <v>1</v>
      </c>
      <c r="E1628">
        <f>16-INDEX(STANDINGS_R[],MATCH(Table1[[#This Row],[COMBINED]],STANDINGS_R[COMBINED],0),COLUMN(STANDINGS_R[PLACE IN LEAGUE]))</f>
        <v>9</v>
      </c>
      <c r="F1628">
        <f>16-INDEX(STANDINGS_HR[],MATCH(Table1[[#This Row],[COMBINED]],STANDINGS_HR[COMBINED],0),COLUMN(STANDINGS_HR[PLACE IN LEAGUE]))</f>
        <v>10</v>
      </c>
      <c r="G1628">
        <f>16-INDEX(STANDINGS_RBI[],MATCH(Table1[[#This Row],[COMBINED]],STANDINGS_RBI[COMBINED],0),COLUMN(STANDINGS_RBI[PLACE IN LEAGUE]))</f>
        <v>14</v>
      </c>
      <c r="H1628">
        <f>16-INDEX(STANDINGS_SB[],MATCH(Table1[[#This Row],[COMBINED]],STANDINGS_SB[COMBINED],0),COLUMN(STANDINGS_SB[PLACE IN LEAGUE]))</f>
        <v>2</v>
      </c>
      <c r="I1628">
        <f>16-INDEX(STANDINGS_ERA[],MATCH(Table1[[#This Row],[COMBINED]],STANDINGS_ERA[COMBINED],0),COLUMN(STANDINGS_ERA[PLACE IN LEAGUE]))</f>
        <v>12</v>
      </c>
      <c r="J1628">
        <f>16-INDEX(STANDINGS_WHIP[],MATCH(Table1[[#This Row],[COMBINED]],STANDINGS_WHIP[COMBINED],0),COLUMN(STANDINGS_WHIP[PLACE IN LEAGUE]))</f>
        <v>12</v>
      </c>
      <c r="K1628">
        <f>16-INDEX(STANDINGS_W[],MATCH(Table1[[#This Row],[COMBINED]],STANDINGS_W[COMBINED],0),COLUMN(STANDINGS_W[PLACE IN LEAGUE]))</f>
        <v>12</v>
      </c>
      <c r="L1628">
        <f>16-INDEX(STANDINGS_K[],MATCH(Table1[[#This Row],[COMBINED]],STANDINGS_K[COMBINED],0),COLUMN(STANDINGS_K[PLACE IN LEAGUE]))</f>
        <v>14</v>
      </c>
      <c r="M1628">
        <f>16-INDEX(STANDINGS_SV[],MATCH(Table1[[#This Row],[COMBINED]],STANDINGS_SV[COMBINED],0),COLUMN(STANDINGS_SV[PLACE IN LEAGUE]))</f>
        <v>14</v>
      </c>
      <c r="N1628">
        <f>SUM(Table1[[#This Row],[BA]:[SV]])</f>
        <v>100</v>
      </c>
      <c r="O1628">
        <v>3</v>
      </c>
    </row>
    <row r="1629" spans="1:15" x14ac:dyDescent="0.25">
      <c r="A1629" t="s">
        <v>1788</v>
      </c>
      <c r="B1629" t="s">
        <v>1781</v>
      </c>
      <c r="C1629" t="str">
        <f>Table1[[#This Row],[League]]&amp;Table1[[#This Row],[Team]]</f>
        <v>$150 Draft Champions Feb 27 1:00 pm Lg.3781Planet Luvtron</v>
      </c>
      <c r="D1629">
        <f>16-INDEX(STANDINGS_BA[],MATCH(Table1[[#This Row],[COMBINED]],STANDINGS_BA[COMBINED],0),COLUMN(STANDINGS_BA[PLACE IN LEAGUE]))</f>
        <v>2</v>
      </c>
      <c r="E1629">
        <f>16-INDEX(STANDINGS_R[],MATCH(Table1[[#This Row],[COMBINED]],STANDINGS_R[COMBINED],0),COLUMN(STANDINGS_R[PLACE IN LEAGUE]))</f>
        <v>8</v>
      </c>
      <c r="F1629">
        <f>16-INDEX(STANDINGS_HR[],MATCH(Table1[[#This Row],[COMBINED]],STANDINGS_HR[COMBINED],0),COLUMN(STANDINGS_HR[PLACE IN LEAGUE]))</f>
        <v>14</v>
      </c>
      <c r="G1629">
        <f>16-INDEX(STANDINGS_RBI[],MATCH(Table1[[#This Row],[COMBINED]],STANDINGS_RBI[COMBINED],0),COLUMN(STANDINGS_RBI[PLACE IN LEAGUE]))</f>
        <v>8</v>
      </c>
      <c r="H1629">
        <f>16-INDEX(STANDINGS_SB[],MATCH(Table1[[#This Row],[COMBINED]],STANDINGS_SB[COMBINED],0),COLUMN(STANDINGS_SB[PLACE IN LEAGUE]))</f>
        <v>12</v>
      </c>
      <c r="I1629">
        <f>16-INDEX(STANDINGS_ERA[],MATCH(Table1[[#This Row],[COMBINED]],STANDINGS_ERA[COMBINED],0),COLUMN(STANDINGS_ERA[PLACE IN LEAGUE]))</f>
        <v>13</v>
      </c>
      <c r="J1629">
        <f>16-INDEX(STANDINGS_WHIP[],MATCH(Table1[[#This Row],[COMBINED]],STANDINGS_WHIP[COMBINED],0),COLUMN(STANDINGS_WHIP[PLACE IN LEAGUE]))</f>
        <v>13</v>
      </c>
      <c r="K1629">
        <f>16-INDEX(STANDINGS_W[],MATCH(Table1[[#This Row],[COMBINED]],STANDINGS_W[COMBINED],0),COLUMN(STANDINGS_W[PLACE IN LEAGUE]))</f>
        <v>4</v>
      </c>
      <c r="L1629">
        <f>16-INDEX(STANDINGS_K[],MATCH(Table1[[#This Row],[COMBINED]],STANDINGS_K[COMBINED],0),COLUMN(STANDINGS_K[PLACE IN LEAGUE]))</f>
        <v>8</v>
      </c>
      <c r="M1629">
        <f>16-INDEX(STANDINGS_SV[],MATCH(Table1[[#This Row],[COMBINED]],STANDINGS_SV[COMBINED],0),COLUMN(STANDINGS_SV[PLACE IN LEAGUE]))</f>
        <v>11</v>
      </c>
      <c r="N1629">
        <f>SUM(Table1[[#This Row],[BA]:[SV]])</f>
        <v>93</v>
      </c>
      <c r="O1629">
        <v>4</v>
      </c>
    </row>
    <row r="1630" spans="1:15" x14ac:dyDescent="0.25">
      <c r="A1630" t="s">
        <v>23</v>
      </c>
      <c r="B1630" t="s">
        <v>1781</v>
      </c>
      <c r="C1630" t="str">
        <f>Table1[[#This Row],[League]]&amp;Table1[[#This Row],[Team]]</f>
        <v>$150 Draft Champions Feb 27 1:00 pm Lg.3781YankeeHaters</v>
      </c>
      <c r="D1630">
        <f>16-INDEX(STANDINGS_BA[],MATCH(Table1[[#This Row],[COMBINED]],STANDINGS_BA[COMBINED],0),COLUMN(STANDINGS_BA[PLACE IN LEAGUE]))</f>
        <v>5</v>
      </c>
      <c r="E1630">
        <f>16-INDEX(STANDINGS_R[],MATCH(Table1[[#This Row],[COMBINED]],STANDINGS_R[COMBINED],0),COLUMN(STANDINGS_R[PLACE IN LEAGUE]))</f>
        <v>10</v>
      </c>
      <c r="F1630">
        <f>16-INDEX(STANDINGS_HR[],MATCH(Table1[[#This Row],[COMBINED]],STANDINGS_HR[COMBINED],0),COLUMN(STANDINGS_HR[PLACE IN LEAGUE]))</f>
        <v>12</v>
      </c>
      <c r="G1630">
        <f>16-INDEX(STANDINGS_RBI[],MATCH(Table1[[#This Row],[COMBINED]],STANDINGS_RBI[COMBINED],0),COLUMN(STANDINGS_RBI[PLACE IN LEAGUE]))</f>
        <v>6</v>
      </c>
      <c r="H1630">
        <f>16-INDEX(STANDINGS_SB[],MATCH(Table1[[#This Row],[COMBINED]],STANDINGS_SB[COMBINED],0),COLUMN(STANDINGS_SB[PLACE IN LEAGUE]))</f>
        <v>6</v>
      </c>
      <c r="I1630">
        <f>16-INDEX(STANDINGS_ERA[],MATCH(Table1[[#This Row],[COMBINED]],STANDINGS_ERA[COMBINED],0),COLUMN(STANDINGS_ERA[PLACE IN LEAGUE]))</f>
        <v>10</v>
      </c>
      <c r="J1630">
        <f>16-INDEX(STANDINGS_WHIP[],MATCH(Table1[[#This Row],[COMBINED]],STANDINGS_WHIP[COMBINED],0),COLUMN(STANDINGS_WHIP[PLACE IN LEAGUE]))</f>
        <v>8</v>
      </c>
      <c r="K1630">
        <f>16-INDEX(STANDINGS_W[],MATCH(Table1[[#This Row],[COMBINED]],STANDINGS_W[COMBINED],0),COLUMN(STANDINGS_W[PLACE IN LEAGUE]))</f>
        <v>15</v>
      </c>
      <c r="L1630">
        <f>16-INDEX(STANDINGS_K[],MATCH(Table1[[#This Row],[COMBINED]],STANDINGS_K[COMBINED],0),COLUMN(STANDINGS_K[PLACE IN LEAGUE]))</f>
        <v>10</v>
      </c>
      <c r="M1630">
        <f>16-INDEX(STANDINGS_SV[],MATCH(Table1[[#This Row],[COMBINED]],STANDINGS_SV[COMBINED],0),COLUMN(STANDINGS_SV[PLACE IN LEAGUE]))</f>
        <v>9</v>
      </c>
      <c r="N1630">
        <f>SUM(Table1[[#This Row],[BA]:[SV]])</f>
        <v>91</v>
      </c>
      <c r="O1630">
        <v>5</v>
      </c>
    </row>
    <row r="1631" spans="1:15" x14ac:dyDescent="0.25">
      <c r="A1631" t="s">
        <v>1783</v>
      </c>
      <c r="B1631" t="s">
        <v>1781</v>
      </c>
      <c r="C1631" t="str">
        <f>Table1[[#This Row],[League]]&amp;Table1[[#This Row],[Team]]</f>
        <v>$150 Draft Champions Feb 27 1:00 pm Lg.3781Rabin Hood</v>
      </c>
      <c r="D1631">
        <f>16-INDEX(STANDINGS_BA[],MATCH(Table1[[#This Row],[COMBINED]],STANDINGS_BA[COMBINED],0),COLUMN(STANDINGS_BA[PLACE IN LEAGUE]))</f>
        <v>13</v>
      </c>
      <c r="E1631">
        <f>16-INDEX(STANDINGS_R[],MATCH(Table1[[#This Row],[COMBINED]],STANDINGS_R[COMBINED],0),COLUMN(STANDINGS_R[PLACE IN LEAGUE]))</f>
        <v>15</v>
      </c>
      <c r="F1631">
        <f>16-INDEX(STANDINGS_HR[],MATCH(Table1[[#This Row],[COMBINED]],STANDINGS_HR[COMBINED],0),COLUMN(STANDINGS_HR[PLACE IN LEAGUE]))</f>
        <v>15</v>
      </c>
      <c r="G1631">
        <f>16-INDEX(STANDINGS_RBI[],MATCH(Table1[[#This Row],[COMBINED]],STANDINGS_RBI[COMBINED],0),COLUMN(STANDINGS_RBI[PLACE IN LEAGUE]))</f>
        <v>15</v>
      </c>
      <c r="H1631">
        <f>16-INDEX(STANDINGS_SB[],MATCH(Table1[[#This Row],[COMBINED]],STANDINGS_SB[COMBINED],0),COLUMN(STANDINGS_SB[PLACE IN LEAGUE]))</f>
        <v>15</v>
      </c>
      <c r="I1631">
        <f>16-INDEX(STANDINGS_ERA[],MATCH(Table1[[#This Row],[COMBINED]],STANDINGS_ERA[COMBINED],0),COLUMN(STANDINGS_ERA[PLACE IN LEAGUE]))</f>
        <v>6</v>
      </c>
      <c r="J1631">
        <f>16-INDEX(STANDINGS_WHIP[],MATCH(Table1[[#This Row],[COMBINED]],STANDINGS_WHIP[COMBINED],0),COLUMN(STANDINGS_WHIP[PLACE IN LEAGUE]))</f>
        <v>1</v>
      </c>
      <c r="K1631">
        <f>16-INDEX(STANDINGS_W[],MATCH(Table1[[#This Row],[COMBINED]],STANDINGS_W[COMBINED],0),COLUMN(STANDINGS_W[PLACE IN LEAGUE]))</f>
        <v>1</v>
      </c>
      <c r="L1631">
        <f>16-INDEX(STANDINGS_K[],MATCH(Table1[[#This Row],[COMBINED]],STANDINGS_K[COMBINED],0),COLUMN(STANDINGS_K[PLACE IN LEAGUE]))</f>
        <v>6</v>
      </c>
      <c r="M1631">
        <f>16-INDEX(STANDINGS_SV[],MATCH(Table1[[#This Row],[COMBINED]],STANDINGS_SV[COMBINED],0),COLUMN(STANDINGS_SV[PLACE IN LEAGUE]))</f>
        <v>3</v>
      </c>
      <c r="N1631">
        <f>SUM(Table1[[#This Row],[BA]:[SV]])</f>
        <v>90</v>
      </c>
      <c r="O1631">
        <v>6</v>
      </c>
    </row>
    <row r="1632" spans="1:15" x14ac:dyDescent="0.25">
      <c r="A1632" t="s">
        <v>415</v>
      </c>
      <c r="B1632" t="s">
        <v>1781</v>
      </c>
      <c r="C1632" t="str">
        <f>Table1[[#This Row],[League]]&amp;Table1[[#This Row],[Team]]</f>
        <v>$150 Draft Champions Feb 27 1:00 pm Lg.3781dagsss</v>
      </c>
      <c r="D1632">
        <f>16-INDEX(STANDINGS_BA[],MATCH(Table1[[#This Row],[COMBINED]],STANDINGS_BA[COMBINED],0),COLUMN(STANDINGS_BA[PLACE IN LEAGUE]))</f>
        <v>10</v>
      </c>
      <c r="E1632">
        <f>16-INDEX(STANDINGS_R[],MATCH(Table1[[#This Row],[COMBINED]],STANDINGS_R[COMBINED],0),COLUMN(STANDINGS_R[PLACE IN LEAGUE]))</f>
        <v>13</v>
      </c>
      <c r="F1632">
        <f>16-INDEX(STANDINGS_HR[],MATCH(Table1[[#This Row],[COMBINED]],STANDINGS_HR[COMBINED],0),COLUMN(STANDINGS_HR[PLACE IN LEAGUE]))</f>
        <v>6</v>
      </c>
      <c r="G1632">
        <f>16-INDEX(STANDINGS_RBI[],MATCH(Table1[[#This Row],[COMBINED]],STANDINGS_RBI[COMBINED],0),COLUMN(STANDINGS_RBI[PLACE IN LEAGUE]))</f>
        <v>10</v>
      </c>
      <c r="H1632">
        <f>16-INDEX(STANDINGS_SB[],MATCH(Table1[[#This Row],[COMBINED]],STANDINGS_SB[COMBINED],0),COLUMN(STANDINGS_SB[PLACE IN LEAGUE]))</f>
        <v>8</v>
      </c>
      <c r="I1632">
        <f>16-INDEX(STANDINGS_ERA[],MATCH(Table1[[#This Row],[COMBINED]],STANDINGS_ERA[COMBINED],0),COLUMN(STANDINGS_ERA[PLACE IN LEAGUE]))</f>
        <v>11</v>
      </c>
      <c r="J1632">
        <f>16-INDEX(STANDINGS_WHIP[],MATCH(Table1[[#This Row],[COMBINED]],STANDINGS_WHIP[COMBINED],0),COLUMN(STANDINGS_WHIP[PLACE IN LEAGUE]))</f>
        <v>9</v>
      </c>
      <c r="K1632">
        <f>16-INDEX(STANDINGS_W[],MATCH(Table1[[#This Row],[COMBINED]],STANDINGS_W[COMBINED],0),COLUMN(STANDINGS_W[PLACE IN LEAGUE]))</f>
        <v>9</v>
      </c>
      <c r="L1632">
        <f>16-INDEX(STANDINGS_K[],MATCH(Table1[[#This Row],[COMBINED]],STANDINGS_K[COMBINED],0),COLUMN(STANDINGS_K[PLACE IN LEAGUE]))</f>
        <v>11</v>
      </c>
      <c r="M1632">
        <f>16-INDEX(STANDINGS_SV[],MATCH(Table1[[#This Row],[COMBINED]],STANDINGS_SV[COMBINED],0),COLUMN(STANDINGS_SV[PLACE IN LEAGUE]))</f>
        <v>2</v>
      </c>
      <c r="N1632">
        <f>SUM(Table1[[#This Row],[BA]:[SV]])</f>
        <v>89</v>
      </c>
      <c r="O1632">
        <v>7</v>
      </c>
    </row>
    <row r="1633" spans="1:15" x14ac:dyDescent="0.25">
      <c r="A1633" t="s">
        <v>19</v>
      </c>
      <c r="B1633" t="s">
        <v>1781</v>
      </c>
      <c r="C1633" t="str">
        <f>Table1[[#This Row],[League]]&amp;Table1[[#This Row],[Team]]</f>
        <v>$150 Draft Champions Feb 27 1:00 pm Lg.3781One Eyed Jack</v>
      </c>
      <c r="D1633">
        <f>16-INDEX(STANDINGS_BA[],MATCH(Table1[[#This Row],[COMBINED]],STANDINGS_BA[COMBINED],0),COLUMN(STANDINGS_BA[PLACE IN LEAGUE]))</f>
        <v>4</v>
      </c>
      <c r="E1633">
        <f>16-INDEX(STANDINGS_R[],MATCH(Table1[[#This Row],[COMBINED]],STANDINGS_R[COMBINED],0),COLUMN(STANDINGS_R[PLACE IN LEAGUE]))</f>
        <v>11</v>
      </c>
      <c r="F1633">
        <f>16-INDEX(STANDINGS_HR[],MATCH(Table1[[#This Row],[COMBINED]],STANDINGS_HR[COMBINED],0),COLUMN(STANDINGS_HR[PLACE IN LEAGUE]))</f>
        <v>11</v>
      </c>
      <c r="G1633">
        <f>16-INDEX(STANDINGS_RBI[],MATCH(Table1[[#This Row],[COMBINED]],STANDINGS_RBI[COMBINED],0),COLUMN(STANDINGS_RBI[PLACE IN LEAGUE]))</f>
        <v>11</v>
      </c>
      <c r="H1633">
        <f>16-INDEX(STANDINGS_SB[],MATCH(Table1[[#This Row],[COMBINED]],STANDINGS_SB[COMBINED],0),COLUMN(STANDINGS_SB[PLACE IN LEAGUE]))</f>
        <v>13</v>
      </c>
      <c r="I1633">
        <f>16-INDEX(STANDINGS_ERA[],MATCH(Table1[[#This Row],[COMBINED]],STANDINGS_ERA[COMBINED],0),COLUMN(STANDINGS_ERA[PLACE IN LEAGUE]))</f>
        <v>5</v>
      </c>
      <c r="J1633">
        <f>16-INDEX(STANDINGS_WHIP[],MATCH(Table1[[#This Row],[COMBINED]],STANDINGS_WHIP[COMBINED],0),COLUMN(STANDINGS_WHIP[PLACE IN LEAGUE]))</f>
        <v>6</v>
      </c>
      <c r="K1633">
        <f>16-INDEX(STANDINGS_W[],MATCH(Table1[[#This Row],[COMBINED]],STANDINGS_W[COMBINED],0),COLUMN(STANDINGS_W[PLACE IN LEAGUE]))</f>
        <v>6</v>
      </c>
      <c r="L1633">
        <f>16-INDEX(STANDINGS_K[],MATCH(Table1[[#This Row],[COMBINED]],STANDINGS_K[COMBINED],0),COLUMN(STANDINGS_K[PLACE IN LEAGUE]))</f>
        <v>15</v>
      </c>
      <c r="M1633">
        <f>16-INDEX(STANDINGS_SV[],MATCH(Table1[[#This Row],[COMBINED]],STANDINGS_SV[COMBINED],0),COLUMN(STANDINGS_SV[PLACE IN LEAGUE]))</f>
        <v>4</v>
      </c>
      <c r="N1633">
        <f>SUM(Table1[[#This Row],[BA]:[SV]])</f>
        <v>86</v>
      </c>
      <c r="O1633">
        <v>8</v>
      </c>
    </row>
    <row r="1634" spans="1:15" x14ac:dyDescent="0.25">
      <c r="A1634" t="s">
        <v>1787</v>
      </c>
      <c r="B1634" t="s">
        <v>1781</v>
      </c>
      <c r="C1634" t="str">
        <f>Table1[[#This Row],[League]]&amp;Table1[[#This Row],[Team]]</f>
        <v>$150 Draft Champions Feb 27 1:00 pm Lg.3781Jagged Little Pill</v>
      </c>
      <c r="D1634">
        <f>16-INDEX(STANDINGS_BA[],MATCH(Table1[[#This Row],[COMBINED]],STANDINGS_BA[COMBINED],0),COLUMN(STANDINGS_BA[PLACE IN LEAGUE]))</f>
        <v>6</v>
      </c>
      <c r="E1634">
        <f>16-INDEX(STANDINGS_R[],MATCH(Table1[[#This Row],[COMBINED]],STANDINGS_R[COMBINED],0),COLUMN(STANDINGS_R[PLACE IN LEAGUE]))</f>
        <v>12</v>
      </c>
      <c r="F1634">
        <f>16-INDEX(STANDINGS_HR[],MATCH(Table1[[#This Row],[COMBINED]],STANDINGS_HR[COMBINED],0),COLUMN(STANDINGS_HR[PLACE IN LEAGUE]))</f>
        <v>8</v>
      </c>
      <c r="G1634">
        <f>16-INDEX(STANDINGS_RBI[],MATCH(Table1[[#This Row],[COMBINED]],STANDINGS_RBI[COMBINED],0),COLUMN(STANDINGS_RBI[PLACE IN LEAGUE]))</f>
        <v>7</v>
      </c>
      <c r="H1634">
        <f>16-INDEX(STANDINGS_SB[],MATCH(Table1[[#This Row],[COMBINED]],STANDINGS_SB[COMBINED],0),COLUMN(STANDINGS_SB[PLACE IN LEAGUE]))</f>
        <v>4</v>
      </c>
      <c r="I1634">
        <f>16-INDEX(STANDINGS_ERA[],MATCH(Table1[[#This Row],[COMBINED]],STANDINGS_ERA[COMBINED],0),COLUMN(STANDINGS_ERA[PLACE IN LEAGUE]))</f>
        <v>4</v>
      </c>
      <c r="J1634">
        <f>16-INDEX(STANDINGS_WHIP[],MATCH(Table1[[#This Row],[COMBINED]],STANDINGS_WHIP[COMBINED],0),COLUMN(STANDINGS_WHIP[PLACE IN LEAGUE]))</f>
        <v>4</v>
      </c>
      <c r="K1634">
        <f>16-INDEX(STANDINGS_W[],MATCH(Table1[[#This Row],[COMBINED]],STANDINGS_W[COMBINED],0),COLUMN(STANDINGS_W[PLACE IN LEAGUE]))</f>
        <v>8</v>
      </c>
      <c r="L1634">
        <f>16-INDEX(STANDINGS_K[],MATCH(Table1[[#This Row],[COMBINED]],STANDINGS_K[COMBINED],0),COLUMN(STANDINGS_K[PLACE IN LEAGUE]))</f>
        <v>9</v>
      </c>
      <c r="M1634">
        <f>16-INDEX(STANDINGS_SV[],MATCH(Table1[[#This Row],[COMBINED]],STANDINGS_SV[COMBINED],0),COLUMN(STANDINGS_SV[PLACE IN LEAGUE]))</f>
        <v>12</v>
      </c>
      <c r="N1634">
        <f>SUM(Table1[[#This Row],[BA]:[SV]])</f>
        <v>74</v>
      </c>
      <c r="O1634">
        <v>9</v>
      </c>
    </row>
    <row r="1635" spans="1:15" x14ac:dyDescent="0.25">
      <c r="A1635" t="s">
        <v>1780</v>
      </c>
      <c r="B1635" t="s">
        <v>1781</v>
      </c>
      <c r="C1635" t="str">
        <f>Table1[[#This Row],[League]]&amp;Table1[[#This Row],[Team]]</f>
        <v>$150 Draft Champions Feb 27 1:00 pm Lg.3781King of kings 2016</v>
      </c>
      <c r="D1635">
        <f>16-INDEX(STANDINGS_BA[],MATCH(Table1[[#This Row],[COMBINED]],STANDINGS_BA[COMBINED],0),COLUMN(STANDINGS_BA[PLACE IN LEAGUE]))</f>
        <v>15</v>
      </c>
      <c r="E1635">
        <f>16-INDEX(STANDINGS_R[],MATCH(Table1[[#This Row],[COMBINED]],STANDINGS_R[COMBINED],0),COLUMN(STANDINGS_R[PLACE IN LEAGUE]))</f>
        <v>14</v>
      </c>
      <c r="F1635">
        <f>16-INDEX(STANDINGS_HR[],MATCH(Table1[[#This Row],[COMBINED]],STANDINGS_HR[COMBINED],0),COLUMN(STANDINGS_HR[PLACE IN LEAGUE]))</f>
        <v>5</v>
      </c>
      <c r="G1635">
        <f>16-INDEX(STANDINGS_RBI[],MATCH(Table1[[#This Row],[COMBINED]],STANDINGS_RBI[COMBINED],0),COLUMN(STANDINGS_RBI[PLACE IN LEAGUE]))</f>
        <v>9</v>
      </c>
      <c r="H1635">
        <f>16-INDEX(STANDINGS_SB[],MATCH(Table1[[#This Row],[COMBINED]],STANDINGS_SB[COMBINED],0),COLUMN(STANDINGS_SB[PLACE IN LEAGUE]))</f>
        <v>10</v>
      </c>
      <c r="I1635">
        <f>16-INDEX(STANDINGS_ERA[],MATCH(Table1[[#This Row],[COMBINED]],STANDINGS_ERA[COMBINED],0),COLUMN(STANDINGS_ERA[PLACE IN LEAGUE]))</f>
        <v>3</v>
      </c>
      <c r="J1635">
        <f>16-INDEX(STANDINGS_WHIP[],MATCH(Table1[[#This Row],[COMBINED]],STANDINGS_WHIP[COMBINED],0),COLUMN(STANDINGS_WHIP[PLACE IN LEAGUE]))</f>
        <v>3</v>
      </c>
      <c r="K1635">
        <f>16-INDEX(STANDINGS_W[],MATCH(Table1[[#This Row],[COMBINED]],STANDINGS_W[COMBINED],0),COLUMN(STANDINGS_W[PLACE IN LEAGUE]))</f>
        <v>10</v>
      </c>
      <c r="L1635">
        <f>16-INDEX(STANDINGS_K[],MATCH(Table1[[#This Row],[COMBINED]],STANDINGS_K[COMBINED],0),COLUMN(STANDINGS_K[PLACE IN LEAGUE]))</f>
        <v>2</v>
      </c>
      <c r="M1635">
        <f>16-INDEX(STANDINGS_SV[],MATCH(Table1[[#This Row],[COMBINED]],STANDINGS_SV[COMBINED],0),COLUMN(STANDINGS_SV[PLACE IN LEAGUE]))</f>
        <v>1</v>
      </c>
      <c r="N1635">
        <f>SUM(Table1[[#This Row],[BA]:[SV]])</f>
        <v>72</v>
      </c>
      <c r="O1635">
        <v>10</v>
      </c>
    </row>
    <row r="1636" spans="1:15" x14ac:dyDescent="0.25">
      <c r="A1636" t="s">
        <v>1782</v>
      </c>
      <c r="B1636" t="s">
        <v>1781</v>
      </c>
      <c r="C1636" t="str">
        <f>Table1[[#This Row],[League]]&amp;Table1[[#This Row],[Team]]</f>
        <v>$150 Draft Champions Feb 27 1:00 pm Lg.3781Hitnrun</v>
      </c>
      <c r="D1636">
        <f>16-INDEX(STANDINGS_BA[],MATCH(Table1[[#This Row],[COMBINED]],STANDINGS_BA[COMBINED],0),COLUMN(STANDINGS_BA[PLACE IN LEAGUE]))</f>
        <v>14</v>
      </c>
      <c r="E1636">
        <f>16-INDEX(STANDINGS_R[],MATCH(Table1[[#This Row],[COMBINED]],STANDINGS_R[COMBINED],0),COLUMN(STANDINGS_R[PLACE IN LEAGUE]))</f>
        <v>4</v>
      </c>
      <c r="F1636">
        <f>16-INDEX(STANDINGS_HR[],MATCH(Table1[[#This Row],[COMBINED]],STANDINGS_HR[COMBINED],0),COLUMN(STANDINGS_HR[PLACE IN LEAGUE]))</f>
        <v>13</v>
      </c>
      <c r="G1636">
        <f>16-INDEX(STANDINGS_RBI[],MATCH(Table1[[#This Row],[COMBINED]],STANDINGS_RBI[COMBINED],0),COLUMN(STANDINGS_RBI[PLACE IN LEAGUE]))</f>
        <v>13</v>
      </c>
      <c r="H1636">
        <f>16-INDEX(STANDINGS_SB[],MATCH(Table1[[#This Row],[COMBINED]],STANDINGS_SB[COMBINED],0),COLUMN(STANDINGS_SB[PLACE IN LEAGUE]))</f>
        <v>1</v>
      </c>
      <c r="I1636">
        <f>16-INDEX(STANDINGS_ERA[],MATCH(Table1[[#This Row],[COMBINED]],STANDINGS_ERA[COMBINED],0),COLUMN(STANDINGS_ERA[PLACE IN LEAGUE]))</f>
        <v>2</v>
      </c>
      <c r="J1636">
        <f>16-INDEX(STANDINGS_WHIP[],MATCH(Table1[[#This Row],[COMBINED]],STANDINGS_WHIP[COMBINED],0),COLUMN(STANDINGS_WHIP[PLACE IN LEAGUE]))</f>
        <v>5</v>
      </c>
      <c r="K1636">
        <f>16-INDEX(STANDINGS_W[],MATCH(Table1[[#This Row],[COMBINED]],STANDINGS_W[COMBINED],0),COLUMN(STANDINGS_W[PLACE IN LEAGUE]))</f>
        <v>2</v>
      </c>
      <c r="L1636">
        <f>16-INDEX(STANDINGS_K[],MATCH(Table1[[#This Row],[COMBINED]],STANDINGS_K[COMBINED],0),COLUMN(STANDINGS_K[PLACE IN LEAGUE]))</f>
        <v>1</v>
      </c>
      <c r="M1636">
        <f>16-INDEX(STANDINGS_SV[],MATCH(Table1[[#This Row],[COMBINED]],STANDINGS_SV[COMBINED],0),COLUMN(STANDINGS_SV[PLACE IN LEAGUE]))</f>
        <v>13</v>
      </c>
      <c r="N1636">
        <f>SUM(Table1[[#This Row],[BA]:[SV]])</f>
        <v>68</v>
      </c>
      <c r="O1636">
        <v>11</v>
      </c>
    </row>
    <row r="1637" spans="1:15" x14ac:dyDescent="0.25">
      <c r="A1637" t="s">
        <v>263</v>
      </c>
      <c r="B1637" t="s">
        <v>1781</v>
      </c>
      <c r="C1637" t="str">
        <f>Table1[[#This Row],[League]]&amp;Table1[[#This Row],[Team]]</f>
        <v>$150 Draft Champions Feb 27 1:00 pm Lg.3781Team hickey</v>
      </c>
      <c r="D1637">
        <f>16-INDEX(STANDINGS_BA[],MATCH(Table1[[#This Row],[COMBINED]],STANDINGS_BA[COMBINED],0),COLUMN(STANDINGS_BA[PLACE IN LEAGUE]))</f>
        <v>7</v>
      </c>
      <c r="E1637">
        <f>16-INDEX(STANDINGS_R[],MATCH(Table1[[#This Row],[COMBINED]],STANDINGS_R[COMBINED],0),COLUMN(STANDINGS_R[PLACE IN LEAGUE]))</f>
        <v>1</v>
      </c>
      <c r="F1637">
        <f>16-INDEX(STANDINGS_HR[],MATCH(Table1[[#This Row],[COMBINED]],STANDINGS_HR[COMBINED],0),COLUMN(STANDINGS_HR[PLACE IN LEAGUE]))</f>
        <v>3</v>
      </c>
      <c r="G1637">
        <f>16-INDEX(STANDINGS_RBI[],MATCH(Table1[[#This Row],[COMBINED]],STANDINGS_RBI[COMBINED],0),COLUMN(STANDINGS_RBI[PLACE IN LEAGUE]))</f>
        <v>1</v>
      </c>
      <c r="H1637">
        <f>16-INDEX(STANDINGS_SB[],MATCH(Table1[[#This Row],[COMBINED]],STANDINGS_SB[COMBINED],0),COLUMN(STANDINGS_SB[PLACE IN LEAGUE]))</f>
        <v>7</v>
      </c>
      <c r="I1637">
        <f>16-INDEX(STANDINGS_ERA[],MATCH(Table1[[#This Row],[COMBINED]],STANDINGS_ERA[COMBINED],0),COLUMN(STANDINGS_ERA[PLACE IN LEAGUE]))</f>
        <v>9</v>
      </c>
      <c r="J1637">
        <f>16-INDEX(STANDINGS_WHIP[],MATCH(Table1[[#This Row],[COMBINED]],STANDINGS_WHIP[COMBINED],0),COLUMN(STANDINGS_WHIP[PLACE IN LEAGUE]))</f>
        <v>7</v>
      </c>
      <c r="K1637">
        <f>16-INDEX(STANDINGS_W[],MATCH(Table1[[#This Row],[COMBINED]],STANDINGS_W[COMBINED],0),COLUMN(STANDINGS_W[PLACE IN LEAGUE]))</f>
        <v>13</v>
      </c>
      <c r="L1637">
        <f>16-INDEX(STANDINGS_K[],MATCH(Table1[[#This Row],[COMBINED]],STANDINGS_K[COMBINED],0),COLUMN(STANDINGS_K[PLACE IN LEAGUE]))</f>
        <v>5</v>
      </c>
      <c r="M1637">
        <f>16-INDEX(STANDINGS_SV[],MATCH(Table1[[#This Row],[COMBINED]],STANDINGS_SV[COMBINED],0),COLUMN(STANDINGS_SV[PLACE IN LEAGUE]))</f>
        <v>6</v>
      </c>
      <c r="N1637">
        <f>SUM(Table1[[#This Row],[BA]:[SV]])</f>
        <v>59</v>
      </c>
      <c r="O1637">
        <v>12</v>
      </c>
    </row>
    <row r="1638" spans="1:15" x14ac:dyDescent="0.25">
      <c r="A1638" t="s">
        <v>1784</v>
      </c>
      <c r="B1638" t="s">
        <v>1781</v>
      </c>
      <c r="C1638" t="str">
        <f>Table1[[#This Row],[League]]&amp;Table1[[#This Row],[Team]]</f>
        <v>$150 Draft Champions Feb 27 1:00 pm Lg.3781Columbus Lightning</v>
      </c>
      <c r="D1638">
        <f>16-INDEX(STANDINGS_BA[],MATCH(Table1[[#This Row],[COMBINED]],STANDINGS_BA[COMBINED],0),COLUMN(STANDINGS_BA[PLACE IN LEAGUE]))</f>
        <v>12</v>
      </c>
      <c r="E1638">
        <f>16-INDEX(STANDINGS_R[],MATCH(Table1[[#This Row],[COMBINED]],STANDINGS_R[COMBINED],0),COLUMN(STANDINGS_R[PLACE IN LEAGUE]))</f>
        <v>2</v>
      </c>
      <c r="F1638">
        <f>16-INDEX(STANDINGS_HR[],MATCH(Table1[[#This Row],[COMBINED]],STANDINGS_HR[COMBINED],0),COLUMN(STANDINGS_HR[PLACE IN LEAGUE]))</f>
        <v>1</v>
      </c>
      <c r="G1638">
        <f>16-INDEX(STANDINGS_RBI[],MATCH(Table1[[#This Row],[COMBINED]],STANDINGS_RBI[COMBINED],0),COLUMN(STANDINGS_RBI[PLACE IN LEAGUE]))</f>
        <v>4</v>
      </c>
      <c r="H1638">
        <f>16-INDEX(STANDINGS_SB[],MATCH(Table1[[#This Row],[COMBINED]],STANDINGS_SB[COMBINED],0),COLUMN(STANDINGS_SB[PLACE IN LEAGUE]))</f>
        <v>3</v>
      </c>
      <c r="I1638">
        <f>16-INDEX(STANDINGS_ERA[],MATCH(Table1[[#This Row],[COMBINED]],STANDINGS_ERA[COMBINED],0),COLUMN(STANDINGS_ERA[PLACE IN LEAGUE]))</f>
        <v>8</v>
      </c>
      <c r="J1638">
        <f>16-INDEX(STANDINGS_WHIP[],MATCH(Table1[[#This Row],[COMBINED]],STANDINGS_WHIP[COMBINED],0),COLUMN(STANDINGS_WHIP[PLACE IN LEAGUE]))</f>
        <v>11</v>
      </c>
      <c r="K1638">
        <f>16-INDEX(STANDINGS_W[],MATCH(Table1[[#This Row],[COMBINED]],STANDINGS_W[COMBINED],0),COLUMN(STANDINGS_W[PLACE IN LEAGUE]))</f>
        <v>5</v>
      </c>
      <c r="L1638">
        <f>16-INDEX(STANDINGS_K[],MATCH(Table1[[#This Row],[COMBINED]],STANDINGS_K[COMBINED],0),COLUMN(STANDINGS_K[PLACE IN LEAGUE]))</f>
        <v>4</v>
      </c>
      <c r="M1638">
        <f>16-INDEX(STANDINGS_SV[],MATCH(Table1[[#This Row],[COMBINED]],STANDINGS_SV[COMBINED],0),COLUMN(STANDINGS_SV[PLACE IN LEAGUE]))</f>
        <v>8</v>
      </c>
      <c r="N1638">
        <f>SUM(Table1[[#This Row],[BA]:[SV]])</f>
        <v>58</v>
      </c>
      <c r="O1638">
        <v>13</v>
      </c>
    </row>
    <row r="1639" spans="1:15" x14ac:dyDescent="0.25">
      <c r="A1639" t="s">
        <v>1785</v>
      </c>
      <c r="B1639" t="s">
        <v>1781</v>
      </c>
      <c r="C1639" t="str">
        <f>Table1[[#This Row],[League]]&amp;Table1[[#This Row],[Team]]</f>
        <v>$150 Draft Champions Feb 27 1:00 pm Lg.37817-10 Splits</v>
      </c>
      <c r="D1639">
        <f>16-INDEX(STANDINGS_BA[],MATCH(Table1[[#This Row],[COMBINED]],STANDINGS_BA[COMBINED],0),COLUMN(STANDINGS_BA[PLACE IN LEAGUE]))</f>
        <v>11</v>
      </c>
      <c r="E1639">
        <f>16-INDEX(STANDINGS_R[],MATCH(Table1[[#This Row],[COMBINED]],STANDINGS_R[COMBINED],0),COLUMN(STANDINGS_R[PLACE IN LEAGUE]))</f>
        <v>5</v>
      </c>
      <c r="F1639">
        <f>16-INDEX(STANDINGS_HR[],MATCH(Table1[[#This Row],[COMBINED]],STANDINGS_HR[COMBINED],0),COLUMN(STANDINGS_HR[PLACE IN LEAGUE]))</f>
        <v>2</v>
      </c>
      <c r="G1639">
        <f>16-INDEX(STANDINGS_RBI[],MATCH(Table1[[#This Row],[COMBINED]],STANDINGS_RBI[COMBINED],0),COLUMN(STANDINGS_RBI[PLACE IN LEAGUE]))</f>
        <v>2</v>
      </c>
      <c r="H1639">
        <f>16-INDEX(STANDINGS_SB[],MATCH(Table1[[#This Row],[COMBINED]],STANDINGS_SB[COMBINED],0),COLUMN(STANDINGS_SB[PLACE IN LEAGUE]))</f>
        <v>5</v>
      </c>
      <c r="I1639">
        <f>16-INDEX(STANDINGS_ERA[],MATCH(Table1[[#This Row],[COMBINED]],STANDINGS_ERA[COMBINED],0),COLUMN(STANDINGS_ERA[PLACE IN LEAGUE]))</f>
        <v>7</v>
      </c>
      <c r="J1639">
        <f>16-INDEX(STANDINGS_WHIP[],MATCH(Table1[[#This Row],[COMBINED]],STANDINGS_WHIP[COMBINED],0),COLUMN(STANDINGS_WHIP[PLACE IN LEAGUE]))</f>
        <v>10</v>
      </c>
      <c r="K1639">
        <f>16-INDEX(STANDINGS_W[],MATCH(Table1[[#This Row],[COMBINED]],STANDINGS_W[COMBINED],0),COLUMN(STANDINGS_W[PLACE IN LEAGUE]))</f>
        <v>7</v>
      </c>
      <c r="L1639">
        <f>16-INDEX(STANDINGS_K[],MATCH(Table1[[#This Row],[COMBINED]],STANDINGS_K[COMBINED],0),COLUMN(STANDINGS_K[PLACE IN LEAGUE]))</f>
        <v>3</v>
      </c>
      <c r="M1639">
        <f>16-INDEX(STANDINGS_SV[],MATCH(Table1[[#This Row],[COMBINED]],STANDINGS_SV[COMBINED],0),COLUMN(STANDINGS_SV[PLACE IN LEAGUE]))</f>
        <v>5</v>
      </c>
      <c r="N1639">
        <f>SUM(Table1[[#This Row],[BA]:[SV]])</f>
        <v>57</v>
      </c>
      <c r="O1639">
        <v>14</v>
      </c>
    </row>
    <row r="1640" spans="1:15" x14ac:dyDescent="0.25">
      <c r="A1640" t="s">
        <v>889</v>
      </c>
      <c r="B1640" t="s">
        <v>1781</v>
      </c>
      <c r="C1640" t="str">
        <f>Table1[[#This Row],[League]]&amp;Table1[[#This Row],[Team]]</f>
        <v>$150 Draft Champions Feb 27 1:00 pm Lg.3781Team Thompson</v>
      </c>
      <c r="D1640">
        <f>16-INDEX(STANDINGS_BA[],MATCH(Table1[[#This Row],[COMBINED]],STANDINGS_BA[COMBINED],0),COLUMN(STANDINGS_BA[PLACE IN LEAGUE]))</f>
        <v>3</v>
      </c>
      <c r="E1640">
        <f>16-INDEX(STANDINGS_R[],MATCH(Table1[[#This Row],[COMBINED]],STANDINGS_R[COMBINED],0),COLUMN(STANDINGS_R[PLACE IN LEAGUE]))</f>
        <v>3</v>
      </c>
      <c r="F1640">
        <f>16-INDEX(STANDINGS_HR[],MATCH(Table1[[#This Row],[COMBINED]],STANDINGS_HR[COMBINED],0),COLUMN(STANDINGS_HR[PLACE IN LEAGUE]))</f>
        <v>7</v>
      </c>
      <c r="G1640">
        <f>16-INDEX(STANDINGS_RBI[],MATCH(Table1[[#This Row],[COMBINED]],STANDINGS_RBI[COMBINED],0),COLUMN(STANDINGS_RBI[PLACE IN LEAGUE]))</f>
        <v>3</v>
      </c>
      <c r="H1640">
        <f>16-INDEX(STANDINGS_SB[],MATCH(Table1[[#This Row],[COMBINED]],STANDINGS_SB[COMBINED],0),COLUMN(STANDINGS_SB[PLACE IN LEAGUE]))</f>
        <v>14</v>
      </c>
      <c r="I1640">
        <f>16-INDEX(STANDINGS_ERA[],MATCH(Table1[[#This Row],[COMBINED]],STANDINGS_ERA[COMBINED],0),COLUMN(STANDINGS_ERA[PLACE IN LEAGUE]))</f>
        <v>1</v>
      </c>
      <c r="J1640">
        <f>16-INDEX(STANDINGS_WHIP[],MATCH(Table1[[#This Row],[COMBINED]],STANDINGS_WHIP[COMBINED],0),COLUMN(STANDINGS_WHIP[PLACE IN LEAGUE]))</f>
        <v>2</v>
      </c>
      <c r="K1640">
        <f>16-INDEX(STANDINGS_W[],MATCH(Table1[[#This Row],[COMBINED]],STANDINGS_W[COMBINED],0),COLUMN(STANDINGS_W[PLACE IN LEAGUE]))</f>
        <v>3</v>
      </c>
      <c r="L1640">
        <f>16-INDEX(STANDINGS_K[],MATCH(Table1[[#This Row],[COMBINED]],STANDINGS_K[COMBINED],0),COLUMN(STANDINGS_K[PLACE IN LEAGUE]))</f>
        <v>7</v>
      </c>
      <c r="M1640">
        <f>16-INDEX(STANDINGS_SV[],MATCH(Table1[[#This Row],[COMBINED]],STANDINGS_SV[COMBINED],0),COLUMN(STANDINGS_SV[PLACE IN LEAGUE]))</f>
        <v>10</v>
      </c>
      <c r="N1640">
        <f>SUM(Table1[[#This Row],[BA]:[SV]])</f>
        <v>53</v>
      </c>
      <c r="O1640">
        <v>15</v>
      </c>
    </row>
    <row r="1641" spans="1:15" x14ac:dyDescent="0.25">
      <c r="A1641" t="s">
        <v>205</v>
      </c>
      <c r="B1641" t="s">
        <v>1790</v>
      </c>
      <c r="C1641" t="str">
        <f>Table1[[#This Row],[League]]&amp;Table1[[#This Row],[Team]]</f>
        <v>$150 Draft Champions Feb 28 1:00 pm Lg.3786Team Sloan</v>
      </c>
      <c r="D1641">
        <f>16-INDEX(STANDINGS_BA[],MATCH(Table1[[#This Row],[COMBINED]],STANDINGS_BA[COMBINED],0),COLUMN(STANDINGS_BA[PLACE IN LEAGUE]))</f>
        <v>11</v>
      </c>
      <c r="E1641">
        <f>16-INDEX(STANDINGS_R[],MATCH(Table1[[#This Row],[COMBINED]],STANDINGS_R[COMBINED],0),COLUMN(STANDINGS_R[PLACE IN LEAGUE]))</f>
        <v>11</v>
      </c>
      <c r="F1641">
        <f>16-INDEX(STANDINGS_HR[],MATCH(Table1[[#This Row],[COMBINED]],STANDINGS_HR[COMBINED],0),COLUMN(STANDINGS_HR[PLACE IN LEAGUE]))</f>
        <v>10</v>
      </c>
      <c r="G1641">
        <f>16-INDEX(STANDINGS_RBI[],MATCH(Table1[[#This Row],[COMBINED]],STANDINGS_RBI[COMBINED],0),COLUMN(STANDINGS_RBI[PLACE IN LEAGUE]))</f>
        <v>12</v>
      </c>
      <c r="H1641">
        <f>16-INDEX(STANDINGS_SB[],MATCH(Table1[[#This Row],[COMBINED]],STANDINGS_SB[COMBINED],0),COLUMN(STANDINGS_SB[PLACE IN LEAGUE]))</f>
        <v>13</v>
      </c>
      <c r="I1641">
        <f>16-INDEX(STANDINGS_ERA[],MATCH(Table1[[#This Row],[COMBINED]],STANDINGS_ERA[COMBINED],0),COLUMN(STANDINGS_ERA[PLACE IN LEAGUE]))</f>
        <v>14</v>
      </c>
      <c r="J1641">
        <f>16-INDEX(STANDINGS_WHIP[],MATCH(Table1[[#This Row],[COMBINED]],STANDINGS_WHIP[COMBINED],0),COLUMN(STANDINGS_WHIP[PLACE IN LEAGUE]))</f>
        <v>15</v>
      </c>
      <c r="K1641">
        <f>16-INDEX(STANDINGS_W[],MATCH(Table1[[#This Row],[COMBINED]],STANDINGS_W[COMBINED],0),COLUMN(STANDINGS_W[PLACE IN LEAGUE]))</f>
        <v>15</v>
      </c>
      <c r="L1641">
        <f>16-INDEX(STANDINGS_K[],MATCH(Table1[[#This Row],[COMBINED]],STANDINGS_K[COMBINED],0),COLUMN(STANDINGS_K[PLACE IN LEAGUE]))</f>
        <v>12</v>
      </c>
      <c r="M1641">
        <f>16-INDEX(STANDINGS_SV[],MATCH(Table1[[#This Row],[COMBINED]],STANDINGS_SV[COMBINED],0),COLUMN(STANDINGS_SV[PLACE IN LEAGUE]))</f>
        <v>8</v>
      </c>
      <c r="N1641">
        <f>SUM(Table1[[#This Row],[BA]:[SV]])</f>
        <v>121</v>
      </c>
      <c r="O1641">
        <v>1</v>
      </c>
    </row>
    <row r="1642" spans="1:15" x14ac:dyDescent="0.25">
      <c r="A1642" t="s">
        <v>1795</v>
      </c>
      <c r="B1642" t="s">
        <v>1790</v>
      </c>
      <c r="C1642" t="str">
        <f>Table1[[#This Row],[League]]&amp;Table1[[#This Row],[Team]]</f>
        <v>$150 Draft Champions Feb 28 1:00 pm Lg.3786Little Kitten Poop</v>
      </c>
      <c r="D1642">
        <f>16-INDEX(STANDINGS_BA[],MATCH(Table1[[#This Row],[COMBINED]],STANDINGS_BA[COMBINED],0),COLUMN(STANDINGS_BA[PLACE IN LEAGUE]))</f>
        <v>9</v>
      </c>
      <c r="E1642">
        <f>16-INDEX(STANDINGS_R[],MATCH(Table1[[#This Row],[COMBINED]],STANDINGS_R[COMBINED],0),COLUMN(STANDINGS_R[PLACE IN LEAGUE]))</f>
        <v>12</v>
      </c>
      <c r="F1642">
        <f>16-INDEX(STANDINGS_HR[],MATCH(Table1[[#This Row],[COMBINED]],STANDINGS_HR[COMBINED],0),COLUMN(STANDINGS_HR[PLACE IN LEAGUE]))</f>
        <v>2</v>
      </c>
      <c r="G1642">
        <f>16-INDEX(STANDINGS_RBI[],MATCH(Table1[[#This Row],[COMBINED]],STANDINGS_RBI[COMBINED],0),COLUMN(STANDINGS_RBI[PLACE IN LEAGUE]))</f>
        <v>9</v>
      </c>
      <c r="H1642">
        <f>16-INDEX(STANDINGS_SB[],MATCH(Table1[[#This Row],[COMBINED]],STANDINGS_SB[COMBINED],0),COLUMN(STANDINGS_SB[PLACE IN LEAGUE]))</f>
        <v>11</v>
      </c>
      <c r="I1642">
        <f>16-INDEX(STANDINGS_ERA[],MATCH(Table1[[#This Row],[COMBINED]],STANDINGS_ERA[COMBINED],0),COLUMN(STANDINGS_ERA[PLACE IN LEAGUE]))</f>
        <v>12</v>
      </c>
      <c r="J1642">
        <f>16-INDEX(STANDINGS_WHIP[],MATCH(Table1[[#This Row],[COMBINED]],STANDINGS_WHIP[COMBINED],0),COLUMN(STANDINGS_WHIP[PLACE IN LEAGUE]))</f>
        <v>14</v>
      </c>
      <c r="K1642">
        <f>16-INDEX(STANDINGS_W[],MATCH(Table1[[#This Row],[COMBINED]],STANDINGS_W[COMBINED],0),COLUMN(STANDINGS_W[PLACE IN LEAGUE]))</f>
        <v>10</v>
      </c>
      <c r="L1642">
        <f>16-INDEX(STANDINGS_K[],MATCH(Table1[[#This Row],[COMBINED]],STANDINGS_K[COMBINED],0),COLUMN(STANDINGS_K[PLACE IN LEAGUE]))</f>
        <v>15</v>
      </c>
      <c r="M1642">
        <f>16-INDEX(STANDINGS_SV[],MATCH(Table1[[#This Row],[COMBINED]],STANDINGS_SV[COMBINED],0),COLUMN(STANDINGS_SV[PLACE IN LEAGUE]))</f>
        <v>11</v>
      </c>
      <c r="N1642">
        <f>SUM(Table1[[#This Row],[BA]:[SV]])</f>
        <v>105</v>
      </c>
      <c r="O1642">
        <v>2</v>
      </c>
    </row>
    <row r="1643" spans="1:15" x14ac:dyDescent="0.25">
      <c r="A1643" t="s">
        <v>107</v>
      </c>
      <c r="B1643" t="s">
        <v>1790</v>
      </c>
      <c r="C1643" t="str">
        <f>Table1[[#This Row],[League]]&amp;Table1[[#This Row],[Team]]</f>
        <v>$150 Draft Champions Feb 28 1:00 pm Lg.3786Team Scott</v>
      </c>
      <c r="D1643">
        <f>16-INDEX(STANDINGS_BA[],MATCH(Table1[[#This Row],[COMBINED]],STANDINGS_BA[COMBINED],0),COLUMN(STANDINGS_BA[PLACE IN LEAGUE]))</f>
        <v>15</v>
      </c>
      <c r="E1643">
        <f>16-INDEX(STANDINGS_R[],MATCH(Table1[[#This Row],[COMBINED]],STANDINGS_R[COMBINED],0),COLUMN(STANDINGS_R[PLACE IN LEAGUE]))</f>
        <v>15</v>
      </c>
      <c r="F1643">
        <f>16-INDEX(STANDINGS_HR[],MATCH(Table1[[#This Row],[COMBINED]],STANDINGS_HR[COMBINED],0),COLUMN(STANDINGS_HR[PLACE IN LEAGUE]))</f>
        <v>15</v>
      </c>
      <c r="G1643">
        <f>16-INDEX(STANDINGS_RBI[],MATCH(Table1[[#This Row],[COMBINED]],STANDINGS_RBI[COMBINED],0),COLUMN(STANDINGS_RBI[PLACE IN LEAGUE]))</f>
        <v>15</v>
      </c>
      <c r="H1643">
        <f>16-INDEX(STANDINGS_SB[],MATCH(Table1[[#This Row],[COMBINED]],STANDINGS_SB[COMBINED],0),COLUMN(STANDINGS_SB[PLACE IN LEAGUE]))</f>
        <v>8</v>
      </c>
      <c r="I1643">
        <f>16-INDEX(STANDINGS_ERA[],MATCH(Table1[[#This Row],[COMBINED]],STANDINGS_ERA[COMBINED],0),COLUMN(STANDINGS_ERA[PLACE IN LEAGUE]))</f>
        <v>8</v>
      </c>
      <c r="J1643">
        <f>16-INDEX(STANDINGS_WHIP[],MATCH(Table1[[#This Row],[COMBINED]],STANDINGS_WHIP[COMBINED],0),COLUMN(STANDINGS_WHIP[PLACE IN LEAGUE]))</f>
        <v>2</v>
      </c>
      <c r="K1643">
        <f>16-INDEX(STANDINGS_W[],MATCH(Table1[[#This Row],[COMBINED]],STANDINGS_W[COMBINED],0),COLUMN(STANDINGS_W[PLACE IN LEAGUE]))</f>
        <v>5</v>
      </c>
      <c r="L1643">
        <f>16-INDEX(STANDINGS_K[],MATCH(Table1[[#This Row],[COMBINED]],STANDINGS_K[COMBINED],0),COLUMN(STANDINGS_K[PLACE IN LEAGUE]))</f>
        <v>9</v>
      </c>
      <c r="M1643">
        <f>16-INDEX(STANDINGS_SV[],MATCH(Table1[[#This Row],[COMBINED]],STANDINGS_SV[COMBINED],0),COLUMN(STANDINGS_SV[PLACE IN LEAGUE]))</f>
        <v>12</v>
      </c>
      <c r="N1643">
        <f>SUM(Table1[[#This Row],[BA]:[SV]])</f>
        <v>104</v>
      </c>
      <c r="O1643">
        <v>3</v>
      </c>
    </row>
    <row r="1644" spans="1:15" x14ac:dyDescent="0.25">
      <c r="A1644" t="s">
        <v>101</v>
      </c>
      <c r="B1644" t="s">
        <v>1790</v>
      </c>
      <c r="C1644" t="str">
        <f>Table1[[#This Row],[League]]&amp;Table1[[#This Row],[Team]]</f>
        <v>$150 Draft Champions Feb 28 1:00 pm Lg.3786Cardinal Crunch 3</v>
      </c>
      <c r="D1644">
        <f>16-INDEX(STANDINGS_BA[],MATCH(Table1[[#This Row],[COMBINED]],STANDINGS_BA[COMBINED],0),COLUMN(STANDINGS_BA[PLACE IN LEAGUE]))</f>
        <v>5</v>
      </c>
      <c r="E1644">
        <f>16-INDEX(STANDINGS_R[],MATCH(Table1[[#This Row],[COMBINED]],STANDINGS_R[COMBINED],0),COLUMN(STANDINGS_R[PLACE IN LEAGUE]))</f>
        <v>13</v>
      </c>
      <c r="F1644">
        <f>16-INDEX(STANDINGS_HR[],MATCH(Table1[[#This Row],[COMBINED]],STANDINGS_HR[COMBINED],0),COLUMN(STANDINGS_HR[PLACE IN LEAGUE]))</f>
        <v>14</v>
      </c>
      <c r="G1644">
        <f>16-INDEX(STANDINGS_RBI[],MATCH(Table1[[#This Row],[COMBINED]],STANDINGS_RBI[COMBINED],0),COLUMN(STANDINGS_RBI[PLACE IN LEAGUE]))</f>
        <v>10</v>
      </c>
      <c r="H1644">
        <f>16-INDEX(STANDINGS_SB[],MATCH(Table1[[#This Row],[COMBINED]],STANDINGS_SB[COMBINED],0),COLUMN(STANDINGS_SB[PLACE IN LEAGUE]))</f>
        <v>4</v>
      </c>
      <c r="I1644">
        <f>16-INDEX(STANDINGS_ERA[],MATCH(Table1[[#This Row],[COMBINED]],STANDINGS_ERA[COMBINED],0),COLUMN(STANDINGS_ERA[PLACE IN LEAGUE]))</f>
        <v>11</v>
      </c>
      <c r="J1644">
        <f>16-INDEX(STANDINGS_WHIP[],MATCH(Table1[[#This Row],[COMBINED]],STANDINGS_WHIP[COMBINED],0),COLUMN(STANDINGS_WHIP[PLACE IN LEAGUE]))</f>
        <v>9</v>
      </c>
      <c r="K1644">
        <f>16-INDEX(STANDINGS_W[],MATCH(Table1[[#This Row],[COMBINED]],STANDINGS_W[COMBINED],0),COLUMN(STANDINGS_W[PLACE IN LEAGUE]))</f>
        <v>14</v>
      </c>
      <c r="L1644">
        <f>16-INDEX(STANDINGS_K[],MATCH(Table1[[#This Row],[COMBINED]],STANDINGS_K[COMBINED],0),COLUMN(STANDINGS_K[PLACE IN LEAGUE]))</f>
        <v>10</v>
      </c>
      <c r="M1644">
        <f>16-INDEX(STANDINGS_SV[],MATCH(Table1[[#This Row],[COMBINED]],STANDINGS_SV[COMBINED],0),COLUMN(STANDINGS_SV[PLACE IN LEAGUE]))</f>
        <v>6</v>
      </c>
      <c r="N1644">
        <f>SUM(Table1[[#This Row],[BA]:[SV]])</f>
        <v>96</v>
      </c>
      <c r="O1644">
        <v>4</v>
      </c>
    </row>
    <row r="1645" spans="1:15" x14ac:dyDescent="0.25">
      <c r="A1645" t="s">
        <v>1793</v>
      </c>
      <c r="B1645" t="s">
        <v>1790</v>
      </c>
      <c r="C1645" t="str">
        <f>Table1[[#This Row],[League]]&amp;Table1[[#This Row],[Team]]</f>
        <v>$150 Draft Champions Feb 28 1:00 pm Lg.3786Piscotty And Meatballs</v>
      </c>
      <c r="D1645">
        <f>16-INDEX(STANDINGS_BA[],MATCH(Table1[[#This Row],[COMBINED]],STANDINGS_BA[COMBINED],0),COLUMN(STANDINGS_BA[PLACE IN LEAGUE]))</f>
        <v>12</v>
      </c>
      <c r="E1645">
        <f>16-INDEX(STANDINGS_R[],MATCH(Table1[[#This Row],[COMBINED]],STANDINGS_R[COMBINED],0),COLUMN(STANDINGS_R[PLACE IN LEAGUE]))</f>
        <v>14</v>
      </c>
      <c r="F1645">
        <f>16-INDEX(STANDINGS_HR[],MATCH(Table1[[#This Row],[COMBINED]],STANDINGS_HR[COMBINED],0),COLUMN(STANDINGS_HR[PLACE IN LEAGUE]))</f>
        <v>12</v>
      </c>
      <c r="G1645">
        <f>16-INDEX(STANDINGS_RBI[],MATCH(Table1[[#This Row],[COMBINED]],STANDINGS_RBI[COMBINED],0),COLUMN(STANDINGS_RBI[PLACE IN LEAGUE]))</f>
        <v>7</v>
      </c>
      <c r="H1645">
        <f>16-INDEX(STANDINGS_SB[],MATCH(Table1[[#This Row],[COMBINED]],STANDINGS_SB[COMBINED],0),COLUMN(STANDINGS_SB[PLACE IN LEAGUE]))</f>
        <v>15</v>
      </c>
      <c r="I1645">
        <f>16-INDEX(STANDINGS_ERA[],MATCH(Table1[[#This Row],[COMBINED]],STANDINGS_ERA[COMBINED],0),COLUMN(STANDINGS_ERA[PLACE IN LEAGUE]))</f>
        <v>4</v>
      </c>
      <c r="J1645">
        <f>16-INDEX(STANDINGS_WHIP[],MATCH(Table1[[#This Row],[COMBINED]],STANDINGS_WHIP[COMBINED],0),COLUMN(STANDINGS_WHIP[PLACE IN LEAGUE]))</f>
        <v>5</v>
      </c>
      <c r="K1645">
        <f>16-INDEX(STANDINGS_W[],MATCH(Table1[[#This Row],[COMBINED]],STANDINGS_W[COMBINED],0),COLUMN(STANDINGS_W[PLACE IN LEAGUE]))</f>
        <v>8</v>
      </c>
      <c r="L1645">
        <f>16-INDEX(STANDINGS_K[],MATCH(Table1[[#This Row],[COMBINED]],STANDINGS_K[COMBINED],0),COLUMN(STANDINGS_K[PLACE IN LEAGUE]))</f>
        <v>6</v>
      </c>
      <c r="M1645">
        <f>16-INDEX(STANDINGS_SV[],MATCH(Table1[[#This Row],[COMBINED]],STANDINGS_SV[COMBINED],0),COLUMN(STANDINGS_SV[PLACE IN LEAGUE]))</f>
        <v>10</v>
      </c>
      <c r="N1645">
        <f>SUM(Table1[[#This Row],[BA]:[SV]])</f>
        <v>93</v>
      </c>
      <c r="O1645">
        <v>5</v>
      </c>
    </row>
    <row r="1646" spans="1:15" x14ac:dyDescent="0.25">
      <c r="A1646" t="s">
        <v>1794</v>
      </c>
      <c r="B1646" t="s">
        <v>1790</v>
      </c>
      <c r="C1646" t="str">
        <f>Table1[[#This Row],[League]]&amp;Table1[[#This Row],[Team]]</f>
        <v>$150 Draft Champions Feb 28 1:00 pm Lg.3786Team Farrugia</v>
      </c>
      <c r="D1646">
        <f>16-INDEX(STANDINGS_BA[],MATCH(Table1[[#This Row],[COMBINED]],STANDINGS_BA[COMBINED],0),COLUMN(STANDINGS_BA[PLACE IN LEAGUE]))</f>
        <v>10</v>
      </c>
      <c r="E1646">
        <f>16-INDEX(STANDINGS_R[],MATCH(Table1[[#This Row],[COMBINED]],STANDINGS_R[COMBINED],0),COLUMN(STANDINGS_R[PLACE IN LEAGUE]))</f>
        <v>3</v>
      </c>
      <c r="F1646">
        <f>16-INDEX(STANDINGS_HR[],MATCH(Table1[[#This Row],[COMBINED]],STANDINGS_HR[COMBINED],0),COLUMN(STANDINGS_HR[PLACE IN LEAGUE]))</f>
        <v>1</v>
      </c>
      <c r="G1646">
        <f>16-INDEX(STANDINGS_RBI[],MATCH(Table1[[#This Row],[COMBINED]],STANDINGS_RBI[COMBINED],0),COLUMN(STANDINGS_RBI[PLACE IN LEAGUE]))</f>
        <v>4</v>
      </c>
      <c r="H1646">
        <f>16-INDEX(STANDINGS_SB[],MATCH(Table1[[#This Row],[COMBINED]],STANDINGS_SB[COMBINED],0),COLUMN(STANDINGS_SB[PLACE IN LEAGUE]))</f>
        <v>9</v>
      </c>
      <c r="I1646">
        <f>16-INDEX(STANDINGS_ERA[],MATCH(Table1[[#This Row],[COMBINED]],STANDINGS_ERA[COMBINED],0),COLUMN(STANDINGS_ERA[PLACE IN LEAGUE]))</f>
        <v>15</v>
      </c>
      <c r="J1646">
        <f>16-INDEX(STANDINGS_WHIP[],MATCH(Table1[[#This Row],[COMBINED]],STANDINGS_WHIP[COMBINED],0),COLUMN(STANDINGS_WHIP[PLACE IN LEAGUE]))</f>
        <v>12</v>
      </c>
      <c r="K1646">
        <f>16-INDEX(STANDINGS_W[],MATCH(Table1[[#This Row],[COMBINED]],STANDINGS_W[COMBINED],0),COLUMN(STANDINGS_W[PLACE IN LEAGUE]))</f>
        <v>11</v>
      </c>
      <c r="L1646">
        <f>16-INDEX(STANDINGS_K[],MATCH(Table1[[#This Row],[COMBINED]],STANDINGS_K[COMBINED],0),COLUMN(STANDINGS_K[PLACE IN LEAGUE]))</f>
        <v>13</v>
      </c>
      <c r="M1646">
        <f>16-INDEX(STANDINGS_SV[],MATCH(Table1[[#This Row],[COMBINED]],STANDINGS_SV[COMBINED],0),COLUMN(STANDINGS_SV[PLACE IN LEAGUE]))</f>
        <v>14</v>
      </c>
      <c r="N1646">
        <f>SUM(Table1[[#This Row],[BA]:[SV]])</f>
        <v>92</v>
      </c>
      <c r="O1646">
        <v>6</v>
      </c>
    </row>
    <row r="1647" spans="1:15" x14ac:dyDescent="0.25">
      <c r="A1647" t="s">
        <v>1798</v>
      </c>
      <c r="B1647" t="s">
        <v>1790</v>
      </c>
      <c r="C1647" t="str">
        <f>Table1[[#This Row],[League]]&amp;Table1[[#This Row],[Team]]</f>
        <v>$150 Draft Champions Feb 28 1:00 pm Lg.3786Tiger Mommy Chicken Daddy</v>
      </c>
      <c r="D1647">
        <f>16-INDEX(STANDINGS_BA[],MATCH(Table1[[#This Row],[COMBINED]],STANDINGS_BA[COMBINED],0),COLUMN(STANDINGS_BA[PLACE IN LEAGUE]))</f>
        <v>3</v>
      </c>
      <c r="E1647">
        <f>16-INDEX(STANDINGS_R[],MATCH(Table1[[#This Row],[COMBINED]],STANDINGS_R[COMBINED],0),COLUMN(STANDINGS_R[PLACE IN LEAGUE]))</f>
        <v>6</v>
      </c>
      <c r="F1647">
        <f>16-INDEX(STANDINGS_HR[],MATCH(Table1[[#This Row],[COMBINED]],STANDINGS_HR[COMBINED],0),COLUMN(STANDINGS_HR[PLACE IN LEAGUE]))</f>
        <v>7</v>
      </c>
      <c r="G1647">
        <f>16-INDEX(STANDINGS_RBI[],MATCH(Table1[[#This Row],[COMBINED]],STANDINGS_RBI[COMBINED],0),COLUMN(STANDINGS_RBI[PLACE IN LEAGUE]))</f>
        <v>5</v>
      </c>
      <c r="H1647">
        <f>16-INDEX(STANDINGS_SB[],MATCH(Table1[[#This Row],[COMBINED]],STANDINGS_SB[COMBINED],0),COLUMN(STANDINGS_SB[PLACE IN LEAGUE]))</f>
        <v>14</v>
      </c>
      <c r="I1647">
        <f>16-INDEX(STANDINGS_ERA[],MATCH(Table1[[#This Row],[COMBINED]],STANDINGS_ERA[COMBINED],0),COLUMN(STANDINGS_ERA[PLACE IN LEAGUE]))</f>
        <v>7</v>
      </c>
      <c r="J1647">
        <f>16-INDEX(STANDINGS_WHIP[],MATCH(Table1[[#This Row],[COMBINED]],STANDINGS_WHIP[COMBINED],0),COLUMN(STANDINGS_WHIP[PLACE IN LEAGUE]))</f>
        <v>11</v>
      </c>
      <c r="K1647">
        <f>16-INDEX(STANDINGS_W[],MATCH(Table1[[#This Row],[COMBINED]],STANDINGS_W[COMBINED],0),COLUMN(STANDINGS_W[PLACE IN LEAGUE]))</f>
        <v>12</v>
      </c>
      <c r="L1647">
        <f>16-INDEX(STANDINGS_K[],MATCH(Table1[[#This Row],[COMBINED]],STANDINGS_K[COMBINED],0),COLUMN(STANDINGS_K[PLACE IN LEAGUE]))</f>
        <v>14</v>
      </c>
      <c r="M1647">
        <f>16-INDEX(STANDINGS_SV[],MATCH(Table1[[#This Row],[COMBINED]],STANDINGS_SV[COMBINED],0),COLUMN(STANDINGS_SV[PLACE IN LEAGUE]))</f>
        <v>13</v>
      </c>
      <c r="N1647">
        <f>SUM(Table1[[#This Row],[BA]:[SV]])</f>
        <v>92</v>
      </c>
      <c r="O1647">
        <v>7</v>
      </c>
    </row>
    <row r="1648" spans="1:15" x14ac:dyDescent="0.25">
      <c r="A1648" t="s">
        <v>1791</v>
      </c>
      <c r="B1648" t="s">
        <v>1790</v>
      </c>
      <c r="C1648" t="str">
        <f>Table1[[#This Row],[League]]&amp;Table1[[#This Row],[Team]]</f>
        <v>$150 Draft Champions Feb 28 1:00 pm Lg.3786Jeni Says</v>
      </c>
      <c r="D1648">
        <f>16-INDEX(STANDINGS_BA[],MATCH(Table1[[#This Row],[COMBINED]],STANDINGS_BA[COMBINED],0),COLUMN(STANDINGS_BA[PLACE IN LEAGUE]))</f>
        <v>14</v>
      </c>
      <c r="E1648">
        <f>16-INDEX(STANDINGS_R[],MATCH(Table1[[#This Row],[COMBINED]],STANDINGS_R[COMBINED],0),COLUMN(STANDINGS_R[PLACE IN LEAGUE]))</f>
        <v>9</v>
      </c>
      <c r="F1648">
        <f>16-INDEX(STANDINGS_HR[],MATCH(Table1[[#This Row],[COMBINED]],STANDINGS_HR[COMBINED],0),COLUMN(STANDINGS_HR[PLACE IN LEAGUE]))</f>
        <v>5</v>
      </c>
      <c r="G1648">
        <f>16-INDEX(STANDINGS_RBI[],MATCH(Table1[[#This Row],[COMBINED]],STANDINGS_RBI[COMBINED],0),COLUMN(STANDINGS_RBI[PLACE IN LEAGUE]))</f>
        <v>13</v>
      </c>
      <c r="H1648">
        <f>16-INDEX(STANDINGS_SB[],MATCH(Table1[[#This Row],[COMBINED]],STANDINGS_SB[COMBINED],0),COLUMN(STANDINGS_SB[PLACE IN LEAGUE]))</f>
        <v>12</v>
      </c>
      <c r="I1648">
        <f>16-INDEX(STANDINGS_ERA[],MATCH(Table1[[#This Row],[COMBINED]],STANDINGS_ERA[COMBINED],0),COLUMN(STANDINGS_ERA[PLACE IN LEAGUE]))</f>
        <v>10</v>
      </c>
      <c r="J1648">
        <f>16-INDEX(STANDINGS_WHIP[],MATCH(Table1[[#This Row],[COMBINED]],STANDINGS_WHIP[COMBINED],0),COLUMN(STANDINGS_WHIP[PLACE IN LEAGUE]))</f>
        <v>10</v>
      </c>
      <c r="K1648">
        <f>16-INDEX(STANDINGS_W[],MATCH(Table1[[#This Row],[COMBINED]],STANDINGS_W[COMBINED],0),COLUMN(STANDINGS_W[PLACE IN LEAGUE]))</f>
        <v>6</v>
      </c>
      <c r="L1648">
        <f>16-INDEX(STANDINGS_K[],MATCH(Table1[[#This Row],[COMBINED]],STANDINGS_K[COMBINED],0),COLUMN(STANDINGS_K[PLACE IN LEAGUE]))</f>
        <v>8</v>
      </c>
      <c r="M1648">
        <f>16-INDEX(STANDINGS_SV[],MATCH(Table1[[#This Row],[COMBINED]],STANDINGS_SV[COMBINED],0),COLUMN(STANDINGS_SV[PLACE IN LEAGUE]))</f>
        <v>4</v>
      </c>
      <c r="N1648">
        <f>SUM(Table1[[#This Row],[BA]:[SV]])</f>
        <v>91</v>
      </c>
      <c r="O1648">
        <v>8</v>
      </c>
    </row>
    <row r="1649" spans="1:15" x14ac:dyDescent="0.25">
      <c r="A1649" t="s">
        <v>1797</v>
      </c>
      <c r="B1649" t="s">
        <v>1790</v>
      </c>
      <c r="C1649" t="str">
        <f>Table1[[#This Row],[League]]&amp;Table1[[#This Row],[Team]]</f>
        <v>$150 Draft Champions Feb 28 1:00 pm Lg.3786Lucy where Choo Goins?</v>
      </c>
      <c r="D1649">
        <f>16-INDEX(STANDINGS_BA[],MATCH(Table1[[#This Row],[COMBINED]],STANDINGS_BA[COMBINED],0),COLUMN(STANDINGS_BA[PLACE IN LEAGUE]))</f>
        <v>4</v>
      </c>
      <c r="E1649">
        <f>16-INDEX(STANDINGS_R[],MATCH(Table1[[#This Row],[COMBINED]],STANDINGS_R[COMBINED],0),COLUMN(STANDINGS_R[PLACE IN LEAGUE]))</f>
        <v>8</v>
      </c>
      <c r="F1649">
        <f>16-INDEX(STANDINGS_HR[],MATCH(Table1[[#This Row],[COMBINED]],STANDINGS_HR[COMBINED],0),COLUMN(STANDINGS_HR[PLACE IN LEAGUE]))</f>
        <v>13</v>
      </c>
      <c r="G1649">
        <f>16-INDEX(STANDINGS_RBI[],MATCH(Table1[[#This Row],[COMBINED]],STANDINGS_RBI[COMBINED],0),COLUMN(STANDINGS_RBI[PLACE IN LEAGUE]))</f>
        <v>14</v>
      </c>
      <c r="H1649">
        <f>16-INDEX(STANDINGS_SB[],MATCH(Table1[[#This Row],[COMBINED]],STANDINGS_SB[COMBINED],0),COLUMN(STANDINGS_SB[PLACE IN LEAGUE]))</f>
        <v>6</v>
      </c>
      <c r="I1649">
        <f>16-INDEX(STANDINGS_ERA[],MATCH(Table1[[#This Row],[COMBINED]],STANDINGS_ERA[COMBINED],0),COLUMN(STANDINGS_ERA[PLACE IN LEAGUE]))</f>
        <v>5</v>
      </c>
      <c r="J1649">
        <f>16-INDEX(STANDINGS_WHIP[],MATCH(Table1[[#This Row],[COMBINED]],STANDINGS_WHIP[COMBINED],0),COLUMN(STANDINGS_WHIP[PLACE IN LEAGUE]))</f>
        <v>3</v>
      </c>
      <c r="K1649">
        <f>16-INDEX(STANDINGS_W[],MATCH(Table1[[#This Row],[COMBINED]],STANDINGS_W[COMBINED],0),COLUMN(STANDINGS_W[PLACE IN LEAGUE]))</f>
        <v>13</v>
      </c>
      <c r="L1649">
        <f>16-INDEX(STANDINGS_K[],MATCH(Table1[[#This Row],[COMBINED]],STANDINGS_K[COMBINED],0),COLUMN(STANDINGS_K[PLACE IN LEAGUE]))</f>
        <v>11</v>
      </c>
      <c r="M1649">
        <f>16-INDEX(STANDINGS_SV[],MATCH(Table1[[#This Row],[COMBINED]],STANDINGS_SV[COMBINED],0),COLUMN(STANDINGS_SV[PLACE IN LEAGUE]))</f>
        <v>1</v>
      </c>
      <c r="N1649">
        <f>SUM(Table1[[#This Row],[BA]:[SV]])</f>
        <v>78</v>
      </c>
      <c r="O1649">
        <v>9</v>
      </c>
    </row>
    <row r="1650" spans="1:15" x14ac:dyDescent="0.25">
      <c r="A1650" t="s">
        <v>1792</v>
      </c>
      <c r="B1650" t="s">
        <v>1790</v>
      </c>
      <c r="C1650" t="str">
        <f>Table1[[#This Row],[League]]&amp;Table1[[#This Row],[Team]]</f>
        <v>$150 Draft Champions Feb 28 1:00 pm Lg.3786Fightin Tordis</v>
      </c>
      <c r="D1650">
        <f>16-INDEX(STANDINGS_BA[],MATCH(Table1[[#This Row],[COMBINED]],STANDINGS_BA[COMBINED],0),COLUMN(STANDINGS_BA[PLACE IN LEAGUE]))</f>
        <v>13</v>
      </c>
      <c r="E1650">
        <f>16-INDEX(STANDINGS_R[],MATCH(Table1[[#This Row],[COMBINED]],STANDINGS_R[COMBINED],0),COLUMN(STANDINGS_R[PLACE IN LEAGUE]))</f>
        <v>10</v>
      </c>
      <c r="F1650">
        <f>16-INDEX(STANDINGS_HR[],MATCH(Table1[[#This Row],[COMBINED]],STANDINGS_HR[COMBINED],0),COLUMN(STANDINGS_HR[PLACE IN LEAGUE]))</f>
        <v>11</v>
      </c>
      <c r="G1650">
        <f>16-INDEX(STANDINGS_RBI[],MATCH(Table1[[#This Row],[COMBINED]],STANDINGS_RBI[COMBINED],0),COLUMN(STANDINGS_RBI[PLACE IN LEAGUE]))</f>
        <v>11</v>
      </c>
      <c r="H1650">
        <f>16-INDEX(STANDINGS_SB[],MATCH(Table1[[#This Row],[COMBINED]],STANDINGS_SB[COMBINED],0),COLUMN(STANDINGS_SB[PLACE IN LEAGUE]))</f>
        <v>3</v>
      </c>
      <c r="I1650">
        <f>16-INDEX(STANDINGS_ERA[],MATCH(Table1[[#This Row],[COMBINED]],STANDINGS_ERA[COMBINED],0),COLUMN(STANDINGS_ERA[PLACE IN LEAGUE]))</f>
        <v>9</v>
      </c>
      <c r="J1650">
        <f>16-INDEX(STANDINGS_WHIP[],MATCH(Table1[[#This Row],[COMBINED]],STANDINGS_WHIP[COMBINED],0),COLUMN(STANDINGS_WHIP[PLACE IN LEAGUE]))</f>
        <v>8</v>
      </c>
      <c r="K1650">
        <f>16-INDEX(STANDINGS_W[],MATCH(Table1[[#This Row],[COMBINED]],STANDINGS_W[COMBINED],0),COLUMN(STANDINGS_W[PLACE IN LEAGUE]))</f>
        <v>4</v>
      </c>
      <c r="L1650">
        <f>16-INDEX(STANDINGS_K[],MATCH(Table1[[#This Row],[COMBINED]],STANDINGS_K[COMBINED],0),COLUMN(STANDINGS_K[PLACE IN LEAGUE]))</f>
        <v>3</v>
      </c>
      <c r="M1650">
        <f>16-INDEX(STANDINGS_SV[],MATCH(Table1[[#This Row],[COMBINED]],STANDINGS_SV[COMBINED],0),COLUMN(STANDINGS_SV[PLACE IN LEAGUE]))</f>
        <v>5</v>
      </c>
      <c r="N1650">
        <f>SUM(Table1[[#This Row],[BA]:[SV]])</f>
        <v>77</v>
      </c>
      <c r="O1650">
        <v>10</v>
      </c>
    </row>
    <row r="1651" spans="1:15" x14ac:dyDescent="0.25">
      <c r="A1651" t="s">
        <v>309</v>
      </c>
      <c r="B1651" t="s">
        <v>1790</v>
      </c>
      <c r="C1651" t="str">
        <f>Table1[[#This Row],[League]]&amp;Table1[[#This Row],[Team]]</f>
        <v>$150 Draft Champions Feb 28 1:00 pm Lg.3786Team Nussbaum</v>
      </c>
      <c r="D1651">
        <f>16-INDEX(STANDINGS_BA[],MATCH(Table1[[#This Row],[COMBINED]],STANDINGS_BA[COMBINED],0),COLUMN(STANDINGS_BA[PLACE IN LEAGUE]))</f>
        <v>6</v>
      </c>
      <c r="E1651">
        <f>16-INDEX(STANDINGS_R[],MATCH(Table1[[#This Row],[COMBINED]],STANDINGS_R[COMBINED],0),COLUMN(STANDINGS_R[PLACE IN LEAGUE]))</f>
        <v>5</v>
      </c>
      <c r="F1651">
        <f>16-INDEX(STANDINGS_HR[],MATCH(Table1[[#This Row],[COMBINED]],STANDINGS_HR[COMBINED],0),COLUMN(STANDINGS_HR[PLACE IN LEAGUE]))</f>
        <v>4</v>
      </c>
      <c r="G1651">
        <f>16-INDEX(STANDINGS_RBI[],MATCH(Table1[[#This Row],[COMBINED]],STANDINGS_RBI[COMBINED],0),COLUMN(STANDINGS_RBI[PLACE IN LEAGUE]))</f>
        <v>6</v>
      </c>
      <c r="H1651">
        <f>16-INDEX(STANDINGS_SB[],MATCH(Table1[[#This Row],[COMBINED]],STANDINGS_SB[COMBINED],0),COLUMN(STANDINGS_SB[PLACE IN LEAGUE]))</f>
        <v>5</v>
      </c>
      <c r="I1651">
        <f>16-INDEX(STANDINGS_ERA[],MATCH(Table1[[#This Row],[COMBINED]],STANDINGS_ERA[COMBINED],0),COLUMN(STANDINGS_ERA[PLACE IN LEAGUE]))</f>
        <v>13</v>
      </c>
      <c r="J1651">
        <f>16-INDEX(STANDINGS_WHIP[],MATCH(Table1[[#This Row],[COMBINED]],STANDINGS_WHIP[COMBINED],0),COLUMN(STANDINGS_WHIP[PLACE IN LEAGUE]))</f>
        <v>13</v>
      </c>
      <c r="K1651">
        <f>16-INDEX(STANDINGS_W[],MATCH(Table1[[#This Row],[COMBINED]],STANDINGS_W[COMBINED],0),COLUMN(STANDINGS_W[PLACE IN LEAGUE]))</f>
        <v>2</v>
      </c>
      <c r="L1651">
        <f>16-INDEX(STANDINGS_K[],MATCH(Table1[[#This Row],[COMBINED]],STANDINGS_K[COMBINED],0),COLUMN(STANDINGS_K[PLACE IN LEAGUE]))</f>
        <v>7</v>
      </c>
      <c r="M1651">
        <f>16-INDEX(STANDINGS_SV[],MATCH(Table1[[#This Row],[COMBINED]],STANDINGS_SV[COMBINED],0),COLUMN(STANDINGS_SV[PLACE IN LEAGUE]))</f>
        <v>15</v>
      </c>
      <c r="N1651">
        <f>SUM(Table1[[#This Row],[BA]:[SV]])</f>
        <v>76</v>
      </c>
      <c r="O1651">
        <v>11</v>
      </c>
    </row>
    <row r="1652" spans="1:15" x14ac:dyDescent="0.25">
      <c r="A1652" t="s">
        <v>1796</v>
      </c>
      <c r="B1652" t="s">
        <v>1790</v>
      </c>
      <c r="C1652" t="str">
        <f>Table1[[#This Row],[League]]&amp;Table1[[#This Row],[Team]]</f>
        <v>$150 Draft Champions Feb 28 1:00 pm Lg.3786Funnies 3</v>
      </c>
      <c r="D1652">
        <f>16-INDEX(STANDINGS_BA[],MATCH(Table1[[#This Row],[COMBINED]],STANDINGS_BA[COMBINED],0),COLUMN(STANDINGS_BA[PLACE IN LEAGUE]))</f>
        <v>8</v>
      </c>
      <c r="E1652">
        <f>16-INDEX(STANDINGS_R[],MATCH(Table1[[#This Row],[COMBINED]],STANDINGS_R[COMBINED],0),COLUMN(STANDINGS_R[PLACE IN LEAGUE]))</f>
        <v>7</v>
      </c>
      <c r="F1652">
        <f>16-INDEX(STANDINGS_HR[],MATCH(Table1[[#This Row],[COMBINED]],STANDINGS_HR[COMBINED],0),COLUMN(STANDINGS_HR[PLACE IN LEAGUE]))</f>
        <v>8</v>
      </c>
      <c r="G1652">
        <f>16-INDEX(STANDINGS_RBI[],MATCH(Table1[[#This Row],[COMBINED]],STANDINGS_RBI[COMBINED],0),COLUMN(STANDINGS_RBI[PLACE IN LEAGUE]))</f>
        <v>8</v>
      </c>
      <c r="H1652">
        <f>16-INDEX(STANDINGS_SB[],MATCH(Table1[[#This Row],[COMBINED]],STANDINGS_SB[COMBINED],0),COLUMN(STANDINGS_SB[PLACE IN LEAGUE]))</f>
        <v>7</v>
      </c>
      <c r="I1652">
        <f>16-INDEX(STANDINGS_ERA[],MATCH(Table1[[#This Row],[COMBINED]],STANDINGS_ERA[COMBINED],0),COLUMN(STANDINGS_ERA[PLACE IN LEAGUE]))</f>
        <v>2</v>
      </c>
      <c r="J1652">
        <f>16-INDEX(STANDINGS_WHIP[],MATCH(Table1[[#This Row],[COMBINED]],STANDINGS_WHIP[COMBINED],0),COLUMN(STANDINGS_WHIP[PLACE IN LEAGUE]))</f>
        <v>4</v>
      </c>
      <c r="K1652">
        <f>16-INDEX(STANDINGS_W[],MATCH(Table1[[#This Row],[COMBINED]],STANDINGS_W[COMBINED],0),COLUMN(STANDINGS_W[PLACE IN LEAGUE]))</f>
        <v>9</v>
      </c>
      <c r="L1652">
        <f>16-INDEX(STANDINGS_K[],MATCH(Table1[[#This Row],[COMBINED]],STANDINGS_K[COMBINED],0),COLUMN(STANDINGS_K[PLACE IN LEAGUE]))</f>
        <v>5</v>
      </c>
      <c r="M1652">
        <f>16-INDEX(STANDINGS_SV[],MATCH(Table1[[#This Row],[COMBINED]],STANDINGS_SV[COMBINED],0),COLUMN(STANDINGS_SV[PLACE IN LEAGUE]))</f>
        <v>9</v>
      </c>
      <c r="N1652">
        <f>SUM(Table1[[#This Row],[BA]:[SV]])</f>
        <v>67</v>
      </c>
      <c r="O1652">
        <v>12</v>
      </c>
    </row>
    <row r="1653" spans="1:15" x14ac:dyDescent="0.25">
      <c r="A1653" t="s">
        <v>440</v>
      </c>
      <c r="B1653" t="s">
        <v>1790</v>
      </c>
      <c r="C1653" t="str">
        <f>Table1[[#This Row],[League]]&amp;Table1[[#This Row],[Team]]</f>
        <v>$150 Draft Champions Feb 28 1:00 pm Lg.3786zzzzzzzz</v>
      </c>
      <c r="D1653">
        <f>16-INDEX(STANDINGS_BA[],MATCH(Table1[[#This Row],[COMBINED]],STANDINGS_BA[COMBINED],0),COLUMN(STANDINGS_BA[PLACE IN LEAGUE]))</f>
        <v>7</v>
      </c>
      <c r="E1653">
        <f>16-INDEX(STANDINGS_R[],MATCH(Table1[[#This Row],[COMBINED]],STANDINGS_R[COMBINED],0),COLUMN(STANDINGS_R[PLACE IN LEAGUE]))</f>
        <v>2</v>
      </c>
      <c r="F1653">
        <f>16-INDEX(STANDINGS_HR[],MATCH(Table1[[#This Row],[COMBINED]],STANDINGS_HR[COMBINED],0),COLUMN(STANDINGS_HR[PLACE IN LEAGUE]))</f>
        <v>3</v>
      </c>
      <c r="G1653">
        <f>16-INDEX(STANDINGS_RBI[],MATCH(Table1[[#This Row],[COMBINED]],STANDINGS_RBI[COMBINED],0),COLUMN(STANDINGS_RBI[PLACE IN LEAGUE]))</f>
        <v>2</v>
      </c>
      <c r="H1653">
        <f>16-INDEX(STANDINGS_SB[],MATCH(Table1[[#This Row],[COMBINED]],STANDINGS_SB[COMBINED],0),COLUMN(STANDINGS_SB[PLACE IN LEAGUE]))</f>
        <v>10</v>
      </c>
      <c r="I1653">
        <f>16-INDEX(STANDINGS_ERA[],MATCH(Table1[[#This Row],[COMBINED]],STANDINGS_ERA[COMBINED],0),COLUMN(STANDINGS_ERA[PLACE IN LEAGUE]))</f>
        <v>3</v>
      </c>
      <c r="J1653">
        <f>16-INDEX(STANDINGS_WHIP[],MATCH(Table1[[#This Row],[COMBINED]],STANDINGS_WHIP[COMBINED],0),COLUMN(STANDINGS_WHIP[PLACE IN LEAGUE]))</f>
        <v>7</v>
      </c>
      <c r="K1653">
        <f>16-INDEX(STANDINGS_W[],MATCH(Table1[[#This Row],[COMBINED]],STANDINGS_W[COMBINED],0),COLUMN(STANDINGS_W[PLACE IN LEAGUE]))</f>
        <v>1</v>
      </c>
      <c r="L1653">
        <f>16-INDEX(STANDINGS_K[],MATCH(Table1[[#This Row],[COMBINED]],STANDINGS_K[COMBINED],0),COLUMN(STANDINGS_K[PLACE IN LEAGUE]))</f>
        <v>1</v>
      </c>
      <c r="M1653">
        <f>16-INDEX(STANDINGS_SV[],MATCH(Table1[[#This Row],[COMBINED]],STANDINGS_SV[COMBINED],0),COLUMN(STANDINGS_SV[PLACE IN LEAGUE]))</f>
        <v>7</v>
      </c>
      <c r="N1653">
        <f>SUM(Table1[[#This Row],[BA]:[SV]])</f>
        <v>43</v>
      </c>
      <c r="O1653">
        <v>13</v>
      </c>
    </row>
    <row r="1654" spans="1:15" x14ac:dyDescent="0.25">
      <c r="A1654" t="s">
        <v>1799</v>
      </c>
      <c r="B1654" t="s">
        <v>1790</v>
      </c>
      <c r="C1654" t="str">
        <f>Table1[[#This Row],[League]]&amp;Table1[[#This Row],[Team]]</f>
        <v>$150 Draft Champions Feb 28 1:00 pm Lg.3786Comfortably Dumb 1</v>
      </c>
      <c r="D1654">
        <f>16-INDEX(STANDINGS_BA[],MATCH(Table1[[#This Row],[COMBINED]],STANDINGS_BA[COMBINED],0),COLUMN(STANDINGS_BA[PLACE IN LEAGUE]))</f>
        <v>2</v>
      </c>
      <c r="E1654">
        <f>16-INDEX(STANDINGS_R[],MATCH(Table1[[#This Row],[COMBINED]],STANDINGS_R[COMBINED],0),COLUMN(STANDINGS_R[PLACE IN LEAGUE]))</f>
        <v>1</v>
      </c>
      <c r="F1654">
        <f>16-INDEX(STANDINGS_HR[],MATCH(Table1[[#This Row],[COMBINED]],STANDINGS_HR[COMBINED],0),COLUMN(STANDINGS_HR[PLACE IN LEAGUE]))</f>
        <v>9</v>
      </c>
      <c r="G1654">
        <f>16-INDEX(STANDINGS_RBI[],MATCH(Table1[[#This Row],[COMBINED]],STANDINGS_RBI[COMBINED],0),COLUMN(STANDINGS_RBI[PLACE IN LEAGUE]))</f>
        <v>1</v>
      </c>
      <c r="H1654">
        <f>16-INDEX(STANDINGS_SB[],MATCH(Table1[[#This Row],[COMBINED]],STANDINGS_SB[COMBINED],0),COLUMN(STANDINGS_SB[PLACE IN LEAGUE]))</f>
        <v>1</v>
      </c>
      <c r="I1654">
        <f>16-INDEX(STANDINGS_ERA[],MATCH(Table1[[#This Row],[COMBINED]],STANDINGS_ERA[COMBINED],0),COLUMN(STANDINGS_ERA[PLACE IN LEAGUE]))</f>
        <v>1</v>
      </c>
      <c r="J1654">
        <f>16-INDEX(STANDINGS_WHIP[],MATCH(Table1[[#This Row],[COMBINED]],STANDINGS_WHIP[COMBINED],0),COLUMN(STANDINGS_WHIP[PLACE IN LEAGUE]))</f>
        <v>6</v>
      </c>
      <c r="K1654">
        <f>16-INDEX(STANDINGS_W[],MATCH(Table1[[#This Row],[COMBINED]],STANDINGS_W[COMBINED],0),COLUMN(STANDINGS_W[PLACE IN LEAGUE]))</f>
        <v>7</v>
      </c>
      <c r="L1654">
        <f>16-INDEX(STANDINGS_K[],MATCH(Table1[[#This Row],[COMBINED]],STANDINGS_K[COMBINED],0),COLUMN(STANDINGS_K[PLACE IN LEAGUE]))</f>
        <v>4</v>
      </c>
      <c r="M1654">
        <f>16-INDEX(STANDINGS_SV[],MATCH(Table1[[#This Row],[COMBINED]],STANDINGS_SV[COMBINED],0),COLUMN(STANDINGS_SV[PLACE IN LEAGUE]))</f>
        <v>3</v>
      </c>
      <c r="N1654">
        <f>SUM(Table1[[#This Row],[BA]:[SV]])</f>
        <v>35</v>
      </c>
      <c r="O1654">
        <v>14</v>
      </c>
    </row>
    <row r="1655" spans="1:15" x14ac:dyDescent="0.25">
      <c r="A1655" t="s">
        <v>1800</v>
      </c>
      <c r="B1655" t="s">
        <v>1790</v>
      </c>
      <c r="C1655" t="str">
        <f>Table1[[#This Row],[League]]&amp;Table1[[#This Row],[Team]]</f>
        <v>$150 Draft Champions Feb 28 1:00 pm Lg.3786High Voltage III</v>
      </c>
      <c r="D1655">
        <f>16-INDEX(STANDINGS_BA[],MATCH(Table1[[#This Row],[COMBINED]],STANDINGS_BA[COMBINED],0),COLUMN(STANDINGS_BA[PLACE IN LEAGUE]))</f>
        <v>1</v>
      </c>
      <c r="E1655">
        <f>16-INDEX(STANDINGS_R[],MATCH(Table1[[#This Row],[COMBINED]],STANDINGS_R[COMBINED],0),COLUMN(STANDINGS_R[PLACE IN LEAGUE]))</f>
        <v>4</v>
      </c>
      <c r="F1655">
        <f>16-INDEX(STANDINGS_HR[],MATCH(Table1[[#This Row],[COMBINED]],STANDINGS_HR[COMBINED],0),COLUMN(STANDINGS_HR[PLACE IN LEAGUE]))</f>
        <v>6</v>
      </c>
      <c r="G1655">
        <f>16-INDEX(STANDINGS_RBI[],MATCH(Table1[[#This Row],[COMBINED]],STANDINGS_RBI[COMBINED],0),COLUMN(STANDINGS_RBI[PLACE IN LEAGUE]))</f>
        <v>3</v>
      </c>
      <c r="H1655">
        <f>16-INDEX(STANDINGS_SB[],MATCH(Table1[[#This Row],[COMBINED]],STANDINGS_SB[COMBINED],0),COLUMN(STANDINGS_SB[PLACE IN LEAGUE]))</f>
        <v>2</v>
      </c>
      <c r="I1655">
        <f>16-INDEX(STANDINGS_ERA[],MATCH(Table1[[#This Row],[COMBINED]],STANDINGS_ERA[COMBINED],0),COLUMN(STANDINGS_ERA[PLACE IN LEAGUE]))</f>
        <v>6</v>
      </c>
      <c r="J1655">
        <f>16-INDEX(STANDINGS_WHIP[],MATCH(Table1[[#This Row],[COMBINED]],STANDINGS_WHIP[COMBINED],0),COLUMN(STANDINGS_WHIP[PLACE IN LEAGUE]))</f>
        <v>1</v>
      </c>
      <c r="K1655">
        <f>16-INDEX(STANDINGS_W[],MATCH(Table1[[#This Row],[COMBINED]],STANDINGS_W[COMBINED],0),COLUMN(STANDINGS_W[PLACE IN LEAGUE]))</f>
        <v>3</v>
      </c>
      <c r="L1655">
        <f>16-INDEX(STANDINGS_K[],MATCH(Table1[[#This Row],[COMBINED]],STANDINGS_K[COMBINED],0),COLUMN(STANDINGS_K[PLACE IN LEAGUE]))</f>
        <v>2</v>
      </c>
      <c r="M1655">
        <f>16-INDEX(STANDINGS_SV[],MATCH(Table1[[#This Row],[COMBINED]],STANDINGS_SV[COMBINED],0),COLUMN(STANDINGS_SV[PLACE IN LEAGUE]))</f>
        <v>2</v>
      </c>
      <c r="N1655">
        <f>SUM(Table1[[#This Row],[BA]:[SV]])</f>
        <v>30</v>
      </c>
      <c r="O1655">
        <v>15</v>
      </c>
    </row>
    <row r="1656" spans="1:15" x14ac:dyDescent="0.25">
      <c r="A1656" t="s">
        <v>1804</v>
      </c>
      <c r="B1656" t="s">
        <v>1801</v>
      </c>
      <c r="C1656" t="str">
        <f>Table1[[#This Row],[League]]&amp;Table1[[#This Row],[Team]]</f>
        <v>$150 Draft Champions Feb 29 1:00 pm Lg.3793Remember the Tytans</v>
      </c>
      <c r="D1656">
        <f>16-INDEX(STANDINGS_BA[],MATCH(Table1[[#This Row],[COMBINED]],STANDINGS_BA[COMBINED],0),COLUMN(STANDINGS_BA[PLACE IN LEAGUE]))</f>
        <v>12</v>
      </c>
      <c r="E1656">
        <f>16-INDEX(STANDINGS_R[],MATCH(Table1[[#This Row],[COMBINED]],STANDINGS_R[COMBINED],0),COLUMN(STANDINGS_R[PLACE IN LEAGUE]))</f>
        <v>15</v>
      </c>
      <c r="F1656">
        <f>16-INDEX(STANDINGS_HR[],MATCH(Table1[[#This Row],[COMBINED]],STANDINGS_HR[COMBINED],0),COLUMN(STANDINGS_HR[PLACE IN LEAGUE]))</f>
        <v>13</v>
      </c>
      <c r="G1656">
        <f>16-INDEX(STANDINGS_RBI[],MATCH(Table1[[#This Row],[COMBINED]],STANDINGS_RBI[COMBINED],0),COLUMN(STANDINGS_RBI[PLACE IN LEAGUE]))</f>
        <v>15</v>
      </c>
      <c r="H1656">
        <f>16-INDEX(STANDINGS_SB[],MATCH(Table1[[#This Row],[COMBINED]],STANDINGS_SB[COMBINED],0),COLUMN(STANDINGS_SB[PLACE IN LEAGUE]))</f>
        <v>11</v>
      </c>
      <c r="I1656">
        <f>16-INDEX(STANDINGS_ERA[],MATCH(Table1[[#This Row],[COMBINED]],STANDINGS_ERA[COMBINED],0),COLUMN(STANDINGS_ERA[PLACE IN LEAGUE]))</f>
        <v>14</v>
      </c>
      <c r="J1656">
        <f>16-INDEX(STANDINGS_WHIP[],MATCH(Table1[[#This Row],[COMBINED]],STANDINGS_WHIP[COMBINED],0),COLUMN(STANDINGS_WHIP[PLACE IN LEAGUE]))</f>
        <v>14</v>
      </c>
      <c r="K1656">
        <f>16-INDEX(STANDINGS_W[],MATCH(Table1[[#This Row],[COMBINED]],STANDINGS_W[COMBINED],0),COLUMN(STANDINGS_W[PLACE IN LEAGUE]))</f>
        <v>12</v>
      </c>
      <c r="L1656">
        <f>16-INDEX(STANDINGS_K[],MATCH(Table1[[#This Row],[COMBINED]],STANDINGS_K[COMBINED],0),COLUMN(STANDINGS_K[PLACE IN LEAGUE]))</f>
        <v>14</v>
      </c>
      <c r="M1656">
        <f>16-INDEX(STANDINGS_SV[],MATCH(Table1[[#This Row],[COMBINED]],STANDINGS_SV[COMBINED],0),COLUMN(STANDINGS_SV[PLACE IN LEAGUE]))</f>
        <v>7</v>
      </c>
      <c r="N1656">
        <f>SUM(Table1[[#This Row],[BA]:[SV]])</f>
        <v>127</v>
      </c>
      <c r="O1656">
        <v>1</v>
      </c>
    </row>
    <row r="1657" spans="1:15" x14ac:dyDescent="0.25">
      <c r="A1657" t="s">
        <v>1805</v>
      </c>
      <c r="B1657" t="s">
        <v>1801</v>
      </c>
      <c r="C1657" t="str">
        <f>Table1[[#This Row],[League]]&amp;Table1[[#This Row],[Team]]</f>
        <v>$150 Draft Champions Feb 29 1:00 pm Lg.3793Orange and blue</v>
      </c>
      <c r="D1657">
        <f>16-INDEX(STANDINGS_BA[],MATCH(Table1[[#This Row],[COMBINED]],STANDINGS_BA[COMBINED],0),COLUMN(STANDINGS_BA[PLACE IN LEAGUE]))</f>
        <v>10</v>
      </c>
      <c r="E1657">
        <f>16-INDEX(STANDINGS_R[],MATCH(Table1[[#This Row],[COMBINED]],STANDINGS_R[COMBINED],0),COLUMN(STANDINGS_R[PLACE IN LEAGUE]))</f>
        <v>8</v>
      </c>
      <c r="F1657">
        <f>16-INDEX(STANDINGS_HR[],MATCH(Table1[[#This Row],[COMBINED]],STANDINGS_HR[COMBINED],0),COLUMN(STANDINGS_HR[PLACE IN LEAGUE]))</f>
        <v>8</v>
      </c>
      <c r="G1657">
        <f>16-INDEX(STANDINGS_RBI[],MATCH(Table1[[#This Row],[COMBINED]],STANDINGS_RBI[COMBINED],0),COLUMN(STANDINGS_RBI[PLACE IN LEAGUE]))</f>
        <v>8</v>
      </c>
      <c r="H1657">
        <f>16-INDEX(STANDINGS_SB[],MATCH(Table1[[#This Row],[COMBINED]],STANDINGS_SB[COMBINED],0),COLUMN(STANDINGS_SB[PLACE IN LEAGUE]))</f>
        <v>12</v>
      </c>
      <c r="I1657">
        <f>16-INDEX(STANDINGS_ERA[],MATCH(Table1[[#This Row],[COMBINED]],STANDINGS_ERA[COMBINED],0),COLUMN(STANDINGS_ERA[PLACE IN LEAGUE]))</f>
        <v>13</v>
      </c>
      <c r="J1657">
        <f>16-INDEX(STANDINGS_WHIP[],MATCH(Table1[[#This Row],[COMBINED]],STANDINGS_WHIP[COMBINED],0),COLUMN(STANDINGS_WHIP[PLACE IN LEAGUE]))</f>
        <v>13</v>
      </c>
      <c r="K1657">
        <f>16-INDEX(STANDINGS_W[],MATCH(Table1[[#This Row],[COMBINED]],STANDINGS_W[COMBINED],0),COLUMN(STANDINGS_W[PLACE IN LEAGUE]))</f>
        <v>8</v>
      </c>
      <c r="L1657">
        <f>16-INDEX(STANDINGS_K[],MATCH(Table1[[#This Row],[COMBINED]],STANDINGS_K[COMBINED],0),COLUMN(STANDINGS_K[PLACE IN LEAGUE]))</f>
        <v>10</v>
      </c>
      <c r="M1657">
        <f>16-INDEX(STANDINGS_SV[],MATCH(Table1[[#This Row],[COMBINED]],STANDINGS_SV[COMBINED],0),COLUMN(STANDINGS_SV[PLACE IN LEAGUE]))</f>
        <v>5</v>
      </c>
      <c r="N1657">
        <f>SUM(Table1[[#This Row],[BA]:[SV]])</f>
        <v>95</v>
      </c>
      <c r="O1657">
        <v>2</v>
      </c>
    </row>
    <row r="1658" spans="1:15" x14ac:dyDescent="0.25">
      <c r="A1658" t="s">
        <v>5</v>
      </c>
      <c r="B1658" t="s">
        <v>1801</v>
      </c>
      <c r="C1658" t="str">
        <f>Table1[[#This Row],[League]]&amp;Table1[[#This Row],[Team]]</f>
        <v>$150 Draft Champions Feb 29 1:00 pm Lg.3793CORINTHIAN</v>
      </c>
      <c r="D1658">
        <f>16-INDEX(STANDINGS_BA[],MATCH(Table1[[#This Row],[COMBINED]],STANDINGS_BA[COMBINED],0),COLUMN(STANDINGS_BA[PLACE IN LEAGUE]))</f>
        <v>15</v>
      </c>
      <c r="E1658">
        <f>16-INDEX(STANDINGS_R[],MATCH(Table1[[#This Row],[COMBINED]],STANDINGS_R[COMBINED],0),COLUMN(STANDINGS_R[PLACE IN LEAGUE]))</f>
        <v>13</v>
      </c>
      <c r="F1658">
        <f>16-INDEX(STANDINGS_HR[],MATCH(Table1[[#This Row],[COMBINED]],STANDINGS_HR[COMBINED],0),COLUMN(STANDINGS_HR[PLACE IN LEAGUE]))</f>
        <v>11</v>
      </c>
      <c r="G1658">
        <f>16-INDEX(STANDINGS_RBI[],MATCH(Table1[[#This Row],[COMBINED]],STANDINGS_RBI[COMBINED],0),COLUMN(STANDINGS_RBI[PLACE IN LEAGUE]))</f>
        <v>13</v>
      </c>
      <c r="H1658">
        <f>16-INDEX(STANDINGS_SB[],MATCH(Table1[[#This Row],[COMBINED]],STANDINGS_SB[COMBINED],0),COLUMN(STANDINGS_SB[PLACE IN LEAGUE]))</f>
        <v>1</v>
      </c>
      <c r="I1658">
        <f>16-INDEX(STANDINGS_ERA[],MATCH(Table1[[#This Row],[COMBINED]],STANDINGS_ERA[COMBINED],0),COLUMN(STANDINGS_ERA[PLACE IN LEAGUE]))</f>
        <v>10</v>
      </c>
      <c r="J1658">
        <f>16-INDEX(STANDINGS_WHIP[],MATCH(Table1[[#This Row],[COMBINED]],STANDINGS_WHIP[COMBINED],0),COLUMN(STANDINGS_WHIP[PLACE IN LEAGUE]))</f>
        <v>6</v>
      </c>
      <c r="K1658">
        <f>16-INDEX(STANDINGS_W[],MATCH(Table1[[#This Row],[COMBINED]],STANDINGS_W[COMBINED],0),COLUMN(STANDINGS_W[PLACE IN LEAGUE]))</f>
        <v>9</v>
      </c>
      <c r="L1658">
        <f>16-INDEX(STANDINGS_K[],MATCH(Table1[[#This Row],[COMBINED]],STANDINGS_K[COMBINED],0),COLUMN(STANDINGS_K[PLACE IN LEAGUE]))</f>
        <v>11</v>
      </c>
      <c r="M1658">
        <f>16-INDEX(STANDINGS_SV[],MATCH(Table1[[#This Row],[COMBINED]],STANDINGS_SV[COMBINED],0),COLUMN(STANDINGS_SV[PLACE IN LEAGUE]))</f>
        <v>4</v>
      </c>
      <c r="N1658">
        <f>SUM(Table1[[#This Row],[BA]:[SV]])</f>
        <v>93</v>
      </c>
      <c r="O1658">
        <v>3</v>
      </c>
    </row>
    <row r="1659" spans="1:15" x14ac:dyDescent="0.25">
      <c r="A1659" t="s">
        <v>1806</v>
      </c>
      <c r="B1659" t="s">
        <v>1801</v>
      </c>
      <c r="C1659" t="str">
        <f>Table1[[#This Row],[League]]&amp;Table1[[#This Row],[Team]]</f>
        <v>$150 Draft Champions Feb 29 1:00 pm Lg.3793Road Warrior NFBC</v>
      </c>
      <c r="D1659">
        <f>16-INDEX(STANDINGS_BA[],MATCH(Table1[[#This Row],[COMBINED]],STANDINGS_BA[COMBINED],0),COLUMN(STANDINGS_BA[PLACE IN LEAGUE]))</f>
        <v>8</v>
      </c>
      <c r="E1659">
        <f>16-INDEX(STANDINGS_R[],MATCH(Table1[[#This Row],[COMBINED]],STANDINGS_R[COMBINED],0),COLUMN(STANDINGS_R[PLACE IN LEAGUE]))</f>
        <v>12</v>
      </c>
      <c r="F1659">
        <f>16-INDEX(STANDINGS_HR[],MATCH(Table1[[#This Row],[COMBINED]],STANDINGS_HR[COMBINED],0),COLUMN(STANDINGS_HR[PLACE IN LEAGUE]))</f>
        <v>5</v>
      </c>
      <c r="G1659">
        <f>16-INDEX(STANDINGS_RBI[],MATCH(Table1[[#This Row],[COMBINED]],STANDINGS_RBI[COMBINED],0),COLUMN(STANDINGS_RBI[PLACE IN LEAGUE]))</f>
        <v>11</v>
      </c>
      <c r="H1659">
        <f>16-INDEX(STANDINGS_SB[],MATCH(Table1[[#This Row],[COMBINED]],STANDINGS_SB[COMBINED],0),COLUMN(STANDINGS_SB[PLACE IN LEAGUE]))</f>
        <v>8</v>
      </c>
      <c r="I1659">
        <f>16-INDEX(STANDINGS_ERA[],MATCH(Table1[[#This Row],[COMBINED]],STANDINGS_ERA[COMBINED],0),COLUMN(STANDINGS_ERA[PLACE IN LEAGUE]))</f>
        <v>9</v>
      </c>
      <c r="J1659">
        <f>16-INDEX(STANDINGS_WHIP[],MATCH(Table1[[#This Row],[COMBINED]],STANDINGS_WHIP[COMBINED],0),COLUMN(STANDINGS_WHIP[PLACE IN LEAGUE]))</f>
        <v>12</v>
      </c>
      <c r="K1659">
        <f>16-INDEX(STANDINGS_W[],MATCH(Table1[[#This Row],[COMBINED]],STANDINGS_W[COMBINED],0),COLUMN(STANDINGS_W[PLACE IN LEAGUE]))</f>
        <v>11</v>
      </c>
      <c r="L1659">
        <f>16-INDEX(STANDINGS_K[],MATCH(Table1[[#This Row],[COMBINED]],STANDINGS_K[COMBINED],0),COLUMN(STANDINGS_K[PLACE IN LEAGUE]))</f>
        <v>15</v>
      </c>
      <c r="M1659">
        <f>16-INDEX(STANDINGS_SV[],MATCH(Table1[[#This Row],[COMBINED]],STANDINGS_SV[COMBINED],0),COLUMN(STANDINGS_SV[PLACE IN LEAGUE]))</f>
        <v>1</v>
      </c>
      <c r="N1659">
        <f>SUM(Table1[[#This Row],[BA]:[SV]])</f>
        <v>92</v>
      </c>
      <c r="O1659">
        <v>4</v>
      </c>
    </row>
    <row r="1660" spans="1:15" x14ac:dyDescent="0.25">
      <c r="A1660" t="s">
        <v>1810</v>
      </c>
      <c r="B1660" t="s">
        <v>1801</v>
      </c>
      <c r="C1660" t="str">
        <f>Table1[[#This Row],[League]]&amp;Table1[[#This Row],[Team]]</f>
        <v>$150 Draft Champions Feb 29 1:00 pm Lg.3793Team Shan</v>
      </c>
      <c r="D1660">
        <f>16-INDEX(STANDINGS_BA[],MATCH(Table1[[#This Row],[COMBINED]],STANDINGS_BA[COMBINED],0),COLUMN(STANDINGS_BA[PLACE IN LEAGUE]))</f>
        <v>4</v>
      </c>
      <c r="E1660">
        <f>16-INDEX(STANDINGS_R[],MATCH(Table1[[#This Row],[COMBINED]],STANDINGS_R[COMBINED],0),COLUMN(STANDINGS_R[PLACE IN LEAGUE]))</f>
        <v>10</v>
      </c>
      <c r="F1660">
        <f>16-INDEX(STANDINGS_HR[],MATCH(Table1[[#This Row],[COMBINED]],STANDINGS_HR[COMBINED],0),COLUMN(STANDINGS_HR[PLACE IN LEAGUE]))</f>
        <v>14</v>
      </c>
      <c r="G1660">
        <f>16-INDEX(STANDINGS_RBI[],MATCH(Table1[[#This Row],[COMBINED]],STANDINGS_RBI[COMBINED],0),COLUMN(STANDINGS_RBI[PLACE IN LEAGUE]))</f>
        <v>12</v>
      </c>
      <c r="H1660">
        <f>16-INDEX(STANDINGS_SB[],MATCH(Table1[[#This Row],[COMBINED]],STANDINGS_SB[COMBINED],0),COLUMN(STANDINGS_SB[PLACE IN LEAGUE]))</f>
        <v>6</v>
      </c>
      <c r="I1660">
        <f>16-INDEX(STANDINGS_ERA[],MATCH(Table1[[#This Row],[COMBINED]],STANDINGS_ERA[COMBINED],0),COLUMN(STANDINGS_ERA[PLACE IN LEAGUE]))</f>
        <v>6</v>
      </c>
      <c r="J1660">
        <f>16-INDEX(STANDINGS_WHIP[],MATCH(Table1[[#This Row],[COMBINED]],STANDINGS_WHIP[COMBINED],0),COLUMN(STANDINGS_WHIP[PLACE IN LEAGUE]))</f>
        <v>7</v>
      </c>
      <c r="K1660">
        <f>16-INDEX(STANDINGS_W[],MATCH(Table1[[#This Row],[COMBINED]],STANDINGS_W[COMBINED],0),COLUMN(STANDINGS_W[PLACE IN LEAGUE]))</f>
        <v>13</v>
      </c>
      <c r="L1660">
        <f>16-INDEX(STANDINGS_K[],MATCH(Table1[[#This Row],[COMBINED]],STANDINGS_K[COMBINED],0),COLUMN(STANDINGS_K[PLACE IN LEAGUE]))</f>
        <v>12</v>
      </c>
      <c r="M1660">
        <f>16-INDEX(STANDINGS_SV[],MATCH(Table1[[#This Row],[COMBINED]],STANDINGS_SV[COMBINED],0),COLUMN(STANDINGS_SV[PLACE IN LEAGUE]))</f>
        <v>3</v>
      </c>
      <c r="N1660">
        <f>SUM(Table1[[#This Row],[BA]:[SV]])</f>
        <v>87</v>
      </c>
      <c r="O1660">
        <v>5</v>
      </c>
    </row>
    <row r="1661" spans="1:15" x14ac:dyDescent="0.25">
      <c r="A1661" t="s">
        <v>206</v>
      </c>
      <c r="B1661" t="s">
        <v>1801</v>
      </c>
      <c r="C1661" t="str">
        <f>Table1[[#This Row],[League]]&amp;Table1[[#This Row],[Team]]</f>
        <v>$150 Draft Champions Feb 29 1:00 pm Lg.3793Team Eroh</v>
      </c>
      <c r="D1661">
        <f>16-INDEX(STANDINGS_BA[],MATCH(Table1[[#This Row],[COMBINED]],STANDINGS_BA[COMBINED],0),COLUMN(STANDINGS_BA[PLACE IN LEAGUE]))</f>
        <v>11</v>
      </c>
      <c r="E1661">
        <f>16-INDEX(STANDINGS_R[],MATCH(Table1[[#This Row],[COMBINED]],STANDINGS_R[COMBINED],0),COLUMN(STANDINGS_R[PLACE IN LEAGUE]))</f>
        <v>5</v>
      </c>
      <c r="F1661">
        <f>16-INDEX(STANDINGS_HR[],MATCH(Table1[[#This Row],[COMBINED]],STANDINGS_HR[COMBINED],0),COLUMN(STANDINGS_HR[PLACE IN LEAGUE]))</f>
        <v>1</v>
      </c>
      <c r="G1661">
        <f>16-INDEX(STANDINGS_RBI[],MATCH(Table1[[#This Row],[COMBINED]],STANDINGS_RBI[COMBINED],0),COLUMN(STANDINGS_RBI[PLACE IN LEAGUE]))</f>
        <v>2</v>
      </c>
      <c r="H1661">
        <f>16-INDEX(STANDINGS_SB[],MATCH(Table1[[#This Row],[COMBINED]],STANDINGS_SB[COMBINED],0),COLUMN(STANDINGS_SB[PLACE IN LEAGUE]))</f>
        <v>14</v>
      </c>
      <c r="I1661">
        <f>16-INDEX(STANDINGS_ERA[],MATCH(Table1[[#This Row],[COMBINED]],STANDINGS_ERA[COMBINED],0),COLUMN(STANDINGS_ERA[PLACE IN LEAGUE]))</f>
        <v>12</v>
      </c>
      <c r="J1661">
        <f>16-INDEX(STANDINGS_WHIP[],MATCH(Table1[[#This Row],[COMBINED]],STANDINGS_WHIP[COMBINED],0),COLUMN(STANDINGS_WHIP[PLACE IN LEAGUE]))</f>
        <v>11</v>
      </c>
      <c r="K1661">
        <f>16-INDEX(STANDINGS_W[],MATCH(Table1[[#This Row],[COMBINED]],STANDINGS_W[COMBINED],0),COLUMN(STANDINGS_W[PLACE IN LEAGUE]))</f>
        <v>7</v>
      </c>
      <c r="L1661">
        <f>16-INDEX(STANDINGS_K[],MATCH(Table1[[#This Row],[COMBINED]],STANDINGS_K[COMBINED],0),COLUMN(STANDINGS_K[PLACE IN LEAGUE]))</f>
        <v>5</v>
      </c>
      <c r="M1661">
        <f>16-INDEX(STANDINGS_SV[],MATCH(Table1[[#This Row],[COMBINED]],STANDINGS_SV[COMBINED],0),COLUMN(STANDINGS_SV[PLACE IN LEAGUE]))</f>
        <v>15</v>
      </c>
      <c r="N1661">
        <f>SUM(Table1[[#This Row],[BA]:[SV]])</f>
        <v>83</v>
      </c>
      <c r="O1661">
        <v>6</v>
      </c>
    </row>
    <row r="1662" spans="1:15" x14ac:dyDescent="0.25">
      <c r="A1662" t="s">
        <v>1809</v>
      </c>
      <c r="B1662" t="s">
        <v>1801</v>
      </c>
      <c r="C1662" t="str">
        <f>Table1[[#This Row],[League]]&amp;Table1[[#This Row],[Team]]</f>
        <v>$150 Draft Champions Feb 29 1:00 pm Lg.3793Team Lentz</v>
      </c>
      <c r="D1662">
        <f>16-INDEX(STANDINGS_BA[],MATCH(Table1[[#This Row],[COMBINED]],STANDINGS_BA[COMBINED],0),COLUMN(STANDINGS_BA[PLACE IN LEAGUE]))</f>
        <v>5</v>
      </c>
      <c r="E1662">
        <f>16-INDEX(STANDINGS_R[],MATCH(Table1[[#This Row],[COMBINED]],STANDINGS_R[COMBINED],0),COLUMN(STANDINGS_R[PLACE IN LEAGUE]))</f>
        <v>2</v>
      </c>
      <c r="F1662">
        <f>16-INDEX(STANDINGS_HR[],MATCH(Table1[[#This Row],[COMBINED]],STANDINGS_HR[COMBINED],0),COLUMN(STANDINGS_HR[PLACE IN LEAGUE]))</f>
        <v>4</v>
      </c>
      <c r="G1662">
        <f>16-INDEX(STANDINGS_RBI[],MATCH(Table1[[#This Row],[COMBINED]],STANDINGS_RBI[COMBINED],0),COLUMN(STANDINGS_RBI[PLACE IN LEAGUE]))</f>
        <v>1</v>
      </c>
      <c r="H1662">
        <f>16-INDEX(STANDINGS_SB[],MATCH(Table1[[#This Row],[COMBINED]],STANDINGS_SB[COMBINED],0),COLUMN(STANDINGS_SB[PLACE IN LEAGUE]))</f>
        <v>10</v>
      </c>
      <c r="I1662">
        <f>16-INDEX(STANDINGS_ERA[],MATCH(Table1[[#This Row],[COMBINED]],STANDINGS_ERA[COMBINED],0),COLUMN(STANDINGS_ERA[PLACE IN LEAGUE]))</f>
        <v>15</v>
      </c>
      <c r="J1662">
        <f>16-INDEX(STANDINGS_WHIP[],MATCH(Table1[[#This Row],[COMBINED]],STANDINGS_WHIP[COMBINED],0),COLUMN(STANDINGS_WHIP[PLACE IN LEAGUE]))</f>
        <v>15</v>
      </c>
      <c r="K1662">
        <f>16-INDEX(STANDINGS_W[],MATCH(Table1[[#This Row],[COMBINED]],STANDINGS_W[COMBINED],0),COLUMN(STANDINGS_W[PLACE IN LEAGUE]))</f>
        <v>14</v>
      </c>
      <c r="L1662">
        <f>16-INDEX(STANDINGS_K[],MATCH(Table1[[#This Row],[COMBINED]],STANDINGS_K[COMBINED],0),COLUMN(STANDINGS_K[PLACE IN LEAGUE]))</f>
        <v>9</v>
      </c>
      <c r="M1662">
        <f>16-INDEX(STANDINGS_SV[],MATCH(Table1[[#This Row],[COMBINED]],STANDINGS_SV[COMBINED],0),COLUMN(STANDINGS_SV[PLACE IN LEAGUE]))</f>
        <v>8</v>
      </c>
      <c r="N1662">
        <f>SUM(Table1[[#This Row],[BA]:[SV]])</f>
        <v>83</v>
      </c>
      <c r="O1662">
        <v>7</v>
      </c>
    </row>
    <row r="1663" spans="1:15" x14ac:dyDescent="0.25">
      <c r="A1663" t="s">
        <v>1802</v>
      </c>
      <c r="B1663" t="s">
        <v>1801</v>
      </c>
      <c r="C1663" t="str">
        <f>Table1[[#This Row],[League]]&amp;Table1[[#This Row],[Team]]</f>
        <v>$150 Draft Champions Feb 29 1:00 pm Lg.3793Lichtgeschwindigkeit!</v>
      </c>
      <c r="D1663">
        <f>16-INDEX(STANDINGS_BA[],MATCH(Table1[[#This Row],[COMBINED]],STANDINGS_BA[COMBINED],0),COLUMN(STANDINGS_BA[PLACE IN LEAGUE]))</f>
        <v>14</v>
      </c>
      <c r="E1663">
        <f>16-INDEX(STANDINGS_R[],MATCH(Table1[[#This Row],[COMBINED]],STANDINGS_R[COMBINED],0),COLUMN(STANDINGS_R[PLACE IN LEAGUE]))</f>
        <v>9</v>
      </c>
      <c r="F1663">
        <f>16-INDEX(STANDINGS_HR[],MATCH(Table1[[#This Row],[COMBINED]],STANDINGS_HR[COMBINED],0),COLUMN(STANDINGS_HR[PLACE IN LEAGUE]))</f>
        <v>7</v>
      </c>
      <c r="G1663">
        <f>16-INDEX(STANDINGS_RBI[],MATCH(Table1[[#This Row],[COMBINED]],STANDINGS_RBI[COMBINED],0),COLUMN(STANDINGS_RBI[PLACE IN LEAGUE]))</f>
        <v>7</v>
      </c>
      <c r="H1663">
        <f>16-INDEX(STANDINGS_SB[],MATCH(Table1[[#This Row],[COMBINED]],STANDINGS_SB[COMBINED],0),COLUMN(STANDINGS_SB[PLACE IN LEAGUE]))</f>
        <v>9</v>
      </c>
      <c r="I1663">
        <f>16-INDEX(STANDINGS_ERA[],MATCH(Table1[[#This Row],[COMBINED]],STANDINGS_ERA[COMBINED],0),COLUMN(STANDINGS_ERA[PLACE IN LEAGUE]))</f>
        <v>2</v>
      </c>
      <c r="J1663">
        <f>16-INDEX(STANDINGS_WHIP[],MATCH(Table1[[#This Row],[COMBINED]],STANDINGS_WHIP[COMBINED],0),COLUMN(STANDINGS_WHIP[PLACE IN LEAGUE]))</f>
        <v>5</v>
      </c>
      <c r="K1663">
        <f>16-INDEX(STANDINGS_W[],MATCH(Table1[[#This Row],[COMBINED]],STANDINGS_W[COMBINED],0),COLUMN(STANDINGS_W[PLACE IN LEAGUE]))</f>
        <v>10</v>
      </c>
      <c r="L1663">
        <f>16-INDEX(STANDINGS_K[],MATCH(Table1[[#This Row],[COMBINED]],STANDINGS_K[COMBINED],0),COLUMN(STANDINGS_K[PLACE IN LEAGUE]))</f>
        <v>6</v>
      </c>
      <c r="M1663">
        <f>16-INDEX(STANDINGS_SV[],MATCH(Table1[[#This Row],[COMBINED]],STANDINGS_SV[COMBINED],0),COLUMN(STANDINGS_SV[PLACE IN LEAGUE]))</f>
        <v>10</v>
      </c>
      <c r="N1663">
        <f>SUM(Table1[[#This Row],[BA]:[SV]])</f>
        <v>79</v>
      </c>
      <c r="O1663">
        <v>8</v>
      </c>
    </row>
    <row r="1664" spans="1:15" x14ac:dyDescent="0.25">
      <c r="A1664" t="s">
        <v>1803</v>
      </c>
      <c r="B1664" t="s">
        <v>1801</v>
      </c>
      <c r="C1664" t="str">
        <f>Table1[[#This Row],[League]]&amp;Table1[[#This Row],[Team]]</f>
        <v>$150 Draft Champions Feb 29 1:00 pm Lg.3793Nuisance1</v>
      </c>
      <c r="D1664">
        <f>16-INDEX(STANDINGS_BA[],MATCH(Table1[[#This Row],[COMBINED]],STANDINGS_BA[COMBINED],0),COLUMN(STANDINGS_BA[PLACE IN LEAGUE]))</f>
        <v>13</v>
      </c>
      <c r="E1664">
        <f>16-INDEX(STANDINGS_R[],MATCH(Table1[[#This Row],[COMBINED]],STANDINGS_R[COMBINED],0),COLUMN(STANDINGS_R[PLACE IN LEAGUE]))</f>
        <v>11</v>
      </c>
      <c r="F1664">
        <f>16-INDEX(STANDINGS_HR[],MATCH(Table1[[#This Row],[COMBINED]],STANDINGS_HR[COMBINED],0),COLUMN(STANDINGS_HR[PLACE IN LEAGUE]))</f>
        <v>6</v>
      </c>
      <c r="G1664">
        <f>16-INDEX(STANDINGS_RBI[],MATCH(Table1[[#This Row],[COMBINED]],STANDINGS_RBI[COMBINED],0),COLUMN(STANDINGS_RBI[PLACE IN LEAGUE]))</f>
        <v>9</v>
      </c>
      <c r="H1664">
        <f>16-INDEX(STANDINGS_SB[],MATCH(Table1[[#This Row],[COMBINED]],STANDINGS_SB[COMBINED],0),COLUMN(STANDINGS_SB[PLACE IN LEAGUE]))</f>
        <v>15</v>
      </c>
      <c r="I1664">
        <f>16-INDEX(STANDINGS_ERA[],MATCH(Table1[[#This Row],[COMBINED]],STANDINGS_ERA[COMBINED],0),COLUMN(STANDINGS_ERA[PLACE IN LEAGUE]))</f>
        <v>5</v>
      </c>
      <c r="J1664">
        <f>16-INDEX(STANDINGS_WHIP[],MATCH(Table1[[#This Row],[COMBINED]],STANDINGS_WHIP[COMBINED],0),COLUMN(STANDINGS_WHIP[PLACE IN LEAGUE]))</f>
        <v>3</v>
      </c>
      <c r="K1664">
        <f>16-INDEX(STANDINGS_W[],MATCH(Table1[[#This Row],[COMBINED]],STANDINGS_W[COMBINED],0),COLUMN(STANDINGS_W[PLACE IN LEAGUE]))</f>
        <v>2</v>
      </c>
      <c r="L1664">
        <f>16-INDEX(STANDINGS_K[],MATCH(Table1[[#This Row],[COMBINED]],STANDINGS_K[COMBINED],0),COLUMN(STANDINGS_K[PLACE IN LEAGUE]))</f>
        <v>2</v>
      </c>
      <c r="M1664">
        <f>16-INDEX(STANDINGS_SV[],MATCH(Table1[[#This Row],[COMBINED]],STANDINGS_SV[COMBINED],0),COLUMN(STANDINGS_SV[PLACE IN LEAGUE]))</f>
        <v>13</v>
      </c>
      <c r="N1664">
        <f>SUM(Table1[[#This Row],[BA]:[SV]])</f>
        <v>79</v>
      </c>
      <c r="O1664">
        <v>9</v>
      </c>
    </row>
    <row r="1665" spans="1:15" x14ac:dyDescent="0.25">
      <c r="A1665" t="s">
        <v>1811</v>
      </c>
      <c r="B1665" t="s">
        <v>1801</v>
      </c>
      <c r="C1665" t="str">
        <f>Table1[[#This Row],[League]]&amp;Table1[[#This Row],[Team]]</f>
        <v>$150 Draft Champions Feb 29 1:00 pm Lg.3793MBC Champs</v>
      </c>
      <c r="D1665">
        <f>16-INDEX(STANDINGS_BA[],MATCH(Table1[[#This Row],[COMBINED]],STANDINGS_BA[COMBINED],0),COLUMN(STANDINGS_BA[PLACE IN LEAGUE]))</f>
        <v>3</v>
      </c>
      <c r="E1665">
        <f>16-INDEX(STANDINGS_R[],MATCH(Table1[[#This Row],[COMBINED]],STANDINGS_R[COMBINED],0),COLUMN(STANDINGS_R[PLACE IN LEAGUE]))</f>
        <v>6</v>
      </c>
      <c r="F1665">
        <f>16-INDEX(STANDINGS_HR[],MATCH(Table1[[#This Row],[COMBINED]],STANDINGS_HR[COMBINED],0),COLUMN(STANDINGS_HR[PLACE IN LEAGUE]))</f>
        <v>12</v>
      </c>
      <c r="G1665">
        <f>16-INDEX(STANDINGS_RBI[],MATCH(Table1[[#This Row],[COMBINED]],STANDINGS_RBI[COMBINED],0),COLUMN(STANDINGS_RBI[PLACE IN LEAGUE]))</f>
        <v>6</v>
      </c>
      <c r="H1665">
        <f>16-INDEX(STANDINGS_SB[],MATCH(Table1[[#This Row],[COMBINED]],STANDINGS_SB[COMBINED],0),COLUMN(STANDINGS_SB[PLACE IN LEAGUE]))</f>
        <v>5</v>
      </c>
      <c r="I1665">
        <f>16-INDEX(STANDINGS_ERA[],MATCH(Table1[[#This Row],[COMBINED]],STANDINGS_ERA[COMBINED],0),COLUMN(STANDINGS_ERA[PLACE IN LEAGUE]))</f>
        <v>8</v>
      </c>
      <c r="J1665">
        <f>16-INDEX(STANDINGS_WHIP[],MATCH(Table1[[#This Row],[COMBINED]],STANDINGS_WHIP[COMBINED],0),COLUMN(STANDINGS_WHIP[PLACE IN LEAGUE]))</f>
        <v>9</v>
      </c>
      <c r="K1665">
        <f>16-INDEX(STANDINGS_W[],MATCH(Table1[[#This Row],[COMBINED]],STANDINGS_W[COMBINED],0),COLUMN(STANDINGS_W[PLACE IN LEAGUE]))</f>
        <v>15</v>
      </c>
      <c r="L1665">
        <f>16-INDEX(STANDINGS_K[],MATCH(Table1[[#This Row],[COMBINED]],STANDINGS_K[COMBINED],0),COLUMN(STANDINGS_K[PLACE IN LEAGUE]))</f>
        <v>13</v>
      </c>
      <c r="M1665">
        <f>16-INDEX(STANDINGS_SV[],MATCH(Table1[[#This Row],[COMBINED]],STANDINGS_SV[COMBINED],0),COLUMN(STANDINGS_SV[PLACE IN LEAGUE]))</f>
        <v>2</v>
      </c>
      <c r="N1665">
        <f>SUM(Table1[[#This Row],[BA]:[SV]])</f>
        <v>79</v>
      </c>
      <c r="O1665">
        <v>10</v>
      </c>
    </row>
    <row r="1666" spans="1:15" x14ac:dyDescent="0.25">
      <c r="A1666" t="s">
        <v>105</v>
      </c>
      <c r="B1666" t="s">
        <v>1801</v>
      </c>
      <c r="C1666" t="str">
        <f>Table1[[#This Row],[League]]&amp;Table1[[#This Row],[Team]]</f>
        <v>$150 Draft Champions Feb 29 1:00 pm Lg.3793Inglorious Batsters</v>
      </c>
      <c r="D1666">
        <f>16-INDEX(STANDINGS_BA[],MATCH(Table1[[#This Row],[COMBINED]],STANDINGS_BA[COMBINED],0),COLUMN(STANDINGS_BA[PLACE IN LEAGUE]))</f>
        <v>9</v>
      </c>
      <c r="E1666">
        <f>16-INDEX(STANDINGS_R[],MATCH(Table1[[#This Row],[COMBINED]],STANDINGS_R[COMBINED],0),COLUMN(STANDINGS_R[PLACE IN LEAGUE]))</f>
        <v>7</v>
      </c>
      <c r="F1666">
        <f>16-INDEX(STANDINGS_HR[],MATCH(Table1[[#This Row],[COMBINED]],STANDINGS_HR[COMBINED],0),COLUMN(STANDINGS_HR[PLACE IN LEAGUE]))</f>
        <v>15</v>
      </c>
      <c r="G1666">
        <f>16-INDEX(STANDINGS_RBI[],MATCH(Table1[[#This Row],[COMBINED]],STANDINGS_RBI[COMBINED],0),COLUMN(STANDINGS_RBI[PLACE IN LEAGUE]))</f>
        <v>14</v>
      </c>
      <c r="H1666">
        <f>16-INDEX(STANDINGS_SB[],MATCH(Table1[[#This Row],[COMBINED]],STANDINGS_SB[COMBINED],0),COLUMN(STANDINGS_SB[PLACE IN LEAGUE]))</f>
        <v>4</v>
      </c>
      <c r="I1666">
        <f>16-INDEX(STANDINGS_ERA[],MATCH(Table1[[#This Row],[COMBINED]],STANDINGS_ERA[COMBINED],0),COLUMN(STANDINGS_ERA[PLACE IN LEAGUE]))</f>
        <v>7</v>
      </c>
      <c r="J1666">
        <f>16-INDEX(STANDINGS_WHIP[],MATCH(Table1[[#This Row],[COMBINED]],STANDINGS_WHIP[COMBINED],0),COLUMN(STANDINGS_WHIP[PLACE IN LEAGUE]))</f>
        <v>4</v>
      </c>
      <c r="K1666">
        <f>16-INDEX(STANDINGS_W[],MATCH(Table1[[#This Row],[COMBINED]],STANDINGS_W[COMBINED],0),COLUMN(STANDINGS_W[PLACE IN LEAGUE]))</f>
        <v>3</v>
      </c>
      <c r="L1666">
        <f>16-INDEX(STANDINGS_K[],MATCH(Table1[[#This Row],[COMBINED]],STANDINGS_K[COMBINED],0),COLUMN(STANDINGS_K[PLACE IN LEAGUE]))</f>
        <v>7</v>
      </c>
      <c r="M1666">
        <f>16-INDEX(STANDINGS_SV[],MATCH(Table1[[#This Row],[COMBINED]],STANDINGS_SV[COMBINED],0),COLUMN(STANDINGS_SV[PLACE IN LEAGUE]))</f>
        <v>6</v>
      </c>
      <c r="N1666">
        <f>SUM(Table1[[#This Row],[BA]:[SV]])</f>
        <v>76</v>
      </c>
      <c r="O1666">
        <v>11</v>
      </c>
    </row>
    <row r="1667" spans="1:15" x14ac:dyDescent="0.25">
      <c r="A1667" t="s">
        <v>1813</v>
      </c>
      <c r="B1667" t="s">
        <v>1801</v>
      </c>
      <c r="C1667" t="str">
        <f>Table1[[#This Row],[League]]&amp;Table1[[#This Row],[Team]]</f>
        <v>$150 Draft Champions Feb 29 1:00 pm Lg.3793Emperors</v>
      </c>
      <c r="D1667">
        <f>16-INDEX(STANDINGS_BA[],MATCH(Table1[[#This Row],[COMBINED]],STANDINGS_BA[COMBINED],0),COLUMN(STANDINGS_BA[PLACE IN LEAGUE]))</f>
        <v>1</v>
      </c>
      <c r="E1667">
        <f>16-INDEX(STANDINGS_R[],MATCH(Table1[[#This Row],[COMBINED]],STANDINGS_R[COMBINED],0),COLUMN(STANDINGS_R[PLACE IN LEAGUE]))</f>
        <v>14</v>
      </c>
      <c r="F1667">
        <f>16-INDEX(STANDINGS_HR[],MATCH(Table1[[#This Row],[COMBINED]],STANDINGS_HR[COMBINED],0),COLUMN(STANDINGS_HR[PLACE IN LEAGUE]))</f>
        <v>9</v>
      </c>
      <c r="G1667">
        <f>16-INDEX(STANDINGS_RBI[],MATCH(Table1[[#This Row],[COMBINED]],STANDINGS_RBI[COMBINED],0),COLUMN(STANDINGS_RBI[PLACE IN LEAGUE]))</f>
        <v>10</v>
      </c>
      <c r="H1667">
        <f>16-INDEX(STANDINGS_SB[],MATCH(Table1[[#This Row],[COMBINED]],STANDINGS_SB[COMBINED],0),COLUMN(STANDINGS_SB[PLACE IN LEAGUE]))</f>
        <v>13</v>
      </c>
      <c r="I1667">
        <f>16-INDEX(STANDINGS_ERA[],MATCH(Table1[[#This Row],[COMBINED]],STANDINGS_ERA[COMBINED],0),COLUMN(STANDINGS_ERA[PLACE IN LEAGUE]))</f>
        <v>1</v>
      </c>
      <c r="J1667">
        <f>16-INDEX(STANDINGS_WHIP[],MATCH(Table1[[#This Row],[COMBINED]],STANDINGS_WHIP[COMBINED],0),COLUMN(STANDINGS_WHIP[PLACE IN LEAGUE]))</f>
        <v>2</v>
      </c>
      <c r="K1667">
        <f>16-INDEX(STANDINGS_W[],MATCH(Table1[[#This Row],[COMBINED]],STANDINGS_W[COMBINED],0),COLUMN(STANDINGS_W[PLACE IN LEAGUE]))</f>
        <v>6</v>
      </c>
      <c r="L1667">
        <f>16-INDEX(STANDINGS_K[],MATCH(Table1[[#This Row],[COMBINED]],STANDINGS_K[COMBINED],0),COLUMN(STANDINGS_K[PLACE IN LEAGUE]))</f>
        <v>8</v>
      </c>
      <c r="M1667">
        <f>16-INDEX(STANDINGS_SV[],MATCH(Table1[[#This Row],[COMBINED]],STANDINGS_SV[COMBINED],0),COLUMN(STANDINGS_SV[PLACE IN LEAGUE]))</f>
        <v>11</v>
      </c>
      <c r="N1667">
        <f>SUM(Table1[[#This Row],[BA]:[SV]])</f>
        <v>75</v>
      </c>
      <c r="O1667">
        <v>12</v>
      </c>
    </row>
    <row r="1668" spans="1:15" x14ac:dyDescent="0.25">
      <c r="A1668" t="s">
        <v>1807</v>
      </c>
      <c r="B1668" t="s">
        <v>1801</v>
      </c>
      <c r="C1668" t="str">
        <f>Table1[[#This Row],[League]]&amp;Table1[[#This Row],[Team]]</f>
        <v>$150 Draft Champions Feb 29 1:00 pm Lg.3793Mr Mayhem</v>
      </c>
      <c r="D1668">
        <f>16-INDEX(STANDINGS_BA[],MATCH(Table1[[#This Row],[COMBINED]],STANDINGS_BA[COMBINED],0),COLUMN(STANDINGS_BA[PLACE IN LEAGUE]))</f>
        <v>7</v>
      </c>
      <c r="E1668">
        <f>16-INDEX(STANDINGS_R[],MATCH(Table1[[#This Row],[COMBINED]],STANDINGS_R[COMBINED],0),COLUMN(STANDINGS_R[PLACE IN LEAGUE]))</f>
        <v>3</v>
      </c>
      <c r="F1668">
        <f>16-INDEX(STANDINGS_HR[],MATCH(Table1[[#This Row],[COMBINED]],STANDINGS_HR[COMBINED],0),COLUMN(STANDINGS_HR[PLACE IN LEAGUE]))</f>
        <v>10</v>
      </c>
      <c r="G1668">
        <f>16-INDEX(STANDINGS_RBI[],MATCH(Table1[[#This Row],[COMBINED]],STANDINGS_RBI[COMBINED],0),COLUMN(STANDINGS_RBI[PLACE IN LEAGUE]))</f>
        <v>5</v>
      </c>
      <c r="H1668">
        <f>16-INDEX(STANDINGS_SB[],MATCH(Table1[[#This Row],[COMBINED]],STANDINGS_SB[COMBINED],0),COLUMN(STANDINGS_SB[PLACE IN LEAGUE]))</f>
        <v>3</v>
      </c>
      <c r="I1668">
        <f>16-INDEX(STANDINGS_ERA[],MATCH(Table1[[#This Row],[COMBINED]],STANDINGS_ERA[COMBINED],0),COLUMN(STANDINGS_ERA[PLACE IN LEAGUE]))</f>
        <v>11</v>
      </c>
      <c r="J1668">
        <f>16-INDEX(STANDINGS_WHIP[],MATCH(Table1[[#This Row],[COMBINED]],STANDINGS_WHIP[COMBINED],0),COLUMN(STANDINGS_WHIP[PLACE IN LEAGUE]))</f>
        <v>10</v>
      </c>
      <c r="K1668">
        <f>16-INDEX(STANDINGS_W[],MATCH(Table1[[#This Row],[COMBINED]],STANDINGS_W[COMBINED],0),COLUMN(STANDINGS_W[PLACE IN LEAGUE]))</f>
        <v>5</v>
      </c>
      <c r="L1668">
        <f>16-INDEX(STANDINGS_K[],MATCH(Table1[[#This Row],[COMBINED]],STANDINGS_K[COMBINED],0),COLUMN(STANDINGS_K[PLACE IN LEAGUE]))</f>
        <v>4</v>
      </c>
      <c r="M1668">
        <f>16-INDEX(STANDINGS_SV[],MATCH(Table1[[#This Row],[COMBINED]],STANDINGS_SV[COMBINED],0),COLUMN(STANDINGS_SV[PLACE IN LEAGUE]))</f>
        <v>14</v>
      </c>
      <c r="N1668">
        <f>SUM(Table1[[#This Row],[BA]:[SV]])</f>
        <v>72</v>
      </c>
      <c r="O1668">
        <v>13</v>
      </c>
    </row>
    <row r="1669" spans="1:15" x14ac:dyDescent="0.25">
      <c r="A1669" t="s">
        <v>1808</v>
      </c>
      <c r="B1669" t="s">
        <v>1801</v>
      </c>
      <c r="C1669" t="str">
        <f>Table1[[#This Row],[League]]&amp;Table1[[#This Row],[Team]]</f>
        <v>$150 Draft Champions Feb 29 1:00 pm Lg.3793Team Pruchnik</v>
      </c>
      <c r="D1669">
        <f>16-INDEX(STANDINGS_BA[],MATCH(Table1[[#This Row],[COMBINED]],STANDINGS_BA[COMBINED],0),COLUMN(STANDINGS_BA[PLACE IN LEAGUE]))</f>
        <v>6</v>
      </c>
      <c r="E1669">
        <f>16-INDEX(STANDINGS_R[],MATCH(Table1[[#This Row],[COMBINED]],STANDINGS_R[COMBINED],0),COLUMN(STANDINGS_R[PLACE IN LEAGUE]))</f>
        <v>4</v>
      </c>
      <c r="F1669">
        <f>16-INDEX(STANDINGS_HR[],MATCH(Table1[[#This Row],[COMBINED]],STANDINGS_HR[COMBINED],0),COLUMN(STANDINGS_HR[PLACE IN LEAGUE]))</f>
        <v>3</v>
      </c>
      <c r="G1669">
        <f>16-INDEX(STANDINGS_RBI[],MATCH(Table1[[#This Row],[COMBINED]],STANDINGS_RBI[COMBINED],0),COLUMN(STANDINGS_RBI[PLACE IN LEAGUE]))</f>
        <v>4</v>
      </c>
      <c r="H1669">
        <f>16-INDEX(STANDINGS_SB[],MATCH(Table1[[#This Row],[COMBINED]],STANDINGS_SB[COMBINED],0),COLUMN(STANDINGS_SB[PLACE IN LEAGUE]))</f>
        <v>7</v>
      </c>
      <c r="I1669">
        <f>16-INDEX(STANDINGS_ERA[],MATCH(Table1[[#This Row],[COMBINED]],STANDINGS_ERA[COMBINED],0),COLUMN(STANDINGS_ERA[PLACE IN LEAGUE]))</f>
        <v>4</v>
      </c>
      <c r="J1669">
        <f>16-INDEX(STANDINGS_WHIP[],MATCH(Table1[[#This Row],[COMBINED]],STANDINGS_WHIP[COMBINED],0),COLUMN(STANDINGS_WHIP[PLACE IN LEAGUE]))</f>
        <v>8</v>
      </c>
      <c r="K1669">
        <f>16-INDEX(STANDINGS_W[],MATCH(Table1[[#This Row],[COMBINED]],STANDINGS_W[COMBINED],0),COLUMN(STANDINGS_W[PLACE IN LEAGUE]))</f>
        <v>4</v>
      </c>
      <c r="L1669">
        <f>16-INDEX(STANDINGS_K[],MATCH(Table1[[#This Row],[COMBINED]],STANDINGS_K[COMBINED],0),COLUMN(STANDINGS_K[PLACE IN LEAGUE]))</f>
        <v>3</v>
      </c>
      <c r="M1669">
        <f>16-INDEX(STANDINGS_SV[],MATCH(Table1[[#This Row],[COMBINED]],STANDINGS_SV[COMBINED],0),COLUMN(STANDINGS_SV[PLACE IN LEAGUE]))</f>
        <v>12</v>
      </c>
      <c r="N1669">
        <f>SUM(Table1[[#This Row],[BA]:[SV]])</f>
        <v>55</v>
      </c>
      <c r="O1669">
        <v>14</v>
      </c>
    </row>
    <row r="1670" spans="1:15" x14ac:dyDescent="0.25">
      <c r="A1670" t="s">
        <v>1812</v>
      </c>
      <c r="B1670" t="s">
        <v>1801</v>
      </c>
      <c r="C1670" t="str">
        <f>Table1[[#This Row],[League]]&amp;Table1[[#This Row],[Team]]</f>
        <v>$150 Draft Champions Feb 29 1:00 pm Lg.3793Tobacco Road</v>
      </c>
      <c r="D1670">
        <f>16-INDEX(STANDINGS_BA[],MATCH(Table1[[#This Row],[COMBINED]],STANDINGS_BA[COMBINED],0),COLUMN(STANDINGS_BA[PLACE IN LEAGUE]))</f>
        <v>2</v>
      </c>
      <c r="E1670">
        <f>16-INDEX(STANDINGS_R[],MATCH(Table1[[#This Row],[COMBINED]],STANDINGS_R[COMBINED],0),COLUMN(STANDINGS_R[PLACE IN LEAGUE]))</f>
        <v>1</v>
      </c>
      <c r="F1670">
        <f>16-INDEX(STANDINGS_HR[],MATCH(Table1[[#This Row],[COMBINED]],STANDINGS_HR[COMBINED],0),COLUMN(STANDINGS_HR[PLACE IN LEAGUE]))</f>
        <v>2</v>
      </c>
      <c r="G1670">
        <f>16-INDEX(STANDINGS_RBI[],MATCH(Table1[[#This Row],[COMBINED]],STANDINGS_RBI[COMBINED],0),COLUMN(STANDINGS_RBI[PLACE IN LEAGUE]))</f>
        <v>3</v>
      </c>
      <c r="H1670">
        <f>16-INDEX(STANDINGS_SB[],MATCH(Table1[[#This Row],[COMBINED]],STANDINGS_SB[COMBINED],0),COLUMN(STANDINGS_SB[PLACE IN LEAGUE]))</f>
        <v>2</v>
      </c>
      <c r="I1670">
        <f>16-INDEX(STANDINGS_ERA[],MATCH(Table1[[#This Row],[COMBINED]],STANDINGS_ERA[COMBINED],0),COLUMN(STANDINGS_ERA[PLACE IN LEAGUE]))</f>
        <v>3</v>
      </c>
      <c r="J1670">
        <f>16-INDEX(STANDINGS_WHIP[],MATCH(Table1[[#This Row],[COMBINED]],STANDINGS_WHIP[COMBINED],0),COLUMN(STANDINGS_WHIP[PLACE IN LEAGUE]))</f>
        <v>1</v>
      </c>
      <c r="K1670">
        <f>16-INDEX(STANDINGS_W[],MATCH(Table1[[#This Row],[COMBINED]],STANDINGS_W[COMBINED],0),COLUMN(STANDINGS_W[PLACE IN LEAGUE]))</f>
        <v>1</v>
      </c>
      <c r="L1670">
        <f>16-INDEX(STANDINGS_K[],MATCH(Table1[[#This Row],[COMBINED]],STANDINGS_K[COMBINED],0),COLUMN(STANDINGS_K[PLACE IN LEAGUE]))</f>
        <v>1</v>
      </c>
      <c r="M1670">
        <f>16-INDEX(STANDINGS_SV[],MATCH(Table1[[#This Row],[COMBINED]],STANDINGS_SV[COMBINED],0),COLUMN(STANDINGS_SV[PLACE IN LEAGUE]))</f>
        <v>9</v>
      </c>
      <c r="N1670">
        <f>SUM(Table1[[#This Row],[BA]:[SV]])</f>
        <v>25</v>
      </c>
      <c r="O1670">
        <v>15</v>
      </c>
    </row>
    <row r="1671" spans="1:15" x14ac:dyDescent="0.25">
      <c r="A1671" t="s">
        <v>128</v>
      </c>
      <c r="B1671" t="s">
        <v>1814</v>
      </c>
      <c r="C1671" t="str">
        <f>Table1[[#This Row],[League]]&amp;Table1[[#This Row],[Team]]</f>
        <v>$150 Draft Champions Feb 29 1:00 pm Lg.3794Team Boelkens</v>
      </c>
      <c r="D1671">
        <f>16-INDEX(STANDINGS_BA[],MATCH(Table1[[#This Row],[COMBINED]],STANDINGS_BA[COMBINED],0),COLUMN(STANDINGS_BA[PLACE IN LEAGUE]))</f>
        <v>14</v>
      </c>
      <c r="E1671">
        <f>16-INDEX(STANDINGS_R[],MATCH(Table1[[#This Row],[COMBINED]],STANDINGS_R[COMBINED],0),COLUMN(STANDINGS_R[PLACE IN LEAGUE]))</f>
        <v>6</v>
      </c>
      <c r="F1671">
        <f>16-INDEX(STANDINGS_HR[],MATCH(Table1[[#This Row],[COMBINED]],STANDINGS_HR[COMBINED],0),COLUMN(STANDINGS_HR[PLACE IN LEAGUE]))</f>
        <v>5</v>
      </c>
      <c r="G1671">
        <f>16-INDEX(STANDINGS_RBI[],MATCH(Table1[[#This Row],[COMBINED]],STANDINGS_RBI[COMBINED],0),COLUMN(STANDINGS_RBI[PLACE IN LEAGUE]))</f>
        <v>15</v>
      </c>
      <c r="H1671">
        <f>16-INDEX(STANDINGS_SB[],MATCH(Table1[[#This Row],[COMBINED]],STANDINGS_SB[COMBINED],0),COLUMN(STANDINGS_SB[PLACE IN LEAGUE]))</f>
        <v>4</v>
      </c>
      <c r="I1671">
        <f>16-INDEX(STANDINGS_ERA[],MATCH(Table1[[#This Row],[COMBINED]],STANDINGS_ERA[COMBINED],0),COLUMN(STANDINGS_ERA[PLACE IN LEAGUE]))</f>
        <v>14</v>
      </c>
      <c r="J1671">
        <f>16-INDEX(STANDINGS_WHIP[],MATCH(Table1[[#This Row],[COMBINED]],STANDINGS_WHIP[COMBINED],0),COLUMN(STANDINGS_WHIP[PLACE IN LEAGUE]))</f>
        <v>14</v>
      </c>
      <c r="K1671">
        <f>16-INDEX(STANDINGS_W[],MATCH(Table1[[#This Row],[COMBINED]],STANDINGS_W[COMBINED],0),COLUMN(STANDINGS_W[PLACE IN LEAGUE]))</f>
        <v>11</v>
      </c>
      <c r="L1671">
        <f>16-INDEX(STANDINGS_K[],MATCH(Table1[[#This Row],[COMBINED]],STANDINGS_K[COMBINED],0),COLUMN(STANDINGS_K[PLACE IN LEAGUE]))</f>
        <v>11</v>
      </c>
      <c r="M1671">
        <f>16-INDEX(STANDINGS_SV[],MATCH(Table1[[#This Row],[COMBINED]],STANDINGS_SV[COMBINED],0),COLUMN(STANDINGS_SV[PLACE IN LEAGUE]))</f>
        <v>15</v>
      </c>
      <c r="N1671">
        <f>SUM(Table1[[#This Row],[BA]:[SV]])</f>
        <v>109</v>
      </c>
      <c r="O1671">
        <v>1</v>
      </c>
    </row>
    <row r="1672" spans="1:15" x14ac:dyDescent="0.25">
      <c r="A1672" t="s">
        <v>1815</v>
      </c>
      <c r="B1672" t="s">
        <v>1814</v>
      </c>
      <c r="C1672" t="str">
        <f>Table1[[#This Row],[League]]&amp;Table1[[#This Row],[Team]]</f>
        <v>$150 Draft Champions Feb 29 1:00 pm Lg.3794One in a Million</v>
      </c>
      <c r="D1672">
        <f>16-INDEX(STANDINGS_BA[],MATCH(Table1[[#This Row],[COMBINED]],STANDINGS_BA[COMBINED],0),COLUMN(STANDINGS_BA[PLACE IN LEAGUE]))</f>
        <v>13</v>
      </c>
      <c r="E1672">
        <f>16-INDEX(STANDINGS_R[],MATCH(Table1[[#This Row],[COMBINED]],STANDINGS_R[COMBINED],0),COLUMN(STANDINGS_R[PLACE IN LEAGUE]))</f>
        <v>10</v>
      </c>
      <c r="F1672">
        <f>16-INDEX(STANDINGS_HR[],MATCH(Table1[[#This Row],[COMBINED]],STANDINGS_HR[COMBINED],0),COLUMN(STANDINGS_HR[PLACE IN LEAGUE]))</f>
        <v>6</v>
      </c>
      <c r="G1672">
        <f>16-INDEX(STANDINGS_RBI[],MATCH(Table1[[#This Row],[COMBINED]],STANDINGS_RBI[COMBINED],0),COLUMN(STANDINGS_RBI[PLACE IN LEAGUE]))</f>
        <v>8</v>
      </c>
      <c r="H1672">
        <f>16-INDEX(STANDINGS_SB[],MATCH(Table1[[#This Row],[COMBINED]],STANDINGS_SB[COMBINED],0),COLUMN(STANDINGS_SB[PLACE IN LEAGUE]))</f>
        <v>14</v>
      </c>
      <c r="I1672">
        <f>16-INDEX(STANDINGS_ERA[],MATCH(Table1[[#This Row],[COMBINED]],STANDINGS_ERA[COMBINED],0),COLUMN(STANDINGS_ERA[PLACE IN LEAGUE]))</f>
        <v>11</v>
      </c>
      <c r="J1672">
        <f>16-INDEX(STANDINGS_WHIP[],MATCH(Table1[[#This Row],[COMBINED]],STANDINGS_WHIP[COMBINED],0),COLUMN(STANDINGS_WHIP[PLACE IN LEAGUE]))</f>
        <v>12</v>
      </c>
      <c r="K1672">
        <f>16-INDEX(STANDINGS_W[],MATCH(Table1[[#This Row],[COMBINED]],STANDINGS_W[COMBINED],0),COLUMN(STANDINGS_W[PLACE IN LEAGUE]))</f>
        <v>10</v>
      </c>
      <c r="L1672">
        <f>16-INDEX(STANDINGS_K[],MATCH(Table1[[#This Row],[COMBINED]],STANDINGS_K[COMBINED],0),COLUMN(STANDINGS_K[PLACE IN LEAGUE]))</f>
        <v>8</v>
      </c>
      <c r="M1672">
        <f>16-INDEX(STANDINGS_SV[],MATCH(Table1[[#This Row],[COMBINED]],STANDINGS_SV[COMBINED],0),COLUMN(STANDINGS_SV[PLACE IN LEAGUE]))</f>
        <v>12</v>
      </c>
      <c r="N1672">
        <f>SUM(Table1[[#This Row],[BA]:[SV]])</f>
        <v>104</v>
      </c>
      <c r="O1672">
        <v>2</v>
      </c>
    </row>
    <row r="1673" spans="1:15" x14ac:dyDescent="0.25">
      <c r="A1673" t="s">
        <v>342</v>
      </c>
      <c r="B1673" t="s">
        <v>1814</v>
      </c>
      <c r="C1673" t="str">
        <f>Table1[[#This Row],[League]]&amp;Table1[[#This Row],[Team]]</f>
        <v>$150 Draft Champions Feb 29 1:00 pm Lg.3794Big League Choo</v>
      </c>
      <c r="D1673">
        <f>16-INDEX(STANDINGS_BA[],MATCH(Table1[[#This Row],[COMBINED]],STANDINGS_BA[COMBINED],0),COLUMN(STANDINGS_BA[PLACE IN LEAGUE]))</f>
        <v>15</v>
      </c>
      <c r="E1673">
        <f>16-INDEX(STANDINGS_R[],MATCH(Table1[[#This Row],[COMBINED]],STANDINGS_R[COMBINED],0),COLUMN(STANDINGS_R[PLACE IN LEAGUE]))</f>
        <v>14</v>
      </c>
      <c r="F1673">
        <f>16-INDEX(STANDINGS_HR[],MATCH(Table1[[#This Row],[COMBINED]],STANDINGS_HR[COMBINED],0),COLUMN(STANDINGS_HR[PLACE IN LEAGUE]))</f>
        <v>13</v>
      </c>
      <c r="G1673">
        <f>16-INDEX(STANDINGS_RBI[],MATCH(Table1[[#This Row],[COMBINED]],STANDINGS_RBI[COMBINED],0),COLUMN(STANDINGS_RBI[PLACE IN LEAGUE]))</f>
        <v>13</v>
      </c>
      <c r="H1673">
        <f>16-INDEX(STANDINGS_SB[],MATCH(Table1[[#This Row],[COMBINED]],STANDINGS_SB[COMBINED],0),COLUMN(STANDINGS_SB[PLACE IN LEAGUE]))</f>
        <v>8</v>
      </c>
      <c r="I1673">
        <f>16-INDEX(STANDINGS_ERA[],MATCH(Table1[[#This Row],[COMBINED]],STANDINGS_ERA[COMBINED],0),COLUMN(STANDINGS_ERA[PLACE IN LEAGUE]))</f>
        <v>10</v>
      </c>
      <c r="J1673">
        <f>16-INDEX(STANDINGS_WHIP[],MATCH(Table1[[#This Row],[COMBINED]],STANDINGS_WHIP[COMBINED],0),COLUMN(STANDINGS_WHIP[PLACE IN LEAGUE]))</f>
        <v>7</v>
      </c>
      <c r="K1673">
        <f>16-INDEX(STANDINGS_W[],MATCH(Table1[[#This Row],[COMBINED]],STANDINGS_W[COMBINED],0),COLUMN(STANDINGS_W[PLACE IN LEAGUE]))</f>
        <v>12</v>
      </c>
      <c r="L1673">
        <f>16-INDEX(STANDINGS_K[],MATCH(Table1[[#This Row],[COMBINED]],STANDINGS_K[COMBINED],0),COLUMN(STANDINGS_K[PLACE IN LEAGUE]))</f>
        <v>3</v>
      </c>
      <c r="M1673">
        <f>16-INDEX(STANDINGS_SV[],MATCH(Table1[[#This Row],[COMBINED]],STANDINGS_SV[COMBINED],0),COLUMN(STANDINGS_SV[PLACE IN LEAGUE]))</f>
        <v>4</v>
      </c>
      <c r="N1673">
        <f>SUM(Table1[[#This Row],[BA]:[SV]])</f>
        <v>99</v>
      </c>
      <c r="O1673">
        <v>3</v>
      </c>
    </row>
    <row r="1674" spans="1:15" x14ac:dyDescent="0.25">
      <c r="A1674" t="s">
        <v>1816</v>
      </c>
      <c r="B1674" t="s">
        <v>1814</v>
      </c>
      <c r="C1674" t="str">
        <f>Table1[[#This Row],[League]]&amp;Table1[[#This Row],[Team]]</f>
        <v>$150 Draft Champions Feb 29 1:00 pm Lg.3794extra one</v>
      </c>
      <c r="D1674">
        <f>16-INDEX(STANDINGS_BA[],MATCH(Table1[[#This Row],[COMBINED]],STANDINGS_BA[COMBINED],0),COLUMN(STANDINGS_BA[PLACE IN LEAGUE]))</f>
        <v>12</v>
      </c>
      <c r="E1674">
        <f>16-INDEX(STANDINGS_R[],MATCH(Table1[[#This Row],[COMBINED]],STANDINGS_R[COMBINED],0),COLUMN(STANDINGS_R[PLACE IN LEAGUE]))</f>
        <v>12</v>
      </c>
      <c r="F1674">
        <f>16-INDEX(STANDINGS_HR[],MATCH(Table1[[#This Row],[COMBINED]],STANDINGS_HR[COMBINED],0),COLUMN(STANDINGS_HR[PLACE IN LEAGUE]))</f>
        <v>14</v>
      </c>
      <c r="G1674">
        <f>16-INDEX(STANDINGS_RBI[],MATCH(Table1[[#This Row],[COMBINED]],STANDINGS_RBI[COMBINED],0),COLUMN(STANDINGS_RBI[PLACE IN LEAGUE]))</f>
        <v>12</v>
      </c>
      <c r="H1674">
        <f>16-INDEX(STANDINGS_SB[],MATCH(Table1[[#This Row],[COMBINED]],STANDINGS_SB[COMBINED],0),COLUMN(STANDINGS_SB[PLACE IN LEAGUE]))</f>
        <v>10</v>
      </c>
      <c r="I1674">
        <f>16-INDEX(STANDINGS_ERA[],MATCH(Table1[[#This Row],[COMBINED]],STANDINGS_ERA[COMBINED],0),COLUMN(STANDINGS_ERA[PLACE IN LEAGUE]))</f>
        <v>8</v>
      </c>
      <c r="J1674">
        <f>16-INDEX(STANDINGS_WHIP[],MATCH(Table1[[#This Row],[COMBINED]],STANDINGS_WHIP[COMBINED],0),COLUMN(STANDINGS_WHIP[PLACE IN LEAGUE]))</f>
        <v>4</v>
      </c>
      <c r="K1674">
        <f>16-INDEX(STANDINGS_W[],MATCH(Table1[[#This Row],[COMBINED]],STANDINGS_W[COMBINED],0),COLUMN(STANDINGS_W[PLACE IN LEAGUE]))</f>
        <v>9</v>
      </c>
      <c r="L1674">
        <f>16-INDEX(STANDINGS_K[],MATCH(Table1[[#This Row],[COMBINED]],STANDINGS_K[COMBINED],0),COLUMN(STANDINGS_K[PLACE IN LEAGUE]))</f>
        <v>6</v>
      </c>
      <c r="M1674">
        <f>16-INDEX(STANDINGS_SV[],MATCH(Table1[[#This Row],[COMBINED]],STANDINGS_SV[COMBINED],0),COLUMN(STANDINGS_SV[PLACE IN LEAGUE]))</f>
        <v>8</v>
      </c>
      <c r="N1674">
        <f>SUM(Table1[[#This Row],[BA]:[SV]])</f>
        <v>95</v>
      </c>
      <c r="O1674">
        <v>4</v>
      </c>
    </row>
    <row r="1675" spans="1:15" x14ac:dyDescent="0.25">
      <c r="A1675" t="s">
        <v>1819</v>
      </c>
      <c r="B1675" t="s">
        <v>1814</v>
      </c>
      <c r="C1675" t="str">
        <f>Table1[[#This Row],[League]]&amp;Table1[[#This Row],[Team]]</f>
        <v>$150 Draft Champions Feb 29 1:00 pm Lg.3794Hakuna Machado</v>
      </c>
      <c r="D1675">
        <f>16-INDEX(STANDINGS_BA[],MATCH(Table1[[#This Row],[COMBINED]],STANDINGS_BA[COMBINED],0),COLUMN(STANDINGS_BA[PLACE IN LEAGUE]))</f>
        <v>8</v>
      </c>
      <c r="E1675">
        <f>16-INDEX(STANDINGS_R[],MATCH(Table1[[#This Row],[COMBINED]],STANDINGS_R[COMBINED],0),COLUMN(STANDINGS_R[PLACE IN LEAGUE]))</f>
        <v>11</v>
      </c>
      <c r="F1675">
        <f>16-INDEX(STANDINGS_HR[],MATCH(Table1[[#This Row],[COMBINED]],STANDINGS_HR[COMBINED],0),COLUMN(STANDINGS_HR[PLACE IN LEAGUE]))</f>
        <v>12</v>
      </c>
      <c r="G1675">
        <f>16-INDEX(STANDINGS_RBI[],MATCH(Table1[[#This Row],[COMBINED]],STANDINGS_RBI[COMBINED],0),COLUMN(STANDINGS_RBI[PLACE IN LEAGUE]))</f>
        <v>11</v>
      </c>
      <c r="H1675">
        <f>16-INDEX(STANDINGS_SB[],MATCH(Table1[[#This Row],[COMBINED]],STANDINGS_SB[COMBINED],0),COLUMN(STANDINGS_SB[PLACE IN LEAGUE]))</f>
        <v>7</v>
      </c>
      <c r="I1675">
        <f>16-INDEX(STANDINGS_ERA[],MATCH(Table1[[#This Row],[COMBINED]],STANDINGS_ERA[COMBINED],0),COLUMN(STANDINGS_ERA[PLACE IN LEAGUE]))</f>
        <v>7</v>
      </c>
      <c r="J1675">
        <f>16-INDEX(STANDINGS_WHIP[],MATCH(Table1[[#This Row],[COMBINED]],STANDINGS_WHIP[COMBINED],0),COLUMN(STANDINGS_WHIP[PLACE IN LEAGUE]))</f>
        <v>8</v>
      </c>
      <c r="K1675">
        <f>16-INDEX(STANDINGS_W[],MATCH(Table1[[#This Row],[COMBINED]],STANDINGS_W[COMBINED],0),COLUMN(STANDINGS_W[PLACE IN LEAGUE]))</f>
        <v>6</v>
      </c>
      <c r="L1675">
        <f>16-INDEX(STANDINGS_K[],MATCH(Table1[[#This Row],[COMBINED]],STANDINGS_K[COMBINED],0),COLUMN(STANDINGS_K[PLACE IN LEAGUE]))</f>
        <v>7</v>
      </c>
      <c r="M1675">
        <f>16-INDEX(STANDINGS_SV[],MATCH(Table1[[#This Row],[COMBINED]],STANDINGS_SV[COMBINED],0),COLUMN(STANDINGS_SV[PLACE IN LEAGUE]))</f>
        <v>13</v>
      </c>
      <c r="N1675">
        <f>SUM(Table1[[#This Row],[BA]:[SV]])</f>
        <v>90</v>
      </c>
      <c r="O1675">
        <v>5</v>
      </c>
    </row>
    <row r="1676" spans="1:15" x14ac:dyDescent="0.25">
      <c r="A1676" t="s">
        <v>1820</v>
      </c>
      <c r="B1676" t="s">
        <v>1814</v>
      </c>
      <c r="C1676" t="str">
        <f>Table1[[#This Row],[League]]&amp;Table1[[#This Row],[Team]]</f>
        <v>$150 Draft Champions Feb 29 1:00 pm Lg.3794The Elephant Man</v>
      </c>
      <c r="D1676">
        <f>16-INDEX(STANDINGS_BA[],MATCH(Table1[[#This Row],[COMBINED]],STANDINGS_BA[COMBINED],0),COLUMN(STANDINGS_BA[PLACE IN LEAGUE]))</f>
        <v>7</v>
      </c>
      <c r="E1676">
        <f>16-INDEX(STANDINGS_R[],MATCH(Table1[[#This Row],[COMBINED]],STANDINGS_R[COMBINED],0),COLUMN(STANDINGS_R[PLACE IN LEAGUE]))</f>
        <v>13</v>
      </c>
      <c r="F1676">
        <f>16-INDEX(STANDINGS_HR[],MATCH(Table1[[#This Row],[COMBINED]],STANDINGS_HR[COMBINED],0),COLUMN(STANDINGS_HR[PLACE IN LEAGUE]))</f>
        <v>15</v>
      </c>
      <c r="G1676">
        <f>16-INDEX(STANDINGS_RBI[],MATCH(Table1[[#This Row],[COMBINED]],STANDINGS_RBI[COMBINED],0),COLUMN(STANDINGS_RBI[PLACE IN LEAGUE]))</f>
        <v>10</v>
      </c>
      <c r="H1676">
        <f>16-INDEX(STANDINGS_SB[],MATCH(Table1[[#This Row],[COMBINED]],STANDINGS_SB[COMBINED],0),COLUMN(STANDINGS_SB[PLACE IN LEAGUE]))</f>
        <v>12</v>
      </c>
      <c r="I1676">
        <f>16-INDEX(STANDINGS_ERA[],MATCH(Table1[[#This Row],[COMBINED]],STANDINGS_ERA[COMBINED],0),COLUMN(STANDINGS_ERA[PLACE IN LEAGUE]))</f>
        <v>3</v>
      </c>
      <c r="J1676">
        <f>16-INDEX(STANDINGS_WHIP[],MATCH(Table1[[#This Row],[COMBINED]],STANDINGS_WHIP[COMBINED],0),COLUMN(STANDINGS_WHIP[PLACE IN LEAGUE]))</f>
        <v>3</v>
      </c>
      <c r="K1676">
        <f>16-INDEX(STANDINGS_W[],MATCH(Table1[[#This Row],[COMBINED]],STANDINGS_W[COMBINED],0),COLUMN(STANDINGS_W[PLACE IN LEAGUE]))</f>
        <v>4</v>
      </c>
      <c r="L1676">
        <f>16-INDEX(STANDINGS_K[],MATCH(Table1[[#This Row],[COMBINED]],STANDINGS_K[COMBINED],0),COLUMN(STANDINGS_K[PLACE IN LEAGUE]))</f>
        <v>12</v>
      </c>
      <c r="M1676">
        <f>16-INDEX(STANDINGS_SV[],MATCH(Table1[[#This Row],[COMBINED]],STANDINGS_SV[COMBINED],0),COLUMN(STANDINGS_SV[PLACE IN LEAGUE]))</f>
        <v>11</v>
      </c>
      <c r="N1676">
        <f>SUM(Table1[[#This Row],[BA]:[SV]])</f>
        <v>90</v>
      </c>
      <c r="O1676">
        <v>6</v>
      </c>
    </row>
    <row r="1677" spans="1:15" x14ac:dyDescent="0.25">
      <c r="A1677" t="s">
        <v>1818</v>
      </c>
      <c r="B1677" t="s">
        <v>1814</v>
      </c>
      <c r="C1677" t="str">
        <f>Table1[[#This Row],[League]]&amp;Table1[[#This Row],[Team]]</f>
        <v>$150 Draft Champions Feb 29 1:00 pm Lg.3794Strikeouts 2</v>
      </c>
      <c r="D1677">
        <f>16-INDEX(STANDINGS_BA[],MATCH(Table1[[#This Row],[COMBINED]],STANDINGS_BA[COMBINED],0),COLUMN(STANDINGS_BA[PLACE IN LEAGUE]))</f>
        <v>9</v>
      </c>
      <c r="E1677">
        <f>16-INDEX(STANDINGS_R[],MATCH(Table1[[#This Row],[COMBINED]],STANDINGS_R[COMBINED],0),COLUMN(STANDINGS_R[PLACE IN LEAGUE]))</f>
        <v>8</v>
      </c>
      <c r="F1677">
        <f>16-INDEX(STANDINGS_HR[],MATCH(Table1[[#This Row],[COMBINED]],STANDINGS_HR[COMBINED],0),COLUMN(STANDINGS_HR[PLACE IN LEAGUE]))</f>
        <v>4</v>
      </c>
      <c r="G1677">
        <f>16-INDEX(STANDINGS_RBI[],MATCH(Table1[[#This Row],[COMBINED]],STANDINGS_RBI[COMBINED],0),COLUMN(STANDINGS_RBI[PLACE IN LEAGUE]))</f>
        <v>6</v>
      </c>
      <c r="H1677">
        <f>16-INDEX(STANDINGS_SB[],MATCH(Table1[[#This Row],[COMBINED]],STANDINGS_SB[COMBINED],0),COLUMN(STANDINGS_SB[PLACE IN LEAGUE]))</f>
        <v>11</v>
      </c>
      <c r="I1677">
        <f>16-INDEX(STANDINGS_ERA[],MATCH(Table1[[#This Row],[COMBINED]],STANDINGS_ERA[COMBINED],0),COLUMN(STANDINGS_ERA[PLACE IN LEAGUE]))</f>
        <v>9</v>
      </c>
      <c r="J1677">
        <f>16-INDEX(STANDINGS_WHIP[],MATCH(Table1[[#This Row],[COMBINED]],STANDINGS_WHIP[COMBINED],0),COLUMN(STANDINGS_WHIP[PLACE IN LEAGUE]))</f>
        <v>11</v>
      </c>
      <c r="K1677">
        <f>16-INDEX(STANDINGS_W[],MATCH(Table1[[#This Row],[COMBINED]],STANDINGS_W[COMBINED],0),COLUMN(STANDINGS_W[PLACE IN LEAGUE]))</f>
        <v>14</v>
      </c>
      <c r="L1677">
        <f>16-INDEX(STANDINGS_K[],MATCH(Table1[[#This Row],[COMBINED]],STANDINGS_K[COMBINED],0),COLUMN(STANDINGS_K[PLACE IN LEAGUE]))</f>
        <v>15</v>
      </c>
      <c r="M1677">
        <f>16-INDEX(STANDINGS_SV[],MATCH(Table1[[#This Row],[COMBINED]],STANDINGS_SV[COMBINED],0),COLUMN(STANDINGS_SV[PLACE IN LEAGUE]))</f>
        <v>2</v>
      </c>
      <c r="N1677">
        <f>SUM(Table1[[#This Row],[BA]:[SV]])</f>
        <v>89</v>
      </c>
      <c r="O1677">
        <v>7</v>
      </c>
    </row>
    <row r="1678" spans="1:15" x14ac:dyDescent="0.25">
      <c r="A1678" t="s">
        <v>1822</v>
      </c>
      <c r="B1678" t="s">
        <v>1814</v>
      </c>
      <c r="C1678" t="str">
        <f>Table1[[#This Row],[League]]&amp;Table1[[#This Row],[Team]]</f>
        <v>$150 Draft Champions Feb 29 1:00 pm Lg.3794Team Bell</v>
      </c>
      <c r="D1678">
        <f>16-INDEX(STANDINGS_BA[],MATCH(Table1[[#This Row],[COMBINED]],STANDINGS_BA[COMBINED],0),COLUMN(STANDINGS_BA[PLACE IN LEAGUE]))</f>
        <v>5</v>
      </c>
      <c r="E1678">
        <f>16-INDEX(STANDINGS_R[],MATCH(Table1[[#This Row],[COMBINED]],STANDINGS_R[COMBINED],0),COLUMN(STANDINGS_R[PLACE IN LEAGUE]))</f>
        <v>4</v>
      </c>
      <c r="F1678">
        <f>16-INDEX(STANDINGS_HR[],MATCH(Table1[[#This Row],[COMBINED]],STANDINGS_HR[COMBINED],0),COLUMN(STANDINGS_HR[PLACE IN LEAGUE]))</f>
        <v>8</v>
      </c>
      <c r="G1678">
        <f>16-INDEX(STANDINGS_RBI[],MATCH(Table1[[#This Row],[COMBINED]],STANDINGS_RBI[COMBINED],0),COLUMN(STANDINGS_RBI[PLACE IN LEAGUE]))</f>
        <v>5</v>
      </c>
      <c r="H1678">
        <f>16-INDEX(STANDINGS_SB[],MATCH(Table1[[#This Row],[COMBINED]],STANDINGS_SB[COMBINED],0),COLUMN(STANDINGS_SB[PLACE IN LEAGUE]))</f>
        <v>5</v>
      </c>
      <c r="I1678">
        <f>16-INDEX(STANDINGS_ERA[],MATCH(Table1[[#This Row],[COMBINED]],STANDINGS_ERA[COMBINED],0),COLUMN(STANDINGS_ERA[PLACE IN LEAGUE]))</f>
        <v>15</v>
      </c>
      <c r="J1678">
        <f>16-INDEX(STANDINGS_WHIP[],MATCH(Table1[[#This Row],[COMBINED]],STANDINGS_WHIP[COMBINED],0),COLUMN(STANDINGS_WHIP[PLACE IN LEAGUE]))</f>
        <v>15</v>
      </c>
      <c r="K1678">
        <f>16-INDEX(STANDINGS_W[],MATCH(Table1[[#This Row],[COMBINED]],STANDINGS_W[COMBINED],0),COLUMN(STANDINGS_W[PLACE IN LEAGUE]))</f>
        <v>15</v>
      </c>
      <c r="L1678">
        <f>16-INDEX(STANDINGS_K[],MATCH(Table1[[#This Row],[COMBINED]],STANDINGS_K[COMBINED],0),COLUMN(STANDINGS_K[PLACE IN LEAGUE]))</f>
        <v>14</v>
      </c>
      <c r="M1678">
        <f>16-INDEX(STANDINGS_SV[],MATCH(Table1[[#This Row],[COMBINED]],STANDINGS_SV[COMBINED],0),COLUMN(STANDINGS_SV[PLACE IN LEAGUE]))</f>
        <v>3</v>
      </c>
      <c r="N1678">
        <f>SUM(Table1[[#This Row],[BA]:[SV]])</f>
        <v>89</v>
      </c>
      <c r="O1678">
        <v>8</v>
      </c>
    </row>
    <row r="1679" spans="1:15" x14ac:dyDescent="0.25">
      <c r="A1679" t="s">
        <v>1318</v>
      </c>
      <c r="B1679" t="s">
        <v>1814</v>
      </c>
      <c r="C1679" t="str">
        <f>Table1[[#This Row],[League]]&amp;Table1[[#This Row],[Team]]</f>
        <v>$150 Draft Champions Feb 29 1:00 pm Lg.3794Team MCHUGH</v>
      </c>
      <c r="D1679">
        <f>16-INDEX(STANDINGS_BA[],MATCH(Table1[[#This Row],[COMBINED]],STANDINGS_BA[COMBINED],0),COLUMN(STANDINGS_BA[PLACE IN LEAGUE]))</f>
        <v>11</v>
      </c>
      <c r="E1679">
        <f>16-INDEX(STANDINGS_R[],MATCH(Table1[[#This Row],[COMBINED]],STANDINGS_R[COMBINED],0),COLUMN(STANDINGS_R[PLACE IN LEAGUE]))</f>
        <v>15</v>
      </c>
      <c r="F1679">
        <f>16-INDEX(STANDINGS_HR[],MATCH(Table1[[#This Row],[COMBINED]],STANDINGS_HR[COMBINED],0),COLUMN(STANDINGS_HR[PLACE IN LEAGUE]))</f>
        <v>11</v>
      </c>
      <c r="G1679">
        <f>16-INDEX(STANDINGS_RBI[],MATCH(Table1[[#This Row],[COMBINED]],STANDINGS_RBI[COMBINED],0),COLUMN(STANDINGS_RBI[PLACE IN LEAGUE]))</f>
        <v>9</v>
      </c>
      <c r="H1679">
        <f>16-INDEX(STANDINGS_SB[],MATCH(Table1[[#This Row],[COMBINED]],STANDINGS_SB[COMBINED],0),COLUMN(STANDINGS_SB[PLACE IN LEAGUE]))</f>
        <v>15</v>
      </c>
      <c r="I1679">
        <f>16-INDEX(STANDINGS_ERA[],MATCH(Table1[[#This Row],[COMBINED]],STANDINGS_ERA[COMBINED],0),COLUMN(STANDINGS_ERA[PLACE IN LEAGUE]))</f>
        <v>4</v>
      </c>
      <c r="J1679">
        <f>16-INDEX(STANDINGS_WHIP[],MATCH(Table1[[#This Row],[COMBINED]],STANDINGS_WHIP[COMBINED],0),COLUMN(STANDINGS_WHIP[PLACE IN LEAGUE]))</f>
        <v>2</v>
      </c>
      <c r="K1679">
        <f>16-INDEX(STANDINGS_W[],MATCH(Table1[[#This Row],[COMBINED]],STANDINGS_W[COMBINED],0),COLUMN(STANDINGS_W[PLACE IN LEAGUE]))</f>
        <v>1</v>
      </c>
      <c r="L1679">
        <f>16-INDEX(STANDINGS_K[],MATCH(Table1[[#This Row],[COMBINED]],STANDINGS_K[COMBINED],0),COLUMN(STANDINGS_K[PLACE IN LEAGUE]))</f>
        <v>2</v>
      </c>
      <c r="M1679">
        <f>16-INDEX(STANDINGS_SV[],MATCH(Table1[[#This Row],[COMBINED]],STANDINGS_SV[COMBINED],0),COLUMN(STANDINGS_SV[PLACE IN LEAGUE]))</f>
        <v>14</v>
      </c>
      <c r="N1679">
        <f>SUM(Table1[[#This Row],[BA]:[SV]])</f>
        <v>84</v>
      </c>
      <c r="O1679">
        <v>9</v>
      </c>
    </row>
    <row r="1680" spans="1:15" x14ac:dyDescent="0.25">
      <c r="A1680" t="s">
        <v>1825</v>
      </c>
      <c r="B1680" t="s">
        <v>1814</v>
      </c>
      <c r="C1680" t="str">
        <f>Table1[[#This Row],[League]]&amp;Table1[[#This Row],[Team]]</f>
        <v>$150 Draft Champions Feb 29 1:00 pm Lg.3794Neptune</v>
      </c>
      <c r="D1680">
        <f>16-INDEX(STANDINGS_BA[],MATCH(Table1[[#This Row],[COMBINED]],STANDINGS_BA[COMBINED],0),COLUMN(STANDINGS_BA[PLACE IN LEAGUE]))</f>
        <v>2</v>
      </c>
      <c r="E1680">
        <f>16-INDEX(STANDINGS_R[],MATCH(Table1[[#This Row],[COMBINED]],STANDINGS_R[COMBINED],0),COLUMN(STANDINGS_R[PLACE IN LEAGUE]))</f>
        <v>5</v>
      </c>
      <c r="F1680">
        <f>16-INDEX(STANDINGS_HR[],MATCH(Table1[[#This Row],[COMBINED]],STANDINGS_HR[COMBINED],0),COLUMN(STANDINGS_HR[PLACE IN LEAGUE]))</f>
        <v>10</v>
      </c>
      <c r="G1680">
        <f>16-INDEX(STANDINGS_RBI[],MATCH(Table1[[#This Row],[COMBINED]],STANDINGS_RBI[COMBINED],0),COLUMN(STANDINGS_RBI[PLACE IN LEAGUE]))</f>
        <v>14</v>
      </c>
      <c r="H1680">
        <f>16-INDEX(STANDINGS_SB[],MATCH(Table1[[#This Row],[COMBINED]],STANDINGS_SB[COMBINED],0),COLUMN(STANDINGS_SB[PLACE IN LEAGUE]))</f>
        <v>3</v>
      </c>
      <c r="I1680">
        <f>16-INDEX(STANDINGS_ERA[],MATCH(Table1[[#This Row],[COMBINED]],STANDINGS_ERA[COMBINED],0),COLUMN(STANDINGS_ERA[PLACE IN LEAGUE]))</f>
        <v>12</v>
      </c>
      <c r="J1680">
        <f>16-INDEX(STANDINGS_WHIP[],MATCH(Table1[[#This Row],[COMBINED]],STANDINGS_WHIP[COMBINED],0),COLUMN(STANDINGS_WHIP[PLACE IN LEAGUE]))</f>
        <v>10</v>
      </c>
      <c r="K1680">
        <f>16-INDEX(STANDINGS_W[],MATCH(Table1[[#This Row],[COMBINED]],STANDINGS_W[COMBINED],0),COLUMN(STANDINGS_W[PLACE IN LEAGUE]))</f>
        <v>5</v>
      </c>
      <c r="L1680">
        <f>16-INDEX(STANDINGS_K[],MATCH(Table1[[#This Row],[COMBINED]],STANDINGS_K[COMBINED],0),COLUMN(STANDINGS_K[PLACE IN LEAGUE]))</f>
        <v>9</v>
      </c>
      <c r="M1680">
        <f>16-INDEX(STANDINGS_SV[],MATCH(Table1[[#This Row],[COMBINED]],STANDINGS_SV[COMBINED],0),COLUMN(STANDINGS_SV[PLACE IN LEAGUE]))</f>
        <v>10</v>
      </c>
      <c r="N1680">
        <f>SUM(Table1[[#This Row],[BA]:[SV]])</f>
        <v>80</v>
      </c>
      <c r="O1680">
        <v>10</v>
      </c>
    </row>
    <row r="1681" spans="1:15" x14ac:dyDescent="0.25">
      <c r="A1681" t="s">
        <v>1821</v>
      </c>
      <c r="B1681" t="s">
        <v>1814</v>
      </c>
      <c r="C1681" t="str">
        <f>Table1[[#This Row],[League]]&amp;Table1[[#This Row],[Team]]</f>
        <v>$150 Draft Champions Feb 29 1:00 pm Lg.3794MILWAUKEE DC3</v>
      </c>
      <c r="D1681">
        <f>16-INDEX(STANDINGS_BA[],MATCH(Table1[[#This Row],[COMBINED]],STANDINGS_BA[COMBINED],0),COLUMN(STANDINGS_BA[PLACE IN LEAGUE]))</f>
        <v>6</v>
      </c>
      <c r="E1681">
        <f>16-INDEX(STANDINGS_R[],MATCH(Table1[[#This Row],[COMBINED]],STANDINGS_R[COMBINED],0),COLUMN(STANDINGS_R[PLACE IN LEAGUE]))</f>
        <v>9</v>
      </c>
      <c r="F1681">
        <f>16-INDEX(STANDINGS_HR[],MATCH(Table1[[#This Row],[COMBINED]],STANDINGS_HR[COMBINED],0),COLUMN(STANDINGS_HR[PLACE IN LEAGUE]))</f>
        <v>7</v>
      </c>
      <c r="G1681">
        <f>16-INDEX(STANDINGS_RBI[],MATCH(Table1[[#This Row],[COMBINED]],STANDINGS_RBI[COMBINED],0),COLUMN(STANDINGS_RBI[PLACE IN LEAGUE]))</f>
        <v>3</v>
      </c>
      <c r="H1681">
        <f>16-INDEX(STANDINGS_SB[],MATCH(Table1[[#This Row],[COMBINED]],STANDINGS_SB[COMBINED],0),COLUMN(STANDINGS_SB[PLACE IN LEAGUE]))</f>
        <v>6</v>
      </c>
      <c r="I1681">
        <f>16-INDEX(STANDINGS_ERA[],MATCH(Table1[[#This Row],[COMBINED]],STANDINGS_ERA[COMBINED],0),COLUMN(STANDINGS_ERA[PLACE IN LEAGUE]))</f>
        <v>6</v>
      </c>
      <c r="J1681">
        <f>16-INDEX(STANDINGS_WHIP[],MATCH(Table1[[#This Row],[COMBINED]],STANDINGS_WHIP[COMBINED],0),COLUMN(STANDINGS_WHIP[PLACE IN LEAGUE]))</f>
        <v>6</v>
      </c>
      <c r="K1681">
        <f>16-INDEX(STANDINGS_W[],MATCH(Table1[[#This Row],[COMBINED]],STANDINGS_W[COMBINED],0),COLUMN(STANDINGS_W[PLACE IN LEAGUE]))</f>
        <v>13</v>
      </c>
      <c r="L1681">
        <f>16-INDEX(STANDINGS_K[],MATCH(Table1[[#This Row],[COMBINED]],STANDINGS_K[COMBINED],0),COLUMN(STANDINGS_K[PLACE IN LEAGUE]))</f>
        <v>13</v>
      </c>
      <c r="M1681">
        <f>16-INDEX(STANDINGS_SV[],MATCH(Table1[[#This Row],[COMBINED]],STANDINGS_SV[COMBINED],0),COLUMN(STANDINGS_SV[PLACE IN LEAGUE]))</f>
        <v>9</v>
      </c>
      <c r="N1681">
        <f>SUM(Table1[[#This Row],[BA]:[SV]])</f>
        <v>78</v>
      </c>
      <c r="O1681">
        <v>11</v>
      </c>
    </row>
    <row r="1682" spans="1:15" x14ac:dyDescent="0.25">
      <c r="A1682" t="s">
        <v>1817</v>
      </c>
      <c r="B1682" t="s">
        <v>1814</v>
      </c>
      <c r="C1682" t="str">
        <f>Table1[[#This Row],[League]]&amp;Table1[[#This Row],[Team]]</f>
        <v>$150 Draft Champions Feb 29 1:00 pm Lg.3794Kulaski's Avengers</v>
      </c>
      <c r="D1682">
        <f>16-INDEX(STANDINGS_BA[],MATCH(Table1[[#This Row],[COMBINED]],STANDINGS_BA[COMBINED],0),COLUMN(STANDINGS_BA[PLACE IN LEAGUE]))</f>
        <v>10</v>
      </c>
      <c r="E1682">
        <f>16-INDEX(STANDINGS_R[],MATCH(Table1[[#This Row],[COMBINED]],STANDINGS_R[COMBINED],0),COLUMN(STANDINGS_R[PLACE IN LEAGUE]))</f>
        <v>7</v>
      </c>
      <c r="F1682">
        <f>16-INDEX(STANDINGS_HR[],MATCH(Table1[[#This Row],[COMBINED]],STANDINGS_HR[COMBINED],0),COLUMN(STANDINGS_HR[PLACE IN LEAGUE]))</f>
        <v>9</v>
      </c>
      <c r="G1682">
        <f>16-INDEX(STANDINGS_RBI[],MATCH(Table1[[#This Row],[COMBINED]],STANDINGS_RBI[COMBINED],0),COLUMN(STANDINGS_RBI[PLACE IN LEAGUE]))</f>
        <v>7</v>
      </c>
      <c r="H1682">
        <f>16-INDEX(STANDINGS_SB[],MATCH(Table1[[#This Row],[COMBINED]],STANDINGS_SB[COMBINED],0),COLUMN(STANDINGS_SB[PLACE IN LEAGUE]))</f>
        <v>13</v>
      </c>
      <c r="I1682">
        <f>16-INDEX(STANDINGS_ERA[],MATCH(Table1[[#This Row],[COMBINED]],STANDINGS_ERA[COMBINED],0),COLUMN(STANDINGS_ERA[PLACE IN LEAGUE]))</f>
        <v>1</v>
      </c>
      <c r="J1682">
        <f>16-INDEX(STANDINGS_WHIP[],MATCH(Table1[[#This Row],[COMBINED]],STANDINGS_WHIP[COMBINED],0),COLUMN(STANDINGS_WHIP[PLACE IN LEAGUE]))</f>
        <v>1</v>
      </c>
      <c r="K1682">
        <f>16-INDEX(STANDINGS_W[],MATCH(Table1[[#This Row],[COMBINED]],STANDINGS_W[COMBINED],0),COLUMN(STANDINGS_W[PLACE IN LEAGUE]))</f>
        <v>2</v>
      </c>
      <c r="L1682">
        <f>16-INDEX(STANDINGS_K[],MATCH(Table1[[#This Row],[COMBINED]],STANDINGS_K[COMBINED],0),COLUMN(STANDINGS_K[PLACE IN LEAGUE]))</f>
        <v>4</v>
      </c>
      <c r="M1682">
        <f>16-INDEX(STANDINGS_SV[],MATCH(Table1[[#This Row],[COMBINED]],STANDINGS_SV[COMBINED],0),COLUMN(STANDINGS_SV[PLACE IN LEAGUE]))</f>
        <v>5</v>
      </c>
      <c r="N1682">
        <f>SUM(Table1[[#This Row],[BA]:[SV]])</f>
        <v>59</v>
      </c>
      <c r="O1682">
        <v>12</v>
      </c>
    </row>
    <row r="1683" spans="1:15" x14ac:dyDescent="0.25">
      <c r="A1683" t="s">
        <v>1823</v>
      </c>
      <c r="B1683" t="s">
        <v>1814</v>
      </c>
      <c r="C1683" t="str">
        <f>Table1[[#This Row],[League]]&amp;Table1[[#This Row],[Team]]</f>
        <v>$150 Draft Champions Feb 29 1:00 pm Lg.3794Sam's Club 3</v>
      </c>
      <c r="D1683">
        <f>16-INDEX(STANDINGS_BA[],MATCH(Table1[[#This Row],[COMBINED]],STANDINGS_BA[COMBINED],0),COLUMN(STANDINGS_BA[PLACE IN LEAGUE]))</f>
        <v>4</v>
      </c>
      <c r="E1683">
        <f>16-INDEX(STANDINGS_R[],MATCH(Table1[[#This Row],[COMBINED]],STANDINGS_R[COMBINED],0),COLUMN(STANDINGS_R[PLACE IN LEAGUE]))</f>
        <v>3</v>
      </c>
      <c r="F1683">
        <f>16-INDEX(STANDINGS_HR[],MATCH(Table1[[#This Row],[COMBINED]],STANDINGS_HR[COMBINED],0),COLUMN(STANDINGS_HR[PLACE IN LEAGUE]))</f>
        <v>1</v>
      </c>
      <c r="G1683">
        <f>16-INDEX(STANDINGS_RBI[],MATCH(Table1[[#This Row],[COMBINED]],STANDINGS_RBI[COMBINED],0),COLUMN(STANDINGS_RBI[PLACE IN LEAGUE]))</f>
        <v>2</v>
      </c>
      <c r="H1683">
        <f>16-INDEX(STANDINGS_SB[],MATCH(Table1[[#This Row],[COMBINED]],STANDINGS_SB[COMBINED],0),COLUMN(STANDINGS_SB[PLACE IN LEAGUE]))</f>
        <v>9</v>
      </c>
      <c r="I1683">
        <f>16-INDEX(STANDINGS_ERA[],MATCH(Table1[[#This Row],[COMBINED]],STANDINGS_ERA[COMBINED],0),COLUMN(STANDINGS_ERA[PLACE IN LEAGUE]))</f>
        <v>13</v>
      </c>
      <c r="J1683">
        <f>16-INDEX(STANDINGS_WHIP[],MATCH(Table1[[#This Row],[COMBINED]],STANDINGS_WHIP[COMBINED],0),COLUMN(STANDINGS_WHIP[PLACE IN LEAGUE]))</f>
        <v>13</v>
      </c>
      <c r="K1683">
        <f>16-INDEX(STANDINGS_W[],MATCH(Table1[[#This Row],[COMBINED]],STANDINGS_W[COMBINED],0),COLUMN(STANDINGS_W[PLACE IN LEAGUE]))</f>
        <v>3</v>
      </c>
      <c r="L1683">
        <f>16-INDEX(STANDINGS_K[],MATCH(Table1[[#This Row],[COMBINED]],STANDINGS_K[COMBINED],0),COLUMN(STANDINGS_K[PLACE IN LEAGUE]))</f>
        <v>1</v>
      </c>
      <c r="M1683">
        <f>16-INDEX(STANDINGS_SV[],MATCH(Table1[[#This Row],[COMBINED]],STANDINGS_SV[COMBINED],0),COLUMN(STANDINGS_SV[PLACE IN LEAGUE]))</f>
        <v>6</v>
      </c>
      <c r="N1683">
        <f>SUM(Table1[[#This Row],[BA]:[SV]])</f>
        <v>55</v>
      </c>
      <c r="O1683">
        <v>13</v>
      </c>
    </row>
    <row r="1684" spans="1:15" x14ac:dyDescent="0.25">
      <c r="A1684" t="s">
        <v>287</v>
      </c>
      <c r="B1684" t="s">
        <v>1814</v>
      </c>
      <c r="C1684" t="str">
        <f>Table1[[#This Row],[League]]&amp;Table1[[#This Row],[Team]]</f>
        <v>$150 Draft Champions Feb 29 1:00 pm Lg.3794ICE BOX</v>
      </c>
      <c r="D1684">
        <f>16-INDEX(STANDINGS_BA[],MATCH(Table1[[#This Row],[COMBINED]],STANDINGS_BA[COMBINED],0),COLUMN(STANDINGS_BA[PLACE IN LEAGUE]))</f>
        <v>1</v>
      </c>
      <c r="E1684">
        <f>16-INDEX(STANDINGS_R[],MATCH(Table1[[#This Row],[COMBINED]],STANDINGS_R[COMBINED],0),COLUMN(STANDINGS_R[PLACE IN LEAGUE]))</f>
        <v>1</v>
      </c>
      <c r="F1684">
        <f>16-INDEX(STANDINGS_HR[],MATCH(Table1[[#This Row],[COMBINED]],STANDINGS_HR[COMBINED],0),COLUMN(STANDINGS_HR[PLACE IN LEAGUE]))</f>
        <v>3</v>
      </c>
      <c r="G1684">
        <f>16-INDEX(STANDINGS_RBI[],MATCH(Table1[[#This Row],[COMBINED]],STANDINGS_RBI[COMBINED],0),COLUMN(STANDINGS_RBI[PLACE IN LEAGUE]))</f>
        <v>1</v>
      </c>
      <c r="H1684">
        <f>16-INDEX(STANDINGS_SB[],MATCH(Table1[[#This Row],[COMBINED]],STANDINGS_SB[COMBINED],0),COLUMN(STANDINGS_SB[PLACE IN LEAGUE]))</f>
        <v>1</v>
      </c>
      <c r="I1684">
        <f>16-INDEX(STANDINGS_ERA[],MATCH(Table1[[#This Row],[COMBINED]],STANDINGS_ERA[COMBINED],0),COLUMN(STANDINGS_ERA[PLACE IN LEAGUE]))</f>
        <v>5</v>
      </c>
      <c r="J1684">
        <f>16-INDEX(STANDINGS_WHIP[],MATCH(Table1[[#This Row],[COMBINED]],STANDINGS_WHIP[COMBINED],0),COLUMN(STANDINGS_WHIP[PLACE IN LEAGUE]))</f>
        <v>9</v>
      </c>
      <c r="K1684">
        <f>16-INDEX(STANDINGS_W[],MATCH(Table1[[#This Row],[COMBINED]],STANDINGS_W[COMBINED],0),COLUMN(STANDINGS_W[PLACE IN LEAGUE]))</f>
        <v>8</v>
      </c>
      <c r="L1684">
        <f>16-INDEX(STANDINGS_K[],MATCH(Table1[[#This Row],[COMBINED]],STANDINGS_K[COMBINED],0),COLUMN(STANDINGS_K[PLACE IN LEAGUE]))</f>
        <v>10</v>
      </c>
      <c r="M1684">
        <f>16-INDEX(STANDINGS_SV[],MATCH(Table1[[#This Row],[COMBINED]],STANDINGS_SV[COMBINED],0),COLUMN(STANDINGS_SV[PLACE IN LEAGUE]))</f>
        <v>7</v>
      </c>
      <c r="N1684">
        <f>SUM(Table1[[#This Row],[BA]:[SV]])</f>
        <v>46</v>
      </c>
      <c r="O1684">
        <v>14</v>
      </c>
    </row>
    <row r="1685" spans="1:15" x14ac:dyDescent="0.25">
      <c r="A1685" t="s">
        <v>1824</v>
      </c>
      <c r="B1685" t="s">
        <v>1814</v>
      </c>
      <c r="C1685" t="str">
        <f>Table1[[#This Row],[League]]&amp;Table1[[#This Row],[Team]]</f>
        <v>$150 Draft Champions Feb 29 1:00 pm Lg.3794Kings of Swing</v>
      </c>
      <c r="D1685">
        <f>16-INDEX(STANDINGS_BA[],MATCH(Table1[[#This Row],[COMBINED]],STANDINGS_BA[COMBINED],0),COLUMN(STANDINGS_BA[PLACE IN LEAGUE]))</f>
        <v>3</v>
      </c>
      <c r="E1685">
        <f>16-INDEX(STANDINGS_R[],MATCH(Table1[[#This Row],[COMBINED]],STANDINGS_R[COMBINED],0),COLUMN(STANDINGS_R[PLACE IN LEAGUE]))</f>
        <v>2</v>
      </c>
      <c r="F1685">
        <f>16-INDEX(STANDINGS_HR[],MATCH(Table1[[#This Row],[COMBINED]],STANDINGS_HR[COMBINED],0),COLUMN(STANDINGS_HR[PLACE IN LEAGUE]))</f>
        <v>2</v>
      </c>
      <c r="G1685">
        <f>16-INDEX(STANDINGS_RBI[],MATCH(Table1[[#This Row],[COMBINED]],STANDINGS_RBI[COMBINED],0),COLUMN(STANDINGS_RBI[PLACE IN LEAGUE]))</f>
        <v>4</v>
      </c>
      <c r="H1685">
        <f>16-INDEX(STANDINGS_SB[],MATCH(Table1[[#This Row],[COMBINED]],STANDINGS_SB[COMBINED],0),COLUMN(STANDINGS_SB[PLACE IN LEAGUE]))</f>
        <v>2</v>
      </c>
      <c r="I1685">
        <f>16-INDEX(STANDINGS_ERA[],MATCH(Table1[[#This Row],[COMBINED]],STANDINGS_ERA[COMBINED],0),COLUMN(STANDINGS_ERA[PLACE IN LEAGUE]))</f>
        <v>2</v>
      </c>
      <c r="J1685">
        <f>16-INDEX(STANDINGS_WHIP[],MATCH(Table1[[#This Row],[COMBINED]],STANDINGS_WHIP[COMBINED],0),COLUMN(STANDINGS_WHIP[PLACE IN LEAGUE]))</f>
        <v>5</v>
      </c>
      <c r="K1685">
        <f>16-INDEX(STANDINGS_W[],MATCH(Table1[[#This Row],[COMBINED]],STANDINGS_W[COMBINED],0),COLUMN(STANDINGS_W[PLACE IN LEAGUE]))</f>
        <v>7</v>
      </c>
      <c r="L1685">
        <f>16-INDEX(STANDINGS_K[],MATCH(Table1[[#This Row],[COMBINED]],STANDINGS_K[COMBINED],0),COLUMN(STANDINGS_K[PLACE IN LEAGUE]))</f>
        <v>5</v>
      </c>
      <c r="M1685">
        <f>16-INDEX(STANDINGS_SV[],MATCH(Table1[[#This Row],[COMBINED]],STANDINGS_SV[COMBINED],0),COLUMN(STANDINGS_SV[PLACE IN LEAGUE]))</f>
        <v>1</v>
      </c>
      <c r="N1685">
        <f>SUM(Table1[[#This Row],[BA]:[SV]])</f>
        <v>33</v>
      </c>
      <c r="O1685">
        <v>15</v>
      </c>
    </row>
    <row r="1686" spans="1:15" x14ac:dyDescent="0.25">
      <c r="A1686" t="s">
        <v>1828</v>
      </c>
      <c r="B1686" t="s">
        <v>1827</v>
      </c>
      <c r="C1686" t="str">
        <f>Table1[[#This Row],[League]]&amp;Table1[[#This Row],[Team]]</f>
        <v>$150 Draft Champions Feb 29 1:00 pm Lg.3800kirksmax</v>
      </c>
      <c r="D1686">
        <f>16-INDEX(STANDINGS_BA[],MATCH(Table1[[#This Row],[COMBINED]],STANDINGS_BA[COMBINED],0),COLUMN(STANDINGS_BA[PLACE IN LEAGUE]))</f>
        <v>13</v>
      </c>
      <c r="E1686">
        <f>16-INDEX(STANDINGS_R[],MATCH(Table1[[#This Row],[COMBINED]],STANDINGS_R[COMBINED],0),COLUMN(STANDINGS_R[PLACE IN LEAGUE]))</f>
        <v>15</v>
      </c>
      <c r="F1686">
        <f>16-INDEX(STANDINGS_HR[],MATCH(Table1[[#This Row],[COMBINED]],STANDINGS_HR[COMBINED],0),COLUMN(STANDINGS_HR[PLACE IN LEAGUE]))</f>
        <v>15</v>
      </c>
      <c r="G1686">
        <f>16-INDEX(STANDINGS_RBI[],MATCH(Table1[[#This Row],[COMBINED]],STANDINGS_RBI[COMBINED],0),COLUMN(STANDINGS_RBI[PLACE IN LEAGUE]))</f>
        <v>14</v>
      </c>
      <c r="H1686">
        <f>16-INDEX(STANDINGS_SB[],MATCH(Table1[[#This Row],[COMBINED]],STANDINGS_SB[COMBINED],0),COLUMN(STANDINGS_SB[PLACE IN LEAGUE]))</f>
        <v>14</v>
      </c>
      <c r="I1686">
        <f>16-INDEX(STANDINGS_ERA[],MATCH(Table1[[#This Row],[COMBINED]],STANDINGS_ERA[COMBINED],0),COLUMN(STANDINGS_ERA[PLACE IN LEAGUE]))</f>
        <v>10</v>
      </c>
      <c r="J1686">
        <f>16-INDEX(STANDINGS_WHIP[],MATCH(Table1[[#This Row],[COMBINED]],STANDINGS_WHIP[COMBINED],0),COLUMN(STANDINGS_WHIP[PLACE IN LEAGUE]))</f>
        <v>7</v>
      </c>
      <c r="K1686">
        <f>16-INDEX(STANDINGS_W[],MATCH(Table1[[#This Row],[COMBINED]],STANDINGS_W[COMBINED],0),COLUMN(STANDINGS_W[PLACE IN LEAGUE]))</f>
        <v>11</v>
      </c>
      <c r="L1686">
        <f>16-INDEX(STANDINGS_K[],MATCH(Table1[[#This Row],[COMBINED]],STANDINGS_K[COMBINED],0),COLUMN(STANDINGS_K[PLACE IN LEAGUE]))</f>
        <v>14</v>
      </c>
      <c r="M1686">
        <f>16-INDEX(STANDINGS_SV[],MATCH(Table1[[#This Row],[COMBINED]],STANDINGS_SV[COMBINED],0),COLUMN(STANDINGS_SV[PLACE IN LEAGUE]))</f>
        <v>9</v>
      </c>
      <c r="N1686">
        <f>SUM(Table1[[#This Row],[BA]:[SV]])</f>
        <v>122</v>
      </c>
      <c r="O1686">
        <v>1</v>
      </c>
    </row>
    <row r="1687" spans="1:15" x14ac:dyDescent="0.25">
      <c r="A1687" t="s">
        <v>1835</v>
      </c>
      <c r="B1687" t="s">
        <v>1827</v>
      </c>
      <c r="C1687" t="str">
        <f>Table1[[#This Row],[League]]&amp;Table1[[#This Row],[Team]]</f>
        <v>$150 Draft Champions Feb 29 1:00 pm Lg.3800Las Vegas Ratpack 4</v>
      </c>
      <c r="D1687">
        <f>16-INDEX(STANDINGS_BA[],MATCH(Table1[[#This Row],[COMBINED]],STANDINGS_BA[COMBINED],0),COLUMN(STANDINGS_BA[PLACE IN LEAGUE]))</f>
        <v>5</v>
      </c>
      <c r="E1687">
        <f>16-INDEX(STANDINGS_R[],MATCH(Table1[[#This Row],[COMBINED]],STANDINGS_R[COMBINED],0),COLUMN(STANDINGS_R[PLACE IN LEAGUE]))</f>
        <v>7</v>
      </c>
      <c r="F1687">
        <f>16-INDEX(STANDINGS_HR[],MATCH(Table1[[#This Row],[COMBINED]],STANDINGS_HR[COMBINED],0),COLUMN(STANDINGS_HR[PLACE IN LEAGUE]))</f>
        <v>6</v>
      </c>
      <c r="G1687">
        <f>16-INDEX(STANDINGS_RBI[],MATCH(Table1[[#This Row],[COMBINED]],STANDINGS_RBI[COMBINED],0),COLUMN(STANDINGS_RBI[PLACE IN LEAGUE]))</f>
        <v>13</v>
      </c>
      <c r="H1687">
        <f>16-INDEX(STANDINGS_SB[],MATCH(Table1[[#This Row],[COMBINED]],STANDINGS_SB[COMBINED],0),COLUMN(STANDINGS_SB[PLACE IN LEAGUE]))</f>
        <v>9</v>
      </c>
      <c r="I1687">
        <f>16-INDEX(STANDINGS_ERA[],MATCH(Table1[[#This Row],[COMBINED]],STANDINGS_ERA[COMBINED],0),COLUMN(STANDINGS_ERA[PLACE IN LEAGUE]))</f>
        <v>15</v>
      </c>
      <c r="J1687">
        <f>16-INDEX(STANDINGS_WHIP[],MATCH(Table1[[#This Row],[COMBINED]],STANDINGS_WHIP[COMBINED],0),COLUMN(STANDINGS_WHIP[PLACE IN LEAGUE]))</f>
        <v>15</v>
      </c>
      <c r="K1687">
        <f>16-INDEX(STANDINGS_W[],MATCH(Table1[[#This Row],[COMBINED]],STANDINGS_W[COMBINED],0),COLUMN(STANDINGS_W[PLACE IN LEAGUE]))</f>
        <v>15</v>
      </c>
      <c r="L1687">
        <f>16-INDEX(STANDINGS_K[],MATCH(Table1[[#This Row],[COMBINED]],STANDINGS_K[COMBINED],0),COLUMN(STANDINGS_K[PLACE IN LEAGUE]))</f>
        <v>10</v>
      </c>
      <c r="M1687">
        <f>16-INDEX(STANDINGS_SV[],MATCH(Table1[[#This Row],[COMBINED]],STANDINGS_SV[COMBINED],0),COLUMN(STANDINGS_SV[PLACE IN LEAGUE]))</f>
        <v>12</v>
      </c>
      <c r="N1687">
        <f>SUM(Table1[[#This Row],[BA]:[SV]])</f>
        <v>107</v>
      </c>
      <c r="O1687">
        <v>2</v>
      </c>
    </row>
    <row r="1688" spans="1:15" x14ac:dyDescent="0.25">
      <c r="A1688" t="s">
        <v>1829</v>
      </c>
      <c r="B1688" t="s">
        <v>1827</v>
      </c>
      <c r="C1688" t="str">
        <f>Table1[[#This Row],[League]]&amp;Table1[[#This Row],[Team]]</f>
        <v>$150 Draft Champions Feb 29 1:00 pm Lg.3800JoDy CoNcREteR</v>
      </c>
      <c r="D1688">
        <f>16-INDEX(STANDINGS_BA[],MATCH(Table1[[#This Row],[COMBINED]],STANDINGS_BA[COMBINED],0),COLUMN(STANDINGS_BA[PLACE IN LEAGUE]))</f>
        <v>12</v>
      </c>
      <c r="E1688">
        <f>16-INDEX(STANDINGS_R[],MATCH(Table1[[#This Row],[COMBINED]],STANDINGS_R[COMBINED],0),COLUMN(STANDINGS_R[PLACE IN LEAGUE]))</f>
        <v>8</v>
      </c>
      <c r="F1688">
        <f>16-INDEX(STANDINGS_HR[],MATCH(Table1[[#This Row],[COMBINED]],STANDINGS_HR[COMBINED],0),COLUMN(STANDINGS_HR[PLACE IN LEAGUE]))</f>
        <v>12</v>
      </c>
      <c r="G1688">
        <f>16-INDEX(STANDINGS_RBI[],MATCH(Table1[[#This Row],[COMBINED]],STANDINGS_RBI[COMBINED],0),COLUMN(STANDINGS_RBI[PLACE IN LEAGUE]))</f>
        <v>15</v>
      </c>
      <c r="H1688">
        <f>16-INDEX(STANDINGS_SB[],MATCH(Table1[[#This Row],[COMBINED]],STANDINGS_SB[COMBINED],0),COLUMN(STANDINGS_SB[PLACE IN LEAGUE]))</f>
        <v>7</v>
      </c>
      <c r="I1688">
        <f>16-INDEX(STANDINGS_ERA[],MATCH(Table1[[#This Row],[COMBINED]],STANDINGS_ERA[COMBINED],0),COLUMN(STANDINGS_ERA[PLACE IN LEAGUE]))</f>
        <v>14</v>
      </c>
      <c r="J1688">
        <f>16-INDEX(STANDINGS_WHIP[],MATCH(Table1[[#This Row],[COMBINED]],STANDINGS_WHIP[COMBINED],0),COLUMN(STANDINGS_WHIP[PLACE IN LEAGUE]))</f>
        <v>13</v>
      </c>
      <c r="K1688">
        <f>16-INDEX(STANDINGS_W[],MATCH(Table1[[#This Row],[COMBINED]],STANDINGS_W[COMBINED],0),COLUMN(STANDINGS_W[PLACE IN LEAGUE]))</f>
        <v>3</v>
      </c>
      <c r="L1688">
        <f>16-INDEX(STANDINGS_K[],MATCH(Table1[[#This Row],[COMBINED]],STANDINGS_K[COMBINED],0),COLUMN(STANDINGS_K[PLACE IN LEAGUE]))</f>
        <v>1</v>
      </c>
      <c r="M1688">
        <f>16-INDEX(STANDINGS_SV[],MATCH(Table1[[#This Row],[COMBINED]],STANDINGS_SV[COMBINED],0),COLUMN(STANDINGS_SV[PLACE IN LEAGUE]))</f>
        <v>11</v>
      </c>
      <c r="N1688">
        <f>SUM(Table1[[#This Row],[BA]:[SV]])</f>
        <v>96</v>
      </c>
      <c r="O1688">
        <v>3</v>
      </c>
    </row>
    <row r="1689" spans="1:15" x14ac:dyDescent="0.25">
      <c r="A1689" t="s">
        <v>1831</v>
      </c>
      <c r="B1689" t="s">
        <v>1827</v>
      </c>
      <c r="C1689" t="str">
        <f>Table1[[#This Row],[League]]&amp;Table1[[#This Row],[Team]]</f>
        <v>$150 Draft Champions Feb 29 1:00 pm Lg.3800West Side Child</v>
      </c>
      <c r="D1689">
        <f>16-INDEX(STANDINGS_BA[],MATCH(Table1[[#This Row],[COMBINED]],STANDINGS_BA[COMBINED],0),COLUMN(STANDINGS_BA[PLACE IN LEAGUE]))</f>
        <v>10</v>
      </c>
      <c r="E1689">
        <f>16-INDEX(STANDINGS_R[],MATCH(Table1[[#This Row],[COMBINED]],STANDINGS_R[COMBINED],0),COLUMN(STANDINGS_R[PLACE IN LEAGUE]))</f>
        <v>9</v>
      </c>
      <c r="F1689">
        <f>16-INDEX(STANDINGS_HR[],MATCH(Table1[[#This Row],[COMBINED]],STANDINGS_HR[COMBINED],0),COLUMN(STANDINGS_HR[PLACE IN LEAGUE]))</f>
        <v>7</v>
      </c>
      <c r="G1689">
        <f>16-INDEX(STANDINGS_RBI[],MATCH(Table1[[#This Row],[COMBINED]],STANDINGS_RBI[COMBINED],0),COLUMN(STANDINGS_RBI[PLACE IN LEAGUE]))</f>
        <v>10</v>
      </c>
      <c r="H1689">
        <f>16-INDEX(STANDINGS_SB[],MATCH(Table1[[#This Row],[COMBINED]],STANDINGS_SB[COMBINED],0),COLUMN(STANDINGS_SB[PLACE IN LEAGUE]))</f>
        <v>12</v>
      </c>
      <c r="I1689">
        <f>16-INDEX(STANDINGS_ERA[],MATCH(Table1[[#This Row],[COMBINED]],STANDINGS_ERA[COMBINED],0),COLUMN(STANDINGS_ERA[PLACE IN LEAGUE]))</f>
        <v>12</v>
      </c>
      <c r="J1689">
        <f>16-INDEX(STANDINGS_WHIP[],MATCH(Table1[[#This Row],[COMBINED]],STANDINGS_WHIP[COMBINED],0),COLUMN(STANDINGS_WHIP[PLACE IN LEAGUE]))</f>
        <v>4</v>
      </c>
      <c r="K1689">
        <f>16-INDEX(STANDINGS_W[],MATCH(Table1[[#This Row],[COMBINED]],STANDINGS_W[COMBINED],0),COLUMN(STANDINGS_W[PLACE IN LEAGUE]))</f>
        <v>6</v>
      </c>
      <c r="L1689">
        <f>16-INDEX(STANDINGS_K[],MATCH(Table1[[#This Row],[COMBINED]],STANDINGS_K[COMBINED],0),COLUMN(STANDINGS_K[PLACE IN LEAGUE]))</f>
        <v>6</v>
      </c>
      <c r="M1689">
        <f>16-INDEX(STANDINGS_SV[],MATCH(Table1[[#This Row],[COMBINED]],STANDINGS_SV[COMBINED],0),COLUMN(STANDINGS_SV[PLACE IN LEAGUE]))</f>
        <v>13</v>
      </c>
      <c r="N1689">
        <f>SUM(Table1[[#This Row],[BA]:[SV]])</f>
        <v>89</v>
      </c>
      <c r="O1689">
        <v>4</v>
      </c>
    </row>
    <row r="1690" spans="1:15" x14ac:dyDescent="0.25">
      <c r="A1690" t="s">
        <v>1833</v>
      </c>
      <c r="B1690" t="s">
        <v>1827</v>
      </c>
      <c r="C1690" t="str">
        <f>Table1[[#This Row],[League]]&amp;Table1[[#This Row],[Team]]</f>
        <v>$150 Draft Champions Feb 29 1:00 pm Lg.3800Piss and Vinegar</v>
      </c>
      <c r="D1690">
        <f>16-INDEX(STANDINGS_BA[],MATCH(Table1[[#This Row],[COMBINED]],STANDINGS_BA[COMBINED],0),COLUMN(STANDINGS_BA[PLACE IN LEAGUE]))</f>
        <v>8</v>
      </c>
      <c r="E1690">
        <f>16-INDEX(STANDINGS_R[],MATCH(Table1[[#This Row],[COMBINED]],STANDINGS_R[COMBINED],0),COLUMN(STANDINGS_R[PLACE IN LEAGUE]))</f>
        <v>11</v>
      </c>
      <c r="F1690">
        <f>16-INDEX(STANDINGS_HR[],MATCH(Table1[[#This Row],[COMBINED]],STANDINGS_HR[COMBINED],0),COLUMN(STANDINGS_HR[PLACE IN LEAGUE]))</f>
        <v>5</v>
      </c>
      <c r="G1690">
        <f>16-INDEX(STANDINGS_RBI[],MATCH(Table1[[#This Row],[COMBINED]],STANDINGS_RBI[COMBINED],0),COLUMN(STANDINGS_RBI[PLACE IN LEAGUE]))</f>
        <v>3</v>
      </c>
      <c r="H1690">
        <f>16-INDEX(STANDINGS_SB[],MATCH(Table1[[#This Row],[COMBINED]],STANDINGS_SB[COMBINED],0),COLUMN(STANDINGS_SB[PLACE IN LEAGUE]))</f>
        <v>11</v>
      </c>
      <c r="I1690">
        <f>16-INDEX(STANDINGS_ERA[],MATCH(Table1[[#This Row],[COMBINED]],STANDINGS_ERA[COMBINED],0),COLUMN(STANDINGS_ERA[PLACE IN LEAGUE]))</f>
        <v>11</v>
      </c>
      <c r="J1690">
        <f>16-INDEX(STANDINGS_WHIP[],MATCH(Table1[[#This Row],[COMBINED]],STANDINGS_WHIP[COMBINED],0),COLUMN(STANDINGS_WHIP[PLACE IN LEAGUE]))</f>
        <v>5</v>
      </c>
      <c r="K1690">
        <f>16-INDEX(STANDINGS_W[],MATCH(Table1[[#This Row],[COMBINED]],STANDINGS_W[COMBINED],0),COLUMN(STANDINGS_W[PLACE IN LEAGUE]))</f>
        <v>12</v>
      </c>
      <c r="L1690">
        <f>16-INDEX(STANDINGS_K[],MATCH(Table1[[#This Row],[COMBINED]],STANDINGS_K[COMBINED],0),COLUMN(STANDINGS_K[PLACE IN LEAGUE]))</f>
        <v>11</v>
      </c>
      <c r="M1690">
        <f>16-INDEX(STANDINGS_SV[],MATCH(Table1[[#This Row],[COMBINED]],STANDINGS_SV[COMBINED],0),COLUMN(STANDINGS_SV[PLACE IN LEAGUE]))</f>
        <v>10</v>
      </c>
      <c r="N1690">
        <f>SUM(Table1[[#This Row],[BA]:[SV]])</f>
        <v>87</v>
      </c>
      <c r="O1690">
        <v>5</v>
      </c>
    </row>
    <row r="1691" spans="1:15" x14ac:dyDescent="0.25">
      <c r="A1691" t="s">
        <v>1826</v>
      </c>
      <c r="B1691" t="s">
        <v>1827</v>
      </c>
      <c r="C1691" t="str">
        <f>Table1[[#This Row],[League]]&amp;Table1[[#This Row],[Team]]</f>
        <v>$150 Draft Champions Feb 29 1:00 pm Lg.3800Team Hodges</v>
      </c>
      <c r="D1691">
        <f>16-INDEX(STANDINGS_BA[],MATCH(Table1[[#This Row],[COMBINED]],STANDINGS_BA[COMBINED],0),COLUMN(STANDINGS_BA[PLACE IN LEAGUE]))</f>
        <v>15</v>
      </c>
      <c r="E1691">
        <f>16-INDEX(STANDINGS_R[],MATCH(Table1[[#This Row],[COMBINED]],STANDINGS_R[COMBINED],0),COLUMN(STANDINGS_R[PLACE IN LEAGUE]))</f>
        <v>14</v>
      </c>
      <c r="F1691">
        <f>16-INDEX(STANDINGS_HR[],MATCH(Table1[[#This Row],[COMBINED]],STANDINGS_HR[COMBINED],0),COLUMN(STANDINGS_HR[PLACE IN LEAGUE]))</f>
        <v>10</v>
      </c>
      <c r="G1691">
        <f>16-INDEX(STANDINGS_RBI[],MATCH(Table1[[#This Row],[COMBINED]],STANDINGS_RBI[COMBINED],0),COLUMN(STANDINGS_RBI[PLACE IN LEAGUE]))</f>
        <v>9</v>
      </c>
      <c r="H1691">
        <f>16-INDEX(STANDINGS_SB[],MATCH(Table1[[#This Row],[COMBINED]],STANDINGS_SB[COMBINED],0),COLUMN(STANDINGS_SB[PLACE IN LEAGUE]))</f>
        <v>6</v>
      </c>
      <c r="I1691">
        <f>16-INDEX(STANDINGS_ERA[],MATCH(Table1[[#This Row],[COMBINED]],STANDINGS_ERA[COMBINED],0),COLUMN(STANDINGS_ERA[PLACE IN LEAGUE]))</f>
        <v>3</v>
      </c>
      <c r="J1691">
        <f>16-INDEX(STANDINGS_WHIP[],MATCH(Table1[[#This Row],[COMBINED]],STANDINGS_WHIP[COMBINED],0),COLUMN(STANDINGS_WHIP[PLACE IN LEAGUE]))</f>
        <v>8</v>
      </c>
      <c r="K1691">
        <f>16-INDEX(STANDINGS_W[],MATCH(Table1[[#This Row],[COMBINED]],STANDINGS_W[COMBINED],0),COLUMN(STANDINGS_W[PLACE IN LEAGUE]))</f>
        <v>7</v>
      </c>
      <c r="L1691">
        <f>16-INDEX(STANDINGS_K[],MATCH(Table1[[#This Row],[COMBINED]],STANDINGS_K[COMBINED],0),COLUMN(STANDINGS_K[PLACE IN LEAGUE]))</f>
        <v>5</v>
      </c>
      <c r="M1691">
        <f>16-INDEX(STANDINGS_SV[],MATCH(Table1[[#This Row],[COMBINED]],STANDINGS_SV[COMBINED],0),COLUMN(STANDINGS_SV[PLACE IN LEAGUE]))</f>
        <v>8</v>
      </c>
      <c r="N1691">
        <f>SUM(Table1[[#This Row],[BA]:[SV]])</f>
        <v>85</v>
      </c>
      <c r="O1691">
        <v>6</v>
      </c>
    </row>
    <row r="1692" spans="1:15" x14ac:dyDescent="0.25">
      <c r="A1692" t="s">
        <v>18</v>
      </c>
      <c r="B1692" t="s">
        <v>1827</v>
      </c>
      <c r="C1692" t="str">
        <f>Table1[[#This Row],[League]]&amp;Table1[[#This Row],[Team]]</f>
        <v>$150 Draft Champions Feb 29 1:00 pm Lg.3800Home Run Derbies</v>
      </c>
      <c r="D1692">
        <f>16-INDEX(STANDINGS_BA[],MATCH(Table1[[#This Row],[COMBINED]],STANDINGS_BA[COMBINED],0),COLUMN(STANDINGS_BA[PLACE IN LEAGUE]))</f>
        <v>6</v>
      </c>
      <c r="E1692">
        <f>16-INDEX(STANDINGS_R[],MATCH(Table1[[#This Row],[COMBINED]],STANDINGS_R[COMBINED],0),COLUMN(STANDINGS_R[PLACE IN LEAGUE]))</f>
        <v>10</v>
      </c>
      <c r="F1692">
        <f>16-INDEX(STANDINGS_HR[],MATCH(Table1[[#This Row],[COMBINED]],STANDINGS_HR[COMBINED],0),COLUMN(STANDINGS_HR[PLACE IN LEAGUE]))</f>
        <v>14</v>
      </c>
      <c r="G1692">
        <f>16-INDEX(STANDINGS_RBI[],MATCH(Table1[[#This Row],[COMBINED]],STANDINGS_RBI[COMBINED],0),COLUMN(STANDINGS_RBI[PLACE IN LEAGUE]))</f>
        <v>11</v>
      </c>
      <c r="H1692">
        <f>16-INDEX(STANDINGS_SB[],MATCH(Table1[[#This Row],[COMBINED]],STANDINGS_SB[COMBINED],0),COLUMN(STANDINGS_SB[PLACE IN LEAGUE]))</f>
        <v>1</v>
      </c>
      <c r="I1692">
        <f>16-INDEX(STANDINGS_ERA[],MATCH(Table1[[#This Row],[COMBINED]],STANDINGS_ERA[COMBINED],0),COLUMN(STANDINGS_ERA[PLACE IN LEAGUE]))</f>
        <v>5</v>
      </c>
      <c r="J1692">
        <f>16-INDEX(STANDINGS_WHIP[],MATCH(Table1[[#This Row],[COMBINED]],STANDINGS_WHIP[COMBINED],0),COLUMN(STANDINGS_WHIP[PLACE IN LEAGUE]))</f>
        <v>11</v>
      </c>
      <c r="K1692">
        <f>16-INDEX(STANDINGS_W[],MATCH(Table1[[#This Row],[COMBINED]],STANDINGS_W[COMBINED],0),COLUMN(STANDINGS_W[PLACE IN LEAGUE]))</f>
        <v>10</v>
      </c>
      <c r="L1692">
        <f>16-INDEX(STANDINGS_K[],MATCH(Table1[[#This Row],[COMBINED]],STANDINGS_K[COMBINED],0),COLUMN(STANDINGS_K[PLACE IN LEAGUE]))</f>
        <v>12</v>
      </c>
      <c r="M1692">
        <f>16-INDEX(STANDINGS_SV[],MATCH(Table1[[#This Row],[COMBINED]],STANDINGS_SV[COMBINED],0),COLUMN(STANDINGS_SV[PLACE IN LEAGUE]))</f>
        <v>4</v>
      </c>
      <c r="N1692">
        <f>SUM(Table1[[#This Row],[BA]:[SV]])</f>
        <v>84</v>
      </c>
      <c r="O1692">
        <v>7</v>
      </c>
    </row>
    <row r="1693" spans="1:15" x14ac:dyDescent="0.25">
      <c r="A1693" t="s">
        <v>1830</v>
      </c>
      <c r="B1693" t="s">
        <v>1827</v>
      </c>
      <c r="C1693" t="str">
        <f>Table1[[#This Row],[League]]&amp;Table1[[#This Row],[Team]]</f>
        <v>$150 Draft Champions Feb 29 1:00 pm Lg.3800Team Floyd II</v>
      </c>
      <c r="D1693">
        <f>16-INDEX(STANDINGS_BA[],MATCH(Table1[[#This Row],[COMBINED]],STANDINGS_BA[COMBINED],0),COLUMN(STANDINGS_BA[PLACE IN LEAGUE]))</f>
        <v>11</v>
      </c>
      <c r="E1693">
        <f>16-INDEX(STANDINGS_R[],MATCH(Table1[[#This Row],[COMBINED]],STANDINGS_R[COMBINED],0),COLUMN(STANDINGS_R[PLACE IN LEAGUE]))</f>
        <v>6</v>
      </c>
      <c r="F1693">
        <f>16-INDEX(STANDINGS_HR[],MATCH(Table1[[#This Row],[COMBINED]],STANDINGS_HR[COMBINED],0),COLUMN(STANDINGS_HR[PLACE IN LEAGUE]))</f>
        <v>11</v>
      </c>
      <c r="G1693">
        <f>16-INDEX(STANDINGS_RBI[],MATCH(Table1[[#This Row],[COMBINED]],STANDINGS_RBI[COMBINED],0),COLUMN(STANDINGS_RBI[PLACE IN LEAGUE]))</f>
        <v>12</v>
      </c>
      <c r="H1693">
        <f>16-INDEX(STANDINGS_SB[],MATCH(Table1[[#This Row],[COMBINED]],STANDINGS_SB[COMBINED],0),COLUMN(STANDINGS_SB[PLACE IN LEAGUE]))</f>
        <v>4</v>
      </c>
      <c r="I1693">
        <f>16-INDEX(STANDINGS_ERA[],MATCH(Table1[[#This Row],[COMBINED]],STANDINGS_ERA[COMBINED],0),COLUMN(STANDINGS_ERA[PLACE IN LEAGUE]))</f>
        <v>4</v>
      </c>
      <c r="J1693">
        <f>16-INDEX(STANDINGS_WHIP[],MATCH(Table1[[#This Row],[COMBINED]],STANDINGS_WHIP[COMBINED],0),COLUMN(STANDINGS_WHIP[PLACE IN LEAGUE]))</f>
        <v>2</v>
      </c>
      <c r="K1693">
        <f>16-INDEX(STANDINGS_W[],MATCH(Table1[[#This Row],[COMBINED]],STANDINGS_W[COMBINED],0),COLUMN(STANDINGS_W[PLACE IN LEAGUE]))</f>
        <v>13</v>
      </c>
      <c r="L1693">
        <f>16-INDEX(STANDINGS_K[],MATCH(Table1[[#This Row],[COMBINED]],STANDINGS_K[COMBINED],0),COLUMN(STANDINGS_K[PLACE IN LEAGUE]))</f>
        <v>13</v>
      </c>
      <c r="M1693">
        <f>16-INDEX(STANDINGS_SV[],MATCH(Table1[[#This Row],[COMBINED]],STANDINGS_SV[COMBINED],0),COLUMN(STANDINGS_SV[PLACE IN LEAGUE]))</f>
        <v>7</v>
      </c>
      <c r="N1693">
        <f>SUM(Table1[[#This Row],[BA]:[SV]])</f>
        <v>83</v>
      </c>
      <c r="O1693">
        <v>8</v>
      </c>
    </row>
    <row r="1694" spans="1:15" x14ac:dyDescent="0.25">
      <c r="A1694" t="s">
        <v>156</v>
      </c>
      <c r="B1694" t="s">
        <v>1827</v>
      </c>
      <c r="C1694" t="str">
        <f>Table1[[#This Row],[League]]&amp;Table1[[#This Row],[Team]]</f>
        <v>$150 Draft Champions Feb 29 1:00 pm Lg.3800Cubs Win</v>
      </c>
      <c r="D1694">
        <f>16-INDEX(STANDINGS_BA[],MATCH(Table1[[#This Row],[COMBINED]],STANDINGS_BA[COMBINED],0),COLUMN(STANDINGS_BA[PLACE IN LEAGUE]))</f>
        <v>14</v>
      </c>
      <c r="E1694">
        <f>16-INDEX(STANDINGS_R[],MATCH(Table1[[#This Row],[COMBINED]],STANDINGS_R[COMBINED],0),COLUMN(STANDINGS_R[PLACE IN LEAGUE]))</f>
        <v>4</v>
      </c>
      <c r="F1694">
        <f>16-INDEX(STANDINGS_HR[],MATCH(Table1[[#This Row],[COMBINED]],STANDINGS_HR[COMBINED],0),COLUMN(STANDINGS_HR[PLACE IN LEAGUE]))</f>
        <v>3</v>
      </c>
      <c r="G1694">
        <f>16-INDEX(STANDINGS_RBI[],MATCH(Table1[[#This Row],[COMBINED]],STANDINGS_RBI[COMBINED],0),COLUMN(STANDINGS_RBI[PLACE IN LEAGUE]))</f>
        <v>6</v>
      </c>
      <c r="H1694">
        <f>16-INDEX(STANDINGS_SB[],MATCH(Table1[[#This Row],[COMBINED]],STANDINGS_SB[COMBINED],0),COLUMN(STANDINGS_SB[PLACE IN LEAGUE]))</f>
        <v>3</v>
      </c>
      <c r="I1694">
        <f>16-INDEX(STANDINGS_ERA[],MATCH(Table1[[#This Row],[COMBINED]],STANDINGS_ERA[COMBINED],0),COLUMN(STANDINGS_ERA[PLACE IN LEAGUE]))</f>
        <v>13</v>
      </c>
      <c r="J1694">
        <f>16-INDEX(STANDINGS_WHIP[],MATCH(Table1[[#This Row],[COMBINED]],STANDINGS_WHIP[COMBINED],0),COLUMN(STANDINGS_WHIP[PLACE IN LEAGUE]))</f>
        <v>14</v>
      </c>
      <c r="K1694">
        <f>16-INDEX(STANDINGS_W[],MATCH(Table1[[#This Row],[COMBINED]],STANDINGS_W[COMBINED],0),COLUMN(STANDINGS_W[PLACE IN LEAGUE]))</f>
        <v>5</v>
      </c>
      <c r="L1694">
        <f>16-INDEX(STANDINGS_K[],MATCH(Table1[[#This Row],[COMBINED]],STANDINGS_K[COMBINED],0),COLUMN(STANDINGS_K[PLACE IN LEAGUE]))</f>
        <v>4</v>
      </c>
      <c r="M1694">
        <f>16-INDEX(STANDINGS_SV[],MATCH(Table1[[#This Row],[COMBINED]],STANDINGS_SV[COMBINED],0),COLUMN(STANDINGS_SV[PLACE IN LEAGUE]))</f>
        <v>15</v>
      </c>
      <c r="N1694">
        <f>SUM(Table1[[#This Row],[BA]:[SV]])</f>
        <v>81</v>
      </c>
      <c r="O1694">
        <v>9</v>
      </c>
    </row>
    <row r="1695" spans="1:15" x14ac:dyDescent="0.25">
      <c r="A1695" t="s">
        <v>87</v>
      </c>
      <c r="B1695" t="s">
        <v>1827</v>
      </c>
      <c r="C1695" t="str">
        <f>Table1[[#This Row],[League]]&amp;Table1[[#This Row],[Team]]</f>
        <v>$150 Draft Champions Feb 29 1:00 pm Lg.3800The Northsiders</v>
      </c>
      <c r="D1695">
        <f>16-INDEX(STANDINGS_BA[],MATCH(Table1[[#This Row],[COMBINED]],STANDINGS_BA[COMBINED],0),COLUMN(STANDINGS_BA[PLACE IN LEAGUE]))</f>
        <v>2</v>
      </c>
      <c r="E1695">
        <f>16-INDEX(STANDINGS_R[],MATCH(Table1[[#This Row],[COMBINED]],STANDINGS_R[COMBINED],0),COLUMN(STANDINGS_R[PLACE IN LEAGUE]))</f>
        <v>12</v>
      </c>
      <c r="F1695">
        <f>16-INDEX(STANDINGS_HR[],MATCH(Table1[[#This Row],[COMBINED]],STANDINGS_HR[COMBINED],0),COLUMN(STANDINGS_HR[PLACE IN LEAGUE]))</f>
        <v>4</v>
      </c>
      <c r="G1695">
        <f>16-INDEX(STANDINGS_RBI[],MATCH(Table1[[#This Row],[COMBINED]],STANDINGS_RBI[COMBINED],0),COLUMN(STANDINGS_RBI[PLACE IN LEAGUE]))</f>
        <v>4</v>
      </c>
      <c r="H1695">
        <f>16-INDEX(STANDINGS_SB[],MATCH(Table1[[#This Row],[COMBINED]],STANDINGS_SB[COMBINED],0),COLUMN(STANDINGS_SB[PLACE IN LEAGUE]))</f>
        <v>13</v>
      </c>
      <c r="I1695">
        <f>16-INDEX(STANDINGS_ERA[],MATCH(Table1[[#This Row],[COMBINED]],STANDINGS_ERA[COMBINED],0),COLUMN(STANDINGS_ERA[PLACE IN LEAGUE]))</f>
        <v>7</v>
      </c>
      <c r="J1695">
        <f>16-INDEX(STANDINGS_WHIP[],MATCH(Table1[[#This Row],[COMBINED]],STANDINGS_WHIP[COMBINED],0),COLUMN(STANDINGS_WHIP[PLACE IN LEAGUE]))</f>
        <v>6</v>
      </c>
      <c r="K1695">
        <f>16-INDEX(STANDINGS_W[],MATCH(Table1[[#This Row],[COMBINED]],STANDINGS_W[COMBINED],0),COLUMN(STANDINGS_W[PLACE IN LEAGUE]))</f>
        <v>8</v>
      </c>
      <c r="L1695">
        <f>16-INDEX(STANDINGS_K[],MATCH(Table1[[#This Row],[COMBINED]],STANDINGS_K[COMBINED],0),COLUMN(STANDINGS_K[PLACE IN LEAGUE]))</f>
        <v>8</v>
      </c>
      <c r="M1695">
        <f>16-INDEX(STANDINGS_SV[],MATCH(Table1[[#This Row],[COMBINED]],STANDINGS_SV[COMBINED],0),COLUMN(STANDINGS_SV[PLACE IN LEAGUE]))</f>
        <v>5</v>
      </c>
      <c r="N1695">
        <f>SUM(Table1[[#This Row],[BA]:[SV]])</f>
        <v>69</v>
      </c>
      <c r="O1695">
        <v>10</v>
      </c>
    </row>
    <row r="1696" spans="1:15" x14ac:dyDescent="0.25">
      <c r="A1696" t="s">
        <v>1836</v>
      </c>
      <c r="B1696" t="s">
        <v>1827</v>
      </c>
      <c r="C1696" t="str">
        <f>Table1[[#This Row],[League]]&amp;Table1[[#This Row],[Team]]</f>
        <v>$150 Draft Champions Feb 29 1:00 pm Lg.3800Fishsqueezer</v>
      </c>
      <c r="D1696">
        <f>16-INDEX(STANDINGS_BA[],MATCH(Table1[[#This Row],[COMBINED]],STANDINGS_BA[COMBINED],0),COLUMN(STANDINGS_BA[PLACE IN LEAGUE]))</f>
        <v>4</v>
      </c>
      <c r="E1696">
        <f>16-INDEX(STANDINGS_R[],MATCH(Table1[[#This Row],[COMBINED]],STANDINGS_R[COMBINED],0),COLUMN(STANDINGS_R[PLACE IN LEAGUE]))</f>
        <v>3</v>
      </c>
      <c r="F1696">
        <f>16-INDEX(STANDINGS_HR[],MATCH(Table1[[#This Row],[COMBINED]],STANDINGS_HR[COMBINED],0),COLUMN(STANDINGS_HR[PLACE IN LEAGUE]))</f>
        <v>1</v>
      </c>
      <c r="G1696">
        <f>16-INDEX(STANDINGS_RBI[],MATCH(Table1[[#This Row],[COMBINED]],STANDINGS_RBI[COMBINED],0),COLUMN(STANDINGS_RBI[PLACE IN LEAGUE]))</f>
        <v>2</v>
      </c>
      <c r="H1696">
        <f>16-INDEX(STANDINGS_SB[],MATCH(Table1[[#This Row],[COMBINED]],STANDINGS_SB[COMBINED],0),COLUMN(STANDINGS_SB[PLACE IN LEAGUE]))</f>
        <v>10</v>
      </c>
      <c r="I1696">
        <f>16-INDEX(STANDINGS_ERA[],MATCH(Table1[[#This Row],[COMBINED]],STANDINGS_ERA[COMBINED],0),COLUMN(STANDINGS_ERA[PLACE IN LEAGUE]))</f>
        <v>8</v>
      </c>
      <c r="J1696">
        <f>16-INDEX(STANDINGS_WHIP[],MATCH(Table1[[#This Row],[COMBINED]],STANDINGS_WHIP[COMBINED],0),COLUMN(STANDINGS_WHIP[PLACE IN LEAGUE]))</f>
        <v>9</v>
      </c>
      <c r="K1696">
        <f>16-INDEX(STANDINGS_W[],MATCH(Table1[[#This Row],[COMBINED]],STANDINGS_W[COMBINED],0),COLUMN(STANDINGS_W[PLACE IN LEAGUE]))</f>
        <v>14</v>
      </c>
      <c r="L1696">
        <f>16-INDEX(STANDINGS_K[],MATCH(Table1[[#This Row],[COMBINED]],STANDINGS_K[COMBINED],0),COLUMN(STANDINGS_K[PLACE IN LEAGUE]))</f>
        <v>15</v>
      </c>
      <c r="M1696">
        <f>16-INDEX(STANDINGS_SV[],MATCH(Table1[[#This Row],[COMBINED]],STANDINGS_SV[COMBINED],0),COLUMN(STANDINGS_SV[PLACE IN LEAGUE]))</f>
        <v>1</v>
      </c>
      <c r="N1696">
        <f>SUM(Table1[[#This Row],[BA]:[SV]])</f>
        <v>67</v>
      </c>
      <c r="O1696">
        <v>11</v>
      </c>
    </row>
    <row r="1697" spans="1:15" x14ac:dyDescent="0.25">
      <c r="A1697" t="s">
        <v>1837</v>
      </c>
      <c r="B1697" t="s">
        <v>1827</v>
      </c>
      <c r="C1697" t="str">
        <f>Table1[[#This Row],[League]]&amp;Table1[[#This Row],[Team]]</f>
        <v>$150 Draft Champions Feb 29 1:00 pm Lg.3800Revenge of Wally Backman</v>
      </c>
      <c r="D1697">
        <f>16-INDEX(STANDINGS_BA[],MATCH(Table1[[#This Row],[COMBINED]],STANDINGS_BA[COMBINED],0),COLUMN(STANDINGS_BA[PLACE IN LEAGUE]))</f>
        <v>3</v>
      </c>
      <c r="E1697">
        <f>16-INDEX(STANDINGS_R[],MATCH(Table1[[#This Row],[COMBINED]],STANDINGS_R[COMBINED],0),COLUMN(STANDINGS_R[PLACE IN LEAGUE]))</f>
        <v>13</v>
      </c>
      <c r="F1697">
        <f>16-INDEX(STANDINGS_HR[],MATCH(Table1[[#This Row],[COMBINED]],STANDINGS_HR[COMBINED],0),COLUMN(STANDINGS_HR[PLACE IN LEAGUE]))</f>
        <v>13</v>
      </c>
      <c r="G1697">
        <f>16-INDEX(STANDINGS_RBI[],MATCH(Table1[[#This Row],[COMBINED]],STANDINGS_RBI[COMBINED],0),COLUMN(STANDINGS_RBI[PLACE IN LEAGUE]))</f>
        <v>8</v>
      </c>
      <c r="H1697">
        <f>16-INDEX(STANDINGS_SB[],MATCH(Table1[[#This Row],[COMBINED]],STANDINGS_SB[COMBINED],0),COLUMN(STANDINGS_SB[PLACE IN LEAGUE]))</f>
        <v>15</v>
      </c>
      <c r="I1697">
        <f>16-INDEX(STANDINGS_ERA[],MATCH(Table1[[#This Row],[COMBINED]],STANDINGS_ERA[COMBINED],0),COLUMN(STANDINGS_ERA[PLACE IN LEAGUE]))</f>
        <v>1</v>
      </c>
      <c r="J1697">
        <f>16-INDEX(STANDINGS_WHIP[],MATCH(Table1[[#This Row],[COMBINED]],STANDINGS_WHIP[COMBINED],0),COLUMN(STANDINGS_WHIP[PLACE IN LEAGUE]))</f>
        <v>1</v>
      </c>
      <c r="K1697">
        <f>16-INDEX(STANDINGS_W[],MATCH(Table1[[#This Row],[COMBINED]],STANDINGS_W[COMBINED],0),COLUMN(STANDINGS_W[PLACE IN LEAGUE]))</f>
        <v>4</v>
      </c>
      <c r="L1697">
        <f>16-INDEX(STANDINGS_K[],MATCH(Table1[[#This Row],[COMBINED]],STANDINGS_K[COMBINED],0),COLUMN(STANDINGS_K[PLACE IN LEAGUE]))</f>
        <v>3</v>
      </c>
      <c r="M1697">
        <f>16-INDEX(STANDINGS_SV[],MATCH(Table1[[#This Row],[COMBINED]],STANDINGS_SV[COMBINED],0),COLUMN(STANDINGS_SV[PLACE IN LEAGUE]))</f>
        <v>3</v>
      </c>
      <c r="N1697">
        <f>SUM(Table1[[#This Row],[BA]:[SV]])</f>
        <v>64</v>
      </c>
      <c r="O1697">
        <v>12</v>
      </c>
    </row>
    <row r="1698" spans="1:15" x14ac:dyDescent="0.25">
      <c r="A1698" t="s">
        <v>1832</v>
      </c>
      <c r="B1698" t="s">
        <v>1827</v>
      </c>
      <c r="C1698" t="str">
        <f>Table1[[#This Row],[League]]&amp;Table1[[#This Row],[Team]]</f>
        <v>$150 Draft Champions Feb 29 1:00 pm Lg.3800Magic Carpets</v>
      </c>
      <c r="D1698">
        <f>16-INDEX(STANDINGS_BA[],MATCH(Table1[[#This Row],[COMBINED]],STANDINGS_BA[COMBINED],0),COLUMN(STANDINGS_BA[PLACE IN LEAGUE]))</f>
        <v>9</v>
      </c>
      <c r="E1698">
        <f>16-INDEX(STANDINGS_R[],MATCH(Table1[[#This Row],[COMBINED]],STANDINGS_R[COMBINED],0),COLUMN(STANDINGS_R[PLACE IN LEAGUE]))</f>
        <v>2</v>
      </c>
      <c r="F1698">
        <f>16-INDEX(STANDINGS_HR[],MATCH(Table1[[#This Row],[COMBINED]],STANDINGS_HR[COMBINED],0),COLUMN(STANDINGS_HR[PLACE IN LEAGUE]))</f>
        <v>8</v>
      </c>
      <c r="G1698">
        <f>16-INDEX(STANDINGS_RBI[],MATCH(Table1[[#This Row],[COMBINED]],STANDINGS_RBI[COMBINED],0),COLUMN(STANDINGS_RBI[PLACE IN LEAGUE]))</f>
        <v>7</v>
      </c>
      <c r="H1698">
        <f>16-INDEX(STANDINGS_SB[],MATCH(Table1[[#This Row],[COMBINED]],STANDINGS_SB[COMBINED],0),COLUMN(STANDINGS_SB[PLACE IN LEAGUE]))</f>
        <v>2</v>
      </c>
      <c r="I1698">
        <f>16-INDEX(STANDINGS_ERA[],MATCH(Table1[[#This Row],[COMBINED]],STANDINGS_ERA[COMBINED],0),COLUMN(STANDINGS_ERA[PLACE IN LEAGUE]))</f>
        <v>9</v>
      </c>
      <c r="J1698">
        <f>16-INDEX(STANDINGS_WHIP[],MATCH(Table1[[#This Row],[COMBINED]],STANDINGS_WHIP[COMBINED],0),COLUMN(STANDINGS_WHIP[PLACE IN LEAGUE]))</f>
        <v>10</v>
      </c>
      <c r="K1698">
        <f>16-INDEX(STANDINGS_W[],MATCH(Table1[[#This Row],[COMBINED]],STANDINGS_W[COMBINED],0),COLUMN(STANDINGS_W[PLACE IN LEAGUE]))</f>
        <v>2</v>
      </c>
      <c r="L1698">
        <f>16-INDEX(STANDINGS_K[],MATCH(Table1[[#This Row],[COMBINED]],STANDINGS_K[COMBINED],0),COLUMN(STANDINGS_K[PLACE IN LEAGUE]))</f>
        <v>7</v>
      </c>
      <c r="M1698">
        <f>16-INDEX(STANDINGS_SV[],MATCH(Table1[[#This Row],[COMBINED]],STANDINGS_SV[COMBINED],0),COLUMN(STANDINGS_SV[PLACE IN LEAGUE]))</f>
        <v>6</v>
      </c>
      <c r="N1698">
        <f>SUM(Table1[[#This Row],[BA]:[SV]])</f>
        <v>62</v>
      </c>
      <c r="O1698">
        <v>13</v>
      </c>
    </row>
    <row r="1699" spans="1:15" x14ac:dyDescent="0.25">
      <c r="A1699" t="s">
        <v>1834</v>
      </c>
      <c r="B1699" t="s">
        <v>1827</v>
      </c>
      <c r="C1699" t="str">
        <f>Table1[[#This Row],[League]]&amp;Table1[[#This Row],[Team]]</f>
        <v>$150 Draft Champions Feb 29 1:00 pm Lg.3800NDfan2</v>
      </c>
      <c r="D1699">
        <f>16-INDEX(STANDINGS_BA[],MATCH(Table1[[#This Row],[COMBINED]],STANDINGS_BA[COMBINED],0),COLUMN(STANDINGS_BA[PLACE IN LEAGUE]))</f>
        <v>7</v>
      </c>
      <c r="E1699">
        <f>16-INDEX(STANDINGS_R[],MATCH(Table1[[#This Row],[COMBINED]],STANDINGS_R[COMBINED],0),COLUMN(STANDINGS_R[PLACE IN LEAGUE]))</f>
        <v>5</v>
      </c>
      <c r="F1699">
        <f>16-INDEX(STANDINGS_HR[],MATCH(Table1[[#This Row],[COMBINED]],STANDINGS_HR[COMBINED],0),COLUMN(STANDINGS_HR[PLACE IN LEAGUE]))</f>
        <v>9</v>
      </c>
      <c r="G1699">
        <f>16-INDEX(STANDINGS_RBI[],MATCH(Table1[[#This Row],[COMBINED]],STANDINGS_RBI[COMBINED],0),COLUMN(STANDINGS_RBI[PLACE IN LEAGUE]))</f>
        <v>5</v>
      </c>
      <c r="H1699">
        <f>16-INDEX(STANDINGS_SB[],MATCH(Table1[[#This Row],[COMBINED]],STANDINGS_SB[COMBINED],0),COLUMN(STANDINGS_SB[PLACE IN LEAGUE]))</f>
        <v>8</v>
      </c>
      <c r="I1699">
        <f>16-INDEX(STANDINGS_ERA[],MATCH(Table1[[#This Row],[COMBINED]],STANDINGS_ERA[COMBINED],0),COLUMN(STANDINGS_ERA[PLACE IN LEAGUE]))</f>
        <v>2</v>
      </c>
      <c r="J1699">
        <f>16-INDEX(STANDINGS_WHIP[],MATCH(Table1[[#This Row],[COMBINED]],STANDINGS_WHIP[COMBINED],0),COLUMN(STANDINGS_WHIP[PLACE IN LEAGUE]))</f>
        <v>3</v>
      </c>
      <c r="K1699">
        <f>16-INDEX(STANDINGS_W[],MATCH(Table1[[#This Row],[COMBINED]],STANDINGS_W[COMBINED],0),COLUMN(STANDINGS_W[PLACE IN LEAGUE]))</f>
        <v>1</v>
      </c>
      <c r="L1699">
        <f>16-INDEX(STANDINGS_K[],MATCH(Table1[[#This Row],[COMBINED]],STANDINGS_K[COMBINED],0),COLUMN(STANDINGS_K[PLACE IN LEAGUE]))</f>
        <v>2</v>
      </c>
      <c r="M1699">
        <f>16-INDEX(STANDINGS_SV[],MATCH(Table1[[#This Row],[COMBINED]],STANDINGS_SV[COMBINED],0),COLUMN(STANDINGS_SV[PLACE IN LEAGUE]))</f>
        <v>14</v>
      </c>
      <c r="N1699">
        <f>SUM(Table1[[#This Row],[BA]:[SV]])</f>
        <v>56</v>
      </c>
      <c r="O1699">
        <v>14</v>
      </c>
    </row>
    <row r="1700" spans="1:15" x14ac:dyDescent="0.25">
      <c r="A1700" t="s">
        <v>390</v>
      </c>
      <c r="B1700" t="s">
        <v>1827</v>
      </c>
      <c r="C1700" t="str">
        <f>Table1[[#This Row],[League]]&amp;Table1[[#This Row],[Team]]</f>
        <v>$150 Draft Champions Feb 29 1:00 pm Lg.3800Big Air</v>
      </c>
      <c r="D1700">
        <f>16-INDEX(STANDINGS_BA[],MATCH(Table1[[#This Row],[COMBINED]],STANDINGS_BA[COMBINED],0),COLUMN(STANDINGS_BA[PLACE IN LEAGUE]))</f>
        <v>1</v>
      </c>
      <c r="E1700">
        <f>16-INDEX(STANDINGS_R[],MATCH(Table1[[#This Row],[COMBINED]],STANDINGS_R[COMBINED],0),COLUMN(STANDINGS_R[PLACE IN LEAGUE]))</f>
        <v>1</v>
      </c>
      <c r="F1700">
        <f>16-INDEX(STANDINGS_HR[],MATCH(Table1[[#This Row],[COMBINED]],STANDINGS_HR[COMBINED],0),COLUMN(STANDINGS_HR[PLACE IN LEAGUE]))</f>
        <v>2</v>
      </c>
      <c r="G1700">
        <f>16-INDEX(STANDINGS_RBI[],MATCH(Table1[[#This Row],[COMBINED]],STANDINGS_RBI[COMBINED],0),COLUMN(STANDINGS_RBI[PLACE IN LEAGUE]))</f>
        <v>1</v>
      </c>
      <c r="H1700">
        <f>16-INDEX(STANDINGS_SB[],MATCH(Table1[[#This Row],[COMBINED]],STANDINGS_SB[COMBINED],0),COLUMN(STANDINGS_SB[PLACE IN LEAGUE]))</f>
        <v>5</v>
      </c>
      <c r="I1700">
        <f>16-INDEX(STANDINGS_ERA[],MATCH(Table1[[#This Row],[COMBINED]],STANDINGS_ERA[COMBINED],0),COLUMN(STANDINGS_ERA[PLACE IN LEAGUE]))</f>
        <v>6</v>
      </c>
      <c r="J1700">
        <f>16-INDEX(STANDINGS_WHIP[],MATCH(Table1[[#This Row],[COMBINED]],STANDINGS_WHIP[COMBINED],0),COLUMN(STANDINGS_WHIP[PLACE IN LEAGUE]))</f>
        <v>12</v>
      </c>
      <c r="K1700">
        <f>16-INDEX(STANDINGS_W[],MATCH(Table1[[#This Row],[COMBINED]],STANDINGS_W[COMBINED],0),COLUMN(STANDINGS_W[PLACE IN LEAGUE]))</f>
        <v>9</v>
      </c>
      <c r="L1700">
        <f>16-INDEX(STANDINGS_K[],MATCH(Table1[[#This Row],[COMBINED]],STANDINGS_K[COMBINED],0),COLUMN(STANDINGS_K[PLACE IN LEAGUE]))</f>
        <v>9</v>
      </c>
      <c r="M1700">
        <f>16-INDEX(STANDINGS_SV[],MATCH(Table1[[#This Row],[COMBINED]],STANDINGS_SV[COMBINED],0),COLUMN(STANDINGS_SV[PLACE IN LEAGUE]))</f>
        <v>2</v>
      </c>
      <c r="N1700">
        <f>SUM(Table1[[#This Row],[BA]:[SV]])</f>
        <v>48</v>
      </c>
      <c r="O1700">
        <v>15</v>
      </c>
    </row>
    <row r="1701" spans="1:15" x14ac:dyDescent="0.25">
      <c r="A1701" t="s">
        <v>1838</v>
      </c>
      <c r="B1701" t="s">
        <v>1839</v>
      </c>
      <c r="C1701" t="str">
        <f>Table1[[#This Row],[League]]&amp;Table1[[#This Row],[Team]]</f>
        <v>$150 Draft Champions Feb 29 1:00 pm Lg.3802DC Machine2</v>
      </c>
      <c r="D1701">
        <f>16-INDEX(STANDINGS_BA[],MATCH(Table1[[#This Row],[COMBINED]],STANDINGS_BA[COMBINED],0),COLUMN(STANDINGS_BA[PLACE IN LEAGUE]))</f>
        <v>15</v>
      </c>
      <c r="E1701">
        <f>16-INDEX(STANDINGS_R[],MATCH(Table1[[#This Row],[COMBINED]],STANDINGS_R[COMBINED],0),COLUMN(STANDINGS_R[PLACE IN LEAGUE]))</f>
        <v>15</v>
      </c>
      <c r="F1701">
        <f>16-INDEX(STANDINGS_HR[],MATCH(Table1[[#This Row],[COMBINED]],STANDINGS_HR[COMBINED],0),COLUMN(STANDINGS_HR[PLACE IN LEAGUE]))</f>
        <v>15</v>
      </c>
      <c r="G1701">
        <f>16-INDEX(STANDINGS_RBI[],MATCH(Table1[[#This Row],[COMBINED]],STANDINGS_RBI[COMBINED],0),COLUMN(STANDINGS_RBI[PLACE IN LEAGUE]))</f>
        <v>15</v>
      </c>
      <c r="H1701">
        <f>16-INDEX(STANDINGS_SB[],MATCH(Table1[[#This Row],[COMBINED]],STANDINGS_SB[COMBINED],0),COLUMN(STANDINGS_SB[PLACE IN LEAGUE]))</f>
        <v>15</v>
      </c>
      <c r="I1701">
        <f>16-INDEX(STANDINGS_ERA[],MATCH(Table1[[#This Row],[COMBINED]],STANDINGS_ERA[COMBINED],0),COLUMN(STANDINGS_ERA[PLACE IN LEAGUE]))</f>
        <v>5</v>
      </c>
      <c r="J1701">
        <f>16-INDEX(STANDINGS_WHIP[],MATCH(Table1[[#This Row],[COMBINED]],STANDINGS_WHIP[COMBINED],0),COLUMN(STANDINGS_WHIP[PLACE IN LEAGUE]))</f>
        <v>14</v>
      </c>
      <c r="K1701">
        <f>16-INDEX(STANDINGS_W[],MATCH(Table1[[#This Row],[COMBINED]],STANDINGS_W[COMBINED],0),COLUMN(STANDINGS_W[PLACE IN LEAGUE]))</f>
        <v>6</v>
      </c>
      <c r="L1701">
        <f>16-INDEX(STANDINGS_K[],MATCH(Table1[[#This Row],[COMBINED]],STANDINGS_K[COMBINED],0),COLUMN(STANDINGS_K[PLACE IN LEAGUE]))</f>
        <v>5</v>
      </c>
      <c r="M1701">
        <f>16-INDEX(STANDINGS_SV[],MATCH(Table1[[#This Row],[COMBINED]],STANDINGS_SV[COMBINED],0),COLUMN(STANDINGS_SV[PLACE IN LEAGUE]))</f>
        <v>10</v>
      </c>
      <c r="N1701">
        <f>SUM(Table1[[#This Row],[BA]:[SV]])</f>
        <v>115</v>
      </c>
      <c r="O1701">
        <v>1</v>
      </c>
    </row>
    <row r="1702" spans="1:15" x14ac:dyDescent="0.25">
      <c r="A1702" t="s">
        <v>1847</v>
      </c>
      <c r="B1702" t="s">
        <v>1839</v>
      </c>
      <c r="C1702" t="str">
        <f>Table1[[#This Row],[League]]&amp;Table1[[#This Row],[Team]]</f>
        <v>$150 Draft Champions Feb 29 1:00 pm Lg.3802Dominance &amp; Submission IV</v>
      </c>
      <c r="D1702">
        <f>16-INDEX(STANDINGS_BA[],MATCH(Table1[[#This Row],[COMBINED]],STANDINGS_BA[COMBINED],0),COLUMN(STANDINGS_BA[PLACE IN LEAGUE]))</f>
        <v>3</v>
      </c>
      <c r="E1702">
        <f>16-INDEX(STANDINGS_R[],MATCH(Table1[[#This Row],[COMBINED]],STANDINGS_R[COMBINED],0),COLUMN(STANDINGS_R[PLACE IN LEAGUE]))</f>
        <v>3</v>
      </c>
      <c r="F1702">
        <f>16-INDEX(STANDINGS_HR[],MATCH(Table1[[#This Row],[COMBINED]],STANDINGS_HR[COMBINED],0),COLUMN(STANDINGS_HR[PLACE IN LEAGUE]))</f>
        <v>10</v>
      </c>
      <c r="G1702">
        <f>16-INDEX(STANDINGS_RBI[],MATCH(Table1[[#This Row],[COMBINED]],STANDINGS_RBI[COMBINED],0),COLUMN(STANDINGS_RBI[PLACE IN LEAGUE]))</f>
        <v>11</v>
      </c>
      <c r="H1702">
        <f>16-INDEX(STANDINGS_SB[],MATCH(Table1[[#This Row],[COMBINED]],STANDINGS_SB[COMBINED],0),COLUMN(STANDINGS_SB[PLACE IN LEAGUE]))</f>
        <v>8</v>
      </c>
      <c r="I1702">
        <f>16-INDEX(STANDINGS_ERA[],MATCH(Table1[[#This Row],[COMBINED]],STANDINGS_ERA[COMBINED],0),COLUMN(STANDINGS_ERA[PLACE IN LEAGUE]))</f>
        <v>15</v>
      </c>
      <c r="J1702">
        <f>16-INDEX(STANDINGS_WHIP[],MATCH(Table1[[#This Row],[COMBINED]],STANDINGS_WHIP[COMBINED],0),COLUMN(STANDINGS_WHIP[PLACE IN LEAGUE]))</f>
        <v>15</v>
      </c>
      <c r="K1702">
        <f>16-INDEX(STANDINGS_W[],MATCH(Table1[[#This Row],[COMBINED]],STANDINGS_W[COMBINED],0),COLUMN(STANDINGS_W[PLACE IN LEAGUE]))</f>
        <v>14</v>
      </c>
      <c r="L1702">
        <f>16-INDEX(STANDINGS_K[],MATCH(Table1[[#This Row],[COMBINED]],STANDINGS_K[COMBINED],0),COLUMN(STANDINGS_K[PLACE IN LEAGUE]))</f>
        <v>7</v>
      </c>
      <c r="M1702">
        <f>16-INDEX(STANDINGS_SV[],MATCH(Table1[[#This Row],[COMBINED]],STANDINGS_SV[COMBINED],0),COLUMN(STANDINGS_SV[PLACE IN LEAGUE]))</f>
        <v>13</v>
      </c>
      <c r="N1702">
        <f>SUM(Table1[[#This Row],[BA]:[SV]])</f>
        <v>99</v>
      </c>
      <c r="O1702">
        <v>2</v>
      </c>
    </row>
    <row r="1703" spans="1:15" x14ac:dyDescent="0.25">
      <c r="A1703" t="s">
        <v>1844</v>
      </c>
      <c r="B1703" t="s">
        <v>1839</v>
      </c>
      <c r="C1703" t="str">
        <f>Table1[[#This Row],[League]]&amp;Table1[[#This Row],[Team]]</f>
        <v>$150 Draft Champions Feb 29 1:00 pm Lg.3802SB Nation Royals Review</v>
      </c>
      <c r="D1703">
        <f>16-INDEX(STANDINGS_BA[],MATCH(Table1[[#This Row],[COMBINED]],STANDINGS_BA[COMBINED],0),COLUMN(STANDINGS_BA[PLACE IN LEAGUE]))</f>
        <v>8</v>
      </c>
      <c r="E1703">
        <f>16-INDEX(STANDINGS_R[],MATCH(Table1[[#This Row],[COMBINED]],STANDINGS_R[COMBINED],0),COLUMN(STANDINGS_R[PLACE IN LEAGUE]))</f>
        <v>14</v>
      </c>
      <c r="F1703">
        <f>16-INDEX(STANDINGS_HR[],MATCH(Table1[[#This Row],[COMBINED]],STANDINGS_HR[COMBINED],0),COLUMN(STANDINGS_HR[PLACE IN LEAGUE]))</f>
        <v>13</v>
      </c>
      <c r="G1703">
        <f>16-INDEX(STANDINGS_RBI[],MATCH(Table1[[#This Row],[COMBINED]],STANDINGS_RBI[COMBINED],0),COLUMN(STANDINGS_RBI[PLACE IN LEAGUE]))</f>
        <v>14</v>
      </c>
      <c r="H1703">
        <f>16-INDEX(STANDINGS_SB[],MATCH(Table1[[#This Row],[COMBINED]],STANDINGS_SB[COMBINED],0),COLUMN(STANDINGS_SB[PLACE IN LEAGUE]))</f>
        <v>6</v>
      </c>
      <c r="I1703">
        <f>16-INDEX(STANDINGS_ERA[],MATCH(Table1[[#This Row],[COMBINED]],STANDINGS_ERA[COMBINED],0),COLUMN(STANDINGS_ERA[PLACE IN LEAGUE]))</f>
        <v>10</v>
      </c>
      <c r="J1703">
        <f>16-INDEX(STANDINGS_WHIP[],MATCH(Table1[[#This Row],[COMBINED]],STANDINGS_WHIP[COMBINED],0),COLUMN(STANDINGS_WHIP[PLACE IN LEAGUE]))</f>
        <v>6</v>
      </c>
      <c r="K1703">
        <f>16-INDEX(STANDINGS_W[],MATCH(Table1[[#This Row],[COMBINED]],STANDINGS_W[COMBINED],0),COLUMN(STANDINGS_W[PLACE IN LEAGUE]))</f>
        <v>8</v>
      </c>
      <c r="L1703">
        <f>16-INDEX(STANDINGS_K[],MATCH(Table1[[#This Row],[COMBINED]],STANDINGS_K[COMBINED],0),COLUMN(STANDINGS_K[PLACE IN LEAGUE]))</f>
        <v>10</v>
      </c>
      <c r="M1703">
        <f>16-INDEX(STANDINGS_SV[],MATCH(Table1[[#This Row],[COMBINED]],STANDINGS_SV[COMBINED],0),COLUMN(STANDINGS_SV[PLACE IN LEAGUE]))</f>
        <v>9</v>
      </c>
      <c r="N1703">
        <f>SUM(Table1[[#This Row],[BA]:[SV]])</f>
        <v>98</v>
      </c>
      <c r="O1703">
        <v>3</v>
      </c>
    </row>
    <row r="1704" spans="1:15" x14ac:dyDescent="0.25">
      <c r="A1704" t="s">
        <v>1845</v>
      </c>
      <c r="B1704" t="s">
        <v>1839</v>
      </c>
      <c r="C1704" t="str">
        <f>Table1[[#This Row],[League]]&amp;Table1[[#This Row],[Team]]</f>
        <v>$150 Draft Champions Feb 29 1:00 pm Lg.3802Ashley Schaeffer</v>
      </c>
      <c r="D1704">
        <f>16-INDEX(STANDINGS_BA[],MATCH(Table1[[#This Row],[COMBINED]],STANDINGS_BA[COMBINED],0),COLUMN(STANDINGS_BA[PLACE IN LEAGUE]))</f>
        <v>6</v>
      </c>
      <c r="E1704">
        <f>16-INDEX(STANDINGS_R[],MATCH(Table1[[#This Row],[COMBINED]],STANDINGS_R[COMBINED],0),COLUMN(STANDINGS_R[PLACE IN LEAGUE]))</f>
        <v>13</v>
      </c>
      <c r="F1704">
        <f>16-INDEX(STANDINGS_HR[],MATCH(Table1[[#This Row],[COMBINED]],STANDINGS_HR[COMBINED],0),COLUMN(STANDINGS_HR[PLACE IN LEAGUE]))</f>
        <v>9</v>
      </c>
      <c r="G1704">
        <f>16-INDEX(STANDINGS_RBI[],MATCH(Table1[[#This Row],[COMBINED]],STANDINGS_RBI[COMBINED],0),COLUMN(STANDINGS_RBI[PLACE IN LEAGUE]))</f>
        <v>13</v>
      </c>
      <c r="H1704">
        <f>16-INDEX(STANDINGS_SB[],MATCH(Table1[[#This Row],[COMBINED]],STANDINGS_SB[COMBINED],0),COLUMN(STANDINGS_SB[PLACE IN LEAGUE]))</f>
        <v>13</v>
      </c>
      <c r="I1704">
        <f>16-INDEX(STANDINGS_ERA[],MATCH(Table1[[#This Row],[COMBINED]],STANDINGS_ERA[COMBINED],0),COLUMN(STANDINGS_ERA[PLACE IN LEAGUE]))</f>
        <v>6</v>
      </c>
      <c r="J1704">
        <f>16-INDEX(STANDINGS_WHIP[],MATCH(Table1[[#This Row],[COMBINED]],STANDINGS_WHIP[COMBINED],0),COLUMN(STANDINGS_WHIP[PLACE IN LEAGUE]))</f>
        <v>7</v>
      </c>
      <c r="K1704">
        <f>16-INDEX(STANDINGS_W[],MATCH(Table1[[#This Row],[COMBINED]],STANDINGS_W[COMBINED],0),COLUMN(STANDINGS_W[PLACE IN LEAGUE]))</f>
        <v>10</v>
      </c>
      <c r="L1704">
        <f>16-INDEX(STANDINGS_K[],MATCH(Table1[[#This Row],[COMBINED]],STANDINGS_K[COMBINED],0),COLUMN(STANDINGS_K[PLACE IN LEAGUE]))</f>
        <v>14</v>
      </c>
      <c r="M1704">
        <f>16-INDEX(STANDINGS_SV[],MATCH(Table1[[#This Row],[COMBINED]],STANDINGS_SV[COMBINED],0),COLUMN(STANDINGS_SV[PLACE IN LEAGUE]))</f>
        <v>6</v>
      </c>
      <c r="N1704">
        <f>SUM(Table1[[#This Row],[BA]:[SV]])</f>
        <v>97</v>
      </c>
      <c r="O1704">
        <v>4</v>
      </c>
    </row>
    <row r="1705" spans="1:15" x14ac:dyDescent="0.25">
      <c r="A1705" t="s">
        <v>1846</v>
      </c>
      <c r="B1705" t="s">
        <v>1839</v>
      </c>
      <c r="C1705" t="str">
        <f>Table1[[#This Row],[League]]&amp;Table1[[#This Row],[Team]]</f>
        <v>$150 Draft Champions Feb 29 1:00 pm Lg.3802The Wy's Guys</v>
      </c>
      <c r="D1705">
        <f>16-INDEX(STANDINGS_BA[],MATCH(Table1[[#This Row],[COMBINED]],STANDINGS_BA[COMBINED],0),COLUMN(STANDINGS_BA[PLACE IN LEAGUE]))</f>
        <v>4</v>
      </c>
      <c r="E1705">
        <f>16-INDEX(STANDINGS_R[],MATCH(Table1[[#This Row],[COMBINED]],STANDINGS_R[COMBINED],0),COLUMN(STANDINGS_R[PLACE IN LEAGUE]))</f>
        <v>10</v>
      </c>
      <c r="F1705">
        <f>16-INDEX(STANDINGS_HR[],MATCH(Table1[[#This Row],[COMBINED]],STANDINGS_HR[COMBINED],0),COLUMN(STANDINGS_HR[PLACE IN LEAGUE]))</f>
        <v>7</v>
      </c>
      <c r="G1705">
        <f>16-INDEX(STANDINGS_RBI[],MATCH(Table1[[#This Row],[COMBINED]],STANDINGS_RBI[COMBINED],0),COLUMN(STANDINGS_RBI[PLACE IN LEAGUE]))</f>
        <v>6</v>
      </c>
      <c r="H1705">
        <f>16-INDEX(STANDINGS_SB[],MATCH(Table1[[#This Row],[COMBINED]],STANDINGS_SB[COMBINED],0),COLUMN(STANDINGS_SB[PLACE IN LEAGUE]))</f>
        <v>14</v>
      </c>
      <c r="I1705">
        <f>16-INDEX(STANDINGS_ERA[],MATCH(Table1[[#This Row],[COMBINED]],STANDINGS_ERA[COMBINED],0),COLUMN(STANDINGS_ERA[PLACE IN LEAGUE]))</f>
        <v>12</v>
      </c>
      <c r="J1705">
        <f>16-INDEX(STANDINGS_WHIP[],MATCH(Table1[[#This Row],[COMBINED]],STANDINGS_WHIP[COMBINED],0),COLUMN(STANDINGS_WHIP[PLACE IN LEAGUE]))</f>
        <v>10</v>
      </c>
      <c r="K1705">
        <f>16-INDEX(STANDINGS_W[],MATCH(Table1[[#This Row],[COMBINED]],STANDINGS_W[COMBINED],0),COLUMN(STANDINGS_W[PLACE IN LEAGUE]))</f>
        <v>13</v>
      </c>
      <c r="L1705">
        <f>16-INDEX(STANDINGS_K[],MATCH(Table1[[#This Row],[COMBINED]],STANDINGS_K[COMBINED],0),COLUMN(STANDINGS_K[PLACE IN LEAGUE]))</f>
        <v>12</v>
      </c>
      <c r="M1705">
        <f>16-INDEX(STANDINGS_SV[],MATCH(Table1[[#This Row],[COMBINED]],STANDINGS_SV[COMBINED],0),COLUMN(STANDINGS_SV[PLACE IN LEAGUE]))</f>
        <v>8</v>
      </c>
      <c r="N1705">
        <f>SUM(Table1[[#This Row],[BA]:[SV]])</f>
        <v>96</v>
      </c>
      <c r="O1705">
        <v>5</v>
      </c>
    </row>
    <row r="1706" spans="1:15" x14ac:dyDescent="0.25">
      <c r="A1706" t="s">
        <v>41</v>
      </c>
      <c r="B1706" t="s">
        <v>1839</v>
      </c>
      <c r="C1706" t="str">
        <f>Table1[[#This Row],[League]]&amp;Table1[[#This Row],[Team]]</f>
        <v>$150 Draft Champions Feb 29 1:00 pm Lg.3802Team Walker</v>
      </c>
      <c r="D1706">
        <f>16-INDEX(STANDINGS_BA[],MATCH(Table1[[#This Row],[COMBINED]],STANDINGS_BA[COMBINED],0),COLUMN(STANDINGS_BA[PLACE IN LEAGUE]))</f>
        <v>7</v>
      </c>
      <c r="E1706">
        <f>16-INDEX(STANDINGS_R[],MATCH(Table1[[#This Row],[COMBINED]],STANDINGS_R[COMBINED],0),COLUMN(STANDINGS_R[PLACE IN LEAGUE]))</f>
        <v>12</v>
      </c>
      <c r="F1706">
        <f>16-INDEX(STANDINGS_HR[],MATCH(Table1[[#This Row],[COMBINED]],STANDINGS_HR[COMBINED],0),COLUMN(STANDINGS_HR[PLACE IN LEAGUE]))</f>
        <v>11</v>
      </c>
      <c r="G1706">
        <f>16-INDEX(STANDINGS_RBI[],MATCH(Table1[[#This Row],[COMBINED]],STANDINGS_RBI[COMBINED],0),COLUMN(STANDINGS_RBI[PLACE IN LEAGUE]))</f>
        <v>5</v>
      </c>
      <c r="H1706">
        <f>16-INDEX(STANDINGS_SB[],MATCH(Table1[[#This Row],[COMBINED]],STANDINGS_SB[COMBINED],0),COLUMN(STANDINGS_SB[PLACE IN LEAGUE]))</f>
        <v>5</v>
      </c>
      <c r="I1706">
        <f>16-INDEX(STANDINGS_ERA[],MATCH(Table1[[#This Row],[COMBINED]],STANDINGS_ERA[COMBINED],0),COLUMN(STANDINGS_ERA[PLACE IN LEAGUE]))</f>
        <v>14</v>
      </c>
      <c r="J1706">
        <f>16-INDEX(STANDINGS_WHIP[],MATCH(Table1[[#This Row],[COMBINED]],STANDINGS_WHIP[COMBINED],0),COLUMN(STANDINGS_WHIP[PLACE IN LEAGUE]))</f>
        <v>13</v>
      </c>
      <c r="K1706">
        <f>16-INDEX(STANDINGS_W[],MATCH(Table1[[#This Row],[COMBINED]],STANDINGS_W[COMBINED],0),COLUMN(STANDINGS_W[PLACE IN LEAGUE]))</f>
        <v>7</v>
      </c>
      <c r="L1706">
        <f>16-INDEX(STANDINGS_K[],MATCH(Table1[[#This Row],[COMBINED]],STANDINGS_K[COMBINED],0),COLUMN(STANDINGS_K[PLACE IN LEAGUE]))</f>
        <v>6</v>
      </c>
      <c r="M1706">
        <f>16-INDEX(STANDINGS_SV[],MATCH(Table1[[#This Row],[COMBINED]],STANDINGS_SV[COMBINED],0),COLUMN(STANDINGS_SV[PLACE IN LEAGUE]))</f>
        <v>14</v>
      </c>
      <c r="N1706">
        <f>SUM(Table1[[#This Row],[BA]:[SV]])</f>
        <v>94</v>
      </c>
      <c r="O1706">
        <v>6</v>
      </c>
    </row>
    <row r="1707" spans="1:15" x14ac:dyDescent="0.25">
      <c r="A1707" t="s">
        <v>1840</v>
      </c>
      <c r="B1707" t="s">
        <v>1839</v>
      </c>
      <c r="C1707" t="str">
        <f>Table1[[#This Row],[League]]&amp;Table1[[#This Row],[Team]]</f>
        <v>$150 Draft Champions Feb 29 1:00 pm Lg.3802Team Girouard</v>
      </c>
      <c r="D1707">
        <f>16-INDEX(STANDINGS_BA[],MATCH(Table1[[#This Row],[COMBINED]],STANDINGS_BA[COMBINED],0),COLUMN(STANDINGS_BA[PLACE IN LEAGUE]))</f>
        <v>14</v>
      </c>
      <c r="E1707">
        <f>16-INDEX(STANDINGS_R[],MATCH(Table1[[#This Row],[COMBINED]],STANDINGS_R[COMBINED],0),COLUMN(STANDINGS_R[PLACE IN LEAGUE]))</f>
        <v>6</v>
      </c>
      <c r="F1707">
        <f>16-INDEX(STANDINGS_HR[],MATCH(Table1[[#This Row],[COMBINED]],STANDINGS_HR[COMBINED],0),COLUMN(STANDINGS_HR[PLACE IN LEAGUE]))</f>
        <v>3</v>
      </c>
      <c r="G1707">
        <f>16-INDEX(STANDINGS_RBI[],MATCH(Table1[[#This Row],[COMBINED]],STANDINGS_RBI[COMBINED],0),COLUMN(STANDINGS_RBI[PLACE IN LEAGUE]))</f>
        <v>10</v>
      </c>
      <c r="H1707">
        <f>16-INDEX(STANDINGS_SB[],MATCH(Table1[[#This Row],[COMBINED]],STANDINGS_SB[COMBINED],0),COLUMN(STANDINGS_SB[PLACE IN LEAGUE]))</f>
        <v>4</v>
      </c>
      <c r="I1707">
        <f>16-INDEX(STANDINGS_ERA[],MATCH(Table1[[#This Row],[COMBINED]],STANDINGS_ERA[COMBINED],0),COLUMN(STANDINGS_ERA[PLACE IN LEAGUE]))</f>
        <v>9</v>
      </c>
      <c r="J1707">
        <f>16-INDEX(STANDINGS_WHIP[],MATCH(Table1[[#This Row],[COMBINED]],STANDINGS_WHIP[COMBINED],0),COLUMN(STANDINGS_WHIP[PLACE IN LEAGUE]))</f>
        <v>8</v>
      </c>
      <c r="K1707">
        <f>16-INDEX(STANDINGS_W[],MATCH(Table1[[#This Row],[COMBINED]],STANDINGS_W[COMBINED],0),COLUMN(STANDINGS_W[PLACE IN LEAGUE]))</f>
        <v>15</v>
      </c>
      <c r="L1707">
        <f>16-INDEX(STANDINGS_K[],MATCH(Table1[[#This Row],[COMBINED]],STANDINGS_K[COMBINED],0),COLUMN(STANDINGS_K[PLACE IN LEAGUE]))</f>
        <v>15</v>
      </c>
      <c r="M1707">
        <f>16-INDEX(STANDINGS_SV[],MATCH(Table1[[#This Row],[COMBINED]],STANDINGS_SV[COMBINED],0),COLUMN(STANDINGS_SV[PLACE IN LEAGUE]))</f>
        <v>4</v>
      </c>
      <c r="N1707">
        <f>SUM(Table1[[#This Row],[BA]:[SV]])</f>
        <v>88</v>
      </c>
      <c r="O1707">
        <v>7</v>
      </c>
    </row>
    <row r="1708" spans="1:15" x14ac:dyDescent="0.25">
      <c r="A1708" t="s">
        <v>380</v>
      </c>
      <c r="B1708" t="s">
        <v>1839</v>
      </c>
      <c r="C1708" t="str">
        <f>Table1[[#This Row],[League]]&amp;Table1[[#This Row],[Team]]</f>
        <v>$150 Draft Champions Feb 29 1:00 pm Lg.3802Team McDermott</v>
      </c>
      <c r="D1708">
        <f>16-INDEX(STANDINGS_BA[],MATCH(Table1[[#This Row],[COMBINED]],STANDINGS_BA[COMBINED],0),COLUMN(STANDINGS_BA[PLACE IN LEAGUE]))</f>
        <v>13</v>
      </c>
      <c r="E1708">
        <f>16-INDEX(STANDINGS_R[],MATCH(Table1[[#This Row],[COMBINED]],STANDINGS_R[COMBINED],0),COLUMN(STANDINGS_R[PLACE IN LEAGUE]))</f>
        <v>5</v>
      </c>
      <c r="F1708">
        <f>16-INDEX(STANDINGS_HR[],MATCH(Table1[[#This Row],[COMBINED]],STANDINGS_HR[COMBINED],0),COLUMN(STANDINGS_HR[PLACE IN LEAGUE]))</f>
        <v>2</v>
      </c>
      <c r="G1708">
        <f>16-INDEX(STANDINGS_RBI[],MATCH(Table1[[#This Row],[COMBINED]],STANDINGS_RBI[COMBINED],0),COLUMN(STANDINGS_RBI[PLACE IN LEAGUE]))</f>
        <v>8</v>
      </c>
      <c r="H1708">
        <f>16-INDEX(STANDINGS_SB[],MATCH(Table1[[#This Row],[COMBINED]],STANDINGS_SB[COMBINED],0),COLUMN(STANDINGS_SB[PLACE IN LEAGUE]))</f>
        <v>3</v>
      </c>
      <c r="I1708">
        <f>16-INDEX(STANDINGS_ERA[],MATCH(Table1[[#This Row],[COMBINED]],STANDINGS_ERA[COMBINED],0),COLUMN(STANDINGS_ERA[PLACE IN LEAGUE]))</f>
        <v>11</v>
      </c>
      <c r="J1708">
        <f>16-INDEX(STANDINGS_WHIP[],MATCH(Table1[[#This Row],[COMBINED]],STANDINGS_WHIP[COMBINED],0),COLUMN(STANDINGS_WHIP[PLACE IN LEAGUE]))</f>
        <v>12</v>
      </c>
      <c r="K1708">
        <f>16-INDEX(STANDINGS_W[],MATCH(Table1[[#This Row],[COMBINED]],STANDINGS_W[COMBINED],0),COLUMN(STANDINGS_W[PLACE IN LEAGUE]))</f>
        <v>12</v>
      </c>
      <c r="L1708">
        <f>16-INDEX(STANDINGS_K[],MATCH(Table1[[#This Row],[COMBINED]],STANDINGS_K[COMBINED],0),COLUMN(STANDINGS_K[PLACE IN LEAGUE]))</f>
        <v>13</v>
      </c>
      <c r="M1708">
        <f>16-INDEX(STANDINGS_SV[],MATCH(Table1[[#This Row],[COMBINED]],STANDINGS_SV[COMBINED],0),COLUMN(STANDINGS_SV[PLACE IN LEAGUE]))</f>
        <v>7</v>
      </c>
      <c r="N1708">
        <f>SUM(Table1[[#This Row],[BA]:[SV]])</f>
        <v>86</v>
      </c>
      <c r="O1708">
        <v>8</v>
      </c>
    </row>
    <row r="1709" spans="1:15" x14ac:dyDescent="0.25">
      <c r="A1709" t="s">
        <v>1843</v>
      </c>
      <c r="B1709" t="s">
        <v>1839</v>
      </c>
      <c r="C1709" t="str">
        <f>Table1[[#This Row],[League]]&amp;Table1[[#This Row],[Team]]</f>
        <v>$150 Draft Champions Feb 29 1:00 pm Lg.3802Rake City</v>
      </c>
      <c r="D1709">
        <f>16-INDEX(STANDINGS_BA[],MATCH(Table1[[#This Row],[COMBINED]],STANDINGS_BA[COMBINED],0),COLUMN(STANDINGS_BA[PLACE IN LEAGUE]))</f>
        <v>9</v>
      </c>
      <c r="E1709">
        <f>16-INDEX(STANDINGS_R[],MATCH(Table1[[#This Row],[COMBINED]],STANDINGS_R[COMBINED],0),COLUMN(STANDINGS_R[PLACE IN LEAGUE]))</f>
        <v>8</v>
      </c>
      <c r="F1709">
        <f>16-INDEX(STANDINGS_HR[],MATCH(Table1[[#This Row],[COMBINED]],STANDINGS_HR[COMBINED],0),COLUMN(STANDINGS_HR[PLACE IN LEAGUE]))</f>
        <v>14</v>
      </c>
      <c r="G1709">
        <f>16-INDEX(STANDINGS_RBI[],MATCH(Table1[[#This Row],[COMBINED]],STANDINGS_RBI[COMBINED],0),COLUMN(STANDINGS_RBI[PLACE IN LEAGUE]))</f>
        <v>12</v>
      </c>
      <c r="H1709">
        <f>16-INDEX(STANDINGS_SB[],MATCH(Table1[[#This Row],[COMBINED]],STANDINGS_SB[COMBINED],0),COLUMN(STANDINGS_SB[PLACE IN LEAGUE]))</f>
        <v>10</v>
      </c>
      <c r="I1709">
        <f>16-INDEX(STANDINGS_ERA[],MATCH(Table1[[#This Row],[COMBINED]],STANDINGS_ERA[COMBINED],0),COLUMN(STANDINGS_ERA[PLACE IN LEAGUE]))</f>
        <v>7</v>
      </c>
      <c r="J1709">
        <f>16-INDEX(STANDINGS_WHIP[],MATCH(Table1[[#This Row],[COMBINED]],STANDINGS_WHIP[COMBINED],0),COLUMN(STANDINGS_WHIP[PLACE IN LEAGUE]))</f>
        <v>4</v>
      </c>
      <c r="K1709">
        <f>16-INDEX(STANDINGS_W[],MATCH(Table1[[#This Row],[COMBINED]],STANDINGS_W[COMBINED],0),COLUMN(STANDINGS_W[PLACE IN LEAGUE]))</f>
        <v>1</v>
      </c>
      <c r="L1709">
        <f>16-INDEX(STANDINGS_K[],MATCH(Table1[[#This Row],[COMBINED]],STANDINGS_K[COMBINED],0),COLUMN(STANDINGS_K[PLACE IN LEAGUE]))</f>
        <v>3</v>
      </c>
      <c r="M1709">
        <f>16-INDEX(STANDINGS_SV[],MATCH(Table1[[#This Row],[COMBINED]],STANDINGS_SV[COMBINED],0),COLUMN(STANDINGS_SV[PLACE IN LEAGUE]))</f>
        <v>15</v>
      </c>
      <c r="N1709">
        <f>SUM(Table1[[#This Row],[BA]:[SV]])</f>
        <v>83</v>
      </c>
      <c r="O1709">
        <v>9</v>
      </c>
    </row>
    <row r="1710" spans="1:15" x14ac:dyDescent="0.25">
      <c r="A1710" t="s">
        <v>1841</v>
      </c>
      <c r="B1710" t="s">
        <v>1839</v>
      </c>
      <c r="C1710" t="str">
        <f>Table1[[#This Row],[League]]&amp;Table1[[#This Row],[Team]]</f>
        <v>$150 Draft Champions Feb 29 1:00 pm Lg.3802WARthless</v>
      </c>
      <c r="D1710">
        <f>16-INDEX(STANDINGS_BA[],MATCH(Table1[[#This Row],[COMBINED]],STANDINGS_BA[COMBINED],0),COLUMN(STANDINGS_BA[PLACE IN LEAGUE]))</f>
        <v>11</v>
      </c>
      <c r="E1710">
        <f>16-INDEX(STANDINGS_R[],MATCH(Table1[[#This Row],[COMBINED]],STANDINGS_R[COMBINED],0),COLUMN(STANDINGS_R[PLACE IN LEAGUE]))</f>
        <v>11</v>
      </c>
      <c r="F1710">
        <f>16-INDEX(STANDINGS_HR[],MATCH(Table1[[#This Row],[COMBINED]],STANDINGS_HR[COMBINED],0),COLUMN(STANDINGS_HR[PLACE IN LEAGUE]))</f>
        <v>8</v>
      </c>
      <c r="G1710">
        <f>16-INDEX(STANDINGS_RBI[],MATCH(Table1[[#This Row],[COMBINED]],STANDINGS_RBI[COMBINED],0),COLUMN(STANDINGS_RBI[PLACE IN LEAGUE]))</f>
        <v>3</v>
      </c>
      <c r="H1710">
        <f>16-INDEX(STANDINGS_SB[],MATCH(Table1[[#This Row],[COMBINED]],STANDINGS_SB[COMBINED],0),COLUMN(STANDINGS_SB[PLACE IN LEAGUE]))</f>
        <v>12</v>
      </c>
      <c r="I1710">
        <f>16-INDEX(STANDINGS_ERA[],MATCH(Table1[[#This Row],[COMBINED]],STANDINGS_ERA[COMBINED],0),COLUMN(STANDINGS_ERA[PLACE IN LEAGUE]))</f>
        <v>3</v>
      </c>
      <c r="J1710">
        <f>16-INDEX(STANDINGS_WHIP[],MATCH(Table1[[#This Row],[COMBINED]],STANDINGS_WHIP[COMBINED],0),COLUMN(STANDINGS_WHIP[PLACE IN LEAGUE]))</f>
        <v>2</v>
      </c>
      <c r="K1710">
        <f>16-INDEX(STANDINGS_W[],MATCH(Table1[[#This Row],[COMBINED]],STANDINGS_W[COMBINED],0),COLUMN(STANDINGS_W[PLACE IN LEAGUE]))</f>
        <v>11</v>
      </c>
      <c r="L1710">
        <f>16-INDEX(STANDINGS_K[],MATCH(Table1[[#This Row],[COMBINED]],STANDINGS_K[COMBINED],0),COLUMN(STANDINGS_K[PLACE IN LEAGUE]))</f>
        <v>11</v>
      </c>
      <c r="M1710">
        <f>16-INDEX(STANDINGS_SV[],MATCH(Table1[[#This Row],[COMBINED]],STANDINGS_SV[COMBINED],0),COLUMN(STANDINGS_SV[PLACE IN LEAGUE]))</f>
        <v>1</v>
      </c>
      <c r="N1710">
        <f>SUM(Table1[[#This Row],[BA]:[SV]])</f>
        <v>73</v>
      </c>
      <c r="O1710">
        <v>10</v>
      </c>
    </row>
    <row r="1711" spans="1:15" x14ac:dyDescent="0.25">
      <c r="A1711" t="s">
        <v>236</v>
      </c>
      <c r="B1711" t="s">
        <v>1839</v>
      </c>
      <c r="C1711" t="str">
        <f>Table1[[#This Row],[League]]&amp;Table1[[#This Row],[Team]]</f>
        <v>$150 Draft Champions Feb 29 1:00 pm Lg.3802Timko Toe Jammers</v>
      </c>
      <c r="D1711">
        <f>16-INDEX(STANDINGS_BA[],MATCH(Table1[[#This Row],[COMBINED]],STANDINGS_BA[COMBINED],0),COLUMN(STANDINGS_BA[PLACE IN LEAGUE]))</f>
        <v>12</v>
      </c>
      <c r="E1711">
        <f>16-INDEX(STANDINGS_R[],MATCH(Table1[[#This Row],[COMBINED]],STANDINGS_R[COMBINED],0),COLUMN(STANDINGS_R[PLACE IN LEAGUE]))</f>
        <v>9</v>
      </c>
      <c r="F1711">
        <f>16-INDEX(STANDINGS_HR[],MATCH(Table1[[#This Row],[COMBINED]],STANDINGS_HR[COMBINED],0),COLUMN(STANDINGS_HR[PLACE IN LEAGUE]))</f>
        <v>6</v>
      </c>
      <c r="G1711">
        <f>16-INDEX(STANDINGS_RBI[],MATCH(Table1[[#This Row],[COMBINED]],STANDINGS_RBI[COMBINED],0),COLUMN(STANDINGS_RBI[PLACE IN LEAGUE]))</f>
        <v>9</v>
      </c>
      <c r="H1711">
        <f>16-INDEX(STANDINGS_SB[],MATCH(Table1[[#This Row],[COMBINED]],STANDINGS_SB[COMBINED],0),COLUMN(STANDINGS_SB[PLACE IN LEAGUE]))</f>
        <v>7</v>
      </c>
      <c r="I1711">
        <f>16-INDEX(STANDINGS_ERA[],MATCH(Table1[[#This Row],[COMBINED]],STANDINGS_ERA[COMBINED],0),COLUMN(STANDINGS_ERA[PLACE IN LEAGUE]))</f>
        <v>1</v>
      </c>
      <c r="J1711">
        <f>16-INDEX(STANDINGS_WHIP[],MATCH(Table1[[#This Row],[COMBINED]],STANDINGS_WHIP[COMBINED],0),COLUMN(STANDINGS_WHIP[PLACE IN LEAGUE]))</f>
        <v>1</v>
      </c>
      <c r="K1711">
        <f>16-INDEX(STANDINGS_W[],MATCH(Table1[[#This Row],[COMBINED]],STANDINGS_W[COMBINED],0),COLUMN(STANDINGS_W[PLACE IN LEAGUE]))</f>
        <v>3</v>
      </c>
      <c r="L1711">
        <f>16-INDEX(STANDINGS_K[],MATCH(Table1[[#This Row],[COMBINED]],STANDINGS_K[COMBINED],0),COLUMN(STANDINGS_K[PLACE IN LEAGUE]))</f>
        <v>8</v>
      </c>
      <c r="M1711">
        <f>16-INDEX(STANDINGS_SV[],MATCH(Table1[[#This Row],[COMBINED]],STANDINGS_SV[COMBINED],0),COLUMN(STANDINGS_SV[PLACE IN LEAGUE]))</f>
        <v>12</v>
      </c>
      <c r="N1711">
        <f>SUM(Table1[[#This Row],[BA]:[SV]])</f>
        <v>68</v>
      </c>
      <c r="O1711">
        <v>11</v>
      </c>
    </row>
    <row r="1712" spans="1:15" x14ac:dyDescent="0.25">
      <c r="A1712" t="s">
        <v>639</v>
      </c>
      <c r="B1712" t="s">
        <v>1839</v>
      </c>
      <c r="C1712" t="str">
        <f>Table1[[#This Row],[League]]&amp;Table1[[#This Row],[Team]]</f>
        <v>$150 Draft Champions Feb 29 1:00 pm Lg.3802Team Fisher</v>
      </c>
      <c r="D1712">
        <f>16-INDEX(STANDINGS_BA[],MATCH(Table1[[#This Row],[COMBINED]],STANDINGS_BA[COMBINED],0),COLUMN(STANDINGS_BA[PLACE IN LEAGUE]))</f>
        <v>5</v>
      </c>
      <c r="E1712">
        <f>16-INDEX(STANDINGS_R[],MATCH(Table1[[#This Row],[COMBINED]],STANDINGS_R[COMBINED],0),COLUMN(STANDINGS_R[PLACE IN LEAGUE]))</f>
        <v>2</v>
      </c>
      <c r="F1712">
        <f>16-INDEX(STANDINGS_HR[],MATCH(Table1[[#This Row],[COMBINED]],STANDINGS_HR[COMBINED],0),COLUMN(STANDINGS_HR[PLACE IN LEAGUE]))</f>
        <v>5</v>
      </c>
      <c r="G1712">
        <f>16-INDEX(STANDINGS_RBI[],MATCH(Table1[[#This Row],[COMBINED]],STANDINGS_RBI[COMBINED],0),COLUMN(STANDINGS_RBI[PLACE IN LEAGUE]))</f>
        <v>4</v>
      </c>
      <c r="H1712">
        <f>16-INDEX(STANDINGS_SB[],MATCH(Table1[[#This Row],[COMBINED]],STANDINGS_SB[COMBINED],0),COLUMN(STANDINGS_SB[PLACE IN LEAGUE]))</f>
        <v>11</v>
      </c>
      <c r="I1712">
        <f>16-INDEX(STANDINGS_ERA[],MATCH(Table1[[#This Row],[COMBINED]],STANDINGS_ERA[COMBINED],0),COLUMN(STANDINGS_ERA[PLACE IN LEAGUE]))</f>
        <v>13</v>
      </c>
      <c r="J1712">
        <f>16-INDEX(STANDINGS_WHIP[],MATCH(Table1[[#This Row],[COMBINED]],STANDINGS_WHIP[COMBINED],0),COLUMN(STANDINGS_WHIP[PLACE IN LEAGUE]))</f>
        <v>11</v>
      </c>
      <c r="K1712">
        <f>16-INDEX(STANDINGS_W[],MATCH(Table1[[#This Row],[COMBINED]],STANDINGS_W[COMBINED],0),COLUMN(STANDINGS_W[PLACE IN LEAGUE]))</f>
        <v>4</v>
      </c>
      <c r="L1712">
        <f>16-INDEX(STANDINGS_K[],MATCH(Table1[[#This Row],[COMBINED]],STANDINGS_K[COMBINED],0),COLUMN(STANDINGS_K[PLACE IN LEAGUE]))</f>
        <v>4</v>
      </c>
      <c r="M1712">
        <f>16-INDEX(STANDINGS_SV[],MATCH(Table1[[#This Row],[COMBINED]],STANDINGS_SV[COMBINED],0),COLUMN(STANDINGS_SV[PLACE IN LEAGUE]))</f>
        <v>5</v>
      </c>
      <c r="N1712">
        <f>SUM(Table1[[#This Row],[BA]:[SV]])</f>
        <v>64</v>
      </c>
      <c r="O1712">
        <v>12</v>
      </c>
    </row>
    <row r="1713" spans="1:15" x14ac:dyDescent="0.25">
      <c r="A1713" t="s">
        <v>1842</v>
      </c>
      <c r="B1713" t="s">
        <v>1839</v>
      </c>
      <c r="C1713" t="str">
        <f>Table1[[#This Row],[League]]&amp;Table1[[#This Row],[Team]]</f>
        <v>$150 Draft Champions Feb 29 1:00 pm Lg.3802Team Drevojan</v>
      </c>
      <c r="D1713">
        <f>16-INDEX(STANDINGS_BA[],MATCH(Table1[[#This Row],[COMBINED]],STANDINGS_BA[COMBINED],0),COLUMN(STANDINGS_BA[PLACE IN LEAGUE]))</f>
        <v>10</v>
      </c>
      <c r="E1713">
        <f>16-INDEX(STANDINGS_R[],MATCH(Table1[[#This Row],[COMBINED]],STANDINGS_R[COMBINED],0),COLUMN(STANDINGS_R[PLACE IN LEAGUE]))</f>
        <v>7</v>
      </c>
      <c r="F1713">
        <f>16-INDEX(STANDINGS_HR[],MATCH(Table1[[#This Row],[COMBINED]],STANDINGS_HR[COMBINED],0),COLUMN(STANDINGS_HR[PLACE IN LEAGUE]))</f>
        <v>12</v>
      </c>
      <c r="G1713">
        <f>16-INDEX(STANDINGS_RBI[],MATCH(Table1[[#This Row],[COMBINED]],STANDINGS_RBI[COMBINED],0),COLUMN(STANDINGS_RBI[PLACE IN LEAGUE]))</f>
        <v>7</v>
      </c>
      <c r="H1713">
        <f>16-INDEX(STANDINGS_SB[],MATCH(Table1[[#This Row],[COMBINED]],STANDINGS_SB[COMBINED],0),COLUMN(STANDINGS_SB[PLACE IN LEAGUE]))</f>
        <v>1</v>
      </c>
      <c r="I1713">
        <f>16-INDEX(STANDINGS_ERA[],MATCH(Table1[[#This Row],[COMBINED]],STANDINGS_ERA[COMBINED],0),COLUMN(STANDINGS_ERA[PLACE IN LEAGUE]))</f>
        <v>2</v>
      </c>
      <c r="J1713">
        <f>16-INDEX(STANDINGS_WHIP[],MATCH(Table1[[#This Row],[COMBINED]],STANDINGS_WHIP[COMBINED],0),COLUMN(STANDINGS_WHIP[PLACE IN LEAGUE]))</f>
        <v>3</v>
      </c>
      <c r="K1713">
        <f>16-INDEX(STANDINGS_W[],MATCH(Table1[[#This Row],[COMBINED]],STANDINGS_W[COMBINED],0),COLUMN(STANDINGS_W[PLACE IN LEAGUE]))</f>
        <v>5</v>
      </c>
      <c r="L1713">
        <f>16-INDEX(STANDINGS_K[],MATCH(Table1[[#This Row],[COMBINED]],STANDINGS_K[COMBINED],0),COLUMN(STANDINGS_K[PLACE IN LEAGUE]))</f>
        <v>2</v>
      </c>
      <c r="M1713">
        <f>16-INDEX(STANDINGS_SV[],MATCH(Table1[[#This Row],[COMBINED]],STANDINGS_SV[COMBINED],0),COLUMN(STANDINGS_SV[PLACE IN LEAGUE]))</f>
        <v>2</v>
      </c>
      <c r="N1713">
        <f>SUM(Table1[[#This Row],[BA]:[SV]])</f>
        <v>51</v>
      </c>
      <c r="O1713">
        <v>13</v>
      </c>
    </row>
    <row r="1714" spans="1:15" x14ac:dyDescent="0.25">
      <c r="A1714" t="s">
        <v>194</v>
      </c>
      <c r="B1714" t="s">
        <v>1839</v>
      </c>
      <c r="C1714" t="str">
        <f>Table1[[#This Row],[League]]&amp;Table1[[#This Row],[Team]]</f>
        <v>$150 Draft Champions Feb 29 1:00 pm Lg.3802Team Metivier</v>
      </c>
      <c r="D1714">
        <f>16-INDEX(STANDINGS_BA[],MATCH(Table1[[#This Row],[COMBINED]],STANDINGS_BA[COMBINED],0),COLUMN(STANDINGS_BA[PLACE IN LEAGUE]))</f>
        <v>1</v>
      </c>
      <c r="E1714">
        <f>16-INDEX(STANDINGS_R[],MATCH(Table1[[#This Row],[COMBINED]],STANDINGS_R[COMBINED],0),COLUMN(STANDINGS_R[PLACE IN LEAGUE]))</f>
        <v>1</v>
      </c>
      <c r="F1714">
        <f>16-INDEX(STANDINGS_HR[],MATCH(Table1[[#This Row],[COMBINED]],STANDINGS_HR[COMBINED],0),COLUMN(STANDINGS_HR[PLACE IN LEAGUE]))</f>
        <v>1</v>
      </c>
      <c r="G1714">
        <f>16-INDEX(STANDINGS_RBI[],MATCH(Table1[[#This Row],[COMBINED]],STANDINGS_RBI[COMBINED],0),COLUMN(STANDINGS_RBI[PLACE IN LEAGUE]))</f>
        <v>1</v>
      </c>
      <c r="H1714">
        <f>16-INDEX(STANDINGS_SB[],MATCH(Table1[[#This Row],[COMBINED]],STANDINGS_SB[COMBINED],0),COLUMN(STANDINGS_SB[PLACE IN LEAGUE]))</f>
        <v>9</v>
      </c>
      <c r="I1714">
        <f>16-INDEX(STANDINGS_ERA[],MATCH(Table1[[#This Row],[COMBINED]],STANDINGS_ERA[COMBINED],0),COLUMN(STANDINGS_ERA[PLACE IN LEAGUE]))</f>
        <v>8</v>
      </c>
      <c r="J1714">
        <f>16-INDEX(STANDINGS_WHIP[],MATCH(Table1[[#This Row],[COMBINED]],STANDINGS_WHIP[COMBINED],0),COLUMN(STANDINGS_WHIP[PLACE IN LEAGUE]))</f>
        <v>9</v>
      </c>
      <c r="K1714">
        <f>16-INDEX(STANDINGS_W[],MATCH(Table1[[#This Row],[COMBINED]],STANDINGS_W[COMBINED],0),COLUMN(STANDINGS_W[PLACE IN LEAGUE]))</f>
        <v>9</v>
      </c>
      <c r="L1714">
        <f>16-INDEX(STANDINGS_K[],MATCH(Table1[[#This Row],[COMBINED]],STANDINGS_K[COMBINED],0),COLUMN(STANDINGS_K[PLACE IN LEAGUE]))</f>
        <v>9</v>
      </c>
      <c r="M1714">
        <f>16-INDEX(STANDINGS_SV[],MATCH(Table1[[#This Row],[COMBINED]],STANDINGS_SV[COMBINED],0),COLUMN(STANDINGS_SV[PLACE IN LEAGUE]))</f>
        <v>3</v>
      </c>
      <c r="N1714">
        <f>SUM(Table1[[#This Row],[BA]:[SV]])</f>
        <v>51</v>
      </c>
      <c r="O1714">
        <v>14</v>
      </c>
    </row>
    <row r="1715" spans="1:15" x14ac:dyDescent="0.25">
      <c r="A1715" t="s">
        <v>1848</v>
      </c>
      <c r="B1715" t="s">
        <v>1839</v>
      </c>
      <c r="C1715" t="str">
        <f>Table1[[#This Row],[League]]&amp;Table1[[#This Row],[Team]]</f>
        <v>$150 Draft Champions Feb 29 1:00 pm Lg.3802Team Savage</v>
      </c>
      <c r="D1715">
        <f>16-INDEX(STANDINGS_BA[],MATCH(Table1[[#This Row],[COMBINED]],STANDINGS_BA[COMBINED],0),COLUMN(STANDINGS_BA[PLACE IN LEAGUE]))</f>
        <v>2</v>
      </c>
      <c r="E1715">
        <f>16-INDEX(STANDINGS_R[],MATCH(Table1[[#This Row],[COMBINED]],STANDINGS_R[COMBINED],0),COLUMN(STANDINGS_R[PLACE IN LEAGUE]))</f>
        <v>4</v>
      </c>
      <c r="F1715">
        <f>16-INDEX(STANDINGS_HR[],MATCH(Table1[[#This Row],[COMBINED]],STANDINGS_HR[COMBINED],0),COLUMN(STANDINGS_HR[PLACE IN LEAGUE]))</f>
        <v>4</v>
      </c>
      <c r="G1715">
        <f>16-INDEX(STANDINGS_RBI[],MATCH(Table1[[#This Row],[COMBINED]],STANDINGS_RBI[COMBINED],0),COLUMN(STANDINGS_RBI[PLACE IN LEAGUE]))</f>
        <v>2</v>
      </c>
      <c r="H1715">
        <f>16-INDEX(STANDINGS_SB[],MATCH(Table1[[#This Row],[COMBINED]],STANDINGS_SB[COMBINED],0),COLUMN(STANDINGS_SB[PLACE IN LEAGUE]))</f>
        <v>2</v>
      </c>
      <c r="I1715">
        <f>16-INDEX(STANDINGS_ERA[],MATCH(Table1[[#This Row],[COMBINED]],STANDINGS_ERA[COMBINED],0),COLUMN(STANDINGS_ERA[PLACE IN LEAGUE]))</f>
        <v>4</v>
      </c>
      <c r="J1715">
        <f>16-INDEX(STANDINGS_WHIP[],MATCH(Table1[[#This Row],[COMBINED]],STANDINGS_WHIP[COMBINED],0),COLUMN(STANDINGS_WHIP[PLACE IN LEAGUE]))</f>
        <v>5</v>
      </c>
      <c r="K1715">
        <f>16-INDEX(STANDINGS_W[],MATCH(Table1[[#This Row],[COMBINED]],STANDINGS_W[COMBINED],0),COLUMN(STANDINGS_W[PLACE IN LEAGUE]))</f>
        <v>2</v>
      </c>
      <c r="L1715">
        <f>16-INDEX(STANDINGS_K[],MATCH(Table1[[#This Row],[COMBINED]],STANDINGS_K[COMBINED],0),COLUMN(STANDINGS_K[PLACE IN LEAGUE]))</f>
        <v>1</v>
      </c>
      <c r="M1715">
        <f>16-INDEX(STANDINGS_SV[],MATCH(Table1[[#This Row],[COMBINED]],STANDINGS_SV[COMBINED],0),COLUMN(STANDINGS_SV[PLACE IN LEAGUE]))</f>
        <v>11</v>
      </c>
      <c r="N1715">
        <f>SUM(Table1[[#This Row],[BA]:[SV]])</f>
        <v>37</v>
      </c>
      <c r="O1715">
        <v>15</v>
      </c>
    </row>
    <row r="1716" spans="1:15" x14ac:dyDescent="0.25">
      <c r="A1716" t="s">
        <v>1853</v>
      </c>
      <c r="B1716" t="s">
        <v>1850</v>
      </c>
      <c r="C1716" t="str">
        <f>Table1[[#This Row],[League]]&amp;Table1[[#This Row],[Team]]</f>
        <v>$150 Draft Champions Jan 01 1:00 pm Lg.3576Charlotte Thunder</v>
      </c>
      <c r="D1716">
        <f>16-INDEX(STANDINGS_BA[],MATCH(Table1[[#This Row],[COMBINED]],STANDINGS_BA[COMBINED],0),COLUMN(STANDINGS_BA[PLACE IN LEAGUE]))</f>
        <v>12</v>
      </c>
      <c r="E1716">
        <f>16-INDEX(STANDINGS_R[],MATCH(Table1[[#This Row],[COMBINED]],STANDINGS_R[COMBINED],0),COLUMN(STANDINGS_R[PLACE IN LEAGUE]))</f>
        <v>6</v>
      </c>
      <c r="F1716">
        <f>16-INDEX(STANDINGS_HR[],MATCH(Table1[[#This Row],[COMBINED]],STANDINGS_HR[COMBINED],0),COLUMN(STANDINGS_HR[PLACE IN LEAGUE]))</f>
        <v>2</v>
      </c>
      <c r="G1716">
        <f>16-INDEX(STANDINGS_RBI[],MATCH(Table1[[#This Row],[COMBINED]],STANDINGS_RBI[COMBINED],0),COLUMN(STANDINGS_RBI[PLACE IN LEAGUE]))</f>
        <v>10</v>
      </c>
      <c r="H1716">
        <f>16-INDEX(STANDINGS_SB[],MATCH(Table1[[#This Row],[COMBINED]],STANDINGS_SB[COMBINED],0),COLUMN(STANDINGS_SB[PLACE IN LEAGUE]))</f>
        <v>9</v>
      </c>
      <c r="I1716">
        <f>16-INDEX(STANDINGS_ERA[],MATCH(Table1[[#This Row],[COMBINED]],STANDINGS_ERA[COMBINED],0),COLUMN(STANDINGS_ERA[PLACE IN LEAGUE]))</f>
        <v>15</v>
      </c>
      <c r="J1716">
        <f>16-INDEX(STANDINGS_WHIP[],MATCH(Table1[[#This Row],[COMBINED]],STANDINGS_WHIP[COMBINED],0),COLUMN(STANDINGS_WHIP[PLACE IN LEAGUE]))</f>
        <v>15</v>
      </c>
      <c r="K1716">
        <f>16-INDEX(STANDINGS_W[],MATCH(Table1[[#This Row],[COMBINED]],STANDINGS_W[COMBINED],0),COLUMN(STANDINGS_W[PLACE IN LEAGUE]))</f>
        <v>15</v>
      </c>
      <c r="L1716">
        <f>16-INDEX(STANDINGS_K[],MATCH(Table1[[#This Row],[COMBINED]],STANDINGS_K[COMBINED],0),COLUMN(STANDINGS_K[PLACE IN LEAGUE]))</f>
        <v>14</v>
      </c>
      <c r="M1716">
        <f>16-INDEX(STANDINGS_SV[],MATCH(Table1[[#This Row],[COMBINED]],STANDINGS_SV[COMBINED],0),COLUMN(STANDINGS_SV[PLACE IN LEAGUE]))</f>
        <v>15</v>
      </c>
      <c r="N1716">
        <f>SUM(Table1[[#This Row],[BA]:[SV]])</f>
        <v>113</v>
      </c>
      <c r="O1716">
        <v>1</v>
      </c>
    </row>
    <row r="1717" spans="1:15" x14ac:dyDescent="0.25">
      <c r="A1717" t="s">
        <v>1855</v>
      </c>
      <c r="B1717" t="s">
        <v>1850</v>
      </c>
      <c r="C1717" t="str">
        <f>Table1[[#This Row],[League]]&amp;Table1[[#This Row],[Team]]</f>
        <v>$150 Draft Champions Jan 01 1:00 pm Lg.3576Capitol Knockers Rides Again</v>
      </c>
      <c r="D1717">
        <f>16-INDEX(STANDINGS_BA[],MATCH(Table1[[#This Row],[COMBINED]],STANDINGS_BA[COMBINED],0),COLUMN(STANDINGS_BA[PLACE IN LEAGUE]))</f>
        <v>9</v>
      </c>
      <c r="E1717">
        <f>16-INDEX(STANDINGS_R[],MATCH(Table1[[#This Row],[COMBINED]],STANDINGS_R[COMBINED],0),COLUMN(STANDINGS_R[PLACE IN LEAGUE]))</f>
        <v>15</v>
      </c>
      <c r="F1717">
        <f>16-INDEX(STANDINGS_HR[],MATCH(Table1[[#This Row],[COMBINED]],STANDINGS_HR[COMBINED],0),COLUMN(STANDINGS_HR[PLACE IN LEAGUE]))</f>
        <v>15</v>
      </c>
      <c r="G1717">
        <f>16-INDEX(STANDINGS_RBI[],MATCH(Table1[[#This Row],[COMBINED]],STANDINGS_RBI[COMBINED],0),COLUMN(STANDINGS_RBI[PLACE IN LEAGUE]))</f>
        <v>15</v>
      </c>
      <c r="H1717">
        <f>16-INDEX(STANDINGS_SB[],MATCH(Table1[[#This Row],[COMBINED]],STANDINGS_SB[COMBINED],0),COLUMN(STANDINGS_SB[PLACE IN LEAGUE]))</f>
        <v>8</v>
      </c>
      <c r="I1717">
        <f>16-INDEX(STANDINGS_ERA[],MATCH(Table1[[#This Row],[COMBINED]],STANDINGS_ERA[COMBINED],0),COLUMN(STANDINGS_ERA[PLACE IN LEAGUE]))</f>
        <v>11</v>
      </c>
      <c r="J1717">
        <f>16-INDEX(STANDINGS_WHIP[],MATCH(Table1[[#This Row],[COMBINED]],STANDINGS_WHIP[COMBINED],0),COLUMN(STANDINGS_WHIP[PLACE IN LEAGUE]))</f>
        <v>10</v>
      </c>
      <c r="K1717">
        <f>16-INDEX(STANDINGS_W[],MATCH(Table1[[#This Row],[COMBINED]],STANDINGS_W[COMBINED],0),COLUMN(STANDINGS_W[PLACE IN LEAGUE]))</f>
        <v>13</v>
      </c>
      <c r="L1717">
        <f>16-INDEX(STANDINGS_K[],MATCH(Table1[[#This Row],[COMBINED]],STANDINGS_K[COMBINED],0),COLUMN(STANDINGS_K[PLACE IN LEAGUE]))</f>
        <v>9</v>
      </c>
      <c r="M1717">
        <f>16-INDEX(STANDINGS_SV[],MATCH(Table1[[#This Row],[COMBINED]],STANDINGS_SV[COMBINED],0),COLUMN(STANDINGS_SV[PLACE IN LEAGUE]))</f>
        <v>4</v>
      </c>
      <c r="N1717">
        <f>SUM(Table1[[#This Row],[BA]:[SV]])</f>
        <v>109</v>
      </c>
      <c r="O1717">
        <v>2</v>
      </c>
    </row>
    <row r="1718" spans="1:15" x14ac:dyDescent="0.25">
      <c r="A1718" t="s">
        <v>1849</v>
      </c>
      <c r="B1718" t="s">
        <v>1850</v>
      </c>
      <c r="C1718" t="str">
        <f>Table1[[#This Row],[League]]&amp;Table1[[#This Row],[Team]]</f>
        <v>$150 Draft Champions Jan 01 1:00 pm Lg.3576EMERSON 4</v>
      </c>
      <c r="D1718">
        <f>16-INDEX(STANDINGS_BA[],MATCH(Table1[[#This Row],[COMBINED]],STANDINGS_BA[COMBINED],0),COLUMN(STANDINGS_BA[PLACE IN LEAGUE]))</f>
        <v>15</v>
      </c>
      <c r="E1718">
        <f>16-INDEX(STANDINGS_R[],MATCH(Table1[[#This Row],[COMBINED]],STANDINGS_R[COMBINED],0),COLUMN(STANDINGS_R[PLACE IN LEAGUE]))</f>
        <v>14</v>
      </c>
      <c r="F1718">
        <f>16-INDEX(STANDINGS_HR[],MATCH(Table1[[#This Row],[COMBINED]],STANDINGS_HR[COMBINED],0),COLUMN(STANDINGS_HR[PLACE IN LEAGUE]))</f>
        <v>14</v>
      </c>
      <c r="G1718">
        <f>16-INDEX(STANDINGS_RBI[],MATCH(Table1[[#This Row],[COMBINED]],STANDINGS_RBI[COMBINED],0),COLUMN(STANDINGS_RBI[PLACE IN LEAGUE]))</f>
        <v>14</v>
      </c>
      <c r="H1718">
        <f>16-INDEX(STANDINGS_SB[],MATCH(Table1[[#This Row],[COMBINED]],STANDINGS_SB[COMBINED],0),COLUMN(STANDINGS_SB[PLACE IN LEAGUE]))</f>
        <v>5</v>
      </c>
      <c r="I1718">
        <f>16-INDEX(STANDINGS_ERA[],MATCH(Table1[[#This Row],[COMBINED]],STANDINGS_ERA[COMBINED],0),COLUMN(STANDINGS_ERA[PLACE IN LEAGUE]))</f>
        <v>12</v>
      </c>
      <c r="J1718">
        <f>16-INDEX(STANDINGS_WHIP[],MATCH(Table1[[#This Row],[COMBINED]],STANDINGS_WHIP[COMBINED],0),COLUMN(STANDINGS_WHIP[PLACE IN LEAGUE]))</f>
        <v>3</v>
      </c>
      <c r="K1718">
        <f>16-INDEX(STANDINGS_W[],MATCH(Table1[[#This Row],[COMBINED]],STANDINGS_W[COMBINED],0),COLUMN(STANDINGS_W[PLACE IN LEAGUE]))</f>
        <v>9</v>
      </c>
      <c r="L1718">
        <f>16-INDEX(STANDINGS_K[],MATCH(Table1[[#This Row],[COMBINED]],STANDINGS_K[COMBINED],0),COLUMN(STANDINGS_K[PLACE IN LEAGUE]))</f>
        <v>5</v>
      </c>
      <c r="M1718">
        <f>16-INDEX(STANDINGS_SV[],MATCH(Table1[[#This Row],[COMBINED]],STANDINGS_SV[COMBINED],0),COLUMN(STANDINGS_SV[PLACE IN LEAGUE]))</f>
        <v>8</v>
      </c>
      <c r="N1718">
        <f>SUM(Table1[[#This Row],[BA]:[SV]])</f>
        <v>99</v>
      </c>
      <c r="O1718">
        <v>3</v>
      </c>
    </row>
    <row r="1719" spans="1:15" x14ac:dyDescent="0.25">
      <c r="A1719" t="s">
        <v>1851</v>
      </c>
      <c r="B1719" t="s">
        <v>1850</v>
      </c>
      <c r="C1719" t="str">
        <f>Table1[[#This Row],[League]]&amp;Table1[[#This Row],[Team]]</f>
        <v>$150 Draft Champions Jan 01 1:00 pm Lg.3576Scout Team</v>
      </c>
      <c r="D1719">
        <f>16-INDEX(STANDINGS_BA[],MATCH(Table1[[#This Row],[COMBINED]],STANDINGS_BA[COMBINED],0),COLUMN(STANDINGS_BA[PLACE IN LEAGUE]))</f>
        <v>14</v>
      </c>
      <c r="E1719">
        <f>16-INDEX(STANDINGS_R[],MATCH(Table1[[#This Row],[COMBINED]],STANDINGS_R[COMBINED],0),COLUMN(STANDINGS_R[PLACE IN LEAGUE]))</f>
        <v>12</v>
      </c>
      <c r="F1719">
        <f>16-INDEX(STANDINGS_HR[],MATCH(Table1[[#This Row],[COMBINED]],STANDINGS_HR[COMBINED],0),COLUMN(STANDINGS_HR[PLACE IN LEAGUE]))</f>
        <v>9</v>
      </c>
      <c r="G1719">
        <f>16-INDEX(STANDINGS_RBI[],MATCH(Table1[[#This Row],[COMBINED]],STANDINGS_RBI[COMBINED],0),COLUMN(STANDINGS_RBI[PLACE IN LEAGUE]))</f>
        <v>9</v>
      </c>
      <c r="H1719">
        <f>16-INDEX(STANDINGS_SB[],MATCH(Table1[[#This Row],[COMBINED]],STANDINGS_SB[COMBINED],0),COLUMN(STANDINGS_SB[PLACE IN LEAGUE]))</f>
        <v>12</v>
      </c>
      <c r="I1719">
        <f>16-INDEX(STANDINGS_ERA[],MATCH(Table1[[#This Row],[COMBINED]],STANDINGS_ERA[COMBINED],0),COLUMN(STANDINGS_ERA[PLACE IN LEAGUE]))</f>
        <v>9</v>
      </c>
      <c r="J1719">
        <f>16-INDEX(STANDINGS_WHIP[],MATCH(Table1[[#This Row],[COMBINED]],STANDINGS_WHIP[COMBINED],0),COLUMN(STANDINGS_WHIP[PLACE IN LEAGUE]))</f>
        <v>4</v>
      </c>
      <c r="K1719">
        <f>16-INDEX(STANDINGS_W[],MATCH(Table1[[#This Row],[COMBINED]],STANDINGS_W[COMBINED],0),COLUMN(STANDINGS_W[PLACE IN LEAGUE]))</f>
        <v>3</v>
      </c>
      <c r="L1719">
        <f>16-INDEX(STANDINGS_K[],MATCH(Table1[[#This Row],[COMBINED]],STANDINGS_K[COMBINED],0),COLUMN(STANDINGS_K[PLACE IN LEAGUE]))</f>
        <v>4</v>
      </c>
      <c r="M1719">
        <f>16-INDEX(STANDINGS_SV[],MATCH(Table1[[#This Row],[COMBINED]],STANDINGS_SV[COMBINED],0),COLUMN(STANDINGS_SV[PLACE IN LEAGUE]))</f>
        <v>12</v>
      </c>
      <c r="N1719">
        <f>SUM(Table1[[#This Row],[BA]:[SV]])</f>
        <v>88</v>
      </c>
      <c r="O1719">
        <v>4</v>
      </c>
    </row>
    <row r="1720" spans="1:15" x14ac:dyDescent="0.25">
      <c r="A1720" t="s">
        <v>1859</v>
      </c>
      <c r="B1720" t="s">
        <v>1850</v>
      </c>
      <c r="C1720" t="str">
        <f>Table1[[#This Row],[League]]&amp;Table1[[#This Row],[Team]]</f>
        <v>$150 Draft Champions Jan 01 1:00 pm Lg.3576#CrazyDad</v>
      </c>
      <c r="D1720">
        <f>16-INDEX(STANDINGS_BA[],MATCH(Table1[[#This Row],[COMBINED]],STANDINGS_BA[COMBINED],0),COLUMN(STANDINGS_BA[PLACE IN LEAGUE]))</f>
        <v>5</v>
      </c>
      <c r="E1720">
        <f>16-INDEX(STANDINGS_R[],MATCH(Table1[[#This Row],[COMBINED]],STANDINGS_R[COMBINED],0),COLUMN(STANDINGS_R[PLACE IN LEAGUE]))</f>
        <v>10</v>
      </c>
      <c r="F1720">
        <f>16-INDEX(STANDINGS_HR[],MATCH(Table1[[#This Row],[COMBINED]],STANDINGS_HR[COMBINED],0),COLUMN(STANDINGS_HR[PLACE IN LEAGUE]))</f>
        <v>13</v>
      </c>
      <c r="G1720">
        <f>16-INDEX(STANDINGS_RBI[],MATCH(Table1[[#This Row],[COMBINED]],STANDINGS_RBI[COMBINED],0),COLUMN(STANDINGS_RBI[PLACE IN LEAGUE]))</f>
        <v>11</v>
      </c>
      <c r="H1720">
        <f>16-INDEX(STANDINGS_SB[],MATCH(Table1[[#This Row],[COMBINED]],STANDINGS_SB[COMBINED],0),COLUMN(STANDINGS_SB[PLACE IN LEAGUE]))</f>
        <v>13</v>
      </c>
      <c r="I1720">
        <f>16-INDEX(STANDINGS_ERA[],MATCH(Table1[[#This Row],[COMBINED]],STANDINGS_ERA[COMBINED],0),COLUMN(STANDINGS_ERA[PLACE IN LEAGUE]))</f>
        <v>3</v>
      </c>
      <c r="J1720">
        <f>16-INDEX(STANDINGS_WHIP[],MATCH(Table1[[#This Row],[COMBINED]],STANDINGS_WHIP[COMBINED],0),COLUMN(STANDINGS_WHIP[PLACE IN LEAGUE]))</f>
        <v>5</v>
      </c>
      <c r="K1720">
        <f>16-INDEX(STANDINGS_W[],MATCH(Table1[[#This Row],[COMBINED]],STANDINGS_W[COMBINED],0),COLUMN(STANDINGS_W[PLACE IN LEAGUE]))</f>
        <v>11</v>
      </c>
      <c r="L1720">
        <f>16-INDEX(STANDINGS_K[],MATCH(Table1[[#This Row],[COMBINED]],STANDINGS_K[COMBINED],0),COLUMN(STANDINGS_K[PLACE IN LEAGUE]))</f>
        <v>7</v>
      </c>
      <c r="M1720">
        <f>16-INDEX(STANDINGS_SV[],MATCH(Table1[[#This Row],[COMBINED]],STANDINGS_SV[COMBINED],0),COLUMN(STANDINGS_SV[PLACE IN LEAGUE]))</f>
        <v>10</v>
      </c>
      <c r="N1720">
        <f>SUM(Table1[[#This Row],[BA]:[SV]])</f>
        <v>88</v>
      </c>
      <c r="O1720">
        <v>5</v>
      </c>
    </row>
    <row r="1721" spans="1:15" x14ac:dyDescent="0.25">
      <c r="A1721" t="s">
        <v>1854</v>
      </c>
      <c r="B1721" t="s">
        <v>1850</v>
      </c>
      <c r="C1721" t="str">
        <f>Table1[[#This Row],[League]]&amp;Table1[[#This Row],[Team]]</f>
        <v>$150 Draft Champions Jan 01 1:00 pm Lg.3576Waiting For Next Year</v>
      </c>
      <c r="D1721">
        <f>16-INDEX(STANDINGS_BA[],MATCH(Table1[[#This Row],[COMBINED]],STANDINGS_BA[COMBINED],0),COLUMN(STANDINGS_BA[PLACE IN LEAGUE]))</f>
        <v>10</v>
      </c>
      <c r="E1721">
        <f>16-INDEX(STANDINGS_R[],MATCH(Table1[[#This Row],[COMBINED]],STANDINGS_R[COMBINED],0),COLUMN(STANDINGS_R[PLACE IN LEAGUE]))</f>
        <v>11</v>
      </c>
      <c r="F1721">
        <f>16-INDEX(STANDINGS_HR[],MATCH(Table1[[#This Row],[COMBINED]],STANDINGS_HR[COMBINED],0),COLUMN(STANDINGS_HR[PLACE IN LEAGUE]))</f>
        <v>10</v>
      </c>
      <c r="G1721">
        <f>16-INDEX(STANDINGS_RBI[],MATCH(Table1[[#This Row],[COMBINED]],STANDINGS_RBI[COMBINED],0),COLUMN(STANDINGS_RBI[PLACE IN LEAGUE]))</f>
        <v>13</v>
      </c>
      <c r="H1721">
        <f>16-INDEX(STANDINGS_SB[],MATCH(Table1[[#This Row],[COMBINED]],STANDINGS_SB[COMBINED],0),COLUMN(STANDINGS_SB[PLACE IN LEAGUE]))</f>
        <v>10</v>
      </c>
      <c r="I1721">
        <f>16-INDEX(STANDINGS_ERA[],MATCH(Table1[[#This Row],[COMBINED]],STANDINGS_ERA[COMBINED],0),COLUMN(STANDINGS_ERA[PLACE IN LEAGUE]))</f>
        <v>8</v>
      </c>
      <c r="J1721">
        <f>16-INDEX(STANDINGS_WHIP[],MATCH(Table1[[#This Row],[COMBINED]],STANDINGS_WHIP[COMBINED],0),COLUMN(STANDINGS_WHIP[PLACE IN LEAGUE]))</f>
        <v>6</v>
      </c>
      <c r="K1721">
        <f>16-INDEX(STANDINGS_W[],MATCH(Table1[[#This Row],[COMBINED]],STANDINGS_W[COMBINED],0),COLUMN(STANDINGS_W[PLACE IN LEAGUE]))</f>
        <v>2</v>
      </c>
      <c r="L1721">
        <f>16-INDEX(STANDINGS_K[],MATCH(Table1[[#This Row],[COMBINED]],STANDINGS_K[COMBINED],0),COLUMN(STANDINGS_K[PLACE IN LEAGUE]))</f>
        <v>1</v>
      </c>
      <c r="M1721">
        <f>16-INDEX(STANDINGS_SV[],MATCH(Table1[[#This Row],[COMBINED]],STANDINGS_SV[COMBINED],0),COLUMN(STANDINGS_SV[PLACE IN LEAGUE]))</f>
        <v>14</v>
      </c>
      <c r="N1721">
        <f>SUM(Table1[[#This Row],[BA]:[SV]])</f>
        <v>85</v>
      </c>
      <c r="O1721">
        <v>6</v>
      </c>
    </row>
    <row r="1722" spans="1:15" x14ac:dyDescent="0.25">
      <c r="A1722" t="s">
        <v>1856</v>
      </c>
      <c r="B1722" t="s">
        <v>1850</v>
      </c>
      <c r="C1722" t="str">
        <f>Table1[[#This Row],[League]]&amp;Table1[[#This Row],[Team]]</f>
        <v>$150 Draft Champions Jan 01 1:00 pm Lg.3576Jim Rice DC22 150</v>
      </c>
      <c r="D1722">
        <f>16-INDEX(STANDINGS_BA[],MATCH(Table1[[#This Row],[COMBINED]],STANDINGS_BA[COMBINED],0),COLUMN(STANDINGS_BA[PLACE IN LEAGUE]))</f>
        <v>8</v>
      </c>
      <c r="E1722">
        <f>16-INDEX(STANDINGS_R[],MATCH(Table1[[#This Row],[COMBINED]],STANDINGS_R[COMBINED],0),COLUMN(STANDINGS_R[PLACE IN LEAGUE]))</f>
        <v>13</v>
      </c>
      <c r="F1722">
        <f>16-INDEX(STANDINGS_HR[],MATCH(Table1[[#This Row],[COMBINED]],STANDINGS_HR[COMBINED],0),COLUMN(STANDINGS_HR[PLACE IN LEAGUE]))</f>
        <v>12</v>
      </c>
      <c r="G1722">
        <f>16-INDEX(STANDINGS_RBI[],MATCH(Table1[[#This Row],[COMBINED]],STANDINGS_RBI[COMBINED],0),COLUMN(STANDINGS_RBI[PLACE IN LEAGUE]))</f>
        <v>12</v>
      </c>
      <c r="H1722">
        <f>16-INDEX(STANDINGS_SB[],MATCH(Table1[[#This Row],[COMBINED]],STANDINGS_SB[COMBINED],0),COLUMN(STANDINGS_SB[PLACE IN LEAGUE]))</f>
        <v>1</v>
      </c>
      <c r="I1722">
        <f>16-INDEX(STANDINGS_ERA[],MATCH(Table1[[#This Row],[COMBINED]],STANDINGS_ERA[COMBINED],0),COLUMN(STANDINGS_ERA[PLACE IN LEAGUE]))</f>
        <v>6</v>
      </c>
      <c r="J1722">
        <f>16-INDEX(STANDINGS_WHIP[],MATCH(Table1[[#This Row],[COMBINED]],STANDINGS_WHIP[COMBINED],0),COLUMN(STANDINGS_WHIP[PLACE IN LEAGUE]))</f>
        <v>8</v>
      </c>
      <c r="K1722">
        <f>16-INDEX(STANDINGS_W[],MATCH(Table1[[#This Row],[COMBINED]],STANDINGS_W[COMBINED],0),COLUMN(STANDINGS_W[PLACE IN LEAGUE]))</f>
        <v>12</v>
      </c>
      <c r="L1722">
        <f>16-INDEX(STANDINGS_K[],MATCH(Table1[[#This Row],[COMBINED]],STANDINGS_K[COMBINED],0),COLUMN(STANDINGS_K[PLACE IN LEAGUE]))</f>
        <v>12</v>
      </c>
      <c r="M1722">
        <f>16-INDEX(STANDINGS_SV[],MATCH(Table1[[#This Row],[COMBINED]],STANDINGS_SV[COMBINED],0),COLUMN(STANDINGS_SV[PLACE IN LEAGUE]))</f>
        <v>1</v>
      </c>
      <c r="N1722">
        <f>SUM(Table1[[#This Row],[BA]:[SV]])</f>
        <v>85</v>
      </c>
      <c r="O1722">
        <v>7</v>
      </c>
    </row>
    <row r="1723" spans="1:15" x14ac:dyDescent="0.25">
      <c r="A1723" t="s">
        <v>1860</v>
      </c>
      <c r="B1723" t="s">
        <v>1850</v>
      </c>
      <c r="C1723" t="str">
        <f>Table1[[#This Row],[League]]&amp;Table1[[#This Row],[Team]]</f>
        <v>$150 Draft Champions Jan 01 1:00 pm Lg.3576Dookie McGee v4 - $150</v>
      </c>
      <c r="D1723">
        <f>16-INDEX(STANDINGS_BA[],MATCH(Table1[[#This Row],[COMBINED]],STANDINGS_BA[COMBINED],0),COLUMN(STANDINGS_BA[PLACE IN LEAGUE]))</f>
        <v>4</v>
      </c>
      <c r="E1723">
        <f>16-INDEX(STANDINGS_R[],MATCH(Table1[[#This Row],[COMBINED]],STANDINGS_R[COMBINED],0),COLUMN(STANDINGS_R[PLACE IN LEAGUE]))</f>
        <v>4</v>
      </c>
      <c r="F1723">
        <f>16-INDEX(STANDINGS_HR[],MATCH(Table1[[#This Row],[COMBINED]],STANDINGS_HR[COMBINED],0),COLUMN(STANDINGS_HR[PLACE IN LEAGUE]))</f>
        <v>3</v>
      </c>
      <c r="G1723">
        <f>16-INDEX(STANDINGS_RBI[],MATCH(Table1[[#This Row],[COMBINED]],STANDINGS_RBI[COMBINED],0),COLUMN(STANDINGS_RBI[PLACE IN LEAGUE]))</f>
        <v>2</v>
      </c>
      <c r="H1723">
        <f>16-INDEX(STANDINGS_SB[],MATCH(Table1[[#This Row],[COMBINED]],STANDINGS_SB[COMBINED],0),COLUMN(STANDINGS_SB[PLACE IN LEAGUE]))</f>
        <v>3</v>
      </c>
      <c r="I1723">
        <f>16-INDEX(STANDINGS_ERA[],MATCH(Table1[[#This Row],[COMBINED]],STANDINGS_ERA[COMBINED],0),COLUMN(STANDINGS_ERA[PLACE IN LEAGUE]))</f>
        <v>14</v>
      </c>
      <c r="J1723">
        <f>16-INDEX(STANDINGS_WHIP[],MATCH(Table1[[#This Row],[COMBINED]],STANDINGS_WHIP[COMBINED],0),COLUMN(STANDINGS_WHIP[PLACE IN LEAGUE]))</f>
        <v>14</v>
      </c>
      <c r="K1723">
        <f>16-INDEX(STANDINGS_W[],MATCH(Table1[[#This Row],[COMBINED]],STANDINGS_W[COMBINED],0),COLUMN(STANDINGS_W[PLACE IN LEAGUE]))</f>
        <v>14</v>
      </c>
      <c r="L1723">
        <f>16-INDEX(STANDINGS_K[],MATCH(Table1[[#This Row],[COMBINED]],STANDINGS_K[COMBINED],0),COLUMN(STANDINGS_K[PLACE IN LEAGUE]))</f>
        <v>15</v>
      </c>
      <c r="M1723">
        <f>16-INDEX(STANDINGS_SV[],MATCH(Table1[[#This Row],[COMBINED]],STANDINGS_SV[COMBINED],0),COLUMN(STANDINGS_SV[PLACE IN LEAGUE]))</f>
        <v>7</v>
      </c>
      <c r="N1723">
        <f>SUM(Table1[[#This Row],[BA]:[SV]])</f>
        <v>80</v>
      </c>
      <c r="O1723">
        <v>8</v>
      </c>
    </row>
    <row r="1724" spans="1:15" x14ac:dyDescent="0.25">
      <c r="A1724" t="s">
        <v>189</v>
      </c>
      <c r="B1724" t="s">
        <v>1850</v>
      </c>
      <c r="C1724" t="str">
        <f>Table1[[#This Row],[League]]&amp;Table1[[#This Row],[Team]]</f>
        <v>$150 Draft Champions Jan 01 1:00 pm Lg.3576Homer Hankies</v>
      </c>
      <c r="D1724">
        <f>16-INDEX(STANDINGS_BA[],MATCH(Table1[[#This Row],[COMBINED]],STANDINGS_BA[COMBINED],0),COLUMN(STANDINGS_BA[PLACE IN LEAGUE]))</f>
        <v>2</v>
      </c>
      <c r="E1724">
        <f>16-INDEX(STANDINGS_R[],MATCH(Table1[[#This Row],[COMBINED]],STANDINGS_R[COMBINED],0),COLUMN(STANDINGS_R[PLACE IN LEAGUE]))</f>
        <v>3</v>
      </c>
      <c r="F1724">
        <f>16-INDEX(STANDINGS_HR[],MATCH(Table1[[#This Row],[COMBINED]],STANDINGS_HR[COMBINED],0),COLUMN(STANDINGS_HR[PLACE IN LEAGUE]))</f>
        <v>7</v>
      </c>
      <c r="G1724">
        <f>16-INDEX(STANDINGS_RBI[],MATCH(Table1[[#This Row],[COMBINED]],STANDINGS_RBI[COMBINED],0),COLUMN(STANDINGS_RBI[PLACE IN LEAGUE]))</f>
        <v>6</v>
      </c>
      <c r="H1724">
        <f>16-INDEX(STANDINGS_SB[],MATCH(Table1[[#This Row],[COMBINED]],STANDINGS_SB[COMBINED],0),COLUMN(STANDINGS_SB[PLACE IN LEAGUE]))</f>
        <v>11</v>
      </c>
      <c r="I1724">
        <f>16-INDEX(STANDINGS_ERA[],MATCH(Table1[[#This Row],[COMBINED]],STANDINGS_ERA[COMBINED],0),COLUMN(STANDINGS_ERA[PLACE IN LEAGUE]))</f>
        <v>10</v>
      </c>
      <c r="J1724">
        <f>16-INDEX(STANDINGS_WHIP[],MATCH(Table1[[#This Row],[COMBINED]],STANDINGS_WHIP[COMBINED],0),COLUMN(STANDINGS_WHIP[PLACE IN LEAGUE]))</f>
        <v>13</v>
      </c>
      <c r="K1724">
        <f>16-INDEX(STANDINGS_W[],MATCH(Table1[[#This Row],[COMBINED]],STANDINGS_W[COMBINED],0),COLUMN(STANDINGS_W[PLACE IN LEAGUE]))</f>
        <v>5</v>
      </c>
      <c r="L1724">
        <f>16-INDEX(STANDINGS_K[],MATCH(Table1[[#This Row],[COMBINED]],STANDINGS_K[COMBINED],0),COLUMN(STANDINGS_K[PLACE IN LEAGUE]))</f>
        <v>8</v>
      </c>
      <c r="M1724">
        <f>16-INDEX(STANDINGS_SV[],MATCH(Table1[[#This Row],[COMBINED]],STANDINGS_SV[COMBINED],0),COLUMN(STANDINGS_SV[PLACE IN LEAGUE]))</f>
        <v>13</v>
      </c>
      <c r="N1724">
        <f>SUM(Table1[[#This Row],[BA]:[SV]])</f>
        <v>78</v>
      </c>
      <c r="O1724">
        <v>9</v>
      </c>
    </row>
    <row r="1725" spans="1:15" x14ac:dyDescent="0.25">
      <c r="A1725" t="s">
        <v>1852</v>
      </c>
      <c r="B1725" t="s">
        <v>1850</v>
      </c>
      <c r="C1725" t="str">
        <f>Table1[[#This Row],[League]]&amp;Table1[[#This Row],[Team]]</f>
        <v>$150 Draft Champions Jan 01 1:00 pm Lg.3576Riderboot 2 DC</v>
      </c>
      <c r="D1725">
        <f>16-INDEX(STANDINGS_BA[],MATCH(Table1[[#This Row],[COMBINED]],STANDINGS_BA[COMBINED],0),COLUMN(STANDINGS_BA[PLACE IN LEAGUE]))</f>
        <v>13</v>
      </c>
      <c r="E1725">
        <f>16-INDEX(STANDINGS_R[],MATCH(Table1[[#This Row],[COMBINED]],STANDINGS_R[COMBINED],0),COLUMN(STANDINGS_R[PLACE IN LEAGUE]))</f>
        <v>7</v>
      </c>
      <c r="F1725">
        <f>16-INDEX(STANDINGS_HR[],MATCH(Table1[[#This Row],[COMBINED]],STANDINGS_HR[COMBINED],0),COLUMN(STANDINGS_HR[PLACE IN LEAGUE]))</f>
        <v>8</v>
      </c>
      <c r="G1725">
        <f>16-INDEX(STANDINGS_RBI[],MATCH(Table1[[#This Row],[COMBINED]],STANDINGS_RBI[COMBINED],0),COLUMN(STANDINGS_RBI[PLACE IN LEAGUE]))</f>
        <v>8</v>
      </c>
      <c r="H1725">
        <f>16-INDEX(STANDINGS_SB[],MATCH(Table1[[#This Row],[COMBINED]],STANDINGS_SB[COMBINED],0),COLUMN(STANDINGS_SB[PLACE IN LEAGUE]))</f>
        <v>7</v>
      </c>
      <c r="I1725">
        <f>16-INDEX(STANDINGS_ERA[],MATCH(Table1[[#This Row],[COMBINED]],STANDINGS_ERA[COMBINED],0),COLUMN(STANDINGS_ERA[PLACE IN LEAGUE]))</f>
        <v>5</v>
      </c>
      <c r="J1725">
        <f>16-INDEX(STANDINGS_WHIP[],MATCH(Table1[[#This Row],[COMBINED]],STANDINGS_WHIP[COMBINED],0),COLUMN(STANDINGS_WHIP[PLACE IN LEAGUE]))</f>
        <v>7</v>
      </c>
      <c r="K1725">
        <f>16-INDEX(STANDINGS_W[],MATCH(Table1[[#This Row],[COMBINED]],STANDINGS_W[COMBINED],0),COLUMN(STANDINGS_W[PLACE IN LEAGUE]))</f>
        <v>1</v>
      </c>
      <c r="L1725">
        <f>16-INDEX(STANDINGS_K[],MATCH(Table1[[#This Row],[COMBINED]],STANDINGS_K[COMBINED],0),COLUMN(STANDINGS_K[PLACE IN LEAGUE]))</f>
        <v>6</v>
      </c>
      <c r="M1725">
        <f>16-INDEX(STANDINGS_SV[],MATCH(Table1[[#This Row],[COMBINED]],STANDINGS_SV[COMBINED],0),COLUMN(STANDINGS_SV[PLACE IN LEAGUE]))</f>
        <v>11</v>
      </c>
      <c r="N1725">
        <f>SUM(Table1[[#This Row],[BA]:[SV]])</f>
        <v>73</v>
      </c>
      <c r="O1725">
        <v>10</v>
      </c>
    </row>
    <row r="1726" spans="1:15" x14ac:dyDescent="0.25">
      <c r="A1726" t="s">
        <v>1862</v>
      </c>
      <c r="B1726" t="s">
        <v>1850</v>
      </c>
      <c r="C1726" t="str">
        <f>Table1[[#This Row],[League]]&amp;Table1[[#This Row],[Team]]</f>
        <v>$150 Draft Champions Jan 01 1:00 pm Lg.3576Pounders 150 V3</v>
      </c>
      <c r="D1726">
        <f>16-INDEX(STANDINGS_BA[],MATCH(Table1[[#This Row],[COMBINED]],STANDINGS_BA[COMBINED],0),COLUMN(STANDINGS_BA[PLACE IN LEAGUE]))</f>
        <v>1</v>
      </c>
      <c r="E1726">
        <f>16-INDEX(STANDINGS_R[],MATCH(Table1[[#This Row],[COMBINED]],STANDINGS_R[COMBINED],0),COLUMN(STANDINGS_R[PLACE IN LEAGUE]))</f>
        <v>9</v>
      </c>
      <c r="F1726">
        <f>16-INDEX(STANDINGS_HR[],MATCH(Table1[[#This Row],[COMBINED]],STANDINGS_HR[COMBINED],0),COLUMN(STANDINGS_HR[PLACE IN LEAGUE]))</f>
        <v>5</v>
      </c>
      <c r="G1726">
        <f>16-INDEX(STANDINGS_RBI[],MATCH(Table1[[#This Row],[COMBINED]],STANDINGS_RBI[COMBINED],0),COLUMN(STANDINGS_RBI[PLACE IN LEAGUE]))</f>
        <v>3</v>
      </c>
      <c r="H1726">
        <f>16-INDEX(STANDINGS_SB[],MATCH(Table1[[#This Row],[COMBINED]],STANDINGS_SB[COMBINED],0),COLUMN(STANDINGS_SB[PLACE IN LEAGUE]))</f>
        <v>14</v>
      </c>
      <c r="I1726">
        <f>16-INDEX(STANDINGS_ERA[],MATCH(Table1[[#This Row],[COMBINED]],STANDINGS_ERA[COMBINED],0),COLUMN(STANDINGS_ERA[PLACE IN LEAGUE]))</f>
        <v>13</v>
      </c>
      <c r="J1726">
        <f>16-INDEX(STANDINGS_WHIP[],MATCH(Table1[[#This Row],[COMBINED]],STANDINGS_WHIP[COMBINED],0),COLUMN(STANDINGS_WHIP[PLACE IN LEAGUE]))</f>
        <v>12</v>
      </c>
      <c r="K1726">
        <f>16-INDEX(STANDINGS_W[],MATCH(Table1[[#This Row],[COMBINED]],STANDINGS_W[COMBINED],0),COLUMN(STANDINGS_W[PLACE IN LEAGUE]))</f>
        <v>4</v>
      </c>
      <c r="L1726">
        <f>16-INDEX(STANDINGS_K[],MATCH(Table1[[#This Row],[COMBINED]],STANDINGS_K[COMBINED],0),COLUMN(STANDINGS_K[PLACE IN LEAGUE]))</f>
        <v>3</v>
      </c>
      <c r="M1726">
        <f>16-INDEX(STANDINGS_SV[],MATCH(Table1[[#This Row],[COMBINED]],STANDINGS_SV[COMBINED],0),COLUMN(STANDINGS_SV[PLACE IN LEAGUE]))</f>
        <v>9</v>
      </c>
      <c r="N1726">
        <f>SUM(Table1[[#This Row],[BA]:[SV]])</f>
        <v>73</v>
      </c>
      <c r="O1726">
        <v>11</v>
      </c>
    </row>
    <row r="1727" spans="1:15" x14ac:dyDescent="0.25">
      <c r="A1727" t="s">
        <v>1691</v>
      </c>
      <c r="B1727" t="s">
        <v>1850</v>
      </c>
      <c r="C1727" t="str">
        <f>Table1[[#This Row],[League]]&amp;Table1[[#This Row],[Team]]</f>
        <v>$150 Draft Champions Jan 01 1:00 pm Lg.3576Diamond Dogs</v>
      </c>
      <c r="D1727">
        <f>16-INDEX(STANDINGS_BA[],MATCH(Table1[[#This Row],[COMBINED]],STANDINGS_BA[COMBINED],0),COLUMN(STANDINGS_BA[PLACE IN LEAGUE]))</f>
        <v>11</v>
      </c>
      <c r="E1727">
        <f>16-INDEX(STANDINGS_R[],MATCH(Table1[[#This Row],[COMBINED]],STANDINGS_R[COMBINED],0),COLUMN(STANDINGS_R[PLACE IN LEAGUE]))</f>
        <v>5</v>
      </c>
      <c r="F1727">
        <f>16-INDEX(STANDINGS_HR[],MATCH(Table1[[#This Row],[COMBINED]],STANDINGS_HR[COMBINED],0),COLUMN(STANDINGS_HR[PLACE IN LEAGUE]))</f>
        <v>6</v>
      </c>
      <c r="G1727">
        <f>16-INDEX(STANDINGS_RBI[],MATCH(Table1[[#This Row],[COMBINED]],STANDINGS_RBI[COMBINED],0),COLUMN(STANDINGS_RBI[PLACE IN LEAGUE]))</f>
        <v>4</v>
      </c>
      <c r="H1727">
        <f>16-INDEX(STANDINGS_SB[],MATCH(Table1[[#This Row],[COMBINED]],STANDINGS_SB[COMBINED],0),COLUMN(STANDINGS_SB[PLACE IN LEAGUE]))</f>
        <v>6</v>
      </c>
      <c r="I1727">
        <f>16-INDEX(STANDINGS_ERA[],MATCH(Table1[[#This Row],[COMBINED]],STANDINGS_ERA[COMBINED],0),COLUMN(STANDINGS_ERA[PLACE IN LEAGUE]))</f>
        <v>7</v>
      </c>
      <c r="J1727">
        <f>16-INDEX(STANDINGS_WHIP[],MATCH(Table1[[#This Row],[COMBINED]],STANDINGS_WHIP[COMBINED],0),COLUMN(STANDINGS_WHIP[PLACE IN LEAGUE]))</f>
        <v>9</v>
      </c>
      <c r="K1727">
        <f>16-INDEX(STANDINGS_W[],MATCH(Table1[[#This Row],[COMBINED]],STANDINGS_W[COMBINED],0),COLUMN(STANDINGS_W[PLACE IN LEAGUE]))</f>
        <v>7</v>
      </c>
      <c r="L1727">
        <f>16-INDEX(STANDINGS_K[],MATCH(Table1[[#This Row],[COMBINED]],STANDINGS_K[COMBINED],0),COLUMN(STANDINGS_K[PLACE IN LEAGUE]))</f>
        <v>10</v>
      </c>
      <c r="M1727">
        <f>16-INDEX(STANDINGS_SV[],MATCH(Table1[[#This Row],[COMBINED]],STANDINGS_SV[COMBINED],0),COLUMN(STANDINGS_SV[PLACE IN LEAGUE]))</f>
        <v>6</v>
      </c>
      <c r="N1727">
        <f>SUM(Table1[[#This Row],[BA]:[SV]])</f>
        <v>71</v>
      </c>
      <c r="O1727">
        <v>12</v>
      </c>
    </row>
    <row r="1728" spans="1:15" x14ac:dyDescent="0.25">
      <c r="A1728" t="s">
        <v>1861</v>
      </c>
      <c r="B1728" t="s">
        <v>1850</v>
      </c>
      <c r="C1728" t="str">
        <f>Table1[[#This Row],[League]]&amp;Table1[[#This Row],[Team]]</f>
        <v>$150 Draft Champions Jan 01 1:00 pm Lg.3576Defender's Password</v>
      </c>
      <c r="D1728">
        <f>16-INDEX(STANDINGS_BA[],MATCH(Table1[[#This Row],[COMBINED]],STANDINGS_BA[COMBINED],0),COLUMN(STANDINGS_BA[PLACE IN LEAGUE]))</f>
        <v>3</v>
      </c>
      <c r="E1728">
        <f>16-INDEX(STANDINGS_R[],MATCH(Table1[[#This Row],[COMBINED]],STANDINGS_R[COMBINED],0),COLUMN(STANDINGS_R[PLACE IN LEAGUE]))</f>
        <v>8</v>
      </c>
      <c r="F1728">
        <f>16-INDEX(STANDINGS_HR[],MATCH(Table1[[#This Row],[COMBINED]],STANDINGS_HR[COMBINED],0),COLUMN(STANDINGS_HR[PLACE IN LEAGUE]))</f>
        <v>11</v>
      </c>
      <c r="G1728">
        <f>16-INDEX(STANDINGS_RBI[],MATCH(Table1[[#This Row],[COMBINED]],STANDINGS_RBI[COMBINED],0),COLUMN(STANDINGS_RBI[PLACE IN LEAGUE]))</f>
        <v>5</v>
      </c>
      <c r="H1728">
        <f>16-INDEX(STANDINGS_SB[],MATCH(Table1[[#This Row],[COMBINED]],STANDINGS_SB[COMBINED],0),COLUMN(STANDINGS_SB[PLACE IN LEAGUE]))</f>
        <v>15</v>
      </c>
      <c r="I1728">
        <f>16-INDEX(STANDINGS_ERA[],MATCH(Table1[[#This Row],[COMBINED]],STANDINGS_ERA[COMBINED],0),COLUMN(STANDINGS_ERA[PLACE IN LEAGUE]))</f>
        <v>2</v>
      </c>
      <c r="J1728">
        <f>16-INDEX(STANDINGS_WHIP[],MATCH(Table1[[#This Row],[COMBINED]],STANDINGS_WHIP[COMBINED],0),COLUMN(STANDINGS_WHIP[PLACE IN LEAGUE]))</f>
        <v>1</v>
      </c>
      <c r="K1728">
        <f>16-INDEX(STANDINGS_W[],MATCH(Table1[[#This Row],[COMBINED]],STANDINGS_W[COMBINED],0),COLUMN(STANDINGS_W[PLACE IN LEAGUE]))</f>
        <v>10</v>
      </c>
      <c r="L1728">
        <f>16-INDEX(STANDINGS_K[],MATCH(Table1[[#This Row],[COMBINED]],STANDINGS_K[COMBINED],0),COLUMN(STANDINGS_K[PLACE IN LEAGUE]))</f>
        <v>11</v>
      </c>
      <c r="M1728">
        <f>16-INDEX(STANDINGS_SV[],MATCH(Table1[[#This Row],[COMBINED]],STANDINGS_SV[COMBINED],0),COLUMN(STANDINGS_SV[PLACE IN LEAGUE]))</f>
        <v>2</v>
      </c>
      <c r="N1728">
        <f>SUM(Table1[[#This Row],[BA]:[SV]])</f>
        <v>68</v>
      </c>
      <c r="O1728">
        <v>13</v>
      </c>
    </row>
    <row r="1729" spans="1:15" x14ac:dyDescent="0.25">
      <c r="A1729" t="s">
        <v>1857</v>
      </c>
      <c r="B1729" t="s">
        <v>1850</v>
      </c>
      <c r="C1729" t="str">
        <f>Table1[[#This Row],[League]]&amp;Table1[[#This Row],[Team]]</f>
        <v>$150 Draft Champions Jan 01 1:00 pm Lg.3576Ehrman The German DC76</v>
      </c>
      <c r="D1729">
        <f>16-INDEX(STANDINGS_BA[],MATCH(Table1[[#This Row],[COMBINED]],STANDINGS_BA[COMBINED],0),COLUMN(STANDINGS_BA[PLACE IN LEAGUE]))</f>
        <v>7</v>
      </c>
      <c r="E1729">
        <f>16-INDEX(STANDINGS_R[],MATCH(Table1[[#This Row],[COMBINED]],STANDINGS_R[COMBINED],0),COLUMN(STANDINGS_R[PLACE IN LEAGUE]))</f>
        <v>1</v>
      </c>
      <c r="F1729">
        <f>16-INDEX(STANDINGS_HR[],MATCH(Table1[[#This Row],[COMBINED]],STANDINGS_HR[COMBINED],0),COLUMN(STANDINGS_HR[PLACE IN LEAGUE]))</f>
        <v>4</v>
      </c>
      <c r="G1729">
        <f>16-INDEX(STANDINGS_RBI[],MATCH(Table1[[#This Row],[COMBINED]],STANDINGS_RBI[COMBINED],0),COLUMN(STANDINGS_RBI[PLACE IN LEAGUE]))</f>
        <v>7</v>
      </c>
      <c r="H1729">
        <f>16-INDEX(STANDINGS_SB[],MATCH(Table1[[#This Row],[COMBINED]],STANDINGS_SB[COMBINED],0),COLUMN(STANDINGS_SB[PLACE IN LEAGUE]))</f>
        <v>4</v>
      </c>
      <c r="I1729">
        <f>16-INDEX(STANDINGS_ERA[],MATCH(Table1[[#This Row],[COMBINED]],STANDINGS_ERA[COMBINED],0),COLUMN(STANDINGS_ERA[PLACE IN LEAGUE]))</f>
        <v>4</v>
      </c>
      <c r="J1729">
        <f>16-INDEX(STANDINGS_WHIP[],MATCH(Table1[[#This Row],[COMBINED]],STANDINGS_WHIP[COMBINED],0),COLUMN(STANDINGS_WHIP[PLACE IN LEAGUE]))</f>
        <v>11</v>
      </c>
      <c r="K1729">
        <f>16-INDEX(STANDINGS_W[],MATCH(Table1[[#This Row],[COMBINED]],STANDINGS_W[COMBINED],0),COLUMN(STANDINGS_W[PLACE IN LEAGUE]))</f>
        <v>8</v>
      </c>
      <c r="L1729">
        <f>16-INDEX(STANDINGS_K[],MATCH(Table1[[#This Row],[COMBINED]],STANDINGS_K[COMBINED],0),COLUMN(STANDINGS_K[PLACE IN LEAGUE]))</f>
        <v>13</v>
      </c>
      <c r="M1729">
        <f>16-INDEX(STANDINGS_SV[],MATCH(Table1[[#This Row],[COMBINED]],STANDINGS_SV[COMBINED],0),COLUMN(STANDINGS_SV[PLACE IN LEAGUE]))</f>
        <v>3</v>
      </c>
      <c r="N1729">
        <f>SUM(Table1[[#This Row],[BA]:[SV]])</f>
        <v>62</v>
      </c>
      <c r="O1729">
        <v>14</v>
      </c>
    </row>
    <row r="1730" spans="1:15" x14ac:dyDescent="0.25">
      <c r="A1730" t="s">
        <v>1858</v>
      </c>
      <c r="B1730" t="s">
        <v>1850</v>
      </c>
      <c r="C1730" t="str">
        <f>Table1[[#This Row],[League]]&amp;Table1[[#This Row],[Team]]</f>
        <v>$150 Draft Champions Jan 01 1:00 pm Lg.3576Palmetto Pebbles</v>
      </c>
      <c r="D1730">
        <f>16-INDEX(STANDINGS_BA[],MATCH(Table1[[#This Row],[COMBINED]],STANDINGS_BA[COMBINED],0),COLUMN(STANDINGS_BA[PLACE IN LEAGUE]))</f>
        <v>6</v>
      </c>
      <c r="E1730">
        <f>16-INDEX(STANDINGS_R[],MATCH(Table1[[#This Row],[COMBINED]],STANDINGS_R[COMBINED],0),COLUMN(STANDINGS_R[PLACE IN LEAGUE]))</f>
        <v>2</v>
      </c>
      <c r="F1730">
        <f>16-INDEX(STANDINGS_HR[],MATCH(Table1[[#This Row],[COMBINED]],STANDINGS_HR[COMBINED],0),COLUMN(STANDINGS_HR[PLACE IN LEAGUE]))</f>
        <v>1</v>
      </c>
      <c r="G1730">
        <f>16-INDEX(STANDINGS_RBI[],MATCH(Table1[[#This Row],[COMBINED]],STANDINGS_RBI[COMBINED],0),COLUMN(STANDINGS_RBI[PLACE IN LEAGUE]))</f>
        <v>1</v>
      </c>
      <c r="H1730">
        <f>16-INDEX(STANDINGS_SB[],MATCH(Table1[[#This Row],[COMBINED]],STANDINGS_SB[COMBINED],0),COLUMN(STANDINGS_SB[PLACE IN LEAGUE]))</f>
        <v>2</v>
      </c>
      <c r="I1730">
        <f>16-INDEX(STANDINGS_ERA[],MATCH(Table1[[#This Row],[COMBINED]],STANDINGS_ERA[COMBINED],0),COLUMN(STANDINGS_ERA[PLACE IN LEAGUE]))</f>
        <v>1</v>
      </c>
      <c r="J1730">
        <f>16-INDEX(STANDINGS_WHIP[],MATCH(Table1[[#This Row],[COMBINED]],STANDINGS_WHIP[COMBINED],0),COLUMN(STANDINGS_WHIP[PLACE IN LEAGUE]))</f>
        <v>2</v>
      </c>
      <c r="K1730">
        <f>16-INDEX(STANDINGS_W[],MATCH(Table1[[#This Row],[COMBINED]],STANDINGS_W[COMBINED],0),COLUMN(STANDINGS_W[PLACE IN LEAGUE]))</f>
        <v>6</v>
      </c>
      <c r="L1730">
        <f>16-INDEX(STANDINGS_K[],MATCH(Table1[[#This Row],[COMBINED]],STANDINGS_K[COMBINED],0),COLUMN(STANDINGS_K[PLACE IN LEAGUE]))</f>
        <v>2</v>
      </c>
      <c r="M1730">
        <f>16-INDEX(STANDINGS_SV[],MATCH(Table1[[#This Row],[COMBINED]],STANDINGS_SV[COMBINED],0),COLUMN(STANDINGS_SV[PLACE IN LEAGUE]))</f>
        <v>5</v>
      </c>
      <c r="N1730">
        <f>SUM(Table1[[#This Row],[BA]:[SV]])</f>
        <v>28</v>
      </c>
      <c r="O1730">
        <v>15</v>
      </c>
    </row>
    <row r="1731" spans="1:15" x14ac:dyDescent="0.25">
      <c r="A1731" t="s">
        <v>1870</v>
      </c>
      <c r="B1731" t="s">
        <v>1864</v>
      </c>
      <c r="C1731" t="str">
        <f>Table1[[#This Row],[League]]&amp;Table1[[#This Row],[Team]]</f>
        <v>$150 Draft Champions Jan 02 1:00 pm Lg.3577Legends of Bank One Stadium</v>
      </c>
      <c r="D1731">
        <f>16-INDEX(STANDINGS_BA[],MATCH(Table1[[#This Row],[COMBINED]],STANDINGS_BA[COMBINED],0),COLUMN(STANDINGS_BA[PLACE IN LEAGUE]))</f>
        <v>8</v>
      </c>
      <c r="E1731">
        <f>16-INDEX(STANDINGS_R[],MATCH(Table1[[#This Row],[COMBINED]],STANDINGS_R[COMBINED],0),COLUMN(STANDINGS_R[PLACE IN LEAGUE]))</f>
        <v>8</v>
      </c>
      <c r="F1731">
        <f>16-INDEX(STANDINGS_HR[],MATCH(Table1[[#This Row],[COMBINED]],STANDINGS_HR[COMBINED],0),COLUMN(STANDINGS_HR[PLACE IN LEAGUE]))</f>
        <v>15</v>
      </c>
      <c r="G1731">
        <f>16-INDEX(STANDINGS_RBI[],MATCH(Table1[[#This Row],[COMBINED]],STANDINGS_RBI[COMBINED],0),COLUMN(STANDINGS_RBI[PLACE IN LEAGUE]))</f>
        <v>15</v>
      </c>
      <c r="H1731">
        <f>16-INDEX(STANDINGS_SB[],MATCH(Table1[[#This Row],[COMBINED]],STANDINGS_SB[COMBINED],0),COLUMN(STANDINGS_SB[PLACE IN LEAGUE]))</f>
        <v>1</v>
      </c>
      <c r="I1731">
        <f>16-INDEX(STANDINGS_ERA[],MATCH(Table1[[#This Row],[COMBINED]],STANDINGS_ERA[COMBINED],0),COLUMN(STANDINGS_ERA[PLACE IN LEAGUE]))</f>
        <v>15</v>
      </c>
      <c r="J1731">
        <f>16-INDEX(STANDINGS_WHIP[],MATCH(Table1[[#This Row],[COMBINED]],STANDINGS_WHIP[COMBINED],0),COLUMN(STANDINGS_WHIP[PLACE IN LEAGUE]))</f>
        <v>15</v>
      </c>
      <c r="K1731">
        <f>16-INDEX(STANDINGS_W[],MATCH(Table1[[#This Row],[COMBINED]],STANDINGS_W[COMBINED],0),COLUMN(STANDINGS_W[PLACE IN LEAGUE]))</f>
        <v>13</v>
      </c>
      <c r="L1731">
        <f>16-INDEX(STANDINGS_K[],MATCH(Table1[[#This Row],[COMBINED]],STANDINGS_K[COMBINED],0),COLUMN(STANDINGS_K[PLACE IN LEAGUE]))</f>
        <v>11</v>
      </c>
      <c r="M1731">
        <f>16-INDEX(STANDINGS_SV[],MATCH(Table1[[#This Row],[COMBINED]],STANDINGS_SV[COMBINED],0),COLUMN(STANDINGS_SV[PLACE IN LEAGUE]))</f>
        <v>11</v>
      </c>
      <c r="N1731">
        <f>SUM(Table1[[#This Row],[BA]:[SV]])</f>
        <v>112</v>
      </c>
      <c r="O1731">
        <v>1</v>
      </c>
    </row>
    <row r="1732" spans="1:15" x14ac:dyDescent="0.25">
      <c r="A1732" t="s">
        <v>1869</v>
      </c>
      <c r="B1732" t="s">
        <v>1864</v>
      </c>
      <c r="C1732" t="str">
        <f>Table1[[#This Row],[League]]&amp;Table1[[#This Row],[Team]]</f>
        <v>$150 Draft Champions Jan 02 1:00 pm Lg.3577Team pappas</v>
      </c>
      <c r="D1732">
        <f>16-INDEX(STANDINGS_BA[],MATCH(Table1[[#This Row],[COMBINED]],STANDINGS_BA[COMBINED],0),COLUMN(STANDINGS_BA[PLACE IN LEAGUE]))</f>
        <v>9</v>
      </c>
      <c r="E1732">
        <f>16-INDEX(STANDINGS_R[],MATCH(Table1[[#This Row],[COMBINED]],STANDINGS_R[COMBINED],0),COLUMN(STANDINGS_R[PLACE IN LEAGUE]))</f>
        <v>10</v>
      </c>
      <c r="F1732">
        <f>16-INDEX(STANDINGS_HR[],MATCH(Table1[[#This Row],[COMBINED]],STANDINGS_HR[COMBINED],0),COLUMN(STANDINGS_HR[PLACE IN LEAGUE]))</f>
        <v>14</v>
      </c>
      <c r="G1732">
        <f>16-INDEX(STANDINGS_RBI[],MATCH(Table1[[#This Row],[COMBINED]],STANDINGS_RBI[COMBINED],0),COLUMN(STANDINGS_RBI[PLACE IN LEAGUE]))</f>
        <v>14</v>
      </c>
      <c r="H1732">
        <f>16-INDEX(STANDINGS_SB[],MATCH(Table1[[#This Row],[COMBINED]],STANDINGS_SB[COMBINED],0),COLUMN(STANDINGS_SB[PLACE IN LEAGUE]))</f>
        <v>8</v>
      </c>
      <c r="I1732">
        <f>16-INDEX(STANDINGS_ERA[],MATCH(Table1[[#This Row],[COMBINED]],STANDINGS_ERA[COMBINED],0),COLUMN(STANDINGS_ERA[PLACE IN LEAGUE]))</f>
        <v>12</v>
      </c>
      <c r="J1732">
        <f>16-INDEX(STANDINGS_WHIP[],MATCH(Table1[[#This Row],[COMBINED]],STANDINGS_WHIP[COMBINED],0),COLUMN(STANDINGS_WHIP[PLACE IN LEAGUE]))</f>
        <v>12</v>
      </c>
      <c r="K1732">
        <f>16-INDEX(STANDINGS_W[],MATCH(Table1[[#This Row],[COMBINED]],STANDINGS_W[COMBINED],0),COLUMN(STANDINGS_W[PLACE IN LEAGUE]))</f>
        <v>12</v>
      </c>
      <c r="L1732">
        <f>16-INDEX(STANDINGS_K[],MATCH(Table1[[#This Row],[COMBINED]],STANDINGS_K[COMBINED],0),COLUMN(STANDINGS_K[PLACE IN LEAGUE]))</f>
        <v>14</v>
      </c>
      <c r="M1732">
        <f>16-INDEX(STANDINGS_SV[],MATCH(Table1[[#This Row],[COMBINED]],STANDINGS_SV[COMBINED],0),COLUMN(STANDINGS_SV[PLACE IN LEAGUE]))</f>
        <v>5</v>
      </c>
      <c r="N1732">
        <f>SUM(Table1[[#This Row],[BA]:[SV]])</f>
        <v>110</v>
      </c>
      <c r="O1732">
        <v>2</v>
      </c>
    </row>
    <row r="1733" spans="1:15" x14ac:dyDescent="0.25">
      <c r="A1733" t="s">
        <v>359</v>
      </c>
      <c r="B1733" t="s">
        <v>1864</v>
      </c>
      <c r="C1733" t="str">
        <f>Table1[[#This Row],[League]]&amp;Table1[[#This Row],[Team]]</f>
        <v>$150 Draft Champions Jan 02 1:00 pm Lg.3577Ocular Keratitis DC2</v>
      </c>
      <c r="D1733">
        <f>16-INDEX(STANDINGS_BA[],MATCH(Table1[[#This Row],[COMBINED]],STANDINGS_BA[COMBINED],0),COLUMN(STANDINGS_BA[PLACE IN LEAGUE]))</f>
        <v>7</v>
      </c>
      <c r="E1733">
        <f>16-INDEX(STANDINGS_R[],MATCH(Table1[[#This Row],[COMBINED]],STANDINGS_R[COMBINED],0),COLUMN(STANDINGS_R[PLACE IN LEAGUE]))</f>
        <v>11</v>
      </c>
      <c r="F1733">
        <f>16-INDEX(STANDINGS_HR[],MATCH(Table1[[#This Row],[COMBINED]],STANDINGS_HR[COMBINED],0),COLUMN(STANDINGS_HR[PLACE IN LEAGUE]))</f>
        <v>8</v>
      </c>
      <c r="G1733">
        <f>16-INDEX(STANDINGS_RBI[],MATCH(Table1[[#This Row],[COMBINED]],STANDINGS_RBI[COMBINED],0),COLUMN(STANDINGS_RBI[PLACE IN LEAGUE]))</f>
        <v>8</v>
      </c>
      <c r="H1733">
        <f>16-INDEX(STANDINGS_SB[],MATCH(Table1[[#This Row],[COMBINED]],STANDINGS_SB[COMBINED],0),COLUMN(STANDINGS_SB[PLACE IN LEAGUE]))</f>
        <v>7</v>
      </c>
      <c r="I1733">
        <f>16-INDEX(STANDINGS_ERA[],MATCH(Table1[[#This Row],[COMBINED]],STANDINGS_ERA[COMBINED],0),COLUMN(STANDINGS_ERA[PLACE IN LEAGUE]))</f>
        <v>14</v>
      </c>
      <c r="J1733">
        <f>16-INDEX(STANDINGS_WHIP[],MATCH(Table1[[#This Row],[COMBINED]],STANDINGS_WHIP[COMBINED],0),COLUMN(STANDINGS_WHIP[PLACE IN LEAGUE]))</f>
        <v>14</v>
      </c>
      <c r="K1733">
        <f>16-INDEX(STANDINGS_W[],MATCH(Table1[[#This Row],[COMBINED]],STANDINGS_W[COMBINED],0),COLUMN(STANDINGS_W[PLACE IN LEAGUE]))</f>
        <v>15</v>
      </c>
      <c r="L1733">
        <f>16-INDEX(STANDINGS_K[],MATCH(Table1[[#This Row],[COMBINED]],STANDINGS_K[COMBINED],0),COLUMN(STANDINGS_K[PLACE IN LEAGUE]))</f>
        <v>13</v>
      </c>
      <c r="M1733">
        <f>16-INDEX(STANDINGS_SV[],MATCH(Table1[[#This Row],[COMBINED]],STANDINGS_SV[COMBINED],0),COLUMN(STANDINGS_SV[PLACE IN LEAGUE]))</f>
        <v>13</v>
      </c>
      <c r="N1733">
        <f>SUM(Table1[[#This Row],[BA]:[SV]])</f>
        <v>110</v>
      </c>
      <c r="O1733">
        <v>3</v>
      </c>
    </row>
    <row r="1734" spans="1:15" x14ac:dyDescent="0.25">
      <c r="A1734" t="s">
        <v>1872</v>
      </c>
      <c r="B1734" t="s">
        <v>1864</v>
      </c>
      <c r="C1734" t="str">
        <f>Table1[[#This Row],[League]]&amp;Table1[[#This Row],[Team]]</f>
        <v>$150 Draft Champions Jan 02 1:00 pm Lg.3577BOSCH DC1</v>
      </c>
      <c r="D1734">
        <f>16-INDEX(STANDINGS_BA[],MATCH(Table1[[#This Row],[COMBINED]],STANDINGS_BA[COMBINED],0),COLUMN(STANDINGS_BA[PLACE IN LEAGUE]))</f>
        <v>4</v>
      </c>
      <c r="E1734">
        <f>16-INDEX(STANDINGS_R[],MATCH(Table1[[#This Row],[COMBINED]],STANDINGS_R[COMBINED],0),COLUMN(STANDINGS_R[PLACE IN LEAGUE]))</f>
        <v>13</v>
      </c>
      <c r="F1734">
        <f>16-INDEX(STANDINGS_HR[],MATCH(Table1[[#This Row],[COMBINED]],STANDINGS_HR[COMBINED],0),COLUMN(STANDINGS_HR[PLACE IN LEAGUE]))</f>
        <v>12</v>
      </c>
      <c r="G1734">
        <f>16-INDEX(STANDINGS_RBI[],MATCH(Table1[[#This Row],[COMBINED]],STANDINGS_RBI[COMBINED],0),COLUMN(STANDINGS_RBI[PLACE IN LEAGUE]))</f>
        <v>10</v>
      </c>
      <c r="H1734">
        <f>16-INDEX(STANDINGS_SB[],MATCH(Table1[[#This Row],[COMBINED]],STANDINGS_SB[COMBINED],0),COLUMN(STANDINGS_SB[PLACE IN LEAGUE]))</f>
        <v>4</v>
      </c>
      <c r="I1734">
        <f>16-INDEX(STANDINGS_ERA[],MATCH(Table1[[#This Row],[COMBINED]],STANDINGS_ERA[COMBINED],0),COLUMN(STANDINGS_ERA[PLACE IN LEAGUE]))</f>
        <v>13</v>
      </c>
      <c r="J1734">
        <f>16-INDEX(STANDINGS_WHIP[],MATCH(Table1[[#This Row],[COMBINED]],STANDINGS_WHIP[COMBINED],0),COLUMN(STANDINGS_WHIP[PLACE IN LEAGUE]))</f>
        <v>13</v>
      </c>
      <c r="K1734">
        <f>16-INDEX(STANDINGS_W[],MATCH(Table1[[#This Row],[COMBINED]],STANDINGS_W[COMBINED],0),COLUMN(STANDINGS_W[PLACE IN LEAGUE]))</f>
        <v>9</v>
      </c>
      <c r="L1734">
        <f>16-INDEX(STANDINGS_K[],MATCH(Table1[[#This Row],[COMBINED]],STANDINGS_K[COMBINED],0),COLUMN(STANDINGS_K[PLACE IN LEAGUE]))</f>
        <v>9</v>
      </c>
      <c r="M1734">
        <f>16-INDEX(STANDINGS_SV[],MATCH(Table1[[#This Row],[COMBINED]],STANDINGS_SV[COMBINED],0),COLUMN(STANDINGS_SV[PLACE IN LEAGUE]))</f>
        <v>15</v>
      </c>
      <c r="N1734">
        <f>SUM(Table1[[#This Row],[BA]:[SV]])</f>
        <v>102</v>
      </c>
      <c r="O1734">
        <v>4</v>
      </c>
    </row>
    <row r="1735" spans="1:15" x14ac:dyDescent="0.25">
      <c r="A1735" t="s">
        <v>1865</v>
      </c>
      <c r="B1735" t="s">
        <v>1864</v>
      </c>
      <c r="C1735" t="str">
        <f>Table1[[#This Row],[League]]&amp;Table1[[#This Row],[Team]]</f>
        <v>$150 Draft Champions Jan 02 1:00 pm Lg.3577Feel the Bern</v>
      </c>
      <c r="D1735">
        <f>16-INDEX(STANDINGS_BA[],MATCH(Table1[[#This Row],[COMBINED]],STANDINGS_BA[COMBINED],0),COLUMN(STANDINGS_BA[PLACE IN LEAGUE]))</f>
        <v>14</v>
      </c>
      <c r="E1735">
        <f>16-INDEX(STANDINGS_R[],MATCH(Table1[[#This Row],[COMBINED]],STANDINGS_R[COMBINED],0),COLUMN(STANDINGS_R[PLACE IN LEAGUE]))</f>
        <v>14</v>
      </c>
      <c r="F1735">
        <f>16-INDEX(STANDINGS_HR[],MATCH(Table1[[#This Row],[COMBINED]],STANDINGS_HR[COMBINED],0),COLUMN(STANDINGS_HR[PLACE IN LEAGUE]))</f>
        <v>6</v>
      </c>
      <c r="G1735">
        <f>16-INDEX(STANDINGS_RBI[],MATCH(Table1[[#This Row],[COMBINED]],STANDINGS_RBI[COMBINED],0),COLUMN(STANDINGS_RBI[PLACE IN LEAGUE]))</f>
        <v>7</v>
      </c>
      <c r="H1735">
        <f>16-INDEX(STANDINGS_SB[],MATCH(Table1[[#This Row],[COMBINED]],STANDINGS_SB[COMBINED],0),COLUMN(STANDINGS_SB[PLACE IN LEAGUE]))</f>
        <v>15</v>
      </c>
      <c r="I1735">
        <f>16-INDEX(STANDINGS_ERA[],MATCH(Table1[[#This Row],[COMBINED]],STANDINGS_ERA[COMBINED],0),COLUMN(STANDINGS_ERA[PLACE IN LEAGUE]))</f>
        <v>10</v>
      </c>
      <c r="J1735">
        <f>16-INDEX(STANDINGS_WHIP[],MATCH(Table1[[#This Row],[COMBINED]],STANDINGS_WHIP[COMBINED],0),COLUMN(STANDINGS_WHIP[PLACE IN LEAGUE]))</f>
        <v>11</v>
      </c>
      <c r="K1735">
        <f>16-INDEX(STANDINGS_W[],MATCH(Table1[[#This Row],[COMBINED]],STANDINGS_W[COMBINED],0),COLUMN(STANDINGS_W[PLACE IN LEAGUE]))</f>
        <v>4</v>
      </c>
      <c r="L1735">
        <f>16-INDEX(STANDINGS_K[],MATCH(Table1[[#This Row],[COMBINED]],STANDINGS_K[COMBINED],0),COLUMN(STANDINGS_K[PLACE IN LEAGUE]))</f>
        <v>5</v>
      </c>
      <c r="M1735">
        <f>16-INDEX(STANDINGS_SV[],MATCH(Table1[[#This Row],[COMBINED]],STANDINGS_SV[COMBINED],0),COLUMN(STANDINGS_SV[PLACE IN LEAGUE]))</f>
        <v>14</v>
      </c>
      <c r="N1735">
        <f>SUM(Table1[[#This Row],[BA]:[SV]])</f>
        <v>100</v>
      </c>
      <c r="O1735">
        <v>5</v>
      </c>
    </row>
    <row r="1736" spans="1:15" x14ac:dyDescent="0.25">
      <c r="A1736" t="s">
        <v>483</v>
      </c>
      <c r="B1736" t="s">
        <v>1864</v>
      </c>
      <c r="C1736" t="str">
        <f>Table1[[#This Row],[League]]&amp;Table1[[#This Row],[Team]]</f>
        <v>$150 Draft Champions Jan 02 1:00 pm Lg.3577Saxton DC</v>
      </c>
      <c r="D1736">
        <f>16-INDEX(STANDINGS_BA[],MATCH(Table1[[#This Row],[COMBINED]],STANDINGS_BA[COMBINED],0),COLUMN(STANDINGS_BA[PLACE IN LEAGUE]))</f>
        <v>6</v>
      </c>
      <c r="E1736">
        <f>16-INDEX(STANDINGS_R[],MATCH(Table1[[#This Row],[COMBINED]],STANDINGS_R[COMBINED],0),COLUMN(STANDINGS_R[PLACE IN LEAGUE]))</f>
        <v>7</v>
      </c>
      <c r="F1736">
        <f>16-INDEX(STANDINGS_HR[],MATCH(Table1[[#This Row],[COMBINED]],STANDINGS_HR[COMBINED],0),COLUMN(STANDINGS_HR[PLACE IN LEAGUE]))</f>
        <v>11</v>
      </c>
      <c r="G1736">
        <f>16-INDEX(STANDINGS_RBI[],MATCH(Table1[[#This Row],[COMBINED]],STANDINGS_RBI[COMBINED],0),COLUMN(STANDINGS_RBI[PLACE IN LEAGUE]))</f>
        <v>9</v>
      </c>
      <c r="H1736">
        <f>16-INDEX(STANDINGS_SB[],MATCH(Table1[[#This Row],[COMBINED]],STANDINGS_SB[COMBINED],0),COLUMN(STANDINGS_SB[PLACE IN LEAGUE]))</f>
        <v>13</v>
      </c>
      <c r="I1736">
        <f>16-INDEX(STANDINGS_ERA[],MATCH(Table1[[#This Row],[COMBINED]],STANDINGS_ERA[COMBINED],0),COLUMN(STANDINGS_ERA[PLACE IN LEAGUE]))</f>
        <v>9</v>
      </c>
      <c r="J1736">
        <f>16-INDEX(STANDINGS_WHIP[],MATCH(Table1[[#This Row],[COMBINED]],STANDINGS_WHIP[COMBINED],0),COLUMN(STANDINGS_WHIP[PLACE IN LEAGUE]))</f>
        <v>9</v>
      </c>
      <c r="K1736">
        <f>16-INDEX(STANDINGS_W[],MATCH(Table1[[#This Row],[COMBINED]],STANDINGS_W[COMBINED],0),COLUMN(STANDINGS_W[PLACE IN LEAGUE]))</f>
        <v>10</v>
      </c>
      <c r="L1736">
        <f>16-INDEX(STANDINGS_K[],MATCH(Table1[[#This Row],[COMBINED]],STANDINGS_K[COMBINED],0),COLUMN(STANDINGS_K[PLACE IN LEAGUE]))</f>
        <v>8</v>
      </c>
      <c r="M1736">
        <f>16-INDEX(STANDINGS_SV[],MATCH(Table1[[#This Row],[COMBINED]],STANDINGS_SV[COMBINED],0),COLUMN(STANDINGS_SV[PLACE IN LEAGUE]))</f>
        <v>10</v>
      </c>
      <c r="N1736">
        <f>SUM(Table1[[#This Row],[BA]:[SV]])</f>
        <v>92</v>
      </c>
      <c r="O1736">
        <v>6</v>
      </c>
    </row>
    <row r="1737" spans="1:15" x14ac:dyDescent="0.25">
      <c r="A1737" t="s">
        <v>250</v>
      </c>
      <c r="B1737" t="s">
        <v>1864</v>
      </c>
      <c r="C1737" t="str">
        <f>Table1[[#This Row],[League]]&amp;Table1[[#This Row],[Team]]</f>
        <v>$150 Draft Champions Jan 02 1:00 pm Lg.3577My Boys are Salty</v>
      </c>
      <c r="D1737">
        <f>16-INDEX(STANDINGS_BA[],MATCH(Table1[[#This Row],[COMBINED]],STANDINGS_BA[COMBINED],0),COLUMN(STANDINGS_BA[PLACE IN LEAGUE]))</f>
        <v>13</v>
      </c>
      <c r="E1737">
        <f>16-INDEX(STANDINGS_R[],MATCH(Table1[[#This Row],[COMBINED]],STANDINGS_R[COMBINED],0),COLUMN(STANDINGS_R[PLACE IN LEAGUE]))</f>
        <v>12</v>
      </c>
      <c r="F1737">
        <f>16-INDEX(STANDINGS_HR[],MATCH(Table1[[#This Row],[COMBINED]],STANDINGS_HR[COMBINED],0),COLUMN(STANDINGS_HR[PLACE IN LEAGUE]))</f>
        <v>10</v>
      </c>
      <c r="G1737">
        <f>16-INDEX(STANDINGS_RBI[],MATCH(Table1[[#This Row],[COMBINED]],STANDINGS_RBI[COMBINED],0),COLUMN(STANDINGS_RBI[PLACE IN LEAGUE]))</f>
        <v>13</v>
      </c>
      <c r="H1737">
        <f>16-INDEX(STANDINGS_SB[],MATCH(Table1[[#This Row],[COMBINED]],STANDINGS_SB[COMBINED],0),COLUMN(STANDINGS_SB[PLACE IN LEAGUE]))</f>
        <v>14</v>
      </c>
      <c r="I1737">
        <f>16-INDEX(STANDINGS_ERA[],MATCH(Table1[[#This Row],[COMBINED]],STANDINGS_ERA[COMBINED],0),COLUMN(STANDINGS_ERA[PLACE IN LEAGUE]))</f>
        <v>2</v>
      </c>
      <c r="J1737">
        <f>16-INDEX(STANDINGS_WHIP[],MATCH(Table1[[#This Row],[COMBINED]],STANDINGS_WHIP[COMBINED],0),COLUMN(STANDINGS_WHIP[PLACE IN LEAGUE]))</f>
        <v>2</v>
      </c>
      <c r="K1737">
        <f>16-INDEX(STANDINGS_W[],MATCH(Table1[[#This Row],[COMBINED]],STANDINGS_W[COMBINED],0),COLUMN(STANDINGS_W[PLACE IN LEAGUE]))</f>
        <v>3</v>
      </c>
      <c r="L1737">
        <f>16-INDEX(STANDINGS_K[],MATCH(Table1[[#This Row],[COMBINED]],STANDINGS_K[COMBINED],0),COLUMN(STANDINGS_K[PLACE IN LEAGUE]))</f>
        <v>4</v>
      </c>
      <c r="M1737">
        <f>16-INDEX(STANDINGS_SV[],MATCH(Table1[[#This Row],[COMBINED]],STANDINGS_SV[COMBINED],0),COLUMN(STANDINGS_SV[PLACE IN LEAGUE]))</f>
        <v>12</v>
      </c>
      <c r="N1737">
        <f>SUM(Table1[[#This Row],[BA]:[SV]])</f>
        <v>85</v>
      </c>
      <c r="O1737">
        <v>7</v>
      </c>
    </row>
    <row r="1738" spans="1:15" x14ac:dyDescent="0.25">
      <c r="A1738" t="s">
        <v>1873</v>
      </c>
      <c r="B1738" t="s">
        <v>1864</v>
      </c>
      <c r="C1738" t="str">
        <f>Table1[[#This Row],[League]]&amp;Table1[[#This Row],[Team]]</f>
        <v>$150 Draft Champions Jan 02 1:00 pm Lg.3577ShowtimeDC23</v>
      </c>
      <c r="D1738">
        <f>16-INDEX(STANDINGS_BA[],MATCH(Table1[[#This Row],[COMBINED]],STANDINGS_BA[COMBINED],0),COLUMN(STANDINGS_BA[PLACE IN LEAGUE]))</f>
        <v>3</v>
      </c>
      <c r="E1738">
        <f>16-INDEX(STANDINGS_R[],MATCH(Table1[[#This Row],[COMBINED]],STANDINGS_R[COMBINED],0),COLUMN(STANDINGS_R[PLACE IN LEAGUE]))</f>
        <v>15</v>
      </c>
      <c r="F1738">
        <f>16-INDEX(STANDINGS_HR[],MATCH(Table1[[#This Row],[COMBINED]],STANDINGS_HR[COMBINED],0),COLUMN(STANDINGS_HR[PLACE IN LEAGUE]))</f>
        <v>13</v>
      </c>
      <c r="G1738">
        <f>16-INDEX(STANDINGS_RBI[],MATCH(Table1[[#This Row],[COMBINED]],STANDINGS_RBI[COMBINED],0),COLUMN(STANDINGS_RBI[PLACE IN LEAGUE]))</f>
        <v>11</v>
      </c>
      <c r="H1738">
        <f>16-INDEX(STANDINGS_SB[],MATCH(Table1[[#This Row],[COMBINED]],STANDINGS_SB[COMBINED],0),COLUMN(STANDINGS_SB[PLACE IN LEAGUE]))</f>
        <v>6</v>
      </c>
      <c r="I1738">
        <f>16-INDEX(STANDINGS_ERA[],MATCH(Table1[[#This Row],[COMBINED]],STANDINGS_ERA[COMBINED],0),COLUMN(STANDINGS_ERA[PLACE IN LEAGUE]))</f>
        <v>1</v>
      </c>
      <c r="J1738">
        <f>16-INDEX(STANDINGS_WHIP[],MATCH(Table1[[#This Row],[COMBINED]],STANDINGS_WHIP[COMBINED],0),COLUMN(STANDINGS_WHIP[PLACE IN LEAGUE]))</f>
        <v>1</v>
      </c>
      <c r="K1738">
        <f>16-INDEX(STANDINGS_W[],MATCH(Table1[[#This Row],[COMBINED]],STANDINGS_W[COMBINED],0),COLUMN(STANDINGS_W[PLACE IN LEAGUE]))</f>
        <v>14</v>
      </c>
      <c r="L1738">
        <f>16-INDEX(STANDINGS_K[],MATCH(Table1[[#This Row],[COMBINED]],STANDINGS_K[COMBINED],0),COLUMN(STANDINGS_K[PLACE IN LEAGUE]))</f>
        <v>15</v>
      </c>
      <c r="M1738">
        <f>16-INDEX(STANDINGS_SV[],MATCH(Table1[[#This Row],[COMBINED]],STANDINGS_SV[COMBINED],0),COLUMN(STANDINGS_SV[PLACE IN LEAGUE]))</f>
        <v>1</v>
      </c>
      <c r="N1738">
        <f>SUM(Table1[[#This Row],[BA]:[SV]])</f>
        <v>80</v>
      </c>
      <c r="O1738">
        <v>8</v>
      </c>
    </row>
    <row r="1739" spans="1:15" x14ac:dyDescent="0.25">
      <c r="A1739" t="s">
        <v>1868</v>
      </c>
      <c r="B1739" t="s">
        <v>1864</v>
      </c>
      <c r="C1739" t="str">
        <f>Table1[[#This Row],[League]]&amp;Table1[[#This Row],[Team]]</f>
        <v>$150 Draft Champions Jan 02 1:00 pm Lg.3577On Maui Time</v>
      </c>
      <c r="D1739">
        <f>16-INDEX(STANDINGS_BA[],MATCH(Table1[[#This Row],[COMBINED]],STANDINGS_BA[COMBINED],0),COLUMN(STANDINGS_BA[PLACE IN LEAGUE]))</f>
        <v>10</v>
      </c>
      <c r="E1739">
        <f>16-INDEX(STANDINGS_R[],MATCH(Table1[[#This Row],[COMBINED]],STANDINGS_R[COMBINED],0),COLUMN(STANDINGS_R[PLACE IN LEAGUE]))</f>
        <v>6</v>
      </c>
      <c r="F1739">
        <f>16-INDEX(STANDINGS_HR[],MATCH(Table1[[#This Row],[COMBINED]],STANDINGS_HR[COMBINED],0),COLUMN(STANDINGS_HR[PLACE IN LEAGUE]))</f>
        <v>7</v>
      </c>
      <c r="G1739">
        <f>16-INDEX(STANDINGS_RBI[],MATCH(Table1[[#This Row],[COMBINED]],STANDINGS_RBI[COMBINED],0),COLUMN(STANDINGS_RBI[PLACE IN LEAGUE]))</f>
        <v>12</v>
      </c>
      <c r="H1739">
        <f>16-INDEX(STANDINGS_SB[],MATCH(Table1[[#This Row],[COMBINED]],STANDINGS_SB[COMBINED],0),COLUMN(STANDINGS_SB[PLACE IN LEAGUE]))</f>
        <v>5</v>
      </c>
      <c r="I1739">
        <f>16-INDEX(STANDINGS_ERA[],MATCH(Table1[[#This Row],[COMBINED]],STANDINGS_ERA[COMBINED],0),COLUMN(STANDINGS_ERA[PLACE IN LEAGUE]))</f>
        <v>4</v>
      </c>
      <c r="J1739">
        <f>16-INDEX(STANDINGS_WHIP[],MATCH(Table1[[#This Row],[COMBINED]],STANDINGS_WHIP[COMBINED],0),COLUMN(STANDINGS_WHIP[PLACE IN LEAGUE]))</f>
        <v>4</v>
      </c>
      <c r="K1739">
        <f>16-INDEX(STANDINGS_W[],MATCH(Table1[[#This Row],[COMBINED]],STANDINGS_W[COMBINED],0),COLUMN(STANDINGS_W[PLACE IN LEAGUE]))</f>
        <v>11</v>
      </c>
      <c r="L1739">
        <f>16-INDEX(STANDINGS_K[],MATCH(Table1[[#This Row],[COMBINED]],STANDINGS_K[COMBINED],0),COLUMN(STANDINGS_K[PLACE IN LEAGUE]))</f>
        <v>7</v>
      </c>
      <c r="M1739">
        <f>16-INDEX(STANDINGS_SV[],MATCH(Table1[[#This Row],[COMBINED]],STANDINGS_SV[COMBINED],0),COLUMN(STANDINGS_SV[PLACE IN LEAGUE]))</f>
        <v>2</v>
      </c>
      <c r="N1739">
        <f>SUM(Table1[[#This Row],[BA]:[SV]])</f>
        <v>68</v>
      </c>
      <c r="O1739">
        <v>9</v>
      </c>
    </row>
    <row r="1740" spans="1:15" x14ac:dyDescent="0.25">
      <c r="A1740" t="s">
        <v>1863</v>
      </c>
      <c r="B1740" t="s">
        <v>1864</v>
      </c>
      <c r="C1740" t="str">
        <f>Table1[[#This Row],[League]]&amp;Table1[[#This Row],[Team]]</f>
        <v>$150 Draft Champions Jan 02 1:00 pm Lg.3577CHICAGO CUBS</v>
      </c>
      <c r="D1740">
        <f>16-INDEX(STANDINGS_BA[],MATCH(Table1[[#This Row],[COMBINED]],STANDINGS_BA[COMBINED],0),COLUMN(STANDINGS_BA[PLACE IN LEAGUE]))</f>
        <v>15</v>
      </c>
      <c r="E1740">
        <f>16-INDEX(STANDINGS_R[],MATCH(Table1[[#This Row],[COMBINED]],STANDINGS_R[COMBINED],0),COLUMN(STANDINGS_R[PLACE IN LEAGUE]))</f>
        <v>3</v>
      </c>
      <c r="F1740">
        <f>16-INDEX(STANDINGS_HR[],MATCH(Table1[[#This Row],[COMBINED]],STANDINGS_HR[COMBINED],0),COLUMN(STANDINGS_HR[PLACE IN LEAGUE]))</f>
        <v>1</v>
      </c>
      <c r="G1740">
        <f>16-INDEX(STANDINGS_RBI[],MATCH(Table1[[#This Row],[COMBINED]],STANDINGS_RBI[COMBINED],0),COLUMN(STANDINGS_RBI[PLACE IN LEAGUE]))</f>
        <v>3</v>
      </c>
      <c r="H1740">
        <f>16-INDEX(STANDINGS_SB[],MATCH(Table1[[#This Row],[COMBINED]],STANDINGS_SB[COMBINED],0),COLUMN(STANDINGS_SB[PLACE IN LEAGUE]))</f>
        <v>11</v>
      </c>
      <c r="I1740">
        <f>16-INDEX(STANDINGS_ERA[],MATCH(Table1[[#This Row],[COMBINED]],STANDINGS_ERA[COMBINED],0),COLUMN(STANDINGS_ERA[PLACE IN LEAGUE]))</f>
        <v>11</v>
      </c>
      <c r="J1740">
        <f>16-INDEX(STANDINGS_WHIP[],MATCH(Table1[[#This Row],[COMBINED]],STANDINGS_WHIP[COMBINED],0),COLUMN(STANDINGS_WHIP[PLACE IN LEAGUE]))</f>
        <v>10</v>
      </c>
      <c r="K1740">
        <f>16-INDEX(STANDINGS_W[],MATCH(Table1[[#This Row],[COMBINED]],STANDINGS_W[COMBINED],0),COLUMN(STANDINGS_W[PLACE IN LEAGUE]))</f>
        <v>5</v>
      </c>
      <c r="L1740">
        <f>16-INDEX(STANDINGS_K[],MATCH(Table1[[#This Row],[COMBINED]],STANDINGS_K[COMBINED],0),COLUMN(STANDINGS_K[PLACE IN LEAGUE]))</f>
        <v>2</v>
      </c>
      <c r="M1740">
        <f>16-INDEX(STANDINGS_SV[],MATCH(Table1[[#This Row],[COMBINED]],STANDINGS_SV[COMBINED],0),COLUMN(STANDINGS_SV[PLACE IN LEAGUE]))</f>
        <v>3</v>
      </c>
      <c r="N1740">
        <f>SUM(Table1[[#This Row],[BA]:[SV]])</f>
        <v>64</v>
      </c>
      <c r="O1740">
        <v>10</v>
      </c>
    </row>
    <row r="1741" spans="1:15" x14ac:dyDescent="0.25">
      <c r="A1741" t="s">
        <v>1866</v>
      </c>
      <c r="B1741" t="s">
        <v>1864</v>
      </c>
      <c r="C1741" t="str">
        <f>Table1[[#This Row],[League]]&amp;Table1[[#This Row],[Team]]</f>
        <v>$150 Draft Champions Jan 02 1:00 pm Lg.3577Moz Boyz 11</v>
      </c>
      <c r="D1741">
        <f>16-INDEX(STANDINGS_BA[],MATCH(Table1[[#This Row],[COMBINED]],STANDINGS_BA[COMBINED],0),COLUMN(STANDINGS_BA[PLACE IN LEAGUE]))</f>
        <v>12</v>
      </c>
      <c r="E1741">
        <f>16-INDEX(STANDINGS_R[],MATCH(Table1[[#This Row],[COMBINED]],STANDINGS_R[COMBINED],0),COLUMN(STANDINGS_R[PLACE IN LEAGUE]))</f>
        <v>5</v>
      </c>
      <c r="F1741">
        <f>16-INDEX(STANDINGS_HR[],MATCH(Table1[[#This Row],[COMBINED]],STANDINGS_HR[COMBINED],0),COLUMN(STANDINGS_HR[PLACE IN LEAGUE]))</f>
        <v>5</v>
      </c>
      <c r="G1741">
        <f>16-INDEX(STANDINGS_RBI[],MATCH(Table1[[#This Row],[COMBINED]],STANDINGS_RBI[COMBINED],0),COLUMN(STANDINGS_RBI[PLACE IN LEAGUE]))</f>
        <v>6</v>
      </c>
      <c r="H1741">
        <f>16-INDEX(STANDINGS_SB[],MATCH(Table1[[#This Row],[COMBINED]],STANDINGS_SB[COMBINED],0),COLUMN(STANDINGS_SB[PLACE IN LEAGUE]))</f>
        <v>10</v>
      </c>
      <c r="I1741">
        <f>16-INDEX(STANDINGS_ERA[],MATCH(Table1[[#This Row],[COMBINED]],STANDINGS_ERA[COMBINED],0),COLUMN(STANDINGS_ERA[PLACE IN LEAGUE]))</f>
        <v>3</v>
      </c>
      <c r="J1741">
        <f>16-INDEX(STANDINGS_WHIP[],MATCH(Table1[[#This Row],[COMBINED]],STANDINGS_WHIP[COMBINED],0),COLUMN(STANDINGS_WHIP[PLACE IN LEAGUE]))</f>
        <v>3</v>
      </c>
      <c r="K1741">
        <f>16-INDEX(STANDINGS_W[],MATCH(Table1[[#This Row],[COMBINED]],STANDINGS_W[COMBINED],0),COLUMN(STANDINGS_W[PLACE IN LEAGUE]))</f>
        <v>6</v>
      </c>
      <c r="L1741">
        <f>16-INDEX(STANDINGS_K[],MATCH(Table1[[#This Row],[COMBINED]],STANDINGS_K[COMBINED],0),COLUMN(STANDINGS_K[PLACE IN LEAGUE]))</f>
        <v>10</v>
      </c>
      <c r="M1741">
        <f>16-INDEX(STANDINGS_SV[],MATCH(Table1[[#This Row],[COMBINED]],STANDINGS_SV[COMBINED],0),COLUMN(STANDINGS_SV[PLACE IN LEAGUE]))</f>
        <v>4</v>
      </c>
      <c r="N1741">
        <f>SUM(Table1[[#This Row],[BA]:[SV]])</f>
        <v>64</v>
      </c>
      <c r="O1741">
        <v>11</v>
      </c>
    </row>
    <row r="1742" spans="1:15" x14ac:dyDescent="0.25">
      <c r="A1742" t="s">
        <v>1867</v>
      </c>
      <c r="B1742" t="s">
        <v>1864</v>
      </c>
      <c r="C1742" t="str">
        <f>Table1[[#This Row],[League]]&amp;Table1[[#This Row],[Team]]</f>
        <v>$150 Draft Champions Jan 02 1:00 pm Lg.3577It all started with a...</v>
      </c>
      <c r="D1742">
        <f>16-INDEX(STANDINGS_BA[],MATCH(Table1[[#This Row],[COMBINED]],STANDINGS_BA[COMBINED],0),COLUMN(STANDINGS_BA[PLACE IN LEAGUE]))</f>
        <v>11</v>
      </c>
      <c r="E1742">
        <f>16-INDEX(STANDINGS_R[],MATCH(Table1[[#This Row],[COMBINED]],STANDINGS_R[COMBINED],0),COLUMN(STANDINGS_R[PLACE IN LEAGUE]))</f>
        <v>9</v>
      </c>
      <c r="F1742">
        <f>16-INDEX(STANDINGS_HR[],MATCH(Table1[[#This Row],[COMBINED]],STANDINGS_HR[COMBINED],0),COLUMN(STANDINGS_HR[PLACE IN LEAGUE]))</f>
        <v>3</v>
      </c>
      <c r="G1742">
        <f>16-INDEX(STANDINGS_RBI[],MATCH(Table1[[#This Row],[COMBINED]],STANDINGS_RBI[COMBINED],0),COLUMN(STANDINGS_RBI[PLACE IN LEAGUE]))</f>
        <v>5</v>
      </c>
      <c r="H1742">
        <f>16-INDEX(STANDINGS_SB[],MATCH(Table1[[#This Row],[COMBINED]],STANDINGS_SB[COMBINED],0),COLUMN(STANDINGS_SB[PLACE IN LEAGUE]))</f>
        <v>12</v>
      </c>
      <c r="I1742">
        <f>16-INDEX(STANDINGS_ERA[],MATCH(Table1[[#This Row],[COMBINED]],STANDINGS_ERA[COMBINED],0),COLUMN(STANDINGS_ERA[PLACE IN LEAGUE]))</f>
        <v>5</v>
      </c>
      <c r="J1742">
        <f>16-INDEX(STANDINGS_WHIP[],MATCH(Table1[[#This Row],[COMBINED]],STANDINGS_WHIP[COMBINED],0),COLUMN(STANDINGS_WHIP[PLACE IN LEAGUE]))</f>
        <v>6</v>
      </c>
      <c r="K1742">
        <f>16-INDEX(STANDINGS_W[],MATCH(Table1[[#This Row],[COMBINED]],STANDINGS_W[COMBINED],0),COLUMN(STANDINGS_W[PLACE IN LEAGUE]))</f>
        <v>1</v>
      </c>
      <c r="L1742">
        <f>16-INDEX(STANDINGS_K[],MATCH(Table1[[#This Row],[COMBINED]],STANDINGS_K[COMBINED],0),COLUMN(STANDINGS_K[PLACE IN LEAGUE]))</f>
        <v>3</v>
      </c>
      <c r="M1742">
        <f>16-INDEX(STANDINGS_SV[],MATCH(Table1[[#This Row],[COMBINED]],STANDINGS_SV[COMBINED],0),COLUMN(STANDINGS_SV[PLACE IN LEAGUE]))</f>
        <v>9</v>
      </c>
      <c r="N1742">
        <f>SUM(Table1[[#This Row],[BA]:[SV]])</f>
        <v>64</v>
      </c>
      <c r="O1742">
        <v>12</v>
      </c>
    </row>
    <row r="1743" spans="1:15" x14ac:dyDescent="0.25">
      <c r="A1743" t="s">
        <v>1871</v>
      </c>
      <c r="B1743" t="s">
        <v>1864</v>
      </c>
      <c r="C1743" t="str">
        <f>Table1[[#This Row],[League]]&amp;Table1[[#This Row],[Team]]</f>
        <v>$150 Draft Champions Jan 02 1:00 pm Lg.3577Bartolo Colon's Fitbit</v>
      </c>
      <c r="D1743">
        <f>16-INDEX(STANDINGS_BA[],MATCH(Table1[[#This Row],[COMBINED]],STANDINGS_BA[COMBINED],0),COLUMN(STANDINGS_BA[PLACE IN LEAGUE]))</f>
        <v>5</v>
      </c>
      <c r="E1743">
        <f>16-INDEX(STANDINGS_R[],MATCH(Table1[[#This Row],[COMBINED]],STANDINGS_R[COMBINED],0),COLUMN(STANDINGS_R[PLACE IN LEAGUE]))</f>
        <v>4</v>
      </c>
      <c r="F1743">
        <f>16-INDEX(STANDINGS_HR[],MATCH(Table1[[#This Row],[COMBINED]],STANDINGS_HR[COMBINED],0),COLUMN(STANDINGS_HR[PLACE IN LEAGUE]))</f>
        <v>2</v>
      </c>
      <c r="G1743">
        <f>16-INDEX(STANDINGS_RBI[],MATCH(Table1[[#This Row],[COMBINED]],STANDINGS_RBI[COMBINED],0),COLUMN(STANDINGS_RBI[PLACE IN LEAGUE]))</f>
        <v>1</v>
      </c>
      <c r="H1743">
        <f>16-INDEX(STANDINGS_SB[],MATCH(Table1[[#This Row],[COMBINED]],STANDINGS_SB[COMBINED],0),COLUMN(STANDINGS_SB[PLACE IN LEAGUE]))</f>
        <v>9</v>
      </c>
      <c r="I1743">
        <f>16-INDEX(STANDINGS_ERA[],MATCH(Table1[[#This Row],[COMBINED]],STANDINGS_ERA[COMBINED],0),COLUMN(STANDINGS_ERA[PLACE IN LEAGUE]))</f>
        <v>6</v>
      </c>
      <c r="J1743">
        <f>16-INDEX(STANDINGS_WHIP[],MATCH(Table1[[#This Row],[COMBINED]],STANDINGS_WHIP[COMBINED],0),COLUMN(STANDINGS_WHIP[PLACE IN LEAGUE]))</f>
        <v>5</v>
      </c>
      <c r="K1743">
        <f>16-INDEX(STANDINGS_W[],MATCH(Table1[[#This Row],[COMBINED]],STANDINGS_W[COMBINED],0),COLUMN(STANDINGS_W[PLACE IN LEAGUE]))</f>
        <v>7</v>
      </c>
      <c r="L1743">
        <f>16-INDEX(STANDINGS_K[],MATCH(Table1[[#This Row],[COMBINED]],STANDINGS_K[COMBINED],0),COLUMN(STANDINGS_K[PLACE IN LEAGUE]))</f>
        <v>12</v>
      </c>
      <c r="M1743">
        <f>16-INDEX(STANDINGS_SV[],MATCH(Table1[[#This Row],[COMBINED]],STANDINGS_SV[COMBINED],0),COLUMN(STANDINGS_SV[PLACE IN LEAGUE]))</f>
        <v>8</v>
      </c>
      <c r="N1743">
        <f>SUM(Table1[[#This Row],[BA]:[SV]])</f>
        <v>59</v>
      </c>
      <c r="O1743">
        <v>13</v>
      </c>
    </row>
    <row r="1744" spans="1:15" x14ac:dyDescent="0.25">
      <c r="A1744" t="s">
        <v>125</v>
      </c>
      <c r="B1744" t="s">
        <v>1864</v>
      </c>
      <c r="C1744" t="str">
        <f>Table1[[#This Row],[League]]&amp;Table1[[#This Row],[Team]]</f>
        <v>$150 Draft Champions Jan 02 1:00 pm Lg.3577Bobbleheads</v>
      </c>
      <c r="D1744">
        <f>16-INDEX(STANDINGS_BA[],MATCH(Table1[[#This Row],[COMBINED]],STANDINGS_BA[COMBINED],0),COLUMN(STANDINGS_BA[PLACE IN LEAGUE]))</f>
        <v>1</v>
      </c>
      <c r="E1744">
        <f>16-INDEX(STANDINGS_R[],MATCH(Table1[[#This Row],[COMBINED]],STANDINGS_R[COMBINED],0),COLUMN(STANDINGS_R[PLACE IN LEAGUE]))</f>
        <v>2</v>
      </c>
      <c r="F1744">
        <f>16-INDEX(STANDINGS_HR[],MATCH(Table1[[#This Row],[COMBINED]],STANDINGS_HR[COMBINED],0),COLUMN(STANDINGS_HR[PLACE IN LEAGUE]))</f>
        <v>9</v>
      </c>
      <c r="G1744">
        <f>16-INDEX(STANDINGS_RBI[],MATCH(Table1[[#This Row],[COMBINED]],STANDINGS_RBI[COMBINED],0),COLUMN(STANDINGS_RBI[PLACE IN LEAGUE]))</f>
        <v>2</v>
      </c>
      <c r="H1744">
        <f>16-INDEX(STANDINGS_SB[],MATCH(Table1[[#This Row],[COMBINED]],STANDINGS_SB[COMBINED],0),COLUMN(STANDINGS_SB[PLACE IN LEAGUE]))</f>
        <v>2</v>
      </c>
      <c r="I1744">
        <f>16-INDEX(STANDINGS_ERA[],MATCH(Table1[[#This Row],[COMBINED]],STANDINGS_ERA[COMBINED],0),COLUMN(STANDINGS_ERA[PLACE IN LEAGUE]))</f>
        <v>8</v>
      </c>
      <c r="J1744">
        <f>16-INDEX(STANDINGS_WHIP[],MATCH(Table1[[#This Row],[COMBINED]],STANDINGS_WHIP[COMBINED],0),COLUMN(STANDINGS_WHIP[PLACE IN LEAGUE]))</f>
        <v>8</v>
      </c>
      <c r="K1744">
        <f>16-INDEX(STANDINGS_W[],MATCH(Table1[[#This Row],[COMBINED]],STANDINGS_W[COMBINED],0),COLUMN(STANDINGS_W[PLACE IN LEAGUE]))</f>
        <v>8</v>
      </c>
      <c r="L1744">
        <f>16-INDEX(STANDINGS_K[],MATCH(Table1[[#This Row],[COMBINED]],STANDINGS_K[COMBINED],0),COLUMN(STANDINGS_K[PLACE IN LEAGUE]))</f>
        <v>6</v>
      </c>
      <c r="M1744">
        <f>16-INDEX(STANDINGS_SV[],MATCH(Table1[[#This Row],[COMBINED]],STANDINGS_SV[COMBINED],0),COLUMN(STANDINGS_SV[PLACE IN LEAGUE]))</f>
        <v>7</v>
      </c>
      <c r="N1744">
        <f>SUM(Table1[[#This Row],[BA]:[SV]])</f>
        <v>53</v>
      </c>
      <c r="O1744">
        <v>14</v>
      </c>
    </row>
    <row r="1745" spans="1:15" x14ac:dyDescent="0.25">
      <c r="A1745" t="s">
        <v>1874</v>
      </c>
      <c r="B1745" t="s">
        <v>1864</v>
      </c>
      <c r="C1745" t="str">
        <f>Table1[[#This Row],[League]]&amp;Table1[[#This Row],[Team]]</f>
        <v>$150 Draft Champions Jan 02 1:00 pm Lg.3577Team Crull</v>
      </c>
      <c r="D1745">
        <f>16-INDEX(STANDINGS_BA[],MATCH(Table1[[#This Row],[COMBINED]],STANDINGS_BA[COMBINED],0),COLUMN(STANDINGS_BA[PLACE IN LEAGUE]))</f>
        <v>2</v>
      </c>
      <c r="E1745">
        <f>16-INDEX(STANDINGS_R[],MATCH(Table1[[#This Row],[COMBINED]],STANDINGS_R[COMBINED],0),COLUMN(STANDINGS_R[PLACE IN LEAGUE]))</f>
        <v>1</v>
      </c>
      <c r="F1745">
        <f>16-INDEX(STANDINGS_HR[],MATCH(Table1[[#This Row],[COMBINED]],STANDINGS_HR[COMBINED],0),COLUMN(STANDINGS_HR[PLACE IN LEAGUE]))</f>
        <v>4</v>
      </c>
      <c r="G1745">
        <f>16-INDEX(STANDINGS_RBI[],MATCH(Table1[[#This Row],[COMBINED]],STANDINGS_RBI[COMBINED],0),COLUMN(STANDINGS_RBI[PLACE IN LEAGUE]))</f>
        <v>4</v>
      </c>
      <c r="H1745">
        <f>16-INDEX(STANDINGS_SB[],MATCH(Table1[[#This Row],[COMBINED]],STANDINGS_SB[COMBINED],0),COLUMN(STANDINGS_SB[PLACE IN LEAGUE]))</f>
        <v>3</v>
      </c>
      <c r="I1745">
        <f>16-INDEX(STANDINGS_ERA[],MATCH(Table1[[#This Row],[COMBINED]],STANDINGS_ERA[COMBINED],0),COLUMN(STANDINGS_ERA[PLACE IN LEAGUE]))</f>
        <v>7</v>
      </c>
      <c r="J1745">
        <f>16-INDEX(STANDINGS_WHIP[],MATCH(Table1[[#This Row],[COMBINED]],STANDINGS_WHIP[COMBINED],0),COLUMN(STANDINGS_WHIP[PLACE IN LEAGUE]))</f>
        <v>7</v>
      </c>
      <c r="K1745">
        <f>16-INDEX(STANDINGS_W[],MATCH(Table1[[#This Row],[COMBINED]],STANDINGS_W[COMBINED],0),COLUMN(STANDINGS_W[PLACE IN LEAGUE]))</f>
        <v>2</v>
      </c>
      <c r="L1745">
        <f>16-INDEX(STANDINGS_K[],MATCH(Table1[[#This Row],[COMBINED]],STANDINGS_K[COMBINED],0),COLUMN(STANDINGS_K[PLACE IN LEAGUE]))</f>
        <v>1</v>
      </c>
      <c r="M1745">
        <f>16-INDEX(STANDINGS_SV[],MATCH(Table1[[#This Row],[COMBINED]],STANDINGS_SV[COMBINED],0),COLUMN(STANDINGS_SV[PLACE IN LEAGUE]))</f>
        <v>6</v>
      </c>
      <c r="N1745">
        <f>SUM(Table1[[#This Row],[BA]:[SV]])</f>
        <v>37</v>
      </c>
      <c r="O1745">
        <v>15</v>
      </c>
    </row>
    <row r="1746" spans="1:15" x14ac:dyDescent="0.25">
      <c r="A1746" t="s">
        <v>17</v>
      </c>
      <c r="B1746" t="s">
        <v>1876</v>
      </c>
      <c r="C1746" t="str">
        <f>Table1[[#This Row],[League]]&amp;Table1[[#This Row],[Team]]</f>
        <v>$150 Draft Champions Jan 03 1:00 pm Lg.3578Millertime</v>
      </c>
      <c r="D1746">
        <f>16-INDEX(STANDINGS_BA[],MATCH(Table1[[#This Row],[COMBINED]],STANDINGS_BA[COMBINED],0),COLUMN(STANDINGS_BA[PLACE IN LEAGUE]))</f>
        <v>8</v>
      </c>
      <c r="E1746">
        <f>16-INDEX(STANDINGS_R[],MATCH(Table1[[#This Row],[COMBINED]],STANDINGS_R[COMBINED],0),COLUMN(STANDINGS_R[PLACE IN LEAGUE]))</f>
        <v>9</v>
      </c>
      <c r="F1746">
        <f>16-INDEX(STANDINGS_HR[],MATCH(Table1[[#This Row],[COMBINED]],STANDINGS_HR[COMBINED],0),COLUMN(STANDINGS_HR[PLACE IN LEAGUE]))</f>
        <v>6</v>
      </c>
      <c r="G1746">
        <f>16-INDEX(STANDINGS_RBI[],MATCH(Table1[[#This Row],[COMBINED]],STANDINGS_RBI[COMBINED],0),COLUMN(STANDINGS_RBI[PLACE IN LEAGUE]))</f>
        <v>6</v>
      </c>
      <c r="H1746">
        <f>16-INDEX(STANDINGS_SB[],MATCH(Table1[[#This Row],[COMBINED]],STANDINGS_SB[COMBINED],0),COLUMN(STANDINGS_SB[PLACE IN LEAGUE]))</f>
        <v>13</v>
      </c>
      <c r="I1746">
        <f>16-INDEX(STANDINGS_ERA[],MATCH(Table1[[#This Row],[COMBINED]],STANDINGS_ERA[COMBINED],0),COLUMN(STANDINGS_ERA[PLACE IN LEAGUE]))</f>
        <v>15</v>
      </c>
      <c r="J1746">
        <f>16-INDEX(STANDINGS_WHIP[],MATCH(Table1[[#This Row],[COMBINED]],STANDINGS_WHIP[COMBINED],0),COLUMN(STANDINGS_WHIP[PLACE IN LEAGUE]))</f>
        <v>15</v>
      </c>
      <c r="K1746">
        <f>16-INDEX(STANDINGS_W[],MATCH(Table1[[#This Row],[COMBINED]],STANDINGS_W[COMBINED],0),COLUMN(STANDINGS_W[PLACE IN LEAGUE]))</f>
        <v>13</v>
      </c>
      <c r="L1746">
        <f>16-INDEX(STANDINGS_K[],MATCH(Table1[[#This Row],[COMBINED]],STANDINGS_K[COMBINED],0),COLUMN(STANDINGS_K[PLACE IN LEAGUE]))</f>
        <v>15</v>
      </c>
      <c r="M1746">
        <f>16-INDEX(STANDINGS_SV[],MATCH(Table1[[#This Row],[COMBINED]],STANDINGS_SV[COMBINED],0),COLUMN(STANDINGS_SV[PLACE IN LEAGUE]))</f>
        <v>10</v>
      </c>
      <c r="N1746">
        <f>SUM(Table1[[#This Row],[BA]:[SV]])</f>
        <v>110</v>
      </c>
      <c r="O1746">
        <v>1</v>
      </c>
    </row>
    <row r="1747" spans="1:15" x14ac:dyDescent="0.25">
      <c r="A1747" t="s">
        <v>1877</v>
      </c>
      <c r="B1747" t="s">
        <v>1876</v>
      </c>
      <c r="C1747" t="str">
        <f>Table1[[#This Row],[League]]&amp;Table1[[#This Row],[Team]]</f>
        <v>$150 Draft Champions Jan 03 1:00 pm Lg.3578zima....</v>
      </c>
      <c r="D1747">
        <f>16-INDEX(STANDINGS_BA[],MATCH(Table1[[#This Row],[COMBINED]],STANDINGS_BA[COMBINED],0),COLUMN(STANDINGS_BA[PLACE IN LEAGUE]))</f>
        <v>14</v>
      </c>
      <c r="E1747">
        <f>16-INDEX(STANDINGS_R[],MATCH(Table1[[#This Row],[COMBINED]],STANDINGS_R[COMBINED],0),COLUMN(STANDINGS_R[PLACE IN LEAGUE]))</f>
        <v>13</v>
      </c>
      <c r="F1747">
        <f>16-INDEX(STANDINGS_HR[],MATCH(Table1[[#This Row],[COMBINED]],STANDINGS_HR[COMBINED],0),COLUMN(STANDINGS_HR[PLACE IN LEAGUE]))</f>
        <v>10</v>
      </c>
      <c r="G1747">
        <f>16-INDEX(STANDINGS_RBI[],MATCH(Table1[[#This Row],[COMBINED]],STANDINGS_RBI[COMBINED],0),COLUMN(STANDINGS_RBI[PLACE IN LEAGUE]))</f>
        <v>12</v>
      </c>
      <c r="H1747">
        <f>16-INDEX(STANDINGS_SB[],MATCH(Table1[[#This Row],[COMBINED]],STANDINGS_SB[COMBINED],0),COLUMN(STANDINGS_SB[PLACE IN LEAGUE]))</f>
        <v>15</v>
      </c>
      <c r="I1747">
        <f>16-INDEX(STANDINGS_ERA[],MATCH(Table1[[#This Row],[COMBINED]],STANDINGS_ERA[COMBINED],0),COLUMN(STANDINGS_ERA[PLACE IN LEAGUE]))</f>
        <v>13</v>
      </c>
      <c r="J1747">
        <f>16-INDEX(STANDINGS_WHIP[],MATCH(Table1[[#This Row],[COMBINED]],STANDINGS_WHIP[COMBINED],0),COLUMN(STANDINGS_WHIP[PLACE IN LEAGUE]))</f>
        <v>12</v>
      </c>
      <c r="K1747">
        <f>16-INDEX(STANDINGS_W[],MATCH(Table1[[#This Row],[COMBINED]],STANDINGS_W[COMBINED],0),COLUMN(STANDINGS_W[PLACE IN LEAGUE]))</f>
        <v>9</v>
      </c>
      <c r="L1747">
        <f>16-INDEX(STANDINGS_K[],MATCH(Table1[[#This Row],[COMBINED]],STANDINGS_K[COMBINED],0),COLUMN(STANDINGS_K[PLACE IN LEAGUE]))</f>
        <v>5</v>
      </c>
      <c r="M1747">
        <f>16-INDEX(STANDINGS_SV[],MATCH(Table1[[#This Row],[COMBINED]],STANDINGS_SV[COMBINED],0),COLUMN(STANDINGS_SV[PLACE IN LEAGUE]))</f>
        <v>6</v>
      </c>
      <c r="N1747">
        <f>SUM(Table1[[#This Row],[BA]:[SV]])</f>
        <v>109</v>
      </c>
      <c r="O1747">
        <v>2</v>
      </c>
    </row>
    <row r="1748" spans="1:15" x14ac:dyDescent="0.25">
      <c r="A1748" t="s">
        <v>1883</v>
      </c>
      <c r="B1748" t="s">
        <v>1876</v>
      </c>
      <c r="C1748" t="str">
        <f>Table1[[#This Row],[League]]&amp;Table1[[#This Row],[Team]]</f>
        <v>$150 Draft Champions Jan 03 1:00 pm Lg.3578Team JP1</v>
      </c>
      <c r="D1748">
        <f>16-INDEX(STANDINGS_BA[],MATCH(Table1[[#This Row],[COMBINED]],STANDINGS_BA[COMBINED],0),COLUMN(STANDINGS_BA[PLACE IN LEAGUE]))</f>
        <v>6</v>
      </c>
      <c r="E1748">
        <f>16-INDEX(STANDINGS_R[],MATCH(Table1[[#This Row],[COMBINED]],STANDINGS_R[COMBINED],0),COLUMN(STANDINGS_R[PLACE IN LEAGUE]))</f>
        <v>10</v>
      </c>
      <c r="F1748">
        <f>16-INDEX(STANDINGS_HR[],MATCH(Table1[[#This Row],[COMBINED]],STANDINGS_HR[COMBINED],0),COLUMN(STANDINGS_HR[PLACE IN LEAGUE]))</f>
        <v>13</v>
      </c>
      <c r="G1748">
        <f>16-INDEX(STANDINGS_RBI[],MATCH(Table1[[#This Row],[COMBINED]],STANDINGS_RBI[COMBINED],0),COLUMN(STANDINGS_RBI[PLACE IN LEAGUE]))</f>
        <v>11</v>
      </c>
      <c r="H1748">
        <f>16-INDEX(STANDINGS_SB[],MATCH(Table1[[#This Row],[COMBINED]],STANDINGS_SB[COMBINED],0),COLUMN(STANDINGS_SB[PLACE IN LEAGUE]))</f>
        <v>4</v>
      </c>
      <c r="I1748">
        <f>16-INDEX(STANDINGS_ERA[],MATCH(Table1[[#This Row],[COMBINED]],STANDINGS_ERA[COMBINED],0),COLUMN(STANDINGS_ERA[PLACE IN LEAGUE]))</f>
        <v>12</v>
      </c>
      <c r="J1748">
        <f>16-INDEX(STANDINGS_WHIP[],MATCH(Table1[[#This Row],[COMBINED]],STANDINGS_WHIP[COMBINED],0),COLUMN(STANDINGS_WHIP[PLACE IN LEAGUE]))</f>
        <v>13</v>
      </c>
      <c r="K1748">
        <f>16-INDEX(STANDINGS_W[],MATCH(Table1[[#This Row],[COMBINED]],STANDINGS_W[COMBINED],0),COLUMN(STANDINGS_W[PLACE IN LEAGUE]))</f>
        <v>11</v>
      </c>
      <c r="L1748">
        <f>16-INDEX(STANDINGS_K[],MATCH(Table1[[#This Row],[COMBINED]],STANDINGS_K[COMBINED],0),COLUMN(STANDINGS_K[PLACE IN LEAGUE]))</f>
        <v>7</v>
      </c>
      <c r="M1748">
        <f>16-INDEX(STANDINGS_SV[],MATCH(Table1[[#This Row],[COMBINED]],STANDINGS_SV[COMBINED],0),COLUMN(STANDINGS_SV[PLACE IN LEAGUE]))</f>
        <v>11</v>
      </c>
      <c r="N1748">
        <f>SUM(Table1[[#This Row],[BA]:[SV]])</f>
        <v>98</v>
      </c>
      <c r="O1748">
        <v>3</v>
      </c>
    </row>
    <row r="1749" spans="1:15" x14ac:dyDescent="0.25">
      <c r="A1749" t="s">
        <v>1875</v>
      </c>
      <c r="B1749" t="s">
        <v>1876</v>
      </c>
      <c r="C1749" t="str">
        <f>Table1[[#This Row],[League]]&amp;Table1[[#This Row],[Team]]</f>
        <v>$150 Draft Champions Jan 03 1:00 pm Lg.3578Trips to Win</v>
      </c>
      <c r="D1749">
        <f>16-INDEX(STANDINGS_BA[],MATCH(Table1[[#This Row],[COMBINED]],STANDINGS_BA[COMBINED],0),COLUMN(STANDINGS_BA[PLACE IN LEAGUE]))</f>
        <v>15</v>
      </c>
      <c r="E1749">
        <f>16-INDEX(STANDINGS_R[],MATCH(Table1[[#This Row],[COMBINED]],STANDINGS_R[COMBINED],0),COLUMN(STANDINGS_R[PLACE IN LEAGUE]))</f>
        <v>14</v>
      </c>
      <c r="F1749">
        <f>16-INDEX(STANDINGS_HR[],MATCH(Table1[[#This Row],[COMBINED]],STANDINGS_HR[COMBINED],0),COLUMN(STANDINGS_HR[PLACE IN LEAGUE]))</f>
        <v>12</v>
      </c>
      <c r="G1749">
        <f>16-INDEX(STANDINGS_RBI[],MATCH(Table1[[#This Row],[COMBINED]],STANDINGS_RBI[COMBINED],0),COLUMN(STANDINGS_RBI[PLACE IN LEAGUE]))</f>
        <v>14</v>
      </c>
      <c r="H1749">
        <f>16-INDEX(STANDINGS_SB[],MATCH(Table1[[#This Row],[COMBINED]],STANDINGS_SB[COMBINED],0),COLUMN(STANDINGS_SB[PLACE IN LEAGUE]))</f>
        <v>8</v>
      </c>
      <c r="I1749">
        <f>16-INDEX(STANDINGS_ERA[],MATCH(Table1[[#This Row],[COMBINED]],STANDINGS_ERA[COMBINED],0),COLUMN(STANDINGS_ERA[PLACE IN LEAGUE]))</f>
        <v>6</v>
      </c>
      <c r="J1749">
        <f>16-INDEX(STANDINGS_WHIP[],MATCH(Table1[[#This Row],[COMBINED]],STANDINGS_WHIP[COMBINED],0),COLUMN(STANDINGS_WHIP[PLACE IN LEAGUE]))</f>
        <v>6</v>
      </c>
      <c r="K1749">
        <f>16-INDEX(STANDINGS_W[],MATCH(Table1[[#This Row],[COMBINED]],STANDINGS_W[COMBINED],0),COLUMN(STANDINGS_W[PLACE IN LEAGUE]))</f>
        <v>2</v>
      </c>
      <c r="L1749">
        <f>16-INDEX(STANDINGS_K[],MATCH(Table1[[#This Row],[COMBINED]],STANDINGS_K[COMBINED],0),COLUMN(STANDINGS_K[PLACE IN LEAGUE]))</f>
        <v>3</v>
      </c>
      <c r="M1749">
        <f>16-INDEX(STANDINGS_SV[],MATCH(Table1[[#This Row],[COMBINED]],STANDINGS_SV[COMBINED],0),COLUMN(STANDINGS_SV[PLACE IN LEAGUE]))</f>
        <v>14</v>
      </c>
      <c r="N1749">
        <f>SUM(Table1[[#This Row],[BA]:[SV]])</f>
        <v>94</v>
      </c>
      <c r="O1749">
        <v>4</v>
      </c>
    </row>
    <row r="1750" spans="1:15" x14ac:dyDescent="0.25">
      <c r="A1750" t="s">
        <v>1879</v>
      </c>
      <c r="B1750" t="s">
        <v>1876</v>
      </c>
      <c r="C1750" t="str">
        <f>Table1[[#This Row],[League]]&amp;Table1[[#This Row],[Team]]</f>
        <v>$150 Draft Champions Jan 03 1:00 pm Lg.3578Human Papelbon Virus</v>
      </c>
      <c r="D1750">
        <f>16-INDEX(STANDINGS_BA[],MATCH(Table1[[#This Row],[COMBINED]],STANDINGS_BA[COMBINED],0),COLUMN(STANDINGS_BA[PLACE IN LEAGUE]))</f>
        <v>12</v>
      </c>
      <c r="E1750">
        <f>16-INDEX(STANDINGS_R[],MATCH(Table1[[#This Row],[COMBINED]],STANDINGS_R[COMBINED],0),COLUMN(STANDINGS_R[PLACE IN LEAGUE]))</f>
        <v>12</v>
      </c>
      <c r="F1750">
        <f>16-INDEX(STANDINGS_HR[],MATCH(Table1[[#This Row],[COMBINED]],STANDINGS_HR[COMBINED],0),COLUMN(STANDINGS_HR[PLACE IN LEAGUE]))</f>
        <v>11</v>
      </c>
      <c r="G1750">
        <f>16-INDEX(STANDINGS_RBI[],MATCH(Table1[[#This Row],[COMBINED]],STANDINGS_RBI[COMBINED],0),COLUMN(STANDINGS_RBI[PLACE IN LEAGUE]))</f>
        <v>15</v>
      </c>
      <c r="H1750">
        <f>16-INDEX(STANDINGS_SB[],MATCH(Table1[[#This Row],[COMBINED]],STANDINGS_SB[COMBINED],0),COLUMN(STANDINGS_SB[PLACE IN LEAGUE]))</f>
        <v>2</v>
      </c>
      <c r="I1750">
        <f>16-INDEX(STANDINGS_ERA[],MATCH(Table1[[#This Row],[COMBINED]],STANDINGS_ERA[COMBINED],0),COLUMN(STANDINGS_ERA[PLACE IN LEAGUE]))</f>
        <v>5</v>
      </c>
      <c r="J1750">
        <f>16-INDEX(STANDINGS_WHIP[],MATCH(Table1[[#This Row],[COMBINED]],STANDINGS_WHIP[COMBINED],0),COLUMN(STANDINGS_WHIP[PLACE IN LEAGUE]))</f>
        <v>11</v>
      </c>
      <c r="K1750">
        <f>16-INDEX(STANDINGS_W[],MATCH(Table1[[#This Row],[COMBINED]],STANDINGS_W[COMBINED],0),COLUMN(STANDINGS_W[PLACE IN LEAGUE]))</f>
        <v>12</v>
      </c>
      <c r="L1750">
        <f>16-INDEX(STANDINGS_K[],MATCH(Table1[[#This Row],[COMBINED]],STANDINGS_K[COMBINED],0),COLUMN(STANDINGS_K[PLACE IN LEAGUE]))</f>
        <v>6</v>
      </c>
      <c r="M1750">
        <f>16-INDEX(STANDINGS_SV[],MATCH(Table1[[#This Row],[COMBINED]],STANDINGS_SV[COMBINED],0),COLUMN(STANDINGS_SV[PLACE IN LEAGUE]))</f>
        <v>8</v>
      </c>
      <c r="N1750">
        <f>SUM(Table1[[#This Row],[BA]:[SV]])</f>
        <v>94</v>
      </c>
      <c r="O1750">
        <v>5</v>
      </c>
    </row>
    <row r="1751" spans="1:15" x14ac:dyDescent="0.25">
      <c r="A1751" t="s">
        <v>130</v>
      </c>
      <c r="B1751" t="s">
        <v>1876</v>
      </c>
      <c r="C1751" t="str">
        <f>Table1[[#This Row],[League]]&amp;Table1[[#This Row],[Team]]</f>
        <v>$150 Draft Champions Jan 03 1:00 pm Lg.3578PTPers</v>
      </c>
      <c r="D1751">
        <f>16-INDEX(STANDINGS_BA[],MATCH(Table1[[#This Row],[COMBINED]],STANDINGS_BA[COMBINED],0),COLUMN(STANDINGS_BA[PLACE IN LEAGUE]))</f>
        <v>10</v>
      </c>
      <c r="E1751">
        <f>16-INDEX(STANDINGS_R[],MATCH(Table1[[#This Row],[COMBINED]],STANDINGS_R[COMBINED],0),COLUMN(STANDINGS_R[PLACE IN LEAGUE]))</f>
        <v>15</v>
      </c>
      <c r="F1751">
        <f>16-INDEX(STANDINGS_HR[],MATCH(Table1[[#This Row],[COMBINED]],STANDINGS_HR[COMBINED],0),COLUMN(STANDINGS_HR[PLACE IN LEAGUE]))</f>
        <v>15</v>
      </c>
      <c r="G1751">
        <f>16-INDEX(STANDINGS_RBI[],MATCH(Table1[[#This Row],[COMBINED]],STANDINGS_RBI[COMBINED],0),COLUMN(STANDINGS_RBI[PLACE IN LEAGUE]))</f>
        <v>13</v>
      </c>
      <c r="H1751">
        <f>16-INDEX(STANDINGS_SB[],MATCH(Table1[[#This Row],[COMBINED]],STANDINGS_SB[COMBINED],0),COLUMN(STANDINGS_SB[PLACE IN LEAGUE]))</f>
        <v>10</v>
      </c>
      <c r="I1751">
        <f>16-INDEX(STANDINGS_ERA[],MATCH(Table1[[#This Row],[COMBINED]],STANDINGS_ERA[COMBINED],0),COLUMN(STANDINGS_ERA[PLACE IN LEAGUE]))</f>
        <v>8</v>
      </c>
      <c r="J1751">
        <f>16-INDEX(STANDINGS_WHIP[],MATCH(Table1[[#This Row],[COMBINED]],STANDINGS_WHIP[COMBINED],0),COLUMN(STANDINGS_WHIP[PLACE IN LEAGUE]))</f>
        <v>4</v>
      </c>
      <c r="K1751">
        <f>16-INDEX(STANDINGS_W[],MATCH(Table1[[#This Row],[COMBINED]],STANDINGS_W[COMBINED],0),COLUMN(STANDINGS_W[PLACE IN LEAGUE]))</f>
        <v>6</v>
      </c>
      <c r="L1751">
        <f>16-INDEX(STANDINGS_K[],MATCH(Table1[[#This Row],[COMBINED]],STANDINGS_K[COMBINED],0),COLUMN(STANDINGS_K[PLACE IN LEAGUE]))</f>
        <v>8</v>
      </c>
      <c r="M1751">
        <f>16-INDEX(STANDINGS_SV[],MATCH(Table1[[#This Row],[COMBINED]],STANDINGS_SV[COMBINED],0),COLUMN(STANDINGS_SV[PLACE IN LEAGUE]))</f>
        <v>2</v>
      </c>
      <c r="N1751">
        <f>SUM(Table1[[#This Row],[BA]:[SV]])</f>
        <v>91</v>
      </c>
      <c r="O1751">
        <v>6</v>
      </c>
    </row>
    <row r="1752" spans="1:15" x14ac:dyDescent="0.25">
      <c r="A1752" t="s">
        <v>1881</v>
      </c>
      <c r="B1752" t="s">
        <v>1876</v>
      </c>
      <c r="C1752" t="str">
        <f>Table1[[#This Row],[League]]&amp;Table1[[#This Row],[Team]]</f>
        <v>$150 Draft Champions Jan 03 1:00 pm Lg.3578Captain Crunch</v>
      </c>
      <c r="D1752">
        <f>16-INDEX(STANDINGS_BA[],MATCH(Table1[[#This Row],[COMBINED]],STANDINGS_BA[COMBINED],0),COLUMN(STANDINGS_BA[PLACE IN LEAGUE]))</f>
        <v>9</v>
      </c>
      <c r="E1752">
        <f>16-INDEX(STANDINGS_R[],MATCH(Table1[[#This Row],[COMBINED]],STANDINGS_R[COMBINED],0),COLUMN(STANDINGS_R[PLACE IN LEAGUE]))</f>
        <v>7</v>
      </c>
      <c r="F1752">
        <f>16-INDEX(STANDINGS_HR[],MATCH(Table1[[#This Row],[COMBINED]],STANDINGS_HR[COMBINED],0),COLUMN(STANDINGS_HR[PLACE IN LEAGUE]))</f>
        <v>9</v>
      </c>
      <c r="G1752">
        <f>16-INDEX(STANDINGS_RBI[],MATCH(Table1[[#This Row],[COMBINED]],STANDINGS_RBI[COMBINED],0),COLUMN(STANDINGS_RBI[PLACE IN LEAGUE]))</f>
        <v>10</v>
      </c>
      <c r="H1752">
        <f>16-INDEX(STANDINGS_SB[],MATCH(Table1[[#This Row],[COMBINED]],STANDINGS_SB[COMBINED],0),COLUMN(STANDINGS_SB[PLACE IN LEAGUE]))</f>
        <v>6</v>
      </c>
      <c r="I1752">
        <f>16-INDEX(STANDINGS_ERA[],MATCH(Table1[[#This Row],[COMBINED]],STANDINGS_ERA[COMBINED],0),COLUMN(STANDINGS_ERA[PLACE IN LEAGUE]))</f>
        <v>10</v>
      </c>
      <c r="J1752">
        <f>16-INDEX(STANDINGS_WHIP[],MATCH(Table1[[#This Row],[COMBINED]],STANDINGS_WHIP[COMBINED],0),COLUMN(STANDINGS_WHIP[PLACE IN LEAGUE]))</f>
        <v>8</v>
      </c>
      <c r="K1752">
        <f>16-INDEX(STANDINGS_W[],MATCH(Table1[[#This Row],[COMBINED]],STANDINGS_W[COMBINED],0),COLUMN(STANDINGS_W[PLACE IN LEAGUE]))</f>
        <v>14</v>
      </c>
      <c r="L1752">
        <f>16-INDEX(STANDINGS_K[],MATCH(Table1[[#This Row],[COMBINED]],STANDINGS_K[COMBINED],0),COLUMN(STANDINGS_K[PLACE IN LEAGUE]))</f>
        <v>12</v>
      </c>
      <c r="M1752">
        <f>16-INDEX(STANDINGS_SV[],MATCH(Table1[[#This Row],[COMBINED]],STANDINGS_SV[COMBINED],0),COLUMN(STANDINGS_SV[PLACE IN LEAGUE]))</f>
        <v>4</v>
      </c>
      <c r="N1752">
        <f>SUM(Table1[[#This Row],[BA]:[SV]])</f>
        <v>89</v>
      </c>
      <c r="O1752">
        <v>7</v>
      </c>
    </row>
    <row r="1753" spans="1:15" x14ac:dyDescent="0.25">
      <c r="A1753" t="s">
        <v>1878</v>
      </c>
      <c r="B1753" t="s">
        <v>1876</v>
      </c>
      <c r="C1753" t="str">
        <f>Table1[[#This Row],[League]]&amp;Table1[[#This Row],[Team]]</f>
        <v>$150 Draft Champions Jan 03 1:00 pm Lg.3578DEAD PUPPIES DC1</v>
      </c>
      <c r="D1753">
        <f>16-INDEX(STANDINGS_BA[],MATCH(Table1[[#This Row],[COMBINED]],STANDINGS_BA[COMBINED],0),COLUMN(STANDINGS_BA[PLACE IN LEAGUE]))</f>
        <v>13</v>
      </c>
      <c r="E1753">
        <f>16-INDEX(STANDINGS_R[],MATCH(Table1[[#This Row],[COMBINED]],STANDINGS_R[COMBINED],0),COLUMN(STANDINGS_R[PLACE IN LEAGUE]))</f>
        <v>11</v>
      </c>
      <c r="F1753">
        <f>16-INDEX(STANDINGS_HR[],MATCH(Table1[[#This Row],[COMBINED]],STANDINGS_HR[COMBINED],0),COLUMN(STANDINGS_HR[PLACE IN LEAGUE]))</f>
        <v>7</v>
      </c>
      <c r="G1753">
        <f>16-INDEX(STANDINGS_RBI[],MATCH(Table1[[#This Row],[COMBINED]],STANDINGS_RBI[COMBINED],0),COLUMN(STANDINGS_RBI[PLACE IN LEAGUE]))</f>
        <v>8</v>
      </c>
      <c r="H1753">
        <f>16-INDEX(STANDINGS_SB[],MATCH(Table1[[#This Row],[COMBINED]],STANDINGS_SB[COMBINED],0),COLUMN(STANDINGS_SB[PLACE IN LEAGUE]))</f>
        <v>12</v>
      </c>
      <c r="I1753">
        <f>16-INDEX(STANDINGS_ERA[],MATCH(Table1[[#This Row],[COMBINED]],STANDINGS_ERA[COMBINED],0),COLUMN(STANDINGS_ERA[PLACE IN LEAGUE]))</f>
        <v>4</v>
      </c>
      <c r="J1753">
        <f>16-INDEX(STANDINGS_WHIP[],MATCH(Table1[[#This Row],[COMBINED]],STANDINGS_WHIP[COMBINED],0),COLUMN(STANDINGS_WHIP[PLACE IN LEAGUE]))</f>
        <v>3</v>
      </c>
      <c r="K1753">
        <f>16-INDEX(STANDINGS_W[],MATCH(Table1[[#This Row],[COMBINED]],STANDINGS_W[COMBINED],0),COLUMN(STANDINGS_W[PLACE IN LEAGUE]))</f>
        <v>7</v>
      </c>
      <c r="L1753">
        <f>16-INDEX(STANDINGS_K[],MATCH(Table1[[#This Row],[COMBINED]],STANDINGS_K[COMBINED],0),COLUMN(STANDINGS_K[PLACE IN LEAGUE]))</f>
        <v>10</v>
      </c>
      <c r="M1753">
        <f>16-INDEX(STANDINGS_SV[],MATCH(Table1[[#This Row],[COMBINED]],STANDINGS_SV[COMBINED],0),COLUMN(STANDINGS_SV[PLACE IN LEAGUE]))</f>
        <v>12</v>
      </c>
      <c r="N1753">
        <f>SUM(Table1[[#This Row],[BA]:[SV]])</f>
        <v>87</v>
      </c>
      <c r="O1753">
        <v>8</v>
      </c>
    </row>
    <row r="1754" spans="1:15" x14ac:dyDescent="0.25">
      <c r="A1754" t="s">
        <v>1886</v>
      </c>
      <c r="B1754" t="s">
        <v>1876</v>
      </c>
      <c r="C1754" t="str">
        <f>Table1[[#This Row],[League]]&amp;Table1[[#This Row],[Team]]</f>
        <v>$150 Draft Champions Jan 03 1:00 pm Lg.3578Dutch Mafia (DC1)</v>
      </c>
      <c r="D1754">
        <f>16-INDEX(STANDINGS_BA[],MATCH(Table1[[#This Row],[COMBINED]],STANDINGS_BA[COMBINED],0),COLUMN(STANDINGS_BA[PLACE IN LEAGUE]))</f>
        <v>2</v>
      </c>
      <c r="E1754">
        <f>16-INDEX(STANDINGS_R[],MATCH(Table1[[#This Row],[COMBINED]],STANDINGS_R[COMBINED],0),COLUMN(STANDINGS_R[PLACE IN LEAGUE]))</f>
        <v>5</v>
      </c>
      <c r="F1754">
        <f>16-INDEX(STANDINGS_HR[],MATCH(Table1[[#This Row],[COMBINED]],STANDINGS_HR[COMBINED],0),COLUMN(STANDINGS_HR[PLACE IN LEAGUE]))</f>
        <v>14</v>
      </c>
      <c r="G1754">
        <f>16-INDEX(STANDINGS_RBI[],MATCH(Table1[[#This Row],[COMBINED]],STANDINGS_RBI[COMBINED],0),COLUMN(STANDINGS_RBI[PLACE IN LEAGUE]))</f>
        <v>9</v>
      </c>
      <c r="H1754">
        <f>16-INDEX(STANDINGS_SB[],MATCH(Table1[[#This Row],[COMBINED]],STANDINGS_SB[COMBINED],0),COLUMN(STANDINGS_SB[PLACE IN LEAGUE]))</f>
        <v>9</v>
      </c>
      <c r="I1754">
        <f>16-INDEX(STANDINGS_ERA[],MATCH(Table1[[#This Row],[COMBINED]],STANDINGS_ERA[COMBINED],0),COLUMN(STANDINGS_ERA[PLACE IN LEAGUE]))</f>
        <v>2</v>
      </c>
      <c r="J1754">
        <f>16-INDEX(STANDINGS_WHIP[],MATCH(Table1[[#This Row],[COMBINED]],STANDINGS_WHIP[COMBINED],0),COLUMN(STANDINGS_WHIP[PLACE IN LEAGUE]))</f>
        <v>5</v>
      </c>
      <c r="K1754">
        <f>16-INDEX(STANDINGS_W[],MATCH(Table1[[#This Row],[COMBINED]],STANDINGS_W[COMBINED],0),COLUMN(STANDINGS_W[PLACE IN LEAGUE]))</f>
        <v>15</v>
      </c>
      <c r="L1754">
        <f>16-INDEX(STANDINGS_K[],MATCH(Table1[[#This Row],[COMBINED]],STANDINGS_K[COMBINED],0),COLUMN(STANDINGS_K[PLACE IN LEAGUE]))</f>
        <v>14</v>
      </c>
      <c r="M1754">
        <f>16-INDEX(STANDINGS_SV[],MATCH(Table1[[#This Row],[COMBINED]],STANDINGS_SV[COMBINED],0),COLUMN(STANDINGS_SV[PLACE IN LEAGUE]))</f>
        <v>3</v>
      </c>
      <c r="N1754">
        <f>SUM(Table1[[#This Row],[BA]:[SV]])</f>
        <v>78</v>
      </c>
      <c r="O1754">
        <v>9</v>
      </c>
    </row>
    <row r="1755" spans="1:15" x14ac:dyDescent="0.25">
      <c r="A1755" t="s">
        <v>1884</v>
      </c>
      <c r="B1755" t="s">
        <v>1876</v>
      </c>
      <c r="C1755" t="str">
        <f>Table1[[#This Row],[League]]&amp;Table1[[#This Row],[Team]]</f>
        <v>$150 Draft Champions Jan 03 1:00 pm Lg.3578EA Sports 24</v>
      </c>
      <c r="D1755">
        <f>16-INDEX(STANDINGS_BA[],MATCH(Table1[[#This Row],[COMBINED]],STANDINGS_BA[COMBINED],0),COLUMN(STANDINGS_BA[PLACE IN LEAGUE]))</f>
        <v>4</v>
      </c>
      <c r="E1755">
        <f>16-INDEX(STANDINGS_R[],MATCH(Table1[[#This Row],[COMBINED]],STANDINGS_R[COMBINED],0),COLUMN(STANDINGS_R[PLACE IN LEAGUE]))</f>
        <v>2</v>
      </c>
      <c r="F1755">
        <f>16-INDEX(STANDINGS_HR[],MATCH(Table1[[#This Row],[COMBINED]],STANDINGS_HR[COMBINED],0),COLUMN(STANDINGS_HR[PLACE IN LEAGUE]))</f>
        <v>1</v>
      </c>
      <c r="G1755">
        <f>16-INDEX(STANDINGS_RBI[],MATCH(Table1[[#This Row],[COMBINED]],STANDINGS_RBI[COMBINED],0),COLUMN(STANDINGS_RBI[PLACE IN LEAGUE]))</f>
        <v>2</v>
      </c>
      <c r="H1755">
        <f>16-INDEX(STANDINGS_SB[],MATCH(Table1[[#This Row],[COMBINED]],STANDINGS_SB[COMBINED],0),COLUMN(STANDINGS_SB[PLACE IN LEAGUE]))</f>
        <v>11</v>
      </c>
      <c r="I1755">
        <f>16-INDEX(STANDINGS_ERA[],MATCH(Table1[[#This Row],[COMBINED]],STANDINGS_ERA[COMBINED],0),COLUMN(STANDINGS_ERA[PLACE IN LEAGUE]))</f>
        <v>14</v>
      </c>
      <c r="J1755">
        <f>16-INDEX(STANDINGS_WHIP[],MATCH(Table1[[#This Row],[COMBINED]],STANDINGS_WHIP[COMBINED],0),COLUMN(STANDINGS_WHIP[PLACE IN LEAGUE]))</f>
        <v>14</v>
      </c>
      <c r="K1755">
        <f>16-INDEX(STANDINGS_W[],MATCH(Table1[[#This Row],[COMBINED]],STANDINGS_W[COMBINED],0),COLUMN(STANDINGS_W[PLACE IN LEAGUE]))</f>
        <v>5</v>
      </c>
      <c r="L1755">
        <f>16-INDEX(STANDINGS_K[],MATCH(Table1[[#This Row],[COMBINED]],STANDINGS_K[COMBINED],0),COLUMN(STANDINGS_K[PLACE IN LEAGUE]))</f>
        <v>13</v>
      </c>
      <c r="M1755">
        <f>16-INDEX(STANDINGS_SV[],MATCH(Table1[[#This Row],[COMBINED]],STANDINGS_SV[COMBINED],0),COLUMN(STANDINGS_SV[PLACE IN LEAGUE]))</f>
        <v>9</v>
      </c>
      <c r="N1755">
        <f>SUM(Table1[[#This Row],[BA]:[SV]])</f>
        <v>75</v>
      </c>
      <c r="O1755">
        <v>10</v>
      </c>
    </row>
    <row r="1756" spans="1:15" x14ac:dyDescent="0.25">
      <c r="A1756" t="s">
        <v>1880</v>
      </c>
      <c r="B1756" t="s">
        <v>1876</v>
      </c>
      <c r="C1756" t="str">
        <f>Table1[[#This Row],[League]]&amp;Table1[[#This Row],[Team]]</f>
        <v>$150 Draft Champions Jan 03 1:00 pm Lg.3578Chone Figgins</v>
      </c>
      <c r="D1756">
        <f>16-INDEX(STANDINGS_BA[],MATCH(Table1[[#This Row],[COMBINED]],STANDINGS_BA[COMBINED],0),COLUMN(STANDINGS_BA[PLACE IN LEAGUE]))</f>
        <v>11</v>
      </c>
      <c r="E1756">
        <f>16-INDEX(STANDINGS_R[],MATCH(Table1[[#This Row],[COMBINED]],STANDINGS_R[COMBINED],0),COLUMN(STANDINGS_R[PLACE IN LEAGUE]))</f>
        <v>6</v>
      </c>
      <c r="F1756">
        <f>16-INDEX(STANDINGS_HR[],MATCH(Table1[[#This Row],[COMBINED]],STANDINGS_HR[COMBINED],0),COLUMN(STANDINGS_HR[PLACE IN LEAGUE]))</f>
        <v>4</v>
      </c>
      <c r="G1756">
        <f>16-INDEX(STANDINGS_RBI[],MATCH(Table1[[#This Row],[COMBINED]],STANDINGS_RBI[COMBINED],0),COLUMN(STANDINGS_RBI[PLACE IN LEAGUE]))</f>
        <v>7</v>
      </c>
      <c r="H1756">
        <f>16-INDEX(STANDINGS_SB[],MATCH(Table1[[#This Row],[COMBINED]],STANDINGS_SB[COMBINED],0),COLUMN(STANDINGS_SB[PLACE IN LEAGUE]))</f>
        <v>7</v>
      </c>
      <c r="I1756">
        <f>16-INDEX(STANDINGS_ERA[],MATCH(Table1[[#This Row],[COMBINED]],STANDINGS_ERA[COMBINED],0),COLUMN(STANDINGS_ERA[PLACE IN LEAGUE]))</f>
        <v>9</v>
      </c>
      <c r="J1756">
        <f>16-INDEX(STANDINGS_WHIP[],MATCH(Table1[[#This Row],[COMBINED]],STANDINGS_WHIP[COMBINED],0),COLUMN(STANDINGS_WHIP[PLACE IN LEAGUE]))</f>
        <v>7</v>
      </c>
      <c r="K1756">
        <f>16-INDEX(STANDINGS_W[],MATCH(Table1[[#This Row],[COMBINED]],STANDINGS_W[COMBINED],0),COLUMN(STANDINGS_W[PLACE IN LEAGUE]))</f>
        <v>3</v>
      </c>
      <c r="L1756">
        <f>16-INDEX(STANDINGS_K[],MATCH(Table1[[#This Row],[COMBINED]],STANDINGS_K[COMBINED],0),COLUMN(STANDINGS_K[PLACE IN LEAGUE]))</f>
        <v>4</v>
      </c>
      <c r="M1756">
        <f>16-INDEX(STANDINGS_SV[],MATCH(Table1[[#This Row],[COMBINED]],STANDINGS_SV[COMBINED],0),COLUMN(STANDINGS_SV[PLACE IN LEAGUE]))</f>
        <v>15</v>
      </c>
      <c r="N1756">
        <f>SUM(Table1[[#This Row],[BA]:[SV]])</f>
        <v>73</v>
      </c>
      <c r="O1756">
        <v>11</v>
      </c>
    </row>
    <row r="1757" spans="1:15" x14ac:dyDescent="0.25">
      <c r="A1757" t="s">
        <v>18</v>
      </c>
      <c r="B1757" t="s">
        <v>1876</v>
      </c>
      <c r="C1757" t="str">
        <f>Table1[[#This Row],[League]]&amp;Table1[[#This Row],[Team]]</f>
        <v>$150 Draft Champions Jan 03 1:00 pm Lg.3578Home Run Derbies</v>
      </c>
      <c r="D1757">
        <f>16-INDEX(STANDINGS_BA[],MATCH(Table1[[#This Row],[COMBINED]],STANDINGS_BA[COMBINED],0),COLUMN(STANDINGS_BA[PLACE IN LEAGUE]))</f>
        <v>5</v>
      </c>
      <c r="E1757">
        <f>16-INDEX(STANDINGS_R[],MATCH(Table1[[#This Row],[COMBINED]],STANDINGS_R[COMBINED],0),COLUMN(STANDINGS_R[PLACE IN LEAGUE]))</f>
        <v>8</v>
      </c>
      <c r="F1757">
        <f>16-INDEX(STANDINGS_HR[],MATCH(Table1[[#This Row],[COMBINED]],STANDINGS_HR[COMBINED],0),COLUMN(STANDINGS_HR[PLACE IN LEAGUE]))</f>
        <v>8</v>
      </c>
      <c r="G1757">
        <f>16-INDEX(STANDINGS_RBI[],MATCH(Table1[[#This Row],[COMBINED]],STANDINGS_RBI[COMBINED],0),COLUMN(STANDINGS_RBI[PLACE IN LEAGUE]))</f>
        <v>5</v>
      </c>
      <c r="H1757">
        <f>16-INDEX(STANDINGS_SB[],MATCH(Table1[[#This Row],[COMBINED]],STANDINGS_SB[COMBINED],0),COLUMN(STANDINGS_SB[PLACE IN LEAGUE]))</f>
        <v>14</v>
      </c>
      <c r="I1757">
        <f>16-INDEX(STANDINGS_ERA[],MATCH(Table1[[#This Row],[COMBINED]],STANDINGS_ERA[COMBINED],0),COLUMN(STANDINGS_ERA[PLACE IN LEAGUE]))</f>
        <v>3</v>
      </c>
      <c r="J1757">
        <f>16-INDEX(STANDINGS_WHIP[],MATCH(Table1[[#This Row],[COMBINED]],STANDINGS_WHIP[COMBINED],0),COLUMN(STANDINGS_WHIP[PLACE IN LEAGUE]))</f>
        <v>2</v>
      </c>
      <c r="K1757">
        <f>16-INDEX(STANDINGS_W[],MATCH(Table1[[#This Row],[COMBINED]],STANDINGS_W[COMBINED],0),COLUMN(STANDINGS_W[PLACE IN LEAGUE]))</f>
        <v>10</v>
      </c>
      <c r="L1757">
        <f>16-INDEX(STANDINGS_K[],MATCH(Table1[[#This Row],[COMBINED]],STANDINGS_K[COMBINED],0),COLUMN(STANDINGS_K[PLACE IN LEAGUE]))</f>
        <v>9</v>
      </c>
      <c r="M1757">
        <f>16-INDEX(STANDINGS_SV[],MATCH(Table1[[#This Row],[COMBINED]],STANDINGS_SV[COMBINED],0),COLUMN(STANDINGS_SV[PLACE IN LEAGUE]))</f>
        <v>5</v>
      </c>
      <c r="N1757">
        <f>SUM(Table1[[#This Row],[BA]:[SV]])</f>
        <v>69</v>
      </c>
      <c r="O1757">
        <v>12</v>
      </c>
    </row>
    <row r="1758" spans="1:15" x14ac:dyDescent="0.25">
      <c r="A1758" t="s">
        <v>1882</v>
      </c>
      <c r="B1758" t="s">
        <v>1876</v>
      </c>
      <c r="C1758" t="str">
        <f>Table1[[#This Row],[League]]&amp;Table1[[#This Row],[Team]]</f>
        <v>$150 Draft Champions Jan 03 1:00 pm Lg.3578JD DC1</v>
      </c>
      <c r="D1758">
        <f>16-INDEX(STANDINGS_BA[],MATCH(Table1[[#This Row],[COMBINED]],STANDINGS_BA[COMBINED],0),COLUMN(STANDINGS_BA[PLACE IN LEAGUE]))</f>
        <v>7</v>
      </c>
      <c r="E1758">
        <f>16-INDEX(STANDINGS_R[],MATCH(Table1[[#This Row],[COMBINED]],STANDINGS_R[COMBINED],0),COLUMN(STANDINGS_R[PLACE IN LEAGUE]))</f>
        <v>4</v>
      </c>
      <c r="F1758">
        <f>16-INDEX(STANDINGS_HR[],MATCH(Table1[[#This Row],[COMBINED]],STANDINGS_HR[COMBINED],0),COLUMN(STANDINGS_HR[PLACE IN LEAGUE]))</f>
        <v>2</v>
      </c>
      <c r="G1758">
        <f>16-INDEX(STANDINGS_RBI[],MATCH(Table1[[#This Row],[COMBINED]],STANDINGS_RBI[COMBINED],0),COLUMN(STANDINGS_RBI[PLACE IN LEAGUE]))</f>
        <v>4</v>
      </c>
      <c r="H1758">
        <f>16-INDEX(STANDINGS_SB[],MATCH(Table1[[#This Row],[COMBINED]],STANDINGS_SB[COMBINED],0),COLUMN(STANDINGS_SB[PLACE IN LEAGUE]))</f>
        <v>1</v>
      </c>
      <c r="I1758">
        <f>16-INDEX(STANDINGS_ERA[],MATCH(Table1[[#This Row],[COMBINED]],STANDINGS_ERA[COMBINED],0),COLUMN(STANDINGS_ERA[PLACE IN LEAGUE]))</f>
        <v>11</v>
      </c>
      <c r="J1758">
        <f>16-INDEX(STANDINGS_WHIP[],MATCH(Table1[[#This Row],[COMBINED]],STANDINGS_WHIP[COMBINED],0),COLUMN(STANDINGS_WHIP[PLACE IN LEAGUE]))</f>
        <v>9</v>
      </c>
      <c r="K1758">
        <f>16-INDEX(STANDINGS_W[],MATCH(Table1[[#This Row],[COMBINED]],STANDINGS_W[COMBINED],0),COLUMN(STANDINGS_W[PLACE IN LEAGUE]))</f>
        <v>8</v>
      </c>
      <c r="L1758">
        <f>16-INDEX(STANDINGS_K[],MATCH(Table1[[#This Row],[COMBINED]],STANDINGS_K[COMBINED],0),COLUMN(STANDINGS_K[PLACE IN LEAGUE]))</f>
        <v>11</v>
      </c>
      <c r="M1758">
        <f>16-INDEX(STANDINGS_SV[],MATCH(Table1[[#This Row],[COMBINED]],STANDINGS_SV[COMBINED],0),COLUMN(STANDINGS_SV[PLACE IN LEAGUE]))</f>
        <v>1</v>
      </c>
      <c r="N1758">
        <f>SUM(Table1[[#This Row],[BA]:[SV]])</f>
        <v>58</v>
      </c>
      <c r="O1758">
        <v>13</v>
      </c>
    </row>
    <row r="1759" spans="1:15" x14ac:dyDescent="0.25">
      <c r="A1759" t="s">
        <v>1885</v>
      </c>
      <c r="B1759" t="s">
        <v>1876</v>
      </c>
      <c r="C1759" t="str">
        <f>Table1[[#This Row],[League]]&amp;Table1[[#This Row],[Team]]</f>
        <v>$150 Draft Champions Jan 03 1:00 pm Lg.3578Team Kent 1</v>
      </c>
      <c r="D1759">
        <f>16-INDEX(STANDINGS_BA[],MATCH(Table1[[#This Row],[COMBINED]],STANDINGS_BA[COMBINED],0),COLUMN(STANDINGS_BA[PLACE IN LEAGUE]))</f>
        <v>3</v>
      </c>
      <c r="E1759">
        <f>16-INDEX(STANDINGS_R[],MATCH(Table1[[#This Row],[COMBINED]],STANDINGS_R[COMBINED],0),COLUMN(STANDINGS_R[PLACE IN LEAGUE]))</f>
        <v>1</v>
      </c>
      <c r="F1759">
        <f>16-INDEX(STANDINGS_HR[],MATCH(Table1[[#This Row],[COMBINED]],STANDINGS_HR[COMBINED],0),COLUMN(STANDINGS_HR[PLACE IN LEAGUE]))</f>
        <v>3</v>
      </c>
      <c r="G1759">
        <f>16-INDEX(STANDINGS_RBI[],MATCH(Table1[[#This Row],[COMBINED]],STANDINGS_RBI[COMBINED],0),COLUMN(STANDINGS_RBI[PLACE IN LEAGUE]))</f>
        <v>1</v>
      </c>
      <c r="H1759">
        <f>16-INDEX(STANDINGS_SB[],MATCH(Table1[[#This Row],[COMBINED]],STANDINGS_SB[COMBINED],0),COLUMN(STANDINGS_SB[PLACE IN LEAGUE]))</f>
        <v>5</v>
      </c>
      <c r="I1759">
        <f>16-INDEX(STANDINGS_ERA[],MATCH(Table1[[#This Row],[COMBINED]],STANDINGS_ERA[COMBINED],0),COLUMN(STANDINGS_ERA[PLACE IN LEAGUE]))</f>
        <v>7</v>
      </c>
      <c r="J1759">
        <f>16-INDEX(STANDINGS_WHIP[],MATCH(Table1[[#This Row],[COMBINED]],STANDINGS_WHIP[COMBINED],0),COLUMN(STANDINGS_WHIP[PLACE IN LEAGUE]))</f>
        <v>10</v>
      </c>
      <c r="K1759">
        <f>16-INDEX(STANDINGS_W[],MATCH(Table1[[#This Row],[COMBINED]],STANDINGS_W[COMBINED],0),COLUMN(STANDINGS_W[PLACE IN LEAGUE]))</f>
        <v>4</v>
      </c>
      <c r="L1759">
        <f>16-INDEX(STANDINGS_K[],MATCH(Table1[[#This Row],[COMBINED]],STANDINGS_K[COMBINED],0),COLUMN(STANDINGS_K[PLACE IN LEAGUE]))</f>
        <v>2</v>
      </c>
      <c r="M1759">
        <f>16-INDEX(STANDINGS_SV[],MATCH(Table1[[#This Row],[COMBINED]],STANDINGS_SV[COMBINED],0),COLUMN(STANDINGS_SV[PLACE IN LEAGUE]))</f>
        <v>7</v>
      </c>
      <c r="N1759">
        <f>SUM(Table1[[#This Row],[BA]:[SV]])</f>
        <v>43</v>
      </c>
      <c r="O1759">
        <v>14</v>
      </c>
    </row>
    <row r="1760" spans="1:15" x14ac:dyDescent="0.25">
      <c r="A1760" t="s">
        <v>1887</v>
      </c>
      <c r="B1760" t="s">
        <v>1876</v>
      </c>
      <c r="C1760" t="str">
        <f>Table1[[#This Row],[League]]&amp;Table1[[#This Row],[Team]]</f>
        <v>$150 Draft Champions Jan 03 1:00 pm Lg.3578RIP Lemmy!!!</v>
      </c>
      <c r="D1760">
        <f>16-INDEX(STANDINGS_BA[],MATCH(Table1[[#This Row],[COMBINED]],STANDINGS_BA[COMBINED],0),COLUMN(STANDINGS_BA[PLACE IN LEAGUE]))</f>
        <v>1</v>
      </c>
      <c r="E1760">
        <f>16-INDEX(STANDINGS_R[],MATCH(Table1[[#This Row],[COMBINED]],STANDINGS_R[COMBINED],0),COLUMN(STANDINGS_R[PLACE IN LEAGUE]))</f>
        <v>3</v>
      </c>
      <c r="F1760">
        <f>16-INDEX(STANDINGS_HR[],MATCH(Table1[[#This Row],[COMBINED]],STANDINGS_HR[COMBINED],0),COLUMN(STANDINGS_HR[PLACE IN LEAGUE]))</f>
        <v>5</v>
      </c>
      <c r="G1760">
        <f>16-INDEX(STANDINGS_RBI[],MATCH(Table1[[#This Row],[COMBINED]],STANDINGS_RBI[COMBINED],0),COLUMN(STANDINGS_RBI[PLACE IN LEAGUE]))</f>
        <v>3</v>
      </c>
      <c r="H1760">
        <f>16-INDEX(STANDINGS_SB[],MATCH(Table1[[#This Row],[COMBINED]],STANDINGS_SB[COMBINED],0),COLUMN(STANDINGS_SB[PLACE IN LEAGUE]))</f>
        <v>3</v>
      </c>
      <c r="I1760">
        <f>16-INDEX(STANDINGS_ERA[],MATCH(Table1[[#This Row],[COMBINED]],STANDINGS_ERA[COMBINED],0),COLUMN(STANDINGS_ERA[PLACE IN LEAGUE]))</f>
        <v>1</v>
      </c>
      <c r="J1760">
        <f>16-INDEX(STANDINGS_WHIP[],MATCH(Table1[[#This Row],[COMBINED]],STANDINGS_WHIP[COMBINED],0),COLUMN(STANDINGS_WHIP[PLACE IN LEAGUE]))</f>
        <v>1</v>
      </c>
      <c r="K1760">
        <f>16-INDEX(STANDINGS_W[],MATCH(Table1[[#This Row],[COMBINED]],STANDINGS_W[COMBINED],0),COLUMN(STANDINGS_W[PLACE IN LEAGUE]))</f>
        <v>1</v>
      </c>
      <c r="L1760">
        <f>16-INDEX(STANDINGS_K[],MATCH(Table1[[#This Row],[COMBINED]],STANDINGS_K[COMBINED],0),COLUMN(STANDINGS_K[PLACE IN LEAGUE]))</f>
        <v>1</v>
      </c>
      <c r="M1760">
        <f>16-INDEX(STANDINGS_SV[],MATCH(Table1[[#This Row],[COMBINED]],STANDINGS_SV[COMBINED],0),COLUMN(STANDINGS_SV[PLACE IN LEAGUE]))</f>
        <v>13</v>
      </c>
      <c r="N1760">
        <f>SUM(Table1[[#This Row],[BA]:[SV]])</f>
        <v>32</v>
      </c>
      <c r="O1760">
        <v>15</v>
      </c>
    </row>
    <row r="1761" spans="1:15" x14ac:dyDescent="0.25">
      <c r="A1761" t="s">
        <v>176</v>
      </c>
      <c r="B1761" t="s">
        <v>1888</v>
      </c>
      <c r="C1761" t="str">
        <f>Table1[[#This Row],[League]]&amp;Table1[[#This Row],[Team]]</f>
        <v>$150 Draft Champions Jan 04 1:00 pm Lg.3579Pickle Rookies</v>
      </c>
      <c r="D1761">
        <f>16-INDEX(STANDINGS_BA[],MATCH(Table1[[#This Row],[COMBINED]],STANDINGS_BA[COMBINED],0),COLUMN(STANDINGS_BA[PLACE IN LEAGUE]))</f>
        <v>15</v>
      </c>
      <c r="E1761">
        <f>16-INDEX(STANDINGS_R[],MATCH(Table1[[#This Row],[COMBINED]],STANDINGS_R[COMBINED],0),COLUMN(STANDINGS_R[PLACE IN LEAGUE]))</f>
        <v>15</v>
      </c>
      <c r="F1761">
        <f>16-INDEX(STANDINGS_HR[],MATCH(Table1[[#This Row],[COMBINED]],STANDINGS_HR[COMBINED],0),COLUMN(STANDINGS_HR[PLACE IN LEAGUE]))</f>
        <v>14</v>
      </c>
      <c r="G1761">
        <f>16-INDEX(STANDINGS_RBI[],MATCH(Table1[[#This Row],[COMBINED]],STANDINGS_RBI[COMBINED],0),COLUMN(STANDINGS_RBI[PLACE IN LEAGUE]))</f>
        <v>15</v>
      </c>
      <c r="H1761">
        <f>16-INDEX(STANDINGS_SB[],MATCH(Table1[[#This Row],[COMBINED]],STANDINGS_SB[COMBINED],0),COLUMN(STANDINGS_SB[PLACE IN LEAGUE]))</f>
        <v>10</v>
      </c>
      <c r="I1761">
        <f>16-INDEX(STANDINGS_ERA[],MATCH(Table1[[#This Row],[COMBINED]],STANDINGS_ERA[COMBINED],0),COLUMN(STANDINGS_ERA[PLACE IN LEAGUE]))</f>
        <v>12</v>
      </c>
      <c r="J1761">
        <f>16-INDEX(STANDINGS_WHIP[],MATCH(Table1[[#This Row],[COMBINED]],STANDINGS_WHIP[COMBINED],0),COLUMN(STANDINGS_WHIP[PLACE IN LEAGUE]))</f>
        <v>12</v>
      </c>
      <c r="K1761">
        <f>16-INDEX(STANDINGS_W[],MATCH(Table1[[#This Row],[COMBINED]],STANDINGS_W[COMBINED],0),COLUMN(STANDINGS_W[PLACE IN LEAGUE]))</f>
        <v>8</v>
      </c>
      <c r="L1761">
        <f>16-INDEX(STANDINGS_K[],MATCH(Table1[[#This Row],[COMBINED]],STANDINGS_K[COMBINED],0),COLUMN(STANDINGS_K[PLACE IN LEAGUE]))</f>
        <v>10</v>
      </c>
      <c r="M1761">
        <f>16-INDEX(STANDINGS_SV[],MATCH(Table1[[#This Row],[COMBINED]],STANDINGS_SV[COMBINED],0),COLUMN(STANDINGS_SV[PLACE IN LEAGUE]))</f>
        <v>12</v>
      </c>
      <c r="N1761">
        <f>SUM(Table1[[#This Row],[BA]:[SV]])</f>
        <v>123</v>
      </c>
      <c r="O1761">
        <v>1</v>
      </c>
    </row>
    <row r="1762" spans="1:15" x14ac:dyDescent="0.25">
      <c r="A1762" t="s">
        <v>1897</v>
      </c>
      <c r="B1762" t="s">
        <v>1888</v>
      </c>
      <c r="C1762" t="str">
        <f>Table1[[#This Row],[League]]&amp;Table1[[#This Row],[Team]]</f>
        <v>$150 Draft Champions Jan 04 1:00 pm Lg.3579Multilevel</v>
      </c>
      <c r="D1762">
        <f>16-INDEX(STANDINGS_BA[],MATCH(Table1[[#This Row],[COMBINED]],STANDINGS_BA[COMBINED],0),COLUMN(STANDINGS_BA[PLACE IN LEAGUE]))</f>
        <v>2</v>
      </c>
      <c r="E1762">
        <f>16-INDEX(STANDINGS_R[],MATCH(Table1[[#This Row],[COMBINED]],STANDINGS_R[COMBINED],0),COLUMN(STANDINGS_R[PLACE IN LEAGUE]))</f>
        <v>14</v>
      </c>
      <c r="F1762">
        <f>16-INDEX(STANDINGS_HR[],MATCH(Table1[[#This Row],[COMBINED]],STANDINGS_HR[COMBINED],0),COLUMN(STANDINGS_HR[PLACE IN LEAGUE]))</f>
        <v>13</v>
      </c>
      <c r="G1762">
        <f>16-INDEX(STANDINGS_RBI[],MATCH(Table1[[#This Row],[COMBINED]],STANDINGS_RBI[COMBINED],0),COLUMN(STANDINGS_RBI[PLACE IN LEAGUE]))</f>
        <v>11</v>
      </c>
      <c r="H1762">
        <f>16-INDEX(STANDINGS_SB[],MATCH(Table1[[#This Row],[COMBINED]],STANDINGS_SB[COMBINED],0),COLUMN(STANDINGS_SB[PLACE IN LEAGUE]))</f>
        <v>13</v>
      </c>
      <c r="I1762">
        <f>16-INDEX(STANDINGS_ERA[],MATCH(Table1[[#This Row],[COMBINED]],STANDINGS_ERA[COMBINED],0),COLUMN(STANDINGS_ERA[PLACE IN LEAGUE]))</f>
        <v>14</v>
      </c>
      <c r="J1762">
        <f>16-INDEX(STANDINGS_WHIP[],MATCH(Table1[[#This Row],[COMBINED]],STANDINGS_WHIP[COMBINED],0),COLUMN(STANDINGS_WHIP[PLACE IN LEAGUE]))</f>
        <v>14</v>
      </c>
      <c r="K1762">
        <f>16-INDEX(STANDINGS_W[],MATCH(Table1[[#This Row],[COMBINED]],STANDINGS_W[COMBINED],0),COLUMN(STANDINGS_W[PLACE IN LEAGUE]))</f>
        <v>13</v>
      </c>
      <c r="L1762">
        <f>16-INDEX(STANDINGS_K[],MATCH(Table1[[#This Row],[COMBINED]],STANDINGS_K[COMBINED],0),COLUMN(STANDINGS_K[PLACE IN LEAGUE]))</f>
        <v>15</v>
      </c>
      <c r="M1762">
        <f>16-INDEX(STANDINGS_SV[],MATCH(Table1[[#This Row],[COMBINED]],STANDINGS_SV[COMBINED],0),COLUMN(STANDINGS_SV[PLACE IN LEAGUE]))</f>
        <v>5</v>
      </c>
      <c r="N1762">
        <f>SUM(Table1[[#This Row],[BA]:[SV]])</f>
        <v>114</v>
      </c>
      <c r="O1762">
        <v>2</v>
      </c>
    </row>
    <row r="1763" spans="1:15" x14ac:dyDescent="0.25">
      <c r="A1763" t="s">
        <v>1893</v>
      </c>
      <c r="B1763" t="s">
        <v>1888</v>
      </c>
      <c r="C1763" t="str">
        <f>Table1[[#This Row],[League]]&amp;Table1[[#This Row],[Team]]</f>
        <v>$150 Draft Champions Jan 04 1:00 pm Lg.3579SpinningSeams5</v>
      </c>
      <c r="D1763">
        <f>16-INDEX(STANDINGS_BA[],MATCH(Table1[[#This Row],[COMBINED]],STANDINGS_BA[COMBINED],0),COLUMN(STANDINGS_BA[PLACE IN LEAGUE]))</f>
        <v>10</v>
      </c>
      <c r="E1763">
        <f>16-INDEX(STANDINGS_R[],MATCH(Table1[[#This Row],[COMBINED]],STANDINGS_R[COMBINED],0),COLUMN(STANDINGS_R[PLACE IN LEAGUE]))</f>
        <v>11</v>
      </c>
      <c r="F1763">
        <f>16-INDEX(STANDINGS_HR[],MATCH(Table1[[#This Row],[COMBINED]],STANDINGS_HR[COMBINED],0),COLUMN(STANDINGS_HR[PLACE IN LEAGUE]))</f>
        <v>9</v>
      </c>
      <c r="G1763">
        <f>16-INDEX(STANDINGS_RBI[],MATCH(Table1[[#This Row],[COMBINED]],STANDINGS_RBI[COMBINED],0),COLUMN(STANDINGS_RBI[PLACE IN LEAGUE]))</f>
        <v>14</v>
      </c>
      <c r="H1763">
        <f>16-INDEX(STANDINGS_SB[],MATCH(Table1[[#This Row],[COMBINED]],STANDINGS_SB[COMBINED],0),COLUMN(STANDINGS_SB[PLACE IN LEAGUE]))</f>
        <v>11</v>
      </c>
      <c r="I1763">
        <f>16-INDEX(STANDINGS_ERA[],MATCH(Table1[[#This Row],[COMBINED]],STANDINGS_ERA[COMBINED],0),COLUMN(STANDINGS_ERA[PLACE IN LEAGUE]))</f>
        <v>13</v>
      </c>
      <c r="J1763">
        <f>16-INDEX(STANDINGS_WHIP[],MATCH(Table1[[#This Row],[COMBINED]],STANDINGS_WHIP[COMBINED],0),COLUMN(STANDINGS_WHIP[PLACE IN LEAGUE]))</f>
        <v>11</v>
      </c>
      <c r="K1763">
        <f>16-INDEX(STANDINGS_W[],MATCH(Table1[[#This Row],[COMBINED]],STANDINGS_W[COMBINED],0),COLUMN(STANDINGS_W[PLACE IN LEAGUE]))</f>
        <v>14</v>
      </c>
      <c r="L1763">
        <f>16-INDEX(STANDINGS_K[],MATCH(Table1[[#This Row],[COMBINED]],STANDINGS_K[COMBINED],0),COLUMN(STANDINGS_K[PLACE IN LEAGUE]))</f>
        <v>13</v>
      </c>
      <c r="M1763">
        <f>16-INDEX(STANDINGS_SV[],MATCH(Table1[[#This Row],[COMBINED]],STANDINGS_SV[COMBINED],0),COLUMN(STANDINGS_SV[PLACE IN LEAGUE]))</f>
        <v>7</v>
      </c>
      <c r="N1763">
        <f>SUM(Table1[[#This Row],[BA]:[SV]])</f>
        <v>113</v>
      </c>
      <c r="O1763">
        <v>3</v>
      </c>
    </row>
    <row r="1764" spans="1:15" x14ac:dyDescent="0.25">
      <c r="A1764" t="s">
        <v>1892</v>
      </c>
      <c r="B1764" t="s">
        <v>1888</v>
      </c>
      <c r="C1764" t="str">
        <f>Table1[[#This Row],[League]]&amp;Table1[[#This Row],[Team]]</f>
        <v>$150 Draft Champions Jan 04 1:00 pm Lg.3579Good Guy Dolls</v>
      </c>
      <c r="D1764">
        <f>16-INDEX(STANDINGS_BA[],MATCH(Table1[[#This Row],[COMBINED]],STANDINGS_BA[COMBINED],0),COLUMN(STANDINGS_BA[PLACE IN LEAGUE]))</f>
        <v>11</v>
      </c>
      <c r="E1764">
        <f>16-INDEX(STANDINGS_R[],MATCH(Table1[[#This Row],[COMBINED]],STANDINGS_R[COMBINED],0),COLUMN(STANDINGS_R[PLACE IN LEAGUE]))</f>
        <v>8</v>
      </c>
      <c r="F1764">
        <f>16-INDEX(STANDINGS_HR[],MATCH(Table1[[#This Row],[COMBINED]],STANDINGS_HR[COMBINED],0),COLUMN(STANDINGS_HR[PLACE IN LEAGUE]))</f>
        <v>4</v>
      </c>
      <c r="G1764">
        <f>16-INDEX(STANDINGS_RBI[],MATCH(Table1[[#This Row],[COMBINED]],STANDINGS_RBI[COMBINED],0),COLUMN(STANDINGS_RBI[PLACE IN LEAGUE]))</f>
        <v>4</v>
      </c>
      <c r="H1764">
        <f>16-INDEX(STANDINGS_SB[],MATCH(Table1[[#This Row],[COMBINED]],STANDINGS_SB[COMBINED],0),COLUMN(STANDINGS_SB[PLACE IN LEAGUE]))</f>
        <v>9</v>
      </c>
      <c r="I1764">
        <f>16-INDEX(STANDINGS_ERA[],MATCH(Table1[[#This Row],[COMBINED]],STANDINGS_ERA[COMBINED],0),COLUMN(STANDINGS_ERA[PLACE IN LEAGUE]))</f>
        <v>15</v>
      </c>
      <c r="J1764">
        <f>16-INDEX(STANDINGS_WHIP[],MATCH(Table1[[#This Row],[COMBINED]],STANDINGS_WHIP[COMBINED],0),COLUMN(STANDINGS_WHIP[PLACE IN LEAGUE]))</f>
        <v>15</v>
      </c>
      <c r="K1764">
        <f>16-INDEX(STANDINGS_W[],MATCH(Table1[[#This Row],[COMBINED]],STANDINGS_W[COMBINED],0),COLUMN(STANDINGS_W[PLACE IN LEAGUE]))</f>
        <v>12</v>
      </c>
      <c r="L1764">
        <f>16-INDEX(STANDINGS_K[],MATCH(Table1[[#This Row],[COMBINED]],STANDINGS_K[COMBINED],0),COLUMN(STANDINGS_K[PLACE IN LEAGUE]))</f>
        <v>5</v>
      </c>
      <c r="M1764">
        <f>16-INDEX(STANDINGS_SV[],MATCH(Table1[[#This Row],[COMBINED]],STANDINGS_SV[COMBINED],0),COLUMN(STANDINGS_SV[PLACE IN LEAGUE]))</f>
        <v>14</v>
      </c>
      <c r="N1764">
        <f>SUM(Table1[[#This Row],[BA]:[SV]])</f>
        <v>97</v>
      </c>
      <c r="O1764">
        <v>4</v>
      </c>
    </row>
    <row r="1765" spans="1:15" x14ac:dyDescent="0.25">
      <c r="A1765" t="s">
        <v>1890</v>
      </c>
      <c r="B1765" t="s">
        <v>1888</v>
      </c>
      <c r="C1765" t="str">
        <f>Table1[[#This Row],[League]]&amp;Table1[[#This Row],[Team]]</f>
        <v>$150 Draft Champions Jan 04 1:00 pm Lg.3579Chifney Rush</v>
      </c>
      <c r="D1765">
        <f>16-INDEX(STANDINGS_BA[],MATCH(Table1[[#This Row],[COMBINED]],STANDINGS_BA[COMBINED],0),COLUMN(STANDINGS_BA[PLACE IN LEAGUE]))</f>
        <v>13</v>
      </c>
      <c r="E1765">
        <f>16-INDEX(STANDINGS_R[],MATCH(Table1[[#This Row],[COMBINED]],STANDINGS_R[COMBINED],0),COLUMN(STANDINGS_R[PLACE IN LEAGUE]))</f>
        <v>13</v>
      </c>
      <c r="F1765">
        <f>16-INDEX(STANDINGS_HR[],MATCH(Table1[[#This Row],[COMBINED]],STANDINGS_HR[COMBINED],0),COLUMN(STANDINGS_HR[PLACE IN LEAGUE]))</f>
        <v>8</v>
      </c>
      <c r="G1765">
        <f>16-INDEX(STANDINGS_RBI[],MATCH(Table1[[#This Row],[COMBINED]],STANDINGS_RBI[COMBINED],0),COLUMN(STANDINGS_RBI[PLACE IN LEAGUE]))</f>
        <v>13</v>
      </c>
      <c r="H1765">
        <f>16-INDEX(STANDINGS_SB[],MATCH(Table1[[#This Row],[COMBINED]],STANDINGS_SB[COMBINED],0),COLUMN(STANDINGS_SB[PLACE IN LEAGUE]))</f>
        <v>7</v>
      </c>
      <c r="I1765">
        <f>16-INDEX(STANDINGS_ERA[],MATCH(Table1[[#This Row],[COMBINED]],STANDINGS_ERA[COMBINED],0),COLUMN(STANDINGS_ERA[PLACE IN LEAGUE]))</f>
        <v>6</v>
      </c>
      <c r="J1765">
        <f>16-INDEX(STANDINGS_WHIP[],MATCH(Table1[[#This Row],[COMBINED]],STANDINGS_WHIP[COMBINED],0),COLUMN(STANDINGS_WHIP[PLACE IN LEAGUE]))</f>
        <v>8</v>
      </c>
      <c r="K1765">
        <f>16-INDEX(STANDINGS_W[],MATCH(Table1[[#This Row],[COMBINED]],STANDINGS_W[COMBINED],0),COLUMN(STANDINGS_W[PLACE IN LEAGUE]))</f>
        <v>5</v>
      </c>
      <c r="L1765">
        <f>16-INDEX(STANDINGS_K[],MATCH(Table1[[#This Row],[COMBINED]],STANDINGS_K[COMBINED],0),COLUMN(STANDINGS_K[PLACE IN LEAGUE]))</f>
        <v>6</v>
      </c>
      <c r="M1765">
        <f>16-INDEX(STANDINGS_SV[],MATCH(Table1[[#This Row],[COMBINED]],STANDINGS_SV[COMBINED],0),COLUMN(STANDINGS_SV[PLACE IN LEAGUE]))</f>
        <v>13</v>
      </c>
      <c r="N1765">
        <f>SUM(Table1[[#This Row],[BA]:[SV]])</f>
        <v>92</v>
      </c>
      <c r="O1765">
        <v>5</v>
      </c>
    </row>
    <row r="1766" spans="1:15" x14ac:dyDescent="0.25">
      <c r="A1766" t="s">
        <v>234</v>
      </c>
      <c r="B1766" t="s">
        <v>1888</v>
      </c>
      <c r="C1766" t="str">
        <f>Table1[[#This Row],[League]]&amp;Table1[[#This Row],[Team]]</f>
        <v>$150 Draft Champions Jan 04 1:00 pm Lg.3579deadmoneyA</v>
      </c>
      <c r="D1766">
        <f>16-INDEX(STANDINGS_BA[],MATCH(Table1[[#This Row],[COMBINED]],STANDINGS_BA[COMBINED],0),COLUMN(STANDINGS_BA[PLACE IN LEAGUE]))</f>
        <v>3</v>
      </c>
      <c r="E1766">
        <f>16-INDEX(STANDINGS_R[],MATCH(Table1[[#This Row],[COMBINED]],STANDINGS_R[COMBINED],0),COLUMN(STANDINGS_R[PLACE IN LEAGUE]))</f>
        <v>10</v>
      </c>
      <c r="F1766">
        <f>16-INDEX(STANDINGS_HR[],MATCH(Table1[[#This Row],[COMBINED]],STANDINGS_HR[COMBINED],0),COLUMN(STANDINGS_HR[PLACE IN LEAGUE]))</f>
        <v>7</v>
      </c>
      <c r="G1766">
        <f>16-INDEX(STANDINGS_RBI[],MATCH(Table1[[#This Row],[COMBINED]],STANDINGS_RBI[COMBINED],0),COLUMN(STANDINGS_RBI[PLACE IN LEAGUE]))</f>
        <v>9</v>
      </c>
      <c r="H1766">
        <f>16-INDEX(STANDINGS_SB[],MATCH(Table1[[#This Row],[COMBINED]],STANDINGS_SB[COMBINED],0),COLUMN(STANDINGS_SB[PLACE IN LEAGUE]))</f>
        <v>15</v>
      </c>
      <c r="I1766">
        <f>16-INDEX(STANDINGS_ERA[],MATCH(Table1[[#This Row],[COMBINED]],STANDINGS_ERA[COMBINED],0),COLUMN(STANDINGS_ERA[PLACE IN LEAGUE]))</f>
        <v>8</v>
      </c>
      <c r="J1766">
        <f>16-INDEX(STANDINGS_WHIP[],MATCH(Table1[[#This Row],[COMBINED]],STANDINGS_WHIP[COMBINED],0),COLUMN(STANDINGS_WHIP[PLACE IN LEAGUE]))</f>
        <v>7</v>
      </c>
      <c r="K1766">
        <f>16-INDEX(STANDINGS_W[],MATCH(Table1[[#This Row],[COMBINED]],STANDINGS_W[COMBINED],0),COLUMN(STANDINGS_W[PLACE IN LEAGUE]))</f>
        <v>11</v>
      </c>
      <c r="L1766">
        <f>16-INDEX(STANDINGS_K[],MATCH(Table1[[#This Row],[COMBINED]],STANDINGS_K[COMBINED],0),COLUMN(STANDINGS_K[PLACE IN LEAGUE]))</f>
        <v>12</v>
      </c>
      <c r="M1766">
        <f>16-INDEX(STANDINGS_SV[],MATCH(Table1[[#This Row],[COMBINED]],STANDINGS_SV[COMBINED],0),COLUMN(STANDINGS_SV[PLACE IN LEAGUE]))</f>
        <v>9</v>
      </c>
      <c r="N1766">
        <f>SUM(Table1[[#This Row],[BA]:[SV]])</f>
        <v>91</v>
      </c>
      <c r="O1766">
        <v>6</v>
      </c>
    </row>
    <row r="1767" spans="1:15" x14ac:dyDescent="0.25">
      <c r="A1767" t="s">
        <v>155</v>
      </c>
      <c r="B1767" t="s">
        <v>1888</v>
      </c>
      <c r="C1767" t="str">
        <f>Table1[[#This Row],[League]]&amp;Table1[[#This Row],[Team]]</f>
        <v>$150 Draft Champions Jan 04 1:00 pm Lg.3579Uski2</v>
      </c>
      <c r="D1767">
        <f>16-INDEX(STANDINGS_BA[],MATCH(Table1[[#This Row],[COMBINED]],STANDINGS_BA[COMBINED],0),COLUMN(STANDINGS_BA[PLACE IN LEAGUE]))</f>
        <v>6</v>
      </c>
      <c r="E1767">
        <f>16-INDEX(STANDINGS_R[],MATCH(Table1[[#This Row],[COMBINED]],STANDINGS_R[COMBINED],0),COLUMN(STANDINGS_R[PLACE IN LEAGUE]))</f>
        <v>12</v>
      </c>
      <c r="F1767">
        <f>16-INDEX(STANDINGS_HR[],MATCH(Table1[[#This Row],[COMBINED]],STANDINGS_HR[COMBINED],0),COLUMN(STANDINGS_HR[PLACE IN LEAGUE]))</f>
        <v>15</v>
      </c>
      <c r="G1767">
        <f>16-INDEX(STANDINGS_RBI[],MATCH(Table1[[#This Row],[COMBINED]],STANDINGS_RBI[COMBINED],0),COLUMN(STANDINGS_RBI[PLACE IN LEAGUE]))</f>
        <v>12</v>
      </c>
      <c r="H1767">
        <f>16-INDEX(STANDINGS_SB[],MATCH(Table1[[#This Row],[COMBINED]],STANDINGS_SB[COMBINED],0),COLUMN(STANDINGS_SB[PLACE IN LEAGUE]))</f>
        <v>6</v>
      </c>
      <c r="I1767">
        <f>16-INDEX(STANDINGS_ERA[],MATCH(Table1[[#This Row],[COMBINED]],STANDINGS_ERA[COMBINED],0),COLUMN(STANDINGS_ERA[PLACE IN LEAGUE]))</f>
        <v>5</v>
      </c>
      <c r="J1767">
        <f>16-INDEX(STANDINGS_WHIP[],MATCH(Table1[[#This Row],[COMBINED]],STANDINGS_WHIP[COMBINED],0),COLUMN(STANDINGS_WHIP[PLACE IN LEAGUE]))</f>
        <v>3</v>
      </c>
      <c r="K1767">
        <f>16-INDEX(STANDINGS_W[],MATCH(Table1[[#This Row],[COMBINED]],STANDINGS_W[COMBINED],0),COLUMN(STANDINGS_W[PLACE IN LEAGUE]))</f>
        <v>4</v>
      </c>
      <c r="L1767">
        <f>16-INDEX(STANDINGS_K[],MATCH(Table1[[#This Row],[COMBINED]],STANDINGS_K[COMBINED],0),COLUMN(STANDINGS_K[PLACE IN LEAGUE]))</f>
        <v>8</v>
      </c>
      <c r="M1767">
        <f>16-INDEX(STANDINGS_SV[],MATCH(Table1[[#This Row],[COMBINED]],STANDINGS_SV[COMBINED],0),COLUMN(STANDINGS_SV[PLACE IN LEAGUE]))</f>
        <v>11</v>
      </c>
      <c r="N1767">
        <f>SUM(Table1[[#This Row],[BA]:[SV]])</f>
        <v>82</v>
      </c>
      <c r="O1767">
        <v>7</v>
      </c>
    </row>
    <row r="1768" spans="1:15" x14ac:dyDescent="0.25">
      <c r="A1768" t="s">
        <v>1898</v>
      </c>
      <c r="B1768" t="s">
        <v>1888</v>
      </c>
      <c r="C1768" t="str">
        <f>Table1[[#This Row],[League]]&amp;Table1[[#This Row],[Team]]</f>
        <v>$150 Draft Champions Jan 04 1:00 pm Lg.3579Jaguar</v>
      </c>
      <c r="D1768">
        <f>16-INDEX(STANDINGS_BA[],MATCH(Table1[[#This Row],[COMBINED]],STANDINGS_BA[COMBINED],0),COLUMN(STANDINGS_BA[PLACE IN LEAGUE]))</f>
        <v>1</v>
      </c>
      <c r="E1768">
        <f>16-INDEX(STANDINGS_R[],MATCH(Table1[[#This Row],[COMBINED]],STANDINGS_R[COMBINED],0),COLUMN(STANDINGS_R[PLACE IN LEAGUE]))</f>
        <v>5</v>
      </c>
      <c r="F1768">
        <f>16-INDEX(STANDINGS_HR[],MATCH(Table1[[#This Row],[COMBINED]],STANDINGS_HR[COMBINED],0),COLUMN(STANDINGS_HR[PLACE IN LEAGUE]))</f>
        <v>10</v>
      </c>
      <c r="G1768">
        <f>16-INDEX(STANDINGS_RBI[],MATCH(Table1[[#This Row],[COMBINED]],STANDINGS_RBI[COMBINED],0),COLUMN(STANDINGS_RBI[PLACE IN LEAGUE]))</f>
        <v>6</v>
      </c>
      <c r="H1768">
        <f>16-INDEX(STANDINGS_SB[],MATCH(Table1[[#This Row],[COMBINED]],STANDINGS_SB[COMBINED],0),COLUMN(STANDINGS_SB[PLACE IN LEAGUE]))</f>
        <v>4</v>
      </c>
      <c r="I1768">
        <f>16-INDEX(STANDINGS_ERA[],MATCH(Table1[[#This Row],[COMBINED]],STANDINGS_ERA[COMBINED],0),COLUMN(STANDINGS_ERA[PLACE IN LEAGUE]))</f>
        <v>4</v>
      </c>
      <c r="J1768">
        <f>16-INDEX(STANDINGS_WHIP[],MATCH(Table1[[#This Row],[COMBINED]],STANDINGS_WHIP[COMBINED],0),COLUMN(STANDINGS_WHIP[PLACE IN LEAGUE]))</f>
        <v>13</v>
      </c>
      <c r="K1768">
        <f>16-INDEX(STANDINGS_W[],MATCH(Table1[[#This Row],[COMBINED]],STANDINGS_W[COMBINED],0),COLUMN(STANDINGS_W[PLACE IN LEAGUE]))</f>
        <v>15</v>
      </c>
      <c r="L1768">
        <f>16-INDEX(STANDINGS_K[],MATCH(Table1[[#This Row],[COMBINED]],STANDINGS_K[COMBINED],0),COLUMN(STANDINGS_K[PLACE IN LEAGUE]))</f>
        <v>14</v>
      </c>
      <c r="M1768">
        <f>16-INDEX(STANDINGS_SV[],MATCH(Table1[[#This Row],[COMBINED]],STANDINGS_SV[COMBINED],0),COLUMN(STANDINGS_SV[PLACE IN LEAGUE]))</f>
        <v>6</v>
      </c>
      <c r="N1768">
        <f>SUM(Table1[[#This Row],[BA]:[SV]])</f>
        <v>78</v>
      </c>
      <c r="O1768">
        <v>8</v>
      </c>
    </row>
    <row r="1769" spans="1:15" x14ac:dyDescent="0.25">
      <c r="A1769" t="s">
        <v>1896</v>
      </c>
      <c r="B1769" t="s">
        <v>1888</v>
      </c>
      <c r="C1769" t="str">
        <f>Table1[[#This Row],[League]]&amp;Table1[[#This Row],[Team]]</f>
        <v>$150 Draft Champions Jan 04 1:00 pm Lg.3579Tater Tots</v>
      </c>
      <c r="D1769">
        <f>16-INDEX(STANDINGS_BA[],MATCH(Table1[[#This Row],[COMBINED]],STANDINGS_BA[COMBINED],0),COLUMN(STANDINGS_BA[PLACE IN LEAGUE]))</f>
        <v>4</v>
      </c>
      <c r="E1769">
        <f>16-INDEX(STANDINGS_R[],MATCH(Table1[[#This Row],[COMBINED]],STANDINGS_R[COMBINED],0),COLUMN(STANDINGS_R[PLACE IN LEAGUE]))</f>
        <v>3</v>
      </c>
      <c r="F1769">
        <f>16-INDEX(STANDINGS_HR[],MATCH(Table1[[#This Row],[COMBINED]],STANDINGS_HR[COMBINED],0),COLUMN(STANDINGS_HR[PLACE IN LEAGUE]))</f>
        <v>2</v>
      </c>
      <c r="G1769">
        <f>16-INDEX(STANDINGS_RBI[],MATCH(Table1[[#This Row],[COMBINED]],STANDINGS_RBI[COMBINED],0),COLUMN(STANDINGS_RBI[PLACE IN LEAGUE]))</f>
        <v>5</v>
      </c>
      <c r="H1769">
        <f>16-INDEX(STANDINGS_SB[],MATCH(Table1[[#This Row],[COMBINED]],STANDINGS_SB[COMBINED],0),COLUMN(STANDINGS_SB[PLACE IN LEAGUE]))</f>
        <v>5</v>
      </c>
      <c r="I1769">
        <f>16-INDEX(STANDINGS_ERA[],MATCH(Table1[[#This Row],[COMBINED]],STANDINGS_ERA[COMBINED],0),COLUMN(STANDINGS_ERA[PLACE IN LEAGUE]))</f>
        <v>9</v>
      </c>
      <c r="J1769">
        <f>16-INDEX(STANDINGS_WHIP[],MATCH(Table1[[#This Row],[COMBINED]],STANDINGS_WHIP[COMBINED],0),COLUMN(STANDINGS_WHIP[PLACE IN LEAGUE]))</f>
        <v>10</v>
      </c>
      <c r="K1769">
        <f>16-INDEX(STANDINGS_W[],MATCH(Table1[[#This Row],[COMBINED]],STANDINGS_W[COMBINED],0),COLUMN(STANDINGS_W[PLACE IN LEAGUE]))</f>
        <v>9</v>
      </c>
      <c r="L1769">
        <f>16-INDEX(STANDINGS_K[],MATCH(Table1[[#This Row],[COMBINED]],STANDINGS_K[COMBINED],0),COLUMN(STANDINGS_K[PLACE IN LEAGUE]))</f>
        <v>11</v>
      </c>
      <c r="M1769">
        <f>16-INDEX(STANDINGS_SV[],MATCH(Table1[[#This Row],[COMBINED]],STANDINGS_SV[COMBINED],0),COLUMN(STANDINGS_SV[PLACE IN LEAGUE]))</f>
        <v>15</v>
      </c>
      <c r="N1769">
        <f>SUM(Table1[[#This Row],[BA]:[SV]])</f>
        <v>73</v>
      </c>
      <c r="O1769">
        <v>9</v>
      </c>
    </row>
    <row r="1770" spans="1:15" x14ac:dyDescent="0.25">
      <c r="A1770" t="s">
        <v>1895</v>
      </c>
      <c r="B1770" t="s">
        <v>1888</v>
      </c>
      <c r="C1770" t="str">
        <f>Table1[[#This Row],[League]]&amp;Table1[[#This Row],[Team]]</f>
        <v>$150 Draft Champions Jan 04 1:00 pm Lg.3579Nine and a half</v>
      </c>
      <c r="D1770">
        <f>16-INDEX(STANDINGS_BA[],MATCH(Table1[[#This Row],[COMBINED]],STANDINGS_BA[COMBINED],0),COLUMN(STANDINGS_BA[PLACE IN LEAGUE]))</f>
        <v>5</v>
      </c>
      <c r="E1770">
        <f>16-INDEX(STANDINGS_R[],MATCH(Table1[[#This Row],[COMBINED]],STANDINGS_R[COMBINED],0),COLUMN(STANDINGS_R[PLACE IN LEAGUE]))</f>
        <v>7</v>
      </c>
      <c r="F1770">
        <f>16-INDEX(STANDINGS_HR[],MATCH(Table1[[#This Row],[COMBINED]],STANDINGS_HR[COMBINED],0),COLUMN(STANDINGS_HR[PLACE IN LEAGUE]))</f>
        <v>3</v>
      </c>
      <c r="G1770">
        <f>16-INDEX(STANDINGS_RBI[],MATCH(Table1[[#This Row],[COMBINED]],STANDINGS_RBI[COMBINED],0),COLUMN(STANDINGS_RBI[PLACE IN LEAGUE]))</f>
        <v>3</v>
      </c>
      <c r="H1770">
        <f>16-INDEX(STANDINGS_SB[],MATCH(Table1[[#This Row],[COMBINED]],STANDINGS_SB[COMBINED],0),COLUMN(STANDINGS_SB[PLACE IN LEAGUE]))</f>
        <v>14</v>
      </c>
      <c r="I1770">
        <f>16-INDEX(STANDINGS_ERA[],MATCH(Table1[[#This Row],[COMBINED]],STANDINGS_ERA[COMBINED],0),COLUMN(STANDINGS_ERA[PLACE IN LEAGUE]))</f>
        <v>7</v>
      </c>
      <c r="J1770">
        <f>16-INDEX(STANDINGS_WHIP[],MATCH(Table1[[#This Row],[COMBINED]],STANDINGS_WHIP[COMBINED],0),COLUMN(STANDINGS_WHIP[PLACE IN LEAGUE]))</f>
        <v>5</v>
      </c>
      <c r="K1770">
        <f>16-INDEX(STANDINGS_W[],MATCH(Table1[[#This Row],[COMBINED]],STANDINGS_W[COMBINED],0),COLUMN(STANDINGS_W[PLACE IN LEAGUE]))</f>
        <v>10</v>
      </c>
      <c r="L1770">
        <f>16-INDEX(STANDINGS_K[],MATCH(Table1[[#This Row],[COMBINED]],STANDINGS_K[COMBINED],0),COLUMN(STANDINGS_K[PLACE IN LEAGUE]))</f>
        <v>9</v>
      </c>
      <c r="M1770">
        <f>16-INDEX(STANDINGS_SV[],MATCH(Table1[[#This Row],[COMBINED]],STANDINGS_SV[COMBINED],0),COLUMN(STANDINGS_SV[PLACE IN LEAGUE]))</f>
        <v>8</v>
      </c>
      <c r="N1770">
        <f>SUM(Table1[[#This Row],[BA]:[SV]])</f>
        <v>71</v>
      </c>
      <c r="O1770">
        <v>10</v>
      </c>
    </row>
    <row r="1771" spans="1:15" x14ac:dyDescent="0.25">
      <c r="A1771" t="s">
        <v>1891</v>
      </c>
      <c r="B1771" t="s">
        <v>1888</v>
      </c>
      <c r="C1771" t="str">
        <f>Table1[[#This Row],[League]]&amp;Table1[[#This Row],[Team]]</f>
        <v>$150 Draft Champions Jan 04 1:00 pm Lg.3579No Real Plan</v>
      </c>
      <c r="D1771">
        <f>16-INDEX(STANDINGS_BA[],MATCH(Table1[[#This Row],[COMBINED]],STANDINGS_BA[COMBINED],0),COLUMN(STANDINGS_BA[PLACE IN LEAGUE]))</f>
        <v>12</v>
      </c>
      <c r="E1771">
        <f>16-INDEX(STANDINGS_R[],MATCH(Table1[[#This Row],[COMBINED]],STANDINGS_R[COMBINED],0),COLUMN(STANDINGS_R[PLACE IN LEAGUE]))</f>
        <v>9</v>
      </c>
      <c r="F1771">
        <f>16-INDEX(STANDINGS_HR[],MATCH(Table1[[#This Row],[COMBINED]],STANDINGS_HR[COMBINED],0),COLUMN(STANDINGS_HR[PLACE IN LEAGUE]))</f>
        <v>11</v>
      </c>
      <c r="G1771">
        <f>16-INDEX(STANDINGS_RBI[],MATCH(Table1[[#This Row],[COMBINED]],STANDINGS_RBI[COMBINED],0),COLUMN(STANDINGS_RBI[PLACE IN LEAGUE]))</f>
        <v>10</v>
      </c>
      <c r="H1771">
        <f>16-INDEX(STANDINGS_SB[],MATCH(Table1[[#This Row],[COMBINED]],STANDINGS_SB[COMBINED],0),COLUMN(STANDINGS_SB[PLACE IN LEAGUE]))</f>
        <v>8</v>
      </c>
      <c r="I1771">
        <f>16-INDEX(STANDINGS_ERA[],MATCH(Table1[[#This Row],[COMBINED]],STANDINGS_ERA[COMBINED],0),COLUMN(STANDINGS_ERA[PLACE IN LEAGUE]))</f>
        <v>2</v>
      </c>
      <c r="J1771">
        <f>16-INDEX(STANDINGS_WHIP[],MATCH(Table1[[#This Row],[COMBINED]],STANDINGS_WHIP[COMBINED],0),COLUMN(STANDINGS_WHIP[PLACE IN LEAGUE]))</f>
        <v>4</v>
      </c>
      <c r="K1771">
        <f>16-INDEX(STANDINGS_W[],MATCH(Table1[[#This Row],[COMBINED]],STANDINGS_W[COMBINED],0),COLUMN(STANDINGS_W[PLACE IN LEAGUE]))</f>
        <v>1</v>
      </c>
      <c r="L1771">
        <f>16-INDEX(STANDINGS_K[],MATCH(Table1[[#This Row],[COMBINED]],STANDINGS_K[COMBINED],0),COLUMN(STANDINGS_K[PLACE IN LEAGUE]))</f>
        <v>3</v>
      </c>
      <c r="M1771">
        <f>16-INDEX(STANDINGS_SV[],MATCH(Table1[[#This Row],[COMBINED]],STANDINGS_SV[COMBINED],0),COLUMN(STANDINGS_SV[PLACE IN LEAGUE]))</f>
        <v>3</v>
      </c>
      <c r="N1771">
        <f>SUM(Table1[[#This Row],[BA]:[SV]])</f>
        <v>63</v>
      </c>
      <c r="O1771">
        <v>11</v>
      </c>
    </row>
    <row r="1772" spans="1:15" x14ac:dyDescent="0.25">
      <c r="A1772" t="s">
        <v>460</v>
      </c>
      <c r="B1772" t="s">
        <v>1888</v>
      </c>
      <c r="C1772" t="str">
        <f>Table1[[#This Row],[League]]&amp;Table1[[#This Row],[Team]]</f>
        <v>$150 Draft Champions Jan 04 1:00 pm Lg.3579smackers II</v>
      </c>
      <c r="D1772">
        <f>16-INDEX(STANDINGS_BA[],MATCH(Table1[[#This Row],[COMBINED]],STANDINGS_BA[COMBINED],0),COLUMN(STANDINGS_BA[PLACE IN LEAGUE]))</f>
        <v>8</v>
      </c>
      <c r="E1772">
        <f>16-INDEX(STANDINGS_R[],MATCH(Table1[[#This Row],[COMBINED]],STANDINGS_R[COMBINED],0),COLUMN(STANDINGS_R[PLACE IN LEAGUE]))</f>
        <v>2</v>
      </c>
      <c r="F1772">
        <f>16-INDEX(STANDINGS_HR[],MATCH(Table1[[#This Row],[COMBINED]],STANDINGS_HR[COMBINED],0),COLUMN(STANDINGS_HR[PLACE IN LEAGUE]))</f>
        <v>5</v>
      </c>
      <c r="G1772">
        <f>16-INDEX(STANDINGS_RBI[],MATCH(Table1[[#This Row],[COMBINED]],STANDINGS_RBI[COMBINED],0),COLUMN(STANDINGS_RBI[PLACE IN LEAGUE]))</f>
        <v>2</v>
      </c>
      <c r="H1772">
        <f>16-INDEX(STANDINGS_SB[],MATCH(Table1[[#This Row],[COMBINED]],STANDINGS_SB[COMBINED],0),COLUMN(STANDINGS_SB[PLACE IN LEAGUE]))</f>
        <v>3</v>
      </c>
      <c r="I1772">
        <f>16-INDEX(STANDINGS_ERA[],MATCH(Table1[[#This Row],[COMBINED]],STANDINGS_ERA[COMBINED],0),COLUMN(STANDINGS_ERA[PLACE IN LEAGUE]))</f>
        <v>11</v>
      </c>
      <c r="J1772">
        <f>16-INDEX(STANDINGS_WHIP[],MATCH(Table1[[#This Row],[COMBINED]],STANDINGS_WHIP[COMBINED],0),COLUMN(STANDINGS_WHIP[PLACE IN LEAGUE]))</f>
        <v>6</v>
      </c>
      <c r="K1772">
        <f>16-INDEX(STANDINGS_W[],MATCH(Table1[[#This Row],[COMBINED]],STANDINGS_W[COMBINED],0),COLUMN(STANDINGS_W[PLACE IN LEAGUE]))</f>
        <v>6</v>
      </c>
      <c r="L1772">
        <f>16-INDEX(STANDINGS_K[],MATCH(Table1[[#This Row],[COMBINED]],STANDINGS_K[COMBINED],0),COLUMN(STANDINGS_K[PLACE IN LEAGUE]))</f>
        <v>7</v>
      </c>
      <c r="M1772">
        <f>16-INDEX(STANDINGS_SV[],MATCH(Table1[[#This Row],[COMBINED]],STANDINGS_SV[COMBINED],0),COLUMN(STANDINGS_SV[PLACE IN LEAGUE]))</f>
        <v>10</v>
      </c>
      <c r="N1772">
        <f>SUM(Table1[[#This Row],[BA]:[SV]])</f>
        <v>60</v>
      </c>
      <c r="O1772">
        <v>12</v>
      </c>
    </row>
    <row r="1773" spans="1:15" x14ac:dyDescent="0.25">
      <c r="A1773" t="s">
        <v>1894</v>
      </c>
      <c r="B1773" t="s">
        <v>1888</v>
      </c>
      <c r="C1773" t="str">
        <f>Table1[[#This Row],[League]]&amp;Table1[[#This Row],[Team]]</f>
        <v>$150 Draft Champions Jan 04 1:00 pm Lg.3579Team Rogovin</v>
      </c>
      <c r="D1773">
        <f>16-INDEX(STANDINGS_BA[],MATCH(Table1[[#This Row],[COMBINED]],STANDINGS_BA[COMBINED],0),COLUMN(STANDINGS_BA[PLACE IN LEAGUE]))</f>
        <v>9</v>
      </c>
      <c r="E1773">
        <f>16-INDEX(STANDINGS_R[],MATCH(Table1[[#This Row],[COMBINED]],STANDINGS_R[COMBINED],0),COLUMN(STANDINGS_R[PLACE IN LEAGUE]))</f>
        <v>4</v>
      </c>
      <c r="F1773">
        <f>16-INDEX(STANDINGS_HR[],MATCH(Table1[[#This Row],[COMBINED]],STANDINGS_HR[COMBINED],0),COLUMN(STANDINGS_HR[PLACE IN LEAGUE]))</f>
        <v>12</v>
      </c>
      <c r="G1773">
        <f>16-INDEX(STANDINGS_RBI[],MATCH(Table1[[#This Row],[COMBINED]],STANDINGS_RBI[COMBINED],0),COLUMN(STANDINGS_RBI[PLACE IN LEAGUE]))</f>
        <v>7</v>
      </c>
      <c r="H1773">
        <f>16-INDEX(STANDINGS_SB[],MATCH(Table1[[#This Row],[COMBINED]],STANDINGS_SB[COMBINED],0),COLUMN(STANDINGS_SB[PLACE IN LEAGUE]))</f>
        <v>1</v>
      </c>
      <c r="I1773">
        <f>16-INDEX(STANDINGS_ERA[],MATCH(Table1[[#This Row],[COMBINED]],STANDINGS_ERA[COMBINED],0),COLUMN(STANDINGS_ERA[PLACE IN LEAGUE]))</f>
        <v>3</v>
      </c>
      <c r="J1773">
        <f>16-INDEX(STANDINGS_WHIP[],MATCH(Table1[[#This Row],[COMBINED]],STANDINGS_WHIP[COMBINED],0),COLUMN(STANDINGS_WHIP[PLACE IN LEAGUE]))</f>
        <v>2</v>
      </c>
      <c r="K1773">
        <f>16-INDEX(STANDINGS_W[],MATCH(Table1[[#This Row],[COMBINED]],STANDINGS_W[COMBINED],0),COLUMN(STANDINGS_W[PLACE IN LEAGUE]))</f>
        <v>7</v>
      </c>
      <c r="L1773">
        <f>16-INDEX(STANDINGS_K[],MATCH(Table1[[#This Row],[COMBINED]],STANDINGS_K[COMBINED],0),COLUMN(STANDINGS_K[PLACE IN LEAGUE]))</f>
        <v>4</v>
      </c>
      <c r="M1773">
        <f>16-INDEX(STANDINGS_SV[],MATCH(Table1[[#This Row],[COMBINED]],STANDINGS_SV[COMBINED],0),COLUMN(STANDINGS_SV[PLACE IN LEAGUE]))</f>
        <v>4</v>
      </c>
      <c r="N1773">
        <f>SUM(Table1[[#This Row],[BA]:[SV]])</f>
        <v>53</v>
      </c>
      <c r="O1773">
        <v>13</v>
      </c>
    </row>
    <row r="1774" spans="1:15" x14ac:dyDescent="0.25">
      <c r="A1774" t="s">
        <v>535</v>
      </c>
      <c r="B1774" t="s">
        <v>1888</v>
      </c>
      <c r="C1774" t="str">
        <f>Table1[[#This Row],[League]]&amp;Table1[[#This Row],[Team]]</f>
        <v>$150 Draft Champions Jan 04 1:00 pm Lg.3579Team capofari</v>
      </c>
      <c r="D1774">
        <f>16-INDEX(STANDINGS_BA[],MATCH(Table1[[#This Row],[COMBINED]],STANDINGS_BA[COMBINED],0),COLUMN(STANDINGS_BA[PLACE IN LEAGUE]))</f>
        <v>7</v>
      </c>
      <c r="E1774">
        <f>16-INDEX(STANDINGS_R[],MATCH(Table1[[#This Row],[COMBINED]],STANDINGS_R[COMBINED],0),COLUMN(STANDINGS_R[PLACE IN LEAGUE]))</f>
        <v>1</v>
      </c>
      <c r="F1774">
        <f>16-INDEX(STANDINGS_HR[],MATCH(Table1[[#This Row],[COMBINED]],STANDINGS_HR[COMBINED],0),COLUMN(STANDINGS_HR[PLACE IN LEAGUE]))</f>
        <v>1</v>
      </c>
      <c r="G1774">
        <f>16-INDEX(STANDINGS_RBI[],MATCH(Table1[[#This Row],[COMBINED]],STANDINGS_RBI[COMBINED],0),COLUMN(STANDINGS_RBI[PLACE IN LEAGUE]))</f>
        <v>1</v>
      </c>
      <c r="H1774">
        <f>16-INDEX(STANDINGS_SB[],MATCH(Table1[[#This Row],[COMBINED]],STANDINGS_SB[COMBINED],0),COLUMN(STANDINGS_SB[PLACE IN LEAGUE]))</f>
        <v>12</v>
      </c>
      <c r="I1774">
        <f>16-INDEX(STANDINGS_ERA[],MATCH(Table1[[#This Row],[COMBINED]],STANDINGS_ERA[COMBINED],0),COLUMN(STANDINGS_ERA[PLACE IN LEAGUE]))</f>
        <v>10</v>
      </c>
      <c r="J1774">
        <f>16-INDEX(STANDINGS_WHIP[],MATCH(Table1[[#This Row],[COMBINED]],STANDINGS_WHIP[COMBINED],0),COLUMN(STANDINGS_WHIP[PLACE IN LEAGUE]))</f>
        <v>9</v>
      </c>
      <c r="K1774">
        <f>16-INDEX(STANDINGS_W[],MATCH(Table1[[#This Row],[COMBINED]],STANDINGS_W[COMBINED],0),COLUMN(STANDINGS_W[PLACE IN LEAGUE]))</f>
        <v>2</v>
      </c>
      <c r="L1774">
        <f>16-INDEX(STANDINGS_K[],MATCH(Table1[[#This Row],[COMBINED]],STANDINGS_K[COMBINED],0),COLUMN(STANDINGS_K[PLACE IN LEAGUE]))</f>
        <v>2</v>
      </c>
      <c r="M1774">
        <f>16-INDEX(STANDINGS_SV[],MATCH(Table1[[#This Row],[COMBINED]],STANDINGS_SV[COMBINED],0),COLUMN(STANDINGS_SV[PLACE IN LEAGUE]))</f>
        <v>1</v>
      </c>
      <c r="N1774">
        <f>SUM(Table1[[#This Row],[BA]:[SV]])</f>
        <v>46</v>
      </c>
      <c r="O1774">
        <v>14</v>
      </c>
    </row>
    <row r="1775" spans="1:15" x14ac:dyDescent="0.25">
      <c r="A1775" t="s">
        <v>1889</v>
      </c>
      <c r="B1775" t="s">
        <v>1888</v>
      </c>
      <c r="C1775" t="str">
        <f>Table1[[#This Row],[League]]&amp;Table1[[#This Row],[Team]]</f>
        <v>$150 Draft Champions Jan 04 1:00 pm Lg.3579Team Fonte</v>
      </c>
      <c r="D1775">
        <f>16-INDEX(STANDINGS_BA[],MATCH(Table1[[#This Row],[COMBINED]],STANDINGS_BA[COMBINED],0),COLUMN(STANDINGS_BA[PLACE IN LEAGUE]))</f>
        <v>14</v>
      </c>
      <c r="E1775">
        <f>16-INDEX(STANDINGS_R[],MATCH(Table1[[#This Row],[COMBINED]],STANDINGS_R[COMBINED],0),COLUMN(STANDINGS_R[PLACE IN LEAGUE]))</f>
        <v>6</v>
      </c>
      <c r="F1775">
        <f>16-INDEX(STANDINGS_HR[],MATCH(Table1[[#This Row],[COMBINED]],STANDINGS_HR[COMBINED],0),COLUMN(STANDINGS_HR[PLACE IN LEAGUE]))</f>
        <v>6</v>
      </c>
      <c r="G1775">
        <f>16-INDEX(STANDINGS_RBI[],MATCH(Table1[[#This Row],[COMBINED]],STANDINGS_RBI[COMBINED],0),COLUMN(STANDINGS_RBI[PLACE IN LEAGUE]))</f>
        <v>8</v>
      </c>
      <c r="H1775">
        <f>16-INDEX(STANDINGS_SB[],MATCH(Table1[[#This Row],[COMBINED]],STANDINGS_SB[COMBINED],0),COLUMN(STANDINGS_SB[PLACE IN LEAGUE]))</f>
        <v>2</v>
      </c>
      <c r="I1775">
        <f>16-INDEX(STANDINGS_ERA[],MATCH(Table1[[#This Row],[COMBINED]],STANDINGS_ERA[COMBINED],0),COLUMN(STANDINGS_ERA[PLACE IN LEAGUE]))</f>
        <v>1</v>
      </c>
      <c r="J1775">
        <f>16-INDEX(STANDINGS_WHIP[],MATCH(Table1[[#This Row],[COMBINED]],STANDINGS_WHIP[COMBINED],0),COLUMN(STANDINGS_WHIP[PLACE IN LEAGUE]))</f>
        <v>1</v>
      </c>
      <c r="K1775">
        <f>16-INDEX(STANDINGS_W[],MATCH(Table1[[#This Row],[COMBINED]],STANDINGS_W[COMBINED],0),COLUMN(STANDINGS_W[PLACE IN LEAGUE]))</f>
        <v>3</v>
      </c>
      <c r="L1775">
        <f>16-INDEX(STANDINGS_K[],MATCH(Table1[[#This Row],[COMBINED]],STANDINGS_K[COMBINED],0),COLUMN(STANDINGS_K[PLACE IN LEAGUE]))</f>
        <v>1</v>
      </c>
      <c r="M1775">
        <f>16-INDEX(STANDINGS_SV[],MATCH(Table1[[#This Row],[COMBINED]],STANDINGS_SV[COMBINED],0),COLUMN(STANDINGS_SV[PLACE IN LEAGUE]))</f>
        <v>2</v>
      </c>
      <c r="N1775">
        <f>SUM(Table1[[#This Row],[BA]:[SV]])</f>
        <v>44</v>
      </c>
      <c r="O1775">
        <v>15</v>
      </c>
    </row>
    <row r="1776" spans="1:15" x14ac:dyDescent="0.25">
      <c r="A1776" t="s">
        <v>1905</v>
      </c>
      <c r="B1776" t="s">
        <v>1900</v>
      </c>
      <c r="C1776" t="str">
        <f>Table1[[#This Row],[League]]&amp;Table1[[#This Row],[Team]]</f>
        <v>$150 Draft Champions Jan 05 1:00 pm Lg.3580484 Hitter</v>
      </c>
      <c r="D1776">
        <f>16-INDEX(STANDINGS_BA[],MATCH(Table1[[#This Row],[COMBINED]],STANDINGS_BA[COMBINED],0),COLUMN(STANDINGS_BA[PLACE IN LEAGUE]))</f>
        <v>6</v>
      </c>
      <c r="E1776">
        <f>16-INDEX(STANDINGS_R[],MATCH(Table1[[#This Row],[COMBINED]],STANDINGS_R[COMBINED],0),COLUMN(STANDINGS_R[PLACE IN LEAGUE]))</f>
        <v>4</v>
      </c>
      <c r="F1776">
        <f>16-INDEX(STANDINGS_HR[],MATCH(Table1[[#This Row],[COMBINED]],STANDINGS_HR[COMBINED],0),COLUMN(STANDINGS_HR[PLACE IN LEAGUE]))</f>
        <v>6</v>
      </c>
      <c r="G1776">
        <f>16-INDEX(STANDINGS_RBI[],MATCH(Table1[[#This Row],[COMBINED]],STANDINGS_RBI[COMBINED],0),COLUMN(STANDINGS_RBI[PLACE IN LEAGUE]))</f>
        <v>5</v>
      </c>
      <c r="H1776">
        <f>16-INDEX(STANDINGS_SB[],MATCH(Table1[[#This Row],[COMBINED]],STANDINGS_SB[COMBINED],0),COLUMN(STANDINGS_SB[PLACE IN LEAGUE]))</f>
        <v>15</v>
      </c>
      <c r="I1776">
        <f>16-INDEX(STANDINGS_ERA[],MATCH(Table1[[#This Row],[COMBINED]],STANDINGS_ERA[COMBINED],0),COLUMN(STANDINGS_ERA[PLACE IN LEAGUE]))</f>
        <v>14</v>
      </c>
      <c r="J1776">
        <f>16-INDEX(STANDINGS_WHIP[],MATCH(Table1[[#This Row],[COMBINED]],STANDINGS_WHIP[COMBINED],0),COLUMN(STANDINGS_WHIP[PLACE IN LEAGUE]))</f>
        <v>13</v>
      </c>
      <c r="K1776">
        <f>16-INDEX(STANDINGS_W[],MATCH(Table1[[#This Row],[COMBINED]],STANDINGS_W[COMBINED],0),COLUMN(STANDINGS_W[PLACE IN LEAGUE]))</f>
        <v>15</v>
      </c>
      <c r="L1776">
        <f>16-INDEX(STANDINGS_K[],MATCH(Table1[[#This Row],[COMBINED]],STANDINGS_K[COMBINED],0),COLUMN(STANDINGS_K[PLACE IN LEAGUE]))</f>
        <v>11</v>
      </c>
      <c r="M1776">
        <f>16-INDEX(STANDINGS_SV[],MATCH(Table1[[#This Row],[COMBINED]],STANDINGS_SV[COMBINED],0),COLUMN(STANDINGS_SV[PLACE IN LEAGUE]))</f>
        <v>15</v>
      </c>
      <c r="N1776">
        <f>SUM(Table1[[#This Row],[BA]:[SV]])</f>
        <v>104</v>
      </c>
      <c r="O1776">
        <v>1</v>
      </c>
    </row>
    <row r="1777" spans="1:15" x14ac:dyDescent="0.25">
      <c r="A1777" t="s">
        <v>1902</v>
      </c>
      <c r="B1777" t="s">
        <v>1900</v>
      </c>
      <c r="C1777" t="str">
        <f>Table1[[#This Row],[League]]&amp;Table1[[#This Row],[Team]]</f>
        <v>$150 Draft Champions Jan 05 1:00 pm Lg.3580DC Dogo 2</v>
      </c>
      <c r="D1777">
        <f>16-INDEX(STANDINGS_BA[],MATCH(Table1[[#This Row],[COMBINED]],STANDINGS_BA[COMBINED],0),COLUMN(STANDINGS_BA[PLACE IN LEAGUE]))</f>
        <v>13</v>
      </c>
      <c r="E1777">
        <f>16-INDEX(STANDINGS_R[],MATCH(Table1[[#This Row],[COMBINED]],STANDINGS_R[COMBINED],0),COLUMN(STANDINGS_R[PLACE IN LEAGUE]))</f>
        <v>9</v>
      </c>
      <c r="F1777">
        <f>16-INDEX(STANDINGS_HR[],MATCH(Table1[[#This Row],[COMBINED]],STANDINGS_HR[COMBINED],0),COLUMN(STANDINGS_HR[PLACE IN LEAGUE]))</f>
        <v>14</v>
      </c>
      <c r="G1777">
        <f>16-INDEX(STANDINGS_RBI[],MATCH(Table1[[#This Row],[COMBINED]],STANDINGS_RBI[COMBINED],0),COLUMN(STANDINGS_RBI[PLACE IN LEAGUE]))</f>
        <v>14</v>
      </c>
      <c r="H1777">
        <f>16-INDEX(STANDINGS_SB[],MATCH(Table1[[#This Row],[COMBINED]],STANDINGS_SB[COMBINED],0),COLUMN(STANDINGS_SB[PLACE IN LEAGUE]))</f>
        <v>6</v>
      </c>
      <c r="I1777">
        <f>16-INDEX(STANDINGS_ERA[],MATCH(Table1[[#This Row],[COMBINED]],STANDINGS_ERA[COMBINED],0),COLUMN(STANDINGS_ERA[PLACE IN LEAGUE]))</f>
        <v>8</v>
      </c>
      <c r="J1777">
        <f>16-INDEX(STANDINGS_WHIP[],MATCH(Table1[[#This Row],[COMBINED]],STANDINGS_WHIP[COMBINED],0),COLUMN(STANDINGS_WHIP[PLACE IN LEAGUE]))</f>
        <v>9</v>
      </c>
      <c r="K1777">
        <f>16-INDEX(STANDINGS_W[],MATCH(Table1[[#This Row],[COMBINED]],STANDINGS_W[COMBINED],0),COLUMN(STANDINGS_W[PLACE IN LEAGUE]))</f>
        <v>9</v>
      </c>
      <c r="L1777">
        <f>16-INDEX(STANDINGS_K[],MATCH(Table1[[#This Row],[COMBINED]],STANDINGS_K[COMBINED],0),COLUMN(STANDINGS_K[PLACE IN LEAGUE]))</f>
        <v>9</v>
      </c>
      <c r="M1777">
        <f>16-INDEX(STANDINGS_SV[],MATCH(Table1[[#This Row],[COMBINED]],STANDINGS_SV[COMBINED],0),COLUMN(STANDINGS_SV[PLACE IN LEAGUE]))</f>
        <v>11</v>
      </c>
      <c r="N1777">
        <f>SUM(Table1[[#This Row],[BA]:[SV]])</f>
        <v>102</v>
      </c>
      <c r="O1777">
        <v>2</v>
      </c>
    </row>
    <row r="1778" spans="1:15" x14ac:dyDescent="0.25">
      <c r="A1778" t="s">
        <v>551</v>
      </c>
      <c r="B1778" t="s">
        <v>1900</v>
      </c>
      <c r="C1778" t="str">
        <f>Table1[[#This Row],[League]]&amp;Table1[[#This Row],[Team]]</f>
        <v>$150 Draft Champions Jan 05 1:00 pm Lg.3580Miggy's Crown</v>
      </c>
      <c r="D1778">
        <f>16-INDEX(STANDINGS_BA[],MATCH(Table1[[#This Row],[COMBINED]],STANDINGS_BA[COMBINED],0),COLUMN(STANDINGS_BA[PLACE IN LEAGUE]))</f>
        <v>10</v>
      </c>
      <c r="E1778">
        <f>16-INDEX(STANDINGS_R[],MATCH(Table1[[#This Row],[COMBINED]],STANDINGS_R[COMBINED],0),COLUMN(STANDINGS_R[PLACE IN LEAGUE]))</f>
        <v>8</v>
      </c>
      <c r="F1778">
        <f>16-INDEX(STANDINGS_HR[],MATCH(Table1[[#This Row],[COMBINED]],STANDINGS_HR[COMBINED],0),COLUMN(STANDINGS_HR[PLACE IN LEAGUE]))</f>
        <v>7</v>
      </c>
      <c r="G1778">
        <f>16-INDEX(STANDINGS_RBI[],MATCH(Table1[[#This Row],[COMBINED]],STANDINGS_RBI[COMBINED],0),COLUMN(STANDINGS_RBI[PLACE IN LEAGUE]))</f>
        <v>7</v>
      </c>
      <c r="H1778">
        <f>16-INDEX(STANDINGS_SB[],MATCH(Table1[[#This Row],[COMBINED]],STANDINGS_SB[COMBINED],0),COLUMN(STANDINGS_SB[PLACE IN LEAGUE]))</f>
        <v>4</v>
      </c>
      <c r="I1778">
        <f>16-INDEX(STANDINGS_ERA[],MATCH(Table1[[#This Row],[COMBINED]],STANDINGS_ERA[COMBINED],0),COLUMN(STANDINGS_ERA[PLACE IN LEAGUE]))</f>
        <v>15</v>
      </c>
      <c r="J1778">
        <f>16-INDEX(STANDINGS_WHIP[],MATCH(Table1[[#This Row],[COMBINED]],STANDINGS_WHIP[COMBINED],0),COLUMN(STANDINGS_WHIP[PLACE IN LEAGUE]))</f>
        <v>14</v>
      </c>
      <c r="K1778">
        <f>16-INDEX(STANDINGS_W[],MATCH(Table1[[#This Row],[COMBINED]],STANDINGS_W[COMBINED],0),COLUMN(STANDINGS_W[PLACE IN LEAGUE]))</f>
        <v>12</v>
      </c>
      <c r="L1778">
        <f>16-INDEX(STANDINGS_K[],MATCH(Table1[[#This Row],[COMBINED]],STANDINGS_K[COMBINED],0),COLUMN(STANDINGS_K[PLACE IN LEAGUE]))</f>
        <v>14</v>
      </c>
      <c r="M1778">
        <f>16-INDEX(STANDINGS_SV[],MATCH(Table1[[#This Row],[COMBINED]],STANDINGS_SV[COMBINED],0),COLUMN(STANDINGS_SV[PLACE IN LEAGUE]))</f>
        <v>9</v>
      </c>
      <c r="N1778">
        <f>SUM(Table1[[#This Row],[BA]:[SV]])</f>
        <v>100</v>
      </c>
      <c r="O1778">
        <v>3</v>
      </c>
    </row>
    <row r="1779" spans="1:15" x14ac:dyDescent="0.25">
      <c r="A1779" t="s">
        <v>1904</v>
      </c>
      <c r="B1779" t="s">
        <v>1900</v>
      </c>
      <c r="C1779" t="str">
        <f>Table1[[#This Row],[League]]&amp;Table1[[#This Row],[Team]]</f>
        <v>$150 Draft Champions Jan 05 1:00 pm Lg.3580Chico Lind's Hermanos - DC 26</v>
      </c>
      <c r="D1779">
        <f>16-INDEX(STANDINGS_BA[],MATCH(Table1[[#This Row],[COMBINED]],STANDINGS_BA[COMBINED],0),COLUMN(STANDINGS_BA[PLACE IN LEAGUE]))</f>
        <v>8</v>
      </c>
      <c r="E1779">
        <f>16-INDEX(STANDINGS_R[],MATCH(Table1[[#This Row],[COMBINED]],STANDINGS_R[COMBINED],0),COLUMN(STANDINGS_R[PLACE IN LEAGUE]))</f>
        <v>15</v>
      </c>
      <c r="F1779">
        <f>16-INDEX(STANDINGS_HR[],MATCH(Table1[[#This Row],[COMBINED]],STANDINGS_HR[COMBINED],0),COLUMN(STANDINGS_HR[PLACE IN LEAGUE]))</f>
        <v>15</v>
      </c>
      <c r="G1779">
        <f>16-INDEX(STANDINGS_RBI[],MATCH(Table1[[#This Row],[COMBINED]],STANDINGS_RBI[COMBINED],0),COLUMN(STANDINGS_RBI[PLACE IN LEAGUE]))</f>
        <v>9</v>
      </c>
      <c r="H1779">
        <f>16-INDEX(STANDINGS_SB[],MATCH(Table1[[#This Row],[COMBINED]],STANDINGS_SB[COMBINED],0),COLUMN(STANDINGS_SB[PLACE IN LEAGUE]))</f>
        <v>13</v>
      </c>
      <c r="I1779">
        <f>16-INDEX(STANDINGS_ERA[],MATCH(Table1[[#This Row],[COMBINED]],STANDINGS_ERA[COMBINED],0),COLUMN(STANDINGS_ERA[PLACE IN LEAGUE]))</f>
        <v>3</v>
      </c>
      <c r="J1779">
        <f>16-INDEX(STANDINGS_WHIP[],MATCH(Table1[[#This Row],[COMBINED]],STANDINGS_WHIP[COMBINED],0),COLUMN(STANDINGS_WHIP[PLACE IN LEAGUE]))</f>
        <v>3</v>
      </c>
      <c r="K1779">
        <f>16-INDEX(STANDINGS_W[],MATCH(Table1[[#This Row],[COMBINED]],STANDINGS_W[COMBINED],0),COLUMN(STANDINGS_W[PLACE IN LEAGUE]))</f>
        <v>14</v>
      </c>
      <c r="L1779">
        <f>16-INDEX(STANDINGS_K[],MATCH(Table1[[#This Row],[COMBINED]],STANDINGS_K[COMBINED],0),COLUMN(STANDINGS_K[PLACE IN LEAGUE]))</f>
        <v>12</v>
      </c>
      <c r="M1779">
        <f>16-INDEX(STANDINGS_SV[],MATCH(Table1[[#This Row],[COMBINED]],STANDINGS_SV[COMBINED],0),COLUMN(STANDINGS_SV[PLACE IN LEAGUE]))</f>
        <v>8</v>
      </c>
      <c r="N1779">
        <f>SUM(Table1[[#This Row],[BA]:[SV]])</f>
        <v>100</v>
      </c>
      <c r="O1779">
        <v>4</v>
      </c>
    </row>
    <row r="1780" spans="1:15" x14ac:dyDescent="0.25">
      <c r="A1780" t="s">
        <v>350</v>
      </c>
      <c r="B1780" t="s">
        <v>1900</v>
      </c>
      <c r="C1780" t="str">
        <f>Table1[[#This Row],[League]]&amp;Table1[[#This Row],[Team]]</f>
        <v>$150 Draft Champions Jan 05 1:00 pm Lg.3580August Legion</v>
      </c>
      <c r="D1780">
        <f>16-INDEX(STANDINGS_BA[],MATCH(Table1[[#This Row],[COMBINED]],STANDINGS_BA[COMBINED],0),COLUMN(STANDINGS_BA[PLACE IN LEAGUE]))</f>
        <v>12</v>
      </c>
      <c r="E1780">
        <f>16-INDEX(STANDINGS_R[],MATCH(Table1[[#This Row],[COMBINED]],STANDINGS_R[COMBINED],0),COLUMN(STANDINGS_R[PLACE IN LEAGUE]))</f>
        <v>11</v>
      </c>
      <c r="F1780">
        <f>16-INDEX(STANDINGS_HR[],MATCH(Table1[[#This Row],[COMBINED]],STANDINGS_HR[COMBINED],0),COLUMN(STANDINGS_HR[PLACE IN LEAGUE]))</f>
        <v>13</v>
      </c>
      <c r="G1780">
        <f>16-INDEX(STANDINGS_RBI[],MATCH(Table1[[#This Row],[COMBINED]],STANDINGS_RBI[COMBINED],0),COLUMN(STANDINGS_RBI[PLACE IN LEAGUE]))</f>
        <v>11</v>
      </c>
      <c r="H1780">
        <f>16-INDEX(STANDINGS_SB[],MATCH(Table1[[#This Row],[COMBINED]],STANDINGS_SB[COMBINED],0),COLUMN(STANDINGS_SB[PLACE IN LEAGUE]))</f>
        <v>8</v>
      </c>
      <c r="I1780">
        <f>16-INDEX(STANDINGS_ERA[],MATCH(Table1[[#This Row],[COMBINED]],STANDINGS_ERA[COMBINED],0),COLUMN(STANDINGS_ERA[PLACE IN LEAGUE]))</f>
        <v>6</v>
      </c>
      <c r="J1780">
        <f>16-INDEX(STANDINGS_WHIP[],MATCH(Table1[[#This Row],[COMBINED]],STANDINGS_WHIP[COMBINED],0),COLUMN(STANDINGS_WHIP[PLACE IN LEAGUE]))</f>
        <v>6</v>
      </c>
      <c r="K1780">
        <f>16-INDEX(STANDINGS_W[],MATCH(Table1[[#This Row],[COMBINED]],STANDINGS_W[COMBINED],0),COLUMN(STANDINGS_W[PLACE IN LEAGUE]))</f>
        <v>10</v>
      </c>
      <c r="L1780">
        <f>16-INDEX(STANDINGS_K[],MATCH(Table1[[#This Row],[COMBINED]],STANDINGS_K[COMBINED],0),COLUMN(STANDINGS_K[PLACE IN LEAGUE]))</f>
        <v>8</v>
      </c>
      <c r="M1780">
        <f>16-INDEX(STANDINGS_SV[],MATCH(Table1[[#This Row],[COMBINED]],STANDINGS_SV[COMBINED],0),COLUMN(STANDINGS_SV[PLACE IN LEAGUE]))</f>
        <v>14</v>
      </c>
      <c r="N1780">
        <f>SUM(Table1[[#This Row],[BA]:[SV]])</f>
        <v>99</v>
      </c>
      <c r="O1780">
        <v>5</v>
      </c>
    </row>
    <row r="1781" spans="1:15" x14ac:dyDescent="0.25">
      <c r="A1781" t="s">
        <v>1899</v>
      </c>
      <c r="B1781" t="s">
        <v>1900</v>
      </c>
      <c r="C1781" t="str">
        <f>Table1[[#This Row],[League]]&amp;Table1[[#This Row],[Team]]</f>
        <v>$150 Draft Champions Jan 05 1:00 pm Lg.3580Sultans of Swat 2</v>
      </c>
      <c r="D1781">
        <f>16-INDEX(STANDINGS_BA[],MATCH(Table1[[#This Row],[COMBINED]],STANDINGS_BA[COMBINED],0),COLUMN(STANDINGS_BA[PLACE IN LEAGUE]))</f>
        <v>15</v>
      </c>
      <c r="E1781">
        <f>16-INDEX(STANDINGS_R[],MATCH(Table1[[#This Row],[COMBINED]],STANDINGS_R[COMBINED],0),COLUMN(STANDINGS_R[PLACE IN LEAGUE]))</f>
        <v>13</v>
      </c>
      <c r="F1781">
        <f>16-INDEX(STANDINGS_HR[],MATCH(Table1[[#This Row],[COMBINED]],STANDINGS_HR[COMBINED],0),COLUMN(STANDINGS_HR[PLACE IN LEAGUE]))</f>
        <v>12</v>
      </c>
      <c r="G1781">
        <f>16-INDEX(STANDINGS_RBI[],MATCH(Table1[[#This Row],[COMBINED]],STANDINGS_RBI[COMBINED],0),COLUMN(STANDINGS_RBI[PLACE IN LEAGUE]))</f>
        <v>15</v>
      </c>
      <c r="H1781">
        <f>16-INDEX(STANDINGS_SB[],MATCH(Table1[[#This Row],[COMBINED]],STANDINGS_SB[COMBINED],0),COLUMN(STANDINGS_SB[PLACE IN LEAGUE]))</f>
        <v>10</v>
      </c>
      <c r="I1781">
        <f>16-INDEX(STANDINGS_ERA[],MATCH(Table1[[#This Row],[COMBINED]],STANDINGS_ERA[COMBINED],0),COLUMN(STANDINGS_ERA[PLACE IN LEAGUE]))</f>
        <v>1</v>
      </c>
      <c r="J1781">
        <f>16-INDEX(STANDINGS_WHIP[],MATCH(Table1[[#This Row],[COMBINED]],STANDINGS_WHIP[COMBINED],0),COLUMN(STANDINGS_WHIP[PLACE IN LEAGUE]))</f>
        <v>2</v>
      </c>
      <c r="K1781">
        <f>16-INDEX(STANDINGS_W[],MATCH(Table1[[#This Row],[COMBINED]],STANDINGS_W[COMBINED],0),COLUMN(STANDINGS_W[PLACE IN LEAGUE]))</f>
        <v>5</v>
      </c>
      <c r="L1781">
        <f>16-INDEX(STANDINGS_K[],MATCH(Table1[[#This Row],[COMBINED]],STANDINGS_K[COMBINED],0),COLUMN(STANDINGS_K[PLACE IN LEAGUE]))</f>
        <v>1</v>
      </c>
      <c r="M1781">
        <f>16-INDEX(STANDINGS_SV[],MATCH(Table1[[#This Row],[COMBINED]],STANDINGS_SV[COMBINED],0),COLUMN(STANDINGS_SV[PLACE IN LEAGUE]))</f>
        <v>12</v>
      </c>
      <c r="N1781">
        <f>SUM(Table1[[#This Row],[BA]:[SV]])</f>
        <v>86</v>
      </c>
      <c r="O1781">
        <v>6</v>
      </c>
    </row>
    <row r="1782" spans="1:15" x14ac:dyDescent="0.25">
      <c r="A1782" t="s">
        <v>1907</v>
      </c>
      <c r="B1782" t="s">
        <v>1900</v>
      </c>
      <c r="C1782" t="str">
        <f>Table1[[#This Row],[League]]&amp;Table1[[#This Row],[Team]]</f>
        <v>$150 Draft Champions Jan 05 1:00 pm Lg.3580Ehrman The German DC80</v>
      </c>
      <c r="D1782">
        <f>16-INDEX(STANDINGS_BA[],MATCH(Table1[[#This Row],[COMBINED]],STANDINGS_BA[COMBINED],0),COLUMN(STANDINGS_BA[PLACE IN LEAGUE]))</f>
        <v>3</v>
      </c>
      <c r="E1782">
        <f>16-INDEX(STANDINGS_R[],MATCH(Table1[[#This Row],[COMBINED]],STANDINGS_R[COMBINED],0),COLUMN(STANDINGS_R[PLACE IN LEAGUE]))</f>
        <v>10</v>
      </c>
      <c r="F1782">
        <f>16-INDEX(STANDINGS_HR[],MATCH(Table1[[#This Row],[COMBINED]],STANDINGS_HR[COMBINED],0),COLUMN(STANDINGS_HR[PLACE IN LEAGUE]))</f>
        <v>9</v>
      </c>
      <c r="G1782">
        <f>16-INDEX(STANDINGS_RBI[],MATCH(Table1[[#This Row],[COMBINED]],STANDINGS_RBI[COMBINED],0),COLUMN(STANDINGS_RBI[PLACE IN LEAGUE]))</f>
        <v>13</v>
      </c>
      <c r="H1782">
        <f>16-INDEX(STANDINGS_SB[],MATCH(Table1[[#This Row],[COMBINED]],STANDINGS_SB[COMBINED],0),COLUMN(STANDINGS_SB[PLACE IN LEAGUE]))</f>
        <v>12</v>
      </c>
      <c r="I1782">
        <f>16-INDEX(STANDINGS_ERA[],MATCH(Table1[[#This Row],[COMBINED]],STANDINGS_ERA[COMBINED],0),COLUMN(STANDINGS_ERA[PLACE IN LEAGUE]))</f>
        <v>4</v>
      </c>
      <c r="J1782">
        <f>16-INDEX(STANDINGS_WHIP[],MATCH(Table1[[#This Row],[COMBINED]],STANDINGS_WHIP[COMBINED],0),COLUMN(STANDINGS_WHIP[PLACE IN LEAGUE]))</f>
        <v>5</v>
      </c>
      <c r="K1782">
        <f>16-INDEX(STANDINGS_W[],MATCH(Table1[[#This Row],[COMBINED]],STANDINGS_W[COMBINED],0),COLUMN(STANDINGS_W[PLACE IN LEAGUE]))</f>
        <v>6</v>
      </c>
      <c r="L1782">
        <f>16-INDEX(STANDINGS_K[],MATCH(Table1[[#This Row],[COMBINED]],STANDINGS_K[COMBINED],0),COLUMN(STANDINGS_K[PLACE IN LEAGUE]))</f>
        <v>15</v>
      </c>
      <c r="M1782">
        <f>16-INDEX(STANDINGS_SV[],MATCH(Table1[[#This Row],[COMBINED]],STANDINGS_SV[COMBINED],0),COLUMN(STANDINGS_SV[PLACE IN LEAGUE]))</f>
        <v>7</v>
      </c>
      <c r="N1782">
        <f>SUM(Table1[[#This Row],[BA]:[SV]])</f>
        <v>84</v>
      </c>
      <c r="O1782">
        <v>7</v>
      </c>
    </row>
    <row r="1783" spans="1:15" x14ac:dyDescent="0.25">
      <c r="A1783" t="s">
        <v>464</v>
      </c>
      <c r="B1783" t="s">
        <v>1900</v>
      </c>
      <c r="C1783" t="str">
        <f>Table1[[#This Row],[League]]&amp;Table1[[#This Row],[Team]]</f>
        <v>$150 Draft Champions Jan 05 1:00 pm Lg.3580Dead Arms</v>
      </c>
      <c r="D1783">
        <f>16-INDEX(STANDINGS_BA[],MATCH(Table1[[#This Row],[COMBINED]],STANDINGS_BA[COMBINED],0),COLUMN(STANDINGS_BA[PLACE IN LEAGUE]))</f>
        <v>7</v>
      </c>
      <c r="E1783">
        <f>16-INDEX(STANDINGS_R[],MATCH(Table1[[#This Row],[COMBINED]],STANDINGS_R[COMBINED],0),COLUMN(STANDINGS_R[PLACE IN LEAGUE]))</f>
        <v>6</v>
      </c>
      <c r="F1783">
        <f>16-INDEX(STANDINGS_HR[],MATCH(Table1[[#This Row],[COMBINED]],STANDINGS_HR[COMBINED],0),COLUMN(STANDINGS_HR[PLACE IN LEAGUE]))</f>
        <v>3</v>
      </c>
      <c r="G1783">
        <f>16-INDEX(STANDINGS_RBI[],MATCH(Table1[[#This Row],[COMBINED]],STANDINGS_RBI[COMBINED],0),COLUMN(STANDINGS_RBI[PLACE IN LEAGUE]))</f>
        <v>2</v>
      </c>
      <c r="H1783">
        <f>16-INDEX(STANDINGS_SB[],MATCH(Table1[[#This Row],[COMBINED]],STANDINGS_SB[COMBINED],0),COLUMN(STANDINGS_SB[PLACE IN LEAGUE]))</f>
        <v>14</v>
      </c>
      <c r="I1783">
        <f>16-INDEX(STANDINGS_ERA[],MATCH(Table1[[#This Row],[COMBINED]],STANDINGS_ERA[COMBINED],0),COLUMN(STANDINGS_ERA[PLACE IN LEAGUE]))</f>
        <v>7</v>
      </c>
      <c r="J1783">
        <f>16-INDEX(STANDINGS_WHIP[],MATCH(Table1[[#This Row],[COMBINED]],STANDINGS_WHIP[COMBINED],0),COLUMN(STANDINGS_WHIP[PLACE IN LEAGUE]))</f>
        <v>12</v>
      </c>
      <c r="K1783">
        <f>16-INDEX(STANDINGS_W[],MATCH(Table1[[#This Row],[COMBINED]],STANDINGS_W[COMBINED],0),COLUMN(STANDINGS_W[PLACE IN LEAGUE]))</f>
        <v>13</v>
      </c>
      <c r="L1783">
        <f>16-INDEX(STANDINGS_K[],MATCH(Table1[[#This Row],[COMBINED]],STANDINGS_K[COMBINED],0),COLUMN(STANDINGS_K[PLACE IN LEAGUE]))</f>
        <v>7</v>
      </c>
      <c r="M1783">
        <f>16-INDEX(STANDINGS_SV[],MATCH(Table1[[#This Row],[COMBINED]],STANDINGS_SV[COMBINED],0),COLUMN(STANDINGS_SV[PLACE IN LEAGUE]))</f>
        <v>10</v>
      </c>
      <c r="N1783">
        <f>SUM(Table1[[#This Row],[BA]:[SV]])</f>
        <v>81</v>
      </c>
      <c r="O1783">
        <v>8</v>
      </c>
    </row>
    <row r="1784" spans="1:15" x14ac:dyDescent="0.25">
      <c r="A1784" t="s">
        <v>1909</v>
      </c>
      <c r="B1784" t="s">
        <v>1900</v>
      </c>
      <c r="C1784" t="str">
        <f>Table1[[#This Row],[League]]&amp;Table1[[#This Row],[Team]]</f>
        <v>$150 Draft Champions Jan 05 1:00 pm Lg.3580OSWALDO MOBRAY</v>
      </c>
      <c r="D1784">
        <f>16-INDEX(STANDINGS_BA[],MATCH(Table1[[#This Row],[COMBINED]],STANDINGS_BA[COMBINED],0),COLUMN(STANDINGS_BA[PLACE IN LEAGUE]))</f>
        <v>1</v>
      </c>
      <c r="E1784">
        <f>16-INDEX(STANDINGS_R[],MATCH(Table1[[#This Row],[COMBINED]],STANDINGS_R[COMBINED],0),COLUMN(STANDINGS_R[PLACE IN LEAGUE]))</f>
        <v>7</v>
      </c>
      <c r="F1784">
        <f>16-INDEX(STANDINGS_HR[],MATCH(Table1[[#This Row],[COMBINED]],STANDINGS_HR[COMBINED],0),COLUMN(STANDINGS_HR[PLACE IN LEAGUE]))</f>
        <v>8</v>
      </c>
      <c r="G1784">
        <f>16-INDEX(STANDINGS_RBI[],MATCH(Table1[[#This Row],[COMBINED]],STANDINGS_RBI[COMBINED],0),COLUMN(STANDINGS_RBI[PLACE IN LEAGUE]))</f>
        <v>4</v>
      </c>
      <c r="H1784">
        <f>16-INDEX(STANDINGS_SB[],MATCH(Table1[[#This Row],[COMBINED]],STANDINGS_SB[COMBINED],0),COLUMN(STANDINGS_SB[PLACE IN LEAGUE]))</f>
        <v>7</v>
      </c>
      <c r="I1784">
        <f>16-INDEX(STANDINGS_ERA[],MATCH(Table1[[#This Row],[COMBINED]],STANDINGS_ERA[COMBINED],0),COLUMN(STANDINGS_ERA[PLACE IN LEAGUE]))</f>
        <v>10</v>
      </c>
      <c r="J1784">
        <f>16-INDEX(STANDINGS_WHIP[],MATCH(Table1[[#This Row],[COMBINED]],STANDINGS_WHIP[COMBINED],0),COLUMN(STANDINGS_WHIP[PLACE IN LEAGUE]))</f>
        <v>8</v>
      </c>
      <c r="K1784">
        <f>16-INDEX(STANDINGS_W[],MATCH(Table1[[#This Row],[COMBINED]],STANDINGS_W[COMBINED],0),COLUMN(STANDINGS_W[PLACE IN LEAGUE]))</f>
        <v>11</v>
      </c>
      <c r="L1784">
        <f>16-INDEX(STANDINGS_K[],MATCH(Table1[[#This Row],[COMBINED]],STANDINGS_K[COMBINED],0),COLUMN(STANDINGS_K[PLACE IN LEAGUE]))</f>
        <v>10</v>
      </c>
      <c r="M1784">
        <f>16-INDEX(STANDINGS_SV[],MATCH(Table1[[#This Row],[COMBINED]],STANDINGS_SV[COMBINED],0),COLUMN(STANDINGS_SV[PLACE IN LEAGUE]))</f>
        <v>6</v>
      </c>
      <c r="N1784">
        <f>SUM(Table1[[#This Row],[BA]:[SV]])</f>
        <v>72</v>
      </c>
      <c r="O1784">
        <v>9</v>
      </c>
    </row>
    <row r="1785" spans="1:15" x14ac:dyDescent="0.25">
      <c r="A1785" t="s">
        <v>1903</v>
      </c>
      <c r="B1785" t="s">
        <v>1900</v>
      </c>
      <c r="C1785" t="str">
        <f>Table1[[#This Row],[League]]&amp;Table1[[#This Row],[Team]]</f>
        <v>$150 Draft Champions Jan 05 1:00 pm Lg.3580Griffey's Homerun Swing</v>
      </c>
      <c r="D1785">
        <f>16-INDEX(STANDINGS_BA[],MATCH(Table1[[#This Row],[COMBINED]],STANDINGS_BA[COMBINED],0),COLUMN(STANDINGS_BA[PLACE IN LEAGUE]))</f>
        <v>11</v>
      </c>
      <c r="E1785">
        <f>16-INDEX(STANDINGS_R[],MATCH(Table1[[#This Row],[COMBINED]],STANDINGS_R[COMBINED],0),COLUMN(STANDINGS_R[PLACE IN LEAGUE]))</f>
        <v>12</v>
      </c>
      <c r="F1785">
        <f>16-INDEX(STANDINGS_HR[],MATCH(Table1[[#This Row],[COMBINED]],STANDINGS_HR[COMBINED],0),COLUMN(STANDINGS_HR[PLACE IN LEAGUE]))</f>
        <v>10</v>
      </c>
      <c r="G1785">
        <f>16-INDEX(STANDINGS_RBI[],MATCH(Table1[[#This Row],[COMBINED]],STANDINGS_RBI[COMBINED],0),COLUMN(STANDINGS_RBI[PLACE IN LEAGUE]))</f>
        <v>12</v>
      </c>
      <c r="H1785">
        <f>16-INDEX(STANDINGS_SB[],MATCH(Table1[[#This Row],[COMBINED]],STANDINGS_SB[COMBINED],0),COLUMN(STANDINGS_SB[PLACE IN LEAGUE]))</f>
        <v>9</v>
      </c>
      <c r="I1785">
        <f>16-INDEX(STANDINGS_ERA[],MATCH(Table1[[#This Row],[COMBINED]],STANDINGS_ERA[COMBINED],0),COLUMN(STANDINGS_ERA[PLACE IN LEAGUE]))</f>
        <v>2</v>
      </c>
      <c r="J1785">
        <f>16-INDEX(STANDINGS_WHIP[],MATCH(Table1[[#This Row],[COMBINED]],STANDINGS_WHIP[COMBINED],0),COLUMN(STANDINGS_WHIP[PLACE IN LEAGUE]))</f>
        <v>1</v>
      </c>
      <c r="K1785">
        <f>16-INDEX(STANDINGS_W[],MATCH(Table1[[#This Row],[COMBINED]],STANDINGS_W[COMBINED],0),COLUMN(STANDINGS_W[PLACE IN LEAGUE]))</f>
        <v>4</v>
      </c>
      <c r="L1785">
        <f>16-INDEX(STANDINGS_K[],MATCH(Table1[[#This Row],[COMBINED]],STANDINGS_K[COMBINED],0),COLUMN(STANDINGS_K[PLACE IN LEAGUE]))</f>
        <v>6</v>
      </c>
      <c r="M1785">
        <f>16-INDEX(STANDINGS_SV[],MATCH(Table1[[#This Row],[COMBINED]],STANDINGS_SV[COMBINED],0),COLUMN(STANDINGS_SV[PLACE IN LEAGUE]))</f>
        <v>2</v>
      </c>
      <c r="N1785">
        <f>SUM(Table1[[#This Row],[BA]:[SV]])</f>
        <v>69</v>
      </c>
      <c r="O1785">
        <v>10</v>
      </c>
    </row>
    <row r="1786" spans="1:15" x14ac:dyDescent="0.25">
      <c r="A1786" t="s">
        <v>1908</v>
      </c>
      <c r="B1786" t="s">
        <v>1900</v>
      </c>
      <c r="C1786" t="str">
        <f>Table1[[#This Row],[League]]&amp;Table1[[#This Row],[Team]]</f>
        <v>$150 Draft Champions Jan 05 1:00 pm Lg.3580Starfishmn 0105</v>
      </c>
      <c r="D1786">
        <f>16-INDEX(STANDINGS_BA[],MATCH(Table1[[#This Row],[COMBINED]],STANDINGS_BA[COMBINED],0),COLUMN(STANDINGS_BA[PLACE IN LEAGUE]))</f>
        <v>2</v>
      </c>
      <c r="E1786">
        <f>16-INDEX(STANDINGS_R[],MATCH(Table1[[#This Row],[COMBINED]],STANDINGS_R[COMBINED],0),COLUMN(STANDINGS_R[PLACE IN LEAGUE]))</f>
        <v>3</v>
      </c>
      <c r="F1786">
        <f>16-INDEX(STANDINGS_HR[],MATCH(Table1[[#This Row],[COMBINED]],STANDINGS_HR[COMBINED],0),COLUMN(STANDINGS_HR[PLACE IN LEAGUE]))</f>
        <v>1</v>
      </c>
      <c r="G1786">
        <f>16-INDEX(STANDINGS_RBI[],MATCH(Table1[[#This Row],[COMBINED]],STANDINGS_RBI[COMBINED],0),COLUMN(STANDINGS_RBI[PLACE IN LEAGUE]))</f>
        <v>1</v>
      </c>
      <c r="H1786">
        <f>16-INDEX(STANDINGS_SB[],MATCH(Table1[[#This Row],[COMBINED]],STANDINGS_SB[COMBINED],0),COLUMN(STANDINGS_SB[PLACE IN LEAGUE]))</f>
        <v>5</v>
      </c>
      <c r="I1786">
        <f>16-INDEX(STANDINGS_ERA[],MATCH(Table1[[#This Row],[COMBINED]],STANDINGS_ERA[COMBINED],0),COLUMN(STANDINGS_ERA[PLACE IN LEAGUE]))</f>
        <v>12</v>
      </c>
      <c r="J1786">
        <f>16-INDEX(STANDINGS_WHIP[],MATCH(Table1[[#This Row],[COMBINED]],STANDINGS_WHIP[COMBINED],0),COLUMN(STANDINGS_WHIP[PLACE IN LEAGUE]))</f>
        <v>11</v>
      </c>
      <c r="K1786">
        <f>16-INDEX(STANDINGS_W[],MATCH(Table1[[#This Row],[COMBINED]],STANDINGS_W[COMBINED],0),COLUMN(STANDINGS_W[PLACE IN LEAGUE]))</f>
        <v>7</v>
      </c>
      <c r="L1786">
        <f>16-INDEX(STANDINGS_K[],MATCH(Table1[[#This Row],[COMBINED]],STANDINGS_K[COMBINED],0),COLUMN(STANDINGS_K[PLACE IN LEAGUE]))</f>
        <v>13</v>
      </c>
      <c r="M1786">
        <f>16-INDEX(STANDINGS_SV[],MATCH(Table1[[#This Row],[COMBINED]],STANDINGS_SV[COMBINED],0),COLUMN(STANDINGS_SV[PLACE IN LEAGUE]))</f>
        <v>13</v>
      </c>
      <c r="N1786">
        <f>SUM(Table1[[#This Row],[BA]:[SV]])</f>
        <v>68</v>
      </c>
      <c r="O1786">
        <v>11</v>
      </c>
    </row>
    <row r="1787" spans="1:15" x14ac:dyDescent="0.25">
      <c r="A1787" t="s">
        <v>255</v>
      </c>
      <c r="B1787" t="s">
        <v>1900</v>
      </c>
      <c r="C1787" t="str">
        <f>Table1[[#This Row],[League]]&amp;Table1[[#This Row],[Team]]</f>
        <v>$150 Draft Champions Jan 05 1:00 pm Lg.3580Scotch Rocks</v>
      </c>
      <c r="D1787">
        <f>16-INDEX(STANDINGS_BA[],MATCH(Table1[[#This Row],[COMBINED]],STANDINGS_BA[COMBINED],0),COLUMN(STANDINGS_BA[PLACE IN LEAGUE]))</f>
        <v>9</v>
      </c>
      <c r="E1787">
        <f>16-INDEX(STANDINGS_R[],MATCH(Table1[[#This Row],[COMBINED]],STANDINGS_R[COMBINED],0),COLUMN(STANDINGS_R[PLACE IN LEAGUE]))</f>
        <v>5</v>
      </c>
      <c r="F1787">
        <f>16-INDEX(STANDINGS_HR[],MATCH(Table1[[#This Row],[COMBINED]],STANDINGS_HR[COMBINED],0),COLUMN(STANDINGS_HR[PLACE IN LEAGUE]))</f>
        <v>5</v>
      </c>
      <c r="G1787">
        <f>16-INDEX(STANDINGS_RBI[],MATCH(Table1[[#This Row],[COMBINED]],STANDINGS_RBI[COMBINED],0),COLUMN(STANDINGS_RBI[PLACE IN LEAGUE]))</f>
        <v>6</v>
      </c>
      <c r="H1787">
        <f>16-INDEX(STANDINGS_SB[],MATCH(Table1[[#This Row],[COMBINED]],STANDINGS_SB[COMBINED],0),COLUMN(STANDINGS_SB[PLACE IN LEAGUE]))</f>
        <v>3</v>
      </c>
      <c r="I1787">
        <f>16-INDEX(STANDINGS_ERA[],MATCH(Table1[[#This Row],[COMBINED]],STANDINGS_ERA[COMBINED],0),COLUMN(STANDINGS_ERA[PLACE IN LEAGUE]))</f>
        <v>9</v>
      </c>
      <c r="J1787">
        <f>16-INDEX(STANDINGS_WHIP[],MATCH(Table1[[#This Row],[COMBINED]],STANDINGS_WHIP[COMBINED],0),COLUMN(STANDINGS_WHIP[PLACE IN LEAGUE]))</f>
        <v>10</v>
      </c>
      <c r="K1787">
        <f>16-INDEX(STANDINGS_W[],MATCH(Table1[[#This Row],[COMBINED]],STANDINGS_W[COMBINED],0),COLUMN(STANDINGS_W[PLACE IN LEAGUE]))</f>
        <v>8</v>
      </c>
      <c r="L1787">
        <f>16-INDEX(STANDINGS_K[],MATCH(Table1[[#This Row],[COMBINED]],STANDINGS_K[COMBINED],0),COLUMN(STANDINGS_K[PLACE IN LEAGUE]))</f>
        <v>3</v>
      </c>
      <c r="M1787">
        <f>16-INDEX(STANDINGS_SV[],MATCH(Table1[[#This Row],[COMBINED]],STANDINGS_SV[COMBINED],0),COLUMN(STANDINGS_SV[PLACE IN LEAGUE]))</f>
        <v>5</v>
      </c>
      <c r="N1787">
        <f>SUM(Table1[[#This Row],[BA]:[SV]])</f>
        <v>63</v>
      </c>
      <c r="O1787">
        <v>12</v>
      </c>
    </row>
    <row r="1788" spans="1:15" x14ac:dyDescent="0.25">
      <c r="A1788" t="s">
        <v>1901</v>
      </c>
      <c r="B1788" t="s">
        <v>1900</v>
      </c>
      <c r="C1788" t="str">
        <f>Table1[[#This Row],[League]]&amp;Table1[[#This Row],[Team]]</f>
        <v>$150 Draft Champions Jan 05 1:00 pm Lg.3580Wade Boggs</v>
      </c>
      <c r="D1788">
        <f>16-INDEX(STANDINGS_BA[],MATCH(Table1[[#This Row],[COMBINED]],STANDINGS_BA[COMBINED],0),COLUMN(STANDINGS_BA[PLACE IN LEAGUE]))</f>
        <v>14</v>
      </c>
      <c r="E1788">
        <f>16-INDEX(STANDINGS_R[],MATCH(Table1[[#This Row],[COMBINED]],STANDINGS_R[COMBINED],0),COLUMN(STANDINGS_R[PLACE IN LEAGUE]))</f>
        <v>2</v>
      </c>
      <c r="F1788">
        <f>16-INDEX(STANDINGS_HR[],MATCH(Table1[[#This Row],[COMBINED]],STANDINGS_HR[COMBINED],0),COLUMN(STANDINGS_HR[PLACE IN LEAGUE]))</f>
        <v>4</v>
      </c>
      <c r="G1788">
        <f>16-INDEX(STANDINGS_RBI[],MATCH(Table1[[#This Row],[COMBINED]],STANDINGS_RBI[COMBINED],0),COLUMN(STANDINGS_RBI[PLACE IN LEAGUE]))</f>
        <v>8</v>
      </c>
      <c r="H1788">
        <f>16-INDEX(STANDINGS_SB[],MATCH(Table1[[#This Row],[COMBINED]],STANDINGS_SB[COMBINED],0),COLUMN(STANDINGS_SB[PLACE IN LEAGUE]))</f>
        <v>1</v>
      </c>
      <c r="I1788">
        <f>16-INDEX(STANDINGS_ERA[],MATCH(Table1[[#This Row],[COMBINED]],STANDINGS_ERA[COMBINED],0),COLUMN(STANDINGS_ERA[PLACE IN LEAGUE]))</f>
        <v>11</v>
      </c>
      <c r="J1788">
        <f>16-INDEX(STANDINGS_WHIP[],MATCH(Table1[[#This Row],[COMBINED]],STANDINGS_WHIP[COMBINED],0),COLUMN(STANDINGS_WHIP[PLACE IN LEAGUE]))</f>
        <v>15</v>
      </c>
      <c r="K1788">
        <f>16-INDEX(STANDINGS_W[],MATCH(Table1[[#This Row],[COMBINED]],STANDINGS_W[COMBINED],0),COLUMN(STANDINGS_W[PLACE IN LEAGUE]))</f>
        <v>2</v>
      </c>
      <c r="L1788">
        <f>16-INDEX(STANDINGS_K[],MATCH(Table1[[#This Row],[COMBINED]],STANDINGS_K[COMBINED],0),COLUMN(STANDINGS_K[PLACE IN LEAGUE]))</f>
        <v>4</v>
      </c>
      <c r="M1788">
        <f>16-INDEX(STANDINGS_SV[],MATCH(Table1[[#This Row],[COMBINED]],STANDINGS_SV[COMBINED],0),COLUMN(STANDINGS_SV[PLACE IN LEAGUE]))</f>
        <v>1</v>
      </c>
      <c r="N1788">
        <f>SUM(Table1[[#This Row],[BA]:[SV]])</f>
        <v>62</v>
      </c>
      <c r="O1788">
        <v>13</v>
      </c>
    </row>
    <row r="1789" spans="1:15" x14ac:dyDescent="0.25">
      <c r="A1789" t="s">
        <v>1906</v>
      </c>
      <c r="B1789" t="s">
        <v>1900</v>
      </c>
      <c r="C1789" t="str">
        <f>Table1[[#This Row],[League]]&amp;Table1[[#This Row],[Team]]</f>
        <v>$150 Draft Champions Jan 05 1:00 pm Lg.3580Veni Vidi Vici</v>
      </c>
      <c r="D1789">
        <f>16-INDEX(STANDINGS_BA[],MATCH(Table1[[#This Row],[COMBINED]],STANDINGS_BA[COMBINED],0),COLUMN(STANDINGS_BA[PLACE IN LEAGUE]))</f>
        <v>4</v>
      </c>
      <c r="E1789">
        <f>16-INDEX(STANDINGS_R[],MATCH(Table1[[#This Row],[COMBINED]],STANDINGS_R[COMBINED],0),COLUMN(STANDINGS_R[PLACE IN LEAGUE]))</f>
        <v>14</v>
      </c>
      <c r="F1789">
        <f>16-INDEX(STANDINGS_HR[],MATCH(Table1[[#This Row],[COMBINED]],STANDINGS_HR[COMBINED],0),COLUMN(STANDINGS_HR[PLACE IN LEAGUE]))</f>
        <v>11</v>
      </c>
      <c r="G1789">
        <f>16-INDEX(STANDINGS_RBI[],MATCH(Table1[[#This Row],[COMBINED]],STANDINGS_RBI[COMBINED],0),COLUMN(STANDINGS_RBI[PLACE IN LEAGUE]))</f>
        <v>10</v>
      </c>
      <c r="H1789">
        <f>16-INDEX(STANDINGS_SB[],MATCH(Table1[[#This Row],[COMBINED]],STANDINGS_SB[COMBINED],0),COLUMN(STANDINGS_SB[PLACE IN LEAGUE]))</f>
        <v>2</v>
      </c>
      <c r="I1789">
        <f>16-INDEX(STANDINGS_ERA[],MATCH(Table1[[#This Row],[COMBINED]],STANDINGS_ERA[COMBINED],0),COLUMN(STANDINGS_ERA[PLACE IN LEAGUE]))</f>
        <v>5</v>
      </c>
      <c r="J1789">
        <f>16-INDEX(STANDINGS_WHIP[],MATCH(Table1[[#This Row],[COMBINED]],STANDINGS_WHIP[COMBINED],0),COLUMN(STANDINGS_WHIP[PLACE IN LEAGUE]))</f>
        <v>4</v>
      </c>
      <c r="K1789">
        <f>16-INDEX(STANDINGS_W[],MATCH(Table1[[#This Row],[COMBINED]],STANDINGS_W[COMBINED],0),COLUMN(STANDINGS_W[PLACE IN LEAGUE]))</f>
        <v>3</v>
      </c>
      <c r="L1789">
        <f>16-INDEX(STANDINGS_K[],MATCH(Table1[[#This Row],[COMBINED]],STANDINGS_K[COMBINED],0),COLUMN(STANDINGS_K[PLACE IN LEAGUE]))</f>
        <v>5</v>
      </c>
      <c r="M1789">
        <f>16-INDEX(STANDINGS_SV[],MATCH(Table1[[#This Row],[COMBINED]],STANDINGS_SV[COMBINED],0),COLUMN(STANDINGS_SV[PLACE IN LEAGUE]))</f>
        <v>4</v>
      </c>
      <c r="N1789">
        <f>SUM(Table1[[#This Row],[BA]:[SV]])</f>
        <v>62</v>
      </c>
      <c r="O1789">
        <v>14</v>
      </c>
    </row>
    <row r="1790" spans="1:15" x14ac:dyDescent="0.25">
      <c r="A1790" t="s">
        <v>94</v>
      </c>
      <c r="B1790" t="s">
        <v>1900</v>
      </c>
      <c r="C1790" t="str">
        <f>Table1[[#This Row],[League]]&amp;Table1[[#This Row],[Team]]</f>
        <v>$150 Draft Champions Jan 05 1:00 pm Lg.3580Team Boyd</v>
      </c>
      <c r="D1790">
        <f>16-INDEX(STANDINGS_BA[],MATCH(Table1[[#This Row],[COMBINED]],STANDINGS_BA[COMBINED],0),COLUMN(STANDINGS_BA[PLACE IN LEAGUE]))</f>
        <v>5</v>
      </c>
      <c r="E1790">
        <f>16-INDEX(STANDINGS_R[],MATCH(Table1[[#This Row],[COMBINED]],STANDINGS_R[COMBINED],0),COLUMN(STANDINGS_R[PLACE IN LEAGUE]))</f>
        <v>1</v>
      </c>
      <c r="F1790">
        <f>16-INDEX(STANDINGS_HR[],MATCH(Table1[[#This Row],[COMBINED]],STANDINGS_HR[COMBINED],0),COLUMN(STANDINGS_HR[PLACE IN LEAGUE]))</f>
        <v>2</v>
      </c>
      <c r="G1790">
        <f>16-INDEX(STANDINGS_RBI[],MATCH(Table1[[#This Row],[COMBINED]],STANDINGS_RBI[COMBINED],0),COLUMN(STANDINGS_RBI[PLACE IN LEAGUE]))</f>
        <v>3</v>
      </c>
      <c r="H1790">
        <f>16-INDEX(STANDINGS_SB[],MATCH(Table1[[#This Row],[COMBINED]],STANDINGS_SB[COMBINED],0),COLUMN(STANDINGS_SB[PLACE IN LEAGUE]))</f>
        <v>11</v>
      </c>
      <c r="I1790">
        <f>16-INDEX(STANDINGS_ERA[],MATCH(Table1[[#This Row],[COMBINED]],STANDINGS_ERA[COMBINED],0),COLUMN(STANDINGS_ERA[PLACE IN LEAGUE]))</f>
        <v>13</v>
      </c>
      <c r="J1790">
        <f>16-INDEX(STANDINGS_WHIP[],MATCH(Table1[[#This Row],[COMBINED]],STANDINGS_WHIP[COMBINED],0),COLUMN(STANDINGS_WHIP[PLACE IN LEAGUE]))</f>
        <v>7</v>
      </c>
      <c r="K1790">
        <f>16-INDEX(STANDINGS_W[],MATCH(Table1[[#This Row],[COMBINED]],STANDINGS_W[COMBINED],0),COLUMN(STANDINGS_W[PLACE IN LEAGUE]))</f>
        <v>1</v>
      </c>
      <c r="L1790">
        <f>16-INDEX(STANDINGS_K[],MATCH(Table1[[#This Row],[COMBINED]],STANDINGS_K[COMBINED],0),COLUMN(STANDINGS_K[PLACE IN LEAGUE]))</f>
        <v>2</v>
      </c>
      <c r="M1790">
        <f>16-INDEX(STANDINGS_SV[],MATCH(Table1[[#This Row],[COMBINED]],STANDINGS_SV[COMBINED],0),COLUMN(STANDINGS_SV[PLACE IN LEAGUE]))</f>
        <v>3</v>
      </c>
      <c r="N1790">
        <f>SUM(Table1[[#This Row],[BA]:[SV]])</f>
        <v>48</v>
      </c>
      <c r="O1790">
        <v>15</v>
      </c>
    </row>
    <row r="1791" spans="1:15" x14ac:dyDescent="0.25">
      <c r="A1791" t="s">
        <v>17</v>
      </c>
      <c r="B1791" t="s">
        <v>1910</v>
      </c>
      <c r="C1791" t="str">
        <f>Table1[[#This Row],[League]]&amp;Table1[[#This Row],[Team]]</f>
        <v>$150 Draft Champions Jan 05 1:00 pm Lg.3581Millertime</v>
      </c>
      <c r="D1791">
        <f>16-INDEX(STANDINGS_BA[],MATCH(Table1[[#This Row],[COMBINED]],STANDINGS_BA[COMBINED],0),COLUMN(STANDINGS_BA[PLACE IN LEAGUE]))</f>
        <v>11</v>
      </c>
      <c r="E1791">
        <f>16-INDEX(STANDINGS_R[],MATCH(Table1[[#This Row],[COMBINED]],STANDINGS_R[COMBINED],0),COLUMN(STANDINGS_R[PLACE IN LEAGUE]))</f>
        <v>11</v>
      </c>
      <c r="F1791">
        <f>16-INDEX(STANDINGS_HR[],MATCH(Table1[[#This Row],[COMBINED]],STANDINGS_HR[COMBINED],0),COLUMN(STANDINGS_HR[PLACE IN LEAGUE]))</f>
        <v>8</v>
      </c>
      <c r="G1791">
        <f>16-INDEX(STANDINGS_RBI[],MATCH(Table1[[#This Row],[COMBINED]],STANDINGS_RBI[COMBINED],0),COLUMN(STANDINGS_RBI[PLACE IN LEAGUE]))</f>
        <v>13</v>
      </c>
      <c r="H1791">
        <f>16-INDEX(STANDINGS_SB[],MATCH(Table1[[#This Row],[COMBINED]],STANDINGS_SB[COMBINED],0),COLUMN(STANDINGS_SB[PLACE IN LEAGUE]))</f>
        <v>14</v>
      </c>
      <c r="I1791">
        <f>16-INDEX(STANDINGS_ERA[],MATCH(Table1[[#This Row],[COMBINED]],STANDINGS_ERA[COMBINED],0),COLUMN(STANDINGS_ERA[PLACE IN LEAGUE]))</f>
        <v>15</v>
      </c>
      <c r="J1791">
        <f>16-INDEX(STANDINGS_WHIP[],MATCH(Table1[[#This Row],[COMBINED]],STANDINGS_WHIP[COMBINED],0),COLUMN(STANDINGS_WHIP[PLACE IN LEAGUE]))</f>
        <v>15</v>
      </c>
      <c r="K1791">
        <f>16-INDEX(STANDINGS_W[],MATCH(Table1[[#This Row],[COMBINED]],STANDINGS_W[COMBINED],0),COLUMN(STANDINGS_W[PLACE IN LEAGUE]))</f>
        <v>15</v>
      </c>
      <c r="L1791">
        <f>16-INDEX(STANDINGS_K[],MATCH(Table1[[#This Row],[COMBINED]],STANDINGS_K[COMBINED],0),COLUMN(STANDINGS_K[PLACE IN LEAGUE]))</f>
        <v>15</v>
      </c>
      <c r="M1791">
        <f>16-INDEX(STANDINGS_SV[],MATCH(Table1[[#This Row],[COMBINED]],STANDINGS_SV[COMBINED],0),COLUMN(STANDINGS_SV[PLACE IN LEAGUE]))</f>
        <v>5</v>
      </c>
      <c r="N1791">
        <f>SUM(Table1[[#This Row],[BA]:[SV]])</f>
        <v>122</v>
      </c>
      <c r="O1791">
        <v>1</v>
      </c>
    </row>
    <row r="1792" spans="1:15" x14ac:dyDescent="0.25">
      <c r="A1792" t="s">
        <v>117</v>
      </c>
      <c r="B1792" t="s">
        <v>1910</v>
      </c>
      <c r="C1792" t="str">
        <f>Table1[[#This Row],[League]]&amp;Table1[[#This Row],[Team]]</f>
        <v>$150 Draft Champions Jan 05 1:00 pm Lg.3581MustSeeTV314</v>
      </c>
      <c r="D1792">
        <f>16-INDEX(STANDINGS_BA[],MATCH(Table1[[#This Row],[COMBINED]],STANDINGS_BA[COMBINED],0),COLUMN(STANDINGS_BA[PLACE IN LEAGUE]))</f>
        <v>15</v>
      </c>
      <c r="E1792">
        <f>16-INDEX(STANDINGS_R[],MATCH(Table1[[#This Row],[COMBINED]],STANDINGS_R[COMBINED],0),COLUMN(STANDINGS_R[PLACE IN LEAGUE]))</f>
        <v>15</v>
      </c>
      <c r="F1792">
        <f>16-INDEX(STANDINGS_HR[],MATCH(Table1[[#This Row],[COMBINED]],STANDINGS_HR[COMBINED],0),COLUMN(STANDINGS_HR[PLACE IN LEAGUE]))</f>
        <v>15</v>
      </c>
      <c r="G1792">
        <f>16-INDEX(STANDINGS_RBI[],MATCH(Table1[[#This Row],[COMBINED]],STANDINGS_RBI[COMBINED],0),COLUMN(STANDINGS_RBI[PLACE IN LEAGUE]))</f>
        <v>15</v>
      </c>
      <c r="H1792">
        <f>16-INDEX(STANDINGS_SB[],MATCH(Table1[[#This Row],[COMBINED]],STANDINGS_SB[COMBINED],0),COLUMN(STANDINGS_SB[PLACE IN LEAGUE]))</f>
        <v>1</v>
      </c>
      <c r="I1792">
        <f>16-INDEX(STANDINGS_ERA[],MATCH(Table1[[#This Row],[COMBINED]],STANDINGS_ERA[COMBINED],0),COLUMN(STANDINGS_ERA[PLACE IN LEAGUE]))</f>
        <v>7</v>
      </c>
      <c r="J1792">
        <f>16-INDEX(STANDINGS_WHIP[],MATCH(Table1[[#This Row],[COMBINED]],STANDINGS_WHIP[COMBINED],0),COLUMN(STANDINGS_WHIP[PLACE IN LEAGUE]))</f>
        <v>4</v>
      </c>
      <c r="K1792">
        <f>16-INDEX(STANDINGS_W[],MATCH(Table1[[#This Row],[COMBINED]],STANDINGS_W[COMBINED],0),COLUMN(STANDINGS_W[PLACE IN LEAGUE]))</f>
        <v>9</v>
      </c>
      <c r="L1792">
        <f>16-INDEX(STANDINGS_K[],MATCH(Table1[[#This Row],[COMBINED]],STANDINGS_K[COMBINED],0),COLUMN(STANDINGS_K[PLACE IN LEAGUE]))</f>
        <v>11</v>
      </c>
      <c r="M1792">
        <f>16-INDEX(STANDINGS_SV[],MATCH(Table1[[#This Row],[COMBINED]],STANDINGS_SV[COMBINED],0),COLUMN(STANDINGS_SV[PLACE IN LEAGUE]))</f>
        <v>9</v>
      </c>
      <c r="N1792">
        <f>SUM(Table1[[#This Row],[BA]:[SV]])</f>
        <v>101</v>
      </c>
      <c r="O1792">
        <v>2</v>
      </c>
    </row>
    <row r="1793" spans="1:15" x14ac:dyDescent="0.25">
      <c r="A1793" t="s">
        <v>1915</v>
      </c>
      <c r="B1793" t="s">
        <v>1910</v>
      </c>
      <c r="C1793" t="str">
        <f>Table1[[#This Row],[League]]&amp;Table1[[#This Row],[Team]]</f>
        <v>$150 Draft Champions Jan 05 1:00 pm Lg.3581Thebeau 1</v>
      </c>
      <c r="D1793">
        <f>16-INDEX(STANDINGS_BA[],MATCH(Table1[[#This Row],[COMBINED]],STANDINGS_BA[COMBINED],0),COLUMN(STANDINGS_BA[PLACE IN LEAGUE]))</f>
        <v>7</v>
      </c>
      <c r="E1793">
        <f>16-INDEX(STANDINGS_R[],MATCH(Table1[[#This Row],[COMBINED]],STANDINGS_R[COMBINED],0),COLUMN(STANDINGS_R[PLACE IN LEAGUE]))</f>
        <v>14</v>
      </c>
      <c r="F1793">
        <f>16-INDEX(STANDINGS_HR[],MATCH(Table1[[#This Row],[COMBINED]],STANDINGS_HR[COMBINED],0),COLUMN(STANDINGS_HR[PLACE IN LEAGUE]))</f>
        <v>13</v>
      </c>
      <c r="G1793">
        <f>16-INDEX(STANDINGS_RBI[],MATCH(Table1[[#This Row],[COMBINED]],STANDINGS_RBI[COMBINED],0),COLUMN(STANDINGS_RBI[PLACE IN LEAGUE]))</f>
        <v>14</v>
      </c>
      <c r="H1793">
        <f>16-INDEX(STANDINGS_SB[],MATCH(Table1[[#This Row],[COMBINED]],STANDINGS_SB[COMBINED],0),COLUMN(STANDINGS_SB[PLACE IN LEAGUE]))</f>
        <v>6</v>
      </c>
      <c r="I1793">
        <f>16-INDEX(STANDINGS_ERA[],MATCH(Table1[[#This Row],[COMBINED]],STANDINGS_ERA[COMBINED],0),COLUMN(STANDINGS_ERA[PLACE IN LEAGUE]))</f>
        <v>5</v>
      </c>
      <c r="J1793">
        <f>16-INDEX(STANDINGS_WHIP[],MATCH(Table1[[#This Row],[COMBINED]],STANDINGS_WHIP[COMBINED],0),COLUMN(STANDINGS_WHIP[PLACE IN LEAGUE]))</f>
        <v>10</v>
      </c>
      <c r="K1793">
        <f>16-INDEX(STANDINGS_W[],MATCH(Table1[[#This Row],[COMBINED]],STANDINGS_W[COMBINED],0),COLUMN(STANDINGS_W[PLACE IN LEAGUE]))</f>
        <v>13</v>
      </c>
      <c r="L1793">
        <f>16-INDEX(STANDINGS_K[],MATCH(Table1[[#This Row],[COMBINED]],STANDINGS_K[COMBINED],0),COLUMN(STANDINGS_K[PLACE IN LEAGUE]))</f>
        <v>12</v>
      </c>
      <c r="M1793">
        <f>16-INDEX(STANDINGS_SV[],MATCH(Table1[[#This Row],[COMBINED]],STANDINGS_SV[COMBINED],0),COLUMN(STANDINGS_SV[PLACE IN LEAGUE]))</f>
        <v>3</v>
      </c>
      <c r="N1793">
        <f>SUM(Table1[[#This Row],[BA]:[SV]])</f>
        <v>97</v>
      </c>
      <c r="O1793">
        <v>3</v>
      </c>
    </row>
    <row r="1794" spans="1:15" x14ac:dyDescent="0.25">
      <c r="A1794" t="s">
        <v>1917</v>
      </c>
      <c r="B1794" t="s">
        <v>1910</v>
      </c>
      <c r="C1794" t="str">
        <f>Table1[[#This Row],[League]]&amp;Table1[[#This Row],[Team]]</f>
        <v>$150 Draft Champions Jan 05 1:00 pm Lg.3581Major League Players</v>
      </c>
      <c r="D1794">
        <f>16-INDEX(STANDINGS_BA[],MATCH(Table1[[#This Row],[COMBINED]],STANDINGS_BA[COMBINED],0),COLUMN(STANDINGS_BA[PLACE IN LEAGUE]))</f>
        <v>3</v>
      </c>
      <c r="E1794">
        <f>16-INDEX(STANDINGS_R[],MATCH(Table1[[#This Row],[COMBINED]],STANDINGS_R[COMBINED],0),COLUMN(STANDINGS_R[PLACE IN LEAGUE]))</f>
        <v>12</v>
      </c>
      <c r="F1794">
        <f>16-INDEX(STANDINGS_HR[],MATCH(Table1[[#This Row],[COMBINED]],STANDINGS_HR[COMBINED],0),COLUMN(STANDINGS_HR[PLACE IN LEAGUE]))</f>
        <v>14</v>
      </c>
      <c r="G1794">
        <f>16-INDEX(STANDINGS_RBI[],MATCH(Table1[[#This Row],[COMBINED]],STANDINGS_RBI[COMBINED],0),COLUMN(STANDINGS_RBI[PLACE IN LEAGUE]))</f>
        <v>11</v>
      </c>
      <c r="H1794">
        <f>16-INDEX(STANDINGS_SB[],MATCH(Table1[[#This Row],[COMBINED]],STANDINGS_SB[COMBINED],0),COLUMN(STANDINGS_SB[PLACE IN LEAGUE]))</f>
        <v>13</v>
      </c>
      <c r="I1794">
        <f>16-INDEX(STANDINGS_ERA[],MATCH(Table1[[#This Row],[COMBINED]],STANDINGS_ERA[COMBINED],0),COLUMN(STANDINGS_ERA[PLACE IN LEAGUE]))</f>
        <v>6</v>
      </c>
      <c r="J1794">
        <f>16-INDEX(STANDINGS_WHIP[],MATCH(Table1[[#This Row],[COMBINED]],STANDINGS_WHIP[COMBINED],0),COLUMN(STANDINGS_WHIP[PLACE IN LEAGUE]))</f>
        <v>11</v>
      </c>
      <c r="K1794">
        <f>16-INDEX(STANDINGS_W[],MATCH(Table1[[#This Row],[COMBINED]],STANDINGS_W[COMBINED],0),COLUMN(STANDINGS_W[PLACE IN LEAGUE]))</f>
        <v>5</v>
      </c>
      <c r="L1794">
        <f>16-INDEX(STANDINGS_K[],MATCH(Table1[[#This Row],[COMBINED]],STANDINGS_K[COMBINED],0),COLUMN(STANDINGS_K[PLACE IN LEAGUE]))</f>
        <v>9</v>
      </c>
      <c r="M1794">
        <f>16-INDEX(STANDINGS_SV[],MATCH(Table1[[#This Row],[COMBINED]],STANDINGS_SV[COMBINED],0),COLUMN(STANDINGS_SV[PLACE IN LEAGUE]))</f>
        <v>12</v>
      </c>
      <c r="N1794">
        <f>SUM(Table1[[#This Row],[BA]:[SV]])</f>
        <v>96</v>
      </c>
      <c r="O1794">
        <v>4</v>
      </c>
    </row>
    <row r="1795" spans="1:15" x14ac:dyDescent="0.25">
      <c r="A1795" t="s">
        <v>346</v>
      </c>
      <c r="B1795" t="s">
        <v>1910</v>
      </c>
      <c r="C1795" t="str">
        <f>Table1[[#This Row],[League]]&amp;Table1[[#This Row],[Team]]</f>
        <v>$150 Draft Champions Jan 05 1:00 pm Lg.3581Miami Mac 2</v>
      </c>
      <c r="D1795">
        <f>16-INDEX(STANDINGS_BA[],MATCH(Table1[[#This Row],[COMBINED]],STANDINGS_BA[COMBINED],0),COLUMN(STANDINGS_BA[PLACE IN LEAGUE]))</f>
        <v>2</v>
      </c>
      <c r="E1795">
        <f>16-INDEX(STANDINGS_R[],MATCH(Table1[[#This Row],[COMBINED]],STANDINGS_R[COMBINED],0),COLUMN(STANDINGS_R[PLACE IN LEAGUE]))</f>
        <v>7</v>
      </c>
      <c r="F1795">
        <f>16-INDEX(STANDINGS_HR[],MATCH(Table1[[#This Row],[COMBINED]],STANDINGS_HR[COMBINED],0),COLUMN(STANDINGS_HR[PLACE IN LEAGUE]))</f>
        <v>9</v>
      </c>
      <c r="G1795">
        <f>16-INDEX(STANDINGS_RBI[],MATCH(Table1[[#This Row],[COMBINED]],STANDINGS_RBI[COMBINED],0),COLUMN(STANDINGS_RBI[PLACE IN LEAGUE]))</f>
        <v>10</v>
      </c>
      <c r="H1795">
        <f>16-INDEX(STANDINGS_SB[],MATCH(Table1[[#This Row],[COMBINED]],STANDINGS_SB[COMBINED],0),COLUMN(STANDINGS_SB[PLACE IN LEAGUE]))</f>
        <v>5</v>
      </c>
      <c r="I1795">
        <f>16-INDEX(STANDINGS_ERA[],MATCH(Table1[[#This Row],[COMBINED]],STANDINGS_ERA[COMBINED],0),COLUMN(STANDINGS_ERA[PLACE IN LEAGUE]))</f>
        <v>14</v>
      </c>
      <c r="J1795">
        <f>16-INDEX(STANDINGS_WHIP[],MATCH(Table1[[#This Row],[COMBINED]],STANDINGS_WHIP[COMBINED],0),COLUMN(STANDINGS_WHIP[PLACE IN LEAGUE]))</f>
        <v>14</v>
      </c>
      <c r="K1795">
        <f>16-INDEX(STANDINGS_W[],MATCH(Table1[[#This Row],[COMBINED]],STANDINGS_W[COMBINED],0),COLUMN(STANDINGS_W[PLACE IN LEAGUE]))</f>
        <v>14</v>
      </c>
      <c r="L1795">
        <f>16-INDEX(STANDINGS_K[],MATCH(Table1[[#This Row],[COMBINED]],STANDINGS_K[COMBINED],0),COLUMN(STANDINGS_K[PLACE IN LEAGUE]))</f>
        <v>14</v>
      </c>
      <c r="M1795">
        <f>16-INDEX(STANDINGS_SV[],MATCH(Table1[[#This Row],[COMBINED]],STANDINGS_SV[COMBINED],0),COLUMN(STANDINGS_SV[PLACE IN LEAGUE]))</f>
        <v>7</v>
      </c>
      <c r="N1795">
        <f>SUM(Table1[[#This Row],[BA]:[SV]])</f>
        <v>96</v>
      </c>
      <c r="O1795">
        <v>5</v>
      </c>
    </row>
    <row r="1796" spans="1:15" x14ac:dyDescent="0.25">
      <c r="A1796" t="s">
        <v>159</v>
      </c>
      <c r="B1796" t="s">
        <v>1910</v>
      </c>
      <c r="C1796" t="str">
        <f>Table1[[#This Row],[League]]&amp;Table1[[#This Row],[Team]]</f>
        <v>$150 Draft Champions Jan 05 1:00 pm Lg.3581Impending Doom</v>
      </c>
      <c r="D1796">
        <f>16-INDEX(STANDINGS_BA[],MATCH(Table1[[#This Row],[COMBINED]],STANDINGS_BA[COMBINED],0),COLUMN(STANDINGS_BA[PLACE IN LEAGUE]))</f>
        <v>12</v>
      </c>
      <c r="E1796">
        <f>16-INDEX(STANDINGS_R[],MATCH(Table1[[#This Row],[COMBINED]],STANDINGS_R[COMBINED],0),COLUMN(STANDINGS_R[PLACE IN LEAGUE]))</f>
        <v>10</v>
      </c>
      <c r="F1796">
        <f>16-INDEX(STANDINGS_HR[],MATCH(Table1[[#This Row],[COMBINED]],STANDINGS_HR[COMBINED],0),COLUMN(STANDINGS_HR[PLACE IN LEAGUE]))</f>
        <v>6</v>
      </c>
      <c r="G1796">
        <f>16-INDEX(STANDINGS_RBI[],MATCH(Table1[[#This Row],[COMBINED]],STANDINGS_RBI[COMBINED],0),COLUMN(STANDINGS_RBI[PLACE IN LEAGUE]))</f>
        <v>8</v>
      </c>
      <c r="H1796">
        <f>16-INDEX(STANDINGS_SB[],MATCH(Table1[[#This Row],[COMBINED]],STANDINGS_SB[COMBINED],0),COLUMN(STANDINGS_SB[PLACE IN LEAGUE]))</f>
        <v>9</v>
      </c>
      <c r="I1796">
        <f>16-INDEX(STANDINGS_ERA[],MATCH(Table1[[#This Row],[COMBINED]],STANDINGS_ERA[COMBINED],0),COLUMN(STANDINGS_ERA[PLACE IN LEAGUE]))</f>
        <v>4</v>
      </c>
      <c r="J1796">
        <f>16-INDEX(STANDINGS_WHIP[],MATCH(Table1[[#This Row],[COMBINED]],STANDINGS_WHIP[COMBINED],0),COLUMN(STANDINGS_WHIP[PLACE IN LEAGUE]))</f>
        <v>2</v>
      </c>
      <c r="K1796">
        <f>16-INDEX(STANDINGS_W[],MATCH(Table1[[#This Row],[COMBINED]],STANDINGS_W[COMBINED],0),COLUMN(STANDINGS_W[PLACE IN LEAGUE]))</f>
        <v>11</v>
      </c>
      <c r="L1796">
        <f>16-INDEX(STANDINGS_K[],MATCH(Table1[[#This Row],[COMBINED]],STANDINGS_K[COMBINED],0),COLUMN(STANDINGS_K[PLACE IN LEAGUE]))</f>
        <v>13</v>
      </c>
      <c r="M1796">
        <f>16-INDEX(STANDINGS_SV[],MATCH(Table1[[#This Row],[COMBINED]],STANDINGS_SV[COMBINED],0),COLUMN(STANDINGS_SV[PLACE IN LEAGUE]))</f>
        <v>14</v>
      </c>
      <c r="N1796">
        <f>SUM(Table1[[#This Row],[BA]:[SV]])</f>
        <v>89</v>
      </c>
      <c r="O1796">
        <v>6</v>
      </c>
    </row>
    <row r="1797" spans="1:15" x14ac:dyDescent="0.25">
      <c r="A1797" t="s">
        <v>1913</v>
      </c>
      <c r="B1797" t="s">
        <v>1910</v>
      </c>
      <c r="C1797" t="str">
        <f>Table1[[#This Row],[League]]&amp;Table1[[#This Row],[Team]]</f>
        <v>$150 Draft Champions Jan 05 1:00 pm Lg.3581Wicked Sensation</v>
      </c>
      <c r="D1797">
        <f>16-INDEX(STANDINGS_BA[],MATCH(Table1[[#This Row],[COMBINED]],STANDINGS_BA[COMBINED],0),COLUMN(STANDINGS_BA[PLACE IN LEAGUE]))</f>
        <v>10</v>
      </c>
      <c r="E1797">
        <f>16-INDEX(STANDINGS_R[],MATCH(Table1[[#This Row],[COMBINED]],STANDINGS_R[COMBINED],0),COLUMN(STANDINGS_R[PLACE IN LEAGUE]))</f>
        <v>5</v>
      </c>
      <c r="F1797">
        <f>16-INDEX(STANDINGS_HR[],MATCH(Table1[[#This Row],[COMBINED]],STANDINGS_HR[COMBINED],0),COLUMN(STANDINGS_HR[PLACE IN LEAGUE]))</f>
        <v>10</v>
      </c>
      <c r="G1797">
        <f>16-INDEX(STANDINGS_RBI[],MATCH(Table1[[#This Row],[COMBINED]],STANDINGS_RBI[COMBINED],0),COLUMN(STANDINGS_RBI[PLACE IN LEAGUE]))</f>
        <v>4</v>
      </c>
      <c r="H1797">
        <f>16-INDEX(STANDINGS_SB[],MATCH(Table1[[#This Row],[COMBINED]],STANDINGS_SB[COMBINED],0),COLUMN(STANDINGS_SB[PLACE IN LEAGUE]))</f>
        <v>15</v>
      </c>
      <c r="I1797">
        <f>16-INDEX(STANDINGS_ERA[],MATCH(Table1[[#This Row],[COMBINED]],STANDINGS_ERA[COMBINED],0),COLUMN(STANDINGS_ERA[PLACE IN LEAGUE]))</f>
        <v>12</v>
      </c>
      <c r="J1797">
        <f>16-INDEX(STANDINGS_WHIP[],MATCH(Table1[[#This Row],[COMBINED]],STANDINGS_WHIP[COMBINED],0),COLUMN(STANDINGS_WHIP[PLACE IN LEAGUE]))</f>
        <v>6</v>
      </c>
      <c r="K1797">
        <f>16-INDEX(STANDINGS_W[],MATCH(Table1[[#This Row],[COMBINED]],STANDINGS_W[COMBINED],0),COLUMN(STANDINGS_W[PLACE IN LEAGUE]))</f>
        <v>6</v>
      </c>
      <c r="L1797">
        <f>16-INDEX(STANDINGS_K[],MATCH(Table1[[#This Row],[COMBINED]],STANDINGS_K[COMBINED],0),COLUMN(STANDINGS_K[PLACE IN LEAGUE]))</f>
        <v>5</v>
      </c>
      <c r="M1797">
        <f>16-INDEX(STANDINGS_SV[],MATCH(Table1[[#This Row],[COMBINED]],STANDINGS_SV[COMBINED],0),COLUMN(STANDINGS_SV[PLACE IN LEAGUE]))</f>
        <v>13</v>
      </c>
      <c r="N1797">
        <f>SUM(Table1[[#This Row],[BA]:[SV]])</f>
        <v>86</v>
      </c>
      <c r="O1797">
        <v>7</v>
      </c>
    </row>
    <row r="1798" spans="1:15" x14ac:dyDescent="0.25">
      <c r="A1798" t="s">
        <v>428</v>
      </c>
      <c r="B1798" t="s">
        <v>1910</v>
      </c>
      <c r="C1798" t="str">
        <f>Table1[[#This Row],[League]]&amp;Table1[[#This Row],[Team]]</f>
        <v>$150 Draft Champions Jan 05 1:00 pm Lg.3581Trill 1</v>
      </c>
      <c r="D1798">
        <f>16-INDEX(STANDINGS_BA[],MATCH(Table1[[#This Row],[COMBINED]],STANDINGS_BA[COMBINED],0),COLUMN(STANDINGS_BA[PLACE IN LEAGUE]))</f>
        <v>8</v>
      </c>
      <c r="E1798">
        <f>16-INDEX(STANDINGS_R[],MATCH(Table1[[#This Row],[COMBINED]],STANDINGS_R[COMBINED],0),COLUMN(STANDINGS_R[PLACE IN LEAGUE]))</f>
        <v>13</v>
      </c>
      <c r="F1798">
        <f>16-INDEX(STANDINGS_HR[],MATCH(Table1[[#This Row],[COMBINED]],STANDINGS_HR[COMBINED],0),COLUMN(STANDINGS_HR[PLACE IN LEAGUE]))</f>
        <v>12</v>
      </c>
      <c r="G1798">
        <f>16-INDEX(STANDINGS_RBI[],MATCH(Table1[[#This Row],[COMBINED]],STANDINGS_RBI[COMBINED],0),COLUMN(STANDINGS_RBI[PLACE IN LEAGUE]))</f>
        <v>12</v>
      </c>
      <c r="H1798">
        <f>16-INDEX(STANDINGS_SB[],MATCH(Table1[[#This Row],[COMBINED]],STANDINGS_SB[COMBINED],0),COLUMN(STANDINGS_SB[PLACE IN LEAGUE]))</f>
        <v>3</v>
      </c>
      <c r="I1798">
        <f>16-INDEX(STANDINGS_ERA[],MATCH(Table1[[#This Row],[COMBINED]],STANDINGS_ERA[COMBINED],0),COLUMN(STANDINGS_ERA[PLACE IN LEAGUE]))</f>
        <v>3</v>
      </c>
      <c r="J1798">
        <f>16-INDEX(STANDINGS_WHIP[],MATCH(Table1[[#This Row],[COMBINED]],STANDINGS_WHIP[COMBINED],0),COLUMN(STANDINGS_WHIP[PLACE IN LEAGUE]))</f>
        <v>7</v>
      </c>
      <c r="K1798">
        <f>16-INDEX(STANDINGS_W[],MATCH(Table1[[#This Row],[COMBINED]],STANDINGS_W[COMBINED],0),COLUMN(STANDINGS_W[PLACE IN LEAGUE]))</f>
        <v>12</v>
      </c>
      <c r="L1798">
        <f>16-INDEX(STANDINGS_K[],MATCH(Table1[[#This Row],[COMBINED]],STANDINGS_K[COMBINED],0),COLUMN(STANDINGS_K[PLACE IN LEAGUE]))</f>
        <v>6</v>
      </c>
      <c r="M1798">
        <f>16-INDEX(STANDINGS_SV[],MATCH(Table1[[#This Row],[COMBINED]],STANDINGS_SV[COMBINED],0),COLUMN(STANDINGS_SV[PLACE IN LEAGUE]))</f>
        <v>6</v>
      </c>
      <c r="N1798">
        <f>SUM(Table1[[#This Row],[BA]:[SV]])</f>
        <v>82</v>
      </c>
      <c r="O1798">
        <v>8</v>
      </c>
    </row>
    <row r="1799" spans="1:15" x14ac:dyDescent="0.25">
      <c r="A1799" t="s">
        <v>1912</v>
      </c>
      <c r="B1799" t="s">
        <v>1910</v>
      </c>
      <c r="C1799" t="str">
        <f>Table1[[#This Row],[League]]&amp;Table1[[#This Row],[Team]]</f>
        <v>$150 Draft Champions Jan 05 1:00 pm Lg.3581It's Not Happening I</v>
      </c>
      <c r="D1799">
        <f>16-INDEX(STANDINGS_BA[],MATCH(Table1[[#This Row],[COMBINED]],STANDINGS_BA[COMBINED],0),COLUMN(STANDINGS_BA[PLACE IN LEAGUE]))</f>
        <v>13</v>
      </c>
      <c r="E1799">
        <f>16-INDEX(STANDINGS_R[],MATCH(Table1[[#This Row],[COMBINED]],STANDINGS_R[COMBINED],0),COLUMN(STANDINGS_R[PLACE IN LEAGUE]))</f>
        <v>6</v>
      </c>
      <c r="F1799">
        <f>16-INDEX(STANDINGS_HR[],MATCH(Table1[[#This Row],[COMBINED]],STANDINGS_HR[COMBINED],0),COLUMN(STANDINGS_HR[PLACE IN LEAGUE]))</f>
        <v>4</v>
      </c>
      <c r="G1799">
        <f>16-INDEX(STANDINGS_RBI[],MATCH(Table1[[#This Row],[COMBINED]],STANDINGS_RBI[COMBINED],0),COLUMN(STANDINGS_RBI[PLACE IN LEAGUE]))</f>
        <v>6</v>
      </c>
      <c r="H1799">
        <f>16-INDEX(STANDINGS_SB[],MATCH(Table1[[#This Row],[COMBINED]],STANDINGS_SB[COMBINED],0),COLUMN(STANDINGS_SB[PLACE IN LEAGUE]))</f>
        <v>7</v>
      </c>
      <c r="I1799">
        <f>16-INDEX(STANDINGS_ERA[],MATCH(Table1[[#This Row],[COMBINED]],STANDINGS_ERA[COMBINED],0),COLUMN(STANDINGS_ERA[PLACE IN LEAGUE]))</f>
        <v>13</v>
      </c>
      <c r="J1799">
        <f>16-INDEX(STANDINGS_WHIP[],MATCH(Table1[[#This Row],[COMBINED]],STANDINGS_WHIP[COMBINED],0),COLUMN(STANDINGS_WHIP[PLACE IN LEAGUE]))</f>
        <v>12</v>
      </c>
      <c r="K1799">
        <f>16-INDEX(STANDINGS_W[],MATCH(Table1[[#This Row],[COMBINED]],STANDINGS_W[COMBINED],0),COLUMN(STANDINGS_W[PLACE IN LEAGUE]))</f>
        <v>1</v>
      </c>
      <c r="L1799">
        <f>16-INDEX(STANDINGS_K[],MATCH(Table1[[#This Row],[COMBINED]],STANDINGS_K[COMBINED],0),COLUMN(STANDINGS_K[PLACE IN LEAGUE]))</f>
        <v>1</v>
      </c>
      <c r="M1799">
        <f>16-INDEX(STANDINGS_SV[],MATCH(Table1[[#This Row],[COMBINED]],STANDINGS_SV[COMBINED],0),COLUMN(STANDINGS_SV[PLACE IN LEAGUE]))</f>
        <v>11</v>
      </c>
      <c r="N1799">
        <f>SUM(Table1[[#This Row],[BA]:[SV]])</f>
        <v>74</v>
      </c>
      <c r="O1799">
        <v>9</v>
      </c>
    </row>
    <row r="1800" spans="1:15" x14ac:dyDescent="0.25">
      <c r="A1800" t="s">
        <v>1911</v>
      </c>
      <c r="B1800" t="s">
        <v>1910</v>
      </c>
      <c r="C1800" t="str">
        <f>Table1[[#This Row],[League]]&amp;Table1[[#This Row],[Team]]</f>
        <v>$150 Draft Champions Jan 05 1:00 pm Lg.3581Snuffaluffagus</v>
      </c>
      <c r="D1800">
        <f>16-INDEX(STANDINGS_BA[],MATCH(Table1[[#This Row],[COMBINED]],STANDINGS_BA[COMBINED],0),COLUMN(STANDINGS_BA[PLACE IN LEAGUE]))</f>
        <v>14</v>
      </c>
      <c r="E1800">
        <f>16-INDEX(STANDINGS_R[],MATCH(Table1[[#This Row],[COMBINED]],STANDINGS_R[COMBINED],0),COLUMN(STANDINGS_R[PLACE IN LEAGUE]))</f>
        <v>8</v>
      </c>
      <c r="F1800">
        <f>16-INDEX(STANDINGS_HR[],MATCH(Table1[[#This Row],[COMBINED]],STANDINGS_HR[COMBINED],0),COLUMN(STANDINGS_HR[PLACE IN LEAGUE]))</f>
        <v>5</v>
      </c>
      <c r="G1800">
        <f>16-INDEX(STANDINGS_RBI[],MATCH(Table1[[#This Row],[COMBINED]],STANDINGS_RBI[COMBINED],0),COLUMN(STANDINGS_RBI[PLACE IN LEAGUE]))</f>
        <v>5</v>
      </c>
      <c r="H1800">
        <f>16-INDEX(STANDINGS_SB[],MATCH(Table1[[#This Row],[COMBINED]],STANDINGS_SB[COMBINED],0),COLUMN(STANDINGS_SB[PLACE IN LEAGUE]))</f>
        <v>12</v>
      </c>
      <c r="I1800">
        <f>16-INDEX(STANDINGS_ERA[],MATCH(Table1[[#This Row],[COMBINED]],STANDINGS_ERA[COMBINED],0),COLUMN(STANDINGS_ERA[PLACE IN LEAGUE]))</f>
        <v>8</v>
      </c>
      <c r="J1800">
        <f>16-INDEX(STANDINGS_WHIP[],MATCH(Table1[[#This Row],[COMBINED]],STANDINGS_WHIP[COMBINED],0),COLUMN(STANDINGS_WHIP[PLACE IN LEAGUE]))</f>
        <v>3</v>
      </c>
      <c r="K1800">
        <f>16-INDEX(STANDINGS_W[],MATCH(Table1[[#This Row],[COMBINED]],STANDINGS_W[COMBINED],0),COLUMN(STANDINGS_W[PLACE IN LEAGUE]))</f>
        <v>4</v>
      </c>
      <c r="L1800">
        <f>16-INDEX(STANDINGS_K[],MATCH(Table1[[#This Row],[COMBINED]],STANDINGS_K[COMBINED],0),COLUMN(STANDINGS_K[PLACE IN LEAGUE]))</f>
        <v>2</v>
      </c>
      <c r="M1800">
        <f>16-INDEX(STANDINGS_SV[],MATCH(Table1[[#This Row],[COMBINED]],STANDINGS_SV[COMBINED],0),COLUMN(STANDINGS_SV[PLACE IN LEAGUE]))</f>
        <v>10</v>
      </c>
      <c r="N1800">
        <f>SUM(Table1[[#This Row],[BA]:[SV]])</f>
        <v>71</v>
      </c>
      <c r="O1800">
        <v>10</v>
      </c>
    </row>
    <row r="1801" spans="1:15" x14ac:dyDescent="0.25">
      <c r="A1801" t="s">
        <v>1914</v>
      </c>
      <c r="B1801" t="s">
        <v>1910</v>
      </c>
      <c r="C1801" t="str">
        <f>Table1[[#This Row],[League]]&amp;Table1[[#This Row],[Team]]</f>
        <v>$150 Draft Champions Jan 05 1:00 pm Lg.3581esh dc1</v>
      </c>
      <c r="D1801">
        <f>16-INDEX(STANDINGS_BA[],MATCH(Table1[[#This Row],[COMBINED]],STANDINGS_BA[COMBINED],0),COLUMN(STANDINGS_BA[PLACE IN LEAGUE]))</f>
        <v>9</v>
      </c>
      <c r="E1801">
        <f>16-INDEX(STANDINGS_R[],MATCH(Table1[[#This Row],[COMBINED]],STANDINGS_R[COMBINED],0),COLUMN(STANDINGS_R[PLACE IN LEAGUE]))</f>
        <v>4</v>
      </c>
      <c r="F1801">
        <f>16-INDEX(STANDINGS_HR[],MATCH(Table1[[#This Row],[COMBINED]],STANDINGS_HR[COMBINED],0),COLUMN(STANDINGS_HR[PLACE IN LEAGUE]))</f>
        <v>11</v>
      </c>
      <c r="G1801">
        <f>16-INDEX(STANDINGS_RBI[],MATCH(Table1[[#This Row],[COMBINED]],STANDINGS_RBI[COMBINED],0),COLUMN(STANDINGS_RBI[PLACE IN LEAGUE]))</f>
        <v>7</v>
      </c>
      <c r="H1801">
        <f>16-INDEX(STANDINGS_SB[],MATCH(Table1[[#This Row],[COMBINED]],STANDINGS_SB[COMBINED],0),COLUMN(STANDINGS_SB[PLACE IN LEAGUE]))</f>
        <v>4</v>
      </c>
      <c r="I1801">
        <f>16-INDEX(STANDINGS_ERA[],MATCH(Table1[[#This Row],[COMBINED]],STANDINGS_ERA[COMBINED],0),COLUMN(STANDINGS_ERA[PLACE IN LEAGUE]))</f>
        <v>11</v>
      </c>
      <c r="J1801">
        <f>16-INDEX(STANDINGS_WHIP[],MATCH(Table1[[#This Row],[COMBINED]],STANDINGS_WHIP[COMBINED],0),COLUMN(STANDINGS_WHIP[PLACE IN LEAGUE]))</f>
        <v>8</v>
      </c>
      <c r="K1801">
        <f>16-INDEX(STANDINGS_W[],MATCH(Table1[[#This Row],[COMBINED]],STANDINGS_W[COMBINED],0),COLUMN(STANDINGS_W[PLACE IN LEAGUE]))</f>
        <v>7</v>
      </c>
      <c r="L1801">
        <f>16-INDEX(STANDINGS_K[],MATCH(Table1[[#This Row],[COMBINED]],STANDINGS_K[COMBINED],0),COLUMN(STANDINGS_K[PLACE IN LEAGUE]))</f>
        <v>7</v>
      </c>
      <c r="M1801">
        <f>16-INDEX(STANDINGS_SV[],MATCH(Table1[[#This Row],[COMBINED]],STANDINGS_SV[COMBINED],0),COLUMN(STANDINGS_SV[PLACE IN LEAGUE]))</f>
        <v>2</v>
      </c>
      <c r="N1801">
        <f>SUM(Table1[[#This Row],[BA]:[SV]])</f>
        <v>70</v>
      </c>
      <c r="O1801">
        <v>11</v>
      </c>
    </row>
    <row r="1802" spans="1:15" x14ac:dyDescent="0.25">
      <c r="A1802" t="s">
        <v>1916</v>
      </c>
      <c r="B1802" t="s">
        <v>1910</v>
      </c>
      <c r="C1802" t="str">
        <f>Table1[[#This Row],[League]]&amp;Table1[[#This Row],[Team]]</f>
        <v>$150 Draft Champions Jan 05 1:00 pm Lg.3581Team WhoopAss</v>
      </c>
      <c r="D1802">
        <f>16-INDEX(STANDINGS_BA[],MATCH(Table1[[#This Row],[COMBINED]],STANDINGS_BA[COMBINED],0),COLUMN(STANDINGS_BA[PLACE IN LEAGUE]))</f>
        <v>6</v>
      </c>
      <c r="E1802">
        <f>16-INDEX(STANDINGS_R[],MATCH(Table1[[#This Row],[COMBINED]],STANDINGS_R[COMBINED],0),COLUMN(STANDINGS_R[PLACE IN LEAGUE]))</f>
        <v>3</v>
      </c>
      <c r="F1802">
        <f>16-INDEX(STANDINGS_HR[],MATCH(Table1[[#This Row],[COMBINED]],STANDINGS_HR[COMBINED],0),COLUMN(STANDINGS_HR[PLACE IN LEAGUE]))</f>
        <v>3</v>
      </c>
      <c r="G1802">
        <f>16-INDEX(STANDINGS_RBI[],MATCH(Table1[[#This Row],[COMBINED]],STANDINGS_RBI[COMBINED],0),COLUMN(STANDINGS_RBI[PLACE IN LEAGUE]))</f>
        <v>3</v>
      </c>
      <c r="H1802">
        <f>16-INDEX(STANDINGS_SB[],MATCH(Table1[[#This Row],[COMBINED]],STANDINGS_SB[COMBINED],0),COLUMN(STANDINGS_SB[PLACE IN LEAGUE]))</f>
        <v>8</v>
      </c>
      <c r="I1802">
        <f>16-INDEX(STANDINGS_ERA[],MATCH(Table1[[#This Row],[COMBINED]],STANDINGS_ERA[COMBINED],0),COLUMN(STANDINGS_ERA[PLACE IN LEAGUE]))</f>
        <v>9</v>
      </c>
      <c r="J1802">
        <f>16-INDEX(STANDINGS_WHIP[],MATCH(Table1[[#This Row],[COMBINED]],STANDINGS_WHIP[COMBINED],0),COLUMN(STANDINGS_WHIP[PLACE IN LEAGUE]))</f>
        <v>9</v>
      </c>
      <c r="K1802">
        <f>16-INDEX(STANDINGS_W[],MATCH(Table1[[#This Row],[COMBINED]],STANDINGS_W[COMBINED],0),COLUMN(STANDINGS_W[PLACE IN LEAGUE]))</f>
        <v>3</v>
      </c>
      <c r="L1802">
        <f>16-INDEX(STANDINGS_K[],MATCH(Table1[[#This Row],[COMBINED]],STANDINGS_K[COMBINED],0),COLUMN(STANDINGS_K[PLACE IN LEAGUE]))</f>
        <v>8</v>
      </c>
      <c r="M1802">
        <f>16-INDEX(STANDINGS_SV[],MATCH(Table1[[#This Row],[COMBINED]],STANDINGS_SV[COMBINED],0),COLUMN(STANDINGS_SV[PLACE IN LEAGUE]))</f>
        <v>8</v>
      </c>
      <c r="N1802">
        <f>SUM(Table1[[#This Row],[BA]:[SV]])</f>
        <v>60</v>
      </c>
      <c r="O1802">
        <v>12</v>
      </c>
    </row>
    <row r="1803" spans="1:15" x14ac:dyDescent="0.25">
      <c r="A1803" t="s">
        <v>728</v>
      </c>
      <c r="B1803" t="s">
        <v>1910</v>
      </c>
      <c r="C1803" t="str">
        <f>Table1[[#This Row],[League]]&amp;Table1[[#This Row],[Team]]</f>
        <v>$150 Draft Champions Jan 05 1:00 pm Lg.3581Team Estes</v>
      </c>
      <c r="D1803">
        <f>16-INDEX(STANDINGS_BA[],MATCH(Table1[[#This Row],[COMBINED]],STANDINGS_BA[COMBINED],0),COLUMN(STANDINGS_BA[PLACE IN LEAGUE]))</f>
        <v>5</v>
      </c>
      <c r="E1803">
        <f>16-INDEX(STANDINGS_R[],MATCH(Table1[[#This Row],[COMBINED]],STANDINGS_R[COMBINED],0),COLUMN(STANDINGS_R[PLACE IN LEAGUE]))</f>
        <v>9</v>
      </c>
      <c r="F1803">
        <f>16-INDEX(STANDINGS_HR[],MATCH(Table1[[#This Row],[COMBINED]],STANDINGS_HR[COMBINED],0),COLUMN(STANDINGS_HR[PLACE IN LEAGUE]))</f>
        <v>7</v>
      </c>
      <c r="G1803">
        <f>16-INDEX(STANDINGS_RBI[],MATCH(Table1[[#This Row],[COMBINED]],STANDINGS_RBI[COMBINED],0),COLUMN(STANDINGS_RBI[PLACE IN LEAGUE]))</f>
        <v>9</v>
      </c>
      <c r="H1803">
        <f>16-INDEX(STANDINGS_SB[],MATCH(Table1[[#This Row],[COMBINED]],STANDINGS_SB[COMBINED],0),COLUMN(STANDINGS_SB[PLACE IN LEAGUE]))</f>
        <v>11</v>
      </c>
      <c r="I1803">
        <f>16-INDEX(STANDINGS_ERA[],MATCH(Table1[[#This Row],[COMBINED]],STANDINGS_ERA[COMBINED],0),COLUMN(STANDINGS_ERA[PLACE IN LEAGUE]))</f>
        <v>2</v>
      </c>
      <c r="J1803">
        <f>16-INDEX(STANDINGS_WHIP[],MATCH(Table1[[#This Row],[COMBINED]],STANDINGS_WHIP[COMBINED],0),COLUMN(STANDINGS_WHIP[PLACE IN LEAGUE]))</f>
        <v>1</v>
      </c>
      <c r="K1803">
        <f>16-INDEX(STANDINGS_W[],MATCH(Table1[[#This Row],[COMBINED]],STANDINGS_W[COMBINED],0),COLUMN(STANDINGS_W[PLACE IN LEAGUE]))</f>
        <v>8</v>
      </c>
      <c r="L1803">
        <f>16-INDEX(STANDINGS_K[],MATCH(Table1[[#This Row],[COMBINED]],STANDINGS_K[COMBINED],0),COLUMN(STANDINGS_K[PLACE IN LEAGUE]))</f>
        <v>4</v>
      </c>
      <c r="M1803">
        <f>16-INDEX(STANDINGS_SV[],MATCH(Table1[[#This Row],[COMBINED]],STANDINGS_SV[COMBINED],0),COLUMN(STANDINGS_SV[PLACE IN LEAGUE]))</f>
        <v>4</v>
      </c>
      <c r="N1803">
        <f>SUM(Table1[[#This Row],[BA]:[SV]])</f>
        <v>60</v>
      </c>
      <c r="O1803">
        <v>13</v>
      </c>
    </row>
    <row r="1804" spans="1:15" x14ac:dyDescent="0.25">
      <c r="A1804" t="s">
        <v>625</v>
      </c>
      <c r="B1804" t="s">
        <v>1910</v>
      </c>
      <c r="C1804" t="str">
        <f>Table1[[#This Row],[League]]&amp;Table1[[#This Row],[Team]]</f>
        <v>$150 Draft Champions Jan 05 1:00 pm Lg.3581Team Hunter</v>
      </c>
      <c r="D1804">
        <f>16-INDEX(STANDINGS_BA[],MATCH(Table1[[#This Row],[COMBINED]],STANDINGS_BA[COMBINED],0),COLUMN(STANDINGS_BA[PLACE IN LEAGUE]))</f>
        <v>4</v>
      </c>
      <c r="E1804">
        <f>16-INDEX(STANDINGS_R[],MATCH(Table1[[#This Row],[COMBINED]],STANDINGS_R[COMBINED],0),COLUMN(STANDINGS_R[PLACE IN LEAGUE]))</f>
        <v>1</v>
      </c>
      <c r="F1804">
        <f>16-INDEX(STANDINGS_HR[],MATCH(Table1[[#This Row],[COMBINED]],STANDINGS_HR[COMBINED],0),COLUMN(STANDINGS_HR[PLACE IN LEAGUE]))</f>
        <v>1</v>
      </c>
      <c r="G1804">
        <f>16-INDEX(STANDINGS_RBI[],MATCH(Table1[[#This Row],[COMBINED]],STANDINGS_RBI[COMBINED],0),COLUMN(STANDINGS_RBI[PLACE IN LEAGUE]))</f>
        <v>2</v>
      </c>
      <c r="H1804">
        <f>16-INDEX(STANDINGS_SB[],MATCH(Table1[[#This Row],[COMBINED]],STANDINGS_SB[COMBINED],0),COLUMN(STANDINGS_SB[PLACE IN LEAGUE]))</f>
        <v>2</v>
      </c>
      <c r="I1804">
        <f>16-INDEX(STANDINGS_ERA[],MATCH(Table1[[#This Row],[COMBINED]],STANDINGS_ERA[COMBINED],0),COLUMN(STANDINGS_ERA[PLACE IN LEAGUE]))</f>
        <v>10</v>
      </c>
      <c r="J1804">
        <f>16-INDEX(STANDINGS_WHIP[],MATCH(Table1[[#This Row],[COMBINED]],STANDINGS_WHIP[COMBINED],0),COLUMN(STANDINGS_WHIP[PLACE IN LEAGUE]))</f>
        <v>13</v>
      </c>
      <c r="K1804">
        <f>16-INDEX(STANDINGS_W[],MATCH(Table1[[#This Row],[COMBINED]],STANDINGS_W[COMBINED],0),COLUMN(STANDINGS_W[PLACE IN LEAGUE]))</f>
        <v>2</v>
      </c>
      <c r="L1804">
        <f>16-INDEX(STANDINGS_K[],MATCH(Table1[[#This Row],[COMBINED]],STANDINGS_K[COMBINED],0),COLUMN(STANDINGS_K[PLACE IN LEAGUE]))</f>
        <v>3</v>
      </c>
      <c r="M1804">
        <f>16-INDEX(STANDINGS_SV[],MATCH(Table1[[#This Row],[COMBINED]],STANDINGS_SV[COMBINED],0),COLUMN(STANDINGS_SV[PLACE IN LEAGUE]))</f>
        <v>15</v>
      </c>
      <c r="N1804">
        <f>SUM(Table1[[#This Row],[BA]:[SV]])</f>
        <v>53</v>
      </c>
      <c r="O1804">
        <v>14</v>
      </c>
    </row>
    <row r="1805" spans="1:15" x14ac:dyDescent="0.25">
      <c r="A1805" t="s">
        <v>1918</v>
      </c>
      <c r="B1805" t="s">
        <v>1910</v>
      </c>
      <c r="C1805" t="str">
        <f>Table1[[#This Row],[League]]&amp;Table1[[#This Row],[Team]]</f>
        <v>$150 Draft Champions Jan 05 1:00 pm Lg.3581It's Happening II</v>
      </c>
      <c r="D1805">
        <f>16-INDEX(STANDINGS_BA[],MATCH(Table1[[#This Row],[COMBINED]],STANDINGS_BA[COMBINED],0),COLUMN(STANDINGS_BA[PLACE IN LEAGUE]))</f>
        <v>1</v>
      </c>
      <c r="E1805">
        <f>16-INDEX(STANDINGS_R[],MATCH(Table1[[#This Row],[COMBINED]],STANDINGS_R[COMBINED],0),COLUMN(STANDINGS_R[PLACE IN LEAGUE]))</f>
        <v>2</v>
      </c>
      <c r="F1805">
        <f>16-INDEX(STANDINGS_HR[],MATCH(Table1[[#This Row],[COMBINED]],STANDINGS_HR[COMBINED],0),COLUMN(STANDINGS_HR[PLACE IN LEAGUE]))</f>
        <v>2</v>
      </c>
      <c r="G1805">
        <f>16-INDEX(STANDINGS_RBI[],MATCH(Table1[[#This Row],[COMBINED]],STANDINGS_RBI[COMBINED],0),COLUMN(STANDINGS_RBI[PLACE IN LEAGUE]))</f>
        <v>1</v>
      </c>
      <c r="H1805">
        <f>16-INDEX(STANDINGS_SB[],MATCH(Table1[[#This Row],[COMBINED]],STANDINGS_SB[COMBINED],0),COLUMN(STANDINGS_SB[PLACE IN LEAGUE]))</f>
        <v>10</v>
      </c>
      <c r="I1805">
        <f>16-INDEX(STANDINGS_ERA[],MATCH(Table1[[#This Row],[COMBINED]],STANDINGS_ERA[COMBINED],0),COLUMN(STANDINGS_ERA[PLACE IN LEAGUE]))</f>
        <v>1</v>
      </c>
      <c r="J1805">
        <f>16-INDEX(STANDINGS_WHIP[],MATCH(Table1[[#This Row],[COMBINED]],STANDINGS_WHIP[COMBINED],0),COLUMN(STANDINGS_WHIP[PLACE IN LEAGUE]))</f>
        <v>5</v>
      </c>
      <c r="K1805">
        <f>16-INDEX(STANDINGS_W[],MATCH(Table1[[#This Row],[COMBINED]],STANDINGS_W[COMBINED],0),COLUMN(STANDINGS_W[PLACE IN LEAGUE]))</f>
        <v>10</v>
      </c>
      <c r="L1805">
        <f>16-INDEX(STANDINGS_K[],MATCH(Table1[[#This Row],[COMBINED]],STANDINGS_K[COMBINED],0),COLUMN(STANDINGS_K[PLACE IN LEAGUE]))</f>
        <v>10</v>
      </c>
      <c r="M1805">
        <f>16-INDEX(STANDINGS_SV[],MATCH(Table1[[#This Row],[COMBINED]],STANDINGS_SV[COMBINED],0),COLUMN(STANDINGS_SV[PLACE IN LEAGUE]))</f>
        <v>1</v>
      </c>
      <c r="N1805">
        <f>SUM(Table1[[#This Row],[BA]:[SV]])</f>
        <v>43</v>
      </c>
      <c r="O1805">
        <v>15</v>
      </c>
    </row>
    <row r="1806" spans="1:15" x14ac:dyDescent="0.25">
      <c r="A1806" t="s">
        <v>87</v>
      </c>
      <c r="B1806" t="s">
        <v>1920</v>
      </c>
      <c r="C1806" t="str">
        <f>Table1[[#This Row],[League]]&amp;Table1[[#This Row],[Team]]</f>
        <v>$150 Draft Champions Jan 06 1:00 pm Lg.3582The Northsiders</v>
      </c>
      <c r="D1806">
        <f>16-INDEX(STANDINGS_BA[],MATCH(Table1[[#This Row],[COMBINED]],STANDINGS_BA[COMBINED],0),COLUMN(STANDINGS_BA[PLACE IN LEAGUE]))</f>
        <v>4</v>
      </c>
      <c r="E1806">
        <f>16-INDEX(STANDINGS_R[],MATCH(Table1[[#This Row],[COMBINED]],STANDINGS_R[COMBINED],0),COLUMN(STANDINGS_R[PLACE IN LEAGUE]))</f>
        <v>13</v>
      </c>
      <c r="F1806">
        <f>16-INDEX(STANDINGS_HR[],MATCH(Table1[[#This Row],[COMBINED]],STANDINGS_HR[COMBINED],0),COLUMN(STANDINGS_HR[PLACE IN LEAGUE]))</f>
        <v>8</v>
      </c>
      <c r="G1806">
        <f>16-INDEX(STANDINGS_RBI[],MATCH(Table1[[#This Row],[COMBINED]],STANDINGS_RBI[COMBINED],0),COLUMN(STANDINGS_RBI[PLACE IN LEAGUE]))</f>
        <v>9</v>
      </c>
      <c r="H1806">
        <f>16-INDEX(STANDINGS_SB[],MATCH(Table1[[#This Row],[COMBINED]],STANDINGS_SB[COMBINED],0),COLUMN(STANDINGS_SB[PLACE IN LEAGUE]))</f>
        <v>12</v>
      </c>
      <c r="I1806">
        <f>16-INDEX(STANDINGS_ERA[],MATCH(Table1[[#This Row],[COMBINED]],STANDINGS_ERA[COMBINED],0),COLUMN(STANDINGS_ERA[PLACE IN LEAGUE]))</f>
        <v>13</v>
      </c>
      <c r="J1806">
        <f>16-INDEX(STANDINGS_WHIP[],MATCH(Table1[[#This Row],[COMBINED]],STANDINGS_WHIP[COMBINED],0),COLUMN(STANDINGS_WHIP[PLACE IN LEAGUE]))</f>
        <v>15</v>
      </c>
      <c r="K1806">
        <f>16-INDEX(STANDINGS_W[],MATCH(Table1[[#This Row],[COMBINED]],STANDINGS_W[COMBINED],0),COLUMN(STANDINGS_W[PLACE IN LEAGUE]))</f>
        <v>15</v>
      </c>
      <c r="L1806">
        <f>16-INDEX(STANDINGS_K[],MATCH(Table1[[#This Row],[COMBINED]],STANDINGS_K[COMBINED],0),COLUMN(STANDINGS_K[PLACE IN LEAGUE]))</f>
        <v>13</v>
      </c>
      <c r="M1806">
        <f>16-INDEX(STANDINGS_SV[],MATCH(Table1[[#This Row],[COMBINED]],STANDINGS_SV[COMBINED],0),COLUMN(STANDINGS_SV[PLACE IN LEAGUE]))</f>
        <v>11</v>
      </c>
      <c r="N1806">
        <f>SUM(Table1[[#This Row],[BA]:[SV]])</f>
        <v>113</v>
      </c>
      <c r="O1806">
        <v>1</v>
      </c>
    </row>
    <row r="1807" spans="1:15" x14ac:dyDescent="0.25">
      <c r="A1807" t="s">
        <v>1925</v>
      </c>
      <c r="B1807" t="s">
        <v>1920</v>
      </c>
      <c r="C1807" t="str">
        <f>Table1[[#This Row],[League]]&amp;Table1[[#This Row],[Team]]</f>
        <v>$150 Draft Champions Jan 06 1:00 pm Lg.3582Akitas</v>
      </c>
      <c r="D1807">
        <f>16-INDEX(STANDINGS_BA[],MATCH(Table1[[#This Row],[COMBINED]],STANDINGS_BA[COMBINED],0),COLUMN(STANDINGS_BA[PLACE IN LEAGUE]))</f>
        <v>7</v>
      </c>
      <c r="E1807">
        <f>16-INDEX(STANDINGS_R[],MATCH(Table1[[#This Row],[COMBINED]],STANDINGS_R[COMBINED],0),COLUMN(STANDINGS_R[PLACE IN LEAGUE]))</f>
        <v>11</v>
      </c>
      <c r="F1807">
        <f>16-INDEX(STANDINGS_HR[],MATCH(Table1[[#This Row],[COMBINED]],STANDINGS_HR[COMBINED],0),COLUMN(STANDINGS_HR[PLACE IN LEAGUE]))</f>
        <v>13</v>
      </c>
      <c r="G1807">
        <f>16-INDEX(STANDINGS_RBI[],MATCH(Table1[[#This Row],[COMBINED]],STANDINGS_RBI[COMBINED],0),COLUMN(STANDINGS_RBI[PLACE IN LEAGUE]))</f>
        <v>14</v>
      </c>
      <c r="H1807">
        <f>16-INDEX(STANDINGS_SB[],MATCH(Table1[[#This Row],[COMBINED]],STANDINGS_SB[COMBINED],0),COLUMN(STANDINGS_SB[PLACE IN LEAGUE]))</f>
        <v>13</v>
      </c>
      <c r="I1807">
        <f>16-INDEX(STANDINGS_ERA[],MATCH(Table1[[#This Row],[COMBINED]],STANDINGS_ERA[COMBINED],0),COLUMN(STANDINGS_ERA[PLACE IN LEAGUE]))</f>
        <v>10</v>
      </c>
      <c r="J1807">
        <f>16-INDEX(STANDINGS_WHIP[],MATCH(Table1[[#This Row],[COMBINED]],STANDINGS_WHIP[COMBINED],0),COLUMN(STANDINGS_WHIP[PLACE IN LEAGUE]))</f>
        <v>11</v>
      </c>
      <c r="K1807">
        <f>16-INDEX(STANDINGS_W[],MATCH(Table1[[#This Row],[COMBINED]],STANDINGS_W[COMBINED],0),COLUMN(STANDINGS_W[PLACE IN LEAGUE]))</f>
        <v>14</v>
      </c>
      <c r="L1807">
        <f>16-INDEX(STANDINGS_K[],MATCH(Table1[[#This Row],[COMBINED]],STANDINGS_K[COMBINED],0),COLUMN(STANDINGS_K[PLACE IN LEAGUE]))</f>
        <v>12</v>
      </c>
      <c r="M1807">
        <f>16-INDEX(STANDINGS_SV[],MATCH(Table1[[#This Row],[COMBINED]],STANDINGS_SV[COMBINED],0),COLUMN(STANDINGS_SV[PLACE IN LEAGUE]))</f>
        <v>1</v>
      </c>
      <c r="N1807">
        <f>SUM(Table1[[#This Row],[BA]:[SV]])</f>
        <v>106</v>
      </c>
      <c r="O1807">
        <v>2</v>
      </c>
    </row>
    <row r="1808" spans="1:15" x14ac:dyDescent="0.25">
      <c r="A1808" t="s">
        <v>1919</v>
      </c>
      <c r="B1808" t="s">
        <v>1920</v>
      </c>
      <c r="C1808" t="str">
        <f>Table1[[#This Row],[League]]&amp;Table1[[#This Row],[Team]]</f>
        <v>$150 Draft Champions Jan 06 1:00 pm Lg.3582MeatLohse</v>
      </c>
      <c r="D1808">
        <f>16-INDEX(STANDINGS_BA[],MATCH(Table1[[#This Row],[COMBINED]],STANDINGS_BA[COMBINED],0),COLUMN(STANDINGS_BA[PLACE IN LEAGUE]))</f>
        <v>15</v>
      </c>
      <c r="E1808">
        <f>16-INDEX(STANDINGS_R[],MATCH(Table1[[#This Row],[COMBINED]],STANDINGS_R[COMBINED],0),COLUMN(STANDINGS_R[PLACE IN LEAGUE]))</f>
        <v>15</v>
      </c>
      <c r="F1808">
        <f>16-INDEX(STANDINGS_HR[],MATCH(Table1[[#This Row],[COMBINED]],STANDINGS_HR[COMBINED],0),COLUMN(STANDINGS_HR[PLACE IN LEAGUE]))</f>
        <v>15</v>
      </c>
      <c r="G1808">
        <f>16-INDEX(STANDINGS_RBI[],MATCH(Table1[[#This Row],[COMBINED]],STANDINGS_RBI[COMBINED],0),COLUMN(STANDINGS_RBI[PLACE IN LEAGUE]))</f>
        <v>15</v>
      </c>
      <c r="H1808">
        <f>16-INDEX(STANDINGS_SB[],MATCH(Table1[[#This Row],[COMBINED]],STANDINGS_SB[COMBINED],0),COLUMN(STANDINGS_SB[PLACE IN LEAGUE]))</f>
        <v>14</v>
      </c>
      <c r="I1808">
        <f>16-INDEX(STANDINGS_ERA[],MATCH(Table1[[#This Row],[COMBINED]],STANDINGS_ERA[COMBINED],0),COLUMN(STANDINGS_ERA[PLACE IN LEAGUE]))</f>
        <v>6</v>
      </c>
      <c r="J1808">
        <f>16-INDEX(STANDINGS_WHIP[],MATCH(Table1[[#This Row],[COMBINED]],STANDINGS_WHIP[COMBINED],0),COLUMN(STANDINGS_WHIP[PLACE IN LEAGUE]))</f>
        <v>6</v>
      </c>
      <c r="K1808">
        <f>16-INDEX(STANDINGS_W[],MATCH(Table1[[#This Row],[COMBINED]],STANDINGS_W[COMBINED],0),COLUMN(STANDINGS_W[PLACE IN LEAGUE]))</f>
        <v>9</v>
      </c>
      <c r="L1808">
        <f>16-INDEX(STANDINGS_K[],MATCH(Table1[[#This Row],[COMBINED]],STANDINGS_K[COMBINED],0),COLUMN(STANDINGS_K[PLACE IN LEAGUE]))</f>
        <v>3</v>
      </c>
      <c r="M1808">
        <f>16-INDEX(STANDINGS_SV[],MATCH(Table1[[#This Row],[COMBINED]],STANDINGS_SV[COMBINED],0),COLUMN(STANDINGS_SV[PLACE IN LEAGUE]))</f>
        <v>4</v>
      </c>
      <c r="N1808">
        <f>SUM(Table1[[#This Row],[BA]:[SV]])</f>
        <v>102</v>
      </c>
      <c r="O1808">
        <v>3</v>
      </c>
    </row>
    <row r="1809" spans="1:15" x14ac:dyDescent="0.25">
      <c r="A1809" t="s">
        <v>1922</v>
      </c>
      <c r="B1809" t="s">
        <v>1920</v>
      </c>
      <c r="C1809" t="str">
        <f>Table1[[#This Row],[League]]&amp;Table1[[#This Row],[Team]]</f>
        <v>$150 Draft Champions Jan 06 1:00 pm Lg.3582Cleveland Dustmites</v>
      </c>
      <c r="D1809">
        <f>16-INDEX(STANDINGS_BA[],MATCH(Table1[[#This Row],[COMBINED]],STANDINGS_BA[COMBINED],0),COLUMN(STANDINGS_BA[PLACE IN LEAGUE]))</f>
        <v>12</v>
      </c>
      <c r="E1809">
        <f>16-INDEX(STANDINGS_R[],MATCH(Table1[[#This Row],[COMBINED]],STANDINGS_R[COMBINED],0),COLUMN(STANDINGS_R[PLACE IN LEAGUE]))</f>
        <v>9</v>
      </c>
      <c r="F1809">
        <f>16-INDEX(STANDINGS_HR[],MATCH(Table1[[#This Row],[COMBINED]],STANDINGS_HR[COMBINED],0),COLUMN(STANDINGS_HR[PLACE IN LEAGUE]))</f>
        <v>7</v>
      </c>
      <c r="G1809">
        <f>16-INDEX(STANDINGS_RBI[],MATCH(Table1[[#This Row],[COMBINED]],STANDINGS_RBI[COMBINED],0),COLUMN(STANDINGS_RBI[PLACE IN LEAGUE]))</f>
        <v>6</v>
      </c>
      <c r="H1809">
        <f>16-INDEX(STANDINGS_SB[],MATCH(Table1[[#This Row],[COMBINED]],STANDINGS_SB[COMBINED],0),COLUMN(STANDINGS_SB[PLACE IN LEAGUE]))</f>
        <v>9</v>
      </c>
      <c r="I1809">
        <f>16-INDEX(STANDINGS_ERA[],MATCH(Table1[[#This Row],[COMBINED]],STANDINGS_ERA[COMBINED],0),COLUMN(STANDINGS_ERA[PLACE IN LEAGUE]))</f>
        <v>11</v>
      </c>
      <c r="J1809">
        <f>16-INDEX(STANDINGS_WHIP[],MATCH(Table1[[#This Row],[COMBINED]],STANDINGS_WHIP[COMBINED],0),COLUMN(STANDINGS_WHIP[PLACE IN LEAGUE]))</f>
        <v>8</v>
      </c>
      <c r="K1809">
        <f>16-INDEX(STANDINGS_W[],MATCH(Table1[[#This Row],[COMBINED]],STANDINGS_W[COMBINED],0),COLUMN(STANDINGS_W[PLACE IN LEAGUE]))</f>
        <v>13</v>
      </c>
      <c r="L1809">
        <f>16-INDEX(STANDINGS_K[],MATCH(Table1[[#This Row],[COMBINED]],STANDINGS_K[COMBINED],0),COLUMN(STANDINGS_K[PLACE IN LEAGUE]))</f>
        <v>14</v>
      </c>
      <c r="M1809">
        <f>16-INDEX(STANDINGS_SV[],MATCH(Table1[[#This Row],[COMBINED]],STANDINGS_SV[COMBINED],0),COLUMN(STANDINGS_SV[PLACE IN LEAGUE]))</f>
        <v>5</v>
      </c>
      <c r="N1809">
        <f>SUM(Table1[[#This Row],[BA]:[SV]])</f>
        <v>94</v>
      </c>
      <c r="O1809">
        <v>4</v>
      </c>
    </row>
    <row r="1810" spans="1:15" x14ac:dyDescent="0.25">
      <c r="A1810" t="s">
        <v>1923</v>
      </c>
      <c r="B1810" t="s">
        <v>1920</v>
      </c>
      <c r="C1810" t="str">
        <f>Table1[[#This Row],[League]]&amp;Table1[[#This Row],[Team]]</f>
        <v>$150 Draft Champions Jan 06 1:00 pm Lg.3582Sloth Farmer</v>
      </c>
      <c r="D1810">
        <f>16-INDEX(STANDINGS_BA[],MATCH(Table1[[#This Row],[COMBINED]],STANDINGS_BA[COMBINED],0),COLUMN(STANDINGS_BA[PLACE IN LEAGUE]))</f>
        <v>11</v>
      </c>
      <c r="E1810">
        <f>16-INDEX(STANDINGS_R[],MATCH(Table1[[#This Row],[COMBINED]],STANDINGS_R[COMBINED],0),COLUMN(STANDINGS_R[PLACE IN LEAGUE]))</f>
        <v>7</v>
      </c>
      <c r="F1810">
        <f>16-INDEX(STANDINGS_HR[],MATCH(Table1[[#This Row],[COMBINED]],STANDINGS_HR[COMBINED],0),COLUMN(STANDINGS_HR[PLACE IN LEAGUE]))</f>
        <v>5</v>
      </c>
      <c r="G1810">
        <f>16-INDEX(STANDINGS_RBI[],MATCH(Table1[[#This Row],[COMBINED]],STANDINGS_RBI[COMBINED],0),COLUMN(STANDINGS_RBI[PLACE IN LEAGUE]))</f>
        <v>5</v>
      </c>
      <c r="H1810">
        <f>16-INDEX(STANDINGS_SB[],MATCH(Table1[[#This Row],[COMBINED]],STANDINGS_SB[COMBINED],0),COLUMN(STANDINGS_SB[PLACE IN LEAGUE]))</f>
        <v>11</v>
      </c>
      <c r="I1810">
        <f>16-INDEX(STANDINGS_ERA[],MATCH(Table1[[#This Row],[COMBINED]],STANDINGS_ERA[COMBINED],0),COLUMN(STANDINGS_ERA[PLACE IN LEAGUE]))</f>
        <v>14</v>
      </c>
      <c r="J1810">
        <f>16-INDEX(STANDINGS_WHIP[],MATCH(Table1[[#This Row],[COMBINED]],STANDINGS_WHIP[COMBINED],0),COLUMN(STANDINGS_WHIP[PLACE IN LEAGUE]))</f>
        <v>13</v>
      </c>
      <c r="K1810">
        <f>16-INDEX(STANDINGS_W[],MATCH(Table1[[#This Row],[COMBINED]],STANDINGS_W[COMBINED],0),COLUMN(STANDINGS_W[PLACE IN LEAGUE]))</f>
        <v>4</v>
      </c>
      <c r="L1810">
        <f>16-INDEX(STANDINGS_K[],MATCH(Table1[[#This Row],[COMBINED]],STANDINGS_K[COMBINED],0),COLUMN(STANDINGS_K[PLACE IN LEAGUE]))</f>
        <v>9</v>
      </c>
      <c r="M1810">
        <f>16-INDEX(STANDINGS_SV[],MATCH(Table1[[#This Row],[COMBINED]],STANDINGS_SV[COMBINED],0),COLUMN(STANDINGS_SV[PLACE IN LEAGUE]))</f>
        <v>14</v>
      </c>
      <c r="N1810">
        <f>SUM(Table1[[#This Row],[BA]:[SV]])</f>
        <v>93</v>
      </c>
      <c r="O1810">
        <v>5</v>
      </c>
    </row>
    <row r="1811" spans="1:15" x14ac:dyDescent="0.25">
      <c r="A1811" t="s">
        <v>1921</v>
      </c>
      <c r="B1811" t="s">
        <v>1920</v>
      </c>
      <c r="C1811" t="str">
        <f>Table1[[#This Row],[League]]&amp;Table1[[#This Row],[Team]]</f>
        <v>$150 Draft Champions Jan 06 1:00 pm Lg.3582Chili and Onion Dogs</v>
      </c>
      <c r="D1811">
        <f>16-INDEX(STANDINGS_BA[],MATCH(Table1[[#This Row],[COMBINED]],STANDINGS_BA[COMBINED],0),COLUMN(STANDINGS_BA[PLACE IN LEAGUE]))</f>
        <v>14</v>
      </c>
      <c r="E1811">
        <f>16-INDEX(STANDINGS_R[],MATCH(Table1[[#This Row],[COMBINED]],STANDINGS_R[COMBINED],0),COLUMN(STANDINGS_R[PLACE IN LEAGUE]))</f>
        <v>14</v>
      </c>
      <c r="F1811">
        <f>16-INDEX(STANDINGS_HR[],MATCH(Table1[[#This Row],[COMBINED]],STANDINGS_HR[COMBINED],0),COLUMN(STANDINGS_HR[PLACE IN LEAGUE]))</f>
        <v>12</v>
      </c>
      <c r="G1811">
        <f>16-INDEX(STANDINGS_RBI[],MATCH(Table1[[#This Row],[COMBINED]],STANDINGS_RBI[COMBINED],0),COLUMN(STANDINGS_RBI[PLACE IN LEAGUE]))</f>
        <v>12</v>
      </c>
      <c r="H1811">
        <f>16-INDEX(STANDINGS_SB[],MATCH(Table1[[#This Row],[COMBINED]],STANDINGS_SB[COMBINED],0),COLUMN(STANDINGS_SB[PLACE IN LEAGUE]))</f>
        <v>3</v>
      </c>
      <c r="I1811">
        <f>16-INDEX(STANDINGS_ERA[],MATCH(Table1[[#This Row],[COMBINED]],STANDINGS_ERA[COMBINED],0),COLUMN(STANDINGS_ERA[PLACE IN LEAGUE]))</f>
        <v>5</v>
      </c>
      <c r="J1811">
        <f>16-INDEX(STANDINGS_WHIP[],MATCH(Table1[[#This Row],[COMBINED]],STANDINGS_WHIP[COMBINED],0),COLUMN(STANDINGS_WHIP[PLACE IN LEAGUE]))</f>
        <v>3</v>
      </c>
      <c r="K1811">
        <f>16-INDEX(STANDINGS_W[],MATCH(Table1[[#This Row],[COMBINED]],STANDINGS_W[COMBINED],0),COLUMN(STANDINGS_W[PLACE IN LEAGUE]))</f>
        <v>7</v>
      </c>
      <c r="L1811">
        <f>16-INDEX(STANDINGS_K[],MATCH(Table1[[#This Row],[COMBINED]],STANDINGS_K[COMBINED],0),COLUMN(STANDINGS_K[PLACE IN LEAGUE]))</f>
        <v>4</v>
      </c>
      <c r="M1811">
        <f>16-INDEX(STANDINGS_SV[],MATCH(Table1[[#This Row],[COMBINED]],STANDINGS_SV[COMBINED],0),COLUMN(STANDINGS_SV[PLACE IN LEAGUE]))</f>
        <v>15</v>
      </c>
      <c r="N1811">
        <f>SUM(Table1[[#This Row],[BA]:[SV]])</f>
        <v>89</v>
      </c>
      <c r="O1811">
        <v>6</v>
      </c>
    </row>
    <row r="1812" spans="1:15" x14ac:dyDescent="0.25">
      <c r="A1812" t="s">
        <v>372</v>
      </c>
      <c r="B1812" t="s">
        <v>1920</v>
      </c>
      <c r="C1812" t="str">
        <f>Table1[[#This Row],[League]]&amp;Table1[[#This Row],[Team]]</f>
        <v>$150 Draft Champions Jan 06 1:00 pm Lg.3582Tigers Slappy DC2</v>
      </c>
      <c r="D1812">
        <f>16-INDEX(STANDINGS_BA[],MATCH(Table1[[#This Row],[COMBINED]],STANDINGS_BA[COMBINED],0),COLUMN(STANDINGS_BA[PLACE IN LEAGUE]))</f>
        <v>13</v>
      </c>
      <c r="E1812">
        <f>16-INDEX(STANDINGS_R[],MATCH(Table1[[#This Row],[COMBINED]],STANDINGS_R[COMBINED],0),COLUMN(STANDINGS_R[PLACE IN LEAGUE]))</f>
        <v>3</v>
      </c>
      <c r="F1812">
        <f>16-INDEX(STANDINGS_HR[],MATCH(Table1[[#This Row],[COMBINED]],STANDINGS_HR[COMBINED],0),COLUMN(STANDINGS_HR[PLACE IN LEAGUE]))</f>
        <v>4</v>
      </c>
      <c r="G1812">
        <f>16-INDEX(STANDINGS_RBI[],MATCH(Table1[[#This Row],[COMBINED]],STANDINGS_RBI[COMBINED],0),COLUMN(STANDINGS_RBI[PLACE IN LEAGUE]))</f>
        <v>4</v>
      </c>
      <c r="H1812">
        <f>16-INDEX(STANDINGS_SB[],MATCH(Table1[[#This Row],[COMBINED]],STANDINGS_SB[COMBINED],0),COLUMN(STANDINGS_SB[PLACE IN LEAGUE]))</f>
        <v>4</v>
      </c>
      <c r="I1812">
        <f>16-INDEX(STANDINGS_ERA[],MATCH(Table1[[#This Row],[COMBINED]],STANDINGS_ERA[COMBINED],0),COLUMN(STANDINGS_ERA[PLACE IN LEAGUE]))</f>
        <v>12</v>
      </c>
      <c r="J1812">
        <f>16-INDEX(STANDINGS_WHIP[],MATCH(Table1[[#This Row],[COMBINED]],STANDINGS_WHIP[COMBINED],0),COLUMN(STANDINGS_WHIP[PLACE IN LEAGUE]))</f>
        <v>14</v>
      </c>
      <c r="K1812">
        <f>16-INDEX(STANDINGS_W[],MATCH(Table1[[#This Row],[COMBINED]],STANDINGS_W[COMBINED],0),COLUMN(STANDINGS_W[PLACE IN LEAGUE]))</f>
        <v>12</v>
      </c>
      <c r="L1812">
        <f>16-INDEX(STANDINGS_K[],MATCH(Table1[[#This Row],[COMBINED]],STANDINGS_K[COMBINED],0),COLUMN(STANDINGS_K[PLACE IN LEAGUE]))</f>
        <v>15</v>
      </c>
      <c r="M1812">
        <f>16-INDEX(STANDINGS_SV[],MATCH(Table1[[#This Row],[COMBINED]],STANDINGS_SV[COMBINED],0),COLUMN(STANDINGS_SV[PLACE IN LEAGUE]))</f>
        <v>3</v>
      </c>
      <c r="N1812">
        <f>SUM(Table1[[#This Row],[BA]:[SV]])</f>
        <v>84</v>
      </c>
      <c r="O1812">
        <v>7</v>
      </c>
    </row>
    <row r="1813" spans="1:15" x14ac:dyDescent="0.25">
      <c r="A1813" t="s">
        <v>367</v>
      </c>
      <c r="B1813" t="s">
        <v>1920</v>
      </c>
      <c r="C1813" t="str">
        <f>Table1[[#This Row],[League]]&amp;Table1[[#This Row],[Team]]</f>
        <v>$150 Draft Champions Jan 06 1:00 pm Lg.3582Team Wilson</v>
      </c>
      <c r="D1813">
        <f>16-INDEX(STANDINGS_BA[],MATCH(Table1[[#This Row],[COMBINED]],STANDINGS_BA[COMBINED],0),COLUMN(STANDINGS_BA[PLACE IN LEAGUE]))</f>
        <v>5</v>
      </c>
      <c r="E1813">
        <f>16-INDEX(STANDINGS_R[],MATCH(Table1[[#This Row],[COMBINED]],STANDINGS_R[COMBINED],0),COLUMN(STANDINGS_R[PLACE IN LEAGUE]))</f>
        <v>10</v>
      </c>
      <c r="F1813">
        <f>16-INDEX(STANDINGS_HR[],MATCH(Table1[[#This Row],[COMBINED]],STANDINGS_HR[COMBINED],0),COLUMN(STANDINGS_HR[PLACE IN LEAGUE]))</f>
        <v>9</v>
      </c>
      <c r="G1813">
        <f>16-INDEX(STANDINGS_RBI[],MATCH(Table1[[#This Row],[COMBINED]],STANDINGS_RBI[COMBINED],0),COLUMN(STANDINGS_RBI[PLACE IN LEAGUE]))</f>
        <v>13</v>
      </c>
      <c r="H1813">
        <f>16-INDEX(STANDINGS_SB[],MATCH(Table1[[#This Row],[COMBINED]],STANDINGS_SB[COMBINED],0),COLUMN(STANDINGS_SB[PLACE IN LEAGUE]))</f>
        <v>5</v>
      </c>
      <c r="I1813">
        <f>16-INDEX(STANDINGS_ERA[],MATCH(Table1[[#This Row],[COMBINED]],STANDINGS_ERA[COMBINED],0),COLUMN(STANDINGS_ERA[PLACE IN LEAGUE]))</f>
        <v>7</v>
      </c>
      <c r="J1813">
        <f>16-INDEX(STANDINGS_WHIP[],MATCH(Table1[[#This Row],[COMBINED]],STANDINGS_WHIP[COMBINED],0),COLUMN(STANDINGS_WHIP[PLACE IN LEAGUE]))</f>
        <v>9</v>
      </c>
      <c r="K1813">
        <f>16-INDEX(STANDINGS_W[],MATCH(Table1[[#This Row],[COMBINED]],STANDINGS_W[COMBINED],0),COLUMN(STANDINGS_W[PLACE IN LEAGUE]))</f>
        <v>6</v>
      </c>
      <c r="L1813">
        <f>16-INDEX(STANDINGS_K[],MATCH(Table1[[#This Row],[COMBINED]],STANDINGS_K[COMBINED],0),COLUMN(STANDINGS_K[PLACE IN LEAGUE]))</f>
        <v>8</v>
      </c>
      <c r="M1813">
        <f>16-INDEX(STANDINGS_SV[],MATCH(Table1[[#This Row],[COMBINED]],STANDINGS_SV[COMBINED],0),COLUMN(STANDINGS_SV[PLACE IN LEAGUE]))</f>
        <v>6</v>
      </c>
      <c r="N1813">
        <f>SUM(Table1[[#This Row],[BA]:[SV]])</f>
        <v>78</v>
      </c>
      <c r="O1813">
        <v>8</v>
      </c>
    </row>
    <row r="1814" spans="1:15" x14ac:dyDescent="0.25">
      <c r="A1814" t="s">
        <v>481</v>
      </c>
      <c r="B1814" t="s">
        <v>1920</v>
      </c>
      <c r="C1814" t="str">
        <f>Table1[[#This Row],[League]]&amp;Table1[[#This Row],[Team]]</f>
        <v>$150 Draft Champions Jan 06 1:00 pm Lg.3582Cultured Hooligan 3</v>
      </c>
      <c r="D1814">
        <f>16-INDEX(STANDINGS_BA[],MATCH(Table1[[#This Row],[COMBINED]],STANDINGS_BA[COMBINED],0),COLUMN(STANDINGS_BA[PLACE IN LEAGUE]))</f>
        <v>2</v>
      </c>
      <c r="E1814">
        <f>16-INDEX(STANDINGS_R[],MATCH(Table1[[#This Row],[COMBINED]],STANDINGS_R[COMBINED],0),COLUMN(STANDINGS_R[PLACE IN LEAGUE]))</f>
        <v>6</v>
      </c>
      <c r="F1814">
        <f>16-INDEX(STANDINGS_HR[],MATCH(Table1[[#This Row],[COMBINED]],STANDINGS_HR[COMBINED],0),COLUMN(STANDINGS_HR[PLACE IN LEAGUE]))</f>
        <v>3</v>
      </c>
      <c r="G1814">
        <f>16-INDEX(STANDINGS_RBI[],MATCH(Table1[[#This Row],[COMBINED]],STANDINGS_RBI[COMBINED],0),COLUMN(STANDINGS_RBI[PLACE IN LEAGUE]))</f>
        <v>3</v>
      </c>
      <c r="H1814">
        <f>16-INDEX(STANDINGS_SB[],MATCH(Table1[[#This Row],[COMBINED]],STANDINGS_SB[COMBINED],0),COLUMN(STANDINGS_SB[PLACE IN LEAGUE]))</f>
        <v>8</v>
      </c>
      <c r="I1814">
        <f>16-INDEX(STANDINGS_ERA[],MATCH(Table1[[#This Row],[COMBINED]],STANDINGS_ERA[COMBINED],0),COLUMN(STANDINGS_ERA[PLACE IN LEAGUE]))</f>
        <v>15</v>
      </c>
      <c r="J1814">
        <f>16-INDEX(STANDINGS_WHIP[],MATCH(Table1[[#This Row],[COMBINED]],STANDINGS_WHIP[COMBINED],0),COLUMN(STANDINGS_WHIP[PLACE IN LEAGUE]))</f>
        <v>12</v>
      </c>
      <c r="K1814">
        <f>16-INDEX(STANDINGS_W[],MATCH(Table1[[#This Row],[COMBINED]],STANDINGS_W[COMBINED],0),COLUMN(STANDINGS_W[PLACE IN LEAGUE]))</f>
        <v>10</v>
      </c>
      <c r="L1814">
        <f>16-INDEX(STANDINGS_K[],MATCH(Table1[[#This Row],[COMBINED]],STANDINGS_K[COMBINED],0),COLUMN(STANDINGS_K[PLACE IN LEAGUE]))</f>
        <v>6</v>
      </c>
      <c r="M1814">
        <f>16-INDEX(STANDINGS_SV[],MATCH(Table1[[#This Row],[COMBINED]],STANDINGS_SV[COMBINED],0),COLUMN(STANDINGS_SV[PLACE IN LEAGUE]))</f>
        <v>13</v>
      </c>
      <c r="N1814">
        <f>SUM(Table1[[#This Row],[BA]:[SV]])</f>
        <v>78</v>
      </c>
      <c r="O1814">
        <v>9</v>
      </c>
    </row>
    <row r="1815" spans="1:15" x14ac:dyDescent="0.25">
      <c r="A1815" t="s">
        <v>726</v>
      </c>
      <c r="B1815" t="s">
        <v>1920</v>
      </c>
      <c r="C1815" t="str">
        <f>Table1[[#This Row],[League]]&amp;Table1[[#This Row],[Team]]</f>
        <v>$150 Draft Champions Jan 06 1:00 pm Lg.3582Team Warner</v>
      </c>
      <c r="D1815">
        <f>16-INDEX(STANDINGS_BA[],MATCH(Table1[[#This Row],[COMBINED]],STANDINGS_BA[COMBINED],0),COLUMN(STANDINGS_BA[PLACE IN LEAGUE]))</f>
        <v>1</v>
      </c>
      <c r="E1815">
        <f>16-INDEX(STANDINGS_R[],MATCH(Table1[[#This Row],[COMBINED]],STANDINGS_R[COMBINED],0),COLUMN(STANDINGS_R[PLACE IN LEAGUE]))</f>
        <v>5</v>
      </c>
      <c r="F1815">
        <f>16-INDEX(STANDINGS_HR[],MATCH(Table1[[#This Row],[COMBINED]],STANDINGS_HR[COMBINED],0),COLUMN(STANDINGS_HR[PLACE IN LEAGUE]))</f>
        <v>10</v>
      </c>
      <c r="G1815">
        <f>16-INDEX(STANDINGS_RBI[],MATCH(Table1[[#This Row],[COMBINED]],STANDINGS_RBI[COMBINED],0),COLUMN(STANDINGS_RBI[PLACE IN LEAGUE]))</f>
        <v>7</v>
      </c>
      <c r="H1815">
        <f>16-INDEX(STANDINGS_SB[],MATCH(Table1[[#This Row],[COMBINED]],STANDINGS_SB[COMBINED],0),COLUMN(STANDINGS_SB[PLACE IN LEAGUE]))</f>
        <v>10</v>
      </c>
      <c r="I1815">
        <f>16-INDEX(STANDINGS_ERA[],MATCH(Table1[[#This Row],[COMBINED]],STANDINGS_ERA[COMBINED],0),COLUMN(STANDINGS_ERA[PLACE IN LEAGUE]))</f>
        <v>8</v>
      </c>
      <c r="J1815">
        <f>16-INDEX(STANDINGS_WHIP[],MATCH(Table1[[#This Row],[COMBINED]],STANDINGS_WHIP[COMBINED],0),COLUMN(STANDINGS_WHIP[PLACE IN LEAGUE]))</f>
        <v>10</v>
      </c>
      <c r="K1815">
        <f>16-INDEX(STANDINGS_W[],MATCH(Table1[[#This Row],[COMBINED]],STANDINGS_W[COMBINED],0),COLUMN(STANDINGS_W[PLACE IN LEAGUE]))</f>
        <v>8</v>
      </c>
      <c r="L1815">
        <f>16-INDEX(STANDINGS_K[],MATCH(Table1[[#This Row],[COMBINED]],STANDINGS_K[COMBINED],0),COLUMN(STANDINGS_K[PLACE IN LEAGUE]))</f>
        <v>11</v>
      </c>
      <c r="M1815">
        <f>16-INDEX(STANDINGS_SV[],MATCH(Table1[[#This Row],[COMBINED]],STANDINGS_SV[COMBINED],0),COLUMN(STANDINGS_SV[PLACE IN LEAGUE]))</f>
        <v>8</v>
      </c>
      <c r="N1815">
        <f>SUM(Table1[[#This Row],[BA]:[SV]])</f>
        <v>78</v>
      </c>
      <c r="O1815">
        <v>10</v>
      </c>
    </row>
    <row r="1816" spans="1:15" x14ac:dyDescent="0.25">
      <c r="A1816" t="s">
        <v>452</v>
      </c>
      <c r="B1816" t="s">
        <v>1920</v>
      </c>
      <c r="C1816" t="str">
        <f>Table1[[#This Row],[League]]&amp;Table1[[#This Row],[Team]]</f>
        <v>$150 Draft Champions Jan 06 1:00 pm Lg.3582Super Furry Animals</v>
      </c>
      <c r="D1816">
        <f>16-INDEX(STANDINGS_BA[],MATCH(Table1[[#This Row],[COMBINED]],STANDINGS_BA[COMBINED],0),COLUMN(STANDINGS_BA[PLACE IN LEAGUE]))</f>
        <v>10</v>
      </c>
      <c r="E1816">
        <f>16-INDEX(STANDINGS_R[],MATCH(Table1[[#This Row],[COMBINED]],STANDINGS_R[COMBINED],0),COLUMN(STANDINGS_R[PLACE IN LEAGUE]))</f>
        <v>8</v>
      </c>
      <c r="F1816">
        <f>16-INDEX(STANDINGS_HR[],MATCH(Table1[[#This Row],[COMBINED]],STANDINGS_HR[COMBINED],0),COLUMN(STANDINGS_HR[PLACE IN LEAGUE]))</f>
        <v>14</v>
      </c>
      <c r="G1816">
        <f>16-INDEX(STANDINGS_RBI[],MATCH(Table1[[#This Row],[COMBINED]],STANDINGS_RBI[COMBINED],0),COLUMN(STANDINGS_RBI[PLACE IN LEAGUE]))</f>
        <v>10</v>
      </c>
      <c r="H1816">
        <f>16-INDEX(STANDINGS_SB[],MATCH(Table1[[#This Row],[COMBINED]],STANDINGS_SB[COMBINED],0),COLUMN(STANDINGS_SB[PLACE IN LEAGUE]))</f>
        <v>2</v>
      </c>
      <c r="I1816">
        <f>16-INDEX(STANDINGS_ERA[],MATCH(Table1[[#This Row],[COMBINED]],STANDINGS_ERA[COMBINED],0),COLUMN(STANDINGS_ERA[PLACE IN LEAGUE]))</f>
        <v>9</v>
      </c>
      <c r="J1816">
        <f>16-INDEX(STANDINGS_WHIP[],MATCH(Table1[[#This Row],[COMBINED]],STANDINGS_WHIP[COMBINED],0),COLUMN(STANDINGS_WHIP[PLACE IN LEAGUE]))</f>
        <v>4</v>
      </c>
      <c r="K1816">
        <f>16-INDEX(STANDINGS_W[],MATCH(Table1[[#This Row],[COMBINED]],STANDINGS_W[COMBINED],0),COLUMN(STANDINGS_W[PLACE IN LEAGUE]))</f>
        <v>3</v>
      </c>
      <c r="L1816">
        <f>16-INDEX(STANDINGS_K[],MATCH(Table1[[#This Row],[COMBINED]],STANDINGS_K[COMBINED],0),COLUMN(STANDINGS_K[PLACE IN LEAGUE]))</f>
        <v>2</v>
      </c>
      <c r="M1816">
        <f>16-INDEX(STANDINGS_SV[],MATCH(Table1[[#This Row],[COMBINED]],STANDINGS_SV[COMBINED],0),COLUMN(STANDINGS_SV[PLACE IN LEAGUE]))</f>
        <v>7</v>
      </c>
      <c r="N1816">
        <f>SUM(Table1[[#This Row],[BA]:[SV]])</f>
        <v>69</v>
      </c>
      <c r="O1816">
        <v>11</v>
      </c>
    </row>
    <row r="1817" spans="1:15" x14ac:dyDescent="0.25">
      <c r="A1817" t="s">
        <v>1927</v>
      </c>
      <c r="B1817" t="s">
        <v>1920</v>
      </c>
      <c r="C1817" t="str">
        <f>Table1[[#This Row],[League]]&amp;Table1[[#This Row],[Team]]</f>
        <v>$150 Draft Champions Jan 06 1:00 pm Lg.3582Dogeeseseegod</v>
      </c>
      <c r="D1817">
        <f>16-INDEX(STANDINGS_BA[],MATCH(Table1[[#This Row],[COMBINED]],STANDINGS_BA[COMBINED],0),COLUMN(STANDINGS_BA[PLACE IN LEAGUE]))</f>
        <v>3</v>
      </c>
      <c r="E1817">
        <f>16-INDEX(STANDINGS_R[],MATCH(Table1[[#This Row],[COMBINED]],STANDINGS_R[COMBINED],0),COLUMN(STANDINGS_R[PLACE IN LEAGUE]))</f>
        <v>1</v>
      </c>
      <c r="F1817">
        <f>16-INDEX(STANDINGS_HR[],MATCH(Table1[[#This Row],[COMBINED]],STANDINGS_HR[COMBINED],0),COLUMN(STANDINGS_HR[PLACE IN LEAGUE]))</f>
        <v>6</v>
      </c>
      <c r="G1817">
        <f>16-INDEX(STANDINGS_RBI[],MATCH(Table1[[#This Row],[COMBINED]],STANDINGS_RBI[COMBINED],0),COLUMN(STANDINGS_RBI[PLACE IN LEAGUE]))</f>
        <v>8</v>
      </c>
      <c r="H1817">
        <f>16-INDEX(STANDINGS_SB[],MATCH(Table1[[#This Row],[COMBINED]],STANDINGS_SB[COMBINED],0),COLUMN(STANDINGS_SB[PLACE IN LEAGUE]))</f>
        <v>15</v>
      </c>
      <c r="I1817">
        <f>16-INDEX(STANDINGS_ERA[],MATCH(Table1[[#This Row],[COMBINED]],STANDINGS_ERA[COMBINED],0),COLUMN(STANDINGS_ERA[PLACE IN LEAGUE]))</f>
        <v>3</v>
      </c>
      <c r="J1817">
        <f>16-INDEX(STANDINGS_WHIP[],MATCH(Table1[[#This Row],[COMBINED]],STANDINGS_WHIP[COMBINED],0),COLUMN(STANDINGS_WHIP[PLACE IN LEAGUE]))</f>
        <v>5</v>
      </c>
      <c r="K1817">
        <f>16-INDEX(STANDINGS_W[],MATCH(Table1[[#This Row],[COMBINED]],STANDINGS_W[COMBINED],0),COLUMN(STANDINGS_W[PLACE IN LEAGUE]))</f>
        <v>5</v>
      </c>
      <c r="L1817">
        <f>16-INDEX(STANDINGS_K[],MATCH(Table1[[#This Row],[COMBINED]],STANDINGS_K[COMBINED],0),COLUMN(STANDINGS_K[PLACE IN LEAGUE]))</f>
        <v>10</v>
      </c>
      <c r="M1817">
        <f>16-INDEX(STANDINGS_SV[],MATCH(Table1[[#This Row],[COMBINED]],STANDINGS_SV[COMBINED],0),COLUMN(STANDINGS_SV[PLACE IN LEAGUE]))</f>
        <v>12</v>
      </c>
      <c r="N1817">
        <f>SUM(Table1[[#This Row],[BA]:[SV]])</f>
        <v>68</v>
      </c>
      <c r="O1817">
        <v>12</v>
      </c>
    </row>
    <row r="1818" spans="1:15" x14ac:dyDescent="0.25">
      <c r="A1818" t="s">
        <v>1924</v>
      </c>
      <c r="B1818" t="s">
        <v>1920</v>
      </c>
      <c r="C1818" t="str">
        <f>Table1[[#This Row],[League]]&amp;Table1[[#This Row],[Team]]</f>
        <v>$150 Draft Champions Jan 06 1:00 pm Lg.3582Killed By Death</v>
      </c>
      <c r="D1818">
        <f>16-INDEX(STANDINGS_BA[],MATCH(Table1[[#This Row],[COMBINED]],STANDINGS_BA[COMBINED],0),COLUMN(STANDINGS_BA[PLACE IN LEAGUE]))</f>
        <v>9</v>
      </c>
      <c r="E1818">
        <f>16-INDEX(STANDINGS_R[],MATCH(Table1[[#This Row],[COMBINED]],STANDINGS_R[COMBINED],0),COLUMN(STANDINGS_R[PLACE IN LEAGUE]))</f>
        <v>12</v>
      </c>
      <c r="F1818">
        <f>16-INDEX(STANDINGS_HR[],MATCH(Table1[[#This Row],[COMBINED]],STANDINGS_HR[COMBINED],0),COLUMN(STANDINGS_HR[PLACE IN LEAGUE]))</f>
        <v>11</v>
      </c>
      <c r="G1818">
        <f>16-INDEX(STANDINGS_RBI[],MATCH(Table1[[#This Row],[COMBINED]],STANDINGS_RBI[COMBINED],0),COLUMN(STANDINGS_RBI[PLACE IN LEAGUE]))</f>
        <v>11</v>
      </c>
      <c r="H1818">
        <f>16-INDEX(STANDINGS_SB[],MATCH(Table1[[#This Row],[COMBINED]],STANDINGS_SB[COMBINED],0),COLUMN(STANDINGS_SB[PLACE IN LEAGUE]))</f>
        <v>6</v>
      </c>
      <c r="I1818">
        <f>16-INDEX(STANDINGS_ERA[],MATCH(Table1[[#This Row],[COMBINED]],STANDINGS_ERA[COMBINED],0),COLUMN(STANDINGS_ERA[PLACE IN LEAGUE]))</f>
        <v>2</v>
      </c>
      <c r="J1818">
        <f>16-INDEX(STANDINGS_WHIP[],MATCH(Table1[[#This Row],[COMBINED]],STANDINGS_WHIP[COMBINED],0),COLUMN(STANDINGS_WHIP[PLACE IN LEAGUE]))</f>
        <v>1</v>
      </c>
      <c r="K1818">
        <f>16-INDEX(STANDINGS_W[],MATCH(Table1[[#This Row],[COMBINED]],STANDINGS_W[COMBINED],0),COLUMN(STANDINGS_W[PLACE IN LEAGUE]))</f>
        <v>2</v>
      </c>
      <c r="L1818">
        <f>16-INDEX(STANDINGS_K[],MATCH(Table1[[#This Row],[COMBINED]],STANDINGS_K[COMBINED],0),COLUMN(STANDINGS_K[PLACE IN LEAGUE]))</f>
        <v>5</v>
      </c>
      <c r="M1818">
        <f>16-INDEX(STANDINGS_SV[],MATCH(Table1[[#This Row],[COMBINED]],STANDINGS_SV[COMBINED],0),COLUMN(STANDINGS_SV[PLACE IN LEAGUE]))</f>
        <v>2</v>
      </c>
      <c r="N1818">
        <f>SUM(Table1[[#This Row],[BA]:[SV]])</f>
        <v>61</v>
      </c>
      <c r="O1818">
        <v>13</v>
      </c>
    </row>
    <row r="1819" spans="1:15" x14ac:dyDescent="0.25">
      <c r="A1819" t="s">
        <v>1926</v>
      </c>
      <c r="B1819" t="s">
        <v>1920</v>
      </c>
      <c r="C1819" t="str">
        <f>Table1[[#This Row],[League]]&amp;Table1[[#This Row],[Team]]</f>
        <v>$150 Draft Champions Jan 06 1:00 pm Lg.3582SpinningSeams6</v>
      </c>
      <c r="D1819">
        <f>16-INDEX(STANDINGS_BA[],MATCH(Table1[[#This Row],[COMBINED]],STANDINGS_BA[COMBINED],0),COLUMN(STANDINGS_BA[PLACE IN LEAGUE]))</f>
        <v>6</v>
      </c>
      <c r="E1819">
        <f>16-INDEX(STANDINGS_R[],MATCH(Table1[[#This Row],[COMBINED]],STANDINGS_R[COMBINED],0),COLUMN(STANDINGS_R[PLACE IN LEAGUE]))</f>
        <v>4</v>
      </c>
      <c r="F1819">
        <f>16-INDEX(STANDINGS_HR[],MATCH(Table1[[#This Row],[COMBINED]],STANDINGS_HR[COMBINED],0),COLUMN(STANDINGS_HR[PLACE IN LEAGUE]))</f>
        <v>1</v>
      </c>
      <c r="G1819">
        <f>16-INDEX(STANDINGS_RBI[],MATCH(Table1[[#This Row],[COMBINED]],STANDINGS_RBI[COMBINED],0),COLUMN(STANDINGS_RBI[PLACE IN LEAGUE]))</f>
        <v>1</v>
      </c>
      <c r="H1819">
        <f>16-INDEX(STANDINGS_SB[],MATCH(Table1[[#This Row],[COMBINED]],STANDINGS_SB[COMBINED],0),COLUMN(STANDINGS_SB[PLACE IN LEAGUE]))</f>
        <v>1</v>
      </c>
      <c r="I1819">
        <f>16-INDEX(STANDINGS_ERA[],MATCH(Table1[[#This Row],[COMBINED]],STANDINGS_ERA[COMBINED],0),COLUMN(STANDINGS_ERA[PLACE IN LEAGUE]))</f>
        <v>4</v>
      </c>
      <c r="J1819">
        <f>16-INDEX(STANDINGS_WHIP[],MATCH(Table1[[#This Row],[COMBINED]],STANDINGS_WHIP[COMBINED],0),COLUMN(STANDINGS_WHIP[PLACE IN LEAGUE]))</f>
        <v>7</v>
      </c>
      <c r="K1819">
        <f>16-INDEX(STANDINGS_W[],MATCH(Table1[[#This Row],[COMBINED]],STANDINGS_W[COMBINED],0),COLUMN(STANDINGS_W[PLACE IN LEAGUE]))</f>
        <v>11</v>
      </c>
      <c r="L1819">
        <f>16-INDEX(STANDINGS_K[],MATCH(Table1[[#This Row],[COMBINED]],STANDINGS_K[COMBINED],0),COLUMN(STANDINGS_K[PLACE IN LEAGUE]))</f>
        <v>7</v>
      </c>
      <c r="M1819">
        <f>16-INDEX(STANDINGS_SV[],MATCH(Table1[[#This Row],[COMBINED]],STANDINGS_SV[COMBINED],0),COLUMN(STANDINGS_SV[PLACE IN LEAGUE]))</f>
        <v>10</v>
      </c>
      <c r="N1819">
        <f>SUM(Table1[[#This Row],[BA]:[SV]])</f>
        <v>52</v>
      </c>
      <c r="O1819">
        <v>14</v>
      </c>
    </row>
    <row r="1820" spans="1:15" x14ac:dyDescent="0.25">
      <c r="A1820" t="s">
        <v>12</v>
      </c>
      <c r="B1820" t="s">
        <v>1920</v>
      </c>
      <c r="C1820" t="str">
        <f>Table1[[#This Row],[League]]&amp;Table1[[#This Row],[Team]]</f>
        <v>$150 Draft Champions Jan 06 1:00 pm Lg.3582Team Marcus</v>
      </c>
      <c r="D1820">
        <f>16-INDEX(STANDINGS_BA[],MATCH(Table1[[#This Row],[COMBINED]],STANDINGS_BA[COMBINED],0),COLUMN(STANDINGS_BA[PLACE IN LEAGUE]))</f>
        <v>8</v>
      </c>
      <c r="E1820">
        <f>16-INDEX(STANDINGS_R[],MATCH(Table1[[#This Row],[COMBINED]],STANDINGS_R[COMBINED],0),COLUMN(STANDINGS_R[PLACE IN LEAGUE]))</f>
        <v>2</v>
      </c>
      <c r="F1820">
        <f>16-INDEX(STANDINGS_HR[],MATCH(Table1[[#This Row],[COMBINED]],STANDINGS_HR[COMBINED],0),COLUMN(STANDINGS_HR[PLACE IN LEAGUE]))</f>
        <v>2</v>
      </c>
      <c r="G1820">
        <f>16-INDEX(STANDINGS_RBI[],MATCH(Table1[[#This Row],[COMBINED]],STANDINGS_RBI[COMBINED],0),COLUMN(STANDINGS_RBI[PLACE IN LEAGUE]))</f>
        <v>2</v>
      </c>
      <c r="H1820">
        <f>16-INDEX(STANDINGS_SB[],MATCH(Table1[[#This Row],[COMBINED]],STANDINGS_SB[COMBINED],0),COLUMN(STANDINGS_SB[PLACE IN LEAGUE]))</f>
        <v>7</v>
      </c>
      <c r="I1820">
        <f>16-INDEX(STANDINGS_ERA[],MATCH(Table1[[#This Row],[COMBINED]],STANDINGS_ERA[COMBINED],0),COLUMN(STANDINGS_ERA[PLACE IN LEAGUE]))</f>
        <v>1</v>
      </c>
      <c r="J1820">
        <f>16-INDEX(STANDINGS_WHIP[],MATCH(Table1[[#This Row],[COMBINED]],STANDINGS_WHIP[COMBINED],0),COLUMN(STANDINGS_WHIP[PLACE IN LEAGUE]))</f>
        <v>2</v>
      </c>
      <c r="K1820">
        <f>16-INDEX(STANDINGS_W[],MATCH(Table1[[#This Row],[COMBINED]],STANDINGS_W[COMBINED],0),COLUMN(STANDINGS_W[PLACE IN LEAGUE]))</f>
        <v>1</v>
      </c>
      <c r="L1820">
        <f>16-INDEX(STANDINGS_K[],MATCH(Table1[[#This Row],[COMBINED]],STANDINGS_K[COMBINED],0),COLUMN(STANDINGS_K[PLACE IN LEAGUE]))</f>
        <v>1</v>
      </c>
      <c r="M1820">
        <f>16-INDEX(STANDINGS_SV[],MATCH(Table1[[#This Row],[COMBINED]],STANDINGS_SV[COMBINED],0),COLUMN(STANDINGS_SV[PLACE IN LEAGUE]))</f>
        <v>9</v>
      </c>
      <c r="N1820">
        <f>SUM(Table1[[#This Row],[BA]:[SV]])</f>
        <v>35</v>
      </c>
      <c r="O1820">
        <v>15</v>
      </c>
    </row>
    <row r="1821" spans="1:15" x14ac:dyDescent="0.25">
      <c r="A1821" t="s">
        <v>1930</v>
      </c>
      <c r="B1821" t="s">
        <v>1928</v>
      </c>
      <c r="C1821" t="str">
        <f>Table1[[#This Row],[League]]&amp;Table1[[#This Row],[Team]]</f>
        <v>$150 Draft Champions Jan 07 1:00 pm Lg.3583Lincoln Lumberjacks</v>
      </c>
      <c r="D1821">
        <f>16-INDEX(STANDINGS_BA[],MATCH(Table1[[#This Row],[COMBINED]],STANDINGS_BA[COMBINED],0),COLUMN(STANDINGS_BA[PLACE IN LEAGUE]))</f>
        <v>13</v>
      </c>
      <c r="E1821">
        <f>16-INDEX(STANDINGS_R[],MATCH(Table1[[#This Row],[COMBINED]],STANDINGS_R[COMBINED],0),COLUMN(STANDINGS_R[PLACE IN LEAGUE]))</f>
        <v>14</v>
      </c>
      <c r="F1821">
        <f>16-INDEX(STANDINGS_HR[],MATCH(Table1[[#This Row],[COMBINED]],STANDINGS_HR[COMBINED],0),COLUMN(STANDINGS_HR[PLACE IN LEAGUE]))</f>
        <v>15</v>
      </c>
      <c r="G1821">
        <f>16-INDEX(STANDINGS_RBI[],MATCH(Table1[[#This Row],[COMBINED]],STANDINGS_RBI[COMBINED],0),COLUMN(STANDINGS_RBI[PLACE IN LEAGUE]))</f>
        <v>15</v>
      </c>
      <c r="H1821">
        <f>16-INDEX(STANDINGS_SB[],MATCH(Table1[[#This Row],[COMBINED]],STANDINGS_SB[COMBINED],0),COLUMN(STANDINGS_SB[PLACE IN LEAGUE]))</f>
        <v>15</v>
      </c>
      <c r="I1821">
        <f>16-INDEX(STANDINGS_ERA[],MATCH(Table1[[#This Row],[COMBINED]],STANDINGS_ERA[COMBINED],0),COLUMN(STANDINGS_ERA[PLACE IN LEAGUE]))</f>
        <v>13</v>
      </c>
      <c r="J1821">
        <f>16-INDEX(STANDINGS_WHIP[],MATCH(Table1[[#This Row],[COMBINED]],STANDINGS_WHIP[COMBINED],0),COLUMN(STANDINGS_WHIP[PLACE IN LEAGUE]))</f>
        <v>13</v>
      </c>
      <c r="K1821">
        <f>16-INDEX(STANDINGS_W[],MATCH(Table1[[#This Row],[COMBINED]],STANDINGS_W[COMBINED],0),COLUMN(STANDINGS_W[PLACE IN LEAGUE]))</f>
        <v>10</v>
      </c>
      <c r="L1821">
        <f>16-INDEX(STANDINGS_K[],MATCH(Table1[[#This Row],[COMBINED]],STANDINGS_K[COMBINED],0),COLUMN(STANDINGS_K[PLACE IN LEAGUE]))</f>
        <v>7</v>
      </c>
      <c r="M1821">
        <f>16-INDEX(STANDINGS_SV[],MATCH(Table1[[#This Row],[COMBINED]],STANDINGS_SV[COMBINED],0),COLUMN(STANDINGS_SV[PLACE IN LEAGUE]))</f>
        <v>6</v>
      </c>
      <c r="N1821">
        <f>SUM(Table1[[#This Row],[BA]:[SV]])</f>
        <v>121</v>
      </c>
      <c r="O1821">
        <v>1</v>
      </c>
    </row>
    <row r="1822" spans="1:15" x14ac:dyDescent="0.25">
      <c r="A1822" t="s">
        <v>1932</v>
      </c>
      <c r="B1822" t="s">
        <v>1928</v>
      </c>
      <c r="C1822" t="str">
        <f>Table1[[#This Row],[League]]&amp;Table1[[#This Row],[Team]]</f>
        <v>$150 Draft Champions Jan 07 1:00 pm Lg.35833DC WAGGENER</v>
      </c>
      <c r="D1822">
        <f>16-INDEX(STANDINGS_BA[],MATCH(Table1[[#This Row],[COMBINED]],STANDINGS_BA[COMBINED],0),COLUMN(STANDINGS_BA[PLACE IN LEAGUE]))</f>
        <v>11</v>
      </c>
      <c r="E1822">
        <f>16-INDEX(STANDINGS_R[],MATCH(Table1[[#This Row],[COMBINED]],STANDINGS_R[COMBINED],0),COLUMN(STANDINGS_R[PLACE IN LEAGUE]))</f>
        <v>15</v>
      </c>
      <c r="F1822">
        <f>16-INDEX(STANDINGS_HR[],MATCH(Table1[[#This Row],[COMBINED]],STANDINGS_HR[COMBINED],0),COLUMN(STANDINGS_HR[PLACE IN LEAGUE]))</f>
        <v>13</v>
      </c>
      <c r="G1822">
        <f>16-INDEX(STANDINGS_RBI[],MATCH(Table1[[#This Row],[COMBINED]],STANDINGS_RBI[COMBINED],0),COLUMN(STANDINGS_RBI[PLACE IN LEAGUE]))</f>
        <v>14</v>
      </c>
      <c r="H1822">
        <f>16-INDEX(STANDINGS_SB[],MATCH(Table1[[#This Row],[COMBINED]],STANDINGS_SB[COMBINED],0),COLUMN(STANDINGS_SB[PLACE IN LEAGUE]))</f>
        <v>13</v>
      </c>
      <c r="I1822">
        <f>16-INDEX(STANDINGS_ERA[],MATCH(Table1[[#This Row],[COMBINED]],STANDINGS_ERA[COMBINED],0),COLUMN(STANDINGS_ERA[PLACE IN LEAGUE]))</f>
        <v>10</v>
      </c>
      <c r="J1822">
        <f>16-INDEX(STANDINGS_WHIP[],MATCH(Table1[[#This Row],[COMBINED]],STANDINGS_WHIP[COMBINED],0),COLUMN(STANDINGS_WHIP[PLACE IN LEAGUE]))</f>
        <v>6</v>
      </c>
      <c r="K1822">
        <f>16-INDEX(STANDINGS_W[],MATCH(Table1[[#This Row],[COMBINED]],STANDINGS_W[COMBINED],0),COLUMN(STANDINGS_W[PLACE IN LEAGUE]))</f>
        <v>14</v>
      </c>
      <c r="L1822">
        <f>16-INDEX(STANDINGS_K[],MATCH(Table1[[#This Row],[COMBINED]],STANDINGS_K[COMBINED],0),COLUMN(STANDINGS_K[PLACE IN LEAGUE]))</f>
        <v>13</v>
      </c>
      <c r="M1822">
        <f>16-INDEX(STANDINGS_SV[],MATCH(Table1[[#This Row],[COMBINED]],STANDINGS_SV[COMBINED],0),COLUMN(STANDINGS_SV[PLACE IN LEAGUE]))</f>
        <v>1</v>
      </c>
      <c r="N1822">
        <f>SUM(Table1[[#This Row],[BA]:[SV]])</f>
        <v>110</v>
      </c>
      <c r="O1822">
        <v>2</v>
      </c>
    </row>
    <row r="1823" spans="1:15" x14ac:dyDescent="0.25">
      <c r="A1823" t="s">
        <v>1933</v>
      </c>
      <c r="B1823" t="s">
        <v>1928</v>
      </c>
      <c r="C1823" t="str">
        <f>Table1[[#This Row],[League]]&amp;Table1[[#This Row],[Team]]</f>
        <v>$150 Draft Champions Jan 07 1:00 pm Lg.3583Agostina</v>
      </c>
      <c r="D1823">
        <f>16-INDEX(STANDINGS_BA[],MATCH(Table1[[#This Row],[COMBINED]],STANDINGS_BA[COMBINED],0),COLUMN(STANDINGS_BA[PLACE IN LEAGUE]))</f>
        <v>10</v>
      </c>
      <c r="E1823">
        <f>16-INDEX(STANDINGS_R[],MATCH(Table1[[#This Row],[COMBINED]],STANDINGS_R[COMBINED],0),COLUMN(STANDINGS_R[PLACE IN LEAGUE]))</f>
        <v>13</v>
      </c>
      <c r="F1823">
        <f>16-INDEX(STANDINGS_HR[],MATCH(Table1[[#This Row],[COMBINED]],STANDINGS_HR[COMBINED],0),COLUMN(STANDINGS_HR[PLACE IN LEAGUE]))</f>
        <v>8</v>
      </c>
      <c r="G1823">
        <f>16-INDEX(STANDINGS_RBI[],MATCH(Table1[[#This Row],[COMBINED]],STANDINGS_RBI[COMBINED],0),COLUMN(STANDINGS_RBI[PLACE IN LEAGUE]))</f>
        <v>9</v>
      </c>
      <c r="H1823">
        <f>16-INDEX(STANDINGS_SB[],MATCH(Table1[[#This Row],[COMBINED]],STANDINGS_SB[COMBINED],0),COLUMN(STANDINGS_SB[PLACE IN LEAGUE]))</f>
        <v>8</v>
      </c>
      <c r="I1823">
        <f>16-INDEX(STANDINGS_ERA[],MATCH(Table1[[#This Row],[COMBINED]],STANDINGS_ERA[COMBINED],0),COLUMN(STANDINGS_ERA[PLACE IN LEAGUE]))</f>
        <v>4</v>
      </c>
      <c r="J1823">
        <f>16-INDEX(STANDINGS_WHIP[],MATCH(Table1[[#This Row],[COMBINED]],STANDINGS_WHIP[COMBINED],0),COLUMN(STANDINGS_WHIP[PLACE IN LEAGUE]))</f>
        <v>11</v>
      </c>
      <c r="K1823">
        <f>16-INDEX(STANDINGS_W[],MATCH(Table1[[#This Row],[COMBINED]],STANDINGS_W[COMBINED],0),COLUMN(STANDINGS_W[PLACE IN LEAGUE]))</f>
        <v>11</v>
      </c>
      <c r="L1823">
        <f>16-INDEX(STANDINGS_K[],MATCH(Table1[[#This Row],[COMBINED]],STANDINGS_K[COMBINED],0),COLUMN(STANDINGS_K[PLACE IN LEAGUE]))</f>
        <v>14</v>
      </c>
      <c r="M1823">
        <f>16-INDEX(STANDINGS_SV[],MATCH(Table1[[#This Row],[COMBINED]],STANDINGS_SV[COMBINED],0),COLUMN(STANDINGS_SV[PLACE IN LEAGUE]))</f>
        <v>8</v>
      </c>
      <c r="N1823">
        <f>SUM(Table1[[#This Row],[BA]:[SV]])</f>
        <v>96</v>
      </c>
      <c r="O1823">
        <v>3</v>
      </c>
    </row>
    <row r="1824" spans="1:15" x14ac:dyDescent="0.25">
      <c r="A1824" t="s">
        <v>1934</v>
      </c>
      <c r="B1824" t="s">
        <v>1928</v>
      </c>
      <c r="C1824" t="str">
        <f>Table1[[#This Row],[League]]&amp;Table1[[#This Row],[Team]]</f>
        <v>$150 Draft Champions Jan 07 1:00 pm Lg.3583Captain Chaos</v>
      </c>
      <c r="D1824">
        <f>16-INDEX(STANDINGS_BA[],MATCH(Table1[[#This Row],[COMBINED]],STANDINGS_BA[COMBINED],0),COLUMN(STANDINGS_BA[PLACE IN LEAGUE]))</f>
        <v>9</v>
      </c>
      <c r="E1824">
        <f>16-INDEX(STANDINGS_R[],MATCH(Table1[[#This Row],[COMBINED]],STANDINGS_R[COMBINED],0),COLUMN(STANDINGS_R[PLACE IN LEAGUE]))</f>
        <v>10</v>
      </c>
      <c r="F1824">
        <f>16-INDEX(STANDINGS_HR[],MATCH(Table1[[#This Row],[COMBINED]],STANDINGS_HR[COMBINED],0),COLUMN(STANDINGS_HR[PLACE IN LEAGUE]))</f>
        <v>9</v>
      </c>
      <c r="G1824">
        <f>16-INDEX(STANDINGS_RBI[],MATCH(Table1[[#This Row],[COMBINED]],STANDINGS_RBI[COMBINED],0),COLUMN(STANDINGS_RBI[PLACE IN LEAGUE]))</f>
        <v>6</v>
      </c>
      <c r="H1824">
        <f>16-INDEX(STANDINGS_SB[],MATCH(Table1[[#This Row],[COMBINED]],STANDINGS_SB[COMBINED],0),COLUMN(STANDINGS_SB[PLACE IN LEAGUE]))</f>
        <v>11</v>
      </c>
      <c r="I1824">
        <f>16-INDEX(STANDINGS_ERA[],MATCH(Table1[[#This Row],[COMBINED]],STANDINGS_ERA[COMBINED],0),COLUMN(STANDINGS_ERA[PLACE IN LEAGUE]))</f>
        <v>15</v>
      </c>
      <c r="J1824">
        <f>16-INDEX(STANDINGS_WHIP[],MATCH(Table1[[#This Row],[COMBINED]],STANDINGS_WHIP[COMBINED],0),COLUMN(STANDINGS_WHIP[PLACE IN LEAGUE]))</f>
        <v>15</v>
      </c>
      <c r="K1824">
        <f>16-INDEX(STANDINGS_W[],MATCH(Table1[[#This Row],[COMBINED]],STANDINGS_W[COMBINED],0),COLUMN(STANDINGS_W[PLACE IN LEAGUE]))</f>
        <v>8</v>
      </c>
      <c r="L1824">
        <f>16-INDEX(STANDINGS_K[],MATCH(Table1[[#This Row],[COMBINED]],STANDINGS_K[COMBINED],0),COLUMN(STANDINGS_K[PLACE IN LEAGUE]))</f>
        <v>8</v>
      </c>
      <c r="M1824">
        <f>16-INDEX(STANDINGS_SV[],MATCH(Table1[[#This Row],[COMBINED]],STANDINGS_SV[COMBINED],0),COLUMN(STANDINGS_SV[PLACE IN LEAGUE]))</f>
        <v>5</v>
      </c>
      <c r="N1824">
        <f>SUM(Table1[[#This Row],[BA]:[SV]])</f>
        <v>96</v>
      </c>
      <c r="O1824">
        <v>4</v>
      </c>
    </row>
    <row r="1825" spans="1:15" x14ac:dyDescent="0.25">
      <c r="A1825" t="s">
        <v>1935</v>
      </c>
      <c r="B1825" t="s">
        <v>1928</v>
      </c>
      <c r="C1825" t="str">
        <f>Table1[[#This Row],[League]]&amp;Table1[[#This Row],[Team]]</f>
        <v>$150 Draft Champions Jan 07 1:00 pm Lg.3583Gray Boy Bailey</v>
      </c>
      <c r="D1825">
        <f>16-INDEX(STANDINGS_BA[],MATCH(Table1[[#This Row],[COMBINED]],STANDINGS_BA[COMBINED],0),COLUMN(STANDINGS_BA[PLACE IN LEAGUE]))</f>
        <v>8</v>
      </c>
      <c r="E1825">
        <f>16-INDEX(STANDINGS_R[],MATCH(Table1[[#This Row],[COMBINED]],STANDINGS_R[COMBINED],0),COLUMN(STANDINGS_R[PLACE IN LEAGUE]))</f>
        <v>12</v>
      </c>
      <c r="F1825">
        <f>16-INDEX(STANDINGS_HR[],MATCH(Table1[[#This Row],[COMBINED]],STANDINGS_HR[COMBINED],0),COLUMN(STANDINGS_HR[PLACE IN LEAGUE]))</f>
        <v>14</v>
      </c>
      <c r="G1825">
        <f>16-INDEX(STANDINGS_RBI[],MATCH(Table1[[#This Row],[COMBINED]],STANDINGS_RBI[COMBINED],0),COLUMN(STANDINGS_RBI[PLACE IN LEAGUE]))</f>
        <v>13</v>
      </c>
      <c r="H1825">
        <f>16-INDEX(STANDINGS_SB[],MATCH(Table1[[#This Row],[COMBINED]],STANDINGS_SB[COMBINED],0),COLUMN(STANDINGS_SB[PLACE IN LEAGUE]))</f>
        <v>3</v>
      </c>
      <c r="I1825">
        <f>16-INDEX(STANDINGS_ERA[],MATCH(Table1[[#This Row],[COMBINED]],STANDINGS_ERA[COMBINED],0),COLUMN(STANDINGS_ERA[PLACE IN LEAGUE]))</f>
        <v>5</v>
      </c>
      <c r="J1825">
        <f>16-INDEX(STANDINGS_WHIP[],MATCH(Table1[[#This Row],[COMBINED]],STANDINGS_WHIP[COMBINED],0),COLUMN(STANDINGS_WHIP[PLACE IN LEAGUE]))</f>
        <v>9</v>
      </c>
      <c r="K1825">
        <f>16-INDEX(STANDINGS_W[],MATCH(Table1[[#This Row],[COMBINED]],STANDINGS_W[COMBINED],0),COLUMN(STANDINGS_W[PLACE IN LEAGUE]))</f>
        <v>13</v>
      </c>
      <c r="L1825">
        <f>16-INDEX(STANDINGS_K[],MATCH(Table1[[#This Row],[COMBINED]],STANDINGS_K[COMBINED],0),COLUMN(STANDINGS_K[PLACE IN LEAGUE]))</f>
        <v>12</v>
      </c>
      <c r="M1825">
        <f>16-INDEX(STANDINGS_SV[],MATCH(Table1[[#This Row],[COMBINED]],STANDINGS_SV[COMBINED],0),COLUMN(STANDINGS_SV[PLACE IN LEAGUE]))</f>
        <v>2</v>
      </c>
      <c r="N1825">
        <f>SUM(Table1[[#This Row],[BA]:[SV]])</f>
        <v>91</v>
      </c>
      <c r="O1825">
        <v>5</v>
      </c>
    </row>
    <row r="1826" spans="1:15" x14ac:dyDescent="0.25">
      <c r="A1826" t="s">
        <v>1937</v>
      </c>
      <c r="B1826" t="s">
        <v>1928</v>
      </c>
      <c r="C1826" t="str">
        <f>Table1[[#This Row],[League]]&amp;Table1[[#This Row],[Team]]</f>
        <v>$150 Draft Champions Jan 07 1:00 pm Lg.3583The District</v>
      </c>
      <c r="D1826">
        <f>16-INDEX(STANDINGS_BA[],MATCH(Table1[[#This Row],[COMBINED]],STANDINGS_BA[COMBINED],0),COLUMN(STANDINGS_BA[PLACE IN LEAGUE]))</f>
        <v>5</v>
      </c>
      <c r="E1826">
        <f>16-INDEX(STANDINGS_R[],MATCH(Table1[[#This Row],[COMBINED]],STANDINGS_R[COMBINED],0),COLUMN(STANDINGS_R[PLACE IN LEAGUE]))</f>
        <v>11</v>
      </c>
      <c r="F1826">
        <f>16-INDEX(STANDINGS_HR[],MATCH(Table1[[#This Row],[COMBINED]],STANDINGS_HR[COMBINED],0),COLUMN(STANDINGS_HR[PLACE IN LEAGUE]))</f>
        <v>10</v>
      </c>
      <c r="G1826">
        <f>16-INDEX(STANDINGS_RBI[],MATCH(Table1[[#This Row],[COMBINED]],STANDINGS_RBI[COMBINED],0),COLUMN(STANDINGS_RBI[PLACE IN LEAGUE]))</f>
        <v>12</v>
      </c>
      <c r="H1826">
        <f>16-INDEX(STANDINGS_SB[],MATCH(Table1[[#This Row],[COMBINED]],STANDINGS_SB[COMBINED],0),COLUMN(STANDINGS_SB[PLACE IN LEAGUE]))</f>
        <v>10</v>
      </c>
      <c r="I1826">
        <f>16-INDEX(STANDINGS_ERA[],MATCH(Table1[[#This Row],[COMBINED]],STANDINGS_ERA[COMBINED],0),COLUMN(STANDINGS_ERA[PLACE IN LEAGUE]))</f>
        <v>12</v>
      </c>
      <c r="J1826">
        <f>16-INDEX(STANDINGS_WHIP[],MATCH(Table1[[#This Row],[COMBINED]],STANDINGS_WHIP[COMBINED],0),COLUMN(STANDINGS_WHIP[PLACE IN LEAGUE]))</f>
        <v>7</v>
      </c>
      <c r="K1826">
        <f>16-INDEX(STANDINGS_W[],MATCH(Table1[[#This Row],[COMBINED]],STANDINGS_W[COMBINED],0),COLUMN(STANDINGS_W[PLACE IN LEAGUE]))</f>
        <v>5</v>
      </c>
      <c r="L1826">
        <f>16-INDEX(STANDINGS_K[],MATCH(Table1[[#This Row],[COMBINED]],STANDINGS_K[COMBINED],0),COLUMN(STANDINGS_K[PLACE IN LEAGUE]))</f>
        <v>3</v>
      </c>
      <c r="M1826">
        <f>16-INDEX(STANDINGS_SV[],MATCH(Table1[[#This Row],[COMBINED]],STANDINGS_SV[COMBINED],0),COLUMN(STANDINGS_SV[PLACE IN LEAGUE]))</f>
        <v>11</v>
      </c>
      <c r="N1826">
        <f>SUM(Table1[[#This Row],[BA]:[SV]])</f>
        <v>86</v>
      </c>
      <c r="O1826">
        <v>6</v>
      </c>
    </row>
    <row r="1827" spans="1:15" x14ac:dyDescent="0.25">
      <c r="A1827" t="s">
        <v>18</v>
      </c>
      <c r="B1827" t="s">
        <v>1928</v>
      </c>
      <c r="C1827" t="str">
        <f>Table1[[#This Row],[League]]&amp;Table1[[#This Row],[Team]]</f>
        <v>$150 Draft Champions Jan 07 1:00 pm Lg.3583Home Run Derbies</v>
      </c>
      <c r="D1827">
        <f>16-INDEX(STANDINGS_BA[],MATCH(Table1[[#This Row],[COMBINED]],STANDINGS_BA[COMBINED],0),COLUMN(STANDINGS_BA[PLACE IN LEAGUE]))</f>
        <v>3</v>
      </c>
      <c r="E1827">
        <f>16-INDEX(STANDINGS_R[],MATCH(Table1[[#This Row],[COMBINED]],STANDINGS_R[COMBINED],0),COLUMN(STANDINGS_R[PLACE IN LEAGUE]))</f>
        <v>4</v>
      </c>
      <c r="F1827">
        <f>16-INDEX(STANDINGS_HR[],MATCH(Table1[[#This Row],[COMBINED]],STANDINGS_HR[COMBINED],0),COLUMN(STANDINGS_HR[PLACE IN LEAGUE]))</f>
        <v>6</v>
      </c>
      <c r="G1827">
        <f>16-INDEX(STANDINGS_RBI[],MATCH(Table1[[#This Row],[COMBINED]],STANDINGS_RBI[COMBINED],0),COLUMN(STANDINGS_RBI[PLACE IN LEAGUE]))</f>
        <v>4</v>
      </c>
      <c r="H1827">
        <f>16-INDEX(STANDINGS_SB[],MATCH(Table1[[#This Row],[COMBINED]],STANDINGS_SB[COMBINED],0),COLUMN(STANDINGS_SB[PLACE IN LEAGUE]))</f>
        <v>2</v>
      </c>
      <c r="I1827">
        <f>16-INDEX(STANDINGS_ERA[],MATCH(Table1[[#This Row],[COMBINED]],STANDINGS_ERA[COMBINED],0),COLUMN(STANDINGS_ERA[PLACE IN LEAGUE]))</f>
        <v>14</v>
      </c>
      <c r="J1827">
        <f>16-INDEX(STANDINGS_WHIP[],MATCH(Table1[[#This Row],[COMBINED]],STANDINGS_WHIP[COMBINED],0),COLUMN(STANDINGS_WHIP[PLACE IN LEAGUE]))</f>
        <v>14</v>
      </c>
      <c r="K1827">
        <f>16-INDEX(STANDINGS_W[],MATCH(Table1[[#This Row],[COMBINED]],STANDINGS_W[COMBINED],0),COLUMN(STANDINGS_W[PLACE IN LEAGUE]))</f>
        <v>15</v>
      </c>
      <c r="L1827">
        <f>16-INDEX(STANDINGS_K[],MATCH(Table1[[#This Row],[COMBINED]],STANDINGS_K[COMBINED],0),COLUMN(STANDINGS_K[PLACE IN LEAGUE]))</f>
        <v>15</v>
      </c>
      <c r="M1827">
        <f>16-INDEX(STANDINGS_SV[],MATCH(Table1[[#This Row],[COMBINED]],STANDINGS_SV[COMBINED],0),COLUMN(STANDINGS_SV[PLACE IN LEAGUE]))</f>
        <v>9</v>
      </c>
      <c r="N1827">
        <f>SUM(Table1[[#This Row],[BA]:[SV]])</f>
        <v>86</v>
      </c>
      <c r="O1827">
        <v>7</v>
      </c>
    </row>
    <row r="1828" spans="1:15" x14ac:dyDescent="0.25">
      <c r="A1828" t="s">
        <v>1931</v>
      </c>
      <c r="B1828" t="s">
        <v>1928</v>
      </c>
      <c r="C1828" t="str">
        <f>Table1[[#This Row],[League]]&amp;Table1[[#This Row],[Team]]</f>
        <v>$150 Draft Champions Jan 07 1:00 pm Lg.3583Squawks</v>
      </c>
      <c r="D1828">
        <f>16-INDEX(STANDINGS_BA[],MATCH(Table1[[#This Row],[COMBINED]],STANDINGS_BA[COMBINED],0),COLUMN(STANDINGS_BA[PLACE IN LEAGUE]))</f>
        <v>12</v>
      </c>
      <c r="E1828">
        <f>16-INDEX(STANDINGS_R[],MATCH(Table1[[#This Row],[COMBINED]],STANDINGS_R[COMBINED],0),COLUMN(STANDINGS_R[PLACE IN LEAGUE]))</f>
        <v>6</v>
      </c>
      <c r="F1828">
        <f>16-INDEX(STANDINGS_HR[],MATCH(Table1[[#This Row],[COMBINED]],STANDINGS_HR[COMBINED],0),COLUMN(STANDINGS_HR[PLACE IN LEAGUE]))</f>
        <v>11</v>
      </c>
      <c r="G1828">
        <f>16-INDEX(STANDINGS_RBI[],MATCH(Table1[[#This Row],[COMBINED]],STANDINGS_RBI[COMBINED],0),COLUMN(STANDINGS_RBI[PLACE IN LEAGUE]))</f>
        <v>11</v>
      </c>
      <c r="H1828">
        <f>16-INDEX(STANDINGS_SB[],MATCH(Table1[[#This Row],[COMBINED]],STANDINGS_SB[COMBINED],0),COLUMN(STANDINGS_SB[PLACE IN LEAGUE]))</f>
        <v>1</v>
      </c>
      <c r="I1828">
        <f>16-INDEX(STANDINGS_ERA[],MATCH(Table1[[#This Row],[COMBINED]],STANDINGS_ERA[COMBINED],0),COLUMN(STANDINGS_ERA[PLACE IN LEAGUE]))</f>
        <v>11</v>
      </c>
      <c r="J1828">
        <f>16-INDEX(STANDINGS_WHIP[],MATCH(Table1[[#This Row],[COMBINED]],STANDINGS_WHIP[COMBINED],0),COLUMN(STANDINGS_WHIP[PLACE IN LEAGUE]))</f>
        <v>10</v>
      </c>
      <c r="K1828">
        <f>16-INDEX(STANDINGS_W[],MATCH(Table1[[#This Row],[COMBINED]],STANDINGS_W[COMBINED],0),COLUMN(STANDINGS_W[PLACE IN LEAGUE]))</f>
        <v>4</v>
      </c>
      <c r="L1828">
        <f>16-INDEX(STANDINGS_K[],MATCH(Table1[[#This Row],[COMBINED]],STANDINGS_K[COMBINED],0),COLUMN(STANDINGS_K[PLACE IN LEAGUE]))</f>
        <v>4</v>
      </c>
      <c r="M1828">
        <f>16-INDEX(STANDINGS_SV[],MATCH(Table1[[#This Row],[COMBINED]],STANDINGS_SV[COMBINED],0),COLUMN(STANDINGS_SV[PLACE IN LEAGUE]))</f>
        <v>13</v>
      </c>
      <c r="N1828">
        <f>SUM(Table1[[#This Row],[BA]:[SV]])</f>
        <v>83</v>
      </c>
      <c r="O1828">
        <v>8</v>
      </c>
    </row>
    <row r="1829" spans="1:15" x14ac:dyDescent="0.25">
      <c r="A1829" t="s">
        <v>1938</v>
      </c>
      <c r="B1829" t="s">
        <v>1928</v>
      </c>
      <c r="C1829" t="str">
        <f>Table1[[#This Row],[League]]&amp;Table1[[#This Row],[Team]]</f>
        <v>$150 Draft Champions Jan 07 1:00 pm Lg.3583Mike Pagliarulo</v>
      </c>
      <c r="D1829">
        <f>16-INDEX(STANDINGS_BA[],MATCH(Table1[[#This Row],[COMBINED]],STANDINGS_BA[COMBINED],0),COLUMN(STANDINGS_BA[PLACE IN LEAGUE]))</f>
        <v>4</v>
      </c>
      <c r="E1829">
        <f>16-INDEX(STANDINGS_R[],MATCH(Table1[[#This Row],[COMBINED]],STANDINGS_R[COMBINED],0),COLUMN(STANDINGS_R[PLACE IN LEAGUE]))</f>
        <v>3</v>
      </c>
      <c r="F1829">
        <f>16-INDEX(STANDINGS_HR[],MATCH(Table1[[#This Row],[COMBINED]],STANDINGS_HR[COMBINED],0),COLUMN(STANDINGS_HR[PLACE IN LEAGUE]))</f>
        <v>12</v>
      </c>
      <c r="G1829">
        <f>16-INDEX(STANDINGS_RBI[],MATCH(Table1[[#This Row],[COMBINED]],STANDINGS_RBI[COMBINED],0),COLUMN(STANDINGS_RBI[PLACE IN LEAGUE]))</f>
        <v>3</v>
      </c>
      <c r="H1829">
        <f>16-INDEX(STANDINGS_SB[],MATCH(Table1[[#This Row],[COMBINED]],STANDINGS_SB[COMBINED],0),COLUMN(STANDINGS_SB[PLACE IN LEAGUE]))</f>
        <v>5</v>
      </c>
      <c r="I1829">
        <f>16-INDEX(STANDINGS_ERA[],MATCH(Table1[[#This Row],[COMBINED]],STANDINGS_ERA[COMBINED],0),COLUMN(STANDINGS_ERA[PLACE IN LEAGUE]))</f>
        <v>8</v>
      </c>
      <c r="J1829">
        <f>16-INDEX(STANDINGS_WHIP[],MATCH(Table1[[#This Row],[COMBINED]],STANDINGS_WHIP[COMBINED],0),COLUMN(STANDINGS_WHIP[PLACE IN LEAGUE]))</f>
        <v>12</v>
      </c>
      <c r="K1829">
        <f>16-INDEX(STANDINGS_W[],MATCH(Table1[[#This Row],[COMBINED]],STANDINGS_W[COMBINED],0),COLUMN(STANDINGS_W[PLACE IN LEAGUE]))</f>
        <v>3</v>
      </c>
      <c r="L1829">
        <f>16-INDEX(STANDINGS_K[],MATCH(Table1[[#This Row],[COMBINED]],STANDINGS_K[COMBINED],0),COLUMN(STANDINGS_K[PLACE IN LEAGUE]))</f>
        <v>5</v>
      </c>
      <c r="M1829">
        <f>16-INDEX(STANDINGS_SV[],MATCH(Table1[[#This Row],[COMBINED]],STANDINGS_SV[COMBINED],0),COLUMN(STANDINGS_SV[PLACE IN LEAGUE]))</f>
        <v>15</v>
      </c>
      <c r="N1829">
        <f>SUM(Table1[[#This Row],[BA]:[SV]])</f>
        <v>70</v>
      </c>
      <c r="O1829">
        <v>9</v>
      </c>
    </row>
    <row r="1830" spans="1:15" x14ac:dyDescent="0.25">
      <c r="A1830" t="s">
        <v>286</v>
      </c>
      <c r="B1830" t="s">
        <v>1928</v>
      </c>
      <c r="C1830" t="str">
        <f>Table1[[#This Row],[League]]&amp;Table1[[#This Row],[Team]]</f>
        <v>$150 Draft Champions Jan 07 1:00 pm Lg.3583Team Williams</v>
      </c>
      <c r="D1830">
        <f>16-INDEX(STANDINGS_BA[],MATCH(Table1[[#This Row],[COMBINED]],STANDINGS_BA[COMBINED],0),COLUMN(STANDINGS_BA[PLACE IN LEAGUE]))</f>
        <v>15</v>
      </c>
      <c r="E1830">
        <f>16-INDEX(STANDINGS_R[],MATCH(Table1[[#This Row],[COMBINED]],STANDINGS_R[COMBINED],0),COLUMN(STANDINGS_R[PLACE IN LEAGUE]))</f>
        <v>7</v>
      </c>
      <c r="F1830">
        <f>16-INDEX(STANDINGS_HR[],MATCH(Table1[[#This Row],[COMBINED]],STANDINGS_HR[COMBINED],0),COLUMN(STANDINGS_HR[PLACE IN LEAGUE]))</f>
        <v>3</v>
      </c>
      <c r="G1830">
        <f>16-INDEX(STANDINGS_RBI[],MATCH(Table1[[#This Row],[COMBINED]],STANDINGS_RBI[COMBINED],0),COLUMN(STANDINGS_RBI[PLACE IN LEAGUE]))</f>
        <v>10</v>
      </c>
      <c r="H1830">
        <f>16-INDEX(STANDINGS_SB[],MATCH(Table1[[#This Row],[COMBINED]],STANDINGS_SB[COMBINED],0),COLUMN(STANDINGS_SB[PLACE IN LEAGUE]))</f>
        <v>6</v>
      </c>
      <c r="I1830">
        <f>16-INDEX(STANDINGS_ERA[],MATCH(Table1[[#This Row],[COMBINED]],STANDINGS_ERA[COMBINED],0),COLUMN(STANDINGS_ERA[PLACE IN LEAGUE]))</f>
        <v>6</v>
      </c>
      <c r="J1830">
        <f>16-INDEX(STANDINGS_WHIP[],MATCH(Table1[[#This Row],[COMBINED]],STANDINGS_WHIP[COMBINED],0),COLUMN(STANDINGS_WHIP[PLACE IN LEAGUE]))</f>
        <v>4</v>
      </c>
      <c r="K1830">
        <f>16-INDEX(STANDINGS_W[],MATCH(Table1[[#This Row],[COMBINED]],STANDINGS_W[COMBINED],0),COLUMN(STANDINGS_W[PLACE IN LEAGUE]))</f>
        <v>2</v>
      </c>
      <c r="L1830">
        <f>16-INDEX(STANDINGS_K[],MATCH(Table1[[#This Row],[COMBINED]],STANDINGS_K[COMBINED],0),COLUMN(STANDINGS_K[PLACE IN LEAGUE]))</f>
        <v>1</v>
      </c>
      <c r="M1830">
        <f>16-INDEX(STANDINGS_SV[],MATCH(Table1[[#This Row],[COMBINED]],STANDINGS_SV[COMBINED],0),COLUMN(STANDINGS_SV[PLACE IN LEAGUE]))</f>
        <v>14</v>
      </c>
      <c r="N1830">
        <f>SUM(Table1[[#This Row],[BA]:[SV]])</f>
        <v>68</v>
      </c>
      <c r="O1830">
        <v>10</v>
      </c>
    </row>
    <row r="1831" spans="1:15" x14ac:dyDescent="0.25">
      <c r="A1831" t="s">
        <v>1929</v>
      </c>
      <c r="B1831" t="s">
        <v>1928</v>
      </c>
      <c r="C1831" t="str">
        <f>Table1[[#This Row],[League]]&amp;Table1[[#This Row],[Team]]</f>
        <v>$150 Draft Champions Jan 07 1:00 pm Lg.3583The Price for Bryce</v>
      </c>
      <c r="D1831">
        <f>16-INDEX(STANDINGS_BA[],MATCH(Table1[[#This Row],[COMBINED]],STANDINGS_BA[COMBINED],0),COLUMN(STANDINGS_BA[PLACE IN LEAGUE]))</f>
        <v>14</v>
      </c>
      <c r="E1831">
        <f>16-INDEX(STANDINGS_R[],MATCH(Table1[[#This Row],[COMBINED]],STANDINGS_R[COMBINED],0),COLUMN(STANDINGS_R[PLACE IN LEAGUE]))</f>
        <v>9</v>
      </c>
      <c r="F1831">
        <f>16-INDEX(STANDINGS_HR[],MATCH(Table1[[#This Row],[COMBINED]],STANDINGS_HR[COMBINED],0),COLUMN(STANDINGS_HR[PLACE IN LEAGUE]))</f>
        <v>4</v>
      </c>
      <c r="G1831">
        <f>16-INDEX(STANDINGS_RBI[],MATCH(Table1[[#This Row],[COMBINED]],STANDINGS_RBI[COMBINED],0),COLUMN(STANDINGS_RBI[PLACE IN LEAGUE]))</f>
        <v>5</v>
      </c>
      <c r="H1831">
        <f>16-INDEX(STANDINGS_SB[],MATCH(Table1[[#This Row],[COMBINED]],STANDINGS_SB[COMBINED],0),COLUMN(STANDINGS_SB[PLACE IN LEAGUE]))</f>
        <v>4</v>
      </c>
      <c r="I1831">
        <f>16-INDEX(STANDINGS_ERA[],MATCH(Table1[[#This Row],[COMBINED]],STANDINGS_ERA[COMBINED],0),COLUMN(STANDINGS_ERA[PLACE IN LEAGUE]))</f>
        <v>2</v>
      </c>
      <c r="J1831">
        <f>16-INDEX(STANDINGS_WHIP[],MATCH(Table1[[#This Row],[COMBINED]],STANDINGS_WHIP[COMBINED],0),COLUMN(STANDINGS_WHIP[PLACE IN LEAGUE]))</f>
        <v>2</v>
      </c>
      <c r="K1831">
        <f>16-INDEX(STANDINGS_W[],MATCH(Table1[[#This Row],[COMBINED]],STANDINGS_W[COMBINED],0),COLUMN(STANDINGS_W[PLACE IN LEAGUE]))</f>
        <v>9</v>
      </c>
      <c r="L1831">
        <f>16-INDEX(STANDINGS_K[],MATCH(Table1[[#This Row],[COMBINED]],STANDINGS_K[COMBINED],0),COLUMN(STANDINGS_K[PLACE IN LEAGUE]))</f>
        <v>9</v>
      </c>
      <c r="M1831">
        <f>16-INDEX(STANDINGS_SV[],MATCH(Table1[[#This Row],[COMBINED]],STANDINGS_SV[COMBINED],0),COLUMN(STANDINGS_SV[PLACE IN LEAGUE]))</f>
        <v>10</v>
      </c>
      <c r="N1831">
        <f>SUM(Table1[[#This Row],[BA]:[SV]])</f>
        <v>68</v>
      </c>
      <c r="O1831">
        <v>11</v>
      </c>
    </row>
    <row r="1832" spans="1:15" x14ac:dyDescent="0.25">
      <c r="A1832" t="s">
        <v>532</v>
      </c>
      <c r="B1832" t="s">
        <v>1928</v>
      </c>
      <c r="C1832" t="str">
        <f>Table1[[#This Row],[League]]&amp;Table1[[#This Row],[Team]]</f>
        <v>$150 Draft Champions Jan 07 1:00 pm Lg.3583Bleacher Bums</v>
      </c>
      <c r="D1832">
        <f>16-INDEX(STANDINGS_BA[],MATCH(Table1[[#This Row],[COMBINED]],STANDINGS_BA[COMBINED],0),COLUMN(STANDINGS_BA[PLACE IN LEAGUE]))</f>
        <v>7</v>
      </c>
      <c r="E1832">
        <f>16-INDEX(STANDINGS_R[],MATCH(Table1[[#This Row],[COMBINED]],STANDINGS_R[COMBINED],0),COLUMN(STANDINGS_R[PLACE IN LEAGUE]))</f>
        <v>8</v>
      </c>
      <c r="F1832">
        <f>16-INDEX(STANDINGS_HR[],MATCH(Table1[[#This Row],[COMBINED]],STANDINGS_HR[COMBINED],0),COLUMN(STANDINGS_HR[PLACE IN LEAGUE]))</f>
        <v>7</v>
      </c>
      <c r="G1832">
        <f>16-INDEX(STANDINGS_RBI[],MATCH(Table1[[#This Row],[COMBINED]],STANDINGS_RBI[COMBINED],0),COLUMN(STANDINGS_RBI[PLACE IN LEAGUE]))</f>
        <v>8</v>
      </c>
      <c r="H1832">
        <f>16-INDEX(STANDINGS_SB[],MATCH(Table1[[#This Row],[COMBINED]],STANDINGS_SB[COMBINED],0),COLUMN(STANDINGS_SB[PLACE IN LEAGUE]))</f>
        <v>14</v>
      </c>
      <c r="I1832">
        <f>16-INDEX(STANDINGS_ERA[],MATCH(Table1[[#This Row],[COMBINED]],STANDINGS_ERA[COMBINED],0),COLUMN(STANDINGS_ERA[PLACE IN LEAGUE]))</f>
        <v>3</v>
      </c>
      <c r="J1832">
        <f>16-INDEX(STANDINGS_WHIP[],MATCH(Table1[[#This Row],[COMBINED]],STANDINGS_WHIP[COMBINED],0),COLUMN(STANDINGS_WHIP[PLACE IN LEAGUE]))</f>
        <v>3</v>
      </c>
      <c r="K1832">
        <f>16-INDEX(STANDINGS_W[],MATCH(Table1[[#This Row],[COMBINED]],STANDINGS_W[COMBINED],0),COLUMN(STANDINGS_W[PLACE IN LEAGUE]))</f>
        <v>6</v>
      </c>
      <c r="L1832">
        <f>16-INDEX(STANDINGS_K[],MATCH(Table1[[#This Row],[COMBINED]],STANDINGS_K[COMBINED],0),COLUMN(STANDINGS_K[PLACE IN LEAGUE]))</f>
        <v>6</v>
      </c>
      <c r="M1832">
        <f>16-INDEX(STANDINGS_SV[],MATCH(Table1[[#This Row],[COMBINED]],STANDINGS_SV[COMBINED],0),COLUMN(STANDINGS_SV[PLACE IN LEAGUE]))</f>
        <v>4</v>
      </c>
      <c r="N1832">
        <f>SUM(Table1[[#This Row],[BA]:[SV]])</f>
        <v>66</v>
      </c>
      <c r="O1832">
        <v>12</v>
      </c>
    </row>
    <row r="1833" spans="1:15" x14ac:dyDescent="0.25">
      <c r="A1833" t="s">
        <v>1940</v>
      </c>
      <c r="B1833" t="s">
        <v>1928</v>
      </c>
      <c r="C1833" t="str">
        <f>Table1[[#This Row],[League]]&amp;Table1[[#This Row],[Team]]</f>
        <v>$150 Draft Champions Jan 07 1:00 pm Lg.35831883 BOSTON BEANEATERS</v>
      </c>
      <c r="D1833">
        <f>16-INDEX(STANDINGS_BA[],MATCH(Table1[[#This Row],[COMBINED]],STANDINGS_BA[COMBINED],0),COLUMN(STANDINGS_BA[PLACE IN LEAGUE]))</f>
        <v>1</v>
      </c>
      <c r="E1833">
        <f>16-INDEX(STANDINGS_R[],MATCH(Table1[[#This Row],[COMBINED]],STANDINGS_R[COMBINED],0),COLUMN(STANDINGS_R[PLACE IN LEAGUE]))</f>
        <v>1</v>
      </c>
      <c r="F1833">
        <f>16-INDEX(STANDINGS_HR[],MATCH(Table1[[#This Row],[COMBINED]],STANDINGS_HR[COMBINED],0),COLUMN(STANDINGS_HR[PLACE IN LEAGUE]))</f>
        <v>2</v>
      </c>
      <c r="G1833">
        <f>16-INDEX(STANDINGS_RBI[],MATCH(Table1[[#This Row],[COMBINED]],STANDINGS_RBI[COMBINED],0),COLUMN(STANDINGS_RBI[PLACE IN LEAGUE]))</f>
        <v>2</v>
      </c>
      <c r="H1833">
        <f>16-INDEX(STANDINGS_SB[],MATCH(Table1[[#This Row],[COMBINED]],STANDINGS_SB[COMBINED],0),COLUMN(STANDINGS_SB[PLACE IN LEAGUE]))</f>
        <v>7</v>
      </c>
      <c r="I1833">
        <f>16-INDEX(STANDINGS_ERA[],MATCH(Table1[[#This Row],[COMBINED]],STANDINGS_ERA[COMBINED],0),COLUMN(STANDINGS_ERA[PLACE IN LEAGUE]))</f>
        <v>9</v>
      </c>
      <c r="J1833">
        <f>16-INDEX(STANDINGS_WHIP[],MATCH(Table1[[#This Row],[COMBINED]],STANDINGS_WHIP[COMBINED],0),COLUMN(STANDINGS_WHIP[PLACE IN LEAGUE]))</f>
        <v>8</v>
      </c>
      <c r="K1833">
        <f>16-INDEX(STANDINGS_W[],MATCH(Table1[[#This Row],[COMBINED]],STANDINGS_W[COMBINED],0),COLUMN(STANDINGS_W[PLACE IN LEAGUE]))</f>
        <v>12</v>
      </c>
      <c r="L1833">
        <f>16-INDEX(STANDINGS_K[],MATCH(Table1[[#This Row],[COMBINED]],STANDINGS_K[COMBINED],0),COLUMN(STANDINGS_K[PLACE IN LEAGUE]))</f>
        <v>11</v>
      </c>
      <c r="M1833">
        <f>16-INDEX(STANDINGS_SV[],MATCH(Table1[[#This Row],[COMBINED]],STANDINGS_SV[COMBINED],0),COLUMN(STANDINGS_SV[PLACE IN LEAGUE]))</f>
        <v>12</v>
      </c>
      <c r="N1833">
        <f>SUM(Table1[[#This Row],[BA]:[SV]])</f>
        <v>65</v>
      </c>
      <c r="O1833">
        <v>13</v>
      </c>
    </row>
    <row r="1834" spans="1:15" x14ac:dyDescent="0.25">
      <c r="A1834" t="s">
        <v>1936</v>
      </c>
      <c r="B1834" t="s">
        <v>1928</v>
      </c>
      <c r="C1834" t="str">
        <f>Table1[[#This Row],[League]]&amp;Table1[[#This Row],[Team]]</f>
        <v>$150 Draft Champions Jan 07 1:00 pm Lg.3583Pine Tar Gang</v>
      </c>
      <c r="D1834">
        <f>16-INDEX(STANDINGS_BA[],MATCH(Table1[[#This Row],[COMBINED]],STANDINGS_BA[COMBINED],0),COLUMN(STANDINGS_BA[PLACE IN LEAGUE]))</f>
        <v>6</v>
      </c>
      <c r="E1834">
        <f>16-INDEX(STANDINGS_R[],MATCH(Table1[[#This Row],[COMBINED]],STANDINGS_R[COMBINED],0),COLUMN(STANDINGS_R[PLACE IN LEAGUE]))</f>
        <v>5</v>
      </c>
      <c r="F1834">
        <f>16-INDEX(STANDINGS_HR[],MATCH(Table1[[#This Row],[COMBINED]],STANDINGS_HR[COMBINED],0),COLUMN(STANDINGS_HR[PLACE IN LEAGUE]))</f>
        <v>5</v>
      </c>
      <c r="G1834">
        <f>16-INDEX(STANDINGS_RBI[],MATCH(Table1[[#This Row],[COMBINED]],STANDINGS_RBI[COMBINED],0),COLUMN(STANDINGS_RBI[PLACE IN LEAGUE]))</f>
        <v>7</v>
      </c>
      <c r="H1834">
        <f>16-INDEX(STANDINGS_SB[],MATCH(Table1[[#This Row],[COMBINED]],STANDINGS_SB[COMBINED],0),COLUMN(STANDINGS_SB[PLACE IN LEAGUE]))</f>
        <v>9</v>
      </c>
      <c r="I1834">
        <f>16-INDEX(STANDINGS_ERA[],MATCH(Table1[[#This Row],[COMBINED]],STANDINGS_ERA[COMBINED],0),COLUMN(STANDINGS_ERA[PLACE IN LEAGUE]))</f>
        <v>7</v>
      </c>
      <c r="J1834">
        <f>16-INDEX(STANDINGS_WHIP[],MATCH(Table1[[#This Row],[COMBINED]],STANDINGS_WHIP[COMBINED],0),COLUMN(STANDINGS_WHIP[PLACE IN LEAGUE]))</f>
        <v>5</v>
      </c>
      <c r="K1834">
        <f>16-INDEX(STANDINGS_W[],MATCH(Table1[[#This Row],[COMBINED]],STANDINGS_W[COMBINED],0),COLUMN(STANDINGS_W[PLACE IN LEAGUE]))</f>
        <v>7</v>
      </c>
      <c r="L1834">
        <f>16-INDEX(STANDINGS_K[],MATCH(Table1[[#This Row],[COMBINED]],STANDINGS_K[COMBINED],0),COLUMN(STANDINGS_K[PLACE IN LEAGUE]))</f>
        <v>10</v>
      </c>
      <c r="M1834">
        <f>16-INDEX(STANDINGS_SV[],MATCH(Table1[[#This Row],[COMBINED]],STANDINGS_SV[COMBINED],0),COLUMN(STANDINGS_SV[PLACE IN LEAGUE]))</f>
        <v>3</v>
      </c>
      <c r="N1834">
        <f>SUM(Table1[[#This Row],[BA]:[SV]])</f>
        <v>64</v>
      </c>
      <c r="O1834">
        <v>14</v>
      </c>
    </row>
    <row r="1835" spans="1:15" x14ac:dyDescent="0.25">
      <c r="A1835" t="s">
        <v>1939</v>
      </c>
      <c r="B1835" t="s">
        <v>1928</v>
      </c>
      <c r="C1835" t="str">
        <f>Table1[[#This Row],[League]]&amp;Table1[[#This Row],[Team]]</f>
        <v>$150 Draft Champions Jan 07 1:00 pm Lg.3583Team Winder</v>
      </c>
      <c r="D1835">
        <f>16-INDEX(STANDINGS_BA[],MATCH(Table1[[#This Row],[COMBINED]],STANDINGS_BA[COMBINED],0),COLUMN(STANDINGS_BA[PLACE IN LEAGUE]))</f>
        <v>2</v>
      </c>
      <c r="E1835">
        <f>16-INDEX(STANDINGS_R[],MATCH(Table1[[#This Row],[COMBINED]],STANDINGS_R[COMBINED],0),COLUMN(STANDINGS_R[PLACE IN LEAGUE]))</f>
        <v>2</v>
      </c>
      <c r="F1835">
        <f>16-INDEX(STANDINGS_HR[],MATCH(Table1[[#This Row],[COMBINED]],STANDINGS_HR[COMBINED],0),COLUMN(STANDINGS_HR[PLACE IN LEAGUE]))</f>
        <v>1</v>
      </c>
      <c r="G1835">
        <f>16-INDEX(STANDINGS_RBI[],MATCH(Table1[[#This Row],[COMBINED]],STANDINGS_RBI[COMBINED],0),COLUMN(STANDINGS_RBI[PLACE IN LEAGUE]))</f>
        <v>1</v>
      </c>
      <c r="H1835">
        <f>16-INDEX(STANDINGS_SB[],MATCH(Table1[[#This Row],[COMBINED]],STANDINGS_SB[COMBINED],0),COLUMN(STANDINGS_SB[PLACE IN LEAGUE]))</f>
        <v>12</v>
      </c>
      <c r="I1835">
        <f>16-INDEX(STANDINGS_ERA[],MATCH(Table1[[#This Row],[COMBINED]],STANDINGS_ERA[COMBINED],0),COLUMN(STANDINGS_ERA[PLACE IN LEAGUE]))</f>
        <v>1</v>
      </c>
      <c r="J1835">
        <f>16-INDEX(STANDINGS_WHIP[],MATCH(Table1[[#This Row],[COMBINED]],STANDINGS_WHIP[COMBINED],0),COLUMN(STANDINGS_WHIP[PLACE IN LEAGUE]))</f>
        <v>1</v>
      </c>
      <c r="K1835">
        <f>16-INDEX(STANDINGS_W[],MATCH(Table1[[#This Row],[COMBINED]],STANDINGS_W[COMBINED],0),COLUMN(STANDINGS_W[PLACE IN LEAGUE]))</f>
        <v>1</v>
      </c>
      <c r="L1835">
        <f>16-INDEX(STANDINGS_K[],MATCH(Table1[[#This Row],[COMBINED]],STANDINGS_K[COMBINED],0),COLUMN(STANDINGS_K[PLACE IN LEAGUE]))</f>
        <v>2</v>
      </c>
      <c r="M1835">
        <f>16-INDEX(STANDINGS_SV[],MATCH(Table1[[#This Row],[COMBINED]],STANDINGS_SV[COMBINED],0),COLUMN(STANDINGS_SV[PLACE IN LEAGUE]))</f>
        <v>7</v>
      </c>
      <c r="N1835">
        <f>SUM(Table1[[#This Row],[BA]:[SV]])</f>
        <v>30</v>
      </c>
      <c r="O1835">
        <v>15</v>
      </c>
    </row>
    <row r="1836" spans="1:15" x14ac:dyDescent="0.25">
      <c r="A1836" t="s">
        <v>1947</v>
      </c>
      <c r="B1836" t="s">
        <v>1941</v>
      </c>
      <c r="C1836" t="str">
        <f>Table1[[#This Row],[League]]&amp;Table1[[#This Row],[Team]]</f>
        <v>$150 Draft Champions Jan 07 1:00 pm Lg.3584Starfishmn 0107</v>
      </c>
      <c r="D1836">
        <f>16-INDEX(STANDINGS_BA[],MATCH(Table1[[#This Row],[COMBINED]],STANDINGS_BA[COMBINED],0),COLUMN(STANDINGS_BA[PLACE IN LEAGUE]))</f>
        <v>8</v>
      </c>
      <c r="E1836">
        <f>16-INDEX(STANDINGS_R[],MATCH(Table1[[#This Row],[COMBINED]],STANDINGS_R[COMBINED],0),COLUMN(STANDINGS_R[PLACE IN LEAGUE]))</f>
        <v>12</v>
      </c>
      <c r="F1836">
        <f>16-INDEX(STANDINGS_HR[],MATCH(Table1[[#This Row],[COMBINED]],STANDINGS_HR[COMBINED],0),COLUMN(STANDINGS_HR[PLACE IN LEAGUE]))</f>
        <v>12</v>
      </c>
      <c r="G1836">
        <f>16-INDEX(STANDINGS_RBI[],MATCH(Table1[[#This Row],[COMBINED]],STANDINGS_RBI[COMBINED],0),COLUMN(STANDINGS_RBI[PLACE IN LEAGUE]))</f>
        <v>13</v>
      </c>
      <c r="H1836">
        <f>16-INDEX(STANDINGS_SB[],MATCH(Table1[[#This Row],[COMBINED]],STANDINGS_SB[COMBINED],0),COLUMN(STANDINGS_SB[PLACE IN LEAGUE]))</f>
        <v>15</v>
      </c>
      <c r="I1836">
        <f>16-INDEX(STANDINGS_ERA[],MATCH(Table1[[#This Row],[COMBINED]],STANDINGS_ERA[COMBINED],0),COLUMN(STANDINGS_ERA[PLACE IN LEAGUE]))</f>
        <v>9</v>
      </c>
      <c r="J1836">
        <f>16-INDEX(STANDINGS_WHIP[],MATCH(Table1[[#This Row],[COMBINED]],STANDINGS_WHIP[COMBINED],0),COLUMN(STANDINGS_WHIP[PLACE IN LEAGUE]))</f>
        <v>8</v>
      </c>
      <c r="K1836">
        <f>16-INDEX(STANDINGS_W[],MATCH(Table1[[#This Row],[COMBINED]],STANDINGS_W[COMBINED],0),COLUMN(STANDINGS_W[PLACE IN LEAGUE]))</f>
        <v>11</v>
      </c>
      <c r="L1836">
        <f>16-INDEX(STANDINGS_K[],MATCH(Table1[[#This Row],[COMBINED]],STANDINGS_K[COMBINED],0),COLUMN(STANDINGS_K[PLACE IN LEAGUE]))</f>
        <v>13</v>
      </c>
      <c r="M1836">
        <f>16-INDEX(STANDINGS_SV[],MATCH(Table1[[#This Row],[COMBINED]],STANDINGS_SV[COMBINED],0),COLUMN(STANDINGS_SV[PLACE IN LEAGUE]))</f>
        <v>3</v>
      </c>
      <c r="N1836">
        <f>SUM(Table1[[#This Row],[BA]:[SV]])</f>
        <v>104</v>
      </c>
      <c r="O1836">
        <v>1</v>
      </c>
    </row>
    <row r="1837" spans="1:15" x14ac:dyDescent="0.25">
      <c r="A1837" t="s">
        <v>36</v>
      </c>
      <c r="B1837" t="s">
        <v>1941</v>
      </c>
      <c r="C1837" t="str">
        <f>Table1[[#This Row],[League]]&amp;Table1[[#This Row],[Team]]</f>
        <v>$150 Draft Champions Jan 07 1:00 pm Lg.3584PACO THYME</v>
      </c>
      <c r="D1837">
        <f>16-INDEX(STANDINGS_BA[],MATCH(Table1[[#This Row],[COMBINED]],STANDINGS_BA[COMBINED],0),COLUMN(STANDINGS_BA[PLACE IN LEAGUE]))</f>
        <v>3</v>
      </c>
      <c r="E1837">
        <f>16-INDEX(STANDINGS_R[],MATCH(Table1[[#This Row],[COMBINED]],STANDINGS_R[COMBINED],0),COLUMN(STANDINGS_R[PLACE IN LEAGUE]))</f>
        <v>10</v>
      </c>
      <c r="F1837">
        <f>16-INDEX(STANDINGS_HR[],MATCH(Table1[[#This Row],[COMBINED]],STANDINGS_HR[COMBINED],0),COLUMN(STANDINGS_HR[PLACE IN LEAGUE]))</f>
        <v>10</v>
      </c>
      <c r="G1837">
        <f>16-INDEX(STANDINGS_RBI[],MATCH(Table1[[#This Row],[COMBINED]],STANDINGS_RBI[COMBINED],0),COLUMN(STANDINGS_RBI[PLACE IN LEAGUE]))</f>
        <v>8</v>
      </c>
      <c r="H1837">
        <f>16-INDEX(STANDINGS_SB[],MATCH(Table1[[#This Row],[COMBINED]],STANDINGS_SB[COMBINED],0),COLUMN(STANDINGS_SB[PLACE IN LEAGUE]))</f>
        <v>14</v>
      </c>
      <c r="I1837">
        <f>16-INDEX(STANDINGS_ERA[],MATCH(Table1[[#This Row],[COMBINED]],STANDINGS_ERA[COMBINED],0),COLUMN(STANDINGS_ERA[PLACE IN LEAGUE]))</f>
        <v>10</v>
      </c>
      <c r="J1837">
        <f>16-INDEX(STANDINGS_WHIP[],MATCH(Table1[[#This Row],[COMBINED]],STANDINGS_WHIP[COMBINED],0),COLUMN(STANDINGS_WHIP[PLACE IN LEAGUE]))</f>
        <v>9</v>
      </c>
      <c r="K1837">
        <f>16-INDEX(STANDINGS_W[],MATCH(Table1[[#This Row],[COMBINED]],STANDINGS_W[COMBINED],0),COLUMN(STANDINGS_W[PLACE IN LEAGUE]))</f>
        <v>14</v>
      </c>
      <c r="L1837">
        <f>16-INDEX(STANDINGS_K[],MATCH(Table1[[#This Row],[COMBINED]],STANDINGS_K[COMBINED],0),COLUMN(STANDINGS_K[PLACE IN LEAGUE]))</f>
        <v>14</v>
      </c>
      <c r="M1837">
        <f>16-INDEX(STANDINGS_SV[],MATCH(Table1[[#This Row],[COMBINED]],STANDINGS_SV[COMBINED],0),COLUMN(STANDINGS_SV[PLACE IN LEAGUE]))</f>
        <v>7</v>
      </c>
      <c r="N1837">
        <f>SUM(Table1[[#This Row],[BA]:[SV]])</f>
        <v>99</v>
      </c>
      <c r="O1837">
        <v>2</v>
      </c>
    </row>
    <row r="1838" spans="1:15" x14ac:dyDescent="0.25">
      <c r="A1838" t="s">
        <v>1948</v>
      </c>
      <c r="B1838" t="s">
        <v>1941</v>
      </c>
      <c r="C1838" t="str">
        <f>Table1[[#This Row],[League]]&amp;Table1[[#This Row],[Team]]</f>
        <v>$150 Draft Champions Jan 07 1:00 pm Lg.3584Nice Picks for a Ghost</v>
      </c>
      <c r="D1838">
        <f>16-INDEX(STANDINGS_BA[],MATCH(Table1[[#This Row],[COMBINED]],STANDINGS_BA[COMBINED],0),COLUMN(STANDINGS_BA[PLACE IN LEAGUE]))</f>
        <v>5</v>
      </c>
      <c r="E1838">
        <f>16-INDEX(STANDINGS_R[],MATCH(Table1[[#This Row],[COMBINED]],STANDINGS_R[COMBINED],0),COLUMN(STANDINGS_R[PLACE IN LEAGUE]))</f>
        <v>13</v>
      </c>
      <c r="F1838">
        <f>16-INDEX(STANDINGS_HR[],MATCH(Table1[[#This Row],[COMBINED]],STANDINGS_HR[COMBINED],0),COLUMN(STANDINGS_HR[PLACE IN LEAGUE]))</f>
        <v>15</v>
      </c>
      <c r="G1838">
        <f>16-INDEX(STANDINGS_RBI[],MATCH(Table1[[#This Row],[COMBINED]],STANDINGS_RBI[COMBINED],0),COLUMN(STANDINGS_RBI[PLACE IN LEAGUE]))</f>
        <v>15</v>
      </c>
      <c r="H1838">
        <f>16-INDEX(STANDINGS_SB[],MATCH(Table1[[#This Row],[COMBINED]],STANDINGS_SB[COMBINED],0),COLUMN(STANDINGS_SB[PLACE IN LEAGUE]))</f>
        <v>13</v>
      </c>
      <c r="I1838">
        <f>16-INDEX(STANDINGS_ERA[],MATCH(Table1[[#This Row],[COMBINED]],STANDINGS_ERA[COMBINED],0),COLUMN(STANDINGS_ERA[PLACE IN LEAGUE]))</f>
        <v>4</v>
      </c>
      <c r="J1838">
        <f>16-INDEX(STANDINGS_WHIP[],MATCH(Table1[[#This Row],[COMBINED]],STANDINGS_WHIP[COMBINED],0),COLUMN(STANDINGS_WHIP[PLACE IN LEAGUE]))</f>
        <v>6</v>
      </c>
      <c r="K1838">
        <f>16-INDEX(STANDINGS_W[],MATCH(Table1[[#This Row],[COMBINED]],STANDINGS_W[COMBINED],0),COLUMN(STANDINGS_W[PLACE IN LEAGUE]))</f>
        <v>10</v>
      </c>
      <c r="L1838">
        <f>16-INDEX(STANDINGS_K[],MATCH(Table1[[#This Row],[COMBINED]],STANDINGS_K[COMBINED],0),COLUMN(STANDINGS_K[PLACE IN LEAGUE]))</f>
        <v>11</v>
      </c>
      <c r="M1838">
        <f>16-INDEX(STANDINGS_SV[],MATCH(Table1[[#This Row],[COMBINED]],STANDINGS_SV[COMBINED],0),COLUMN(STANDINGS_SV[PLACE IN LEAGUE]))</f>
        <v>6</v>
      </c>
      <c r="N1838">
        <f>SUM(Table1[[#This Row],[BA]:[SV]])</f>
        <v>98</v>
      </c>
      <c r="O1838">
        <v>3</v>
      </c>
    </row>
    <row r="1839" spans="1:15" x14ac:dyDescent="0.25">
      <c r="A1839" t="s">
        <v>1944</v>
      </c>
      <c r="B1839" t="s">
        <v>1941</v>
      </c>
      <c r="C1839" t="str">
        <f>Table1[[#This Row],[League]]&amp;Table1[[#This Row],[Team]]</f>
        <v>$150 Draft Champions Jan 07 1:00 pm Lg.3584Altuve Abreu Keuchel</v>
      </c>
      <c r="D1839">
        <f>16-INDEX(STANDINGS_BA[],MATCH(Table1[[#This Row],[COMBINED]],STANDINGS_BA[COMBINED],0),COLUMN(STANDINGS_BA[PLACE IN LEAGUE]))</f>
        <v>11</v>
      </c>
      <c r="E1839">
        <f>16-INDEX(STANDINGS_R[],MATCH(Table1[[#This Row],[COMBINED]],STANDINGS_R[COMBINED],0),COLUMN(STANDINGS_R[PLACE IN LEAGUE]))</f>
        <v>5</v>
      </c>
      <c r="F1839">
        <f>16-INDEX(STANDINGS_HR[],MATCH(Table1[[#This Row],[COMBINED]],STANDINGS_HR[COMBINED],0),COLUMN(STANDINGS_HR[PLACE IN LEAGUE]))</f>
        <v>3</v>
      </c>
      <c r="G1839">
        <f>16-INDEX(STANDINGS_RBI[],MATCH(Table1[[#This Row],[COMBINED]],STANDINGS_RBI[COMBINED],0),COLUMN(STANDINGS_RBI[PLACE IN LEAGUE]))</f>
        <v>5</v>
      </c>
      <c r="H1839">
        <f>16-INDEX(STANDINGS_SB[],MATCH(Table1[[#This Row],[COMBINED]],STANDINGS_SB[COMBINED],0),COLUMN(STANDINGS_SB[PLACE IN LEAGUE]))</f>
        <v>5</v>
      </c>
      <c r="I1839">
        <f>16-INDEX(STANDINGS_ERA[],MATCH(Table1[[#This Row],[COMBINED]],STANDINGS_ERA[COMBINED],0),COLUMN(STANDINGS_ERA[PLACE IN LEAGUE]))</f>
        <v>14</v>
      </c>
      <c r="J1839">
        <f>16-INDEX(STANDINGS_WHIP[],MATCH(Table1[[#This Row],[COMBINED]],STANDINGS_WHIP[COMBINED],0),COLUMN(STANDINGS_WHIP[PLACE IN LEAGUE]))</f>
        <v>12</v>
      </c>
      <c r="K1839">
        <f>16-INDEX(STANDINGS_W[],MATCH(Table1[[#This Row],[COMBINED]],STANDINGS_W[COMBINED],0),COLUMN(STANDINGS_W[PLACE IN LEAGUE]))</f>
        <v>15</v>
      </c>
      <c r="L1839">
        <f>16-INDEX(STANDINGS_K[],MATCH(Table1[[#This Row],[COMBINED]],STANDINGS_K[COMBINED],0),COLUMN(STANDINGS_K[PLACE IN LEAGUE]))</f>
        <v>15</v>
      </c>
      <c r="M1839">
        <f>16-INDEX(STANDINGS_SV[],MATCH(Table1[[#This Row],[COMBINED]],STANDINGS_SV[COMBINED],0),COLUMN(STANDINGS_SV[PLACE IN LEAGUE]))</f>
        <v>10</v>
      </c>
      <c r="N1839">
        <f>SUM(Table1[[#This Row],[BA]:[SV]])</f>
        <v>95</v>
      </c>
      <c r="O1839">
        <v>4</v>
      </c>
    </row>
    <row r="1840" spans="1:15" x14ac:dyDescent="0.25">
      <c r="A1840" t="s">
        <v>474</v>
      </c>
      <c r="B1840" t="s">
        <v>1941</v>
      </c>
      <c r="C1840" t="str">
        <f>Table1[[#This Row],[League]]&amp;Table1[[#This Row],[Team]]</f>
        <v>$150 Draft Champions Jan 07 1:00 pm Lg.3584Red Barons II</v>
      </c>
      <c r="D1840">
        <f>16-INDEX(STANDINGS_BA[],MATCH(Table1[[#This Row],[COMBINED]],STANDINGS_BA[COMBINED],0),COLUMN(STANDINGS_BA[PLACE IN LEAGUE]))</f>
        <v>2</v>
      </c>
      <c r="E1840">
        <f>16-INDEX(STANDINGS_R[],MATCH(Table1[[#This Row],[COMBINED]],STANDINGS_R[COMBINED],0),COLUMN(STANDINGS_R[PLACE IN LEAGUE]))</f>
        <v>6</v>
      </c>
      <c r="F1840">
        <f>16-INDEX(STANDINGS_HR[],MATCH(Table1[[#This Row],[COMBINED]],STANDINGS_HR[COMBINED],0),COLUMN(STANDINGS_HR[PLACE IN LEAGUE]))</f>
        <v>13</v>
      </c>
      <c r="G1840">
        <f>16-INDEX(STANDINGS_RBI[],MATCH(Table1[[#This Row],[COMBINED]],STANDINGS_RBI[COMBINED],0),COLUMN(STANDINGS_RBI[PLACE IN LEAGUE]))</f>
        <v>9</v>
      </c>
      <c r="H1840">
        <f>16-INDEX(STANDINGS_SB[],MATCH(Table1[[#This Row],[COMBINED]],STANDINGS_SB[COMBINED],0),COLUMN(STANDINGS_SB[PLACE IN LEAGUE]))</f>
        <v>8</v>
      </c>
      <c r="I1840">
        <f>16-INDEX(STANDINGS_ERA[],MATCH(Table1[[#This Row],[COMBINED]],STANDINGS_ERA[COMBINED],0),COLUMN(STANDINGS_ERA[PLACE IN LEAGUE]))</f>
        <v>12</v>
      </c>
      <c r="J1840">
        <f>16-INDEX(STANDINGS_WHIP[],MATCH(Table1[[#This Row],[COMBINED]],STANDINGS_WHIP[COMBINED],0),COLUMN(STANDINGS_WHIP[PLACE IN LEAGUE]))</f>
        <v>14</v>
      </c>
      <c r="K1840">
        <f>16-INDEX(STANDINGS_W[],MATCH(Table1[[#This Row],[COMBINED]],STANDINGS_W[COMBINED],0),COLUMN(STANDINGS_W[PLACE IN LEAGUE]))</f>
        <v>13</v>
      </c>
      <c r="L1840">
        <f>16-INDEX(STANDINGS_K[],MATCH(Table1[[#This Row],[COMBINED]],STANDINGS_K[COMBINED],0),COLUMN(STANDINGS_K[PLACE IN LEAGUE]))</f>
        <v>12</v>
      </c>
      <c r="M1840">
        <f>16-INDEX(STANDINGS_SV[],MATCH(Table1[[#This Row],[COMBINED]],STANDINGS_SV[COMBINED],0),COLUMN(STANDINGS_SV[PLACE IN LEAGUE]))</f>
        <v>1</v>
      </c>
      <c r="N1840">
        <f>SUM(Table1[[#This Row],[BA]:[SV]])</f>
        <v>90</v>
      </c>
      <c r="O1840">
        <v>5</v>
      </c>
    </row>
    <row r="1841" spans="1:15" x14ac:dyDescent="0.25">
      <c r="A1841" t="s">
        <v>50</v>
      </c>
      <c r="B1841" t="s">
        <v>1941</v>
      </c>
      <c r="C1841" t="str">
        <f>Table1[[#This Row],[League]]&amp;Table1[[#This Row],[Team]]</f>
        <v>$150 Draft Champions Jan 07 1:00 pm Lg.3584Highwayman</v>
      </c>
      <c r="D1841">
        <f>16-INDEX(STANDINGS_BA[],MATCH(Table1[[#This Row],[COMBINED]],STANDINGS_BA[COMBINED],0),COLUMN(STANDINGS_BA[PLACE IN LEAGUE]))</f>
        <v>15</v>
      </c>
      <c r="E1841">
        <f>16-INDEX(STANDINGS_R[],MATCH(Table1[[#This Row],[COMBINED]],STANDINGS_R[COMBINED],0),COLUMN(STANDINGS_R[PLACE IN LEAGUE]))</f>
        <v>15</v>
      </c>
      <c r="F1841">
        <f>16-INDEX(STANDINGS_HR[],MATCH(Table1[[#This Row],[COMBINED]],STANDINGS_HR[COMBINED],0),COLUMN(STANDINGS_HR[PLACE IN LEAGUE]))</f>
        <v>7</v>
      </c>
      <c r="G1841">
        <f>16-INDEX(STANDINGS_RBI[],MATCH(Table1[[#This Row],[COMBINED]],STANDINGS_RBI[COMBINED],0),COLUMN(STANDINGS_RBI[PLACE IN LEAGUE]))</f>
        <v>7</v>
      </c>
      <c r="H1841">
        <f>16-INDEX(STANDINGS_SB[],MATCH(Table1[[#This Row],[COMBINED]],STANDINGS_SB[COMBINED],0),COLUMN(STANDINGS_SB[PLACE IN LEAGUE]))</f>
        <v>11</v>
      </c>
      <c r="I1841">
        <f>16-INDEX(STANDINGS_ERA[],MATCH(Table1[[#This Row],[COMBINED]],STANDINGS_ERA[COMBINED],0),COLUMN(STANDINGS_ERA[PLACE IN LEAGUE]))</f>
        <v>8</v>
      </c>
      <c r="J1841">
        <f>16-INDEX(STANDINGS_WHIP[],MATCH(Table1[[#This Row],[COMBINED]],STANDINGS_WHIP[COMBINED],0),COLUMN(STANDINGS_WHIP[PLACE IN LEAGUE]))</f>
        <v>3</v>
      </c>
      <c r="K1841">
        <f>16-INDEX(STANDINGS_W[],MATCH(Table1[[#This Row],[COMBINED]],STANDINGS_W[COMBINED],0),COLUMN(STANDINGS_W[PLACE IN LEAGUE]))</f>
        <v>5</v>
      </c>
      <c r="L1841">
        <f>16-INDEX(STANDINGS_K[],MATCH(Table1[[#This Row],[COMBINED]],STANDINGS_K[COMBINED],0),COLUMN(STANDINGS_K[PLACE IN LEAGUE]))</f>
        <v>2</v>
      </c>
      <c r="M1841">
        <f>16-INDEX(STANDINGS_SV[],MATCH(Table1[[#This Row],[COMBINED]],STANDINGS_SV[COMBINED],0),COLUMN(STANDINGS_SV[PLACE IN LEAGUE]))</f>
        <v>14</v>
      </c>
      <c r="N1841">
        <f>SUM(Table1[[#This Row],[BA]:[SV]])</f>
        <v>87</v>
      </c>
      <c r="O1841">
        <v>6</v>
      </c>
    </row>
    <row r="1842" spans="1:15" x14ac:dyDescent="0.25">
      <c r="A1842" t="s">
        <v>378</v>
      </c>
      <c r="B1842" t="s">
        <v>1941</v>
      </c>
      <c r="C1842" t="str">
        <f>Table1[[#This Row],[League]]&amp;Table1[[#This Row],[Team]]</f>
        <v>$150 Draft Champions Jan 07 1:00 pm Lg.3584Team Whaley</v>
      </c>
      <c r="D1842">
        <f>16-INDEX(STANDINGS_BA[],MATCH(Table1[[#This Row],[COMBINED]],STANDINGS_BA[COMBINED],0),COLUMN(STANDINGS_BA[PLACE IN LEAGUE]))</f>
        <v>1</v>
      </c>
      <c r="E1842">
        <f>16-INDEX(STANDINGS_R[],MATCH(Table1[[#This Row],[COMBINED]],STANDINGS_R[COMBINED],0),COLUMN(STANDINGS_R[PLACE IN LEAGUE]))</f>
        <v>9</v>
      </c>
      <c r="F1842">
        <f>16-INDEX(STANDINGS_HR[],MATCH(Table1[[#This Row],[COMBINED]],STANDINGS_HR[COMBINED],0),COLUMN(STANDINGS_HR[PLACE IN LEAGUE]))</f>
        <v>14</v>
      </c>
      <c r="G1842">
        <f>16-INDEX(STANDINGS_RBI[],MATCH(Table1[[#This Row],[COMBINED]],STANDINGS_RBI[COMBINED],0),COLUMN(STANDINGS_RBI[PLACE IN LEAGUE]))</f>
        <v>14</v>
      </c>
      <c r="H1842">
        <f>16-INDEX(STANDINGS_SB[],MATCH(Table1[[#This Row],[COMBINED]],STANDINGS_SB[COMBINED],0),COLUMN(STANDINGS_SB[PLACE IN LEAGUE]))</f>
        <v>2</v>
      </c>
      <c r="I1842">
        <f>16-INDEX(STANDINGS_ERA[],MATCH(Table1[[#This Row],[COMBINED]],STANDINGS_ERA[COMBINED],0),COLUMN(STANDINGS_ERA[PLACE IN LEAGUE]))</f>
        <v>6</v>
      </c>
      <c r="J1842">
        <f>16-INDEX(STANDINGS_WHIP[],MATCH(Table1[[#This Row],[COMBINED]],STANDINGS_WHIP[COMBINED],0),COLUMN(STANDINGS_WHIP[PLACE IN LEAGUE]))</f>
        <v>5</v>
      </c>
      <c r="K1842">
        <f>16-INDEX(STANDINGS_W[],MATCH(Table1[[#This Row],[COMBINED]],STANDINGS_W[COMBINED],0),COLUMN(STANDINGS_W[PLACE IN LEAGUE]))</f>
        <v>8</v>
      </c>
      <c r="L1842">
        <f>16-INDEX(STANDINGS_K[],MATCH(Table1[[#This Row],[COMBINED]],STANDINGS_K[COMBINED],0),COLUMN(STANDINGS_K[PLACE IN LEAGUE]))</f>
        <v>6</v>
      </c>
      <c r="M1842">
        <f>16-INDEX(STANDINGS_SV[],MATCH(Table1[[#This Row],[COMBINED]],STANDINGS_SV[COMBINED],0),COLUMN(STANDINGS_SV[PLACE IN LEAGUE]))</f>
        <v>13</v>
      </c>
      <c r="N1842">
        <f>SUM(Table1[[#This Row],[BA]:[SV]])</f>
        <v>78</v>
      </c>
      <c r="O1842">
        <v>7</v>
      </c>
    </row>
    <row r="1843" spans="1:15" x14ac:dyDescent="0.25">
      <c r="A1843" t="s">
        <v>1946</v>
      </c>
      <c r="B1843" t="s">
        <v>1941</v>
      </c>
      <c r="C1843" t="str">
        <f>Table1[[#This Row],[League]]&amp;Table1[[#This Row],[Team]]</f>
        <v>$150 Draft Champions Jan 07 1:00 pm Lg.3584EBDB BnB Prime</v>
      </c>
      <c r="D1843">
        <f>16-INDEX(STANDINGS_BA[],MATCH(Table1[[#This Row],[COMBINED]],STANDINGS_BA[COMBINED],0),COLUMN(STANDINGS_BA[PLACE IN LEAGUE]))</f>
        <v>9</v>
      </c>
      <c r="E1843">
        <f>16-INDEX(STANDINGS_R[],MATCH(Table1[[#This Row],[COMBINED]],STANDINGS_R[COMBINED],0),COLUMN(STANDINGS_R[PLACE IN LEAGUE]))</f>
        <v>1</v>
      </c>
      <c r="F1843">
        <f>16-INDEX(STANDINGS_HR[],MATCH(Table1[[#This Row],[COMBINED]],STANDINGS_HR[COMBINED],0),COLUMN(STANDINGS_HR[PLACE IN LEAGUE]))</f>
        <v>5</v>
      </c>
      <c r="G1843">
        <f>16-INDEX(STANDINGS_RBI[],MATCH(Table1[[#This Row],[COMBINED]],STANDINGS_RBI[COMBINED],0),COLUMN(STANDINGS_RBI[PLACE IN LEAGUE]))</f>
        <v>3</v>
      </c>
      <c r="H1843">
        <f>16-INDEX(STANDINGS_SB[],MATCH(Table1[[#This Row],[COMBINED]],STANDINGS_SB[COMBINED],0),COLUMN(STANDINGS_SB[PLACE IN LEAGUE]))</f>
        <v>3</v>
      </c>
      <c r="I1843">
        <f>16-INDEX(STANDINGS_ERA[],MATCH(Table1[[#This Row],[COMBINED]],STANDINGS_ERA[COMBINED],0),COLUMN(STANDINGS_ERA[PLACE IN LEAGUE]))</f>
        <v>11</v>
      </c>
      <c r="J1843">
        <f>16-INDEX(STANDINGS_WHIP[],MATCH(Table1[[#This Row],[COMBINED]],STANDINGS_WHIP[COMBINED],0),COLUMN(STANDINGS_WHIP[PLACE IN LEAGUE]))</f>
        <v>15</v>
      </c>
      <c r="K1843">
        <f>16-INDEX(STANDINGS_W[],MATCH(Table1[[#This Row],[COMBINED]],STANDINGS_W[COMBINED],0),COLUMN(STANDINGS_W[PLACE IN LEAGUE]))</f>
        <v>12</v>
      </c>
      <c r="L1843">
        <f>16-INDEX(STANDINGS_K[],MATCH(Table1[[#This Row],[COMBINED]],STANDINGS_K[COMBINED],0),COLUMN(STANDINGS_K[PLACE IN LEAGUE]))</f>
        <v>10</v>
      </c>
      <c r="M1843">
        <f>16-INDEX(STANDINGS_SV[],MATCH(Table1[[#This Row],[COMBINED]],STANDINGS_SV[COMBINED],0),COLUMN(STANDINGS_SV[PLACE IN LEAGUE]))</f>
        <v>8</v>
      </c>
      <c r="N1843">
        <f>SUM(Table1[[#This Row],[BA]:[SV]])</f>
        <v>77</v>
      </c>
      <c r="O1843">
        <v>8</v>
      </c>
    </row>
    <row r="1844" spans="1:15" x14ac:dyDescent="0.25">
      <c r="A1844" t="s">
        <v>1945</v>
      </c>
      <c r="B1844" t="s">
        <v>1941</v>
      </c>
      <c r="C1844" t="str">
        <f>Table1[[#This Row],[League]]&amp;Table1[[#This Row],[Team]]</f>
        <v>$150 Draft Champions Jan 07 1:00 pm Lg.3584EMERSON 5</v>
      </c>
      <c r="D1844">
        <f>16-INDEX(STANDINGS_BA[],MATCH(Table1[[#This Row],[COMBINED]],STANDINGS_BA[COMBINED],0),COLUMN(STANDINGS_BA[PLACE IN LEAGUE]))</f>
        <v>10</v>
      </c>
      <c r="E1844">
        <f>16-INDEX(STANDINGS_R[],MATCH(Table1[[#This Row],[COMBINED]],STANDINGS_R[COMBINED],0),COLUMN(STANDINGS_R[PLACE IN LEAGUE]))</f>
        <v>2</v>
      </c>
      <c r="F1844">
        <f>16-INDEX(STANDINGS_HR[],MATCH(Table1[[#This Row],[COMBINED]],STANDINGS_HR[COMBINED],0),COLUMN(STANDINGS_HR[PLACE IN LEAGUE]))</f>
        <v>1</v>
      </c>
      <c r="G1844">
        <f>16-INDEX(STANDINGS_RBI[],MATCH(Table1[[#This Row],[COMBINED]],STANDINGS_RBI[COMBINED],0),COLUMN(STANDINGS_RBI[PLACE IN LEAGUE]))</f>
        <v>1</v>
      </c>
      <c r="H1844">
        <f>16-INDEX(STANDINGS_SB[],MATCH(Table1[[#This Row],[COMBINED]],STANDINGS_SB[COMBINED],0),COLUMN(STANDINGS_SB[PLACE IN LEAGUE]))</f>
        <v>9</v>
      </c>
      <c r="I1844">
        <f>16-INDEX(STANDINGS_ERA[],MATCH(Table1[[#This Row],[COMBINED]],STANDINGS_ERA[COMBINED],0),COLUMN(STANDINGS_ERA[PLACE IN LEAGUE]))</f>
        <v>15</v>
      </c>
      <c r="J1844">
        <f>16-INDEX(STANDINGS_WHIP[],MATCH(Table1[[#This Row],[COMBINED]],STANDINGS_WHIP[COMBINED],0),COLUMN(STANDINGS_WHIP[PLACE IN LEAGUE]))</f>
        <v>11</v>
      </c>
      <c r="K1844">
        <f>16-INDEX(STANDINGS_W[],MATCH(Table1[[#This Row],[COMBINED]],STANDINGS_W[COMBINED],0),COLUMN(STANDINGS_W[PLACE IN LEAGUE]))</f>
        <v>7</v>
      </c>
      <c r="L1844">
        <f>16-INDEX(STANDINGS_K[],MATCH(Table1[[#This Row],[COMBINED]],STANDINGS_K[COMBINED],0),COLUMN(STANDINGS_K[PLACE IN LEAGUE]))</f>
        <v>8</v>
      </c>
      <c r="M1844">
        <f>16-INDEX(STANDINGS_SV[],MATCH(Table1[[#This Row],[COMBINED]],STANDINGS_SV[COMBINED],0),COLUMN(STANDINGS_SV[PLACE IN LEAGUE]))</f>
        <v>12</v>
      </c>
      <c r="N1844">
        <f>SUM(Table1[[#This Row],[BA]:[SV]])</f>
        <v>76</v>
      </c>
      <c r="O1844">
        <v>9</v>
      </c>
    </row>
    <row r="1845" spans="1:15" x14ac:dyDescent="0.25">
      <c r="A1845" t="s">
        <v>1942</v>
      </c>
      <c r="B1845" t="s">
        <v>1941</v>
      </c>
      <c r="C1845" t="str">
        <f>Table1[[#This Row],[League]]&amp;Table1[[#This Row],[Team]]</f>
        <v>$150 Draft Champions Jan 07 1:00 pm Lg.3584Hey now</v>
      </c>
      <c r="D1845">
        <f>16-INDEX(STANDINGS_BA[],MATCH(Table1[[#This Row],[COMBINED]],STANDINGS_BA[COMBINED],0),COLUMN(STANDINGS_BA[PLACE IN LEAGUE]))</f>
        <v>13</v>
      </c>
      <c r="E1845">
        <f>16-INDEX(STANDINGS_R[],MATCH(Table1[[#This Row],[COMBINED]],STANDINGS_R[COMBINED],0),COLUMN(STANDINGS_R[PLACE IN LEAGUE]))</f>
        <v>7</v>
      </c>
      <c r="F1845">
        <f>16-INDEX(STANDINGS_HR[],MATCH(Table1[[#This Row],[COMBINED]],STANDINGS_HR[COMBINED],0),COLUMN(STANDINGS_HR[PLACE IN LEAGUE]))</f>
        <v>4</v>
      </c>
      <c r="G1845">
        <f>16-INDEX(STANDINGS_RBI[],MATCH(Table1[[#This Row],[COMBINED]],STANDINGS_RBI[COMBINED],0),COLUMN(STANDINGS_RBI[PLACE IN LEAGUE]))</f>
        <v>4</v>
      </c>
      <c r="H1845">
        <f>16-INDEX(STANDINGS_SB[],MATCH(Table1[[#This Row],[COMBINED]],STANDINGS_SB[COMBINED],0),COLUMN(STANDINGS_SB[PLACE IN LEAGUE]))</f>
        <v>6</v>
      </c>
      <c r="I1845">
        <f>16-INDEX(STANDINGS_ERA[],MATCH(Table1[[#This Row],[COMBINED]],STANDINGS_ERA[COMBINED],0),COLUMN(STANDINGS_ERA[PLACE IN LEAGUE]))</f>
        <v>5</v>
      </c>
      <c r="J1845">
        <f>16-INDEX(STANDINGS_WHIP[],MATCH(Table1[[#This Row],[COMBINED]],STANDINGS_WHIP[COMBINED],0),COLUMN(STANDINGS_WHIP[PLACE IN LEAGUE]))</f>
        <v>10</v>
      </c>
      <c r="K1845">
        <f>16-INDEX(STANDINGS_W[],MATCH(Table1[[#This Row],[COMBINED]],STANDINGS_W[COMBINED],0),COLUMN(STANDINGS_W[PLACE IN LEAGUE]))</f>
        <v>9</v>
      </c>
      <c r="L1845">
        <f>16-INDEX(STANDINGS_K[],MATCH(Table1[[#This Row],[COMBINED]],STANDINGS_K[COMBINED],0),COLUMN(STANDINGS_K[PLACE IN LEAGUE]))</f>
        <v>9</v>
      </c>
      <c r="M1845">
        <f>16-INDEX(STANDINGS_SV[],MATCH(Table1[[#This Row],[COMBINED]],STANDINGS_SV[COMBINED],0),COLUMN(STANDINGS_SV[PLACE IN LEAGUE]))</f>
        <v>4</v>
      </c>
      <c r="N1845">
        <f>SUM(Table1[[#This Row],[BA]:[SV]])</f>
        <v>71</v>
      </c>
      <c r="O1845">
        <v>10</v>
      </c>
    </row>
    <row r="1846" spans="1:15" x14ac:dyDescent="0.25">
      <c r="A1846" t="s">
        <v>9</v>
      </c>
      <c r="B1846" t="s">
        <v>1941</v>
      </c>
      <c r="C1846" t="str">
        <f>Table1[[#This Row],[League]]&amp;Table1[[#This Row],[Team]]</f>
        <v>$150 Draft Champions Jan 07 1:00 pm Lg.3584Team Johnson</v>
      </c>
      <c r="D1846">
        <f>16-INDEX(STANDINGS_BA[],MATCH(Table1[[#This Row],[COMBINED]],STANDINGS_BA[COMBINED],0),COLUMN(STANDINGS_BA[PLACE IN LEAGUE]))</f>
        <v>6</v>
      </c>
      <c r="E1846">
        <f>16-INDEX(STANDINGS_R[],MATCH(Table1[[#This Row],[COMBINED]],STANDINGS_R[COMBINED],0),COLUMN(STANDINGS_R[PLACE IN LEAGUE]))</f>
        <v>11</v>
      </c>
      <c r="F1846">
        <f>16-INDEX(STANDINGS_HR[],MATCH(Table1[[#This Row],[COMBINED]],STANDINGS_HR[COMBINED],0),COLUMN(STANDINGS_HR[PLACE IN LEAGUE]))</f>
        <v>9</v>
      </c>
      <c r="G1846">
        <f>16-INDEX(STANDINGS_RBI[],MATCH(Table1[[#This Row],[COMBINED]],STANDINGS_RBI[COMBINED],0),COLUMN(STANDINGS_RBI[PLACE IN LEAGUE]))</f>
        <v>12</v>
      </c>
      <c r="H1846">
        <f>16-INDEX(STANDINGS_SB[],MATCH(Table1[[#This Row],[COMBINED]],STANDINGS_SB[COMBINED],0),COLUMN(STANDINGS_SB[PLACE IN LEAGUE]))</f>
        <v>7</v>
      </c>
      <c r="I1846">
        <f>16-INDEX(STANDINGS_ERA[],MATCH(Table1[[#This Row],[COMBINED]],STANDINGS_ERA[COMBINED],0),COLUMN(STANDINGS_ERA[PLACE IN LEAGUE]))</f>
        <v>2</v>
      </c>
      <c r="J1846">
        <f>16-INDEX(STANDINGS_WHIP[],MATCH(Table1[[#This Row],[COMBINED]],STANDINGS_WHIP[COMBINED],0),COLUMN(STANDINGS_WHIP[PLACE IN LEAGUE]))</f>
        <v>2</v>
      </c>
      <c r="K1846">
        <f>16-INDEX(STANDINGS_W[],MATCH(Table1[[#This Row],[COMBINED]],STANDINGS_W[COMBINED],0),COLUMN(STANDINGS_W[PLACE IN LEAGUE]))</f>
        <v>6</v>
      </c>
      <c r="L1846">
        <f>16-INDEX(STANDINGS_K[],MATCH(Table1[[#This Row],[COMBINED]],STANDINGS_K[COMBINED],0),COLUMN(STANDINGS_K[PLACE IN LEAGUE]))</f>
        <v>5</v>
      </c>
      <c r="M1846">
        <f>16-INDEX(STANDINGS_SV[],MATCH(Table1[[#This Row],[COMBINED]],STANDINGS_SV[COMBINED],0),COLUMN(STANDINGS_SV[PLACE IN LEAGUE]))</f>
        <v>9</v>
      </c>
      <c r="N1846">
        <f>SUM(Table1[[#This Row],[BA]:[SV]])</f>
        <v>69</v>
      </c>
      <c r="O1846">
        <v>11</v>
      </c>
    </row>
    <row r="1847" spans="1:15" x14ac:dyDescent="0.25">
      <c r="A1847" t="s">
        <v>292</v>
      </c>
      <c r="B1847" t="s">
        <v>1941</v>
      </c>
      <c r="C1847" t="str">
        <f>Table1[[#This Row],[League]]&amp;Table1[[#This Row],[Team]]</f>
        <v>$150 Draft Champions Jan 07 1:00 pm Lg.3584Team Teixeira</v>
      </c>
      <c r="D1847">
        <f>16-INDEX(STANDINGS_BA[],MATCH(Table1[[#This Row],[COMBINED]],STANDINGS_BA[COMBINED],0),COLUMN(STANDINGS_BA[PLACE IN LEAGUE]))</f>
        <v>7</v>
      </c>
      <c r="E1847">
        <f>16-INDEX(STANDINGS_R[],MATCH(Table1[[#This Row],[COMBINED]],STANDINGS_R[COMBINED],0),COLUMN(STANDINGS_R[PLACE IN LEAGUE]))</f>
        <v>8</v>
      </c>
      <c r="F1847">
        <f>16-INDEX(STANDINGS_HR[],MATCH(Table1[[#This Row],[COMBINED]],STANDINGS_HR[COMBINED],0),COLUMN(STANDINGS_HR[PLACE IN LEAGUE]))</f>
        <v>6</v>
      </c>
      <c r="G1847">
        <f>16-INDEX(STANDINGS_RBI[],MATCH(Table1[[#This Row],[COMBINED]],STANDINGS_RBI[COMBINED],0),COLUMN(STANDINGS_RBI[PLACE IN LEAGUE]))</f>
        <v>10</v>
      </c>
      <c r="H1847">
        <f>16-INDEX(STANDINGS_SB[],MATCH(Table1[[#This Row],[COMBINED]],STANDINGS_SB[COMBINED],0),COLUMN(STANDINGS_SB[PLACE IN LEAGUE]))</f>
        <v>12</v>
      </c>
      <c r="I1847">
        <f>16-INDEX(STANDINGS_ERA[],MATCH(Table1[[#This Row],[COMBINED]],STANDINGS_ERA[COMBINED],0),COLUMN(STANDINGS_ERA[PLACE IN LEAGUE]))</f>
        <v>3</v>
      </c>
      <c r="J1847">
        <f>16-INDEX(STANDINGS_WHIP[],MATCH(Table1[[#This Row],[COMBINED]],STANDINGS_WHIP[COMBINED],0),COLUMN(STANDINGS_WHIP[PLACE IN LEAGUE]))</f>
        <v>1</v>
      </c>
      <c r="K1847">
        <f>16-INDEX(STANDINGS_W[],MATCH(Table1[[#This Row],[COMBINED]],STANDINGS_W[COMBINED],0),COLUMN(STANDINGS_W[PLACE IN LEAGUE]))</f>
        <v>3</v>
      </c>
      <c r="L1847">
        <f>16-INDEX(STANDINGS_K[],MATCH(Table1[[#This Row],[COMBINED]],STANDINGS_K[COMBINED],0),COLUMN(STANDINGS_K[PLACE IN LEAGUE]))</f>
        <v>7</v>
      </c>
      <c r="M1847">
        <f>16-INDEX(STANDINGS_SV[],MATCH(Table1[[#This Row],[COMBINED]],STANDINGS_SV[COMBINED],0),COLUMN(STANDINGS_SV[PLACE IN LEAGUE]))</f>
        <v>11</v>
      </c>
      <c r="N1847">
        <f>SUM(Table1[[#This Row],[BA]:[SV]])</f>
        <v>68</v>
      </c>
      <c r="O1847">
        <v>12</v>
      </c>
    </row>
    <row r="1848" spans="1:15" x14ac:dyDescent="0.25">
      <c r="A1848" t="s">
        <v>1949</v>
      </c>
      <c r="B1848" t="s">
        <v>1941</v>
      </c>
      <c r="C1848" t="str">
        <f>Table1[[#This Row],[League]]&amp;Table1[[#This Row],[Team]]</f>
        <v>$150 Draft Champions Jan 07 1:00 pm Lg.3584Team Kent 2</v>
      </c>
      <c r="D1848">
        <f>16-INDEX(STANDINGS_BA[],MATCH(Table1[[#This Row],[COMBINED]],STANDINGS_BA[COMBINED],0),COLUMN(STANDINGS_BA[PLACE IN LEAGUE]))</f>
        <v>4</v>
      </c>
      <c r="E1848">
        <f>16-INDEX(STANDINGS_R[],MATCH(Table1[[#This Row],[COMBINED]],STANDINGS_R[COMBINED],0),COLUMN(STANDINGS_R[PLACE IN LEAGUE]))</f>
        <v>4</v>
      </c>
      <c r="F1848">
        <f>16-INDEX(STANDINGS_HR[],MATCH(Table1[[#This Row],[COMBINED]],STANDINGS_HR[COMBINED],0),COLUMN(STANDINGS_HR[PLACE IN LEAGUE]))</f>
        <v>8</v>
      </c>
      <c r="G1848">
        <f>16-INDEX(STANDINGS_RBI[],MATCH(Table1[[#This Row],[COMBINED]],STANDINGS_RBI[COMBINED],0),COLUMN(STANDINGS_RBI[PLACE IN LEAGUE]))</f>
        <v>6</v>
      </c>
      <c r="H1848">
        <f>16-INDEX(STANDINGS_SB[],MATCH(Table1[[#This Row],[COMBINED]],STANDINGS_SB[COMBINED],0),COLUMN(STANDINGS_SB[PLACE IN LEAGUE]))</f>
        <v>1</v>
      </c>
      <c r="I1848">
        <f>16-INDEX(STANDINGS_ERA[],MATCH(Table1[[#This Row],[COMBINED]],STANDINGS_ERA[COMBINED],0),COLUMN(STANDINGS_ERA[PLACE IN LEAGUE]))</f>
        <v>13</v>
      </c>
      <c r="J1848">
        <f>16-INDEX(STANDINGS_WHIP[],MATCH(Table1[[#This Row],[COMBINED]],STANDINGS_WHIP[COMBINED],0),COLUMN(STANDINGS_WHIP[PLACE IN LEAGUE]))</f>
        <v>13</v>
      </c>
      <c r="K1848">
        <f>16-INDEX(STANDINGS_W[],MATCH(Table1[[#This Row],[COMBINED]],STANDINGS_W[COMBINED],0),COLUMN(STANDINGS_W[PLACE IN LEAGUE]))</f>
        <v>1</v>
      </c>
      <c r="L1848">
        <f>16-INDEX(STANDINGS_K[],MATCH(Table1[[#This Row],[COMBINED]],STANDINGS_K[COMBINED],0),COLUMN(STANDINGS_K[PLACE IN LEAGUE]))</f>
        <v>1</v>
      </c>
      <c r="M1848">
        <f>16-INDEX(STANDINGS_SV[],MATCH(Table1[[#This Row],[COMBINED]],STANDINGS_SV[COMBINED],0),COLUMN(STANDINGS_SV[PLACE IN LEAGUE]))</f>
        <v>15</v>
      </c>
      <c r="N1848">
        <f>SUM(Table1[[#This Row],[BA]:[SV]])</f>
        <v>66</v>
      </c>
      <c r="O1848">
        <v>13</v>
      </c>
    </row>
    <row r="1849" spans="1:15" x14ac:dyDescent="0.25">
      <c r="A1849" t="s">
        <v>1943</v>
      </c>
      <c r="B1849" t="s">
        <v>1941</v>
      </c>
      <c r="C1849" t="str">
        <f>Table1[[#This Row],[League]]&amp;Table1[[#This Row],[Team]]</f>
        <v>$150 Draft Champions Jan 07 1:00 pm Lg.3584Maddon Gnomes</v>
      </c>
      <c r="D1849">
        <f>16-INDEX(STANDINGS_BA[],MATCH(Table1[[#This Row],[COMBINED]],STANDINGS_BA[COMBINED],0),COLUMN(STANDINGS_BA[PLACE IN LEAGUE]))</f>
        <v>12</v>
      </c>
      <c r="E1849">
        <f>16-INDEX(STANDINGS_R[],MATCH(Table1[[#This Row],[COMBINED]],STANDINGS_R[COMBINED],0),COLUMN(STANDINGS_R[PLACE IN LEAGUE]))</f>
        <v>14</v>
      </c>
      <c r="F1849">
        <f>16-INDEX(STANDINGS_HR[],MATCH(Table1[[#This Row],[COMBINED]],STANDINGS_HR[COMBINED],0),COLUMN(STANDINGS_HR[PLACE IN LEAGUE]))</f>
        <v>11</v>
      </c>
      <c r="G1849">
        <f>16-INDEX(STANDINGS_RBI[],MATCH(Table1[[#This Row],[COMBINED]],STANDINGS_RBI[COMBINED],0),COLUMN(STANDINGS_RBI[PLACE IN LEAGUE]))</f>
        <v>11</v>
      </c>
      <c r="H1849">
        <f>16-INDEX(STANDINGS_SB[],MATCH(Table1[[#This Row],[COMBINED]],STANDINGS_SB[COMBINED],0),COLUMN(STANDINGS_SB[PLACE IN LEAGUE]))</f>
        <v>4</v>
      </c>
      <c r="I1849">
        <f>16-INDEX(STANDINGS_ERA[],MATCH(Table1[[#This Row],[COMBINED]],STANDINGS_ERA[COMBINED],0),COLUMN(STANDINGS_ERA[PLACE IN LEAGUE]))</f>
        <v>1</v>
      </c>
      <c r="J1849">
        <f>16-INDEX(STANDINGS_WHIP[],MATCH(Table1[[#This Row],[COMBINED]],STANDINGS_WHIP[COMBINED],0),COLUMN(STANDINGS_WHIP[PLACE IN LEAGUE]))</f>
        <v>4</v>
      </c>
      <c r="K1849">
        <f>16-INDEX(STANDINGS_W[],MATCH(Table1[[#This Row],[COMBINED]],STANDINGS_W[COMBINED],0),COLUMN(STANDINGS_W[PLACE IN LEAGUE]))</f>
        <v>2</v>
      </c>
      <c r="L1849">
        <f>16-INDEX(STANDINGS_K[],MATCH(Table1[[#This Row],[COMBINED]],STANDINGS_K[COMBINED],0),COLUMN(STANDINGS_K[PLACE IN LEAGUE]))</f>
        <v>3</v>
      </c>
      <c r="M1849">
        <f>16-INDEX(STANDINGS_SV[],MATCH(Table1[[#This Row],[COMBINED]],STANDINGS_SV[COMBINED],0),COLUMN(STANDINGS_SV[PLACE IN LEAGUE]))</f>
        <v>2</v>
      </c>
      <c r="N1849">
        <f>SUM(Table1[[#This Row],[BA]:[SV]])</f>
        <v>64</v>
      </c>
      <c r="O1849">
        <v>14</v>
      </c>
    </row>
    <row r="1850" spans="1:15" x14ac:dyDescent="0.25">
      <c r="A1850" t="s">
        <v>260</v>
      </c>
      <c r="B1850" t="s">
        <v>1941</v>
      </c>
      <c r="C1850" t="str">
        <f>Table1[[#This Row],[League]]&amp;Table1[[#This Row],[Team]]</f>
        <v>$150 Draft Champions Jan 07 1:00 pm Lg.3584Team Maher</v>
      </c>
      <c r="D1850">
        <f>16-INDEX(STANDINGS_BA[],MATCH(Table1[[#This Row],[COMBINED]],STANDINGS_BA[COMBINED],0),COLUMN(STANDINGS_BA[PLACE IN LEAGUE]))</f>
        <v>14</v>
      </c>
      <c r="E1850">
        <f>16-INDEX(STANDINGS_R[],MATCH(Table1[[#This Row],[COMBINED]],STANDINGS_R[COMBINED],0),COLUMN(STANDINGS_R[PLACE IN LEAGUE]))</f>
        <v>3</v>
      </c>
      <c r="F1850">
        <f>16-INDEX(STANDINGS_HR[],MATCH(Table1[[#This Row],[COMBINED]],STANDINGS_HR[COMBINED],0),COLUMN(STANDINGS_HR[PLACE IN LEAGUE]))</f>
        <v>2</v>
      </c>
      <c r="G1850">
        <f>16-INDEX(STANDINGS_RBI[],MATCH(Table1[[#This Row],[COMBINED]],STANDINGS_RBI[COMBINED],0),COLUMN(STANDINGS_RBI[PLACE IN LEAGUE]))</f>
        <v>2</v>
      </c>
      <c r="H1850">
        <f>16-INDEX(STANDINGS_SB[],MATCH(Table1[[#This Row],[COMBINED]],STANDINGS_SB[COMBINED],0),COLUMN(STANDINGS_SB[PLACE IN LEAGUE]))</f>
        <v>10</v>
      </c>
      <c r="I1850">
        <f>16-INDEX(STANDINGS_ERA[],MATCH(Table1[[#This Row],[COMBINED]],STANDINGS_ERA[COMBINED],0),COLUMN(STANDINGS_ERA[PLACE IN LEAGUE]))</f>
        <v>7</v>
      </c>
      <c r="J1850">
        <f>16-INDEX(STANDINGS_WHIP[],MATCH(Table1[[#This Row],[COMBINED]],STANDINGS_WHIP[COMBINED],0),COLUMN(STANDINGS_WHIP[PLACE IN LEAGUE]))</f>
        <v>7</v>
      </c>
      <c r="K1850">
        <f>16-INDEX(STANDINGS_W[],MATCH(Table1[[#This Row],[COMBINED]],STANDINGS_W[COMBINED],0),COLUMN(STANDINGS_W[PLACE IN LEAGUE]))</f>
        <v>4</v>
      </c>
      <c r="L1850">
        <f>16-INDEX(STANDINGS_K[],MATCH(Table1[[#This Row],[COMBINED]],STANDINGS_K[COMBINED],0),COLUMN(STANDINGS_K[PLACE IN LEAGUE]))</f>
        <v>4</v>
      </c>
      <c r="M1850">
        <f>16-INDEX(STANDINGS_SV[],MATCH(Table1[[#This Row],[COMBINED]],STANDINGS_SV[COMBINED],0),COLUMN(STANDINGS_SV[PLACE IN LEAGUE]))</f>
        <v>5</v>
      </c>
      <c r="N1850">
        <f>SUM(Table1[[#This Row],[BA]:[SV]])</f>
        <v>58</v>
      </c>
      <c r="O1850">
        <v>15</v>
      </c>
    </row>
    <row r="1851" spans="1:15" x14ac:dyDescent="0.25">
      <c r="A1851" t="s">
        <v>1955</v>
      </c>
      <c r="B1851" t="s">
        <v>1951</v>
      </c>
      <c r="C1851" t="str">
        <f>Table1[[#This Row],[League]]&amp;Table1[[#This Row],[Team]]</f>
        <v>$150 Draft Champions Jan 08 1:00 pm Lg.3585Team LeValley 3</v>
      </c>
      <c r="D1851">
        <f>16-INDEX(STANDINGS_BA[],MATCH(Table1[[#This Row],[COMBINED]],STANDINGS_BA[COMBINED],0),COLUMN(STANDINGS_BA[PLACE IN LEAGUE]))</f>
        <v>7</v>
      </c>
      <c r="E1851">
        <f>16-INDEX(STANDINGS_R[],MATCH(Table1[[#This Row],[COMBINED]],STANDINGS_R[COMBINED],0),COLUMN(STANDINGS_R[PLACE IN LEAGUE]))</f>
        <v>10</v>
      </c>
      <c r="F1851">
        <f>16-INDEX(STANDINGS_HR[],MATCH(Table1[[#This Row],[COMBINED]],STANDINGS_HR[COMBINED],0),COLUMN(STANDINGS_HR[PLACE IN LEAGUE]))</f>
        <v>12</v>
      </c>
      <c r="G1851">
        <f>16-INDEX(STANDINGS_RBI[],MATCH(Table1[[#This Row],[COMBINED]],STANDINGS_RBI[COMBINED],0),COLUMN(STANDINGS_RBI[PLACE IN LEAGUE]))</f>
        <v>10</v>
      </c>
      <c r="H1851">
        <f>16-INDEX(STANDINGS_SB[],MATCH(Table1[[#This Row],[COMBINED]],STANDINGS_SB[COMBINED],0),COLUMN(STANDINGS_SB[PLACE IN LEAGUE]))</f>
        <v>15</v>
      </c>
      <c r="I1851">
        <f>16-INDEX(STANDINGS_ERA[],MATCH(Table1[[#This Row],[COMBINED]],STANDINGS_ERA[COMBINED],0),COLUMN(STANDINGS_ERA[PLACE IN LEAGUE]))</f>
        <v>15</v>
      </c>
      <c r="J1851">
        <f>16-INDEX(STANDINGS_WHIP[],MATCH(Table1[[#This Row],[COMBINED]],STANDINGS_WHIP[COMBINED],0),COLUMN(STANDINGS_WHIP[PLACE IN LEAGUE]))</f>
        <v>13</v>
      </c>
      <c r="K1851">
        <f>16-INDEX(STANDINGS_W[],MATCH(Table1[[#This Row],[COMBINED]],STANDINGS_W[COMBINED],0),COLUMN(STANDINGS_W[PLACE IN LEAGUE]))</f>
        <v>9</v>
      </c>
      <c r="L1851">
        <f>16-INDEX(STANDINGS_K[],MATCH(Table1[[#This Row],[COMBINED]],STANDINGS_K[COMBINED],0),COLUMN(STANDINGS_K[PLACE IN LEAGUE]))</f>
        <v>11</v>
      </c>
      <c r="M1851">
        <f>16-INDEX(STANDINGS_SV[],MATCH(Table1[[#This Row],[COMBINED]],STANDINGS_SV[COMBINED],0),COLUMN(STANDINGS_SV[PLACE IN LEAGUE]))</f>
        <v>6</v>
      </c>
      <c r="N1851">
        <f>SUM(Table1[[#This Row],[BA]:[SV]])</f>
        <v>108</v>
      </c>
      <c r="O1851">
        <v>1</v>
      </c>
    </row>
    <row r="1852" spans="1:15" x14ac:dyDescent="0.25">
      <c r="A1852" t="s">
        <v>16</v>
      </c>
      <c r="B1852" t="s">
        <v>1951</v>
      </c>
      <c r="C1852" t="str">
        <f>Table1[[#This Row],[League]]&amp;Table1[[#This Row],[Team]]</f>
        <v>$150 Draft Champions Jan 08 1:00 pm Lg.3585Team Phan</v>
      </c>
      <c r="D1852">
        <f>16-INDEX(STANDINGS_BA[],MATCH(Table1[[#This Row],[COMBINED]],STANDINGS_BA[COMBINED],0),COLUMN(STANDINGS_BA[PLACE IN LEAGUE]))</f>
        <v>12</v>
      </c>
      <c r="E1852">
        <f>16-INDEX(STANDINGS_R[],MATCH(Table1[[#This Row],[COMBINED]],STANDINGS_R[COMBINED],0),COLUMN(STANDINGS_R[PLACE IN LEAGUE]))</f>
        <v>13</v>
      </c>
      <c r="F1852">
        <f>16-INDEX(STANDINGS_HR[],MATCH(Table1[[#This Row],[COMBINED]],STANDINGS_HR[COMBINED],0),COLUMN(STANDINGS_HR[PLACE IN LEAGUE]))</f>
        <v>8</v>
      </c>
      <c r="G1852">
        <f>16-INDEX(STANDINGS_RBI[],MATCH(Table1[[#This Row],[COMBINED]],STANDINGS_RBI[COMBINED],0),COLUMN(STANDINGS_RBI[PLACE IN LEAGUE]))</f>
        <v>14</v>
      </c>
      <c r="H1852">
        <f>16-INDEX(STANDINGS_SB[],MATCH(Table1[[#This Row],[COMBINED]],STANDINGS_SB[COMBINED],0),COLUMN(STANDINGS_SB[PLACE IN LEAGUE]))</f>
        <v>11</v>
      </c>
      <c r="I1852">
        <f>16-INDEX(STANDINGS_ERA[],MATCH(Table1[[#This Row],[COMBINED]],STANDINGS_ERA[COMBINED],0),COLUMN(STANDINGS_ERA[PLACE IN LEAGUE]))</f>
        <v>10</v>
      </c>
      <c r="J1852">
        <f>16-INDEX(STANDINGS_WHIP[],MATCH(Table1[[#This Row],[COMBINED]],STANDINGS_WHIP[COMBINED],0),COLUMN(STANDINGS_WHIP[PLACE IN LEAGUE]))</f>
        <v>8</v>
      </c>
      <c r="K1852">
        <f>16-INDEX(STANDINGS_W[],MATCH(Table1[[#This Row],[COMBINED]],STANDINGS_W[COMBINED],0),COLUMN(STANDINGS_W[PLACE IN LEAGUE]))</f>
        <v>15</v>
      </c>
      <c r="L1852">
        <f>16-INDEX(STANDINGS_K[],MATCH(Table1[[#This Row],[COMBINED]],STANDINGS_K[COMBINED],0),COLUMN(STANDINGS_K[PLACE IN LEAGUE]))</f>
        <v>14</v>
      </c>
      <c r="M1852">
        <f>16-INDEX(STANDINGS_SV[],MATCH(Table1[[#This Row],[COMBINED]],STANDINGS_SV[COMBINED],0),COLUMN(STANDINGS_SV[PLACE IN LEAGUE]))</f>
        <v>2</v>
      </c>
      <c r="N1852">
        <f>SUM(Table1[[#This Row],[BA]:[SV]])</f>
        <v>107</v>
      </c>
      <c r="O1852">
        <v>2</v>
      </c>
    </row>
    <row r="1853" spans="1:15" x14ac:dyDescent="0.25">
      <c r="A1853" t="s">
        <v>1953</v>
      </c>
      <c r="B1853" t="s">
        <v>1951</v>
      </c>
      <c r="C1853" t="str">
        <f>Table1[[#This Row],[League]]&amp;Table1[[#This Row],[Team]]</f>
        <v>$150 Draft Champions Jan 08 1:00 pm Lg.3585Fighting Italians</v>
      </c>
      <c r="D1853">
        <f>16-INDEX(STANDINGS_BA[],MATCH(Table1[[#This Row],[COMBINED]],STANDINGS_BA[COMBINED],0),COLUMN(STANDINGS_BA[PLACE IN LEAGUE]))</f>
        <v>9</v>
      </c>
      <c r="E1853">
        <f>16-INDEX(STANDINGS_R[],MATCH(Table1[[#This Row],[COMBINED]],STANDINGS_R[COMBINED],0),COLUMN(STANDINGS_R[PLACE IN LEAGUE]))</f>
        <v>7</v>
      </c>
      <c r="F1853">
        <f>16-INDEX(STANDINGS_HR[],MATCH(Table1[[#This Row],[COMBINED]],STANDINGS_HR[COMBINED],0),COLUMN(STANDINGS_HR[PLACE IN LEAGUE]))</f>
        <v>14</v>
      </c>
      <c r="G1853">
        <f>16-INDEX(STANDINGS_RBI[],MATCH(Table1[[#This Row],[COMBINED]],STANDINGS_RBI[COMBINED],0),COLUMN(STANDINGS_RBI[PLACE IN LEAGUE]))</f>
        <v>11</v>
      </c>
      <c r="H1853">
        <f>16-INDEX(STANDINGS_SB[],MATCH(Table1[[#This Row],[COMBINED]],STANDINGS_SB[COMBINED],0),COLUMN(STANDINGS_SB[PLACE IN LEAGUE]))</f>
        <v>4</v>
      </c>
      <c r="I1853">
        <f>16-INDEX(STANDINGS_ERA[],MATCH(Table1[[#This Row],[COMBINED]],STANDINGS_ERA[COMBINED],0),COLUMN(STANDINGS_ERA[PLACE IN LEAGUE]))</f>
        <v>12</v>
      </c>
      <c r="J1853">
        <f>16-INDEX(STANDINGS_WHIP[],MATCH(Table1[[#This Row],[COMBINED]],STANDINGS_WHIP[COMBINED],0),COLUMN(STANDINGS_WHIP[PLACE IN LEAGUE]))</f>
        <v>15</v>
      </c>
      <c r="K1853">
        <f>16-INDEX(STANDINGS_W[],MATCH(Table1[[#This Row],[COMBINED]],STANDINGS_W[COMBINED],0),COLUMN(STANDINGS_W[PLACE IN LEAGUE]))</f>
        <v>11</v>
      </c>
      <c r="L1853">
        <f>16-INDEX(STANDINGS_K[],MATCH(Table1[[#This Row],[COMBINED]],STANDINGS_K[COMBINED],0),COLUMN(STANDINGS_K[PLACE IN LEAGUE]))</f>
        <v>6</v>
      </c>
      <c r="M1853">
        <f>16-INDEX(STANDINGS_SV[],MATCH(Table1[[#This Row],[COMBINED]],STANDINGS_SV[COMBINED],0),COLUMN(STANDINGS_SV[PLACE IN LEAGUE]))</f>
        <v>7</v>
      </c>
      <c r="N1853">
        <f>SUM(Table1[[#This Row],[BA]:[SV]])</f>
        <v>96</v>
      </c>
      <c r="O1853">
        <v>3</v>
      </c>
    </row>
    <row r="1854" spans="1:15" x14ac:dyDescent="0.25">
      <c r="A1854" t="s">
        <v>1950</v>
      </c>
      <c r="B1854" t="s">
        <v>1951</v>
      </c>
      <c r="C1854" t="str">
        <f>Table1[[#This Row],[League]]&amp;Table1[[#This Row],[Team]]</f>
        <v>$150 Draft Champions Jan 08 1:00 pm Lg.3585Heart-Shaped Box</v>
      </c>
      <c r="D1854">
        <f>16-INDEX(STANDINGS_BA[],MATCH(Table1[[#This Row],[COMBINED]],STANDINGS_BA[COMBINED],0),COLUMN(STANDINGS_BA[PLACE IN LEAGUE]))</f>
        <v>15</v>
      </c>
      <c r="E1854">
        <f>16-INDEX(STANDINGS_R[],MATCH(Table1[[#This Row],[COMBINED]],STANDINGS_R[COMBINED],0),COLUMN(STANDINGS_R[PLACE IN LEAGUE]))</f>
        <v>4</v>
      </c>
      <c r="F1854">
        <f>16-INDEX(STANDINGS_HR[],MATCH(Table1[[#This Row],[COMBINED]],STANDINGS_HR[COMBINED],0),COLUMN(STANDINGS_HR[PLACE IN LEAGUE]))</f>
        <v>2</v>
      </c>
      <c r="G1854">
        <f>16-INDEX(STANDINGS_RBI[],MATCH(Table1[[#This Row],[COMBINED]],STANDINGS_RBI[COMBINED],0),COLUMN(STANDINGS_RBI[PLACE IN LEAGUE]))</f>
        <v>3</v>
      </c>
      <c r="H1854">
        <f>16-INDEX(STANDINGS_SB[],MATCH(Table1[[#This Row],[COMBINED]],STANDINGS_SB[COMBINED],0),COLUMN(STANDINGS_SB[PLACE IN LEAGUE]))</f>
        <v>10</v>
      </c>
      <c r="I1854">
        <f>16-INDEX(STANDINGS_ERA[],MATCH(Table1[[#This Row],[COMBINED]],STANDINGS_ERA[COMBINED],0),COLUMN(STANDINGS_ERA[PLACE IN LEAGUE]))</f>
        <v>13</v>
      </c>
      <c r="J1854">
        <f>16-INDEX(STANDINGS_WHIP[],MATCH(Table1[[#This Row],[COMBINED]],STANDINGS_WHIP[COMBINED],0),COLUMN(STANDINGS_WHIP[PLACE IN LEAGUE]))</f>
        <v>14</v>
      </c>
      <c r="K1854">
        <f>16-INDEX(STANDINGS_W[],MATCH(Table1[[#This Row],[COMBINED]],STANDINGS_W[COMBINED],0),COLUMN(STANDINGS_W[PLACE IN LEAGUE]))</f>
        <v>14</v>
      </c>
      <c r="L1854">
        <f>16-INDEX(STANDINGS_K[],MATCH(Table1[[#This Row],[COMBINED]],STANDINGS_K[COMBINED],0),COLUMN(STANDINGS_K[PLACE IN LEAGUE]))</f>
        <v>15</v>
      </c>
      <c r="M1854">
        <f>16-INDEX(STANDINGS_SV[],MATCH(Table1[[#This Row],[COMBINED]],STANDINGS_SV[COMBINED],0),COLUMN(STANDINGS_SV[PLACE IN LEAGUE]))</f>
        <v>3</v>
      </c>
      <c r="N1854">
        <f>SUM(Table1[[#This Row],[BA]:[SV]])</f>
        <v>93</v>
      </c>
      <c r="O1854">
        <v>4</v>
      </c>
    </row>
    <row r="1855" spans="1:15" x14ac:dyDescent="0.25">
      <c r="A1855" t="s">
        <v>1952</v>
      </c>
      <c r="B1855" t="s">
        <v>1951</v>
      </c>
      <c r="C1855" t="str">
        <f>Table1[[#This Row],[League]]&amp;Table1[[#This Row],[Team]]</f>
        <v>$150 Draft Champions Jan 08 1:00 pm Lg.3585ShowtimeDC31</v>
      </c>
      <c r="D1855">
        <f>16-INDEX(STANDINGS_BA[],MATCH(Table1[[#This Row],[COMBINED]],STANDINGS_BA[COMBINED],0),COLUMN(STANDINGS_BA[PLACE IN LEAGUE]))</f>
        <v>11</v>
      </c>
      <c r="E1855">
        <f>16-INDEX(STANDINGS_R[],MATCH(Table1[[#This Row],[COMBINED]],STANDINGS_R[COMBINED],0),COLUMN(STANDINGS_R[PLACE IN LEAGUE]))</f>
        <v>15</v>
      </c>
      <c r="F1855">
        <f>16-INDEX(STANDINGS_HR[],MATCH(Table1[[#This Row],[COMBINED]],STANDINGS_HR[COMBINED],0),COLUMN(STANDINGS_HR[PLACE IN LEAGUE]))</f>
        <v>15</v>
      </c>
      <c r="G1855">
        <f>16-INDEX(STANDINGS_RBI[],MATCH(Table1[[#This Row],[COMBINED]],STANDINGS_RBI[COMBINED],0),COLUMN(STANDINGS_RBI[PLACE IN LEAGUE]))</f>
        <v>15</v>
      </c>
      <c r="H1855">
        <f>16-INDEX(STANDINGS_SB[],MATCH(Table1[[#This Row],[COMBINED]],STANDINGS_SB[COMBINED],0),COLUMN(STANDINGS_SB[PLACE IN LEAGUE]))</f>
        <v>9</v>
      </c>
      <c r="I1855">
        <f>16-INDEX(STANDINGS_ERA[],MATCH(Table1[[#This Row],[COMBINED]],STANDINGS_ERA[COMBINED],0),COLUMN(STANDINGS_ERA[PLACE IN LEAGUE]))</f>
        <v>3</v>
      </c>
      <c r="J1855">
        <f>16-INDEX(STANDINGS_WHIP[],MATCH(Table1[[#This Row],[COMBINED]],STANDINGS_WHIP[COMBINED],0),COLUMN(STANDINGS_WHIP[PLACE IN LEAGUE]))</f>
        <v>2</v>
      </c>
      <c r="K1855">
        <f>16-INDEX(STANDINGS_W[],MATCH(Table1[[#This Row],[COMBINED]],STANDINGS_W[COMBINED],0),COLUMN(STANDINGS_W[PLACE IN LEAGUE]))</f>
        <v>10</v>
      </c>
      <c r="L1855">
        <f>16-INDEX(STANDINGS_K[],MATCH(Table1[[#This Row],[COMBINED]],STANDINGS_K[COMBINED],0),COLUMN(STANDINGS_K[PLACE IN LEAGUE]))</f>
        <v>12</v>
      </c>
      <c r="M1855">
        <f>16-INDEX(STANDINGS_SV[],MATCH(Table1[[#This Row],[COMBINED]],STANDINGS_SV[COMBINED],0),COLUMN(STANDINGS_SV[PLACE IN LEAGUE]))</f>
        <v>1</v>
      </c>
      <c r="N1855">
        <f>SUM(Table1[[#This Row],[BA]:[SV]])</f>
        <v>93</v>
      </c>
      <c r="O1855">
        <v>5</v>
      </c>
    </row>
    <row r="1856" spans="1:15" x14ac:dyDescent="0.25">
      <c r="A1856" t="s">
        <v>17</v>
      </c>
      <c r="B1856" t="s">
        <v>1951</v>
      </c>
      <c r="C1856" t="str">
        <f>Table1[[#This Row],[League]]&amp;Table1[[#This Row],[Team]]</f>
        <v>$150 Draft Champions Jan 08 1:00 pm Lg.3585Millertime</v>
      </c>
      <c r="D1856">
        <f>16-INDEX(STANDINGS_BA[],MATCH(Table1[[#This Row],[COMBINED]],STANDINGS_BA[COMBINED],0),COLUMN(STANDINGS_BA[PLACE IN LEAGUE]))</f>
        <v>13</v>
      </c>
      <c r="E1856">
        <f>16-INDEX(STANDINGS_R[],MATCH(Table1[[#This Row],[COMBINED]],STANDINGS_R[COMBINED],0),COLUMN(STANDINGS_R[PLACE IN LEAGUE]))</f>
        <v>9</v>
      </c>
      <c r="F1856">
        <f>16-INDEX(STANDINGS_HR[],MATCH(Table1[[#This Row],[COMBINED]],STANDINGS_HR[COMBINED],0),COLUMN(STANDINGS_HR[PLACE IN LEAGUE]))</f>
        <v>4</v>
      </c>
      <c r="G1856">
        <f>16-INDEX(STANDINGS_RBI[],MATCH(Table1[[#This Row],[COMBINED]],STANDINGS_RBI[COMBINED],0),COLUMN(STANDINGS_RBI[PLACE IN LEAGUE]))</f>
        <v>4</v>
      </c>
      <c r="H1856">
        <f>16-INDEX(STANDINGS_SB[],MATCH(Table1[[#This Row],[COMBINED]],STANDINGS_SB[COMBINED],0),COLUMN(STANDINGS_SB[PLACE IN LEAGUE]))</f>
        <v>7</v>
      </c>
      <c r="I1856">
        <f>16-INDEX(STANDINGS_ERA[],MATCH(Table1[[#This Row],[COMBINED]],STANDINGS_ERA[COMBINED],0),COLUMN(STANDINGS_ERA[PLACE IN LEAGUE]))</f>
        <v>9</v>
      </c>
      <c r="J1856">
        <f>16-INDEX(STANDINGS_WHIP[],MATCH(Table1[[#This Row],[COMBINED]],STANDINGS_WHIP[COMBINED],0),COLUMN(STANDINGS_WHIP[PLACE IN LEAGUE]))</f>
        <v>12</v>
      </c>
      <c r="K1856">
        <f>16-INDEX(STANDINGS_W[],MATCH(Table1[[#This Row],[COMBINED]],STANDINGS_W[COMBINED],0),COLUMN(STANDINGS_W[PLACE IN LEAGUE]))</f>
        <v>13</v>
      </c>
      <c r="L1856">
        <f>16-INDEX(STANDINGS_K[],MATCH(Table1[[#This Row],[COMBINED]],STANDINGS_K[COMBINED],0),COLUMN(STANDINGS_K[PLACE IN LEAGUE]))</f>
        <v>9</v>
      </c>
      <c r="M1856">
        <f>16-INDEX(STANDINGS_SV[],MATCH(Table1[[#This Row],[COMBINED]],STANDINGS_SV[COMBINED],0),COLUMN(STANDINGS_SV[PLACE IN LEAGUE]))</f>
        <v>11</v>
      </c>
      <c r="N1856">
        <f>SUM(Table1[[#This Row],[BA]:[SV]])</f>
        <v>91</v>
      </c>
      <c r="O1856">
        <v>6</v>
      </c>
    </row>
    <row r="1857" spans="1:15" x14ac:dyDescent="0.25">
      <c r="A1857" t="s">
        <v>18</v>
      </c>
      <c r="B1857" t="s">
        <v>1951</v>
      </c>
      <c r="C1857" t="str">
        <f>Table1[[#This Row],[League]]&amp;Table1[[#This Row],[Team]]</f>
        <v>$150 Draft Champions Jan 08 1:00 pm Lg.3585Home Run Derbies</v>
      </c>
      <c r="D1857">
        <f>16-INDEX(STANDINGS_BA[],MATCH(Table1[[#This Row],[COMBINED]],STANDINGS_BA[COMBINED],0),COLUMN(STANDINGS_BA[PLACE IN LEAGUE]))</f>
        <v>14</v>
      </c>
      <c r="E1857">
        <f>16-INDEX(STANDINGS_R[],MATCH(Table1[[#This Row],[COMBINED]],STANDINGS_R[COMBINED],0),COLUMN(STANDINGS_R[PLACE IN LEAGUE]))</f>
        <v>14</v>
      </c>
      <c r="F1857">
        <f>16-INDEX(STANDINGS_HR[],MATCH(Table1[[#This Row],[COMBINED]],STANDINGS_HR[COMBINED],0),COLUMN(STANDINGS_HR[PLACE IN LEAGUE]))</f>
        <v>13</v>
      </c>
      <c r="G1857">
        <f>16-INDEX(STANDINGS_RBI[],MATCH(Table1[[#This Row],[COMBINED]],STANDINGS_RBI[COMBINED],0),COLUMN(STANDINGS_RBI[PLACE IN LEAGUE]))</f>
        <v>12</v>
      </c>
      <c r="H1857">
        <f>16-INDEX(STANDINGS_SB[],MATCH(Table1[[#This Row],[COMBINED]],STANDINGS_SB[COMBINED],0),COLUMN(STANDINGS_SB[PLACE IN LEAGUE]))</f>
        <v>5</v>
      </c>
      <c r="I1857">
        <f>16-INDEX(STANDINGS_ERA[],MATCH(Table1[[#This Row],[COMBINED]],STANDINGS_ERA[COMBINED],0),COLUMN(STANDINGS_ERA[PLACE IN LEAGUE]))</f>
        <v>5</v>
      </c>
      <c r="J1857">
        <f>16-INDEX(STANDINGS_WHIP[],MATCH(Table1[[#This Row],[COMBINED]],STANDINGS_WHIP[COMBINED],0),COLUMN(STANDINGS_WHIP[PLACE IN LEAGUE]))</f>
        <v>3</v>
      </c>
      <c r="K1857">
        <f>16-INDEX(STANDINGS_W[],MATCH(Table1[[#This Row],[COMBINED]],STANDINGS_W[COMBINED],0),COLUMN(STANDINGS_W[PLACE IN LEAGUE]))</f>
        <v>2</v>
      </c>
      <c r="L1857">
        <f>16-INDEX(STANDINGS_K[],MATCH(Table1[[#This Row],[COMBINED]],STANDINGS_K[COMBINED],0),COLUMN(STANDINGS_K[PLACE IN LEAGUE]))</f>
        <v>2</v>
      </c>
      <c r="M1857">
        <f>16-INDEX(STANDINGS_SV[],MATCH(Table1[[#This Row],[COMBINED]],STANDINGS_SV[COMBINED],0),COLUMN(STANDINGS_SV[PLACE IN LEAGUE]))</f>
        <v>13</v>
      </c>
      <c r="N1857">
        <f>SUM(Table1[[#This Row],[BA]:[SV]])</f>
        <v>83</v>
      </c>
      <c r="O1857">
        <v>7</v>
      </c>
    </row>
    <row r="1858" spans="1:15" x14ac:dyDescent="0.25">
      <c r="A1858" t="s">
        <v>290</v>
      </c>
      <c r="B1858" t="s">
        <v>1951</v>
      </c>
      <c r="C1858" t="str">
        <f>Table1[[#This Row],[League]]&amp;Table1[[#This Row],[Team]]</f>
        <v>$150 Draft Champions Jan 08 1:00 pm Lg.3585Thing 3</v>
      </c>
      <c r="D1858">
        <f>16-INDEX(STANDINGS_BA[],MATCH(Table1[[#This Row],[COMBINED]],STANDINGS_BA[COMBINED],0),COLUMN(STANDINGS_BA[PLACE IN LEAGUE]))</f>
        <v>4</v>
      </c>
      <c r="E1858">
        <f>16-INDEX(STANDINGS_R[],MATCH(Table1[[#This Row],[COMBINED]],STANDINGS_R[COMBINED],0),COLUMN(STANDINGS_R[PLACE IN LEAGUE]))</f>
        <v>12</v>
      </c>
      <c r="F1858">
        <f>16-INDEX(STANDINGS_HR[],MATCH(Table1[[#This Row],[COMBINED]],STANDINGS_HR[COMBINED],0),COLUMN(STANDINGS_HR[PLACE IN LEAGUE]))</f>
        <v>6</v>
      </c>
      <c r="G1858">
        <f>16-INDEX(STANDINGS_RBI[],MATCH(Table1[[#This Row],[COMBINED]],STANDINGS_RBI[COMBINED],0),COLUMN(STANDINGS_RBI[PLACE IN LEAGUE]))</f>
        <v>8</v>
      </c>
      <c r="H1858">
        <f>16-INDEX(STANDINGS_SB[],MATCH(Table1[[#This Row],[COMBINED]],STANDINGS_SB[COMBINED],0),COLUMN(STANDINGS_SB[PLACE IN LEAGUE]))</f>
        <v>13</v>
      </c>
      <c r="I1858">
        <f>16-INDEX(STANDINGS_ERA[],MATCH(Table1[[#This Row],[COMBINED]],STANDINGS_ERA[COMBINED],0),COLUMN(STANDINGS_ERA[PLACE IN LEAGUE]))</f>
        <v>11</v>
      </c>
      <c r="J1858">
        <f>16-INDEX(STANDINGS_WHIP[],MATCH(Table1[[#This Row],[COMBINED]],STANDINGS_WHIP[COMBINED],0),COLUMN(STANDINGS_WHIP[PLACE IN LEAGUE]))</f>
        <v>5</v>
      </c>
      <c r="K1858">
        <f>16-INDEX(STANDINGS_W[],MATCH(Table1[[#This Row],[COMBINED]],STANDINGS_W[COMBINED],0),COLUMN(STANDINGS_W[PLACE IN LEAGUE]))</f>
        <v>6</v>
      </c>
      <c r="L1858">
        <f>16-INDEX(STANDINGS_K[],MATCH(Table1[[#This Row],[COMBINED]],STANDINGS_K[COMBINED],0),COLUMN(STANDINGS_K[PLACE IN LEAGUE]))</f>
        <v>8</v>
      </c>
      <c r="M1858">
        <f>16-INDEX(STANDINGS_SV[],MATCH(Table1[[#This Row],[COMBINED]],STANDINGS_SV[COMBINED],0),COLUMN(STANDINGS_SV[PLACE IN LEAGUE]))</f>
        <v>9</v>
      </c>
      <c r="N1858">
        <f>SUM(Table1[[#This Row],[BA]:[SV]])</f>
        <v>82</v>
      </c>
      <c r="O1858">
        <v>8</v>
      </c>
    </row>
    <row r="1859" spans="1:15" x14ac:dyDescent="0.25">
      <c r="A1859" t="s">
        <v>98</v>
      </c>
      <c r="B1859" t="s">
        <v>1951</v>
      </c>
      <c r="C1859" t="str">
        <f>Table1[[#This Row],[League]]&amp;Table1[[#This Row],[Team]]</f>
        <v>$150 Draft Champions Jan 08 1:00 pm Lg.3585Team Ward</v>
      </c>
      <c r="D1859">
        <f>16-INDEX(STANDINGS_BA[],MATCH(Table1[[#This Row],[COMBINED]],STANDINGS_BA[COMBINED],0),COLUMN(STANDINGS_BA[PLACE IN LEAGUE]))</f>
        <v>10</v>
      </c>
      <c r="E1859">
        <f>16-INDEX(STANDINGS_R[],MATCH(Table1[[#This Row],[COMBINED]],STANDINGS_R[COMBINED],0),COLUMN(STANDINGS_R[PLACE IN LEAGUE]))</f>
        <v>5</v>
      </c>
      <c r="F1859">
        <f>16-INDEX(STANDINGS_HR[],MATCH(Table1[[#This Row],[COMBINED]],STANDINGS_HR[COMBINED],0),COLUMN(STANDINGS_HR[PLACE IN LEAGUE]))</f>
        <v>9</v>
      </c>
      <c r="G1859">
        <f>16-INDEX(STANDINGS_RBI[],MATCH(Table1[[#This Row],[COMBINED]],STANDINGS_RBI[COMBINED],0),COLUMN(STANDINGS_RBI[PLACE IN LEAGUE]))</f>
        <v>13</v>
      </c>
      <c r="H1859">
        <f>16-INDEX(STANDINGS_SB[],MATCH(Table1[[#This Row],[COMBINED]],STANDINGS_SB[COMBINED],0),COLUMN(STANDINGS_SB[PLACE IN LEAGUE]))</f>
        <v>1</v>
      </c>
      <c r="I1859">
        <f>16-INDEX(STANDINGS_ERA[],MATCH(Table1[[#This Row],[COMBINED]],STANDINGS_ERA[COMBINED],0),COLUMN(STANDINGS_ERA[PLACE IN LEAGUE]))</f>
        <v>8</v>
      </c>
      <c r="J1859">
        <f>16-INDEX(STANDINGS_WHIP[],MATCH(Table1[[#This Row],[COMBINED]],STANDINGS_WHIP[COMBINED],0),COLUMN(STANDINGS_WHIP[PLACE IN LEAGUE]))</f>
        <v>10</v>
      </c>
      <c r="K1859">
        <f>16-INDEX(STANDINGS_W[],MATCH(Table1[[#This Row],[COMBINED]],STANDINGS_W[COMBINED],0),COLUMN(STANDINGS_W[PLACE IN LEAGUE]))</f>
        <v>4</v>
      </c>
      <c r="L1859">
        <f>16-INDEX(STANDINGS_K[],MATCH(Table1[[#This Row],[COMBINED]],STANDINGS_K[COMBINED],0),COLUMN(STANDINGS_K[PLACE IN LEAGUE]))</f>
        <v>7</v>
      </c>
      <c r="M1859">
        <f>16-INDEX(STANDINGS_SV[],MATCH(Table1[[#This Row],[COMBINED]],STANDINGS_SV[COMBINED],0),COLUMN(STANDINGS_SV[PLACE IN LEAGUE]))</f>
        <v>14</v>
      </c>
      <c r="N1859">
        <f>SUM(Table1[[#This Row],[BA]:[SV]])</f>
        <v>81</v>
      </c>
      <c r="O1859">
        <v>9</v>
      </c>
    </row>
    <row r="1860" spans="1:15" x14ac:dyDescent="0.25">
      <c r="A1860" t="s">
        <v>1957</v>
      </c>
      <c r="B1860" t="s">
        <v>1951</v>
      </c>
      <c r="C1860" t="str">
        <f>Table1[[#This Row],[League]]&amp;Table1[[#This Row],[Team]]</f>
        <v>$150 Draft Champions Jan 08 1:00 pm Lg.3585Dutch Mafia (DC2)</v>
      </c>
      <c r="D1860">
        <f>16-INDEX(STANDINGS_BA[],MATCH(Table1[[#This Row],[COMBINED]],STANDINGS_BA[COMBINED],0),COLUMN(STANDINGS_BA[PLACE IN LEAGUE]))</f>
        <v>3</v>
      </c>
      <c r="E1860">
        <f>16-INDEX(STANDINGS_R[],MATCH(Table1[[#This Row],[COMBINED]],STANDINGS_R[COMBINED],0),COLUMN(STANDINGS_R[PLACE IN LEAGUE]))</f>
        <v>3</v>
      </c>
      <c r="F1860">
        <f>16-INDEX(STANDINGS_HR[],MATCH(Table1[[#This Row],[COMBINED]],STANDINGS_HR[COMBINED],0),COLUMN(STANDINGS_HR[PLACE IN LEAGUE]))</f>
        <v>5</v>
      </c>
      <c r="G1860">
        <f>16-INDEX(STANDINGS_RBI[],MATCH(Table1[[#This Row],[COMBINED]],STANDINGS_RBI[COMBINED],0),COLUMN(STANDINGS_RBI[PLACE IN LEAGUE]))</f>
        <v>6</v>
      </c>
      <c r="H1860">
        <f>16-INDEX(STANDINGS_SB[],MATCH(Table1[[#This Row],[COMBINED]],STANDINGS_SB[COMBINED],0),COLUMN(STANDINGS_SB[PLACE IN LEAGUE]))</f>
        <v>6</v>
      </c>
      <c r="I1860">
        <f>16-INDEX(STANDINGS_ERA[],MATCH(Table1[[#This Row],[COMBINED]],STANDINGS_ERA[COMBINED],0),COLUMN(STANDINGS_ERA[PLACE IN LEAGUE]))</f>
        <v>14</v>
      </c>
      <c r="J1860">
        <f>16-INDEX(STANDINGS_WHIP[],MATCH(Table1[[#This Row],[COMBINED]],STANDINGS_WHIP[COMBINED],0),COLUMN(STANDINGS_WHIP[PLACE IN LEAGUE]))</f>
        <v>11</v>
      </c>
      <c r="K1860">
        <f>16-INDEX(STANDINGS_W[],MATCH(Table1[[#This Row],[COMBINED]],STANDINGS_W[COMBINED],0),COLUMN(STANDINGS_W[PLACE IN LEAGUE]))</f>
        <v>12</v>
      </c>
      <c r="L1860">
        <f>16-INDEX(STANDINGS_K[],MATCH(Table1[[#This Row],[COMBINED]],STANDINGS_K[COMBINED],0),COLUMN(STANDINGS_K[PLACE IN LEAGUE]))</f>
        <v>13</v>
      </c>
      <c r="M1860">
        <f>16-INDEX(STANDINGS_SV[],MATCH(Table1[[#This Row],[COMBINED]],STANDINGS_SV[COMBINED],0),COLUMN(STANDINGS_SV[PLACE IN LEAGUE]))</f>
        <v>8</v>
      </c>
      <c r="N1860">
        <f>SUM(Table1[[#This Row],[BA]:[SV]])</f>
        <v>81</v>
      </c>
      <c r="O1860">
        <v>10</v>
      </c>
    </row>
    <row r="1861" spans="1:15" x14ac:dyDescent="0.25">
      <c r="A1861" t="s">
        <v>1956</v>
      </c>
      <c r="B1861" t="s">
        <v>1951</v>
      </c>
      <c r="C1861" t="str">
        <f>Table1[[#This Row],[League]]&amp;Table1[[#This Row],[Team]]</f>
        <v>$150 Draft Champions Jan 08 1:00 pm Lg.3585Hard Hat &amp; Lunchpale '16</v>
      </c>
      <c r="D1861">
        <f>16-INDEX(STANDINGS_BA[],MATCH(Table1[[#This Row],[COMBINED]],STANDINGS_BA[COMBINED],0),COLUMN(STANDINGS_BA[PLACE IN LEAGUE]))</f>
        <v>5</v>
      </c>
      <c r="E1861">
        <f>16-INDEX(STANDINGS_R[],MATCH(Table1[[#This Row],[COMBINED]],STANDINGS_R[COMBINED],0),COLUMN(STANDINGS_R[PLACE IN LEAGUE]))</f>
        <v>11</v>
      </c>
      <c r="F1861">
        <f>16-INDEX(STANDINGS_HR[],MATCH(Table1[[#This Row],[COMBINED]],STANDINGS_HR[COMBINED],0),COLUMN(STANDINGS_HR[PLACE IN LEAGUE]))</f>
        <v>7</v>
      </c>
      <c r="G1861">
        <f>16-INDEX(STANDINGS_RBI[],MATCH(Table1[[#This Row],[COMBINED]],STANDINGS_RBI[COMBINED],0),COLUMN(STANDINGS_RBI[PLACE IN LEAGUE]))</f>
        <v>5</v>
      </c>
      <c r="H1861">
        <f>16-INDEX(STANDINGS_SB[],MATCH(Table1[[#This Row],[COMBINED]],STANDINGS_SB[COMBINED],0),COLUMN(STANDINGS_SB[PLACE IN LEAGUE]))</f>
        <v>12</v>
      </c>
      <c r="I1861">
        <f>16-INDEX(STANDINGS_ERA[],MATCH(Table1[[#This Row],[COMBINED]],STANDINGS_ERA[COMBINED],0),COLUMN(STANDINGS_ERA[PLACE IN LEAGUE]))</f>
        <v>7</v>
      </c>
      <c r="J1861">
        <f>16-INDEX(STANDINGS_WHIP[],MATCH(Table1[[#This Row],[COMBINED]],STANDINGS_WHIP[COMBINED],0),COLUMN(STANDINGS_WHIP[PLACE IN LEAGUE]))</f>
        <v>9</v>
      </c>
      <c r="K1861">
        <f>16-INDEX(STANDINGS_W[],MATCH(Table1[[#This Row],[COMBINED]],STANDINGS_W[COMBINED],0),COLUMN(STANDINGS_W[PLACE IN LEAGUE]))</f>
        <v>3</v>
      </c>
      <c r="L1861">
        <f>16-INDEX(STANDINGS_K[],MATCH(Table1[[#This Row],[COMBINED]],STANDINGS_K[COMBINED],0),COLUMN(STANDINGS_K[PLACE IN LEAGUE]))</f>
        <v>5</v>
      </c>
      <c r="M1861">
        <f>16-INDEX(STANDINGS_SV[],MATCH(Table1[[#This Row],[COMBINED]],STANDINGS_SV[COMBINED],0),COLUMN(STANDINGS_SV[PLACE IN LEAGUE]))</f>
        <v>10</v>
      </c>
      <c r="N1861">
        <f>SUM(Table1[[#This Row],[BA]:[SV]])</f>
        <v>74</v>
      </c>
      <c r="O1861">
        <v>11</v>
      </c>
    </row>
    <row r="1862" spans="1:15" x14ac:dyDescent="0.25">
      <c r="A1862" t="s">
        <v>1954</v>
      </c>
      <c r="B1862" t="s">
        <v>1951</v>
      </c>
      <c r="C1862" t="str">
        <f>Table1[[#This Row],[League]]&amp;Table1[[#This Row],[Team]]</f>
        <v>$150 Draft Champions Jan 08 1:00 pm Lg.3585maxamillions</v>
      </c>
      <c r="D1862">
        <f>16-INDEX(STANDINGS_BA[],MATCH(Table1[[#This Row],[COMBINED]],STANDINGS_BA[COMBINED],0),COLUMN(STANDINGS_BA[PLACE IN LEAGUE]))</f>
        <v>8</v>
      </c>
      <c r="E1862">
        <f>16-INDEX(STANDINGS_R[],MATCH(Table1[[#This Row],[COMBINED]],STANDINGS_R[COMBINED],0),COLUMN(STANDINGS_R[PLACE IN LEAGUE]))</f>
        <v>6</v>
      </c>
      <c r="F1862">
        <f>16-INDEX(STANDINGS_HR[],MATCH(Table1[[#This Row],[COMBINED]],STANDINGS_HR[COMBINED],0),COLUMN(STANDINGS_HR[PLACE IN LEAGUE]))</f>
        <v>10</v>
      </c>
      <c r="G1862">
        <f>16-INDEX(STANDINGS_RBI[],MATCH(Table1[[#This Row],[COMBINED]],STANDINGS_RBI[COMBINED],0),COLUMN(STANDINGS_RBI[PLACE IN LEAGUE]))</f>
        <v>7</v>
      </c>
      <c r="H1862">
        <f>16-INDEX(STANDINGS_SB[],MATCH(Table1[[#This Row],[COMBINED]],STANDINGS_SB[COMBINED],0),COLUMN(STANDINGS_SB[PLACE IN LEAGUE]))</f>
        <v>14</v>
      </c>
      <c r="I1862">
        <f>16-INDEX(STANDINGS_ERA[],MATCH(Table1[[#This Row],[COMBINED]],STANDINGS_ERA[COMBINED],0),COLUMN(STANDINGS_ERA[PLACE IN LEAGUE]))</f>
        <v>1</v>
      </c>
      <c r="J1862">
        <f>16-INDEX(STANDINGS_WHIP[],MATCH(Table1[[#This Row],[COMBINED]],STANDINGS_WHIP[COMBINED],0),COLUMN(STANDINGS_WHIP[PLACE IN LEAGUE]))</f>
        <v>1</v>
      </c>
      <c r="K1862">
        <f>16-INDEX(STANDINGS_W[],MATCH(Table1[[#This Row],[COMBINED]],STANDINGS_W[COMBINED],0),COLUMN(STANDINGS_W[PLACE IN LEAGUE]))</f>
        <v>8</v>
      </c>
      <c r="L1862">
        <f>16-INDEX(STANDINGS_K[],MATCH(Table1[[#This Row],[COMBINED]],STANDINGS_K[COMBINED],0),COLUMN(STANDINGS_K[PLACE IN LEAGUE]))</f>
        <v>4</v>
      </c>
      <c r="M1862">
        <f>16-INDEX(STANDINGS_SV[],MATCH(Table1[[#This Row],[COMBINED]],STANDINGS_SV[COMBINED],0),COLUMN(STANDINGS_SV[PLACE IN LEAGUE]))</f>
        <v>4</v>
      </c>
      <c r="N1862">
        <f>SUM(Table1[[#This Row],[BA]:[SV]])</f>
        <v>63</v>
      </c>
      <c r="O1862">
        <v>12</v>
      </c>
    </row>
    <row r="1863" spans="1:15" x14ac:dyDescent="0.25">
      <c r="A1863" t="s">
        <v>1958</v>
      </c>
      <c r="B1863" t="s">
        <v>1951</v>
      </c>
      <c r="C1863" t="str">
        <f>Table1[[#This Row],[League]]&amp;Table1[[#This Row],[Team]]</f>
        <v>$150 Draft Champions Jan 08 1:00 pm Lg.3585Bobs Big Boys</v>
      </c>
      <c r="D1863">
        <f>16-INDEX(STANDINGS_BA[],MATCH(Table1[[#This Row],[COMBINED]],STANDINGS_BA[COMBINED],0),COLUMN(STANDINGS_BA[PLACE IN LEAGUE]))</f>
        <v>1</v>
      </c>
      <c r="E1863">
        <f>16-INDEX(STANDINGS_R[],MATCH(Table1[[#This Row],[COMBINED]],STANDINGS_R[COMBINED],0),COLUMN(STANDINGS_R[PLACE IN LEAGUE]))</f>
        <v>8</v>
      </c>
      <c r="F1863">
        <f>16-INDEX(STANDINGS_HR[],MATCH(Table1[[#This Row],[COMBINED]],STANDINGS_HR[COMBINED],0),COLUMN(STANDINGS_HR[PLACE IN LEAGUE]))</f>
        <v>11</v>
      </c>
      <c r="G1863">
        <f>16-INDEX(STANDINGS_RBI[],MATCH(Table1[[#This Row],[COMBINED]],STANDINGS_RBI[COMBINED],0),COLUMN(STANDINGS_RBI[PLACE IN LEAGUE]))</f>
        <v>9</v>
      </c>
      <c r="H1863">
        <f>16-INDEX(STANDINGS_SB[],MATCH(Table1[[#This Row],[COMBINED]],STANDINGS_SB[COMBINED],0),COLUMN(STANDINGS_SB[PLACE IN LEAGUE]))</f>
        <v>8</v>
      </c>
      <c r="I1863">
        <f>16-INDEX(STANDINGS_ERA[],MATCH(Table1[[#This Row],[COMBINED]],STANDINGS_ERA[COMBINED],0),COLUMN(STANDINGS_ERA[PLACE IN LEAGUE]))</f>
        <v>2</v>
      </c>
      <c r="J1863">
        <f>16-INDEX(STANDINGS_WHIP[],MATCH(Table1[[#This Row],[COMBINED]],STANDINGS_WHIP[COMBINED],0),COLUMN(STANDINGS_WHIP[PLACE IN LEAGUE]))</f>
        <v>4</v>
      </c>
      <c r="K1863">
        <f>16-INDEX(STANDINGS_W[],MATCH(Table1[[#This Row],[COMBINED]],STANDINGS_W[COMBINED],0),COLUMN(STANDINGS_W[PLACE IN LEAGUE]))</f>
        <v>5</v>
      </c>
      <c r="L1863">
        <f>16-INDEX(STANDINGS_K[],MATCH(Table1[[#This Row],[COMBINED]],STANDINGS_K[COMBINED],0),COLUMN(STANDINGS_K[PLACE IN LEAGUE]))</f>
        <v>3</v>
      </c>
      <c r="M1863">
        <f>16-INDEX(STANDINGS_SV[],MATCH(Table1[[#This Row],[COMBINED]],STANDINGS_SV[COMBINED],0),COLUMN(STANDINGS_SV[PLACE IN LEAGUE]))</f>
        <v>5</v>
      </c>
      <c r="N1863">
        <f>SUM(Table1[[#This Row],[BA]:[SV]])</f>
        <v>56</v>
      </c>
      <c r="O1863">
        <v>13</v>
      </c>
    </row>
    <row r="1864" spans="1:15" x14ac:dyDescent="0.25">
      <c r="A1864" t="s">
        <v>318</v>
      </c>
      <c r="B1864" t="s">
        <v>1951</v>
      </c>
      <c r="C1864" t="str">
        <f>Table1[[#This Row],[League]]&amp;Table1[[#This Row],[Team]]</f>
        <v>$150 Draft Champions Jan 08 1:00 pm Lg.3585Chalupa Batman</v>
      </c>
      <c r="D1864">
        <f>16-INDEX(STANDINGS_BA[],MATCH(Table1[[#This Row],[COMBINED]],STANDINGS_BA[COMBINED],0),COLUMN(STANDINGS_BA[PLACE IN LEAGUE]))</f>
        <v>2</v>
      </c>
      <c r="E1864">
        <f>16-INDEX(STANDINGS_R[],MATCH(Table1[[#This Row],[COMBINED]],STANDINGS_R[COMBINED],0),COLUMN(STANDINGS_R[PLACE IN LEAGUE]))</f>
        <v>2</v>
      </c>
      <c r="F1864">
        <f>16-INDEX(STANDINGS_HR[],MATCH(Table1[[#This Row],[COMBINED]],STANDINGS_HR[COMBINED],0),COLUMN(STANDINGS_HR[PLACE IN LEAGUE]))</f>
        <v>1</v>
      </c>
      <c r="G1864">
        <f>16-INDEX(STANDINGS_RBI[],MATCH(Table1[[#This Row],[COMBINED]],STANDINGS_RBI[COMBINED],0),COLUMN(STANDINGS_RBI[PLACE IN LEAGUE]))</f>
        <v>1</v>
      </c>
      <c r="H1864">
        <f>16-INDEX(STANDINGS_SB[],MATCH(Table1[[#This Row],[COMBINED]],STANDINGS_SB[COMBINED],0),COLUMN(STANDINGS_SB[PLACE IN LEAGUE]))</f>
        <v>3</v>
      </c>
      <c r="I1864">
        <f>16-INDEX(STANDINGS_ERA[],MATCH(Table1[[#This Row],[COMBINED]],STANDINGS_ERA[COMBINED],0),COLUMN(STANDINGS_ERA[PLACE IN LEAGUE]))</f>
        <v>4</v>
      </c>
      <c r="J1864">
        <f>16-INDEX(STANDINGS_WHIP[],MATCH(Table1[[#This Row],[COMBINED]],STANDINGS_WHIP[COMBINED],0),COLUMN(STANDINGS_WHIP[PLACE IN LEAGUE]))</f>
        <v>6</v>
      </c>
      <c r="K1864">
        <f>16-INDEX(STANDINGS_W[],MATCH(Table1[[#This Row],[COMBINED]],STANDINGS_W[COMBINED],0),COLUMN(STANDINGS_W[PLACE IN LEAGUE]))</f>
        <v>7</v>
      </c>
      <c r="L1864">
        <f>16-INDEX(STANDINGS_K[],MATCH(Table1[[#This Row],[COMBINED]],STANDINGS_K[COMBINED],0),COLUMN(STANDINGS_K[PLACE IN LEAGUE]))</f>
        <v>10</v>
      </c>
      <c r="M1864">
        <f>16-INDEX(STANDINGS_SV[],MATCH(Table1[[#This Row],[COMBINED]],STANDINGS_SV[COMBINED],0),COLUMN(STANDINGS_SV[PLACE IN LEAGUE]))</f>
        <v>15</v>
      </c>
      <c r="N1864">
        <f>SUM(Table1[[#This Row],[BA]:[SV]])</f>
        <v>51</v>
      </c>
      <c r="O1864">
        <v>14</v>
      </c>
    </row>
    <row r="1865" spans="1:15" x14ac:dyDescent="0.25">
      <c r="A1865" t="s">
        <v>71</v>
      </c>
      <c r="B1865" t="s">
        <v>1951</v>
      </c>
      <c r="C1865" t="str">
        <f>Table1[[#This Row],[League]]&amp;Table1[[#This Row],[Team]]</f>
        <v>$150 Draft Champions Jan 08 1:00 pm Lg.3585Frozen Ropes</v>
      </c>
      <c r="D1865">
        <f>16-INDEX(STANDINGS_BA[],MATCH(Table1[[#This Row],[COMBINED]],STANDINGS_BA[COMBINED],0),COLUMN(STANDINGS_BA[PLACE IN LEAGUE]))</f>
        <v>6</v>
      </c>
      <c r="E1865">
        <f>16-INDEX(STANDINGS_R[],MATCH(Table1[[#This Row],[COMBINED]],STANDINGS_R[COMBINED],0),COLUMN(STANDINGS_R[PLACE IN LEAGUE]))</f>
        <v>1</v>
      </c>
      <c r="F1865">
        <f>16-INDEX(STANDINGS_HR[],MATCH(Table1[[#This Row],[COMBINED]],STANDINGS_HR[COMBINED],0),COLUMN(STANDINGS_HR[PLACE IN LEAGUE]))</f>
        <v>3</v>
      </c>
      <c r="G1865">
        <f>16-INDEX(STANDINGS_RBI[],MATCH(Table1[[#This Row],[COMBINED]],STANDINGS_RBI[COMBINED],0),COLUMN(STANDINGS_RBI[PLACE IN LEAGUE]))</f>
        <v>2</v>
      </c>
      <c r="H1865">
        <f>16-INDEX(STANDINGS_SB[],MATCH(Table1[[#This Row],[COMBINED]],STANDINGS_SB[COMBINED],0),COLUMN(STANDINGS_SB[PLACE IN LEAGUE]))</f>
        <v>2</v>
      </c>
      <c r="I1865">
        <f>16-INDEX(STANDINGS_ERA[],MATCH(Table1[[#This Row],[COMBINED]],STANDINGS_ERA[COMBINED],0),COLUMN(STANDINGS_ERA[PLACE IN LEAGUE]))</f>
        <v>6</v>
      </c>
      <c r="J1865">
        <f>16-INDEX(STANDINGS_WHIP[],MATCH(Table1[[#This Row],[COMBINED]],STANDINGS_WHIP[COMBINED],0),COLUMN(STANDINGS_WHIP[PLACE IN LEAGUE]))</f>
        <v>7</v>
      </c>
      <c r="K1865">
        <f>16-INDEX(STANDINGS_W[],MATCH(Table1[[#This Row],[COMBINED]],STANDINGS_W[COMBINED],0),COLUMN(STANDINGS_W[PLACE IN LEAGUE]))</f>
        <v>1</v>
      </c>
      <c r="L1865">
        <f>16-INDEX(STANDINGS_K[],MATCH(Table1[[#This Row],[COMBINED]],STANDINGS_K[COMBINED],0),COLUMN(STANDINGS_K[PLACE IN LEAGUE]))</f>
        <v>1</v>
      </c>
      <c r="M1865">
        <f>16-INDEX(STANDINGS_SV[],MATCH(Table1[[#This Row],[COMBINED]],STANDINGS_SV[COMBINED],0),COLUMN(STANDINGS_SV[PLACE IN LEAGUE]))</f>
        <v>12</v>
      </c>
      <c r="N1865">
        <f>SUM(Table1[[#This Row],[BA]:[SV]])</f>
        <v>41</v>
      </c>
      <c r="O1865">
        <v>15</v>
      </c>
    </row>
    <row r="1866" spans="1:15" x14ac:dyDescent="0.25">
      <c r="A1866" t="s">
        <v>1961</v>
      </c>
      <c r="B1866" t="s">
        <v>1960</v>
      </c>
      <c r="C1866" t="str">
        <f>Table1[[#This Row],[League]]&amp;Table1[[#This Row],[Team]]</f>
        <v>$150 Draft Champions Jan 09 1:00 pm Lg.3587Thebeau 2</v>
      </c>
      <c r="D1866">
        <f>16-INDEX(STANDINGS_BA[],MATCH(Table1[[#This Row],[COMBINED]],STANDINGS_BA[COMBINED],0),COLUMN(STANDINGS_BA[PLACE IN LEAGUE]))</f>
        <v>14</v>
      </c>
      <c r="E1866">
        <f>16-INDEX(STANDINGS_R[],MATCH(Table1[[#This Row],[COMBINED]],STANDINGS_R[COMBINED],0),COLUMN(STANDINGS_R[PLACE IN LEAGUE]))</f>
        <v>15</v>
      </c>
      <c r="F1866">
        <f>16-INDEX(STANDINGS_HR[],MATCH(Table1[[#This Row],[COMBINED]],STANDINGS_HR[COMBINED],0),COLUMN(STANDINGS_HR[PLACE IN LEAGUE]))</f>
        <v>12</v>
      </c>
      <c r="G1866">
        <f>16-INDEX(STANDINGS_RBI[],MATCH(Table1[[#This Row],[COMBINED]],STANDINGS_RBI[COMBINED],0),COLUMN(STANDINGS_RBI[PLACE IN LEAGUE]))</f>
        <v>15</v>
      </c>
      <c r="H1866">
        <f>16-INDEX(STANDINGS_SB[],MATCH(Table1[[#This Row],[COMBINED]],STANDINGS_SB[COMBINED],0),COLUMN(STANDINGS_SB[PLACE IN LEAGUE]))</f>
        <v>6</v>
      </c>
      <c r="I1866">
        <f>16-INDEX(STANDINGS_ERA[],MATCH(Table1[[#This Row],[COMBINED]],STANDINGS_ERA[COMBINED],0),COLUMN(STANDINGS_ERA[PLACE IN LEAGUE]))</f>
        <v>10</v>
      </c>
      <c r="J1866">
        <f>16-INDEX(STANDINGS_WHIP[],MATCH(Table1[[#This Row],[COMBINED]],STANDINGS_WHIP[COMBINED],0),COLUMN(STANDINGS_WHIP[PLACE IN LEAGUE]))</f>
        <v>11</v>
      </c>
      <c r="K1866">
        <f>16-INDEX(STANDINGS_W[],MATCH(Table1[[#This Row],[COMBINED]],STANDINGS_W[COMBINED],0),COLUMN(STANDINGS_W[PLACE IN LEAGUE]))</f>
        <v>13</v>
      </c>
      <c r="L1866">
        <f>16-INDEX(STANDINGS_K[],MATCH(Table1[[#This Row],[COMBINED]],STANDINGS_K[COMBINED],0),COLUMN(STANDINGS_K[PLACE IN LEAGUE]))</f>
        <v>14</v>
      </c>
      <c r="M1866">
        <f>16-INDEX(STANDINGS_SV[],MATCH(Table1[[#This Row],[COMBINED]],STANDINGS_SV[COMBINED],0),COLUMN(STANDINGS_SV[PLACE IN LEAGUE]))</f>
        <v>4</v>
      </c>
      <c r="N1866">
        <f>SUM(Table1[[#This Row],[BA]:[SV]])</f>
        <v>114</v>
      </c>
      <c r="O1866">
        <v>1</v>
      </c>
    </row>
    <row r="1867" spans="1:15" x14ac:dyDescent="0.25">
      <c r="A1867" t="s">
        <v>370</v>
      </c>
      <c r="B1867" t="s">
        <v>1960</v>
      </c>
      <c r="C1867" t="str">
        <f>Table1[[#This Row],[League]]&amp;Table1[[#This Row],[Team]]</f>
        <v>$150 Draft Champions Jan 09 1:00 pm Lg.3587Lama Lama Ding Dong</v>
      </c>
      <c r="D1867">
        <f>16-INDEX(STANDINGS_BA[],MATCH(Table1[[#This Row],[COMBINED]],STANDINGS_BA[COMBINED],0),COLUMN(STANDINGS_BA[PLACE IN LEAGUE]))</f>
        <v>9</v>
      </c>
      <c r="E1867">
        <f>16-INDEX(STANDINGS_R[],MATCH(Table1[[#This Row],[COMBINED]],STANDINGS_R[COMBINED],0),COLUMN(STANDINGS_R[PLACE IN LEAGUE]))</f>
        <v>12</v>
      </c>
      <c r="F1867">
        <f>16-INDEX(STANDINGS_HR[],MATCH(Table1[[#This Row],[COMBINED]],STANDINGS_HR[COMBINED],0),COLUMN(STANDINGS_HR[PLACE IN LEAGUE]))</f>
        <v>9</v>
      </c>
      <c r="G1867">
        <f>16-INDEX(STANDINGS_RBI[],MATCH(Table1[[#This Row],[COMBINED]],STANDINGS_RBI[COMBINED],0),COLUMN(STANDINGS_RBI[PLACE IN LEAGUE]))</f>
        <v>9</v>
      </c>
      <c r="H1867">
        <f>16-INDEX(STANDINGS_SB[],MATCH(Table1[[#This Row],[COMBINED]],STANDINGS_SB[COMBINED],0),COLUMN(STANDINGS_SB[PLACE IN LEAGUE]))</f>
        <v>14</v>
      </c>
      <c r="I1867">
        <f>16-INDEX(STANDINGS_ERA[],MATCH(Table1[[#This Row],[COMBINED]],STANDINGS_ERA[COMBINED],0),COLUMN(STANDINGS_ERA[PLACE IN LEAGUE]))</f>
        <v>8</v>
      </c>
      <c r="J1867">
        <f>16-INDEX(STANDINGS_WHIP[],MATCH(Table1[[#This Row],[COMBINED]],STANDINGS_WHIP[COMBINED],0),COLUMN(STANDINGS_WHIP[PLACE IN LEAGUE]))</f>
        <v>9</v>
      </c>
      <c r="K1867">
        <f>16-INDEX(STANDINGS_W[],MATCH(Table1[[#This Row],[COMBINED]],STANDINGS_W[COMBINED],0),COLUMN(STANDINGS_W[PLACE IN LEAGUE]))</f>
        <v>12</v>
      </c>
      <c r="L1867">
        <f>16-INDEX(STANDINGS_K[],MATCH(Table1[[#This Row],[COMBINED]],STANDINGS_K[COMBINED],0),COLUMN(STANDINGS_K[PLACE IN LEAGUE]))</f>
        <v>12</v>
      </c>
      <c r="M1867">
        <f>16-INDEX(STANDINGS_SV[],MATCH(Table1[[#This Row],[COMBINED]],STANDINGS_SV[COMBINED],0),COLUMN(STANDINGS_SV[PLACE IN LEAGUE]))</f>
        <v>9</v>
      </c>
      <c r="N1867">
        <f>SUM(Table1[[#This Row],[BA]:[SV]])</f>
        <v>103</v>
      </c>
      <c r="O1867">
        <v>2</v>
      </c>
    </row>
    <row r="1868" spans="1:15" x14ac:dyDescent="0.25">
      <c r="A1868" t="s">
        <v>1969</v>
      </c>
      <c r="B1868" t="s">
        <v>1960</v>
      </c>
      <c r="C1868" t="str">
        <f>Table1[[#This Row],[League]]&amp;Table1[[#This Row],[Team]]</f>
        <v>$150 Draft Champions Jan 09 1:00 pm Lg.3587Starfishmn 0109</v>
      </c>
      <c r="D1868">
        <f>16-INDEX(STANDINGS_BA[],MATCH(Table1[[#This Row],[COMBINED]],STANDINGS_BA[COMBINED],0),COLUMN(STANDINGS_BA[PLACE IN LEAGUE]))</f>
        <v>3</v>
      </c>
      <c r="E1868">
        <f>16-INDEX(STANDINGS_R[],MATCH(Table1[[#This Row],[COMBINED]],STANDINGS_R[COMBINED],0),COLUMN(STANDINGS_R[PLACE IN LEAGUE]))</f>
        <v>9</v>
      </c>
      <c r="F1868">
        <f>16-INDEX(STANDINGS_HR[],MATCH(Table1[[#This Row],[COMBINED]],STANDINGS_HR[COMBINED],0),COLUMN(STANDINGS_HR[PLACE IN LEAGUE]))</f>
        <v>15</v>
      </c>
      <c r="G1868">
        <f>16-INDEX(STANDINGS_RBI[],MATCH(Table1[[#This Row],[COMBINED]],STANDINGS_RBI[COMBINED],0),COLUMN(STANDINGS_RBI[PLACE IN LEAGUE]))</f>
        <v>11</v>
      </c>
      <c r="H1868">
        <f>16-INDEX(STANDINGS_SB[],MATCH(Table1[[#This Row],[COMBINED]],STANDINGS_SB[COMBINED],0),COLUMN(STANDINGS_SB[PLACE IN LEAGUE]))</f>
        <v>8</v>
      </c>
      <c r="I1868">
        <f>16-INDEX(STANDINGS_ERA[],MATCH(Table1[[#This Row],[COMBINED]],STANDINGS_ERA[COMBINED],0),COLUMN(STANDINGS_ERA[PLACE IN LEAGUE]))</f>
        <v>13</v>
      </c>
      <c r="J1868">
        <f>16-INDEX(STANDINGS_WHIP[],MATCH(Table1[[#This Row],[COMBINED]],STANDINGS_WHIP[COMBINED],0),COLUMN(STANDINGS_WHIP[PLACE IN LEAGUE]))</f>
        <v>13</v>
      </c>
      <c r="K1868">
        <f>16-INDEX(STANDINGS_W[],MATCH(Table1[[#This Row],[COMBINED]],STANDINGS_W[COMBINED],0),COLUMN(STANDINGS_W[PLACE IN LEAGUE]))</f>
        <v>7</v>
      </c>
      <c r="L1868">
        <f>16-INDEX(STANDINGS_K[],MATCH(Table1[[#This Row],[COMBINED]],STANDINGS_K[COMBINED],0),COLUMN(STANDINGS_K[PLACE IN LEAGUE]))</f>
        <v>9</v>
      </c>
      <c r="M1868">
        <f>16-INDEX(STANDINGS_SV[],MATCH(Table1[[#This Row],[COMBINED]],STANDINGS_SV[COMBINED],0),COLUMN(STANDINGS_SV[PLACE IN LEAGUE]))</f>
        <v>12</v>
      </c>
      <c r="N1868">
        <f>SUM(Table1[[#This Row],[BA]:[SV]])</f>
        <v>100</v>
      </c>
      <c r="O1868">
        <v>3</v>
      </c>
    </row>
    <row r="1869" spans="1:15" x14ac:dyDescent="0.25">
      <c r="A1869" t="s">
        <v>1968</v>
      </c>
      <c r="B1869" t="s">
        <v>1960</v>
      </c>
      <c r="C1869" t="str">
        <f>Table1[[#This Row],[League]]&amp;Table1[[#This Row],[Team]]</f>
        <v>$150 Draft Champions Jan 09 1:00 pm Lg.3587Dead Money</v>
      </c>
      <c r="D1869">
        <f>16-INDEX(STANDINGS_BA[],MATCH(Table1[[#This Row],[COMBINED]],STANDINGS_BA[COMBINED],0),COLUMN(STANDINGS_BA[PLACE IN LEAGUE]))</f>
        <v>4</v>
      </c>
      <c r="E1869">
        <f>16-INDEX(STANDINGS_R[],MATCH(Table1[[#This Row],[COMBINED]],STANDINGS_R[COMBINED],0),COLUMN(STANDINGS_R[PLACE IN LEAGUE]))</f>
        <v>10</v>
      </c>
      <c r="F1869">
        <f>16-INDEX(STANDINGS_HR[],MATCH(Table1[[#This Row],[COMBINED]],STANDINGS_HR[COMBINED],0),COLUMN(STANDINGS_HR[PLACE IN LEAGUE]))</f>
        <v>7</v>
      </c>
      <c r="G1869">
        <f>16-INDEX(STANDINGS_RBI[],MATCH(Table1[[#This Row],[COMBINED]],STANDINGS_RBI[COMBINED],0),COLUMN(STANDINGS_RBI[PLACE IN LEAGUE]))</f>
        <v>3</v>
      </c>
      <c r="H1869">
        <f>16-INDEX(STANDINGS_SB[],MATCH(Table1[[#This Row],[COMBINED]],STANDINGS_SB[COMBINED],0),COLUMN(STANDINGS_SB[PLACE IN LEAGUE]))</f>
        <v>10</v>
      </c>
      <c r="I1869">
        <f>16-INDEX(STANDINGS_ERA[],MATCH(Table1[[#This Row],[COMBINED]],STANDINGS_ERA[COMBINED],0),COLUMN(STANDINGS_ERA[PLACE IN LEAGUE]))</f>
        <v>12</v>
      </c>
      <c r="J1869">
        <f>16-INDEX(STANDINGS_WHIP[],MATCH(Table1[[#This Row],[COMBINED]],STANDINGS_WHIP[COMBINED],0),COLUMN(STANDINGS_WHIP[PLACE IN LEAGUE]))</f>
        <v>14</v>
      </c>
      <c r="K1869">
        <f>16-INDEX(STANDINGS_W[],MATCH(Table1[[#This Row],[COMBINED]],STANDINGS_W[COMBINED],0),COLUMN(STANDINGS_W[PLACE IN LEAGUE]))</f>
        <v>15</v>
      </c>
      <c r="L1869">
        <f>16-INDEX(STANDINGS_K[],MATCH(Table1[[#This Row],[COMBINED]],STANDINGS_K[COMBINED],0),COLUMN(STANDINGS_K[PLACE IN LEAGUE]))</f>
        <v>15</v>
      </c>
      <c r="M1869">
        <f>16-INDEX(STANDINGS_SV[],MATCH(Table1[[#This Row],[COMBINED]],STANDINGS_SV[COMBINED],0),COLUMN(STANDINGS_SV[PLACE IN LEAGUE]))</f>
        <v>1</v>
      </c>
      <c r="N1869">
        <f>SUM(Table1[[#This Row],[BA]:[SV]])</f>
        <v>91</v>
      </c>
      <c r="O1869">
        <v>4</v>
      </c>
    </row>
    <row r="1870" spans="1:15" x14ac:dyDescent="0.25">
      <c r="A1870" t="s">
        <v>1967</v>
      </c>
      <c r="B1870" t="s">
        <v>1960</v>
      </c>
      <c r="C1870" t="str">
        <f>Table1[[#This Row],[League]]&amp;Table1[[#This Row],[Team]]</f>
        <v>$150 Draft Champions Jan 09 1:00 pm Lg.3587NoParticularPlace2Go</v>
      </c>
      <c r="D1870">
        <f>16-INDEX(STANDINGS_BA[],MATCH(Table1[[#This Row],[COMBINED]],STANDINGS_BA[COMBINED],0),COLUMN(STANDINGS_BA[PLACE IN LEAGUE]))</f>
        <v>6</v>
      </c>
      <c r="E1870">
        <f>16-INDEX(STANDINGS_R[],MATCH(Table1[[#This Row],[COMBINED]],STANDINGS_R[COMBINED],0),COLUMN(STANDINGS_R[PLACE IN LEAGUE]))</f>
        <v>5</v>
      </c>
      <c r="F1870">
        <f>16-INDEX(STANDINGS_HR[],MATCH(Table1[[#This Row],[COMBINED]],STANDINGS_HR[COMBINED],0),COLUMN(STANDINGS_HR[PLACE IN LEAGUE]))</f>
        <v>3</v>
      </c>
      <c r="G1870">
        <f>16-INDEX(STANDINGS_RBI[],MATCH(Table1[[#This Row],[COMBINED]],STANDINGS_RBI[COMBINED],0),COLUMN(STANDINGS_RBI[PLACE IN LEAGUE]))</f>
        <v>7</v>
      </c>
      <c r="H1870">
        <f>16-INDEX(STANDINGS_SB[],MATCH(Table1[[#This Row],[COMBINED]],STANDINGS_SB[COMBINED],0),COLUMN(STANDINGS_SB[PLACE IN LEAGUE]))</f>
        <v>11</v>
      </c>
      <c r="I1870">
        <f>16-INDEX(STANDINGS_ERA[],MATCH(Table1[[#This Row],[COMBINED]],STANDINGS_ERA[COMBINED],0),COLUMN(STANDINGS_ERA[PLACE IN LEAGUE]))</f>
        <v>11</v>
      </c>
      <c r="J1870">
        <f>16-INDEX(STANDINGS_WHIP[],MATCH(Table1[[#This Row],[COMBINED]],STANDINGS_WHIP[COMBINED],0),COLUMN(STANDINGS_WHIP[PLACE IN LEAGUE]))</f>
        <v>12</v>
      </c>
      <c r="K1870">
        <f>16-INDEX(STANDINGS_W[],MATCH(Table1[[#This Row],[COMBINED]],STANDINGS_W[COMBINED],0),COLUMN(STANDINGS_W[PLACE IN LEAGUE]))</f>
        <v>10</v>
      </c>
      <c r="L1870">
        <f>16-INDEX(STANDINGS_K[],MATCH(Table1[[#This Row],[COMBINED]],STANDINGS_K[COMBINED],0),COLUMN(STANDINGS_K[PLACE IN LEAGUE]))</f>
        <v>11</v>
      </c>
      <c r="M1870">
        <f>16-INDEX(STANDINGS_SV[],MATCH(Table1[[#This Row],[COMBINED]],STANDINGS_SV[COMBINED],0),COLUMN(STANDINGS_SV[PLACE IN LEAGUE]))</f>
        <v>14</v>
      </c>
      <c r="N1870">
        <f>SUM(Table1[[#This Row],[BA]:[SV]])</f>
        <v>90</v>
      </c>
      <c r="O1870">
        <v>5</v>
      </c>
    </row>
    <row r="1871" spans="1:15" x14ac:dyDescent="0.25">
      <c r="A1871" t="s">
        <v>461</v>
      </c>
      <c r="B1871" t="s">
        <v>1960</v>
      </c>
      <c r="C1871" t="str">
        <f>Table1[[#This Row],[League]]&amp;Table1[[#This Row],[Team]]</f>
        <v>$150 Draft Champions Jan 09 1:00 pm Lg.3587Evil Empire</v>
      </c>
      <c r="D1871">
        <f>16-INDEX(STANDINGS_BA[],MATCH(Table1[[#This Row],[COMBINED]],STANDINGS_BA[COMBINED],0),COLUMN(STANDINGS_BA[PLACE IN LEAGUE]))</f>
        <v>12</v>
      </c>
      <c r="E1871">
        <f>16-INDEX(STANDINGS_R[],MATCH(Table1[[#This Row],[COMBINED]],STANDINGS_R[COMBINED],0),COLUMN(STANDINGS_R[PLACE IN LEAGUE]))</f>
        <v>14</v>
      </c>
      <c r="F1871">
        <f>16-INDEX(STANDINGS_HR[],MATCH(Table1[[#This Row],[COMBINED]],STANDINGS_HR[COMBINED],0),COLUMN(STANDINGS_HR[PLACE IN LEAGUE]))</f>
        <v>11</v>
      </c>
      <c r="G1871">
        <f>16-INDEX(STANDINGS_RBI[],MATCH(Table1[[#This Row],[COMBINED]],STANDINGS_RBI[COMBINED],0),COLUMN(STANDINGS_RBI[PLACE IN LEAGUE]))</f>
        <v>12</v>
      </c>
      <c r="H1871">
        <f>16-INDEX(STANDINGS_SB[],MATCH(Table1[[#This Row],[COMBINED]],STANDINGS_SB[COMBINED],0),COLUMN(STANDINGS_SB[PLACE IN LEAGUE]))</f>
        <v>15</v>
      </c>
      <c r="I1871">
        <f>16-INDEX(STANDINGS_ERA[],MATCH(Table1[[#This Row],[COMBINED]],STANDINGS_ERA[COMBINED],0),COLUMN(STANDINGS_ERA[PLACE IN LEAGUE]))</f>
        <v>1</v>
      </c>
      <c r="J1871">
        <f>16-INDEX(STANDINGS_WHIP[],MATCH(Table1[[#This Row],[COMBINED]],STANDINGS_WHIP[COMBINED],0),COLUMN(STANDINGS_WHIP[PLACE IN LEAGUE]))</f>
        <v>2</v>
      </c>
      <c r="K1871">
        <f>16-INDEX(STANDINGS_W[],MATCH(Table1[[#This Row],[COMBINED]],STANDINGS_W[COMBINED],0),COLUMN(STANDINGS_W[PLACE IN LEAGUE]))</f>
        <v>3</v>
      </c>
      <c r="L1871">
        <f>16-INDEX(STANDINGS_K[],MATCH(Table1[[#This Row],[COMBINED]],STANDINGS_K[COMBINED],0),COLUMN(STANDINGS_K[PLACE IN LEAGUE]))</f>
        <v>2</v>
      </c>
      <c r="M1871">
        <f>16-INDEX(STANDINGS_SV[],MATCH(Table1[[#This Row],[COMBINED]],STANDINGS_SV[COMBINED],0),COLUMN(STANDINGS_SV[PLACE IN LEAGUE]))</f>
        <v>11</v>
      </c>
      <c r="N1871">
        <f>SUM(Table1[[#This Row],[BA]:[SV]])</f>
        <v>83</v>
      </c>
      <c r="O1871">
        <v>6</v>
      </c>
    </row>
    <row r="1872" spans="1:15" x14ac:dyDescent="0.25">
      <c r="A1872" t="s">
        <v>1959</v>
      </c>
      <c r="B1872" t="s">
        <v>1960</v>
      </c>
      <c r="C1872" t="str">
        <f>Table1[[#This Row],[League]]&amp;Table1[[#This Row],[Team]]</f>
        <v>$150 Draft Champions Jan 09 1:00 pm Lg.3587Reservoir Dogs</v>
      </c>
      <c r="D1872">
        <f>16-INDEX(STANDINGS_BA[],MATCH(Table1[[#This Row],[COMBINED]],STANDINGS_BA[COMBINED],0),COLUMN(STANDINGS_BA[PLACE IN LEAGUE]))</f>
        <v>15</v>
      </c>
      <c r="E1872">
        <f>16-INDEX(STANDINGS_R[],MATCH(Table1[[#This Row],[COMBINED]],STANDINGS_R[COMBINED],0),COLUMN(STANDINGS_R[PLACE IN LEAGUE]))</f>
        <v>13</v>
      </c>
      <c r="F1872">
        <f>16-INDEX(STANDINGS_HR[],MATCH(Table1[[#This Row],[COMBINED]],STANDINGS_HR[COMBINED],0),COLUMN(STANDINGS_HR[PLACE IN LEAGUE]))</f>
        <v>10</v>
      </c>
      <c r="G1872">
        <f>16-INDEX(STANDINGS_RBI[],MATCH(Table1[[#This Row],[COMBINED]],STANDINGS_RBI[COMBINED],0),COLUMN(STANDINGS_RBI[PLACE IN LEAGUE]))</f>
        <v>14</v>
      </c>
      <c r="H1872">
        <f>16-INDEX(STANDINGS_SB[],MATCH(Table1[[#This Row],[COMBINED]],STANDINGS_SB[COMBINED],0),COLUMN(STANDINGS_SB[PLACE IN LEAGUE]))</f>
        <v>13</v>
      </c>
      <c r="I1872">
        <f>16-INDEX(STANDINGS_ERA[],MATCH(Table1[[#This Row],[COMBINED]],STANDINGS_ERA[COMBINED],0),COLUMN(STANDINGS_ERA[PLACE IN LEAGUE]))</f>
        <v>2</v>
      </c>
      <c r="J1872">
        <f>16-INDEX(STANDINGS_WHIP[],MATCH(Table1[[#This Row],[COMBINED]],STANDINGS_WHIP[COMBINED],0),COLUMN(STANDINGS_WHIP[PLACE IN LEAGUE]))</f>
        <v>7</v>
      </c>
      <c r="K1872">
        <f>16-INDEX(STANDINGS_W[],MATCH(Table1[[#This Row],[COMBINED]],STANDINGS_W[COMBINED],0),COLUMN(STANDINGS_W[PLACE IN LEAGUE]))</f>
        <v>4</v>
      </c>
      <c r="L1872">
        <f>16-INDEX(STANDINGS_K[],MATCH(Table1[[#This Row],[COMBINED]],STANDINGS_K[COMBINED],0),COLUMN(STANDINGS_K[PLACE IN LEAGUE]))</f>
        <v>1</v>
      </c>
      <c r="M1872">
        <f>16-INDEX(STANDINGS_SV[],MATCH(Table1[[#This Row],[COMBINED]],STANDINGS_SV[COMBINED],0),COLUMN(STANDINGS_SV[PLACE IN LEAGUE]))</f>
        <v>3</v>
      </c>
      <c r="N1872">
        <f>SUM(Table1[[#This Row],[BA]:[SV]])</f>
        <v>82</v>
      </c>
      <c r="O1872">
        <v>7</v>
      </c>
    </row>
    <row r="1873" spans="1:15" x14ac:dyDescent="0.25">
      <c r="A1873" t="s">
        <v>1971</v>
      </c>
      <c r="B1873" t="s">
        <v>1960</v>
      </c>
      <c r="C1873" t="str">
        <f>Table1[[#This Row],[League]]&amp;Table1[[#This Row],[Team]]</f>
        <v>$150 Draft Champions Jan 09 1:00 pm Lg.35874DC WAGGENER</v>
      </c>
      <c r="D1873">
        <f>16-INDEX(STANDINGS_BA[],MATCH(Table1[[#This Row],[COMBINED]],STANDINGS_BA[COMBINED],0),COLUMN(STANDINGS_BA[PLACE IN LEAGUE]))</f>
        <v>1</v>
      </c>
      <c r="E1873">
        <f>16-INDEX(STANDINGS_R[],MATCH(Table1[[#This Row],[COMBINED]],STANDINGS_R[COMBINED],0),COLUMN(STANDINGS_R[PLACE IN LEAGUE]))</f>
        <v>11</v>
      </c>
      <c r="F1873">
        <f>16-INDEX(STANDINGS_HR[],MATCH(Table1[[#This Row],[COMBINED]],STANDINGS_HR[COMBINED],0),COLUMN(STANDINGS_HR[PLACE IN LEAGUE]))</f>
        <v>14</v>
      </c>
      <c r="G1873">
        <f>16-INDEX(STANDINGS_RBI[],MATCH(Table1[[#This Row],[COMBINED]],STANDINGS_RBI[COMBINED],0),COLUMN(STANDINGS_RBI[PLACE IN LEAGUE]))</f>
        <v>13</v>
      </c>
      <c r="H1873">
        <f>16-INDEX(STANDINGS_SB[],MATCH(Table1[[#This Row],[COMBINED]],STANDINGS_SB[COMBINED],0),COLUMN(STANDINGS_SB[PLACE IN LEAGUE]))</f>
        <v>3</v>
      </c>
      <c r="I1873">
        <f>16-INDEX(STANDINGS_ERA[],MATCH(Table1[[#This Row],[COMBINED]],STANDINGS_ERA[COMBINED],0),COLUMN(STANDINGS_ERA[PLACE IN LEAGUE]))</f>
        <v>7</v>
      </c>
      <c r="J1873">
        <f>16-INDEX(STANDINGS_WHIP[],MATCH(Table1[[#This Row],[COMBINED]],STANDINGS_WHIP[COMBINED],0),COLUMN(STANDINGS_WHIP[PLACE IN LEAGUE]))</f>
        <v>4</v>
      </c>
      <c r="K1873">
        <f>16-INDEX(STANDINGS_W[],MATCH(Table1[[#This Row],[COMBINED]],STANDINGS_W[COMBINED],0),COLUMN(STANDINGS_W[PLACE IN LEAGUE]))</f>
        <v>14</v>
      </c>
      <c r="L1873">
        <f>16-INDEX(STANDINGS_K[],MATCH(Table1[[#This Row],[COMBINED]],STANDINGS_K[COMBINED],0),COLUMN(STANDINGS_K[PLACE IN LEAGUE]))</f>
        <v>13</v>
      </c>
      <c r="M1873">
        <f>16-INDEX(STANDINGS_SV[],MATCH(Table1[[#This Row],[COMBINED]],STANDINGS_SV[COMBINED],0),COLUMN(STANDINGS_SV[PLACE IN LEAGUE]))</f>
        <v>2</v>
      </c>
      <c r="N1873">
        <f>SUM(Table1[[#This Row],[BA]:[SV]])</f>
        <v>82</v>
      </c>
      <c r="O1873">
        <v>8</v>
      </c>
    </row>
    <row r="1874" spans="1:15" x14ac:dyDescent="0.25">
      <c r="A1874" t="s">
        <v>1963</v>
      </c>
      <c r="B1874" t="s">
        <v>1960</v>
      </c>
      <c r="C1874" t="str">
        <f>Table1[[#This Row],[League]]&amp;Table1[[#This Row],[Team]]</f>
        <v>$150 Draft Champions Jan 09 1:00 pm Lg.3587EMERSON 6</v>
      </c>
      <c r="D1874">
        <f>16-INDEX(STANDINGS_BA[],MATCH(Table1[[#This Row],[COMBINED]],STANDINGS_BA[COMBINED],0),COLUMN(STANDINGS_BA[PLACE IN LEAGUE]))</f>
        <v>11</v>
      </c>
      <c r="E1874">
        <f>16-INDEX(STANDINGS_R[],MATCH(Table1[[#This Row],[COMBINED]],STANDINGS_R[COMBINED],0),COLUMN(STANDINGS_R[PLACE IN LEAGUE]))</f>
        <v>2</v>
      </c>
      <c r="F1874">
        <f>16-INDEX(STANDINGS_HR[],MATCH(Table1[[#This Row],[COMBINED]],STANDINGS_HR[COMBINED],0),COLUMN(STANDINGS_HR[PLACE IN LEAGUE]))</f>
        <v>1</v>
      </c>
      <c r="G1874">
        <f>16-INDEX(STANDINGS_RBI[],MATCH(Table1[[#This Row],[COMBINED]],STANDINGS_RBI[COMBINED],0),COLUMN(STANDINGS_RBI[PLACE IN LEAGUE]))</f>
        <v>1</v>
      </c>
      <c r="H1874">
        <f>16-INDEX(STANDINGS_SB[],MATCH(Table1[[#This Row],[COMBINED]],STANDINGS_SB[COMBINED],0),COLUMN(STANDINGS_SB[PLACE IN LEAGUE]))</f>
        <v>12</v>
      </c>
      <c r="I1874">
        <f>16-INDEX(STANDINGS_ERA[],MATCH(Table1[[#This Row],[COMBINED]],STANDINGS_ERA[COMBINED],0),COLUMN(STANDINGS_ERA[PLACE IN LEAGUE]))</f>
        <v>15</v>
      </c>
      <c r="J1874">
        <f>16-INDEX(STANDINGS_WHIP[],MATCH(Table1[[#This Row],[COMBINED]],STANDINGS_WHIP[COMBINED],0),COLUMN(STANDINGS_WHIP[PLACE IN LEAGUE]))</f>
        <v>15</v>
      </c>
      <c r="K1874">
        <f>16-INDEX(STANDINGS_W[],MATCH(Table1[[#This Row],[COMBINED]],STANDINGS_W[COMBINED],0),COLUMN(STANDINGS_W[PLACE IN LEAGUE]))</f>
        <v>6</v>
      </c>
      <c r="L1874">
        <f>16-INDEX(STANDINGS_K[],MATCH(Table1[[#This Row],[COMBINED]],STANDINGS_K[COMBINED],0),COLUMN(STANDINGS_K[PLACE IN LEAGUE]))</f>
        <v>4</v>
      </c>
      <c r="M1874">
        <f>16-INDEX(STANDINGS_SV[],MATCH(Table1[[#This Row],[COMBINED]],STANDINGS_SV[COMBINED],0),COLUMN(STANDINGS_SV[PLACE IN LEAGUE]))</f>
        <v>13</v>
      </c>
      <c r="N1874">
        <f>SUM(Table1[[#This Row],[BA]:[SV]])</f>
        <v>80</v>
      </c>
      <c r="O1874">
        <v>9</v>
      </c>
    </row>
    <row r="1875" spans="1:15" x14ac:dyDescent="0.25">
      <c r="A1875" t="s">
        <v>1965</v>
      </c>
      <c r="B1875" t="s">
        <v>1960</v>
      </c>
      <c r="C1875" t="str">
        <f>Table1[[#This Row],[League]]&amp;Table1[[#This Row],[Team]]</f>
        <v>$150 Draft Champions Jan 09 1:00 pm Lg.3587Bandoleros</v>
      </c>
      <c r="D1875">
        <f>16-INDEX(STANDINGS_BA[],MATCH(Table1[[#This Row],[COMBINED]],STANDINGS_BA[COMBINED],0),COLUMN(STANDINGS_BA[PLACE IN LEAGUE]))</f>
        <v>8</v>
      </c>
      <c r="E1875">
        <f>16-INDEX(STANDINGS_R[],MATCH(Table1[[#This Row],[COMBINED]],STANDINGS_R[COMBINED],0),COLUMN(STANDINGS_R[PLACE IN LEAGUE]))</f>
        <v>3</v>
      </c>
      <c r="F1875">
        <f>16-INDEX(STANDINGS_HR[],MATCH(Table1[[#This Row],[COMBINED]],STANDINGS_HR[COMBINED],0),COLUMN(STANDINGS_HR[PLACE IN LEAGUE]))</f>
        <v>4</v>
      </c>
      <c r="G1875">
        <f>16-INDEX(STANDINGS_RBI[],MATCH(Table1[[#This Row],[COMBINED]],STANDINGS_RBI[COMBINED],0),COLUMN(STANDINGS_RBI[PLACE IN LEAGUE]))</f>
        <v>5</v>
      </c>
      <c r="H1875">
        <f>16-INDEX(STANDINGS_SB[],MATCH(Table1[[#This Row],[COMBINED]],STANDINGS_SB[COMBINED],0),COLUMN(STANDINGS_SB[PLACE IN LEAGUE]))</f>
        <v>9</v>
      </c>
      <c r="I1875">
        <f>16-INDEX(STANDINGS_ERA[],MATCH(Table1[[#This Row],[COMBINED]],STANDINGS_ERA[COMBINED],0),COLUMN(STANDINGS_ERA[PLACE IN LEAGUE]))</f>
        <v>14</v>
      </c>
      <c r="J1875">
        <f>16-INDEX(STANDINGS_WHIP[],MATCH(Table1[[#This Row],[COMBINED]],STANDINGS_WHIP[COMBINED],0),COLUMN(STANDINGS_WHIP[PLACE IN LEAGUE]))</f>
        <v>10</v>
      </c>
      <c r="K1875">
        <f>16-INDEX(STANDINGS_W[],MATCH(Table1[[#This Row],[COMBINED]],STANDINGS_W[COMBINED],0),COLUMN(STANDINGS_W[PLACE IN LEAGUE]))</f>
        <v>8</v>
      </c>
      <c r="L1875">
        <f>16-INDEX(STANDINGS_K[],MATCH(Table1[[#This Row],[COMBINED]],STANDINGS_K[COMBINED],0),COLUMN(STANDINGS_K[PLACE IN LEAGUE]))</f>
        <v>8</v>
      </c>
      <c r="M1875">
        <f>16-INDEX(STANDINGS_SV[],MATCH(Table1[[#This Row],[COMBINED]],STANDINGS_SV[COMBINED],0),COLUMN(STANDINGS_SV[PLACE IN LEAGUE]))</f>
        <v>7</v>
      </c>
      <c r="N1875">
        <f>SUM(Table1[[#This Row],[BA]:[SV]])</f>
        <v>76</v>
      </c>
      <c r="O1875">
        <v>10</v>
      </c>
    </row>
    <row r="1876" spans="1:15" x14ac:dyDescent="0.25">
      <c r="A1876" t="s">
        <v>1966</v>
      </c>
      <c r="B1876" t="s">
        <v>1960</v>
      </c>
      <c r="C1876" t="str">
        <f>Table1[[#This Row],[League]]&amp;Table1[[#This Row],[Team]]</f>
        <v>$150 Draft Champions Jan 09 1:00 pm Lg.3587Steve Sax</v>
      </c>
      <c r="D1876">
        <f>16-INDEX(STANDINGS_BA[],MATCH(Table1[[#This Row],[COMBINED]],STANDINGS_BA[COMBINED],0),COLUMN(STANDINGS_BA[PLACE IN LEAGUE]))</f>
        <v>7</v>
      </c>
      <c r="E1876">
        <f>16-INDEX(STANDINGS_R[],MATCH(Table1[[#This Row],[COMBINED]],STANDINGS_R[COMBINED],0),COLUMN(STANDINGS_R[PLACE IN LEAGUE]))</f>
        <v>6</v>
      </c>
      <c r="F1876">
        <f>16-INDEX(STANDINGS_HR[],MATCH(Table1[[#This Row],[COMBINED]],STANDINGS_HR[COMBINED],0),COLUMN(STANDINGS_HR[PLACE IN LEAGUE]))</f>
        <v>13</v>
      </c>
      <c r="G1876">
        <f>16-INDEX(STANDINGS_RBI[],MATCH(Table1[[#This Row],[COMBINED]],STANDINGS_RBI[COMBINED],0),COLUMN(STANDINGS_RBI[PLACE IN LEAGUE]))</f>
        <v>10</v>
      </c>
      <c r="H1876">
        <f>16-INDEX(STANDINGS_SB[],MATCH(Table1[[#This Row],[COMBINED]],STANDINGS_SB[COMBINED],0),COLUMN(STANDINGS_SB[PLACE IN LEAGUE]))</f>
        <v>2</v>
      </c>
      <c r="I1876">
        <f>16-INDEX(STANDINGS_ERA[],MATCH(Table1[[#This Row],[COMBINED]],STANDINGS_ERA[COMBINED],0),COLUMN(STANDINGS_ERA[PLACE IN LEAGUE]))</f>
        <v>9</v>
      </c>
      <c r="J1876">
        <f>16-INDEX(STANDINGS_WHIP[],MATCH(Table1[[#This Row],[COMBINED]],STANDINGS_WHIP[COMBINED],0),COLUMN(STANDINGS_WHIP[PLACE IN LEAGUE]))</f>
        <v>6</v>
      </c>
      <c r="K1876">
        <f>16-INDEX(STANDINGS_W[],MATCH(Table1[[#This Row],[COMBINED]],STANDINGS_W[COMBINED],0),COLUMN(STANDINGS_W[PLACE IN LEAGUE]))</f>
        <v>1</v>
      </c>
      <c r="L1876">
        <f>16-INDEX(STANDINGS_K[],MATCH(Table1[[#This Row],[COMBINED]],STANDINGS_K[COMBINED],0),COLUMN(STANDINGS_K[PLACE IN LEAGUE]))</f>
        <v>6</v>
      </c>
      <c r="M1876">
        <f>16-INDEX(STANDINGS_SV[],MATCH(Table1[[#This Row],[COMBINED]],STANDINGS_SV[COMBINED],0),COLUMN(STANDINGS_SV[PLACE IN LEAGUE]))</f>
        <v>15</v>
      </c>
      <c r="N1876">
        <f>SUM(Table1[[#This Row],[BA]:[SV]])</f>
        <v>75</v>
      </c>
      <c r="O1876">
        <v>11</v>
      </c>
    </row>
    <row r="1877" spans="1:15" x14ac:dyDescent="0.25">
      <c r="A1877" t="s">
        <v>18</v>
      </c>
      <c r="B1877" t="s">
        <v>1960</v>
      </c>
      <c r="C1877" t="str">
        <f>Table1[[#This Row],[League]]&amp;Table1[[#This Row],[Team]]</f>
        <v>$150 Draft Champions Jan 09 1:00 pm Lg.3587Home Run Derbies</v>
      </c>
      <c r="D1877">
        <f>16-INDEX(STANDINGS_BA[],MATCH(Table1[[#This Row],[COMBINED]],STANDINGS_BA[COMBINED],0),COLUMN(STANDINGS_BA[PLACE IN LEAGUE]))</f>
        <v>5</v>
      </c>
      <c r="E1877">
        <f>16-INDEX(STANDINGS_R[],MATCH(Table1[[#This Row],[COMBINED]],STANDINGS_R[COMBINED],0),COLUMN(STANDINGS_R[PLACE IN LEAGUE]))</f>
        <v>8</v>
      </c>
      <c r="F1877">
        <f>16-INDEX(STANDINGS_HR[],MATCH(Table1[[#This Row],[COMBINED]],STANDINGS_HR[COMBINED],0),COLUMN(STANDINGS_HR[PLACE IN LEAGUE]))</f>
        <v>8</v>
      </c>
      <c r="G1877">
        <f>16-INDEX(STANDINGS_RBI[],MATCH(Table1[[#This Row],[COMBINED]],STANDINGS_RBI[COMBINED],0),COLUMN(STANDINGS_RBI[PLACE IN LEAGUE]))</f>
        <v>4</v>
      </c>
      <c r="H1877">
        <f>16-INDEX(STANDINGS_SB[],MATCH(Table1[[#This Row],[COMBINED]],STANDINGS_SB[COMBINED],0),COLUMN(STANDINGS_SB[PLACE IN LEAGUE]))</f>
        <v>7</v>
      </c>
      <c r="I1877">
        <f>16-INDEX(STANDINGS_ERA[],MATCH(Table1[[#This Row],[COMBINED]],STANDINGS_ERA[COMBINED],0),COLUMN(STANDINGS_ERA[PLACE IN LEAGUE]))</f>
        <v>4</v>
      </c>
      <c r="J1877">
        <f>16-INDEX(STANDINGS_WHIP[],MATCH(Table1[[#This Row],[COMBINED]],STANDINGS_WHIP[COMBINED],0),COLUMN(STANDINGS_WHIP[PLACE IN LEAGUE]))</f>
        <v>5</v>
      </c>
      <c r="K1877">
        <f>16-INDEX(STANDINGS_W[],MATCH(Table1[[#This Row],[COMBINED]],STANDINGS_W[COMBINED],0),COLUMN(STANDINGS_W[PLACE IN LEAGUE]))</f>
        <v>11</v>
      </c>
      <c r="L1877">
        <f>16-INDEX(STANDINGS_K[],MATCH(Table1[[#This Row],[COMBINED]],STANDINGS_K[COMBINED],0),COLUMN(STANDINGS_K[PLACE IN LEAGUE]))</f>
        <v>10</v>
      </c>
      <c r="M1877">
        <f>16-INDEX(STANDINGS_SV[],MATCH(Table1[[#This Row],[COMBINED]],STANDINGS_SV[COMBINED],0),COLUMN(STANDINGS_SV[PLACE IN LEAGUE]))</f>
        <v>5</v>
      </c>
      <c r="N1877">
        <f>SUM(Table1[[#This Row],[BA]:[SV]])</f>
        <v>67</v>
      </c>
      <c r="O1877">
        <v>12</v>
      </c>
    </row>
    <row r="1878" spans="1:15" x14ac:dyDescent="0.25">
      <c r="A1878" t="s">
        <v>1962</v>
      </c>
      <c r="B1878" t="s">
        <v>1960</v>
      </c>
      <c r="C1878" t="str">
        <f>Table1[[#This Row],[League]]&amp;Table1[[#This Row],[Team]]</f>
        <v>$150 Draft Champions Jan 09 1:00 pm Lg.3587Dear Mr. Fantasy</v>
      </c>
      <c r="D1878">
        <f>16-INDEX(STANDINGS_BA[],MATCH(Table1[[#This Row],[COMBINED]],STANDINGS_BA[COMBINED],0),COLUMN(STANDINGS_BA[PLACE IN LEAGUE]))</f>
        <v>13</v>
      </c>
      <c r="E1878">
        <f>16-INDEX(STANDINGS_R[],MATCH(Table1[[#This Row],[COMBINED]],STANDINGS_R[COMBINED],0),COLUMN(STANDINGS_R[PLACE IN LEAGUE]))</f>
        <v>7</v>
      </c>
      <c r="F1878">
        <f>16-INDEX(STANDINGS_HR[],MATCH(Table1[[#This Row],[COMBINED]],STANDINGS_HR[COMBINED],0),COLUMN(STANDINGS_HR[PLACE IN LEAGUE]))</f>
        <v>6</v>
      </c>
      <c r="G1878">
        <f>16-INDEX(STANDINGS_RBI[],MATCH(Table1[[#This Row],[COMBINED]],STANDINGS_RBI[COMBINED],0),COLUMN(STANDINGS_RBI[PLACE IN LEAGUE]))</f>
        <v>8</v>
      </c>
      <c r="H1878">
        <f>16-INDEX(STANDINGS_SB[],MATCH(Table1[[#This Row],[COMBINED]],STANDINGS_SB[COMBINED],0),COLUMN(STANDINGS_SB[PLACE IN LEAGUE]))</f>
        <v>4</v>
      </c>
      <c r="I1878">
        <f>16-INDEX(STANDINGS_ERA[],MATCH(Table1[[#This Row],[COMBINED]],STANDINGS_ERA[COMBINED],0),COLUMN(STANDINGS_ERA[PLACE IN LEAGUE]))</f>
        <v>3</v>
      </c>
      <c r="J1878">
        <f>16-INDEX(STANDINGS_WHIP[],MATCH(Table1[[#This Row],[COMBINED]],STANDINGS_WHIP[COMBINED],0),COLUMN(STANDINGS_WHIP[PLACE IN LEAGUE]))</f>
        <v>3</v>
      </c>
      <c r="K1878">
        <f>16-INDEX(STANDINGS_W[],MATCH(Table1[[#This Row],[COMBINED]],STANDINGS_W[COMBINED],0),COLUMN(STANDINGS_W[PLACE IN LEAGUE]))</f>
        <v>9</v>
      </c>
      <c r="L1878">
        <f>16-INDEX(STANDINGS_K[],MATCH(Table1[[#This Row],[COMBINED]],STANDINGS_K[COMBINED],0),COLUMN(STANDINGS_K[PLACE IN LEAGUE]))</f>
        <v>5</v>
      </c>
      <c r="M1878">
        <f>16-INDEX(STANDINGS_SV[],MATCH(Table1[[#This Row],[COMBINED]],STANDINGS_SV[COMBINED],0),COLUMN(STANDINGS_SV[PLACE IN LEAGUE]))</f>
        <v>6</v>
      </c>
      <c r="N1878">
        <f>SUM(Table1[[#This Row],[BA]:[SV]])</f>
        <v>64</v>
      </c>
      <c r="O1878">
        <v>13</v>
      </c>
    </row>
    <row r="1879" spans="1:15" x14ac:dyDescent="0.25">
      <c r="A1879" t="s">
        <v>1964</v>
      </c>
      <c r="B1879" t="s">
        <v>1960</v>
      </c>
      <c r="C1879" t="str">
        <f>Table1[[#This Row],[League]]&amp;Table1[[#This Row],[Team]]</f>
        <v>$150 Draft Champions Jan 09 1:00 pm Lg.3587Tuco's Grill</v>
      </c>
      <c r="D1879">
        <f>16-INDEX(STANDINGS_BA[],MATCH(Table1[[#This Row],[COMBINED]],STANDINGS_BA[COMBINED],0),COLUMN(STANDINGS_BA[PLACE IN LEAGUE]))</f>
        <v>10</v>
      </c>
      <c r="E1879">
        <f>16-INDEX(STANDINGS_R[],MATCH(Table1[[#This Row],[COMBINED]],STANDINGS_R[COMBINED],0),COLUMN(STANDINGS_R[PLACE IN LEAGUE]))</f>
        <v>4</v>
      </c>
      <c r="F1879">
        <f>16-INDEX(STANDINGS_HR[],MATCH(Table1[[#This Row],[COMBINED]],STANDINGS_HR[COMBINED],0),COLUMN(STANDINGS_HR[PLACE IN LEAGUE]))</f>
        <v>2</v>
      </c>
      <c r="G1879">
        <f>16-INDEX(STANDINGS_RBI[],MATCH(Table1[[#This Row],[COMBINED]],STANDINGS_RBI[COMBINED],0),COLUMN(STANDINGS_RBI[PLACE IN LEAGUE]))</f>
        <v>6</v>
      </c>
      <c r="H1879">
        <f>16-INDEX(STANDINGS_SB[],MATCH(Table1[[#This Row],[COMBINED]],STANDINGS_SB[COMBINED],0),COLUMN(STANDINGS_SB[PLACE IN LEAGUE]))</f>
        <v>5</v>
      </c>
      <c r="I1879">
        <f>16-INDEX(STANDINGS_ERA[],MATCH(Table1[[#This Row],[COMBINED]],STANDINGS_ERA[COMBINED],0),COLUMN(STANDINGS_ERA[PLACE IN LEAGUE]))</f>
        <v>6</v>
      </c>
      <c r="J1879">
        <f>16-INDEX(STANDINGS_WHIP[],MATCH(Table1[[#This Row],[COMBINED]],STANDINGS_WHIP[COMBINED],0),COLUMN(STANDINGS_WHIP[PLACE IN LEAGUE]))</f>
        <v>8</v>
      </c>
      <c r="K1879">
        <f>16-INDEX(STANDINGS_W[],MATCH(Table1[[#This Row],[COMBINED]],STANDINGS_W[COMBINED],0),COLUMN(STANDINGS_W[PLACE IN LEAGUE]))</f>
        <v>5</v>
      </c>
      <c r="L1879">
        <f>16-INDEX(STANDINGS_K[],MATCH(Table1[[#This Row],[COMBINED]],STANDINGS_K[COMBINED],0),COLUMN(STANDINGS_K[PLACE IN LEAGUE]))</f>
        <v>3</v>
      </c>
      <c r="M1879">
        <f>16-INDEX(STANDINGS_SV[],MATCH(Table1[[#This Row],[COMBINED]],STANDINGS_SV[COMBINED],0),COLUMN(STANDINGS_SV[PLACE IN LEAGUE]))</f>
        <v>10</v>
      </c>
      <c r="N1879">
        <f>SUM(Table1[[#This Row],[BA]:[SV]])</f>
        <v>59</v>
      </c>
      <c r="O1879">
        <v>14</v>
      </c>
    </row>
    <row r="1880" spans="1:15" x14ac:dyDescent="0.25">
      <c r="A1880" t="s">
        <v>1970</v>
      </c>
      <c r="B1880" t="s">
        <v>1960</v>
      </c>
      <c r="C1880" t="str">
        <f>Table1[[#This Row],[League]]&amp;Table1[[#This Row],[Team]]</f>
        <v>$150 Draft Champions Jan 09 1:00 pm Lg.3587Cowtippers</v>
      </c>
      <c r="D1880">
        <f>16-INDEX(STANDINGS_BA[],MATCH(Table1[[#This Row],[COMBINED]],STANDINGS_BA[COMBINED],0),COLUMN(STANDINGS_BA[PLACE IN LEAGUE]))</f>
        <v>2</v>
      </c>
      <c r="E1880">
        <f>16-INDEX(STANDINGS_R[],MATCH(Table1[[#This Row],[COMBINED]],STANDINGS_R[COMBINED],0),COLUMN(STANDINGS_R[PLACE IN LEAGUE]))</f>
        <v>1</v>
      </c>
      <c r="F1880">
        <f>16-INDEX(STANDINGS_HR[],MATCH(Table1[[#This Row],[COMBINED]],STANDINGS_HR[COMBINED],0),COLUMN(STANDINGS_HR[PLACE IN LEAGUE]))</f>
        <v>5</v>
      </c>
      <c r="G1880">
        <f>16-INDEX(STANDINGS_RBI[],MATCH(Table1[[#This Row],[COMBINED]],STANDINGS_RBI[COMBINED],0),COLUMN(STANDINGS_RBI[PLACE IN LEAGUE]))</f>
        <v>2</v>
      </c>
      <c r="H1880">
        <f>16-INDEX(STANDINGS_SB[],MATCH(Table1[[#This Row],[COMBINED]],STANDINGS_SB[COMBINED],0),COLUMN(STANDINGS_SB[PLACE IN LEAGUE]))</f>
        <v>1</v>
      </c>
      <c r="I1880">
        <f>16-INDEX(STANDINGS_ERA[],MATCH(Table1[[#This Row],[COMBINED]],STANDINGS_ERA[COMBINED],0),COLUMN(STANDINGS_ERA[PLACE IN LEAGUE]))</f>
        <v>5</v>
      </c>
      <c r="J1880">
        <f>16-INDEX(STANDINGS_WHIP[],MATCH(Table1[[#This Row],[COMBINED]],STANDINGS_WHIP[COMBINED],0),COLUMN(STANDINGS_WHIP[PLACE IN LEAGUE]))</f>
        <v>1</v>
      </c>
      <c r="K1880">
        <f>16-INDEX(STANDINGS_W[],MATCH(Table1[[#This Row],[COMBINED]],STANDINGS_W[COMBINED],0),COLUMN(STANDINGS_W[PLACE IN LEAGUE]))</f>
        <v>2</v>
      </c>
      <c r="L1880">
        <f>16-INDEX(STANDINGS_K[],MATCH(Table1[[#This Row],[COMBINED]],STANDINGS_K[COMBINED],0),COLUMN(STANDINGS_K[PLACE IN LEAGUE]))</f>
        <v>7</v>
      </c>
      <c r="M1880">
        <f>16-INDEX(STANDINGS_SV[],MATCH(Table1[[#This Row],[COMBINED]],STANDINGS_SV[COMBINED],0),COLUMN(STANDINGS_SV[PLACE IN LEAGUE]))</f>
        <v>8</v>
      </c>
      <c r="N1880">
        <f>SUM(Table1[[#This Row],[BA]:[SV]])</f>
        <v>34</v>
      </c>
      <c r="O1880">
        <v>15</v>
      </c>
    </row>
    <row r="1881" spans="1:15" x14ac:dyDescent="0.25">
      <c r="A1881" t="s">
        <v>1972</v>
      </c>
      <c r="B1881" t="s">
        <v>1973</v>
      </c>
      <c r="C1881" t="str">
        <f>Table1[[#This Row],[League]]&amp;Table1[[#This Row],[Team]]</f>
        <v>$150 Draft Champions Jan 10 1:00 pm Lg.3588Team Spirit</v>
      </c>
      <c r="D1881">
        <f>16-INDEX(STANDINGS_BA[],MATCH(Table1[[#This Row],[COMBINED]],STANDINGS_BA[COMBINED],0),COLUMN(STANDINGS_BA[PLACE IN LEAGUE]))</f>
        <v>15</v>
      </c>
      <c r="E1881">
        <f>16-INDEX(STANDINGS_R[],MATCH(Table1[[#This Row],[COMBINED]],STANDINGS_R[COMBINED],0),COLUMN(STANDINGS_R[PLACE IN LEAGUE]))</f>
        <v>13</v>
      </c>
      <c r="F1881">
        <f>16-INDEX(STANDINGS_HR[],MATCH(Table1[[#This Row],[COMBINED]],STANDINGS_HR[COMBINED],0),COLUMN(STANDINGS_HR[PLACE IN LEAGUE]))</f>
        <v>14</v>
      </c>
      <c r="G1881">
        <f>16-INDEX(STANDINGS_RBI[],MATCH(Table1[[#This Row],[COMBINED]],STANDINGS_RBI[COMBINED],0),COLUMN(STANDINGS_RBI[PLACE IN LEAGUE]))</f>
        <v>14</v>
      </c>
      <c r="H1881">
        <f>16-INDEX(STANDINGS_SB[],MATCH(Table1[[#This Row],[COMBINED]],STANDINGS_SB[COMBINED],0),COLUMN(STANDINGS_SB[PLACE IN LEAGUE]))</f>
        <v>7</v>
      </c>
      <c r="I1881">
        <f>16-INDEX(STANDINGS_ERA[],MATCH(Table1[[#This Row],[COMBINED]],STANDINGS_ERA[COMBINED],0),COLUMN(STANDINGS_ERA[PLACE IN LEAGUE]))</f>
        <v>10</v>
      </c>
      <c r="J1881">
        <f>16-INDEX(STANDINGS_WHIP[],MATCH(Table1[[#This Row],[COMBINED]],STANDINGS_WHIP[COMBINED],0),COLUMN(STANDINGS_WHIP[PLACE IN LEAGUE]))</f>
        <v>12</v>
      </c>
      <c r="K1881">
        <f>16-INDEX(STANDINGS_W[],MATCH(Table1[[#This Row],[COMBINED]],STANDINGS_W[COMBINED],0),COLUMN(STANDINGS_W[PLACE IN LEAGUE]))</f>
        <v>10</v>
      </c>
      <c r="L1881">
        <f>16-INDEX(STANDINGS_K[],MATCH(Table1[[#This Row],[COMBINED]],STANDINGS_K[COMBINED],0),COLUMN(STANDINGS_K[PLACE IN LEAGUE]))</f>
        <v>15</v>
      </c>
      <c r="M1881">
        <f>16-INDEX(STANDINGS_SV[],MATCH(Table1[[#This Row],[COMBINED]],STANDINGS_SV[COMBINED],0),COLUMN(STANDINGS_SV[PLACE IN LEAGUE]))</f>
        <v>5</v>
      </c>
      <c r="N1881">
        <f>SUM(Table1[[#This Row],[BA]:[SV]])</f>
        <v>115</v>
      </c>
      <c r="O1881">
        <v>1</v>
      </c>
    </row>
    <row r="1882" spans="1:15" x14ac:dyDescent="0.25">
      <c r="A1882" t="s">
        <v>1983</v>
      </c>
      <c r="B1882" t="s">
        <v>1973</v>
      </c>
      <c r="C1882" t="str">
        <f>Table1[[#This Row],[League]]&amp;Table1[[#This Row],[Team]]</f>
        <v>$150 Draft Champions Jan 10 1:00 pm Lg.3588Just Sano</v>
      </c>
      <c r="D1882">
        <f>16-INDEX(STANDINGS_BA[],MATCH(Table1[[#This Row],[COMBINED]],STANDINGS_BA[COMBINED],0),COLUMN(STANDINGS_BA[PLACE IN LEAGUE]))</f>
        <v>2</v>
      </c>
      <c r="E1882">
        <f>16-INDEX(STANDINGS_R[],MATCH(Table1[[#This Row],[COMBINED]],STANDINGS_R[COMBINED],0),COLUMN(STANDINGS_R[PLACE IN LEAGUE]))</f>
        <v>15</v>
      </c>
      <c r="F1882">
        <f>16-INDEX(STANDINGS_HR[],MATCH(Table1[[#This Row],[COMBINED]],STANDINGS_HR[COMBINED],0),COLUMN(STANDINGS_HR[PLACE IN LEAGUE]))</f>
        <v>15</v>
      </c>
      <c r="G1882">
        <f>16-INDEX(STANDINGS_RBI[],MATCH(Table1[[#This Row],[COMBINED]],STANDINGS_RBI[COMBINED],0),COLUMN(STANDINGS_RBI[PLACE IN LEAGUE]))</f>
        <v>15</v>
      </c>
      <c r="H1882">
        <f>16-INDEX(STANDINGS_SB[],MATCH(Table1[[#This Row],[COMBINED]],STANDINGS_SB[COMBINED],0),COLUMN(STANDINGS_SB[PLACE IN LEAGUE]))</f>
        <v>8</v>
      </c>
      <c r="I1882">
        <f>16-INDEX(STANDINGS_ERA[],MATCH(Table1[[#This Row],[COMBINED]],STANDINGS_ERA[COMBINED],0),COLUMN(STANDINGS_ERA[PLACE IN LEAGUE]))</f>
        <v>13</v>
      </c>
      <c r="J1882">
        <f>16-INDEX(STANDINGS_WHIP[],MATCH(Table1[[#This Row],[COMBINED]],STANDINGS_WHIP[COMBINED],0),COLUMN(STANDINGS_WHIP[PLACE IN LEAGUE]))</f>
        <v>13</v>
      </c>
      <c r="K1882">
        <f>16-INDEX(STANDINGS_W[],MATCH(Table1[[#This Row],[COMBINED]],STANDINGS_W[COMBINED],0),COLUMN(STANDINGS_W[PLACE IN LEAGUE]))</f>
        <v>14</v>
      </c>
      <c r="L1882">
        <f>16-INDEX(STANDINGS_K[],MATCH(Table1[[#This Row],[COMBINED]],STANDINGS_K[COMBINED],0),COLUMN(STANDINGS_K[PLACE IN LEAGUE]))</f>
        <v>7</v>
      </c>
      <c r="M1882">
        <f>16-INDEX(STANDINGS_SV[],MATCH(Table1[[#This Row],[COMBINED]],STANDINGS_SV[COMBINED],0),COLUMN(STANDINGS_SV[PLACE IN LEAGUE]))</f>
        <v>13</v>
      </c>
      <c r="N1882">
        <f>SUM(Table1[[#This Row],[BA]:[SV]])</f>
        <v>115</v>
      </c>
      <c r="O1882">
        <v>2</v>
      </c>
    </row>
    <row r="1883" spans="1:15" x14ac:dyDescent="0.25">
      <c r="A1883" t="s">
        <v>1981</v>
      </c>
      <c r="B1883" t="s">
        <v>1973</v>
      </c>
      <c r="C1883" t="str">
        <f>Table1[[#This Row],[League]]&amp;Table1[[#This Row],[Team]]</f>
        <v>$150 Draft Champions Jan 10 1:00 pm Lg.3588Tenderdumps</v>
      </c>
      <c r="D1883">
        <f>16-INDEX(STANDINGS_BA[],MATCH(Table1[[#This Row],[COMBINED]],STANDINGS_BA[COMBINED],0),COLUMN(STANDINGS_BA[PLACE IN LEAGUE]))</f>
        <v>4</v>
      </c>
      <c r="E1883">
        <f>16-INDEX(STANDINGS_R[],MATCH(Table1[[#This Row],[COMBINED]],STANDINGS_R[COMBINED],0),COLUMN(STANDINGS_R[PLACE IN LEAGUE]))</f>
        <v>12</v>
      </c>
      <c r="F1883">
        <f>16-INDEX(STANDINGS_HR[],MATCH(Table1[[#This Row],[COMBINED]],STANDINGS_HR[COMBINED],0),COLUMN(STANDINGS_HR[PLACE IN LEAGUE]))</f>
        <v>13</v>
      </c>
      <c r="G1883">
        <f>16-INDEX(STANDINGS_RBI[],MATCH(Table1[[#This Row],[COMBINED]],STANDINGS_RBI[COMBINED],0),COLUMN(STANDINGS_RBI[PLACE IN LEAGUE]))</f>
        <v>13</v>
      </c>
      <c r="H1883">
        <f>16-INDEX(STANDINGS_SB[],MATCH(Table1[[#This Row],[COMBINED]],STANDINGS_SB[COMBINED],0),COLUMN(STANDINGS_SB[PLACE IN LEAGUE]))</f>
        <v>15</v>
      </c>
      <c r="I1883">
        <f>16-INDEX(STANDINGS_ERA[],MATCH(Table1[[#This Row],[COMBINED]],STANDINGS_ERA[COMBINED],0),COLUMN(STANDINGS_ERA[PLACE IN LEAGUE]))</f>
        <v>11</v>
      </c>
      <c r="J1883">
        <f>16-INDEX(STANDINGS_WHIP[],MATCH(Table1[[#This Row],[COMBINED]],STANDINGS_WHIP[COMBINED],0),COLUMN(STANDINGS_WHIP[PLACE IN LEAGUE]))</f>
        <v>9</v>
      </c>
      <c r="K1883">
        <f>16-INDEX(STANDINGS_W[],MATCH(Table1[[#This Row],[COMBINED]],STANDINGS_W[COMBINED],0),COLUMN(STANDINGS_W[PLACE IN LEAGUE]))</f>
        <v>11</v>
      </c>
      <c r="L1883">
        <f>16-INDEX(STANDINGS_K[],MATCH(Table1[[#This Row],[COMBINED]],STANDINGS_K[COMBINED],0),COLUMN(STANDINGS_K[PLACE IN LEAGUE]))</f>
        <v>11</v>
      </c>
      <c r="M1883">
        <f>16-INDEX(STANDINGS_SV[],MATCH(Table1[[#This Row],[COMBINED]],STANDINGS_SV[COMBINED],0),COLUMN(STANDINGS_SV[PLACE IN LEAGUE]))</f>
        <v>7</v>
      </c>
      <c r="N1883">
        <f>SUM(Table1[[#This Row],[BA]:[SV]])</f>
        <v>106</v>
      </c>
      <c r="O1883">
        <v>3</v>
      </c>
    </row>
    <row r="1884" spans="1:15" x14ac:dyDescent="0.25">
      <c r="A1884" t="s">
        <v>407</v>
      </c>
      <c r="B1884" t="s">
        <v>1973</v>
      </c>
      <c r="C1884" t="str">
        <f>Table1[[#This Row],[League]]&amp;Table1[[#This Row],[Team]]</f>
        <v>$150 Draft Champions Jan 10 1:00 pm Lg.3588Captain Crunch 2</v>
      </c>
      <c r="D1884">
        <f>16-INDEX(STANDINGS_BA[],MATCH(Table1[[#This Row],[COMBINED]],STANDINGS_BA[COMBINED],0),COLUMN(STANDINGS_BA[PLACE IN LEAGUE]))</f>
        <v>6</v>
      </c>
      <c r="E1884">
        <f>16-INDEX(STANDINGS_R[],MATCH(Table1[[#This Row],[COMBINED]],STANDINGS_R[COMBINED],0),COLUMN(STANDINGS_R[PLACE IN LEAGUE]))</f>
        <v>10</v>
      </c>
      <c r="F1884">
        <f>16-INDEX(STANDINGS_HR[],MATCH(Table1[[#This Row],[COMBINED]],STANDINGS_HR[COMBINED],0),COLUMN(STANDINGS_HR[PLACE IN LEAGUE]))</f>
        <v>4</v>
      </c>
      <c r="G1884">
        <f>16-INDEX(STANDINGS_RBI[],MATCH(Table1[[#This Row],[COMBINED]],STANDINGS_RBI[COMBINED],0),COLUMN(STANDINGS_RBI[PLACE IN LEAGUE]))</f>
        <v>5</v>
      </c>
      <c r="H1884">
        <f>16-INDEX(STANDINGS_SB[],MATCH(Table1[[#This Row],[COMBINED]],STANDINGS_SB[COMBINED],0),COLUMN(STANDINGS_SB[PLACE IN LEAGUE]))</f>
        <v>11</v>
      </c>
      <c r="I1884">
        <f>16-INDEX(STANDINGS_ERA[],MATCH(Table1[[#This Row],[COMBINED]],STANDINGS_ERA[COMBINED],0),COLUMN(STANDINGS_ERA[PLACE IN LEAGUE]))</f>
        <v>15</v>
      </c>
      <c r="J1884">
        <f>16-INDEX(STANDINGS_WHIP[],MATCH(Table1[[#This Row],[COMBINED]],STANDINGS_WHIP[COMBINED],0),COLUMN(STANDINGS_WHIP[PLACE IN LEAGUE]))</f>
        <v>14</v>
      </c>
      <c r="K1884">
        <f>16-INDEX(STANDINGS_W[],MATCH(Table1[[#This Row],[COMBINED]],STANDINGS_W[COMBINED],0),COLUMN(STANDINGS_W[PLACE IN LEAGUE]))</f>
        <v>12</v>
      </c>
      <c r="L1884">
        <f>16-INDEX(STANDINGS_K[],MATCH(Table1[[#This Row],[COMBINED]],STANDINGS_K[COMBINED],0),COLUMN(STANDINGS_K[PLACE IN LEAGUE]))</f>
        <v>13</v>
      </c>
      <c r="M1884">
        <f>16-INDEX(STANDINGS_SV[],MATCH(Table1[[#This Row],[COMBINED]],STANDINGS_SV[COMBINED],0),COLUMN(STANDINGS_SV[PLACE IN LEAGUE]))</f>
        <v>12</v>
      </c>
      <c r="N1884">
        <f>SUM(Table1[[#This Row],[BA]:[SV]])</f>
        <v>102</v>
      </c>
      <c r="O1884">
        <v>4</v>
      </c>
    </row>
    <row r="1885" spans="1:15" x14ac:dyDescent="0.25">
      <c r="A1885" t="s">
        <v>6</v>
      </c>
      <c r="B1885" t="s">
        <v>1973</v>
      </c>
      <c r="C1885" t="str">
        <f>Table1[[#This Row],[League]]&amp;Table1[[#This Row],[Team]]</f>
        <v>$150 Draft Champions Jan 10 1:00 pm Lg.3588The Incredibles</v>
      </c>
      <c r="D1885">
        <f>16-INDEX(STANDINGS_BA[],MATCH(Table1[[#This Row],[COMBINED]],STANDINGS_BA[COMBINED],0),COLUMN(STANDINGS_BA[PLACE IN LEAGUE]))</f>
        <v>12</v>
      </c>
      <c r="E1885">
        <f>16-INDEX(STANDINGS_R[],MATCH(Table1[[#This Row],[COMBINED]],STANDINGS_R[COMBINED],0),COLUMN(STANDINGS_R[PLACE IN LEAGUE]))</f>
        <v>9</v>
      </c>
      <c r="F1885">
        <f>16-INDEX(STANDINGS_HR[],MATCH(Table1[[#This Row],[COMBINED]],STANDINGS_HR[COMBINED],0),COLUMN(STANDINGS_HR[PLACE IN LEAGUE]))</f>
        <v>10</v>
      </c>
      <c r="G1885">
        <f>16-INDEX(STANDINGS_RBI[],MATCH(Table1[[#This Row],[COMBINED]],STANDINGS_RBI[COMBINED],0),COLUMN(STANDINGS_RBI[PLACE IN LEAGUE]))</f>
        <v>12</v>
      </c>
      <c r="H1885">
        <f>16-INDEX(STANDINGS_SB[],MATCH(Table1[[#This Row],[COMBINED]],STANDINGS_SB[COMBINED],0),COLUMN(STANDINGS_SB[PLACE IN LEAGUE]))</f>
        <v>10</v>
      </c>
      <c r="I1885">
        <f>16-INDEX(STANDINGS_ERA[],MATCH(Table1[[#This Row],[COMBINED]],STANDINGS_ERA[COMBINED],0),COLUMN(STANDINGS_ERA[PLACE IN LEAGUE]))</f>
        <v>6</v>
      </c>
      <c r="J1885">
        <f>16-INDEX(STANDINGS_WHIP[],MATCH(Table1[[#This Row],[COMBINED]],STANDINGS_WHIP[COMBINED],0),COLUMN(STANDINGS_WHIP[PLACE IN LEAGUE]))</f>
        <v>5</v>
      </c>
      <c r="K1885">
        <f>16-INDEX(STANDINGS_W[],MATCH(Table1[[#This Row],[COMBINED]],STANDINGS_W[COMBINED],0),COLUMN(STANDINGS_W[PLACE IN LEAGUE]))</f>
        <v>7</v>
      </c>
      <c r="L1885">
        <f>16-INDEX(STANDINGS_K[],MATCH(Table1[[#This Row],[COMBINED]],STANDINGS_K[COMBINED],0),COLUMN(STANDINGS_K[PLACE IN LEAGUE]))</f>
        <v>12</v>
      </c>
      <c r="M1885">
        <f>16-INDEX(STANDINGS_SV[],MATCH(Table1[[#This Row],[COMBINED]],STANDINGS_SV[COMBINED],0),COLUMN(STANDINGS_SV[PLACE IN LEAGUE]))</f>
        <v>10</v>
      </c>
      <c r="N1885">
        <f>SUM(Table1[[#This Row],[BA]:[SV]])</f>
        <v>93</v>
      </c>
      <c r="O1885">
        <v>5</v>
      </c>
    </row>
    <row r="1886" spans="1:15" x14ac:dyDescent="0.25">
      <c r="A1886" t="s">
        <v>1974</v>
      </c>
      <c r="B1886" t="s">
        <v>1973</v>
      </c>
      <c r="C1886" t="str">
        <f>Table1[[#This Row],[League]]&amp;Table1[[#This Row],[Team]]</f>
        <v>$150 Draft Champions Jan 10 1:00 pm Lg.3588War Boys</v>
      </c>
      <c r="D1886">
        <f>16-INDEX(STANDINGS_BA[],MATCH(Table1[[#This Row],[COMBINED]],STANDINGS_BA[COMBINED],0),COLUMN(STANDINGS_BA[PLACE IN LEAGUE]))</f>
        <v>14</v>
      </c>
      <c r="E1886">
        <f>16-INDEX(STANDINGS_R[],MATCH(Table1[[#This Row],[COMBINED]],STANDINGS_R[COMBINED],0),COLUMN(STANDINGS_R[PLACE IN LEAGUE]))</f>
        <v>11</v>
      </c>
      <c r="F1886">
        <f>16-INDEX(STANDINGS_HR[],MATCH(Table1[[#This Row],[COMBINED]],STANDINGS_HR[COMBINED],0),COLUMN(STANDINGS_HR[PLACE IN LEAGUE]))</f>
        <v>12</v>
      </c>
      <c r="G1886">
        <f>16-INDEX(STANDINGS_RBI[],MATCH(Table1[[#This Row],[COMBINED]],STANDINGS_RBI[COMBINED],0),COLUMN(STANDINGS_RBI[PLACE IN LEAGUE]))</f>
        <v>11</v>
      </c>
      <c r="H1886">
        <f>16-INDEX(STANDINGS_SB[],MATCH(Table1[[#This Row],[COMBINED]],STANDINGS_SB[COMBINED],0),COLUMN(STANDINGS_SB[PLACE IN LEAGUE]))</f>
        <v>9</v>
      </c>
      <c r="I1886">
        <f>16-INDEX(STANDINGS_ERA[],MATCH(Table1[[#This Row],[COMBINED]],STANDINGS_ERA[COMBINED],0),COLUMN(STANDINGS_ERA[PLACE IN LEAGUE]))</f>
        <v>3</v>
      </c>
      <c r="J1886">
        <f>16-INDEX(STANDINGS_WHIP[],MATCH(Table1[[#This Row],[COMBINED]],STANDINGS_WHIP[COMBINED],0),COLUMN(STANDINGS_WHIP[PLACE IN LEAGUE]))</f>
        <v>6</v>
      </c>
      <c r="K1886">
        <f>16-INDEX(STANDINGS_W[],MATCH(Table1[[#This Row],[COMBINED]],STANDINGS_W[COMBINED],0),COLUMN(STANDINGS_W[PLACE IN LEAGUE]))</f>
        <v>6</v>
      </c>
      <c r="L1886">
        <f>16-INDEX(STANDINGS_K[],MATCH(Table1[[#This Row],[COMBINED]],STANDINGS_K[COMBINED],0),COLUMN(STANDINGS_K[PLACE IN LEAGUE]))</f>
        <v>8</v>
      </c>
      <c r="M1886">
        <f>16-INDEX(STANDINGS_SV[],MATCH(Table1[[#This Row],[COMBINED]],STANDINGS_SV[COMBINED],0),COLUMN(STANDINGS_SV[PLACE IN LEAGUE]))</f>
        <v>11</v>
      </c>
      <c r="N1886">
        <f>SUM(Table1[[#This Row],[BA]:[SV]])</f>
        <v>91</v>
      </c>
      <c r="O1886">
        <v>6</v>
      </c>
    </row>
    <row r="1887" spans="1:15" x14ac:dyDescent="0.25">
      <c r="A1887" t="s">
        <v>1978</v>
      </c>
      <c r="B1887" t="s">
        <v>1973</v>
      </c>
      <c r="C1887" t="str">
        <f>Table1[[#This Row],[League]]&amp;Table1[[#This Row],[Team]]</f>
        <v>$150 Draft Champions Jan 10 1:00 pm Lg.3588Kiss of Death</v>
      </c>
      <c r="D1887">
        <f>16-INDEX(STANDINGS_BA[],MATCH(Table1[[#This Row],[COMBINED]],STANDINGS_BA[COMBINED],0),COLUMN(STANDINGS_BA[PLACE IN LEAGUE]))</f>
        <v>8</v>
      </c>
      <c r="E1887">
        <f>16-INDEX(STANDINGS_R[],MATCH(Table1[[#This Row],[COMBINED]],STANDINGS_R[COMBINED],0),COLUMN(STANDINGS_R[PLACE IN LEAGUE]))</f>
        <v>7</v>
      </c>
      <c r="F1887">
        <f>16-INDEX(STANDINGS_HR[],MATCH(Table1[[#This Row],[COMBINED]],STANDINGS_HR[COMBINED],0),COLUMN(STANDINGS_HR[PLACE IN LEAGUE]))</f>
        <v>8</v>
      </c>
      <c r="G1887">
        <f>16-INDEX(STANDINGS_RBI[],MATCH(Table1[[#This Row],[COMBINED]],STANDINGS_RBI[COMBINED],0),COLUMN(STANDINGS_RBI[PLACE IN LEAGUE]))</f>
        <v>7</v>
      </c>
      <c r="H1887">
        <f>16-INDEX(STANDINGS_SB[],MATCH(Table1[[#This Row],[COMBINED]],STANDINGS_SB[COMBINED],0),COLUMN(STANDINGS_SB[PLACE IN LEAGUE]))</f>
        <v>14</v>
      </c>
      <c r="I1887">
        <f>16-INDEX(STANDINGS_ERA[],MATCH(Table1[[#This Row],[COMBINED]],STANDINGS_ERA[COMBINED],0),COLUMN(STANDINGS_ERA[PLACE IN LEAGUE]))</f>
        <v>12</v>
      </c>
      <c r="J1887">
        <f>16-INDEX(STANDINGS_WHIP[],MATCH(Table1[[#This Row],[COMBINED]],STANDINGS_WHIP[COMBINED],0),COLUMN(STANDINGS_WHIP[PLACE IN LEAGUE]))</f>
        <v>7</v>
      </c>
      <c r="K1887">
        <f>16-INDEX(STANDINGS_W[],MATCH(Table1[[#This Row],[COMBINED]],STANDINGS_W[COMBINED],0),COLUMN(STANDINGS_W[PLACE IN LEAGUE]))</f>
        <v>2</v>
      </c>
      <c r="L1887">
        <f>16-INDEX(STANDINGS_K[],MATCH(Table1[[#This Row],[COMBINED]],STANDINGS_K[COMBINED],0),COLUMN(STANDINGS_K[PLACE IN LEAGUE]))</f>
        <v>2</v>
      </c>
      <c r="M1887">
        <f>16-INDEX(STANDINGS_SV[],MATCH(Table1[[#This Row],[COMBINED]],STANDINGS_SV[COMBINED],0),COLUMN(STANDINGS_SV[PLACE IN LEAGUE]))</f>
        <v>15</v>
      </c>
      <c r="N1887">
        <f>SUM(Table1[[#This Row],[BA]:[SV]])</f>
        <v>82</v>
      </c>
      <c r="O1887">
        <v>7</v>
      </c>
    </row>
    <row r="1888" spans="1:15" x14ac:dyDescent="0.25">
      <c r="A1888" t="s">
        <v>1984</v>
      </c>
      <c r="B1888" t="s">
        <v>1973</v>
      </c>
      <c r="C1888" t="str">
        <f>Table1[[#This Row],[League]]&amp;Table1[[#This Row],[Team]]</f>
        <v>$150 Draft Champions Jan 10 1:00 pm Lg.3588Belmont Blizzard</v>
      </c>
      <c r="D1888">
        <f>16-INDEX(STANDINGS_BA[],MATCH(Table1[[#This Row],[COMBINED]],STANDINGS_BA[COMBINED],0),COLUMN(STANDINGS_BA[PLACE IN LEAGUE]))</f>
        <v>1</v>
      </c>
      <c r="E1888">
        <f>16-INDEX(STANDINGS_R[],MATCH(Table1[[#This Row],[COMBINED]],STANDINGS_R[COMBINED],0),COLUMN(STANDINGS_R[PLACE IN LEAGUE]))</f>
        <v>3</v>
      </c>
      <c r="F1888">
        <f>16-INDEX(STANDINGS_HR[],MATCH(Table1[[#This Row],[COMBINED]],STANDINGS_HR[COMBINED],0),COLUMN(STANDINGS_HR[PLACE IN LEAGUE]))</f>
        <v>6</v>
      </c>
      <c r="G1888">
        <f>16-INDEX(STANDINGS_RBI[],MATCH(Table1[[#This Row],[COMBINED]],STANDINGS_RBI[COMBINED],0),COLUMN(STANDINGS_RBI[PLACE IN LEAGUE]))</f>
        <v>6</v>
      </c>
      <c r="H1888">
        <f>16-INDEX(STANDINGS_SB[],MATCH(Table1[[#This Row],[COMBINED]],STANDINGS_SB[COMBINED],0),COLUMN(STANDINGS_SB[PLACE IN LEAGUE]))</f>
        <v>3</v>
      </c>
      <c r="I1888">
        <f>16-INDEX(STANDINGS_ERA[],MATCH(Table1[[#This Row],[COMBINED]],STANDINGS_ERA[COMBINED],0),COLUMN(STANDINGS_ERA[PLACE IN LEAGUE]))</f>
        <v>14</v>
      </c>
      <c r="J1888">
        <f>16-INDEX(STANDINGS_WHIP[],MATCH(Table1[[#This Row],[COMBINED]],STANDINGS_WHIP[COMBINED],0),COLUMN(STANDINGS_WHIP[PLACE IN LEAGUE]))</f>
        <v>15</v>
      </c>
      <c r="K1888">
        <f>16-INDEX(STANDINGS_W[],MATCH(Table1[[#This Row],[COMBINED]],STANDINGS_W[COMBINED],0),COLUMN(STANDINGS_W[PLACE IN LEAGUE]))</f>
        <v>15</v>
      </c>
      <c r="L1888">
        <f>16-INDEX(STANDINGS_K[],MATCH(Table1[[#This Row],[COMBINED]],STANDINGS_K[COMBINED],0),COLUMN(STANDINGS_K[PLACE IN LEAGUE]))</f>
        <v>14</v>
      </c>
      <c r="M1888">
        <f>16-INDEX(STANDINGS_SV[],MATCH(Table1[[#This Row],[COMBINED]],STANDINGS_SV[COMBINED],0),COLUMN(STANDINGS_SV[PLACE IN LEAGUE]))</f>
        <v>4</v>
      </c>
      <c r="N1888">
        <f>SUM(Table1[[#This Row],[BA]:[SV]])</f>
        <v>81</v>
      </c>
      <c r="O1888">
        <v>8</v>
      </c>
    </row>
    <row r="1889" spans="1:15" x14ac:dyDescent="0.25">
      <c r="A1889" t="s">
        <v>1980</v>
      </c>
      <c r="B1889" t="s">
        <v>1973</v>
      </c>
      <c r="C1889" t="str">
        <f>Table1[[#This Row],[League]]&amp;Table1[[#This Row],[Team]]</f>
        <v>$150 Draft Champions Jan 10 1:00 pm Lg.3588The Sun</v>
      </c>
      <c r="D1889">
        <f>16-INDEX(STANDINGS_BA[],MATCH(Table1[[#This Row],[COMBINED]],STANDINGS_BA[COMBINED],0),COLUMN(STANDINGS_BA[PLACE IN LEAGUE]))</f>
        <v>5</v>
      </c>
      <c r="E1889">
        <f>16-INDEX(STANDINGS_R[],MATCH(Table1[[#This Row],[COMBINED]],STANDINGS_R[COMBINED],0),COLUMN(STANDINGS_R[PLACE IN LEAGUE]))</f>
        <v>4</v>
      </c>
      <c r="F1889">
        <f>16-INDEX(STANDINGS_HR[],MATCH(Table1[[#This Row],[COMBINED]],STANDINGS_HR[COMBINED],0),COLUMN(STANDINGS_HR[PLACE IN LEAGUE]))</f>
        <v>11</v>
      </c>
      <c r="G1889">
        <f>16-INDEX(STANDINGS_RBI[],MATCH(Table1[[#This Row],[COMBINED]],STANDINGS_RBI[COMBINED],0),COLUMN(STANDINGS_RBI[PLACE IN LEAGUE]))</f>
        <v>4</v>
      </c>
      <c r="H1889">
        <f>16-INDEX(STANDINGS_SB[],MATCH(Table1[[#This Row],[COMBINED]],STANDINGS_SB[COMBINED],0),COLUMN(STANDINGS_SB[PLACE IN LEAGUE]))</f>
        <v>12</v>
      </c>
      <c r="I1889">
        <f>16-INDEX(STANDINGS_ERA[],MATCH(Table1[[#This Row],[COMBINED]],STANDINGS_ERA[COMBINED],0),COLUMN(STANDINGS_ERA[PLACE IN LEAGUE]))</f>
        <v>8</v>
      </c>
      <c r="J1889">
        <f>16-INDEX(STANDINGS_WHIP[],MATCH(Table1[[#This Row],[COMBINED]],STANDINGS_WHIP[COMBINED],0),COLUMN(STANDINGS_WHIP[PLACE IN LEAGUE]))</f>
        <v>11</v>
      </c>
      <c r="K1889">
        <f>16-INDEX(STANDINGS_W[],MATCH(Table1[[#This Row],[COMBINED]],STANDINGS_W[COMBINED],0),COLUMN(STANDINGS_W[PLACE IN LEAGUE]))</f>
        <v>9</v>
      </c>
      <c r="L1889">
        <f>16-INDEX(STANDINGS_K[],MATCH(Table1[[#This Row],[COMBINED]],STANDINGS_K[COMBINED],0),COLUMN(STANDINGS_K[PLACE IN LEAGUE]))</f>
        <v>10</v>
      </c>
      <c r="M1889">
        <f>16-INDEX(STANDINGS_SV[],MATCH(Table1[[#This Row],[COMBINED]],STANDINGS_SV[COMBINED],0),COLUMN(STANDINGS_SV[PLACE IN LEAGUE]))</f>
        <v>6</v>
      </c>
      <c r="N1889">
        <f>SUM(Table1[[#This Row],[BA]:[SV]])</f>
        <v>80</v>
      </c>
      <c r="O1889">
        <v>9</v>
      </c>
    </row>
    <row r="1890" spans="1:15" x14ac:dyDescent="0.25">
      <c r="A1890" t="s">
        <v>1979</v>
      </c>
      <c r="B1890" t="s">
        <v>1973</v>
      </c>
      <c r="C1890" t="str">
        <f>Table1[[#This Row],[League]]&amp;Table1[[#This Row],[Team]]</f>
        <v>$150 Draft Champions Jan 10 1:00 pm Lg.3588Wahoos</v>
      </c>
      <c r="D1890">
        <f>16-INDEX(STANDINGS_BA[],MATCH(Table1[[#This Row],[COMBINED]],STANDINGS_BA[COMBINED],0),COLUMN(STANDINGS_BA[PLACE IN LEAGUE]))</f>
        <v>7</v>
      </c>
      <c r="E1890">
        <f>16-INDEX(STANDINGS_R[],MATCH(Table1[[#This Row],[COMBINED]],STANDINGS_R[COMBINED],0),COLUMN(STANDINGS_R[PLACE IN LEAGUE]))</f>
        <v>8</v>
      </c>
      <c r="F1890">
        <f>16-INDEX(STANDINGS_HR[],MATCH(Table1[[#This Row],[COMBINED]],STANDINGS_HR[COMBINED],0),COLUMN(STANDINGS_HR[PLACE IN LEAGUE]))</f>
        <v>9</v>
      </c>
      <c r="G1890">
        <f>16-INDEX(STANDINGS_RBI[],MATCH(Table1[[#This Row],[COMBINED]],STANDINGS_RBI[COMBINED],0),COLUMN(STANDINGS_RBI[PLACE IN LEAGUE]))</f>
        <v>10</v>
      </c>
      <c r="H1890">
        <f>16-INDEX(STANDINGS_SB[],MATCH(Table1[[#This Row],[COMBINED]],STANDINGS_SB[COMBINED],0),COLUMN(STANDINGS_SB[PLACE IN LEAGUE]))</f>
        <v>5</v>
      </c>
      <c r="I1890">
        <f>16-INDEX(STANDINGS_ERA[],MATCH(Table1[[#This Row],[COMBINED]],STANDINGS_ERA[COMBINED],0),COLUMN(STANDINGS_ERA[PLACE IN LEAGUE]))</f>
        <v>9</v>
      </c>
      <c r="J1890">
        <f>16-INDEX(STANDINGS_WHIP[],MATCH(Table1[[#This Row],[COMBINED]],STANDINGS_WHIP[COMBINED],0),COLUMN(STANDINGS_WHIP[PLACE IN LEAGUE]))</f>
        <v>8</v>
      </c>
      <c r="K1890">
        <f>16-INDEX(STANDINGS_W[],MATCH(Table1[[#This Row],[COMBINED]],STANDINGS_W[COMBINED],0),COLUMN(STANDINGS_W[PLACE IN LEAGUE]))</f>
        <v>3</v>
      </c>
      <c r="L1890">
        <f>16-INDEX(STANDINGS_K[],MATCH(Table1[[#This Row],[COMBINED]],STANDINGS_K[COMBINED],0),COLUMN(STANDINGS_K[PLACE IN LEAGUE]))</f>
        <v>3</v>
      </c>
      <c r="M1890">
        <f>16-INDEX(STANDINGS_SV[],MATCH(Table1[[#This Row],[COMBINED]],STANDINGS_SV[COMBINED],0),COLUMN(STANDINGS_SV[PLACE IN LEAGUE]))</f>
        <v>14</v>
      </c>
      <c r="N1890">
        <f>SUM(Table1[[#This Row],[BA]:[SV]])</f>
        <v>76</v>
      </c>
      <c r="O1890">
        <v>10</v>
      </c>
    </row>
    <row r="1891" spans="1:15" x14ac:dyDescent="0.25">
      <c r="A1891" t="s">
        <v>1975</v>
      </c>
      <c r="B1891" t="s">
        <v>1973</v>
      </c>
      <c r="C1891" t="str">
        <f>Table1[[#This Row],[League]]&amp;Table1[[#This Row],[Team]]</f>
        <v>$150 Draft Champions Jan 10 1:00 pm Lg.3588Bleacher Bums Dos</v>
      </c>
      <c r="D1891">
        <f>16-INDEX(STANDINGS_BA[],MATCH(Table1[[#This Row],[COMBINED]],STANDINGS_BA[COMBINED],0),COLUMN(STANDINGS_BA[PLACE IN LEAGUE]))</f>
        <v>13</v>
      </c>
      <c r="E1891">
        <f>16-INDEX(STANDINGS_R[],MATCH(Table1[[#This Row],[COMBINED]],STANDINGS_R[COMBINED],0),COLUMN(STANDINGS_R[PLACE IN LEAGUE]))</f>
        <v>14</v>
      </c>
      <c r="F1891">
        <f>16-INDEX(STANDINGS_HR[],MATCH(Table1[[#This Row],[COMBINED]],STANDINGS_HR[COMBINED],0),COLUMN(STANDINGS_HR[PLACE IN LEAGUE]))</f>
        <v>7</v>
      </c>
      <c r="G1891">
        <f>16-INDEX(STANDINGS_RBI[],MATCH(Table1[[#This Row],[COMBINED]],STANDINGS_RBI[COMBINED],0),COLUMN(STANDINGS_RBI[PLACE IN LEAGUE]))</f>
        <v>8</v>
      </c>
      <c r="H1891">
        <f>16-INDEX(STANDINGS_SB[],MATCH(Table1[[#This Row],[COMBINED]],STANDINGS_SB[COMBINED],0),COLUMN(STANDINGS_SB[PLACE IN LEAGUE]))</f>
        <v>6</v>
      </c>
      <c r="I1891">
        <f>16-INDEX(STANDINGS_ERA[],MATCH(Table1[[#This Row],[COMBINED]],STANDINGS_ERA[COMBINED],0),COLUMN(STANDINGS_ERA[PLACE IN LEAGUE]))</f>
        <v>5</v>
      </c>
      <c r="J1891">
        <f>16-INDEX(STANDINGS_WHIP[],MATCH(Table1[[#This Row],[COMBINED]],STANDINGS_WHIP[COMBINED],0),COLUMN(STANDINGS_WHIP[PLACE IN LEAGUE]))</f>
        <v>3</v>
      </c>
      <c r="K1891">
        <f>16-INDEX(STANDINGS_W[],MATCH(Table1[[#This Row],[COMBINED]],STANDINGS_W[COMBINED],0),COLUMN(STANDINGS_W[PLACE IN LEAGUE]))</f>
        <v>4</v>
      </c>
      <c r="L1891">
        <f>16-INDEX(STANDINGS_K[],MATCH(Table1[[#This Row],[COMBINED]],STANDINGS_K[COMBINED],0),COLUMN(STANDINGS_K[PLACE IN LEAGUE]))</f>
        <v>5</v>
      </c>
      <c r="M1891">
        <f>16-INDEX(STANDINGS_SV[],MATCH(Table1[[#This Row],[COMBINED]],STANDINGS_SV[COMBINED],0),COLUMN(STANDINGS_SV[PLACE IN LEAGUE]))</f>
        <v>8</v>
      </c>
      <c r="N1891">
        <f>SUM(Table1[[#This Row],[BA]:[SV]])</f>
        <v>73</v>
      </c>
      <c r="O1891">
        <v>11</v>
      </c>
    </row>
    <row r="1892" spans="1:15" x14ac:dyDescent="0.25">
      <c r="A1892" t="s">
        <v>1977</v>
      </c>
      <c r="B1892" t="s">
        <v>1973</v>
      </c>
      <c r="C1892" t="str">
        <f>Table1[[#This Row],[League]]&amp;Table1[[#This Row],[Team]]</f>
        <v>$150 Draft Champions Jan 10 1:00 pm Lg.3588Ryan's Troutfish Squad</v>
      </c>
      <c r="D1892">
        <f>16-INDEX(STANDINGS_BA[],MATCH(Table1[[#This Row],[COMBINED]],STANDINGS_BA[COMBINED],0),COLUMN(STANDINGS_BA[PLACE IN LEAGUE]))</f>
        <v>10</v>
      </c>
      <c r="E1892">
        <f>16-INDEX(STANDINGS_R[],MATCH(Table1[[#This Row],[COMBINED]],STANDINGS_R[COMBINED],0),COLUMN(STANDINGS_R[PLACE IN LEAGUE]))</f>
        <v>6</v>
      </c>
      <c r="F1892">
        <f>16-INDEX(STANDINGS_HR[],MATCH(Table1[[#This Row],[COMBINED]],STANDINGS_HR[COMBINED],0),COLUMN(STANDINGS_HR[PLACE IN LEAGUE]))</f>
        <v>5</v>
      </c>
      <c r="G1892">
        <f>16-INDEX(STANDINGS_RBI[],MATCH(Table1[[#This Row],[COMBINED]],STANDINGS_RBI[COMBINED],0),COLUMN(STANDINGS_RBI[PLACE IN LEAGUE]))</f>
        <v>3</v>
      </c>
      <c r="H1892">
        <f>16-INDEX(STANDINGS_SB[],MATCH(Table1[[#This Row],[COMBINED]],STANDINGS_SB[COMBINED],0),COLUMN(STANDINGS_SB[PLACE IN LEAGUE]))</f>
        <v>1</v>
      </c>
      <c r="I1892">
        <f>16-INDEX(STANDINGS_ERA[],MATCH(Table1[[#This Row],[COMBINED]],STANDINGS_ERA[COMBINED],0),COLUMN(STANDINGS_ERA[PLACE IN LEAGUE]))</f>
        <v>7</v>
      </c>
      <c r="J1892">
        <f>16-INDEX(STANDINGS_WHIP[],MATCH(Table1[[#This Row],[COMBINED]],STANDINGS_WHIP[COMBINED],0),COLUMN(STANDINGS_WHIP[PLACE IN LEAGUE]))</f>
        <v>10</v>
      </c>
      <c r="K1892">
        <f>16-INDEX(STANDINGS_W[],MATCH(Table1[[#This Row],[COMBINED]],STANDINGS_W[COMBINED],0),COLUMN(STANDINGS_W[PLACE IN LEAGUE]))</f>
        <v>13</v>
      </c>
      <c r="L1892">
        <f>16-INDEX(STANDINGS_K[],MATCH(Table1[[#This Row],[COMBINED]],STANDINGS_K[COMBINED],0),COLUMN(STANDINGS_K[PLACE IN LEAGUE]))</f>
        <v>9</v>
      </c>
      <c r="M1892">
        <f>16-INDEX(STANDINGS_SV[],MATCH(Table1[[#This Row],[COMBINED]],STANDINGS_SV[COMBINED],0),COLUMN(STANDINGS_SV[PLACE IN LEAGUE]))</f>
        <v>9</v>
      </c>
      <c r="N1892">
        <f>SUM(Table1[[#This Row],[BA]:[SV]])</f>
        <v>73</v>
      </c>
      <c r="O1892">
        <v>12</v>
      </c>
    </row>
    <row r="1893" spans="1:15" x14ac:dyDescent="0.25">
      <c r="A1893" t="s">
        <v>230</v>
      </c>
      <c r="B1893" t="s">
        <v>1973</v>
      </c>
      <c r="C1893" t="str">
        <f>Table1[[#This Row],[League]]&amp;Table1[[#This Row],[Team]]</f>
        <v>$150 Draft Champions Jan 10 1:00 pm Lg.3588Team Hofmann</v>
      </c>
      <c r="D1893">
        <f>16-INDEX(STANDINGS_BA[],MATCH(Table1[[#This Row],[COMBINED]],STANDINGS_BA[COMBINED],0),COLUMN(STANDINGS_BA[PLACE IN LEAGUE]))</f>
        <v>9</v>
      </c>
      <c r="E1893">
        <f>16-INDEX(STANDINGS_R[],MATCH(Table1[[#This Row],[COMBINED]],STANDINGS_R[COMBINED],0),COLUMN(STANDINGS_R[PLACE IN LEAGUE]))</f>
        <v>1</v>
      </c>
      <c r="F1893">
        <f>16-INDEX(STANDINGS_HR[],MATCH(Table1[[#This Row],[COMBINED]],STANDINGS_HR[COMBINED],0),COLUMN(STANDINGS_HR[PLACE IN LEAGUE]))</f>
        <v>2</v>
      </c>
      <c r="G1893">
        <f>16-INDEX(STANDINGS_RBI[],MATCH(Table1[[#This Row],[COMBINED]],STANDINGS_RBI[COMBINED],0),COLUMN(STANDINGS_RBI[PLACE IN LEAGUE]))</f>
        <v>1</v>
      </c>
      <c r="H1893">
        <f>16-INDEX(STANDINGS_SB[],MATCH(Table1[[#This Row],[COMBINED]],STANDINGS_SB[COMBINED],0),COLUMN(STANDINGS_SB[PLACE IN LEAGUE]))</f>
        <v>2</v>
      </c>
      <c r="I1893">
        <f>16-INDEX(STANDINGS_ERA[],MATCH(Table1[[#This Row],[COMBINED]],STANDINGS_ERA[COMBINED],0),COLUMN(STANDINGS_ERA[PLACE IN LEAGUE]))</f>
        <v>4</v>
      </c>
      <c r="J1893">
        <f>16-INDEX(STANDINGS_WHIP[],MATCH(Table1[[#This Row],[COMBINED]],STANDINGS_WHIP[COMBINED],0),COLUMN(STANDINGS_WHIP[PLACE IN LEAGUE]))</f>
        <v>4</v>
      </c>
      <c r="K1893">
        <f>16-INDEX(STANDINGS_W[],MATCH(Table1[[#This Row],[COMBINED]],STANDINGS_W[COMBINED],0),COLUMN(STANDINGS_W[PLACE IN LEAGUE]))</f>
        <v>8</v>
      </c>
      <c r="L1893">
        <f>16-INDEX(STANDINGS_K[],MATCH(Table1[[#This Row],[COMBINED]],STANDINGS_K[COMBINED],0),COLUMN(STANDINGS_K[PLACE IN LEAGUE]))</f>
        <v>6</v>
      </c>
      <c r="M1893">
        <f>16-INDEX(STANDINGS_SV[],MATCH(Table1[[#This Row],[COMBINED]],STANDINGS_SV[COMBINED],0),COLUMN(STANDINGS_SV[PLACE IN LEAGUE]))</f>
        <v>3</v>
      </c>
      <c r="N1893">
        <f>SUM(Table1[[#This Row],[BA]:[SV]])</f>
        <v>40</v>
      </c>
      <c r="O1893">
        <v>13</v>
      </c>
    </row>
    <row r="1894" spans="1:15" x14ac:dyDescent="0.25">
      <c r="A1894" t="s">
        <v>1982</v>
      </c>
      <c r="B1894" t="s">
        <v>1973</v>
      </c>
      <c r="C1894" t="str">
        <f>Table1[[#This Row],[League]]&amp;Table1[[#This Row],[Team]]</f>
        <v>$150 Draft Champions Jan 10 1:00 pm Lg.3588Chalupa Batman 2</v>
      </c>
      <c r="D1894">
        <f>16-INDEX(STANDINGS_BA[],MATCH(Table1[[#This Row],[COMBINED]],STANDINGS_BA[COMBINED],0),COLUMN(STANDINGS_BA[PLACE IN LEAGUE]))</f>
        <v>3</v>
      </c>
      <c r="E1894">
        <f>16-INDEX(STANDINGS_R[],MATCH(Table1[[#This Row],[COMBINED]],STANDINGS_R[COMBINED],0),COLUMN(STANDINGS_R[PLACE IN LEAGUE]))</f>
        <v>5</v>
      </c>
      <c r="F1894">
        <f>16-INDEX(STANDINGS_HR[],MATCH(Table1[[#This Row],[COMBINED]],STANDINGS_HR[COMBINED],0),COLUMN(STANDINGS_HR[PLACE IN LEAGUE]))</f>
        <v>3</v>
      </c>
      <c r="G1894">
        <f>16-INDEX(STANDINGS_RBI[],MATCH(Table1[[#This Row],[COMBINED]],STANDINGS_RBI[COMBINED],0),COLUMN(STANDINGS_RBI[PLACE IN LEAGUE]))</f>
        <v>2</v>
      </c>
      <c r="H1894">
        <f>16-INDEX(STANDINGS_SB[],MATCH(Table1[[#This Row],[COMBINED]],STANDINGS_SB[COMBINED],0),COLUMN(STANDINGS_SB[PLACE IN LEAGUE]))</f>
        <v>13</v>
      </c>
      <c r="I1894">
        <f>16-INDEX(STANDINGS_ERA[],MATCH(Table1[[#This Row],[COMBINED]],STANDINGS_ERA[COMBINED],0),COLUMN(STANDINGS_ERA[PLACE IN LEAGUE]))</f>
        <v>2</v>
      </c>
      <c r="J1894">
        <f>16-INDEX(STANDINGS_WHIP[],MATCH(Table1[[#This Row],[COMBINED]],STANDINGS_WHIP[COMBINED],0),COLUMN(STANDINGS_WHIP[PLACE IN LEAGUE]))</f>
        <v>2</v>
      </c>
      <c r="K1894">
        <f>16-INDEX(STANDINGS_W[],MATCH(Table1[[#This Row],[COMBINED]],STANDINGS_W[COMBINED],0),COLUMN(STANDINGS_W[PLACE IN LEAGUE]))</f>
        <v>5</v>
      </c>
      <c r="L1894">
        <f>16-INDEX(STANDINGS_K[],MATCH(Table1[[#This Row],[COMBINED]],STANDINGS_K[COMBINED],0),COLUMN(STANDINGS_K[PLACE IN LEAGUE]))</f>
        <v>4</v>
      </c>
      <c r="M1894">
        <f>16-INDEX(STANDINGS_SV[],MATCH(Table1[[#This Row],[COMBINED]],STANDINGS_SV[COMBINED],0),COLUMN(STANDINGS_SV[PLACE IN LEAGUE]))</f>
        <v>1</v>
      </c>
      <c r="N1894">
        <f>SUM(Table1[[#This Row],[BA]:[SV]])</f>
        <v>40</v>
      </c>
      <c r="O1894">
        <v>14</v>
      </c>
    </row>
    <row r="1895" spans="1:15" x14ac:dyDescent="0.25">
      <c r="A1895" t="s">
        <v>1976</v>
      </c>
      <c r="B1895" t="s">
        <v>1973</v>
      </c>
      <c r="C1895" t="str">
        <f>Table1[[#This Row],[League]]&amp;Table1[[#This Row],[Team]]</f>
        <v>$150 Draft Champions Jan 10 1:00 pm Lg.3588El Guapos</v>
      </c>
      <c r="D1895">
        <f>16-INDEX(STANDINGS_BA[],MATCH(Table1[[#This Row],[COMBINED]],STANDINGS_BA[COMBINED],0),COLUMN(STANDINGS_BA[PLACE IN LEAGUE]))</f>
        <v>11</v>
      </c>
      <c r="E1895">
        <f>16-INDEX(STANDINGS_R[],MATCH(Table1[[#This Row],[COMBINED]],STANDINGS_R[COMBINED],0),COLUMN(STANDINGS_R[PLACE IN LEAGUE]))</f>
        <v>2</v>
      </c>
      <c r="F1895">
        <f>16-INDEX(STANDINGS_HR[],MATCH(Table1[[#This Row],[COMBINED]],STANDINGS_HR[COMBINED],0),COLUMN(STANDINGS_HR[PLACE IN LEAGUE]))</f>
        <v>1</v>
      </c>
      <c r="G1895">
        <f>16-INDEX(STANDINGS_RBI[],MATCH(Table1[[#This Row],[COMBINED]],STANDINGS_RBI[COMBINED],0),COLUMN(STANDINGS_RBI[PLACE IN LEAGUE]))</f>
        <v>9</v>
      </c>
      <c r="H1895">
        <f>16-INDEX(STANDINGS_SB[],MATCH(Table1[[#This Row],[COMBINED]],STANDINGS_SB[COMBINED],0),COLUMN(STANDINGS_SB[PLACE IN LEAGUE]))</f>
        <v>4</v>
      </c>
      <c r="I1895">
        <f>16-INDEX(STANDINGS_ERA[],MATCH(Table1[[#This Row],[COMBINED]],STANDINGS_ERA[COMBINED],0),COLUMN(STANDINGS_ERA[PLACE IN LEAGUE]))</f>
        <v>1</v>
      </c>
      <c r="J1895">
        <f>16-INDEX(STANDINGS_WHIP[],MATCH(Table1[[#This Row],[COMBINED]],STANDINGS_WHIP[COMBINED],0),COLUMN(STANDINGS_WHIP[PLACE IN LEAGUE]))</f>
        <v>1</v>
      </c>
      <c r="K1895">
        <f>16-INDEX(STANDINGS_W[],MATCH(Table1[[#This Row],[COMBINED]],STANDINGS_W[COMBINED],0),COLUMN(STANDINGS_W[PLACE IN LEAGUE]))</f>
        <v>1</v>
      </c>
      <c r="L1895">
        <f>16-INDEX(STANDINGS_K[],MATCH(Table1[[#This Row],[COMBINED]],STANDINGS_K[COMBINED],0),COLUMN(STANDINGS_K[PLACE IN LEAGUE]))</f>
        <v>1</v>
      </c>
      <c r="M1895">
        <f>16-INDEX(STANDINGS_SV[],MATCH(Table1[[#This Row],[COMBINED]],STANDINGS_SV[COMBINED],0),COLUMN(STANDINGS_SV[PLACE IN LEAGUE]))</f>
        <v>2</v>
      </c>
      <c r="N1895">
        <f>SUM(Table1[[#This Row],[BA]:[SV]])</f>
        <v>33</v>
      </c>
      <c r="O1895">
        <v>15</v>
      </c>
    </row>
    <row r="1896" spans="1:15" x14ac:dyDescent="0.25">
      <c r="A1896" t="s">
        <v>1985</v>
      </c>
      <c r="B1896" t="s">
        <v>1986</v>
      </c>
      <c r="C1896" t="str">
        <f>Table1[[#This Row],[League]]&amp;Table1[[#This Row],[Team]]</f>
        <v>$150 Draft Champions Jan 13 1:00 pm Lg.3589Thebeau 3</v>
      </c>
      <c r="D1896">
        <f>16-INDEX(STANDINGS_BA[],MATCH(Table1[[#This Row],[COMBINED]],STANDINGS_BA[COMBINED],0),COLUMN(STANDINGS_BA[PLACE IN LEAGUE]))</f>
        <v>15</v>
      </c>
      <c r="E1896">
        <f>16-INDEX(STANDINGS_R[],MATCH(Table1[[#This Row],[COMBINED]],STANDINGS_R[COMBINED],0),COLUMN(STANDINGS_R[PLACE IN LEAGUE]))</f>
        <v>15</v>
      </c>
      <c r="F1896">
        <f>16-INDEX(STANDINGS_HR[],MATCH(Table1[[#This Row],[COMBINED]],STANDINGS_HR[COMBINED],0),COLUMN(STANDINGS_HR[PLACE IN LEAGUE]))</f>
        <v>12</v>
      </c>
      <c r="G1896">
        <f>16-INDEX(STANDINGS_RBI[],MATCH(Table1[[#This Row],[COMBINED]],STANDINGS_RBI[COMBINED],0),COLUMN(STANDINGS_RBI[PLACE IN LEAGUE]))</f>
        <v>12</v>
      </c>
      <c r="H1896">
        <f>16-INDEX(STANDINGS_SB[],MATCH(Table1[[#This Row],[COMBINED]],STANDINGS_SB[COMBINED],0),COLUMN(STANDINGS_SB[PLACE IN LEAGUE]))</f>
        <v>15</v>
      </c>
      <c r="I1896">
        <f>16-INDEX(STANDINGS_ERA[],MATCH(Table1[[#This Row],[COMBINED]],STANDINGS_ERA[COMBINED],0),COLUMN(STANDINGS_ERA[PLACE IN LEAGUE]))</f>
        <v>12</v>
      </c>
      <c r="J1896">
        <f>16-INDEX(STANDINGS_WHIP[],MATCH(Table1[[#This Row],[COMBINED]],STANDINGS_WHIP[COMBINED],0),COLUMN(STANDINGS_WHIP[PLACE IN LEAGUE]))</f>
        <v>13</v>
      </c>
      <c r="K1896">
        <f>16-INDEX(STANDINGS_W[],MATCH(Table1[[#This Row],[COMBINED]],STANDINGS_W[COMBINED],0),COLUMN(STANDINGS_W[PLACE IN LEAGUE]))</f>
        <v>15</v>
      </c>
      <c r="L1896">
        <f>16-INDEX(STANDINGS_K[],MATCH(Table1[[#This Row],[COMBINED]],STANDINGS_K[COMBINED],0),COLUMN(STANDINGS_K[PLACE IN LEAGUE]))</f>
        <v>15</v>
      </c>
      <c r="M1896">
        <f>16-INDEX(STANDINGS_SV[],MATCH(Table1[[#This Row],[COMBINED]],STANDINGS_SV[COMBINED],0),COLUMN(STANDINGS_SV[PLACE IN LEAGUE]))</f>
        <v>2</v>
      </c>
      <c r="N1896">
        <f>SUM(Table1[[#This Row],[BA]:[SV]])</f>
        <v>126</v>
      </c>
      <c r="O1896">
        <v>1</v>
      </c>
    </row>
    <row r="1897" spans="1:15" x14ac:dyDescent="0.25">
      <c r="A1897" t="s">
        <v>1994</v>
      </c>
      <c r="B1897" t="s">
        <v>1986</v>
      </c>
      <c r="C1897" t="str">
        <f>Table1[[#This Row],[League]]&amp;Table1[[#This Row],[Team]]</f>
        <v>$150 Draft Champions Jan 13 1:00 pm Lg.3589Starfishmn 0113</v>
      </c>
      <c r="D1897">
        <f>16-INDEX(STANDINGS_BA[],MATCH(Table1[[#This Row],[COMBINED]],STANDINGS_BA[COMBINED],0),COLUMN(STANDINGS_BA[PLACE IN LEAGUE]))</f>
        <v>4</v>
      </c>
      <c r="E1897">
        <f>16-INDEX(STANDINGS_R[],MATCH(Table1[[#This Row],[COMBINED]],STANDINGS_R[COMBINED],0),COLUMN(STANDINGS_R[PLACE IN LEAGUE]))</f>
        <v>13</v>
      </c>
      <c r="F1897">
        <f>16-INDEX(STANDINGS_HR[],MATCH(Table1[[#This Row],[COMBINED]],STANDINGS_HR[COMBINED],0),COLUMN(STANDINGS_HR[PLACE IN LEAGUE]))</f>
        <v>11</v>
      </c>
      <c r="G1897">
        <f>16-INDEX(STANDINGS_RBI[],MATCH(Table1[[#This Row],[COMBINED]],STANDINGS_RBI[COMBINED],0),COLUMN(STANDINGS_RBI[PLACE IN LEAGUE]))</f>
        <v>11</v>
      </c>
      <c r="H1897">
        <f>16-INDEX(STANDINGS_SB[],MATCH(Table1[[#This Row],[COMBINED]],STANDINGS_SB[COMBINED],0),COLUMN(STANDINGS_SB[PLACE IN LEAGUE]))</f>
        <v>13</v>
      </c>
      <c r="I1897">
        <f>16-INDEX(STANDINGS_ERA[],MATCH(Table1[[#This Row],[COMBINED]],STANDINGS_ERA[COMBINED],0),COLUMN(STANDINGS_ERA[PLACE IN LEAGUE]))</f>
        <v>13</v>
      </c>
      <c r="J1897">
        <f>16-INDEX(STANDINGS_WHIP[],MATCH(Table1[[#This Row],[COMBINED]],STANDINGS_WHIP[COMBINED],0),COLUMN(STANDINGS_WHIP[PLACE IN LEAGUE]))</f>
        <v>11</v>
      </c>
      <c r="K1897">
        <f>16-INDEX(STANDINGS_W[],MATCH(Table1[[#This Row],[COMBINED]],STANDINGS_W[COMBINED],0),COLUMN(STANDINGS_W[PLACE IN LEAGUE]))</f>
        <v>10</v>
      </c>
      <c r="L1897">
        <f>16-INDEX(STANDINGS_K[],MATCH(Table1[[#This Row],[COMBINED]],STANDINGS_K[COMBINED],0),COLUMN(STANDINGS_K[PLACE IN LEAGUE]))</f>
        <v>8</v>
      </c>
      <c r="M1897">
        <f>16-INDEX(STANDINGS_SV[],MATCH(Table1[[#This Row],[COMBINED]],STANDINGS_SV[COMBINED],0),COLUMN(STANDINGS_SV[PLACE IN LEAGUE]))</f>
        <v>14</v>
      </c>
      <c r="N1897">
        <f>SUM(Table1[[#This Row],[BA]:[SV]])</f>
        <v>108</v>
      </c>
      <c r="O1897">
        <v>2</v>
      </c>
    </row>
    <row r="1898" spans="1:15" x14ac:dyDescent="0.25">
      <c r="A1898" t="s">
        <v>1988</v>
      </c>
      <c r="B1898" t="s">
        <v>1986</v>
      </c>
      <c r="C1898" t="str">
        <f>Table1[[#This Row],[League]]&amp;Table1[[#This Row],[Team]]</f>
        <v>$150 Draft Champions Jan 13 1:00 pm Lg.3589*IRON HORSE*</v>
      </c>
      <c r="D1898">
        <f>16-INDEX(STANDINGS_BA[],MATCH(Table1[[#This Row],[COMBINED]],STANDINGS_BA[COMBINED],0),COLUMN(STANDINGS_BA[PLACE IN LEAGUE]))</f>
        <v>13</v>
      </c>
      <c r="E1898">
        <f>16-INDEX(STANDINGS_R[],MATCH(Table1[[#This Row],[COMBINED]],STANDINGS_R[COMBINED],0),COLUMN(STANDINGS_R[PLACE IN LEAGUE]))</f>
        <v>5</v>
      </c>
      <c r="F1898">
        <f>16-INDEX(STANDINGS_HR[],MATCH(Table1[[#This Row],[COMBINED]],STANDINGS_HR[COMBINED],0),COLUMN(STANDINGS_HR[PLACE IN LEAGUE]))</f>
        <v>4</v>
      </c>
      <c r="G1898">
        <f>16-INDEX(STANDINGS_RBI[],MATCH(Table1[[#This Row],[COMBINED]],STANDINGS_RBI[COMBINED],0),COLUMN(STANDINGS_RBI[PLACE IN LEAGUE]))</f>
        <v>4</v>
      </c>
      <c r="H1898">
        <f>16-INDEX(STANDINGS_SB[],MATCH(Table1[[#This Row],[COMBINED]],STANDINGS_SB[COMBINED],0),COLUMN(STANDINGS_SB[PLACE IN LEAGUE]))</f>
        <v>4</v>
      </c>
      <c r="I1898">
        <f>16-INDEX(STANDINGS_ERA[],MATCH(Table1[[#This Row],[COMBINED]],STANDINGS_ERA[COMBINED],0),COLUMN(STANDINGS_ERA[PLACE IN LEAGUE]))</f>
        <v>14</v>
      </c>
      <c r="J1898">
        <f>16-INDEX(STANDINGS_WHIP[],MATCH(Table1[[#This Row],[COMBINED]],STANDINGS_WHIP[COMBINED],0),COLUMN(STANDINGS_WHIP[PLACE IN LEAGUE]))</f>
        <v>14</v>
      </c>
      <c r="K1898">
        <f>16-INDEX(STANDINGS_W[],MATCH(Table1[[#This Row],[COMBINED]],STANDINGS_W[COMBINED],0),COLUMN(STANDINGS_W[PLACE IN LEAGUE]))</f>
        <v>14</v>
      </c>
      <c r="L1898">
        <f>16-INDEX(STANDINGS_K[],MATCH(Table1[[#This Row],[COMBINED]],STANDINGS_K[COMBINED],0),COLUMN(STANDINGS_K[PLACE IN LEAGUE]))</f>
        <v>14</v>
      </c>
      <c r="M1898">
        <f>16-INDEX(STANDINGS_SV[],MATCH(Table1[[#This Row],[COMBINED]],STANDINGS_SV[COMBINED],0),COLUMN(STANDINGS_SV[PLACE IN LEAGUE]))</f>
        <v>13</v>
      </c>
      <c r="N1898">
        <f>SUM(Table1[[#This Row],[BA]:[SV]])</f>
        <v>99</v>
      </c>
      <c r="O1898">
        <v>3</v>
      </c>
    </row>
    <row r="1899" spans="1:15" x14ac:dyDescent="0.25">
      <c r="A1899" t="s">
        <v>1987</v>
      </c>
      <c r="B1899" t="s">
        <v>1986</v>
      </c>
      <c r="C1899" t="str">
        <f>Table1[[#This Row],[League]]&amp;Table1[[#This Row],[Team]]</f>
        <v>$150 Draft Champions Jan 13 1:00 pm Lg.3589Phileas Phreakshow</v>
      </c>
      <c r="D1899">
        <f>16-INDEX(STANDINGS_BA[],MATCH(Table1[[#This Row],[COMBINED]],STANDINGS_BA[COMBINED],0),COLUMN(STANDINGS_BA[PLACE IN LEAGUE]))</f>
        <v>14</v>
      </c>
      <c r="E1899">
        <f>16-INDEX(STANDINGS_R[],MATCH(Table1[[#This Row],[COMBINED]],STANDINGS_R[COMBINED],0),COLUMN(STANDINGS_R[PLACE IN LEAGUE]))</f>
        <v>9</v>
      </c>
      <c r="F1899">
        <f>16-INDEX(STANDINGS_HR[],MATCH(Table1[[#This Row],[COMBINED]],STANDINGS_HR[COMBINED],0),COLUMN(STANDINGS_HR[PLACE IN LEAGUE]))</f>
        <v>14</v>
      </c>
      <c r="G1899">
        <f>16-INDEX(STANDINGS_RBI[],MATCH(Table1[[#This Row],[COMBINED]],STANDINGS_RBI[COMBINED],0),COLUMN(STANDINGS_RBI[PLACE IN LEAGUE]))</f>
        <v>15</v>
      </c>
      <c r="H1899">
        <f>16-INDEX(STANDINGS_SB[],MATCH(Table1[[#This Row],[COMBINED]],STANDINGS_SB[COMBINED],0),COLUMN(STANDINGS_SB[PLACE IN LEAGUE]))</f>
        <v>10</v>
      </c>
      <c r="I1899">
        <f>16-INDEX(STANDINGS_ERA[],MATCH(Table1[[#This Row],[COMBINED]],STANDINGS_ERA[COMBINED],0),COLUMN(STANDINGS_ERA[PLACE IN LEAGUE]))</f>
        <v>8</v>
      </c>
      <c r="J1899">
        <f>16-INDEX(STANDINGS_WHIP[],MATCH(Table1[[#This Row],[COMBINED]],STANDINGS_WHIP[COMBINED],0),COLUMN(STANDINGS_WHIP[PLACE IN LEAGUE]))</f>
        <v>5</v>
      </c>
      <c r="K1899">
        <f>16-INDEX(STANDINGS_W[],MATCH(Table1[[#This Row],[COMBINED]],STANDINGS_W[COMBINED],0),COLUMN(STANDINGS_W[PLACE IN LEAGUE]))</f>
        <v>8</v>
      </c>
      <c r="L1899">
        <f>16-INDEX(STANDINGS_K[],MATCH(Table1[[#This Row],[COMBINED]],STANDINGS_K[COMBINED],0),COLUMN(STANDINGS_K[PLACE IN LEAGUE]))</f>
        <v>6</v>
      </c>
      <c r="M1899">
        <f>16-INDEX(STANDINGS_SV[],MATCH(Table1[[#This Row],[COMBINED]],STANDINGS_SV[COMBINED],0),COLUMN(STANDINGS_SV[PLACE IN LEAGUE]))</f>
        <v>4</v>
      </c>
      <c r="N1899">
        <f>SUM(Table1[[#This Row],[BA]:[SV]])</f>
        <v>93</v>
      </c>
      <c r="O1899">
        <v>4</v>
      </c>
    </row>
    <row r="1900" spans="1:15" x14ac:dyDescent="0.25">
      <c r="A1900" t="s">
        <v>1995</v>
      </c>
      <c r="B1900" t="s">
        <v>1986</v>
      </c>
      <c r="C1900" t="str">
        <f>Table1[[#This Row],[League]]&amp;Table1[[#This Row],[Team]]</f>
        <v>$150 Draft Champions Jan 13 1:00 pm Lg.3589Dominance &amp; Submission II</v>
      </c>
      <c r="D1900">
        <f>16-INDEX(STANDINGS_BA[],MATCH(Table1[[#This Row],[COMBINED]],STANDINGS_BA[COMBINED],0),COLUMN(STANDINGS_BA[PLACE IN LEAGUE]))</f>
        <v>3</v>
      </c>
      <c r="E1900">
        <f>16-INDEX(STANDINGS_R[],MATCH(Table1[[#This Row],[COMBINED]],STANDINGS_R[COMBINED],0),COLUMN(STANDINGS_R[PLACE IN LEAGUE]))</f>
        <v>4</v>
      </c>
      <c r="F1900">
        <f>16-INDEX(STANDINGS_HR[],MATCH(Table1[[#This Row],[COMBINED]],STANDINGS_HR[COMBINED],0),COLUMN(STANDINGS_HR[PLACE IN LEAGUE]))</f>
        <v>3</v>
      </c>
      <c r="G1900">
        <f>16-INDEX(STANDINGS_RBI[],MATCH(Table1[[#This Row],[COMBINED]],STANDINGS_RBI[COMBINED],0),COLUMN(STANDINGS_RBI[PLACE IN LEAGUE]))</f>
        <v>5</v>
      </c>
      <c r="H1900">
        <f>16-INDEX(STANDINGS_SB[],MATCH(Table1[[#This Row],[COMBINED]],STANDINGS_SB[COMBINED],0),COLUMN(STANDINGS_SB[PLACE IN LEAGUE]))</f>
        <v>11</v>
      </c>
      <c r="I1900">
        <f>16-INDEX(STANDINGS_ERA[],MATCH(Table1[[#This Row],[COMBINED]],STANDINGS_ERA[COMBINED],0),COLUMN(STANDINGS_ERA[PLACE IN LEAGUE]))</f>
        <v>15</v>
      </c>
      <c r="J1900">
        <f>16-INDEX(STANDINGS_WHIP[],MATCH(Table1[[#This Row],[COMBINED]],STANDINGS_WHIP[COMBINED],0),COLUMN(STANDINGS_WHIP[PLACE IN LEAGUE]))</f>
        <v>15</v>
      </c>
      <c r="K1900">
        <f>16-INDEX(STANDINGS_W[],MATCH(Table1[[#This Row],[COMBINED]],STANDINGS_W[COMBINED],0),COLUMN(STANDINGS_W[PLACE IN LEAGUE]))</f>
        <v>12</v>
      </c>
      <c r="L1900">
        <f>16-INDEX(STANDINGS_K[],MATCH(Table1[[#This Row],[COMBINED]],STANDINGS_K[COMBINED],0),COLUMN(STANDINGS_K[PLACE IN LEAGUE]))</f>
        <v>9</v>
      </c>
      <c r="M1900">
        <f>16-INDEX(STANDINGS_SV[],MATCH(Table1[[#This Row],[COMBINED]],STANDINGS_SV[COMBINED],0),COLUMN(STANDINGS_SV[PLACE IN LEAGUE]))</f>
        <v>15</v>
      </c>
      <c r="N1900">
        <f>SUM(Table1[[#This Row],[BA]:[SV]])</f>
        <v>92</v>
      </c>
      <c r="O1900">
        <v>5</v>
      </c>
    </row>
    <row r="1901" spans="1:15" x14ac:dyDescent="0.25">
      <c r="A1901" t="s">
        <v>14</v>
      </c>
      <c r="B1901" t="s">
        <v>1986</v>
      </c>
      <c r="C1901" t="str">
        <f>Table1[[#This Row],[League]]&amp;Table1[[#This Row],[Team]]</f>
        <v>$150 Draft Champions Jan 13 1:00 pm Lg.3589Team Martin</v>
      </c>
      <c r="D1901">
        <f>16-INDEX(STANDINGS_BA[],MATCH(Table1[[#This Row],[COMBINED]],STANDINGS_BA[COMBINED],0),COLUMN(STANDINGS_BA[PLACE IN LEAGUE]))</f>
        <v>5</v>
      </c>
      <c r="E1901">
        <f>16-INDEX(STANDINGS_R[],MATCH(Table1[[#This Row],[COMBINED]],STANDINGS_R[COMBINED],0),COLUMN(STANDINGS_R[PLACE IN LEAGUE]))</f>
        <v>7</v>
      </c>
      <c r="F1901">
        <f>16-INDEX(STANDINGS_HR[],MATCH(Table1[[#This Row],[COMBINED]],STANDINGS_HR[COMBINED],0),COLUMN(STANDINGS_HR[PLACE IN LEAGUE]))</f>
        <v>13</v>
      </c>
      <c r="G1901">
        <f>16-INDEX(STANDINGS_RBI[],MATCH(Table1[[#This Row],[COMBINED]],STANDINGS_RBI[COMBINED],0),COLUMN(STANDINGS_RBI[PLACE IN LEAGUE]))</f>
        <v>13</v>
      </c>
      <c r="H1901">
        <f>16-INDEX(STANDINGS_SB[],MATCH(Table1[[#This Row],[COMBINED]],STANDINGS_SB[COMBINED],0),COLUMN(STANDINGS_SB[PLACE IN LEAGUE]))</f>
        <v>1</v>
      </c>
      <c r="I1901">
        <f>16-INDEX(STANDINGS_ERA[],MATCH(Table1[[#This Row],[COMBINED]],STANDINGS_ERA[COMBINED],0),COLUMN(STANDINGS_ERA[PLACE IN LEAGUE]))</f>
        <v>9</v>
      </c>
      <c r="J1901">
        <f>16-INDEX(STANDINGS_WHIP[],MATCH(Table1[[#This Row],[COMBINED]],STANDINGS_WHIP[COMBINED],0),COLUMN(STANDINGS_WHIP[PLACE IN LEAGUE]))</f>
        <v>8</v>
      </c>
      <c r="K1901">
        <f>16-INDEX(STANDINGS_W[],MATCH(Table1[[#This Row],[COMBINED]],STANDINGS_W[COMBINED],0),COLUMN(STANDINGS_W[PLACE IN LEAGUE]))</f>
        <v>7</v>
      </c>
      <c r="L1901">
        <f>16-INDEX(STANDINGS_K[],MATCH(Table1[[#This Row],[COMBINED]],STANDINGS_K[COMBINED],0),COLUMN(STANDINGS_K[PLACE IN LEAGUE]))</f>
        <v>11</v>
      </c>
      <c r="M1901">
        <f>16-INDEX(STANDINGS_SV[],MATCH(Table1[[#This Row],[COMBINED]],STANDINGS_SV[COMBINED],0),COLUMN(STANDINGS_SV[PLACE IN LEAGUE]))</f>
        <v>12</v>
      </c>
      <c r="N1901">
        <f>SUM(Table1[[#This Row],[BA]:[SV]])</f>
        <v>86</v>
      </c>
      <c r="O1901">
        <v>6</v>
      </c>
    </row>
    <row r="1902" spans="1:15" x14ac:dyDescent="0.25">
      <c r="A1902" t="s">
        <v>1996</v>
      </c>
      <c r="B1902" t="s">
        <v>1986</v>
      </c>
      <c r="C1902" t="str">
        <f>Table1[[#This Row],[League]]&amp;Table1[[#This Row],[Team]]</f>
        <v>$150 Draft Champions Jan 13 1:00 pm Lg.3589Piggy Stardust</v>
      </c>
      <c r="D1902">
        <f>16-INDEX(STANDINGS_BA[],MATCH(Table1[[#This Row],[COMBINED]],STANDINGS_BA[COMBINED],0),COLUMN(STANDINGS_BA[PLACE IN LEAGUE]))</f>
        <v>2</v>
      </c>
      <c r="E1902">
        <f>16-INDEX(STANDINGS_R[],MATCH(Table1[[#This Row],[COMBINED]],STANDINGS_R[COMBINED],0),COLUMN(STANDINGS_R[PLACE IN LEAGUE]))</f>
        <v>8</v>
      </c>
      <c r="F1902">
        <f>16-INDEX(STANDINGS_HR[],MATCH(Table1[[#This Row],[COMBINED]],STANDINGS_HR[COMBINED],0),COLUMN(STANDINGS_HR[PLACE IN LEAGUE]))</f>
        <v>9</v>
      </c>
      <c r="G1902">
        <f>16-INDEX(STANDINGS_RBI[],MATCH(Table1[[#This Row],[COMBINED]],STANDINGS_RBI[COMBINED],0),COLUMN(STANDINGS_RBI[PLACE IN LEAGUE]))</f>
        <v>8</v>
      </c>
      <c r="H1902">
        <f>16-INDEX(STANDINGS_SB[],MATCH(Table1[[#This Row],[COMBINED]],STANDINGS_SB[COMBINED],0),COLUMN(STANDINGS_SB[PLACE IN LEAGUE]))</f>
        <v>6</v>
      </c>
      <c r="I1902">
        <f>16-INDEX(STANDINGS_ERA[],MATCH(Table1[[#This Row],[COMBINED]],STANDINGS_ERA[COMBINED],0),COLUMN(STANDINGS_ERA[PLACE IN LEAGUE]))</f>
        <v>10</v>
      </c>
      <c r="J1902">
        <f>16-INDEX(STANDINGS_WHIP[],MATCH(Table1[[#This Row],[COMBINED]],STANDINGS_WHIP[COMBINED],0),COLUMN(STANDINGS_WHIP[PLACE IN LEAGUE]))</f>
        <v>6</v>
      </c>
      <c r="K1902">
        <f>16-INDEX(STANDINGS_W[],MATCH(Table1[[#This Row],[COMBINED]],STANDINGS_W[COMBINED],0),COLUMN(STANDINGS_W[PLACE IN LEAGUE]))</f>
        <v>13</v>
      </c>
      <c r="L1902">
        <f>16-INDEX(STANDINGS_K[],MATCH(Table1[[#This Row],[COMBINED]],STANDINGS_K[COMBINED],0),COLUMN(STANDINGS_K[PLACE IN LEAGUE]))</f>
        <v>13</v>
      </c>
      <c r="M1902">
        <f>16-INDEX(STANDINGS_SV[],MATCH(Table1[[#This Row],[COMBINED]],STANDINGS_SV[COMBINED],0),COLUMN(STANDINGS_SV[PLACE IN LEAGUE]))</f>
        <v>8</v>
      </c>
      <c r="N1902">
        <f>SUM(Table1[[#This Row],[BA]:[SV]])</f>
        <v>83</v>
      </c>
      <c r="O1902">
        <v>7</v>
      </c>
    </row>
    <row r="1903" spans="1:15" x14ac:dyDescent="0.25">
      <c r="A1903" t="s">
        <v>1992</v>
      </c>
      <c r="B1903" t="s">
        <v>1986</v>
      </c>
      <c r="C1903" t="str">
        <f>Table1[[#This Row],[League]]&amp;Table1[[#This Row],[Team]]</f>
        <v>$150 Draft Champions Jan 13 1:00 pm Lg.3589First N Last</v>
      </c>
      <c r="D1903">
        <f>16-INDEX(STANDINGS_BA[],MATCH(Table1[[#This Row],[COMBINED]],STANDINGS_BA[COMBINED],0),COLUMN(STANDINGS_BA[PLACE IN LEAGUE]))</f>
        <v>8</v>
      </c>
      <c r="E1903">
        <f>16-INDEX(STANDINGS_R[],MATCH(Table1[[#This Row],[COMBINED]],STANDINGS_R[COMBINED],0),COLUMN(STANDINGS_R[PLACE IN LEAGUE]))</f>
        <v>14</v>
      </c>
      <c r="F1903">
        <f>16-INDEX(STANDINGS_HR[],MATCH(Table1[[#This Row],[COMBINED]],STANDINGS_HR[COMBINED],0),COLUMN(STANDINGS_HR[PLACE IN LEAGUE]))</f>
        <v>1</v>
      </c>
      <c r="G1903">
        <f>16-INDEX(STANDINGS_RBI[],MATCH(Table1[[#This Row],[COMBINED]],STANDINGS_RBI[COMBINED],0),COLUMN(STANDINGS_RBI[PLACE IN LEAGUE]))</f>
        <v>3</v>
      </c>
      <c r="H1903">
        <f>16-INDEX(STANDINGS_SB[],MATCH(Table1[[#This Row],[COMBINED]],STANDINGS_SB[COMBINED],0),COLUMN(STANDINGS_SB[PLACE IN LEAGUE]))</f>
        <v>14</v>
      </c>
      <c r="I1903">
        <f>16-INDEX(STANDINGS_ERA[],MATCH(Table1[[#This Row],[COMBINED]],STANDINGS_ERA[COMBINED],0),COLUMN(STANDINGS_ERA[PLACE IN LEAGUE]))</f>
        <v>7</v>
      </c>
      <c r="J1903">
        <f>16-INDEX(STANDINGS_WHIP[],MATCH(Table1[[#This Row],[COMBINED]],STANDINGS_WHIP[COMBINED],0),COLUMN(STANDINGS_WHIP[PLACE IN LEAGUE]))</f>
        <v>10</v>
      </c>
      <c r="K1903">
        <f>16-INDEX(STANDINGS_W[],MATCH(Table1[[#This Row],[COMBINED]],STANDINGS_W[COMBINED],0),COLUMN(STANDINGS_W[PLACE IN LEAGUE]))</f>
        <v>9</v>
      </c>
      <c r="L1903">
        <f>16-INDEX(STANDINGS_K[],MATCH(Table1[[#This Row],[COMBINED]],STANDINGS_K[COMBINED],0),COLUMN(STANDINGS_K[PLACE IN LEAGUE]))</f>
        <v>7</v>
      </c>
      <c r="M1903">
        <f>16-INDEX(STANDINGS_SV[],MATCH(Table1[[#This Row],[COMBINED]],STANDINGS_SV[COMBINED],0),COLUMN(STANDINGS_SV[PLACE IN LEAGUE]))</f>
        <v>7</v>
      </c>
      <c r="N1903">
        <f>SUM(Table1[[#This Row],[BA]:[SV]])</f>
        <v>80</v>
      </c>
      <c r="O1903">
        <v>8</v>
      </c>
    </row>
    <row r="1904" spans="1:15" x14ac:dyDescent="0.25">
      <c r="A1904" t="s">
        <v>86</v>
      </c>
      <c r="B1904" t="s">
        <v>1986</v>
      </c>
      <c r="C1904" t="str">
        <f>Table1[[#This Row],[League]]&amp;Table1[[#This Row],[Team]]</f>
        <v>$150 Draft Champions Jan 13 1:00 pm Lg.3589The Biscuit</v>
      </c>
      <c r="D1904">
        <f>16-INDEX(STANDINGS_BA[],MATCH(Table1[[#This Row],[COMBINED]],STANDINGS_BA[COMBINED],0),COLUMN(STANDINGS_BA[PLACE IN LEAGUE]))</f>
        <v>1</v>
      </c>
      <c r="E1904">
        <f>16-INDEX(STANDINGS_R[],MATCH(Table1[[#This Row],[COMBINED]],STANDINGS_R[COMBINED],0),COLUMN(STANDINGS_R[PLACE IN LEAGUE]))</f>
        <v>12</v>
      </c>
      <c r="F1904">
        <f>16-INDEX(STANDINGS_HR[],MATCH(Table1[[#This Row],[COMBINED]],STANDINGS_HR[COMBINED],0),COLUMN(STANDINGS_HR[PLACE IN LEAGUE]))</f>
        <v>15</v>
      </c>
      <c r="G1904">
        <f>16-INDEX(STANDINGS_RBI[],MATCH(Table1[[#This Row],[COMBINED]],STANDINGS_RBI[COMBINED],0),COLUMN(STANDINGS_RBI[PLACE IN LEAGUE]))</f>
        <v>14</v>
      </c>
      <c r="H1904">
        <f>16-INDEX(STANDINGS_SB[],MATCH(Table1[[#This Row],[COMBINED]],STANDINGS_SB[COMBINED],0),COLUMN(STANDINGS_SB[PLACE IN LEAGUE]))</f>
        <v>12</v>
      </c>
      <c r="I1904">
        <f>16-INDEX(STANDINGS_ERA[],MATCH(Table1[[#This Row],[COMBINED]],STANDINGS_ERA[COMBINED],0),COLUMN(STANDINGS_ERA[PLACE IN LEAGUE]))</f>
        <v>5</v>
      </c>
      <c r="J1904">
        <f>16-INDEX(STANDINGS_WHIP[],MATCH(Table1[[#This Row],[COMBINED]],STANDINGS_WHIP[COMBINED],0),COLUMN(STANDINGS_WHIP[PLACE IN LEAGUE]))</f>
        <v>3</v>
      </c>
      <c r="K1904">
        <f>16-INDEX(STANDINGS_W[],MATCH(Table1[[#This Row],[COMBINED]],STANDINGS_W[COMBINED],0),COLUMN(STANDINGS_W[PLACE IN LEAGUE]))</f>
        <v>2</v>
      </c>
      <c r="L1904">
        <f>16-INDEX(STANDINGS_K[],MATCH(Table1[[#This Row],[COMBINED]],STANDINGS_K[COMBINED],0),COLUMN(STANDINGS_K[PLACE IN LEAGUE]))</f>
        <v>4</v>
      </c>
      <c r="M1904">
        <f>16-INDEX(STANDINGS_SV[],MATCH(Table1[[#This Row],[COMBINED]],STANDINGS_SV[COMBINED],0),COLUMN(STANDINGS_SV[PLACE IN LEAGUE]))</f>
        <v>10</v>
      </c>
      <c r="N1904">
        <f>SUM(Table1[[#This Row],[BA]:[SV]])</f>
        <v>78</v>
      </c>
      <c r="O1904">
        <v>9</v>
      </c>
    </row>
    <row r="1905" spans="1:15" x14ac:dyDescent="0.25">
      <c r="A1905" t="s">
        <v>1993</v>
      </c>
      <c r="B1905" t="s">
        <v>1986</v>
      </c>
      <c r="C1905" t="str">
        <f>Table1[[#This Row],[League]]&amp;Table1[[#This Row],[Team]]</f>
        <v>$150 Draft Champions Jan 13 1:00 pm Lg.3589Cedar Hills Saisons</v>
      </c>
      <c r="D1905">
        <f>16-INDEX(STANDINGS_BA[],MATCH(Table1[[#This Row],[COMBINED]],STANDINGS_BA[COMBINED],0),COLUMN(STANDINGS_BA[PLACE IN LEAGUE]))</f>
        <v>6</v>
      </c>
      <c r="E1905">
        <f>16-INDEX(STANDINGS_R[],MATCH(Table1[[#This Row],[COMBINED]],STANDINGS_R[COMBINED],0),COLUMN(STANDINGS_R[PLACE IN LEAGUE]))</f>
        <v>11</v>
      </c>
      <c r="F1905">
        <f>16-INDEX(STANDINGS_HR[],MATCH(Table1[[#This Row],[COMBINED]],STANDINGS_HR[COMBINED],0),COLUMN(STANDINGS_HR[PLACE IN LEAGUE]))</f>
        <v>10</v>
      </c>
      <c r="G1905">
        <f>16-INDEX(STANDINGS_RBI[],MATCH(Table1[[#This Row],[COMBINED]],STANDINGS_RBI[COMBINED],0),COLUMN(STANDINGS_RBI[PLACE IN LEAGUE]))</f>
        <v>10</v>
      </c>
      <c r="H1905">
        <f>16-INDEX(STANDINGS_SB[],MATCH(Table1[[#This Row],[COMBINED]],STANDINGS_SB[COMBINED],0),COLUMN(STANDINGS_SB[PLACE IN LEAGUE]))</f>
        <v>5</v>
      </c>
      <c r="I1905">
        <f>16-INDEX(STANDINGS_ERA[],MATCH(Table1[[#This Row],[COMBINED]],STANDINGS_ERA[COMBINED],0),COLUMN(STANDINGS_ERA[PLACE IN LEAGUE]))</f>
        <v>3</v>
      </c>
      <c r="J1905">
        <f>16-INDEX(STANDINGS_WHIP[],MATCH(Table1[[#This Row],[COMBINED]],STANDINGS_WHIP[COMBINED],0),COLUMN(STANDINGS_WHIP[PLACE IN LEAGUE]))</f>
        <v>7</v>
      </c>
      <c r="K1905">
        <f>16-INDEX(STANDINGS_W[],MATCH(Table1[[#This Row],[COMBINED]],STANDINGS_W[COMBINED],0),COLUMN(STANDINGS_W[PLACE IN LEAGUE]))</f>
        <v>11</v>
      </c>
      <c r="L1905">
        <f>16-INDEX(STANDINGS_K[],MATCH(Table1[[#This Row],[COMBINED]],STANDINGS_K[COMBINED],0),COLUMN(STANDINGS_K[PLACE IN LEAGUE]))</f>
        <v>12</v>
      </c>
      <c r="M1905">
        <f>16-INDEX(STANDINGS_SV[],MATCH(Table1[[#This Row],[COMBINED]],STANDINGS_SV[COMBINED],0),COLUMN(STANDINGS_SV[PLACE IN LEAGUE]))</f>
        <v>1</v>
      </c>
      <c r="N1905">
        <f>SUM(Table1[[#This Row],[BA]:[SV]])</f>
        <v>76</v>
      </c>
      <c r="O1905">
        <v>10</v>
      </c>
    </row>
    <row r="1906" spans="1:15" x14ac:dyDescent="0.25">
      <c r="A1906" t="s">
        <v>1989</v>
      </c>
      <c r="B1906" t="s">
        <v>1986</v>
      </c>
      <c r="C1906" t="str">
        <f>Table1[[#This Row],[League]]&amp;Table1[[#This Row],[Team]]</f>
        <v>$150 Draft Champions Jan 13 1:00 pm Lg.3589The Brothers Kip</v>
      </c>
      <c r="D1906">
        <f>16-INDEX(STANDINGS_BA[],MATCH(Table1[[#This Row],[COMBINED]],STANDINGS_BA[COMBINED],0),COLUMN(STANDINGS_BA[PLACE IN LEAGUE]))</f>
        <v>12</v>
      </c>
      <c r="E1906">
        <f>16-INDEX(STANDINGS_R[],MATCH(Table1[[#This Row],[COMBINED]],STANDINGS_R[COMBINED],0),COLUMN(STANDINGS_R[PLACE IN LEAGUE]))</f>
        <v>6</v>
      </c>
      <c r="F1906">
        <f>16-INDEX(STANDINGS_HR[],MATCH(Table1[[#This Row],[COMBINED]],STANDINGS_HR[COMBINED],0),COLUMN(STANDINGS_HR[PLACE IN LEAGUE]))</f>
        <v>8</v>
      </c>
      <c r="G1906">
        <f>16-INDEX(STANDINGS_RBI[],MATCH(Table1[[#This Row],[COMBINED]],STANDINGS_RBI[COMBINED],0),COLUMN(STANDINGS_RBI[PLACE IN LEAGUE]))</f>
        <v>9</v>
      </c>
      <c r="H1906">
        <f>16-INDEX(STANDINGS_SB[],MATCH(Table1[[#This Row],[COMBINED]],STANDINGS_SB[COMBINED],0),COLUMN(STANDINGS_SB[PLACE IN LEAGUE]))</f>
        <v>9</v>
      </c>
      <c r="I1906">
        <f>16-INDEX(STANDINGS_ERA[],MATCH(Table1[[#This Row],[COMBINED]],STANDINGS_ERA[COMBINED],0),COLUMN(STANDINGS_ERA[PLACE IN LEAGUE]))</f>
        <v>6</v>
      </c>
      <c r="J1906">
        <f>16-INDEX(STANDINGS_WHIP[],MATCH(Table1[[#This Row],[COMBINED]],STANDINGS_WHIP[COMBINED],0),COLUMN(STANDINGS_WHIP[PLACE IN LEAGUE]))</f>
        <v>9</v>
      </c>
      <c r="K1906">
        <f>16-INDEX(STANDINGS_W[],MATCH(Table1[[#This Row],[COMBINED]],STANDINGS_W[COMBINED],0),COLUMN(STANDINGS_W[PLACE IN LEAGUE]))</f>
        <v>4</v>
      </c>
      <c r="L1906">
        <f>16-INDEX(STANDINGS_K[],MATCH(Table1[[#This Row],[COMBINED]],STANDINGS_K[COMBINED],0),COLUMN(STANDINGS_K[PLACE IN LEAGUE]))</f>
        <v>3</v>
      </c>
      <c r="M1906">
        <f>16-INDEX(STANDINGS_SV[],MATCH(Table1[[#This Row],[COMBINED]],STANDINGS_SV[COMBINED],0),COLUMN(STANDINGS_SV[PLACE IN LEAGUE]))</f>
        <v>9</v>
      </c>
      <c r="N1906">
        <f>SUM(Table1[[#This Row],[BA]:[SV]])</f>
        <v>75</v>
      </c>
      <c r="O1906">
        <v>11</v>
      </c>
    </row>
    <row r="1907" spans="1:15" x14ac:dyDescent="0.25">
      <c r="A1907" t="s">
        <v>701</v>
      </c>
      <c r="B1907" t="s">
        <v>1986</v>
      </c>
      <c r="C1907" t="str">
        <f>Table1[[#This Row],[League]]&amp;Table1[[#This Row],[Team]]</f>
        <v>$150 Draft Champions Jan 13 1:00 pm Lg.3589Team Shepherd</v>
      </c>
      <c r="D1907">
        <f>16-INDEX(STANDINGS_BA[],MATCH(Table1[[#This Row],[COMBINED]],STANDINGS_BA[COMBINED],0),COLUMN(STANDINGS_BA[PLACE IN LEAGUE]))</f>
        <v>11</v>
      </c>
      <c r="E1907">
        <f>16-INDEX(STANDINGS_R[],MATCH(Table1[[#This Row],[COMBINED]],STANDINGS_R[COMBINED],0),COLUMN(STANDINGS_R[PLACE IN LEAGUE]))</f>
        <v>2</v>
      </c>
      <c r="F1907">
        <f>16-INDEX(STANDINGS_HR[],MATCH(Table1[[#This Row],[COMBINED]],STANDINGS_HR[COMBINED],0),COLUMN(STANDINGS_HR[PLACE IN LEAGUE]))</f>
        <v>6</v>
      </c>
      <c r="G1907">
        <f>16-INDEX(STANDINGS_RBI[],MATCH(Table1[[#This Row],[COMBINED]],STANDINGS_RBI[COMBINED],0),COLUMN(STANDINGS_RBI[PLACE IN LEAGUE]))</f>
        <v>6</v>
      </c>
      <c r="H1907">
        <f>16-INDEX(STANDINGS_SB[],MATCH(Table1[[#This Row],[COMBINED]],STANDINGS_SB[COMBINED],0),COLUMN(STANDINGS_SB[PLACE IN LEAGUE]))</f>
        <v>3</v>
      </c>
      <c r="I1907">
        <f>16-INDEX(STANDINGS_ERA[],MATCH(Table1[[#This Row],[COMBINED]],STANDINGS_ERA[COMBINED],0),COLUMN(STANDINGS_ERA[PLACE IN LEAGUE]))</f>
        <v>11</v>
      </c>
      <c r="J1907">
        <f>16-INDEX(STANDINGS_WHIP[],MATCH(Table1[[#This Row],[COMBINED]],STANDINGS_WHIP[COMBINED],0),COLUMN(STANDINGS_WHIP[PLACE IN LEAGUE]))</f>
        <v>12</v>
      </c>
      <c r="K1907">
        <f>16-INDEX(STANDINGS_W[],MATCH(Table1[[#This Row],[COMBINED]],STANDINGS_W[COMBINED],0),COLUMN(STANDINGS_W[PLACE IN LEAGUE]))</f>
        <v>6</v>
      </c>
      <c r="L1907">
        <f>16-INDEX(STANDINGS_K[],MATCH(Table1[[#This Row],[COMBINED]],STANDINGS_K[COMBINED],0),COLUMN(STANDINGS_K[PLACE IN LEAGUE]))</f>
        <v>10</v>
      </c>
      <c r="M1907">
        <f>16-INDEX(STANDINGS_SV[],MATCH(Table1[[#This Row],[COMBINED]],STANDINGS_SV[COMBINED],0),COLUMN(STANDINGS_SV[PLACE IN LEAGUE]))</f>
        <v>6</v>
      </c>
      <c r="N1907">
        <f>SUM(Table1[[#This Row],[BA]:[SV]])</f>
        <v>73</v>
      </c>
      <c r="O1907">
        <v>12</v>
      </c>
    </row>
    <row r="1908" spans="1:15" x14ac:dyDescent="0.25">
      <c r="A1908" t="s">
        <v>1991</v>
      </c>
      <c r="B1908" t="s">
        <v>1986</v>
      </c>
      <c r="C1908" t="str">
        <f>Table1[[#This Row],[League]]&amp;Table1[[#This Row],[Team]]</f>
        <v>$150 Draft Champions Jan 13 1:00 pm Lg.3589The Donald Sons</v>
      </c>
      <c r="D1908">
        <f>16-INDEX(STANDINGS_BA[],MATCH(Table1[[#This Row],[COMBINED]],STANDINGS_BA[COMBINED],0),COLUMN(STANDINGS_BA[PLACE IN LEAGUE]))</f>
        <v>9</v>
      </c>
      <c r="E1908">
        <f>16-INDEX(STANDINGS_R[],MATCH(Table1[[#This Row],[COMBINED]],STANDINGS_R[COMBINED],0),COLUMN(STANDINGS_R[PLACE IN LEAGUE]))</f>
        <v>10</v>
      </c>
      <c r="F1908">
        <f>16-INDEX(STANDINGS_HR[],MATCH(Table1[[#This Row],[COMBINED]],STANDINGS_HR[COMBINED],0),COLUMN(STANDINGS_HR[PLACE IN LEAGUE]))</f>
        <v>5</v>
      </c>
      <c r="G1908">
        <f>16-INDEX(STANDINGS_RBI[],MATCH(Table1[[#This Row],[COMBINED]],STANDINGS_RBI[COMBINED],0),COLUMN(STANDINGS_RBI[PLACE IN LEAGUE]))</f>
        <v>7</v>
      </c>
      <c r="H1908">
        <f>16-INDEX(STANDINGS_SB[],MATCH(Table1[[#This Row],[COMBINED]],STANDINGS_SB[COMBINED],0),COLUMN(STANDINGS_SB[PLACE IN LEAGUE]))</f>
        <v>7</v>
      </c>
      <c r="I1908">
        <f>16-INDEX(STANDINGS_ERA[],MATCH(Table1[[#This Row],[COMBINED]],STANDINGS_ERA[COMBINED],0),COLUMN(STANDINGS_ERA[PLACE IN LEAGUE]))</f>
        <v>1</v>
      </c>
      <c r="J1908">
        <f>16-INDEX(STANDINGS_WHIP[],MATCH(Table1[[#This Row],[COMBINED]],STANDINGS_WHIP[COMBINED],0),COLUMN(STANDINGS_WHIP[PLACE IN LEAGUE]))</f>
        <v>1</v>
      </c>
      <c r="K1908">
        <f>16-INDEX(STANDINGS_W[],MATCH(Table1[[#This Row],[COMBINED]],STANDINGS_W[COMBINED],0),COLUMN(STANDINGS_W[PLACE IN LEAGUE]))</f>
        <v>3</v>
      </c>
      <c r="L1908">
        <f>16-INDEX(STANDINGS_K[],MATCH(Table1[[#This Row],[COMBINED]],STANDINGS_K[COMBINED],0),COLUMN(STANDINGS_K[PLACE IN LEAGUE]))</f>
        <v>1</v>
      </c>
      <c r="M1908">
        <f>16-INDEX(STANDINGS_SV[],MATCH(Table1[[#This Row],[COMBINED]],STANDINGS_SV[COMBINED],0),COLUMN(STANDINGS_SV[PLACE IN LEAGUE]))</f>
        <v>3</v>
      </c>
      <c r="N1908">
        <f>SUM(Table1[[#This Row],[BA]:[SV]])</f>
        <v>47</v>
      </c>
      <c r="O1908">
        <v>13</v>
      </c>
    </row>
    <row r="1909" spans="1:15" x14ac:dyDescent="0.25">
      <c r="A1909" t="s">
        <v>1990</v>
      </c>
      <c r="B1909" t="s">
        <v>1986</v>
      </c>
      <c r="C1909" t="str">
        <f>Table1[[#This Row],[League]]&amp;Table1[[#This Row],[Team]]</f>
        <v>$150 Draft Champions Jan 13 1:00 pm Lg.3589Noc-A-Homas</v>
      </c>
      <c r="D1909">
        <f>16-INDEX(STANDINGS_BA[],MATCH(Table1[[#This Row],[COMBINED]],STANDINGS_BA[COMBINED],0),COLUMN(STANDINGS_BA[PLACE IN LEAGUE]))</f>
        <v>10</v>
      </c>
      <c r="E1909">
        <f>16-INDEX(STANDINGS_R[],MATCH(Table1[[#This Row],[COMBINED]],STANDINGS_R[COMBINED],0),COLUMN(STANDINGS_R[PLACE IN LEAGUE]))</f>
        <v>3</v>
      </c>
      <c r="F1909">
        <f>16-INDEX(STANDINGS_HR[],MATCH(Table1[[#This Row],[COMBINED]],STANDINGS_HR[COMBINED],0),COLUMN(STANDINGS_HR[PLACE IN LEAGUE]))</f>
        <v>2</v>
      </c>
      <c r="G1909">
        <f>16-INDEX(STANDINGS_RBI[],MATCH(Table1[[#This Row],[COMBINED]],STANDINGS_RBI[COMBINED],0),COLUMN(STANDINGS_RBI[PLACE IN LEAGUE]))</f>
        <v>1</v>
      </c>
      <c r="H1909">
        <f>16-INDEX(STANDINGS_SB[],MATCH(Table1[[#This Row],[COMBINED]],STANDINGS_SB[COMBINED],0),COLUMN(STANDINGS_SB[PLACE IN LEAGUE]))</f>
        <v>8</v>
      </c>
      <c r="I1909">
        <f>16-INDEX(STANDINGS_ERA[],MATCH(Table1[[#This Row],[COMBINED]],STANDINGS_ERA[COMBINED],0),COLUMN(STANDINGS_ERA[PLACE IN LEAGUE]))</f>
        <v>2</v>
      </c>
      <c r="J1909">
        <f>16-INDEX(STANDINGS_WHIP[],MATCH(Table1[[#This Row],[COMBINED]],STANDINGS_WHIP[COMBINED],0),COLUMN(STANDINGS_WHIP[PLACE IN LEAGUE]))</f>
        <v>4</v>
      </c>
      <c r="K1909">
        <f>16-INDEX(STANDINGS_W[],MATCH(Table1[[#This Row],[COMBINED]],STANDINGS_W[COMBINED],0),COLUMN(STANDINGS_W[PLACE IN LEAGUE]))</f>
        <v>5</v>
      </c>
      <c r="L1909">
        <f>16-INDEX(STANDINGS_K[],MATCH(Table1[[#This Row],[COMBINED]],STANDINGS_K[COMBINED],0),COLUMN(STANDINGS_K[PLACE IN LEAGUE]))</f>
        <v>5</v>
      </c>
      <c r="M1909">
        <f>16-INDEX(STANDINGS_SV[],MATCH(Table1[[#This Row],[COMBINED]],STANDINGS_SV[COMBINED],0),COLUMN(STANDINGS_SV[PLACE IN LEAGUE]))</f>
        <v>5</v>
      </c>
      <c r="N1909">
        <f>SUM(Table1[[#This Row],[BA]:[SV]])</f>
        <v>45</v>
      </c>
      <c r="O1909">
        <v>14</v>
      </c>
    </row>
    <row r="1910" spans="1:15" x14ac:dyDescent="0.25">
      <c r="A1910" t="s">
        <v>24</v>
      </c>
      <c r="B1910" t="s">
        <v>1986</v>
      </c>
      <c r="C1910" t="str">
        <f>Table1[[#This Row],[League]]&amp;Table1[[#This Row],[Team]]</f>
        <v>$150 Draft Champions Jan 13 1:00 pm Lg.3589Profloop</v>
      </c>
      <c r="D1910">
        <f>16-INDEX(STANDINGS_BA[],MATCH(Table1[[#This Row],[COMBINED]],STANDINGS_BA[COMBINED],0),COLUMN(STANDINGS_BA[PLACE IN LEAGUE]))</f>
        <v>7</v>
      </c>
      <c r="E1910">
        <f>16-INDEX(STANDINGS_R[],MATCH(Table1[[#This Row],[COMBINED]],STANDINGS_R[COMBINED],0),COLUMN(STANDINGS_R[PLACE IN LEAGUE]))</f>
        <v>1</v>
      </c>
      <c r="F1910">
        <f>16-INDEX(STANDINGS_HR[],MATCH(Table1[[#This Row],[COMBINED]],STANDINGS_HR[COMBINED],0),COLUMN(STANDINGS_HR[PLACE IN LEAGUE]))</f>
        <v>7</v>
      </c>
      <c r="G1910">
        <f>16-INDEX(STANDINGS_RBI[],MATCH(Table1[[#This Row],[COMBINED]],STANDINGS_RBI[COMBINED],0),COLUMN(STANDINGS_RBI[PLACE IN LEAGUE]))</f>
        <v>2</v>
      </c>
      <c r="H1910">
        <f>16-INDEX(STANDINGS_SB[],MATCH(Table1[[#This Row],[COMBINED]],STANDINGS_SB[COMBINED],0),COLUMN(STANDINGS_SB[PLACE IN LEAGUE]))</f>
        <v>2</v>
      </c>
      <c r="I1910">
        <f>16-INDEX(STANDINGS_ERA[],MATCH(Table1[[#This Row],[COMBINED]],STANDINGS_ERA[COMBINED],0),COLUMN(STANDINGS_ERA[PLACE IN LEAGUE]))</f>
        <v>4</v>
      </c>
      <c r="J1910">
        <f>16-INDEX(STANDINGS_WHIP[],MATCH(Table1[[#This Row],[COMBINED]],STANDINGS_WHIP[COMBINED],0),COLUMN(STANDINGS_WHIP[PLACE IN LEAGUE]))</f>
        <v>2</v>
      </c>
      <c r="K1910">
        <f>16-INDEX(STANDINGS_W[],MATCH(Table1[[#This Row],[COMBINED]],STANDINGS_W[COMBINED],0),COLUMN(STANDINGS_W[PLACE IN LEAGUE]))</f>
        <v>1</v>
      </c>
      <c r="L1910">
        <f>16-INDEX(STANDINGS_K[],MATCH(Table1[[#This Row],[COMBINED]],STANDINGS_K[COMBINED],0),COLUMN(STANDINGS_K[PLACE IN LEAGUE]))</f>
        <v>2</v>
      </c>
      <c r="M1910">
        <f>16-INDEX(STANDINGS_SV[],MATCH(Table1[[#This Row],[COMBINED]],STANDINGS_SV[COMBINED],0),COLUMN(STANDINGS_SV[PLACE IN LEAGUE]))</f>
        <v>11</v>
      </c>
      <c r="N1910">
        <f>SUM(Table1[[#This Row],[BA]:[SV]])</f>
        <v>39</v>
      </c>
      <c r="O1910">
        <v>15</v>
      </c>
    </row>
    <row r="1911" spans="1:15" x14ac:dyDescent="0.25">
      <c r="A1911" t="s">
        <v>2000</v>
      </c>
      <c r="B1911" t="s">
        <v>1998</v>
      </c>
      <c r="C1911" t="str">
        <f>Table1[[#This Row],[League]]&amp;Table1[[#This Row],[Team]]</f>
        <v>$150 Draft Champions Jan 13 1:00 pm Lg.3592Swinging Centaurs</v>
      </c>
      <c r="D1911">
        <f>16-INDEX(STANDINGS_BA[],MATCH(Table1[[#This Row],[COMBINED]],STANDINGS_BA[COMBINED],0),COLUMN(STANDINGS_BA[PLACE IN LEAGUE]))</f>
        <v>13</v>
      </c>
      <c r="E1911">
        <f>16-INDEX(STANDINGS_R[],MATCH(Table1[[#This Row],[COMBINED]],STANDINGS_R[COMBINED],0),COLUMN(STANDINGS_R[PLACE IN LEAGUE]))</f>
        <v>11</v>
      </c>
      <c r="F1911">
        <f>16-INDEX(STANDINGS_HR[],MATCH(Table1[[#This Row],[COMBINED]],STANDINGS_HR[COMBINED],0),COLUMN(STANDINGS_HR[PLACE IN LEAGUE]))</f>
        <v>11</v>
      </c>
      <c r="G1911">
        <f>16-INDEX(STANDINGS_RBI[],MATCH(Table1[[#This Row],[COMBINED]],STANDINGS_RBI[COMBINED],0),COLUMN(STANDINGS_RBI[PLACE IN LEAGUE]))</f>
        <v>13</v>
      </c>
      <c r="H1911">
        <f>16-INDEX(STANDINGS_SB[],MATCH(Table1[[#This Row],[COMBINED]],STANDINGS_SB[COMBINED],0),COLUMN(STANDINGS_SB[PLACE IN LEAGUE]))</f>
        <v>15</v>
      </c>
      <c r="I1911">
        <f>16-INDEX(STANDINGS_ERA[],MATCH(Table1[[#This Row],[COMBINED]],STANDINGS_ERA[COMBINED],0),COLUMN(STANDINGS_ERA[PLACE IN LEAGUE]))</f>
        <v>14</v>
      </c>
      <c r="J1911">
        <f>16-INDEX(STANDINGS_WHIP[],MATCH(Table1[[#This Row],[COMBINED]],STANDINGS_WHIP[COMBINED],0),COLUMN(STANDINGS_WHIP[PLACE IN LEAGUE]))</f>
        <v>14</v>
      </c>
      <c r="K1911">
        <f>16-INDEX(STANDINGS_W[],MATCH(Table1[[#This Row],[COMBINED]],STANDINGS_W[COMBINED],0),COLUMN(STANDINGS_W[PLACE IN LEAGUE]))</f>
        <v>8</v>
      </c>
      <c r="L1911">
        <f>16-INDEX(STANDINGS_K[],MATCH(Table1[[#This Row],[COMBINED]],STANDINGS_K[COMBINED],0),COLUMN(STANDINGS_K[PLACE IN LEAGUE]))</f>
        <v>10</v>
      </c>
      <c r="M1911">
        <f>16-INDEX(STANDINGS_SV[],MATCH(Table1[[#This Row],[COMBINED]],STANDINGS_SV[COMBINED],0),COLUMN(STANDINGS_SV[PLACE IN LEAGUE]))</f>
        <v>8</v>
      </c>
      <c r="N1911">
        <f>SUM(Table1[[#This Row],[BA]:[SV]])</f>
        <v>117</v>
      </c>
      <c r="O1911">
        <v>1</v>
      </c>
    </row>
    <row r="1912" spans="1:15" x14ac:dyDescent="0.25">
      <c r="A1912" t="s">
        <v>1997</v>
      </c>
      <c r="B1912" t="s">
        <v>1998</v>
      </c>
      <c r="C1912" t="str">
        <f>Table1[[#This Row],[League]]&amp;Table1[[#This Row],[Team]]</f>
        <v>$150 Draft Champions Jan 13 1:00 pm Lg.3592Come On Now</v>
      </c>
      <c r="D1912">
        <f>16-INDEX(STANDINGS_BA[],MATCH(Table1[[#This Row],[COMBINED]],STANDINGS_BA[COMBINED],0),COLUMN(STANDINGS_BA[PLACE IN LEAGUE]))</f>
        <v>15</v>
      </c>
      <c r="E1912">
        <f>16-INDEX(STANDINGS_R[],MATCH(Table1[[#This Row],[COMBINED]],STANDINGS_R[COMBINED],0),COLUMN(STANDINGS_R[PLACE IN LEAGUE]))</f>
        <v>14</v>
      </c>
      <c r="F1912">
        <f>16-INDEX(STANDINGS_HR[],MATCH(Table1[[#This Row],[COMBINED]],STANDINGS_HR[COMBINED],0),COLUMN(STANDINGS_HR[PLACE IN LEAGUE]))</f>
        <v>12</v>
      </c>
      <c r="G1912">
        <f>16-INDEX(STANDINGS_RBI[],MATCH(Table1[[#This Row],[COMBINED]],STANDINGS_RBI[COMBINED],0),COLUMN(STANDINGS_RBI[PLACE IN LEAGUE]))</f>
        <v>11</v>
      </c>
      <c r="H1912">
        <f>16-INDEX(STANDINGS_SB[],MATCH(Table1[[#This Row],[COMBINED]],STANDINGS_SB[COMBINED],0),COLUMN(STANDINGS_SB[PLACE IN LEAGUE]))</f>
        <v>11</v>
      </c>
      <c r="I1912">
        <f>16-INDEX(STANDINGS_ERA[],MATCH(Table1[[#This Row],[COMBINED]],STANDINGS_ERA[COMBINED],0),COLUMN(STANDINGS_ERA[PLACE IN LEAGUE]))</f>
        <v>10</v>
      </c>
      <c r="J1912">
        <f>16-INDEX(STANDINGS_WHIP[],MATCH(Table1[[#This Row],[COMBINED]],STANDINGS_WHIP[COMBINED],0),COLUMN(STANDINGS_WHIP[PLACE IN LEAGUE]))</f>
        <v>11</v>
      </c>
      <c r="K1912">
        <f>16-INDEX(STANDINGS_W[],MATCH(Table1[[#This Row],[COMBINED]],STANDINGS_W[COMBINED],0),COLUMN(STANDINGS_W[PLACE IN LEAGUE]))</f>
        <v>13</v>
      </c>
      <c r="L1912">
        <f>16-INDEX(STANDINGS_K[],MATCH(Table1[[#This Row],[COMBINED]],STANDINGS_K[COMBINED],0),COLUMN(STANDINGS_K[PLACE IN LEAGUE]))</f>
        <v>8</v>
      </c>
      <c r="M1912">
        <f>16-INDEX(STANDINGS_SV[],MATCH(Table1[[#This Row],[COMBINED]],STANDINGS_SV[COMBINED],0),COLUMN(STANDINGS_SV[PLACE IN LEAGUE]))</f>
        <v>2</v>
      </c>
      <c r="N1912">
        <f>SUM(Table1[[#This Row],[BA]:[SV]])</f>
        <v>107</v>
      </c>
      <c r="O1912">
        <v>2</v>
      </c>
    </row>
    <row r="1913" spans="1:15" x14ac:dyDescent="0.25">
      <c r="A1913" t="s">
        <v>2005</v>
      </c>
      <c r="B1913" t="s">
        <v>1998</v>
      </c>
      <c r="C1913" t="str">
        <f>Table1[[#This Row],[League]]&amp;Table1[[#This Row],[Team]]</f>
        <v>$150 Draft Champions Jan 13 1:00 pm Lg.3592Hitchcock Hangovers</v>
      </c>
      <c r="D1913">
        <f>16-INDEX(STANDINGS_BA[],MATCH(Table1[[#This Row],[COMBINED]],STANDINGS_BA[COMBINED],0),COLUMN(STANDINGS_BA[PLACE IN LEAGUE]))</f>
        <v>8</v>
      </c>
      <c r="E1913">
        <f>16-INDEX(STANDINGS_R[],MATCH(Table1[[#This Row],[COMBINED]],STANDINGS_R[COMBINED],0),COLUMN(STANDINGS_R[PLACE IN LEAGUE]))</f>
        <v>13</v>
      </c>
      <c r="F1913">
        <f>16-INDEX(STANDINGS_HR[],MATCH(Table1[[#This Row],[COMBINED]],STANDINGS_HR[COMBINED],0),COLUMN(STANDINGS_HR[PLACE IN LEAGUE]))</f>
        <v>14</v>
      </c>
      <c r="G1913">
        <f>16-INDEX(STANDINGS_RBI[],MATCH(Table1[[#This Row],[COMBINED]],STANDINGS_RBI[COMBINED],0),COLUMN(STANDINGS_RBI[PLACE IN LEAGUE]))</f>
        <v>14</v>
      </c>
      <c r="H1913">
        <f>16-INDEX(STANDINGS_SB[],MATCH(Table1[[#This Row],[COMBINED]],STANDINGS_SB[COMBINED],0),COLUMN(STANDINGS_SB[PLACE IN LEAGUE]))</f>
        <v>8</v>
      </c>
      <c r="I1913">
        <f>16-INDEX(STANDINGS_ERA[],MATCH(Table1[[#This Row],[COMBINED]],STANDINGS_ERA[COMBINED],0),COLUMN(STANDINGS_ERA[PLACE IN LEAGUE]))</f>
        <v>13</v>
      </c>
      <c r="J1913">
        <f>16-INDEX(STANDINGS_WHIP[],MATCH(Table1[[#This Row],[COMBINED]],STANDINGS_WHIP[COMBINED],0),COLUMN(STANDINGS_WHIP[PLACE IN LEAGUE]))</f>
        <v>12</v>
      </c>
      <c r="K1913">
        <f>16-INDEX(STANDINGS_W[],MATCH(Table1[[#This Row],[COMBINED]],STANDINGS_W[COMBINED],0),COLUMN(STANDINGS_W[PLACE IN LEAGUE]))</f>
        <v>2</v>
      </c>
      <c r="L1913">
        <f>16-INDEX(STANDINGS_K[],MATCH(Table1[[#This Row],[COMBINED]],STANDINGS_K[COMBINED],0),COLUMN(STANDINGS_K[PLACE IN LEAGUE]))</f>
        <v>3</v>
      </c>
      <c r="M1913">
        <f>16-INDEX(STANDINGS_SV[],MATCH(Table1[[#This Row],[COMBINED]],STANDINGS_SV[COMBINED],0),COLUMN(STANDINGS_SV[PLACE IN LEAGUE]))</f>
        <v>14</v>
      </c>
      <c r="N1913">
        <f>SUM(Table1[[#This Row],[BA]:[SV]])</f>
        <v>101</v>
      </c>
      <c r="O1913">
        <v>3</v>
      </c>
    </row>
    <row r="1914" spans="1:15" x14ac:dyDescent="0.25">
      <c r="A1914" t="s">
        <v>1999</v>
      </c>
      <c r="B1914" t="s">
        <v>1998</v>
      </c>
      <c r="C1914" t="str">
        <f>Table1[[#This Row],[League]]&amp;Table1[[#This Row],[Team]]</f>
        <v>$150 Draft Champions Jan 13 1:00 pm Lg.3592Old &amp; In The Way</v>
      </c>
      <c r="D1914">
        <f>16-INDEX(STANDINGS_BA[],MATCH(Table1[[#This Row],[COMBINED]],STANDINGS_BA[COMBINED],0),COLUMN(STANDINGS_BA[PLACE IN LEAGUE]))</f>
        <v>14</v>
      </c>
      <c r="E1914">
        <f>16-INDEX(STANDINGS_R[],MATCH(Table1[[#This Row],[COMBINED]],STANDINGS_R[COMBINED],0),COLUMN(STANDINGS_R[PLACE IN LEAGUE]))</f>
        <v>10</v>
      </c>
      <c r="F1914">
        <f>16-INDEX(STANDINGS_HR[],MATCH(Table1[[#This Row],[COMBINED]],STANDINGS_HR[COMBINED],0),COLUMN(STANDINGS_HR[PLACE IN LEAGUE]))</f>
        <v>7</v>
      </c>
      <c r="G1914">
        <f>16-INDEX(STANDINGS_RBI[],MATCH(Table1[[#This Row],[COMBINED]],STANDINGS_RBI[COMBINED],0),COLUMN(STANDINGS_RBI[PLACE IN LEAGUE]))</f>
        <v>5</v>
      </c>
      <c r="H1914">
        <f>16-INDEX(STANDINGS_SB[],MATCH(Table1[[#This Row],[COMBINED]],STANDINGS_SB[COMBINED],0),COLUMN(STANDINGS_SB[PLACE IN LEAGUE]))</f>
        <v>9</v>
      </c>
      <c r="I1914">
        <f>16-INDEX(STANDINGS_ERA[],MATCH(Table1[[#This Row],[COMBINED]],STANDINGS_ERA[COMBINED],0),COLUMN(STANDINGS_ERA[PLACE IN LEAGUE]))</f>
        <v>11</v>
      </c>
      <c r="J1914">
        <f>16-INDEX(STANDINGS_WHIP[],MATCH(Table1[[#This Row],[COMBINED]],STANDINGS_WHIP[COMBINED],0),COLUMN(STANDINGS_WHIP[PLACE IN LEAGUE]))</f>
        <v>10</v>
      </c>
      <c r="K1914">
        <f>16-INDEX(STANDINGS_W[],MATCH(Table1[[#This Row],[COMBINED]],STANDINGS_W[COMBINED],0),COLUMN(STANDINGS_W[PLACE IN LEAGUE]))</f>
        <v>7</v>
      </c>
      <c r="L1914">
        <f>16-INDEX(STANDINGS_K[],MATCH(Table1[[#This Row],[COMBINED]],STANDINGS_K[COMBINED],0),COLUMN(STANDINGS_K[PLACE IN LEAGUE]))</f>
        <v>12</v>
      </c>
      <c r="M1914">
        <f>16-INDEX(STANDINGS_SV[],MATCH(Table1[[#This Row],[COMBINED]],STANDINGS_SV[COMBINED],0),COLUMN(STANDINGS_SV[PLACE IN LEAGUE]))</f>
        <v>13</v>
      </c>
      <c r="N1914">
        <f>SUM(Table1[[#This Row],[BA]:[SV]])</f>
        <v>98</v>
      </c>
      <c r="O1914">
        <v>4</v>
      </c>
    </row>
    <row r="1915" spans="1:15" x14ac:dyDescent="0.25">
      <c r="A1915" t="s">
        <v>2002</v>
      </c>
      <c r="B1915" t="s">
        <v>1998</v>
      </c>
      <c r="C1915" t="str">
        <f>Table1[[#This Row],[League]]&amp;Table1[[#This Row],[Team]]</f>
        <v>$150 Draft Champions Jan 13 1:00 pm Lg.3592The Palazzo</v>
      </c>
      <c r="D1915">
        <f>16-INDEX(STANDINGS_BA[],MATCH(Table1[[#This Row],[COMBINED]],STANDINGS_BA[COMBINED],0),COLUMN(STANDINGS_BA[PLACE IN LEAGUE]))</f>
        <v>11</v>
      </c>
      <c r="E1915">
        <f>16-INDEX(STANDINGS_R[],MATCH(Table1[[#This Row],[COMBINED]],STANDINGS_R[COMBINED],0),COLUMN(STANDINGS_R[PLACE IN LEAGUE]))</f>
        <v>9</v>
      </c>
      <c r="F1915">
        <f>16-INDEX(STANDINGS_HR[],MATCH(Table1[[#This Row],[COMBINED]],STANDINGS_HR[COMBINED],0),COLUMN(STANDINGS_HR[PLACE IN LEAGUE]))</f>
        <v>8</v>
      </c>
      <c r="G1915">
        <f>16-INDEX(STANDINGS_RBI[],MATCH(Table1[[#This Row],[COMBINED]],STANDINGS_RBI[COMBINED],0),COLUMN(STANDINGS_RBI[PLACE IN LEAGUE]))</f>
        <v>10</v>
      </c>
      <c r="H1915">
        <f>16-INDEX(STANDINGS_SB[],MATCH(Table1[[#This Row],[COMBINED]],STANDINGS_SB[COMBINED],0),COLUMN(STANDINGS_SB[PLACE IN LEAGUE]))</f>
        <v>12</v>
      </c>
      <c r="I1915">
        <f>16-INDEX(STANDINGS_ERA[],MATCH(Table1[[#This Row],[COMBINED]],STANDINGS_ERA[COMBINED],0),COLUMN(STANDINGS_ERA[PLACE IN LEAGUE]))</f>
        <v>9</v>
      </c>
      <c r="J1915">
        <f>16-INDEX(STANDINGS_WHIP[],MATCH(Table1[[#This Row],[COMBINED]],STANDINGS_WHIP[COMBINED],0),COLUMN(STANDINGS_WHIP[PLACE IN LEAGUE]))</f>
        <v>8</v>
      </c>
      <c r="K1915">
        <f>16-INDEX(STANDINGS_W[],MATCH(Table1[[#This Row],[COMBINED]],STANDINGS_W[COMBINED],0),COLUMN(STANDINGS_W[PLACE IN LEAGUE]))</f>
        <v>10</v>
      </c>
      <c r="L1915">
        <f>16-INDEX(STANDINGS_K[],MATCH(Table1[[#This Row],[COMBINED]],STANDINGS_K[COMBINED],0),COLUMN(STANDINGS_K[PLACE IN LEAGUE]))</f>
        <v>7</v>
      </c>
      <c r="M1915">
        <f>16-INDEX(STANDINGS_SV[],MATCH(Table1[[#This Row],[COMBINED]],STANDINGS_SV[COMBINED],0),COLUMN(STANDINGS_SV[PLACE IN LEAGUE]))</f>
        <v>12</v>
      </c>
      <c r="N1915">
        <f>SUM(Table1[[#This Row],[BA]:[SV]])</f>
        <v>96</v>
      </c>
      <c r="O1915">
        <v>5</v>
      </c>
    </row>
    <row r="1916" spans="1:15" x14ac:dyDescent="0.25">
      <c r="A1916" t="s">
        <v>2004</v>
      </c>
      <c r="B1916" t="s">
        <v>1998</v>
      </c>
      <c r="C1916" t="str">
        <f>Table1[[#This Row],[League]]&amp;Table1[[#This Row],[Team]]</f>
        <v>$150 Draft Champions Jan 13 1:00 pm Lg.3592Craig 3hlo</v>
      </c>
      <c r="D1916">
        <f>16-INDEX(STANDINGS_BA[],MATCH(Table1[[#This Row],[COMBINED]],STANDINGS_BA[COMBINED],0),COLUMN(STANDINGS_BA[PLACE IN LEAGUE]))</f>
        <v>9</v>
      </c>
      <c r="E1916">
        <f>16-INDEX(STANDINGS_R[],MATCH(Table1[[#This Row],[COMBINED]],STANDINGS_R[COMBINED],0),COLUMN(STANDINGS_R[PLACE IN LEAGUE]))</f>
        <v>15</v>
      </c>
      <c r="F1916">
        <f>16-INDEX(STANDINGS_HR[],MATCH(Table1[[#This Row],[COMBINED]],STANDINGS_HR[COMBINED],0),COLUMN(STANDINGS_HR[PLACE IN LEAGUE]))</f>
        <v>15</v>
      </c>
      <c r="G1916">
        <f>16-INDEX(STANDINGS_RBI[],MATCH(Table1[[#This Row],[COMBINED]],STANDINGS_RBI[COMBINED],0),COLUMN(STANDINGS_RBI[PLACE IN LEAGUE]))</f>
        <v>15</v>
      </c>
      <c r="H1916">
        <f>16-INDEX(STANDINGS_SB[],MATCH(Table1[[#This Row],[COMBINED]],STANDINGS_SB[COMBINED],0),COLUMN(STANDINGS_SB[PLACE IN LEAGUE]))</f>
        <v>13</v>
      </c>
      <c r="I1916">
        <f>16-INDEX(STANDINGS_ERA[],MATCH(Table1[[#This Row],[COMBINED]],STANDINGS_ERA[COMBINED],0),COLUMN(STANDINGS_ERA[PLACE IN LEAGUE]))</f>
        <v>2</v>
      </c>
      <c r="J1916">
        <f>16-INDEX(STANDINGS_WHIP[],MATCH(Table1[[#This Row],[COMBINED]],STANDINGS_WHIP[COMBINED],0),COLUMN(STANDINGS_WHIP[PLACE IN LEAGUE]))</f>
        <v>4</v>
      </c>
      <c r="K1916">
        <f>16-INDEX(STANDINGS_W[],MATCH(Table1[[#This Row],[COMBINED]],STANDINGS_W[COMBINED],0),COLUMN(STANDINGS_W[PLACE IN LEAGUE]))</f>
        <v>1</v>
      </c>
      <c r="L1916">
        <f>16-INDEX(STANDINGS_K[],MATCH(Table1[[#This Row],[COMBINED]],STANDINGS_K[COMBINED],0),COLUMN(STANDINGS_K[PLACE IN LEAGUE]))</f>
        <v>9</v>
      </c>
      <c r="M1916">
        <f>16-INDEX(STANDINGS_SV[],MATCH(Table1[[#This Row],[COMBINED]],STANDINGS_SV[COMBINED],0),COLUMN(STANDINGS_SV[PLACE IN LEAGUE]))</f>
        <v>9</v>
      </c>
      <c r="N1916">
        <f>SUM(Table1[[#This Row],[BA]:[SV]])</f>
        <v>92</v>
      </c>
      <c r="O1916">
        <v>6</v>
      </c>
    </row>
    <row r="1917" spans="1:15" x14ac:dyDescent="0.25">
      <c r="A1917" t="s">
        <v>2007</v>
      </c>
      <c r="B1917" t="s">
        <v>1998</v>
      </c>
      <c r="C1917" t="str">
        <f>Table1[[#This Row],[League]]&amp;Table1[[#This Row],[Team]]</f>
        <v>$150 Draft Champions Jan 13 1:00 pm Lg.3592Las Vegas Ratpack</v>
      </c>
      <c r="D1917">
        <f>16-INDEX(STANDINGS_BA[],MATCH(Table1[[#This Row],[COMBINED]],STANDINGS_BA[COMBINED],0),COLUMN(STANDINGS_BA[PLACE IN LEAGUE]))</f>
        <v>5</v>
      </c>
      <c r="E1917">
        <f>16-INDEX(STANDINGS_R[],MATCH(Table1[[#This Row],[COMBINED]],STANDINGS_R[COMBINED],0),COLUMN(STANDINGS_R[PLACE IN LEAGUE]))</f>
        <v>5</v>
      </c>
      <c r="F1917">
        <f>16-INDEX(STANDINGS_HR[],MATCH(Table1[[#This Row],[COMBINED]],STANDINGS_HR[COMBINED],0),COLUMN(STANDINGS_HR[PLACE IN LEAGUE]))</f>
        <v>2</v>
      </c>
      <c r="G1917">
        <f>16-INDEX(STANDINGS_RBI[],MATCH(Table1[[#This Row],[COMBINED]],STANDINGS_RBI[COMBINED],0),COLUMN(STANDINGS_RBI[PLACE IN LEAGUE]))</f>
        <v>2</v>
      </c>
      <c r="H1917">
        <f>16-INDEX(STANDINGS_SB[],MATCH(Table1[[#This Row],[COMBINED]],STANDINGS_SB[COMBINED],0),COLUMN(STANDINGS_SB[PLACE IN LEAGUE]))</f>
        <v>7</v>
      </c>
      <c r="I1917">
        <f>16-INDEX(STANDINGS_ERA[],MATCH(Table1[[#This Row],[COMBINED]],STANDINGS_ERA[COMBINED],0),COLUMN(STANDINGS_ERA[PLACE IN LEAGUE]))</f>
        <v>15</v>
      </c>
      <c r="J1917">
        <f>16-INDEX(STANDINGS_WHIP[],MATCH(Table1[[#This Row],[COMBINED]],STANDINGS_WHIP[COMBINED],0),COLUMN(STANDINGS_WHIP[PLACE IN LEAGUE]))</f>
        <v>15</v>
      </c>
      <c r="K1917">
        <f>16-INDEX(STANDINGS_W[],MATCH(Table1[[#This Row],[COMBINED]],STANDINGS_W[COMBINED],0),COLUMN(STANDINGS_W[PLACE IN LEAGUE]))</f>
        <v>14</v>
      </c>
      <c r="L1917">
        <f>16-INDEX(STANDINGS_K[],MATCH(Table1[[#This Row],[COMBINED]],STANDINGS_K[COMBINED],0),COLUMN(STANDINGS_K[PLACE IN LEAGUE]))</f>
        <v>15</v>
      </c>
      <c r="M1917">
        <f>16-INDEX(STANDINGS_SV[],MATCH(Table1[[#This Row],[COMBINED]],STANDINGS_SV[COMBINED],0),COLUMN(STANDINGS_SV[PLACE IN LEAGUE]))</f>
        <v>11</v>
      </c>
      <c r="N1917">
        <f>SUM(Table1[[#This Row],[BA]:[SV]])</f>
        <v>91</v>
      </c>
      <c r="O1917">
        <v>7</v>
      </c>
    </row>
    <row r="1918" spans="1:15" x14ac:dyDescent="0.25">
      <c r="A1918" t="s">
        <v>520</v>
      </c>
      <c r="B1918" t="s">
        <v>1998</v>
      </c>
      <c r="C1918" t="str">
        <f>Table1[[#This Row],[League]]&amp;Table1[[#This Row],[Team]]</f>
        <v>$150 Draft Champions Jan 13 1:00 pm Lg.3592deadmoneyB</v>
      </c>
      <c r="D1918">
        <f>16-INDEX(STANDINGS_BA[],MATCH(Table1[[#This Row],[COMBINED]],STANDINGS_BA[COMBINED],0),COLUMN(STANDINGS_BA[PLACE IN LEAGUE]))</f>
        <v>4</v>
      </c>
      <c r="E1918">
        <f>16-INDEX(STANDINGS_R[],MATCH(Table1[[#This Row],[COMBINED]],STANDINGS_R[COMBINED],0),COLUMN(STANDINGS_R[PLACE IN LEAGUE]))</f>
        <v>12</v>
      </c>
      <c r="F1918">
        <f>16-INDEX(STANDINGS_HR[],MATCH(Table1[[#This Row],[COMBINED]],STANDINGS_HR[COMBINED],0),COLUMN(STANDINGS_HR[PLACE IN LEAGUE]))</f>
        <v>13</v>
      </c>
      <c r="G1918">
        <f>16-INDEX(STANDINGS_RBI[],MATCH(Table1[[#This Row],[COMBINED]],STANDINGS_RBI[COMBINED],0),COLUMN(STANDINGS_RBI[PLACE IN LEAGUE]))</f>
        <v>12</v>
      </c>
      <c r="H1918">
        <f>16-INDEX(STANDINGS_SB[],MATCH(Table1[[#This Row],[COMBINED]],STANDINGS_SB[COMBINED],0),COLUMN(STANDINGS_SB[PLACE IN LEAGUE]))</f>
        <v>10</v>
      </c>
      <c r="I1918">
        <f>16-INDEX(STANDINGS_ERA[],MATCH(Table1[[#This Row],[COMBINED]],STANDINGS_ERA[COMBINED],0),COLUMN(STANDINGS_ERA[PLACE IN LEAGUE]))</f>
        <v>5</v>
      </c>
      <c r="J1918">
        <f>16-INDEX(STANDINGS_WHIP[],MATCH(Table1[[#This Row],[COMBINED]],STANDINGS_WHIP[COMBINED],0),COLUMN(STANDINGS_WHIP[PLACE IN LEAGUE]))</f>
        <v>6</v>
      </c>
      <c r="K1918">
        <f>16-INDEX(STANDINGS_W[],MATCH(Table1[[#This Row],[COMBINED]],STANDINGS_W[COMBINED],0),COLUMN(STANDINGS_W[PLACE IN LEAGUE]))</f>
        <v>5</v>
      </c>
      <c r="L1918">
        <f>16-INDEX(STANDINGS_K[],MATCH(Table1[[#This Row],[COMBINED]],STANDINGS_K[COMBINED],0),COLUMN(STANDINGS_K[PLACE IN LEAGUE]))</f>
        <v>4</v>
      </c>
      <c r="M1918">
        <f>16-INDEX(STANDINGS_SV[],MATCH(Table1[[#This Row],[COMBINED]],STANDINGS_SV[COMBINED],0),COLUMN(STANDINGS_SV[PLACE IN LEAGUE]))</f>
        <v>10</v>
      </c>
      <c r="N1918">
        <f>SUM(Table1[[#This Row],[BA]:[SV]])</f>
        <v>81</v>
      </c>
      <c r="O1918">
        <v>8</v>
      </c>
    </row>
    <row r="1919" spans="1:15" x14ac:dyDescent="0.25">
      <c r="A1919" t="s">
        <v>2009</v>
      </c>
      <c r="B1919" t="s">
        <v>1998</v>
      </c>
      <c r="C1919" t="str">
        <f>Table1[[#This Row],[League]]&amp;Table1[[#This Row],[Team]]</f>
        <v>$150 Draft Champions Jan 13 1:00 pm Lg.3592Ernie's Bankers</v>
      </c>
      <c r="D1919">
        <f>16-INDEX(STANDINGS_BA[],MATCH(Table1[[#This Row],[COMBINED]],STANDINGS_BA[COMBINED],0),COLUMN(STANDINGS_BA[PLACE IN LEAGUE]))</f>
        <v>1</v>
      </c>
      <c r="E1919">
        <f>16-INDEX(STANDINGS_R[],MATCH(Table1[[#This Row],[COMBINED]],STANDINGS_R[COMBINED],0),COLUMN(STANDINGS_R[PLACE IN LEAGUE]))</f>
        <v>3</v>
      </c>
      <c r="F1919">
        <f>16-INDEX(STANDINGS_HR[],MATCH(Table1[[#This Row],[COMBINED]],STANDINGS_HR[COMBINED],0),COLUMN(STANDINGS_HR[PLACE IN LEAGUE]))</f>
        <v>10</v>
      </c>
      <c r="G1919">
        <f>16-INDEX(STANDINGS_RBI[],MATCH(Table1[[#This Row],[COMBINED]],STANDINGS_RBI[COMBINED],0),COLUMN(STANDINGS_RBI[PLACE IN LEAGUE]))</f>
        <v>4</v>
      </c>
      <c r="H1919">
        <f>16-INDEX(STANDINGS_SB[],MATCH(Table1[[#This Row],[COMBINED]],STANDINGS_SB[COMBINED],0),COLUMN(STANDINGS_SB[PLACE IN LEAGUE]))</f>
        <v>3</v>
      </c>
      <c r="I1919">
        <f>16-INDEX(STANDINGS_ERA[],MATCH(Table1[[#This Row],[COMBINED]],STANDINGS_ERA[COMBINED],0),COLUMN(STANDINGS_ERA[PLACE IN LEAGUE]))</f>
        <v>12</v>
      </c>
      <c r="J1919">
        <f>16-INDEX(STANDINGS_WHIP[],MATCH(Table1[[#This Row],[COMBINED]],STANDINGS_WHIP[COMBINED],0),COLUMN(STANDINGS_WHIP[PLACE IN LEAGUE]))</f>
        <v>13</v>
      </c>
      <c r="K1919">
        <f>16-INDEX(STANDINGS_W[],MATCH(Table1[[#This Row],[COMBINED]],STANDINGS_W[COMBINED],0),COLUMN(STANDINGS_W[PLACE IN LEAGUE]))</f>
        <v>15</v>
      </c>
      <c r="L1919">
        <f>16-INDEX(STANDINGS_K[],MATCH(Table1[[#This Row],[COMBINED]],STANDINGS_K[COMBINED],0),COLUMN(STANDINGS_K[PLACE IN LEAGUE]))</f>
        <v>13</v>
      </c>
      <c r="M1919">
        <f>16-INDEX(STANDINGS_SV[],MATCH(Table1[[#This Row],[COMBINED]],STANDINGS_SV[COMBINED],0),COLUMN(STANDINGS_SV[PLACE IN LEAGUE]))</f>
        <v>5</v>
      </c>
      <c r="N1919">
        <f>SUM(Table1[[#This Row],[BA]:[SV]])</f>
        <v>79</v>
      </c>
      <c r="O1919">
        <v>9</v>
      </c>
    </row>
    <row r="1920" spans="1:15" x14ac:dyDescent="0.25">
      <c r="A1920" t="s">
        <v>2006</v>
      </c>
      <c r="B1920" t="s">
        <v>1998</v>
      </c>
      <c r="C1920" t="str">
        <f>Table1[[#This Row],[League]]&amp;Table1[[#This Row],[Team]]</f>
        <v>$150 Draft Champions Jan 13 1:00 pm Lg.3592DEAD PUPPIES DC2</v>
      </c>
      <c r="D1920">
        <f>16-INDEX(STANDINGS_BA[],MATCH(Table1[[#This Row],[COMBINED]],STANDINGS_BA[COMBINED],0),COLUMN(STANDINGS_BA[PLACE IN LEAGUE]))</f>
        <v>7</v>
      </c>
      <c r="E1920">
        <f>16-INDEX(STANDINGS_R[],MATCH(Table1[[#This Row],[COMBINED]],STANDINGS_R[COMBINED],0),COLUMN(STANDINGS_R[PLACE IN LEAGUE]))</f>
        <v>8</v>
      </c>
      <c r="F1920">
        <f>16-INDEX(STANDINGS_HR[],MATCH(Table1[[#This Row],[COMBINED]],STANDINGS_HR[COMBINED],0),COLUMN(STANDINGS_HR[PLACE IN LEAGUE]))</f>
        <v>6</v>
      </c>
      <c r="G1920">
        <f>16-INDEX(STANDINGS_RBI[],MATCH(Table1[[#This Row],[COMBINED]],STANDINGS_RBI[COMBINED],0),COLUMN(STANDINGS_RBI[PLACE IN LEAGUE]))</f>
        <v>9</v>
      </c>
      <c r="H1920">
        <f>16-INDEX(STANDINGS_SB[],MATCH(Table1[[#This Row],[COMBINED]],STANDINGS_SB[COMBINED],0),COLUMN(STANDINGS_SB[PLACE IN LEAGUE]))</f>
        <v>5</v>
      </c>
      <c r="I1920">
        <f>16-INDEX(STANDINGS_ERA[],MATCH(Table1[[#This Row],[COMBINED]],STANDINGS_ERA[COMBINED],0),COLUMN(STANDINGS_ERA[PLACE IN LEAGUE]))</f>
        <v>7</v>
      </c>
      <c r="J1920">
        <f>16-INDEX(STANDINGS_WHIP[],MATCH(Table1[[#This Row],[COMBINED]],STANDINGS_WHIP[COMBINED],0),COLUMN(STANDINGS_WHIP[PLACE IN LEAGUE]))</f>
        <v>9</v>
      </c>
      <c r="K1920">
        <f>16-INDEX(STANDINGS_W[],MATCH(Table1[[#This Row],[COMBINED]],STANDINGS_W[COMBINED],0),COLUMN(STANDINGS_W[PLACE IN LEAGUE]))</f>
        <v>11</v>
      </c>
      <c r="L1920">
        <f>16-INDEX(STANDINGS_K[],MATCH(Table1[[#This Row],[COMBINED]],STANDINGS_K[COMBINED],0),COLUMN(STANDINGS_K[PLACE IN LEAGUE]))</f>
        <v>6</v>
      </c>
      <c r="M1920">
        <f>16-INDEX(STANDINGS_SV[],MATCH(Table1[[#This Row],[COMBINED]],STANDINGS_SV[COMBINED],0),COLUMN(STANDINGS_SV[PLACE IN LEAGUE]))</f>
        <v>3</v>
      </c>
      <c r="N1920">
        <f>SUM(Table1[[#This Row],[BA]:[SV]])</f>
        <v>71</v>
      </c>
      <c r="O1920">
        <v>10</v>
      </c>
    </row>
    <row r="1921" spans="1:15" x14ac:dyDescent="0.25">
      <c r="A1921" t="s">
        <v>2001</v>
      </c>
      <c r="B1921" t="s">
        <v>1998</v>
      </c>
      <c r="C1921" t="str">
        <f>Table1[[#This Row],[League]]&amp;Table1[[#This Row],[Team]]</f>
        <v>$150 Draft Champions Jan 13 1:00 pm Lg.3592SpinningSeams7</v>
      </c>
      <c r="D1921">
        <f>16-INDEX(STANDINGS_BA[],MATCH(Table1[[#This Row],[COMBINED]],STANDINGS_BA[COMBINED],0),COLUMN(STANDINGS_BA[PLACE IN LEAGUE]))</f>
        <v>12</v>
      </c>
      <c r="E1921">
        <f>16-INDEX(STANDINGS_R[],MATCH(Table1[[#This Row],[COMBINED]],STANDINGS_R[COMBINED],0),COLUMN(STANDINGS_R[PLACE IN LEAGUE]))</f>
        <v>7</v>
      </c>
      <c r="F1921">
        <f>16-INDEX(STANDINGS_HR[],MATCH(Table1[[#This Row],[COMBINED]],STANDINGS_HR[COMBINED],0),COLUMN(STANDINGS_HR[PLACE IN LEAGUE]))</f>
        <v>3</v>
      </c>
      <c r="G1921">
        <f>16-INDEX(STANDINGS_RBI[],MATCH(Table1[[#This Row],[COMBINED]],STANDINGS_RBI[COMBINED],0),COLUMN(STANDINGS_RBI[PLACE IN LEAGUE]))</f>
        <v>8</v>
      </c>
      <c r="H1921">
        <f>16-INDEX(STANDINGS_SB[],MATCH(Table1[[#This Row],[COMBINED]],STANDINGS_SB[COMBINED],0),COLUMN(STANDINGS_SB[PLACE IN LEAGUE]))</f>
        <v>2</v>
      </c>
      <c r="I1921">
        <f>16-INDEX(STANDINGS_ERA[],MATCH(Table1[[#This Row],[COMBINED]],STANDINGS_ERA[COMBINED],0),COLUMN(STANDINGS_ERA[PLACE IN LEAGUE]))</f>
        <v>3</v>
      </c>
      <c r="J1921">
        <f>16-INDEX(STANDINGS_WHIP[],MATCH(Table1[[#This Row],[COMBINED]],STANDINGS_WHIP[COMBINED],0),COLUMN(STANDINGS_WHIP[PLACE IN LEAGUE]))</f>
        <v>3</v>
      </c>
      <c r="K1921">
        <f>16-INDEX(STANDINGS_W[],MATCH(Table1[[#This Row],[COMBINED]],STANDINGS_W[COMBINED],0),COLUMN(STANDINGS_W[PLACE IN LEAGUE]))</f>
        <v>6</v>
      </c>
      <c r="L1921">
        <f>16-INDEX(STANDINGS_K[],MATCH(Table1[[#This Row],[COMBINED]],STANDINGS_K[COMBINED],0),COLUMN(STANDINGS_K[PLACE IN LEAGUE]))</f>
        <v>14</v>
      </c>
      <c r="M1921">
        <f>16-INDEX(STANDINGS_SV[],MATCH(Table1[[#This Row],[COMBINED]],STANDINGS_SV[COMBINED],0),COLUMN(STANDINGS_SV[PLACE IN LEAGUE]))</f>
        <v>4</v>
      </c>
      <c r="N1921">
        <f>SUM(Table1[[#This Row],[BA]:[SV]])</f>
        <v>62</v>
      </c>
      <c r="O1921">
        <v>11</v>
      </c>
    </row>
    <row r="1922" spans="1:15" x14ac:dyDescent="0.25">
      <c r="A1922" t="s">
        <v>2003</v>
      </c>
      <c r="B1922" t="s">
        <v>1998</v>
      </c>
      <c r="C1922" t="str">
        <f>Table1[[#This Row],[League]]&amp;Table1[[#This Row],[Team]]</f>
        <v>$150 Draft Champions Jan 13 1:00 pm Lg.3592CREW DC1</v>
      </c>
      <c r="D1922">
        <f>16-INDEX(STANDINGS_BA[],MATCH(Table1[[#This Row],[COMBINED]],STANDINGS_BA[COMBINED],0),COLUMN(STANDINGS_BA[PLACE IN LEAGUE]))</f>
        <v>10</v>
      </c>
      <c r="E1922">
        <f>16-INDEX(STANDINGS_R[],MATCH(Table1[[#This Row],[COMBINED]],STANDINGS_R[COMBINED],0),COLUMN(STANDINGS_R[PLACE IN LEAGUE]))</f>
        <v>4</v>
      </c>
      <c r="F1922">
        <f>16-INDEX(STANDINGS_HR[],MATCH(Table1[[#This Row],[COMBINED]],STANDINGS_HR[COMBINED],0),COLUMN(STANDINGS_HR[PLACE IN LEAGUE]))</f>
        <v>1</v>
      </c>
      <c r="G1922">
        <f>16-INDEX(STANDINGS_RBI[],MATCH(Table1[[#This Row],[COMBINED]],STANDINGS_RBI[COMBINED],0),COLUMN(STANDINGS_RBI[PLACE IN LEAGUE]))</f>
        <v>6</v>
      </c>
      <c r="H1922">
        <f>16-INDEX(STANDINGS_SB[],MATCH(Table1[[#This Row],[COMBINED]],STANDINGS_SB[COMBINED],0),COLUMN(STANDINGS_SB[PLACE IN LEAGUE]))</f>
        <v>4</v>
      </c>
      <c r="I1922">
        <f>16-INDEX(STANDINGS_ERA[],MATCH(Table1[[#This Row],[COMBINED]],STANDINGS_ERA[COMBINED],0),COLUMN(STANDINGS_ERA[PLACE IN LEAGUE]))</f>
        <v>6</v>
      </c>
      <c r="J1922">
        <f>16-INDEX(STANDINGS_WHIP[],MATCH(Table1[[#This Row],[COMBINED]],STANDINGS_WHIP[COMBINED],0),COLUMN(STANDINGS_WHIP[PLACE IN LEAGUE]))</f>
        <v>1</v>
      </c>
      <c r="K1922">
        <f>16-INDEX(STANDINGS_W[],MATCH(Table1[[#This Row],[COMBINED]],STANDINGS_W[COMBINED],0),COLUMN(STANDINGS_W[PLACE IN LEAGUE]))</f>
        <v>9</v>
      </c>
      <c r="L1922">
        <f>16-INDEX(STANDINGS_K[],MATCH(Table1[[#This Row],[COMBINED]],STANDINGS_K[COMBINED],0),COLUMN(STANDINGS_K[PLACE IN LEAGUE]))</f>
        <v>11</v>
      </c>
      <c r="M1922">
        <f>16-INDEX(STANDINGS_SV[],MATCH(Table1[[#This Row],[COMBINED]],STANDINGS_SV[COMBINED],0),COLUMN(STANDINGS_SV[PLACE IN LEAGUE]))</f>
        <v>6</v>
      </c>
      <c r="N1922">
        <f>SUM(Table1[[#This Row],[BA]:[SV]])</f>
        <v>58</v>
      </c>
      <c r="O1922">
        <v>12</v>
      </c>
    </row>
    <row r="1923" spans="1:15" x14ac:dyDescent="0.25">
      <c r="A1923" t="s">
        <v>191</v>
      </c>
      <c r="B1923" t="s">
        <v>1998</v>
      </c>
      <c r="C1923" t="str">
        <f>Table1[[#This Row],[League]]&amp;Table1[[#This Row],[Team]]</f>
        <v>$150 Draft Champions Jan 13 1:00 pm Lg.3592Chico's Bail Bonds</v>
      </c>
      <c r="D1923">
        <f>16-INDEX(STANDINGS_BA[],MATCH(Table1[[#This Row],[COMBINED]],STANDINGS_BA[COMBINED],0),COLUMN(STANDINGS_BA[PLACE IN LEAGUE]))</f>
        <v>3</v>
      </c>
      <c r="E1923">
        <f>16-INDEX(STANDINGS_R[],MATCH(Table1[[#This Row],[COMBINED]],STANDINGS_R[COMBINED],0),COLUMN(STANDINGS_R[PLACE IN LEAGUE]))</f>
        <v>6</v>
      </c>
      <c r="F1923">
        <f>16-INDEX(STANDINGS_HR[],MATCH(Table1[[#This Row],[COMBINED]],STANDINGS_HR[COMBINED],0),COLUMN(STANDINGS_HR[PLACE IN LEAGUE]))</f>
        <v>9</v>
      </c>
      <c r="G1923">
        <f>16-INDEX(STANDINGS_RBI[],MATCH(Table1[[#This Row],[COMBINED]],STANDINGS_RBI[COMBINED],0),COLUMN(STANDINGS_RBI[PLACE IN LEAGUE]))</f>
        <v>7</v>
      </c>
      <c r="H1923">
        <f>16-INDEX(STANDINGS_SB[],MATCH(Table1[[#This Row],[COMBINED]],STANDINGS_SB[COMBINED],0),COLUMN(STANDINGS_SB[PLACE IN LEAGUE]))</f>
        <v>6</v>
      </c>
      <c r="I1923">
        <f>16-INDEX(STANDINGS_ERA[],MATCH(Table1[[#This Row],[COMBINED]],STANDINGS_ERA[COMBINED],0),COLUMN(STANDINGS_ERA[PLACE IN LEAGUE]))</f>
        <v>1</v>
      </c>
      <c r="J1923">
        <f>16-INDEX(STANDINGS_WHIP[],MATCH(Table1[[#This Row],[COMBINED]],STANDINGS_WHIP[COMBINED],0),COLUMN(STANDINGS_WHIP[PLACE IN LEAGUE]))</f>
        <v>2</v>
      </c>
      <c r="K1923">
        <f>16-INDEX(STANDINGS_W[],MATCH(Table1[[#This Row],[COMBINED]],STANDINGS_W[COMBINED],0),COLUMN(STANDINGS_W[PLACE IN LEAGUE]))</f>
        <v>12</v>
      </c>
      <c r="L1923">
        <f>16-INDEX(STANDINGS_K[],MATCH(Table1[[#This Row],[COMBINED]],STANDINGS_K[COMBINED],0),COLUMN(STANDINGS_K[PLACE IN LEAGUE]))</f>
        <v>5</v>
      </c>
      <c r="M1923">
        <f>16-INDEX(STANDINGS_SV[],MATCH(Table1[[#This Row],[COMBINED]],STANDINGS_SV[COMBINED],0),COLUMN(STANDINGS_SV[PLACE IN LEAGUE]))</f>
        <v>1</v>
      </c>
      <c r="N1923">
        <f>SUM(Table1[[#This Row],[BA]:[SV]])</f>
        <v>52</v>
      </c>
      <c r="O1923">
        <v>13</v>
      </c>
    </row>
    <row r="1924" spans="1:15" x14ac:dyDescent="0.25">
      <c r="A1924" t="s">
        <v>2008</v>
      </c>
      <c r="B1924" t="s">
        <v>1998</v>
      </c>
      <c r="C1924" t="str">
        <f>Table1[[#This Row],[League]]&amp;Table1[[#This Row],[Team]]</f>
        <v>$150 Draft Champions Jan 13 1:00 pm Lg.3592Army of Darkness</v>
      </c>
      <c r="D1924">
        <f>16-INDEX(STANDINGS_BA[],MATCH(Table1[[#This Row],[COMBINED]],STANDINGS_BA[COMBINED],0),COLUMN(STANDINGS_BA[PLACE IN LEAGUE]))</f>
        <v>2</v>
      </c>
      <c r="E1924">
        <f>16-INDEX(STANDINGS_R[],MATCH(Table1[[#This Row],[COMBINED]],STANDINGS_R[COMBINED],0),COLUMN(STANDINGS_R[PLACE IN LEAGUE]))</f>
        <v>2</v>
      </c>
      <c r="F1924">
        <f>16-INDEX(STANDINGS_HR[],MATCH(Table1[[#This Row],[COMBINED]],STANDINGS_HR[COMBINED],0),COLUMN(STANDINGS_HR[PLACE IN LEAGUE]))</f>
        <v>5</v>
      </c>
      <c r="G1924">
        <f>16-INDEX(STANDINGS_RBI[],MATCH(Table1[[#This Row],[COMBINED]],STANDINGS_RBI[COMBINED],0),COLUMN(STANDINGS_RBI[PLACE IN LEAGUE]))</f>
        <v>1</v>
      </c>
      <c r="H1924">
        <f>16-INDEX(STANDINGS_SB[],MATCH(Table1[[#This Row],[COMBINED]],STANDINGS_SB[COMBINED],0),COLUMN(STANDINGS_SB[PLACE IN LEAGUE]))</f>
        <v>14</v>
      </c>
      <c r="I1924">
        <f>16-INDEX(STANDINGS_ERA[],MATCH(Table1[[#This Row],[COMBINED]],STANDINGS_ERA[COMBINED],0),COLUMN(STANDINGS_ERA[PLACE IN LEAGUE]))</f>
        <v>8</v>
      </c>
      <c r="J1924">
        <f>16-INDEX(STANDINGS_WHIP[],MATCH(Table1[[#This Row],[COMBINED]],STANDINGS_WHIP[COMBINED],0),COLUMN(STANDINGS_WHIP[PLACE IN LEAGUE]))</f>
        <v>5</v>
      </c>
      <c r="K1924">
        <f>16-INDEX(STANDINGS_W[],MATCH(Table1[[#This Row],[COMBINED]],STANDINGS_W[COMBINED],0),COLUMN(STANDINGS_W[PLACE IN LEAGUE]))</f>
        <v>4</v>
      </c>
      <c r="L1924">
        <f>16-INDEX(STANDINGS_K[],MATCH(Table1[[#This Row],[COMBINED]],STANDINGS_K[COMBINED],0),COLUMN(STANDINGS_K[PLACE IN LEAGUE]))</f>
        <v>2</v>
      </c>
      <c r="M1924">
        <f>16-INDEX(STANDINGS_SV[],MATCH(Table1[[#This Row],[COMBINED]],STANDINGS_SV[COMBINED],0),COLUMN(STANDINGS_SV[PLACE IN LEAGUE]))</f>
        <v>7</v>
      </c>
      <c r="N1924">
        <f>SUM(Table1[[#This Row],[BA]:[SV]])</f>
        <v>50</v>
      </c>
      <c r="O1924">
        <v>14</v>
      </c>
    </row>
    <row r="1925" spans="1:15" x14ac:dyDescent="0.25">
      <c r="A1925" t="s">
        <v>128</v>
      </c>
      <c r="B1925" t="s">
        <v>1998</v>
      </c>
      <c r="C1925" t="str">
        <f>Table1[[#This Row],[League]]&amp;Table1[[#This Row],[Team]]</f>
        <v>$150 Draft Champions Jan 13 1:00 pm Lg.3592Team Boelkens</v>
      </c>
      <c r="D1925">
        <f>16-INDEX(STANDINGS_BA[],MATCH(Table1[[#This Row],[COMBINED]],STANDINGS_BA[COMBINED],0),COLUMN(STANDINGS_BA[PLACE IN LEAGUE]))</f>
        <v>6</v>
      </c>
      <c r="E1925">
        <f>16-INDEX(STANDINGS_R[],MATCH(Table1[[#This Row],[COMBINED]],STANDINGS_R[COMBINED],0),COLUMN(STANDINGS_R[PLACE IN LEAGUE]))</f>
        <v>1</v>
      </c>
      <c r="F1925">
        <f>16-INDEX(STANDINGS_HR[],MATCH(Table1[[#This Row],[COMBINED]],STANDINGS_HR[COMBINED],0),COLUMN(STANDINGS_HR[PLACE IN LEAGUE]))</f>
        <v>4</v>
      </c>
      <c r="G1925">
        <f>16-INDEX(STANDINGS_RBI[],MATCH(Table1[[#This Row],[COMBINED]],STANDINGS_RBI[COMBINED],0),COLUMN(STANDINGS_RBI[PLACE IN LEAGUE]))</f>
        <v>3</v>
      </c>
      <c r="H1925">
        <f>16-INDEX(STANDINGS_SB[],MATCH(Table1[[#This Row],[COMBINED]],STANDINGS_SB[COMBINED],0),COLUMN(STANDINGS_SB[PLACE IN LEAGUE]))</f>
        <v>1</v>
      </c>
      <c r="I1925">
        <f>16-INDEX(STANDINGS_ERA[],MATCH(Table1[[#This Row],[COMBINED]],STANDINGS_ERA[COMBINED],0),COLUMN(STANDINGS_ERA[PLACE IN LEAGUE]))</f>
        <v>4</v>
      </c>
      <c r="J1925">
        <f>16-INDEX(STANDINGS_WHIP[],MATCH(Table1[[#This Row],[COMBINED]],STANDINGS_WHIP[COMBINED],0),COLUMN(STANDINGS_WHIP[PLACE IN LEAGUE]))</f>
        <v>7</v>
      </c>
      <c r="K1925">
        <f>16-INDEX(STANDINGS_W[],MATCH(Table1[[#This Row],[COMBINED]],STANDINGS_W[COMBINED],0),COLUMN(STANDINGS_W[PLACE IN LEAGUE]))</f>
        <v>3</v>
      </c>
      <c r="L1925">
        <f>16-INDEX(STANDINGS_K[],MATCH(Table1[[#This Row],[COMBINED]],STANDINGS_K[COMBINED],0),COLUMN(STANDINGS_K[PLACE IN LEAGUE]))</f>
        <v>1</v>
      </c>
      <c r="M1925">
        <f>16-INDEX(STANDINGS_SV[],MATCH(Table1[[#This Row],[COMBINED]],STANDINGS_SV[COMBINED],0),COLUMN(STANDINGS_SV[PLACE IN LEAGUE]))</f>
        <v>15</v>
      </c>
      <c r="N1925">
        <f>SUM(Table1[[#This Row],[BA]:[SV]])</f>
        <v>45</v>
      </c>
      <c r="O1925">
        <v>15</v>
      </c>
    </row>
    <row r="1926" spans="1:15" x14ac:dyDescent="0.25">
      <c r="A1926" t="s">
        <v>56</v>
      </c>
      <c r="B1926" t="s">
        <v>2011</v>
      </c>
      <c r="C1926" t="str">
        <f>Table1[[#This Row],[League]]&amp;Table1[[#This Row],[Team]]</f>
        <v>$150 Draft Champions Jan 15 1:00 pm Lg.3594DOUGHBOYS</v>
      </c>
      <c r="D1926">
        <f>16-INDEX(STANDINGS_BA[],MATCH(Table1[[#This Row],[COMBINED]],STANDINGS_BA[COMBINED],0),COLUMN(STANDINGS_BA[PLACE IN LEAGUE]))</f>
        <v>9</v>
      </c>
      <c r="E1926">
        <f>16-INDEX(STANDINGS_R[],MATCH(Table1[[#This Row],[COMBINED]],STANDINGS_R[COMBINED],0),COLUMN(STANDINGS_R[PLACE IN LEAGUE]))</f>
        <v>15</v>
      </c>
      <c r="F1926">
        <f>16-INDEX(STANDINGS_HR[],MATCH(Table1[[#This Row],[COMBINED]],STANDINGS_HR[COMBINED],0),COLUMN(STANDINGS_HR[PLACE IN LEAGUE]))</f>
        <v>13</v>
      </c>
      <c r="G1926">
        <f>16-INDEX(STANDINGS_RBI[],MATCH(Table1[[#This Row],[COMBINED]],STANDINGS_RBI[COMBINED],0),COLUMN(STANDINGS_RBI[PLACE IN LEAGUE]))</f>
        <v>10</v>
      </c>
      <c r="H1926">
        <f>16-INDEX(STANDINGS_SB[],MATCH(Table1[[#This Row],[COMBINED]],STANDINGS_SB[COMBINED],0),COLUMN(STANDINGS_SB[PLACE IN LEAGUE]))</f>
        <v>13</v>
      </c>
      <c r="I1926">
        <f>16-INDEX(STANDINGS_ERA[],MATCH(Table1[[#This Row],[COMBINED]],STANDINGS_ERA[COMBINED],0),COLUMN(STANDINGS_ERA[PLACE IN LEAGUE]))</f>
        <v>14</v>
      </c>
      <c r="J1926">
        <f>16-INDEX(STANDINGS_WHIP[],MATCH(Table1[[#This Row],[COMBINED]],STANDINGS_WHIP[COMBINED],0),COLUMN(STANDINGS_WHIP[PLACE IN LEAGUE]))</f>
        <v>11</v>
      </c>
      <c r="K1926">
        <f>16-INDEX(STANDINGS_W[],MATCH(Table1[[#This Row],[COMBINED]],STANDINGS_W[COMBINED],0),COLUMN(STANDINGS_W[PLACE IN LEAGUE]))</f>
        <v>13</v>
      </c>
      <c r="L1926">
        <f>16-INDEX(STANDINGS_K[],MATCH(Table1[[#This Row],[COMBINED]],STANDINGS_K[COMBINED],0),COLUMN(STANDINGS_K[PLACE IN LEAGUE]))</f>
        <v>14</v>
      </c>
      <c r="M1926">
        <f>16-INDEX(STANDINGS_SV[],MATCH(Table1[[#This Row],[COMBINED]],STANDINGS_SV[COMBINED],0),COLUMN(STANDINGS_SV[PLACE IN LEAGUE]))</f>
        <v>6</v>
      </c>
      <c r="N1926">
        <f>SUM(Table1[[#This Row],[BA]:[SV]])</f>
        <v>118</v>
      </c>
      <c r="O1926">
        <v>1</v>
      </c>
    </row>
    <row r="1927" spans="1:15" x14ac:dyDescent="0.25">
      <c r="A1927" t="s">
        <v>2012</v>
      </c>
      <c r="B1927" t="s">
        <v>2011</v>
      </c>
      <c r="C1927" t="str">
        <f>Table1[[#This Row],[League]]&amp;Table1[[#This Row],[Team]]</f>
        <v>$150 Draft Champions Jan 15 1:00 pm Lg.3594Charger Bar 3</v>
      </c>
      <c r="D1927">
        <f>16-INDEX(STANDINGS_BA[],MATCH(Table1[[#This Row],[COMBINED]],STANDINGS_BA[COMBINED],0),COLUMN(STANDINGS_BA[PLACE IN LEAGUE]))</f>
        <v>14</v>
      </c>
      <c r="E1927">
        <f>16-INDEX(STANDINGS_R[],MATCH(Table1[[#This Row],[COMBINED]],STANDINGS_R[COMBINED],0),COLUMN(STANDINGS_R[PLACE IN LEAGUE]))</f>
        <v>9</v>
      </c>
      <c r="F1927">
        <f>16-INDEX(STANDINGS_HR[],MATCH(Table1[[#This Row],[COMBINED]],STANDINGS_HR[COMBINED],0),COLUMN(STANDINGS_HR[PLACE IN LEAGUE]))</f>
        <v>12</v>
      </c>
      <c r="G1927">
        <f>16-INDEX(STANDINGS_RBI[],MATCH(Table1[[#This Row],[COMBINED]],STANDINGS_RBI[COMBINED],0),COLUMN(STANDINGS_RBI[PLACE IN LEAGUE]))</f>
        <v>13</v>
      </c>
      <c r="H1927">
        <f>16-INDEX(STANDINGS_SB[],MATCH(Table1[[#This Row],[COMBINED]],STANDINGS_SB[COMBINED],0),COLUMN(STANDINGS_SB[PLACE IN LEAGUE]))</f>
        <v>6</v>
      </c>
      <c r="I1927">
        <f>16-INDEX(STANDINGS_ERA[],MATCH(Table1[[#This Row],[COMBINED]],STANDINGS_ERA[COMBINED],0),COLUMN(STANDINGS_ERA[PLACE IN LEAGUE]))</f>
        <v>15</v>
      </c>
      <c r="J1927">
        <f>16-INDEX(STANDINGS_WHIP[],MATCH(Table1[[#This Row],[COMBINED]],STANDINGS_WHIP[COMBINED],0),COLUMN(STANDINGS_WHIP[PLACE IN LEAGUE]))</f>
        <v>14</v>
      </c>
      <c r="K1927">
        <f>16-INDEX(STANDINGS_W[],MATCH(Table1[[#This Row],[COMBINED]],STANDINGS_W[COMBINED],0),COLUMN(STANDINGS_W[PLACE IN LEAGUE]))</f>
        <v>15</v>
      </c>
      <c r="L1927">
        <f>16-INDEX(STANDINGS_K[],MATCH(Table1[[#This Row],[COMBINED]],STANDINGS_K[COMBINED],0),COLUMN(STANDINGS_K[PLACE IN LEAGUE]))</f>
        <v>11</v>
      </c>
      <c r="M1927">
        <f>16-INDEX(STANDINGS_SV[],MATCH(Table1[[#This Row],[COMBINED]],STANDINGS_SV[COMBINED],0),COLUMN(STANDINGS_SV[PLACE IN LEAGUE]))</f>
        <v>8</v>
      </c>
      <c r="N1927">
        <f>SUM(Table1[[#This Row],[BA]:[SV]])</f>
        <v>117</v>
      </c>
      <c r="O1927">
        <v>2</v>
      </c>
    </row>
    <row r="1928" spans="1:15" x14ac:dyDescent="0.25">
      <c r="A1928" t="s">
        <v>2010</v>
      </c>
      <c r="B1928" t="s">
        <v>2011</v>
      </c>
      <c r="C1928" t="str">
        <f>Table1[[#This Row],[League]]&amp;Table1[[#This Row],[Team]]</f>
        <v>$150 Draft Champions Jan 15 1:00 pm Lg.3594Inspector BABIP</v>
      </c>
      <c r="D1928">
        <f>16-INDEX(STANDINGS_BA[],MATCH(Table1[[#This Row],[COMBINED]],STANDINGS_BA[COMBINED],0),COLUMN(STANDINGS_BA[PLACE IN LEAGUE]))</f>
        <v>15</v>
      </c>
      <c r="E1928">
        <f>16-INDEX(STANDINGS_R[],MATCH(Table1[[#This Row],[COMBINED]],STANDINGS_R[COMBINED],0),COLUMN(STANDINGS_R[PLACE IN LEAGUE]))</f>
        <v>13</v>
      </c>
      <c r="F1928">
        <f>16-INDEX(STANDINGS_HR[],MATCH(Table1[[#This Row],[COMBINED]],STANDINGS_HR[COMBINED],0),COLUMN(STANDINGS_HR[PLACE IN LEAGUE]))</f>
        <v>15</v>
      </c>
      <c r="G1928">
        <f>16-INDEX(STANDINGS_RBI[],MATCH(Table1[[#This Row],[COMBINED]],STANDINGS_RBI[COMBINED],0),COLUMN(STANDINGS_RBI[PLACE IN LEAGUE]))</f>
        <v>14</v>
      </c>
      <c r="H1928">
        <f>16-INDEX(STANDINGS_SB[],MATCH(Table1[[#This Row],[COMBINED]],STANDINGS_SB[COMBINED],0),COLUMN(STANDINGS_SB[PLACE IN LEAGUE]))</f>
        <v>15</v>
      </c>
      <c r="I1928">
        <f>16-INDEX(STANDINGS_ERA[],MATCH(Table1[[#This Row],[COMBINED]],STANDINGS_ERA[COMBINED],0),COLUMN(STANDINGS_ERA[PLACE IN LEAGUE]))</f>
        <v>8</v>
      </c>
      <c r="J1928">
        <f>16-INDEX(STANDINGS_WHIP[],MATCH(Table1[[#This Row],[COMBINED]],STANDINGS_WHIP[COMBINED],0),COLUMN(STANDINGS_WHIP[PLACE IN LEAGUE]))</f>
        <v>7</v>
      </c>
      <c r="K1928">
        <f>16-INDEX(STANDINGS_W[],MATCH(Table1[[#This Row],[COMBINED]],STANDINGS_W[COMBINED],0),COLUMN(STANDINGS_W[PLACE IN LEAGUE]))</f>
        <v>12</v>
      </c>
      <c r="L1928">
        <f>16-INDEX(STANDINGS_K[],MATCH(Table1[[#This Row],[COMBINED]],STANDINGS_K[COMBINED],0),COLUMN(STANDINGS_K[PLACE IN LEAGUE]))</f>
        <v>12</v>
      </c>
      <c r="M1928">
        <f>16-INDEX(STANDINGS_SV[],MATCH(Table1[[#This Row],[COMBINED]],STANDINGS_SV[COMBINED],0),COLUMN(STANDINGS_SV[PLACE IN LEAGUE]))</f>
        <v>3</v>
      </c>
      <c r="N1928">
        <f>SUM(Table1[[#This Row],[BA]:[SV]])</f>
        <v>114</v>
      </c>
      <c r="O1928">
        <v>3</v>
      </c>
    </row>
    <row r="1929" spans="1:15" x14ac:dyDescent="0.25">
      <c r="A1929" t="s">
        <v>2016</v>
      </c>
      <c r="B1929" t="s">
        <v>2011</v>
      </c>
      <c r="C1929" t="str">
        <f>Table1[[#This Row],[League]]&amp;Table1[[#This Row],[Team]]</f>
        <v>$150 Draft Champions Jan 15 1:00 pm Lg.3594Starfishmn 0115</v>
      </c>
      <c r="D1929">
        <f>16-INDEX(STANDINGS_BA[],MATCH(Table1[[#This Row],[COMBINED]],STANDINGS_BA[COMBINED],0),COLUMN(STANDINGS_BA[PLACE IN LEAGUE]))</f>
        <v>6</v>
      </c>
      <c r="E1929">
        <f>16-INDEX(STANDINGS_R[],MATCH(Table1[[#This Row],[COMBINED]],STANDINGS_R[COMBINED],0),COLUMN(STANDINGS_R[PLACE IN LEAGUE]))</f>
        <v>12</v>
      </c>
      <c r="F1929">
        <f>16-INDEX(STANDINGS_HR[],MATCH(Table1[[#This Row],[COMBINED]],STANDINGS_HR[COMBINED],0),COLUMN(STANDINGS_HR[PLACE IN LEAGUE]))</f>
        <v>10</v>
      </c>
      <c r="G1929">
        <f>16-INDEX(STANDINGS_RBI[],MATCH(Table1[[#This Row],[COMBINED]],STANDINGS_RBI[COMBINED],0),COLUMN(STANDINGS_RBI[PLACE IN LEAGUE]))</f>
        <v>15</v>
      </c>
      <c r="H1929">
        <f>16-INDEX(STANDINGS_SB[],MATCH(Table1[[#This Row],[COMBINED]],STANDINGS_SB[COMBINED],0),COLUMN(STANDINGS_SB[PLACE IN LEAGUE]))</f>
        <v>10</v>
      </c>
      <c r="I1929">
        <f>16-INDEX(STANDINGS_ERA[],MATCH(Table1[[#This Row],[COMBINED]],STANDINGS_ERA[COMBINED],0),COLUMN(STANDINGS_ERA[PLACE IN LEAGUE]))</f>
        <v>13</v>
      </c>
      <c r="J1929">
        <f>16-INDEX(STANDINGS_WHIP[],MATCH(Table1[[#This Row],[COMBINED]],STANDINGS_WHIP[COMBINED],0),COLUMN(STANDINGS_WHIP[PLACE IN LEAGUE]))</f>
        <v>12</v>
      </c>
      <c r="K1929">
        <f>16-INDEX(STANDINGS_W[],MATCH(Table1[[#This Row],[COMBINED]],STANDINGS_W[COMBINED],0),COLUMN(STANDINGS_W[PLACE IN LEAGUE]))</f>
        <v>14</v>
      </c>
      <c r="L1929">
        <f>16-INDEX(STANDINGS_K[],MATCH(Table1[[#This Row],[COMBINED]],STANDINGS_K[COMBINED],0),COLUMN(STANDINGS_K[PLACE IN LEAGUE]))</f>
        <v>9</v>
      </c>
      <c r="M1929">
        <f>16-INDEX(STANDINGS_SV[],MATCH(Table1[[#This Row],[COMBINED]],STANDINGS_SV[COMBINED],0),COLUMN(STANDINGS_SV[PLACE IN LEAGUE]))</f>
        <v>10</v>
      </c>
      <c r="N1929">
        <f>SUM(Table1[[#This Row],[BA]:[SV]])</f>
        <v>111</v>
      </c>
      <c r="O1929">
        <v>4</v>
      </c>
    </row>
    <row r="1930" spans="1:15" x14ac:dyDescent="0.25">
      <c r="A1930" t="s">
        <v>433</v>
      </c>
      <c r="B1930" t="s">
        <v>2011</v>
      </c>
      <c r="C1930" t="str">
        <f>Table1[[#This Row],[League]]&amp;Table1[[#This Row],[Team]]</f>
        <v>$150 Draft Champions Jan 15 1:00 pm Lg.3594Lugnuts DC I</v>
      </c>
      <c r="D1930">
        <f>16-INDEX(STANDINGS_BA[],MATCH(Table1[[#This Row],[COMBINED]],STANDINGS_BA[COMBINED],0),COLUMN(STANDINGS_BA[PLACE IN LEAGUE]))</f>
        <v>10</v>
      </c>
      <c r="E1930">
        <f>16-INDEX(STANDINGS_R[],MATCH(Table1[[#This Row],[COMBINED]],STANDINGS_R[COMBINED],0),COLUMN(STANDINGS_R[PLACE IN LEAGUE]))</f>
        <v>7</v>
      </c>
      <c r="F1930">
        <f>16-INDEX(STANDINGS_HR[],MATCH(Table1[[#This Row],[COMBINED]],STANDINGS_HR[COMBINED],0),COLUMN(STANDINGS_HR[PLACE IN LEAGUE]))</f>
        <v>6</v>
      </c>
      <c r="G1930">
        <f>16-INDEX(STANDINGS_RBI[],MATCH(Table1[[#This Row],[COMBINED]],STANDINGS_RBI[COMBINED],0),COLUMN(STANDINGS_RBI[PLACE IN LEAGUE]))</f>
        <v>6</v>
      </c>
      <c r="H1930">
        <f>16-INDEX(STANDINGS_SB[],MATCH(Table1[[#This Row],[COMBINED]],STANDINGS_SB[COMBINED],0),COLUMN(STANDINGS_SB[PLACE IN LEAGUE]))</f>
        <v>7</v>
      </c>
      <c r="I1930">
        <f>16-INDEX(STANDINGS_ERA[],MATCH(Table1[[#This Row],[COMBINED]],STANDINGS_ERA[COMBINED],0),COLUMN(STANDINGS_ERA[PLACE IN LEAGUE]))</f>
        <v>9</v>
      </c>
      <c r="J1930">
        <f>16-INDEX(STANDINGS_WHIP[],MATCH(Table1[[#This Row],[COMBINED]],STANDINGS_WHIP[COMBINED],0),COLUMN(STANDINGS_WHIP[PLACE IN LEAGUE]))</f>
        <v>13</v>
      </c>
      <c r="K1930">
        <f>16-INDEX(STANDINGS_W[],MATCH(Table1[[#This Row],[COMBINED]],STANDINGS_W[COMBINED],0),COLUMN(STANDINGS_W[PLACE IN LEAGUE]))</f>
        <v>8</v>
      </c>
      <c r="L1930">
        <f>16-INDEX(STANDINGS_K[],MATCH(Table1[[#This Row],[COMBINED]],STANDINGS_K[COMBINED],0),COLUMN(STANDINGS_K[PLACE IN LEAGUE]))</f>
        <v>13</v>
      </c>
      <c r="M1930">
        <f>16-INDEX(STANDINGS_SV[],MATCH(Table1[[#This Row],[COMBINED]],STANDINGS_SV[COMBINED],0),COLUMN(STANDINGS_SV[PLACE IN LEAGUE]))</f>
        <v>14</v>
      </c>
      <c r="N1930">
        <f>SUM(Table1[[#This Row],[BA]:[SV]])</f>
        <v>93</v>
      </c>
      <c r="O1930">
        <v>5</v>
      </c>
    </row>
    <row r="1931" spans="1:15" x14ac:dyDescent="0.25">
      <c r="A1931" t="s">
        <v>2014</v>
      </c>
      <c r="B1931" t="s">
        <v>2011</v>
      </c>
      <c r="C1931" t="str">
        <f>Table1[[#This Row],[League]]&amp;Table1[[#This Row],[Team]]</f>
        <v>$150 Draft Champions Jan 15 1:00 pm Lg.3594Ehrman The German DC94</v>
      </c>
      <c r="D1931">
        <f>16-INDEX(STANDINGS_BA[],MATCH(Table1[[#This Row],[COMBINED]],STANDINGS_BA[COMBINED],0),COLUMN(STANDINGS_BA[PLACE IN LEAGUE]))</f>
        <v>12</v>
      </c>
      <c r="E1931">
        <f>16-INDEX(STANDINGS_R[],MATCH(Table1[[#This Row],[COMBINED]],STANDINGS_R[COMBINED],0),COLUMN(STANDINGS_R[PLACE IN LEAGUE]))</f>
        <v>14</v>
      </c>
      <c r="F1931">
        <f>16-INDEX(STANDINGS_HR[],MATCH(Table1[[#This Row],[COMBINED]],STANDINGS_HR[COMBINED],0),COLUMN(STANDINGS_HR[PLACE IN LEAGUE]))</f>
        <v>14</v>
      </c>
      <c r="G1931">
        <f>16-INDEX(STANDINGS_RBI[],MATCH(Table1[[#This Row],[COMBINED]],STANDINGS_RBI[COMBINED],0),COLUMN(STANDINGS_RBI[PLACE IN LEAGUE]))</f>
        <v>12</v>
      </c>
      <c r="H1931">
        <f>16-INDEX(STANDINGS_SB[],MATCH(Table1[[#This Row],[COMBINED]],STANDINGS_SB[COMBINED],0),COLUMN(STANDINGS_SB[PLACE IN LEAGUE]))</f>
        <v>12</v>
      </c>
      <c r="I1931">
        <f>16-INDEX(STANDINGS_ERA[],MATCH(Table1[[#This Row],[COMBINED]],STANDINGS_ERA[COMBINED],0),COLUMN(STANDINGS_ERA[PLACE IN LEAGUE]))</f>
        <v>1</v>
      </c>
      <c r="J1931">
        <f>16-INDEX(STANDINGS_WHIP[],MATCH(Table1[[#This Row],[COMBINED]],STANDINGS_WHIP[COMBINED],0),COLUMN(STANDINGS_WHIP[PLACE IN LEAGUE]))</f>
        <v>1</v>
      </c>
      <c r="K1931">
        <f>16-INDEX(STANDINGS_W[],MATCH(Table1[[#This Row],[COMBINED]],STANDINGS_W[COMBINED],0),COLUMN(STANDINGS_W[PLACE IN LEAGUE]))</f>
        <v>1</v>
      </c>
      <c r="L1931">
        <f>16-INDEX(STANDINGS_K[],MATCH(Table1[[#This Row],[COMBINED]],STANDINGS_K[COMBINED],0),COLUMN(STANDINGS_K[PLACE IN LEAGUE]))</f>
        <v>6</v>
      </c>
      <c r="M1931">
        <f>16-INDEX(STANDINGS_SV[],MATCH(Table1[[#This Row],[COMBINED]],STANDINGS_SV[COMBINED],0),COLUMN(STANDINGS_SV[PLACE IN LEAGUE]))</f>
        <v>15</v>
      </c>
      <c r="N1931">
        <f>SUM(Table1[[#This Row],[BA]:[SV]])</f>
        <v>88</v>
      </c>
      <c r="O1931">
        <v>6</v>
      </c>
    </row>
    <row r="1932" spans="1:15" x14ac:dyDescent="0.25">
      <c r="A1932" t="s">
        <v>491</v>
      </c>
      <c r="B1932" t="s">
        <v>2011</v>
      </c>
      <c r="C1932" t="str">
        <f>Table1[[#This Row],[League]]&amp;Table1[[#This Row],[Team]]</f>
        <v>$150 Draft Champions Jan 15 1:00 pm Lg.3594Team Wojciechowski</v>
      </c>
      <c r="D1932">
        <f>16-INDEX(STANDINGS_BA[],MATCH(Table1[[#This Row],[COMBINED]],STANDINGS_BA[COMBINED],0),COLUMN(STANDINGS_BA[PLACE IN LEAGUE]))</f>
        <v>8</v>
      </c>
      <c r="E1932">
        <f>16-INDEX(STANDINGS_R[],MATCH(Table1[[#This Row],[COMBINED]],STANDINGS_R[COMBINED],0),COLUMN(STANDINGS_R[PLACE IN LEAGUE]))</f>
        <v>3</v>
      </c>
      <c r="F1932">
        <f>16-INDEX(STANDINGS_HR[],MATCH(Table1[[#This Row],[COMBINED]],STANDINGS_HR[COMBINED],0),COLUMN(STANDINGS_HR[PLACE IN LEAGUE]))</f>
        <v>2</v>
      </c>
      <c r="G1932">
        <f>16-INDEX(STANDINGS_RBI[],MATCH(Table1[[#This Row],[COMBINED]],STANDINGS_RBI[COMBINED],0),COLUMN(STANDINGS_RBI[PLACE IN LEAGUE]))</f>
        <v>1</v>
      </c>
      <c r="H1932">
        <f>16-INDEX(STANDINGS_SB[],MATCH(Table1[[#This Row],[COMBINED]],STANDINGS_SB[COMBINED],0),COLUMN(STANDINGS_SB[PLACE IN LEAGUE]))</f>
        <v>14</v>
      </c>
      <c r="I1932">
        <f>16-INDEX(STANDINGS_ERA[],MATCH(Table1[[#This Row],[COMBINED]],STANDINGS_ERA[COMBINED],0),COLUMN(STANDINGS_ERA[PLACE IN LEAGUE]))</f>
        <v>12</v>
      </c>
      <c r="J1932">
        <f>16-INDEX(STANDINGS_WHIP[],MATCH(Table1[[#This Row],[COMBINED]],STANDINGS_WHIP[COMBINED],0),COLUMN(STANDINGS_WHIP[PLACE IN LEAGUE]))</f>
        <v>15</v>
      </c>
      <c r="K1932">
        <f>16-INDEX(STANDINGS_W[],MATCH(Table1[[#This Row],[COMBINED]],STANDINGS_W[COMBINED],0),COLUMN(STANDINGS_W[PLACE IN LEAGUE]))</f>
        <v>11</v>
      </c>
      <c r="L1932">
        <f>16-INDEX(STANDINGS_K[],MATCH(Table1[[#This Row],[COMBINED]],STANDINGS_K[COMBINED],0),COLUMN(STANDINGS_K[PLACE IN LEAGUE]))</f>
        <v>15</v>
      </c>
      <c r="M1932">
        <f>16-INDEX(STANDINGS_SV[],MATCH(Table1[[#This Row],[COMBINED]],STANDINGS_SV[COMBINED],0),COLUMN(STANDINGS_SV[PLACE IN LEAGUE]))</f>
        <v>5</v>
      </c>
      <c r="N1932">
        <f>SUM(Table1[[#This Row],[BA]:[SV]])</f>
        <v>86</v>
      </c>
      <c r="O1932">
        <v>7</v>
      </c>
    </row>
    <row r="1933" spans="1:15" x14ac:dyDescent="0.25">
      <c r="A1933" t="s">
        <v>2013</v>
      </c>
      <c r="B1933" t="s">
        <v>2011</v>
      </c>
      <c r="C1933" t="str">
        <f>Table1[[#This Row],[League]]&amp;Table1[[#This Row],[Team]]</f>
        <v>$150 Draft Champions Jan 15 1:00 pm Lg.3594Powerball Jackpot</v>
      </c>
      <c r="D1933">
        <f>16-INDEX(STANDINGS_BA[],MATCH(Table1[[#This Row],[COMBINED]],STANDINGS_BA[COMBINED],0),COLUMN(STANDINGS_BA[PLACE IN LEAGUE]))</f>
        <v>13</v>
      </c>
      <c r="E1933">
        <f>16-INDEX(STANDINGS_R[],MATCH(Table1[[#This Row],[COMBINED]],STANDINGS_R[COMBINED],0),COLUMN(STANDINGS_R[PLACE IN LEAGUE]))</f>
        <v>11</v>
      </c>
      <c r="F1933">
        <f>16-INDEX(STANDINGS_HR[],MATCH(Table1[[#This Row],[COMBINED]],STANDINGS_HR[COMBINED],0),COLUMN(STANDINGS_HR[PLACE IN LEAGUE]))</f>
        <v>11</v>
      </c>
      <c r="G1933">
        <f>16-INDEX(STANDINGS_RBI[],MATCH(Table1[[#This Row],[COMBINED]],STANDINGS_RBI[COMBINED],0),COLUMN(STANDINGS_RBI[PLACE IN LEAGUE]))</f>
        <v>11</v>
      </c>
      <c r="H1933">
        <f>16-INDEX(STANDINGS_SB[],MATCH(Table1[[#This Row],[COMBINED]],STANDINGS_SB[COMBINED],0),COLUMN(STANDINGS_SB[PLACE IN LEAGUE]))</f>
        <v>8</v>
      </c>
      <c r="I1933">
        <f>16-INDEX(STANDINGS_ERA[],MATCH(Table1[[#This Row],[COMBINED]],STANDINGS_ERA[COMBINED],0),COLUMN(STANDINGS_ERA[PLACE IN LEAGUE]))</f>
        <v>4</v>
      </c>
      <c r="J1933">
        <f>16-INDEX(STANDINGS_WHIP[],MATCH(Table1[[#This Row],[COMBINED]],STANDINGS_WHIP[COMBINED],0),COLUMN(STANDINGS_WHIP[PLACE IN LEAGUE]))</f>
        <v>5</v>
      </c>
      <c r="K1933">
        <f>16-INDEX(STANDINGS_W[],MATCH(Table1[[#This Row],[COMBINED]],STANDINGS_W[COMBINED],0),COLUMN(STANDINGS_W[PLACE IN LEAGUE]))</f>
        <v>6</v>
      </c>
      <c r="L1933">
        <f>16-INDEX(STANDINGS_K[],MATCH(Table1[[#This Row],[COMBINED]],STANDINGS_K[COMBINED],0),COLUMN(STANDINGS_K[PLACE IN LEAGUE]))</f>
        <v>2</v>
      </c>
      <c r="M1933">
        <f>16-INDEX(STANDINGS_SV[],MATCH(Table1[[#This Row],[COMBINED]],STANDINGS_SV[COMBINED],0),COLUMN(STANDINGS_SV[PLACE IN LEAGUE]))</f>
        <v>2</v>
      </c>
      <c r="N1933">
        <f>SUM(Table1[[#This Row],[BA]:[SV]])</f>
        <v>73</v>
      </c>
      <c r="O1933">
        <v>8</v>
      </c>
    </row>
    <row r="1934" spans="1:15" x14ac:dyDescent="0.25">
      <c r="A1934" t="s">
        <v>1843</v>
      </c>
      <c r="B1934" t="s">
        <v>2011</v>
      </c>
      <c r="C1934" t="str">
        <f>Table1[[#This Row],[League]]&amp;Table1[[#This Row],[Team]]</f>
        <v>$150 Draft Champions Jan 15 1:00 pm Lg.3594Rake City</v>
      </c>
      <c r="D1934">
        <f>16-INDEX(STANDINGS_BA[],MATCH(Table1[[#This Row],[COMBINED]],STANDINGS_BA[COMBINED],0),COLUMN(STANDINGS_BA[PLACE IN LEAGUE]))</f>
        <v>11</v>
      </c>
      <c r="E1934">
        <f>16-INDEX(STANDINGS_R[],MATCH(Table1[[#This Row],[COMBINED]],STANDINGS_R[COMBINED],0),COLUMN(STANDINGS_R[PLACE IN LEAGUE]))</f>
        <v>8</v>
      </c>
      <c r="F1934">
        <f>16-INDEX(STANDINGS_HR[],MATCH(Table1[[#This Row],[COMBINED]],STANDINGS_HR[COMBINED],0),COLUMN(STANDINGS_HR[PLACE IN LEAGUE]))</f>
        <v>5</v>
      </c>
      <c r="G1934">
        <f>16-INDEX(STANDINGS_RBI[],MATCH(Table1[[#This Row],[COMBINED]],STANDINGS_RBI[COMBINED],0),COLUMN(STANDINGS_RBI[PLACE IN LEAGUE]))</f>
        <v>8</v>
      </c>
      <c r="H1934">
        <f>16-INDEX(STANDINGS_SB[],MATCH(Table1[[#This Row],[COMBINED]],STANDINGS_SB[COMBINED],0),COLUMN(STANDINGS_SB[PLACE IN LEAGUE]))</f>
        <v>2</v>
      </c>
      <c r="I1934">
        <f>16-INDEX(STANDINGS_ERA[],MATCH(Table1[[#This Row],[COMBINED]],STANDINGS_ERA[COMBINED],0),COLUMN(STANDINGS_ERA[PLACE IN LEAGUE]))</f>
        <v>6</v>
      </c>
      <c r="J1934">
        <f>16-INDEX(STANDINGS_WHIP[],MATCH(Table1[[#This Row],[COMBINED]],STANDINGS_WHIP[COMBINED],0),COLUMN(STANDINGS_WHIP[PLACE IN LEAGUE]))</f>
        <v>6</v>
      </c>
      <c r="K1934">
        <f>16-INDEX(STANDINGS_W[],MATCH(Table1[[#This Row],[COMBINED]],STANDINGS_W[COMBINED],0),COLUMN(STANDINGS_W[PLACE IN LEAGUE]))</f>
        <v>10</v>
      </c>
      <c r="L1934">
        <f>16-INDEX(STANDINGS_K[],MATCH(Table1[[#This Row],[COMBINED]],STANDINGS_K[COMBINED],0),COLUMN(STANDINGS_K[PLACE IN LEAGUE]))</f>
        <v>10</v>
      </c>
      <c r="M1934">
        <f>16-INDEX(STANDINGS_SV[],MATCH(Table1[[#This Row],[COMBINED]],STANDINGS_SV[COMBINED],0),COLUMN(STANDINGS_SV[PLACE IN LEAGUE]))</f>
        <v>7</v>
      </c>
      <c r="N1934">
        <f>SUM(Table1[[#This Row],[BA]:[SV]])</f>
        <v>73</v>
      </c>
      <c r="O1934">
        <v>9</v>
      </c>
    </row>
    <row r="1935" spans="1:15" x14ac:dyDescent="0.25">
      <c r="A1935" t="s">
        <v>2015</v>
      </c>
      <c r="B1935" t="s">
        <v>2011</v>
      </c>
      <c r="C1935" t="str">
        <f>Table1[[#This Row],[League]]&amp;Table1[[#This Row],[Team]]</f>
        <v>$150 Draft Champions Jan 15 1:00 pm Lg.3594Big Sloppy</v>
      </c>
      <c r="D1935">
        <f>16-INDEX(STANDINGS_BA[],MATCH(Table1[[#This Row],[COMBINED]],STANDINGS_BA[COMBINED],0),COLUMN(STANDINGS_BA[PLACE IN LEAGUE]))</f>
        <v>7</v>
      </c>
      <c r="E1935">
        <f>16-INDEX(STANDINGS_R[],MATCH(Table1[[#This Row],[COMBINED]],STANDINGS_R[COMBINED],0),COLUMN(STANDINGS_R[PLACE IN LEAGUE]))</f>
        <v>5</v>
      </c>
      <c r="F1935">
        <f>16-INDEX(STANDINGS_HR[],MATCH(Table1[[#This Row],[COMBINED]],STANDINGS_HR[COMBINED],0),COLUMN(STANDINGS_HR[PLACE IN LEAGUE]))</f>
        <v>7</v>
      </c>
      <c r="G1935">
        <f>16-INDEX(STANDINGS_RBI[],MATCH(Table1[[#This Row],[COMBINED]],STANDINGS_RBI[COMBINED],0),COLUMN(STANDINGS_RBI[PLACE IN LEAGUE]))</f>
        <v>7</v>
      </c>
      <c r="H1935">
        <f>16-INDEX(STANDINGS_SB[],MATCH(Table1[[#This Row],[COMBINED]],STANDINGS_SB[COMBINED],0),COLUMN(STANDINGS_SB[PLACE IN LEAGUE]))</f>
        <v>1</v>
      </c>
      <c r="I1935">
        <f>16-INDEX(STANDINGS_ERA[],MATCH(Table1[[#This Row],[COMBINED]],STANDINGS_ERA[COMBINED],0),COLUMN(STANDINGS_ERA[PLACE IN LEAGUE]))</f>
        <v>11</v>
      </c>
      <c r="J1935">
        <f>16-INDEX(STANDINGS_WHIP[],MATCH(Table1[[#This Row],[COMBINED]],STANDINGS_WHIP[COMBINED],0),COLUMN(STANDINGS_WHIP[PLACE IN LEAGUE]))</f>
        <v>10</v>
      </c>
      <c r="K1935">
        <f>16-INDEX(STANDINGS_W[],MATCH(Table1[[#This Row],[COMBINED]],STANDINGS_W[COMBINED],0),COLUMN(STANDINGS_W[PLACE IN LEAGUE]))</f>
        <v>5</v>
      </c>
      <c r="L1935">
        <f>16-INDEX(STANDINGS_K[],MATCH(Table1[[#This Row],[COMBINED]],STANDINGS_K[COMBINED],0),COLUMN(STANDINGS_K[PLACE IN LEAGUE]))</f>
        <v>7</v>
      </c>
      <c r="M1935">
        <f>16-INDEX(STANDINGS_SV[],MATCH(Table1[[#This Row],[COMBINED]],STANDINGS_SV[COMBINED],0),COLUMN(STANDINGS_SV[PLACE IN LEAGUE]))</f>
        <v>13</v>
      </c>
      <c r="N1935">
        <f>SUM(Table1[[#This Row],[BA]:[SV]])</f>
        <v>73</v>
      </c>
      <c r="O1935">
        <v>10</v>
      </c>
    </row>
    <row r="1936" spans="1:15" x14ac:dyDescent="0.25">
      <c r="A1936" t="s">
        <v>154</v>
      </c>
      <c r="B1936" t="s">
        <v>2011</v>
      </c>
      <c r="C1936" t="str">
        <f>Table1[[#This Row],[League]]&amp;Table1[[#This Row],[Team]]</f>
        <v>$150 Draft Champions Jan 15 1:00 pm Lg.3594GLG20s</v>
      </c>
      <c r="D1936">
        <f>16-INDEX(STANDINGS_BA[],MATCH(Table1[[#This Row],[COMBINED]],STANDINGS_BA[COMBINED],0),COLUMN(STANDINGS_BA[PLACE IN LEAGUE]))</f>
        <v>1</v>
      </c>
      <c r="E1936">
        <f>16-INDEX(STANDINGS_R[],MATCH(Table1[[#This Row],[COMBINED]],STANDINGS_R[COMBINED],0),COLUMN(STANDINGS_R[PLACE IN LEAGUE]))</f>
        <v>6</v>
      </c>
      <c r="F1936">
        <f>16-INDEX(STANDINGS_HR[],MATCH(Table1[[#This Row],[COMBINED]],STANDINGS_HR[COMBINED],0),COLUMN(STANDINGS_HR[PLACE IN LEAGUE]))</f>
        <v>8</v>
      </c>
      <c r="G1936">
        <f>16-INDEX(STANDINGS_RBI[],MATCH(Table1[[#This Row],[COMBINED]],STANDINGS_RBI[COMBINED],0),COLUMN(STANDINGS_RBI[PLACE IN LEAGUE]))</f>
        <v>3</v>
      </c>
      <c r="H1936">
        <f>16-INDEX(STANDINGS_SB[],MATCH(Table1[[#This Row],[COMBINED]],STANDINGS_SB[COMBINED],0),COLUMN(STANDINGS_SB[PLACE IN LEAGUE]))</f>
        <v>4</v>
      </c>
      <c r="I1936">
        <f>16-INDEX(STANDINGS_ERA[],MATCH(Table1[[#This Row],[COMBINED]],STANDINGS_ERA[COMBINED],0),COLUMN(STANDINGS_ERA[PLACE IN LEAGUE]))</f>
        <v>5</v>
      </c>
      <c r="J1936">
        <f>16-INDEX(STANDINGS_WHIP[],MATCH(Table1[[#This Row],[COMBINED]],STANDINGS_WHIP[COMBINED],0),COLUMN(STANDINGS_WHIP[PLACE IN LEAGUE]))</f>
        <v>8</v>
      </c>
      <c r="K1936">
        <f>16-INDEX(STANDINGS_W[],MATCH(Table1[[#This Row],[COMBINED]],STANDINGS_W[COMBINED],0),COLUMN(STANDINGS_W[PLACE IN LEAGUE]))</f>
        <v>4</v>
      </c>
      <c r="L1936">
        <f>16-INDEX(STANDINGS_K[],MATCH(Table1[[#This Row],[COMBINED]],STANDINGS_K[COMBINED],0),COLUMN(STANDINGS_K[PLACE IN LEAGUE]))</f>
        <v>8</v>
      </c>
      <c r="M1936">
        <f>16-INDEX(STANDINGS_SV[],MATCH(Table1[[#This Row],[COMBINED]],STANDINGS_SV[COMBINED],0),COLUMN(STANDINGS_SV[PLACE IN LEAGUE]))</f>
        <v>12</v>
      </c>
      <c r="N1936">
        <f>SUM(Table1[[#This Row],[BA]:[SV]])</f>
        <v>59</v>
      </c>
      <c r="O1936">
        <v>11</v>
      </c>
    </row>
    <row r="1937" spans="1:15" x14ac:dyDescent="0.25">
      <c r="A1937" t="s">
        <v>2018</v>
      </c>
      <c r="B1937" t="s">
        <v>2011</v>
      </c>
      <c r="C1937" t="str">
        <f>Table1[[#This Row],[League]]&amp;Table1[[#This Row],[Team]]</f>
        <v>$150 Draft Champions Jan 15 1:00 pm Lg.3594Smoak n Friers</v>
      </c>
      <c r="D1937">
        <f>16-INDEX(STANDINGS_BA[],MATCH(Table1[[#This Row],[COMBINED]],STANDINGS_BA[COMBINED],0),COLUMN(STANDINGS_BA[PLACE IN LEAGUE]))</f>
        <v>3</v>
      </c>
      <c r="E1937">
        <f>16-INDEX(STANDINGS_R[],MATCH(Table1[[#This Row],[COMBINED]],STANDINGS_R[COMBINED],0),COLUMN(STANDINGS_R[PLACE IN LEAGUE]))</f>
        <v>10</v>
      </c>
      <c r="F1937">
        <f>16-INDEX(STANDINGS_HR[],MATCH(Table1[[#This Row],[COMBINED]],STANDINGS_HR[COMBINED],0),COLUMN(STANDINGS_HR[PLACE IN LEAGUE]))</f>
        <v>9</v>
      </c>
      <c r="G1937">
        <f>16-INDEX(STANDINGS_RBI[],MATCH(Table1[[#This Row],[COMBINED]],STANDINGS_RBI[COMBINED],0),COLUMN(STANDINGS_RBI[PLACE IN LEAGUE]))</f>
        <v>9</v>
      </c>
      <c r="H1937">
        <f>16-INDEX(STANDINGS_SB[],MATCH(Table1[[#This Row],[COMBINED]],STANDINGS_SB[COMBINED],0),COLUMN(STANDINGS_SB[PLACE IN LEAGUE]))</f>
        <v>5</v>
      </c>
      <c r="I1937">
        <f>16-INDEX(STANDINGS_ERA[],MATCH(Table1[[#This Row],[COMBINED]],STANDINGS_ERA[COMBINED],0),COLUMN(STANDINGS_ERA[PLACE IN LEAGUE]))</f>
        <v>2</v>
      </c>
      <c r="J1937">
        <f>16-INDEX(STANDINGS_WHIP[],MATCH(Table1[[#This Row],[COMBINED]],STANDINGS_WHIP[COMBINED],0),COLUMN(STANDINGS_WHIP[PLACE IN LEAGUE]))</f>
        <v>3</v>
      </c>
      <c r="K1937">
        <f>16-INDEX(STANDINGS_W[],MATCH(Table1[[#This Row],[COMBINED]],STANDINGS_W[COMBINED],0),COLUMN(STANDINGS_W[PLACE IN LEAGUE]))</f>
        <v>3</v>
      </c>
      <c r="L1937">
        <f>16-INDEX(STANDINGS_K[],MATCH(Table1[[#This Row],[COMBINED]],STANDINGS_K[COMBINED],0),COLUMN(STANDINGS_K[PLACE IN LEAGUE]))</f>
        <v>1</v>
      </c>
      <c r="M1937">
        <f>16-INDEX(STANDINGS_SV[],MATCH(Table1[[#This Row],[COMBINED]],STANDINGS_SV[COMBINED],0),COLUMN(STANDINGS_SV[PLACE IN LEAGUE]))</f>
        <v>11</v>
      </c>
      <c r="N1937">
        <f>SUM(Table1[[#This Row],[BA]:[SV]])</f>
        <v>56</v>
      </c>
      <c r="O1937">
        <v>12</v>
      </c>
    </row>
    <row r="1938" spans="1:15" x14ac:dyDescent="0.25">
      <c r="A1938" t="s">
        <v>78</v>
      </c>
      <c r="B1938" t="s">
        <v>2011</v>
      </c>
      <c r="C1938" t="str">
        <f>Table1[[#This Row],[League]]&amp;Table1[[#This Row],[Team]]</f>
        <v>$150 Draft Champions Jan 15 1:00 pm Lg.3594Team Barnes</v>
      </c>
      <c r="D1938">
        <f>16-INDEX(STANDINGS_BA[],MATCH(Table1[[#This Row],[COMBINED]],STANDINGS_BA[COMBINED],0),COLUMN(STANDINGS_BA[PLACE IN LEAGUE]))</f>
        <v>4</v>
      </c>
      <c r="E1938">
        <f>16-INDEX(STANDINGS_R[],MATCH(Table1[[#This Row],[COMBINED]],STANDINGS_R[COMBINED],0),COLUMN(STANDINGS_R[PLACE IN LEAGUE]))</f>
        <v>2</v>
      </c>
      <c r="F1938">
        <f>16-INDEX(STANDINGS_HR[],MATCH(Table1[[#This Row],[COMBINED]],STANDINGS_HR[COMBINED],0),COLUMN(STANDINGS_HR[PLACE IN LEAGUE]))</f>
        <v>1</v>
      </c>
      <c r="G1938">
        <f>16-INDEX(STANDINGS_RBI[],MATCH(Table1[[#This Row],[COMBINED]],STANDINGS_RBI[COMBINED],0),COLUMN(STANDINGS_RBI[PLACE IN LEAGUE]))</f>
        <v>2</v>
      </c>
      <c r="H1938">
        <f>16-INDEX(STANDINGS_SB[],MATCH(Table1[[#This Row],[COMBINED]],STANDINGS_SB[COMBINED],0),COLUMN(STANDINGS_SB[PLACE IN LEAGUE]))</f>
        <v>11</v>
      </c>
      <c r="I1938">
        <f>16-INDEX(STANDINGS_ERA[],MATCH(Table1[[#This Row],[COMBINED]],STANDINGS_ERA[COMBINED],0),COLUMN(STANDINGS_ERA[PLACE IN LEAGUE]))</f>
        <v>10</v>
      </c>
      <c r="J1938">
        <f>16-INDEX(STANDINGS_WHIP[],MATCH(Table1[[#This Row],[COMBINED]],STANDINGS_WHIP[COMBINED],0),COLUMN(STANDINGS_WHIP[PLACE IN LEAGUE]))</f>
        <v>9</v>
      </c>
      <c r="K1938">
        <f>16-INDEX(STANDINGS_W[],MATCH(Table1[[#This Row],[COMBINED]],STANDINGS_W[COMBINED],0),COLUMN(STANDINGS_W[PLACE IN LEAGUE]))</f>
        <v>9</v>
      </c>
      <c r="L1938">
        <f>16-INDEX(STANDINGS_K[],MATCH(Table1[[#This Row],[COMBINED]],STANDINGS_K[COMBINED],0),COLUMN(STANDINGS_K[PLACE IN LEAGUE]))</f>
        <v>3</v>
      </c>
      <c r="M1938">
        <f>16-INDEX(STANDINGS_SV[],MATCH(Table1[[#This Row],[COMBINED]],STANDINGS_SV[COMBINED],0),COLUMN(STANDINGS_SV[PLACE IN LEAGUE]))</f>
        <v>1</v>
      </c>
      <c r="N1938">
        <f>SUM(Table1[[#This Row],[BA]:[SV]])</f>
        <v>52</v>
      </c>
      <c r="O1938">
        <v>13</v>
      </c>
    </row>
    <row r="1939" spans="1:15" x14ac:dyDescent="0.25">
      <c r="A1939" t="s">
        <v>2017</v>
      </c>
      <c r="B1939" t="s">
        <v>2011</v>
      </c>
      <c r="C1939" t="str">
        <f>Table1[[#This Row],[League]]&amp;Table1[[#This Row],[Team]]</f>
        <v>$150 Draft Champions Jan 15 1:00 pm Lg.3594Profloop2</v>
      </c>
      <c r="D1939">
        <f>16-INDEX(STANDINGS_BA[],MATCH(Table1[[#This Row],[COMBINED]],STANDINGS_BA[COMBINED],0),COLUMN(STANDINGS_BA[PLACE IN LEAGUE]))</f>
        <v>5</v>
      </c>
      <c r="E1939">
        <f>16-INDEX(STANDINGS_R[],MATCH(Table1[[#This Row],[COMBINED]],STANDINGS_R[COMBINED],0),COLUMN(STANDINGS_R[PLACE IN LEAGUE]))</f>
        <v>1</v>
      </c>
      <c r="F1939">
        <f>16-INDEX(STANDINGS_HR[],MATCH(Table1[[#This Row],[COMBINED]],STANDINGS_HR[COMBINED],0),COLUMN(STANDINGS_HR[PLACE IN LEAGUE]))</f>
        <v>3</v>
      </c>
      <c r="G1939">
        <f>16-INDEX(STANDINGS_RBI[],MATCH(Table1[[#This Row],[COMBINED]],STANDINGS_RBI[COMBINED],0),COLUMN(STANDINGS_RBI[PLACE IN LEAGUE]))</f>
        <v>4</v>
      </c>
      <c r="H1939">
        <f>16-INDEX(STANDINGS_SB[],MATCH(Table1[[#This Row],[COMBINED]],STANDINGS_SB[COMBINED],0),COLUMN(STANDINGS_SB[PLACE IN LEAGUE]))</f>
        <v>3</v>
      </c>
      <c r="I1939">
        <f>16-INDEX(STANDINGS_ERA[],MATCH(Table1[[#This Row],[COMBINED]],STANDINGS_ERA[COMBINED],0),COLUMN(STANDINGS_ERA[PLACE IN LEAGUE]))</f>
        <v>7</v>
      </c>
      <c r="J1939">
        <f>16-INDEX(STANDINGS_WHIP[],MATCH(Table1[[#This Row],[COMBINED]],STANDINGS_WHIP[COMBINED],0),COLUMN(STANDINGS_WHIP[PLACE IN LEAGUE]))</f>
        <v>4</v>
      </c>
      <c r="K1939">
        <f>16-INDEX(STANDINGS_W[],MATCH(Table1[[#This Row],[COMBINED]],STANDINGS_W[COMBINED],0),COLUMN(STANDINGS_W[PLACE IN LEAGUE]))</f>
        <v>7</v>
      </c>
      <c r="L1939">
        <f>16-INDEX(STANDINGS_K[],MATCH(Table1[[#This Row],[COMBINED]],STANDINGS_K[COMBINED],0),COLUMN(STANDINGS_K[PLACE IN LEAGUE]))</f>
        <v>4</v>
      </c>
      <c r="M1939">
        <f>16-INDEX(STANDINGS_SV[],MATCH(Table1[[#This Row],[COMBINED]],STANDINGS_SV[COMBINED],0),COLUMN(STANDINGS_SV[PLACE IN LEAGUE]))</f>
        <v>9</v>
      </c>
      <c r="N1939">
        <f>SUM(Table1[[#This Row],[BA]:[SV]])</f>
        <v>47</v>
      </c>
      <c r="O1939">
        <v>14</v>
      </c>
    </row>
    <row r="1940" spans="1:15" x14ac:dyDescent="0.25">
      <c r="A1940" t="s">
        <v>2019</v>
      </c>
      <c r="B1940" t="s">
        <v>2011</v>
      </c>
      <c r="C1940" t="str">
        <f>Table1[[#This Row],[League]]&amp;Table1[[#This Row],[Team]]</f>
        <v>$150 Draft Champions Jan 15 1:00 pm Lg.3594Jobu's Heroes #1</v>
      </c>
      <c r="D1940">
        <f>16-INDEX(STANDINGS_BA[],MATCH(Table1[[#This Row],[COMBINED]],STANDINGS_BA[COMBINED],0),COLUMN(STANDINGS_BA[PLACE IN LEAGUE]))</f>
        <v>2</v>
      </c>
      <c r="E1940">
        <f>16-INDEX(STANDINGS_R[],MATCH(Table1[[#This Row],[COMBINED]],STANDINGS_R[COMBINED],0),COLUMN(STANDINGS_R[PLACE IN LEAGUE]))</f>
        <v>4</v>
      </c>
      <c r="F1940">
        <f>16-INDEX(STANDINGS_HR[],MATCH(Table1[[#This Row],[COMBINED]],STANDINGS_HR[COMBINED],0),COLUMN(STANDINGS_HR[PLACE IN LEAGUE]))</f>
        <v>4</v>
      </c>
      <c r="G1940">
        <f>16-INDEX(STANDINGS_RBI[],MATCH(Table1[[#This Row],[COMBINED]],STANDINGS_RBI[COMBINED],0),COLUMN(STANDINGS_RBI[PLACE IN LEAGUE]))</f>
        <v>5</v>
      </c>
      <c r="H1940">
        <f>16-INDEX(STANDINGS_SB[],MATCH(Table1[[#This Row],[COMBINED]],STANDINGS_SB[COMBINED],0),COLUMN(STANDINGS_SB[PLACE IN LEAGUE]))</f>
        <v>9</v>
      </c>
      <c r="I1940">
        <f>16-INDEX(STANDINGS_ERA[],MATCH(Table1[[#This Row],[COMBINED]],STANDINGS_ERA[COMBINED],0),COLUMN(STANDINGS_ERA[PLACE IN LEAGUE]))</f>
        <v>3</v>
      </c>
      <c r="J1940">
        <f>16-INDEX(STANDINGS_WHIP[],MATCH(Table1[[#This Row],[COMBINED]],STANDINGS_WHIP[COMBINED],0),COLUMN(STANDINGS_WHIP[PLACE IN LEAGUE]))</f>
        <v>2</v>
      </c>
      <c r="K1940">
        <f>16-INDEX(STANDINGS_W[],MATCH(Table1[[#This Row],[COMBINED]],STANDINGS_W[COMBINED],0),COLUMN(STANDINGS_W[PLACE IN LEAGUE]))</f>
        <v>2</v>
      </c>
      <c r="L1940">
        <f>16-INDEX(STANDINGS_K[],MATCH(Table1[[#This Row],[COMBINED]],STANDINGS_K[COMBINED],0),COLUMN(STANDINGS_K[PLACE IN LEAGUE]))</f>
        <v>5</v>
      </c>
      <c r="M1940">
        <f>16-INDEX(STANDINGS_SV[],MATCH(Table1[[#This Row],[COMBINED]],STANDINGS_SV[COMBINED],0),COLUMN(STANDINGS_SV[PLACE IN LEAGUE]))</f>
        <v>4</v>
      </c>
      <c r="N1940">
        <f>SUM(Table1[[#This Row],[BA]:[SV]])</f>
        <v>40</v>
      </c>
      <c r="O1940">
        <v>15</v>
      </c>
    </row>
    <row r="1941" spans="1:15" x14ac:dyDescent="0.25">
      <c r="A1941" t="s">
        <v>2027</v>
      </c>
      <c r="B1941" t="s">
        <v>2021</v>
      </c>
      <c r="C1941" t="str">
        <f>Table1[[#This Row],[League]]&amp;Table1[[#This Row],[Team]]</f>
        <v>$150 Draft Champions Jan 16 1:00 pm Lg.3596Team JP2</v>
      </c>
      <c r="D1941">
        <f>16-INDEX(STANDINGS_BA[],MATCH(Table1[[#This Row],[COMBINED]],STANDINGS_BA[COMBINED],0),COLUMN(STANDINGS_BA[PLACE IN LEAGUE]))</f>
        <v>8</v>
      </c>
      <c r="E1941">
        <f>16-INDEX(STANDINGS_R[],MATCH(Table1[[#This Row],[COMBINED]],STANDINGS_R[COMBINED],0),COLUMN(STANDINGS_R[PLACE IN LEAGUE]))</f>
        <v>15</v>
      </c>
      <c r="F1941">
        <f>16-INDEX(STANDINGS_HR[],MATCH(Table1[[#This Row],[COMBINED]],STANDINGS_HR[COMBINED],0),COLUMN(STANDINGS_HR[PLACE IN LEAGUE]))</f>
        <v>11</v>
      </c>
      <c r="G1941">
        <f>16-INDEX(STANDINGS_RBI[],MATCH(Table1[[#This Row],[COMBINED]],STANDINGS_RBI[COMBINED],0),COLUMN(STANDINGS_RBI[PLACE IN LEAGUE]))</f>
        <v>11</v>
      </c>
      <c r="H1941">
        <f>16-INDEX(STANDINGS_SB[],MATCH(Table1[[#This Row],[COMBINED]],STANDINGS_SB[COMBINED],0),COLUMN(STANDINGS_SB[PLACE IN LEAGUE]))</f>
        <v>7</v>
      </c>
      <c r="I1941">
        <f>16-INDEX(STANDINGS_ERA[],MATCH(Table1[[#This Row],[COMBINED]],STANDINGS_ERA[COMBINED],0),COLUMN(STANDINGS_ERA[PLACE IN LEAGUE]))</f>
        <v>14</v>
      </c>
      <c r="J1941">
        <f>16-INDEX(STANDINGS_WHIP[],MATCH(Table1[[#This Row],[COMBINED]],STANDINGS_WHIP[COMBINED],0),COLUMN(STANDINGS_WHIP[PLACE IN LEAGUE]))</f>
        <v>14</v>
      </c>
      <c r="K1941">
        <f>16-INDEX(STANDINGS_W[],MATCH(Table1[[#This Row],[COMBINED]],STANDINGS_W[COMBINED],0),COLUMN(STANDINGS_W[PLACE IN LEAGUE]))</f>
        <v>12</v>
      </c>
      <c r="L1941">
        <f>16-INDEX(STANDINGS_K[],MATCH(Table1[[#This Row],[COMBINED]],STANDINGS_K[COMBINED],0),COLUMN(STANDINGS_K[PLACE IN LEAGUE]))</f>
        <v>15</v>
      </c>
      <c r="M1941">
        <f>16-INDEX(STANDINGS_SV[],MATCH(Table1[[#This Row],[COMBINED]],STANDINGS_SV[COMBINED],0),COLUMN(STANDINGS_SV[PLACE IN LEAGUE]))</f>
        <v>9</v>
      </c>
      <c r="N1941">
        <f>SUM(Table1[[#This Row],[BA]:[SV]])</f>
        <v>116</v>
      </c>
      <c r="O1941">
        <v>1</v>
      </c>
    </row>
    <row r="1942" spans="1:15" x14ac:dyDescent="0.25">
      <c r="A1942" t="s">
        <v>2026</v>
      </c>
      <c r="B1942" t="s">
        <v>2021</v>
      </c>
      <c r="C1942" t="str">
        <f>Table1[[#This Row],[League]]&amp;Table1[[#This Row],[Team]]</f>
        <v>$150 Draft Champions Jan 16 1:00 pm Lg.3596G-squared (Jan)</v>
      </c>
      <c r="D1942">
        <f>16-INDEX(STANDINGS_BA[],MATCH(Table1[[#This Row],[COMBINED]],STANDINGS_BA[COMBINED],0),COLUMN(STANDINGS_BA[PLACE IN LEAGUE]))</f>
        <v>9</v>
      </c>
      <c r="E1942">
        <f>16-INDEX(STANDINGS_R[],MATCH(Table1[[#This Row],[COMBINED]],STANDINGS_R[COMBINED],0),COLUMN(STANDINGS_R[PLACE IN LEAGUE]))</f>
        <v>13</v>
      </c>
      <c r="F1942">
        <f>16-INDEX(STANDINGS_HR[],MATCH(Table1[[#This Row],[COMBINED]],STANDINGS_HR[COMBINED],0),COLUMN(STANDINGS_HR[PLACE IN LEAGUE]))</f>
        <v>13</v>
      </c>
      <c r="G1942">
        <f>16-INDEX(STANDINGS_RBI[],MATCH(Table1[[#This Row],[COMBINED]],STANDINGS_RBI[COMBINED],0),COLUMN(STANDINGS_RBI[PLACE IN LEAGUE]))</f>
        <v>13</v>
      </c>
      <c r="H1942">
        <f>16-INDEX(STANDINGS_SB[],MATCH(Table1[[#This Row],[COMBINED]],STANDINGS_SB[COMBINED],0),COLUMN(STANDINGS_SB[PLACE IN LEAGUE]))</f>
        <v>5</v>
      </c>
      <c r="I1942">
        <f>16-INDEX(STANDINGS_ERA[],MATCH(Table1[[#This Row],[COMBINED]],STANDINGS_ERA[COMBINED],0),COLUMN(STANDINGS_ERA[PLACE IN LEAGUE]))</f>
        <v>12</v>
      </c>
      <c r="J1942">
        <f>16-INDEX(STANDINGS_WHIP[],MATCH(Table1[[#This Row],[COMBINED]],STANDINGS_WHIP[COMBINED],0),COLUMN(STANDINGS_WHIP[PLACE IN LEAGUE]))</f>
        <v>10</v>
      </c>
      <c r="K1942">
        <f>16-INDEX(STANDINGS_W[],MATCH(Table1[[#This Row],[COMBINED]],STANDINGS_W[COMBINED],0),COLUMN(STANDINGS_W[PLACE IN LEAGUE]))</f>
        <v>8</v>
      </c>
      <c r="L1942">
        <f>16-INDEX(STANDINGS_K[],MATCH(Table1[[#This Row],[COMBINED]],STANDINGS_K[COMBINED],0),COLUMN(STANDINGS_K[PLACE IN LEAGUE]))</f>
        <v>10</v>
      </c>
      <c r="M1942">
        <f>16-INDEX(STANDINGS_SV[],MATCH(Table1[[#This Row],[COMBINED]],STANDINGS_SV[COMBINED],0),COLUMN(STANDINGS_SV[PLACE IN LEAGUE]))</f>
        <v>11</v>
      </c>
      <c r="N1942">
        <f>SUM(Table1[[#This Row],[BA]:[SV]])</f>
        <v>104</v>
      </c>
      <c r="O1942">
        <v>2</v>
      </c>
    </row>
    <row r="1943" spans="1:15" x14ac:dyDescent="0.25">
      <c r="A1943" t="s">
        <v>525</v>
      </c>
      <c r="B1943" t="s">
        <v>2021</v>
      </c>
      <c r="C1943" t="str">
        <f>Table1[[#This Row],[League]]&amp;Table1[[#This Row],[Team]]</f>
        <v>$150 Draft Champions Jan 16 1:00 pm Lg.3596Tdot Tanks 1</v>
      </c>
      <c r="D1943">
        <f>16-INDEX(STANDINGS_BA[],MATCH(Table1[[#This Row],[COMBINED]],STANDINGS_BA[COMBINED],0),COLUMN(STANDINGS_BA[PLACE IN LEAGUE]))</f>
        <v>11</v>
      </c>
      <c r="E1943">
        <f>16-INDEX(STANDINGS_R[],MATCH(Table1[[#This Row],[COMBINED]],STANDINGS_R[COMBINED],0),COLUMN(STANDINGS_R[PLACE IN LEAGUE]))</f>
        <v>10</v>
      </c>
      <c r="F1943">
        <f>16-INDEX(STANDINGS_HR[],MATCH(Table1[[#This Row],[COMBINED]],STANDINGS_HR[COMBINED],0),COLUMN(STANDINGS_HR[PLACE IN LEAGUE]))</f>
        <v>8</v>
      </c>
      <c r="G1943">
        <f>16-INDEX(STANDINGS_RBI[],MATCH(Table1[[#This Row],[COMBINED]],STANDINGS_RBI[COMBINED],0),COLUMN(STANDINGS_RBI[PLACE IN LEAGUE]))</f>
        <v>10</v>
      </c>
      <c r="H1943">
        <f>16-INDEX(STANDINGS_SB[],MATCH(Table1[[#This Row],[COMBINED]],STANDINGS_SB[COMBINED],0),COLUMN(STANDINGS_SB[PLACE IN LEAGUE]))</f>
        <v>15</v>
      </c>
      <c r="I1943">
        <f>16-INDEX(STANDINGS_ERA[],MATCH(Table1[[#This Row],[COMBINED]],STANDINGS_ERA[COMBINED],0),COLUMN(STANDINGS_ERA[PLACE IN LEAGUE]))</f>
        <v>5</v>
      </c>
      <c r="J1943">
        <f>16-INDEX(STANDINGS_WHIP[],MATCH(Table1[[#This Row],[COMBINED]],STANDINGS_WHIP[COMBINED],0),COLUMN(STANDINGS_WHIP[PLACE IN LEAGUE]))</f>
        <v>9</v>
      </c>
      <c r="K1943">
        <f>16-INDEX(STANDINGS_W[],MATCH(Table1[[#This Row],[COMBINED]],STANDINGS_W[COMBINED],0),COLUMN(STANDINGS_W[PLACE IN LEAGUE]))</f>
        <v>14</v>
      </c>
      <c r="L1943">
        <f>16-INDEX(STANDINGS_K[],MATCH(Table1[[#This Row],[COMBINED]],STANDINGS_K[COMBINED],0),COLUMN(STANDINGS_K[PLACE IN LEAGUE]))</f>
        <v>13</v>
      </c>
      <c r="M1943">
        <f>16-INDEX(STANDINGS_SV[],MATCH(Table1[[#This Row],[COMBINED]],STANDINGS_SV[COMBINED],0),COLUMN(STANDINGS_SV[PLACE IN LEAGUE]))</f>
        <v>3</v>
      </c>
      <c r="N1943">
        <f>SUM(Table1[[#This Row],[BA]:[SV]])</f>
        <v>98</v>
      </c>
      <c r="O1943">
        <v>3</v>
      </c>
    </row>
    <row r="1944" spans="1:15" x14ac:dyDescent="0.25">
      <c r="A1944" t="s">
        <v>2029</v>
      </c>
      <c r="B1944" t="s">
        <v>2021</v>
      </c>
      <c r="C1944" t="str">
        <f>Table1[[#This Row],[League]]&amp;Table1[[#This Row],[Team]]</f>
        <v>$150 Draft Champions Jan 16 1:00 pm Lg.3596Repeat Offenders</v>
      </c>
      <c r="D1944">
        <f>16-INDEX(STANDINGS_BA[],MATCH(Table1[[#This Row],[COMBINED]],STANDINGS_BA[COMBINED],0),COLUMN(STANDINGS_BA[PLACE IN LEAGUE]))</f>
        <v>4</v>
      </c>
      <c r="E1944">
        <f>16-INDEX(STANDINGS_R[],MATCH(Table1[[#This Row],[COMBINED]],STANDINGS_R[COMBINED],0),COLUMN(STANDINGS_R[PLACE IN LEAGUE]))</f>
        <v>12</v>
      </c>
      <c r="F1944">
        <f>16-INDEX(STANDINGS_HR[],MATCH(Table1[[#This Row],[COMBINED]],STANDINGS_HR[COMBINED],0),COLUMN(STANDINGS_HR[PLACE IN LEAGUE]))</f>
        <v>15</v>
      </c>
      <c r="G1944">
        <f>16-INDEX(STANDINGS_RBI[],MATCH(Table1[[#This Row],[COMBINED]],STANDINGS_RBI[COMBINED],0),COLUMN(STANDINGS_RBI[PLACE IN LEAGUE]))</f>
        <v>15</v>
      </c>
      <c r="H1944">
        <f>16-INDEX(STANDINGS_SB[],MATCH(Table1[[#This Row],[COMBINED]],STANDINGS_SB[COMBINED],0),COLUMN(STANDINGS_SB[PLACE IN LEAGUE]))</f>
        <v>6</v>
      </c>
      <c r="I1944">
        <f>16-INDEX(STANDINGS_ERA[],MATCH(Table1[[#This Row],[COMBINED]],STANDINGS_ERA[COMBINED],0),COLUMN(STANDINGS_ERA[PLACE IN LEAGUE]))</f>
        <v>7</v>
      </c>
      <c r="J1944">
        <f>16-INDEX(STANDINGS_WHIP[],MATCH(Table1[[#This Row],[COMBINED]],STANDINGS_WHIP[COMBINED],0),COLUMN(STANDINGS_WHIP[PLACE IN LEAGUE]))</f>
        <v>5</v>
      </c>
      <c r="K1944">
        <f>16-INDEX(STANDINGS_W[],MATCH(Table1[[#This Row],[COMBINED]],STANDINGS_W[COMBINED],0),COLUMN(STANDINGS_W[PLACE IN LEAGUE]))</f>
        <v>10</v>
      </c>
      <c r="L1944">
        <f>16-INDEX(STANDINGS_K[],MATCH(Table1[[#This Row],[COMBINED]],STANDINGS_K[COMBINED],0),COLUMN(STANDINGS_K[PLACE IN LEAGUE]))</f>
        <v>11</v>
      </c>
      <c r="M1944">
        <f>16-INDEX(STANDINGS_SV[],MATCH(Table1[[#This Row],[COMBINED]],STANDINGS_SV[COMBINED],0),COLUMN(STANDINGS_SV[PLACE IN LEAGUE]))</f>
        <v>13</v>
      </c>
      <c r="N1944">
        <f>SUM(Table1[[#This Row],[BA]:[SV]])</f>
        <v>98</v>
      </c>
      <c r="O1944">
        <v>4</v>
      </c>
    </row>
    <row r="1945" spans="1:15" x14ac:dyDescent="0.25">
      <c r="A1945" t="s">
        <v>2020</v>
      </c>
      <c r="B1945" t="s">
        <v>2021</v>
      </c>
      <c r="C1945" t="str">
        <f>Table1[[#This Row],[League]]&amp;Table1[[#This Row],[Team]]</f>
        <v>$150 Draft Champions Jan 16 1:00 pm Lg.35964 Aces and a 2</v>
      </c>
      <c r="D1945">
        <f>16-INDEX(STANDINGS_BA[],MATCH(Table1[[#This Row],[COMBINED]],STANDINGS_BA[COMBINED],0),COLUMN(STANDINGS_BA[PLACE IN LEAGUE]))</f>
        <v>15</v>
      </c>
      <c r="E1945">
        <f>16-INDEX(STANDINGS_R[],MATCH(Table1[[#This Row],[COMBINED]],STANDINGS_R[COMBINED],0),COLUMN(STANDINGS_R[PLACE IN LEAGUE]))</f>
        <v>11</v>
      </c>
      <c r="F1945">
        <f>16-INDEX(STANDINGS_HR[],MATCH(Table1[[#This Row],[COMBINED]],STANDINGS_HR[COMBINED],0),COLUMN(STANDINGS_HR[PLACE IN LEAGUE]))</f>
        <v>2</v>
      </c>
      <c r="G1945">
        <f>16-INDEX(STANDINGS_RBI[],MATCH(Table1[[#This Row],[COMBINED]],STANDINGS_RBI[COMBINED],0),COLUMN(STANDINGS_RBI[PLACE IN LEAGUE]))</f>
        <v>5</v>
      </c>
      <c r="H1945">
        <f>16-INDEX(STANDINGS_SB[],MATCH(Table1[[#This Row],[COMBINED]],STANDINGS_SB[COMBINED],0),COLUMN(STANDINGS_SB[PLACE IN LEAGUE]))</f>
        <v>13</v>
      </c>
      <c r="I1945">
        <f>16-INDEX(STANDINGS_ERA[],MATCH(Table1[[#This Row],[COMBINED]],STANDINGS_ERA[COMBINED],0),COLUMN(STANDINGS_ERA[PLACE IN LEAGUE]))</f>
        <v>10</v>
      </c>
      <c r="J1945">
        <f>16-INDEX(STANDINGS_WHIP[],MATCH(Table1[[#This Row],[COMBINED]],STANDINGS_WHIP[COMBINED],0),COLUMN(STANDINGS_WHIP[PLACE IN LEAGUE]))</f>
        <v>6</v>
      </c>
      <c r="K1945">
        <f>16-INDEX(STANDINGS_W[],MATCH(Table1[[#This Row],[COMBINED]],STANDINGS_W[COMBINED],0),COLUMN(STANDINGS_W[PLACE IN LEAGUE]))</f>
        <v>11</v>
      </c>
      <c r="L1945">
        <f>16-INDEX(STANDINGS_K[],MATCH(Table1[[#This Row],[COMBINED]],STANDINGS_K[COMBINED],0),COLUMN(STANDINGS_K[PLACE IN LEAGUE]))</f>
        <v>14</v>
      </c>
      <c r="M1945">
        <f>16-INDEX(STANDINGS_SV[],MATCH(Table1[[#This Row],[COMBINED]],STANDINGS_SV[COMBINED],0),COLUMN(STANDINGS_SV[PLACE IN LEAGUE]))</f>
        <v>10</v>
      </c>
      <c r="N1945">
        <f>SUM(Table1[[#This Row],[BA]:[SV]])</f>
        <v>97</v>
      </c>
      <c r="O1945">
        <v>5</v>
      </c>
    </row>
    <row r="1946" spans="1:15" x14ac:dyDescent="0.25">
      <c r="A1946" t="s">
        <v>2023</v>
      </c>
      <c r="B1946" t="s">
        <v>2021</v>
      </c>
      <c r="C1946" t="str">
        <f>Table1[[#This Row],[League]]&amp;Table1[[#This Row],[Team]]</f>
        <v>$150 Draft Champions Jan 16 1:00 pm Lg.3596RD3ECM</v>
      </c>
      <c r="D1946">
        <f>16-INDEX(STANDINGS_BA[],MATCH(Table1[[#This Row],[COMBINED]],STANDINGS_BA[COMBINED],0),COLUMN(STANDINGS_BA[PLACE IN LEAGUE]))</f>
        <v>13</v>
      </c>
      <c r="E1946">
        <f>16-INDEX(STANDINGS_R[],MATCH(Table1[[#This Row],[COMBINED]],STANDINGS_R[COMBINED],0),COLUMN(STANDINGS_R[PLACE IN LEAGUE]))</f>
        <v>14</v>
      </c>
      <c r="F1946">
        <f>16-INDEX(STANDINGS_HR[],MATCH(Table1[[#This Row],[COMBINED]],STANDINGS_HR[COMBINED],0),COLUMN(STANDINGS_HR[PLACE IN LEAGUE]))</f>
        <v>12</v>
      </c>
      <c r="G1946">
        <f>16-INDEX(STANDINGS_RBI[],MATCH(Table1[[#This Row],[COMBINED]],STANDINGS_RBI[COMBINED],0),COLUMN(STANDINGS_RBI[PLACE IN LEAGUE]))</f>
        <v>12</v>
      </c>
      <c r="H1946">
        <f>16-INDEX(STANDINGS_SB[],MATCH(Table1[[#This Row],[COMBINED]],STANDINGS_SB[COMBINED],0),COLUMN(STANDINGS_SB[PLACE IN LEAGUE]))</f>
        <v>3</v>
      </c>
      <c r="I1946">
        <f>16-INDEX(STANDINGS_ERA[],MATCH(Table1[[#This Row],[COMBINED]],STANDINGS_ERA[COMBINED],0),COLUMN(STANDINGS_ERA[PLACE IN LEAGUE]))</f>
        <v>9</v>
      </c>
      <c r="J1946">
        <f>16-INDEX(STANDINGS_WHIP[],MATCH(Table1[[#This Row],[COMBINED]],STANDINGS_WHIP[COMBINED],0),COLUMN(STANDINGS_WHIP[PLACE IN LEAGUE]))</f>
        <v>8</v>
      </c>
      <c r="K1946">
        <f>16-INDEX(STANDINGS_W[],MATCH(Table1[[#This Row],[COMBINED]],STANDINGS_W[COMBINED],0),COLUMN(STANDINGS_W[PLACE IN LEAGUE]))</f>
        <v>13</v>
      </c>
      <c r="L1946">
        <f>16-INDEX(STANDINGS_K[],MATCH(Table1[[#This Row],[COMBINED]],STANDINGS_K[COMBINED],0),COLUMN(STANDINGS_K[PLACE IN LEAGUE]))</f>
        <v>6</v>
      </c>
      <c r="M1946">
        <f>16-INDEX(STANDINGS_SV[],MATCH(Table1[[#This Row],[COMBINED]],STANDINGS_SV[COMBINED],0),COLUMN(STANDINGS_SV[PLACE IN LEAGUE]))</f>
        <v>1</v>
      </c>
      <c r="N1946">
        <f>SUM(Table1[[#This Row],[BA]:[SV]])</f>
        <v>91</v>
      </c>
      <c r="O1946">
        <v>6</v>
      </c>
    </row>
    <row r="1947" spans="1:15" x14ac:dyDescent="0.25">
      <c r="A1947" t="s">
        <v>2031</v>
      </c>
      <c r="B1947" t="s">
        <v>2021</v>
      </c>
      <c r="C1947" t="str">
        <f>Table1[[#This Row],[League]]&amp;Table1[[#This Row],[Team]]</f>
        <v>$150 Draft Champions Jan 16 1:00 pm Lg.3596Three Dogs</v>
      </c>
      <c r="D1947">
        <f>16-INDEX(STANDINGS_BA[],MATCH(Table1[[#This Row],[COMBINED]],STANDINGS_BA[COMBINED],0),COLUMN(STANDINGS_BA[PLACE IN LEAGUE]))</f>
        <v>2</v>
      </c>
      <c r="E1947">
        <f>16-INDEX(STANDINGS_R[],MATCH(Table1[[#This Row],[COMBINED]],STANDINGS_R[COMBINED],0),COLUMN(STANDINGS_R[PLACE IN LEAGUE]))</f>
        <v>9</v>
      </c>
      <c r="F1947">
        <f>16-INDEX(STANDINGS_HR[],MATCH(Table1[[#This Row],[COMBINED]],STANDINGS_HR[COMBINED],0),COLUMN(STANDINGS_HR[PLACE IN LEAGUE]))</f>
        <v>5</v>
      </c>
      <c r="G1947">
        <f>16-INDEX(STANDINGS_RBI[],MATCH(Table1[[#This Row],[COMBINED]],STANDINGS_RBI[COMBINED],0),COLUMN(STANDINGS_RBI[PLACE IN LEAGUE]))</f>
        <v>8</v>
      </c>
      <c r="H1947">
        <f>16-INDEX(STANDINGS_SB[],MATCH(Table1[[#This Row],[COMBINED]],STANDINGS_SB[COMBINED],0),COLUMN(STANDINGS_SB[PLACE IN LEAGUE]))</f>
        <v>14</v>
      </c>
      <c r="I1947">
        <f>16-INDEX(STANDINGS_ERA[],MATCH(Table1[[#This Row],[COMBINED]],STANDINGS_ERA[COMBINED],0),COLUMN(STANDINGS_ERA[PLACE IN LEAGUE]))</f>
        <v>8</v>
      </c>
      <c r="J1947">
        <f>16-INDEX(STANDINGS_WHIP[],MATCH(Table1[[#This Row],[COMBINED]],STANDINGS_WHIP[COMBINED],0),COLUMN(STANDINGS_WHIP[PLACE IN LEAGUE]))</f>
        <v>11</v>
      </c>
      <c r="K1947">
        <f>16-INDEX(STANDINGS_W[],MATCH(Table1[[#This Row],[COMBINED]],STANDINGS_W[COMBINED],0),COLUMN(STANDINGS_W[PLACE IN LEAGUE]))</f>
        <v>9</v>
      </c>
      <c r="L1947">
        <f>16-INDEX(STANDINGS_K[],MATCH(Table1[[#This Row],[COMBINED]],STANDINGS_K[COMBINED],0),COLUMN(STANDINGS_K[PLACE IN LEAGUE]))</f>
        <v>8</v>
      </c>
      <c r="M1947">
        <f>16-INDEX(STANDINGS_SV[],MATCH(Table1[[#This Row],[COMBINED]],STANDINGS_SV[COMBINED],0),COLUMN(STANDINGS_SV[PLACE IN LEAGUE]))</f>
        <v>14</v>
      </c>
      <c r="N1947">
        <f>SUM(Table1[[#This Row],[BA]:[SV]])</f>
        <v>88</v>
      </c>
      <c r="O1947">
        <v>7</v>
      </c>
    </row>
    <row r="1948" spans="1:15" x14ac:dyDescent="0.25">
      <c r="A1948" t="s">
        <v>2030</v>
      </c>
      <c r="B1948" t="s">
        <v>2021</v>
      </c>
      <c r="C1948" t="str">
        <f>Table1[[#This Row],[League]]&amp;Table1[[#This Row],[Team]]</f>
        <v>$150 Draft Champions Jan 16 1:00 pm Lg.3596BIG INDIANS</v>
      </c>
      <c r="D1948">
        <f>16-INDEX(STANDINGS_BA[],MATCH(Table1[[#This Row],[COMBINED]],STANDINGS_BA[COMBINED],0),COLUMN(STANDINGS_BA[PLACE IN LEAGUE]))</f>
        <v>3</v>
      </c>
      <c r="E1948">
        <f>16-INDEX(STANDINGS_R[],MATCH(Table1[[#This Row],[COMBINED]],STANDINGS_R[COMBINED],0),COLUMN(STANDINGS_R[PLACE IN LEAGUE]))</f>
        <v>2</v>
      </c>
      <c r="F1948">
        <f>16-INDEX(STANDINGS_HR[],MATCH(Table1[[#This Row],[COMBINED]],STANDINGS_HR[COMBINED],0),COLUMN(STANDINGS_HR[PLACE IN LEAGUE]))</f>
        <v>7</v>
      </c>
      <c r="G1948">
        <f>16-INDEX(STANDINGS_RBI[],MATCH(Table1[[#This Row],[COMBINED]],STANDINGS_RBI[COMBINED],0),COLUMN(STANDINGS_RBI[PLACE IN LEAGUE]))</f>
        <v>1</v>
      </c>
      <c r="H1948">
        <f>16-INDEX(STANDINGS_SB[],MATCH(Table1[[#This Row],[COMBINED]],STANDINGS_SB[COMBINED],0),COLUMN(STANDINGS_SB[PLACE IN LEAGUE]))</f>
        <v>4</v>
      </c>
      <c r="I1948">
        <f>16-INDEX(STANDINGS_ERA[],MATCH(Table1[[#This Row],[COMBINED]],STANDINGS_ERA[COMBINED],0),COLUMN(STANDINGS_ERA[PLACE IN LEAGUE]))</f>
        <v>15</v>
      </c>
      <c r="J1948">
        <f>16-INDEX(STANDINGS_WHIP[],MATCH(Table1[[#This Row],[COMBINED]],STANDINGS_WHIP[COMBINED],0),COLUMN(STANDINGS_WHIP[PLACE IN LEAGUE]))</f>
        <v>15</v>
      </c>
      <c r="K1948">
        <f>16-INDEX(STANDINGS_W[],MATCH(Table1[[#This Row],[COMBINED]],STANDINGS_W[COMBINED],0),COLUMN(STANDINGS_W[PLACE IN LEAGUE]))</f>
        <v>15</v>
      </c>
      <c r="L1948">
        <f>16-INDEX(STANDINGS_K[],MATCH(Table1[[#This Row],[COMBINED]],STANDINGS_K[COMBINED],0),COLUMN(STANDINGS_K[PLACE IN LEAGUE]))</f>
        <v>12</v>
      </c>
      <c r="M1948">
        <f>16-INDEX(STANDINGS_SV[],MATCH(Table1[[#This Row],[COMBINED]],STANDINGS_SV[COMBINED],0),COLUMN(STANDINGS_SV[PLACE IN LEAGUE]))</f>
        <v>12</v>
      </c>
      <c r="N1948">
        <f>SUM(Table1[[#This Row],[BA]:[SV]])</f>
        <v>86</v>
      </c>
      <c r="O1948">
        <v>8</v>
      </c>
    </row>
    <row r="1949" spans="1:15" x14ac:dyDescent="0.25">
      <c r="A1949" t="s">
        <v>2024</v>
      </c>
      <c r="B1949" t="s">
        <v>2021</v>
      </c>
      <c r="C1949" t="str">
        <f>Table1[[#This Row],[League]]&amp;Table1[[#This Row],[Team]]</f>
        <v>$150 Draft Champions Jan 16 1:00 pm Lg.3596Pounders 150 V4</v>
      </c>
      <c r="D1949">
        <f>16-INDEX(STANDINGS_BA[],MATCH(Table1[[#This Row],[COMBINED]],STANDINGS_BA[COMBINED],0),COLUMN(STANDINGS_BA[PLACE IN LEAGUE]))</f>
        <v>12</v>
      </c>
      <c r="E1949">
        <f>16-INDEX(STANDINGS_R[],MATCH(Table1[[#This Row],[COMBINED]],STANDINGS_R[COMBINED],0),COLUMN(STANDINGS_R[PLACE IN LEAGUE]))</f>
        <v>4</v>
      </c>
      <c r="F1949">
        <f>16-INDEX(STANDINGS_HR[],MATCH(Table1[[#This Row],[COMBINED]],STANDINGS_HR[COMBINED],0),COLUMN(STANDINGS_HR[PLACE IN LEAGUE]))</f>
        <v>3</v>
      </c>
      <c r="G1949">
        <f>16-INDEX(STANDINGS_RBI[],MATCH(Table1[[#This Row],[COMBINED]],STANDINGS_RBI[COMBINED],0),COLUMN(STANDINGS_RBI[PLACE IN LEAGUE]))</f>
        <v>2</v>
      </c>
      <c r="H1949">
        <f>16-INDEX(STANDINGS_SB[],MATCH(Table1[[#This Row],[COMBINED]],STANDINGS_SB[COMBINED],0),COLUMN(STANDINGS_SB[PLACE IN LEAGUE]))</f>
        <v>12</v>
      </c>
      <c r="I1949">
        <f>16-INDEX(STANDINGS_ERA[],MATCH(Table1[[#This Row],[COMBINED]],STANDINGS_ERA[COMBINED],0),COLUMN(STANDINGS_ERA[PLACE IN LEAGUE]))</f>
        <v>13</v>
      </c>
      <c r="J1949">
        <f>16-INDEX(STANDINGS_WHIP[],MATCH(Table1[[#This Row],[COMBINED]],STANDINGS_WHIP[COMBINED],0),COLUMN(STANDINGS_WHIP[PLACE IN LEAGUE]))</f>
        <v>13</v>
      </c>
      <c r="K1949">
        <f>16-INDEX(STANDINGS_W[],MATCH(Table1[[#This Row],[COMBINED]],STANDINGS_W[COMBINED],0),COLUMN(STANDINGS_W[PLACE IN LEAGUE]))</f>
        <v>4</v>
      </c>
      <c r="L1949">
        <f>16-INDEX(STANDINGS_K[],MATCH(Table1[[#This Row],[COMBINED]],STANDINGS_K[COMBINED],0),COLUMN(STANDINGS_K[PLACE IN LEAGUE]))</f>
        <v>4</v>
      </c>
      <c r="M1949">
        <f>16-INDEX(STANDINGS_SV[],MATCH(Table1[[#This Row],[COMBINED]],STANDINGS_SV[COMBINED],0),COLUMN(STANDINGS_SV[PLACE IN LEAGUE]))</f>
        <v>15</v>
      </c>
      <c r="N1949">
        <f>SUM(Table1[[#This Row],[BA]:[SV]])</f>
        <v>82</v>
      </c>
      <c r="O1949">
        <v>9</v>
      </c>
    </row>
    <row r="1950" spans="1:15" x14ac:dyDescent="0.25">
      <c r="A1950" t="s">
        <v>2028</v>
      </c>
      <c r="B1950" t="s">
        <v>2021</v>
      </c>
      <c r="C1950" t="str">
        <f>Table1[[#This Row],[League]]&amp;Table1[[#This Row],[Team]]</f>
        <v>$150 Draft Champions Jan 16 1:00 pm Lg.3596Put it in her Pujols</v>
      </c>
      <c r="D1950">
        <f>16-INDEX(STANDINGS_BA[],MATCH(Table1[[#This Row],[COMBINED]],STANDINGS_BA[COMBINED],0),COLUMN(STANDINGS_BA[PLACE IN LEAGUE]))</f>
        <v>6</v>
      </c>
      <c r="E1950">
        <f>16-INDEX(STANDINGS_R[],MATCH(Table1[[#This Row],[COMBINED]],STANDINGS_R[COMBINED],0),COLUMN(STANDINGS_R[PLACE IN LEAGUE]))</f>
        <v>3</v>
      </c>
      <c r="F1950">
        <f>16-INDEX(STANDINGS_HR[],MATCH(Table1[[#This Row],[COMBINED]],STANDINGS_HR[COMBINED],0),COLUMN(STANDINGS_HR[PLACE IN LEAGUE]))</f>
        <v>6</v>
      </c>
      <c r="G1950">
        <f>16-INDEX(STANDINGS_RBI[],MATCH(Table1[[#This Row],[COMBINED]],STANDINGS_RBI[COMBINED],0),COLUMN(STANDINGS_RBI[PLACE IN LEAGUE]))</f>
        <v>7</v>
      </c>
      <c r="H1950">
        <f>16-INDEX(STANDINGS_SB[],MATCH(Table1[[#This Row],[COMBINED]],STANDINGS_SB[COMBINED],0),COLUMN(STANDINGS_SB[PLACE IN LEAGUE]))</f>
        <v>10</v>
      </c>
      <c r="I1950">
        <f>16-INDEX(STANDINGS_ERA[],MATCH(Table1[[#This Row],[COMBINED]],STANDINGS_ERA[COMBINED],0),COLUMN(STANDINGS_ERA[PLACE IN LEAGUE]))</f>
        <v>11</v>
      </c>
      <c r="J1950">
        <f>16-INDEX(STANDINGS_WHIP[],MATCH(Table1[[#This Row],[COMBINED]],STANDINGS_WHIP[COMBINED],0),COLUMN(STANDINGS_WHIP[PLACE IN LEAGUE]))</f>
        <v>7</v>
      </c>
      <c r="K1950">
        <f>16-INDEX(STANDINGS_W[],MATCH(Table1[[#This Row],[COMBINED]],STANDINGS_W[COMBINED],0),COLUMN(STANDINGS_W[PLACE IN LEAGUE]))</f>
        <v>6</v>
      </c>
      <c r="L1950">
        <f>16-INDEX(STANDINGS_K[],MATCH(Table1[[#This Row],[COMBINED]],STANDINGS_K[COMBINED],0),COLUMN(STANDINGS_K[PLACE IN LEAGUE]))</f>
        <v>9</v>
      </c>
      <c r="M1950">
        <f>16-INDEX(STANDINGS_SV[],MATCH(Table1[[#This Row],[COMBINED]],STANDINGS_SV[COMBINED],0),COLUMN(STANDINGS_SV[PLACE IN LEAGUE]))</f>
        <v>7</v>
      </c>
      <c r="N1950">
        <f>SUM(Table1[[#This Row],[BA]:[SV]])</f>
        <v>72</v>
      </c>
      <c r="O1950">
        <v>10</v>
      </c>
    </row>
    <row r="1951" spans="1:15" x14ac:dyDescent="0.25">
      <c r="A1951" t="s">
        <v>2025</v>
      </c>
      <c r="B1951" t="s">
        <v>2021</v>
      </c>
      <c r="C1951" t="str">
        <f>Table1[[#This Row],[League]]&amp;Table1[[#This Row],[Team]]</f>
        <v>$150 Draft Champions Jan 16 1:00 pm Lg.3596Gourrielas Warfare</v>
      </c>
      <c r="D1951">
        <f>16-INDEX(STANDINGS_BA[],MATCH(Table1[[#This Row],[COMBINED]],STANDINGS_BA[COMBINED],0),COLUMN(STANDINGS_BA[PLACE IN LEAGUE]))</f>
        <v>10</v>
      </c>
      <c r="E1951">
        <f>16-INDEX(STANDINGS_R[],MATCH(Table1[[#This Row],[COMBINED]],STANDINGS_R[COMBINED],0),COLUMN(STANDINGS_R[PLACE IN LEAGUE]))</f>
        <v>5</v>
      </c>
      <c r="F1951">
        <f>16-INDEX(STANDINGS_HR[],MATCH(Table1[[#This Row],[COMBINED]],STANDINGS_HR[COMBINED],0),COLUMN(STANDINGS_HR[PLACE IN LEAGUE]))</f>
        <v>14</v>
      </c>
      <c r="G1951">
        <f>16-INDEX(STANDINGS_RBI[],MATCH(Table1[[#This Row],[COMBINED]],STANDINGS_RBI[COMBINED],0),COLUMN(STANDINGS_RBI[PLACE IN LEAGUE]))</f>
        <v>14</v>
      </c>
      <c r="H1951">
        <f>16-INDEX(STANDINGS_SB[],MATCH(Table1[[#This Row],[COMBINED]],STANDINGS_SB[COMBINED],0),COLUMN(STANDINGS_SB[PLACE IN LEAGUE]))</f>
        <v>1</v>
      </c>
      <c r="I1951">
        <f>16-INDEX(STANDINGS_ERA[],MATCH(Table1[[#This Row],[COMBINED]],STANDINGS_ERA[COMBINED],0),COLUMN(STANDINGS_ERA[PLACE IN LEAGUE]))</f>
        <v>4</v>
      </c>
      <c r="J1951">
        <f>16-INDEX(STANDINGS_WHIP[],MATCH(Table1[[#This Row],[COMBINED]],STANDINGS_WHIP[COMBINED],0),COLUMN(STANDINGS_WHIP[PLACE IN LEAGUE]))</f>
        <v>3</v>
      </c>
      <c r="K1951">
        <f>16-INDEX(STANDINGS_W[],MATCH(Table1[[#This Row],[COMBINED]],STANDINGS_W[COMBINED],0),COLUMN(STANDINGS_W[PLACE IN LEAGUE]))</f>
        <v>7</v>
      </c>
      <c r="L1951">
        <f>16-INDEX(STANDINGS_K[],MATCH(Table1[[#This Row],[COMBINED]],STANDINGS_K[COMBINED],0),COLUMN(STANDINGS_K[PLACE IN LEAGUE]))</f>
        <v>5</v>
      </c>
      <c r="M1951">
        <f>16-INDEX(STANDINGS_SV[],MATCH(Table1[[#This Row],[COMBINED]],STANDINGS_SV[COMBINED],0),COLUMN(STANDINGS_SV[PLACE IN LEAGUE]))</f>
        <v>6</v>
      </c>
      <c r="N1951">
        <f>SUM(Table1[[#This Row],[BA]:[SV]])</f>
        <v>69</v>
      </c>
      <c r="O1951">
        <v>11</v>
      </c>
    </row>
    <row r="1952" spans="1:15" x14ac:dyDescent="0.25">
      <c r="A1952" t="s">
        <v>1889</v>
      </c>
      <c r="B1952" t="s">
        <v>2021</v>
      </c>
      <c r="C1952" t="str">
        <f>Table1[[#This Row],[League]]&amp;Table1[[#This Row],[Team]]</f>
        <v>$150 Draft Champions Jan 16 1:00 pm Lg.3596Team Fonte</v>
      </c>
      <c r="D1952">
        <f>16-INDEX(STANDINGS_BA[],MATCH(Table1[[#This Row],[COMBINED]],STANDINGS_BA[COMBINED],0),COLUMN(STANDINGS_BA[PLACE IN LEAGUE]))</f>
        <v>7</v>
      </c>
      <c r="E1952">
        <f>16-INDEX(STANDINGS_R[],MATCH(Table1[[#This Row],[COMBINED]],STANDINGS_R[COMBINED],0),COLUMN(STANDINGS_R[PLACE IN LEAGUE]))</f>
        <v>7</v>
      </c>
      <c r="F1952">
        <f>16-INDEX(STANDINGS_HR[],MATCH(Table1[[#This Row],[COMBINED]],STANDINGS_HR[COMBINED],0),COLUMN(STANDINGS_HR[PLACE IN LEAGUE]))</f>
        <v>4</v>
      </c>
      <c r="G1952">
        <f>16-INDEX(STANDINGS_RBI[],MATCH(Table1[[#This Row],[COMBINED]],STANDINGS_RBI[COMBINED],0),COLUMN(STANDINGS_RBI[PLACE IN LEAGUE]))</f>
        <v>6</v>
      </c>
      <c r="H1952">
        <f>16-INDEX(STANDINGS_SB[],MATCH(Table1[[#This Row],[COMBINED]],STANDINGS_SB[COMBINED],0),COLUMN(STANDINGS_SB[PLACE IN LEAGUE]))</f>
        <v>2</v>
      </c>
      <c r="I1952">
        <f>16-INDEX(STANDINGS_ERA[],MATCH(Table1[[#This Row],[COMBINED]],STANDINGS_ERA[COMBINED],0),COLUMN(STANDINGS_ERA[PLACE IN LEAGUE]))</f>
        <v>6</v>
      </c>
      <c r="J1952">
        <f>16-INDEX(STANDINGS_WHIP[],MATCH(Table1[[#This Row],[COMBINED]],STANDINGS_WHIP[COMBINED],0),COLUMN(STANDINGS_WHIP[PLACE IN LEAGUE]))</f>
        <v>12</v>
      </c>
      <c r="K1952">
        <f>16-INDEX(STANDINGS_W[],MATCH(Table1[[#This Row],[COMBINED]],STANDINGS_W[COMBINED],0),COLUMN(STANDINGS_W[PLACE IN LEAGUE]))</f>
        <v>3</v>
      </c>
      <c r="L1952">
        <f>16-INDEX(STANDINGS_K[],MATCH(Table1[[#This Row],[COMBINED]],STANDINGS_K[COMBINED],0),COLUMN(STANDINGS_K[PLACE IN LEAGUE]))</f>
        <v>2</v>
      </c>
      <c r="M1952">
        <f>16-INDEX(STANDINGS_SV[],MATCH(Table1[[#This Row],[COMBINED]],STANDINGS_SV[COMBINED],0),COLUMN(STANDINGS_SV[PLACE IN LEAGUE]))</f>
        <v>4</v>
      </c>
      <c r="N1952">
        <f>SUM(Table1[[#This Row],[BA]:[SV]])</f>
        <v>53</v>
      </c>
      <c r="O1952">
        <v>12</v>
      </c>
    </row>
    <row r="1953" spans="1:15" x14ac:dyDescent="0.25">
      <c r="A1953" t="s">
        <v>2032</v>
      </c>
      <c r="B1953" t="s">
        <v>2021</v>
      </c>
      <c r="C1953" t="str">
        <f>Table1[[#This Row],[League]]&amp;Table1[[#This Row],[Team]]</f>
        <v>$150 Draft Champions Jan 16 1:00 pm Lg.3596MoleMercy</v>
      </c>
      <c r="D1953">
        <f>16-INDEX(STANDINGS_BA[],MATCH(Table1[[#This Row],[COMBINED]],STANDINGS_BA[COMBINED],0),COLUMN(STANDINGS_BA[PLACE IN LEAGUE]))</f>
        <v>1</v>
      </c>
      <c r="E1953">
        <f>16-INDEX(STANDINGS_R[],MATCH(Table1[[#This Row],[COMBINED]],STANDINGS_R[COMBINED],0),COLUMN(STANDINGS_R[PLACE IN LEAGUE]))</f>
        <v>6</v>
      </c>
      <c r="F1953">
        <f>16-INDEX(STANDINGS_HR[],MATCH(Table1[[#This Row],[COMBINED]],STANDINGS_HR[COMBINED],0),COLUMN(STANDINGS_HR[PLACE IN LEAGUE]))</f>
        <v>9</v>
      </c>
      <c r="G1953">
        <f>16-INDEX(STANDINGS_RBI[],MATCH(Table1[[#This Row],[COMBINED]],STANDINGS_RBI[COMBINED],0),COLUMN(STANDINGS_RBI[PLACE IN LEAGUE]))</f>
        <v>4</v>
      </c>
      <c r="H1953">
        <f>16-INDEX(STANDINGS_SB[],MATCH(Table1[[#This Row],[COMBINED]],STANDINGS_SB[COMBINED],0),COLUMN(STANDINGS_SB[PLACE IN LEAGUE]))</f>
        <v>9</v>
      </c>
      <c r="I1953">
        <f>16-INDEX(STANDINGS_ERA[],MATCH(Table1[[#This Row],[COMBINED]],STANDINGS_ERA[COMBINED],0),COLUMN(STANDINGS_ERA[PLACE IN LEAGUE]))</f>
        <v>2</v>
      </c>
      <c r="J1953">
        <f>16-INDEX(STANDINGS_WHIP[],MATCH(Table1[[#This Row],[COMBINED]],STANDINGS_WHIP[COMBINED],0),COLUMN(STANDINGS_WHIP[PLACE IN LEAGUE]))</f>
        <v>4</v>
      </c>
      <c r="K1953">
        <f>16-INDEX(STANDINGS_W[],MATCH(Table1[[#This Row],[COMBINED]],STANDINGS_W[COMBINED],0),COLUMN(STANDINGS_W[PLACE IN LEAGUE]))</f>
        <v>5</v>
      </c>
      <c r="L1953">
        <f>16-INDEX(STANDINGS_K[],MATCH(Table1[[#This Row],[COMBINED]],STANDINGS_K[COMBINED],0),COLUMN(STANDINGS_K[PLACE IN LEAGUE]))</f>
        <v>7</v>
      </c>
      <c r="M1953">
        <f>16-INDEX(STANDINGS_SV[],MATCH(Table1[[#This Row],[COMBINED]],STANDINGS_SV[COMBINED],0),COLUMN(STANDINGS_SV[PLACE IN LEAGUE]))</f>
        <v>5</v>
      </c>
      <c r="N1953">
        <f>SUM(Table1[[#This Row],[BA]:[SV]])</f>
        <v>52</v>
      </c>
      <c r="O1953">
        <v>13</v>
      </c>
    </row>
    <row r="1954" spans="1:15" x14ac:dyDescent="0.25">
      <c r="A1954" t="s">
        <v>325</v>
      </c>
      <c r="B1954" t="s">
        <v>2021</v>
      </c>
      <c r="C1954" t="str">
        <f>Table1[[#This Row],[League]]&amp;Table1[[#This Row],[Team]]</f>
        <v>$150 Draft Champions Jan 16 1:00 pm Lg.3596Black Ice Fisherman</v>
      </c>
      <c r="D1954">
        <f>16-INDEX(STANDINGS_BA[],MATCH(Table1[[#This Row],[COMBINED]],STANDINGS_BA[COMBINED],0),COLUMN(STANDINGS_BA[PLACE IN LEAGUE]))</f>
        <v>5</v>
      </c>
      <c r="E1954">
        <f>16-INDEX(STANDINGS_R[],MATCH(Table1[[#This Row],[COMBINED]],STANDINGS_R[COMBINED],0),COLUMN(STANDINGS_R[PLACE IN LEAGUE]))</f>
        <v>8</v>
      </c>
      <c r="F1954">
        <f>16-INDEX(STANDINGS_HR[],MATCH(Table1[[#This Row],[COMBINED]],STANDINGS_HR[COMBINED],0),COLUMN(STANDINGS_HR[PLACE IN LEAGUE]))</f>
        <v>10</v>
      </c>
      <c r="G1954">
        <f>16-INDEX(STANDINGS_RBI[],MATCH(Table1[[#This Row],[COMBINED]],STANDINGS_RBI[COMBINED],0),COLUMN(STANDINGS_RBI[PLACE IN LEAGUE]))</f>
        <v>9</v>
      </c>
      <c r="H1954">
        <f>16-INDEX(STANDINGS_SB[],MATCH(Table1[[#This Row],[COMBINED]],STANDINGS_SB[COMBINED],0),COLUMN(STANDINGS_SB[PLACE IN LEAGUE]))</f>
        <v>8</v>
      </c>
      <c r="I1954">
        <f>16-INDEX(STANDINGS_ERA[],MATCH(Table1[[#This Row],[COMBINED]],STANDINGS_ERA[COMBINED],0),COLUMN(STANDINGS_ERA[PLACE IN LEAGUE]))</f>
        <v>1</v>
      </c>
      <c r="J1954">
        <f>16-INDEX(STANDINGS_WHIP[],MATCH(Table1[[#This Row],[COMBINED]],STANDINGS_WHIP[COMBINED],0),COLUMN(STANDINGS_WHIP[PLACE IN LEAGUE]))</f>
        <v>1</v>
      </c>
      <c r="K1954">
        <f>16-INDEX(STANDINGS_W[],MATCH(Table1[[#This Row],[COMBINED]],STANDINGS_W[COMBINED],0),COLUMN(STANDINGS_W[PLACE IN LEAGUE]))</f>
        <v>2</v>
      </c>
      <c r="L1954">
        <f>16-INDEX(STANDINGS_K[],MATCH(Table1[[#This Row],[COMBINED]],STANDINGS_K[COMBINED],0),COLUMN(STANDINGS_K[PLACE IN LEAGUE]))</f>
        <v>3</v>
      </c>
      <c r="M1954">
        <f>16-INDEX(STANDINGS_SV[],MATCH(Table1[[#This Row],[COMBINED]],STANDINGS_SV[COMBINED],0),COLUMN(STANDINGS_SV[PLACE IN LEAGUE]))</f>
        <v>2</v>
      </c>
      <c r="N1954">
        <f>SUM(Table1[[#This Row],[BA]:[SV]])</f>
        <v>49</v>
      </c>
      <c r="O1954">
        <v>14</v>
      </c>
    </row>
    <row r="1955" spans="1:15" x14ac:dyDescent="0.25">
      <c r="A1955" t="s">
        <v>2022</v>
      </c>
      <c r="B1955" t="s">
        <v>2021</v>
      </c>
      <c r="C1955" t="str">
        <f>Table1[[#This Row],[League]]&amp;Table1[[#This Row],[Team]]</f>
        <v>$150 Draft Champions Jan 16 1:00 pm Lg.3596RedneckBaseballClub</v>
      </c>
      <c r="D1955">
        <f>16-INDEX(STANDINGS_BA[],MATCH(Table1[[#This Row],[COMBINED]],STANDINGS_BA[COMBINED],0),COLUMN(STANDINGS_BA[PLACE IN LEAGUE]))</f>
        <v>14</v>
      </c>
      <c r="E1955">
        <f>16-INDEX(STANDINGS_R[],MATCH(Table1[[#This Row],[COMBINED]],STANDINGS_R[COMBINED],0),COLUMN(STANDINGS_R[PLACE IN LEAGUE]))</f>
        <v>1</v>
      </c>
      <c r="F1955">
        <f>16-INDEX(STANDINGS_HR[],MATCH(Table1[[#This Row],[COMBINED]],STANDINGS_HR[COMBINED],0),COLUMN(STANDINGS_HR[PLACE IN LEAGUE]))</f>
        <v>1</v>
      </c>
      <c r="G1955">
        <f>16-INDEX(STANDINGS_RBI[],MATCH(Table1[[#This Row],[COMBINED]],STANDINGS_RBI[COMBINED],0),COLUMN(STANDINGS_RBI[PLACE IN LEAGUE]))</f>
        <v>3</v>
      </c>
      <c r="H1955">
        <f>16-INDEX(STANDINGS_SB[],MATCH(Table1[[#This Row],[COMBINED]],STANDINGS_SB[COMBINED],0),COLUMN(STANDINGS_SB[PLACE IN LEAGUE]))</f>
        <v>11</v>
      </c>
      <c r="I1955">
        <f>16-INDEX(STANDINGS_ERA[],MATCH(Table1[[#This Row],[COMBINED]],STANDINGS_ERA[COMBINED],0),COLUMN(STANDINGS_ERA[PLACE IN LEAGUE]))</f>
        <v>3</v>
      </c>
      <c r="J1955">
        <f>16-INDEX(STANDINGS_WHIP[],MATCH(Table1[[#This Row],[COMBINED]],STANDINGS_WHIP[COMBINED],0),COLUMN(STANDINGS_WHIP[PLACE IN LEAGUE]))</f>
        <v>2</v>
      </c>
      <c r="K1955">
        <f>16-INDEX(STANDINGS_W[],MATCH(Table1[[#This Row],[COMBINED]],STANDINGS_W[COMBINED],0),COLUMN(STANDINGS_W[PLACE IN LEAGUE]))</f>
        <v>1</v>
      </c>
      <c r="L1955">
        <f>16-INDEX(STANDINGS_K[],MATCH(Table1[[#This Row],[COMBINED]],STANDINGS_K[COMBINED],0),COLUMN(STANDINGS_K[PLACE IN LEAGUE]))</f>
        <v>1</v>
      </c>
      <c r="M1955">
        <f>16-INDEX(STANDINGS_SV[],MATCH(Table1[[#This Row],[COMBINED]],STANDINGS_SV[COMBINED],0),COLUMN(STANDINGS_SV[PLACE IN LEAGUE]))</f>
        <v>8</v>
      </c>
      <c r="N1955">
        <f>SUM(Table1[[#This Row],[BA]:[SV]])</f>
        <v>45</v>
      </c>
      <c r="O1955">
        <v>15</v>
      </c>
    </row>
    <row r="1956" spans="1:15" x14ac:dyDescent="0.25">
      <c r="A1956" t="s">
        <v>231</v>
      </c>
      <c r="B1956" t="s">
        <v>2033</v>
      </c>
      <c r="C1956" t="str">
        <f>Table1[[#This Row],[League]]&amp;Table1[[#This Row],[Team]]</f>
        <v>$150 Draft Champions Jan 17 1:00 pm Lg.3597Ocular Keratitis DC3</v>
      </c>
      <c r="D1956">
        <f>16-INDEX(STANDINGS_BA[],MATCH(Table1[[#This Row],[COMBINED]],STANDINGS_BA[COMBINED],0),COLUMN(STANDINGS_BA[PLACE IN LEAGUE]))</f>
        <v>15</v>
      </c>
      <c r="E1956">
        <f>16-INDEX(STANDINGS_R[],MATCH(Table1[[#This Row],[COMBINED]],STANDINGS_R[COMBINED],0),COLUMN(STANDINGS_R[PLACE IN LEAGUE]))</f>
        <v>13</v>
      </c>
      <c r="F1956">
        <f>16-INDEX(STANDINGS_HR[],MATCH(Table1[[#This Row],[COMBINED]],STANDINGS_HR[COMBINED],0),COLUMN(STANDINGS_HR[PLACE IN LEAGUE]))</f>
        <v>7</v>
      </c>
      <c r="G1956">
        <f>16-INDEX(STANDINGS_RBI[],MATCH(Table1[[#This Row],[COMBINED]],STANDINGS_RBI[COMBINED],0),COLUMN(STANDINGS_RBI[PLACE IN LEAGUE]))</f>
        <v>14</v>
      </c>
      <c r="H1956">
        <f>16-INDEX(STANDINGS_SB[],MATCH(Table1[[#This Row],[COMBINED]],STANDINGS_SB[COMBINED],0),COLUMN(STANDINGS_SB[PLACE IN LEAGUE]))</f>
        <v>13</v>
      </c>
      <c r="I1956">
        <f>16-INDEX(STANDINGS_ERA[],MATCH(Table1[[#This Row],[COMBINED]],STANDINGS_ERA[COMBINED],0),COLUMN(STANDINGS_ERA[PLACE IN LEAGUE]))</f>
        <v>10</v>
      </c>
      <c r="J1956">
        <f>16-INDEX(STANDINGS_WHIP[],MATCH(Table1[[#This Row],[COMBINED]],STANDINGS_WHIP[COMBINED],0),COLUMN(STANDINGS_WHIP[PLACE IN LEAGUE]))</f>
        <v>13</v>
      </c>
      <c r="K1956">
        <f>16-INDEX(STANDINGS_W[],MATCH(Table1[[#This Row],[COMBINED]],STANDINGS_W[COMBINED],0),COLUMN(STANDINGS_W[PLACE IN LEAGUE]))</f>
        <v>13</v>
      </c>
      <c r="L1956">
        <f>16-INDEX(STANDINGS_K[],MATCH(Table1[[#This Row],[COMBINED]],STANDINGS_K[COMBINED],0),COLUMN(STANDINGS_K[PLACE IN LEAGUE]))</f>
        <v>13</v>
      </c>
      <c r="M1956">
        <f>16-INDEX(STANDINGS_SV[],MATCH(Table1[[#This Row],[COMBINED]],STANDINGS_SV[COMBINED],0),COLUMN(STANDINGS_SV[PLACE IN LEAGUE]))</f>
        <v>11</v>
      </c>
      <c r="N1956">
        <f>SUM(Table1[[#This Row],[BA]:[SV]])</f>
        <v>122</v>
      </c>
      <c r="O1956">
        <v>1</v>
      </c>
    </row>
    <row r="1957" spans="1:15" x14ac:dyDescent="0.25">
      <c r="A1957" t="s">
        <v>2034</v>
      </c>
      <c r="B1957" t="s">
        <v>2033</v>
      </c>
      <c r="C1957" t="str">
        <f>Table1[[#This Row],[League]]&amp;Table1[[#This Row],[Team]]</f>
        <v>$150 Draft Champions Jan 17 1:00 pm Lg.3597Fido's Bowl</v>
      </c>
      <c r="D1957">
        <f>16-INDEX(STANDINGS_BA[],MATCH(Table1[[#This Row],[COMBINED]],STANDINGS_BA[COMBINED],0),COLUMN(STANDINGS_BA[PLACE IN LEAGUE]))</f>
        <v>13</v>
      </c>
      <c r="E1957">
        <f>16-INDEX(STANDINGS_R[],MATCH(Table1[[#This Row],[COMBINED]],STANDINGS_R[COMBINED],0),COLUMN(STANDINGS_R[PLACE IN LEAGUE]))</f>
        <v>15</v>
      </c>
      <c r="F1957">
        <f>16-INDEX(STANDINGS_HR[],MATCH(Table1[[#This Row],[COMBINED]],STANDINGS_HR[COMBINED],0),COLUMN(STANDINGS_HR[PLACE IN LEAGUE]))</f>
        <v>11</v>
      </c>
      <c r="G1957">
        <f>16-INDEX(STANDINGS_RBI[],MATCH(Table1[[#This Row],[COMBINED]],STANDINGS_RBI[COMBINED],0),COLUMN(STANDINGS_RBI[PLACE IN LEAGUE]))</f>
        <v>12</v>
      </c>
      <c r="H1957">
        <f>16-INDEX(STANDINGS_SB[],MATCH(Table1[[#This Row],[COMBINED]],STANDINGS_SB[COMBINED],0),COLUMN(STANDINGS_SB[PLACE IN LEAGUE]))</f>
        <v>8</v>
      </c>
      <c r="I1957">
        <f>16-INDEX(STANDINGS_ERA[],MATCH(Table1[[#This Row],[COMBINED]],STANDINGS_ERA[COMBINED],0),COLUMN(STANDINGS_ERA[PLACE IN LEAGUE]))</f>
        <v>15</v>
      </c>
      <c r="J1957">
        <f>16-INDEX(STANDINGS_WHIP[],MATCH(Table1[[#This Row],[COMBINED]],STANDINGS_WHIP[COMBINED],0),COLUMN(STANDINGS_WHIP[PLACE IN LEAGUE]))</f>
        <v>15</v>
      </c>
      <c r="K1957">
        <f>16-INDEX(STANDINGS_W[],MATCH(Table1[[#This Row],[COMBINED]],STANDINGS_W[COMBINED],0),COLUMN(STANDINGS_W[PLACE IN LEAGUE]))</f>
        <v>12</v>
      </c>
      <c r="L1957">
        <f>16-INDEX(STANDINGS_K[],MATCH(Table1[[#This Row],[COMBINED]],STANDINGS_K[COMBINED],0),COLUMN(STANDINGS_K[PLACE IN LEAGUE]))</f>
        <v>6</v>
      </c>
      <c r="M1957">
        <f>16-INDEX(STANDINGS_SV[],MATCH(Table1[[#This Row],[COMBINED]],STANDINGS_SV[COMBINED],0),COLUMN(STANDINGS_SV[PLACE IN LEAGUE]))</f>
        <v>13</v>
      </c>
      <c r="N1957">
        <f>SUM(Table1[[#This Row],[BA]:[SV]])</f>
        <v>120</v>
      </c>
      <c r="O1957">
        <v>2</v>
      </c>
    </row>
    <row r="1958" spans="1:15" x14ac:dyDescent="0.25">
      <c r="A1958" t="s">
        <v>2035</v>
      </c>
      <c r="B1958" t="s">
        <v>2033</v>
      </c>
      <c r="C1958" t="str">
        <f>Table1[[#This Row],[League]]&amp;Table1[[#This Row],[Team]]</f>
        <v>$150 Draft Champions Jan 17 1:00 pm Lg.3597Team Walsh</v>
      </c>
      <c r="D1958">
        <f>16-INDEX(STANDINGS_BA[],MATCH(Table1[[#This Row],[COMBINED]],STANDINGS_BA[COMBINED],0),COLUMN(STANDINGS_BA[PLACE IN LEAGUE]))</f>
        <v>11</v>
      </c>
      <c r="E1958">
        <f>16-INDEX(STANDINGS_R[],MATCH(Table1[[#This Row],[COMBINED]],STANDINGS_R[COMBINED],0),COLUMN(STANDINGS_R[PLACE IN LEAGUE]))</f>
        <v>12</v>
      </c>
      <c r="F1958">
        <f>16-INDEX(STANDINGS_HR[],MATCH(Table1[[#This Row],[COMBINED]],STANDINGS_HR[COMBINED],0),COLUMN(STANDINGS_HR[PLACE IN LEAGUE]))</f>
        <v>12</v>
      </c>
      <c r="G1958">
        <f>16-INDEX(STANDINGS_RBI[],MATCH(Table1[[#This Row],[COMBINED]],STANDINGS_RBI[COMBINED],0),COLUMN(STANDINGS_RBI[PLACE IN LEAGUE]))</f>
        <v>13</v>
      </c>
      <c r="H1958">
        <f>16-INDEX(STANDINGS_SB[],MATCH(Table1[[#This Row],[COMBINED]],STANDINGS_SB[COMBINED],0),COLUMN(STANDINGS_SB[PLACE IN LEAGUE]))</f>
        <v>9</v>
      </c>
      <c r="I1958">
        <f>16-INDEX(STANDINGS_ERA[],MATCH(Table1[[#This Row],[COMBINED]],STANDINGS_ERA[COMBINED],0),COLUMN(STANDINGS_ERA[PLACE IN LEAGUE]))</f>
        <v>14</v>
      </c>
      <c r="J1958">
        <f>16-INDEX(STANDINGS_WHIP[],MATCH(Table1[[#This Row],[COMBINED]],STANDINGS_WHIP[COMBINED],0),COLUMN(STANDINGS_WHIP[PLACE IN LEAGUE]))</f>
        <v>12</v>
      </c>
      <c r="K1958">
        <f>16-INDEX(STANDINGS_W[],MATCH(Table1[[#This Row],[COMBINED]],STANDINGS_W[COMBINED],0),COLUMN(STANDINGS_W[PLACE IN LEAGUE]))</f>
        <v>14</v>
      </c>
      <c r="L1958">
        <f>16-INDEX(STANDINGS_K[],MATCH(Table1[[#This Row],[COMBINED]],STANDINGS_K[COMBINED],0),COLUMN(STANDINGS_K[PLACE IN LEAGUE]))</f>
        <v>12</v>
      </c>
      <c r="M1958">
        <f>16-INDEX(STANDINGS_SV[],MATCH(Table1[[#This Row],[COMBINED]],STANDINGS_SV[COMBINED],0),COLUMN(STANDINGS_SV[PLACE IN LEAGUE]))</f>
        <v>3</v>
      </c>
      <c r="N1958">
        <f>SUM(Table1[[#This Row],[BA]:[SV]])</f>
        <v>112</v>
      </c>
      <c r="O1958">
        <v>3</v>
      </c>
    </row>
    <row r="1959" spans="1:15" x14ac:dyDescent="0.25">
      <c r="A1959" t="s">
        <v>1235</v>
      </c>
      <c r="B1959" t="s">
        <v>2033</v>
      </c>
      <c r="C1959" t="str">
        <f>Table1[[#This Row],[League]]&amp;Table1[[#This Row],[Team]]</f>
        <v>$150 Draft Champions Jan 17 1:00 pm Lg.3597Team mitseff</v>
      </c>
      <c r="D1959">
        <f>16-INDEX(STANDINGS_BA[],MATCH(Table1[[#This Row],[COMBINED]],STANDINGS_BA[COMBINED],0),COLUMN(STANDINGS_BA[PLACE IN LEAGUE]))</f>
        <v>14</v>
      </c>
      <c r="E1959">
        <f>16-INDEX(STANDINGS_R[],MATCH(Table1[[#This Row],[COMBINED]],STANDINGS_R[COMBINED],0),COLUMN(STANDINGS_R[PLACE IN LEAGUE]))</f>
        <v>14</v>
      </c>
      <c r="F1959">
        <f>16-INDEX(STANDINGS_HR[],MATCH(Table1[[#This Row],[COMBINED]],STANDINGS_HR[COMBINED],0),COLUMN(STANDINGS_HR[PLACE IN LEAGUE]))</f>
        <v>13</v>
      </c>
      <c r="G1959">
        <f>16-INDEX(STANDINGS_RBI[],MATCH(Table1[[#This Row],[COMBINED]],STANDINGS_RBI[COMBINED],0),COLUMN(STANDINGS_RBI[PLACE IN LEAGUE]))</f>
        <v>10</v>
      </c>
      <c r="H1959">
        <f>16-INDEX(STANDINGS_SB[],MATCH(Table1[[#This Row],[COMBINED]],STANDINGS_SB[COMBINED],0),COLUMN(STANDINGS_SB[PLACE IN LEAGUE]))</f>
        <v>10</v>
      </c>
      <c r="I1959">
        <f>16-INDEX(STANDINGS_ERA[],MATCH(Table1[[#This Row],[COMBINED]],STANDINGS_ERA[COMBINED],0),COLUMN(STANDINGS_ERA[PLACE IN LEAGUE]))</f>
        <v>8</v>
      </c>
      <c r="J1959">
        <f>16-INDEX(STANDINGS_WHIP[],MATCH(Table1[[#This Row],[COMBINED]],STANDINGS_WHIP[COMBINED],0),COLUMN(STANDINGS_WHIP[PLACE IN LEAGUE]))</f>
        <v>6</v>
      </c>
      <c r="K1959">
        <f>16-INDEX(STANDINGS_W[],MATCH(Table1[[#This Row],[COMBINED]],STANDINGS_W[COMBINED],0),COLUMN(STANDINGS_W[PLACE IN LEAGUE]))</f>
        <v>10</v>
      </c>
      <c r="L1959">
        <f>16-INDEX(STANDINGS_K[],MATCH(Table1[[#This Row],[COMBINED]],STANDINGS_K[COMBINED],0),COLUMN(STANDINGS_K[PLACE IN LEAGUE]))</f>
        <v>11</v>
      </c>
      <c r="M1959">
        <f>16-INDEX(STANDINGS_SV[],MATCH(Table1[[#This Row],[COMBINED]],STANDINGS_SV[COMBINED],0),COLUMN(STANDINGS_SV[PLACE IN LEAGUE]))</f>
        <v>14</v>
      </c>
      <c r="N1959">
        <f>SUM(Table1[[#This Row],[BA]:[SV]])</f>
        <v>110</v>
      </c>
      <c r="O1959">
        <v>4</v>
      </c>
    </row>
    <row r="1960" spans="1:15" x14ac:dyDescent="0.25">
      <c r="A1960" t="s">
        <v>424</v>
      </c>
      <c r="B1960" t="s">
        <v>2033</v>
      </c>
      <c r="C1960" t="str">
        <f>Table1[[#This Row],[League]]&amp;Table1[[#This Row],[Team]]</f>
        <v>$150 Draft Champions Jan 17 1:00 pm Lg.3597Thing 4</v>
      </c>
      <c r="D1960">
        <f>16-INDEX(STANDINGS_BA[],MATCH(Table1[[#This Row],[COMBINED]],STANDINGS_BA[COMBINED],0),COLUMN(STANDINGS_BA[PLACE IN LEAGUE]))</f>
        <v>3</v>
      </c>
      <c r="E1960">
        <f>16-INDEX(STANDINGS_R[],MATCH(Table1[[#This Row],[COMBINED]],STANDINGS_R[COMBINED],0),COLUMN(STANDINGS_R[PLACE IN LEAGUE]))</f>
        <v>8</v>
      </c>
      <c r="F1960">
        <f>16-INDEX(STANDINGS_HR[],MATCH(Table1[[#This Row],[COMBINED]],STANDINGS_HR[COMBINED],0),COLUMN(STANDINGS_HR[PLACE IN LEAGUE]))</f>
        <v>14</v>
      </c>
      <c r="G1960">
        <f>16-INDEX(STANDINGS_RBI[],MATCH(Table1[[#This Row],[COMBINED]],STANDINGS_RBI[COMBINED],0),COLUMN(STANDINGS_RBI[PLACE IN LEAGUE]))</f>
        <v>15</v>
      </c>
      <c r="H1960">
        <f>16-INDEX(STANDINGS_SB[],MATCH(Table1[[#This Row],[COMBINED]],STANDINGS_SB[COMBINED],0),COLUMN(STANDINGS_SB[PLACE IN LEAGUE]))</f>
        <v>2</v>
      </c>
      <c r="I1960">
        <f>16-INDEX(STANDINGS_ERA[],MATCH(Table1[[#This Row],[COMBINED]],STANDINGS_ERA[COMBINED],0),COLUMN(STANDINGS_ERA[PLACE IN LEAGUE]))</f>
        <v>13</v>
      </c>
      <c r="J1960">
        <f>16-INDEX(STANDINGS_WHIP[],MATCH(Table1[[#This Row],[COMBINED]],STANDINGS_WHIP[COMBINED],0),COLUMN(STANDINGS_WHIP[PLACE IN LEAGUE]))</f>
        <v>14</v>
      </c>
      <c r="K1960">
        <f>16-INDEX(STANDINGS_W[],MATCH(Table1[[#This Row],[COMBINED]],STANDINGS_W[COMBINED],0),COLUMN(STANDINGS_W[PLACE IN LEAGUE]))</f>
        <v>11</v>
      </c>
      <c r="L1960">
        <f>16-INDEX(STANDINGS_K[],MATCH(Table1[[#This Row],[COMBINED]],STANDINGS_K[COMBINED],0),COLUMN(STANDINGS_K[PLACE IN LEAGUE]))</f>
        <v>14</v>
      </c>
      <c r="M1960">
        <f>16-INDEX(STANDINGS_SV[],MATCH(Table1[[#This Row],[COMBINED]],STANDINGS_SV[COMBINED],0),COLUMN(STANDINGS_SV[PLACE IN LEAGUE]))</f>
        <v>6</v>
      </c>
      <c r="N1960">
        <f>SUM(Table1[[#This Row],[BA]:[SV]])</f>
        <v>100</v>
      </c>
      <c r="O1960">
        <v>5</v>
      </c>
    </row>
    <row r="1961" spans="1:15" x14ac:dyDescent="0.25">
      <c r="A1961" t="s">
        <v>2038</v>
      </c>
      <c r="B1961" t="s">
        <v>2033</v>
      </c>
      <c r="C1961" t="str">
        <f>Table1[[#This Row],[League]]&amp;Table1[[#This Row],[Team]]</f>
        <v>$150 Draft Champions Jan 17 1:00 pm Lg.3597Bone Collector</v>
      </c>
      <c r="D1961">
        <f>16-INDEX(STANDINGS_BA[],MATCH(Table1[[#This Row],[COMBINED]],STANDINGS_BA[COMBINED],0),COLUMN(STANDINGS_BA[PLACE IN LEAGUE]))</f>
        <v>6</v>
      </c>
      <c r="E1961">
        <f>16-INDEX(STANDINGS_R[],MATCH(Table1[[#This Row],[COMBINED]],STANDINGS_R[COMBINED],0),COLUMN(STANDINGS_R[PLACE IN LEAGUE]))</f>
        <v>10</v>
      </c>
      <c r="F1961">
        <f>16-INDEX(STANDINGS_HR[],MATCH(Table1[[#This Row],[COMBINED]],STANDINGS_HR[COMBINED],0),COLUMN(STANDINGS_HR[PLACE IN LEAGUE]))</f>
        <v>15</v>
      </c>
      <c r="G1961">
        <f>16-INDEX(STANDINGS_RBI[],MATCH(Table1[[#This Row],[COMBINED]],STANDINGS_RBI[COMBINED],0),COLUMN(STANDINGS_RBI[PLACE IN LEAGUE]))</f>
        <v>11</v>
      </c>
      <c r="H1961">
        <f>16-INDEX(STANDINGS_SB[],MATCH(Table1[[#This Row],[COMBINED]],STANDINGS_SB[COMBINED],0),COLUMN(STANDINGS_SB[PLACE IN LEAGUE]))</f>
        <v>3</v>
      </c>
      <c r="I1961">
        <f>16-INDEX(STANDINGS_ERA[],MATCH(Table1[[#This Row],[COMBINED]],STANDINGS_ERA[COMBINED],0),COLUMN(STANDINGS_ERA[PLACE IN LEAGUE]))</f>
        <v>11</v>
      </c>
      <c r="J1961">
        <f>16-INDEX(STANDINGS_WHIP[],MATCH(Table1[[#This Row],[COMBINED]],STANDINGS_WHIP[COMBINED],0),COLUMN(STANDINGS_WHIP[PLACE IN LEAGUE]))</f>
        <v>11</v>
      </c>
      <c r="K1961">
        <f>16-INDEX(STANDINGS_W[],MATCH(Table1[[#This Row],[COMBINED]],STANDINGS_W[COMBINED],0),COLUMN(STANDINGS_W[PLACE IN LEAGUE]))</f>
        <v>15</v>
      </c>
      <c r="L1961">
        <f>16-INDEX(STANDINGS_K[],MATCH(Table1[[#This Row],[COMBINED]],STANDINGS_K[COMBINED],0),COLUMN(STANDINGS_K[PLACE IN LEAGUE]))</f>
        <v>15</v>
      </c>
      <c r="M1961">
        <f>16-INDEX(STANDINGS_SV[],MATCH(Table1[[#This Row],[COMBINED]],STANDINGS_SV[COMBINED],0),COLUMN(STANDINGS_SV[PLACE IN LEAGUE]))</f>
        <v>1</v>
      </c>
      <c r="N1961">
        <f>SUM(Table1[[#This Row],[BA]:[SV]])</f>
        <v>98</v>
      </c>
      <c r="O1961">
        <v>6</v>
      </c>
    </row>
    <row r="1962" spans="1:15" x14ac:dyDescent="0.25">
      <c r="A1962" t="s">
        <v>2040</v>
      </c>
      <c r="B1962" t="s">
        <v>2033</v>
      </c>
      <c r="C1962" t="str">
        <f>Table1[[#This Row],[League]]&amp;Table1[[#This Row],[Team]]</f>
        <v>$150 Draft Champions Jan 17 1:00 pm Lg.3597Cuban Baserunning</v>
      </c>
      <c r="D1962">
        <f>16-INDEX(STANDINGS_BA[],MATCH(Table1[[#This Row],[COMBINED]],STANDINGS_BA[COMBINED],0),COLUMN(STANDINGS_BA[PLACE IN LEAGUE]))</f>
        <v>4</v>
      </c>
      <c r="E1962">
        <f>16-INDEX(STANDINGS_R[],MATCH(Table1[[#This Row],[COMBINED]],STANDINGS_R[COMBINED],0),COLUMN(STANDINGS_R[PLACE IN LEAGUE]))</f>
        <v>6</v>
      </c>
      <c r="F1962">
        <f>16-INDEX(STANDINGS_HR[],MATCH(Table1[[#This Row],[COMBINED]],STANDINGS_HR[COMBINED],0),COLUMN(STANDINGS_HR[PLACE IN LEAGUE]))</f>
        <v>8</v>
      </c>
      <c r="G1962">
        <f>16-INDEX(STANDINGS_RBI[],MATCH(Table1[[#This Row],[COMBINED]],STANDINGS_RBI[COMBINED],0),COLUMN(STANDINGS_RBI[PLACE IN LEAGUE]))</f>
        <v>9</v>
      </c>
      <c r="H1962">
        <f>16-INDEX(STANDINGS_SB[],MATCH(Table1[[#This Row],[COMBINED]],STANDINGS_SB[COMBINED],0),COLUMN(STANDINGS_SB[PLACE IN LEAGUE]))</f>
        <v>14</v>
      </c>
      <c r="I1962">
        <f>16-INDEX(STANDINGS_ERA[],MATCH(Table1[[#This Row],[COMBINED]],STANDINGS_ERA[COMBINED],0),COLUMN(STANDINGS_ERA[PLACE IN LEAGUE]))</f>
        <v>7</v>
      </c>
      <c r="J1962">
        <f>16-INDEX(STANDINGS_WHIP[],MATCH(Table1[[#This Row],[COMBINED]],STANDINGS_WHIP[COMBINED],0),COLUMN(STANDINGS_WHIP[PLACE IN LEAGUE]))</f>
        <v>5</v>
      </c>
      <c r="K1962">
        <f>16-INDEX(STANDINGS_W[],MATCH(Table1[[#This Row],[COMBINED]],STANDINGS_W[COMBINED],0),COLUMN(STANDINGS_W[PLACE IN LEAGUE]))</f>
        <v>6</v>
      </c>
      <c r="L1962">
        <f>16-INDEX(STANDINGS_K[],MATCH(Table1[[#This Row],[COMBINED]],STANDINGS_K[COMBINED],0),COLUMN(STANDINGS_K[PLACE IN LEAGUE]))</f>
        <v>8</v>
      </c>
      <c r="M1962">
        <f>16-INDEX(STANDINGS_SV[],MATCH(Table1[[#This Row],[COMBINED]],STANDINGS_SV[COMBINED],0),COLUMN(STANDINGS_SV[PLACE IN LEAGUE]))</f>
        <v>4</v>
      </c>
      <c r="N1962">
        <f>SUM(Table1[[#This Row],[BA]:[SV]])</f>
        <v>71</v>
      </c>
      <c r="O1962">
        <v>7</v>
      </c>
    </row>
    <row r="1963" spans="1:15" x14ac:dyDescent="0.25">
      <c r="A1963" t="s">
        <v>2042</v>
      </c>
      <c r="B1963" t="s">
        <v>2033</v>
      </c>
      <c r="C1963" t="str">
        <f>Table1[[#This Row],[League]]&amp;Table1[[#This Row],[Team]]</f>
        <v>$150 Draft Champions Jan 17 1:00 pm Lg.3597Der'Weiter'schnitzel</v>
      </c>
      <c r="D1963">
        <f>16-INDEX(STANDINGS_BA[],MATCH(Table1[[#This Row],[COMBINED]],STANDINGS_BA[COMBINED],0),COLUMN(STANDINGS_BA[PLACE IN LEAGUE]))</f>
        <v>1</v>
      </c>
      <c r="E1963">
        <f>16-INDEX(STANDINGS_R[],MATCH(Table1[[#This Row],[COMBINED]],STANDINGS_R[COMBINED],0),COLUMN(STANDINGS_R[PLACE IN LEAGUE]))</f>
        <v>4</v>
      </c>
      <c r="F1963">
        <f>16-INDEX(STANDINGS_HR[],MATCH(Table1[[#This Row],[COMBINED]],STANDINGS_HR[COMBINED],0),COLUMN(STANDINGS_HR[PLACE IN LEAGUE]))</f>
        <v>4</v>
      </c>
      <c r="G1963">
        <f>16-INDEX(STANDINGS_RBI[],MATCH(Table1[[#This Row],[COMBINED]],STANDINGS_RBI[COMBINED],0),COLUMN(STANDINGS_RBI[PLACE IN LEAGUE]))</f>
        <v>5</v>
      </c>
      <c r="H1963">
        <f>16-INDEX(STANDINGS_SB[],MATCH(Table1[[#This Row],[COMBINED]],STANDINGS_SB[COMBINED],0),COLUMN(STANDINGS_SB[PLACE IN LEAGUE]))</f>
        <v>15</v>
      </c>
      <c r="I1963">
        <f>16-INDEX(STANDINGS_ERA[],MATCH(Table1[[#This Row],[COMBINED]],STANDINGS_ERA[COMBINED],0),COLUMN(STANDINGS_ERA[PLACE IN LEAGUE]))</f>
        <v>6</v>
      </c>
      <c r="J1963">
        <f>16-INDEX(STANDINGS_WHIP[],MATCH(Table1[[#This Row],[COMBINED]],STANDINGS_WHIP[COMBINED],0),COLUMN(STANDINGS_WHIP[PLACE IN LEAGUE]))</f>
        <v>10</v>
      </c>
      <c r="K1963">
        <f>16-INDEX(STANDINGS_W[],MATCH(Table1[[#This Row],[COMBINED]],STANDINGS_W[COMBINED],0),COLUMN(STANDINGS_W[PLACE IN LEAGUE]))</f>
        <v>8</v>
      </c>
      <c r="L1963">
        <f>16-INDEX(STANDINGS_K[],MATCH(Table1[[#This Row],[COMBINED]],STANDINGS_K[COMBINED],0),COLUMN(STANDINGS_K[PLACE IN LEAGUE]))</f>
        <v>5</v>
      </c>
      <c r="M1963">
        <f>16-INDEX(STANDINGS_SV[],MATCH(Table1[[#This Row],[COMBINED]],STANDINGS_SV[COMBINED],0),COLUMN(STANDINGS_SV[PLACE IN LEAGUE]))</f>
        <v>12</v>
      </c>
      <c r="N1963">
        <f>SUM(Table1[[#This Row],[BA]:[SV]])</f>
        <v>70</v>
      </c>
      <c r="O1963">
        <v>8</v>
      </c>
    </row>
    <row r="1964" spans="1:15" x14ac:dyDescent="0.25">
      <c r="A1964" t="s">
        <v>584</v>
      </c>
      <c r="B1964" t="s">
        <v>2033</v>
      </c>
      <c r="C1964" t="str">
        <f>Table1[[#This Row],[League]]&amp;Table1[[#This Row],[Team]]</f>
        <v>$150 Draft Champions Jan 17 1:00 pm Lg.3597Team Hughes</v>
      </c>
      <c r="D1964">
        <f>16-INDEX(STANDINGS_BA[],MATCH(Table1[[#This Row],[COMBINED]],STANDINGS_BA[COMBINED],0),COLUMN(STANDINGS_BA[PLACE IN LEAGUE]))</f>
        <v>12</v>
      </c>
      <c r="E1964">
        <f>16-INDEX(STANDINGS_R[],MATCH(Table1[[#This Row],[COMBINED]],STANDINGS_R[COMBINED],0),COLUMN(STANDINGS_R[PLACE IN LEAGUE]))</f>
        <v>3</v>
      </c>
      <c r="F1964">
        <f>16-INDEX(STANDINGS_HR[],MATCH(Table1[[#This Row],[COMBINED]],STANDINGS_HR[COMBINED],0),COLUMN(STANDINGS_HR[PLACE IN LEAGUE]))</f>
        <v>5</v>
      </c>
      <c r="G1964">
        <f>16-INDEX(STANDINGS_RBI[],MATCH(Table1[[#This Row],[COMBINED]],STANDINGS_RBI[COMBINED],0),COLUMN(STANDINGS_RBI[PLACE IN LEAGUE]))</f>
        <v>2</v>
      </c>
      <c r="H1964">
        <f>16-INDEX(STANDINGS_SB[],MATCH(Table1[[#This Row],[COMBINED]],STANDINGS_SB[COMBINED],0),COLUMN(STANDINGS_SB[PLACE IN LEAGUE]))</f>
        <v>12</v>
      </c>
      <c r="I1964">
        <f>16-INDEX(STANDINGS_ERA[],MATCH(Table1[[#This Row],[COMBINED]],STANDINGS_ERA[COMBINED],0),COLUMN(STANDINGS_ERA[PLACE IN LEAGUE]))</f>
        <v>5</v>
      </c>
      <c r="J1964">
        <f>16-INDEX(STANDINGS_WHIP[],MATCH(Table1[[#This Row],[COMBINED]],STANDINGS_WHIP[COMBINED],0),COLUMN(STANDINGS_WHIP[PLACE IN LEAGUE]))</f>
        <v>9</v>
      </c>
      <c r="K1964">
        <f>16-INDEX(STANDINGS_W[],MATCH(Table1[[#This Row],[COMBINED]],STANDINGS_W[COMBINED],0),COLUMN(STANDINGS_W[PLACE IN LEAGUE]))</f>
        <v>9</v>
      </c>
      <c r="L1964">
        <f>16-INDEX(STANDINGS_K[],MATCH(Table1[[#This Row],[COMBINED]],STANDINGS_K[COMBINED],0),COLUMN(STANDINGS_K[PLACE IN LEAGUE]))</f>
        <v>10</v>
      </c>
      <c r="M1964">
        <f>16-INDEX(STANDINGS_SV[],MATCH(Table1[[#This Row],[COMBINED]],STANDINGS_SV[COMBINED],0),COLUMN(STANDINGS_SV[PLACE IN LEAGUE]))</f>
        <v>2</v>
      </c>
      <c r="N1964">
        <f>SUM(Table1[[#This Row],[BA]:[SV]])</f>
        <v>69</v>
      </c>
      <c r="O1964">
        <v>9</v>
      </c>
    </row>
    <row r="1965" spans="1:15" x14ac:dyDescent="0.25">
      <c r="A1965" t="s">
        <v>154</v>
      </c>
      <c r="B1965" t="s">
        <v>2033</v>
      </c>
      <c r="C1965" t="str">
        <f>Table1[[#This Row],[League]]&amp;Table1[[#This Row],[Team]]</f>
        <v>$150 Draft Champions Jan 17 1:00 pm Lg.3597GLG20s</v>
      </c>
      <c r="D1965">
        <f>16-INDEX(STANDINGS_BA[],MATCH(Table1[[#This Row],[COMBINED]],STANDINGS_BA[COMBINED],0),COLUMN(STANDINGS_BA[PLACE IN LEAGUE]))</f>
        <v>10</v>
      </c>
      <c r="E1965">
        <f>16-INDEX(STANDINGS_R[],MATCH(Table1[[#This Row],[COMBINED]],STANDINGS_R[COMBINED],0),COLUMN(STANDINGS_R[PLACE IN LEAGUE]))</f>
        <v>11</v>
      </c>
      <c r="F1965">
        <f>16-INDEX(STANDINGS_HR[],MATCH(Table1[[#This Row],[COMBINED]],STANDINGS_HR[COMBINED],0),COLUMN(STANDINGS_HR[PLACE IN LEAGUE]))</f>
        <v>10</v>
      </c>
      <c r="G1965">
        <f>16-INDEX(STANDINGS_RBI[],MATCH(Table1[[#This Row],[COMBINED]],STANDINGS_RBI[COMBINED],0),COLUMN(STANDINGS_RBI[PLACE IN LEAGUE]))</f>
        <v>8</v>
      </c>
      <c r="H1965">
        <f>16-INDEX(STANDINGS_SB[],MATCH(Table1[[#This Row],[COMBINED]],STANDINGS_SB[COMBINED],0),COLUMN(STANDINGS_SB[PLACE IN LEAGUE]))</f>
        <v>7</v>
      </c>
      <c r="I1965">
        <f>16-INDEX(STANDINGS_ERA[],MATCH(Table1[[#This Row],[COMBINED]],STANDINGS_ERA[COMBINED],0),COLUMN(STANDINGS_ERA[PLACE IN LEAGUE]))</f>
        <v>2</v>
      </c>
      <c r="J1965">
        <f>16-INDEX(STANDINGS_WHIP[],MATCH(Table1[[#This Row],[COMBINED]],STANDINGS_WHIP[COMBINED],0),COLUMN(STANDINGS_WHIP[PLACE IN LEAGUE]))</f>
        <v>3</v>
      </c>
      <c r="K1965">
        <f>16-INDEX(STANDINGS_W[],MATCH(Table1[[#This Row],[COMBINED]],STANDINGS_W[COMBINED],0),COLUMN(STANDINGS_W[PLACE IN LEAGUE]))</f>
        <v>1</v>
      </c>
      <c r="L1965">
        <f>16-INDEX(STANDINGS_K[],MATCH(Table1[[#This Row],[COMBINED]],STANDINGS_K[COMBINED],0),COLUMN(STANDINGS_K[PLACE IN LEAGUE]))</f>
        <v>3</v>
      </c>
      <c r="M1965">
        <f>16-INDEX(STANDINGS_SV[],MATCH(Table1[[#This Row],[COMBINED]],STANDINGS_SV[COMBINED],0),COLUMN(STANDINGS_SV[PLACE IN LEAGUE]))</f>
        <v>9</v>
      </c>
      <c r="N1965">
        <f>SUM(Table1[[#This Row],[BA]:[SV]])</f>
        <v>64</v>
      </c>
      <c r="O1965">
        <v>10</v>
      </c>
    </row>
    <row r="1966" spans="1:15" x14ac:dyDescent="0.25">
      <c r="A1966" t="s">
        <v>2036</v>
      </c>
      <c r="B1966" t="s">
        <v>2033</v>
      </c>
      <c r="C1966" t="str">
        <f>Table1[[#This Row],[League]]&amp;Table1[[#This Row],[Team]]</f>
        <v>$150 Draft Champions Jan 17 1:00 pm Lg.3597BALL FOUR</v>
      </c>
      <c r="D1966">
        <f>16-INDEX(STANDINGS_BA[],MATCH(Table1[[#This Row],[COMBINED]],STANDINGS_BA[COMBINED],0),COLUMN(STANDINGS_BA[PLACE IN LEAGUE]))</f>
        <v>9</v>
      </c>
      <c r="E1966">
        <f>16-INDEX(STANDINGS_R[],MATCH(Table1[[#This Row],[COMBINED]],STANDINGS_R[COMBINED],0),COLUMN(STANDINGS_R[PLACE IN LEAGUE]))</f>
        <v>5</v>
      </c>
      <c r="F1966">
        <f>16-INDEX(STANDINGS_HR[],MATCH(Table1[[#This Row],[COMBINED]],STANDINGS_HR[COMBINED],0),COLUMN(STANDINGS_HR[PLACE IN LEAGUE]))</f>
        <v>3</v>
      </c>
      <c r="G1966">
        <f>16-INDEX(STANDINGS_RBI[],MATCH(Table1[[#This Row],[COMBINED]],STANDINGS_RBI[COMBINED],0),COLUMN(STANDINGS_RBI[PLACE IN LEAGUE]))</f>
        <v>6</v>
      </c>
      <c r="H1966">
        <f>16-INDEX(STANDINGS_SB[],MATCH(Table1[[#This Row],[COMBINED]],STANDINGS_SB[COMBINED],0),COLUMN(STANDINGS_SB[PLACE IN LEAGUE]))</f>
        <v>5</v>
      </c>
      <c r="I1966">
        <f>16-INDEX(STANDINGS_ERA[],MATCH(Table1[[#This Row],[COMBINED]],STANDINGS_ERA[COMBINED],0),COLUMN(STANDINGS_ERA[PLACE IN LEAGUE]))</f>
        <v>9</v>
      </c>
      <c r="J1966">
        <f>16-INDEX(STANDINGS_WHIP[],MATCH(Table1[[#This Row],[COMBINED]],STANDINGS_WHIP[COMBINED],0),COLUMN(STANDINGS_WHIP[PLACE IN LEAGUE]))</f>
        <v>4</v>
      </c>
      <c r="K1966">
        <f>16-INDEX(STANDINGS_W[],MATCH(Table1[[#This Row],[COMBINED]],STANDINGS_W[COMBINED],0),COLUMN(STANDINGS_W[PLACE IN LEAGUE]))</f>
        <v>4</v>
      </c>
      <c r="L1966">
        <f>16-INDEX(STANDINGS_K[],MATCH(Table1[[#This Row],[COMBINED]],STANDINGS_K[COMBINED],0),COLUMN(STANDINGS_K[PLACE IN LEAGUE]))</f>
        <v>4</v>
      </c>
      <c r="M1966">
        <f>16-INDEX(STANDINGS_SV[],MATCH(Table1[[#This Row],[COMBINED]],STANDINGS_SV[COMBINED],0),COLUMN(STANDINGS_SV[PLACE IN LEAGUE]))</f>
        <v>15</v>
      </c>
      <c r="N1966">
        <f>SUM(Table1[[#This Row],[BA]:[SV]])</f>
        <v>64</v>
      </c>
      <c r="O1966">
        <v>11</v>
      </c>
    </row>
    <row r="1967" spans="1:15" x14ac:dyDescent="0.25">
      <c r="A1967" t="s">
        <v>19</v>
      </c>
      <c r="B1967" t="s">
        <v>2033</v>
      </c>
      <c r="C1967" t="str">
        <f>Table1[[#This Row],[League]]&amp;Table1[[#This Row],[Team]]</f>
        <v>$150 Draft Champions Jan 17 1:00 pm Lg.3597One Eyed Jack</v>
      </c>
      <c r="D1967">
        <f>16-INDEX(STANDINGS_BA[],MATCH(Table1[[#This Row],[COMBINED]],STANDINGS_BA[COMBINED],0),COLUMN(STANDINGS_BA[PLACE IN LEAGUE]))</f>
        <v>8</v>
      </c>
      <c r="E1967">
        <f>16-INDEX(STANDINGS_R[],MATCH(Table1[[#This Row],[COMBINED]],STANDINGS_R[COMBINED],0),COLUMN(STANDINGS_R[PLACE IN LEAGUE]))</f>
        <v>9</v>
      </c>
      <c r="F1967">
        <f>16-INDEX(STANDINGS_HR[],MATCH(Table1[[#This Row],[COMBINED]],STANDINGS_HR[COMBINED],0),COLUMN(STANDINGS_HR[PLACE IN LEAGUE]))</f>
        <v>9</v>
      </c>
      <c r="G1967">
        <f>16-INDEX(STANDINGS_RBI[],MATCH(Table1[[#This Row],[COMBINED]],STANDINGS_RBI[COMBINED],0),COLUMN(STANDINGS_RBI[PLACE IN LEAGUE]))</f>
        <v>7</v>
      </c>
      <c r="H1967">
        <f>16-INDEX(STANDINGS_SB[],MATCH(Table1[[#This Row],[COMBINED]],STANDINGS_SB[COMBINED],0),COLUMN(STANDINGS_SB[PLACE IN LEAGUE]))</f>
        <v>4</v>
      </c>
      <c r="I1967">
        <f>16-INDEX(STANDINGS_ERA[],MATCH(Table1[[#This Row],[COMBINED]],STANDINGS_ERA[COMBINED],0),COLUMN(STANDINGS_ERA[PLACE IN LEAGUE]))</f>
        <v>1</v>
      </c>
      <c r="J1967">
        <f>16-INDEX(STANDINGS_WHIP[],MATCH(Table1[[#This Row],[COMBINED]],STANDINGS_WHIP[COMBINED],0),COLUMN(STANDINGS_WHIP[PLACE IN LEAGUE]))</f>
        <v>2</v>
      </c>
      <c r="K1967">
        <f>16-INDEX(STANDINGS_W[],MATCH(Table1[[#This Row],[COMBINED]],STANDINGS_W[COMBINED],0),COLUMN(STANDINGS_W[PLACE IN LEAGUE]))</f>
        <v>7</v>
      </c>
      <c r="L1967">
        <f>16-INDEX(STANDINGS_K[],MATCH(Table1[[#This Row],[COMBINED]],STANDINGS_K[COMBINED],0),COLUMN(STANDINGS_K[PLACE IN LEAGUE]))</f>
        <v>7</v>
      </c>
      <c r="M1967">
        <f>16-INDEX(STANDINGS_SV[],MATCH(Table1[[#This Row],[COMBINED]],STANDINGS_SV[COMBINED],0),COLUMN(STANDINGS_SV[PLACE IN LEAGUE]))</f>
        <v>10</v>
      </c>
      <c r="N1967">
        <f>SUM(Table1[[#This Row],[BA]:[SV]])</f>
        <v>64</v>
      </c>
      <c r="O1967">
        <v>12</v>
      </c>
    </row>
    <row r="1968" spans="1:15" x14ac:dyDescent="0.25">
      <c r="A1968" t="s">
        <v>2037</v>
      </c>
      <c r="B1968" t="s">
        <v>2033</v>
      </c>
      <c r="C1968" t="str">
        <f>Table1[[#This Row],[League]]&amp;Table1[[#This Row],[Team]]</f>
        <v>$150 Draft Champions Jan 17 1:00 pm Lg.3597High Voltage II</v>
      </c>
      <c r="D1968">
        <f>16-INDEX(STANDINGS_BA[],MATCH(Table1[[#This Row],[COMBINED]],STANDINGS_BA[COMBINED],0),COLUMN(STANDINGS_BA[PLACE IN LEAGUE]))</f>
        <v>7</v>
      </c>
      <c r="E1968">
        <f>16-INDEX(STANDINGS_R[],MATCH(Table1[[#This Row],[COMBINED]],STANDINGS_R[COMBINED],0),COLUMN(STANDINGS_R[PLACE IN LEAGUE]))</f>
        <v>7</v>
      </c>
      <c r="F1968">
        <f>16-INDEX(STANDINGS_HR[],MATCH(Table1[[#This Row],[COMBINED]],STANDINGS_HR[COMBINED],0),COLUMN(STANDINGS_HR[PLACE IN LEAGUE]))</f>
        <v>2</v>
      </c>
      <c r="G1968">
        <f>16-INDEX(STANDINGS_RBI[],MATCH(Table1[[#This Row],[COMBINED]],STANDINGS_RBI[COMBINED],0),COLUMN(STANDINGS_RBI[PLACE IN LEAGUE]))</f>
        <v>4</v>
      </c>
      <c r="H1968">
        <f>16-INDEX(STANDINGS_SB[],MATCH(Table1[[#This Row],[COMBINED]],STANDINGS_SB[COMBINED],0),COLUMN(STANDINGS_SB[PLACE IN LEAGUE]))</f>
        <v>11</v>
      </c>
      <c r="I1968">
        <f>16-INDEX(STANDINGS_ERA[],MATCH(Table1[[#This Row],[COMBINED]],STANDINGS_ERA[COMBINED],0),COLUMN(STANDINGS_ERA[PLACE IN LEAGUE]))</f>
        <v>12</v>
      </c>
      <c r="J1968">
        <f>16-INDEX(STANDINGS_WHIP[],MATCH(Table1[[#This Row],[COMBINED]],STANDINGS_WHIP[COMBINED],0),COLUMN(STANDINGS_WHIP[PLACE IN LEAGUE]))</f>
        <v>8</v>
      </c>
      <c r="K1968">
        <f>16-INDEX(STANDINGS_W[],MATCH(Table1[[#This Row],[COMBINED]],STANDINGS_W[COMBINED],0),COLUMN(STANDINGS_W[PLACE IN LEAGUE]))</f>
        <v>2</v>
      </c>
      <c r="L1968">
        <f>16-INDEX(STANDINGS_K[],MATCH(Table1[[#This Row],[COMBINED]],STANDINGS_K[COMBINED],0),COLUMN(STANDINGS_K[PLACE IN LEAGUE]))</f>
        <v>2</v>
      </c>
      <c r="M1968">
        <f>16-INDEX(STANDINGS_SV[],MATCH(Table1[[#This Row],[COMBINED]],STANDINGS_SV[COMBINED],0),COLUMN(STANDINGS_SV[PLACE IN LEAGUE]))</f>
        <v>8</v>
      </c>
      <c r="N1968">
        <f>SUM(Table1[[#This Row],[BA]:[SV]])</f>
        <v>63</v>
      </c>
      <c r="O1968">
        <v>13</v>
      </c>
    </row>
    <row r="1969" spans="1:15" x14ac:dyDescent="0.25">
      <c r="A1969" t="s">
        <v>2041</v>
      </c>
      <c r="B1969" t="s">
        <v>2033</v>
      </c>
      <c r="C1969" t="str">
        <f>Table1[[#This Row],[League]]&amp;Table1[[#This Row],[Team]]</f>
        <v>$150 Draft Champions Jan 17 1:00 pm Lg.3597Jobu's Heroes #2</v>
      </c>
      <c r="D1969">
        <f>16-INDEX(STANDINGS_BA[],MATCH(Table1[[#This Row],[COMBINED]],STANDINGS_BA[COMBINED],0),COLUMN(STANDINGS_BA[PLACE IN LEAGUE]))</f>
        <v>2</v>
      </c>
      <c r="E1969">
        <f>16-INDEX(STANDINGS_R[],MATCH(Table1[[#This Row],[COMBINED]],STANDINGS_R[COMBINED],0),COLUMN(STANDINGS_R[PLACE IN LEAGUE]))</f>
        <v>1</v>
      </c>
      <c r="F1969">
        <f>16-INDEX(STANDINGS_HR[],MATCH(Table1[[#This Row],[COMBINED]],STANDINGS_HR[COMBINED],0),COLUMN(STANDINGS_HR[PLACE IN LEAGUE]))</f>
        <v>1</v>
      </c>
      <c r="G1969">
        <f>16-INDEX(STANDINGS_RBI[],MATCH(Table1[[#This Row],[COMBINED]],STANDINGS_RBI[COMBINED],0),COLUMN(STANDINGS_RBI[PLACE IN LEAGUE]))</f>
        <v>1</v>
      </c>
      <c r="H1969">
        <f>16-INDEX(STANDINGS_SB[],MATCH(Table1[[#This Row],[COMBINED]],STANDINGS_SB[COMBINED],0),COLUMN(STANDINGS_SB[PLACE IN LEAGUE]))</f>
        <v>6</v>
      </c>
      <c r="I1969">
        <f>16-INDEX(STANDINGS_ERA[],MATCH(Table1[[#This Row],[COMBINED]],STANDINGS_ERA[COMBINED],0),COLUMN(STANDINGS_ERA[PLACE IN LEAGUE]))</f>
        <v>4</v>
      </c>
      <c r="J1969">
        <f>16-INDEX(STANDINGS_WHIP[],MATCH(Table1[[#This Row],[COMBINED]],STANDINGS_WHIP[COMBINED],0),COLUMN(STANDINGS_WHIP[PLACE IN LEAGUE]))</f>
        <v>7</v>
      </c>
      <c r="K1969">
        <f>16-INDEX(STANDINGS_W[],MATCH(Table1[[#This Row],[COMBINED]],STANDINGS_W[COMBINED],0),COLUMN(STANDINGS_W[PLACE IN LEAGUE]))</f>
        <v>3</v>
      </c>
      <c r="L1969">
        <f>16-INDEX(STANDINGS_K[],MATCH(Table1[[#This Row],[COMBINED]],STANDINGS_K[COMBINED],0),COLUMN(STANDINGS_K[PLACE IN LEAGUE]))</f>
        <v>9</v>
      </c>
      <c r="M1969">
        <f>16-INDEX(STANDINGS_SV[],MATCH(Table1[[#This Row],[COMBINED]],STANDINGS_SV[COMBINED],0),COLUMN(STANDINGS_SV[PLACE IN LEAGUE]))</f>
        <v>7</v>
      </c>
      <c r="N1969">
        <f>SUM(Table1[[#This Row],[BA]:[SV]])</f>
        <v>41</v>
      </c>
      <c r="O1969">
        <v>14</v>
      </c>
    </row>
    <row r="1970" spans="1:15" x14ac:dyDescent="0.25">
      <c r="A1970" t="s">
        <v>2039</v>
      </c>
      <c r="B1970" t="s">
        <v>2033</v>
      </c>
      <c r="C1970" t="str">
        <f>Table1[[#This Row],[League]]&amp;Table1[[#This Row],[Team]]</f>
        <v>$150 Draft Champions Jan 17 1:00 pm Lg.3597Premie</v>
      </c>
      <c r="D1970">
        <f>16-INDEX(STANDINGS_BA[],MATCH(Table1[[#This Row],[COMBINED]],STANDINGS_BA[COMBINED],0),COLUMN(STANDINGS_BA[PLACE IN LEAGUE]))</f>
        <v>5</v>
      </c>
      <c r="E1970">
        <f>16-INDEX(STANDINGS_R[],MATCH(Table1[[#This Row],[COMBINED]],STANDINGS_R[COMBINED],0),COLUMN(STANDINGS_R[PLACE IN LEAGUE]))</f>
        <v>2</v>
      </c>
      <c r="F1970">
        <f>16-INDEX(STANDINGS_HR[],MATCH(Table1[[#This Row],[COMBINED]],STANDINGS_HR[COMBINED],0),COLUMN(STANDINGS_HR[PLACE IN LEAGUE]))</f>
        <v>6</v>
      </c>
      <c r="G1970">
        <f>16-INDEX(STANDINGS_RBI[],MATCH(Table1[[#This Row],[COMBINED]],STANDINGS_RBI[COMBINED],0),COLUMN(STANDINGS_RBI[PLACE IN LEAGUE]))</f>
        <v>3</v>
      </c>
      <c r="H1970">
        <f>16-INDEX(STANDINGS_SB[],MATCH(Table1[[#This Row],[COMBINED]],STANDINGS_SB[COMBINED],0),COLUMN(STANDINGS_SB[PLACE IN LEAGUE]))</f>
        <v>1</v>
      </c>
      <c r="I1970">
        <f>16-INDEX(STANDINGS_ERA[],MATCH(Table1[[#This Row],[COMBINED]],STANDINGS_ERA[COMBINED],0),COLUMN(STANDINGS_ERA[PLACE IN LEAGUE]))</f>
        <v>3</v>
      </c>
      <c r="J1970">
        <f>16-INDEX(STANDINGS_WHIP[],MATCH(Table1[[#This Row],[COMBINED]],STANDINGS_WHIP[COMBINED],0),COLUMN(STANDINGS_WHIP[PLACE IN LEAGUE]))</f>
        <v>1</v>
      </c>
      <c r="K1970">
        <f>16-INDEX(STANDINGS_W[],MATCH(Table1[[#This Row],[COMBINED]],STANDINGS_W[COMBINED],0),COLUMN(STANDINGS_W[PLACE IN LEAGUE]))</f>
        <v>5</v>
      </c>
      <c r="L1970">
        <f>16-INDEX(STANDINGS_K[],MATCH(Table1[[#This Row],[COMBINED]],STANDINGS_K[COMBINED],0),COLUMN(STANDINGS_K[PLACE IN LEAGUE]))</f>
        <v>1</v>
      </c>
      <c r="M1970">
        <f>16-INDEX(STANDINGS_SV[],MATCH(Table1[[#This Row],[COMBINED]],STANDINGS_SV[COMBINED],0),COLUMN(STANDINGS_SV[PLACE IN LEAGUE]))</f>
        <v>5</v>
      </c>
      <c r="N1970">
        <f>SUM(Table1[[#This Row],[BA]:[SV]])</f>
        <v>32</v>
      </c>
      <c r="O1970">
        <v>15</v>
      </c>
    </row>
    <row r="1971" spans="1:15" x14ac:dyDescent="0.25">
      <c r="A1971" t="s">
        <v>2044</v>
      </c>
      <c r="B1971" t="s">
        <v>2043</v>
      </c>
      <c r="C1971" t="str">
        <f>Table1[[#This Row],[League]]&amp;Table1[[#This Row],[Team]]</f>
        <v>$150 Draft Champions Jan 18 1:00 pm Lg.3598You Know What I Mean</v>
      </c>
      <c r="D1971">
        <f>16-INDEX(STANDINGS_BA[],MATCH(Table1[[#This Row],[COMBINED]],STANDINGS_BA[COMBINED],0),COLUMN(STANDINGS_BA[PLACE IN LEAGUE]))</f>
        <v>14</v>
      </c>
      <c r="E1971">
        <f>16-INDEX(STANDINGS_R[],MATCH(Table1[[#This Row],[COMBINED]],STANDINGS_R[COMBINED],0),COLUMN(STANDINGS_R[PLACE IN LEAGUE]))</f>
        <v>15</v>
      </c>
      <c r="F1971">
        <f>16-INDEX(STANDINGS_HR[],MATCH(Table1[[#This Row],[COMBINED]],STANDINGS_HR[COMBINED],0),COLUMN(STANDINGS_HR[PLACE IN LEAGUE]))</f>
        <v>15</v>
      </c>
      <c r="G1971">
        <f>16-INDEX(STANDINGS_RBI[],MATCH(Table1[[#This Row],[COMBINED]],STANDINGS_RBI[COMBINED],0),COLUMN(STANDINGS_RBI[PLACE IN LEAGUE]))</f>
        <v>15</v>
      </c>
      <c r="H1971">
        <f>16-INDEX(STANDINGS_SB[],MATCH(Table1[[#This Row],[COMBINED]],STANDINGS_SB[COMBINED],0),COLUMN(STANDINGS_SB[PLACE IN LEAGUE]))</f>
        <v>11</v>
      </c>
      <c r="I1971">
        <f>16-INDEX(STANDINGS_ERA[],MATCH(Table1[[#This Row],[COMBINED]],STANDINGS_ERA[COMBINED],0),COLUMN(STANDINGS_ERA[PLACE IN LEAGUE]))</f>
        <v>13</v>
      </c>
      <c r="J1971">
        <f>16-INDEX(STANDINGS_WHIP[],MATCH(Table1[[#This Row],[COMBINED]],STANDINGS_WHIP[COMBINED],0),COLUMN(STANDINGS_WHIP[PLACE IN LEAGUE]))</f>
        <v>10</v>
      </c>
      <c r="K1971">
        <f>16-INDEX(STANDINGS_W[],MATCH(Table1[[#This Row],[COMBINED]],STANDINGS_W[COMBINED],0),COLUMN(STANDINGS_W[PLACE IN LEAGUE]))</f>
        <v>9</v>
      </c>
      <c r="L1971">
        <f>16-INDEX(STANDINGS_K[],MATCH(Table1[[#This Row],[COMBINED]],STANDINGS_K[COMBINED],0),COLUMN(STANDINGS_K[PLACE IN LEAGUE]))</f>
        <v>11</v>
      </c>
      <c r="M1971">
        <f>16-INDEX(STANDINGS_SV[],MATCH(Table1[[#This Row],[COMBINED]],STANDINGS_SV[COMBINED],0),COLUMN(STANDINGS_SV[PLACE IN LEAGUE]))</f>
        <v>13</v>
      </c>
      <c r="N1971">
        <f>SUM(Table1[[#This Row],[BA]:[SV]])</f>
        <v>126</v>
      </c>
      <c r="O1971">
        <v>1</v>
      </c>
    </row>
    <row r="1972" spans="1:15" x14ac:dyDescent="0.25">
      <c r="A1972" t="s">
        <v>2051</v>
      </c>
      <c r="B1972" t="s">
        <v>2043</v>
      </c>
      <c r="C1972" t="str">
        <f>Table1[[#This Row],[League]]&amp;Table1[[#This Row],[Team]]</f>
        <v>$150 Draft Champions Jan 18 1:00 pm Lg.3598The Powers of Painwright</v>
      </c>
      <c r="D1972">
        <f>16-INDEX(STANDINGS_BA[],MATCH(Table1[[#This Row],[COMBINED]],STANDINGS_BA[COMBINED],0),COLUMN(STANDINGS_BA[PLACE IN LEAGUE]))</f>
        <v>3</v>
      </c>
      <c r="E1972">
        <f>16-INDEX(STANDINGS_R[],MATCH(Table1[[#This Row],[COMBINED]],STANDINGS_R[COMBINED],0),COLUMN(STANDINGS_R[PLACE IN LEAGUE]))</f>
        <v>14</v>
      </c>
      <c r="F1972">
        <f>16-INDEX(STANDINGS_HR[],MATCH(Table1[[#This Row],[COMBINED]],STANDINGS_HR[COMBINED],0),COLUMN(STANDINGS_HR[PLACE IN LEAGUE]))</f>
        <v>14</v>
      </c>
      <c r="G1972">
        <f>16-INDEX(STANDINGS_RBI[],MATCH(Table1[[#This Row],[COMBINED]],STANDINGS_RBI[COMBINED],0),COLUMN(STANDINGS_RBI[PLACE IN LEAGUE]))</f>
        <v>12</v>
      </c>
      <c r="H1972">
        <f>16-INDEX(STANDINGS_SB[],MATCH(Table1[[#This Row],[COMBINED]],STANDINGS_SB[COMBINED],0),COLUMN(STANDINGS_SB[PLACE IN LEAGUE]))</f>
        <v>15</v>
      </c>
      <c r="I1972">
        <f>16-INDEX(STANDINGS_ERA[],MATCH(Table1[[#This Row],[COMBINED]],STANDINGS_ERA[COMBINED],0),COLUMN(STANDINGS_ERA[PLACE IN LEAGUE]))</f>
        <v>15</v>
      </c>
      <c r="J1972">
        <f>16-INDEX(STANDINGS_WHIP[],MATCH(Table1[[#This Row],[COMBINED]],STANDINGS_WHIP[COMBINED],0),COLUMN(STANDINGS_WHIP[PLACE IN LEAGUE]))</f>
        <v>14</v>
      </c>
      <c r="K1972">
        <f>16-INDEX(STANDINGS_W[],MATCH(Table1[[#This Row],[COMBINED]],STANDINGS_W[COMBINED],0),COLUMN(STANDINGS_W[PLACE IN LEAGUE]))</f>
        <v>15</v>
      </c>
      <c r="L1972">
        <f>16-INDEX(STANDINGS_K[],MATCH(Table1[[#This Row],[COMBINED]],STANDINGS_K[COMBINED],0),COLUMN(STANDINGS_K[PLACE IN LEAGUE]))</f>
        <v>15</v>
      </c>
      <c r="M1972">
        <f>16-INDEX(STANDINGS_SV[],MATCH(Table1[[#This Row],[COMBINED]],STANDINGS_SV[COMBINED],0),COLUMN(STANDINGS_SV[PLACE IN LEAGUE]))</f>
        <v>5</v>
      </c>
      <c r="N1972">
        <f>SUM(Table1[[#This Row],[BA]:[SV]])</f>
        <v>122</v>
      </c>
      <c r="O1972">
        <v>2</v>
      </c>
    </row>
    <row r="1973" spans="1:15" x14ac:dyDescent="0.25">
      <c r="A1973" t="s">
        <v>389</v>
      </c>
      <c r="B1973" t="s">
        <v>2043</v>
      </c>
      <c r="C1973" t="str">
        <f>Table1[[#This Row],[League]]&amp;Table1[[#This Row],[Team]]</f>
        <v>$150 Draft Champions Jan 18 1:00 pm Lg.3598smackers III</v>
      </c>
      <c r="D1973">
        <f>16-INDEX(STANDINGS_BA[],MATCH(Table1[[#This Row],[COMBINED]],STANDINGS_BA[COMBINED],0),COLUMN(STANDINGS_BA[PLACE IN LEAGUE]))</f>
        <v>9</v>
      </c>
      <c r="E1973">
        <f>16-INDEX(STANDINGS_R[],MATCH(Table1[[#This Row],[COMBINED]],STANDINGS_R[COMBINED],0),COLUMN(STANDINGS_R[PLACE IN LEAGUE]))</f>
        <v>8</v>
      </c>
      <c r="F1973">
        <f>16-INDEX(STANDINGS_HR[],MATCH(Table1[[#This Row],[COMBINED]],STANDINGS_HR[COMBINED],0),COLUMN(STANDINGS_HR[PLACE IN LEAGUE]))</f>
        <v>8</v>
      </c>
      <c r="G1973">
        <f>16-INDEX(STANDINGS_RBI[],MATCH(Table1[[#This Row],[COMBINED]],STANDINGS_RBI[COMBINED],0),COLUMN(STANDINGS_RBI[PLACE IN LEAGUE]))</f>
        <v>4</v>
      </c>
      <c r="H1973">
        <f>16-INDEX(STANDINGS_SB[],MATCH(Table1[[#This Row],[COMBINED]],STANDINGS_SB[COMBINED],0),COLUMN(STANDINGS_SB[PLACE IN LEAGUE]))</f>
        <v>12</v>
      </c>
      <c r="I1973">
        <f>16-INDEX(STANDINGS_ERA[],MATCH(Table1[[#This Row],[COMBINED]],STANDINGS_ERA[COMBINED],0),COLUMN(STANDINGS_ERA[PLACE IN LEAGUE]))</f>
        <v>14</v>
      </c>
      <c r="J1973">
        <f>16-INDEX(STANDINGS_WHIP[],MATCH(Table1[[#This Row],[COMBINED]],STANDINGS_WHIP[COMBINED],0),COLUMN(STANDINGS_WHIP[PLACE IN LEAGUE]))</f>
        <v>15</v>
      </c>
      <c r="K1973">
        <f>16-INDEX(STANDINGS_W[],MATCH(Table1[[#This Row],[COMBINED]],STANDINGS_W[COMBINED],0),COLUMN(STANDINGS_W[PLACE IN LEAGUE]))</f>
        <v>6</v>
      </c>
      <c r="L1973">
        <f>16-INDEX(STANDINGS_K[],MATCH(Table1[[#This Row],[COMBINED]],STANDINGS_K[COMBINED],0),COLUMN(STANDINGS_K[PLACE IN LEAGUE]))</f>
        <v>14</v>
      </c>
      <c r="M1973">
        <f>16-INDEX(STANDINGS_SV[],MATCH(Table1[[#This Row],[COMBINED]],STANDINGS_SV[COMBINED],0),COLUMN(STANDINGS_SV[PLACE IN LEAGUE]))</f>
        <v>9</v>
      </c>
      <c r="N1973">
        <f>SUM(Table1[[#This Row],[BA]:[SV]])</f>
        <v>99</v>
      </c>
      <c r="O1973">
        <v>3</v>
      </c>
    </row>
    <row r="1974" spans="1:15" x14ac:dyDescent="0.25">
      <c r="A1974" t="s">
        <v>73</v>
      </c>
      <c r="B1974" t="s">
        <v>2043</v>
      </c>
      <c r="C1974" t="str">
        <f>Table1[[#This Row],[League]]&amp;Table1[[#This Row],[Team]]</f>
        <v>$150 Draft Champions Jan 18 1:00 pm Lg.3598Triple A</v>
      </c>
      <c r="D1974">
        <f>16-INDEX(STANDINGS_BA[],MATCH(Table1[[#This Row],[COMBINED]],STANDINGS_BA[COMBINED],0),COLUMN(STANDINGS_BA[PLACE IN LEAGUE]))</f>
        <v>10</v>
      </c>
      <c r="E1974">
        <f>16-INDEX(STANDINGS_R[],MATCH(Table1[[#This Row],[COMBINED]],STANDINGS_R[COMBINED],0),COLUMN(STANDINGS_R[PLACE IN LEAGUE]))</f>
        <v>13</v>
      </c>
      <c r="F1974">
        <f>16-INDEX(STANDINGS_HR[],MATCH(Table1[[#This Row],[COMBINED]],STANDINGS_HR[COMBINED],0),COLUMN(STANDINGS_HR[PLACE IN LEAGUE]))</f>
        <v>13</v>
      </c>
      <c r="G1974">
        <f>16-INDEX(STANDINGS_RBI[],MATCH(Table1[[#This Row],[COMBINED]],STANDINGS_RBI[COMBINED],0),COLUMN(STANDINGS_RBI[PLACE IN LEAGUE]))</f>
        <v>13</v>
      </c>
      <c r="H1974">
        <f>16-INDEX(STANDINGS_SB[],MATCH(Table1[[#This Row],[COMBINED]],STANDINGS_SB[COMBINED],0),COLUMN(STANDINGS_SB[PLACE IN LEAGUE]))</f>
        <v>13</v>
      </c>
      <c r="I1974">
        <f>16-INDEX(STANDINGS_ERA[],MATCH(Table1[[#This Row],[COMBINED]],STANDINGS_ERA[COMBINED],0),COLUMN(STANDINGS_ERA[PLACE IN LEAGUE]))</f>
        <v>2</v>
      </c>
      <c r="J1974">
        <f>16-INDEX(STANDINGS_WHIP[],MATCH(Table1[[#This Row],[COMBINED]],STANDINGS_WHIP[COMBINED],0),COLUMN(STANDINGS_WHIP[PLACE IN LEAGUE]))</f>
        <v>6</v>
      </c>
      <c r="K1974">
        <f>16-INDEX(STANDINGS_W[],MATCH(Table1[[#This Row],[COMBINED]],STANDINGS_W[COMBINED],0),COLUMN(STANDINGS_W[PLACE IN LEAGUE]))</f>
        <v>8</v>
      </c>
      <c r="L1974">
        <f>16-INDEX(STANDINGS_K[],MATCH(Table1[[#This Row],[COMBINED]],STANDINGS_K[COMBINED],0),COLUMN(STANDINGS_K[PLACE IN LEAGUE]))</f>
        <v>13</v>
      </c>
      <c r="M1974">
        <f>16-INDEX(STANDINGS_SV[],MATCH(Table1[[#This Row],[COMBINED]],STANDINGS_SV[COMBINED],0),COLUMN(STANDINGS_SV[PLACE IN LEAGUE]))</f>
        <v>7</v>
      </c>
      <c r="N1974">
        <f>SUM(Table1[[#This Row],[BA]:[SV]])</f>
        <v>98</v>
      </c>
      <c r="O1974">
        <v>4</v>
      </c>
    </row>
    <row r="1975" spans="1:15" x14ac:dyDescent="0.25">
      <c r="A1975" t="s">
        <v>2045</v>
      </c>
      <c r="B1975" t="s">
        <v>2043</v>
      </c>
      <c r="C1975" t="str">
        <f>Table1[[#This Row],[League]]&amp;Table1[[#This Row],[Team]]</f>
        <v>$150 Draft Champions Jan 18 1:00 pm Lg.3598Bartolo Colon's Fitbit 2</v>
      </c>
      <c r="D1975">
        <f>16-INDEX(STANDINGS_BA[],MATCH(Table1[[#This Row],[COMBINED]],STANDINGS_BA[COMBINED],0),COLUMN(STANDINGS_BA[PLACE IN LEAGUE]))</f>
        <v>13</v>
      </c>
      <c r="E1975">
        <f>16-INDEX(STANDINGS_R[],MATCH(Table1[[#This Row],[COMBINED]],STANDINGS_R[COMBINED],0),COLUMN(STANDINGS_R[PLACE IN LEAGUE]))</f>
        <v>10</v>
      </c>
      <c r="F1975">
        <f>16-INDEX(STANDINGS_HR[],MATCH(Table1[[#This Row],[COMBINED]],STANDINGS_HR[COMBINED],0),COLUMN(STANDINGS_HR[PLACE IN LEAGUE]))</f>
        <v>3</v>
      </c>
      <c r="G1975">
        <f>16-INDEX(STANDINGS_RBI[],MATCH(Table1[[#This Row],[COMBINED]],STANDINGS_RBI[COMBINED],0),COLUMN(STANDINGS_RBI[PLACE IN LEAGUE]))</f>
        <v>11</v>
      </c>
      <c r="H1975">
        <f>16-INDEX(STANDINGS_SB[],MATCH(Table1[[#This Row],[COMBINED]],STANDINGS_SB[COMBINED],0),COLUMN(STANDINGS_SB[PLACE IN LEAGUE]))</f>
        <v>7</v>
      </c>
      <c r="I1975">
        <f>16-INDEX(STANDINGS_ERA[],MATCH(Table1[[#This Row],[COMBINED]],STANDINGS_ERA[COMBINED],0),COLUMN(STANDINGS_ERA[PLACE IN LEAGUE]))</f>
        <v>8</v>
      </c>
      <c r="J1975">
        <f>16-INDEX(STANDINGS_WHIP[],MATCH(Table1[[#This Row],[COMBINED]],STANDINGS_WHIP[COMBINED],0),COLUMN(STANDINGS_WHIP[PLACE IN LEAGUE]))</f>
        <v>12</v>
      </c>
      <c r="K1975">
        <f>16-INDEX(STANDINGS_W[],MATCH(Table1[[#This Row],[COMBINED]],STANDINGS_W[COMBINED],0),COLUMN(STANDINGS_W[PLACE IN LEAGUE]))</f>
        <v>12</v>
      </c>
      <c r="L1975">
        <f>16-INDEX(STANDINGS_K[],MATCH(Table1[[#This Row],[COMBINED]],STANDINGS_K[COMBINED],0),COLUMN(STANDINGS_K[PLACE IN LEAGUE]))</f>
        <v>8</v>
      </c>
      <c r="M1975">
        <f>16-INDEX(STANDINGS_SV[],MATCH(Table1[[#This Row],[COMBINED]],STANDINGS_SV[COMBINED],0),COLUMN(STANDINGS_SV[PLACE IN LEAGUE]))</f>
        <v>10</v>
      </c>
      <c r="N1975">
        <f>SUM(Table1[[#This Row],[BA]:[SV]])</f>
        <v>94</v>
      </c>
      <c r="O1975">
        <v>5</v>
      </c>
    </row>
    <row r="1976" spans="1:15" x14ac:dyDescent="0.25">
      <c r="A1976" t="s">
        <v>286</v>
      </c>
      <c r="B1976" t="s">
        <v>2043</v>
      </c>
      <c r="C1976" t="str">
        <f>Table1[[#This Row],[League]]&amp;Table1[[#This Row],[Team]]</f>
        <v>$150 Draft Champions Jan 18 1:00 pm Lg.3598Team Williams</v>
      </c>
      <c r="D1976">
        <f>16-INDEX(STANDINGS_BA[],MATCH(Table1[[#This Row],[COMBINED]],STANDINGS_BA[COMBINED],0),COLUMN(STANDINGS_BA[PLACE IN LEAGUE]))</f>
        <v>12</v>
      </c>
      <c r="E1976">
        <f>16-INDEX(STANDINGS_R[],MATCH(Table1[[#This Row],[COMBINED]],STANDINGS_R[COMBINED],0),COLUMN(STANDINGS_R[PLACE IN LEAGUE]))</f>
        <v>9</v>
      </c>
      <c r="F1976">
        <f>16-INDEX(STANDINGS_HR[],MATCH(Table1[[#This Row],[COMBINED]],STANDINGS_HR[COMBINED],0),COLUMN(STANDINGS_HR[PLACE IN LEAGUE]))</f>
        <v>11</v>
      </c>
      <c r="G1976">
        <f>16-INDEX(STANDINGS_RBI[],MATCH(Table1[[#This Row],[COMBINED]],STANDINGS_RBI[COMBINED],0),COLUMN(STANDINGS_RBI[PLACE IN LEAGUE]))</f>
        <v>10</v>
      </c>
      <c r="H1976">
        <f>16-INDEX(STANDINGS_SB[],MATCH(Table1[[#This Row],[COMBINED]],STANDINGS_SB[COMBINED],0),COLUMN(STANDINGS_SB[PLACE IN LEAGUE]))</f>
        <v>1</v>
      </c>
      <c r="I1976">
        <f>16-INDEX(STANDINGS_ERA[],MATCH(Table1[[#This Row],[COMBINED]],STANDINGS_ERA[COMBINED],0),COLUMN(STANDINGS_ERA[PLACE IN LEAGUE]))</f>
        <v>12</v>
      </c>
      <c r="J1976">
        <f>16-INDEX(STANDINGS_WHIP[],MATCH(Table1[[#This Row],[COMBINED]],STANDINGS_WHIP[COMBINED],0),COLUMN(STANDINGS_WHIP[PLACE IN LEAGUE]))</f>
        <v>9</v>
      </c>
      <c r="K1976">
        <f>16-INDEX(STANDINGS_W[],MATCH(Table1[[#This Row],[COMBINED]],STANDINGS_W[COMBINED],0),COLUMN(STANDINGS_W[PLACE IN LEAGUE]))</f>
        <v>10</v>
      </c>
      <c r="L1976">
        <f>16-INDEX(STANDINGS_K[],MATCH(Table1[[#This Row],[COMBINED]],STANDINGS_K[COMBINED],0),COLUMN(STANDINGS_K[PLACE IN LEAGUE]))</f>
        <v>6</v>
      </c>
      <c r="M1976">
        <f>16-INDEX(STANDINGS_SV[],MATCH(Table1[[#This Row],[COMBINED]],STANDINGS_SV[COMBINED],0),COLUMN(STANDINGS_SV[PLACE IN LEAGUE]))</f>
        <v>6</v>
      </c>
      <c r="N1976">
        <f>SUM(Table1[[#This Row],[BA]:[SV]])</f>
        <v>86</v>
      </c>
      <c r="O1976">
        <v>6</v>
      </c>
    </row>
    <row r="1977" spans="1:15" x14ac:dyDescent="0.25">
      <c r="A1977" t="s">
        <v>2049</v>
      </c>
      <c r="B1977" t="s">
        <v>2043</v>
      </c>
      <c r="C1977" t="str">
        <f>Table1[[#This Row],[League]]&amp;Table1[[#This Row],[Team]]</f>
        <v>$150 Draft Champions Jan 18 1:00 pm Lg.3598Brotato Chip</v>
      </c>
      <c r="D1977">
        <f>16-INDEX(STANDINGS_BA[],MATCH(Table1[[#This Row],[COMBINED]],STANDINGS_BA[COMBINED],0),COLUMN(STANDINGS_BA[PLACE IN LEAGUE]))</f>
        <v>6</v>
      </c>
      <c r="E1977">
        <f>16-INDEX(STANDINGS_R[],MATCH(Table1[[#This Row],[COMBINED]],STANDINGS_R[COMBINED],0),COLUMN(STANDINGS_R[PLACE IN LEAGUE]))</f>
        <v>11</v>
      </c>
      <c r="F1977">
        <f>16-INDEX(STANDINGS_HR[],MATCH(Table1[[#This Row],[COMBINED]],STANDINGS_HR[COMBINED],0),COLUMN(STANDINGS_HR[PLACE IN LEAGUE]))</f>
        <v>6</v>
      </c>
      <c r="G1977">
        <f>16-INDEX(STANDINGS_RBI[],MATCH(Table1[[#This Row],[COMBINED]],STANDINGS_RBI[COMBINED],0),COLUMN(STANDINGS_RBI[PLACE IN LEAGUE]))</f>
        <v>9</v>
      </c>
      <c r="H1977">
        <f>16-INDEX(STANDINGS_SB[],MATCH(Table1[[#This Row],[COMBINED]],STANDINGS_SB[COMBINED],0),COLUMN(STANDINGS_SB[PLACE IN LEAGUE]))</f>
        <v>10</v>
      </c>
      <c r="I1977">
        <f>16-INDEX(STANDINGS_ERA[],MATCH(Table1[[#This Row],[COMBINED]],STANDINGS_ERA[COMBINED],0),COLUMN(STANDINGS_ERA[PLACE IN LEAGUE]))</f>
        <v>11</v>
      </c>
      <c r="J1977">
        <f>16-INDEX(STANDINGS_WHIP[],MATCH(Table1[[#This Row],[COMBINED]],STANDINGS_WHIP[COMBINED],0),COLUMN(STANDINGS_WHIP[PLACE IN LEAGUE]))</f>
        <v>13</v>
      </c>
      <c r="K1977">
        <f>16-INDEX(STANDINGS_W[],MATCH(Table1[[#This Row],[COMBINED]],STANDINGS_W[COMBINED],0),COLUMN(STANDINGS_W[PLACE IN LEAGUE]))</f>
        <v>11</v>
      </c>
      <c r="L1977">
        <f>16-INDEX(STANDINGS_K[],MATCH(Table1[[#This Row],[COMBINED]],STANDINGS_K[COMBINED],0),COLUMN(STANDINGS_K[PLACE IN LEAGUE]))</f>
        <v>7</v>
      </c>
      <c r="M1977">
        <f>16-INDEX(STANDINGS_SV[],MATCH(Table1[[#This Row],[COMBINED]],STANDINGS_SV[COMBINED],0),COLUMN(STANDINGS_SV[PLACE IN LEAGUE]))</f>
        <v>2</v>
      </c>
      <c r="N1977">
        <f>SUM(Table1[[#This Row],[BA]:[SV]])</f>
        <v>86</v>
      </c>
      <c r="O1977">
        <v>7</v>
      </c>
    </row>
    <row r="1978" spans="1:15" x14ac:dyDescent="0.25">
      <c r="A1978" t="s">
        <v>402</v>
      </c>
      <c r="B1978" t="s">
        <v>2043</v>
      </c>
      <c r="C1978" t="str">
        <f>Table1[[#This Row],[League]]&amp;Table1[[#This Row],[Team]]</f>
        <v>$150 Draft Champions Jan 18 1:00 pm Lg.3598Team Leonard</v>
      </c>
      <c r="D1978">
        <f>16-INDEX(STANDINGS_BA[],MATCH(Table1[[#This Row],[COMBINED]],STANDINGS_BA[COMBINED],0),COLUMN(STANDINGS_BA[PLACE IN LEAGUE]))</f>
        <v>15</v>
      </c>
      <c r="E1978">
        <f>16-INDEX(STANDINGS_R[],MATCH(Table1[[#This Row],[COMBINED]],STANDINGS_R[COMBINED],0),COLUMN(STANDINGS_R[PLACE IN LEAGUE]))</f>
        <v>1</v>
      </c>
      <c r="F1978">
        <f>16-INDEX(STANDINGS_HR[],MATCH(Table1[[#This Row],[COMBINED]],STANDINGS_HR[COMBINED],0),COLUMN(STANDINGS_HR[PLACE IN LEAGUE]))</f>
        <v>1</v>
      </c>
      <c r="G1978">
        <f>16-INDEX(STANDINGS_RBI[],MATCH(Table1[[#This Row],[COMBINED]],STANDINGS_RBI[COMBINED],0),COLUMN(STANDINGS_RBI[PLACE IN LEAGUE]))</f>
        <v>1</v>
      </c>
      <c r="H1978">
        <f>16-INDEX(STANDINGS_SB[],MATCH(Table1[[#This Row],[COMBINED]],STANDINGS_SB[COMBINED],0),COLUMN(STANDINGS_SB[PLACE IN LEAGUE]))</f>
        <v>6</v>
      </c>
      <c r="I1978">
        <f>16-INDEX(STANDINGS_ERA[],MATCH(Table1[[#This Row],[COMBINED]],STANDINGS_ERA[COMBINED],0),COLUMN(STANDINGS_ERA[PLACE IN LEAGUE]))</f>
        <v>7</v>
      </c>
      <c r="J1978">
        <f>16-INDEX(STANDINGS_WHIP[],MATCH(Table1[[#This Row],[COMBINED]],STANDINGS_WHIP[COMBINED],0),COLUMN(STANDINGS_WHIP[PLACE IN LEAGUE]))</f>
        <v>5</v>
      </c>
      <c r="K1978">
        <f>16-INDEX(STANDINGS_W[],MATCH(Table1[[#This Row],[COMBINED]],STANDINGS_W[COMBINED],0),COLUMN(STANDINGS_W[PLACE IN LEAGUE]))</f>
        <v>14</v>
      </c>
      <c r="L1978">
        <f>16-INDEX(STANDINGS_K[],MATCH(Table1[[#This Row],[COMBINED]],STANDINGS_K[COMBINED],0),COLUMN(STANDINGS_K[PLACE IN LEAGUE]))</f>
        <v>10</v>
      </c>
      <c r="M1978">
        <f>16-INDEX(STANDINGS_SV[],MATCH(Table1[[#This Row],[COMBINED]],STANDINGS_SV[COMBINED],0),COLUMN(STANDINGS_SV[PLACE IN LEAGUE]))</f>
        <v>14</v>
      </c>
      <c r="N1978">
        <f>SUM(Table1[[#This Row],[BA]:[SV]])</f>
        <v>74</v>
      </c>
      <c r="O1978">
        <v>8</v>
      </c>
    </row>
    <row r="1979" spans="1:15" x14ac:dyDescent="0.25">
      <c r="A1979" t="s">
        <v>2046</v>
      </c>
      <c r="B1979" t="s">
        <v>2043</v>
      </c>
      <c r="C1979" t="str">
        <f>Table1[[#This Row],[League]]&amp;Table1[[#This Row],[Team]]</f>
        <v>$150 Draft Champions Jan 18 1:00 pm Lg.3598Forever Draft 3</v>
      </c>
      <c r="D1979">
        <f>16-INDEX(STANDINGS_BA[],MATCH(Table1[[#This Row],[COMBINED]],STANDINGS_BA[COMBINED],0),COLUMN(STANDINGS_BA[PLACE IN LEAGUE]))</f>
        <v>11</v>
      </c>
      <c r="E1979">
        <f>16-INDEX(STANDINGS_R[],MATCH(Table1[[#This Row],[COMBINED]],STANDINGS_R[COMBINED],0),COLUMN(STANDINGS_R[PLACE IN LEAGUE]))</f>
        <v>12</v>
      </c>
      <c r="F1979">
        <f>16-INDEX(STANDINGS_HR[],MATCH(Table1[[#This Row],[COMBINED]],STANDINGS_HR[COMBINED],0),COLUMN(STANDINGS_HR[PLACE IN LEAGUE]))</f>
        <v>9</v>
      </c>
      <c r="G1979">
        <f>16-INDEX(STANDINGS_RBI[],MATCH(Table1[[#This Row],[COMBINED]],STANDINGS_RBI[COMBINED],0),COLUMN(STANDINGS_RBI[PLACE IN LEAGUE]))</f>
        <v>8</v>
      </c>
      <c r="H1979">
        <f>16-INDEX(STANDINGS_SB[],MATCH(Table1[[#This Row],[COMBINED]],STANDINGS_SB[COMBINED],0),COLUMN(STANDINGS_SB[PLACE IN LEAGUE]))</f>
        <v>14</v>
      </c>
      <c r="I1979">
        <f>16-INDEX(STANDINGS_ERA[],MATCH(Table1[[#This Row],[COMBINED]],STANDINGS_ERA[COMBINED],0),COLUMN(STANDINGS_ERA[PLACE IN LEAGUE]))</f>
        <v>1</v>
      </c>
      <c r="J1979">
        <f>16-INDEX(STANDINGS_WHIP[],MATCH(Table1[[#This Row],[COMBINED]],STANDINGS_WHIP[COMBINED],0),COLUMN(STANDINGS_WHIP[PLACE IN LEAGUE]))</f>
        <v>1</v>
      </c>
      <c r="K1979">
        <f>16-INDEX(STANDINGS_W[],MATCH(Table1[[#This Row],[COMBINED]],STANDINGS_W[COMBINED],0),COLUMN(STANDINGS_W[PLACE IN LEAGUE]))</f>
        <v>2</v>
      </c>
      <c r="L1979">
        <f>16-INDEX(STANDINGS_K[],MATCH(Table1[[#This Row],[COMBINED]],STANDINGS_K[COMBINED],0),COLUMN(STANDINGS_K[PLACE IN LEAGUE]))</f>
        <v>1</v>
      </c>
      <c r="M1979">
        <f>16-INDEX(STANDINGS_SV[],MATCH(Table1[[#This Row],[COMBINED]],STANDINGS_SV[COMBINED],0),COLUMN(STANDINGS_SV[PLACE IN LEAGUE]))</f>
        <v>15</v>
      </c>
      <c r="N1979">
        <f>SUM(Table1[[#This Row],[BA]:[SV]])</f>
        <v>74</v>
      </c>
      <c r="O1979">
        <v>9</v>
      </c>
    </row>
    <row r="1980" spans="1:15" x14ac:dyDescent="0.25">
      <c r="A1980" t="s">
        <v>17</v>
      </c>
      <c r="B1980" t="s">
        <v>2043</v>
      </c>
      <c r="C1980" t="str">
        <f>Table1[[#This Row],[League]]&amp;Table1[[#This Row],[Team]]</f>
        <v>$150 Draft Champions Jan 18 1:00 pm Lg.3598Millertime</v>
      </c>
      <c r="D1980">
        <f>16-INDEX(STANDINGS_BA[],MATCH(Table1[[#This Row],[COMBINED]],STANDINGS_BA[COMBINED],0),COLUMN(STANDINGS_BA[PLACE IN LEAGUE]))</f>
        <v>4</v>
      </c>
      <c r="E1980">
        <f>16-INDEX(STANDINGS_R[],MATCH(Table1[[#This Row],[COMBINED]],STANDINGS_R[COMBINED],0),COLUMN(STANDINGS_R[PLACE IN LEAGUE]))</f>
        <v>5</v>
      </c>
      <c r="F1980">
        <f>16-INDEX(STANDINGS_HR[],MATCH(Table1[[#This Row],[COMBINED]],STANDINGS_HR[COMBINED],0),COLUMN(STANDINGS_HR[PLACE IN LEAGUE]))</f>
        <v>2</v>
      </c>
      <c r="G1980">
        <f>16-INDEX(STANDINGS_RBI[],MATCH(Table1[[#This Row],[COMBINED]],STANDINGS_RBI[COMBINED],0),COLUMN(STANDINGS_RBI[PLACE IN LEAGUE]))</f>
        <v>5</v>
      </c>
      <c r="H1980">
        <f>16-INDEX(STANDINGS_SB[],MATCH(Table1[[#This Row],[COMBINED]],STANDINGS_SB[COMBINED],0),COLUMN(STANDINGS_SB[PLACE IN LEAGUE]))</f>
        <v>2</v>
      </c>
      <c r="I1980">
        <f>16-INDEX(STANDINGS_ERA[],MATCH(Table1[[#This Row],[COMBINED]],STANDINGS_ERA[COMBINED],0),COLUMN(STANDINGS_ERA[PLACE IN LEAGUE]))</f>
        <v>10</v>
      </c>
      <c r="J1980">
        <f>16-INDEX(STANDINGS_WHIP[],MATCH(Table1[[#This Row],[COMBINED]],STANDINGS_WHIP[COMBINED],0),COLUMN(STANDINGS_WHIP[PLACE IN LEAGUE]))</f>
        <v>7</v>
      </c>
      <c r="K1980">
        <f>16-INDEX(STANDINGS_W[],MATCH(Table1[[#This Row],[COMBINED]],STANDINGS_W[COMBINED],0),COLUMN(STANDINGS_W[PLACE IN LEAGUE]))</f>
        <v>13</v>
      </c>
      <c r="L1980">
        <f>16-INDEX(STANDINGS_K[],MATCH(Table1[[#This Row],[COMBINED]],STANDINGS_K[COMBINED],0),COLUMN(STANDINGS_K[PLACE IN LEAGUE]))</f>
        <v>12</v>
      </c>
      <c r="M1980">
        <f>16-INDEX(STANDINGS_SV[],MATCH(Table1[[#This Row],[COMBINED]],STANDINGS_SV[COMBINED],0),COLUMN(STANDINGS_SV[PLACE IN LEAGUE]))</f>
        <v>11</v>
      </c>
      <c r="N1980">
        <f>SUM(Table1[[#This Row],[BA]:[SV]])</f>
        <v>71</v>
      </c>
      <c r="O1980">
        <v>10</v>
      </c>
    </row>
    <row r="1981" spans="1:15" x14ac:dyDescent="0.25">
      <c r="A1981" t="s">
        <v>2047</v>
      </c>
      <c r="B1981" t="s">
        <v>2043</v>
      </c>
      <c r="C1981" t="str">
        <f>Table1[[#This Row],[League]]&amp;Table1[[#This Row],[Team]]</f>
        <v>$150 Draft Champions Jan 18 1:00 pm Lg.3598Muscles Marinara</v>
      </c>
      <c r="D1981">
        <f>16-INDEX(STANDINGS_BA[],MATCH(Table1[[#This Row],[COMBINED]],STANDINGS_BA[COMBINED],0),COLUMN(STANDINGS_BA[PLACE IN LEAGUE]))</f>
        <v>8</v>
      </c>
      <c r="E1981">
        <f>16-INDEX(STANDINGS_R[],MATCH(Table1[[#This Row],[COMBINED]],STANDINGS_R[COMBINED],0),COLUMN(STANDINGS_R[PLACE IN LEAGUE]))</f>
        <v>6</v>
      </c>
      <c r="F1981">
        <f>16-INDEX(STANDINGS_HR[],MATCH(Table1[[#This Row],[COMBINED]],STANDINGS_HR[COMBINED],0),COLUMN(STANDINGS_HR[PLACE IN LEAGUE]))</f>
        <v>7</v>
      </c>
      <c r="G1981">
        <f>16-INDEX(STANDINGS_RBI[],MATCH(Table1[[#This Row],[COMBINED]],STANDINGS_RBI[COMBINED],0),COLUMN(STANDINGS_RBI[PLACE IN LEAGUE]))</f>
        <v>7</v>
      </c>
      <c r="H1981">
        <f>16-INDEX(STANDINGS_SB[],MATCH(Table1[[#This Row],[COMBINED]],STANDINGS_SB[COMBINED],0),COLUMN(STANDINGS_SB[PLACE IN LEAGUE]))</f>
        <v>3</v>
      </c>
      <c r="I1981">
        <f>16-INDEX(STANDINGS_ERA[],MATCH(Table1[[#This Row],[COMBINED]],STANDINGS_ERA[COMBINED],0),COLUMN(STANDINGS_ERA[PLACE IN LEAGUE]))</f>
        <v>5</v>
      </c>
      <c r="J1981">
        <f>16-INDEX(STANDINGS_WHIP[],MATCH(Table1[[#This Row],[COMBINED]],STANDINGS_WHIP[COMBINED],0),COLUMN(STANDINGS_WHIP[PLACE IN LEAGUE]))</f>
        <v>8</v>
      </c>
      <c r="K1981">
        <f>16-INDEX(STANDINGS_W[],MATCH(Table1[[#This Row],[COMBINED]],STANDINGS_W[COMBINED],0),COLUMN(STANDINGS_W[PLACE IN LEAGUE]))</f>
        <v>4</v>
      </c>
      <c r="L1981">
        <f>16-INDEX(STANDINGS_K[],MATCH(Table1[[#This Row],[COMBINED]],STANDINGS_K[COMBINED],0),COLUMN(STANDINGS_K[PLACE IN LEAGUE]))</f>
        <v>3</v>
      </c>
      <c r="M1981">
        <f>16-INDEX(STANDINGS_SV[],MATCH(Table1[[#This Row],[COMBINED]],STANDINGS_SV[COMBINED],0),COLUMN(STANDINGS_SV[PLACE IN LEAGUE]))</f>
        <v>8</v>
      </c>
      <c r="N1981">
        <f>SUM(Table1[[#This Row],[BA]:[SV]])</f>
        <v>59</v>
      </c>
      <c r="O1981">
        <v>11</v>
      </c>
    </row>
    <row r="1982" spans="1:15" x14ac:dyDescent="0.25">
      <c r="A1982" t="s">
        <v>2048</v>
      </c>
      <c r="B1982" t="s">
        <v>2043</v>
      </c>
      <c r="C1982" t="str">
        <f>Table1[[#This Row],[League]]&amp;Table1[[#This Row],[Team]]</f>
        <v>$150 Draft Champions Jan 18 1:00 pm Lg.3598No Mercy I</v>
      </c>
      <c r="D1982">
        <f>16-INDEX(STANDINGS_BA[],MATCH(Table1[[#This Row],[COMBINED]],STANDINGS_BA[COMBINED],0),COLUMN(STANDINGS_BA[PLACE IN LEAGUE]))</f>
        <v>7</v>
      </c>
      <c r="E1982">
        <f>16-INDEX(STANDINGS_R[],MATCH(Table1[[#This Row],[COMBINED]],STANDINGS_R[COMBINED],0),COLUMN(STANDINGS_R[PLACE IN LEAGUE]))</f>
        <v>7</v>
      </c>
      <c r="F1982">
        <f>16-INDEX(STANDINGS_HR[],MATCH(Table1[[#This Row],[COMBINED]],STANDINGS_HR[COMBINED],0),COLUMN(STANDINGS_HR[PLACE IN LEAGUE]))</f>
        <v>12</v>
      </c>
      <c r="G1982">
        <f>16-INDEX(STANDINGS_RBI[],MATCH(Table1[[#This Row],[COMBINED]],STANDINGS_RBI[COMBINED],0),COLUMN(STANDINGS_RBI[PLACE IN LEAGUE]))</f>
        <v>14</v>
      </c>
      <c r="H1982">
        <f>16-INDEX(STANDINGS_SB[],MATCH(Table1[[#This Row],[COMBINED]],STANDINGS_SB[COMBINED],0),COLUMN(STANDINGS_SB[PLACE IN LEAGUE]))</f>
        <v>5</v>
      </c>
      <c r="I1982">
        <f>16-INDEX(STANDINGS_ERA[],MATCH(Table1[[#This Row],[COMBINED]],STANDINGS_ERA[COMBINED],0),COLUMN(STANDINGS_ERA[PLACE IN LEAGUE]))</f>
        <v>3</v>
      </c>
      <c r="J1982">
        <f>16-INDEX(STANDINGS_WHIP[],MATCH(Table1[[#This Row],[COMBINED]],STANDINGS_WHIP[COMBINED],0),COLUMN(STANDINGS_WHIP[PLACE IN LEAGUE]))</f>
        <v>4</v>
      </c>
      <c r="K1982">
        <f>16-INDEX(STANDINGS_W[],MATCH(Table1[[#This Row],[COMBINED]],STANDINGS_W[COMBINED],0),COLUMN(STANDINGS_W[PLACE IN LEAGUE]))</f>
        <v>1</v>
      </c>
      <c r="L1982">
        <f>16-INDEX(STANDINGS_K[],MATCH(Table1[[#This Row],[COMBINED]],STANDINGS_K[COMBINED],0),COLUMN(STANDINGS_K[PLACE IN LEAGUE]))</f>
        <v>2</v>
      </c>
      <c r="M1982">
        <f>16-INDEX(STANDINGS_SV[],MATCH(Table1[[#This Row],[COMBINED]],STANDINGS_SV[COMBINED],0),COLUMN(STANDINGS_SV[PLACE IN LEAGUE]))</f>
        <v>1</v>
      </c>
      <c r="N1982">
        <f>SUM(Table1[[#This Row],[BA]:[SV]])</f>
        <v>56</v>
      </c>
      <c r="O1982">
        <v>12</v>
      </c>
    </row>
    <row r="1983" spans="1:15" x14ac:dyDescent="0.25">
      <c r="A1983" t="s">
        <v>470</v>
      </c>
      <c r="B1983" t="s">
        <v>2043</v>
      </c>
      <c r="C1983" t="str">
        <f>Table1[[#This Row],[League]]&amp;Table1[[#This Row],[Team]]</f>
        <v>$150 Draft Champions Jan 18 1:00 pm Lg.3598Brickdust</v>
      </c>
      <c r="D1983">
        <f>16-INDEX(STANDINGS_BA[],MATCH(Table1[[#This Row],[COMBINED]],STANDINGS_BA[COMBINED],0),COLUMN(STANDINGS_BA[PLACE IN LEAGUE]))</f>
        <v>1</v>
      </c>
      <c r="E1983">
        <f>16-INDEX(STANDINGS_R[],MATCH(Table1[[#This Row],[COMBINED]],STANDINGS_R[COMBINED],0),COLUMN(STANDINGS_R[PLACE IN LEAGUE]))</f>
        <v>4</v>
      </c>
      <c r="F1983">
        <f>16-INDEX(STANDINGS_HR[],MATCH(Table1[[#This Row],[COMBINED]],STANDINGS_HR[COMBINED],0),COLUMN(STANDINGS_HR[PLACE IN LEAGUE]))</f>
        <v>10</v>
      </c>
      <c r="G1983">
        <f>16-INDEX(STANDINGS_RBI[],MATCH(Table1[[#This Row],[COMBINED]],STANDINGS_RBI[COMBINED],0),COLUMN(STANDINGS_RBI[PLACE IN LEAGUE]))</f>
        <v>3</v>
      </c>
      <c r="H1983">
        <f>16-INDEX(STANDINGS_SB[],MATCH(Table1[[#This Row],[COMBINED]],STANDINGS_SB[COMBINED],0),COLUMN(STANDINGS_SB[PLACE IN LEAGUE]))</f>
        <v>9</v>
      </c>
      <c r="I1983">
        <f>16-INDEX(STANDINGS_ERA[],MATCH(Table1[[#This Row],[COMBINED]],STANDINGS_ERA[COMBINED],0),COLUMN(STANDINGS_ERA[PLACE IN LEAGUE]))</f>
        <v>6</v>
      </c>
      <c r="J1983">
        <f>16-INDEX(STANDINGS_WHIP[],MATCH(Table1[[#This Row],[COMBINED]],STANDINGS_WHIP[COMBINED],0),COLUMN(STANDINGS_WHIP[PLACE IN LEAGUE]))</f>
        <v>3</v>
      </c>
      <c r="K1983">
        <f>16-INDEX(STANDINGS_W[],MATCH(Table1[[#This Row],[COMBINED]],STANDINGS_W[COMBINED],0),COLUMN(STANDINGS_W[PLACE IN LEAGUE]))</f>
        <v>3</v>
      </c>
      <c r="L1983">
        <f>16-INDEX(STANDINGS_K[],MATCH(Table1[[#This Row],[COMBINED]],STANDINGS_K[COMBINED],0),COLUMN(STANDINGS_K[PLACE IN LEAGUE]))</f>
        <v>5</v>
      </c>
      <c r="M1983">
        <f>16-INDEX(STANDINGS_SV[],MATCH(Table1[[#This Row],[COMBINED]],STANDINGS_SV[COMBINED],0),COLUMN(STANDINGS_SV[PLACE IN LEAGUE]))</f>
        <v>12</v>
      </c>
      <c r="N1983">
        <f>SUM(Table1[[#This Row],[BA]:[SV]])</f>
        <v>56</v>
      </c>
      <c r="O1983">
        <v>13</v>
      </c>
    </row>
    <row r="1984" spans="1:15" x14ac:dyDescent="0.25">
      <c r="A1984" t="s">
        <v>2052</v>
      </c>
      <c r="B1984" t="s">
        <v>2043</v>
      </c>
      <c r="C1984" t="str">
        <f>Table1[[#This Row],[League]]&amp;Table1[[#This Row],[Team]]</f>
        <v>$150 Draft Champions Jan 18 1:00 pm Lg.3598SpinningSeams8</v>
      </c>
      <c r="D1984">
        <f>16-INDEX(STANDINGS_BA[],MATCH(Table1[[#This Row],[COMBINED]],STANDINGS_BA[COMBINED],0),COLUMN(STANDINGS_BA[PLACE IN LEAGUE]))</f>
        <v>2</v>
      </c>
      <c r="E1984">
        <f>16-INDEX(STANDINGS_R[],MATCH(Table1[[#This Row],[COMBINED]],STANDINGS_R[COMBINED],0),COLUMN(STANDINGS_R[PLACE IN LEAGUE]))</f>
        <v>3</v>
      </c>
      <c r="F1984">
        <f>16-INDEX(STANDINGS_HR[],MATCH(Table1[[#This Row],[COMBINED]],STANDINGS_HR[COMBINED],0),COLUMN(STANDINGS_HR[PLACE IN LEAGUE]))</f>
        <v>5</v>
      </c>
      <c r="G1984">
        <f>16-INDEX(STANDINGS_RBI[],MATCH(Table1[[#This Row],[COMBINED]],STANDINGS_RBI[COMBINED],0),COLUMN(STANDINGS_RBI[PLACE IN LEAGUE]))</f>
        <v>6</v>
      </c>
      <c r="H1984">
        <f>16-INDEX(STANDINGS_SB[],MATCH(Table1[[#This Row],[COMBINED]],STANDINGS_SB[COMBINED],0),COLUMN(STANDINGS_SB[PLACE IN LEAGUE]))</f>
        <v>4</v>
      </c>
      <c r="I1984">
        <f>16-INDEX(STANDINGS_ERA[],MATCH(Table1[[#This Row],[COMBINED]],STANDINGS_ERA[COMBINED],0),COLUMN(STANDINGS_ERA[PLACE IN LEAGUE]))</f>
        <v>9</v>
      </c>
      <c r="J1984">
        <f>16-INDEX(STANDINGS_WHIP[],MATCH(Table1[[#This Row],[COMBINED]],STANDINGS_WHIP[COMBINED],0),COLUMN(STANDINGS_WHIP[PLACE IN LEAGUE]))</f>
        <v>11</v>
      </c>
      <c r="K1984">
        <f>16-INDEX(STANDINGS_W[],MATCH(Table1[[#This Row],[COMBINED]],STANDINGS_W[COMBINED],0),COLUMN(STANDINGS_W[PLACE IN LEAGUE]))</f>
        <v>7</v>
      </c>
      <c r="L1984">
        <f>16-INDEX(STANDINGS_K[],MATCH(Table1[[#This Row],[COMBINED]],STANDINGS_K[COMBINED],0),COLUMN(STANDINGS_K[PLACE IN LEAGUE]))</f>
        <v>4</v>
      </c>
      <c r="M1984">
        <f>16-INDEX(STANDINGS_SV[],MATCH(Table1[[#This Row],[COMBINED]],STANDINGS_SV[COMBINED],0),COLUMN(STANDINGS_SV[PLACE IN LEAGUE]))</f>
        <v>3</v>
      </c>
      <c r="N1984">
        <f>SUM(Table1[[#This Row],[BA]:[SV]])</f>
        <v>54</v>
      </c>
      <c r="O1984">
        <v>14</v>
      </c>
    </row>
    <row r="1985" spans="1:15" x14ac:dyDescent="0.25">
      <c r="A1985" t="s">
        <v>2050</v>
      </c>
      <c r="B1985" t="s">
        <v>2043</v>
      </c>
      <c r="C1985" t="str">
        <f>Table1[[#This Row],[League]]&amp;Table1[[#This Row],[Team]]</f>
        <v>$150 Draft Champions Jan 18 1:00 pm Lg.3598RAIN DELAY</v>
      </c>
      <c r="D1985">
        <f>16-INDEX(STANDINGS_BA[],MATCH(Table1[[#This Row],[COMBINED]],STANDINGS_BA[COMBINED],0),COLUMN(STANDINGS_BA[PLACE IN LEAGUE]))</f>
        <v>5</v>
      </c>
      <c r="E1985">
        <f>16-INDEX(STANDINGS_R[],MATCH(Table1[[#This Row],[COMBINED]],STANDINGS_R[COMBINED],0),COLUMN(STANDINGS_R[PLACE IN LEAGUE]))</f>
        <v>2</v>
      </c>
      <c r="F1985">
        <f>16-INDEX(STANDINGS_HR[],MATCH(Table1[[#This Row],[COMBINED]],STANDINGS_HR[COMBINED],0),COLUMN(STANDINGS_HR[PLACE IN LEAGUE]))</f>
        <v>4</v>
      </c>
      <c r="G1985">
        <f>16-INDEX(STANDINGS_RBI[],MATCH(Table1[[#This Row],[COMBINED]],STANDINGS_RBI[COMBINED],0),COLUMN(STANDINGS_RBI[PLACE IN LEAGUE]))</f>
        <v>2</v>
      </c>
      <c r="H1985">
        <f>16-INDEX(STANDINGS_SB[],MATCH(Table1[[#This Row],[COMBINED]],STANDINGS_SB[COMBINED],0),COLUMN(STANDINGS_SB[PLACE IN LEAGUE]))</f>
        <v>8</v>
      </c>
      <c r="I1985">
        <f>16-INDEX(STANDINGS_ERA[],MATCH(Table1[[#This Row],[COMBINED]],STANDINGS_ERA[COMBINED],0),COLUMN(STANDINGS_ERA[PLACE IN LEAGUE]))</f>
        <v>4</v>
      </c>
      <c r="J1985">
        <f>16-INDEX(STANDINGS_WHIP[],MATCH(Table1[[#This Row],[COMBINED]],STANDINGS_WHIP[COMBINED],0),COLUMN(STANDINGS_WHIP[PLACE IN LEAGUE]))</f>
        <v>2</v>
      </c>
      <c r="K1985">
        <f>16-INDEX(STANDINGS_W[],MATCH(Table1[[#This Row],[COMBINED]],STANDINGS_W[COMBINED],0),COLUMN(STANDINGS_W[PLACE IN LEAGUE]))</f>
        <v>5</v>
      </c>
      <c r="L1985">
        <f>16-INDEX(STANDINGS_K[],MATCH(Table1[[#This Row],[COMBINED]],STANDINGS_K[COMBINED],0),COLUMN(STANDINGS_K[PLACE IN LEAGUE]))</f>
        <v>9</v>
      </c>
      <c r="M1985">
        <f>16-INDEX(STANDINGS_SV[],MATCH(Table1[[#This Row],[COMBINED]],STANDINGS_SV[COMBINED],0),COLUMN(STANDINGS_SV[PLACE IN LEAGUE]))</f>
        <v>4</v>
      </c>
      <c r="N1985">
        <f>SUM(Table1[[#This Row],[BA]:[SV]])</f>
        <v>45</v>
      </c>
      <c r="O1985">
        <v>15</v>
      </c>
    </row>
    <row r="1986" spans="1:15" x14ac:dyDescent="0.25">
      <c r="A1986" t="s">
        <v>2053</v>
      </c>
      <c r="B1986" t="s">
        <v>2054</v>
      </c>
      <c r="C1986" t="str">
        <f>Table1[[#This Row],[League]]&amp;Table1[[#This Row],[Team]]</f>
        <v>$150 Draft Champions Jan 19 1:00 pm Lg.3599DC Dogo 3</v>
      </c>
      <c r="D1986">
        <f>16-INDEX(STANDINGS_BA[],MATCH(Table1[[#This Row],[COMBINED]],STANDINGS_BA[COMBINED],0),COLUMN(STANDINGS_BA[PLACE IN LEAGUE]))</f>
        <v>15</v>
      </c>
      <c r="E1986">
        <f>16-INDEX(STANDINGS_R[],MATCH(Table1[[#This Row],[COMBINED]],STANDINGS_R[COMBINED],0),COLUMN(STANDINGS_R[PLACE IN LEAGUE]))</f>
        <v>14</v>
      </c>
      <c r="F1986">
        <f>16-INDEX(STANDINGS_HR[],MATCH(Table1[[#This Row],[COMBINED]],STANDINGS_HR[COMBINED],0),COLUMN(STANDINGS_HR[PLACE IN LEAGUE]))</f>
        <v>13</v>
      </c>
      <c r="G1986">
        <f>16-INDEX(STANDINGS_RBI[],MATCH(Table1[[#This Row],[COMBINED]],STANDINGS_RBI[COMBINED],0),COLUMN(STANDINGS_RBI[PLACE IN LEAGUE]))</f>
        <v>12</v>
      </c>
      <c r="H1986">
        <f>16-INDEX(STANDINGS_SB[],MATCH(Table1[[#This Row],[COMBINED]],STANDINGS_SB[COMBINED],0),COLUMN(STANDINGS_SB[PLACE IN LEAGUE]))</f>
        <v>15</v>
      </c>
      <c r="I1986">
        <f>16-INDEX(STANDINGS_ERA[],MATCH(Table1[[#This Row],[COMBINED]],STANDINGS_ERA[COMBINED],0),COLUMN(STANDINGS_ERA[PLACE IN LEAGUE]))</f>
        <v>11</v>
      </c>
      <c r="J1986">
        <f>16-INDEX(STANDINGS_WHIP[],MATCH(Table1[[#This Row],[COMBINED]],STANDINGS_WHIP[COMBINED],0),COLUMN(STANDINGS_WHIP[PLACE IN LEAGUE]))</f>
        <v>13</v>
      </c>
      <c r="K1986">
        <f>16-INDEX(STANDINGS_W[],MATCH(Table1[[#This Row],[COMBINED]],STANDINGS_W[COMBINED],0),COLUMN(STANDINGS_W[PLACE IN LEAGUE]))</f>
        <v>11</v>
      </c>
      <c r="L1986">
        <f>16-INDEX(STANDINGS_K[],MATCH(Table1[[#This Row],[COMBINED]],STANDINGS_K[COMBINED],0),COLUMN(STANDINGS_K[PLACE IN LEAGUE]))</f>
        <v>7</v>
      </c>
      <c r="M1986">
        <f>16-INDEX(STANDINGS_SV[],MATCH(Table1[[#This Row],[COMBINED]],STANDINGS_SV[COMBINED],0),COLUMN(STANDINGS_SV[PLACE IN LEAGUE]))</f>
        <v>11</v>
      </c>
      <c r="N1986">
        <f>SUM(Table1[[#This Row],[BA]:[SV]])</f>
        <v>122</v>
      </c>
      <c r="O1986">
        <v>1</v>
      </c>
    </row>
    <row r="1987" spans="1:15" x14ac:dyDescent="0.25">
      <c r="A1987" t="s">
        <v>422</v>
      </c>
      <c r="B1987" t="s">
        <v>2054</v>
      </c>
      <c r="C1987" t="str">
        <f>Table1[[#This Row],[League]]&amp;Table1[[#This Row],[Team]]</f>
        <v>$150 Draft Champions Jan 19 1:00 pm Lg.3599Auburn Plainsman</v>
      </c>
      <c r="D1987">
        <f>16-INDEX(STANDINGS_BA[],MATCH(Table1[[#This Row],[COMBINED]],STANDINGS_BA[COMBINED],0),COLUMN(STANDINGS_BA[PLACE IN LEAGUE]))</f>
        <v>13</v>
      </c>
      <c r="E1987">
        <f>16-INDEX(STANDINGS_R[],MATCH(Table1[[#This Row],[COMBINED]],STANDINGS_R[COMBINED],0),COLUMN(STANDINGS_R[PLACE IN LEAGUE]))</f>
        <v>9</v>
      </c>
      <c r="F1987">
        <f>16-INDEX(STANDINGS_HR[],MATCH(Table1[[#This Row],[COMBINED]],STANDINGS_HR[COMBINED],0),COLUMN(STANDINGS_HR[PLACE IN LEAGUE]))</f>
        <v>6</v>
      </c>
      <c r="G1987">
        <f>16-INDEX(STANDINGS_RBI[],MATCH(Table1[[#This Row],[COMBINED]],STANDINGS_RBI[COMBINED],0),COLUMN(STANDINGS_RBI[PLACE IN LEAGUE]))</f>
        <v>7</v>
      </c>
      <c r="H1987">
        <f>16-INDEX(STANDINGS_SB[],MATCH(Table1[[#This Row],[COMBINED]],STANDINGS_SB[COMBINED],0),COLUMN(STANDINGS_SB[PLACE IN LEAGUE]))</f>
        <v>8</v>
      </c>
      <c r="I1987">
        <f>16-INDEX(STANDINGS_ERA[],MATCH(Table1[[#This Row],[COMBINED]],STANDINGS_ERA[COMBINED],0),COLUMN(STANDINGS_ERA[PLACE IN LEAGUE]))</f>
        <v>15</v>
      </c>
      <c r="J1987">
        <f>16-INDEX(STANDINGS_WHIP[],MATCH(Table1[[#This Row],[COMBINED]],STANDINGS_WHIP[COMBINED],0),COLUMN(STANDINGS_WHIP[PLACE IN LEAGUE]))</f>
        <v>14</v>
      </c>
      <c r="K1987">
        <f>16-INDEX(STANDINGS_W[],MATCH(Table1[[#This Row],[COMBINED]],STANDINGS_W[COMBINED],0),COLUMN(STANDINGS_W[PLACE IN LEAGUE]))</f>
        <v>12</v>
      </c>
      <c r="L1987">
        <f>16-INDEX(STANDINGS_K[],MATCH(Table1[[#This Row],[COMBINED]],STANDINGS_K[COMBINED],0),COLUMN(STANDINGS_K[PLACE IN LEAGUE]))</f>
        <v>12</v>
      </c>
      <c r="M1987">
        <f>16-INDEX(STANDINGS_SV[],MATCH(Table1[[#This Row],[COMBINED]],STANDINGS_SV[COMBINED],0),COLUMN(STANDINGS_SV[PLACE IN LEAGUE]))</f>
        <v>15</v>
      </c>
      <c r="N1987">
        <f>SUM(Table1[[#This Row],[BA]:[SV]])</f>
        <v>111</v>
      </c>
      <c r="O1987">
        <v>2</v>
      </c>
    </row>
    <row r="1988" spans="1:15" x14ac:dyDescent="0.25">
      <c r="A1988" t="s">
        <v>2056</v>
      </c>
      <c r="B1988" t="s">
        <v>2054</v>
      </c>
      <c r="C1988" t="str">
        <f>Table1[[#This Row],[League]]&amp;Table1[[#This Row],[Team]]</f>
        <v>$150 Draft Champions Jan 19 1:00 pm Lg.3599We Are Familia</v>
      </c>
      <c r="D1988">
        <f>16-INDEX(STANDINGS_BA[],MATCH(Table1[[#This Row],[COMBINED]],STANDINGS_BA[COMBINED],0),COLUMN(STANDINGS_BA[PLACE IN LEAGUE]))</f>
        <v>8</v>
      </c>
      <c r="E1988">
        <f>16-INDEX(STANDINGS_R[],MATCH(Table1[[#This Row],[COMBINED]],STANDINGS_R[COMBINED],0),COLUMN(STANDINGS_R[PLACE IN LEAGUE]))</f>
        <v>15</v>
      </c>
      <c r="F1988">
        <f>16-INDEX(STANDINGS_HR[],MATCH(Table1[[#This Row],[COMBINED]],STANDINGS_HR[COMBINED],0),COLUMN(STANDINGS_HR[PLACE IN LEAGUE]))</f>
        <v>15</v>
      </c>
      <c r="G1988">
        <f>16-INDEX(STANDINGS_RBI[],MATCH(Table1[[#This Row],[COMBINED]],STANDINGS_RBI[COMBINED],0),COLUMN(STANDINGS_RBI[PLACE IN LEAGUE]))</f>
        <v>15</v>
      </c>
      <c r="H1988">
        <f>16-INDEX(STANDINGS_SB[],MATCH(Table1[[#This Row],[COMBINED]],STANDINGS_SB[COMBINED],0),COLUMN(STANDINGS_SB[PLACE IN LEAGUE]))</f>
        <v>12</v>
      </c>
      <c r="I1988">
        <f>16-INDEX(STANDINGS_ERA[],MATCH(Table1[[#This Row],[COMBINED]],STANDINGS_ERA[COMBINED],0),COLUMN(STANDINGS_ERA[PLACE IN LEAGUE]))</f>
        <v>10</v>
      </c>
      <c r="J1988">
        <f>16-INDEX(STANDINGS_WHIP[],MATCH(Table1[[#This Row],[COMBINED]],STANDINGS_WHIP[COMBINED],0),COLUMN(STANDINGS_WHIP[PLACE IN LEAGUE]))</f>
        <v>8</v>
      </c>
      <c r="K1988">
        <f>16-INDEX(STANDINGS_W[],MATCH(Table1[[#This Row],[COMBINED]],STANDINGS_W[COMBINED],0),COLUMN(STANDINGS_W[PLACE IN LEAGUE]))</f>
        <v>10</v>
      </c>
      <c r="L1988">
        <f>16-INDEX(STANDINGS_K[],MATCH(Table1[[#This Row],[COMBINED]],STANDINGS_K[COMBINED],0),COLUMN(STANDINGS_K[PLACE IN LEAGUE]))</f>
        <v>13</v>
      </c>
      <c r="M1988">
        <f>16-INDEX(STANDINGS_SV[],MATCH(Table1[[#This Row],[COMBINED]],STANDINGS_SV[COMBINED],0),COLUMN(STANDINGS_SV[PLACE IN LEAGUE]))</f>
        <v>5</v>
      </c>
      <c r="N1988">
        <f>SUM(Table1[[#This Row],[BA]:[SV]])</f>
        <v>111</v>
      </c>
      <c r="O1988">
        <v>3</v>
      </c>
    </row>
    <row r="1989" spans="1:15" x14ac:dyDescent="0.25">
      <c r="A1989" t="s">
        <v>38</v>
      </c>
      <c r="B1989" t="s">
        <v>2054</v>
      </c>
      <c r="C1989" t="str">
        <f>Table1[[#This Row],[League]]&amp;Table1[[#This Row],[Team]]</f>
        <v>$150 Draft Champions Jan 19 1:00 pm Lg.3599Broken Arms</v>
      </c>
      <c r="D1989">
        <f>16-INDEX(STANDINGS_BA[],MATCH(Table1[[#This Row],[COMBINED]],STANDINGS_BA[COMBINED],0),COLUMN(STANDINGS_BA[PLACE IN LEAGUE]))</f>
        <v>7</v>
      </c>
      <c r="E1989">
        <f>16-INDEX(STANDINGS_R[],MATCH(Table1[[#This Row],[COMBINED]],STANDINGS_R[COMBINED],0),COLUMN(STANDINGS_R[PLACE IN LEAGUE]))</f>
        <v>13</v>
      </c>
      <c r="F1989">
        <f>16-INDEX(STANDINGS_HR[],MATCH(Table1[[#This Row],[COMBINED]],STANDINGS_HR[COMBINED],0),COLUMN(STANDINGS_HR[PLACE IN LEAGUE]))</f>
        <v>14</v>
      </c>
      <c r="G1989">
        <f>16-INDEX(STANDINGS_RBI[],MATCH(Table1[[#This Row],[COMBINED]],STANDINGS_RBI[COMBINED],0),COLUMN(STANDINGS_RBI[PLACE IN LEAGUE]))</f>
        <v>14</v>
      </c>
      <c r="H1989">
        <f>16-INDEX(STANDINGS_SB[],MATCH(Table1[[#This Row],[COMBINED]],STANDINGS_SB[COMBINED],0),COLUMN(STANDINGS_SB[PLACE IN LEAGUE]))</f>
        <v>11</v>
      </c>
      <c r="I1989">
        <f>16-INDEX(STANDINGS_ERA[],MATCH(Table1[[#This Row],[COMBINED]],STANDINGS_ERA[COMBINED],0),COLUMN(STANDINGS_ERA[PLACE IN LEAGUE]))</f>
        <v>9</v>
      </c>
      <c r="J1989">
        <f>16-INDEX(STANDINGS_WHIP[],MATCH(Table1[[#This Row],[COMBINED]],STANDINGS_WHIP[COMBINED],0),COLUMN(STANDINGS_WHIP[PLACE IN LEAGUE]))</f>
        <v>9</v>
      </c>
      <c r="K1989">
        <f>16-INDEX(STANDINGS_W[],MATCH(Table1[[#This Row],[COMBINED]],STANDINGS_W[COMBINED],0),COLUMN(STANDINGS_W[PLACE IN LEAGUE]))</f>
        <v>8</v>
      </c>
      <c r="L1989">
        <f>16-INDEX(STANDINGS_K[],MATCH(Table1[[#This Row],[COMBINED]],STANDINGS_K[COMBINED],0),COLUMN(STANDINGS_K[PLACE IN LEAGUE]))</f>
        <v>6</v>
      </c>
      <c r="M1989">
        <f>16-INDEX(STANDINGS_SV[],MATCH(Table1[[#This Row],[COMBINED]],STANDINGS_SV[COMBINED],0),COLUMN(STANDINGS_SV[PLACE IN LEAGUE]))</f>
        <v>13</v>
      </c>
      <c r="N1989">
        <f>SUM(Table1[[#This Row],[BA]:[SV]])</f>
        <v>104</v>
      </c>
      <c r="O1989">
        <v>4</v>
      </c>
    </row>
    <row r="1990" spans="1:15" x14ac:dyDescent="0.25">
      <c r="A1990" t="s">
        <v>2055</v>
      </c>
      <c r="B1990" t="s">
        <v>2054</v>
      </c>
      <c r="C1990" t="str">
        <f>Table1[[#This Row],[League]]&amp;Table1[[#This Row],[Team]]</f>
        <v>$150 Draft Champions Jan 19 1:00 pm Lg.3599Yangervis Clevinger</v>
      </c>
      <c r="D1990">
        <f>16-INDEX(STANDINGS_BA[],MATCH(Table1[[#This Row],[COMBINED]],STANDINGS_BA[COMBINED],0),COLUMN(STANDINGS_BA[PLACE IN LEAGUE]))</f>
        <v>9</v>
      </c>
      <c r="E1990">
        <f>16-INDEX(STANDINGS_R[],MATCH(Table1[[#This Row],[COMBINED]],STANDINGS_R[COMBINED],0),COLUMN(STANDINGS_R[PLACE IN LEAGUE]))</f>
        <v>6</v>
      </c>
      <c r="F1990">
        <f>16-INDEX(STANDINGS_HR[],MATCH(Table1[[#This Row],[COMBINED]],STANDINGS_HR[COMBINED],0),COLUMN(STANDINGS_HR[PLACE IN LEAGUE]))</f>
        <v>12</v>
      </c>
      <c r="G1990">
        <f>16-INDEX(STANDINGS_RBI[],MATCH(Table1[[#This Row],[COMBINED]],STANDINGS_RBI[COMBINED],0),COLUMN(STANDINGS_RBI[PLACE IN LEAGUE]))</f>
        <v>13</v>
      </c>
      <c r="H1990">
        <f>16-INDEX(STANDINGS_SB[],MATCH(Table1[[#This Row],[COMBINED]],STANDINGS_SB[COMBINED],0),COLUMN(STANDINGS_SB[PLACE IN LEAGUE]))</f>
        <v>5</v>
      </c>
      <c r="I1990">
        <f>16-INDEX(STANDINGS_ERA[],MATCH(Table1[[#This Row],[COMBINED]],STANDINGS_ERA[COMBINED],0),COLUMN(STANDINGS_ERA[PLACE IN LEAGUE]))</f>
        <v>14</v>
      </c>
      <c r="J1990">
        <f>16-INDEX(STANDINGS_WHIP[],MATCH(Table1[[#This Row],[COMBINED]],STANDINGS_WHIP[COMBINED],0),COLUMN(STANDINGS_WHIP[PLACE IN LEAGUE]))</f>
        <v>15</v>
      </c>
      <c r="K1990">
        <f>16-INDEX(STANDINGS_W[],MATCH(Table1[[#This Row],[COMBINED]],STANDINGS_W[COMBINED],0),COLUMN(STANDINGS_W[PLACE IN LEAGUE]))</f>
        <v>5</v>
      </c>
      <c r="L1990">
        <f>16-INDEX(STANDINGS_K[],MATCH(Table1[[#This Row],[COMBINED]],STANDINGS_K[COMBINED],0),COLUMN(STANDINGS_K[PLACE IN LEAGUE]))</f>
        <v>9</v>
      </c>
      <c r="M1990">
        <f>16-INDEX(STANDINGS_SV[],MATCH(Table1[[#This Row],[COMBINED]],STANDINGS_SV[COMBINED],0),COLUMN(STANDINGS_SV[PLACE IN LEAGUE]))</f>
        <v>14</v>
      </c>
      <c r="N1990">
        <f>SUM(Table1[[#This Row],[BA]:[SV]])</f>
        <v>102</v>
      </c>
      <c r="O1990">
        <v>5</v>
      </c>
    </row>
    <row r="1991" spans="1:15" x14ac:dyDescent="0.25">
      <c r="A1991" t="s">
        <v>233</v>
      </c>
      <c r="B1991" t="s">
        <v>2054</v>
      </c>
      <c r="C1991" t="str">
        <f>Table1[[#This Row],[League]]&amp;Table1[[#This Row],[Team]]</f>
        <v>$150 Draft Champions Jan 19 1:00 pm Lg.3599Calgary Cannons v1</v>
      </c>
      <c r="D1991">
        <f>16-INDEX(STANDINGS_BA[],MATCH(Table1[[#This Row],[COMBINED]],STANDINGS_BA[COMBINED],0),COLUMN(STANDINGS_BA[PLACE IN LEAGUE]))</f>
        <v>10</v>
      </c>
      <c r="E1991">
        <f>16-INDEX(STANDINGS_R[],MATCH(Table1[[#This Row],[COMBINED]],STANDINGS_R[COMBINED],0),COLUMN(STANDINGS_R[PLACE IN LEAGUE]))</f>
        <v>10</v>
      </c>
      <c r="F1991">
        <f>16-INDEX(STANDINGS_HR[],MATCH(Table1[[#This Row],[COMBINED]],STANDINGS_HR[COMBINED],0),COLUMN(STANDINGS_HR[PLACE IN LEAGUE]))</f>
        <v>11</v>
      </c>
      <c r="G1991">
        <f>16-INDEX(STANDINGS_RBI[],MATCH(Table1[[#This Row],[COMBINED]],STANDINGS_RBI[COMBINED],0),COLUMN(STANDINGS_RBI[PLACE IN LEAGUE]))</f>
        <v>10</v>
      </c>
      <c r="H1991">
        <f>16-INDEX(STANDINGS_SB[],MATCH(Table1[[#This Row],[COMBINED]],STANDINGS_SB[COMBINED],0),COLUMN(STANDINGS_SB[PLACE IN LEAGUE]))</f>
        <v>3</v>
      </c>
      <c r="I1991">
        <f>16-INDEX(STANDINGS_ERA[],MATCH(Table1[[#This Row],[COMBINED]],STANDINGS_ERA[COMBINED],0),COLUMN(STANDINGS_ERA[PLACE IN LEAGUE]))</f>
        <v>12</v>
      </c>
      <c r="J1991">
        <f>16-INDEX(STANDINGS_WHIP[],MATCH(Table1[[#This Row],[COMBINED]],STANDINGS_WHIP[COMBINED],0),COLUMN(STANDINGS_WHIP[PLACE IN LEAGUE]))</f>
        <v>12</v>
      </c>
      <c r="K1991">
        <f>16-INDEX(STANDINGS_W[],MATCH(Table1[[#This Row],[COMBINED]],STANDINGS_W[COMBINED],0),COLUMN(STANDINGS_W[PLACE IN LEAGUE]))</f>
        <v>14</v>
      </c>
      <c r="L1991">
        <f>16-INDEX(STANDINGS_K[],MATCH(Table1[[#This Row],[COMBINED]],STANDINGS_K[COMBINED],0),COLUMN(STANDINGS_K[PLACE IN LEAGUE]))</f>
        <v>15</v>
      </c>
      <c r="M1991">
        <f>16-INDEX(STANDINGS_SV[],MATCH(Table1[[#This Row],[COMBINED]],STANDINGS_SV[COMBINED],0),COLUMN(STANDINGS_SV[PLACE IN LEAGUE]))</f>
        <v>2</v>
      </c>
      <c r="N1991">
        <f>SUM(Table1[[#This Row],[BA]:[SV]])</f>
        <v>99</v>
      </c>
      <c r="O1991">
        <v>6</v>
      </c>
    </row>
    <row r="1992" spans="1:15" x14ac:dyDescent="0.25">
      <c r="A1992" t="s">
        <v>2057</v>
      </c>
      <c r="B1992" t="s">
        <v>2054</v>
      </c>
      <c r="C1992" t="str">
        <f>Table1[[#This Row],[League]]&amp;Table1[[#This Row],[Team]]</f>
        <v>$150 Draft Champions Jan 19 1:00 pm Lg.3599Moz Boyz 12</v>
      </c>
      <c r="D1992">
        <f>16-INDEX(STANDINGS_BA[],MATCH(Table1[[#This Row],[COMBINED]],STANDINGS_BA[COMBINED],0),COLUMN(STANDINGS_BA[PLACE IN LEAGUE]))</f>
        <v>6</v>
      </c>
      <c r="E1992">
        <f>16-INDEX(STANDINGS_R[],MATCH(Table1[[#This Row],[COMBINED]],STANDINGS_R[COMBINED],0),COLUMN(STANDINGS_R[PLACE IN LEAGUE]))</f>
        <v>12</v>
      </c>
      <c r="F1992">
        <f>16-INDEX(STANDINGS_HR[],MATCH(Table1[[#This Row],[COMBINED]],STANDINGS_HR[COMBINED],0),COLUMN(STANDINGS_HR[PLACE IN LEAGUE]))</f>
        <v>10</v>
      </c>
      <c r="G1992">
        <f>16-INDEX(STANDINGS_RBI[],MATCH(Table1[[#This Row],[COMBINED]],STANDINGS_RBI[COMBINED],0),COLUMN(STANDINGS_RBI[PLACE IN LEAGUE]))</f>
        <v>8</v>
      </c>
      <c r="H1992">
        <f>16-INDEX(STANDINGS_SB[],MATCH(Table1[[#This Row],[COMBINED]],STANDINGS_SB[COMBINED],0),COLUMN(STANDINGS_SB[PLACE IN LEAGUE]))</f>
        <v>6</v>
      </c>
      <c r="I1992">
        <f>16-INDEX(STANDINGS_ERA[],MATCH(Table1[[#This Row],[COMBINED]],STANDINGS_ERA[COMBINED],0),COLUMN(STANDINGS_ERA[PLACE IN LEAGUE]))</f>
        <v>7</v>
      </c>
      <c r="J1992">
        <f>16-INDEX(STANDINGS_WHIP[],MATCH(Table1[[#This Row],[COMBINED]],STANDINGS_WHIP[COMBINED],0),COLUMN(STANDINGS_WHIP[PLACE IN LEAGUE]))</f>
        <v>7</v>
      </c>
      <c r="K1992">
        <f>16-INDEX(STANDINGS_W[],MATCH(Table1[[#This Row],[COMBINED]],STANDINGS_W[COMBINED],0),COLUMN(STANDINGS_W[PLACE IN LEAGUE]))</f>
        <v>7</v>
      </c>
      <c r="L1992">
        <f>16-INDEX(STANDINGS_K[],MATCH(Table1[[#This Row],[COMBINED]],STANDINGS_K[COMBINED],0),COLUMN(STANDINGS_K[PLACE IN LEAGUE]))</f>
        <v>14</v>
      </c>
      <c r="M1992">
        <f>16-INDEX(STANDINGS_SV[],MATCH(Table1[[#This Row],[COMBINED]],STANDINGS_SV[COMBINED],0),COLUMN(STANDINGS_SV[PLACE IN LEAGUE]))</f>
        <v>4</v>
      </c>
      <c r="N1992">
        <f>SUM(Table1[[#This Row],[BA]:[SV]])</f>
        <v>81</v>
      </c>
      <c r="O1992">
        <v>7</v>
      </c>
    </row>
    <row r="1993" spans="1:15" x14ac:dyDescent="0.25">
      <c r="A1993" t="s">
        <v>329</v>
      </c>
      <c r="B1993" t="s">
        <v>2054</v>
      </c>
      <c r="C1993" t="str">
        <f>Table1[[#This Row],[League]]&amp;Table1[[#This Row],[Team]]</f>
        <v>$150 Draft Champions Jan 19 1:00 pm Lg.3599Team Selvaggio</v>
      </c>
      <c r="D1993">
        <f>16-INDEX(STANDINGS_BA[],MATCH(Table1[[#This Row],[COMBINED]],STANDINGS_BA[COMBINED],0),COLUMN(STANDINGS_BA[PLACE IN LEAGUE]))</f>
        <v>14</v>
      </c>
      <c r="E1993">
        <f>16-INDEX(STANDINGS_R[],MATCH(Table1[[#This Row],[COMBINED]],STANDINGS_R[COMBINED],0),COLUMN(STANDINGS_R[PLACE IN LEAGUE]))</f>
        <v>7</v>
      </c>
      <c r="F1993">
        <f>16-INDEX(STANDINGS_HR[],MATCH(Table1[[#This Row],[COMBINED]],STANDINGS_HR[COMBINED],0),COLUMN(STANDINGS_HR[PLACE IN LEAGUE]))</f>
        <v>4</v>
      </c>
      <c r="G1993">
        <f>16-INDEX(STANDINGS_RBI[],MATCH(Table1[[#This Row],[COMBINED]],STANDINGS_RBI[COMBINED],0),COLUMN(STANDINGS_RBI[PLACE IN LEAGUE]))</f>
        <v>5</v>
      </c>
      <c r="H1993">
        <f>16-INDEX(STANDINGS_SB[],MATCH(Table1[[#This Row],[COMBINED]],STANDINGS_SB[COMBINED],0),COLUMN(STANDINGS_SB[PLACE IN LEAGUE]))</f>
        <v>2</v>
      </c>
      <c r="I1993">
        <f>16-INDEX(STANDINGS_ERA[],MATCH(Table1[[#This Row],[COMBINED]],STANDINGS_ERA[COMBINED],0),COLUMN(STANDINGS_ERA[PLACE IN LEAGUE]))</f>
        <v>13</v>
      </c>
      <c r="J1993">
        <f>16-INDEX(STANDINGS_WHIP[],MATCH(Table1[[#This Row],[COMBINED]],STANDINGS_WHIP[COMBINED],0),COLUMN(STANDINGS_WHIP[PLACE IN LEAGUE]))</f>
        <v>6</v>
      </c>
      <c r="K1993">
        <f>16-INDEX(STANDINGS_W[],MATCH(Table1[[#This Row],[COMBINED]],STANDINGS_W[COMBINED],0),COLUMN(STANDINGS_W[PLACE IN LEAGUE]))</f>
        <v>15</v>
      </c>
      <c r="L1993">
        <f>16-INDEX(STANDINGS_K[],MATCH(Table1[[#This Row],[COMBINED]],STANDINGS_K[COMBINED],0),COLUMN(STANDINGS_K[PLACE IN LEAGUE]))</f>
        <v>10</v>
      </c>
      <c r="M1993">
        <f>16-INDEX(STANDINGS_SV[],MATCH(Table1[[#This Row],[COMBINED]],STANDINGS_SV[COMBINED],0),COLUMN(STANDINGS_SV[PLACE IN LEAGUE]))</f>
        <v>3</v>
      </c>
      <c r="N1993">
        <f>SUM(Table1[[#This Row],[BA]:[SV]])</f>
        <v>79</v>
      </c>
      <c r="O1993">
        <v>8</v>
      </c>
    </row>
    <row r="1994" spans="1:15" x14ac:dyDescent="0.25">
      <c r="A1994" t="s">
        <v>2059</v>
      </c>
      <c r="B1994" t="s">
        <v>2054</v>
      </c>
      <c r="C1994" t="str">
        <f>Table1[[#This Row],[League]]&amp;Table1[[#This Row],[Team]]</f>
        <v>$150 Draft Champions Jan 19 1:00 pm Lg.3599Goldschmidter</v>
      </c>
      <c r="D1994">
        <f>16-INDEX(STANDINGS_BA[],MATCH(Table1[[#This Row],[COMBINED]],STANDINGS_BA[COMBINED],0),COLUMN(STANDINGS_BA[PLACE IN LEAGUE]))</f>
        <v>3</v>
      </c>
      <c r="E1994">
        <f>16-INDEX(STANDINGS_R[],MATCH(Table1[[#This Row],[COMBINED]],STANDINGS_R[COMBINED],0),COLUMN(STANDINGS_R[PLACE IN LEAGUE]))</f>
        <v>11</v>
      </c>
      <c r="F1994">
        <f>16-INDEX(STANDINGS_HR[],MATCH(Table1[[#This Row],[COMBINED]],STANDINGS_HR[COMBINED],0),COLUMN(STANDINGS_HR[PLACE IN LEAGUE]))</f>
        <v>7</v>
      </c>
      <c r="G1994">
        <f>16-INDEX(STANDINGS_RBI[],MATCH(Table1[[#This Row],[COMBINED]],STANDINGS_RBI[COMBINED],0),COLUMN(STANDINGS_RBI[PLACE IN LEAGUE]))</f>
        <v>4</v>
      </c>
      <c r="H1994">
        <f>16-INDEX(STANDINGS_SB[],MATCH(Table1[[#This Row],[COMBINED]],STANDINGS_SB[COMBINED],0),COLUMN(STANDINGS_SB[PLACE IN LEAGUE]))</f>
        <v>13</v>
      </c>
      <c r="I1994">
        <f>16-INDEX(STANDINGS_ERA[],MATCH(Table1[[#This Row],[COMBINED]],STANDINGS_ERA[COMBINED],0),COLUMN(STANDINGS_ERA[PLACE IN LEAGUE]))</f>
        <v>5</v>
      </c>
      <c r="J1994">
        <f>16-INDEX(STANDINGS_WHIP[],MATCH(Table1[[#This Row],[COMBINED]],STANDINGS_WHIP[COMBINED],0),COLUMN(STANDINGS_WHIP[PLACE IN LEAGUE]))</f>
        <v>10</v>
      </c>
      <c r="K1994">
        <f>16-INDEX(STANDINGS_W[],MATCH(Table1[[#This Row],[COMBINED]],STANDINGS_W[COMBINED],0),COLUMN(STANDINGS_W[PLACE IN LEAGUE]))</f>
        <v>9</v>
      </c>
      <c r="L1994">
        <f>16-INDEX(STANDINGS_K[],MATCH(Table1[[#This Row],[COMBINED]],STANDINGS_K[COMBINED],0),COLUMN(STANDINGS_K[PLACE IN LEAGUE]))</f>
        <v>8</v>
      </c>
      <c r="M1994">
        <f>16-INDEX(STANDINGS_SV[],MATCH(Table1[[#This Row],[COMBINED]],STANDINGS_SV[COMBINED],0),COLUMN(STANDINGS_SV[PLACE IN LEAGUE]))</f>
        <v>6</v>
      </c>
      <c r="N1994">
        <f>SUM(Table1[[#This Row],[BA]:[SV]])</f>
        <v>76</v>
      </c>
      <c r="O1994">
        <v>9</v>
      </c>
    </row>
    <row r="1995" spans="1:15" x14ac:dyDescent="0.25">
      <c r="A1995" t="s">
        <v>405</v>
      </c>
      <c r="B1995" t="s">
        <v>2054</v>
      </c>
      <c r="C1995" t="str">
        <f>Table1[[#This Row],[League]]&amp;Table1[[#This Row],[Team]]</f>
        <v>$150 Draft Champions Jan 19 1:00 pm Lg.3599Team Gates</v>
      </c>
      <c r="D1995">
        <f>16-INDEX(STANDINGS_BA[],MATCH(Table1[[#This Row],[COMBINED]],STANDINGS_BA[COMBINED],0),COLUMN(STANDINGS_BA[PLACE IN LEAGUE]))</f>
        <v>12</v>
      </c>
      <c r="E1995">
        <f>16-INDEX(STANDINGS_R[],MATCH(Table1[[#This Row],[COMBINED]],STANDINGS_R[COMBINED],0),COLUMN(STANDINGS_R[PLACE IN LEAGUE]))</f>
        <v>2</v>
      </c>
      <c r="F1995">
        <f>16-INDEX(STANDINGS_HR[],MATCH(Table1[[#This Row],[COMBINED]],STANDINGS_HR[COMBINED],0),COLUMN(STANDINGS_HR[PLACE IN LEAGUE]))</f>
        <v>1</v>
      </c>
      <c r="G1995">
        <f>16-INDEX(STANDINGS_RBI[],MATCH(Table1[[#This Row],[COMBINED]],STANDINGS_RBI[COMBINED],0),COLUMN(STANDINGS_RBI[PLACE IN LEAGUE]))</f>
        <v>2</v>
      </c>
      <c r="H1995">
        <f>16-INDEX(STANDINGS_SB[],MATCH(Table1[[#This Row],[COMBINED]],STANDINGS_SB[COMBINED],0),COLUMN(STANDINGS_SB[PLACE IN LEAGUE]))</f>
        <v>7</v>
      </c>
      <c r="I1995">
        <f>16-INDEX(STANDINGS_ERA[],MATCH(Table1[[#This Row],[COMBINED]],STANDINGS_ERA[COMBINED],0),COLUMN(STANDINGS_ERA[PLACE IN LEAGUE]))</f>
        <v>8</v>
      </c>
      <c r="J1995">
        <f>16-INDEX(STANDINGS_WHIP[],MATCH(Table1[[#This Row],[COMBINED]],STANDINGS_WHIP[COMBINED],0),COLUMN(STANDINGS_WHIP[PLACE IN LEAGUE]))</f>
        <v>11</v>
      </c>
      <c r="K1995">
        <f>16-INDEX(STANDINGS_W[],MATCH(Table1[[#This Row],[COMBINED]],STANDINGS_W[COMBINED],0),COLUMN(STANDINGS_W[PLACE IN LEAGUE]))</f>
        <v>6</v>
      </c>
      <c r="L1995">
        <f>16-INDEX(STANDINGS_K[],MATCH(Table1[[#This Row],[COMBINED]],STANDINGS_K[COMBINED],0),COLUMN(STANDINGS_K[PLACE IN LEAGUE]))</f>
        <v>11</v>
      </c>
      <c r="M1995">
        <f>16-INDEX(STANDINGS_SV[],MATCH(Table1[[#This Row],[COMBINED]],STANDINGS_SV[COMBINED],0),COLUMN(STANDINGS_SV[PLACE IN LEAGUE]))</f>
        <v>9</v>
      </c>
      <c r="N1995">
        <f>SUM(Table1[[#This Row],[BA]:[SV]])</f>
        <v>69</v>
      </c>
      <c r="O1995">
        <v>10</v>
      </c>
    </row>
    <row r="1996" spans="1:15" x14ac:dyDescent="0.25">
      <c r="A1996" t="s">
        <v>2061</v>
      </c>
      <c r="B1996" t="s">
        <v>2054</v>
      </c>
      <c r="C1996" t="str">
        <f>Table1[[#This Row],[League]]&amp;Table1[[#This Row],[Team]]</f>
        <v>$150 Draft Champions Jan 19 1:00 pm Lg.3599zima.....</v>
      </c>
      <c r="D1996">
        <f>16-INDEX(STANDINGS_BA[],MATCH(Table1[[#This Row],[COMBINED]],STANDINGS_BA[COMBINED],0),COLUMN(STANDINGS_BA[PLACE IN LEAGUE]))</f>
        <v>1</v>
      </c>
      <c r="E1996">
        <f>16-INDEX(STANDINGS_R[],MATCH(Table1[[#This Row],[COMBINED]],STANDINGS_R[COMBINED],0),COLUMN(STANDINGS_R[PLACE IN LEAGUE]))</f>
        <v>8</v>
      </c>
      <c r="F1996">
        <f>16-INDEX(STANDINGS_HR[],MATCH(Table1[[#This Row],[COMBINED]],STANDINGS_HR[COMBINED],0),COLUMN(STANDINGS_HR[PLACE IN LEAGUE]))</f>
        <v>9</v>
      </c>
      <c r="G1996">
        <f>16-INDEX(STANDINGS_RBI[],MATCH(Table1[[#This Row],[COMBINED]],STANDINGS_RBI[COMBINED],0),COLUMN(STANDINGS_RBI[PLACE IN LEAGUE]))</f>
        <v>11</v>
      </c>
      <c r="H1996">
        <f>16-INDEX(STANDINGS_SB[],MATCH(Table1[[#This Row],[COMBINED]],STANDINGS_SB[COMBINED],0),COLUMN(STANDINGS_SB[PLACE IN LEAGUE]))</f>
        <v>10</v>
      </c>
      <c r="I1996">
        <f>16-INDEX(STANDINGS_ERA[],MATCH(Table1[[#This Row],[COMBINED]],STANDINGS_ERA[COMBINED],0),COLUMN(STANDINGS_ERA[PLACE IN LEAGUE]))</f>
        <v>3</v>
      </c>
      <c r="J1996">
        <f>16-INDEX(STANDINGS_WHIP[],MATCH(Table1[[#This Row],[COMBINED]],STANDINGS_WHIP[COMBINED],0),COLUMN(STANDINGS_WHIP[PLACE IN LEAGUE]))</f>
        <v>5</v>
      </c>
      <c r="K1996">
        <f>16-INDEX(STANDINGS_W[],MATCH(Table1[[#This Row],[COMBINED]],STANDINGS_W[COMBINED],0),COLUMN(STANDINGS_W[PLACE IN LEAGUE]))</f>
        <v>4</v>
      </c>
      <c r="L1996">
        <f>16-INDEX(STANDINGS_K[],MATCH(Table1[[#This Row],[COMBINED]],STANDINGS_K[COMBINED],0),COLUMN(STANDINGS_K[PLACE IN LEAGUE]))</f>
        <v>3</v>
      </c>
      <c r="M1996">
        <f>16-INDEX(STANDINGS_SV[],MATCH(Table1[[#This Row],[COMBINED]],STANDINGS_SV[COMBINED],0),COLUMN(STANDINGS_SV[PLACE IN LEAGUE]))</f>
        <v>8</v>
      </c>
      <c r="N1996">
        <f>SUM(Table1[[#This Row],[BA]:[SV]])</f>
        <v>62</v>
      </c>
      <c r="O1996">
        <v>11</v>
      </c>
    </row>
    <row r="1997" spans="1:15" x14ac:dyDescent="0.25">
      <c r="A1997" t="s">
        <v>490</v>
      </c>
      <c r="B1997" t="s">
        <v>2054</v>
      </c>
      <c r="C1997" t="str">
        <f>Table1[[#This Row],[League]]&amp;Table1[[#This Row],[Team]]</f>
        <v>$150 Draft Champions Jan 19 1:00 pm Lg.3599Fox Force Five</v>
      </c>
      <c r="D1997">
        <f>16-INDEX(STANDINGS_BA[],MATCH(Table1[[#This Row],[COMBINED]],STANDINGS_BA[COMBINED],0),COLUMN(STANDINGS_BA[PLACE IN LEAGUE]))</f>
        <v>4</v>
      </c>
      <c r="E1997">
        <f>16-INDEX(STANDINGS_R[],MATCH(Table1[[#This Row],[COMBINED]],STANDINGS_R[COMBINED],0),COLUMN(STANDINGS_R[PLACE IN LEAGUE]))</f>
        <v>3</v>
      </c>
      <c r="F1997">
        <f>16-INDEX(STANDINGS_HR[],MATCH(Table1[[#This Row],[COMBINED]],STANDINGS_HR[COMBINED],0),COLUMN(STANDINGS_HR[PLACE IN LEAGUE]))</f>
        <v>2</v>
      </c>
      <c r="G1997">
        <f>16-INDEX(STANDINGS_RBI[],MATCH(Table1[[#This Row],[COMBINED]],STANDINGS_RBI[COMBINED],0),COLUMN(STANDINGS_RBI[PLACE IN LEAGUE]))</f>
        <v>3</v>
      </c>
      <c r="H1997">
        <f>16-INDEX(STANDINGS_SB[],MATCH(Table1[[#This Row],[COMBINED]],STANDINGS_SB[COMBINED],0),COLUMN(STANDINGS_SB[PLACE IN LEAGUE]))</f>
        <v>9</v>
      </c>
      <c r="I1997">
        <f>16-INDEX(STANDINGS_ERA[],MATCH(Table1[[#This Row],[COMBINED]],STANDINGS_ERA[COMBINED],0),COLUMN(STANDINGS_ERA[PLACE IN LEAGUE]))</f>
        <v>4</v>
      </c>
      <c r="J1997">
        <f>16-INDEX(STANDINGS_WHIP[],MATCH(Table1[[#This Row],[COMBINED]],STANDINGS_WHIP[COMBINED],0),COLUMN(STANDINGS_WHIP[PLACE IN LEAGUE]))</f>
        <v>4</v>
      </c>
      <c r="K1997">
        <f>16-INDEX(STANDINGS_W[],MATCH(Table1[[#This Row],[COMBINED]],STANDINGS_W[COMBINED],0),COLUMN(STANDINGS_W[PLACE IN LEAGUE]))</f>
        <v>13</v>
      </c>
      <c r="L1997">
        <f>16-INDEX(STANDINGS_K[],MATCH(Table1[[#This Row],[COMBINED]],STANDINGS_K[COMBINED],0),COLUMN(STANDINGS_K[PLACE IN LEAGUE]))</f>
        <v>5</v>
      </c>
      <c r="M1997">
        <f>16-INDEX(STANDINGS_SV[],MATCH(Table1[[#This Row],[COMBINED]],STANDINGS_SV[COMBINED],0),COLUMN(STANDINGS_SV[PLACE IN LEAGUE]))</f>
        <v>12</v>
      </c>
      <c r="N1997">
        <f>SUM(Table1[[#This Row],[BA]:[SV]])</f>
        <v>59</v>
      </c>
      <c r="O1997">
        <v>12</v>
      </c>
    </row>
    <row r="1998" spans="1:15" x14ac:dyDescent="0.25">
      <c r="A1998" t="s">
        <v>1550</v>
      </c>
      <c r="B1998" t="s">
        <v>2054</v>
      </c>
      <c r="C1998" t="str">
        <f>Table1[[#This Row],[League]]&amp;Table1[[#This Row],[Team]]</f>
        <v>$150 Draft Champions Jan 19 1:00 pm Lg.3599Wellington Blacks</v>
      </c>
      <c r="D1998">
        <f>16-INDEX(STANDINGS_BA[],MATCH(Table1[[#This Row],[COMBINED]],STANDINGS_BA[COMBINED],0),COLUMN(STANDINGS_BA[PLACE IN LEAGUE]))</f>
        <v>11</v>
      </c>
      <c r="E1998">
        <f>16-INDEX(STANDINGS_R[],MATCH(Table1[[#This Row],[COMBINED]],STANDINGS_R[COMBINED],0),COLUMN(STANDINGS_R[PLACE IN LEAGUE]))</f>
        <v>5</v>
      </c>
      <c r="F1998">
        <f>16-INDEX(STANDINGS_HR[],MATCH(Table1[[#This Row],[COMBINED]],STANDINGS_HR[COMBINED],0),COLUMN(STANDINGS_HR[PLACE IN LEAGUE]))</f>
        <v>8</v>
      </c>
      <c r="G1998">
        <f>16-INDEX(STANDINGS_RBI[],MATCH(Table1[[#This Row],[COMBINED]],STANDINGS_RBI[COMBINED],0),COLUMN(STANDINGS_RBI[PLACE IN LEAGUE]))</f>
        <v>6</v>
      </c>
      <c r="H1998">
        <f>16-INDEX(STANDINGS_SB[],MATCH(Table1[[#This Row],[COMBINED]],STANDINGS_SB[COMBINED],0),COLUMN(STANDINGS_SB[PLACE IN LEAGUE]))</f>
        <v>14</v>
      </c>
      <c r="I1998">
        <f>16-INDEX(STANDINGS_ERA[],MATCH(Table1[[#This Row],[COMBINED]],STANDINGS_ERA[COMBINED],0),COLUMN(STANDINGS_ERA[PLACE IN LEAGUE]))</f>
        <v>1</v>
      </c>
      <c r="J1998">
        <f>16-INDEX(STANDINGS_WHIP[],MATCH(Table1[[#This Row],[COMBINED]],STANDINGS_WHIP[COMBINED],0),COLUMN(STANDINGS_WHIP[PLACE IN LEAGUE]))</f>
        <v>1</v>
      </c>
      <c r="K1998">
        <f>16-INDEX(STANDINGS_W[],MATCH(Table1[[#This Row],[COMBINED]],STANDINGS_W[COMBINED],0),COLUMN(STANDINGS_W[PLACE IN LEAGUE]))</f>
        <v>3</v>
      </c>
      <c r="L1998">
        <f>16-INDEX(STANDINGS_K[],MATCH(Table1[[#This Row],[COMBINED]],STANDINGS_K[COMBINED],0),COLUMN(STANDINGS_K[PLACE IN LEAGUE]))</f>
        <v>4</v>
      </c>
      <c r="M1998">
        <f>16-INDEX(STANDINGS_SV[],MATCH(Table1[[#This Row],[COMBINED]],STANDINGS_SV[COMBINED],0),COLUMN(STANDINGS_SV[PLACE IN LEAGUE]))</f>
        <v>1</v>
      </c>
      <c r="N1998">
        <f>SUM(Table1[[#This Row],[BA]:[SV]])</f>
        <v>54</v>
      </c>
      <c r="O1998">
        <v>13</v>
      </c>
    </row>
    <row r="1999" spans="1:15" x14ac:dyDescent="0.25">
      <c r="A1999" t="s">
        <v>2058</v>
      </c>
      <c r="B1999" t="s">
        <v>2054</v>
      </c>
      <c r="C1999" t="str">
        <f>Table1[[#This Row],[League]]&amp;Table1[[#This Row],[Team]]</f>
        <v>$150 Draft Champions Jan 19 1:00 pm Lg.3599Strohs before Hoes</v>
      </c>
      <c r="D1999">
        <f>16-INDEX(STANDINGS_BA[],MATCH(Table1[[#This Row],[COMBINED]],STANDINGS_BA[COMBINED],0),COLUMN(STANDINGS_BA[PLACE IN LEAGUE]))</f>
        <v>5</v>
      </c>
      <c r="E1999">
        <f>16-INDEX(STANDINGS_R[],MATCH(Table1[[#This Row],[COMBINED]],STANDINGS_R[COMBINED],0),COLUMN(STANDINGS_R[PLACE IN LEAGUE]))</f>
        <v>4</v>
      </c>
      <c r="F1999">
        <f>16-INDEX(STANDINGS_HR[],MATCH(Table1[[#This Row],[COMBINED]],STANDINGS_HR[COMBINED],0),COLUMN(STANDINGS_HR[PLACE IN LEAGUE]))</f>
        <v>5</v>
      </c>
      <c r="G1999">
        <f>16-INDEX(STANDINGS_RBI[],MATCH(Table1[[#This Row],[COMBINED]],STANDINGS_RBI[COMBINED],0),COLUMN(STANDINGS_RBI[PLACE IN LEAGUE]))</f>
        <v>9</v>
      </c>
      <c r="H1999">
        <f>16-INDEX(STANDINGS_SB[],MATCH(Table1[[#This Row],[COMBINED]],STANDINGS_SB[COMBINED],0),COLUMN(STANDINGS_SB[PLACE IN LEAGUE]))</f>
        <v>4</v>
      </c>
      <c r="I1999">
        <f>16-INDEX(STANDINGS_ERA[],MATCH(Table1[[#This Row],[COMBINED]],STANDINGS_ERA[COMBINED],0),COLUMN(STANDINGS_ERA[PLACE IN LEAGUE]))</f>
        <v>2</v>
      </c>
      <c r="J1999">
        <f>16-INDEX(STANDINGS_WHIP[],MATCH(Table1[[#This Row],[COMBINED]],STANDINGS_WHIP[COMBINED],0),COLUMN(STANDINGS_WHIP[PLACE IN LEAGUE]))</f>
        <v>2</v>
      </c>
      <c r="K1999">
        <f>16-INDEX(STANDINGS_W[],MATCH(Table1[[#This Row],[COMBINED]],STANDINGS_W[COMBINED],0),COLUMN(STANDINGS_W[PLACE IN LEAGUE]))</f>
        <v>1</v>
      </c>
      <c r="L1999">
        <f>16-INDEX(STANDINGS_K[],MATCH(Table1[[#This Row],[COMBINED]],STANDINGS_K[COMBINED],0),COLUMN(STANDINGS_K[PLACE IN LEAGUE]))</f>
        <v>2</v>
      </c>
      <c r="M1999">
        <f>16-INDEX(STANDINGS_SV[],MATCH(Table1[[#This Row],[COMBINED]],STANDINGS_SV[COMBINED],0),COLUMN(STANDINGS_SV[PLACE IN LEAGUE]))</f>
        <v>7</v>
      </c>
      <c r="N1999">
        <f>SUM(Table1[[#This Row],[BA]:[SV]])</f>
        <v>41</v>
      </c>
      <c r="O1999">
        <v>14</v>
      </c>
    </row>
    <row r="2000" spans="1:15" x14ac:dyDescent="0.25">
      <c r="A2000" t="s">
        <v>2060</v>
      </c>
      <c r="B2000" t="s">
        <v>2054</v>
      </c>
      <c r="C2000" t="str">
        <f>Table1[[#This Row],[League]]&amp;Table1[[#This Row],[Team]]</f>
        <v>$150 Draft Champions Jan 19 1:00 pm Lg.3599Profloop3</v>
      </c>
      <c r="D2000">
        <f>16-INDEX(STANDINGS_BA[],MATCH(Table1[[#This Row],[COMBINED]],STANDINGS_BA[COMBINED],0),COLUMN(STANDINGS_BA[PLACE IN LEAGUE]))</f>
        <v>2</v>
      </c>
      <c r="E2000">
        <f>16-INDEX(STANDINGS_R[],MATCH(Table1[[#This Row],[COMBINED]],STANDINGS_R[COMBINED],0),COLUMN(STANDINGS_R[PLACE IN LEAGUE]))</f>
        <v>1</v>
      </c>
      <c r="F2000">
        <f>16-INDEX(STANDINGS_HR[],MATCH(Table1[[#This Row],[COMBINED]],STANDINGS_HR[COMBINED],0),COLUMN(STANDINGS_HR[PLACE IN LEAGUE]))</f>
        <v>3</v>
      </c>
      <c r="G2000">
        <f>16-INDEX(STANDINGS_RBI[],MATCH(Table1[[#This Row],[COMBINED]],STANDINGS_RBI[COMBINED],0),COLUMN(STANDINGS_RBI[PLACE IN LEAGUE]))</f>
        <v>1</v>
      </c>
      <c r="H2000">
        <f>16-INDEX(STANDINGS_SB[],MATCH(Table1[[#This Row],[COMBINED]],STANDINGS_SB[COMBINED],0),COLUMN(STANDINGS_SB[PLACE IN LEAGUE]))</f>
        <v>1</v>
      </c>
      <c r="I2000">
        <f>16-INDEX(STANDINGS_ERA[],MATCH(Table1[[#This Row],[COMBINED]],STANDINGS_ERA[COMBINED],0),COLUMN(STANDINGS_ERA[PLACE IN LEAGUE]))</f>
        <v>6</v>
      </c>
      <c r="J2000">
        <f>16-INDEX(STANDINGS_WHIP[],MATCH(Table1[[#This Row],[COMBINED]],STANDINGS_WHIP[COMBINED],0),COLUMN(STANDINGS_WHIP[PLACE IN LEAGUE]))</f>
        <v>3</v>
      </c>
      <c r="K2000">
        <f>16-INDEX(STANDINGS_W[],MATCH(Table1[[#This Row],[COMBINED]],STANDINGS_W[COMBINED],0),COLUMN(STANDINGS_W[PLACE IN LEAGUE]))</f>
        <v>2</v>
      </c>
      <c r="L2000">
        <f>16-INDEX(STANDINGS_K[],MATCH(Table1[[#This Row],[COMBINED]],STANDINGS_K[COMBINED],0),COLUMN(STANDINGS_K[PLACE IN LEAGUE]))</f>
        <v>1</v>
      </c>
      <c r="M2000">
        <f>16-INDEX(STANDINGS_SV[],MATCH(Table1[[#This Row],[COMBINED]],STANDINGS_SV[COMBINED],0),COLUMN(STANDINGS_SV[PLACE IN LEAGUE]))</f>
        <v>10</v>
      </c>
      <c r="N2000">
        <f>SUM(Table1[[#This Row],[BA]:[SV]])</f>
        <v>30</v>
      </c>
      <c r="O2000">
        <v>15</v>
      </c>
    </row>
    <row r="2001" spans="1:15" x14ac:dyDescent="0.25">
      <c r="A2001" t="s">
        <v>2064</v>
      </c>
      <c r="B2001" t="s">
        <v>2063</v>
      </c>
      <c r="C2001" t="str">
        <f>Table1[[#This Row],[League]]&amp;Table1[[#This Row],[Team]]</f>
        <v>$150 Draft Champions Jan 19 1:00 pm Lg.3600Aubrey Huff's Comeback</v>
      </c>
      <c r="D2001">
        <f>16-INDEX(STANDINGS_BA[],MATCH(Table1[[#This Row],[COMBINED]],STANDINGS_BA[COMBINED],0),COLUMN(STANDINGS_BA[PLACE IN LEAGUE]))</f>
        <v>14</v>
      </c>
      <c r="E2001">
        <f>16-INDEX(STANDINGS_R[],MATCH(Table1[[#This Row],[COMBINED]],STANDINGS_R[COMBINED],0),COLUMN(STANDINGS_R[PLACE IN LEAGUE]))</f>
        <v>15</v>
      </c>
      <c r="F2001">
        <f>16-INDEX(STANDINGS_HR[],MATCH(Table1[[#This Row],[COMBINED]],STANDINGS_HR[COMBINED],0),COLUMN(STANDINGS_HR[PLACE IN LEAGUE]))</f>
        <v>15</v>
      </c>
      <c r="G2001">
        <f>16-INDEX(STANDINGS_RBI[],MATCH(Table1[[#This Row],[COMBINED]],STANDINGS_RBI[COMBINED],0),COLUMN(STANDINGS_RBI[PLACE IN LEAGUE]))</f>
        <v>15</v>
      </c>
      <c r="H2001">
        <f>16-INDEX(STANDINGS_SB[],MATCH(Table1[[#This Row],[COMBINED]],STANDINGS_SB[COMBINED],0),COLUMN(STANDINGS_SB[PLACE IN LEAGUE]))</f>
        <v>15</v>
      </c>
      <c r="I2001">
        <f>16-INDEX(STANDINGS_ERA[],MATCH(Table1[[#This Row],[COMBINED]],STANDINGS_ERA[COMBINED],0),COLUMN(STANDINGS_ERA[PLACE IN LEAGUE]))</f>
        <v>15</v>
      </c>
      <c r="J2001">
        <f>16-INDEX(STANDINGS_WHIP[],MATCH(Table1[[#This Row],[COMBINED]],STANDINGS_WHIP[COMBINED],0),COLUMN(STANDINGS_WHIP[PLACE IN LEAGUE]))</f>
        <v>15</v>
      </c>
      <c r="K2001">
        <f>16-INDEX(STANDINGS_W[],MATCH(Table1[[#This Row],[COMBINED]],STANDINGS_W[COMBINED],0),COLUMN(STANDINGS_W[PLACE IN LEAGUE]))</f>
        <v>13</v>
      </c>
      <c r="L2001">
        <f>16-INDEX(STANDINGS_K[],MATCH(Table1[[#This Row],[COMBINED]],STANDINGS_K[COMBINED],0),COLUMN(STANDINGS_K[PLACE IN LEAGUE]))</f>
        <v>10</v>
      </c>
      <c r="M2001">
        <f>16-INDEX(STANDINGS_SV[],MATCH(Table1[[#This Row],[COMBINED]],STANDINGS_SV[COMBINED],0),COLUMN(STANDINGS_SV[PLACE IN LEAGUE]))</f>
        <v>14</v>
      </c>
      <c r="N2001">
        <f>SUM(Table1[[#This Row],[BA]:[SV]])</f>
        <v>141</v>
      </c>
      <c r="O2001">
        <v>1</v>
      </c>
    </row>
    <row r="2002" spans="1:15" x14ac:dyDescent="0.25">
      <c r="A2002" t="s">
        <v>461</v>
      </c>
      <c r="B2002" t="s">
        <v>2063</v>
      </c>
      <c r="C2002" t="str">
        <f>Table1[[#This Row],[League]]&amp;Table1[[#This Row],[Team]]</f>
        <v>$150 Draft Champions Jan 19 1:00 pm Lg.3600Evil Empire</v>
      </c>
      <c r="D2002">
        <f>16-INDEX(STANDINGS_BA[],MATCH(Table1[[#This Row],[COMBINED]],STANDINGS_BA[COMBINED],0),COLUMN(STANDINGS_BA[PLACE IN LEAGUE]))</f>
        <v>4</v>
      </c>
      <c r="E2002">
        <f>16-INDEX(STANDINGS_R[],MATCH(Table1[[#This Row],[COMBINED]],STANDINGS_R[COMBINED],0),COLUMN(STANDINGS_R[PLACE IN LEAGUE]))</f>
        <v>13</v>
      </c>
      <c r="F2002">
        <f>16-INDEX(STANDINGS_HR[],MATCH(Table1[[#This Row],[COMBINED]],STANDINGS_HR[COMBINED],0),COLUMN(STANDINGS_HR[PLACE IN LEAGUE]))</f>
        <v>7</v>
      </c>
      <c r="G2002">
        <f>16-INDEX(STANDINGS_RBI[],MATCH(Table1[[#This Row],[COMBINED]],STANDINGS_RBI[COMBINED],0),COLUMN(STANDINGS_RBI[PLACE IN LEAGUE]))</f>
        <v>13</v>
      </c>
      <c r="H2002">
        <f>16-INDEX(STANDINGS_SB[],MATCH(Table1[[#This Row],[COMBINED]],STANDINGS_SB[COMBINED],0),COLUMN(STANDINGS_SB[PLACE IN LEAGUE]))</f>
        <v>13</v>
      </c>
      <c r="I2002">
        <f>16-INDEX(STANDINGS_ERA[],MATCH(Table1[[#This Row],[COMBINED]],STANDINGS_ERA[COMBINED],0),COLUMN(STANDINGS_ERA[PLACE IN LEAGUE]))</f>
        <v>9</v>
      </c>
      <c r="J2002">
        <f>16-INDEX(STANDINGS_WHIP[],MATCH(Table1[[#This Row],[COMBINED]],STANDINGS_WHIP[COMBINED],0),COLUMN(STANDINGS_WHIP[PLACE IN LEAGUE]))</f>
        <v>11</v>
      </c>
      <c r="K2002">
        <f>16-INDEX(STANDINGS_W[],MATCH(Table1[[#This Row],[COMBINED]],STANDINGS_W[COMBINED],0),COLUMN(STANDINGS_W[PLACE IN LEAGUE]))</f>
        <v>15</v>
      </c>
      <c r="L2002">
        <f>16-INDEX(STANDINGS_K[],MATCH(Table1[[#This Row],[COMBINED]],STANDINGS_K[COMBINED],0),COLUMN(STANDINGS_K[PLACE IN LEAGUE]))</f>
        <v>15</v>
      </c>
      <c r="M2002">
        <f>16-INDEX(STANDINGS_SV[],MATCH(Table1[[#This Row],[COMBINED]],STANDINGS_SV[COMBINED],0),COLUMN(STANDINGS_SV[PLACE IN LEAGUE]))</f>
        <v>1</v>
      </c>
      <c r="N2002">
        <f>SUM(Table1[[#This Row],[BA]:[SV]])</f>
        <v>101</v>
      </c>
      <c r="O2002">
        <v>2</v>
      </c>
    </row>
    <row r="2003" spans="1:15" x14ac:dyDescent="0.25">
      <c r="A2003" t="s">
        <v>2073</v>
      </c>
      <c r="B2003" t="s">
        <v>2063</v>
      </c>
      <c r="C2003" t="str">
        <f>Table1[[#This Row],[League]]&amp;Table1[[#This Row],[Team]]</f>
        <v>$150 Draft Champions Jan 19 1:00 pm Lg.3600Team Bankus</v>
      </c>
      <c r="D2003">
        <f>16-INDEX(STANDINGS_BA[],MATCH(Table1[[#This Row],[COMBINED]],STANDINGS_BA[COMBINED],0),COLUMN(STANDINGS_BA[PLACE IN LEAGUE]))</f>
        <v>1</v>
      </c>
      <c r="E2003">
        <f>16-INDEX(STANDINGS_R[],MATCH(Table1[[#This Row],[COMBINED]],STANDINGS_R[COMBINED],0),COLUMN(STANDINGS_R[PLACE IN LEAGUE]))</f>
        <v>11</v>
      </c>
      <c r="F2003">
        <f>16-INDEX(STANDINGS_HR[],MATCH(Table1[[#This Row],[COMBINED]],STANDINGS_HR[COMBINED],0),COLUMN(STANDINGS_HR[PLACE IN LEAGUE]))</f>
        <v>13</v>
      </c>
      <c r="G2003">
        <f>16-INDEX(STANDINGS_RBI[],MATCH(Table1[[#This Row],[COMBINED]],STANDINGS_RBI[COMBINED],0),COLUMN(STANDINGS_RBI[PLACE IN LEAGUE]))</f>
        <v>10</v>
      </c>
      <c r="H2003">
        <f>16-INDEX(STANDINGS_SB[],MATCH(Table1[[#This Row],[COMBINED]],STANDINGS_SB[COMBINED],0),COLUMN(STANDINGS_SB[PLACE IN LEAGUE]))</f>
        <v>8</v>
      </c>
      <c r="I2003">
        <f>16-INDEX(STANDINGS_ERA[],MATCH(Table1[[#This Row],[COMBINED]],STANDINGS_ERA[COMBINED],0),COLUMN(STANDINGS_ERA[PLACE IN LEAGUE]))</f>
        <v>12</v>
      </c>
      <c r="J2003">
        <f>16-INDEX(STANDINGS_WHIP[],MATCH(Table1[[#This Row],[COMBINED]],STANDINGS_WHIP[COMBINED],0),COLUMN(STANDINGS_WHIP[PLACE IN LEAGUE]))</f>
        <v>13</v>
      </c>
      <c r="K2003">
        <f>16-INDEX(STANDINGS_W[],MATCH(Table1[[#This Row],[COMBINED]],STANDINGS_W[COMBINED],0),COLUMN(STANDINGS_W[PLACE IN LEAGUE]))</f>
        <v>14</v>
      </c>
      <c r="L2003">
        <f>16-INDEX(STANDINGS_K[],MATCH(Table1[[#This Row],[COMBINED]],STANDINGS_K[COMBINED],0),COLUMN(STANDINGS_K[PLACE IN LEAGUE]))</f>
        <v>14</v>
      </c>
      <c r="M2003">
        <f>16-INDEX(STANDINGS_SV[],MATCH(Table1[[#This Row],[COMBINED]],STANDINGS_SV[COMBINED],0),COLUMN(STANDINGS_SV[PLACE IN LEAGUE]))</f>
        <v>3</v>
      </c>
      <c r="N2003">
        <f>SUM(Table1[[#This Row],[BA]:[SV]])</f>
        <v>99</v>
      </c>
      <c r="O2003">
        <v>3</v>
      </c>
    </row>
    <row r="2004" spans="1:15" x14ac:dyDescent="0.25">
      <c r="A2004" t="s">
        <v>70</v>
      </c>
      <c r="B2004" t="s">
        <v>2063</v>
      </c>
      <c r="C2004" t="str">
        <f>Table1[[#This Row],[League]]&amp;Table1[[#This Row],[Team]]</f>
        <v>$150 Draft Champions Jan 19 1:00 pm Lg.3600Captain Crunch 3</v>
      </c>
      <c r="D2004">
        <f>16-INDEX(STANDINGS_BA[],MATCH(Table1[[#This Row],[COMBINED]],STANDINGS_BA[COMBINED],0),COLUMN(STANDINGS_BA[PLACE IN LEAGUE]))</f>
        <v>13</v>
      </c>
      <c r="E2004">
        <f>16-INDEX(STANDINGS_R[],MATCH(Table1[[#This Row],[COMBINED]],STANDINGS_R[COMBINED],0),COLUMN(STANDINGS_R[PLACE IN LEAGUE]))</f>
        <v>14</v>
      </c>
      <c r="F2004">
        <f>16-INDEX(STANDINGS_HR[],MATCH(Table1[[#This Row],[COMBINED]],STANDINGS_HR[COMBINED],0),COLUMN(STANDINGS_HR[PLACE IN LEAGUE]))</f>
        <v>10</v>
      </c>
      <c r="G2004">
        <f>16-INDEX(STANDINGS_RBI[],MATCH(Table1[[#This Row],[COMBINED]],STANDINGS_RBI[COMBINED],0),COLUMN(STANDINGS_RBI[PLACE IN LEAGUE]))</f>
        <v>14</v>
      </c>
      <c r="H2004">
        <f>16-INDEX(STANDINGS_SB[],MATCH(Table1[[#This Row],[COMBINED]],STANDINGS_SB[COMBINED],0),COLUMN(STANDINGS_SB[PLACE IN LEAGUE]))</f>
        <v>5</v>
      </c>
      <c r="I2004">
        <f>16-INDEX(STANDINGS_ERA[],MATCH(Table1[[#This Row],[COMBINED]],STANDINGS_ERA[COMBINED],0),COLUMN(STANDINGS_ERA[PLACE IN LEAGUE]))</f>
        <v>8</v>
      </c>
      <c r="J2004">
        <f>16-INDEX(STANDINGS_WHIP[],MATCH(Table1[[#This Row],[COMBINED]],STANDINGS_WHIP[COMBINED],0),COLUMN(STANDINGS_WHIP[PLACE IN LEAGUE]))</f>
        <v>8</v>
      </c>
      <c r="K2004">
        <f>16-INDEX(STANDINGS_W[],MATCH(Table1[[#This Row],[COMBINED]],STANDINGS_W[COMBINED],0),COLUMN(STANDINGS_W[PLACE IN LEAGUE]))</f>
        <v>7</v>
      </c>
      <c r="L2004">
        <f>16-INDEX(STANDINGS_K[],MATCH(Table1[[#This Row],[COMBINED]],STANDINGS_K[COMBINED],0),COLUMN(STANDINGS_K[PLACE IN LEAGUE]))</f>
        <v>9</v>
      </c>
      <c r="M2004">
        <f>16-INDEX(STANDINGS_SV[],MATCH(Table1[[#This Row],[COMBINED]],STANDINGS_SV[COMBINED],0),COLUMN(STANDINGS_SV[PLACE IN LEAGUE]))</f>
        <v>8</v>
      </c>
      <c r="N2004">
        <f>SUM(Table1[[#This Row],[BA]:[SV]])</f>
        <v>96</v>
      </c>
      <c r="O2004">
        <v>4</v>
      </c>
    </row>
    <row r="2005" spans="1:15" x14ac:dyDescent="0.25">
      <c r="A2005" t="s">
        <v>2066</v>
      </c>
      <c r="B2005" t="s">
        <v>2063</v>
      </c>
      <c r="C2005" t="str">
        <f>Table1[[#This Row],[League]]&amp;Table1[[#This Row],[Team]]</f>
        <v>$150 Draft Champions Jan 19 1:00 pm Lg.3600The Bryce is Right</v>
      </c>
      <c r="D2005">
        <f>16-INDEX(STANDINGS_BA[],MATCH(Table1[[#This Row],[COMBINED]],STANDINGS_BA[COMBINED],0),COLUMN(STANDINGS_BA[PLACE IN LEAGUE]))</f>
        <v>10</v>
      </c>
      <c r="E2005">
        <f>16-INDEX(STANDINGS_R[],MATCH(Table1[[#This Row],[COMBINED]],STANDINGS_R[COMBINED],0),COLUMN(STANDINGS_R[PLACE IN LEAGUE]))</f>
        <v>9</v>
      </c>
      <c r="F2005">
        <f>16-INDEX(STANDINGS_HR[],MATCH(Table1[[#This Row],[COMBINED]],STANDINGS_HR[COMBINED],0),COLUMN(STANDINGS_HR[PLACE IN LEAGUE]))</f>
        <v>11</v>
      </c>
      <c r="G2005">
        <f>16-INDEX(STANDINGS_RBI[],MATCH(Table1[[#This Row],[COMBINED]],STANDINGS_RBI[COMBINED],0),COLUMN(STANDINGS_RBI[PLACE IN LEAGUE]))</f>
        <v>9</v>
      </c>
      <c r="H2005">
        <f>16-INDEX(STANDINGS_SB[],MATCH(Table1[[#This Row],[COMBINED]],STANDINGS_SB[COMBINED],0),COLUMN(STANDINGS_SB[PLACE IN LEAGUE]))</f>
        <v>7</v>
      </c>
      <c r="I2005">
        <f>16-INDEX(STANDINGS_ERA[],MATCH(Table1[[#This Row],[COMBINED]],STANDINGS_ERA[COMBINED],0),COLUMN(STANDINGS_ERA[PLACE IN LEAGUE]))</f>
        <v>10</v>
      </c>
      <c r="J2005">
        <f>16-INDEX(STANDINGS_WHIP[],MATCH(Table1[[#This Row],[COMBINED]],STANDINGS_WHIP[COMBINED],0),COLUMN(STANDINGS_WHIP[PLACE IN LEAGUE]))</f>
        <v>9</v>
      </c>
      <c r="K2005">
        <f>16-INDEX(STANDINGS_W[],MATCH(Table1[[#This Row],[COMBINED]],STANDINGS_W[COMBINED],0),COLUMN(STANDINGS_W[PLACE IN LEAGUE]))</f>
        <v>12</v>
      </c>
      <c r="L2005">
        <f>16-INDEX(STANDINGS_K[],MATCH(Table1[[#This Row],[COMBINED]],STANDINGS_K[COMBINED],0),COLUMN(STANDINGS_K[PLACE IN LEAGUE]))</f>
        <v>12</v>
      </c>
      <c r="M2005">
        <f>16-INDEX(STANDINGS_SV[],MATCH(Table1[[#This Row],[COMBINED]],STANDINGS_SV[COMBINED],0),COLUMN(STANDINGS_SV[PLACE IN LEAGUE]))</f>
        <v>2</v>
      </c>
      <c r="N2005">
        <f>SUM(Table1[[#This Row],[BA]:[SV]])</f>
        <v>91</v>
      </c>
      <c r="O2005">
        <v>5</v>
      </c>
    </row>
    <row r="2006" spans="1:15" x14ac:dyDescent="0.25">
      <c r="A2006" t="s">
        <v>2070</v>
      </c>
      <c r="B2006" t="s">
        <v>2063</v>
      </c>
      <c r="C2006" t="str">
        <f>Table1[[#This Row],[League]]&amp;Table1[[#This Row],[Team]]</f>
        <v>$150 Draft Champions Jan 19 1:00 pm Lg.3600Bama 2</v>
      </c>
      <c r="D2006">
        <f>16-INDEX(STANDINGS_BA[],MATCH(Table1[[#This Row],[COMBINED]],STANDINGS_BA[COMBINED],0),COLUMN(STANDINGS_BA[PLACE IN LEAGUE]))</f>
        <v>5</v>
      </c>
      <c r="E2006">
        <f>16-INDEX(STANDINGS_R[],MATCH(Table1[[#This Row],[COMBINED]],STANDINGS_R[COMBINED],0),COLUMN(STANDINGS_R[PLACE IN LEAGUE]))</f>
        <v>12</v>
      </c>
      <c r="F2006">
        <f>16-INDEX(STANDINGS_HR[],MATCH(Table1[[#This Row],[COMBINED]],STANDINGS_HR[COMBINED],0),COLUMN(STANDINGS_HR[PLACE IN LEAGUE]))</f>
        <v>5</v>
      </c>
      <c r="G2006">
        <f>16-INDEX(STANDINGS_RBI[],MATCH(Table1[[#This Row],[COMBINED]],STANDINGS_RBI[COMBINED],0),COLUMN(STANDINGS_RBI[PLACE IN LEAGUE]))</f>
        <v>2</v>
      </c>
      <c r="H2006">
        <f>16-INDEX(STANDINGS_SB[],MATCH(Table1[[#This Row],[COMBINED]],STANDINGS_SB[COMBINED],0),COLUMN(STANDINGS_SB[PLACE IN LEAGUE]))</f>
        <v>2</v>
      </c>
      <c r="I2006">
        <f>16-INDEX(STANDINGS_ERA[],MATCH(Table1[[#This Row],[COMBINED]],STANDINGS_ERA[COMBINED],0),COLUMN(STANDINGS_ERA[PLACE IN LEAGUE]))</f>
        <v>14</v>
      </c>
      <c r="J2006">
        <f>16-INDEX(STANDINGS_WHIP[],MATCH(Table1[[#This Row],[COMBINED]],STANDINGS_WHIP[COMBINED],0),COLUMN(STANDINGS_WHIP[PLACE IN LEAGUE]))</f>
        <v>14</v>
      </c>
      <c r="K2006">
        <f>16-INDEX(STANDINGS_W[],MATCH(Table1[[#This Row],[COMBINED]],STANDINGS_W[COMBINED],0),COLUMN(STANDINGS_W[PLACE IN LEAGUE]))</f>
        <v>11</v>
      </c>
      <c r="L2006">
        <f>16-INDEX(STANDINGS_K[],MATCH(Table1[[#This Row],[COMBINED]],STANDINGS_K[COMBINED],0),COLUMN(STANDINGS_K[PLACE IN LEAGUE]))</f>
        <v>13</v>
      </c>
      <c r="M2006">
        <f>16-INDEX(STANDINGS_SV[],MATCH(Table1[[#This Row],[COMBINED]],STANDINGS_SV[COMBINED],0),COLUMN(STANDINGS_SV[PLACE IN LEAGUE]))</f>
        <v>13</v>
      </c>
      <c r="N2006">
        <f>SUM(Table1[[#This Row],[BA]:[SV]])</f>
        <v>91</v>
      </c>
      <c r="O2006">
        <v>6</v>
      </c>
    </row>
    <row r="2007" spans="1:15" x14ac:dyDescent="0.25">
      <c r="A2007" t="s">
        <v>2067</v>
      </c>
      <c r="B2007" t="s">
        <v>2063</v>
      </c>
      <c r="C2007" t="str">
        <f>Table1[[#This Row],[League]]&amp;Table1[[#This Row],[Team]]</f>
        <v>$150 Draft Champions Jan 19 1:00 pm Lg.3600Simultaneous</v>
      </c>
      <c r="D2007">
        <f>16-INDEX(STANDINGS_BA[],MATCH(Table1[[#This Row],[COMBINED]],STANDINGS_BA[COMBINED],0),COLUMN(STANDINGS_BA[PLACE IN LEAGUE]))</f>
        <v>8</v>
      </c>
      <c r="E2007">
        <f>16-INDEX(STANDINGS_R[],MATCH(Table1[[#This Row],[COMBINED]],STANDINGS_R[COMBINED],0),COLUMN(STANDINGS_R[PLACE IN LEAGUE]))</f>
        <v>6</v>
      </c>
      <c r="F2007">
        <f>16-INDEX(STANDINGS_HR[],MATCH(Table1[[#This Row],[COMBINED]],STANDINGS_HR[COMBINED],0),COLUMN(STANDINGS_HR[PLACE IN LEAGUE]))</f>
        <v>3</v>
      </c>
      <c r="G2007">
        <f>16-INDEX(STANDINGS_RBI[],MATCH(Table1[[#This Row],[COMBINED]],STANDINGS_RBI[COMBINED],0),COLUMN(STANDINGS_RBI[PLACE IN LEAGUE]))</f>
        <v>8</v>
      </c>
      <c r="H2007">
        <f>16-INDEX(STANDINGS_SB[],MATCH(Table1[[#This Row],[COMBINED]],STANDINGS_SB[COMBINED],0),COLUMN(STANDINGS_SB[PLACE IN LEAGUE]))</f>
        <v>14</v>
      </c>
      <c r="I2007">
        <f>16-INDEX(STANDINGS_ERA[],MATCH(Table1[[#This Row],[COMBINED]],STANDINGS_ERA[COMBINED],0),COLUMN(STANDINGS_ERA[PLACE IN LEAGUE]))</f>
        <v>3</v>
      </c>
      <c r="J2007">
        <f>16-INDEX(STANDINGS_WHIP[],MATCH(Table1[[#This Row],[COMBINED]],STANDINGS_WHIP[COMBINED],0),COLUMN(STANDINGS_WHIP[PLACE IN LEAGUE]))</f>
        <v>4</v>
      </c>
      <c r="K2007">
        <f>16-INDEX(STANDINGS_W[],MATCH(Table1[[#This Row],[COMBINED]],STANDINGS_W[COMBINED],0),COLUMN(STANDINGS_W[PLACE IN LEAGUE]))</f>
        <v>6</v>
      </c>
      <c r="L2007">
        <f>16-INDEX(STANDINGS_K[],MATCH(Table1[[#This Row],[COMBINED]],STANDINGS_K[COMBINED],0),COLUMN(STANDINGS_K[PLACE IN LEAGUE]))</f>
        <v>6</v>
      </c>
      <c r="M2007">
        <f>16-INDEX(STANDINGS_SV[],MATCH(Table1[[#This Row],[COMBINED]],STANDINGS_SV[COMBINED],0),COLUMN(STANDINGS_SV[PLACE IN LEAGUE]))</f>
        <v>15</v>
      </c>
      <c r="N2007">
        <f>SUM(Table1[[#This Row],[BA]:[SV]])</f>
        <v>73</v>
      </c>
      <c r="O2007">
        <v>7</v>
      </c>
    </row>
    <row r="2008" spans="1:15" x14ac:dyDescent="0.25">
      <c r="A2008" t="s">
        <v>2062</v>
      </c>
      <c r="B2008" t="s">
        <v>2063</v>
      </c>
      <c r="C2008" t="str">
        <f>Table1[[#This Row],[League]]&amp;Table1[[#This Row],[Team]]</f>
        <v>$150 Draft Champions Jan 19 1:00 pm Lg.3600The Hitter Formerly Known as Mike</v>
      </c>
      <c r="D2008">
        <f>16-INDEX(STANDINGS_BA[],MATCH(Table1[[#This Row],[COMBINED]],STANDINGS_BA[COMBINED],0),COLUMN(STANDINGS_BA[PLACE IN LEAGUE]))</f>
        <v>15</v>
      </c>
      <c r="E2008">
        <f>16-INDEX(STANDINGS_R[],MATCH(Table1[[#This Row],[COMBINED]],STANDINGS_R[COMBINED],0),COLUMN(STANDINGS_R[PLACE IN LEAGUE]))</f>
        <v>10</v>
      </c>
      <c r="F2008">
        <f>16-INDEX(STANDINGS_HR[],MATCH(Table1[[#This Row],[COMBINED]],STANDINGS_HR[COMBINED],0),COLUMN(STANDINGS_HR[PLACE IN LEAGUE]))</f>
        <v>14</v>
      </c>
      <c r="G2008">
        <f>16-INDEX(STANDINGS_RBI[],MATCH(Table1[[#This Row],[COMBINED]],STANDINGS_RBI[COMBINED],0),COLUMN(STANDINGS_RBI[PLACE IN LEAGUE]))</f>
        <v>11</v>
      </c>
      <c r="H2008">
        <f>16-INDEX(STANDINGS_SB[],MATCH(Table1[[#This Row],[COMBINED]],STANDINGS_SB[COMBINED],0),COLUMN(STANDINGS_SB[PLACE IN LEAGUE]))</f>
        <v>12</v>
      </c>
      <c r="I2008">
        <f>16-INDEX(STANDINGS_ERA[],MATCH(Table1[[#This Row],[COMBINED]],STANDINGS_ERA[COMBINED],0),COLUMN(STANDINGS_ERA[PLACE IN LEAGUE]))</f>
        <v>1</v>
      </c>
      <c r="J2008">
        <f>16-INDEX(STANDINGS_WHIP[],MATCH(Table1[[#This Row],[COMBINED]],STANDINGS_WHIP[COMBINED],0),COLUMN(STANDINGS_WHIP[PLACE IN LEAGUE]))</f>
        <v>1</v>
      </c>
      <c r="K2008">
        <f>16-INDEX(STANDINGS_W[],MATCH(Table1[[#This Row],[COMBINED]],STANDINGS_W[COMBINED],0),COLUMN(STANDINGS_W[PLACE IN LEAGUE]))</f>
        <v>1</v>
      </c>
      <c r="L2008">
        <f>16-INDEX(STANDINGS_K[],MATCH(Table1[[#This Row],[COMBINED]],STANDINGS_K[COMBINED],0),COLUMN(STANDINGS_K[PLACE IN LEAGUE]))</f>
        <v>2</v>
      </c>
      <c r="M2008">
        <f>16-INDEX(STANDINGS_SV[],MATCH(Table1[[#This Row],[COMBINED]],STANDINGS_SV[COMBINED],0),COLUMN(STANDINGS_SV[PLACE IN LEAGUE]))</f>
        <v>4</v>
      </c>
      <c r="N2008">
        <f>SUM(Table1[[#This Row],[BA]:[SV]])</f>
        <v>71</v>
      </c>
      <c r="O2008">
        <v>8</v>
      </c>
    </row>
    <row r="2009" spans="1:15" x14ac:dyDescent="0.25">
      <c r="A2009" t="s">
        <v>508</v>
      </c>
      <c r="B2009" t="s">
        <v>2063</v>
      </c>
      <c r="C2009" t="str">
        <f>Table1[[#This Row],[League]]&amp;Table1[[#This Row],[Team]]</f>
        <v>$150 Draft Champions Jan 19 1:00 pm Lg.3600Team Robinson</v>
      </c>
      <c r="D2009">
        <f>16-INDEX(STANDINGS_BA[],MATCH(Table1[[#This Row],[COMBINED]],STANDINGS_BA[COMBINED],0),COLUMN(STANDINGS_BA[PLACE IN LEAGUE]))</f>
        <v>12</v>
      </c>
      <c r="E2009">
        <f>16-INDEX(STANDINGS_R[],MATCH(Table1[[#This Row],[COMBINED]],STANDINGS_R[COMBINED],0),COLUMN(STANDINGS_R[PLACE IN LEAGUE]))</f>
        <v>8</v>
      </c>
      <c r="F2009">
        <f>16-INDEX(STANDINGS_HR[],MATCH(Table1[[#This Row],[COMBINED]],STANDINGS_HR[COMBINED],0),COLUMN(STANDINGS_HR[PLACE IN LEAGUE]))</f>
        <v>6</v>
      </c>
      <c r="G2009">
        <f>16-INDEX(STANDINGS_RBI[],MATCH(Table1[[#This Row],[COMBINED]],STANDINGS_RBI[COMBINED],0),COLUMN(STANDINGS_RBI[PLACE IN LEAGUE]))</f>
        <v>12</v>
      </c>
      <c r="H2009">
        <f>16-INDEX(STANDINGS_SB[],MATCH(Table1[[#This Row],[COMBINED]],STANDINGS_SB[COMBINED],0),COLUMN(STANDINGS_SB[PLACE IN LEAGUE]))</f>
        <v>11</v>
      </c>
      <c r="I2009">
        <f>16-INDEX(STANDINGS_ERA[],MATCH(Table1[[#This Row],[COMBINED]],STANDINGS_ERA[COMBINED],0),COLUMN(STANDINGS_ERA[PLACE IN LEAGUE]))</f>
        <v>2</v>
      </c>
      <c r="J2009">
        <f>16-INDEX(STANDINGS_WHIP[],MATCH(Table1[[#This Row],[COMBINED]],STANDINGS_WHIP[COMBINED],0),COLUMN(STANDINGS_WHIP[PLACE IN LEAGUE]))</f>
        <v>2</v>
      </c>
      <c r="K2009">
        <f>16-INDEX(STANDINGS_W[],MATCH(Table1[[#This Row],[COMBINED]],STANDINGS_W[COMBINED],0),COLUMN(STANDINGS_W[PLACE IN LEAGUE]))</f>
        <v>3</v>
      </c>
      <c r="L2009">
        <f>16-INDEX(STANDINGS_K[],MATCH(Table1[[#This Row],[COMBINED]],STANDINGS_K[COMBINED],0),COLUMN(STANDINGS_K[PLACE IN LEAGUE]))</f>
        <v>3</v>
      </c>
      <c r="M2009">
        <f>16-INDEX(STANDINGS_SV[],MATCH(Table1[[#This Row],[COMBINED]],STANDINGS_SV[COMBINED],0),COLUMN(STANDINGS_SV[PLACE IN LEAGUE]))</f>
        <v>7</v>
      </c>
      <c r="N2009">
        <f>SUM(Table1[[#This Row],[BA]:[SV]])</f>
        <v>66</v>
      </c>
      <c r="O2009">
        <v>9</v>
      </c>
    </row>
    <row r="2010" spans="1:15" x14ac:dyDescent="0.25">
      <c r="A2010" t="s">
        <v>2068</v>
      </c>
      <c r="B2010" t="s">
        <v>2063</v>
      </c>
      <c r="C2010" t="str">
        <f>Table1[[#This Row],[League]]&amp;Table1[[#This Row],[Team]]</f>
        <v>$150 Draft Champions Jan 19 1:00 pm Lg.3600Bingo Wings</v>
      </c>
      <c r="D2010">
        <f>16-INDEX(STANDINGS_BA[],MATCH(Table1[[#This Row],[COMBINED]],STANDINGS_BA[COMBINED],0),COLUMN(STANDINGS_BA[PLACE IN LEAGUE]))</f>
        <v>7</v>
      </c>
      <c r="E2010">
        <f>16-INDEX(STANDINGS_R[],MATCH(Table1[[#This Row],[COMBINED]],STANDINGS_R[COMBINED],0),COLUMN(STANDINGS_R[PLACE IN LEAGUE]))</f>
        <v>3</v>
      </c>
      <c r="F2010">
        <f>16-INDEX(STANDINGS_HR[],MATCH(Table1[[#This Row],[COMBINED]],STANDINGS_HR[COMBINED],0),COLUMN(STANDINGS_HR[PLACE IN LEAGUE]))</f>
        <v>2</v>
      </c>
      <c r="G2010">
        <f>16-INDEX(STANDINGS_RBI[],MATCH(Table1[[#This Row],[COMBINED]],STANDINGS_RBI[COMBINED],0),COLUMN(STANDINGS_RBI[PLACE IN LEAGUE]))</f>
        <v>4</v>
      </c>
      <c r="H2010">
        <f>16-INDEX(STANDINGS_SB[],MATCH(Table1[[#This Row],[COMBINED]],STANDINGS_SB[COMBINED],0),COLUMN(STANDINGS_SB[PLACE IN LEAGUE]))</f>
        <v>1</v>
      </c>
      <c r="I2010">
        <f>16-INDEX(STANDINGS_ERA[],MATCH(Table1[[#This Row],[COMBINED]],STANDINGS_ERA[COMBINED],0),COLUMN(STANDINGS_ERA[PLACE IN LEAGUE]))</f>
        <v>13</v>
      </c>
      <c r="J2010">
        <f>16-INDEX(STANDINGS_WHIP[],MATCH(Table1[[#This Row],[COMBINED]],STANDINGS_WHIP[COMBINED],0),COLUMN(STANDINGS_WHIP[PLACE IN LEAGUE]))</f>
        <v>12</v>
      </c>
      <c r="K2010">
        <f>16-INDEX(STANDINGS_W[],MATCH(Table1[[#This Row],[COMBINED]],STANDINGS_W[COMBINED],0),COLUMN(STANDINGS_W[PLACE IN LEAGUE]))</f>
        <v>9</v>
      </c>
      <c r="L2010">
        <f>16-INDEX(STANDINGS_K[],MATCH(Table1[[#This Row],[COMBINED]],STANDINGS_K[COMBINED],0),COLUMN(STANDINGS_K[PLACE IN LEAGUE]))</f>
        <v>8</v>
      </c>
      <c r="M2010">
        <f>16-INDEX(STANDINGS_SV[],MATCH(Table1[[#This Row],[COMBINED]],STANDINGS_SV[COMBINED],0),COLUMN(STANDINGS_SV[PLACE IN LEAGUE]))</f>
        <v>6</v>
      </c>
      <c r="N2010">
        <f>SUM(Table1[[#This Row],[BA]:[SV]])</f>
        <v>65</v>
      </c>
      <c r="O2010">
        <v>10</v>
      </c>
    </row>
    <row r="2011" spans="1:15" x14ac:dyDescent="0.25">
      <c r="A2011" t="s">
        <v>2065</v>
      </c>
      <c r="B2011" t="s">
        <v>2063</v>
      </c>
      <c r="C2011" t="str">
        <f>Table1[[#This Row],[League]]&amp;Table1[[#This Row],[Team]]</f>
        <v>$150 Draft Champions Jan 19 1:00 pm Lg.3600TROUTSTANDING</v>
      </c>
      <c r="D2011">
        <f>16-INDEX(STANDINGS_BA[],MATCH(Table1[[#This Row],[COMBINED]],STANDINGS_BA[COMBINED],0),COLUMN(STANDINGS_BA[PLACE IN LEAGUE]))</f>
        <v>11</v>
      </c>
      <c r="E2011">
        <f>16-INDEX(STANDINGS_R[],MATCH(Table1[[#This Row],[COMBINED]],STANDINGS_R[COMBINED],0),COLUMN(STANDINGS_R[PLACE IN LEAGUE]))</f>
        <v>7</v>
      </c>
      <c r="F2011">
        <f>16-INDEX(STANDINGS_HR[],MATCH(Table1[[#This Row],[COMBINED]],STANDINGS_HR[COMBINED],0),COLUMN(STANDINGS_HR[PLACE IN LEAGUE]))</f>
        <v>8</v>
      </c>
      <c r="G2011">
        <f>16-INDEX(STANDINGS_RBI[],MATCH(Table1[[#This Row],[COMBINED]],STANDINGS_RBI[COMBINED],0),COLUMN(STANDINGS_RBI[PLACE IN LEAGUE]))</f>
        <v>7</v>
      </c>
      <c r="H2011">
        <f>16-INDEX(STANDINGS_SB[],MATCH(Table1[[#This Row],[COMBINED]],STANDINGS_SB[COMBINED],0),COLUMN(STANDINGS_SB[PLACE IN LEAGUE]))</f>
        <v>6</v>
      </c>
      <c r="I2011">
        <f>16-INDEX(STANDINGS_ERA[],MATCH(Table1[[#This Row],[COMBINED]],STANDINGS_ERA[COMBINED],0),COLUMN(STANDINGS_ERA[PLACE IN LEAGUE]))</f>
        <v>5</v>
      </c>
      <c r="J2011">
        <f>16-INDEX(STANDINGS_WHIP[],MATCH(Table1[[#This Row],[COMBINED]],STANDINGS_WHIP[COMBINED],0),COLUMN(STANDINGS_WHIP[PLACE IN LEAGUE]))</f>
        <v>3</v>
      </c>
      <c r="K2011">
        <f>16-INDEX(STANDINGS_W[],MATCH(Table1[[#This Row],[COMBINED]],STANDINGS_W[COMBINED],0),COLUMN(STANDINGS_W[PLACE IN LEAGUE]))</f>
        <v>8</v>
      </c>
      <c r="L2011">
        <f>16-INDEX(STANDINGS_K[],MATCH(Table1[[#This Row],[COMBINED]],STANDINGS_K[COMBINED],0),COLUMN(STANDINGS_K[PLACE IN LEAGUE]))</f>
        <v>4</v>
      </c>
      <c r="M2011">
        <f>16-INDEX(STANDINGS_SV[],MATCH(Table1[[#This Row],[COMBINED]],STANDINGS_SV[COMBINED],0),COLUMN(STANDINGS_SV[PLACE IN LEAGUE]))</f>
        <v>5</v>
      </c>
      <c r="N2011">
        <f>SUM(Table1[[#This Row],[BA]:[SV]])</f>
        <v>64</v>
      </c>
      <c r="O2011">
        <v>11</v>
      </c>
    </row>
    <row r="2012" spans="1:15" x14ac:dyDescent="0.25">
      <c r="A2012" t="s">
        <v>2069</v>
      </c>
      <c r="B2012" t="s">
        <v>2063</v>
      </c>
      <c r="C2012" t="str">
        <f>Table1[[#This Row],[League]]&amp;Table1[[#This Row],[Team]]</f>
        <v>$150 Draft Champions Jan 19 1:00 pm Lg.3600Team Berceau</v>
      </c>
      <c r="D2012">
        <f>16-INDEX(STANDINGS_BA[],MATCH(Table1[[#This Row],[COMBINED]],STANDINGS_BA[COMBINED],0),COLUMN(STANDINGS_BA[PLACE IN LEAGUE]))</f>
        <v>6</v>
      </c>
      <c r="E2012">
        <f>16-INDEX(STANDINGS_R[],MATCH(Table1[[#This Row],[COMBINED]],STANDINGS_R[COMBINED],0),COLUMN(STANDINGS_R[PLACE IN LEAGUE]))</f>
        <v>2</v>
      </c>
      <c r="F2012">
        <f>16-INDEX(STANDINGS_HR[],MATCH(Table1[[#This Row],[COMBINED]],STANDINGS_HR[COMBINED],0),COLUMN(STANDINGS_HR[PLACE IN LEAGUE]))</f>
        <v>12</v>
      </c>
      <c r="G2012">
        <f>16-INDEX(STANDINGS_RBI[],MATCH(Table1[[#This Row],[COMBINED]],STANDINGS_RBI[COMBINED],0),COLUMN(STANDINGS_RBI[PLACE IN LEAGUE]))</f>
        <v>6</v>
      </c>
      <c r="H2012">
        <f>16-INDEX(STANDINGS_SB[],MATCH(Table1[[#This Row],[COMBINED]],STANDINGS_SB[COMBINED],0),COLUMN(STANDINGS_SB[PLACE IN LEAGUE]))</f>
        <v>4</v>
      </c>
      <c r="I2012">
        <f>16-INDEX(STANDINGS_ERA[],MATCH(Table1[[#This Row],[COMBINED]],STANDINGS_ERA[COMBINED],0),COLUMN(STANDINGS_ERA[PLACE IN LEAGUE]))</f>
        <v>6</v>
      </c>
      <c r="J2012">
        <f>16-INDEX(STANDINGS_WHIP[],MATCH(Table1[[#This Row],[COMBINED]],STANDINGS_WHIP[COMBINED],0),COLUMN(STANDINGS_WHIP[PLACE IN LEAGUE]))</f>
        <v>10</v>
      </c>
      <c r="K2012">
        <f>16-INDEX(STANDINGS_W[],MATCH(Table1[[#This Row],[COMBINED]],STANDINGS_W[COMBINED],0),COLUMN(STANDINGS_W[PLACE IN LEAGUE]))</f>
        <v>2</v>
      </c>
      <c r="L2012">
        <f>16-INDEX(STANDINGS_K[],MATCH(Table1[[#This Row],[COMBINED]],STANDINGS_K[COMBINED],0),COLUMN(STANDINGS_K[PLACE IN LEAGUE]))</f>
        <v>7</v>
      </c>
      <c r="M2012">
        <f>16-INDEX(STANDINGS_SV[],MATCH(Table1[[#This Row],[COMBINED]],STANDINGS_SV[COMBINED],0),COLUMN(STANDINGS_SV[PLACE IN LEAGUE]))</f>
        <v>9</v>
      </c>
      <c r="N2012">
        <f>SUM(Table1[[#This Row],[BA]:[SV]])</f>
        <v>64</v>
      </c>
      <c r="O2012">
        <v>12</v>
      </c>
    </row>
    <row r="2013" spans="1:15" x14ac:dyDescent="0.25">
      <c r="A2013" t="s">
        <v>2071</v>
      </c>
      <c r="B2013" t="s">
        <v>2063</v>
      </c>
      <c r="C2013" t="str">
        <f>Table1[[#This Row],[League]]&amp;Table1[[#This Row],[Team]]</f>
        <v>$150 Draft Champions Jan 19 1:00 pm Lg.3600Chico Lind's Hermanos - DC 42</v>
      </c>
      <c r="D2013">
        <f>16-INDEX(STANDINGS_BA[],MATCH(Table1[[#This Row],[COMBINED]],STANDINGS_BA[COMBINED],0),COLUMN(STANDINGS_BA[PLACE IN LEAGUE]))</f>
        <v>3</v>
      </c>
      <c r="E2013">
        <f>16-INDEX(STANDINGS_R[],MATCH(Table1[[#This Row],[COMBINED]],STANDINGS_R[COMBINED],0),COLUMN(STANDINGS_R[PLACE IN LEAGUE]))</f>
        <v>4</v>
      </c>
      <c r="F2013">
        <f>16-INDEX(STANDINGS_HR[],MATCH(Table1[[#This Row],[COMBINED]],STANDINGS_HR[COMBINED],0),COLUMN(STANDINGS_HR[PLACE IN LEAGUE]))</f>
        <v>9</v>
      </c>
      <c r="G2013">
        <f>16-INDEX(STANDINGS_RBI[],MATCH(Table1[[#This Row],[COMBINED]],STANDINGS_RBI[COMBINED],0),COLUMN(STANDINGS_RBI[PLACE IN LEAGUE]))</f>
        <v>5</v>
      </c>
      <c r="H2013">
        <f>16-INDEX(STANDINGS_SB[],MATCH(Table1[[#This Row],[COMBINED]],STANDINGS_SB[COMBINED],0),COLUMN(STANDINGS_SB[PLACE IN LEAGUE]))</f>
        <v>3</v>
      </c>
      <c r="I2013">
        <f>16-INDEX(STANDINGS_ERA[],MATCH(Table1[[#This Row],[COMBINED]],STANDINGS_ERA[COMBINED],0),COLUMN(STANDINGS_ERA[PLACE IN LEAGUE]))</f>
        <v>4</v>
      </c>
      <c r="J2013">
        <f>16-INDEX(STANDINGS_WHIP[],MATCH(Table1[[#This Row],[COMBINED]],STANDINGS_WHIP[COMBINED],0),COLUMN(STANDINGS_WHIP[PLACE IN LEAGUE]))</f>
        <v>5</v>
      </c>
      <c r="K2013">
        <f>16-INDEX(STANDINGS_W[],MATCH(Table1[[#This Row],[COMBINED]],STANDINGS_W[COMBINED],0),COLUMN(STANDINGS_W[PLACE IN LEAGUE]))</f>
        <v>10</v>
      </c>
      <c r="L2013">
        <f>16-INDEX(STANDINGS_K[],MATCH(Table1[[#This Row],[COMBINED]],STANDINGS_K[COMBINED],0),COLUMN(STANDINGS_K[PLACE IN LEAGUE]))</f>
        <v>11</v>
      </c>
      <c r="M2013">
        <f>16-INDEX(STANDINGS_SV[],MATCH(Table1[[#This Row],[COMBINED]],STANDINGS_SV[COMBINED],0),COLUMN(STANDINGS_SV[PLACE IN LEAGUE]))</f>
        <v>10</v>
      </c>
      <c r="N2013">
        <f>SUM(Table1[[#This Row],[BA]:[SV]])</f>
        <v>64</v>
      </c>
      <c r="O2013">
        <v>13</v>
      </c>
    </row>
    <row r="2014" spans="1:15" x14ac:dyDescent="0.25">
      <c r="A2014" t="s">
        <v>271</v>
      </c>
      <c r="B2014" t="s">
        <v>2063</v>
      </c>
      <c r="C2014" t="str">
        <f>Table1[[#This Row],[League]]&amp;Table1[[#This Row],[Team]]</f>
        <v>$150 Draft Champions Jan 19 1:00 pm Lg.3600Team brace</v>
      </c>
      <c r="D2014">
        <f>16-INDEX(STANDINGS_BA[],MATCH(Table1[[#This Row],[COMBINED]],STANDINGS_BA[COMBINED],0),COLUMN(STANDINGS_BA[PLACE IN LEAGUE]))</f>
        <v>9</v>
      </c>
      <c r="E2014">
        <f>16-INDEX(STANDINGS_R[],MATCH(Table1[[#This Row],[COMBINED]],STANDINGS_R[COMBINED],0),COLUMN(STANDINGS_R[PLACE IN LEAGUE]))</f>
        <v>5</v>
      </c>
      <c r="F2014">
        <f>16-INDEX(STANDINGS_HR[],MATCH(Table1[[#This Row],[COMBINED]],STANDINGS_HR[COMBINED],0),COLUMN(STANDINGS_HR[PLACE IN LEAGUE]))</f>
        <v>4</v>
      </c>
      <c r="G2014">
        <f>16-INDEX(STANDINGS_RBI[],MATCH(Table1[[#This Row],[COMBINED]],STANDINGS_RBI[COMBINED],0),COLUMN(STANDINGS_RBI[PLACE IN LEAGUE]))</f>
        <v>3</v>
      </c>
      <c r="H2014">
        <f>16-INDEX(STANDINGS_SB[],MATCH(Table1[[#This Row],[COMBINED]],STANDINGS_SB[COMBINED],0),COLUMN(STANDINGS_SB[PLACE IN LEAGUE]))</f>
        <v>9</v>
      </c>
      <c r="I2014">
        <f>16-INDEX(STANDINGS_ERA[],MATCH(Table1[[#This Row],[COMBINED]],STANDINGS_ERA[COMBINED],0),COLUMN(STANDINGS_ERA[PLACE IN LEAGUE]))</f>
        <v>7</v>
      </c>
      <c r="J2014">
        <f>16-INDEX(STANDINGS_WHIP[],MATCH(Table1[[#This Row],[COMBINED]],STANDINGS_WHIP[COMBINED],0),COLUMN(STANDINGS_WHIP[PLACE IN LEAGUE]))</f>
        <v>6</v>
      </c>
      <c r="K2014">
        <f>16-INDEX(STANDINGS_W[],MATCH(Table1[[#This Row],[COMBINED]],STANDINGS_W[COMBINED],0),COLUMN(STANDINGS_W[PLACE IN LEAGUE]))</f>
        <v>4</v>
      </c>
      <c r="L2014">
        <f>16-INDEX(STANDINGS_K[],MATCH(Table1[[#This Row],[COMBINED]],STANDINGS_K[COMBINED],0),COLUMN(STANDINGS_K[PLACE IN LEAGUE]))</f>
        <v>1</v>
      </c>
      <c r="M2014">
        <f>16-INDEX(STANDINGS_SV[],MATCH(Table1[[#This Row],[COMBINED]],STANDINGS_SV[COMBINED],0),COLUMN(STANDINGS_SV[PLACE IN LEAGUE]))</f>
        <v>12</v>
      </c>
      <c r="N2014">
        <f>SUM(Table1[[#This Row],[BA]:[SV]])</f>
        <v>60</v>
      </c>
      <c r="O2014">
        <v>14</v>
      </c>
    </row>
    <row r="2015" spans="1:15" x14ac:dyDescent="0.25">
      <c r="A2015" t="s">
        <v>2072</v>
      </c>
      <c r="B2015" t="s">
        <v>2063</v>
      </c>
      <c r="C2015" t="str">
        <f>Table1[[#This Row],[League]]&amp;Table1[[#This Row],[Team]]</f>
        <v>$150 Draft Champions Jan 19 1:00 pm Lg.3600Bautista Bomb</v>
      </c>
      <c r="D2015">
        <f>16-INDEX(STANDINGS_BA[],MATCH(Table1[[#This Row],[COMBINED]],STANDINGS_BA[COMBINED],0),COLUMN(STANDINGS_BA[PLACE IN LEAGUE]))</f>
        <v>2</v>
      </c>
      <c r="E2015">
        <f>16-INDEX(STANDINGS_R[],MATCH(Table1[[#This Row],[COMBINED]],STANDINGS_R[COMBINED],0),COLUMN(STANDINGS_R[PLACE IN LEAGUE]))</f>
        <v>1</v>
      </c>
      <c r="F2015">
        <f>16-INDEX(STANDINGS_HR[],MATCH(Table1[[#This Row],[COMBINED]],STANDINGS_HR[COMBINED],0),COLUMN(STANDINGS_HR[PLACE IN LEAGUE]))</f>
        <v>1</v>
      </c>
      <c r="G2015">
        <f>16-INDEX(STANDINGS_RBI[],MATCH(Table1[[#This Row],[COMBINED]],STANDINGS_RBI[COMBINED],0),COLUMN(STANDINGS_RBI[PLACE IN LEAGUE]))</f>
        <v>1</v>
      </c>
      <c r="H2015">
        <f>16-INDEX(STANDINGS_SB[],MATCH(Table1[[#This Row],[COMBINED]],STANDINGS_SB[COMBINED],0),COLUMN(STANDINGS_SB[PLACE IN LEAGUE]))</f>
        <v>10</v>
      </c>
      <c r="I2015">
        <f>16-INDEX(STANDINGS_ERA[],MATCH(Table1[[#This Row],[COMBINED]],STANDINGS_ERA[COMBINED],0),COLUMN(STANDINGS_ERA[PLACE IN LEAGUE]))</f>
        <v>11</v>
      </c>
      <c r="J2015">
        <f>16-INDEX(STANDINGS_WHIP[],MATCH(Table1[[#This Row],[COMBINED]],STANDINGS_WHIP[COMBINED],0),COLUMN(STANDINGS_WHIP[PLACE IN LEAGUE]))</f>
        <v>7</v>
      </c>
      <c r="K2015">
        <f>16-INDEX(STANDINGS_W[],MATCH(Table1[[#This Row],[COMBINED]],STANDINGS_W[COMBINED],0),COLUMN(STANDINGS_W[PLACE IN LEAGUE]))</f>
        <v>5</v>
      </c>
      <c r="L2015">
        <f>16-INDEX(STANDINGS_K[],MATCH(Table1[[#This Row],[COMBINED]],STANDINGS_K[COMBINED],0),COLUMN(STANDINGS_K[PLACE IN LEAGUE]))</f>
        <v>5</v>
      </c>
      <c r="M2015">
        <f>16-INDEX(STANDINGS_SV[],MATCH(Table1[[#This Row],[COMBINED]],STANDINGS_SV[COMBINED],0),COLUMN(STANDINGS_SV[PLACE IN LEAGUE]))</f>
        <v>11</v>
      </c>
      <c r="N2015">
        <f>SUM(Table1[[#This Row],[BA]:[SV]])</f>
        <v>54</v>
      </c>
      <c r="O2015">
        <v>15</v>
      </c>
    </row>
    <row r="2016" spans="1:15" x14ac:dyDescent="0.25">
      <c r="A2016" t="s">
        <v>2076</v>
      </c>
      <c r="B2016" t="s">
        <v>2074</v>
      </c>
      <c r="C2016" t="str">
        <f>Table1[[#This Row],[League]]&amp;Table1[[#This Row],[Team]]</f>
        <v>$150 Draft Champions Jan 20 1:00 pm Lg.3609ShowtimeDC43</v>
      </c>
      <c r="D2016">
        <f>16-INDEX(STANDINGS_BA[],MATCH(Table1[[#This Row],[COMBINED]],STANDINGS_BA[COMBINED],0),COLUMN(STANDINGS_BA[PLACE IN LEAGUE]))</f>
        <v>13</v>
      </c>
      <c r="E2016">
        <f>16-INDEX(STANDINGS_R[],MATCH(Table1[[#This Row],[COMBINED]],STANDINGS_R[COMBINED],0),COLUMN(STANDINGS_R[PLACE IN LEAGUE]))</f>
        <v>15</v>
      </c>
      <c r="F2016">
        <f>16-INDEX(STANDINGS_HR[],MATCH(Table1[[#This Row],[COMBINED]],STANDINGS_HR[COMBINED],0),COLUMN(STANDINGS_HR[PLACE IN LEAGUE]))</f>
        <v>15</v>
      </c>
      <c r="G2016">
        <f>16-INDEX(STANDINGS_RBI[],MATCH(Table1[[#This Row],[COMBINED]],STANDINGS_RBI[COMBINED],0),COLUMN(STANDINGS_RBI[PLACE IN LEAGUE]))</f>
        <v>15</v>
      </c>
      <c r="H2016">
        <f>16-INDEX(STANDINGS_SB[],MATCH(Table1[[#This Row],[COMBINED]],STANDINGS_SB[COMBINED],0),COLUMN(STANDINGS_SB[PLACE IN LEAGUE]))</f>
        <v>15</v>
      </c>
      <c r="I2016">
        <f>16-INDEX(STANDINGS_ERA[],MATCH(Table1[[#This Row],[COMBINED]],STANDINGS_ERA[COMBINED],0),COLUMN(STANDINGS_ERA[PLACE IN LEAGUE]))</f>
        <v>4</v>
      </c>
      <c r="J2016">
        <f>16-INDEX(STANDINGS_WHIP[],MATCH(Table1[[#This Row],[COMBINED]],STANDINGS_WHIP[COMBINED],0),COLUMN(STANDINGS_WHIP[PLACE IN LEAGUE]))</f>
        <v>3</v>
      </c>
      <c r="K2016">
        <f>16-INDEX(STANDINGS_W[],MATCH(Table1[[#This Row],[COMBINED]],STANDINGS_W[COMBINED],0),COLUMN(STANDINGS_W[PLACE IN LEAGUE]))</f>
        <v>15</v>
      </c>
      <c r="L2016">
        <f>16-INDEX(STANDINGS_K[],MATCH(Table1[[#This Row],[COMBINED]],STANDINGS_K[COMBINED],0),COLUMN(STANDINGS_K[PLACE IN LEAGUE]))</f>
        <v>14</v>
      </c>
      <c r="M2016">
        <f>16-INDEX(STANDINGS_SV[],MATCH(Table1[[#This Row],[COMBINED]],STANDINGS_SV[COMBINED],0),COLUMN(STANDINGS_SV[PLACE IN LEAGUE]))</f>
        <v>1</v>
      </c>
      <c r="N2016">
        <f>SUM(Table1[[#This Row],[BA]:[SV]])</f>
        <v>110</v>
      </c>
      <c r="O2016">
        <v>1</v>
      </c>
    </row>
    <row r="2017" spans="1:15" x14ac:dyDescent="0.25">
      <c r="A2017" t="s">
        <v>2081</v>
      </c>
      <c r="B2017" t="s">
        <v>2074</v>
      </c>
      <c r="C2017" t="str">
        <f>Table1[[#This Row],[League]]&amp;Table1[[#This Row],[Team]]</f>
        <v>$150 Draft Champions Jan 20 1:00 pm Lg.3609Brock Strongo</v>
      </c>
      <c r="D2017">
        <f>16-INDEX(STANDINGS_BA[],MATCH(Table1[[#This Row],[COMBINED]],STANDINGS_BA[COMBINED],0),COLUMN(STANDINGS_BA[PLACE IN LEAGUE]))</f>
        <v>7</v>
      </c>
      <c r="E2017">
        <f>16-INDEX(STANDINGS_R[],MATCH(Table1[[#This Row],[COMBINED]],STANDINGS_R[COMBINED],0),COLUMN(STANDINGS_R[PLACE IN LEAGUE]))</f>
        <v>13</v>
      </c>
      <c r="F2017">
        <f>16-INDEX(STANDINGS_HR[],MATCH(Table1[[#This Row],[COMBINED]],STANDINGS_HR[COMBINED],0),COLUMN(STANDINGS_HR[PLACE IN LEAGUE]))</f>
        <v>10</v>
      </c>
      <c r="G2017">
        <f>16-INDEX(STANDINGS_RBI[],MATCH(Table1[[#This Row],[COMBINED]],STANDINGS_RBI[COMBINED],0),COLUMN(STANDINGS_RBI[PLACE IN LEAGUE]))</f>
        <v>11</v>
      </c>
      <c r="H2017">
        <f>16-INDEX(STANDINGS_SB[],MATCH(Table1[[#This Row],[COMBINED]],STANDINGS_SB[COMBINED],0),COLUMN(STANDINGS_SB[PLACE IN LEAGUE]))</f>
        <v>11</v>
      </c>
      <c r="I2017">
        <f>16-INDEX(STANDINGS_ERA[],MATCH(Table1[[#This Row],[COMBINED]],STANDINGS_ERA[COMBINED],0),COLUMN(STANDINGS_ERA[PLACE IN LEAGUE]))</f>
        <v>8</v>
      </c>
      <c r="J2017">
        <f>16-INDEX(STANDINGS_WHIP[],MATCH(Table1[[#This Row],[COMBINED]],STANDINGS_WHIP[COMBINED],0),COLUMN(STANDINGS_WHIP[PLACE IN LEAGUE]))</f>
        <v>10</v>
      </c>
      <c r="K2017">
        <f>16-INDEX(STANDINGS_W[],MATCH(Table1[[#This Row],[COMBINED]],STANDINGS_W[COMBINED],0),COLUMN(STANDINGS_W[PLACE IN LEAGUE]))</f>
        <v>13</v>
      </c>
      <c r="L2017">
        <f>16-INDEX(STANDINGS_K[],MATCH(Table1[[#This Row],[COMBINED]],STANDINGS_K[COMBINED],0),COLUMN(STANDINGS_K[PLACE IN LEAGUE]))</f>
        <v>12</v>
      </c>
      <c r="M2017">
        <f>16-INDEX(STANDINGS_SV[],MATCH(Table1[[#This Row],[COMBINED]],STANDINGS_SV[COMBINED],0),COLUMN(STANDINGS_SV[PLACE IN LEAGUE]))</f>
        <v>4</v>
      </c>
      <c r="N2017">
        <f>SUM(Table1[[#This Row],[BA]:[SV]])</f>
        <v>99</v>
      </c>
      <c r="O2017">
        <v>2</v>
      </c>
    </row>
    <row r="2018" spans="1:15" x14ac:dyDescent="0.25">
      <c r="A2018" t="s">
        <v>2079</v>
      </c>
      <c r="B2018" t="s">
        <v>2074</v>
      </c>
      <c r="C2018" t="str">
        <f>Table1[[#This Row],[League]]&amp;Table1[[#This Row],[Team]]</f>
        <v>$150 Draft Champions Jan 20 1:00 pm Lg.3609Tillie</v>
      </c>
      <c r="D2018">
        <f>16-INDEX(STANDINGS_BA[],MATCH(Table1[[#This Row],[COMBINED]],STANDINGS_BA[COMBINED],0),COLUMN(STANDINGS_BA[PLACE IN LEAGUE]))</f>
        <v>9</v>
      </c>
      <c r="E2018">
        <f>16-INDEX(STANDINGS_R[],MATCH(Table1[[#This Row],[COMBINED]],STANDINGS_R[COMBINED],0),COLUMN(STANDINGS_R[PLACE IN LEAGUE]))</f>
        <v>10</v>
      </c>
      <c r="F2018">
        <f>16-INDEX(STANDINGS_HR[],MATCH(Table1[[#This Row],[COMBINED]],STANDINGS_HR[COMBINED],0),COLUMN(STANDINGS_HR[PLACE IN LEAGUE]))</f>
        <v>11</v>
      </c>
      <c r="G2018">
        <f>16-INDEX(STANDINGS_RBI[],MATCH(Table1[[#This Row],[COMBINED]],STANDINGS_RBI[COMBINED],0),COLUMN(STANDINGS_RBI[PLACE IN LEAGUE]))</f>
        <v>12</v>
      </c>
      <c r="H2018">
        <f>16-INDEX(STANDINGS_SB[],MATCH(Table1[[#This Row],[COMBINED]],STANDINGS_SB[COMBINED],0),COLUMN(STANDINGS_SB[PLACE IN LEAGUE]))</f>
        <v>13</v>
      </c>
      <c r="I2018">
        <f>16-INDEX(STANDINGS_ERA[],MATCH(Table1[[#This Row],[COMBINED]],STANDINGS_ERA[COMBINED],0),COLUMN(STANDINGS_ERA[PLACE IN LEAGUE]))</f>
        <v>7</v>
      </c>
      <c r="J2018">
        <f>16-INDEX(STANDINGS_WHIP[],MATCH(Table1[[#This Row],[COMBINED]],STANDINGS_WHIP[COMBINED],0),COLUMN(STANDINGS_WHIP[PLACE IN LEAGUE]))</f>
        <v>7</v>
      </c>
      <c r="K2018">
        <f>16-INDEX(STANDINGS_W[],MATCH(Table1[[#This Row],[COMBINED]],STANDINGS_W[COMBINED],0),COLUMN(STANDINGS_W[PLACE IN LEAGUE]))</f>
        <v>7</v>
      </c>
      <c r="L2018">
        <f>16-INDEX(STANDINGS_K[],MATCH(Table1[[#This Row],[COMBINED]],STANDINGS_K[COMBINED],0),COLUMN(STANDINGS_K[PLACE IN LEAGUE]))</f>
        <v>8</v>
      </c>
      <c r="M2018">
        <f>16-INDEX(STANDINGS_SV[],MATCH(Table1[[#This Row],[COMBINED]],STANDINGS_SV[COMBINED],0),COLUMN(STANDINGS_SV[PLACE IN LEAGUE]))</f>
        <v>13</v>
      </c>
      <c r="N2018">
        <f>SUM(Table1[[#This Row],[BA]:[SV]])</f>
        <v>97</v>
      </c>
      <c r="O2018">
        <v>3</v>
      </c>
    </row>
    <row r="2019" spans="1:15" x14ac:dyDescent="0.25">
      <c r="A2019" t="s">
        <v>2085</v>
      </c>
      <c r="B2019" t="s">
        <v>2074</v>
      </c>
      <c r="C2019" t="str">
        <f>Table1[[#This Row],[League]]&amp;Table1[[#This Row],[Team]]</f>
        <v>$150 Draft Champions Jan 20 1:00 pm Lg.3609Frontrunners</v>
      </c>
      <c r="D2019">
        <f>16-INDEX(STANDINGS_BA[],MATCH(Table1[[#This Row],[COMBINED]],STANDINGS_BA[COMBINED],0),COLUMN(STANDINGS_BA[PLACE IN LEAGUE]))</f>
        <v>3</v>
      </c>
      <c r="E2019">
        <f>16-INDEX(STANDINGS_R[],MATCH(Table1[[#This Row],[COMBINED]],STANDINGS_R[COMBINED],0),COLUMN(STANDINGS_R[PLACE IN LEAGUE]))</f>
        <v>12</v>
      </c>
      <c r="F2019">
        <f>16-INDEX(STANDINGS_HR[],MATCH(Table1[[#This Row],[COMBINED]],STANDINGS_HR[COMBINED],0),COLUMN(STANDINGS_HR[PLACE IN LEAGUE]))</f>
        <v>14</v>
      </c>
      <c r="G2019">
        <f>16-INDEX(STANDINGS_RBI[],MATCH(Table1[[#This Row],[COMBINED]],STANDINGS_RBI[COMBINED],0),COLUMN(STANDINGS_RBI[PLACE IN LEAGUE]))</f>
        <v>10</v>
      </c>
      <c r="H2019">
        <f>16-INDEX(STANDINGS_SB[],MATCH(Table1[[#This Row],[COMBINED]],STANDINGS_SB[COMBINED],0),COLUMN(STANDINGS_SB[PLACE IN LEAGUE]))</f>
        <v>14</v>
      </c>
      <c r="I2019">
        <f>16-INDEX(STANDINGS_ERA[],MATCH(Table1[[#This Row],[COMBINED]],STANDINGS_ERA[COMBINED],0),COLUMN(STANDINGS_ERA[PLACE IN LEAGUE]))</f>
        <v>5</v>
      </c>
      <c r="J2019">
        <f>16-INDEX(STANDINGS_WHIP[],MATCH(Table1[[#This Row],[COMBINED]],STANDINGS_WHIP[COMBINED],0),COLUMN(STANDINGS_WHIP[PLACE IN LEAGUE]))</f>
        <v>5</v>
      </c>
      <c r="K2019">
        <f>16-INDEX(STANDINGS_W[],MATCH(Table1[[#This Row],[COMBINED]],STANDINGS_W[COMBINED],0),COLUMN(STANDINGS_W[PLACE IN LEAGUE]))</f>
        <v>11</v>
      </c>
      <c r="L2019">
        <f>16-INDEX(STANDINGS_K[],MATCH(Table1[[#This Row],[COMBINED]],STANDINGS_K[COMBINED],0),COLUMN(STANDINGS_K[PLACE IN LEAGUE]))</f>
        <v>6</v>
      </c>
      <c r="M2019">
        <f>16-INDEX(STANDINGS_SV[],MATCH(Table1[[#This Row],[COMBINED]],STANDINGS_SV[COMBINED],0),COLUMN(STANDINGS_SV[PLACE IN LEAGUE]))</f>
        <v>10</v>
      </c>
      <c r="N2019">
        <f>SUM(Table1[[#This Row],[BA]:[SV]])</f>
        <v>90</v>
      </c>
      <c r="O2019">
        <v>4</v>
      </c>
    </row>
    <row r="2020" spans="1:15" x14ac:dyDescent="0.25">
      <c r="A2020" t="s">
        <v>2077</v>
      </c>
      <c r="B2020" t="s">
        <v>2074</v>
      </c>
      <c r="C2020" t="str">
        <f>Table1[[#This Row],[League]]&amp;Table1[[#This Row],[Team]]</f>
        <v>$150 Draft Champions Jan 20 1:00 pm Lg.3609Kaotik Vapor 4</v>
      </c>
      <c r="D2020">
        <f>16-INDEX(STANDINGS_BA[],MATCH(Table1[[#This Row],[COMBINED]],STANDINGS_BA[COMBINED],0),COLUMN(STANDINGS_BA[PLACE IN LEAGUE]))</f>
        <v>12</v>
      </c>
      <c r="E2020">
        <f>16-INDEX(STANDINGS_R[],MATCH(Table1[[#This Row],[COMBINED]],STANDINGS_R[COMBINED],0),COLUMN(STANDINGS_R[PLACE IN LEAGUE]))</f>
        <v>7</v>
      </c>
      <c r="F2020">
        <f>16-INDEX(STANDINGS_HR[],MATCH(Table1[[#This Row],[COMBINED]],STANDINGS_HR[COMBINED],0),COLUMN(STANDINGS_HR[PLACE IN LEAGUE]))</f>
        <v>6</v>
      </c>
      <c r="G2020">
        <f>16-INDEX(STANDINGS_RBI[],MATCH(Table1[[#This Row],[COMBINED]],STANDINGS_RBI[COMBINED],0),COLUMN(STANDINGS_RBI[PLACE IN LEAGUE]))</f>
        <v>6</v>
      </c>
      <c r="H2020">
        <f>16-INDEX(STANDINGS_SB[],MATCH(Table1[[#This Row],[COMBINED]],STANDINGS_SB[COMBINED],0),COLUMN(STANDINGS_SB[PLACE IN LEAGUE]))</f>
        <v>5</v>
      </c>
      <c r="I2020">
        <f>16-INDEX(STANDINGS_ERA[],MATCH(Table1[[#This Row],[COMBINED]],STANDINGS_ERA[COMBINED],0),COLUMN(STANDINGS_ERA[PLACE IN LEAGUE]))</f>
        <v>15</v>
      </c>
      <c r="J2020">
        <f>16-INDEX(STANDINGS_WHIP[],MATCH(Table1[[#This Row],[COMBINED]],STANDINGS_WHIP[COMBINED],0),COLUMN(STANDINGS_WHIP[PLACE IN LEAGUE]))</f>
        <v>14</v>
      </c>
      <c r="K2020">
        <f>16-INDEX(STANDINGS_W[],MATCH(Table1[[#This Row],[COMBINED]],STANDINGS_W[COMBINED],0),COLUMN(STANDINGS_W[PLACE IN LEAGUE]))</f>
        <v>8</v>
      </c>
      <c r="L2020">
        <f>16-INDEX(STANDINGS_K[],MATCH(Table1[[#This Row],[COMBINED]],STANDINGS_K[COMBINED],0),COLUMN(STANDINGS_K[PLACE IN LEAGUE]))</f>
        <v>3</v>
      </c>
      <c r="M2020">
        <f>16-INDEX(STANDINGS_SV[],MATCH(Table1[[#This Row],[COMBINED]],STANDINGS_SV[COMBINED],0),COLUMN(STANDINGS_SV[PLACE IN LEAGUE]))</f>
        <v>9</v>
      </c>
      <c r="N2020">
        <f>SUM(Table1[[#This Row],[BA]:[SV]])</f>
        <v>85</v>
      </c>
      <c r="O2020">
        <v>5</v>
      </c>
    </row>
    <row r="2021" spans="1:15" x14ac:dyDescent="0.25">
      <c r="A2021" t="s">
        <v>2084</v>
      </c>
      <c r="B2021" t="s">
        <v>2074</v>
      </c>
      <c r="C2021" t="str">
        <f>Table1[[#This Row],[League]]&amp;Table1[[#This Row],[Team]]</f>
        <v>$150 Draft Champions Jan 20 1:00 pm Lg.3609Lower Deckers DC1</v>
      </c>
      <c r="D2021">
        <f>16-INDEX(STANDINGS_BA[],MATCH(Table1[[#This Row],[COMBINED]],STANDINGS_BA[COMBINED],0),COLUMN(STANDINGS_BA[PLACE IN LEAGUE]))</f>
        <v>4</v>
      </c>
      <c r="E2021">
        <f>16-INDEX(STANDINGS_R[],MATCH(Table1[[#This Row],[COMBINED]],STANDINGS_R[COMBINED],0),COLUMN(STANDINGS_R[PLACE IN LEAGUE]))</f>
        <v>8</v>
      </c>
      <c r="F2021">
        <f>16-INDEX(STANDINGS_HR[],MATCH(Table1[[#This Row],[COMBINED]],STANDINGS_HR[COMBINED],0),COLUMN(STANDINGS_HR[PLACE IN LEAGUE]))</f>
        <v>7</v>
      </c>
      <c r="G2021">
        <f>16-INDEX(STANDINGS_RBI[],MATCH(Table1[[#This Row],[COMBINED]],STANDINGS_RBI[COMBINED],0),COLUMN(STANDINGS_RBI[PLACE IN LEAGUE]))</f>
        <v>9</v>
      </c>
      <c r="H2021">
        <f>16-INDEX(STANDINGS_SB[],MATCH(Table1[[#This Row],[COMBINED]],STANDINGS_SB[COMBINED],0),COLUMN(STANDINGS_SB[PLACE IN LEAGUE]))</f>
        <v>7</v>
      </c>
      <c r="I2021">
        <f>16-INDEX(STANDINGS_ERA[],MATCH(Table1[[#This Row],[COMBINED]],STANDINGS_ERA[COMBINED],0),COLUMN(STANDINGS_ERA[PLACE IN LEAGUE]))</f>
        <v>9</v>
      </c>
      <c r="J2021">
        <f>16-INDEX(STANDINGS_WHIP[],MATCH(Table1[[#This Row],[COMBINED]],STANDINGS_WHIP[COMBINED],0),COLUMN(STANDINGS_WHIP[PLACE IN LEAGUE]))</f>
        <v>9</v>
      </c>
      <c r="K2021">
        <f>16-INDEX(STANDINGS_W[],MATCH(Table1[[#This Row],[COMBINED]],STANDINGS_W[COMBINED],0),COLUMN(STANDINGS_W[PLACE IN LEAGUE]))</f>
        <v>12</v>
      </c>
      <c r="L2021">
        <f>16-INDEX(STANDINGS_K[],MATCH(Table1[[#This Row],[COMBINED]],STANDINGS_K[COMBINED],0),COLUMN(STANDINGS_K[PLACE IN LEAGUE]))</f>
        <v>13</v>
      </c>
      <c r="M2021">
        <f>16-INDEX(STANDINGS_SV[],MATCH(Table1[[#This Row],[COMBINED]],STANDINGS_SV[COMBINED],0),COLUMN(STANDINGS_SV[PLACE IN LEAGUE]))</f>
        <v>6</v>
      </c>
      <c r="N2021">
        <f>SUM(Table1[[#This Row],[BA]:[SV]])</f>
        <v>84</v>
      </c>
      <c r="O2021">
        <v>6</v>
      </c>
    </row>
    <row r="2022" spans="1:15" x14ac:dyDescent="0.25">
      <c r="A2022" t="s">
        <v>2075</v>
      </c>
      <c r="B2022" t="s">
        <v>2074</v>
      </c>
      <c r="C2022" t="str">
        <f>Table1[[#This Row],[League]]&amp;Table1[[#This Row],[Team]]</f>
        <v>$150 Draft Champions Jan 20 1:00 pm Lg.3609Last Chance I</v>
      </c>
      <c r="D2022">
        <f>16-INDEX(STANDINGS_BA[],MATCH(Table1[[#This Row],[COMBINED]],STANDINGS_BA[COMBINED],0),COLUMN(STANDINGS_BA[PLACE IN LEAGUE]))</f>
        <v>14</v>
      </c>
      <c r="E2022">
        <f>16-INDEX(STANDINGS_R[],MATCH(Table1[[#This Row],[COMBINED]],STANDINGS_R[COMBINED],0),COLUMN(STANDINGS_R[PLACE IN LEAGUE]))</f>
        <v>14</v>
      </c>
      <c r="F2022">
        <f>16-INDEX(STANDINGS_HR[],MATCH(Table1[[#This Row],[COMBINED]],STANDINGS_HR[COMBINED],0),COLUMN(STANDINGS_HR[PLACE IN LEAGUE]))</f>
        <v>12</v>
      </c>
      <c r="G2022">
        <f>16-INDEX(STANDINGS_RBI[],MATCH(Table1[[#This Row],[COMBINED]],STANDINGS_RBI[COMBINED],0),COLUMN(STANDINGS_RBI[PLACE IN LEAGUE]))</f>
        <v>14</v>
      </c>
      <c r="H2022">
        <f>16-INDEX(STANDINGS_SB[],MATCH(Table1[[#This Row],[COMBINED]],STANDINGS_SB[COMBINED],0),COLUMN(STANDINGS_SB[PLACE IN LEAGUE]))</f>
        <v>3</v>
      </c>
      <c r="I2022">
        <f>16-INDEX(STANDINGS_ERA[],MATCH(Table1[[#This Row],[COMBINED]],STANDINGS_ERA[COMBINED],0),COLUMN(STANDINGS_ERA[PLACE IN LEAGUE]))</f>
        <v>1</v>
      </c>
      <c r="J2022">
        <f>16-INDEX(STANDINGS_WHIP[],MATCH(Table1[[#This Row],[COMBINED]],STANDINGS_WHIP[COMBINED],0),COLUMN(STANDINGS_WHIP[PLACE IN LEAGUE]))</f>
        <v>8</v>
      </c>
      <c r="K2022">
        <f>16-INDEX(STANDINGS_W[],MATCH(Table1[[#This Row],[COMBINED]],STANDINGS_W[COMBINED],0),COLUMN(STANDINGS_W[PLACE IN LEAGUE]))</f>
        <v>2</v>
      </c>
      <c r="L2022">
        <f>16-INDEX(STANDINGS_K[],MATCH(Table1[[#This Row],[COMBINED]],STANDINGS_K[COMBINED],0),COLUMN(STANDINGS_K[PLACE IN LEAGUE]))</f>
        <v>2</v>
      </c>
      <c r="M2022">
        <f>16-INDEX(STANDINGS_SV[],MATCH(Table1[[#This Row],[COMBINED]],STANDINGS_SV[COMBINED],0),COLUMN(STANDINGS_SV[PLACE IN LEAGUE]))</f>
        <v>12</v>
      </c>
      <c r="N2022">
        <f>SUM(Table1[[#This Row],[BA]:[SV]])</f>
        <v>82</v>
      </c>
      <c r="O2022">
        <v>7</v>
      </c>
    </row>
    <row r="2023" spans="1:15" x14ac:dyDescent="0.25">
      <c r="A2023" t="s">
        <v>2078</v>
      </c>
      <c r="B2023" t="s">
        <v>2074</v>
      </c>
      <c r="C2023" t="str">
        <f>Table1[[#This Row],[League]]&amp;Table1[[#This Row],[Team]]</f>
        <v>$150 Draft Champions Jan 20 1:00 pm Lg.3609Iron Pigs</v>
      </c>
      <c r="D2023">
        <f>16-INDEX(STANDINGS_BA[],MATCH(Table1[[#This Row],[COMBINED]],STANDINGS_BA[COMBINED],0),COLUMN(STANDINGS_BA[PLACE IN LEAGUE]))</f>
        <v>10</v>
      </c>
      <c r="E2023">
        <f>16-INDEX(STANDINGS_R[],MATCH(Table1[[#This Row],[COMBINED]],STANDINGS_R[COMBINED],0),COLUMN(STANDINGS_R[PLACE IN LEAGUE]))</f>
        <v>2</v>
      </c>
      <c r="F2023">
        <f>16-INDEX(STANDINGS_HR[],MATCH(Table1[[#This Row],[COMBINED]],STANDINGS_HR[COMBINED],0),COLUMN(STANDINGS_HR[PLACE IN LEAGUE]))</f>
        <v>1</v>
      </c>
      <c r="G2023">
        <f>16-INDEX(STANDINGS_RBI[],MATCH(Table1[[#This Row],[COMBINED]],STANDINGS_RBI[COMBINED],0),COLUMN(STANDINGS_RBI[PLACE IN LEAGUE]))</f>
        <v>1</v>
      </c>
      <c r="H2023">
        <f>16-INDEX(STANDINGS_SB[],MATCH(Table1[[#This Row],[COMBINED]],STANDINGS_SB[COMBINED],0),COLUMN(STANDINGS_SB[PLACE IN LEAGUE]))</f>
        <v>10</v>
      </c>
      <c r="I2023">
        <f>16-INDEX(STANDINGS_ERA[],MATCH(Table1[[#This Row],[COMBINED]],STANDINGS_ERA[COMBINED],0),COLUMN(STANDINGS_ERA[PLACE IN LEAGUE]))</f>
        <v>13</v>
      </c>
      <c r="J2023">
        <f>16-INDEX(STANDINGS_WHIP[],MATCH(Table1[[#This Row],[COMBINED]],STANDINGS_WHIP[COMBINED],0),COLUMN(STANDINGS_WHIP[PLACE IN LEAGUE]))</f>
        <v>15</v>
      </c>
      <c r="K2023">
        <f>16-INDEX(STANDINGS_W[],MATCH(Table1[[#This Row],[COMBINED]],STANDINGS_W[COMBINED],0),COLUMN(STANDINGS_W[PLACE IN LEAGUE]))</f>
        <v>14</v>
      </c>
      <c r="L2023">
        <f>16-INDEX(STANDINGS_K[],MATCH(Table1[[#This Row],[COMBINED]],STANDINGS_K[COMBINED],0),COLUMN(STANDINGS_K[PLACE IN LEAGUE]))</f>
        <v>11</v>
      </c>
      <c r="M2023">
        <f>16-INDEX(STANDINGS_SV[],MATCH(Table1[[#This Row],[COMBINED]],STANDINGS_SV[COMBINED],0),COLUMN(STANDINGS_SV[PLACE IN LEAGUE]))</f>
        <v>5</v>
      </c>
      <c r="N2023">
        <f>SUM(Table1[[#This Row],[BA]:[SV]])</f>
        <v>82</v>
      </c>
      <c r="O2023">
        <v>8</v>
      </c>
    </row>
    <row r="2024" spans="1:15" x14ac:dyDescent="0.25">
      <c r="A2024" t="s">
        <v>2086</v>
      </c>
      <c r="B2024" t="s">
        <v>2074</v>
      </c>
      <c r="C2024" t="str">
        <f>Table1[[#This Row],[League]]&amp;Table1[[#This Row],[Team]]</f>
        <v>$150 Draft Champions Jan 20 1:00 pm Lg.3609War Boys 2</v>
      </c>
      <c r="D2024">
        <f>16-INDEX(STANDINGS_BA[],MATCH(Table1[[#This Row],[COMBINED]],STANDINGS_BA[COMBINED],0),COLUMN(STANDINGS_BA[PLACE IN LEAGUE]))</f>
        <v>2</v>
      </c>
      <c r="E2024">
        <f>16-INDEX(STANDINGS_R[],MATCH(Table1[[#This Row],[COMBINED]],STANDINGS_R[COMBINED],0),COLUMN(STANDINGS_R[PLACE IN LEAGUE]))</f>
        <v>4</v>
      </c>
      <c r="F2024">
        <f>16-INDEX(STANDINGS_HR[],MATCH(Table1[[#This Row],[COMBINED]],STANDINGS_HR[COMBINED],0),COLUMN(STANDINGS_HR[PLACE IN LEAGUE]))</f>
        <v>5</v>
      </c>
      <c r="G2024">
        <f>16-INDEX(STANDINGS_RBI[],MATCH(Table1[[#This Row],[COMBINED]],STANDINGS_RBI[COMBINED],0),COLUMN(STANDINGS_RBI[PLACE IN LEAGUE]))</f>
        <v>4</v>
      </c>
      <c r="H2024">
        <f>16-INDEX(STANDINGS_SB[],MATCH(Table1[[#This Row],[COMBINED]],STANDINGS_SB[COMBINED],0),COLUMN(STANDINGS_SB[PLACE IN LEAGUE]))</f>
        <v>12</v>
      </c>
      <c r="I2024">
        <f>16-INDEX(STANDINGS_ERA[],MATCH(Table1[[#This Row],[COMBINED]],STANDINGS_ERA[COMBINED],0),COLUMN(STANDINGS_ERA[PLACE IN LEAGUE]))</f>
        <v>12</v>
      </c>
      <c r="J2024">
        <f>16-INDEX(STANDINGS_WHIP[],MATCH(Table1[[#This Row],[COMBINED]],STANDINGS_WHIP[COMBINED],0),COLUMN(STANDINGS_WHIP[PLACE IN LEAGUE]))</f>
        <v>12</v>
      </c>
      <c r="K2024">
        <f>16-INDEX(STANDINGS_W[],MATCH(Table1[[#This Row],[COMBINED]],STANDINGS_W[COMBINED],0),COLUMN(STANDINGS_W[PLACE IN LEAGUE]))</f>
        <v>5</v>
      </c>
      <c r="L2024">
        <f>16-INDEX(STANDINGS_K[],MATCH(Table1[[#This Row],[COMBINED]],STANDINGS_K[COMBINED],0),COLUMN(STANDINGS_K[PLACE IN LEAGUE]))</f>
        <v>15</v>
      </c>
      <c r="M2024">
        <f>16-INDEX(STANDINGS_SV[],MATCH(Table1[[#This Row],[COMBINED]],STANDINGS_SV[COMBINED],0),COLUMN(STANDINGS_SV[PLACE IN LEAGUE]))</f>
        <v>11</v>
      </c>
      <c r="N2024">
        <f>SUM(Table1[[#This Row],[BA]:[SV]])</f>
        <v>82</v>
      </c>
      <c r="O2024">
        <v>9</v>
      </c>
    </row>
    <row r="2025" spans="1:15" x14ac:dyDescent="0.25">
      <c r="A2025" t="s">
        <v>2082</v>
      </c>
      <c r="B2025" t="s">
        <v>2074</v>
      </c>
      <c r="C2025" t="str">
        <f>Table1[[#This Row],[League]]&amp;Table1[[#This Row],[Team]]</f>
        <v>$150 Draft Champions Jan 20 1:00 pm Lg.3609Debaser</v>
      </c>
      <c r="D2025">
        <f>16-INDEX(STANDINGS_BA[],MATCH(Table1[[#This Row],[COMBINED]],STANDINGS_BA[COMBINED],0),COLUMN(STANDINGS_BA[PLACE IN LEAGUE]))</f>
        <v>6</v>
      </c>
      <c r="E2025">
        <f>16-INDEX(STANDINGS_R[],MATCH(Table1[[#This Row],[COMBINED]],STANDINGS_R[COMBINED],0),COLUMN(STANDINGS_R[PLACE IN LEAGUE]))</f>
        <v>11</v>
      </c>
      <c r="F2025">
        <f>16-INDEX(STANDINGS_HR[],MATCH(Table1[[#This Row],[COMBINED]],STANDINGS_HR[COMBINED],0),COLUMN(STANDINGS_HR[PLACE IN LEAGUE]))</f>
        <v>9</v>
      </c>
      <c r="G2025">
        <f>16-INDEX(STANDINGS_RBI[],MATCH(Table1[[#This Row],[COMBINED]],STANDINGS_RBI[COMBINED],0),COLUMN(STANDINGS_RBI[PLACE IN LEAGUE]))</f>
        <v>8</v>
      </c>
      <c r="H2025">
        <f>16-INDEX(STANDINGS_SB[],MATCH(Table1[[#This Row],[COMBINED]],STANDINGS_SB[COMBINED],0),COLUMN(STANDINGS_SB[PLACE IN LEAGUE]))</f>
        <v>9</v>
      </c>
      <c r="I2025">
        <f>16-INDEX(STANDINGS_ERA[],MATCH(Table1[[#This Row],[COMBINED]],STANDINGS_ERA[COMBINED],0),COLUMN(STANDINGS_ERA[PLACE IN LEAGUE]))</f>
        <v>6</v>
      </c>
      <c r="J2025">
        <f>16-INDEX(STANDINGS_WHIP[],MATCH(Table1[[#This Row],[COMBINED]],STANDINGS_WHIP[COMBINED],0),COLUMN(STANDINGS_WHIP[PLACE IN LEAGUE]))</f>
        <v>4</v>
      </c>
      <c r="K2025">
        <f>16-INDEX(STANDINGS_W[],MATCH(Table1[[#This Row],[COMBINED]],STANDINGS_W[COMBINED],0),COLUMN(STANDINGS_W[PLACE IN LEAGUE]))</f>
        <v>6</v>
      </c>
      <c r="L2025">
        <f>16-INDEX(STANDINGS_K[],MATCH(Table1[[#This Row],[COMBINED]],STANDINGS_K[COMBINED],0),COLUMN(STANDINGS_K[PLACE IN LEAGUE]))</f>
        <v>7</v>
      </c>
      <c r="M2025">
        <f>16-INDEX(STANDINGS_SV[],MATCH(Table1[[#This Row],[COMBINED]],STANDINGS_SV[COMBINED],0),COLUMN(STANDINGS_SV[PLACE IN LEAGUE]))</f>
        <v>14</v>
      </c>
      <c r="N2025">
        <f>SUM(Table1[[#This Row],[BA]:[SV]])</f>
        <v>80</v>
      </c>
      <c r="O2025">
        <v>10</v>
      </c>
    </row>
    <row r="2026" spans="1:15" x14ac:dyDescent="0.25">
      <c r="A2026" t="s">
        <v>2080</v>
      </c>
      <c r="B2026" t="s">
        <v>2074</v>
      </c>
      <c r="C2026" t="str">
        <f>Table1[[#This Row],[League]]&amp;Table1[[#This Row],[Team]]</f>
        <v>$150 Draft Champions Jan 20 1:00 pm Lg.3609Bavaro DC 1</v>
      </c>
      <c r="D2026">
        <f>16-INDEX(STANDINGS_BA[],MATCH(Table1[[#This Row],[COMBINED]],STANDINGS_BA[COMBINED],0),COLUMN(STANDINGS_BA[PLACE IN LEAGUE]))</f>
        <v>8</v>
      </c>
      <c r="E2026">
        <f>16-INDEX(STANDINGS_R[],MATCH(Table1[[#This Row],[COMBINED]],STANDINGS_R[COMBINED],0),COLUMN(STANDINGS_R[PLACE IN LEAGUE]))</f>
        <v>5</v>
      </c>
      <c r="F2026">
        <f>16-INDEX(STANDINGS_HR[],MATCH(Table1[[#This Row],[COMBINED]],STANDINGS_HR[COMBINED],0),COLUMN(STANDINGS_HR[PLACE IN LEAGUE]))</f>
        <v>2</v>
      </c>
      <c r="G2026">
        <f>16-INDEX(STANDINGS_RBI[],MATCH(Table1[[#This Row],[COMBINED]],STANDINGS_RBI[COMBINED],0),COLUMN(STANDINGS_RBI[PLACE IN LEAGUE]))</f>
        <v>5</v>
      </c>
      <c r="H2026">
        <f>16-INDEX(STANDINGS_SB[],MATCH(Table1[[#This Row],[COMBINED]],STANDINGS_SB[COMBINED],0),COLUMN(STANDINGS_SB[PLACE IN LEAGUE]))</f>
        <v>8</v>
      </c>
      <c r="I2026">
        <f>16-INDEX(STANDINGS_ERA[],MATCH(Table1[[#This Row],[COMBINED]],STANDINGS_ERA[COMBINED],0),COLUMN(STANDINGS_ERA[PLACE IN LEAGUE]))</f>
        <v>10</v>
      </c>
      <c r="J2026">
        <f>16-INDEX(STANDINGS_WHIP[],MATCH(Table1[[#This Row],[COMBINED]],STANDINGS_WHIP[COMBINED],0),COLUMN(STANDINGS_WHIP[PLACE IN LEAGUE]))</f>
        <v>11</v>
      </c>
      <c r="K2026">
        <f>16-INDEX(STANDINGS_W[],MATCH(Table1[[#This Row],[COMBINED]],STANDINGS_W[COMBINED],0),COLUMN(STANDINGS_W[PLACE IN LEAGUE]))</f>
        <v>9</v>
      </c>
      <c r="L2026">
        <f>16-INDEX(STANDINGS_K[],MATCH(Table1[[#This Row],[COMBINED]],STANDINGS_K[COMBINED],0),COLUMN(STANDINGS_K[PLACE IN LEAGUE]))</f>
        <v>10</v>
      </c>
      <c r="M2026">
        <f>16-INDEX(STANDINGS_SV[],MATCH(Table1[[#This Row],[COMBINED]],STANDINGS_SV[COMBINED],0),COLUMN(STANDINGS_SV[PLACE IN LEAGUE]))</f>
        <v>7</v>
      </c>
      <c r="N2026">
        <f>SUM(Table1[[#This Row],[BA]:[SV]])</f>
        <v>75</v>
      </c>
      <c r="O2026">
        <v>11</v>
      </c>
    </row>
    <row r="2027" spans="1:15" x14ac:dyDescent="0.25">
      <c r="A2027" t="s">
        <v>2083</v>
      </c>
      <c r="B2027" t="s">
        <v>2074</v>
      </c>
      <c r="C2027" t="str">
        <f>Table1[[#This Row],[League]]&amp;Table1[[#This Row],[Team]]</f>
        <v>$150 Draft Champions Jan 20 1:00 pm Lg.3609Scout Team V2</v>
      </c>
      <c r="D2027">
        <f>16-INDEX(STANDINGS_BA[],MATCH(Table1[[#This Row],[COMBINED]],STANDINGS_BA[COMBINED],0),COLUMN(STANDINGS_BA[PLACE IN LEAGUE]))</f>
        <v>5</v>
      </c>
      <c r="E2027">
        <f>16-INDEX(STANDINGS_R[],MATCH(Table1[[#This Row],[COMBINED]],STANDINGS_R[COMBINED],0),COLUMN(STANDINGS_R[PLACE IN LEAGUE]))</f>
        <v>3</v>
      </c>
      <c r="F2027">
        <f>16-INDEX(STANDINGS_HR[],MATCH(Table1[[#This Row],[COMBINED]],STANDINGS_HR[COMBINED],0),COLUMN(STANDINGS_HR[PLACE IN LEAGUE]))</f>
        <v>4</v>
      </c>
      <c r="G2027">
        <f>16-INDEX(STANDINGS_RBI[],MATCH(Table1[[#This Row],[COMBINED]],STANDINGS_RBI[COMBINED],0),COLUMN(STANDINGS_RBI[PLACE IN LEAGUE]))</f>
        <v>3</v>
      </c>
      <c r="H2027">
        <f>16-INDEX(STANDINGS_SB[],MATCH(Table1[[#This Row],[COMBINED]],STANDINGS_SB[COMBINED],0),COLUMN(STANDINGS_SB[PLACE IN LEAGUE]))</f>
        <v>4</v>
      </c>
      <c r="I2027">
        <f>16-INDEX(STANDINGS_ERA[],MATCH(Table1[[#This Row],[COMBINED]],STANDINGS_ERA[COMBINED],0),COLUMN(STANDINGS_ERA[PLACE IN LEAGUE]))</f>
        <v>14</v>
      </c>
      <c r="J2027">
        <f>16-INDEX(STANDINGS_WHIP[],MATCH(Table1[[#This Row],[COMBINED]],STANDINGS_WHIP[COMBINED],0),COLUMN(STANDINGS_WHIP[PLACE IN LEAGUE]))</f>
        <v>13</v>
      </c>
      <c r="K2027">
        <f>16-INDEX(STANDINGS_W[],MATCH(Table1[[#This Row],[COMBINED]],STANDINGS_W[COMBINED],0),COLUMN(STANDINGS_W[PLACE IN LEAGUE]))</f>
        <v>3</v>
      </c>
      <c r="L2027">
        <f>16-INDEX(STANDINGS_K[],MATCH(Table1[[#This Row],[COMBINED]],STANDINGS_K[COMBINED],0),COLUMN(STANDINGS_K[PLACE IN LEAGUE]))</f>
        <v>4</v>
      </c>
      <c r="M2027">
        <f>16-INDEX(STANDINGS_SV[],MATCH(Table1[[#This Row],[COMBINED]],STANDINGS_SV[COMBINED],0),COLUMN(STANDINGS_SV[PLACE IN LEAGUE]))</f>
        <v>15</v>
      </c>
      <c r="N2027">
        <f>SUM(Table1[[#This Row],[BA]:[SV]])</f>
        <v>68</v>
      </c>
      <c r="O2027">
        <v>12</v>
      </c>
    </row>
    <row r="2028" spans="1:15" x14ac:dyDescent="0.25">
      <c r="A2028" t="s">
        <v>222</v>
      </c>
      <c r="B2028" t="s">
        <v>2074</v>
      </c>
      <c r="C2028" t="str">
        <f>Table1[[#This Row],[League]]&amp;Table1[[#This Row],[Team]]</f>
        <v>$150 Draft Champions Jan 20 1:00 pm Lg.3609Dark Helmet</v>
      </c>
      <c r="D2028">
        <f>16-INDEX(STANDINGS_BA[],MATCH(Table1[[#This Row],[COMBINED]],STANDINGS_BA[COMBINED],0),COLUMN(STANDINGS_BA[PLACE IN LEAGUE]))</f>
        <v>11</v>
      </c>
      <c r="E2028">
        <f>16-INDEX(STANDINGS_R[],MATCH(Table1[[#This Row],[COMBINED]],STANDINGS_R[COMBINED],0),COLUMN(STANDINGS_R[PLACE IN LEAGUE]))</f>
        <v>9</v>
      </c>
      <c r="F2028">
        <f>16-INDEX(STANDINGS_HR[],MATCH(Table1[[#This Row],[COMBINED]],STANDINGS_HR[COMBINED],0),COLUMN(STANDINGS_HR[PLACE IN LEAGUE]))</f>
        <v>13</v>
      </c>
      <c r="G2028">
        <f>16-INDEX(STANDINGS_RBI[],MATCH(Table1[[#This Row],[COMBINED]],STANDINGS_RBI[COMBINED],0),COLUMN(STANDINGS_RBI[PLACE IN LEAGUE]))</f>
        <v>13</v>
      </c>
      <c r="H2028">
        <f>16-INDEX(STANDINGS_SB[],MATCH(Table1[[#This Row],[COMBINED]],STANDINGS_SB[COMBINED],0),COLUMN(STANDINGS_SB[PLACE IN LEAGUE]))</f>
        <v>1</v>
      </c>
      <c r="I2028">
        <f>16-INDEX(STANDINGS_ERA[],MATCH(Table1[[#This Row],[COMBINED]],STANDINGS_ERA[COMBINED],0),COLUMN(STANDINGS_ERA[PLACE IN LEAGUE]))</f>
        <v>3</v>
      </c>
      <c r="J2028">
        <f>16-INDEX(STANDINGS_WHIP[],MATCH(Table1[[#This Row],[COMBINED]],STANDINGS_WHIP[COMBINED],0),COLUMN(STANDINGS_WHIP[PLACE IN LEAGUE]))</f>
        <v>1</v>
      </c>
      <c r="K2028">
        <f>16-INDEX(STANDINGS_W[],MATCH(Table1[[#This Row],[COMBINED]],STANDINGS_W[COMBINED],0),COLUMN(STANDINGS_W[PLACE IN LEAGUE]))</f>
        <v>1</v>
      </c>
      <c r="L2028">
        <f>16-INDEX(STANDINGS_K[],MATCH(Table1[[#This Row],[COMBINED]],STANDINGS_K[COMBINED],0),COLUMN(STANDINGS_K[PLACE IN LEAGUE]))</f>
        <v>1</v>
      </c>
      <c r="M2028">
        <f>16-INDEX(STANDINGS_SV[],MATCH(Table1[[#This Row],[COMBINED]],STANDINGS_SV[COMBINED],0),COLUMN(STANDINGS_SV[PLACE IN LEAGUE]))</f>
        <v>8</v>
      </c>
      <c r="N2028">
        <f>SUM(Table1[[#This Row],[BA]:[SV]])</f>
        <v>61</v>
      </c>
      <c r="O2028">
        <v>13</v>
      </c>
    </row>
    <row r="2029" spans="1:15" x14ac:dyDescent="0.25">
      <c r="A2029" t="s">
        <v>138</v>
      </c>
      <c r="B2029" t="s">
        <v>2074</v>
      </c>
      <c r="C2029" t="str">
        <f>Table1[[#This Row],[League]]&amp;Table1[[#This Row],[Team]]</f>
        <v>$150 Draft Champions Jan 20 1:00 pm Lg.3609Las Vegas Blvd I</v>
      </c>
      <c r="D2029">
        <f>16-INDEX(STANDINGS_BA[],MATCH(Table1[[#This Row],[COMBINED]],STANDINGS_BA[COMBINED],0),COLUMN(STANDINGS_BA[PLACE IN LEAGUE]))</f>
        <v>15</v>
      </c>
      <c r="E2029">
        <f>16-INDEX(STANDINGS_R[],MATCH(Table1[[#This Row],[COMBINED]],STANDINGS_R[COMBINED],0),COLUMN(STANDINGS_R[PLACE IN LEAGUE]))</f>
        <v>6</v>
      </c>
      <c r="F2029">
        <f>16-INDEX(STANDINGS_HR[],MATCH(Table1[[#This Row],[COMBINED]],STANDINGS_HR[COMBINED],0),COLUMN(STANDINGS_HR[PLACE IN LEAGUE]))</f>
        <v>8</v>
      </c>
      <c r="G2029">
        <f>16-INDEX(STANDINGS_RBI[],MATCH(Table1[[#This Row],[COMBINED]],STANDINGS_RBI[COMBINED],0),COLUMN(STANDINGS_RBI[PLACE IN LEAGUE]))</f>
        <v>7</v>
      </c>
      <c r="H2029">
        <f>16-INDEX(STANDINGS_SB[],MATCH(Table1[[#This Row],[COMBINED]],STANDINGS_SB[COMBINED],0),COLUMN(STANDINGS_SB[PLACE IN LEAGUE]))</f>
        <v>6</v>
      </c>
      <c r="I2029">
        <f>16-INDEX(STANDINGS_ERA[],MATCH(Table1[[#This Row],[COMBINED]],STANDINGS_ERA[COMBINED],0),COLUMN(STANDINGS_ERA[PLACE IN LEAGUE]))</f>
        <v>2</v>
      </c>
      <c r="J2029">
        <f>16-INDEX(STANDINGS_WHIP[],MATCH(Table1[[#This Row],[COMBINED]],STANDINGS_WHIP[COMBINED],0),COLUMN(STANDINGS_WHIP[PLACE IN LEAGUE]))</f>
        <v>2</v>
      </c>
      <c r="K2029">
        <f>16-INDEX(STANDINGS_W[],MATCH(Table1[[#This Row],[COMBINED]],STANDINGS_W[COMBINED],0),COLUMN(STANDINGS_W[PLACE IN LEAGUE]))</f>
        <v>4</v>
      </c>
      <c r="L2029">
        <f>16-INDEX(STANDINGS_K[],MATCH(Table1[[#This Row],[COMBINED]],STANDINGS_K[COMBINED],0),COLUMN(STANDINGS_K[PLACE IN LEAGUE]))</f>
        <v>5</v>
      </c>
      <c r="M2029">
        <f>16-INDEX(STANDINGS_SV[],MATCH(Table1[[#This Row],[COMBINED]],STANDINGS_SV[COMBINED],0),COLUMN(STANDINGS_SV[PLACE IN LEAGUE]))</f>
        <v>2</v>
      </c>
      <c r="N2029">
        <f>SUM(Table1[[#This Row],[BA]:[SV]])</f>
        <v>57</v>
      </c>
      <c r="O2029">
        <v>14</v>
      </c>
    </row>
    <row r="2030" spans="1:15" x14ac:dyDescent="0.25">
      <c r="A2030" t="s">
        <v>432</v>
      </c>
      <c r="B2030" t="s">
        <v>2074</v>
      </c>
      <c r="C2030" t="str">
        <f>Table1[[#This Row],[League]]&amp;Table1[[#This Row],[Team]]</f>
        <v>$150 Draft Champions Jan 20 1:00 pm Lg.3609Smoothman</v>
      </c>
      <c r="D2030">
        <f>16-INDEX(STANDINGS_BA[],MATCH(Table1[[#This Row],[COMBINED]],STANDINGS_BA[COMBINED],0),COLUMN(STANDINGS_BA[PLACE IN LEAGUE]))</f>
        <v>1</v>
      </c>
      <c r="E2030">
        <f>16-INDEX(STANDINGS_R[],MATCH(Table1[[#This Row],[COMBINED]],STANDINGS_R[COMBINED],0),COLUMN(STANDINGS_R[PLACE IN LEAGUE]))</f>
        <v>1</v>
      </c>
      <c r="F2030">
        <f>16-INDEX(STANDINGS_HR[],MATCH(Table1[[#This Row],[COMBINED]],STANDINGS_HR[COMBINED],0),COLUMN(STANDINGS_HR[PLACE IN LEAGUE]))</f>
        <v>3</v>
      </c>
      <c r="G2030">
        <f>16-INDEX(STANDINGS_RBI[],MATCH(Table1[[#This Row],[COMBINED]],STANDINGS_RBI[COMBINED],0),COLUMN(STANDINGS_RBI[PLACE IN LEAGUE]))</f>
        <v>2</v>
      </c>
      <c r="H2030">
        <f>16-INDEX(STANDINGS_SB[],MATCH(Table1[[#This Row],[COMBINED]],STANDINGS_SB[COMBINED],0),COLUMN(STANDINGS_SB[PLACE IN LEAGUE]))</f>
        <v>2</v>
      </c>
      <c r="I2030">
        <f>16-INDEX(STANDINGS_ERA[],MATCH(Table1[[#This Row],[COMBINED]],STANDINGS_ERA[COMBINED],0),COLUMN(STANDINGS_ERA[PLACE IN LEAGUE]))</f>
        <v>11</v>
      </c>
      <c r="J2030">
        <f>16-INDEX(STANDINGS_WHIP[],MATCH(Table1[[#This Row],[COMBINED]],STANDINGS_WHIP[COMBINED],0),COLUMN(STANDINGS_WHIP[PLACE IN LEAGUE]))</f>
        <v>6</v>
      </c>
      <c r="K2030">
        <f>16-INDEX(STANDINGS_W[],MATCH(Table1[[#This Row],[COMBINED]],STANDINGS_W[COMBINED],0),COLUMN(STANDINGS_W[PLACE IN LEAGUE]))</f>
        <v>10</v>
      </c>
      <c r="L2030">
        <f>16-INDEX(STANDINGS_K[],MATCH(Table1[[#This Row],[COMBINED]],STANDINGS_K[COMBINED],0),COLUMN(STANDINGS_K[PLACE IN LEAGUE]))</f>
        <v>9</v>
      </c>
      <c r="M2030">
        <f>16-INDEX(STANDINGS_SV[],MATCH(Table1[[#This Row],[COMBINED]],STANDINGS_SV[COMBINED],0),COLUMN(STANDINGS_SV[PLACE IN LEAGUE]))</f>
        <v>3</v>
      </c>
      <c r="N2030">
        <f>SUM(Table1[[#This Row],[BA]:[SV]])</f>
        <v>48</v>
      </c>
      <c r="O2030">
        <v>15</v>
      </c>
    </row>
    <row r="2031" spans="1:15" x14ac:dyDescent="0.25">
      <c r="A2031" t="s">
        <v>2089</v>
      </c>
      <c r="B2031" t="s">
        <v>2087</v>
      </c>
      <c r="C2031" t="str">
        <f>Table1[[#This Row],[League]]&amp;Table1[[#This Row],[Team]]</f>
        <v>$150 Draft Champions Jan 21 1:00 pm Lg.36111000 Forms of Fear</v>
      </c>
      <c r="D2031">
        <f>16-INDEX(STANDINGS_BA[],MATCH(Table1[[#This Row],[COMBINED]],STANDINGS_BA[COMBINED],0),COLUMN(STANDINGS_BA[PLACE IN LEAGUE]))</f>
        <v>13</v>
      </c>
      <c r="E2031">
        <f>16-INDEX(STANDINGS_R[],MATCH(Table1[[#This Row],[COMBINED]],STANDINGS_R[COMBINED],0),COLUMN(STANDINGS_R[PLACE IN LEAGUE]))</f>
        <v>14</v>
      </c>
      <c r="F2031">
        <f>16-INDEX(STANDINGS_HR[],MATCH(Table1[[#This Row],[COMBINED]],STANDINGS_HR[COMBINED],0),COLUMN(STANDINGS_HR[PLACE IN LEAGUE]))</f>
        <v>12</v>
      </c>
      <c r="G2031">
        <f>16-INDEX(STANDINGS_RBI[],MATCH(Table1[[#This Row],[COMBINED]],STANDINGS_RBI[COMBINED],0),COLUMN(STANDINGS_RBI[PLACE IN LEAGUE]))</f>
        <v>13</v>
      </c>
      <c r="H2031">
        <f>16-INDEX(STANDINGS_SB[],MATCH(Table1[[#This Row],[COMBINED]],STANDINGS_SB[COMBINED],0),COLUMN(STANDINGS_SB[PLACE IN LEAGUE]))</f>
        <v>14</v>
      </c>
      <c r="I2031">
        <f>16-INDEX(STANDINGS_ERA[],MATCH(Table1[[#This Row],[COMBINED]],STANDINGS_ERA[COMBINED],0),COLUMN(STANDINGS_ERA[PLACE IN LEAGUE]))</f>
        <v>12</v>
      </c>
      <c r="J2031">
        <f>16-INDEX(STANDINGS_WHIP[],MATCH(Table1[[#This Row],[COMBINED]],STANDINGS_WHIP[COMBINED],0),COLUMN(STANDINGS_WHIP[PLACE IN LEAGUE]))</f>
        <v>14</v>
      </c>
      <c r="K2031">
        <f>16-INDEX(STANDINGS_W[],MATCH(Table1[[#This Row],[COMBINED]],STANDINGS_W[COMBINED],0),COLUMN(STANDINGS_W[PLACE IN LEAGUE]))</f>
        <v>12</v>
      </c>
      <c r="L2031">
        <f>16-INDEX(STANDINGS_K[],MATCH(Table1[[#This Row],[COMBINED]],STANDINGS_K[COMBINED],0),COLUMN(STANDINGS_K[PLACE IN LEAGUE]))</f>
        <v>8</v>
      </c>
      <c r="M2031">
        <f>16-INDEX(STANDINGS_SV[],MATCH(Table1[[#This Row],[COMBINED]],STANDINGS_SV[COMBINED],0),COLUMN(STANDINGS_SV[PLACE IN LEAGUE]))</f>
        <v>8</v>
      </c>
      <c r="N2031">
        <f>SUM(Table1[[#This Row],[BA]:[SV]])</f>
        <v>120</v>
      </c>
      <c r="O2031">
        <v>1</v>
      </c>
    </row>
    <row r="2032" spans="1:15" x14ac:dyDescent="0.25">
      <c r="A2032" t="s">
        <v>124</v>
      </c>
      <c r="B2032" t="s">
        <v>2087</v>
      </c>
      <c r="C2032" t="str">
        <f>Table1[[#This Row],[League]]&amp;Table1[[#This Row],[Team]]</f>
        <v>$150 Draft Champions Jan 21 1:00 pm Lg.3611Krebs Cycle</v>
      </c>
      <c r="D2032">
        <f>16-INDEX(STANDINGS_BA[],MATCH(Table1[[#This Row],[COMBINED]],STANDINGS_BA[COMBINED],0),COLUMN(STANDINGS_BA[PLACE IN LEAGUE]))</f>
        <v>12</v>
      </c>
      <c r="E2032">
        <f>16-INDEX(STANDINGS_R[],MATCH(Table1[[#This Row],[COMBINED]],STANDINGS_R[COMBINED],0),COLUMN(STANDINGS_R[PLACE IN LEAGUE]))</f>
        <v>11</v>
      </c>
      <c r="F2032">
        <f>16-INDEX(STANDINGS_HR[],MATCH(Table1[[#This Row],[COMBINED]],STANDINGS_HR[COMBINED],0),COLUMN(STANDINGS_HR[PLACE IN LEAGUE]))</f>
        <v>10</v>
      </c>
      <c r="G2032">
        <f>16-INDEX(STANDINGS_RBI[],MATCH(Table1[[#This Row],[COMBINED]],STANDINGS_RBI[COMBINED],0),COLUMN(STANDINGS_RBI[PLACE IN LEAGUE]))</f>
        <v>12</v>
      </c>
      <c r="H2032">
        <f>16-INDEX(STANDINGS_SB[],MATCH(Table1[[#This Row],[COMBINED]],STANDINGS_SB[COMBINED],0),COLUMN(STANDINGS_SB[PLACE IN LEAGUE]))</f>
        <v>15</v>
      </c>
      <c r="I2032">
        <f>16-INDEX(STANDINGS_ERA[],MATCH(Table1[[#This Row],[COMBINED]],STANDINGS_ERA[COMBINED],0),COLUMN(STANDINGS_ERA[PLACE IN LEAGUE]))</f>
        <v>8</v>
      </c>
      <c r="J2032">
        <f>16-INDEX(STANDINGS_WHIP[],MATCH(Table1[[#This Row],[COMBINED]],STANDINGS_WHIP[COMBINED],0),COLUMN(STANDINGS_WHIP[PLACE IN LEAGUE]))</f>
        <v>9</v>
      </c>
      <c r="K2032">
        <f>16-INDEX(STANDINGS_W[],MATCH(Table1[[#This Row],[COMBINED]],STANDINGS_W[COMBINED],0),COLUMN(STANDINGS_W[PLACE IN LEAGUE]))</f>
        <v>8</v>
      </c>
      <c r="L2032">
        <f>16-INDEX(STANDINGS_K[],MATCH(Table1[[#This Row],[COMBINED]],STANDINGS_K[COMBINED],0),COLUMN(STANDINGS_K[PLACE IN LEAGUE]))</f>
        <v>7</v>
      </c>
      <c r="M2032">
        <f>16-INDEX(STANDINGS_SV[],MATCH(Table1[[#This Row],[COMBINED]],STANDINGS_SV[COMBINED],0),COLUMN(STANDINGS_SV[PLACE IN LEAGUE]))</f>
        <v>15</v>
      </c>
      <c r="N2032">
        <f>SUM(Table1[[#This Row],[BA]:[SV]])</f>
        <v>107</v>
      </c>
      <c r="O2032">
        <v>2</v>
      </c>
    </row>
    <row r="2033" spans="1:15" x14ac:dyDescent="0.25">
      <c r="A2033" t="s">
        <v>409</v>
      </c>
      <c r="B2033" t="s">
        <v>2087</v>
      </c>
      <c r="C2033" t="str">
        <f>Table1[[#This Row],[League]]&amp;Table1[[#This Row],[Team]]</f>
        <v>$150 Draft Champions Jan 21 1:00 pm Lg.3611Perpetual Motion Squad</v>
      </c>
      <c r="D2033">
        <f>16-INDEX(STANDINGS_BA[],MATCH(Table1[[#This Row],[COMBINED]],STANDINGS_BA[COMBINED],0),COLUMN(STANDINGS_BA[PLACE IN LEAGUE]))</f>
        <v>15</v>
      </c>
      <c r="E2033">
        <f>16-INDEX(STANDINGS_R[],MATCH(Table1[[#This Row],[COMBINED]],STANDINGS_R[COMBINED],0),COLUMN(STANDINGS_R[PLACE IN LEAGUE]))</f>
        <v>15</v>
      </c>
      <c r="F2033">
        <f>16-INDEX(STANDINGS_HR[],MATCH(Table1[[#This Row],[COMBINED]],STANDINGS_HR[COMBINED],0),COLUMN(STANDINGS_HR[PLACE IN LEAGUE]))</f>
        <v>14</v>
      </c>
      <c r="G2033">
        <f>16-INDEX(STANDINGS_RBI[],MATCH(Table1[[#This Row],[COMBINED]],STANDINGS_RBI[COMBINED],0),COLUMN(STANDINGS_RBI[PLACE IN LEAGUE]))</f>
        <v>14</v>
      </c>
      <c r="H2033">
        <f>16-INDEX(STANDINGS_SB[],MATCH(Table1[[#This Row],[COMBINED]],STANDINGS_SB[COMBINED],0),COLUMN(STANDINGS_SB[PLACE IN LEAGUE]))</f>
        <v>8</v>
      </c>
      <c r="I2033">
        <f>16-INDEX(STANDINGS_ERA[],MATCH(Table1[[#This Row],[COMBINED]],STANDINGS_ERA[COMBINED],0),COLUMN(STANDINGS_ERA[PLACE IN LEAGUE]))</f>
        <v>7</v>
      </c>
      <c r="J2033">
        <f>16-INDEX(STANDINGS_WHIP[],MATCH(Table1[[#This Row],[COMBINED]],STANDINGS_WHIP[COMBINED],0),COLUMN(STANDINGS_WHIP[PLACE IN LEAGUE]))</f>
        <v>6</v>
      </c>
      <c r="K2033">
        <f>16-INDEX(STANDINGS_W[],MATCH(Table1[[#This Row],[COMBINED]],STANDINGS_W[COMBINED],0),COLUMN(STANDINGS_W[PLACE IN LEAGUE]))</f>
        <v>10</v>
      </c>
      <c r="L2033">
        <f>16-INDEX(STANDINGS_K[],MATCH(Table1[[#This Row],[COMBINED]],STANDINGS_K[COMBINED],0),COLUMN(STANDINGS_K[PLACE IN LEAGUE]))</f>
        <v>12</v>
      </c>
      <c r="M2033">
        <f>16-INDEX(STANDINGS_SV[],MATCH(Table1[[#This Row],[COMBINED]],STANDINGS_SV[COMBINED],0),COLUMN(STANDINGS_SV[PLACE IN LEAGUE]))</f>
        <v>2</v>
      </c>
      <c r="N2033">
        <f>SUM(Table1[[#This Row],[BA]:[SV]])</f>
        <v>103</v>
      </c>
      <c r="O2033">
        <v>3</v>
      </c>
    </row>
    <row r="2034" spans="1:15" x14ac:dyDescent="0.25">
      <c r="A2034" t="s">
        <v>331</v>
      </c>
      <c r="B2034" t="s">
        <v>2087</v>
      </c>
      <c r="C2034" t="str">
        <f>Table1[[#This Row],[League]]&amp;Table1[[#This Row],[Team]]</f>
        <v>$150 Draft Champions Jan 21 1:00 pm Lg.3611Golden Sombreros</v>
      </c>
      <c r="D2034">
        <f>16-INDEX(STANDINGS_BA[],MATCH(Table1[[#This Row],[COMBINED]],STANDINGS_BA[COMBINED],0),COLUMN(STANDINGS_BA[PLACE IN LEAGUE]))</f>
        <v>5</v>
      </c>
      <c r="E2034">
        <f>16-INDEX(STANDINGS_R[],MATCH(Table1[[#This Row],[COMBINED]],STANDINGS_R[COMBINED],0),COLUMN(STANDINGS_R[PLACE IN LEAGUE]))</f>
        <v>10</v>
      </c>
      <c r="F2034">
        <f>16-INDEX(STANDINGS_HR[],MATCH(Table1[[#This Row],[COMBINED]],STANDINGS_HR[COMBINED],0),COLUMN(STANDINGS_HR[PLACE IN LEAGUE]))</f>
        <v>4</v>
      </c>
      <c r="G2034">
        <f>16-INDEX(STANDINGS_RBI[],MATCH(Table1[[#This Row],[COMBINED]],STANDINGS_RBI[COMBINED],0),COLUMN(STANDINGS_RBI[PLACE IN LEAGUE]))</f>
        <v>7</v>
      </c>
      <c r="H2034">
        <f>16-INDEX(STANDINGS_SB[],MATCH(Table1[[#This Row],[COMBINED]],STANDINGS_SB[COMBINED],0),COLUMN(STANDINGS_SB[PLACE IN LEAGUE]))</f>
        <v>7</v>
      </c>
      <c r="I2034">
        <f>16-INDEX(STANDINGS_ERA[],MATCH(Table1[[#This Row],[COMBINED]],STANDINGS_ERA[COMBINED],0),COLUMN(STANDINGS_ERA[PLACE IN LEAGUE]))</f>
        <v>14</v>
      </c>
      <c r="J2034">
        <f>16-INDEX(STANDINGS_WHIP[],MATCH(Table1[[#This Row],[COMBINED]],STANDINGS_WHIP[COMBINED],0),COLUMN(STANDINGS_WHIP[PLACE IN LEAGUE]))</f>
        <v>15</v>
      </c>
      <c r="K2034">
        <f>16-INDEX(STANDINGS_W[],MATCH(Table1[[#This Row],[COMBINED]],STANDINGS_W[COMBINED],0),COLUMN(STANDINGS_W[PLACE IN LEAGUE]))</f>
        <v>15</v>
      </c>
      <c r="L2034">
        <f>16-INDEX(STANDINGS_K[],MATCH(Table1[[#This Row],[COMBINED]],STANDINGS_K[COMBINED],0),COLUMN(STANDINGS_K[PLACE IN LEAGUE]))</f>
        <v>13</v>
      </c>
      <c r="M2034">
        <f>16-INDEX(STANDINGS_SV[],MATCH(Table1[[#This Row],[COMBINED]],STANDINGS_SV[COMBINED],0),COLUMN(STANDINGS_SV[PLACE IN LEAGUE]))</f>
        <v>13</v>
      </c>
      <c r="N2034">
        <f>SUM(Table1[[#This Row],[BA]:[SV]])</f>
        <v>103</v>
      </c>
      <c r="O2034">
        <v>4</v>
      </c>
    </row>
    <row r="2035" spans="1:15" x14ac:dyDescent="0.25">
      <c r="A2035" t="s">
        <v>2090</v>
      </c>
      <c r="B2035" t="s">
        <v>2087</v>
      </c>
      <c r="C2035" t="str">
        <f>Table1[[#This Row],[League]]&amp;Table1[[#This Row],[Team]]</f>
        <v>$150 Draft Champions Jan 21 1:00 pm Lg.3611Alexander Mud Ducks</v>
      </c>
      <c r="D2035">
        <f>16-INDEX(STANDINGS_BA[],MATCH(Table1[[#This Row],[COMBINED]],STANDINGS_BA[COMBINED],0),COLUMN(STANDINGS_BA[PLACE IN LEAGUE]))</f>
        <v>11</v>
      </c>
      <c r="E2035">
        <f>16-INDEX(STANDINGS_R[],MATCH(Table1[[#This Row],[COMBINED]],STANDINGS_R[COMBINED],0),COLUMN(STANDINGS_R[PLACE IN LEAGUE]))</f>
        <v>13</v>
      </c>
      <c r="F2035">
        <f>16-INDEX(STANDINGS_HR[],MATCH(Table1[[#This Row],[COMBINED]],STANDINGS_HR[COMBINED],0),COLUMN(STANDINGS_HR[PLACE IN LEAGUE]))</f>
        <v>15</v>
      </c>
      <c r="G2035">
        <f>16-INDEX(STANDINGS_RBI[],MATCH(Table1[[#This Row],[COMBINED]],STANDINGS_RBI[COMBINED],0),COLUMN(STANDINGS_RBI[PLACE IN LEAGUE]))</f>
        <v>15</v>
      </c>
      <c r="H2035">
        <f>16-INDEX(STANDINGS_SB[],MATCH(Table1[[#This Row],[COMBINED]],STANDINGS_SB[COMBINED],0),COLUMN(STANDINGS_SB[PLACE IN LEAGUE]))</f>
        <v>12</v>
      </c>
      <c r="I2035">
        <f>16-INDEX(STANDINGS_ERA[],MATCH(Table1[[#This Row],[COMBINED]],STANDINGS_ERA[COMBINED],0),COLUMN(STANDINGS_ERA[PLACE IN LEAGUE]))</f>
        <v>6</v>
      </c>
      <c r="J2035">
        <f>16-INDEX(STANDINGS_WHIP[],MATCH(Table1[[#This Row],[COMBINED]],STANDINGS_WHIP[COMBINED],0),COLUMN(STANDINGS_WHIP[PLACE IN LEAGUE]))</f>
        <v>7</v>
      </c>
      <c r="K2035">
        <f>16-INDEX(STANDINGS_W[],MATCH(Table1[[#This Row],[COMBINED]],STANDINGS_W[COMBINED],0),COLUMN(STANDINGS_W[PLACE IN LEAGUE]))</f>
        <v>9</v>
      </c>
      <c r="L2035">
        <f>16-INDEX(STANDINGS_K[],MATCH(Table1[[#This Row],[COMBINED]],STANDINGS_K[COMBINED],0),COLUMN(STANDINGS_K[PLACE IN LEAGUE]))</f>
        <v>6</v>
      </c>
      <c r="M2035">
        <f>16-INDEX(STANDINGS_SV[],MATCH(Table1[[#This Row],[COMBINED]],STANDINGS_SV[COMBINED],0),COLUMN(STANDINGS_SV[PLACE IN LEAGUE]))</f>
        <v>7</v>
      </c>
      <c r="N2035">
        <f>SUM(Table1[[#This Row],[BA]:[SV]])</f>
        <v>101</v>
      </c>
      <c r="O2035">
        <v>5</v>
      </c>
    </row>
    <row r="2036" spans="1:15" x14ac:dyDescent="0.25">
      <c r="A2036" t="s">
        <v>2088</v>
      </c>
      <c r="B2036" t="s">
        <v>2087</v>
      </c>
      <c r="C2036" t="str">
        <f>Table1[[#This Row],[League]]&amp;Table1[[#This Row],[Team]]</f>
        <v>$150 Draft Champions Jan 21 1:00 pm Lg.3611Palm Beach Bulldogs</v>
      </c>
      <c r="D2036">
        <f>16-INDEX(STANDINGS_BA[],MATCH(Table1[[#This Row],[COMBINED]],STANDINGS_BA[COMBINED],0),COLUMN(STANDINGS_BA[PLACE IN LEAGUE]))</f>
        <v>14</v>
      </c>
      <c r="E2036">
        <f>16-INDEX(STANDINGS_R[],MATCH(Table1[[#This Row],[COMBINED]],STANDINGS_R[COMBINED],0),COLUMN(STANDINGS_R[PLACE IN LEAGUE]))</f>
        <v>7</v>
      </c>
      <c r="F2036">
        <f>16-INDEX(STANDINGS_HR[],MATCH(Table1[[#This Row],[COMBINED]],STANDINGS_HR[COMBINED],0),COLUMN(STANDINGS_HR[PLACE IN LEAGUE]))</f>
        <v>7</v>
      </c>
      <c r="G2036">
        <f>16-INDEX(STANDINGS_RBI[],MATCH(Table1[[#This Row],[COMBINED]],STANDINGS_RBI[COMBINED],0),COLUMN(STANDINGS_RBI[PLACE IN LEAGUE]))</f>
        <v>9</v>
      </c>
      <c r="H2036">
        <f>16-INDEX(STANDINGS_SB[],MATCH(Table1[[#This Row],[COMBINED]],STANDINGS_SB[COMBINED],0),COLUMN(STANDINGS_SB[PLACE IN LEAGUE]))</f>
        <v>4</v>
      </c>
      <c r="I2036">
        <f>16-INDEX(STANDINGS_ERA[],MATCH(Table1[[#This Row],[COMBINED]],STANDINGS_ERA[COMBINED],0),COLUMN(STANDINGS_ERA[PLACE IN LEAGUE]))</f>
        <v>9</v>
      </c>
      <c r="J2036">
        <f>16-INDEX(STANDINGS_WHIP[],MATCH(Table1[[#This Row],[COMBINED]],STANDINGS_WHIP[COMBINED],0),COLUMN(STANDINGS_WHIP[PLACE IN LEAGUE]))</f>
        <v>10</v>
      </c>
      <c r="K2036">
        <f>16-INDEX(STANDINGS_W[],MATCH(Table1[[#This Row],[COMBINED]],STANDINGS_W[COMBINED],0),COLUMN(STANDINGS_W[PLACE IN LEAGUE]))</f>
        <v>14</v>
      </c>
      <c r="L2036">
        <f>16-INDEX(STANDINGS_K[],MATCH(Table1[[#This Row],[COMBINED]],STANDINGS_K[COMBINED],0),COLUMN(STANDINGS_K[PLACE IN LEAGUE]))</f>
        <v>15</v>
      </c>
      <c r="M2036">
        <f>16-INDEX(STANDINGS_SV[],MATCH(Table1[[#This Row],[COMBINED]],STANDINGS_SV[COMBINED],0),COLUMN(STANDINGS_SV[PLACE IN LEAGUE]))</f>
        <v>3</v>
      </c>
      <c r="N2036">
        <f>SUM(Table1[[#This Row],[BA]:[SV]])</f>
        <v>92</v>
      </c>
      <c r="O2036">
        <v>6</v>
      </c>
    </row>
    <row r="2037" spans="1:15" x14ac:dyDescent="0.25">
      <c r="A2037" t="s">
        <v>2095</v>
      </c>
      <c r="B2037" t="s">
        <v>2087</v>
      </c>
      <c r="C2037" t="str">
        <f>Table1[[#This Row],[League]]&amp;Table1[[#This Row],[Team]]</f>
        <v>$150 Draft Champions Jan 21 1:00 pm Lg.3611Japan Robins</v>
      </c>
      <c r="D2037">
        <f>16-INDEX(STANDINGS_BA[],MATCH(Table1[[#This Row],[COMBINED]],STANDINGS_BA[COMBINED],0),COLUMN(STANDINGS_BA[PLACE IN LEAGUE]))</f>
        <v>1</v>
      </c>
      <c r="E2037">
        <f>16-INDEX(STANDINGS_R[],MATCH(Table1[[#This Row],[COMBINED]],STANDINGS_R[COMBINED],0),COLUMN(STANDINGS_R[PLACE IN LEAGUE]))</f>
        <v>8</v>
      </c>
      <c r="F2037">
        <f>16-INDEX(STANDINGS_HR[],MATCH(Table1[[#This Row],[COMBINED]],STANDINGS_HR[COMBINED],0),COLUMN(STANDINGS_HR[PLACE IN LEAGUE]))</f>
        <v>9</v>
      </c>
      <c r="G2037">
        <f>16-INDEX(STANDINGS_RBI[],MATCH(Table1[[#This Row],[COMBINED]],STANDINGS_RBI[COMBINED],0),COLUMN(STANDINGS_RBI[PLACE IN LEAGUE]))</f>
        <v>8</v>
      </c>
      <c r="H2037">
        <f>16-INDEX(STANDINGS_SB[],MATCH(Table1[[#This Row],[COMBINED]],STANDINGS_SB[COMBINED],0),COLUMN(STANDINGS_SB[PLACE IN LEAGUE]))</f>
        <v>6</v>
      </c>
      <c r="I2037">
        <f>16-INDEX(STANDINGS_ERA[],MATCH(Table1[[#This Row],[COMBINED]],STANDINGS_ERA[COMBINED],0),COLUMN(STANDINGS_ERA[PLACE IN LEAGUE]))</f>
        <v>13</v>
      </c>
      <c r="J2037">
        <f>16-INDEX(STANDINGS_WHIP[],MATCH(Table1[[#This Row],[COMBINED]],STANDINGS_WHIP[COMBINED],0),COLUMN(STANDINGS_WHIP[PLACE IN LEAGUE]))</f>
        <v>8</v>
      </c>
      <c r="K2037">
        <f>16-INDEX(STANDINGS_W[],MATCH(Table1[[#This Row],[COMBINED]],STANDINGS_W[COMBINED],0),COLUMN(STANDINGS_W[PLACE IN LEAGUE]))</f>
        <v>11</v>
      </c>
      <c r="L2037">
        <f>16-INDEX(STANDINGS_K[],MATCH(Table1[[#This Row],[COMBINED]],STANDINGS_K[COMBINED],0),COLUMN(STANDINGS_K[PLACE IN LEAGUE]))</f>
        <v>9</v>
      </c>
      <c r="M2037">
        <f>16-INDEX(STANDINGS_SV[],MATCH(Table1[[#This Row],[COMBINED]],STANDINGS_SV[COMBINED],0),COLUMN(STANDINGS_SV[PLACE IN LEAGUE]))</f>
        <v>9</v>
      </c>
      <c r="N2037">
        <f>SUM(Table1[[#This Row],[BA]:[SV]])</f>
        <v>82</v>
      </c>
      <c r="O2037">
        <v>7</v>
      </c>
    </row>
    <row r="2038" spans="1:15" x14ac:dyDescent="0.25">
      <c r="A2038" t="s">
        <v>2092</v>
      </c>
      <c r="B2038" t="s">
        <v>2087</v>
      </c>
      <c r="C2038" t="str">
        <f>Table1[[#This Row],[League]]&amp;Table1[[#This Row],[Team]]</f>
        <v>$150 Draft Champions Jan 21 1:00 pm Lg.3611Team Kent 4</v>
      </c>
      <c r="D2038">
        <f>16-INDEX(STANDINGS_BA[],MATCH(Table1[[#This Row],[COMBINED]],STANDINGS_BA[COMBINED],0),COLUMN(STANDINGS_BA[PLACE IN LEAGUE]))</f>
        <v>6</v>
      </c>
      <c r="E2038">
        <f>16-INDEX(STANDINGS_R[],MATCH(Table1[[#This Row],[COMBINED]],STANDINGS_R[COMBINED],0),COLUMN(STANDINGS_R[PLACE IN LEAGUE]))</f>
        <v>4</v>
      </c>
      <c r="F2038">
        <f>16-INDEX(STANDINGS_HR[],MATCH(Table1[[#This Row],[COMBINED]],STANDINGS_HR[COMBINED],0),COLUMN(STANDINGS_HR[PLACE IN LEAGUE]))</f>
        <v>5</v>
      </c>
      <c r="G2038">
        <f>16-INDEX(STANDINGS_RBI[],MATCH(Table1[[#This Row],[COMBINED]],STANDINGS_RBI[COMBINED],0),COLUMN(STANDINGS_RBI[PLACE IN LEAGUE]))</f>
        <v>3</v>
      </c>
      <c r="H2038">
        <f>16-INDEX(STANDINGS_SB[],MATCH(Table1[[#This Row],[COMBINED]],STANDINGS_SB[COMBINED],0),COLUMN(STANDINGS_SB[PLACE IN LEAGUE]))</f>
        <v>10</v>
      </c>
      <c r="I2038">
        <f>16-INDEX(STANDINGS_ERA[],MATCH(Table1[[#This Row],[COMBINED]],STANDINGS_ERA[COMBINED],0),COLUMN(STANDINGS_ERA[PLACE IN LEAGUE]))</f>
        <v>15</v>
      </c>
      <c r="J2038">
        <f>16-INDEX(STANDINGS_WHIP[],MATCH(Table1[[#This Row],[COMBINED]],STANDINGS_WHIP[COMBINED],0),COLUMN(STANDINGS_WHIP[PLACE IN LEAGUE]))</f>
        <v>13</v>
      </c>
      <c r="K2038">
        <f>16-INDEX(STANDINGS_W[],MATCH(Table1[[#This Row],[COMBINED]],STANDINGS_W[COMBINED],0),COLUMN(STANDINGS_W[PLACE IN LEAGUE]))</f>
        <v>3</v>
      </c>
      <c r="L2038">
        <f>16-INDEX(STANDINGS_K[],MATCH(Table1[[#This Row],[COMBINED]],STANDINGS_K[COMBINED],0),COLUMN(STANDINGS_K[PLACE IN LEAGUE]))</f>
        <v>5</v>
      </c>
      <c r="M2038">
        <f>16-INDEX(STANDINGS_SV[],MATCH(Table1[[#This Row],[COMBINED]],STANDINGS_SV[COMBINED],0),COLUMN(STANDINGS_SV[PLACE IN LEAGUE]))</f>
        <v>14</v>
      </c>
      <c r="N2038">
        <f>SUM(Table1[[#This Row],[BA]:[SV]])</f>
        <v>78</v>
      </c>
      <c r="O2038">
        <v>8</v>
      </c>
    </row>
    <row r="2039" spans="1:15" x14ac:dyDescent="0.25">
      <c r="A2039" t="s">
        <v>47</v>
      </c>
      <c r="B2039" t="s">
        <v>2087</v>
      </c>
      <c r="C2039" t="str">
        <f>Table1[[#This Row],[League]]&amp;Table1[[#This Row],[Team]]</f>
        <v>$150 Draft Champions Jan 21 1:00 pm Lg.3611Let's Play Two</v>
      </c>
      <c r="D2039">
        <f>16-INDEX(STANDINGS_BA[],MATCH(Table1[[#This Row],[COMBINED]],STANDINGS_BA[COMBINED],0),COLUMN(STANDINGS_BA[PLACE IN LEAGUE]))</f>
        <v>3</v>
      </c>
      <c r="E2039">
        <f>16-INDEX(STANDINGS_R[],MATCH(Table1[[#This Row],[COMBINED]],STANDINGS_R[COMBINED],0),COLUMN(STANDINGS_R[PLACE IN LEAGUE]))</f>
        <v>6</v>
      </c>
      <c r="F2039">
        <f>16-INDEX(STANDINGS_HR[],MATCH(Table1[[#This Row],[COMBINED]],STANDINGS_HR[COMBINED],0),COLUMN(STANDINGS_HR[PLACE IN LEAGUE]))</f>
        <v>3</v>
      </c>
      <c r="G2039">
        <f>16-INDEX(STANDINGS_RBI[],MATCH(Table1[[#This Row],[COMBINED]],STANDINGS_RBI[COMBINED],0),COLUMN(STANDINGS_RBI[PLACE IN LEAGUE]))</f>
        <v>2</v>
      </c>
      <c r="H2039">
        <f>16-INDEX(STANDINGS_SB[],MATCH(Table1[[#This Row],[COMBINED]],STANDINGS_SB[COMBINED],0),COLUMN(STANDINGS_SB[PLACE IN LEAGUE]))</f>
        <v>11</v>
      </c>
      <c r="I2039">
        <f>16-INDEX(STANDINGS_ERA[],MATCH(Table1[[#This Row],[COMBINED]],STANDINGS_ERA[COMBINED],0),COLUMN(STANDINGS_ERA[PLACE IN LEAGUE]))</f>
        <v>10</v>
      </c>
      <c r="J2039">
        <f>16-INDEX(STANDINGS_WHIP[],MATCH(Table1[[#This Row],[COMBINED]],STANDINGS_WHIP[COMBINED],0),COLUMN(STANDINGS_WHIP[PLACE IN LEAGUE]))</f>
        <v>12</v>
      </c>
      <c r="K2039">
        <f>16-INDEX(STANDINGS_W[],MATCH(Table1[[#This Row],[COMBINED]],STANDINGS_W[COMBINED],0),COLUMN(STANDINGS_W[PLACE IN LEAGUE]))</f>
        <v>7</v>
      </c>
      <c r="L2039">
        <f>16-INDEX(STANDINGS_K[],MATCH(Table1[[#This Row],[COMBINED]],STANDINGS_K[COMBINED],0),COLUMN(STANDINGS_K[PLACE IN LEAGUE]))</f>
        <v>11</v>
      </c>
      <c r="M2039">
        <f>16-INDEX(STANDINGS_SV[],MATCH(Table1[[#This Row],[COMBINED]],STANDINGS_SV[COMBINED],0),COLUMN(STANDINGS_SV[PLACE IN LEAGUE]))</f>
        <v>12</v>
      </c>
      <c r="N2039">
        <f>SUM(Table1[[#This Row],[BA]:[SV]])</f>
        <v>77</v>
      </c>
      <c r="O2039">
        <v>9</v>
      </c>
    </row>
    <row r="2040" spans="1:15" x14ac:dyDescent="0.25">
      <c r="A2040" t="s">
        <v>2094</v>
      </c>
      <c r="B2040" t="s">
        <v>2087</v>
      </c>
      <c r="C2040" t="str">
        <f>Table1[[#This Row],[League]]&amp;Table1[[#This Row],[Team]]</f>
        <v>$150 Draft Champions Jan 21 1:00 pm Lg.3611Kersh of the Pharaohs</v>
      </c>
      <c r="D2040">
        <f>16-INDEX(STANDINGS_BA[],MATCH(Table1[[#This Row],[COMBINED]],STANDINGS_BA[COMBINED],0),COLUMN(STANDINGS_BA[PLACE IN LEAGUE]))</f>
        <v>2</v>
      </c>
      <c r="E2040">
        <f>16-INDEX(STANDINGS_R[],MATCH(Table1[[#This Row],[COMBINED]],STANDINGS_R[COMBINED],0),COLUMN(STANDINGS_R[PLACE IN LEAGUE]))</f>
        <v>2</v>
      </c>
      <c r="F2040">
        <f>16-INDEX(STANDINGS_HR[],MATCH(Table1[[#This Row],[COMBINED]],STANDINGS_HR[COMBINED],0),COLUMN(STANDINGS_HR[PLACE IN LEAGUE]))</f>
        <v>2</v>
      </c>
      <c r="G2040">
        <f>16-INDEX(STANDINGS_RBI[],MATCH(Table1[[#This Row],[COMBINED]],STANDINGS_RBI[COMBINED],0),COLUMN(STANDINGS_RBI[PLACE IN LEAGUE]))</f>
        <v>4</v>
      </c>
      <c r="H2040">
        <f>16-INDEX(STANDINGS_SB[],MATCH(Table1[[#This Row],[COMBINED]],STANDINGS_SB[COMBINED],0),COLUMN(STANDINGS_SB[PLACE IN LEAGUE]))</f>
        <v>13</v>
      </c>
      <c r="I2040">
        <f>16-INDEX(STANDINGS_ERA[],MATCH(Table1[[#This Row],[COMBINED]],STANDINGS_ERA[COMBINED],0),COLUMN(STANDINGS_ERA[PLACE IN LEAGUE]))</f>
        <v>11</v>
      </c>
      <c r="J2040">
        <f>16-INDEX(STANDINGS_WHIP[],MATCH(Table1[[#This Row],[COMBINED]],STANDINGS_WHIP[COMBINED],0),COLUMN(STANDINGS_WHIP[PLACE IN LEAGUE]))</f>
        <v>11</v>
      </c>
      <c r="K2040">
        <f>16-INDEX(STANDINGS_W[],MATCH(Table1[[#This Row],[COMBINED]],STANDINGS_W[COMBINED],0),COLUMN(STANDINGS_W[PLACE IN LEAGUE]))</f>
        <v>13</v>
      </c>
      <c r="L2040">
        <f>16-INDEX(STANDINGS_K[],MATCH(Table1[[#This Row],[COMBINED]],STANDINGS_K[COMBINED],0),COLUMN(STANDINGS_K[PLACE IN LEAGUE]))</f>
        <v>14</v>
      </c>
      <c r="M2040">
        <f>16-INDEX(STANDINGS_SV[],MATCH(Table1[[#This Row],[COMBINED]],STANDINGS_SV[COMBINED],0),COLUMN(STANDINGS_SV[PLACE IN LEAGUE]))</f>
        <v>4</v>
      </c>
      <c r="N2040">
        <f>SUM(Table1[[#This Row],[BA]:[SV]])</f>
        <v>76</v>
      </c>
      <c r="O2040">
        <v>10</v>
      </c>
    </row>
    <row r="2041" spans="1:15" x14ac:dyDescent="0.25">
      <c r="A2041" t="s">
        <v>394</v>
      </c>
      <c r="B2041" t="s">
        <v>2087</v>
      </c>
      <c r="C2041" t="str">
        <f>Table1[[#This Row],[League]]&amp;Table1[[#This Row],[Team]]</f>
        <v>$150 Draft Champions Jan 21 1:00 pm Lg.3611Inflatable Gammoners</v>
      </c>
      <c r="D2041">
        <f>16-INDEX(STANDINGS_BA[],MATCH(Table1[[#This Row],[COMBINED]],STANDINGS_BA[COMBINED],0),COLUMN(STANDINGS_BA[PLACE IN LEAGUE]))</f>
        <v>7</v>
      </c>
      <c r="E2041">
        <f>16-INDEX(STANDINGS_R[],MATCH(Table1[[#This Row],[COMBINED]],STANDINGS_R[COMBINED],0),COLUMN(STANDINGS_R[PLACE IN LEAGUE]))</f>
        <v>12</v>
      </c>
      <c r="F2041">
        <f>16-INDEX(STANDINGS_HR[],MATCH(Table1[[#This Row],[COMBINED]],STANDINGS_HR[COMBINED],0),COLUMN(STANDINGS_HR[PLACE IN LEAGUE]))</f>
        <v>11</v>
      </c>
      <c r="G2041">
        <f>16-INDEX(STANDINGS_RBI[],MATCH(Table1[[#This Row],[COMBINED]],STANDINGS_RBI[COMBINED],0),COLUMN(STANDINGS_RBI[PLACE IN LEAGUE]))</f>
        <v>10</v>
      </c>
      <c r="H2041">
        <f>16-INDEX(STANDINGS_SB[],MATCH(Table1[[#This Row],[COMBINED]],STANDINGS_SB[COMBINED],0),COLUMN(STANDINGS_SB[PLACE IN LEAGUE]))</f>
        <v>9</v>
      </c>
      <c r="I2041">
        <f>16-INDEX(STANDINGS_ERA[],MATCH(Table1[[#This Row],[COMBINED]],STANDINGS_ERA[COMBINED],0),COLUMN(STANDINGS_ERA[PLACE IN LEAGUE]))</f>
        <v>5</v>
      </c>
      <c r="J2041">
        <f>16-INDEX(STANDINGS_WHIP[],MATCH(Table1[[#This Row],[COMBINED]],STANDINGS_WHIP[COMBINED],0),COLUMN(STANDINGS_WHIP[PLACE IN LEAGUE]))</f>
        <v>4</v>
      </c>
      <c r="K2041">
        <f>16-INDEX(STANDINGS_W[],MATCH(Table1[[#This Row],[COMBINED]],STANDINGS_W[COMBINED],0),COLUMN(STANDINGS_W[PLACE IN LEAGUE]))</f>
        <v>6</v>
      </c>
      <c r="L2041">
        <f>16-INDEX(STANDINGS_K[],MATCH(Table1[[#This Row],[COMBINED]],STANDINGS_K[COMBINED],0),COLUMN(STANDINGS_K[PLACE IN LEAGUE]))</f>
        <v>3</v>
      </c>
      <c r="M2041">
        <f>16-INDEX(STANDINGS_SV[],MATCH(Table1[[#This Row],[COMBINED]],STANDINGS_SV[COMBINED],0),COLUMN(STANDINGS_SV[PLACE IN LEAGUE]))</f>
        <v>5</v>
      </c>
      <c r="N2041">
        <f>SUM(Table1[[#This Row],[BA]:[SV]])</f>
        <v>72</v>
      </c>
      <c r="O2041">
        <v>11</v>
      </c>
    </row>
    <row r="2042" spans="1:15" x14ac:dyDescent="0.25">
      <c r="A2042" t="s">
        <v>414</v>
      </c>
      <c r="B2042" t="s">
        <v>2087</v>
      </c>
      <c r="C2042" t="str">
        <f>Table1[[#This Row],[League]]&amp;Table1[[#This Row],[Team]]</f>
        <v>$150 Draft Champions Jan 21 1:00 pm Lg.3611Irish Jews</v>
      </c>
      <c r="D2042">
        <f>16-INDEX(STANDINGS_BA[],MATCH(Table1[[#This Row],[COMBINED]],STANDINGS_BA[COMBINED],0),COLUMN(STANDINGS_BA[PLACE IN LEAGUE]))</f>
        <v>8</v>
      </c>
      <c r="E2042">
        <f>16-INDEX(STANDINGS_R[],MATCH(Table1[[#This Row],[COMBINED]],STANDINGS_R[COMBINED],0),COLUMN(STANDINGS_R[PLACE IN LEAGUE]))</f>
        <v>9</v>
      </c>
      <c r="F2042">
        <f>16-INDEX(STANDINGS_HR[],MATCH(Table1[[#This Row],[COMBINED]],STANDINGS_HR[COMBINED],0),COLUMN(STANDINGS_HR[PLACE IN LEAGUE]))</f>
        <v>13</v>
      </c>
      <c r="G2042">
        <f>16-INDEX(STANDINGS_RBI[],MATCH(Table1[[#This Row],[COMBINED]],STANDINGS_RBI[COMBINED],0),COLUMN(STANDINGS_RBI[PLACE IN LEAGUE]))</f>
        <v>6</v>
      </c>
      <c r="H2042">
        <f>16-INDEX(STANDINGS_SB[],MATCH(Table1[[#This Row],[COMBINED]],STANDINGS_SB[COMBINED],0),COLUMN(STANDINGS_SB[PLACE IN LEAGUE]))</f>
        <v>2</v>
      </c>
      <c r="I2042">
        <f>16-INDEX(STANDINGS_ERA[],MATCH(Table1[[#This Row],[COMBINED]],STANDINGS_ERA[COMBINED],0),COLUMN(STANDINGS_ERA[PLACE IN LEAGUE]))</f>
        <v>3</v>
      </c>
      <c r="J2042">
        <f>16-INDEX(STANDINGS_WHIP[],MATCH(Table1[[#This Row],[COMBINED]],STANDINGS_WHIP[COMBINED],0),COLUMN(STANDINGS_WHIP[PLACE IN LEAGUE]))</f>
        <v>1</v>
      </c>
      <c r="K2042">
        <f>16-INDEX(STANDINGS_W[],MATCH(Table1[[#This Row],[COMBINED]],STANDINGS_W[COMBINED],0),COLUMN(STANDINGS_W[PLACE IN LEAGUE]))</f>
        <v>5</v>
      </c>
      <c r="L2042">
        <f>16-INDEX(STANDINGS_K[],MATCH(Table1[[#This Row],[COMBINED]],STANDINGS_K[COMBINED],0),COLUMN(STANDINGS_K[PLACE IN LEAGUE]))</f>
        <v>10</v>
      </c>
      <c r="M2042">
        <f>16-INDEX(STANDINGS_SV[],MATCH(Table1[[#This Row],[COMBINED]],STANDINGS_SV[COMBINED],0),COLUMN(STANDINGS_SV[PLACE IN LEAGUE]))</f>
        <v>1</v>
      </c>
      <c r="N2042">
        <f>SUM(Table1[[#This Row],[BA]:[SV]])</f>
        <v>58</v>
      </c>
      <c r="O2042">
        <v>12</v>
      </c>
    </row>
    <row r="2043" spans="1:15" x14ac:dyDescent="0.25">
      <c r="A2043" t="s">
        <v>2093</v>
      </c>
      <c r="B2043" t="s">
        <v>2087</v>
      </c>
      <c r="C2043" t="str">
        <f>Table1[[#This Row],[League]]&amp;Table1[[#This Row],[Team]]</f>
        <v>$150 Draft Champions Jan 21 1:00 pm Lg.3611Nonagrace1</v>
      </c>
      <c r="D2043">
        <f>16-INDEX(STANDINGS_BA[],MATCH(Table1[[#This Row],[COMBINED]],STANDINGS_BA[COMBINED],0),COLUMN(STANDINGS_BA[PLACE IN LEAGUE]))</f>
        <v>4</v>
      </c>
      <c r="E2043">
        <f>16-INDEX(STANDINGS_R[],MATCH(Table1[[#This Row],[COMBINED]],STANDINGS_R[COMBINED],0),COLUMN(STANDINGS_R[PLACE IN LEAGUE]))</f>
        <v>3</v>
      </c>
      <c r="F2043">
        <f>16-INDEX(STANDINGS_HR[],MATCH(Table1[[#This Row],[COMBINED]],STANDINGS_HR[COMBINED],0),COLUMN(STANDINGS_HR[PLACE IN LEAGUE]))</f>
        <v>8</v>
      </c>
      <c r="G2043">
        <f>16-INDEX(STANDINGS_RBI[],MATCH(Table1[[#This Row],[COMBINED]],STANDINGS_RBI[COMBINED],0),COLUMN(STANDINGS_RBI[PLACE IN LEAGUE]))</f>
        <v>11</v>
      </c>
      <c r="H2043">
        <f>16-INDEX(STANDINGS_SB[],MATCH(Table1[[#This Row],[COMBINED]],STANDINGS_SB[COMBINED],0),COLUMN(STANDINGS_SB[PLACE IN LEAGUE]))</f>
        <v>5</v>
      </c>
      <c r="I2043">
        <f>16-INDEX(STANDINGS_ERA[],MATCH(Table1[[#This Row],[COMBINED]],STANDINGS_ERA[COMBINED],0),COLUMN(STANDINGS_ERA[PLACE IN LEAGUE]))</f>
        <v>2</v>
      </c>
      <c r="J2043">
        <f>16-INDEX(STANDINGS_WHIP[],MATCH(Table1[[#This Row],[COMBINED]],STANDINGS_WHIP[COMBINED],0),COLUMN(STANDINGS_WHIP[PLACE IN LEAGUE]))</f>
        <v>3</v>
      </c>
      <c r="K2043">
        <f>16-INDEX(STANDINGS_W[],MATCH(Table1[[#This Row],[COMBINED]],STANDINGS_W[COMBINED],0),COLUMN(STANDINGS_W[PLACE IN LEAGUE]))</f>
        <v>4</v>
      </c>
      <c r="L2043">
        <f>16-INDEX(STANDINGS_K[],MATCH(Table1[[#This Row],[COMBINED]],STANDINGS_K[COMBINED],0),COLUMN(STANDINGS_K[PLACE IN LEAGUE]))</f>
        <v>4</v>
      </c>
      <c r="M2043">
        <f>16-INDEX(STANDINGS_SV[],MATCH(Table1[[#This Row],[COMBINED]],STANDINGS_SV[COMBINED],0),COLUMN(STANDINGS_SV[PLACE IN LEAGUE]))</f>
        <v>10</v>
      </c>
      <c r="N2043">
        <f>SUM(Table1[[#This Row],[BA]:[SV]])</f>
        <v>54</v>
      </c>
      <c r="O2043">
        <v>13</v>
      </c>
    </row>
    <row r="2044" spans="1:15" x14ac:dyDescent="0.25">
      <c r="A2044" t="s">
        <v>2091</v>
      </c>
      <c r="B2044" t="s">
        <v>2087</v>
      </c>
      <c r="C2044" t="str">
        <f>Table1[[#This Row],[League]]&amp;Table1[[#This Row],[Team]]</f>
        <v>$150 Draft Champions Jan 21 1:00 pm Lg.3611JD DC2</v>
      </c>
      <c r="D2044">
        <f>16-INDEX(STANDINGS_BA[],MATCH(Table1[[#This Row],[COMBINED]],STANDINGS_BA[COMBINED],0),COLUMN(STANDINGS_BA[PLACE IN LEAGUE]))</f>
        <v>9</v>
      </c>
      <c r="E2044">
        <f>16-INDEX(STANDINGS_R[],MATCH(Table1[[#This Row],[COMBINED]],STANDINGS_R[COMBINED],0),COLUMN(STANDINGS_R[PLACE IN LEAGUE]))</f>
        <v>5</v>
      </c>
      <c r="F2044">
        <f>16-INDEX(STANDINGS_HR[],MATCH(Table1[[#This Row],[COMBINED]],STANDINGS_HR[COMBINED],0),COLUMN(STANDINGS_HR[PLACE IN LEAGUE]))</f>
        <v>6</v>
      </c>
      <c r="G2044">
        <f>16-INDEX(STANDINGS_RBI[],MATCH(Table1[[#This Row],[COMBINED]],STANDINGS_RBI[COMBINED],0),COLUMN(STANDINGS_RBI[PLACE IN LEAGUE]))</f>
        <v>5</v>
      </c>
      <c r="H2044">
        <f>16-INDEX(STANDINGS_SB[],MATCH(Table1[[#This Row],[COMBINED]],STANDINGS_SB[COMBINED],0),COLUMN(STANDINGS_SB[PLACE IN LEAGUE]))</f>
        <v>3</v>
      </c>
      <c r="I2044">
        <f>16-INDEX(STANDINGS_ERA[],MATCH(Table1[[#This Row],[COMBINED]],STANDINGS_ERA[COMBINED],0),COLUMN(STANDINGS_ERA[PLACE IN LEAGUE]))</f>
        <v>4</v>
      </c>
      <c r="J2044">
        <f>16-INDEX(STANDINGS_WHIP[],MATCH(Table1[[#This Row],[COMBINED]],STANDINGS_WHIP[COMBINED],0),COLUMN(STANDINGS_WHIP[PLACE IN LEAGUE]))</f>
        <v>5</v>
      </c>
      <c r="K2044">
        <f>16-INDEX(STANDINGS_W[],MATCH(Table1[[#This Row],[COMBINED]],STANDINGS_W[COMBINED],0),COLUMN(STANDINGS_W[PLACE IN LEAGUE]))</f>
        <v>1</v>
      </c>
      <c r="L2044">
        <f>16-INDEX(STANDINGS_K[],MATCH(Table1[[#This Row],[COMBINED]],STANDINGS_K[COMBINED],0),COLUMN(STANDINGS_K[PLACE IN LEAGUE]))</f>
        <v>2</v>
      </c>
      <c r="M2044">
        <f>16-INDEX(STANDINGS_SV[],MATCH(Table1[[#This Row],[COMBINED]],STANDINGS_SV[COMBINED],0),COLUMN(STANDINGS_SV[PLACE IN LEAGUE]))</f>
        <v>11</v>
      </c>
      <c r="N2044">
        <f>SUM(Table1[[#This Row],[BA]:[SV]])</f>
        <v>51</v>
      </c>
      <c r="O2044">
        <v>14</v>
      </c>
    </row>
    <row r="2045" spans="1:15" x14ac:dyDescent="0.25">
      <c r="A2045" t="s">
        <v>1222</v>
      </c>
      <c r="B2045" t="s">
        <v>2087</v>
      </c>
      <c r="C2045" t="str">
        <f>Table1[[#This Row],[League]]&amp;Table1[[#This Row],[Team]]</f>
        <v>$150 Draft Champions Jan 21 1:00 pm Lg.3611Team Levy</v>
      </c>
      <c r="D2045">
        <f>16-INDEX(STANDINGS_BA[],MATCH(Table1[[#This Row],[COMBINED]],STANDINGS_BA[COMBINED],0),COLUMN(STANDINGS_BA[PLACE IN LEAGUE]))</f>
        <v>10</v>
      </c>
      <c r="E2045">
        <f>16-INDEX(STANDINGS_R[],MATCH(Table1[[#This Row],[COMBINED]],STANDINGS_R[COMBINED],0),COLUMN(STANDINGS_R[PLACE IN LEAGUE]))</f>
        <v>1</v>
      </c>
      <c r="F2045">
        <f>16-INDEX(STANDINGS_HR[],MATCH(Table1[[#This Row],[COMBINED]],STANDINGS_HR[COMBINED],0),COLUMN(STANDINGS_HR[PLACE IN LEAGUE]))</f>
        <v>1</v>
      </c>
      <c r="G2045">
        <f>16-INDEX(STANDINGS_RBI[],MATCH(Table1[[#This Row],[COMBINED]],STANDINGS_RBI[COMBINED],0),COLUMN(STANDINGS_RBI[PLACE IN LEAGUE]))</f>
        <v>1</v>
      </c>
      <c r="H2045">
        <f>16-INDEX(STANDINGS_SB[],MATCH(Table1[[#This Row],[COMBINED]],STANDINGS_SB[COMBINED],0),COLUMN(STANDINGS_SB[PLACE IN LEAGUE]))</f>
        <v>1</v>
      </c>
      <c r="I2045">
        <f>16-INDEX(STANDINGS_ERA[],MATCH(Table1[[#This Row],[COMBINED]],STANDINGS_ERA[COMBINED],0),COLUMN(STANDINGS_ERA[PLACE IN LEAGUE]))</f>
        <v>1</v>
      </c>
      <c r="J2045">
        <f>16-INDEX(STANDINGS_WHIP[],MATCH(Table1[[#This Row],[COMBINED]],STANDINGS_WHIP[COMBINED],0),COLUMN(STANDINGS_WHIP[PLACE IN LEAGUE]))</f>
        <v>2</v>
      </c>
      <c r="K2045">
        <f>16-INDEX(STANDINGS_W[],MATCH(Table1[[#This Row],[COMBINED]],STANDINGS_W[COMBINED],0),COLUMN(STANDINGS_W[PLACE IN LEAGUE]))</f>
        <v>2</v>
      </c>
      <c r="L2045">
        <f>16-INDEX(STANDINGS_K[],MATCH(Table1[[#This Row],[COMBINED]],STANDINGS_K[COMBINED],0),COLUMN(STANDINGS_K[PLACE IN LEAGUE]))</f>
        <v>1</v>
      </c>
      <c r="M2045">
        <f>16-INDEX(STANDINGS_SV[],MATCH(Table1[[#This Row],[COMBINED]],STANDINGS_SV[COMBINED],0),COLUMN(STANDINGS_SV[PLACE IN LEAGUE]))</f>
        <v>6</v>
      </c>
      <c r="N2045">
        <f>SUM(Table1[[#This Row],[BA]:[SV]])</f>
        <v>26</v>
      </c>
      <c r="O2045">
        <v>15</v>
      </c>
    </row>
    <row r="2046" spans="1:15" x14ac:dyDescent="0.25">
      <c r="A2046" t="s">
        <v>2098</v>
      </c>
      <c r="B2046" t="s">
        <v>2097</v>
      </c>
      <c r="C2046" t="str">
        <f>Table1[[#This Row],[League]]&amp;Table1[[#This Row],[Team]]</f>
        <v>$150 Draft Champions Jan 21 1:00 pm Lg.3613Charger Bar 4</v>
      </c>
      <c r="D2046">
        <f>16-INDEX(STANDINGS_BA[],MATCH(Table1[[#This Row],[COMBINED]],STANDINGS_BA[COMBINED],0),COLUMN(STANDINGS_BA[PLACE IN LEAGUE]))</f>
        <v>13</v>
      </c>
      <c r="E2046">
        <f>16-INDEX(STANDINGS_R[],MATCH(Table1[[#This Row],[COMBINED]],STANDINGS_R[COMBINED],0),COLUMN(STANDINGS_R[PLACE IN LEAGUE]))</f>
        <v>13</v>
      </c>
      <c r="F2046">
        <f>16-INDEX(STANDINGS_HR[],MATCH(Table1[[#This Row],[COMBINED]],STANDINGS_HR[COMBINED],0),COLUMN(STANDINGS_HR[PLACE IN LEAGUE]))</f>
        <v>11</v>
      </c>
      <c r="G2046">
        <f>16-INDEX(STANDINGS_RBI[],MATCH(Table1[[#This Row],[COMBINED]],STANDINGS_RBI[COMBINED],0),COLUMN(STANDINGS_RBI[PLACE IN LEAGUE]))</f>
        <v>14</v>
      </c>
      <c r="H2046">
        <f>16-INDEX(STANDINGS_SB[],MATCH(Table1[[#This Row],[COMBINED]],STANDINGS_SB[COMBINED],0),COLUMN(STANDINGS_SB[PLACE IN LEAGUE]))</f>
        <v>8</v>
      </c>
      <c r="I2046">
        <f>16-INDEX(STANDINGS_ERA[],MATCH(Table1[[#This Row],[COMBINED]],STANDINGS_ERA[COMBINED],0),COLUMN(STANDINGS_ERA[PLACE IN LEAGUE]))</f>
        <v>15</v>
      </c>
      <c r="J2046">
        <f>16-INDEX(STANDINGS_WHIP[],MATCH(Table1[[#This Row],[COMBINED]],STANDINGS_WHIP[COMBINED],0),COLUMN(STANDINGS_WHIP[PLACE IN LEAGUE]))</f>
        <v>15</v>
      </c>
      <c r="K2046">
        <f>16-INDEX(STANDINGS_W[],MATCH(Table1[[#This Row],[COMBINED]],STANDINGS_W[COMBINED],0),COLUMN(STANDINGS_W[PLACE IN LEAGUE]))</f>
        <v>15</v>
      </c>
      <c r="L2046">
        <f>16-INDEX(STANDINGS_K[],MATCH(Table1[[#This Row],[COMBINED]],STANDINGS_K[COMBINED],0),COLUMN(STANDINGS_K[PLACE IN LEAGUE]))</f>
        <v>13</v>
      </c>
      <c r="M2046">
        <f>16-INDEX(STANDINGS_SV[],MATCH(Table1[[#This Row],[COMBINED]],STANDINGS_SV[COMBINED],0),COLUMN(STANDINGS_SV[PLACE IN LEAGUE]))</f>
        <v>6</v>
      </c>
      <c r="N2046">
        <f>SUM(Table1[[#This Row],[BA]:[SV]])</f>
        <v>123</v>
      </c>
      <c r="O2046">
        <v>1</v>
      </c>
    </row>
    <row r="2047" spans="1:15" x14ac:dyDescent="0.25">
      <c r="A2047" t="s">
        <v>134</v>
      </c>
      <c r="B2047" t="s">
        <v>2097</v>
      </c>
      <c r="C2047" t="str">
        <f>Table1[[#This Row],[League]]&amp;Table1[[#This Row],[Team]]</f>
        <v>$150 Draft Champions Jan 21 1:00 pm Lg.3613Forest Hills Fiends</v>
      </c>
      <c r="D2047">
        <f>16-INDEX(STANDINGS_BA[],MATCH(Table1[[#This Row],[COMBINED]],STANDINGS_BA[COMBINED],0),COLUMN(STANDINGS_BA[PLACE IN LEAGUE]))</f>
        <v>7</v>
      </c>
      <c r="E2047">
        <f>16-INDEX(STANDINGS_R[],MATCH(Table1[[#This Row],[COMBINED]],STANDINGS_R[COMBINED],0),COLUMN(STANDINGS_R[PLACE IN LEAGUE]))</f>
        <v>14</v>
      </c>
      <c r="F2047">
        <f>16-INDEX(STANDINGS_HR[],MATCH(Table1[[#This Row],[COMBINED]],STANDINGS_HR[COMBINED],0),COLUMN(STANDINGS_HR[PLACE IN LEAGUE]))</f>
        <v>10</v>
      </c>
      <c r="G2047">
        <f>16-INDEX(STANDINGS_RBI[],MATCH(Table1[[#This Row],[COMBINED]],STANDINGS_RBI[COMBINED],0),COLUMN(STANDINGS_RBI[PLACE IN LEAGUE]))</f>
        <v>12</v>
      </c>
      <c r="H2047">
        <f>16-INDEX(STANDINGS_SB[],MATCH(Table1[[#This Row],[COMBINED]],STANDINGS_SB[COMBINED],0),COLUMN(STANDINGS_SB[PLACE IN LEAGUE]))</f>
        <v>14</v>
      </c>
      <c r="I2047">
        <f>16-INDEX(STANDINGS_ERA[],MATCH(Table1[[#This Row],[COMBINED]],STANDINGS_ERA[COMBINED],0),COLUMN(STANDINGS_ERA[PLACE IN LEAGUE]))</f>
        <v>8</v>
      </c>
      <c r="J2047">
        <f>16-INDEX(STANDINGS_WHIP[],MATCH(Table1[[#This Row],[COMBINED]],STANDINGS_WHIP[COMBINED],0),COLUMN(STANDINGS_WHIP[PLACE IN LEAGUE]))</f>
        <v>10</v>
      </c>
      <c r="K2047">
        <f>16-INDEX(STANDINGS_W[],MATCH(Table1[[#This Row],[COMBINED]],STANDINGS_W[COMBINED],0),COLUMN(STANDINGS_W[PLACE IN LEAGUE]))</f>
        <v>10</v>
      </c>
      <c r="L2047">
        <f>16-INDEX(STANDINGS_K[],MATCH(Table1[[#This Row],[COMBINED]],STANDINGS_K[COMBINED],0),COLUMN(STANDINGS_K[PLACE IN LEAGUE]))</f>
        <v>14</v>
      </c>
      <c r="M2047">
        <f>16-INDEX(STANDINGS_SV[],MATCH(Table1[[#This Row],[COMBINED]],STANDINGS_SV[COMBINED],0),COLUMN(STANDINGS_SV[PLACE IN LEAGUE]))</f>
        <v>4</v>
      </c>
      <c r="N2047">
        <f>SUM(Table1[[#This Row],[BA]:[SV]])</f>
        <v>103</v>
      </c>
      <c r="O2047">
        <v>2</v>
      </c>
    </row>
    <row r="2048" spans="1:15" x14ac:dyDescent="0.25">
      <c r="A2048" t="s">
        <v>912</v>
      </c>
      <c r="B2048" t="s">
        <v>2097</v>
      </c>
      <c r="C2048" t="str">
        <f>Table1[[#This Row],[League]]&amp;Table1[[#This Row],[Team]]</f>
        <v>$150 Draft Champions Jan 21 1:00 pm Lg.3613BIG RED MACHINE</v>
      </c>
      <c r="D2048">
        <f>16-INDEX(STANDINGS_BA[],MATCH(Table1[[#This Row],[COMBINED]],STANDINGS_BA[COMBINED],0),COLUMN(STANDINGS_BA[PLACE IN LEAGUE]))</f>
        <v>12</v>
      </c>
      <c r="E2048">
        <f>16-INDEX(STANDINGS_R[],MATCH(Table1[[#This Row],[COMBINED]],STANDINGS_R[COMBINED],0),COLUMN(STANDINGS_R[PLACE IN LEAGUE]))</f>
        <v>15</v>
      </c>
      <c r="F2048">
        <f>16-INDEX(STANDINGS_HR[],MATCH(Table1[[#This Row],[COMBINED]],STANDINGS_HR[COMBINED],0),COLUMN(STANDINGS_HR[PLACE IN LEAGUE]))</f>
        <v>13</v>
      </c>
      <c r="G2048">
        <f>16-INDEX(STANDINGS_RBI[],MATCH(Table1[[#This Row],[COMBINED]],STANDINGS_RBI[COMBINED],0),COLUMN(STANDINGS_RBI[PLACE IN LEAGUE]))</f>
        <v>9</v>
      </c>
      <c r="H2048">
        <f>16-INDEX(STANDINGS_SB[],MATCH(Table1[[#This Row],[COMBINED]],STANDINGS_SB[COMBINED],0),COLUMN(STANDINGS_SB[PLACE IN LEAGUE]))</f>
        <v>13</v>
      </c>
      <c r="I2048">
        <f>16-INDEX(STANDINGS_ERA[],MATCH(Table1[[#This Row],[COMBINED]],STANDINGS_ERA[COMBINED],0),COLUMN(STANDINGS_ERA[PLACE IN LEAGUE]))</f>
        <v>10</v>
      </c>
      <c r="J2048">
        <f>16-INDEX(STANDINGS_WHIP[],MATCH(Table1[[#This Row],[COMBINED]],STANDINGS_WHIP[COMBINED],0),COLUMN(STANDINGS_WHIP[PLACE IN LEAGUE]))</f>
        <v>6</v>
      </c>
      <c r="K2048">
        <f>16-INDEX(STANDINGS_W[],MATCH(Table1[[#This Row],[COMBINED]],STANDINGS_W[COMBINED],0),COLUMN(STANDINGS_W[PLACE IN LEAGUE]))</f>
        <v>11</v>
      </c>
      <c r="L2048">
        <f>16-INDEX(STANDINGS_K[],MATCH(Table1[[#This Row],[COMBINED]],STANDINGS_K[COMBINED],0),COLUMN(STANDINGS_K[PLACE IN LEAGUE]))</f>
        <v>9</v>
      </c>
      <c r="M2048">
        <f>16-INDEX(STANDINGS_SV[],MATCH(Table1[[#This Row],[COMBINED]],STANDINGS_SV[COMBINED],0),COLUMN(STANDINGS_SV[PLACE IN LEAGUE]))</f>
        <v>2</v>
      </c>
      <c r="N2048">
        <f>SUM(Table1[[#This Row],[BA]:[SV]])</f>
        <v>100</v>
      </c>
      <c r="O2048">
        <v>3</v>
      </c>
    </row>
    <row r="2049" spans="1:15" x14ac:dyDescent="0.25">
      <c r="A2049" t="s">
        <v>2096</v>
      </c>
      <c r="B2049" t="s">
        <v>2097</v>
      </c>
      <c r="C2049" t="str">
        <f>Table1[[#This Row],[League]]&amp;Table1[[#This Row],[Team]]</f>
        <v>$150 Draft Champions Jan 21 1:00 pm Lg.3613Team Platt</v>
      </c>
      <c r="D2049">
        <f>16-INDEX(STANDINGS_BA[],MATCH(Table1[[#This Row],[COMBINED]],STANDINGS_BA[COMBINED],0),COLUMN(STANDINGS_BA[PLACE IN LEAGUE]))</f>
        <v>15</v>
      </c>
      <c r="E2049">
        <f>16-INDEX(STANDINGS_R[],MATCH(Table1[[#This Row],[COMBINED]],STANDINGS_R[COMBINED],0),COLUMN(STANDINGS_R[PLACE IN LEAGUE]))</f>
        <v>10</v>
      </c>
      <c r="F2049">
        <f>16-INDEX(STANDINGS_HR[],MATCH(Table1[[#This Row],[COMBINED]],STANDINGS_HR[COMBINED],0),COLUMN(STANDINGS_HR[PLACE IN LEAGUE]))</f>
        <v>5</v>
      </c>
      <c r="G2049">
        <f>16-INDEX(STANDINGS_RBI[],MATCH(Table1[[#This Row],[COMBINED]],STANDINGS_RBI[COMBINED],0),COLUMN(STANDINGS_RBI[PLACE IN LEAGUE]))</f>
        <v>11</v>
      </c>
      <c r="H2049">
        <f>16-INDEX(STANDINGS_SB[],MATCH(Table1[[#This Row],[COMBINED]],STANDINGS_SB[COMBINED],0),COLUMN(STANDINGS_SB[PLACE IN LEAGUE]))</f>
        <v>5</v>
      </c>
      <c r="I2049">
        <f>16-INDEX(STANDINGS_ERA[],MATCH(Table1[[#This Row],[COMBINED]],STANDINGS_ERA[COMBINED],0),COLUMN(STANDINGS_ERA[PLACE IN LEAGUE]))</f>
        <v>7</v>
      </c>
      <c r="J2049">
        <f>16-INDEX(STANDINGS_WHIP[],MATCH(Table1[[#This Row],[COMBINED]],STANDINGS_WHIP[COMBINED],0),COLUMN(STANDINGS_WHIP[PLACE IN LEAGUE]))</f>
        <v>9</v>
      </c>
      <c r="K2049">
        <f>16-INDEX(STANDINGS_W[],MATCH(Table1[[#This Row],[COMBINED]],STANDINGS_W[COMBINED],0),COLUMN(STANDINGS_W[PLACE IN LEAGUE]))</f>
        <v>13</v>
      </c>
      <c r="L2049">
        <f>16-INDEX(STANDINGS_K[],MATCH(Table1[[#This Row],[COMBINED]],STANDINGS_K[COMBINED],0),COLUMN(STANDINGS_K[PLACE IN LEAGUE]))</f>
        <v>11</v>
      </c>
      <c r="M2049">
        <f>16-INDEX(STANDINGS_SV[],MATCH(Table1[[#This Row],[COMBINED]],STANDINGS_SV[COMBINED],0),COLUMN(STANDINGS_SV[PLACE IN LEAGUE]))</f>
        <v>9</v>
      </c>
      <c r="N2049">
        <f>SUM(Table1[[#This Row],[BA]:[SV]])</f>
        <v>95</v>
      </c>
      <c r="O2049">
        <v>4</v>
      </c>
    </row>
    <row r="2050" spans="1:15" x14ac:dyDescent="0.25">
      <c r="A2050" t="s">
        <v>2102</v>
      </c>
      <c r="B2050" t="s">
        <v>2097</v>
      </c>
      <c r="C2050" t="str">
        <f>Table1[[#This Row],[League]]&amp;Table1[[#This Row],[Team]]</f>
        <v>$150 Draft Champions Jan 21 1:00 pm Lg.3613...Big Bang</v>
      </c>
      <c r="D2050">
        <f>16-INDEX(STANDINGS_BA[],MATCH(Table1[[#This Row],[COMBINED]],STANDINGS_BA[COMBINED],0),COLUMN(STANDINGS_BA[PLACE IN LEAGUE]))</f>
        <v>5</v>
      </c>
      <c r="E2050">
        <f>16-INDEX(STANDINGS_R[],MATCH(Table1[[#This Row],[COMBINED]],STANDINGS_R[COMBINED],0),COLUMN(STANDINGS_R[PLACE IN LEAGUE]))</f>
        <v>12</v>
      </c>
      <c r="F2050">
        <f>16-INDEX(STANDINGS_HR[],MATCH(Table1[[#This Row],[COMBINED]],STANDINGS_HR[COMBINED],0),COLUMN(STANDINGS_HR[PLACE IN LEAGUE]))</f>
        <v>15</v>
      </c>
      <c r="G2050">
        <f>16-INDEX(STANDINGS_RBI[],MATCH(Table1[[#This Row],[COMBINED]],STANDINGS_RBI[COMBINED],0),COLUMN(STANDINGS_RBI[PLACE IN LEAGUE]))</f>
        <v>15</v>
      </c>
      <c r="H2050">
        <f>16-INDEX(STANDINGS_SB[],MATCH(Table1[[#This Row],[COMBINED]],STANDINGS_SB[COMBINED],0),COLUMN(STANDINGS_SB[PLACE IN LEAGUE]))</f>
        <v>15</v>
      </c>
      <c r="I2050">
        <f>16-INDEX(STANDINGS_ERA[],MATCH(Table1[[#This Row],[COMBINED]],STANDINGS_ERA[COMBINED],0),COLUMN(STANDINGS_ERA[PLACE IN LEAGUE]))</f>
        <v>5</v>
      </c>
      <c r="J2050">
        <f>16-INDEX(STANDINGS_WHIP[],MATCH(Table1[[#This Row],[COMBINED]],STANDINGS_WHIP[COMBINED],0),COLUMN(STANDINGS_WHIP[PLACE IN LEAGUE]))</f>
        <v>3</v>
      </c>
      <c r="K2050">
        <f>16-INDEX(STANDINGS_W[],MATCH(Table1[[#This Row],[COMBINED]],STANDINGS_W[COMBINED],0),COLUMN(STANDINGS_W[PLACE IN LEAGUE]))</f>
        <v>7</v>
      </c>
      <c r="L2050">
        <f>16-INDEX(STANDINGS_K[],MATCH(Table1[[#This Row],[COMBINED]],STANDINGS_K[COMBINED],0),COLUMN(STANDINGS_K[PLACE IN LEAGUE]))</f>
        <v>7</v>
      </c>
      <c r="M2050">
        <f>16-INDEX(STANDINGS_SV[],MATCH(Table1[[#This Row],[COMBINED]],STANDINGS_SV[COMBINED],0),COLUMN(STANDINGS_SV[PLACE IN LEAGUE]))</f>
        <v>7</v>
      </c>
      <c r="N2050">
        <f>SUM(Table1[[#This Row],[BA]:[SV]])</f>
        <v>91</v>
      </c>
      <c r="O2050">
        <v>5</v>
      </c>
    </row>
    <row r="2051" spans="1:15" x14ac:dyDescent="0.25">
      <c r="A2051" t="s">
        <v>2106</v>
      </c>
      <c r="B2051" t="s">
        <v>2097</v>
      </c>
      <c r="C2051" t="str">
        <f>Table1[[#This Row],[League]]&amp;Table1[[#This Row],[Team]]</f>
        <v>$150 Draft Champions Jan 21 1:00 pm Lg.3613Doggin it</v>
      </c>
      <c r="D2051">
        <f>16-INDEX(STANDINGS_BA[],MATCH(Table1[[#This Row],[COMBINED]],STANDINGS_BA[COMBINED],0),COLUMN(STANDINGS_BA[PLACE IN LEAGUE]))</f>
        <v>1</v>
      </c>
      <c r="E2051">
        <f>16-INDEX(STANDINGS_R[],MATCH(Table1[[#This Row],[COMBINED]],STANDINGS_R[COMBINED],0),COLUMN(STANDINGS_R[PLACE IN LEAGUE]))</f>
        <v>11</v>
      </c>
      <c r="F2051">
        <f>16-INDEX(STANDINGS_HR[],MATCH(Table1[[#This Row],[COMBINED]],STANDINGS_HR[COMBINED],0),COLUMN(STANDINGS_HR[PLACE IN LEAGUE]))</f>
        <v>6</v>
      </c>
      <c r="G2051">
        <f>16-INDEX(STANDINGS_RBI[],MATCH(Table1[[#This Row],[COMBINED]],STANDINGS_RBI[COMBINED],0),COLUMN(STANDINGS_RBI[PLACE IN LEAGUE]))</f>
        <v>4</v>
      </c>
      <c r="H2051">
        <f>16-INDEX(STANDINGS_SB[],MATCH(Table1[[#This Row],[COMBINED]],STANDINGS_SB[COMBINED],0),COLUMN(STANDINGS_SB[PLACE IN LEAGUE]))</f>
        <v>12</v>
      </c>
      <c r="I2051">
        <f>16-INDEX(STANDINGS_ERA[],MATCH(Table1[[#This Row],[COMBINED]],STANDINGS_ERA[COMBINED],0),COLUMN(STANDINGS_ERA[PLACE IN LEAGUE]))</f>
        <v>11</v>
      </c>
      <c r="J2051">
        <f>16-INDEX(STANDINGS_WHIP[],MATCH(Table1[[#This Row],[COMBINED]],STANDINGS_WHIP[COMBINED],0),COLUMN(STANDINGS_WHIP[PLACE IN LEAGUE]))</f>
        <v>12</v>
      </c>
      <c r="K2051">
        <f>16-INDEX(STANDINGS_W[],MATCH(Table1[[#This Row],[COMBINED]],STANDINGS_W[COMBINED],0),COLUMN(STANDINGS_W[PLACE IN LEAGUE]))</f>
        <v>14</v>
      </c>
      <c r="L2051">
        <f>16-INDEX(STANDINGS_K[],MATCH(Table1[[#This Row],[COMBINED]],STANDINGS_K[COMBINED],0),COLUMN(STANDINGS_K[PLACE IN LEAGUE]))</f>
        <v>15</v>
      </c>
      <c r="M2051">
        <f>16-INDEX(STANDINGS_SV[],MATCH(Table1[[#This Row],[COMBINED]],STANDINGS_SV[COMBINED],0),COLUMN(STANDINGS_SV[PLACE IN LEAGUE]))</f>
        <v>3</v>
      </c>
      <c r="N2051">
        <f>SUM(Table1[[#This Row],[BA]:[SV]])</f>
        <v>89</v>
      </c>
      <c r="O2051">
        <v>6</v>
      </c>
    </row>
    <row r="2052" spans="1:15" x14ac:dyDescent="0.25">
      <c r="A2052">
        <v>11111</v>
      </c>
      <c r="B2052" t="s">
        <v>2097</v>
      </c>
      <c r="C2052" t="str">
        <f>Table1[[#This Row],[League]]&amp;Table1[[#This Row],[Team]]</f>
        <v>$150 Draft Champions Jan 21 1:00 pm Lg.361311111</v>
      </c>
      <c r="D2052">
        <f>16-INDEX(STANDINGS_BA[],MATCH(Table1[[#This Row],[COMBINED]],STANDINGS_BA[COMBINED],0),COLUMN(STANDINGS_BA[PLACE IN LEAGUE]))</f>
        <v>10</v>
      </c>
      <c r="E2052">
        <f>16-INDEX(STANDINGS_R[],MATCH(Table1[[#This Row],[COMBINED]],STANDINGS_R[COMBINED],0),COLUMN(STANDINGS_R[PLACE IN LEAGUE]))</f>
        <v>5</v>
      </c>
      <c r="F2052">
        <f>16-INDEX(STANDINGS_HR[],MATCH(Table1[[#This Row],[COMBINED]],STANDINGS_HR[COMBINED],0),COLUMN(STANDINGS_HR[PLACE IN LEAGUE]))</f>
        <v>4</v>
      </c>
      <c r="G2052">
        <f>16-INDEX(STANDINGS_RBI[],MATCH(Table1[[#This Row],[COMBINED]],STANDINGS_RBI[COMBINED],0),COLUMN(STANDINGS_RBI[PLACE IN LEAGUE]))</f>
        <v>6</v>
      </c>
      <c r="H2052">
        <f>16-INDEX(STANDINGS_SB[],MATCH(Table1[[#This Row],[COMBINED]],STANDINGS_SB[COMBINED],0),COLUMN(STANDINGS_SB[PLACE IN LEAGUE]))</f>
        <v>9</v>
      </c>
      <c r="I2052">
        <f>16-INDEX(STANDINGS_ERA[],MATCH(Table1[[#This Row],[COMBINED]],STANDINGS_ERA[COMBINED],0),COLUMN(STANDINGS_ERA[PLACE IN LEAGUE]))</f>
        <v>13</v>
      </c>
      <c r="J2052">
        <f>16-INDEX(STANDINGS_WHIP[],MATCH(Table1[[#This Row],[COMBINED]],STANDINGS_WHIP[COMBINED],0),COLUMN(STANDINGS_WHIP[PLACE IN LEAGUE]))</f>
        <v>11</v>
      </c>
      <c r="K2052">
        <f>16-INDEX(STANDINGS_W[],MATCH(Table1[[#This Row],[COMBINED]],STANDINGS_W[COMBINED],0),COLUMN(STANDINGS_W[PLACE IN LEAGUE]))</f>
        <v>5</v>
      </c>
      <c r="L2052">
        <f>16-INDEX(STANDINGS_K[],MATCH(Table1[[#This Row],[COMBINED]],STANDINGS_K[COMBINED],0),COLUMN(STANDINGS_K[PLACE IN LEAGUE]))</f>
        <v>10</v>
      </c>
      <c r="M2052">
        <f>16-INDEX(STANDINGS_SV[],MATCH(Table1[[#This Row],[COMBINED]],STANDINGS_SV[COMBINED],0),COLUMN(STANDINGS_SV[PLACE IN LEAGUE]))</f>
        <v>11</v>
      </c>
      <c r="N2052">
        <f>SUM(Table1[[#This Row],[BA]:[SV]])</f>
        <v>84</v>
      </c>
      <c r="O2052">
        <v>7</v>
      </c>
    </row>
    <row r="2053" spans="1:15" x14ac:dyDescent="0.25">
      <c r="A2053" t="s">
        <v>528</v>
      </c>
      <c r="B2053" t="s">
        <v>2097</v>
      </c>
      <c r="C2053" t="str">
        <f>Table1[[#This Row],[League]]&amp;Table1[[#This Row],[Team]]</f>
        <v>$150 Draft Champions Jan 21 1:00 pm Lg.3613Team Matthews</v>
      </c>
      <c r="D2053">
        <f>16-INDEX(STANDINGS_BA[],MATCH(Table1[[#This Row],[COMBINED]],STANDINGS_BA[COMBINED],0),COLUMN(STANDINGS_BA[PLACE IN LEAGUE]))</f>
        <v>14</v>
      </c>
      <c r="E2053">
        <f>16-INDEX(STANDINGS_R[],MATCH(Table1[[#This Row],[COMBINED]],STANDINGS_R[COMBINED],0),COLUMN(STANDINGS_R[PLACE IN LEAGUE]))</f>
        <v>3</v>
      </c>
      <c r="F2053">
        <f>16-INDEX(STANDINGS_HR[],MATCH(Table1[[#This Row],[COMBINED]],STANDINGS_HR[COMBINED],0),COLUMN(STANDINGS_HR[PLACE IN LEAGUE]))</f>
        <v>3</v>
      </c>
      <c r="G2053">
        <f>16-INDEX(STANDINGS_RBI[],MATCH(Table1[[#This Row],[COMBINED]],STANDINGS_RBI[COMBINED],0),COLUMN(STANDINGS_RBI[PLACE IN LEAGUE]))</f>
        <v>3</v>
      </c>
      <c r="H2053">
        <f>16-INDEX(STANDINGS_SB[],MATCH(Table1[[#This Row],[COMBINED]],STANDINGS_SB[COMBINED],0),COLUMN(STANDINGS_SB[PLACE IN LEAGUE]))</f>
        <v>6</v>
      </c>
      <c r="I2053">
        <f>16-INDEX(STANDINGS_ERA[],MATCH(Table1[[#This Row],[COMBINED]],STANDINGS_ERA[COMBINED],0),COLUMN(STANDINGS_ERA[PLACE IN LEAGUE]))</f>
        <v>14</v>
      </c>
      <c r="J2053">
        <f>16-INDEX(STANDINGS_WHIP[],MATCH(Table1[[#This Row],[COMBINED]],STANDINGS_WHIP[COMBINED],0),COLUMN(STANDINGS_WHIP[PLACE IN LEAGUE]))</f>
        <v>14</v>
      </c>
      <c r="K2053">
        <f>16-INDEX(STANDINGS_W[],MATCH(Table1[[#This Row],[COMBINED]],STANDINGS_W[COMBINED],0),COLUMN(STANDINGS_W[PLACE IN LEAGUE]))</f>
        <v>6</v>
      </c>
      <c r="L2053">
        <f>16-INDEX(STANDINGS_K[],MATCH(Table1[[#This Row],[COMBINED]],STANDINGS_K[COMBINED],0),COLUMN(STANDINGS_K[PLACE IN LEAGUE]))</f>
        <v>2</v>
      </c>
      <c r="M2053">
        <f>16-INDEX(STANDINGS_SV[],MATCH(Table1[[#This Row],[COMBINED]],STANDINGS_SV[COMBINED],0),COLUMN(STANDINGS_SV[PLACE IN LEAGUE]))</f>
        <v>14</v>
      </c>
      <c r="N2053">
        <f>SUM(Table1[[#This Row],[BA]:[SV]])</f>
        <v>79</v>
      </c>
      <c r="O2053">
        <v>8</v>
      </c>
    </row>
    <row r="2054" spans="1:15" x14ac:dyDescent="0.25">
      <c r="A2054" t="s">
        <v>2101</v>
      </c>
      <c r="B2054" t="s">
        <v>2097</v>
      </c>
      <c r="C2054" t="str">
        <f>Table1[[#This Row],[League]]&amp;Table1[[#This Row],[Team]]</f>
        <v>$150 Draft Champions Jan 21 1:00 pm Lg.3613Just And Old Vet</v>
      </c>
      <c r="D2054">
        <f>16-INDEX(STANDINGS_BA[],MATCH(Table1[[#This Row],[COMBINED]],STANDINGS_BA[COMBINED],0),COLUMN(STANDINGS_BA[PLACE IN LEAGUE]))</f>
        <v>6</v>
      </c>
      <c r="E2054">
        <f>16-INDEX(STANDINGS_R[],MATCH(Table1[[#This Row],[COMBINED]],STANDINGS_R[COMBINED],0),COLUMN(STANDINGS_R[PLACE IN LEAGUE]))</f>
        <v>9</v>
      </c>
      <c r="F2054">
        <f>16-INDEX(STANDINGS_HR[],MATCH(Table1[[#This Row],[COMBINED]],STANDINGS_HR[COMBINED],0),COLUMN(STANDINGS_HR[PLACE IN LEAGUE]))</f>
        <v>14</v>
      </c>
      <c r="G2054">
        <f>16-INDEX(STANDINGS_RBI[],MATCH(Table1[[#This Row],[COMBINED]],STANDINGS_RBI[COMBINED],0),COLUMN(STANDINGS_RBI[PLACE IN LEAGUE]))</f>
        <v>8</v>
      </c>
      <c r="H2054">
        <f>16-INDEX(STANDINGS_SB[],MATCH(Table1[[#This Row],[COMBINED]],STANDINGS_SB[COMBINED],0),COLUMN(STANDINGS_SB[PLACE IN LEAGUE]))</f>
        <v>3</v>
      </c>
      <c r="I2054">
        <f>16-INDEX(STANDINGS_ERA[],MATCH(Table1[[#This Row],[COMBINED]],STANDINGS_ERA[COMBINED],0),COLUMN(STANDINGS_ERA[PLACE IN LEAGUE]))</f>
        <v>9</v>
      </c>
      <c r="J2054">
        <f>16-INDEX(STANDINGS_WHIP[],MATCH(Table1[[#This Row],[COMBINED]],STANDINGS_WHIP[COMBINED],0),COLUMN(STANDINGS_WHIP[PLACE IN LEAGUE]))</f>
        <v>8</v>
      </c>
      <c r="K2054">
        <f>16-INDEX(STANDINGS_W[],MATCH(Table1[[#This Row],[COMBINED]],STANDINGS_W[COMBINED],0),COLUMN(STANDINGS_W[PLACE IN LEAGUE]))</f>
        <v>12</v>
      </c>
      <c r="L2054">
        <f>16-INDEX(STANDINGS_K[],MATCH(Table1[[#This Row],[COMBINED]],STANDINGS_K[COMBINED],0),COLUMN(STANDINGS_K[PLACE IN LEAGUE]))</f>
        <v>8</v>
      </c>
      <c r="M2054">
        <f>16-INDEX(STANDINGS_SV[],MATCH(Table1[[#This Row],[COMBINED]],STANDINGS_SV[COMBINED],0),COLUMN(STANDINGS_SV[PLACE IN LEAGUE]))</f>
        <v>1</v>
      </c>
      <c r="N2054">
        <f>SUM(Table1[[#This Row],[BA]:[SV]])</f>
        <v>78</v>
      </c>
      <c r="O2054">
        <v>9</v>
      </c>
    </row>
    <row r="2055" spans="1:15" x14ac:dyDescent="0.25">
      <c r="A2055" t="s">
        <v>2100</v>
      </c>
      <c r="B2055" t="s">
        <v>2097</v>
      </c>
      <c r="C2055" t="str">
        <f>Table1[[#This Row],[League]]&amp;Table1[[#This Row],[Team]]</f>
        <v>$150 Draft Champions Jan 21 1:00 pm Lg.3613Ehrman The German DC13</v>
      </c>
      <c r="D2055">
        <f>16-INDEX(STANDINGS_BA[],MATCH(Table1[[#This Row],[COMBINED]],STANDINGS_BA[COMBINED],0),COLUMN(STANDINGS_BA[PLACE IN LEAGUE]))</f>
        <v>9</v>
      </c>
      <c r="E2055">
        <f>16-INDEX(STANDINGS_R[],MATCH(Table1[[#This Row],[COMBINED]],STANDINGS_R[COMBINED],0),COLUMN(STANDINGS_R[PLACE IN LEAGUE]))</f>
        <v>7</v>
      </c>
      <c r="F2055">
        <f>16-INDEX(STANDINGS_HR[],MATCH(Table1[[#This Row],[COMBINED]],STANDINGS_HR[COMBINED],0),COLUMN(STANDINGS_HR[PLACE IN LEAGUE]))</f>
        <v>8</v>
      </c>
      <c r="G2055">
        <f>16-INDEX(STANDINGS_RBI[],MATCH(Table1[[#This Row],[COMBINED]],STANDINGS_RBI[COMBINED],0),COLUMN(STANDINGS_RBI[PLACE IN LEAGUE]))</f>
        <v>10</v>
      </c>
      <c r="H2055">
        <f>16-INDEX(STANDINGS_SB[],MATCH(Table1[[#This Row],[COMBINED]],STANDINGS_SB[COMBINED],0),COLUMN(STANDINGS_SB[PLACE IN LEAGUE]))</f>
        <v>11</v>
      </c>
      <c r="I2055">
        <f>16-INDEX(STANDINGS_ERA[],MATCH(Table1[[#This Row],[COMBINED]],STANDINGS_ERA[COMBINED],0),COLUMN(STANDINGS_ERA[PLACE IN LEAGUE]))</f>
        <v>2</v>
      </c>
      <c r="J2055">
        <f>16-INDEX(STANDINGS_WHIP[],MATCH(Table1[[#This Row],[COMBINED]],STANDINGS_WHIP[COMBINED],0),COLUMN(STANDINGS_WHIP[PLACE IN LEAGUE]))</f>
        <v>2</v>
      </c>
      <c r="K2055">
        <f>16-INDEX(STANDINGS_W[],MATCH(Table1[[#This Row],[COMBINED]],STANDINGS_W[COMBINED],0),COLUMN(STANDINGS_W[PLACE IN LEAGUE]))</f>
        <v>9</v>
      </c>
      <c r="L2055">
        <f>16-INDEX(STANDINGS_K[],MATCH(Table1[[#This Row],[COMBINED]],STANDINGS_K[COMBINED],0),COLUMN(STANDINGS_K[PLACE IN LEAGUE]))</f>
        <v>12</v>
      </c>
      <c r="M2055">
        <f>16-INDEX(STANDINGS_SV[],MATCH(Table1[[#This Row],[COMBINED]],STANDINGS_SV[COMBINED],0),COLUMN(STANDINGS_SV[PLACE IN LEAGUE]))</f>
        <v>5</v>
      </c>
      <c r="N2055">
        <f>SUM(Table1[[#This Row],[BA]:[SV]])</f>
        <v>75</v>
      </c>
      <c r="O2055">
        <v>10</v>
      </c>
    </row>
    <row r="2056" spans="1:15" x14ac:dyDescent="0.25">
      <c r="A2056" t="s">
        <v>2099</v>
      </c>
      <c r="B2056" t="s">
        <v>2097</v>
      </c>
      <c r="C2056" t="str">
        <f>Table1[[#This Row],[League]]&amp;Table1[[#This Row],[Team]]</f>
        <v>$150 Draft Champions Jan 21 1:00 pm Lg.3613Knoblauch</v>
      </c>
      <c r="D2056">
        <f>16-INDEX(STANDINGS_BA[],MATCH(Table1[[#This Row],[COMBINED]],STANDINGS_BA[COMBINED],0),COLUMN(STANDINGS_BA[PLACE IN LEAGUE]))</f>
        <v>11</v>
      </c>
      <c r="E2056">
        <f>16-INDEX(STANDINGS_R[],MATCH(Table1[[#This Row],[COMBINED]],STANDINGS_R[COMBINED],0),COLUMN(STANDINGS_R[PLACE IN LEAGUE]))</f>
        <v>8</v>
      </c>
      <c r="F2056">
        <f>16-INDEX(STANDINGS_HR[],MATCH(Table1[[#This Row],[COMBINED]],STANDINGS_HR[COMBINED],0),COLUMN(STANDINGS_HR[PLACE IN LEAGUE]))</f>
        <v>12</v>
      </c>
      <c r="G2056">
        <f>16-INDEX(STANDINGS_RBI[],MATCH(Table1[[#This Row],[COMBINED]],STANDINGS_RBI[COMBINED],0),COLUMN(STANDINGS_RBI[PLACE IN LEAGUE]))</f>
        <v>5</v>
      </c>
      <c r="H2056">
        <f>16-INDEX(STANDINGS_SB[],MATCH(Table1[[#This Row],[COMBINED]],STANDINGS_SB[COMBINED],0),COLUMN(STANDINGS_SB[PLACE IN LEAGUE]))</f>
        <v>1</v>
      </c>
      <c r="I2056">
        <f>16-INDEX(STANDINGS_ERA[],MATCH(Table1[[#This Row],[COMBINED]],STANDINGS_ERA[COMBINED],0),COLUMN(STANDINGS_ERA[PLACE IN LEAGUE]))</f>
        <v>6</v>
      </c>
      <c r="J2056">
        <f>16-INDEX(STANDINGS_WHIP[],MATCH(Table1[[#This Row],[COMBINED]],STANDINGS_WHIP[COMBINED],0),COLUMN(STANDINGS_WHIP[PLACE IN LEAGUE]))</f>
        <v>5</v>
      </c>
      <c r="K2056">
        <f>16-INDEX(STANDINGS_W[],MATCH(Table1[[#This Row],[COMBINED]],STANDINGS_W[COMBINED],0),COLUMN(STANDINGS_W[PLACE IN LEAGUE]))</f>
        <v>2</v>
      </c>
      <c r="L2056">
        <f>16-INDEX(STANDINGS_K[],MATCH(Table1[[#This Row],[COMBINED]],STANDINGS_K[COMBINED],0),COLUMN(STANDINGS_K[PLACE IN LEAGUE]))</f>
        <v>4</v>
      </c>
      <c r="M2056">
        <f>16-INDEX(STANDINGS_SV[],MATCH(Table1[[#This Row],[COMBINED]],STANDINGS_SV[COMBINED],0),COLUMN(STANDINGS_SV[PLACE IN LEAGUE]))</f>
        <v>15</v>
      </c>
      <c r="N2056">
        <f>SUM(Table1[[#This Row],[BA]:[SV]])</f>
        <v>69</v>
      </c>
      <c r="O2056">
        <v>11</v>
      </c>
    </row>
    <row r="2057" spans="1:15" x14ac:dyDescent="0.25">
      <c r="A2057" t="s">
        <v>426</v>
      </c>
      <c r="B2057" t="s">
        <v>2097</v>
      </c>
      <c r="C2057" t="str">
        <f>Table1[[#This Row],[League]]&amp;Table1[[#This Row],[Team]]</f>
        <v>$150 Draft Champions Jan 21 1:00 pm Lg.3613Team Fish</v>
      </c>
      <c r="D2057">
        <f>16-INDEX(STANDINGS_BA[],MATCH(Table1[[#This Row],[COMBINED]],STANDINGS_BA[COMBINED],0),COLUMN(STANDINGS_BA[PLACE IN LEAGUE]))</f>
        <v>8</v>
      </c>
      <c r="E2057">
        <f>16-INDEX(STANDINGS_R[],MATCH(Table1[[#This Row],[COMBINED]],STANDINGS_R[COMBINED],0),COLUMN(STANDINGS_R[PLACE IN LEAGUE]))</f>
        <v>6</v>
      </c>
      <c r="F2057">
        <f>16-INDEX(STANDINGS_HR[],MATCH(Table1[[#This Row],[COMBINED]],STANDINGS_HR[COMBINED],0),COLUMN(STANDINGS_HR[PLACE IN LEAGUE]))</f>
        <v>9</v>
      </c>
      <c r="G2057">
        <f>16-INDEX(STANDINGS_RBI[],MATCH(Table1[[#This Row],[COMBINED]],STANDINGS_RBI[COMBINED],0),COLUMN(STANDINGS_RBI[PLACE IN LEAGUE]))</f>
        <v>13</v>
      </c>
      <c r="H2057">
        <f>16-INDEX(STANDINGS_SB[],MATCH(Table1[[#This Row],[COMBINED]],STANDINGS_SB[COMBINED],0),COLUMN(STANDINGS_SB[PLACE IN LEAGUE]))</f>
        <v>7</v>
      </c>
      <c r="I2057">
        <f>16-INDEX(STANDINGS_ERA[],MATCH(Table1[[#This Row],[COMBINED]],STANDINGS_ERA[COMBINED],0),COLUMN(STANDINGS_ERA[PLACE IN LEAGUE]))</f>
        <v>1</v>
      </c>
      <c r="J2057">
        <f>16-INDEX(STANDINGS_WHIP[],MATCH(Table1[[#This Row],[COMBINED]],STANDINGS_WHIP[COMBINED],0),COLUMN(STANDINGS_WHIP[PLACE IN LEAGUE]))</f>
        <v>1</v>
      </c>
      <c r="K2057">
        <f>16-INDEX(STANDINGS_W[],MATCH(Table1[[#This Row],[COMBINED]],STANDINGS_W[COMBINED],0),COLUMN(STANDINGS_W[PLACE IN LEAGUE]))</f>
        <v>8</v>
      </c>
      <c r="L2057">
        <f>16-INDEX(STANDINGS_K[],MATCH(Table1[[#This Row],[COMBINED]],STANDINGS_K[COMBINED],0),COLUMN(STANDINGS_K[PLACE IN LEAGUE]))</f>
        <v>6</v>
      </c>
      <c r="M2057">
        <f>16-INDEX(STANDINGS_SV[],MATCH(Table1[[#This Row],[COMBINED]],STANDINGS_SV[COMBINED],0),COLUMN(STANDINGS_SV[PLACE IN LEAGUE]))</f>
        <v>8</v>
      </c>
      <c r="N2057">
        <f>SUM(Table1[[#This Row],[BA]:[SV]])</f>
        <v>67</v>
      </c>
      <c r="O2057">
        <v>12</v>
      </c>
    </row>
    <row r="2058" spans="1:15" x14ac:dyDescent="0.25">
      <c r="A2058" t="s">
        <v>2105</v>
      </c>
      <c r="B2058" t="s">
        <v>2097</v>
      </c>
      <c r="C2058" t="str">
        <f>Table1[[#This Row],[League]]&amp;Table1[[#This Row],[Team]]</f>
        <v>$150 Draft Champions Jan 21 1:00 pm Lg.3613Lyin' Eyes</v>
      </c>
      <c r="D2058">
        <f>16-INDEX(STANDINGS_BA[],MATCH(Table1[[#This Row],[COMBINED]],STANDINGS_BA[COMBINED],0),COLUMN(STANDINGS_BA[PLACE IN LEAGUE]))</f>
        <v>2</v>
      </c>
      <c r="E2058">
        <f>16-INDEX(STANDINGS_R[],MATCH(Table1[[#This Row],[COMBINED]],STANDINGS_R[COMBINED],0),COLUMN(STANDINGS_R[PLACE IN LEAGUE]))</f>
        <v>1</v>
      </c>
      <c r="F2058">
        <f>16-INDEX(STANDINGS_HR[],MATCH(Table1[[#This Row],[COMBINED]],STANDINGS_HR[COMBINED],0),COLUMN(STANDINGS_HR[PLACE IN LEAGUE]))</f>
        <v>1</v>
      </c>
      <c r="G2058">
        <f>16-INDEX(STANDINGS_RBI[],MATCH(Table1[[#This Row],[COMBINED]],STANDINGS_RBI[COMBINED],0),COLUMN(STANDINGS_RBI[PLACE IN LEAGUE]))</f>
        <v>1</v>
      </c>
      <c r="H2058">
        <f>16-INDEX(STANDINGS_SB[],MATCH(Table1[[#This Row],[COMBINED]],STANDINGS_SB[COMBINED],0),COLUMN(STANDINGS_SB[PLACE IN LEAGUE]))</f>
        <v>10</v>
      </c>
      <c r="I2058">
        <f>16-INDEX(STANDINGS_ERA[],MATCH(Table1[[#This Row],[COMBINED]],STANDINGS_ERA[COMBINED],0),COLUMN(STANDINGS_ERA[PLACE IN LEAGUE]))</f>
        <v>12</v>
      </c>
      <c r="J2058">
        <f>16-INDEX(STANDINGS_WHIP[],MATCH(Table1[[#This Row],[COMBINED]],STANDINGS_WHIP[COMBINED],0),COLUMN(STANDINGS_WHIP[PLACE IN LEAGUE]))</f>
        <v>13</v>
      </c>
      <c r="K2058">
        <f>16-INDEX(STANDINGS_W[],MATCH(Table1[[#This Row],[COMBINED]],STANDINGS_W[COMBINED],0),COLUMN(STANDINGS_W[PLACE IN LEAGUE]))</f>
        <v>3</v>
      </c>
      <c r="L2058">
        <f>16-INDEX(STANDINGS_K[],MATCH(Table1[[#This Row],[COMBINED]],STANDINGS_K[COMBINED],0),COLUMN(STANDINGS_K[PLACE IN LEAGUE]))</f>
        <v>5</v>
      </c>
      <c r="M2058">
        <f>16-INDEX(STANDINGS_SV[],MATCH(Table1[[#This Row],[COMBINED]],STANDINGS_SV[COMBINED],0),COLUMN(STANDINGS_SV[PLACE IN LEAGUE]))</f>
        <v>12</v>
      </c>
      <c r="N2058">
        <f>SUM(Table1[[#This Row],[BA]:[SV]])</f>
        <v>60</v>
      </c>
      <c r="O2058">
        <v>13</v>
      </c>
    </row>
    <row r="2059" spans="1:15" x14ac:dyDescent="0.25">
      <c r="A2059" t="s">
        <v>2104</v>
      </c>
      <c r="B2059" t="s">
        <v>2097</v>
      </c>
      <c r="C2059" t="str">
        <f>Table1[[#This Row],[League]]&amp;Table1[[#This Row],[Team]]</f>
        <v>$150 Draft Champions Jan 21 1:00 pm Lg.36132 shots of vodka</v>
      </c>
      <c r="D2059">
        <f>16-INDEX(STANDINGS_BA[],MATCH(Table1[[#This Row],[COMBINED]],STANDINGS_BA[COMBINED],0),COLUMN(STANDINGS_BA[PLACE IN LEAGUE]))</f>
        <v>3</v>
      </c>
      <c r="E2059">
        <f>16-INDEX(STANDINGS_R[],MATCH(Table1[[#This Row],[COMBINED]],STANDINGS_R[COMBINED],0),COLUMN(STANDINGS_R[PLACE IN LEAGUE]))</f>
        <v>4</v>
      </c>
      <c r="F2059">
        <f>16-INDEX(STANDINGS_HR[],MATCH(Table1[[#This Row],[COMBINED]],STANDINGS_HR[COMBINED],0),COLUMN(STANDINGS_HR[PLACE IN LEAGUE]))</f>
        <v>7</v>
      </c>
      <c r="G2059">
        <f>16-INDEX(STANDINGS_RBI[],MATCH(Table1[[#This Row],[COMBINED]],STANDINGS_RBI[COMBINED],0),COLUMN(STANDINGS_RBI[PLACE IN LEAGUE]))</f>
        <v>7</v>
      </c>
      <c r="H2059">
        <f>16-INDEX(STANDINGS_SB[],MATCH(Table1[[#This Row],[COMBINED]],STANDINGS_SB[COMBINED],0),COLUMN(STANDINGS_SB[PLACE IN LEAGUE]))</f>
        <v>4</v>
      </c>
      <c r="I2059">
        <f>16-INDEX(STANDINGS_ERA[],MATCH(Table1[[#This Row],[COMBINED]],STANDINGS_ERA[COMBINED],0),COLUMN(STANDINGS_ERA[PLACE IN LEAGUE]))</f>
        <v>3</v>
      </c>
      <c r="J2059">
        <f>16-INDEX(STANDINGS_WHIP[],MATCH(Table1[[#This Row],[COMBINED]],STANDINGS_WHIP[COMBINED],0),COLUMN(STANDINGS_WHIP[PLACE IN LEAGUE]))</f>
        <v>7</v>
      </c>
      <c r="K2059">
        <f>16-INDEX(STANDINGS_W[],MATCH(Table1[[#This Row],[COMBINED]],STANDINGS_W[COMBINED],0),COLUMN(STANDINGS_W[PLACE IN LEAGUE]))</f>
        <v>1</v>
      </c>
      <c r="L2059">
        <f>16-INDEX(STANDINGS_K[],MATCH(Table1[[#This Row],[COMBINED]],STANDINGS_K[COMBINED],0),COLUMN(STANDINGS_K[PLACE IN LEAGUE]))</f>
        <v>1</v>
      </c>
      <c r="M2059">
        <f>16-INDEX(STANDINGS_SV[],MATCH(Table1[[#This Row],[COMBINED]],STANDINGS_SV[COMBINED],0),COLUMN(STANDINGS_SV[PLACE IN LEAGUE]))</f>
        <v>10</v>
      </c>
      <c r="N2059">
        <f>SUM(Table1[[#This Row],[BA]:[SV]])</f>
        <v>47</v>
      </c>
      <c r="O2059">
        <v>14</v>
      </c>
    </row>
    <row r="2060" spans="1:15" x14ac:dyDescent="0.25">
      <c r="A2060" t="s">
        <v>2103</v>
      </c>
      <c r="B2060" t="s">
        <v>2097</v>
      </c>
      <c r="C2060" t="str">
        <f>Table1[[#This Row],[League]]&amp;Table1[[#This Row],[Team]]</f>
        <v>$150 Draft Champions Jan 21 1:00 pm Lg.3613Harry Doyle All-Stars 3</v>
      </c>
      <c r="D2060">
        <f>16-INDEX(STANDINGS_BA[],MATCH(Table1[[#This Row],[COMBINED]],STANDINGS_BA[COMBINED],0),COLUMN(STANDINGS_BA[PLACE IN LEAGUE]))</f>
        <v>4</v>
      </c>
      <c r="E2060">
        <f>16-INDEX(STANDINGS_R[],MATCH(Table1[[#This Row],[COMBINED]],STANDINGS_R[COMBINED],0),COLUMN(STANDINGS_R[PLACE IN LEAGUE]))</f>
        <v>2</v>
      </c>
      <c r="F2060">
        <f>16-INDEX(STANDINGS_HR[],MATCH(Table1[[#This Row],[COMBINED]],STANDINGS_HR[COMBINED],0),COLUMN(STANDINGS_HR[PLACE IN LEAGUE]))</f>
        <v>2</v>
      </c>
      <c r="G2060">
        <f>16-INDEX(STANDINGS_RBI[],MATCH(Table1[[#This Row],[COMBINED]],STANDINGS_RBI[COMBINED],0),COLUMN(STANDINGS_RBI[PLACE IN LEAGUE]))</f>
        <v>2</v>
      </c>
      <c r="H2060">
        <f>16-INDEX(STANDINGS_SB[],MATCH(Table1[[#This Row],[COMBINED]],STANDINGS_SB[COMBINED],0),COLUMN(STANDINGS_SB[PLACE IN LEAGUE]))</f>
        <v>2</v>
      </c>
      <c r="I2060">
        <f>16-INDEX(STANDINGS_ERA[],MATCH(Table1[[#This Row],[COMBINED]],STANDINGS_ERA[COMBINED],0),COLUMN(STANDINGS_ERA[PLACE IN LEAGUE]))</f>
        <v>4</v>
      </c>
      <c r="J2060">
        <f>16-INDEX(STANDINGS_WHIP[],MATCH(Table1[[#This Row],[COMBINED]],STANDINGS_WHIP[COMBINED],0),COLUMN(STANDINGS_WHIP[PLACE IN LEAGUE]))</f>
        <v>4</v>
      </c>
      <c r="K2060">
        <f>16-INDEX(STANDINGS_W[],MATCH(Table1[[#This Row],[COMBINED]],STANDINGS_W[COMBINED],0),COLUMN(STANDINGS_W[PLACE IN LEAGUE]))</f>
        <v>4</v>
      </c>
      <c r="L2060">
        <f>16-INDEX(STANDINGS_K[],MATCH(Table1[[#This Row],[COMBINED]],STANDINGS_K[COMBINED],0),COLUMN(STANDINGS_K[PLACE IN LEAGUE]))</f>
        <v>3</v>
      </c>
      <c r="M2060">
        <f>16-INDEX(STANDINGS_SV[],MATCH(Table1[[#This Row],[COMBINED]],STANDINGS_SV[COMBINED],0),COLUMN(STANDINGS_SV[PLACE IN LEAGUE]))</f>
        <v>13</v>
      </c>
      <c r="N2060">
        <f>SUM(Table1[[#This Row],[BA]:[SV]])</f>
        <v>40</v>
      </c>
      <c r="O2060">
        <v>15</v>
      </c>
    </row>
    <row r="2061" spans="1:15" x14ac:dyDescent="0.25">
      <c r="A2061" t="s">
        <v>19</v>
      </c>
      <c r="B2061" t="s">
        <v>2108</v>
      </c>
      <c r="C2061" t="str">
        <f>Table1[[#This Row],[League]]&amp;Table1[[#This Row],[Team]]</f>
        <v>$150 Draft Champions Jan 22 1:00 pm Lg.3614One Eyed Jack</v>
      </c>
      <c r="D2061">
        <f>16-INDEX(STANDINGS_BA[],MATCH(Table1[[#This Row],[COMBINED]],STANDINGS_BA[COMBINED],0),COLUMN(STANDINGS_BA[PLACE IN LEAGUE]))</f>
        <v>4</v>
      </c>
      <c r="E2061">
        <f>16-INDEX(STANDINGS_R[],MATCH(Table1[[#This Row],[COMBINED]],STANDINGS_R[COMBINED],0),COLUMN(STANDINGS_R[PLACE IN LEAGUE]))</f>
        <v>11</v>
      </c>
      <c r="F2061">
        <f>16-INDEX(STANDINGS_HR[],MATCH(Table1[[#This Row],[COMBINED]],STANDINGS_HR[COMBINED],0),COLUMN(STANDINGS_HR[PLACE IN LEAGUE]))</f>
        <v>9</v>
      </c>
      <c r="G2061">
        <f>16-INDEX(STANDINGS_RBI[],MATCH(Table1[[#This Row],[COMBINED]],STANDINGS_RBI[COMBINED],0),COLUMN(STANDINGS_RBI[PLACE IN LEAGUE]))</f>
        <v>12</v>
      </c>
      <c r="H2061">
        <f>16-INDEX(STANDINGS_SB[],MATCH(Table1[[#This Row],[COMBINED]],STANDINGS_SB[COMBINED],0),COLUMN(STANDINGS_SB[PLACE IN LEAGUE]))</f>
        <v>11</v>
      </c>
      <c r="I2061">
        <f>16-INDEX(STANDINGS_ERA[],MATCH(Table1[[#This Row],[COMBINED]],STANDINGS_ERA[COMBINED],0),COLUMN(STANDINGS_ERA[PLACE IN LEAGUE]))</f>
        <v>14</v>
      </c>
      <c r="J2061">
        <f>16-INDEX(STANDINGS_WHIP[],MATCH(Table1[[#This Row],[COMBINED]],STANDINGS_WHIP[COMBINED],0),COLUMN(STANDINGS_WHIP[PLACE IN LEAGUE]))</f>
        <v>14</v>
      </c>
      <c r="K2061">
        <f>16-INDEX(STANDINGS_W[],MATCH(Table1[[#This Row],[COMBINED]],STANDINGS_W[COMBINED],0),COLUMN(STANDINGS_W[PLACE IN LEAGUE]))</f>
        <v>15</v>
      </c>
      <c r="L2061">
        <f>16-INDEX(STANDINGS_K[],MATCH(Table1[[#This Row],[COMBINED]],STANDINGS_K[COMBINED],0),COLUMN(STANDINGS_K[PLACE IN LEAGUE]))</f>
        <v>15</v>
      </c>
      <c r="M2061">
        <f>16-INDEX(STANDINGS_SV[],MATCH(Table1[[#This Row],[COMBINED]],STANDINGS_SV[COMBINED],0),COLUMN(STANDINGS_SV[PLACE IN LEAGUE]))</f>
        <v>13</v>
      </c>
      <c r="N2061">
        <f>SUM(Table1[[#This Row],[BA]:[SV]])</f>
        <v>118</v>
      </c>
      <c r="O2061">
        <v>1</v>
      </c>
    </row>
    <row r="2062" spans="1:15" x14ac:dyDescent="0.25">
      <c r="A2062" t="s">
        <v>726</v>
      </c>
      <c r="B2062" t="s">
        <v>2108</v>
      </c>
      <c r="C2062" t="str">
        <f>Table1[[#This Row],[League]]&amp;Table1[[#This Row],[Team]]</f>
        <v>$150 Draft Champions Jan 22 1:00 pm Lg.3614Team Warner</v>
      </c>
      <c r="D2062">
        <f>16-INDEX(STANDINGS_BA[],MATCH(Table1[[#This Row],[COMBINED]],STANDINGS_BA[COMBINED],0),COLUMN(STANDINGS_BA[PLACE IN LEAGUE]))</f>
        <v>14</v>
      </c>
      <c r="E2062">
        <f>16-INDEX(STANDINGS_R[],MATCH(Table1[[#This Row],[COMBINED]],STANDINGS_R[COMBINED],0),COLUMN(STANDINGS_R[PLACE IN LEAGUE]))</f>
        <v>12</v>
      </c>
      <c r="F2062">
        <f>16-INDEX(STANDINGS_HR[],MATCH(Table1[[#This Row],[COMBINED]],STANDINGS_HR[COMBINED],0),COLUMN(STANDINGS_HR[PLACE IN LEAGUE]))</f>
        <v>11</v>
      </c>
      <c r="G2062">
        <f>16-INDEX(STANDINGS_RBI[],MATCH(Table1[[#This Row],[COMBINED]],STANDINGS_RBI[COMBINED],0),COLUMN(STANDINGS_RBI[PLACE IN LEAGUE]))</f>
        <v>13</v>
      </c>
      <c r="H2062">
        <f>16-INDEX(STANDINGS_SB[],MATCH(Table1[[#This Row],[COMBINED]],STANDINGS_SB[COMBINED],0),COLUMN(STANDINGS_SB[PLACE IN LEAGUE]))</f>
        <v>6</v>
      </c>
      <c r="I2062">
        <f>16-INDEX(STANDINGS_ERA[],MATCH(Table1[[#This Row],[COMBINED]],STANDINGS_ERA[COMBINED],0),COLUMN(STANDINGS_ERA[PLACE IN LEAGUE]))</f>
        <v>15</v>
      </c>
      <c r="J2062">
        <f>16-INDEX(STANDINGS_WHIP[],MATCH(Table1[[#This Row],[COMBINED]],STANDINGS_WHIP[COMBINED],0),COLUMN(STANDINGS_WHIP[PLACE IN LEAGUE]))</f>
        <v>15</v>
      </c>
      <c r="K2062">
        <f>16-INDEX(STANDINGS_W[],MATCH(Table1[[#This Row],[COMBINED]],STANDINGS_W[COMBINED],0),COLUMN(STANDINGS_W[PLACE IN LEAGUE]))</f>
        <v>10</v>
      </c>
      <c r="L2062">
        <f>16-INDEX(STANDINGS_K[],MATCH(Table1[[#This Row],[COMBINED]],STANDINGS_K[COMBINED],0),COLUMN(STANDINGS_K[PLACE IN LEAGUE]))</f>
        <v>9</v>
      </c>
      <c r="M2062">
        <f>16-INDEX(STANDINGS_SV[],MATCH(Table1[[#This Row],[COMBINED]],STANDINGS_SV[COMBINED],0),COLUMN(STANDINGS_SV[PLACE IN LEAGUE]))</f>
        <v>10</v>
      </c>
      <c r="N2062">
        <f>SUM(Table1[[#This Row],[BA]:[SV]])</f>
        <v>115</v>
      </c>
      <c r="O2062">
        <v>2</v>
      </c>
    </row>
    <row r="2063" spans="1:15" x14ac:dyDescent="0.25">
      <c r="A2063" t="s">
        <v>1844</v>
      </c>
      <c r="B2063" t="s">
        <v>2108</v>
      </c>
      <c r="C2063" t="str">
        <f>Table1[[#This Row],[League]]&amp;Table1[[#This Row],[Team]]</f>
        <v>$150 Draft Champions Jan 22 1:00 pm Lg.3614SB Nation Royals Review</v>
      </c>
      <c r="D2063">
        <f>16-INDEX(STANDINGS_BA[],MATCH(Table1[[#This Row],[COMBINED]],STANDINGS_BA[COMBINED],0),COLUMN(STANDINGS_BA[PLACE IN LEAGUE]))</f>
        <v>12</v>
      </c>
      <c r="E2063">
        <f>16-INDEX(STANDINGS_R[],MATCH(Table1[[#This Row],[COMBINED]],STANDINGS_R[COMBINED],0),COLUMN(STANDINGS_R[PLACE IN LEAGUE]))</f>
        <v>14</v>
      </c>
      <c r="F2063">
        <f>16-INDEX(STANDINGS_HR[],MATCH(Table1[[#This Row],[COMBINED]],STANDINGS_HR[COMBINED],0),COLUMN(STANDINGS_HR[PLACE IN LEAGUE]))</f>
        <v>13</v>
      </c>
      <c r="G2063">
        <f>16-INDEX(STANDINGS_RBI[],MATCH(Table1[[#This Row],[COMBINED]],STANDINGS_RBI[COMBINED],0),COLUMN(STANDINGS_RBI[PLACE IN LEAGUE]))</f>
        <v>15</v>
      </c>
      <c r="H2063">
        <f>16-INDEX(STANDINGS_SB[],MATCH(Table1[[#This Row],[COMBINED]],STANDINGS_SB[COMBINED],0),COLUMN(STANDINGS_SB[PLACE IN LEAGUE]))</f>
        <v>10</v>
      </c>
      <c r="I2063">
        <f>16-INDEX(STANDINGS_ERA[],MATCH(Table1[[#This Row],[COMBINED]],STANDINGS_ERA[COMBINED],0),COLUMN(STANDINGS_ERA[PLACE IN LEAGUE]))</f>
        <v>9</v>
      </c>
      <c r="J2063">
        <f>16-INDEX(STANDINGS_WHIP[],MATCH(Table1[[#This Row],[COMBINED]],STANDINGS_WHIP[COMBINED],0),COLUMN(STANDINGS_WHIP[PLACE IN LEAGUE]))</f>
        <v>12</v>
      </c>
      <c r="K2063">
        <f>16-INDEX(STANDINGS_W[],MATCH(Table1[[#This Row],[COMBINED]],STANDINGS_W[COMBINED],0),COLUMN(STANDINGS_W[PLACE IN LEAGUE]))</f>
        <v>8</v>
      </c>
      <c r="L2063">
        <f>16-INDEX(STANDINGS_K[],MATCH(Table1[[#This Row],[COMBINED]],STANDINGS_K[COMBINED],0),COLUMN(STANDINGS_K[PLACE IN LEAGUE]))</f>
        <v>10</v>
      </c>
      <c r="M2063">
        <f>16-INDEX(STANDINGS_SV[],MATCH(Table1[[#This Row],[COMBINED]],STANDINGS_SV[COMBINED],0),COLUMN(STANDINGS_SV[PLACE IN LEAGUE]))</f>
        <v>9</v>
      </c>
      <c r="N2063">
        <f>SUM(Table1[[#This Row],[BA]:[SV]])</f>
        <v>112</v>
      </c>
      <c r="O2063">
        <v>3</v>
      </c>
    </row>
    <row r="2064" spans="1:15" x14ac:dyDescent="0.25">
      <c r="A2064" t="s">
        <v>118</v>
      </c>
      <c r="B2064" t="s">
        <v>2108</v>
      </c>
      <c r="C2064" t="str">
        <f>Table1[[#This Row],[League]]&amp;Table1[[#This Row],[Team]]</f>
        <v>$150 Draft Champions Jan 22 1:00 pm Lg.3614Bronx Yankees (DC6)</v>
      </c>
      <c r="D2064">
        <f>16-INDEX(STANDINGS_BA[],MATCH(Table1[[#This Row],[COMBINED]],STANDINGS_BA[COMBINED],0),COLUMN(STANDINGS_BA[PLACE IN LEAGUE]))</f>
        <v>10</v>
      </c>
      <c r="E2064">
        <f>16-INDEX(STANDINGS_R[],MATCH(Table1[[#This Row],[COMBINED]],STANDINGS_R[COMBINED],0),COLUMN(STANDINGS_R[PLACE IN LEAGUE]))</f>
        <v>13</v>
      </c>
      <c r="F2064">
        <f>16-INDEX(STANDINGS_HR[],MATCH(Table1[[#This Row],[COMBINED]],STANDINGS_HR[COMBINED],0),COLUMN(STANDINGS_HR[PLACE IN LEAGUE]))</f>
        <v>14</v>
      </c>
      <c r="G2064">
        <f>16-INDEX(STANDINGS_RBI[],MATCH(Table1[[#This Row],[COMBINED]],STANDINGS_RBI[COMBINED],0),COLUMN(STANDINGS_RBI[PLACE IN LEAGUE]))</f>
        <v>14</v>
      </c>
      <c r="H2064">
        <f>16-INDEX(STANDINGS_SB[],MATCH(Table1[[#This Row],[COMBINED]],STANDINGS_SB[COMBINED],0),COLUMN(STANDINGS_SB[PLACE IN LEAGUE]))</f>
        <v>9</v>
      </c>
      <c r="I2064">
        <f>16-INDEX(STANDINGS_ERA[],MATCH(Table1[[#This Row],[COMBINED]],STANDINGS_ERA[COMBINED],0),COLUMN(STANDINGS_ERA[PLACE IN LEAGUE]))</f>
        <v>8</v>
      </c>
      <c r="J2064">
        <f>16-INDEX(STANDINGS_WHIP[],MATCH(Table1[[#This Row],[COMBINED]],STANDINGS_WHIP[COMBINED],0),COLUMN(STANDINGS_WHIP[PLACE IN LEAGUE]))</f>
        <v>9</v>
      </c>
      <c r="K2064">
        <f>16-INDEX(STANDINGS_W[],MATCH(Table1[[#This Row],[COMBINED]],STANDINGS_W[COMBINED],0),COLUMN(STANDINGS_W[PLACE IN LEAGUE]))</f>
        <v>12</v>
      </c>
      <c r="L2064">
        <f>16-INDEX(STANDINGS_K[],MATCH(Table1[[#This Row],[COMBINED]],STANDINGS_K[COMBINED],0),COLUMN(STANDINGS_K[PLACE IN LEAGUE]))</f>
        <v>11</v>
      </c>
      <c r="M2064">
        <f>16-INDEX(STANDINGS_SV[],MATCH(Table1[[#This Row],[COMBINED]],STANDINGS_SV[COMBINED],0),COLUMN(STANDINGS_SV[PLACE IN LEAGUE]))</f>
        <v>3</v>
      </c>
      <c r="N2064">
        <f>SUM(Table1[[#This Row],[BA]:[SV]])</f>
        <v>103</v>
      </c>
      <c r="O2064">
        <v>4</v>
      </c>
    </row>
    <row r="2065" spans="1:15" x14ac:dyDescent="0.25">
      <c r="A2065" t="s">
        <v>2107</v>
      </c>
      <c r="B2065" t="s">
        <v>2108</v>
      </c>
      <c r="C2065" t="str">
        <f>Table1[[#This Row],[League]]&amp;Table1[[#This Row],[Team]]</f>
        <v>$150 Draft Champions Jan 22 1:00 pm Lg.3614Ju-Ju's Juggernauts</v>
      </c>
      <c r="D2065">
        <f>16-INDEX(STANDINGS_BA[],MATCH(Table1[[#This Row],[COMBINED]],STANDINGS_BA[COMBINED],0),COLUMN(STANDINGS_BA[PLACE IN LEAGUE]))</f>
        <v>15</v>
      </c>
      <c r="E2065">
        <f>16-INDEX(STANDINGS_R[],MATCH(Table1[[#This Row],[COMBINED]],STANDINGS_R[COMBINED],0),COLUMN(STANDINGS_R[PLACE IN LEAGUE]))</f>
        <v>7</v>
      </c>
      <c r="F2065">
        <f>16-INDEX(STANDINGS_HR[],MATCH(Table1[[#This Row],[COMBINED]],STANDINGS_HR[COMBINED],0),COLUMN(STANDINGS_HR[PLACE IN LEAGUE]))</f>
        <v>8</v>
      </c>
      <c r="G2065">
        <f>16-INDEX(STANDINGS_RBI[],MATCH(Table1[[#This Row],[COMBINED]],STANDINGS_RBI[COMBINED],0),COLUMN(STANDINGS_RBI[PLACE IN LEAGUE]))</f>
        <v>9</v>
      </c>
      <c r="H2065">
        <f>16-INDEX(STANDINGS_SB[],MATCH(Table1[[#This Row],[COMBINED]],STANDINGS_SB[COMBINED],0),COLUMN(STANDINGS_SB[PLACE IN LEAGUE]))</f>
        <v>4</v>
      </c>
      <c r="I2065">
        <f>16-INDEX(STANDINGS_ERA[],MATCH(Table1[[#This Row],[COMBINED]],STANDINGS_ERA[COMBINED],0),COLUMN(STANDINGS_ERA[PLACE IN LEAGUE]))</f>
        <v>11</v>
      </c>
      <c r="J2065">
        <f>16-INDEX(STANDINGS_WHIP[],MATCH(Table1[[#This Row],[COMBINED]],STANDINGS_WHIP[COMBINED],0),COLUMN(STANDINGS_WHIP[PLACE IN LEAGUE]))</f>
        <v>13</v>
      </c>
      <c r="K2065">
        <f>16-INDEX(STANDINGS_W[],MATCH(Table1[[#This Row],[COMBINED]],STANDINGS_W[COMBINED],0),COLUMN(STANDINGS_W[PLACE IN LEAGUE]))</f>
        <v>14</v>
      </c>
      <c r="L2065">
        <f>16-INDEX(STANDINGS_K[],MATCH(Table1[[#This Row],[COMBINED]],STANDINGS_K[COMBINED],0),COLUMN(STANDINGS_K[PLACE IN LEAGUE]))</f>
        <v>12</v>
      </c>
      <c r="M2065">
        <f>16-INDEX(STANDINGS_SV[],MATCH(Table1[[#This Row],[COMBINED]],STANDINGS_SV[COMBINED],0),COLUMN(STANDINGS_SV[PLACE IN LEAGUE]))</f>
        <v>5</v>
      </c>
      <c r="N2065">
        <f>SUM(Table1[[#This Row],[BA]:[SV]])</f>
        <v>98</v>
      </c>
      <c r="O2065">
        <v>5</v>
      </c>
    </row>
    <row r="2066" spans="1:15" x14ac:dyDescent="0.25">
      <c r="A2066" t="s">
        <v>2110</v>
      </c>
      <c r="B2066" t="s">
        <v>2108</v>
      </c>
      <c r="C2066" t="str">
        <f>Table1[[#This Row],[League]]&amp;Table1[[#This Row],[Team]]</f>
        <v>$150 Draft Champions Jan 22 1:00 pm Lg.3614Jersey Hitmen</v>
      </c>
      <c r="D2066">
        <f>16-INDEX(STANDINGS_BA[],MATCH(Table1[[#This Row],[COMBINED]],STANDINGS_BA[COMBINED],0),COLUMN(STANDINGS_BA[PLACE IN LEAGUE]))</f>
        <v>11</v>
      </c>
      <c r="E2066">
        <f>16-INDEX(STANDINGS_R[],MATCH(Table1[[#This Row],[COMBINED]],STANDINGS_R[COMBINED],0),COLUMN(STANDINGS_R[PLACE IN LEAGUE]))</f>
        <v>15</v>
      </c>
      <c r="F2066">
        <f>16-INDEX(STANDINGS_HR[],MATCH(Table1[[#This Row],[COMBINED]],STANDINGS_HR[COMBINED],0),COLUMN(STANDINGS_HR[PLACE IN LEAGUE]))</f>
        <v>15</v>
      </c>
      <c r="G2066">
        <f>16-INDEX(STANDINGS_RBI[],MATCH(Table1[[#This Row],[COMBINED]],STANDINGS_RBI[COMBINED],0),COLUMN(STANDINGS_RBI[PLACE IN LEAGUE]))</f>
        <v>11</v>
      </c>
      <c r="H2066">
        <f>16-INDEX(STANDINGS_SB[],MATCH(Table1[[#This Row],[COMBINED]],STANDINGS_SB[COMBINED],0),COLUMN(STANDINGS_SB[PLACE IN LEAGUE]))</f>
        <v>15</v>
      </c>
      <c r="I2066">
        <f>16-INDEX(STANDINGS_ERA[],MATCH(Table1[[#This Row],[COMBINED]],STANDINGS_ERA[COMBINED],0),COLUMN(STANDINGS_ERA[PLACE IN LEAGUE]))</f>
        <v>6</v>
      </c>
      <c r="J2066">
        <f>16-INDEX(STANDINGS_WHIP[],MATCH(Table1[[#This Row],[COMBINED]],STANDINGS_WHIP[COMBINED],0),COLUMN(STANDINGS_WHIP[PLACE IN LEAGUE]))</f>
        <v>3</v>
      </c>
      <c r="K2066">
        <f>16-INDEX(STANDINGS_W[],MATCH(Table1[[#This Row],[COMBINED]],STANDINGS_W[COMBINED],0),COLUMN(STANDINGS_W[PLACE IN LEAGUE]))</f>
        <v>9</v>
      </c>
      <c r="L2066">
        <f>16-INDEX(STANDINGS_K[],MATCH(Table1[[#This Row],[COMBINED]],STANDINGS_K[COMBINED],0),COLUMN(STANDINGS_K[PLACE IN LEAGUE]))</f>
        <v>8</v>
      </c>
      <c r="M2066">
        <f>16-INDEX(STANDINGS_SV[],MATCH(Table1[[#This Row],[COMBINED]],STANDINGS_SV[COMBINED],0),COLUMN(STANDINGS_SV[PLACE IN LEAGUE]))</f>
        <v>4</v>
      </c>
      <c r="N2066">
        <f>SUM(Table1[[#This Row],[BA]:[SV]])</f>
        <v>97</v>
      </c>
      <c r="O2066">
        <v>6</v>
      </c>
    </row>
    <row r="2067" spans="1:15" x14ac:dyDescent="0.25">
      <c r="A2067" t="s">
        <v>391</v>
      </c>
      <c r="B2067" t="s">
        <v>2108</v>
      </c>
      <c r="C2067" t="str">
        <f>Table1[[#This Row],[League]]&amp;Table1[[#This Row],[Team]]</f>
        <v>$150 Draft Champions Jan 22 1:00 pm Lg.3614Uski3</v>
      </c>
      <c r="D2067">
        <f>16-INDEX(STANDINGS_BA[],MATCH(Table1[[#This Row],[COMBINED]],STANDINGS_BA[COMBINED],0),COLUMN(STANDINGS_BA[PLACE IN LEAGUE]))</f>
        <v>5</v>
      </c>
      <c r="E2067">
        <f>16-INDEX(STANDINGS_R[],MATCH(Table1[[#This Row],[COMBINED]],STANDINGS_R[COMBINED],0),COLUMN(STANDINGS_R[PLACE IN LEAGUE]))</f>
        <v>8</v>
      </c>
      <c r="F2067">
        <f>16-INDEX(STANDINGS_HR[],MATCH(Table1[[#This Row],[COMBINED]],STANDINGS_HR[COMBINED],0),COLUMN(STANDINGS_HR[PLACE IN LEAGUE]))</f>
        <v>12</v>
      </c>
      <c r="G2067">
        <f>16-INDEX(STANDINGS_RBI[],MATCH(Table1[[#This Row],[COMBINED]],STANDINGS_RBI[COMBINED],0),COLUMN(STANDINGS_RBI[PLACE IN LEAGUE]))</f>
        <v>7</v>
      </c>
      <c r="H2067">
        <f>16-INDEX(STANDINGS_SB[],MATCH(Table1[[#This Row],[COMBINED]],STANDINGS_SB[COMBINED],0),COLUMN(STANDINGS_SB[PLACE IN LEAGUE]))</f>
        <v>8</v>
      </c>
      <c r="I2067">
        <f>16-INDEX(STANDINGS_ERA[],MATCH(Table1[[#This Row],[COMBINED]],STANDINGS_ERA[COMBINED],0),COLUMN(STANDINGS_ERA[PLACE IN LEAGUE]))</f>
        <v>12</v>
      </c>
      <c r="J2067">
        <f>16-INDEX(STANDINGS_WHIP[],MATCH(Table1[[#This Row],[COMBINED]],STANDINGS_WHIP[COMBINED],0),COLUMN(STANDINGS_WHIP[PLACE IN LEAGUE]))</f>
        <v>10</v>
      </c>
      <c r="K2067">
        <f>16-INDEX(STANDINGS_W[],MATCH(Table1[[#This Row],[COMBINED]],STANDINGS_W[COMBINED],0),COLUMN(STANDINGS_W[PLACE IN LEAGUE]))</f>
        <v>11</v>
      </c>
      <c r="L2067">
        <f>16-INDEX(STANDINGS_K[],MATCH(Table1[[#This Row],[COMBINED]],STANDINGS_K[COMBINED],0),COLUMN(STANDINGS_K[PLACE IN LEAGUE]))</f>
        <v>14</v>
      </c>
      <c r="M2067">
        <f>16-INDEX(STANDINGS_SV[],MATCH(Table1[[#This Row],[COMBINED]],STANDINGS_SV[COMBINED],0),COLUMN(STANDINGS_SV[PLACE IN LEAGUE]))</f>
        <v>8</v>
      </c>
      <c r="N2067">
        <f>SUM(Table1[[#This Row],[BA]:[SV]])</f>
        <v>95</v>
      </c>
      <c r="O2067">
        <v>7</v>
      </c>
    </row>
    <row r="2068" spans="1:15" x14ac:dyDescent="0.25">
      <c r="A2068" t="s">
        <v>2113</v>
      </c>
      <c r="B2068" t="s">
        <v>2108</v>
      </c>
      <c r="C2068" t="str">
        <f>Table1[[#This Row],[League]]&amp;Table1[[#This Row],[Team]]</f>
        <v>$150 Draft Champions Jan 22 1:00 pm Lg.3614Royale with Cheese</v>
      </c>
      <c r="D2068">
        <f>16-INDEX(STANDINGS_BA[],MATCH(Table1[[#This Row],[COMBINED]],STANDINGS_BA[COMBINED],0),COLUMN(STANDINGS_BA[PLACE IN LEAGUE]))</f>
        <v>7</v>
      </c>
      <c r="E2068">
        <f>16-INDEX(STANDINGS_R[],MATCH(Table1[[#This Row],[COMBINED]],STANDINGS_R[COMBINED],0),COLUMN(STANDINGS_R[PLACE IN LEAGUE]))</f>
        <v>6</v>
      </c>
      <c r="F2068">
        <f>16-INDEX(STANDINGS_HR[],MATCH(Table1[[#This Row],[COMBINED]],STANDINGS_HR[COMBINED],0),COLUMN(STANDINGS_HR[PLACE IN LEAGUE]))</f>
        <v>1</v>
      </c>
      <c r="G2068">
        <f>16-INDEX(STANDINGS_RBI[],MATCH(Table1[[#This Row],[COMBINED]],STANDINGS_RBI[COMBINED],0),COLUMN(STANDINGS_RBI[PLACE IN LEAGUE]))</f>
        <v>4</v>
      </c>
      <c r="H2068">
        <f>16-INDEX(STANDINGS_SB[],MATCH(Table1[[#This Row],[COMBINED]],STANDINGS_SB[COMBINED],0),COLUMN(STANDINGS_SB[PLACE IN LEAGUE]))</f>
        <v>14</v>
      </c>
      <c r="I2068">
        <f>16-INDEX(STANDINGS_ERA[],MATCH(Table1[[#This Row],[COMBINED]],STANDINGS_ERA[COMBINED],0),COLUMN(STANDINGS_ERA[PLACE IN LEAGUE]))</f>
        <v>7</v>
      </c>
      <c r="J2068">
        <f>16-INDEX(STANDINGS_WHIP[],MATCH(Table1[[#This Row],[COMBINED]],STANDINGS_WHIP[COMBINED],0),COLUMN(STANDINGS_WHIP[PLACE IN LEAGUE]))</f>
        <v>8</v>
      </c>
      <c r="K2068">
        <f>16-INDEX(STANDINGS_W[],MATCH(Table1[[#This Row],[COMBINED]],STANDINGS_W[COMBINED],0),COLUMN(STANDINGS_W[PLACE IN LEAGUE]))</f>
        <v>7</v>
      </c>
      <c r="L2068">
        <f>16-INDEX(STANDINGS_K[],MATCH(Table1[[#This Row],[COMBINED]],STANDINGS_K[COMBINED],0),COLUMN(STANDINGS_K[PLACE IN LEAGUE]))</f>
        <v>4</v>
      </c>
      <c r="M2068">
        <f>16-INDEX(STANDINGS_SV[],MATCH(Table1[[#This Row],[COMBINED]],STANDINGS_SV[COMBINED],0),COLUMN(STANDINGS_SV[PLACE IN LEAGUE]))</f>
        <v>14</v>
      </c>
      <c r="N2068">
        <f>SUM(Table1[[#This Row],[BA]:[SV]])</f>
        <v>72</v>
      </c>
      <c r="O2068">
        <v>8</v>
      </c>
    </row>
    <row r="2069" spans="1:15" x14ac:dyDescent="0.25">
      <c r="A2069" t="s">
        <v>2114</v>
      </c>
      <c r="B2069" t="s">
        <v>2108</v>
      </c>
      <c r="C2069" t="str">
        <f>Table1[[#This Row],[League]]&amp;Table1[[#This Row],[Team]]</f>
        <v>$150 Draft Champions Jan 22 1:00 pm Lg.3614Off the Head Homers</v>
      </c>
      <c r="D2069">
        <f>16-INDEX(STANDINGS_BA[],MATCH(Table1[[#This Row],[COMBINED]],STANDINGS_BA[COMBINED],0),COLUMN(STANDINGS_BA[PLACE IN LEAGUE]))</f>
        <v>6</v>
      </c>
      <c r="E2069">
        <f>16-INDEX(STANDINGS_R[],MATCH(Table1[[#This Row],[COMBINED]],STANDINGS_R[COMBINED],0),COLUMN(STANDINGS_R[PLACE IN LEAGUE]))</f>
        <v>1</v>
      </c>
      <c r="F2069">
        <f>16-INDEX(STANDINGS_HR[],MATCH(Table1[[#This Row],[COMBINED]],STANDINGS_HR[COMBINED],0),COLUMN(STANDINGS_HR[PLACE IN LEAGUE]))</f>
        <v>3</v>
      </c>
      <c r="G2069">
        <f>16-INDEX(STANDINGS_RBI[],MATCH(Table1[[#This Row],[COMBINED]],STANDINGS_RBI[COMBINED],0),COLUMN(STANDINGS_RBI[PLACE IN LEAGUE]))</f>
        <v>1</v>
      </c>
      <c r="H2069">
        <f>16-INDEX(STANDINGS_SB[],MATCH(Table1[[#This Row],[COMBINED]],STANDINGS_SB[COMBINED],0),COLUMN(STANDINGS_SB[PLACE IN LEAGUE]))</f>
        <v>3</v>
      </c>
      <c r="I2069">
        <f>16-INDEX(STANDINGS_ERA[],MATCH(Table1[[#This Row],[COMBINED]],STANDINGS_ERA[COMBINED],0),COLUMN(STANDINGS_ERA[PLACE IN LEAGUE]))</f>
        <v>10</v>
      </c>
      <c r="J2069">
        <f>16-INDEX(STANDINGS_WHIP[],MATCH(Table1[[#This Row],[COMBINED]],STANDINGS_WHIP[COMBINED],0),COLUMN(STANDINGS_WHIP[PLACE IN LEAGUE]))</f>
        <v>11</v>
      </c>
      <c r="K2069">
        <f>16-INDEX(STANDINGS_W[],MATCH(Table1[[#This Row],[COMBINED]],STANDINGS_W[COMBINED],0),COLUMN(STANDINGS_W[PLACE IN LEAGUE]))</f>
        <v>13</v>
      </c>
      <c r="L2069">
        <f>16-INDEX(STANDINGS_K[],MATCH(Table1[[#This Row],[COMBINED]],STANDINGS_K[COMBINED],0),COLUMN(STANDINGS_K[PLACE IN LEAGUE]))</f>
        <v>13</v>
      </c>
      <c r="M2069">
        <f>16-INDEX(STANDINGS_SV[],MATCH(Table1[[#This Row],[COMBINED]],STANDINGS_SV[COMBINED],0),COLUMN(STANDINGS_SV[PLACE IN LEAGUE]))</f>
        <v>6</v>
      </c>
      <c r="N2069">
        <f>SUM(Table1[[#This Row],[BA]:[SV]])</f>
        <v>67</v>
      </c>
      <c r="O2069">
        <v>9</v>
      </c>
    </row>
    <row r="2070" spans="1:15" x14ac:dyDescent="0.25">
      <c r="A2070" t="s">
        <v>2109</v>
      </c>
      <c r="B2070" t="s">
        <v>2108</v>
      </c>
      <c r="C2070" t="str">
        <f>Table1[[#This Row],[League]]&amp;Table1[[#This Row],[Team]]</f>
        <v>$150 Draft Champions Jan 22 1:00 pm Lg.36142016 WarmBeer ColdFood 1st</v>
      </c>
      <c r="D2070">
        <f>16-INDEX(STANDINGS_BA[],MATCH(Table1[[#This Row],[COMBINED]],STANDINGS_BA[COMBINED],0),COLUMN(STANDINGS_BA[PLACE IN LEAGUE]))</f>
        <v>13</v>
      </c>
      <c r="E2070">
        <f>16-INDEX(STANDINGS_R[],MATCH(Table1[[#This Row],[COMBINED]],STANDINGS_R[COMBINED],0),COLUMN(STANDINGS_R[PLACE IN LEAGUE]))</f>
        <v>4</v>
      </c>
      <c r="F2070">
        <f>16-INDEX(STANDINGS_HR[],MATCH(Table1[[#This Row],[COMBINED]],STANDINGS_HR[COMBINED],0),COLUMN(STANDINGS_HR[PLACE IN LEAGUE]))</f>
        <v>10</v>
      </c>
      <c r="G2070">
        <f>16-INDEX(STANDINGS_RBI[],MATCH(Table1[[#This Row],[COMBINED]],STANDINGS_RBI[COMBINED],0),COLUMN(STANDINGS_RBI[PLACE IN LEAGUE]))</f>
        <v>10</v>
      </c>
      <c r="H2070">
        <f>16-INDEX(STANDINGS_SB[],MATCH(Table1[[#This Row],[COMBINED]],STANDINGS_SB[COMBINED],0),COLUMN(STANDINGS_SB[PLACE IN LEAGUE]))</f>
        <v>7</v>
      </c>
      <c r="I2070">
        <f>16-INDEX(STANDINGS_ERA[],MATCH(Table1[[#This Row],[COMBINED]],STANDINGS_ERA[COMBINED],0),COLUMN(STANDINGS_ERA[PLACE IN LEAGUE]))</f>
        <v>2</v>
      </c>
      <c r="J2070">
        <f>16-INDEX(STANDINGS_WHIP[],MATCH(Table1[[#This Row],[COMBINED]],STANDINGS_WHIP[COMBINED],0),COLUMN(STANDINGS_WHIP[PLACE IN LEAGUE]))</f>
        <v>7</v>
      </c>
      <c r="K2070">
        <f>16-INDEX(STANDINGS_W[],MATCH(Table1[[#This Row],[COMBINED]],STANDINGS_W[COMBINED],0),COLUMN(STANDINGS_W[PLACE IN LEAGUE]))</f>
        <v>6</v>
      </c>
      <c r="L2070">
        <f>16-INDEX(STANDINGS_K[],MATCH(Table1[[#This Row],[COMBINED]],STANDINGS_K[COMBINED],0),COLUMN(STANDINGS_K[PLACE IN LEAGUE]))</f>
        <v>3</v>
      </c>
      <c r="M2070">
        <f>16-INDEX(STANDINGS_SV[],MATCH(Table1[[#This Row],[COMBINED]],STANDINGS_SV[COMBINED],0),COLUMN(STANDINGS_SV[PLACE IN LEAGUE]))</f>
        <v>2</v>
      </c>
      <c r="N2070">
        <f>SUM(Table1[[#This Row],[BA]:[SV]])</f>
        <v>64</v>
      </c>
      <c r="O2070">
        <v>10</v>
      </c>
    </row>
    <row r="2071" spans="1:15" x14ac:dyDescent="0.25">
      <c r="A2071" t="s">
        <v>2111</v>
      </c>
      <c r="B2071" t="s">
        <v>2108</v>
      </c>
      <c r="C2071" t="str">
        <f>Table1[[#This Row],[League]]&amp;Table1[[#This Row],[Team]]</f>
        <v>$150 Draft Champions Jan 22 1:00 pm Lg.3614LUNKERS SD1</v>
      </c>
      <c r="D2071">
        <f>16-INDEX(STANDINGS_BA[],MATCH(Table1[[#This Row],[COMBINED]],STANDINGS_BA[COMBINED],0),COLUMN(STANDINGS_BA[PLACE IN LEAGUE]))</f>
        <v>9</v>
      </c>
      <c r="E2071">
        <f>16-INDEX(STANDINGS_R[],MATCH(Table1[[#This Row],[COMBINED]],STANDINGS_R[COMBINED],0),COLUMN(STANDINGS_R[PLACE IN LEAGUE]))</f>
        <v>9</v>
      </c>
      <c r="F2071">
        <f>16-INDEX(STANDINGS_HR[],MATCH(Table1[[#This Row],[COMBINED]],STANDINGS_HR[COMBINED],0),COLUMN(STANDINGS_HR[PLACE IN LEAGUE]))</f>
        <v>2</v>
      </c>
      <c r="G2071">
        <f>16-INDEX(STANDINGS_RBI[],MATCH(Table1[[#This Row],[COMBINED]],STANDINGS_RBI[COMBINED],0),COLUMN(STANDINGS_RBI[PLACE IN LEAGUE]))</f>
        <v>3</v>
      </c>
      <c r="H2071">
        <f>16-INDEX(STANDINGS_SB[],MATCH(Table1[[#This Row],[COMBINED]],STANDINGS_SB[COMBINED],0),COLUMN(STANDINGS_SB[PLACE IN LEAGUE]))</f>
        <v>5</v>
      </c>
      <c r="I2071">
        <f>16-INDEX(STANDINGS_ERA[],MATCH(Table1[[#This Row],[COMBINED]],STANDINGS_ERA[COMBINED],0),COLUMN(STANDINGS_ERA[PLACE IN LEAGUE]))</f>
        <v>13</v>
      </c>
      <c r="J2071">
        <f>16-INDEX(STANDINGS_WHIP[],MATCH(Table1[[#This Row],[COMBINED]],STANDINGS_WHIP[COMBINED],0),COLUMN(STANDINGS_WHIP[PLACE IN LEAGUE]))</f>
        <v>6</v>
      </c>
      <c r="K2071">
        <f>16-INDEX(STANDINGS_W[],MATCH(Table1[[#This Row],[COMBINED]],STANDINGS_W[COMBINED],0),COLUMN(STANDINGS_W[PLACE IN LEAGUE]))</f>
        <v>2</v>
      </c>
      <c r="L2071">
        <f>16-INDEX(STANDINGS_K[],MATCH(Table1[[#This Row],[COMBINED]],STANDINGS_K[COMBINED],0),COLUMN(STANDINGS_K[PLACE IN LEAGUE]))</f>
        <v>6</v>
      </c>
      <c r="M2071">
        <f>16-INDEX(STANDINGS_SV[],MATCH(Table1[[#This Row],[COMBINED]],STANDINGS_SV[COMBINED],0),COLUMN(STANDINGS_SV[PLACE IN LEAGUE]))</f>
        <v>7</v>
      </c>
      <c r="N2071">
        <f>SUM(Table1[[#This Row],[BA]:[SV]])</f>
        <v>62</v>
      </c>
      <c r="O2071">
        <v>11</v>
      </c>
    </row>
    <row r="2072" spans="1:15" x14ac:dyDescent="0.25">
      <c r="A2072" t="s">
        <v>2117</v>
      </c>
      <c r="B2072" t="s">
        <v>2108</v>
      </c>
      <c r="C2072" t="str">
        <f>Table1[[#This Row],[League]]&amp;Table1[[#This Row],[Team]]</f>
        <v>$150 Draft Champions Jan 22 1:00 pm Lg.3614Relaxed Brain</v>
      </c>
      <c r="D2072">
        <f>16-INDEX(STANDINGS_BA[],MATCH(Table1[[#This Row],[COMBINED]],STANDINGS_BA[COMBINED],0),COLUMN(STANDINGS_BA[PLACE IN LEAGUE]))</f>
        <v>1</v>
      </c>
      <c r="E2072">
        <f>16-INDEX(STANDINGS_R[],MATCH(Table1[[#This Row],[COMBINED]],STANDINGS_R[COMBINED],0),COLUMN(STANDINGS_R[PLACE IN LEAGUE]))</f>
        <v>3</v>
      </c>
      <c r="F2072">
        <f>16-INDEX(STANDINGS_HR[],MATCH(Table1[[#This Row],[COMBINED]],STANDINGS_HR[COMBINED],0),COLUMN(STANDINGS_HR[PLACE IN LEAGUE]))</f>
        <v>5</v>
      </c>
      <c r="G2072">
        <f>16-INDEX(STANDINGS_RBI[],MATCH(Table1[[#This Row],[COMBINED]],STANDINGS_RBI[COMBINED],0),COLUMN(STANDINGS_RBI[PLACE IN LEAGUE]))</f>
        <v>2</v>
      </c>
      <c r="H2072">
        <f>16-INDEX(STANDINGS_SB[],MATCH(Table1[[#This Row],[COMBINED]],STANDINGS_SB[COMBINED],0),COLUMN(STANDINGS_SB[PLACE IN LEAGUE]))</f>
        <v>13</v>
      </c>
      <c r="I2072">
        <f>16-INDEX(STANDINGS_ERA[],MATCH(Table1[[#This Row],[COMBINED]],STANDINGS_ERA[COMBINED],0),COLUMN(STANDINGS_ERA[PLACE IN LEAGUE]))</f>
        <v>5</v>
      </c>
      <c r="J2072">
        <f>16-INDEX(STANDINGS_WHIP[],MATCH(Table1[[#This Row],[COMBINED]],STANDINGS_WHIP[COMBINED],0),COLUMN(STANDINGS_WHIP[PLACE IN LEAGUE]))</f>
        <v>5</v>
      </c>
      <c r="K2072">
        <f>16-INDEX(STANDINGS_W[],MATCH(Table1[[#This Row],[COMBINED]],STANDINGS_W[COMBINED],0),COLUMN(STANDINGS_W[PLACE IN LEAGUE]))</f>
        <v>4</v>
      </c>
      <c r="L2072">
        <f>16-INDEX(STANDINGS_K[],MATCH(Table1[[#This Row],[COMBINED]],STANDINGS_K[COMBINED],0),COLUMN(STANDINGS_K[PLACE IN LEAGUE]))</f>
        <v>5</v>
      </c>
      <c r="M2072">
        <f>16-INDEX(STANDINGS_SV[],MATCH(Table1[[#This Row],[COMBINED]],STANDINGS_SV[COMBINED],0),COLUMN(STANDINGS_SV[PLACE IN LEAGUE]))</f>
        <v>15</v>
      </c>
      <c r="N2072">
        <f>SUM(Table1[[#This Row],[BA]:[SV]])</f>
        <v>58</v>
      </c>
      <c r="O2072">
        <v>12</v>
      </c>
    </row>
    <row r="2073" spans="1:15" x14ac:dyDescent="0.25">
      <c r="A2073" t="s">
        <v>2112</v>
      </c>
      <c r="B2073" t="s">
        <v>2108</v>
      </c>
      <c r="C2073" t="str">
        <f>Table1[[#This Row],[League]]&amp;Table1[[#This Row],[Team]]</f>
        <v>$150 Draft Champions Jan 22 1:00 pm Lg.3614Big Swifty</v>
      </c>
      <c r="D2073">
        <f>16-INDEX(STANDINGS_BA[],MATCH(Table1[[#This Row],[COMBINED]],STANDINGS_BA[COMBINED],0),COLUMN(STANDINGS_BA[PLACE IN LEAGUE]))</f>
        <v>8</v>
      </c>
      <c r="E2073">
        <f>16-INDEX(STANDINGS_R[],MATCH(Table1[[#This Row],[COMBINED]],STANDINGS_R[COMBINED],0),COLUMN(STANDINGS_R[PLACE IN LEAGUE]))</f>
        <v>5</v>
      </c>
      <c r="F2073">
        <f>16-INDEX(STANDINGS_HR[],MATCH(Table1[[#This Row],[COMBINED]],STANDINGS_HR[COMBINED],0),COLUMN(STANDINGS_HR[PLACE IN LEAGUE]))</f>
        <v>6</v>
      </c>
      <c r="G2073">
        <f>16-INDEX(STANDINGS_RBI[],MATCH(Table1[[#This Row],[COMBINED]],STANDINGS_RBI[COMBINED],0),COLUMN(STANDINGS_RBI[PLACE IN LEAGUE]))</f>
        <v>6</v>
      </c>
      <c r="H2073">
        <f>16-INDEX(STANDINGS_SB[],MATCH(Table1[[#This Row],[COMBINED]],STANDINGS_SB[COMBINED],0),COLUMN(STANDINGS_SB[PLACE IN LEAGUE]))</f>
        <v>2</v>
      </c>
      <c r="I2073">
        <f>16-INDEX(STANDINGS_ERA[],MATCH(Table1[[#This Row],[COMBINED]],STANDINGS_ERA[COMBINED],0),COLUMN(STANDINGS_ERA[PLACE IN LEAGUE]))</f>
        <v>4</v>
      </c>
      <c r="J2073">
        <f>16-INDEX(STANDINGS_WHIP[],MATCH(Table1[[#This Row],[COMBINED]],STANDINGS_WHIP[COMBINED],0),COLUMN(STANDINGS_WHIP[PLACE IN LEAGUE]))</f>
        <v>4</v>
      </c>
      <c r="K2073">
        <f>16-INDEX(STANDINGS_W[],MATCH(Table1[[#This Row],[COMBINED]],STANDINGS_W[COMBINED],0),COLUMN(STANDINGS_W[PLACE IN LEAGUE]))</f>
        <v>3</v>
      </c>
      <c r="L2073">
        <f>16-INDEX(STANDINGS_K[],MATCH(Table1[[#This Row],[COMBINED]],STANDINGS_K[COMBINED],0),COLUMN(STANDINGS_K[PLACE IN LEAGUE]))</f>
        <v>7</v>
      </c>
      <c r="M2073">
        <f>16-INDEX(STANDINGS_SV[],MATCH(Table1[[#This Row],[COMBINED]],STANDINGS_SV[COMBINED],0),COLUMN(STANDINGS_SV[PLACE IN LEAGUE]))</f>
        <v>12</v>
      </c>
      <c r="N2073">
        <f>SUM(Table1[[#This Row],[BA]:[SV]])</f>
        <v>57</v>
      </c>
      <c r="O2073">
        <v>13</v>
      </c>
    </row>
    <row r="2074" spans="1:15" x14ac:dyDescent="0.25">
      <c r="A2074" t="s">
        <v>2116</v>
      </c>
      <c r="B2074" t="s">
        <v>2108</v>
      </c>
      <c r="C2074" t="str">
        <f>Table1[[#This Row],[League]]&amp;Table1[[#This Row],[Team]]</f>
        <v>$150 Draft Champions Jan 22 1:00 pm Lg.3614Kiss My El Chapo</v>
      </c>
      <c r="D2074">
        <f>16-INDEX(STANDINGS_BA[],MATCH(Table1[[#This Row],[COMBINED]],STANDINGS_BA[COMBINED],0),COLUMN(STANDINGS_BA[PLACE IN LEAGUE]))</f>
        <v>2</v>
      </c>
      <c r="E2074">
        <f>16-INDEX(STANDINGS_R[],MATCH(Table1[[#This Row],[COMBINED]],STANDINGS_R[COMBINED],0),COLUMN(STANDINGS_R[PLACE IN LEAGUE]))</f>
        <v>10</v>
      </c>
      <c r="F2074">
        <f>16-INDEX(STANDINGS_HR[],MATCH(Table1[[#This Row],[COMBINED]],STANDINGS_HR[COMBINED],0),COLUMN(STANDINGS_HR[PLACE IN LEAGUE]))</f>
        <v>7</v>
      </c>
      <c r="G2074">
        <f>16-INDEX(STANDINGS_RBI[],MATCH(Table1[[#This Row],[COMBINED]],STANDINGS_RBI[COMBINED],0),COLUMN(STANDINGS_RBI[PLACE IN LEAGUE]))</f>
        <v>8</v>
      </c>
      <c r="H2074">
        <f>16-INDEX(STANDINGS_SB[],MATCH(Table1[[#This Row],[COMBINED]],STANDINGS_SB[COMBINED],0),COLUMN(STANDINGS_SB[PLACE IN LEAGUE]))</f>
        <v>12</v>
      </c>
      <c r="I2074">
        <f>16-INDEX(STANDINGS_ERA[],MATCH(Table1[[#This Row],[COMBINED]],STANDINGS_ERA[COMBINED],0),COLUMN(STANDINGS_ERA[PLACE IN LEAGUE]))</f>
        <v>3</v>
      </c>
      <c r="J2074">
        <f>16-INDEX(STANDINGS_WHIP[],MATCH(Table1[[#This Row],[COMBINED]],STANDINGS_WHIP[COMBINED],0),COLUMN(STANDINGS_WHIP[PLACE IN LEAGUE]))</f>
        <v>1</v>
      </c>
      <c r="K2074">
        <f>16-INDEX(STANDINGS_W[],MATCH(Table1[[#This Row],[COMBINED]],STANDINGS_W[COMBINED],0),COLUMN(STANDINGS_W[PLACE IN LEAGUE]))</f>
        <v>1</v>
      </c>
      <c r="L2074">
        <f>16-INDEX(STANDINGS_K[],MATCH(Table1[[#This Row],[COMBINED]],STANDINGS_K[COMBINED],0),COLUMN(STANDINGS_K[PLACE IN LEAGUE]))</f>
        <v>1</v>
      </c>
      <c r="M2074">
        <f>16-INDEX(STANDINGS_SV[],MATCH(Table1[[#This Row],[COMBINED]],STANDINGS_SV[COMBINED],0),COLUMN(STANDINGS_SV[PLACE IN LEAGUE]))</f>
        <v>11</v>
      </c>
      <c r="N2074">
        <f>SUM(Table1[[#This Row],[BA]:[SV]])</f>
        <v>56</v>
      </c>
      <c r="O2074">
        <v>14</v>
      </c>
    </row>
    <row r="2075" spans="1:15" x14ac:dyDescent="0.25">
      <c r="A2075" t="s">
        <v>2115</v>
      </c>
      <c r="B2075" t="s">
        <v>2108</v>
      </c>
      <c r="C2075" t="str">
        <f>Table1[[#This Row],[League]]&amp;Table1[[#This Row],[Team]]</f>
        <v>$150 Draft Champions Jan 22 1:00 pm Lg.3614Yak Attack 16</v>
      </c>
      <c r="D2075">
        <f>16-INDEX(STANDINGS_BA[],MATCH(Table1[[#This Row],[COMBINED]],STANDINGS_BA[COMBINED],0),COLUMN(STANDINGS_BA[PLACE IN LEAGUE]))</f>
        <v>3</v>
      </c>
      <c r="E2075">
        <f>16-INDEX(STANDINGS_R[],MATCH(Table1[[#This Row],[COMBINED]],STANDINGS_R[COMBINED],0),COLUMN(STANDINGS_R[PLACE IN LEAGUE]))</f>
        <v>2</v>
      </c>
      <c r="F2075">
        <f>16-INDEX(STANDINGS_HR[],MATCH(Table1[[#This Row],[COMBINED]],STANDINGS_HR[COMBINED],0),COLUMN(STANDINGS_HR[PLACE IN LEAGUE]))</f>
        <v>4</v>
      </c>
      <c r="G2075">
        <f>16-INDEX(STANDINGS_RBI[],MATCH(Table1[[#This Row],[COMBINED]],STANDINGS_RBI[COMBINED],0),COLUMN(STANDINGS_RBI[PLACE IN LEAGUE]))</f>
        <v>5</v>
      </c>
      <c r="H2075">
        <f>16-INDEX(STANDINGS_SB[],MATCH(Table1[[#This Row],[COMBINED]],STANDINGS_SB[COMBINED],0),COLUMN(STANDINGS_SB[PLACE IN LEAGUE]))</f>
        <v>1</v>
      </c>
      <c r="I2075">
        <f>16-INDEX(STANDINGS_ERA[],MATCH(Table1[[#This Row],[COMBINED]],STANDINGS_ERA[COMBINED],0),COLUMN(STANDINGS_ERA[PLACE IN LEAGUE]))</f>
        <v>1</v>
      </c>
      <c r="J2075">
        <f>16-INDEX(STANDINGS_WHIP[],MATCH(Table1[[#This Row],[COMBINED]],STANDINGS_WHIP[COMBINED],0),COLUMN(STANDINGS_WHIP[PLACE IN LEAGUE]))</f>
        <v>2</v>
      </c>
      <c r="K2075">
        <f>16-INDEX(STANDINGS_W[],MATCH(Table1[[#This Row],[COMBINED]],STANDINGS_W[COMBINED],0),COLUMN(STANDINGS_W[PLACE IN LEAGUE]))</f>
        <v>5</v>
      </c>
      <c r="L2075">
        <f>16-INDEX(STANDINGS_K[],MATCH(Table1[[#This Row],[COMBINED]],STANDINGS_K[COMBINED],0),COLUMN(STANDINGS_K[PLACE IN LEAGUE]))</f>
        <v>2</v>
      </c>
      <c r="M2075">
        <f>16-INDEX(STANDINGS_SV[],MATCH(Table1[[#This Row],[COMBINED]],STANDINGS_SV[COMBINED],0),COLUMN(STANDINGS_SV[PLACE IN LEAGUE]))</f>
        <v>1</v>
      </c>
      <c r="N2075">
        <f>SUM(Table1[[#This Row],[BA]:[SV]])</f>
        <v>26</v>
      </c>
      <c r="O2075">
        <v>15</v>
      </c>
    </row>
    <row r="2076" spans="1:15" x14ac:dyDescent="0.25">
      <c r="A2076" t="s">
        <v>402</v>
      </c>
      <c r="B2076" t="s">
        <v>2119</v>
      </c>
      <c r="C2076" t="str">
        <f>Table1[[#This Row],[League]]&amp;Table1[[#This Row],[Team]]</f>
        <v>$150 Draft Champions Jan 23 1:00 pm Lg.3616Team Leonard</v>
      </c>
      <c r="D2076">
        <f>16-INDEX(STANDINGS_BA[],MATCH(Table1[[#This Row],[COMBINED]],STANDINGS_BA[COMBINED],0),COLUMN(STANDINGS_BA[PLACE IN LEAGUE]))</f>
        <v>10</v>
      </c>
      <c r="E2076">
        <f>16-INDEX(STANDINGS_R[],MATCH(Table1[[#This Row],[COMBINED]],STANDINGS_R[COMBINED],0),COLUMN(STANDINGS_R[PLACE IN LEAGUE]))</f>
        <v>15</v>
      </c>
      <c r="F2076">
        <f>16-INDEX(STANDINGS_HR[],MATCH(Table1[[#This Row],[COMBINED]],STANDINGS_HR[COMBINED],0),COLUMN(STANDINGS_HR[PLACE IN LEAGUE]))</f>
        <v>10</v>
      </c>
      <c r="G2076">
        <f>16-INDEX(STANDINGS_RBI[],MATCH(Table1[[#This Row],[COMBINED]],STANDINGS_RBI[COMBINED],0),COLUMN(STANDINGS_RBI[PLACE IN LEAGUE]))</f>
        <v>12</v>
      </c>
      <c r="H2076">
        <f>16-INDEX(STANDINGS_SB[],MATCH(Table1[[#This Row],[COMBINED]],STANDINGS_SB[COMBINED],0),COLUMN(STANDINGS_SB[PLACE IN LEAGUE]))</f>
        <v>13</v>
      </c>
      <c r="I2076">
        <f>16-INDEX(STANDINGS_ERA[],MATCH(Table1[[#This Row],[COMBINED]],STANDINGS_ERA[COMBINED],0),COLUMN(STANDINGS_ERA[PLACE IN LEAGUE]))</f>
        <v>14</v>
      </c>
      <c r="J2076">
        <f>16-INDEX(STANDINGS_WHIP[],MATCH(Table1[[#This Row],[COMBINED]],STANDINGS_WHIP[COMBINED],0),COLUMN(STANDINGS_WHIP[PLACE IN LEAGUE]))</f>
        <v>14</v>
      </c>
      <c r="K2076">
        <f>16-INDEX(STANDINGS_W[],MATCH(Table1[[#This Row],[COMBINED]],STANDINGS_W[COMBINED],0),COLUMN(STANDINGS_W[PLACE IN LEAGUE]))</f>
        <v>9</v>
      </c>
      <c r="L2076">
        <f>16-INDEX(STANDINGS_K[],MATCH(Table1[[#This Row],[COMBINED]],STANDINGS_K[COMBINED],0),COLUMN(STANDINGS_K[PLACE IN LEAGUE]))</f>
        <v>5</v>
      </c>
      <c r="M2076">
        <f>16-INDEX(STANDINGS_SV[],MATCH(Table1[[#This Row],[COMBINED]],STANDINGS_SV[COMBINED],0),COLUMN(STANDINGS_SV[PLACE IN LEAGUE]))</f>
        <v>13</v>
      </c>
      <c r="N2076">
        <f>SUM(Table1[[#This Row],[BA]:[SV]])</f>
        <v>115</v>
      </c>
      <c r="O2076">
        <v>1</v>
      </c>
    </row>
    <row r="2077" spans="1:15" x14ac:dyDescent="0.25">
      <c r="A2077" t="s">
        <v>2125</v>
      </c>
      <c r="B2077" t="s">
        <v>2119</v>
      </c>
      <c r="C2077" t="str">
        <f>Table1[[#This Row],[League]]&amp;Table1[[#This Row],[Team]]</f>
        <v>$150 Draft Champions Jan 23 1:00 pm Lg.3616Sil E. Gewsez</v>
      </c>
      <c r="D2077">
        <f>16-INDEX(STANDINGS_BA[],MATCH(Table1[[#This Row],[COMBINED]],STANDINGS_BA[COMBINED],0),COLUMN(STANDINGS_BA[PLACE IN LEAGUE]))</f>
        <v>5</v>
      </c>
      <c r="E2077">
        <f>16-INDEX(STANDINGS_R[],MATCH(Table1[[#This Row],[COMBINED]],STANDINGS_R[COMBINED],0),COLUMN(STANDINGS_R[PLACE IN LEAGUE]))</f>
        <v>14</v>
      </c>
      <c r="F2077">
        <f>16-INDEX(STANDINGS_HR[],MATCH(Table1[[#This Row],[COMBINED]],STANDINGS_HR[COMBINED],0),COLUMN(STANDINGS_HR[PLACE IN LEAGUE]))</f>
        <v>15</v>
      </c>
      <c r="G2077">
        <f>16-INDEX(STANDINGS_RBI[],MATCH(Table1[[#This Row],[COMBINED]],STANDINGS_RBI[COMBINED],0),COLUMN(STANDINGS_RBI[PLACE IN LEAGUE]))</f>
        <v>14</v>
      </c>
      <c r="H2077">
        <f>16-INDEX(STANDINGS_SB[],MATCH(Table1[[#This Row],[COMBINED]],STANDINGS_SB[COMBINED],0),COLUMN(STANDINGS_SB[PLACE IN LEAGUE]))</f>
        <v>5</v>
      </c>
      <c r="I2077">
        <f>16-INDEX(STANDINGS_ERA[],MATCH(Table1[[#This Row],[COMBINED]],STANDINGS_ERA[COMBINED],0),COLUMN(STANDINGS_ERA[PLACE IN LEAGUE]))</f>
        <v>15</v>
      </c>
      <c r="J2077">
        <f>16-INDEX(STANDINGS_WHIP[],MATCH(Table1[[#This Row],[COMBINED]],STANDINGS_WHIP[COMBINED],0),COLUMN(STANDINGS_WHIP[PLACE IN LEAGUE]))</f>
        <v>15</v>
      </c>
      <c r="K2077">
        <f>16-INDEX(STANDINGS_W[],MATCH(Table1[[#This Row],[COMBINED]],STANDINGS_W[COMBINED],0),COLUMN(STANDINGS_W[PLACE IN LEAGUE]))</f>
        <v>15</v>
      </c>
      <c r="L2077">
        <f>16-INDEX(STANDINGS_K[],MATCH(Table1[[#This Row],[COMBINED]],STANDINGS_K[COMBINED],0),COLUMN(STANDINGS_K[PLACE IN LEAGUE]))</f>
        <v>15</v>
      </c>
      <c r="M2077">
        <f>16-INDEX(STANDINGS_SV[],MATCH(Table1[[#This Row],[COMBINED]],STANDINGS_SV[COMBINED],0),COLUMN(STANDINGS_SV[PLACE IN LEAGUE]))</f>
        <v>1</v>
      </c>
      <c r="N2077">
        <f>SUM(Table1[[#This Row],[BA]:[SV]])</f>
        <v>114</v>
      </c>
      <c r="O2077">
        <v>2</v>
      </c>
    </row>
    <row r="2078" spans="1:15" x14ac:dyDescent="0.25">
      <c r="A2078" t="s">
        <v>202</v>
      </c>
      <c r="B2078" t="s">
        <v>2119</v>
      </c>
      <c r="C2078" t="str">
        <f>Table1[[#This Row],[League]]&amp;Table1[[#This Row],[Team]]</f>
        <v>$150 Draft Champions Jan 23 1:00 pm Lg.3616One for the Dagger</v>
      </c>
      <c r="D2078">
        <f>16-INDEX(STANDINGS_BA[],MATCH(Table1[[#This Row],[COMBINED]],STANDINGS_BA[COMBINED],0),COLUMN(STANDINGS_BA[PLACE IN LEAGUE]))</f>
        <v>13</v>
      </c>
      <c r="E2078">
        <f>16-INDEX(STANDINGS_R[],MATCH(Table1[[#This Row],[COMBINED]],STANDINGS_R[COMBINED],0),COLUMN(STANDINGS_R[PLACE IN LEAGUE]))</f>
        <v>13</v>
      </c>
      <c r="F2078">
        <f>16-INDEX(STANDINGS_HR[],MATCH(Table1[[#This Row],[COMBINED]],STANDINGS_HR[COMBINED],0),COLUMN(STANDINGS_HR[PLACE IN LEAGUE]))</f>
        <v>14</v>
      </c>
      <c r="G2078">
        <f>16-INDEX(STANDINGS_RBI[],MATCH(Table1[[#This Row],[COMBINED]],STANDINGS_RBI[COMBINED],0),COLUMN(STANDINGS_RBI[PLACE IN LEAGUE]))</f>
        <v>15</v>
      </c>
      <c r="H2078">
        <f>16-INDEX(STANDINGS_SB[],MATCH(Table1[[#This Row],[COMBINED]],STANDINGS_SB[COMBINED],0),COLUMN(STANDINGS_SB[PLACE IN LEAGUE]))</f>
        <v>15</v>
      </c>
      <c r="I2078">
        <f>16-INDEX(STANDINGS_ERA[],MATCH(Table1[[#This Row],[COMBINED]],STANDINGS_ERA[COMBINED],0),COLUMN(STANDINGS_ERA[PLACE IN LEAGUE]))</f>
        <v>2</v>
      </c>
      <c r="J2078">
        <f>16-INDEX(STANDINGS_WHIP[],MATCH(Table1[[#This Row],[COMBINED]],STANDINGS_WHIP[COMBINED],0),COLUMN(STANDINGS_WHIP[PLACE IN LEAGUE]))</f>
        <v>2</v>
      </c>
      <c r="K2078">
        <f>16-INDEX(STANDINGS_W[],MATCH(Table1[[#This Row],[COMBINED]],STANDINGS_W[COMBINED],0),COLUMN(STANDINGS_W[PLACE IN LEAGUE]))</f>
        <v>12</v>
      </c>
      <c r="L2078">
        <f>16-INDEX(STANDINGS_K[],MATCH(Table1[[#This Row],[COMBINED]],STANDINGS_K[COMBINED],0),COLUMN(STANDINGS_K[PLACE IN LEAGUE]))</f>
        <v>6</v>
      </c>
      <c r="M2078">
        <f>16-INDEX(STANDINGS_SV[],MATCH(Table1[[#This Row],[COMBINED]],STANDINGS_SV[COMBINED],0),COLUMN(STANDINGS_SV[PLACE IN LEAGUE]))</f>
        <v>9</v>
      </c>
      <c r="N2078">
        <f>SUM(Table1[[#This Row],[BA]:[SV]])</f>
        <v>101</v>
      </c>
      <c r="O2078">
        <v>3</v>
      </c>
    </row>
    <row r="2079" spans="1:15" x14ac:dyDescent="0.25">
      <c r="A2079" t="s">
        <v>2120</v>
      </c>
      <c r="B2079" t="s">
        <v>2119</v>
      </c>
      <c r="C2079" t="str">
        <f>Table1[[#This Row],[League]]&amp;Table1[[#This Row],[Team]]</f>
        <v>$150 Draft Champions Jan 23 1:00 pm Lg.3616RotoGut DC I</v>
      </c>
      <c r="D2079">
        <f>16-INDEX(STANDINGS_BA[],MATCH(Table1[[#This Row],[COMBINED]],STANDINGS_BA[COMBINED],0),COLUMN(STANDINGS_BA[PLACE IN LEAGUE]))</f>
        <v>14</v>
      </c>
      <c r="E2079">
        <f>16-INDEX(STANDINGS_R[],MATCH(Table1[[#This Row],[COMBINED]],STANDINGS_R[COMBINED],0),COLUMN(STANDINGS_R[PLACE IN LEAGUE]))</f>
        <v>12</v>
      </c>
      <c r="F2079">
        <f>16-INDEX(STANDINGS_HR[],MATCH(Table1[[#This Row],[COMBINED]],STANDINGS_HR[COMBINED],0),COLUMN(STANDINGS_HR[PLACE IN LEAGUE]))</f>
        <v>8</v>
      </c>
      <c r="G2079">
        <f>16-INDEX(STANDINGS_RBI[],MATCH(Table1[[#This Row],[COMBINED]],STANDINGS_RBI[COMBINED],0),COLUMN(STANDINGS_RBI[PLACE IN LEAGUE]))</f>
        <v>7</v>
      </c>
      <c r="H2079">
        <f>16-INDEX(STANDINGS_SB[],MATCH(Table1[[#This Row],[COMBINED]],STANDINGS_SB[COMBINED],0),COLUMN(STANDINGS_SB[PLACE IN LEAGUE]))</f>
        <v>12</v>
      </c>
      <c r="I2079">
        <f>16-INDEX(STANDINGS_ERA[],MATCH(Table1[[#This Row],[COMBINED]],STANDINGS_ERA[COMBINED],0),COLUMN(STANDINGS_ERA[PLACE IN LEAGUE]))</f>
        <v>9</v>
      </c>
      <c r="J2079">
        <f>16-INDEX(STANDINGS_WHIP[],MATCH(Table1[[#This Row],[COMBINED]],STANDINGS_WHIP[COMBINED],0),COLUMN(STANDINGS_WHIP[PLACE IN LEAGUE]))</f>
        <v>9</v>
      </c>
      <c r="K2079">
        <f>16-INDEX(STANDINGS_W[],MATCH(Table1[[#This Row],[COMBINED]],STANDINGS_W[COMBINED],0),COLUMN(STANDINGS_W[PLACE IN LEAGUE]))</f>
        <v>7</v>
      </c>
      <c r="L2079">
        <f>16-INDEX(STANDINGS_K[],MATCH(Table1[[#This Row],[COMBINED]],STANDINGS_K[COMBINED],0),COLUMN(STANDINGS_K[PLACE IN LEAGUE]))</f>
        <v>8</v>
      </c>
      <c r="M2079">
        <f>16-INDEX(STANDINGS_SV[],MATCH(Table1[[#This Row],[COMBINED]],STANDINGS_SV[COMBINED],0),COLUMN(STANDINGS_SV[PLACE IN LEAGUE]))</f>
        <v>14</v>
      </c>
      <c r="N2079">
        <f>SUM(Table1[[#This Row],[BA]:[SV]])</f>
        <v>100</v>
      </c>
      <c r="O2079">
        <v>4</v>
      </c>
    </row>
    <row r="2080" spans="1:15" x14ac:dyDescent="0.25">
      <c r="A2080" t="s">
        <v>2121</v>
      </c>
      <c r="B2080" t="s">
        <v>2119</v>
      </c>
      <c r="C2080" t="str">
        <f>Table1[[#This Row],[League]]&amp;Table1[[#This Row],[Team]]</f>
        <v>$150 Draft Champions Jan 23 1:00 pm Lg.3616THE BAT PACK</v>
      </c>
      <c r="D2080">
        <f>16-INDEX(STANDINGS_BA[],MATCH(Table1[[#This Row],[COMBINED]],STANDINGS_BA[COMBINED],0),COLUMN(STANDINGS_BA[PLACE IN LEAGUE]))</f>
        <v>11</v>
      </c>
      <c r="E2080">
        <f>16-INDEX(STANDINGS_R[],MATCH(Table1[[#This Row],[COMBINED]],STANDINGS_R[COMBINED],0),COLUMN(STANDINGS_R[PLACE IN LEAGUE]))</f>
        <v>8</v>
      </c>
      <c r="F2080">
        <f>16-INDEX(STANDINGS_HR[],MATCH(Table1[[#This Row],[COMBINED]],STANDINGS_HR[COMBINED],0),COLUMN(STANDINGS_HR[PLACE IN LEAGUE]))</f>
        <v>6</v>
      </c>
      <c r="G2080">
        <f>16-INDEX(STANDINGS_RBI[],MATCH(Table1[[#This Row],[COMBINED]],STANDINGS_RBI[COMBINED],0),COLUMN(STANDINGS_RBI[PLACE IN LEAGUE]))</f>
        <v>8</v>
      </c>
      <c r="H2080">
        <f>16-INDEX(STANDINGS_SB[],MATCH(Table1[[#This Row],[COMBINED]],STANDINGS_SB[COMBINED],0),COLUMN(STANDINGS_SB[PLACE IN LEAGUE]))</f>
        <v>10</v>
      </c>
      <c r="I2080">
        <f>16-INDEX(STANDINGS_ERA[],MATCH(Table1[[#This Row],[COMBINED]],STANDINGS_ERA[COMBINED],0),COLUMN(STANDINGS_ERA[PLACE IN LEAGUE]))</f>
        <v>12</v>
      </c>
      <c r="J2080">
        <f>16-INDEX(STANDINGS_WHIP[],MATCH(Table1[[#This Row],[COMBINED]],STANDINGS_WHIP[COMBINED],0),COLUMN(STANDINGS_WHIP[PLACE IN LEAGUE]))</f>
        <v>10</v>
      </c>
      <c r="K2080">
        <f>16-INDEX(STANDINGS_W[],MATCH(Table1[[#This Row],[COMBINED]],STANDINGS_W[COMBINED],0),COLUMN(STANDINGS_W[PLACE IN LEAGUE]))</f>
        <v>11</v>
      </c>
      <c r="L2080">
        <f>16-INDEX(STANDINGS_K[],MATCH(Table1[[#This Row],[COMBINED]],STANDINGS_K[COMBINED],0),COLUMN(STANDINGS_K[PLACE IN LEAGUE]))</f>
        <v>14</v>
      </c>
      <c r="M2080">
        <f>16-INDEX(STANDINGS_SV[],MATCH(Table1[[#This Row],[COMBINED]],STANDINGS_SV[COMBINED],0),COLUMN(STANDINGS_SV[PLACE IN LEAGUE]))</f>
        <v>6</v>
      </c>
      <c r="N2080">
        <f>SUM(Table1[[#This Row],[BA]:[SV]])</f>
        <v>96</v>
      </c>
      <c r="O2080">
        <v>5</v>
      </c>
    </row>
    <row r="2081" spans="1:15" x14ac:dyDescent="0.25">
      <c r="A2081" t="s">
        <v>2124</v>
      </c>
      <c r="B2081" t="s">
        <v>2119</v>
      </c>
      <c r="C2081" t="str">
        <f>Table1[[#This Row],[League]]&amp;Table1[[#This Row],[Team]]</f>
        <v>$150 Draft Champions Jan 23 1:00 pm Lg.3616The Incredibles 2</v>
      </c>
      <c r="D2081">
        <f>16-INDEX(STANDINGS_BA[],MATCH(Table1[[#This Row],[COMBINED]],STANDINGS_BA[COMBINED],0),COLUMN(STANDINGS_BA[PLACE IN LEAGUE]))</f>
        <v>6</v>
      </c>
      <c r="E2081">
        <f>16-INDEX(STANDINGS_R[],MATCH(Table1[[#This Row],[COMBINED]],STANDINGS_R[COMBINED],0),COLUMN(STANDINGS_R[PLACE IN LEAGUE]))</f>
        <v>11</v>
      </c>
      <c r="F2081">
        <f>16-INDEX(STANDINGS_HR[],MATCH(Table1[[#This Row],[COMBINED]],STANDINGS_HR[COMBINED],0),COLUMN(STANDINGS_HR[PLACE IN LEAGUE]))</f>
        <v>7</v>
      </c>
      <c r="G2081">
        <f>16-INDEX(STANDINGS_RBI[],MATCH(Table1[[#This Row],[COMBINED]],STANDINGS_RBI[COMBINED],0),COLUMN(STANDINGS_RBI[PLACE IN LEAGUE]))</f>
        <v>9</v>
      </c>
      <c r="H2081">
        <f>16-INDEX(STANDINGS_SB[],MATCH(Table1[[#This Row],[COMBINED]],STANDINGS_SB[COMBINED],0),COLUMN(STANDINGS_SB[PLACE IN LEAGUE]))</f>
        <v>9</v>
      </c>
      <c r="I2081">
        <f>16-INDEX(STANDINGS_ERA[],MATCH(Table1[[#This Row],[COMBINED]],STANDINGS_ERA[COMBINED],0),COLUMN(STANDINGS_ERA[PLACE IN LEAGUE]))</f>
        <v>6</v>
      </c>
      <c r="J2081">
        <f>16-INDEX(STANDINGS_WHIP[],MATCH(Table1[[#This Row],[COMBINED]],STANDINGS_WHIP[COMBINED],0),COLUMN(STANDINGS_WHIP[PLACE IN LEAGUE]))</f>
        <v>11</v>
      </c>
      <c r="K2081">
        <f>16-INDEX(STANDINGS_W[],MATCH(Table1[[#This Row],[COMBINED]],STANDINGS_W[COMBINED],0),COLUMN(STANDINGS_W[PLACE IN LEAGUE]))</f>
        <v>13</v>
      </c>
      <c r="L2081">
        <f>16-INDEX(STANDINGS_K[],MATCH(Table1[[#This Row],[COMBINED]],STANDINGS_K[COMBINED],0),COLUMN(STANDINGS_K[PLACE IN LEAGUE]))</f>
        <v>12</v>
      </c>
      <c r="M2081">
        <f>16-INDEX(STANDINGS_SV[],MATCH(Table1[[#This Row],[COMBINED]],STANDINGS_SV[COMBINED],0),COLUMN(STANDINGS_SV[PLACE IN LEAGUE]))</f>
        <v>12</v>
      </c>
      <c r="N2081">
        <f>SUM(Table1[[#This Row],[BA]:[SV]])</f>
        <v>96</v>
      </c>
      <c r="O2081">
        <v>6</v>
      </c>
    </row>
    <row r="2082" spans="1:15" x14ac:dyDescent="0.25">
      <c r="A2082" t="s">
        <v>2122</v>
      </c>
      <c r="B2082" t="s">
        <v>2119</v>
      </c>
      <c r="C2082" t="str">
        <f>Table1[[#This Row],[League]]&amp;Table1[[#This Row],[Team]]</f>
        <v>$150 Draft Champions Jan 23 1:00 pm Lg.3616Lets go!</v>
      </c>
      <c r="D2082">
        <f>16-INDEX(STANDINGS_BA[],MATCH(Table1[[#This Row],[COMBINED]],STANDINGS_BA[COMBINED],0),COLUMN(STANDINGS_BA[PLACE IN LEAGUE]))</f>
        <v>9</v>
      </c>
      <c r="E2082">
        <f>16-INDEX(STANDINGS_R[],MATCH(Table1[[#This Row],[COMBINED]],STANDINGS_R[COMBINED],0),COLUMN(STANDINGS_R[PLACE IN LEAGUE]))</f>
        <v>4</v>
      </c>
      <c r="F2082">
        <f>16-INDEX(STANDINGS_HR[],MATCH(Table1[[#This Row],[COMBINED]],STANDINGS_HR[COMBINED],0),COLUMN(STANDINGS_HR[PLACE IN LEAGUE]))</f>
        <v>4</v>
      </c>
      <c r="G2082">
        <f>16-INDEX(STANDINGS_RBI[],MATCH(Table1[[#This Row],[COMBINED]],STANDINGS_RBI[COMBINED],0),COLUMN(STANDINGS_RBI[PLACE IN LEAGUE]))</f>
        <v>4</v>
      </c>
      <c r="H2082">
        <f>16-INDEX(STANDINGS_SB[],MATCH(Table1[[#This Row],[COMBINED]],STANDINGS_SB[COMBINED],0),COLUMN(STANDINGS_SB[PLACE IN LEAGUE]))</f>
        <v>14</v>
      </c>
      <c r="I2082">
        <f>16-INDEX(STANDINGS_ERA[],MATCH(Table1[[#This Row],[COMBINED]],STANDINGS_ERA[COMBINED],0),COLUMN(STANDINGS_ERA[PLACE IN LEAGUE]))</f>
        <v>13</v>
      </c>
      <c r="J2082">
        <f>16-INDEX(STANDINGS_WHIP[],MATCH(Table1[[#This Row],[COMBINED]],STANDINGS_WHIP[COMBINED],0),COLUMN(STANDINGS_WHIP[PLACE IN LEAGUE]))</f>
        <v>12</v>
      </c>
      <c r="K2082">
        <f>16-INDEX(STANDINGS_W[],MATCH(Table1[[#This Row],[COMBINED]],STANDINGS_W[COMBINED],0),COLUMN(STANDINGS_W[PLACE IN LEAGUE]))</f>
        <v>10</v>
      </c>
      <c r="L2082">
        <f>16-INDEX(STANDINGS_K[],MATCH(Table1[[#This Row],[COMBINED]],STANDINGS_K[COMBINED],0),COLUMN(STANDINGS_K[PLACE IN LEAGUE]))</f>
        <v>9</v>
      </c>
      <c r="M2082">
        <f>16-INDEX(STANDINGS_SV[],MATCH(Table1[[#This Row],[COMBINED]],STANDINGS_SV[COMBINED],0),COLUMN(STANDINGS_SV[PLACE IN LEAGUE]))</f>
        <v>11</v>
      </c>
      <c r="N2082">
        <f>SUM(Table1[[#This Row],[BA]:[SV]])</f>
        <v>90</v>
      </c>
      <c r="O2082">
        <v>7</v>
      </c>
    </row>
    <row r="2083" spans="1:15" x14ac:dyDescent="0.25">
      <c r="A2083" t="s">
        <v>2123</v>
      </c>
      <c r="B2083" t="s">
        <v>2119</v>
      </c>
      <c r="C2083" t="str">
        <f>Table1[[#This Row],[League]]&amp;Table1[[#This Row],[Team]]</f>
        <v>$150 Draft Champions Jan 23 1:00 pm Lg.3616Luck Dynasty</v>
      </c>
      <c r="D2083">
        <f>16-INDEX(STANDINGS_BA[],MATCH(Table1[[#This Row],[COMBINED]],STANDINGS_BA[COMBINED],0),COLUMN(STANDINGS_BA[PLACE IN LEAGUE]))</f>
        <v>8</v>
      </c>
      <c r="E2083">
        <f>16-INDEX(STANDINGS_R[],MATCH(Table1[[#This Row],[COMBINED]],STANDINGS_R[COMBINED],0),COLUMN(STANDINGS_R[PLACE IN LEAGUE]))</f>
        <v>6</v>
      </c>
      <c r="F2083">
        <f>16-INDEX(STANDINGS_HR[],MATCH(Table1[[#This Row],[COMBINED]],STANDINGS_HR[COMBINED],0),COLUMN(STANDINGS_HR[PLACE IN LEAGUE]))</f>
        <v>11</v>
      </c>
      <c r="G2083">
        <f>16-INDEX(STANDINGS_RBI[],MATCH(Table1[[#This Row],[COMBINED]],STANDINGS_RBI[COMBINED],0),COLUMN(STANDINGS_RBI[PLACE IN LEAGUE]))</f>
        <v>10</v>
      </c>
      <c r="H2083">
        <f>16-INDEX(STANDINGS_SB[],MATCH(Table1[[#This Row],[COMBINED]],STANDINGS_SB[COMBINED],0),COLUMN(STANDINGS_SB[PLACE IN LEAGUE]))</f>
        <v>3</v>
      </c>
      <c r="I2083">
        <f>16-INDEX(STANDINGS_ERA[],MATCH(Table1[[#This Row],[COMBINED]],STANDINGS_ERA[COMBINED],0),COLUMN(STANDINGS_ERA[PLACE IN LEAGUE]))</f>
        <v>4</v>
      </c>
      <c r="J2083">
        <f>16-INDEX(STANDINGS_WHIP[],MATCH(Table1[[#This Row],[COMBINED]],STANDINGS_WHIP[COMBINED],0),COLUMN(STANDINGS_WHIP[PLACE IN LEAGUE]))</f>
        <v>6</v>
      </c>
      <c r="K2083">
        <f>16-INDEX(STANDINGS_W[],MATCH(Table1[[#This Row],[COMBINED]],STANDINGS_W[COMBINED],0),COLUMN(STANDINGS_W[PLACE IN LEAGUE]))</f>
        <v>14</v>
      </c>
      <c r="L2083">
        <f>16-INDEX(STANDINGS_K[],MATCH(Table1[[#This Row],[COMBINED]],STANDINGS_K[COMBINED],0),COLUMN(STANDINGS_K[PLACE IN LEAGUE]))</f>
        <v>13</v>
      </c>
      <c r="M2083">
        <f>16-INDEX(STANDINGS_SV[],MATCH(Table1[[#This Row],[COMBINED]],STANDINGS_SV[COMBINED],0),COLUMN(STANDINGS_SV[PLACE IN LEAGUE]))</f>
        <v>5</v>
      </c>
      <c r="N2083">
        <f>SUM(Table1[[#This Row],[BA]:[SV]])</f>
        <v>80</v>
      </c>
      <c r="O2083">
        <v>8</v>
      </c>
    </row>
    <row r="2084" spans="1:15" x14ac:dyDescent="0.25">
      <c r="A2084" t="s">
        <v>130</v>
      </c>
      <c r="B2084" t="s">
        <v>2119</v>
      </c>
      <c r="C2084" t="str">
        <f>Table1[[#This Row],[League]]&amp;Table1[[#This Row],[Team]]</f>
        <v>$150 Draft Champions Jan 23 1:00 pm Lg.3616PTPers</v>
      </c>
      <c r="D2084">
        <f>16-INDEX(STANDINGS_BA[],MATCH(Table1[[#This Row],[COMBINED]],STANDINGS_BA[COMBINED],0),COLUMN(STANDINGS_BA[PLACE IN LEAGUE]))</f>
        <v>4</v>
      </c>
      <c r="E2084">
        <f>16-INDEX(STANDINGS_R[],MATCH(Table1[[#This Row],[COMBINED]],STANDINGS_R[COMBINED],0),COLUMN(STANDINGS_R[PLACE IN LEAGUE]))</f>
        <v>5</v>
      </c>
      <c r="F2084">
        <f>16-INDEX(STANDINGS_HR[],MATCH(Table1[[#This Row],[COMBINED]],STANDINGS_HR[COMBINED],0),COLUMN(STANDINGS_HR[PLACE IN LEAGUE]))</f>
        <v>12</v>
      </c>
      <c r="G2084">
        <f>16-INDEX(STANDINGS_RBI[],MATCH(Table1[[#This Row],[COMBINED]],STANDINGS_RBI[COMBINED],0),COLUMN(STANDINGS_RBI[PLACE IN LEAGUE]))</f>
        <v>13</v>
      </c>
      <c r="H2084">
        <f>16-INDEX(STANDINGS_SB[],MATCH(Table1[[#This Row],[COMBINED]],STANDINGS_SB[COMBINED],0),COLUMN(STANDINGS_SB[PLACE IN LEAGUE]))</f>
        <v>7</v>
      </c>
      <c r="I2084">
        <f>16-INDEX(STANDINGS_ERA[],MATCH(Table1[[#This Row],[COMBINED]],STANDINGS_ERA[COMBINED],0),COLUMN(STANDINGS_ERA[PLACE IN LEAGUE]))</f>
        <v>8</v>
      </c>
      <c r="J2084">
        <f>16-INDEX(STANDINGS_WHIP[],MATCH(Table1[[#This Row],[COMBINED]],STANDINGS_WHIP[COMBINED],0),COLUMN(STANDINGS_WHIP[PLACE IN LEAGUE]))</f>
        <v>1</v>
      </c>
      <c r="K2084">
        <f>16-INDEX(STANDINGS_W[],MATCH(Table1[[#This Row],[COMBINED]],STANDINGS_W[COMBINED],0),COLUMN(STANDINGS_W[PLACE IN LEAGUE]))</f>
        <v>8</v>
      </c>
      <c r="L2084">
        <f>16-INDEX(STANDINGS_K[],MATCH(Table1[[#This Row],[COMBINED]],STANDINGS_K[COMBINED],0),COLUMN(STANDINGS_K[PLACE IN LEAGUE]))</f>
        <v>11</v>
      </c>
      <c r="M2084">
        <f>16-INDEX(STANDINGS_SV[],MATCH(Table1[[#This Row],[COMBINED]],STANDINGS_SV[COMBINED],0),COLUMN(STANDINGS_SV[PLACE IN LEAGUE]))</f>
        <v>8</v>
      </c>
      <c r="N2084">
        <f>SUM(Table1[[#This Row],[BA]:[SV]])</f>
        <v>77</v>
      </c>
      <c r="O2084">
        <v>9</v>
      </c>
    </row>
    <row r="2085" spans="1:15" x14ac:dyDescent="0.25">
      <c r="A2085" t="s">
        <v>2118</v>
      </c>
      <c r="B2085" t="s">
        <v>2119</v>
      </c>
      <c r="C2085" t="str">
        <f>Table1[[#This Row],[League]]&amp;Table1[[#This Row],[Team]]</f>
        <v>$150 Draft Champions Jan 23 1:00 pm Lg.3616Fred dont like Beachballs</v>
      </c>
      <c r="D2085">
        <f>16-INDEX(STANDINGS_BA[],MATCH(Table1[[#This Row],[COMBINED]],STANDINGS_BA[COMBINED],0),COLUMN(STANDINGS_BA[PLACE IN LEAGUE]))</f>
        <v>15</v>
      </c>
      <c r="E2085">
        <f>16-INDEX(STANDINGS_R[],MATCH(Table1[[#This Row],[COMBINED]],STANDINGS_R[COMBINED],0),COLUMN(STANDINGS_R[PLACE IN LEAGUE]))</f>
        <v>1</v>
      </c>
      <c r="F2085">
        <f>16-INDEX(STANDINGS_HR[],MATCH(Table1[[#This Row],[COMBINED]],STANDINGS_HR[COMBINED],0),COLUMN(STANDINGS_HR[PLACE IN LEAGUE]))</f>
        <v>2</v>
      </c>
      <c r="G2085">
        <f>16-INDEX(STANDINGS_RBI[],MATCH(Table1[[#This Row],[COMBINED]],STANDINGS_RBI[COMBINED],0),COLUMN(STANDINGS_RBI[PLACE IN LEAGUE]))</f>
        <v>1</v>
      </c>
      <c r="H2085">
        <f>16-INDEX(STANDINGS_SB[],MATCH(Table1[[#This Row],[COMBINED]],STANDINGS_SB[COMBINED],0),COLUMN(STANDINGS_SB[PLACE IN LEAGUE]))</f>
        <v>4</v>
      </c>
      <c r="I2085">
        <f>16-INDEX(STANDINGS_ERA[],MATCH(Table1[[#This Row],[COMBINED]],STANDINGS_ERA[COMBINED],0),COLUMN(STANDINGS_ERA[PLACE IN LEAGUE]))</f>
        <v>11</v>
      </c>
      <c r="J2085">
        <f>16-INDEX(STANDINGS_WHIP[],MATCH(Table1[[#This Row],[COMBINED]],STANDINGS_WHIP[COMBINED],0),COLUMN(STANDINGS_WHIP[PLACE IN LEAGUE]))</f>
        <v>13</v>
      </c>
      <c r="K2085">
        <f>16-INDEX(STANDINGS_W[],MATCH(Table1[[#This Row],[COMBINED]],STANDINGS_W[COMBINED],0),COLUMN(STANDINGS_W[PLACE IN LEAGUE]))</f>
        <v>2</v>
      </c>
      <c r="L2085">
        <f>16-INDEX(STANDINGS_K[],MATCH(Table1[[#This Row],[COMBINED]],STANDINGS_K[COMBINED],0),COLUMN(STANDINGS_K[PLACE IN LEAGUE]))</f>
        <v>4</v>
      </c>
      <c r="M2085">
        <f>16-INDEX(STANDINGS_SV[],MATCH(Table1[[#This Row],[COMBINED]],STANDINGS_SV[COMBINED],0),COLUMN(STANDINGS_SV[PLACE IN LEAGUE]))</f>
        <v>15</v>
      </c>
      <c r="N2085">
        <f>SUM(Table1[[#This Row],[BA]:[SV]])</f>
        <v>68</v>
      </c>
      <c r="O2085">
        <v>10</v>
      </c>
    </row>
    <row r="2086" spans="1:15" x14ac:dyDescent="0.25">
      <c r="A2086" t="s">
        <v>2126</v>
      </c>
      <c r="B2086" t="s">
        <v>2119</v>
      </c>
      <c r="C2086" t="str">
        <f>Table1[[#This Row],[League]]&amp;Table1[[#This Row],[Team]]</f>
        <v>$150 Draft Champions Jan 23 1:00 pm Lg.3616Cecil Fielder's Ass</v>
      </c>
      <c r="D2086">
        <f>16-INDEX(STANDINGS_BA[],MATCH(Table1[[#This Row],[COMBINED]],STANDINGS_BA[COMBINED],0),COLUMN(STANDINGS_BA[PLACE IN LEAGUE]))</f>
        <v>3</v>
      </c>
      <c r="E2086">
        <f>16-INDEX(STANDINGS_R[],MATCH(Table1[[#This Row],[COMBINED]],STANDINGS_R[COMBINED],0),COLUMN(STANDINGS_R[PLACE IN LEAGUE]))</f>
        <v>9</v>
      </c>
      <c r="F2086">
        <f>16-INDEX(STANDINGS_HR[],MATCH(Table1[[#This Row],[COMBINED]],STANDINGS_HR[COMBINED],0),COLUMN(STANDINGS_HR[PLACE IN LEAGUE]))</f>
        <v>9</v>
      </c>
      <c r="G2086">
        <f>16-INDEX(STANDINGS_RBI[],MATCH(Table1[[#This Row],[COMBINED]],STANDINGS_RBI[COMBINED],0),COLUMN(STANDINGS_RBI[PLACE IN LEAGUE]))</f>
        <v>6</v>
      </c>
      <c r="H2086">
        <f>16-INDEX(STANDINGS_SB[],MATCH(Table1[[#This Row],[COMBINED]],STANDINGS_SB[COMBINED],0),COLUMN(STANDINGS_SB[PLACE IN LEAGUE]))</f>
        <v>6</v>
      </c>
      <c r="I2086">
        <f>16-INDEX(STANDINGS_ERA[],MATCH(Table1[[#This Row],[COMBINED]],STANDINGS_ERA[COMBINED],0),COLUMN(STANDINGS_ERA[PLACE IN LEAGUE]))</f>
        <v>10</v>
      </c>
      <c r="J2086">
        <f>16-INDEX(STANDINGS_WHIP[],MATCH(Table1[[#This Row],[COMBINED]],STANDINGS_WHIP[COMBINED],0),COLUMN(STANDINGS_WHIP[PLACE IN LEAGUE]))</f>
        <v>8</v>
      </c>
      <c r="K2086">
        <f>16-INDEX(STANDINGS_W[],MATCH(Table1[[#This Row],[COMBINED]],STANDINGS_W[COMBINED],0),COLUMN(STANDINGS_W[PLACE IN LEAGUE]))</f>
        <v>3</v>
      </c>
      <c r="L2086">
        <f>16-INDEX(STANDINGS_K[],MATCH(Table1[[#This Row],[COMBINED]],STANDINGS_K[COMBINED],0),COLUMN(STANDINGS_K[PLACE IN LEAGUE]))</f>
        <v>3</v>
      </c>
      <c r="M2086">
        <f>16-INDEX(STANDINGS_SV[],MATCH(Table1[[#This Row],[COMBINED]],STANDINGS_SV[COMBINED],0),COLUMN(STANDINGS_SV[PLACE IN LEAGUE]))</f>
        <v>10</v>
      </c>
      <c r="N2086">
        <f>SUM(Table1[[#This Row],[BA]:[SV]])</f>
        <v>67</v>
      </c>
      <c r="O2086">
        <v>11</v>
      </c>
    </row>
    <row r="2087" spans="1:15" x14ac:dyDescent="0.25">
      <c r="A2087" t="s">
        <v>249</v>
      </c>
      <c r="B2087" t="s">
        <v>2119</v>
      </c>
      <c r="C2087" t="str">
        <f>Table1[[#This Row],[League]]&amp;Table1[[#This Row],[Team]]</f>
        <v>$150 Draft Champions Jan 23 1:00 pm Lg.3616OC Wolverines</v>
      </c>
      <c r="D2087">
        <f>16-INDEX(STANDINGS_BA[],MATCH(Table1[[#This Row],[COMBINED]],STANDINGS_BA[COMBINED],0),COLUMN(STANDINGS_BA[PLACE IN LEAGUE]))</f>
        <v>12</v>
      </c>
      <c r="E2087">
        <f>16-INDEX(STANDINGS_R[],MATCH(Table1[[#This Row],[COMBINED]],STANDINGS_R[COMBINED],0),COLUMN(STANDINGS_R[PLACE IN LEAGUE]))</f>
        <v>7</v>
      </c>
      <c r="F2087">
        <f>16-INDEX(STANDINGS_HR[],MATCH(Table1[[#This Row],[COMBINED]],STANDINGS_HR[COMBINED],0),COLUMN(STANDINGS_HR[PLACE IN LEAGUE]))</f>
        <v>3</v>
      </c>
      <c r="G2087">
        <f>16-INDEX(STANDINGS_RBI[],MATCH(Table1[[#This Row],[COMBINED]],STANDINGS_RBI[COMBINED],0),COLUMN(STANDINGS_RBI[PLACE IN LEAGUE]))</f>
        <v>5</v>
      </c>
      <c r="H2087">
        <f>16-INDEX(STANDINGS_SB[],MATCH(Table1[[#This Row],[COMBINED]],STANDINGS_SB[COMBINED],0),COLUMN(STANDINGS_SB[PLACE IN LEAGUE]))</f>
        <v>11</v>
      </c>
      <c r="I2087">
        <f>16-INDEX(STANDINGS_ERA[],MATCH(Table1[[#This Row],[COMBINED]],STANDINGS_ERA[COMBINED],0),COLUMN(STANDINGS_ERA[PLACE IN LEAGUE]))</f>
        <v>3</v>
      </c>
      <c r="J2087">
        <f>16-INDEX(STANDINGS_WHIP[],MATCH(Table1[[#This Row],[COMBINED]],STANDINGS_WHIP[COMBINED],0),COLUMN(STANDINGS_WHIP[PLACE IN LEAGUE]))</f>
        <v>4</v>
      </c>
      <c r="K2087">
        <f>16-INDEX(STANDINGS_W[],MATCH(Table1[[#This Row],[COMBINED]],STANDINGS_W[COMBINED],0),COLUMN(STANDINGS_W[PLACE IN LEAGUE]))</f>
        <v>5</v>
      </c>
      <c r="L2087">
        <f>16-INDEX(STANDINGS_K[],MATCH(Table1[[#This Row],[COMBINED]],STANDINGS_K[COMBINED],0),COLUMN(STANDINGS_K[PLACE IN LEAGUE]))</f>
        <v>10</v>
      </c>
      <c r="M2087">
        <f>16-INDEX(STANDINGS_SV[],MATCH(Table1[[#This Row],[COMBINED]],STANDINGS_SV[COMBINED],0),COLUMN(STANDINGS_SV[PLACE IN LEAGUE]))</f>
        <v>4</v>
      </c>
      <c r="N2087">
        <f>SUM(Table1[[#This Row],[BA]:[SV]])</f>
        <v>64</v>
      </c>
      <c r="O2087">
        <v>12</v>
      </c>
    </row>
    <row r="2088" spans="1:15" x14ac:dyDescent="0.25">
      <c r="A2088" t="s">
        <v>2127</v>
      </c>
      <c r="B2088" t="s">
        <v>2119</v>
      </c>
      <c r="C2088" t="str">
        <f>Table1[[#This Row],[League]]&amp;Table1[[#This Row],[Team]]</f>
        <v>$150 Draft Champions Jan 23 1:00 pm Lg.36161.21 Gigawatts</v>
      </c>
      <c r="D2088">
        <f>16-INDEX(STANDINGS_BA[],MATCH(Table1[[#This Row],[COMBINED]],STANDINGS_BA[COMBINED],0),COLUMN(STANDINGS_BA[PLACE IN LEAGUE]))</f>
        <v>2</v>
      </c>
      <c r="E2088">
        <f>16-INDEX(STANDINGS_R[],MATCH(Table1[[#This Row],[COMBINED]],STANDINGS_R[COMBINED],0),COLUMN(STANDINGS_R[PLACE IN LEAGUE]))</f>
        <v>10</v>
      </c>
      <c r="F2088">
        <f>16-INDEX(STANDINGS_HR[],MATCH(Table1[[#This Row],[COMBINED]],STANDINGS_HR[COMBINED],0),COLUMN(STANDINGS_HR[PLACE IN LEAGUE]))</f>
        <v>13</v>
      </c>
      <c r="G2088">
        <f>16-INDEX(STANDINGS_RBI[],MATCH(Table1[[#This Row],[COMBINED]],STANDINGS_RBI[COMBINED],0),COLUMN(STANDINGS_RBI[PLACE IN LEAGUE]))</f>
        <v>11</v>
      </c>
      <c r="H2088">
        <f>16-INDEX(STANDINGS_SB[],MATCH(Table1[[#This Row],[COMBINED]],STANDINGS_SB[COMBINED],0),COLUMN(STANDINGS_SB[PLACE IN LEAGUE]))</f>
        <v>2</v>
      </c>
      <c r="I2088">
        <f>16-INDEX(STANDINGS_ERA[],MATCH(Table1[[#This Row],[COMBINED]],STANDINGS_ERA[COMBINED],0),COLUMN(STANDINGS_ERA[PLACE IN LEAGUE]))</f>
        <v>5</v>
      </c>
      <c r="J2088">
        <f>16-INDEX(STANDINGS_WHIP[],MATCH(Table1[[#This Row],[COMBINED]],STANDINGS_WHIP[COMBINED],0),COLUMN(STANDINGS_WHIP[PLACE IN LEAGUE]))</f>
        <v>3</v>
      </c>
      <c r="K2088">
        <f>16-INDEX(STANDINGS_W[],MATCH(Table1[[#This Row],[COMBINED]],STANDINGS_W[COMBINED],0),COLUMN(STANDINGS_W[PLACE IN LEAGUE]))</f>
        <v>4</v>
      </c>
      <c r="L2088">
        <f>16-INDEX(STANDINGS_K[],MATCH(Table1[[#This Row],[COMBINED]],STANDINGS_K[COMBINED],0),COLUMN(STANDINGS_K[PLACE IN LEAGUE]))</f>
        <v>7</v>
      </c>
      <c r="M2088">
        <f>16-INDEX(STANDINGS_SV[],MATCH(Table1[[#This Row],[COMBINED]],STANDINGS_SV[COMBINED],0),COLUMN(STANDINGS_SV[PLACE IN LEAGUE]))</f>
        <v>7</v>
      </c>
      <c r="N2088">
        <f>SUM(Table1[[#This Row],[BA]:[SV]])</f>
        <v>64</v>
      </c>
      <c r="O2088">
        <v>13</v>
      </c>
    </row>
    <row r="2089" spans="1:15" x14ac:dyDescent="0.25">
      <c r="A2089" t="s">
        <v>584</v>
      </c>
      <c r="B2089" t="s">
        <v>2119</v>
      </c>
      <c r="C2089" t="str">
        <f>Table1[[#This Row],[League]]&amp;Table1[[#This Row],[Team]]</f>
        <v>$150 Draft Champions Jan 23 1:00 pm Lg.3616Team Hughes</v>
      </c>
      <c r="D2089">
        <f>16-INDEX(STANDINGS_BA[],MATCH(Table1[[#This Row],[COMBINED]],STANDINGS_BA[COMBINED],0),COLUMN(STANDINGS_BA[PLACE IN LEAGUE]))</f>
        <v>7</v>
      </c>
      <c r="E2089">
        <f>16-INDEX(STANDINGS_R[],MATCH(Table1[[#This Row],[COMBINED]],STANDINGS_R[COMBINED],0),COLUMN(STANDINGS_R[PLACE IN LEAGUE]))</f>
        <v>3</v>
      </c>
      <c r="F2089">
        <f>16-INDEX(STANDINGS_HR[],MATCH(Table1[[#This Row],[COMBINED]],STANDINGS_HR[COMBINED],0),COLUMN(STANDINGS_HR[PLACE IN LEAGUE]))</f>
        <v>1</v>
      </c>
      <c r="G2089">
        <f>16-INDEX(STANDINGS_RBI[],MATCH(Table1[[#This Row],[COMBINED]],STANDINGS_RBI[COMBINED],0),COLUMN(STANDINGS_RBI[PLACE IN LEAGUE]))</f>
        <v>2</v>
      </c>
      <c r="H2089">
        <f>16-INDEX(STANDINGS_SB[],MATCH(Table1[[#This Row],[COMBINED]],STANDINGS_SB[COMBINED],0),COLUMN(STANDINGS_SB[PLACE IN LEAGUE]))</f>
        <v>8</v>
      </c>
      <c r="I2089">
        <f>16-INDEX(STANDINGS_ERA[],MATCH(Table1[[#This Row],[COMBINED]],STANDINGS_ERA[COMBINED],0),COLUMN(STANDINGS_ERA[PLACE IN LEAGUE]))</f>
        <v>7</v>
      </c>
      <c r="J2089">
        <f>16-INDEX(STANDINGS_WHIP[],MATCH(Table1[[#This Row],[COMBINED]],STANDINGS_WHIP[COMBINED],0),COLUMN(STANDINGS_WHIP[PLACE IN LEAGUE]))</f>
        <v>7</v>
      </c>
      <c r="K2089">
        <f>16-INDEX(STANDINGS_W[],MATCH(Table1[[#This Row],[COMBINED]],STANDINGS_W[COMBINED],0),COLUMN(STANDINGS_W[PLACE IN LEAGUE]))</f>
        <v>1</v>
      </c>
      <c r="L2089">
        <f>16-INDEX(STANDINGS_K[],MATCH(Table1[[#This Row],[COMBINED]],STANDINGS_K[COMBINED],0),COLUMN(STANDINGS_K[PLACE IN LEAGUE]))</f>
        <v>1</v>
      </c>
      <c r="M2089">
        <f>16-INDEX(STANDINGS_SV[],MATCH(Table1[[#This Row],[COMBINED]],STANDINGS_SV[COMBINED],0),COLUMN(STANDINGS_SV[PLACE IN LEAGUE]))</f>
        <v>2</v>
      </c>
      <c r="N2089">
        <f>SUM(Table1[[#This Row],[BA]:[SV]])</f>
        <v>39</v>
      </c>
      <c r="O2089">
        <v>14</v>
      </c>
    </row>
    <row r="2090" spans="1:15" x14ac:dyDescent="0.25">
      <c r="A2090" t="s">
        <v>2128</v>
      </c>
      <c r="B2090" t="s">
        <v>2119</v>
      </c>
      <c r="C2090" t="str">
        <f>Table1[[#This Row],[League]]&amp;Table1[[#This Row],[Team]]</f>
        <v>$150 Draft Champions Jan 23 1:00 pm Lg.3616DKS Reds</v>
      </c>
      <c r="D2090">
        <f>16-INDEX(STANDINGS_BA[],MATCH(Table1[[#This Row],[COMBINED]],STANDINGS_BA[COMBINED],0),COLUMN(STANDINGS_BA[PLACE IN LEAGUE]))</f>
        <v>1</v>
      </c>
      <c r="E2090">
        <f>16-INDEX(STANDINGS_R[],MATCH(Table1[[#This Row],[COMBINED]],STANDINGS_R[COMBINED],0),COLUMN(STANDINGS_R[PLACE IN LEAGUE]))</f>
        <v>2</v>
      </c>
      <c r="F2090">
        <f>16-INDEX(STANDINGS_HR[],MATCH(Table1[[#This Row],[COMBINED]],STANDINGS_HR[COMBINED],0),COLUMN(STANDINGS_HR[PLACE IN LEAGUE]))</f>
        <v>5</v>
      </c>
      <c r="G2090">
        <f>16-INDEX(STANDINGS_RBI[],MATCH(Table1[[#This Row],[COMBINED]],STANDINGS_RBI[COMBINED],0),COLUMN(STANDINGS_RBI[PLACE IN LEAGUE]))</f>
        <v>3</v>
      </c>
      <c r="H2090">
        <f>16-INDEX(STANDINGS_SB[],MATCH(Table1[[#This Row],[COMBINED]],STANDINGS_SB[COMBINED],0),COLUMN(STANDINGS_SB[PLACE IN LEAGUE]))</f>
        <v>1</v>
      </c>
      <c r="I2090">
        <f>16-INDEX(STANDINGS_ERA[],MATCH(Table1[[#This Row],[COMBINED]],STANDINGS_ERA[COMBINED],0),COLUMN(STANDINGS_ERA[PLACE IN LEAGUE]))</f>
        <v>1</v>
      </c>
      <c r="J2090">
        <f>16-INDEX(STANDINGS_WHIP[],MATCH(Table1[[#This Row],[COMBINED]],STANDINGS_WHIP[COMBINED],0),COLUMN(STANDINGS_WHIP[PLACE IN LEAGUE]))</f>
        <v>5</v>
      </c>
      <c r="K2090">
        <f>16-INDEX(STANDINGS_W[],MATCH(Table1[[#This Row],[COMBINED]],STANDINGS_W[COMBINED],0),COLUMN(STANDINGS_W[PLACE IN LEAGUE]))</f>
        <v>6</v>
      </c>
      <c r="L2090">
        <f>16-INDEX(STANDINGS_K[],MATCH(Table1[[#This Row],[COMBINED]],STANDINGS_K[COMBINED],0),COLUMN(STANDINGS_K[PLACE IN LEAGUE]))</f>
        <v>2</v>
      </c>
      <c r="M2090">
        <f>16-INDEX(STANDINGS_SV[],MATCH(Table1[[#This Row],[COMBINED]],STANDINGS_SV[COMBINED],0),COLUMN(STANDINGS_SV[PLACE IN LEAGUE]))</f>
        <v>3</v>
      </c>
      <c r="N2090">
        <f>SUM(Table1[[#This Row],[BA]:[SV]])</f>
        <v>29</v>
      </c>
      <c r="O2090">
        <v>15</v>
      </c>
    </row>
    <row r="2091" spans="1:15" x14ac:dyDescent="0.25">
      <c r="A2091" t="s">
        <v>302</v>
      </c>
      <c r="B2091" t="s">
        <v>2130</v>
      </c>
      <c r="C2091" t="str">
        <f>Table1[[#This Row],[League]]&amp;Table1[[#This Row],[Team]]</f>
        <v>$150 Draft Champions Jan 24 1:00 pm Lg.3620Don Mattingly's Sideburns</v>
      </c>
      <c r="D2091">
        <f>16-INDEX(STANDINGS_BA[],MATCH(Table1[[#This Row],[COMBINED]],STANDINGS_BA[COMBINED],0),COLUMN(STANDINGS_BA[PLACE IN LEAGUE]))</f>
        <v>7</v>
      </c>
      <c r="E2091">
        <f>16-INDEX(STANDINGS_R[],MATCH(Table1[[#This Row],[COMBINED]],STANDINGS_R[COMBINED],0),COLUMN(STANDINGS_R[PLACE IN LEAGUE]))</f>
        <v>15</v>
      </c>
      <c r="F2091">
        <f>16-INDEX(STANDINGS_HR[],MATCH(Table1[[#This Row],[COMBINED]],STANDINGS_HR[COMBINED],0),COLUMN(STANDINGS_HR[PLACE IN LEAGUE]))</f>
        <v>14</v>
      </c>
      <c r="G2091">
        <f>16-INDEX(STANDINGS_RBI[],MATCH(Table1[[#This Row],[COMBINED]],STANDINGS_RBI[COMBINED],0),COLUMN(STANDINGS_RBI[PLACE IN LEAGUE]))</f>
        <v>14</v>
      </c>
      <c r="H2091">
        <f>16-INDEX(STANDINGS_SB[],MATCH(Table1[[#This Row],[COMBINED]],STANDINGS_SB[COMBINED],0),COLUMN(STANDINGS_SB[PLACE IN LEAGUE]))</f>
        <v>13</v>
      </c>
      <c r="I2091">
        <f>16-INDEX(STANDINGS_ERA[],MATCH(Table1[[#This Row],[COMBINED]],STANDINGS_ERA[COMBINED],0),COLUMN(STANDINGS_ERA[PLACE IN LEAGUE]))</f>
        <v>13</v>
      </c>
      <c r="J2091">
        <f>16-INDEX(STANDINGS_WHIP[],MATCH(Table1[[#This Row],[COMBINED]],STANDINGS_WHIP[COMBINED],0),COLUMN(STANDINGS_WHIP[PLACE IN LEAGUE]))</f>
        <v>13</v>
      </c>
      <c r="K2091">
        <f>16-INDEX(STANDINGS_W[],MATCH(Table1[[#This Row],[COMBINED]],STANDINGS_W[COMBINED],0),COLUMN(STANDINGS_W[PLACE IN LEAGUE]))</f>
        <v>12</v>
      </c>
      <c r="L2091">
        <f>16-INDEX(STANDINGS_K[],MATCH(Table1[[#This Row],[COMBINED]],STANDINGS_K[COMBINED],0),COLUMN(STANDINGS_K[PLACE IN LEAGUE]))</f>
        <v>9</v>
      </c>
      <c r="M2091">
        <f>16-INDEX(STANDINGS_SV[],MATCH(Table1[[#This Row],[COMBINED]],STANDINGS_SV[COMBINED],0),COLUMN(STANDINGS_SV[PLACE IN LEAGUE]))</f>
        <v>7</v>
      </c>
      <c r="N2091">
        <f>SUM(Table1[[#This Row],[BA]:[SV]])</f>
        <v>117</v>
      </c>
      <c r="O2091">
        <v>1</v>
      </c>
    </row>
    <row r="2092" spans="1:15" x14ac:dyDescent="0.25">
      <c r="A2092" t="s">
        <v>2131</v>
      </c>
      <c r="B2092" t="s">
        <v>2130</v>
      </c>
      <c r="C2092" t="str">
        <f>Table1[[#This Row],[League]]&amp;Table1[[#This Row],[Team]]</f>
        <v>$150 Draft Champions Jan 24 1:00 pm Lg.3620JSK Rockers</v>
      </c>
      <c r="D2092">
        <f>16-INDEX(STANDINGS_BA[],MATCH(Table1[[#This Row],[COMBINED]],STANDINGS_BA[COMBINED],0),COLUMN(STANDINGS_BA[PLACE IN LEAGUE]))</f>
        <v>11</v>
      </c>
      <c r="E2092">
        <f>16-INDEX(STANDINGS_R[],MATCH(Table1[[#This Row],[COMBINED]],STANDINGS_R[COMBINED],0),COLUMN(STANDINGS_R[PLACE IN LEAGUE]))</f>
        <v>12</v>
      </c>
      <c r="F2092">
        <f>16-INDEX(STANDINGS_HR[],MATCH(Table1[[#This Row],[COMBINED]],STANDINGS_HR[COMBINED],0),COLUMN(STANDINGS_HR[PLACE IN LEAGUE]))</f>
        <v>8</v>
      </c>
      <c r="G2092">
        <f>16-INDEX(STANDINGS_RBI[],MATCH(Table1[[#This Row],[COMBINED]],STANDINGS_RBI[COMBINED],0),COLUMN(STANDINGS_RBI[PLACE IN LEAGUE]))</f>
        <v>13</v>
      </c>
      <c r="H2092">
        <f>16-INDEX(STANDINGS_SB[],MATCH(Table1[[#This Row],[COMBINED]],STANDINGS_SB[COMBINED],0),COLUMN(STANDINGS_SB[PLACE IN LEAGUE]))</f>
        <v>11</v>
      </c>
      <c r="I2092">
        <f>16-INDEX(STANDINGS_ERA[],MATCH(Table1[[#This Row],[COMBINED]],STANDINGS_ERA[COMBINED],0),COLUMN(STANDINGS_ERA[PLACE IN LEAGUE]))</f>
        <v>10</v>
      </c>
      <c r="J2092">
        <f>16-INDEX(STANDINGS_WHIP[],MATCH(Table1[[#This Row],[COMBINED]],STANDINGS_WHIP[COMBINED],0),COLUMN(STANDINGS_WHIP[PLACE IN LEAGUE]))</f>
        <v>8</v>
      </c>
      <c r="K2092">
        <f>16-INDEX(STANDINGS_W[],MATCH(Table1[[#This Row],[COMBINED]],STANDINGS_W[COMBINED],0),COLUMN(STANDINGS_W[PLACE IN LEAGUE]))</f>
        <v>7</v>
      </c>
      <c r="L2092">
        <f>16-INDEX(STANDINGS_K[],MATCH(Table1[[#This Row],[COMBINED]],STANDINGS_K[COMBINED],0),COLUMN(STANDINGS_K[PLACE IN LEAGUE]))</f>
        <v>12</v>
      </c>
      <c r="M2092">
        <f>16-INDEX(STANDINGS_SV[],MATCH(Table1[[#This Row],[COMBINED]],STANDINGS_SV[COMBINED],0),COLUMN(STANDINGS_SV[PLACE IN LEAGUE]))</f>
        <v>14</v>
      </c>
      <c r="N2092">
        <f>SUM(Table1[[#This Row],[BA]:[SV]])</f>
        <v>106</v>
      </c>
      <c r="O2092">
        <v>2</v>
      </c>
    </row>
    <row r="2093" spans="1:15" x14ac:dyDescent="0.25">
      <c r="A2093" t="s">
        <v>2134</v>
      </c>
      <c r="B2093" t="s">
        <v>2130</v>
      </c>
      <c r="C2093" t="str">
        <f>Table1[[#This Row],[League]]&amp;Table1[[#This Row],[Team]]</f>
        <v>$150 Draft Champions Jan 24 1:00 pm Lg.3620Team Clarke - 3</v>
      </c>
      <c r="D2093">
        <f>16-INDEX(STANDINGS_BA[],MATCH(Table1[[#This Row],[COMBINED]],STANDINGS_BA[COMBINED],0),COLUMN(STANDINGS_BA[PLACE IN LEAGUE]))</f>
        <v>4</v>
      </c>
      <c r="E2093">
        <f>16-INDEX(STANDINGS_R[],MATCH(Table1[[#This Row],[COMBINED]],STANDINGS_R[COMBINED],0),COLUMN(STANDINGS_R[PLACE IN LEAGUE]))</f>
        <v>13</v>
      </c>
      <c r="F2093">
        <f>16-INDEX(STANDINGS_HR[],MATCH(Table1[[#This Row],[COMBINED]],STANDINGS_HR[COMBINED],0),COLUMN(STANDINGS_HR[PLACE IN LEAGUE]))</f>
        <v>15</v>
      </c>
      <c r="G2093">
        <f>16-INDEX(STANDINGS_RBI[],MATCH(Table1[[#This Row],[COMBINED]],STANDINGS_RBI[COMBINED],0),COLUMN(STANDINGS_RBI[PLACE IN LEAGUE]))</f>
        <v>15</v>
      </c>
      <c r="H2093">
        <f>16-INDEX(STANDINGS_SB[],MATCH(Table1[[#This Row],[COMBINED]],STANDINGS_SB[COMBINED],0),COLUMN(STANDINGS_SB[PLACE IN LEAGUE]))</f>
        <v>10</v>
      </c>
      <c r="I2093">
        <f>16-INDEX(STANDINGS_ERA[],MATCH(Table1[[#This Row],[COMBINED]],STANDINGS_ERA[COMBINED],0),COLUMN(STANDINGS_ERA[PLACE IN LEAGUE]))</f>
        <v>5</v>
      </c>
      <c r="J2093">
        <f>16-INDEX(STANDINGS_WHIP[],MATCH(Table1[[#This Row],[COMBINED]],STANDINGS_WHIP[COMBINED],0),COLUMN(STANDINGS_WHIP[PLACE IN LEAGUE]))</f>
        <v>7</v>
      </c>
      <c r="K2093">
        <f>16-INDEX(STANDINGS_W[],MATCH(Table1[[#This Row],[COMBINED]],STANDINGS_W[COMBINED],0),COLUMN(STANDINGS_W[PLACE IN LEAGUE]))</f>
        <v>14</v>
      </c>
      <c r="L2093">
        <f>16-INDEX(STANDINGS_K[],MATCH(Table1[[#This Row],[COMBINED]],STANDINGS_K[COMBINED],0),COLUMN(STANDINGS_K[PLACE IN LEAGUE]))</f>
        <v>13</v>
      </c>
      <c r="M2093">
        <f>16-INDEX(STANDINGS_SV[],MATCH(Table1[[#This Row],[COMBINED]],STANDINGS_SV[COMBINED],0),COLUMN(STANDINGS_SV[PLACE IN LEAGUE]))</f>
        <v>6</v>
      </c>
      <c r="N2093">
        <f>SUM(Table1[[#This Row],[BA]:[SV]])</f>
        <v>102</v>
      </c>
      <c r="O2093">
        <v>3</v>
      </c>
    </row>
    <row r="2094" spans="1:15" x14ac:dyDescent="0.25">
      <c r="A2094" t="s">
        <v>19</v>
      </c>
      <c r="B2094" t="s">
        <v>2130</v>
      </c>
      <c r="C2094" t="str">
        <f>Table1[[#This Row],[League]]&amp;Table1[[#This Row],[Team]]</f>
        <v>$150 Draft Champions Jan 24 1:00 pm Lg.3620One Eyed Jack</v>
      </c>
      <c r="D2094">
        <f>16-INDEX(STANDINGS_BA[],MATCH(Table1[[#This Row],[COMBINED]],STANDINGS_BA[COMBINED],0),COLUMN(STANDINGS_BA[PLACE IN LEAGUE]))</f>
        <v>12</v>
      </c>
      <c r="E2094">
        <f>16-INDEX(STANDINGS_R[],MATCH(Table1[[#This Row],[COMBINED]],STANDINGS_R[COMBINED],0),COLUMN(STANDINGS_R[PLACE IN LEAGUE]))</f>
        <v>11</v>
      </c>
      <c r="F2094">
        <f>16-INDEX(STANDINGS_HR[],MATCH(Table1[[#This Row],[COMBINED]],STANDINGS_HR[COMBINED],0),COLUMN(STANDINGS_HR[PLACE IN LEAGUE]))</f>
        <v>12</v>
      </c>
      <c r="G2094">
        <f>16-INDEX(STANDINGS_RBI[],MATCH(Table1[[#This Row],[COMBINED]],STANDINGS_RBI[COMBINED],0),COLUMN(STANDINGS_RBI[PLACE IN LEAGUE]))</f>
        <v>11</v>
      </c>
      <c r="H2094">
        <f>16-INDEX(STANDINGS_SB[],MATCH(Table1[[#This Row],[COMBINED]],STANDINGS_SB[COMBINED],0),COLUMN(STANDINGS_SB[PLACE IN LEAGUE]))</f>
        <v>15</v>
      </c>
      <c r="I2094">
        <f>16-INDEX(STANDINGS_ERA[],MATCH(Table1[[#This Row],[COMBINED]],STANDINGS_ERA[COMBINED],0),COLUMN(STANDINGS_ERA[PLACE IN LEAGUE]))</f>
        <v>4</v>
      </c>
      <c r="J2094">
        <f>16-INDEX(STANDINGS_WHIP[],MATCH(Table1[[#This Row],[COMBINED]],STANDINGS_WHIP[COMBINED],0),COLUMN(STANDINGS_WHIP[PLACE IN LEAGUE]))</f>
        <v>4</v>
      </c>
      <c r="K2094">
        <f>16-INDEX(STANDINGS_W[],MATCH(Table1[[#This Row],[COMBINED]],STANDINGS_W[COMBINED],0),COLUMN(STANDINGS_W[PLACE IN LEAGUE]))</f>
        <v>11</v>
      </c>
      <c r="L2094">
        <f>16-INDEX(STANDINGS_K[],MATCH(Table1[[#This Row],[COMBINED]],STANDINGS_K[COMBINED],0),COLUMN(STANDINGS_K[PLACE IN LEAGUE]))</f>
        <v>10</v>
      </c>
      <c r="M2094">
        <f>16-INDEX(STANDINGS_SV[],MATCH(Table1[[#This Row],[COMBINED]],STANDINGS_SV[COMBINED],0),COLUMN(STANDINGS_SV[PLACE IN LEAGUE]))</f>
        <v>3</v>
      </c>
      <c r="N2094">
        <f>SUM(Table1[[#This Row],[BA]:[SV]])</f>
        <v>93</v>
      </c>
      <c r="O2094">
        <v>4</v>
      </c>
    </row>
    <row r="2095" spans="1:15" x14ac:dyDescent="0.25">
      <c r="A2095" t="s">
        <v>300</v>
      </c>
      <c r="B2095" t="s">
        <v>2130</v>
      </c>
      <c r="C2095" t="str">
        <f>Table1[[#This Row],[League]]&amp;Table1[[#This Row],[Team]]</f>
        <v>$150 Draft Champions Jan 24 1:00 pm Lg.3620Farm Animal of War</v>
      </c>
      <c r="D2095">
        <f>16-INDEX(STANDINGS_BA[],MATCH(Table1[[#This Row],[COMBINED]],STANDINGS_BA[COMBINED],0),COLUMN(STANDINGS_BA[PLACE IN LEAGUE]))</f>
        <v>14</v>
      </c>
      <c r="E2095">
        <f>16-INDEX(STANDINGS_R[],MATCH(Table1[[#This Row],[COMBINED]],STANDINGS_R[COMBINED],0),COLUMN(STANDINGS_R[PLACE IN LEAGUE]))</f>
        <v>9</v>
      </c>
      <c r="F2095">
        <f>16-INDEX(STANDINGS_HR[],MATCH(Table1[[#This Row],[COMBINED]],STANDINGS_HR[COMBINED],0),COLUMN(STANDINGS_HR[PLACE IN LEAGUE]))</f>
        <v>7</v>
      </c>
      <c r="G2095">
        <f>16-INDEX(STANDINGS_RBI[],MATCH(Table1[[#This Row],[COMBINED]],STANDINGS_RBI[COMBINED],0),COLUMN(STANDINGS_RBI[PLACE IN LEAGUE]))</f>
        <v>9</v>
      </c>
      <c r="H2095">
        <f>16-INDEX(STANDINGS_SB[],MATCH(Table1[[#This Row],[COMBINED]],STANDINGS_SB[COMBINED],0),COLUMN(STANDINGS_SB[PLACE IN LEAGUE]))</f>
        <v>7</v>
      </c>
      <c r="I2095">
        <f>16-INDEX(STANDINGS_ERA[],MATCH(Table1[[#This Row],[COMBINED]],STANDINGS_ERA[COMBINED],0),COLUMN(STANDINGS_ERA[PLACE IN LEAGUE]))</f>
        <v>9</v>
      </c>
      <c r="J2095">
        <f>16-INDEX(STANDINGS_WHIP[],MATCH(Table1[[#This Row],[COMBINED]],STANDINGS_WHIP[COMBINED],0),COLUMN(STANDINGS_WHIP[PLACE IN LEAGUE]))</f>
        <v>10</v>
      </c>
      <c r="K2095">
        <f>16-INDEX(STANDINGS_W[],MATCH(Table1[[#This Row],[COMBINED]],STANDINGS_W[COMBINED],0),COLUMN(STANDINGS_W[PLACE IN LEAGUE]))</f>
        <v>10</v>
      </c>
      <c r="L2095">
        <f>16-INDEX(STANDINGS_K[],MATCH(Table1[[#This Row],[COMBINED]],STANDINGS_K[COMBINED],0),COLUMN(STANDINGS_K[PLACE IN LEAGUE]))</f>
        <v>5</v>
      </c>
      <c r="M2095">
        <f>16-INDEX(STANDINGS_SV[],MATCH(Table1[[#This Row],[COMBINED]],STANDINGS_SV[COMBINED],0),COLUMN(STANDINGS_SV[PLACE IN LEAGUE]))</f>
        <v>10</v>
      </c>
      <c r="N2095">
        <f>SUM(Table1[[#This Row],[BA]:[SV]])</f>
        <v>90</v>
      </c>
      <c r="O2095">
        <v>5</v>
      </c>
    </row>
    <row r="2096" spans="1:15" x14ac:dyDescent="0.25">
      <c r="A2096" t="s">
        <v>2129</v>
      </c>
      <c r="B2096" t="s">
        <v>2130</v>
      </c>
      <c r="C2096" t="str">
        <f>Table1[[#This Row],[League]]&amp;Table1[[#This Row],[Team]]</f>
        <v>$150 Draft Champions Jan 24 1:00 pm Lg.3620Trout's Misfits</v>
      </c>
      <c r="D2096">
        <f>16-INDEX(STANDINGS_BA[],MATCH(Table1[[#This Row],[COMBINED]],STANDINGS_BA[COMBINED],0),COLUMN(STANDINGS_BA[PLACE IN LEAGUE]))</f>
        <v>15</v>
      </c>
      <c r="E2096">
        <f>16-INDEX(STANDINGS_R[],MATCH(Table1[[#This Row],[COMBINED]],STANDINGS_R[COMBINED],0),COLUMN(STANDINGS_R[PLACE IN LEAGUE]))</f>
        <v>10</v>
      </c>
      <c r="F2096">
        <f>16-INDEX(STANDINGS_HR[],MATCH(Table1[[#This Row],[COMBINED]],STANDINGS_HR[COMBINED],0),COLUMN(STANDINGS_HR[PLACE IN LEAGUE]))</f>
        <v>10</v>
      </c>
      <c r="G2096">
        <f>16-INDEX(STANDINGS_RBI[],MATCH(Table1[[#This Row],[COMBINED]],STANDINGS_RBI[COMBINED],0),COLUMN(STANDINGS_RBI[PLACE IN LEAGUE]))</f>
        <v>10</v>
      </c>
      <c r="H2096">
        <f>16-INDEX(STANDINGS_SB[],MATCH(Table1[[#This Row],[COMBINED]],STANDINGS_SB[COMBINED],0),COLUMN(STANDINGS_SB[PLACE IN LEAGUE]))</f>
        <v>12</v>
      </c>
      <c r="I2096">
        <f>16-INDEX(STANDINGS_ERA[],MATCH(Table1[[#This Row],[COMBINED]],STANDINGS_ERA[COMBINED],0),COLUMN(STANDINGS_ERA[PLACE IN LEAGUE]))</f>
        <v>6</v>
      </c>
      <c r="J2096">
        <f>16-INDEX(STANDINGS_WHIP[],MATCH(Table1[[#This Row],[COMBINED]],STANDINGS_WHIP[COMBINED],0),COLUMN(STANDINGS_WHIP[PLACE IN LEAGUE]))</f>
        <v>5</v>
      </c>
      <c r="K2096">
        <f>16-INDEX(STANDINGS_W[],MATCH(Table1[[#This Row],[COMBINED]],STANDINGS_W[COMBINED],0),COLUMN(STANDINGS_W[PLACE IN LEAGUE]))</f>
        <v>3</v>
      </c>
      <c r="L2096">
        <f>16-INDEX(STANDINGS_K[],MATCH(Table1[[#This Row],[COMBINED]],STANDINGS_K[COMBINED],0),COLUMN(STANDINGS_K[PLACE IN LEAGUE]))</f>
        <v>11</v>
      </c>
      <c r="M2096">
        <f>16-INDEX(STANDINGS_SV[],MATCH(Table1[[#This Row],[COMBINED]],STANDINGS_SV[COMBINED],0),COLUMN(STANDINGS_SV[PLACE IN LEAGUE]))</f>
        <v>4</v>
      </c>
      <c r="N2096">
        <f>SUM(Table1[[#This Row],[BA]:[SV]])</f>
        <v>86</v>
      </c>
      <c r="O2096">
        <v>6</v>
      </c>
    </row>
    <row r="2097" spans="1:15" x14ac:dyDescent="0.25">
      <c r="A2097" t="s">
        <v>533</v>
      </c>
      <c r="B2097" t="s">
        <v>2130</v>
      </c>
      <c r="C2097" t="str">
        <f>Table1[[#This Row],[League]]&amp;Table1[[#This Row],[Team]]</f>
        <v>$150 Draft Champions Jan 24 1:00 pm Lg.3620Funnies2</v>
      </c>
      <c r="D2097">
        <f>16-INDEX(STANDINGS_BA[],MATCH(Table1[[#This Row],[COMBINED]],STANDINGS_BA[COMBINED],0),COLUMN(STANDINGS_BA[PLACE IN LEAGUE]))</f>
        <v>9</v>
      </c>
      <c r="E2097">
        <f>16-INDEX(STANDINGS_R[],MATCH(Table1[[#This Row],[COMBINED]],STANDINGS_R[COMBINED],0),COLUMN(STANDINGS_R[PLACE IN LEAGUE]))</f>
        <v>8</v>
      </c>
      <c r="F2097">
        <f>16-INDEX(STANDINGS_HR[],MATCH(Table1[[#This Row],[COMBINED]],STANDINGS_HR[COMBINED],0),COLUMN(STANDINGS_HR[PLACE IN LEAGUE]))</f>
        <v>5</v>
      </c>
      <c r="G2097">
        <f>16-INDEX(STANDINGS_RBI[],MATCH(Table1[[#This Row],[COMBINED]],STANDINGS_RBI[COMBINED],0),COLUMN(STANDINGS_RBI[PLACE IN LEAGUE]))</f>
        <v>8</v>
      </c>
      <c r="H2097">
        <f>16-INDEX(STANDINGS_SB[],MATCH(Table1[[#This Row],[COMBINED]],STANDINGS_SB[COMBINED],0),COLUMN(STANDINGS_SB[PLACE IN LEAGUE]))</f>
        <v>14</v>
      </c>
      <c r="I2097">
        <f>16-INDEX(STANDINGS_ERA[],MATCH(Table1[[#This Row],[COMBINED]],STANDINGS_ERA[COMBINED],0),COLUMN(STANDINGS_ERA[PLACE IN LEAGUE]))</f>
        <v>11</v>
      </c>
      <c r="J2097">
        <f>16-INDEX(STANDINGS_WHIP[],MATCH(Table1[[#This Row],[COMBINED]],STANDINGS_WHIP[COMBINED],0),COLUMN(STANDINGS_WHIP[PLACE IN LEAGUE]))</f>
        <v>11</v>
      </c>
      <c r="K2097">
        <f>16-INDEX(STANDINGS_W[],MATCH(Table1[[#This Row],[COMBINED]],STANDINGS_W[COMBINED],0),COLUMN(STANDINGS_W[PLACE IN LEAGUE]))</f>
        <v>5</v>
      </c>
      <c r="L2097">
        <f>16-INDEX(STANDINGS_K[],MATCH(Table1[[#This Row],[COMBINED]],STANDINGS_K[COMBINED],0),COLUMN(STANDINGS_K[PLACE IN LEAGUE]))</f>
        <v>3</v>
      </c>
      <c r="M2097">
        <f>16-INDEX(STANDINGS_SV[],MATCH(Table1[[#This Row],[COMBINED]],STANDINGS_SV[COMBINED],0),COLUMN(STANDINGS_SV[PLACE IN LEAGUE]))</f>
        <v>12</v>
      </c>
      <c r="N2097">
        <f>SUM(Table1[[#This Row],[BA]:[SV]])</f>
        <v>86</v>
      </c>
      <c r="O2097">
        <v>7</v>
      </c>
    </row>
    <row r="2098" spans="1:15" x14ac:dyDescent="0.25">
      <c r="A2098" t="s">
        <v>2132</v>
      </c>
      <c r="B2098" t="s">
        <v>2130</v>
      </c>
      <c r="C2098" t="str">
        <f>Table1[[#This Row],[League]]&amp;Table1[[#This Row],[Team]]</f>
        <v>$150 Draft Champions Jan 24 1:00 pm Lg.3620Radical 3-4</v>
      </c>
      <c r="D2098">
        <f>16-INDEX(STANDINGS_BA[],MATCH(Table1[[#This Row],[COMBINED]],STANDINGS_BA[COMBINED],0),COLUMN(STANDINGS_BA[PLACE IN LEAGUE]))</f>
        <v>8</v>
      </c>
      <c r="E2098">
        <f>16-INDEX(STANDINGS_R[],MATCH(Table1[[#This Row],[COMBINED]],STANDINGS_R[COMBINED],0),COLUMN(STANDINGS_R[PLACE IN LEAGUE]))</f>
        <v>7</v>
      </c>
      <c r="F2098">
        <f>16-INDEX(STANDINGS_HR[],MATCH(Table1[[#This Row],[COMBINED]],STANDINGS_HR[COMBINED],0),COLUMN(STANDINGS_HR[PLACE IN LEAGUE]))</f>
        <v>9</v>
      </c>
      <c r="G2098">
        <f>16-INDEX(STANDINGS_RBI[],MATCH(Table1[[#This Row],[COMBINED]],STANDINGS_RBI[COMBINED],0),COLUMN(STANDINGS_RBI[PLACE IN LEAGUE]))</f>
        <v>5</v>
      </c>
      <c r="H2098">
        <f>16-INDEX(STANDINGS_SB[],MATCH(Table1[[#This Row],[COMBINED]],STANDINGS_SB[COMBINED],0),COLUMN(STANDINGS_SB[PLACE IN LEAGUE]))</f>
        <v>4</v>
      </c>
      <c r="I2098">
        <f>16-INDEX(STANDINGS_ERA[],MATCH(Table1[[#This Row],[COMBINED]],STANDINGS_ERA[COMBINED],0),COLUMN(STANDINGS_ERA[PLACE IN LEAGUE]))</f>
        <v>7</v>
      </c>
      <c r="J2098">
        <f>16-INDEX(STANDINGS_WHIP[],MATCH(Table1[[#This Row],[COMBINED]],STANDINGS_WHIP[COMBINED],0),COLUMN(STANDINGS_WHIP[PLACE IN LEAGUE]))</f>
        <v>12</v>
      </c>
      <c r="K2098">
        <f>16-INDEX(STANDINGS_W[],MATCH(Table1[[#This Row],[COMBINED]],STANDINGS_W[COMBINED],0),COLUMN(STANDINGS_W[PLACE IN LEAGUE]))</f>
        <v>15</v>
      </c>
      <c r="L2098">
        <f>16-INDEX(STANDINGS_K[],MATCH(Table1[[#This Row],[COMBINED]],STANDINGS_K[COMBINED],0),COLUMN(STANDINGS_K[PLACE IN LEAGUE]))</f>
        <v>14</v>
      </c>
      <c r="M2098">
        <f>16-INDEX(STANDINGS_SV[],MATCH(Table1[[#This Row],[COMBINED]],STANDINGS_SV[COMBINED],0),COLUMN(STANDINGS_SV[PLACE IN LEAGUE]))</f>
        <v>2</v>
      </c>
      <c r="N2098">
        <f>SUM(Table1[[#This Row],[BA]:[SV]])</f>
        <v>83</v>
      </c>
      <c r="O2098">
        <v>8</v>
      </c>
    </row>
    <row r="2099" spans="1:15" x14ac:dyDescent="0.25">
      <c r="A2099" t="s">
        <v>529</v>
      </c>
      <c r="B2099" t="s">
        <v>2130</v>
      </c>
      <c r="C2099" t="str">
        <f>Table1[[#This Row],[League]]&amp;Table1[[#This Row],[Team]]</f>
        <v>$150 Draft Champions Jan 24 1:00 pm Lg.3620Campbell Toe</v>
      </c>
      <c r="D2099">
        <f>16-INDEX(STANDINGS_BA[],MATCH(Table1[[#This Row],[COMBINED]],STANDINGS_BA[COMBINED],0),COLUMN(STANDINGS_BA[PLACE IN LEAGUE]))</f>
        <v>5</v>
      </c>
      <c r="E2099">
        <f>16-INDEX(STANDINGS_R[],MATCH(Table1[[#This Row],[COMBINED]],STANDINGS_R[COMBINED],0),COLUMN(STANDINGS_R[PLACE IN LEAGUE]))</f>
        <v>5</v>
      </c>
      <c r="F2099">
        <f>16-INDEX(STANDINGS_HR[],MATCH(Table1[[#This Row],[COMBINED]],STANDINGS_HR[COMBINED],0),COLUMN(STANDINGS_HR[PLACE IN LEAGUE]))</f>
        <v>4</v>
      </c>
      <c r="G2099">
        <f>16-INDEX(STANDINGS_RBI[],MATCH(Table1[[#This Row],[COMBINED]],STANDINGS_RBI[COMBINED],0),COLUMN(STANDINGS_RBI[PLACE IN LEAGUE]))</f>
        <v>6</v>
      </c>
      <c r="H2099">
        <f>16-INDEX(STANDINGS_SB[],MATCH(Table1[[#This Row],[COMBINED]],STANDINGS_SB[COMBINED],0),COLUMN(STANDINGS_SB[PLACE IN LEAGUE]))</f>
        <v>2</v>
      </c>
      <c r="I2099">
        <f>16-INDEX(STANDINGS_ERA[],MATCH(Table1[[#This Row],[COMBINED]],STANDINGS_ERA[COMBINED],0),COLUMN(STANDINGS_ERA[PLACE IN LEAGUE]))</f>
        <v>14</v>
      </c>
      <c r="J2099">
        <f>16-INDEX(STANDINGS_WHIP[],MATCH(Table1[[#This Row],[COMBINED]],STANDINGS_WHIP[COMBINED],0),COLUMN(STANDINGS_WHIP[PLACE IN LEAGUE]))</f>
        <v>15</v>
      </c>
      <c r="K2099">
        <f>16-INDEX(STANDINGS_W[],MATCH(Table1[[#This Row],[COMBINED]],STANDINGS_W[COMBINED],0),COLUMN(STANDINGS_W[PLACE IN LEAGUE]))</f>
        <v>13</v>
      </c>
      <c r="L2099">
        <f>16-INDEX(STANDINGS_K[],MATCH(Table1[[#This Row],[COMBINED]],STANDINGS_K[COMBINED],0),COLUMN(STANDINGS_K[PLACE IN LEAGUE]))</f>
        <v>7</v>
      </c>
      <c r="M2099">
        <f>16-INDEX(STANDINGS_SV[],MATCH(Table1[[#This Row],[COMBINED]],STANDINGS_SV[COMBINED],0),COLUMN(STANDINGS_SV[PLACE IN LEAGUE]))</f>
        <v>8</v>
      </c>
      <c r="N2099">
        <f>SUM(Table1[[#This Row],[BA]:[SV]])</f>
        <v>79</v>
      </c>
      <c r="O2099">
        <v>9</v>
      </c>
    </row>
    <row r="2100" spans="1:15" x14ac:dyDescent="0.25">
      <c r="A2100" t="s">
        <v>107</v>
      </c>
      <c r="B2100" t="s">
        <v>2130</v>
      </c>
      <c r="C2100" t="str">
        <f>Table1[[#This Row],[League]]&amp;Table1[[#This Row],[Team]]</f>
        <v>$150 Draft Champions Jan 24 1:00 pm Lg.3620Team Scott</v>
      </c>
      <c r="D2100">
        <f>16-INDEX(STANDINGS_BA[],MATCH(Table1[[#This Row],[COMBINED]],STANDINGS_BA[COMBINED],0),COLUMN(STANDINGS_BA[PLACE IN LEAGUE]))</f>
        <v>3</v>
      </c>
      <c r="E2100">
        <f>16-INDEX(STANDINGS_R[],MATCH(Table1[[#This Row],[COMBINED]],STANDINGS_R[COMBINED],0),COLUMN(STANDINGS_R[PLACE IN LEAGUE]))</f>
        <v>2</v>
      </c>
      <c r="F2100">
        <f>16-INDEX(STANDINGS_HR[],MATCH(Table1[[#This Row],[COMBINED]],STANDINGS_HR[COMBINED],0),COLUMN(STANDINGS_HR[PLACE IN LEAGUE]))</f>
        <v>1</v>
      </c>
      <c r="G2100">
        <f>16-INDEX(STANDINGS_RBI[],MATCH(Table1[[#This Row],[COMBINED]],STANDINGS_RBI[COMBINED],0),COLUMN(STANDINGS_RBI[PLACE IN LEAGUE]))</f>
        <v>1</v>
      </c>
      <c r="H2100">
        <f>16-INDEX(STANDINGS_SB[],MATCH(Table1[[#This Row],[COMBINED]],STANDINGS_SB[COMBINED],0),COLUMN(STANDINGS_SB[PLACE IN LEAGUE]))</f>
        <v>5</v>
      </c>
      <c r="I2100">
        <f>16-INDEX(STANDINGS_ERA[],MATCH(Table1[[#This Row],[COMBINED]],STANDINGS_ERA[COMBINED],0),COLUMN(STANDINGS_ERA[PLACE IN LEAGUE]))</f>
        <v>15</v>
      </c>
      <c r="J2100">
        <f>16-INDEX(STANDINGS_WHIP[],MATCH(Table1[[#This Row],[COMBINED]],STANDINGS_WHIP[COMBINED],0),COLUMN(STANDINGS_WHIP[PLACE IN LEAGUE]))</f>
        <v>14</v>
      </c>
      <c r="K2100">
        <f>16-INDEX(STANDINGS_W[],MATCH(Table1[[#This Row],[COMBINED]],STANDINGS_W[COMBINED],0),COLUMN(STANDINGS_W[PLACE IN LEAGUE]))</f>
        <v>9</v>
      </c>
      <c r="L2100">
        <f>16-INDEX(STANDINGS_K[],MATCH(Table1[[#This Row],[COMBINED]],STANDINGS_K[COMBINED],0),COLUMN(STANDINGS_K[PLACE IN LEAGUE]))</f>
        <v>15</v>
      </c>
      <c r="M2100">
        <f>16-INDEX(STANDINGS_SV[],MATCH(Table1[[#This Row],[COMBINED]],STANDINGS_SV[COMBINED],0),COLUMN(STANDINGS_SV[PLACE IN LEAGUE]))</f>
        <v>11</v>
      </c>
      <c r="N2100">
        <f>SUM(Table1[[#This Row],[BA]:[SV]])</f>
        <v>76</v>
      </c>
      <c r="O2100">
        <v>10</v>
      </c>
    </row>
    <row r="2101" spans="1:15" x14ac:dyDescent="0.25">
      <c r="A2101" t="s">
        <v>2133</v>
      </c>
      <c r="B2101" t="s">
        <v>2130</v>
      </c>
      <c r="C2101" t="str">
        <f>Table1[[#This Row],[League]]&amp;Table1[[#This Row],[Team]]</f>
        <v>$150 Draft Champions Jan 24 1:00 pm Lg.3620Vida's Blues no. 2</v>
      </c>
      <c r="D2101">
        <f>16-INDEX(STANDINGS_BA[],MATCH(Table1[[#This Row],[COMBINED]],STANDINGS_BA[COMBINED],0),COLUMN(STANDINGS_BA[PLACE IN LEAGUE]))</f>
        <v>6</v>
      </c>
      <c r="E2101">
        <f>16-INDEX(STANDINGS_R[],MATCH(Table1[[#This Row],[COMBINED]],STANDINGS_R[COMBINED],0),COLUMN(STANDINGS_R[PLACE IN LEAGUE]))</f>
        <v>14</v>
      </c>
      <c r="F2101">
        <f>16-INDEX(STANDINGS_HR[],MATCH(Table1[[#This Row],[COMBINED]],STANDINGS_HR[COMBINED],0),COLUMN(STANDINGS_HR[PLACE IN LEAGUE]))</f>
        <v>13</v>
      </c>
      <c r="G2101">
        <f>16-INDEX(STANDINGS_RBI[],MATCH(Table1[[#This Row],[COMBINED]],STANDINGS_RBI[COMBINED],0),COLUMN(STANDINGS_RBI[PLACE IN LEAGUE]))</f>
        <v>12</v>
      </c>
      <c r="H2101">
        <f>16-INDEX(STANDINGS_SB[],MATCH(Table1[[#This Row],[COMBINED]],STANDINGS_SB[COMBINED],0),COLUMN(STANDINGS_SB[PLACE IN LEAGUE]))</f>
        <v>9</v>
      </c>
      <c r="I2101">
        <f>16-INDEX(STANDINGS_ERA[],MATCH(Table1[[#This Row],[COMBINED]],STANDINGS_ERA[COMBINED],0),COLUMN(STANDINGS_ERA[PLACE IN LEAGUE]))</f>
        <v>1</v>
      </c>
      <c r="J2101">
        <f>16-INDEX(STANDINGS_WHIP[],MATCH(Table1[[#This Row],[COMBINED]],STANDINGS_WHIP[COMBINED],0),COLUMN(STANDINGS_WHIP[PLACE IN LEAGUE]))</f>
        <v>3</v>
      </c>
      <c r="K2101">
        <f>16-INDEX(STANDINGS_W[],MATCH(Table1[[#This Row],[COMBINED]],STANDINGS_W[COMBINED],0),COLUMN(STANDINGS_W[PLACE IN LEAGUE]))</f>
        <v>4</v>
      </c>
      <c r="L2101">
        <f>16-INDEX(STANDINGS_K[],MATCH(Table1[[#This Row],[COMBINED]],STANDINGS_K[COMBINED],0),COLUMN(STANDINGS_K[PLACE IN LEAGUE]))</f>
        <v>4</v>
      </c>
      <c r="M2101">
        <f>16-INDEX(STANDINGS_SV[],MATCH(Table1[[#This Row],[COMBINED]],STANDINGS_SV[COMBINED],0),COLUMN(STANDINGS_SV[PLACE IN LEAGUE]))</f>
        <v>1</v>
      </c>
      <c r="N2101">
        <f>SUM(Table1[[#This Row],[BA]:[SV]])</f>
        <v>67</v>
      </c>
      <c r="O2101">
        <v>11</v>
      </c>
    </row>
    <row r="2102" spans="1:15" x14ac:dyDescent="0.25">
      <c r="A2102" t="s">
        <v>2135</v>
      </c>
      <c r="B2102" t="s">
        <v>2130</v>
      </c>
      <c r="C2102" t="str">
        <f>Table1[[#This Row],[League]]&amp;Table1[[#This Row],[Team]]</f>
        <v>$150 Draft Champions Jan 24 1:00 pm Lg.3620HOOKSLIDE</v>
      </c>
      <c r="D2102">
        <f>16-INDEX(STANDINGS_BA[],MATCH(Table1[[#This Row],[COMBINED]],STANDINGS_BA[COMBINED],0),COLUMN(STANDINGS_BA[PLACE IN LEAGUE]))</f>
        <v>2</v>
      </c>
      <c r="E2102">
        <f>16-INDEX(STANDINGS_R[],MATCH(Table1[[#This Row],[COMBINED]],STANDINGS_R[COMBINED],0),COLUMN(STANDINGS_R[PLACE IN LEAGUE]))</f>
        <v>1</v>
      </c>
      <c r="F2102">
        <f>16-INDEX(STANDINGS_HR[],MATCH(Table1[[#This Row],[COMBINED]],STANDINGS_HR[COMBINED],0),COLUMN(STANDINGS_HR[PLACE IN LEAGUE]))</f>
        <v>2</v>
      </c>
      <c r="G2102">
        <f>16-INDEX(STANDINGS_RBI[],MATCH(Table1[[#This Row],[COMBINED]],STANDINGS_RBI[COMBINED],0),COLUMN(STANDINGS_RBI[PLACE IN LEAGUE]))</f>
        <v>3</v>
      </c>
      <c r="H2102">
        <f>16-INDEX(STANDINGS_SB[],MATCH(Table1[[#This Row],[COMBINED]],STANDINGS_SB[COMBINED],0),COLUMN(STANDINGS_SB[PLACE IN LEAGUE]))</f>
        <v>8</v>
      </c>
      <c r="I2102">
        <f>16-INDEX(STANDINGS_ERA[],MATCH(Table1[[#This Row],[COMBINED]],STANDINGS_ERA[COMBINED],0),COLUMN(STANDINGS_ERA[PLACE IN LEAGUE]))</f>
        <v>12</v>
      </c>
      <c r="J2102">
        <f>16-INDEX(STANDINGS_WHIP[],MATCH(Table1[[#This Row],[COMBINED]],STANDINGS_WHIP[COMBINED],0),COLUMN(STANDINGS_WHIP[PLACE IN LEAGUE]))</f>
        <v>9</v>
      </c>
      <c r="K2102">
        <f>16-INDEX(STANDINGS_W[],MATCH(Table1[[#This Row],[COMBINED]],STANDINGS_W[COMBINED],0),COLUMN(STANDINGS_W[PLACE IN LEAGUE]))</f>
        <v>8</v>
      </c>
      <c r="L2102">
        <f>16-INDEX(STANDINGS_K[],MATCH(Table1[[#This Row],[COMBINED]],STANDINGS_K[COMBINED],0),COLUMN(STANDINGS_K[PLACE IN LEAGUE]))</f>
        <v>8</v>
      </c>
      <c r="M2102">
        <f>16-INDEX(STANDINGS_SV[],MATCH(Table1[[#This Row],[COMBINED]],STANDINGS_SV[COMBINED],0),COLUMN(STANDINGS_SV[PLACE IN LEAGUE]))</f>
        <v>9</v>
      </c>
      <c r="N2102">
        <f>SUM(Table1[[#This Row],[BA]:[SV]])</f>
        <v>62</v>
      </c>
      <c r="O2102">
        <v>12</v>
      </c>
    </row>
    <row r="2103" spans="1:15" x14ac:dyDescent="0.25">
      <c r="A2103" t="s">
        <v>89</v>
      </c>
      <c r="B2103" t="s">
        <v>2130</v>
      </c>
      <c r="C2103" t="str">
        <f>Table1[[#This Row],[League]]&amp;Table1[[#This Row],[Team]]</f>
        <v>$150 Draft Champions Jan 24 1:00 pm Lg.3620Springfield Homers</v>
      </c>
      <c r="D2103">
        <f>16-INDEX(STANDINGS_BA[],MATCH(Table1[[#This Row],[COMBINED]],STANDINGS_BA[COMBINED],0),COLUMN(STANDINGS_BA[PLACE IN LEAGUE]))</f>
        <v>10</v>
      </c>
      <c r="E2103">
        <f>16-INDEX(STANDINGS_R[],MATCH(Table1[[#This Row],[COMBINED]],STANDINGS_R[COMBINED],0),COLUMN(STANDINGS_R[PLACE IN LEAGUE]))</f>
        <v>4</v>
      </c>
      <c r="F2103">
        <f>16-INDEX(STANDINGS_HR[],MATCH(Table1[[#This Row],[COMBINED]],STANDINGS_HR[COMBINED],0),COLUMN(STANDINGS_HR[PLACE IN LEAGUE]))</f>
        <v>11</v>
      </c>
      <c r="G2103">
        <f>16-INDEX(STANDINGS_RBI[],MATCH(Table1[[#This Row],[COMBINED]],STANDINGS_RBI[COMBINED],0),COLUMN(STANDINGS_RBI[PLACE IN LEAGUE]))</f>
        <v>7</v>
      </c>
      <c r="H2103">
        <f>16-INDEX(STANDINGS_SB[],MATCH(Table1[[#This Row],[COMBINED]],STANDINGS_SB[COMBINED],0),COLUMN(STANDINGS_SB[PLACE IN LEAGUE]))</f>
        <v>6</v>
      </c>
      <c r="I2103">
        <f>16-INDEX(STANDINGS_ERA[],MATCH(Table1[[#This Row],[COMBINED]],STANDINGS_ERA[COMBINED],0),COLUMN(STANDINGS_ERA[PLACE IN LEAGUE]))</f>
        <v>8</v>
      </c>
      <c r="J2103">
        <f>16-INDEX(STANDINGS_WHIP[],MATCH(Table1[[#This Row],[COMBINED]],STANDINGS_WHIP[COMBINED],0),COLUMN(STANDINGS_WHIP[PLACE IN LEAGUE]))</f>
        <v>6</v>
      </c>
      <c r="K2103">
        <f>16-INDEX(STANDINGS_W[],MATCH(Table1[[#This Row],[COMBINED]],STANDINGS_W[COMBINED],0),COLUMN(STANDINGS_W[PLACE IN LEAGUE]))</f>
        <v>2</v>
      </c>
      <c r="L2103">
        <f>16-INDEX(STANDINGS_K[],MATCH(Table1[[#This Row],[COMBINED]],STANDINGS_K[COMBINED],0),COLUMN(STANDINGS_K[PLACE IN LEAGUE]))</f>
        <v>1</v>
      </c>
      <c r="M2103">
        <f>16-INDEX(STANDINGS_SV[],MATCH(Table1[[#This Row],[COMBINED]],STANDINGS_SV[COMBINED],0),COLUMN(STANDINGS_SV[PLACE IN LEAGUE]))</f>
        <v>5</v>
      </c>
      <c r="N2103">
        <f>SUM(Table1[[#This Row],[BA]:[SV]])</f>
        <v>60</v>
      </c>
      <c r="O2103">
        <v>13</v>
      </c>
    </row>
    <row r="2104" spans="1:15" x14ac:dyDescent="0.25">
      <c r="A2104" t="s">
        <v>22</v>
      </c>
      <c r="B2104" t="s">
        <v>2130</v>
      </c>
      <c r="C2104" t="str">
        <f>Table1[[#This Row],[League]]&amp;Table1[[#This Row],[Team]]</f>
        <v>$150 Draft Champions Jan 24 1:00 pm Lg.3620Rube Nation</v>
      </c>
      <c r="D2104">
        <f>16-INDEX(STANDINGS_BA[],MATCH(Table1[[#This Row],[COMBINED]],STANDINGS_BA[COMBINED],0),COLUMN(STANDINGS_BA[PLACE IN LEAGUE]))</f>
        <v>13</v>
      </c>
      <c r="E2104">
        <f>16-INDEX(STANDINGS_R[],MATCH(Table1[[#This Row],[COMBINED]],STANDINGS_R[COMBINED],0),COLUMN(STANDINGS_R[PLACE IN LEAGUE]))</f>
        <v>6</v>
      </c>
      <c r="F2104">
        <f>16-INDEX(STANDINGS_HR[],MATCH(Table1[[#This Row],[COMBINED]],STANDINGS_HR[COMBINED],0),COLUMN(STANDINGS_HR[PLACE IN LEAGUE]))</f>
        <v>3</v>
      </c>
      <c r="G2104">
        <f>16-INDEX(STANDINGS_RBI[],MATCH(Table1[[#This Row],[COMBINED]],STANDINGS_RBI[COMBINED],0),COLUMN(STANDINGS_RBI[PLACE IN LEAGUE]))</f>
        <v>2</v>
      </c>
      <c r="H2104">
        <f>16-INDEX(STANDINGS_SB[],MATCH(Table1[[#This Row],[COMBINED]],STANDINGS_SB[COMBINED],0),COLUMN(STANDINGS_SB[PLACE IN LEAGUE]))</f>
        <v>3</v>
      </c>
      <c r="I2104">
        <f>16-INDEX(STANDINGS_ERA[],MATCH(Table1[[#This Row],[COMBINED]],STANDINGS_ERA[COMBINED],0),COLUMN(STANDINGS_ERA[PLACE IN LEAGUE]))</f>
        <v>3</v>
      </c>
      <c r="J2104">
        <f>16-INDEX(STANDINGS_WHIP[],MATCH(Table1[[#This Row],[COMBINED]],STANDINGS_WHIP[COMBINED],0),COLUMN(STANDINGS_WHIP[PLACE IN LEAGUE]))</f>
        <v>1</v>
      </c>
      <c r="K2104">
        <f>16-INDEX(STANDINGS_W[],MATCH(Table1[[#This Row],[COMBINED]],STANDINGS_W[COMBINED],0),COLUMN(STANDINGS_W[PLACE IN LEAGUE]))</f>
        <v>1</v>
      </c>
      <c r="L2104">
        <f>16-INDEX(STANDINGS_K[],MATCH(Table1[[#This Row],[COMBINED]],STANDINGS_K[COMBINED],0),COLUMN(STANDINGS_K[PLACE IN LEAGUE]))</f>
        <v>2</v>
      </c>
      <c r="M2104">
        <f>16-INDEX(STANDINGS_SV[],MATCH(Table1[[#This Row],[COMBINED]],STANDINGS_SV[COMBINED],0),COLUMN(STANDINGS_SV[PLACE IN LEAGUE]))</f>
        <v>13</v>
      </c>
      <c r="N2104">
        <f>SUM(Table1[[#This Row],[BA]:[SV]])</f>
        <v>47</v>
      </c>
      <c r="O2104">
        <v>14</v>
      </c>
    </row>
    <row r="2105" spans="1:15" x14ac:dyDescent="0.25">
      <c r="A2105" t="s">
        <v>2136</v>
      </c>
      <c r="B2105" t="s">
        <v>2130</v>
      </c>
      <c r="C2105" t="str">
        <f>Table1[[#This Row],[League]]&amp;Table1[[#This Row],[Team]]</f>
        <v>$150 Draft Champions Jan 24 1:00 pm Lg.36201899 CLEVELAND SPIDERS</v>
      </c>
      <c r="D2105">
        <f>16-INDEX(STANDINGS_BA[],MATCH(Table1[[#This Row],[COMBINED]],STANDINGS_BA[COMBINED],0),COLUMN(STANDINGS_BA[PLACE IN LEAGUE]))</f>
        <v>1</v>
      </c>
      <c r="E2105">
        <f>16-INDEX(STANDINGS_R[],MATCH(Table1[[#This Row],[COMBINED]],STANDINGS_R[COMBINED],0),COLUMN(STANDINGS_R[PLACE IN LEAGUE]))</f>
        <v>3</v>
      </c>
      <c r="F2105">
        <f>16-INDEX(STANDINGS_HR[],MATCH(Table1[[#This Row],[COMBINED]],STANDINGS_HR[COMBINED],0),COLUMN(STANDINGS_HR[PLACE IN LEAGUE]))</f>
        <v>6</v>
      </c>
      <c r="G2105">
        <f>16-INDEX(STANDINGS_RBI[],MATCH(Table1[[#This Row],[COMBINED]],STANDINGS_RBI[COMBINED],0),COLUMN(STANDINGS_RBI[PLACE IN LEAGUE]))</f>
        <v>4</v>
      </c>
      <c r="H2105">
        <f>16-INDEX(STANDINGS_SB[],MATCH(Table1[[#This Row],[COMBINED]],STANDINGS_SB[COMBINED],0),COLUMN(STANDINGS_SB[PLACE IN LEAGUE]))</f>
        <v>1</v>
      </c>
      <c r="I2105">
        <f>16-INDEX(STANDINGS_ERA[],MATCH(Table1[[#This Row],[COMBINED]],STANDINGS_ERA[COMBINED],0),COLUMN(STANDINGS_ERA[PLACE IN LEAGUE]))</f>
        <v>2</v>
      </c>
      <c r="J2105">
        <f>16-INDEX(STANDINGS_WHIP[],MATCH(Table1[[#This Row],[COMBINED]],STANDINGS_WHIP[COMBINED],0),COLUMN(STANDINGS_WHIP[PLACE IN LEAGUE]))</f>
        <v>2</v>
      </c>
      <c r="K2105">
        <f>16-INDEX(STANDINGS_W[],MATCH(Table1[[#This Row],[COMBINED]],STANDINGS_W[COMBINED],0),COLUMN(STANDINGS_W[PLACE IN LEAGUE]))</f>
        <v>6</v>
      </c>
      <c r="L2105">
        <f>16-INDEX(STANDINGS_K[],MATCH(Table1[[#This Row],[COMBINED]],STANDINGS_K[COMBINED],0),COLUMN(STANDINGS_K[PLACE IN LEAGUE]))</f>
        <v>6</v>
      </c>
      <c r="M2105">
        <f>16-INDEX(STANDINGS_SV[],MATCH(Table1[[#This Row],[COMBINED]],STANDINGS_SV[COMBINED],0),COLUMN(STANDINGS_SV[PLACE IN LEAGUE]))</f>
        <v>15</v>
      </c>
      <c r="N2105">
        <f>SUM(Table1[[#This Row],[BA]:[SV]])</f>
        <v>46</v>
      </c>
      <c r="O2105">
        <v>15</v>
      </c>
    </row>
    <row r="2106" spans="1:15" x14ac:dyDescent="0.25">
      <c r="A2106" t="s">
        <v>2139</v>
      </c>
      <c r="B2106" t="s">
        <v>2138</v>
      </c>
      <c r="C2106" t="str">
        <f>Table1[[#This Row],[League]]&amp;Table1[[#This Row],[Team]]</f>
        <v>$150 Draft Champions Jan 24 1:00 pm Lg.3622CocoCrispies</v>
      </c>
      <c r="D2106">
        <f>16-INDEX(STANDINGS_BA[],MATCH(Table1[[#This Row],[COMBINED]],STANDINGS_BA[COMBINED],0),COLUMN(STANDINGS_BA[PLACE IN LEAGUE]))</f>
        <v>14</v>
      </c>
      <c r="E2106">
        <f>16-INDEX(STANDINGS_R[],MATCH(Table1[[#This Row],[COMBINED]],STANDINGS_R[COMBINED],0),COLUMN(STANDINGS_R[PLACE IN LEAGUE]))</f>
        <v>15</v>
      </c>
      <c r="F2106">
        <f>16-INDEX(STANDINGS_HR[],MATCH(Table1[[#This Row],[COMBINED]],STANDINGS_HR[COMBINED],0),COLUMN(STANDINGS_HR[PLACE IN LEAGUE]))</f>
        <v>9</v>
      </c>
      <c r="G2106">
        <f>16-INDEX(STANDINGS_RBI[],MATCH(Table1[[#This Row],[COMBINED]],STANDINGS_RBI[COMBINED],0),COLUMN(STANDINGS_RBI[PLACE IN LEAGUE]))</f>
        <v>15</v>
      </c>
      <c r="H2106">
        <f>16-INDEX(STANDINGS_SB[],MATCH(Table1[[#This Row],[COMBINED]],STANDINGS_SB[COMBINED],0),COLUMN(STANDINGS_SB[PLACE IN LEAGUE]))</f>
        <v>11</v>
      </c>
      <c r="I2106">
        <f>16-INDEX(STANDINGS_ERA[],MATCH(Table1[[#This Row],[COMBINED]],STANDINGS_ERA[COMBINED],0),COLUMN(STANDINGS_ERA[PLACE IN LEAGUE]))</f>
        <v>14</v>
      </c>
      <c r="J2106">
        <f>16-INDEX(STANDINGS_WHIP[],MATCH(Table1[[#This Row],[COMBINED]],STANDINGS_WHIP[COMBINED],0),COLUMN(STANDINGS_WHIP[PLACE IN LEAGUE]))</f>
        <v>13</v>
      </c>
      <c r="K2106">
        <f>16-INDEX(STANDINGS_W[],MATCH(Table1[[#This Row],[COMBINED]],STANDINGS_W[COMBINED],0),COLUMN(STANDINGS_W[PLACE IN LEAGUE]))</f>
        <v>14</v>
      </c>
      <c r="L2106">
        <f>16-INDEX(STANDINGS_K[],MATCH(Table1[[#This Row],[COMBINED]],STANDINGS_K[COMBINED],0),COLUMN(STANDINGS_K[PLACE IN LEAGUE]))</f>
        <v>14</v>
      </c>
      <c r="M2106">
        <f>16-INDEX(STANDINGS_SV[],MATCH(Table1[[#This Row],[COMBINED]],STANDINGS_SV[COMBINED],0),COLUMN(STANDINGS_SV[PLACE IN LEAGUE]))</f>
        <v>12</v>
      </c>
      <c r="N2106">
        <f>SUM(Table1[[#This Row],[BA]:[SV]])</f>
        <v>131</v>
      </c>
      <c r="O2106">
        <v>1</v>
      </c>
    </row>
    <row r="2107" spans="1:15" x14ac:dyDescent="0.25">
      <c r="A2107" t="s">
        <v>16</v>
      </c>
      <c r="B2107" t="s">
        <v>2138</v>
      </c>
      <c r="C2107" t="str">
        <f>Table1[[#This Row],[League]]&amp;Table1[[#This Row],[Team]]</f>
        <v>$150 Draft Champions Jan 24 1:00 pm Lg.3622Team Phan</v>
      </c>
      <c r="D2107">
        <f>16-INDEX(STANDINGS_BA[],MATCH(Table1[[#This Row],[COMBINED]],STANDINGS_BA[COMBINED],0),COLUMN(STANDINGS_BA[PLACE IN LEAGUE]))</f>
        <v>11</v>
      </c>
      <c r="E2107">
        <f>16-INDEX(STANDINGS_R[],MATCH(Table1[[#This Row],[COMBINED]],STANDINGS_R[COMBINED],0),COLUMN(STANDINGS_R[PLACE IN LEAGUE]))</f>
        <v>9</v>
      </c>
      <c r="F2107">
        <f>16-INDEX(STANDINGS_HR[],MATCH(Table1[[#This Row],[COMBINED]],STANDINGS_HR[COMBINED],0),COLUMN(STANDINGS_HR[PLACE IN LEAGUE]))</f>
        <v>12</v>
      </c>
      <c r="G2107">
        <f>16-INDEX(STANDINGS_RBI[],MATCH(Table1[[#This Row],[COMBINED]],STANDINGS_RBI[COMBINED],0),COLUMN(STANDINGS_RBI[PLACE IN LEAGUE]))</f>
        <v>10</v>
      </c>
      <c r="H2107">
        <f>16-INDEX(STANDINGS_SB[],MATCH(Table1[[#This Row],[COMBINED]],STANDINGS_SB[COMBINED],0),COLUMN(STANDINGS_SB[PLACE IN LEAGUE]))</f>
        <v>10</v>
      </c>
      <c r="I2107">
        <f>16-INDEX(STANDINGS_ERA[],MATCH(Table1[[#This Row],[COMBINED]],STANDINGS_ERA[COMBINED],0),COLUMN(STANDINGS_ERA[PLACE IN LEAGUE]))</f>
        <v>10</v>
      </c>
      <c r="J2107">
        <f>16-INDEX(STANDINGS_WHIP[],MATCH(Table1[[#This Row],[COMBINED]],STANDINGS_WHIP[COMBINED],0),COLUMN(STANDINGS_WHIP[PLACE IN LEAGUE]))</f>
        <v>11</v>
      </c>
      <c r="K2107">
        <f>16-INDEX(STANDINGS_W[],MATCH(Table1[[#This Row],[COMBINED]],STANDINGS_W[COMBINED],0),COLUMN(STANDINGS_W[PLACE IN LEAGUE]))</f>
        <v>15</v>
      </c>
      <c r="L2107">
        <f>16-INDEX(STANDINGS_K[],MATCH(Table1[[#This Row],[COMBINED]],STANDINGS_K[COMBINED],0),COLUMN(STANDINGS_K[PLACE IN LEAGUE]))</f>
        <v>15</v>
      </c>
      <c r="M2107">
        <f>16-INDEX(STANDINGS_SV[],MATCH(Table1[[#This Row],[COMBINED]],STANDINGS_SV[COMBINED],0),COLUMN(STANDINGS_SV[PLACE IN LEAGUE]))</f>
        <v>9</v>
      </c>
      <c r="N2107">
        <f>SUM(Table1[[#This Row],[BA]:[SV]])</f>
        <v>112</v>
      </c>
      <c r="O2107">
        <v>2</v>
      </c>
    </row>
    <row r="2108" spans="1:15" x14ac:dyDescent="0.25">
      <c r="A2108" t="s">
        <v>353</v>
      </c>
      <c r="B2108" t="s">
        <v>2138</v>
      </c>
      <c r="C2108" t="str">
        <f>Table1[[#This Row],[League]]&amp;Table1[[#This Row],[Team]]</f>
        <v>$150 Draft Champions Jan 24 1:00 pm Lg.3622Jimpat</v>
      </c>
      <c r="D2108">
        <f>16-INDEX(STANDINGS_BA[],MATCH(Table1[[#This Row],[COMBINED]],STANDINGS_BA[COMBINED],0),COLUMN(STANDINGS_BA[PLACE IN LEAGUE]))</f>
        <v>7</v>
      </c>
      <c r="E2108">
        <f>16-INDEX(STANDINGS_R[],MATCH(Table1[[#This Row],[COMBINED]],STANDINGS_R[COMBINED],0),COLUMN(STANDINGS_R[PLACE IN LEAGUE]))</f>
        <v>13</v>
      </c>
      <c r="F2108">
        <f>16-INDEX(STANDINGS_HR[],MATCH(Table1[[#This Row],[COMBINED]],STANDINGS_HR[COMBINED],0),COLUMN(STANDINGS_HR[PLACE IN LEAGUE]))</f>
        <v>11</v>
      </c>
      <c r="G2108">
        <f>16-INDEX(STANDINGS_RBI[],MATCH(Table1[[#This Row],[COMBINED]],STANDINGS_RBI[COMBINED],0),COLUMN(STANDINGS_RBI[PLACE IN LEAGUE]))</f>
        <v>13</v>
      </c>
      <c r="H2108">
        <f>16-INDEX(STANDINGS_SB[],MATCH(Table1[[#This Row],[COMBINED]],STANDINGS_SB[COMBINED],0),COLUMN(STANDINGS_SB[PLACE IN LEAGUE]))</f>
        <v>5</v>
      </c>
      <c r="I2108">
        <f>16-INDEX(STANDINGS_ERA[],MATCH(Table1[[#This Row],[COMBINED]],STANDINGS_ERA[COMBINED],0),COLUMN(STANDINGS_ERA[PLACE IN LEAGUE]))</f>
        <v>11</v>
      </c>
      <c r="J2108">
        <f>16-INDEX(STANDINGS_WHIP[],MATCH(Table1[[#This Row],[COMBINED]],STANDINGS_WHIP[COMBINED],0),COLUMN(STANDINGS_WHIP[PLACE IN LEAGUE]))</f>
        <v>14</v>
      </c>
      <c r="K2108">
        <f>16-INDEX(STANDINGS_W[],MATCH(Table1[[#This Row],[COMBINED]],STANDINGS_W[COMBINED],0),COLUMN(STANDINGS_W[PLACE IN LEAGUE]))</f>
        <v>9</v>
      </c>
      <c r="L2108">
        <f>16-INDEX(STANDINGS_K[],MATCH(Table1[[#This Row],[COMBINED]],STANDINGS_K[COMBINED],0),COLUMN(STANDINGS_K[PLACE IN LEAGUE]))</f>
        <v>13</v>
      </c>
      <c r="M2108">
        <f>16-INDEX(STANDINGS_SV[],MATCH(Table1[[#This Row],[COMBINED]],STANDINGS_SV[COMBINED],0),COLUMN(STANDINGS_SV[PLACE IN LEAGUE]))</f>
        <v>4</v>
      </c>
      <c r="N2108">
        <f>SUM(Table1[[#This Row],[BA]:[SV]])</f>
        <v>100</v>
      </c>
      <c r="O2108">
        <v>3</v>
      </c>
    </row>
    <row r="2109" spans="1:15" x14ac:dyDescent="0.25">
      <c r="A2109" t="s">
        <v>286</v>
      </c>
      <c r="B2109" t="s">
        <v>2138</v>
      </c>
      <c r="C2109" t="str">
        <f>Table1[[#This Row],[League]]&amp;Table1[[#This Row],[Team]]</f>
        <v>$150 Draft Champions Jan 24 1:00 pm Lg.3622Team Williams</v>
      </c>
      <c r="D2109">
        <f>16-INDEX(STANDINGS_BA[],MATCH(Table1[[#This Row],[COMBINED]],STANDINGS_BA[COMBINED],0),COLUMN(STANDINGS_BA[PLACE IN LEAGUE]))</f>
        <v>5</v>
      </c>
      <c r="E2109">
        <f>16-INDEX(STANDINGS_R[],MATCH(Table1[[#This Row],[COMBINED]],STANDINGS_R[COMBINED],0),COLUMN(STANDINGS_R[PLACE IN LEAGUE]))</f>
        <v>5</v>
      </c>
      <c r="F2109">
        <f>16-INDEX(STANDINGS_HR[],MATCH(Table1[[#This Row],[COMBINED]],STANDINGS_HR[COMBINED],0),COLUMN(STANDINGS_HR[PLACE IN LEAGUE]))</f>
        <v>5</v>
      </c>
      <c r="G2109">
        <f>16-INDEX(STANDINGS_RBI[],MATCH(Table1[[#This Row],[COMBINED]],STANDINGS_RBI[COMBINED],0),COLUMN(STANDINGS_RBI[PLACE IN LEAGUE]))</f>
        <v>8</v>
      </c>
      <c r="H2109">
        <f>16-INDEX(STANDINGS_SB[],MATCH(Table1[[#This Row],[COMBINED]],STANDINGS_SB[COMBINED],0),COLUMN(STANDINGS_SB[PLACE IN LEAGUE]))</f>
        <v>12</v>
      </c>
      <c r="I2109">
        <f>16-INDEX(STANDINGS_ERA[],MATCH(Table1[[#This Row],[COMBINED]],STANDINGS_ERA[COMBINED],0),COLUMN(STANDINGS_ERA[PLACE IN LEAGUE]))</f>
        <v>15</v>
      </c>
      <c r="J2109">
        <f>16-INDEX(STANDINGS_WHIP[],MATCH(Table1[[#This Row],[COMBINED]],STANDINGS_WHIP[COMBINED],0),COLUMN(STANDINGS_WHIP[PLACE IN LEAGUE]))</f>
        <v>15</v>
      </c>
      <c r="K2109">
        <f>16-INDEX(STANDINGS_W[],MATCH(Table1[[#This Row],[COMBINED]],STANDINGS_W[COMBINED],0),COLUMN(STANDINGS_W[PLACE IN LEAGUE]))</f>
        <v>8</v>
      </c>
      <c r="L2109">
        <f>16-INDEX(STANDINGS_K[],MATCH(Table1[[#This Row],[COMBINED]],STANDINGS_K[COMBINED],0),COLUMN(STANDINGS_K[PLACE IN LEAGUE]))</f>
        <v>12</v>
      </c>
      <c r="M2109">
        <f>16-INDEX(STANDINGS_SV[],MATCH(Table1[[#This Row],[COMBINED]],STANDINGS_SV[COMBINED],0),COLUMN(STANDINGS_SV[PLACE IN LEAGUE]))</f>
        <v>14</v>
      </c>
      <c r="N2109">
        <f>SUM(Table1[[#This Row],[BA]:[SV]])</f>
        <v>99</v>
      </c>
      <c r="O2109">
        <v>4</v>
      </c>
    </row>
    <row r="2110" spans="1:15" x14ac:dyDescent="0.25">
      <c r="A2110" t="s">
        <v>1466</v>
      </c>
      <c r="B2110" t="s">
        <v>2138</v>
      </c>
      <c r="C2110" t="str">
        <f>Table1[[#This Row],[League]]&amp;Table1[[#This Row],[Team]]</f>
        <v>$150 Draft Champions Jan 24 1:00 pm Lg.3622Team Robbins</v>
      </c>
      <c r="D2110">
        <f>16-INDEX(STANDINGS_BA[],MATCH(Table1[[#This Row],[COMBINED]],STANDINGS_BA[COMBINED],0),COLUMN(STANDINGS_BA[PLACE IN LEAGUE]))</f>
        <v>6</v>
      </c>
      <c r="E2110">
        <f>16-INDEX(STANDINGS_R[],MATCH(Table1[[#This Row],[COMBINED]],STANDINGS_R[COMBINED],0),COLUMN(STANDINGS_R[PLACE IN LEAGUE]))</f>
        <v>10</v>
      </c>
      <c r="F2110">
        <f>16-INDEX(STANDINGS_HR[],MATCH(Table1[[#This Row],[COMBINED]],STANDINGS_HR[COMBINED],0),COLUMN(STANDINGS_HR[PLACE IN LEAGUE]))</f>
        <v>13</v>
      </c>
      <c r="G2110">
        <f>16-INDEX(STANDINGS_RBI[],MATCH(Table1[[#This Row],[COMBINED]],STANDINGS_RBI[COMBINED],0),COLUMN(STANDINGS_RBI[PLACE IN LEAGUE]))</f>
        <v>12</v>
      </c>
      <c r="H2110">
        <f>16-INDEX(STANDINGS_SB[],MATCH(Table1[[#This Row],[COMBINED]],STANDINGS_SB[COMBINED],0),COLUMN(STANDINGS_SB[PLACE IN LEAGUE]))</f>
        <v>3</v>
      </c>
      <c r="I2110">
        <f>16-INDEX(STANDINGS_ERA[],MATCH(Table1[[#This Row],[COMBINED]],STANDINGS_ERA[COMBINED],0),COLUMN(STANDINGS_ERA[PLACE IN LEAGUE]))</f>
        <v>8</v>
      </c>
      <c r="J2110">
        <f>16-INDEX(STANDINGS_WHIP[],MATCH(Table1[[#This Row],[COMBINED]],STANDINGS_WHIP[COMBINED],0),COLUMN(STANDINGS_WHIP[PLACE IN LEAGUE]))</f>
        <v>7</v>
      </c>
      <c r="K2110">
        <f>16-INDEX(STANDINGS_W[],MATCH(Table1[[#This Row],[COMBINED]],STANDINGS_W[COMBINED],0),COLUMN(STANDINGS_W[PLACE IN LEAGUE]))</f>
        <v>6</v>
      </c>
      <c r="L2110">
        <f>16-INDEX(STANDINGS_K[],MATCH(Table1[[#This Row],[COMBINED]],STANDINGS_K[COMBINED],0),COLUMN(STANDINGS_K[PLACE IN LEAGUE]))</f>
        <v>8</v>
      </c>
      <c r="M2110">
        <f>16-INDEX(STANDINGS_SV[],MATCH(Table1[[#This Row],[COMBINED]],STANDINGS_SV[COMBINED],0),COLUMN(STANDINGS_SV[PLACE IN LEAGUE]))</f>
        <v>15</v>
      </c>
      <c r="N2110">
        <f>SUM(Table1[[#This Row],[BA]:[SV]])</f>
        <v>88</v>
      </c>
      <c r="O2110">
        <v>5</v>
      </c>
    </row>
    <row r="2111" spans="1:15" x14ac:dyDescent="0.25">
      <c r="A2111" t="s">
        <v>2142</v>
      </c>
      <c r="B2111" t="s">
        <v>2138</v>
      </c>
      <c r="C2111" t="str">
        <f>Table1[[#This Row],[League]]&amp;Table1[[#This Row],[Team]]</f>
        <v>$150 Draft Champions Jan 24 1:00 pm Lg.3622Evil Knebel</v>
      </c>
      <c r="D2111">
        <f>16-INDEX(STANDINGS_BA[],MATCH(Table1[[#This Row],[COMBINED]],STANDINGS_BA[COMBINED],0),COLUMN(STANDINGS_BA[PLACE IN LEAGUE]))</f>
        <v>10</v>
      </c>
      <c r="E2111">
        <f>16-INDEX(STANDINGS_R[],MATCH(Table1[[#This Row],[COMBINED]],STANDINGS_R[COMBINED],0),COLUMN(STANDINGS_R[PLACE IN LEAGUE]))</f>
        <v>6</v>
      </c>
      <c r="F2111">
        <f>16-INDEX(STANDINGS_HR[],MATCH(Table1[[#This Row],[COMBINED]],STANDINGS_HR[COMBINED],0),COLUMN(STANDINGS_HR[PLACE IN LEAGUE]))</f>
        <v>7</v>
      </c>
      <c r="G2111">
        <f>16-INDEX(STANDINGS_RBI[],MATCH(Table1[[#This Row],[COMBINED]],STANDINGS_RBI[COMBINED],0),COLUMN(STANDINGS_RBI[PLACE IN LEAGUE]))</f>
        <v>4</v>
      </c>
      <c r="H2111">
        <f>16-INDEX(STANDINGS_SB[],MATCH(Table1[[#This Row],[COMBINED]],STANDINGS_SB[COMBINED],0),COLUMN(STANDINGS_SB[PLACE IN LEAGUE]))</f>
        <v>13</v>
      </c>
      <c r="I2111">
        <f>16-INDEX(STANDINGS_ERA[],MATCH(Table1[[#This Row],[COMBINED]],STANDINGS_ERA[COMBINED],0),COLUMN(STANDINGS_ERA[PLACE IN LEAGUE]))</f>
        <v>9</v>
      </c>
      <c r="J2111">
        <f>16-INDEX(STANDINGS_WHIP[],MATCH(Table1[[#This Row],[COMBINED]],STANDINGS_WHIP[COMBINED],0),COLUMN(STANDINGS_WHIP[PLACE IN LEAGUE]))</f>
        <v>8</v>
      </c>
      <c r="K2111">
        <f>16-INDEX(STANDINGS_W[],MATCH(Table1[[#This Row],[COMBINED]],STANDINGS_W[COMBINED],0),COLUMN(STANDINGS_W[PLACE IN LEAGUE]))</f>
        <v>11</v>
      </c>
      <c r="L2111">
        <f>16-INDEX(STANDINGS_K[],MATCH(Table1[[#This Row],[COMBINED]],STANDINGS_K[COMBINED],0),COLUMN(STANDINGS_K[PLACE IN LEAGUE]))</f>
        <v>10</v>
      </c>
      <c r="M2111">
        <f>16-INDEX(STANDINGS_SV[],MATCH(Table1[[#This Row],[COMBINED]],STANDINGS_SV[COMBINED],0),COLUMN(STANDINGS_SV[PLACE IN LEAGUE]))</f>
        <v>7</v>
      </c>
      <c r="N2111">
        <f>SUM(Table1[[#This Row],[BA]:[SV]])</f>
        <v>85</v>
      </c>
      <c r="O2111">
        <v>6</v>
      </c>
    </row>
    <row r="2112" spans="1:15" x14ac:dyDescent="0.25">
      <c r="A2112" t="s">
        <v>2141</v>
      </c>
      <c r="B2112" t="s">
        <v>2138</v>
      </c>
      <c r="C2112" t="str">
        <f>Table1[[#This Row],[League]]&amp;Table1[[#This Row],[Team]]</f>
        <v>$150 Draft Champions Jan 24 1:00 pm Lg.3622Colt 45</v>
      </c>
      <c r="D2112">
        <f>16-INDEX(STANDINGS_BA[],MATCH(Table1[[#This Row],[COMBINED]],STANDINGS_BA[COMBINED],0),COLUMN(STANDINGS_BA[PLACE IN LEAGUE]))</f>
        <v>12</v>
      </c>
      <c r="E2112">
        <f>16-INDEX(STANDINGS_R[],MATCH(Table1[[#This Row],[COMBINED]],STANDINGS_R[COMBINED],0),COLUMN(STANDINGS_R[PLACE IN LEAGUE]))</f>
        <v>14</v>
      </c>
      <c r="F2112">
        <f>16-INDEX(STANDINGS_HR[],MATCH(Table1[[#This Row],[COMBINED]],STANDINGS_HR[COMBINED],0),COLUMN(STANDINGS_HR[PLACE IN LEAGUE]))</f>
        <v>15</v>
      </c>
      <c r="G2112">
        <f>16-INDEX(STANDINGS_RBI[],MATCH(Table1[[#This Row],[COMBINED]],STANDINGS_RBI[COMBINED],0),COLUMN(STANDINGS_RBI[PLACE IN LEAGUE]))</f>
        <v>14</v>
      </c>
      <c r="H2112">
        <f>16-INDEX(STANDINGS_SB[],MATCH(Table1[[#This Row],[COMBINED]],STANDINGS_SB[COMBINED],0),COLUMN(STANDINGS_SB[PLACE IN LEAGUE]))</f>
        <v>7</v>
      </c>
      <c r="I2112">
        <f>16-INDEX(STANDINGS_ERA[],MATCH(Table1[[#This Row],[COMBINED]],STANDINGS_ERA[COMBINED],0),COLUMN(STANDINGS_ERA[PLACE IN LEAGUE]))</f>
        <v>3</v>
      </c>
      <c r="J2112">
        <f>16-INDEX(STANDINGS_WHIP[],MATCH(Table1[[#This Row],[COMBINED]],STANDINGS_WHIP[COMBINED],0),COLUMN(STANDINGS_WHIP[PLACE IN LEAGUE]))</f>
        <v>6</v>
      </c>
      <c r="K2112">
        <f>16-INDEX(STANDINGS_W[],MATCH(Table1[[#This Row],[COMBINED]],STANDINGS_W[COMBINED],0),COLUMN(STANDINGS_W[PLACE IN LEAGUE]))</f>
        <v>4</v>
      </c>
      <c r="L2112">
        <f>16-INDEX(STANDINGS_K[],MATCH(Table1[[#This Row],[COMBINED]],STANDINGS_K[COMBINED],0),COLUMN(STANDINGS_K[PLACE IN LEAGUE]))</f>
        <v>5</v>
      </c>
      <c r="M2112">
        <f>16-INDEX(STANDINGS_SV[],MATCH(Table1[[#This Row],[COMBINED]],STANDINGS_SV[COMBINED],0),COLUMN(STANDINGS_SV[PLACE IN LEAGUE]))</f>
        <v>1</v>
      </c>
      <c r="N2112">
        <f>SUM(Table1[[#This Row],[BA]:[SV]])</f>
        <v>81</v>
      </c>
      <c r="O2112">
        <v>7</v>
      </c>
    </row>
    <row r="2113" spans="1:15" x14ac:dyDescent="0.25">
      <c r="A2113" t="s">
        <v>469</v>
      </c>
      <c r="B2113" t="s">
        <v>2138</v>
      </c>
      <c r="C2113" t="str">
        <f>Table1[[#This Row],[League]]&amp;Table1[[#This Row],[Team]]</f>
        <v>$150 Draft Champions Jan 24 1:00 pm Lg.3622Poopy Tooth 5</v>
      </c>
      <c r="D2113">
        <f>16-INDEX(STANDINGS_BA[],MATCH(Table1[[#This Row],[COMBINED]],STANDINGS_BA[COMBINED],0),COLUMN(STANDINGS_BA[PLACE IN LEAGUE]))</f>
        <v>3</v>
      </c>
      <c r="E2113">
        <f>16-INDEX(STANDINGS_R[],MATCH(Table1[[#This Row],[COMBINED]],STANDINGS_R[COMBINED],0),COLUMN(STANDINGS_R[PLACE IN LEAGUE]))</f>
        <v>11</v>
      </c>
      <c r="F2113">
        <f>16-INDEX(STANDINGS_HR[],MATCH(Table1[[#This Row],[COMBINED]],STANDINGS_HR[COMBINED],0),COLUMN(STANDINGS_HR[PLACE IN LEAGUE]))</f>
        <v>10</v>
      </c>
      <c r="G2113">
        <f>16-INDEX(STANDINGS_RBI[],MATCH(Table1[[#This Row],[COMBINED]],STANDINGS_RBI[COMBINED],0),COLUMN(STANDINGS_RBI[PLACE IN LEAGUE]))</f>
        <v>9</v>
      </c>
      <c r="H2113">
        <f>16-INDEX(STANDINGS_SB[],MATCH(Table1[[#This Row],[COMBINED]],STANDINGS_SB[COMBINED],0),COLUMN(STANDINGS_SB[PLACE IN LEAGUE]))</f>
        <v>14</v>
      </c>
      <c r="I2113">
        <f>16-INDEX(STANDINGS_ERA[],MATCH(Table1[[#This Row],[COMBINED]],STANDINGS_ERA[COMBINED],0),COLUMN(STANDINGS_ERA[PLACE IN LEAGUE]))</f>
        <v>2</v>
      </c>
      <c r="J2113">
        <f>16-INDEX(STANDINGS_WHIP[],MATCH(Table1[[#This Row],[COMBINED]],STANDINGS_WHIP[COMBINED],0),COLUMN(STANDINGS_WHIP[PLACE IN LEAGUE]))</f>
        <v>3</v>
      </c>
      <c r="K2113">
        <f>16-INDEX(STANDINGS_W[],MATCH(Table1[[#This Row],[COMBINED]],STANDINGS_W[COMBINED],0),COLUMN(STANDINGS_W[PLACE IN LEAGUE]))</f>
        <v>10</v>
      </c>
      <c r="L2113">
        <f>16-INDEX(STANDINGS_K[],MATCH(Table1[[#This Row],[COMBINED]],STANDINGS_K[COMBINED],0),COLUMN(STANDINGS_K[PLACE IN LEAGUE]))</f>
        <v>7</v>
      </c>
      <c r="M2113">
        <f>16-INDEX(STANDINGS_SV[],MATCH(Table1[[#This Row],[COMBINED]],STANDINGS_SV[COMBINED],0),COLUMN(STANDINGS_SV[PLACE IN LEAGUE]))</f>
        <v>5</v>
      </c>
      <c r="N2113">
        <f>SUM(Table1[[#This Row],[BA]:[SV]])</f>
        <v>74</v>
      </c>
      <c r="O2113">
        <v>8</v>
      </c>
    </row>
    <row r="2114" spans="1:15" x14ac:dyDescent="0.25">
      <c r="A2114" t="s">
        <v>2140</v>
      </c>
      <c r="B2114" t="s">
        <v>2138</v>
      </c>
      <c r="C2114" t="str">
        <f>Table1[[#This Row],[League]]&amp;Table1[[#This Row],[Team]]</f>
        <v>$150 Draft Champions Jan 24 1:00 pm Lg.3622Jobu's Heroes #3</v>
      </c>
      <c r="D2114">
        <f>16-INDEX(STANDINGS_BA[],MATCH(Table1[[#This Row],[COMBINED]],STANDINGS_BA[COMBINED],0),COLUMN(STANDINGS_BA[PLACE IN LEAGUE]))</f>
        <v>13</v>
      </c>
      <c r="E2114">
        <f>16-INDEX(STANDINGS_R[],MATCH(Table1[[#This Row],[COMBINED]],STANDINGS_R[COMBINED],0),COLUMN(STANDINGS_R[PLACE IN LEAGUE]))</f>
        <v>3</v>
      </c>
      <c r="F2114">
        <f>16-INDEX(STANDINGS_HR[],MATCH(Table1[[#This Row],[COMBINED]],STANDINGS_HR[COMBINED],0),COLUMN(STANDINGS_HR[PLACE IN LEAGUE]))</f>
        <v>2</v>
      </c>
      <c r="G2114">
        <f>16-INDEX(STANDINGS_RBI[],MATCH(Table1[[#This Row],[COMBINED]],STANDINGS_RBI[COMBINED],0),COLUMN(STANDINGS_RBI[PLACE IN LEAGUE]))</f>
        <v>3</v>
      </c>
      <c r="H2114">
        <f>16-INDEX(STANDINGS_SB[],MATCH(Table1[[#This Row],[COMBINED]],STANDINGS_SB[COMBINED],0),COLUMN(STANDINGS_SB[PLACE IN LEAGUE]))</f>
        <v>15</v>
      </c>
      <c r="I2114">
        <f>16-INDEX(STANDINGS_ERA[],MATCH(Table1[[#This Row],[COMBINED]],STANDINGS_ERA[COMBINED],0),COLUMN(STANDINGS_ERA[PLACE IN LEAGUE]))</f>
        <v>6</v>
      </c>
      <c r="J2114">
        <f>16-INDEX(STANDINGS_WHIP[],MATCH(Table1[[#This Row],[COMBINED]],STANDINGS_WHIP[COMBINED],0),COLUMN(STANDINGS_WHIP[PLACE IN LEAGUE]))</f>
        <v>5</v>
      </c>
      <c r="K2114">
        <f>16-INDEX(STANDINGS_W[],MATCH(Table1[[#This Row],[COMBINED]],STANDINGS_W[COMBINED],0),COLUMN(STANDINGS_W[PLACE IN LEAGUE]))</f>
        <v>12</v>
      </c>
      <c r="L2114">
        <f>16-INDEX(STANDINGS_K[],MATCH(Table1[[#This Row],[COMBINED]],STANDINGS_K[COMBINED],0),COLUMN(STANDINGS_K[PLACE IN LEAGUE]))</f>
        <v>11</v>
      </c>
      <c r="M2114">
        <f>16-INDEX(STANDINGS_SV[],MATCH(Table1[[#This Row],[COMBINED]],STANDINGS_SV[COMBINED],0),COLUMN(STANDINGS_SV[PLACE IN LEAGUE]))</f>
        <v>3</v>
      </c>
      <c r="N2114">
        <f>SUM(Table1[[#This Row],[BA]:[SV]])</f>
        <v>73</v>
      </c>
      <c r="O2114">
        <v>9</v>
      </c>
    </row>
    <row r="2115" spans="1:15" x14ac:dyDescent="0.25">
      <c r="A2115" t="s">
        <v>2143</v>
      </c>
      <c r="B2115" t="s">
        <v>2138</v>
      </c>
      <c r="C2115" t="str">
        <f>Table1[[#This Row],[League]]&amp;Table1[[#This Row],[Team]]</f>
        <v>$150 Draft Champions Jan 24 1:00 pm Lg.3622Space Pants</v>
      </c>
      <c r="D2115">
        <f>16-INDEX(STANDINGS_BA[],MATCH(Table1[[#This Row],[COMBINED]],STANDINGS_BA[COMBINED],0),COLUMN(STANDINGS_BA[PLACE IN LEAGUE]))</f>
        <v>9</v>
      </c>
      <c r="E2115">
        <f>16-INDEX(STANDINGS_R[],MATCH(Table1[[#This Row],[COMBINED]],STANDINGS_R[COMBINED],0),COLUMN(STANDINGS_R[PLACE IN LEAGUE]))</f>
        <v>12</v>
      </c>
      <c r="F2115">
        <f>16-INDEX(STANDINGS_HR[],MATCH(Table1[[#This Row],[COMBINED]],STANDINGS_HR[COMBINED],0),COLUMN(STANDINGS_HR[PLACE IN LEAGUE]))</f>
        <v>8</v>
      </c>
      <c r="G2115">
        <f>16-INDEX(STANDINGS_RBI[],MATCH(Table1[[#This Row],[COMBINED]],STANDINGS_RBI[COMBINED],0),COLUMN(STANDINGS_RBI[PLACE IN LEAGUE]))</f>
        <v>11</v>
      </c>
      <c r="H2115">
        <f>16-INDEX(STANDINGS_SB[],MATCH(Table1[[#This Row],[COMBINED]],STANDINGS_SB[COMBINED],0),COLUMN(STANDINGS_SB[PLACE IN LEAGUE]))</f>
        <v>1</v>
      </c>
      <c r="I2115">
        <f>16-INDEX(STANDINGS_ERA[],MATCH(Table1[[#This Row],[COMBINED]],STANDINGS_ERA[COMBINED],0),COLUMN(STANDINGS_ERA[PLACE IN LEAGUE]))</f>
        <v>7</v>
      </c>
      <c r="J2115">
        <f>16-INDEX(STANDINGS_WHIP[],MATCH(Table1[[#This Row],[COMBINED]],STANDINGS_WHIP[COMBINED],0),COLUMN(STANDINGS_WHIP[PLACE IN LEAGUE]))</f>
        <v>4</v>
      </c>
      <c r="K2115">
        <f>16-INDEX(STANDINGS_W[],MATCH(Table1[[#This Row],[COMBINED]],STANDINGS_W[COMBINED],0),COLUMN(STANDINGS_W[PLACE IN LEAGUE]))</f>
        <v>5</v>
      </c>
      <c r="L2115">
        <f>16-INDEX(STANDINGS_K[],MATCH(Table1[[#This Row],[COMBINED]],STANDINGS_K[COMBINED],0),COLUMN(STANDINGS_K[PLACE IN LEAGUE]))</f>
        <v>9</v>
      </c>
      <c r="M2115">
        <f>16-INDEX(STANDINGS_SV[],MATCH(Table1[[#This Row],[COMBINED]],STANDINGS_SV[COMBINED],0),COLUMN(STANDINGS_SV[PLACE IN LEAGUE]))</f>
        <v>6</v>
      </c>
      <c r="N2115">
        <f>SUM(Table1[[#This Row],[BA]:[SV]])</f>
        <v>72</v>
      </c>
      <c r="O2115">
        <v>10</v>
      </c>
    </row>
    <row r="2116" spans="1:15" x14ac:dyDescent="0.25">
      <c r="A2116" t="s">
        <v>2144</v>
      </c>
      <c r="B2116" t="s">
        <v>2138</v>
      </c>
      <c r="C2116" t="str">
        <f>Table1[[#This Row],[League]]&amp;Table1[[#This Row],[Team]]</f>
        <v>$150 Draft Champions Jan 24 1:00 pm Lg.3622Barbarians At The Yard</v>
      </c>
      <c r="D2116">
        <f>16-INDEX(STANDINGS_BA[],MATCH(Table1[[#This Row],[COMBINED]],STANDINGS_BA[COMBINED],0),COLUMN(STANDINGS_BA[PLACE IN LEAGUE]))</f>
        <v>8</v>
      </c>
      <c r="E2116">
        <f>16-INDEX(STANDINGS_R[],MATCH(Table1[[#This Row],[COMBINED]],STANDINGS_R[COMBINED],0),COLUMN(STANDINGS_R[PLACE IN LEAGUE]))</f>
        <v>7</v>
      </c>
      <c r="F2116">
        <f>16-INDEX(STANDINGS_HR[],MATCH(Table1[[#This Row],[COMBINED]],STANDINGS_HR[COMBINED],0),COLUMN(STANDINGS_HR[PLACE IN LEAGUE]))</f>
        <v>6</v>
      </c>
      <c r="G2116">
        <f>16-INDEX(STANDINGS_RBI[],MATCH(Table1[[#This Row],[COMBINED]],STANDINGS_RBI[COMBINED],0),COLUMN(STANDINGS_RBI[PLACE IN LEAGUE]))</f>
        <v>7</v>
      </c>
      <c r="H2116">
        <f>16-INDEX(STANDINGS_SB[],MATCH(Table1[[#This Row],[COMBINED]],STANDINGS_SB[COMBINED],0),COLUMN(STANDINGS_SB[PLACE IN LEAGUE]))</f>
        <v>4</v>
      </c>
      <c r="I2116">
        <f>16-INDEX(STANDINGS_ERA[],MATCH(Table1[[#This Row],[COMBINED]],STANDINGS_ERA[COMBINED],0),COLUMN(STANDINGS_ERA[PLACE IN LEAGUE]))</f>
        <v>5</v>
      </c>
      <c r="J2116">
        <f>16-INDEX(STANDINGS_WHIP[],MATCH(Table1[[#This Row],[COMBINED]],STANDINGS_WHIP[COMBINED],0),COLUMN(STANDINGS_WHIP[PLACE IN LEAGUE]))</f>
        <v>10</v>
      </c>
      <c r="K2116">
        <f>16-INDEX(STANDINGS_W[],MATCH(Table1[[#This Row],[COMBINED]],STANDINGS_W[COMBINED],0),COLUMN(STANDINGS_W[PLACE IN LEAGUE]))</f>
        <v>7</v>
      </c>
      <c r="L2116">
        <f>16-INDEX(STANDINGS_K[],MATCH(Table1[[#This Row],[COMBINED]],STANDINGS_K[COMBINED],0),COLUMN(STANDINGS_K[PLACE IN LEAGUE]))</f>
        <v>3</v>
      </c>
      <c r="M2116">
        <f>16-INDEX(STANDINGS_SV[],MATCH(Table1[[#This Row],[COMBINED]],STANDINGS_SV[COMBINED],0),COLUMN(STANDINGS_SV[PLACE IN LEAGUE]))</f>
        <v>13</v>
      </c>
      <c r="N2116">
        <f>SUM(Table1[[#This Row],[BA]:[SV]])</f>
        <v>70</v>
      </c>
      <c r="O2116">
        <v>11</v>
      </c>
    </row>
    <row r="2117" spans="1:15" x14ac:dyDescent="0.25">
      <c r="A2117" t="s">
        <v>2146</v>
      </c>
      <c r="B2117" t="s">
        <v>2138</v>
      </c>
      <c r="C2117" t="str">
        <f>Table1[[#This Row],[League]]&amp;Table1[[#This Row],[Team]]</f>
        <v>$150 Draft Champions Jan 24 1:00 pm Lg.3622Immuno Cespedes</v>
      </c>
      <c r="D2117">
        <f>16-INDEX(STANDINGS_BA[],MATCH(Table1[[#This Row],[COMBINED]],STANDINGS_BA[COMBINED],0),COLUMN(STANDINGS_BA[PLACE IN LEAGUE]))</f>
        <v>1</v>
      </c>
      <c r="E2117">
        <f>16-INDEX(STANDINGS_R[],MATCH(Table1[[#This Row],[COMBINED]],STANDINGS_R[COMBINED],0),COLUMN(STANDINGS_R[PLACE IN LEAGUE]))</f>
        <v>8</v>
      </c>
      <c r="F2117">
        <f>16-INDEX(STANDINGS_HR[],MATCH(Table1[[#This Row],[COMBINED]],STANDINGS_HR[COMBINED],0),COLUMN(STANDINGS_HR[PLACE IN LEAGUE]))</f>
        <v>14</v>
      </c>
      <c r="G2117">
        <f>16-INDEX(STANDINGS_RBI[],MATCH(Table1[[#This Row],[COMBINED]],STANDINGS_RBI[COMBINED],0),COLUMN(STANDINGS_RBI[PLACE IN LEAGUE]))</f>
        <v>6</v>
      </c>
      <c r="H2117">
        <f>16-INDEX(STANDINGS_SB[],MATCH(Table1[[#This Row],[COMBINED]],STANDINGS_SB[COMBINED],0),COLUMN(STANDINGS_SB[PLACE IN LEAGUE]))</f>
        <v>6</v>
      </c>
      <c r="I2117">
        <f>16-INDEX(STANDINGS_ERA[],MATCH(Table1[[#This Row],[COMBINED]],STANDINGS_ERA[COMBINED],0),COLUMN(STANDINGS_ERA[PLACE IN LEAGUE]))</f>
        <v>4</v>
      </c>
      <c r="J2117">
        <f>16-INDEX(STANDINGS_WHIP[],MATCH(Table1[[#This Row],[COMBINED]],STANDINGS_WHIP[COMBINED],0),COLUMN(STANDINGS_WHIP[PLACE IN LEAGUE]))</f>
        <v>2</v>
      </c>
      <c r="K2117">
        <f>16-INDEX(STANDINGS_W[],MATCH(Table1[[#This Row],[COMBINED]],STANDINGS_W[COMBINED],0),COLUMN(STANDINGS_W[PLACE IN LEAGUE]))</f>
        <v>13</v>
      </c>
      <c r="L2117">
        <f>16-INDEX(STANDINGS_K[],MATCH(Table1[[#This Row],[COMBINED]],STANDINGS_K[COMBINED],0),COLUMN(STANDINGS_K[PLACE IN LEAGUE]))</f>
        <v>6</v>
      </c>
      <c r="M2117">
        <f>16-INDEX(STANDINGS_SV[],MATCH(Table1[[#This Row],[COMBINED]],STANDINGS_SV[COMBINED],0),COLUMN(STANDINGS_SV[PLACE IN LEAGUE]))</f>
        <v>8</v>
      </c>
      <c r="N2117">
        <f>SUM(Table1[[#This Row],[BA]:[SV]])</f>
        <v>68</v>
      </c>
      <c r="O2117">
        <v>12</v>
      </c>
    </row>
    <row r="2118" spans="1:15" x14ac:dyDescent="0.25">
      <c r="A2118" t="s">
        <v>212</v>
      </c>
      <c r="B2118" t="s">
        <v>2138</v>
      </c>
      <c r="C2118" t="str">
        <f>Table1[[#This Row],[League]]&amp;Table1[[#This Row],[Team]]</f>
        <v>$150 Draft Champions Jan 24 1:00 pm Lg.3622Team kuhn</v>
      </c>
      <c r="D2118">
        <f>16-INDEX(STANDINGS_BA[],MATCH(Table1[[#This Row],[COMBINED]],STANDINGS_BA[COMBINED],0),COLUMN(STANDINGS_BA[PLACE IN LEAGUE]))</f>
        <v>2</v>
      </c>
      <c r="E2118">
        <f>16-INDEX(STANDINGS_R[],MATCH(Table1[[#This Row],[COMBINED]],STANDINGS_R[COMBINED],0),COLUMN(STANDINGS_R[PLACE IN LEAGUE]))</f>
        <v>1</v>
      </c>
      <c r="F2118">
        <f>16-INDEX(STANDINGS_HR[],MATCH(Table1[[#This Row],[COMBINED]],STANDINGS_HR[COMBINED],0),COLUMN(STANDINGS_HR[PLACE IN LEAGUE]))</f>
        <v>1</v>
      </c>
      <c r="G2118">
        <f>16-INDEX(STANDINGS_RBI[],MATCH(Table1[[#This Row],[COMBINED]],STANDINGS_RBI[COMBINED],0),COLUMN(STANDINGS_RBI[PLACE IN LEAGUE]))</f>
        <v>1</v>
      </c>
      <c r="H2118">
        <f>16-INDEX(STANDINGS_SB[],MATCH(Table1[[#This Row],[COMBINED]],STANDINGS_SB[COMBINED],0),COLUMN(STANDINGS_SB[PLACE IN LEAGUE]))</f>
        <v>9</v>
      </c>
      <c r="I2118">
        <f>16-INDEX(STANDINGS_ERA[],MATCH(Table1[[#This Row],[COMBINED]],STANDINGS_ERA[COMBINED],0),COLUMN(STANDINGS_ERA[PLACE IN LEAGUE]))</f>
        <v>13</v>
      </c>
      <c r="J2118">
        <f>16-INDEX(STANDINGS_WHIP[],MATCH(Table1[[#This Row],[COMBINED]],STANDINGS_WHIP[COMBINED],0),COLUMN(STANDINGS_WHIP[PLACE IN LEAGUE]))</f>
        <v>9</v>
      </c>
      <c r="K2118">
        <f>16-INDEX(STANDINGS_W[],MATCH(Table1[[#This Row],[COMBINED]],STANDINGS_W[COMBINED],0),COLUMN(STANDINGS_W[PLACE IN LEAGUE]))</f>
        <v>3</v>
      </c>
      <c r="L2118">
        <f>16-INDEX(STANDINGS_K[],MATCH(Table1[[#This Row],[COMBINED]],STANDINGS_K[COMBINED],0),COLUMN(STANDINGS_K[PLACE IN LEAGUE]))</f>
        <v>4</v>
      </c>
      <c r="M2118">
        <f>16-INDEX(STANDINGS_SV[],MATCH(Table1[[#This Row],[COMBINED]],STANDINGS_SV[COMBINED],0),COLUMN(STANDINGS_SV[PLACE IN LEAGUE]))</f>
        <v>11</v>
      </c>
      <c r="N2118">
        <f>SUM(Table1[[#This Row],[BA]:[SV]])</f>
        <v>54</v>
      </c>
      <c r="O2118">
        <v>13</v>
      </c>
    </row>
    <row r="2119" spans="1:15" x14ac:dyDescent="0.25">
      <c r="A2119" t="s">
        <v>2145</v>
      </c>
      <c r="B2119" t="s">
        <v>2138</v>
      </c>
      <c r="C2119" t="str">
        <f>Table1[[#This Row],[League]]&amp;Table1[[#This Row],[Team]]</f>
        <v>$150 Draft Champions Jan 24 1:00 pm Lg.3622Tulo-git 2 Quit</v>
      </c>
      <c r="D2119">
        <f>16-INDEX(STANDINGS_BA[],MATCH(Table1[[#This Row],[COMBINED]],STANDINGS_BA[COMBINED],0),COLUMN(STANDINGS_BA[PLACE IN LEAGUE]))</f>
        <v>4</v>
      </c>
      <c r="E2119">
        <f>16-INDEX(STANDINGS_R[],MATCH(Table1[[#This Row],[COMBINED]],STANDINGS_R[COMBINED],0),COLUMN(STANDINGS_R[PLACE IN LEAGUE]))</f>
        <v>2</v>
      </c>
      <c r="F2119">
        <f>16-INDEX(STANDINGS_HR[],MATCH(Table1[[#This Row],[COMBINED]],STANDINGS_HR[COMBINED],0),COLUMN(STANDINGS_HR[PLACE IN LEAGUE]))</f>
        <v>3</v>
      </c>
      <c r="G2119">
        <f>16-INDEX(STANDINGS_RBI[],MATCH(Table1[[#This Row],[COMBINED]],STANDINGS_RBI[COMBINED],0),COLUMN(STANDINGS_RBI[PLACE IN LEAGUE]))</f>
        <v>2</v>
      </c>
      <c r="H2119">
        <f>16-INDEX(STANDINGS_SB[],MATCH(Table1[[#This Row],[COMBINED]],STANDINGS_SB[COMBINED],0),COLUMN(STANDINGS_SB[PLACE IN LEAGUE]))</f>
        <v>2</v>
      </c>
      <c r="I2119">
        <f>16-INDEX(STANDINGS_ERA[],MATCH(Table1[[#This Row],[COMBINED]],STANDINGS_ERA[COMBINED],0),COLUMN(STANDINGS_ERA[PLACE IN LEAGUE]))</f>
        <v>12</v>
      </c>
      <c r="J2119">
        <f>16-INDEX(STANDINGS_WHIP[],MATCH(Table1[[#This Row],[COMBINED]],STANDINGS_WHIP[COMBINED],0),COLUMN(STANDINGS_WHIP[PLACE IN LEAGUE]))</f>
        <v>12</v>
      </c>
      <c r="K2119">
        <f>16-INDEX(STANDINGS_W[],MATCH(Table1[[#This Row],[COMBINED]],STANDINGS_W[COMBINED],0),COLUMN(STANDINGS_W[PLACE IN LEAGUE]))</f>
        <v>2</v>
      </c>
      <c r="L2119">
        <f>16-INDEX(STANDINGS_K[],MATCH(Table1[[#This Row],[COMBINED]],STANDINGS_K[COMBINED],0),COLUMN(STANDINGS_K[PLACE IN LEAGUE]))</f>
        <v>2</v>
      </c>
      <c r="M2119">
        <f>16-INDEX(STANDINGS_SV[],MATCH(Table1[[#This Row],[COMBINED]],STANDINGS_SV[COMBINED],0),COLUMN(STANDINGS_SV[PLACE IN LEAGUE]))</f>
        <v>10</v>
      </c>
      <c r="N2119">
        <f>SUM(Table1[[#This Row],[BA]:[SV]])</f>
        <v>51</v>
      </c>
      <c r="O2119">
        <v>14</v>
      </c>
    </row>
    <row r="2120" spans="1:15" x14ac:dyDescent="0.25">
      <c r="A2120" t="s">
        <v>2137</v>
      </c>
      <c r="B2120" t="s">
        <v>2138</v>
      </c>
      <c r="C2120" t="str">
        <f>Table1[[#This Row],[League]]&amp;Table1[[#This Row],[Team]]</f>
        <v>$150 Draft Champions Jan 24 1:00 pm Lg.3622Habitual Line-Steppers</v>
      </c>
      <c r="D2120">
        <f>16-INDEX(STANDINGS_BA[],MATCH(Table1[[#This Row],[COMBINED]],STANDINGS_BA[COMBINED],0),COLUMN(STANDINGS_BA[PLACE IN LEAGUE]))</f>
        <v>15</v>
      </c>
      <c r="E2120">
        <f>16-INDEX(STANDINGS_R[],MATCH(Table1[[#This Row],[COMBINED]],STANDINGS_R[COMBINED],0),COLUMN(STANDINGS_R[PLACE IN LEAGUE]))</f>
        <v>4</v>
      </c>
      <c r="F2120">
        <f>16-INDEX(STANDINGS_HR[],MATCH(Table1[[#This Row],[COMBINED]],STANDINGS_HR[COMBINED],0),COLUMN(STANDINGS_HR[PLACE IN LEAGUE]))</f>
        <v>4</v>
      </c>
      <c r="G2120">
        <f>16-INDEX(STANDINGS_RBI[],MATCH(Table1[[#This Row],[COMBINED]],STANDINGS_RBI[COMBINED],0),COLUMN(STANDINGS_RBI[PLACE IN LEAGUE]))</f>
        <v>5</v>
      </c>
      <c r="H2120">
        <f>16-INDEX(STANDINGS_SB[],MATCH(Table1[[#This Row],[COMBINED]],STANDINGS_SB[COMBINED],0),COLUMN(STANDINGS_SB[PLACE IN LEAGUE]))</f>
        <v>8</v>
      </c>
      <c r="I2120">
        <f>16-INDEX(STANDINGS_ERA[],MATCH(Table1[[#This Row],[COMBINED]],STANDINGS_ERA[COMBINED],0),COLUMN(STANDINGS_ERA[PLACE IN LEAGUE]))</f>
        <v>1</v>
      </c>
      <c r="J2120">
        <f>16-INDEX(STANDINGS_WHIP[],MATCH(Table1[[#This Row],[COMBINED]],STANDINGS_WHIP[COMBINED],0),COLUMN(STANDINGS_WHIP[PLACE IN LEAGUE]))</f>
        <v>1</v>
      </c>
      <c r="K2120">
        <f>16-INDEX(STANDINGS_W[],MATCH(Table1[[#This Row],[COMBINED]],STANDINGS_W[COMBINED],0),COLUMN(STANDINGS_W[PLACE IN LEAGUE]))</f>
        <v>1</v>
      </c>
      <c r="L2120">
        <f>16-INDEX(STANDINGS_K[],MATCH(Table1[[#This Row],[COMBINED]],STANDINGS_K[COMBINED],0),COLUMN(STANDINGS_K[PLACE IN LEAGUE]))</f>
        <v>1</v>
      </c>
      <c r="M2120">
        <f>16-INDEX(STANDINGS_SV[],MATCH(Table1[[#This Row],[COMBINED]],STANDINGS_SV[COMBINED],0),COLUMN(STANDINGS_SV[PLACE IN LEAGUE]))</f>
        <v>2</v>
      </c>
      <c r="N2120">
        <f>SUM(Table1[[#This Row],[BA]:[SV]])</f>
        <v>42</v>
      </c>
      <c r="O2120">
        <v>15</v>
      </c>
    </row>
    <row r="2121" spans="1:15" x14ac:dyDescent="0.25">
      <c r="A2121" t="s">
        <v>2147</v>
      </c>
      <c r="B2121" t="s">
        <v>2148</v>
      </c>
      <c r="C2121" t="str">
        <f>Table1[[#This Row],[League]]&amp;Table1[[#This Row],[Team]]</f>
        <v>$150 Draft Champions Jan 25 1:00 pm Lg.3624Timbers</v>
      </c>
      <c r="D2121">
        <f>16-INDEX(STANDINGS_BA[],MATCH(Table1[[#This Row],[COMBINED]],STANDINGS_BA[COMBINED],0),COLUMN(STANDINGS_BA[PLACE IN LEAGUE]))</f>
        <v>15</v>
      </c>
      <c r="E2121">
        <f>16-INDEX(STANDINGS_R[],MATCH(Table1[[#This Row],[COMBINED]],STANDINGS_R[COMBINED],0),COLUMN(STANDINGS_R[PLACE IN LEAGUE]))</f>
        <v>12</v>
      </c>
      <c r="F2121">
        <f>16-INDEX(STANDINGS_HR[],MATCH(Table1[[#This Row],[COMBINED]],STANDINGS_HR[COMBINED],0),COLUMN(STANDINGS_HR[PLACE IN LEAGUE]))</f>
        <v>11</v>
      </c>
      <c r="G2121">
        <f>16-INDEX(STANDINGS_RBI[],MATCH(Table1[[#This Row],[COMBINED]],STANDINGS_RBI[COMBINED],0),COLUMN(STANDINGS_RBI[PLACE IN LEAGUE]))</f>
        <v>10</v>
      </c>
      <c r="H2121">
        <f>16-INDEX(STANDINGS_SB[],MATCH(Table1[[#This Row],[COMBINED]],STANDINGS_SB[COMBINED],0),COLUMN(STANDINGS_SB[PLACE IN LEAGUE]))</f>
        <v>9</v>
      </c>
      <c r="I2121">
        <f>16-INDEX(STANDINGS_ERA[],MATCH(Table1[[#This Row],[COMBINED]],STANDINGS_ERA[COMBINED],0),COLUMN(STANDINGS_ERA[PLACE IN LEAGUE]))</f>
        <v>15</v>
      </c>
      <c r="J2121">
        <f>16-INDEX(STANDINGS_WHIP[],MATCH(Table1[[#This Row],[COMBINED]],STANDINGS_WHIP[COMBINED],0),COLUMN(STANDINGS_WHIP[PLACE IN LEAGUE]))</f>
        <v>15</v>
      </c>
      <c r="K2121">
        <f>16-INDEX(STANDINGS_W[],MATCH(Table1[[#This Row],[COMBINED]],STANDINGS_W[COMBINED],0),COLUMN(STANDINGS_W[PLACE IN LEAGUE]))</f>
        <v>13</v>
      </c>
      <c r="L2121">
        <f>16-INDEX(STANDINGS_K[],MATCH(Table1[[#This Row],[COMBINED]],STANDINGS_K[COMBINED],0),COLUMN(STANDINGS_K[PLACE IN LEAGUE]))</f>
        <v>9</v>
      </c>
      <c r="M2121">
        <f>16-INDEX(STANDINGS_SV[],MATCH(Table1[[#This Row],[COMBINED]],STANDINGS_SV[COMBINED],0),COLUMN(STANDINGS_SV[PLACE IN LEAGUE]))</f>
        <v>11</v>
      </c>
      <c r="N2121">
        <f>SUM(Table1[[#This Row],[BA]:[SV]])</f>
        <v>120</v>
      </c>
      <c r="O2121">
        <v>1</v>
      </c>
    </row>
    <row r="2122" spans="1:15" x14ac:dyDescent="0.25">
      <c r="A2122" t="s">
        <v>2159</v>
      </c>
      <c r="B2122" t="s">
        <v>2148</v>
      </c>
      <c r="C2122" t="str">
        <f>Table1[[#This Row],[League]]&amp;Table1[[#This Row],[Team]]</f>
        <v>$150 Draft Champions Jan 25 1:00 pm Lg.3624Buehrle's Heater</v>
      </c>
      <c r="D2122">
        <f>16-INDEX(STANDINGS_BA[],MATCH(Table1[[#This Row],[COMBINED]],STANDINGS_BA[COMBINED],0),COLUMN(STANDINGS_BA[PLACE IN LEAGUE]))</f>
        <v>2</v>
      </c>
      <c r="E2122">
        <f>16-INDEX(STANDINGS_R[],MATCH(Table1[[#This Row],[COMBINED]],STANDINGS_R[COMBINED],0),COLUMN(STANDINGS_R[PLACE IN LEAGUE]))</f>
        <v>13</v>
      </c>
      <c r="F2122">
        <f>16-INDEX(STANDINGS_HR[],MATCH(Table1[[#This Row],[COMBINED]],STANDINGS_HR[COMBINED],0),COLUMN(STANDINGS_HR[PLACE IN LEAGUE]))</f>
        <v>15</v>
      </c>
      <c r="G2122">
        <f>16-INDEX(STANDINGS_RBI[],MATCH(Table1[[#This Row],[COMBINED]],STANDINGS_RBI[COMBINED],0),COLUMN(STANDINGS_RBI[PLACE IN LEAGUE]))</f>
        <v>14</v>
      </c>
      <c r="H2122">
        <f>16-INDEX(STANDINGS_SB[],MATCH(Table1[[#This Row],[COMBINED]],STANDINGS_SB[COMBINED],0),COLUMN(STANDINGS_SB[PLACE IN LEAGUE]))</f>
        <v>11</v>
      </c>
      <c r="I2122">
        <f>16-INDEX(STANDINGS_ERA[],MATCH(Table1[[#This Row],[COMBINED]],STANDINGS_ERA[COMBINED],0),COLUMN(STANDINGS_ERA[PLACE IN LEAGUE]))</f>
        <v>14</v>
      </c>
      <c r="J2122">
        <f>16-INDEX(STANDINGS_WHIP[],MATCH(Table1[[#This Row],[COMBINED]],STANDINGS_WHIP[COMBINED],0),COLUMN(STANDINGS_WHIP[PLACE IN LEAGUE]))</f>
        <v>14</v>
      </c>
      <c r="K2122">
        <f>16-INDEX(STANDINGS_W[],MATCH(Table1[[#This Row],[COMBINED]],STANDINGS_W[COMBINED],0),COLUMN(STANDINGS_W[PLACE IN LEAGUE]))</f>
        <v>5</v>
      </c>
      <c r="L2122">
        <f>16-INDEX(STANDINGS_K[],MATCH(Table1[[#This Row],[COMBINED]],STANDINGS_K[COMBINED],0),COLUMN(STANDINGS_K[PLACE IN LEAGUE]))</f>
        <v>12</v>
      </c>
      <c r="M2122">
        <f>16-INDEX(STANDINGS_SV[],MATCH(Table1[[#This Row],[COMBINED]],STANDINGS_SV[COMBINED],0),COLUMN(STANDINGS_SV[PLACE IN LEAGUE]))</f>
        <v>15</v>
      </c>
      <c r="N2122">
        <f>SUM(Table1[[#This Row],[BA]:[SV]])</f>
        <v>115</v>
      </c>
      <c r="O2122">
        <v>2</v>
      </c>
    </row>
    <row r="2123" spans="1:15" x14ac:dyDescent="0.25">
      <c r="A2123" t="s">
        <v>2151</v>
      </c>
      <c r="B2123" t="s">
        <v>2148</v>
      </c>
      <c r="C2123" t="str">
        <f>Table1[[#This Row],[League]]&amp;Table1[[#This Row],[Team]]</f>
        <v>$150 Draft Champions Jan 25 1:00 pm Lg.3624Jumpman</v>
      </c>
      <c r="D2123">
        <f>16-INDEX(STANDINGS_BA[],MATCH(Table1[[#This Row],[COMBINED]],STANDINGS_BA[COMBINED],0),COLUMN(STANDINGS_BA[PLACE IN LEAGUE]))</f>
        <v>12</v>
      </c>
      <c r="E2123">
        <f>16-INDEX(STANDINGS_R[],MATCH(Table1[[#This Row],[COMBINED]],STANDINGS_R[COMBINED],0),COLUMN(STANDINGS_R[PLACE IN LEAGUE]))</f>
        <v>11</v>
      </c>
      <c r="F2123">
        <f>16-INDEX(STANDINGS_HR[],MATCH(Table1[[#This Row],[COMBINED]],STANDINGS_HR[COMBINED],0),COLUMN(STANDINGS_HR[PLACE IN LEAGUE]))</f>
        <v>14</v>
      </c>
      <c r="G2123">
        <f>16-INDEX(STANDINGS_RBI[],MATCH(Table1[[#This Row],[COMBINED]],STANDINGS_RBI[COMBINED],0),COLUMN(STANDINGS_RBI[PLACE IN LEAGUE]))</f>
        <v>15</v>
      </c>
      <c r="H2123">
        <f>16-INDEX(STANDINGS_SB[],MATCH(Table1[[#This Row],[COMBINED]],STANDINGS_SB[COMBINED],0),COLUMN(STANDINGS_SB[PLACE IN LEAGUE]))</f>
        <v>3</v>
      </c>
      <c r="I2123">
        <f>16-INDEX(STANDINGS_ERA[],MATCH(Table1[[#This Row],[COMBINED]],STANDINGS_ERA[COMBINED],0),COLUMN(STANDINGS_ERA[PLACE IN LEAGUE]))</f>
        <v>9</v>
      </c>
      <c r="J2123">
        <f>16-INDEX(STANDINGS_WHIP[],MATCH(Table1[[#This Row],[COMBINED]],STANDINGS_WHIP[COMBINED],0),COLUMN(STANDINGS_WHIP[PLACE IN LEAGUE]))</f>
        <v>11</v>
      </c>
      <c r="K2123">
        <f>16-INDEX(STANDINGS_W[],MATCH(Table1[[#This Row],[COMBINED]],STANDINGS_W[COMBINED],0),COLUMN(STANDINGS_W[PLACE IN LEAGUE]))</f>
        <v>12</v>
      </c>
      <c r="L2123">
        <f>16-INDEX(STANDINGS_K[],MATCH(Table1[[#This Row],[COMBINED]],STANDINGS_K[COMBINED],0),COLUMN(STANDINGS_K[PLACE IN LEAGUE]))</f>
        <v>14</v>
      </c>
      <c r="M2123">
        <f>16-INDEX(STANDINGS_SV[],MATCH(Table1[[#This Row],[COMBINED]],STANDINGS_SV[COMBINED],0),COLUMN(STANDINGS_SV[PLACE IN LEAGUE]))</f>
        <v>6</v>
      </c>
      <c r="N2123">
        <f>SUM(Table1[[#This Row],[BA]:[SV]])</f>
        <v>107</v>
      </c>
      <c r="O2123">
        <v>3</v>
      </c>
    </row>
    <row r="2124" spans="1:15" x14ac:dyDescent="0.25">
      <c r="A2124" t="s">
        <v>2158</v>
      </c>
      <c r="B2124" t="s">
        <v>2148</v>
      </c>
      <c r="C2124" t="str">
        <f>Table1[[#This Row],[League]]&amp;Table1[[#This Row],[Team]]</f>
        <v>$150 Draft Champions Jan 25 1:00 pm Lg.3624Just Enough 2 Win</v>
      </c>
      <c r="D2124">
        <f>16-INDEX(STANDINGS_BA[],MATCH(Table1[[#This Row],[COMBINED]],STANDINGS_BA[COMBINED],0),COLUMN(STANDINGS_BA[PLACE IN LEAGUE]))</f>
        <v>3</v>
      </c>
      <c r="E2124">
        <f>16-INDEX(STANDINGS_R[],MATCH(Table1[[#This Row],[COMBINED]],STANDINGS_R[COMBINED],0),COLUMN(STANDINGS_R[PLACE IN LEAGUE]))</f>
        <v>8</v>
      </c>
      <c r="F2124">
        <f>16-INDEX(STANDINGS_HR[],MATCH(Table1[[#This Row],[COMBINED]],STANDINGS_HR[COMBINED],0),COLUMN(STANDINGS_HR[PLACE IN LEAGUE]))</f>
        <v>9</v>
      </c>
      <c r="G2124">
        <f>16-INDEX(STANDINGS_RBI[],MATCH(Table1[[#This Row],[COMBINED]],STANDINGS_RBI[COMBINED],0),COLUMN(STANDINGS_RBI[PLACE IN LEAGUE]))</f>
        <v>7</v>
      </c>
      <c r="H2124">
        <f>16-INDEX(STANDINGS_SB[],MATCH(Table1[[#This Row],[COMBINED]],STANDINGS_SB[COMBINED],0),COLUMN(STANDINGS_SB[PLACE IN LEAGUE]))</f>
        <v>13</v>
      </c>
      <c r="I2124">
        <f>16-INDEX(STANDINGS_ERA[],MATCH(Table1[[#This Row],[COMBINED]],STANDINGS_ERA[COMBINED],0),COLUMN(STANDINGS_ERA[PLACE IN LEAGUE]))</f>
        <v>8</v>
      </c>
      <c r="J2124">
        <f>16-INDEX(STANDINGS_WHIP[],MATCH(Table1[[#This Row],[COMBINED]],STANDINGS_WHIP[COMBINED],0),COLUMN(STANDINGS_WHIP[PLACE IN LEAGUE]))</f>
        <v>10</v>
      </c>
      <c r="K2124">
        <f>16-INDEX(STANDINGS_W[],MATCH(Table1[[#This Row],[COMBINED]],STANDINGS_W[COMBINED],0),COLUMN(STANDINGS_W[PLACE IN LEAGUE]))</f>
        <v>14</v>
      </c>
      <c r="L2124">
        <f>16-INDEX(STANDINGS_K[],MATCH(Table1[[#This Row],[COMBINED]],STANDINGS_K[COMBINED],0),COLUMN(STANDINGS_K[PLACE IN LEAGUE]))</f>
        <v>15</v>
      </c>
      <c r="M2124">
        <f>16-INDEX(STANDINGS_SV[],MATCH(Table1[[#This Row],[COMBINED]],STANDINGS_SV[COMBINED],0),COLUMN(STANDINGS_SV[PLACE IN LEAGUE]))</f>
        <v>5</v>
      </c>
      <c r="N2124">
        <f>SUM(Table1[[#This Row],[BA]:[SV]])</f>
        <v>92</v>
      </c>
      <c r="O2124">
        <v>4</v>
      </c>
    </row>
    <row r="2125" spans="1:15" x14ac:dyDescent="0.25">
      <c r="A2125" t="s">
        <v>2157</v>
      </c>
      <c r="B2125" t="s">
        <v>2148</v>
      </c>
      <c r="C2125" t="str">
        <f>Table1[[#This Row],[League]]&amp;Table1[[#This Row],[Team]]</f>
        <v>$150 Draft Champions Jan 25 1:00 pm Lg.3624Fido's Spoon</v>
      </c>
      <c r="D2125">
        <f>16-INDEX(STANDINGS_BA[],MATCH(Table1[[#This Row],[COMBINED]],STANDINGS_BA[COMBINED],0),COLUMN(STANDINGS_BA[PLACE IN LEAGUE]))</f>
        <v>4</v>
      </c>
      <c r="E2125">
        <f>16-INDEX(STANDINGS_R[],MATCH(Table1[[#This Row],[COMBINED]],STANDINGS_R[COMBINED],0),COLUMN(STANDINGS_R[PLACE IN LEAGUE]))</f>
        <v>5</v>
      </c>
      <c r="F2125">
        <f>16-INDEX(STANDINGS_HR[],MATCH(Table1[[#This Row],[COMBINED]],STANDINGS_HR[COMBINED],0),COLUMN(STANDINGS_HR[PLACE IN LEAGUE]))</f>
        <v>8</v>
      </c>
      <c r="G2125">
        <f>16-INDEX(STANDINGS_RBI[],MATCH(Table1[[#This Row],[COMBINED]],STANDINGS_RBI[COMBINED],0),COLUMN(STANDINGS_RBI[PLACE IN LEAGUE]))</f>
        <v>9</v>
      </c>
      <c r="H2125">
        <f>16-INDEX(STANDINGS_SB[],MATCH(Table1[[#This Row],[COMBINED]],STANDINGS_SB[COMBINED],0),COLUMN(STANDINGS_SB[PLACE IN LEAGUE]))</f>
        <v>12</v>
      </c>
      <c r="I2125">
        <f>16-INDEX(STANDINGS_ERA[],MATCH(Table1[[#This Row],[COMBINED]],STANDINGS_ERA[COMBINED],0),COLUMN(STANDINGS_ERA[PLACE IN LEAGUE]))</f>
        <v>13</v>
      </c>
      <c r="J2125">
        <f>16-INDEX(STANDINGS_WHIP[],MATCH(Table1[[#This Row],[COMBINED]],STANDINGS_WHIP[COMBINED],0),COLUMN(STANDINGS_WHIP[PLACE IN LEAGUE]))</f>
        <v>12</v>
      </c>
      <c r="K2125">
        <f>16-INDEX(STANDINGS_W[],MATCH(Table1[[#This Row],[COMBINED]],STANDINGS_W[COMBINED],0),COLUMN(STANDINGS_W[PLACE IN LEAGUE]))</f>
        <v>4</v>
      </c>
      <c r="L2125">
        <f>16-INDEX(STANDINGS_K[],MATCH(Table1[[#This Row],[COMBINED]],STANDINGS_K[COMBINED],0),COLUMN(STANDINGS_K[PLACE IN LEAGUE]))</f>
        <v>8</v>
      </c>
      <c r="M2125">
        <f>16-INDEX(STANDINGS_SV[],MATCH(Table1[[#This Row],[COMBINED]],STANDINGS_SV[COMBINED],0),COLUMN(STANDINGS_SV[PLACE IN LEAGUE]))</f>
        <v>13</v>
      </c>
      <c r="N2125">
        <f>SUM(Table1[[#This Row],[BA]:[SV]])</f>
        <v>88</v>
      </c>
      <c r="O2125">
        <v>5</v>
      </c>
    </row>
    <row r="2126" spans="1:15" x14ac:dyDescent="0.25">
      <c r="A2126" t="s">
        <v>2149</v>
      </c>
      <c r="B2126" t="s">
        <v>2148</v>
      </c>
      <c r="C2126" t="str">
        <f>Table1[[#This Row],[League]]&amp;Table1[[#This Row],[Team]]</f>
        <v>$150 Draft Champions Jan 25 1:00 pm Lg.3624SpinningSeams9</v>
      </c>
      <c r="D2126">
        <f>16-INDEX(STANDINGS_BA[],MATCH(Table1[[#This Row],[COMBINED]],STANDINGS_BA[COMBINED],0),COLUMN(STANDINGS_BA[PLACE IN LEAGUE]))</f>
        <v>14</v>
      </c>
      <c r="E2126">
        <f>16-INDEX(STANDINGS_R[],MATCH(Table1[[#This Row],[COMBINED]],STANDINGS_R[COMBINED],0),COLUMN(STANDINGS_R[PLACE IN LEAGUE]))</f>
        <v>3</v>
      </c>
      <c r="F2126">
        <f>16-INDEX(STANDINGS_HR[],MATCH(Table1[[#This Row],[COMBINED]],STANDINGS_HR[COMBINED],0),COLUMN(STANDINGS_HR[PLACE IN LEAGUE]))</f>
        <v>1</v>
      </c>
      <c r="G2126">
        <f>16-INDEX(STANDINGS_RBI[],MATCH(Table1[[#This Row],[COMBINED]],STANDINGS_RBI[COMBINED],0),COLUMN(STANDINGS_RBI[PLACE IN LEAGUE]))</f>
        <v>2</v>
      </c>
      <c r="H2126">
        <f>16-INDEX(STANDINGS_SB[],MATCH(Table1[[#This Row],[COMBINED]],STANDINGS_SB[COMBINED],0),COLUMN(STANDINGS_SB[PLACE IN LEAGUE]))</f>
        <v>10</v>
      </c>
      <c r="I2126">
        <f>16-INDEX(STANDINGS_ERA[],MATCH(Table1[[#This Row],[COMBINED]],STANDINGS_ERA[COMBINED],0),COLUMN(STANDINGS_ERA[PLACE IN LEAGUE]))</f>
        <v>12</v>
      </c>
      <c r="J2126">
        <f>16-INDEX(STANDINGS_WHIP[],MATCH(Table1[[#This Row],[COMBINED]],STANDINGS_WHIP[COMBINED],0),COLUMN(STANDINGS_WHIP[PLACE IN LEAGUE]))</f>
        <v>13</v>
      </c>
      <c r="K2126">
        <f>16-INDEX(STANDINGS_W[],MATCH(Table1[[#This Row],[COMBINED]],STANDINGS_W[COMBINED],0),COLUMN(STANDINGS_W[PLACE IN LEAGUE]))</f>
        <v>6</v>
      </c>
      <c r="L2126">
        <f>16-INDEX(STANDINGS_K[],MATCH(Table1[[#This Row],[COMBINED]],STANDINGS_K[COMBINED],0),COLUMN(STANDINGS_K[PLACE IN LEAGUE]))</f>
        <v>11</v>
      </c>
      <c r="M2126">
        <f>16-INDEX(STANDINGS_SV[],MATCH(Table1[[#This Row],[COMBINED]],STANDINGS_SV[COMBINED],0),COLUMN(STANDINGS_SV[PLACE IN LEAGUE]))</f>
        <v>12</v>
      </c>
      <c r="N2126">
        <f>SUM(Table1[[#This Row],[BA]:[SV]])</f>
        <v>84</v>
      </c>
      <c r="O2126">
        <v>6</v>
      </c>
    </row>
    <row r="2127" spans="1:15" x14ac:dyDescent="0.25">
      <c r="A2127" t="s">
        <v>503</v>
      </c>
      <c r="B2127" t="s">
        <v>2148</v>
      </c>
      <c r="C2127" t="str">
        <f>Table1[[#This Row],[League]]&amp;Table1[[#This Row],[Team]]</f>
        <v>$150 Draft Champions Jan 25 1:00 pm Lg.3624Cornbread Muffins</v>
      </c>
      <c r="D2127">
        <f>16-INDEX(STANDINGS_BA[],MATCH(Table1[[#This Row],[COMBINED]],STANDINGS_BA[COMBINED],0),COLUMN(STANDINGS_BA[PLACE IN LEAGUE]))</f>
        <v>6</v>
      </c>
      <c r="E2127">
        <f>16-INDEX(STANDINGS_R[],MATCH(Table1[[#This Row],[COMBINED]],STANDINGS_R[COMBINED],0),COLUMN(STANDINGS_R[PLACE IN LEAGUE]))</f>
        <v>14</v>
      </c>
      <c r="F2127">
        <f>16-INDEX(STANDINGS_HR[],MATCH(Table1[[#This Row],[COMBINED]],STANDINGS_HR[COMBINED],0),COLUMN(STANDINGS_HR[PLACE IN LEAGUE]))</f>
        <v>10</v>
      </c>
      <c r="G2127">
        <f>16-INDEX(STANDINGS_RBI[],MATCH(Table1[[#This Row],[COMBINED]],STANDINGS_RBI[COMBINED],0),COLUMN(STANDINGS_RBI[PLACE IN LEAGUE]))</f>
        <v>13</v>
      </c>
      <c r="H2127">
        <f>16-INDEX(STANDINGS_SB[],MATCH(Table1[[#This Row],[COMBINED]],STANDINGS_SB[COMBINED],0),COLUMN(STANDINGS_SB[PLACE IN LEAGUE]))</f>
        <v>14</v>
      </c>
      <c r="I2127">
        <f>16-INDEX(STANDINGS_ERA[],MATCH(Table1[[#This Row],[COMBINED]],STANDINGS_ERA[COMBINED],0),COLUMN(STANDINGS_ERA[PLACE IN LEAGUE]))</f>
        <v>7</v>
      </c>
      <c r="J2127">
        <f>16-INDEX(STANDINGS_WHIP[],MATCH(Table1[[#This Row],[COMBINED]],STANDINGS_WHIP[COMBINED],0),COLUMN(STANDINGS_WHIP[PLACE IN LEAGUE]))</f>
        <v>3</v>
      </c>
      <c r="K2127">
        <f>16-INDEX(STANDINGS_W[],MATCH(Table1[[#This Row],[COMBINED]],STANDINGS_W[COMBINED],0),COLUMN(STANDINGS_W[PLACE IN LEAGUE]))</f>
        <v>1</v>
      </c>
      <c r="L2127">
        <f>16-INDEX(STANDINGS_K[],MATCH(Table1[[#This Row],[COMBINED]],STANDINGS_K[COMBINED],0),COLUMN(STANDINGS_K[PLACE IN LEAGUE]))</f>
        <v>2</v>
      </c>
      <c r="M2127">
        <f>16-INDEX(STANDINGS_SV[],MATCH(Table1[[#This Row],[COMBINED]],STANDINGS_SV[COMBINED],0),COLUMN(STANDINGS_SV[PLACE IN LEAGUE]))</f>
        <v>14</v>
      </c>
      <c r="N2127">
        <f>SUM(Table1[[#This Row],[BA]:[SV]])</f>
        <v>84</v>
      </c>
      <c r="O2127">
        <v>7</v>
      </c>
    </row>
    <row r="2128" spans="1:15" x14ac:dyDescent="0.25">
      <c r="A2128" t="s">
        <v>2156</v>
      </c>
      <c r="B2128" t="s">
        <v>2148</v>
      </c>
      <c r="C2128" t="str">
        <f>Table1[[#This Row],[League]]&amp;Table1[[#This Row],[Team]]</f>
        <v>$150 Draft Champions Jan 25 1:00 pm Lg.3624Rizzo Springer Kluber</v>
      </c>
      <c r="D2128">
        <f>16-INDEX(STANDINGS_BA[],MATCH(Table1[[#This Row],[COMBINED]],STANDINGS_BA[COMBINED],0),COLUMN(STANDINGS_BA[PLACE IN LEAGUE]))</f>
        <v>5</v>
      </c>
      <c r="E2128">
        <f>16-INDEX(STANDINGS_R[],MATCH(Table1[[#This Row],[COMBINED]],STANDINGS_R[COMBINED],0),COLUMN(STANDINGS_R[PLACE IN LEAGUE]))</f>
        <v>15</v>
      </c>
      <c r="F2128">
        <f>16-INDEX(STANDINGS_HR[],MATCH(Table1[[#This Row],[COMBINED]],STANDINGS_HR[COMBINED],0),COLUMN(STANDINGS_HR[PLACE IN LEAGUE]))</f>
        <v>13</v>
      </c>
      <c r="G2128">
        <f>16-INDEX(STANDINGS_RBI[],MATCH(Table1[[#This Row],[COMBINED]],STANDINGS_RBI[COMBINED],0),COLUMN(STANDINGS_RBI[PLACE IN LEAGUE]))</f>
        <v>12</v>
      </c>
      <c r="H2128">
        <f>16-INDEX(STANDINGS_SB[],MATCH(Table1[[#This Row],[COMBINED]],STANDINGS_SB[COMBINED],0),COLUMN(STANDINGS_SB[PLACE IN LEAGUE]))</f>
        <v>5</v>
      </c>
      <c r="I2128">
        <f>16-INDEX(STANDINGS_ERA[],MATCH(Table1[[#This Row],[COMBINED]],STANDINGS_ERA[COMBINED],0),COLUMN(STANDINGS_ERA[PLACE IN LEAGUE]))</f>
        <v>11</v>
      </c>
      <c r="J2128">
        <f>16-INDEX(STANDINGS_WHIP[],MATCH(Table1[[#This Row],[COMBINED]],STANDINGS_WHIP[COMBINED],0),COLUMN(STANDINGS_WHIP[PLACE IN LEAGUE]))</f>
        <v>7</v>
      </c>
      <c r="K2128">
        <f>16-INDEX(STANDINGS_W[],MATCH(Table1[[#This Row],[COMBINED]],STANDINGS_W[COMBINED],0),COLUMN(STANDINGS_W[PLACE IN LEAGUE]))</f>
        <v>7</v>
      </c>
      <c r="L2128">
        <f>16-INDEX(STANDINGS_K[],MATCH(Table1[[#This Row],[COMBINED]],STANDINGS_K[COMBINED],0),COLUMN(STANDINGS_K[PLACE IN LEAGUE]))</f>
        <v>3</v>
      </c>
      <c r="M2128">
        <f>16-INDEX(STANDINGS_SV[],MATCH(Table1[[#This Row],[COMBINED]],STANDINGS_SV[COMBINED],0),COLUMN(STANDINGS_SV[PLACE IN LEAGUE]))</f>
        <v>4</v>
      </c>
      <c r="N2128">
        <f>SUM(Table1[[#This Row],[BA]:[SV]])</f>
        <v>82</v>
      </c>
      <c r="O2128">
        <v>8</v>
      </c>
    </row>
    <row r="2129" spans="1:15" x14ac:dyDescent="0.25">
      <c r="A2129" t="s">
        <v>2154</v>
      </c>
      <c r="B2129" t="s">
        <v>2148</v>
      </c>
      <c r="C2129" t="str">
        <f>Table1[[#This Row],[League]]&amp;Table1[[#This Row],[Team]]</f>
        <v>$150 Draft Champions Jan 25 1:00 pm Lg.3624Vaccaro and Nando Yay!</v>
      </c>
      <c r="D2129">
        <f>16-INDEX(STANDINGS_BA[],MATCH(Table1[[#This Row],[COMBINED]],STANDINGS_BA[COMBINED],0),COLUMN(STANDINGS_BA[PLACE IN LEAGUE]))</f>
        <v>8</v>
      </c>
      <c r="E2129">
        <f>16-INDEX(STANDINGS_R[],MATCH(Table1[[#This Row],[COMBINED]],STANDINGS_R[COMBINED],0),COLUMN(STANDINGS_R[PLACE IN LEAGUE]))</f>
        <v>2</v>
      </c>
      <c r="F2129">
        <f>16-INDEX(STANDINGS_HR[],MATCH(Table1[[#This Row],[COMBINED]],STANDINGS_HR[COMBINED],0),COLUMN(STANDINGS_HR[PLACE IN LEAGUE]))</f>
        <v>3</v>
      </c>
      <c r="G2129">
        <f>16-INDEX(STANDINGS_RBI[],MATCH(Table1[[#This Row],[COMBINED]],STANDINGS_RBI[COMBINED],0),COLUMN(STANDINGS_RBI[PLACE IN LEAGUE]))</f>
        <v>4</v>
      </c>
      <c r="H2129">
        <f>16-INDEX(STANDINGS_SB[],MATCH(Table1[[#This Row],[COMBINED]],STANDINGS_SB[COMBINED],0),COLUMN(STANDINGS_SB[PLACE IN LEAGUE]))</f>
        <v>7</v>
      </c>
      <c r="I2129">
        <f>16-INDEX(STANDINGS_ERA[],MATCH(Table1[[#This Row],[COMBINED]],STANDINGS_ERA[COMBINED],0),COLUMN(STANDINGS_ERA[PLACE IN LEAGUE]))</f>
        <v>10</v>
      </c>
      <c r="J2129">
        <f>16-INDEX(STANDINGS_WHIP[],MATCH(Table1[[#This Row],[COMBINED]],STANDINGS_WHIP[COMBINED],0),COLUMN(STANDINGS_WHIP[PLACE IN LEAGUE]))</f>
        <v>8</v>
      </c>
      <c r="K2129">
        <f>16-INDEX(STANDINGS_W[],MATCH(Table1[[#This Row],[COMBINED]],STANDINGS_W[COMBINED],0),COLUMN(STANDINGS_W[PLACE IN LEAGUE]))</f>
        <v>15</v>
      </c>
      <c r="L2129">
        <f>16-INDEX(STANDINGS_K[],MATCH(Table1[[#This Row],[COMBINED]],STANDINGS_K[COMBINED],0),COLUMN(STANDINGS_K[PLACE IN LEAGUE]))</f>
        <v>13</v>
      </c>
      <c r="M2129">
        <f>16-INDEX(STANDINGS_SV[],MATCH(Table1[[#This Row],[COMBINED]],STANDINGS_SV[COMBINED],0),COLUMN(STANDINGS_SV[PLACE IN LEAGUE]))</f>
        <v>9</v>
      </c>
      <c r="N2129">
        <f>SUM(Table1[[#This Row],[BA]:[SV]])</f>
        <v>79</v>
      </c>
      <c r="O2129">
        <v>9</v>
      </c>
    </row>
    <row r="2130" spans="1:15" x14ac:dyDescent="0.25">
      <c r="A2130" t="s">
        <v>2150</v>
      </c>
      <c r="B2130" t="s">
        <v>2148</v>
      </c>
      <c r="C2130" t="str">
        <f>Table1[[#This Row],[League]]&amp;Table1[[#This Row],[Team]]</f>
        <v>$150 Draft Champions Jan 25 1:00 pm Lg.3624JH Racing</v>
      </c>
      <c r="D2130">
        <f>16-INDEX(STANDINGS_BA[],MATCH(Table1[[#This Row],[COMBINED]],STANDINGS_BA[COMBINED],0),COLUMN(STANDINGS_BA[PLACE IN LEAGUE]))</f>
        <v>13</v>
      </c>
      <c r="E2130">
        <f>16-INDEX(STANDINGS_R[],MATCH(Table1[[#This Row],[COMBINED]],STANDINGS_R[COMBINED],0),COLUMN(STANDINGS_R[PLACE IN LEAGUE]))</f>
        <v>10</v>
      </c>
      <c r="F2130">
        <f>16-INDEX(STANDINGS_HR[],MATCH(Table1[[#This Row],[COMBINED]],STANDINGS_HR[COMBINED],0),COLUMN(STANDINGS_HR[PLACE IN LEAGUE]))</f>
        <v>7</v>
      </c>
      <c r="G2130">
        <f>16-INDEX(STANDINGS_RBI[],MATCH(Table1[[#This Row],[COMBINED]],STANDINGS_RBI[COMBINED],0),COLUMN(STANDINGS_RBI[PLACE IN LEAGUE]))</f>
        <v>8</v>
      </c>
      <c r="H2130">
        <f>16-INDEX(STANDINGS_SB[],MATCH(Table1[[#This Row],[COMBINED]],STANDINGS_SB[COMBINED],0),COLUMN(STANDINGS_SB[PLACE IN LEAGUE]))</f>
        <v>1</v>
      </c>
      <c r="I2130">
        <f>16-INDEX(STANDINGS_ERA[],MATCH(Table1[[#This Row],[COMBINED]],STANDINGS_ERA[COMBINED],0),COLUMN(STANDINGS_ERA[PLACE IN LEAGUE]))</f>
        <v>4</v>
      </c>
      <c r="J2130">
        <f>16-INDEX(STANDINGS_WHIP[],MATCH(Table1[[#This Row],[COMBINED]],STANDINGS_WHIP[COMBINED],0),COLUMN(STANDINGS_WHIP[PLACE IN LEAGUE]))</f>
        <v>6</v>
      </c>
      <c r="K2130">
        <f>16-INDEX(STANDINGS_W[],MATCH(Table1[[#This Row],[COMBINED]],STANDINGS_W[COMBINED],0),COLUMN(STANDINGS_W[PLACE IN LEAGUE]))</f>
        <v>9</v>
      </c>
      <c r="L2130">
        <f>16-INDEX(STANDINGS_K[],MATCH(Table1[[#This Row],[COMBINED]],STANDINGS_K[COMBINED],0),COLUMN(STANDINGS_K[PLACE IN LEAGUE]))</f>
        <v>10</v>
      </c>
      <c r="M2130">
        <f>16-INDEX(STANDINGS_SV[],MATCH(Table1[[#This Row],[COMBINED]],STANDINGS_SV[COMBINED],0),COLUMN(STANDINGS_SV[PLACE IN LEAGUE]))</f>
        <v>1</v>
      </c>
      <c r="N2130">
        <f>SUM(Table1[[#This Row],[BA]:[SV]])</f>
        <v>69</v>
      </c>
      <c r="O2130">
        <v>10</v>
      </c>
    </row>
    <row r="2131" spans="1:15" x14ac:dyDescent="0.25">
      <c r="A2131" t="s">
        <v>149</v>
      </c>
      <c r="B2131" t="s">
        <v>2148</v>
      </c>
      <c r="C2131" t="str">
        <f>Table1[[#This Row],[League]]&amp;Table1[[#This Row],[Team]]</f>
        <v>$150 Draft Champions Jan 25 1:00 pm Lg.3624Magic Markers</v>
      </c>
      <c r="D2131">
        <f>16-INDEX(STANDINGS_BA[],MATCH(Table1[[#This Row],[COMBINED]],STANDINGS_BA[COMBINED],0),COLUMN(STANDINGS_BA[PLACE IN LEAGUE]))</f>
        <v>9</v>
      </c>
      <c r="E2131">
        <f>16-INDEX(STANDINGS_R[],MATCH(Table1[[#This Row],[COMBINED]],STANDINGS_R[COMBINED],0),COLUMN(STANDINGS_R[PLACE IN LEAGUE]))</f>
        <v>7</v>
      </c>
      <c r="F2131">
        <f>16-INDEX(STANDINGS_HR[],MATCH(Table1[[#This Row],[COMBINED]],STANDINGS_HR[COMBINED],0),COLUMN(STANDINGS_HR[PLACE IN LEAGUE]))</f>
        <v>12</v>
      </c>
      <c r="G2131">
        <f>16-INDEX(STANDINGS_RBI[],MATCH(Table1[[#This Row],[COMBINED]],STANDINGS_RBI[COMBINED],0),COLUMN(STANDINGS_RBI[PLACE IN LEAGUE]))</f>
        <v>11</v>
      </c>
      <c r="H2131">
        <f>16-INDEX(STANDINGS_SB[],MATCH(Table1[[#This Row],[COMBINED]],STANDINGS_SB[COMBINED],0),COLUMN(STANDINGS_SB[PLACE IN LEAGUE]))</f>
        <v>2</v>
      </c>
      <c r="I2131">
        <f>16-INDEX(STANDINGS_ERA[],MATCH(Table1[[#This Row],[COMBINED]],STANDINGS_ERA[COMBINED],0),COLUMN(STANDINGS_ERA[PLACE IN LEAGUE]))</f>
        <v>5</v>
      </c>
      <c r="J2131">
        <f>16-INDEX(STANDINGS_WHIP[],MATCH(Table1[[#This Row],[COMBINED]],STANDINGS_WHIP[COMBINED],0),COLUMN(STANDINGS_WHIP[PLACE IN LEAGUE]))</f>
        <v>5</v>
      </c>
      <c r="K2131">
        <f>16-INDEX(STANDINGS_W[],MATCH(Table1[[#This Row],[COMBINED]],STANDINGS_W[COMBINED],0),COLUMN(STANDINGS_W[PLACE IN LEAGUE]))</f>
        <v>10</v>
      </c>
      <c r="L2131">
        <f>16-INDEX(STANDINGS_K[],MATCH(Table1[[#This Row],[COMBINED]],STANDINGS_K[COMBINED],0),COLUMN(STANDINGS_K[PLACE IN LEAGUE]))</f>
        <v>6</v>
      </c>
      <c r="M2131">
        <f>16-INDEX(STANDINGS_SV[],MATCH(Table1[[#This Row],[COMBINED]],STANDINGS_SV[COMBINED],0),COLUMN(STANDINGS_SV[PLACE IN LEAGUE]))</f>
        <v>2</v>
      </c>
      <c r="N2131">
        <f>SUM(Table1[[#This Row],[BA]:[SV]])</f>
        <v>69</v>
      </c>
      <c r="O2131">
        <v>11</v>
      </c>
    </row>
    <row r="2132" spans="1:15" x14ac:dyDescent="0.25">
      <c r="A2132" t="s">
        <v>2155</v>
      </c>
      <c r="B2132" t="s">
        <v>2148</v>
      </c>
      <c r="C2132" t="str">
        <f>Table1[[#This Row],[League]]&amp;Table1[[#This Row],[Team]]</f>
        <v>$150 Draft Champions Jan 25 1:00 pm Lg.36247Stars reign</v>
      </c>
      <c r="D2132">
        <f>16-INDEX(STANDINGS_BA[],MATCH(Table1[[#This Row],[COMBINED]],STANDINGS_BA[COMBINED],0),COLUMN(STANDINGS_BA[PLACE IN LEAGUE]))</f>
        <v>7</v>
      </c>
      <c r="E2132">
        <f>16-INDEX(STANDINGS_R[],MATCH(Table1[[#This Row],[COMBINED]],STANDINGS_R[COMBINED],0),COLUMN(STANDINGS_R[PLACE IN LEAGUE]))</f>
        <v>6</v>
      </c>
      <c r="F2132">
        <f>16-INDEX(STANDINGS_HR[],MATCH(Table1[[#This Row],[COMBINED]],STANDINGS_HR[COMBINED],0),COLUMN(STANDINGS_HR[PLACE IN LEAGUE]))</f>
        <v>6</v>
      </c>
      <c r="G2132">
        <f>16-INDEX(STANDINGS_RBI[],MATCH(Table1[[#This Row],[COMBINED]],STANDINGS_RBI[COMBINED],0),COLUMN(STANDINGS_RBI[PLACE IN LEAGUE]))</f>
        <v>5</v>
      </c>
      <c r="H2132">
        <f>16-INDEX(STANDINGS_SB[],MATCH(Table1[[#This Row],[COMBINED]],STANDINGS_SB[COMBINED],0),COLUMN(STANDINGS_SB[PLACE IN LEAGUE]))</f>
        <v>15</v>
      </c>
      <c r="I2132">
        <f>16-INDEX(STANDINGS_ERA[],MATCH(Table1[[#This Row],[COMBINED]],STANDINGS_ERA[COMBINED],0),COLUMN(STANDINGS_ERA[PLACE IN LEAGUE]))</f>
        <v>1</v>
      </c>
      <c r="J2132">
        <f>16-INDEX(STANDINGS_WHIP[],MATCH(Table1[[#This Row],[COMBINED]],STANDINGS_WHIP[COMBINED],0),COLUMN(STANDINGS_WHIP[PLACE IN LEAGUE]))</f>
        <v>4</v>
      </c>
      <c r="K2132">
        <f>16-INDEX(STANDINGS_W[],MATCH(Table1[[#This Row],[COMBINED]],STANDINGS_W[COMBINED],0),COLUMN(STANDINGS_W[PLACE IN LEAGUE]))</f>
        <v>8</v>
      </c>
      <c r="L2132">
        <f>16-INDEX(STANDINGS_K[],MATCH(Table1[[#This Row],[COMBINED]],STANDINGS_K[COMBINED],0),COLUMN(STANDINGS_K[PLACE IN LEAGUE]))</f>
        <v>7</v>
      </c>
      <c r="M2132">
        <f>16-INDEX(STANDINGS_SV[],MATCH(Table1[[#This Row],[COMBINED]],STANDINGS_SV[COMBINED],0),COLUMN(STANDINGS_SV[PLACE IN LEAGUE]))</f>
        <v>3</v>
      </c>
      <c r="N2132">
        <f>SUM(Table1[[#This Row],[BA]:[SV]])</f>
        <v>62</v>
      </c>
      <c r="O2132">
        <v>12</v>
      </c>
    </row>
    <row r="2133" spans="1:15" x14ac:dyDescent="0.25">
      <c r="A2133" t="s">
        <v>2153</v>
      </c>
      <c r="B2133" t="s">
        <v>2148</v>
      </c>
      <c r="C2133" t="str">
        <f>Table1[[#This Row],[League]]&amp;Table1[[#This Row],[Team]]</f>
        <v>$150 Draft Champions Jan 25 1:00 pm Lg.3624O Town DC 1</v>
      </c>
      <c r="D2133">
        <f>16-INDEX(STANDINGS_BA[],MATCH(Table1[[#This Row],[COMBINED]],STANDINGS_BA[COMBINED],0),COLUMN(STANDINGS_BA[PLACE IN LEAGUE]))</f>
        <v>10</v>
      </c>
      <c r="E2133">
        <f>16-INDEX(STANDINGS_R[],MATCH(Table1[[#This Row],[COMBINED]],STANDINGS_R[COMBINED],0),COLUMN(STANDINGS_R[PLACE IN LEAGUE]))</f>
        <v>1</v>
      </c>
      <c r="F2133">
        <f>16-INDEX(STANDINGS_HR[],MATCH(Table1[[#This Row],[COMBINED]],STANDINGS_HR[COMBINED],0),COLUMN(STANDINGS_HR[PLACE IN LEAGUE]))</f>
        <v>2</v>
      </c>
      <c r="G2133">
        <f>16-INDEX(STANDINGS_RBI[],MATCH(Table1[[#This Row],[COMBINED]],STANDINGS_RBI[COMBINED],0),COLUMN(STANDINGS_RBI[PLACE IN LEAGUE]))</f>
        <v>1</v>
      </c>
      <c r="H2133">
        <f>16-INDEX(STANDINGS_SB[],MATCH(Table1[[#This Row],[COMBINED]],STANDINGS_SB[COMBINED],0),COLUMN(STANDINGS_SB[PLACE IN LEAGUE]))</f>
        <v>8</v>
      </c>
      <c r="I2133">
        <f>16-INDEX(STANDINGS_ERA[],MATCH(Table1[[#This Row],[COMBINED]],STANDINGS_ERA[COMBINED],0),COLUMN(STANDINGS_ERA[PLACE IN LEAGUE]))</f>
        <v>3</v>
      </c>
      <c r="J2133">
        <f>16-INDEX(STANDINGS_WHIP[],MATCH(Table1[[#This Row],[COMBINED]],STANDINGS_WHIP[COMBINED],0),COLUMN(STANDINGS_WHIP[PLACE IN LEAGUE]))</f>
        <v>9</v>
      </c>
      <c r="K2133">
        <f>16-INDEX(STANDINGS_W[],MATCH(Table1[[#This Row],[COMBINED]],STANDINGS_W[COMBINED],0),COLUMN(STANDINGS_W[PLACE IN LEAGUE]))</f>
        <v>11</v>
      </c>
      <c r="L2133">
        <f>16-INDEX(STANDINGS_K[],MATCH(Table1[[#This Row],[COMBINED]],STANDINGS_K[COMBINED],0),COLUMN(STANDINGS_K[PLACE IN LEAGUE]))</f>
        <v>5</v>
      </c>
      <c r="M2133">
        <f>16-INDEX(STANDINGS_SV[],MATCH(Table1[[#This Row],[COMBINED]],STANDINGS_SV[COMBINED],0),COLUMN(STANDINGS_SV[PLACE IN LEAGUE]))</f>
        <v>7</v>
      </c>
      <c r="N2133">
        <f>SUM(Table1[[#This Row],[BA]:[SV]])</f>
        <v>57</v>
      </c>
      <c r="O2133">
        <v>13</v>
      </c>
    </row>
    <row r="2134" spans="1:15" x14ac:dyDescent="0.25">
      <c r="A2134" t="s">
        <v>2152</v>
      </c>
      <c r="B2134" t="s">
        <v>2148</v>
      </c>
      <c r="C2134" t="str">
        <f>Table1[[#This Row],[League]]&amp;Table1[[#This Row],[Team]]</f>
        <v>$150 Draft Champions Jan 25 1:00 pm Lg.3624Froggy Bottom</v>
      </c>
      <c r="D2134">
        <f>16-INDEX(STANDINGS_BA[],MATCH(Table1[[#This Row],[COMBINED]],STANDINGS_BA[COMBINED],0),COLUMN(STANDINGS_BA[PLACE IN LEAGUE]))</f>
        <v>11</v>
      </c>
      <c r="E2134">
        <f>16-INDEX(STANDINGS_R[],MATCH(Table1[[#This Row],[COMBINED]],STANDINGS_R[COMBINED],0),COLUMN(STANDINGS_R[PLACE IN LEAGUE]))</f>
        <v>9</v>
      </c>
      <c r="F2134">
        <f>16-INDEX(STANDINGS_HR[],MATCH(Table1[[#This Row],[COMBINED]],STANDINGS_HR[COMBINED],0),COLUMN(STANDINGS_HR[PLACE IN LEAGUE]))</f>
        <v>5</v>
      </c>
      <c r="G2134">
        <f>16-INDEX(STANDINGS_RBI[],MATCH(Table1[[#This Row],[COMBINED]],STANDINGS_RBI[COMBINED],0),COLUMN(STANDINGS_RBI[PLACE IN LEAGUE]))</f>
        <v>6</v>
      </c>
      <c r="H2134">
        <f>16-INDEX(STANDINGS_SB[],MATCH(Table1[[#This Row],[COMBINED]],STANDINGS_SB[COMBINED],0),COLUMN(STANDINGS_SB[PLACE IN LEAGUE]))</f>
        <v>6</v>
      </c>
      <c r="I2134">
        <f>16-INDEX(STANDINGS_ERA[],MATCH(Table1[[#This Row],[COMBINED]],STANDINGS_ERA[COMBINED],0),COLUMN(STANDINGS_ERA[PLACE IN LEAGUE]))</f>
        <v>2</v>
      </c>
      <c r="J2134">
        <f>16-INDEX(STANDINGS_WHIP[],MATCH(Table1[[#This Row],[COMBINED]],STANDINGS_WHIP[COMBINED],0),COLUMN(STANDINGS_WHIP[PLACE IN LEAGUE]))</f>
        <v>1</v>
      </c>
      <c r="K2134">
        <f>16-INDEX(STANDINGS_W[],MATCH(Table1[[#This Row],[COMBINED]],STANDINGS_W[COMBINED],0),COLUMN(STANDINGS_W[PLACE IN LEAGUE]))</f>
        <v>2</v>
      </c>
      <c r="L2134">
        <f>16-INDEX(STANDINGS_K[],MATCH(Table1[[#This Row],[COMBINED]],STANDINGS_K[COMBINED],0),COLUMN(STANDINGS_K[PLACE IN LEAGUE]))</f>
        <v>1</v>
      </c>
      <c r="M2134">
        <f>16-INDEX(STANDINGS_SV[],MATCH(Table1[[#This Row],[COMBINED]],STANDINGS_SV[COMBINED],0),COLUMN(STANDINGS_SV[PLACE IN LEAGUE]))</f>
        <v>10</v>
      </c>
      <c r="N2134">
        <f>SUM(Table1[[#This Row],[BA]:[SV]])</f>
        <v>53</v>
      </c>
      <c r="O2134">
        <v>14</v>
      </c>
    </row>
    <row r="2135" spans="1:15" x14ac:dyDescent="0.25">
      <c r="A2135" t="s">
        <v>2160</v>
      </c>
      <c r="B2135" t="s">
        <v>2148</v>
      </c>
      <c r="C2135" t="str">
        <f>Table1[[#This Row],[League]]&amp;Table1[[#This Row],[Team]]</f>
        <v>$150 Draft Champions Jan 25 1:00 pm Lg.3624Hooz Ahn Pherst</v>
      </c>
      <c r="D2135">
        <f>16-INDEX(STANDINGS_BA[],MATCH(Table1[[#This Row],[COMBINED]],STANDINGS_BA[COMBINED],0),COLUMN(STANDINGS_BA[PLACE IN LEAGUE]))</f>
        <v>1</v>
      </c>
      <c r="E2135">
        <f>16-INDEX(STANDINGS_R[],MATCH(Table1[[#This Row],[COMBINED]],STANDINGS_R[COMBINED],0),COLUMN(STANDINGS_R[PLACE IN LEAGUE]))</f>
        <v>4</v>
      </c>
      <c r="F2135">
        <f>16-INDEX(STANDINGS_HR[],MATCH(Table1[[#This Row],[COMBINED]],STANDINGS_HR[COMBINED],0),COLUMN(STANDINGS_HR[PLACE IN LEAGUE]))</f>
        <v>4</v>
      </c>
      <c r="G2135">
        <f>16-INDEX(STANDINGS_RBI[],MATCH(Table1[[#This Row],[COMBINED]],STANDINGS_RBI[COMBINED],0),COLUMN(STANDINGS_RBI[PLACE IN LEAGUE]))</f>
        <v>3</v>
      </c>
      <c r="H2135">
        <f>16-INDEX(STANDINGS_SB[],MATCH(Table1[[#This Row],[COMBINED]],STANDINGS_SB[COMBINED],0),COLUMN(STANDINGS_SB[PLACE IN LEAGUE]))</f>
        <v>4</v>
      </c>
      <c r="I2135">
        <f>16-INDEX(STANDINGS_ERA[],MATCH(Table1[[#This Row],[COMBINED]],STANDINGS_ERA[COMBINED],0),COLUMN(STANDINGS_ERA[PLACE IN LEAGUE]))</f>
        <v>6</v>
      </c>
      <c r="J2135">
        <f>16-INDEX(STANDINGS_WHIP[],MATCH(Table1[[#This Row],[COMBINED]],STANDINGS_WHIP[COMBINED],0),COLUMN(STANDINGS_WHIP[PLACE IN LEAGUE]))</f>
        <v>2</v>
      </c>
      <c r="K2135">
        <f>16-INDEX(STANDINGS_W[],MATCH(Table1[[#This Row],[COMBINED]],STANDINGS_W[COMBINED],0),COLUMN(STANDINGS_W[PLACE IN LEAGUE]))</f>
        <v>3</v>
      </c>
      <c r="L2135">
        <f>16-INDEX(STANDINGS_K[],MATCH(Table1[[#This Row],[COMBINED]],STANDINGS_K[COMBINED],0),COLUMN(STANDINGS_K[PLACE IN LEAGUE]))</f>
        <v>4</v>
      </c>
      <c r="M2135">
        <f>16-INDEX(STANDINGS_SV[],MATCH(Table1[[#This Row],[COMBINED]],STANDINGS_SV[COMBINED],0),COLUMN(STANDINGS_SV[PLACE IN LEAGUE]))</f>
        <v>8</v>
      </c>
      <c r="N2135">
        <f>SUM(Table1[[#This Row],[BA]:[SV]])</f>
        <v>39</v>
      </c>
      <c r="O2135">
        <v>15</v>
      </c>
    </row>
    <row r="2136" spans="1:15" x14ac:dyDescent="0.25">
      <c r="A2136" t="s">
        <v>2165</v>
      </c>
      <c r="B2136" t="s">
        <v>2162</v>
      </c>
      <c r="C2136" t="str">
        <f>Table1[[#This Row],[League]]&amp;Table1[[#This Row],[Team]]</f>
        <v>$150 Draft Champions Jan 26 1:00 pm Lg.3627GoldnMoles</v>
      </c>
      <c r="D2136">
        <f>16-INDEX(STANDINGS_BA[],MATCH(Table1[[#This Row],[COMBINED]],STANDINGS_BA[COMBINED],0),COLUMN(STANDINGS_BA[PLACE IN LEAGUE]))</f>
        <v>8</v>
      </c>
      <c r="E2136">
        <f>16-INDEX(STANDINGS_R[],MATCH(Table1[[#This Row],[COMBINED]],STANDINGS_R[COMBINED],0),COLUMN(STANDINGS_R[PLACE IN LEAGUE]))</f>
        <v>11</v>
      </c>
      <c r="F2136">
        <f>16-INDEX(STANDINGS_HR[],MATCH(Table1[[#This Row],[COMBINED]],STANDINGS_HR[COMBINED],0),COLUMN(STANDINGS_HR[PLACE IN LEAGUE]))</f>
        <v>9</v>
      </c>
      <c r="G2136">
        <f>16-INDEX(STANDINGS_RBI[],MATCH(Table1[[#This Row],[COMBINED]],STANDINGS_RBI[COMBINED],0),COLUMN(STANDINGS_RBI[PLACE IN LEAGUE]))</f>
        <v>10</v>
      </c>
      <c r="H2136">
        <f>16-INDEX(STANDINGS_SB[],MATCH(Table1[[#This Row],[COMBINED]],STANDINGS_SB[COMBINED],0),COLUMN(STANDINGS_SB[PLACE IN LEAGUE]))</f>
        <v>15</v>
      </c>
      <c r="I2136">
        <f>16-INDEX(STANDINGS_ERA[],MATCH(Table1[[#This Row],[COMBINED]],STANDINGS_ERA[COMBINED],0),COLUMN(STANDINGS_ERA[PLACE IN LEAGUE]))</f>
        <v>15</v>
      </c>
      <c r="J2136">
        <f>16-INDEX(STANDINGS_WHIP[],MATCH(Table1[[#This Row],[COMBINED]],STANDINGS_WHIP[COMBINED],0),COLUMN(STANDINGS_WHIP[PLACE IN LEAGUE]))</f>
        <v>15</v>
      </c>
      <c r="K2136">
        <f>16-INDEX(STANDINGS_W[],MATCH(Table1[[#This Row],[COMBINED]],STANDINGS_W[COMBINED],0),COLUMN(STANDINGS_W[PLACE IN LEAGUE]))</f>
        <v>13</v>
      </c>
      <c r="L2136">
        <f>16-INDEX(STANDINGS_K[],MATCH(Table1[[#This Row],[COMBINED]],STANDINGS_K[COMBINED],0),COLUMN(STANDINGS_K[PLACE IN LEAGUE]))</f>
        <v>13</v>
      </c>
      <c r="M2136">
        <f>16-INDEX(STANDINGS_SV[],MATCH(Table1[[#This Row],[COMBINED]],STANDINGS_SV[COMBINED],0),COLUMN(STANDINGS_SV[PLACE IN LEAGUE]))</f>
        <v>15</v>
      </c>
      <c r="N2136">
        <f>SUM(Table1[[#This Row],[BA]:[SV]])</f>
        <v>124</v>
      </c>
      <c r="O2136">
        <v>1</v>
      </c>
    </row>
    <row r="2137" spans="1:15" x14ac:dyDescent="0.25">
      <c r="A2137" t="s">
        <v>223</v>
      </c>
      <c r="B2137" t="s">
        <v>2162</v>
      </c>
      <c r="C2137" t="str">
        <f>Table1[[#This Row],[League]]&amp;Table1[[#This Row],[Team]]</f>
        <v>$150 Draft Champions Jan 26 1:00 pm Lg.3627Slow Horse</v>
      </c>
      <c r="D2137">
        <f>16-INDEX(STANDINGS_BA[],MATCH(Table1[[#This Row],[COMBINED]],STANDINGS_BA[COMBINED],0),COLUMN(STANDINGS_BA[PLACE IN LEAGUE]))</f>
        <v>5</v>
      </c>
      <c r="E2137">
        <f>16-INDEX(STANDINGS_R[],MATCH(Table1[[#This Row],[COMBINED]],STANDINGS_R[COMBINED],0),COLUMN(STANDINGS_R[PLACE IN LEAGUE]))</f>
        <v>15</v>
      </c>
      <c r="F2137">
        <f>16-INDEX(STANDINGS_HR[],MATCH(Table1[[#This Row],[COMBINED]],STANDINGS_HR[COMBINED],0),COLUMN(STANDINGS_HR[PLACE IN LEAGUE]))</f>
        <v>14</v>
      </c>
      <c r="G2137">
        <f>16-INDEX(STANDINGS_RBI[],MATCH(Table1[[#This Row],[COMBINED]],STANDINGS_RBI[COMBINED],0),COLUMN(STANDINGS_RBI[PLACE IN LEAGUE]))</f>
        <v>14</v>
      </c>
      <c r="H2137">
        <f>16-INDEX(STANDINGS_SB[],MATCH(Table1[[#This Row],[COMBINED]],STANDINGS_SB[COMBINED],0),COLUMN(STANDINGS_SB[PLACE IN LEAGUE]))</f>
        <v>14</v>
      </c>
      <c r="I2137">
        <f>16-INDEX(STANDINGS_ERA[],MATCH(Table1[[#This Row],[COMBINED]],STANDINGS_ERA[COMBINED],0),COLUMN(STANDINGS_ERA[PLACE IN LEAGUE]))</f>
        <v>12</v>
      </c>
      <c r="J2137">
        <f>16-INDEX(STANDINGS_WHIP[],MATCH(Table1[[#This Row],[COMBINED]],STANDINGS_WHIP[COMBINED],0),COLUMN(STANDINGS_WHIP[PLACE IN LEAGUE]))</f>
        <v>13</v>
      </c>
      <c r="K2137">
        <f>16-INDEX(STANDINGS_W[],MATCH(Table1[[#This Row],[COMBINED]],STANDINGS_W[COMBINED],0),COLUMN(STANDINGS_W[PLACE IN LEAGUE]))</f>
        <v>15</v>
      </c>
      <c r="L2137">
        <f>16-INDEX(STANDINGS_K[],MATCH(Table1[[#This Row],[COMBINED]],STANDINGS_K[COMBINED],0),COLUMN(STANDINGS_K[PLACE IN LEAGUE]))</f>
        <v>11</v>
      </c>
      <c r="M2137">
        <f>16-INDEX(STANDINGS_SV[],MATCH(Table1[[#This Row],[COMBINED]],STANDINGS_SV[COMBINED],0),COLUMN(STANDINGS_SV[PLACE IN LEAGUE]))</f>
        <v>11</v>
      </c>
      <c r="N2137">
        <f>SUM(Table1[[#This Row],[BA]:[SV]])</f>
        <v>124</v>
      </c>
      <c r="O2137">
        <v>2</v>
      </c>
    </row>
    <row r="2138" spans="1:15" x14ac:dyDescent="0.25">
      <c r="A2138" t="s">
        <v>339</v>
      </c>
      <c r="B2138" t="s">
        <v>2162</v>
      </c>
      <c r="C2138" t="str">
        <f>Table1[[#This Row],[League]]&amp;Table1[[#This Row],[Team]]</f>
        <v>$150 Draft Champions Jan 26 1:00 pm Lg.3627deadmoneyC</v>
      </c>
      <c r="D2138">
        <f>16-INDEX(STANDINGS_BA[],MATCH(Table1[[#This Row],[COMBINED]],STANDINGS_BA[COMBINED],0),COLUMN(STANDINGS_BA[PLACE IN LEAGUE]))</f>
        <v>9</v>
      </c>
      <c r="E2138">
        <f>16-INDEX(STANDINGS_R[],MATCH(Table1[[#This Row],[COMBINED]],STANDINGS_R[COMBINED],0),COLUMN(STANDINGS_R[PLACE IN LEAGUE]))</f>
        <v>9</v>
      </c>
      <c r="F2138">
        <f>16-INDEX(STANDINGS_HR[],MATCH(Table1[[#This Row],[COMBINED]],STANDINGS_HR[COMBINED],0),COLUMN(STANDINGS_HR[PLACE IN LEAGUE]))</f>
        <v>13</v>
      </c>
      <c r="G2138">
        <f>16-INDEX(STANDINGS_RBI[],MATCH(Table1[[#This Row],[COMBINED]],STANDINGS_RBI[COMBINED],0),COLUMN(STANDINGS_RBI[PLACE IN LEAGUE]))</f>
        <v>13</v>
      </c>
      <c r="H2138">
        <f>16-INDEX(STANDINGS_SB[],MATCH(Table1[[#This Row],[COMBINED]],STANDINGS_SB[COMBINED],0),COLUMN(STANDINGS_SB[PLACE IN LEAGUE]))</f>
        <v>12</v>
      </c>
      <c r="I2138">
        <f>16-INDEX(STANDINGS_ERA[],MATCH(Table1[[#This Row],[COMBINED]],STANDINGS_ERA[COMBINED],0),COLUMN(STANDINGS_ERA[PLACE IN LEAGUE]))</f>
        <v>14</v>
      </c>
      <c r="J2138">
        <f>16-INDEX(STANDINGS_WHIP[],MATCH(Table1[[#This Row],[COMBINED]],STANDINGS_WHIP[COMBINED],0),COLUMN(STANDINGS_WHIP[PLACE IN LEAGUE]))</f>
        <v>10</v>
      </c>
      <c r="K2138">
        <f>16-INDEX(STANDINGS_W[],MATCH(Table1[[#This Row],[COMBINED]],STANDINGS_W[COMBINED],0),COLUMN(STANDINGS_W[PLACE IN LEAGUE]))</f>
        <v>6</v>
      </c>
      <c r="L2138">
        <f>16-INDEX(STANDINGS_K[],MATCH(Table1[[#This Row],[COMBINED]],STANDINGS_K[COMBINED],0),COLUMN(STANDINGS_K[PLACE IN LEAGUE]))</f>
        <v>8</v>
      </c>
      <c r="M2138">
        <f>16-INDEX(STANDINGS_SV[],MATCH(Table1[[#This Row],[COMBINED]],STANDINGS_SV[COMBINED],0),COLUMN(STANDINGS_SV[PLACE IN LEAGUE]))</f>
        <v>14</v>
      </c>
      <c r="N2138">
        <f>SUM(Table1[[#This Row],[BA]:[SV]])</f>
        <v>108</v>
      </c>
      <c r="O2138">
        <v>3</v>
      </c>
    </row>
    <row r="2139" spans="1:15" x14ac:dyDescent="0.25">
      <c r="A2139" t="s">
        <v>285</v>
      </c>
      <c r="B2139" t="s">
        <v>2162</v>
      </c>
      <c r="C2139" t="str">
        <f>Table1[[#This Row],[League]]&amp;Table1[[#This Row],[Team]]</f>
        <v>$150 Draft Champions Jan 26 1:00 pm Lg.3627Team king</v>
      </c>
      <c r="D2139">
        <f>16-INDEX(STANDINGS_BA[],MATCH(Table1[[#This Row],[COMBINED]],STANDINGS_BA[COMBINED],0),COLUMN(STANDINGS_BA[PLACE IN LEAGUE]))</f>
        <v>12</v>
      </c>
      <c r="E2139">
        <f>16-INDEX(STANDINGS_R[],MATCH(Table1[[#This Row],[COMBINED]],STANDINGS_R[COMBINED],0),COLUMN(STANDINGS_R[PLACE IN LEAGUE]))</f>
        <v>13</v>
      </c>
      <c r="F2139">
        <f>16-INDEX(STANDINGS_HR[],MATCH(Table1[[#This Row],[COMBINED]],STANDINGS_HR[COMBINED],0),COLUMN(STANDINGS_HR[PLACE IN LEAGUE]))</f>
        <v>15</v>
      </c>
      <c r="G2139">
        <f>16-INDEX(STANDINGS_RBI[],MATCH(Table1[[#This Row],[COMBINED]],STANDINGS_RBI[COMBINED],0),COLUMN(STANDINGS_RBI[PLACE IN LEAGUE]))</f>
        <v>15</v>
      </c>
      <c r="H2139">
        <f>16-INDEX(STANDINGS_SB[],MATCH(Table1[[#This Row],[COMBINED]],STANDINGS_SB[COMBINED],0),COLUMN(STANDINGS_SB[PLACE IN LEAGUE]))</f>
        <v>8</v>
      </c>
      <c r="I2139">
        <f>16-INDEX(STANDINGS_ERA[],MATCH(Table1[[#This Row],[COMBINED]],STANDINGS_ERA[COMBINED],0),COLUMN(STANDINGS_ERA[PLACE IN LEAGUE]))</f>
        <v>7</v>
      </c>
      <c r="J2139">
        <f>16-INDEX(STANDINGS_WHIP[],MATCH(Table1[[#This Row],[COMBINED]],STANDINGS_WHIP[COMBINED],0),COLUMN(STANDINGS_WHIP[PLACE IN LEAGUE]))</f>
        <v>8</v>
      </c>
      <c r="K2139">
        <f>16-INDEX(STANDINGS_W[],MATCH(Table1[[#This Row],[COMBINED]],STANDINGS_W[COMBINED],0),COLUMN(STANDINGS_W[PLACE IN LEAGUE]))</f>
        <v>9</v>
      </c>
      <c r="L2139">
        <f>16-INDEX(STANDINGS_K[],MATCH(Table1[[#This Row],[COMBINED]],STANDINGS_K[COMBINED],0),COLUMN(STANDINGS_K[PLACE IN LEAGUE]))</f>
        <v>10</v>
      </c>
      <c r="M2139">
        <f>16-INDEX(STANDINGS_SV[],MATCH(Table1[[#This Row],[COMBINED]],STANDINGS_SV[COMBINED],0),COLUMN(STANDINGS_SV[PLACE IN LEAGUE]))</f>
        <v>2</v>
      </c>
      <c r="N2139">
        <f>SUM(Table1[[#This Row],[BA]:[SV]])</f>
        <v>99</v>
      </c>
      <c r="O2139">
        <v>4</v>
      </c>
    </row>
    <row r="2140" spans="1:15" x14ac:dyDescent="0.25">
      <c r="A2140" t="s">
        <v>2163</v>
      </c>
      <c r="B2140" t="s">
        <v>2162</v>
      </c>
      <c r="C2140" t="str">
        <f>Table1[[#This Row],[League]]&amp;Table1[[#This Row],[Team]]</f>
        <v>$150 Draft Champions Jan 26 1:00 pm Lg.3627Laser Show. Relax. Redux.</v>
      </c>
      <c r="D2140">
        <f>16-INDEX(STANDINGS_BA[],MATCH(Table1[[#This Row],[COMBINED]],STANDINGS_BA[COMBINED],0),COLUMN(STANDINGS_BA[PLACE IN LEAGUE]))</f>
        <v>13</v>
      </c>
      <c r="E2140">
        <f>16-INDEX(STANDINGS_R[],MATCH(Table1[[#This Row],[COMBINED]],STANDINGS_R[COMBINED],0),COLUMN(STANDINGS_R[PLACE IN LEAGUE]))</f>
        <v>12</v>
      </c>
      <c r="F2140">
        <f>16-INDEX(STANDINGS_HR[],MATCH(Table1[[#This Row],[COMBINED]],STANDINGS_HR[COMBINED],0),COLUMN(STANDINGS_HR[PLACE IN LEAGUE]))</f>
        <v>12</v>
      </c>
      <c r="G2140">
        <f>16-INDEX(STANDINGS_RBI[],MATCH(Table1[[#This Row],[COMBINED]],STANDINGS_RBI[COMBINED],0),COLUMN(STANDINGS_RBI[PLACE IN LEAGUE]))</f>
        <v>9</v>
      </c>
      <c r="H2140">
        <f>16-INDEX(STANDINGS_SB[],MATCH(Table1[[#This Row],[COMBINED]],STANDINGS_SB[COMBINED],0),COLUMN(STANDINGS_SB[PLACE IN LEAGUE]))</f>
        <v>13</v>
      </c>
      <c r="I2140">
        <f>16-INDEX(STANDINGS_ERA[],MATCH(Table1[[#This Row],[COMBINED]],STANDINGS_ERA[COMBINED],0),COLUMN(STANDINGS_ERA[PLACE IN LEAGUE]))</f>
        <v>4</v>
      </c>
      <c r="J2140">
        <f>16-INDEX(STANDINGS_WHIP[],MATCH(Table1[[#This Row],[COMBINED]],STANDINGS_WHIP[COMBINED],0),COLUMN(STANDINGS_WHIP[PLACE IN LEAGUE]))</f>
        <v>5</v>
      </c>
      <c r="K2140">
        <f>16-INDEX(STANDINGS_W[],MATCH(Table1[[#This Row],[COMBINED]],STANDINGS_W[COMBINED],0),COLUMN(STANDINGS_W[PLACE IN LEAGUE]))</f>
        <v>8</v>
      </c>
      <c r="L2140">
        <f>16-INDEX(STANDINGS_K[],MATCH(Table1[[#This Row],[COMBINED]],STANDINGS_K[COMBINED],0),COLUMN(STANDINGS_K[PLACE IN LEAGUE]))</f>
        <v>14</v>
      </c>
      <c r="M2140">
        <f>16-INDEX(STANDINGS_SV[],MATCH(Table1[[#This Row],[COMBINED]],STANDINGS_SV[COMBINED],0),COLUMN(STANDINGS_SV[PLACE IN LEAGUE]))</f>
        <v>7</v>
      </c>
      <c r="N2140">
        <f>SUM(Table1[[#This Row],[BA]:[SV]])</f>
        <v>97</v>
      </c>
      <c r="O2140">
        <v>5</v>
      </c>
    </row>
    <row r="2141" spans="1:15" x14ac:dyDescent="0.25">
      <c r="A2141" t="s">
        <v>445</v>
      </c>
      <c r="B2141" t="s">
        <v>2162</v>
      </c>
      <c r="C2141" t="str">
        <f>Table1[[#This Row],[League]]&amp;Table1[[#This Row],[Team]]</f>
        <v>$150 Draft Champions Jan 26 1:00 pm Lg.3627Mega Powers Explode</v>
      </c>
      <c r="D2141">
        <f>16-INDEX(STANDINGS_BA[],MATCH(Table1[[#This Row],[COMBINED]],STANDINGS_BA[COMBINED],0),COLUMN(STANDINGS_BA[PLACE IN LEAGUE]))</f>
        <v>14</v>
      </c>
      <c r="E2141">
        <f>16-INDEX(STANDINGS_R[],MATCH(Table1[[#This Row],[COMBINED]],STANDINGS_R[COMBINED],0),COLUMN(STANDINGS_R[PLACE IN LEAGUE]))</f>
        <v>6</v>
      </c>
      <c r="F2141">
        <f>16-INDEX(STANDINGS_HR[],MATCH(Table1[[#This Row],[COMBINED]],STANDINGS_HR[COMBINED],0),COLUMN(STANDINGS_HR[PLACE IN LEAGUE]))</f>
        <v>10</v>
      </c>
      <c r="G2141">
        <f>16-INDEX(STANDINGS_RBI[],MATCH(Table1[[#This Row],[COMBINED]],STANDINGS_RBI[COMBINED],0),COLUMN(STANDINGS_RBI[PLACE IN LEAGUE]))</f>
        <v>12</v>
      </c>
      <c r="H2141">
        <f>16-INDEX(STANDINGS_SB[],MATCH(Table1[[#This Row],[COMBINED]],STANDINGS_SB[COMBINED],0),COLUMN(STANDINGS_SB[PLACE IN LEAGUE]))</f>
        <v>4</v>
      </c>
      <c r="I2141">
        <f>16-INDEX(STANDINGS_ERA[],MATCH(Table1[[#This Row],[COMBINED]],STANDINGS_ERA[COMBINED],0),COLUMN(STANDINGS_ERA[PLACE IN LEAGUE]))</f>
        <v>8</v>
      </c>
      <c r="J2141">
        <f>16-INDEX(STANDINGS_WHIP[],MATCH(Table1[[#This Row],[COMBINED]],STANDINGS_WHIP[COMBINED],0),COLUMN(STANDINGS_WHIP[PLACE IN LEAGUE]))</f>
        <v>12</v>
      </c>
      <c r="K2141">
        <f>16-INDEX(STANDINGS_W[],MATCH(Table1[[#This Row],[COMBINED]],STANDINGS_W[COMBINED],0),COLUMN(STANDINGS_W[PLACE IN LEAGUE]))</f>
        <v>10</v>
      </c>
      <c r="L2141">
        <f>16-INDEX(STANDINGS_K[],MATCH(Table1[[#This Row],[COMBINED]],STANDINGS_K[COMBINED],0),COLUMN(STANDINGS_K[PLACE IN LEAGUE]))</f>
        <v>12</v>
      </c>
      <c r="M2141">
        <f>16-INDEX(STANDINGS_SV[],MATCH(Table1[[#This Row],[COMBINED]],STANDINGS_SV[COMBINED],0),COLUMN(STANDINGS_SV[PLACE IN LEAGUE]))</f>
        <v>4</v>
      </c>
      <c r="N2141">
        <f>SUM(Table1[[#This Row],[BA]:[SV]])</f>
        <v>92</v>
      </c>
      <c r="O2141">
        <v>6</v>
      </c>
    </row>
    <row r="2142" spans="1:15" x14ac:dyDescent="0.25">
      <c r="A2142" t="s">
        <v>289</v>
      </c>
      <c r="B2142" t="s">
        <v>2162</v>
      </c>
      <c r="C2142" t="str">
        <f>Table1[[#This Row],[League]]&amp;Table1[[#This Row],[Team]]</f>
        <v>$150 Draft Champions Jan 26 1:00 pm Lg.3627Aardvarks</v>
      </c>
      <c r="D2142">
        <f>16-INDEX(STANDINGS_BA[],MATCH(Table1[[#This Row],[COMBINED]],STANDINGS_BA[COMBINED],0),COLUMN(STANDINGS_BA[PLACE IN LEAGUE]))</f>
        <v>10</v>
      </c>
      <c r="E2142">
        <f>16-INDEX(STANDINGS_R[],MATCH(Table1[[#This Row],[COMBINED]],STANDINGS_R[COMBINED],0),COLUMN(STANDINGS_R[PLACE IN LEAGUE]))</f>
        <v>14</v>
      </c>
      <c r="F2142">
        <f>16-INDEX(STANDINGS_HR[],MATCH(Table1[[#This Row],[COMBINED]],STANDINGS_HR[COMBINED],0),COLUMN(STANDINGS_HR[PLACE IN LEAGUE]))</f>
        <v>11</v>
      </c>
      <c r="G2142">
        <f>16-INDEX(STANDINGS_RBI[],MATCH(Table1[[#This Row],[COMBINED]],STANDINGS_RBI[COMBINED],0),COLUMN(STANDINGS_RBI[PLACE IN LEAGUE]))</f>
        <v>8</v>
      </c>
      <c r="H2142">
        <f>16-INDEX(STANDINGS_SB[],MATCH(Table1[[#This Row],[COMBINED]],STANDINGS_SB[COMBINED],0),COLUMN(STANDINGS_SB[PLACE IN LEAGUE]))</f>
        <v>11</v>
      </c>
      <c r="I2142">
        <f>16-INDEX(STANDINGS_ERA[],MATCH(Table1[[#This Row],[COMBINED]],STANDINGS_ERA[COMBINED],0),COLUMN(STANDINGS_ERA[PLACE IN LEAGUE]))</f>
        <v>3</v>
      </c>
      <c r="J2142">
        <f>16-INDEX(STANDINGS_WHIP[],MATCH(Table1[[#This Row],[COMBINED]],STANDINGS_WHIP[COMBINED],0),COLUMN(STANDINGS_WHIP[PLACE IN LEAGUE]))</f>
        <v>7</v>
      </c>
      <c r="K2142">
        <f>16-INDEX(STANDINGS_W[],MATCH(Table1[[#This Row],[COMBINED]],STANDINGS_W[COMBINED],0),COLUMN(STANDINGS_W[PLACE IN LEAGUE]))</f>
        <v>7</v>
      </c>
      <c r="L2142">
        <f>16-INDEX(STANDINGS_K[],MATCH(Table1[[#This Row],[COMBINED]],STANDINGS_K[COMBINED],0),COLUMN(STANDINGS_K[PLACE IN LEAGUE]))</f>
        <v>6</v>
      </c>
      <c r="M2142">
        <f>16-INDEX(STANDINGS_SV[],MATCH(Table1[[#This Row],[COMBINED]],STANDINGS_SV[COMBINED],0),COLUMN(STANDINGS_SV[PLACE IN LEAGUE]))</f>
        <v>1</v>
      </c>
      <c r="N2142">
        <f>SUM(Table1[[#This Row],[BA]:[SV]])</f>
        <v>78</v>
      </c>
      <c r="O2142">
        <v>7</v>
      </c>
    </row>
    <row r="2143" spans="1:15" x14ac:dyDescent="0.25">
      <c r="A2143" t="s">
        <v>513</v>
      </c>
      <c r="B2143" t="s">
        <v>2162</v>
      </c>
      <c r="C2143" t="str">
        <f>Table1[[#This Row],[League]]&amp;Table1[[#This Row],[Team]]</f>
        <v>$150 Draft Champions Jan 26 1:00 pm Lg.3627Strikeouts</v>
      </c>
      <c r="D2143">
        <f>16-INDEX(STANDINGS_BA[],MATCH(Table1[[#This Row],[COMBINED]],STANDINGS_BA[COMBINED],0),COLUMN(STANDINGS_BA[PLACE IN LEAGUE]))</f>
        <v>3</v>
      </c>
      <c r="E2143">
        <f>16-INDEX(STANDINGS_R[],MATCH(Table1[[#This Row],[COMBINED]],STANDINGS_R[COMBINED],0),COLUMN(STANDINGS_R[PLACE IN LEAGUE]))</f>
        <v>5</v>
      </c>
      <c r="F2143">
        <f>16-INDEX(STANDINGS_HR[],MATCH(Table1[[#This Row],[COMBINED]],STANDINGS_HR[COMBINED],0),COLUMN(STANDINGS_HR[PLACE IN LEAGUE]))</f>
        <v>6</v>
      </c>
      <c r="G2143">
        <f>16-INDEX(STANDINGS_RBI[],MATCH(Table1[[#This Row],[COMBINED]],STANDINGS_RBI[COMBINED],0),COLUMN(STANDINGS_RBI[PLACE IN LEAGUE]))</f>
        <v>5</v>
      </c>
      <c r="H2143">
        <f>16-INDEX(STANDINGS_SB[],MATCH(Table1[[#This Row],[COMBINED]],STANDINGS_SB[COMBINED],0),COLUMN(STANDINGS_SB[PLACE IN LEAGUE]))</f>
        <v>6</v>
      </c>
      <c r="I2143">
        <f>16-INDEX(STANDINGS_ERA[],MATCH(Table1[[#This Row],[COMBINED]],STANDINGS_ERA[COMBINED],0),COLUMN(STANDINGS_ERA[PLACE IN LEAGUE]))</f>
        <v>9</v>
      </c>
      <c r="J2143">
        <f>16-INDEX(STANDINGS_WHIP[],MATCH(Table1[[#This Row],[COMBINED]],STANDINGS_WHIP[COMBINED],0),COLUMN(STANDINGS_WHIP[PLACE IN LEAGUE]))</f>
        <v>6</v>
      </c>
      <c r="K2143">
        <f>16-INDEX(STANDINGS_W[],MATCH(Table1[[#This Row],[COMBINED]],STANDINGS_W[COMBINED],0),COLUMN(STANDINGS_W[PLACE IN LEAGUE]))</f>
        <v>14</v>
      </c>
      <c r="L2143">
        <f>16-INDEX(STANDINGS_K[],MATCH(Table1[[#This Row],[COMBINED]],STANDINGS_K[COMBINED],0),COLUMN(STANDINGS_K[PLACE IN LEAGUE]))</f>
        <v>9</v>
      </c>
      <c r="M2143">
        <f>16-INDEX(STANDINGS_SV[],MATCH(Table1[[#This Row],[COMBINED]],STANDINGS_SV[COMBINED],0),COLUMN(STANDINGS_SV[PLACE IN LEAGUE]))</f>
        <v>8</v>
      </c>
      <c r="N2143">
        <f>SUM(Table1[[#This Row],[BA]:[SV]])</f>
        <v>71</v>
      </c>
      <c r="O2143">
        <v>8</v>
      </c>
    </row>
    <row r="2144" spans="1:15" x14ac:dyDescent="0.25">
      <c r="A2144" t="s">
        <v>2161</v>
      </c>
      <c r="B2144" t="s">
        <v>2162</v>
      </c>
      <c r="C2144" t="str">
        <f>Table1[[#This Row],[League]]&amp;Table1[[#This Row],[Team]]</f>
        <v>$150 Draft Champions Jan 26 1:00 pm Lg.3627Maddon Gnomes 2</v>
      </c>
      <c r="D2144">
        <f>16-INDEX(STANDINGS_BA[],MATCH(Table1[[#This Row],[COMBINED]],STANDINGS_BA[COMBINED],0),COLUMN(STANDINGS_BA[PLACE IN LEAGUE]))</f>
        <v>15</v>
      </c>
      <c r="E2144">
        <f>16-INDEX(STANDINGS_R[],MATCH(Table1[[#This Row],[COMBINED]],STANDINGS_R[COMBINED],0),COLUMN(STANDINGS_R[PLACE IN LEAGUE]))</f>
        <v>8</v>
      </c>
      <c r="F2144">
        <f>16-INDEX(STANDINGS_HR[],MATCH(Table1[[#This Row],[COMBINED]],STANDINGS_HR[COMBINED],0),COLUMN(STANDINGS_HR[PLACE IN LEAGUE]))</f>
        <v>8</v>
      </c>
      <c r="G2144">
        <f>16-INDEX(STANDINGS_RBI[],MATCH(Table1[[#This Row],[COMBINED]],STANDINGS_RBI[COMBINED],0),COLUMN(STANDINGS_RBI[PLACE IN LEAGUE]))</f>
        <v>11</v>
      </c>
      <c r="H2144">
        <f>16-INDEX(STANDINGS_SB[],MATCH(Table1[[#This Row],[COMBINED]],STANDINGS_SB[COMBINED],0),COLUMN(STANDINGS_SB[PLACE IN LEAGUE]))</f>
        <v>9</v>
      </c>
      <c r="I2144">
        <f>16-INDEX(STANDINGS_ERA[],MATCH(Table1[[#This Row],[COMBINED]],STANDINGS_ERA[COMBINED],0),COLUMN(STANDINGS_ERA[PLACE IN LEAGUE]))</f>
        <v>1</v>
      </c>
      <c r="J2144">
        <f>16-INDEX(STANDINGS_WHIP[],MATCH(Table1[[#This Row],[COMBINED]],STANDINGS_WHIP[COMBINED],0),COLUMN(STANDINGS_WHIP[PLACE IN LEAGUE]))</f>
        <v>1</v>
      </c>
      <c r="K2144">
        <f>16-INDEX(STANDINGS_W[],MATCH(Table1[[#This Row],[COMBINED]],STANDINGS_W[COMBINED],0),COLUMN(STANDINGS_W[PLACE IN LEAGUE]))</f>
        <v>1</v>
      </c>
      <c r="L2144">
        <f>16-INDEX(STANDINGS_K[],MATCH(Table1[[#This Row],[COMBINED]],STANDINGS_K[COMBINED],0),COLUMN(STANDINGS_K[PLACE IN LEAGUE]))</f>
        <v>1</v>
      </c>
      <c r="M2144">
        <f>16-INDEX(STANDINGS_SV[],MATCH(Table1[[#This Row],[COMBINED]],STANDINGS_SV[COMBINED],0),COLUMN(STANDINGS_SV[PLACE IN LEAGUE]))</f>
        <v>13</v>
      </c>
      <c r="N2144">
        <f>SUM(Table1[[#This Row],[BA]:[SV]])</f>
        <v>68</v>
      </c>
      <c r="O2144">
        <v>9</v>
      </c>
    </row>
    <row r="2145" spans="1:15" x14ac:dyDescent="0.25">
      <c r="A2145" t="s">
        <v>43</v>
      </c>
      <c r="B2145" t="s">
        <v>2162</v>
      </c>
      <c r="C2145" t="str">
        <f>Table1[[#This Row],[League]]&amp;Table1[[#This Row],[Team]]</f>
        <v>$150 Draft Champions Jan 26 1:00 pm Lg.3627Mad Russian</v>
      </c>
      <c r="D2145">
        <f>16-INDEX(STANDINGS_BA[],MATCH(Table1[[#This Row],[COMBINED]],STANDINGS_BA[COMBINED],0),COLUMN(STANDINGS_BA[PLACE IN LEAGUE]))</f>
        <v>6</v>
      </c>
      <c r="E2145">
        <f>16-INDEX(STANDINGS_R[],MATCH(Table1[[#This Row],[COMBINED]],STANDINGS_R[COMBINED],0),COLUMN(STANDINGS_R[PLACE IN LEAGUE]))</f>
        <v>10</v>
      </c>
      <c r="F2145">
        <f>16-INDEX(STANDINGS_HR[],MATCH(Table1[[#This Row],[COMBINED]],STANDINGS_HR[COMBINED],0),COLUMN(STANDINGS_HR[PLACE IN LEAGUE]))</f>
        <v>7</v>
      </c>
      <c r="G2145">
        <f>16-INDEX(STANDINGS_RBI[],MATCH(Table1[[#This Row],[COMBINED]],STANDINGS_RBI[COMBINED],0),COLUMN(STANDINGS_RBI[PLACE IN LEAGUE]))</f>
        <v>7</v>
      </c>
      <c r="H2145">
        <f>16-INDEX(STANDINGS_SB[],MATCH(Table1[[#This Row],[COMBINED]],STANDINGS_SB[COMBINED],0),COLUMN(STANDINGS_SB[PLACE IN LEAGUE]))</f>
        <v>10</v>
      </c>
      <c r="I2145">
        <f>16-INDEX(STANDINGS_ERA[],MATCH(Table1[[#This Row],[COMBINED]],STANDINGS_ERA[COMBINED],0),COLUMN(STANDINGS_ERA[PLACE IN LEAGUE]))</f>
        <v>5</v>
      </c>
      <c r="J2145">
        <f>16-INDEX(STANDINGS_WHIP[],MATCH(Table1[[#This Row],[COMBINED]],STANDINGS_WHIP[COMBINED],0),COLUMN(STANDINGS_WHIP[PLACE IN LEAGUE]))</f>
        <v>4</v>
      </c>
      <c r="K2145">
        <f>16-INDEX(STANDINGS_W[],MATCH(Table1[[#This Row],[COMBINED]],STANDINGS_W[COMBINED],0),COLUMN(STANDINGS_W[PLACE IN LEAGUE]))</f>
        <v>2</v>
      </c>
      <c r="L2145">
        <f>16-INDEX(STANDINGS_K[],MATCH(Table1[[#This Row],[COMBINED]],STANDINGS_K[COMBINED],0),COLUMN(STANDINGS_K[PLACE IN LEAGUE]))</f>
        <v>4</v>
      </c>
      <c r="M2145">
        <f>16-INDEX(STANDINGS_SV[],MATCH(Table1[[#This Row],[COMBINED]],STANDINGS_SV[COMBINED],0),COLUMN(STANDINGS_SV[PLACE IN LEAGUE]))</f>
        <v>12</v>
      </c>
      <c r="N2145">
        <f>SUM(Table1[[#This Row],[BA]:[SV]])</f>
        <v>67</v>
      </c>
      <c r="O2145">
        <v>10</v>
      </c>
    </row>
    <row r="2146" spans="1:15" x14ac:dyDescent="0.25">
      <c r="A2146" t="s">
        <v>181</v>
      </c>
      <c r="B2146" t="s">
        <v>2162</v>
      </c>
      <c r="C2146" t="str">
        <f>Table1[[#This Row],[League]]&amp;Table1[[#This Row],[Team]]</f>
        <v>$150 Draft Champions Jan 26 1:00 pm Lg.3627CHEEZDAWGZ</v>
      </c>
      <c r="D2146">
        <f>16-INDEX(STANDINGS_BA[],MATCH(Table1[[#This Row],[COMBINED]],STANDINGS_BA[COMBINED],0),COLUMN(STANDINGS_BA[PLACE IN LEAGUE]))</f>
        <v>2</v>
      </c>
      <c r="E2146">
        <f>16-INDEX(STANDINGS_R[],MATCH(Table1[[#This Row],[COMBINED]],STANDINGS_R[COMBINED],0),COLUMN(STANDINGS_R[PLACE IN LEAGUE]))</f>
        <v>1</v>
      </c>
      <c r="F2146">
        <f>16-INDEX(STANDINGS_HR[],MATCH(Table1[[#This Row],[COMBINED]],STANDINGS_HR[COMBINED],0),COLUMN(STANDINGS_HR[PLACE IN LEAGUE]))</f>
        <v>1</v>
      </c>
      <c r="G2146">
        <f>16-INDEX(STANDINGS_RBI[],MATCH(Table1[[#This Row],[COMBINED]],STANDINGS_RBI[COMBINED],0),COLUMN(STANDINGS_RBI[PLACE IN LEAGUE]))</f>
        <v>1</v>
      </c>
      <c r="H2146">
        <f>16-INDEX(STANDINGS_SB[],MATCH(Table1[[#This Row],[COMBINED]],STANDINGS_SB[COMBINED],0),COLUMN(STANDINGS_SB[PLACE IN LEAGUE]))</f>
        <v>7</v>
      </c>
      <c r="I2146">
        <f>16-INDEX(STANDINGS_ERA[],MATCH(Table1[[#This Row],[COMBINED]],STANDINGS_ERA[COMBINED],0),COLUMN(STANDINGS_ERA[PLACE IN LEAGUE]))</f>
        <v>11</v>
      </c>
      <c r="J2146">
        <f>16-INDEX(STANDINGS_WHIP[],MATCH(Table1[[#This Row],[COMBINED]],STANDINGS_WHIP[COMBINED],0),COLUMN(STANDINGS_WHIP[PLACE IN LEAGUE]))</f>
        <v>11</v>
      </c>
      <c r="K2146">
        <f>16-INDEX(STANDINGS_W[],MATCH(Table1[[#This Row],[COMBINED]],STANDINGS_W[COMBINED],0),COLUMN(STANDINGS_W[PLACE IN LEAGUE]))</f>
        <v>12</v>
      </c>
      <c r="L2146">
        <f>16-INDEX(STANDINGS_K[],MATCH(Table1[[#This Row],[COMBINED]],STANDINGS_K[COMBINED],0),COLUMN(STANDINGS_K[PLACE IN LEAGUE]))</f>
        <v>15</v>
      </c>
      <c r="M2146">
        <f>16-INDEX(STANDINGS_SV[],MATCH(Table1[[#This Row],[COMBINED]],STANDINGS_SV[COMBINED],0),COLUMN(STANDINGS_SV[PLACE IN LEAGUE]))</f>
        <v>3</v>
      </c>
      <c r="N2146">
        <f>SUM(Table1[[#This Row],[BA]:[SV]])</f>
        <v>64</v>
      </c>
      <c r="O2146">
        <v>11</v>
      </c>
    </row>
    <row r="2147" spans="1:15" x14ac:dyDescent="0.25">
      <c r="A2147" t="s">
        <v>2167</v>
      </c>
      <c r="B2147" t="s">
        <v>2162</v>
      </c>
      <c r="C2147" t="str">
        <f>Table1[[#This Row],[League]]&amp;Table1[[#This Row],[Team]]</f>
        <v>$150 Draft Champions Jan 26 1:00 pm Lg.3627Gratiot Killers</v>
      </c>
      <c r="D2147">
        <f>16-INDEX(STANDINGS_BA[],MATCH(Table1[[#This Row],[COMBINED]],STANDINGS_BA[COMBINED],0),COLUMN(STANDINGS_BA[PLACE IN LEAGUE]))</f>
        <v>4</v>
      </c>
      <c r="E2147">
        <f>16-INDEX(STANDINGS_R[],MATCH(Table1[[#This Row],[COMBINED]],STANDINGS_R[COMBINED],0),COLUMN(STANDINGS_R[PLACE IN LEAGUE]))</f>
        <v>4</v>
      </c>
      <c r="F2147">
        <f>16-INDEX(STANDINGS_HR[],MATCH(Table1[[#This Row],[COMBINED]],STANDINGS_HR[COMBINED],0),COLUMN(STANDINGS_HR[PLACE IN LEAGUE]))</f>
        <v>4</v>
      </c>
      <c r="G2147">
        <f>16-INDEX(STANDINGS_RBI[],MATCH(Table1[[#This Row],[COMBINED]],STANDINGS_RBI[COMBINED],0),COLUMN(STANDINGS_RBI[PLACE IN LEAGUE]))</f>
        <v>4</v>
      </c>
      <c r="H2147">
        <f>16-INDEX(STANDINGS_SB[],MATCH(Table1[[#This Row],[COMBINED]],STANDINGS_SB[COMBINED],0),COLUMN(STANDINGS_SB[PLACE IN LEAGUE]))</f>
        <v>1</v>
      </c>
      <c r="I2147">
        <f>16-INDEX(STANDINGS_ERA[],MATCH(Table1[[#This Row],[COMBINED]],STANDINGS_ERA[COMBINED],0),COLUMN(STANDINGS_ERA[PLACE IN LEAGUE]))</f>
        <v>10</v>
      </c>
      <c r="J2147">
        <f>16-INDEX(STANDINGS_WHIP[],MATCH(Table1[[#This Row],[COMBINED]],STANDINGS_WHIP[COMBINED],0),COLUMN(STANDINGS_WHIP[PLACE IN LEAGUE]))</f>
        <v>9</v>
      </c>
      <c r="K2147">
        <f>16-INDEX(STANDINGS_W[],MATCH(Table1[[#This Row],[COMBINED]],STANDINGS_W[COMBINED],0),COLUMN(STANDINGS_W[PLACE IN LEAGUE]))</f>
        <v>11</v>
      </c>
      <c r="L2147">
        <f>16-INDEX(STANDINGS_K[],MATCH(Table1[[#This Row],[COMBINED]],STANDINGS_K[COMBINED],0),COLUMN(STANDINGS_K[PLACE IN LEAGUE]))</f>
        <v>5</v>
      </c>
      <c r="M2147">
        <f>16-INDEX(STANDINGS_SV[],MATCH(Table1[[#This Row],[COMBINED]],STANDINGS_SV[COMBINED],0),COLUMN(STANDINGS_SV[PLACE IN LEAGUE]))</f>
        <v>10</v>
      </c>
      <c r="N2147">
        <f>SUM(Table1[[#This Row],[BA]:[SV]])</f>
        <v>62</v>
      </c>
      <c r="O2147">
        <v>12</v>
      </c>
    </row>
    <row r="2148" spans="1:15" x14ac:dyDescent="0.25">
      <c r="A2148" t="s">
        <v>2168</v>
      </c>
      <c r="B2148" t="s">
        <v>2162</v>
      </c>
      <c r="C2148" t="str">
        <f>Table1[[#This Row],[League]]&amp;Table1[[#This Row],[Team]]</f>
        <v>$150 Draft Champions Jan 26 1:00 pm Lg.3627WinterIsComing</v>
      </c>
      <c r="D2148">
        <f>16-INDEX(STANDINGS_BA[],MATCH(Table1[[#This Row],[COMBINED]],STANDINGS_BA[COMBINED],0),COLUMN(STANDINGS_BA[PLACE IN LEAGUE]))</f>
        <v>1</v>
      </c>
      <c r="E2148">
        <f>16-INDEX(STANDINGS_R[],MATCH(Table1[[#This Row],[COMBINED]],STANDINGS_R[COMBINED],0),COLUMN(STANDINGS_R[PLACE IN LEAGUE]))</f>
        <v>3</v>
      </c>
      <c r="F2148">
        <f>16-INDEX(STANDINGS_HR[],MATCH(Table1[[#This Row],[COMBINED]],STANDINGS_HR[COMBINED],0),COLUMN(STANDINGS_HR[PLACE IN LEAGUE]))</f>
        <v>2</v>
      </c>
      <c r="G2148">
        <f>16-INDEX(STANDINGS_RBI[],MATCH(Table1[[#This Row],[COMBINED]],STANDINGS_RBI[COMBINED],0),COLUMN(STANDINGS_RBI[PLACE IN LEAGUE]))</f>
        <v>3</v>
      </c>
      <c r="H2148">
        <f>16-INDEX(STANDINGS_SB[],MATCH(Table1[[#This Row],[COMBINED]],STANDINGS_SB[COMBINED],0),COLUMN(STANDINGS_SB[PLACE IN LEAGUE]))</f>
        <v>3</v>
      </c>
      <c r="I2148">
        <f>16-INDEX(STANDINGS_ERA[],MATCH(Table1[[#This Row],[COMBINED]],STANDINGS_ERA[COMBINED],0),COLUMN(STANDINGS_ERA[PLACE IN LEAGUE]))</f>
        <v>13</v>
      </c>
      <c r="J2148">
        <f>16-INDEX(STANDINGS_WHIP[],MATCH(Table1[[#This Row],[COMBINED]],STANDINGS_WHIP[COMBINED],0),COLUMN(STANDINGS_WHIP[PLACE IN LEAGUE]))</f>
        <v>14</v>
      </c>
      <c r="K2148">
        <f>16-INDEX(STANDINGS_W[],MATCH(Table1[[#This Row],[COMBINED]],STANDINGS_W[COMBINED],0),COLUMN(STANDINGS_W[PLACE IN LEAGUE]))</f>
        <v>5</v>
      </c>
      <c r="L2148">
        <f>16-INDEX(STANDINGS_K[],MATCH(Table1[[#This Row],[COMBINED]],STANDINGS_K[COMBINED],0),COLUMN(STANDINGS_K[PLACE IN LEAGUE]))</f>
        <v>2</v>
      </c>
      <c r="M2148">
        <f>16-INDEX(STANDINGS_SV[],MATCH(Table1[[#This Row],[COMBINED]],STANDINGS_SV[COMBINED],0),COLUMN(STANDINGS_SV[PLACE IN LEAGUE]))</f>
        <v>5</v>
      </c>
      <c r="N2148">
        <f>SUM(Table1[[#This Row],[BA]:[SV]])</f>
        <v>51</v>
      </c>
      <c r="O2148">
        <v>13</v>
      </c>
    </row>
    <row r="2149" spans="1:15" x14ac:dyDescent="0.25">
      <c r="A2149" t="s">
        <v>2164</v>
      </c>
      <c r="B2149" t="s">
        <v>2162</v>
      </c>
      <c r="C2149" t="str">
        <f>Table1[[#This Row],[League]]&amp;Table1[[#This Row],[Team]]</f>
        <v>$150 Draft Champions Jan 26 1:00 pm Lg.3627Sparky's boys</v>
      </c>
      <c r="D2149">
        <f>16-INDEX(STANDINGS_BA[],MATCH(Table1[[#This Row],[COMBINED]],STANDINGS_BA[COMBINED],0),COLUMN(STANDINGS_BA[PLACE IN LEAGUE]))</f>
        <v>11</v>
      </c>
      <c r="E2149">
        <f>16-INDEX(STANDINGS_R[],MATCH(Table1[[#This Row],[COMBINED]],STANDINGS_R[COMBINED],0),COLUMN(STANDINGS_R[PLACE IN LEAGUE]))</f>
        <v>7</v>
      </c>
      <c r="F2149">
        <f>16-INDEX(STANDINGS_HR[],MATCH(Table1[[#This Row],[COMBINED]],STANDINGS_HR[COMBINED],0),COLUMN(STANDINGS_HR[PLACE IN LEAGUE]))</f>
        <v>3</v>
      </c>
      <c r="G2149">
        <f>16-INDEX(STANDINGS_RBI[],MATCH(Table1[[#This Row],[COMBINED]],STANDINGS_RBI[COMBINED],0),COLUMN(STANDINGS_RBI[PLACE IN LEAGUE]))</f>
        <v>6</v>
      </c>
      <c r="H2149">
        <f>16-INDEX(STANDINGS_SB[],MATCH(Table1[[#This Row],[COMBINED]],STANDINGS_SB[COMBINED],0),COLUMN(STANDINGS_SB[PLACE IN LEAGUE]))</f>
        <v>2</v>
      </c>
      <c r="I2149">
        <f>16-INDEX(STANDINGS_ERA[],MATCH(Table1[[#This Row],[COMBINED]],STANDINGS_ERA[COMBINED],0),COLUMN(STANDINGS_ERA[PLACE IN LEAGUE]))</f>
        <v>2</v>
      </c>
      <c r="J2149">
        <f>16-INDEX(STANDINGS_WHIP[],MATCH(Table1[[#This Row],[COMBINED]],STANDINGS_WHIP[COMBINED],0),COLUMN(STANDINGS_WHIP[PLACE IN LEAGUE]))</f>
        <v>2</v>
      </c>
      <c r="K2149">
        <f>16-INDEX(STANDINGS_W[],MATCH(Table1[[#This Row],[COMBINED]],STANDINGS_W[COMBINED],0),COLUMN(STANDINGS_W[PLACE IN LEAGUE]))</f>
        <v>3</v>
      </c>
      <c r="L2149">
        <f>16-INDEX(STANDINGS_K[],MATCH(Table1[[#This Row],[COMBINED]],STANDINGS_K[COMBINED],0),COLUMN(STANDINGS_K[PLACE IN LEAGUE]))</f>
        <v>3</v>
      </c>
      <c r="M2149">
        <f>16-INDEX(STANDINGS_SV[],MATCH(Table1[[#This Row],[COMBINED]],STANDINGS_SV[COMBINED],0),COLUMN(STANDINGS_SV[PLACE IN LEAGUE]))</f>
        <v>9</v>
      </c>
      <c r="N2149">
        <f>SUM(Table1[[#This Row],[BA]:[SV]])</f>
        <v>48</v>
      </c>
      <c r="O2149">
        <v>14</v>
      </c>
    </row>
    <row r="2150" spans="1:15" x14ac:dyDescent="0.25">
      <c r="A2150" t="s">
        <v>2166</v>
      </c>
      <c r="B2150" t="s">
        <v>2162</v>
      </c>
      <c r="C2150" t="str">
        <f>Table1[[#This Row],[League]]&amp;Table1[[#This Row],[Team]]</f>
        <v>$150 Draft Champions Jan 26 1:00 pm Lg.3627Not Fade Away</v>
      </c>
      <c r="D2150">
        <f>16-INDEX(STANDINGS_BA[],MATCH(Table1[[#This Row],[COMBINED]],STANDINGS_BA[COMBINED],0),COLUMN(STANDINGS_BA[PLACE IN LEAGUE]))</f>
        <v>7</v>
      </c>
      <c r="E2150">
        <f>16-INDEX(STANDINGS_R[],MATCH(Table1[[#This Row],[COMBINED]],STANDINGS_R[COMBINED],0),COLUMN(STANDINGS_R[PLACE IN LEAGUE]))</f>
        <v>2</v>
      </c>
      <c r="F2150">
        <f>16-INDEX(STANDINGS_HR[],MATCH(Table1[[#This Row],[COMBINED]],STANDINGS_HR[COMBINED],0),COLUMN(STANDINGS_HR[PLACE IN LEAGUE]))</f>
        <v>5</v>
      </c>
      <c r="G2150">
        <f>16-INDEX(STANDINGS_RBI[],MATCH(Table1[[#This Row],[COMBINED]],STANDINGS_RBI[COMBINED],0),COLUMN(STANDINGS_RBI[PLACE IN LEAGUE]))</f>
        <v>2</v>
      </c>
      <c r="H2150">
        <f>16-INDEX(STANDINGS_SB[],MATCH(Table1[[#This Row],[COMBINED]],STANDINGS_SB[COMBINED],0),COLUMN(STANDINGS_SB[PLACE IN LEAGUE]))</f>
        <v>5</v>
      </c>
      <c r="I2150">
        <f>16-INDEX(STANDINGS_ERA[],MATCH(Table1[[#This Row],[COMBINED]],STANDINGS_ERA[COMBINED],0),COLUMN(STANDINGS_ERA[PLACE IN LEAGUE]))</f>
        <v>6</v>
      </c>
      <c r="J2150">
        <f>16-INDEX(STANDINGS_WHIP[],MATCH(Table1[[#This Row],[COMBINED]],STANDINGS_WHIP[COMBINED],0),COLUMN(STANDINGS_WHIP[PLACE IN LEAGUE]))</f>
        <v>3</v>
      </c>
      <c r="K2150">
        <f>16-INDEX(STANDINGS_W[],MATCH(Table1[[#This Row],[COMBINED]],STANDINGS_W[COMBINED],0),COLUMN(STANDINGS_W[PLACE IN LEAGUE]))</f>
        <v>4</v>
      </c>
      <c r="L2150">
        <f>16-INDEX(STANDINGS_K[],MATCH(Table1[[#This Row],[COMBINED]],STANDINGS_K[COMBINED],0),COLUMN(STANDINGS_K[PLACE IN LEAGUE]))</f>
        <v>7</v>
      </c>
      <c r="M2150">
        <f>16-INDEX(STANDINGS_SV[],MATCH(Table1[[#This Row],[COMBINED]],STANDINGS_SV[COMBINED],0),COLUMN(STANDINGS_SV[PLACE IN LEAGUE]))</f>
        <v>6</v>
      </c>
      <c r="N2150">
        <f>SUM(Table1[[#This Row],[BA]:[SV]])</f>
        <v>47</v>
      </c>
      <c r="O2150">
        <v>15</v>
      </c>
    </row>
    <row r="2151" spans="1:15" x14ac:dyDescent="0.25">
      <c r="A2151" t="s">
        <v>292</v>
      </c>
      <c r="B2151" t="s">
        <v>2170</v>
      </c>
      <c r="C2151" t="str">
        <f>Table1[[#This Row],[League]]&amp;Table1[[#This Row],[Team]]</f>
        <v>$150 Draft Champions Jan 27 1:00 pm Lg.3629Team Teixeira</v>
      </c>
      <c r="D2151">
        <f>16-INDEX(STANDINGS_BA[],MATCH(Table1[[#This Row],[COMBINED]],STANDINGS_BA[COMBINED],0),COLUMN(STANDINGS_BA[PLACE IN LEAGUE]))</f>
        <v>8</v>
      </c>
      <c r="E2151">
        <f>16-INDEX(STANDINGS_R[],MATCH(Table1[[#This Row],[COMBINED]],STANDINGS_R[COMBINED],0),COLUMN(STANDINGS_R[PLACE IN LEAGUE]))</f>
        <v>7</v>
      </c>
      <c r="F2151">
        <f>16-INDEX(STANDINGS_HR[],MATCH(Table1[[#This Row],[COMBINED]],STANDINGS_HR[COMBINED],0),COLUMN(STANDINGS_HR[PLACE IN LEAGUE]))</f>
        <v>9</v>
      </c>
      <c r="G2151">
        <f>16-INDEX(STANDINGS_RBI[],MATCH(Table1[[#This Row],[COMBINED]],STANDINGS_RBI[COMBINED],0),COLUMN(STANDINGS_RBI[PLACE IN LEAGUE]))</f>
        <v>9</v>
      </c>
      <c r="H2151">
        <f>16-INDEX(STANDINGS_SB[],MATCH(Table1[[#This Row],[COMBINED]],STANDINGS_SB[COMBINED],0),COLUMN(STANDINGS_SB[PLACE IN LEAGUE]))</f>
        <v>3</v>
      </c>
      <c r="I2151">
        <f>16-INDEX(STANDINGS_ERA[],MATCH(Table1[[#This Row],[COMBINED]],STANDINGS_ERA[COMBINED],0),COLUMN(STANDINGS_ERA[PLACE IN LEAGUE]))</f>
        <v>14</v>
      </c>
      <c r="J2151">
        <f>16-INDEX(STANDINGS_WHIP[],MATCH(Table1[[#This Row],[COMBINED]],STANDINGS_WHIP[COMBINED],0),COLUMN(STANDINGS_WHIP[PLACE IN LEAGUE]))</f>
        <v>15</v>
      </c>
      <c r="K2151">
        <f>16-INDEX(STANDINGS_W[],MATCH(Table1[[#This Row],[COMBINED]],STANDINGS_W[COMBINED],0),COLUMN(STANDINGS_W[PLACE IN LEAGUE]))</f>
        <v>13</v>
      </c>
      <c r="L2151">
        <f>16-INDEX(STANDINGS_K[],MATCH(Table1[[#This Row],[COMBINED]],STANDINGS_K[COMBINED],0),COLUMN(STANDINGS_K[PLACE IN LEAGUE]))</f>
        <v>15</v>
      </c>
      <c r="M2151">
        <f>16-INDEX(STANDINGS_SV[],MATCH(Table1[[#This Row],[COMBINED]],STANDINGS_SV[COMBINED],0),COLUMN(STANDINGS_SV[PLACE IN LEAGUE]))</f>
        <v>13</v>
      </c>
      <c r="N2151">
        <f>SUM(Table1[[#This Row],[BA]:[SV]])</f>
        <v>106</v>
      </c>
      <c r="O2151">
        <v>1</v>
      </c>
    </row>
    <row r="2152" spans="1:15" x14ac:dyDescent="0.25">
      <c r="A2152" t="s">
        <v>2173</v>
      </c>
      <c r="B2152" t="s">
        <v>2170</v>
      </c>
      <c r="C2152" t="str">
        <f>Table1[[#This Row],[League]]&amp;Table1[[#This Row],[Team]]</f>
        <v>$150 Draft Champions Jan 27 1:00 pm Lg.3629Thebeau 4</v>
      </c>
      <c r="D2152">
        <f>16-INDEX(STANDINGS_BA[],MATCH(Table1[[#This Row],[COMBINED]],STANDINGS_BA[COMBINED],0),COLUMN(STANDINGS_BA[PLACE IN LEAGUE]))</f>
        <v>11</v>
      </c>
      <c r="E2152">
        <f>16-INDEX(STANDINGS_R[],MATCH(Table1[[#This Row],[COMBINED]],STANDINGS_R[COMBINED],0),COLUMN(STANDINGS_R[PLACE IN LEAGUE]))</f>
        <v>12</v>
      </c>
      <c r="F2152">
        <f>16-INDEX(STANDINGS_HR[],MATCH(Table1[[#This Row],[COMBINED]],STANDINGS_HR[COMBINED],0),COLUMN(STANDINGS_HR[PLACE IN LEAGUE]))</f>
        <v>14</v>
      </c>
      <c r="G2152">
        <f>16-INDEX(STANDINGS_RBI[],MATCH(Table1[[#This Row],[COMBINED]],STANDINGS_RBI[COMBINED],0),COLUMN(STANDINGS_RBI[PLACE IN LEAGUE]))</f>
        <v>14</v>
      </c>
      <c r="H2152">
        <f>16-INDEX(STANDINGS_SB[],MATCH(Table1[[#This Row],[COMBINED]],STANDINGS_SB[COMBINED],0),COLUMN(STANDINGS_SB[PLACE IN LEAGUE]))</f>
        <v>6</v>
      </c>
      <c r="I2152">
        <f>16-INDEX(STANDINGS_ERA[],MATCH(Table1[[#This Row],[COMBINED]],STANDINGS_ERA[COMBINED],0),COLUMN(STANDINGS_ERA[PLACE IN LEAGUE]))</f>
        <v>7</v>
      </c>
      <c r="J2152">
        <f>16-INDEX(STANDINGS_WHIP[],MATCH(Table1[[#This Row],[COMBINED]],STANDINGS_WHIP[COMBINED],0),COLUMN(STANDINGS_WHIP[PLACE IN LEAGUE]))</f>
        <v>10</v>
      </c>
      <c r="K2152">
        <f>16-INDEX(STANDINGS_W[],MATCH(Table1[[#This Row],[COMBINED]],STANDINGS_W[COMBINED],0),COLUMN(STANDINGS_W[PLACE IN LEAGUE]))</f>
        <v>15</v>
      </c>
      <c r="L2152">
        <f>16-INDEX(STANDINGS_K[],MATCH(Table1[[#This Row],[COMBINED]],STANDINGS_K[COMBINED],0),COLUMN(STANDINGS_K[PLACE IN LEAGUE]))</f>
        <v>14</v>
      </c>
      <c r="M2152">
        <f>16-INDEX(STANDINGS_SV[],MATCH(Table1[[#This Row],[COMBINED]],STANDINGS_SV[COMBINED],0),COLUMN(STANDINGS_SV[PLACE IN LEAGUE]))</f>
        <v>1</v>
      </c>
      <c r="N2152">
        <f>SUM(Table1[[#This Row],[BA]:[SV]])</f>
        <v>104</v>
      </c>
      <c r="O2152">
        <v>2</v>
      </c>
    </row>
    <row r="2153" spans="1:15" x14ac:dyDescent="0.25">
      <c r="A2153" t="s">
        <v>2174</v>
      </c>
      <c r="B2153" t="s">
        <v>2170</v>
      </c>
      <c r="C2153" t="str">
        <f>Table1[[#This Row],[League]]&amp;Table1[[#This Row],[Team]]</f>
        <v>$150 Draft Champions Jan 27 1:00 pm Lg.3629In The Studio</v>
      </c>
      <c r="D2153">
        <f>16-INDEX(STANDINGS_BA[],MATCH(Table1[[#This Row],[COMBINED]],STANDINGS_BA[COMBINED],0),COLUMN(STANDINGS_BA[PLACE IN LEAGUE]))</f>
        <v>6</v>
      </c>
      <c r="E2153">
        <f>16-INDEX(STANDINGS_R[],MATCH(Table1[[#This Row],[COMBINED]],STANDINGS_R[COMBINED],0),COLUMN(STANDINGS_R[PLACE IN LEAGUE]))</f>
        <v>13</v>
      </c>
      <c r="F2153">
        <f>16-INDEX(STANDINGS_HR[],MATCH(Table1[[#This Row],[COMBINED]],STANDINGS_HR[COMBINED],0),COLUMN(STANDINGS_HR[PLACE IN LEAGUE]))</f>
        <v>10</v>
      </c>
      <c r="G2153">
        <f>16-INDEX(STANDINGS_RBI[],MATCH(Table1[[#This Row],[COMBINED]],STANDINGS_RBI[COMBINED],0),COLUMN(STANDINGS_RBI[PLACE IN LEAGUE]))</f>
        <v>12</v>
      </c>
      <c r="H2153">
        <f>16-INDEX(STANDINGS_SB[],MATCH(Table1[[#This Row],[COMBINED]],STANDINGS_SB[COMBINED],0),COLUMN(STANDINGS_SB[PLACE IN LEAGUE]))</f>
        <v>14</v>
      </c>
      <c r="I2153">
        <f>16-INDEX(STANDINGS_ERA[],MATCH(Table1[[#This Row],[COMBINED]],STANDINGS_ERA[COMBINED],0),COLUMN(STANDINGS_ERA[PLACE IN LEAGUE]))</f>
        <v>8</v>
      </c>
      <c r="J2153">
        <f>16-INDEX(STANDINGS_WHIP[],MATCH(Table1[[#This Row],[COMBINED]],STANDINGS_WHIP[COMBINED],0),COLUMN(STANDINGS_WHIP[PLACE IN LEAGUE]))</f>
        <v>9</v>
      </c>
      <c r="K2153">
        <f>16-INDEX(STANDINGS_W[],MATCH(Table1[[#This Row],[COMBINED]],STANDINGS_W[COMBINED],0),COLUMN(STANDINGS_W[PLACE IN LEAGUE]))</f>
        <v>12</v>
      </c>
      <c r="L2153">
        <f>16-INDEX(STANDINGS_K[],MATCH(Table1[[#This Row],[COMBINED]],STANDINGS_K[COMBINED],0),COLUMN(STANDINGS_K[PLACE IN LEAGUE]))</f>
        <v>12</v>
      </c>
      <c r="M2153">
        <f>16-INDEX(STANDINGS_SV[],MATCH(Table1[[#This Row],[COMBINED]],STANDINGS_SV[COMBINED],0),COLUMN(STANDINGS_SV[PLACE IN LEAGUE]))</f>
        <v>8</v>
      </c>
      <c r="N2153">
        <f>SUM(Table1[[#This Row],[BA]:[SV]])</f>
        <v>104</v>
      </c>
      <c r="O2153">
        <v>3</v>
      </c>
    </row>
    <row r="2154" spans="1:15" x14ac:dyDescent="0.25">
      <c r="A2154" t="s">
        <v>531</v>
      </c>
      <c r="B2154" t="s">
        <v>2170</v>
      </c>
      <c r="C2154" t="str">
        <f>Table1[[#This Row],[League]]&amp;Table1[[#This Row],[Team]]</f>
        <v>$150 Draft Champions Jan 27 1:00 pm Lg.3629Master Batters</v>
      </c>
      <c r="D2154">
        <f>16-INDEX(STANDINGS_BA[],MATCH(Table1[[#This Row],[COMBINED]],STANDINGS_BA[COMBINED],0),COLUMN(STANDINGS_BA[PLACE IN LEAGUE]))</f>
        <v>10</v>
      </c>
      <c r="E2154">
        <f>16-INDEX(STANDINGS_R[],MATCH(Table1[[#This Row],[COMBINED]],STANDINGS_R[COMBINED],0),COLUMN(STANDINGS_R[PLACE IN LEAGUE]))</f>
        <v>11</v>
      </c>
      <c r="F2154">
        <f>16-INDEX(STANDINGS_HR[],MATCH(Table1[[#This Row],[COMBINED]],STANDINGS_HR[COMBINED],0),COLUMN(STANDINGS_HR[PLACE IN LEAGUE]))</f>
        <v>11</v>
      </c>
      <c r="G2154">
        <f>16-INDEX(STANDINGS_RBI[],MATCH(Table1[[#This Row],[COMBINED]],STANDINGS_RBI[COMBINED],0),COLUMN(STANDINGS_RBI[PLACE IN LEAGUE]))</f>
        <v>11</v>
      </c>
      <c r="H2154">
        <f>16-INDEX(STANDINGS_SB[],MATCH(Table1[[#This Row],[COMBINED]],STANDINGS_SB[COMBINED],0),COLUMN(STANDINGS_SB[PLACE IN LEAGUE]))</f>
        <v>11</v>
      </c>
      <c r="I2154">
        <f>16-INDEX(STANDINGS_ERA[],MATCH(Table1[[#This Row],[COMBINED]],STANDINGS_ERA[COMBINED],0),COLUMN(STANDINGS_ERA[PLACE IN LEAGUE]))</f>
        <v>10</v>
      </c>
      <c r="J2154">
        <f>16-INDEX(STANDINGS_WHIP[],MATCH(Table1[[#This Row],[COMBINED]],STANDINGS_WHIP[COMBINED],0),COLUMN(STANDINGS_WHIP[PLACE IN LEAGUE]))</f>
        <v>12</v>
      </c>
      <c r="K2154">
        <f>16-INDEX(STANDINGS_W[],MATCH(Table1[[#This Row],[COMBINED]],STANDINGS_W[COMBINED],0),COLUMN(STANDINGS_W[PLACE IN LEAGUE]))</f>
        <v>6</v>
      </c>
      <c r="L2154">
        <f>16-INDEX(STANDINGS_K[],MATCH(Table1[[#This Row],[COMBINED]],STANDINGS_K[COMBINED],0),COLUMN(STANDINGS_K[PLACE IN LEAGUE]))</f>
        <v>8</v>
      </c>
      <c r="M2154">
        <f>16-INDEX(STANDINGS_SV[],MATCH(Table1[[#This Row],[COMBINED]],STANDINGS_SV[COMBINED],0),COLUMN(STANDINGS_SV[PLACE IN LEAGUE]))</f>
        <v>4</v>
      </c>
      <c r="N2154">
        <f>SUM(Table1[[#This Row],[BA]:[SV]])</f>
        <v>94</v>
      </c>
      <c r="O2154">
        <v>4</v>
      </c>
    </row>
    <row r="2155" spans="1:15" x14ac:dyDescent="0.25">
      <c r="A2155" t="s">
        <v>2169</v>
      </c>
      <c r="B2155" t="s">
        <v>2170</v>
      </c>
      <c r="C2155" t="str">
        <f>Table1[[#This Row],[League]]&amp;Table1[[#This Row],[Team]]</f>
        <v>$150 Draft Champions Jan 27 1:00 pm Lg.3629Moon Shots</v>
      </c>
      <c r="D2155">
        <f>16-INDEX(STANDINGS_BA[],MATCH(Table1[[#This Row],[COMBINED]],STANDINGS_BA[COMBINED],0),COLUMN(STANDINGS_BA[PLACE IN LEAGUE]))</f>
        <v>15</v>
      </c>
      <c r="E2155">
        <f>16-INDEX(STANDINGS_R[],MATCH(Table1[[#This Row],[COMBINED]],STANDINGS_R[COMBINED],0),COLUMN(STANDINGS_R[PLACE IN LEAGUE]))</f>
        <v>3</v>
      </c>
      <c r="F2155">
        <f>16-INDEX(STANDINGS_HR[],MATCH(Table1[[#This Row],[COMBINED]],STANDINGS_HR[COMBINED],0),COLUMN(STANDINGS_HR[PLACE IN LEAGUE]))</f>
        <v>13</v>
      </c>
      <c r="G2155">
        <f>16-INDEX(STANDINGS_RBI[],MATCH(Table1[[#This Row],[COMBINED]],STANDINGS_RBI[COMBINED],0),COLUMN(STANDINGS_RBI[PLACE IN LEAGUE]))</f>
        <v>15</v>
      </c>
      <c r="H2155">
        <f>16-INDEX(STANDINGS_SB[],MATCH(Table1[[#This Row],[COMBINED]],STANDINGS_SB[COMBINED],0),COLUMN(STANDINGS_SB[PLACE IN LEAGUE]))</f>
        <v>1</v>
      </c>
      <c r="I2155">
        <f>16-INDEX(STANDINGS_ERA[],MATCH(Table1[[#This Row],[COMBINED]],STANDINGS_ERA[COMBINED],0),COLUMN(STANDINGS_ERA[PLACE IN LEAGUE]))</f>
        <v>13</v>
      </c>
      <c r="J2155">
        <f>16-INDEX(STANDINGS_WHIP[],MATCH(Table1[[#This Row],[COMBINED]],STANDINGS_WHIP[COMBINED],0),COLUMN(STANDINGS_WHIP[PLACE IN LEAGUE]))</f>
        <v>11</v>
      </c>
      <c r="K2155">
        <f>16-INDEX(STANDINGS_W[],MATCH(Table1[[#This Row],[COMBINED]],STANDINGS_W[COMBINED],0),COLUMN(STANDINGS_W[PLACE IN LEAGUE]))</f>
        <v>7</v>
      </c>
      <c r="L2155">
        <f>16-INDEX(STANDINGS_K[],MATCH(Table1[[#This Row],[COMBINED]],STANDINGS_K[COMBINED],0),COLUMN(STANDINGS_K[PLACE IN LEAGUE]))</f>
        <v>5</v>
      </c>
      <c r="M2155">
        <f>16-INDEX(STANDINGS_SV[],MATCH(Table1[[#This Row],[COMBINED]],STANDINGS_SV[COMBINED],0),COLUMN(STANDINGS_SV[PLACE IN LEAGUE]))</f>
        <v>6</v>
      </c>
      <c r="N2155">
        <f>SUM(Table1[[#This Row],[BA]:[SV]])</f>
        <v>89</v>
      </c>
      <c r="O2155">
        <v>5</v>
      </c>
    </row>
    <row r="2156" spans="1:15" x14ac:dyDescent="0.25">
      <c r="A2156" t="s">
        <v>2176</v>
      </c>
      <c r="B2156" t="s">
        <v>2170</v>
      </c>
      <c r="C2156" t="str">
        <f>Table1[[#This Row],[League]]&amp;Table1[[#This Row],[Team]]</f>
        <v>$150 Draft Champions Jan 27 1:00 pm Lg.3629Starfishmn 0127</v>
      </c>
      <c r="D2156">
        <f>16-INDEX(STANDINGS_BA[],MATCH(Table1[[#This Row],[COMBINED]],STANDINGS_BA[COMBINED],0),COLUMN(STANDINGS_BA[PLACE IN LEAGUE]))</f>
        <v>3</v>
      </c>
      <c r="E2156">
        <f>16-INDEX(STANDINGS_R[],MATCH(Table1[[#This Row],[COMBINED]],STANDINGS_R[COMBINED],0),COLUMN(STANDINGS_R[PLACE IN LEAGUE]))</f>
        <v>14</v>
      </c>
      <c r="F2156">
        <f>16-INDEX(STANDINGS_HR[],MATCH(Table1[[#This Row],[COMBINED]],STANDINGS_HR[COMBINED],0),COLUMN(STANDINGS_HR[PLACE IN LEAGUE]))</f>
        <v>8</v>
      </c>
      <c r="G2156">
        <f>16-INDEX(STANDINGS_RBI[],MATCH(Table1[[#This Row],[COMBINED]],STANDINGS_RBI[COMBINED],0),COLUMN(STANDINGS_RBI[PLACE IN LEAGUE]))</f>
        <v>4</v>
      </c>
      <c r="H2156">
        <f>16-INDEX(STANDINGS_SB[],MATCH(Table1[[#This Row],[COMBINED]],STANDINGS_SB[COMBINED],0),COLUMN(STANDINGS_SB[PLACE IN LEAGUE]))</f>
        <v>15</v>
      </c>
      <c r="I2156">
        <f>16-INDEX(STANDINGS_ERA[],MATCH(Table1[[#This Row],[COMBINED]],STANDINGS_ERA[COMBINED],0),COLUMN(STANDINGS_ERA[PLACE IN LEAGUE]))</f>
        <v>9</v>
      </c>
      <c r="J2156">
        <f>16-INDEX(STANDINGS_WHIP[],MATCH(Table1[[#This Row],[COMBINED]],STANDINGS_WHIP[COMBINED],0),COLUMN(STANDINGS_WHIP[PLACE IN LEAGUE]))</f>
        <v>6</v>
      </c>
      <c r="K2156">
        <f>16-INDEX(STANDINGS_W[],MATCH(Table1[[#This Row],[COMBINED]],STANDINGS_W[COMBINED],0),COLUMN(STANDINGS_W[PLACE IN LEAGUE]))</f>
        <v>14</v>
      </c>
      <c r="L2156">
        <f>16-INDEX(STANDINGS_K[],MATCH(Table1[[#This Row],[COMBINED]],STANDINGS_K[COMBINED],0),COLUMN(STANDINGS_K[PLACE IN LEAGUE]))</f>
        <v>11</v>
      </c>
      <c r="M2156">
        <f>16-INDEX(STANDINGS_SV[],MATCH(Table1[[#This Row],[COMBINED]],STANDINGS_SV[COMBINED],0),COLUMN(STANDINGS_SV[PLACE IN LEAGUE]))</f>
        <v>5</v>
      </c>
      <c r="N2156">
        <f>SUM(Table1[[#This Row],[BA]:[SV]])</f>
        <v>89</v>
      </c>
      <c r="O2156">
        <v>6</v>
      </c>
    </row>
    <row r="2157" spans="1:15" x14ac:dyDescent="0.25">
      <c r="A2157" t="s">
        <v>2172</v>
      </c>
      <c r="B2157" t="s">
        <v>2170</v>
      </c>
      <c r="C2157" t="str">
        <f>Table1[[#This Row],[League]]&amp;Table1[[#This Row],[Team]]</f>
        <v>$150 Draft Champions Jan 27 1:00 pm Lg.3629zima......</v>
      </c>
      <c r="D2157">
        <f>16-INDEX(STANDINGS_BA[],MATCH(Table1[[#This Row],[COMBINED]],STANDINGS_BA[COMBINED],0),COLUMN(STANDINGS_BA[PLACE IN LEAGUE]))</f>
        <v>12</v>
      </c>
      <c r="E2157">
        <f>16-INDEX(STANDINGS_R[],MATCH(Table1[[#This Row],[COMBINED]],STANDINGS_R[COMBINED],0),COLUMN(STANDINGS_R[PLACE IN LEAGUE]))</f>
        <v>5</v>
      </c>
      <c r="F2157">
        <f>16-INDEX(STANDINGS_HR[],MATCH(Table1[[#This Row],[COMBINED]],STANDINGS_HR[COMBINED],0),COLUMN(STANDINGS_HR[PLACE IN LEAGUE]))</f>
        <v>4</v>
      </c>
      <c r="G2157">
        <f>16-INDEX(STANDINGS_RBI[],MATCH(Table1[[#This Row],[COMBINED]],STANDINGS_RBI[COMBINED],0),COLUMN(STANDINGS_RBI[PLACE IN LEAGUE]))</f>
        <v>6</v>
      </c>
      <c r="H2157">
        <f>16-INDEX(STANDINGS_SB[],MATCH(Table1[[#This Row],[COMBINED]],STANDINGS_SB[COMBINED],0),COLUMN(STANDINGS_SB[PLACE IN LEAGUE]))</f>
        <v>8</v>
      </c>
      <c r="I2157">
        <f>16-INDEX(STANDINGS_ERA[],MATCH(Table1[[#This Row],[COMBINED]],STANDINGS_ERA[COMBINED],0),COLUMN(STANDINGS_ERA[PLACE IN LEAGUE]))</f>
        <v>15</v>
      </c>
      <c r="J2157">
        <f>16-INDEX(STANDINGS_WHIP[],MATCH(Table1[[#This Row],[COMBINED]],STANDINGS_WHIP[COMBINED],0),COLUMN(STANDINGS_WHIP[PLACE IN LEAGUE]))</f>
        <v>13</v>
      </c>
      <c r="K2157">
        <f>16-INDEX(STANDINGS_W[],MATCH(Table1[[#This Row],[COMBINED]],STANDINGS_W[COMBINED],0),COLUMN(STANDINGS_W[PLACE IN LEAGUE]))</f>
        <v>4</v>
      </c>
      <c r="L2157">
        <f>16-INDEX(STANDINGS_K[],MATCH(Table1[[#This Row],[COMBINED]],STANDINGS_K[COMBINED],0),COLUMN(STANDINGS_K[PLACE IN LEAGUE]))</f>
        <v>6</v>
      </c>
      <c r="M2157">
        <f>16-INDEX(STANDINGS_SV[],MATCH(Table1[[#This Row],[COMBINED]],STANDINGS_SV[COMBINED],0),COLUMN(STANDINGS_SV[PLACE IN LEAGUE]))</f>
        <v>15</v>
      </c>
      <c r="N2157">
        <f>SUM(Table1[[#This Row],[BA]:[SV]])</f>
        <v>88</v>
      </c>
      <c r="O2157">
        <v>7</v>
      </c>
    </row>
    <row r="2158" spans="1:15" x14ac:dyDescent="0.25">
      <c r="A2158" t="s">
        <v>2175</v>
      </c>
      <c r="B2158" t="s">
        <v>2170</v>
      </c>
      <c r="C2158" t="str">
        <f>Table1[[#This Row],[League]]&amp;Table1[[#This Row],[Team]]</f>
        <v>$150 Draft Champions Jan 27 1:00 pm Lg.3629One Time</v>
      </c>
      <c r="D2158">
        <f>16-INDEX(STANDINGS_BA[],MATCH(Table1[[#This Row],[COMBINED]],STANDINGS_BA[COMBINED],0),COLUMN(STANDINGS_BA[PLACE IN LEAGUE]))</f>
        <v>5</v>
      </c>
      <c r="E2158">
        <f>16-INDEX(STANDINGS_R[],MATCH(Table1[[#This Row],[COMBINED]],STANDINGS_R[COMBINED],0),COLUMN(STANDINGS_R[PLACE IN LEAGUE]))</f>
        <v>15</v>
      </c>
      <c r="F2158">
        <f>16-INDEX(STANDINGS_HR[],MATCH(Table1[[#This Row],[COMBINED]],STANDINGS_HR[COMBINED],0),COLUMN(STANDINGS_HR[PLACE IN LEAGUE]))</f>
        <v>15</v>
      </c>
      <c r="G2158">
        <f>16-INDEX(STANDINGS_RBI[],MATCH(Table1[[#This Row],[COMBINED]],STANDINGS_RBI[COMBINED],0),COLUMN(STANDINGS_RBI[PLACE IN LEAGUE]))</f>
        <v>8</v>
      </c>
      <c r="H2158">
        <f>16-INDEX(STANDINGS_SB[],MATCH(Table1[[#This Row],[COMBINED]],STANDINGS_SB[COMBINED],0),COLUMN(STANDINGS_SB[PLACE IN LEAGUE]))</f>
        <v>10</v>
      </c>
      <c r="I2158">
        <f>16-INDEX(STANDINGS_ERA[],MATCH(Table1[[#This Row],[COMBINED]],STANDINGS_ERA[COMBINED],0),COLUMN(STANDINGS_ERA[PLACE IN LEAGUE]))</f>
        <v>4</v>
      </c>
      <c r="J2158">
        <f>16-INDEX(STANDINGS_WHIP[],MATCH(Table1[[#This Row],[COMBINED]],STANDINGS_WHIP[COMBINED],0),COLUMN(STANDINGS_WHIP[PLACE IN LEAGUE]))</f>
        <v>3</v>
      </c>
      <c r="K2158">
        <f>16-INDEX(STANDINGS_W[],MATCH(Table1[[#This Row],[COMBINED]],STANDINGS_W[COMBINED],0),COLUMN(STANDINGS_W[PLACE IN LEAGUE]))</f>
        <v>10</v>
      </c>
      <c r="L2158">
        <f>16-INDEX(STANDINGS_K[],MATCH(Table1[[#This Row],[COMBINED]],STANDINGS_K[COMBINED],0),COLUMN(STANDINGS_K[PLACE IN LEAGUE]))</f>
        <v>13</v>
      </c>
      <c r="M2158">
        <f>16-INDEX(STANDINGS_SV[],MATCH(Table1[[#This Row],[COMBINED]],STANDINGS_SV[COMBINED],0),COLUMN(STANDINGS_SV[PLACE IN LEAGUE]))</f>
        <v>2</v>
      </c>
      <c r="N2158">
        <f>SUM(Table1[[#This Row],[BA]:[SV]])</f>
        <v>85</v>
      </c>
      <c r="O2158">
        <v>8</v>
      </c>
    </row>
    <row r="2159" spans="1:15" x14ac:dyDescent="0.25">
      <c r="A2159" t="s">
        <v>95</v>
      </c>
      <c r="B2159" t="s">
        <v>2170</v>
      </c>
      <c r="C2159" t="str">
        <f>Table1[[#This Row],[League]]&amp;Table1[[#This Row],[Team]]</f>
        <v>$150 Draft Champions Jan 27 1:00 pm Lg.3629Monk's Cafe</v>
      </c>
      <c r="D2159">
        <f>16-INDEX(STANDINGS_BA[],MATCH(Table1[[#This Row],[COMBINED]],STANDINGS_BA[COMBINED],0),COLUMN(STANDINGS_BA[PLACE IN LEAGUE]))</f>
        <v>7</v>
      </c>
      <c r="E2159">
        <f>16-INDEX(STANDINGS_R[],MATCH(Table1[[#This Row],[COMBINED]],STANDINGS_R[COMBINED],0),COLUMN(STANDINGS_R[PLACE IN LEAGUE]))</f>
        <v>1</v>
      </c>
      <c r="F2159">
        <f>16-INDEX(STANDINGS_HR[],MATCH(Table1[[#This Row],[COMBINED]],STANDINGS_HR[COMBINED],0),COLUMN(STANDINGS_HR[PLACE IN LEAGUE]))</f>
        <v>2</v>
      </c>
      <c r="G2159">
        <f>16-INDEX(STANDINGS_RBI[],MATCH(Table1[[#This Row],[COMBINED]],STANDINGS_RBI[COMBINED],0),COLUMN(STANDINGS_RBI[PLACE IN LEAGUE]))</f>
        <v>1</v>
      </c>
      <c r="H2159">
        <f>16-INDEX(STANDINGS_SB[],MATCH(Table1[[#This Row],[COMBINED]],STANDINGS_SB[COMBINED],0),COLUMN(STANDINGS_SB[PLACE IN LEAGUE]))</f>
        <v>13</v>
      </c>
      <c r="I2159">
        <f>16-INDEX(STANDINGS_ERA[],MATCH(Table1[[#This Row],[COMBINED]],STANDINGS_ERA[COMBINED],0),COLUMN(STANDINGS_ERA[PLACE IN LEAGUE]))</f>
        <v>12</v>
      </c>
      <c r="J2159">
        <f>16-INDEX(STANDINGS_WHIP[],MATCH(Table1[[#This Row],[COMBINED]],STANDINGS_WHIP[COMBINED],0),COLUMN(STANDINGS_WHIP[PLACE IN LEAGUE]))</f>
        <v>14</v>
      </c>
      <c r="K2159">
        <f>16-INDEX(STANDINGS_W[],MATCH(Table1[[#This Row],[COMBINED]],STANDINGS_W[COMBINED],0),COLUMN(STANDINGS_W[PLACE IN LEAGUE]))</f>
        <v>11</v>
      </c>
      <c r="L2159">
        <f>16-INDEX(STANDINGS_K[],MATCH(Table1[[#This Row],[COMBINED]],STANDINGS_K[COMBINED],0),COLUMN(STANDINGS_K[PLACE IN LEAGUE]))</f>
        <v>7</v>
      </c>
      <c r="M2159">
        <f>16-INDEX(STANDINGS_SV[],MATCH(Table1[[#This Row],[COMBINED]],STANDINGS_SV[COMBINED],0),COLUMN(STANDINGS_SV[PLACE IN LEAGUE]))</f>
        <v>14</v>
      </c>
      <c r="N2159">
        <f>SUM(Table1[[#This Row],[BA]:[SV]])</f>
        <v>82</v>
      </c>
      <c r="O2159">
        <v>9</v>
      </c>
    </row>
    <row r="2160" spans="1:15" x14ac:dyDescent="0.25">
      <c r="A2160" t="s">
        <v>487</v>
      </c>
      <c r="B2160" t="s">
        <v>2170</v>
      </c>
      <c r="C2160" t="str">
        <f>Table1[[#This Row],[League]]&amp;Table1[[#This Row],[Team]]</f>
        <v>$150 Draft Champions Jan 27 1:00 pm Lg.3629Hammerhead Yaks</v>
      </c>
      <c r="D2160">
        <f>16-INDEX(STANDINGS_BA[],MATCH(Table1[[#This Row],[COMBINED]],STANDINGS_BA[COMBINED],0),COLUMN(STANDINGS_BA[PLACE IN LEAGUE]))</f>
        <v>14</v>
      </c>
      <c r="E2160">
        <f>16-INDEX(STANDINGS_R[],MATCH(Table1[[#This Row],[COMBINED]],STANDINGS_R[COMBINED],0),COLUMN(STANDINGS_R[PLACE IN LEAGUE]))</f>
        <v>10</v>
      </c>
      <c r="F2160">
        <f>16-INDEX(STANDINGS_HR[],MATCH(Table1[[#This Row],[COMBINED]],STANDINGS_HR[COMBINED],0),COLUMN(STANDINGS_HR[PLACE IN LEAGUE]))</f>
        <v>3</v>
      </c>
      <c r="G2160">
        <f>16-INDEX(STANDINGS_RBI[],MATCH(Table1[[#This Row],[COMBINED]],STANDINGS_RBI[COMBINED],0),COLUMN(STANDINGS_RBI[PLACE IN LEAGUE]))</f>
        <v>13</v>
      </c>
      <c r="H2160">
        <f>16-INDEX(STANDINGS_SB[],MATCH(Table1[[#This Row],[COMBINED]],STANDINGS_SB[COMBINED],0),COLUMN(STANDINGS_SB[PLACE IN LEAGUE]))</f>
        <v>7</v>
      </c>
      <c r="I2160">
        <f>16-INDEX(STANDINGS_ERA[],MATCH(Table1[[#This Row],[COMBINED]],STANDINGS_ERA[COMBINED],0),COLUMN(STANDINGS_ERA[PLACE IN LEAGUE]))</f>
        <v>3</v>
      </c>
      <c r="J2160">
        <f>16-INDEX(STANDINGS_WHIP[],MATCH(Table1[[#This Row],[COMBINED]],STANDINGS_WHIP[COMBINED],0),COLUMN(STANDINGS_WHIP[PLACE IN LEAGUE]))</f>
        <v>4</v>
      </c>
      <c r="K2160">
        <f>16-INDEX(STANDINGS_W[],MATCH(Table1[[#This Row],[COMBINED]],STANDINGS_W[COMBINED],0),COLUMN(STANDINGS_W[PLACE IN LEAGUE]))</f>
        <v>8</v>
      </c>
      <c r="L2160">
        <f>16-INDEX(STANDINGS_K[],MATCH(Table1[[#This Row],[COMBINED]],STANDINGS_K[COMBINED],0),COLUMN(STANDINGS_K[PLACE IN LEAGUE]))</f>
        <v>9</v>
      </c>
      <c r="M2160">
        <f>16-INDEX(STANDINGS_SV[],MATCH(Table1[[#This Row],[COMBINED]],STANDINGS_SV[COMBINED],0),COLUMN(STANDINGS_SV[PLACE IN LEAGUE]))</f>
        <v>3</v>
      </c>
      <c r="N2160">
        <f>SUM(Table1[[#This Row],[BA]:[SV]])</f>
        <v>74</v>
      </c>
      <c r="O2160">
        <v>10</v>
      </c>
    </row>
    <row r="2161" spans="1:15" x14ac:dyDescent="0.25">
      <c r="A2161" t="s">
        <v>2178</v>
      </c>
      <c r="B2161" t="s">
        <v>2170</v>
      </c>
      <c r="C2161" t="str">
        <f>Table1[[#This Row],[League]]&amp;Table1[[#This Row],[Team]]</f>
        <v>$150 Draft Champions Jan 27 1:00 pm Lg.3629Aquemini</v>
      </c>
      <c r="D2161">
        <f>16-INDEX(STANDINGS_BA[],MATCH(Table1[[#This Row],[COMBINED]],STANDINGS_BA[COMBINED],0),COLUMN(STANDINGS_BA[PLACE IN LEAGUE]))</f>
        <v>1</v>
      </c>
      <c r="E2161">
        <f>16-INDEX(STANDINGS_R[],MATCH(Table1[[#This Row],[COMBINED]],STANDINGS_R[COMBINED],0),COLUMN(STANDINGS_R[PLACE IN LEAGUE]))</f>
        <v>6</v>
      </c>
      <c r="F2161">
        <f>16-INDEX(STANDINGS_HR[],MATCH(Table1[[#This Row],[COMBINED]],STANDINGS_HR[COMBINED],0),COLUMN(STANDINGS_HR[PLACE IN LEAGUE]))</f>
        <v>7</v>
      </c>
      <c r="G2161">
        <f>16-INDEX(STANDINGS_RBI[],MATCH(Table1[[#This Row],[COMBINED]],STANDINGS_RBI[COMBINED],0),COLUMN(STANDINGS_RBI[PLACE IN LEAGUE]))</f>
        <v>2</v>
      </c>
      <c r="H2161">
        <f>16-INDEX(STANDINGS_SB[],MATCH(Table1[[#This Row],[COMBINED]],STANDINGS_SB[COMBINED],0),COLUMN(STANDINGS_SB[PLACE IN LEAGUE]))</f>
        <v>9</v>
      </c>
      <c r="I2161">
        <f>16-INDEX(STANDINGS_ERA[],MATCH(Table1[[#This Row],[COMBINED]],STANDINGS_ERA[COMBINED],0),COLUMN(STANDINGS_ERA[PLACE IN LEAGUE]))</f>
        <v>11</v>
      </c>
      <c r="J2161">
        <f>16-INDEX(STANDINGS_WHIP[],MATCH(Table1[[#This Row],[COMBINED]],STANDINGS_WHIP[COMBINED],0),COLUMN(STANDINGS_WHIP[PLACE IN LEAGUE]))</f>
        <v>7</v>
      </c>
      <c r="K2161">
        <f>16-INDEX(STANDINGS_W[],MATCH(Table1[[#This Row],[COMBINED]],STANDINGS_W[COMBINED],0),COLUMN(STANDINGS_W[PLACE IN LEAGUE]))</f>
        <v>9</v>
      </c>
      <c r="L2161">
        <f>16-INDEX(STANDINGS_K[],MATCH(Table1[[#This Row],[COMBINED]],STANDINGS_K[COMBINED],0),COLUMN(STANDINGS_K[PLACE IN LEAGUE]))</f>
        <v>10</v>
      </c>
      <c r="M2161">
        <f>16-INDEX(STANDINGS_SV[],MATCH(Table1[[#This Row],[COMBINED]],STANDINGS_SV[COMBINED],0),COLUMN(STANDINGS_SV[PLACE IN LEAGUE]))</f>
        <v>10</v>
      </c>
      <c r="N2161">
        <f>SUM(Table1[[#This Row],[BA]:[SV]])</f>
        <v>72</v>
      </c>
      <c r="O2161">
        <v>11</v>
      </c>
    </row>
    <row r="2162" spans="1:15" x14ac:dyDescent="0.25">
      <c r="A2162" t="s">
        <v>2177</v>
      </c>
      <c r="B2162" t="s">
        <v>2170</v>
      </c>
      <c r="C2162" t="str">
        <f>Table1[[#This Row],[League]]&amp;Table1[[#This Row],[Team]]</f>
        <v>$150 Draft Champions Jan 27 1:00 pm Lg.3629Jackie Treehorn</v>
      </c>
      <c r="D2162">
        <f>16-INDEX(STANDINGS_BA[],MATCH(Table1[[#This Row],[COMBINED]],STANDINGS_BA[COMBINED],0),COLUMN(STANDINGS_BA[PLACE IN LEAGUE]))</f>
        <v>2</v>
      </c>
      <c r="E2162">
        <f>16-INDEX(STANDINGS_R[],MATCH(Table1[[#This Row],[COMBINED]],STANDINGS_R[COMBINED],0),COLUMN(STANDINGS_R[PLACE IN LEAGUE]))</f>
        <v>4</v>
      </c>
      <c r="F2162">
        <f>16-INDEX(STANDINGS_HR[],MATCH(Table1[[#This Row],[COMBINED]],STANDINGS_HR[COMBINED],0),COLUMN(STANDINGS_HR[PLACE IN LEAGUE]))</f>
        <v>5</v>
      </c>
      <c r="G2162">
        <f>16-INDEX(STANDINGS_RBI[],MATCH(Table1[[#This Row],[COMBINED]],STANDINGS_RBI[COMBINED],0),COLUMN(STANDINGS_RBI[PLACE IN LEAGUE]))</f>
        <v>10</v>
      </c>
      <c r="H2162">
        <f>16-INDEX(STANDINGS_SB[],MATCH(Table1[[#This Row],[COMBINED]],STANDINGS_SB[COMBINED],0),COLUMN(STANDINGS_SB[PLACE IN LEAGUE]))</f>
        <v>2</v>
      </c>
      <c r="I2162">
        <f>16-INDEX(STANDINGS_ERA[],MATCH(Table1[[#This Row],[COMBINED]],STANDINGS_ERA[COMBINED],0),COLUMN(STANDINGS_ERA[PLACE IN LEAGUE]))</f>
        <v>6</v>
      </c>
      <c r="J2162">
        <f>16-INDEX(STANDINGS_WHIP[],MATCH(Table1[[#This Row],[COMBINED]],STANDINGS_WHIP[COMBINED],0),COLUMN(STANDINGS_WHIP[PLACE IN LEAGUE]))</f>
        <v>8</v>
      </c>
      <c r="K2162">
        <f>16-INDEX(STANDINGS_W[],MATCH(Table1[[#This Row],[COMBINED]],STANDINGS_W[COMBINED],0),COLUMN(STANDINGS_W[PLACE IN LEAGUE]))</f>
        <v>5</v>
      </c>
      <c r="L2162">
        <f>16-INDEX(STANDINGS_K[],MATCH(Table1[[#This Row],[COMBINED]],STANDINGS_K[COMBINED],0),COLUMN(STANDINGS_K[PLACE IN LEAGUE]))</f>
        <v>4</v>
      </c>
      <c r="M2162">
        <f>16-INDEX(STANDINGS_SV[],MATCH(Table1[[#This Row],[COMBINED]],STANDINGS_SV[COMBINED],0),COLUMN(STANDINGS_SV[PLACE IN LEAGUE]))</f>
        <v>11</v>
      </c>
      <c r="N2162">
        <f>SUM(Table1[[#This Row],[BA]:[SV]])</f>
        <v>57</v>
      </c>
      <c r="O2162">
        <v>12</v>
      </c>
    </row>
    <row r="2163" spans="1:15" x14ac:dyDescent="0.25">
      <c r="A2163" t="s">
        <v>1408</v>
      </c>
      <c r="B2163" t="s">
        <v>2170</v>
      </c>
      <c r="C2163" t="str">
        <f>Table1[[#This Row],[League]]&amp;Table1[[#This Row],[Team]]</f>
        <v>$150 Draft Champions Jan 27 1:00 pm Lg.3629Team Rockwell</v>
      </c>
      <c r="D2163">
        <f>16-INDEX(STANDINGS_BA[],MATCH(Table1[[#This Row],[COMBINED]],STANDINGS_BA[COMBINED],0),COLUMN(STANDINGS_BA[PLACE IN LEAGUE]))</f>
        <v>9</v>
      </c>
      <c r="E2163">
        <f>16-INDEX(STANDINGS_R[],MATCH(Table1[[#This Row],[COMBINED]],STANDINGS_R[COMBINED],0),COLUMN(STANDINGS_R[PLACE IN LEAGUE]))</f>
        <v>8</v>
      </c>
      <c r="F2163">
        <f>16-INDEX(STANDINGS_HR[],MATCH(Table1[[#This Row],[COMBINED]],STANDINGS_HR[COMBINED],0),COLUMN(STANDINGS_HR[PLACE IN LEAGUE]))</f>
        <v>12</v>
      </c>
      <c r="G2163">
        <f>16-INDEX(STANDINGS_RBI[],MATCH(Table1[[#This Row],[COMBINED]],STANDINGS_RBI[COMBINED],0),COLUMN(STANDINGS_RBI[PLACE IN LEAGUE]))</f>
        <v>7</v>
      </c>
      <c r="H2163">
        <f>16-INDEX(STANDINGS_SB[],MATCH(Table1[[#This Row],[COMBINED]],STANDINGS_SB[COMBINED],0),COLUMN(STANDINGS_SB[PLACE IN LEAGUE]))</f>
        <v>4</v>
      </c>
      <c r="I2163">
        <f>16-INDEX(STANDINGS_ERA[],MATCH(Table1[[#This Row],[COMBINED]],STANDINGS_ERA[COMBINED],0),COLUMN(STANDINGS_ERA[PLACE IN LEAGUE]))</f>
        <v>2</v>
      </c>
      <c r="J2163">
        <f>16-INDEX(STANDINGS_WHIP[],MATCH(Table1[[#This Row],[COMBINED]],STANDINGS_WHIP[COMBINED],0),COLUMN(STANDINGS_WHIP[PLACE IN LEAGUE]))</f>
        <v>2</v>
      </c>
      <c r="K2163">
        <f>16-INDEX(STANDINGS_W[],MATCH(Table1[[#This Row],[COMBINED]],STANDINGS_W[COMBINED],0),COLUMN(STANDINGS_W[PLACE IN LEAGUE]))</f>
        <v>2</v>
      </c>
      <c r="L2163">
        <f>16-INDEX(STANDINGS_K[],MATCH(Table1[[#This Row],[COMBINED]],STANDINGS_K[COMBINED],0),COLUMN(STANDINGS_K[PLACE IN LEAGUE]))</f>
        <v>2</v>
      </c>
      <c r="M2163">
        <f>16-INDEX(STANDINGS_SV[],MATCH(Table1[[#This Row],[COMBINED]],STANDINGS_SV[COMBINED],0),COLUMN(STANDINGS_SV[PLACE IN LEAGUE]))</f>
        <v>7</v>
      </c>
      <c r="N2163">
        <f>SUM(Table1[[#This Row],[BA]:[SV]])</f>
        <v>55</v>
      </c>
      <c r="O2163">
        <v>13</v>
      </c>
    </row>
    <row r="2164" spans="1:15" x14ac:dyDescent="0.25">
      <c r="A2164" t="s">
        <v>403</v>
      </c>
      <c r="B2164" t="s">
        <v>2170</v>
      </c>
      <c r="C2164" t="str">
        <f>Table1[[#This Row],[League]]&amp;Table1[[#This Row],[Team]]</f>
        <v>$150 Draft Champions Jan 27 1:00 pm Lg.3629Team Rosenthal</v>
      </c>
      <c r="D2164">
        <f>16-INDEX(STANDINGS_BA[],MATCH(Table1[[#This Row],[COMBINED]],STANDINGS_BA[COMBINED],0),COLUMN(STANDINGS_BA[PLACE IN LEAGUE]))</f>
        <v>4</v>
      </c>
      <c r="E2164">
        <f>16-INDEX(STANDINGS_R[],MATCH(Table1[[#This Row],[COMBINED]],STANDINGS_R[COMBINED],0),COLUMN(STANDINGS_R[PLACE IN LEAGUE]))</f>
        <v>2</v>
      </c>
      <c r="F2164">
        <f>16-INDEX(STANDINGS_HR[],MATCH(Table1[[#This Row],[COMBINED]],STANDINGS_HR[COMBINED],0),COLUMN(STANDINGS_HR[PLACE IN LEAGUE]))</f>
        <v>6</v>
      </c>
      <c r="G2164">
        <f>16-INDEX(STANDINGS_RBI[],MATCH(Table1[[#This Row],[COMBINED]],STANDINGS_RBI[COMBINED],0),COLUMN(STANDINGS_RBI[PLACE IN LEAGUE]))</f>
        <v>3</v>
      </c>
      <c r="H2164">
        <f>16-INDEX(STANDINGS_SB[],MATCH(Table1[[#This Row],[COMBINED]],STANDINGS_SB[COMBINED],0),COLUMN(STANDINGS_SB[PLACE IN LEAGUE]))</f>
        <v>12</v>
      </c>
      <c r="I2164">
        <f>16-INDEX(STANDINGS_ERA[],MATCH(Table1[[#This Row],[COMBINED]],STANDINGS_ERA[COMBINED],0),COLUMN(STANDINGS_ERA[PLACE IN LEAGUE]))</f>
        <v>5</v>
      </c>
      <c r="J2164">
        <f>16-INDEX(STANDINGS_WHIP[],MATCH(Table1[[#This Row],[COMBINED]],STANDINGS_WHIP[COMBINED],0),COLUMN(STANDINGS_WHIP[PLACE IN LEAGUE]))</f>
        <v>5</v>
      </c>
      <c r="K2164">
        <f>16-INDEX(STANDINGS_W[],MATCH(Table1[[#This Row],[COMBINED]],STANDINGS_W[COMBINED],0),COLUMN(STANDINGS_W[PLACE IN LEAGUE]))</f>
        <v>3</v>
      </c>
      <c r="L2164">
        <f>16-INDEX(STANDINGS_K[],MATCH(Table1[[#This Row],[COMBINED]],STANDINGS_K[COMBINED],0),COLUMN(STANDINGS_K[PLACE IN LEAGUE]))</f>
        <v>3</v>
      </c>
      <c r="M2164">
        <f>16-INDEX(STANDINGS_SV[],MATCH(Table1[[#This Row],[COMBINED]],STANDINGS_SV[COMBINED],0),COLUMN(STANDINGS_SV[PLACE IN LEAGUE]))</f>
        <v>9</v>
      </c>
      <c r="N2164">
        <f>SUM(Table1[[#This Row],[BA]:[SV]])</f>
        <v>52</v>
      </c>
      <c r="O2164">
        <v>14</v>
      </c>
    </row>
    <row r="2165" spans="1:15" x14ac:dyDescent="0.25">
      <c r="A2165" t="s">
        <v>2171</v>
      </c>
      <c r="B2165" t="s">
        <v>2170</v>
      </c>
      <c r="C2165" t="str">
        <f>Table1[[#This Row],[League]]&amp;Table1[[#This Row],[Team]]</f>
        <v>$150 Draft Champions Jan 27 1:00 pm Lg.3629Fight Owens Fight</v>
      </c>
      <c r="D2165">
        <f>16-INDEX(STANDINGS_BA[],MATCH(Table1[[#This Row],[COMBINED]],STANDINGS_BA[COMBINED],0),COLUMN(STANDINGS_BA[PLACE IN LEAGUE]))</f>
        <v>13</v>
      </c>
      <c r="E2165">
        <f>16-INDEX(STANDINGS_R[],MATCH(Table1[[#This Row],[COMBINED]],STANDINGS_R[COMBINED],0),COLUMN(STANDINGS_R[PLACE IN LEAGUE]))</f>
        <v>9</v>
      </c>
      <c r="F2165">
        <f>16-INDEX(STANDINGS_HR[],MATCH(Table1[[#This Row],[COMBINED]],STANDINGS_HR[COMBINED],0),COLUMN(STANDINGS_HR[PLACE IN LEAGUE]))</f>
        <v>1</v>
      </c>
      <c r="G2165">
        <f>16-INDEX(STANDINGS_RBI[],MATCH(Table1[[#This Row],[COMBINED]],STANDINGS_RBI[COMBINED],0),COLUMN(STANDINGS_RBI[PLACE IN LEAGUE]))</f>
        <v>5</v>
      </c>
      <c r="H2165">
        <f>16-INDEX(STANDINGS_SB[],MATCH(Table1[[#This Row],[COMBINED]],STANDINGS_SB[COMBINED],0),COLUMN(STANDINGS_SB[PLACE IN LEAGUE]))</f>
        <v>5</v>
      </c>
      <c r="I2165">
        <f>16-INDEX(STANDINGS_ERA[],MATCH(Table1[[#This Row],[COMBINED]],STANDINGS_ERA[COMBINED],0),COLUMN(STANDINGS_ERA[PLACE IN LEAGUE]))</f>
        <v>1</v>
      </c>
      <c r="J2165">
        <f>16-INDEX(STANDINGS_WHIP[],MATCH(Table1[[#This Row],[COMBINED]],STANDINGS_WHIP[COMBINED],0),COLUMN(STANDINGS_WHIP[PLACE IN LEAGUE]))</f>
        <v>1</v>
      </c>
      <c r="K2165">
        <f>16-INDEX(STANDINGS_W[],MATCH(Table1[[#This Row],[COMBINED]],STANDINGS_W[COMBINED],0),COLUMN(STANDINGS_W[PLACE IN LEAGUE]))</f>
        <v>1</v>
      </c>
      <c r="L2165">
        <f>16-INDEX(STANDINGS_K[],MATCH(Table1[[#This Row],[COMBINED]],STANDINGS_K[COMBINED],0),COLUMN(STANDINGS_K[PLACE IN LEAGUE]))</f>
        <v>1</v>
      </c>
      <c r="M2165">
        <f>16-INDEX(STANDINGS_SV[],MATCH(Table1[[#This Row],[COMBINED]],STANDINGS_SV[COMBINED],0),COLUMN(STANDINGS_SV[PLACE IN LEAGUE]))</f>
        <v>12</v>
      </c>
      <c r="N2165">
        <f>SUM(Table1[[#This Row],[BA]:[SV]])</f>
        <v>49</v>
      </c>
      <c r="O2165">
        <v>15</v>
      </c>
    </row>
    <row r="2166" spans="1:15" x14ac:dyDescent="0.25">
      <c r="A2166" t="s">
        <v>650</v>
      </c>
      <c r="B2166" t="s">
        <v>2179</v>
      </c>
      <c r="C2166" t="str">
        <f>Table1[[#This Row],[League]]&amp;Table1[[#This Row],[Team]]</f>
        <v>$150 Draft Champions Jan 27 1:00 pm Lg.3630Team Stein</v>
      </c>
      <c r="D2166">
        <f>16-INDEX(STANDINGS_BA[],MATCH(Table1[[#This Row],[COMBINED]],STANDINGS_BA[COMBINED],0),COLUMN(STANDINGS_BA[PLACE IN LEAGUE]))</f>
        <v>12</v>
      </c>
      <c r="E2166">
        <f>16-INDEX(STANDINGS_R[],MATCH(Table1[[#This Row],[COMBINED]],STANDINGS_R[COMBINED],0),COLUMN(STANDINGS_R[PLACE IN LEAGUE]))</f>
        <v>15</v>
      </c>
      <c r="F2166">
        <f>16-INDEX(STANDINGS_HR[],MATCH(Table1[[#This Row],[COMBINED]],STANDINGS_HR[COMBINED],0),COLUMN(STANDINGS_HR[PLACE IN LEAGUE]))</f>
        <v>11</v>
      </c>
      <c r="G2166">
        <f>16-INDEX(STANDINGS_RBI[],MATCH(Table1[[#This Row],[COMBINED]],STANDINGS_RBI[COMBINED],0),COLUMN(STANDINGS_RBI[PLACE IN LEAGUE]))</f>
        <v>15</v>
      </c>
      <c r="H2166">
        <f>16-INDEX(STANDINGS_SB[],MATCH(Table1[[#This Row],[COMBINED]],STANDINGS_SB[COMBINED],0),COLUMN(STANDINGS_SB[PLACE IN LEAGUE]))</f>
        <v>4</v>
      </c>
      <c r="I2166">
        <f>16-INDEX(STANDINGS_ERA[],MATCH(Table1[[#This Row],[COMBINED]],STANDINGS_ERA[COMBINED],0),COLUMN(STANDINGS_ERA[PLACE IN LEAGUE]))</f>
        <v>15</v>
      </c>
      <c r="J2166">
        <f>16-INDEX(STANDINGS_WHIP[],MATCH(Table1[[#This Row],[COMBINED]],STANDINGS_WHIP[COMBINED],0),COLUMN(STANDINGS_WHIP[PLACE IN LEAGUE]))</f>
        <v>10</v>
      </c>
      <c r="K2166">
        <f>16-INDEX(STANDINGS_W[],MATCH(Table1[[#This Row],[COMBINED]],STANDINGS_W[COMBINED],0),COLUMN(STANDINGS_W[PLACE IN LEAGUE]))</f>
        <v>13</v>
      </c>
      <c r="L2166">
        <f>16-INDEX(STANDINGS_K[],MATCH(Table1[[#This Row],[COMBINED]],STANDINGS_K[COMBINED],0),COLUMN(STANDINGS_K[PLACE IN LEAGUE]))</f>
        <v>13</v>
      </c>
      <c r="M2166">
        <f>16-INDEX(STANDINGS_SV[],MATCH(Table1[[#This Row],[COMBINED]],STANDINGS_SV[COMBINED],0),COLUMN(STANDINGS_SV[PLACE IN LEAGUE]))</f>
        <v>5</v>
      </c>
      <c r="N2166">
        <f>SUM(Table1[[#This Row],[BA]:[SV]])</f>
        <v>113</v>
      </c>
      <c r="O2166">
        <v>1</v>
      </c>
    </row>
    <row r="2167" spans="1:15" x14ac:dyDescent="0.25">
      <c r="A2167" t="s">
        <v>591</v>
      </c>
      <c r="B2167" t="s">
        <v>2179</v>
      </c>
      <c r="C2167" t="str">
        <f>Table1[[#This Row],[League]]&amp;Table1[[#This Row],[Team]]</f>
        <v>$150 Draft Champions Jan 27 1:00 pm Lg.3630Team Benoit</v>
      </c>
      <c r="D2167">
        <f>16-INDEX(STANDINGS_BA[],MATCH(Table1[[#This Row],[COMBINED]],STANDINGS_BA[COMBINED],0),COLUMN(STANDINGS_BA[PLACE IN LEAGUE]))</f>
        <v>14</v>
      </c>
      <c r="E2167">
        <f>16-INDEX(STANDINGS_R[],MATCH(Table1[[#This Row],[COMBINED]],STANDINGS_R[COMBINED],0),COLUMN(STANDINGS_R[PLACE IN LEAGUE]))</f>
        <v>10</v>
      </c>
      <c r="F2167">
        <f>16-INDEX(STANDINGS_HR[],MATCH(Table1[[#This Row],[COMBINED]],STANDINGS_HR[COMBINED],0),COLUMN(STANDINGS_HR[PLACE IN LEAGUE]))</f>
        <v>12</v>
      </c>
      <c r="G2167">
        <f>16-INDEX(STANDINGS_RBI[],MATCH(Table1[[#This Row],[COMBINED]],STANDINGS_RBI[COMBINED],0),COLUMN(STANDINGS_RBI[PLACE IN LEAGUE]))</f>
        <v>14</v>
      </c>
      <c r="H2167">
        <f>16-INDEX(STANDINGS_SB[],MATCH(Table1[[#This Row],[COMBINED]],STANDINGS_SB[COMBINED],0),COLUMN(STANDINGS_SB[PLACE IN LEAGUE]))</f>
        <v>2</v>
      </c>
      <c r="I2167">
        <f>16-INDEX(STANDINGS_ERA[],MATCH(Table1[[#This Row],[COMBINED]],STANDINGS_ERA[COMBINED],0),COLUMN(STANDINGS_ERA[PLACE IN LEAGUE]))</f>
        <v>9</v>
      </c>
      <c r="J2167">
        <f>16-INDEX(STANDINGS_WHIP[],MATCH(Table1[[#This Row],[COMBINED]],STANDINGS_WHIP[COMBINED],0),COLUMN(STANDINGS_WHIP[PLACE IN LEAGUE]))</f>
        <v>13</v>
      </c>
      <c r="K2167">
        <f>16-INDEX(STANDINGS_W[],MATCH(Table1[[#This Row],[COMBINED]],STANDINGS_W[COMBINED],0),COLUMN(STANDINGS_W[PLACE IN LEAGUE]))</f>
        <v>14</v>
      </c>
      <c r="L2167">
        <f>16-INDEX(STANDINGS_K[],MATCH(Table1[[#This Row],[COMBINED]],STANDINGS_K[COMBINED],0),COLUMN(STANDINGS_K[PLACE IN LEAGUE]))</f>
        <v>14</v>
      </c>
      <c r="M2167">
        <f>16-INDEX(STANDINGS_SV[],MATCH(Table1[[#This Row],[COMBINED]],STANDINGS_SV[COMBINED],0),COLUMN(STANDINGS_SV[PLACE IN LEAGUE]))</f>
        <v>3</v>
      </c>
      <c r="N2167">
        <f>SUM(Table1[[#This Row],[BA]:[SV]])</f>
        <v>105</v>
      </c>
      <c r="O2167">
        <v>2</v>
      </c>
    </row>
    <row r="2168" spans="1:15" x14ac:dyDescent="0.25">
      <c r="A2168" t="s">
        <v>449</v>
      </c>
      <c r="B2168" t="s">
        <v>2179</v>
      </c>
      <c r="C2168" t="str">
        <f>Table1[[#This Row],[League]]&amp;Table1[[#This Row],[Team]]</f>
        <v>$150 Draft Champions Jan 27 1:00 pm Lg.3630Margins of Error</v>
      </c>
      <c r="D2168">
        <f>16-INDEX(STANDINGS_BA[],MATCH(Table1[[#This Row],[COMBINED]],STANDINGS_BA[COMBINED],0),COLUMN(STANDINGS_BA[PLACE IN LEAGUE]))</f>
        <v>8</v>
      </c>
      <c r="E2168">
        <f>16-INDEX(STANDINGS_R[],MATCH(Table1[[#This Row],[COMBINED]],STANDINGS_R[COMBINED],0),COLUMN(STANDINGS_R[PLACE IN LEAGUE]))</f>
        <v>6</v>
      </c>
      <c r="F2168">
        <f>16-INDEX(STANDINGS_HR[],MATCH(Table1[[#This Row],[COMBINED]],STANDINGS_HR[COMBINED],0),COLUMN(STANDINGS_HR[PLACE IN LEAGUE]))</f>
        <v>10</v>
      </c>
      <c r="G2168">
        <f>16-INDEX(STANDINGS_RBI[],MATCH(Table1[[#This Row],[COMBINED]],STANDINGS_RBI[COMBINED],0),COLUMN(STANDINGS_RBI[PLACE IN LEAGUE]))</f>
        <v>12</v>
      </c>
      <c r="H2168">
        <f>16-INDEX(STANDINGS_SB[],MATCH(Table1[[#This Row],[COMBINED]],STANDINGS_SB[COMBINED],0),COLUMN(STANDINGS_SB[PLACE IN LEAGUE]))</f>
        <v>12</v>
      </c>
      <c r="I2168">
        <f>16-INDEX(STANDINGS_ERA[],MATCH(Table1[[#This Row],[COMBINED]],STANDINGS_ERA[COMBINED],0),COLUMN(STANDINGS_ERA[PLACE IN LEAGUE]))</f>
        <v>13</v>
      </c>
      <c r="J2168">
        <f>16-INDEX(STANDINGS_WHIP[],MATCH(Table1[[#This Row],[COMBINED]],STANDINGS_WHIP[COMBINED],0),COLUMN(STANDINGS_WHIP[PLACE IN LEAGUE]))</f>
        <v>15</v>
      </c>
      <c r="K2168">
        <f>16-INDEX(STANDINGS_W[],MATCH(Table1[[#This Row],[COMBINED]],STANDINGS_W[COMBINED],0),COLUMN(STANDINGS_W[PLACE IN LEAGUE]))</f>
        <v>10</v>
      </c>
      <c r="L2168">
        <f>16-INDEX(STANDINGS_K[],MATCH(Table1[[#This Row],[COMBINED]],STANDINGS_K[COMBINED],0),COLUMN(STANDINGS_K[PLACE IN LEAGUE]))</f>
        <v>4</v>
      </c>
      <c r="M2168">
        <f>16-INDEX(STANDINGS_SV[],MATCH(Table1[[#This Row],[COMBINED]],STANDINGS_SV[COMBINED],0),COLUMN(STANDINGS_SV[PLACE IN LEAGUE]))</f>
        <v>13</v>
      </c>
      <c r="N2168">
        <f>SUM(Table1[[#This Row],[BA]:[SV]])</f>
        <v>103</v>
      </c>
      <c r="O2168">
        <v>3</v>
      </c>
    </row>
    <row r="2169" spans="1:15" x14ac:dyDescent="0.25">
      <c r="A2169" t="s">
        <v>2183</v>
      </c>
      <c r="B2169" t="s">
        <v>2179</v>
      </c>
      <c r="C2169" t="str">
        <f>Table1[[#This Row],[League]]&amp;Table1[[#This Row],[Team]]</f>
        <v>$150 Draft Champions Jan 27 1:00 pm Lg.3630H(o)(o)ters</v>
      </c>
      <c r="D2169">
        <f>16-INDEX(STANDINGS_BA[],MATCH(Table1[[#This Row],[COMBINED]],STANDINGS_BA[COMBINED],0),COLUMN(STANDINGS_BA[PLACE IN LEAGUE]))</f>
        <v>4</v>
      </c>
      <c r="E2169">
        <f>16-INDEX(STANDINGS_R[],MATCH(Table1[[#This Row],[COMBINED]],STANDINGS_R[COMBINED],0),COLUMN(STANDINGS_R[PLACE IN LEAGUE]))</f>
        <v>12</v>
      </c>
      <c r="F2169">
        <f>16-INDEX(STANDINGS_HR[],MATCH(Table1[[#This Row],[COMBINED]],STANDINGS_HR[COMBINED],0),COLUMN(STANDINGS_HR[PLACE IN LEAGUE]))</f>
        <v>15</v>
      </c>
      <c r="G2169">
        <f>16-INDEX(STANDINGS_RBI[],MATCH(Table1[[#This Row],[COMBINED]],STANDINGS_RBI[COMBINED],0),COLUMN(STANDINGS_RBI[PLACE IN LEAGUE]))</f>
        <v>13</v>
      </c>
      <c r="H2169">
        <f>16-INDEX(STANDINGS_SB[],MATCH(Table1[[#This Row],[COMBINED]],STANDINGS_SB[COMBINED],0),COLUMN(STANDINGS_SB[PLACE IN LEAGUE]))</f>
        <v>9</v>
      </c>
      <c r="I2169">
        <f>16-INDEX(STANDINGS_ERA[],MATCH(Table1[[#This Row],[COMBINED]],STANDINGS_ERA[COMBINED],0),COLUMN(STANDINGS_ERA[PLACE IN LEAGUE]))</f>
        <v>10</v>
      </c>
      <c r="J2169">
        <f>16-INDEX(STANDINGS_WHIP[],MATCH(Table1[[#This Row],[COMBINED]],STANDINGS_WHIP[COMBINED],0),COLUMN(STANDINGS_WHIP[PLACE IN LEAGUE]))</f>
        <v>12</v>
      </c>
      <c r="K2169">
        <f>16-INDEX(STANDINGS_W[],MATCH(Table1[[#This Row],[COMBINED]],STANDINGS_W[COMBINED],0),COLUMN(STANDINGS_W[PLACE IN LEAGUE]))</f>
        <v>1</v>
      </c>
      <c r="L2169">
        <f>16-INDEX(STANDINGS_K[],MATCH(Table1[[#This Row],[COMBINED]],STANDINGS_K[COMBINED],0),COLUMN(STANDINGS_K[PLACE IN LEAGUE]))</f>
        <v>9</v>
      </c>
      <c r="M2169">
        <f>16-INDEX(STANDINGS_SV[],MATCH(Table1[[#This Row],[COMBINED]],STANDINGS_SV[COMBINED],0),COLUMN(STANDINGS_SV[PLACE IN LEAGUE]))</f>
        <v>12</v>
      </c>
      <c r="N2169">
        <f>SUM(Table1[[#This Row],[BA]:[SV]])</f>
        <v>97</v>
      </c>
      <c r="O2169">
        <v>4</v>
      </c>
    </row>
    <row r="2170" spans="1:15" x14ac:dyDescent="0.25">
      <c r="A2170" t="s">
        <v>29</v>
      </c>
      <c r="B2170" t="s">
        <v>2179</v>
      </c>
      <c r="C2170" t="str">
        <f>Table1[[#This Row],[League]]&amp;Table1[[#This Row],[Team]]</f>
        <v>$150 Draft Champions Jan 27 1:00 pm Lg.3630Team Vuotto</v>
      </c>
      <c r="D2170">
        <f>16-INDEX(STANDINGS_BA[],MATCH(Table1[[#This Row],[COMBINED]],STANDINGS_BA[COMBINED],0),COLUMN(STANDINGS_BA[PLACE IN LEAGUE]))</f>
        <v>15</v>
      </c>
      <c r="E2170">
        <f>16-INDEX(STANDINGS_R[],MATCH(Table1[[#This Row],[COMBINED]],STANDINGS_R[COMBINED],0),COLUMN(STANDINGS_R[PLACE IN LEAGUE]))</f>
        <v>14</v>
      </c>
      <c r="F2170">
        <f>16-INDEX(STANDINGS_HR[],MATCH(Table1[[#This Row],[COMBINED]],STANDINGS_HR[COMBINED],0),COLUMN(STANDINGS_HR[PLACE IN LEAGUE]))</f>
        <v>7</v>
      </c>
      <c r="G2170">
        <f>16-INDEX(STANDINGS_RBI[],MATCH(Table1[[#This Row],[COMBINED]],STANDINGS_RBI[COMBINED],0),COLUMN(STANDINGS_RBI[PLACE IN LEAGUE]))</f>
        <v>8</v>
      </c>
      <c r="H2170">
        <f>16-INDEX(STANDINGS_SB[],MATCH(Table1[[#This Row],[COMBINED]],STANDINGS_SB[COMBINED],0),COLUMN(STANDINGS_SB[PLACE IN LEAGUE]))</f>
        <v>13</v>
      </c>
      <c r="I2170">
        <f>16-INDEX(STANDINGS_ERA[],MATCH(Table1[[#This Row],[COMBINED]],STANDINGS_ERA[COMBINED],0),COLUMN(STANDINGS_ERA[PLACE IN LEAGUE]))</f>
        <v>12</v>
      </c>
      <c r="J2170">
        <f>16-INDEX(STANDINGS_WHIP[],MATCH(Table1[[#This Row],[COMBINED]],STANDINGS_WHIP[COMBINED],0),COLUMN(STANDINGS_WHIP[PLACE IN LEAGUE]))</f>
        <v>3</v>
      </c>
      <c r="K2170">
        <f>16-INDEX(STANDINGS_W[],MATCH(Table1[[#This Row],[COMBINED]],STANDINGS_W[COMBINED],0),COLUMN(STANDINGS_W[PLACE IN LEAGUE]))</f>
        <v>7</v>
      </c>
      <c r="L2170">
        <f>16-INDEX(STANDINGS_K[],MATCH(Table1[[#This Row],[COMBINED]],STANDINGS_K[COMBINED],0),COLUMN(STANDINGS_K[PLACE IN LEAGUE]))</f>
        <v>10</v>
      </c>
      <c r="M2170">
        <f>16-INDEX(STANDINGS_SV[],MATCH(Table1[[#This Row],[COMBINED]],STANDINGS_SV[COMBINED],0),COLUMN(STANDINGS_SV[PLACE IN LEAGUE]))</f>
        <v>2</v>
      </c>
      <c r="N2170">
        <f>SUM(Table1[[#This Row],[BA]:[SV]])</f>
        <v>91</v>
      </c>
      <c r="O2170">
        <v>5</v>
      </c>
    </row>
    <row r="2171" spans="1:15" x14ac:dyDescent="0.25">
      <c r="A2171" t="s">
        <v>348</v>
      </c>
      <c r="B2171" t="s">
        <v>2179</v>
      </c>
      <c r="C2171" t="str">
        <f>Table1[[#This Row],[League]]&amp;Table1[[#This Row],[Team]]</f>
        <v>$150 Draft Champions Jan 27 1:00 pm Lg.3630smackers IV</v>
      </c>
      <c r="D2171">
        <f>16-INDEX(STANDINGS_BA[],MATCH(Table1[[#This Row],[COMBINED]],STANDINGS_BA[COMBINED],0),COLUMN(STANDINGS_BA[PLACE IN LEAGUE]))</f>
        <v>7</v>
      </c>
      <c r="E2171">
        <f>16-INDEX(STANDINGS_R[],MATCH(Table1[[#This Row],[COMBINED]],STANDINGS_R[COMBINED],0),COLUMN(STANDINGS_R[PLACE IN LEAGUE]))</f>
        <v>13</v>
      </c>
      <c r="F2171">
        <f>16-INDEX(STANDINGS_HR[],MATCH(Table1[[#This Row],[COMBINED]],STANDINGS_HR[COMBINED],0),COLUMN(STANDINGS_HR[PLACE IN LEAGUE]))</f>
        <v>9</v>
      </c>
      <c r="G2171">
        <f>16-INDEX(STANDINGS_RBI[],MATCH(Table1[[#This Row],[COMBINED]],STANDINGS_RBI[COMBINED],0),COLUMN(STANDINGS_RBI[PLACE IN LEAGUE]))</f>
        <v>9</v>
      </c>
      <c r="H2171">
        <f>16-INDEX(STANDINGS_SB[],MATCH(Table1[[#This Row],[COMBINED]],STANDINGS_SB[COMBINED],0),COLUMN(STANDINGS_SB[PLACE IN LEAGUE]))</f>
        <v>7</v>
      </c>
      <c r="I2171">
        <f>16-INDEX(STANDINGS_ERA[],MATCH(Table1[[#This Row],[COMBINED]],STANDINGS_ERA[COMBINED],0),COLUMN(STANDINGS_ERA[PLACE IN LEAGUE]))</f>
        <v>6</v>
      </c>
      <c r="J2171">
        <f>16-INDEX(STANDINGS_WHIP[],MATCH(Table1[[#This Row],[COMBINED]],STANDINGS_WHIP[COMBINED],0),COLUMN(STANDINGS_WHIP[PLACE IN LEAGUE]))</f>
        <v>11</v>
      </c>
      <c r="K2171">
        <f>16-INDEX(STANDINGS_W[],MATCH(Table1[[#This Row],[COMBINED]],STANDINGS_W[COMBINED],0),COLUMN(STANDINGS_W[PLACE IN LEAGUE]))</f>
        <v>6</v>
      </c>
      <c r="L2171">
        <f>16-INDEX(STANDINGS_K[],MATCH(Table1[[#This Row],[COMBINED]],STANDINGS_K[COMBINED],0),COLUMN(STANDINGS_K[PLACE IN LEAGUE]))</f>
        <v>7</v>
      </c>
      <c r="M2171">
        <f>16-INDEX(STANDINGS_SV[],MATCH(Table1[[#This Row],[COMBINED]],STANDINGS_SV[COMBINED],0),COLUMN(STANDINGS_SV[PLACE IN LEAGUE]))</f>
        <v>15</v>
      </c>
      <c r="N2171">
        <f>SUM(Table1[[#This Row],[BA]:[SV]])</f>
        <v>90</v>
      </c>
      <c r="O2171">
        <v>6</v>
      </c>
    </row>
    <row r="2172" spans="1:15" x14ac:dyDescent="0.25">
      <c r="A2172" t="s">
        <v>421</v>
      </c>
      <c r="B2172" t="s">
        <v>2179</v>
      </c>
      <c r="C2172" t="str">
        <f>Table1[[#This Row],[League]]&amp;Table1[[#This Row],[Team]]</f>
        <v>$150 Draft Champions Jan 27 1:00 pm Lg.3630Colorado Kool Aid</v>
      </c>
      <c r="D2172">
        <f>16-INDEX(STANDINGS_BA[],MATCH(Table1[[#This Row],[COMBINED]],STANDINGS_BA[COMBINED],0),COLUMN(STANDINGS_BA[PLACE IN LEAGUE]))</f>
        <v>9</v>
      </c>
      <c r="E2172">
        <f>16-INDEX(STANDINGS_R[],MATCH(Table1[[#This Row],[COMBINED]],STANDINGS_R[COMBINED],0),COLUMN(STANDINGS_R[PLACE IN LEAGUE]))</f>
        <v>8</v>
      </c>
      <c r="F2172">
        <f>16-INDEX(STANDINGS_HR[],MATCH(Table1[[#This Row],[COMBINED]],STANDINGS_HR[COMBINED],0),COLUMN(STANDINGS_HR[PLACE IN LEAGUE]))</f>
        <v>14</v>
      </c>
      <c r="G2172">
        <f>16-INDEX(STANDINGS_RBI[],MATCH(Table1[[#This Row],[COMBINED]],STANDINGS_RBI[COMBINED],0),COLUMN(STANDINGS_RBI[PLACE IN LEAGUE]))</f>
        <v>11</v>
      </c>
      <c r="H2172">
        <f>16-INDEX(STANDINGS_SB[],MATCH(Table1[[#This Row],[COMBINED]],STANDINGS_SB[COMBINED],0),COLUMN(STANDINGS_SB[PLACE IN LEAGUE]))</f>
        <v>11</v>
      </c>
      <c r="I2172">
        <f>16-INDEX(STANDINGS_ERA[],MATCH(Table1[[#This Row],[COMBINED]],STANDINGS_ERA[COMBINED],0),COLUMN(STANDINGS_ERA[PLACE IN LEAGUE]))</f>
        <v>4</v>
      </c>
      <c r="J2172">
        <f>16-INDEX(STANDINGS_WHIP[],MATCH(Table1[[#This Row],[COMBINED]],STANDINGS_WHIP[COMBINED],0),COLUMN(STANDINGS_WHIP[PLACE IN LEAGUE]))</f>
        <v>5</v>
      </c>
      <c r="K2172">
        <f>16-INDEX(STANDINGS_W[],MATCH(Table1[[#This Row],[COMBINED]],STANDINGS_W[COMBINED],0),COLUMN(STANDINGS_W[PLACE IN LEAGUE]))</f>
        <v>11</v>
      </c>
      <c r="L2172">
        <f>16-INDEX(STANDINGS_K[],MATCH(Table1[[#This Row],[COMBINED]],STANDINGS_K[COMBINED],0),COLUMN(STANDINGS_K[PLACE IN LEAGUE]))</f>
        <v>5</v>
      </c>
      <c r="M2172">
        <f>16-INDEX(STANDINGS_SV[],MATCH(Table1[[#This Row],[COMBINED]],STANDINGS_SV[COMBINED],0),COLUMN(STANDINGS_SV[PLACE IN LEAGUE]))</f>
        <v>6</v>
      </c>
      <c r="N2172">
        <f>SUM(Table1[[#This Row],[BA]:[SV]])</f>
        <v>84</v>
      </c>
      <c r="O2172">
        <v>7</v>
      </c>
    </row>
    <row r="2173" spans="1:15" x14ac:dyDescent="0.25">
      <c r="A2173" t="s">
        <v>2180</v>
      </c>
      <c r="B2173" t="s">
        <v>2179</v>
      </c>
      <c r="C2173" t="str">
        <f>Table1[[#This Row],[League]]&amp;Table1[[#This Row],[Team]]</f>
        <v>$150 Draft Champions Jan 27 1:00 pm Lg.3630EMERSON 7</v>
      </c>
      <c r="D2173">
        <f>16-INDEX(STANDINGS_BA[],MATCH(Table1[[#This Row],[COMBINED]],STANDINGS_BA[COMBINED],0),COLUMN(STANDINGS_BA[PLACE IN LEAGUE]))</f>
        <v>13</v>
      </c>
      <c r="E2173">
        <f>16-INDEX(STANDINGS_R[],MATCH(Table1[[#This Row],[COMBINED]],STANDINGS_R[COMBINED],0),COLUMN(STANDINGS_R[PLACE IN LEAGUE]))</f>
        <v>1</v>
      </c>
      <c r="F2173">
        <f>16-INDEX(STANDINGS_HR[],MATCH(Table1[[#This Row],[COMBINED]],STANDINGS_HR[COMBINED],0),COLUMN(STANDINGS_HR[PLACE IN LEAGUE]))</f>
        <v>3</v>
      </c>
      <c r="G2173">
        <f>16-INDEX(STANDINGS_RBI[],MATCH(Table1[[#This Row],[COMBINED]],STANDINGS_RBI[COMBINED],0),COLUMN(STANDINGS_RBI[PLACE IN LEAGUE]))</f>
        <v>1</v>
      </c>
      <c r="H2173">
        <f>16-INDEX(STANDINGS_SB[],MATCH(Table1[[#This Row],[COMBINED]],STANDINGS_SB[COMBINED],0),COLUMN(STANDINGS_SB[PLACE IN LEAGUE]))</f>
        <v>1</v>
      </c>
      <c r="I2173">
        <f>16-INDEX(STANDINGS_ERA[],MATCH(Table1[[#This Row],[COMBINED]],STANDINGS_ERA[COMBINED],0),COLUMN(STANDINGS_ERA[PLACE IN LEAGUE]))</f>
        <v>14</v>
      </c>
      <c r="J2173">
        <f>16-INDEX(STANDINGS_WHIP[],MATCH(Table1[[#This Row],[COMBINED]],STANDINGS_WHIP[COMBINED],0),COLUMN(STANDINGS_WHIP[PLACE IN LEAGUE]))</f>
        <v>14</v>
      </c>
      <c r="K2173">
        <f>16-INDEX(STANDINGS_W[],MATCH(Table1[[#This Row],[COMBINED]],STANDINGS_W[COMBINED],0),COLUMN(STANDINGS_W[PLACE IN LEAGUE]))</f>
        <v>15</v>
      </c>
      <c r="L2173">
        <f>16-INDEX(STANDINGS_K[],MATCH(Table1[[#This Row],[COMBINED]],STANDINGS_K[COMBINED],0),COLUMN(STANDINGS_K[PLACE IN LEAGUE]))</f>
        <v>11</v>
      </c>
      <c r="M2173">
        <f>16-INDEX(STANDINGS_SV[],MATCH(Table1[[#This Row],[COMBINED]],STANDINGS_SV[COMBINED],0),COLUMN(STANDINGS_SV[PLACE IN LEAGUE]))</f>
        <v>4</v>
      </c>
      <c r="N2173">
        <f>SUM(Table1[[#This Row],[BA]:[SV]])</f>
        <v>77</v>
      </c>
      <c r="O2173">
        <v>8</v>
      </c>
    </row>
    <row r="2174" spans="1:15" x14ac:dyDescent="0.25">
      <c r="A2174" t="s">
        <v>30</v>
      </c>
      <c r="B2174" t="s">
        <v>2179</v>
      </c>
      <c r="C2174" t="str">
        <f>Table1[[#This Row],[League]]&amp;Table1[[#This Row],[Team]]</f>
        <v>$150 Draft Champions Jan 27 1:00 pm Lg.3630Vegas Vandals</v>
      </c>
      <c r="D2174">
        <f>16-INDEX(STANDINGS_BA[],MATCH(Table1[[#This Row],[COMBINED]],STANDINGS_BA[COMBINED],0),COLUMN(STANDINGS_BA[PLACE IN LEAGUE]))</f>
        <v>11</v>
      </c>
      <c r="E2174">
        <f>16-INDEX(STANDINGS_R[],MATCH(Table1[[#This Row],[COMBINED]],STANDINGS_R[COMBINED],0),COLUMN(STANDINGS_R[PLACE IN LEAGUE]))</f>
        <v>9</v>
      </c>
      <c r="F2174">
        <f>16-INDEX(STANDINGS_HR[],MATCH(Table1[[#This Row],[COMBINED]],STANDINGS_HR[COMBINED],0),COLUMN(STANDINGS_HR[PLACE IN LEAGUE]))</f>
        <v>5</v>
      </c>
      <c r="G2174">
        <f>16-INDEX(STANDINGS_RBI[],MATCH(Table1[[#This Row],[COMBINED]],STANDINGS_RBI[COMBINED],0),COLUMN(STANDINGS_RBI[PLACE IN LEAGUE]))</f>
        <v>6</v>
      </c>
      <c r="H2174">
        <f>16-INDEX(STANDINGS_SB[],MATCH(Table1[[#This Row],[COMBINED]],STANDINGS_SB[COMBINED],0),COLUMN(STANDINGS_SB[PLACE IN LEAGUE]))</f>
        <v>15</v>
      </c>
      <c r="I2174">
        <f>16-INDEX(STANDINGS_ERA[],MATCH(Table1[[#This Row],[COMBINED]],STANDINGS_ERA[COMBINED],0),COLUMN(STANDINGS_ERA[PLACE IN LEAGUE]))</f>
        <v>5</v>
      </c>
      <c r="J2174">
        <f>16-INDEX(STANDINGS_WHIP[],MATCH(Table1[[#This Row],[COMBINED]],STANDINGS_WHIP[COMBINED],0),COLUMN(STANDINGS_WHIP[PLACE IN LEAGUE]))</f>
        <v>7</v>
      </c>
      <c r="K2174">
        <f>16-INDEX(STANDINGS_W[],MATCH(Table1[[#This Row],[COMBINED]],STANDINGS_W[COMBINED],0),COLUMN(STANDINGS_W[PLACE IN LEAGUE]))</f>
        <v>2</v>
      </c>
      <c r="L2174">
        <f>16-INDEX(STANDINGS_K[],MATCH(Table1[[#This Row],[COMBINED]],STANDINGS_K[COMBINED],0),COLUMN(STANDINGS_K[PLACE IN LEAGUE]))</f>
        <v>2</v>
      </c>
      <c r="M2174">
        <f>16-INDEX(STANDINGS_SV[],MATCH(Table1[[#This Row],[COMBINED]],STANDINGS_SV[COMBINED],0),COLUMN(STANDINGS_SV[PLACE IN LEAGUE]))</f>
        <v>14</v>
      </c>
      <c r="N2174">
        <f>SUM(Table1[[#This Row],[BA]:[SV]])</f>
        <v>76</v>
      </c>
      <c r="O2174">
        <v>9</v>
      </c>
    </row>
    <row r="2175" spans="1:15" x14ac:dyDescent="0.25">
      <c r="A2175" t="s">
        <v>2184</v>
      </c>
      <c r="B2175" t="s">
        <v>2179</v>
      </c>
      <c r="C2175" t="str">
        <f>Table1[[#This Row],[League]]&amp;Table1[[#This Row],[Team]]</f>
        <v>$150 Draft Champions Jan 27 1:00 pm Lg.36302016 DC002</v>
      </c>
      <c r="D2175">
        <f>16-INDEX(STANDINGS_BA[],MATCH(Table1[[#This Row],[COMBINED]],STANDINGS_BA[COMBINED],0),COLUMN(STANDINGS_BA[PLACE IN LEAGUE]))</f>
        <v>3</v>
      </c>
      <c r="E2175">
        <f>16-INDEX(STANDINGS_R[],MATCH(Table1[[#This Row],[COMBINED]],STANDINGS_R[COMBINED],0),COLUMN(STANDINGS_R[PLACE IN LEAGUE]))</f>
        <v>7</v>
      </c>
      <c r="F2175">
        <f>16-INDEX(STANDINGS_HR[],MATCH(Table1[[#This Row],[COMBINED]],STANDINGS_HR[COMBINED],0),COLUMN(STANDINGS_HR[PLACE IN LEAGUE]))</f>
        <v>13</v>
      </c>
      <c r="G2175">
        <f>16-INDEX(STANDINGS_RBI[],MATCH(Table1[[#This Row],[COMBINED]],STANDINGS_RBI[COMBINED],0),COLUMN(STANDINGS_RBI[PLACE IN LEAGUE]))</f>
        <v>10</v>
      </c>
      <c r="H2175">
        <f>16-INDEX(STANDINGS_SB[],MATCH(Table1[[#This Row],[COMBINED]],STANDINGS_SB[COMBINED],0),COLUMN(STANDINGS_SB[PLACE IN LEAGUE]))</f>
        <v>6</v>
      </c>
      <c r="I2175">
        <f>16-INDEX(STANDINGS_ERA[],MATCH(Table1[[#This Row],[COMBINED]],STANDINGS_ERA[COMBINED],0),COLUMN(STANDINGS_ERA[PLACE IN LEAGUE]))</f>
        <v>1</v>
      </c>
      <c r="J2175">
        <f>16-INDEX(STANDINGS_WHIP[],MATCH(Table1[[#This Row],[COMBINED]],STANDINGS_WHIP[COMBINED],0),COLUMN(STANDINGS_WHIP[PLACE IN LEAGUE]))</f>
        <v>2</v>
      </c>
      <c r="K2175">
        <f>16-INDEX(STANDINGS_W[],MATCH(Table1[[#This Row],[COMBINED]],STANDINGS_W[COMBINED],0),COLUMN(STANDINGS_W[PLACE IN LEAGUE]))</f>
        <v>9</v>
      </c>
      <c r="L2175">
        <f>16-INDEX(STANDINGS_K[],MATCH(Table1[[#This Row],[COMBINED]],STANDINGS_K[COMBINED],0),COLUMN(STANDINGS_K[PLACE IN LEAGUE]))</f>
        <v>15</v>
      </c>
      <c r="M2175">
        <f>16-INDEX(STANDINGS_SV[],MATCH(Table1[[#This Row],[COMBINED]],STANDINGS_SV[COMBINED],0),COLUMN(STANDINGS_SV[PLACE IN LEAGUE]))</f>
        <v>7</v>
      </c>
      <c r="N2175">
        <f>SUM(Table1[[#This Row],[BA]:[SV]])</f>
        <v>73</v>
      </c>
      <c r="O2175">
        <v>10</v>
      </c>
    </row>
    <row r="2176" spans="1:15" x14ac:dyDescent="0.25">
      <c r="A2176" t="s">
        <v>2185</v>
      </c>
      <c r="B2176" t="s">
        <v>2179</v>
      </c>
      <c r="C2176" t="str">
        <f>Table1[[#This Row],[League]]&amp;Table1[[#This Row],[Team]]</f>
        <v>$150 Draft Champions Jan 27 1:00 pm Lg.3630EA Sports 55</v>
      </c>
      <c r="D2176">
        <f>16-INDEX(STANDINGS_BA[],MATCH(Table1[[#This Row],[COMBINED]],STANDINGS_BA[COMBINED],0),COLUMN(STANDINGS_BA[PLACE IN LEAGUE]))</f>
        <v>2</v>
      </c>
      <c r="E2176">
        <f>16-INDEX(STANDINGS_R[],MATCH(Table1[[#This Row],[COMBINED]],STANDINGS_R[COMBINED],0),COLUMN(STANDINGS_R[PLACE IN LEAGUE]))</f>
        <v>4</v>
      </c>
      <c r="F2176">
        <f>16-INDEX(STANDINGS_HR[],MATCH(Table1[[#This Row],[COMBINED]],STANDINGS_HR[COMBINED],0),COLUMN(STANDINGS_HR[PLACE IN LEAGUE]))</f>
        <v>6</v>
      </c>
      <c r="G2176">
        <f>16-INDEX(STANDINGS_RBI[],MATCH(Table1[[#This Row],[COMBINED]],STANDINGS_RBI[COMBINED],0),COLUMN(STANDINGS_RBI[PLACE IN LEAGUE]))</f>
        <v>5</v>
      </c>
      <c r="H2176">
        <f>16-INDEX(STANDINGS_SB[],MATCH(Table1[[#This Row],[COMBINED]],STANDINGS_SB[COMBINED],0),COLUMN(STANDINGS_SB[PLACE IN LEAGUE]))</f>
        <v>10</v>
      </c>
      <c r="I2176">
        <f>16-INDEX(STANDINGS_ERA[],MATCH(Table1[[#This Row],[COMBINED]],STANDINGS_ERA[COMBINED],0),COLUMN(STANDINGS_ERA[PLACE IN LEAGUE]))</f>
        <v>7</v>
      </c>
      <c r="J2176">
        <f>16-INDEX(STANDINGS_WHIP[],MATCH(Table1[[#This Row],[COMBINED]],STANDINGS_WHIP[COMBINED],0),COLUMN(STANDINGS_WHIP[PLACE IN LEAGUE]))</f>
        <v>4</v>
      </c>
      <c r="K2176">
        <f>16-INDEX(STANDINGS_W[],MATCH(Table1[[#This Row],[COMBINED]],STANDINGS_W[COMBINED],0),COLUMN(STANDINGS_W[PLACE IN LEAGUE]))</f>
        <v>12</v>
      </c>
      <c r="L2176">
        <f>16-INDEX(STANDINGS_K[],MATCH(Table1[[#This Row],[COMBINED]],STANDINGS_K[COMBINED],0),COLUMN(STANDINGS_K[PLACE IN LEAGUE]))</f>
        <v>6</v>
      </c>
      <c r="M2176">
        <f>16-INDEX(STANDINGS_SV[],MATCH(Table1[[#This Row],[COMBINED]],STANDINGS_SV[COMBINED],0),COLUMN(STANDINGS_SV[PLACE IN LEAGUE]))</f>
        <v>8</v>
      </c>
      <c r="N2176">
        <f>SUM(Table1[[#This Row],[BA]:[SV]])</f>
        <v>64</v>
      </c>
      <c r="O2176">
        <v>11</v>
      </c>
    </row>
    <row r="2177" spans="1:15" x14ac:dyDescent="0.25">
      <c r="A2177" t="s">
        <v>1071</v>
      </c>
      <c r="B2177" t="s">
        <v>2179</v>
      </c>
      <c r="C2177" t="str">
        <f>Table1[[#This Row],[League]]&amp;Table1[[#This Row],[Team]]</f>
        <v>$150 Draft Champions Jan 27 1:00 pm Lg.3630Team Reed</v>
      </c>
      <c r="D2177">
        <f>16-INDEX(STANDINGS_BA[],MATCH(Table1[[#This Row],[COMBINED]],STANDINGS_BA[COMBINED],0),COLUMN(STANDINGS_BA[PLACE IN LEAGUE]))</f>
        <v>10</v>
      </c>
      <c r="E2177">
        <f>16-INDEX(STANDINGS_R[],MATCH(Table1[[#This Row],[COMBINED]],STANDINGS_R[COMBINED],0),COLUMN(STANDINGS_R[PLACE IN LEAGUE]))</f>
        <v>11</v>
      </c>
      <c r="F2177">
        <f>16-INDEX(STANDINGS_HR[],MATCH(Table1[[#This Row],[COMBINED]],STANDINGS_HR[COMBINED],0),COLUMN(STANDINGS_HR[PLACE IN LEAGUE]))</f>
        <v>2</v>
      </c>
      <c r="G2177">
        <f>16-INDEX(STANDINGS_RBI[],MATCH(Table1[[#This Row],[COMBINED]],STANDINGS_RBI[COMBINED],0),COLUMN(STANDINGS_RBI[PLACE IN LEAGUE]))</f>
        <v>7</v>
      </c>
      <c r="H2177">
        <f>16-INDEX(STANDINGS_SB[],MATCH(Table1[[#This Row],[COMBINED]],STANDINGS_SB[COMBINED],0),COLUMN(STANDINGS_SB[PLACE IN LEAGUE]))</f>
        <v>5</v>
      </c>
      <c r="I2177">
        <f>16-INDEX(STANDINGS_ERA[],MATCH(Table1[[#This Row],[COMBINED]],STANDINGS_ERA[COMBINED],0),COLUMN(STANDINGS_ERA[PLACE IN LEAGUE]))</f>
        <v>2</v>
      </c>
      <c r="J2177">
        <f>16-INDEX(STANDINGS_WHIP[],MATCH(Table1[[#This Row],[COMBINED]],STANDINGS_WHIP[COMBINED],0),COLUMN(STANDINGS_WHIP[PLACE IN LEAGUE]))</f>
        <v>1</v>
      </c>
      <c r="K2177">
        <f>16-INDEX(STANDINGS_W[],MATCH(Table1[[#This Row],[COMBINED]],STANDINGS_W[COMBINED],0),COLUMN(STANDINGS_W[PLACE IN LEAGUE]))</f>
        <v>8</v>
      </c>
      <c r="L2177">
        <f>16-INDEX(STANDINGS_K[],MATCH(Table1[[#This Row],[COMBINED]],STANDINGS_K[COMBINED],0),COLUMN(STANDINGS_K[PLACE IN LEAGUE]))</f>
        <v>12</v>
      </c>
      <c r="M2177">
        <f>16-INDEX(STANDINGS_SV[],MATCH(Table1[[#This Row],[COMBINED]],STANDINGS_SV[COMBINED],0),COLUMN(STANDINGS_SV[PLACE IN LEAGUE]))</f>
        <v>1</v>
      </c>
      <c r="N2177">
        <f>SUM(Table1[[#This Row],[BA]:[SV]])</f>
        <v>59</v>
      </c>
      <c r="O2177">
        <v>12</v>
      </c>
    </row>
    <row r="2178" spans="1:15" x14ac:dyDescent="0.25">
      <c r="A2178" t="s">
        <v>2181</v>
      </c>
      <c r="B2178" t="s">
        <v>2179</v>
      </c>
      <c r="C2178" t="str">
        <f>Table1[[#This Row],[League]]&amp;Table1[[#This Row],[Team]]</f>
        <v>$150 Draft Champions Jan 27 1:00 pm Lg.3630Team Notaro</v>
      </c>
      <c r="D2178">
        <f>16-INDEX(STANDINGS_BA[],MATCH(Table1[[#This Row],[COMBINED]],STANDINGS_BA[COMBINED],0),COLUMN(STANDINGS_BA[PLACE IN LEAGUE]))</f>
        <v>6</v>
      </c>
      <c r="E2178">
        <f>16-INDEX(STANDINGS_R[],MATCH(Table1[[#This Row],[COMBINED]],STANDINGS_R[COMBINED],0),COLUMN(STANDINGS_R[PLACE IN LEAGUE]))</f>
        <v>5</v>
      </c>
      <c r="F2178">
        <f>16-INDEX(STANDINGS_HR[],MATCH(Table1[[#This Row],[COMBINED]],STANDINGS_HR[COMBINED],0),COLUMN(STANDINGS_HR[PLACE IN LEAGUE]))</f>
        <v>1</v>
      </c>
      <c r="G2178">
        <f>16-INDEX(STANDINGS_RBI[],MATCH(Table1[[#This Row],[COMBINED]],STANDINGS_RBI[COMBINED],0),COLUMN(STANDINGS_RBI[PLACE IN LEAGUE]))</f>
        <v>3</v>
      </c>
      <c r="H2178">
        <f>16-INDEX(STANDINGS_SB[],MATCH(Table1[[#This Row],[COMBINED]],STANDINGS_SB[COMBINED],0),COLUMN(STANDINGS_SB[PLACE IN LEAGUE]))</f>
        <v>14</v>
      </c>
      <c r="I2178">
        <f>16-INDEX(STANDINGS_ERA[],MATCH(Table1[[#This Row],[COMBINED]],STANDINGS_ERA[COMBINED],0),COLUMN(STANDINGS_ERA[PLACE IN LEAGUE]))</f>
        <v>3</v>
      </c>
      <c r="J2178">
        <f>16-INDEX(STANDINGS_WHIP[],MATCH(Table1[[#This Row],[COMBINED]],STANDINGS_WHIP[COMBINED],0),COLUMN(STANDINGS_WHIP[PLACE IN LEAGUE]))</f>
        <v>6</v>
      </c>
      <c r="K2178">
        <f>16-INDEX(STANDINGS_W[],MATCH(Table1[[#This Row],[COMBINED]],STANDINGS_W[COMBINED],0),COLUMN(STANDINGS_W[PLACE IN LEAGUE]))</f>
        <v>4</v>
      </c>
      <c r="L2178">
        <f>16-INDEX(STANDINGS_K[],MATCH(Table1[[#This Row],[COMBINED]],STANDINGS_K[COMBINED],0),COLUMN(STANDINGS_K[PLACE IN LEAGUE]))</f>
        <v>3</v>
      </c>
      <c r="M2178">
        <f>16-INDEX(STANDINGS_SV[],MATCH(Table1[[#This Row],[COMBINED]],STANDINGS_SV[COMBINED],0),COLUMN(STANDINGS_SV[PLACE IN LEAGUE]))</f>
        <v>11</v>
      </c>
      <c r="N2178">
        <f>SUM(Table1[[#This Row],[BA]:[SV]])</f>
        <v>56</v>
      </c>
      <c r="O2178">
        <v>13</v>
      </c>
    </row>
    <row r="2179" spans="1:15" x14ac:dyDescent="0.25">
      <c r="A2179" t="s">
        <v>2182</v>
      </c>
      <c r="B2179" t="s">
        <v>2179</v>
      </c>
      <c r="C2179" t="str">
        <f>Table1[[#This Row],[League]]&amp;Table1[[#This Row],[Team]]</f>
        <v>$150 Draft Champions Jan 27 1:00 pm Lg.3630Atlanta Braves</v>
      </c>
      <c r="D2179">
        <f>16-INDEX(STANDINGS_BA[],MATCH(Table1[[#This Row],[COMBINED]],STANDINGS_BA[COMBINED],0),COLUMN(STANDINGS_BA[PLACE IN LEAGUE]))</f>
        <v>5</v>
      </c>
      <c r="E2179">
        <f>16-INDEX(STANDINGS_R[],MATCH(Table1[[#This Row],[COMBINED]],STANDINGS_R[COMBINED],0),COLUMN(STANDINGS_R[PLACE IN LEAGUE]))</f>
        <v>3</v>
      </c>
      <c r="F2179">
        <f>16-INDEX(STANDINGS_HR[],MATCH(Table1[[#This Row],[COMBINED]],STANDINGS_HR[COMBINED],0),COLUMN(STANDINGS_HR[PLACE IN LEAGUE]))</f>
        <v>4</v>
      </c>
      <c r="G2179">
        <f>16-INDEX(STANDINGS_RBI[],MATCH(Table1[[#This Row],[COMBINED]],STANDINGS_RBI[COMBINED],0),COLUMN(STANDINGS_RBI[PLACE IN LEAGUE]))</f>
        <v>2</v>
      </c>
      <c r="H2179">
        <f>16-INDEX(STANDINGS_SB[],MATCH(Table1[[#This Row],[COMBINED]],STANDINGS_SB[COMBINED],0),COLUMN(STANDINGS_SB[PLACE IN LEAGUE]))</f>
        <v>3</v>
      </c>
      <c r="I2179">
        <f>16-INDEX(STANDINGS_ERA[],MATCH(Table1[[#This Row],[COMBINED]],STANDINGS_ERA[COMBINED],0),COLUMN(STANDINGS_ERA[PLACE IN LEAGUE]))</f>
        <v>8</v>
      </c>
      <c r="J2179">
        <f>16-INDEX(STANDINGS_WHIP[],MATCH(Table1[[#This Row],[COMBINED]],STANDINGS_WHIP[COMBINED],0),COLUMN(STANDINGS_WHIP[PLACE IN LEAGUE]))</f>
        <v>8</v>
      </c>
      <c r="K2179">
        <f>16-INDEX(STANDINGS_W[],MATCH(Table1[[#This Row],[COMBINED]],STANDINGS_W[COMBINED],0),COLUMN(STANDINGS_W[PLACE IN LEAGUE]))</f>
        <v>5</v>
      </c>
      <c r="L2179">
        <f>16-INDEX(STANDINGS_K[],MATCH(Table1[[#This Row],[COMBINED]],STANDINGS_K[COMBINED],0),COLUMN(STANDINGS_K[PLACE IN LEAGUE]))</f>
        <v>8</v>
      </c>
      <c r="M2179">
        <f>16-INDEX(STANDINGS_SV[],MATCH(Table1[[#This Row],[COMBINED]],STANDINGS_SV[COMBINED],0),COLUMN(STANDINGS_SV[PLACE IN LEAGUE]))</f>
        <v>10</v>
      </c>
      <c r="N2179">
        <f>SUM(Table1[[#This Row],[BA]:[SV]])</f>
        <v>56</v>
      </c>
      <c r="O2179">
        <v>14</v>
      </c>
    </row>
    <row r="2180" spans="1:15" x14ac:dyDescent="0.25">
      <c r="A2180" t="s">
        <v>171</v>
      </c>
      <c r="B2180" t="s">
        <v>2179</v>
      </c>
      <c r="C2180" t="str">
        <f>Table1[[#This Row],[League]]&amp;Table1[[#This Row],[Team]]</f>
        <v>$150 Draft Champions Jan 27 1:00 pm Lg.3630Dan's Danimals</v>
      </c>
      <c r="D2180">
        <f>16-INDEX(STANDINGS_BA[],MATCH(Table1[[#This Row],[COMBINED]],STANDINGS_BA[COMBINED],0),COLUMN(STANDINGS_BA[PLACE IN LEAGUE]))</f>
        <v>1</v>
      </c>
      <c r="E2180">
        <f>16-INDEX(STANDINGS_R[],MATCH(Table1[[#This Row],[COMBINED]],STANDINGS_R[COMBINED],0),COLUMN(STANDINGS_R[PLACE IN LEAGUE]))</f>
        <v>2</v>
      </c>
      <c r="F2180">
        <f>16-INDEX(STANDINGS_HR[],MATCH(Table1[[#This Row],[COMBINED]],STANDINGS_HR[COMBINED],0),COLUMN(STANDINGS_HR[PLACE IN LEAGUE]))</f>
        <v>8</v>
      </c>
      <c r="G2180">
        <f>16-INDEX(STANDINGS_RBI[],MATCH(Table1[[#This Row],[COMBINED]],STANDINGS_RBI[COMBINED],0),COLUMN(STANDINGS_RBI[PLACE IN LEAGUE]))</f>
        <v>4</v>
      </c>
      <c r="H2180">
        <f>16-INDEX(STANDINGS_SB[],MATCH(Table1[[#This Row],[COMBINED]],STANDINGS_SB[COMBINED],0),COLUMN(STANDINGS_SB[PLACE IN LEAGUE]))</f>
        <v>8</v>
      </c>
      <c r="I2180">
        <f>16-INDEX(STANDINGS_ERA[],MATCH(Table1[[#This Row],[COMBINED]],STANDINGS_ERA[COMBINED],0),COLUMN(STANDINGS_ERA[PLACE IN LEAGUE]))</f>
        <v>11</v>
      </c>
      <c r="J2180">
        <f>16-INDEX(STANDINGS_WHIP[],MATCH(Table1[[#This Row],[COMBINED]],STANDINGS_WHIP[COMBINED],0),COLUMN(STANDINGS_WHIP[PLACE IN LEAGUE]))</f>
        <v>9</v>
      </c>
      <c r="K2180">
        <f>16-INDEX(STANDINGS_W[],MATCH(Table1[[#This Row],[COMBINED]],STANDINGS_W[COMBINED],0),COLUMN(STANDINGS_W[PLACE IN LEAGUE]))</f>
        <v>3</v>
      </c>
      <c r="L2180">
        <f>16-INDEX(STANDINGS_K[],MATCH(Table1[[#This Row],[COMBINED]],STANDINGS_K[COMBINED],0),COLUMN(STANDINGS_K[PLACE IN LEAGUE]))</f>
        <v>1</v>
      </c>
      <c r="M2180">
        <f>16-INDEX(STANDINGS_SV[],MATCH(Table1[[#This Row],[COMBINED]],STANDINGS_SV[COMBINED],0),COLUMN(STANDINGS_SV[PLACE IN LEAGUE]))</f>
        <v>9</v>
      </c>
      <c r="N2180">
        <f>SUM(Table1[[#This Row],[BA]:[SV]])</f>
        <v>56</v>
      </c>
      <c r="O2180">
        <v>15</v>
      </c>
    </row>
    <row r="2181" spans="1:15" x14ac:dyDescent="0.25">
      <c r="A2181" t="s">
        <v>31</v>
      </c>
      <c r="B2181" t="s">
        <v>2187</v>
      </c>
      <c r="C2181" t="str">
        <f>Table1[[#This Row],[League]]&amp;Table1[[#This Row],[Team]]</f>
        <v>$150 Draft Champions Jan 28 1:00 pm Lg.3632True and Correct</v>
      </c>
      <c r="D2181">
        <f>16-INDEX(STANDINGS_BA[],MATCH(Table1[[#This Row],[COMBINED]],STANDINGS_BA[COMBINED],0),COLUMN(STANDINGS_BA[PLACE IN LEAGUE]))</f>
        <v>11</v>
      </c>
      <c r="E2181">
        <f>16-INDEX(STANDINGS_R[],MATCH(Table1[[#This Row],[COMBINED]],STANDINGS_R[COMBINED],0),COLUMN(STANDINGS_R[PLACE IN LEAGUE]))</f>
        <v>13</v>
      </c>
      <c r="F2181">
        <f>16-INDEX(STANDINGS_HR[],MATCH(Table1[[#This Row],[COMBINED]],STANDINGS_HR[COMBINED],0),COLUMN(STANDINGS_HR[PLACE IN LEAGUE]))</f>
        <v>14</v>
      </c>
      <c r="G2181">
        <f>16-INDEX(STANDINGS_RBI[],MATCH(Table1[[#This Row],[COMBINED]],STANDINGS_RBI[COMBINED],0),COLUMN(STANDINGS_RBI[PLACE IN LEAGUE]))</f>
        <v>13</v>
      </c>
      <c r="H2181">
        <f>16-INDEX(STANDINGS_SB[],MATCH(Table1[[#This Row],[COMBINED]],STANDINGS_SB[COMBINED],0),COLUMN(STANDINGS_SB[PLACE IN LEAGUE]))</f>
        <v>8</v>
      </c>
      <c r="I2181">
        <f>16-INDEX(STANDINGS_ERA[],MATCH(Table1[[#This Row],[COMBINED]],STANDINGS_ERA[COMBINED],0),COLUMN(STANDINGS_ERA[PLACE IN LEAGUE]))</f>
        <v>13</v>
      </c>
      <c r="J2181">
        <f>16-INDEX(STANDINGS_WHIP[],MATCH(Table1[[#This Row],[COMBINED]],STANDINGS_WHIP[COMBINED],0),COLUMN(STANDINGS_WHIP[PLACE IN LEAGUE]))</f>
        <v>12</v>
      </c>
      <c r="K2181">
        <f>16-INDEX(STANDINGS_W[],MATCH(Table1[[#This Row],[COMBINED]],STANDINGS_W[COMBINED],0),COLUMN(STANDINGS_W[PLACE IN LEAGUE]))</f>
        <v>15</v>
      </c>
      <c r="L2181">
        <f>16-INDEX(STANDINGS_K[],MATCH(Table1[[#This Row],[COMBINED]],STANDINGS_K[COMBINED],0),COLUMN(STANDINGS_K[PLACE IN LEAGUE]))</f>
        <v>15</v>
      </c>
      <c r="M2181">
        <f>16-INDEX(STANDINGS_SV[],MATCH(Table1[[#This Row],[COMBINED]],STANDINGS_SV[COMBINED],0),COLUMN(STANDINGS_SV[PLACE IN LEAGUE]))</f>
        <v>1</v>
      </c>
      <c r="N2181">
        <f>SUM(Table1[[#This Row],[BA]:[SV]])</f>
        <v>115</v>
      </c>
      <c r="O2181">
        <v>1</v>
      </c>
    </row>
    <row r="2182" spans="1:15" x14ac:dyDescent="0.25">
      <c r="A2182" t="s">
        <v>87</v>
      </c>
      <c r="B2182" t="s">
        <v>2187</v>
      </c>
      <c r="C2182" t="str">
        <f>Table1[[#This Row],[League]]&amp;Table1[[#This Row],[Team]]</f>
        <v>$150 Draft Champions Jan 28 1:00 pm Lg.3632The Northsiders</v>
      </c>
      <c r="D2182">
        <f>16-INDEX(STANDINGS_BA[],MATCH(Table1[[#This Row],[COMBINED]],STANDINGS_BA[COMBINED],0),COLUMN(STANDINGS_BA[PLACE IN LEAGUE]))</f>
        <v>12</v>
      </c>
      <c r="E2182">
        <f>16-INDEX(STANDINGS_R[],MATCH(Table1[[#This Row],[COMBINED]],STANDINGS_R[COMBINED],0),COLUMN(STANDINGS_R[PLACE IN LEAGUE]))</f>
        <v>14</v>
      </c>
      <c r="F2182">
        <f>16-INDEX(STANDINGS_HR[],MATCH(Table1[[#This Row],[COMBINED]],STANDINGS_HR[COMBINED],0),COLUMN(STANDINGS_HR[PLACE IN LEAGUE]))</f>
        <v>12</v>
      </c>
      <c r="G2182">
        <f>16-INDEX(STANDINGS_RBI[],MATCH(Table1[[#This Row],[COMBINED]],STANDINGS_RBI[COMBINED],0),COLUMN(STANDINGS_RBI[PLACE IN LEAGUE]))</f>
        <v>15</v>
      </c>
      <c r="H2182">
        <f>16-INDEX(STANDINGS_SB[],MATCH(Table1[[#This Row],[COMBINED]],STANDINGS_SB[COMBINED],0),COLUMN(STANDINGS_SB[PLACE IN LEAGUE]))</f>
        <v>12</v>
      </c>
      <c r="I2182">
        <f>16-INDEX(STANDINGS_ERA[],MATCH(Table1[[#This Row],[COMBINED]],STANDINGS_ERA[COMBINED],0),COLUMN(STANDINGS_ERA[PLACE IN LEAGUE]))</f>
        <v>5</v>
      </c>
      <c r="J2182">
        <f>16-INDEX(STANDINGS_WHIP[],MATCH(Table1[[#This Row],[COMBINED]],STANDINGS_WHIP[COMBINED],0),COLUMN(STANDINGS_WHIP[PLACE IN LEAGUE]))</f>
        <v>7</v>
      </c>
      <c r="K2182">
        <f>16-INDEX(STANDINGS_W[],MATCH(Table1[[#This Row],[COMBINED]],STANDINGS_W[COMBINED],0),COLUMN(STANDINGS_W[PLACE IN LEAGUE]))</f>
        <v>9</v>
      </c>
      <c r="L2182">
        <f>16-INDEX(STANDINGS_K[],MATCH(Table1[[#This Row],[COMBINED]],STANDINGS_K[COMBINED],0),COLUMN(STANDINGS_K[PLACE IN LEAGUE]))</f>
        <v>12</v>
      </c>
      <c r="M2182">
        <f>16-INDEX(STANDINGS_SV[],MATCH(Table1[[#This Row],[COMBINED]],STANDINGS_SV[COMBINED],0),COLUMN(STANDINGS_SV[PLACE IN LEAGUE]))</f>
        <v>11</v>
      </c>
      <c r="N2182">
        <f>SUM(Table1[[#This Row],[BA]:[SV]])</f>
        <v>109</v>
      </c>
      <c r="O2182">
        <v>2</v>
      </c>
    </row>
    <row r="2183" spans="1:15" x14ac:dyDescent="0.25">
      <c r="A2183" t="s">
        <v>2188</v>
      </c>
      <c r="B2183" t="s">
        <v>2187</v>
      </c>
      <c r="C2183" t="str">
        <f>Table1[[#This Row],[League]]&amp;Table1[[#This Row],[Team]]</f>
        <v>$150 Draft Champions Jan 28 1:00 pm Lg.3632*ICEMAN</v>
      </c>
      <c r="D2183">
        <f>16-INDEX(STANDINGS_BA[],MATCH(Table1[[#This Row],[COMBINED]],STANDINGS_BA[COMBINED],0),COLUMN(STANDINGS_BA[PLACE IN LEAGUE]))</f>
        <v>14</v>
      </c>
      <c r="E2183">
        <f>16-INDEX(STANDINGS_R[],MATCH(Table1[[#This Row],[COMBINED]],STANDINGS_R[COMBINED],0),COLUMN(STANDINGS_R[PLACE IN LEAGUE]))</f>
        <v>10</v>
      </c>
      <c r="F2183">
        <f>16-INDEX(STANDINGS_HR[],MATCH(Table1[[#This Row],[COMBINED]],STANDINGS_HR[COMBINED],0),COLUMN(STANDINGS_HR[PLACE IN LEAGUE]))</f>
        <v>2</v>
      </c>
      <c r="G2183">
        <f>16-INDEX(STANDINGS_RBI[],MATCH(Table1[[#This Row],[COMBINED]],STANDINGS_RBI[COMBINED],0),COLUMN(STANDINGS_RBI[PLACE IN LEAGUE]))</f>
        <v>9</v>
      </c>
      <c r="H2183">
        <f>16-INDEX(STANDINGS_SB[],MATCH(Table1[[#This Row],[COMBINED]],STANDINGS_SB[COMBINED],0),COLUMN(STANDINGS_SB[PLACE IN LEAGUE]))</f>
        <v>9</v>
      </c>
      <c r="I2183">
        <f>16-INDEX(STANDINGS_ERA[],MATCH(Table1[[#This Row],[COMBINED]],STANDINGS_ERA[COMBINED],0),COLUMN(STANDINGS_ERA[PLACE IN LEAGUE]))</f>
        <v>12</v>
      </c>
      <c r="J2183">
        <f>16-INDEX(STANDINGS_WHIP[],MATCH(Table1[[#This Row],[COMBINED]],STANDINGS_WHIP[COMBINED],0),COLUMN(STANDINGS_WHIP[PLACE IN LEAGUE]))</f>
        <v>14</v>
      </c>
      <c r="K2183">
        <f>16-INDEX(STANDINGS_W[],MATCH(Table1[[#This Row],[COMBINED]],STANDINGS_W[COMBINED],0),COLUMN(STANDINGS_W[PLACE IN LEAGUE]))</f>
        <v>14</v>
      </c>
      <c r="L2183">
        <f>16-INDEX(STANDINGS_K[],MATCH(Table1[[#This Row],[COMBINED]],STANDINGS_K[COMBINED],0),COLUMN(STANDINGS_K[PLACE IN LEAGUE]))</f>
        <v>14</v>
      </c>
      <c r="M2183">
        <f>16-INDEX(STANDINGS_SV[],MATCH(Table1[[#This Row],[COMBINED]],STANDINGS_SV[COMBINED],0),COLUMN(STANDINGS_SV[PLACE IN LEAGUE]))</f>
        <v>4</v>
      </c>
      <c r="N2183">
        <f>SUM(Table1[[#This Row],[BA]:[SV]])</f>
        <v>102</v>
      </c>
      <c r="O2183">
        <v>3</v>
      </c>
    </row>
    <row r="2184" spans="1:15" x14ac:dyDescent="0.25">
      <c r="A2184" t="s">
        <v>2190</v>
      </c>
      <c r="B2184" t="s">
        <v>2187</v>
      </c>
      <c r="C2184" t="str">
        <f>Table1[[#This Row],[League]]&amp;Table1[[#This Row],[Team]]</f>
        <v>$150 Draft Champions Jan 28 1:00 pm Lg.3632Lahalito</v>
      </c>
      <c r="D2184">
        <f>16-INDEX(STANDINGS_BA[],MATCH(Table1[[#This Row],[COMBINED]],STANDINGS_BA[COMBINED],0),COLUMN(STANDINGS_BA[PLACE IN LEAGUE]))</f>
        <v>9</v>
      </c>
      <c r="E2184">
        <f>16-INDEX(STANDINGS_R[],MATCH(Table1[[#This Row],[COMBINED]],STANDINGS_R[COMBINED],0),COLUMN(STANDINGS_R[PLACE IN LEAGUE]))</f>
        <v>12</v>
      </c>
      <c r="F2184">
        <f>16-INDEX(STANDINGS_HR[],MATCH(Table1[[#This Row],[COMBINED]],STANDINGS_HR[COMBINED],0),COLUMN(STANDINGS_HR[PLACE IN LEAGUE]))</f>
        <v>9</v>
      </c>
      <c r="G2184">
        <f>16-INDEX(STANDINGS_RBI[],MATCH(Table1[[#This Row],[COMBINED]],STANDINGS_RBI[COMBINED],0),COLUMN(STANDINGS_RBI[PLACE IN LEAGUE]))</f>
        <v>11</v>
      </c>
      <c r="H2184">
        <f>16-INDEX(STANDINGS_SB[],MATCH(Table1[[#This Row],[COMBINED]],STANDINGS_SB[COMBINED],0),COLUMN(STANDINGS_SB[PLACE IN LEAGUE]))</f>
        <v>15</v>
      </c>
      <c r="I2184">
        <f>16-INDEX(STANDINGS_ERA[],MATCH(Table1[[#This Row],[COMBINED]],STANDINGS_ERA[COMBINED],0),COLUMN(STANDINGS_ERA[PLACE IN LEAGUE]))</f>
        <v>7</v>
      </c>
      <c r="J2184">
        <f>16-INDEX(STANDINGS_WHIP[],MATCH(Table1[[#This Row],[COMBINED]],STANDINGS_WHIP[COMBINED],0),COLUMN(STANDINGS_WHIP[PLACE IN LEAGUE]))</f>
        <v>8</v>
      </c>
      <c r="K2184">
        <f>16-INDEX(STANDINGS_W[],MATCH(Table1[[#This Row],[COMBINED]],STANDINGS_W[COMBINED],0),COLUMN(STANDINGS_W[PLACE IN LEAGUE]))</f>
        <v>11</v>
      </c>
      <c r="L2184">
        <f>16-INDEX(STANDINGS_K[],MATCH(Table1[[#This Row],[COMBINED]],STANDINGS_K[COMBINED],0),COLUMN(STANDINGS_K[PLACE IN LEAGUE]))</f>
        <v>9</v>
      </c>
      <c r="M2184">
        <f>16-INDEX(STANDINGS_SV[],MATCH(Table1[[#This Row],[COMBINED]],STANDINGS_SV[COMBINED],0),COLUMN(STANDINGS_SV[PLACE IN LEAGUE]))</f>
        <v>3</v>
      </c>
      <c r="N2184">
        <f>SUM(Table1[[#This Row],[BA]:[SV]])</f>
        <v>94</v>
      </c>
      <c r="O2184">
        <v>4</v>
      </c>
    </row>
    <row r="2185" spans="1:15" x14ac:dyDescent="0.25">
      <c r="A2185" t="s">
        <v>2192</v>
      </c>
      <c r="B2185" t="s">
        <v>2187</v>
      </c>
      <c r="C2185" t="str">
        <f>Table1[[#This Row],[League]]&amp;Table1[[#This Row],[Team]]</f>
        <v>$150 Draft Champions Jan 28 1:00 pm Lg.3632BREW CREW DC2</v>
      </c>
      <c r="D2185">
        <f>16-INDEX(STANDINGS_BA[],MATCH(Table1[[#This Row],[COMBINED]],STANDINGS_BA[COMBINED],0),COLUMN(STANDINGS_BA[PLACE IN LEAGUE]))</f>
        <v>7</v>
      </c>
      <c r="E2185">
        <f>16-INDEX(STANDINGS_R[],MATCH(Table1[[#This Row],[COMBINED]],STANDINGS_R[COMBINED],0),COLUMN(STANDINGS_R[PLACE IN LEAGUE]))</f>
        <v>11</v>
      </c>
      <c r="F2185">
        <f>16-INDEX(STANDINGS_HR[],MATCH(Table1[[#This Row],[COMBINED]],STANDINGS_HR[COMBINED],0),COLUMN(STANDINGS_HR[PLACE IN LEAGUE]))</f>
        <v>11</v>
      </c>
      <c r="G2185">
        <f>16-INDEX(STANDINGS_RBI[],MATCH(Table1[[#This Row],[COMBINED]],STANDINGS_RBI[COMBINED],0),COLUMN(STANDINGS_RBI[PLACE IN LEAGUE]))</f>
        <v>10</v>
      </c>
      <c r="H2185">
        <f>16-INDEX(STANDINGS_SB[],MATCH(Table1[[#This Row],[COMBINED]],STANDINGS_SB[COMBINED],0),COLUMN(STANDINGS_SB[PLACE IN LEAGUE]))</f>
        <v>5</v>
      </c>
      <c r="I2185">
        <f>16-INDEX(STANDINGS_ERA[],MATCH(Table1[[#This Row],[COMBINED]],STANDINGS_ERA[COMBINED],0),COLUMN(STANDINGS_ERA[PLACE IN LEAGUE]))</f>
        <v>6</v>
      </c>
      <c r="J2185">
        <f>16-INDEX(STANDINGS_WHIP[],MATCH(Table1[[#This Row],[COMBINED]],STANDINGS_WHIP[COMBINED],0),COLUMN(STANDINGS_WHIP[PLACE IN LEAGUE]))</f>
        <v>5</v>
      </c>
      <c r="K2185">
        <f>16-INDEX(STANDINGS_W[],MATCH(Table1[[#This Row],[COMBINED]],STANDINGS_W[COMBINED],0),COLUMN(STANDINGS_W[PLACE IN LEAGUE]))</f>
        <v>13</v>
      </c>
      <c r="L2185">
        <f>16-INDEX(STANDINGS_K[],MATCH(Table1[[#This Row],[COMBINED]],STANDINGS_K[COMBINED],0),COLUMN(STANDINGS_K[PLACE IN LEAGUE]))</f>
        <v>13</v>
      </c>
      <c r="M2185">
        <f>16-INDEX(STANDINGS_SV[],MATCH(Table1[[#This Row],[COMBINED]],STANDINGS_SV[COMBINED],0),COLUMN(STANDINGS_SV[PLACE IN LEAGUE]))</f>
        <v>12</v>
      </c>
      <c r="N2185">
        <f>SUM(Table1[[#This Row],[BA]:[SV]])</f>
        <v>93</v>
      </c>
      <c r="O2185">
        <v>5</v>
      </c>
    </row>
    <row r="2186" spans="1:15" x14ac:dyDescent="0.25">
      <c r="A2186" t="s">
        <v>2195</v>
      </c>
      <c r="B2186" t="s">
        <v>2187</v>
      </c>
      <c r="C2186" t="str">
        <f>Table1[[#This Row],[League]]&amp;Table1[[#This Row],[Team]]</f>
        <v>$150 Draft Champions Jan 28 1:00 pm Lg.3632Dookie McGee v5 - $150</v>
      </c>
      <c r="D2186">
        <f>16-INDEX(STANDINGS_BA[],MATCH(Table1[[#This Row],[COMBINED]],STANDINGS_BA[COMBINED],0),COLUMN(STANDINGS_BA[PLACE IN LEAGUE]))</f>
        <v>4</v>
      </c>
      <c r="E2186">
        <f>16-INDEX(STANDINGS_R[],MATCH(Table1[[#This Row],[COMBINED]],STANDINGS_R[COMBINED],0),COLUMN(STANDINGS_R[PLACE IN LEAGUE]))</f>
        <v>8</v>
      </c>
      <c r="F2186">
        <f>16-INDEX(STANDINGS_HR[],MATCH(Table1[[#This Row],[COMBINED]],STANDINGS_HR[COMBINED],0),COLUMN(STANDINGS_HR[PLACE IN LEAGUE]))</f>
        <v>10</v>
      </c>
      <c r="G2186">
        <f>16-INDEX(STANDINGS_RBI[],MATCH(Table1[[#This Row],[COMBINED]],STANDINGS_RBI[COMBINED],0),COLUMN(STANDINGS_RBI[PLACE IN LEAGUE]))</f>
        <v>5</v>
      </c>
      <c r="H2186">
        <f>16-INDEX(STANDINGS_SB[],MATCH(Table1[[#This Row],[COMBINED]],STANDINGS_SB[COMBINED],0),COLUMN(STANDINGS_SB[PLACE IN LEAGUE]))</f>
        <v>4</v>
      </c>
      <c r="I2186">
        <f>16-INDEX(STANDINGS_ERA[],MATCH(Table1[[#This Row],[COMBINED]],STANDINGS_ERA[COMBINED],0),COLUMN(STANDINGS_ERA[PLACE IN LEAGUE]))</f>
        <v>15</v>
      </c>
      <c r="J2186">
        <f>16-INDEX(STANDINGS_WHIP[],MATCH(Table1[[#This Row],[COMBINED]],STANDINGS_WHIP[COMBINED],0),COLUMN(STANDINGS_WHIP[PLACE IN LEAGUE]))</f>
        <v>15</v>
      </c>
      <c r="K2186">
        <f>16-INDEX(STANDINGS_W[],MATCH(Table1[[#This Row],[COMBINED]],STANDINGS_W[COMBINED],0),COLUMN(STANDINGS_W[PLACE IN LEAGUE]))</f>
        <v>10</v>
      </c>
      <c r="L2186">
        <f>16-INDEX(STANDINGS_K[],MATCH(Table1[[#This Row],[COMBINED]],STANDINGS_K[COMBINED],0),COLUMN(STANDINGS_K[PLACE IN LEAGUE]))</f>
        <v>11</v>
      </c>
      <c r="M2186">
        <f>16-INDEX(STANDINGS_SV[],MATCH(Table1[[#This Row],[COMBINED]],STANDINGS_SV[COMBINED],0),COLUMN(STANDINGS_SV[PLACE IN LEAGUE]))</f>
        <v>10</v>
      </c>
      <c r="N2186">
        <f>SUM(Table1[[#This Row],[BA]:[SV]])</f>
        <v>92</v>
      </c>
      <c r="O2186">
        <v>6</v>
      </c>
    </row>
    <row r="2187" spans="1:15" x14ac:dyDescent="0.25">
      <c r="A2187" t="s">
        <v>2186</v>
      </c>
      <c r="B2187" t="s">
        <v>2187</v>
      </c>
      <c r="C2187" t="str">
        <f>Table1[[#This Row],[League]]&amp;Table1[[#This Row],[Team]]</f>
        <v>$150 Draft Champions Jan 28 1:00 pm Lg.3632UNMerciful1</v>
      </c>
      <c r="D2187">
        <f>16-INDEX(STANDINGS_BA[],MATCH(Table1[[#This Row],[COMBINED]],STANDINGS_BA[COMBINED],0),COLUMN(STANDINGS_BA[PLACE IN LEAGUE]))</f>
        <v>15</v>
      </c>
      <c r="E2187">
        <f>16-INDEX(STANDINGS_R[],MATCH(Table1[[#This Row],[COMBINED]],STANDINGS_R[COMBINED],0),COLUMN(STANDINGS_R[PLACE IN LEAGUE]))</f>
        <v>15</v>
      </c>
      <c r="F2187">
        <f>16-INDEX(STANDINGS_HR[],MATCH(Table1[[#This Row],[COMBINED]],STANDINGS_HR[COMBINED],0),COLUMN(STANDINGS_HR[PLACE IN LEAGUE]))</f>
        <v>15</v>
      </c>
      <c r="G2187">
        <f>16-INDEX(STANDINGS_RBI[],MATCH(Table1[[#This Row],[COMBINED]],STANDINGS_RBI[COMBINED],0),COLUMN(STANDINGS_RBI[PLACE IN LEAGUE]))</f>
        <v>14</v>
      </c>
      <c r="H2187">
        <f>16-INDEX(STANDINGS_SB[],MATCH(Table1[[#This Row],[COMBINED]],STANDINGS_SB[COMBINED],0),COLUMN(STANDINGS_SB[PLACE IN LEAGUE]))</f>
        <v>6</v>
      </c>
      <c r="I2187">
        <f>16-INDEX(STANDINGS_ERA[],MATCH(Table1[[#This Row],[COMBINED]],STANDINGS_ERA[COMBINED],0),COLUMN(STANDINGS_ERA[PLACE IN LEAGUE]))</f>
        <v>3</v>
      </c>
      <c r="J2187">
        <f>16-INDEX(STANDINGS_WHIP[],MATCH(Table1[[#This Row],[COMBINED]],STANDINGS_WHIP[COMBINED],0),COLUMN(STANDINGS_WHIP[PLACE IN LEAGUE]))</f>
        <v>4</v>
      </c>
      <c r="K2187">
        <f>16-INDEX(STANDINGS_W[],MATCH(Table1[[#This Row],[COMBINED]],STANDINGS_W[COMBINED],0),COLUMN(STANDINGS_W[PLACE IN LEAGUE]))</f>
        <v>5</v>
      </c>
      <c r="L2187">
        <f>16-INDEX(STANDINGS_K[],MATCH(Table1[[#This Row],[COMBINED]],STANDINGS_K[COMBINED],0),COLUMN(STANDINGS_K[PLACE IN LEAGUE]))</f>
        <v>3</v>
      </c>
      <c r="M2187">
        <f>16-INDEX(STANDINGS_SV[],MATCH(Table1[[#This Row],[COMBINED]],STANDINGS_SV[COMBINED],0),COLUMN(STANDINGS_SV[PLACE IN LEAGUE]))</f>
        <v>8</v>
      </c>
      <c r="N2187">
        <f>SUM(Table1[[#This Row],[BA]:[SV]])</f>
        <v>88</v>
      </c>
      <c r="O2187">
        <v>7</v>
      </c>
    </row>
    <row r="2188" spans="1:15" x14ac:dyDescent="0.25">
      <c r="A2188" t="s">
        <v>2196</v>
      </c>
      <c r="B2188" t="s">
        <v>2187</v>
      </c>
      <c r="C2188" t="str">
        <f>Table1[[#This Row],[League]]&amp;Table1[[#This Row],[Team]]</f>
        <v>$150 Draft Champions Jan 28 1:00 pm Lg.3632Moscow Mules</v>
      </c>
      <c r="D2188">
        <f>16-INDEX(STANDINGS_BA[],MATCH(Table1[[#This Row],[COMBINED]],STANDINGS_BA[COMBINED],0),COLUMN(STANDINGS_BA[PLACE IN LEAGUE]))</f>
        <v>3</v>
      </c>
      <c r="E2188">
        <f>16-INDEX(STANDINGS_R[],MATCH(Table1[[#This Row],[COMBINED]],STANDINGS_R[COMBINED],0),COLUMN(STANDINGS_R[PLACE IN LEAGUE]))</f>
        <v>9</v>
      </c>
      <c r="F2188">
        <f>16-INDEX(STANDINGS_HR[],MATCH(Table1[[#This Row],[COMBINED]],STANDINGS_HR[COMBINED],0),COLUMN(STANDINGS_HR[PLACE IN LEAGUE]))</f>
        <v>13</v>
      </c>
      <c r="G2188">
        <f>16-INDEX(STANDINGS_RBI[],MATCH(Table1[[#This Row],[COMBINED]],STANDINGS_RBI[COMBINED],0),COLUMN(STANDINGS_RBI[PLACE IN LEAGUE]))</f>
        <v>12</v>
      </c>
      <c r="H2188">
        <f>16-INDEX(STANDINGS_SB[],MATCH(Table1[[#This Row],[COMBINED]],STANDINGS_SB[COMBINED],0),COLUMN(STANDINGS_SB[PLACE IN LEAGUE]))</f>
        <v>10</v>
      </c>
      <c r="I2188">
        <f>16-INDEX(STANDINGS_ERA[],MATCH(Table1[[#This Row],[COMBINED]],STANDINGS_ERA[COMBINED],0),COLUMN(STANDINGS_ERA[PLACE IN LEAGUE]))</f>
        <v>9</v>
      </c>
      <c r="J2188">
        <f>16-INDEX(STANDINGS_WHIP[],MATCH(Table1[[#This Row],[COMBINED]],STANDINGS_WHIP[COMBINED],0),COLUMN(STANDINGS_WHIP[PLACE IN LEAGUE]))</f>
        <v>6</v>
      </c>
      <c r="K2188">
        <f>16-INDEX(STANDINGS_W[],MATCH(Table1[[#This Row],[COMBINED]],STANDINGS_W[COMBINED],0),COLUMN(STANDINGS_W[PLACE IN LEAGUE]))</f>
        <v>3</v>
      </c>
      <c r="L2188">
        <f>16-INDEX(STANDINGS_K[],MATCH(Table1[[#This Row],[COMBINED]],STANDINGS_K[COMBINED],0),COLUMN(STANDINGS_K[PLACE IN LEAGUE]))</f>
        <v>7</v>
      </c>
      <c r="M2188">
        <f>16-INDEX(STANDINGS_SV[],MATCH(Table1[[#This Row],[COMBINED]],STANDINGS_SV[COMBINED],0),COLUMN(STANDINGS_SV[PLACE IN LEAGUE]))</f>
        <v>13</v>
      </c>
      <c r="N2188">
        <f>SUM(Table1[[#This Row],[BA]:[SV]])</f>
        <v>85</v>
      </c>
      <c r="O2188">
        <v>8</v>
      </c>
    </row>
    <row r="2189" spans="1:15" x14ac:dyDescent="0.25">
      <c r="A2189" t="s">
        <v>2197</v>
      </c>
      <c r="B2189" t="s">
        <v>2187</v>
      </c>
      <c r="C2189" t="str">
        <f>Table1[[#This Row],[League]]&amp;Table1[[#This Row],[Team]]</f>
        <v>$150 Draft Champions Jan 28 1:00 pm Lg.3632War Boys 3</v>
      </c>
      <c r="D2189">
        <f>16-INDEX(STANDINGS_BA[],MATCH(Table1[[#This Row],[COMBINED]],STANDINGS_BA[COMBINED],0),COLUMN(STANDINGS_BA[PLACE IN LEAGUE]))</f>
        <v>1</v>
      </c>
      <c r="E2189">
        <f>16-INDEX(STANDINGS_R[],MATCH(Table1[[#This Row],[COMBINED]],STANDINGS_R[COMBINED],0),COLUMN(STANDINGS_R[PLACE IN LEAGUE]))</f>
        <v>3</v>
      </c>
      <c r="F2189">
        <f>16-INDEX(STANDINGS_HR[],MATCH(Table1[[#This Row],[COMBINED]],STANDINGS_HR[COMBINED],0),COLUMN(STANDINGS_HR[PLACE IN LEAGUE]))</f>
        <v>7</v>
      </c>
      <c r="G2189">
        <f>16-INDEX(STANDINGS_RBI[],MATCH(Table1[[#This Row],[COMBINED]],STANDINGS_RBI[COMBINED],0),COLUMN(STANDINGS_RBI[PLACE IN LEAGUE]))</f>
        <v>8</v>
      </c>
      <c r="H2189">
        <f>16-INDEX(STANDINGS_SB[],MATCH(Table1[[#This Row],[COMBINED]],STANDINGS_SB[COMBINED],0),COLUMN(STANDINGS_SB[PLACE IN LEAGUE]))</f>
        <v>7</v>
      </c>
      <c r="I2189">
        <f>16-INDEX(STANDINGS_ERA[],MATCH(Table1[[#This Row],[COMBINED]],STANDINGS_ERA[COMBINED],0),COLUMN(STANDINGS_ERA[PLACE IN LEAGUE]))</f>
        <v>11</v>
      </c>
      <c r="J2189">
        <f>16-INDEX(STANDINGS_WHIP[],MATCH(Table1[[#This Row],[COMBINED]],STANDINGS_WHIP[COMBINED],0),COLUMN(STANDINGS_WHIP[PLACE IN LEAGUE]))</f>
        <v>11</v>
      </c>
      <c r="K2189">
        <f>16-INDEX(STANDINGS_W[],MATCH(Table1[[#This Row],[COMBINED]],STANDINGS_W[COMBINED],0),COLUMN(STANDINGS_W[PLACE IN LEAGUE]))</f>
        <v>12</v>
      </c>
      <c r="L2189">
        <f>16-INDEX(STANDINGS_K[],MATCH(Table1[[#This Row],[COMBINED]],STANDINGS_K[COMBINED],0),COLUMN(STANDINGS_K[PLACE IN LEAGUE]))</f>
        <v>10</v>
      </c>
      <c r="M2189">
        <f>16-INDEX(STANDINGS_SV[],MATCH(Table1[[#This Row],[COMBINED]],STANDINGS_SV[COMBINED],0),COLUMN(STANDINGS_SV[PLACE IN LEAGUE]))</f>
        <v>15</v>
      </c>
      <c r="N2189">
        <f>SUM(Table1[[#This Row],[BA]:[SV]])</f>
        <v>85</v>
      </c>
      <c r="O2189">
        <v>9</v>
      </c>
    </row>
    <row r="2190" spans="1:15" x14ac:dyDescent="0.25">
      <c r="A2190" t="s">
        <v>2194</v>
      </c>
      <c r="B2190" t="s">
        <v>2187</v>
      </c>
      <c r="C2190" t="str">
        <f>Table1[[#This Row],[League]]&amp;Table1[[#This Row],[Team]]</f>
        <v>$150 Draft Champions Jan 28 1:00 pm Lg.363250 ROUNDS</v>
      </c>
      <c r="D2190">
        <f>16-INDEX(STANDINGS_BA[],MATCH(Table1[[#This Row],[COMBINED]],STANDINGS_BA[COMBINED],0),COLUMN(STANDINGS_BA[PLACE IN LEAGUE]))</f>
        <v>5</v>
      </c>
      <c r="E2190">
        <f>16-INDEX(STANDINGS_R[],MATCH(Table1[[#This Row],[COMBINED]],STANDINGS_R[COMBINED],0),COLUMN(STANDINGS_R[PLACE IN LEAGUE]))</f>
        <v>7</v>
      </c>
      <c r="F2190">
        <f>16-INDEX(STANDINGS_HR[],MATCH(Table1[[#This Row],[COMBINED]],STANDINGS_HR[COMBINED],0),COLUMN(STANDINGS_HR[PLACE IN LEAGUE]))</f>
        <v>5</v>
      </c>
      <c r="G2190">
        <f>16-INDEX(STANDINGS_RBI[],MATCH(Table1[[#This Row],[COMBINED]],STANDINGS_RBI[COMBINED],0),COLUMN(STANDINGS_RBI[PLACE IN LEAGUE]))</f>
        <v>6</v>
      </c>
      <c r="H2190">
        <f>16-INDEX(STANDINGS_SB[],MATCH(Table1[[#This Row],[COMBINED]],STANDINGS_SB[COMBINED],0),COLUMN(STANDINGS_SB[PLACE IN LEAGUE]))</f>
        <v>13</v>
      </c>
      <c r="I2190">
        <f>16-INDEX(STANDINGS_ERA[],MATCH(Table1[[#This Row],[COMBINED]],STANDINGS_ERA[COMBINED],0),COLUMN(STANDINGS_ERA[PLACE IN LEAGUE]))</f>
        <v>10</v>
      </c>
      <c r="J2190">
        <f>16-INDEX(STANDINGS_WHIP[],MATCH(Table1[[#This Row],[COMBINED]],STANDINGS_WHIP[COMBINED],0),COLUMN(STANDINGS_WHIP[PLACE IN LEAGUE]))</f>
        <v>10</v>
      </c>
      <c r="K2190">
        <f>16-INDEX(STANDINGS_W[],MATCH(Table1[[#This Row],[COMBINED]],STANDINGS_W[COMBINED],0),COLUMN(STANDINGS_W[PLACE IN LEAGUE]))</f>
        <v>8</v>
      </c>
      <c r="L2190">
        <f>16-INDEX(STANDINGS_K[],MATCH(Table1[[#This Row],[COMBINED]],STANDINGS_K[COMBINED],0),COLUMN(STANDINGS_K[PLACE IN LEAGUE]))</f>
        <v>8</v>
      </c>
      <c r="M2190">
        <f>16-INDEX(STANDINGS_SV[],MATCH(Table1[[#This Row],[COMBINED]],STANDINGS_SV[COMBINED],0),COLUMN(STANDINGS_SV[PLACE IN LEAGUE]))</f>
        <v>9</v>
      </c>
      <c r="N2190">
        <f>SUM(Table1[[#This Row],[BA]:[SV]])</f>
        <v>81</v>
      </c>
      <c r="O2190">
        <v>10</v>
      </c>
    </row>
    <row r="2191" spans="1:15" x14ac:dyDescent="0.25">
      <c r="A2191" t="s">
        <v>2191</v>
      </c>
      <c r="B2191" t="s">
        <v>2187</v>
      </c>
      <c r="C2191" t="str">
        <f>Table1[[#This Row],[League]]&amp;Table1[[#This Row],[Team]]</f>
        <v>$150 Draft Champions Jan 28 1:00 pm Lg.3632Juggernaut...</v>
      </c>
      <c r="D2191">
        <f>16-INDEX(STANDINGS_BA[],MATCH(Table1[[#This Row],[COMBINED]],STANDINGS_BA[COMBINED],0),COLUMN(STANDINGS_BA[PLACE IN LEAGUE]))</f>
        <v>8</v>
      </c>
      <c r="E2191">
        <f>16-INDEX(STANDINGS_R[],MATCH(Table1[[#This Row],[COMBINED]],STANDINGS_R[COMBINED],0),COLUMN(STANDINGS_R[PLACE IN LEAGUE]))</f>
        <v>5</v>
      </c>
      <c r="F2191">
        <f>16-INDEX(STANDINGS_HR[],MATCH(Table1[[#This Row],[COMBINED]],STANDINGS_HR[COMBINED],0),COLUMN(STANDINGS_HR[PLACE IN LEAGUE]))</f>
        <v>6</v>
      </c>
      <c r="G2191">
        <f>16-INDEX(STANDINGS_RBI[],MATCH(Table1[[#This Row],[COMBINED]],STANDINGS_RBI[COMBINED],0),COLUMN(STANDINGS_RBI[PLACE IN LEAGUE]))</f>
        <v>4</v>
      </c>
      <c r="H2191">
        <f>16-INDEX(STANDINGS_SB[],MATCH(Table1[[#This Row],[COMBINED]],STANDINGS_SB[COMBINED],0),COLUMN(STANDINGS_SB[PLACE IN LEAGUE]))</f>
        <v>11</v>
      </c>
      <c r="I2191">
        <f>16-INDEX(STANDINGS_ERA[],MATCH(Table1[[#This Row],[COMBINED]],STANDINGS_ERA[COMBINED],0),COLUMN(STANDINGS_ERA[PLACE IN LEAGUE]))</f>
        <v>8</v>
      </c>
      <c r="J2191">
        <f>16-INDEX(STANDINGS_WHIP[],MATCH(Table1[[#This Row],[COMBINED]],STANDINGS_WHIP[COMBINED],0),COLUMN(STANDINGS_WHIP[PLACE IN LEAGUE]))</f>
        <v>13</v>
      </c>
      <c r="K2191">
        <f>16-INDEX(STANDINGS_W[],MATCH(Table1[[#This Row],[COMBINED]],STANDINGS_W[COMBINED],0),COLUMN(STANDINGS_W[PLACE IN LEAGUE]))</f>
        <v>4</v>
      </c>
      <c r="L2191">
        <f>16-INDEX(STANDINGS_K[],MATCH(Table1[[#This Row],[COMBINED]],STANDINGS_K[COMBINED],0),COLUMN(STANDINGS_K[PLACE IN LEAGUE]))</f>
        <v>4</v>
      </c>
      <c r="M2191">
        <f>16-INDEX(STANDINGS_SV[],MATCH(Table1[[#This Row],[COMBINED]],STANDINGS_SV[COMBINED],0),COLUMN(STANDINGS_SV[PLACE IN LEAGUE]))</f>
        <v>14</v>
      </c>
      <c r="N2191">
        <f>SUM(Table1[[#This Row],[BA]:[SV]])</f>
        <v>77</v>
      </c>
      <c r="O2191">
        <v>11</v>
      </c>
    </row>
    <row r="2192" spans="1:15" x14ac:dyDescent="0.25">
      <c r="A2192" t="s">
        <v>2193</v>
      </c>
      <c r="B2192" t="s">
        <v>2187</v>
      </c>
      <c r="C2192" t="str">
        <f>Table1[[#This Row],[League]]&amp;Table1[[#This Row],[Team]]</f>
        <v>$150 Draft Champions Jan 28 1:00 pm Lg.3632Eagles</v>
      </c>
      <c r="D2192">
        <f>16-INDEX(STANDINGS_BA[],MATCH(Table1[[#This Row],[COMBINED]],STANDINGS_BA[COMBINED],0),COLUMN(STANDINGS_BA[PLACE IN LEAGUE]))</f>
        <v>6</v>
      </c>
      <c r="E2192">
        <f>16-INDEX(STANDINGS_R[],MATCH(Table1[[#This Row],[COMBINED]],STANDINGS_R[COMBINED],0),COLUMN(STANDINGS_R[PLACE IN LEAGUE]))</f>
        <v>6</v>
      </c>
      <c r="F2192">
        <f>16-INDEX(STANDINGS_HR[],MATCH(Table1[[#This Row],[COMBINED]],STANDINGS_HR[COMBINED],0),COLUMN(STANDINGS_HR[PLACE IN LEAGUE]))</f>
        <v>4</v>
      </c>
      <c r="G2192">
        <f>16-INDEX(STANDINGS_RBI[],MATCH(Table1[[#This Row],[COMBINED]],STANDINGS_RBI[COMBINED],0),COLUMN(STANDINGS_RBI[PLACE IN LEAGUE]))</f>
        <v>7</v>
      </c>
      <c r="H2192">
        <f>16-INDEX(STANDINGS_SB[],MATCH(Table1[[#This Row],[COMBINED]],STANDINGS_SB[COMBINED],0),COLUMN(STANDINGS_SB[PLACE IN LEAGUE]))</f>
        <v>14</v>
      </c>
      <c r="I2192">
        <f>16-INDEX(STANDINGS_ERA[],MATCH(Table1[[#This Row],[COMBINED]],STANDINGS_ERA[COMBINED],0),COLUMN(STANDINGS_ERA[PLACE IN LEAGUE]))</f>
        <v>2</v>
      </c>
      <c r="J2192">
        <f>16-INDEX(STANDINGS_WHIP[],MATCH(Table1[[#This Row],[COMBINED]],STANDINGS_WHIP[COMBINED],0),COLUMN(STANDINGS_WHIP[PLACE IN LEAGUE]))</f>
        <v>3</v>
      </c>
      <c r="K2192">
        <f>16-INDEX(STANDINGS_W[],MATCH(Table1[[#This Row],[COMBINED]],STANDINGS_W[COMBINED],0),COLUMN(STANDINGS_W[PLACE IN LEAGUE]))</f>
        <v>7</v>
      </c>
      <c r="L2192">
        <f>16-INDEX(STANDINGS_K[],MATCH(Table1[[#This Row],[COMBINED]],STANDINGS_K[COMBINED],0),COLUMN(STANDINGS_K[PLACE IN LEAGUE]))</f>
        <v>6</v>
      </c>
      <c r="M2192">
        <f>16-INDEX(STANDINGS_SV[],MATCH(Table1[[#This Row],[COMBINED]],STANDINGS_SV[COMBINED],0),COLUMN(STANDINGS_SV[PLACE IN LEAGUE]))</f>
        <v>2</v>
      </c>
      <c r="N2192">
        <f>SUM(Table1[[#This Row],[BA]:[SV]])</f>
        <v>57</v>
      </c>
      <c r="O2192">
        <v>12</v>
      </c>
    </row>
    <row r="2193" spans="1:15" x14ac:dyDescent="0.25">
      <c r="A2193" t="s">
        <v>2189</v>
      </c>
      <c r="B2193" t="s">
        <v>2187</v>
      </c>
      <c r="C2193" t="str">
        <f>Table1[[#This Row],[League]]&amp;Table1[[#This Row],[Team]]</f>
        <v>$150 Draft Champions Jan 28 1:00 pm Lg.3632Alwaysnextyr</v>
      </c>
      <c r="D2193">
        <f>16-INDEX(STANDINGS_BA[],MATCH(Table1[[#This Row],[COMBINED]],STANDINGS_BA[COMBINED],0),COLUMN(STANDINGS_BA[PLACE IN LEAGUE]))</f>
        <v>10</v>
      </c>
      <c r="E2193">
        <f>16-INDEX(STANDINGS_R[],MATCH(Table1[[#This Row],[COMBINED]],STANDINGS_R[COMBINED],0),COLUMN(STANDINGS_R[PLACE IN LEAGUE]))</f>
        <v>2</v>
      </c>
      <c r="F2193">
        <f>16-INDEX(STANDINGS_HR[],MATCH(Table1[[#This Row],[COMBINED]],STANDINGS_HR[COMBINED],0),COLUMN(STANDINGS_HR[PLACE IN LEAGUE]))</f>
        <v>3</v>
      </c>
      <c r="G2193">
        <f>16-INDEX(STANDINGS_RBI[],MATCH(Table1[[#This Row],[COMBINED]],STANDINGS_RBI[COMBINED],0),COLUMN(STANDINGS_RBI[PLACE IN LEAGUE]))</f>
        <v>2</v>
      </c>
      <c r="H2193">
        <f>16-INDEX(STANDINGS_SB[],MATCH(Table1[[#This Row],[COMBINED]],STANDINGS_SB[COMBINED],0),COLUMN(STANDINGS_SB[PLACE IN LEAGUE]))</f>
        <v>2</v>
      </c>
      <c r="I2193">
        <f>16-INDEX(STANDINGS_ERA[],MATCH(Table1[[#This Row],[COMBINED]],STANDINGS_ERA[COMBINED],0),COLUMN(STANDINGS_ERA[PLACE IN LEAGUE]))</f>
        <v>14</v>
      </c>
      <c r="J2193">
        <f>16-INDEX(STANDINGS_WHIP[],MATCH(Table1[[#This Row],[COMBINED]],STANDINGS_WHIP[COMBINED],0),COLUMN(STANDINGS_WHIP[PLACE IN LEAGUE]))</f>
        <v>9</v>
      </c>
      <c r="K2193">
        <f>16-INDEX(STANDINGS_W[],MATCH(Table1[[#This Row],[COMBINED]],STANDINGS_W[COMBINED],0),COLUMN(STANDINGS_W[PLACE IN LEAGUE]))</f>
        <v>2</v>
      </c>
      <c r="L2193">
        <f>16-INDEX(STANDINGS_K[],MATCH(Table1[[#This Row],[COMBINED]],STANDINGS_K[COMBINED],0),COLUMN(STANDINGS_K[PLACE IN LEAGUE]))</f>
        <v>2</v>
      </c>
      <c r="M2193">
        <f>16-INDEX(STANDINGS_SV[],MATCH(Table1[[#This Row],[COMBINED]],STANDINGS_SV[COMBINED],0),COLUMN(STANDINGS_SV[PLACE IN LEAGUE]))</f>
        <v>7</v>
      </c>
      <c r="N2193">
        <f>SUM(Table1[[#This Row],[BA]:[SV]])</f>
        <v>53</v>
      </c>
      <c r="O2193">
        <v>13</v>
      </c>
    </row>
    <row r="2194" spans="1:15" x14ac:dyDescent="0.25">
      <c r="A2194" t="s">
        <v>306</v>
      </c>
      <c r="B2194" t="s">
        <v>2187</v>
      </c>
      <c r="C2194" t="str">
        <f>Table1[[#This Row],[League]]&amp;Table1[[#This Row],[Team]]</f>
        <v>$150 Draft Champions Jan 28 1:00 pm Lg.3632NyMets</v>
      </c>
      <c r="D2194">
        <f>16-INDEX(STANDINGS_BA[],MATCH(Table1[[#This Row],[COMBINED]],STANDINGS_BA[COMBINED],0),COLUMN(STANDINGS_BA[PLACE IN LEAGUE]))</f>
        <v>2</v>
      </c>
      <c r="E2194">
        <f>16-INDEX(STANDINGS_R[],MATCH(Table1[[#This Row],[COMBINED]],STANDINGS_R[COMBINED],0),COLUMN(STANDINGS_R[PLACE IN LEAGUE]))</f>
        <v>4</v>
      </c>
      <c r="F2194">
        <f>16-INDEX(STANDINGS_HR[],MATCH(Table1[[#This Row],[COMBINED]],STANDINGS_HR[COMBINED],0),COLUMN(STANDINGS_HR[PLACE IN LEAGUE]))</f>
        <v>8</v>
      </c>
      <c r="G2194">
        <f>16-INDEX(STANDINGS_RBI[],MATCH(Table1[[#This Row],[COMBINED]],STANDINGS_RBI[COMBINED],0),COLUMN(STANDINGS_RBI[PLACE IN LEAGUE]))</f>
        <v>3</v>
      </c>
      <c r="H2194">
        <f>16-INDEX(STANDINGS_SB[],MATCH(Table1[[#This Row],[COMBINED]],STANDINGS_SB[COMBINED],0),COLUMN(STANDINGS_SB[PLACE IN LEAGUE]))</f>
        <v>1</v>
      </c>
      <c r="I2194">
        <f>16-INDEX(STANDINGS_ERA[],MATCH(Table1[[#This Row],[COMBINED]],STANDINGS_ERA[COMBINED],0),COLUMN(STANDINGS_ERA[PLACE IN LEAGUE]))</f>
        <v>1</v>
      </c>
      <c r="J2194">
        <f>16-INDEX(STANDINGS_WHIP[],MATCH(Table1[[#This Row],[COMBINED]],STANDINGS_WHIP[COMBINED],0),COLUMN(STANDINGS_WHIP[PLACE IN LEAGUE]))</f>
        <v>1</v>
      </c>
      <c r="K2194">
        <f>16-INDEX(STANDINGS_W[],MATCH(Table1[[#This Row],[COMBINED]],STANDINGS_W[COMBINED],0),COLUMN(STANDINGS_W[PLACE IN LEAGUE]))</f>
        <v>6</v>
      </c>
      <c r="L2194">
        <f>16-INDEX(STANDINGS_K[],MATCH(Table1[[#This Row],[COMBINED]],STANDINGS_K[COMBINED],0),COLUMN(STANDINGS_K[PLACE IN LEAGUE]))</f>
        <v>5</v>
      </c>
      <c r="M2194">
        <f>16-INDEX(STANDINGS_SV[],MATCH(Table1[[#This Row],[COMBINED]],STANDINGS_SV[COMBINED],0),COLUMN(STANDINGS_SV[PLACE IN LEAGUE]))</f>
        <v>5</v>
      </c>
      <c r="N2194">
        <f>SUM(Table1[[#This Row],[BA]:[SV]])</f>
        <v>36</v>
      </c>
      <c r="O2194">
        <v>14</v>
      </c>
    </row>
    <row r="2195" spans="1:15" x14ac:dyDescent="0.25">
      <c r="A2195" t="s">
        <v>768</v>
      </c>
      <c r="B2195" t="s">
        <v>2187</v>
      </c>
      <c r="C2195" t="str">
        <f>Table1[[#This Row],[League]]&amp;Table1[[#This Row],[Team]]</f>
        <v>$150 Draft Champions Jan 28 1:00 pm Lg.3632Team Tran</v>
      </c>
      <c r="D2195">
        <f>16-INDEX(STANDINGS_BA[],MATCH(Table1[[#This Row],[COMBINED]],STANDINGS_BA[COMBINED],0),COLUMN(STANDINGS_BA[PLACE IN LEAGUE]))</f>
        <v>13</v>
      </c>
      <c r="E2195">
        <f>16-INDEX(STANDINGS_R[],MATCH(Table1[[#This Row],[COMBINED]],STANDINGS_R[COMBINED],0),COLUMN(STANDINGS_R[PLACE IN LEAGUE]))</f>
        <v>1</v>
      </c>
      <c r="F2195">
        <f>16-INDEX(STANDINGS_HR[],MATCH(Table1[[#This Row],[COMBINED]],STANDINGS_HR[COMBINED],0),COLUMN(STANDINGS_HR[PLACE IN LEAGUE]))</f>
        <v>1</v>
      </c>
      <c r="G2195">
        <f>16-INDEX(STANDINGS_RBI[],MATCH(Table1[[#This Row],[COMBINED]],STANDINGS_RBI[COMBINED],0),COLUMN(STANDINGS_RBI[PLACE IN LEAGUE]))</f>
        <v>1</v>
      </c>
      <c r="H2195">
        <f>16-INDEX(STANDINGS_SB[],MATCH(Table1[[#This Row],[COMBINED]],STANDINGS_SB[COMBINED],0),COLUMN(STANDINGS_SB[PLACE IN LEAGUE]))</f>
        <v>3</v>
      </c>
      <c r="I2195">
        <f>16-INDEX(STANDINGS_ERA[],MATCH(Table1[[#This Row],[COMBINED]],STANDINGS_ERA[COMBINED],0),COLUMN(STANDINGS_ERA[PLACE IN LEAGUE]))</f>
        <v>4</v>
      </c>
      <c r="J2195">
        <f>16-INDEX(STANDINGS_WHIP[],MATCH(Table1[[#This Row],[COMBINED]],STANDINGS_WHIP[COMBINED],0),COLUMN(STANDINGS_WHIP[PLACE IN LEAGUE]))</f>
        <v>2</v>
      </c>
      <c r="K2195">
        <f>16-INDEX(STANDINGS_W[],MATCH(Table1[[#This Row],[COMBINED]],STANDINGS_W[COMBINED],0),COLUMN(STANDINGS_W[PLACE IN LEAGUE]))</f>
        <v>1</v>
      </c>
      <c r="L2195">
        <f>16-INDEX(STANDINGS_K[],MATCH(Table1[[#This Row],[COMBINED]],STANDINGS_K[COMBINED],0),COLUMN(STANDINGS_K[PLACE IN LEAGUE]))</f>
        <v>1</v>
      </c>
      <c r="M2195">
        <f>16-INDEX(STANDINGS_SV[],MATCH(Table1[[#This Row],[COMBINED]],STANDINGS_SV[COMBINED],0),COLUMN(STANDINGS_SV[PLACE IN LEAGUE]))</f>
        <v>6</v>
      </c>
      <c r="N2195">
        <f>SUM(Table1[[#This Row],[BA]:[SV]])</f>
        <v>33</v>
      </c>
      <c r="O2195">
        <v>15</v>
      </c>
    </row>
    <row r="2196" spans="1:15" x14ac:dyDescent="0.25">
      <c r="A2196" t="s">
        <v>2200</v>
      </c>
      <c r="B2196" t="s">
        <v>2199</v>
      </c>
      <c r="C2196" t="str">
        <f>Table1[[#This Row],[League]]&amp;Table1[[#This Row],[Team]]</f>
        <v>$150 Draft Champions Jan 29 1:00 pm Lg.3633Knights</v>
      </c>
      <c r="D2196">
        <f>16-INDEX(STANDINGS_BA[],MATCH(Table1[[#This Row],[COMBINED]],STANDINGS_BA[COMBINED],0),COLUMN(STANDINGS_BA[PLACE IN LEAGUE]))</f>
        <v>10</v>
      </c>
      <c r="E2196">
        <f>16-INDEX(STANDINGS_R[],MATCH(Table1[[#This Row],[COMBINED]],STANDINGS_R[COMBINED],0),COLUMN(STANDINGS_R[PLACE IN LEAGUE]))</f>
        <v>13</v>
      </c>
      <c r="F2196">
        <f>16-INDEX(STANDINGS_HR[],MATCH(Table1[[#This Row],[COMBINED]],STANDINGS_HR[COMBINED],0),COLUMN(STANDINGS_HR[PLACE IN LEAGUE]))</f>
        <v>11</v>
      </c>
      <c r="G2196">
        <f>16-INDEX(STANDINGS_RBI[],MATCH(Table1[[#This Row],[COMBINED]],STANDINGS_RBI[COMBINED],0),COLUMN(STANDINGS_RBI[PLACE IN LEAGUE]))</f>
        <v>13</v>
      </c>
      <c r="H2196">
        <f>16-INDEX(STANDINGS_SB[],MATCH(Table1[[#This Row],[COMBINED]],STANDINGS_SB[COMBINED],0),COLUMN(STANDINGS_SB[PLACE IN LEAGUE]))</f>
        <v>11</v>
      </c>
      <c r="I2196">
        <f>16-INDEX(STANDINGS_ERA[],MATCH(Table1[[#This Row],[COMBINED]],STANDINGS_ERA[COMBINED],0),COLUMN(STANDINGS_ERA[PLACE IN LEAGUE]))</f>
        <v>11</v>
      </c>
      <c r="J2196">
        <f>16-INDEX(STANDINGS_WHIP[],MATCH(Table1[[#This Row],[COMBINED]],STANDINGS_WHIP[COMBINED],0),COLUMN(STANDINGS_WHIP[PLACE IN LEAGUE]))</f>
        <v>11</v>
      </c>
      <c r="K2196">
        <f>16-INDEX(STANDINGS_W[],MATCH(Table1[[#This Row],[COMBINED]],STANDINGS_W[COMBINED],0),COLUMN(STANDINGS_W[PLACE IN LEAGUE]))</f>
        <v>15</v>
      </c>
      <c r="L2196">
        <f>16-INDEX(STANDINGS_K[],MATCH(Table1[[#This Row],[COMBINED]],STANDINGS_K[COMBINED],0),COLUMN(STANDINGS_K[PLACE IN LEAGUE]))</f>
        <v>14</v>
      </c>
      <c r="M2196">
        <f>16-INDEX(STANDINGS_SV[],MATCH(Table1[[#This Row],[COMBINED]],STANDINGS_SV[COMBINED],0),COLUMN(STANDINGS_SV[PLACE IN LEAGUE]))</f>
        <v>9</v>
      </c>
      <c r="N2196">
        <f>SUM(Table1[[#This Row],[BA]:[SV]])</f>
        <v>118</v>
      </c>
      <c r="O2196">
        <v>1</v>
      </c>
    </row>
    <row r="2197" spans="1:15" x14ac:dyDescent="0.25">
      <c r="A2197" t="s">
        <v>2198</v>
      </c>
      <c r="B2197" t="s">
        <v>2199</v>
      </c>
      <c r="C2197" t="str">
        <f>Table1[[#This Row],[League]]&amp;Table1[[#This Row],[Team]]</f>
        <v>$150 Draft Champions Jan 29 1:00 pm Lg.3633Prime Spiral</v>
      </c>
      <c r="D2197">
        <f>16-INDEX(STANDINGS_BA[],MATCH(Table1[[#This Row],[COMBINED]],STANDINGS_BA[COMBINED],0),COLUMN(STANDINGS_BA[PLACE IN LEAGUE]))</f>
        <v>15</v>
      </c>
      <c r="E2197">
        <f>16-INDEX(STANDINGS_R[],MATCH(Table1[[#This Row],[COMBINED]],STANDINGS_R[COMBINED],0),COLUMN(STANDINGS_R[PLACE IN LEAGUE]))</f>
        <v>15</v>
      </c>
      <c r="F2197">
        <f>16-INDEX(STANDINGS_HR[],MATCH(Table1[[#This Row],[COMBINED]],STANDINGS_HR[COMBINED],0),COLUMN(STANDINGS_HR[PLACE IN LEAGUE]))</f>
        <v>12</v>
      </c>
      <c r="G2197">
        <f>16-INDEX(STANDINGS_RBI[],MATCH(Table1[[#This Row],[COMBINED]],STANDINGS_RBI[COMBINED],0),COLUMN(STANDINGS_RBI[PLACE IN LEAGUE]))</f>
        <v>14</v>
      </c>
      <c r="H2197">
        <f>16-INDEX(STANDINGS_SB[],MATCH(Table1[[#This Row],[COMBINED]],STANDINGS_SB[COMBINED],0),COLUMN(STANDINGS_SB[PLACE IN LEAGUE]))</f>
        <v>15</v>
      </c>
      <c r="I2197">
        <f>16-INDEX(STANDINGS_ERA[],MATCH(Table1[[#This Row],[COMBINED]],STANDINGS_ERA[COMBINED],0),COLUMN(STANDINGS_ERA[PLACE IN LEAGUE]))</f>
        <v>6</v>
      </c>
      <c r="J2197">
        <f>16-INDEX(STANDINGS_WHIP[],MATCH(Table1[[#This Row],[COMBINED]],STANDINGS_WHIP[COMBINED],0),COLUMN(STANDINGS_WHIP[PLACE IN LEAGUE]))</f>
        <v>9</v>
      </c>
      <c r="K2197">
        <f>16-INDEX(STANDINGS_W[],MATCH(Table1[[#This Row],[COMBINED]],STANDINGS_W[COMBINED],0),COLUMN(STANDINGS_W[PLACE IN LEAGUE]))</f>
        <v>6</v>
      </c>
      <c r="L2197">
        <f>16-INDEX(STANDINGS_K[],MATCH(Table1[[#This Row],[COMBINED]],STANDINGS_K[COMBINED],0),COLUMN(STANDINGS_K[PLACE IN LEAGUE]))</f>
        <v>10</v>
      </c>
      <c r="M2197">
        <f>16-INDEX(STANDINGS_SV[],MATCH(Table1[[#This Row],[COMBINED]],STANDINGS_SV[COMBINED],0),COLUMN(STANDINGS_SV[PLACE IN LEAGUE]))</f>
        <v>12</v>
      </c>
      <c r="N2197">
        <f>SUM(Table1[[#This Row],[BA]:[SV]])</f>
        <v>114</v>
      </c>
      <c r="O2197">
        <v>2</v>
      </c>
    </row>
    <row r="2198" spans="1:15" x14ac:dyDescent="0.25">
      <c r="A2198" t="s">
        <v>2202</v>
      </c>
      <c r="B2198" t="s">
        <v>2199</v>
      </c>
      <c r="C2198" t="str">
        <f>Table1[[#This Row],[League]]&amp;Table1[[#This Row],[Team]]</f>
        <v>$150 Draft Champions Jan 29 1:00 pm Lg.3633Team Jaggi</v>
      </c>
      <c r="D2198">
        <f>16-INDEX(STANDINGS_BA[],MATCH(Table1[[#This Row],[COMBINED]],STANDINGS_BA[COMBINED],0),COLUMN(STANDINGS_BA[PLACE IN LEAGUE]))</f>
        <v>8</v>
      </c>
      <c r="E2198">
        <f>16-INDEX(STANDINGS_R[],MATCH(Table1[[#This Row],[COMBINED]],STANDINGS_R[COMBINED],0),COLUMN(STANDINGS_R[PLACE IN LEAGUE]))</f>
        <v>12</v>
      </c>
      <c r="F2198">
        <f>16-INDEX(STANDINGS_HR[],MATCH(Table1[[#This Row],[COMBINED]],STANDINGS_HR[COMBINED],0),COLUMN(STANDINGS_HR[PLACE IN LEAGUE]))</f>
        <v>8</v>
      </c>
      <c r="G2198">
        <f>16-INDEX(STANDINGS_RBI[],MATCH(Table1[[#This Row],[COMBINED]],STANDINGS_RBI[COMBINED],0),COLUMN(STANDINGS_RBI[PLACE IN LEAGUE]))</f>
        <v>5</v>
      </c>
      <c r="H2198">
        <f>16-INDEX(STANDINGS_SB[],MATCH(Table1[[#This Row],[COMBINED]],STANDINGS_SB[COMBINED],0),COLUMN(STANDINGS_SB[PLACE IN LEAGUE]))</f>
        <v>13</v>
      </c>
      <c r="I2198">
        <f>16-INDEX(STANDINGS_ERA[],MATCH(Table1[[#This Row],[COMBINED]],STANDINGS_ERA[COMBINED],0),COLUMN(STANDINGS_ERA[PLACE IN LEAGUE]))</f>
        <v>15</v>
      </c>
      <c r="J2198">
        <f>16-INDEX(STANDINGS_WHIP[],MATCH(Table1[[#This Row],[COMBINED]],STANDINGS_WHIP[COMBINED],0),COLUMN(STANDINGS_WHIP[PLACE IN LEAGUE]))</f>
        <v>14</v>
      </c>
      <c r="K2198">
        <f>16-INDEX(STANDINGS_W[],MATCH(Table1[[#This Row],[COMBINED]],STANDINGS_W[COMBINED],0),COLUMN(STANDINGS_W[PLACE IN LEAGUE]))</f>
        <v>13</v>
      </c>
      <c r="L2198">
        <f>16-INDEX(STANDINGS_K[],MATCH(Table1[[#This Row],[COMBINED]],STANDINGS_K[COMBINED],0),COLUMN(STANDINGS_K[PLACE IN LEAGUE]))</f>
        <v>7</v>
      </c>
      <c r="M2198">
        <f>16-INDEX(STANDINGS_SV[],MATCH(Table1[[#This Row],[COMBINED]],STANDINGS_SV[COMBINED],0),COLUMN(STANDINGS_SV[PLACE IN LEAGUE]))</f>
        <v>5</v>
      </c>
      <c r="N2198">
        <f>SUM(Table1[[#This Row],[BA]:[SV]])</f>
        <v>100</v>
      </c>
      <c r="O2198">
        <v>3</v>
      </c>
    </row>
    <row r="2199" spans="1:15" x14ac:dyDescent="0.25">
      <c r="A2199" t="s">
        <v>271</v>
      </c>
      <c r="B2199" t="s">
        <v>2199</v>
      </c>
      <c r="C2199" t="str">
        <f>Table1[[#This Row],[League]]&amp;Table1[[#This Row],[Team]]</f>
        <v>$150 Draft Champions Jan 29 1:00 pm Lg.3633Team brace</v>
      </c>
      <c r="D2199">
        <f>16-INDEX(STANDINGS_BA[],MATCH(Table1[[#This Row],[COMBINED]],STANDINGS_BA[COMBINED],0),COLUMN(STANDINGS_BA[PLACE IN LEAGUE]))</f>
        <v>14</v>
      </c>
      <c r="E2199">
        <f>16-INDEX(STANDINGS_R[],MATCH(Table1[[#This Row],[COMBINED]],STANDINGS_R[COMBINED],0),COLUMN(STANDINGS_R[PLACE IN LEAGUE]))</f>
        <v>10</v>
      </c>
      <c r="F2199">
        <f>16-INDEX(STANDINGS_HR[],MATCH(Table1[[#This Row],[COMBINED]],STANDINGS_HR[COMBINED],0),COLUMN(STANDINGS_HR[PLACE IN LEAGUE]))</f>
        <v>9</v>
      </c>
      <c r="G2199">
        <f>16-INDEX(STANDINGS_RBI[],MATCH(Table1[[#This Row],[COMBINED]],STANDINGS_RBI[COMBINED],0),COLUMN(STANDINGS_RBI[PLACE IN LEAGUE]))</f>
        <v>10</v>
      </c>
      <c r="H2199">
        <f>16-INDEX(STANDINGS_SB[],MATCH(Table1[[#This Row],[COMBINED]],STANDINGS_SB[COMBINED],0),COLUMN(STANDINGS_SB[PLACE IN LEAGUE]))</f>
        <v>7</v>
      </c>
      <c r="I2199">
        <f>16-INDEX(STANDINGS_ERA[],MATCH(Table1[[#This Row],[COMBINED]],STANDINGS_ERA[COMBINED],0),COLUMN(STANDINGS_ERA[PLACE IN LEAGUE]))</f>
        <v>10</v>
      </c>
      <c r="J2199">
        <f>16-INDEX(STANDINGS_WHIP[],MATCH(Table1[[#This Row],[COMBINED]],STANDINGS_WHIP[COMBINED],0),COLUMN(STANDINGS_WHIP[PLACE IN LEAGUE]))</f>
        <v>6</v>
      </c>
      <c r="K2199">
        <f>16-INDEX(STANDINGS_W[],MATCH(Table1[[#This Row],[COMBINED]],STANDINGS_W[COMBINED],0),COLUMN(STANDINGS_W[PLACE IN LEAGUE]))</f>
        <v>12</v>
      </c>
      <c r="L2199">
        <f>16-INDEX(STANDINGS_K[],MATCH(Table1[[#This Row],[COMBINED]],STANDINGS_K[COMBINED],0),COLUMN(STANDINGS_K[PLACE IN LEAGUE]))</f>
        <v>6</v>
      </c>
      <c r="M2199">
        <f>16-INDEX(STANDINGS_SV[],MATCH(Table1[[#This Row],[COMBINED]],STANDINGS_SV[COMBINED],0),COLUMN(STANDINGS_SV[PLACE IN LEAGUE]))</f>
        <v>14</v>
      </c>
      <c r="N2199">
        <f>SUM(Table1[[#This Row],[BA]:[SV]])</f>
        <v>98</v>
      </c>
      <c r="O2199">
        <v>4</v>
      </c>
    </row>
    <row r="2200" spans="1:15" x14ac:dyDescent="0.25">
      <c r="A2200" t="s">
        <v>2207</v>
      </c>
      <c r="B2200" t="s">
        <v>2199</v>
      </c>
      <c r="C2200" t="str">
        <f>Table1[[#This Row],[League]]&amp;Table1[[#This Row],[Team]]</f>
        <v>$150 Draft Champions Jan 29 1:00 pm Lg.3633The Nutz</v>
      </c>
      <c r="D2200">
        <f>16-INDEX(STANDINGS_BA[],MATCH(Table1[[#This Row],[COMBINED]],STANDINGS_BA[COMBINED],0),COLUMN(STANDINGS_BA[PLACE IN LEAGUE]))</f>
        <v>2</v>
      </c>
      <c r="E2200">
        <f>16-INDEX(STANDINGS_R[],MATCH(Table1[[#This Row],[COMBINED]],STANDINGS_R[COMBINED],0),COLUMN(STANDINGS_R[PLACE IN LEAGUE]))</f>
        <v>9</v>
      </c>
      <c r="F2200">
        <f>16-INDEX(STANDINGS_HR[],MATCH(Table1[[#This Row],[COMBINED]],STANDINGS_HR[COMBINED],0),COLUMN(STANDINGS_HR[PLACE IN LEAGUE]))</f>
        <v>7</v>
      </c>
      <c r="G2200">
        <f>16-INDEX(STANDINGS_RBI[],MATCH(Table1[[#This Row],[COMBINED]],STANDINGS_RBI[COMBINED],0),COLUMN(STANDINGS_RBI[PLACE IN LEAGUE]))</f>
        <v>9</v>
      </c>
      <c r="H2200">
        <f>16-INDEX(STANDINGS_SB[],MATCH(Table1[[#This Row],[COMBINED]],STANDINGS_SB[COMBINED],0),COLUMN(STANDINGS_SB[PLACE IN LEAGUE]))</f>
        <v>14</v>
      </c>
      <c r="I2200">
        <f>16-INDEX(STANDINGS_ERA[],MATCH(Table1[[#This Row],[COMBINED]],STANDINGS_ERA[COMBINED],0),COLUMN(STANDINGS_ERA[PLACE IN LEAGUE]))</f>
        <v>9</v>
      </c>
      <c r="J2200">
        <f>16-INDEX(STANDINGS_WHIP[],MATCH(Table1[[#This Row],[COMBINED]],STANDINGS_WHIP[COMBINED],0),COLUMN(STANDINGS_WHIP[PLACE IN LEAGUE]))</f>
        <v>12</v>
      </c>
      <c r="K2200">
        <f>16-INDEX(STANDINGS_W[],MATCH(Table1[[#This Row],[COMBINED]],STANDINGS_W[COMBINED],0),COLUMN(STANDINGS_W[PLACE IN LEAGUE]))</f>
        <v>14</v>
      </c>
      <c r="L2200">
        <f>16-INDEX(STANDINGS_K[],MATCH(Table1[[#This Row],[COMBINED]],STANDINGS_K[COMBINED],0),COLUMN(STANDINGS_K[PLACE IN LEAGUE]))</f>
        <v>12</v>
      </c>
      <c r="M2200">
        <f>16-INDEX(STANDINGS_SV[],MATCH(Table1[[#This Row],[COMBINED]],STANDINGS_SV[COMBINED],0),COLUMN(STANDINGS_SV[PLACE IN LEAGUE]))</f>
        <v>8</v>
      </c>
      <c r="N2200">
        <f>SUM(Table1[[#This Row],[BA]:[SV]])</f>
        <v>96</v>
      </c>
      <c r="O2200">
        <v>5</v>
      </c>
    </row>
    <row r="2201" spans="1:15" x14ac:dyDescent="0.25">
      <c r="A2201" t="s">
        <v>454</v>
      </c>
      <c r="B2201" t="s">
        <v>2199</v>
      </c>
      <c r="C2201" t="str">
        <f>Table1[[#This Row],[League]]&amp;Table1[[#This Row],[Team]]</f>
        <v>$150 Draft Champions Jan 29 1:00 pm Lg.3633Lugnuts DC II</v>
      </c>
      <c r="D2201">
        <f>16-INDEX(STANDINGS_BA[],MATCH(Table1[[#This Row],[COMBINED]],STANDINGS_BA[COMBINED],0),COLUMN(STANDINGS_BA[PLACE IN LEAGUE]))</f>
        <v>11</v>
      </c>
      <c r="E2201">
        <f>16-INDEX(STANDINGS_R[],MATCH(Table1[[#This Row],[COMBINED]],STANDINGS_R[COMBINED],0),COLUMN(STANDINGS_R[PLACE IN LEAGUE]))</f>
        <v>7</v>
      </c>
      <c r="F2201">
        <f>16-INDEX(STANDINGS_HR[],MATCH(Table1[[#This Row],[COMBINED]],STANDINGS_HR[COMBINED],0),COLUMN(STANDINGS_HR[PLACE IN LEAGUE]))</f>
        <v>5</v>
      </c>
      <c r="G2201">
        <f>16-INDEX(STANDINGS_RBI[],MATCH(Table1[[#This Row],[COMBINED]],STANDINGS_RBI[COMBINED],0),COLUMN(STANDINGS_RBI[PLACE IN LEAGUE]))</f>
        <v>6</v>
      </c>
      <c r="H2201">
        <f>16-INDEX(STANDINGS_SB[],MATCH(Table1[[#This Row],[COMBINED]],STANDINGS_SB[COMBINED],0),COLUMN(STANDINGS_SB[PLACE IN LEAGUE]))</f>
        <v>10</v>
      </c>
      <c r="I2201">
        <f>16-INDEX(STANDINGS_ERA[],MATCH(Table1[[#This Row],[COMBINED]],STANDINGS_ERA[COMBINED],0),COLUMN(STANDINGS_ERA[PLACE IN LEAGUE]))</f>
        <v>14</v>
      </c>
      <c r="J2201">
        <f>16-INDEX(STANDINGS_WHIP[],MATCH(Table1[[#This Row],[COMBINED]],STANDINGS_WHIP[COMBINED],0),COLUMN(STANDINGS_WHIP[PLACE IN LEAGUE]))</f>
        <v>15</v>
      </c>
      <c r="K2201">
        <f>16-INDEX(STANDINGS_W[],MATCH(Table1[[#This Row],[COMBINED]],STANDINGS_W[COMBINED],0),COLUMN(STANDINGS_W[PLACE IN LEAGUE]))</f>
        <v>11</v>
      </c>
      <c r="L2201">
        <f>16-INDEX(STANDINGS_K[],MATCH(Table1[[#This Row],[COMBINED]],STANDINGS_K[COMBINED],0),COLUMN(STANDINGS_K[PLACE IN LEAGUE]))</f>
        <v>11</v>
      </c>
      <c r="M2201">
        <f>16-INDEX(STANDINGS_SV[],MATCH(Table1[[#This Row],[COMBINED]],STANDINGS_SV[COMBINED],0),COLUMN(STANDINGS_SV[PLACE IN LEAGUE]))</f>
        <v>4</v>
      </c>
      <c r="N2201">
        <f>SUM(Table1[[#This Row],[BA]:[SV]])</f>
        <v>94</v>
      </c>
      <c r="O2201">
        <v>6</v>
      </c>
    </row>
    <row r="2202" spans="1:15" x14ac:dyDescent="0.25">
      <c r="A2202" t="s">
        <v>2204</v>
      </c>
      <c r="B2202" t="s">
        <v>2199</v>
      </c>
      <c r="C2202" t="str">
        <f>Table1[[#This Row],[League]]&amp;Table1[[#This Row],[Team]]</f>
        <v>$150 Draft Champions Jan 29 1:00 pm Lg.3633Muddy Waters</v>
      </c>
      <c r="D2202">
        <f>16-INDEX(STANDINGS_BA[],MATCH(Table1[[#This Row],[COMBINED]],STANDINGS_BA[COMBINED],0),COLUMN(STANDINGS_BA[PLACE IN LEAGUE]))</f>
        <v>6</v>
      </c>
      <c r="E2202">
        <f>16-INDEX(STANDINGS_R[],MATCH(Table1[[#This Row],[COMBINED]],STANDINGS_R[COMBINED],0),COLUMN(STANDINGS_R[PLACE IN LEAGUE]))</f>
        <v>14</v>
      </c>
      <c r="F2202">
        <f>16-INDEX(STANDINGS_HR[],MATCH(Table1[[#This Row],[COMBINED]],STANDINGS_HR[COMBINED],0),COLUMN(STANDINGS_HR[PLACE IN LEAGUE]))</f>
        <v>14</v>
      </c>
      <c r="G2202">
        <f>16-INDEX(STANDINGS_RBI[],MATCH(Table1[[#This Row],[COMBINED]],STANDINGS_RBI[COMBINED],0),COLUMN(STANDINGS_RBI[PLACE IN LEAGUE]))</f>
        <v>12</v>
      </c>
      <c r="H2202">
        <f>16-INDEX(STANDINGS_SB[],MATCH(Table1[[#This Row],[COMBINED]],STANDINGS_SB[COMBINED],0),COLUMN(STANDINGS_SB[PLACE IN LEAGUE]))</f>
        <v>6</v>
      </c>
      <c r="I2202">
        <f>16-INDEX(STANDINGS_ERA[],MATCH(Table1[[#This Row],[COMBINED]],STANDINGS_ERA[COMBINED],0),COLUMN(STANDINGS_ERA[PLACE IN LEAGUE]))</f>
        <v>8</v>
      </c>
      <c r="J2202">
        <f>16-INDEX(STANDINGS_WHIP[],MATCH(Table1[[#This Row],[COMBINED]],STANDINGS_WHIP[COMBINED],0),COLUMN(STANDINGS_WHIP[PLACE IN LEAGUE]))</f>
        <v>8</v>
      </c>
      <c r="K2202">
        <f>16-INDEX(STANDINGS_W[],MATCH(Table1[[#This Row],[COMBINED]],STANDINGS_W[COMBINED],0),COLUMN(STANDINGS_W[PLACE IN LEAGUE]))</f>
        <v>8</v>
      </c>
      <c r="L2202">
        <f>16-INDEX(STANDINGS_K[],MATCH(Table1[[#This Row],[COMBINED]],STANDINGS_K[COMBINED],0),COLUMN(STANDINGS_K[PLACE IN LEAGUE]))</f>
        <v>13</v>
      </c>
      <c r="M2202">
        <f>16-INDEX(STANDINGS_SV[],MATCH(Table1[[#This Row],[COMBINED]],STANDINGS_SV[COMBINED],0),COLUMN(STANDINGS_SV[PLACE IN LEAGUE]))</f>
        <v>3</v>
      </c>
      <c r="N2202">
        <f>SUM(Table1[[#This Row],[BA]:[SV]])</f>
        <v>92</v>
      </c>
      <c r="O2202">
        <v>7</v>
      </c>
    </row>
    <row r="2203" spans="1:15" x14ac:dyDescent="0.25">
      <c r="A2203" t="s">
        <v>130</v>
      </c>
      <c r="B2203" t="s">
        <v>2199</v>
      </c>
      <c r="C2203" t="str">
        <f>Table1[[#This Row],[League]]&amp;Table1[[#This Row],[Team]]</f>
        <v>$150 Draft Champions Jan 29 1:00 pm Lg.3633PTPers</v>
      </c>
      <c r="D2203">
        <f>16-INDEX(STANDINGS_BA[],MATCH(Table1[[#This Row],[COMBINED]],STANDINGS_BA[COMBINED],0),COLUMN(STANDINGS_BA[PLACE IN LEAGUE]))</f>
        <v>3</v>
      </c>
      <c r="E2203">
        <f>16-INDEX(STANDINGS_R[],MATCH(Table1[[#This Row],[COMBINED]],STANDINGS_R[COMBINED],0),COLUMN(STANDINGS_R[PLACE IN LEAGUE]))</f>
        <v>5</v>
      </c>
      <c r="F2203">
        <f>16-INDEX(STANDINGS_HR[],MATCH(Table1[[#This Row],[COMBINED]],STANDINGS_HR[COMBINED],0),COLUMN(STANDINGS_HR[PLACE IN LEAGUE]))</f>
        <v>10</v>
      </c>
      <c r="G2203">
        <f>16-INDEX(STANDINGS_RBI[],MATCH(Table1[[#This Row],[COMBINED]],STANDINGS_RBI[COMBINED],0),COLUMN(STANDINGS_RBI[PLACE IN LEAGUE]))</f>
        <v>8</v>
      </c>
      <c r="H2203">
        <f>16-INDEX(STANDINGS_SB[],MATCH(Table1[[#This Row],[COMBINED]],STANDINGS_SB[COMBINED],0),COLUMN(STANDINGS_SB[PLACE IN LEAGUE]))</f>
        <v>4</v>
      </c>
      <c r="I2203">
        <f>16-INDEX(STANDINGS_ERA[],MATCH(Table1[[#This Row],[COMBINED]],STANDINGS_ERA[COMBINED],0),COLUMN(STANDINGS_ERA[PLACE IN LEAGUE]))</f>
        <v>13</v>
      </c>
      <c r="J2203">
        <f>16-INDEX(STANDINGS_WHIP[],MATCH(Table1[[#This Row],[COMBINED]],STANDINGS_WHIP[COMBINED],0),COLUMN(STANDINGS_WHIP[PLACE IN LEAGUE]))</f>
        <v>13</v>
      </c>
      <c r="K2203">
        <f>16-INDEX(STANDINGS_W[],MATCH(Table1[[#This Row],[COMBINED]],STANDINGS_W[COMBINED],0),COLUMN(STANDINGS_W[PLACE IN LEAGUE]))</f>
        <v>10</v>
      </c>
      <c r="L2203">
        <f>16-INDEX(STANDINGS_K[],MATCH(Table1[[#This Row],[COMBINED]],STANDINGS_K[COMBINED],0),COLUMN(STANDINGS_K[PLACE IN LEAGUE]))</f>
        <v>15</v>
      </c>
      <c r="M2203">
        <f>16-INDEX(STANDINGS_SV[],MATCH(Table1[[#This Row],[COMBINED]],STANDINGS_SV[COMBINED],0),COLUMN(STANDINGS_SV[PLACE IN LEAGUE]))</f>
        <v>7</v>
      </c>
      <c r="N2203">
        <f>SUM(Table1[[#This Row],[BA]:[SV]])</f>
        <v>88</v>
      </c>
      <c r="O2203">
        <v>8</v>
      </c>
    </row>
    <row r="2204" spans="1:15" x14ac:dyDescent="0.25">
      <c r="A2204" t="s">
        <v>2206</v>
      </c>
      <c r="B2204" t="s">
        <v>2199</v>
      </c>
      <c r="C2204" t="str">
        <f>Table1[[#This Row],[League]]&amp;Table1[[#This Row],[Team]]</f>
        <v>$150 Draft Champions Jan 29 1:00 pm Lg.3633Capitol Knockers Rides Again II</v>
      </c>
      <c r="D2204">
        <f>16-INDEX(STANDINGS_BA[],MATCH(Table1[[#This Row],[COMBINED]],STANDINGS_BA[COMBINED],0),COLUMN(STANDINGS_BA[PLACE IN LEAGUE]))</f>
        <v>4</v>
      </c>
      <c r="E2204">
        <f>16-INDEX(STANDINGS_R[],MATCH(Table1[[#This Row],[COMBINED]],STANDINGS_R[COMBINED],0),COLUMN(STANDINGS_R[PLACE IN LEAGUE]))</f>
        <v>8</v>
      </c>
      <c r="F2204">
        <f>16-INDEX(STANDINGS_HR[],MATCH(Table1[[#This Row],[COMBINED]],STANDINGS_HR[COMBINED],0),COLUMN(STANDINGS_HR[PLACE IN LEAGUE]))</f>
        <v>4</v>
      </c>
      <c r="G2204">
        <f>16-INDEX(STANDINGS_RBI[],MATCH(Table1[[#This Row],[COMBINED]],STANDINGS_RBI[COMBINED],0),COLUMN(STANDINGS_RBI[PLACE IN LEAGUE]))</f>
        <v>7</v>
      </c>
      <c r="H2204">
        <f>16-INDEX(STANDINGS_SB[],MATCH(Table1[[#This Row],[COMBINED]],STANDINGS_SB[COMBINED],0),COLUMN(STANDINGS_SB[PLACE IN LEAGUE]))</f>
        <v>8</v>
      </c>
      <c r="I2204">
        <f>16-INDEX(STANDINGS_ERA[],MATCH(Table1[[#This Row],[COMBINED]],STANDINGS_ERA[COMBINED],0),COLUMN(STANDINGS_ERA[PLACE IN LEAGUE]))</f>
        <v>12</v>
      </c>
      <c r="J2204">
        <f>16-INDEX(STANDINGS_WHIP[],MATCH(Table1[[#This Row],[COMBINED]],STANDINGS_WHIP[COMBINED],0),COLUMN(STANDINGS_WHIP[PLACE IN LEAGUE]))</f>
        <v>7</v>
      </c>
      <c r="K2204">
        <f>16-INDEX(STANDINGS_W[],MATCH(Table1[[#This Row],[COMBINED]],STANDINGS_W[COMBINED],0),COLUMN(STANDINGS_W[PLACE IN LEAGUE]))</f>
        <v>5</v>
      </c>
      <c r="L2204">
        <f>16-INDEX(STANDINGS_K[],MATCH(Table1[[#This Row],[COMBINED]],STANDINGS_K[COMBINED],0),COLUMN(STANDINGS_K[PLACE IN LEAGUE]))</f>
        <v>8</v>
      </c>
      <c r="M2204">
        <f>16-INDEX(STANDINGS_SV[],MATCH(Table1[[#This Row],[COMBINED]],STANDINGS_SV[COMBINED],0),COLUMN(STANDINGS_SV[PLACE IN LEAGUE]))</f>
        <v>13</v>
      </c>
      <c r="N2204">
        <f>SUM(Table1[[#This Row],[BA]:[SV]])</f>
        <v>76</v>
      </c>
      <c r="O2204">
        <v>9</v>
      </c>
    </row>
    <row r="2205" spans="1:15" x14ac:dyDescent="0.25">
      <c r="A2205" t="s">
        <v>2203</v>
      </c>
      <c r="B2205" t="s">
        <v>2199</v>
      </c>
      <c r="C2205" t="str">
        <f>Table1[[#This Row],[League]]&amp;Table1[[#This Row],[Team]]</f>
        <v>$150 Draft Champions Jan 29 1:00 pm Lg.363380 Grade</v>
      </c>
      <c r="D2205">
        <f>16-INDEX(STANDINGS_BA[],MATCH(Table1[[#This Row],[COMBINED]],STANDINGS_BA[COMBINED],0),COLUMN(STANDINGS_BA[PLACE IN LEAGUE]))</f>
        <v>7</v>
      </c>
      <c r="E2205">
        <f>16-INDEX(STANDINGS_R[],MATCH(Table1[[#This Row],[COMBINED]],STANDINGS_R[COMBINED],0),COLUMN(STANDINGS_R[PLACE IN LEAGUE]))</f>
        <v>11</v>
      </c>
      <c r="F2205">
        <f>16-INDEX(STANDINGS_HR[],MATCH(Table1[[#This Row],[COMBINED]],STANDINGS_HR[COMBINED],0),COLUMN(STANDINGS_HR[PLACE IN LEAGUE]))</f>
        <v>15</v>
      </c>
      <c r="G2205">
        <f>16-INDEX(STANDINGS_RBI[],MATCH(Table1[[#This Row],[COMBINED]],STANDINGS_RBI[COMBINED],0),COLUMN(STANDINGS_RBI[PLACE IN LEAGUE]))</f>
        <v>15</v>
      </c>
      <c r="H2205">
        <f>16-INDEX(STANDINGS_SB[],MATCH(Table1[[#This Row],[COMBINED]],STANDINGS_SB[COMBINED],0),COLUMN(STANDINGS_SB[PLACE IN LEAGUE]))</f>
        <v>3</v>
      </c>
      <c r="I2205">
        <f>16-INDEX(STANDINGS_ERA[],MATCH(Table1[[#This Row],[COMBINED]],STANDINGS_ERA[COMBINED],0),COLUMN(STANDINGS_ERA[PLACE IN LEAGUE]))</f>
        <v>1</v>
      </c>
      <c r="J2205">
        <f>16-INDEX(STANDINGS_WHIP[],MATCH(Table1[[#This Row],[COMBINED]],STANDINGS_WHIP[COMBINED],0),COLUMN(STANDINGS_WHIP[PLACE IN LEAGUE]))</f>
        <v>2</v>
      </c>
      <c r="K2205">
        <f>16-INDEX(STANDINGS_W[],MATCH(Table1[[#This Row],[COMBINED]],STANDINGS_W[COMBINED],0),COLUMN(STANDINGS_W[PLACE IN LEAGUE]))</f>
        <v>7</v>
      </c>
      <c r="L2205">
        <f>16-INDEX(STANDINGS_K[],MATCH(Table1[[#This Row],[COMBINED]],STANDINGS_K[COMBINED],0),COLUMN(STANDINGS_K[PLACE IN LEAGUE]))</f>
        <v>9</v>
      </c>
      <c r="M2205">
        <f>16-INDEX(STANDINGS_SV[],MATCH(Table1[[#This Row],[COMBINED]],STANDINGS_SV[COMBINED],0),COLUMN(STANDINGS_SV[PLACE IN LEAGUE]))</f>
        <v>1</v>
      </c>
      <c r="N2205">
        <f>SUM(Table1[[#This Row],[BA]:[SV]])</f>
        <v>71</v>
      </c>
      <c r="O2205">
        <v>10</v>
      </c>
    </row>
    <row r="2206" spans="1:15" x14ac:dyDescent="0.25">
      <c r="A2206" t="s">
        <v>2201</v>
      </c>
      <c r="B2206" t="s">
        <v>2199</v>
      </c>
      <c r="C2206" t="str">
        <f>Table1[[#This Row],[League]]&amp;Table1[[#This Row],[Team]]</f>
        <v>$150 Draft Champions Jan 29 1:00 pm Lg.3633level 7 laser lotus</v>
      </c>
      <c r="D2206">
        <f>16-INDEX(STANDINGS_BA[],MATCH(Table1[[#This Row],[COMBINED]],STANDINGS_BA[COMBINED],0),COLUMN(STANDINGS_BA[PLACE IN LEAGUE]))</f>
        <v>9</v>
      </c>
      <c r="E2206">
        <f>16-INDEX(STANDINGS_R[],MATCH(Table1[[#This Row],[COMBINED]],STANDINGS_R[COMBINED],0),COLUMN(STANDINGS_R[PLACE IN LEAGUE]))</f>
        <v>4</v>
      </c>
      <c r="F2206">
        <f>16-INDEX(STANDINGS_HR[],MATCH(Table1[[#This Row],[COMBINED]],STANDINGS_HR[COMBINED],0),COLUMN(STANDINGS_HR[PLACE IN LEAGUE]))</f>
        <v>13</v>
      </c>
      <c r="G2206">
        <f>16-INDEX(STANDINGS_RBI[],MATCH(Table1[[#This Row],[COMBINED]],STANDINGS_RBI[COMBINED],0),COLUMN(STANDINGS_RBI[PLACE IN LEAGUE]))</f>
        <v>11</v>
      </c>
      <c r="H2206">
        <f>16-INDEX(STANDINGS_SB[],MATCH(Table1[[#This Row],[COMBINED]],STANDINGS_SB[COMBINED],0),COLUMN(STANDINGS_SB[PLACE IN LEAGUE]))</f>
        <v>1</v>
      </c>
      <c r="I2206">
        <f>16-INDEX(STANDINGS_ERA[],MATCH(Table1[[#This Row],[COMBINED]],STANDINGS_ERA[COMBINED],0),COLUMN(STANDINGS_ERA[PLACE IN LEAGUE]))</f>
        <v>5</v>
      </c>
      <c r="J2206">
        <f>16-INDEX(STANDINGS_WHIP[],MATCH(Table1[[#This Row],[COMBINED]],STANDINGS_WHIP[COMBINED],0),COLUMN(STANDINGS_WHIP[PLACE IN LEAGUE]))</f>
        <v>5</v>
      </c>
      <c r="K2206">
        <f>16-INDEX(STANDINGS_W[],MATCH(Table1[[#This Row],[COMBINED]],STANDINGS_W[COMBINED],0),COLUMN(STANDINGS_W[PLACE IN LEAGUE]))</f>
        <v>2</v>
      </c>
      <c r="L2206">
        <f>16-INDEX(STANDINGS_K[],MATCH(Table1[[#This Row],[COMBINED]],STANDINGS_K[COMBINED],0),COLUMN(STANDINGS_K[PLACE IN LEAGUE]))</f>
        <v>3</v>
      </c>
      <c r="M2206">
        <f>16-INDEX(STANDINGS_SV[],MATCH(Table1[[#This Row],[COMBINED]],STANDINGS_SV[COMBINED],0),COLUMN(STANDINGS_SV[PLACE IN LEAGUE]))</f>
        <v>10</v>
      </c>
      <c r="N2206">
        <f>SUM(Table1[[#This Row],[BA]:[SV]])</f>
        <v>63</v>
      </c>
      <c r="O2206">
        <v>11</v>
      </c>
    </row>
    <row r="2207" spans="1:15" x14ac:dyDescent="0.25">
      <c r="A2207" t="s">
        <v>2205</v>
      </c>
      <c r="B2207" t="s">
        <v>2199</v>
      </c>
      <c r="C2207" t="str">
        <f>Table1[[#This Row],[League]]&amp;Table1[[#This Row],[Team]]</f>
        <v>$150 Draft Champions Jan 29 1:00 pm Lg.3633NO Whiner's</v>
      </c>
      <c r="D2207">
        <f>16-INDEX(STANDINGS_BA[],MATCH(Table1[[#This Row],[COMBINED]],STANDINGS_BA[COMBINED],0),COLUMN(STANDINGS_BA[PLACE IN LEAGUE]))</f>
        <v>5</v>
      </c>
      <c r="E2207">
        <f>16-INDEX(STANDINGS_R[],MATCH(Table1[[#This Row],[COMBINED]],STANDINGS_R[COMBINED],0),COLUMN(STANDINGS_R[PLACE IN LEAGUE]))</f>
        <v>6</v>
      </c>
      <c r="F2207">
        <f>16-INDEX(STANDINGS_HR[],MATCH(Table1[[#This Row],[COMBINED]],STANDINGS_HR[COMBINED],0),COLUMN(STANDINGS_HR[PLACE IN LEAGUE]))</f>
        <v>3</v>
      </c>
      <c r="G2207">
        <f>16-INDEX(STANDINGS_RBI[],MATCH(Table1[[#This Row],[COMBINED]],STANDINGS_RBI[COMBINED],0),COLUMN(STANDINGS_RBI[PLACE IN LEAGUE]))</f>
        <v>3</v>
      </c>
      <c r="H2207">
        <f>16-INDEX(STANDINGS_SB[],MATCH(Table1[[#This Row],[COMBINED]],STANDINGS_SB[COMBINED],0),COLUMN(STANDINGS_SB[PLACE IN LEAGUE]))</f>
        <v>9</v>
      </c>
      <c r="I2207">
        <f>16-INDEX(STANDINGS_ERA[],MATCH(Table1[[#This Row],[COMBINED]],STANDINGS_ERA[COMBINED],0),COLUMN(STANDINGS_ERA[PLACE IN LEAGUE]))</f>
        <v>4</v>
      </c>
      <c r="J2207">
        <f>16-INDEX(STANDINGS_WHIP[],MATCH(Table1[[#This Row],[COMBINED]],STANDINGS_WHIP[COMBINED],0),COLUMN(STANDINGS_WHIP[PLACE IN LEAGUE]))</f>
        <v>3</v>
      </c>
      <c r="K2207">
        <f>16-INDEX(STANDINGS_W[],MATCH(Table1[[#This Row],[COMBINED]],STANDINGS_W[COMBINED],0),COLUMN(STANDINGS_W[PLACE IN LEAGUE]))</f>
        <v>4</v>
      </c>
      <c r="L2207">
        <f>16-INDEX(STANDINGS_K[],MATCH(Table1[[#This Row],[COMBINED]],STANDINGS_K[COMBINED],0),COLUMN(STANDINGS_K[PLACE IN LEAGUE]))</f>
        <v>5</v>
      </c>
      <c r="M2207">
        <f>16-INDEX(STANDINGS_SV[],MATCH(Table1[[#This Row],[COMBINED]],STANDINGS_SV[COMBINED],0),COLUMN(STANDINGS_SV[PLACE IN LEAGUE]))</f>
        <v>15</v>
      </c>
      <c r="N2207">
        <f>SUM(Table1[[#This Row],[BA]:[SV]])</f>
        <v>57</v>
      </c>
      <c r="O2207">
        <v>12</v>
      </c>
    </row>
    <row r="2208" spans="1:15" x14ac:dyDescent="0.25">
      <c r="A2208" t="s">
        <v>1222</v>
      </c>
      <c r="B2208" t="s">
        <v>2199</v>
      </c>
      <c r="C2208" t="str">
        <f>Table1[[#This Row],[League]]&amp;Table1[[#This Row],[Team]]</f>
        <v>$150 Draft Champions Jan 29 1:00 pm Lg.3633Team Levy</v>
      </c>
      <c r="D2208">
        <f>16-INDEX(STANDINGS_BA[],MATCH(Table1[[#This Row],[COMBINED]],STANDINGS_BA[COMBINED],0),COLUMN(STANDINGS_BA[PLACE IN LEAGUE]))</f>
        <v>13</v>
      </c>
      <c r="E2208">
        <f>16-INDEX(STANDINGS_R[],MATCH(Table1[[#This Row],[COMBINED]],STANDINGS_R[COMBINED],0),COLUMN(STANDINGS_R[PLACE IN LEAGUE]))</f>
        <v>2</v>
      </c>
      <c r="F2208">
        <f>16-INDEX(STANDINGS_HR[],MATCH(Table1[[#This Row],[COMBINED]],STANDINGS_HR[COMBINED],0),COLUMN(STANDINGS_HR[PLACE IN LEAGUE]))</f>
        <v>1</v>
      </c>
      <c r="G2208">
        <f>16-INDEX(STANDINGS_RBI[],MATCH(Table1[[#This Row],[COMBINED]],STANDINGS_RBI[COMBINED],0),COLUMN(STANDINGS_RBI[PLACE IN LEAGUE]))</f>
        <v>1</v>
      </c>
      <c r="H2208">
        <f>16-INDEX(STANDINGS_SB[],MATCH(Table1[[#This Row],[COMBINED]],STANDINGS_SB[COMBINED],0),COLUMN(STANDINGS_SB[PLACE IN LEAGUE]))</f>
        <v>5</v>
      </c>
      <c r="I2208">
        <f>16-INDEX(STANDINGS_ERA[],MATCH(Table1[[#This Row],[COMBINED]],STANDINGS_ERA[COMBINED],0),COLUMN(STANDINGS_ERA[PLACE IN LEAGUE]))</f>
        <v>7</v>
      </c>
      <c r="J2208">
        <f>16-INDEX(STANDINGS_WHIP[],MATCH(Table1[[#This Row],[COMBINED]],STANDINGS_WHIP[COMBINED],0),COLUMN(STANDINGS_WHIP[PLACE IN LEAGUE]))</f>
        <v>10</v>
      </c>
      <c r="K2208">
        <f>16-INDEX(STANDINGS_W[],MATCH(Table1[[#This Row],[COMBINED]],STANDINGS_W[COMBINED],0),COLUMN(STANDINGS_W[PLACE IN LEAGUE]))</f>
        <v>1</v>
      </c>
      <c r="L2208">
        <f>16-INDEX(STANDINGS_K[],MATCH(Table1[[#This Row],[COMBINED]],STANDINGS_K[COMBINED],0),COLUMN(STANDINGS_K[PLACE IN LEAGUE]))</f>
        <v>1</v>
      </c>
      <c r="M2208">
        <f>16-INDEX(STANDINGS_SV[],MATCH(Table1[[#This Row],[COMBINED]],STANDINGS_SV[COMBINED],0),COLUMN(STANDINGS_SV[PLACE IN LEAGUE]))</f>
        <v>11</v>
      </c>
      <c r="N2208">
        <f>SUM(Table1[[#This Row],[BA]:[SV]])</f>
        <v>52</v>
      </c>
      <c r="O2208">
        <v>13</v>
      </c>
    </row>
    <row r="2209" spans="1:15" x14ac:dyDescent="0.25">
      <c r="A2209" t="s">
        <v>486</v>
      </c>
      <c r="B2209" t="s">
        <v>2199</v>
      </c>
      <c r="C2209" t="str">
        <f>Table1[[#This Row],[League]]&amp;Table1[[#This Row],[Team]]</f>
        <v>$150 Draft Champions Jan 29 1:00 pm Lg.3633Surfer Rosa</v>
      </c>
      <c r="D2209">
        <f>16-INDEX(STANDINGS_BA[],MATCH(Table1[[#This Row],[COMBINED]],STANDINGS_BA[COMBINED],0),COLUMN(STANDINGS_BA[PLACE IN LEAGUE]))</f>
        <v>1</v>
      </c>
      <c r="E2209">
        <f>16-INDEX(STANDINGS_R[],MATCH(Table1[[#This Row],[COMBINED]],STANDINGS_R[COMBINED],0),COLUMN(STANDINGS_R[PLACE IN LEAGUE]))</f>
        <v>3</v>
      </c>
      <c r="F2209">
        <f>16-INDEX(STANDINGS_HR[],MATCH(Table1[[#This Row],[COMBINED]],STANDINGS_HR[COMBINED],0),COLUMN(STANDINGS_HR[PLACE IN LEAGUE]))</f>
        <v>6</v>
      </c>
      <c r="G2209">
        <f>16-INDEX(STANDINGS_RBI[],MATCH(Table1[[#This Row],[COMBINED]],STANDINGS_RBI[COMBINED],0),COLUMN(STANDINGS_RBI[PLACE IN LEAGUE]))</f>
        <v>4</v>
      </c>
      <c r="H2209">
        <f>16-INDEX(STANDINGS_SB[],MATCH(Table1[[#This Row],[COMBINED]],STANDINGS_SB[COMBINED],0),COLUMN(STANDINGS_SB[PLACE IN LEAGUE]))</f>
        <v>12</v>
      </c>
      <c r="I2209">
        <f>16-INDEX(STANDINGS_ERA[],MATCH(Table1[[#This Row],[COMBINED]],STANDINGS_ERA[COMBINED],0),COLUMN(STANDINGS_ERA[PLACE IN LEAGUE]))</f>
        <v>3</v>
      </c>
      <c r="J2209">
        <f>16-INDEX(STANDINGS_WHIP[],MATCH(Table1[[#This Row],[COMBINED]],STANDINGS_WHIP[COMBINED],0),COLUMN(STANDINGS_WHIP[PLACE IN LEAGUE]))</f>
        <v>4</v>
      </c>
      <c r="K2209">
        <f>16-INDEX(STANDINGS_W[],MATCH(Table1[[#This Row],[COMBINED]],STANDINGS_W[COMBINED],0),COLUMN(STANDINGS_W[PLACE IN LEAGUE]))</f>
        <v>9</v>
      </c>
      <c r="L2209">
        <f>16-INDEX(STANDINGS_K[],MATCH(Table1[[#This Row],[COMBINED]],STANDINGS_K[COMBINED],0),COLUMN(STANDINGS_K[PLACE IN LEAGUE]))</f>
        <v>4</v>
      </c>
      <c r="M2209">
        <f>16-INDEX(STANDINGS_SV[],MATCH(Table1[[#This Row],[COMBINED]],STANDINGS_SV[COMBINED],0),COLUMN(STANDINGS_SV[PLACE IN LEAGUE]))</f>
        <v>2</v>
      </c>
      <c r="N2209">
        <f>SUM(Table1[[#This Row],[BA]:[SV]])</f>
        <v>48</v>
      </c>
      <c r="O2209">
        <v>14</v>
      </c>
    </row>
    <row r="2210" spans="1:15" x14ac:dyDescent="0.25">
      <c r="A2210" t="s">
        <v>491</v>
      </c>
      <c r="B2210" t="s">
        <v>2199</v>
      </c>
      <c r="C2210" t="str">
        <f>Table1[[#This Row],[League]]&amp;Table1[[#This Row],[Team]]</f>
        <v>$150 Draft Champions Jan 29 1:00 pm Lg.3633Team Wojciechowski</v>
      </c>
      <c r="D2210">
        <f>16-INDEX(STANDINGS_BA[],MATCH(Table1[[#This Row],[COMBINED]],STANDINGS_BA[COMBINED],0),COLUMN(STANDINGS_BA[PLACE IN LEAGUE]))</f>
        <v>12</v>
      </c>
      <c r="E2210">
        <f>16-INDEX(STANDINGS_R[],MATCH(Table1[[#This Row],[COMBINED]],STANDINGS_R[COMBINED],0),COLUMN(STANDINGS_R[PLACE IN LEAGUE]))</f>
        <v>1</v>
      </c>
      <c r="F2210">
        <f>16-INDEX(STANDINGS_HR[],MATCH(Table1[[#This Row],[COMBINED]],STANDINGS_HR[COMBINED],0),COLUMN(STANDINGS_HR[PLACE IN LEAGUE]))</f>
        <v>2</v>
      </c>
      <c r="G2210">
        <f>16-INDEX(STANDINGS_RBI[],MATCH(Table1[[#This Row],[COMBINED]],STANDINGS_RBI[COMBINED],0),COLUMN(STANDINGS_RBI[PLACE IN LEAGUE]))</f>
        <v>2</v>
      </c>
      <c r="H2210">
        <f>16-INDEX(STANDINGS_SB[],MATCH(Table1[[#This Row],[COMBINED]],STANDINGS_SB[COMBINED],0),COLUMN(STANDINGS_SB[PLACE IN LEAGUE]))</f>
        <v>2</v>
      </c>
      <c r="I2210">
        <f>16-INDEX(STANDINGS_ERA[],MATCH(Table1[[#This Row],[COMBINED]],STANDINGS_ERA[COMBINED],0),COLUMN(STANDINGS_ERA[PLACE IN LEAGUE]))</f>
        <v>2</v>
      </c>
      <c r="J2210">
        <f>16-INDEX(STANDINGS_WHIP[],MATCH(Table1[[#This Row],[COMBINED]],STANDINGS_WHIP[COMBINED],0),COLUMN(STANDINGS_WHIP[PLACE IN LEAGUE]))</f>
        <v>1</v>
      </c>
      <c r="K2210">
        <f>16-INDEX(STANDINGS_W[],MATCH(Table1[[#This Row],[COMBINED]],STANDINGS_W[COMBINED],0),COLUMN(STANDINGS_W[PLACE IN LEAGUE]))</f>
        <v>3</v>
      </c>
      <c r="L2210">
        <f>16-INDEX(STANDINGS_K[],MATCH(Table1[[#This Row],[COMBINED]],STANDINGS_K[COMBINED],0),COLUMN(STANDINGS_K[PLACE IN LEAGUE]))</f>
        <v>2</v>
      </c>
      <c r="M2210">
        <f>16-INDEX(STANDINGS_SV[],MATCH(Table1[[#This Row],[COMBINED]],STANDINGS_SV[COMBINED],0),COLUMN(STANDINGS_SV[PLACE IN LEAGUE]))</f>
        <v>6</v>
      </c>
      <c r="N2210">
        <f>SUM(Table1[[#This Row],[BA]:[SV]])</f>
        <v>33</v>
      </c>
      <c r="O2210">
        <v>15</v>
      </c>
    </row>
    <row r="2211" spans="1:15" x14ac:dyDescent="0.25">
      <c r="A2211" t="s">
        <v>369</v>
      </c>
      <c r="B2211" t="s">
        <v>2208</v>
      </c>
      <c r="C2211" t="str">
        <f>Table1[[#This Row],[League]]&amp;Table1[[#This Row],[Team]]</f>
        <v>$150 Draft Champions Jan 30 1:00 pm Lg.3635Big Boy</v>
      </c>
      <c r="D2211">
        <f>16-INDEX(STANDINGS_BA[],MATCH(Table1[[#This Row],[COMBINED]],STANDINGS_BA[COMBINED],0),COLUMN(STANDINGS_BA[PLACE IN LEAGUE]))</f>
        <v>12</v>
      </c>
      <c r="E2211">
        <f>16-INDEX(STANDINGS_R[],MATCH(Table1[[#This Row],[COMBINED]],STANDINGS_R[COMBINED],0),COLUMN(STANDINGS_R[PLACE IN LEAGUE]))</f>
        <v>14</v>
      </c>
      <c r="F2211">
        <f>16-INDEX(STANDINGS_HR[],MATCH(Table1[[#This Row],[COMBINED]],STANDINGS_HR[COMBINED],0),COLUMN(STANDINGS_HR[PLACE IN LEAGUE]))</f>
        <v>15</v>
      </c>
      <c r="G2211">
        <f>16-INDEX(STANDINGS_RBI[],MATCH(Table1[[#This Row],[COMBINED]],STANDINGS_RBI[COMBINED],0),COLUMN(STANDINGS_RBI[PLACE IN LEAGUE]))</f>
        <v>14</v>
      </c>
      <c r="H2211">
        <f>16-INDEX(STANDINGS_SB[],MATCH(Table1[[#This Row],[COMBINED]],STANDINGS_SB[COMBINED],0),COLUMN(STANDINGS_SB[PLACE IN LEAGUE]))</f>
        <v>13</v>
      </c>
      <c r="I2211">
        <f>16-INDEX(STANDINGS_ERA[],MATCH(Table1[[#This Row],[COMBINED]],STANDINGS_ERA[COMBINED],0),COLUMN(STANDINGS_ERA[PLACE IN LEAGUE]))</f>
        <v>15</v>
      </c>
      <c r="J2211">
        <f>16-INDEX(STANDINGS_WHIP[],MATCH(Table1[[#This Row],[COMBINED]],STANDINGS_WHIP[COMBINED],0),COLUMN(STANDINGS_WHIP[PLACE IN LEAGUE]))</f>
        <v>14</v>
      </c>
      <c r="K2211">
        <f>16-INDEX(STANDINGS_W[],MATCH(Table1[[#This Row],[COMBINED]],STANDINGS_W[COMBINED],0),COLUMN(STANDINGS_W[PLACE IN LEAGUE]))</f>
        <v>15</v>
      </c>
      <c r="L2211">
        <f>16-INDEX(STANDINGS_K[],MATCH(Table1[[#This Row],[COMBINED]],STANDINGS_K[COMBINED],0),COLUMN(STANDINGS_K[PLACE IN LEAGUE]))</f>
        <v>8</v>
      </c>
      <c r="M2211">
        <f>16-INDEX(STANDINGS_SV[],MATCH(Table1[[#This Row],[COMBINED]],STANDINGS_SV[COMBINED],0),COLUMN(STANDINGS_SV[PLACE IN LEAGUE]))</f>
        <v>5</v>
      </c>
      <c r="N2211">
        <f>SUM(Table1[[#This Row],[BA]:[SV]])</f>
        <v>125</v>
      </c>
      <c r="O2211">
        <v>1</v>
      </c>
    </row>
    <row r="2212" spans="1:15" x14ac:dyDescent="0.25">
      <c r="A2212" t="s">
        <v>2209</v>
      </c>
      <c r="B2212" t="s">
        <v>2208</v>
      </c>
      <c r="C2212" t="str">
        <f>Table1[[#This Row],[League]]&amp;Table1[[#This Row],[Team]]</f>
        <v>$150 Draft Champions Jan 30 1:00 pm Lg.3635ShowtimeDC58</v>
      </c>
      <c r="D2212">
        <f>16-INDEX(STANDINGS_BA[],MATCH(Table1[[#This Row],[COMBINED]],STANDINGS_BA[COMBINED],0),COLUMN(STANDINGS_BA[PLACE IN LEAGUE]))</f>
        <v>11</v>
      </c>
      <c r="E2212">
        <f>16-INDEX(STANDINGS_R[],MATCH(Table1[[#This Row],[COMBINED]],STANDINGS_R[COMBINED],0),COLUMN(STANDINGS_R[PLACE IN LEAGUE]))</f>
        <v>15</v>
      </c>
      <c r="F2212">
        <f>16-INDEX(STANDINGS_HR[],MATCH(Table1[[#This Row],[COMBINED]],STANDINGS_HR[COMBINED],0),COLUMN(STANDINGS_HR[PLACE IN LEAGUE]))</f>
        <v>14</v>
      </c>
      <c r="G2212">
        <f>16-INDEX(STANDINGS_RBI[],MATCH(Table1[[#This Row],[COMBINED]],STANDINGS_RBI[COMBINED],0),COLUMN(STANDINGS_RBI[PLACE IN LEAGUE]))</f>
        <v>15</v>
      </c>
      <c r="H2212">
        <f>16-INDEX(STANDINGS_SB[],MATCH(Table1[[#This Row],[COMBINED]],STANDINGS_SB[COMBINED],0),COLUMN(STANDINGS_SB[PLACE IN LEAGUE]))</f>
        <v>15</v>
      </c>
      <c r="I2212">
        <f>16-INDEX(STANDINGS_ERA[],MATCH(Table1[[#This Row],[COMBINED]],STANDINGS_ERA[COMBINED],0),COLUMN(STANDINGS_ERA[PLACE IN LEAGUE]))</f>
        <v>7</v>
      </c>
      <c r="J2212">
        <f>16-INDEX(STANDINGS_WHIP[],MATCH(Table1[[#This Row],[COMBINED]],STANDINGS_WHIP[COMBINED],0),COLUMN(STANDINGS_WHIP[PLACE IN LEAGUE]))</f>
        <v>8</v>
      </c>
      <c r="K2212">
        <f>16-INDEX(STANDINGS_W[],MATCH(Table1[[#This Row],[COMBINED]],STANDINGS_W[COMBINED],0),COLUMN(STANDINGS_W[PLACE IN LEAGUE]))</f>
        <v>13</v>
      </c>
      <c r="L2212">
        <f>16-INDEX(STANDINGS_K[],MATCH(Table1[[#This Row],[COMBINED]],STANDINGS_K[COMBINED],0),COLUMN(STANDINGS_K[PLACE IN LEAGUE]))</f>
        <v>11</v>
      </c>
      <c r="M2212">
        <f>16-INDEX(STANDINGS_SV[],MATCH(Table1[[#This Row],[COMBINED]],STANDINGS_SV[COMBINED],0),COLUMN(STANDINGS_SV[PLACE IN LEAGUE]))</f>
        <v>1</v>
      </c>
      <c r="N2212">
        <f>SUM(Table1[[#This Row],[BA]:[SV]])</f>
        <v>110</v>
      </c>
      <c r="O2212">
        <v>2</v>
      </c>
    </row>
    <row r="2213" spans="1:15" x14ac:dyDescent="0.25">
      <c r="A2213" t="s">
        <v>2212</v>
      </c>
      <c r="B2213" t="s">
        <v>2208</v>
      </c>
      <c r="C2213" t="str">
        <f>Table1[[#This Row],[League]]&amp;Table1[[#This Row],[Team]]</f>
        <v>$150 Draft Champions Jan 30 1:00 pm Lg.3635Tito's Revenge</v>
      </c>
      <c r="D2213">
        <f>16-INDEX(STANDINGS_BA[],MATCH(Table1[[#This Row],[COMBINED]],STANDINGS_BA[COMBINED],0),COLUMN(STANDINGS_BA[PLACE IN LEAGUE]))</f>
        <v>4</v>
      </c>
      <c r="E2213">
        <f>16-INDEX(STANDINGS_R[],MATCH(Table1[[#This Row],[COMBINED]],STANDINGS_R[COMBINED],0),COLUMN(STANDINGS_R[PLACE IN LEAGUE]))</f>
        <v>11</v>
      </c>
      <c r="F2213">
        <f>16-INDEX(STANDINGS_HR[],MATCH(Table1[[#This Row],[COMBINED]],STANDINGS_HR[COMBINED],0),COLUMN(STANDINGS_HR[PLACE IN LEAGUE]))</f>
        <v>13</v>
      </c>
      <c r="G2213">
        <f>16-INDEX(STANDINGS_RBI[],MATCH(Table1[[#This Row],[COMBINED]],STANDINGS_RBI[COMBINED],0),COLUMN(STANDINGS_RBI[PLACE IN LEAGUE]))</f>
        <v>13</v>
      </c>
      <c r="H2213">
        <f>16-INDEX(STANDINGS_SB[],MATCH(Table1[[#This Row],[COMBINED]],STANDINGS_SB[COMBINED],0),COLUMN(STANDINGS_SB[PLACE IN LEAGUE]))</f>
        <v>5</v>
      </c>
      <c r="I2213">
        <f>16-INDEX(STANDINGS_ERA[],MATCH(Table1[[#This Row],[COMBINED]],STANDINGS_ERA[COMBINED],0),COLUMN(STANDINGS_ERA[PLACE IN LEAGUE]))</f>
        <v>8</v>
      </c>
      <c r="J2213">
        <f>16-INDEX(STANDINGS_WHIP[],MATCH(Table1[[#This Row],[COMBINED]],STANDINGS_WHIP[COMBINED],0),COLUMN(STANDINGS_WHIP[PLACE IN LEAGUE]))</f>
        <v>11</v>
      </c>
      <c r="K2213">
        <f>16-INDEX(STANDINGS_W[],MATCH(Table1[[#This Row],[COMBINED]],STANDINGS_W[COMBINED],0),COLUMN(STANDINGS_W[PLACE IN LEAGUE]))</f>
        <v>10</v>
      </c>
      <c r="L2213">
        <f>16-INDEX(STANDINGS_K[],MATCH(Table1[[#This Row],[COMBINED]],STANDINGS_K[COMBINED],0),COLUMN(STANDINGS_K[PLACE IN LEAGUE]))</f>
        <v>15</v>
      </c>
      <c r="M2213">
        <f>16-INDEX(STANDINGS_SV[],MATCH(Table1[[#This Row],[COMBINED]],STANDINGS_SV[COMBINED],0),COLUMN(STANDINGS_SV[PLACE IN LEAGUE]))</f>
        <v>10</v>
      </c>
      <c r="N2213">
        <f>SUM(Table1[[#This Row],[BA]:[SV]])</f>
        <v>100</v>
      </c>
      <c r="O2213">
        <v>3</v>
      </c>
    </row>
    <row r="2214" spans="1:15" x14ac:dyDescent="0.25">
      <c r="A2214" t="s">
        <v>180</v>
      </c>
      <c r="B2214" t="s">
        <v>2208</v>
      </c>
      <c r="C2214" t="str">
        <f>Table1[[#This Row],[League]]&amp;Table1[[#This Row],[Team]]</f>
        <v>$150 Draft Champions Jan 30 1:00 pm Lg.3635Midnight Express</v>
      </c>
      <c r="D2214">
        <f>16-INDEX(STANDINGS_BA[],MATCH(Table1[[#This Row],[COMBINED]],STANDINGS_BA[COMBINED],0),COLUMN(STANDINGS_BA[PLACE IN LEAGUE]))</f>
        <v>13</v>
      </c>
      <c r="E2214">
        <f>16-INDEX(STANDINGS_R[],MATCH(Table1[[#This Row],[COMBINED]],STANDINGS_R[COMBINED],0),COLUMN(STANDINGS_R[PLACE IN LEAGUE]))</f>
        <v>12</v>
      </c>
      <c r="F2214">
        <f>16-INDEX(STANDINGS_HR[],MATCH(Table1[[#This Row],[COMBINED]],STANDINGS_HR[COMBINED],0),COLUMN(STANDINGS_HR[PLACE IN LEAGUE]))</f>
        <v>8</v>
      </c>
      <c r="G2214">
        <f>16-INDEX(STANDINGS_RBI[],MATCH(Table1[[#This Row],[COMBINED]],STANDINGS_RBI[COMBINED],0),COLUMN(STANDINGS_RBI[PLACE IN LEAGUE]))</f>
        <v>6</v>
      </c>
      <c r="H2214">
        <f>16-INDEX(STANDINGS_SB[],MATCH(Table1[[#This Row],[COMBINED]],STANDINGS_SB[COMBINED],0),COLUMN(STANDINGS_SB[PLACE IN LEAGUE]))</f>
        <v>9</v>
      </c>
      <c r="I2214">
        <f>16-INDEX(STANDINGS_ERA[],MATCH(Table1[[#This Row],[COMBINED]],STANDINGS_ERA[COMBINED],0),COLUMN(STANDINGS_ERA[PLACE IN LEAGUE]))</f>
        <v>9</v>
      </c>
      <c r="J2214">
        <f>16-INDEX(STANDINGS_WHIP[],MATCH(Table1[[#This Row],[COMBINED]],STANDINGS_WHIP[COMBINED],0),COLUMN(STANDINGS_WHIP[PLACE IN LEAGUE]))</f>
        <v>12</v>
      </c>
      <c r="K2214">
        <f>16-INDEX(STANDINGS_W[],MATCH(Table1[[#This Row],[COMBINED]],STANDINGS_W[COMBINED],0),COLUMN(STANDINGS_W[PLACE IN LEAGUE]))</f>
        <v>14</v>
      </c>
      <c r="L2214">
        <f>16-INDEX(STANDINGS_K[],MATCH(Table1[[#This Row],[COMBINED]],STANDINGS_K[COMBINED],0),COLUMN(STANDINGS_K[PLACE IN LEAGUE]))</f>
        <v>12</v>
      </c>
      <c r="M2214">
        <f>16-INDEX(STANDINGS_SV[],MATCH(Table1[[#This Row],[COMBINED]],STANDINGS_SV[COMBINED],0),COLUMN(STANDINGS_SV[PLACE IN LEAGUE]))</f>
        <v>3</v>
      </c>
      <c r="N2214">
        <f>SUM(Table1[[#This Row],[BA]:[SV]])</f>
        <v>98</v>
      </c>
      <c r="O2214">
        <v>4</v>
      </c>
    </row>
    <row r="2215" spans="1:15" x14ac:dyDescent="0.25">
      <c r="A2215" t="s">
        <v>103</v>
      </c>
      <c r="B2215" t="s">
        <v>2208</v>
      </c>
      <c r="C2215" t="str">
        <f>Table1[[#This Row],[League]]&amp;Table1[[#This Row],[Team]]</f>
        <v>$150 Draft Champions Jan 30 1:00 pm Lg.3635BIG LUSCIOUS III</v>
      </c>
      <c r="D2215">
        <f>16-INDEX(STANDINGS_BA[],MATCH(Table1[[#This Row],[COMBINED]],STANDINGS_BA[COMBINED],0),COLUMN(STANDINGS_BA[PLACE IN LEAGUE]))</f>
        <v>10</v>
      </c>
      <c r="E2215">
        <f>16-INDEX(STANDINGS_R[],MATCH(Table1[[#This Row],[COMBINED]],STANDINGS_R[COMBINED],0),COLUMN(STANDINGS_R[PLACE IN LEAGUE]))</f>
        <v>10</v>
      </c>
      <c r="F2215">
        <f>16-INDEX(STANDINGS_HR[],MATCH(Table1[[#This Row],[COMBINED]],STANDINGS_HR[COMBINED],0),COLUMN(STANDINGS_HR[PLACE IN LEAGUE]))</f>
        <v>1</v>
      </c>
      <c r="G2215">
        <f>16-INDEX(STANDINGS_RBI[],MATCH(Table1[[#This Row],[COMBINED]],STANDINGS_RBI[COMBINED],0),COLUMN(STANDINGS_RBI[PLACE IN LEAGUE]))</f>
        <v>2</v>
      </c>
      <c r="H2215">
        <f>16-INDEX(STANDINGS_SB[],MATCH(Table1[[#This Row],[COMBINED]],STANDINGS_SB[COMBINED],0),COLUMN(STANDINGS_SB[PLACE IN LEAGUE]))</f>
        <v>3</v>
      </c>
      <c r="I2215">
        <f>16-INDEX(STANDINGS_ERA[],MATCH(Table1[[#This Row],[COMBINED]],STANDINGS_ERA[COMBINED],0),COLUMN(STANDINGS_ERA[PLACE IN LEAGUE]))</f>
        <v>14</v>
      </c>
      <c r="J2215">
        <f>16-INDEX(STANDINGS_WHIP[],MATCH(Table1[[#This Row],[COMBINED]],STANDINGS_WHIP[COMBINED],0),COLUMN(STANDINGS_WHIP[PLACE IN LEAGUE]))</f>
        <v>15</v>
      </c>
      <c r="K2215">
        <f>16-INDEX(STANDINGS_W[],MATCH(Table1[[#This Row],[COMBINED]],STANDINGS_W[COMBINED],0),COLUMN(STANDINGS_W[PLACE IN LEAGUE]))</f>
        <v>12</v>
      </c>
      <c r="L2215">
        <f>16-INDEX(STANDINGS_K[],MATCH(Table1[[#This Row],[COMBINED]],STANDINGS_K[COMBINED],0),COLUMN(STANDINGS_K[PLACE IN LEAGUE]))</f>
        <v>14</v>
      </c>
      <c r="M2215">
        <f>16-INDEX(STANDINGS_SV[],MATCH(Table1[[#This Row],[COMBINED]],STANDINGS_SV[COMBINED],0),COLUMN(STANDINGS_SV[PLACE IN LEAGUE]))</f>
        <v>14</v>
      </c>
      <c r="N2215">
        <f>SUM(Table1[[#This Row],[BA]:[SV]])</f>
        <v>95</v>
      </c>
      <c r="O2215">
        <v>5</v>
      </c>
    </row>
    <row r="2216" spans="1:15" x14ac:dyDescent="0.25">
      <c r="A2216" t="s">
        <v>1550</v>
      </c>
      <c r="B2216" t="s">
        <v>2208</v>
      </c>
      <c r="C2216" t="str">
        <f>Table1[[#This Row],[League]]&amp;Table1[[#This Row],[Team]]</f>
        <v>$150 Draft Champions Jan 30 1:00 pm Lg.3635Wellington Blacks</v>
      </c>
      <c r="D2216">
        <f>16-INDEX(STANDINGS_BA[],MATCH(Table1[[#This Row],[COMBINED]],STANDINGS_BA[COMBINED],0),COLUMN(STANDINGS_BA[PLACE IN LEAGUE]))</f>
        <v>15</v>
      </c>
      <c r="E2216">
        <f>16-INDEX(STANDINGS_R[],MATCH(Table1[[#This Row],[COMBINED]],STANDINGS_R[COMBINED],0),COLUMN(STANDINGS_R[PLACE IN LEAGUE]))</f>
        <v>8</v>
      </c>
      <c r="F2216">
        <f>16-INDEX(STANDINGS_HR[],MATCH(Table1[[#This Row],[COMBINED]],STANDINGS_HR[COMBINED],0),COLUMN(STANDINGS_HR[PLACE IN LEAGUE]))</f>
        <v>9</v>
      </c>
      <c r="G2216">
        <f>16-INDEX(STANDINGS_RBI[],MATCH(Table1[[#This Row],[COMBINED]],STANDINGS_RBI[COMBINED],0),COLUMN(STANDINGS_RBI[PLACE IN LEAGUE]))</f>
        <v>12</v>
      </c>
      <c r="H2216">
        <f>16-INDEX(STANDINGS_SB[],MATCH(Table1[[#This Row],[COMBINED]],STANDINGS_SB[COMBINED],0),COLUMN(STANDINGS_SB[PLACE IN LEAGUE]))</f>
        <v>10</v>
      </c>
      <c r="I2216">
        <f>16-INDEX(STANDINGS_ERA[],MATCH(Table1[[#This Row],[COMBINED]],STANDINGS_ERA[COMBINED],0),COLUMN(STANDINGS_ERA[PLACE IN LEAGUE]))</f>
        <v>5</v>
      </c>
      <c r="J2216">
        <f>16-INDEX(STANDINGS_WHIP[],MATCH(Table1[[#This Row],[COMBINED]],STANDINGS_WHIP[COMBINED],0),COLUMN(STANDINGS_WHIP[PLACE IN LEAGUE]))</f>
        <v>5</v>
      </c>
      <c r="K2216">
        <f>16-INDEX(STANDINGS_W[],MATCH(Table1[[#This Row],[COMBINED]],STANDINGS_W[COMBINED],0),COLUMN(STANDINGS_W[PLACE IN LEAGUE]))</f>
        <v>5</v>
      </c>
      <c r="L2216">
        <f>16-INDEX(STANDINGS_K[],MATCH(Table1[[#This Row],[COMBINED]],STANDINGS_K[COMBINED],0),COLUMN(STANDINGS_K[PLACE IN LEAGUE]))</f>
        <v>6</v>
      </c>
      <c r="M2216">
        <f>16-INDEX(STANDINGS_SV[],MATCH(Table1[[#This Row],[COMBINED]],STANDINGS_SV[COMBINED],0),COLUMN(STANDINGS_SV[PLACE IN LEAGUE]))</f>
        <v>8</v>
      </c>
      <c r="N2216">
        <f>SUM(Table1[[#This Row],[BA]:[SV]])</f>
        <v>83</v>
      </c>
      <c r="O2216">
        <v>6</v>
      </c>
    </row>
    <row r="2217" spans="1:15" x14ac:dyDescent="0.25">
      <c r="A2217" t="s">
        <v>2215</v>
      </c>
      <c r="B2217" t="s">
        <v>2208</v>
      </c>
      <c r="C2217" t="str">
        <f>Table1[[#This Row],[League]]&amp;Table1[[#This Row],[Team]]</f>
        <v>$150 Draft Champions Jan 30 1:00 pm Lg.3635Pyrolitic Decomposition 8</v>
      </c>
      <c r="D2217">
        <f>16-INDEX(STANDINGS_BA[],MATCH(Table1[[#This Row],[COMBINED]],STANDINGS_BA[COMBINED],0),COLUMN(STANDINGS_BA[PLACE IN LEAGUE]))</f>
        <v>1</v>
      </c>
      <c r="E2217">
        <f>16-INDEX(STANDINGS_R[],MATCH(Table1[[#This Row],[COMBINED]],STANDINGS_R[COMBINED],0),COLUMN(STANDINGS_R[PLACE IN LEAGUE]))</f>
        <v>5</v>
      </c>
      <c r="F2217">
        <f>16-INDEX(STANDINGS_HR[],MATCH(Table1[[#This Row],[COMBINED]],STANDINGS_HR[COMBINED],0),COLUMN(STANDINGS_HR[PLACE IN LEAGUE]))</f>
        <v>4</v>
      </c>
      <c r="G2217">
        <f>16-INDEX(STANDINGS_RBI[],MATCH(Table1[[#This Row],[COMBINED]],STANDINGS_RBI[COMBINED],0),COLUMN(STANDINGS_RBI[PLACE IN LEAGUE]))</f>
        <v>8</v>
      </c>
      <c r="H2217">
        <f>16-INDEX(STANDINGS_SB[],MATCH(Table1[[#This Row],[COMBINED]],STANDINGS_SB[COMBINED],0),COLUMN(STANDINGS_SB[PLACE IN LEAGUE]))</f>
        <v>11</v>
      </c>
      <c r="I2217">
        <f>16-INDEX(STANDINGS_ERA[],MATCH(Table1[[#This Row],[COMBINED]],STANDINGS_ERA[COMBINED],0),COLUMN(STANDINGS_ERA[PLACE IN LEAGUE]))</f>
        <v>11</v>
      </c>
      <c r="J2217">
        <f>16-INDEX(STANDINGS_WHIP[],MATCH(Table1[[#This Row],[COMBINED]],STANDINGS_WHIP[COMBINED],0),COLUMN(STANDINGS_WHIP[PLACE IN LEAGUE]))</f>
        <v>10</v>
      </c>
      <c r="K2217">
        <f>16-INDEX(STANDINGS_W[],MATCH(Table1[[#This Row],[COMBINED]],STANDINGS_W[COMBINED],0),COLUMN(STANDINGS_W[PLACE IN LEAGUE]))</f>
        <v>9</v>
      </c>
      <c r="L2217">
        <f>16-INDEX(STANDINGS_K[],MATCH(Table1[[#This Row],[COMBINED]],STANDINGS_K[COMBINED],0),COLUMN(STANDINGS_K[PLACE IN LEAGUE]))</f>
        <v>13</v>
      </c>
      <c r="M2217">
        <f>16-INDEX(STANDINGS_SV[],MATCH(Table1[[#This Row],[COMBINED]],STANDINGS_SV[COMBINED],0),COLUMN(STANDINGS_SV[PLACE IN LEAGUE]))</f>
        <v>11</v>
      </c>
      <c r="N2217">
        <f>SUM(Table1[[#This Row],[BA]:[SV]])</f>
        <v>83</v>
      </c>
      <c r="O2217">
        <v>7</v>
      </c>
    </row>
    <row r="2218" spans="1:15" x14ac:dyDescent="0.25">
      <c r="A2218" t="s">
        <v>2214</v>
      </c>
      <c r="B2218" t="s">
        <v>2208</v>
      </c>
      <c r="C2218" t="str">
        <f>Table1[[#This Row],[League]]&amp;Table1[[#This Row],[Team]]</f>
        <v>$150 Draft Champions Jan 30 1:00 pm Lg.3635Simoleons</v>
      </c>
      <c r="D2218">
        <f>16-INDEX(STANDINGS_BA[],MATCH(Table1[[#This Row],[COMBINED]],STANDINGS_BA[COMBINED],0),COLUMN(STANDINGS_BA[PLACE IN LEAGUE]))</f>
        <v>2</v>
      </c>
      <c r="E2218">
        <f>16-INDEX(STANDINGS_R[],MATCH(Table1[[#This Row],[COMBINED]],STANDINGS_R[COMBINED],0),COLUMN(STANDINGS_R[PLACE IN LEAGUE]))</f>
        <v>9</v>
      </c>
      <c r="F2218">
        <f>16-INDEX(STANDINGS_HR[],MATCH(Table1[[#This Row],[COMBINED]],STANDINGS_HR[COMBINED],0),COLUMN(STANDINGS_HR[PLACE IN LEAGUE]))</f>
        <v>12</v>
      </c>
      <c r="G2218">
        <f>16-INDEX(STANDINGS_RBI[],MATCH(Table1[[#This Row],[COMBINED]],STANDINGS_RBI[COMBINED],0),COLUMN(STANDINGS_RBI[PLACE IN LEAGUE]))</f>
        <v>5</v>
      </c>
      <c r="H2218">
        <f>16-INDEX(STANDINGS_SB[],MATCH(Table1[[#This Row],[COMBINED]],STANDINGS_SB[COMBINED],0),COLUMN(STANDINGS_SB[PLACE IN LEAGUE]))</f>
        <v>6</v>
      </c>
      <c r="I2218">
        <f>16-INDEX(STANDINGS_ERA[],MATCH(Table1[[#This Row],[COMBINED]],STANDINGS_ERA[COMBINED],0),COLUMN(STANDINGS_ERA[PLACE IN LEAGUE]))</f>
        <v>10</v>
      </c>
      <c r="J2218">
        <f>16-INDEX(STANDINGS_WHIP[],MATCH(Table1[[#This Row],[COMBINED]],STANDINGS_WHIP[COMBINED],0),COLUMN(STANDINGS_WHIP[PLACE IN LEAGUE]))</f>
        <v>9</v>
      </c>
      <c r="K2218">
        <f>16-INDEX(STANDINGS_W[],MATCH(Table1[[#This Row],[COMBINED]],STANDINGS_W[COMBINED],0),COLUMN(STANDINGS_W[PLACE IN LEAGUE]))</f>
        <v>7</v>
      </c>
      <c r="L2218">
        <f>16-INDEX(STANDINGS_K[],MATCH(Table1[[#This Row],[COMBINED]],STANDINGS_K[COMBINED],0),COLUMN(STANDINGS_K[PLACE IN LEAGUE]))</f>
        <v>7</v>
      </c>
      <c r="M2218">
        <f>16-INDEX(STANDINGS_SV[],MATCH(Table1[[#This Row],[COMBINED]],STANDINGS_SV[COMBINED],0),COLUMN(STANDINGS_SV[PLACE IN LEAGUE]))</f>
        <v>15</v>
      </c>
      <c r="N2218">
        <f>SUM(Table1[[#This Row],[BA]:[SV]])</f>
        <v>82</v>
      </c>
      <c r="O2218">
        <v>8</v>
      </c>
    </row>
    <row r="2219" spans="1:15" x14ac:dyDescent="0.25">
      <c r="A2219" t="s">
        <v>107</v>
      </c>
      <c r="B2219" t="s">
        <v>2208</v>
      </c>
      <c r="C2219" t="str">
        <f>Table1[[#This Row],[League]]&amp;Table1[[#This Row],[Team]]</f>
        <v>$150 Draft Champions Jan 30 1:00 pm Lg.3635Team Scott</v>
      </c>
      <c r="D2219">
        <f>16-INDEX(STANDINGS_BA[],MATCH(Table1[[#This Row],[COMBINED]],STANDINGS_BA[COMBINED],0),COLUMN(STANDINGS_BA[PLACE IN LEAGUE]))</f>
        <v>5</v>
      </c>
      <c r="E2219">
        <f>16-INDEX(STANDINGS_R[],MATCH(Table1[[#This Row],[COMBINED]],STANDINGS_R[COMBINED],0),COLUMN(STANDINGS_R[PLACE IN LEAGUE]))</f>
        <v>6</v>
      </c>
      <c r="F2219">
        <f>16-INDEX(STANDINGS_HR[],MATCH(Table1[[#This Row],[COMBINED]],STANDINGS_HR[COMBINED],0),COLUMN(STANDINGS_HR[PLACE IN LEAGUE]))</f>
        <v>3</v>
      </c>
      <c r="G2219">
        <f>16-INDEX(STANDINGS_RBI[],MATCH(Table1[[#This Row],[COMBINED]],STANDINGS_RBI[COMBINED],0),COLUMN(STANDINGS_RBI[PLACE IN LEAGUE]))</f>
        <v>11</v>
      </c>
      <c r="H2219">
        <f>16-INDEX(STANDINGS_SB[],MATCH(Table1[[#This Row],[COMBINED]],STANDINGS_SB[COMBINED],0),COLUMN(STANDINGS_SB[PLACE IN LEAGUE]))</f>
        <v>14</v>
      </c>
      <c r="I2219">
        <f>16-INDEX(STANDINGS_ERA[],MATCH(Table1[[#This Row],[COMBINED]],STANDINGS_ERA[COMBINED],0),COLUMN(STANDINGS_ERA[PLACE IN LEAGUE]))</f>
        <v>12</v>
      </c>
      <c r="J2219">
        <f>16-INDEX(STANDINGS_WHIP[],MATCH(Table1[[#This Row],[COMBINED]],STANDINGS_WHIP[COMBINED],0),COLUMN(STANDINGS_WHIP[PLACE IN LEAGUE]))</f>
        <v>7</v>
      </c>
      <c r="K2219">
        <f>16-INDEX(STANDINGS_W[],MATCH(Table1[[#This Row],[COMBINED]],STANDINGS_W[COMBINED],0),COLUMN(STANDINGS_W[PLACE IN LEAGUE]))</f>
        <v>6</v>
      </c>
      <c r="L2219">
        <f>16-INDEX(STANDINGS_K[],MATCH(Table1[[#This Row],[COMBINED]],STANDINGS_K[COMBINED],0),COLUMN(STANDINGS_K[PLACE IN LEAGUE]))</f>
        <v>10</v>
      </c>
      <c r="M2219">
        <f>16-INDEX(STANDINGS_SV[],MATCH(Table1[[#This Row],[COMBINED]],STANDINGS_SV[COMBINED],0),COLUMN(STANDINGS_SV[PLACE IN LEAGUE]))</f>
        <v>7</v>
      </c>
      <c r="N2219">
        <f>SUM(Table1[[#This Row],[BA]:[SV]])</f>
        <v>81</v>
      </c>
      <c r="O2219">
        <v>9</v>
      </c>
    </row>
    <row r="2220" spans="1:15" x14ac:dyDescent="0.25">
      <c r="A2220" t="s">
        <v>408</v>
      </c>
      <c r="B2220" t="s">
        <v>2208</v>
      </c>
      <c r="C2220" t="str">
        <f>Table1[[#This Row],[League]]&amp;Table1[[#This Row],[Team]]</f>
        <v>$150 Draft Champions Jan 30 1:00 pm Lg.3635Cardinal Crunch 1</v>
      </c>
      <c r="D2220">
        <f>16-INDEX(STANDINGS_BA[],MATCH(Table1[[#This Row],[COMBINED]],STANDINGS_BA[COMBINED],0),COLUMN(STANDINGS_BA[PLACE IN LEAGUE]))</f>
        <v>14</v>
      </c>
      <c r="E2220">
        <f>16-INDEX(STANDINGS_R[],MATCH(Table1[[#This Row],[COMBINED]],STANDINGS_R[COMBINED],0),COLUMN(STANDINGS_R[PLACE IN LEAGUE]))</f>
        <v>13</v>
      </c>
      <c r="F2220">
        <f>16-INDEX(STANDINGS_HR[],MATCH(Table1[[#This Row],[COMBINED]],STANDINGS_HR[COMBINED],0),COLUMN(STANDINGS_HR[PLACE IN LEAGUE]))</f>
        <v>5</v>
      </c>
      <c r="G2220">
        <f>16-INDEX(STANDINGS_RBI[],MATCH(Table1[[#This Row],[COMBINED]],STANDINGS_RBI[COMBINED],0),COLUMN(STANDINGS_RBI[PLACE IN LEAGUE]))</f>
        <v>9</v>
      </c>
      <c r="H2220">
        <f>16-INDEX(STANDINGS_SB[],MATCH(Table1[[#This Row],[COMBINED]],STANDINGS_SB[COMBINED],0),COLUMN(STANDINGS_SB[PLACE IN LEAGUE]))</f>
        <v>12</v>
      </c>
      <c r="I2220">
        <f>16-INDEX(STANDINGS_ERA[],MATCH(Table1[[#This Row],[COMBINED]],STANDINGS_ERA[COMBINED],0),COLUMN(STANDINGS_ERA[PLACE IN LEAGUE]))</f>
        <v>1</v>
      </c>
      <c r="J2220">
        <f>16-INDEX(STANDINGS_WHIP[],MATCH(Table1[[#This Row],[COMBINED]],STANDINGS_WHIP[COMBINED],0),COLUMN(STANDINGS_WHIP[PLACE IN LEAGUE]))</f>
        <v>6</v>
      </c>
      <c r="K2220">
        <f>16-INDEX(STANDINGS_W[],MATCH(Table1[[#This Row],[COMBINED]],STANDINGS_W[COMBINED],0),COLUMN(STANDINGS_W[PLACE IN LEAGUE]))</f>
        <v>4</v>
      </c>
      <c r="L2220">
        <f>16-INDEX(STANDINGS_K[],MATCH(Table1[[#This Row],[COMBINED]],STANDINGS_K[COMBINED],0),COLUMN(STANDINGS_K[PLACE IN LEAGUE]))</f>
        <v>9</v>
      </c>
      <c r="M2220">
        <f>16-INDEX(STANDINGS_SV[],MATCH(Table1[[#This Row],[COMBINED]],STANDINGS_SV[COMBINED],0),COLUMN(STANDINGS_SV[PLACE IN LEAGUE]))</f>
        <v>6</v>
      </c>
      <c r="N2220">
        <f>SUM(Table1[[#This Row],[BA]:[SV]])</f>
        <v>79</v>
      </c>
      <c r="O2220">
        <v>10</v>
      </c>
    </row>
    <row r="2221" spans="1:15" x14ac:dyDescent="0.25">
      <c r="A2221" t="s">
        <v>2213</v>
      </c>
      <c r="B2221" t="s">
        <v>2208</v>
      </c>
      <c r="C2221" t="str">
        <f>Table1[[#This Row],[League]]&amp;Table1[[#This Row],[Team]]</f>
        <v>$150 Draft Champions Jan 30 1:00 pm Lg.3635Cant we all just get a Wong</v>
      </c>
      <c r="D2221">
        <f>16-INDEX(STANDINGS_BA[],MATCH(Table1[[#This Row],[COMBINED]],STANDINGS_BA[COMBINED],0),COLUMN(STANDINGS_BA[PLACE IN LEAGUE]))</f>
        <v>3</v>
      </c>
      <c r="E2221">
        <f>16-INDEX(STANDINGS_R[],MATCH(Table1[[#This Row],[COMBINED]],STANDINGS_R[COMBINED],0),COLUMN(STANDINGS_R[PLACE IN LEAGUE]))</f>
        <v>3</v>
      </c>
      <c r="F2221">
        <f>16-INDEX(STANDINGS_HR[],MATCH(Table1[[#This Row],[COMBINED]],STANDINGS_HR[COMBINED],0),COLUMN(STANDINGS_HR[PLACE IN LEAGUE]))</f>
        <v>7</v>
      </c>
      <c r="G2221">
        <f>16-INDEX(STANDINGS_RBI[],MATCH(Table1[[#This Row],[COMBINED]],STANDINGS_RBI[COMBINED],0),COLUMN(STANDINGS_RBI[PLACE IN LEAGUE]))</f>
        <v>4</v>
      </c>
      <c r="H2221">
        <f>16-INDEX(STANDINGS_SB[],MATCH(Table1[[#This Row],[COMBINED]],STANDINGS_SB[COMBINED],0),COLUMN(STANDINGS_SB[PLACE IN LEAGUE]))</f>
        <v>7</v>
      </c>
      <c r="I2221">
        <f>16-INDEX(STANDINGS_ERA[],MATCH(Table1[[#This Row],[COMBINED]],STANDINGS_ERA[COMBINED],0),COLUMN(STANDINGS_ERA[PLACE IN LEAGUE]))</f>
        <v>13</v>
      </c>
      <c r="J2221">
        <f>16-INDEX(STANDINGS_WHIP[],MATCH(Table1[[#This Row],[COMBINED]],STANDINGS_WHIP[COMBINED],0),COLUMN(STANDINGS_WHIP[PLACE IN LEAGUE]))</f>
        <v>13</v>
      </c>
      <c r="K2221">
        <f>16-INDEX(STANDINGS_W[],MATCH(Table1[[#This Row],[COMBINED]],STANDINGS_W[COMBINED],0),COLUMN(STANDINGS_W[PLACE IN LEAGUE]))</f>
        <v>8</v>
      </c>
      <c r="L2221">
        <f>16-INDEX(STANDINGS_K[],MATCH(Table1[[#This Row],[COMBINED]],STANDINGS_K[COMBINED],0),COLUMN(STANDINGS_K[PLACE IN LEAGUE]))</f>
        <v>5</v>
      </c>
      <c r="M2221">
        <f>16-INDEX(STANDINGS_SV[],MATCH(Table1[[#This Row],[COMBINED]],STANDINGS_SV[COMBINED],0),COLUMN(STANDINGS_SV[PLACE IN LEAGUE]))</f>
        <v>12</v>
      </c>
      <c r="N2221">
        <f>SUM(Table1[[#This Row],[BA]:[SV]])</f>
        <v>75</v>
      </c>
      <c r="O2221">
        <v>11</v>
      </c>
    </row>
    <row r="2222" spans="1:15" x14ac:dyDescent="0.25">
      <c r="A2222" t="s">
        <v>388</v>
      </c>
      <c r="B2222" t="s">
        <v>2208</v>
      </c>
      <c r="C2222" t="str">
        <f>Table1[[#This Row],[League]]&amp;Table1[[#This Row],[Team]]</f>
        <v>$150 Draft Champions Jan 30 1:00 pm Lg.3635Pacific Rim</v>
      </c>
      <c r="D2222">
        <f>16-INDEX(STANDINGS_BA[],MATCH(Table1[[#This Row],[COMBINED]],STANDINGS_BA[COMBINED],0),COLUMN(STANDINGS_BA[PLACE IN LEAGUE]))</f>
        <v>8</v>
      </c>
      <c r="E2222">
        <f>16-INDEX(STANDINGS_R[],MATCH(Table1[[#This Row],[COMBINED]],STANDINGS_R[COMBINED],0),COLUMN(STANDINGS_R[PLACE IN LEAGUE]))</f>
        <v>7</v>
      </c>
      <c r="F2222">
        <f>16-INDEX(STANDINGS_HR[],MATCH(Table1[[#This Row],[COMBINED]],STANDINGS_HR[COMBINED],0),COLUMN(STANDINGS_HR[PLACE IN LEAGUE]))</f>
        <v>10</v>
      </c>
      <c r="G2222">
        <f>16-INDEX(STANDINGS_RBI[],MATCH(Table1[[#This Row],[COMBINED]],STANDINGS_RBI[COMBINED],0),COLUMN(STANDINGS_RBI[PLACE IN LEAGUE]))</f>
        <v>10</v>
      </c>
      <c r="H2222">
        <f>16-INDEX(STANDINGS_SB[],MATCH(Table1[[#This Row],[COMBINED]],STANDINGS_SB[COMBINED],0),COLUMN(STANDINGS_SB[PLACE IN LEAGUE]))</f>
        <v>8</v>
      </c>
      <c r="I2222">
        <f>16-INDEX(STANDINGS_ERA[],MATCH(Table1[[#This Row],[COMBINED]],STANDINGS_ERA[COMBINED],0),COLUMN(STANDINGS_ERA[PLACE IN LEAGUE]))</f>
        <v>3</v>
      </c>
      <c r="J2222">
        <f>16-INDEX(STANDINGS_WHIP[],MATCH(Table1[[#This Row],[COMBINED]],STANDINGS_WHIP[COMBINED],0),COLUMN(STANDINGS_WHIP[PLACE IN LEAGUE]))</f>
        <v>3</v>
      </c>
      <c r="K2222">
        <f>16-INDEX(STANDINGS_W[],MATCH(Table1[[#This Row],[COMBINED]],STANDINGS_W[COMBINED],0),COLUMN(STANDINGS_W[PLACE IN LEAGUE]))</f>
        <v>2</v>
      </c>
      <c r="L2222">
        <f>16-INDEX(STANDINGS_K[],MATCH(Table1[[#This Row],[COMBINED]],STANDINGS_K[COMBINED],0),COLUMN(STANDINGS_K[PLACE IN LEAGUE]))</f>
        <v>3</v>
      </c>
      <c r="M2222">
        <f>16-INDEX(STANDINGS_SV[],MATCH(Table1[[#This Row],[COMBINED]],STANDINGS_SV[COMBINED],0),COLUMN(STANDINGS_SV[PLACE IN LEAGUE]))</f>
        <v>9</v>
      </c>
      <c r="N2222">
        <f>SUM(Table1[[#This Row],[BA]:[SV]])</f>
        <v>63</v>
      </c>
      <c r="O2222">
        <v>12</v>
      </c>
    </row>
    <row r="2223" spans="1:15" x14ac:dyDescent="0.25">
      <c r="A2223" t="s">
        <v>2210</v>
      </c>
      <c r="B2223" t="s">
        <v>2208</v>
      </c>
      <c r="C2223" t="str">
        <f>Table1[[#This Row],[League]]&amp;Table1[[#This Row],[Team]]</f>
        <v>$150 Draft Champions Jan 30 1:00 pm Lg.3635The Yeti</v>
      </c>
      <c r="D2223">
        <f>16-INDEX(STANDINGS_BA[],MATCH(Table1[[#This Row],[COMBINED]],STANDINGS_BA[COMBINED],0),COLUMN(STANDINGS_BA[PLACE IN LEAGUE]))</f>
        <v>9</v>
      </c>
      <c r="E2223">
        <f>16-INDEX(STANDINGS_R[],MATCH(Table1[[#This Row],[COMBINED]],STANDINGS_R[COMBINED],0),COLUMN(STANDINGS_R[PLACE IN LEAGUE]))</f>
        <v>4</v>
      </c>
      <c r="F2223">
        <f>16-INDEX(STANDINGS_HR[],MATCH(Table1[[#This Row],[COMBINED]],STANDINGS_HR[COMBINED],0),COLUMN(STANDINGS_HR[PLACE IN LEAGUE]))</f>
        <v>11</v>
      </c>
      <c r="G2223">
        <f>16-INDEX(STANDINGS_RBI[],MATCH(Table1[[#This Row],[COMBINED]],STANDINGS_RBI[COMBINED],0),COLUMN(STANDINGS_RBI[PLACE IN LEAGUE]))</f>
        <v>7</v>
      </c>
      <c r="H2223">
        <f>16-INDEX(STANDINGS_SB[],MATCH(Table1[[#This Row],[COMBINED]],STANDINGS_SB[COMBINED],0),COLUMN(STANDINGS_SB[PLACE IN LEAGUE]))</f>
        <v>4</v>
      </c>
      <c r="I2223">
        <f>16-INDEX(STANDINGS_ERA[],MATCH(Table1[[#This Row],[COMBINED]],STANDINGS_ERA[COMBINED],0),COLUMN(STANDINGS_ERA[PLACE IN LEAGUE]))</f>
        <v>4</v>
      </c>
      <c r="J2223">
        <f>16-INDEX(STANDINGS_WHIP[],MATCH(Table1[[#This Row],[COMBINED]],STANDINGS_WHIP[COMBINED],0),COLUMN(STANDINGS_WHIP[PLACE IN LEAGUE]))</f>
        <v>2</v>
      </c>
      <c r="K2223">
        <f>16-INDEX(STANDINGS_W[],MATCH(Table1[[#This Row],[COMBINED]],STANDINGS_W[COMBINED],0),COLUMN(STANDINGS_W[PLACE IN LEAGUE]))</f>
        <v>11</v>
      </c>
      <c r="L2223">
        <f>16-INDEX(STANDINGS_K[],MATCH(Table1[[#This Row],[COMBINED]],STANDINGS_K[COMBINED],0),COLUMN(STANDINGS_K[PLACE IN LEAGUE]))</f>
        <v>4</v>
      </c>
      <c r="M2223">
        <f>16-INDEX(STANDINGS_SV[],MATCH(Table1[[#This Row],[COMBINED]],STANDINGS_SV[COMBINED],0),COLUMN(STANDINGS_SV[PLACE IN LEAGUE]))</f>
        <v>2</v>
      </c>
      <c r="N2223">
        <f>SUM(Table1[[#This Row],[BA]:[SV]])</f>
        <v>58</v>
      </c>
      <c r="O2223">
        <v>13</v>
      </c>
    </row>
    <row r="2224" spans="1:15" x14ac:dyDescent="0.25">
      <c r="A2224" t="s">
        <v>224</v>
      </c>
      <c r="B2224" t="s">
        <v>2208</v>
      </c>
      <c r="C2224" t="str">
        <f>Table1[[#This Row],[League]]&amp;Table1[[#This Row],[Team]]</f>
        <v>$150 Draft Champions Jan 30 1:00 pm Lg.3635Top Dog</v>
      </c>
      <c r="D2224">
        <f>16-INDEX(STANDINGS_BA[],MATCH(Table1[[#This Row],[COMBINED]],STANDINGS_BA[COMBINED],0),COLUMN(STANDINGS_BA[PLACE IN LEAGUE]))</f>
        <v>7</v>
      </c>
      <c r="E2224">
        <f>16-INDEX(STANDINGS_R[],MATCH(Table1[[#This Row],[COMBINED]],STANDINGS_R[COMBINED],0),COLUMN(STANDINGS_R[PLACE IN LEAGUE]))</f>
        <v>1</v>
      </c>
      <c r="F2224">
        <f>16-INDEX(STANDINGS_HR[],MATCH(Table1[[#This Row],[COMBINED]],STANDINGS_HR[COMBINED],0),COLUMN(STANDINGS_HR[PLACE IN LEAGUE]))</f>
        <v>2</v>
      </c>
      <c r="G2224">
        <f>16-INDEX(STANDINGS_RBI[],MATCH(Table1[[#This Row],[COMBINED]],STANDINGS_RBI[COMBINED],0),COLUMN(STANDINGS_RBI[PLACE IN LEAGUE]))</f>
        <v>1</v>
      </c>
      <c r="H2224">
        <f>16-INDEX(STANDINGS_SB[],MATCH(Table1[[#This Row],[COMBINED]],STANDINGS_SB[COMBINED],0),COLUMN(STANDINGS_SB[PLACE IN LEAGUE]))</f>
        <v>2</v>
      </c>
      <c r="I2224">
        <f>16-INDEX(STANDINGS_ERA[],MATCH(Table1[[#This Row],[COMBINED]],STANDINGS_ERA[COMBINED],0),COLUMN(STANDINGS_ERA[PLACE IN LEAGUE]))</f>
        <v>6</v>
      </c>
      <c r="J2224">
        <f>16-INDEX(STANDINGS_WHIP[],MATCH(Table1[[#This Row],[COMBINED]],STANDINGS_WHIP[COMBINED],0),COLUMN(STANDINGS_WHIP[PLACE IN LEAGUE]))</f>
        <v>4</v>
      </c>
      <c r="K2224">
        <f>16-INDEX(STANDINGS_W[],MATCH(Table1[[#This Row],[COMBINED]],STANDINGS_W[COMBINED],0),COLUMN(STANDINGS_W[PLACE IN LEAGUE]))</f>
        <v>1</v>
      </c>
      <c r="L2224">
        <f>16-INDEX(STANDINGS_K[],MATCH(Table1[[#This Row],[COMBINED]],STANDINGS_K[COMBINED],0),COLUMN(STANDINGS_K[PLACE IN LEAGUE]))</f>
        <v>2</v>
      </c>
      <c r="M2224">
        <f>16-INDEX(STANDINGS_SV[],MATCH(Table1[[#This Row],[COMBINED]],STANDINGS_SV[COMBINED],0),COLUMN(STANDINGS_SV[PLACE IN LEAGUE]))</f>
        <v>13</v>
      </c>
      <c r="N2224">
        <f>SUM(Table1[[#This Row],[BA]:[SV]])</f>
        <v>39</v>
      </c>
      <c r="O2224">
        <v>14</v>
      </c>
    </row>
    <row r="2225" spans="1:15" x14ac:dyDescent="0.25">
      <c r="A2225" t="s">
        <v>2211</v>
      </c>
      <c r="B2225" t="s">
        <v>2208</v>
      </c>
      <c r="C2225" t="str">
        <f>Table1[[#This Row],[League]]&amp;Table1[[#This Row],[Team]]</f>
        <v>$150 Draft Champions Jan 30 1:00 pm Lg.3635Hungry Dogs Hunt Best II</v>
      </c>
      <c r="D2225">
        <f>16-INDEX(STANDINGS_BA[],MATCH(Table1[[#This Row],[COMBINED]],STANDINGS_BA[COMBINED],0),COLUMN(STANDINGS_BA[PLACE IN LEAGUE]))</f>
        <v>6</v>
      </c>
      <c r="E2225">
        <f>16-INDEX(STANDINGS_R[],MATCH(Table1[[#This Row],[COMBINED]],STANDINGS_R[COMBINED],0),COLUMN(STANDINGS_R[PLACE IN LEAGUE]))</f>
        <v>2</v>
      </c>
      <c r="F2225">
        <f>16-INDEX(STANDINGS_HR[],MATCH(Table1[[#This Row],[COMBINED]],STANDINGS_HR[COMBINED],0),COLUMN(STANDINGS_HR[PLACE IN LEAGUE]))</f>
        <v>6</v>
      </c>
      <c r="G2225">
        <f>16-INDEX(STANDINGS_RBI[],MATCH(Table1[[#This Row],[COMBINED]],STANDINGS_RBI[COMBINED],0),COLUMN(STANDINGS_RBI[PLACE IN LEAGUE]))</f>
        <v>3</v>
      </c>
      <c r="H2225">
        <f>16-INDEX(STANDINGS_SB[],MATCH(Table1[[#This Row],[COMBINED]],STANDINGS_SB[COMBINED],0),COLUMN(STANDINGS_SB[PLACE IN LEAGUE]))</f>
        <v>1</v>
      </c>
      <c r="I2225">
        <f>16-INDEX(STANDINGS_ERA[],MATCH(Table1[[#This Row],[COMBINED]],STANDINGS_ERA[COMBINED],0),COLUMN(STANDINGS_ERA[PLACE IN LEAGUE]))</f>
        <v>2</v>
      </c>
      <c r="J2225">
        <f>16-INDEX(STANDINGS_WHIP[],MATCH(Table1[[#This Row],[COMBINED]],STANDINGS_WHIP[COMBINED],0),COLUMN(STANDINGS_WHIP[PLACE IN LEAGUE]))</f>
        <v>1</v>
      </c>
      <c r="K2225">
        <f>16-INDEX(STANDINGS_W[],MATCH(Table1[[#This Row],[COMBINED]],STANDINGS_W[COMBINED],0),COLUMN(STANDINGS_W[PLACE IN LEAGUE]))</f>
        <v>3</v>
      </c>
      <c r="L2225">
        <f>16-INDEX(STANDINGS_K[],MATCH(Table1[[#This Row],[COMBINED]],STANDINGS_K[COMBINED],0),COLUMN(STANDINGS_K[PLACE IN LEAGUE]))</f>
        <v>1</v>
      </c>
      <c r="M2225">
        <f>16-INDEX(STANDINGS_SV[],MATCH(Table1[[#This Row],[COMBINED]],STANDINGS_SV[COMBINED],0),COLUMN(STANDINGS_SV[PLACE IN LEAGUE]))</f>
        <v>4</v>
      </c>
      <c r="N2225">
        <f>SUM(Table1[[#This Row],[BA]:[SV]])</f>
        <v>29</v>
      </c>
      <c r="O2225">
        <v>15</v>
      </c>
    </row>
    <row r="2226" spans="1:15" x14ac:dyDescent="0.25">
      <c r="A2226" t="s">
        <v>158</v>
      </c>
      <c r="B2226" t="s">
        <v>2216</v>
      </c>
      <c r="C2226" t="str">
        <f>Table1[[#This Row],[League]]&amp;Table1[[#This Row],[Team]]</f>
        <v>$150 Draft Champions Jan 30 1:00 pm Lg.3637WV PED Power</v>
      </c>
      <c r="D2226">
        <f>16-INDEX(STANDINGS_BA[],MATCH(Table1[[#This Row],[COMBINED]],STANDINGS_BA[COMBINED],0),COLUMN(STANDINGS_BA[PLACE IN LEAGUE]))</f>
        <v>14</v>
      </c>
      <c r="E2226">
        <f>16-INDEX(STANDINGS_R[],MATCH(Table1[[#This Row],[COMBINED]],STANDINGS_R[COMBINED],0),COLUMN(STANDINGS_R[PLACE IN LEAGUE]))</f>
        <v>12</v>
      </c>
      <c r="F2226">
        <f>16-INDEX(STANDINGS_HR[],MATCH(Table1[[#This Row],[COMBINED]],STANDINGS_HR[COMBINED],0),COLUMN(STANDINGS_HR[PLACE IN LEAGUE]))</f>
        <v>9</v>
      </c>
      <c r="G2226">
        <f>16-INDEX(STANDINGS_RBI[],MATCH(Table1[[#This Row],[COMBINED]],STANDINGS_RBI[COMBINED],0),COLUMN(STANDINGS_RBI[PLACE IN LEAGUE]))</f>
        <v>14</v>
      </c>
      <c r="H2226">
        <f>16-INDEX(STANDINGS_SB[],MATCH(Table1[[#This Row],[COMBINED]],STANDINGS_SB[COMBINED],0),COLUMN(STANDINGS_SB[PLACE IN LEAGUE]))</f>
        <v>9</v>
      </c>
      <c r="I2226">
        <f>16-INDEX(STANDINGS_ERA[],MATCH(Table1[[#This Row],[COMBINED]],STANDINGS_ERA[COMBINED],0),COLUMN(STANDINGS_ERA[PLACE IN LEAGUE]))</f>
        <v>13</v>
      </c>
      <c r="J2226">
        <f>16-INDEX(STANDINGS_WHIP[],MATCH(Table1[[#This Row],[COMBINED]],STANDINGS_WHIP[COMBINED],0),COLUMN(STANDINGS_WHIP[PLACE IN LEAGUE]))</f>
        <v>14</v>
      </c>
      <c r="K2226">
        <f>16-INDEX(STANDINGS_W[],MATCH(Table1[[#This Row],[COMBINED]],STANDINGS_W[COMBINED],0),COLUMN(STANDINGS_W[PLACE IN LEAGUE]))</f>
        <v>15</v>
      </c>
      <c r="L2226">
        <f>16-INDEX(STANDINGS_K[],MATCH(Table1[[#This Row],[COMBINED]],STANDINGS_K[COMBINED],0),COLUMN(STANDINGS_K[PLACE IN LEAGUE]))</f>
        <v>15</v>
      </c>
      <c r="M2226">
        <f>16-INDEX(STANDINGS_SV[],MATCH(Table1[[#This Row],[COMBINED]],STANDINGS_SV[COMBINED],0),COLUMN(STANDINGS_SV[PLACE IN LEAGUE]))</f>
        <v>4</v>
      </c>
      <c r="N2226">
        <f>SUM(Table1[[#This Row],[BA]:[SV]])</f>
        <v>119</v>
      </c>
      <c r="O2226">
        <v>1</v>
      </c>
    </row>
    <row r="2227" spans="1:15" x14ac:dyDescent="0.25">
      <c r="A2227" t="s">
        <v>2222</v>
      </c>
      <c r="B2227" t="s">
        <v>2216</v>
      </c>
      <c r="C2227" t="str">
        <f>Table1[[#This Row],[League]]&amp;Table1[[#This Row],[Team]]</f>
        <v>$150 Draft Champions Jan 30 1:00 pm Lg.3637NONAGRACE2</v>
      </c>
      <c r="D2227">
        <f>16-INDEX(STANDINGS_BA[],MATCH(Table1[[#This Row],[COMBINED]],STANDINGS_BA[COMBINED],0),COLUMN(STANDINGS_BA[PLACE IN LEAGUE]))</f>
        <v>6</v>
      </c>
      <c r="E2227">
        <f>16-INDEX(STANDINGS_R[],MATCH(Table1[[#This Row],[COMBINED]],STANDINGS_R[COMBINED],0),COLUMN(STANDINGS_R[PLACE IN LEAGUE]))</f>
        <v>10</v>
      </c>
      <c r="F2227">
        <f>16-INDEX(STANDINGS_HR[],MATCH(Table1[[#This Row],[COMBINED]],STANDINGS_HR[COMBINED],0),COLUMN(STANDINGS_HR[PLACE IN LEAGUE]))</f>
        <v>15</v>
      </c>
      <c r="G2227">
        <f>16-INDEX(STANDINGS_RBI[],MATCH(Table1[[#This Row],[COMBINED]],STANDINGS_RBI[COMBINED],0),COLUMN(STANDINGS_RBI[PLACE IN LEAGUE]))</f>
        <v>11</v>
      </c>
      <c r="H2227">
        <f>16-INDEX(STANDINGS_SB[],MATCH(Table1[[#This Row],[COMBINED]],STANDINGS_SB[COMBINED],0),COLUMN(STANDINGS_SB[PLACE IN LEAGUE]))</f>
        <v>13</v>
      </c>
      <c r="I2227">
        <f>16-INDEX(STANDINGS_ERA[],MATCH(Table1[[#This Row],[COMBINED]],STANDINGS_ERA[COMBINED],0),COLUMN(STANDINGS_ERA[PLACE IN LEAGUE]))</f>
        <v>11</v>
      </c>
      <c r="J2227">
        <f>16-INDEX(STANDINGS_WHIP[],MATCH(Table1[[#This Row],[COMBINED]],STANDINGS_WHIP[COMBINED],0),COLUMN(STANDINGS_WHIP[PLACE IN LEAGUE]))</f>
        <v>11</v>
      </c>
      <c r="K2227">
        <f>16-INDEX(STANDINGS_W[],MATCH(Table1[[#This Row],[COMBINED]],STANDINGS_W[COMBINED],0),COLUMN(STANDINGS_W[PLACE IN LEAGUE]))</f>
        <v>11</v>
      </c>
      <c r="L2227">
        <f>16-INDEX(STANDINGS_K[],MATCH(Table1[[#This Row],[COMBINED]],STANDINGS_K[COMBINED],0),COLUMN(STANDINGS_K[PLACE IN LEAGUE]))</f>
        <v>13</v>
      </c>
      <c r="M2227">
        <f>16-INDEX(STANDINGS_SV[],MATCH(Table1[[#This Row],[COMBINED]],STANDINGS_SV[COMBINED],0),COLUMN(STANDINGS_SV[PLACE IN LEAGUE]))</f>
        <v>9</v>
      </c>
      <c r="N2227">
        <f>SUM(Table1[[#This Row],[BA]:[SV]])</f>
        <v>110</v>
      </c>
      <c r="O2227">
        <v>2</v>
      </c>
    </row>
    <row r="2228" spans="1:15" x14ac:dyDescent="0.25">
      <c r="A2228" t="s">
        <v>154</v>
      </c>
      <c r="B2228" t="s">
        <v>2216</v>
      </c>
      <c r="C2228" t="str">
        <f>Table1[[#This Row],[League]]&amp;Table1[[#This Row],[Team]]</f>
        <v>$150 Draft Champions Jan 30 1:00 pm Lg.3637GLG20s</v>
      </c>
      <c r="D2228">
        <f>16-INDEX(STANDINGS_BA[],MATCH(Table1[[#This Row],[COMBINED]],STANDINGS_BA[COMBINED],0),COLUMN(STANDINGS_BA[PLACE IN LEAGUE]))</f>
        <v>2</v>
      </c>
      <c r="E2228">
        <f>16-INDEX(STANDINGS_R[],MATCH(Table1[[#This Row],[COMBINED]],STANDINGS_R[COMBINED],0),COLUMN(STANDINGS_R[PLACE IN LEAGUE]))</f>
        <v>11</v>
      </c>
      <c r="F2228">
        <f>16-INDEX(STANDINGS_HR[],MATCH(Table1[[#This Row],[COMBINED]],STANDINGS_HR[COMBINED],0),COLUMN(STANDINGS_HR[PLACE IN LEAGUE]))</f>
        <v>11</v>
      </c>
      <c r="G2228">
        <f>16-INDEX(STANDINGS_RBI[],MATCH(Table1[[#This Row],[COMBINED]],STANDINGS_RBI[COMBINED],0),COLUMN(STANDINGS_RBI[PLACE IN LEAGUE]))</f>
        <v>9</v>
      </c>
      <c r="H2228">
        <f>16-INDEX(STANDINGS_SB[],MATCH(Table1[[#This Row],[COMBINED]],STANDINGS_SB[COMBINED],0),COLUMN(STANDINGS_SB[PLACE IN LEAGUE]))</f>
        <v>14</v>
      </c>
      <c r="I2228">
        <f>16-INDEX(STANDINGS_ERA[],MATCH(Table1[[#This Row],[COMBINED]],STANDINGS_ERA[COMBINED],0),COLUMN(STANDINGS_ERA[PLACE IN LEAGUE]))</f>
        <v>15</v>
      </c>
      <c r="J2228">
        <f>16-INDEX(STANDINGS_WHIP[],MATCH(Table1[[#This Row],[COMBINED]],STANDINGS_WHIP[COMBINED],0),COLUMN(STANDINGS_WHIP[PLACE IN LEAGUE]))</f>
        <v>15</v>
      </c>
      <c r="K2228">
        <f>16-INDEX(STANDINGS_W[],MATCH(Table1[[#This Row],[COMBINED]],STANDINGS_W[COMBINED],0),COLUMN(STANDINGS_W[PLACE IN LEAGUE]))</f>
        <v>14</v>
      </c>
      <c r="L2228">
        <f>16-INDEX(STANDINGS_K[],MATCH(Table1[[#This Row],[COMBINED]],STANDINGS_K[COMBINED],0),COLUMN(STANDINGS_K[PLACE IN LEAGUE]))</f>
        <v>14</v>
      </c>
      <c r="M2228">
        <f>16-INDEX(STANDINGS_SV[],MATCH(Table1[[#This Row],[COMBINED]],STANDINGS_SV[COMBINED],0),COLUMN(STANDINGS_SV[PLACE IN LEAGUE]))</f>
        <v>2</v>
      </c>
      <c r="N2228">
        <f>SUM(Table1[[#This Row],[BA]:[SV]])</f>
        <v>107</v>
      </c>
      <c r="O2228">
        <v>3</v>
      </c>
    </row>
    <row r="2229" spans="1:15" x14ac:dyDescent="0.25">
      <c r="A2229" t="s">
        <v>97</v>
      </c>
      <c r="B2229" t="s">
        <v>2216</v>
      </c>
      <c r="C2229" t="str">
        <f>Table1[[#This Row],[League]]&amp;Table1[[#This Row],[Team]]</f>
        <v>$150 Draft Champions Jan 30 1:00 pm Lg.3637Catch This</v>
      </c>
      <c r="D2229">
        <f>16-INDEX(STANDINGS_BA[],MATCH(Table1[[#This Row],[COMBINED]],STANDINGS_BA[COMBINED],0),COLUMN(STANDINGS_BA[PLACE IN LEAGUE]))</f>
        <v>15</v>
      </c>
      <c r="E2229">
        <f>16-INDEX(STANDINGS_R[],MATCH(Table1[[#This Row],[COMBINED]],STANDINGS_R[COMBINED],0),COLUMN(STANDINGS_R[PLACE IN LEAGUE]))</f>
        <v>14</v>
      </c>
      <c r="F2229">
        <f>16-INDEX(STANDINGS_HR[],MATCH(Table1[[#This Row],[COMBINED]],STANDINGS_HR[COMBINED],0),COLUMN(STANDINGS_HR[PLACE IN LEAGUE]))</f>
        <v>12</v>
      </c>
      <c r="G2229">
        <f>16-INDEX(STANDINGS_RBI[],MATCH(Table1[[#This Row],[COMBINED]],STANDINGS_RBI[COMBINED],0),COLUMN(STANDINGS_RBI[PLACE IN LEAGUE]))</f>
        <v>13</v>
      </c>
      <c r="H2229">
        <f>16-INDEX(STANDINGS_SB[],MATCH(Table1[[#This Row],[COMBINED]],STANDINGS_SB[COMBINED],0),COLUMN(STANDINGS_SB[PLACE IN LEAGUE]))</f>
        <v>10</v>
      </c>
      <c r="I2229">
        <f>16-INDEX(STANDINGS_ERA[],MATCH(Table1[[#This Row],[COMBINED]],STANDINGS_ERA[COMBINED],0),COLUMN(STANDINGS_ERA[PLACE IN LEAGUE]))</f>
        <v>8</v>
      </c>
      <c r="J2229">
        <f>16-INDEX(STANDINGS_WHIP[],MATCH(Table1[[#This Row],[COMBINED]],STANDINGS_WHIP[COMBINED],0),COLUMN(STANDINGS_WHIP[PLACE IN LEAGUE]))</f>
        <v>6</v>
      </c>
      <c r="K2229">
        <f>16-INDEX(STANDINGS_W[],MATCH(Table1[[#This Row],[COMBINED]],STANDINGS_W[COMBINED],0),COLUMN(STANDINGS_W[PLACE IN LEAGUE]))</f>
        <v>7</v>
      </c>
      <c r="L2229">
        <f>16-INDEX(STANDINGS_K[],MATCH(Table1[[#This Row],[COMBINED]],STANDINGS_K[COMBINED],0),COLUMN(STANDINGS_K[PLACE IN LEAGUE]))</f>
        <v>7</v>
      </c>
      <c r="M2229">
        <f>16-INDEX(STANDINGS_SV[],MATCH(Table1[[#This Row],[COMBINED]],STANDINGS_SV[COMBINED],0),COLUMN(STANDINGS_SV[PLACE IN LEAGUE]))</f>
        <v>7</v>
      </c>
      <c r="N2229">
        <f>SUM(Table1[[#This Row],[BA]:[SV]])</f>
        <v>99</v>
      </c>
      <c r="O2229">
        <v>4</v>
      </c>
    </row>
    <row r="2230" spans="1:15" x14ac:dyDescent="0.25">
      <c r="A2230" t="s">
        <v>2217</v>
      </c>
      <c r="B2230" t="s">
        <v>2216</v>
      </c>
      <c r="C2230" t="str">
        <f>Table1[[#This Row],[League]]&amp;Table1[[#This Row],[Team]]</f>
        <v>$150 Draft Champions Jan 30 1:00 pm Lg.3637Junebug</v>
      </c>
      <c r="D2230">
        <f>16-INDEX(STANDINGS_BA[],MATCH(Table1[[#This Row],[COMBINED]],STANDINGS_BA[COMBINED],0),COLUMN(STANDINGS_BA[PLACE IN LEAGUE]))</f>
        <v>13</v>
      </c>
      <c r="E2230">
        <f>16-INDEX(STANDINGS_R[],MATCH(Table1[[#This Row],[COMBINED]],STANDINGS_R[COMBINED],0),COLUMN(STANDINGS_R[PLACE IN LEAGUE]))</f>
        <v>13</v>
      </c>
      <c r="F2230">
        <f>16-INDEX(STANDINGS_HR[],MATCH(Table1[[#This Row],[COMBINED]],STANDINGS_HR[COMBINED],0),COLUMN(STANDINGS_HR[PLACE IN LEAGUE]))</f>
        <v>14</v>
      </c>
      <c r="G2230">
        <f>16-INDEX(STANDINGS_RBI[],MATCH(Table1[[#This Row],[COMBINED]],STANDINGS_RBI[COMBINED],0),COLUMN(STANDINGS_RBI[PLACE IN LEAGUE]))</f>
        <v>15</v>
      </c>
      <c r="H2230">
        <f>16-INDEX(STANDINGS_SB[],MATCH(Table1[[#This Row],[COMBINED]],STANDINGS_SB[COMBINED],0),COLUMN(STANDINGS_SB[PLACE IN LEAGUE]))</f>
        <v>3</v>
      </c>
      <c r="I2230">
        <f>16-INDEX(STANDINGS_ERA[],MATCH(Table1[[#This Row],[COMBINED]],STANDINGS_ERA[COMBINED],0),COLUMN(STANDINGS_ERA[PLACE IN LEAGUE]))</f>
        <v>6</v>
      </c>
      <c r="J2230">
        <f>16-INDEX(STANDINGS_WHIP[],MATCH(Table1[[#This Row],[COMBINED]],STANDINGS_WHIP[COMBINED],0),COLUMN(STANDINGS_WHIP[PLACE IN LEAGUE]))</f>
        <v>8</v>
      </c>
      <c r="K2230">
        <f>16-INDEX(STANDINGS_W[],MATCH(Table1[[#This Row],[COMBINED]],STANDINGS_W[COMBINED],0),COLUMN(STANDINGS_W[PLACE IN LEAGUE]))</f>
        <v>4</v>
      </c>
      <c r="L2230">
        <f>16-INDEX(STANDINGS_K[],MATCH(Table1[[#This Row],[COMBINED]],STANDINGS_K[COMBINED],0),COLUMN(STANDINGS_K[PLACE IN LEAGUE]))</f>
        <v>6</v>
      </c>
      <c r="M2230">
        <f>16-INDEX(STANDINGS_SV[],MATCH(Table1[[#This Row],[COMBINED]],STANDINGS_SV[COMBINED],0),COLUMN(STANDINGS_SV[PLACE IN LEAGUE]))</f>
        <v>15</v>
      </c>
      <c r="N2230">
        <f>SUM(Table1[[#This Row],[BA]:[SV]])</f>
        <v>97</v>
      </c>
      <c r="O2230">
        <v>5</v>
      </c>
    </row>
    <row r="2231" spans="1:15" x14ac:dyDescent="0.25">
      <c r="A2231" t="s">
        <v>23</v>
      </c>
      <c r="B2231" t="s">
        <v>2216</v>
      </c>
      <c r="C2231" t="str">
        <f>Table1[[#This Row],[League]]&amp;Table1[[#This Row],[Team]]</f>
        <v>$150 Draft Champions Jan 30 1:00 pm Lg.3637YankeeHaters</v>
      </c>
      <c r="D2231">
        <f>16-INDEX(STANDINGS_BA[],MATCH(Table1[[#This Row],[COMBINED]],STANDINGS_BA[COMBINED],0),COLUMN(STANDINGS_BA[PLACE IN LEAGUE]))</f>
        <v>4</v>
      </c>
      <c r="E2231">
        <f>16-INDEX(STANDINGS_R[],MATCH(Table1[[#This Row],[COMBINED]],STANDINGS_R[COMBINED],0),COLUMN(STANDINGS_R[PLACE IN LEAGUE]))</f>
        <v>9</v>
      </c>
      <c r="F2231">
        <f>16-INDEX(STANDINGS_HR[],MATCH(Table1[[#This Row],[COMBINED]],STANDINGS_HR[COMBINED],0),COLUMN(STANDINGS_HR[PLACE IN LEAGUE]))</f>
        <v>8</v>
      </c>
      <c r="G2231">
        <f>16-INDEX(STANDINGS_RBI[],MATCH(Table1[[#This Row],[COMBINED]],STANDINGS_RBI[COMBINED],0),COLUMN(STANDINGS_RBI[PLACE IN LEAGUE]))</f>
        <v>6</v>
      </c>
      <c r="H2231">
        <f>16-INDEX(STANDINGS_SB[],MATCH(Table1[[#This Row],[COMBINED]],STANDINGS_SB[COMBINED],0),COLUMN(STANDINGS_SB[PLACE IN LEAGUE]))</f>
        <v>15</v>
      </c>
      <c r="I2231">
        <f>16-INDEX(STANDINGS_ERA[],MATCH(Table1[[#This Row],[COMBINED]],STANDINGS_ERA[COMBINED],0),COLUMN(STANDINGS_ERA[PLACE IN LEAGUE]))</f>
        <v>9</v>
      </c>
      <c r="J2231">
        <f>16-INDEX(STANDINGS_WHIP[],MATCH(Table1[[#This Row],[COMBINED]],STANDINGS_WHIP[COMBINED],0),COLUMN(STANDINGS_WHIP[PLACE IN LEAGUE]))</f>
        <v>10</v>
      </c>
      <c r="K2231">
        <f>16-INDEX(STANDINGS_W[],MATCH(Table1[[#This Row],[COMBINED]],STANDINGS_W[COMBINED],0),COLUMN(STANDINGS_W[PLACE IN LEAGUE]))</f>
        <v>10</v>
      </c>
      <c r="L2231">
        <f>16-INDEX(STANDINGS_K[],MATCH(Table1[[#This Row],[COMBINED]],STANDINGS_K[COMBINED],0),COLUMN(STANDINGS_K[PLACE IN LEAGUE]))</f>
        <v>10</v>
      </c>
      <c r="M2231">
        <f>16-INDEX(STANDINGS_SV[],MATCH(Table1[[#This Row],[COMBINED]],STANDINGS_SV[COMBINED],0),COLUMN(STANDINGS_SV[PLACE IN LEAGUE]))</f>
        <v>11</v>
      </c>
      <c r="N2231">
        <f>SUM(Table1[[#This Row],[BA]:[SV]])</f>
        <v>92</v>
      </c>
      <c r="O2231">
        <v>6</v>
      </c>
    </row>
    <row r="2232" spans="1:15" x14ac:dyDescent="0.25">
      <c r="A2232" t="s">
        <v>48</v>
      </c>
      <c r="B2232" t="s">
        <v>2216</v>
      </c>
      <c r="C2232" t="str">
        <f>Table1[[#This Row],[League]]&amp;Table1[[#This Row],[Team]]</f>
        <v>$150 Draft Champions Jan 30 1:00 pm Lg.3637Team Reid</v>
      </c>
      <c r="D2232">
        <f>16-INDEX(STANDINGS_BA[],MATCH(Table1[[#This Row],[COMBINED]],STANDINGS_BA[COMBINED],0),COLUMN(STANDINGS_BA[PLACE IN LEAGUE]))</f>
        <v>8</v>
      </c>
      <c r="E2232">
        <f>16-INDEX(STANDINGS_R[],MATCH(Table1[[#This Row],[COMBINED]],STANDINGS_R[COMBINED],0),COLUMN(STANDINGS_R[PLACE IN LEAGUE]))</f>
        <v>1</v>
      </c>
      <c r="F2232">
        <f>16-INDEX(STANDINGS_HR[],MATCH(Table1[[#This Row],[COMBINED]],STANDINGS_HR[COMBINED],0),COLUMN(STANDINGS_HR[PLACE IN LEAGUE]))</f>
        <v>1</v>
      </c>
      <c r="G2232">
        <f>16-INDEX(STANDINGS_RBI[],MATCH(Table1[[#This Row],[COMBINED]],STANDINGS_RBI[COMBINED],0),COLUMN(STANDINGS_RBI[PLACE IN LEAGUE]))</f>
        <v>1</v>
      </c>
      <c r="H2232">
        <f>16-INDEX(STANDINGS_SB[],MATCH(Table1[[#This Row],[COMBINED]],STANDINGS_SB[COMBINED],0),COLUMN(STANDINGS_SB[PLACE IN LEAGUE]))</f>
        <v>12</v>
      </c>
      <c r="I2232">
        <f>16-INDEX(STANDINGS_ERA[],MATCH(Table1[[#This Row],[COMBINED]],STANDINGS_ERA[COMBINED],0),COLUMN(STANDINGS_ERA[PLACE IN LEAGUE]))</f>
        <v>14</v>
      </c>
      <c r="J2232">
        <f>16-INDEX(STANDINGS_WHIP[],MATCH(Table1[[#This Row],[COMBINED]],STANDINGS_WHIP[COMBINED],0),COLUMN(STANDINGS_WHIP[PLACE IN LEAGUE]))</f>
        <v>13</v>
      </c>
      <c r="K2232">
        <f>16-INDEX(STANDINGS_W[],MATCH(Table1[[#This Row],[COMBINED]],STANDINGS_W[COMBINED],0),COLUMN(STANDINGS_W[PLACE IN LEAGUE]))</f>
        <v>12</v>
      </c>
      <c r="L2232">
        <f>16-INDEX(STANDINGS_K[],MATCH(Table1[[#This Row],[COMBINED]],STANDINGS_K[COMBINED],0),COLUMN(STANDINGS_K[PLACE IN LEAGUE]))</f>
        <v>11</v>
      </c>
      <c r="M2232">
        <f>16-INDEX(STANDINGS_SV[],MATCH(Table1[[#This Row],[COMBINED]],STANDINGS_SV[COMBINED],0),COLUMN(STANDINGS_SV[PLACE IN LEAGUE]))</f>
        <v>6</v>
      </c>
      <c r="N2232">
        <f>SUM(Table1[[#This Row],[BA]:[SV]])</f>
        <v>79</v>
      </c>
      <c r="O2232">
        <v>7</v>
      </c>
    </row>
    <row r="2233" spans="1:15" x14ac:dyDescent="0.25">
      <c r="A2233" t="s">
        <v>2218</v>
      </c>
      <c r="B2233" t="s">
        <v>2216</v>
      </c>
      <c r="C2233" t="str">
        <f>Table1[[#This Row],[League]]&amp;Table1[[#This Row],[Team]]</f>
        <v>$150 Draft Champions Jan 30 1:00 pm Lg.3637TeachMeHowToDougieGlanville</v>
      </c>
      <c r="D2233">
        <f>16-INDEX(STANDINGS_BA[],MATCH(Table1[[#This Row],[COMBINED]],STANDINGS_BA[COMBINED],0),COLUMN(STANDINGS_BA[PLACE IN LEAGUE]))</f>
        <v>11</v>
      </c>
      <c r="E2233">
        <f>16-INDEX(STANDINGS_R[],MATCH(Table1[[#This Row],[COMBINED]],STANDINGS_R[COMBINED],0),COLUMN(STANDINGS_R[PLACE IN LEAGUE]))</f>
        <v>15</v>
      </c>
      <c r="F2233">
        <f>16-INDEX(STANDINGS_HR[],MATCH(Table1[[#This Row],[COMBINED]],STANDINGS_HR[COMBINED],0),COLUMN(STANDINGS_HR[PLACE IN LEAGUE]))</f>
        <v>13</v>
      </c>
      <c r="G2233">
        <f>16-INDEX(STANDINGS_RBI[],MATCH(Table1[[#This Row],[COMBINED]],STANDINGS_RBI[COMBINED],0),COLUMN(STANDINGS_RBI[PLACE IN LEAGUE]))</f>
        <v>12</v>
      </c>
      <c r="H2233">
        <f>16-INDEX(STANDINGS_SB[],MATCH(Table1[[#This Row],[COMBINED]],STANDINGS_SB[COMBINED],0),COLUMN(STANDINGS_SB[PLACE IN LEAGUE]))</f>
        <v>7</v>
      </c>
      <c r="I2233">
        <f>16-INDEX(STANDINGS_ERA[],MATCH(Table1[[#This Row],[COMBINED]],STANDINGS_ERA[COMBINED],0),COLUMN(STANDINGS_ERA[PLACE IN LEAGUE]))</f>
        <v>4</v>
      </c>
      <c r="J2233">
        <f>16-INDEX(STANDINGS_WHIP[],MATCH(Table1[[#This Row],[COMBINED]],STANDINGS_WHIP[COMBINED],0),COLUMN(STANDINGS_WHIP[PLACE IN LEAGUE]))</f>
        <v>3</v>
      </c>
      <c r="K2233">
        <f>16-INDEX(STANDINGS_W[],MATCH(Table1[[#This Row],[COMBINED]],STANDINGS_W[COMBINED],0),COLUMN(STANDINGS_W[PLACE IN LEAGUE]))</f>
        <v>2</v>
      </c>
      <c r="L2233">
        <f>16-INDEX(STANDINGS_K[],MATCH(Table1[[#This Row],[COMBINED]],STANDINGS_K[COMBINED],0),COLUMN(STANDINGS_K[PLACE IN LEAGUE]))</f>
        <v>3</v>
      </c>
      <c r="M2233">
        <f>16-INDEX(STANDINGS_SV[],MATCH(Table1[[#This Row],[COMBINED]],STANDINGS_SV[COMBINED],0),COLUMN(STANDINGS_SV[PLACE IN LEAGUE]))</f>
        <v>8</v>
      </c>
      <c r="N2233">
        <f>SUM(Table1[[#This Row],[BA]:[SV]])</f>
        <v>78</v>
      </c>
      <c r="O2233">
        <v>8</v>
      </c>
    </row>
    <row r="2234" spans="1:15" x14ac:dyDescent="0.25">
      <c r="A2234" t="s">
        <v>2223</v>
      </c>
      <c r="B2234" t="s">
        <v>2216</v>
      </c>
      <c r="C2234" t="str">
        <f>Table1[[#This Row],[League]]&amp;Table1[[#This Row],[Team]]</f>
        <v>$150 Draft Champions Jan 30 1:00 pm Lg.3637Las Vegas Ratpack 2</v>
      </c>
      <c r="D2234">
        <f>16-INDEX(STANDINGS_BA[],MATCH(Table1[[#This Row],[COMBINED]],STANDINGS_BA[COMBINED],0),COLUMN(STANDINGS_BA[PLACE IN LEAGUE]))</f>
        <v>5</v>
      </c>
      <c r="E2234">
        <f>16-INDEX(STANDINGS_R[],MATCH(Table1[[#This Row],[COMBINED]],STANDINGS_R[COMBINED],0),COLUMN(STANDINGS_R[PLACE IN LEAGUE]))</f>
        <v>4</v>
      </c>
      <c r="F2234">
        <f>16-INDEX(STANDINGS_HR[],MATCH(Table1[[#This Row],[COMBINED]],STANDINGS_HR[COMBINED],0),COLUMN(STANDINGS_HR[PLACE IN LEAGUE]))</f>
        <v>4</v>
      </c>
      <c r="G2234">
        <f>16-INDEX(STANDINGS_RBI[],MATCH(Table1[[#This Row],[COMBINED]],STANDINGS_RBI[COMBINED],0),COLUMN(STANDINGS_RBI[PLACE IN LEAGUE]))</f>
        <v>7</v>
      </c>
      <c r="H2234">
        <f>16-INDEX(STANDINGS_SB[],MATCH(Table1[[#This Row],[COMBINED]],STANDINGS_SB[COMBINED],0),COLUMN(STANDINGS_SB[PLACE IN LEAGUE]))</f>
        <v>2</v>
      </c>
      <c r="I2234">
        <f>16-INDEX(STANDINGS_ERA[],MATCH(Table1[[#This Row],[COMBINED]],STANDINGS_ERA[COMBINED],0),COLUMN(STANDINGS_ERA[PLACE IN LEAGUE]))</f>
        <v>12</v>
      </c>
      <c r="J2234">
        <f>16-INDEX(STANDINGS_WHIP[],MATCH(Table1[[#This Row],[COMBINED]],STANDINGS_WHIP[COMBINED],0),COLUMN(STANDINGS_WHIP[PLACE IN LEAGUE]))</f>
        <v>9</v>
      </c>
      <c r="K2234">
        <f>16-INDEX(STANDINGS_W[],MATCH(Table1[[#This Row],[COMBINED]],STANDINGS_W[COMBINED],0),COLUMN(STANDINGS_W[PLACE IN LEAGUE]))</f>
        <v>13</v>
      </c>
      <c r="L2234">
        <f>16-INDEX(STANDINGS_K[],MATCH(Table1[[#This Row],[COMBINED]],STANDINGS_K[COMBINED],0),COLUMN(STANDINGS_K[PLACE IN LEAGUE]))</f>
        <v>8</v>
      </c>
      <c r="M2234">
        <f>16-INDEX(STANDINGS_SV[],MATCH(Table1[[#This Row],[COMBINED]],STANDINGS_SV[COMBINED],0),COLUMN(STANDINGS_SV[PLACE IN LEAGUE]))</f>
        <v>14</v>
      </c>
      <c r="N2234">
        <f>SUM(Table1[[#This Row],[BA]:[SV]])</f>
        <v>78</v>
      </c>
      <c r="O2234">
        <v>9</v>
      </c>
    </row>
    <row r="2235" spans="1:15" x14ac:dyDescent="0.25">
      <c r="A2235" t="s">
        <v>2219</v>
      </c>
      <c r="B2235" t="s">
        <v>2216</v>
      </c>
      <c r="C2235" t="str">
        <f>Table1[[#This Row],[League]]&amp;Table1[[#This Row],[Team]]</f>
        <v>$150 Draft Champions Jan 30 1:00 pm Lg.3637Team Lindberg</v>
      </c>
      <c r="D2235">
        <f>16-INDEX(STANDINGS_BA[],MATCH(Table1[[#This Row],[COMBINED]],STANDINGS_BA[COMBINED],0),COLUMN(STANDINGS_BA[PLACE IN LEAGUE]))</f>
        <v>10</v>
      </c>
      <c r="E2235">
        <f>16-INDEX(STANDINGS_R[],MATCH(Table1[[#This Row],[COMBINED]],STANDINGS_R[COMBINED],0),COLUMN(STANDINGS_R[PLACE IN LEAGUE]))</f>
        <v>8</v>
      </c>
      <c r="F2235">
        <f>16-INDEX(STANDINGS_HR[],MATCH(Table1[[#This Row],[COMBINED]],STANDINGS_HR[COMBINED],0),COLUMN(STANDINGS_HR[PLACE IN LEAGUE]))</f>
        <v>10</v>
      </c>
      <c r="G2235">
        <f>16-INDEX(STANDINGS_RBI[],MATCH(Table1[[#This Row],[COMBINED]],STANDINGS_RBI[COMBINED],0),COLUMN(STANDINGS_RBI[PLACE IN LEAGUE]))</f>
        <v>10</v>
      </c>
      <c r="H2235">
        <f>16-INDEX(STANDINGS_SB[],MATCH(Table1[[#This Row],[COMBINED]],STANDINGS_SB[COMBINED],0),COLUMN(STANDINGS_SB[PLACE IN LEAGUE]))</f>
        <v>5</v>
      </c>
      <c r="I2235">
        <f>16-INDEX(STANDINGS_ERA[],MATCH(Table1[[#This Row],[COMBINED]],STANDINGS_ERA[COMBINED],0),COLUMN(STANDINGS_ERA[PLACE IN LEAGUE]))</f>
        <v>3</v>
      </c>
      <c r="J2235">
        <f>16-INDEX(STANDINGS_WHIP[],MATCH(Table1[[#This Row],[COMBINED]],STANDINGS_WHIP[COMBINED],0),COLUMN(STANDINGS_WHIP[PLACE IN LEAGUE]))</f>
        <v>2</v>
      </c>
      <c r="K2235">
        <f>16-INDEX(STANDINGS_W[],MATCH(Table1[[#This Row],[COMBINED]],STANDINGS_W[COMBINED],0),COLUMN(STANDINGS_W[PLACE IN LEAGUE]))</f>
        <v>8</v>
      </c>
      <c r="L2235">
        <f>16-INDEX(STANDINGS_K[],MATCH(Table1[[#This Row],[COMBINED]],STANDINGS_K[COMBINED],0),COLUMN(STANDINGS_K[PLACE IN LEAGUE]))</f>
        <v>12</v>
      </c>
      <c r="M2235">
        <f>16-INDEX(STANDINGS_SV[],MATCH(Table1[[#This Row],[COMBINED]],STANDINGS_SV[COMBINED],0),COLUMN(STANDINGS_SV[PLACE IN LEAGUE]))</f>
        <v>1</v>
      </c>
      <c r="N2235">
        <f>SUM(Table1[[#This Row],[BA]:[SV]])</f>
        <v>69</v>
      </c>
      <c r="O2235">
        <v>10</v>
      </c>
    </row>
    <row r="2236" spans="1:15" x14ac:dyDescent="0.25">
      <c r="A2236" t="s">
        <v>2221</v>
      </c>
      <c r="B2236" t="s">
        <v>2216</v>
      </c>
      <c r="C2236" t="str">
        <f>Table1[[#This Row],[League]]&amp;Table1[[#This Row],[Team]]</f>
        <v>$150 Draft Champions Jan 30 1:00 pm Lg.3637Ghastly Monsters</v>
      </c>
      <c r="D2236">
        <f>16-INDEX(STANDINGS_BA[],MATCH(Table1[[#This Row],[COMBINED]],STANDINGS_BA[COMBINED],0),COLUMN(STANDINGS_BA[PLACE IN LEAGUE]))</f>
        <v>7</v>
      </c>
      <c r="E2236">
        <f>16-INDEX(STANDINGS_R[],MATCH(Table1[[#This Row],[COMBINED]],STANDINGS_R[COMBINED],0),COLUMN(STANDINGS_R[PLACE IN LEAGUE]))</f>
        <v>6</v>
      </c>
      <c r="F2236">
        <f>16-INDEX(STANDINGS_HR[],MATCH(Table1[[#This Row],[COMBINED]],STANDINGS_HR[COMBINED],0),COLUMN(STANDINGS_HR[PLACE IN LEAGUE]))</f>
        <v>2</v>
      </c>
      <c r="G2236">
        <f>16-INDEX(STANDINGS_RBI[],MATCH(Table1[[#This Row],[COMBINED]],STANDINGS_RBI[COMBINED],0),COLUMN(STANDINGS_RBI[PLACE IN LEAGUE]))</f>
        <v>5</v>
      </c>
      <c r="H2236">
        <f>16-INDEX(STANDINGS_SB[],MATCH(Table1[[#This Row],[COMBINED]],STANDINGS_SB[COMBINED],0),COLUMN(STANDINGS_SB[PLACE IN LEAGUE]))</f>
        <v>4</v>
      </c>
      <c r="I2236">
        <f>16-INDEX(STANDINGS_ERA[],MATCH(Table1[[#This Row],[COMBINED]],STANDINGS_ERA[COMBINED],0),COLUMN(STANDINGS_ERA[PLACE IN LEAGUE]))</f>
        <v>10</v>
      </c>
      <c r="J2236">
        <f>16-INDEX(STANDINGS_WHIP[],MATCH(Table1[[#This Row],[COMBINED]],STANDINGS_WHIP[COMBINED],0),COLUMN(STANDINGS_WHIP[PLACE IN LEAGUE]))</f>
        <v>7</v>
      </c>
      <c r="K2236">
        <f>16-INDEX(STANDINGS_W[],MATCH(Table1[[#This Row],[COMBINED]],STANDINGS_W[COMBINED],0),COLUMN(STANDINGS_W[PLACE IN LEAGUE]))</f>
        <v>6</v>
      </c>
      <c r="L2236">
        <f>16-INDEX(STANDINGS_K[],MATCH(Table1[[#This Row],[COMBINED]],STANDINGS_K[COMBINED],0),COLUMN(STANDINGS_K[PLACE IN LEAGUE]))</f>
        <v>9</v>
      </c>
      <c r="M2236">
        <f>16-INDEX(STANDINGS_SV[],MATCH(Table1[[#This Row],[COMBINED]],STANDINGS_SV[COMBINED],0),COLUMN(STANDINGS_SV[PLACE IN LEAGUE]))</f>
        <v>12</v>
      </c>
      <c r="N2236">
        <f>SUM(Table1[[#This Row],[BA]:[SV]])</f>
        <v>68</v>
      </c>
      <c r="O2236">
        <v>11</v>
      </c>
    </row>
    <row r="2237" spans="1:15" x14ac:dyDescent="0.25">
      <c r="A2237" t="s">
        <v>279</v>
      </c>
      <c r="B2237" t="s">
        <v>2216</v>
      </c>
      <c r="C2237" t="str">
        <f>Table1[[#This Row],[League]]&amp;Table1[[#This Row],[Team]]</f>
        <v>$150 Draft Champions Jan 30 1:00 pm Lg.3637EWeezy</v>
      </c>
      <c r="D2237">
        <f>16-INDEX(STANDINGS_BA[],MATCH(Table1[[#This Row],[COMBINED]],STANDINGS_BA[COMBINED],0),COLUMN(STANDINGS_BA[PLACE IN LEAGUE]))</f>
        <v>12</v>
      </c>
      <c r="E2237">
        <f>16-INDEX(STANDINGS_R[],MATCH(Table1[[#This Row],[COMBINED]],STANDINGS_R[COMBINED],0),COLUMN(STANDINGS_R[PLACE IN LEAGUE]))</f>
        <v>7</v>
      </c>
      <c r="F2237">
        <f>16-INDEX(STANDINGS_HR[],MATCH(Table1[[#This Row],[COMBINED]],STANDINGS_HR[COMBINED],0),COLUMN(STANDINGS_HR[PLACE IN LEAGUE]))</f>
        <v>7</v>
      </c>
      <c r="G2237">
        <f>16-INDEX(STANDINGS_RBI[],MATCH(Table1[[#This Row],[COMBINED]],STANDINGS_RBI[COMBINED],0),COLUMN(STANDINGS_RBI[PLACE IN LEAGUE]))</f>
        <v>8</v>
      </c>
      <c r="H2237">
        <f>16-INDEX(STANDINGS_SB[],MATCH(Table1[[#This Row],[COMBINED]],STANDINGS_SB[COMBINED],0),COLUMN(STANDINGS_SB[PLACE IN LEAGUE]))</f>
        <v>6</v>
      </c>
      <c r="I2237">
        <f>16-INDEX(STANDINGS_ERA[],MATCH(Table1[[#This Row],[COMBINED]],STANDINGS_ERA[COMBINED],0),COLUMN(STANDINGS_ERA[PLACE IN LEAGUE]))</f>
        <v>5</v>
      </c>
      <c r="J2237">
        <f>16-INDEX(STANDINGS_WHIP[],MATCH(Table1[[#This Row],[COMBINED]],STANDINGS_WHIP[COMBINED],0),COLUMN(STANDINGS_WHIP[PLACE IN LEAGUE]))</f>
        <v>5</v>
      </c>
      <c r="K2237">
        <f>16-INDEX(STANDINGS_W[],MATCH(Table1[[#This Row],[COMBINED]],STANDINGS_W[COMBINED],0),COLUMN(STANDINGS_W[PLACE IN LEAGUE]))</f>
        <v>5</v>
      </c>
      <c r="L2237">
        <f>16-INDEX(STANDINGS_K[],MATCH(Table1[[#This Row],[COMBINED]],STANDINGS_K[COMBINED],0),COLUMN(STANDINGS_K[PLACE IN LEAGUE]))</f>
        <v>2</v>
      </c>
      <c r="M2237">
        <f>16-INDEX(STANDINGS_SV[],MATCH(Table1[[#This Row],[COMBINED]],STANDINGS_SV[COMBINED],0),COLUMN(STANDINGS_SV[PLACE IN LEAGUE]))</f>
        <v>10</v>
      </c>
      <c r="N2237">
        <f>SUM(Table1[[#This Row],[BA]:[SV]])</f>
        <v>67</v>
      </c>
      <c r="O2237">
        <v>12</v>
      </c>
    </row>
    <row r="2238" spans="1:15" x14ac:dyDescent="0.25">
      <c r="A2238" t="s">
        <v>2224</v>
      </c>
      <c r="B2238" t="s">
        <v>2216</v>
      </c>
      <c r="C2238" t="str">
        <f>Table1[[#This Row],[League]]&amp;Table1[[#This Row],[Team]]</f>
        <v>$150 Draft Champions Jan 30 1:00 pm Lg.3637Saint Anthony</v>
      </c>
      <c r="D2238">
        <f>16-INDEX(STANDINGS_BA[],MATCH(Table1[[#This Row],[COMBINED]],STANDINGS_BA[COMBINED],0),COLUMN(STANDINGS_BA[PLACE IN LEAGUE]))</f>
        <v>3</v>
      </c>
      <c r="E2238">
        <f>16-INDEX(STANDINGS_R[],MATCH(Table1[[#This Row],[COMBINED]],STANDINGS_R[COMBINED],0),COLUMN(STANDINGS_R[PLACE IN LEAGUE]))</f>
        <v>5</v>
      </c>
      <c r="F2238">
        <f>16-INDEX(STANDINGS_HR[],MATCH(Table1[[#This Row],[COMBINED]],STANDINGS_HR[COMBINED],0),COLUMN(STANDINGS_HR[PLACE IN LEAGUE]))</f>
        <v>3</v>
      </c>
      <c r="G2238">
        <f>16-INDEX(STANDINGS_RBI[],MATCH(Table1[[#This Row],[COMBINED]],STANDINGS_RBI[COMBINED],0),COLUMN(STANDINGS_RBI[PLACE IN LEAGUE]))</f>
        <v>3</v>
      </c>
      <c r="H2238">
        <f>16-INDEX(STANDINGS_SB[],MATCH(Table1[[#This Row],[COMBINED]],STANDINGS_SB[COMBINED],0),COLUMN(STANDINGS_SB[PLACE IN LEAGUE]))</f>
        <v>8</v>
      </c>
      <c r="I2238">
        <f>16-INDEX(STANDINGS_ERA[],MATCH(Table1[[#This Row],[COMBINED]],STANDINGS_ERA[COMBINED],0),COLUMN(STANDINGS_ERA[PLACE IN LEAGUE]))</f>
        <v>7</v>
      </c>
      <c r="J2238">
        <f>16-INDEX(STANDINGS_WHIP[],MATCH(Table1[[#This Row],[COMBINED]],STANDINGS_WHIP[COMBINED],0),COLUMN(STANDINGS_WHIP[PLACE IN LEAGUE]))</f>
        <v>12</v>
      </c>
      <c r="K2238">
        <f>16-INDEX(STANDINGS_W[],MATCH(Table1[[#This Row],[COMBINED]],STANDINGS_W[COMBINED],0),COLUMN(STANDINGS_W[PLACE IN LEAGUE]))</f>
        <v>9</v>
      </c>
      <c r="L2238">
        <f>16-INDEX(STANDINGS_K[],MATCH(Table1[[#This Row],[COMBINED]],STANDINGS_K[COMBINED],0),COLUMN(STANDINGS_K[PLACE IN LEAGUE]))</f>
        <v>5</v>
      </c>
      <c r="M2238">
        <f>16-INDEX(STANDINGS_SV[],MATCH(Table1[[#This Row],[COMBINED]],STANDINGS_SV[COMBINED],0),COLUMN(STANDINGS_SV[PLACE IN LEAGUE]))</f>
        <v>3</v>
      </c>
      <c r="N2238">
        <f>SUM(Table1[[#This Row],[BA]:[SV]])</f>
        <v>58</v>
      </c>
      <c r="O2238">
        <v>13</v>
      </c>
    </row>
    <row r="2239" spans="1:15" x14ac:dyDescent="0.25">
      <c r="A2239" t="s">
        <v>2225</v>
      </c>
      <c r="B2239" t="s">
        <v>2216</v>
      </c>
      <c r="C2239" t="str">
        <f>Table1[[#This Row],[League]]&amp;Table1[[#This Row],[Team]]</f>
        <v>$150 Draft Champions Jan 30 1:00 pm Lg.3637Second Spitter</v>
      </c>
      <c r="D2239">
        <f>16-INDEX(STANDINGS_BA[],MATCH(Table1[[#This Row],[COMBINED]],STANDINGS_BA[COMBINED],0),COLUMN(STANDINGS_BA[PLACE IN LEAGUE]))</f>
        <v>1</v>
      </c>
      <c r="E2239">
        <f>16-INDEX(STANDINGS_R[],MATCH(Table1[[#This Row],[COMBINED]],STANDINGS_R[COMBINED],0),COLUMN(STANDINGS_R[PLACE IN LEAGUE]))</f>
        <v>2</v>
      </c>
      <c r="F2239">
        <f>16-INDEX(STANDINGS_HR[],MATCH(Table1[[#This Row],[COMBINED]],STANDINGS_HR[COMBINED],0),COLUMN(STANDINGS_HR[PLACE IN LEAGUE]))</f>
        <v>5</v>
      </c>
      <c r="G2239">
        <f>16-INDEX(STANDINGS_RBI[],MATCH(Table1[[#This Row],[COMBINED]],STANDINGS_RBI[COMBINED],0),COLUMN(STANDINGS_RBI[PLACE IN LEAGUE]))</f>
        <v>2</v>
      </c>
      <c r="H2239">
        <f>16-INDEX(STANDINGS_SB[],MATCH(Table1[[#This Row],[COMBINED]],STANDINGS_SB[COMBINED],0),COLUMN(STANDINGS_SB[PLACE IN LEAGUE]))</f>
        <v>11</v>
      </c>
      <c r="I2239">
        <f>16-INDEX(STANDINGS_ERA[],MATCH(Table1[[#This Row],[COMBINED]],STANDINGS_ERA[COMBINED],0),COLUMN(STANDINGS_ERA[PLACE IN LEAGUE]))</f>
        <v>2</v>
      </c>
      <c r="J2239">
        <f>16-INDEX(STANDINGS_WHIP[],MATCH(Table1[[#This Row],[COMBINED]],STANDINGS_WHIP[COMBINED],0),COLUMN(STANDINGS_WHIP[PLACE IN LEAGUE]))</f>
        <v>4</v>
      </c>
      <c r="K2239">
        <f>16-INDEX(STANDINGS_W[],MATCH(Table1[[#This Row],[COMBINED]],STANDINGS_W[COMBINED],0),COLUMN(STANDINGS_W[PLACE IN LEAGUE]))</f>
        <v>1</v>
      </c>
      <c r="L2239">
        <f>16-INDEX(STANDINGS_K[],MATCH(Table1[[#This Row],[COMBINED]],STANDINGS_K[COMBINED],0),COLUMN(STANDINGS_K[PLACE IN LEAGUE]))</f>
        <v>4</v>
      </c>
      <c r="M2239">
        <f>16-INDEX(STANDINGS_SV[],MATCH(Table1[[#This Row],[COMBINED]],STANDINGS_SV[COMBINED],0),COLUMN(STANDINGS_SV[PLACE IN LEAGUE]))</f>
        <v>13</v>
      </c>
      <c r="N2239">
        <f>SUM(Table1[[#This Row],[BA]:[SV]])</f>
        <v>45</v>
      </c>
      <c r="O2239">
        <v>14</v>
      </c>
    </row>
    <row r="2240" spans="1:15" x14ac:dyDescent="0.25">
      <c r="A2240" t="s">
        <v>2220</v>
      </c>
      <c r="B2240" t="s">
        <v>2216</v>
      </c>
      <c r="C2240" t="str">
        <f>Table1[[#This Row],[League]]&amp;Table1[[#This Row],[Team]]</f>
        <v>$150 Draft Champions Jan 30 1:00 pm Lg.3637BRI34</v>
      </c>
      <c r="D2240">
        <f>16-INDEX(STANDINGS_BA[],MATCH(Table1[[#This Row],[COMBINED]],STANDINGS_BA[COMBINED],0),COLUMN(STANDINGS_BA[PLACE IN LEAGUE]))</f>
        <v>9</v>
      </c>
      <c r="E2240">
        <f>16-INDEX(STANDINGS_R[],MATCH(Table1[[#This Row],[COMBINED]],STANDINGS_R[COMBINED],0),COLUMN(STANDINGS_R[PLACE IN LEAGUE]))</f>
        <v>3</v>
      </c>
      <c r="F2240">
        <f>16-INDEX(STANDINGS_HR[],MATCH(Table1[[#This Row],[COMBINED]],STANDINGS_HR[COMBINED],0),COLUMN(STANDINGS_HR[PLACE IN LEAGUE]))</f>
        <v>6</v>
      </c>
      <c r="G2240">
        <f>16-INDEX(STANDINGS_RBI[],MATCH(Table1[[#This Row],[COMBINED]],STANDINGS_RBI[COMBINED],0),COLUMN(STANDINGS_RBI[PLACE IN LEAGUE]))</f>
        <v>4</v>
      </c>
      <c r="H2240">
        <f>16-INDEX(STANDINGS_SB[],MATCH(Table1[[#This Row],[COMBINED]],STANDINGS_SB[COMBINED],0),COLUMN(STANDINGS_SB[PLACE IN LEAGUE]))</f>
        <v>1</v>
      </c>
      <c r="I2240">
        <f>16-INDEX(STANDINGS_ERA[],MATCH(Table1[[#This Row],[COMBINED]],STANDINGS_ERA[COMBINED],0),COLUMN(STANDINGS_ERA[PLACE IN LEAGUE]))</f>
        <v>1</v>
      </c>
      <c r="J2240">
        <f>16-INDEX(STANDINGS_WHIP[],MATCH(Table1[[#This Row],[COMBINED]],STANDINGS_WHIP[COMBINED],0),COLUMN(STANDINGS_WHIP[PLACE IN LEAGUE]))</f>
        <v>1</v>
      </c>
      <c r="K2240">
        <f>16-INDEX(STANDINGS_W[],MATCH(Table1[[#This Row],[COMBINED]],STANDINGS_W[COMBINED],0),COLUMN(STANDINGS_W[PLACE IN LEAGUE]))</f>
        <v>3</v>
      </c>
      <c r="L2240">
        <f>16-INDEX(STANDINGS_K[],MATCH(Table1[[#This Row],[COMBINED]],STANDINGS_K[COMBINED],0),COLUMN(STANDINGS_K[PLACE IN LEAGUE]))</f>
        <v>1</v>
      </c>
      <c r="M2240">
        <f>16-INDEX(STANDINGS_SV[],MATCH(Table1[[#This Row],[COMBINED]],STANDINGS_SV[COMBINED],0),COLUMN(STANDINGS_SV[PLACE IN LEAGUE]))</f>
        <v>5</v>
      </c>
      <c r="N2240">
        <f>SUM(Table1[[#This Row],[BA]:[SV]])</f>
        <v>34</v>
      </c>
      <c r="O2240">
        <v>15</v>
      </c>
    </row>
    <row r="2241" spans="1:15" x14ac:dyDescent="0.25">
      <c r="A2241" t="s">
        <v>2232</v>
      </c>
      <c r="B2241" t="s">
        <v>2227</v>
      </c>
      <c r="C2241" t="str">
        <f>Table1[[#This Row],[League]]&amp;Table1[[#This Row],[Team]]</f>
        <v>$150 Draft Champions Jan 31 1:00 pm Lg.3640Fido's Knife</v>
      </c>
      <c r="D2241">
        <f>16-INDEX(STANDINGS_BA[],MATCH(Table1[[#This Row],[COMBINED]],STANDINGS_BA[COMBINED],0),COLUMN(STANDINGS_BA[PLACE IN LEAGUE]))</f>
        <v>9</v>
      </c>
      <c r="E2241">
        <f>16-INDEX(STANDINGS_R[],MATCH(Table1[[#This Row],[COMBINED]],STANDINGS_R[COMBINED],0),COLUMN(STANDINGS_R[PLACE IN LEAGUE]))</f>
        <v>12</v>
      </c>
      <c r="F2241">
        <f>16-INDEX(STANDINGS_HR[],MATCH(Table1[[#This Row],[COMBINED]],STANDINGS_HR[COMBINED],0),COLUMN(STANDINGS_HR[PLACE IN LEAGUE]))</f>
        <v>5</v>
      </c>
      <c r="G2241">
        <f>16-INDEX(STANDINGS_RBI[],MATCH(Table1[[#This Row],[COMBINED]],STANDINGS_RBI[COMBINED],0),COLUMN(STANDINGS_RBI[PLACE IN LEAGUE]))</f>
        <v>10</v>
      </c>
      <c r="H2241">
        <f>16-INDEX(STANDINGS_SB[],MATCH(Table1[[#This Row],[COMBINED]],STANDINGS_SB[COMBINED],0),COLUMN(STANDINGS_SB[PLACE IN LEAGUE]))</f>
        <v>3</v>
      </c>
      <c r="I2241">
        <f>16-INDEX(STANDINGS_ERA[],MATCH(Table1[[#This Row],[COMBINED]],STANDINGS_ERA[COMBINED],0),COLUMN(STANDINGS_ERA[PLACE IN LEAGUE]))</f>
        <v>15</v>
      </c>
      <c r="J2241">
        <f>16-INDEX(STANDINGS_WHIP[],MATCH(Table1[[#This Row],[COMBINED]],STANDINGS_WHIP[COMBINED],0),COLUMN(STANDINGS_WHIP[PLACE IN LEAGUE]))</f>
        <v>15</v>
      </c>
      <c r="K2241">
        <f>16-INDEX(STANDINGS_W[],MATCH(Table1[[#This Row],[COMBINED]],STANDINGS_W[COMBINED],0),COLUMN(STANDINGS_W[PLACE IN LEAGUE]))</f>
        <v>15</v>
      </c>
      <c r="L2241">
        <f>16-INDEX(STANDINGS_K[],MATCH(Table1[[#This Row],[COMBINED]],STANDINGS_K[COMBINED],0),COLUMN(STANDINGS_K[PLACE IN LEAGUE]))</f>
        <v>14</v>
      </c>
      <c r="M2241">
        <f>16-INDEX(STANDINGS_SV[],MATCH(Table1[[#This Row],[COMBINED]],STANDINGS_SV[COMBINED],0),COLUMN(STANDINGS_SV[PLACE IN LEAGUE]))</f>
        <v>12</v>
      </c>
      <c r="N2241">
        <f>SUM(Table1[[#This Row],[BA]:[SV]])</f>
        <v>110</v>
      </c>
      <c r="O2241">
        <v>1</v>
      </c>
    </row>
    <row r="2242" spans="1:15" x14ac:dyDescent="0.25">
      <c r="A2242" t="s">
        <v>2230</v>
      </c>
      <c r="B2242" t="s">
        <v>2227</v>
      </c>
      <c r="C2242" t="str">
        <f>Table1[[#This Row],[League]]&amp;Table1[[#This Row],[Team]]</f>
        <v>$150 Draft Champions Jan 31 1:00 pm Lg.3640Team LeValley 4</v>
      </c>
      <c r="D2242">
        <f>16-INDEX(STANDINGS_BA[],MATCH(Table1[[#This Row],[COMBINED]],STANDINGS_BA[COMBINED],0),COLUMN(STANDINGS_BA[PLACE IN LEAGUE]))</f>
        <v>11</v>
      </c>
      <c r="E2242">
        <f>16-INDEX(STANDINGS_R[],MATCH(Table1[[#This Row],[COMBINED]],STANDINGS_R[COMBINED],0),COLUMN(STANDINGS_R[PLACE IN LEAGUE]))</f>
        <v>15</v>
      </c>
      <c r="F2242">
        <f>16-INDEX(STANDINGS_HR[],MATCH(Table1[[#This Row],[COMBINED]],STANDINGS_HR[COMBINED],0),COLUMN(STANDINGS_HR[PLACE IN LEAGUE]))</f>
        <v>14</v>
      </c>
      <c r="G2242">
        <f>16-INDEX(STANDINGS_RBI[],MATCH(Table1[[#This Row],[COMBINED]],STANDINGS_RBI[COMBINED],0),COLUMN(STANDINGS_RBI[PLACE IN LEAGUE]))</f>
        <v>7</v>
      </c>
      <c r="H2242">
        <f>16-INDEX(STANDINGS_SB[],MATCH(Table1[[#This Row],[COMBINED]],STANDINGS_SB[COMBINED],0),COLUMN(STANDINGS_SB[PLACE IN LEAGUE]))</f>
        <v>11</v>
      </c>
      <c r="I2242">
        <f>16-INDEX(STANDINGS_ERA[],MATCH(Table1[[#This Row],[COMBINED]],STANDINGS_ERA[COMBINED],0),COLUMN(STANDINGS_ERA[PLACE IN LEAGUE]))</f>
        <v>12</v>
      </c>
      <c r="J2242">
        <f>16-INDEX(STANDINGS_WHIP[],MATCH(Table1[[#This Row],[COMBINED]],STANDINGS_WHIP[COMBINED],0),COLUMN(STANDINGS_WHIP[PLACE IN LEAGUE]))</f>
        <v>9</v>
      </c>
      <c r="K2242">
        <f>16-INDEX(STANDINGS_W[],MATCH(Table1[[#This Row],[COMBINED]],STANDINGS_W[COMBINED],0),COLUMN(STANDINGS_W[PLACE IN LEAGUE]))</f>
        <v>8</v>
      </c>
      <c r="L2242">
        <f>16-INDEX(STANDINGS_K[],MATCH(Table1[[#This Row],[COMBINED]],STANDINGS_K[COMBINED],0),COLUMN(STANDINGS_K[PLACE IN LEAGUE]))</f>
        <v>12</v>
      </c>
      <c r="M2242">
        <f>16-INDEX(STANDINGS_SV[],MATCH(Table1[[#This Row],[COMBINED]],STANDINGS_SV[COMBINED],0),COLUMN(STANDINGS_SV[PLACE IN LEAGUE]))</f>
        <v>4</v>
      </c>
      <c r="N2242">
        <f>SUM(Table1[[#This Row],[BA]:[SV]])</f>
        <v>103</v>
      </c>
      <c r="O2242">
        <v>2</v>
      </c>
    </row>
    <row r="2243" spans="1:15" x14ac:dyDescent="0.25">
      <c r="A2243" t="s">
        <v>2234</v>
      </c>
      <c r="B2243" t="s">
        <v>2227</v>
      </c>
      <c r="C2243" t="str">
        <f>Table1[[#This Row],[League]]&amp;Table1[[#This Row],[Team]]</f>
        <v>$150 Draft Champions Jan 31 1:00 pm Lg.3640Lower Deckers DC2</v>
      </c>
      <c r="D2243">
        <f>16-INDEX(STANDINGS_BA[],MATCH(Table1[[#This Row],[COMBINED]],STANDINGS_BA[COMBINED],0),COLUMN(STANDINGS_BA[PLACE IN LEAGUE]))</f>
        <v>7</v>
      </c>
      <c r="E2243">
        <f>16-INDEX(STANDINGS_R[],MATCH(Table1[[#This Row],[COMBINED]],STANDINGS_R[COMBINED],0),COLUMN(STANDINGS_R[PLACE IN LEAGUE]))</f>
        <v>14</v>
      </c>
      <c r="F2243">
        <f>16-INDEX(STANDINGS_HR[],MATCH(Table1[[#This Row],[COMBINED]],STANDINGS_HR[COMBINED],0),COLUMN(STANDINGS_HR[PLACE IN LEAGUE]))</f>
        <v>15</v>
      </c>
      <c r="G2243">
        <f>16-INDEX(STANDINGS_RBI[],MATCH(Table1[[#This Row],[COMBINED]],STANDINGS_RBI[COMBINED],0),COLUMN(STANDINGS_RBI[PLACE IN LEAGUE]))</f>
        <v>15</v>
      </c>
      <c r="H2243">
        <f>16-INDEX(STANDINGS_SB[],MATCH(Table1[[#This Row],[COMBINED]],STANDINGS_SB[COMBINED],0),COLUMN(STANDINGS_SB[PLACE IN LEAGUE]))</f>
        <v>12</v>
      </c>
      <c r="I2243">
        <f>16-INDEX(STANDINGS_ERA[],MATCH(Table1[[#This Row],[COMBINED]],STANDINGS_ERA[COMBINED],0),COLUMN(STANDINGS_ERA[PLACE IN LEAGUE]))</f>
        <v>9</v>
      </c>
      <c r="J2243">
        <f>16-INDEX(STANDINGS_WHIP[],MATCH(Table1[[#This Row],[COMBINED]],STANDINGS_WHIP[COMBINED],0),COLUMN(STANDINGS_WHIP[PLACE IN LEAGUE]))</f>
        <v>7</v>
      </c>
      <c r="K2243">
        <f>16-INDEX(STANDINGS_W[],MATCH(Table1[[#This Row],[COMBINED]],STANDINGS_W[COMBINED],0),COLUMN(STANDINGS_W[PLACE IN LEAGUE]))</f>
        <v>5</v>
      </c>
      <c r="L2243">
        <f>16-INDEX(STANDINGS_K[],MATCH(Table1[[#This Row],[COMBINED]],STANDINGS_K[COMBINED],0),COLUMN(STANDINGS_K[PLACE IN LEAGUE]))</f>
        <v>7</v>
      </c>
      <c r="M2243">
        <f>16-INDEX(STANDINGS_SV[],MATCH(Table1[[#This Row],[COMBINED]],STANDINGS_SV[COMBINED],0),COLUMN(STANDINGS_SV[PLACE IN LEAGUE]))</f>
        <v>10</v>
      </c>
      <c r="N2243">
        <f>SUM(Table1[[#This Row],[BA]:[SV]])</f>
        <v>101</v>
      </c>
      <c r="O2243">
        <v>3</v>
      </c>
    </row>
    <row r="2244" spans="1:15" x14ac:dyDescent="0.25">
      <c r="A2244" t="s">
        <v>2226</v>
      </c>
      <c r="B2244" t="s">
        <v>2227</v>
      </c>
      <c r="C2244" t="str">
        <f>Table1[[#This Row],[League]]&amp;Table1[[#This Row],[Team]]</f>
        <v>$150 Draft Champions Jan 31 1:00 pm Lg.3640Team Weeks</v>
      </c>
      <c r="D2244">
        <f>16-INDEX(STANDINGS_BA[],MATCH(Table1[[#This Row],[COMBINED]],STANDINGS_BA[COMBINED],0),COLUMN(STANDINGS_BA[PLACE IN LEAGUE]))</f>
        <v>15</v>
      </c>
      <c r="E2244">
        <f>16-INDEX(STANDINGS_R[],MATCH(Table1[[#This Row],[COMBINED]],STANDINGS_R[COMBINED],0),COLUMN(STANDINGS_R[PLACE IN LEAGUE]))</f>
        <v>8</v>
      </c>
      <c r="F2244">
        <f>16-INDEX(STANDINGS_HR[],MATCH(Table1[[#This Row],[COMBINED]],STANDINGS_HR[COMBINED],0),COLUMN(STANDINGS_HR[PLACE IN LEAGUE]))</f>
        <v>6</v>
      </c>
      <c r="G2244">
        <f>16-INDEX(STANDINGS_RBI[],MATCH(Table1[[#This Row],[COMBINED]],STANDINGS_RBI[COMBINED],0),COLUMN(STANDINGS_RBI[PLACE IN LEAGUE]))</f>
        <v>12</v>
      </c>
      <c r="H2244">
        <f>16-INDEX(STANDINGS_SB[],MATCH(Table1[[#This Row],[COMBINED]],STANDINGS_SB[COMBINED],0),COLUMN(STANDINGS_SB[PLACE IN LEAGUE]))</f>
        <v>5</v>
      </c>
      <c r="I2244">
        <f>16-INDEX(STANDINGS_ERA[],MATCH(Table1[[#This Row],[COMBINED]],STANDINGS_ERA[COMBINED],0),COLUMN(STANDINGS_ERA[PLACE IN LEAGUE]))</f>
        <v>14</v>
      </c>
      <c r="J2244">
        <f>16-INDEX(STANDINGS_WHIP[],MATCH(Table1[[#This Row],[COMBINED]],STANDINGS_WHIP[COMBINED],0),COLUMN(STANDINGS_WHIP[PLACE IN LEAGUE]))</f>
        <v>12</v>
      </c>
      <c r="K2244">
        <f>16-INDEX(STANDINGS_W[],MATCH(Table1[[#This Row],[COMBINED]],STANDINGS_W[COMBINED],0),COLUMN(STANDINGS_W[PLACE IN LEAGUE]))</f>
        <v>11</v>
      </c>
      <c r="L2244">
        <f>16-INDEX(STANDINGS_K[],MATCH(Table1[[#This Row],[COMBINED]],STANDINGS_K[COMBINED],0),COLUMN(STANDINGS_K[PLACE IN LEAGUE]))</f>
        <v>8</v>
      </c>
      <c r="M2244">
        <f>16-INDEX(STANDINGS_SV[],MATCH(Table1[[#This Row],[COMBINED]],STANDINGS_SV[COMBINED],0),COLUMN(STANDINGS_SV[PLACE IN LEAGUE]))</f>
        <v>9</v>
      </c>
      <c r="N2244">
        <f>SUM(Table1[[#This Row],[BA]:[SV]])</f>
        <v>100</v>
      </c>
      <c r="O2244">
        <v>4</v>
      </c>
    </row>
    <row r="2245" spans="1:15" x14ac:dyDescent="0.25">
      <c r="A2245" t="s">
        <v>2231</v>
      </c>
      <c r="B2245" t="s">
        <v>2227</v>
      </c>
      <c r="C2245" t="str">
        <f>Table1[[#This Row],[League]]&amp;Table1[[#This Row],[Team]]</f>
        <v>$150 Draft Champions Jan 31 1:00 pm Lg.3640VB Three</v>
      </c>
      <c r="D2245">
        <f>16-INDEX(STANDINGS_BA[],MATCH(Table1[[#This Row],[COMBINED]],STANDINGS_BA[COMBINED],0),COLUMN(STANDINGS_BA[PLACE IN LEAGUE]))</f>
        <v>10</v>
      </c>
      <c r="E2245">
        <f>16-INDEX(STANDINGS_R[],MATCH(Table1[[#This Row],[COMBINED]],STANDINGS_R[COMBINED],0),COLUMN(STANDINGS_R[PLACE IN LEAGUE]))</f>
        <v>11</v>
      </c>
      <c r="F2245">
        <f>16-INDEX(STANDINGS_HR[],MATCH(Table1[[#This Row],[COMBINED]],STANDINGS_HR[COMBINED],0),COLUMN(STANDINGS_HR[PLACE IN LEAGUE]))</f>
        <v>1</v>
      </c>
      <c r="G2245">
        <f>16-INDEX(STANDINGS_RBI[],MATCH(Table1[[#This Row],[COMBINED]],STANDINGS_RBI[COMBINED],0),COLUMN(STANDINGS_RBI[PLACE IN LEAGUE]))</f>
        <v>1</v>
      </c>
      <c r="H2245">
        <f>16-INDEX(STANDINGS_SB[],MATCH(Table1[[#This Row],[COMBINED]],STANDINGS_SB[COMBINED],0),COLUMN(STANDINGS_SB[PLACE IN LEAGUE]))</f>
        <v>14</v>
      </c>
      <c r="I2245">
        <f>16-INDEX(STANDINGS_ERA[],MATCH(Table1[[#This Row],[COMBINED]],STANDINGS_ERA[COMBINED],0),COLUMN(STANDINGS_ERA[PLACE IN LEAGUE]))</f>
        <v>11</v>
      </c>
      <c r="J2245">
        <f>16-INDEX(STANDINGS_WHIP[],MATCH(Table1[[#This Row],[COMBINED]],STANDINGS_WHIP[COMBINED],0),COLUMN(STANDINGS_WHIP[PLACE IN LEAGUE]))</f>
        <v>14</v>
      </c>
      <c r="K2245">
        <f>16-INDEX(STANDINGS_W[],MATCH(Table1[[#This Row],[COMBINED]],STANDINGS_W[COMBINED],0),COLUMN(STANDINGS_W[PLACE IN LEAGUE]))</f>
        <v>14</v>
      </c>
      <c r="L2245">
        <f>16-INDEX(STANDINGS_K[],MATCH(Table1[[#This Row],[COMBINED]],STANDINGS_K[COMBINED],0),COLUMN(STANDINGS_K[PLACE IN LEAGUE]))</f>
        <v>11</v>
      </c>
      <c r="M2245">
        <f>16-INDEX(STANDINGS_SV[],MATCH(Table1[[#This Row],[COMBINED]],STANDINGS_SV[COMBINED],0),COLUMN(STANDINGS_SV[PLACE IN LEAGUE]))</f>
        <v>11</v>
      </c>
      <c r="N2245">
        <f>SUM(Table1[[#This Row],[BA]:[SV]])</f>
        <v>98</v>
      </c>
      <c r="O2245">
        <v>5</v>
      </c>
    </row>
    <row r="2246" spans="1:15" x14ac:dyDescent="0.25">
      <c r="A2246" t="s">
        <v>2236</v>
      </c>
      <c r="B2246" t="s">
        <v>2227</v>
      </c>
      <c r="C2246" t="str">
        <f>Table1[[#This Row],[League]]&amp;Table1[[#This Row],[Team]]</f>
        <v>$150 Draft Champions Jan 31 1:00 pm Lg.3640ItIsWhatItIs</v>
      </c>
      <c r="D2246">
        <f>16-INDEX(STANDINGS_BA[],MATCH(Table1[[#This Row],[COMBINED]],STANDINGS_BA[COMBINED],0),COLUMN(STANDINGS_BA[PLACE IN LEAGUE]))</f>
        <v>5</v>
      </c>
      <c r="E2246">
        <f>16-INDEX(STANDINGS_R[],MATCH(Table1[[#This Row],[COMBINED]],STANDINGS_R[COMBINED],0),COLUMN(STANDINGS_R[PLACE IN LEAGUE]))</f>
        <v>4</v>
      </c>
      <c r="F2246">
        <f>16-INDEX(STANDINGS_HR[],MATCH(Table1[[#This Row],[COMBINED]],STANDINGS_HR[COMBINED],0),COLUMN(STANDINGS_HR[PLACE IN LEAGUE]))</f>
        <v>10</v>
      </c>
      <c r="G2246">
        <f>16-INDEX(STANDINGS_RBI[],MATCH(Table1[[#This Row],[COMBINED]],STANDINGS_RBI[COMBINED],0),COLUMN(STANDINGS_RBI[PLACE IN LEAGUE]))</f>
        <v>9</v>
      </c>
      <c r="H2246">
        <f>16-INDEX(STANDINGS_SB[],MATCH(Table1[[#This Row],[COMBINED]],STANDINGS_SB[COMBINED],0),COLUMN(STANDINGS_SB[PLACE IN LEAGUE]))</f>
        <v>9</v>
      </c>
      <c r="I2246">
        <f>16-INDEX(STANDINGS_ERA[],MATCH(Table1[[#This Row],[COMBINED]],STANDINGS_ERA[COMBINED],0),COLUMN(STANDINGS_ERA[PLACE IN LEAGUE]))</f>
        <v>13</v>
      </c>
      <c r="J2246">
        <f>16-INDEX(STANDINGS_WHIP[],MATCH(Table1[[#This Row],[COMBINED]],STANDINGS_WHIP[COMBINED],0),COLUMN(STANDINGS_WHIP[PLACE IN LEAGUE]))</f>
        <v>11</v>
      </c>
      <c r="K2246">
        <f>16-INDEX(STANDINGS_W[],MATCH(Table1[[#This Row],[COMBINED]],STANDINGS_W[COMBINED],0),COLUMN(STANDINGS_W[PLACE IN LEAGUE]))</f>
        <v>9</v>
      </c>
      <c r="L2246">
        <f>16-INDEX(STANDINGS_K[],MATCH(Table1[[#This Row],[COMBINED]],STANDINGS_K[COMBINED],0),COLUMN(STANDINGS_K[PLACE IN LEAGUE]))</f>
        <v>15</v>
      </c>
      <c r="M2246">
        <f>16-INDEX(STANDINGS_SV[],MATCH(Table1[[#This Row],[COMBINED]],STANDINGS_SV[COMBINED],0),COLUMN(STANDINGS_SV[PLACE IN LEAGUE]))</f>
        <v>7</v>
      </c>
      <c r="N2246">
        <f>SUM(Table1[[#This Row],[BA]:[SV]])</f>
        <v>92</v>
      </c>
      <c r="O2246">
        <v>6</v>
      </c>
    </row>
    <row r="2247" spans="1:15" x14ac:dyDescent="0.25">
      <c r="A2247" t="s">
        <v>2229</v>
      </c>
      <c r="B2247" t="s">
        <v>2227</v>
      </c>
      <c r="C2247" t="str">
        <f>Table1[[#This Row],[League]]&amp;Table1[[#This Row],[Team]]</f>
        <v>$150 Draft Champions Jan 31 1:00 pm Lg.36402016 DC003</v>
      </c>
      <c r="D2247">
        <f>16-INDEX(STANDINGS_BA[],MATCH(Table1[[#This Row],[COMBINED]],STANDINGS_BA[COMBINED],0),COLUMN(STANDINGS_BA[PLACE IN LEAGUE]))</f>
        <v>12</v>
      </c>
      <c r="E2247">
        <f>16-INDEX(STANDINGS_R[],MATCH(Table1[[#This Row],[COMBINED]],STANDINGS_R[COMBINED],0),COLUMN(STANDINGS_R[PLACE IN LEAGUE]))</f>
        <v>13</v>
      </c>
      <c r="F2247">
        <f>16-INDEX(STANDINGS_HR[],MATCH(Table1[[#This Row],[COMBINED]],STANDINGS_HR[COMBINED],0),COLUMN(STANDINGS_HR[PLACE IN LEAGUE]))</f>
        <v>12</v>
      </c>
      <c r="G2247">
        <f>16-INDEX(STANDINGS_RBI[],MATCH(Table1[[#This Row],[COMBINED]],STANDINGS_RBI[COMBINED],0),COLUMN(STANDINGS_RBI[PLACE IN LEAGUE]))</f>
        <v>13</v>
      </c>
      <c r="H2247">
        <f>16-INDEX(STANDINGS_SB[],MATCH(Table1[[#This Row],[COMBINED]],STANDINGS_SB[COMBINED],0),COLUMN(STANDINGS_SB[PLACE IN LEAGUE]))</f>
        <v>13</v>
      </c>
      <c r="I2247">
        <f>16-INDEX(STANDINGS_ERA[],MATCH(Table1[[#This Row],[COMBINED]],STANDINGS_ERA[COMBINED],0),COLUMN(STANDINGS_ERA[PLACE IN LEAGUE]))</f>
        <v>1</v>
      </c>
      <c r="J2247">
        <f>16-INDEX(STANDINGS_WHIP[],MATCH(Table1[[#This Row],[COMBINED]],STANDINGS_WHIP[COMBINED],0),COLUMN(STANDINGS_WHIP[PLACE IN LEAGUE]))</f>
        <v>1</v>
      </c>
      <c r="K2247">
        <f>16-INDEX(STANDINGS_W[],MATCH(Table1[[#This Row],[COMBINED]],STANDINGS_W[COMBINED],0),COLUMN(STANDINGS_W[PLACE IN LEAGUE]))</f>
        <v>6</v>
      </c>
      <c r="L2247">
        <f>16-INDEX(STANDINGS_K[],MATCH(Table1[[#This Row],[COMBINED]],STANDINGS_K[COMBINED],0),COLUMN(STANDINGS_K[PLACE IN LEAGUE]))</f>
        <v>13</v>
      </c>
      <c r="M2247">
        <f>16-INDEX(STANDINGS_SV[],MATCH(Table1[[#This Row],[COMBINED]],STANDINGS_SV[COMBINED],0),COLUMN(STANDINGS_SV[PLACE IN LEAGUE]))</f>
        <v>3</v>
      </c>
      <c r="N2247">
        <f>SUM(Table1[[#This Row],[BA]:[SV]])</f>
        <v>87</v>
      </c>
      <c r="O2247">
        <v>7</v>
      </c>
    </row>
    <row r="2248" spans="1:15" x14ac:dyDescent="0.25">
      <c r="A2248" t="s">
        <v>650</v>
      </c>
      <c r="B2248" t="s">
        <v>2227</v>
      </c>
      <c r="C2248" t="str">
        <f>Table1[[#This Row],[League]]&amp;Table1[[#This Row],[Team]]</f>
        <v>$150 Draft Champions Jan 31 1:00 pm Lg.3640Team Stein</v>
      </c>
      <c r="D2248">
        <f>16-INDEX(STANDINGS_BA[],MATCH(Table1[[#This Row],[COMBINED]],STANDINGS_BA[COMBINED],0),COLUMN(STANDINGS_BA[PLACE IN LEAGUE]))</f>
        <v>13</v>
      </c>
      <c r="E2248">
        <f>16-INDEX(STANDINGS_R[],MATCH(Table1[[#This Row],[COMBINED]],STANDINGS_R[COMBINED],0),COLUMN(STANDINGS_R[PLACE IN LEAGUE]))</f>
        <v>10</v>
      </c>
      <c r="F2248">
        <f>16-INDEX(STANDINGS_HR[],MATCH(Table1[[#This Row],[COMBINED]],STANDINGS_HR[COMBINED],0),COLUMN(STANDINGS_HR[PLACE IN LEAGUE]))</f>
        <v>11</v>
      </c>
      <c r="G2248">
        <f>16-INDEX(STANDINGS_RBI[],MATCH(Table1[[#This Row],[COMBINED]],STANDINGS_RBI[COMBINED],0),COLUMN(STANDINGS_RBI[PLACE IN LEAGUE]))</f>
        <v>11</v>
      </c>
      <c r="H2248">
        <f>16-INDEX(STANDINGS_SB[],MATCH(Table1[[#This Row],[COMBINED]],STANDINGS_SB[COMBINED],0),COLUMN(STANDINGS_SB[PLACE IN LEAGUE]))</f>
        <v>10</v>
      </c>
      <c r="I2248">
        <f>16-INDEX(STANDINGS_ERA[],MATCH(Table1[[#This Row],[COMBINED]],STANDINGS_ERA[COMBINED],0),COLUMN(STANDINGS_ERA[PLACE IN LEAGUE]))</f>
        <v>7</v>
      </c>
      <c r="J2248">
        <f>16-INDEX(STANDINGS_WHIP[],MATCH(Table1[[#This Row],[COMBINED]],STANDINGS_WHIP[COMBINED],0),COLUMN(STANDINGS_WHIP[PLACE IN LEAGUE]))</f>
        <v>5</v>
      </c>
      <c r="K2248">
        <f>16-INDEX(STANDINGS_W[],MATCH(Table1[[#This Row],[COMBINED]],STANDINGS_W[COMBINED],0),COLUMN(STANDINGS_W[PLACE IN LEAGUE]))</f>
        <v>4</v>
      </c>
      <c r="L2248">
        <f>16-INDEX(STANDINGS_K[],MATCH(Table1[[#This Row],[COMBINED]],STANDINGS_K[COMBINED],0),COLUMN(STANDINGS_K[PLACE IN LEAGUE]))</f>
        <v>5</v>
      </c>
      <c r="M2248">
        <f>16-INDEX(STANDINGS_SV[],MATCH(Table1[[#This Row],[COMBINED]],STANDINGS_SV[COMBINED],0),COLUMN(STANDINGS_SV[PLACE IN LEAGUE]))</f>
        <v>2</v>
      </c>
      <c r="N2248">
        <f>SUM(Table1[[#This Row],[BA]:[SV]])</f>
        <v>78</v>
      </c>
      <c r="O2248">
        <v>8</v>
      </c>
    </row>
    <row r="2249" spans="1:15" x14ac:dyDescent="0.25">
      <c r="A2249" t="s">
        <v>2228</v>
      </c>
      <c r="B2249" t="s">
        <v>2227</v>
      </c>
      <c r="C2249" t="str">
        <f>Table1[[#This Row],[League]]&amp;Table1[[#This Row],[Team]]</f>
        <v>$150 Draft Champions Jan 31 1:00 pm Lg.3640Team Cox</v>
      </c>
      <c r="D2249">
        <f>16-INDEX(STANDINGS_BA[],MATCH(Table1[[#This Row],[COMBINED]],STANDINGS_BA[COMBINED],0),COLUMN(STANDINGS_BA[PLACE IN LEAGUE]))</f>
        <v>14</v>
      </c>
      <c r="E2249">
        <f>16-INDEX(STANDINGS_R[],MATCH(Table1[[#This Row],[COMBINED]],STANDINGS_R[COMBINED],0),COLUMN(STANDINGS_R[PLACE IN LEAGUE]))</f>
        <v>9</v>
      </c>
      <c r="F2249">
        <f>16-INDEX(STANDINGS_HR[],MATCH(Table1[[#This Row],[COMBINED]],STANDINGS_HR[COMBINED],0),COLUMN(STANDINGS_HR[PLACE IN LEAGUE]))</f>
        <v>9</v>
      </c>
      <c r="G2249">
        <f>16-INDEX(STANDINGS_RBI[],MATCH(Table1[[#This Row],[COMBINED]],STANDINGS_RBI[COMBINED],0),COLUMN(STANDINGS_RBI[PLACE IN LEAGUE]))</f>
        <v>14</v>
      </c>
      <c r="H2249">
        <f>16-INDEX(STANDINGS_SB[],MATCH(Table1[[#This Row],[COMBINED]],STANDINGS_SB[COMBINED],0),COLUMN(STANDINGS_SB[PLACE IN LEAGUE]))</f>
        <v>6</v>
      </c>
      <c r="I2249">
        <f>16-INDEX(STANDINGS_ERA[],MATCH(Table1[[#This Row],[COMBINED]],STANDINGS_ERA[COMBINED],0),COLUMN(STANDINGS_ERA[PLACE IN LEAGUE]))</f>
        <v>6</v>
      </c>
      <c r="J2249">
        <f>16-INDEX(STANDINGS_WHIP[],MATCH(Table1[[#This Row],[COMBINED]],STANDINGS_WHIP[COMBINED],0),COLUMN(STANDINGS_WHIP[PLACE IN LEAGUE]))</f>
        <v>3</v>
      </c>
      <c r="K2249">
        <f>16-INDEX(STANDINGS_W[],MATCH(Table1[[#This Row],[COMBINED]],STANDINGS_W[COMBINED],0),COLUMN(STANDINGS_W[PLACE IN LEAGUE]))</f>
        <v>7</v>
      </c>
      <c r="L2249">
        <f>16-INDEX(STANDINGS_K[],MATCH(Table1[[#This Row],[COMBINED]],STANDINGS_K[COMBINED],0),COLUMN(STANDINGS_K[PLACE IN LEAGUE]))</f>
        <v>4</v>
      </c>
      <c r="M2249">
        <f>16-INDEX(STANDINGS_SV[],MATCH(Table1[[#This Row],[COMBINED]],STANDINGS_SV[COMBINED],0),COLUMN(STANDINGS_SV[PLACE IN LEAGUE]))</f>
        <v>5</v>
      </c>
      <c r="N2249">
        <f>SUM(Table1[[#This Row],[BA]:[SV]])</f>
        <v>77</v>
      </c>
      <c r="O2249">
        <v>9</v>
      </c>
    </row>
    <row r="2250" spans="1:15" x14ac:dyDescent="0.25">
      <c r="A2250" t="s">
        <v>2239</v>
      </c>
      <c r="B2250" t="s">
        <v>2227</v>
      </c>
      <c r="C2250" t="str">
        <f>Table1[[#This Row],[League]]&amp;Table1[[#This Row],[Team]]</f>
        <v>$150 Draft Champions Jan 31 1:00 pm Lg.3640Charger Bar 5</v>
      </c>
      <c r="D2250">
        <f>16-INDEX(STANDINGS_BA[],MATCH(Table1[[#This Row],[COMBINED]],STANDINGS_BA[COMBINED],0),COLUMN(STANDINGS_BA[PLACE IN LEAGUE]))</f>
        <v>2</v>
      </c>
      <c r="E2250">
        <f>16-INDEX(STANDINGS_R[],MATCH(Table1[[#This Row],[COMBINED]],STANDINGS_R[COMBINED],0),COLUMN(STANDINGS_R[PLACE IN LEAGUE]))</f>
        <v>7</v>
      </c>
      <c r="F2250">
        <f>16-INDEX(STANDINGS_HR[],MATCH(Table1[[#This Row],[COMBINED]],STANDINGS_HR[COMBINED],0),COLUMN(STANDINGS_HR[PLACE IN LEAGUE]))</f>
        <v>7</v>
      </c>
      <c r="G2250">
        <f>16-INDEX(STANDINGS_RBI[],MATCH(Table1[[#This Row],[COMBINED]],STANDINGS_RBI[COMBINED],0),COLUMN(STANDINGS_RBI[PLACE IN LEAGUE]))</f>
        <v>6</v>
      </c>
      <c r="H2250">
        <f>16-INDEX(STANDINGS_SB[],MATCH(Table1[[#This Row],[COMBINED]],STANDINGS_SB[COMBINED],0),COLUMN(STANDINGS_SB[PLACE IN LEAGUE]))</f>
        <v>7</v>
      </c>
      <c r="I2250">
        <f>16-INDEX(STANDINGS_ERA[],MATCH(Table1[[#This Row],[COMBINED]],STANDINGS_ERA[COMBINED],0),COLUMN(STANDINGS_ERA[PLACE IN LEAGUE]))</f>
        <v>3</v>
      </c>
      <c r="J2250">
        <f>16-INDEX(STANDINGS_WHIP[],MATCH(Table1[[#This Row],[COMBINED]],STANDINGS_WHIP[COMBINED],0),COLUMN(STANDINGS_WHIP[PLACE IN LEAGUE]))</f>
        <v>8</v>
      </c>
      <c r="K2250">
        <f>16-INDEX(STANDINGS_W[],MATCH(Table1[[#This Row],[COMBINED]],STANDINGS_W[COMBINED],0),COLUMN(STANDINGS_W[PLACE IN LEAGUE]))</f>
        <v>12</v>
      </c>
      <c r="L2250">
        <f>16-INDEX(STANDINGS_K[],MATCH(Table1[[#This Row],[COMBINED]],STANDINGS_K[COMBINED],0),COLUMN(STANDINGS_K[PLACE IN LEAGUE]))</f>
        <v>6</v>
      </c>
      <c r="M2250">
        <f>16-INDEX(STANDINGS_SV[],MATCH(Table1[[#This Row],[COMBINED]],STANDINGS_SV[COMBINED],0),COLUMN(STANDINGS_SV[PLACE IN LEAGUE]))</f>
        <v>8</v>
      </c>
      <c r="N2250">
        <f>SUM(Table1[[#This Row],[BA]:[SV]])</f>
        <v>66</v>
      </c>
      <c r="O2250">
        <v>10</v>
      </c>
    </row>
    <row r="2251" spans="1:15" x14ac:dyDescent="0.25">
      <c r="A2251" t="s">
        <v>2240</v>
      </c>
      <c r="B2251" t="s">
        <v>2227</v>
      </c>
      <c r="C2251" t="str">
        <f>Table1[[#This Row],[League]]&amp;Table1[[#This Row],[Team]]</f>
        <v>$150 Draft Champions Jan 31 1:00 pm Lg.3640Bryce to the Top</v>
      </c>
      <c r="D2251">
        <f>16-INDEX(STANDINGS_BA[],MATCH(Table1[[#This Row],[COMBINED]],STANDINGS_BA[COMBINED],0),COLUMN(STANDINGS_BA[PLACE IN LEAGUE]))</f>
        <v>1</v>
      </c>
      <c r="E2251">
        <f>16-INDEX(STANDINGS_R[],MATCH(Table1[[#This Row],[COMBINED]],STANDINGS_R[COMBINED],0),COLUMN(STANDINGS_R[PLACE IN LEAGUE]))</f>
        <v>2</v>
      </c>
      <c r="F2251">
        <f>16-INDEX(STANDINGS_HR[],MATCH(Table1[[#This Row],[COMBINED]],STANDINGS_HR[COMBINED],0),COLUMN(STANDINGS_HR[PLACE IN LEAGUE]))</f>
        <v>13</v>
      </c>
      <c r="G2251">
        <f>16-INDEX(STANDINGS_RBI[],MATCH(Table1[[#This Row],[COMBINED]],STANDINGS_RBI[COMBINED],0),COLUMN(STANDINGS_RBI[PLACE IN LEAGUE]))</f>
        <v>8</v>
      </c>
      <c r="H2251">
        <f>16-INDEX(STANDINGS_SB[],MATCH(Table1[[#This Row],[COMBINED]],STANDINGS_SB[COMBINED],0),COLUMN(STANDINGS_SB[PLACE IN LEAGUE]))</f>
        <v>4</v>
      </c>
      <c r="I2251">
        <f>16-INDEX(STANDINGS_ERA[],MATCH(Table1[[#This Row],[COMBINED]],STANDINGS_ERA[COMBINED],0),COLUMN(STANDINGS_ERA[PLACE IN LEAGUE]))</f>
        <v>5</v>
      </c>
      <c r="J2251">
        <f>16-INDEX(STANDINGS_WHIP[],MATCH(Table1[[#This Row],[COMBINED]],STANDINGS_WHIP[COMBINED],0),COLUMN(STANDINGS_WHIP[PLACE IN LEAGUE]))</f>
        <v>10</v>
      </c>
      <c r="K2251">
        <f>16-INDEX(STANDINGS_W[],MATCH(Table1[[#This Row],[COMBINED]],STANDINGS_W[COMBINED],0),COLUMN(STANDINGS_W[PLACE IN LEAGUE]))</f>
        <v>3</v>
      </c>
      <c r="L2251">
        <f>16-INDEX(STANDINGS_K[],MATCH(Table1[[#This Row],[COMBINED]],STANDINGS_K[COMBINED],0),COLUMN(STANDINGS_K[PLACE IN LEAGUE]))</f>
        <v>2</v>
      </c>
      <c r="M2251">
        <f>16-INDEX(STANDINGS_SV[],MATCH(Table1[[#This Row],[COMBINED]],STANDINGS_SV[COMBINED],0),COLUMN(STANDINGS_SV[PLACE IN LEAGUE]))</f>
        <v>15</v>
      </c>
      <c r="N2251">
        <f>SUM(Table1[[#This Row],[BA]:[SV]])</f>
        <v>63</v>
      </c>
      <c r="O2251">
        <v>11</v>
      </c>
    </row>
    <row r="2252" spans="1:15" x14ac:dyDescent="0.25">
      <c r="A2252" t="s">
        <v>2233</v>
      </c>
      <c r="B2252" t="s">
        <v>2227</v>
      </c>
      <c r="C2252" t="str">
        <f>Table1[[#This Row],[League]]&amp;Table1[[#This Row],[Team]]</f>
        <v>$150 Draft Champions Jan 31 1:00 pm Lg.3640Fly The W</v>
      </c>
      <c r="D2252">
        <f>16-INDEX(STANDINGS_BA[],MATCH(Table1[[#This Row],[COMBINED]],STANDINGS_BA[COMBINED],0),COLUMN(STANDINGS_BA[PLACE IN LEAGUE]))</f>
        <v>8</v>
      </c>
      <c r="E2252">
        <f>16-INDEX(STANDINGS_R[],MATCH(Table1[[#This Row],[COMBINED]],STANDINGS_R[COMBINED],0),COLUMN(STANDINGS_R[PLACE IN LEAGUE]))</f>
        <v>1</v>
      </c>
      <c r="F2252">
        <f>16-INDEX(STANDINGS_HR[],MATCH(Table1[[#This Row],[COMBINED]],STANDINGS_HR[COMBINED],0),COLUMN(STANDINGS_HR[PLACE IN LEAGUE]))</f>
        <v>4</v>
      </c>
      <c r="G2252">
        <f>16-INDEX(STANDINGS_RBI[],MATCH(Table1[[#This Row],[COMBINED]],STANDINGS_RBI[COMBINED],0),COLUMN(STANDINGS_RBI[PLACE IN LEAGUE]))</f>
        <v>4</v>
      </c>
      <c r="H2252">
        <f>16-INDEX(STANDINGS_SB[],MATCH(Table1[[#This Row],[COMBINED]],STANDINGS_SB[COMBINED],0),COLUMN(STANDINGS_SB[PLACE IN LEAGUE]))</f>
        <v>8</v>
      </c>
      <c r="I2252">
        <f>16-INDEX(STANDINGS_ERA[],MATCH(Table1[[#This Row],[COMBINED]],STANDINGS_ERA[COMBINED],0),COLUMN(STANDINGS_ERA[PLACE IN LEAGUE]))</f>
        <v>8</v>
      </c>
      <c r="J2252">
        <f>16-INDEX(STANDINGS_WHIP[],MATCH(Table1[[#This Row],[COMBINED]],STANDINGS_WHIP[COMBINED],0),COLUMN(STANDINGS_WHIP[PLACE IN LEAGUE]))</f>
        <v>2</v>
      </c>
      <c r="K2252">
        <f>16-INDEX(STANDINGS_W[],MATCH(Table1[[#This Row],[COMBINED]],STANDINGS_W[COMBINED],0),COLUMN(STANDINGS_W[PLACE IN LEAGUE]))</f>
        <v>10</v>
      </c>
      <c r="L2252">
        <f>16-INDEX(STANDINGS_K[],MATCH(Table1[[#This Row],[COMBINED]],STANDINGS_K[COMBINED],0),COLUMN(STANDINGS_K[PLACE IN LEAGUE]))</f>
        <v>10</v>
      </c>
      <c r="M2252">
        <f>16-INDEX(STANDINGS_SV[],MATCH(Table1[[#This Row],[COMBINED]],STANDINGS_SV[COMBINED],0),COLUMN(STANDINGS_SV[PLACE IN LEAGUE]))</f>
        <v>6</v>
      </c>
      <c r="N2252">
        <f>SUM(Table1[[#This Row],[BA]:[SV]])</f>
        <v>61</v>
      </c>
      <c r="O2252">
        <v>12</v>
      </c>
    </row>
    <row r="2253" spans="1:15" x14ac:dyDescent="0.25">
      <c r="A2253" t="s">
        <v>2238</v>
      </c>
      <c r="B2253" t="s">
        <v>2227</v>
      </c>
      <c r="C2253" t="str">
        <f>Table1[[#This Row],[League]]&amp;Table1[[#This Row],[Team]]</f>
        <v>$150 Draft Champions Jan 31 1:00 pm Lg.3640Donald Trump</v>
      </c>
      <c r="D2253">
        <f>16-INDEX(STANDINGS_BA[],MATCH(Table1[[#This Row],[COMBINED]],STANDINGS_BA[COMBINED],0),COLUMN(STANDINGS_BA[PLACE IN LEAGUE]))</f>
        <v>3</v>
      </c>
      <c r="E2253">
        <f>16-INDEX(STANDINGS_R[],MATCH(Table1[[#This Row],[COMBINED]],STANDINGS_R[COMBINED],0),COLUMN(STANDINGS_R[PLACE IN LEAGUE]))</f>
        <v>5</v>
      </c>
      <c r="F2253">
        <f>16-INDEX(STANDINGS_HR[],MATCH(Table1[[#This Row],[COMBINED]],STANDINGS_HR[COMBINED],0),COLUMN(STANDINGS_HR[PLACE IN LEAGUE]))</f>
        <v>8</v>
      </c>
      <c r="G2253">
        <f>16-INDEX(STANDINGS_RBI[],MATCH(Table1[[#This Row],[COMBINED]],STANDINGS_RBI[COMBINED],0),COLUMN(STANDINGS_RBI[PLACE IN LEAGUE]))</f>
        <v>2</v>
      </c>
      <c r="H2253">
        <f>16-INDEX(STANDINGS_SB[],MATCH(Table1[[#This Row],[COMBINED]],STANDINGS_SB[COMBINED],0),COLUMN(STANDINGS_SB[PLACE IN LEAGUE]))</f>
        <v>15</v>
      </c>
      <c r="I2253">
        <f>16-INDEX(STANDINGS_ERA[],MATCH(Table1[[#This Row],[COMBINED]],STANDINGS_ERA[COMBINED],0),COLUMN(STANDINGS_ERA[PLACE IN LEAGUE]))</f>
        <v>4</v>
      </c>
      <c r="J2253">
        <f>16-INDEX(STANDINGS_WHIP[],MATCH(Table1[[#This Row],[COMBINED]],STANDINGS_WHIP[COMBINED],0),COLUMN(STANDINGS_WHIP[PLACE IN LEAGUE]))</f>
        <v>4</v>
      </c>
      <c r="K2253">
        <f>16-INDEX(STANDINGS_W[],MATCH(Table1[[#This Row],[COMBINED]],STANDINGS_W[COMBINED],0),COLUMN(STANDINGS_W[PLACE IN LEAGUE]))</f>
        <v>2</v>
      </c>
      <c r="L2253">
        <f>16-INDEX(STANDINGS_K[],MATCH(Table1[[#This Row],[COMBINED]],STANDINGS_K[COMBINED],0),COLUMN(STANDINGS_K[PLACE IN LEAGUE]))</f>
        <v>3</v>
      </c>
      <c r="M2253">
        <f>16-INDEX(STANDINGS_SV[],MATCH(Table1[[#This Row],[COMBINED]],STANDINGS_SV[COMBINED],0),COLUMN(STANDINGS_SV[PLACE IN LEAGUE]))</f>
        <v>14</v>
      </c>
      <c r="N2253">
        <f>SUM(Table1[[#This Row],[BA]:[SV]])</f>
        <v>60</v>
      </c>
      <c r="O2253">
        <v>13</v>
      </c>
    </row>
    <row r="2254" spans="1:15" x14ac:dyDescent="0.25">
      <c r="A2254" t="s">
        <v>2235</v>
      </c>
      <c r="B2254" t="s">
        <v>2227</v>
      </c>
      <c r="C2254" t="str">
        <f>Table1[[#This Row],[League]]&amp;Table1[[#This Row],[Team]]</f>
        <v>$150 Draft Champions Jan 31 1:00 pm Lg.3640The Krakens</v>
      </c>
      <c r="D2254">
        <f>16-INDEX(STANDINGS_BA[],MATCH(Table1[[#This Row],[COMBINED]],STANDINGS_BA[COMBINED],0),COLUMN(STANDINGS_BA[PLACE IN LEAGUE]))</f>
        <v>6</v>
      </c>
      <c r="E2254">
        <f>16-INDEX(STANDINGS_R[],MATCH(Table1[[#This Row],[COMBINED]],STANDINGS_R[COMBINED],0),COLUMN(STANDINGS_R[PLACE IN LEAGUE]))</f>
        <v>3</v>
      </c>
      <c r="F2254">
        <f>16-INDEX(STANDINGS_HR[],MATCH(Table1[[#This Row],[COMBINED]],STANDINGS_HR[COMBINED],0),COLUMN(STANDINGS_HR[PLACE IN LEAGUE]))</f>
        <v>2</v>
      </c>
      <c r="G2254">
        <f>16-INDEX(STANDINGS_RBI[],MATCH(Table1[[#This Row],[COMBINED]],STANDINGS_RBI[COMBINED],0),COLUMN(STANDINGS_RBI[PLACE IN LEAGUE]))</f>
        <v>5</v>
      </c>
      <c r="H2254">
        <f>16-INDEX(STANDINGS_SB[],MATCH(Table1[[#This Row],[COMBINED]],STANDINGS_SB[COMBINED],0),COLUMN(STANDINGS_SB[PLACE IN LEAGUE]))</f>
        <v>1</v>
      </c>
      <c r="I2254">
        <f>16-INDEX(STANDINGS_ERA[],MATCH(Table1[[#This Row],[COMBINED]],STANDINGS_ERA[COMBINED],0),COLUMN(STANDINGS_ERA[PLACE IN LEAGUE]))</f>
        <v>10</v>
      </c>
      <c r="J2254">
        <f>16-INDEX(STANDINGS_WHIP[],MATCH(Table1[[#This Row],[COMBINED]],STANDINGS_WHIP[COMBINED],0),COLUMN(STANDINGS_WHIP[PLACE IN LEAGUE]))</f>
        <v>13</v>
      </c>
      <c r="K2254">
        <f>16-INDEX(STANDINGS_W[],MATCH(Table1[[#This Row],[COMBINED]],STANDINGS_W[COMBINED],0),COLUMN(STANDINGS_W[PLACE IN LEAGUE]))</f>
        <v>1</v>
      </c>
      <c r="L2254">
        <f>16-INDEX(STANDINGS_K[],MATCH(Table1[[#This Row],[COMBINED]],STANDINGS_K[COMBINED],0),COLUMN(STANDINGS_K[PLACE IN LEAGUE]))</f>
        <v>1</v>
      </c>
      <c r="M2254">
        <f>16-INDEX(STANDINGS_SV[],MATCH(Table1[[#This Row],[COMBINED]],STANDINGS_SV[COMBINED],0),COLUMN(STANDINGS_SV[PLACE IN LEAGUE]))</f>
        <v>13</v>
      </c>
      <c r="N2254">
        <f>SUM(Table1[[#This Row],[BA]:[SV]])</f>
        <v>55</v>
      </c>
      <c r="O2254">
        <v>14</v>
      </c>
    </row>
    <row r="2255" spans="1:15" x14ac:dyDescent="0.25">
      <c r="A2255" t="s">
        <v>2237</v>
      </c>
      <c r="B2255" t="s">
        <v>2227</v>
      </c>
      <c r="C2255" t="str">
        <f>Table1[[#This Row],[League]]&amp;Table1[[#This Row],[Team]]</f>
        <v>$150 Draft Champions Jan 31 1:00 pm Lg.3640Wahoo's on First?</v>
      </c>
      <c r="D2255">
        <f>16-INDEX(STANDINGS_BA[],MATCH(Table1[[#This Row],[COMBINED]],STANDINGS_BA[COMBINED],0),COLUMN(STANDINGS_BA[PLACE IN LEAGUE]))</f>
        <v>4</v>
      </c>
      <c r="E2255">
        <f>16-INDEX(STANDINGS_R[],MATCH(Table1[[#This Row],[COMBINED]],STANDINGS_R[COMBINED],0),COLUMN(STANDINGS_R[PLACE IN LEAGUE]))</f>
        <v>6</v>
      </c>
      <c r="F2255">
        <f>16-INDEX(STANDINGS_HR[],MATCH(Table1[[#This Row],[COMBINED]],STANDINGS_HR[COMBINED],0),COLUMN(STANDINGS_HR[PLACE IN LEAGUE]))</f>
        <v>3</v>
      </c>
      <c r="G2255">
        <f>16-INDEX(STANDINGS_RBI[],MATCH(Table1[[#This Row],[COMBINED]],STANDINGS_RBI[COMBINED],0),COLUMN(STANDINGS_RBI[PLACE IN LEAGUE]))</f>
        <v>3</v>
      </c>
      <c r="H2255">
        <f>16-INDEX(STANDINGS_SB[],MATCH(Table1[[#This Row],[COMBINED]],STANDINGS_SB[COMBINED],0),COLUMN(STANDINGS_SB[PLACE IN LEAGUE]))</f>
        <v>2</v>
      </c>
      <c r="I2255">
        <f>16-INDEX(STANDINGS_ERA[],MATCH(Table1[[#This Row],[COMBINED]],STANDINGS_ERA[COMBINED],0),COLUMN(STANDINGS_ERA[PLACE IN LEAGUE]))</f>
        <v>2</v>
      </c>
      <c r="J2255">
        <f>16-INDEX(STANDINGS_WHIP[],MATCH(Table1[[#This Row],[COMBINED]],STANDINGS_WHIP[COMBINED],0),COLUMN(STANDINGS_WHIP[PLACE IN LEAGUE]))</f>
        <v>6</v>
      </c>
      <c r="K2255">
        <f>16-INDEX(STANDINGS_W[],MATCH(Table1[[#This Row],[COMBINED]],STANDINGS_W[COMBINED],0),COLUMN(STANDINGS_W[PLACE IN LEAGUE]))</f>
        <v>13</v>
      </c>
      <c r="L2255">
        <f>16-INDEX(STANDINGS_K[],MATCH(Table1[[#This Row],[COMBINED]],STANDINGS_K[COMBINED],0),COLUMN(STANDINGS_K[PLACE IN LEAGUE]))</f>
        <v>9</v>
      </c>
      <c r="M2255">
        <f>16-INDEX(STANDINGS_SV[],MATCH(Table1[[#This Row],[COMBINED]],STANDINGS_SV[COMBINED],0),COLUMN(STANDINGS_SV[PLACE IN LEAGUE]))</f>
        <v>1</v>
      </c>
      <c r="N2255">
        <f>SUM(Table1[[#This Row],[BA]:[SV]])</f>
        <v>49</v>
      </c>
      <c r="O2255">
        <v>15</v>
      </c>
    </row>
    <row r="2256" spans="1:15" x14ac:dyDescent="0.25">
      <c r="A2256" t="s">
        <v>463</v>
      </c>
      <c r="B2256" t="s">
        <v>2241</v>
      </c>
      <c r="C2256" t="str">
        <f>Table1[[#This Row],[League]]&amp;Table1[[#This Row],[Team]]</f>
        <v>$150 Draft Champions Kenyon Premature LeagueBronx Yankees (DC1)</v>
      </c>
      <c r="D2256">
        <f>16-INDEX(STANDINGS_BA[],MATCH(Table1[[#This Row],[COMBINED]],STANDINGS_BA[COMBINED],0),COLUMN(STANDINGS_BA[PLACE IN LEAGUE]))</f>
        <v>11</v>
      </c>
      <c r="E2256">
        <f>16-INDEX(STANDINGS_R[],MATCH(Table1[[#This Row],[COMBINED]],STANDINGS_R[COMBINED],0),COLUMN(STANDINGS_R[PLACE IN LEAGUE]))</f>
        <v>13</v>
      </c>
      <c r="F2256">
        <f>16-INDEX(STANDINGS_HR[],MATCH(Table1[[#This Row],[COMBINED]],STANDINGS_HR[COMBINED],0),COLUMN(STANDINGS_HR[PLACE IN LEAGUE]))</f>
        <v>6</v>
      </c>
      <c r="G2256">
        <f>16-INDEX(STANDINGS_RBI[],MATCH(Table1[[#This Row],[COMBINED]],STANDINGS_RBI[COMBINED],0),COLUMN(STANDINGS_RBI[PLACE IN LEAGUE]))</f>
        <v>12</v>
      </c>
      <c r="H2256">
        <f>16-INDEX(STANDINGS_SB[],MATCH(Table1[[#This Row],[COMBINED]],STANDINGS_SB[COMBINED],0),COLUMN(STANDINGS_SB[PLACE IN LEAGUE]))</f>
        <v>13</v>
      </c>
      <c r="I2256">
        <f>16-INDEX(STANDINGS_ERA[],MATCH(Table1[[#This Row],[COMBINED]],STANDINGS_ERA[COMBINED],0),COLUMN(STANDINGS_ERA[PLACE IN LEAGUE]))</f>
        <v>15</v>
      </c>
      <c r="J2256">
        <f>16-INDEX(STANDINGS_WHIP[],MATCH(Table1[[#This Row],[COMBINED]],STANDINGS_WHIP[COMBINED],0),COLUMN(STANDINGS_WHIP[PLACE IN LEAGUE]))</f>
        <v>11</v>
      </c>
      <c r="K2256">
        <f>16-INDEX(STANDINGS_W[],MATCH(Table1[[#This Row],[COMBINED]],STANDINGS_W[COMBINED],0),COLUMN(STANDINGS_W[PLACE IN LEAGUE]))</f>
        <v>14</v>
      </c>
      <c r="L2256">
        <f>16-INDEX(STANDINGS_K[],MATCH(Table1[[#This Row],[COMBINED]],STANDINGS_K[COMBINED],0),COLUMN(STANDINGS_K[PLACE IN LEAGUE]))</f>
        <v>9</v>
      </c>
      <c r="M2256">
        <f>16-INDEX(STANDINGS_SV[],MATCH(Table1[[#This Row],[COMBINED]],STANDINGS_SV[COMBINED],0),COLUMN(STANDINGS_SV[PLACE IN LEAGUE]))</f>
        <v>8</v>
      </c>
      <c r="N2256">
        <f>SUM(Table1[[#This Row],[BA]:[SV]])</f>
        <v>112</v>
      </c>
      <c r="O2256">
        <v>1</v>
      </c>
    </row>
    <row r="2257" spans="1:15" x14ac:dyDescent="0.25">
      <c r="A2257" t="s">
        <v>686</v>
      </c>
      <c r="B2257" t="s">
        <v>2241</v>
      </c>
      <c r="C2257" t="str">
        <f>Table1[[#This Row],[League]]&amp;Table1[[#This Row],[Team]]</f>
        <v>$150 Draft Champions Kenyon Premature LeagueTeam Liebman</v>
      </c>
      <c r="D2257">
        <f>16-INDEX(STANDINGS_BA[],MATCH(Table1[[#This Row],[COMBINED]],STANDINGS_BA[COMBINED],0),COLUMN(STANDINGS_BA[PLACE IN LEAGUE]))</f>
        <v>8</v>
      </c>
      <c r="E2257">
        <f>16-INDEX(STANDINGS_R[],MATCH(Table1[[#This Row],[COMBINED]],STANDINGS_R[COMBINED],0),COLUMN(STANDINGS_R[PLACE IN LEAGUE]))</f>
        <v>8</v>
      </c>
      <c r="F2257">
        <f>16-INDEX(STANDINGS_HR[],MATCH(Table1[[#This Row],[COMBINED]],STANDINGS_HR[COMBINED],0),COLUMN(STANDINGS_HR[PLACE IN LEAGUE]))</f>
        <v>8</v>
      </c>
      <c r="G2257">
        <f>16-INDEX(STANDINGS_RBI[],MATCH(Table1[[#This Row],[COMBINED]],STANDINGS_RBI[COMBINED],0),COLUMN(STANDINGS_RBI[PLACE IN LEAGUE]))</f>
        <v>6</v>
      </c>
      <c r="H2257">
        <f>16-INDEX(STANDINGS_SB[],MATCH(Table1[[#This Row],[COMBINED]],STANDINGS_SB[COMBINED],0),COLUMN(STANDINGS_SB[PLACE IN LEAGUE]))</f>
        <v>7</v>
      </c>
      <c r="I2257">
        <f>16-INDEX(STANDINGS_ERA[],MATCH(Table1[[#This Row],[COMBINED]],STANDINGS_ERA[COMBINED],0),COLUMN(STANDINGS_ERA[PLACE IN LEAGUE]))</f>
        <v>14</v>
      </c>
      <c r="J2257">
        <f>16-INDEX(STANDINGS_WHIP[],MATCH(Table1[[#This Row],[COMBINED]],STANDINGS_WHIP[COMBINED],0),COLUMN(STANDINGS_WHIP[PLACE IN LEAGUE]))</f>
        <v>15</v>
      </c>
      <c r="K2257">
        <f>16-INDEX(STANDINGS_W[],MATCH(Table1[[#This Row],[COMBINED]],STANDINGS_W[COMBINED],0),COLUMN(STANDINGS_W[PLACE IN LEAGUE]))</f>
        <v>15</v>
      </c>
      <c r="L2257">
        <f>16-INDEX(STANDINGS_K[],MATCH(Table1[[#This Row],[COMBINED]],STANDINGS_K[COMBINED],0),COLUMN(STANDINGS_K[PLACE IN LEAGUE]))</f>
        <v>15</v>
      </c>
      <c r="M2257">
        <f>16-INDEX(STANDINGS_SV[],MATCH(Table1[[#This Row],[COMBINED]],STANDINGS_SV[COMBINED],0),COLUMN(STANDINGS_SV[PLACE IN LEAGUE]))</f>
        <v>4</v>
      </c>
      <c r="N2257">
        <f>SUM(Table1[[#This Row],[BA]:[SV]])</f>
        <v>100</v>
      </c>
      <c r="O2257">
        <v>2</v>
      </c>
    </row>
    <row r="2258" spans="1:15" x14ac:dyDescent="0.25">
      <c r="A2258" t="s">
        <v>2246</v>
      </c>
      <c r="B2258" t="s">
        <v>2241</v>
      </c>
      <c r="C2258" t="str">
        <f>Table1[[#This Row],[League]]&amp;Table1[[#This Row],[Team]]</f>
        <v>$150 Draft Champions Kenyon Premature LeagueMallorysKillers</v>
      </c>
      <c r="D2258">
        <f>16-INDEX(STANDINGS_BA[],MATCH(Table1[[#This Row],[COMBINED]],STANDINGS_BA[COMBINED],0),COLUMN(STANDINGS_BA[PLACE IN LEAGUE]))</f>
        <v>4</v>
      </c>
      <c r="E2258">
        <f>16-INDEX(STANDINGS_R[],MATCH(Table1[[#This Row],[COMBINED]],STANDINGS_R[COMBINED],0),COLUMN(STANDINGS_R[PLACE IN LEAGUE]))</f>
        <v>7</v>
      </c>
      <c r="F2258">
        <f>16-INDEX(STANDINGS_HR[],MATCH(Table1[[#This Row],[COMBINED]],STANDINGS_HR[COMBINED],0),COLUMN(STANDINGS_HR[PLACE IN LEAGUE]))</f>
        <v>13</v>
      </c>
      <c r="G2258">
        <f>16-INDEX(STANDINGS_RBI[],MATCH(Table1[[#This Row],[COMBINED]],STANDINGS_RBI[COMBINED],0),COLUMN(STANDINGS_RBI[PLACE IN LEAGUE]))</f>
        <v>14</v>
      </c>
      <c r="H2258">
        <f>16-INDEX(STANDINGS_SB[],MATCH(Table1[[#This Row],[COMBINED]],STANDINGS_SB[COMBINED],0),COLUMN(STANDINGS_SB[PLACE IN LEAGUE]))</f>
        <v>15</v>
      </c>
      <c r="I2258">
        <f>16-INDEX(STANDINGS_ERA[],MATCH(Table1[[#This Row],[COMBINED]],STANDINGS_ERA[COMBINED],0),COLUMN(STANDINGS_ERA[PLACE IN LEAGUE]))</f>
        <v>6</v>
      </c>
      <c r="J2258">
        <f>16-INDEX(STANDINGS_WHIP[],MATCH(Table1[[#This Row],[COMBINED]],STANDINGS_WHIP[COMBINED],0),COLUMN(STANDINGS_WHIP[PLACE IN LEAGUE]))</f>
        <v>4</v>
      </c>
      <c r="K2258">
        <f>16-INDEX(STANDINGS_W[],MATCH(Table1[[#This Row],[COMBINED]],STANDINGS_W[COMBINED],0),COLUMN(STANDINGS_W[PLACE IN LEAGUE]))</f>
        <v>11</v>
      </c>
      <c r="L2258">
        <f>16-INDEX(STANDINGS_K[],MATCH(Table1[[#This Row],[COMBINED]],STANDINGS_K[COMBINED],0),COLUMN(STANDINGS_K[PLACE IN LEAGUE]))</f>
        <v>14</v>
      </c>
      <c r="M2258">
        <f>16-INDEX(STANDINGS_SV[],MATCH(Table1[[#This Row],[COMBINED]],STANDINGS_SV[COMBINED],0),COLUMN(STANDINGS_SV[PLACE IN LEAGUE]))</f>
        <v>12</v>
      </c>
      <c r="N2258">
        <f>SUM(Table1[[#This Row],[BA]:[SV]])</f>
        <v>100</v>
      </c>
      <c r="O2258">
        <v>3</v>
      </c>
    </row>
    <row r="2259" spans="1:15" x14ac:dyDescent="0.25">
      <c r="A2259" t="s">
        <v>2242</v>
      </c>
      <c r="B2259" t="s">
        <v>2241</v>
      </c>
      <c r="C2259" t="str">
        <f>Table1[[#This Row],[League]]&amp;Table1[[#This Row],[Team]]</f>
        <v>$150 Draft Champions Kenyon Premature LeagueBullfrogs</v>
      </c>
      <c r="D2259">
        <f>16-INDEX(STANDINGS_BA[],MATCH(Table1[[#This Row],[COMBINED]],STANDINGS_BA[COMBINED],0),COLUMN(STANDINGS_BA[PLACE IN LEAGUE]))</f>
        <v>13</v>
      </c>
      <c r="E2259">
        <f>16-INDEX(STANDINGS_R[],MATCH(Table1[[#This Row],[COMBINED]],STANDINGS_R[COMBINED],0),COLUMN(STANDINGS_R[PLACE IN LEAGUE]))</f>
        <v>14</v>
      </c>
      <c r="F2259">
        <f>16-INDEX(STANDINGS_HR[],MATCH(Table1[[#This Row],[COMBINED]],STANDINGS_HR[COMBINED],0),COLUMN(STANDINGS_HR[PLACE IN LEAGUE]))</f>
        <v>9</v>
      </c>
      <c r="G2259">
        <f>16-INDEX(STANDINGS_RBI[],MATCH(Table1[[#This Row],[COMBINED]],STANDINGS_RBI[COMBINED],0),COLUMN(STANDINGS_RBI[PLACE IN LEAGUE]))</f>
        <v>9</v>
      </c>
      <c r="H2259">
        <f>16-INDEX(STANDINGS_SB[],MATCH(Table1[[#This Row],[COMBINED]],STANDINGS_SB[COMBINED],0),COLUMN(STANDINGS_SB[PLACE IN LEAGUE]))</f>
        <v>6</v>
      </c>
      <c r="I2259">
        <f>16-INDEX(STANDINGS_ERA[],MATCH(Table1[[#This Row],[COMBINED]],STANDINGS_ERA[COMBINED],0),COLUMN(STANDINGS_ERA[PLACE IN LEAGUE]))</f>
        <v>11</v>
      </c>
      <c r="J2259">
        <f>16-INDEX(STANDINGS_WHIP[],MATCH(Table1[[#This Row],[COMBINED]],STANDINGS_WHIP[COMBINED],0),COLUMN(STANDINGS_WHIP[PLACE IN LEAGUE]))</f>
        <v>7</v>
      </c>
      <c r="K2259">
        <f>16-INDEX(STANDINGS_W[],MATCH(Table1[[#This Row],[COMBINED]],STANDINGS_W[COMBINED],0),COLUMN(STANDINGS_W[PLACE IN LEAGUE]))</f>
        <v>4</v>
      </c>
      <c r="L2259">
        <f>16-INDEX(STANDINGS_K[],MATCH(Table1[[#This Row],[COMBINED]],STANDINGS_K[COMBINED],0),COLUMN(STANDINGS_K[PLACE IN LEAGUE]))</f>
        <v>7</v>
      </c>
      <c r="M2259">
        <f>16-INDEX(STANDINGS_SV[],MATCH(Table1[[#This Row],[COMBINED]],STANDINGS_SV[COMBINED],0),COLUMN(STANDINGS_SV[PLACE IN LEAGUE]))</f>
        <v>11</v>
      </c>
      <c r="N2259">
        <f>SUM(Table1[[#This Row],[BA]:[SV]])</f>
        <v>91</v>
      </c>
      <c r="O2259">
        <v>4</v>
      </c>
    </row>
    <row r="2260" spans="1:15" x14ac:dyDescent="0.25">
      <c r="A2260" t="s">
        <v>2243</v>
      </c>
      <c r="B2260" t="s">
        <v>2241</v>
      </c>
      <c r="C2260" t="str">
        <f>Table1[[#This Row],[League]]&amp;Table1[[#This Row],[Team]]</f>
        <v>$150 Draft Champions Kenyon Premature LeagueSurrender Dorothy! (Email)</v>
      </c>
      <c r="D2260">
        <f>16-INDEX(STANDINGS_BA[],MATCH(Table1[[#This Row],[COMBINED]],STANDINGS_BA[COMBINED],0),COLUMN(STANDINGS_BA[PLACE IN LEAGUE]))</f>
        <v>10</v>
      </c>
      <c r="E2260">
        <f>16-INDEX(STANDINGS_R[],MATCH(Table1[[#This Row],[COMBINED]],STANDINGS_R[COMBINED],0),COLUMN(STANDINGS_R[PLACE IN LEAGUE]))</f>
        <v>10</v>
      </c>
      <c r="F2260">
        <f>16-INDEX(STANDINGS_HR[],MATCH(Table1[[#This Row],[COMBINED]],STANDINGS_HR[COMBINED],0),COLUMN(STANDINGS_HR[PLACE IN LEAGUE]))</f>
        <v>10</v>
      </c>
      <c r="G2260">
        <f>16-INDEX(STANDINGS_RBI[],MATCH(Table1[[#This Row],[COMBINED]],STANDINGS_RBI[COMBINED],0),COLUMN(STANDINGS_RBI[PLACE IN LEAGUE]))</f>
        <v>7</v>
      </c>
      <c r="H2260">
        <f>16-INDEX(STANDINGS_SB[],MATCH(Table1[[#This Row],[COMBINED]],STANDINGS_SB[COMBINED],0),COLUMN(STANDINGS_SB[PLACE IN LEAGUE]))</f>
        <v>5</v>
      </c>
      <c r="I2260">
        <f>16-INDEX(STANDINGS_ERA[],MATCH(Table1[[#This Row],[COMBINED]],STANDINGS_ERA[COMBINED],0),COLUMN(STANDINGS_ERA[PLACE IN LEAGUE]))</f>
        <v>8</v>
      </c>
      <c r="J2260">
        <f>16-INDEX(STANDINGS_WHIP[],MATCH(Table1[[#This Row],[COMBINED]],STANDINGS_WHIP[COMBINED],0),COLUMN(STANDINGS_WHIP[PLACE IN LEAGUE]))</f>
        <v>10</v>
      </c>
      <c r="K2260">
        <f>16-INDEX(STANDINGS_W[],MATCH(Table1[[#This Row],[COMBINED]],STANDINGS_W[COMBINED],0),COLUMN(STANDINGS_W[PLACE IN LEAGUE]))</f>
        <v>13</v>
      </c>
      <c r="L2260">
        <f>16-INDEX(STANDINGS_K[],MATCH(Table1[[#This Row],[COMBINED]],STANDINGS_K[COMBINED],0),COLUMN(STANDINGS_K[PLACE IN LEAGUE]))</f>
        <v>11</v>
      </c>
      <c r="M2260">
        <f>16-INDEX(STANDINGS_SV[],MATCH(Table1[[#This Row],[COMBINED]],STANDINGS_SV[COMBINED],0),COLUMN(STANDINGS_SV[PLACE IN LEAGUE]))</f>
        <v>6</v>
      </c>
      <c r="N2260">
        <f>SUM(Table1[[#This Row],[BA]:[SV]])</f>
        <v>90</v>
      </c>
      <c r="O2260">
        <v>5</v>
      </c>
    </row>
    <row r="2261" spans="1:15" x14ac:dyDescent="0.25">
      <c r="A2261" t="s">
        <v>312</v>
      </c>
      <c r="B2261" t="s">
        <v>2241</v>
      </c>
      <c r="C2261" t="str">
        <f>Table1[[#This Row],[League]]&amp;Table1[[#This Row],[Team]]</f>
        <v>$150 Draft Champions Kenyon Premature LeagueTeam Upchurch</v>
      </c>
      <c r="D2261">
        <f>16-INDEX(STANDINGS_BA[],MATCH(Table1[[#This Row],[COMBINED]],STANDINGS_BA[COMBINED],0),COLUMN(STANDINGS_BA[PLACE IN LEAGUE]))</f>
        <v>14</v>
      </c>
      <c r="E2261">
        <f>16-INDEX(STANDINGS_R[],MATCH(Table1[[#This Row],[COMBINED]],STANDINGS_R[COMBINED],0),COLUMN(STANDINGS_R[PLACE IN LEAGUE]))</f>
        <v>15</v>
      </c>
      <c r="F2261">
        <f>16-INDEX(STANDINGS_HR[],MATCH(Table1[[#This Row],[COMBINED]],STANDINGS_HR[COMBINED],0),COLUMN(STANDINGS_HR[PLACE IN LEAGUE]))</f>
        <v>2</v>
      </c>
      <c r="G2261">
        <f>16-INDEX(STANDINGS_RBI[],MATCH(Table1[[#This Row],[COMBINED]],STANDINGS_RBI[COMBINED],0),COLUMN(STANDINGS_RBI[PLACE IN LEAGUE]))</f>
        <v>2</v>
      </c>
      <c r="H2261">
        <f>16-INDEX(STANDINGS_SB[],MATCH(Table1[[#This Row],[COMBINED]],STANDINGS_SB[COMBINED],0),COLUMN(STANDINGS_SB[PLACE IN LEAGUE]))</f>
        <v>3</v>
      </c>
      <c r="I2261">
        <f>16-INDEX(STANDINGS_ERA[],MATCH(Table1[[#This Row],[COMBINED]],STANDINGS_ERA[COMBINED],0),COLUMN(STANDINGS_ERA[PLACE IN LEAGUE]))</f>
        <v>13</v>
      </c>
      <c r="J2261">
        <f>16-INDEX(STANDINGS_WHIP[],MATCH(Table1[[#This Row],[COMBINED]],STANDINGS_WHIP[COMBINED],0),COLUMN(STANDINGS_WHIP[PLACE IN LEAGUE]))</f>
        <v>13</v>
      </c>
      <c r="K2261">
        <f>16-INDEX(STANDINGS_W[],MATCH(Table1[[#This Row],[COMBINED]],STANDINGS_W[COMBINED],0),COLUMN(STANDINGS_W[PLACE IN LEAGUE]))</f>
        <v>10</v>
      </c>
      <c r="L2261">
        <f>16-INDEX(STANDINGS_K[],MATCH(Table1[[#This Row],[COMBINED]],STANDINGS_K[COMBINED],0),COLUMN(STANDINGS_K[PLACE IN LEAGUE]))</f>
        <v>2</v>
      </c>
      <c r="M2261">
        <f>16-INDEX(STANDINGS_SV[],MATCH(Table1[[#This Row],[COMBINED]],STANDINGS_SV[COMBINED],0),COLUMN(STANDINGS_SV[PLACE IN LEAGUE]))</f>
        <v>9</v>
      </c>
      <c r="N2261">
        <f>SUM(Table1[[#This Row],[BA]:[SV]])</f>
        <v>83</v>
      </c>
      <c r="O2261">
        <v>6</v>
      </c>
    </row>
    <row r="2262" spans="1:15" x14ac:dyDescent="0.25">
      <c r="A2262" t="s">
        <v>2244</v>
      </c>
      <c r="B2262" t="s">
        <v>2241</v>
      </c>
      <c r="C2262" t="str">
        <f>Table1[[#This Row],[League]]&amp;Table1[[#This Row],[Team]]</f>
        <v>$150 Draft Champions Kenyon Premature LeagueTeam Lavoie</v>
      </c>
      <c r="D2262">
        <f>16-INDEX(STANDINGS_BA[],MATCH(Table1[[#This Row],[COMBINED]],STANDINGS_BA[COMBINED],0),COLUMN(STANDINGS_BA[PLACE IN LEAGUE]))</f>
        <v>7</v>
      </c>
      <c r="E2262">
        <f>16-INDEX(STANDINGS_R[],MATCH(Table1[[#This Row],[COMBINED]],STANDINGS_R[COMBINED],0),COLUMN(STANDINGS_R[PLACE IN LEAGUE]))</f>
        <v>12</v>
      </c>
      <c r="F2262">
        <f>16-INDEX(STANDINGS_HR[],MATCH(Table1[[#This Row],[COMBINED]],STANDINGS_HR[COMBINED],0),COLUMN(STANDINGS_HR[PLACE IN LEAGUE]))</f>
        <v>14</v>
      </c>
      <c r="G2262">
        <f>16-INDEX(STANDINGS_RBI[],MATCH(Table1[[#This Row],[COMBINED]],STANDINGS_RBI[COMBINED],0),COLUMN(STANDINGS_RBI[PLACE IN LEAGUE]))</f>
        <v>10</v>
      </c>
      <c r="H2262">
        <f>16-INDEX(STANDINGS_SB[],MATCH(Table1[[#This Row],[COMBINED]],STANDINGS_SB[COMBINED],0),COLUMN(STANDINGS_SB[PLACE IN LEAGUE]))</f>
        <v>14</v>
      </c>
      <c r="I2262">
        <f>16-INDEX(STANDINGS_ERA[],MATCH(Table1[[#This Row],[COMBINED]],STANDINGS_ERA[COMBINED],0),COLUMN(STANDINGS_ERA[PLACE IN LEAGUE]))</f>
        <v>1</v>
      </c>
      <c r="J2262">
        <f>16-INDEX(STANDINGS_WHIP[],MATCH(Table1[[#This Row],[COMBINED]],STANDINGS_WHIP[COMBINED],0),COLUMN(STANDINGS_WHIP[PLACE IN LEAGUE]))</f>
        <v>2</v>
      </c>
      <c r="K2262">
        <f>16-INDEX(STANDINGS_W[],MATCH(Table1[[#This Row],[COMBINED]],STANDINGS_W[COMBINED],0),COLUMN(STANDINGS_W[PLACE IN LEAGUE]))</f>
        <v>8</v>
      </c>
      <c r="L2262">
        <f>16-INDEX(STANDINGS_K[],MATCH(Table1[[#This Row],[COMBINED]],STANDINGS_K[COMBINED],0),COLUMN(STANDINGS_K[PLACE IN LEAGUE]))</f>
        <v>12</v>
      </c>
      <c r="M2262">
        <f>16-INDEX(STANDINGS_SV[],MATCH(Table1[[#This Row],[COMBINED]],STANDINGS_SV[COMBINED],0),COLUMN(STANDINGS_SV[PLACE IN LEAGUE]))</f>
        <v>3</v>
      </c>
      <c r="N2262">
        <f>SUM(Table1[[#This Row],[BA]:[SV]])</f>
        <v>83</v>
      </c>
      <c r="O2262">
        <v>7</v>
      </c>
    </row>
    <row r="2263" spans="1:15" x14ac:dyDescent="0.25">
      <c r="A2263" t="s">
        <v>56</v>
      </c>
      <c r="B2263" t="s">
        <v>2241</v>
      </c>
      <c r="C2263" t="str">
        <f>Table1[[#This Row],[League]]&amp;Table1[[#This Row],[Team]]</f>
        <v>$150 Draft Champions Kenyon Premature LeagueDOUGHBOYS</v>
      </c>
      <c r="D2263">
        <f>16-INDEX(STANDINGS_BA[],MATCH(Table1[[#This Row],[COMBINED]],STANDINGS_BA[COMBINED],0),COLUMN(STANDINGS_BA[PLACE IN LEAGUE]))</f>
        <v>6</v>
      </c>
      <c r="E2263">
        <f>16-INDEX(STANDINGS_R[],MATCH(Table1[[#This Row],[COMBINED]],STANDINGS_R[COMBINED],0),COLUMN(STANDINGS_R[PLACE IN LEAGUE]))</f>
        <v>11</v>
      </c>
      <c r="F2263">
        <f>16-INDEX(STANDINGS_HR[],MATCH(Table1[[#This Row],[COMBINED]],STANDINGS_HR[COMBINED],0),COLUMN(STANDINGS_HR[PLACE IN LEAGUE]))</f>
        <v>15</v>
      </c>
      <c r="G2263">
        <f>16-INDEX(STANDINGS_RBI[],MATCH(Table1[[#This Row],[COMBINED]],STANDINGS_RBI[COMBINED],0),COLUMN(STANDINGS_RBI[PLACE IN LEAGUE]))</f>
        <v>15</v>
      </c>
      <c r="H2263">
        <f>16-INDEX(STANDINGS_SB[],MATCH(Table1[[#This Row],[COMBINED]],STANDINGS_SB[COMBINED],0),COLUMN(STANDINGS_SB[PLACE IN LEAGUE]))</f>
        <v>11</v>
      </c>
      <c r="I2263">
        <f>16-INDEX(STANDINGS_ERA[],MATCH(Table1[[#This Row],[COMBINED]],STANDINGS_ERA[COMBINED],0),COLUMN(STANDINGS_ERA[PLACE IN LEAGUE]))</f>
        <v>4</v>
      </c>
      <c r="J2263">
        <f>16-INDEX(STANDINGS_WHIP[],MATCH(Table1[[#This Row],[COMBINED]],STANDINGS_WHIP[COMBINED],0),COLUMN(STANDINGS_WHIP[PLACE IN LEAGUE]))</f>
        <v>5</v>
      </c>
      <c r="K2263">
        <f>16-INDEX(STANDINGS_W[],MATCH(Table1[[#This Row],[COMBINED]],STANDINGS_W[COMBINED],0),COLUMN(STANDINGS_W[PLACE IN LEAGUE]))</f>
        <v>2</v>
      </c>
      <c r="L2263">
        <f>16-INDEX(STANDINGS_K[],MATCH(Table1[[#This Row],[COMBINED]],STANDINGS_K[COMBINED],0),COLUMN(STANDINGS_K[PLACE IN LEAGUE]))</f>
        <v>6</v>
      </c>
      <c r="M2263">
        <f>16-INDEX(STANDINGS_SV[],MATCH(Table1[[#This Row],[COMBINED]],STANDINGS_SV[COMBINED],0),COLUMN(STANDINGS_SV[PLACE IN LEAGUE]))</f>
        <v>7</v>
      </c>
      <c r="N2263">
        <f>SUM(Table1[[#This Row],[BA]:[SV]])</f>
        <v>82</v>
      </c>
      <c r="O2263">
        <v>8</v>
      </c>
    </row>
    <row r="2264" spans="1:15" x14ac:dyDescent="0.25">
      <c r="A2264" t="s">
        <v>366</v>
      </c>
      <c r="B2264" t="s">
        <v>2241</v>
      </c>
      <c r="C2264" t="str">
        <f>Table1[[#This Row],[League]]&amp;Table1[[#This Row],[Team]]</f>
        <v>$150 Draft Champions Kenyon Premature LeagueEA Sports E-Mail</v>
      </c>
      <c r="D2264">
        <f>16-INDEX(STANDINGS_BA[],MATCH(Table1[[#This Row],[COMBINED]],STANDINGS_BA[COMBINED],0),COLUMN(STANDINGS_BA[PLACE IN LEAGUE]))</f>
        <v>12</v>
      </c>
      <c r="E2264">
        <f>16-INDEX(STANDINGS_R[],MATCH(Table1[[#This Row],[COMBINED]],STANDINGS_R[COMBINED],0),COLUMN(STANDINGS_R[PLACE IN LEAGUE]))</f>
        <v>9</v>
      </c>
      <c r="F2264">
        <f>16-INDEX(STANDINGS_HR[],MATCH(Table1[[#This Row],[COMBINED]],STANDINGS_HR[COMBINED],0),COLUMN(STANDINGS_HR[PLACE IN LEAGUE]))</f>
        <v>5</v>
      </c>
      <c r="G2264">
        <f>16-INDEX(STANDINGS_RBI[],MATCH(Table1[[#This Row],[COMBINED]],STANDINGS_RBI[COMBINED],0),COLUMN(STANDINGS_RBI[PLACE IN LEAGUE]))</f>
        <v>4</v>
      </c>
      <c r="H2264">
        <f>16-INDEX(STANDINGS_SB[],MATCH(Table1[[#This Row],[COMBINED]],STANDINGS_SB[COMBINED],0),COLUMN(STANDINGS_SB[PLACE IN LEAGUE]))</f>
        <v>8</v>
      </c>
      <c r="I2264">
        <f>16-INDEX(STANDINGS_ERA[],MATCH(Table1[[#This Row],[COMBINED]],STANDINGS_ERA[COMBINED],0),COLUMN(STANDINGS_ERA[PLACE IN LEAGUE]))</f>
        <v>5</v>
      </c>
      <c r="J2264">
        <f>16-INDEX(STANDINGS_WHIP[],MATCH(Table1[[#This Row],[COMBINED]],STANDINGS_WHIP[COMBINED],0),COLUMN(STANDINGS_WHIP[PLACE IN LEAGUE]))</f>
        <v>6</v>
      </c>
      <c r="K2264">
        <f>16-INDEX(STANDINGS_W[],MATCH(Table1[[#This Row],[COMBINED]],STANDINGS_W[COMBINED],0),COLUMN(STANDINGS_W[PLACE IN LEAGUE]))</f>
        <v>6</v>
      </c>
      <c r="L2264">
        <f>16-INDEX(STANDINGS_K[],MATCH(Table1[[#This Row],[COMBINED]],STANDINGS_K[COMBINED],0),COLUMN(STANDINGS_K[PLACE IN LEAGUE]))</f>
        <v>8</v>
      </c>
      <c r="M2264">
        <f>16-INDEX(STANDINGS_SV[],MATCH(Table1[[#This Row],[COMBINED]],STANDINGS_SV[COMBINED],0),COLUMN(STANDINGS_SV[PLACE IN LEAGUE]))</f>
        <v>13</v>
      </c>
      <c r="N2264">
        <f>SUM(Table1[[#This Row],[BA]:[SV]])</f>
        <v>76</v>
      </c>
      <c r="O2264">
        <v>9</v>
      </c>
    </row>
    <row r="2265" spans="1:15" x14ac:dyDescent="0.25">
      <c r="A2265" t="s">
        <v>53</v>
      </c>
      <c r="B2265" t="s">
        <v>2241</v>
      </c>
      <c r="C2265" t="str">
        <f>Table1[[#This Row],[League]]&amp;Table1[[#This Row],[Team]]</f>
        <v>$150 Draft Champions Kenyon Premature LeagueBaseball Furies</v>
      </c>
      <c r="D2265">
        <f>16-INDEX(STANDINGS_BA[],MATCH(Table1[[#This Row],[COMBINED]],STANDINGS_BA[COMBINED],0),COLUMN(STANDINGS_BA[PLACE IN LEAGUE]))</f>
        <v>9</v>
      </c>
      <c r="E2265">
        <f>16-INDEX(STANDINGS_R[],MATCH(Table1[[#This Row],[COMBINED]],STANDINGS_R[COMBINED],0),COLUMN(STANDINGS_R[PLACE IN LEAGUE]))</f>
        <v>4</v>
      </c>
      <c r="F2265">
        <f>16-INDEX(STANDINGS_HR[],MATCH(Table1[[#This Row],[COMBINED]],STANDINGS_HR[COMBINED],0),COLUMN(STANDINGS_HR[PLACE IN LEAGUE]))</f>
        <v>11</v>
      </c>
      <c r="G2265">
        <f>16-INDEX(STANDINGS_RBI[],MATCH(Table1[[#This Row],[COMBINED]],STANDINGS_RBI[COMBINED],0),COLUMN(STANDINGS_RBI[PLACE IN LEAGUE]))</f>
        <v>11</v>
      </c>
      <c r="H2265">
        <f>16-INDEX(STANDINGS_SB[],MATCH(Table1[[#This Row],[COMBINED]],STANDINGS_SB[COMBINED],0),COLUMN(STANDINGS_SB[PLACE IN LEAGUE]))</f>
        <v>4</v>
      </c>
      <c r="I2265">
        <f>16-INDEX(STANDINGS_ERA[],MATCH(Table1[[#This Row],[COMBINED]],STANDINGS_ERA[COMBINED],0),COLUMN(STANDINGS_ERA[PLACE IN LEAGUE]))</f>
        <v>12</v>
      </c>
      <c r="J2265">
        <f>16-INDEX(STANDINGS_WHIP[],MATCH(Table1[[#This Row],[COMBINED]],STANDINGS_WHIP[COMBINED],0),COLUMN(STANDINGS_WHIP[PLACE IN LEAGUE]))</f>
        <v>14</v>
      </c>
      <c r="K2265">
        <f>16-INDEX(STANDINGS_W[],MATCH(Table1[[#This Row],[COMBINED]],STANDINGS_W[COMBINED],0),COLUMN(STANDINGS_W[PLACE IN LEAGUE]))</f>
        <v>5</v>
      </c>
      <c r="L2265">
        <f>16-INDEX(STANDINGS_K[],MATCH(Table1[[#This Row],[COMBINED]],STANDINGS_K[COMBINED],0),COLUMN(STANDINGS_K[PLACE IN LEAGUE]))</f>
        <v>4</v>
      </c>
      <c r="M2265">
        <f>16-INDEX(STANDINGS_SV[],MATCH(Table1[[#This Row],[COMBINED]],STANDINGS_SV[COMBINED],0),COLUMN(STANDINGS_SV[PLACE IN LEAGUE]))</f>
        <v>1</v>
      </c>
      <c r="N2265">
        <f>SUM(Table1[[#This Row],[BA]:[SV]])</f>
        <v>75</v>
      </c>
      <c r="O2265">
        <v>10</v>
      </c>
    </row>
    <row r="2266" spans="1:15" x14ac:dyDescent="0.25">
      <c r="A2266" t="s">
        <v>2248</v>
      </c>
      <c r="B2266" t="s">
        <v>2241</v>
      </c>
      <c r="C2266" t="str">
        <f>Table1[[#This Row],[League]]&amp;Table1[[#This Row],[Team]]</f>
        <v>$150 Draft Champions Kenyon Premature LeaguePoopy Tooth email</v>
      </c>
      <c r="D2266">
        <f>16-INDEX(STANDINGS_BA[],MATCH(Table1[[#This Row],[COMBINED]],STANDINGS_BA[COMBINED],0),COLUMN(STANDINGS_BA[PLACE IN LEAGUE]))</f>
        <v>2</v>
      </c>
      <c r="E2266">
        <f>16-INDEX(STANDINGS_R[],MATCH(Table1[[#This Row],[COMBINED]],STANDINGS_R[COMBINED],0),COLUMN(STANDINGS_R[PLACE IN LEAGUE]))</f>
        <v>6</v>
      </c>
      <c r="F2266">
        <f>16-INDEX(STANDINGS_HR[],MATCH(Table1[[#This Row],[COMBINED]],STANDINGS_HR[COMBINED],0),COLUMN(STANDINGS_HR[PLACE IN LEAGUE]))</f>
        <v>12</v>
      </c>
      <c r="G2266">
        <f>16-INDEX(STANDINGS_RBI[],MATCH(Table1[[#This Row],[COMBINED]],STANDINGS_RBI[COMBINED],0),COLUMN(STANDINGS_RBI[PLACE IN LEAGUE]))</f>
        <v>5</v>
      </c>
      <c r="H2266">
        <f>16-INDEX(STANDINGS_SB[],MATCH(Table1[[#This Row],[COMBINED]],STANDINGS_SB[COMBINED],0),COLUMN(STANDINGS_SB[PLACE IN LEAGUE]))</f>
        <v>12</v>
      </c>
      <c r="I2266">
        <f>16-INDEX(STANDINGS_ERA[],MATCH(Table1[[#This Row],[COMBINED]],STANDINGS_ERA[COMBINED],0),COLUMN(STANDINGS_ERA[PLACE IN LEAGUE]))</f>
        <v>9</v>
      </c>
      <c r="J2266">
        <f>16-INDEX(STANDINGS_WHIP[],MATCH(Table1[[#This Row],[COMBINED]],STANDINGS_WHIP[COMBINED],0),COLUMN(STANDINGS_WHIP[PLACE IN LEAGUE]))</f>
        <v>9</v>
      </c>
      <c r="K2266">
        <f>16-INDEX(STANDINGS_W[],MATCH(Table1[[#This Row],[COMBINED]],STANDINGS_W[COMBINED],0),COLUMN(STANDINGS_W[PLACE IN LEAGUE]))</f>
        <v>1</v>
      </c>
      <c r="L2266">
        <f>16-INDEX(STANDINGS_K[],MATCH(Table1[[#This Row],[COMBINED]],STANDINGS_K[COMBINED],0),COLUMN(STANDINGS_K[PLACE IN LEAGUE]))</f>
        <v>1</v>
      </c>
      <c r="M2266">
        <f>16-INDEX(STANDINGS_SV[],MATCH(Table1[[#This Row],[COMBINED]],STANDINGS_SV[COMBINED],0),COLUMN(STANDINGS_SV[PLACE IN LEAGUE]))</f>
        <v>15</v>
      </c>
      <c r="N2266">
        <f>SUM(Table1[[#This Row],[BA]:[SV]])</f>
        <v>72</v>
      </c>
      <c r="O2266">
        <v>11</v>
      </c>
    </row>
    <row r="2267" spans="1:15" x14ac:dyDescent="0.25">
      <c r="A2267" t="s">
        <v>186</v>
      </c>
      <c r="B2267" t="s">
        <v>2241</v>
      </c>
      <c r="C2267" t="str">
        <f>Table1[[#This Row],[League]]&amp;Table1[[#This Row],[Team]]</f>
        <v>$150 Draft Champions Kenyon Premature LeagueLONG GONE</v>
      </c>
      <c r="D2267">
        <f>16-INDEX(STANDINGS_BA[],MATCH(Table1[[#This Row],[COMBINED]],STANDINGS_BA[COMBINED],0),COLUMN(STANDINGS_BA[PLACE IN LEAGUE]))</f>
        <v>15</v>
      </c>
      <c r="E2267">
        <f>16-INDEX(STANDINGS_R[],MATCH(Table1[[#This Row],[COMBINED]],STANDINGS_R[COMBINED],0),COLUMN(STANDINGS_R[PLACE IN LEAGUE]))</f>
        <v>3</v>
      </c>
      <c r="F2267">
        <f>16-INDEX(STANDINGS_HR[],MATCH(Table1[[#This Row],[COMBINED]],STANDINGS_HR[COMBINED],0),COLUMN(STANDINGS_HR[PLACE IN LEAGUE]))</f>
        <v>4</v>
      </c>
      <c r="G2267">
        <f>16-INDEX(STANDINGS_RBI[],MATCH(Table1[[#This Row],[COMBINED]],STANDINGS_RBI[COMBINED],0),COLUMN(STANDINGS_RBI[PLACE IN LEAGUE]))</f>
        <v>13</v>
      </c>
      <c r="H2267">
        <f>16-INDEX(STANDINGS_SB[],MATCH(Table1[[#This Row],[COMBINED]],STANDINGS_SB[COMBINED],0),COLUMN(STANDINGS_SB[PLACE IN LEAGUE]))</f>
        <v>10</v>
      </c>
      <c r="I2267">
        <f>16-INDEX(STANDINGS_ERA[],MATCH(Table1[[#This Row],[COMBINED]],STANDINGS_ERA[COMBINED],0),COLUMN(STANDINGS_ERA[PLACE IN LEAGUE]))</f>
        <v>3</v>
      </c>
      <c r="J2267">
        <f>16-INDEX(STANDINGS_WHIP[],MATCH(Table1[[#This Row],[COMBINED]],STANDINGS_WHIP[COMBINED],0),COLUMN(STANDINGS_WHIP[PLACE IN LEAGUE]))</f>
        <v>3</v>
      </c>
      <c r="K2267">
        <f>16-INDEX(STANDINGS_W[],MATCH(Table1[[#This Row],[COMBINED]],STANDINGS_W[COMBINED],0),COLUMN(STANDINGS_W[PLACE IN LEAGUE]))</f>
        <v>3</v>
      </c>
      <c r="L2267">
        <f>16-INDEX(STANDINGS_K[],MATCH(Table1[[#This Row],[COMBINED]],STANDINGS_K[COMBINED],0),COLUMN(STANDINGS_K[PLACE IN LEAGUE]))</f>
        <v>13</v>
      </c>
      <c r="M2267">
        <f>16-INDEX(STANDINGS_SV[],MATCH(Table1[[#This Row],[COMBINED]],STANDINGS_SV[COMBINED],0),COLUMN(STANDINGS_SV[PLACE IN LEAGUE]))</f>
        <v>2</v>
      </c>
      <c r="N2267">
        <f>SUM(Table1[[#This Row],[BA]:[SV]])</f>
        <v>69</v>
      </c>
      <c r="O2267">
        <v>12</v>
      </c>
    </row>
    <row r="2268" spans="1:15" x14ac:dyDescent="0.25">
      <c r="A2268" t="s">
        <v>2249</v>
      </c>
      <c r="B2268" t="s">
        <v>2241</v>
      </c>
      <c r="C2268" t="str">
        <f>Table1[[#This Row],[League]]&amp;Table1[[#This Row],[Team]]</f>
        <v>$150 Draft Champions Kenyon Premature LeagueMadcow - DC1 Kenyon</v>
      </c>
      <c r="D2268">
        <f>16-INDEX(STANDINGS_BA[],MATCH(Table1[[#This Row],[COMBINED]],STANDINGS_BA[COMBINED],0),COLUMN(STANDINGS_BA[PLACE IN LEAGUE]))</f>
        <v>1</v>
      </c>
      <c r="E2268">
        <f>16-INDEX(STANDINGS_R[],MATCH(Table1[[#This Row],[COMBINED]],STANDINGS_R[COMBINED],0),COLUMN(STANDINGS_R[PLACE IN LEAGUE]))</f>
        <v>5</v>
      </c>
      <c r="F2268">
        <f>16-INDEX(STANDINGS_HR[],MATCH(Table1[[#This Row],[COMBINED]],STANDINGS_HR[COMBINED],0),COLUMN(STANDINGS_HR[PLACE IN LEAGUE]))</f>
        <v>7</v>
      </c>
      <c r="G2268">
        <f>16-INDEX(STANDINGS_RBI[],MATCH(Table1[[#This Row],[COMBINED]],STANDINGS_RBI[COMBINED],0),COLUMN(STANDINGS_RBI[PLACE IN LEAGUE]))</f>
        <v>8</v>
      </c>
      <c r="H2268">
        <f>16-INDEX(STANDINGS_SB[],MATCH(Table1[[#This Row],[COMBINED]],STANDINGS_SB[COMBINED],0),COLUMN(STANDINGS_SB[PLACE IN LEAGUE]))</f>
        <v>1</v>
      </c>
      <c r="I2268">
        <f>16-INDEX(STANDINGS_ERA[],MATCH(Table1[[#This Row],[COMBINED]],STANDINGS_ERA[COMBINED],0),COLUMN(STANDINGS_ERA[PLACE IN LEAGUE]))</f>
        <v>7</v>
      </c>
      <c r="J2268">
        <f>16-INDEX(STANDINGS_WHIP[],MATCH(Table1[[#This Row],[COMBINED]],STANDINGS_WHIP[COMBINED],0),COLUMN(STANDINGS_WHIP[PLACE IN LEAGUE]))</f>
        <v>8</v>
      </c>
      <c r="K2268">
        <f>16-INDEX(STANDINGS_W[],MATCH(Table1[[#This Row],[COMBINED]],STANDINGS_W[COMBINED],0),COLUMN(STANDINGS_W[PLACE IN LEAGUE]))</f>
        <v>7</v>
      </c>
      <c r="L2268">
        <f>16-INDEX(STANDINGS_K[],MATCH(Table1[[#This Row],[COMBINED]],STANDINGS_K[COMBINED],0),COLUMN(STANDINGS_K[PLACE IN LEAGUE]))</f>
        <v>10</v>
      </c>
      <c r="M2268">
        <f>16-INDEX(STANDINGS_SV[],MATCH(Table1[[#This Row],[COMBINED]],STANDINGS_SV[COMBINED],0),COLUMN(STANDINGS_SV[PLACE IN LEAGUE]))</f>
        <v>10</v>
      </c>
      <c r="N2268">
        <f>SUM(Table1[[#This Row],[BA]:[SV]])</f>
        <v>64</v>
      </c>
      <c r="O2268">
        <v>13</v>
      </c>
    </row>
    <row r="2269" spans="1:15" x14ac:dyDescent="0.25">
      <c r="A2269" t="s">
        <v>2245</v>
      </c>
      <c r="B2269" t="s">
        <v>2241</v>
      </c>
      <c r="C2269" t="str">
        <f>Table1[[#This Row],[League]]&amp;Table1[[#This Row],[Team]]</f>
        <v>$150 Draft Champions Kenyon Premature LeagueBK Mets Premature DC</v>
      </c>
      <c r="D2269">
        <f>16-INDEX(STANDINGS_BA[],MATCH(Table1[[#This Row],[COMBINED]],STANDINGS_BA[COMBINED],0),COLUMN(STANDINGS_BA[PLACE IN LEAGUE]))</f>
        <v>5</v>
      </c>
      <c r="E2269">
        <f>16-INDEX(STANDINGS_R[],MATCH(Table1[[#This Row],[COMBINED]],STANDINGS_R[COMBINED],0),COLUMN(STANDINGS_R[PLACE IN LEAGUE]))</f>
        <v>2</v>
      </c>
      <c r="F2269">
        <f>16-INDEX(STANDINGS_HR[],MATCH(Table1[[#This Row],[COMBINED]],STANDINGS_HR[COMBINED],0),COLUMN(STANDINGS_HR[PLACE IN LEAGUE]))</f>
        <v>1</v>
      </c>
      <c r="G2269">
        <f>16-INDEX(STANDINGS_RBI[],MATCH(Table1[[#This Row],[COMBINED]],STANDINGS_RBI[COMBINED],0),COLUMN(STANDINGS_RBI[PLACE IN LEAGUE]))</f>
        <v>1</v>
      </c>
      <c r="H2269">
        <f>16-INDEX(STANDINGS_SB[],MATCH(Table1[[#This Row],[COMBINED]],STANDINGS_SB[COMBINED],0),COLUMN(STANDINGS_SB[PLACE IN LEAGUE]))</f>
        <v>2</v>
      </c>
      <c r="I2269">
        <f>16-INDEX(STANDINGS_ERA[],MATCH(Table1[[#This Row],[COMBINED]],STANDINGS_ERA[COMBINED],0),COLUMN(STANDINGS_ERA[PLACE IN LEAGUE]))</f>
        <v>10</v>
      </c>
      <c r="J2269">
        <f>16-INDEX(STANDINGS_WHIP[],MATCH(Table1[[#This Row],[COMBINED]],STANDINGS_WHIP[COMBINED],0),COLUMN(STANDINGS_WHIP[PLACE IN LEAGUE]))</f>
        <v>12</v>
      </c>
      <c r="K2269">
        <f>16-INDEX(STANDINGS_W[],MATCH(Table1[[#This Row],[COMBINED]],STANDINGS_W[COMBINED],0),COLUMN(STANDINGS_W[PLACE IN LEAGUE]))</f>
        <v>12</v>
      </c>
      <c r="L2269">
        <f>16-INDEX(STANDINGS_K[],MATCH(Table1[[#This Row],[COMBINED]],STANDINGS_K[COMBINED],0),COLUMN(STANDINGS_K[PLACE IN LEAGUE]))</f>
        <v>3</v>
      </c>
      <c r="M2269">
        <f>16-INDEX(STANDINGS_SV[],MATCH(Table1[[#This Row],[COMBINED]],STANDINGS_SV[COMBINED],0),COLUMN(STANDINGS_SV[PLACE IN LEAGUE]))</f>
        <v>14</v>
      </c>
      <c r="N2269">
        <f>SUM(Table1[[#This Row],[BA]:[SV]])</f>
        <v>62</v>
      </c>
      <c r="O2269">
        <v>14</v>
      </c>
    </row>
    <row r="2270" spans="1:15" x14ac:dyDescent="0.25">
      <c r="A2270" t="s">
        <v>2247</v>
      </c>
      <c r="B2270" t="s">
        <v>2241</v>
      </c>
      <c r="C2270" t="str">
        <f>Table1[[#This Row],[League]]&amp;Table1[[#This Row],[Team]]</f>
        <v>$150 Draft Champions Kenyon Premature League1DC WAGGENER</v>
      </c>
      <c r="D2270">
        <f>16-INDEX(STANDINGS_BA[],MATCH(Table1[[#This Row],[COMBINED]],STANDINGS_BA[COMBINED],0),COLUMN(STANDINGS_BA[PLACE IN LEAGUE]))</f>
        <v>3</v>
      </c>
      <c r="E2270">
        <f>16-INDEX(STANDINGS_R[],MATCH(Table1[[#This Row],[COMBINED]],STANDINGS_R[COMBINED],0),COLUMN(STANDINGS_R[PLACE IN LEAGUE]))</f>
        <v>1</v>
      </c>
      <c r="F2270">
        <f>16-INDEX(STANDINGS_HR[],MATCH(Table1[[#This Row],[COMBINED]],STANDINGS_HR[COMBINED],0),COLUMN(STANDINGS_HR[PLACE IN LEAGUE]))</f>
        <v>3</v>
      </c>
      <c r="G2270">
        <f>16-INDEX(STANDINGS_RBI[],MATCH(Table1[[#This Row],[COMBINED]],STANDINGS_RBI[COMBINED],0),COLUMN(STANDINGS_RBI[PLACE IN LEAGUE]))</f>
        <v>3</v>
      </c>
      <c r="H2270">
        <f>16-INDEX(STANDINGS_SB[],MATCH(Table1[[#This Row],[COMBINED]],STANDINGS_SB[COMBINED],0),COLUMN(STANDINGS_SB[PLACE IN LEAGUE]))</f>
        <v>9</v>
      </c>
      <c r="I2270">
        <f>16-INDEX(STANDINGS_ERA[],MATCH(Table1[[#This Row],[COMBINED]],STANDINGS_ERA[COMBINED],0),COLUMN(STANDINGS_ERA[PLACE IN LEAGUE]))</f>
        <v>2</v>
      </c>
      <c r="J2270">
        <f>16-INDEX(STANDINGS_WHIP[],MATCH(Table1[[#This Row],[COMBINED]],STANDINGS_WHIP[COMBINED],0),COLUMN(STANDINGS_WHIP[PLACE IN LEAGUE]))</f>
        <v>1</v>
      </c>
      <c r="K2270">
        <f>16-INDEX(STANDINGS_W[],MATCH(Table1[[#This Row],[COMBINED]],STANDINGS_W[COMBINED],0),COLUMN(STANDINGS_W[PLACE IN LEAGUE]))</f>
        <v>9</v>
      </c>
      <c r="L2270">
        <f>16-INDEX(STANDINGS_K[],MATCH(Table1[[#This Row],[COMBINED]],STANDINGS_K[COMBINED],0),COLUMN(STANDINGS_K[PLACE IN LEAGUE]))</f>
        <v>5</v>
      </c>
      <c r="M2270">
        <f>16-INDEX(STANDINGS_SV[],MATCH(Table1[[#This Row],[COMBINED]],STANDINGS_SV[COMBINED],0),COLUMN(STANDINGS_SV[PLACE IN LEAGUE]))</f>
        <v>5</v>
      </c>
      <c r="N2270">
        <f>SUM(Table1[[#This Row],[BA]:[SV]])</f>
        <v>41</v>
      </c>
      <c r="O2270">
        <v>15</v>
      </c>
    </row>
    <row r="2271" spans="1:15" x14ac:dyDescent="0.25">
      <c r="A2271" t="s">
        <v>2252</v>
      </c>
      <c r="B2271" t="s">
        <v>2251</v>
      </c>
      <c r="C2271" t="str">
        <f>Table1[[#This Row],[League]]&amp;Table1[[#This Row],[Team]]</f>
        <v>$150 Draft Champions Mar 01 1:00 pm Lg.3805Can we have a mulligan?</v>
      </c>
      <c r="D2271">
        <f>16-INDEX(STANDINGS_BA[],MATCH(Table1[[#This Row],[COMBINED]],STANDINGS_BA[COMBINED],0),COLUMN(STANDINGS_BA[PLACE IN LEAGUE]))</f>
        <v>14</v>
      </c>
      <c r="E2271">
        <f>16-INDEX(STANDINGS_R[],MATCH(Table1[[#This Row],[COMBINED]],STANDINGS_R[COMBINED],0),COLUMN(STANDINGS_R[PLACE IN LEAGUE]))</f>
        <v>15</v>
      </c>
      <c r="F2271">
        <f>16-INDEX(STANDINGS_HR[],MATCH(Table1[[#This Row],[COMBINED]],STANDINGS_HR[COMBINED],0),COLUMN(STANDINGS_HR[PLACE IN LEAGUE]))</f>
        <v>12</v>
      </c>
      <c r="G2271">
        <f>16-INDEX(STANDINGS_RBI[],MATCH(Table1[[#This Row],[COMBINED]],STANDINGS_RBI[COMBINED],0),COLUMN(STANDINGS_RBI[PLACE IN LEAGUE]))</f>
        <v>10</v>
      </c>
      <c r="H2271">
        <f>16-INDEX(STANDINGS_SB[],MATCH(Table1[[#This Row],[COMBINED]],STANDINGS_SB[COMBINED],0),COLUMN(STANDINGS_SB[PLACE IN LEAGUE]))</f>
        <v>9</v>
      </c>
      <c r="I2271">
        <f>16-INDEX(STANDINGS_ERA[],MATCH(Table1[[#This Row],[COMBINED]],STANDINGS_ERA[COMBINED],0),COLUMN(STANDINGS_ERA[PLACE IN LEAGUE]))</f>
        <v>13</v>
      </c>
      <c r="J2271">
        <f>16-INDEX(STANDINGS_WHIP[],MATCH(Table1[[#This Row],[COMBINED]],STANDINGS_WHIP[COMBINED],0),COLUMN(STANDINGS_WHIP[PLACE IN LEAGUE]))</f>
        <v>14</v>
      </c>
      <c r="K2271">
        <f>16-INDEX(STANDINGS_W[],MATCH(Table1[[#This Row],[COMBINED]],STANDINGS_W[COMBINED],0),COLUMN(STANDINGS_W[PLACE IN LEAGUE]))</f>
        <v>15</v>
      </c>
      <c r="L2271">
        <f>16-INDEX(STANDINGS_K[],MATCH(Table1[[#This Row],[COMBINED]],STANDINGS_K[COMBINED],0),COLUMN(STANDINGS_K[PLACE IN LEAGUE]))</f>
        <v>15</v>
      </c>
      <c r="M2271">
        <f>16-INDEX(STANDINGS_SV[],MATCH(Table1[[#This Row],[COMBINED]],STANDINGS_SV[COMBINED],0),COLUMN(STANDINGS_SV[PLACE IN LEAGUE]))</f>
        <v>2</v>
      </c>
      <c r="N2271">
        <f>SUM(Table1[[#This Row],[BA]:[SV]])</f>
        <v>119</v>
      </c>
      <c r="O2271">
        <v>1</v>
      </c>
    </row>
    <row r="2272" spans="1:15" x14ac:dyDescent="0.25">
      <c r="A2272" t="s">
        <v>2254</v>
      </c>
      <c r="B2272" t="s">
        <v>2251</v>
      </c>
      <c r="C2272" t="str">
        <f>Table1[[#This Row],[League]]&amp;Table1[[#This Row],[Team]]</f>
        <v>$150 Draft Champions Mar 01 1:00 pm Lg.3805Taters 2</v>
      </c>
      <c r="D2272">
        <f>16-INDEX(STANDINGS_BA[],MATCH(Table1[[#This Row],[COMBINED]],STANDINGS_BA[COMBINED],0),COLUMN(STANDINGS_BA[PLACE IN LEAGUE]))</f>
        <v>12</v>
      </c>
      <c r="E2272">
        <f>16-INDEX(STANDINGS_R[],MATCH(Table1[[#This Row],[COMBINED]],STANDINGS_R[COMBINED],0),COLUMN(STANDINGS_R[PLACE IN LEAGUE]))</f>
        <v>12</v>
      </c>
      <c r="F2272">
        <f>16-INDEX(STANDINGS_HR[],MATCH(Table1[[#This Row],[COMBINED]],STANDINGS_HR[COMBINED],0),COLUMN(STANDINGS_HR[PLACE IN LEAGUE]))</f>
        <v>15</v>
      </c>
      <c r="G2272">
        <f>16-INDEX(STANDINGS_RBI[],MATCH(Table1[[#This Row],[COMBINED]],STANDINGS_RBI[COMBINED],0),COLUMN(STANDINGS_RBI[PLACE IN LEAGUE]))</f>
        <v>14</v>
      </c>
      <c r="H2272">
        <f>16-INDEX(STANDINGS_SB[],MATCH(Table1[[#This Row],[COMBINED]],STANDINGS_SB[COMBINED],0),COLUMN(STANDINGS_SB[PLACE IN LEAGUE]))</f>
        <v>12</v>
      </c>
      <c r="I2272">
        <f>16-INDEX(STANDINGS_ERA[],MATCH(Table1[[#This Row],[COMBINED]],STANDINGS_ERA[COMBINED],0),COLUMN(STANDINGS_ERA[PLACE IN LEAGUE]))</f>
        <v>5</v>
      </c>
      <c r="J2272">
        <f>16-INDEX(STANDINGS_WHIP[],MATCH(Table1[[#This Row],[COMBINED]],STANDINGS_WHIP[COMBINED],0),COLUMN(STANDINGS_WHIP[PLACE IN LEAGUE]))</f>
        <v>8</v>
      </c>
      <c r="K2272">
        <f>16-INDEX(STANDINGS_W[],MATCH(Table1[[#This Row],[COMBINED]],STANDINGS_W[COMBINED],0),COLUMN(STANDINGS_W[PLACE IN LEAGUE]))</f>
        <v>8</v>
      </c>
      <c r="L2272">
        <f>16-INDEX(STANDINGS_K[],MATCH(Table1[[#This Row],[COMBINED]],STANDINGS_K[COMBINED],0),COLUMN(STANDINGS_K[PLACE IN LEAGUE]))</f>
        <v>3</v>
      </c>
      <c r="M2272">
        <f>16-INDEX(STANDINGS_SV[],MATCH(Table1[[#This Row],[COMBINED]],STANDINGS_SV[COMBINED],0),COLUMN(STANDINGS_SV[PLACE IN LEAGUE]))</f>
        <v>14</v>
      </c>
      <c r="N2272">
        <f>SUM(Table1[[#This Row],[BA]:[SV]])</f>
        <v>103</v>
      </c>
      <c r="O2272">
        <v>2</v>
      </c>
    </row>
    <row r="2273" spans="1:15" x14ac:dyDescent="0.25">
      <c r="A2273" t="s">
        <v>2255</v>
      </c>
      <c r="B2273" t="s">
        <v>2251</v>
      </c>
      <c r="C2273" t="str">
        <f>Table1[[#This Row],[League]]&amp;Table1[[#This Row],[Team]]</f>
        <v>$150 Draft Champions Mar 01 1:00 pm Lg.3805GUERRILLA DC2</v>
      </c>
      <c r="D2273">
        <f>16-INDEX(STANDINGS_BA[],MATCH(Table1[[#This Row],[COMBINED]],STANDINGS_BA[COMBINED],0),COLUMN(STANDINGS_BA[PLACE IN LEAGUE]))</f>
        <v>11</v>
      </c>
      <c r="E2273">
        <f>16-INDEX(STANDINGS_R[],MATCH(Table1[[#This Row],[COMBINED]],STANDINGS_R[COMBINED],0),COLUMN(STANDINGS_R[PLACE IN LEAGUE]))</f>
        <v>8</v>
      </c>
      <c r="F2273">
        <f>16-INDEX(STANDINGS_HR[],MATCH(Table1[[#This Row],[COMBINED]],STANDINGS_HR[COMBINED],0),COLUMN(STANDINGS_HR[PLACE IN LEAGUE]))</f>
        <v>10</v>
      </c>
      <c r="G2273">
        <f>16-INDEX(STANDINGS_RBI[],MATCH(Table1[[#This Row],[COMBINED]],STANDINGS_RBI[COMBINED],0),COLUMN(STANDINGS_RBI[PLACE IN LEAGUE]))</f>
        <v>6</v>
      </c>
      <c r="H2273">
        <f>16-INDEX(STANDINGS_SB[],MATCH(Table1[[#This Row],[COMBINED]],STANDINGS_SB[COMBINED],0),COLUMN(STANDINGS_SB[PLACE IN LEAGUE]))</f>
        <v>14</v>
      </c>
      <c r="I2273">
        <f>16-INDEX(STANDINGS_ERA[],MATCH(Table1[[#This Row],[COMBINED]],STANDINGS_ERA[COMBINED],0),COLUMN(STANDINGS_ERA[PLACE IN LEAGUE]))</f>
        <v>15</v>
      </c>
      <c r="J2273">
        <f>16-INDEX(STANDINGS_WHIP[],MATCH(Table1[[#This Row],[COMBINED]],STANDINGS_WHIP[COMBINED],0),COLUMN(STANDINGS_WHIP[PLACE IN LEAGUE]))</f>
        <v>12</v>
      </c>
      <c r="K2273">
        <f>16-INDEX(STANDINGS_W[],MATCH(Table1[[#This Row],[COMBINED]],STANDINGS_W[COMBINED],0),COLUMN(STANDINGS_W[PLACE IN LEAGUE]))</f>
        <v>6</v>
      </c>
      <c r="L2273">
        <f>16-INDEX(STANDINGS_K[],MATCH(Table1[[#This Row],[COMBINED]],STANDINGS_K[COMBINED],0),COLUMN(STANDINGS_K[PLACE IN LEAGUE]))</f>
        <v>11</v>
      </c>
      <c r="M2273">
        <f>16-INDEX(STANDINGS_SV[],MATCH(Table1[[#This Row],[COMBINED]],STANDINGS_SV[COMBINED],0),COLUMN(STANDINGS_SV[PLACE IN LEAGUE]))</f>
        <v>10</v>
      </c>
      <c r="N2273">
        <f>SUM(Table1[[#This Row],[BA]:[SV]])</f>
        <v>103</v>
      </c>
      <c r="O2273">
        <v>3</v>
      </c>
    </row>
    <row r="2274" spans="1:15" x14ac:dyDescent="0.25">
      <c r="A2274" t="s">
        <v>385</v>
      </c>
      <c r="B2274" t="s">
        <v>2251</v>
      </c>
      <c r="C2274" t="str">
        <f>Table1[[#This Row],[League]]&amp;Table1[[#This Row],[Team]]</f>
        <v>$150 Draft Champions Mar 01 1:00 pm Lg.3805Team slack</v>
      </c>
      <c r="D2274">
        <f>16-INDEX(STANDINGS_BA[],MATCH(Table1[[#This Row],[COMBINED]],STANDINGS_BA[COMBINED],0),COLUMN(STANDINGS_BA[PLACE IN LEAGUE]))</f>
        <v>9</v>
      </c>
      <c r="E2274">
        <f>16-INDEX(STANDINGS_R[],MATCH(Table1[[#This Row],[COMBINED]],STANDINGS_R[COMBINED],0),COLUMN(STANDINGS_R[PLACE IN LEAGUE]))</f>
        <v>11</v>
      </c>
      <c r="F2274">
        <f>16-INDEX(STANDINGS_HR[],MATCH(Table1[[#This Row],[COMBINED]],STANDINGS_HR[COMBINED],0),COLUMN(STANDINGS_HR[PLACE IN LEAGUE]))</f>
        <v>9</v>
      </c>
      <c r="G2274">
        <f>16-INDEX(STANDINGS_RBI[],MATCH(Table1[[#This Row],[COMBINED]],STANDINGS_RBI[COMBINED],0),COLUMN(STANDINGS_RBI[PLACE IN LEAGUE]))</f>
        <v>13</v>
      </c>
      <c r="H2274">
        <f>16-INDEX(STANDINGS_SB[],MATCH(Table1[[#This Row],[COMBINED]],STANDINGS_SB[COMBINED],0),COLUMN(STANDINGS_SB[PLACE IN LEAGUE]))</f>
        <v>6</v>
      </c>
      <c r="I2274">
        <f>16-INDEX(STANDINGS_ERA[],MATCH(Table1[[#This Row],[COMBINED]],STANDINGS_ERA[COMBINED],0),COLUMN(STANDINGS_ERA[PLACE IN LEAGUE]))</f>
        <v>12</v>
      </c>
      <c r="J2274">
        <f>16-INDEX(STANDINGS_WHIP[],MATCH(Table1[[#This Row],[COMBINED]],STANDINGS_WHIP[COMBINED],0),COLUMN(STANDINGS_WHIP[PLACE IN LEAGUE]))</f>
        <v>15</v>
      </c>
      <c r="K2274">
        <f>16-INDEX(STANDINGS_W[],MATCH(Table1[[#This Row],[COMBINED]],STANDINGS_W[COMBINED],0),COLUMN(STANDINGS_W[PLACE IN LEAGUE]))</f>
        <v>10</v>
      </c>
      <c r="L2274">
        <f>16-INDEX(STANDINGS_K[],MATCH(Table1[[#This Row],[COMBINED]],STANDINGS_K[COMBINED],0),COLUMN(STANDINGS_K[PLACE IN LEAGUE]))</f>
        <v>7</v>
      </c>
      <c r="M2274">
        <f>16-INDEX(STANDINGS_SV[],MATCH(Table1[[#This Row],[COMBINED]],STANDINGS_SV[COMBINED],0),COLUMN(STANDINGS_SV[PLACE IN LEAGUE]))</f>
        <v>4</v>
      </c>
      <c r="N2274">
        <f>SUM(Table1[[#This Row],[BA]:[SV]])</f>
        <v>96</v>
      </c>
      <c r="O2274">
        <v>4</v>
      </c>
    </row>
    <row r="2275" spans="1:15" x14ac:dyDescent="0.25">
      <c r="A2275" t="s">
        <v>2250</v>
      </c>
      <c r="B2275" t="s">
        <v>2251</v>
      </c>
      <c r="C2275" t="str">
        <f>Table1[[#This Row],[League]]&amp;Table1[[#This Row],[Team]]</f>
        <v>$150 Draft Champions Mar 01 1:00 pm Lg.38052016 WarmBeer ColdFood 2nd</v>
      </c>
      <c r="D2275">
        <f>16-INDEX(STANDINGS_BA[],MATCH(Table1[[#This Row],[COMBINED]],STANDINGS_BA[COMBINED],0),COLUMN(STANDINGS_BA[PLACE IN LEAGUE]))</f>
        <v>15</v>
      </c>
      <c r="E2275">
        <f>16-INDEX(STANDINGS_R[],MATCH(Table1[[#This Row],[COMBINED]],STANDINGS_R[COMBINED],0),COLUMN(STANDINGS_R[PLACE IN LEAGUE]))</f>
        <v>7</v>
      </c>
      <c r="F2275">
        <f>16-INDEX(STANDINGS_HR[],MATCH(Table1[[#This Row],[COMBINED]],STANDINGS_HR[COMBINED],0),COLUMN(STANDINGS_HR[PLACE IN LEAGUE]))</f>
        <v>5</v>
      </c>
      <c r="G2275">
        <f>16-INDEX(STANDINGS_RBI[],MATCH(Table1[[#This Row],[COMBINED]],STANDINGS_RBI[COMBINED],0),COLUMN(STANDINGS_RBI[PLACE IN LEAGUE]))</f>
        <v>9</v>
      </c>
      <c r="H2275">
        <f>16-INDEX(STANDINGS_SB[],MATCH(Table1[[#This Row],[COMBINED]],STANDINGS_SB[COMBINED],0),COLUMN(STANDINGS_SB[PLACE IN LEAGUE]))</f>
        <v>13</v>
      </c>
      <c r="I2275">
        <f>16-INDEX(STANDINGS_ERA[],MATCH(Table1[[#This Row],[COMBINED]],STANDINGS_ERA[COMBINED],0),COLUMN(STANDINGS_ERA[PLACE IN LEAGUE]))</f>
        <v>2</v>
      </c>
      <c r="J2275">
        <f>16-INDEX(STANDINGS_WHIP[],MATCH(Table1[[#This Row],[COMBINED]],STANDINGS_WHIP[COMBINED],0),COLUMN(STANDINGS_WHIP[PLACE IN LEAGUE]))</f>
        <v>4</v>
      </c>
      <c r="K2275">
        <f>16-INDEX(STANDINGS_W[],MATCH(Table1[[#This Row],[COMBINED]],STANDINGS_W[COMBINED],0),COLUMN(STANDINGS_W[PLACE IN LEAGUE]))</f>
        <v>13</v>
      </c>
      <c r="L2275">
        <f>16-INDEX(STANDINGS_K[],MATCH(Table1[[#This Row],[COMBINED]],STANDINGS_K[COMBINED],0),COLUMN(STANDINGS_K[PLACE IN LEAGUE]))</f>
        <v>14</v>
      </c>
      <c r="M2275">
        <f>16-INDEX(STANDINGS_SV[],MATCH(Table1[[#This Row],[COMBINED]],STANDINGS_SV[COMBINED],0),COLUMN(STANDINGS_SV[PLACE IN LEAGUE]))</f>
        <v>1</v>
      </c>
      <c r="N2275">
        <f>SUM(Table1[[#This Row],[BA]:[SV]])</f>
        <v>83</v>
      </c>
      <c r="O2275">
        <v>5</v>
      </c>
    </row>
    <row r="2276" spans="1:15" x14ac:dyDescent="0.25">
      <c r="A2276" t="s">
        <v>2258</v>
      </c>
      <c r="B2276" t="s">
        <v>2251</v>
      </c>
      <c r="C2276" t="str">
        <f>Table1[[#This Row],[League]]&amp;Table1[[#This Row],[Team]]</f>
        <v>$150 Draft Champions Mar 01 1:00 pm Lg.3805Dee'z Nuts</v>
      </c>
      <c r="D2276">
        <f>16-INDEX(STANDINGS_BA[],MATCH(Table1[[#This Row],[COMBINED]],STANDINGS_BA[COMBINED],0),COLUMN(STANDINGS_BA[PLACE IN LEAGUE]))</f>
        <v>4</v>
      </c>
      <c r="E2276">
        <f>16-INDEX(STANDINGS_R[],MATCH(Table1[[#This Row],[COMBINED]],STANDINGS_R[COMBINED],0),COLUMN(STANDINGS_R[PLACE IN LEAGUE]))</f>
        <v>14</v>
      </c>
      <c r="F2276">
        <f>16-INDEX(STANDINGS_HR[],MATCH(Table1[[#This Row],[COMBINED]],STANDINGS_HR[COMBINED],0),COLUMN(STANDINGS_HR[PLACE IN LEAGUE]))</f>
        <v>13</v>
      </c>
      <c r="G2276">
        <f>16-INDEX(STANDINGS_RBI[],MATCH(Table1[[#This Row],[COMBINED]],STANDINGS_RBI[COMBINED],0),COLUMN(STANDINGS_RBI[PLACE IN LEAGUE]))</f>
        <v>15</v>
      </c>
      <c r="H2276">
        <f>16-INDEX(STANDINGS_SB[],MATCH(Table1[[#This Row],[COMBINED]],STANDINGS_SB[COMBINED],0),COLUMN(STANDINGS_SB[PLACE IN LEAGUE]))</f>
        <v>11</v>
      </c>
      <c r="I2276">
        <f>16-INDEX(STANDINGS_ERA[],MATCH(Table1[[#This Row],[COMBINED]],STANDINGS_ERA[COMBINED],0),COLUMN(STANDINGS_ERA[PLACE IN LEAGUE]))</f>
        <v>1</v>
      </c>
      <c r="J2276">
        <f>16-INDEX(STANDINGS_WHIP[],MATCH(Table1[[#This Row],[COMBINED]],STANDINGS_WHIP[COMBINED],0),COLUMN(STANDINGS_WHIP[PLACE IN LEAGUE]))</f>
        <v>1</v>
      </c>
      <c r="K2276">
        <f>16-INDEX(STANDINGS_W[],MATCH(Table1[[#This Row],[COMBINED]],STANDINGS_W[COMBINED],0),COLUMN(STANDINGS_W[PLACE IN LEAGUE]))</f>
        <v>11</v>
      </c>
      <c r="L2276">
        <f>16-INDEX(STANDINGS_K[],MATCH(Table1[[#This Row],[COMBINED]],STANDINGS_K[COMBINED],0),COLUMN(STANDINGS_K[PLACE IN LEAGUE]))</f>
        <v>6</v>
      </c>
      <c r="M2276">
        <f>16-INDEX(STANDINGS_SV[],MATCH(Table1[[#This Row],[COMBINED]],STANDINGS_SV[COMBINED],0),COLUMN(STANDINGS_SV[PLACE IN LEAGUE]))</f>
        <v>6</v>
      </c>
      <c r="N2276">
        <f>SUM(Table1[[#This Row],[BA]:[SV]])</f>
        <v>82</v>
      </c>
      <c r="O2276">
        <v>6</v>
      </c>
    </row>
    <row r="2277" spans="1:15" x14ac:dyDescent="0.25">
      <c r="A2277" t="s">
        <v>157</v>
      </c>
      <c r="B2277" t="s">
        <v>2251</v>
      </c>
      <c r="C2277" t="str">
        <f>Table1[[#This Row],[League]]&amp;Table1[[#This Row],[Team]]</f>
        <v>$150 Draft Champions Mar 01 1:00 pm Lg.3805Team Uganski</v>
      </c>
      <c r="D2277">
        <f>16-INDEX(STANDINGS_BA[],MATCH(Table1[[#This Row],[COMBINED]],STANDINGS_BA[COMBINED],0),COLUMN(STANDINGS_BA[PLACE IN LEAGUE]))</f>
        <v>7</v>
      </c>
      <c r="E2277">
        <f>16-INDEX(STANDINGS_R[],MATCH(Table1[[#This Row],[COMBINED]],STANDINGS_R[COMBINED],0),COLUMN(STANDINGS_R[PLACE IN LEAGUE]))</f>
        <v>9</v>
      </c>
      <c r="F2277">
        <f>16-INDEX(STANDINGS_HR[],MATCH(Table1[[#This Row],[COMBINED]],STANDINGS_HR[COMBINED],0),COLUMN(STANDINGS_HR[PLACE IN LEAGUE]))</f>
        <v>11</v>
      </c>
      <c r="G2277">
        <f>16-INDEX(STANDINGS_RBI[],MATCH(Table1[[#This Row],[COMBINED]],STANDINGS_RBI[COMBINED],0),COLUMN(STANDINGS_RBI[PLACE IN LEAGUE]))</f>
        <v>5</v>
      </c>
      <c r="H2277">
        <f>16-INDEX(STANDINGS_SB[],MATCH(Table1[[#This Row],[COMBINED]],STANDINGS_SB[COMBINED],0),COLUMN(STANDINGS_SB[PLACE IN LEAGUE]))</f>
        <v>15</v>
      </c>
      <c r="I2277">
        <f>16-INDEX(STANDINGS_ERA[],MATCH(Table1[[#This Row],[COMBINED]],STANDINGS_ERA[COMBINED],0),COLUMN(STANDINGS_ERA[PLACE IN LEAGUE]))</f>
        <v>4</v>
      </c>
      <c r="J2277">
        <f>16-INDEX(STANDINGS_WHIP[],MATCH(Table1[[#This Row],[COMBINED]],STANDINGS_WHIP[COMBINED],0),COLUMN(STANDINGS_WHIP[PLACE IN LEAGUE]))</f>
        <v>2</v>
      </c>
      <c r="K2277">
        <f>16-INDEX(STANDINGS_W[],MATCH(Table1[[#This Row],[COMBINED]],STANDINGS_W[COMBINED],0),COLUMN(STANDINGS_W[PLACE IN LEAGUE]))</f>
        <v>12</v>
      </c>
      <c r="L2277">
        <f>16-INDEX(STANDINGS_K[],MATCH(Table1[[#This Row],[COMBINED]],STANDINGS_K[COMBINED],0),COLUMN(STANDINGS_K[PLACE IN LEAGUE]))</f>
        <v>13</v>
      </c>
      <c r="M2277">
        <f>16-INDEX(STANDINGS_SV[],MATCH(Table1[[#This Row],[COMBINED]],STANDINGS_SV[COMBINED],0),COLUMN(STANDINGS_SV[PLACE IN LEAGUE]))</f>
        <v>3</v>
      </c>
      <c r="N2277">
        <f>SUM(Table1[[#This Row],[BA]:[SV]])</f>
        <v>81</v>
      </c>
      <c r="O2277">
        <v>7</v>
      </c>
    </row>
    <row r="2278" spans="1:15" x14ac:dyDescent="0.25">
      <c r="A2278" t="s">
        <v>2256</v>
      </c>
      <c r="B2278" t="s">
        <v>2251</v>
      </c>
      <c r="C2278" t="str">
        <f>Table1[[#This Row],[League]]&amp;Table1[[#This Row],[Team]]</f>
        <v>$150 Draft Champions Mar 01 1:00 pm Lg.3805ManBearPuig</v>
      </c>
      <c r="D2278">
        <f>16-INDEX(STANDINGS_BA[],MATCH(Table1[[#This Row],[COMBINED]],STANDINGS_BA[COMBINED],0),COLUMN(STANDINGS_BA[PLACE IN LEAGUE]))</f>
        <v>8</v>
      </c>
      <c r="E2278">
        <f>16-INDEX(STANDINGS_R[],MATCH(Table1[[#This Row],[COMBINED]],STANDINGS_R[COMBINED],0),COLUMN(STANDINGS_R[PLACE IN LEAGUE]))</f>
        <v>13</v>
      </c>
      <c r="F2278">
        <f>16-INDEX(STANDINGS_HR[],MATCH(Table1[[#This Row],[COMBINED]],STANDINGS_HR[COMBINED],0),COLUMN(STANDINGS_HR[PLACE IN LEAGUE]))</f>
        <v>14</v>
      </c>
      <c r="G2278">
        <f>16-INDEX(STANDINGS_RBI[],MATCH(Table1[[#This Row],[COMBINED]],STANDINGS_RBI[COMBINED],0),COLUMN(STANDINGS_RBI[PLACE IN LEAGUE]))</f>
        <v>12</v>
      </c>
      <c r="H2278">
        <f>16-INDEX(STANDINGS_SB[],MATCH(Table1[[#This Row],[COMBINED]],STANDINGS_SB[COMBINED],0),COLUMN(STANDINGS_SB[PLACE IN LEAGUE]))</f>
        <v>7</v>
      </c>
      <c r="I2278">
        <f>16-INDEX(STANDINGS_ERA[],MATCH(Table1[[#This Row],[COMBINED]],STANDINGS_ERA[COMBINED],0),COLUMN(STANDINGS_ERA[PLACE IN LEAGUE]))</f>
        <v>3</v>
      </c>
      <c r="J2278">
        <f>16-INDEX(STANDINGS_WHIP[],MATCH(Table1[[#This Row],[COMBINED]],STANDINGS_WHIP[COMBINED],0),COLUMN(STANDINGS_WHIP[PLACE IN LEAGUE]))</f>
        <v>6</v>
      </c>
      <c r="K2278">
        <f>16-INDEX(STANDINGS_W[],MATCH(Table1[[#This Row],[COMBINED]],STANDINGS_W[COMBINED],0),COLUMN(STANDINGS_W[PLACE IN LEAGUE]))</f>
        <v>5</v>
      </c>
      <c r="L2278">
        <f>16-INDEX(STANDINGS_K[],MATCH(Table1[[#This Row],[COMBINED]],STANDINGS_K[COMBINED],0),COLUMN(STANDINGS_K[PLACE IN LEAGUE]))</f>
        <v>5</v>
      </c>
      <c r="M2278">
        <f>16-INDEX(STANDINGS_SV[],MATCH(Table1[[#This Row],[COMBINED]],STANDINGS_SV[COMBINED],0),COLUMN(STANDINGS_SV[PLACE IN LEAGUE]))</f>
        <v>7</v>
      </c>
      <c r="N2278">
        <f>SUM(Table1[[#This Row],[BA]:[SV]])</f>
        <v>80</v>
      </c>
      <c r="O2278">
        <v>8</v>
      </c>
    </row>
    <row r="2279" spans="1:15" x14ac:dyDescent="0.25">
      <c r="A2279" t="s">
        <v>2253</v>
      </c>
      <c r="B2279" t="s">
        <v>2251</v>
      </c>
      <c r="C2279" t="str">
        <f>Table1[[#This Row],[League]]&amp;Table1[[#This Row],[Team]]</f>
        <v>$150 Draft Champions Mar 01 1:00 pm Lg.3805Exspins</v>
      </c>
      <c r="D2279">
        <f>16-INDEX(STANDINGS_BA[],MATCH(Table1[[#This Row],[COMBINED]],STANDINGS_BA[COMBINED],0),COLUMN(STANDINGS_BA[PLACE IN LEAGUE]))</f>
        <v>13</v>
      </c>
      <c r="E2279">
        <f>16-INDEX(STANDINGS_R[],MATCH(Table1[[#This Row],[COMBINED]],STANDINGS_R[COMBINED],0),COLUMN(STANDINGS_R[PLACE IN LEAGUE]))</f>
        <v>6</v>
      </c>
      <c r="F2279">
        <f>16-INDEX(STANDINGS_HR[],MATCH(Table1[[#This Row],[COMBINED]],STANDINGS_HR[COMBINED],0),COLUMN(STANDINGS_HR[PLACE IN LEAGUE]))</f>
        <v>4</v>
      </c>
      <c r="G2279">
        <f>16-INDEX(STANDINGS_RBI[],MATCH(Table1[[#This Row],[COMBINED]],STANDINGS_RBI[COMBINED],0),COLUMN(STANDINGS_RBI[PLACE IN LEAGUE]))</f>
        <v>8</v>
      </c>
      <c r="H2279">
        <f>16-INDEX(STANDINGS_SB[],MATCH(Table1[[#This Row],[COMBINED]],STANDINGS_SB[COMBINED],0),COLUMN(STANDINGS_SB[PLACE IN LEAGUE]))</f>
        <v>4</v>
      </c>
      <c r="I2279">
        <f>16-INDEX(STANDINGS_ERA[],MATCH(Table1[[#This Row],[COMBINED]],STANDINGS_ERA[COMBINED],0),COLUMN(STANDINGS_ERA[PLACE IN LEAGUE]))</f>
        <v>7</v>
      </c>
      <c r="J2279">
        <f>16-INDEX(STANDINGS_WHIP[],MATCH(Table1[[#This Row],[COMBINED]],STANDINGS_WHIP[COMBINED],0),COLUMN(STANDINGS_WHIP[PLACE IN LEAGUE]))</f>
        <v>3</v>
      </c>
      <c r="K2279">
        <f>16-INDEX(STANDINGS_W[],MATCH(Table1[[#This Row],[COMBINED]],STANDINGS_W[COMBINED],0),COLUMN(STANDINGS_W[PLACE IN LEAGUE]))</f>
        <v>14</v>
      </c>
      <c r="L2279">
        <f>16-INDEX(STANDINGS_K[],MATCH(Table1[[#This Row],[COMBINED]],STANDINGS_K[COMBINED],0),COLUMN(STANDINGS_K[PLACE IN LEAGUE]))</f>
        <v>12</v>
      </c>
      <c r="M2279">
        <f>16-INDEX(STANDINGS_SV[],MATCH(Table1[[#This Row],[COMBINED]],STANDINGS_SV[COMBINED],0),COLUMN(STANDINGS_SV[PLACE IN LEAGUE]))</f>
        <v>8</v>
      </c>
      <c r="N2279">
        <f>SUM(Table1[[#This Row],[BA]:[SV]])</f>
        <v>79</v>
      </c>
      <c r="O2279">
        <v>9</v>
      </c>
    </row>
    <row r="2280" spans="1:15" x14ac:dyDescent="0.25">
      <c r="A2280" t="s">
        <v>2113</v>
      </c>
      <c r="B2280" t="s">
        <v>2251</v>
      </c>
      <c r="C2280" t="str">
        <f>Table1[[#This Row],[League]]&amp;Table1[[#This Row],[Team]]</f>
        <v>$150 Draft Champions Mar 01 1:00 pm Lg.3805Royale with Cheese</v>
      </c>
      <c r="D2280">
        <f>16-INDEX(STANDINGS_BA[],MATCH(Table1[[#This Row],[COMBINED]],STANDINGS_BA[COMBINED],0),COLUMN(STANDINGS_BA[PLACE IN LEAGUE]))</f>
        <v>5</v>
      </c>
      <c r="E2280">
        <f>16-INDEX(STANDINGS_R[],MATCH(Table1[[#This Row],[COMBINED]],STANDINGS_R[COMBINED],0),COLUMN(STANDINGS_R[PLACE IN LEAGUE]))</f>
        <v>5</v>
      </c>
      <c r="F2280">
        <f>16-INDEX(STANDINGS_HR[],MATCH(Table1[[#This Row],[COMBINED]],STANDINGS_HR[COMBINED],0),COLUMN(STANDINGS_HR[PLACE IN LEAGUE]))</f>
        <v>8</v>
      </c>
      <c r="G2280">
        <f>16-INDEX(STANDINGS_RBI[],MATCH(Table1[[#This Row],[COMBINED]],STANDINGS_RBI[COMBINED],0),COLUMN(STANDINGS_RBI[PLACE IN LEAGUE]))</f>
        <v>11</v>
      </c>
      <c r="H2280">
        <f>16-INDEX(STANDINGS_SB[],MATCH(Table1[[#This Row],[COMBINED]],STANDINGS_SB[COMBINED],0),COLUMN(STANDINGS_SB[PLACE IN LEAGUE]))</f>
        <v>3</v>
      </c>
      <c r="I2280">
        <f>16-INDEX(STANDINGS_ERA[],MATCH(Table1[[#This Row],[COMBINED]],STANDINGS_ERA[COMBINED],0),COLUMN(STANDINGS_ERA[PLACE IN LEAGUE]))</f>
        <v>8</v>
      </c>
      <c r="J2280">
        <f>16-INDEX(STANDINGS_WHIP[],MATCH(Table1[[#This Row],[COMBINED]],STANDINGS_WHIP[COMBINED],0),COLUMN(STANDINGS_WHIP[PLACE IN LEAGUE]))</f>
        <v>9</v>
      </c>
      <c r="K2280">
        <f>16-INDEX(STANDINGS_W[],MATCH(Table1[[#This Row],[COMBINED]],STANDINGS_W[COMBINED],0),COLUMN(STANDINGS_W[PLACE IN LEAGUE]))</f>
        <v>9</v>
      </c>
      <c r="L2280">
        <f>16-INDEX(STANDINGS_K[],MATCH(Table1[[#This Row],[COMBINED]],STANDINGS_K[COMBINED],0),COLUMN(STANDINGS_K[PLACE IN LEAGUE]))</f>
        <v>9</v>
      </c>
      <c r="M2280">
        <f>16-INDEX(STANDINGS_SV[],MATCH(Table1[[#This Row],[COMBINED]],STANDINGS_SV[COMBINED],0),COLUMN(STANDINGS_SV[PLACE IN LEAGUE]))</f>
        <v>11</v>
      </c>
      <c r="N2280">
        <f>SUM(Table1[[#This Row],[BA]:[SV]])</f>
        <v>78</v>
      </c>
      <c r="O2280">
        <v>10</v>
      </c>
    </row>
    <row r="2281" spans="1:15" x14ac:dyDescent="0.25">
      <c r="A2281" t="s">
        <v>592</v>
      </c>
      <c r="B2281" t="s">
        <v>2251</v>
      </c>
      <c r="C2281" t="str">
        <f>Table1[[#This Row],[League]]&amp;Table1[[#This Row],[Team]]</f>
        <v>$150 Draft Champions Mar 01 1:00 pm Lg.3805Team Bennette</v>
      </c>
      <c r="D2281">
        <f>16-INDEX(STANDINGS_BA[],MATCH(Table1[[#This Row],[COMBINED]],STANDINGS_BA[COMBINED],0),COLUMN(STANDINGS_BA[PLACE IN LEAGUE]))</f>
        <v>10</v>
      </c>
      <c r="E2281">
        <f>16-INDEX(STANDINGS_R[],MATCH(Table1[[#This Row],[COMBINED]],STANDINGS_R[COMBINED],0),COLUMN(STANDINGS_R[PLACE IN LEAGUE]))</f>
        <v>10</v>
      </c>
      <c r="F2281">
        <f>16-INDEX(STANDINGS_HR[],MATCH(Table1[[#This Row],[COMBINED]],STANDINGS_HR[COMBINED],0),COLUMN(STANDINGS_HR[PLACE IN LEAGUE]))</f>
        <v>3</v>
      </c>
      <c r="G2281">
        <f>16-INDEX(STANDINGS_RBI[],MATCH(Table1[[#This Row],[COMBINED]],STANDINGS_RBI[COMBINED],0),COLUMN(STANDINGS_RBI[PLACE IN LEAGUE]))</f>
        <v>7</v>
      </c>
      <c r="H2281">
        <f>16-INDEX(STANDINGS_SB[],MATCH(Table1[[#This Row],[COMBINED]],STANDINGS_SB[COMBINED],0),COLUMN(STANDINGS_SB[PLACE IN LEAGUE]))</f>
        <v>8</v>
      </c>
      <c r="I2281">
        <f>16-INDEX(STANDINGS_ERA[],MATCH(Table1[[#This Row],[COMBINED]],STANDINGS_ERA[COMBINED],0),COLUMN(STANDINGS_ERA[PLACE IN LEAGUE]))</f>
        <v>9</v>
      </c>
      <c r="J2281">
        <f>16-INDEX(STANDINGS_WHIP[],MATCH(Table1[[#This Row],[COMBINED]],STANDINGS_WHIP[COMBINED],0),COLUMN(STANDINGS_WHIP[PLACE IN LEAGUE]))</f>
        <v>5</v>
      </c>
      <c r="K2281">
        <f>16-INDEX(STANDINGS_W[],MATCH(Table1[[#This Row],[COMBINED]],STANDINGS_W[COMBINED],0),COLUMN(STANDINGS_W[PLACE IN LEAGUE]))</f>
        <v>3</v>
      </c>
      <c r="L2281">
        <f>16-INDEX(STANDINGS_K[],MATCH(Table1[[#This Row],[COMBINED]],STANDINGS_K[COMBINED],0),COLUMN(STANDINGS_K[PLACE IN LEAGUE]))</f>
        <v>4</v>
      </c>
      <c r="M2281">
        <f>16-INDEX(STANDINGS_SV[],MATCH(Table1[[#This Row],[COMBINED]],STANDINGS_SV[COMBINED],0),COLUMN(STANDINGS_SV[PLACE IN LEAGUE]))</f>
        <v>13</v>
      </c>
      <c r="N2281">
        <f>SUM(Table1[[#This Row],[BA]:[SV]])</f>
        <v>72</v>
      </c>
      <c r="O2281">
        <v>11</v>
      </c>
    </row>
    <row r="2282" spans="1:15" x14ac:dyDescent="0.25">
      <c r="A2282" t="s">
        <v>98</v>
      </c>
      <c r="B2282" t="s">
        <v>2251</v>
      </c>
      <c r="C2282" t="str">
        <f>Table1[[#This Row],[League]]&amp;Table1[[#This Row],[Team]]</f>
        <v>$150 Draft Champions Mar 01 1:00 pm Lg.3805Team Ward</v>
      </c>
      <c r="D2282">
        <f>16-INDEX(STANDINGS_BA[],MATCH(Table1[[#This Row],[COMBINED]],STANDINGS_BA[COMBINED],0),COLUMN(STANDINGS_BA[PLACE IN LEAGUE]))</f>
        <v>1</v>
      </c>
      <c r="E2282">
        <f>16-INDEX(STANDINGS_R[],MATCH(Table1[[#This Row],[COMBINED]],STANDINGS_R[COMBINED],0),COLUMN(STANDINGS_R[PLACE IN LEAGUE]))</f>
        <v>3</v>
      </c>
      <c r="F2282">
        <f>16-INDEX(STANDINGS_HR[],MATCH(Table1[[#This Row],[COMBINED]],STANDINGS_HR[COMBINED],0),COLUMN(STANDINGS_HR[PLACE IN LEAGUE]))</f>
        <v>6</v>
      </c>
      <c r="G2282">
        <f>16-INDEX(STANDINGS_RBI[],MATCH(Table1[[#This Row],[COMBINED]],STANDINGS_RBI[COMBINED],0),COLUMN(STANDINGS_RBI[PLACE IN LEAGUE]))</f>
        <v>2</v>
      </c>
      <c r="H2282">
        <f>16-INDEX(STANDINGS_SB[],MATCH(Table1[[#This Row],[COMBINED]],STANDINGS_SB[COMBINED],0),COLUMN(STANDINGS_SB[PLACE IN LEAGUE]))</f>
        <v>2</v>
      </c>
      <c r="I2282">
        <f>16-INDEX(STANDINGS_ERA[],MATCH(Table1[[#This Row],[COMBINED]],STANDINGS_ERA[COMBINED],0),COLUMN(STANDINGS_ERA[PLACE IN LEAGUE]))</f>
        <v>14</v>
      </c>
      <c r="J2282">
        <f>16-INDEX(STANDINGS_WHIP[],MATCH(Table1[[#This Row],[COMBINED]],STANDINGS_WHIP[COMBINED],0),COLUMN(STANDINGS_WHIP[PLACE IN LEAGUE]))</f>
        <v>11</v>
      </c>
      <c r="K2282">
        <f>16-INDEX(STANDINGS_W[],MATCH(Table1[[#This Row],[COMBINED]],STANDINGS_W[COMBINED],0),COLUMN(STANDINGS_W[PLACE IN LEAGUE]))</f>
        <v>7</v>
      </c>
      <c r="L2282">
        <f>16-INDEX(STANDINGS_K[],MATCH(Table1[[#This Row],[COMBINED]],STANDINGS_K[COMBINED],0),COLUMN(STANDINGS_K[PLACE IN LEAGUE]))</f>
        <v>10</v>
      </c>
      <c r="M2282">
        <f>16-INDEX(STANDINGS_SV[],MATCH(Table1[[#This Row],[COMBINED]],STANDINGS_SV[COMBINED],0),COLUMN(STANDINGS_SV[PLACE IN LEAGUE]))</f>
        <v>9</v>
      </c>
      <c r="N2282">
        <f>SUM(Table1[[#This Row],[BA]:[SV]])</f>
        <v>65</v>
      </c>
      <c r="O2282">
        <v>12</v>
      </c>
    </row>
    <row r="2283" spans="1:15" x14ac:dyDescent="0.25">
      <c r="A2283" t="s">
        <v>2257</v>
      </c>
      <c r="B2283" t="s">
        <v>2251</v>
      </c>
      <c r="C2283" t="str">
        <f>Table1[[#This Row],[League]]&amp;Table1[[#This Row],[Team]]</f>
        <v>$150 Draft Champions Mar 01 1:00 pm Lg.3805Chihuahuas</v>
      </c>
      <c r="D2283">
        <f>16-INDEX(STANDINGS_BA[],MATCH(Table1[[#This Row],[COMBINED]],STANDINGS_BA[COMBINED],0),COLUMN(STANDINGS_BA[PLACE IN LEAGUE]))</f>
        <v>6</v>
      </c>
      <c r="E2283">
        <f>16-INDEX(STANDINGS_R[],MATCH(Table1[[#This Row],[COMBINED]],STANDINGS_R[COMBINED],0),COLUMN(STANDINGS_R[PLACE IN LEAGUE]))</f>
        <v>1</v>
      </c>
      <c r="F2283">
        <f>16-INDEX(STANDINGS_HR[],MATCH(Table1[[#This Row],[COMBINED]],STANDINGS_HR[COMBINED],0),COLUMN(STANDINGS_HR[PLACE IN LEAGUE]))</f>
        <v>1</v>
      </c>
      <c r="G2283">
        <f>16-INDEX(STANDINGS_RBI[],MATCH(Table1[[#This Row],[COMBINED]],STANDINGS_RBI[COMBINED],0),COLUMN(STANDINGS_RBI[PLACE IN LEAGUE]))</f>
        <v>3</v>
      </c>
      <c r="H2283">
        <f>16-INDEX(STANDINGS_SB[],MATCH(Table1[[#This Row],[COMBINED]],STANDINGS_SB[COMBINED],0),COLUMN(STANDINGS_SB[PLACE IN LEAGUE]))</f>
        <v>10</v>
      </c>
      <c r="I2283">
        <f>16-INDEX(STANDINGS_ERA[],MATCH(Table1[[#This Row],[COMBINED]],STANDINGS_ERA[COMBINED],0),COLUMN(STANDINGS_ERA[PLACE IN LEAGUE]))</f>
        <v>10</v>
      </c>
      <c r="J2283">
        <f>16-INDEX(STANDINGS_WHIP[],MATCH(Table1[[#This Row],[COMBINED]],STANDINGS_WHIP[COMBINED],0),COLUMN(STANDINGS_WHIP[PLACE IN LEAGUE]))</f>
        <v>13</v>
      </c>
      <c r="K2283">
        <f>16-INDEX(STANDINGS_W[],MATCH(Table1[[#This Row],[COMBINED]],STANDINGS_W[COMBINED],0),COLUMN(STANDINGS_W[PLACE IN LEAGUE]))</f>
        <v>4</v>
      </c>
      <c r="L2283">
        <f>16-INDEX(STANDINGS_K[],MATCH(Table1[[#This Row],[COMBINED]],STANDINGS_K[COMBINED],0),COLUMN(STANDINGS_K[PLACE IN LEAGUE]))</f>
        <v>8</v>
      </c>
      <c r="M2283">
        <f>16-INDEX(STANDINGS_SV[],MATCH(Table1[[#This Row],[COMBINED]],STANDINGS_SV[COMBINED],0),COLUMN(STANDINGS_SV[PLACE IN LEAGUE]))</f>
        <v>5</v>
      </c>
      <c r="N2283">
        <f>SUM(Table1[[#This Row],[BA]:[SV]])</f>
        <v>61</v>
      </c>
      <c r="O2283">
        <v>13</v>
      </c>
    </row>
    <row r="2284" spans="1:15" x14ac:dyDescent="0.25">
      <c r="A2284" t="s">
        <v>456</v>
      </c>
      <c r="B2284" t="s">
        <v>2251</v>
      </c>
      <c r="C2284" t="str">
        <f>Table1[[#This Row],[League]]&amp;Table1[[#This Row],[Team]]</f>
        <v>$150 Draft Champions Mar 01 1:00 pm Lg.3805I'm Your Daddy</v>
      </c>
      <c r="D2284">
        <f>16-INDEX(STANDINGS_BA[],MATCH(Table1[[#This Row],[COMBINED]],STANDINGS_BA[COMBINED],0),COLUMN(STANDINGS_BA[PLACE IN LEAGUE]))</f>
        <v>3</v>
      </c>
      <c r="E2284">
        <f>16-INDEX(STANDINGS_R[],MATCH(Table1[[#This Row],[COMBINED]],STANDINGS_R[COMBINED],0),COLUMN(STANDINGS_R[PLACE IN LEAGUE]))</f>
        <v>4</v>
      </c>
      <c r="F2284">
        <f>16-INDEX(STANDINGS_HR[],MATCH(Table1[[#This Row],[COMBINED]],STANDINGS_HR[COMBINED],0),COLUMN(STANDINGS_HR[PLACE IN LEAGUE]))</f>
        <v>7</v>
      </c>
      <c r="G2284">
        <f>16-INDEX(STANDINGS_RBI[],MATCH(Table1[[#This Row],[COMBINED]],STANDINGS_RBI[COMBINED],0),COLUMN(STANDINGS_RBI[PLACE IN LEAGUE]))</f>
        <v>4</v>
      </c>
      <c r="H2284">
        <f>16-INDEX(STANDINGS_SB[],MATCH(Table1[[#This Row],[COMBINED]],STANDINGS_SB[COMBINED],0),COLUMN(STANDINGS_SB[PLACE IN LEAGUE]))</f>
        <v>5</v>
      </c>
      <c r="I2284">
        <f>16-INDEX(STANDINGS_ERA[],MATCH(Table1[[#This Row],[COMBINED]],STANDINGS_ERA[COMBINED],0),COLUMN(STANDINGS_ERA[PLACE IN LEAGUE]))</f>
        <v>6</v>
      </c>
      <c r="J2284">
        <f>16-INDEX(STANDINGS_WHIP[],MATCH(Table1[[#This Row],[COMBINED]],STANDINGS_WHIP[COMBINED],0),COLUMN(STANDINGS_WHIP[PLACE IN LEAGUE]))</f>
        <v>7</v>
      </c>
      <c r="K2284">
        <f>16-INDEX(STANDINGS_W[],MATCH(Table1[[#This Row],[COMBINED]],STANDINGS_W[COMBINED],0),COLUMN(STANDINGS_W[PLACE IN LEAGUE]))</f>
        <v>1</v>
      </c>
      <c r="L2284">
        <f>16-INDEX(STANDINGS_K[],MATCH(Table1[[#This Row],[COMBINED]],STANDINGS_K[COMBINED],0),COLUMN(STANDINGS_K[PLACE IN LEAGUE]))</f>
        <v>2</v>
      </c>
      <c r="M2284">
        <f>16-INDEX(STANDINGS_SV[],MATCH(Table1[[#This Row],[COMBINED]],STANDINGS_SV[COMBINED],0),COLUMN(STANDINGS_SV[PLACE IN LEAGUE]))</f>
        <v>15</v>
      </c>
      <c r="N2284">
        <f>SUM(Table1[[#This Row],[BA]:[SV]])</f>
        <v>54</v>
      </c>
      <c r="O2284">
        <v>14</v>
      </c>
    </row>
    <row r="2285" spans="1:15" x14ac:dyDescent="0.25">
      <c r="A2285" t="s">
        <v>2259</v>
      </c>
      <c r="B2285" t="s">
        <v>2251</v>
      </c>
      <c r="C2285" t="str">
        <f>Table1[[#This Row],[League]]&amp;Table1[[#This Row],[Team]]</f>
        <v>$150 Draft Champions Mar 01 1:00 pm Lg.3805Dreycott Dragons</v>
      </c>
      <c r="D2285">
        <f>16-INDEX(STANDINGS_BA[],MATCH(Table1[[#This Row],[COMBINED]],STANDINGS_BA[COMBINED],0),COLUMN(STANDINGS_BA[PLACE IN LEAGUE]))</f>
        <v>2</v>
      </c>
      <c r="E2285">
        <f>16-INDEX(STANDINGS_R[],MATCH(Table1[[#This Row],[COMBINED]],STANDINGS_R[COMBINED],0),COLUMN(STANDINGS_R[PLACE IN LEAGUE]))</f>
        <v>2</v>
      </c>
      <c r="F2285">
        <f>16-INDEX(STANDINGS_HR[],MATCH(Table1[[#This Row],[COMBINED]],STANDINGS_HR[COMBINED],0),COLUMN(STANDINGS_HR[PLACE IN LEAGUE]))</f>
        <v>2</v>
      </c>
      <c r="G2285">
        <f>16-INDEX(STANDINGS_RBI[],MATCH(Table1[[#This Row],[COMBINED]],STANDINGS_RBI[COMBINED],0),COLUMN(STANDINGS_RBI[PLACE IN LEAGUE]))</f>
        <v>1</v>
      </c>
      <c r="H2285">
        <f>16-INDEX(STANDINGS_SB[],MATCH(Table1[[#This Row],[COMBINED]],STANDINGS_SB[COMBINED],0),COLUMN(STANDINGS_SB[PLACE IN LEAGUE]))</f>
        <v>1</v>
      </c>
      <c r="I2285">
        <f>16-INDEX(STANDINGS_ERA[],MATCH(Table1[[#This Row],[COMBINED]],STANDINGS_ERA[COMBINED],0),COLUMN(STANDINGS_ERA[PLACE IN LEAGUE]))</f>
        <v>11</v>
      </c>
      <c r="J2285">
        <f>16-INDEX(STANDINGS_WHIP[],MATCH(Table1[[#This Row],[COMBINED]],STANDINGS_WHIP[COMBINED],0),COLUMN(STANDINGS_WHIP[PLACE IN LEAGUE]))</f>
        <v>10</v>
      </c>
      <c r="K2285">
        <f>16-INDEX(STANDINGS_W[],MATCH(Table1[[#This Row],[COMBINED]],STANDINGS_W[COMBINED],0),COLUMN(STANDINGS_W[PLACE IN LEAGUE]))</f>
        <v>2</v>
      </c>
      <c r="L2285">
        <f>16-INDEX(STANDINGS_K[],MATCH(Table1[[#This Row],[COMBINED]],STANDINGS_K[COMBINED],0),COLUMN(STANDINGS_K[PLACE IN LEAGUE]))</f>
        <v>1</v>
      </c>
      <c r="M2285">
        <f>16-INDEX(STANDINGS_SV[],MATCH(Table1[[#This Row],[COMBINED]],STANDINGS_SV[COMBINED],0),COLUMN(STANDINGS_SV[PLACE IN LEAGUE]))</f>
        <v>12</v>
      </c>
      <c r="N2285">
        <f>SUM(Table1[[#This Row],[BA]:[SV]])</f>
        <v>44</v>
      </c>
      <c r="O2285">
        <v>15</v>
      </c>
    </row>
    <row r="2286" spans="1:15" x14ac:dyDescent="0.25">
      <c r="A2286" t="s">
        <v>2262</v>
      </c>
      <c r="B2286" t="s">
        <v>2261</v>
      </c>
      <c r="C2286" t="str">
        <f>Table1[[#This Row],[League]]&amp;Table1[[#This Row],[Team]]</f>
        <v>$150 Draft Champions Mar 01 1:00 pm Lg.3809The Eamus Catulis</v>
      </c>
      <c r="D2286">
        <f>16-INDEX(STANDINGS_BA[],MATCH(Table1[[#This Row],[COMBINED]],STANDINGS_BA[COMBINED],0),COLUMN(STANDINGS_BA[PLACE IN LEAGUE]))</f>
        <v>14</v>
      </c>
      <c r="E2286">
        <f>16-INDEX(STANDINGS_R[],MATCH(Table1[[#This Row],[COMBINED]],STANDINGS_R[COMBINED],0),COLUMN(STANDINGS_R[PLACE IN LEAGUE]))</f>
        <v>13</v>
      </c>
      <c r="F2286">
        <f>16-INDEX(STANDINGS_HR[],MATCH(Table1[[#This Row],[COMBINED]],STANDINGS_HR[COMBINED],0),COLUMN(STANDINGS_HR[PLACE IN LEAGUE]))</f>
        <v>12</v>
      </c>
      <c r="G2286">
        <f>16-INDEX(STANDINGS_RBI[],MATCH(Table1[[#This Row],[COMBINED]],STANDINGS_RBI[COMBINED],0),COLUMN(STANDINGS_RBI[PLACE IN LEAGUE]))</f>
        <v>13</v>
      </c>
      <c r="H2286">
        <f>16-INDEX(STANDINGS_SB[],MATCH(Table1[[#This Row],[COMBINED]],STANDINGS_SB[COMBINED],0),COLUMN(STANDINGS_SB[PLACE IN LEAGUE]))</f>
        <v>8</v>
      </c>
      <c r="I2286">
        <f>16-INDEX(STANDINGS_ERA[],MATCH(Table1[[#This Row],[COMBINED]],STANDINGS_ERA[COMBINED],0),COLUMN(STANDINGS_ERA[PLACE IN LEAGUE]))</f>
        <v>9</v>
      </c>
      <c r="J2286">
        <f>16-INDEX(STANDINGS_WHIP[],MATCH(Table1[[#This Row],[COMBINED]],STANDINGS_WHIP[COMBINED],0),COLUMN(STANDINGS_WHIP[PLACE IN LEAGUE]))</f>
        <v>12</v>
      </c>
      <c r="K2286">
        <f>16-INDEX(STANDINGS_W[],MATCH(Table1[[#This Row],[COMBINED]],STANDINGS_W[COMBINED],0),COLUMN(STANDINGS_W[PLACE IN LEAGUE]))</f>
        <v>10</v>
      </c>
      <c r="L2286">
        <f>16-INDEX(STANDINGS_K[],MATCH(Table1[[#This Row],[COMBINED]],STANDINGS_K[COMBINED],0),COLUMN(STANDINGS_K[PLACE IN LEAGUE]))</f>
        <v>8</v>
      </c>
      <c r="M2286">
        <f>16-INDEX(STANDINGS_SV[],MATCH(Table1[[#This Row],[COMBINED]],STANDINGS_SV[COMBINED],0),COLUMN(STANDINGS_SV[PLACE IN LEAGUE]))</f>
        <v>12</v>
      </c>
      <c r="N2286">
        <f>SUM(Table1[[#This Row],[BA]:[SV]])</f>
        <v>111</v>
      </c>
      <c r="O2286">
        <v>1</v>
      </c>
    </row>
    <row r="2287" spans="1:15" x14ac:dyDescent="0.25">
      <c r="A2287" t="s">
        <v>2269</v>
      </c>
      <c r="B2287" t="s">
        <v>2261</v>
      </c>
      <c r="C2287" t="str">
        <f>Table1[[#This Row],[League]]&amp;Table1[[#This Row],[Team]]</f>
        <v>$150 Draft Champions Mar 01 1:00 pm Lg.3809LockWash</v>
      </c>
      <c r="D2287">
        <f>16-INDEX(STANDINGS_BA[],MATCH(Table1[[#This Row],[COMBINED]],STANDINGS_BA[COMBINED],0),COLUMN(STANDINGS_BA[PLACE IN LEAGUE]))</f>
        <v>6</v>
      </c>
      <c r="E2287">
        <f>16-INDEX(STANDINGS_R[],MATCH(Table1[[#This Row],[COMBINED]],STANDINGS_R[COMBINED],0),COLUMN(STANDINGS_R[PLACE IN LEAGUE]))</f>
        <v>7</v>
      </c>
      <c r="F2287">
        <f>16-INDEX(STANDINGS_HR[],MATCH(Table1[[#This Row],[COMBINED]],STANDINGS_HR[COMBINED],0),COLUMN(STANDINGS_HR[PLACE IN LEAGUE]))</f>
        <v>11</v>
      </c>
      <c r="G2287">
        <f>16-INDEX(STANDINGS_RBI[],MATCH(Table1[[#This Row],[COMBINED]],STANDINGS_RBI[COMBINED],0),COLUMN(STANDINGS_RBI[PLACE IN LEAGUE]))</f>
        <v>11</v>
      </c>
      <c r="H2287">
        <f>16-INDEX(STANDINGS_SB[],MATCH(Table1[[#This Row],[COMBINED]],STANDINGS_SB[COMBINED],0),COLUMN(STANDINGS_SB[PLACE IN LEAGUE]))</f>
        <v>3</v>
      </c>
      <c r="I2287">
        <f>16-INDEX(STANDINGS_ERA[],MATCH(Table1[[#This Row],[COMBINED]],STANDINGS_ERA[COMBINED],0),COLUMN(STANDINGS_ERA[PLACE IN LEAGUE]))</f>
        <v>14</v>
      </c>
      <c r="J2287">
        <f>16-INDEX(STANDINGS_WHIP[],MATCH(Table1[[#This Row],[COMBINED]],STANDINGS_WHIP[COMBINED],0),COLUMN(STANDINGS_WHIP[PLACE IN LEAGUE]))</f>
        <v>15</v>
      </c>
      <c r="K2287">
        <f>16-INDEX(STANDINGS_W[],MATCH(Table1[[#This Row],[COMBINED]],STANDINGS_W[COMBINED],0),COLUMN(STANDINGS_W[PLACE IN LEAGUE]))</f>
        <v>13</v>
      </c>
      <c r="L2287">
        <f>16-INDEX(STANDINGS_K[],MATCH(Table1[[#This Row],[COMBINED]],STANDINGS_K[COMBINED],0),COLUMN(STANDINGS_K[PLACE IN LEAGUE]))</f>
        <v>13</v>
      </c>
      <c r="M2287">
        <f>16-INDEX(STANDINGS_SV[],MATCH(Table1[[#This Row],[COMBINED]],STANDINGS_SV[COMBINED],0),COLUMN(STANDINGS_SV[PLACE IN LEAGUE]))</f>
        <v>14</v>
      </c>
      <c r="N2287">
        <f>SUM(Table1[[#This Row],[BA]:[SV]])</f>
        <v>107</v>
      </c>
      <c r="O2287">
        <v>2</v>
      </c>
    </row>
    <row r="2288" spans="1:15" x14ac:dyDescent="0.25">
      <c r="A2288" t="s">
        <v>2271</v>
      </c>
      <c r="B2288" t="s">
        <v>2261</v>
      </c>
      <c r="C2288" t="str">
        <f>Table1[[#This Row],[League]]&amp;Table1[[#This Row],[Team]]</f>
        <v>$150 Draft Champions Mar 01 1:00 pm Lg.3809French Toast!</v>
      </c>
      <c r="D2288">
        <f>16-INDEX(STANDINGS_BA[],MATCH(Table1[[#This Row],[COMBINED]],STANDINGS_BA[COMBINED],0),COLUMN(STANDINGS_BA[PLACE IN LEAGUE]))</f>
        <v>4</v>
      </c>
      <c r="E2288">
        <f>16-INDEX(STANDINGS_R[],MATCH(Table1[[#This Row],[COMBINED]],STANDINGS_R[COMBINED],0),COLUMN(STANDINGS_R[PLACE IN LEAGUE]))</f>
        <v>14</v>
      </c>
      <c r="F2288">
        <f>16-INDEX(STANDINGS_HR[],MATCH(Table1[[#This Row],[COMBINED]],STANDINGS_HR[COMBINED],0),COLUMN(STANDINGS_HR[PLACE IN LEAGUE]))</f>
        <v>15</v>
      </c>
      <c r="G2288">
        <f>16-INDEX(STANDINGS_RBI[],MATCH(Table1[[#This Row],[COMBINED]],STANDINGS_RBI[COMBINED],0),COLUMN(STANDINGS_RBI[PLACE IN LEAGUE]))</f>
        <v>12</v>
      </c>
      <c r="H2288">
        <f>16-INDEX(STANDINGS_SB[],MATCH(Table1[[#This Row],[COMBINED]],STANDINGS_SB[COMBINED],0),COLUMN(STANDINGS_SB[PLACE IN LEAGUE]))</f>
        <v>15</v>
      </c>
      <c r="I2288">
        <f>16-INDEX(STANDINGS_ERA[],MATCH(Table1[[#This Row],[COMBINED]],STANDINGS_ERA[COMBINED],0),COLUMN(STANDINGS_ERA[PLACE IN LEAGUE]))</f>
        <v>12</v>
      </c>
      <c r="J2288">
        <f>16-INDEX(STANDINGS_WHIP[],MATCH(Table1[[#This Row],[COMBINED]],STANDINGS_WHIP[COMBINED],0),COLUMN(STANDINGS_WHIP[PLACE IN LEAGUE]))</f>
        <v>8</v>
      </c>
      <c r="K2288">
        <f>16-INDEX(STANDINGS_W[],MATCH(Table1[[#This Row],[COMBINED]],STANDINGS_W[COMBINED],0),COLUMN(STANDINGS_W[PLACE IN LEAGUE]))</f>
        <v>3</v>
      </c>
      <c r="L2288">
        <f>16-INDEX(STANDINGS_K[],MATCH(Table1[[#This Row],[COMBINED]],STANDINGS_K[COMBINED],0),COLUMN(STANDINGS_K[PLACE IN LEAGUE]))</f>
        <v>9</v>
      </c>
      <c r="M2288">
        <f>16-INDEX(STANDINGS_SV[],MATCH(Table1[[#This Row],[COMBINED]],STANDINGS_SV[COMBINED],0),COLUMN(STANDINGS_SV[PLACE IN LEAGUE]))</f>
        <v>15</v>
      </c>
      <c r="N2288">
        <f>SUM(Table1[[#This Row],[BA]:[SV]])</f>
        <v>107</v>
      </c>
      <c r="O2288">
        <v>3</v>
      </c>
    </row>
    <row r="2289" spans="1:15" x14ac:dyDescent="0.25">
      <c r="A2289" t="s">
        <v>282</v>
      </c>
      <c r="B2289" t="s">
        <v>2261</v>
      </c>
      <c r="C2289" t="str">
        <f>Table1[[#This Row],[League]]&amp;Table1[[#This Row],[Team]]</f>
        <v>$150 Draft Champions Mar 01 1:00 pm Lg.3809Little Dorf and Shortround</v>
      </c>
      <c r="D2289">
        <f>16-INDEX(STANDINGS_BA[],MATCH(Table1[[#This Row],[COMBINED]],STANDINGS_BA[COMBINED],0),COLUMN(STANDINGS_BA[PLACE IN LEAGUE]))</f>
        <v>9</v>
      </c>
      <c r="E2289">
        <f>16-INDEX(STANDINGS_R[],MATCH(Table1[[#This Row],[COMBINED]],STANDINGS_R[COMBINED],0),COLUMN(STANDINGS_R[PLACE IN LEAGUE]))</f>
        <v>12</v>
      </c>
      <c r="F2289">
        <f>16-INDEX(STANDINGS_HR[],MATCH(Table1[[#This Row],[COMBINED]],STANDINGS_HR[COMBINED],0),COLUMN(STANDINGS_HR[PLACE IN LEAGUE]))</f>
        <v>10</v>
      </c>
      <c r="G2289">
        <f>16-INDEX(STANDINGS_RBI[],MATCH(Table1[[#This Row],[COMBINED]],STANDINGS_RBI[COMBINED],0),COLUMN(STANDINGS_RBI[PLACE IN LEAGUE]))</f>
        <v>10</v>
      </c>
      <c r="H2289">
        <f>16-INDEX(STANDINGS_SB[],MATCH(Table1[[#This Row],[COMBINED]],STANDINGS_SB[COMBINED],0),COLUMN(STANDINGS_SB[PLACE IN LEAGUE]))</f>
        <v>13</v>
      </c>
      <c r="I2289">
        <f>16-INDEX(STANDINGS_ERA[],MATCH(Table1[[#This Row],[COMBINED]],STANDINGS_ERA[COMBINED],0),COLUMN(STANDINGS_ERA[PLACE IN LEAGUE]))</f>
        <v>11</v>
      </c>
      <c r="J2289">
        <f>16-INDEX(STANDINGS_WHIP[],MATCH(Table1[[#This Row],[COMBINED]],STANDINGS_WHIP[COMBINED],0),COLUMN(STANDINGS_WHIP[PLACE IN LEAGUE]))</f>
        <v>14</v>
      </c>
      <c r="K2289">
        <f>16-INDEX(STANDINGS_W[],MATCH(Table1[[#This Row],[COMBINED]],STANDINGS_W[COMBINED],0),COLUMN(STANDINGS_W[PLACE IN LEAGUE]))</f>
        <v>11</v>
      </c>
      <c r="L2289">
        <f>16-INDEX(STANDINGS_K[],MATCH(Table1[[#This Row],[COMBINED]],STANDINGS_K[COMBINED],0),COLUMN(STANDINGS_K[PLACE IN LEAGUE]))</f>
        <v>15</v>
      </c>
      <c r="M2289">
        <f>16-INDEX(STANDINGS_SV[],MATCH(Table1[[#This Row],[COMBINED]],STANDINGS_SV[COMBINED],0),COLUMN(STANDINGS_SV[PLACE IN LEAGUE]))</f>
        <v>1</v>
      </c>
      <c r="N2289">
        <f>SUM(Table1[[#This Row],[BA]:[SV]])</f>
        <v>106</v>
      </c>
      <c r="O2289">
        <v>4</v>
      </c>
    </row>
    <row r="2290" spans="1:15" x14ac:dyDescent="0.25">
      <c r="A2290" t="s">
        <v>2267</v>
      </c>
      <c r="B2290" t="s">
        <v>2261</v>
      </c>
      <c r="C2290" t="str">
        <f>Table1[[#This Row],[League]]&amp;Table1[[#This Row],[Team]]</f>
        <v>$150 Draft Champions Mar 01 1:00 pm Lg.3809SLAAAYER 3</v>
      </c>
      <c r="D2290">
        <f>16-INDEX(STANDINGS_BA[],MATCH(Table1[[#This Row],[COMBINED]],STANDINGS_BA[COMBINED],0),COLUMN(STANDINGS_BA[PLACE IN LEAGUE]))</f>
        <v>8</v>
      </c>
      <c r="E2290">
        <f>16-INDEX(STANDINGS_R[],MATCH(Table1[[#This Row],[COMBINED]],STANDINGS_R[COMBINED],0),COLUMN(STANDINGS_R[PLACE IN LEAGUE]))</f>
        <v>10</v>
      </c>
      <c r="F2290">
        <f>16-INDEX(STANDINGS_HR[],MATCH(Table1[[#This Row],[COMBINED]],STANDINGS_HR[COMBINED],0),COLUMN(STANDINGS_HR[PLACE IN LEAGUE]))</f>
        <v>5</v>
      </c>
      <c r="G2290">
        <f>16-INDEX(STANDINGS_RBI[],MATCH(Table1[[#This Row],[COMBINED]],STANDINGS_RBI[COMBINED],0),COLUMN(STANDINGS_RBI[PLACE IN LEAGUE]))</f>
        <v>6</v>
      </c>
      <c r="H2290">
        <f>16-INDEX(STANDINGS_SB[],MATCH(Table1[[#This Row],[COMBINED]],STANDINGS_SB[COMBINED],0),COLUMN(STANDINGS_SB[PLACE IN LEAGUE]))</f>
        <v>14</v>
      </c>
      <c r="I2290">
        <f>16-INDEX(STANDINGS_ERA[],MATCH(Table1[[#This Row],[COMBINED]],STANDINGS_ERA[COMBINED],0),COLUMN(STANDINGS_ERA[PLACE IN LEAGUE]))</f>
        <v>15</v>
      </c>
      <c r="J2290">
        <f>16-INDEX(STANDINGS_WHIP[],MATCH(Table1[[#This Row],[COMBINED]],STANDINGS_WHIP[COMBINED],0),COLUMN(STANDINGS_WHIP[PLACE IN LEAGUE]))</f>
        <v>13</v>
      </c>
      <c r="K2290">
        <f>16-INDEX(STANDINGS_W[],MATCH(Table1[[#This Row],[COMBINED]],STANDINGS_W[COMBINED],0),COLUMN(STANDINGS_W[PLACE IN LEAGUE]))</f>
        <v>15</v>
      </c>
      <c r="L2290">
        <f>16-INDEX(STANDINGS_K[],MATCH(Table1[[#This Row],[COMBINED]],STANDINGS_K[COMBINED],0),COLUMN(STANDINGS_K[PLACE IN LEAGUE]))</f>
        <v>14</v>
      </c>
      <c r="M2290">
        <f>16-INDEX(STANDINGS_SV[],MATCH(Table1[[#This Row],[COMBINED]],STANDINGS_SV[COMBINED],0),COLUMN(STANDINGS_SV[PLACE IN LEAGUE]))</f>
        <v>4</v>
      </c>
      <c r="N2290">
        <f>SUM(Table1[[#This Row],[BA]:[SV]])</f>
        <v>104</v>
      </c>
      <c r="O2290">
        <v>5</v>
      </c>
    </row>
    <row r="2291" spans="1:15" x14ac:dyDescent="0.25">
      <c r="A2291" t="s">
        <v>386</v>
      </c>
      <c r="B2291" t="s">
        <v>2261</v>
      </c>
      <c r="C2291" t="str">
        <f>Table1[[#This Row],[League]]&amp;Table1[[#This Row],[Team]]</f>
        <v>$150 Draft Champions Mar 01 1:00 pm Lg.3809The BULLMOOSE</v>
      </c>
      <c r="D2291">
        <f>16-INDEX(STANDINGS_BA[],MATCH(Table1[[#This Row],[COMBINED]],STANDINGS_BA[COMBINED],0),COLUMN(STANDINGS_BA[PLACE IN LEAGUE]))</f>
        <v>3</v>
      </c>
      <c r="E2291">
        <f>16-INDEX(STANDINGS_R[],MATCH(Table1[[#This Row],[COMBINED]],STANDINGS_R[COMBINED],0),COLUMN(STANDINGS_R[PLACE IN LEAGUE]))</f>
        <v>15</v>
      </c>
      <c r="F2291">
        <f>16-INDEX(STANDINGS_HR[],MATCH(Table1[[#This Row],[COMBINED]],STANDINGS_HR[COMBINED],0),COLUMN(STANDINGS_HR[PLACE IN LEAGUE]))</f>
        <v>13</v>
      </c>
      <c r="G2291">
        <f>16-INDEX(STANDINGS_RBI[],MATCH(Table1[[#This Row],[COMBINED]],STANDINGS_RBI[COMBINED],0),COLUMN(STANDINGS_RBI[PLACE IN LEAGUE]))</f>
        <v>5</v>
      </c>
      <c r="H2291">
        <f>16-INDEX(STANDINGS_SB[],MATCH(Table1[[#This Row],[COMBINED]],STANDINGS_SB[COMBINED],0),COLUMN(STANDINGS_SB[PLACE IN LEAGUE]))</f>
        <v>12</v>
      </c>
      <c r="I2291">
        <f>16-INDEX(STANDINGS_ERA[],MATCH(Table1[[#This Row],[COMBINED]],STANDINGS_ERA[COMBINED],0),COLUMN(STANDINGS_ERA[PLACE IN LEAGUE]))</f>
        <v>13</v>
      </c>
      <c r="J2291">
        <f>16-INDEX(STANDINGS_WHIP[],MATCH(Table1[[#This Row],[COMBINED]],STANDINGS_WHIP[COMBINED],0),COLUMN(STANDINGS_WHIP[PLACE IN LEAGUE]))</f>
        <v>9</v>
      </c>
      <c r="K2291">
        <f>16-INDEX(STANDINGS_W[],MATCH(Table1[[#This Row],[COMBINED]],STANDINGS_W[COMBINED],0),COLUMN(STANDINGS_W[PLACE IN LEAGUE]))</f>
        <v>9</v>
      </c>
      <c r="L2291">
        <f>16-INDEX(STANDINGS_K[],MATCH(Table1[[#This Row],[COMBINED]],STANDINGS_K[COMBINED],0),COLUMN(STANDINGS_K[PLACE IN LEAGUE]))</f>
        <v>6</v>
      </c>
      <c r="M2291">
        <f>16-INDEX(STANDINGS_SV[],MATCH(Table1[[#This Row],[COMBINED]],STANDINGS_SV[COMBINED],0),COLUMN(STANDINGS_SV[PLACE IN LEAGUE]))</f>
        <v>6</v>
      </c>
      <c r="N2291">
        <f>SUM(Table1[[#This Row],[BA]:[SV]])</f>
        <v>91</v>
      </c>
      <c r="O2291">
        <v>6</v>
      </c>
    </row>
    <row r="2292" spans="1:15" x14ac:dyDescent="0.25">
      <c r="A2292" t="s">
        <v>2260</v>
      </c>
      <c r="B2292" t="s">
        <v>2261</v>
      </c>
      <c r="C2292" t="str">
        <f>Table1[[#This Row],[League]]&amp;Table1[[#This Row],[Team]]</f>
        <v>$150 Draft Champions Mar 01 1:00 pm Lg.3809Team Coleman</v>
      </c>
      <c r="D2292">
        <f>16-INDEX(STANDINGS_BA[],MATCH(Table1[[#This Row],[COMBINED]],STANDINGS_BA[COMBINED],0),COLUMN(STANDINGS_BA[PLACE IN LEAGUE]))</f>
        <v>15</v>
      </c>
      <c r="E2292">
        <f>16-INDEX(STANDINGS_R[],MATCH(Table1[[#This Row],[COMBINED]],STANDINGS_R[COMBINED],0),COLUMN(STANDINGS_R[PLACE IN LEAGUE]))</f>
        <v>9</v>
      </c>
      <c r="F2292">
        <f>16-INDEX(STANDINGS_HR[],MATCH(Table1[[#This Row],[COMBINED]],STANDINGS_HR[COMBINED],0),COLUMN(STANDINGS_HR[PLACE IN LEAGUE]))</f>
        <v>3</v>
      </c>
      <c r="G2292">
        <f>16-INDEX(STANDINGS_RBI[],MATCH(Table1[[#This Row],[COMBINED]],STANDINGS_RBI[COMBINED],0),COLUMN(STANDINGS_RBI[PLACE IN LEAGUE]))</f>
        <v>9</v>
      </c>
      <c r="H2292">
        <f>16-INDEX(STANDINGS_SB[],MATCH(Table1[[#This Row],[COMBINED]],STANDINGS_SB[COMBINED],0),COLUMN(STANDINGS_SB[PLACE IN LEAGUE]))</f>
        <v>9</v>
      </c>
      <c r="I2292">
        <f>16-INDEX(STANDINGS_ERA[],MATCH(Table1[[#This Row],[COMBINED]],STANDINGS_ERA[COMBINED],0),COLUMN(STANDINGS_ERA[PLACE IN LEAGUE]))</f>
        <v>8</v>
      </c>
      <c r="J2292">
        <f>16-INDEX(STANDINGS_WHIP[],MATCH(Table1[[#This Row],[COMBINED]],STANDINGS_WHIP[COMBINED],0),COLUMN(STANDINGS_WHIP[PLACE IN LEAGUE]))</f>
        <v>10</v>
      </c>
      <c r="K2292">
        <f>16-INDEX(STANDINGS_W[],MATCH(Table1[[#This Row],[COMBINED]],STANDINGS_W[COMBINED],0),COLUMN(STANDINGS_W[PLACE IN LEAGUE]))</f>
        <v>8</v>
      </c>
      <c r="L2292">
        <f>16-INDEX(STANDINGS_K[],MATCH(Table1[[#This Row],[COMBINED]],STANDINGS_K[COMBINED],0),COLUMN(STANDINGS_K[PLACE IN LEAGUE]))</f>
        <v>10</v>
      </c>
      <c r="M2292">
        <f>16-INDEX(STANDINGS_SV[],MATCH(Table1[[#This Row],[COMBINED]],STANDINGS_SV[COMBINED],0),COLUMN(STANDINGS_SV[PLACE IN LEAGUE]))</f>
        <v>7</v>
      </c>
      <c r="N2292">
        <f>SUM(Table1[[#This Row],[BA]:[SV]])</f>
        <v>88</v>
      </c>
      <c r="O2292">
        <v>7</v>
      </c>
    </row>
    <row r="2293" spans="1:15" x14ac:dyDescent="0.25">
      <c r="A2293" t="s">
        <v>2273</v>
      </c>
      <c r="B2293" t="s">
        <v>2261</v>
      </c>
      <c r="C2293" t="str">
        <f>Table1[[#This Row],[League]]&amp;Table1[[#This Row],[Team]]</f>
        <v>$150 Draft Champions Mar 01 1:00 pm Lg.3809Sorry I bet on baseball</v>
      </c>
      <c r="D2293">
        <f>16-INDEX(STANDINGS_BA[],MATCH(Table1[[#This Row],[COMBINED]],STANDINGS_BA[COMBINED],0),COLUMN(STANDINGS_BA[PLACE IN LEAGUE]))</f>
        <v>1</v>
      </c>
      <c r="E2293">
        <f>16-INDEX(STANDINGS_R[],MATCH(Table1[[#This Row],[COMBINED]],STANDINGS_R[COMBINED],0),COLUMN(STANDINGS_R[PLACE IN LEAGUE]))</f>
        <v>5</v>
      </c>
      <c r="F2293">
        <f>16-INDEX(STANDINGS_HR[],MATCH(Table1[[#This Row],[COMBINED]],STANDINGS_HR[COMBINED],0),COLUMN(STANDINGS_HR[PLACE IN LEAGUE]))</f>
        <v>14</v>
      </c>
      <c r="G2293">
        <f>16-INDEX(STANDINGS_RBI[],MATCH(Table1[[#This Row],[COMBINED]],STANDINGS_RBI[COMBINED],0),COLUMN(STANDINGS_RBI[PLACE IN LEAGUE]))</f>
        <v>15</v>
      </c>
      <c r="H2293">
        <f>16-INDEX(STANDINGS_SB[],MATCH(Table1[[#This Row],[COMBINED]],STANDINGS_SB[COMBINED],0),COLUMN(STANDINGS_SB[PLACE IN LEAGUE]))</f>
        <v>4</v>
      </c>
      <c r="I2293">
        <f>16-INDEX(STANDINGS_ERA[],MATCH(Table1[[#This Row],[COMBINED]],STANDINGS_ERA[COMBINED],0),COLUMN(STANDINGS_ERA[PLACE IN LEAGUE]))</f>
        <v>2</v>
      </c>
      <c r="J2293">
        <f>16-INDEX(STANDINGS_WHIP[],MATCH(Table1[[#This Row],[COMBINED]],STANDINGS_WHIP[COMBINED],0),COLUMN(STANDINGS_WHIP[PLACE IN LEAGUE]))</f>
        <v>4</v>
      </c>
      <c r="K2293">
        <f>16-INDEX(STANDINGS_W[],MATCH(Table1[[#This Row],[COMBINED]],STANDINGS_W[COMBINED],0),COLUMN(STANDINGS_W[PLACE IN LEAGUE]))</f>
        <v>12</v>
      </c>
      <c r="L2293">
        <f>16-INDEX(STANDINGS_K[],MATCH(Table1[[#This Row],[COMBINED]],STANDINGS_K[COMBINED],0),COLUMN(STANDINGS_K[PLACE IN LEAGUE]))</f>
        <v>12</v>
      </c>
      <c r="M2293">
        <f>16-INDEX(STANDINGS_SV[],MATCH(Table1[[#This Row],[COMBINED]],STANDINGS_SV[COMBINED],0),COLUMN(STANDINGS_SV[PLACE IN LEAGUE]))</f>
        <v>3</v>
      </c>
      <c r="N2293">
        <f>SUM(Table1[[#This Row],[BA]:[SV]])</f>
        <v>72</v>
      </c>
      <c r="O2293">
        <v>8</v>
      </c>
    </row>
    <row r="2294" spans="1:15" x14ac:dyDescent="0.25">
      <c r="A2294" t="s">
        <v>2263</v>
      </c>
      <c r="B2294" t="s">
        <v>2261</v>
      </c>
      <c r="C2294" t="str">
        <f>Table1[[#This Row],[League]]&amp;Table1[[#This Row],[Team]]</f>
        <v>$150 Draft Champions Mar 01 1:00 pm Lg.3809Chicos Bailbonds</v>
      </c>
      <c r="D2294">
        <f>16-INDEX(STANDINGS_BA[],MATCH(Table1[[#This Row],[COMBINED]],STANDINGS_BA[COMBINED],0),COLUMN(STANDINGS_BA[PLACE IN LEAGUE]))</f>
        <v>13</v>
      </c>
      <c r="E2294">
        <f>16-INDEX(STANDINGS_R[],MATCH(Table1[[#This Row],[COMBINED]],STANDINGS_R[COMBINED],0),COLUMN(STANDINGS_R[PLACE IN LEAGUE]))</f>
        <v>11</v>
      </c>
      <c r="F2294">
        <f>16-INDEX(STANDINGS_HR[],MATCH(Table1[[#This Row],[COMBINED]],STANDINGS_HR[COMBINED],0),COLUMN(STANDINGS_HR[PLACE IN LEAGUE]))</f>
        <v>4</v>
      </c>
      <c r="G2294">
        <f>16-INDEX(STANDINGS_RBI[],MATCH(Table1[[#This Row],[COMBINED]],STANDINGS_RBI[COMBINED],0),COLUMN(STANDINGS_RBI[PLACE IN LEAGUE]))</f>
        <v>14</v>
      </c>
      <c r="H2294">
        <f>16-INDEX(STANDINGS_SB[],MATCH(Table1[[#This Row],[COMBINED]],STANDINGS_SB[COMBINED],0),COLUMN(STANDINGS_SB[PLACE IN LEAGUE]))</f>
        <v>5</v>
      </c>
      <c r="I2294">
        <f>16-INDEX(STANDINGS_ERA[],MATCH(Table1[[#This Row],[COMBINED]],STANDINGS_ERA[COMBINED],0),COLUMN(STANDINGS_ERA[PLACE IN LEAGUE]))</f>
        <v>3</v>
      </c>
      <c r="J2294">
        <f>16-INDEX(STANDINGS_WHIP[],MATCH(Table1[[#This Row],[COMBINED]],STANDINGS_WHIP[COMBINED],0),COLUMN(STANDINGS_WHIP[PLACE IN LEAGUE]))</f>
        <v>2</v>
      </c>
      <c r="K2294">
        <f>16-INDEX(STANDINGS_W[],MATCH(Table1[[#This Row],[COMBINED]],STANDINGS_W[COMBINED],0),COLUMN(STANDINGS_W[PLACE IN LEAGUE]))</f>
        <v>1</v>
      </c>
      <c r="L2294">
        <f>16-INDEX(STANDINGS_K[],MATCH(Table1[[#This Row],[COMBINED]],STANDINGS_K[COMBINED],0),COLUMN(STANDINGS_K[PLACE IN LEAGUE]))</f>
        <v>5</v>
      </c>
      <c r="M2294">
        <f>16-INDEX(STANDINGS_SV[],MATCH(Table1[[#This Row],[COMBINED]],STANDINGS_SV[COMBINED],0),COLUMN(STANDINGS_SV[PLACE IN LEAGUE]))</f>
        <v>11</v>
      </c>
      <c r="N2294">
        <f>SUM(Table1[[#This Row],[BA]:[SV]])</f>
        <v>69</v>
      </c>
      <c r="O2294">
        <v>9</v>
      </c>
    </row>
    <row r="2295" spans="1:15" x14ac:dyDescent="0.25">
      <c r="A2295" t="s">
        <v>2264</v>
      </c>
      <c r="B2295" t="s">
        <v>2261</v>
      </c>
      <c r="C2295" t="str">
        <f>Table1[[#This Row],[League]]&amp;Table1[[#This Row],[Team]]</f>
        <v>$150 Draft Champions Mar 01 1:00 pm Lg.3809FindMe</v>
      </c>
      <c r="D2295">
        <f>16-INDEX(STANDINGS_BA[],MATCH(Table1[[#This Row],[COMBINED]],STANDINGS_BA[COMBINED],0),COLUMN(STANDINGS_BA[PLACE IN LEAGUE]))</f>
        <v>12</v>
      </c>
      <c r="E2295">
        <f>16-INDEX(STANDINGS_R[],MATCH(Table1[[#This Row],[COMBINED]],STANDINGS_R[COMBINED],0),COLUMN(STANDINGS_R[PLACE IN LEAGUE]))</f>
        <v>6</v>
      </c>
      <c r="F2295">
        <f>16-INDEX(STANDINGS_HR[],MATCH(Table1[[#This Row],[COMBINED]],STANDINGS_HR[COMBINED],0),COLUMN(STANDINGS_HR[PLACE IN LEAGUE]))</f>
        <v>6</v>
      </c>
      <c r="G2295">
        <f>16-INDEX(STANDINGS_RBI[],MATCH(Table1[[#This Row],[COMBINED]],STANDINGS_RBI[COMBINED],0),COLUMN(STANDINGS_RBI[PLACE IN LEAGUE]))</f>
        <v>7</v>
      </c>
      <c r="H2295">
        <f>16-INDEX(STANDINGS_SB[],MATCH(Table1[[#This Row],[COMBINED]],STANDINGS_SB[COMBINED],0),COLUMN(STANDINGS_SB[PLACE IN LEAGUE]))</f>
        <v>1</v>
      </c>
      <c r="I2295">
        <f>16-INDEX(STANDINGS_ERA[],MATCH(Table1[[#This Row],[COMBINED]],STANDINGS_ERA[COMBINED],0),COLUMN(STANDINGS_ERA[PLACE IN LEAGUE]))</f>
        <v>7</v>
      </c>
      <c r="J2295">
        <f>16-INDEX(STANDINGS_WHIP[],MATCH(Table1[[#This Row],[COMBINED]],STANDINGS_WHIP[COMBINED],0),COLUMN(STANDINGS_WHIP[PLACE IN LEAGUE]))</f>
        <v>7</v>
      </c>
      <c r="K2295">
        <f>16-INDEX(STANDINGS_W[],MATCH(Table1[[#This Row],[COMBINED]],STANDINGS_W[COMBINED],0),COLUMN(STANDINGS_W[PLACE IN LEAGUE]))</f>
        <v>7</v>
      </c>
      <c r="L2295">
        <f>16-INDEX(STANDINGS_K[],MATCH(Table1[[#This Row],[COMBINED]],STANDINGS_K[COMBINED],0),COLUMN(STANDINGS_K[PLACE IN LEAGUE]))</f>
        <v>3</v>
      </c>
      <c r="M2295">
        <f>16-INDEX(STANDINGS_SV[],MATCH(Table1[[#This Row],[COMBINED]],STANDINGS_SV[COMBINED],0),COLUMN(STANDINGS_SV[PLACE IN LEAGUE]))</f>
        <v>13</v>
      </c>
      <c r="N2295">
        <f>SUM(Table1[[#This Row],[BA]:[SV]])</f>
        <v>69</v>
      </c>
      <c r="O2295">
        <v>10</v>
      </c>
    </row>
    <row r="2296" spans="1:15" x14ac:dyDescent="0.25">
      <c r="A2296" t="s">
        <v>2268</v>
      </c>
      <c r="B2296" t="s">
        <v>2261</v>
      </c>
      <c r="C2296" t="str">
        <f>Table1[[#This Row],[League]]&amp;Table1[[#This Row],[Team]]</f>
        <v>$150 Draft Champions Mar 01 1:00 pm Lg.3809Team Gogola</v>
      </c>
      <c r="D2296">
        <f>16-INDEX(STANDINGS_BA[],MATCH(Table1[[#This Row],[COMBINED]],STANDINGS_BA[COMBINED],0),COLUMN(STANDINGS_BA[PLACE IN LEAGUE]))</f>
        <v>7</v>
      </c>
      <c r="E2296">
        <f>16-INDEX(STANDINGS_R[],MATCH(Table1[[#This Row],[COMBINED]],STANDINGS_R[COMBINED],0),COLUMN(STANDINGS_R[PLACE IN LEAGUE]))</f>
        <v>3</v>
      </c>
      <c r="F2296">
        <f>16-INDEX(STANDINGS_HR[],MATCH(Table1[[#This Row],[COMBINED]],STANDINGS_HR[COMBINED],0),COLUMN(STANDINGS_HR[PLACE IN LEAGUE]))</f>
        <v>2</v>
      </c>
      <c r="G2296">
        <f>16-INDEX(STANDINGS_RBI[],MATCH(Table1[[#This Row],[COMBINED]],STANDINGS_RBI[COMBINED],0),COLUMN(STANDINGS_RBI[PLACE IN LEAGUE]))</f>
        <v>2</v>
      </c>
      <c r="H2296">
        <f>16-INDEX(STANDINGS_SB[],MATCH(Table1[[#This Row],[COMBINED]],STANDINGS_SB[COMBINED],0),COLUMN(STANDINGS_SB[PLACE IN LEAGUE]))</f>
        <v>10</v>
      </c>
      <c r="I2296">
        <f>16-INDEX(STANDINGS_ERA[],MATCH(Table1[[#This Row],[COMBINED]],STANDINGS_ERA[COMBINED],0),COLUMN(STANDINGS_ERA[PLACE IN LEAGUE]))</f>
        <v>5</v>
      </c>
      <c r="J2296">
        <f>16-INDEX(STANDINGS_WHIP[],MATCH(Table1[[#This Row],[COMBINED]],STANDINGS_WHIP[COMBINED],0),COLUMN(STANDINGS_WHIP[PLACE IN LEAGUE]))</f>
        <v>5</v>
      </c>
      <c r="K2296">
        <f>16-INDEX(STANDINGS_W[],MATCH(Table1[[#This Row],[COMBINED]],STANDINGS_W[COMBINED],0),COLUMN(STANDINGS_W[PLACE IN LEAGUE]))</f>
        <v>14</v>
      </c>
      <c r="L2296">
        <f>16-INDEX(STANDINGS_K[],MATCH(Table1[[#This Row],[COMBINED]],STANDINGS_K[COMBINED],0),COLUMN(STANDINGS_K[PLACE IN LEAGUE]))</f>
        <v>11</v>
      </c>
      <c r="M2296">
        <f>16-INDEX(STANDINGS_SV[],MATCH(Table1[[#This Row],[COMBINED]],STANDINGS_SV[COMBINED],0),COLUMN(STANDINGS_SV[PLACE IN LEAGUE]))</f>
        <v>2</v>
      </c>
      <c r="N2296">
        <f>SUM(Table1[[#This Row],[BA]:[SV]])</f>
        <v>61</v>
      </c>
      <c r="O2296">
        <v>11</v>
      </c>
    </row>
    <row r="2297" spans="1:15" x14ac:dyDescent="0.25">
      <c r="A2297" t="s">
        <v>2270</v>
      </c>
      <c r="B2297" t="s">
        <v>2261</v>
      </c>
      <c r="C2297" t="str">
        <f>Table1[[#This Row],[League]]&amp;Table1[[#This Row],[Team]]</f>
        <v>$150 Draft Champions Mar 01 1:00 pm Lg.3809ThUnderDogs</v>
      </c>
      <c r="D2297">
        <f>16-INDEX(STANDINGS_BA[],MATCH(Table1[[#This Row],[COMBINED]],STANDINGS_BA[COMBINED],0),COLUMN(STANDINGS_BA[PLACE IN LEAGUE]))</f>
        <v>5</v>
      </c>
      <c r="E2297">
        <f>16-INDEX(STANDINGS_R[],MATCH(Table1[[#This Row],[COMBINED]],STANDINGS_R[COMBINED],0),COLUMN(STANDINGS_R[PLACE IN LEAGUE]))</f>
        <v>4</v>
      </c>
      <c r="F2297">
        <f>16-INDEX(STANDINGS_HR[],MATCH(Table1[[#This Row],[COMBINED]],STANDINGS_HR[COMBINED],0),COLUMN(STANDINGS_HR[PLACE IN LEAGUE]))</f>
        <v>8</v>
      </c>
      <c r="G2297">
        <f>16-INDEX(STANDINGS_RBI[],MATCH(Table1[[#This Row],[COMBINED]],STANDINGS_RBI[COMBINED],0),COLUMN(STANDINGS_RBI[PLACE IN LEAGUE]))</f>
        <v>4</v>
      </c>
      <c r="H2297">
        <f>16-INDEX(STANDINGS_SB[],MATCH(Table1[[#This Row],[COMBINED]],STANDINGS_SB[COMBINED],0),COLUMN(STANDINGS_SB[PLACE IN LEAGUE]))</f>
        <v>6</v>
      </c>
      <c r="I2297">
        <f>16-INDEX(STANDINGS_ERA[],MATCH(Table1[[#This Row],[COMBINED]],STANDINGS_ERA[COMBINED],0),COLUMN(STANDINGS_ERA[PLACE IN LEAGUE]))</f>
        <v>6</v>
      </c>
      <c r="J2297">
        <f>16-INDEX(STANDINGS_WHIP[],MATCH(Table1[[#This Row],[COMBINED]],STANDINGS_WHIP[COMBINED],0),COLUMN(STANDINGS_WHIP[PLACE IN LEAGUE]))</f>
        <v>6</v>
      </c>
      <c r="K2297">
        <f>16-INDEX(STANDINGS_W[],MATCH(Table1[[#This Row],[COMBINED]],STANDINGS_W[COMBINED],0),COLUMN(STANDINGS_W[PLACE IN LEAGUE]))</f>
        <v>2</v>
      </c>
      <c r="L2297">
        <f>16-INDEX(STANDINGS_K[],MATCH(Table1[[#This Row],[COMBINED]],STANDINGS_K[COMBINED],0),COLUMN(STANDINGS_K[PLACE IN LEAGUE]))</f>
        <v>7</v>
      </c>
      <c r="M2297">
        <f>16-INDEX(STANDINGS_SV[],MATCH(Table1[[#This Row],[COMBINED]],STANDINGS_SV[COMBINED],0),COLUMN(STANDINGS_SV[PLACE IN LEAGUE]))</f>
        <v>9</v>
      </c>
      <c r="N2297">
        <f>SUM(Table1[[#This Row],[BA]:[SV]])</f>
        <v>57</v>
      </c>
      <c r="O2297">
        <v>12</v>
      </c>
    </row>
    <row r="2298" spans="1:15" x14ac:dyDescent="0.25">
      <c r="A2298" t="s">
        <v>2265</v>
      </c>
      <c r="B2298" t="s">
        <v>2261</v>
      </c>
      <c r="C2298" t="str">
        <f>Table1[[#This Row],[League]]&amp;Table1[[#This Row],[Team]]</f>
        <v>$150 Draft Champions Mar 01 1:00 pm Lg.3809Team Allen</v>
      </c>
      <c r="D2298">
        <f>16-INDEX(STANDINGS_BA[],MATCH(Table1[[#This Row],[COMBINED]],STANDINGS_BA[COMBINED],0),COLUMN(STANDINGS_BA[PLACE IN LEAGUE]))</f>
        <v>11</v>
      </c>
      <c r="E2298">
        <f>16-INDEX(STANDINGS_R[],MATCH(Table1[[#This Row],[COMBINED]],STANDINGS_R[COMBINED],0),COLUMN(STANDINGS_R[PLACE IN LEAGUE]))</f>
        <v>1</v>
      </c>
      <c r="F2298">
        <f>16-INDEX(STANDINGS_HR[],MATCH(Table1[[#This Row],[COMBINED]],STANDINGS_HR[COMBINED],0),COLUMN(STANDINGS_HR[PLACE IN LEAGUE]))</f>
        <v>1</v>
      </c>
      <c r="G2298">
        <f>16-INDEX(STANDINGS_RBI[],MATCH(Table1[[#This Row],[COMBINED]],STANDINGS_RBI[COMBINED],0),COLUMN(STANDINGS_RBI[PLACE IN LEAGUE]))</f>
        <v>1</v>
      </c>
      <c r="H2298">
        <f>16-INDEX(STANDINGS_SB[],MATCH(Table1[[#This Row],[COMBINED]],STANDINGS_SB[COMBINED],0),COLUMN(STANDINGS_SB[PLACE IN LEAGUE]))</f>
        <v>2</v>
      </c>
      <c r="I2298">
        <f>16-INDEX(STANDINGS_ERA[],MATCH(Table1[[#This Row],[COMBINED]],STANDINGS_ERA[COMBINED],0),COLUMN(STANDINGS_ERA[PLACE IN LEAGUE]))</f>
        <v>10</v>
      </c>
      <c r="J2298">
        <f>16-INDEX(STANDINGS_WHIP[],MATCH(Table1[[#This Row],[COMBINED]],STANDINGS_WHIP[COMBINED],0),COLUMN(STANDINGS_WHIP[PLACE IN LEAGUE]))</f>
        <v>11</v>
      </c>
      <c r="K2298">
        <f>16-INDEX(STANDINGS_W[],MATCH(Table1[[#This Row],[COMBINED]],STANDINGS_W[COMBINED],0),COLUMN(STANDINGS_W[PLACE IN LEAGUE]))</f>
        <v>6</v>
      </c>
      <c r="L2298">
        <f>16-INDEX(STANDINGS_K[],MATCH(Table1[[#This Row],[COMBINED]],STANDINGS_K[COMBINED],0),COLUMN(STANDINGS_K[PLACE IN LEAGUE]))</f>
        <v>2</v>
      </c>
      <c r="M2298">
        <f>16-INDEX(STANDINGS_SV[],MATCH(Table1[[#This Row],[COMBINED]],STANDINGS_SV[COMBINED],0),COLUMN(STANDINGS_SV[PLACE IN LEAGUE]))</f>
        <v>10</v>
      </c>
      <c r="N2298">
        <f>SUM(Table1[[#This Row],[BA]:[SV]])</f>
        <v>55</v>
      </c>
      <c r="O2298">
        <v>13</v>
      </c>
    </row>
    <row r="2299" spans="1:15" x14ac:dyDescent="0.25">
      <c r="A2299" t="s">
        <v>2266</v>
      </c>
      <c r="B2299" t="s">
        <v>2261</v>
      </c>
      <c r="C2299" t="str">
        <f>Table1[[#This Row],[League]]&amp;Table1[[#This Row],[Team]]</f>
        <v>$150 Draft Champions Mar 01 1:00 pm Lg.3809Sully's Crawdads</v>
      </c>
      <c r="D2299">
        <f>16-INDEX(STANDINGS_BA[],MATCH(Table1[[#This Row],[COMBINED]],STANDINGS_BA[COMBINED],0),COLUMN(STANDINGS_BA[PLACE IN LEAGUE]))</f>
        <v>10</v>
      </c>
      <c r="E2299">
        <f>16-INDEX(STANDINGS_R[],MATCH(Table1[[#This Row],[COMBINED]],STANDINGS_R[COMBINED],0),COLUMN(STANDINGS_R[PLACE IN LEAGUE]))</f>
        <v>8</v>
      </c>
      <c r="F2299">
        <f>16-INDEX(STANDINGS_HR[],MATCH(Table1[[#This Row],[COMBINED]],STANDINGS_HR[COMBINED],0),COLUMN(STANDINGS_HR[PLACE IN LEAGUE]))</f>
        <v>9</v>
      </c>
      <c r="G2299">
        <f>16-INDEX(STANDINGS_RBI[],MATCH(Table1[[#This Row],[COMBINED]],STANDINGS_RBI[COMBINED],0),COLUMN(STANDINGS_RBI[PLACE IN LEAGUE]))</f>
        <v>8</v>
      </c>
      <c r="H2299">
        <f>16-INDEX(STANDINGS_SB[],MATCH(Table1[[#This Row],[COMBINED]],STANDINGS_SB[COMBINED],0),COLUMN(STANDINGS_SB[PLACE IN LEAGUE]))</f>
        <v>7</v>
      </c>
      <c r="I2299">
        <f>16-INDEX(STANDINGS_ERA[],MATCH(Table1[[#This Row],[COMBINED]],STANDINGS_ERA[COMBINED],0),COLUMN(STANDINGS_ERA[PLACE IN LEAGUE]))</f>
        <v>1</v>
      </c>
      <c r="J2299">
        <f>16-INDEX(STANDINGS_WHIP[],MATCH(Table1[[#This Row],[COMBINED]],STANDINGS_WHIP[COMBINED],0),COLUMN(STANDINGS_WHIP[PLACE IN LEAGUE]))</f>
        <v>1</v>
      </c>
      <c r="K2299">
        <f>16-INDEX(STANDINGS_W[],MATCH(Table1[[#This Row],[COMBINED]],STANDINGS_W[COMBINED],0),COLUMN(STANDINGS_W[PLACE IN LEAGUE]))</f>
        <v>5</v>
      </c>
      <c r="L2299">
        <f>16-INDEX(STANDINGS_K[],MATCH(Table1[[#This Row],[COMBINED]],STANDINGS_K[COMBINED],0),COLUMN(STANDINGS_K[PLACE IN LEAGUE]))</f>
        <v>1</v>
      </c>
      <c r="M2299">
        <f>16-INDEX(STANDINGS_SV[],MATCH(Table1[[#This Row],[COMBINED]],STANDINGS_SV[COMBINED],0),COLUMN(STANDINGS_SV[PLACE IN LEAGUE]))</f>
        <v>5</v>
      </c>
      <c r="N2299">
        <f>SUM(Table1[[#This Row],[BA]:[SV]])</f>
        <v>55</v>
      </c>
      <c r="O2299">
        <v>14</v>
      </c>
    </row>
    <row r="2300" spans="1:15" x14ac:dyDescent="0.25">
      <c r="A2300" t="s">
        <v>2272</v>
      </c>
      <c r="B2300" t="s">
        <v>2261</v>
      </c>
      <c r="C2300" t="str">
        <f>Table1[[#This Row],[League]]&amp;Table1[[#This Row],[Team]]</f>
        <v>$150 Draft Champions Mar 01 1:00 pm Lg.3809The Walrus</v>
      </c>
      <c r="D2300">
        <f>16-INDEX(STANDINGS_BA[],MATCH(Table1[[#This Row],[COMBINED]],STANDINGS_BA[COMBINED],0),COLUMN(STANDINGS_BA[PLACE IN LEAGUE]))</f>
        <v>2</v>
      </c>
      <c r="E2300">
        <f>16-INDEX(STANDINGS_R[],MATCH(Table1[[#This Row],[COMBINED]],STANDINGS_R[COMBINED],0),COLUMN(STANDINGS_R[PLACE IN LEAGUE]))</f>
        <v>2</v>
      </c>
      <c r="F2300">
        <f>16-INDEX(STANDINGS_HR[],MATCH(Table1[[#This Row],[COMBINED]],STANDINGS_HR[COMBINED],0),COLUMN(STANDINGS_HR[PLACE IN LEAGUE]))</f>
        <v>7</v>
      </c>
      <c r="G2300">
        <f>16-INDEX(STANDINGS_RBI[],MATCH(Table1[[#This Row],[COMBINED]],STANDINGS_RBI[COMBINED],0),COLUMN(STANDINGS_RBI[PLACE IN LEAGUE]))</f>
        <v>3</v>
      </c>
      <c r="H2300">
        <f>16-INDEX(STANDINGS_SB[],MATCH(Table1[[#This Row],[COMBINED]],STANDINGS_SB[COMBINED],0),COLUMN(STANDINGS_SB[PLACE IN LEAGUE]))</f>
        <v>11</v>
      </c>
      <c r="I2300">
        <f>16-INDEX(STANDINGS_ERA[],MATCH(Table1[[#This Row],[COMBINED]],STANDINGS_ERA[COMBINED],0),COLUMN(STANDINGS_ERA[PLACE IN LEAGUE]))</f>
        <v>4</v>
      </c>
      <c r="J2300">
        <f>16-INDEX(STANDINGS_WHIP[],MATCH(Table1[[#This Row],[COMBINED]],STANDINGS_WHIP[COMBINED],0),COLUMN(STANDINGS_WHIP[PLACE IN LEAGUE]))</f>
        <v>3</v>
      </c>
      <c r="K2300">
        <f>16-INDEX(STANDINGS_W[],MATCH(Table1[[#This Row],[COMBINED]],STANDINGS_W[COMBINED],0),COLUMN(STANDINGS_W[PLACE IN LEAGUE]))</f>
        <v>4</v>
      </c>
      <c r="L2300">
        <f>16-INDEX(STANDINGS_K[],MATCH(Table1[[#This Row],[COMBINED]],STANDINGS_K[COMBINED],0),COLUMN(STANDINGS_K[PLACE IN LEAGUE]))</f>
        <v>4</v>
      </c>
      <c r="M2300">
        <f>16-INDEX(STANDINGS_SV[],MATCH(Table1[[#This Row],[COMBINED]],STANDINGS_SV[COMBINED],0),COLUMN(STANDINGS_SV[PLACE IN LEAGUE]))</f>
        <v>8</v>
      </c>
      <c r="N2300">
        <f>SUM(Table1[[#This Row],[BA]:[SV]])</f>
        <v>48</v>
      </c>
      <c r="O2300">
        <v>15</v>
      </c>
    </row>
    <row r="2301" spans="1:15" x14ac:dyDescent="0.25">
      <c r="A2301" t="s">
        <v>2278</v>
      </c>
      <c r="B2301" t="s">
        <v>2274</v>
      </c>
      <c r="C2301" t="str">
        <f>Table1[[#This Row],[League]]&amp;Table1[[#This Row],[Team]]</f>
        <v>$150 Draft Champions Mar 02 1:00 pm Lg.3811Mojo Masters</v>
      </c>
      <c r="D2301">
        <f>16-INDEX(STANDINGS_BA[],MATCH(Table1[[#This Row],[COMBINED]],STANDINGS_BA[COMBINED],0),COLUMN(STANDINGS_BA[PLACE IN LEAGUE]))</f>
        <v>10</v>
      </c>
      <c r="E2301">
        <f>16-INDEX(STANDINGS_R[],MATCH(Table1[[#This Row],[COMBINED]],STANDINGS_R[COMBINED],0),COLUMN(STANDINGS_R[PLACE IN LEAGUE]))</f>
        <v>14</v>
      </c>
      <c r="F2301">
        <f>16-INDEX(STANDINGS_HR[],MATCH(Table1[[#This Row],[COMBINED]],STANDINGS_HR[COMBINED],0),COLUMN(STANDINGS_HR[PLACE IN LEAGUE]))</f>
        <v>13</v>
      </c>
      <c r="G2301">
        <f>16-INDEX(STANDINGS_RBI[],MATCH(Table1[[#This Row],[COMBINED]],STANDINGS_RBI[COMBINED],0),COLUMN(STANDINGS_RBI[PLACE IN LEAGUE]))</f>
        <v>14</v>
      </c>
      <c r="H2301">
        <f>16-INDEX(STANDINGS_SB[],MATCH(Table1[[#This Row],[COMBINED]],STANDINGS_SB[COMBINED],0),COLUMN(STANDINGS_SB[PLACE IN LEAGUE]))</f>
        <v>13</v>
      </c>
      <c r="I2301">
        <f>16-INDEX(STANDINGS_ERA[],MATCH(Table1[[#This Row],[COMBINED]],STANDINGS_ERA[COMBINED],0),COLUMN(STANDINGS_ERA[PLACE IN LEAGUE]))</f>
        <v>13</v>
      </c>
      <c r="J2301">
        <f>16-INDEX(STANDINGS_WHIP[],MATCH(Table1[[#This Row],[COMBINED]],STANDINGS_WHIP[COMBINED],0),COLUMN(STANDINGS_WHIP[PLACE IN LEAGUE]))</f>
        <v>13</v>
      </c>
      <c r="K2301">
        <f>16-INDEX(STANDINGS_W[],MATCH(Table1[[#This Row],[COMBINED]],STANDINGS_W[COMBINED],0),COLUMN(STANDINGS_W[PLACE IN LEAGUE]))</f>
        <v>14</v>
      </c>
      <c r="L2301">
        <f>16-INDEX(STANDINGS_K[],MATCH(Table1[[#This Row],[COMBINED]],STANDINGS_K[COMBINED],0),COLUMN(STANDINGS_K[PLACE IN LEAGUE]))</f>
        <v>14</v>
      </c>
      <c r="M2301">
        <f>16-INDEX(STANDINGS_SV[],MATCH(Table1[[#This Row],[COMBINED]],STANDINGS_SV[COMBINED],0),COLUMN(STANDINGS_SV[PLACE IN LEAGUE]))</f>
        <v>7</v>
      </c>
      <c r="N2301">
        <f>SUM(Table1[[#This Row],[BA]:[SV]])</f>
        <v>125</v>
      </c>
      <c r="O2301">
        <v>1</v>
      </c>
    </row>
    <row r="2302" spans="1:15" x14ac:dyDescent="0.25">
      <c r="A2302" t="s">
        <v>13</v>
      </c>
      <c r="B2302" t="s">
        <v>2274</v>
      </c>
      <c r="C2302" t="str">
        <f>Table1[[#This Row],[League]]&amp;Table1[[#This Row],[Team]]</f>
        <v>$150 Draft Champions Mar 02 1:00 pm Lg.3811The Balking Dead</v>
      </c>
      <c r="D2302">
        <f>16-INDEX(STANDINGS_BA[],MATCH(Table1[[#This Row],[COMBINED]],STANDINGS_BA[COMBINED],0),COLUMN(STANDINGS_BA[PLACE IN LEAGUE]))</f>
        <v>6</v>
      </c>
      <c r="E2302">
        <f>16-INDEX(STANDINGS_R[],MATCH(Table1[[#This Row],[COMBINED]],STANDINGS_R[COMBINED],0),COLUMN(STANDINGS_R[PLACE IN LEAGUE]))</f>
        <v>11</v>
      </c>
      <c r="F2302">
        <f>16-INDEX(STANDINGS_HR[],MATCH(Table1[[#This Row],[COMBINED]],STANDINGS_HR[COMBINED],0),COLUMN(STANDINGS_HR[PLACE IN LEAGUE]))</f>
        <v>5</v>
      </c>
      <c r="G2302">
        <f>16-INDEX(STANDINGS_RBI[],MATCH(Table1[[#This Row],[COMBINED]],STANDINGS_RBI[COMBINED],0),COLUMN(STANDINGS_RBI[PLACE IN LEAGUE]))</f>
        <v>6</v>
      </c>
      <c r="H2302">
        <f>16-INDEX(STANDINGS_SB[],MATCH(Table1[[#This Row],[COMBINED]],STANDINGS_SB[COMBINED],0),COLUMN(STANDINGS_SB[PLACE IN LEAGUE]))</f>
        <v>14</v>
      </c>
      <c r="I2302">
        <f>16-INDEX(STANDINGS_ERA[],MATCH(Table1[[#This Row],[COMBINED]],STANDINGS_ERA[COMBINED],0),COLUMN(STANDINGS_ERA[PLACE IN LEAGUE]))</f>
        <v>15</v>
      </c>
      <c r="J2302">
        <f>16-INDEX(STANDINGS_WHIP[],MATCH(Table1[[#This Row],[COMBINED]],STANDINGS_WHIP[COMBINED],0),COLUMN(STANDINGS_WHIP[PLACE IN LEAGUE]))</f>
        <v>14</v>
      </c>
      <c r="K2302">
        <f>16-INDEX(STANDINGS_W[],MATCH(Table1[[#This Row],[COMBINED]],STANDINGS_W[COMBINED],0),COLUMN(STANDINGS_W[PLACE IN LEAGUE]))</f>
        <v>15</v>
      </c>
      <c r="L2302">
        <f>16-INDEX(STANDINGS_K[],MATCH(Table1[[#This Row],[COMBINED]],STANDINGS_K[COMBINED],0),COLUMN(STANDINGS_K[PLACE IN LEAGUE]))</f>
        <v>13</v>
      </c>
      <c r="M2302">
        <f>16-INDEX(STANDINGS_SV[],MATCH(Table1[[#This Row],[COMBINED]],STANDINGS_SV[COMBINED],0),COLUMN(STANDINGS_SV[PLACE IN LEAGUE]))</f>
        <v>14</v>
      </c>
      <c r="N2302">
        <f>SUM(Table1[[#This Row],[BA]:[SV]])</f>
        <v>113</v>
      </c>
      <c r="O2302">
        <v>2</v>
      </c>
    </row>
    <row r="2303" spans="1:15" x14ac:dyDescent="0.25">
      <c r="A2303" t="s">
        <v>147</v>
      </c>
      <c r="B2303" t="s">
        <v>2274</v>
      </c>
      <c r="C2303" t="str">
        <f>Table1[[#This Row],[League]]&amp;Table1[[#This Row],[Team]]</f>
        <v>$150 Draft Champions Mar 02 1:00 pm Lg.3811fung wa express</v>
      </c>
      <c r="D2303">
        <f>16-INDEX(STANDINGS_BA[],MATCH(Table1[[#This Row],[COMBINED]],STANDINGS_BA[COMBINED],0),COLUMN(STANDINGS_BA[PLACE IN LEAGUE]))</f>
        <v>15</v>
      </c>
      <c r="E2303">
        <f>16-INDEX(STANDINGS_R[],MATCH(Table1[[#This Row],[COMBINED]],STANDINGS_R[COMBINED],0),COLUMN(STANDINGS_R[PLACE IN LEAGUE]))</f>
        <v>3</v>
      </c>
      <c r="F2303">
        <f>16-INDEX(STANDINGS_HR[],MATCH(Table1[[#This Row],[COMBINED]],STANDINGS_HR[COMBINED],0),COLUMN(STANDINGS_HR[PLACE IN LEAGUE]))</f>
        <v>9</v>
      </c>
      <c r="G2303">
        <f>16-INDEX(STANDINGS_RBI[],MATCH(Table1[[#This Row],[COMBINED]],STANDINGS_RBI[COMBINED],0),COLUMN(STANDINGS_RBI[PLACE IN LEAGUE]))</f>
        <v>12</v>
      </c>
      <c r="H2303">
        <f>16-INDEX(STANDINGS_SB[],MATCH(Table1[[#This Row],[COMBINED]],STANDINGS_SB[COMBINED],0),COLUMN(STANDINGS_SB[PLACE IN LEAGUE]))</f>
        <v>6</v>
      </c>
      <c r="I2303">
        <f>16-INDEX(STANDINGS_ERA[],MATCH(Table1[[#This Row],[COMBINED]],STANDINGS_ERA[COMBINED],0),COLUMN(STANDINGS_ERA[PLACE IN LEAGUE]))</f>
        <v>10</v>
      </c>
      <c r="J2303">
        <f>16-INDEX(STANDINGS_WHIP[],MATCH(Table1[[#This Row],[COMBINED]],STANDINGS_WHIP[COMBINED],0),COLUMN(STANDINGS_WHIP[PLACE IN LEAGUE]))</f>
        <v>10</v>
      </c>
      <c r="K2303">
        <f>16-INDEX(STANDINGS_W[],MATCH(Table1[[#This Row],[COMBINED]],STANDINGS_W[COMBINED],0),COLUMN(STANDINGS_W[PLACE IN LEAGUE]))</f>
        <v>13</v>
      </c>
      <c r="L2303">
        <f>16-INDEX(STANDINGS_K[],MATCH(Table1[[#This Row],[COMBINED]],STANDINGS_K[COMBINED],0),COLUMN(STANDINGS_K[PLACE IN LEAGUE]))</f>
        <v>7</v>
      </c>
      <c r="M2303">
        <f>16-INDEX(STANDINGS_SV[],MATCH(Table1[[#This Row],[COMBINED]],STANDINGS_SV[COMBINED],0),COLUMN(STANDINGS_SV[PLACE IN LEAGUE]))</f>
        <v>8</v>
      </c>
      <c r="N2303">
        <f>SUM(Table1[[#This Row],[BA]:[SV]])</f>
        <v>93</v>
      </c>
      <c r="O2303">
        <v>3</v>
      </c>
    </row>
    <row r="2304" spans="1:15" x14ac:dyDescent="0.25">
      <c r="A2304" t="s">
        <v>2277</v>
      </c>
      <c r="B2304" t="s">
        <v>2274</v>
      </c>
      <c r="C2304" t="str">
        <f>Table1[[#This Row],[League]]&amp;Table1[[#This Row],[Team]]</f>
        <v>$150 Draft Champions Mar 02 1:00 pm Lg.3811shuck me sideways</v>
      </c>
      <c r="D2304">
        <f>16-INDEX(STANDINGS_BA[],MATCH(Table1[[#This Row],[COMBINED]],STANDINGS_BA[COMBINED],0),COLUMN(STANDINGS_BA[PLACE IN LEAGUE]))</f>
        <v>11</v>
      </c>
      <c r="E2304">
        <f>16-INDEX(STANDINGS_R[],MATCH(Table1[[#This Row],[COMBINED]],STANDINGS_R[COMBINED],0),COLUMN(STANDINGS_R[PLACE IN LEAGUE]))</f>
        <v>8</v>
      </c>
      <c r="F2304">
        <f>16-INDEX(STANDINGS_HR[],MATCH(Table1[[#This Row],[COMBINED]],STANDINGS_HR[COMBINED],0),COLUMN(STANDINGS_HR[PLACE IN LEAGUE]))</f>
        <v>10</v>
      </c>
      <c r="G2304">
        <f>16-INDEX(STANDINGS_RBI[],MATCH(Table1[[#This Row],[COMBINED]],STANDINGS_RBI[COMBINED],0),COLUMN(STANDINGS_RBI[PLACE IN LEAGUE]))</f>
        <v>8</v>
      </c>
      <c r="H2304">
        <f>16-INDEX(STANDINGS_SB[],MATCH(Table1[[#This Row],[COMBINED]],STANDINGS_SB[COMBINED],0),COLUMN(STANDINGS_SB[PLACE IN LEAGUE]))</f>
        <v>10</v>
      </c>
      <c r="I2304">
        <f>16-INDEX(STANDINGS_ERA[],MATCH(Table1[[#This Row],[COMBINED]],STANDINGS_ERA[COMBINED],0),COLUMN(STANDINGS_ERA[PLACE IN LEAGUE]))</f>
        <v>11</v>
      </c>
      <c r="J2304">
        <f>16-INDEX(STANDINGS_WHIP[],MATCH(Table1[[#This Row],[COMBINED]],STANDINGS_WHIP[COMBINED],0),COLUMN(STANDINGS_WHIP[PLACE IN LEAGUE]))</f>
        <v>6</v>
      </c>
      <c r="K2304">
        <f>16-INDEX(STANDINGS_W[],MATCH(Table1[[#This Row],[COMBINED]],STANDINGS_W[COMBINED],0),COLUMN(STANDINGS_W[PLACE IN LEAGUE]))</f>
        <v>8</v>
      </c>
      <c r="L2304">
        <f>16-INDEX(STANDINGS_K[],MATCH(Table1[[#This Row],[COMBINED]],STANDINGS_K[COMBINED],0),COLUMN(STANDINGS_K[PLACE IN LEAGUE]))</f>
        <v>9</v>
      </c>
      <c r="M2304">
        <f>16-INDEX(STANDINGS_SV[],MATCH(Table1[[#This Row],[COMBINED]],STANDINGS_SV[COMBINED],0),COLUMN(STANDINGS_SV[PLACE IN LEAGUE]))</f>
        <v>12</v>
      </c>
      <c r="N2304">
        <f>SUM(Table1[[#This Row],[BA]:[SV]])</f>
        <v>93</v>
      </c>
      <c r="O2304">
        <v>4</v>
      </c>
    </row>
    <row r="2305" spans="1:15" x14ac:dyDescent="0.25">
      <c r="A2305" t="s">
        <v>467</v>
      </c>
      <c r="B2305" t="s">
        <v>2274</v>
      </c>
      <c r="C2305" t="str">
        <f>Table1[[#This Row],[League]]&amp;Table1[[#This Row],[Team]]</f>
        <v>$150 Draft Champions Mar 02 1:00 pm Lg.3811DE Destroyers</v>
      </c>
      <c r="D2305">
        <f>16-INDEX(STANDINGS_BA[],MATCH(Table1[[#This Row],[COMBINED]],STANDINGS_BA[COMBINED],0),COLUMN(STANDINGS_BA[PLACE IN LEAGUE]))</f>
        <v>7</v>
      </c>
      <c r="E2305">
        <f>16-INDEX(STANDINGS_R[],MATCH(Table1[[#This Row],[COMBINED]],STANDINGS_R[COMBINED],0),COLUMN(STANDINGS_R[PLACE IN LEAGUE]))</f>
        <v>10</v>
      </c>
      <c r="F2305">
        <f>16-INDEX(STANDINGS_HR[],MATCH(Table1[[#This Row],[COMBINED]],STANDINGS_HR[COMBINED],0),COLUMN(STANDINGS_HR[PLACE IN LEAGUE]))</f>
        <v>12</v>
      </c>
      <c r="G2305">
        <f>16-INDEX(STANDINGS_RBI[],MATCH(Table1[[#This Row],[COMBINED]],STANDINGS_RBI[COMBINED],0),COLUMN(STANDINGS_RBI[PLACE IN LEAGUE]))</f>
        <v>11</v>
      </c>
      <c r="H2305">
        <f>16-INDEX(STANDINGS_SB[],MATCH(Table1[[#This Row],[COMBINED]],STANDINGS_SB[COMBINED],0),COLUMN(STANDINGS_SB[PLACE IN LEAGUE]))</f>
        <v>5</v>
      </c>
      <c r="I2305">
        <f>16-INDEX(STANDINGS_ERA[],MATCH(Table1[[#This Row],[COMBINED]],STANDINGS_ERA[COMBINED],0),COLUMN(STANDINGS_ERA[PLACE IN LEAGUE]))</f>
        <v>12</v>
      </c>
      <c r="J2305">
        <f>16-INDEX(STANDINGS_WHIP[],MATCH(Table1[[#This Row],[COMBINED]],STANDINGS_WHIP[COMBINED],0),COLUMN(STANDINGS_WHIP[PLACE IN LEAGUE]))</f>
        <v>11</v>
      </c>
      <c r="K2305">
        <f>16-INDEX(STANDINGS_W[],MATCH(Table1[[#This Row],[COMBINED]],STANDINGS_W[COMBINED],0),COLUMN(STANDINGS_W[PLACE IN LEAGUE]))</f>
        <v>9</v>
      </c>
      <c r="L2305">
        <f>16-INDEX(STANDINGS_K[],MATCH(Table1[[#This Row],[COMBINED]],STANDINGS_K[COMBINED],0),COLUMN(STANDINGS_K[PLACE IN LEAGUE]))</f>
        <v>12</v>
      </c>
      <c r="M2305">
        <f>16-INDEX(STANDINGS_SV[],MATCH(Table1[[#This Row],[COMBINED]],STANDINGS_SV[COMBINED],0),COLUMN(STANDINGS_SV[PLACE IN LEAGUE]))</f>
        <v>2</v>
      </c>
      <c r="N2305">
        <f>SUM(Table1[[#This Row],[BA]:[SV]])</f>
        <v>91</v>
      </c>
      <c r="O2305">
        <v>5</v>
      </c>
    </row>
    <row r="2306" spans="1:15" x14ac:dyDescent="0.25">
      <c r="A2306" t="s">
        <v>1087</v>
      </c>
      <c r="B2306" t="s">
        <v>2274</v>
      </c>
      <c r="C2306" t="str">
        <f>Table1[[#This Row],[League]]&amp;Table1[[#This Row],[Team]]</f>
        <v>$150 Draft Champions Mar 02 1:00 pm Lg.3811Team Edwards</v>
      </c>
      <c r="D2306">
        <f>16-INDEX(STANDINGS_BA[],MATCH(Table1[[#This Row],[COMBINED]],STANDINGS_BA[COMBINED],0),COLUMN(STANDINGS_BA[PLACE IN LEAGUE]))</f>
        <v>5</v>
      </c>
      <c r="E2306">
        <f>16-INDEX(STANDINGS_R[],MATCH(Table1[[#This Row],[COMBINED]],STANDINGS_R[COMBINED],0),COLUMN(STANDINGS_R[PLACE IN LEAGUE]))</f>
        <v>9</v>
      </c>
      <c r="F2306">
        <f>16-INDEX(STANDINGS_HR[],MATCH(Table1[[#This Row],[COMBINED]],STANDINGS_HR[COMBINED],0),COLUMN(STANDINGS_HR[PLACE IN LEAGUE]))</f>
        <v>15</v>
      </c>
      <c r="G2306">
        <f>16-INDEX(STANDINGS_RBI[],MATCH(Table1[[#This Row],[COMBINED]],STANDINGS_RBI[COMBINED],0),COLUMN(STANDINGS_RBI[PLACE IN LEAGUE]))</f>
        <v>15</v>
      </c>
      <c r="H2306">
        <f>16-INDEX(STANDINGS_SB[],MATCH(Table1[[#This Row],[COMBINED]],STANDINGS_SB[COMBINED],0),COLUMN(STANDINGS_SB[PLACE IN LEAGUE]))</f>
        <v>2</v>
      </c>
      <c r="I2306">
        <f>16-INDEX(STANDINGS_ERA[],MATCH(Table1[[#This Row],[COMBINED]],STANDINGS_ERA[COMBINED],0),COLUMN(STANDINGS_ERA[PLACE IN LEAGUE]))</f>
        <v>6</v>
      </c>
      <c r="J2306">
        <f>16-INDEX(STANDINGS_WHIP[],MATCH(Table1[[#This Row],[COMBINED]],STANDINGS_WHIP[COMBINED],0),COLUMN(STANDINGS_WHIP[PLACE IN LEAGUE]))</f>
        <v>7</v>
      </c>
      <c r="K2306">
        <f>16-INDEX(STANDINGS_W[],MATCH(Table1[[#This Row],[COMBINED]],STANDINGS_W[COMBINED],0),COLUMN(STANDINGS_W[PLACE IN LEAGUE]))</f>
        <v>7</v>
      </c>
      <c r="L2306">
        <f>16-INDEX(STANDINGS_K[],MATCH(Table1[[#This Row],[COMBINED]],STANDINGS_K[COMBINED],0),COLUMN(STANDINGS_K[PLACE IN LEAGUE]))</f>
        <v>10</v>
      </c>
      <c r="M2306">
        <f>16-INDEX(STANDINGS_SV[],MATCH(Table1[[#This Row],[COMBINED]],STANDINGS_SV[COMBINED],0),COLUMN(STANDINGS_SV[PLACE IN LEAGUE]))</f>
        <v>11</v>
      </c>
      <c r="N2306">
        <f>SUM(Table1[[#This Row],[BA]:[SV]])</f>
        <v>87</v>
      </c>
      <c r="O2306">
        <v>6</v>
      </c>
    </row>
    <row r="2307" spans="1:15" x14ac:dyDescent="0.25">
      <c r="A2307" t="s">
        <v>2276</v>
      </c>
      <c r="B2307" t="s">
        <v>2274</v>
      </c>
      <c r="C2307" t="str">
        <f>Table1[[#This Row],[League]]&amp;Table1[[#This Row],[Team]]</f>
        <v>$150 Draft Champions Mar 02 1:00 pm Lg.3811Demo Days</v>
      </c>
      <c r="D2307">
        <f>16-INDEX(STANDINGS_BA[],MATCH(Table1[[#This Row],[COMBINED]],STANDINGS_BA[COMBINED],0),COLUMN(STANDINGS_BA[PLACE IN LEAGUE]))</f>
        <v>13</v>
      </c>
      <c r="E2307">
        <f>16-INDEX(STANDINGS_R[],MATCH(Table1[[#This Row],[COMBINED]],STANDINGS_R[COMBINED],0),COLUMN(STANDINGS_R[PLACE IN LEAGUE]))</f>
        <v>15</v>
      </c>
      <c r="F2307">
        <f>16-INDEX(STANDINGS_HR[],MATCH(Table1[[#This Row],[COMBINED]],STANDINGS_HR[COMBINED],0),COLUMN(STANDINGS_HR[PLACE IN LEAGUE]))</f>
        <v>7</v>
      </c>
      <c r="G2307">
        <f>16-INDEX(STANDINGS_RBI[],MATCH(Table1[[#This Row],[COMBINED]],STANDINGS_RBI[COMBINED],0),COLUMN(STANDINGS_RBI[PLACE IN LEAGUE]))</f>
        <v>7</v>
      </c>
      <c r="H2307">
        <f>16-INDEX(STANDINGS_SB[],MATCH(Table1[[#This Row],[COMBINED]],STANDINGS_SB[COMBINED],0),COLUMN(STANDINGS_SB[PLACE IN LEAGUE]))</f>
        <v>15</v>
      </c>
      <c r="I2307">
        <f>16-INDEX(STANDINGS_ERA[],MATCH(Table1[[#This Row],[COMBINED]],STANDINGS_ERA[COMBINED],0),COLUMN(STANDINGS_ERA[PLACE IN LEAGUE]))</f>
        <v>3</v>
      </c>
      <c r="J2307">
        <f>16-INDEX(STANDINGS_WHIP[],MATCH(Table1[[#This Row],[COMBINED]],STANDINGS_WHIP[COMBINED],0),COLUMN(STANDINGS_WHIP[PLACE IN LEAGUE]))</f>
        <v>3</v>
      </c>
      <c r="K2307">
        <f>16-INDEX(STANDINGS_W[],MATCH(Table1[[#This Row],[COMBINED]],STANDINGS_W[COMBINED],0),COLUMN(STANDINGS_W[PLACE IN LEAGUE]))</f>
        <v>5</v>
      </c>
      <c r="L2307">
        <f>16-INDEX(STANDINGS_K[],MATCH(Table1[[#This Row],[COMBINED]],STANDINGS_K[COMBINED],0),COLUMN(STANDINGS_K[PLACE IN LEAGUE]))</f>
        <v>3</v>
      </c>
      <c r="M2307">
        <f>16-INDEX(STANDINGS_SV[],MATCH(Table1[[#This Row],[COMBINED]],STANDINGS_SV[COMBINED],0),COLUMN(STANDINGS_SV[PLACE IN LEAGUE]))</f>
        <v>15</v>
      </c>
      <c r="N2307">
        <f>SUM(Table1[[#This Row],[BA]:[SV]])</f>
        <v>86</v>
      </c>
      <c r="O2307">
        <v>7</v>
      </c>
    </row>
    <row r="2308" spans="1:15" x14ac:dyDescent="0.25">
      <c r="A2308" t="s">
        <v>214</v>
      </c>
      <c r="B2308" t="s">
        <v>2274</v>
      </c>
      <c r="C2308" t="str">
        <f>Table1[[#This Row],[League]]&amp;Table1[[#This Row],[Team]]</f>
        <v>$150 Draft Champions Mar 02 1:00 pm Lg.3811Mississippi Squeeze</v>
      </c>
      <c r="D2308">
        <f>16-INDEX(STANDINGS_BA[],MATCH(Table1[[#This Row],[COMBINED]],STANDINGS_BA[COMBINED],0),COLUMN(STANDINGS_BA[PLACE IN LEAGUE]))</f>
        <v>12</v>
      </c>
      <c r="E2308">
        <f>16-INDEX(STANDINGS_R[],MATCH(Table1[[#This Row],[COMBINED]],STANDINGS_R[COMBINED],0),COLUMN(STANDINGS_R[PLACE IN LEAGUE]))</f>
        <v>12</v>
      </c>
      <c r="F2308">
        <f>16-INDEX(STANDINGS_HR[],MATCH(Table1[[#This Row],[COMBINED]],STANDINGS_HR[COMBINED],0),COLUMN(STANDINGS_HR[PLACE IN LEAGUE]))</f>
        <v>6</v>
      </c>
      <c r="G2308">
        <f>16-INDEX(STANDINGS_RBI[],MATCH(Table1[[#This Row],[COMBINED]],STANDINGS_RBI[COMBINED],0),COLUMN(STANDINGS_RBI[PLACE IN LEAGUE]))</f>
        <v>9</v>
      </c>
      <c r="H2308">
        <f>16-INDEX(STANDINGS_SB[],MATCH(Table1[[#This Row],[COMBINED]],STANDINGS_SB[COMBINED],0),COLUMN(STANDINGS_SB[PLACE IN LEAGUE]))</f>
        <v>11</v>
      </c>
      <c r="I2308">
        <f>16-INDEX(STANDINGS_ERA[],MATCH(Table1[[#This Row],[COMBINED]],STANDINGS_ERA[COMBINED],0),COLUMN(STANDINGS_ERA[PLACE IN LEAGUE]))</f>
        <v>1</v>
      </c>
      <c r="J2308">
        <f>16-INDEX(STANDINGS_WHIP[],MATCH(Table1[[#This Row],[COMBINED]],STANDINGS_WHIP[COMBINED],0),COLUMN(STANDINGS_WHIP[PLACE IN LEAGUE]))</f>
        <v>2</v>
      </c>
      <c r="K2308">
        <f>16-INDEX(STANDINGS_W[],MATCH(Table1[[#This Row],[COMBINED]],STANDINGS_W[COMBINED],0),COLUMN(STANDINGS_W[PLACE IN LEAGUE]))</f>
        <v>11</v>
      </c>
      <c r="L2308">
        <f>16-INDEX(STANDINGS_K[],MATCH(Table1[[#This Row],[COMBINED]],STANDINGS_K[COMBINED],0),COLUMN(STANDINGS_K[PLACE IN LEAGUE]))</f>
        <v>11</v>
      </c>
      <c r="M2308">
        <f>16-INDEX(STANDINGS_SV[],MATCH(Table1[[#This Row],[COMBINED]],STANDINGS_SV[COMBINED],0),COLUMN(STANDINGS_SV[PLACE IN LEAGUE]))</f>
        <v>1</v>
      </c>
      <c r="N2308">
        <f>SUM(Table1[[#This Row],[BA]:[SV]])</f>
        <v>76</v>
      </c>
      <c r="O2308">
        <v>8</v>
      </c>
    </row>
    <row r="2309" spans="1:15" x14ac:dyDescent="0.25">
      <c r="A2309" t="s">
        <v>2282</v>
      </c>
      <c r="B2309" t="s">
        <v>2274</v>
      </c>
      <c r="C2309" t="str">
        <f>Table1[[#This Row],[League]]&amp;Table1[[#This Row],[Team]]</f>
        <v>$150 Draft Champions Mar 02 1:00 pm Lg.3811The Low Hanging Fruit</v>
      </c>
      <c r="D2309">
        <f>16-INDEX(STANDINGS_BA[],MATCH(Table1[[#This Row],[COMBINED]],STANDINGS_BA[COMBINED],0),COLUMN(STANDINGS_BA[PLACE IN LEAGUE]))</f>
        <v>3</v>
      </c>
      <c r="E2309">
        <f>16-INDEX(STANDINGS_R[],MATCH(Table1[[#This Row],[COMBINED]],STANDINGS_R[COMBINED],0),COLUMN(STANDINGS_R[PLACE IN LEAGUE]))</f>
        <v>6</v>
      </c>
      <c r="F2309">
        <f>16-INDEX(STANDINGS_HR[],MATCH(Table1[[#This Row],[COMBINED]],STANDINGS_HR[COMBINED],0),COLUMN(STANDINGS_HR[PLACE IN LEAGUE]))</f>
        <v>14</v>
      </c>
      <c r="G2309">
        <f>16-INDEX(STANDINGS_RBI[],MATCH(Table1[[#This Row],[COMBINED]],STANDINGS_RBI[COMBINED],0),COLUMN(STANDINGS_RBI[PLACE IN LEAGUE]))</f>
        <v>13</v>
      </c>
      <c r="H2309">
        <f>16-INDEX(STANDINGS_SB[],MATCH(Table1[[#This Row],[COMBINED]],STANDINGS_SB[COMBINED],0),COLUMN(STANDINGS_SB[PLACE IN LEAGUE]))</f>
        <v>12</v>
      </c>
      <c r="I2309">
        <f>16-INDEX(STANDINGS_ERA[],MATCH(Table1[[#This Row],[COMBINED]],STANDINGS_ERA[COMBINED],0),COLUMN(STANDINGS_ERA[PLACE IN LEAGUE]))</f>
        <v>7</v>
      </c>
      <c r="J2309">
        <f>16-INDEX(STANDINGS_WHIP[],MATCH(Table1[[#This Row],[COMBINED]],STANDINGS_WHIP[COMBINED],0),COLUMN(STANDINGS_WHIP[PLACE IN LEAGUE]))</f>
        <v>5</v>
      </c>
      <c r="K2309">
        <f>16-INDEX(STANDINGS_W[],MATCH(Table1[[#This Row],[COMBINED]],STANDINGS_W[COMBINED],0),COLUMN(STANDINGS_W[PLACE IN LEAGUE]))</f>
        <v>1</v>
      </c>
      <c r="L2309">
        <f>16-INDEX(STANDINGS_K[],MATCH(Table1[[#This Row],[COMBINED]],STANDINGS_K[COMBINED],0),COLUMN(STANDINGS_K[PLACE IN LEAGUE]))</f>
        <v>8</v>
      </c>
      <c r="M2309">
        <f>16-INDEX(STANDINGS_SV[],MATCH(Table1[[#This Row],[COMBINED]],STANDINGS_SV[COMBINED],0),COLUMN(STANDINGS_SV[PLACE IN LEAGUE]))</f>
        <v>4</v>
      </c>
      <c r="N2309">
        <f>SUM(Table1[[#This Row],[BA]:[SV]])</f>
        <v>73</v>
      </c>
      <c r="O2309">
        <v>9</v>
      </c>
    </row>
    <row r="2310" spans="1:15" x14ac:dyDescent="0.25">
      <c r="A2310" t="s">
        <v>2283</v>
      </c>
      <c r="B2310" t="s">
        <v>2274</v>
      </c>
      <c r="C2310" t="str">
        <f>Table1[[#This Row],[League]]&amp;Table1[[#This Row],[Team]]</f>
        <v>$150 Draft Champions Mar 02 1:00 pm Lg.3811Boston = Titletown</v>
      </c>
      <c r="D2310">
        <f>16-INDEX(STANDINGS_BA[],MATCH(Table1[[#This Row],[COMBINED]],STANDINGS_BA[COMBINED],0),COLUMN(STANDINGS_BA[PLACE IN LEAGUE]))</f>
        <v>1</v>
      </c>
      <c r="E2310">
        <f>16-INDEX(STANDINGS_R[],MATCH(Table1[[#This Row],[COMBINED]],STANDINGS_R[COMBINED],0),COLUMN(STANDINGS_R[PLACE IN LEAGUE]))</f>
        <v>7</v>
      </c>
      <c r="F2310">
        <f>16-INDEX(STANDINGS_HR[],MATCH(Table1[[#This Row],[COMBINED]],STANDINGS_HR[COMBINED],0),COLUMN(STANDINGS_HR[PLACE IN LEAGUE]))</f>
        <v>8</v>
      </c>
      <c r="G2310">
        <f>16-INDEX(STANDINGS_RBI[],MATCH(Table1[[#This Row],[COMBINED]],STANDINGS_RBI[COMBINED],0),COLUMN(STANDINGS_RBI[PLACE IN LEAGUE]))</f>
        <v>5</v>
      </c>
      <c r="H2310">
        <f>16-INDEX(STANDINGS_SB[],MATCH(Table1[[#This Row],[COMBINED]],STANDINGS_SB[COMBINED],0),COLUMN(STANDINGS_SB[PLACE IN LEAGUE]))</f>
        <v>9</v>
      </c>
      <c r="I2310">
        <f>16-INDEX(STANDINGS_ERA[],MATCH(Table1[[#This Row],[COMBINED]],STANDINGS_ERA[COMBINED],0),COLUMN(STANDINGS_ERA[PLACE IN LEAGUE]))</f>
        <v>8</v>
      </c>
      <c r="J2310">
        <f>16-INDEX(STANDINGS_WHIP[],MATCH(Table1[[#This Row],[COMBINED]],STANDINGS_WHIP[COMBINED],0),COLUMN(STANDINGS_WHIP[PLACE IN LEAGUE]))</f>
        <v>12</v>
      </c>
      <c r="K2310">
        <f>16-INDEX(STANDINGS_W[],MATCH(Table1[[#This Row],[COMBINED]],STANDINGS_W[COMBINED],0),COLUMN(STANDINGS_W[PLACE IN LEAGUE]))</f>
        <v>4</v>
      </c>
      <c r="L2310">
        <f>16-INDEX(STANDINGS_K[],MATCH(Table1[[#This Row],[COMBINED]],STANDINGS_K[COMBINED],0),COLUMN(STANDINGS_K[PLACE IN LEAGUE]))</f>
        <v>6</v>
      </c>
      <c r="M2310">
        <f>16-INDEX(STANDINGS_SV[],MATCH(Table1[[#This Row],[COMBINED]],STANDINGS_SV[COMBINED],0),COLUMN(STANDINGS_SV[PLACE IN LEAGUE]))</f>
        <v>10</v>
      </c>
      <c r="N2310">
        <f>SUM(Table1[[#This Row],[BA]:[SV]])</f>
        <v>70</v>
      </c>
      <c r="O2310">
        <v>10</v>
      </c>
    </row>
    <row r="2311" spans="1:15" x14ac:dyDescent="0.25">
      <c r="A2311" t="s">
        <v>2280</v>
      </c>
      <c r="B2311" t="s">
        <v>2274</v>
      </c>
      <c r="C2311" t="str">
        <f>Table1[[#This Row],[League]]&amp;Table1[[#This Row],[Team]]</f>
        <v>$150 Draft Champions Mar 02 1:00 pm Lg.3811Somali Pirates</v>
      </c>
      <c r="D2311">
        <f>16-INDEX(STANDINGS_BA[],MATCH(Table1[[#This Row],[COMBINED]],STANDINGS_BA[COMBINED],0),COLUMN(STANDINGS_BA[PLACE IN LEAGUE]))</f>
        <v>8</v>
      </c>
      <c r="E2311">
        <f>16-INDEX(STANDINGS_R[],MATCH(Table1[[#This Row],[COMBINED]],STANDINGS_R[COMBINED],0),COLUMN(STANDINGS_R[PLACE IN LEAGUE]))</f>
        <v>5</v>
      </c>
      <c r="F2311">
        <f>16-INDEX(STANDINGS_HR[],MATCH(Table1[[#This Row],[COMBINED]],STANDINGS_HR[COMBINED],0),COLUMN(STANDINGS_HR[PLACE IN LEAGUE]))</f>
        <v>3</v>
      </c>
      <c r="G2311">
        <f>16-INDEX(STANDINGS_RBI[],MATCH(Table1[[#This Row],[COMBINED]],STANDINGS_RBI[COMBINED],0),COLUMN(STANDINGS_RBI[PLACE IN LEAGUE]))</f>
        <v>3</v>
      </c>
      <c r="H2311">
        <f>16-INDEX(STANDINGS_SB[],MATCH(Table1[[#This Row],[COMBINED]],STANDINGS_SB[COMBINED],0),COLUMN(STANDINGS_SB[PLACE IN LEAGUE]))</f>
        <v>4</v>
      </c>
      <c r="I2311">
        <f>16-INDEX(STANDINGS_ERA[],MATCH(Table1[[#This Row],[COMBINED]],STANDINGS_ERA[COMBINED],0),COLUMN(STANDINGS_ERA[PLACE IN LEAGUE]))</f>
        <v>9</v>
      </c>
      <c r="J2311">
        <f>16-INDEX(STANDINGS_WHIP[],MATCH(Table1[[#This Row],[COMBINED]],STANDINGS_WHIP[COMBINED],0),COLUMN(STANDINGS_WHIP[PLACE IN LEAGUE]))</f>
        <v>9</v>
      </c>
      <c r="K2311">
        <f>16-INDEX(STANDINGS_W[],MATCH(Table1[[#This Row],[COMBINED]],STANDINGS_W[COMBINED],0),COLUMN(STANDINGS_W[PLACE IN LEAGUE]))</f>
        <v>10</v>
      </c>
      <c r="L2311">
        <f>16-INDEX(STANDINGS_K[],MATCH(Table1[[#This Row],[COMBINED]],STANDINGS_K[COMBINED],0),COLUMN(STANDINGS_K[PLACE IN LEAGUE]))</f>
        <v>5</v>
      </c>
      <c r="M2311">
        <f>16-INDEX(STANDINGS_SV[],MATCH(Table1[[#This Row],[COMBINED]],STANDINGS_SV[COMBINED],0),COLUMN(STANDINGS_SV[PLACE IN LEAGUE]))</f>
        <v>6</v>
      </c>
      <c r="N2311">
        <f>SUM(Table1[[#This Row],[BA]:[SV]])</f>
        <v>62</v>
      </c>
      <c r="O2311">
        <v>11</v>
      </c>
    </row>
    <row r="2312" spans="1:15" x14ac:dyDescent="0.25">
      <c r="A2312" t="s">
        <v>1290</v>
      </c>
      <c r="B2312" t="s">
        <v>2274</v>
      </c>
      <c r="C2312" t="str">
        <f>Table1[[#This Row],[League]]&amp;Table1[[#This Row],[Team]]</f>
        <v>$150 Draft Champions Mar 02 1:00 pm Lg.3811What Was I Thinking</v>
      </c>
      <c r="D2312">
        <f>16-INDEX(STANDINGS_BA[],MATCH(Table1[[#This Row],[COMBINED]],STANDINGS_BA[COMBINED],0),COLUMN(STANDINGS_BA[PLACE IN LEAGUE]))</f>
        <v>2</v>
      </c>
      <c r="E2312">
        <f>16-INDEX(STANDINGS_R[],MATCH(Table1[[#This Row],[COMBINED]],STANDINGS_R[COMBINED],0),COLUMN(STANDINGS_R[PLACE IN LEAGUE]))</f>
        <v>2</v>
      </c>
      <c r="F2312">
        <f>16-INDEX(STANDINGS_HR[],MATCH(Table1[[#This Row],[COMBINED]],STANDINGS_HR[COMBINED],0),COLUMN(STANDINGS_HR[PLACE IN LEAGUE]))</f>
        <v>4</v>
      </c>
      <c r="G2312">
        <f>16-INDEX(STANDINGS_RBI[],MATCH(Table1[[#This Row],[COMBINED]],STANDINGS_RBI[COMBINED],0),COLUMN(STANDINGS_RBI[PLACE IN LEAGUE]))</f>
        <v>4</v>
      </c>
      <c r="H2312">
        <f>16-INDEX(STANDINGS_SB[],MATCH(Table1[[#This Row],[COMBINED]],STANDINGS_SB[COMBINED],0),COLUMN(STANDINGS_SB[PLACE IN LEAGUE]))</f>
        <v>1</v>
      </c>
      <c r="I2312">
        <f>16-INDEX(STANDINGS_ERA[],MATCH(Table1[[#This Row],[COMBINED]],STANDINGS_ERA[COMBINED],0),COLUMN(STANDINGS_ERA[PLACE IN LEAGUE]))</f>
        <v>5</v>
      </c>
      <c r="J2312">
        <f>16-INDEX(STANDINGS_WHIP[],MATCH(Table1[[#This Row],[COMBINED]],STANDINGS_WHIP[COMBINED],0),COLUMN(STANDINGS_WHIP[PLACE IN LEAGUE]))</f>
        <v>8</v>
      </c>
      <c r="K2312">
        <f>16-INDEX(STANDINGS_W[],MATCH(Table1[[#This Row],[COMBINED]],STANDINGS_W[COMBINED],0),COLUMN(STANDINGS_W[PLACE IN LEAGUE]))</f>
        <v>12</v>
      </c>
      <c r="L2312">
        <f>16-INDEX(STANDINGS_K[],MATCH(Table1[[#This Row],[COMBINED]],STANDINGS_K[COMBINED],0),COLUMN(STANDINGS_K[PLACE IN LEAGUE]))</f>
        <v>15</v>
      </c>
      <c r="M2312">
        <f>16-INDEX(STANDINGS_SV[],MATCH(Table1[[#This Row],[COMBINED]],STANDINGS_SV[COMBINED],0),COLUMN(STANDINGS_SV[PLACE IN LEAGUE]))</f>
        <v>9</v>
      </c>
      <c r="N2312">
        <f>SUM(Table1[[#This Row],[BA]:[SV]])</f>
        <v>62</v>
      </c>
      <c r="O2312">
        <v>12</v>
      </c>
    </row>
    <row r="2313" spans="1:15" x14ac:dyDescent="0.25">
      <c r="A2313" t="s">
        <v>2281</v>
      </c>
      <c r="B2313" t="s">
        <v>2274</v>
      </c>
      <c r="C2313" t="str">
        <f>Table1[[#This Row],[League]]&amp;Table1[[#This Row],[Team]]</f>
        <v>$150 Draft Champions Mar 02 1:00 pm Lg.3811Rugen Hardware</v>
      </c>
      <c r="D2313">
        <f>16-INDEX(STANDINGS_BA[],MATCH(Table1[[#This Row],[COMBINED]],STANDINGS_BA[COMBINED],0),COLUMN(STANDINGS_BA[PLACE IN LEAGUE]))</f>
        <v>4</v>
      </c>
      <c r="E2313">
        <f>16-INDEX(STANDINGS_R[],MATCH(Table1[[#This Row],[COMBINED]],STANDINGS_R[COMBINED],0),COLUMN(STANDINGS_R[PLACE IN LEAGUE]))</f>
        <v>1</v>
      </c>
      <c r="F2313">
        <f>16-INDEX(STANDINGS_HR[],MATCH(Table1[[#This Row],[COMBINED]],STANDINGS_HR[COMBINED],0),COLUMN(STANDINGS_HR[PLACE IN LEAGUE]))</f>
        <v>1</v>
      </c>
      <c r="G2313">
        <f>16-INDEX(STANDINGS_RBI[],MATCH(Table1[[#This Row],[COMBINED]],STANDINGS_RBI[COMBINED],0),COLUMN(STANDINGS_RBI[PLACE IN LEAGUE]))</f>
        <v>2</v>
      </c>
      <c r="H2313">
        <f>16-INDEX(STANDINGS_SB[],MATCH(Table1[[#This Row],[COMBINED]],STANDINGS_SB[COMBINED],0),COLUMN(STANDINGS_SB[PLACE IN LEAGUE]))</f>
        <v>7</v>
      </c>
      <c r="I2313">
        <f>16-INDEX(STANDINGS_ERA[],MATCH(Table1[[#This Row],[COMBINED]],STANDINGS_ERA[COMBINED],0),COLUMN(STANDINGS_ERA[PLACE IN LEAGUE]))</f>
        <v>14</v>
      </c>
      <c r="J2313">
        <f>16-INDEX(STANDINGS_WHIP[],MATCH(Table1[[#This Row],[COMBINED]],STANDINGS_WHIP[COMBINED],0),COLUMN(STANDINGS_WHIP[PLACE IN LEAGUE]))</f>
        <v>15</v>
      </c>
      <c r="K2313">
        <f>16-INDEX(STANDINGS_W[],MATCH(Table1[[#This Row],[COMBINED]],STANDINGS_W[COMBINED],0),COLUMN(STANDINGS_W[PLACE IN LEAGUE]))</f>
        <v>2</v>
      </c>
      <c r="L2313">
        <f>16-INDEX(STANDINGS_K[],MATCH(Table1[[#This Row],[COMBINED]],STANDINGS_K[COMBINED],0),COLUMN(STANDINGS_K[PLACE IN LEAGUE]))</f>
        <v>1</v>
      </c>
      <c r="M2313">
        <f>16-INDEX(STANDINGS_SV[],MATCH(Table1[[#This Row],[COMBINED]],STANDINGS_SV[COMBINED],0),COLUMN(STANDINGS_SV[PLACE IN LEAGUE]))</f>
        <v>13</v>
      </c>
      <c r="N2313">
        <f>SUM(Table1[[#This Row],[BA]:[SV]])</f>
        <v>60</v>
      </c>
      <c r="O2313">
        <v>13</v>
      </c>
    </row>
    <row r="2314" spans="1:15" x14ac:dyDescent="0.25">
      <c r="A2314" t="s">
        <v>2279</v>
      </c>
      <c r="B2314" t="s">
        <v>2274</v>
      </c>
      <c r="C2314" t="str">
        <f>Table1[[#This Row],[League]]&amp;Table1[[#This Row],[Team]]</f>
        <v>$150 Draft Champions Mar 02 1:00 pm Lg.3811Livin The Dream</v>
      </c>
      <c r="D2314">
        <f>16-INDEX(STANDINGS_BA[],MATCH(Table1[[#This Row],[COMBINED]],STANDINGS_BA[COMBINED],0),COLUMN(STANDINGS_BA[PLACE IN LEAGUE]))</f>
        <v>9</v>
      </c>
      <c r="E2314">
        <f>16-INDEX(STANDINGS_R[],MATCH(Table1[[#This Row],[COMBINED]],STANDINGS_R[COMBINED],0),COLUMN(STANDINGS_R[PLACE IN LEAGUE]))</f>
        <v>13</v>
      </c>
      <c r="F2314">
        <f>16-INDEX(STANDINGS_HR[],MATCH(Table1[[#This Row],[COMBINED]],STANDINGS_HR[COMBINED],0),COLUMN(STANDINGS_HR[PLACE IN LEAGUE]))</f>
        <v>11</v>
      </c>
      <c r="G2314">
        <f>16-INDEX(STANDINGS_RBI[],MATCH(Table1[[#This Row],[COMBINED]],STANDINGS_RBI[COMBINED],0),COLUMN(STANDINGS_RBI[PLACE IN LEAGUE]))</f>
        <v>10</v>
      </c>
      <c r="H2314">
        <f>16-INDEX(STANDINGS_SB[],MATCH(Table1[[#This Row],[COMBINED]],STANDINGS_SB[COMBINED],0),COLUMN(STANDINGS_SB[PLACE IN LEAGUE]))</f>
        <v>3</v>
      </c>
      <c r="I2314">
        <f>16-INDEX(STANDINGS_ERA[],MATCH(Table1[[#This Row],[COMBINED]],STANDINGS_ERA[COMBINED],0),COLUMN(STANDINGS_ERA[PLACE IN LEAGUE]))</f>
        <v>2</v>
      </c>
      <c r="J2314">
        <f>16-INDEX(STANDINGS_WHIP[],MATCH(Table1[[#This Row],[COMBINED]],STANDINGS_WHIP[COMBINED],0),COLUMN(STANDINGS_WHIP[PLACE IN LEAGUE]))</f>
        <v>1</v>
      </c>
      <c r="K2314">
        <f>16-INDEX(STANDINGS_W[],MATCH(Table1[[#This Row],[COMBINED]],STANDINGS_W[COMBINED],0),COLUMN(STANDINGS_W[PLACE IN LEAGUE]))</f>
        <v>3</v>
      </c>
      <c r="L2314">
        <f>16-INDEX(STANDINGS_K[],MATCH(Table1[[#This Row],[COMBINED]],STANDINGS_K[COMBINED],0),COLUMN(STANDINGS_K[PLACE IN LEAGUE]))</f>
        <v>2</v>
      </c>
      <c r="M2314">
        <f>16-INDEX(STANDINGS_SV[],MATCH(Table1[[#This Row],[COMBINED]],STANDINGS_SV[COMBINED],0),COLUMN(STANDINGS_SV[PLACE IN LEAGUE]))</f>
        <v>5</v>
      </c>
      <c r="N2314">
        <f>SUM(Table1[[#This Row],[BA]:[SV]])</f>
        <v>59</v>
      </c>
      <c r="O2314">
        <v>14</v>
      </c>
    </row>
    <row r="2315" spans="1:15" x14ac:dyDescent="0.25">
      <c r="A2315" t="s">
        <v>2275</v>
      </c>
      <c r="B2315" t="s">
        <v>2274</v>
      </c>
      <c r="C2315" t="str">
        <f>Table1[[#This Row],[League]]&amp;Table1[[#This Row],[Team]]</f>
        <v>$150 Draft Champions Mar 02 1:00 pm Lg.3811Bavaro DC 3</v>
      </c>
      <c r="D2315">
        <f>16-INDEX(STANDINGS_BA[],MATCH(Table1[[#This Row],[COMBINED]],STANDINGS_BA[COMBINED],0),COLUMN(STANDINGS_BA[PLACE IN LEAGUE]))</f>
        <v>14</v>
      </c>
      <c r="E2315">
        <f>16-INDEX(STANDINGS_R[],MATCH(Table1[[#This Row],[COMBINED]],STANDINGS_R[COMBINED],0),COLUMN(STANDINGS_R[PLACE IN LEAGUE]))</f>
        <v>4</v>
      </c>
      <c r="F2315">
        <f>16-INDEX(STANDINGS_HR[],MATCH(Table1[[#This Row],[COMBINED]],STANDINGS_HR[COMBINED],0),COLUMN(STANDINGS_HR[PLACE IN LEAGUE]))</f>
        <v>2</v>
      </c>
      <c r="G2315">
        <f>16-INDEX(STANDINGS_RBI[],MATCH(Table1[[#This Row],[COMBINED]],STANDINGS_RBI[COMBINED],0),COLUMN(STANDINGS_RBI[PLACE IN LEAGUE]))</f>
        <v>1</v>
      </c>
      <c r="H2315">
        <f>16-INDEX(STANDINGS_SB[],MATCH(Table1[[#This Row],[COMBINED]],STANDINGS_SB[COMBINED],0),COLUMN(STANDINGS_SB[PLACE IN LEAGUE]))</f>
        <v>8</v>
      </c>
      <c r="I2315">
        <f>16-INDEX(STANDINGS_ERA[],MATCH(Table1[[#This Row],[COMBINED]],STANDINGS_ERA[COMBINED],0),COLUMN(STANDINGS_ERA[PLACE IN LEAGUE]))</f>
        <v>4</v>
      </c>
      <c r="J2315">
        <f>16-INDEX(STANDINGS_WHIP[],MATCH(Table1[[#This Row],[COMBINED]],STANDINGS_WHIP[COMBINED],0),COLUMN(STANDINGS_WHIP[PLACE IN LEAGUE]))</f>
        <v>4</v>
      </c>
      <c r="K2315">
        <f>16-INDEX(STANDINGS_W[],MATCH(Table1[[#This Row],[COMBINED]],STANDINGS_W[COMBINED],0),COLUMN(STANDINGS_W[PLACE IN LEAGUE]))</f>
        <v>6</v>
      </c>
      <c r="L2315">
        <f>16-INDEX(STANDINGS_K[],MATCH(Table1[[#This Row],[COMBINED]],STANDINGS_K[COMBINED],0),COLUMN(STANDINGS_K[PLACE IN LEAGUE]))</f>
        <v>4</v>
      </c>
      <c r="M2315">
        <f>16-INDEX(STANDINGS_SV[],MATCH(Table1[[#This Row],[COMBINED]],STANDINGS_SV[COMBINED],0),COLUMN(STANDINGS_SV[PLACE IN LEAGUE]))</f>
        <v>3</v>
      </c>
      <c r="N2315">
        <f>SUM(Table1[[#This Row],[BA]:[SV]])</f>
        <v>50</v>
      </c>
      <c r="O2315">
        <v>15</v>
      </c>
    </row>
    <row r="2316" spans="1:15" x14ac:dyDescent="0.25">
      <c r="A2316" t="s">
        <v>499</v>
      </c>
      <c r="B2316" t="s">
        <v>2285</v>
      </c>
      <c r="C2316" t="str">
        <f>Table1[[#This Row],[League]]&amp;Table1[[#This Row],[Team]]</f>
        <v>$150 Draft Champions Mar 03 1:00 pm Lg.3813Thing 8</v>
      </c>
      <c r="D2316">
        <f>16-INDEX(STANDINGS_BA[],MATCH(Table1[[#This Row],[COMBINED]],STANDINGS_BA[COMBINED],0),COLUMN(STANDINGS_BA[PLACE IN LEAGUE]))</f>
        <v>12</v>
      </c>
      <c r="E2316">
        <f>16-INDEX(STANDINGS_R[],MATCH(Table1[[#This Row],[COMBINED]],STANDINGS_R[COMBINED],0),COLUMN(STANDINGS_R[PLACE IN LEAGUE]))</f>
        <v>15</v>
      </c>
      <c r="F2316">
        <f>16-INDEX(STANDINGS_HR[],MATCH(Table1[[#This Row],[COMBINED]],STANDINGS_HR[COMBINED],0),COLUMN(STANDINGS_HR[PLACE IN LEAGUE]))</f>
        <v>14</v>
      </c>
      <c r="G2316">
        <f>16-INDEX(STANDINGS_RBI[],MATCH(Table1[[#This Row],[COMBINED]],STANDINGS_RBI[COMBINED],0),COLUMN(STANDINGS_RBI[PLACE IN LEAGUE]))</f>
        <v>15</v>
      </c>
      <c r="H2316">
        <f>16-INDEX(STANDINGS_SB[],MATCH(Table1[[#This Row],[COMBINED]],STANDINGS_SB[COMBINED],0),COLUMN(STANDINGS_SB[PLACE IN LEAGUE]))</f>
        <v>12</v>
      </c>
      <c r="I2316">
        <f>16-INDEX(STANDINGS_ERA[],MATCH(Table1[[#This Row],[COMBINED]],STANDINGS_ERA[COMBINED],0),COLUMN(STANDINGS_ERA[PLACE IN LEAGUE]))</f>
        <v>15</v>
      </c>
      <c r="J2316">
        <f>16-INDEX(STANDINGS_WHIP[],MATCH(Table1[[#This Row],[COMBINED]],STANDINGS_WHIP[COMBINED],0),COLUMN(STANDINGS_WHIP[PLACE IN LEAGUE]))</f>
        <v>15</v>
      </c>
      <c r="K2316">
        <f>16-INDEX(STANDINGS_W[],MATCH(Table1[[#This Row],[COMBINED]],STANDINGS_W[COMBINED],0),COLUMN(STANDINGS_W[PLACE IN LEAGUE]))</f>
        <v>9</v>
      </c>
      <c r="L2316">
        <f>16-INDEX(STANDINGS_K[],MATCH(Table1[[#This Row],[COMBINED]],STANDINGS_K[COMBINED],0),COLUMN(STANDINGS_K[PLACE IN LEAGUE]))</f>
        <v>12</v>
      </c>
      <c r="M2316">
        <f>16-INDEX(STANDINGS_SV[],MATCH(Table1[[#This Row],[COMBINED]],STANDINGS_SV[COMBINED],0),COLUMN(STANDINGS_SV[PLACE IN LEAGUE]))</f>
        <v>13</v>
      </c>
      <c r="N2316">
        <f>SUM(Table1[[#This Row],[BA]:[SV]])</f>
        <v>132</v>
      </c>
      <c r="O2316">
        <v>1</v>
      </c>
    </row>
    <row r="2317" spans="1:15" x14ac:dyDescent="0.25">
      <c r="A2317" t="s">
        <v>2284</v>
      </c>
      <c r="B2317" t="s">
        <v>2285</v>
      </c>
      <c r="C2317" t="str">
        <f>Table1[[#This Row],[League]]&amp;Table1[[#This Row],[Team]]</f>
        <v>$150 Draft Champions Mar 03 1:00 pm Lg.3813Men with Wood</v>
      </c>
      <c r="D2317">
        <f>16-INDEX(STANDINGS_BA[],MATCH(Table1[[#This Row],[COMBINED]],STANDINGS_BA[COMBINED],0),COLUMN(STANDINGS_BA[PLACE IN LEAGUE]))</f>
        <v>15</v>
      </c>
      <c r="E2317">
        <f>16-INDEX(STANDINGS_R[],MATCH(Table1[[#This Row],[COMBINED]],STANDINGS_R[COMBINED],0),COLUMN(STANDINGS_R[PLACE IN LEAGUE]))</f>
        <v>13</v>
      </c>
      <c r="F2317">
        <f>16-INDEX(STANDINGS_HR[],MATCH(Table1[[#This Row],[COMBINED]],STANDINGS_HR[COMBINED],0),COLUMN(STANDINGS_HR[PLACE IN LEAGUE]))</f>
        <v>6</v>
      </c>
      <c r="G2317">
        <f>16-INDEX(STANDINGS_RBI[],MATCH(Table1[[#This Row],[COMBINED]],STANDINGS_RBI[COMBINED],0),COLUMN(STANDINGS_RBI[PLACE IN LEAGUE]))</f>
        <v>8</v>
      </c>
      <c r="H2317">
        <f>16-INDEX(STANDINGS_SB[],MATCH(Table1[[#This Row],[COMBINED]],STANDINGS_SB[COMBINED],0),COLUMN(STANDINGS_SB[PLACE IN LEAGUE]))</f>
        <v>15</v>
      </c>
      <c r="I2317">
        <f>16-INDEX(STANDINGS_ERA[],MATCH(Table1[[#This Row],[COMBINED]],STANDINGS_ERA[COMBINED],0),COLUMN(STANDINGS_ERA[PLACE IN LEAGUE]))</f>
        <v>14</v>
      </c>
      <c r="J2317">
        <f>16-INDEX(STANDINGS_WHIP[],MATCH(Table1[[#This Row],[COMBINED]],STANDINGS_WHIP[COMBINED],0),COLUMN(STANDINGS_WHIP[PLACE IN LEAGUE]))</f>
        <v>14</v>
      </c>
      <c r="K2317">
        <f>16-INDEX(STANDINGS_W[],MATCH(Table1[[#This Row],[COMBINED]],STANDINGS_W[COMBINED],0),COLUMN(STANDINGS_W[PLACE IN LEAGUE]))</f>
        <v>13</v>
      </c>
      <c r="L2317">
        <f>16-INDEX(STANDINGS_K[],MATCH(Table1[[#This Row],[COMBINED]],STANDINGS_K[COMBINED],0),COLUMN(STANDINGS_K[PLACE IN LEAGUE]))</f>
        <v>14</v>
      </c>
      <c r="M2317">
        <f>16-INDEX(STANDINGS_SV[],MATCH(Table1[[#This Row],[COMBINED]],STANDINGS_SV[COMBINED],0),COLUMN(STANDINGS_SV[PLACE IN LEAGUE]))</f>
        <v>7</v>
      </c>
      <c r="N2317">
        <f>SUM(Table1[[#This Row],[BA]:[SV]])</f>
        <v>119</v>
      </c>
      <c r="O2317">
        <v>2</v>
      </c>
    </row>
    <row r="2318" spans="1:15" x14ac:dyDescent="0.25">
      <c r="A2318" t="s">
        <v>392</v>
      </c>
      <c r="B2318" t="s">
        <v>2285</v>
      </c>
      <c r="C2318" t="str">
        <f>Table1[[#This Row],[League]]&amp;Table1[[#This Row],[Team]]</f>
        <v>$150 Draft Champions Mar 03 1:00 pm Lg.3813Team Conlon</v>
      </c>
      <c r="D2318">
        <f>16-INDEX(STANDINGS_BA[],MATCH(Table1[[#This Row],[COMBINED]],STANDINGS_BA[COMBINED],0),COLUMN(STANDINGS_BA[PLACE IN LEAGUE]))</f>
        <v>13</v>
      </c>
      <c r="E2318">
        <f>16-INDEX(STANDINGS_R[],MATCH(Table1[[#This Row],[COMBINED]],STANDINGS_R[COMBINED],0),COLUMN(STANDINGS_R[PLACE IN LEAGUE]))</f>
        <v>12</v>
      </c>
      <c r="F2318">
        <f>16-INDEX(STANDINGS_HR[],MATCH(Table1[[#This Row],[COMBINED]],STANDINGS_HR[COMBINED],0),COLUMN(STANDINGS_HR[PLACE IN LEAGUE]))</f>
        <v>12</v>
      </c>
      <c r="G2318">
        <f>16-INDEX(STANDINGS_RBI[],MATCH(Table1[[#This Row],[COMBINED]],STANDINGS_RBI[COMBINED],0),COLUMN(STANDINGS_RBI[PLACE IN LEAGUE]))</f>
        <v>14</v>
      </c>
      <c r="H2318">
        <f>16-INDEX(STANDINGS_SB[],MATCH(Table1[[#This Row],[COMBINED]],STANDINGS_SB[COMBINED],0),COLUMN(STANDINGS_SB[PLACE IN LEAGUE]))</f>
        <v>8</v>
      </c>
      <c r="I2318">
        <f>16-INDEX(STANDINGS_ERA[],MATCH(Table1[[#This Row],[COMBINED]],STANDINGS_ERA[COMBINED],0),COLUMN(STANDINGS_ERA[PLACE IN LEAGUE]))</f>
        <v>13</v>
      </c>
      <c r="J2318">
        <f>16-INDEX(STANDINGS_WHIP[],MATCH(Table1[[#This Row],[COMBINED]],STANDINGS_WHIP[COMBINED],0),COLUMN(STANDINGS_WHIP[PLACE IN LEAGUE]))</f>
        <v>11</v>
      </c>
      <c r="K2318">
        <f>16-INDEX(STANDINGS_W[],MATCH(Table1[[#This Row],[COMBINED]],STANDINGS_W[COMBINED],0),COLUMN(STANDINGS_W[PLACE IN LEAGUE]))</f>
        <v>10</v>
      </c>
      <c r="L2318">
        <f>16-INDEX(STANDINGS_K[],MATCH(Table1[[#This Row],[COMBINED]],STANDINGS_K[COMBINED],0),COLUMN(STANDINGS_K[PLACE IN LEAGUE]))</f>
        <v>11</v>
      </c>
      <c r="M2318">
        <f>16-INDEX(STANDINGS_SV[],MATCH(Table1[[#This Row],[COMBINED]],STANDINGS_SV[COMBINED],0),COLUMN(STANDINGS_SV[PLACE IN LEAGUE]))</f>
        <v>14</v>
      </c>
      <c r="N2318">
        <f>SUM(Table1[[#This Row],[BA]:[SV]])</f>
        <v>118</v>
      </c>
      <c r="O2318">
        <v>3</v>
      </c>
    </row>
    <row r="2319" spans="1:15" x14ac:dyDescent="0.25">
      <c r="A2319" t="s">
        <v>193</v>
      </c>
      <c r="B2319" t="s">
        <v>2285</v>
      </c>
      <c r="C2319" t="str">
        <f>Table1[[#This Row],[League]]&amp;Table1[[#This Row],[Team]]</f>
        <v>$150 Draft Champions Mar 03 1:00 pm Lg.3813Team Peavey</v>
      </c>
      <c r="D2319">
        <f>16-INDEX(STANDINGS_BA[],MATCH(Table1[[#This Row],[COMBINED]],STANDINGS_BA[COMBINED],0),COLUMN(STANDINGS_BA[PLACE IN LEAGUE]))</f>
        <v>9</v>
      </c>
      <c r="E2319">
        <f>16-INDEX(STANDINGS_R[],MATCH(Table1[[#This Row],[COMBINED]],STANDINGS_R[COMBINED],0),COLUMN(STANDINGS_R[PLACE IN LEAGUE]))</f>
        <v>14</v>
      </c>
      <c r="F2319">
        <f>16-INDEX(STANDINGS_HR[],MATCH(Table1[[#This Row],[COMBINED]],STANDINGS_HR[COMBINED],0),COLUMN(STANDINGS_HR[PLACE IN LEAGUE]))</f>
        <v>15</v>
      </c>
      <c r="G2319">
        <f>16-INDEX(STANDINGS_RBI[],MATCH(Table1[[#This Row],[COMBINED]],STANDINGS_RBI[COMBINED],0),COLUMN(STANDINGS_RBI[PLACE IN LEAGUE]))</f>
        <v>12</v>
      </c>
      <c r="H2319">
        <f>16-INDEX(STANDINGS_SB[],MATCH(Table1[[#This Row],[COMBINED]],STANDINGS_SB[COMBINED],0),COLUMN(STANDINGS_SB[PLACE IN LEAGUE]))</f>
        <v>6</v>
      </c>
      <c r="I2319">
        <f>16-INDEX(STANDINGS_ERA[],MATCH(Table1[[#This Row],[COMBINED]],STANDINGS_ERA[COMBINED],0),COLUMN(STANDINGS_ERA[PLACE IN LEAGUE]))</f>
        <v>10</v>
      </c>
      <c r="J2319">
        <f>16-INDEX(STANDINGS_WHIP[],MATCH(Table1[[#This Row],[COMBINED]],STANDINGS_WHIP[COMBINED],0),COLUMN(STANDINGS_WHIP[PLACE IN LEAGUE]))</f>
        <v>9</v>
      </c>
      <c r="K2319">
        <f>16-INDEX(STANDINGS_W[],MATCH(Table1[[#This Row],[COMBINED]],STANDINGS_W[COMBINED],0),COLUMN(STANDINGS_W[PLACE IN LEAGUE]))</f>
        <v>11</v>
      </c>
      <c r="L2319">
        <f>16-INDEX(STANDINGS_K[],MATCH(Table1[[#This Row],[COMBINED]],STANDINGS_K[COMBINED],0),COLUMN(STANDINGS_K[PLACE IN LEAGUE]))</f>
        <v>13</v>
      </c>
      <c r="M2319">
        <f>16-INDEX(STANDINGS_SV[],MATCH(Table1[[#This Row],[COMBINED]],STANDINGS_SV[COMBINED],0),COLUMN(STANDINGS_SV[PLACE IN LEAGUE]))</f>
        <v>4</v>
      </c>
      <c r="N2319">
        <f>SUM(Table1[[#This Row],[BA]:[SV]])</f>
        <v>103</v>
      </c>
      <c r="O2319">
        <v>4</v>
      </c>
    </row>
    <row r="2320" spans="1:15" x14ac:dyDescent="0.25">
      <c r="A2320" t="s">
        <v>81</v>
      </c>
      <c r="B2320" t="s">
        <v>2285</v>
      </c>
      <c r="C2320" t="str">
        <f>Table1[[#This Row],[League]]&amp;Table1[[#This Row],[Team]]</f>
        <v>$150 Draft Champions Mar 03 1:00 pm Lg.3813London Cheeseheads</v>
      </c>
      <c r="D2320">
        <f>16-INDEX(STANDINGS_BA[],MATCH(Table1[[#This Row],[COMBINED]],STANDINGS_BA[COMBINED],0),COLUMN(STANDINGS_BA[PLACE IN LEAGUE]))</f>
        <v>8</v>
      </c>
      <c r="E2320">
        <f>16-INDEX(STANDINGS_R[],MATCH(Table1[[#This Row],[COMBINED]],STANDINGS_R[COMBINED],0),COLUMN(STANDINGS_R[PLACE IN LEAGUE]))</f>
        <v>8</v>
      </c>
      <c r="F2320">
        <f>16-INDEX(STANDINGS_HR[],MATCH(Table1[[#This Row],[COMBINED]],STANDINGS_HR[COMBINED],0),COLUMN(STANDINGS_HR[PLACE IN LEAGUE]))</f>
        <v>13</v>
      </c>
      <c r="G2320">
        <f>16-INDEX(STANDINGS_RBI[],MATCH(Table1[[#This Row],[COMBINED]],STANDINGS_RBI[COMBINED],0),COLUMN(STANDINGS_RBI[PLACE IN LEAGUE]))</f>
        <v>11</v>
      </c>
      <c r="H2320">
        <f>16-INDEX(STANDINGS_SB[],MATCH(Table1[[#This Row],[COMBINED]],STANDINGS_SB[COMBINED],0),COLUMN(STANDINGS_SB[PLACE IN LEAGUE]))</f>
        <v>10</v>
      </c>
      <c r="I2320">
        <f>16-INDEX(STANDINGS_ERA[],MATCH(Table1[[#This Row],[COMBINED]],STANDINGS_ERA[COMBINED],0),COLUMN(STANDINGS_ERA[PLACE IN LEAGUE]))</f>
        <v>7</v>
      </c>
      <c r="J2320">
        <f>16-INDEX(STANDINGS_WHIP[],MATCH(Table1[[#This Row],[COMBINED]],STANDINGS_WHIP[COMBINED],0),COLUMN(STANDINGS_WHIP[PLACE IN LEAGUE]))</f>
        <v>7</v>
      </c>
      <c r="K2320">
        <f>16-INDEX(STANDINGS_W[],MATCH(Table1[[#This Row],[COMBINED]],STANDINGS_W[COMBINED],0),COLUMN(STANDINGS_W[PLACE IN LEAGUE]))</f>
        <v>14</v>
      </c>
      <c r="L2320">
        <f>16-INDEX(STANDINGS_K[],MATCH(Table1[[#This Row],[COMBINED]],STANDINGS_K[COMBINED],0),COLUMN(STANDINGS_K[PLACE IN LEAGUE]))</f>
        <v>7</v>
      </c>
      <c r="M2320">
        <f>16-INDEX(STANDINGS_SV[],MATCH(Table1[[#This Row],[COMBINED]],STANDINGS_SV[COMBINED],0),COLUMN(STANDINGS_SV[PLACE IN LEAGUE]))</f>
        <v>9</v>
      </c>
      <c r="N2320">
        <f>SUM(Table1[[#This Row],[BA]:[SV]])</f>
        <v>94</v>
      </c>
      <c r="O2320">
        <v>5</v>
      </c>
    </row>
    <row r="2321" spans="1:15" x14ac:dyDescent="0.25">
      <c r="A2321" t="s">
        <v>2286</v>
      </c>
      <c r="B2321" t="s">
        <v>2285</v>
      </c>
      <c r="C2321" t="str">
        <f>Table1[[#This Row],[League]]&amp;Table1[[#This Row],[Team]]</f>
        <v>$150 Draft Champions Mar 03 1:00 pm Lg.3813Calgary Cannons v3</v>
      </c>
      <c r="D2321">
        <f>16-INDEX(STANDINGS_BA[],MATCH(Table1[[#This Row],[COMBINED]],STANDINGS_BA[COMBINED],0),COLUMN(STANDINGS_BA[PLACE IN LEAGUE]))</f>
        <v>14</v>
      </c>
      <c r="E2321">
        <f>16-INDEX(STANDINGS_R[],MATCH(Table1[[#This Row],[COMBINED]],STANDINGS_R[COMBINED],0),COLUMN(STANDINGS_R[PLACE IN LEAGUE]))</f>
        <v>10</v>
      </c>
      <c r="F2321">
        <f>16-INDEX(STANDINGS_HR[],MATCH(Table1[[#This Row],[COMBINED]],STANDINGS_HR[COMBINED],0),COLUMN(STANDINGS_HR[PLACE IN LEAGUE]))</f>
        <v>10</v>
      </c>
      <c r="G2321">
        <f>16-INDEX(STANDINGS_RBI[],MATCH(Table1[[#This Row],[COMBINED]],STANDINGS_RBI[COMBINED],0),COLUMN(STANDINGS_RBI[PLACE IN LEAGUE]))</f>
        <v>13</v>
      </c>
      <c r="H2321">
        <f>16-INDEX(STANDINGS_SB[],MATCH(Table1[[#This Row],[COMBINED]],STANDINGS_SB[COMBINED],0),COLUMN(STANDINGS_SB[PLACE IN LEAGUE]))</f>
        <v>13</v>
      </c>
      <c r="I2321">
        <f>16-INDEX(STANDINGS_ERA[],MATCH(Table1[[#This Row],[COMBINED]],STANDINGS_ERA[COMBINED],0),COLUMN(STANDINGS_ERA[PLACE IN LEAGUE]))</f>
        <v>6</v>
      </c>
      <c r="J2321">
        <f>16-INDEX(STANDINGS_WHIP[],MATCH(Table1[[#This Row],[COMBINED]],STANDINGS_WHIP[COMBINED],0),COLUMN(STANDINGS_WHIP[PLACE IN LEAGUE]))</f>
        <v>8</v>
      </c>
      <c r="K2321">
        <f>16-INDEX(STANDINGS_W[],MATCH(Table1[[#This Row],[COMBINED]],STANDINGS_W[COMBINED],0),COLUMN(STANDINGS_W[PLACE IN LEAGUE]))</f>
        <v>3</v>
      </c>
      <c r="L2321">
        <f>16-INDEX(STANDINGS_K[],MATCH(Table1[[#This Row],[COMBINED]],STANDINGS_K[COMBINED],0),COLUMN(STANDINGS_K[PLACE IN LEAGUE]))</f>
        <v>6</v>
      </c>
      <c r="M2321">
        <f>16-INDEX(STANDINGS_SV[],MATCH(Table1[[#This Row],[COMBINED]],STANDINGS_SV[COMBINED],0),COLUMN(STANDINGS_SV[PLACE IN LEAGUE]))</f>
        <v>10</v>
      </c>
      <c r="N2321">
        <f>SUM(Table1[[#This Row],[BA]:[SV]])</f>
        <v>93</v>
      </c>
      <c r="O2321">
        <v>6</v>
      </c>
    </row>
    <row r="2322" spans="1:15" x14ac:dyDescent="0.25">
      <c r="A2322" t="s">
        <v>100</v>
      </c>
      <c r="B2322" t="s">
        <v>2285</v>
      </c>
      <c r="C2322" t="str">
        <f>Table1[[#This Row],[League]]&amp;Table1[[#This Row],[Team]]</f>
        <v>$150 Draft Champions Mar 03 1:00 pm Lg.3813Champagne on Ice</v>
      </c>
      <c r="D2322">
        <f>16-INDEX(STANDINGS_BA[],MATCH(Table1[[#This Row],[COMBINED]],STANDINGS_BA[COMBINED],0),COLUMN(STANDINGS_BA[PLACE IN LEAGUE]))</f>
        <v>10</v>
      </c>
      <c r="E2322">
        <f>16-INDEX(STANDINGS_R[],MATCH(Table1[[#This Row],[COMBINED]],STANDINGS_R[COMBINED],0),COLUMN(STANDINGS_R[PLACE IN LEAGUE]))</f>
        <v>9</v>
      </c>
      <c r="F2322">
        <f>16-INDEX(STANDINGS_HR[],MATCH(Table1[[#This Row],[COMBINED]],STANDINGS_HR[COMBINED],0),COLUMN(STANDINGS_HR[PLACE IN LEAGUE]))</f>
        <v>7</v>
      </c>
      <c r="G2322">
        <f>16-INDEX(STANDINGS_RBI[],MATCH(Table1[[#This Row],[COMBINED]],STANDINGS_RBI[COMBINED],0),COLUMN(STANDINGS_RBI[PLACE IN LEAGUE]))</f>
        <v>7</v>
      </c>
      <c r="H2322">
        <f>16-INDEX(STANDINGS_SB[],MATCH(Table1[[#This Row],[COMBINED]],STANDINGS_SB[COMBINED],0),COLUMN(STANDINGS_SB[PLACE IN LEAGUE]))</f>
        <v>9</v>
      </c>
      <c r="I2322">
        <f>16-INDEX(STANDINGS_ERA[],MATCH(Table1[[#This Row],[COMBINED]],STANDINGS_ERA[COMBINED],0),COLUMN(STANDINGS_ERA[PLACE IN LEAGUE]))</f>
        <v>9</v>
      </c>
      <c r="J2322">
        <f>16-INDEX(STANDINGS_WHIP[],MATCH(Table1[[#This Row],[COMBINED]],STANDINGS_WHIP[COMBINED],0),COLUMN(STANDINGS_WHIP[PLACE IN LEAGUE]))</f>
        <v>10</v>
      </c>
      <c r="K2322">
        <f>16-INDEX(STANDINGS_W[],MATCH(Table1[[#This Row],[COMBINED]],STANDINGS_W[COMBINED],0),COLUMN(STANDINGS_W[PLACE IN LEAGUE]))</f>
        <v>8</v>
      </c>
      <c r="L2322">
        <f>16-INDEX(STANDINGS_K[],MATCH(Table1[[#This Row],[COMBINED]],STANDINGS_K[COMBINED],0),COLUMN(STANDINGS_K[PLACE IN LEAGUE]))</f>
        <v>8</v>
      </c>
      <c r="M2322">
        <f>16-INDEX(STANDINGS_SV[],MATCH(Table1[[#This Row],[COMBINED]],STANDINGS_SV[COMBINED],0),COLUMN(STANDINGS_SV[PLACE IN LEAGUE]))</f>
        <v>11</v>
      </c>
      <c r="N2322">
        <f>SUM(Table1[[#This Row],[BA]:[SV]])</f>
        <v>88</v>
      </c>
      <c r="O2322">
        <v>7</v>
      </c>
    </row>
    <row r="2323" spans="1:15" x14ac:dyDescent="0.25">
      <c r="A2323" t="s">
        <v>2289</v>
      </c>
      <c r="B2323" t="s">
        <v>2285</v>
      </c>
      <c r="C2323" t="str">
        <f>Table1[[#This Row],[League]]&amp;Table1[[#This Row],[Team]]</f>
        <v>$150 Draft Champions Mar 03 1:00 pm Lg.3813I Betts Money</v>
      </c>
      <c r="D2323">
        <f>16-INDEX(STANDINGS_BA[],MATCH(Table1[[#This Row],[COMBINED]],STANDINGS_BA[COMBINED],0),COLUMN(STANDINGS_BA[PLACE IN LEAGUE]))</f>
        <v>6</v>
      </c>
      <c r="E2323">
        <f>16-INDEX(STANDINGS_R[],MATCH(Table1[[#This Row],[COMBINED]],STANDINGS_R[COMBINED],0),COLUMN(STANDINGS_R[PLACE IN LEAGUE]))</f>
        <v>1</v>
      </c>
      <c r="F2323">
        <f>16-INDEX(STANDINGS_HR[],MATCH(Table1[[#This Row],[COMBINED]],STANDINGS_HR[COMBINED],0),COLUMN(STANDINGS_HR[PLACE IN LEAGUE]))</f>
        <v>1</v>
      </c>
      <c r="G2323">
        <f>16-INDEX(STANDINGS_RBI[],MATCH(Table1[[#This Row],[COMBINED]],STANDINGS_RBI[COMBINED],0),COLUMN(STANDINGS_RBI[PLACE IN LEAGUE]))</f>
        <v>3</v>
      </c>
      <c r="H2323">
        <f>16-INDEX(STANDINGS_SB[],MATCH(Table1[[#This Row],[COMBINED]],STANDINGS_SB[COMBINED],0),COLUMN(STANDINGS_SB[PLACE IN LEAGUE]))</f>
        <v>14</v>
      </c>
      <c r="I2323">
        <f>16-INDEX(STANDINGS_ERA[],MATCH(Table1[[#This Row],[COMBINED]],STANDINGS_ERA[COMBINED],0),COLUMN(STANDINGS_ERA[PLACE IN LEAGUE]))</f>
        <v>12</v>
      </c>
      <c r="J2323">
        <f>16-INDEX(STANDINGS_WHIP[],MATCH(Table1[[#This Row],[COMBINED]],STANDINGS_WHIP[COMBINED],0),COLUMN(STANDINGS_WHIP[PLACE IN LEAGUE]))</f>
        <v>12</v>
      </c>
      <c r="K2323">
        <f>16-INDEX(STANDINGS_W[],MATCH(Table1[[#This Row],[COMBINED]],STANDINGS_W[COMBINED],0),COLUMN(STANDINGS_W[PLACE IN LEAGUE]))</f>
        <v>15</v>
      </c>
      <c r="L2323">
        <f>16-INDEX(STANDINGS_K[],MATCH(Table1[[#This Row],[COMBINED]],STANDINGS_K[COMBINED],0),COLUMN(STANDINGS_K[PLACE IN LEAGUE]))</f>
        <v>15</v>
      </c>
      <c r="M2323">
        <f>16-INDEX(STANDINGS_SV[],MATCH(Table1[[#This Row],[COMBINED]],STANDINGS_SV[COMBINED],0),COLUMN(STANDINGS_SV[PLACE IN LEAGUE]))</f>
        <v>6</v>
      </c>
      <c r="N2323">
        <f>SUM(Table1[[#This Row],[BA]:[SV]])</f>
        <v>85</v>
      </c>
      <c r="O2323">
        <v>8</v>
      </c>
    </row>
    <row r="2324" spans="1:15" x14ac:dyDescent="0.25">
      <c r="A2324" t="s">
        <v>2292</v>
      </c>
      <c r="B2324" t="s">
        <v>2285</v>
      </c>
      <c r="C2324" t="str">
        <f>Table1[[#This Row],[League]]&amp;Table1[[#This Row],[Team]]</f>
        <v>$150 Draft Champions Mar 03 1:00 pm Lg.3813JUICE</v>
      </c>
      <c r="D2324">
        <f>16-INDEX(STANDINGS_BA[],MATCH(Table1[[#This Row],[COMBINED]],STANDINGS_BA[COMBINED],0),COLUMN(STANDINGS_BA[PLACE IN LEAGUE]))</f>
        <v>3</v>
      </c>
      <c r="E2324">
        <f>16-INDEX(STANDINGS_R[],MATCH(Table1[[#This Row],[COMBINED]],STANDINGS_R[COMBINED],0),COLUMN(STANDINGS_R[PLACE IN LEAGUE]))</f>
        <v>7</v>
      </c>
      <c r="F2324">
        <f>16-INDEX(STANDINGS_HR[],MATCH(Table1[[#This Row],[COMBINED]],STANDINGS_HR[COMBINED],0),COLUMN(STANDINGS_HR[PLACE IN LEAGUE]))</f>
        <v>3</v>
      </c>
      <c r="G2324">
        <f>16-INDEX(STANDINGS_RBI[],MATCH(Table1[[#This Row],[COMBINED]],STANDINGS_RBI[COMBINED],0),COLUMN(STANDINGS_RBI[PLACE IN LEAGUE]))</f>
        <v>6</v>
      </c>
      <c r="H2324">
        <f>16-INDEX(STANDINGS_SB[],MATCH(Table1[[#This Row],[COMBINED]],STANDINGS_SB[COMBINED],0),COLUMN(STANDINGS_SB[PLACE IN LEAGUE]))</f>
        <v>5</v>
      </c>
      <c r="I2324">
        <f>16-INDEX(STANDINGS_ERA[],MATCH(Table1[[#This Row],[COMBINED]],STANDINGS_ERA[COMBINED],0),COLUMN(STANDINGS_ERA[PLACE IN LEAGUE]))</f>
        <v>11</v>
      </c>
      <c r="J2324">
        <f>16-INDEX(STANDINGS_WHIP[],MATCH(Table1[[#This Row],[COMBINED]],STANDINGS_WHIP[COMBINED],0),COLUMN(STANDINGS_WHIP[PLACE IN LEAGUE]))</f>
        <v>6</v>
      </c>
      <c r="K2324">
        <f>16-INDEX(STANDINGS_W[],MATCH(Table1[[#This Row],[COMBINED]],STANDINGS_W[COMBINED],0),COLUMN(STANDINGS_W[PLACE IN LEAGUE]))</f>
        <v>12</v>
      </c>
      <c r="L2324">
        <f>16-INDEX(STANDINGS_K[],MATCH(Table1[[#This Row],[COMBINED]],STANDINGS_K[COMBINED],0),COLUMN(STANDINGS_K[PLACE IN LEAGUE]))</f>
        <v>9</v>
      </c>
      <c r="M2324">
        <f>16-INDEX(STANDINGS_SV[],MATCH(Table1[[#This Row],[COMBINED]],STANDINGS_SV[COMBINED],0),COLUMN(STANDINGS_SV[PLACE IN LEAGUE]))</f>
        <v>12</v>
      </c>
      <c r="N2324">
        <f>SUM(Table1[[#This Row],[BA]:[SV]])</f>
        <v>74</v>
      </c>
      <c r="O2324">
        <v>9</v>
      </c>
    </row>
    <row r="2325" spans="1:15" x14ac:dyDescent="0.25">
      <c r="A2325" t="s">
        <v>2294</v>
      </c>
      <c r="B2325" t="s">
        <v>2285</v>
      </c>
      <c r="C2325" t="str">
        <f>Table1[[#This Row],[League]]&amp;Table1[[#This Row],[Team]]</f>
        <v>$150 Draft Champions Mar 03 1:00 pm Lg.3813Team Dickens</v>
      </c>
      <c r="D2325">
        <f>16-INDEX(STANDINGS_BA[],MATCH(Table1[[#This Row],[COMBINED]],STANDINGS_BA[COMBINED],0),COLUMN(STANDINGS_BA[PLACE IN LEAGUE]))</f>
        <v>1</v>
      </c>
      <c r="E2325">
        <f>16-INDEX(STANDINGS_R[],MATCH(Table1[[#This Row],[COMBINED]],STANDINGS_R[COMBINED],0),COLUMN(STANDINGS_R[PLACE IN LEAGUE]))</f>
        <v>11</v>
      </c>
      <c r="F2325">
        <f>16-INDEX(STANDINGS_HR[],MATCH(Table1[[#This Row],[COMBINED]],STANDINGS_HR[COMBINED],0),COLUMN(STANDINGS_HR[PLACE IN LEAGUE]))</f>
        <v>11</v>
      </c>
      <c r="G2325">
        <f>16-INDEX(STANDINGS_RBI[],MATCH(Table1[[#This Row],[COMBINED]],STANDINGS_RBI[COMBINED],0),COLUMN(STANDINGS_RBI[PLACE IN LEAGUE]))</f>
        <v>10</v>
      </c>
      <c r="H2325">
        <f>16-INDEX(STANDINGS_SB[],MATCH(Table1[[#This Row],[COMBINED]],STANDINGS_SB[COMBINED],0),COLUMN(STANDINGS_SB[PLACE IN LEAGUE]))</f>
        <v>11</v>
      </c>
      <c r="I2325">
        <f>16-INDEX(STANDINGS_ERA[],MATCH(Table1[[#This Row],[COMBINED]],STANDINGS_ERA[COMBINED],0),COLUMN(STANDINGS_ERA[PLACE IN LEAGUE]))</f>
        <v>3</v>
      </c>
      <c r="J2325">
        <f>16-INDEX(STANDINGS_WHIP[],MATCH(Table1[[#This Row],[COMBINED]],STANDINGS_WHIP[COMBINED],0),COLUMN(STANDINGS_WHIP[PLACE IN LEAGUE]))</f>
        <v>5</v>
      </c>
      <c r="K2325">
        <f>16-INDEX(STANDINGS_W[],MATCH(Table1[[#This Row],[COMBINED]],STANDINGS_W[COMBINED],0),COLUMN(STANDINGS_W[PLACE IN LEAGUE]))</f>
        <v>7</v>
      </c>
      <c r="L2325">
        <f>16-INDEX(STANDINGS_K[],MATCH(Table1[[#This Row],[COMBINED]],STANDINGS_K[COMBINED],0),COLUMN(STANDINGS_K[PLACE IN LEAGUE]))</f>
        <v>5</v>
      </c>
      <c r="M2325">
        <f>16-INDEX(STANDINGS_SV[],MATCH(Table1[[#This Row],[COMBINED]],STANDINGS_SV[COMBINED],0),COLUMN(STANDINGS_SV[PLACE IN LEAGUE]))</f>
        <v>3</v>
      </c>
      <c r="N2325">
        <f>SUM(Table1[[#This Row],[BA]:[SV]])</f>
        <v>67</v>
      </c>
      <c r="O2325">
        <v>10</v>
      </c>
    </row>
    <row r="2326" spans="1:15" x14ac:dyDescent="0.25">
      <c r="A2326" t="s">
        <v>2287</v>
      </c>
      <c r="B2326" t="s">
        <v>2285</v>
      </c>
      <c r="C2326" t="str">
        <f>Table1[[#This Row],[League]]&amp;Table1[[#This Row],[Team]]</f>
        <v>$150 Draft Champions Mar 03 1:00 pm Lg.3813Sea Predators</v>
      </c>
      <c r="D2326">
        <f>16-INDEX(STANDINGS_BA[],MATCH(Table1[[#This Row],[COMBINED]],STANDINGS_BA[COMBINED],0),COLUMN(STANDINGS_BA[PLACE IN LEAGUE]))</f>
        <v>11</v>
      </c>
      <c r="E2326">
        <f>16-INDEX(STANDINGS_R[],MATCH(Table1[[#This Row],[COMBINED]],STANDINGS_R[COMBINED],0),COLUMN(STANDINGS_R[PLACE IN LEAGUE]))</f>
        <v>5</v>
      </c>
      <c r="F2326">
        <f>16-INDEX(STANDINGS_HR[],MATCH(Table1[[#This Row],[COMBINED]],STANDINGS_HR[COMBINED],0),COLUMN(STANDINGS_HR[PLACE IN LEAGUE]))</f>
        <v>2</v>
      </c>
      <c r="G2326">
        <f>16-INDEX(STANDINGS_RBI[],MATCH(Table1[[#This Row],[COMBINED]],STANDINGS_RBI[COMBINED],0),COLUMN(STANDINGS_RBI[PLACE IN LEAGUE]))</f>
        <v>2</v>
      </c>
      <c r="H2326">
        <f>16-INDEX(STANDINGS_SB[],MATCH(Table1[[#This Row],[COMBINED]],STANDINGS_SB[COMBINED],0),COLUMN(STANDINGS_SB[PLACE IN LEAGUE]))</f>
        <v>7</v>
      </c>
      <c r="I2326">
        <f>16-INDEX(STANDINGS_ERA[],MATCH(Table1[[#This Row],[COMBINED]],STANDINGS_ERA[COMBINED],0),COLUMN(STANDINGS_ERA[PLACE IN LEAGUE]))</f>
        <v>5</v>
      </c>
      <c r="J2326">
        <f>16-INDEX(STANDINGS_WHIP[],MATCH(Table1[[#This Row],[COMBINED]],STANDINGS_WHIP[COMBINED],0),COLUMN(STANDINGS_WHIP[PLACE IN LEAGUE]))</f>
        <v>4</v>
      </c>
      <c r="K2326">
        <f>16-INDEX(STANDINGS_W[],MATCH(Table1[[#This Row],[COMBINED]],STANDINGS_W[COMBINED],0),COLUMN(STANDINGS_W[PLACE IN LEAGUE]))</f>
        <v>2</v>
      </c>
      <c r="L2326">
        <f>16-INDEX(STANDINGS_K[],MATCH(Table1[[#This Row],[COMBINED]],STANDINGS_K[COMBINED],0),COLUMN(STANDINGS_K[PLACE IN LEAGUE]))</f>
        <v>2</v>
      </c>
      <c r="M2326">
        <f>16-INDEX(STANDINGS_SV[],MATCH(Table1[[#This Row],[COMBINED]],STANDINGS_SV[COMBINED],0),COLUMN(STANDINGS_SV[PLACE IN LEAGUE]))</f>
        <v>15</v>
      </c>
      <c r="N2326">
        <f>SUM(Table1[[#This Row],[BA]:[SV]])</f>
        <v>55</v>
      </c>
      <c r="O2326">
        <v>11</v>
      </c>
    </row>
    <row r="2327" spans="1:15" x14ac:dyDescent="0.25">
      <c r="A2327" t="s">
        <v>2291</v>
      </c>
      <c r="B2327" t="s">
        <v>2285</v>
      </c>
      <c r="C2327" t="str">
        <f>Table1[[#This Row],[League]]&amp;Table1[[#This Row],[Team]]</f>
        <v>$150 Draft Champions Mar 03 1:00 pm Lg.3813Connman</v>
      </c>
      <c r="D2327">
        <f>16-INDEX(STANDINGS_BA[],MATCH(Table1[[#This Row],[COMBINED]],STANDINGS_BA[COMBINED],0),COLUMN(STANDINGS_BA[PLACE IN LEAGUE]))</f>
        <v>4</v>
      </c>
      <c r="E2327">
        <f>16-INDEX(STANDINGS_R[],MATCH(Table1[[#This Row],[COMBINED]],STANDINGS_R[COMBINED],0),COLUMN(STANDINGS_R[PLACE IN LEAGUE]))</f>
        <v>6</v>
      </c>
      <c r="F2327">
        <f>16-INDEX(STANDINGS_HR[],MATCH(Table1[[#This Row],[COMBINED]],STANDINGS_HR[COMBINED],0),COLUMN(STANDINGS_HR[PLACE IN LEAGUE]))</f>
        <v>9</v>
      </c>
      <c r="G2327">
        <f>16-INDEX(STANDINGS_RBI[],MATCH(Table1[[#This Row],[COMBINED]],STANDINGS_RBI[COMBINED],0),COLUMN(STANDINGS_RBI[PLACE IN LEAGUE]))</f>
        <v>9</v>
      </c>
      <c r="H2327">
        <f>16-INDEX(STANDINGS_SB[],MATCH(Table1[[#This Row],[COMBINED]],STANDINGS_SB[COMBINED],0),COLUMN(STANDINGS_SB[PLACE IN LEAGUE]))</f>
        <v>3</v>
      </c>
      <c r="I2327">
        <f>16-INDEX(STANDINGS_ERA[],MATCH(Table1[[#This Row],[COMBINED]],STANDINGS_ERA[COMBINED],0),COLUMN(STANDINGS_ERA[PLACE IN LEAGUE]))</f>
        <v>4</v>
      </c>
      <c r="J2327">
        <f>16-INDEX(STANDINGS_WHIP[],MATCH(Table1[[#This Row],[COMBINED]],STANDINGS_WHIP[COMBINED],0),COLUMN(STANDINGS_WHIP[PLACE IN LEAGUE]))</f>
        <v>3</v>
      </c>
      <c r="K2327">
        <f>16-INDEX(STANDINGS_W[],MATCH(Table1[[#This Row],[COMBINED]],STANDINGS_W[COMBINED],0),COLUMN(STANDINGS_W[PLACE IN LEAGUE]))</f>
        <v>4</v>
      </c>
      <c r="L2327">
        <f>16-INDEX(STANDINGS_K[],MATCH(Table1[[#This Row],[COMBINED]],STANDINGS_K[COMBINED],0),COLUMN(STANDINGS_K[PLACE IN LEAGUE]))</f>
        <v>10</v>
      </c>
      <c r="M2327">
        <f>16-INDEX(STANDINGS_SV[],MATCH(Table1[[#This Row],[COMBINED]],STANDINGS_SV[COMBINED],0),COLUMN(STANDINGS_SV[PLACE IN LEAGUE]))</f>
        <v>2</v>
      </c>
      <c r="N2327">
        <f>SUM(Table1[[#This Row],[BA]:[SV]])</f>
        <v>54</v>
      </c>
      <c r="O2327">
        <v>12</v>
      </c>
    </row>
    <row r="2328" spans="1:15" x14ac:dyDescent="0.25">
      <c r="A2328" t="s">
        <v>2293</v>
      </c>
      <c r="B2328" t="s">
        <v>2285</v>
      </c>
      <c r="C2328" t="str">
        <f>Table1[[#This Row],[League]]&amp;Table1[[#This Row],[Team]]</f>
        <v>$150 Draft Champions Mar 03 1:00 pm Lg.3813Oppo Tacos</v>
      </c>
      <c r="D2328">
        <f>16-INDEX(STANDINGS_BA[],MATCH(Table1[[#This Row],[COMBINED]],STANDINGS_BA[COMBINED],0),COLUMN(STANDINGS_BA[PLACE IN LEAGUE]))</f>
        <v>2</v>
      </c>
      <c r="E2328">
        <f>16-INDEX(STANDINGS_R[],MATCH(Table1[[#This Row],[COMBINED]],STANDINGS_R[COMBINED],0),COLUMN(STANDINGS_R[PLACE IN LEAGUE]))</f>
        <v>4</v>
      </c>
      <c r="F2328">
        <f>16-INDEX(STANDINGS_HR[],MATCH(Table1[[#This Row],[COMBINED]],STANDINGS_HR[COMBINED],0),COLUMN(STANDINGS_HR[PLACE IN LEAGUE]))</f>
        <v>5</v>
      </c>
      <c r="G2328">
        <f>16-INDEX(STANDINGS_RBI[],MATCH(Table1[[#This Row],[COMBINED]],STANDINGS_RBI[COMBINED],0),COLUMN(STANDINGS_RBI[PLACE IN LEAGUE]))</f>
        <v>4</v>
      </c>
      <c r="H2328">
        <f>16-INDEX(STANDINGS_SB[],MATCH(Table1[[#This Row],[COMBINED]],STANDINGS_SB[COMBINED],0),COLUMN(STANDINGS_SB[PLACE IN LEAGUE]))</f>
        <v>1</v>
      </c>
      <c r="I2328">
        <f>16-INDEX(STANDINGS_ERA[],MATCH(Table1[[#This Row],[COMBINED]],STANDINGS_ERA[COMBINED],0),COLUMN(STANDINGS_ERA[PLACE IN LEAGUE]))</f>
        <v>8</v>
      </c>
      <c r="J2328">
        <f>16-INDEX(STANDINGS_WHIP[],MATCH(Table1[[#This Row],[COMBINED]],STANDINGS_WHIP[COMBINED],0),COLUMN(STANDINGS_WHIP[PLACE IN LEAGUE]))</f>
        <v>13</v>
      </c>
      <c r="K2328">
        <f>16-INDEX(STANDINGS_W[],MATCH(Table1[[#This Row],[COMBINED]],STANDINGS_W[COMBINED],0),COLUMN(STANDINGS_W[PLACE IN LEAGUE]))</f>
        <v>5</v>
      </c>
      <c r="L2328">
        <f>16-INDEX(STANDINGS_K[],MATCH(Table1[[#This Row],[COMBINED]],STANDINGS_K[COMBINED],0),COLUMN(STANDINGS_K[PLACE IN LEAGUE]))</f>
        <v>4</v>
      </c>
      <c r="M2328">
        <f>16-INDEX(STANDINGS_SV[],MATCH(Table1[[#This Row],[COMBINED]],STANDINGS_SV[COMBINED],0),COLUMN(STANDINGS_SV[PLACE IN LEAGUE]))</f>
        <v>8</v>
      </c>
      <c r="N2328">
        <f>SUM(Table1[[#This Row],[BA]:[SV]])</f>
        <v>54</v>
      </c>
      <c r="O2328">
        <v>13</v>
      </c>
    </row>
    <row r="2329" spans="1:15" x14ac:dyDescent="0.25">
      <c r="A2329" t="s">
        <v>2288</v>
      </c>
      <c r="B2329" t="s">
        <v>2285</v>
      </c>
      <c r="C2329" t="str">
        <f>Table1[[#This Row],[League]]&amp;Table1[[#This Row],[Team]]</f>
        <v>$150 Draft Champions Mar 03 1:00 pm Lg.3813Grimson Reapers</v>
      </c>
      <c r="D2329">
        <f>16-INDEX(STANDINGS_BA[],MATCH(Table1[[#This Row],[COMBINED]],STANDINGS_BA[COMBINED],0),COLUMN(STANDINGS_BA[PLACE IN LEAGUE]))</f>
        <v>7</v>
      </c>
      <c r="E2329">
        <f>16-INDEX(STANDINGS_R[],MATCH(Table1[[#This Row],[COMBINED]],STANDINGS_R[COMBINED],0),COLUMN(STANDINGS_R[PLACE IN LEAGUE]))</f>
        <v>3</v>
      </c>
      <c r="F2329">
        <f>16-INDEX(STANDINGS_HR[],MATCH(Table1[[#This Row],[COMBINED]],STANDINGS_HR[COMBINED],0),COLUMN(STANDINGS_HR[PLACE IN LEAGUE]))</f>
        <v>8</v>
      </c>
      <c r="G2329">
        <f>16-INDEX(STANDINGS_RBI[],MATCH(Table1[[#This Row],[COMBINED]],STANDINGS_RBI[COMBINED],0),COLUMN(STANDINGS_RBI[PLACE IN LEAGUE]))</f>
        <v>5</v>
      </c>
      <c r="H2329">
        <f>16-INDEX(STANDINGS_SB[],MATCH(Table1[[#This Row],[COMBINED]],STANDINGS_SB[COMBINED],0),COLUMN(STANDINGS_SB[PLACE IN LEAGUE]))</f>
        <v>2</v>
      </c>
      <c r="I2329">
        <f>16-INDEX(STANDINGS_ERA[],MATCH(Table1[[#This Row],[COMBINED]],STANDINGS_ERA[COMBINED],0),COLUMN(STANDINGS_ERA[PLACE IN LEAGUE]))</f>
        <v>1</v>
      </c>
      <c r="J2329">
        <f>16-INDEX(STANDINGS_WHIP[],MATCH(Table1[[#This Row],[COMBINED]],STANDINGS_WHIP[COMBINED],0),COLUMN(STANDINGS_WHIP[PLACE IN LEAGUE]))</f>
        <v>2</v>
      </c>
      <c r="K2329">
        <f>16-INDEX(STANDINGS_W[],MATCH(Table1[[#This Row],[COMBINED]],STANDINGS_W[COMBINED],0),COLUMN(STANDINGS_W[PLACE IN LEAGUE]))</f>
        <v>6</v>
      </c>
      <c r="L2329">
        <f>16-INDEX(STANDINGS_K[],MATCH(Table1[[#This Row],[COMBINED]],STANDINGS_K[COMBINED],0),COLUMN(STANDINGS_K[PLACE IN LEAGUE]))</f>
        <v>3</v>
      </c>
      <c r="M2329">
        <f>16-INDEX(STANDINGS_SV[],MATCH(Table1[[#This Row],[COMBINED]],STANDINGS_SV[COMBINED],0),COLUMN(STANDINGS_SV[PLACE IN LEAGUE]))</f>
        <v>1</v>
      </c>
      <c r="N2329">
        <f>SUM(Table1[[#This Row],[BA]:[SV]])</f>
        <v>38</v>
      </c>
      <c r="O2329">
        <v>14</v>
      </c>
    </row>
    <row r="2330" spans="1:15" x14ac:dyDescent="0.25">
      <c r="A2330" t="s">
        <v>2290</v>
      </c>
      <c r="B2330" t="s">
        <v>2285</v>
      </c>
      <c r="C2330" t="str">
        <f>Table1[[#This Row],[League]]&amp;Table1[[#This Row],[Team]]</f>
        <v>$150 Draft Champions Mar 03 1:00 pm Lg.3813Byrd, Byrd, Byrd, Byrd is the Word</v>
      </c>
      <c r="D2330">
        <f>16-INDEX(STANDINGS_BA[],MATCH(Table1[[#This Row],[COMBINED]],STANDINGS_BA[COMBINED],0),COLUMN(STANDINGS_BA[PLACE IN LEAGUE]))</f>
        <v>5</v>
      </c>
      <c r="E2330">
        <f>16-INDEX(STANDINGS_R[],MATCH(Table1[[#This Row],[COMBINED]],STANDINGS_R[COMBINED],0),COLUMN(STANDINGS_R[PLACE IN LEAGUE]))</f>
        <v>2</v>
      </c>
      <c r="F2330">
        <f>16-INDEX(STANDINGS_HR[],MATCH(Table1[[#This Row],[COMBINED]],STANDINGS_HR[COMBINED],0),COLUMN(STANDINGS_HR[PLACE IN LEAGUE]))</f>
        <v>4</v>
      </c>
      <c r="G2330">
        <f>16-INDEX(STANDINGS_RBI[],MATCH(Table1[[#This Row],[COMBINED]],STANDINGS_RBI[COMBINED],0),COLUMN(STANDINGS_RBI[PLACE IN LEAGUE]))</f>
        <v>1</v>
      </c>
      <c r="H2330">
        <f>16-INDEX(STANDINGS_SB[],MATCH(Table1[[#This Row],[COMBINED]],STANDINGS_SB[COMBINED],0),COLUMN(STANDINGS_SB[PLACE IN LEAGUE]))</f>
        <v>4</v>
      </c>
      <c r="I2330">
        <f>16-INDEX(STANDINGS_ERA[],MATCH(Table1[[#This Row],[COMBINED]],STANDINGS_ERA[COMBINED],0),COLUMN(STANDINGS_ERA[PLACE IN LEAGUE]))</f>
        <v>2</v>
      </c>
      <c r="J2330">
        <f>16-INDEX(STANDINGS_WHIP[],MATCH(Table1[[#This Row],[COMBINED]],STANDINGS_WHIP[COMBINED],0),COLUMN(STANDINGS_WHIP[PLACE IN LEAGUE]))</f>
        <v>1</v>
      </c>
      <c r="K2330">
        <f>16-INDEX(STANDINGS_W[],MATCH(Table1[[#This Row],[COMBINED]],STANDINGS_W[COMBINED],0),COLUMN(STANDINGS_W[PLACE IN LEAGUE]))</f>
        <v>1</v>
      </c>
      <c r="L2330">
        <f>16-INDEX(STANDINGS_K[],MATCH(Table1[[#This Row],[COMBINED]],STANDINGS_K[COMBINED],0),COLUMN(STANDINGS_K[PLACE IN LEAGUE]))</f>
        <v>1</v>
      </c>
      <c r="M2330">
        <f>16-INDEX(STANDINGS_SV[],MATCH(Table1[[#This Row],[COMBINED]],STANDINGS_SV[COMBINED],0),COLUMN(STANDINGS_SV[PLACE IN LEAGUE]))</f>
        <v>5</v>
      </c>
      <c r="N2330">
        <f>SUM(Table1[[#This Row],[BA]:[SV]])</f>
        <v>26</v>
      </c>
      <c r="O2330">
        <v>15</v>
      </c>
    </row>
    <row r="2331" spans="1:15" x14ac:dyDescent="0.25">
      <c r="A2331" t="s">
        <v>2295</v>
      </c>
      <c r="B2331" t="s">
        <v>2296</v>
      </c>
      <c r="C2331" t="str">
        <f>Table1[[#This Row],[League]]&amp;Table1[[#This Row],[Team]]</f>
        <v>$150 Draft Champions Mar 03 1:00 pm Lg.3815O-Qua Tangin Wann</v>
      </c>
      <c r="D2331">
        <f>16-INDEX(STANDINGS_BA[],MATCH(Table1[[#This Row],[COMBINED]],STANDINGS_BA[COMBINED],0),COLUMN(STANDINGS_BA[PLACE IN LEAGUE]))</f>
        <v>15</v>
      </c>
      <c r="E2331">
        <f>16-INDEX(STANDINGS_R[],MATCH(Table1[[#This Row],[COMBINED]],STANDINGS_R[COMBINED],0),COLUMN(STANDINGS_R[PLACE IN LEAGUE]))</f>
        <v>14</v>
      </c>
      <c r="F2331">
        <f>16-INDEX(STANDINGS_HR[],MATCH(Table1[[#This Row],[COMBINED]],STANDINGS_HR[COMBINED],0),COLUMN(STANDINGS_HR[PLACE IN LEAGUE]))</f>
        <v>14</v>
      </c>
      <c r="G2331">
        <f>16-INDEX(STANDINGS_RBI[],MATCH(Table1[[#This Row],[COMBINED]],STANDINGS_RBI[COMBINED],0),COLUMN(STANDINGS_RBI[PLACE IN LEAGUE]))</f>
        <v>14</v>
      </c>
      <c r="H2331">
        <f>16-INDEX(STANDINGS_SB[],MATCH(Table1[[#This Row],[COMBINED]],STANDINGS_SB[COMBINED],0),COLUMN(STANDINGS_SB[PLACE IN LEAGUE]))</f>
        <v>11</v>
      </c>
      <c r="I2331">
        <f>16-INDEX(STANDINGS_ERA[],MATCH(Table1[[#This Row],[COMBINED]],STANDINGS_ERA[COMBINED],0),COLUMN(STANDINGS_ERA[PLACE IN LEAGUE]))</f>
        <v>10</v>
      </c>
      <c r="J2331">
        <f>16-INDEX(STANDINGS_WHIP[],MATCH(Table1[[#This Row],[COMBINED]],STANDINGS_WHIP[COMBINED],0),COLUMN(STANDINGS_WHIP[PLACE IN LEAGUE]))</f>
        <v>10</v>
      </c>
      <c r="K2331">
        <f>16-INDEX(STANDINGS_W[],MATCH(Table1[[#This Row],[COMBINED]],STANDINGS_W[COMBINED],0),COLUMN(STANDINGS_W[PLACE IN LEAGUE]))</f>
        <v>15</v>
      </c>
      <c r="L2331">
        <f>16-INDEX(STANDINGS_K[],MATCH(Table1[[#This Row],[COMBINED]],STANDINGS_K[COMBINED],0),COLUMN(STANDINGS_K[PLACE IN LEAGUE]))</f>
        <v>12</v>
      </c>
      <c r="M2331">
        <f>16-INDEX(STANDINGS_SV[],MATCH(Table1[[#This Row],[COMBINED]],STANDINGS_SV[COMBINED],0),COLUMN(STANDINGS_SV[PLACE IN LEAGUE]))</f>
        <v>10</v>
      </c>
      <c r="N2331">
        <f>SUM(Table1[[#This Row],[BA]:[SV]])</f>
        <v>125</v>
      </c>
      <c r="O2331">
        <v>1</v>
      </c>
    </row>
    <row r="2332" spans="1:15" x14ac:dyDescent="0.25">
      <c r="A2332" t="s">
        <v>660</v>
      </c>
      <c r="B2332" t="s">
        <v>2296</v>
      </c>
      <c r="C2332" t="str">
        <f>Table1[[#This Row],[League]]&amp;Table1[[#This Row],[Team]]</f>
        <v>$150 Draft Champions Mar 03 1:00 pm Lg.3815JerseyJacks</v>
      </c>
      <c r="D2332">
        <f>16-INDEX(STANDINGS_BA[],MATCH(Table1[[#This Row],[COMBINED]],STANDINGS_BA[COMBINED],0),COLUMN(STANDINGS_BA[PLACE IN LEAGUE]))</f>
        <v>12</v>
      </c>
      <c r="E2332">
        <f>16-INDEX(STANDINGS_R[],MATCH(Table1[[#This Row],[COMBINED]],STANDINGS_R[COMBINED],0),COLUMN(STANDINGS_R[PLACE IN LEAGUE]))</f>
        <v>6</v>
      </c>
      <c r="F2332">
        <f>16-INDEX(STANDINGS_HR[],MATCH(Table1[[#This Row],[COMBINED]],STANDINGS_HR[COMBINED],0),COLUMN(STANDINGS_HR[PLACE IN LEAGUE]))</f>
        <v>8</v>
      </c>
      <c r="G2332">
        <f>16-INDEX(STANDINGS_RBI[],MATCH(Table1[[#This Row],[COMBINED]],STANDINGS_RBI[COMBINED],0),COLUMN(STANDINGS_RBI[PLACE IN LEAGUE]))</f>
        <v>10</v>
      </c>
      <c r="H2332">
        <f>16-INDEX(STANDINGS_SB[],MATCH(Table1[[#This Row],[COMBINED]],STANDINGS_SB[COMBINED],0),COLUMN(STANDINGS_SB[PLACE IN LEAGUE]))</f>
        <v>12</v>
      </c>
      <c r="I2332">
        <f>16-INDEX(STANDINGS_ERA[],MATCH(Table1[[#This Row],[COMBINED]],STANDINGS_ERA[COMBINED],0),COLUMN(STANDINGS_ERA[PLACE IN LEAGUE]))</f>
        <v>15</v>
      </c>
      <c r="J2332">
        <f>16-INDEX(STANDINGS_WHIP[],MATCH(Table1[[#This Row],[COMBINED]],STANDINGS_WHIP[COMBINED],0),COLUMN(STANDINGS_WHIP[PLACE IN LEAGUE]))</f>
        <v>15</v>
      </c>
      <c r="K2332">
        <f>16-INDEX(STANDINGS_W[],MATCH(Table1[[#This Row],[COMBINED]],STANDINGS_W[COMBINED],0),COLUMN(STANDINGS_W[PLACE IN LEAGUE]))</f>
        <v>14</v>
      </c>
      <c r="L2332">
        <f>16-INDEX(STANDINGS_K[],MATCH(Table1[[#This Row],[COMBINED]],STANDINGS_K[COMBINED],0),COLUMN(STANDINGS_K[PLACE IN LEAGUE]))</f>
        <v>15</v>
      </c>
      <c r="M2332">
        <f>16-INDEX(STANDINGS_SV[],MATCH(Table1[[#This Row],[COMBINED]],STANDINGS_SV[COMBINED],0),COLUMN(STANDINGS_SV[PLACE IN LEAGUE]))</f>
        <v>14</v>
      </c>
      <c r="N2332">
        <f>SUM(Table1[[#This Row],[BA]:[SV]])</f>
        <v>121</v>
      </c>
      <c r="O2332">
        <v>2</v>
      </c>
    </row>
    <row r="2333" spans="1:15" x14ac:dyDescent="0.25">
      <c r="A2333" t="s">
        <v>205</v>
      </c>
      <c r="B2333" t="s">
        <v>2296</v>
      </c>
      <c r="C2333" t="str">
        <f>Table1[[#This Row],[League]]&amp;Table1[[#This Row],[Team]]</f>
        <v>$150 Draft Champions Mar 03 1:00 pm Lg.3815Team Sloan</v>
      </c>
      <c r="D2333">
        <f>16-INDEX(STANDINGS_BA[],MATCH(Table1[[#This Row],[COMBINED]],STANDINGS_BA[COMBINED],0),COLUMN(STANDINGS_BA[PLACE IN LEAGUE]))</f>
        <v>1</v>
      </c>
      <c r="E2333">
        <f>16-INDEX(STANDINGS_R[],MATCH(Table1[[#This Row],[COMBINED]],STANDINGS_R[COMBINED],0),COLUMN(STANDINGS_R[PLACE IN LEAGUE]))</f>
        <v>8</v>
      </c>
      <c r="F2333">
        <f>16-INDEX(STANDINGS_HR[],MATCH(Table1[[#This Row],[COMBINED]],STANDINGS_HR[COMBINED],0),COLUMN(STANDINGS_HR[PLACE IN LEAGUE]))</f>
        <v>12</v>
      </c>
      <c r="G2333">
        <f>16-INDEX(STANDINGS_RBI[],MATCH(Table1[[#This Row],[COMBINED]],STANDINGS_RBI[COMBINED],0),COLUMN(STANDINGS_RBI[PLACE IN LEAGUE]))</f>
        <v>11</v>
      </c>
      <c r="H2333">
        <f>16-INDEX(STANDINGS_SB[],MATCH(Table1[[#This Row],[COMBINED]],STANDINGS_SB[COMBINED],0),COLUMN(STANDINGS_SB[PLACE IN LEAGUE]))</f>
        <v>10</v>
      </c>
      <c r="I2333">
        <f>16-INDEX(STANDINGS_ERA[],MATCH(Table1[[#This Row],[COMBINED]],STANDINGS_ERA[COMBINED],0),COLUMN(STANDINGS_ERA[PLACE IN LEAGUE]))</f>
        <v>14</v>
      </c>
      <c r="J2333">
        <f>16-INDEX(STANDINGS_WHIP[],MATCH(Table1[[#This Row],[COMBINED]],STANDINGS_WHIP[COMBINED],0),COLUMN(STANDINGS_WHIP[PLACE IN LEAGUE]))</f>
        <v>14</v>
      </c>
      <c r="K2333">
        <f>16-INDEX(STANDINGS_W[],MATCH(Table1[[#This Row],[COMBINED]],STANDINGS_W[COMBINED],0),COLUMN(STANDINGS_W[PLACE IN LEAGUE]))</f>
        <v>13</v>
      </c>
      <c r="L2333">
        <f>16-INDEX(STANDINGS_K[],MATCH(Table1[[#This Row],[COMBINED]],STANDINGS_K[COMBINED],0),COLUMN(STANDINGS_K[PLACE IN LEAGUE]))</f>
        <v>8</v>
      </c>
      <c r="M2333">
        <f>16-INDEX(STANDINGS_SV[],MATCH(Table1[[#This Row],[COMBINED]],STANDINGS_SV[COMBINED],0),COLUMN(STANDINGS_SV[PLACE IN LEAGUE]))</f>
        <v>15</v>
      </c>
      <c r="N2333">
        <f>SUM(Table1[[#This Row],[BA]:[SV]])</f>
        <v>106</v>
      </c>
      <c r="O2333">
        <v>3</v>
      </c>
    </row>
    <row r="2334" spans="1:15" x14ac:dyDescent="0.25">
      <c r="A2334" t="s">
        <v>2298</v>
      </c>
      <c r="B2334" t="s">
        <v>2296</v>
      </c>
      <c r="C2334" t="str">
        <f>Table1[[#This Row],[League]]&amp;Table1[[#This Row],[Team]]</f>
        <v>$150 Draft Champions Mar 03 1:00 pm Lg.3815Team Welsh</v>
      </c>
      <c r="D2334">
        <f>16-INDEX(STANDINGS_BA[],MATCH(Table1[[#This Row],[COMBINED]],STANDINGS_BA[COMBINED],0),COLUMN(STANDINGS_BA[PLACE IN LEAGUE]))</f>
        <v>13</v>
      </c>
      <c r="E2334">
        <f>16-INDEX(STANDINGS_R[],MATCH(Table1[[#This Row],[COMBINED]],STANDINGS_R[COMBINED],0),COLUMN(STANDINGS_R[PLACE IN LEAGUE]))</f>
        <v>10</v>
      </c>
      <c r="F2334">
        <f>16-INDEX(STANDINGS_HR[],MATCH(Table1[[#This Row],[COMBINED]],STANDINGS_HR[COMBINED],0),COLUMN(STANDINGS_HR[PLACE IN LEAGUE]))</f>
        <v>9</v>
      </c>
      <c r="G2334">
        <f>16-INDEX(STANDINGS_RBI[],MATCH(Table1[[#This Row],[COMBINED]],STANDINGS_RBI[COMBINED],0),COLUMN(STANDINGS_RBI[PLACE IN LEAGUE]))</f>
        <v>7</v>
      </c>
      <c r="H2334">
        <f>16-INDEX(STANDINGS_SB[],MATCH(Table1[[#This Row],[COMBINED]],STANDINGS_SB[COMBINED],0),COLUMN(STANDINGS_SB[PLACE IN LEAGUE]))</f>
        <v>15</v>
      </c>
      <c r="I2334">
        <f>16-INDEX(STANDINGS_ERA[],MATCH(Table1[[#This Row],[COMBINED]],STANDINGS_ERA[COMBINED],0),COLUMN(STANDINGS_ERA[PLACE IN LEAGUE]))</f>
        <v>13</v>
      </c>
      <c r="J2334">
        <f>16-INDEX(STANDINGS_WHIP[],MATCH(Table1[[#This Row],[COMBINED]],STANDINGS_WHIP[COMBINED],0),COLUMN(STANDINGS_WHIP[PLACE IN LEAGUE]))</f>
        <v>11</v>
      </c>
      <c r="K2334">
        <f>16-INDEX(STANDINGS_W[],MATCH(Table1[[#This Row],[COMBINED]],STANDINGS_W[COMBINED],0),COLUMN(STANDINGS_W[PLACE IN LEAGUE]))</f>
        <v>9</v>
      </c>
      <c r="L2334">
        <f>16-INDEX(STANDINGS_K[],MATCH(Table1[[#This Row],[COMBINED]],STANDINGS_K[COMBINED],0),COLUMN(STANDINGS_K[PLACE IN LEAGUE]))</f>
        <v>3</v>
      </c>
      <c r="M2334">
        <f>16-INDEX(STANDINGS_SV[],MATCH(Table1[[#This Row],[COMBINED]],STANDINGS_SV[COMBINED],0),COLUMN(STANDINGS_SV[PLACE IN LEAGUE]))</f>
        <v>9</v>
      </c>
      <c r="N2334">
        <f>SUM(Table1[[#This Row],[BA]:[SV]])</f>
        <v>99</v>
      </c>
      <c r="O2334">
        <v>4</v>
      </c>
    </row>
    <row r="2335" spans="1:15" x14ac:dyDescent="0.25">
      <c r="A2335" t="s">
        <v>2301</v>
      </c>
      <c r="B2335" t="s">
        <v>2296</v>
      </c>
      <c r="C2335" t="str">
        <f>Table1[[#This Row],[League]]&amp;Table1[[#This Row],[Team]]</f>
        <v>$150 Draft Champions Mar 03 1:00 pm Lg.3815Shiiieeeeeeet</v>
      </c>
      <c r="D2335">
        <f>16-INDEX(STANDINGS_BA[],MATCH(Table1[[#This Row],[COMBINED]],STANDINGS_BA[COMBINED],0),COLUMN(STANDINGS_BA[PLACE IN LEAGUE]))</f>
        <v>9</v>
      </c>
      <c r="E2335">
        <f>16-INDEX(STANDINGS_R[],MATCH(Table1[[#This Row],[COMBINED]],STANDINGS_R[COMBINED],0),COLUMN(STANDINGS_R[PLACE IN LEAGUE]))</f>
        <v>15</v>
      </c>
      <c r="F2335">
        <f>16-INDEX(STANDINGS_HR[],MATCH(Table1[[#This Row],[COMBINED]],STANDINGS_HR[COMBINED],0),COLUMN(STANDINGS_HR[PLACE IN LEAGUE]))</f>
        <v>15</v>
      </c>
      <c r="G2335">
        <f>16-INDEX(STANDINGS_RBI[],MATCH(Table1[[#This Row],[COMBINED]],STANDINGS_RBI[COMBINED],0),COLUMN(STANDINGS_RBI[PLACE IN LEAGUE]))</f>
        <v>15</v>
      </c>
      <c r="H2335">
        <f>16-INDEX(STANDINGS_SB[],MATCH(Table1[[#This Row],[COMBINED]],STANDINGS_SB[COMBINED],0),COLUMN(STANDINGS_SB[PLACE IN LEAGUE]))</f>
        <v>5</v>
      </c>
      <c r="I2335">
        <f>16-INDEX(STANDINGS_ERA[],MATCH(Table1[[#This Row],[COMBINED]],STANDINGS_ERA[COMBINED],0),COLUMN(STANDINGS_ERA[PLACE IN LEAGUE]))</f>
        <v>3</v>
      </c>
      <c r="J2335">
        <f>16-INDEX(STANDINGS_WHIP[],MATCH(Table1[[#This Row],[COMBINED]],STANDINGS_WHIP[COMBINED],0),COLUMN(STANDINGS_WHIP[PLACE IN LEAGUE]))</f>
        <v>5</v>
      </c>
      <c r="K2335">
        <f>16-INDEX(STANDINGS_W[],MATCH(Table1[[#This Row],[COMBINED]],STANDINGS_W[COMBINED],0),COLUMN(STANDINGS_W[PLACE IN LEAGUE]))</f>
        <v>2</v>
      </c>
      <c r="L2335">
        <f>16-INDEX(STANDINGS_K[],MATCH(Table1[[#This Row],[COMBINED]],STANDINGS_K[COMBINED],0),COLUMN(STANDINGS_K[PLACE IN LEAGUE]))</f>
        <v>13</v>
      </c>
      <c r="M2335">
        <f>16-INDEX(STANDINGS_SV[],MATCH(Table1[[#This Row],[COMBINED]],STANDINGS_SV[COMBINED],0),COLUMN(STANDINGS_SV[PLACE IN LEAGUE]))</f>
        <v>6</v>
      </c>
      <c r="N2335">
        <f>SUM(Table1[[#This Row],[BA]:[SV]])</f>
        <v>88</v>
      </c>
      <c r="O2335">
        <v>5</v>
      </c>
    </row>
    <row r="2336" spans="1:15" x14ac:dyDescent="0.25">
      <c r="A2336" t="s">
        <v>2304</v>
      </c>
      <c r="B2336" t="s">
        <v>2296</v>
      </c>
      <c r="C2336" t="str">
        <f>Table1[[#This Row],[League]]&amp;Table1[[#This Row],[Team]]</f>
        <v>$150 Draft Champions Mar 03 1:00 pm Lg.3815The Herdsmen</v>
      </c>
      <c r="D2336">
        <f>16-INDEX(STANDINGS_BA[],MATCH(Table1[[#This Row],[COMBINED]],STANDINGS_BA[COMBINED],0),COLUMN(STANDINGS_BA[PLACE IN LEAGUE]))</f>
        <v>4</v>
      </c>
      <c r="E2336">
        <f>16-INDEX(STANDINGS_R[],MATCH(Table1[[#This Row],[COMBINED]],STANDINGS_R[COMBINED],0),COLUMN(STANDINGS_R[PLACE IN LEAGUE]))</f>
        <v>3</v>
      </c>
      <c r="F2336">
        <f>16-INDEX(STANDINGS_HR[],MATCH(Table1[[#This Row],[COMBINED]],STANDINGS_HR[COMBINED],0),COLUMN(STANDINGS_HR[PLACE IN LEAGUE]))</f>
        <v>5</v>
      </c>
      <c r="G2336">
        <f>16-INDEX(STANDINGS_RBI[],MATCH(Table1[[#This Row],[COMBINED]],STANDINGS_RBI[COMBINED],0),COLUMN(STANDINGS_RBI[PLACE IN LEAGUE]))</f>
        <v>6</v>
      </c>
      <c r="H2336">
        <f>16-INDEX(STANDINGS_SB[],MATCH(Table1[[#This Row],[COMBINED]],STANDINGS_SB[COMBINED],0),COLUMN(STANDINGS_SB[PLACE IN LEAGUE]))</f>
        <v>13</v>
      </c>
      <c r="I2336">
        <f>16-INDEX(STANDINGS_ERA[],MATCH(Table1[[#This Row],[COMBINED]],STANDINGS_ERA[COMBINED],0),COLUMN(STANDINGS_ERA[PLACE IN LEAGUE]))</f>
        <v>12</v>
      </c>
      <c r="J2336">
        <f>16-INDEX(STANDINGS_WHIP[],MATCH(Table1[[#This Row],[COMBINED]],STANDINGS_WHIP[COMBINED],0),COLUMN(STANDINGS_WHIP[PLACE IN LEAGUE]))</f>
        <v>13</v>
      </c>
      <c r="K2336">
        <f>16-INDEX(STANDINGS_W[],MATCH(Table1[[#This Row],[COMBINED]],STANDINGS_W[COMBINED],0),COLUMN(STANDINGS_W[PLACE IN LEAGUE]))</f>
        <v>11</v>
      </c>
      <c r="L2336">
        <f>16-INDEX(STANDINGS_K[],MATCH(Table1[[#This Row],[COMBINED]],STANDINGS_K[COMBINED],0),COLUMN(STANDINGS_K[PLACE IN LEAGUE]))</f>
        <v>9</v>
      </c>
      <c r="M2336">
        <f>16-INDEX(STANDINGS_SV[],MATCH(Table1[[#This Row],[COMBINED]],STANDINGS_SV[COMBINED],0),COLUMN(STANDINGS_SV[PLACE IN LEAGUE]))</f>
        <v>12</v>
      </c>
      <c r="N2336">
        <f>SUM(Table1[[#This Row],[BA]:[SV]])</f>
        <v>88</v>
      </c>
      <c r="O2336">
        <v>6</v>
      </c>
    </row>
    <row r="2337" spans="1:15" x14ac:dyDescent="0.25">
      <c r="A2337" t="s">
        <v>2305</v>
      </c>
      <c r="B2337" t="s">
        <v>2296</v>
      </c>
      <c r="C2337" t="str">
        <f>Table1[[#This Row],[League]]&amp;Table1[[#This Row],[Team]]</f>
        <v>$150 Draft Champions Mar 03 1:00 pm Lg.3815I hate my team already</v>
      </c>
      <c r="D2337">
        <f>16-INDEX(STANDINGS_BA[],MATCH(Table1[[#This Row],[COMBINED]],STANDINGS_BA[COMBINED],0),COLUMN(STANDINGS_BA[PLACE IN LEAGUE]))</f>
        <v>3</v>
      </c>
      <c r="E2337">
        <f>16-INDEX(STANDINGS_R[],MATCH(Table1[[#This Row],[COMBINED]],STANDINGS_R[COMBINED],0),COLUMN(STANDINGS_R[PLACE IN LEAGUE]))</f>
        <v>5</v>
      </c>
      <c r="F2337">
        <f>16-INDEX(STANDINGS_HR[],MATCH(Table1[[#This Row],[COMBINED]],STANDINGS_HR[COMBINED],0),COLUMN(STANDINGS_HR[PLACE IN LEAGUE]))</f>
        <v>10</v>
      </c>
      <c r="G2337">
        <f>16-INDEX(STANDINGS_RBI[],MATCH(Table1[[#This Row],[COMBINED]],STANDINGS_RBI[COMBINED],0),COLUMN(STANDINGS_RBI[PLACE IN LEAGUE]))</f>
        <v>13</v>
      </c>
      <c r="H2337">
        <f>16-INDEX(STANDINGS_SB[],MATCH(Table1[[#This Row],[COMBINED]],STANDINGS_SB[COMBINED],0),COLUMN(STANDINGS_SB[PLACE IN LEAGUE]))</f>
        <v>4</v>
      </c>
      <c r="I2337">
        <f>16-INDEX(STANDINGS_ERA[],MATCH(Table1[[#This Row],[COMBINED]],STANDINGS_ERA[COMBINED],0),COLUMN(STANDINGS_ERA[PLACE IN LEAGUE]))</f>
        <v>11</v>
      </c>
      <c r="J2337">
        <f>16-INDEX(STANDINGS_WHIP[],MATCH(Table1[[#This Row],[COMBINED]],STANDINGS_WHIP[COMBINED],0),COLUMN(STANDINGS_WHIP[PLACE IN LEAGUE]))</f>
        <v>12</v>
      </c>
      <c r="K2337">
        <f>16-INDEX(STANDINGS_W[],MATCH(Table1[[#This Row],[COMBINED]],STANDINGS_W[COMBINED],0),COLUMN(STANDINGS_W[PLACE IN LEAGUE]))</f>
        <v>10</v>
      </c>
      <c r="L2337">
        <f>16-INDEX(STANDINGS_K[],MATCH(Table1[[#This Row],[COMBINED]],STANDINGS_K[COMBINED],0),COLUMN(STANDINGS_K[PLACE IN LEAGUE]))</f>
        <v>11</v>
      </c>
      <c r="M2337">
        <f>16-INDEX(STANDINGS_SV[],MATCH(Table1[[#This Row],[COMBINED]],STANDINGS_SV[COMBINED],0),COLUMN(STANDINGS_SV[PLACE IN LEAGUE]))</f>
        <v>3</v>
      </c>
      <c r="N2337">
        <f>SUM(Table1[[#This Row],[BA]:[SV]])</f>
        <v>82</v>
      </c>
      <c r="O2337">
        <v>7</v>
      </c>
    </row>
    <row r="2338" spans="1:15" x14ac:dyDescent="0.25">
      <c r="A2338" t="s">
        <v>1290</v>
      </c>
      <c r="B2338" t="s">
        <v>2296</v>
      </c>
      <c r="C2338" t="str">
        <f>Table1[[#This Row],[League]]&amp;Table1[[#This Row],[Team]]</f>
        <v>$150 Draft Champions Mar 03 1:00 pm Lg.3815What Was I Thinking</v>
      </c>
      <c r="D2338">
        <f>16-INDEX(STANDINGS_BA[],MATCH(Table1[[#This Row],[COMBINED]],STANDINGS_BA[COMBINED],0),COLUMN(STANDINGS_BA[PLACE IN LEAGUE]))</f>
        <v>7</v>
      </c>
      <c r="E2338">
        <f>16-INDEX(STANDINGS_R[],MATCH(Table1[[#This Row],[COMBINED]],STANDINGS_R[COMBINED],0),COLUMN(STANDINGS_R[PLACE IN LEAGUE]))</f>
        <v>13</v>
      </c>
      <c r="F2338">
        <f>16-INDEX(STANDINGS_HR[],MATCH(Table1[[#This Row],[COMBINED]],STANDINGS_HR[COMBINED],0),COLUMN(STANDINGS_HR[PLACE IN LEAGUE]))</f>
        <v>11</v>
      </c>
      <c r="G2338">
        <f>16-INDEX(STANDINGS_RBI[],MATCH(Table1[[#This Row],[COMBINED]],STANDINGS_RBI[COMBINED],0),COLUMN(STANDINGS_RBI[PLACE IN LEAGUE]))</f>
        <v>9</v>
      </c>
      <c r="H2338">
        <f>16-INDEX(STANDINGS_SB[],MATCH(Table1[[#This Row],[COMBINED]],STANDINGS_SB[COMBINED],0),COLUMN(STANDINGS_SB[PLACE IN LEAGUE]))</f>
        <v>2</v>
      </c>
      <c r="I2338">
        <f>16-INDEX(STANDINGS_ERA[],MATCH(Table1[[#This Row],[COMBINED]],STANDINGS_ERA[COMBINED],0),COLUMN(STANDINGS_ERA[PLACE IN LEAGUE]))</f>
        <v>7</v>
      </c>
      <c r="J2338">
        <f>16-INDEX(STANDINGS_WHIP[],MATCH(Table1[[#This Row],[COMBINED]],STANDINGS_WHIP[COMBINED],0),COLUMN(STANDINGS_WHIP[PLACE IN LEAGUE]))</f>
        <v>7</v>
      </c>
      <c r="K2338">
        <f>16-INDEX(STANDINGS_W[],MATCH(Table1[[#This Row],[COMBINED]],STANDINGS_W[COMBINED],0),COLUMN(STANDINGS_W[PLACE IN LEAGUE]))</f>
        <v>4</v>
      </c>
      <c r="L2338">
        <f>16-INDEX(STANDINGS_K[],MATCH(Table1[[#This Row],[COMBINED]],STANDINGS_K[COMBINED],0),COLUMN(STANDINGS_K[PLACE IN LEAGUE]))</f>
        <v>5</v>
      </c>
      <c r="M2338">
        <f>16-INDEX(STANDINGS_SV[],MATCH(Table1[[#This Row],[COMBINED]],STANDINGS_SV[COMBINED],0),COLUMN(STANDINGS_SV[PLACE IN LEAGUE]))</f>
        <v>11</v>
      </c>
      <c r="N2338">
        <f>SUM(Table1[[#This Row],[BA]:[SV]])</f>
        <v>76</v>
      </c>
      <c r="O2338">
        <v>8</v>
      </c>
    </row>
    <row r="2339" spans="1:15" x14ac:dyDescent="0.25">
      <c r="A2339" t="s">
        <v>2297</v>
      </c>
      <c r="B2339" t="s">
        <v>2296</v>
      </c>
      <c r="C2339" t="str">
        <f>Table1[[#This Row],[League]]&amp;Table1[[#This Row],[Team]]</f>
        <v>$150 Draft Champions Mar 03 1:00 pm Lg.3815Domo Arigato Mr. Amato</v>
      </c>
      <c r="D2339">
        <f>16-INDEX(STANDINGS_BA[],MATCH(Table1[[#This Row],[COMBINED]],STANDINGS_BA[COMBINED],0),COLUMN(STANDINGS_BA[PLACE IN LEAGUE]))</f>
        <v>14</v>
      </c>
      <c r="E2339">
        <f>16-INDEX(STANDINGS_R[],MATCH(Table1[[#This Row],[COMBINED]],STANDINGS_R[COMBINED],0),COLUMN(STANDINGS_R[PLACE IN LEAGUE]))</f>
        <v>11</v>
      </c>
      <c r="F2339">
        <f>16-INDEX(STANDINGS_HR[],MATCH(Table1[[#This Row],[COMBINED]],STANDINGS_HR[COMBINED],0),COLUMN(STANDINGS_HR[PLACE IN LEAGUE]))</f>
        <v>4</v>
      </c>
      <c r="G2339">
        <f>16-INDEX(STANDINGS_RBI[],MATCH(Table1[[#This Row],[COMBINED]],STANDINGS_RBI[COMBINED],0),COLUMN(STANDINGS_RBI[PLACE IN LEAGUE]))</f>
        <v>4</v>
      </c>
      <c r="H2339">
        <f>16-INDEX(STANDINGS_SB[],MATCH(Table1[[#This Row],[COMBINED]],STANDINGS_SB[COMBINED],0),COLUMN(STANDINGS_SB[PLACE IN LEAGUE]))</f>
        <v>9</v>
      </c>
      <c r="I2339">
        <f>16-INDEX(STANDINGS_ERA[],MATCH(Table1[[#This Row],[COMBINED]],STANDINGS_ERA[COMBINED],0),COLUMN(STANDINGS_ERA[PLACE IN LEAGUE]))</f>
        <v>5</v>
      </c>
      <c r="J2339">
        <f>16-INDEX(STANDINGS_WHIP[],MATCH(Table1[[#This Row],[COMBINED]],STANDINGS_WHIP[COMBINED],0),COLUMN(STANDINGS_WHIP[PLACE IN LEAGUE]))</f>
        <v>2</v>
      </c>
      <c r="K2339">
        <f>16-INDEX(STANDINGS_W[],MATCH(Table1[[#This Row],[COMBINED]],STANDINGS_W[COMBINED],0),COLUMN(STANDINGS_W[PLACE IN LEAGUE]))</f>
        <v>6</v>
      </c>
      <c r="L2339">
        <f>16-INDEX(STANDINGS_K[],MATCH(Table1[[#This Row],[COMBINED]],STANDINGS_K[COMBINED],0),COLUMN(STANDINGS_K[PLACE IN LEAGUE]))</f>
        <v>10</v>
      </c>
      <c r="M2339">
        <f>16-INDEX(STANDINGS_SV[],MATCH(Table1[[#This Row],[COMBINED]],STANDINGS_SV[COMBINED],0),COLUMN(STANDINGS_SV[PLACE IN LEAGUE]))</f>
        <v>8</v>
      </c>
      <c r="N2339">
        <f>SUM(Table1[[#This Row],[BA]:[SV]])</f>
        <v>73</v>
      </c>
      <c r="O2339">
        <v>9</v>
      </c>
    </row>
    <row r="2340" spans="1:15" x14ac:dyDescent="0.25">
      <c r="A2340" t="s">
        <v>2300</v>
      </c>
      <c r="B2340" t="s">
        <v>2296</v>
      </c>
      <c r="C2340" t="str">
        <f>Table1[[#This Row],[League]]&amp;Table1[[#This Row],[Team]]</f>
        <v>$150 Draft Champions Mar 03 1:00 pm Lg.3815Amato Machine v1.01b</v>
      </c>
      <c r="D2340">
        <f>16-INDEX(STANDINGS_BA[],MATCH(Table1[[#This Row],[COMBINED]],STANDINGS_BA[COMBINED],0),COLUMN(STANDINGS_BA[PLACE IN LEAGUE]))</f>
        <v>10</v>
      </c>
      <c r="E2340">
        <f>16-INDEX(STANDINGS_R[],MATCH(Table1[[#This Row],[COMBINED]],STANDINGS_R[COMBINED],0),COLUMN(STANDINGS_R[PLACE IN LEAGUE]))</f>
        <v>12</v>
      </c>
      <c r="F2340">
        <f>16-INDEX(STANDINGS_HR[],MATCH(Table1[[#This Row],[COMBINED]],STANDINGS_HR[COMBINED],0),COLUMN(STANDINGS_HR[PLACE IN LEAGUE]))</f>
        <v>13</v>
      </c>
      <c r="G2340">
        <f>16-INDEX(STANDINGS_RBI[],MATCH(Table1[[#This Row],[COMBINED]],STANDINGS_RBI[COMBINED],0),COLUMN(STANDINGS_RBI[PLACE IN LEAGUE]))</f>
        <v>12</v>
      </c>
      <c r="H2340">
        <f>16-INDEX(STANDINGS_SB[],MATCH(Table1[[#This Row],[COMBINED]],STANDINGS_SB[COMBINED],0),COLUMN(STANDINGS_SB[PLACE IN LEAGUE]))</f>
        <v>8</v>
      </c>
      <c r="I2340">
        <f>16-INDEX(STANDINGS_ERA[],MATCH(Table1[[#This Row],[COMBINED]],STANDINGS_ERA[COMBINED],0),COLUMN(STANDINGS_ERA[PLACE IN LEAGUE]))</f>
        <v>1</v>
      </c>
      <c r="J2340">
        <f>16-INDEX(STANDINGS_WHIP[],MATCH(Table1[[#This Row],[COMBINED]],STANDINGS_WHIP[COMBINED],0),COLUMN(STANDINGS_WHIP[PLACE IN LEAGUE]))</f>
        <v>1</v>
      </c>
      <c r="K2340">
        <f>16-INDEX(STANDINGS_W[],MATCH(Table1[[#This Row],[COMBINED]],STANDINGS_W[COMBINED],0),COLUMN(STANDINGS_W[PLACE IN LEAGUE]))</f>
        <v>1</v>
      </c>
      <c r="L2340">
        <f>16-INDEX(STANDINGS_K[],MATCH(Table1[[#This Row],[COMBINED]],STANDINGS_K[COMBINED],0),COLUMN(STANDINGS_K[PLACE IN LEAGUE]))</f>
        <v>2</v>
      </c>
      <c r="M2340">
        <f>16-INDEX(STANDINGS_SV[],MATCH(Table1[[#This Row],[COMBINED]],STANDINGS_SV[COMBINED],0),COLUMN(STANDINGS_SV[PLACE IN LEAGUE]))</f>
        <v>5</v>
      </c>
      <c r="N2340">
        <f>SUM(Table1[[#This Row],[BA]:[SV]])</f>
        <v>65</v>
      </c>
      <c r="O2340">
        <v>10</v>
      </c>
    </row>
    <row r="2341" spans="1:15" x14ac:dyDescent="0.25">
      <c r="A2341" t="s">
        <v>2306</v>
      </c>
      <c r="B2341" t="s">
        <v>2296</v>
      </c>
      <c r="C2341" t="str">
        <f>Table1[[#This Row],[League]]&amp;Table1[[#This Row],[Team]]</f>
        <v>$150 Draft Champions Mar 03 1:00 pm Lg.3815Fantasy Phoenix I</v>
      </c>
      <c r="D2341">
        <f>16-INDEX(STANDINGS_BA[],MATCH(Table1[[#This Row],[COMBINED]],STANDINGS_BA[COMBINED],0),COLUMN(STANDINGS_BA[PLACE IN LEAGUE]))</f>
        <v>2</v>
      </c>
      <c r="E2341">
        <f>16-INDEX(STANDINGS_R[],MATCH(Table1[[#This Row],[COMBINED]],STANDINGS_R[COMBINED],0),COLUMN(STANDINGS_R[PLACE IN LEAGUE]))</f>
        <v>9</v>
      </c>
      <c r="F2341">
        <f>16-INDEX(STANDINGS_HR[],MATCH(Table1[[#This Row],[COMBINED]],STANDINGS_HR[COMBINED],0),COLUMN(STANDINGS_HR[PLACE IN LEAGUE]))</f>
        <v>7</v>
      </c>
      <c r="G2341">
        <f>16-INDEX(STANDINGS_RBI[],MATCH(Table1[[#This Row],[COMBINED]],STANDINGS_RBI[COMBINED],0),COLUMN(STANDINGS_RBI[PLACE IN LEAGUE]))</f>
        <v>3</v>
      </c>
      <c r="H2341">
        <f>16-INDEX(STANDINGS_SB[],MATCH(Table1[[#This Row],[COMBINED]],STANDINGS_SB[COMBINED],0),COLUMN(STANDINGS_SB[PLACE IN LEAGUE]))</f>
        <v>3</v>
      </c>
      <c r="I2341">
        <f>16-INDEX(STANDINGS_ERA[],MATCH(Table1[[#This Row],[COMBINED]],STANDINGS_ERA[COMBINED],0),COLUMN(STANDINGS_ERA[PLACE IN LEAGUE]))</f>
        <v>4</v>
      </c>
      <c r="J2341">
        <f>16-INDEX(STANDINGS_WHIP[],MATCH(Table1[[#This Row],[COMBINED]],STANDINGS_WHIP[COMBINED],0),COLUMN(STANDINGS_WHIP[PLACE IN LEAGUE]))</f>
        <v>9</v>
      </c>
      <c r="K2341">
        <f>16-INDEX(STANDINGS_W[],MATCH(Table1[[#This Row],[COMBINED]],STANDINGS_W[COMBINED],0),COLUMN(STANDINGS_W[PLACE IN LEAGUE]))</f>
        <v>12</v>
      </c>
      <c r="L2341">
        <f>16-INDEX(STANDINGS_K[],MATCH(Table1[[#This Row],[COMBINED]],STANDINGS_K[COMBINED],0),COLUMN(STANDINGS_K[PLACE IN LEAGUE]))</f>
        <v>6</v>
      </c>
      <c r="M2341">
        <f>16-INDEX(STANDINGS_SV[],MATCH(Table1[[#This Row],[COMBINED]],STANDINGS_SV[COMBINED],0),COLUMN(STANDINGS_SV[PLACE IN LEAGUE]))</f>
        <v>7</v>
      </c>
      <c r="N2341">
        <f>SUM(Table1[[#This Row],[BA]:[SV]])</f>
        <v>62</v>
      </c>
      <c r="O2341">
        <v>11</v>
      </c>
    </row>
    <row r="2342" spans="1:15" x14ac:dyDescent="0.25">
      <c r="A2342" t="s">
        <v>2299</v>
      </c>
      <c r="B2342" t="s">
        <v>2296</v>
      </c>
      <c r="C2342" t="str">
        <f>Table1[[#This Row],[League]]&amp;Table1[[#This Row],[Team]]</f>
        <v>$150 Draft Champions Mar 03 1:00 pm Lg.3815SpinningSeams11</v>
      </c>
      <c r="D2342">
        <f>16-INDEX(STANDINGS_BA[],MATCH(Table1[[#This Row],[COMBINED]],STANDINGS_BA[COMBINED],0),COLUMN(STANDINGS_BA[PLACE IN LEAGUE]))</f>
        <v>11</v>
      </c>
      <c r="E2342">
        <f>16-INDEX(STANDINGS_R[],MATCH(Table1[[#This Row],[COMBINED]],STANDINGS_R[COMBINED],0),COLUMN(STANDINGS_R[PLACE IN LEAGUE]))</f>
        <v>7</v>
      </c>
      <c r="F2342">
        <f>16-INDEX(STANDINGS_HR[],MATCH(Table1[[#This Row],[COMBINED]],STANDINGS_HR[COMBINED],0),COLUMN(STANDINGS_HR[PLACE IN LEAGUE]))</f>
        <v>3</v>
      </c>
      <c r="G2342">
        <f>16-INDEX(STANDINGS_RBI[],MATCH(Table1[[#This Row],[COMBINED]],STANDINGS_RBI[COMBINED],0),COLUMN(STANDINGS_RBI[PLACE IN LEAGUE]))</f>
        <v>8</v>
      </c>
      <c r="H2342">
        <f>16-INDEX(STANDINGS_SB[],MATCH(Table1[[#This Row],[COMBINED]],STANDINGS_SB[COMBINED],0),COLUMN(STANDINGS_SB[PLACE IN LEAGUE]))</f>
        <v>6</v>
      </c>
      <c r="I2342">
        <f>16-INDEX(STANDINGS_ERA[],MATCH(Table1[[#This Row],[COMBINED]],STANDINGS_ERA[COMBINED],0),COLUMN(STANDINGS_ERA[PLACE IN LEAGUE]))</f>
        <v>9</v>
      </c>
      <c r="J2342">
        <f>16-INDEX(STANDINGS_WHIP[],MATCH(Table1[[#This Row],[COMBINED]],STANDINGS_WHIP[COMBINED],0),COLUMN(STANDINGS_WHIP[PLACE IN LEAGUE]))</f>
        <v>6</v>
      </c>
      <c r="K2342">
        <f>16-INDEX(STANDINGS_W[],MATCH(Table1[[#This Row],[COMBINED]],STANDINGS_W[COMBINED],0),COLUMN(STANDINGS_W[PLACE IN LEAGUE]))</f>
        <v>5</v>
      </c>
      <c r="L2342">
        <f>16-INDEX(STANDINGS_K[],MATCH(Table1[[#This Row],[COMBINED]],STANDINGS_K[COMBINED],0),COLUMN(STANDINGS_K[PLACE IN LEAGUE]))</f>
        <v>1</v>
      </c>
      <c r="M2342">
        <f>16-INDEX(STANDINGS_SV[],MATCH(Table1[[#This Row],[COMBINED]],STANDINGS_SV[COMBINED],0),COLUMN(STANDINGS_SV[PLACE IN LEAGUE]))</f>
        <v>2</v>
      </c>
      <c r="N2342">
        <f>SUM(Table1[[#This Row],[BA]:[SV]])</f>
        <v>58</v>
      </c>
      <c r="O2342">
        <v>12</v>
      </c>
    </row>
    <row r="2343" spans="1:15" x14ac:dyDescent="0.25">
      <c r="A2343" t="s">
        <v>2303</v>
      </c>
      <c r="B2343" t="s">
        <v>2296</v>
      </c>
      <c r="C2343" t="str">
        <f>Table1[[#This Row],[League]]&amp;Table1[[#This Row],[Team]]</f>
        <v>$150 Draft Champions Mar 03 1:00 pm Lg.3815Dead $</v>
      </c>
      <c r="D2343">
        <f>16-INDEX(STANDINGS_BA[],MATCH(Table1[[#This Row],[COMBINED]],STANDINGS_BA[COMBINED],0),COLUMN(STANDINGS_BA[PLACE IN LEAGUE]))</f>
        <v>6</v>
      </c>
      <c r="E2343">
        <f>16-INDEX(STANDINGS_R[],MATCH(Table1[[#This Row],[COMBINED]],STANDINGS_R[COMBINED],0),COLUMN(STANDINGS_R[PLACE IN LEAGUE]))</f>
        <v>2</v>
      </c>
      <c r="F2343">
        <f>16-INDEX(STANDINGS_HR[],MATCH(Table1[[#This Row],[COMBINED]],STANDINGS_HR[COMBINED],0),COLUMN(STANDINGS_HR[PLACE IN LEAGUE]))</f>
        <v>1</v>
      </c>
      <c r="G2343">
        <f>16-INDEX(STANDINGS_RBI[],MATCH(Table1[[#This Row],[COMBINED]],STANDINGS_RBI[COMBINED],0),COLUMN(STANDINGS_RBI[PLACE IN LEAGUE]))</f>
        <v>2</v>
      </c>
      <c r="H2343">
        <f>16-INDEX(STANDINGS_SB[],MATCH(Table1[[#This Row],[COMBINED]],STANDINGS_SB[COMBINED],0),COLUMN(STANDINGS_SB[PLACE IN LEAGUE]))</f>
        <v>14</v>
      </c>
      <c r="I2343">
        <f>16-INDEX(STANDINGS_ERA[],MATCH(Table1[[#This Row],[COMBINED]],STANDINGS_ERA[COMBINED],0),COLUMN(STANDINGS_ERA[PLACE IN LEAGUE]))</f>
        <v>2</v>
      </c>
      <c r="J2343">
        <f>16-INDEX(STANDINGS_WHIP[],MATCH(Table1[[#This Row],[COMBINED]],STANDINGS_WHIP[COMBINED],0),COLUMN(STANDINGS_WHIP[PLACE IN LEAGUE]))</f>
        <v>4</v>
      </c>
      <c r="K2343">
        <f>16-INDEX(STANDINGS_W[],MATCH(Table1[[#This Row],[COMBINED]],STANDINGS_W[COMBINED],0),COLUMN(STANDINGS_W[PLACE IN LEAGUE]))</f>
        <v>7</v>
      </c>
      <c r="L2343">
        <f>16-INDEX(STANDINGS_K[],MATCH(Table1[[#This Row],[COMBINED]],STANDINGS_K[COMBINED],0),COLUMN(STANDINGS_K[PLACE IN LEAGUE]))</f>
        <v>14</v>
      </c>
      <c r="M2343">
        <f>16-INDEX(STANDINGS_SV[],MATCH(Table1[[#This Row],[COMBINED]],STANDINGS_SV[COMBINED],0),COLUMN(STANDINGS_SV[PLACE IN LEAGUE]))</f>
        <v>4</v>
      </c>
      <c r="N2343">
        <f>SUM(Table1[[#This Row],[BA]:[SV]])</f>
        <v>56</v>
      </c>
      <c r="O2343">
        <v>13</v>
      </c>
    </row>
    <row r="2344" spans="1:15" x14ac:dyDescent="0.25">
      <c r="A2344" t="s">
        <v>2302</v>
      </c>
      <c r="B2344" t="s">
        <v>2296</v>
      </c>
      <c r="C2344" t="str">
        <f>Table1[[#This Row],[League]]&amp;Table1[[#This Row],[Team]]</f>
        <v>$150 Draft Champions Mar 03 1:00 pm Lg.3815Diamond Doctors</v>
      </c>
      <c r="D2344">
        <f>16-INDEX(STANDINGS_BA[],MATCH(Table1[[#This Row],[COMBINED]],STANDINGS_BA[COMBINED],0),COLUMN(STANDINGS_BA[PLACE IN LEAGUE]))</f>
        <v>8</v>
      </c>
      <c r="E2344">
        <f>16-INDEX(STANDINGS_R[],MATCH(Table1[[#This Row],[COMBINED]],STANDINGS_R[COMBINED],0),COLUMN(STANDINGS_R[PLACE IN LEAGUE]))</f>
        <v>1</v>
      </c>
      <c r="F2344">
        <f>16-INDEX(STANDINGS_HR[],MATCH(Table1[[#This Row],[COMBINED]],STANDINGS_HR[COMBINED],0),COLUMN(STANDINGS_HR[PLACE IN LEAGUE]))</f>
        <v>2</v>
      </c>
      <c r="G2344">
        <f>16-INDEX(STANDINGS_RBI[],MATCH(Table1[[#This Row],[COMBINED]],STANDINGS_RBI[COMBINED],0),COLUMN(STANDINGS_RBI[PLACE IN LEAGUE]))</f>
        <v>1</v>
      </c>
      <c r="H2344">
        <f>16-INDEX(STANDINGS_SB[],MATCH(Table1[[#This Row],[COMBINED]],STANDINGS_SB[COMBINED],0),COLUMN(STANDINGS_SB[PLACE IN LEAGUE]))</f>
        <v>7</v>
      </c>
      <c r="I2344">
        <f>16-INDEX(STANDINGS_ERA[],MATCH(Table1[[#This Row],[COMBINED]],STANDINGS_ERA[COMBINED],0),COLUMN(STANDINGS_ERA[PLACE IN LEAGUE]))</f>
        <v>8</v>
      </c>
      <c r="J2344">
        <f>16-INDEX(STANDINGS_WHIP[],MATCH(Table1[[#This Row],[COMBINED]],STANDINGS_WHIP[COMBINED],0),COLUMN(STANDINGS_WHIP[PLACE IN LEAGUE]))</f>
        <v>8</v>
      </c>
      <c r="K2344">
        <f>16-INDEX(STANDINGS_W[],MATCH(Table1[[#This Row],[COMBINED]],STANDINGS_W[COMBINED],0),COLUMN(STANDINGS_W[PLACE IN LEAGUE]))</f>
        <v>8</v>
      </c>
      <c r="L2344">
        <f>16-INDEX(STANDINGS_K[],MATCH(Table1[[#This Row],[COMBINED]],STANDINGS_K[COMBINED],0),COLUMN(STANDINGS_K[PLACE IN LEAGUE]))</f>
        <v>7</v>
      </c>
      <c r="M2344">
        <f>16-INDEX(STANDINGS_SV[],MATCH(Table1[[#This Row],[COMBINED]],STANDINGS_SV[COMBINED],0),COLUMN(STANDINGS_SV[PLACE IN LEAGUE]))</f>
        <v>1</v>
      </c>
      <c r="N2344">
        <f>SUM(Table1[[#This Row],[BA]:[SV]])</f>
        <v>51</v>
      </c>
      <c r="O2344">
        <v>14</v>
      </c>
    </row>
    <row r="2345" spans="1:15" x14ac:dyDescent="0.25">
      <c r="A2345" t="s">
        <v>215</v>
      </c>
      <c r="B2345" t="s">
        <v>2296</v>
      </c>
      <c r="C2345" t="str">
        <f>Table1[[#This Row],[League]]&amp;Table1[[#This Row],[Team]]</f>
        <v>$150 Draft Champions Mar 03 1:00 pm Lg.3815No Motto</v>
      </c>
      <c r="D2345">
        <f>16-INDEX(STANDINGS_BA[],MATCH(Table1[[#This Row],[COMBINED]],STANDINGS_BA[COMBINED],0),COLUMN(STANDINGS_BA[PLACE IN LEAGUE]))</f>
        <v>5</v>
      </c>
      <c r="E2345">
        <f>16-INDEX(STANDINGS_R[],MATCH(Table1[[#This Row],[COMBINED]],STANDINGS_R[COMBINED],0),COLUMN(STANDINGS_R[PLACE IN LEAGUE]))</f>
        <v>4</v>
      </c>
      <c r="F2345">
        <f>16-INDEX(STANDINGS_HR[],MATCH(Table1[[#This Row],[COMBINED]],STANDINGS_HR[COMBINED],0),COLUMN(STANDINGS_HR[PLACE IN LEAGUE]))</f>
        <v>6</v>
      </c>
      <c r="G2345">
        <f>16-INDEX(STANDINGS_RBI[],MATCH(Table1[[#This Row],[COMBINED]],STANDINGS_RBI[COMBINED],0),COLUMN(STANDINGS_RBI[PLACE IN LEAGUE]))</f>
        <v>5</v>
      </c>
      <c r="H2345">
        <f>16-INDEX(STANDINGS_SB[],MATCH(Table1[[#This Row],[COMBINED]],STANDINGS_SB[COMBINED],0),COLUMN(STANDINGS_SB[PLACE IN LEAGUE]))</f>
        <v>1</v>
      </c>
      <c r="I2345">
        <f>16-INDEX(STANDINGS_ERA[],MATCH(Table1[[#This Row],[COMBINED]],STANDINGS_ERA[COMBINED],0),COLUMN(STANDINGS_ERA[PLACE IN LEAGUE]))</f>
        <v>6</v>
      </c>
      <c r="J2345">
        <f>16-INDEX(STANDINGS_WHIP[],MATCH(Table1[[#This Row],[COMBINED]],STANDINGS_WHIP[COMBINED],0),COLUMN(STANDINGS_WHIP[PLACE IN LEAGUE]))</f>
        <v>3</v>
      </c>
      <c r="K2345">
        <f>16-INDEX(STANDINGS_W[],MATCH(Table1[[#This Row],[COMBINED]],STANDINGS_W[COMBINED],0),COLUMN(STANDINGS_W[PLACE IN LEAGUE]))</f>
        <v>3</v>
      </c>
      <c r="L2345">
        <f>16-INDEX(STANDINGS_K[],MATCH(Table1[[#This Row],[COMBINED]],STANDINGS_K[COMBINED],0),COLUMN(STANDINGS_K[PLACE IN LEAGUE]))</f>
        <v>4</v>
      </c>
      <c r="M2345">
        <f>16-INDEX(STANDINGS_SV[],MATCH(Table1[[#This Row],[COMBINED]],STANDINGS_SV[COMBINED],0),COLUMN(STANDINGS_SV[PLACE IN LEAGUE]))</f>
        <v>13</v>
      </c>
      <c r="N2345">
        <f>SUM(Table1[[#This Row],[BA]:[SV]])</f>
        <v>50</v>
      </c>
      <c r="O2345">
        <v>15</v>
      </c>
    </row>
    <row r="2346" spans="1:15" x14ac:dyDescent="0.25">
      <c r="A2346" t="s">
        <v>240</v>
      </c>
      <c r="B2346" t="s">
        <v>2308</v>
      </c>
      <c r="C2346" t="str">
        <f>Table1[[#This Row],[League]]&amp;Table1[[#This Row],[Team]]</f>
        <v>$150 Draft Champions Mar 04 1:00 pm Lg.3819Team Skowron</v>
      </c>
      <c r="D2346">
        <f>16-INDEX(STANDINGS_BA[],MATCH(Table1[[#This Row],[COMBINED]],STANDINGS_BA[COMBINED],0),COLUMN(STANDINGS_BA[PLACE IN LEAGUE]))</f>
        <v>13</v>
      </c>
      <c r="E2346">
        <f>16-INDEX(STANDINGS_R[],MATCH(Table1[[#This Row],[COMBINED]],STANDINGS_R[COMBINED],0),COLUMN(STANDINGS_R[PLACE IN LEAGUE]))</f>
        <v>12</v>
      </c>
      <c r="F2346">
        <f>16-INDEX(STANDINGS_HR[],MATCH(Table1[[#This Row],[COMBINED]],STANDINGS_HR[COMBINED],0),COLUMN(STANDINGS_HR[PLACE IN LEAGUE]))</f>
        <v>15</v>
      </c>
      <c r="G2346">
        <f>16-INDEX(STANDINGS_RBI[],MATCH(Table1[[#This Row],[COMBINED]],STANDINGS_RBI[COMBINED],0),COLUMN(STANDINGS_RBI[PLACE IN LEAGUE]))</f>
        <v>15</v>
      </c>
      <c r="H2346">
        <f>16-INDEX(STANDINGS_SB[],MATCH(Table1[[#This Row],[COMBINED]],STANDINGS_SB[COMBINED],0),COLUMN(STANDINGS_SB[PLACE IN LEAGUE]))</f>
        <v>10</v>
      </c>
      <c r="I2346">
        <f>16-INDEX(STANDINGS_ERA[],MATCH(Table1[[#This Row],[COMBINED]],STANDINGS_ERA[COMBINED],0),COLUMN(STANDINGS_ERA[PLACE IN LEAGUE]))</f>
        <v>7</v>
      </c>
      <c r="J2346">
        <f>16-INDEX(STANDINGS_WHIP[],MATCH(Table1[[#This Row],[COMBINED]],STANDINGS_WHIP[COMBINED],0),COLUMN(STANDINGS_WHIP[PLACE IN LEAGUE]))</f>
        <v>9</v>
      </c>
      <c r="K2346">
        <f>16-INDEX(STANDINGS_W[],MATCH(Table1[[#This Row],[COMBINED]],STANDINGS_W[COMBINED],0),COLUMN(STANDINGS_W[PLACE IN LEAGUE]))</f>
        <v>6</v>
      </c>
      <c r="L2346">
        <f>16-INDEX(STANDINGS_K[],MATCH(Table1[[#This Row],[COMBINED]],STANDINGS_K[COMBINED],0),COLUMN(STANDINGS_K[PLACE IN LEAGUE]))</f>
        <v>15</v>
      </c>
      <c r="M2346">
        <f>16-INDEX(STANDINGS_SV[],MATCH(Table1[[#This Row],[COMBINED]],STANDINGS_SV[COMBINED],0),COLUMN(STANDINGS_SV[PLACE IN LEAGUE]))</f>
        <v>4</v>
      </c>
      <c r="N2346">
        <f>SUM(Table1[[#This Row],[BA]:[SV]])</f>
        <v>106</v>
      </c>
      <c r="O2346">
        <v>1</v>
      </c>
    </row>
    <row r="2347" spans="1:15" x14ac:dyDescent="0.25">
      <c r="A2347" t="s">
        <v>273</v>
      </c>
      <c r="B2347" t="s">
        <v>2308</v>
      </c>
      <c r="C2347" t="str">
        <f>Table1[[#This Row],[League]]&amp;Table1[[#This Row],[Team]]</f>
        <v>$150 Draft Champions Mar 04 1:00 pm Lg.3819smackers IX</v>
      </c>
      <c r="D2347">
        <f>16-INDEX(STANDINGS_BA[],MATCH(Table1[[#This Row],[COMBINED]],STANDINGS_BA[COMBINED],0),COLUMN(STANDINGS_BA[PLACE IN LEAGUE]))</f>
        <v>8</v>
      </c>
      <c r="E2347">
        <f>16-INDEX(STANDINGS_R[],MATCH(Table1[[#This Row],[COMBINED]],STANDINGS_R[COMBINED],0),COLUMN(STANDINGS_R[PLACE IN LEAGUE]))</f>
        <v>15</v>
      </c>
      <c r="F2347">
        <f>16-INDEX(STANDINGS_HR[],MATCH(Table1[[#This Row],[COMBINED]],STANDINGS_HR[COMBINED],0),COLUMN(STANDINGS_HR[PLACE IN LEAGUE]))</f>
        <v>12</v>
      </c>
      <c r="G2347">
        <f>16-INDEX(STANDINGS_RBI[],MATCH(Table1[[#This Row],[COMBINED]],STANDINGS_RBI[COMBINED],0),COLUMN(STANDINGS_RBI[PLACE IN LEAGUE]))</f>
        <v>14</v>
      </c>
      <c r="H2347">
        <f>16-INDEX(STANDINGS_SB[],MATCH(Table1[[#This Row],[COMBINED]],STANDINGS_SB[COMBINED],0),COLUMN(STANDINGS_SB[PLACE IN LEAGUE]))</f>
        <v>6</v>
      </c>
      <c r="I2347">
        <f>16-INDEX(STANDINGS_ERA[],MATCH(Table1[[#This Row],[COMBINED]],STANDINGS_ERA[COMBINED],0),COLUMN(STANDINGS_ERA[PLACE IN LEAGUE]))</f>
        <v>14</v>
      </c>
      <c r="J2347">
        <f>16-INDEX(STANDINGS_WHIP[],MATCH(Table1[[#This Row],[COMBINED]],STANDINGS_WHIP[COMBINED],0),COLUMN(STANDINGS_WHIP[PLACE IN LEAGUE]))</f>
        <v>13</v>
      </c>
      <c r="K2347">
        <f>16-INDEX(STANDINGS_W[],MATCH(Table1[[#This Row],[COMBINED]],STANDINGS_W[COMBINED],0),COLUMN(STANDINGS_W[PLACE IN LEAGUE]))</f>
        <v>1</v>
      </c>
      <c r="L2347">
        <f>16-INDEX(STANDINGS_K[],MATCH(Table1[[#This Row],[COMBINED]],STANDINGS_K[COMBINED],0),COLUMN(STANDINGS_K[PLACE IN LEAGUE]))</f>
        <v>3</v>
      </c>
      <c r="M2347">
        <f>16-INDEX(STANDINGS_SV[],MATCH(Table1[[#This Row],[COMBINED]],STANDINGS_SV[COMBINED],0),COLUMN(STANDINGS_SV[PLACE IN LEAGUE]))</f>
        <v>15</v>
      </c>
      <c r="N2347">
        <f>SUM(Table1[[#This Row],[BA]:[SV]])</f>
        <v>101</v>
      </c>
      <c r="O2347">
        <v>2</v>
      </c>
    </row>
    <row r="2348" spans="1:15" x14ac:dyDescent="0.25">
      <c r="A2348" t="s">
        <v>83</v>
      </c>
      <c r="B2348" t="s">
        <v>2308</v>
      </c>
      <c r="C2348" t="str">
        <f>Table1[[#This Row],[League]]&amp;Table1[[#This Row],[Team]]</f>
        <v>$150 Draft Champions Mar 04 1:00 pm Lg.3819Tdot Tanks 2</v>
      </c>
      <c r="D2348">
        <f>16-INDEX(STANDINGS_BA[],MATCH(Table1[[#This Row],[COMBINED]],STANDINGS_BA[COMBINED],0),COLUMN(STANDINGS_BA[PLACE IN LEAGUE]))</f>
        <v>7</v>
      </c>
      <c r="E2348">
        <f>16-INDEX(STANDINGS_R[],MATCH(Table1[[#This Row],[COMBINED]],STANDINGS_R[COMBINED],0),COLUMN(STANDINGS_R[PLACE IN LEAGUE]))</f>
        <v>14</v>
      </c>
      <c r="F2348">
        <f>16-INDEX(STANDINGS_HR[],MATCH(Table1[[#This Row],[COMBINED]],STANDINGS_HR[COMBINED],0),COLUMN(STANDINGS_HR[PLACE IN LEAGUE]))</f>
        <v>9</v>
      </c>
      <c r="G2348">
        <f>16-INDEX(STANDINGS_RBI[],MATCH(Table1[[#This Row],[COMBINED]],STANDINGS_RBI[COMBINED],0),COLUMN(STANDINGS_RBI[PLACE IN LEAGUE]))</f>
        <v>9</v>
      </c>
      <c r="H2348">
        <f>16-INDEX(STANDINGS_SB[],MATCH(Table1[[#This Row],[COMBINED]],STANDINGS_SB[COMBINED],0),COLUMN(STANDINGS_SB[PLACE IN LEAGUE]))</f>
        <v>15</v>
      </c>
      <c r="I2348">
        <f>16-INDEX(STANDINGS_ERA[],MATCH(Table1[[#This Row],[COMBINED]],STANDINGS_ERA[COMBINED],0),COLUMN(STANDINGS_ERA[PLACE IN LEAGUE]))</f>
        <v>10</v>
      </c>
      <c r="J2348">
        <f>16-INDEX(STANDINGS_WHIP[],MATCH(Table1[[#This Row],[COMBINED]],STANDINGS_WHIP[COMBINED],0),COLUMN(STANDINGS_WHIP[PLACE IN LEAGUE]))</f>
        <v>6</v>
      </c>
      <c r="K2348">
        <f>16-INDEX(STANDINGS_W[],MATCH(Table1[[#This Row],[COMBINED]],STANDINGS_W[COMBINED],0),COLUMN(STANDINGS_W[PLACE IN LEAGUE]))</f>
        <v>5</v>
      </c>
      <c r="L2348">
        <f>16-INDEX(STANDINGS_K[],MATCH(Table1[[#This Row],[COMBINED]],STANDINGS_K[COMBINED],0),COLUMN(STANDINGS_K[PLACE IN LEAGUE]))</f>
        <v>11</v>
      </c>
      <c r="M2348">
        <f>16-INDEX(STANDINGS_SV[],MATCH(Table1[[#This Row],[COMBINED]],STANDINGS_SV[COMBINED],0),COLUMN(STANDINGS_SV[PLACE IN LEAGUE]))</f>
        <v>11</v>
      </c>
      <c r="N2348">
        <f>SUM(Table1[[#This Row],[BA]:[SV]])</f>
        <v>97</v>
      </c>
      <c r="O2348">
        <v>3</v>
      </c>
    </row>
    <row r="2349" spans="1:15" x14ac:dyDescent="0.25">
      <c r="A2349" t="s">
        <v>2309</v>
      </c>
      <c r="B2349" t="s">
        <v>2308</v>
      </c>
      <c r="C2349" t="str">
        <f>Table1[[#This Row],[League]]&amp;Table1[[#This Row],[Team]]</f>
        <v>$150 Draft Champions Mar 04 1:00 pm Lg.3819Fireballers</v>
      </c>
      <c r="D2349">
        <f>16-INDEX(STANDINGS_BA[],MATCH(Table1[[#This Row],[COMBINED]],STANDINGS_BA[COMBINED],0),COLUMN(STANDINGS_BA[PLACE IN LEAGUE]))</f>
        <v>14</v>
      </c>
      <c r="E2349">
        <f>16-INDEX(STANDINGS_R[],MATCH(Table1[[#This Row],[COMBINED]],STANDINGS_R[COMBINED],0),COLUMN(STANDINGS_R[PLACE IN LEAGUE]))</f>
        <v>7</v>
      </c>
      <c r="F2349">
        <f>16-INDEX(STANDINGS_HR[],MATCH(Table1[[#This Row],[COMBINED]],STANDINGS_HR[COMBINED],0),COLUMN(STANDINGS_HR[PLACE IN LEAGUE]))</f>
        <v>6</v>
      </c>
      <c r="G2349">
        <f>16-INDEX(STANDINGS_RBI[],MATCH(Table1[[#This Row],[COMBINED]],STANDINGS_RBI[COMBINED],0),COLUMN(STANDINGS_RBI[PLACE IN LEAGUE]))</f>
        <v>8</v>
      </c>
      <c r="H2349">
        <f>16-INDEX(STANDINGS_SB[],MATCH(Table1[[#This Row],[COMBINED]],STANDINGS_SB[COMBINED],0),COLUMN(STANDINGS_SB[PLACE IN LEAGUE]))</f>
        <v>7</v>
      </c>
      <c r="I2349">
        <f>16-INDEX(STANDINGS_ERA[],MATCH(Table1[[#This Row],[COMBINED]],STANDINGS_ERA[COMBINED],0),COLUMN(STANDINGS_ERA[PLACE IN LEAGUE]))</f>
        <v>8</v>
      </c>
      <c r="J2349">
        <f>16-INDEX(STANDINGS_WHIP[],MATCH(Table1[[#This Row],[COMBINED]],STANDINGS_WHIP[COMBINED],0),COLUMN(STANDINGS_WHIP[PLACE IN LEAGUE]))</f>
        <v>10</v>
      </c>
      <c r="K2349">
        <f>16-INDEX(STANDINGS_W[],MATCH(Table1[[#This Row],[COMBINED]],STANDINGS_W[COMBINED],0),COLUMN(STANDINGS_W[PLACE IN LEAGUE]))</f>
        <v>15</v>
      </c>
      <c r="L2349">
        <f>16-INDEX(STANDINGS_K[],MATCH(Table1[[#This Row],[COMBINED]],STANDINGS_K[COMBINED],0),COLUMN(STANDINGS_K[PLACE IN LEAGUE]))</f>
        <v>13</v>
      </c>
      <c r="M2349">
        <f>16-INDEX(STANDINGS_SV[],MATCH(Table1[[#This Row],[COMBINED]],STANDINGS_SV[COMBINED],0),COLUMN(STANDINGS_SV[PLACE IN LEAGUE]))</f>
        <v>5</v>
      </c>
      <c r="N2349">
        <f>SUM(Table1[[#This Row],[BA]:[SV]])</f>
        <v>93</v>
      </c>
      <c r="O2349">
        <v>4</v>
      </c>
    </row>
    <row r="2350" spans="1:15" x14ac:dyDescent="0.25">
      <c r="A2350" t="s">
        <v>2312</v>
      </c>
      <c r="B2350" t="s">
        <v>2308</v>
      </c>
      <c r="C2350" t="str">
        <f>Table1[[#This Row],[League]]&amp;Table1[[#This Row],[Team]]</f>
        <v>$150 Draft Champions Mar 04 1:00 pm Lg.3819elpollus</v>
      </c>
      <c r="D2350">
        <f>16-INDEX(STANDINGS_BA[],MATCH(Table1[[#This Row],[COMBINED]],STANDINGS_BA[COMBINED],0),COLUMN(STANDINGS_BA[PLACE IN LEAGUE]))</f>
        <v>9</v>
      </c>
      <c r="E2350">
        <f>16-INDEX(STANDINGS_R[],MATCH(Table1[[#This Row],[COMBINED]],STANDINGS_R[COMBINED],0),COLUMN(STANDINGS_R[PLACE IN LEAGUE]))</f>
        <v>10</v>
      </c>
      <c r="F2350">
        <f>16-INDEX(STANDINGS_HR[],MATCH(Table1[[#This Row],[COMBINED]],STANDINGS_HR[COMBINED],0),COLUMN(STANDINGS_HR[PLACE IN LEAGUE]))</f>
        <v>11</v>
      </c>
      <c r="G2350">
        <f>16-INDEX(STANDINGS_RBI[],MATCH(Table1[[#This Row],[COMBINED]],STANDINGS_RBI[COMBINED],0),COLUMN(STANDINGS_RBI[PLACE IN LEAGUE]))</f>
        <v>10</v>
      </c>
      <c r="H2350">
        <f>16-INDEX(STANDINGS_SB[],MATCH(Table1[[#This Row],[COMBINED]],STANDINGS_SB[COMBINED],0),COLUMN(STANDINGS_SB[PLACE IN LEAGUE]))</f>
        <v>13</v>
      </c>
      <c r="I2350">
        <f>16-INDEX(STANDINGS_ERA[],MATCH(Table1[[#This Row],[COMBINED]],STANDINGS_ERA[COMBINED],0),COLUMN(STANDINGS_ERA[PLACE IN LEAGUE]))</f>
        <v>5</v>
      </c>
      <c r="J2350">
        <f>16-INDEX(STANDINGS_WHIP[],MATCH(Table1[[#This Row],[COMBINED]],STANDINGS_WHIP[COMBINED],0),COLUMN(STANDINGS_WHIP[PLACE IN LEAGUE]))</f>
        <v>8</v>
      </c>
      <c r="K2350">
        <f>16-INDEX(STANDINGS_W[],MATCH(Table1[[#This Row],[COMBINED]],STANDINGS_W[COMBINED],0),COLUMN(STANDINGS_W[PLACE IN LEAGUE]))</f>
        <v>7</v>
      </c>
      <c r="L2350">
        <f>16-INDEX(STANDINGS_K[],MATCH(Table1[[#This Row],[COMBINED]],STANDINGS_K[COMBINED],0),COLUMN(STANDINGS_K[PLACE IN LEAGUE]))</f>
        <v>4</v>
      </c>
      <c r="M2350">
        <f>16-INDEX(STANDINGS_SV[],MATCH(Table1[[#This Row],[COMBINED]],STANDINGS_SV[COMBINED],0),COLUMN(STANDINGS_SV[PLACE IN LEAGUE]))</f>
        <v>14</v>
      </c>
      <c r="N2350">
        <f>SUM(Table1[[#This Row],[BA]:[SV]])</f>
        <v>91</v>
      </c>
      <c r="O2350">
        <v>5</v>
      </c>
    </row>
    <row r="2351" spans="1:15" x14ac:dyDescent="0.25">
      <c r="A2351" t="s">
        <v>2307</v>
      </c>
      <c r="B2351" t="s">
        <v>2308</v>
      </c>
      <c r="C2351" t="str">
        <f>Table1[[#This Row],[League]]&amp;Table1[[#This Row],[Team]]</f>
        <v>$150 Draft Champions Mar 04 1:00 pm Lg.3819Lento's Pizzeria</v>
      </c>
      <c r="D2351">
        <f>16-INDEX(STANDINGS_BA[],MATCH(Table1[[#This Row],[COMBINED]],STANDINGS_BA[COMBINED],0),COLUMN(STANDINGS_BA[PLACE IN LEAGUE]))</f>
        <v>15</v>
      </c>
      <c r="E2351">
        <f>16-INDEX(STANDINGS_R[],MATCH(Table1[[#This Row],[COMBINED]],STANDINGS_R[COMBINED],0),COLUMN(STANDINGS_R[PLACE IN LEAGUE]))</f>
        <v>11</v>
      </c>
      <c r="F2351">
        <f>16-INDEX(STANDINGS_HR[],MATCH(Table1[[#This Row],[COMBINED]],STANDINGS_HR[COMBINED],0),COLUMN(STANDINGS_HR[PLACE IN LEAGUE]))</f>
        <v>10</v>
      </c>
      <c r="G2351">
        <f>16-INDEX(STANDINGS_RBI[],MATCH(Table1[[#This Row],[COMBINED]],STANDINGS_RBI[COMBINED],0),COLUMN(STANDINGS_RBI[PLACE IN LEAGUE]))</f>
        <v>11</v>
      </c>
      <c r="H2351">
        <f>16-INDEX(STANDINGS_SB[],MATCH(Table1[[#This Row],[COMBINED]],STANDINGS_SB[COMBINED],0),COLUMN(STANDINGS_SB[PLACE IN LEAGUE]))</f>
        <v>11</v>
      </c>
      <c r="I2351">
        <f>16-INDEX(STANDINGS_ERA[],MATCH(Table1[[#This Row],[COMBINED]],STANDINGS_ERA[COMBINED],0),COLUMN(STANDINGS_ERA[PLACE IN LEAGUE]))</f>
        <v>4</v>
      </c>
      <c r="J2351">
        <f>16-INDEX(STANDINGS_WHIP[],MATCH(Table1[[#This Row],[COMBINED]],STANDINGS_WHIP[COMBINED],0),COLUMN(STANDINGS_WHIP[PLACE IN LEAGUE]))</f>
        <v>7</v>
      </c>
      <c r="K2351">
        <f>16-INDEX(STANDINGS_W[],MATCH(Table1[[#This Row],[COMBINED]],STANDINGS_W[COMBINED],0),COLUMN(STANDINGS_W[PLACE IN LEAGUE]))</f>
        <v>2</v>
      </c>
      <c r="L2351">
        <f>16-INDEX(STANDINGS_K[],MATCH(Table1[[#This Row],[COMBINED]],STANDINGS_K[COMBINED],0),COLUMN(STANDINGS_K[PLACE IN LEAGUE]))</f>
        <v>5</v>
      </c>
      <c r="M2351">
        <f>16-INDEX(STANDINGS_SV[],MATCH(Table1[[#This Row],[COMBINED]],STANDINGS_SV[COMBINED],0),COLUMN(STANDINGS_SV[PLACE IN LEAGUE]))</f>
        <v>6</v>
      </c>
      <c r="N2351">
        <f>SUM(Table1[[#This Row],[BA]:[SV]])</f>
        <v>82</v>
      </c>
      <c r="O2351">
        <v>6</v>
      </c>
    </row>
    <row r="2352" spans="1:15" x14ac:dyDescent="0.25">
      <c r="A2352" t="s">
        <v>2310</v>
      </c>
      <c r="B2352" t="s">
        <v>2308</v>
      </c>
      <c r="C2352" t="str">
        <f>Table1[[#This Row],[League]]&amp;Table1[[#This Row],[Team]]</f>
        <v>$150 Draft Champions Mar 04 1:00 pm Lg.3819Buck Off</v>
      </c>
      <c r="D2352">
        <f>16-INDEX(STANDINGS_BA[],MATCH(Table1[[#This Row],[COMBINED]],STANDINGS_BA[COMBINED],0),COLUMN(STANDINGS_BA[PLACE IN LEAGUE]))</f>
        <v>12</v>
      </c>
      <c r="E2352">
        <f>16-INDEX(STANDINGS_R[],MATCH(Table1[[#This Row],[COMBINED]],STANDINGS_R[COMBINED],0),COLUMN(STANDINGS_R[PLACE IN LEAGUE]))</f>
        <v>3</v>
      </c>
      <c r="F2352">
        <f>16-INDEX(STANDINGS_HR[],MATCH(Table1[[#This Row],[COMBINED]],STANDINGS_HR[COMBINED],0),COLUMN(STANDINGS_HR[PLACE IN LEAGUE]))</f>
        <v>1</v>
      </c>
      <c r="G2352">
        <f>16-INDEX(STANDINGS_RBI[],MATCH(Table1[[#This Row],[COMBINED]],STANDINGS_RBI[COMBINED],0),COLUMN(STANDINGS_RBI[PLACE IN LEAGUE]))</f>
        <v>4</v>
      </c>
      <c r="H2352">
        <f>16-INDEX(STANDINGS_SB[],MATCH(Table1[[#This Row],[COMBINED]],STANDINGS_SB[COMBINED],0),COLUMN(STANDINGS_SB[PLACE IN LEAGUE]))</f>
        <v>1</v>
      </c>
      <c r="I2352">
        <f>16-INDEX(STANDINGS_ERA[],MATCH(Table1[[#This Row],[COMBINED]],STANDINGS_ERA[COMBINED],0),COLUMN(STANDINGS_ERA[PLACE IN LEAGUE]))</f>
        <v>15</v>
      </c>
      <c r="J2352">
        <f>16-INDEX(STANDINGS_WHIP[],MATCH(Table1[[#This Row],[COMBINED]],STANDINGS_WHIP[COMBINED],0),COLUMN(STANDINGS_WHIP[PLACE IN LEAGUE]))</f>
        <v>15</v>
      </c>
      <c r="K2352">
        <f>16-INDEX(STANDINGS_W[],MATCH(Table1[[#This Row],[COMBINED]],STANDINGS_W[COMBINED],0),COLUMN(STANDINGS_W[PLACE IN LEAGUE]))</f>
        <v>14</v>
      </c>
      <c r="L2352">
        <f>16-INDEX(STANDINGS_K[],MATCH(Table1[[#This Row],[COMBINED]],STANDINGS_K[COMBINED],0),COLUMN(STANDINGS_K[PLACE IN LEAGUE]))</f>
        <v>8</v>
      </c>
      <c r="M2352">
        <f>16-INDEX(STANDINGS_SV[],MATCH(Table1[[#This Row],[COMBINED]],STANDINGS_SV[COMBINED],0),COLUMN(STANDINGS_SV[PLACE IN LEAGUE]))</f>
        <v>9</v>
      </c>
      <c r="N2352">
        <f>SUM(Table1[[#This Row],[BA]:[SV]])</f>
        <v>82</v>
      </c>
      <c r="O2352">
        <v>7</v>
      </c>
    </row>
    <row r="2353" spans="1:15" x14ac:dyDescent="0.25">
      <c r="A2353" t="s">
        <v>2314</v>
      </c>
      <c r="B2353" t="s">
        <v>2308</v>
      </c>
      <c r="C2353" t="str">
        <f>Table1[[#This Row],[League]]&amp;Table1[[#This Row],[Team]]</f>
        <v>$150 Draft Champions Mar 04 1:00 pm Lg.3819The Badabings</v>
      </c>
      <c r="D2353">
        <f>16-INDEX(STANDINGS_BA[],MATCH(Table1[[#This Row],[COMBINED]],STANDINGS_BA[COMBINED],0),COLUMN(STANDINGS_BA[PLACE IN LEAGUE]))</f>
        <v>4</v>
      </c>
      <c r="E2353">
        <f>16-INDEX(STANDINGS_R[],MATCH(Table1[[#This Row],[COMBINED]],STANDINGS_R[COMBINED],0),COLUMN(STANDINGS_R[PLACE IN LEAGUE]))</f>
        <v>8</v>
      </c>
      <c r="F2353">
        <f>16-INDEX(STANDINGS_HR[],MATCH(Table1[[#This Row],[COMBINED]],STANDINGS_HR[COMBINED],0),COLUMN(STANDINGS_HR[PLACE IN LEAGUE]))</f>
        <v>14</v>
      </c>
      <c r="G2353">
        <f>16-INDEX(STANDINGS_RBI[],MATCH(Table1[[#This Row],[COMBINED]],STANDINGS_RBI[COMBINED],0),COLUMN(STANDINGS_RBI[PLACE IN LEAGUE]))</f>
        <v>12</v>
      </c>
      <c r="H2353">
        <f>16-INDEX(STANDINGS_SB[],MATCH(Table1[[#This Row],[COMBINED]],STANDINGS_SB[COMBINED],0),COLUMN(STANDINGS_SB[PLACE IN LEAGUE]))</f>
        <v>3</v>
      </c>
      <c r="I2353">
        <f>16-INDEX(STANDINGS_ERA[],MATCH(Table1[[#This Row],[COMBINED]],STANDINGS_ERA[COMBINED],0),COLUMN(STANDINGS_ERA[PLACE IN LEAGUE]))</f>
        <v>12</v>
      </c>
      <c r="J2353">
        <f>16-INDEX(STANDINGS_WHIP[],MATCH(Table1[[#This Row],[COMBINED]],STANDINGS_WHIP[COMBINED],0),COLUMN(STANDINGS_WHIP[PLACE IN LEAGUE]))</f>
        <v>5</v>
      </c>
      <c r="K2353">
        <f>16-INDEX(STANDINGS_W[],MATCH(Table1[[#This Row],[COMBINED]],STANDINGS_W[COMBINED],0),COLUMN(STANDINGS_W[PLACE IN LEAGUE]))</f>
        <v>4</v>
      </c>
      <c r="L2353">
        <f>16-INDEX(STANDINGS_K[],MATCH(Table1[[#This Row],[COMBINED]],STANDINGS_K[COMBINED],0),COLUMN(STANDINGS_K[PLACE IN LEAGUE]))</f>
        <v>7</v>
      </c>
      <c r="M2353">
        <f>16-INDEX(STANDINGS_SV[],MATCH(Table1[[#This Row],[COMBINED]],STANDINGS_SV[COMBINED],0),COLUMN(STANDINGS_SV[PLACE IN LEAGUE]))</f>
        <v>13</v>
      </c>
      <c r="N2353">
        <f>SUM(Table1[[#This Row],[BA]:[SV]])</f>
        <v>82</v>
      </c>
      <c r="O2353">
        <v>8</v>
      </c>
    </row>
    <row r="2354" spans="1:15" x14ac:dyDescent="0.25">
      <c r="A2354" t="s">
        <v>2311</v>
      </c>
      <c r="B2354" t="s">
        <v>2308</v>
      </c>
      <c r="C2354" t="str">
        <f>Table1[[#This Row],[League]]&amp;Table1[[#This Row],[Team]]</f>
        <v>$150 Draft Champions Mar 04 1:00 pm Lg.3819Killebrew</v>
      </c>
      <c r="D2354">
        <f>16-INDEX(STANDINGS_BA[],MATCH(Table1[[#This Row],[COMBINED]],STANDINGS_BA[COMBINED],0),COLUMN(STANDINGS_BA[PLACE IN LEAGUE]))</f>
        <v>10</v>
      </c>
      <c r="E2354">
        <f>16-INDEX(STANDINGS_R[],MATCH(Table1[[#This Row],[COMBINED]],STANDINGS_R[COMBINED],0),COLUMN(STANDINGS_R[PLACE IN LEAGUE]))</f>
        <v>9</v>
      </c>
      <c r="F2354">
        <f>16-INDEX(STANDINGS_HR[],MATCH(Table1[[#This Row],[COMBINED]],STANDINGS_HR[COMBINED],0),COLUMN(STANDINGS_HR[PLACE IN LEAGUE]))</f>
        <v>8</v>
      </c>
      <c r="G2354">
        <f>16-INDEX(STANDINGS_RBI[],MATCH(Table1[[#This Row],[COMBINED]],STANDINGS_RBI[COMBINED],0),COLUMN(STANDINGS_RBI[PLACE IN LEAGUE]))</f>
        <v>6</v>
      </c>
      <c r="H2354">
        <f>16-INDEX(STANDINGS_SB[],MATCH(Table1[[#This Row],[COMBINED]],STANDINGS_SB[COMBINED],0),COLUMN(STANDINGS_SB[PLACE IN LEAGUE]))</f>
        <v>12</v>
      </c>
      <c r="I2354">
        <f>16-INDEX(STANDINGS_ERA[],MATCH(Table1[[#This Row],[COMBINED]],STANDINGS_ERA[COMBINED],0),COLUMN(STANDINGS_ERA[PLACE IN LEAGUE]))</f>
        <v>3</v>
      </c>
      <c r="J2354">
        <f>16-INDEX(STANDINGS_WHIP[],MATCH(Table1[[#This Row],[COMBINED]],STANDINGS_WHIP[COMBINED],0),COLUMN(STANDINGS_WHIP[PLACE IN LEAGUE]))</f>
        <v>3</v>
      </c>
      <c r="K2354">
        <f>16-INDEX(STANDINGS_W[],MATCH(Table1[[#This Row],[COMBINED]],STANDINGS_W[COMBINED],0),COLUMN(STANDINGS_W[PLACE IN LEAGUE]))</f>
        <v>13</v>
      </c>
      <c r="L2354">
        <f>16-INDEX(STANDINGS_K[],MATCH(Table1[[#This Row],[COMBINED]],STANDINGS_K[COMBINED],0),COLUMN(STANDINGS_K[PLACE IN LEAGUE]))</f>
        <v>14</v>
      </c>
      <c r="M2354">
        <f>16-INDEX(STANDINGS_SV[],MATCH(Table1[[#This Row],[COMBINED]],STANDINGS_SV[COMBINED],0),COLUMN(STANDINGS_SV[PLACE IN LEAGUE]))</f>
        <v>3</v>
      </c>
      <c r="N2354">
        <f>SUM(Table1[[#This Row],[BA]:[SV]])</f>
        <v>81</v>
      </c>
      <c r="O2354">
        <v>9</v>
      </c>
    </row>
    <row r="2355" spans="1:15" x14ac:dyDescent="0.25">
      <c r="A2355" t="s">
        <v>2316</v>
      </c>
      <c r="B2355" t="s">
        <v>2308</v>
      </c>
      <c r="C2355" t="str">
        <f>Table1[[#This Row],[League]]&amp;Table1[[#This Row],[Team]]</f>
        <v>$150 Draft Champions Mar 04 1:00 pm Lg.3819Team JP5</v>
      </c>
      <c r="D2355">
        <f>16-INDEX(STANDINGS_BA[],MATCH(Table1[[#This Row],[COMBINED]],STANDINGS_BA[COMBINED],0),COLUMN(STANDINGS_BA[PLACE IN LEAGUE]))</f>
        <v>1</v>
      </c>
      <c r="E2355">
        <f>16-INDEX(STANDINGS_R[],MATCH(Table1[[#This Row],[COMBINED]],STANDINGS_R[COMBINED],0),COLUMN(STANDINGS_R[PLACE IN LEAGUE]))</f>
        <v>6</v>
      </c>
      <c r="F2355">
        <f>16-INDEX(STANDINGS_HR[],MATCH(Table1[[#This Row],[COMBINED]],STANDINGS_HR[COMBINED],0),COLUMN(STANDINGS_HR[PLACE IN LEAGUE]))</f>
        <v>7</v>
      </c>
      <c r="G2355">
        <f>16-INDEX(STANDINGS_RBI[],MATCH(Table1[[#This Row],[COMBINED]],STANDINGS_RBI[COMBINED],0),COLUMN(STANDINGS_RBI[PLACE IN LEAGUE]))</f>
        <v>7</v>
      </c>
      <c r="H2355">
        <f>16-INDEX(STANDINGS_SB[],MATCH(Table1[[#This Row],[COMBINED]],STANDINGS_SB[COMBINED],0),COLUMN(STANDINGS_SB[PLACE IN LEAGUE]))</f>
        <v>8</v>
      </c>
      <c r="I2355">
        <f>16-INDEX(STANDINGS_ERA[],MATCH(Table1[[#This Row],[COMBINED]],STANDINGS_ERA[COMBINED],0),COLUMN(STANDINGS_ERA[PLACE IN LEAGUE]))</f>
        <v>13</v>
      </c>
      <c r="J2355">
        <f>16-INDEX(STANDINGS_WHIP[],MATCH(Table1[[#This Row],[COMBINED]],STANDINGS_WHIP[COMBINED],0),COLUMN(STANDINGS_WHIP[PLACE IN LEAGUE]))</f>
        <v>11</v>
      </c>
      <c r="K2355">
        <f>16-INDEX(STANDINGS_W[],MATCH(Table1[[#This Row],[COMBINED]],STANDINGS_W[COMBINED],0),COLUMN(STANDINGS_W[PLACE IN LEAGUE]))</f>
        <v>11</v>
      </c>
      <c r="L2355">
        <f>16-INDEX(STANDINGS_K[],MATCH(Table1[[#This Row],[COMBINED]],STANDINGS_K[COMBINED],0),COLUMN(STANDINGS_K[PLACE IN LEAGUE]))</f>
        <v>9</v>
      </c>
      <c r="M2355">
        <f>16-INDEX(STANDINGS_SV[],MATCH(Table1[[#This Row],[COMBINED]],STANDINGS_SV[COMBINED],0),COLUMN(STANDINGS_SV[PLACE IN LEAGUE]))</f>
        <v>8</v>
      </c>
      <c r="N2355">
        <f>SUM(Table1[[#This Row],[BA]:[SV]])</f>
        <v>81</v>
      </c>
      <c r="O2355">
        <v>10</v>
      </c>
    </row>
    <row r="2356" spans="1:15" x14ac:dyDescent="0.25">
      <c r="A2356" t="s">
        <v>19</v>
      </c>
      <c r="B2356" t="s">
        <v>2308</v>
      </c>
      <c r="C2356" t="str">
        <f>Table1[[#This Row],[League]]&amp;Table1[[#This Row],[Team]]</f>
        <v>$150 Draft Champions Mar 04 1:00 pm Lg.3819One Eyed Jack</v>
      </c>
      <c r="D2356">
        <f>16-INDEX(STANDINGS_BA[],MATCH(Table1[[#This Row],[COMBINED]],STANDINGS_BA[COMBINED],0),COLUMN(STANDINGS_BA[PLACE IN LEAGUE]))</f>
        <v>2</v>
      </c>
      <c r="E2356">
        <f>16-INDEX(STANDINGS_R[],MATCH(Table1[[#This Row],[COMBINED]],STANDINGS_R[COMBINED],0),COLUMN(STANDINGS_R[PLACE IN LEAGUE]))</f>
        <v>4</v>
      </c>
      <c r="F2356">
        <f>16-INDEX(STANDINGS_HR[],MATCH(Table1[[#This Row],[COMBINED]],STANDINGS_HR[COMBINED],0),COLUMN(STANDINGS_HR[PLACE IN LEAGUE]))</f>
        <v>4</v>
      </c>
      <c r="G2356">
        <f>16-INDEX(STANDINGS_RBI[],MATCH(Table1[[#This Row],[COMBINED]],STANDINGS_RBI[COMBINED],0),COLUMN(STANDINGS_RBI[PLACE IN LEAGUE]))</f>
        <v>2</v>
      </c>
      <c r="H2356">
        <f>16-INDEX(STANDINGS_SB[],MATCH(Table1[[#This Row],[COMBINED]],STANDINGS_SB[COMBINED],0),COLUMN(STANDINGS_SB[PLACE IN LEAGUE]))</f>
        <v>9</v>
      </c>
      <c r="I2356">
        <f>16-INDEX(STANDINGS_ERA[],MATCH(Table1[[#This Row],[COMBINED]],STANDINGS_ERA[COMBINED],0),COLUMN(STANDINGS_ERA[PLACE IN LEAGUE]))</f>
        <v>11</v>
      </c>
      <c r="J2356">
        <f>16-INDEX(STANDINGS_WHIP[],MATCH(Table1[[#This Row],[COMBINED]],STANDINGS_WHIP[COMBINED],0),COLUMN(STANDINGS_WHIP[PLACE IN LEAGUE]))</f>
        <v>14</v>
      </c>
      <c r="K2356">
        <f>16-INDEX(STANDINGS_W[],MATCH(Table1[[#This Row],[COMBINED]],STANDINGS_W[COMBINED],0),COLUMN(STANDINGS_W[PLACE IN LEAGUE]))</f>
        <v>9</v>
      </c>
      <c r="L2356">
        <f>16-INDEX(STANDINGS_K[],MATCH(Table1[[#This Row],[COMBINED]],STANDINGS_K[COMBINED],0),COLUMN(STANDINGS_K[PLACE IN LEAGUE]))</f>
        <v>12</v>
      </c>
      <c r="M2356">
        <f>16-INDEX(STANDINGS_SV[],MATCH(Table1[[#This Row],[COMBINED]],STANDINGS_SV[COMBINED],0),COLUMN(STANDINGS_SV[PLACE IN LEAGUE]))</f>
        <v>12</v>
      </c>
      <c r="N2356">
        <f>SUM(Table1[[#This Row],[BA]:[SV]])</f>
        <v>79</v>
      </c>
      <c r="O2356">
        <v>11</v>
      </c>
    </row>
    <row r="2357" spans="1:15" x14ac:dyDescent="0.25">
      <c r="A2357" t="s">
        <v>191</v>
      </c>
      <c r="B2357" t="s">
        <v>2308</v>
      </c>
      <c r="C2357" t="str">
        <f>Table1[[#This Row],[League]]&amp;Table1[[#This Row],[Team]]</f>
        <v>$150 Draft Champions Mar 04 1:00 pm Lg.3819Chico's Bail Bonds</v>
      </c>
      <c r="D2357">
        <f>16-INDEX(STANDINGS_BA[],MATCH(Table1[[#This Row],[COMBINED]],STANDINGS_BA[COMBINED],0),COLUMN(STANDINGS_BA[PLACE IN LEAGUE]))</f>
        <v>11</v>
      </c>
      <c r="E2357">
        <f>16-INDEX(STANDINGS_R[],MATCH(Table1[[#This Row],[COMBINED]],STANDINGS_R[COMBINED],0),COLUMN(STANDINGS_R[PLACE IN LEAGUE]))</f>
        <v>13</v>
      </c>
      <c r="F2357">
        <f>16-INDEX(STANDINGS_HR[],MATCH(Table1[[#This Row],[COMBINED]],STANDINGS_HR[COMBINED],0),COLUMN(STANDINGS_HR[PLACE IN LEAGUE]))</f>
        <v>13</v>
      </c>
      <c r="G2357">
        <f>16-INDEX(STANDINGS_RBI[],MATCH(Table1[[#This Row],[COMBINED]],STANDINGS_RBI[COMBINED],0),COLUMN(STANDINGS_RBI[PLACE IN LEAGUE]))</f>
        <v>13</v>
      </c>
      <c r="H2357">
        <f>16-INDEX(STANDINGS_SB[],MATCH(Table1[[#This Row],[COMBINED]],STANDINGS_SB[COMBINED],0),COLUMN(STANDINGS_SB[PLACE IN LEAGUE]))</f>
        <v>14</v>
      </c>
      <c r="I2357">
        <f>16-INDEX(STANDINGS_ERA[],MATCH(Table1[[#This Row],[COMBINED]],STANDINGS_ERA[COMBINED],0),COLUMN(STANDINGS_ERA[PLACE IN LEAGUE]))</f>
        <v>1</v>
      </c>
      <c r="J2357">
        <f>16-INDEX(STANDINGS_WHIP[],MATCH(Table1[[#This Row],[COMBINED]],STANDINGS_WHIP[COMBINED],0),COLUMN(STANDINGS_WHIP[PLACE IN LEAGUE]))</f>
        <v>1</v>
      </c>
      <c r="K2357">
        <f>16-INDEX(STANDINGS_W[],MATCH(Table1[[#This Row],[COMBINED]],STANDINGS_W[COMBINED],0),COLUMN(STANDINGS_W[PLACE IN LEAGUE]))</f>
        <v>3</v>
      </c>
      <c r="L2357">
        <f>16-INDEX(STANDINGS_K[],MATCH(Table1[[#This Row],[COMBINED]],STANDINGS_K[COMBINED],0),COLUMN(STANDINGS_K[PLACE IN LEAGUE]))</f>
        <v>1</v>
      </c>
      <c r="M2357">
        <f>16-INDEX(STANDINGS_SV[],MATCH(Table1[[#This Row],[COMBINED]],STANDINGS_SV[COMBINED],0),COLUMN(STANDINGS_SV[PLACE IN LEAGUE]))</f>
        <v>2</v>
      </c>
      <c r="N2357">
        <f>SUM(Table1[[#This Row],[BA]:[SV]])</f>
        <v>72</v>
      </c>
      <c r="O2357">
        <v>12</v>
      </c>
    </row>
    <row r="2358" spans="1:15" x14ac:dyDescent="0.25">
      <c r="A2358" t="s">
        <v>2315</v>
      </c>
      <c r="B2358" t="s">
        <v>2308</v>
      </c>
      <c r="C2358" t="str">
        <f>Table1[[#This Row],[League]]&amp;Table1[[#This Row],[Team]]</f>
        <v>$150 Draft Champions Mar 04 1:00 pm Lg.3819Freedom Tower</v>
      </c>
      <c r="D2358">
        <f>16-INDEX(STANDINGS_BA[],MATCH(Table1[[#This Row],[COMBINED]],STANDINGS_BA[COMBINED],0),COLUMN(STANDINGS_BA[PLACE IN LEAGUE]))</f>
        <v>3</v>
      </c>
      <c r="E2358">
        <f>16-INDEX(STANDINGS_R[],MATCH(Table1[[#This Row],[COMBINED]],STANDINGS_R[COMBINED],0),COLUMN(STANDINGS_R[PLACE IN LEAGUE]))</f>
        <v>5</v>
      </c>
      <c r="F2358">
        <f>16-INDEX(STANDINGS_HR[],MATCH(Table1[[#This Row],[COMBINED]],STANDINGS_HR[COMBINED],0),COLUMN(STANDINGS_HR[PLACE IN LEAGUE]))</f>
        <v>2</v>
      </c>
      <c r="G2358">
        <f>16-INDEX(STANDINGS_RBI[],MATCH(Table1[[#This Row],[COMBINED]],STANDINGS_RBI[COMBINED],0),COLUMN(STANDINGS_RBI[PLACE IN LEAGUE]))</f>
        <v>1</v>
      </c>
      <c r="H2358">
        <f>16-INDEX(STANDINGS_SB[],MATCH(Table1[[#This Row],[COMBINED]],STANDINGS_SB[COMBINED],0),COLUMN(STANDINGS_SB[PLACE IN LEAGUE]))</f>
        <v>4</v>
      </c>
      <c r="I2358">
        <f>16-INDEX(STANDINGS_ERA[],MATCH(Table1[[#This Row],[COMBINED]],STANDINGS_ERA[COMBINED],0),COLUMN(STANDINGS_ERA[PLACE IN LEAGUE]))</f>
        <v>9</v>
      </c>
      <c r="J2358">
        <f>16-INDEX(STANDINGS_WHIP[],MATCH(Table1[[#This Row],[COMBINED]],STANDINGS_WHIP[COMBINED],0),COLUMN(STANDINGS_WHIP[PLACE IN LEAGUE]))</f>
        <v>12</v>
      </c>
      <c r="K2358">
        <f>16-INDEX(STANDINGS_W[],MATCH(Table1[[#This Row],[COMBINED]],STANDINGS_W[COMBINED],0),COLUMN(STANDINGS_W[PLACE IN LEAGUE]))</f>
        <v>10</v>
      </c>
      <c r="L2358">
        <f>16-INDEX(STANDINGS_K[],MATCH(Table1[[#This Row],[COMBINED]],STANDINGS_K[COMBINED],0),COLUMN(STANDINGS_K[PLACE IN LEAGUE]))</f>
        <v>6</v>
      </c>
      <c r="M2358">
        <f>16-INDEX(STANDINGS_SV[],MATCH(Table1[[#This Row],[COMBINED]],STANDINGS_SV[COMBINED],0),COLUMN(STANDINGS_SV[PLACE IN LEAGUE]))</f>
        <v>7</v>
      </c>
      <c r="N2358">
        <f>SUM(Table1[[#This Row],[BA]:[SV]])</f>
        <v>59</v>
      </c>
      <c r="O2358">
        <v>13</v>
      </c>
    </row>
    <row r="2359" spans="1:15" x14ac:dyDescent="0.25">
      <c r="A2359" t="s">
        <v>2313</v>
      </c>
      <c r="B2359" t="s">
        <v>2308</v>
      </c>
      <c r="C2359" t="str">
        <f>Table1[[#This Row],[League]]&amp;Table1[[#This Row],[Team]]</f>
        <v>$150 Draft Champions Mar 04 1:00 pm Lg.3819Negasonic Teenage Warhead</v>
      </c>
      <c r="D2359">
        <f>16-INDEX(STANDINGS_BA[],MATCH(Table1[[#This Row],[COMBINED]],STANDINGS_BA[COMBINED],0),COLUMN(STANDINGS_BA[PLACE IN LEAGUE]))</f>
        <v>5</v>
      </c>
      <c r="E2359">
        <f>16-INDEX(STANDINGS_R[],MATCH(Table1[[#This Row],[COMBINED]],STANDINGS_R[COMBINED],0),COLUMN(STANDINGS_R[PLACE IN LEAGUE]))</f>
        <v>2</v>
      </c>
      <c r="F2359">
        <f>16-INDEX(STANDINGS_HR[],MATCH(Table1[[#This Row],[COMBINED]],STANDINGS_HR[COMBINED],0),COLUMN(STANDINGS_HR[PLACE IN LEAGUE]))</f>
        <v>5</v>
      </c>
      <c r="G2359">
        <f>16-INDEX(STANDINGS_RBI[],MATCH(Table1[[#This Row],[COMBINED]],STANDINGS_RBI[COMBINED],0),COLUMN(STANDINGS_RBI[PLACE IN LEAGUE]))</f>
        <v>5</v>
      </c>
      <c r="H2359">
        <f>16-INDEX(STANDINGS_SB[],MATCH(Table1[[#This Row],[COMBINED]],STANDINGS_SB[COMBINED],0),COLUMN(STANDINGS_SB[PLACE IN LEAGUE]))</f>
        <v>5</v>
      </c>
      <c r="I2359">
        <f>16-INDEX(STANDINGS_ERA[],MATCH(Table1[[#This Row],[COMBINED]],STANDINGS_ERA[COMBINED],0),COLUMN(STANDINGS_ERA[PLACE IN LEAGUE]))</f>
        <v>2</v>
      </c>
      <c r="J2359">
        <f>16-INDEX(STANDINGS_WHIP[],MATCH(Table1[[#This Row],[COMBINED]],STANDINGS_WHIP[COMBINED],0),COLUMN(STANDINGS_WHIP[PLACE IN LEAGUE]))</f>
        <v>2</v>
      </c>
      <c r="K2359">
        <f>16-INDEX(STANDINGS_W[],MATCH(Table1[[#This Row],[COMBINED]],STANDINGS_W[COMBINED],0),COLUMN(STANDINGS_W[PLACE IN LEAGUE]))</f>
        <v>8</v>
      </c>
      <c r="L2359">
        <f>16-INDEX(STANDINGS_K[],MATCH(Table1[[#This Row],[COMBINED]],STANDINGS_K[COMBINED],0),COLUMN(STANDINGS_K[PLACE IN LEAGUE]))</f>
        <v>10</v>
      </c>
      <c r="M2359">
        <f>16-INDEX(STANDINGS_SV[],MATCH(Table1[[#This Row],[COMBINED]],STANDINGS_SV[COMBINED],0),COLUMN(STANDINGS_SV[PLACE IN LEAGUE]))</f>
        <v>10</v>
      </c>
      <c r="N2359">
        <f>SUM(Table1[[#This Row],[BA]:[SV]])</f>
        <v>54</v>
      </c>
      <c r="O2359">
        <v>14</v>
      </c>
    </row>
    <row r="2360" spans="1:15" x14ac:dyDescent="0.25">
      <c r="A2360" t="s">
        <v>1071</v>
      </c>
      <c r="B2360" t="s">
        <v>2308</v>
      </c>
      <c r="C2360" t="str">
        <f>Table1[[#This Row],[League]]&amp;Table1[[#This Row],[Team]]</f>
        <v>$150 Draft Champions Mar 04 1:00 pm Lg.3819Team Reed</v>
      </c>
      <c r="D2360">
        <f>16-INDEX(STANDINGS_BA[],MATCH(Table1[[#This Row],[COMBINED]],STANDINGS_BA[COMBINED],0),COLUMN(STANDINGS_BA[PLACE IN LEAGUE]))</f>
        <v>6</v>
      </c>
      <c r="E2360">
        <f>16-INDEX(STANDINGS_R[],MATCH(Table1[[#This Row],[COMBINED]],STANDINGS_R[COMBINED],0),COLUMN(STANDINGS_R[PLACE IN LEAGUE]))</f>
        <v>1</v>
      </c>
      <c r="F2360">
        <f>16-INDEX(STANDINGS_HR[],MATCH(Table1[[#This Row],[COMBINED]],STANDINGS_HR[COMBINED],0),COLUMN(STANDINGS_HR[PLACE IN LEAGUE]))</f>
        <v>3</v>
      </c>
      <c r="G2360">
        <f>16-INDEX(STANDINGS_RBI[],MATCH(Table1[[#This Row],[COMBINED]],STANDINGS_RBI[COMBINED],0),COLUMN(STANDINGS_RBI[PLACE IN LEAGUE]))</f>
        <v>3</v>
      </c>
      <c r="H2360">
        <f>16-INDEX(STANDINGS_SB[],MATCH(Table1[[#This Row],[COMBINED]],STANDINGS_SB[COMBINED],0),COLUMN(STANDINGS_SB[PLACE IN LEAGUE]))</f>
        <v>2</v>
      </c>
      <c r="I2360">
        <f>16-INDEX(STANDINGS_ERA[],MATCH(Table1[[#This Row],[COMBINED]],STANDINGS_ERA[COMBINED],0),COLUMN(STANDINGS_ERA[PLACE IN LEAGUE]))</f>
        <v>6</v>
      </c>
      <c r="J2360">
        <f>16-INDEX(STANDINGS_WHIP[],MATCH(Table1[[#This Row],[COMBINED]],STANDINGS_WHIP[COMBINED],0),COLUMN(STANDINGS_WHIP[PLACE IN LEAGUE]))</f>
        <v>4</v>
      </c>
      <c r="K2360">
        <f>16-INDEX(STANDINGS_W[],MATCH(Table1[[#This Row],[COMBINED]],STANDINGS_W[COMBINED],0),COLUMN(STANDINGS_W[PLACE IN LEAGUE]))</f>
        <v>12</v>
      </c>
      <c r="L2360">
        <f>16-INDEX(STANDINGS_K[],MATCH(Table1[[#This Row],[COMBINED]],STANDINGS_K[COMBINED],0),COLUMN(STANDINGS_K[PLACE IN LEAGUE]))</f>
        <v>2</v>
      </c>
      <c r="M2360">
        <f>16-INDEX(STANDINGS_SV[],MATCH(Table1[[#This Row],[COMBINED]],STANDINGS_SV[COMBINED],0),COLUMN(STANDINGS_SV[PLACE IN LEAGUE]))</f>
        <v>1</v>
      </c>
      <c r="N2360">
        <f>SUM(Table1[[#This Row],[BA]:[SV]])</f>
        <v>40</v>
      </c>
      <c r="O2360">
        <v>15</v>
      </c>
    </row>
    <row r="2361" spans="1:15" x14ac:dyDescent="0.25">
      <c r="A2361" t="s">
        <v>2320</v>
      </c>
      <c r="B2361" t="s">
        <v>2317</v>
      </c>
      <c r="C2361" t="str">
        <f>Table1[[#This Row],[League]]&amp;Table1[[#This Row],[Team]]</f>
        <v>$150 Draft Champions Mar 04 1:00 pm Lg.3822Don't Save Me</v>
      </c>
      <c r="D2361">
        <f>16-INDEX(STANDINGS_BA[],MATCH(Table1[[#This Row],[COMBINED]],STANDINGS_BA[COMBINED],0),COLUMN(STANDINGS_BA[PLACE IN LEAGUE]))</f>
        <v>12</v>
      </c>
      <c r="E2361">
        <f>16-INDEX(STANDINGS_R[],MATCH(Table1[[#This Row],[COMBINED]],STANDINGS_R[COMBINED],0),COLUMN(STANDINGS_R[PLACE IN LEAGUE]))</f>
        <v>15</v>
      </c>
      <c r="F2361">
        <f>16-INDEX(STANDINGS_HR[],MATCH(Table1[[#This Row],[COMBINED]],STANDINGS_HR[COMBINED],0),COLUMN(STANDINGS_HR[PLACE IN LEAGUE]))</f>
        <v>13</v>
      </c>
      <c r="G2361">
        <f>16-INDEX(STANDINGS_RBI[],MATCH(Table1[[#This Row],[COMBINED]],STANDINGS_RBI[COMBINED],0),COLUMN(STANDINGS_RBI[PLACE IN LEAGUE]))</f>
        <v>15</v>
      </c>
      <c r="H2361">
        <f>16-INDEX(STANDINGS_SB[],MATCH(Table1[[#This Row],[COMBINED]],STANDINGS_SB[COMBINED],0),COLUMN(STANDINGS_SB[PLACE IN LEAGUE]))</f>
        <v>7</v>
      </c>
      <c r="I2361">
        <f>16-INDEX(STANDINGS_ERA[],MATCH(Table1[[#This Row],[COMBINED]],STANDINGS_ERA[COMBINED],0),COLUMN(STANDINGS_ERA[PLACE IN LEAGUE]))</f>
        <v>9</v>
      </c>
      <c r="J2361">
        <f>16-INDEX(STANDINGS_WHIP[],MATCH(Table1[[#This Row],[COMBINED]],STANDINGS_WHIP[COMBINED],0),COLUMN(STANDINGS_WHIP[PLACE IN LEAGUE]))</f>
        <v>10</v>
      </c>
      <c r="K2361">
        <f>16-INDEX(STANDINGS_W[],MATCH(Table1[[#This Row],[COMBINED]],STANDINGS_W[COMBINED],0),COLUMN(STANDINGS_W[PLACE IN LEAGUE]))</f>
        <v>15</v>
      </c>
      <c r="L2361">
        <f>16-INDEX(STANDINGS_K[],MATCH(Table1[[#This Row],[COMBINED]],STANDINGS_K[COMBINED],0),COLUMN(STANDINGS_K[PLACE IN LEAGUE]))</f>
        <v>14</v>
      </c>
      <c r="M2361">
        <f>16-INDEX(STANDINGS_SV[],MATCH(Table1[[#This Row],[COMBINED]],STANDINGS_SV[COMBINED],0),COLUMN(STANDINGS_SV[PLACE IN LEAGUE]))</f>
        <v>1</v>
      </c>
      <c r="N2361">
        <f>SUM(Table1[[#This Row],[BA]:[SV]])</f>
        <v>111</v>
      </c>
      <c r="O2361">
        <v>1</v>
      </c>
    </row>
    <row r="2362" spans="1:15" x14ac:dyDescent="0.25">
      <c r="A2362" t="s">
        <v>134</v>
      </c>
      <c r="B2362" t="s">
        <v>2317</v>
      </c>
      <c r="C2362" t="str">
        <f>Table1[[#This Row],[League]]&amp;Table1[[#This Row],[Team]]</f>
        <v>$150 Draft Champions Mar 04 1:00 pm Lg.3822Forest Hills Fiends</v>
      </c>
      <c r="D2362">
        <f>16-INDEX(STANDINGS_BA[],MATCH(Table1[[#This Row],[COMBINED]],STANDINGS_BA[COMBINED],0),COLUMN(STANDINGS_BA[PLACE IN LEAGUE]))</f>
        <v>3</v>
      </c>
      <c r="E2362">
        <f>16-INDEX(STANDINGS_R[],MATCH(Table1[[#This Row],[COMBINED]],STANDINGS_R[COMBINED],0),COLUMN(STANDINGS_R[PLACE IN LEAGUE]))</f>
        <v>14</v>
      </c>
      <c r="F2362">
        <f>16-INDEX(STANDINGS_HR[],MATCH(Table1[[#This Row],[COMBINED]],STANDINGS_HR[COMBINED],0),COLUMN(STANDINGS_HR[PLACE IN LEAGUE]))</f>
        <v>14</v>
      </c>
      <c r="G2362">
        <f>16-INDEX(STANDINGS_RBI[],MATCH(Table1[[#This Row],[COMBINED]],STANDINGS_RBI[COMBINED],0),COLUMN(STANDINGS_RBI[PLACE IN LEAGUE]))</f>
        <v>12</v>
      </c>
      <c r="H2362">
        <f>16-INDEX(STANDINGS_SB[],MATCH(Table1[[#This Row],[COMBINED]],STANDINGS_SB[COMBINED],0),COLUMN(STANDINGS_SB[PLACE IN LEAGUE]))</f>
        <v>10</v>
      </c>
      <c r="I2362">
        <f>16-INDEX(STANDINGS_ERA[],MATCH(Table1[[#This Row],[COMBINED]],STANDINGS_ERA[COMBINED],0),COLUMN(STANDINGS_ERA[PLACE IN LEAGUE]))</f>
        <v>10</v>
      </c>
      <c r="J2362">
        <f>16-INDEX(STANDINGS_WHIP[],MATCH(Table1[[#This Row],[COMBINED]],STANDINGS_WHIP[COMBINED],0),COLUMN(STANDINGS_WHIP[PLACE IN LEAGUE]))</f>
        <v>13</v>
      </c>
      <c r="K2362">
        <f>16-INDEX(STANDINGS_W[],MATCH(Table1[[#This Row],[COMBINED]],STANDINGS_W[COMBINED],0),COLUMN(STANDINGS_W[PLACE IN LEAGUE]))</f>
        <v>14</v>
      </c>
      <c r="L2362">
        <f>16-INDEX(STANDINGS_K[],MATCH(Table1[[#This Row],[COMBINED]],STANDINGS_K[COMBINED],0),COLUMN(STANDINGS_K[PLACE IN LEAGUE]))</f>
        <v>15</v>
      </c>
      <c r="M2362">
        <f>16-INDEX(STANDINGS_SV[],MATCH(Table1[[#This Row],[COMBINED]],STANDINGS_SV[COMBINED],0),COLUMN(STANDINGS_SV[PLACE IN LEAGUE]))</f>
        <v>5</v>
      </c>
      <c r="N2362">
        <f>SUM(Table1[[#This Row],[BA]:[SV]])</f>
        <v>110</v>
      </c>
      <c r="O2362">
        <v>2</v>
      </c>
    </row>
    <row r="2363" spans="1:15" x14ac:dyDescent="0.25">
      <c r="A2363" t="s">
        <v>2321</v>
      </c>
      <c r="B2363" t="s">
        <v>2317</v>
      </c>
      <c r="C2363" t="str">
        <f>Table1[[#This Row],[League]]&amp;Table1[[#This Row],[Team]]</f>
        <v>$150 Draft Champions Mar 04 1:00 pm Lg.3822Asgardians</v>
      </c>
      <c r="D2363">
        <f>16-INDEX(STANDINGS_BA[],MATCH(Table1[[#This Row],[COMBINED]],STANDINGS_BA[COMBINED],0),COLUMN(STANDINGS_BA[PLACE IN LEAGUE]))</f>
        <v>11</v>
      </c>
      <c r="E2363">
        <f>16-INDEX(STANDINGS_R[],MATCH(Table1[[#This Row],[COMBINED]],STANDINGS_R[COMBINED],0),COLUMN(STANDINGS_R[PLACE IN LEAGUE]))</f>
        <v>11</v>
      </c>
      <c r="F2363">
        <f>16-INDEX(STANDINGS_HR[],MATCH(Table1[[#This Row],[COMBINED]],STANDINGS_HR[COMBINED],0),COLUMN(STANDINGS_HR[PLACE IN LEAGUE]))</f>
        <v>15</v>
      </c>
      <c r="G2363">
        <f>16-INDEX(STANDINGS_RBI[],MATCH(Table1[[#This Row],[COMBINED]],STANDINGS_RBI[COMBINED],0),COLUMN(STANDINGS_RBI[PLACE IN LEAGUE]))</f>
        <v>13</v>
      </c>
      <c r="H2363">
        <f>16-INDEX(STANDINGS_SB[],MATCH(Table1[[#This Row],[COMBINED]],STANDINGS_SB[COMBINED],0),COLUMN(STANDINGS_SB[PLACE IN LEAGUE]))</f>
        <v>13</v>
      </c>
      <c r="I2363">
        <f>16-INDEX(STANDINGS_ERA[],MATCH(Table1[[#This Row],[COMBINED]],STANDINGS_ERA[COMBINED],0),COLUMN(STANDINGS_ERA[PLACE IN LEAGUE]))</f>
        <v>7</v>
      </c>
      <c r="J2363">
        <f>16-INDEX(STANDINGS_WHIP[],MATCH(Table1[[#This Row],[COMBINED]],STANDINGS_WHIP[COMBINED],0),COLUMN(STANDINGS_WHIP[PLACE IN LEAGUE]))</f>
        <v>8</v>
      </c>
      <c r="K2363">
        <f>16-INDEX(STANDINGS_W[],MATCH(Table1[[#This Row],[COMBINED]],STANDINGS_W[COMBINED],0),COLUMN(STANDINGS_W[PLACE IN LEAGUE]))</f>
        <v>7</v>
      </c>
      <c r="L2363">
        <f>16-INDEX(STANDINGS_K[],MATCH(Table1[[#This Row],[COMBINED]],STANDINGS_K[COMBINED],0),COLUMN(STANDINGS_K[PLACE IN LEAGUE]))</f>
        <v>6</v>
      </c>
      <c r="M2363">
        <f>16-INDEX(STANDINGS_SV[],MATCH(Table1[[#This Row],[COMBINED]],STANDINGS_SV[COMBINED],0),COLUMN(STANDINGS_SV[PLACE IN LEAGUE]))</f>
        <v>12</v>
      </c>
      <c r="N2363">
        <f>SUM(Table1[[#This Row],[BA]:[SV]])</f>
        <v>103</v>
      </c>
      <c r="O2363">
        <v>3</v>
      </c>
    </row>
    <row r="2364" spans="1:15" x14ac:dyDescent="0.25">
      <c r="A2364" t="s">
        <v>2318</v>
      </c>
      <c r="B2364" t="s">
        <v>2317</v>
      </c>
      <c r="C2364" t="str">
        <f>Table1[[#This Row],[League]]&amp;Table1[[#This Row],[Team]]</f>
        <v>$150 Draft Champions Mar 04 1:00 pm Lg.3822Team Jahera</v>
      </c>
      <c r="D2364">
        <f>16-INDEX(STANDINGS_BA[],MATCH(Table1[[#This Row],[COMBINED]],STANDINGS_BA[COMBINED],0),COLUMN(STANDINGS_BA[PLACE IN LEAGUE]))</f>
        <v>14</v>
      </c>
      <c r="E2364">
        <f>16-INDEX(STANDINGS_R[],MATCH(Table1[[#This Row],[COMBINED]],STANDINGS_R[COMBINED],0),COLUMN(STANDINGS_R[PLACE IN LEAGUE]))</f>
        <v>10</v>
      </c>
      <c r="F2364">
        <f>16-INDEX(STANDINGS_HR[],MATCH(Table1[[#This Row],[COMBINED]],STANDINGS_HR[COMBINED],0),COLUMN(STANDINGS_HR[PLACE IN LEAGUE]))</f>
        <v>3</v>
      </c>
      <c r="G2364">
        <f>16-INDEX(STANDINGS_RBI[],MATCH(Table1[[#This Row],[COMBINED]],STANDINGS_RBI[COMBINED],0),COLUMN(STANDINGS_RBI[PLACE IN LEAGUE]))</f>
        <v>7</v>
      </c>
      <c r="H2364">
        <f>16-INDEX(STANDINGS_SB[],MATCH(Table1[[#This Row],[COMBINED]],STANDINGS_SB[COMBINED],0),COLUMN(STANDINGS_SB[PLACE IN LEAGUE]))</f>
        <v>9</v>
      </c>
      <c r="I2364">
        <f>16-INDEX(STANDINGS_ERA[],MATCH(Table1[[#This Row],[COMBINED]],STANDINGS_ERA[COMBINED],0),COLUMN(STANDINGS_ERA[PLACE IN LEAGUE]))</f>
        <v>13</v>
      </c>
      <c r="J2364">
        <f>16-INDEX(STANDINGS_WHIP[],MATCH(Table1[[#This Row],[COMBINED]],STANDINGS_WHIP[COMBINED],0),COLUMN(STANDINGS_WHIP[PLACE IN LEAGUE]))</f>
        <v>11</v>
      </c>
      <c r="K2364">
        <f>16-INDEX(STANDINGS_W[],MATCH(Table1[[#This Row],[COMBINED]],STANDINGS_W[COMBINED],0),COLUMN(STANDINGS_W[PLACE IN LEAGUE]))</f>
        <v>6</v>
      </c>
      <c r="L2364">
        <f>16-INDEX(STANDINGS_K[],MATCH(Table1[[#This Row],[COMBINED]],STANDINGS_K[COMBINED],0),COLUMN(STANDINGS_K[PLACE IN LEAGUE]))</f>
        <v>11</v>
      </c>
      <c r="M2364">
        <f>16-INDEX(STANDINGS_SV[],MATCH(Table1[[#This Row],[COMBINED]],STANDINGS_SV[COMBINED],0),COLUMN(STANDINGS_SV[PLACE IN LEAGUE]))</f>
        <v>14</v>
      </c>
      <c r="N2364">
        <f>SUM(Table1[[#This Row],[BA]:[SV]])</f>
        <v>98</v>
      </c>
      <c r="O2364">
        <v>4</v>
      </c>
    </row>
    <row r="2365" spans="1:15" x14ac:dyDescent="0.25">
      <c r="A2365" t="s">
        <v>226</v>
      </c>
      <c r="B2365" t="s">
        <v>2317</v>
      </c>
      <c r="C2365" t="str">
        <f>Table1[[#This Row],[League]]&amp;Table1[[#This Row],[Team]]</f>
        <v>$150 Draft Champions Mar 04 1:00 pm Lg.3822New York KNOCKERS</v>
      </c>
      <c r="D2365">
        <f>16-INDEX(STANDINGS_BA[],MATCH(Table1[[#This Row],[COMBINED]],STANDINGS_BA[COMBINED],0),COLUMN(STANDINGS_BA[PLACE IN LEAGUE]))</f>
        <v>15</v>
      </c>
      <c r="E2365">
        <f>16-INDEX(STANDINGS_R[],MATCH(Table1[[#This Row],[COMBINED]],STANDINGS_R[COMBINED],0),COLUMN(STANDINGS_R[PLACE IN LEAGUE]))</f>
        <v>8</v>
      </c>
      <c r="F2365">
        <f>16-INDEX(STANDINGS_HR[],MATCH(Table1[[#This Row],[COMBINED]],STANDINGS_HR[COMBINED],0),COLUMN(STANDINGS_HR[PLACE IN LEAGUE]))</f>
        <v>5</v>
      </c>
      <c r="G2365">
        <f>16-INDEX(STANDINGS_RBI[],MATCH(Table1[[#This Row],[COMBINED]],STANDINGS_RBI[COMBINED],0),COLUMN(STANDINGS_RBI[PLACE IN LEAGUE]))</f>
        <v>8</v>
      </c>
      <c r="H2365">
        <f>16-INDEX(STANDINGS_SB[],MATCH(Table1[[#This Row],[COMBINED]],STANDINGS_SB[COMBINED],0),COLUMN(STANDINGS_SB[PLACE IN LEAGUE]))</f>
        <v>5</v>
      </c>
      <c r="I2365">
        <f>16-INDEX(STANDINGS_ERA[],MATCH(Table1[[#This Row],[COMBINED]],STANDINGS_ERA[COMBINED],0),COLUMN(STANDINGS_ERA[PLACE IN LEAGUE]))</f>
        <v>12</v>
      </c>
      <c r="J2365">
        <f>16-INDEX(STANDINGS_WHIP[],MATCH(Table1[[#This Row],[COMBINED]],STANDINGS_WHIP[COMBINED],0),COLUMN(STANDINGS_WHIP[PLACE IN LEAGUE]))</f>
        <v>14</v>
      </c>
      <c r="K2365">
        <f>16-INDEX(STANDINGS_W[],MATCH(Table1[[#This Row],[COMBINED]],STANDINGS_W[COMBINED],0),COLUMN(STANDINGS_W[PLACE IN LEAGUE]))</f>
        <v>13</v>
      </c>
      <c r="L2365">
        <f>16-INDEX(STANDINGS_K[],MATCH(Table1[[#This Row],[COMBINED]],STANDINGS_K[COMBINED],0),COLUMN(STANDINGS_K[PLACE IN LEAGUE]))</f>
        <v>10</v>
      </c>
      <c r="M2365">
        <f>16-INDEX(STANDINGS_SV[],MATCH(Table1[[#This Row],[COMBINED]],STANDINGS_SV[COMBINED],0),COLUMN(STANDINGS_SV[PLACE IN LEAGUE]))</f>
        <v>2</v>
      </c>
      <c r="N2365">
        <f>SUM(Table1[[#This Row],[BA]:[SV]])</f>
        <v>92</v>
      </c>
      <c r="O2365">
        <v>5</v>
      </c>
    </row>
    <row r="2366" spans="1:15" x14ac:dyDescent="0.25">
      <c r="A2366" t="s">
        <v>2324</v>
      </c>
      <c r="B2366" t="s">
        <v>2317</v>
      </c>
      <c r="C2366" t="str">
        <f>Table1[[#This Row],[League]]&amp;Table1[[#This Row],[Team]]</f>
        <v>$150 Draft Champions Mar 04 1:00 pm Lg.3822Not Matt Duffy</v>
      </c>
      <c r="D2366">
        <f>16-INDEX(STANDINGS_BA[],MATCH(Table1[[#This Row],[COMBINED]],STANDINGS_BA[COMBINED],0),COLUMN(STANDINGS_BA[PLACE IN LEAGUE]))</f>
        <v>7</v>
      </c>
      <c r="E2366">
        <f>16-INDEX(STANDINGS_R[],MATCH(Table1[[#This Row],[COMBINED]],STANDINGS_R[COMBINED],0),COLUMN(STANDINGS_R[PLACE IN LEAGUE]))</f>
        <v>13</v>
      </c>
      <c r="F2366">
        <f>16-INDEX(STANDINGS_HR[],MATCH(Table1[[#This Row],[COMBINED]],STANDINGS_HR[COMBINED],0),COLUMN(STANDINGS_HR[PLACE IN LEAGUE]))</f>
        <v>9</v>
      </c>
      <c r="G2366">
        <f>16-INDEX(STANDINGS_RBI[],MATCH(Table1[[#This Row],[COMBINED]],STANDINGS_RBI[COMBINED],0),COLUMN(STANDINGS_RBI[PLACE IN LEAGUE]))</f>
        <v>4</v>
      </c>
      <c r="H2366">
        <f>16-INDEX(STANDINGS_SB[],MATCH(Table1[[#This Row],[COMBINED]],STANDINGS_SB[COMBINED],0),COLUMN(STANDINGS_SB[PLACE IN LEAGUE]))</f>
        <v>11</v>
      </c>
      <c r="I2366">
        <f>16-INDEX(STANDINGS_ERA[],MATCH(Table1[[#This Row],[COMBINED]],STANDINGS_ERA[COMBINED],0),COLUMN(STANDINGS_ERA[PLACE IN LEAGUE]))</f>
        <v>8</v>
      </c>
      <c r="J2366">
        <f>16-INDEX(STANDINGS_WHIP[],MATCH(Table1[[#This Row],[COMBINED]],STANDINGS_WHIP[COMBINED],0),COLUMN(STANDINGS_WHIP[PLACE IN LEAGUE]))</f>
        <v>4</v>
      </c>
      <c r="K2366">
        <f>16-INDEX(STANDINGS_W[],MATCH(Table1[[#This Row],[COMBINED]],STANDINGS_W[COMBINED],0),COLUMN(STANDINGS_W[PLACE IN LEAGUE]))</f>
        <v>10</v>
      </c>
      <c r="L2366">
        <f>16-INDEX(STANDINGS_K[],MATCH(Table1[[#This Row],[COMBINED]],STANDINGS_K[COMBINED],0),COLUMN(STANDINGS_K[PLACE IN LEAGUE]))</f>
        <v>13</v>
      </c>
      <c r="M2366">
        <f>16-INDEX(STANDINGS_SV[],MATCH(Table1[[#This Row],[COMBINED]],STANDINGS_SV[COMBINED],0),COLUMN(STANDINGS_SV[PLACE IN LEAGUE]))</f>
        <v>4</v>
      </c>
      <c r="N2366">
        <f>SUM(Table1[[#This Row],[BA]:[SV]])</f>
        <v>83</v>
      </c>
      <c r="O2366">
        <v>6</v>
      </c>
    </row>
    <row r="2367" spans="1:15" x14ac:dyDescent="0.25">
      <c r="A2367" t="s">
        <v>2325</v>
      </c>
      <c r="B2367" t="s">
        <v>2317</v>
      </c>
      <c r="C2367" t="str">
        <f>Table1[[#This Row],[League]]&amp;Table1[[#This Row],[Team]]</f>
        <v>$150 Draft Champions Mar 04 1:00 pm Lg.3822One and done</v>
      </c>
      <c r="D2367">
        <f>16-INDEX(STANDINGS_BA[],MATCH(Table1[[#This Row],[COMBINED]],STANDINGS_BA[COMBINED],0),COLUMN(STANDINGS_BA[PLACE IN LEAGUE]))</f>
        <v>5</v>
      </c>
      <c r="E2367">
        <f>16-INDEX(STANDINGS_R[],MATCH(Table1[[#This Row],[COMBINED]],STANDINGS_R[COMBINED],0),COLUMN(STANDINGS_R[PLACE IN LEAGUE]))</f>
        <v>6</v>
      </c>
      <c r="F2367">
        <f>16-INDEX(STANDINGS_HR[],MATCH(Table1[[#This Row],[COMBINED]],STANDINGS_HR[COMBINED],0),COLUMN(STANDINGS_HR[PLACE IN LEAGUE]))</f>
        <v>7</v>
      </c>
      <c r="G2367">
        <f>16-INDEX(STANDINGS_RBI[],MATCH(Table1[[#This Row],[COMBINED]],STANDINGS_RBI[COMBINED],0),COLUMN(STANDINGS_RBI[PLACE IN LEAGUE]))</f>
        <v>10</v>
      </c>
      <c r="H2367">
        <f>16-INDEX(STANDINGS_SB[],MATCH(Table1[[#This Row],[COMBINED]],STANDINGS_SB[COMBINED],0),COLUMN(STANDINGS_SB[PLACE IN LEAGUE]))</f>
        <v>6</v>
      </c>
      <c r="I2367">
        <f>16-INDEX(STANDINGS_ERA[],MATCH(Table1[[#This Row],[COMBINED]],STANDINGS_ERA[COMBINED],0),COLUMN(STANDINGS_ERA[PLACE IN LEAGUE]))</f>
        <v>11</v>
      </c>
      <c r="J2367">
        <f>16-INDEX(STANDINGS_WHIP[],MATCH(Table1[[#This Row],[COMBINED]],STANDINGS_WHIP[COMBINED],0),COLUMN(STANDINGS_WHIP[PLACE IN LEAGUE]))</f>
        <v>6</v>
      </c>
      <c r="K2367">
        <f>16-INDEX(STANDINGS_W[],MATCH(Table1[[#This Row],[COMBINED]],STANDINGS_W[COMBINED],0),COLUMN(STANDINGS_W[PLACE IN LEAGUE]))</f>
        <v>12</v>
      </c>
      <c r="L2367">
        <f>16-INDEX(STANDINGS_K[],MATCH(Table1[[#This Row],[COMBINED]],STANDINGS_K[COMBINED],0),COLUMN(STANDINGS_K[PLACE IN LEAGUE]))</f>
        <v>8</v>
      </c>
      <c r="M2367">
        <f>16-INDEX(STANDINGS_SV[],MATCH(Table1[[#This Row],[COMBINED]],STANDINGS_SV[COMBINED],0),COLUMN(STANDINGS_SV[PLACE IN LEAGUE]))</f>
        <v>11</v>
      </c>
      <c r="N2367">
        <f>SUM(Table1[[#This Row],[BA]:[SV]])</f>
        <v>82</v>
      </c>
      <c r="O2367">
        <v>7</v>
      </c>
    </row>
    <row r="2368" spans="1:15" x14ac:dyDescent="0.25">
      <c r="A2368" t="s">
        <v>2327</v>
      </c>
      <c r="B2368" t="s">
        <v>2317</v>
      </c>
      <c r="C2368" t="str">
        <f>Table1[[#This Row],[League]]&amp;Table1[[#This Row],[Team]]</f>
        <v>$150 Draft Champions Mar 04 1:00 pm Lg.3822Team Kleven</v>
      </c>
      <c r="D2368">
        <f>16-INDEX(STANDINGS_BA[],MATCH(Table1[[#This Row],[COMBINED]],STANDINGS_BA[COMBINED],0),COLUMN(STANDINGS_BA[PLACE IN LEAGUE]))</f>
        <v>2</v>
      </c>
      <c r="E2368">
        <f>16-INDEX(STANDINGS_R[],MATCH(Table1[[#This Row],[COMBINED]],STANDINGS_R[COMBINED],0),COLUMN(STANDINGS_R[PLACE IN LEAGUE]))</f>
        <v>7</v>
      </c>
      <c r="F2368">
        <f>16-INDEX(STANDINGS_HR[],MATCH(Table1[[#This Row],[COMBINED]],STANDINGS_HR[COMBINED],0),COLUMN(STANDINGS_HR[PLACE IN LEAGUE]))</f>
        <v>10</v>
      </c>
      <c r="G2368">
        <f>16-INDEX(STANDINGS_RBI[],MATCH(Table1[[#This Row],[COMBINED]],STANDINGS_RBI[COMBINED],0),COLUMN(STANDINGS_RBI[PLACE IN LEAGUE]))</f>
        <v>9</v>
      </c>
      <c r="H2368">
        <f>16-INDEX(STANDINGS_SB[],MATCH(Table1[[#This Row],[COMBINED]],STANDINGS_SB[COMBINED],0),COLUMN(STANDINGS_SB[PLACE IN LEAGUE]))</f>
        <v>14</v>
      </c>
      <c r="I2368">
        <f>16-INDEX(STANDINGS_ERA[],MATCH(Table1[[#This Row],[COMBINED]],STANDINGS_ERA[COMBINED],0),COLUMN(STANDINGS_ERA[PLACE IN LEAGUE]))</f>
        <v>3</v>
      </c>
      <c r="J2368">
        <f>16-INDEX(STANDINGS_WHIP[],MATCH(Table1[[#This Row],[COMBINED]],STANDINGS_WHIP[COMBINED],0),COLUMN(STANDINGS_WHIP[PLACE IN LEAGUE]))</f>
        <v>5</v>
      </c>
      <c r="K2368">
        <f>16-INDEX(STANDINGS_W[],MATCH(Table1[[#This Row],[COMBINED]],STANDINGS_W[COMBINED],0),COLUMN(STANDINGS_W[PLACE IN LEAGUE]))</f>
        <v>8</v>
      </c>
      <c r="L2368">
        <f>16-INDEX(STANDINGS_K[],MATCH(Table1[[#This Row],[COMBINED]],STANDINGS_K[COMBINED],0),COLUMN(STANDINGS_K[PLACE IN LEAGUE]))</f>
        <v>12</v>
      </c>
      <c r="M2368">
        <f>16-INDEX(STANDINGS_SV[],MATCH(Table1[[#This Row],[COMBINED]],STANDINGS_SV[COMBINED],0),COLUMN(STANDINGS_SV[PLACE IN LEAGUE]))</f>
        <v>8</v>
      </c>
      <c r="N2368">
        <f>SUM(Table1[[#This Row],[BA]:[SV]])</f>
        <v>78</v>
      </c>
      <c r="O2368">
        <v>8</v>
      </c>
    </row>
    <row r="2369" spans="1:15" x14ac:dyDescent="0.25">
      <c r="A2369" t="s">
        <v>2326</v>
      </c>
      <c r="B2369" t="s">
        <v>2317</v>
      </c>
      <c r="C2369" t="str">
        <f>Table1[[#This Row],[League]]&amp;Table1[[#This Row],[Team]]</f>
        <v>$150 Draft Champions Mar 04 1:00 pm Lg.3822Men of Steal</v>
      </c>
      <c r="D2369">
        <f>16-INDEX(STANDINGS_BA[],MATCH(Table1[[#This Row],[COMBINED]],STANDINGS_BA[COMBINED],0),COLUMN(STANDINGS_BA[PLACE IN LEAGUE]))</f>
        <v>4</v>
      </c>
      <c r="E2369">
        <f>16-INDEX(STANDINGS_R[],MATCH(Table1[[#This Row],[COMBINED]],STANDINGS_R[COMBINED],0),COLUMN(STANDINGS_R[PLACE IN LEAGUE]))</f>
        <v>2</v>
      </c>
      <c r="F2369">
        <f>16-INDEX(STANDINGS_HR[],MATCH(Table1[[#This Row],[COMBINED]],STANDINGS_HR[COMBINED],0),COLUMN(STANDINGS_HR[PLACE IN LEAGUE]))</f>
        <v>4</v>
      </c>
      <c r="G2369">
        <f>16-INDEX(STANDINGS_RBI[],MATCH(Table1[[#This Row],[COMBINED]],STANDINGS_RBI[COMBINED],0),COLUMN(STANDINGS_RBI[PLACE IN LEAGUE]))</f>
        <v>5</v>
      </c>
      <c r="H2369">
        <f>16-INDEX(STANDINGS_SB[],MATCH(Table1[[#This Row],[COMBINED]],STANDINGS_SB[COMBINED],0),COLUMN(STANDINGS_SB[PLACE IN LEAGUE]))</f>
        <v>8</v>
      </c>
      <c r="I2369">
        <f>16-INDEX(STANDINGS_ERA[],MATCH(Table1[[#This Row],[COMBINED]],STANDINGS_ERA[COMBINED],0),COLUMN(STANDINGS_ERA[PLACE IN LEAGUE]))</f>
        <v>14</v>
      </c>
      <c r="J2369">
        <f>16-INDEX(STANDINGS_WHIP[],MATCH(Table1[[#This Row],[COMBINED]],STANDINGS_WHIP[COMBINED],0),COLUMN(STANDINGS_WHIP[PLACE IN LEAGUE]))</f>
        <v>12</v>
      </c>
      <c r="K2369">
        <f>16-INDEX(STANDINGS_W[],MATCH(Table1[[#This Row],[COMBINED]],STANDINGS_W[COMBINED],0),COLUMN(STANDINGS_W[PLACE IN LEAGUE]))</f>
        <v>11</v>
      </c>
      <c r="L2369">
        <f>16-INDEX(STANDINGS_K[],MATCH(Table1[[#This Row],[COMBINED]],STANDINGS_K[COMBINED],0),COLUMN(STANDINGS_K[PLACE IN LEAGUE]))</f>
        <v>7</v>
      </c>
      <c r="M2369">
        <f>16-INDEX(STANDINGS_SV[],MATCH(Table1[[#This Row],[COMBINED]],STANDINGS_SV[COMBINED],0),COLUMN(STANDINGS_SV[PLACE IN LEAGUE]))</f>
        <v>9</v>
      </c>
      <c r="N2369">
        <f>SUM(Table1[[#This Row],[BA]:[SV]])</f>
        <v>76</v>
      </c>
      <c r="O2369">
        <v>9</v>
      </c>
    </row>
    <row r="2370" spans="1:15" x14ac:dyDescent="0.25">
      <c r="A2370" t="s">
        <v>2322</v>
      </c>
      <c r="B2370" t="s">
        <v>2317</v>
      </c>
      <c r="C2370" t="str">
        <f>Table1[[#This Row],[League]]&amp;Table1[[#This Row],[Team]]</f>
        <v>$150 Draft Champions Mar 04 1:00 pm Lg.3822Ants Marching</v>
      </c>
      <c r="D2370">
        <f>16-INDEX(STANDINGS_BA[],MATCH(Table1[[#This Row],[COMBINED]],STANDINGS_BA[COMBINED],0),COLUMN(STANDINGS_BA[PLACE IN LEAGUE]))</f>
        <v>10</v>
      </c>
      <c r="E2370">
        <f>16-INDEX(STANDINGS_R[],MATCH(Table1[[#This Row],[COMBINED]],STANDINGS_R[COMBINED],0),COLUMN(STANDINGS_R[PLACE IN LEAGUE]))</f>
        <v>12</v>
      </c>
      <c r="F2370">
        <f>16-INDEX(STANDINGS_HR[],MATCH(Table1[[#This Row],[COMBINED]],STANDINGS_HR[COMBINED],0),COLUMN(STANDINGS_HR[PLACE IN LEAGUE]))</f>
        <v>8</v>
      </c>
      <c r="G2370">
        <f>16-INDEX(STANDINGS_RBI[],MATCH(Table1[[#This Row],[COMBINED]],STANDINGS_RBI[COMBINED],0),COLUMN(STANDINGS_RBI[PLACE IN LEAGUE]))</f>
        <v>3</v>
      </c>
      <c r="H2370">
        <f>16-INDEX(STANDINGS_SB[],MATCH(Table1[[#This Row],[COMBINED]],STANDINGS_SB[COMBINED],0),COLUMN(STANDINGS_SB[PLACE IN LEAGUE]))</f>
        <v>15</v>
      </c>
      <c r="I2370">
        <f>16-INDEX(STANDINGS_ERA[],MATCH(Table1[[#This Row],[COMBINED]],STANDINGS_ERA[COMBINED],0),COLUMN(STANDINGS_ERA[PLACE IN LEAGUE]))</f>
        <v>6</v>
      </c>
      <c r="J2370">
        <f>16-INDEX(STANDINGS_WHIP[],MATCH(Table1[[#This Row],[COMBINED]],STANDINGS_WHIP[COMBINED],0),COLUMN(STANDINGS_WHIP[PLACE IN LEAGUE]))</f>
        <v>7</v>
      </c>
      <c r="K2370">
        <f>16-INDEX(STANDINGS_W[],MATCH(Table1[[#This Row],[COMBINED]],STANDINGS_W[COMBINED],0),COLUMN(STANDINGS_W[PLACE IN LEAGUE]))</f>
        <v>1</v>
      </c>
      <c r="L2370">
        <f>16-INDEX(STANDINGS_K[],MATCH(Table1[[#This Row],[COMBINED]],STANDINGS_K[COMBINED],0),COLUMN(STANDINGS_K[PLACE IN LEAGUE]))</f>
        <v>1</v>
      </c>
      <c r="M2370">
        <f>16-INDEX(STANDINGS_SV[],MATCH(Table1[[#This Row],[COMBINED]],STANDINGS_SV[COMBINED],0),COLUMN(STANDINGS_SV[PLACE IN LEAGUE]))</f>
        <v>6</v>
      </c>
      <c r="N2370">
        <f>SUM(Table1[[#This Row],[BA]:[SV]])</f>
        <v>69</v>
      </c>
      <c r="O2370">
        <v>10</v>
      </c>
    </row>
    <row r="2371" spans="1:15" x14ac:dyDescent="0.25">
      <c r="A2371" t="s">
        <v>275</v>
      </c>
      <c r="B2371" t="s">
        <v>2317</v>
      </c>
      <c r="C2371" t="str">
        <f>Table1[[#This Row],[League]]&amp;Table1[[#This Row],[Team]]</f>
        <v>$150 Draft Champions Mar 04 1:00 pm Lg.3822PABST</v>
      </c>
      <c r="D2371">
        <f>16-INDEX(STANDINGS_BA[],MATCH(Table1[[#This Row],[COMBINED]],STANDINGS_BA[COMBINED],0),COLUMN(STANDINGS_BA[PLACE IN LEAGUE]))</f>
        <v>6</v>
      </c>
      <c r="E2371">
        <f>16-INDEX(STANDINGS_R[],MATCH(Table1[[#This Row],[COMBINED]],STANDINGS_R[COMBINED],0),COLUMN(STANDINGS_R[PLACE IN LEAGUE]))</f>
        <v>9</v>
      </c>
      <c r="F2371">
        <f>16-INDEX(STANDINGS_HR[],MATCH(Table1[[#This Row],[COMBINED]],STANDINGS_HR[COMBINED],0),COLUMN(STANDINGS_HR[PLACE IN LEAGUE]))</f>
        <v>12</v>
      </c>
      <c r="G2371">
        <f>16-INDEX(STANDINGS_RBI[],MATCH(Table1[[#This Row],[COMBINED]],STANDINGS_RBI[COMBINED],0),COLUMN(STANDINGS_RBI[PLACE IN LEAGUE]))</f>
        <v>14</v>
      </c>
      <c r="H2371">
        <f>16-INDEX(STANDINGS_SB[],MATCH(Table1[[#This Row],[COMBINED]],STANDINGS_SB[COMBINED],0),COLUMN(STANDINGS_SB[PLACE IN LEAGUE]))</f>
        <v>2</v>
      </c>
      <c r="I2371">
        <f>16-INDEX(STANDINGS_ERA[],MATCH(Table1[[#This Row],[COMBINED]],STANDINGS_ERA[COMBINED],0),COLUMN(STANDINGS_ERA[PLACE IN LEAGUE]))</f>
        <v>4</v>
      </c>
      <c r="J2371">
        <f>16-INDEX(STANDINGS_WHIP[],MATCH(Table1[[#This Row],[COMBINED]],STANDINGS_WHIP[COMBINED],0),COLUMN(STANDINGS_WHIP[PLACE IN LEAGUE]))</f>
        <v>2</v>
      </c>
      <c r="K2371">
        <f>16-INDEX(STANDINGS_W[],MATCH(Table1[[#This Row],[COMBINED]],STANDINGS_W[COMBINED],0),COLUMN(STANDINGS_W[PLACE IN LEAGUE]))</f>
        <v>3</v>
      </c>
      <c r="L2371">
        <f>16-INDEX(STANDINGS_K[],MATCH(Table1[[#This Row],[COMBINED]],STANDINGS_K[COMBINED],0),COLUMN(STANDINGS_K[PLACE IN LEAGUE]))</f>
        <v>3</v>
      </c>
      <c r="M2371">
        <f>16-INDEX(STANDINGS_SV[],MATCH(Table1[[#This Row],[COMBINED]],STANDINGS_SV[COMBINED],0),COLUMN(STANDINGS_SV[PLACE IN LEAGUE]))</f>
        <v>13</v>
      </c>
      <c r="N2371">
        <f>SUM(Table1[[#This Row],[BA]:[SV]])</f>
        <v>68</v>
      </c>
      <c r="O2371">
        <v>11</v>
      </c>
    </row>
    <row r="2372" spans="1:15" x14ac:dyDescent="0.25">
      <c r="A2372" t="s">
        <v>2323</v>
      </c>
      <c r="B2372" t="s">
        <v>2317</v>
      </c>
      <c r="C2372" t="str">
        <f>Table1[[#This Row],[League]]&amp;Table1[[#This Row],[Team]]</f>
        <v>$150 Draft Champions Mar 04 1:00 pm Lg.3822I Miss Football</v>
      </c>
      <c r="D2372">
        <f>16-INDEX(STANDINGS_BA[],MATCH(Table1[[#This Row],[COMBINED]],STANDINGS_BA[COMBINED],0),COLUMN(STANDINGS_BA[PLACE IN LEAGUE]))</f>
        <v>9</v>
      </c>
      <c r="E2372">
        <f>16-INDEX(STANDINGS_R[],MATCH(Table1[[#This Row],[COMBINED]],STANDINGS_R[COMBINED],0),COLUMN(STANDINGS_R[PLACE IN LEAGUE]))</f>
        <v>1</v>
      </c>
      <c r="F2372">
        <f>16-INDEX(STANDINGS_HR[],MATCH(Table1[[#This Row],[COMBINED]],STANDINGS_HR[COMBINED],0),COLUMN(STANDINGS_HR[PLACE IN LEAGUE]))</f>
        <v>1</v>
      </c>
      <c r="G2372">
        <f>16-INDEX(STANDINGS_RBI[],MATCH(Table1[[#This Row],[COMBINED]],STANDINGS_RBI[COMBINED],0),COLUMN(STANDINGS_RBI[PLACE IN LEAGUE]))</f>
        <v>1</v>
      </c>
      <c r="H2372">
        <f>16-INDEX(STANDINGS_SB[],MATCH(Table1[[#This Row],[COMBINED]],STANDINGS_SB[COMBINED],0),COLUMN(STANDINGS_SB[PLACE IN LEAGUE]))</f>
        <v>3</v>
      </c>
      <c r="I2372">
        <f>16-INDEX(STANDINGS_ERA[],MATCH(Table1[[#This Row],[COMBINED]],STANDINGS_ERA[COMBINED],0),COLUMN(STANDINGS_ERA[PLACE IN LEAGUE]))</f>
        <v>15</v>
      </c>
      <c r="J2372">
        <f>16-INDEX(STANDINGS_WHIP[],MATCH(Table1[[#This Row],[COMBINED]],STANDINGS_WHIP[COMBINED],0),COLUMN(STANDINGS_WHIP[PLACE IN LEAGUE]))</f>
        <v>15</v>
      </c>
      <c r="K2372">
        <f>16-INDEX(STANDINGS_W[],MATCH(Table1[[#This Row],[COMBINED]],STANDINGS_W[COMBINED],0),COLUMN(STANDINGS_W[PLACE IN LEAGUE]))</f>
        <v>5</v>
      </c>
      <c r="L2372">
        <f>16-INDEX(STANDINGS_K[],MATCH(Table1[[#This Row],[COMBINED]],STANDINGS_K[COMBINED],0),COLUMN(STANDINGS_K[PLACE IN LEAGUE]))</f>
        <v>5</v>
      </c>
      <c r="M2372">
        <f>16-INDEX(STANDINGS_SV[],MATCH(Table1[[#This Row],[COMBINED]],STANDINGS_SV[COMBINED],0),COLUMN(STANDINGS_SV[PLACE IN LEAGUE]))</f>
        <v>7</v>
      </c>
      <c r="N2372">
        <f>SUM(Table1[[#This Row],[BA]:[SV]])</f>
        <v>62</v>
      </c>
      <c r="O2372">
        <v>12</v>
      </c>
    </row>
    <row r="2373" spans="1:15" x14ac:dyDescent="0.25">
      <c r="A2373" t="s">
        <v>2328</v>
      </c>
      <c r="B2373" t="s">
        <v>2317</v>
      </c>
      <c r="C2373" t="str">
        <f>Table1[[#This Row],[League]]&amp;Table1[[#This Row],[Team]]</f>
        <v>$150 Draft Champions Mar 04 1:00 pm Lg.3822Rosita Espinosa</v>
      </c>
      <c r="D2373">
        <f>16-INDEX(STANDINGS_BA[],MATCH(Table1[[#This Row],[COMBINED]],STANDINGS_BA[COMBINED],0),COLUMN(STANDINGS_BA[PLACE IN LEAGUE]))</f>
        <v>1</v>
      </c>
      <c r="E2373">
        <f>16-INDEX(STANDINGS_R[],MATCH(Table1[[#This Row],[COMBINED]],STANDINGS_R[COMBINED],0),COLUMN(STANDINGS_R[PLACE IN LEAGUE]))</f>
        <v>3</v>
      </c>
      <c r="F2373">
        <f>16-INDEX(STANDINGS_HR[],MATCH(Table1[[#This Row],[COMBINED]],STANDINGS_HR[COMBINED],0),COLUMN(STANDINGS_HR[PLACE IN LEAGUE]))</f>
        <v>11</v>
      </c>
      <c r="G2373">
        <f>16-INDEX(STANDINGS_RBI[],MATCH(Table1[[#This Row],[COMBINED]],STANDINGS_RBI[COMBINED],0),COLUMN(STANDINGS_RBI[PLACE IN LEAGUE]))</f>
        <v>11</v>
      </c>
      <c r="H2373">
        <f>16-INDEX(STANDINGS_SB[],MATCH(Table1[[#This Row],[COMBINED]],STANDINGS_SB[COMBINED],0),COLUMN(STANDINGS_SB[PLACE IN LEAGUE]))</f>
        <v>1</v>
      </c>
      <c r="I2373">
        <f>16-INDEX(STANDINGS_ERA[],MATCH(Table1[[#This Row],[COMBINED]],STANDINGS_ERA[COMBINED],0),COLUMN(STANDINGS_ERA[PLACE IN LEAGUE]))</f>
        <v>2</v>
      </c>
      <c r="J2373">
        <f>16-INDEX(STANDINGS_WHIP[],MATCH(Table1[[#This Row],[COMBINED]],STANDINGS_WHIP[COMBINED],0),COLUMN(STANDINGS_WHIP[PLACE IN LEAGUE]))</f>
        <v>3</v>
      </c>
      <c r="K2373">
        <f>16-INDEX(STANDINGS_W[],MATCH(Table1[[#This Row],[COMBINED]],STANDINGS_W[COMBINED],0),COLUMN(STANDINGS_W[PLACE IN LEAGUE]))</f>
        <v>4</v>
      </c>
      <c r="L2373">
        <f>16-INDEX(STANDINGS_K[],MATCH(Table1[[#This Row],[COMBINED]],STANDINGS_K[COMBINED],0),COLUMN(STANDINGS_K[PLACE IN LEAGUE]))</f>
        <v>9</v>
      </c>
      <c r="M2373">
        <f>16-INDEX(STANDINGS_SV[],MATCH(Table1[[#This Row],[COMBINED]],STANDINGS_SV[COMBINED],0),COLUMN(STANDINGS_SV[PLACE IN LEAGUE]))</f>
        <v>15</v>
      </c>
      <c r="N2373">
        <f>SUM(Table1[[#This Row],[BA]:[SV]])</f>
        <v>60</v>
      </c>
      <c r="O2373">
        <v>13</v>
      </c>
    </row>
    <row r="2374" spans="1:15" x14ac:dyDescent="0.25">
      <c r="A2374" t="s">
        <v>401</v>
      </c>
      <c r="B2374" t="s">
        <v>2317</v>
      </c>
      <c r="C2374" t="str">
        <f>Table1[[#This Row],[League]]&amp;Table1[[#This Row],[Team]]</f>
        <v>$150 Draft Champions Mar 04 1:00 pm Lg.3822Las Vegas Blvd VI</v>
      </c>
      <c r="D2374">
        <f>16-INDEX(STANDINGS_BA[],MATCH(Table1[[#This Row],[COMBINED]],STANDINGS_BA[COMBINED],0),COLUMN(STANDINGS_BA[PLACE IN LEAGUE]))</f>
        <v>8</v>
      </c>
      <c r="E2374">
        <f>16-INDEX(STANDINGS_R[],MATCH(Table1[[#This Row],[COMBINED]],STANDINGS_R[COMBINED],0),COLUMN(STANDINGS_R[PLACE IN LEAGUE]))</f>
        <v>4</v>
      </c>
      <c r="F2374">
        <f>16-INDEX(STANDINGS_HR[],MATCH(Table1[[#This Row],[COMBINED]],STANDINGS_HR[COMBINED],0),COLUMN(STANDINGS_HR[PLACE IN LEAGUE]))</f>
        <v>2</v>
      </c>
      <c r="G2374">
        <f>16-INDEX(STANDINGS_RBI[],MATCH(Table1[[#This Row],[COMBINED]],STANDINGS_RBI[COMBINED],0),COLUMN(STANDINGS_RBI[PLACE IN LEAGUE]))</f>
        <v>2</v>
      </c>
      <c r="H2374">
        <f>16-INDEX(STANDINGS_SB[],MATCH(Table1[[#This Row],[COMBINED]],STANDINGS_SB[COMBINED],0),COLUMN(STANDINGS_SB[PLACE IN LEAGUE]))</f>
        <v>12</v>
      </c>
      <c r="I2374">
        <f>16-INDEX(STANDINGS_ERA[],MATCH(Table1[[#This Row],[COMBINED]],STANDINGS_ERA[COMBINED],0),COLUMN(STANDINGS_ERA[PLACE IN LEAGUE]))</f>
        <v>5</v>
      </c>
      <c r="J2374">
        <f>16-INDEX(STANDINGS_WHIP[],MATCH(Table1[[#This Row],[COMBINED]],STANDINGS_WHIP[COMBINED],0),COLUMN(STANDINGS_WHIP[PLACE IN LEAGUE]))</f>
        <v>9</v>
      </c>
      <c r="K2374">
        <f>16-INDEX(STANDINGS_W[],MATCH(Table1[[#This Row],[COMBINED]],STANDINGS_W[COMBINED],0),COLUMN(STANDINGS_W[PLACE IN LEAGUE]))</f>
        <v>2</v>
      </c>
      <c r="L2374">
        <f>16-INDEX(STANDINGS_K[],MATCH(Table1[[#This Row],[COMBINED]],STANDINGS_K[COMBINED],0),COLUMN(STANDINGS_K[PLACE IN LEAGUE]))</f>
        <v>4</v>
      </c>
      <c r="M2374">
        <f>16-INDEX(STANDINGS_SV[],MATCH(Table1[[#This Row],[COMBINED]],STANDINGS_SV[COMBINED],0),COLUMN(STANDINGS_SV[PLACE IN LEAGUE]))</f>
        <v>10</v>
      </c>
      <c r="N2374">
        <f>SUM(Table1[[#This Row],[BA]:[SV]])</f>
        <v>58</v>
      </c>
      <c r="O2374">
        <v>14</v>
      </c>
    </row>
    <row r="2375" spans="1:15" x14ac:dyDescent="0.25">
      <c r="A2375" t="s">
        <v>2319</v>
      </c>
      <c r="B2375" t="s">
        <v>2317</v>
      </c>
      <c r="C2375" t="str">
        <f>Table1[[#This Row],[League]]&amp;Table1[[#This Row],[Team]]</f>
        <v>$150 Draft Champions Mar 04 1:00 pm Lg.3822Seib &amp; Seib</v>
      </c>
      <c r="D2375">
        <f>16-INDEX(STANDINGS_BA[],MATCH(Table1[[#This Row],[COMBINED]],STANDINGS_BA[COMBINED],0),COLUMN(STANDINGS_BA[PLACE IN LEAGUE]))</f>
        <v>13</v>
      </c>
      <c r="E2375">
        <f>16-INDEX(STANDINGS_R[],MATCH(Table1[[#This Row],[COMBINED]],STANDINGS_R[COMBINED],0),COLUMN(STANDINGS_R[PLACE IN LEAGUE]))</f>
        <v>5</v>
      </c>
      <c r="F2375">
        <f>16-INDEX(STANDINGS_HR[],MATCH(Table1[[#This Row],[COMBINED]],STANDINGS_HR[COMBINED],0),COLUMN(STANDINGS_HR[PLACE IN LEAGUE]))</f>
        <v>6</v>
      </c>
      <c r="G2375">
        <f>16-INDEX(STANDINGS_RBI[],MATCH(Table1[[#This Row],[COMBINED]],STANDINGS_RBI[COMBINED],0),COLUMN(STANDINGS_RBI[PLACE IN LEAGUE]))</f>
        <v>6</v>
      </c>
      <c r="H2375">
        <f>16-INDEX(STANDINGS_SB[],MATCH(Table1[[#This Row],[COMBINED]],STANDINGS_SB[COMBINED],0),COLUMN(STANDINGS_SB[PLACE IN LEAGUE]))</f>
        <v>4</v>
      </c>
      <c r="I2375">
        <f>16-INDEX(STANDINGS_ERA[],MATCH(Table1[[#This Row],[COMBINED]],STANDINGS_ERA[COMBINED],0),COLUMN(STANDINGS_ERA[PLACE IN LEAGUE]))</f>
        <v>1</v>
      </c>
      <c r="J2375">
        <f>16-INDEX(STANDINGS_WHIP[],MATCH(Table1[[#This Row],[COMBINED]],STANDINGS_WHIP[COMBINED],0),COLUMN(STANDINGS_WHIP[PLACE IN LEAGUE]))</f>
        <v>1</v>
      </c>
      <c r="K2375">
        <f>16-INDEX(STANDINGS_W[],MATCH(Table1[[#This Row],[COMBINED]],STANDINGS_W[COMBINED],0),COLUMN(STANDINGS_W[PLACE IN LEAGUE]))</f>
        <v>9</v>
      </c>
      <c r="L2375">
        <f>16-INDEX(STANDINGS_K[],MATCH(Table1[[#This Row],[COMBINED]],STANDINGS_K[COMBINED],0),COLUMN(STANDINGS_K[PLACE IN LEAGUE]))</f>
        <v>2</v>
      </c>
      <c r="M2375">
        <f>16-INDEX(STANDINGS_SV[],MATCH(Table1[[#This Row],[COMBINED]],STANDINGS_SV[COMBINED],0),COLUMN(STANDINGS_SV[PLACE IN LEAGUE]))</f>
        <v>3</v>
      </c>
      <c r="N2375">
        <f>SUM(Table1[[#This Row],[BA]:[SV]])</f>
        <v>50</v>
      </c>
      <c r="O2375">
        <v>15</v>
      </c>
    </row>
    <row r="2376" spans="1:15" x14ac:dyDescent="0.25">
      <c r="A2376" t="s">
        <v>2333</v>
      </c>
      <c r="B2376" t="s">
        <v>2329</v>
      </c>
      <c r="C2376" t="str">
        <f>Table1[[#This Row],[League]]&amp;Table1[[#This Row],[Team]]</f>
        <v>$150 Draft Champions Mar 04 1:00 pm Lg.3824Almond Piscotty</v>
      </c>
      <c r="D2376">
        <f>16-INDEX(STANDINGS_BA[],MATCH(Table1[[#This Row],[COMBINED]],STANDINGS_BA[COMBINED],0),COLUMN(STANDINGS_BA[PLACE IN LEAGUE]))</f>
        <v>9</v>
      </c>
      <c r="E2376">
        <f>16-INDEX(STANDINGS_R[],MATCH(Table1[[#This Row],[COMBINED]],STANDINGS_R[COMBINED],0),COLUMN(STANDINGS_R[PLACE IN LEAGUE]))</f>
        <v>15</v>
      </c>
      <c r="F2376">
        <f>16-INDEX(STANDINGS_HR[],MATCH(Table1[[#This Row],[COMBINED]],STANDINGS_HR[COMBINED],0),COLUMN(STANDINGS_HR[PLACE IN LEAGUE]))</f>
        <v>15</v>
      </c>
      <c r="G2376">
        <f>16-INDEX(STANDINGS_RBI[],MATCH(Table1[[#This Row],[COMBINED]],STANDINGS_RBI[COMBINED],0),COLUMN(STANDINGS_RBI[PLACE IN LEAGUE]))</f>
        <v>15</v>
      </c>
      <c r="H2376">
        <f>16-INDEX(STANDINGS_SB[],MATCH(Table1[[#This Row],[COMBINED]],STANDINGS_SB[COMBINED],0),COLUMN(STANDINGS_SB[PLACE IN LEAGUE]))</f>
        <v>11</v>
      </c>
      <c r="I2376">
        <f>16-INDEX(STANDINGS_ERA[],MATCH(Table1[[#This Row],[COMBINED]],STANDINGS_ERA[COMBINED],0),COLUMN(STANDINGS_ERA[PLACE IN LEAGUE]))</f>
        <v>11</v>
      </c>
      <c r="J2376">
        <f>16-INDEX(STANDINGS_WHIP[],MATCH(Table1[[#This Row],[COMBINED]],STANDINGS_WHIP[COMBINED],0),COLUMN(STANDINGS_WHIP[PLACE IN LEAGUE]))</f>
        <v>11</v>
      </c>
      <c r="K2376">
        <f>16-INDEX(STANDINGS_W[],MATCH(Table1[[#This Row],[COMBINED]],STANDINGS_W[COMBINED],0),COLUMN(STANDINGS_W[PLACE IN LEAGUE]))</f>
        <v>11</v>
      </c>
      <c r="L2376">
        <f>16-INDEX(STANDINGS_K[],MATCH(Table1[[#This Row],[COMBINED]],STANDINGS_K[COMBINED],0),COLUMN(STANDINGS_K[PLACE IN LEAGUE]))</f>
        <v>10</v>
      </c>
      <c r="M2376">
        <f>16-INDEX(STANDINGS_SV[],MATCH(Table1[[#This Row],[COMBINED]],STANDINGS_SV[COMBINED],0),COLUMN(STANDINGS_SV[PLACE IN LEAGUE]))</f>
        <v>5</v>
      </c>
      <c r="N2376">
        <f>SUM(Table1[[#This Row],[BA]:[SV]])</f>
        <v>113</v>
      </c>
      <c r="O2376">
        <v>1</v>
      </c>
    </row>
    <row r="2377" spans="1:15" x14ac:dyDescent="0.25">
      <c r="A2377" t="s">
        <v>516</v>
      </c>
      <c r="B2377" t="s">
        <v>2329</v>
      </c>
      <c r="C2377" t="str">
        <f>Table1[[#This Row],[League]]&amp;Table1[[#This Row],[Team]]</f>
        <v>$150 Draft Champions Mar 04 1:00 pm Lg.3824Team Binney</v>
      </c>
      <c r="D2377">
        <f>16-INDEX(STANDINGS_BA[],MATCH(Table1[[#This Row],[COMBINED]],STANDINGS_BA[COMBINED],0),COLUMN(STANDINGS_BA[PLACE IN LEAGUE]))</f>
        <v>15</v>
      </c>
      <c r="E2377">
        <f>16-INDEX(STANDINGS_R[],MATCH(Table1[[#This Row],[COMBINED]],STANDINGS_R[COMBINED],0),COLUMN(STANDINGS_R[PLACE IN LEAGUE]))</f>
        <v>8</v>
      </c>
      <c r="F2377">
        <f>16-INDEX(STANDINGS_HR[],MATCH(Table1[[#This Row],[COMBINED]],STANDINGS_HR[COMBINED],0),COLUMN(STANDINGS_HR[PLACE IN LEAGUE]))</f>
        <v>9</v>
      </c>
      <c r="G2377">
        <f>16-INDEX(STANDINGS_RBI[],MATCH(Table1[[#This Row],[COMBINED]],STANDINGS_RBI[COMBINED],0),COLUMN(STANDINGS_RBI[PLACE IN LEAGUE]))</f>
        <v>12</v>
      </c>
      <c r="H2377">
        <f>16-INDEX(STANDINGS_SB[],MATCH(Table1[[#This Row],[COMBINED]],STANDINGS_SB[COMBINED],0),COLUMN(STANDINGS_SB[PLACE IN LEAGUE]))</f>
        <v>6</v>
      </c>
      <c r="I2377">
        <f>16-INDEX(STANDINGS_ERA[],MATCH(Table1[[#This Row],[COMBINED]],STANDINGS_ERA[COMBINED],0),COLUMN(STANDINGS_ERA[PLACE IN LEAGUE]))</f>
        <v>14</v>
      </c>
      <c r="J2377">
        <f>16-INDEX(STANDINGS_WHIP[],MATCH(Table1[[#This Row],[COMBINED]],STANDINGS_WHIP[COMBINED],0),COLUMN(STANDINGS_WHIP[PLACE IN LEAGUE]))</f>
        <v>13</v>
      </c>
      <c r="K2377">
        <f>16-INDEX(STANDINGS_W[],MATCH(Table1[[#This Row],[COMBINED]],STANDINGS_W[COMBINED],0),COLUMN(STANDINGS_W[PLACE IN LEAGUE]))</f>
        <v>15</v>
      </c>
      <c r="L2377">
        <f>16-INDEX(STANDINGS_K[],MATCH(Table1[[#This Row],[COMBINED]],STANDINGS_K[COMBINED],0),COLUMN(STANDINGS_K[PLACE IN LEAGUE]))</f>
        <v>15</v>
      </c>
      <c r="M2377">
        <f>16-INDEX(STANDINGS_SV[],MATCH(Table1[[#This Row],[COMBINED]],STANDINGS_SV[COMBINED],0),COLUMN(STANDINGS_SV[PLACE IN LEAGUE]))</f>
        <v>1</v>
      </c>
      <c r="N2377">
        <f>SUM(Table1[[#This Row],[BA]:[SV]])</f>
        <v>108</v>
      </c>
      <c r="O2377">
        <v>2</v>
      </c>
    </row>
    <row r="2378" spans="1:15" x14ac:dyDescent="0.25">
      <c r="A2378" t="s">
        <v>2336</v>
      </c>
      <c r="B2378" t="s">
        <v>2329</v>
      </c>
      <c r="C2378" t="str">
        <f>Table1[[#This Row],[League]]&amp;Table1[[#This Row],[Team]]</f>
        <v>$150 Draft Champions Mar 04 1:00 pm Lg.3824Las Vegas Ratpack 5</v>
      </c>
      <c r="D2378">
        <f>16-INDEX(STANDINGS_BA[],MATCH(Table1[[#This Row],[COMBINED]],STANDINGS_BA[COMBINED],0),COLUMN(STANDINGS_BA[PLACE IN LEAGUE]))</f>
        <v>5</v>
      </c>
      <c r="E2378">
        <f>16-INDEX(STANDINGS_R[],MATCH(Table1[[#This Row],[COMBINED]],STANDINGS_R[COMBINED],0),COLUMN(STANDINGS_R[PLACE IN LEAGUE]))</f>
        <v>9</v>
      </c>
      <c r="F2378">
        <f>16-INDEX(STANDINGS_HR[],MATCH(Table1[[#This Row],[COMBINED]],STANDINGS_HR[COMBINED],0),COLUMN(STANDINGS_HR[PLACE IN LEAGUE]))</f>
        <v>7</v>
      </c>
      <c r="G2378">
        <f>16-INDEX(STANDINGS_RBI[],MATCH(Table1[[#This Row],[COMBINED]],STANDINGS_RBI[COMBINED],0),COLUMN(STANDINGS_RBI[PLACE IN LEAGUE]))</f>
        <v>7</v>
      </c>
      <c r="H2378">
        <f>16-INDEX(STANDINGS_SB[],MATCH(Table1[[#This Row],[COMBINED]],STANDINGS_SB[COMBINED],0),COLUMN(STANDINGS_SB[PLACE IN LEAGUE]))</f>
        <v>10</v>
      </c>
      <c r="I2378">
        <f>16-INDEX(STANDINGS_ERA[],MATCH(Table1[[#This Row],[COMBINED]],STANDINGS_ERA[COMBINED],0),COLUMN(STANDINGS_ERA[PLACE IN LEAGUE]))</f>
        <v>13</v>
      </c>
      <c r="J2378">
        <f>16-INDEX(STANDINGS_WHIP[],MATCH(Table1[[#This Row],[COMBINED]],STANDINGS_WHIP[COMBINED],0),COLUMN(STANDINGS_WHIP[PLACE IN LEAGUE]))</f>
        <v>15</v>
      </c>
      <c r="K2378">
        <f>16-INDEX(STANDINGS_W[],MATCH(Table1[[#This Row],[COMBINED]],STANDINGS_W[COMBINED],0),COLUMN(STANDINGS_W[PLACE IN LEAGUE]))</f>
        <v>13</v>
      </c>
      <c r="L2378">
        <f>16-INDEX(STANDINGS_K[],MATCH(Table1[[#This Row],[COMBINED]],STANDINGS_K[COMBINED],0),COLUMN(STANDINGS_K[PLACE IN LEAGUE]))</f>
        <v>9</v>
      </c>
      <c r="M2378">
        <f>16-INDEX(STANDINGS_SV[],MATCH(Table1[[#This Row],[COMBINED]],STANDINGS_SV[COMBINED],0),COLUMN(STANDINGS_SV[PLACE IN LEAGUE]))</f>
        <v>11</v>
      </c>
      <c r="N2378">
        <f>SUM(Table1[[#This Row],[BA]:[SV]])</f>
        <v>99</v>
      </c>
      <c r="O2378">
        <v>3</v>
      </c>
    </row>
    <row r="2379" spans="1:15" x14ac:dyDescent="0.25">
      <c r="A2379" t="s">
        <v>2334</v>
      </c>
      <c r="B2379" t="s">
        <v>2329</v>
      </c>
      <c r="C2379" t="str">
        <f>Table1[[#This Row],[League]]&amp;Table1[[#This Row],[Team]]</f>
        <v>$150 Draft Champions Mar 04 1:00 pm Lg.3824The Force-Hartsfield</v>
      </c>
      <c r="D2379">
        <f>16-INDEX(STANDINGS_BA[],MATCH(Table1[[#This Row],[COMBINED]],STANDINGS_BA[COMBINED],0),COLUMN(STANDINGS_BA[PLACE IN LEAGUE]))</f>
        <v>7</v>
      </c>
      <c r="E2379">
        <f>16-INDEX(STANDINGS_R[],MATCH(Table1[[#This Row],[COMBINED]],STANDINGS_R[COMBINED],0),COLUMN(STANDINGS_R[PLACE IN LEAGUE]))</f>
        <v>13</v>
      </c>
      <c r="F2379">
        <f>16-INDEX(STANDINGS_HR[],MATCH(Table1[[#This Row],[COMBINED]],STANDINGS_HR[COMBINED],0),COLUMN(STANDINGS_HR[PLACE IN LEAGUE]))</f>
        <v>13</v>
      </c>
      <c r="G2379">
        <f>16-INDEX(STANDINGS_RBI[],MATCH(Table1[[#This Row],[COMBINED]],STANDINGS_RBI[COMBINED],0),COLUMN(STANDINGS_RBI[PLACE IN LEAGUE]))</f>
        <v>14</v>
      </c>
      <c r="H2379">
        <f>16-INDEX(STANDINGS_SB[],MATCH(Table1[[#This Row],[COMBINED]],STANDINGS_SB[COMBINED],0),COLUMN(STANDINGS_SB[PLACE IN LEAGUE]))</f>
        <v>9</v>
      </c>
      <c r="I2379">
        <f>16-INDEX(STANDINGS_ERA[],MATCH(Table1[[#This Row],[COMBINED]],STANDINGS_ERA[COMBINED],0),COLUMN(STANDINGS_ERA[PLACE IN LEAGUE]))</f>
        <v>8</v>
      </c>
      <c r="J2379">
        <f>16-INDEX(STANDINGS_WHIP[],MATCH(Table1[[#This Row],[COMBINED]],STANDINGS_WHIP[COMBINED],0),COLUMN(STANDINGS_WHIP[PLACE IN LEAGUE]))</f>
        <v>10</v>
      </c>
      <c r="K2379">
        <f>16-INDEX(STANDINGS_W[],MATCH(Table1[[#This Row],[COMBINED]],STANDINGS_W[COMBINED],0),COLUMN(STANDINGS_W[PLACE IN LEAGUE]))</f>
        <v>6</v>
      </c>
      <c r="L2379">
        <f>16-INDEX(STANDINGS_K[],MATCH(Table1[[#This Row],[COMBINED]],STANDINGS_K[COMBINED],0),COLUMN(STANDINGS_K[PLACE IN LEAGUE]))</f>
        <v>3</v>
      </c>
      <c r="M2379">
        <f>16-INDEX(STANDINGS_SV[],MATCH(Table1[[#This Row],[COMBINED]],STANDINGS_SV[COMBINED],0),COLUMN(STANDINGS_SV[PLACE IN LEAGUE]))</f>
        <v>13</v>
      </c>
      <c r="N2379">
        <f>SUM(Table1[[#This Row],[BA]:[SV]])</f>
        <v>96</v>
      </c>
      <c r="O2379">
        <v>4</v>
      </c>
    </row>
    <row r="2380" spans="1:15" x14ac:dyDescent="0.25">
      <c r="A2380" t="s">
        <v>104</v>
      </c>
      <c r="B2380" t="s">
        <v>2329</v>
      </c>
      <c r="C2380" t="str">
        <f>Table1[[#This Row],[League]]&amp;Table1[[#This Row],[Team]]</f>
        <v>$150 Draft Champions Mar 04 1:00 pm Lg.3824Team Pawlowski</v>
      </c>
      <c r="D2380">
        <f>16-INDEX(STANDINGS_BA[],MATCH(Table1[[#This Row],[COMBINED]],STANDINGS_BA[COMBINED],0),COLUMN(STANDINGS_BA[PLACE IN LEAGUE]))</f>
        <v>2</v>
      </c>
      <c r="E2380">
        <f>16-INDEX(STANDINGS_R[],MATCH(Table1[[#This Row],[COMBINED]],STANDINGS_R[COMBINED],0),COLUMN(STANDINGS_R[PLACE IN LEAGUE]))</f>
        <v>11</v>
      </c>
      <c r="F2380">
        <f>16-INDEX(STANDINGS_HR[],MATCH(Table1[[#This Row],[COMBINED]],STANDINGS_HR[COMBINED],0),COLUMN(STANDINGS_HR[PLACE IN LEAGUE]))</f>
        <v>6</v>
      </c>
      <c r="G2380">
        <f>16-INDEX(STANDINGS_RBI[],MATCH(Table1[[#This Row],[COMBINED]],STANDINGS_RBI[COMBINED],0),COLUMN(STANDINGS_RBI[PLACE IN LEAGUE]))</f>
        <v>9</v>
      </c>
      <c r="H2380">
        <f>16-INDEX(STANDINGS_SB[],MATCH(Table1[[#This Row],[COMBINED]],STANDINGS_SB[COMBINED],0),COLUMN(STANDINGS_SB[PLACE IN LEAGUE]))</f>
        <v>5</v>
      </c>
      <c r="I2380">
        <f>16-INDEX(STANDINGS_ERA[],MATCH(Table1[[#This Row],[COMBINED]],STANDINGS_ERA[COMBINED],0),COLUMN(STANDINGS_ERA[PLACE IN LEAGUE]))</f>
        <v>15</v>
      </c>
      <c r="J2380">
        <f>16-INDEX(STANDINGS_WHIP[],MATCH(Table1[[#This Row],[COMBINED]],STANDINGS_WHIP[COMBINED],0),COLUMN(STANDINGS_WHIP[PLACE IN LEAGUE]))</f>
        <v>14</v>
      </c>
      <c r="K2380">
        <f>16-INDEX(STANDINGS_W[],MATCH(Table1[[#This Row],[COMBINED]],STANDINGS_W[COMBINED],0),COLUMN(STANDINGS_W[PLACE IN LEAGUE]))</f>
        <v>12</v>
      </c>
      <c r="L2380">
        <f>16-INDEX(STANDINGS_K[],MATCH(Table1[[#This Row],[COMBINED]],STANDINGS_K[COMBINED],0),COLUMN(STANDINGS_K[PLACE IN LEAGUE]))</f>
        <v>6</v>
      </c>
      <c r="M2380">
        <f>16-INDEX(STANDINGS_SV[],MATCH(Table1[[#This Row],[COMBINED]],STANDINGS_SV[COMBINED],0),COLUMN(STANDINGS_SV[PLACE IN LEAGUE]))</f>
        <v>14</v>
      </c>
      <c r="N2380">
        <f>SUM(Table1[[#This Row],[BA]:[SV]])</f>
        <v>94</v>
      </c>
      <c r="O2380">
        <v>5</v>
      </c>
    </row>
    <row r="2381" spans="1:15" x14ac:dyDescent="0.25">
      <c r="A2381" t="s">
        <v>2337</v>
      </c>
      <c r="B2381" t="s">
        <v>2329</v>
      </c>
      <c r="C2381" t="str">
        <f>Table1[[#This Row],[League]]&amp;Table1[[#This Row],[Team]]</f>
        <v>$150 Draft Champions Mar 04 1:00 pm Lg.3824Team Burnidge</v>
      </c>
      <c r="D2381">
        <f>16-INDEX(STANDINGS_BA[],MATCH(Table1[[#This Row],[COMBINED]],STANDINGS_BA[COMBINED],0),COLUMN(STANDINGS_BA[PLACE IN LEAGUE]))</f>
        <v>4</v>
      </c>
      <c r="E2381">
        <f>16-INDEX(STANDINGS_R[],MATCH(Table1[[#This Row],[COMBINED]],STANDINGS_R[COMBINED],0),COLUMN(STANDINGS_R[PLACE IN LEAGUE]))</f>
        <v>6</v>
      </c>
      <c r="F2381">
        <f>16-INDEX(STANDINGS_HR[],MATCH(Table1[[#This Row],[COMBINED]],STANDINGS_HR[COMBINED],0),COLUMN(STANDINGS_HR[PLACE IN LEAGUE]))</f>
        <v>4</v>
      </c>
      <c r="G2381">
        <f>16-INDEX(STANDINGS_RBI[],MATCH(Table1[[#This Row],[COMBINED]],STANDINGS_RBI[COMBINED],0),COLUMN(STANDINGS_RBI[PLACE IN LEAGUE]))</f>
        <v>3</v>
      </c>
      <c r="H2381">
        <f>16-INDEX(STANDINGS_SB[],MATCH(Table1[[#This Row],[COMBINED]],STANDINGS_SB[COMBINED],0),COLUMN(STANDINGS_SB[PLACE IN LEAGUE]))</f>
        <v>14</v>
      </c>
      <c r="I2381">
        <f>16-INDEX(STANDINGS_ERA[],MATCH(Table1[[#This Row],[COMBINED]],STANDINGS_ERA[COMBINED],0),COLUMN(STANDINGS_ERA[PLACE IN LEAGUE]))</f>
        <v>10</v>
      </c>
      <c r="J2381">
        <f>16-INDEX(STANDINGS_WHIP[],MATCH(Table1[[#This Row],[COMBINED]],STANDINGS_WHIP[COMBINED],0),COLUMN(STANDINGS_WHIP[PLACE IN LEAGUE]))</f>
        <v>9</v>
      </c>
      <c r="K2381">
        <f>16-INDEX(STANDINGS_W[],MATCH(Table1[[#This Row],[COMBINED]],STANDINGS_W[COMBINED],0),COLUMN(STANDINGS_W[PLACE IN LEAGUE]))</f>
        <v>7</v>
      </c>
      <c r="L2381">
        <f>16-INDEX(STANDINGS_K[],MATCH(Table1[[#This Row],[COMBINED]],STANDINGS_K[COMBINED],0),COLUMN(STANDINGS_K[PLACE IN LEAGUE]))</f>
        <v>14</v>
      </c>
      <c r="M2381">
        <f>16-INDEX(STANDINGS_SV[],MATCH(Table1[[#This Row],[COMBINED]],STANDINGS_SV[COMBINED],0),COLUMN(STANDINGS_SV[PLACE IN LEAGUE]))</f>
        <v>15</v>
      </c>
      <c r="N2381">
        <f>SUM(Table1[[#This Row],[BA]:[SV]])</f>
        <v>86</v>
      </c>
      <c r="O2381">
        <v>6</v>
      </c>
    </row>
    <row r="2382" spans="1:15" x14ac:dyDescent="0.25">
      <c r="A2382" t="s">
        <v>2331</v>
      </c>
      <c r="B2382" t="s">
        <v>2329</v>
      </c>
      <c r="C2382" t="str">
        <f>Table1[[#This Row],[League]]&amp;Table1[[#This Row],[Team]]</f>
        <v>$150 Draft Champions Mar 04 1:00 pm Lg.3824Slow Cartel</v>
      </c>
      <c r="D2382">
        <f>16-INDEX(STANDINGS_BA[],MATCH(Table1[[#This Row],[COMBINED]],STANDINGS_BA[COMBINED],0),COLUMN(STANDINGS_BA[PLACE IN LEAGUE]))</f>
        <v>12</v>
      </c>
      <c r="E2382">
        <f>16-INDEX(STANDINGS_R[],MATCH(Table1[[#This Row],[COMBINED]],STANDINGS_R[COMBINED],0),COLUMN(STANDINGS_R[PLACE IN LEAGUE]))</f>
        <v>12</v>
      </c>
      <c r="F2382">
        <f>16-INDEX(STANDINGS_HR[],MATCH(Table1[[#This Row],[COMBINED]],STANDINGS_HR[COMBINED],0),COLUMN(STANDINGS_HR[PLACE IN LEAGUE]))</f>
        <v>14</v>
      </c>
      <c r="G2382">
        <f>16-INDEX(STANDINGS_RBI[],MATCH(Table1[[#This Row],[COMBINED]],STANDINGS_RBI[COMBINED],0),COLUMN(STANDINGS_RBI[PLACE IN LEAGUE]))</f>
        <v>13</v>
      </c>
      <c r="H2382">
        <f>16-INDEX(STANDINGS_SB[],MATCH(Table1[[#This Row],[COMBINED]],STANDINGS_SB[COMBINED],0),COLUMN(STANDINGS_SB[PLACE IN LEAGUE]))</f>
        <v>2</v>
      </c>
      <c r="I2382">
        <f>16-INDEX(STANDINGS_ERA[],MATCH(Table1[[#This Row],[COMBINED]],STANDINGS_ERA[COMBINED],0),COLUMN(STANDINGS_ERA[PLACE IN LEAGUE]))</f>
        <v>4</v>
      </c>
      <c r="J2382">
        <f>16-INDEX(STANDINGS_WHIP[],MATCH(Table1[[#This Row],[COMBINED]],STANDINGS_WHIP[COMBINED],0),COLUMN(STANDINGS_WHIP[PLACE IN LEAGUE]))</f>
        <v>4</v>
      </c>
      <c r="K2382">
        <f>16-INDEX(STANDINGS_W[],MATCH(Table1[[#This Row],[COMBINED]],STANDINGS_W[COMBINED],0),COLUMN(STANDINGS_W[PLACE IN LEAGUE]))</f>
        <v>9</v>
      </c>
      <c r="L2382">
        <f>16-INDEX(STANDINGS_K[],MATCH(Table1[[#This Row],[COMBINED]],STANDINGS_K[COMBINED],0),COLUMN(STANDINGS_K[PLACE IN LEAGUE]))</f>
        <v>11</v>
      </c>
      <c r="M2382">
        <f>16-INDEX(STANDINGS_SV[],MATCH(Table1[[#This Row],[COMBINED]],STANDINGS_SV[COMBINED],0),COLUMN(STANDINGS_SV[PLACE IN LEAGUE]))</f>
        <v>3</v>
      </c>
      <c r="N2382">
        <f>SUM(Table1[[#This Row],[BA]:[SV]])</f>
        <v>84</v>
      </c>
      <c r="O2382">
        <v>7</v>
      </c>
    </row>
    <row r="2383" spans="1:15" x14ac:dyDescent="0.25">
      <c r="A2383" t="s">
        <v>1290</v>
      </c>
      <c r="B2383" t="s">
        <v>2329</v>
      </c>
      <c r="C2383" t="str">
        <f>Table1[[#This Row],[League]]&amp;Table1[[#This Row],[Team]]</f>
        <v>$150 Draft Champions Mar 04 1:00 pm Lg.3824What Was I Thinking</v>
      </c>
      <c r="D2383">
        <f>16-INDEX(STANDINGS_BA[],MATCH(Table1[[#This Row],[COMBINED]],STANDINGS_BA[COMBINED],0),COLUMN(STANDINGS_BA[PLACE IN LEAGUE]))</f>
        <v>8</v>
      </c>
      <c r="E2383">
        <f>16-INDEX(STANDINGS_R[],MATCH(Table1[[#This Row],[COMBINED]],STANDINGS_R[COMBINED],0),COLUMN(STANDINGS_R[PLACE IN LEAGUE]))</f>
        <v>14</v>
      </c>
      <c r="F2383">
        <f>16-INDEX(STANDINGS_HR[],MATCH(Table1[[#This Row],[COMBINED]],STANDINGS_HR[COMBINED],0),COLUMN(STANDINGS_HR[PLACE IN LEAGUE]))</f>
        <v>11</v>
      </c>
      <c r="G2383">
        <f>16-INDEX(STANDINGS_RBI[],MATCH(Table1[[#This Row],[COMBINED]],STANDINGS_RBI[COMBINED],0),COLUMN(STANDINGS_RBI[PLACE IN LEAGUE]))</f>
        <v>11</v>
      </c>
      <c r="H2383">
        <f>16-INDEX(STANDINGS_SB[],MATCH(Table1[[#This Row],[COMBINED]],STANDINGS_SB[COMBINED],0),COLUMN(STANDINGS_SB[PLACE IN LEAGUE]))</f>
        <v>7</v>
      </c>
      <c r="I2383">
        <f>16-INDEX(STANDINGS_ERA[],MATCH(Table1[[#This Row],[COMBINED]],STANDINGS_ERA[COMBINED],0),COLUMN(STANDINGS_ERA[PLACE IN LEAGUE]))</f>
        <v>3</v>
      </c>
      <c r="J2383">
        <f>16-INDEX(STANDINGS_WHIP[],MATCH(Table1[[#This Row],[COMBINED]],STANDINGS_WHIP[COMBINED],0),COLUMN(STANDINGS_WHIP[PLACE IN LEAGUE]))</f>
        <v>5</v>
      </c>
      <c r="K2383">
        <f>16-INDEX(STANDINGS_W[],MATCH(Table1[[#This Row],[COMBINED]],STANDINGS_W[COMBINED],0),COLUMN(STANDINGS_W[PLACE IN LEAGUE]))</f>
        <v>5</v>
      </c>
      <c r="L2383">
        <f>16-INDEX(STANDINGS_K[],MATCH(Table1[[#This Row],[COMBINED]],STANDINGS_K[COMBINED],0),COLUMN(STANDINGS_K[PLACE IN LEAGUE]))</f>
        <v>12</v>
      </c>
      <c r="M2383">
        <f>16-INDEX(STANDINGS_SV[],MATCH(Table1[[#This Row],[COMBINED]],STANDINGS_SV[COMBINED],0),COLUMN(STANDINGS_SV[PLACE IN LEAGUE]))</f>
        <v>6</v>
      </c>
      <c r="N2383">
        <f>SUM(Table1[[#This Row],[BA]:[SV]])</f>
        <v>82</v>
      </c>
      <c r="O2383">
        <v>8</v>
      </c>
    </row>
    <row r="2384" spans="1:15" x14ac:dyDescent="0.25">
      <c r="A2384" t="s">
        <v>2330</v>
      </c>
      <c r="B2384" t="s">
        <v>2329</v>
      </c>
      <c r="C2384" t="str">
        <f>Table1[[#This Row],[League]]&amp;Table1[[#This Row],[Team]]</f>
        <v>$150 Draft Champions Mar 04 1:00 pm Lg.3824Nothing's Gonna Stop Us Now</v>
      </c>
      <c r="D2384">
        <f>16-INDEX(STANDINGS_BA[],MATCH(Table1[[#This Row],[COMBINED]],STANDINGS_BA[COMBINED],0),COLUMN(STANDINGS_BA[PLACE IN LEAGUE]))</f>
        <v>13</v>
      </c>
      <c r="E2384">
        <f>16-INDEX(STANDINGS_R[],MATCH(Table1[[#This Row],[COMBINED]],STANDINGS_R[COMBINED],0),COLUMN(STANDINGS_R[PLACE IN LEAGUE]))</f>
        <v>4</v>
      </c>
      <c r="F2384">
        <f>16-INDEX(STANDINGS_HR[],MATCH(Table1[[#This Row],[COMBINED]],STANDINGS_HR[COMBINED],0),COLUMN(STANDINGS_HR[PLACE IN LEAGUE]))</f>
        <v>8</v>
      </c>
      <c r="G2384">
        <f>16-INDEX(STANDINGS_RBI[],MATCH(Table1[[#This Row],[COMBINED]],STANDINGS_RBI[COMBINED],0),COLUMN(STANDINGS_RBI[PLACE IN LEAGUE]))</f>
        <v>5</v>
      </c>
      <c r="H2384">
        <f>16-INDEX(STANDINGS_SB[],MATCH(Table1[[#This Row],[COMBINED]],STANDINGS_SB[COMBINED],0),COLUMN(STANDINGS_SB[PLACE IN LEAGUE]))</f>
        <v>3</v>
      </c>
      <c r="I2384">
        <f>16-INDEX(STANDINGS_ERA[],MATCH(Table1[[#This Row],[COMBINED]],STANDINGS_ERA[COMBINED],0),COLUMN(STANDINGS_ERA[PLACE IN LEAGUE]))</f>
        <v>7</v>
      </c>
      <c r="J2384">
        <f>16-INDEX(STANDINGS_WHIP[],MATCH(Table1[[#This Row],[COMBINED]],STANDINGS_WHIP[COMBINED],0),COLUMN(STANDINGS_WHIP[PLACE IN LEAGUE]))</f>
        <v>3</v>
      </c>
      <c r="K2384">
        <f>16-INDEX(STANDINGS_W[],MATCH(Table1[[#This Row],[COMBINED]],STANDINGS_W[COMBINED],0),COLUMN(STANDINGS_W[PLACE IN LEAGUE]))</f>
        <v>14</v>
      </c>
      <c r="L2384">
        <f>16-INDEX(STANDINGS_K[],MATCH(Table1[[#This Row],[COMBINED]],STANDINGS_K[COMBINED],0),COLUMN(STANDINGS_K[PLACE IN LEAGUE]))</f>
        <v>8</v>
      </c>
      <c r="M2384">
        <f>16-INDEX(STANDINGS_SV[],MATCH(Table1[[#This Row],[COMBINED]],STANDINGS_SV[COMBINED],0),COLUMN(STANDINGS_SV[PLACE IN LEAGUE]))</f>
        <v>8</v>
      </c>
      <c r="N2384">
        <f>SUM(Table1[[#This Row],[BA]:[SV]])</f>
        <v>73</v>
      </c>
      <c r="O2384">
        <v>9</v>
      </c>
    </row>
    <row r="2385" spans="1:15" x14ac:dyDescent="0.25">
      <c r="A2385" t="s">
        <v>514</v>
      </c>
      <c r="B2385" t="s">
        <v>2329</v>
      </c>
      <c r="C2385" t="str">
        <f>Table1[[#This Row],[League]]&amp;Table1[[#This Row],[Team]]</f>
        <v>$150 Draft Champions Mar 04 1:00 pm Lg.3824ROID RAGE</v>
      </c>
      <c r="D2385">
        <f>16-INDEX(STANDINGS_BA[],MATCH(Table1[[#This Row],[COMBINED]],STANDINGS_BA[COMBINED],0),COLUMN(STANDINGS_BA[PLACE IN LEAGUE]))</f>
        <v>10</v>
      </c>
      <c r="E2385">
        <f>16-INDEX(STANDINGS_R[],MATCH(Table1[[#This Row],[COMBINED]],STANDINGS_R[COMBINED],0),COLUMN(STANDINGS_R[PLACE IN LEAGUE]))</f>
        <v>10</v>
      </c>
      <c r="F2385">
        <f>16-INDEX(STANDINGS_HR[],MATCH(Table1[[#This Row],[COMBINED]],STANDINGS_HR[COMBINED],0),COLUMN(STANDINGS_HR[PLACE IN LEAGUE]))</f>
        <v>12</v>
      </c>
      <c r="G2385">
        <f>16-INDEX(STANDINGS_RBI[],MATCH(Table1[[#This Row],[COMBINED]],STANDINGS_RBI[COMBINED],0),COLUMN(STANDINGS_RBI[PLACE IN LEAGUE]))</f>
        <v>10</v>
      </c>
      <c r="H2385">
        <f>16-INDEX(STANDINGS_SB[],MATCH(Table1[[#This Row],[COMBINED]],STANDINGS_SB[COMBINED],0),COLUMN(STANDINGS_SB[PLACE IN LEAGUE]))</f>
        <v>15</v>
      </c>
      <c r="I2385">
        <f>16-INDEX(STANDINGS_ERA[],MATCH(Table1[[#This Row],[COMBINED]],STANDINGS_ERA[COMBINED],0),COLUMN(STANDINGS_ERA[PLACE IN LEAGUE]))</f>
        <v>1</v>
      </c>
      <c r="J2385">
        <f>16-INDEX(STANDINGS_WHIP[],MATCH(Table1[[#This Row],[COMBINED]],STANDINGS_WHIP[COMBINED],0),COLUMN(STANDINGS_WHIP[PLACE IN LEAGUE]))</f>
        <v>2</v>
      </c>
      <c r="K2385">
        <f>16-INDEX(STANDINGS_W[],MATCH(Table1[[#This Row],[COMBINED]],STANDINGS_W[COMBINED],0),COLUMN(STANDINGS_W[PLACE IN LEAGUE]))</f>
        <v>4</v>
      </c>
      <c r="L2385">
        <f>16-INDEX(STANDINGS_K[],MATCH(Table1[[#This Row],[COMBINED]],STANDINGS_K[COMBINED],0),COLUMN(STANDINGS_K[PLACE IN LEAGUE]))</f>
        <v>7</v>
      </c>
      <c r="M2385">
        <f>16-INDEX(STANDINGS_SV[],MATCH(Table1[[#This Row],[COMBINED]],STANDINGS_SV[COMBINED],0),COLUMN(STANDINGS_SV[PLACE IN LEAGUE]))</f>
        <v>2</v>
      </c>
      <c r="N2385">
        <f>SUM(Table1[[#This Row],[BA]:[SV]])</f>
        <v>73</v>
      </c>
      <c r="O2385">
        <v>10</v>
      </c>
    </row>
    <row r="2386" spans="1:15" x14ac:dyDescent="0.25">
      <c r="A2386" t="s">
        <v>1789</v>
      </c>
      <c r="B2386" t="s">
        <v>2329</v>
      </c>
      <c r="C2386" t="str">
        <f>Table1[[#This Row],[League]]&amp;Table1[[#This Row],[Team]]</f>
        <v>$150 Draft Champions Mar 04 1:00 pm Lg.3824Team Ghio</v>
      </c>
      <c r="D2386">
        <f>16-INDEX(STANDINGS_BA[],MATCH(Table1[[#This Row],[COMBINED]],STANDINGS_BA[COMBINED],0),COLUMN(STANDINGS_BA[PLACE IN LEAGUE]))</f>
        <v>3</v>
      </c>
      <c r="E2386">
        <f>16-INDEX(STANDINGS_R[],MATCH(Table1[[#This Row],[COMBINED]],STANDINGS_R[COMBINED],0),COLUMN(STANDINGS_R[PLACE IN LEAGUE]))</f>
        <v>2</v>
      </c>
      <c r="F2386">
        <f>16-INDEX(STANDINGS_HR[],MATCH(Table1[[#This Row],[COMBINED]],STANDINGS_HR[COMBINED],0),COLUMN(STANDINGS_HR[PLACE IN LEAGUE]))</f>
        <v>1</v>
      </c>
      <c r="G2386">
        <f>16-INDEX(STANDINGS_RBI[],MATCH(Table1[[#This Row],[COMBINED]],STANDINGS_RBI[COMBINED],0),COLUMN(STANDINGS_RBI[PLACE IN LEAGUE]))</f>
        <v>1</v>
      </c>
      <c r="H2386">
        <f>16-INDEX(STANDINGS_SB[],MATCH(Table1[[#This Row],[COMBINED]],STANDINGS_SB[COMBINED],0),COLUMN(STANDINGS_SB[PLACE IN LEAGUE]))</f>
        <v>4</v>
      </c>
      <c r="I2386">
        <f>16-INDEX(STANDINGS_ERA[],MATCH(Table1[[#This Row],[COMBINED]],STANDINGS_ERA[COMBINED],0),COLUMN(STANDINGS_ERA[PLACE IN LEAGUE]))</f>
        <v>12</v>
      </c>
      <c r="J2386">
        <f>16-INDEX(STANDINGS_WHIP[],MATCH(Table1[[#This Row],[COMBINED]],STANDINGS_WHIP[COMBINED],0),COLUMN(STANDINGS_WHIP[PLACE IN LEAGUE]))</f>
        <v>12</v>
      </c>
      <c r="K2386">
        <f>16-INDEX(STANDINGS_W[],MATCH(Table1[[#This Row],[COMBINED]],STANDINGS_W[COMBINED],0),COLUMN(STANDINGS_W[PLACE IN LEAGUE]))</f>
        <v>10</v>
      </c>
      <c r="L2386">
        <f>16-INDEX(STANDINGS_K[],MATCH(Table1[[#This Row],[COMBINED]],STANDINGS_K[COMBINED],0),COLUMN(STANDINGS_K[PLACE IN LEAGUE]))</f>
        <v>13</v>
      </c>
      <c r="M2386">
        <f>16-INDEX(STANDINGS_SV[],MATCH(Table1[[#This Row],[COMBINED]],STANDINGS_SV[COMBINED],0),COLUMN(STANDINGS_SV[PLACE IN LEAGUE]))</f>
        <v>10</v>
      </c>
      <c r="N2386">
        <f>SUM(Table1[[#This Row],[BA]:[SV]])</f>
        <v>68</v>
      </c>
      <c r="O2386">
        <v>11</v>
      </c>
    </row>
    <row r="2387" spans="1:15" x14ac:dyDescent="0.25">
      <c r="A2387" t="s">
        <v>2335</v>
      </c>
      <c r="B2387" t="s">
        <v>2329</v>
      </c>
      <c r="C2387" t="str">
        <f>Table1[[#This Row],[League]]&amp;Table1[[#This Row],[Team]]</f>
        <v>$150 Draft Champions Mar 04 1:00 pm Lg.3824Sierra 55</v>
      </c>
      <c r="D2387">
        <f>16-INDEX(STANDINGS_BA[],MATCH(Table1[[#This Row],[COMBINED]],STANDINGS_BA[COMBINED],0),COLUMN(STANDINGS_BA[PLACE IN LEAGUE]))</f>
        <v>6</v>
      </c>
      <c r="E2387">
        <f>16-INDEX(STANDINGS_R[],MATCH(Table1[[#This Row],[COMBINED]],STANDINGS_R[COMBINED],0),COLUMN(STANDINGS_R[PLACE IN LEAGUE]))</f>
        <v>3</v>
      </c>
      <c r="F2387">
        <f>16-INDEX(STANDINGS_HR[],MATCH(Table1[[#This Row],[COMBINED]],STANDINGS_HR[COMBINED],0),COLUMN(STANDINGS_HR[PLACE IN LEAGUE]))</f>
        <v>10</v>
      </c>
      <c r="G2387">
        <f>16-INDEX(STANDINGS_RBI[],MATCH(Table1[[#This Row],[COMBINED]],STANDINGS_RBI[COMBINED],0),COLUMN(STANDINGS_RBI[PLACE IN LEAGUE]))</f>
        <v>6</v>
      </c>
      <c r="H2387">
        <f>16-INDEX(STANDINGS_SB[],MATCH(Table1[[#This Row],[COMBINED]],STANDINGS_SB[COMBINED],0),COLUMN(STANDINGS_SB[PLACE IN LEAGUE]))</f>
        <v>1</v>
      </c>
      <c r="I2387">
        <f>16-INDEX(STANDINGS_ERA[],MATCH(Table1[[#This Row],[COMBINED]],STANDINGS_ERA[COMBINED],0),COLUMN(STANDINGS_ERA[PLACE IN LEAGUE]))</f>
        <v>9</v>
      </c>
      <c r="J2387">
        <f>16-INDEX(STANDINGS_WHIP[],MATCH(Table1[[#This Row],[COMBINED]],STANDINGS_WHIP[COMBINED],0),COLUMN(STANDINGS_WHIP[PLACE IN LEAGUE]))</f>
        <v>8</v>
      </c>
      <c r="K2387">
        <f>16-INDEX(STANDINGS_W[],MATCH(Table1[[#This Row],[COMBINED]],STANDINGS_W[COMBINED],0),COLUMN(STANDINGS_W[PLACE IN LEAGUE]))</f>
        <v>8</v>
      </c>
      <c r="L2387">
        <f>16-INDEX(STANDINGS_K[],MATCH(Table1[[#This Row],[COMBINED]],STANDINGS_K[COMBINED],0),COLUMN(STANDINGS_K[PLACE IN LEAGUE]))</f>
        <v>4</v>
      </c>
      <c r="M2387">
        <f>16-INDEX(STANDINGS_SV[],MATCH(Table1[[#This Row],[COMBINED]],STANDINGS_SV[COMBINED],0),COLUMN(STANDINGS_SV[PLACE IN LEAGUE]))</f>
        <v>9</v>
      </c>
      <c r="N2387">
        <f>SUM(Table1[[#This Row],[BA]:[SV]])</f>
        <v>64</v>
      </c>
      <c r="O2387">
        <v>12</v>
      </c>
    </row>
    <row r="2388" spans="1:15" x14ac:dyDescent="0.25">
      <c r="A2388" t="s">
        <v>2338</v>
      </c>
      <c r="B2388" t="s">
        <v>2329</v>
      </c>
      <c r="C2388" t="str">
        <f>Table1[[#This Row],[League]]&amp;Table1[[#This Row],[Team]]</f>
        <v>$150 Draft Champions Mar 04 1:00 pm Lg.3824The Wynn Buffet</v>
      </c>
      <c r="D2388">
        <f>16-INDEX(STANDINGS_BA[],MATCH(Table1[[#This Row],[COMBINED]],STANDINGS_BA[COMBINED],0),COLUMN(STANDINGS_BA[PLACE IN LEAGUE]))</f>
        <v>1</v>
      </c>
      <c r="E2388">
        <f>16-INDEX(STANDINGS_R[],MATCH(Table1[[#This Row],[COMBINED]],STANDINGS_R[COMBINED],0),COLUMN(STANDINGS_R[PLACE IN LEAGUE]))</f>
        <v>7</v>
      </c>
      <c r="F2388">
        <f>16-INDEX(STANDINGS_HR[],MATCH(Table1[[#This Row],[COMBINED]],STANDINGS_HR[COMBINED],0),COLUMN(STANDINGS_HR[PLACE IN LEAGUE]))</f>
        <v>5</v>
      </c>
      <c r="G2388">
        <f>16-INDEX(STANDINGS_RBI[],MATCH(Table1[[#This Row],[COMBINED]],STANDINGS_RBI[COMBINED],0),COLUMN(STANDINGS_RBI[PLACE IN LEAGUE]))</f>
        <v>8</v>
      </c>
      <c r="H2388">
        <f>16-INDEX(STANDINGS_SB[],MATCH(Table1[[#This Row],[COMBINED]],STANDINGS_SB[COMBINED],0),COLUMN(STANDINGS_SB[PLACE IN LEAGUE]))</f>
        <v>12</v>
      </c>
      <c r="I2388">
        <f>16-INDEX(STANDINGS_ERA[],MATCH(Table1[[#This Row],[COMBINED]],STANDINGS_ERA[COMBINED],0),COLUMN(STANDINGS_ERA[PLACE IN LEAGUE]))</f>
        <v>5</v>
      </c>
      <c r="J2388">
        <f>16-INDEX(STANDINGS_WHIP[],MATCH(Table1[[#This Row],[COMBINED]],STANDINGS_WHIP[COMBINED],0),COLUMN(STANDINGS_WHIP[PLACE IN LEAGUE]))</f>
        <v>6</v>
      </c>
      <c r="K2388">
        <f>16-INDEX(STANDINGS_W[],MATCH(Table1[[#This Row],[COMBINED]],STANDINGS_W[COMBINED],0),COLUMN(STANDINGS_W[PLACE IN LEAGUE]))</f>
        <v>3</v>
      </c>
      <c r="L2388">
        <f>16-INDEX(STANDINGS_K[],MATCH(Table1[[#This Row],[COMBINED]],STANDINGS_K[COMBINED],0),COLUMN(STANDINGS_K[PLACE IN LEAGUE]))</f>
        <v>5</v>
      </c>
      <c r="M2388">
        <f>16-INDEX(STANDINGS_SV[],MATCH(Table1[[#This Row],[COMBINED]],STANDINGS_SV[COMBINED],0),COLUMN(STANDINGS_SV[PLACE IN LEAGUE]))</f>
        <v>7</v>
      </c>
      <c r="N2388">
        <f>SUM(Table1[[#This Row],[BA]:[SV]])</f>
        <v>59</v>
      </c>
      <c r="O2388">
        <v>13</v>
      </c>
    </row>
    <row r="2389" spans="1:15" x14ac:dyDescent="0.25">
      <c r="A2389" t="s">
        <v>162</v>
      </c>
      <c r="B2389" t="s">
        <v>2329</v>
      </c>
      <c r="C2389" t="str">
        <f>Table1[[#This Row],[League]]&amp;Table1[[#This Row],[Team]]</f>
        <v>$150 Draft Champions Mar 04 1:00 pm Lg.3824New York MUSCLE</v>
      </c>
      <c r="D2389">
        <f>16-INDEX(STANDINGS_BA[],MATCH(Table1[[#This Row],[COMBINED]],STANDINGS_BA[COMBINED],0),COLUMN(STANDINGS_BA[PLACE IN LEAGUE]))</f>
        <v>14</v>
      </c>
      <c r="E2389">
        <f>16-INDEX(STANDINGS_R[],MATCH(Table1[[#This Row],[COMBINED]],STANDINGS_R[COMBINED],0),COLUMN(STANDINGS_R[PLACE IN LEAGUE]))</f>
        <v>1</v>
      </c>
      <c r="F2389">
        <f>16-INDEX(STANDINGS_HR[],MATCH(Table1[[#This Row],[COMBINED]],STANDINGS_HR[COMBINED],0),COLUMN(STANDINGS_HR[PLACE IN LEAGUE]))</f>
        <v>3</v>
      </c>
      <c r="G2389">
        <f>16-INDEX(STANDINGS_RBI[],MATCH(Table1[[#This Row],[COMBINED]],STANDINGS_RBI[COMBINED],0),COLUMN(STANDINGS_RBI[PLACE IN LEAGUE]))</f>
        <v>2</v>
      </c>
      <c r="H2389">
        <f>16-INDEX(STANDINGS_SB[],MATCH(Table1[[#This Row],[COMBINED]],STANDINGS_SB[COMBINED],0),COLUMN(STANDINGS_SB[PLACE IN LEAGUE]))</f>
        <v>8</v>
      </c>
      <c r="I2389">
        <f>16-INDEX(STANDINGS_ERA[],MATCH(Table1[[#This Row],[COMBINED]],STANDINGS_ERA[COMBINED],0),COLUMN(STANDINGS_ERA[PLACE IN LEAGUE]))</f>
        <v>6</v>
      </c>
      <c r="J2389">
        <f>16-INDEX(STANDINGS_WHIP[],MATCH(Table1[[#This Row],[COMBINED]],STANDINGS_WHIP[COMBINED],0),COLUMN(STANDINGS_WHIP[PLACE IN LEAGUE]))</f>
        <v>7</v>
      </c>
      <c r="K2389">
        <f>16-INDEX(STANDINGS_W[],MATCH(Table1[[#This Row],[COMBINED]],STANDINGS_W[COMBINED],0),COLUMN(STANDINGS_W[PLACE IN LEAGUE]))</f>
        <v>1</v>
      </c>
      <c r="L2389">
        <f>16-INDEX(STANDINGS_K[],MATCH(Table1[[#This Row],[COMBINED]],STANDINGS_K[COMBINED],0),COLUMN(STANDINGS_K[PLACE IN LEAGUE]))</f>
        <v>2</v>
      </c>
      <c r="M2389">
        <f>16-INDEX(STANDINGS_SV[],MATCH(Table1[[#This Row],[COMBINED]],STANDINGS_SV[COMBINED],0),COLUMN(STANDINGS_SV[PLACE IN LEAGUE]))</f>
        <v>12</v>
      </c>
      <c r="N2389">
        <f>SUM(Table1[[#This Row],[BA]:[SV]])</f>
        <v>56</v>
      </c>
      <c r="O2389">
        <v>14</v>
      </c>
    </row>
    <row r="2390" spans="1:15" x14ac:dyDescent="0.25">
      <c r="A2390" t="s">
        <v>2332</v>
      </c>
      <c r="B2390" t="s">
        <v>2329</v>
      </c>
      <c r="C2390" t="str">
        <f>Table1[[#This Row],[League]]&amp;Table1[[#This Row],[Team]]</f>
        <v>$150 Draft Champions Mar 04 1:00 pm Lg.3824EviLogic</v>
      </c>
      <c r="D2390">
        <f>16-INDEX(STANDINGS_BA[],MATCH(Table1[[#This Row],[COMBINED]],STANDINGS_BA[COMBINED],0),COLUMN(STANDINGS_BA[PLACE IN LEAGUE]))</f>
        <v>11</v>
      </c>
      <c r="E2390">
        <f>16-INDEX(STANDINGS_R[],MATCH(Table1[[#This Row],[COMBINED]],STANDINGS_R[COMBINED],0),COLUMN(STANDINGS_R[PLACE IN LEAGUE]))</f>
        <v>5</v>
      </c>
      <c r="F2390">
        <f>16-INDEX(STANDINGS_HR[],MATCH(Table1[[#This Row],[COMBINED]],STANDINGS_HR[COMBINED],0),COLUMN(STANDINGS_HR[PLACE IN LEAGUE]))</f>
        <v>2</v>
      </c>
      <c r="G2390">
        <f>16-INDEX(STANDINGS_RBI[],MATCH(Table1[[#This Row],[COMBINED]],STANDINGS_RBI[COMBINED],0),COLUMN(STANDINGS_RBI[PLACE IN LEAGUE]))</f>
        <v>4</v>
      </c>
      <c r="H2390">
        <f>16-INDEX(STANDINGS_SB[],MATCH(Table1[[#This Row],[COMBINED]],STANDINGS_SB[COMBINED],0),COLUMN(STANDINGS_SB[PLACE IN LEAGUE]))</f>
        <v>13</v>
      </c>
      <c r="I2390">
        <f>16-INDEX(STANDINGS_ERA[],MATCH(Table1[[#This Row],[COMBINED]],STANDINGS_ERA[COMBINED],0),COLUMN(STANDINGS_ERA[PLACE IN LEAGUE]))</f>
        <v>2</v>
      </c>
      <c r="J2390">
        <f>16-INDEX(STANDINGS_WHIP[],MATCH(Table1[[#This Row],[COMBINED]],STANDINGS_WHIP[COMBINED],0),COLUMN(STANDINGS_WHIP[PLACE IN LEAGUE]))</f>
        <v>1</v>
      </c>
      <c r="K2390">
        <f>16-INDEX(STANDINGS_W[],MATCH(Table1[[#This Row],[COMBINED]],STANDINGS_W[COMBINED],0),COLUMN(STANDINGS_W[PLACE IN LEAGUE]))</f>
        <v>2</v>
      </c>
      <c r="L2390">
        <f>16-INDEX(STANDINGS_K[],MATCH(Table1[[#This Row],[COMBINED]],STANDINGS_K[COMBINED],0),COLUMN(STANDINGS_K[PLACE IN LEAGUE]))</f>
        <v>1</v>
      </c>
      <c r="M2390">
        <f>16-INDEX(STANDINGS_SV[],MATCH(Table1[[#This Row],[COMBINED]],STANDINGS_SV[COMBINED],0),COLUMN(STANDINGS_SV[PLACE IN LEAGUE]))</f>
        <v>4</v>
      </c>
      <c r="N2390">
        <f>SUM(Table1[[#This Row],[BA]:[SV]])</f>
        <v>45</v>
      </c>
      <c r="O2390">
        <v>15</v>
      </c>
    </row>
    <row r="2391" spans="1:15" x14ac:dyDescent="0.25">
      <c r="A2391" t="s">
        <v>2344</v>
      </c>
      <c r="B2391" t="s">
        <v>2340</v>
      </c>
      <c r="C2391" t="str">
        <f>Table1[[#This Row],[League]]&amp;Table1[[#This Row],[Team]]</f>
        <v>$150 Draft Champions Mar 05 1:00 pm Lg.3826This Year's Bums</v>
      </c>
      <c r="D2391">
        <f>16-INDEX(STANDINGS_BA[],MATCH(Table1[[#This Row],[COMBINED]],STANDINGS_BA[COMBINED],0),COLUMN(STANDINGS_BA[PLACE IN LEAGUE]))</f>
        <v>10</v>
      </c>
      <c r="E2391">
        <f>16-INDEX(STANDINGS_R[],MATCH(Table1[[#This Row],[COMBINED]],STANDINGS_R[COMBINED],0),COLUMN(STANDINGS_R[PLACE IN LEAGUE]))</f>
        <v>11</v>
      </c>
      <c r="F2391">
        <f>16-INDEX(STANDINGS_HR[],MATCH(Table1[[#This Row],[COMBINED]],STANDINGS_HR[COMBINED],0),COLUMN(STANDINGS_HR[PLACE IN LEAGUE]))</f>
        <v>9</v>
      </c>
      <c r="G2391">
        <f>16-INDEX(STANDINGS_RBI[],MATCH(Table1[[#This Row],[COMBINED]],STANDINGS_RBI[COMBINED],0),COLUMN(STANDINGS_RBI[PLACE IN LEAGUE]))</f>
        <v>11</v>
      </c>
      <c r="H2391">
        <f>16-INDEX(STANDINGS_SB[],MATCH(Table1[[#This Row],[COMBINED]],STANDINGS_SB[COMBINED],0),COLUMN(STANDINGS_SB[PLACE IN LEAGUE]))</f>
        <v>13</v>
      </c>
      <c r="I2391">
        <f>16-INDEX(STANDINGS_ERA[],MATCH(Table1[[#This Row],[COMBINED]],STANDINGS_ERA[COMBINED],0),COLUMN(STANDINGS_ERA[PLACE IN LEAGUE]))</f>
        <v>13</v>
      </c>
      <c r="J2391">
        <f>16-INDEX(STANDINGS_WHIP[],MATCH(Table1[[#This Row],[COMBINED]],STANDINGS_WHIP[COMBINED],0),COLUMN(STANDINGS_WHIP[PLACE IN LEAGUE]))</f>
        <v>15</v>
      </c>
      <c r="K2391">
        <f>16-INDEX(STANDINGS_W[],MATCH(Table1[[#This Row],[COMBINED]],STANDINGS_W[COMBINED],0),COLUMN(STANDINGS_W[PLACE IN LEAGUE]))</f>
        <v>15</v>
      </c>
      <c r="L2391">
        <f>16-INDEX(STANDINGS_K[],MATCH(Table1[[#This Row],[COMBINED]],STANDINGS_K[COMBINED],0),COLUMN(STANDINGS_K[PLACE IN LEAGUE]))</f>
        <v>15</v>
      </c>
      <c r="M2391">
        <f>16-INDEX(STANDINGS_SV[],MATCH(Table1[[#This Row],[COMBINED]],STANDINGS_SV[COMBINED],0),COLUMN(STANDINGS_SV[PLACE IN LEAGUE]))</f>
        <v>14</v>
      </c>
      <c r="N2391">
        <f>SUM(Table1[[#This Row],[BA]:[SV]])</f>
        <v>126</v>
      </c>
      <c r="O2391">
        <v>1</v>
      </c>
    </row>
    <row r="2392" spans="1:15" x14ac:dyDescent="0.25">
      <c r="A2392" t="s">
        <v>2345</v>
      </c>
      <c r="B2392" t="s">
        <v>2340</v>
      </c>
      <c r="C2392" t="str">
        <f>Table1[[#This Row],[League]]&amp;Table1[[#This Row],[Team]]</f>
        <v>$150 Draft Champions Mar 05 1:00 pm Lg.3826Painfully Slow but Steady</v>
      </c>
      <c r="D2392">
        <f>16-INDEX(STANDINGS_BA[],MATCH(Table1[[#This Row],[COMBINED]],STANDINGS_BA[COMBINED],0),COLUMN(STANDINGS_BA[PLACE IN LEAGUE]))</f>
        <v>9</v>
      </c>
      <c r="E2392">
        <f>16-INDEX(STANDINGS_R[],MATCH(Table1[[#This Row],[COMBINED]],STANDINGS_R[COMBINED],0),COLUMN(STANDINGS_R[PLACE IN LEAGUE]))</f>
        <v>15</v>
      </c>
      <c r="F2392">
        <f>16-INDEX(STANDINGS_HR[],MATCH(Table1[[#This Row],[COMBINED]],STANDINGS_HR[COMBINED],0),COLUMN(STANDINGS_HR[PLACE IN LEAGUE]))</f>
        <v>11</v>
      </c>
      <c r="G2392">
        <f>16-INDEX(STANDINGS_RBI[],MATCH(Table1[[#This Row],[COMBINED]],STANDINGS_RBI[COMBINED],0),COLUMN(STANDINGS_RBI[PLACE IN LEAGUE]))</f>
        <v>12</v>
      </c>
      <c r="H2392">
        <f>16-INDEX(STANDINGS_SB[],MATCH(Table1[[#This Row],[COMBINED]],STANDINGS_SB[COMBINED],0),COLUMN(STANDINGS_SB[PLACE IN LEAGUE]))</f>
        <v>15</v>
      </c>
      <c r="I2392">
        <f>16-INDEX(STANDINGS_ERA[],MATCH(Table1[[#This Row],[COMBINED]],STANDINGS_ERA[COMBINED],0),COLUMN(STANDINGS_ERA[PLACE IN LEAGUE]))</f>
        <v>6</v>
      </c>
      <c r="J2392">
        <f>16-INDEX(STANDINGS_WHIP[],MATCH(Table1[[#This Row],[COMBINED]],STANDINGS_WHIP[COMBINED],0),COLUMN(STANDINGS_WHIP[PLACE IN LEAGUE]))</f>
        <v>9</v>
      </c>
      <c r="K2392">
        <f>16-INDEX(STANDINGS_W[],MATCH(Table1[[#This Row],[COMBINED]],STANDINGS_W[COMBINED],0),COLUMN(STANDINGS_W[PLACE IN LEAGUE]))</f>
        <v>5</v>
      </c>
      <c r="L2392">
        <f>16-INDEX(STANDINGS_K[],MATCH(Table1[[#This Row],[COMBINED]],STANDINGS_K[COMBINED],0),COLUMN(STANDINGS_K[PLACE IN LEAGUE]))</f>
        <v>6</v>
      </c>
      <c r="M2392">
        <f>16-INDEX(STANDINGS_SV[],MATCH(Table1[[#This Row],[COMBINED]],STANDINGS_SV[COMBINED],0),COLUMN(STANDINGS_SV[PLACE IN LEAGUE]))</f>
        <v>7</v>
      </c>
      <c r="N2392">
        <f>SUM(Table1[[#This Row],[BA]:[SV]])</f>
        <v>95</v>
      </c>
      <c r="O2392">
        <v>2</v>
      </c>
    </row>
    <row r="2393" spans="1:15" x14ac:dyDescent="0.25">
      <c r="A2393" t="s">
        <v>2341</v>
      </c>
      <c r="B2393" t="s">
        <v>2340</v>
      </c>
      <c r="C2393" t="str">
        <f>Table1[[#This Row],[League]]&amp;Table1[[#This Row],[Team]]</f>
        <v>$150 Draft Champions Mar 05 1:00 pm Lg.3826Supermarket Sluggers</v>
      </c>
      <c r="D2393">
        <f>16-INDEX(STANDINGS_BA[],MATCH(Table1[[#This Row],[COMBINED]],STANDINGS_BA[COMBINED],0),COLUMN(STANDINGS_BA[PLACE IN LEAGUE]))</f>
        <v>14</v>
      </c>
      <c r="E2393">
        <f>16-INDEX(STANDINGS_R[],MATCH(Table1[[#This Row],[COMBINED]],STANDINGS_R[COMBINED],0),COLUMN(STANDINGS_R[PLACE IN LEAGUE]))</f>
        <v>8</v>
      </c>
      <c r="F2393">
        <f>16-INDEX(STANDINGS_HR[],MATCH(Table1[[#This Row],[COMBINED]],STANDINGS_HR[COMBINED],0),COLUMN(STANDINGS_HR[PLACE IN LEAGUE]))</f>
        <v>10</v>
      </c>
      <c r="G2393">
        <f>16-INDEX(STANDINGS_RBI[],MATCH(Table1[[#This Row],[COMBINED]],STANDINGS_RBI[COMBINED],0),COLUMN(STANDINGS_RBI[PLACE IN LEAGUE]))</f>
        <v>14</v>
      </c>
      <c r="H2393">
        <f>16-INDEX(STANDINGS_SB[],MATCH(Table1[[#This Row],[COMBINED]],STANDINGS_SB[COMBINED],0),COLUMN(STANDINGS_SB[PLACE IN LEAGUE]))</f>
        <v>5</v>
      </c>
      <c r="I2393">
        <f>16-INDEX(STANDINGS_ERA[],MATCH(Table1[[#This Row],[COMBINED]],STANDINGS_ERA[COMBINED],0),COLUMN(STANDINGS_ERA[PLACE IN LEAGUE]))</f>
        <v>4</v>
      </c>
      <c r="J2393">
        <f>16-INDEX(STANDINGS_WHIP[],MATCH(Table1[[#This Row],[COMBINED]],STANDINGS_WHIP[COMBINED],0),COLUMN(STANDINGS_WHIP[PLACE IN LEAGUE]))</f>
        <v>7</v>
      </c>
      <c r="K2393">
        <f>16-INDEX(STANDINGS_W[],MATCH(Table1[[#This Row],[COMBINED]],STANDINGS_W[COMBINED],0),COLUMN(STANDINGS_W[PLACE IN LEAGUE]))</f>
        <v>8</v>
      </c>
      <c r="L2393">
        <f>16-INDEX(STANDINGS_K[],MATCH(Table1[[#This Row],[COMBINED]],STANDINGS_K[COMBINED],0),COLUMN(STANDINGS_K[PLACE IN LEAGUE]))</f>
        <v>11</v>
      </c>
      <c r="M2393">
        <f>16-INDEX(STANDINGS_SV[],MATCH(Table1[[#This Row],[COMBINED]],STANDINGS_SV[COMBINED],0),COLUMN(STANDINGS_SV[PLACE IN LEAGUE]))</f>
        <v>10</v>
      </c>
      <c r="N2393">
        <f>SUM(Table1[[#This Row],[BA]:[SV]])</f>
        <v>91</v>
      </c>
      <c r="O2393">
        <v>3</v>
      </c>
    </row>
    <row r="2394" spans="1:15" x14ac:dyDescent="0.25">
      <c r="A2394" t="s">
        <v>2347</v>
      </c>
      <c r="B2394" t="s">
        <v>2340</v>
      </c>
      <c r="C2394" t="str">
        <f>Table1[[#This Row],[League]]&amp;Table1[[#This Row],[Team]]</f>
        <v>$150 Draft Champions Mar 05 1:00 pm Lg.3826Five Blue Vidas</v>
      </c>
      <c r="D2394">
        <f>16-INDEX(STANDINGS_BA[],MATCH(Table1[[#This Row],[COMBINED]],STANDINGS_BA[COMBINED],0),COLUMN(STANDINGS_BA[PLACE IN LEAGUE]))</f>
        <v>7</v>
      </c>
      <c r="E2394">
        <f>16-INDEX(STANDINGS_R[],MATCH(Table1[[#This Row],[COMBINED]],STANDINGS_R[COMBINED],0),COLUMN(STANDINGS_R[PLACE IN LEAGUE]))</f>
        <v>13</v>
      </c>
      <c r="F2394">
        <f>16-INDEX(STANDINGS_HR[],MATCH(Table1[[#This Row],[COMBINED]],STANDINGS_HR[COMBINED],0),COLUMN(STANDINGS_HR[PLACE IN LEAGUE]))</f>
        <v>12</v>
      </c>
      <c r="G2394">
        <f>16-INDEX(STANDINGS_RBI[],MATCH(Table1[[#This Row],[COMBINED]],STANDINGS_RBI[COMBINED],0),COLUMN(STANDINGS_RBI[PLACE IN LEAGUE]))</f>
        <v>7</v>
      </c>
      <c r="H2394">
        <f>16-INDEX(STANDINGS_SB[],MATCH(Table1[[#This Row],[COMBINED]],STANDINGS_SB[COMBINED],0),COLUMN(STANDINGS_SB[PLACE IN LEAGUE]))</f>
        <v>10</v>
      </c>
      <c r="I2394">
        <f>16-INDEX(STANDINGS_ERA[],MATCH(Table1[[#This Row],[COMBINED]],STANDINGS_ERA[COMBINED],0),COLUMN(STANDINGS_ERA[PLACE IN LEAGUE]))</f>
        <v>9</v>
      </c>
      <c r="J2394">
        <f>16-INDEX(STANDINGS_WHIP[],MATCH(Table1[[#This Row],[COMBINED]],STANDINGS_WHIP[COMBINED],0),COLUMN(STANDINGS_WHIP[PLACE IN LEAGUE]))</f>
        <v>5</v>
      </c>
      <c r="K2394">
        <f>16-INDEX(STANDINGS_W[],MATCH(Table1[[#This Row],[COMBINED]],STANDINGS_W[COMBINED],0),COLUMN(STANDINGS_W[PLACE IN LEAGUE]))</f>
        <v>12</v>
      </c>
      <c r="L2394">
        <f>16-INDEX(STANDINGS_K[],MATCH(Table1[[#This Row],[COMBINED]],STANDINGS_K[COMBINED],0),COLUMN(STANDINGS_K[PLACE IN LEAGUE]))</f>
        <v>10</v>
      </c>
      <c r="M2394">
        <f>16-INDEX(STANDINGS_SV[],MATCH(Table1[[#This Row],[COMBINED]],STANDINGS_SV[COMBINED],0),COLUMN(STANDINGS_SV[PLACE IN LEAGUE]))</f>
        <v>6</v>
      </c>
      <c r="N2394">
        <f>SUM(Table1[[#This Row],[BA]:[SV]])</f>
        <v>91</v>
      </c>
      <c r="O2394">
        <v>4</v>
      </c>
    </row>
    <row r="2395" spans="1:15" x14ac:dyDescent="0.25">
      <c r="A2395" t="s">
        <v>2339</v>
      </c>
      <c r="B2395" t="s">
        <v>2340</v>
      </c>
      <c r="C2395" t="str">
        <f>Table1[[#This Row],[League]]&amp;Table1[[#This Row],[Team]]</f>
        <v>$150 Draft Champions Mar 05 1:00 pm Lg.3826Rush Limbaugh's Oxycontins</v>
      </c>
      <c r="D2395">
        <f>16-INDEX(STANDINGS_BA[],MATCH(Table1[[#This Row],[COMBINED]],STANDINGS_BA[COMBINED],0),COLUMN(STANDINGS_BA[PLACE IN LEAGUE]))</f>
        <v>15</v>
      </c>
      <c r="E2395">
        <f>16-INDEX(STANDINGS_R[],MATCH(Table1[[#This Row],[COMBINED]],STANDINGS_R[COMBINED],0),COLUMN(STANDINGS_R[PLACE IN LEAGUE]))</f>
        <v>12</v>
      </c>
      <c r="F2395">
        <f>16-INDEX(STANDINGS_HR[],MATCH(Table1[[#This Row],[COMBINED]],STANDINGS_HR[COMBINED],0),COLUMN(STANDINGS_HR[PLACE IN LEAGUE]))</f>
        <v>14</v>
      </c>
      <c r="G2395">
        <f>16-INDEX(STANDINGS_RBI[],MATCH(Table1[[#This Row],[COMBINED]],STANDINGS_RBI[COMBINED],0),COLUMN(STANDINGS_RBI[PLACE IN LEAGUE]))</f>
        <v>9</v>
      </c>
      <c r="H2395">
        <f>16-INDEX(STANDINGS_SB[],MATCH(Table1[[#This Row],[COMBINED]],STANDINGS_SB[COMBINED],0),COLUMN(STANDINGS_SB[PLACE IN LEAGUE]))</f>
        <v>12</v>
      </c>
      <c r="I2395">
        <f>16-INDEX(STANDINGS_ERA[],MATCH(Table1[[#This Row],[COMBINED]],STANDINGS_ERA[COMBINED],0),COLUMN(STANDINGS_ERA[PLACE IN LEAGUE]))</f>
        <v>3</v>
      </c>
      <c r="J2395">
        <f>16-INDEX(STANDINGS_WHIP[],MATCH(Table1[[#This Row],[COMBINED]],STANDINGS_WHIP[COMBINED],0),COLUMN(STANDINGS_WHIP[PLACE IN LEAGUE]))</f>
        <v>1</v>
      </c>
      <c r="K2395">
        <f>16-INDEX(STANDINGS_W[],MATCH(Table1[[#This Row],[COMBINED]],STANDINGS_W[COMBINED],0),COLUMN(STANDINGS_W[PLACE IN LEAGUE]))</f>
        <v>3</v>
      </c>
      <c r="L2395">
        <f>16-INDEX(STANDINGS_K[],MATCH(Table1[[#This Row],[COMBINED]],STANDINGS_K[COMBINED],0),COLUMN(STANDINGS_K[PLACE IN LEAGUE]))</f>
        <v>8</v>
      </c>
      <c r="M2395">
        <f>16-INDEX(STANDINGS_SV[],MATCH(Table1[[#This Row],[COMBINED]],STANDINGS_SV[COMBINED],0),COLUMN(STANDINGS_SV[PLACE IN LEAGUE]))</f>
        <v>9</v>
      </c>
      <c r="N2395">
        <f>SUM(Table1[[#This Row],[BA]:[SV]])</f>
        <v>86</v>
      </c>
      <c r="O2395">
        <v>5</v>
      </c>
    </row>
    <row r="2396" spans="1:15" x14ac:dyDescent="0.25">
      <c r="A2396" t="s">
        <v>2350</v>
      </c>
      <c r="B2396" t="s">
        <v>2340</v>
      </c>
      <c r="C2396" t="str">
        <f>Table1[[#This Row],[League]]&amp;Table1[[#This Row],[Team]]</f>
        <v>$150 Draft Champions Mar 05 1:00 pm Lg.3826PANIK DC2</v>
      </c>
      <c r="D2396">
        <f>16-INDEX(STANDINGS_BA[],MATCH(Table1[[#This Row],[COMBINED]],STANDINGS_BA[COMBINED],0),COLUMN(STANDINGS_BA[PLACE IN LEAGUE]))</f>
        <v>3</v>
      </c>
      <c r="E2396">
        <f>16-INDEX(STANDINGS_R[],MATCH(Table1[[#This Row],[COMBINED]],STANDINGS_R[COMBINED],0),COLUMN(STANDINGS_R[PLACE IN LEAGUE]))</f>
        <v>14</v>
      </c>
      <c r="F2396">
        <f>16-INDEX(STANDINGS_HR[],MATCH(Table1[[#This Row],[COMBINED]],STANDINGS_HR[COMBINED],0),COLUMN(STANDINGS_HR[PLACE IN LEAGUE]))</f>
        <v>13</v>
      </c>
      <c r="G2396">
        <f>16-INDEX(STANDINGS_RBI[],MATCH(Table1[[#This Row],[COMBINED]],STANDINGS_RBI[COMBINED],0),COLUMN(STANDINGS_RBI[PLACE IN LEAGUE]))</f>
        <v>13</v>
      </c>
      <c r="H2396">
        <f>16-INDEX(STANDINGS_SB[],MATCH(Table1[[#This Row],[COMBINED]],STANDINGS_SB[COMBINED],0),COLUMN(STANDINGS_SB[PLACE IN LEAGUE]))</f>
        <v>9</v>
      </c>
      <c r="I2396">
        <f>16-INDEX(STANDINGS_ERA[],MATCH(Table1[[#This Row],[COMBINED]],STANDINGS_ERA[COMBINED],0),COLUMN(STANDINGS_ERA[PLACE IN LEAGUE]))</f>
        <v>7</v>
      </c>
      <c r="J2396">
        <f>16-INDEX(STANDINGS_WHIP[],MATCH(Table1[[#This Row],[COMBINED]],STANDINGS_WHIP[COMBINED],0),COLUMN(STANDINGS_WHIP[PLACE IN LEAGUE]))</f>
        <v>2</v>
      </c>
      <c r="K2396">
        <f>16-INDEX(STANDINGS_W[],MATCH(Table1[[#This Row],[COMBINED]],STANDINGS_W[COMBINED],0),COLUMN(STANDINGS_W[PLACE IN LEAGUE]))</f>
        <v>2</v>
      </c>
      <c r="L2396">
        <f>16-INDEX(STANDINGS_K[],MATCH(Table1[[#This Row],[COMBINED]],STANDINGS_K[COMBINED],0),COLUMN(STANDINGS_K[PLACE IN LEAGUE]))</f>
        <v>9</v>
      </c>
      <c r="M2396">
        <f>16-INDEX(STANDINGS_SV[],MATCH(Table1[[#This Row],[COMBINED]],STANDINGS_SV[COMBINED],0),COLUMN(STANDINGS_SV[PLACE IN LEAGUE]))</f>
        <v>13</v>
      </c>
      <c r="N2396">
        <f>SUM(Table1[[#This Row],[BA]:[SV]])</f>
        <v>85</v>
      </c>
      <c r="O2396">
        <v>6</v>
      </c>
    </row>
    <row r="2397" spans="1:15" x14ac:dyDescent="0.25">
      <c r="A2397" t="s">
        <v>105</v>
      </c>
      <c r="B2397" t="s">
        <v>2340</v>
      </c>
      <c r="C2397" t="str">
        <f>Table1[[#This Row],[League]]&amp;Table1[[#This Row],[Team]]</f>
        <v>$150 Draft Champions Mar 05 1:00 pm Lg.3826Inglorious Batsters</v>
      </c>
      <c r="D2397">
        <f>16-INDEX(STANDINGS_BA[],MATCH(Table1[[#This Row],[COMBINED]],STANDINGS_BA[COMBINED],0),COLUMN(STANDINGS_BA[PLACE IN LEAGUE]))</f>
        <v>13</v>
      </c>
      <c r="E2397">
        <f>16-INDEX(STANDINGS_R[],MATCH(Table1[[#This Row],[COMBINED]],STANDINGS_R[COMBINED],0),COLUMN(STANDINGS_R[PLACE IN LEAGUE]))</f>
        <v>9</v>
      </c>
      <c r="F2397">
        <f>16-INDEX(STANDINGS_HR[],MATCH(Table1[[#This Row],[COMBINED]],STANDINGS_HR[COMBINED],0),COLUMN(STANDINGS_HR[PLACE IN LEAGUE]))</f>
        <v>15</v>
      </c>
      <c r="G2397">
        <f>16-INDEX(STANDINGS_RBI[],MATCH(Table1[[#This Row],[COMBINED]],STANDINGS_RBI[COMBINED],0),COLUMN(STANDINGS_RBI[PLACE IN LEAGUE]))</f>
        <v>15</v>
      </c>
      <c r="H2397">
        <f>16-INDEX(STANDINGS_SB[],MATCH(Table1[[#This Row],[COMBINED]],STANDINGS_SB[COMBINED],0),COLUMN(STANDINGS_SB[PLACE IN LEAGUE]))</f>
        <v>7</v>
      </c>
      <c r="I2397">
        <f>16-INDEX(STANDINGS_ERA[],MATCH(Table1[[#This Row],[COMBINED]],STANDINGS_ERA[COMBINED],0),COLUMN(STANDINGS_ERA[PLACE IN LEAGUE]))</f>
        <v>8</v>
      </c>
      <c r="J2397">
        <f>16-INDEX(STANDINGS_WHIP[],MATCH(Table1[[#This Row],[COMBINED]],STANDINGS_WHIP[COMBINED],0),COLUMN(STANDINGS_WHIP[PLACE IN LEAGUE]))</f>
        <v>6</v>
      </c>
      <c r="K2397">
        <f>16-INDEX(STANDINGS_W[],MATCH(Table1[[#This Row],[COMBINED]],STANDINGS_W[COMBINED],0),COLUMN(STANDINGS_W[PLACE IN LEAGUE]))</f>
        <v>4</v>
      </c>
      <c r="L2397">
        <f>16-INDEX(STANDINGS_K[],MATCH(Table1[[#This Row],[COMBINED]],STANDINGS_K[COMBINED],0),COLUMN(STANDINGS_K[PLACE IN LEAGUE]))</f>
        <v>5</v>
      </c>
      <c r="M2397">
        <f>16-INDEX(STANDINGS_SV[],MATCH(Table1[[#This Row],[COMBINED]],STANDINGS_SV[COMBINED],0),COLUMN(STANDINGS_SV[PLACE IN LEAGUE]))</f>
        <v>2</v>
      </c>
      <c r="N2397">
        <f>SUM(Table1[[#This Row],[BA]:[SV]])</f>
        <v>84</v>
      </c>
      <c r="O2397">
        <v>7</v>
      </c>
    </row>
    <row r="2398" spans="1:15" x14ac:dyDescent="0.25">
      <c r="A2398" t="s">
        <v>2343</v>
      </c>
      <c r="B2398" t="s">
        <v>2340</v>
      </c>
      <c r="C2398" t="str">
        <f>Table1[[#This Row],[League]]&amp;Table1[[#This Row],[Team]]</f>
        <v>$150 Draft Champions Mar 05 1:00 pm Lg.3826Lundzilla 2</v>
      </c>
      <c r="D2398">
        <f>16-INDEX(STANDINGS_BA[],MATCH(Table1[[#This Row],[COMBINED]],STANDINGS_BA[COMBINED],0),COLUMN(STANDINGS_BA[PLACE IN LEAGUE]))</f>
        <v>11</v>
      </c>
      <c r="E2398">
        <f>16-INDEX(STANDINGS_R[],MATCH(Table1[[#This Row],[COMBINED]],STANDINGS_R[COMBINED],0),COLUMN(STANDINGS_R[PLACE IN LEAGUE]))</f>
        <v>10</v>
      </c>
      <c r="F2398">
        <f>16-INDEX(STANDINGS_HR[],MATCH(Table1[[#This Row],[COMBINED]],STANDINGS_HR[COMBINED],0),COLUMN(STANDINGS_HR[PLACE IN LEAGUE]))</f>
        <v>5</v>
      </c>
      <c r="G2398">
        <f>16-INDEX(STANDINGS_RBI[],MATCH(Table1[[#This Row],[COMBINED]],STANDINGS_RBI[COMBINED],0),COLUMN(STANDINGS_RBI[PLACE IN LEAGUE]))</f>
        <v>5</v>
      </c>
      <c r="H2398">
        <f>16-INDEX(STANDINGS_SB[],MATCH(Table1[[#This Row],[COMBINED]],STANDINGS_SB[COMBINED],0),COLUMN(STANDINGS_SB[PLACE IN LEAGUE]))</f>
        <v>14</v>
      </c>
      <c r="I2398">
        <f>16-INDEX(STANDINGS_ERA[],MATCH(Table1[[#This Row],[COMBINED]],STANDINGS_ERA[COMBINED],0),COLUMN(STANDINGS_ERA[PLACE IN LEAGUE]))</f>
        <v>5</v>
      </c>
      <c r="J2398">
        <f>16-INDEX(STANDINGS_WHIP[],MATCH(Table1[[#This Row],[COMBINED]],STANDINGS_WHIP[COMBINED],0),COLUMN(STANDINGS_WHIP[PLACE IN LEAGUE]))</f>
        <v>8</v>
      </c>
      <c r="K2398">
        <f>16-INDEX(STANDINGS_W[],MATCH(Table1[[#This Row],[COMBINED]],STANDINGS_W[COMBINED],0),COLUMN(STANDINGS_W[PLACE IN LEAGUE]))</f>
        <v>6</v>
      </c>
      <c r="L2398">
        <f>16-INDEX(STANDINGS_K[],MATCH(Table1[[#This Row],[COMBINED]],STANDINGS_K[COMBINED],0),COLUMN(STANDINGS_K[PLACE IN LEAGUE]))</f>
        <v>12</v>
      </c>
      <c r="M2398">
        <f>16-INDEX(STANDINGS_SV[],MATCH(Table1[[#This Row],[COMBINED]],STANDINGS_SV[COMBINED],0),COLUMN(STANDINGS_SV[PLACE IN LEAGUE]))</f>
        <v>8</v>
      </c>
      <c r="N2398">
        <f>SUM(Table1[[#This Row],[BA]:[SV]])</f>
        <v>84</v>
      </c>
      <c r="O2398">
        <v>8</v>
      </c>
    </row>
    <row r="2399" spans="1:15" x14ac:dyDescent="0.25">
      <c r="A2399" t="s">
        <v>2352</v>
      </c>
      <c r="B2399" t="s">
        <v>2340</v>
      </c>
      <c r="C2399" t="str">
        <f>Table1[[#This Row],[League]]&amp;Table1[[#This Row],[Team]]</f>
        <v>$150 Draft Champions Mar 05 1:00 pm Lg.3826Side Jackson</v>
      </c>
      <c r="D2399">
        <f>16-INDEX(STANDINGS_BA[],MATCH(Table1[[#This Row],[COMBINED]],STANDINGS_BA[COMBINED],0),COLUMN(STANDINGS_BA[PLACE IN LEAGUE]))</f>
        <v>1</v>
      </c>
      <c r="E2399">
        <f>16-INDEX(STANDINGS_R[],MATCH(Table1[[#This Row],[COMBINED]],STANDINGS_R[COMBINED],0),COLUMN(STANDINGS_R[PLACE IN LEAGUE]))</f>
        <v>3</v>
      </c>
      <c r="F2399">
        <f>16-INDEX(STANDINGS_HR[],MATCH(Table1[[#This Row],[COMBINED]],STANDINGS_HR[COMBINED],0),COLUMN(STANDINGS_HR[PLACE IN LEAGUE]))</f>
        <v>8</v>
      </c>
      <c r="G2399">
        <f>16-INDEX(STANDINGS_RBI[],MATCH(Table1[[#This Row],[COMBINED]],STANDINGS_RBI[COMBINED],0),COLUMN(STANDINGS_RBI[PLACE IN LEAGUE]))</f>
        <v>8</v>
      </c>
      <c r="H2399">
        <f>16-INDEX(STANDINGS_SB[],MATCH(Table1[[#This Row],[COMBINED]],STANDINGS_SB[COMBINED],0),COLUMN(STANDINGS_SB[PLACE IN LEAGUE]))</f>
        <v>11</v>
      </c>
      <c r="I2399">
        <f>16-INDEX(STANDINGS_ERA[],MATCH(Table1[[#This Row],[COMBINED]],STANDINGS_ERA[COMBINED],0),COLUMN(STANDINGS_ERA[PLACE IN LEAGUE]))</f>
        <v>11</v>
      </c>
      <c r="J2399">
        <f>16-INDEX(STANDINGS_WHIP[],MATCH(Table1[[#This Row],[COMBINED]],STANDINGS_WHIP[COMBINED],0),COLUMN(STANDINGS_WHIP[PLACE IN LEAGUE]))</f>
        <v>13</v>
      </c>
      <c r="K2399">
        <f>16-INDEX(STANDINGS_W[],MATCH(Table1[[#This Row],[COMBINED]],STANDINGS_W[COMBINED],0),COLUMN(STANDINGS_W[PLACE IN LEAGUE]))</f>
        <v>14</v>
      </c>
      <c r="L2399">
        <f>16-INDEX(STANDINGS_K[],MATCH(Table1[[#This Row],[COMBINED]],STANDINGS_K[COMBINED],0),COLUMN(STANDINGS_K[PLACE IN LEAGUE]))</f>
        <v>14</v>
      </c>
      <c r="M2399">
        <f>16-INDEX(STANDINGS_SV[],MATCH(Table1[[#This Row],[COMBINED]],STANDINGS_SV[COMBINED],0),COLUMN(STANDINGS_SV[PLACE IN LEAGUE]))</f>
        <v>1</v>
      </c>
      <c r="N2399">
        <f>SUM(Table1[[#This Row],[BA]:[SV]])</f>
        <v>84</v>
      </c>
      <c r="O2399">
        <v>9</v>
      </c>
    </row>
    <row r="2400" spans="1:15" x14ac:dyDescent="0.25">
      <c r="A2400" t="s">
        <v>2349</v>
      </c>
      <c r="B2400" t="s">
        <v>2340</v>
      </c>
      <c r="C2400" t="str">
        <f>Table1[[#This Row],[League]]&amp;Table1[[#This Row],[Team]]</f>
        <v>$150 Draft Champions Mar 05 1:00 pm Lg.3826Every Rose Has It's Thor</v>
      </c>
      <c r="D2400">
        <f>16-INDEX(STANDINGS_BA[],MATCH(Table1[[#This Row],[COMBINED]],STANDINGS_BA[COMBINED],0),COLUMN(STANDINGS_BA[PLACE IN LEAGUE]))</f>
        <v>4</v>
      </c>
      <c r="E2400">
        <f>16-INDEX(STANDINGS_R[],MATCH(Table1[[#This Row],[COMBINED]],STANDINGS_R[COMBINED],0),COLUMN(STANDINGS_R[PLACE IN LEAGUE]))</f>
        <v>5</v>
      </c>
      <c r="F2400">
        <f>16-INDEX(STANDINGS_HR[],MATCH(Table1[[#This Row],[COMBINED]],STANDINGS_HR[COMBINED],0),COLUMN(STANDINGS_HR[PLACE IN LEAGUE]))</f>
        <v>7</v>
      </c>
      <c r="G2400">
        <f>16-INDEX(STANDINGS_RBI[],MATCH(Table1[[#This Row],[COMBINED]],STANDINGS_RBI[COMBINED],0),COLUMN(STANDINGS_RBI[PLACE IN LEAGUE]))</f>
        <v>6</v>
      </c>
      <c r="H2400">
        <f>16-INDEX(STANDINGS_SB[],MATCH(Table1[[#This Row],[COMBINED]],STANDINGS_SB[COMBINED],0),COLUMN(STANDINGS_SB[PLACE IN LEAGUE]))</f>
        <v>2</v>
      </c>
      <c r="I2400">
        <f>16-INDEX(STANDINGS_ERA[],MATCH(Table1[[#This Row],[COMBINED]],STANDINGS_ERA[COMBINED],0),COLUMN(STANDINGS_ERA[PLACE IN LEAGUE]))</f>
        <v>15</v>
      </c>
      <c r="J2400">
        <f>16-INDEX(STANDINGS_WHIP[],MATCH(Table1[[#This Row],[COMBINED]],STANDINGS_WHIP[COMBINED],0),COLUMN(STANDINGS_WHIP[PLACE IN LEAGUE]))</f>
        <v>12</v>
      </c>
      <c r="K2400">
        <f>16-INDEX(STANDINGS_W[],MATCH(Table1[[#This Row],[COMBINED]],STANDINGS_W[COMBINED],0),COLUMN(STANDINGS_W[PLACE IN LEAGUE]))</f>
        <v>9</v>
      </c>
      <c r="L2400">
        <f>16-INDEX(STANDINGS_K[],MATCH(Table1[[#This Row],[COMBINED]],STANDINGS_K[COMBINED],0),COLUMN(STANDINGS_K[PLACE IN LEAGUE]))</f>
        <v>7</v>
      </c>
      <c r="M2400">
        <f>16-INDEX(STANDINGS_SV[],MATCH(Table1[[#This Row],[COMBINED]],STANDINGS_SV[COMBINED],0),COLUMN(STANDINGS_SV[PLACE IN LEAGUE]))</f>
        <v>4</v>
      </c>
      <c r="N2400">
        <f>SUM(Table1[[#This Row],[BA]:[SV]])</f>
        <v>71</v>
      </c>
      <c r="O2400">
        <v>10</v>
      </c>
    </row>
    <row r="2401" spans="1:15" x14ac:dyDescent="0.25">
      <c r="A2401" t="s">
        <v>2342</v>
      </c>
      <c r="B2401" t="s">
        <v>2340</v>
      </c>
      <c r="C2401" t="str">
        <f>Table1[[#This Row],[League]]&amp;Table1[[#This Row],[Team]]</f>
        <v>$150 Draft Champions Mar 05 1:00 pm Lg.3826Pyrolitic Decomposition 14</v>
      </c>
      <c r="D2401">
        <f>16-INDEX(STANDINGS_BA[],MATCH(Table1[[#This Row],[COMBINED]],STANDINGS_BA[COMBINED],0),COLUMN(STANDINGS_BA[PLACE IN LEAGUE]))</f>
        <v>12</v>
      </c>
      <c r="E2401">
        <f>16-INDEX(STANDINGS_R[],MATCH(Table1[[#This Row],[COMBINED]],STANDINGS_R[COMBINED],0),COLUMN(STANDINGS_R[PLACE IN LEAGUE]))</f>
        <v>7</v>
      </c>
      <c r="F2401">
        <f>16-INDEX(STANDINGS_HR[],MATCH(Table1[[#This Row],[COMBINED]],STANDINGS_HR[COMBINED],0),COLUMN(STANDINGS_HR[PLACE IN LEAGUE]))</f>
        <v>6</v>
      </c>
      <c r="G2401">
        <f>16-INDEX(STANDINGS_RBI[],MATCH(Table1[[#This Row],[COMBINED]],STANDINGS_RBI[COMBINED],0),COLUMN(STANDINGS_RBI[PLACE IN LEAGUE]))</f>
        <v>10</v>
      </c>
      <c r="H2401">
        <f>16-INDEX(STANDINGS_SB[],MATCH(Table1[[#This Row],[COMBINED]],STANDINGS_SB[COMBINED],0),COLUMN(STANDINGS_SB[PLACE IN LEAGUE]))</f>
        <v>6</v>
      </c>
      <c r="I2401">
        <f>16-INDEX(STANDINGS_ERA[],MATCH(Table1[[#This Row],[COMBINED]],STANDINGS_ERA[COMBINED],0),COLUMN(STANDINGS_ERA[PLACE IN LEAGUE]))</f>
        <v>2</v>
      </c>
      <c r="J2401">
        <f>16-INDEX(STANDINGS_WHIP[],MATCH(Table1[[#This Row],[COMBINED]],STANDINGS_WHIP[COMBINED],0),COLUMN(STANDINGS_WHIP[PLACE IN LEAGUE]))</f>
        <v>4</v>
      </c>
      <c r="K2401">
        <f>16-INDEX(STANDINGS_W[],MATCH(Table1[[#This Row],[COMBINED]],STANDINGS_W[COMBINED],0),COLUMN(STANDINGS_W[PLACE IN LEAGUE]))</f>
        <v>7</v>
      </c>
      <c r="L2401">
        <f>16-INDEX(STANDINGS_K[],MATCH(Table1[[#This Row],[COMBINED]],STANDINGS_K[COMBINED],0),COLUMN(STANDINGS_K[PLACE IN LEAGUE]))</f>
        <v>4</v>
      </c>
      <c r="M2401">
        <f>16-INDEX(STANDINGS_SV[],MATCH(Table1[[#This Row],[COMBINED]],STANDINGS_SV[COMBINED],0),COLUMN(STANDINGS_SV[PLACE IN LEAGUE]))</f>
        <v>11</v>
      </c>
      <c r="N2401">
        <f>SUM(Table1[[#This Row],[BA]:[SV]])</f>
        <v>69</v>
      </c>
      <c r="O2401">
        <v>11</v>
      </c>
    </row>
    <row r="2402" spans="1:15" x14ac:dyDescent="0.25">
      <c r="A2402" t="s">
        <v>2351</v>
      </c>
      <c r="B2402" t="s">
        <v>2340</v>
      </c>
      <c r="C2402" t="str">
        <f>Table1[[#This Row],[League]]&amp;Table1[[#This Row],[Team]]</f>
        <v>$150 Draft Champions Mar 05 1:00 pm Lg.3826Clever Team Name3</v>
      </c>
      <c r="D2402">
        <f>16-INDEX(STANDINGS_BA[],MATCH(Table1[[#This Row],[COMBINED]],STANDINGS_BA[COMBINED],0),COLUMN(STANDINGS_BA[PLACE IN LEAGUE]))</f>
        <v>2</v>
      </c>
      <c r="E2402">
        <f>16-INDEX(STANDINGS_R[],MATCH(Table1[[#This Row],[COMBINED]],STANDINGS_R[COMBINED],0),COLUMN(STANDINGS_R[PLACE IN LEAGUE]))</f>
        <v>1</v>
      </c>
      <c r="F2402">
        <f>16-INDEX(STANDINGS_HR[],MATCH(Table1[[#This Row],[COMBINED]],STANDINGS_HR[COMBINED],0),COLUMN(STANDINGS_HR[PLACE IN LEAGUE]))</f>
        <v>1</v>
      </c>
      <c r="G2402">
        <f>16-INDEX(STANDINGS_RBI[],MATCH(Table1[[#This Row],[COMBINED]],STANDINGS_RBI[COMBINED],0),COLUMN(STANDINGS_RBI[PLACE IN LEAGUE]))</f>
        <v>1</v>
      </c>
      <c r="H2402">
        <f>16-INDEX(STANDINGS_SB[],MATCH(Table1[[#This Row],[COMBINED]],STANDINGS_SB[COMBINED],0),COLUMN(STANDINGS_SB[PLACE IN LEAGUE]))</f>
        <v>4</v>
      </c>
      <c r="I2402">
        <f>16-INDEX(STANDINGS_ERA[],MATCH(Table1[[#This Row],[COMBINED]],STANDINGS_ERA[COMBINED],0),COLUMN(STANDINGS_ERA[PLACE IN LEAGUE]))</f>
        <v>14</v>
      </c>
      <c r="J2402">
        <f>16-INDEX(STANDINGS_WHIP[],MATCH(Table1[[#This Row],[COMBINED]],STANDINGS_WHIP[COMBINED],0),COLUMN(STANDINGS_WHIP[PLACE IN LEAGUE]))</f>
        <v>14</v>
      </c>
      <c r="K2402">
        <f>16-INDEX(STANDINGS_W[],MATCH(Table1[[#This Row],[COMBINED]],STANDINGS_W[COMBINED],0),COLUMN(STANDINGS_W[PLACE IN LEAGUE]))</f>
        <v>13</v>
      </c>
      <c r="L2402">
        <f>16-INDEX(STANDINGS_K[],MATCH(Table1[[#This Row],[COMBINED]],STANDINGS_K[COMBINED],0),COLUMN(STANDINGS_K[PLACE IN LEAGUE]))</f>
        <v>13</v>
      </c>
      <c r="M2402">
        <f>16-INDEX(STANDINGS_SV[],MATCH(Table1[[#This Row],[COMBINED]],STANDINGS_SV[COMBINED],0),COLUMN(STANDINGS_SV[PLACE IN LEAGUE]))</f>
        <v>5</v>
      </c>
      <c r="N2402">
        <f>SUM(Table1[[#This Row],[BA]:[SV]])</f>
        <v>68</v>
      </c>
      <c r="O2402">
        <v>12</v>
      </c>
    </row>
    <row r="2403" spans="1:15" x14ac:dyDescent="0.25">
      <c r="A2403" t="s">
        <v>2298</v>
      </c>
      <c r="B2403" t="s">
        <v>2340</v>
      </c>
      <c r="C2403" t="str">
        <f>Table1[[#This Row],[League]]&amp;Table1[[#This Row],[Team]]</f>
        <v>$150 Draft Champions Mar 05 1:00 pm Lg.3826Team Welsh</v>
      </c>
      <c r="D2403">
        <f>16-INDEX(STANDINGS_BA[],MATCH(Table1[[#This Row],[COMBINED]],STANDINGS_BA[COMBINED],0),COLUMN(STANDINGS_BA[PLACE IN LEAGUE]))</f>
        <v>5</v>
      </c>
      <c r="E2403">
        <f>16-INDEX(STANDINGS_R[],MATCH(Table1[[#This Row],[COMBINED]],STANDINGS_R[COMBINED],0),COLUMN(STANDINGS_R[PLACE IN LEAGUE]))</f>
        <v>4</v>
      </c>
      <c r="F2403">
        <f>16-INDEX(STANDINGS_HR[],MATCH(Table1[[#This Row],[COMBINED]],STANDINGS_HR[COMBINED],0),COLUMN(STANDINGS_HR[PLACE IN LEAGUE]))</f>
        <v>4</v>
      </c>
      <c r="G2403">
        <f>16-INDEX(STANDINGS_RBI[],MATCH(Table1[[#This Row],[COMBINED]],STANDINGS_RBI[COMBINED],0),COLUMN(STANDINGS_RBI[PLACE IN LEAGUE]))</f>
        <v>3</v>
      </c>
      <c r="H2403">
        <f>16-INDEX(STANDINGS_SB[],MATCH(Table1[[#This Row],[COMBINED]],STANDINGS_SB[COMBINED],0),COLUMN(STANDINGS_SB[PLACE IN LEAGUE]))</f>
        <v>1</v>
      </c>
      <c r="I2403">
        <f>16-INDEX(STANDINGS_ERA[],MATCH(Table1[[#This Row],[COMBINED]],STANDINGS_ERA[COMBINED],0),COLUMN(STANDINGS_ERA[PLACE IN LEAGUE]))</f>
        <v>12</v>
      </c>
      <c r="J2403">
        <f>16-INDEX(STANDINGS_WHIP[],MATCH(Table1[[#This Row],[COMBINED]],STANDINGS_WHIP[COMBINED],0),COLUMN(STANDINGS_WHIP[PLACE IN LEAGUE]))</f>
        <v>11</v>
      </c>
      <c r="K2403">
        <f>16-INDEX(STANDINGS_W[],MATCH(Table1[[#This Row],[COMBINED]],STANDINGS_W[COMBINED],0),COLUMN(STANDINGS_W[PLACE IN LEAGUE]))</f>
        <v>1</v>
      </c>
      <c r="L2403">
        <f>16-INDEX(STANDINGS_K[],MATCH(Table1[[#This Row],[COMBINED]],STANDINGS_K[COMBINED],0),COLUMN(STANDINGS_K[PLACE IN LEAGUE]))</f>
        <v>1</v>
      </c>
      <c r="M2403">
        <f>16-INDEX(STANDINGS_SV[],MATCH(Table1[[#This Row],[COMBINED]],STANDINGS_SV[COMBINED],0),COLUMN(STANDINGS_SV[PLACE IN LEAGUE]))</f>
        <v>15</v>
      </c>
      <c r="N2403">
        <f>SUM(Table1[[#This Row],[BA]:[SV]])</f>
        <v>57</v>
      </c>
      <c r="O2403">
        <v>13</v>
      </c>
    </row>
    <row r="2404" spans="1:15" x14ac:dyDescent="0.25">
      <c r="A2404" t="s">
        <v>2348</v>
      </c>
      <c r="B2404" t="s">
        <v>2340</v>
      </c>
      <c r="C2404" t="str">
        <f>Table1[[#This Row],[League]]&amp;Table1[[#This Row],[Team]]</f>
        <v>$150 Draft Champions Mar 05 1:00 pm Lg.3826MurphysLawyer</v>
      </c>
      <c r="D2404">
        <f>16-INDEX(STANDINGS_BA[],MATCH(Table1[[#This Row],[COMBINED]],STANDINGS_BA[COMBINED],0),COLUMN(STANDINGS_BA[PLACE IN LEAGUE]))</f>
        <v>6</v>
      </c>
      <c r="E2404">
        <f>16-INDEX(STANDINGS_R[],MATCH(Table1[[#This Row],[COMBINED]],STANDINGS_R[COMBINED],0),COLUMN(STANDINGS_R[PLACE IN LEAGUE]))</f>
        <v>6</v>
      </c>
      <c r="F2404">
        <f>16-INDEX(STANDINGS_HR[],MATCH(Table1[[#This Row],[COMBINED]],STANDINGS_HR[COMBINED],0),COLUMN(STANDINGS_HR[PLACE IN LEAGUE]))</f>
        <v>2</v>
      </c>
      <c r="G2404">
        <f>16-INDEX(STANDINGS_RBI[],MATCH(Table1[[#This Row],[COMBINED]],STANDINGS_RBI[COMBINED],0),COLUMN(STANDINGS_RBI[PLACE IN LEAGUE]))</f>
        <v>4</v>
      </c>
      <c r="H2404">
        <f>16-INDEX(STANDINGS_SB[],MATCH(Table1[[#This Row],[COMBINED]],STANDINGS_SB[COMBINED],0),COLUMN(STANDINGS_SB[PLACE IN LEAGUE]))</f>
        <v>8</v>
      </c>
      <c r="I2404">
        <f>16-INDEX(STANDINGS_ERA[],MATCH(Table1[[#This Row],[COMBINED]],STANDINGS_ERA[COMBINED],0),COLUMN(STANDINGS_ERA[PLACE IN LEAGUE]))</f>
        <v>1</v>
      </c>
      <c r="J2404">
        <f>16-INDEX(STANDINGS_WHIP[],MATCH(Table1[[#This Row],[COMBINED]],STANDINGS_WHIP[COMBINED],0),COLUMN(STANDINGS_WHIP[PLACE IN LEAGUE]))</f>
        <v>3</v>
      </c>
      <c r="K2404">
        <f>16-INDEX(STANDINGS_W[],MATCH(Table1[[#This Row],[COMBINED]],STANDINGS_W[COMBINED],0),COLUMN(STANDINGS_W[PLACE IN LEAGUE]))</f>
        <v>11</v>
      </c>
      <c r="L2404">
        <f>16-INDEX(STANDINGS_K[],MATCH(Table1[[#This Row],[COMBINED]],STANDINGS_K[COMBINED],0),COLUMN(STANDINGS_K[PLACE IN LEAGUE]))</f>
        <v>3</v>
      </c>
      <c r="M2404">
        <f>16-INDEX(STANDINGS_SV[],MATCH(Table1[[#This Row],[COMBINED]],STANDINGS_SV[COMBINED],0),COLUMN(STANDINGS_SV[PLACE IN LEAGUE]))</f>
        <v>12</v>
      </c>
      <c r="N2404">
        <f>SUM(Table1[[#This Row],[BA]:[SV]])</f>
        <v>56</v>
      </c>
      <c r="O2404">
        <v>14</v>
      </c>
    </row>
    <row r="2405" spans="1:15" x14ac:dyDescent="0.25">
      <c r="A2405" t="s">
        <v>2346</v>
      </c>
      <c r="B2405" t="s">
        <v>2340</v>
      </c>
      <c r="C2405" t="str">
        <f>Table1[[#This Row],[League]]&amp;Table1[[#This Row],[Team]]</f>
        <v>$150 Draft Champions Mar 05 1:00 pm Lg.3826In for a Penny</v>
      </c>
      <c r="D2405">
        <f>16-INDEX(STANDINGS_BA[],MATCH(Table1[[#This Row],[COMBINED]],STANDINGS_BA[COMBINED],0),COLUMN(STANDINGS_BA[PLACE IN LEAGUE]))</f>
        <v>8</v>
      </c>
      <c r="E2405">
        <f>16-INDEX(STANDINGS_R[],MATCH(Table1[[#This Row],[COMBINED]],STANDINGS_R[COMBINED],0),COLUMN(STANDINGS_R[PLACE IN LEAGUE]))</f>
        <v>2</v>
      </c>
      <c r="F2405">
        <f>16-INDEX(STANDINGS_HR[],MATCH(Table1[[#This Row],[COMBINED]],STANDINGS_HR[COMBINED],0),COLUMN(STANDINGS_HR[PLACE IN LEAGUE]))</f>
        <v>3</v>
      </c>
      <c r="G2405">
        <f>16-INDEX(STANDINGS_RBI[],MATCH(Table1[[#This Row],[COMBINED]],STANDINGS_RBI[COMBINED],0),COLUMN(STANDINGS_RBI[PLACE IN LEAGUE]))</f>
        <v>2</v>
      </c>
      <c r="H2405">
        <f>16-INDEX(STANDINGS_SB[],MATCH(Table1[[#This Row],[COMBINED]],STANDINGS_SB[COMBINED],0),COLUMN(STANDINGS_SB[PLACE IN LEAGUE]))</f>
        <v>3</v>
      </c>
      <c r="I2405">
        <f>16-INDEX(STANDINGS_ERA[],MATCH(Table1[[#This Row],[COMBINED]],STANDINGS_ERA[COMBINED],0),COLUMN(STANDINGS_ERA[PLACE IN LEAGUE]))</f>
        <v>10</v>
      </c>
      <c r="J2405">
        <f>16-INDEX(STANDINGS_WHIP[],MATCH(Table1[[#This Row],[COMBINED]],STANDINGS_WHIP[COMBINED],0),COLUMN(STANDINGS_WHIP[PLACE IN LEAGUE]))</f>
        <v>10</v>
      </c>
      <c r="K2405">
        <f>16-INDEX(STANDINGS_W[],MATCH(Table1[[#This Row],[COMBINED]],STANDINGS_W[COMBINED],0),COLUMN(STANDINGS_W[PLACE IN LEAGUE]))</f>
        <v>10</v>
      </c>
      <c r="L2405">
        <f>16-INDEX(STANDINGS_K[],MATCH(Table1[[#This Row],[COMBINED]],STANDINGS_K[COMBINED],0),COLUMN(STANDINGS_K[PLACE IN LEAGUE]))</f>
        <v>2</v>
      </c>
      <c r="M2405">
        <f>16-INDEX(STANDINGS_SV[],MATCH(Table1[[#This Row],[COMBINED]],STANDINGS_SV[COMBINED],0),COLUMN(STANDINGS_SV[PLACE IN LEAGUE]))</f>
        <v>3</v>
      </c>
      <c r="N2405">
        <f>SUM(Table1[[#This Row],[BA]:[SV]])</f>
        <v>53</v>
      </c>
      <c r="O2405">
        <v>15</v>
      </c>
    </row>
    <row r="2406" spans="1:15" x14ac:dyDescent="0.25">
      <c r="A2406" t="s">
        <v>2355</v>
      </c>
      <c r="B2406" t="s">
        <v>2354</v>
      </c>
      <c r="C2406" t="str">
        <f>Table1[[#This Row],[League]]&amp;Table1[[#This Row],[Team]]</f>
        <v>$150 Draft Champions Mar 05 1:00 pm Lg.3830deadmoneyJ</v>
      </c>
      <c r="D2406">
        <f>16-INDEX(STANDINGS_BA[],MATCH(Table1[[#This Row],[COMBINED]],STANDINGS_BA[COMBINED],0),COLUMN(STANDINGS_BA[PLACE IN LEAGUE]))</f>
        <v>14</v>
      </c>
      <c r="E2406">
        <f>16-INDEX(STANDINGS_R[],MATCH(Table1[[#This Row],[COMBINED]],STANDINGS_R[COMBINED],0),COLUMN(STANDINGS_R[PLACE IN LEAGUE]))</f>
        <v>15</v>
      </c>
      <c r="F2406">
        <f>16-INDEX(STANDINGS_HR[],MATCH(Table1[[#This Row],[COMBINED]],STANDINGS_HR[COMBINED],0),COLUMN(STANDINGS_HR[PLACE IN LEAGUE]))</f>
        <v>15</v>
      </c>
      <c r="G2406">
        <f>16-INDEX(STANDINGS_RBI[],MATCH(Table1[[#This Row],[COMBINED]],STANDINGS_RBI[COMBINED],0),COLUMN(STANDINGS_RBI[PLACE IN LEAGUE]))</f>
        <v>15</v>
      </c>
      <c r="H2406">
        <f>16-INDEX(STANDINGS_SB[],MATCH(Table1[[#This Row],[COMBINED]],STANDINGS_SB[COMBINED],0),COLUMN(STANDINGS_SB[PLACE IN LEAGUE]))</f>
        <v>13</v>
      </c>
      <c r="I2406">
        <f>16-INDEX(STANDINGS_ERA[],MATCH(Table1[[#This Row],[COMBINED]],STANDINGS_ERA[COMBINED],0),COLUMN(STANDINGS_ERA[PLACE IN LEAGUE]))</f>
        <v>8</v>
      </c>
      <c r="J2406">
        <f>16-INDEX(STANDINGS_WHIP[],MATCH(Table1[[#This Row],[COMBINED]],STANDINGS_WHIP[COMBINED],0),COLUMN(STANDINGS_WHIP[PLACE IN LEAGUE]))</f>
        <v>11</v>
      </c>
      <c r="K2406">
        <f>16-INDEX(STANDINGS_W[],MATCH(Table1[[#This Row],[COMBINED]],STANDINGS_W[COMBINED],0),COLUMN(STANDINGS_W[PLACE IN LEAGUE]))</f>
        <v>8</v>
      </c>
      <c r="L2406">
        <f>16-INDEX(STANDINGS_K[],MATCH(Table1[[#This Row],[COMBINED]],STANDINGS_K[COMBINED],0),COLUMN(STANDINGS_K[PLACE IN LEAGUE]))</f>
        <v>5</v>
      </c>
      <c r="M2406">
        <f>16-INDEX(STANDINGS_SV[],MATCH(Table1[[#This Row],[COMBINED]],STANDINGS_SV[COMBINED],0),COLUMN(STANDINGS_SV[PLACE IN LEAGUE]))</f>
        <v>7</v>
      </c>
      <c r="N2406">
        <f>SUM(Table1[[#This Row],[BA]:[SV]])</f>
        <v>111</v>
      </c>
      <c r="O2406">
        <v>1</v>
      </c>
    </row>
    <row r="2407" spans="1:15" x14ac:dyDescent="0.25">
      <c r="A2407" t="s">
        <v>2357</v>
      </c>
      <c r="B2407" t="s">
        <v>2354</v>
      </c>
      <c r="C2407" t="str">
        <f>Table1[[#This Row],[League]]&amp;Table1[[#This Row],[Team]]</f>
        <v>$150 Draft Champions Mar 05 1:00 pm Lg.3830D'oyle Cartel</v>
      </c>
      <c r="D2407">
        <f>16-INDEX(STANDINGS_BA[],MATCH(Table1[[#This Row],[COMBINED]],STANDINGS_BA[COMBINED],0),COLUMN(STANDINGS_BA[PLACE IN LEAGUE]))</f>
        <v>12</v>
      </c>
      <c r="E2407">
        <f>16-INDEX(STANDINGS_R[],MATCH(Table1[[#This Row],[COMBINED]],STANDINGS_R[COMBINED],0),COLUMN(STANDINGS_R[PLACE IN LEAGUE]))</f>
        <v>1</v>
      </c>
      <c r="F2407">
        <f>16-INDEX(STANDINGS_HR[],MATCH(Table1[[#This Row],[COMBINED]],STANDINGS_HR[COMBINED],0),COLUMN(STANDINGS_HR[PLACE IN LEAGUE]))</f>
        <v>3</v>
      </c>
      <c r="G2407">
        <f>16-INDEX(STANDINGS_RBI[],MATCH(Table1[[#This Row],[COMBINED]],STANDINGS_RBI[COMBINED],0),COLUMN(STANDINGS_RBI[PLACE IN LEAGUE]))</f>
        <v>11</v>
      </c>
      <c r="H2407">
        <f>16-INDEX(STANDINGS_SB[],MATCH(Table1[[#This Row],[COMBINED]],STANDINGS_SB[COMBINED],0),COLUMN(STANDINGS_SB[PLACE IN LEAGUE]))</f>
        <v>10</v>
      </c>
      <c r="I2407">
        <f>16-INDEX(STANDINGS_ERA[],MATCH(Table1[[#This Row],[COMBINED]],STANDINGS_ERA[COMBINED],0),COLUMN(STANDINGS_ERA[PLACE IN LEAGUE]))</f>
        <v>14</v>
      </c>
      <c r="J2407">
        <f>16-INDEX(STANDINGS_WHIP[],MATCH(Table1[[#This Row],[COMBINED]],STANDINGS_WHIP[COMBINED],0),COLUMN(STANDINGS_WHIP[PLACE IN LEAGUE]))</f>
        <v>14</v>
      </c>
      <c r="K2407">
        <f>16-INDEX(STANDINGS_W[],MATCH(Table1[[#This Row],[COMBINED]],STANDINGS_W[COMBINED],0),COLUMN(STANDINGS_W[PLACE IN LEAGUE]))</f>
        <v>11</v>
      </c>
      <c r="L2407">
        <f>16-INDEX(STANDINGS_K[],MATCH(Table1[[#This Row],[COMBINED]],STANDINGS_K[COMBINED],0),COLUMN(STANDINGS_K[PLACE IN LEAGUE]))</f>
        <v>12</v>
      </c>
      <c r="M2407">
        <f>16-INDEX(STANDINGS_SV[],MATCH(Table1[[#This Row],[COMBINED]],STANDINGS_SV[COMBINED],0),COLUMN(STANDINGS_SV[PLACE IN LEAGUE]))</f>
        <v>15</v>
      </c>
      <c r="N2407">
        <f>SUM(Table1[[#This Row],[BA]:[SV]])</f>
        <v>103</v>
      </c>
      <c r="O2407">
        <v>2</v>
      </c>
    </row>
    <row r="2408" spans="1:15" x14ac:dyDescent="0.25">
      <c r="A2408" t="s">
        <v>2364</v>
      </c>
      <c r="B2408" t="s">
        <v>2354</v>
      </c>
      <c r="C2408" t="str">
        <f>Table1[[#This Row],[League]]&amp;Table1[[#This Row],[Team]]</f>
        <v>$150 Draft Champions Mar 05 1:00 pm Lg.3830Fantasy Baseball 2k</v>
      </c>
      <c r="D2408">
        <f>16-INDEX(STANDINGS_BA[],MATCH(Table1[[#This Row],[COMBINED]],STANDINGS_BA[COMBINED],0),COLUMN(STANDINGS_BA[PLACE IN LEAGUE]))</f>
        <v>4</v>
      </c>
      <c r="E2408">
        <f>16-INDEX(STANDINGS_R[],MATCH(Table1[[#This Row],[COMBINED]],STANDINGS_R[COMBINED],0),COLUMN(STANDINGS_R[PLACE IN LEAGUE]))</f>
        <v>7</v>
      </c>
      <c r="F2408">
        <f>16-INDEX(STANDINGS_HR[],MATCH(Table1[[#This Row],[COMBINED]],STANDINGS_HR[COMBINED],0),COLUMN(STANDINGS_HR[PLACE IN LEAGUE]))</f>
        <v>10</v>
      </c>
      <c r="G2408">
        <f>16-INDEX(STANDINGS_RBI[],MATCH(Table1[[#This Row],[COMBINED]],STANDINGS_RBI[COMBINED],0),COLUMN(STANDINGS_RBI[PLACE IN LEAGUE]))</f>
        <v>9</v>
      </c>
      <c r="H2408">
        <f>16-INDEX(STANDINGS_SB[],MATCH(Table1[[#This Row],[COMBINED]],STANDINGS_SB[COMBINED],0),COLUMN(STANDINGS_SB[PLACE IN LEAGUE]))</f>
        <v>6</v>
      </c>
      <c r="I2408">
        <f>16-INDEX(STANDINGS_ERA[],MATCH(Table1[[#This Row],[COMBINED]],STANDINGS_ERA[COMBINED],0),COLUMN(STANDINGS_ERA[PLACE IN LEAGUE]))</f>
        <v>13</v>
      </c>
      <c r="J2408">
        <f>16-INDEX(STANDINGS_WHIP[],MATCH(Table1[[#This Row],[COMBINED]],STANDINGS_WHIP[COMBINED],0),COLUMN(STANDINGS_WHIP[PLACE IN LEAGUE]))</f>
        <v>13</v>
      </c>
      <c r="K2408">
        <f>16-INDEX(STANDINGS_W[],MATCH(Table1[[#This Row],[COMBINED]],STANDINGS_W[COMBINED],0),COLUMN(STANDINGS_W[PLACE IN LEAGUE]))</f>
        <v>14</v>
      </c>
      <c r="L2408">
        <f>16-INDEX(STANDINGS_K[],MATCH(Table1[[#This Row],[COMBINED]],STANDINGS_K[COMBINED],0),COLUMN(STANDINGS_K[PLACE IN LEAGUE]))</f>
        <v>15</v>
      </c>
      <c r="M2408">
        <f>16-INDEX(STANDINGS_SV[],MATCH(Table1[[#This Row],[COMBINED]],STANDINGS_SV[COMBINED],0),COLUMN(STANDINGS_SV[PLACE IN LEAGUE]))</f>
        <v>11</v>
      </c>
      <c r="N2408">
        <f>SUM(Table1[[#This Row],[BA]:[SV]])</f>
        <v>102</v>
      </c>
      <c r="O2408">
        <v>3</v>
      </c>
    </row>
    <row r="2409" spans="1:15" x14ac:dyDescent="0.25">
      <c r="A2409" t="s">
        <v>2360</v>
      </c>
      <c r="B2409" t="s">
        <v>2354</v>
      </c>
      <c r="C2409" t="str">
        <f>Table1[[#This Row],[League]]&amp;Table1[[#This Row],[Team]]</f>
        <v>$150 Draft Champions Mar 05 1:00 pm Lg.3830Big Shot Callers</v>
      </c>
      <c r="D2409">
        <f>16-INDEX(STANDINGS_BA[],MATCH(Table1[[#This Row],[COMBINED]],STANDINGS_BA[COMBINED],0),COLUMN(STANDINGS_BA[PLACE IN LEAGUE]))</f>
        <v>8</v>
      </c>
      <c r="E2409">
        <f>16-INDEX(STANDINGS_R[],MATCH(Table1[[#This Row],[COMBINED]],STANDINGS_R[COMBINED],0),COLUMN(STANDINGS_R[PLACE IN LEAGUE]))</f>
        <v>13</v>
      </c>
      <c r="F2409">
        <f>16-INDEX(STANDINGS_HR[],MATCH(Table1[[#This Row],[COMBINED]],STANDINGS_HR[COMBINED],0),COLUMN(STANDINGS_HR[PLACE IN LEAGUE]))</f>
        <v>4</v>
      </c>
      <c r="G2409">
        <f>16-INDEX(STANDINGS_RBI[],MATCH(Table1[[#This Row],[COMBINED]],STANDINGS_RBI[COMBINED],0),COLUMN(STANDINGS_RBI[PLACE IN LEAGUE]))</f>
        <v>12</v>
      </c>
      <c r="H2409">
        <f>16-INDEX(STANDINGS_SB[],MATCH(Table1[[#This Row],[COMBINED]],STANDINGS_SB[COMBINED],0),COLUMN(STANDINGS_SB[PLACE IN LEAGUE]))</f>
        <v>12</v>
      </c>
      <c r="I2409">
        <f>16-INDEX(STANDINGS_ERA[],MATCH(Table1[[#This Row],[COMBINED]],STANDINGS_ERA[COMBINED],0),COLUMN(STANDINGS_ERA[PLACE IN LEAGUE]))</f>
        <v>7</v>
      </c>
      <c r="J2409">
        <f>16-INDEX(STANDINGS_WHIP[],MATCH(Table1[[#This Row],[COMBINED]],STANDINGS_WHIP[COMBINED],0),COLUMN(STANDINGS_WHIP[PLACE IN LEAGUE]))</f>
        <v>8</v>
      </c>
      <c r="K2409">
        <f>16-INDEX(STANDINGS_W[],MATCH(Table1[[#This Row],[COMBINED]],STANDINGS_W[COMBINED],0),COLUMN(STANDINGS_W[PLACE IN LEAGUE]))</f>
        <v>13</v>
      </c>
      <c r="L2409">
        <f>16-INDEX(STANDINGS_K[],MATCH(Table1[[#This Row],[COMBINED]],STANDINGS_K[COMBINED],0),COLUMN(STANDINGS_K[PLACE IN LEAGUE]))</f>
        <v>9</v>
      </c>
      <c r="M2409">
        <f>16-INDEX(STANDINGS_SV[],MATCH(Table1[[#This Row],[COMBINED]],STANDINGS_SV[COMBINED],0),COLUMN(STANDINGS_SV[PLACE IN LEAGUE]))</f>
        <v>13</v>
      </c>
      <c r="N2409">
        <f>SUM(Table1[[#This Row],[BA]:[SV]])</f>
        <v>99</v>
      </c>
      <c r="O2409">
        <v>4</v>
      </c>
    </row>
    <row r="2410" spans="1:15" x14ac:dyDescent="0.25">
      <c r="A2410" t="s">
        <v>2365</v>
      </c>
      <c r="B2410" t="s">
        <v>2354</v>
      </c>
      <c r="C2410" t="str">
        <f>Table1[[#This Row],[League]]&amp;Table1[[#This Row],[Team]]</f>
        <v>$150 Draft Champions Mar 05 1:00 pm Lg.3830Four Dogs</v>
      </c>
      <c r="D2410">
        <f>16-INDEX(STANDINGS_BA[],MATCH(Table1[[#This Row],[COMBINED]],STANDINGS_BA[COMBINED],0),COLUMN(STANDINGS_BA[PLACE IN LEAGUE]))</f>
        <v>2</v>
      </c>
      <c r="E2410">
        <f>16-INDEX(STANDINGS_R[],MATCH(Table1[[#This Row],[COMBINED]],STANDINGS_R[COMBINED],0),COLUMN(STANDINGS_R[PLACE IN LEAGUE]))</f>
        <v>3</v>
      </c>
      <c r="F2410">
        <f>16-INDEX(STANDINGS_HR[],MATCH(Table1[[#This Row],[COMBINED]],STANDINGS_HR[COMBINED],0),COLUMN(STANDINGS_HR[PLACE IN LEAGUE]))</f>
        <v>5</v>
      </c>
      <c r="G2410">
        <f>16-INDEX(STANDINGS_RBI[],MATCH(Table1[[#This Row],[COMBINED]],STANDINGS_RBI[COMBINED],0),COLUMN(STANDINGS_RBI[PLACE IN LEAGUE]))</f>
        <v>10</v>
      </c>
      <c r="H2410">
        <f>16-INDEX(STANDINGS_SB[],MATCH(Table1[[#This Row],[COMBINED]],STANDINGS_SB[COMBINED],0),COLUMN(STANDINGS_SB[PLACE IN LEAGUE]))</f>
        <v>4</v>
      </c>
      <c r="I2410">
        <f>16-INDEX(STANDINGS_ERA[],MATCH(Table1[[#This Row],[COMBINED]],STANDINGS_ERA[COMBINED],0),COLUMN(STANDINGS_ERA[PLACE IN LEAGUE]))</f>
        <v>15</v>
      </c>
      <c r="J2410">
        <f>16-INDEX(STANDINGS_WHIP[],MATCH(Table1[[#This Row],[COMBINED]],STANDINGS_WHIP[COMBINED],0),COLUMN(STANDINGS_WHIP[PLACE IN LEAGUE]))</f>
        <v>15</v>
      </c>
      <c r="K2410">
        <f>16-INDEX(STANDINGS_W[],MATCH(Table1[[#This Row],[COMBINED]],STANDINGS_W[COMBINED],0),COLUMN(STANDINGS_W[PLACE IN LEAGUE]))</f>
        <v>15</v>
      </c>
      <c r="L2410">
        <f>16-INDEX(STANDINGS_K[],MATCH(Table1[[#This Row],[COMBINED]],STANDINGS_K[COMBINED],0),COLUMN(STANDINGS_K[PLACE IN LEAGUE]))</f>
        <v>14</v>
      </c>
      <c r="M2410">
        <f>16-INDEX(STANDINGS_SV[],MATCH(Table1[[#This Row],[COMBINED]],STANDINGS_SV[COMBINED],0),COLUMN(STANDINGS_SV[PLACE IN LEAGUE]))</f>
        <v>14</v>
      </c>
      <c r="N2410">
        <f>SUM(Table1[[#This Row],[BA]:[SV]])</f>
        <v>97</v>
      </c>
      <c r="O2410">
        <v>5</v>
      </c>
    </row>
    <row r="2411" spans="1:15" x14ac:dyDescent="0.25">
      <c r="A2411" t="s">
        <v>2362</v>
      </c>
      <c r="B2411" t="s">
        <v>2354</v>
      </c>
      <c r="C2411" t="str">
        <f>Table1[[#This Row],[League]]&amp;Table1[[#This Row],[Team]]</f>
        <v>$150 Draft Champions Mar 05 1:00 pm Lg.3830Twin Killerz</v>
      </c>
      <c r="D2411">
        <f>16-INDEX(STANDINGS_BA[],MATCH(Table1[[#This Row],[COMBINED]],STANDINGS_BA[COMBINED],0),COLUMN(STANDINGS_BA[PLACE IN LEAGUE]))</f>
        <v>6</v>
      </c>
      <c r="E2411">
        <f>16-INDEX(STANDINGS_R[],MATCH(Table1[[#This Row],[COMBINED]],STANDINGS_R[COMBINED],0),COLUMN(STANDINGS_R[PLACE IN LEAGUE]))</f>
        <v>5</v>
      </c>
      <c r="F2411">
        <f>16-INDEX(STANDINGS_HR[],MATCH(Table1[[#This Row],[COMBINED]],STANDINGS_HR[COMBINED],0),COLUMN(STANDINGS_HR[PLACE IN LEAGUE]))</f>
        <v>9</v>
      </c>
      <c r="G2411">
        <f>16-INDEX(STANDINGS_RBI[],MATCH(Table1[[#This Row],[COMBINED]],STANDINGS_RBI[COMBINED],0),COLUMN(STANDINGS_RBI[PLACE IN LEAGUE]))</f>
        <v>4</v>
      </c>
      <c r="H2411">
        <f>16-INDEX(STANDINGS_SB[],MATCH(Table1[[#This Row],[COMBINED]],STANDINGS_SB[COMBINED],0),COLUMN(STANDINGS_SB[PLACE IN LEAGUE]))</f>
        <v>15</v>
      </c>
      <c r="I2411">
        <f>16-INDEX(STANDINGS_ERA[],MATCH(Table1[[#This Row],[COMBINED]],STANDINGS_ERA[COMBINED],0),COLUMN(STANDINGS_ERA[PLACE IN LEAGUE]))</f>
        <v>12</v>
      </c>
      <c r="J2411">
        <f>16-INDEX(STANDINGS_WHIP[],MATCH(Table1[[#This Row],[COMBINED]],STANDINGS_WHIP[COMBINED],0),COLUMN(STANDINGS_WHIP[PLACE IN LEAGUE]))</f>
        <v>12</v>
      </c>
      <c r="K2411">
        <f>16-INDEX(STANDINGS_W[],MATCH(Table1[[#This Row],[COMBINED]],STANDINGS_W[COMBINED],0),COLUMN(STANDINGS_W[PLACE IN LEAGUE]))</f>
        <v>12</v>
      </c>
      <c r="L2411">
        <f>16-INDEX(STANDINGS_K[],MATCH(Table1[[#This Row],[COMBINED]],STANDINGS_K[COMBINED],0),COLUMN(STANDINGS_K[PLACE IN LEAGUE]))</f>
        <v>8</v>
      </c>
      <c r="M2411">
        <f>16-INDEX(STANDINGS_SV[],MATCH(Table1[[#This Row],[COMBINED]],STANDINGS_SV[COMBINED],0),COLUMN(STANDINGS_SV[PLACE IN LEAGUE]))</f>
        <v>4</v>
      </c>
      <c r="N2411">
        <f>SUM(Table1[[#This Row],[BA]:[SV]])</f>
        <v>87</v>
      </c>
      <c r="O2411">
        <v>6</v>
      </c>
    </row>
    <row r="2412" spans="1:15" x14ac:dyDescent="0.25">
      <c r="A2412" t="s">
        <v>354</v>
      </c>
      <c r="B2412" t="s">
        <v>2354</v>
      </c>
      <c r="C2412" t="str">
        <f>Table1[[#This Row],[League]]&amp;Table1[[#This Row],[Team]]</f>
        <v>$150 Draft Champions Mar 05 1:00 pm Lg.3830Evil Prime</v>
      </c>
      <c r="D2412">
        <f>16-INDEX(STANDINGS_BA[],MATCH(Table1[[#This Row],[COMBINED]],STANDINGS_BA[COMBINED],0),COLUMN(STANDINGS_BA[PLACE IN LEAGUE]))</f>
        <v>3</v>
      </c>
      <c r="E2412">
        <f>16-INDEX(STANDINGS_R[],MATCH(Table1[[#This Row],[COMBINED]],STANDINGS_R[COMBINED],0),COLUMN(STANDINGS_R[PLACE IN LEAGUE]))</f>
        <v>9</v>
      </c>
      <c r="F2412">
        <f>16-INDEX(STANDINGS_HR[],MATCH(Table1[[#This Row],[COMBINED]],STANDINGS_HR[COMBINED],0),COLUMN(STANDINGS_HR[PLACE IN LEAGUE]))</f>
        <v>8</v>
      </c>
      <c r="G2412">
        <f>16-INDEX(STANDINGS_RBI[],MATCH(Table1[[#This Row],[COMBINED]],STANDINGS_RBI[COMBINED],0),COLUMN(STANDINGS_RBI[PLACE IN LEAGUE]))</f>
        <v>14</v>
      </c>
      <c r="H2412">
        <f>16-INDEX(STANDINGS_SB[],MATCH(Table1[[#This Row],[COMBINED]],STANDINGS_SB[COMBINED],0),COLUMN(STANDINGS_SB[PLACE IN LEAGUE]))</f>
        <v>5</v>
      </c>
      <c r="I2412">
        <f>16-INDEX(STANDINGS_ERA[],MATCH(Table1[[#This Row],[COMBINED]],STANDINGS_ERA[COMBINED],0),COLUMN(STANDINGS_ERA[PLACE IN LEAGUE]))</f>
        <v>11</v>
      </c>
      <c r="J2412">
        <f>16-INDEX(STANDINGS_WHIP[],MATCH(Table1[[#This Row],[COMBINED]],STANDINGS_WHIP[COMBINED],0),COLUMN(STANDINGS_WHIP[PLACE IN LEAGUE]))</f>
        <v>9</v>
      </c>
      <c r="K2412">
        <f>16-INDEX(STANDINGS_W[],MATCH(Table1[[#This Row],[COMBINED]],STANDINGS_W[COMBINED],0),COLUMN(STANDINGS_W[PLACE IN LEAGUE]))</f>
        <v>7</v>
      </c>
      <c r="L2412">
        <f>16-INDEX(STANDINGS_K[],MATCH(Table1[[#This Row],[COMBINED]],STANDINGS_K[COMBINED],0),COLUMN(STANDINGS_K[PLACE IN LEAGUE]))</f>
        <v>10</v>
      </c>
      <c r="M2412">
        <f>16-INDEX(STANDINGS_SV[],MATCH(Table1[[#This Row],[COMBINED]],STANDINGS_SV[COMBINED],0),COLUMN(STANDINGS_SV[PLACE IN LEAGUE]))</f>
        <v>5</v>
      </c>
      <c r="N2412">
        <f>SUM(Table1[[#This Row],[BA]:[SV]])</f>
        <v>81</v>
      </c>
      <c r="O2412">
        <v>7</v>
      </c>
    </row>
    <row r="2413" spans="1:15" x14ac:dyDescent="0.25">
      <c r="A2413" t="s">
        <v>2356</v>
      </c>
      <c r="B2413" t="s">
        <v>2354</v>
      </c>
      <c r="C2413" t="str">
        <f>Table1[[#This Row],[League]]&amp;Table1[[#This Row],[Team]]</f>
        <v>$150 Draft Champions Mar 05 1:00 pm Lg.3830Team Ioli</v>
      </c>
      <c r="D2413">
        <f>16-INDEX(STANDINGS_BA[],MATCH(Table1[[#This Row],[COMBINED]],STANDINGS_BA[COMBINED],0),COLUMN(STANDINGS_BA[PLACE IN LEAGUE]))</f>
        <v>13</v>
      </c>
      <c r="E2413">
        <f>16-INDEX(STANDINGS_R[],MATCH(Table1[[#This Row],[COMBINED]],STANDINGS_R[COMBINED],0),COLUMN(STANDINGS_R[PLACE IN LEAGUE]))</f>
        <v>12</v>
      </c>
      <c r="F2413">
        <f>16-INDEX(STANDINGS_HR[],MATCH(Table1[[#This Row],[COMBINED]],STANDINGS_HR[COMBINED],0),COLUMN(STANDINGS_HR[PLACE IN LEAGUE]))</f>
        <v>14</v>
      </c>
      <c r="G2413">
        <f>16-INDEX(STANDINGS_RBI[],MATCH(Table1[[#This Row],[COMBINED]],STANDINGS_RBI[COMBINED],0),COLUMN(STANDINGS_RBI[PLACE IN LEAGUE]))</f>
        <v>13</v>
      </c>
      <c r="H2413">
        <f>16-INDEX(STANDINGS_SB[],MATCH(Table1[[#This Row],[COMBINED]],STANDINGS_SB[COMBINED],0),COLUMN(STANDINGS_SB[PLACE IN LEAGUE]))</f>
        <v>9</v>
      </c>
      <c r="I2413">
        <f>16-INDEX(STANDINGS_ERA[],MATCH(Table1[[#This Row],[COMBINED]],STANDINGS_ERA[COMBINED],0),COLUMN(STANDINGS_ERA[PLACE IN LEAGUE]))</f>
        <v>1</v>
      </c>
      <c r="J2413">
        <f>16-INDEX(STANDINGS_WHIP[],MATCH(Table1[[#This Row],[COMBINED]],STANDINGS_WHIP[COMBINED],0),COLUMN(STANDINGS_WHIP[PLACE IN LEAGUE]))</f>
        <v>1</v>
      </c>
      <c r="K2413">
        <f>16-INDEX(STANDINGS_W[],MATCH(Table1[[#This Row],[COMBINED]],STANDINGS_W[COMBINED],0),COLUMN(STANDINGS_W[PLACE IN LEAGUE]))</f>
        <v>1</v>
      </c>
      <c r="L2413">
        <f>16-INDEX(STANDINGS_K[],MATCH(Table1[[#This Row],[COMBINED]],STANDINGS_K[COMBINED],0),COLUMN(STANDINGS_K[PLACE IN LEAGUE]))</f>
        <v>3</v>
      </c>
      <c r="M2413">
        <f>16-INDEX(STANDINGS_SV[],MATCH(Table1[[#This Row],[COMBINED]],STANDINGS_SV[COMBINED],0),COLUMN(STANDINGS_SV[PLACE IN LEAGUE]))</f>
        <v>9</v>
      </c>
      <c r="N2413">
        <f>SUM(Table1[[#This Row],[BA]:[SV]])</f>
        <v>76</v>
      </c>
      <c r="O2413">
        <v>8</v>
      </c>
    </row>
    <row r="2414" spans="1:15" x14ac:dyDescent="0.25">
      <c r="A2414" t="s">
        <v>2359</v>
      </c>
      <c r="B2414" t="s">
        <v>2354</v>
      </c>
      <c r="C2414" t="str">
        <f>Table1[[#This Row],[League]]&amp;Table1[[#This Row],[Team]]</f>
        <v>$150 Draft Champions Mar 05 1:00 pm Lg.3830Slippin' Jimmies</v>
      </c>
      <c r="D2414">
        <f>16-INDEX(STANDINGS_BA[],MATCH(Table1[[#This Row],[COMBINED]],STANDINGS_BA[COMBINED],0),COLUMN(STANDINGS_BA[PLACE IN LEAGUE]))</f>
        <v>10</v>
      </c>
      <c r="E2414">
        <f>16-INDEX(STANDINGS_R[],MATCH(Table1[[#This Row],[COMBINED]],STANDINGS_R[COMBINED],0),COLUMN(STANDINGS_R[PLACE IN LEAGUE]))</f>
        <v>11</v>
      </c>
      <c r="F2414">
        <f>16-INDEX(STANDINGS_HR[],MATCH(Table1[[#This Row],[COMBINED]],STANDINGS_HR[COMBINED],0),COLUMN(STANDINGS_HR[PLACE IN LEAGUE]))</f>
        <v>7</v>
      </c>
      <c r="G2414">
        <f>16-INDEX(STANDINGS_RBI[],MATCH(Table1[[#This Row],[COMBINED]],STANDINGS_RBI[COMBINED],0),COLUMN(STANDINGS_RBI[PLACE IN LEAGUE]))</f>
        <v>3</v>
      </c>
      <c r="H2414">
        <f>16-INDEX(STANDINGS_SB[],MATCH(Table1[[#This Row],[COMBINED]],STANDINGS_SB[COMBINED],0),COLUMN(STANDINGS_SB[PLACE IN LEAGUE]))</f>
        <v>14</v>
      </c>
      <c r="I2414">
        <f>16-INDEX(STANDINGS_ERA[],MATCH(Table1[[#This Row],[COMBINED]],STANDINGS_ERA[COMBINED],0),COLUMN(STANDINGS_ERA[PLACE IN LEAGUE]))</f>
        <v>10</v>
      </c>
      <c r="J2414">
        <f>16-INDEX(STANDINGS_WHIP[],MATCH(Table1[[#This Row],[COMBINED]],STANDINGS_WHIP[COMBINED],0),COLUMN(STANDINGS_WHIP[PLACE IN LEAGUE]))</f>
        <v>4</v>
      </c>
      <c r="K2414">
        <f>16-INDEX(STANDINGS_W[],MATCH(Table1[[#This Row],[COMBINED]],STANDINGS_W[COMBINED],0),COLUMN(STANDINGS_W[PLACE IN LEAGUE]))</f>
        <v>3</v>
      </c>
      <c r="L2414">
        <f>16-INDEX(STANDINGS_K[],MATCH(Table1[[#This Row],[COMBINED]],STANDINGS_K[COMBINED],0),COLUMN(STANDINGS_K[PLACE IN LEAGUE]))</f>
        <v>4</v>
      </c>
      <c r="M2414">
        <f>16-INDEX(STANDINGS_SV[],MATCH(Table1[[#This Row],[COMBINED]],STANDINGS_SV[COMBINED],0),COLUMN(STANDINGS_SV[PLACE IN LEAGUE]))</f>
        <v>10</v>
      </c>
      <c r="N2414">
        <f>SUM(Table1[[#This Row],[BA]:[SV]])</f>
        <v>76</v>
      </c>
      <c r="O2414">
        <v>9</v>
      </c>
    </row>
    <row r="2415" spans="1:15" x14ac:dyDescent="0.25">
      <c r="A2415" t="s">
        <v>2353</v>
      </c>
      <c r="B2415" t="s">
        <v>2354</v>
      </c>
      <c r="C2415" t="str">
        <f>Table1[[#This Row],[League]]&amp;Table1[[#This Row],[Team]]</f>
        <v>$150 Draft Champions Mar 05 1:00 pm Lg.3830Grumpy Old Man</v>
      </c>
      <c r="D2415">
        <f>16-INDEX(STANDINGS_BA[],MATCH(Table1[[#This Row],[COMBINED]],STANDINGS_BA[COMBINED],0),COLUMN(STANDINGS_BA[PLACE IN LEAGUE]))</f>
        <v>15</v>
      </c>
      <c r="E2415">
        <f>16-INDEX(STANDINGS_R[],MATCH(Table1[[#This Row],[COMBINED]],STANDINGS_R[COMBINED],0),COLUMN(STANDINGS_R[PLACE IN LEAGUE]))</f>
        <v>14</v>
      </c>
      <c r="F2415">
        <f>16-INDEX(STANDINGS_HR[],MATCH(Table1[[#This Row],[COMBINED]],STANDINGS_HR[COMBINED],0),COLUMN(STANDINGS_HR[PLACE IN LEAGUE]))</f>
        <v>6</v>
      </c>
      <c r="G2415">
        <f>16-INDEX(STANDINGS_RBI[],MATCH(Table1[[#This Row],[COMBINED]],STANDINGS_RBI[COMBINED],0),COLUMN(STANDINGS_RBI[PLACE IN LEAGUE]))</f>
        <v>7</v>
      </c>
      <c r="H2415">
        <f>16-INDEX(STANDINGS_SB[],MATCH(Table1[[#This Row],[COMBINED]],STANDINGS_SB[COMBINED],0),COLUMN(STANDINGS_SB[PLACE IN LEAGUE]))</f>
        <v>11</v>
      </c>
      <c r="I2415">
        <f>16-INDEX(STANDINGS_ERA[],MATCH(Table1[[#This Row],[COMBINED]],STANDINGS_ERA[COMBINED],0),COLUMN(STANDINGS_ERA[PLACE IN LEAGUE]))</f>
        <v>3</v>
      </c>
      <c r="J2415">
        <f>16-INDEX(STANDINGS_WHIP[],MATCH(Table1[[#This Row],[COMBINED]],STANDINGS_WHIP[COMBINED],0),COLUMN(STANDINGS_WHIP[PLACE IN LEAGUE]))</f>
        <v>3</v>
      </c>
      <c r="K2415">
        <f>16-INDEX(STANDINGS_W[],MATCH(Table1[[#This Row],[COMBINED]],STANDINGS_W[COMBINED],0),COLUMN(STANDINGS_W[PLACE IN LEAGUE]))</f>
        <v>5</v>
      </c>
      <c r="L2415">
        <f>16-INDEX(STANDINGS_K[],MATCH(Table1[[#This Row],[COMBINED]],STANDINGS_K[COMBINED],0),COLUMN(STANDINGS_K[PLACE IN LEAGUE]))</f>
        <v>2</v>
      </c>
      <c r="M2415">
        <f>16-INDEX(STANDINGS_SV[],MATCH(Table1[[#This Row],[COMBINED]],STANDINGS_SV[COMBINED],0),COLUMN(STANDINGS_SV[PLACE IN LEAGUE]))</f>
        <v>8</v>
      </c>
      <c r="N2415">
        <f>SUM(Table1[[#This Row],[BA]:[SV]])</f>
        <v>74</v>
      </c>
      <c r="O2415">
        <v>10</v>
      </c>
    </row>
    <row r="2416" spans="1:15" x14ac:dyDescent="0.25">
      <c r="A2416" t="s">
        <v>2366</v>
      </c>
      <c r="B2416" t="s">
        <v>2354</v>
      </c>
      <c r="C2416" t="str">
        <f>Table1[[#This Row],[League]]&amp;Table1[[#This Row],[Team]]</f>
        <v>$150 Draft Champions Mar 05 1:00 pm Lg.3830Fatter than you!</v>
      </c>
      <c r="D2416">
        <f>16-INDEX(STANDINGS_BA[],MATCH(Table1[[#This Row],[COMBINED]],STANDINGS_BA[COMBINED],0),COLUMN(STANDINGS_BA[PLACE IN LEAGUE]))</f>
        <v>1</v>
      </c>
      <c r="E2416">
        <f>16-INDEX(STANDINGS_R[],MATCH(Table1[[#This Row],[COMBINED]],STANDINGS_R[COMBINED],0),COLUMN(STANDINGS_R[PLACE IN LEAGUE]))</f>
        <v>4</v>
      </c>
      <c r="F2416">
        <f>16-INDEX(STANDINGS_HR[],MATCH(Table1[[#This Row],[COMBINED]],STANDINGS_HR[COMBINED],0),COLUMN(STANDINGS_HR[PLACE IN LEAGUE]))</f>
        <v>13</v>
      </c>
      <c r="G2416">
        <f>16-INDEX(STANDINGS_RBI[],MATCH(Table1[[#This Row],[COMBINED]],STANDINGS_RBI[COMBINED],0),COLUMN(STANDINGS_RBI[PLACE IN LEAGUE]))</f>
        <v>8</v>
      </c>
      <c r="H2416">
        <f>16-INDEX(STANDINGS_SB[],MATCH(Table1[[#This Row],[COMBINED]],STANDINGS_SB[COMBINED],0),COLUMN(STANDINGS_SB[PLACE IN LEAGUE]))</f>
        <v>8</v>
      </c>
      <c r="I2416">
        <f>16-INDEX(STANDINGS_ERA[],MATCH(Table1[[#This Row],[COMBINED]],STANDINGS_ERA[COMBINED],0),COLUMN(STANDINGS_ERA[PLACE IN LEAGUE]))</f>
        <v>9</v>
      </c>
      <c r="J2416">
        <f>16-INDEX(STANDINGS_WHIP[],MATCH(Table1[[#This Row],[COMBINED]],STANDINGS_WHIP[COMBINED],0),COLUMN(STANDINGS_WHIP[PLACE IN LEAGUE]))</f>
        <v>7</v>
      </c>
      <c r="K2416">
        <f>16-INDEX(STANDINGS_W[],MATCH(Table1[[#This Row],[COMBINED]],STANDINGS_W[COMBINED],0),COLUMN(STANDINGS_W[PLACE IN LEAGUE]))</f>
        <v>4</v>
      </c>
      <c r="L2416">
        <f>16-INDEX(STANDINGS_K[],MATCH(Table1[[#This Row],[COMBINED]],STANDINGS_K[COMBINED],0),COLUMN(STANDINGS_K[PLACE IN LEAGUE]))</f>
        <v>1</v>
      </c>
      <c r="M2416">
        <f>16-INDEX(STANDINGS_SV[],MATCH(Table1[[#This Row],[COMBINED]],STANDINGS_SV[COMBINED],0),COLUMN(STANDINGS_SV[PLACE IN LEAGUE]))</f>
        <v>6</v>
      </c>
      <c r="N2416">
        <f>SUM(Table1[[#This Row],[BA]:[SV]])</f>
        <v>61</v>
      </c>
      <c r="O2416">
        <v>11</v>
      </c>
    </row>
    <row r="2417" spans="1:15" x14ac:dyDescent="0.25">
      <c r="A2417" t="s">
        <v>2361</v>
      </c>
      <c r="B2417" t="s">
        <v>2354</v>
      </c>
      <c r="C2417" t="str">
        <f>Table1[[#This Row],[League]]&amp;Table1[[#This Row],[Team]]</f>
        <v>$150 Draft Champions Mar 05 1:00 pm Lg.3830Scooters Fantasy</v>
      </c>
      <c r="D2417">
        <f>16-INDEX(STANDINGS_BA[],MATCH(Table1[[#This Row],[COMBINED]],STANDINGS_BA[COMBINED],0),COLUMN(STANDINGS_BA[PLACE IN LEAGUE]))</f>
        <v>7</v>
      </c>
      <c r="E2417">
        <f>16-INDEX(STANDINGS_R[],MATCH(Table1[[#This Row],[COMBINED]],STANDINGS_R[COMBINED],0),COLUMN(STANDINGS_R[PLACE IN LEAGUE]))</f>
        <v>10</v>
      </c>
      <c r="F2417">
        <f>16-INDEX(STANDINGS_HR[],MATCH(Table1[[#This Row],[COMBINED]],STANDINGS_HR[COMBINED],0),COLUMN(STANDINGS_HR[PLACE IN LEAGUE]))</f>
        <v>11</v>
      </c>
      <c r="G2417">
        <f>16-INDEX(STANDINGS_RBI[],MATCH(Table1[[#This Row],[COMBINED]],STANDINGS_RBI[COMBINED],0),COLUMN(STANDINGS_RBI[PLACE IN LEAGUE]))</f>
        <v>5</v>
      </c>
      <c r="H2417">
        <f>16-INDEX(STANDINGS_SB[],MATCH(Table1[[#This Row],[COMBINED]],STANDINGS_SB[COMBINED],0),COLUMN(STANDINGS_SB[PLACE IN LEAGUE]))</f>
        <v>1</v>
      </c>
      <c r="I2417">
        <f>16-INDEX(STANDINGS_ERA[],MATCH(Table1[[#This Row],[COMBINED]],STANDINGS_ERA[COMBINED],0),COLUMN(STANDINGS_ERA[PLACE IN LEAGUE]))</f>
        <v>2</v>
      </c>
      <c r="J2417">
        <f>16-INDEX(STANDINGS_WHIP[],MATCH(Table1[[#This Row],[COMBINED]],STANDINGS_WHIP[COMBINED],0),COLUMN(STANDINGS_WHIP[PLACE IN LEAGUE]))</f>
        <v>2</v>
      </c>
      <c r="K2417">
        <f>16-INDEX(STANDINGS_W[],MATCH(Table1[[#This Row],[COMBINED]],STANDINGS_W[COMBINED],0),COLUMN(STANDINGS_W[PLACE IN LEAGUE]))</f>
        <v>10</v>
      </c>
      <c r="L2417">
        <f>16-INDEX(STANDINGS_K[],MATCH(Table1[[#This Row],[COMBINED]],STANDINGS_K[COMBINED],0),COLUMN(STANDINGS_K[PLACE IN LEAGUE]))</f>
        <v>11</v>
      </c>
      <c r="M2417">
        <f>16-INDEX(STANDINGS_SV[],MATCH(Table1[[#This Row],[COMBINED]],STANDINGS_SV[COMBINED],0),COLUMN(STANDINGS_SV[PLACE IN LEAGUE]))</f>
        <v>1</v>
      </c>
      <c r="N2417">
        <f>SUM(Table1[[#This Row],[BA]:[SV]])</f>
        <v>60</v>
      </c>
      <c r="O2417">
        <v>12</v>
      </c>
    </row>
    <row r="2418" spans="1:15" x14ac:dyDescent="0.25">
      <c r="A2418" t="s">
        <v>2363</v>
      </c>
      <c r="B2418" t="s">
        <v>2354</v>
      </c>
      <c r="C2418" t="str">
        <f>Table1[[#This Row],[League]]&amp;Table1[[#This Row],[Team]]</f>
        <v>$150 Draft Champions Mar 05 1:00 pm Lg.3830Team Shaw</v>
      </c>
      <c r="D2418">
        <f>16-INDEX(STANDINGS_BA[],MATCH(Table1[[#This Row],[COMBINED]],STANDINGS_BA[COMBINED],0),COLUMN(STANDINGS_BA[PLACE IN LEAGUE]))</f>
        <v>5</v>
      </c>
      <c r="E2418">
        <f>16-INDEX(STANDINGS_R[],MATCH(Table1[[#This Row],[COMBINED]],STANDINGS_R[COMBINED],0),COLUMN(STANDINGS_R[PLACE IN LEAGUE]))</f>
        <v>6</v>
      </c>
      <c r="F2418">
        <f>16-INDEX(STANDINGS_HR[],MATCH(Table1[[#This Row],[COMBINED]],STANDINGS_HR[COMBINED],0),COLUMN(STANDINGS_HR[PLACE IN LEAGUE]))</f>
        <v>12</v>
      </c>
      <c r="G2418">
        <f>16-INDEX(STANDINGS_RBI[],MATCH(Table1[[#This Row],[COMBINED]],STANDINGS_RBI[COMBINED],0),COLUMN(STANDINGS_RBI[PLACE IN LEAGUE]))</f>
        <v>6</v>
      </c>
      <c r="H2418">
        <f>16-INDEX(STANDINGS_SB[],MATCH(Table1[[#This Row],[COMBINED]],STANDINGS_SB[COMBINED],0),COLUMN(STANDINGS_SB[PLACE IN LEAGUE]))</f>
        <v>2</v>
      </c>
      <c r="I2418">
        <f>16-INDEX(STANDINGS_ERA[],MATCH(Table1[[#This Row],[COMBINED]],STANDINGS_ERA[COMBINED],0),COLUMN(STANDINGS_ERA[PLACE IN LEAGUE]))</f>
        <v>4</v>
      </c>
      <c r="J2418">
        <f>16-INDEX(STANDINGS_WHIP[],MATCH(Table1[[#This Row],[COMBINED]],STANDINGS_WHIP[COMBINED],0),COLUMN(STANDINGS_WHIP[PLACE IN LEAGUE]))</f>
        <v>6</v>
      </c>
      <c r="K2418">
        <f>16-INDEX(STANDINGS_W[],MATCH(Table1[[#This Row],[COMBINED]],STANDINGS_W[COMBINED],0),COLUMN(STANDINGS_W[PLACE IN LEAGUE]))</f>
        <v>9</v>
      </c>
      <c r="L2418">
        <f>16-INDEX(STANDINGS_K[],MATCH(Table1[[#This Row],[COMBINED]],STANDINGS_K[COMBINED],0),COLUMN(STANDINGS_K[PLACE IN LEAGUE]))</f>
        <v>7</v>
      </c>
      <c r="M2418">
        <f>16-INDEX(STANDINGS_SV[],MATCH(Table1[[#This Row],[COMBINED]],STANDINGS_SV[COMBINED],0),COLUMN(STANDINGS_SV[PLACE IN LEAGUE]))</f>
        <v>3</v>
      </c>
      <c r="N2418">
        <f>SUM(Table1[[#This Row],[BA]:[SV]])</f>
        <v>60</v>
      </c>
      <c r="O2418">
        <v>13</v>
      </c>
    </row>
    <row r="2419" spans="1:15" x14ac:dyDescent="0.25">
      <c r="A2419" t="s">
        <v>2358</v>
      </c>
      <c r="B2419" t="s">
        <v>2354</v>
      </c>
      <c r="C2419" t="str">
        <f>Table1[[#This Row],[League]]&amp;Table1[[#This Row],[Team]]</f>
        <v>$150 Draft Champions Mar 05 1:00 pm Lg.3830Ancient Astronaut Theorists</v>
      </c>
      <c r="D2419">
        <f>16-INDEX(STANDINGS_BA[],MATCH(Table1[[#This Row],[COMBINED]],STANDINGS_BA[COMBINED],0),COLUMN(STANDINGS_BA[PLACE IN LEAGUE]))</f>
        <v>11</v>
      </c>
      <c r="E2419">
        <f>16-INDEX(STANDINGS_R[],MATCH(Table1[[#This Row],[COMBINED]],STANDINGS_R[COMBINED],0),COLUMN(STANDINGS_R[PLACE IN LEAGUE]))</f>
        <v>8</v>
      </c>
      <c r="F2419">
        <f>16-INDEX(STANDINGS_HR[],MATCH(Table1[[#This Row],[COMBINED]],STANDINGS_HR[COMBINED],0),COLUMN(STANDINGS_HR[PLACE IN LEAGUE]))</f>
        <v>2</v>
      </c>
      <c r="G2419">
        <f>16-INDEX(STANDINGS_RBI[],MATCH(Table1[[#This Row],[COMBINED]],STANDINGS_RBI[COMBINED],0),COLUMN(STANDINGS_RBI[PLACE IN LEAGUE]))</f>
        <v>1</v>
      </c>
      <c r="H2419">
        <f>16-INDEX(STANDINGS_SB[],MATCH(Table1[[#This Row],[COMBINED]],STANDINGS_SB[COMBINED],0),COLUMN(STANDINGS_SB[PLACE IN LEAGUE]))</f>
        <v>7</v>
      </c>
      <c r="I2419">
        <f>16-INDEX(STANDINGS_ERA[],MATCH(Table1[[#This Row],[COMBINED]],STANDINGS_ERA[COMBINED],0),COLUMN(STANDINGS_ERA[PLACE IN LEAGUE]))</f>
        <v>5</v>
      </c>
      <c r="J2419">
        <f>16-INDEX(STANDINGS_WHIP[],MATCH(Table1[[#This Row],[COMBINED]],STANDINGS_WHIP[COMBINED],0),COLUMN(STANDINGS_WHIP[PLACE IN LEAGUE]))</f>
        <v>5</v>
      </c>
      <c r="K2419">
        <f>16-INDEX(STANDINGS_W[],MATCH(Table1[[#This Row],[COMBINED]],STANDINGS_W[COMBINED],0),COLUMN(STANDINGS_W[PLACE IN LEAGUE]))</f>
        <v>2</v>
      </c>
      <c r="L2419">
        <f>16-INDEX(STANDINGS_K[],MATCH(Table1[[#This Row],[COMBINED]],STANDINGS_K[COMBINED],0),COLUMN(STANDINGS_K[PLACE IN LEAGUE]))</f>
        <v>6</v>
      </c>
      <c r="M2419">
        <f>16-INDEX(STANDINGS_SV[],MATCH(Table1[[#This Row],[COMBINED]],STANDINGS_SV[COMBINED],0),COLUMN(STANDINGS_SV[PLACE IN LEAGUE]))</f>
        <v>12</v>
      </c>
      <c r="N2419">
        <f>SUM(Table1[[#This Row],[BA]:[SV]])</f>
        <v>59</v>
      </c>
      <c r="O2419">
        <v>14</v>
      </c>
    </row>
    <row r="2420" spans="1:15" x14ac:dyDescent="0.25">
      <c r="A2420" t="s">
        <v>395</v>
      </c>
      <c r="B2420" t="s">
        <v>2354</v>
      </c>
      <c r="C2420" t="str">
        <f>Table1[[#This Row],[League]]&amp;Table1[[#This Row],[Team]]</f>
        <v>$150 Draft Champions Mar 05 1:00 pm Lg.3830American Dreams</v>
      </c>
      <c r="D2420">
        <f>16-INDEX(STANDINGS_BA[],MATCH(Table1[[#This Row],[COMBINED]],STANDINGS_BA[COMBINED],0),COLUMN(STANDINGS_BA[PLACE IN LEAGUE]))</f>
        <v>9</v>
      </c>
      <c r="E2420">
        <f>16-INDEX(STANDINGS_R[],MATCH(Table1[[#This Row],[COMBINED]],STANDINGS_R[COMBINED],0),COLUMN(STANDINGS_R[PLACE IN LEAGUE]))</f>
        <v>2</v>
      </c>
      <c r="F2420">
        <f>16-INDEX(STANDINGS_HR[],MATCH(Table1[[#This Row],[COMBINED]],STANDINGS_HR[COMBINED],0),COLUMN(STANDINGS_HR[PLACE IN LEAGUE]))</f>
        <v>1</v>
      </c>
      <c r="G2420">
        <f>16-INDEX(STANDINGS_RBI[],MATCH(Table1[[#This Row],[COMBINED]],STANDINGS_RBI[COMBINED],0),COLUMN(STANDINGS_RBI[PLACE IN LEAGUE]))</f>
        <v>2</v>
      </c>
      <c r="H2420">
        <f>16-INDEX(STANDINGS_SB[],MATCH(Table1[[#This Row],[COMBINED]],STANDINGS_SB[COMBINED],0),COLUMN(STANDINGS_SB[PLACE IN LEAGUE]))</f>
        <v>3</v>
      </c>
      <c r="I2420">
        <f>16-INDEX(STANDINGS_ERA[],MATCH(Table1[[#This Row],[COMBINED]],STANDINGS_ERA[COMBINED],0),COLUMN(STANDINGS_ERA[PLACE IN LEAGUE]))</f>
        <v>6</v>
      </c>
      <c r="J2420">
        <f>16-INDEX(STANDINGS_WHIP[],MATCH(Table1[[#This Row],[COMBINED]],STANDINGS_WHIP[COMBINED],0),COLUMN(STANDINGS_WHIP[PLACE IN LEAGUE]))</f>
        <v>10</v>
      </c>
      <c r="K2420">
        <f>16-INDEX(STANDINGS_W[],MATCH(Table1[[#This Row],[COMBINED]],STANDINGS_W[COMBINED],0),COLUMN(STANDINGS_W[PLACE IN LEAGUE]))</f>
        <v>6</v>
      </c>
      <c r="L2420">
        <f>16-INDEX(STANDINGS_K[],MATCH(Table1[[#This Row],[COMBINED]],STANDINGS_K[COMBINED],0),COLUMN(STANDINGS_K[PLACE IN LEAGUE]))</f>
        <v>13</v>
      </c>
      <c r="M2420">
        <f>16-INDEX(STANDINGS_SV[],MATCH(Table1[[#This Row],[COMBINED]],STANDINGS_SV[COMBINED],0),COLUMN(STANDINGS_SV[PLACE IN LEAGUE]))</f>
        <v>2</v>
      </c>
      <c r="N2420">
        <f>SUM(Table1[[#This Row],[BA]:[SV]])</f>
        <v>54</v>
      </c>
      <c r="O2420">
        <v>15</v>
      </c>
    </row>
    <row r="2421" spans="1:15" x14ac:dyDescent="0.25">
      <c r="A2421" t="s">
        <v>186</v>
      </c>
      <c r="B2421" t="s">
        <v>2368</v>
      </c>
      <c r="C2421" t="str">
        <f>Table1[[#This Row],[League]]&amp;Table1[[#This Row],[Team]]</f>
        <v>$150 Draft Champions Mar 06 1:00 pm Lg.3832LONG GONE</v>
      </c>
      <c r="D2421">
        <f>16-INDEX(STANDINGS_BA[],MATCH(Table1[[#This Row],[COMBINED]],STANDINGS_BA[COMBINED],0),COLUMN(STANDINGS_BA[PLACE IN LEAGUE]))</f>
        <v>3</v>
      </c>
      <c r="E2421">
        <f>16-INDEX(STANDINGS_R[],MATCH(Table1[[#This Row],[COMBINED]],STANDINGS_R[COMBINED],0),COLUMN(STANDINGS_R[PLACE IN LEAGUE]))</f>
        <v>14</v>
      </c>
      <c r="F2421">
        <f>16-INDEX(STANDINGS_HR[],MATCH(Table1[[#This Row],[COMBINED]],STANDINGS_HR[COMBINED],0),COLUMN(STANDINGS_HR[PLACE IN LEAGUE]))</f>
        <v>15</v>
      </c>
      <c r="G2421">
        <f>16-INDEX(STANDINGS_RBI[],MATCH(Table1[[#This Row],[COMBINED]],STANDINGS_RBI[COMBINED],0),COLUMN(STANDINGS_RBI[PLACE IN LEAGUE]))</f>
        <v>12</v>
      </c>
      <c r="H2421">
        <f>16-INDEX(STANDINGS_SB[],MATCH(Table1[[#This Row],[COMBINED]],STANDINGS_SB[COMBINED],0),COLUMN(STANDINGS_SB[PLACE IN LEAGUE]))</f>
        <v>13</v>
      </c>
      <c r="I2421">
        <f>16-INDEX(STANDINGS_ERA[],MATCH(Table1[[#This Row],[COMBINED]],STANDINGS_ERA[COMBINED],0),COLUMN(STANDINGS_ERA[PLACE IN LEAGUE]))</f>
        <v>12</v>
      </c>
      <c r="J2421">
        <f>16-INDEX(STANDINGS_WHIP[],MATCH(Table1[[#This Row],[COMBINED]],STANDINGS_WHIP[COMBINED],0),COLUMN(STANDINGS_WHIP[PLACE IN LEAGUE]))</f>
        <v>11</v>
      </c>
      <c r="K2421">
        <f>16-INDEX(STANDINGS_W[],MATCH(Table1[[#This Row],[COMBINED]],STANDINGS_W[COMBINED],0),COLUMN(STANDINGS_W[PLACE IN LEAGUE]))</f>
        <v>15</v>
      </c>
      <c r="L2421">
        <f>16-INDEX(STANDINGS_K[],MATCH(Table1[[#This Row],[COMBINED]],STANDINGS_K[COMBINED],0),COLUMN(STANDINGS_K[PLACE IN LEAGUE]))</f>
        <v>15</v>
      </c>
      <c r="M2421">
        <f>16-INDEX(STANDINGS_SV[],MATCH(Table1[[#This Row],[COMBINED]],STANDINGS_SV[COMBINED],0),COLUMN(STANDINGS_SV[PLACE IN LEAGUE]))</f>
        <v>9</v>
      </c>
      <c r="N2421">
        <f>SUM(Table1[[#This Row],[BA]:[SV]])</f>
        <v>119</v>
      </c>
      <c r="O2421">
        <v>1</v>
      </c>
    </row>
    <row r="2422" spans="1:15" x14ac:dyDescent="0.25">
      <c r="A2422" t="s">
        <v>2369</v>
      </c>
      <c r="B2422" t="s">
        <v>2368</v>
      </c>
      <c r="C2422" t="str">
        <f>Table1[[#This Row],[League]]&amp;Table1[[#This Row],[Team]]</f>
        <v>$150 Draft Champions Mar 06 1:00 pm Lg.3832Team MBC</v>
      </c>
      <c r="D2422">
        <f>16-INDEX(STANDINGS_BA[],MATCH(Table1[[#This Row],[COMBINED]],STANDINGS_BA[COMBINED],0),COLUMN(STANDINGS_BA[PLACE IN LEAGUE]))</f>
        <v>14</v>
      </c>
      <c r="E2422">
        <f>16-INDEX(STANDINGS_R[],MATCH(Table1[[#This Row],[COMBINED]],STANDINGS_R[COMBINED],0),COLUMN(STANDINGS_R[PLACE IN LEAGUE]))</f>
        <v>10</v>
      </c>
      <c r="F2422">
        <f>16-INDEX(STANDINGS_HR[],MATCH(Table1[[#This Row],[COMBINED]],STANDINGS_HR[COMBINED],0),COLUMN(STANDINGS_HR[PLACE IN LEAGUE]))</f>
        <v>4</v>
      </c>
      <c r="G2422">
        <f>16-INDEX(STANDINGS_RBI[],MATCH(Table1[[#This Row],[COMBINED]],STANDINGS_RBI[COMBINED],0),COLUMN(STANDINGS_RBI[PLACE IN LEAGUE]))</f>
        <v>14</v>
      </c>
      <c r="H2422">
        <f>16-INDEX(STANDINGS_SB[],MATCH(Table1[[#This Row],[COMBINED]],STANDINGS_SB[COMBINED],0),COLUMN(STANDINGS_SB[PLACE IN LEAGUE]))</f>
        <v>2</v>
      </c>
      <c r="I2422">
        <f>16-INDEX(STANDINGS_ERA[],MATCH(Table1[[#This Row],[COMBINED]],STANDINGS_ERA[COMBINED],0),COLUMN(STANDINGS_ERA[PLACE IN LEAGUE]))</f>
        <v>15</v>
      </c>
      <c r="J2422">
        <f>16-INDEX(STANDINGS_WHIP[],MATCH(Table1[[#This Row],[COMBINED]],STANDINGS_WHIP[COMBINED],0),COLUMN(STANDINGS_WHIP[PLACE IN LEAGUE]))</f>
        <v>15</v>
      </c>
      <c r="K2422">
        <f>16-INDEX(STANDINGS_W[],MATCH(Table1[[#This Row],[COMBINED]],STANDINGS_W[COMBINED],0),COLUMN(STANDINGS_W[PLACE IN LEAGUE]))</f>
        <v>13</v>
      </c>
      <c r="L2422">
        <f>16-INDEX(STANDINGS_K[],MATCH(Table1[[#This Row],[COMBINED]],STANDINGS_K[COMBINED],0),COLUMN(STANDINGS_K[PLACE IN LEAGUE]))</f>
        <v>9</v>
      </c>
      <c r="M2422">
        <f>16-INDEX(STANDINGS_SV[],MATCH(Table1[[#This Row],[COMBINED]],STANDINGS_SV[COMBINED],0),COLUMN(STANDINGS_SV[PLACE IN LEAGUE]))</f>
        <v>14</v>
      </c>
      <c r="N2422">
        <f>SUM(Table1[[#This Row],[BA]:[SV]])</f>
        <v>110</v>
      </c>
      <c r="O2422">
        <v>2</v>
      </c>
    </row>
    <row r="2423" spans="1:15" x14ac:dyDescent="0.25">
      <c r="A2423" t="s">
        <v>2370</v>
      </c>
      <c r="B2423" t="s">
        <v>2368</v>
      </c>
      <c r="C2423" t="str">
        <f>Table1[[#This Row],[League]]&amp;Table1[[#This Row],[Team]]</f>
        <v>$150 Draft Champions Mar 06 1:00 pm Lg.3832Bryzzo</v>
      </c>
      <c r="D2423">
        <f>16-INDEX(STANDINGS_BA[],MATCH(Table1[[#This Row],[COMBINED]],STANDINGS_BA[COMBINED],0),COLUMN(STANDINGS_BA[PLACE IN LEAGUE]))</f>
        <v>13</v>
      </c>
      <c r="E2423">
        <f>16-INDEX(STANDINGS_R[],MATCH(Table1[[#This Row],[COMBINED]],STANDINGS_R[COMBINED],0),COLUMN(STANDINGS_R[PLACE IN LEAGUE]))</f>
        <v>8</v>
      </c>
      <c r="F2423">
        <f>16-INDEX(STANDINGS_HR[],MATCH(Table1[[#This Row],[COMBINED]],STANDINGS_HR[COMBINED],0),COLUMN(STANDINGS_HR[PLACE IN LEAGUE]))</f>
        <v>9</v>
      </c>
      <c r="G2423">
        <f>16-INDEX(STANDINGS_RBI[],MATCH(Table1[[#This Row],[COMBINED]],STANDINGS_RBI[COMBINED],0),COLUMN(STANDINGS_RBI[PLACE IN LEAGUE]))</f>
        <v>9</v>
      </c>
      <c r="H2423">
        <f>16-INDEX(STANDINGS_SB[],MATCH(Table1[[#This Row],[COMBINED]],STANDINGS_SB[COMBINED],0),COLUMN(STANDINGS_SB[PLACE IN LEAGUE]))</f>
        <v>9</v>
      </c>
      <c r="I2423">
        <f>16-INDEX(STANDINGS_ERA[],MATCH(Table1[[#This Row],[COMBINED]],STANDINGS_ERA[COMBINED],0),COLUMN(STANDINGS_ERA[PLACE IN LEAGUE]))</f>
        <v>14</v>
      </c>
      <c r="J2423">
        <f>16-INDEX(STANDINGS_WHIP[],MATCH(Table1[[#This Row],[COMBINED]],STANDINGS_WHIP[COMBINED],0),COLUMN(STANDINGS_WHIP[PLACE IN LEAGUE]))</f>
        <v>14</v>
      </c>
      <c r="K2423">
        <f>16-INDEX(STANDINGS_W[],MATCH(Table1[[#This Row],[COMBINED]],STANDINGS_W[COMBINED],0),COLUMN(STANDINGS_W[PLACE IN LEAGUE]))</f>
        <v>11</v>
      </c>
      <c r="L2423">
        <f>16-INDEX(STANDINGS_K[],MATCH(Table1[[#This Row],[COMBINED]],STANDINGS_K[COMBINED],0),COLUMN(STANDINGS_K[PLACE IN LEAGUE]))</f>
        <v>13</v>
      </c>
      <c r="M2423">
        <f>16-INDEX(STANDINGS_SV[],MATCH(Table1[[#This Row],[COMBINED]],STANDINGS_SV[COMBINED],0),COLUMN(STANDINGS_SV[PLACE IN LEAGUE]))</f>
        <v>10</v>
      </c>
      <c r="N2423">
        <f>SUM(Table1[[#This Row],[BA]:[SV]])</f>
        <v>110</v>
      </c>
      <c r="O2423">
        <v>3</v>
      </c>
    </row>
    <row r="2424" spans="1:15" x14ac:dyDescent="0.25">
      <c r="A2424" t="s">
        <v>112</v>
      </c>
      <c r="B2424" t="s">
        <v>2368</v>
      </c>
      <c r="C2424" t="str">
        <f>Table1[[#This Row],[League]]&amp;Table1[[#This Row],[Team]]</f>
        <v>$150 Draft Champions Mar 06 1:00 pm Lg.3832Rookie Monsters</v>
      </c>
      <c r="D2424">
        <f>16-INDEX(STANDINGS_BA[],MATCH(Table1[[#This Row],[COMBINED]],STANDINGS_BA[COMBINED],0),COLUMN(STANDINGS_BA[PLACE IN LEAGUE]))</f>
        <v>5</v>
      </c>
      <c r="E2424">
        <f>16-INDEX(STANDINGS_R[],MATCH(Table1[[#This Row],[COMBINED]],STANDINGS_R[COMBINED],0),COLUMN(STANDINGS_R[PLACE IN LEAGUE]))</f>
        <v>7</v>
      </c>
      <c r="F2424">
        <f>16-INDEX(STANDINGS_HR[],MATCH(Table1[[#This Row],[COMBINED]],STANDINGS_HR[COMBINED],0),COLUMN(STANDINGS_HR[PLACE IN LEAGUE]))</f>
        <v>14</v>
      </c>
      <c r="G2424">
        <f>16-INDEX(STANDINGS_RBI[],MATCH(Table1[[#This Row],[COMBINED]],STANDINGS_RBI[COMBINED],0),COLUMN(STANDINGS_RBI[PLACE IN LEAGUE]))</f>
        <v>10</v>
      </c>
      <c r="H2424">
        <f>16-INDEX(STANDINGS_SB[],MATCH(Table1[[#This Row],[COMBINED]],STANDINGS_SB[COMBINED],0),COLUMN(STANDINGS_SB[PLACE IN LEAGUE]))</f>
        <v>12</v>
      </c>
      <c r="I2424">
        <f>16-INDEX(STANDINGS_ERA[],MATCH(Table1[[#This Row],[COMBINED]],STANDINGS_ERA[COMBINED],0),COLUMN(STANDINGS_ERA[PLACE IN LEAGUE]))</f>
        <v>13</v>
      </c>
      <c r="J2424">
        <f>16-INDEX(STANDINGS_WHIP[],MATCH(Table1[[#This Row],[COMBINED]],STANDINGS_WHIP[COMBINED],0),COLUMN(STANDINGS_WHIP[PLACE IN LEAGUE]))</f>
        <v>13</v>
      </c>
      <c r="K2424">
        <f>16-INDEX(STANDINGS_W[],MATCH(Table1[[#This Row],[COMBINED]],STANDINGS_W[COMBINED],0),COLUMN(STANDINGS_W[PLACE IN LEAGUE]))</f>
        <v>14</v>
      </c>
      <c r="L2424">
        <f>16-INDEX(STANDINGS_K[],MATCH(Table1[[#This Row],[COMBINED]],STANDINGS_K[COMBINED],0),COLUMN(STANDINGS_K[PLACE IN LEAGUE]))</f>
        <v>10</v>
      </c>
      <c r="M2424">
        <f>16-INDEX(STANDINGS_SV[],MATCH(Table1[[#This Row],[COMBINED]],STANDINGS_SV[COMBINED],0),COLUMN(STANDINGS_SV[PLACE IN LEAGUE]))</f>
        <v>2</v>
      </c>
      <c r="N2424">
        <f>SUM(Table1[[#This Row],[BA]:[SV]])</f>
        <v>100</v>
      </c>
      <c r="O2424">
        <v>4</v>
      </c>
    </row>
    <row r="2425" spans="1:15" x14ac:dyDescent="0.25">
      <c r="A2425" t="s">
        <v>2371</v>
      </c>
      <c r="B2425" t="s">
        <v>2368</v>
      </c>
      <c r="C2425" t="str">
        <f>Table1[[#This Row],[League]]&amp;Table1[[#This Row],[Team]]</f>
        <v>$150 Draft Champions Mar 06 1:00 pm Lg.3832Hawk N Sons</v>
      </c>
      <c r="D2425">
        <f>16-INDEX(STANDINGS_BA[],MATCH(Table1[[#This Row],[COMBINED]],STANDINGS_BA[COMBINED],0),COLUMN(STANDINGS_BA[PLACE IN LEAGUE]))</f>
        <v>12</v>
      </c>
      <c r="E2425">
        <f>16-INDEX(STANDINGS_R[],MATCH(Table1[[#This Row],[COMBINED]],STANDINGS_R[COMBINED],0),COLUMN(STANDINGS_R[PLACE IN LEAGUE]))</f>
        <v>9</v>
      </c>
      <c r="F2425">
        <f>16-INDEX(STANDINGS_HR[],MATCH(Table1[[#This Row],[COMBINED]],STANDINGS_HR[COMBINED],0),COLUMN(STANDINGS_HR[PLACE IN LEAGUE]))</f>
        <v>7</v>
      </c>
      <c r="G2425">
        <f>16-INDEX(STANDINGS_RBI[],MATCH(Table1[[#This Row],[COMBINED]],STANDINGS_RBI[COMBINED],0),COLUMN(STANDINGS_RBI[PLACE IN LEAGUE]))</f>
        <v>7</v>
      </c>
      <c r="H2425">
        <f>16-INDEX(STANDINGS_SB[],MATCH(Table1[[#This Row],[COMBINED]],STANDINGS_SB[COMBINED],0),COLUMN(STANDINGS_SB[PLACE IN LEAGUE]))</f>
        <v>7</v>
      </c>
      <c r="I2425">
        <f>16-INDEX(STANDINGS_ERA[],MATCH(Table1[[#This Row],[COMBINED]],STANDINGS_ERA[COMBINED],0),COLUMN(STANDINGS_ERA[PLACE IN LEAGUE]))</f>
        <v>7</v>
      </c>
      <c r="J2425">
        <f>16-INDEX(STANDINGS_WHIP[],MATCH(Table1[[#This Row],[COMBINED]],STANDINGS_WHIP[COMBINED],0),COLUMN(STANDINGS_WHIP[PLACE IN LEAGUE]))</f>
        <v>10</v>
      </c>
      <c r="K2425">
        <f>16-INDEX(STANDINGS_W[],MATCH(Table1[[#This Row],[COMBINED]],STANDINGS_W[COMBINED],0),COLUMN(STANDINGS_W[PLACE IN LEAGUE]))</f>
        <v>12</v>
      </c>
      <c r="L2425">
        <f>16-INDEX(STANDINGS_K[],MATCH(Table1[[#This Row],[COMBINED]],STANDINGS_K[COMBINED],0),COLUMN(STANDINGS_K[PLACE IN LEAGUE]))</f>
        <v>12</v>
      </c>
      <c r="M2425">
        <f>16-INDEX(STANDINGS_SV[],MATCH(Table1[[#This Row],[COMBINED]],STANDINGS_SV[COMBINED],0),COLUMN(STANDINGS_SV[PLACE IN LEAGUE]))</f>
        <v>11</v>
      </c>
      <c r="N2425">
        <f>SUM(Table1[[#This Row],[BA]:[SV]])</f>
        <v>94</v>
      </c>
      <c r="O2425">
        <v>5</v>
      </c>
    </row>
    <row r="2426" spans="1:15" x14ac:dyDescent="0.25">
      <c r="A2426" t="s">
        <v>19</v>
      </c>
      <c r="B2426" t="s">
        <v>2368</v>
      </c>
      <c r="C2426" t="str">
        <f>Table1[[#This Row],[League]]&amp;Table1[[#This Row],[Team]]</f>
        <v>$150 Draft Champions Mar 06 1:00 pm Lg.3832One Eyed Jack</v>
      </c>
      <c r="D2426">
        <f>16-INDEX(STANDINGS_BA[],MATCH(Table1[[#This Row],[COMBINED]],STANDINGS_BA[COMBINED],0),COLUMN(STANDINGS_BA[PLACE IN LEAGUE]))</f>
        <v>11</v>
      </c>
      <c r="E2426">
        <f>16-INDEX(STANDINGS_R[],MATCH(Table1[[#This Row],[COMBINED]],STANDINGS_R[COMBINED],0),COLUMN(STANDINGS_R[PLACE IN LEAGUE]))</f>
        <v>15</v>
      </c>
      <c r="F2426">
        <f>16-INDEX(STANDINGS_HR[],MATCH(Table1[[#This Row],[COMBINED]],STANDINGS_HR[COMBINED],0),COLUMN(STANDINGS_HR[PLACE IN LEAGUE]))</f>
        <v>10</v>
      </c>
      <c r="G2426">
        <f>16-INDEX(STANDINGS_RBI[],MATCH(Table1[[#This Row],[COMBINED]],STANDINGS_RBI[COMBINED],0),COLUMN(STANDINGS_RBI[PLACE IN LEAGUE]))</f>
        <v>13</v>
      </c>
      <c r="H2426">
        <f>16-INDEX(STANDINGS_SB[],MATCH(Table1[[#This Row],[COMBINED]],STANDINGS_SB[COMBINED],0),COLUMN(STANDINGS_SB[PLACE IN LEAGUE]))</f>
        <v>15</v>
      </c>
      <c r="I2426">
        <f>16-INDEX(STANDINGS_ERA[],MATCH(Table1[[#This Row],[COMBINED]],STANDINGS_ERA[COMBINED],0),COLUMN(STANDINGS_ERA[PLACE IN LEAGUE]))</f>
        <v>3</v>
      </c>
      <c r="J2426">
        <f>16-INDEX(STANDINGS_WHIP[],MATCH(Table1[[#This Row],[COMBINED]],STANDINGS_WHIP[COMBINED],0),COLUMN(STANDINGS_WHIP[PLACE IN LEAGUE]))</f>
        <v>5</v>
      </c>
      <c r="K2426">
        <f>16-INDEX(STANDINGS_W[],MATCH(Table1[[#This Row],[COMBINED]],STANDINGS_W[COMBINED],0),COLUMN(STANDINGS_W[PLACE IN LEAGUE]))</f>
        <v>6</v>
      </c>
      <c r="L2426">
        <f>16-INDEX(STANDINGS_K[],MATCH(Table1[[#This Row],[COMBINED]],STANDINGS_K[COMBINED],0),COLUMN(STANDINGS_K[PLACE IN LEAGUE]))</f>
        <v>14</v>
      </c>
      <c r="M2426">
        <f>16-INDEX(STANDINGS_SV[],MATCH(Table1[[#This Row],[COMBINED]],STANDINGS_SV[COMBINED],0),COLUMN(STANDINGS_SV[PLACE IN LEAGUE]))</f>
        <v>1</v>
      </c>
      <c r="N2426">
        <f>SUM(Table1[[#This Row],[BA]:[SV]])</f>
        <v>93</v>
      </c>
      <c r="O2426">
        <v>6</v>
      </c>
    </row>
    <row r="2427" spans="1:15" x14ac:dyDescent="0.25">
      <c r="A2427" t="s">
        <v>16</v>
      </c>
      <c r="B2427" t="s">
        <v>2368</v>
      </c>
      <c r="C2427" t="str">
        <f>Table1[[#This Row],[League]]&amp;Table1[[#This Row],[Team]]</f>
        <v>$150 Draft Champions Mar 06 1:00 pm Lg.3832Team Phan</v>
      </c>
      <c r="D2427">
        <f>16-INDEX(STANDINGS_BA[],MATCH(Table1[[#This Row],[COMBINED]],STANDINGS_BA[COMBINED],0),COLUMN(STANDINGS_BA[PLACE IN LEAGUE]))</f>
        <v>4</v>
      </c>
      <c r="E2427">
        <f>16-INDEX(STANDINGS_R[],MATCH(Table1[[#This Row],[COMBINED]],STANDINGS_R[COMBINED],0),COLUMN(STANDINGS_R[PLACE IN LEAGUE]))</f>
        <v>6</v>
      </c>
      <c r="F2427">
        <f>16-INDEX(STANDINGS_HR[],MATCH(Table1[[#This Row],[COMBINED]],STANDINGS_HR[COMBINED],0),COLUMN(STANDINGS_HR[PLACE IN LEAGUE]))</f>
        <v>13</v>
      </c>
      <c r="G2427">
        <f>16-INDEX(STANDINGS_RBI[],MATCH(Table1[[#This Row],[COMBINED]],STANDINGS_RBI[COMBINED],0),COLUMN(STANDINGS_RBI[PLACE IN LEAGUE]))</f>
        <v>15</v>
      </c>
      <c r="H2427">
        <f>16-INDEX(STANDINGS_SB[],MATCH(Table1[[#This Row],[COMBINED]],STANDINGS_SB[COMBINED],0),COLUMN(STANDINGS_SB[PLACE IN LEAGUE]))</f>
        <v>6</v>
      </c>
      <c r="I2427">
        <f>16-INDEX(STANDINGS_ERA[],MATCH(Table1[[#This Row],[COMBINED]],STANDINGS_ERA[COMBINED],0),COLUMN(STANDINGS_ERA[PLACE IN LEAGUE]))</f>
        <v>10</v>
      </c>
      <c r="J2427">
        <f>16-INDEX(STANDINGS_WHIP[],MATCH(Table1[[#This Row],[COMBINED]],STANDINGS_WHIP[COMBINED],0),COLUMN(STANDINGS_WHIP[PLACE IN LEAGUE]))</f>
        <v>9</v>
      </c>
      <c r="K2427">
        <f>16-INDEX(STANDINGS_W[],MATCH(Table1[[#This Row],[COMBINED]],STANDINGS_W[COMBINED],0),COLUMN(STANDINGS_W[PLACE IN LEAGUE]))</f>
        <v>9</v>
      </c>
      <c r="L2427">
        <f>16-INDEX(STANDINGS_K[],MATCH(Table1[[#This Row],[COMBINED]],STANDINGS_K[COMBINED],0),COLUMN(STANDINGS_K[PLACE IN LEAGUE]))</f>
        <v>7</v>
      </c>
      <c r="M2427">
        <f>16-INDEX(STANDINGS_SV[],MATCH(Table1[[#This Row],[COMBINED]],STANDINGS_SV[COMBINED],0),COLUMN(STANDINGS_SV[PLACE IN LEAGUE]))</f>
        <v>13</v>
      </c>
      <c r="N2427">
        <f>SUM(Table1[[#This Row],[BA]:[SV]])</f>
        <v>92</v>
      </c>
      <c r="O2427">
        <v>7</v>
      </c>
    </row>
    <row r="2428" spans="1:15" x14ac:dyDescent="0.25">
      <c r="A2428" t="s">
        <v>2372</v>
      </c>
      <c r="B2428" t="s">
        <v>2368</v>
      </c>
      <c r="C2428" t="str">
        <f>Table1[[#This Row],[League]]&amp;Table1[[#This Row],[Team]]</f>
        <v>$150 Draft Champions Mar 06 1:00 pm Lg.3832FUBAR</v>
      </c>
      <c r="D2428">
        <f>16-INDEX(STANDINGS_BA[],MATCH(Table1[[#This Row],[COMBINED]],STANDINGS_BA[COMBINED],0),COLUMN(STANDINGS_BA[PLACE IN LEAGUE]))</f>
        <v>10</v>
      </c>
      <c r="E2428">
        <f>16-INDEX(STANDINGS_R[],MATCH(Table1[[#This Row],[COMBINED]],STANDINGS_R[COMBINED],0),COLUMN(STANDINGS_R[PLACE IN LEAGUE]))</f>
        <v>4</v>
      </c>
      <c r="F2428">
        <f>16-INDEX(STANDINGS_HR[],MATCH(Table1[[#This Row],[COMBINED]],STANDINGS_HR[COMBINED],0),COLUMN(STANDINGS_HR[PLACE IN LEAGUE]))</f>
        <v>1</v>
      </c>
      <c r="G2428">
        <f>16-INDEX(STANDINGS_RBI[],MATCH(Table1[[#This Row],[COMBINED]],STANDINGS_RBI[COMBINED],0),COLUMN(STANDINGS_RBI[PLACE IN LEAGUE]))</f>
        <v>4</v>
      </c>
      <c r="H2428">
        <f>16-INDEX(STANDINGS_SB[],MATCH(Table1[[#This Row],[COMBINED]],STANDINGS_SB[COMBINED],0),COLUMN(STANDINGS_SB[PLACE IN LEAGUE]))</f>
        <v>11</v>
      </c>
      <c r="I2428">
        <f>16-INDEX(STANDINGS_ERA[],MATCH(Table1[[#This Row],[COMBINED]],STANDINGS_ERA[COMBINED],0),COLUMN(STANDINGS_ERA[PLACE IN LEAGUE]))</f>
        <v>9</v>
      </c>
      <c r="J2428">
        <f>16-INDEX(STANDINGS_WHIP[],MATCH(Table1[[#This Row],[COMBINED]],STANDINGS_WHIP[COMBINED],0),COLUMN(STANDINGS_WHIP[PLACE IN LEAGUE]))</f>
        <v>8</v>
      </c>
      <c r="K2428">
        <f>16-INDEX(STANDINGS_W[],MATCH(Table1[[#This Row],[COMBINED]],STANDINGS_W[COMBINED],0),COLUMN(STANDINGS_W[PLACE IN LEAGUE]))</f>
        <v>5</v>
      </c>
      <c r="L2428">
        <f>16-INDEX(STANDINGS_K[],MATCH(Table1[[#This Row],[COMBINED]],STANDINGS_K[COMBINED],0),COLUMN(STANDINGS_K[PLACE IN LEAGUE]))</f>
        <v>11</v>
      </c>
      <c r="M2428">
        <f>16-INDEX(STANDINGS_SV[],MATCH(Table1[[#This Row],[COMBINED]],STANDINGS_SV[COMBINED],0),COLUMN(STANDINGS_SV[PLACE IN LEAGUE]))</f>
        <v>3</v>
      </c>
      <c r="N2428">
        <f>SUM(Table1[[#This Row],[BA]:[SV]])</f>
        <v>66</v>
      </c>
      <c r="O2428">
        <v>8</v>
      </c>
    </row>
    <row r="2429" spans="1:15" x14ac:dyDescent="0.25">
      <c r="A2429" t="s">
        <v>2367</v>
      </c>
      <c r="B2429" t="s">
        <v>2368</v>
      </c>
      <c r="C2429" t="str">
        <f>Table1[[#This Row],[League]]&amp;Table1[[#This Row],[Team]]</f>
        <v>$150 Draft Champions Mar 06 1:00 pm Lg.3832Dewey, Cheatem and Howe</v>
      </c>
      <c r="D2429">
        <f>16-INDEX(STANDINGS_BA[],MATCH(Table1[[#This Row],[COMBINED]],STANDINGS_BA[COMBINED],0),COLUMN(STANDINGS_BA[PLACE IN LEAGUE]))</f>
        <v>15</v>
      </c>
      <c r="E2429">
        <f>16-INDEX(STANDINGS_R[],MATCH(Table1[[#This Row],[COMBINED]],STANDINGS_R[COMBINED],0),COLUMN(STANDINGS_R[PLACE IN LEAGUE]))</f>
        <v>13</v>
      </c>
      <c r="F2429">
        <f>16-INDEX(STANDINGS_HR[],MATCH(Table1[[#This Row],[COMBINED]],STANDINGS_HR[COMBINED],0),COLUMN(STANDINGS_HR[PLACE IN LEAGUE]))</f>
        <v>3</v>
      </c>
      <c r="G2429">
        <f>16-INDEX(STANDINGS_RBI[],MATCH(Table1[[#This Row],[COMBINED]],STANDINGS_RBI[COMBINED],0),COLUMN(STANDINGS_RBI[PLACE IN LEAGUE]))</f>
        <v>5</v>
      </c>
      <c r="H2429">
        <f>16-INDEX(STANDINGS_SB[],MATCH(Table1[[#This Row],[COMBINED]],STANDINGS_SB[COMBINED],0),COLUMN(STANDINGS_SB[PLACE IN LEAGUE]))</f>
        <v>10</v>
      </c>
      <c r="I2429">
        <f>16-INDEX(STANDINGS_ERA[],MATCH(Table1[[#This Row],[COMBINED]],STANDINGS_ERA[COMBINED],0),COLUMN(STANDINGS_ERA[PLACE IN LEAGUE]))</f>
        <v>4</v>
      </c>
      <c r="J2429">
        <f>16-INDEX(STANDINGS_WHIP[],MATCH(Table1[[#This Row],[COMBINED]],STANDINGS_WHIP[COMBINED],0),COLUMN(STANDINGS_WHIP[PLACE IN LEAGUE]))</f>
        <v>4</v>
      </c>
      <c r="K2429">
        <f>16-INDEX(STANDINGS_W[],MATCH(Table1[[#This Row],[COMBINED]],STANDINGS_W[COMBINED],0),COLUMN(STANDINGS_W[PLACE IN LEAGUE]))</f>
        <v>4</v>
      </c>
      <c r="L2429">
        <f>16-INDEX(STANDINGS_K[],MATCH(Table1[[#This Row],[COMBINED]],STANDINGS_K[COMBINED],0),COLUMN(STANDINGS_K[PLACE IN LEAGUE]))</f>
        <v>2</v>
      </c>
      <c r="M2429">
        <f>16-INDEX(STANDINGS_SV[],MATCH(Table1[[#This Row],[COMBINED]],STANDINGS_SV[COMBINED],0),COLUMN(STANDINGS_SV[PLACE IN LEAGUE]))</f>
        <v>5</v>
      </c>
      <c r="N2429">
        <f>SUM(Table1[[#This Row],[BA]:[SV]])</f>
        <v>65</v>
      </c>
      <c r="O2429">
        <v>9</v>
      </c>
    </row>
    <row r="2430" spans="1:15" x14ac:dyDescent="0.25">
      <c r="A2430" t="s">
        <v>2374</v>
      </c>
      <c r="B2430" t="s">
        <v>2368</v>
      </c>
      <c r="C2430" t="str">
        <f>Table1[[#This Row],[League]]&amp;Table1[[#This Row],[Team]]</f>
        <v>$150 Draft Champions Mar 06 1:00 pm Lg.3832Dead Cat Bounce</v>
      </c>
      <c r="D2430">
        <f>16-INDEX(STANDINGS_BA[],MATCH(Table1[[#This Row],[COMBINED]],STANDINGS_BA[COMBINED],0),COLUMN(STANDINGS_BA[PLACE IN LEAGUE]))</f>
        <v>8</v>
      </c>
      <c r="E2430">
        <f>16-INDEX(STANDINGS_R[],MATCH(Table1[[#This Row],[COMBINED]],STANDINGS_R[COMBINED],0),COLUMN(STANDINGS_R[PLACE IN LEAGUE]))</f>
        <v>12</v>
      </c>
      <c r="F2430">
        <f>16-INDEX(STANDINGS_HR[],MATCH(Table1[[#This Row],[COMBINED]],STANDINGS_HR[COMBINED],0),COLUMN(STANDINGS_HR[PLACE IN LEAGUE]))</f>
        <v>6</v>
      </c>
      <c r="G2430">
        <f>16-INDEX(STANDINGS_RBI[],MATCH(Table1[[#This Row],[COMBINED]],STANDINGS_RBI[COMBINED],0),COLUMN(STANDINGS_RBI[PLACE IN LEAGUE]))</f>
        <v>11</v>
      </c>
      <c r="H2430">
        <f>16-INDEX(STANDINGS_SB[],MATCH(Table1[[#This Row],[COMBINED]],STANDINGS_SB[COMBINED],0),COLUMN(STANDINGS_SB[PLACE IN LEAGUE]))</f>
        <v>3</v>
      </c>
      <c r="I2430">
        <f>16-INDEX(STANDINGS_ERA[],MATCH(Table1[[#This Row],[COMBINED]],STANDINGS_ERA[COMBINED],0),COLUMN(STANDINGS_ERA[PLACE IN LEAGUE]))</f>
        <v>8</v>
      </c>
      <c r="J2430">
        <f>16-INDEX(STANDINGS_WHIP[],MATCH(Table1[[#This Row],[COMBINED]],STANDINGS_WHIP[COMBINED],0),COLUMN(STANDINGS_WHIP[PLACE IN LEAGUE]))</f>
        <v>3</v>
      </c>
      <c r="K2430">
        <f>16-INDEX(STANDINGS_W[],MATCH(Table1[[#This Row],[COMBINED]],STANDINGS_W[COMBINED],0),COLUMN(STANDINGS_W[PLACE IN LEAGUE]))</f>
        <v>3</v>
      </c>
      <c r="L2430">
        <f>16-INDEX(STANDINGS_K[],MATCH(Table1[[#This Row],[COMBINED]],STANDINGS_K[COMBINED],0),COLUMN(STANDINGS_K[PLACE IN LEAGUE]))</f>
        <v>5</v>
      </c>
      <c r="M2430">
        <f>16-INDEX(STANDINGS_SV[],MATCH(Table1[[#This Row],[COMBINED]],STANDINGS_SV[COMBINED],0),COLUMN(STANDINGS_SV[PLACE IN LEAGUE]))</f>
        <v>6</v>
      </c>
      <c r="N2430">
        <f>SUM(Table1[[#This Row],[BA]:[SV]])</f>
        <v>65</v>
      </c>
      <c r="O2430">
        <v>10</v>
      </c>
    </row>
    <row r="2431" spans="1:15" x14ac:dyDescent="0.25">
      <c r="A2431" t="s">
        <v>230</v>
      </c>
      <c r="B2431" t="s">
        <v>2368</v>
      </c>
      <c r="C2431" t="str">
        <f>Table1[[#This Row],[League]]&amp;Table1[[#This Row],[Team]]</f>
        <v>$150 Draft Champions Mar 06 1:00 pm Lg.3832Team Hofmann</v>
      </c>
      <c r="D2431">
        <f>16-INDEX(STANDINGS_BA[],MATCH(Table1[[#This Row],[COMBINED]],STANDINGS_BA[COMBINED],0),COLUMN(STANDINGS_BA[PLACE IN LEAGUE]))</f>
        <v>1</v>
      </c>
      <c r="E2431">
        <f>16-INDEX(STANDINGS_R[],MATCH(Table1[[#This Row],[COMBINED]],STANDINGS_R[COMBINED],0),COLUMN(STANDINGS_R[PLACE IN LEAGUE]))</f>
        <v>1</v>
      </c>
      <c r="F2431">
        <f>16-INDEX(STANDINGS_HR[],MATCH(Table1[[#This Row],[COMBINED]],STANDINGS_HR[COMBINED],0),COLUMN(STANDINGS_HR[PLACE IN LEAGUE]))</f>
        <v>5</v>
      </c>
      <c r="G2431">
        <f>16-INDEX(STANDINGS_RBI[],MATCH(Table1[[#This Row],[COMBINED]],STANDINGS_RBI[COMBINED],0),COLUMN(STANDINGS_RBI[PLACE IN LEAGUE]))</f>
        <v>3</v>
      </c>
      <c r="H2431">
        <f>16-INDEX(STANDINGS_SB[],MATCH(Table1[[#This Row],[COMBINED]],STANDINGS_SB[COMBINED],0),COLUMN(STANDINGS_SB[PLACE IN LEAGUE]))</f>
        <v>8</v>
      </c>
      <c r="I2431">
        <f>16-INDEX(STANDINGS_ERA[],MATCH(Table1[[#This Row],[COMBINED]],STANDINGS_ERA[COMBINED],0),COLUMN(STANDINGS_ERA[PLACE IN LEAGUE]))</f>
        <v>11</v>
      </c>
      <c r="J2431">
        <f>16-INDEX(STANDINGS_WHIP[],MATCH(Table1[[#This Row],[COMBINED]],STANDINGS_WHIP[COMBINED],0),COLUMN(STANDINGS_WHIP[PLACE IN LEAGUE]))</f>
        <v>12</v>
      </c>
      <c r="K2431">
        <f>16-INDEX(STANDINGS_W[],MATCH(Table1[[#This Row],[COMBINED]],STANDINGS_W[COMBINED],0),COLUMN(STANDINGS_W[PLACE IN LEAGUE]))</f>
        <v>2</v>
      </c>
      <c r="L2431">
        <f>16-INDEX(STANDINGS_K[],MATCH(Table1[[#This Row],[COMBINED]],STANDINGS_K[COMBINED],0),COLUMN(STANDINGS_K[PLACE IN LEAGUE]))</f>
        <v>4</v>
      </c>
      <c r="M2431">
        <f>16-INDEX(STANDINGS_SV[],MATCH(Table1[[#This Row],[COMBINED]],STANDINGS_SV[COMBINED],0),COLUMN(STANDINGS_SV[PLACE IN LEAGUE]))</f>
        <v>15</v>
      </c>
      <c r="N2431">
        <f>SUM(Table1[[#This Row],[BA]:[SV]])</f>
        <v>62</v>
      </c>
      <c r="O2431">
        <v>11</v>
      </c>
    </row>
    <row r="2432" spans="1:15" x14ac:dyDescent="0.25">
      <c r="A2432" t="s">
        <v>2373</v>
      </c>
      <c r="B2432" t="s">
        <v>2368</v>
      </c>
      <c r="C2432" t="str">
        <f>Table1[[#This Row],[League]]&amp;Table1[[#This Row],[Team]]</f>
        <v>$150 Draft Champions Mar 06 1:00 pm Lg.3832Team Torres</v>
      </c>
      <c r="D2432">
        <f>16-INDEX(STANDINGS_BA[],MATCH(Table1[[#This Row],[COMBINED]],STANDINGS_BA[COMBINED],0),COLUMN(STANDINGS_BA[PLACE IN LEAGUE]))</f>
        <v>9</v>
      </c>
      <c r="E2432">
        <f>16-INDEX(STANDINGS_R[],MATCH(Table1[[#This Row],[COMBINED]],STANDINGS_R[COMBINED],0),COLUMN(STANDINGS_R[PLACE IN LEAGUE]))</f>
        <v>11</v>
      </c>
      <c r="F2432">
        <f>16-INDEX(STANDINGS_HR[],MATCH(Table1[[#This Row],[COMBINED]],STANDINGS_HR[COMBINED],0),COLUMN(STANDINGS_HR[PLACE IN LEAGUE]))</f>
        <v>12</v>
      </c>
      <c r="G2432">
        <f>16-INDEX(STANDINGS_RBI[],MATCH(Table1[[#This Row],[COMBINED]],STANDINGS_RBI[COMBINED],0),COLUMN(STANDINGS_RBI[PLACE IN LEAGUE]))</f>
        <v>8</v>
      </c>
      <c r="H2432">
        <f>16-INDEX(STANDINGS_SB[],MATCH(Table1[[#This Row],[COMBINED]],STANDINGS_SB[COMBINED],0),COLUMN(STANDINGS_SB[PLACE IN LEAGUE]))</f>
        <v>1</v>
      </c>
      <c r="I2432">
        <f>16-INDEX(STANDINGS_ERA[],MATCH(Table1[[#This Row],[COMBINED]],STANDINGS_ERA[COMBINED],0),COLUMN(STANDINGS_ERA[PLACE IN LEAGUE]))</f>
        <v>2</v>
      </c>
      <c r="J2432">
        <f>16-INDEX(STANDINGS_WHIP[],MATCH(Table1[[#This Row],[COMBINED]],STANDINGS_WHIP[COMBINED],0),COLUMN(STANDINGS_WHIP[PLACE IN LEAGUE]))</f>
        <v>6</v>
      </c>
      <c r="K2432">
        <f>16-INDEX(STANDINGS_W[],MATCH(Table1[[#This Row],[COMBINED]],STANDINGS_W[COMBINED],0),COLUMN(STANDINGS_W[PLACE IN LEAGUE]))</f>
        <v>7</v>
      </c>
      <c r="L2432">
        <f>16-INDEX(STANDINGS_K[],MATCH(Table1[[#This Row],[COMBINED]],STANDINGS_K[COMBINED],0),COLUMN(STANDINGS_K[PLACE IN LEAGUE]))</f>
        <v>1</v>
      </c>
      <c r="M2432">
        <f>16-INDEX(STANDINGS_SV[],MATCH(Table1[[#This Row],[COMBINED]],STANDINGS_SV[COMBINED],0),COLUMN(STANDINGS_SV[PLACE IN LEAGUE]))</f>
        <v>4</v>
      </c>
      <c r="N2432">
        <f>SUM(Table1[[#This Row],[BA]:[SV]])</f>
        <v>61</v>
      </c>
      <c r="O2432">
        <v>12</v>
      </c>
    </row>
    <row r="2433" spans="1:15" x14ac:dyDescent="0.25">
      <c r="A2433" t="s">
        <v>2376</v>
      </c>
      <c r="B2433" t="s">
        <v>2368</v>
      </c>
      <c r="C2433" t="str">
        <f>Table1[[#This Row],[League]]&amp;Table1[[#This Row],[Team]]</f>
        <v>$150 Draft Champions Mar 06 1:00 pm Lg.3832The Marine Biologist</v>
      </c>
      <c r="D2433">
        <f>16-INDEX(STANDINGS_BA[],MATCH(Table1[[#This Row],[COMBINED]],STANDINGS_BA[COMBINED],0),COLUMN(STANDINGS_BA[PLACE IN LEAGUE]))</f>
        <v>2</v>
      </c>
      <c r="E2433">
        <f>16-INDEX(STANDINGS_R[],MATCH(Table1[[#This Row],[COMBINED]],STANDINGS_R[COMBINED],0),COLUMN(STANDINGS_R[PLACE IN LEAGUE]))</f>
        <v>5</v>
      </c>
      <c r="F2433">
        <f>16-INDEX(STANDINGS_HR[],MATCH(Table1[[#This Row],[COMBINED]],STANDINGS_HR[COMBINED],0),COLUMN(STANDINGS_HR[PLACE IN LEAGUE]))</f>
        <v>8</v>
      </c>
      <c r="G2433">
        <f>16-INDEX(STANDINGS_RBI[],MATCH(Table1[[#This Row],[COMBINED]],STANDINGS_RBI[COMBINED],0),COLUMN(STANDINGS_RBI[PLACE IN LEAGUE]))</f>
        <v>2</v>
      </c>
      <c r="H2433">
        <f>16-INDEX(STANDINGS_SB[],MATCH(Table1[[#This Row],[COMBINED]],STANDINGS_SB[COMBINED],0),COLUMN(STANDINGS_SB[PLACE IN LEAGUE]))</f>
        <v>5</v>
      </c>
      <c r="I2433">
        <f>16-INDEX(STANDINGS_ERA[],MATCH(Table1[[#This Row],[COMBINED]],STANDINGS_ERA[COMBINED],0),COLUMN(STANDINGS_ERA[PLACE IN LEAGUE]))</f>
        <v>6</v>
      </c>
      <c r="J2433">
        <f>16-INDEX(STANDINGS_WHIP[],MATCH(Table1[[#This Row],[COMBINED]],STANDINGS_WHIP[COMBINED],0),COLUMN(STANDINGS_WHIP[PLACE IN LEAGUE]))</f>
        <v>2</v>
      </c>
      <c r="K2433">
        <f>16-INDEX(STANDINGS_W[],MATCH(Table1[[#This Row],[COMBINED]],STANDINGS_W[COMBINED],0),COLUMN(STANDINGS_W[PLACE IN LEAGUE]))</f>
        <v>8</v>
      </c>
      <c r="L2433">
        <f>16-INDEX(STANDINGS_K[],MATCH(Table1[[#This Row],[COMBINED]],STANDINGS_K[COMBINED],0),COLUMN(STANDINGS_K[PLACE IN LEAGUE]))</f>
        <v>8</v>
      </c>
      <c r="M2433">
        <f>16-INDEX(STANDINGS_SV[],MATCH(Table1[[#This Row],[COMBINED]],STANDINGS_SV[COMBINED],0),COLUMN(STANDINGS_SV[PLACE IN LEAGUE]))</f>
        <v>12</v>
      </c>
      <c r="N2433">
        <f>SUM(Table1[[#This Row],[BA]:[SV]])</f>
        <v>58</v>
      </c>
      <c r="O2433">
        <v>13</v>
      </c>
    </row>
    <row r="2434" spans="1:15" x14ac:dyDescent="0.25">
      <c r="A2434" t="s">
        <v>1410</v>
      </c>
      <c r="B2434" t="s">
        <v>2368</v>
      </c>
      <c r="C2434" t="str">
        <f>Table1[[#This Row],[League]]&amp;Table1[[#This Row],[Team]]</f>
        <v>$150 Draft Champions Mar 06 1:00 pm Lg.3832New York's Finest</v>
      </c>
      <c r="D2434">
        <f>16-INDEX(STANDINGS_BA[],MATCH(Table1[[#This Row],[COMBINED]],STANDINGS_BA[COMBINED],0),COLUMN(STANDINGS_BA[PLACE IN LEAGUE]))</f>
        <v>6</v>
      </c>
      <c r="E2434">
        <f>16-INDEX(STANDINGS_R[],MATCH(Table1[[#This Row],[COMBINED]],STANDINGS_R[COMBINED],0),COLUMN(STANDINGS_R[PLACE IN LEAGUE]))</f>
        <v>2</v>
      </c>
      <c r="F2434">
        <f>16-INDEX(STANDINGS_HR[],MATCH(Table1[[#This Row],[COMBINED]],STANDINGS_HR[COMBINED],0),COLUMN(STANDINGS_HR[PLACE IN LEAGUE]))</f>
        <v>11</v>
      </c>
      <c r="G2434">
        <f>16-INDEX(STANDINGS_RBI[],MATCH(Table1[[#This Row],[COMBINED]],STANDINGS_RBI[COMBINED],0),COLUMN(STANDINGS_RBI[PLACE IN LEAGUE]))</f>
        <v>6</v>
      </c>
      <c r="H2434">
        <f>16-INDEX(STANDINGS_SB[],MATCH(Table1[[#This Row],[COMBINED]],STANDINGS_SB[COMBINED],0),COLUMN(STANDINGS_SB[PLACE IN LEAGUE]))</f>
        <v>4</v>
      </c>
      <c r="I2434">
        <f>16-INDEX(STANDINGS_ERA[],MATCH(Table1[[#This Row],[COMBINED]],STANDINGS_ERA[COMBINED],0),COLUMN(STANDINGS_ERA[PLACE IN LEAGUE]))</f>
        <v>1</v>
      </c>
      <c r="J2434">
        <f>16-INDEX(STANDINGS_WHIP[],MATCH(Table1[[#This Row],[COMBINED]],STANDINGS_WHIP[COMBINED],0),COLUMN(STANDINGS_WHIP[PLACE IN LEAGUE]))</f>
        <v>1</v>
      </c>
      <c r="K2434">
        <f>16-INDEX(STANDINGS_W[],MATCH(Table1[[#This Row],[COMBINED]],STANDINGS_W[COMBINED],0),COLUMN(STANDINGS_W[PLACE IN LEAGUE]))</f>
        <v>10</v>
      </c>
      <c r="L2434">
        <f>16-INDEX(STANDINGS_K[],MATCH(Table1[[#This Row],[COMBINED]],STANDINGS_K[COMBINED],0),COLUMN(STANDINGS_K[PLACE IN LEAGUE]))</f>
        <v>6</v>
      </c>
      <c r="M2434">
        <f>16-INDEX(STANDINGS_SV[],MATCH(Table1[[#This Row],[COMBINED]],STANDINGS_SV[COMBINED],0),COLUMN(STANDINGS_SV[PLACE IN LEAGUE]))</f>
        <v>8</v>
      </c>
      <c r="N2434">
        <f>SUM(Table1[[#This Row],[BA]:[SV]])</f>
        <v>55</v>
      </c>
      <c r="O2434">
        <v>14</v>
      </c>
    </row>
    <row r="2435" spans="1:15" x14ac:dyDescent="0.25">
      <c r="A2435" t="s">
        <v>2375</v>
      </c>
      <c r="B2435" t="s">
        <v>2368</v>
      </c>
      <c r="C2435" t="str">
        <f>Table1[[#This Row],[League]]&amp;Table1[[#This Row],[Team]]</f>
        <v>$150 Draft Champions Mar 06 1:00 pm Lg.3832pizza party9</v>
      </c>
      <c r="D2435">
        <f>16-INDEX(STANDINGS_BA[],MATCH(Table1[[#This Row],[COMBINED]],STANDINGS_BA[COMBINED],0),COLUMN(STANDINGS_BA[PLACE IN LEAGUE]))</f>
        <v>7</v>
      </c>
      <c r="E2435">
        <f>16-INDEX(STANDINGS_R[],MATCH(Table1[[#This Row],[COMBINED]],STANDINGS_R[COMBINED],0),COLUMN(STANDINGS_R[PLACE IN LEAGUE]))</f>
        <v>3</v>
      </c>
      <c r="F2435">
        <f>16-INDEX(STANDINGS_HR[],MATCH(Table1[[#This Row],[COMBINED]],STANDINGS_HR[COMBINED],0),COLUMN(STANDINGS_HR[PLACE IN LEAGUE]))</f>
        <v>2</v>
      </c>
      <c r="G2435">
        <f>16-INDEX(STANDINGS_RBI[],MATCH(Table1[[#This Row],[COMBINED]],STANDINGS_RBI[COMBINED],0),COLUMN(STANDINGS_RBI[PLACE IN LEAGUE]))</f>
        <v>1</v>
      </c>
      <c r="H2435">
        <f>16-INDEX(STANDINGS_SB[],MATCH(Table1[[#This Row],[COMBINED]],STANDINGS_SB[COMBINED],0),COLUMN(STANDINGS_SB[PLACE IN LEAGUE]))</f>
        <v>14</v>
      </c>
      <c r="I2435">
        <f>16-INDEX(STANDINGS_ERA[],MATCH(Table1[[#This Row],[COMBINED]],STANDINGS_ERA[COMBINED],0),COLUMN(STANDINGS_ERA[PLACE IN LEAGUE]))</f>
        <v>5</v>
      </c>
      <c r="J2435">
        <f>16-INDEX(STANDINGS_WHIP[],MATCH(Table1[[#This Row],[COMBINED]],STANDINGS_WHIP[COMBINED],0),COLUMN(STANDINGS_WHIP[PLACE IN LEAGUE]))</f>
        <v>7</v>
      </c>
      <c r="K2435">
        <f>16-INDEX(STANDINGS_W[],MATCH(Table1[[#This Row],[COMBINED]],STANDINGS_W[COMBINED],0),COLUMN(STANDINGS_W[PLACE IN LEAGUE]))</f>
        <v>1</v>
      </c>
      <c r="L2435">
        <f>16-INDEX(STANDINGS_K[],MATCH(Table1[[#This Row],[COMBINED]],STANDINGS_K[COMBINED],0),COLUMN(STANDINGS_K[PLACE IN LEAGUE]))</f>
        <v>3</v>
      </c>
      <c r="M2435">
        <f>16-INDEX(STANDINGS_SV[],MATCH(Table1[[#This Row],[COMBINED]],STANDINGS_SV[COMBINED],0),COLUMN(STANDINGS_SV[PLACE IN LEAGUE]))</f>
        <v>7</v>
      </c>
      <c r="N2435">
        <f>SUM(Table1[[#This Row],[BA]:[SV]])</f>
        <v>50</v>
      </c>
      <c r="O2435">
        <v>15</v>
      </c>
    </row>
    <row r="2436" spans="1:15" x14ac:dyDescent="0.25">
      <c r="A2436" t="s">
        <v>205</v>
      </c>
      <c r="B2436" t="s">
        <v>2378</v>
      </c>
      <c r="C2436" t="str">
        <f>Table1[[#This Row],[League]]&amp;Table1[[#This Row],[Team]]</f>
        <v>$150 Draft Champions Mar 06 1:00 pm Lg.3836Team Sloan</v>
      </c>
      <c r="D2436">
        <f>16-INDEX(STANDINGS_BA[],MATCH(Table1[[#This Row],[COMBINED]],STANDINGS_BA[COMBINED],0),COLUMN(STANDINGS_BA[PLACE IN LEAGUE]))</f>
        <v>5</v>
      </c>
      <c r="E2436">
        <f>16-INDEX(STANDINGS_R[],MATCH(Table1[[#This Row],[COMBINED]],STANDINGS_R[COMBINED],0),COLUMN(STANDINGS_R[PLACE IN LEAGUE]))</f>
        <v>14</v>
      </c>
      <c r="F2436">
        <f>16-INDEX(STANDINGS_HR[],MATCH(Table1[[#This Row],[COMBINED]],STANDINGS_HR[COMBINED],0),COLUMN(STANDINGS_HR[PLACE IN LEAGUE]))</f>
        <v>13</v>
      </c>
      <c r="G2436">
        <f>16-INDEX(STANDINGS_RBI[],MATCH(Table1[[#This Row],[COMBINED]],STANDINGS_RBI[COMBINED],0),COLUMN(STANDINGS_RBI[PLACE IN LEAGUE]))</f>
        <v>11</v>
      </c>
      <c r="H2436">
        <f>16-INDEX(STANDINGS_SB[],MATCH(Table1[[#This Row],[COMBINED]],STANDINGS_SB[COMBINED],0),COLUMN(STANDINGS_SB[PLACE IN LEAGUE]))</f>
        <v>15</v>
      </c>
      <c r="I2436">
        <f>16-INDEX(STANDINGS_ERA[],MATCH(Table1[[#This Row],[COMBINED]],STANDINGS_ERA[COMBINED],0),COLUMN(STANDINGS_ERA[PLACE IN LEAGUE]))</f>
        <v>13</v>
      </c>
      <c r="J2436">
        <f>16-INDEX(STANDINGS_WHIP[],MATCH(Table1[[#This Row],[COMBINED]],STANDINGS_WHIP[COMBINED],0),COLUMN(STANDINGS_WHIP[PLACE IN LEAGUE]))</f>
        <v>13</v>
      </c>
      <c r="K2436">
        <f>16-INDEX(STANDINGS_W[],MATCH(Table1[[#This Row],[COMBINED]],STANDINGS_W[COMBINED],0),COLUMN(STANDINGS_W[PLACE IN LEAGUE]))</f>
        <v>13</v>
      </c>
      <c r="L2436">
        <f>16-INDEX(STANDINGS_K[],MATCH(Table1[[#This Row],[COMBINED]],STANDINGS_K[COMBINED],0),COLUMN(STANDINGS_K[PLACE IN LEAGUE]))</f>
        <v>6</v>
      </c>
      <c r="M2436">
        <f>16-INDEX(STANDINGS_SV[],MATCH(Table1[[#This Row],[COMBINED]],STANDINGS_SV[COMBINED],0),COLUMN(STANDINGS_SV[PLACE IN LEAGUE]))</f>
        <v>14</v>
      </c>
      <c r="N2436">
        <f>SUM(Table1[[#This Row],[BA]:[SV]])</f>
        <v>117</v>
      </c>
      <c r="O2436">
        <v>1</v>
      </c>
    </row>
    <row r="2437" spans="1:15" x14ac:dyDescent="0.25">
      <c r="A2437" t="s">
        <v>2379</v>
      </c>
      <c r="B2437" t="s">
        <v>2378</v>
      </c>
      <c r="C2437" t="str">
        <f>Table1[[#This Row],[League]]&amp;Table1[[#This Row],[Team]]</f>
        <v>$150 Draft Champions Mar 06 1:00 pm Lg.3836Master of Karate &amp; Friendship</v>
      </c>
      <c r="D2437">
        <f>16-INDEX(STANDINGS_BA[],MATCH(Table1[[#This Row],[COMBINED]],STANDINGS_BA[COMBINED],0),COLUMN(STANDINGS_BA[PLACE IN LEAGUE]))</f>
        <v>14</v>
      </c>
      <c r="E2437">
        <f>16-INDEX(STANDINGS_R[],MATCH(Table1[[#This Row],[COMBINED]],STANDINGS_R[COMBINED],0),COLUMN(STANDINGS_R[PLACE IN LEAGUE]))</f>
        <v>10</v>
      </c>
      <c r="F2437">
        <f>16-INDEX(STANDINGS_HR[],MATCH(Table1[[#This Row],[COMBINED]],STANDINGS_HR[COMBINED],0),COLUMN(STANDINGS_HR[PLACE IN LEAGUE]))</f>
        <v>15</v>
      </c>
      <c r="G2437">
        <f>16-INDEX(STANDINGS_RBI[],MATCH(Table1[[#This Row],[COMBINED]],STANDINGS_RBI[COMBINED],0),COLUMN(STANDINGS_RBI[PLACE IN LEAGUE]))</f>
        <v>15</v>
      </c>
      <c r="H2437">
        <f>16-INDEX(STANDINGS_SB[],MATCH(Table1[[#This Row],[COMBINED]],STANDINGS_SB[COMBINED],0),COLUMN(STANDINGS_SB[PLACE IN LEAGUE]))</f>
        <v>3</v>
      </c>
      <c r="I2437">
        <f>16-INDEX(STANDINGS_ERA[],MATCH(Table1[[#This Row],[COMBINED]],STANDINGS_ERA[COMBINED],0),COLUMN(STANDINGS_ERA[PLACE IN LEAGUE]))</f>
        <v>9</v>
      </c>
      <c r="J2437">
        <f>16-INDEX(STANDINGS_WHIP[],MATCH(Table1[[#This Row],[COMBINED]],STANDINGS_WHIP[COMBINED],0),COLUMN(STANDINGS_WHIP[PLACE IN LEAGUE]))</f>
        <v>8</v>
      </c>
      <c r="K2437">
        <f>16-INDEX(STANDINGS_W[],MATCH(Table1[[#This Row],[COMBINED]],STANDINGS_W[COMBINED],0),COLUMN(STANDINGS_W[PLACE IN LEAGUE]))</f>
        <v>5</v>
      </c>
      <c r="L2437">
        <f>16-INDEX(STANDINGS_K[],MATCH(Table1[[#This Row],[COMBINED]],STANDINGS_K[COMBINED],0),COLUMN(STANDINGS_K[PLACE IN LEAGUE]))</f>
        <v>11</v>
      </c>
      <c r="M2437">
        <f>16-INDEX(STANDINGS_SV[],MATCH(Table1[[#This Row],[COMBINED]],STANDINGS_SV[COMBINED],0),COLUMN(STANDINGS_SV[PLACE IN LEAGUE]))</f>
        <v>13</v>
      </c>
      <c r="N2437">
        <f>SUM(Table1[[#This Row],[BA]:[SV]])</f>
        <v>103</v>
      </c>
      <c r="O2437">
        <v>2</v>
      </c>
    </row>
    <row r="2438" spans="1:15" x14ac:dyDescent="0.25">
      <c r="A2438" t="s">
        <v>2380</v>
      </c>
      <c r="B2438" t="s">
        <v>2378</v>
      </c>
      <c r="C2438" t="str">
        <f>Table1[[#This Row],[League]]&amp;Table1[[#This Row],[Team]]</f>
        <v>$150 Draft Champions Mar 06 1:00 pm Lg.3836FAABuless</v>
      </c>
      <c r="D2438">
        <f>16-INDEX(STANDINGS_BA[],MATCH(Table1[[#This Row],[COMBINED]],STANDINGS_BA[COMBINED],0),COLUMN(STANDINGS_BA[PLACE IN LEAGUE]))</f>
        <v>13</v>
      </c>
      <c r="E2438">
        <f>16-INDEX(STANDINGS_R[],MATCH(Table1[[#This Row],[COMBINED]],STANDINGS_R[COMBINED],0),COLUMN(STANDINGS_R[PLACE IN LEAGUE]))</f>
        <v>12</v>
      </c>
      <c r="F2438">
        <f>16-INDEX(STANDINGS_HR[],MATCH(Table1[[#This Row],[COMBINED]],STANDINGS_HR[COMBINED],0),COLUMN(STANDINGS_HR[PLACE IN LEAGUE]))</f>
        <v>8</v>
      </c>
      <c r="G2438">
        <f>16-INDEX(STANDINGS_RBI[],MATCH(Table1[[#This Row],[COMBINED]],STANDINGS_RBI[COMBINED],0),COLUMN(STANDINGS_RBI[PLACE IN LEAGUE]))</f>
        <v>10</v>
      </c>
      <c r="H2438">
        <f>16-INDEX(STANDINGS_SB[],MATCH(Table1[[#This Row],[COMBINED]],STANDINGS_SB[COMBINED],0),COLUMN(STANDINGS_SB[PLACE IN LEAGUE]))</f>
        <v>2</v>
      </c>
      <c r="I2438">
        <f>16-INDEX(STANDINGS_ERA[],MATCH(Table1[[#This Row],[COMBINED]],STANDINGS_ERA[COMBINED],0),COLUMN(STANDINGS_ERA[PLACE IN LEAGUE]))</f>
        <v>14</v>
      </c>
      <c r="J2438">
        <f>16-INDEX(STANDINGS_WHIP[],MATCH(Table1[[#This Row],[COMBINED]],STANDINGS_WHIP[COMBINED],0),COLUMN(STANDINGS_WHIP[PLACE IN LEAGUE]))</f>
        <v>14</v>
      </c>
      <c r="K2438">
        <f>16-INDEX(STANDINGS_W[],MATCH(Table1[[#This Row],[COMBINED]],STANDINGS_W[COMBINED],0),COLUMN(STANDINGS_W[PLACE IN LEAGUE]))</f>
        <v>10</v>
      </c>
      <c r="L2438">
        <f>16-INDEX(STANDINGS_K[],MATCH(Table1[[#This Row],[COMBINED]],STANDINGS_K[COMBINED],0),COLUMN(STANDINGS_K[PLACE IN LEAGUE]))</f>
        <v>12</v>
      </c>
      <c r="M2438">
        <f>16-INDEX(STANDINGS_SV[],MATCH(Table1[[#This Row],[COMBINED]],STANDINGS_SV[COMBINED],0),COLUMN(STANDINGS_SV[PLACE IN LEAGUE]))</f>
        <v>6</v>
      </c>
      <c r="N2438">
        <f>SUM(Table1[[#This Row],[BA]:[SV]])</f>
        <v>101</v>
      </c>
      <c r="O2438">
        <v>3</v>
      </c>
    </row>
    <row r="2439" spans="1:15" x14ac:dyDescent="0.25">
      <c r="A2439" t="s">
        <v>2385</v>
      </c>
      <c r="B2439" t="s">
        <v>2378</v>
      </c>
      <c r="C2439" t="str">
        <f>Table1[[#This Row],[League]]&amp;Table1[[#This Row],[Team]]</f>
        <v>$150 Draft Champions Mar 06 1:00 pm Lg.3836Winters Storm</v>
      </c>
      <c r="D2439">
        <f>16-INDEX(STANDINGS_BA[],MATCH(Table1[[#This Row],[COMBINED]],STANDINGS_BA[COMBINED],0),COLUMN(STANDINGS_BA[PLACE IN LEAGUE]))</f>
        <v>7</v>
      </c>
      <c r="E2439">
        <f>16-INDEX(STANDINGS_R[],MATCH(Table1[[#This Row],[COMBINED]],STANDINGS_R[COMBINED],0),COLUMN(STANDINGS_R[PLACE IN LEAGUE]))</f>
        <v>15</v>
      </c>
      <c r="F2439">
        <f>16-INDEX(STANDINGS_HR[],MATCH(Table1[[#This Row],[COMBINED]],STANDINGS_HR[COMBINED],0),COLUMN(STANDINGS_HR[PLACE IN LEAGUE]))</f>
        <v>11</v>
      </c>
      <c r="G2439">
        <f>16-INDEX(STANDINGS_RBI[],MATCH(Table1[[#This Row],[COMBINED]],STANDINGS_RBI[COMBINED],0),COLUMN(STANDINGS_RBI[PLACE IN LEAGUE]))</f>
        <v>13</v>
      </c>
      <c r="H2439">
        <f>16-INDEX(STANDINGS_SB[],MATCH(Table1[[#This Row],[COMBINED]],STANDINGS_SB[COMBINED],0),COLUMN(STANDINGS_SB[PLACE IN LEAGUE]))</f>
        <v>9</v>
      </c>
      <c r="I2439">
        <f>16-INDEX(STANDINGS_ERA[],MATCH(Table1[[#This Row],[COMBINED]],STANDINGS_ERA[COMBINED],0),COLUMN(STANDINGS_ERA[PLACE IN LEAGUE]))</f>
        <v>11</v>
      </c>
      <c r="J2439">
        <f>16-INDEX(STANDINGS_WHIP[],MATCH(Table1[[#This Row],[COMBINED]],STANDINGS_WHIP[COMBINED],0),COLUMN(STANDINGS_WHIP[PLACE IN LEAGUE]))</f>
        <v>6</v>
      </c>
      <c r="K2439">
        <f>16-INDEX(STANDINGS_W[],MATCH(Table1[[#This Row],[COMBINED]],STANDINGS_W[COMBINED],0),COLUMN(STANDINGS_W[PLACE IN LEAGUE]))</f>
        <v>12</v>
      </c>
      <c r="L2439">
        <f>16-INDEX(STANDINGS_K[],MATCH(Table1[[#This Row],[COMBINED]],STANDINGS_K[COMBINED],0),COLUMN(STANDINGS_K[PLACE IN LEAGUE]))</f>
        <v>5</v>
      </c>
      <c r="M2439">
        <f>16-INDEX(STANDINGS_SV[],MATCH(Table1[[#This Row],[COMBINED]],STANDINGS_SV[COMBINED],0),COLUMN(STANDINGS_SV[PLACE IN LEAGUE]))</f>
        <v>7</v>
      </c>
      <c r="N2439">
        <f>SUM(Table1[[#This Row],[BA]:[SV]])</f>
        <v>96</v>
      </c>
      <c r="O2439">
        <v>4</v>
      </c>
    </row>
    <row r="2440" spans="1:15" x14ac:dyDescent="0.25">
      <c r="A2440" t="s">
        <v>2377</v>
      </c>
      <c r="B2440" t="s">
        <v>2378</v>
      </c>
      <c r="C2440" t="str">
        <f>Table1[[#This Row],[League]]&amp;Table1[[#This Row],[Team]]</f>
        <v>$150 Draft Champions Mar 06 1:00 pm Lg.3836Seam Heads</v>
      </c>
      <c r="D2440">
        <f>16-INDEX(STANDINGS_BA[],MATCH(Table1[[#This Row],[COMBINED]],STANDINGS_BA[COMBINED],0),COLUMN(STANDINGS_BA[PLACE IN LEAGUE]))</f>
        <v>15</v>
      </c>
      <c r="E2440">
        <f>16-INDEX(STANDINGS_R[],MATCH(Table1[[#This Row],[COMBINED]],STANDINGS_R[COMBINED],0),COLUMN(STANDINGS_R[PLACE IN LEAGUE]))</f>
        <v>11</v>
      </c>
      <c r="F2440">
        <f>16-INDEX(STANDINGS_HR[],MATCH(Table1[[#This Row],[COMBINED]],STANDINGS_HR[COMBINED],0),COLUMN(STANDINGS_HR[PLACE IN LEAGUE]))</f>
        <v>6</v>
      </c>
      <c r="G2440">
        <f>16-INDEX(STANDINGS_RBI[],MATCH(Table1[[#This Row],[COMBINED]],STANDINGS_RBI[COMBINED],0),COLUMN(STANDINGS_RBI[PLACE IN LEAGUE]))</f>
        <v>12</v>
      </c>
      <c r="H2440">
        <f>16-INDEX(STANDINGS_SB[],MATCH(Table1[[#This Row],[COMBINED]],STANDINGS_SB[COMBINED],0),COLUMN(STANDINGS_SB[PLACE IN LEAGUE]))</f>
        <v>14</v>
      </c>
      <c r="I2440">
        <f>16-INDEX(STANDINGS_ERA[],MATCH(Table1[[#This Row],[COMBINED]],STANDINGS_ERA[COMBINED],0),COLUMN(STANDINGS_ERA[PLACE IN LEAGUE]))</f>
        <v>5</v>
      </c>
      <c r="J2440">
        <f>16-INDEX(STANDINGS_WHIP[],MATCH(Table1[[#This Row],[COMBINED]],STANDINGS_WHIP[COMBINED],0),COLUMN(STANDINGS_WHIP[PLACE IN LEAGUE]))</f>
        <v>2</v>
      </c>
      <c r="K2440">
        <f>16-INDEX(STANDINGS_W[],MATCH(Table1[[#This Row],[COMBINED]],STANDINGS_W[COMBINED],0),COLUMN(STANDINGS_W[PLACE IN LEAGUE]))</f>
        <v>7</v>
      </c>
      <c r="L2440">
        <f>16-INDEX(STANDINGS_K[],MATCH(Table1[[#This Row],[COMBINED]],STANDINGS_K[COMBINED],0),COLUMN(STANDINGS_K[PLACE IN LEAGUE]))</f>
        <v>10</v>
      </c>
      <c r="M2440">
        <f>16-INDEX(STANDINGS_SV[],MATCH(Table1[[#This Row],[COMBINED]],STANDINGS_SV[COMBINED],0),COLUMN(STANDINGS_SV[PLACE IN LEAGUE]))</f>
        <v>2</v>
      </c>
      <c r="N2440">
        <f>SUM(Table1[[#This Row],[BA]:[SV]])</f>
        <v>84</v>
      </c>
      <c r="O2440">
        <v>5</v>
      </c>
    </row>
    <row r="2441" spans="1:15" x14ac:dyDescent="0.25">
      <c r="A2441" t="s">
        <v>2386</v>
      </c>
      <c r="B2441" t="s">
        <v>2378</v>
      </c>
      <c r="C2441" t="str">
        <f>Table1[[#This Row],[League]]&amp;Table1[[#This Row],[Team]]</f>
        <v>$150 Draft Champions Mar 06 1:00 pm Lg.3836zima..........</v>
      </c>
      <c r="D2441">
        <f>16-INDEX(STANDINGS_BA[],MATCH(Table1[[#This Row],[COMBINED]],STANDINGS_BA[COMBINED],0),COLUMN(STANDINGS_BA[PLACE IN LEAGUE]))</f>
        <v>6</v>
      </c>
      <c r="E2441">
        <f>16-INDEX(STANDINGS_R[],MATCH(Table1[[#This Row],[COMBINED]],STANDINGS_R[COMBINED],0),COLUMN(STANDINGS_R[PLACE IN LEAGUE]))</f>
        <v>1</v>
      </c>
      <c r="F2441">
        <f>16-INDEX(STANDINGS_HR[],MATCH(Table1[[#This Row],[COMBINED]],STANDINGS_HR[COMBINED],0),COLUMN(STANDINGS_HR[PLACE IN LEAGUE]))</f>
        <v>4</v>
      </c>
      <c r="G2441">
        <f>16-INDEX(STANDINGS_RBI[],MATCH(Table1[[#This Row],[COMBINED]],STANDINGS_RBI[COMBINED],0),COLUMN(STANDINGS_RBI[PLACE IN LEAGUE]))</f>
        <v>6</v>
      </c>
      <c r="H2441">
        <f>16-INDEX(STANDINGS_SB[],MATCH(Table1[[#This Row],[COMBINED]],STANDINGS_SB[COMBINED],0),COLUMN(STANDINGS_SB[PLACE IN LEAGUE]))</f>
        <v>10</v>
      </c>
      <c r="I2441">
        <f>16-INDEX(STANDINGS_ERA[],MATCH(Table1[[#This Row],[COMBINED]],STANDINGS_ERA[COMBINED],0),COLUMN(STANDINGS_ERA[PLACE IN LEAGUE]))</f>
        <v>15</v>
      </c>
      <c r="J2441">
        <f>16-INDEX(STANDINGS_WHIP[],MATCH(Table1[[#This Row],[COMBINED]],STANDINGS_WHIP[COMBINED],0),COLUMN(STANDINGS_WHIP[PLACE IN LEAGUE]))</f>
        <v>15</v>
      </c>
      <c r="K2441">
        <f>16-INDEX(STANDINGS_W[],MATCH(Table1[[#This Row],[COMBINED]],STANDINGS_W[COMBINED],0),COLUMN(STANDINGS_W[PLACE IN LEAGUE]))</f>
        <v>2</v>
      </c>
      <c r="L2441">
        <f>16-INDEX(STANDINGS_K[],MATCH(Table1[[#This Row],[COMBINED]],STANDINGS_K[COMBINED],0),COLUMN(STANDINGS_K[PLACE IN LEAGUE]))</f>
        <v>8</v>
      </c>
      <c r="M2441">
        <f>16-INDEX(STANDINGS_SV[],MATCH(Table1[[#This Row],[COMBINED]],STANDINGS_SV[COMBINED],0),COLUMN(STANDINGS_SV[PLACE IN LEAGUE]))</f>
        <v>15</v>
      </c>
      <c r="N2441">
        <f>SUM(Table1[[#This Row],[BA]:[SV]])</f>
        <v>82</v>
      </c>
      <c r="O2441">
        <v>6</v>
      </c>
    </row>
    <row r="2442" spans="1:15" x14ac:dyDescent="0.25">
      <c r="A2442" t="s">
        <v>2384</v>
      </c>
      <c r="B2442" t="s">
        <v>2378</v>
      </c>
      <c r="C2442" t="str">
        <f>Table1[[#This Row],[League]]&amp;Table1[[#This Row],[Team]]</f>
        <v>$150 Draft Champions Mar 06 1:00 pm Lg.3836Kamden Yards</v>
      </c>
      <c r="D2442">
        <f>16-INDEX(STANDINGS_BA[],MATCH(Table1[[#This Row],[COMBINED]],STANDINGS_BA[COMBINED],0),COLUMN(STANDINGS_BA[PLACE IN LEAGUE]))</f>
        <v>9</v>
      </c>
      <c r="E2442">
        <f>16-INDEX(STANDINGS_R[],MATCH(Table1[[#This Row],[COMBINED]],STANDINGS_R[COMBINED],0),COLUMN(STANDINGS_R[PLACE IN LEAGUE]))</f>
        <v>7</v>
      </c>
      <c r="F2442">
        <f>16-INDEX(STANDINGS_HR[],MATCH(Table1[[#This Row],[COMBINED]],STANDINGS_HR[COMBINED],0),COLUMN(STANDINGS_HR[PLACE IN LEAGUE]))</f>
        <v>7</v>
      </c>
      <c r="G2442">
        <f>16-INDEX(STANDINGS_RBI[],MATCH(Table1[[#This Row],[COMBINED]],STANDINGS_RBI[COMBINED],0),COLUMN(STANDINGS_RBI[PLACE IN LEAGUE]))</f>
        <v>2</v>
      </c>
      <c r="H2442">
        <f>16-INDEX(STANDINGS_SB[],MATCH(Table1[[#This Row],[COMBINED]],STANDINGS_SB[COMBINED],0),COLUMN(STANDINGS_SB[PLACE IN LEAGUE]))</f>
        <v>12</v>
      </c>
      <c r="I2442">
        <f>16-INDEX(STANDINGS_ERA[],MATCH(Table1[[#This Row],[COMBINED]],STANDINGS_ERA[COMBINED],0),COLUMN(STANDINGS_ERA[PLACE IN LEAGUE]))</f>
        <v>6</v>
      </c>
      <c r="J2442">
        <f>16-INDEX(STANDINGS_WHIP[],MATCH(Table1[[#This Row],[COMBINED]],STANDINGS_WHIP[COMBINED],0),COLUMN(STANDINGS_WHIP[PLACE IN LEAGUE]))</f>
        <v>10</v>
      </c>
      <c r="K2442">
        <f>16-INDEX(STANDINGS_W[],MATCH(Table1[[#This Row],[COMBINED]],STANDINGS_W[COMBINED],0),COLUMN(STANDINGS_W[PLACE IN LEAGUE]))</f>
        <v>9</v>
      </c>
      <c r="L2442">
        <f>16-INDEX(STANDINGS_K[],MATCH(Table1[[#This Row],[COMBINED]],STANDINGS_K[COMBINED],0),COLUMN(STANDINGS_K[PLACE IN LEAGUE]))</f>
        <v>13</v>
      </c>
      <c r="M2442">
        <f>16-INDEX(STANDINGS_SV[],MATCH(Table1[[#This Row],[COMBINED]],STANDINGS_SV[COMBINED],0),COLUMN(STANDINGS_SV[PLACE IN LEAGUE]))</f>
        <v>4</v>
      </c>
      <c r="N2442">
        <f>SUM(Table1[[#This Row],[BA]:[SV]])</f>
        <v>79</v>
      </c>
      <c r="O2442">
        <v>7</v>
      </c>
    </row>
    <row r="2443" spans="1:15" x14ac:dyDescent="0.25">
      <c r="A2443" t="s">
        <v>2388</v>
      </c>
      <c r="B2443" t="s">
        <v>2378</v>
      </c>
      <c r="C2443" t="str">
        <f>Table1[[#This Row],[League]]&amp;Table1[[#This Row],[Team]]</f>
        <v>$150 Draft Champions Mar 06 1:00 pm Lg.3836Ghostbuster Posey</v>
      </c>
      <c r="D2443">
        <f>16-INDEX(STANDINGS_BA[],MATCH(Table1[[#This Row],[COMBINED]],STANDINGS_BA[COMBINED],0),COLUMN(STANDINGS_BA[PLACE IN LEAGUE]))</f>
        <v>2</v>
      </c>
      <c r="E2443">
        <f>16-INDEX(STANDINGS_R[],MATCH(Table1[[#This Row],[COMBINED]],STANDINGS_R[COMBINED],0),COLUMN(STANDINGS_R[PLACE IN LEAGUE]))</f>
        <v>13</v>
      </c>
      <c r="F2443">
        <f>16-INDEX(STANDINGS_HR[],MATCH(Table1[[#This Row],[COMBINED]],STANDINGS_HR[COMBINED],0),COLUMN(STANDINGS_HR[PLACE IN LEAGUE]))</f>
        <v>14</v>
      </c>
      <c r="G2443">
        <f>16-INDEX(STANDINGS_RBI[],MATCH(Table1[[#This Row],[COMBINED]],STANDINGS_RBI[COMBINED],0),COLUMN(STANDINGS_RBI[PLACE IN LEAGUE]))</f>
        <v>14</v>
      </c>
      <c r="H2443">
        <f>16-INDEX(STANDINGS_SB[],MATCH(Table1[[#This Row],[COMBINED]],STANDINGS_SB[COMBINED],0),COLUMN(STANDINGS_SB[PLACE IN LEAGUE]))</f>
        <v>8</v>
      </c>
      <c r="I2443">
        <f>16-INDEX(STANDINGS_ERA[],MATCH(Table1[[#This Row],[COMBINED]],STANDINGS_ERA[COMBINED],0),COLUMN(STANDINGS_ERA[PLACE IN LEAGUE]))</f>
        <v>7</v>
      </c>
      <c r="J2443">
        <f>16-INDEX(STANDINGS_WHIP[],MATCH(Table1[[#This Row],[COMBINED]],STANDINGS_WHIP[COMBINED],0),COLUMN(STANDINGS_WHIP[PLACE IN LEAGUE]))</f>
        <v>9</v>
      </c>
      <c r="K2443">
        <f>16-INDEX(STANDINGS_W[],MATCH(Table1[[#This Row],[COMBINED]],STANDINGS_W[COMBINED],0),COLUMN(STANDINGS_W[PLACE IN LEAGUE]))</f>
        <v>3</v>
      </c>
      <c r="L2443">
        <f>16-INDEX(STANDINGS_K[],MATCH(Table1[[#This Row],[COMBINED]],STANDINGS_K[COMBINED],0),COLUMN(STANDINGS_K[PLACE IN LEAGUE]))</f>
        <v>3</v>
      </c>
      <c r="M2443">
        <f>16-INDEX(STANDINGS_SV[],MATCH(Table1[[#This Row],[COMBINED]],STANDINGS_SV[COMBINED],0),COLUMN(STANDINGS_SV[PLACE IN LEAGUE]))</f>
        <v>5</v>
      </c>
      <c r="N2443">
        <f>SUM(Table1[[#This Row],[BA]:[SV]])</f>
        <v>78</v>
      </c>
      <c r="O2443">
        <v>8</v>
      </c>
    </row>
    <row r="2444" spans="1:15" x14ac:dyDescent="0.25">
      <c r="A2444" t="s">
        <v>107</v>
      </c>
      <c r="B2444" t="s">
        <v>2378</v>
      </c>
      <c r="C2444" t="str">
        <f>Table1[[#This Row],[League]]&amp;Table1[[#This Row],[Team]]</f>
        <v>$150 Draft Champions Mar 06 1:00 pm Lg.3836Team Scott</v>
      </c>
      <c r="D2444">
        <f>16-INDEX(STANDINGS_BA[],MATCH(Table1[[#This Row],[COMBINED]],STANDINGS_BA[COMBINED],0),COLUMN(STANDINGS_BA[PLACE IN LEAGUE]))</f>
        <v>1</v>
      </c>
      <c r="E2444">
        <f>16-INDEX(STANDINGS_R[],MATCH(Table1[[#This Row],[COMBINED]],STANDINGS_R[COMBINED],0),COLUMN(STANDINGS_R[PLACE IN LEAGUE]))</f>
        <v>3</v>
      </c>
      <c r="F2444">
        <f>16-INDEX(STANDINGS_HR[],MATCH(Table1[[#This Row],[COMBINED]],STANDINGS_HR[COMBINED],0),COLUMN(STANDINGS_HR[PLACE IN LEAGUE]))</f>
        <v>12</v>
      </c>
      <c r="G2444">
        <f>16-INDEX(STANDINGS_RBI[],MATCH(Table1[[#This Row],[COMBINED]],STANDINGS_RBI[COMBINED],0),COLUMN(STANDINGS_RBI[PLACE IN LEAGUE]))</f>
        <v>8</v>
      </c>
      <c r="H2444">
        <f>16-INDEX(STANDINGS_SB[],MATCH(Table1[[#This Row],[COMBINED]],STANDINGS_SB[COMBINED],0),COLUMN(STANDINGS_SB[PLACE IN LEAGUE]))</f>
        <v>1</v>
      </c>
      <c r="I2444">
        <f>16-INDEX(STANDINGS_ERA[],MATCH(Table1[[#This Row],[COMBINED]],STANDINGS_ERA[COMBINED],0),COLUMN(STANDINGS_ERA[PLACE IN LEAGUE]))</f>
        <v>12</v>
      </c>
      <c r="J2444">
        <f>16-INDEX(STANDINGS_WHIP[],MATCH(Table1[[#This Row],[COMBINED]],STANDINGS_WHIP[COMBINED],0),COLUMN(STANDINGS_WHIP[PLACE IN LEAGUE]))</f>
        <v>11</v>
      </c>
      <c r="K2444">
        <f>16-INDEX(STANDINGS_W[],MATCH(Table1[[#This Row],[COMBINED]],STANDINGS_W[COMBINED],0),COLUMN(STANDINGS_W[PLACE IN LEAGUE]))</f>
        <v>4</v>
      </c>
      <c r="L2444">
        <f>16-INDEX(STANDINGS_K[],MATCH(Table1[[#This Row],[COMBINED]],STANDINGS_K[COMBINED],0),COLUMN(STANDINGS_K[PLACE IN LEAGUE]))</f>
        <v>15</v>
      </c>
      <c r="M2444">
        <f>16-INDEX(STANDINGS_SV[],MATCH(Table1[[#This Row],[COMBINED]],STANDINGS_SV[COMBINED],0),COLUMN(STANDINGS_SV[PLACE IN LEAGUE]))</f>
        <v>8</v>
      </c>
      <c r="N2444">
        <f>SUM(Table1[[#This Row],[BA]:[SV]])</f>
        <v>75</v>
      </c>
      <c r="O2444">
        <v>9</v>
      </c>
    </row>
    <row r="2445" spans="1:15" x14ac:dyDescent="0.25">
      <c r="A2445" t="s">
        <v>2383</v>
      </c>
      <c r="B2445" t="s">
        <v>2378</v>
      </c>
      <c r="C2445" t="str">
        <f>Table1[[#This Row],[League]]&amp;Table1[[#This Row],[Team]]</f>
        <v>$150 Draft Champions Mar 06 1:00 pm Lg.3836Mud Bugs</v>
      </c>
      <c r="D2445">
        <f>16-INDEX(STANDINGS_BA[],MATCH(Table1[[#This Row],[COMBINED]],STANDINGS_BA[COMBINED],0),COLUMN(STANDINGS_BA[PLACE IN LEAGUE]))</f>
        <v>10</v>
      </c>
      <c r="E2445">
        <f>16-INDEX(STANDINGS_R[],MATCH(Table1[[#This Row],[COMBINED]],STANDINGS_R[COMBINED],0),COLUMN(STANDINGS_R[PLACE IN LEAGUE]))</f>
        <v>9</v>
      </c>
      <c r="F2445">
        <f>16-INDEX(STANDINGS_HR[],MATCH(Table1[[#This Row],[COMBINED]],STANDINGS_HR[COMBINED],0),COLUMN(STANDINGS_HR[PLACE IN LEAGUE]))</f>
        <v>1</v>
      </c>
      <c r="G2445">
        <f>16-INDEX(STANDINGS_RBI[],MATCH(Table1[[#This Row],[COMBINED]],STANDINGS_RBI[COMBINED],0),COLUMN(STANDINGS_RBI[PLACE IN LEAGUE]))</f>
        <v>1</v>
      </c>
      <c r="H2445">
        <f>16-INDEX(STANDINGS_SB[],MATCH(Table1[[#This Row],[COMBINED]],STANDINGS_SB[COMBINED],0),COLUMN(STANDINGS_SB[PLACE IN LEAGUE]))</f>
        <v>11</v>
      </c>
      <c r="I2445">
        <f>16-INDEX(STANDINGS_ERA[],MATCH(Table1[[#This Row],[COMBINED]],STANDINGS_ERA[COMBINED],0),COLUMN(STANDINGS_ERA[PLACE IN LEAGUE]))</f>
        <v>10</v>
      </c>
      <c r="J2445">
        <f>16-INDEX(STANDINGS_WHIP[],MATCH(Table1[[#This Row],[COMBINED]],STANDINGS_WHIP[COMBINED],0),COLUMN(STANDINGS_WHIP[PLACE IN LEAGUE]))</f>
        <v>12</v>
      </c>
      <c r="K2445">
        <f>16-INDEX(STANDINGS_W[],MATCH(Table1[[#This Row],[COMBINED]],STANDINGS_W[COMBINED],0),COLUMN(STANDINGS_W[PLACE IN LEAGUE]))</f>
        <v>11</v>
      </c>
      <c r="L2445">
        <f>16-INDEX(STANDINGS_K[],MATCH(Table1[[#This Row],[COMBINED]],STANDINGS_K[COMBINED],0),COLUMN(STANDINGS_K[PLACE IN LEAGUE]))</f>
        <v>2</v>
      </c>
      <c r="M2445">
        <f>16-INDEX(STANDINGS_SV[],MATCH(Table1[[#This Row],[COMBINED]],STANDINGS_SV[COMBINED],0),COLUMN(STANDINGS_SV[PLACE IN LEAGUE]))</f>
        <v>3</v>
      </c>
      <c r="N2445">
        <f>SUM(Table1[[#This Row],[BA]:[SV]])</f>
        <v>70</v>
      </c>
      <c r="O2445">
        <v>10</v>
      </c>
    </row>
    <row r="2446" spans="1:15" x14ac:dyDescent="0.25">
      <c r="A2446" t="s">
        <v>1336</v>
      </c>
      <c r="B2446" t="s">
        <v>2378</v>
      </c>
      <c r="C2446" t="str">
        <f>Table1[[#This Row],[League]]&amp;Table1[[#This Row],[Team]]</f>
        <v>$150 Draft Champions Mar 06 1:00 pm Lg.3836Team Madsen</v>
      </c>
      <c r="D2446">
        <f>16-INDEX(STANDINGS_BA[],MATCH(Table1[[#This Row],[COMBINED]],STANDINGS_BA[COMBINED],0),COLUMN(STANDINGS_BA[PLACE IN LEAGUE]))</f>
        <v>8</v>
      </c>
      <c r="E2446">
        <f>16-INDEX(STANDINGS_R[],MATCH(Table1[[#This Row],[COMBINED]],STANDINGS_R[COMBINED],0),COLUMN(STANDINGS_R[PLACE IN LEAGUE]))</f>
        <v>6</v>
      </c>
      <c r="F2446">
        <f>16-INDEX(STANDINGS_HR[],MATCH(Table1[[#This Row],[COMBINED]],STANDINGS_HR[COMBINED],0),COLUMN(STANDINGS_HR[PLACE IN LEAGUE]))</f>
        <v>5</v>
      </c>
      <c r="G2446">
        <f>16-INDEX(STANDINGS_RBI[],MATCH(Table1[[#This Row],[COMBINED]],STANDINGS_RBI[COMBINED],0),COLUMN(STANDINGS_RBI[PLACE IN LEAGUE]))</f>
        <v>5</v>
      </c>
      <c r="H2446">
        <f>16-INDEX(STANDINGS_SB[],MATCH(Table1[[#This Row],[COMBINED]],STANDINGS_SB[COMBINED],0),COLUMN(STANDINGS_SB[PLACE IN LEAGUE]))</f>
        <v>5</v>
      </c>
      <c r="I2446">
        <f>16-INDEX(STANDINGS_ERA[],MATCH(Table1[[#This Row],[COMBINED]],STANDINGS_ERA[COMBINED],0),COLUMN(STANDINGS_ERA[PLACE IN LEAGUE]))</f>
        <v>4</v>
      </c>
      <c r="J2446">
        <f>16-INDEX(STANDINGS_WHIP[],MATCH(Table1[[#This Row],[COMBINED]],STANDINGS_WHIP[COMBINED],0),COLUMN(STANDINGS_WHIP[PLACE IN LEAGUE]))</f>
        <v>4</v>
      </c>
      <c r="K2446">
        <f>16-INDEX(STANDINGS_W[],MATCH(Table1[[#This Row],[COMBINED]],STANDINGS_W[COMBINED],0),COLUMN(STANDINGS_W[PLACE IN LEAGUE]))</f>
        <v>15</v>
      </c>
      <c r="L2446">
        <f>16-INDEX(STANDINGS_K[],MATCH(Table1[[#This Row],[COMBINED]],STANDINGS_K[COMBINED],0),COLUMN(STANDINGS_K[PLACE IN LEAGUE]))</f>
        <v>9</v>
      </c>
      <c r="M2446">
        <f>16-INDEX(STANDINGS_SV[],MATCH(Table1[[#This Row],[COMBINED]],STANDINGS_SV[COMBINED],0),COLUMN(STANDINGS_SV[PLACE IN LEAGUE]))</f>
        <v>9</v>
      </c>
      <c r="N2446">
        <f>SUM(Table1[[#This Row],[BA]:[SV]])</f>
        <v>70</v>
      </c>
      <c r="O2446">
        <v>11</v>
      </c>
    </row>
    <row r="2447" spans="1:15" x14ac:dyDescent="0.25">
      <c r="A2447" t="s">
        <v>376</v>
      </c>
      <c r="B2447" t="s">
        <v>2378</v>
      </c>
      <c r="C2447" t="str">
        <f>Table1[[#This Row],[League]]&amp;Table1[[#This Row],[Team]]</f>
        <v>$150 Draft Champions Mar 06 1:00 pm Lg.3836Munsons</v>
      </c>
      <c r="D2447">
        <f>16-INDEX(STANDINGS_BA[],MATCH(Table1[[#This Row],[COMBINED]],STANDINGS_BA[COMBINED],0),COLUMN(STANDINGS_BA[PLACE IN LEAGUE]))</f>
        <v>3</v>
      </c>
      <c r="E2447">
        <f>16-INDEX(STANDINGS_R[],MATCH(Table1[[#This Row],[COMBINED]],STANDINGS_R[COMBINED],0),COLUMN(STANDINGS_R[PLACE IN LEAGUE]))</f>
        <v>8</v>
      </c>
      <c r="F2447">
        <f>16-INDEX(STANDINGS_HR[],MATCH(Table1[[#This Row],[COMBINED]],STANDINGS_HR[COMBINED],0),COLUMN(STANDINGS_HR[PLACE IN LEAGUE]))</f>
        <v>3</v>
      </c>
      <c r="G2447">
        <f>16-INDEX(STANDINGS_RBI[],MATCH(Table1[[#This Row],[COMBINED]],STANDINGS_RBI[COMBINED],0),COLUMN(STANDINGS_RBI[PLACE IN LEAGUE]))</f>
        <v>7</v>
      </c>
      <c r="H2447">
        <f>16-INDEX(STANDINGS_SB[],MATCH(Table1[[#This Row],[COMBINED]],STANDINGS_SB[COMBINED],0),COLUMN(STANDINGS_SB[PLACE IN LEAGUE]))</f>
        <v>13</v>
      </c>
      <c r="I2447">
        <f>16-INDEX(STANDINGS_ERA[],MATCH(Table1[[#This Row],[COMBINED]],STANDINGS_ERA[COMBINED],0),COLUMN(STANDINGS_ERA[PLACE IN LEAGUE]))</f>
        <v>8</v>
      </c>
      <c r="J2447">
        <f>16-INDEX(STANDINGS_WHIP[],MATCH(Table1[[#This Row],[COMBINED]],STANDINGS_WHIP[COMBINED],0),COLUMN(STANDINGS_WHIP[PLACE IN LEAGUE]))</f>
        <v>5</v>
      </c>
      <c r="K2447">
        <f>16-INDEX(STANDINGS_W[],MATCH(Table1[[#This Row],[COMBINED]],STANDINGS_W[COMBINED],0),COLUMN(STANDINGS_W[PLACE IN LEAGUE]))</f>
        <v>6</v>
      </c>
      <c r="L2447">
        <f>16-INDEX(STANDINGS_K[],MATCH(Table1[[#This Row],[COMBINED]],STANDINGS_K[COMBINED],0),COLUMN(STANDINGS_K[PLACE IN LEAGUE]))</f>
        <v>4</v>
      </c>
      <c r="M2447">
        <f>16-INDEX(STANDINGS_SV[],MATCH(Table1[[#This Row],[COMBINED]],STANDINGS_SV[COMBINED],0),COLUMN(STANDINGS_SV[PLACE IN LEAGUE]))</f>
        <v>12</v>
      </c>
      <c r="N2447">
        <f>SUM(Table1[[#This Row],[BA]:[SV]])</f>
        <v>69</v>
      </c>
      <c r="O2447">
        <v>12</v>
      </c>
    </row>
    <row r="2448" spans="1:15" x14ac:dyDescent="0.25">
      <c r="A2448" t="s">
        <v>2381</v>
      </c>
      <c r="B2448" t="s">
        <v>2378</v>
      </c>
      <c r="C2448" t="str">
        <f>Table1[[#This Row],[League]]&amp;Table1[[#This Row],[Team]]</f>
        <v>$150 Draft Champions Mar 06 1:00 pm Lg.3836Bolander/O'Brien 2016</v>
      </c>
      <c r="D2448">
        <f>16-INDEX(STANDINGS_BA[],MATCH(Table1[[#This Row],[COMBINED]],STANDINGS_BA[COMBINED],0),COLUMN(STANDINGS_BA[PLACE IN LEAGUE]))</f>
        <v>12</v>
      </c>
      <c r="E2448">
        <f>16-INDEX(STANDINGS_R[],MATCH(Table1[[#This Row],[COMBINED]],STANDINGS_R[COMBINED],0),COLUMN(STANDINGS_R[PLACE IN LEAGUE]))</f>
        <v>4</v>
      </c>
      <c r="F2448">
        <f>16-INDEX(STANDINGS_HR[],MATCH(Table1[[#This Row],[COMBINED]],STANDINGS_HR[COMBINED],0),COLUMN(STANDINGS_HR[PLACE IN LEAGUE]))</f>
        <v>2</v>
      </c>
      <c r="G2448">
        <f>16-INDEX(STANDINGS_RBI[],MATCH(Table1[[#This Row],[COMBINED]],STANDINGS_RBI[COMBINED],0),COLUMN(STANDINGS_RBI[PLACE IN LEAGUE]))</f>
        <v>9</v>
      </c>
      <c r="H2448">
        <f>16-INDEX(STANDINGS_SB[],MATCH(Table1[[#This Row],[COMBINED]],STANDINGS_SB[COMBINED],0),COLUMN(STANDINGS_SB[PLACE IN LEAGUE]))</f>
        <v>6</v>
      </c>
      <c r="I2448">
        <f>16-INDEX(STANDINGS_ERA[],MATCH(Table1[[#This Row],[COMBINED]],STANDINGS_ERA[COMBINED],0),COLUMN(STANDINGS_ERA[PLACE IN LEAGUE]))</f>
        <v>1</v>
      </c>
      <c r="J2448">
        <f>16-INDEX(STANDINGS_WHIP[],MATCH(Table1[[#This Row],[COMBINED]],STANDINGS_WHIP[COMBINED],0),COLUMN(STANDINGS_WHIP[PLACE IN LEAGUE]))</f>
        <v>1</v>
      </c>
      <c r="K2448">
        <f>16-INDEX(STANDINGS_W[],MATCH(Table1[[#This Row],[COMBINED]],STANDINGS_W[COMBINED],0),COLUMN(STANDINGS_W[PLACE IN LEAGUE]))</f>
        <v>14</v>
      </c>
      <c r="L2448">
        <f>16-INDEX(STANDINGS_K[],MATCH(Table1[[#This Row],[COMBINED]],STANDINGS_K[COMBINED],0),COLUMN(STANDINGS_K[PLACE IN LEAGUE]))</f>
        <v>14</v>
      </c>
      <c r="M2448">
        <f>16-INDEX(STANDINGS_SV[],MATCH(Table1[[#This Row],[COMBINED]],STANDINGS_SV[COMBINED],0),COLUMN(STANDINGS_SV[PLACE IN LEAGUE]))</f>
        <v>1</v>
      </c>
      <c r="N2448">
        <f>SUM(Table1[[#This Row],[BA]:[SV]])</f>
        <v>64</v>
      </c>
      <c r="O2448">
        <v>13</v>
      </c>
    </row>
    <row r="2449" spans="1:15" x14ac:dyDescent="0.25">
      <c r="A2449" t="s">
        <v>2387</v>
      </c>
      <c r="B2449" t="s">
        <v>2378</v>
      </c>
      <c r="C2449" t="str">
        <f>Table1[[#This Row],[League]]&amp;Table1[[#This Row],[Team]]</f>
        <v>$150 Draft Champions Mar 06 1:00 pm Lg.3836Ace of Base</v>
      </c>
      <c r="D2449">
        <f>16-INDEX(STANDINGS_BA[],MATCH(Table1[[#This Row],[COMBINED]],STANDINGS_BA[COMBINED],0),COLUMN(STANDINGS_BA[PLACE IN LEAGUE]))</f>
        <v>4</v>
      </c>
      <c r="E2449">
        <f>16-INDEX(STANDINGS_R[],MATCH(Table1[[#This Row],[COMBINED]],STANDINGS_R[COMBINED],0),COLUMN(STANDINGS_R[PLACE IN LEAGUE]))</f>
        <v>2</v>
      </c>
      <c r="F2449">
        <f>16-INDEX(STANDINGS_HR[],MATCH(Table1[[#This Row],[COMBINED]],STANDINGS_HR[COMBINED],0),COLUMN(STANDINGS_HR[PLACE IN LEAGUE]))</f>
        <v>10</v>
      </c>
      <c r="G2449">
        <f>16-INDEX(STANDINGS_RBI[],MATCH(Table1[[#This Row],[COMBINED]],STANDINGS_RBI[COMBINED],0),COLUMN(STANDINGS_RBI[PLACE IN LEAGUE]))</f>
        <v>3</v>
      </c>
      <c r="H2449">
        <f>16-INDEX(STANDINGS_SB[],MATCH(Table1[[#This Row],[COMBINED]],STANDINGS_SB[COMBINED],0),COLUMN(STANDINGS_SB[PLACE IN LEAGUE]))</f>
        <v>7</v>
      </c>
      <c r="I2449">
        <f>16-INDEX(STANDINGS_ERA[],MATCH(Table1[[#This Row],[COMBINED]],STANDINGS_ERA[COMBINED],0),COLUMN(STANDINGS_ERA[PLACE IN LEAGUE]))</f>
        <v>3</v>
      </c>
      <c r="J2449">
        <f>16-INDEX(STANDINGS_WHIP[],MATCH(Table1[[#This Row],[COMBINED]],STANDINGS_WHIP[COMBINED],0),COLUMN(STANDINGS_WHIP[PLACE IN LEAGUE]))</f>
        <v>7</v>
      </c>
      <c r="K2449">
        <f>16-INDEX(STANDINGS_W[],MATCH(Table1[[#This Row],[COMBINED]],STANDINGS_W[COMBINED],0),COLUMN(STANDINGS_W[PLACE IN LEAGUE]))</f>
        <v>8</v>
      </c>
      <c r="L2449">
        <f>16-INDEX(STANDINGS_K[],MATCH(Table1[[#This Row],[COMBINED]],STANDINGS_K[COMBINED],0),COLUMN(STANDINGS_K[PLACE IN LEAGUE]))</f>
        <v>7</v>
      </c>
      <c r="M2449">
        <f>16-INDEX(STANDINGS_SV[],MATCH(Table1[[#This Row],[COMBINED]],STANDINGS_SV[COMBINED],0),COLUMN(STANDINGS_SV[PLACE IN LEAGUE]))</f>
        <v>10</v>
      </c>
      <c r="N2449">
        <f>SUM(Table1[[#This Row],[BA]:[SV]])</f>
        <v>61</v>
      </c>
      <c r="O2449">
        <v>14</v>
      </c>
    </row>
    <row r="2450" spans="1:15" x14ac:dyDescent="0.25">
      <c r="A2450" t="s">
        <v>2382</v>
      </c>
      <c r="B2450" t="s">
        <v>2378</v>
      </c>
      <c r="C2450" t="str">
        <f>Table1[[#This Row],[League]]&amp;Table1[[#This Row],[Team]]</f>
        <v>$150 Draft Champions Mar 06 1:00 pm Lg.3836Team 14</v>
      </c>
      <c r="D2450">
        <f>16-INDEX(STANDINGS_BA[],MATCH(Table1[[#This Row],[COMBINED]],STANDINGS_BA[COMBINED],0),COLUMN(STANDINGS_BA[PLACE IN LEAGUE]))</f>
        <v>11</v>
      </c>
      <c r="E2450">
        <f>16-INDEX(STANDINGS_R[],MATCH(Table1[[#This Row],[COMBINED]],STANDINGS_R[COMBINED],0),COLUMN(STANDINGS_R[PLACE IN LEAGUE]))</f>
        <v>5</v>
      </c>
      <c r="F2450">
        <f>16-INDEX(STANDINGS_HR[],MATCH(Table1[[#This Row],[COMBINED]],STANDINGS_HR[COMBINED],0),COLUMN(STANDINGS_HR[PLACE IN LEAGUE]))</f>
        <v>9</v>
      </c>
      <c r="G2450">
        <f>16-INDEX(STANDINGS_RBI[],MATCH(Table1[[#This Row],[COMBINED]],STANDINGS_RBI[COMBINED],0),COLUMN(STANDINGS_RBI[PLACE IN LEAGUE]))</f>
        <v>4</v>
      </c>
      <c r="H2450">
        <f>16-INDEX(STANDINGS_SB[],MATCH(Table1[[#This Row],[COMBINED]],STANDINGS_SB[COMBINED],0),COLUMN(STANDINGS_SB[PLACE IN LEAGUE]))</f>
        <v>4</v>
      </c>
      <c r="I2450">
        <f>16-INDEX(STANDINGS_ERA[],MATCH(Table1[[#This Row],[COMBINED]],STANDINGS_ERA[COMBINED],0),COLUMN(STANDINGS_ERA[PLACE IN LEAGUE]))</f>
        <v>2</v>
      </c>
      <c r="J2450">
        <f>16-INDEX(STANDINGS_WHIP[],MATCH(Table1[[#This Row],[COMBINED]],STANDINGS_WHIP[COMBINED],0),COLUMN(STANDINGS_WHIP[PLACE IN LEAGUE]))</f>
        <v>3</v>
      </c>
      <c r="K2450">
        <f>16-INDEX(STANDINGS_W[],MATCH(Table1[[#This Row],[COMBINED]],STANDINGS_W[COMBINED],0),COLUMN(STANDINGS_W[PLACE IN LEAGUE]))</f>
        <v>1</v>
      </c>
      <c r="L2450">
        <f>16-INDEX(STANDINGS_K[],MATCH(Table1[[#This Row],[COMBINED]],STANDINGS_K[COMBINED],0),COLUMN(STANDINGS_K[PLACE IN LEAGUE]))</f>
        <v>1</v>
      </c>
      <c r="M2450">
        <f>16-INDEX(STANDINGS_SV[],MATCH(Table1[[#This Row],[COMBINED]],STANDINGS_SV[COMBINED],0),COLUMN(STANDINGS_SV[PLACE IN LEAGUE]))</f>
        <v>11</v>
      </c>
      <c r="N2450">
        <f>SUM(Table1[[#This Row],[BA]:[SV]])</f>
        <v>51</v>
      </c>
      <c r="O2450">
        <v>15</v>
      </c>
    </row>
    <row r="2451" spans="1:15" x14ac:dyDescent="0.25">
      <c r="A2451" t="s">
        <v>2391</v>
      </c>
      <c r="B2451" t="s">
        <v>2390</v>
      </c>
      <c r="C2451" t="str">
        <f>Table1[[#This Row],[League]]&amp;Table1[[#This Row],[Team]]</f>
        <v>$150 Draft Champions Mar 06 1:00 pm Lg.3840The Terrible Tygers</v>
      </c>
      <c r="D2451">
        <f>16-INDEX(STANDINGS_BA[],MATCH(Table1[[#This Row],[COMBINED]],STANDINGS_BA[COMBINED],0),COLUMN(STANDINGS_BA[PLACE IN LEAGUE]))</f>
        <v>14</v>
      </c>
      <c r="E2451">
        <f>16-INDEX(STANDINGS_R[],MATCH(Table1[[#This Row],[COMBINED]],STANDINGS_R[COMBINED],0),COLUMN(STANDINGS_R[PLACE IN LEAGUE]))</f>
        <v>15</v>
      </c>
      <c r="F2451">
        <f>16-INDEX(STANDINGS_HR[],MATCH(Table1[[#This Row],[COMBINED]],STANDINGS_HR[COMBINED],0),COLUMN(STANDINGS_HR[PLACE IN LEAGUE]))</f>
        <v>13</v>
      </c>
      <c r="G2451">
        <f>16-INDEX(STANDINGS_RBI[],MATCH(Table1[[#This Row],[COMBINED]],STANDINGS_RBI[COMBINED],0),COLUMN(STANDINGS_RBI[PLACE IN LEAGUE]))</f>
        <v>12</v>
      </c>
      <c r="H2451">
        <f>16-INDEX(STANDINGS_SB[],MATCH(Table1[[#This Row],[COMBINED]],STANDINGS_SB[COMBINED],0),COLUMN(STANDINGS_SB[PLACE IN LEAGUE]))</f>
        <v>12</v>
      </c>
      <c r="I2451">
        <f>16-INDEX(STANDINGS_ERA[],MATCH(Table1[[#This Row],[COMBINED]],STANDINGS_ERA[COMBINED],0),COLUMN(STANDINGS_ERA[PLACE IN LEAGUE]))</f>
        <v>14</v>
      </c>
      <c r="J2451">
        <f>16-INDEX(STANDINGS_WHIP[],MATCH(Table1[[#This Row],[COMBINED]],STANDINGS_WHIP[COMBINED],0),COLUMN(STANDINGS_WHIP[PLACE IN LEAGUE]))</f>
        <v>14</v>
      </c>
      <c r="K2451">
        <f>16-INDEX(STANDINGS_W[],MATCH(Table1[[#This Row],[COMBINED]],STANDINGS_W[COMBINED],0),COLUMN(STANDINGS_W[PLACE IN LEAGUE]))</f>
        <v>8</v>
      </c>
      <c r="L2451">
        <f>16-INDEX(STANDINGS_K[],MATCH(Table1[[#This Row],[COMBINED]],STANDINGS_K[COMBINED],0),COLUMN(STANDINGS_K[PLACE IN LEAGUE]))</f>
        <v>12</v>
      </c>
      <c r="M2451">
        <f>16-INDEX(STANDINGS_SV[],MATCH(Table1[[#This Row],[COMBINED]],STANDINGS_SV[COMBINED],0),COLUMN(STANDINGS_SV[PLACE IN LEAGUE]))</f>
        <v>15</v>
      </c>
      <c r="N2451">
        <f>SUM(Table1[[#This Row],[BA]:[SV]])</f>
        <v>129</v>
      </c>
      <c r="O2451">
        <v>1</v>
      </c>
    </row>
    <row r="2452" spans="1:15" x14ac:dyDescent="0.25">
      <c r="A2452" t="s">
        <v>2395</v>
      </c>
      <c r="B2452" t="s">
        <v>2390</v>
      </c>
      <c r="C2452" t="str">
        <f>Table1[[#This Row],[League]]&amp;Table1[[#This Row],[Team]]</f>
        <v>$150 Draft Champions Mar 06 1:00 pm Lg.3840Panik! At The Disco</v>
      </c>
      <c r="D2452">
        <f>16-INDEX(STANDINGS_BA[],MATCH(Table1[[#This Row],[COMBINED]],STANDINGS_BA[COMBINED],0),COLUMN(STANDINGS_BA[PLACE IN LEAGUE]))</f>
        <v>9</v>
      </c>
      <c r="E2452">
        <f>16-INDEX(STANDINGS_R[],MATCH(Table1[[#This Row],[COMBINED]],STANDINGS_R[COMBINED],0),COLUMN(STANDINGS_R[PLACE IN LEAGUE]))</f>
        <v>14</v>
      </c>
      <c r="F2452">
        <f>16-INDEX(STANDINGS_HR[],MATCH(Table1[[#This Row],[COMBINED]],STANDINGS_HR[COMBINED],0),COLUMN(STANDINGS_HR[PLACE IN LEAGUE]))</f>
        <v>8</v>
      </c>
      <c r="G2452">
        <f>16-INDEX(STANDINGS_RBI[],MATCH(Table1[[#This Row],[COMBINED]],STANDINGS_RBI[COMBINED],0),COLUMN(STANDINGS_RBI[PLACE IN LEAGUE]))</f>
        <v>10</v>
      </c>
      <c r="H2452">
        <f>16-INDEX(STANDINGS_SB[],MATCH(Table1[[#This Row],[COMBINED]],STANDINGS_SB[COMBINED],0),COLUMN(STANDINGS_SB[PLACE IN LEAGUE]))</f>
        <v>4</v>
      </c>
      <c r="I2452">
        <f>16-INDEX(STANDINGS_ERA[],MATCH(Table1[[#This Row],[COMBINED]],STANDINGS_ERA[COMBINED],0),COLUMN(STANDINGS_ERA[PLACE IN LEAGUE]))</f>
        <v>15</v>
      </c>
      <c r="J2452">
        <f>16-INDEX(STANDINGS_WHIP[],MATCH(Table1[[#This Row],[COMBINED]],STANDINGS_WHIP[COMBINED],0),COLUMN(STANDINGS_WHIP[PLACE IN LEAGUE]))</f>
        <v>15</v>
      </c>
      <c r="K2452">
        <f>16-INDEX(STANDINGS_W[],MATCH(Table1[[#This Row],[COMBINED]],STANDINGS_W[COMBINED],0),COLUMN(STANDINGS_W[PLACE IN LEAGUE]))</f>
        <v>15</v>
      </c>
      <c r="L2452">
        <f>16-INDEX(STANDINGS_K[],MATCH(Table1[[#This Row],[COMBINED]],STANDINGS_K[COMBINED],0),COLUMN(STANDINGS_K[PLACE IN LEAGUE]))</f>
        <v>15</v>
      </c>
      <c r="M2452">
        <f>16-INDEX(STANDINGS_SV[],MATCH(Table1[[#This Row],[COMBINED]],STANDINGS_SV[COMBINED],0),COLUMN(STANDINGS_SV[PLACE IN LEAGUE]))</f>
        <v>3</v>
      </c>
      <c r="N2452">
        <f>SUM(Table1[[#This Row],[BA]:[SV]])</f>
        <v>108</v>
      </c>
      <c r="O2452">
        <v>2</v>
      </c>
    </row>
    <row r="2453" spans="1:15" x14ac:dyDescent="0.25">
      <c r="A2453" t="s">
        <v>2392</v>
      </c>
      <c r="B2453" t="s">
        <v>2390</v>
      </c>
      <c r="C2453" t="str">
        <f>Table1[[#This Row],[League]]&amp;Table1[[#This Row],[Team]]</f>
        <v>$150 Draft Champions Mar 06 1:00 pm Lg.3840WRJ 16</v>
      </c>
      <c r="D2453">
        <f>16-INDEX(STANDINGS_BA[],MATCH(Table1[[#This Row],[COMBINED]],STANDINGS_BA[COMBINED],0),COLUMN(STANDINGS_BA[PLACE IN LEAGUE]))</f>
        <v>13</v>
      </c>
      <c r="E2453">
        <f>16-INDEX(STANDINGS_R[],MATCH(Table1[[#This Row],[COMBINED]],STANDINGS_R[COMBINED],0),COLUMN(STANDINGS_R[PLACE IN LEAGUE]))</f>
        <v>13</v>
      </c>
      <c r="F2453">
        <f>16-INDEX(STANDINGS_HR[],MATCH(Table1[[#This Row],[COMBINED]],STANDINGS_HR[COMBINED],0),COLUMN(STANDINGS_HR[PLACE IN LEAGUE]))</f>
        <v>11</v>
      </c>
      <c r="G2453">
        <f>16-INDEX(STANDINGS_RBI[],MATCH(Table1[[#This Row],[COMBINED]],STANDINGS_RBI[COMBINED],0),COLUMN(STANDINGS_RBI[PLACE IN LEAGUE]))</f>
        <v>13</v>
      </c>
      <c r="H2453">
        <f>16-INDEX(STANDINGS_SB[],MATCH(Table1[[#This Row],[COMBINED]],STANDINGS_SB[COMBINED],0),COLUMN(STANDINGS_SB[PLACE IN LEAGUE]))</f>
        <v>14</v>
      </c>
      <c r="I2453">
        <f>16-INDEX(STANDINGS_ERA[],MATCH(Table1[[#This Row],[COMBINED]],STANDINGS_ERA[COMBINED],0),COLUMN(STANDINGS_ERA[PLACE IN LEAGUE]))</f>
        <v>12</v>
      </c>
      <c r="J2453">
        <f>16-INDEX(STANDINGS_WHIP[],MATCH(Table1[[#This Row],[COMBINED]],STANDINGS_WHIP[COMBINED],0),COLUMN(STANDINGS_WHIP[PLACE IN LEAGUE]))</f>
        <v>11</v>
      </c>
      <c r="K2453">
        <f>16-INDEX(STANDINGS_W[],MATCH(Table1[[#This Row],[COMBINED]],STANDINGS_W[COMBINED],0),COLUMN(STANDINGS_W[PLACE IN LEAGUE]))</f>
        <v>7</v>
      </c>
      <c r="L2453">
        <f>16-INDEX(STANDINGS_K[],MATCH(Table1[[#This Row],[COMBINED]],STANDINGS_K[COMBINED],0),COLUMN(STANDINGS_K[PLACE IN LEAGUE]))</f>
        <v>2</v>
      </c>
      <c r="M2453">
        <f>16-INDEX(STANDINGS_SV[],MATCH(Table1[[#This Row],[COMBINED]],STANDINGS_SV[COMBINED],0),COLUMN(STANDINGS_SV[PLACE IN LEAGUE]))</f>
        <v>4</v>
      </c>
      <c r="N2453">
        <f>SUM(Table1[[#This Row],[BA]:[SV]])</f>
        <v>100</v>
      </c>
      <c r="O2453">
        <v>3</v>
      </c>
    </row>
    <row r="2454" spans="1:15" x14ac:dyDescent="0.25">
      <c r="A2454" t="s">
        <v>2397</v>
      </c>
      <c r="B2454" t="s">
        <v>2390</v>
      </c>
      <c r="C2454" t="str">
        <f>Table1[[#This Row],[League]]&amp;Table1[[#This Row],[Team]]</f>
        <v>$150 Draft Champions Mar 06 1:00 pm Lg.3840Team Lindberg II</v>
      </c>
      <c r="D2454">
        <f>16-INDEX(STANDINGS_BA[],MATCH(Table1[[#This Row],[COMBINED]],STANDINGS_BA[COMBINED],0),COLUMN(STANDINGS_BA[PLACE IN LEAGUE]))</f>
        <v>5</v>
      </c>
      <c r="E2454">
        <f>16-INDEX(STANDINGS_R[],MATCH(Table1[[#This Row],[COMBINED]],STANDINGS_R[COMBINED],0),COLUMN(STANDINGS_R[PLACE IN LEAGUE]))</f>
        <v>11</v>
      </c>
      <c r="F2454">
        <f>16-INDEX(STANDINGS_HR[],MATCH(Table1[[#This Row],[COMBINED]],STANDINGS_HR[COMBINED],0),COLUMN(STANDINGS_HR[PLACE IN LEAGUE]))</f>
        <v>15</v>
      </c>
      <c r="G2454">
        <f>16-INDEX(STANDINGS_RBI[],MATCH(Table1[[#This Row],[COMBINED]],STANDINGS_RBI[COMBINED],0),COLUMN(STANDINGS_RBI[PLACE IN LEAGUE]))</f>
        <v>15</v>
      </c>
      <c r="H2454">
        <f>16-INDEX(STANDINGS_SB[],MATCH(Table1[[#This Row],[COMBINED]],STANDINGS_SB[COMBINED],0),COLUMN(STANDINGS_SB[PLACE IN LEAGUE]))</f>
        <v>2</v>
      </c>
      <c r="I2454">
        <f>16-INDEX(STANDINGS_ERA[],MATCH(Table1[[#This Row],[COMBINED]],STANDINGS_ERA[COMBINED],0),COLUMN(STANDINGS_ERA[PLACE IN LEAGUE]))</f>
        <v>9</v>
      </c>
      <c r="J2454">
        <f>16-INDEX(STANDINGS_WHIP[],MATCH(Table1[[#This Row],[COMBINED]],STANDINGS_WHIP[COMBINED],0),COLUMN(STANDINGS_WHIP[PLACE IN LEAGUE]))</f>
        <v>4</v>
      </c>
      <c r="K2454">
        <f>16-INDEX(STANDINGS_W[],MATCH(Table1[[#This Row],[COMBINED]],STANDINGS_W[COMBINED],0),COLUMN(STANDINGS_W[PLACE IN LEAGUE]))</f>
        <v>14</v>
      </c>
      <c r="L2454">
        <f>16-INDEX(STANDINGS_K[],MATCH(Table1[[#This Row],[COMBINED]],STANDINGS_K[COMBINED],0),COLUMN(STANDINGS_K[PLACE IN LEAGUE]))</f>
        <v>14</v>
      </c>
      <c r="M2454">
        <f>16-INDEX(STANDINGS_SV[],MATCH(Table1[[#This Row],[COMBINED]],STANDINGS_SV[COMBINED],0),COLUMN(STANDINGS_SV[PLACE IN LEAGUE]))</f>
        <v>7</v>
      </c>
      <c r="N2454">
        <f>SUM(Table1[[#This Row],[BA]:[SV]])</f>
        <v>96</v>
      </c>
      <c r="O2454">
        <v>4</v>
      </c>
    </row>
    <row r="2455" spans="1:15" x14ac:dyDescent="0.25">
      <c r="A2455" t="s">
        <v>2389</v>
      </c>
      <c r="B2455" t="s">
        <v>2390</v>
      </c>
      <c r="C2455" t="str">
        <f>Table1[[#This Row],[League]]&amp;Table1[[#This Row],[Team]]</f>
        <v>$150 Draft Champions Mar 06 1:00 pm Lg.3840Four Balls, Can't Walk</v>
      </c>
      <c r="D2455">
        <f>16-INDEX(STANDINGS_BA[],MATCH(Table1[[#This Row],[COMBINED]],STANDINGS_BA[COMBINED],0),COLUMN(STANDINGS_BA[PLACE IN LEAGUE]))</f>
        <v>15</v>
      </c>
      <c r="E2455">
        <f>16-INDEX(STANDINGS_R[],MATCH(Table1[[#This Row],[COMBINED]],STANDINGS_R[COMBINED],0),COLUMN(STANDINGS_R[PLACE IN LEAGUE]))</f>
        <v>10</v>
      </c>
      <c r="F2455">
        <f>16-INDEX(STANDINGS_HR[],MATCH(Table1[[#This Row],[COMBINED]],STANDINGS_HR[COMBINED],0),COLUMN(STANDINGS_HR[PLACE IN LEAGUE]))</f>
        <v>6</v>
      </c>
      <c r="G2455">
        <f>16-INDEX(STANDINGS_RBI[],MATCH(Table1[[#This Row],[COMBINED]],STANDINGS_RBI[COMBINED],0),COLUMN(STANDINGS_RBI[PLACE IN LEAGUE]))</f>
        <v>11</v>
      </c>
      <c r="H2455">
        <f>16-INDEX(STANDINGS_SB[],MATCH(Table1[[#This Row],[COMBINED]],STANDINGS_SB[COMBINED],0),COLUMN(STANDINGS_SB[PLACE IN LEAGUE]))</f>
        <v>5</v>
      </c>
      <c r="I2455">
        <f>16-INDEX(STANDINGS_ERA[],MATCH(Table1[[#This Row],[COMBINED]],STANDINGS_ERA[COMBINED],0),COLUMN(STANDINGS_ERA[PLACE IN LEAGUE]))</f>
        <v>7</v>
      </c>
      <c r="J2455">
        <f>16-INDEX(STANDINGS_WHIP[],MATCH(Table1[[#This Row],[COMBINED]],STANDINGS_WHIP[COMBINED],0),COLUMN(STANDINGS_WHIP[PLACE IN LEAGUE]))</f>
        <v>8</v>
      </c>
      <c r="K2455">
        <f>16-INDEX(STANDINGS_W[],MATCH(Table1[[#This Row],[COMBINED]],STANDINGS_W[COMBINED],0),COLUMN(STANDINGS_W[PLACE IN LEAGUE]))</f>
        <v>13</v>
      </c>
      <c r="L2455">
        <f>16-INDEX(STANDINGS_K[],MATCH(Table1[[#This Row],[COMBINED]],STANDINGS_K[COMBINED],0),COLUMN(STANDINGS_K[PLACE IN LEAGUE]))</f>
        <v>11</v>
      </c>
      <c r="M2455">
        <f>16-INDEX(STANDINGS_SV[],MATCH(Table1[[#This Row],[COMBINED]],STANDINGS_SV[COMBINED],0),COLUMN(STANDINGS_SV[PLACE IN LEAGUE]))</f>
        <v>6</v>
      </c>
      <c r="N2455">
        <f>SUM(Table1[[#This Row],[BA]:[SV]])</f>
        <v>92</v>
      </c>
      <c r="O2455">
        <v>5</v>
      </c>
    </row>
    <row r="2456" spans="1:15" x14ac:dyDescent="0.25">
      <c r="A2456" t="s">
        <v>2398</v>
      </c>
      <c r="B2456" t="s">
        <v>2390</v>
      </c>
      <c r="C2456" t="str">
        <f>Table1[[#This Row],[League]]&amp;Table1[[#This Row],[Team]]</f>
        <v>$150 Draft Champions Mar 06 1:00 pm Lg.3840Mischievous Badgers</v>
      </c>
      <c r="D2456">
        <f>16-INDEX(STANDINGS_BA[],MATCH(Table1[[#This Row],[COMBINED]],STANDINGS_BA[COMBINED],0),COLUMN(STANDINGS_BA[PLACE IN LEAGUE]))</f>
        <v>3</v>
      </c>
      <c r="E2456">
        <f>16-INDEX(STANDINGS_R[],MATCH(Table1[[#This Row],[COMBINED]],STANDINGS_R[COMBINED],0),COLUMN(STANDINGS_R[PLACE IN LEAGUE]))</f>
        <v>8</v>
      </c>
      <c r="F2456">
        <f>16-INDEX(STANDINGS_HR[],MATCH(Table1[[#This Row],[COMBINED]],STANDINGS_HR[COMBINED],0),COLUMN(STANDINGS_HR[PLACE IN LEAGUE]))</f>
        <v>12</v>
      </c>
      <c r="G2456">
        <f>16-INDEX(STANDINGS_RBI[],MATCH(Table1[[#This Row],[COMBINED]],STANDINGS_RBI[COMBINED],0),COLUMN(STANDINGS_RBI[PLACE IN LEAGUE]))</f>
        <v>14</v>
      </c>
      <c r="H2456">
        <f>16-INDEX(STANDINGS_SB[],MATCH(Table1[[#This Row],[COMBINED]],STANDINGS_SB[COMBINED],0),COLUMN(STANDINGS_SB[PLACE IN LEAGUE]))</f>
        <v>6</v>
      </c>
      <c r="I2456">
        <f>16-INDEX(STANDINGS_ERA[],MATCH(Table1[[#This Row],[COMBINED]],STANDINGS_ERA[COMBINED],0),COLUMN(STANDINGS_ERA[PLACE IN LEAGUE]))</f>
        <v>13</v>
      </c>
      <c r="J2456">
        <f>16-INDEX(STANDINGS_WHIP[],MATCH(Table1[[#This Row],[COMBINED]],STANDINGS_WHIP[COMBINED],0),COLUMN(STANDINGS_WHIP[PLACE IN LEAGUE]))</f>
        <v>12</v>
      </c>
      <c r="K2456">
        <f>16-INDEX(STANDINGS_W[],MATCH(Table1[[#This Row],[COMBINED]],STANDINGS_W[COMBINED],0),COLUMN(STANDINGS_W[PLACE IN LEAGUE]))</f>
        <v>6</v>
      </c>
      <c r="L2456">
        <f>16-INDEX(STANDINGS_K[],MATCH(Table1[[#This Row],[COMBINED]],STANDINGS_K[COMBINED],0),COLUMN(STANDINGS_K[PLACE IN LEAGUE]))</f>
        <v>9</v>
      </c>
      <c r="M2456">
        <f>16-INDEX(STANDINGS_SV[],MATCH(Table1[[#This Row],[COMBINED]],STANDINGS_SV[COMBINED],0),COLUMN(STANDINGS_SV[PLACE IN LEAGUE]))</f>
        <v>8</v>
      </c>
      <c r="N2456">
        <f>SUM(Table1[[#This Row],[BA]:[SV]])</f>
        <v>91</v>
      </c>
      <c r="O2456">
        <v>6</v>
      </c>
    </row>
    <row r="2457" spans="1:15" x14ac:dyDescent="0.25">
      <c r="A2457" t="s">
        <v>2394</v>
      </c>
      <c r="B2457" t="s">
        <v>2390</v>
      </c>
      <c r="C2457" t="str">
        <f>Table1[[#This Row],[League]]&amp;Table1[[#This Row],[Team]]</f>
        <v>$150 Draft Champions Mar 06 1:00 pm Lg.3840Team Vintzel</v>
      </c>
      <c r="D2457">
        <f>16-INDEX(STANDINGS_BA[],MATCH(Table1[[#This Row],[COMBINED]],STANDINGS_BA[COMBINED],0),COLUMN(STANDINGS_BA[PLACE IN LEAGUE]))</f>
        <v>10</v>
      </c>
      <c r="E2457">
        <f>16-INDEX(STANDINGS_R[],MATCH(Table1[[#This Row],[COMBINED]],STANDINGS_R[COMBINED],0),COLUMN(STANDINGS_R[PLACE IN LEAGUE]))</f>
        <v>9</v>
      </c>
      <c r="F2457">
        <f>16-INDEX(STANDINGS_HR[],MATCH(Table1[[#This Row],[COMBINED]],STANDINGS_HR[COMBINED],0),COLUMN(STANDINGS_HR[PLACE IN LEAGUE]))</f>
        <v>9</v>
      </c>
      <c r="G2457">
        <f>16-INDEX(STANDINGS_RBI[],MATCH(Table1[[#This Row],[COMBINED]],STANDINGS_RBI[COMBINED],0),COLUMN(STANDINGS_RBI[PLACE IN LEAGUE]))</f>
        <v>4</v>
      </c>
      <c r="H2457">
        <f>16-INDEX(STANDINGS_SB[],MATCH(Table1[[#This Row],[COMBINED]],STANDINGS_SB[COMBINED],0),COLUMN(STANDINGS_SB[PLACE IN LEAGUE]))</f>
        <v>11</v>
      </c>
      <c r="I2457">
        <f>16-INDEX(STANDINGS_ERA[],MATCH(Table1[[#This Row],[COMBINED]],STANDINGS_ERA[COMBINED],0),COLUMN(STANDINGS_ERA[PLACE IN LEAGUE]))</f>
        <v>6</v>
      </c>
      <c r="J2457">
        <f>16-INDEX(STANDINGS_WHIP[],MATCH(Table1[[#This Row],[COMBINED]],STANDINGS_WHIP[COMBINED],0),COLUMN(STANDINGS_WHIP[PLACE IN LEAGUE]))</f>
        <v>5</v>
      </c>
      <c r="K2457">
        <f>16-INDEX(STANDINGS_W[],MATCH(Table1[[#This Row],[COMBINED]],STANDINGS_W[COMBINED],0),COLUMN(STANDINGS_W[PLACE IN LEAGUE]))</f>
        <v>9</v>
      </c>
      <c r="L2457">
        <f>16-INDEX(STANDINGS_K[],MATCH(Table1[[#This Row],[COMBINED]],STANDINGS_K[COMBINED],0),COLUMN(STANDINGS_K[PLACE IN LEAGUE]))</f>
        <v>13</v>
      </c>
      <c r="M2457">
        <f>16-INDEX(STANDINGS_SV[],MATCH(Table1[[#This Row],[COMBINED]],STANDINGS_SV[COMBINED],0),COLUMN(STANDINGS_SV[PLACE IN LEAGUE]))</f>
        <v>2</v>
      </c>
      <c r="N2457">
        <f>SUM(Table1[[#This Row],[BA]:[SV]])</f>
        <v>78</v>
      </c>
      <c r="O2457">
        <v>7</v>
      </c>
    </row>
    <row r="2458" spans="1:15" x14ac:dyDescent="0.25">
      <c r="A2458" t="s">
        <v>515</v>
      </c>
      <c r="B2458" t="s">
        <v>2390</v>
      </c>
      <c r="C2458" t="str">
        <f>Table1[[#This Row],[League]]&amp;Table1[[#This Row],[Team]]</f>
        <v>$150 Draft Champions Mar 06 1:00 pm Lg.3840Poopy Tooth 7</v>
      </c>
      <c r="D2458">
        <f>16-INDEX(STANDINGS_BA[],MATCH(Table1[[#This Row],[COMBINED]],STANDINGS_BA[COMBINED],0),COLUMN(STANDINGS_BA[PLACE IN LEAGUE]))</f>
        <v>4</v>
      </c>
      <c r="E2458">
        <f>16-INDEX(STANDINGS_R[],MATCH(Table1[[#This Row],[COMBINED]],STANDINGS_R[COMBINED],0),COLUMN(STANDINGS_R[PLACE IN LEAGUE]))</f>
        <v>12</v>
      </c>
      <c r="F2458">
        <f>16-INDEX(STANDINGS_HR[],MATCH(Table1[[#This Row],[COMBINED]],STANDINGS_HR[COMBINED],0),COLUMN(STANDINGS_HR[PLACE IN LEAGUE]))</f>
        <v>7</v>
      </c>
      <c r="G2458">
        <f>16-INDEX(STANDINGS_RBI[],MATCH(Table1[[#This Row],[COMBINED]],STANDINGS_RBI[COMBINED],0),COLUMN(STANDINGS_RBI[PLACE IN LEAGUE]))</f>
        <v>7</v>
      </c>
      <c r="H2458">
        <f>16-INDEX(STANDINGS_SB[],MATCH(Table1[[#This Row],[COMBINED]],STANDINGS_SB[COMBINED],0),COLUMN(STANDINGS_SB[PLACE IN LEAGUE]))</f>
        <v>13</v>
      </c>
      <c r="I2458">
        <f>16-INDEX(STANDINGS_ERA[],MATCH(Table1[[#This Row],[COMBINED]],STANDINGS_ERA[COMBINED],0),COLUMN(STANDINGS_ERA[PLACE IN LEAGUE]))</f>
        <v>10</v>
      </c>
      <c r="J2458">
        <f>16-INDEX(STANDINGS_WHIP[],MATCH(Table1[[#This Row],[COMBINED]],STANDINGS_WHIP[COMBINED],0),COLUMN(STANDINGS_WHIP[PLACE IN LEAGUE]))</f>
        <v>9</v>
      </c>
      <c r="K2458">
        <f>16-INDEX(STANDINGS_W[],MATCH(Table1[[#This Row],[COMBINED]],STANDINGS_W[COMBINED],0),COLUMN(STANDINGS_W[PLACE IN LEAGUE]))</f>
        <v>11</v>
      </c>
      <c r="L2458">
        <f>16-INDEX(STANDINGS_K[],MATCH(Table1[[#This Row],[COMBINED]],STANDINGS_K[COMBINED],0),COLUMN(STANDINGS_K[PLACE IN LEAGUE]))</f>
        <v>4</v>
      </c>
      <c r="M2458">
        <f>16-INDEX(STANDINGS_SV[],MATCH(Table1[[#This Row],[COMBINED]],STANDINGS_SV[COMBINED],0),COLUMN(STANDINGS_SV[PLACE IN LEAGUE]))</f>
        <v>1</v>
      </c>
      <c r="N2458">
        <f>SUM(Table1[[#This Row],[BA]:[SV]])</f>
        <v>78</v>
      </c>
      <c r="O2458">
        <v>8</v>
      </c>
    </row>
    <row r="2459" spans="1:15" x14ac:dyDescent="0.25">
      <c r="A2459" t="s">
        <v>404</v>
      </c>
      <c r="B2459" t="s">
        <v>2390</v>
      </c>
      <c r="C2459" t="str">
        <f>Table1[[#This Row],[League]]&amp;Table1[[#This Row],[Team]]</f>
        <v>$150 Draft Champions Mar 06 1:00 pm Lg.3840Team Rufe</v>
      </c>
      <c r="D2459">
        <f>16-INDEX(STANDINGS_BA[],MATCH(Table1[[#This Row],[COMBINED]],STANDINGS_BA[COMBINED],0),COLUMN(STANDINGS_BA[PLACE IN LEAGUE]))</f>
        <v>7</v>
      </c>
      <c r="E2459">
        <f>16-INDEX(STANDINGS_R[],MATCH(Table1[[#This Row],[COMBINED]],STANDINGS_R[COMBINED],0),COLUMN(STANDINGS_R[PLACE IN LEAGUE]))</f>
        <v>2</v>
      </c>
      <c r="F2459">
        <f>16-INDEX(STANDINGS_HR[],MATCH(Table1[[#This Row],[COMBINED]],STANDINGS_HR[COMBINED],0),COLUMN(STANDINGS_HR[PLACE IN LEAGUE]))</f>
        <v>2</v>
      </c>
      <c r="G2459">
        <f>16-INDEX(STANDINGS_RBI[],MATCH(Table1[[#This Row],[COMBINED]],STANDINGS_RBI[COMBINED],0),COLUMN(STANDINGS_RBI[PLACE IN LEAGUE]))</f>
        <v>6</v>
      </c>
      <c r="H2459">
        <f>16-INDEX(STANDINGS_SB[],MATCH(Table1[[#This Row],[COMBINED]],STANDINGS_SB[COMBINED],0),COLUMN(STANDINGS_SB[PLACE IN LEAGUE]))</f>
        <v>7</v>
      </c>
      <c r="I2459">
        <f>16-INDEX(STANDINGS_ERA[],MATCH(Table1[[#This Row],[COMBINED]],STANDINGS_ERA[COMBINED],0),COLUMN(STANDINGS_ERA[PLACE IN LEAGUE]))</f>
        <v>11</v>
      </c>
      <c r="J2459">
        <f>16-INDEX(STANDINGS_WHIP[],MATCH(Table1[[#This Row],[COMBINED]],STANDINGS_WHIP[COMBINED],0),COLUMN(STANDINGS_WHIP[PLACE IN LEAGUE]))</f>
        <v>13</v>
      </c>
      <c r="K2459">
        <f>16-INDEX(STANDINGS_W[],MATCH(Table1[[#This Row],[COMBINED]],STANDINGS_W[COMBINED],0),COLUMN(STANDINGS_W[PLACE IN LEAGUE]))</f>
        <v>10</v>
      </c>
      <c r="L2459">
        <f>16-INDEX(STANDINGS_K[],MATCH(Table1[[#This Row],[COMBINED]],STANDINGS_K[COMBINED],0),COLUMN(STANDINGS_K[PLACE IN LEAGUE]))</f>
        <v>6</v>
      </c>
      <c r="M2459">
        <f>16-INDEX(STANDINGS_SV[],MATCH(Table1[[#This Row],[COMBINED]],STANDINGS_SV[COMBINED],0),COLUMN(STANDINGS_SV[PLACE IN LEAGUE]))</f>
        <v>12</v>
      </c>
      <c r="N2459">
        <f>SUM(Table1[[#This Row],[BA]:[SV]])</f>
        <v>76</v>
      </c>
      <c r="O2459">
        <v>9</v>
      </c>
    </row>
    <row r="2460" spans="1:15" x14ac:dyDescent="0.25">
      <c r="A2460" t="s">
        <v>18</v>
      </c>
      <c r="B2460" t="s">
        <v>2390</v>
      </c>
      <c r="C2460" t="str">
        <f>Table1[[#This Row],[League]]&amp;Table1[[#This Row],[Team]]</f>
        <v>$150 Draft Champions Mar 06 1:00 pm Lg.3840Home Run Derbies</v>
      </c>
      <c r="D2460">
        <f>16-INDEX(STANDINGS_BA[],MATCH(Table1[[#This Row],[COMBINED]],STANDINGS_BA[COMBINED],0),COLUMN(STANDINGS_BA[PLACE IN LEAGUE]))</f>
        <v>1</v>
      </c>
      <c r="E2460">
        <f>16-INDEX(STANDINGS_R[],MATCH(Table1[[#This Row],[COMBINED]],STANDINGS_R[COMBINED],0),COLUMN(STANDINGS_R[PLACE IN LEAGUE]))</f>
        <v>7</v>
      </c>
      <c r="F2460">
        <f>16-INDEX(STANDINGS_HR[],MATCH(Table1[[#This Row],[COMBINED]],STANDINGS_HR[COMBINED],0),COLUMN(STANDINGS_HR[PLACE IN LEAGUE]))</f>
        <v>4</v>
      </c>
      <c r="G2460">
        <f>16-INDEX(STANDINGS_RBI[],MATCH(Table1[[#This Row],[COMBINED]],STANDINGS_RBI[COMBINED],0),COLUMN(STANDINGS_RBI[PLACE IN LEAGUE]))</f>
        <v>1</v>
      </c>
      <c r="H2460">
        <f>16-INDEX(STANDINGS_SB[],MATCH(Table1[[#This Row],[COMBINED]],STANDINGS_SB[COMBINED],0),COLUMN(STANDINGS_SB[PLACE IN LEAGUE]))</f>
        <v>15</v>
      </c>
      <c r="I2460">
        <f>16-INDEX(STANDINGS_ERA[],MATCH(Table1[[#This Row],[COMBINED]],STANDINGS_ERA[COMBINED],0),COLUMN(STANDINGS_ERA[PLACE IN LEAGUE]))</f>
        <v>8</v>
      </c>
      <c r="J2460">
        <f>16-INDEX(STANDINGS_WHIP[],MATCH(Table1[[#This Row],[COMBINED]],STANDINGS_WHIP[COMBINED],0),COLUMN(STANDINGS_WHIP[PLACE IN LEAGUE]))</f>
        <v>7</v>
      </c>
      <c r="K2460">
        <f>16-INDEX(STANDINGS_W[],MATCH(Table1[[#This Row],[COMBINED]],STANDINGS_W[COMBINED],0),COLUMN(STANDINGS_W[PLACE IN LEAGUE]))</f>
        <v>12</v>
      </c>
      <c r="L2460">
        <f>16-INDEX(STANDINGS_K[],MATCH(Table1[[#This Row],[COMBINED]],STANDINGS_K[COMBINED],0),COLUMN(STANDINGS_K[PLACE IN LEAGUE]))</f>
        <v>10</v>
      </c>
      <c r="M2460">
        <f>16-INDEX(STANDINGS_SV[],MATCH(Table1[[#This Row],[COMBINED]],STANDINGS_SV[COMBINED],0),COLUMN(STANDINGS_SV[PLACE IN LEAGUE]))</f>
        <v>11</v>
      </c>
      <c r="N2460">
        <f>SUM(Table1[[#This Row],[BA]:[SV]])</f>
        <v>76</v>
      </c>
      <c r="O2460">
        <v>10</v>
      </c>
    </row>
    <row r="2461" spans="1:15" x14ac:dyDescent="0.25">
      <c r="A2461" t="s">
        <v>20</v>
      </c>
      <c r="B2461" t="s">
        <v>2390</v>
      </c>
      <c r="C2461" t="str">
        <f>Table1[[#This Row],[League]]&amp;Table1[[#This Row],[Team]]</f>
        <v>$150 Draft Champions Mar 06 1:00 pm Lg.3840Jedi.23</v>
      </c>
      <c r="D2461">
        <f>16-INDEX(STANDINGS_BA[],MATCH(Table1[[#This Row],[COMBINED]],STANDINGS_BA[COMBINED],0),COLUMN(STANDINGS_BA[PLACE IN LEAGUE]))</f>
        <v>12</v>
      </c>
      <c r="E2461">
        <f>16-INDEX(STANDINGS_R[],MATCH(Table1[[#This Row],[COMBINED]],STANDINGS_R[COMBINED],0),COLUMN(STANDINGS_R[PLACE IN LEAGUE]))</f>
        <v>4</v>
      </c>
      <c r="F2461">
        <f>16-INDEX(STANDINGS_HR[],MATCH(Table1[[#This Row],[COMBINED]],STANDINGS_HR[COMBINED],0),COLUMN(STANDINGS_HR[PLACE IN LEAGUE]))</f>
        <v>14</v>
      </c>
      <c r="G2461">
        <f>16-INDEX(STANDINGS_RBI[],MATCH(Table1[[#This Row],[COMBINED]],STANDINGS_RBI[COMBINED],0),COLUMN(STANDINGS_RBI[PLACE IN LEAGUE]))</f>
        <v>9</v>
      </c>
      <c r="H2461">
        <f>16-INDEX(STANDINGS_SB[],MATCH(Table1[[#This Row],[COMBINED]],STANDINGS_SB[COMBINED],0),COLUMN(STANDINGS_SB[PLACE IN LEAGUE]))</f>
        <v>1</v>
      </c>
      <c r="I2461">
        <f>16-INDEX(STANDINGS_ERA[],MATCH(Table1[[#This Row],[COMBINED]],STANDINGS_ERA[COMBINED],0),COLUMN(STANDINGS_ERA[PLACE IN LEAGUE]))</f>
        <v>4</v>
      </c>
      <c r="J2461">
        <f>16-INDEX(STANDINGS_WHIP[],MATCH(Table1[[#This Row],[COMBINED]],STANDINGS_WHIP[COMBINED],0),COLUMN(STANDINGS_WHIP[PLACE IN LEAGUE]))</f>
        <v>10</v>
      </c>
      <c r="K2461">
        <f>16-INDEX(STANDINGS_W[],MATCH(Table1[[#This Row],[COMBINED]],STANDINGS_W[COMBINED],0),COLUMN(STANDINGS_W[PLACE IN LEAGUE]))</f>
        <v>5</v>
      </c>
      <c r="L2461">
        <f>16-INDEX(STANDINGS_K[],MATCH(Table1[[#This Row],[COMBINED]],STANDINGS_K[COMBINED],0),COLUMN(STANDINGS_K[PLACE IN LEAGUE]))</f>
        <v>5</v>
      </c>
      <c r="M2461">
        <f>16-INDEX(STANDINGS_SV[],MATCH(Table1[[#This Row],[COMBINED]],STANDINGS_SV[COMBINED],0),COLUMN(STANDINGS_SV[PLACE IN LEAGUE]))</f>
        <v>5</v>
      </c>
      <c r="N2461">
        <f>SUM(Table1[[#This Row],[BA]:[SV]])</f>
        <v>69</v>
      </c>
      <c r="O2461">
        <v>11</v>
      </c>
    </row>
    <row r="2462" spans="1:15" x14ac:dyDescent="0.25">
      <c r="A2462" t="s">
        <v>2393</v>
      </c>
      <c r="B2462" t="s">
        <v>2390</v>
      </c>
      <c r="C2462" t="str">
        <f>Table1[[#This Row],[League]]&amp;Table1[[#This Row],[Team]]</f>
        <v>$150 Draft Champions Mar 06 1:00 pm Lg.3840Wooooooooo</v>
      </c>
      <c r="D2462">
        <f>16-INDEX(STANDINGS_BA[],MATCH(Table1[[#This Row],[COMBINED]],STANDINGS_BA[COMBINED],0),COLUMN(STANDINGS_BA[PLACE IN LEAGUE]))</f>
        <v>11</v>
      </c>
      <c r="E2462">
        <f>16-INDEX(STANDINGS_R[],MATCH(Table1[[#This Row],[COMBINED]],STANDINGS_R[COMBINED],0),COLUMN(STANDINGS_R[PLACE IN LEAGUE]))</f>
        <v>6</v>
      </c>
      <c r="F2462">
        <f>16-INDEX(STANDINGS_HR[],MATCH(Table1[[#This Row],[COMBINED]],STANDINGS_HR[COMBINED],0),COLUMN(STANDINGS_HR[PLACE IN LEAGUE]))</f>
        <v>3</v>
      </c>
      <c r="G2462">
        <f>16-INDEX(STANDINGS_RBI[],MATCH(Table1[[#This Row],[COMBINED]],STANDINGS_RBI[COMBINED],0),COLUMN(STANDINGS_RBI[PLACE IN LEAGUE]))</f>
        <v>3</v>
      </c>
      <c r="H2462">
        <f>16-INDEX(STANDINGS_SB[],MATCH(Table1[[#This Row],[COMBINED]],STANDINGS_SB[COMBINED],0),COLUMN(STANDINGS_SB[PLACE IN LEAGUE]))</f>
        <v>8</v>
      </c>
      <c r="I2462">
        <f>16-INDEX(STANDINGS_ERA[],MATCH(Table1[[#This Row],[COMBINED]],STANDINGS_ERA[COMBINED],0),COLUMN(STANDINGS_ERA[PLACE IN LEAGUE]))</f>
        <v>5</v>
      </c>
      <c r="J2462">
        <f>16-INDEX(STANDINGS_WHIP[],MATCH(Table1[[#This Row],[COMBINED]],STANDINGS_WHIP[COMBINED],0),COLUMN(STANDINGS_WHIP[PLACE IN LEAGUE]))</f>
        <v>6</v>
      </c>
      <c r="K2462">
        <f>16-INDEX(STANDINGS_W[],MATCH(Table1[[#This Row],[COMBINED]],STANDINGS_W[COMBINED],0),COLUMN(STANDINGS_W[PLACE IN LEAGUE]))</f>
        <v>1</v>
      </c>
      <c r="L2462">
        <f>16-INDEX(STANDINGS_K[],MATCH(Table1[[#This Row],[COMBINED]],STANDINGS_K[COMBINED],0),COLUMN(STANDINGS_K[PLACE IN LEAGUE]))</f>
        <v>8</v>
      </c>
      <c r="M2462">
        <f>16-INDEX(STANDINGS_SV[],MATCH(Table1[[#This Row],[COMBINED]],STANDINGS_SV[COMBINED],0),COLUMN(STANDINGS_SV[PLACE IN LEAGUE]))</f>
        <v>14</v>
      </c>
      <c r="N2462">
        <f>SUM(Table1[[#This Row],[BA]:[SV]])</f>
        <v>65</v>
      </c>
      <c r="O2462">
        <v>12</v>
      </c>
    </row>
    <row r="2463" spans="1:15" x14ac:dyDescent="0.25">
      <c r="A2463" t="s">
        <v>336</v>
      </c>
      <c r="B2463" t="s">
        <v>2390</v>
      </c>
      <c r="C2463" t="str">
        <f>Table1[[#This Row],[League]]&amp;Table1[[#This Row],[Team]]</f>
        <v>$150 Draft Champions Mar 06 1:00 pm Lg.3840Team Heffernan</v>
      </c>
      <c r="D2463">
        <f>16-INDEX(STANDINGS_BA[],MATCH(Table1[[#This Row],[COMBINED]],STANDINGS_BA[COMBINED],0),COLUMN(STANDINGS_BA[PLACE IN LEAGUE]))</f>
        <v>6</v>
      </c>
      <c r="E2463">
        <f>16-INDEX(STANDINGS_R[],MATCH(Table1[[#This Row],[COMBINED]],STANDINGS_R[COMBINED],0),COLUMN(STANDINGS_R[PLACE IN LEAGUE]))</f>
        <v>5</v>
      </c>
      <c r="F2463">
        <f>16-INDEX(STANDINGS_HR[],MATCH(Table1[[#This Row],[COMBINED]],STANDINGS_HR[COMBINED],0),COLUMN(STANDINGS_HR[PLACE IN LEAGUE]))</f>
        <v>10</v>
      </c>
      <c r="G2463">
        <f>16-INDEX(STANDINGS_RBI[],MATCH(Table1[[#This Row],[COMBINED]],STANDINGS_RBI[COMBINED],0),COLUMN(STANDINGS_RBI[PLACE IN LEAGUE]))</f>
        <v>8</v>
      </c>
      <c r="H2463">
        <f>16-INDEX(STANDINGS_SB[],MATCH(Table1[[#This Row],[COMBINED]],STANDINGS_SB[COMBINED],0),COLUMN(STANDINGS_SB[PLACE IN LEAGUE]))</f>
        <v>3</v>
      </c>
      <c r="I2463">
        <f>16-INDEX(STANDINGS_ERA[],MATCH(Table1[[#This Row],[COMBINED]],STANDINGS_ERA[COMBINED],0),COLUMN(STANDINGS_ERA[PLACE IN LEAGUE]))</f>
        <v>3</v>
      </c>
      <c r="J2463">
        <f>16-INDEX(STANDINGS_WHIP[],MATCH(Table1[[#This Row],[COMBINED]],STANDINGS_WHIP[COMBINED],0),COLUMN(STANDINGS_WHIP[PLACE IN LEAGUE]))</f>
        <v>3</v>
      </c>
      <c r="K2463">
        <f>16-INDEX(STANDINGS_W[],MATCH(Table1[[#This Row],[COMBINED]],STANDINGS_W[COMBINED],0),COLUMN(STANDINGS_W[PLACE IN LEAGUE]))</f>
        <v>4</v>
      </c>
      <c r="L2463">
        <f>16-INDEX(STANDINGS_K[],MATCH(Table1[[#This Row],[COMBINED]],STANDINGS_K[COMBINED],0),COLUMN(STANDINGS_K[PLACE IN LEAGUE]))</f>
        <v>1</v>
      </c>
      <c r="M2463">
        <f>16-INDEX(STANDINGS_SV[],MATCH(Table1[[#This Row],[COMBINED]],STANDINGS_SV[COMBINED],0),COLUMN(STANDINGS_SV[PLACE IN LEAGUE]))</f>
        <v>10</v>
      </c>
      <c r="N2463">
        <f>SUM(Table1[[#This Row],[BA]:[SV]])</f>
        <v>53</v>
      </c>
      <c r="O2463">
        <v>13</v>
      </c>
    </row>
    <row r="2464" spans="1:15" x14ac:dyDescent="0.25">
      <c r="A2464" t="s">
        <v>2396</v>
      </c>
      <c r="B2464" t="s">
        <v>2390</v>
      </c>
      <c r="C2464" t="str">
        <f>Table1[[#This Row],[League]]&amp;Table1[[#This Row],[Team]]</f>
        <v>$150 Draft Champions Mar 06 1:00 pm Lg.3840It's all about that BASE</v>
      </c>
      <c r="D2464">
        <f>16-INDEX(STANDINGS_BA[],MATCH(Table1[[#This Row],[COMBINED]],STANDINGS_BA[COMBINED],0),COLUMN(STANDINGS_BA[PLACE IN LEAGUE]))</f>
        <v>8</v>
      </c>
      <c r="E2464">
        <f>16-INDEX(STANDINGS_R[],MATCH(Table1[[#This Row],[COMBINED]],STANDINGS_R[COMBINED],0),COLUMN(STANDINGS_R[PLACE IN LEAGUE]))</f>
        <v>1</v>
      </c>
      <c r="F2464">
        <f>16-INDEX(STANDINGS_HR[],MATCH(Table1[[#This Row],[COMBINED]],STANDINGS_HR[COMBINED],0),COLUMN(STANDINGS_HR[PLACE IN LEAGUE]))</f>
        <v>1</v>
      </c>
      <c r="G2464">
        <f>16-INDEX(STANDINGS_RBI[],MATCH(Table1[[#This Row],[COMBINED]],STANDINGS_RBI[COMBINED],0),COLUMN(STANDINGS_RBI[PLACE IN LEAGUE]))</f>
        <v>2</v>
      </c>
      <c r="H2464">
        <f>16-INDEX(STANDINGS_SB[],MATCH(Table1[[#This Row],[COMBINED]],STANDINGS_SB[COMBINED],0),COLUMN(STANDINGS_SB[PLACE IN LEAGUE]))</f>
        <v>9</v>
      </c>
      <c r="I2464">
        <f>16-INDEX(STANDINGS_ERA[],MATCH(Table1[[#This Row],[COMBINED]],STANDINGS_ERA[COMBINED],0),COLUMN(STANDINGS_ERA[PLACE IN LEAGUE]))</f>
        <v>2</v>
      </c>
      <c r="J2464">
        <f>16-INDEX(STANDINGS_WHIP[],MATCH(Table1[[#This Row],[COMBINED]],STANDINGS_WHIP[COMBINED],0),COLUMN(STANDINGS_WHIP[PLACE IN LEAGUE]))</f>
        <v>1</v>
      </c>
      <c r="K2464">
        <f>16-INDEX(STANDINGS_W[],MATCH(Table1[[#This Row],[COMBINED]],STANDINGS_W[COMBINED],0),COLUMN(STANDINGS_W[PLACE IN LEAGUE]))</f>
        <v>3</v>
      </c>
      <c r="L2464">
        <f>16-INDEX(STANDINGS_K[],MATCH(Table1[[#This Row],[COMBINED]],STANDINGS_K[COMBINED],0),COLUMN(STANDINGS_K[PLACE IN LEAGUE]))</f>
        <v>7</v>
      </c>
      <c r="M2464">
        <f>16-INDEX(STANDINGS_SV[],MATCH(Table1[[#This Row],[COMBINED]],STANDINGS_SV[COMBINED],0),COLUMN(STANDINGS_SV[PLACE IN LEAGUE]))</f>
        <v>13</v>
      </c>
      <c r="N2464">
        <f>SUM(Table1[[#This Row],[BA]:[SV]])</f>
        <v>47</v>
      </c>
      <c r="O2464">
        <v>14</v>
      </c>
    </row>
    <row r="2465" spans="1:15" x14ac:dyDescent="0.25">
      <c r="A2465" t="s">
        <v>2399</v>
      </c>
      <c r="B2465" t="s">
        <v>2390</v>
      </c>
      <c r="C2465" t="str">
        <f>Table1[[#This Row],[League]]&amp;Table1[[#This Row],[Team]]</f>
        <v>$150 Draft Champions Mar 06 1:00 pm Lg.3840Crazy 88's</v>
      </c>
      <c r="D2465">
        <f>16-INDEX(STANDINGS_BA[],MATCH(Table1[[#This Row],[COMBINED]],STANDINGS_BA[COMBINED],0),COLUMN(STANDINGS_BA[PLACE IN LEAGUE]))</f>
        <v>2</v>
      </c>
      <c r="E2465">
        <f>16-INDEX(STANDINGS_R[],MATCH(Table1[[#This Row],[COMBINED]],STANDINGS_R[COMBINED],0),COLUMN(STANDINGS_R[PLACE IN LEAGUE]))</f>
        <v>3</v>
      </c>
      <c r="F2465">
        <f>16-INDEX(STANDINGS_HR[],MATCH(Table1[[#This Row],[COMBINED]],STANDINGS_HR[COMBINED],0),COLUMN(STANDINGS_HR[PLACE IN LEAGUE]))</f>
        <v>5</v>
      </c>
      <c r="G2465">
        <f>16-INDEX(STANDINGS_RBI[],MATCH(Table1[[#This Row],[COMBINED]],STANDINGS_RBI[COMBINED],0),COLUMN(STANDINGS_RBI[PLACE IN LEAGUE]))</f>
        <v>5</v>
      </c>
      <c r="H2465">
        <f>16-INDEX(STANDINGS_SB[],MATCH(Table1[[#This Row],[COMBINED]],STANDINGS_SB[COMBINED],0),COLUMN(STANDINGS_SB[PLACE IN LEAGUE]))</f>
        <v>10</v>
      </c>
      <c r="I2465">
        <f>16-INDEX(STANDINGS_ERA[],MATCH(Table1[[#This Row],[COMBINED]],STANDINGS_ERA[COMBINED],0),COLUMN(STANDINGS_ERA[PLACE IN LEAGUE]))</f>
        <v>1</v>
      </c>
      <c r="J2465">
        <f>16-INDEX(STANDINGS_WHIP[],MATCH(Table1[[#This Row],[COMBINED]],STANDINGS_WHIP[COMBINED],0),COLUMN(STANDINGS_WHIP[PLACE IN LEAGUE]))</f>
        <v>2</v>
      </c>
      <c r="K2465">
        <f>16-INDEX(STANDINGS_W[],MATCH(Table1[[#This Row],[COMBINED]],STANDINGS_W[COMBINED],0),COLUMN(STANDINGS_W[PLACE IN LEAGUE]))</f>
        <v>2</v>
      </c>
      <c r="L2465">
        <f>16-INDEX(STANDINGS_K[],MATCH(Table1[[#This Row],[COMBINED]],STANDINGS_K[COMBINED],0),COLUMN(STANDINGS_K[PLACE IN LEAGUE]))</f>
        <v>3</v>
      </c>
      <c r="M2465">
        <f>16-INDEX(STANDINGS_SV[],MATCH(Table1[[#This Row],[COMBINED]],STANDINGS_SV[COMBINED],0),COLUMN(STANDINGS_SV[PLACE IN LEAGUE]))</f>
        <v>9</v>
      </c>
      <c r="N2465">
        <f>SUM(Table1[[#This Row],[BA]:[SV]])</f>
        <v>42</v>
      </c>
      <c r="O2465">
        <v>15</v>
      </c>
    </row>
    <row r="2466" spans="1:15" x14ac:dyDescent="0.25">
      <c r="A2466" t="s">
        <v>2404</v>
      </c>
      <c r="B2466" t="s">
        <v>2401</v>
      </c>
      <c r="C2466" t="str">
        <f>Table1[[#This Row],[League]]&amp;Table1[[#This Row],[Team]]</f>
        <v>$150 Draft Champions Mar 07 1:00 pm Lg.3847Elmore James</v>
      </c>
      <c r="D2466">
        <f>16-INDEX(STANDINGS_BA[],MATCH(Table1[[#This Row],[COMBINED]],STANDINGS_BA[COMBINED],0),COLUMN(STANDINGS_BA[PLACE IN LEAGUE]))</f>
        <v>12</v>
      </c>
      <c r="E2466">
        <f>16-INDEX(STANDINGS_R[],MATCH(Table1[[#This Row],[COMBINED]],STANDINGS_R[COMBINED],0),COLUMN(STANDINGS_R[PLACE IN LEAGUE]))</f>
        <v>10</v>
      </c>
      <c r="F2466">
        <f>16-INDEX(STANDINGS_HR[],MATCH(Table1[[#This Row],[COMBINED]],STANDINGS_HR[COMBINED],0),COLUMN(STANDINGS_HR[PLACE IN LEAGUE]))</f>
        <v>9</v>
      </c>
      <c r="G2466">
        <f>16-INDEX(STANDINGS_RBI[],MATCH(Table1[[#This Row],[COMBINED]],STANDINGS_RBI[COMBINED],0),COLUMN(STANDINGS_RBI[PLACE IN LEAGUE]))</f>
        <v>13</v>
      </c>
      <c r="H2466">
        <f>16-INDEX(STANDINGS_SB[],MATCH(Table1[[#This Row],[COMBINED]],STANDINGS_SB[COMBINED],0),COLUMN(STANDINGS_SB[PLACE IN LEAGUE]))</f>
        <v>11</v>
      </c>
      <c r="I2466">
        <f>16-INDEX(STANDINGS_ERA[],MATCH(Table1[[#This Row],[COMBINED]],STANDINGS_ERA[COMBINED],0),COLUMN(STANDINGS_ERA[PLACE IN LEAGUE]))</f>
        <v>15</v>
      </c>
      <c r="J2466">
        <f>16-INDEX(STANDINGS_WHIP[],MATCH(Table1[[#This Row],[COMBINED]],STANDINGS_WHIP[COMBINED],0),COLUMN(STANDINGS_WHIP[PLACE IN LEAGUE]))</f>
        <v>15</v>
      </c>
      <c r="K2466">
        <f>16-INDEX(STANDINGS_W[],MATCH(Table1[[#This Row],[COMBINED]],STANDINGS_W[COMBINED],0),COLUMN(STANDINGS_W[PLACE IN LEAGUE]))</f>
        <v>7</v>
      </c>
      <c r="L2466">
        <f>16-INDEX(STANDINGS_K[],MATCH(Table1[[#This Row],[COMBINED]],STANDINGS_K[COMBINED],0),COLUMN(STANDINGS_K[PLACE IN LEAGUE]))</f>
        <v>14</v>
      </c>
      <c r="M2466">
        <f>16-INDEX(STANDINGS_SV[],MATCH(Table1[[#This Row],[COMBINED]],STANDINGS_SV[COMBINED],0),COLUMN(STANDINGS_SV[PLACE IN LEAGUE]))</f>
        <v>15</v>
      </c>
      <c r="N2466">
        <f>SUM(Table1[[#This Row],[BA]:[SV]])</f>
        <v>121</v>
      </c>
      <c r="O2466">
        <v>1</v>
      </c>
    </row>
    <row r="2467" spans="1:15" x14ac:dyDescent="0.25">
      <c r="A2467" t="s">
        <v>2403</v>
      </c>
      <c r="B2467" t="s">
        <v>2401</v>
      </c>
      <c r="C2467" t="str">
        <f>Table1[[#This Row],[League]]&amp;Table1[[#This Row],[Team]]</f>
        <v>$150 Draft Champions Mar 07 1:00 pm Lg.3847tulogit2quit</v>
      </c>
      <c r="D2467">
        <f>16-INDEX(STANDINGS_BA[],MATCH(Table1[[#This Row],[COMBINED]],STANDINGS_BA[COMBINED],0),COLUMN(STANDINGS_BA[PLACE IN LEAGUE]))</f>
        <v>13</v>
      </c>
      <c r="E2467">
        <f>16-INDEX(STANDINGS_R[],MATCH(Table1[[#This Row],[COMBINED]],STANDINGS_R[COMBINED],0),COLUMN(STANDINGS_R[PLACE IN LEAGUE]))</f>
        <v>15</v>
      </c>
      <c r="F2467">
        <f>16-INDEX(STANDINGS_HR[],MATCH(Table1[[#This Row],[COMBINED]],STANDINGS_HR[COMBINED],0),COLUMN(STANDINGS_HR[PLACE IN LEAGUE]))</f>
        <v>11</v>
      </c>
      <c r="G2467">
        <f>16-INDEX(STANDINGS_RBI[],MATCH(Table1[[#This Row],[COMBINED]],STANDINGS_RBI[COMBINED],0),COLUMN(STANDINGS_RBI[PLACE IN LEAGUE]))</f>
        <v>8</v>
      </c>
      <c r="H2467">
        <f>16-INDEX(STANDINGS_SB[],MATCH(Table1[[#This Row],[COMBINED]],STANDINGS_SB[COMBINED],0),COLUMN(STANDINGS_SB[PLACE IN LEAGUE]))</f>
        <v>7</v>
      </c>
      <c r="I2467">
        <f>16-INDEX(STANDINGS_ERA[],MATCH(Table1[[#This Row],[COMBINED]],STANDINGS_ERA[COMBINED],0),COLUMN(STANDINGS_ERA[PLACE IN LEAGUE]))</f>
        <v>7</v>
      </c>
      <c r="J2467">
        <f>16-INDEX(STANDINGS_WHIP[],MATCH(Table1[[#This Row],[COMBINED]],STANDINGS_WHIP[COMBINED],0),COLUMN(STANDINGS_WHIP[PLACE IN LEAGUE]))</f>
        <v>10</v>
      </c>
      <c r="K2467">
        <f>16-INDEX(STANDINGS_W[],MATCH(Table1[[#This Row],[COMBINED]],STANDINGS_W[COMBINED],0),COLUMN(STANDINGS_W[PLACE IN LEAGUE]))</f>
        <v>10</v>
      </c>
      <c r="L2467">
        <f>16-INDEX(STANDINGS_K[],MATCH(Table1[[#This Row],[COMBINED]],STANDINGS_K[COMBINED],0),COLUMN(STANDINGS_K[PLACE IN LEAGUE]))</f>
        <v>11</v>
      </c>
      <c r="M2467">
        <f>16-INDEX(STANDINGS_SV[],MATCH(Table1[[#This Row],[COMBINED]],STANDINGS_SV[COMBINED],0),COLUMN(STANDINGS_SV[PLACE IN LEAGUE]))</f>
        <v>12</v>
      </c>
      <c r="N2467">
        <f>SUM(Table1[[#This Row],[BA]:[SV]])</f>
        <v>104</v>
      </c>
      <c r="O2467">
        <v>2</v>
      </c>
    </row>
    <row r="2468" spans="1:15" x14ac:dyDescent="0.25">
      <c r="A2468" t="s">
        <v>496</v>
      </c>
      <c r="B2468" t="s">
        <v>2401</v>
      </c>
      <c r="C2468" t="str">
        <f>Table1[[#This Row],[League]]&amp;Table1[[#This Row],[Team]]</f>
        <v>$150 Draft Champions Mar 07 1:00 pm Lg.3847Team Palmer</v>
      </c>
      <c r="D2468">
        <f>16-INDEX(STANDINGS_BA[],MATCH(Table1[[#This Row],[COMBINED]],STANDINGS_BA[COMBINED],0),COLUMN(STANDINGS_BA[PLACE IN LEAGUE]))</f>
        <v>8</v>
      </c>
      <c r="E2468">
        <f>16-INDEX(STANDINGS_R[],MATCH(Table1[[#This Row],[COMBINED]],STANDINGS_R[COMBINED],0),COLUMN(STANDINGS_R[PLACE IN LEAGUE]))</f>
        <v>9</v>
      </c>
      <c r="F2468">
        <f>16-INDEX(STANDINGS_HR[],MATCH(Table1[[#This Row],[COMBINED]],STANDINGS_HR[COMBINED],0),COLUMN(STANDINGS_HR[PLACE IN LEAGUE]))</f>
        <v>12</v>
      </c>
      <c r="G2468">
        <f>16-INDEX(STANDINGS_RBI[],MATCH(Table1[[#This Row],[COMBINED]],STANDINGS_RBI[COMBINED],0),COLUMN(STANDINGS_RBI[PLACE IN LEAGUE]))</f>
        <v>14</v>
      </c>
      <c r="H2468">
        <f>16-INDEX(STANDINGS_SB[],MATCH(Table1[[#This Row],[COMBINED]],STANDINGS_SB[COMBINED],0),COLUMN(STANDINGS_SB[PLACE IN LEAGUE]))</f>
        <v>6</v>
      </c>
      <c r="I2468">
        <f>16-INDEX(STANDINGS_ERA[],MATCH(Table1[[#This Row],[COMBINED]],STANDINGS_ERA[COMBINED],0),COLUMN(STANDINGS_ERA[PLACE IN LEAGUE]))</f>
        <v>8</v>
      </c>
      <c r="J2468">
        <f>16-INDEX(STANDINGS_WHIP[],MATCH(Table1[[#This Row],[COMBINED]],STANDINGS_WHIP[COMBINED],0),COLUMN(STANDINGS_WHIP[PLACE IN LEAGUE]))</f>
        <v>11</v>
      </c>
      <c r="K2468">
        <f>16-INDEX(STANDINGS_W[],MATCH(Table1[[#This Row],[COMBINED]],STANDINGS_W[COMBINED],0),COLUMN(STANDINGS_W[PLACE IN LEAGUE]))</f>
        <v>11</v>
      </c>
      <c r="L2468">
        <f>16-INDEX(STANDINGS_K[],MATCH(Table1[[#This Row],[COMBINED]],STANDINGS_K[COMBINED],0),COLUMN(STANDINGS_K[PLACE IN LEAGUE]))</f>
        <v>15</v>
      </c>
      <c r="M2468">
        <f>16-INDEX(STANDINGS_SV[],MATCH(Table1[[#This Row],[COMBINED]],STANDINGS_SV[COMBINED],0),COLUMN(STANDINGS_SV[PLACE IN LEAGUE]))</f>
        <v>8</v>
      </c>
      <c r="N2468">
        <f>SUM(Table1[[#This Row],[BA]:[SV]])</f>
        <v>102</v>
      </c>
      <c r="O2468">
        <v>3</v>
      </c>
    </row>
    <row r="2469" spans="1:15" x14ac:dyDescent="0.25">
      <c r="A2469" t="s">
        <v>2405</v>
      </c>
      <c r="B2469" t="s">
        <v>2401</v>
      </c>
      <c r="C2469" t="str">
        <f>Table1[[#This Row],[League]]&amp;Table1[[#This Row],[Team]]</f>
        <v>$150 Draft Champions Mar 07 1:00 pm Lg.3847EnthusiasmUnknown2Mankind</v>
      </c>
      <c r="D2469">
        <f>16-INDEX(STANDINGS_BA[],MATCH(Table1[[#This Row],[COMBINED]],STANDINGS_BA[COMBINED],0),COLUMN(STANDINGS_BA[PLACE IN LEAGUE]))</f>
        <v>11</v>
      </c>
      <c r="E2469">
        <f>16-INDEX(STANDINGS_R[],MATCH(Table1[[#This Row],[COMBINED]],STANDINGS_R[COMBINED],0),COLUMN(STANDINGS_R[PLACE IN LEAGUE]))</f>
        <v>14</v>
      </c>
      <c r="F2469">
        <f>16-INDEX(STANDINGS_HR[],MATCH(Table1[[#This Row],[COMBINED]],STANDINGS_HR[COMBINED],0),COLUMN(STANDINGS_HR[PLACE IN LEAGUE]))</f>
        <v>8</v>
      </c>
      <c r="G2469">
        <f>16-INDEX(STANDINGS_RBI[],MATCH(Table1[[#This Row],[COMBINED]],STANDINGS_RBI[COMBINED],0),COLUMN(STANDINGS_RBI[PLACE IN LEAGUE]))</f>
        <v>7</v>
      </c>
      <c r="H2469">
        <f>16-INDEX(STANDINGS_SB[],MATCH(Table1[[#This Row],[COMBINED]],STANDINGS_SB[COMBINED],0),COLUMN(STANDINGS_SB[PLACE IN LEAGUE]))</f>
        <v>3</v>
      </c>
      <c r="I2469">
        <f>16-INDEX(STANDINGS_ERA[],MATCH(Table1[[#This Row],[COMBINED]],STANDINGS_ERA[COMBINED],0),COLUMN(STANDINGS_ERA[PLACE IN LEAGUE]))</f>
        <v>9</v>
      </c>
      <c r="J2469">
        <f>16-INDEX(STANDINGS_WHIP[],MATCH(Table1[[#This Row],[COMBINED]],STANDINGS_WHIP[COMBINED],0),COLUMN(STANDINGS_WHIP[PLACE IN LEAGUE]))</f>
        <v>9</v>
      </c>
      <c r="K2469">
        <f>16-INDEX(STANDINGS_W[],MATCH(Table1[[#This Row],[COMBINED]],STANDINGS_W[COMBINED],0),COLUMN(STANDINGS_W[PLACE IN LEAGUE]))</f>
        <v>15</v>
      </c>
      <c r="L2469">
        <f>16-INDEX(STANDINGS_K[],MATCH(Table1[[#This Row],[COMBINED]],STANDINGS_K[COMBINED],0),COLUMN(STANDINGS_K[PLACE IN LEAGUE]))</f>
        <v>13</v>
      </c>
      <c r="M2469">
        <f>16-INDEX(STANDINGS_SV[],MATCH(Table1[[#This Row],[COMBINED]],STANDINGS_SV[COMBINED],0),COLUMN(STANDINGS_SV[PLACE IN LEAGUE]))</f>
        <v>9</v>
      </c>
      <c r="N2469">
        <f>SUM(Table1[[#This Row],[BA]:[SV]])</f>
        <v>98</v>
      </c>
      <c r="O2469">
        <v>4</v>
      </c>
    </row>
    <row r="2470" spans="1:15" x14ac:dyDescent="0.25">
      <c r="A2470" t="s">
        <v>2402</v>
      </c>
      <c r="B2470" t="s">
        <v>2401</v>
      </c>
      <c r="C2470" t="str">
        <f>Table1[[#This Row],[League]]&amp;Table1[[#This Row],[Team]]</f>
        <v>$150 Draft Champions Mar 07 1:00 pm Lg.3847Chicks dig the long ball</v>
      </c>
      <c r="D2470">
        <f>16-INDEX(STANDINGS_BA[],MATCH(Table1[[#This Row],[COMBINED]],STANDINGS_BA[COMBINED],0),COLUMN(STANDINGS_BA[PLACE IN LEAGUE]))</f>
        <v>14</v>
      </c>
      <c r="E2470">
        <f>16-INDEX(STANDINGS_R[],MATCH(Table1[[#This Row],[COMBINED]],STANDINGS_R[COMBINED],0),COLUMN(STANDINGS_R[PLACE IN LEAGUE]))</f>
        <v>7</v>
      </c>
      <c r="F2470">
        <f>16-INDEX(STANDINGS_HR[],MATCH(Table1[[#This Row],[COMBINED]],STANDINGS_HR[COMBINED],0),COLUMN(STANDINGS_HR[PLACE IN LEAGUE]))</f>
        <v>6</v>
      </c>
      <c r="G2470">
        <f>16-INDEX(STANDINGS_RBI[],MATCH(Table1[[#This Row],[COMBINED]],STANDINGS_RBI[COMBINED],0),COLUMN(STANDINGS_RBI[PLACE IN LEAGUE]))</f>
        <v>9</v>
      </c>
      <c r="H2470">
        <f>16-INDEX(STANDINGS_SB[],MATCH(Table1[[#This Row],[COMBINED]],STANDINGS_SB[COMBINED],0),COLUMN(STANDINGS_SB[PLACE IN LEAGUE]))</f>
        <v>9</v>
      </c>
      <c r="I2470">
        <f>16-INDEX(STANDINGS_ERA[],MATCH(Table1[[#This Row],[COMBINED]],STANDINGS_ERA[COMBINED],0),COLUMN(STANDINGS_ERA[PLACE IN LEAGUE]))</f>
        <v>13</v>
      </c>
      <c r="J2470">
        <f>16-INDEX(STANDINGS_WHIP[],MATCH(Table1[[#This Row],[COMBINED]],STANDINGS_WHIP[COMBINED],0),COLUMN(STANDINGS_WHIP[PLACE IN LEAGUE]))</f>
        <v>12</v>
      </c>
      <c r="K2470">
        <f>16-INDEX(STANDINGS_W[],MATCH(Table1[[#This Row],[COMBINED]],STANDINGS_W[COMBINED],0),COLUMN(STANDINGS_W[PLACE IN LEAGUE]))</f>
        <v>8</v>
      </c>
      <c r="L2470">
        <f>16-INDEX(STANDINGS_K[],MATCH(Table1[[#This Row],[COMBINED]],STANDINGS_K[COMBINED],0),COLUMN(STANDINGS_K[PLACE IN LEAGUE]))</f>
        <v>3</v>
      </c>
      <c r="M2470">
        <f>16-INDEX(STANDINGS_SV[],MATCH(Table1[[#This Row],[COMBINED]],STANDINGS_SV[COMBINED],0),COLUMN(STANDINGS_SV[PLACE IN LEAGUE]))</f>
        <v>14</v>
      </c>
      <c r="N2470">
        <f>SUM(Table1[[#This Row],[BA]:[SV]])</f>
        <v>95</v>
      </c>
      <c r="O2470">
        <v>5</v>
      </c>
    </row>
    <row r="2471" spans="1:15" x14ac:dyDescent="0.25">
      <c r="A2471" t="s">
        <v>2400</v>
      </c>
      <c r="B2471" t="s">
        <v>2401</v>
      </c>
      <c r="C2471" t="str">
        <f>Table1[[#This Row],[League]]&amp;Table1[[#This Row],[Team]]</f>
        <v>$150 Draft Champions Mar 07 1:00 pm Lg.3847Team Turner</v>
      </c>
      <c r="D2471">
        <f>16-INDEX(STANDINGS_BA[],MATCH(Table1[[#This Row],[COMBINED]],STANDINGS_BA[COMBINED],0),COLUMN(STANDINGS_BA[PLACE IN LEAGUE]))</f>
        <v>15</v>
      </c>
      <c r="E2471">
        <f>16-INDEX(STANDINGS_R[],MATCH(Table1[[#This Row],[COMBINED]],STANDINGS_R[COMBINED],0),COLUMN(STANDINGS_R[PLACE IN LEAGUE]))</f>
        <v>12</v>
      </c>
      <c r="F2471">
        <f>16-INDEX(STANDINGS_HR[],MATCH(Table1[[#This Row],[COMBINED]],STANDINGS_HR[COMBINED],0),COLUMN(STANDINGS_HR[PLACE IN LEAGUE]))</f>
        <v>2</v>
      </c>
      <c r="G2471">
        <f>16-INDEX(STANDINGS_RBI[],MATCH(Table1[[#This Row],[COMBINED]],STANDINGS_RBI[COMBINED],0),COLUMN(STANDINGS_RBI[PLACE IN LEAGUE]))</f>
        <v>10</v>
      </c>
      <c r="H2471">
        <f>16-INDEX(STANDINGS_SB[],MATCH(Table1[[#This Row],[COMBINED]],STANDINGS_SB[COMBINED],0),COLUMN(STANDINGS_SB[PLACE IN LEAGUE]))</f>
        <v>10</v>
      </c>
      <c r="I2471">
        <f>16-INDEX(STANDINGS_ERA[],MATCH(Table1[[#This Row],[COMBINED]],STANDINGS_ERA[COMBINED],0),COLUMN(STANDINGS_ERA[PLACE IN LEAGUE]))</f>
        <v>6</v>
      </c>
      <c r="J2471">
        <f>16-INDEX(STANDINGS_WHIP[],MATCH(Table1[[#This Row],[COMBINED]],STANDINGS_WHIP[COMBINED],0),COLUMN(STANDINGS_WHIP[PLACE IN LEAGUE]))</f>
        <v>5</v>
      </c>
      <c r="K2471">
        <f>16-INDEX(STANDINGS_W[],MATCH(Table1[[#This Row],[COMBINED]],STANDINGS_W[COMBINED],0),COLUMN(STANDINGS_W[PLACE IN LEAGUE]))</f>
        <v>12</v>
      </c>
      <c r="L2471">
        <f>16-INDEX(STANDINGS_K[],MATCH(Table1[[#This Row],[COMBINED]],STANDINGS_K[COMBINED],0),COLUMN(STANDINGS_K[PLACE IN LEAGUE]))</f>
        <v>8</v>
      </c>
      <c r="M2471">
        <f>16-INDEX(STANDINGS_SV[],MATCH(Table1[[#This Row],[COMBINED]],STANDINGS_SV[COMBINED],0),COLUMN(STANDINGS_SV[PLACE IN LEAGUE]))</f>
        <v>6</v>
      </c>
      <c r="N2471">
        <f>SUM(Table1[[#This Row],[BA]:[SV]])</f>
        <v>86</v>
      </c>
      <c r="O2471">
        <v>6</v>
      </c>
    </row>
    <row r="2472" spans="1:15" x14ac:dyDescent="0.25">
      <c r="A2472" t="s">
        <v>2408</v>
      </c>
      <c r="B2472" t="s">
        <v>2401</v>
      </c>
      <c r="C2472" t="str">
        <f>Table1[[#This Row],[League]]&amp;Table1[[#This Row],[Team]]</f>
        <v>$150 Draft Champions Mar 07 1:00 pm Lg.3847smackers X</v>
      </c>
      <c r="D2472">
        <f>16-INDEX(STANDINGS_BA[],MATCH(Table1[[#This Row],[COMBINED]],STANDINGS_BA[COMBINED],0),COLUMN(STANDINGS_BA[PLACE IN LEAGUE]))</f>
        <v>3</v>
      </c>
      <c r="E2472">
        <f>16-INDEX(STANDINGS_R[],MATCH(Table1[[#This Row],[COMBINED]],STANDINGS_R[COMBINED],0),COLUMN(STANDINGS_R[PLACE IN LEAGUE]))</f>
        <v>3</v>
      </c>
      <c r="F2472">
        <f>16-INDEX(STANDINGS_HR[],MATCH(Table1[[#This Row],[COMBINED]],STANDINGS_HR[COMBINED],0),COLUMN(STANDINGS_HR[PLACE IN LEAGUE]))</f>
        <v>10</v>
      </c>
      <c r="G2472">
        <f>16-INDEX(STANDINGS_RBI[],MATCH(Table1[[#This Row],[COMBINED]],STANDINGS_RBI[COMBINED],0),COLUMN(STANDINGS_RBI[PLACE IN LEAGUE]))</f>
        <v>5</v>
      </c>
      <c r="H2472">
        <f>16-INDEX(STANDINGS_SB[],MATCH(Table1[[#This Row],[COMBINED]],STANDINGS_SB[COMBINED],0),COLUMN(STANDINGS_SB[PLACE IN LEAGUE]))</f>
        <v>4</v>
      </c>
      <c r="I2472">
        <f>16-INDEX(STANDINGS_ERA[],MATCH(Table1[[#This Row],[COMBINED]],STANDINGS_ERA[COMBINED],0),COLUMN(STANDINGS_ERA[PLACE IN LEAGUE]))</f>
        <v>10</v>
      </c>
      <c r="J2472">
        <f>16-INDEX(STANDINGS_WHIP[],MATCH(Table1[[#This Row],[COMBINED]],STANDINGS_WHIP[COMBINED],0),COLUMN(STANDINGS_WHIP[PLACE IN LEAGUE]))</f>
        <v>13</v>
      </c>
      <c r="K2472">
        <f>16-INDEX(STANDINGS_W[],MATCH(Table1[[#This Row],[COMBINED]],STANDINGS_W[COMBINED],0),COLUMN(STANDINGS_W[PLACE IN LEAGUE]))</f>
        <v>9</v>
      </c>
      <c r="L2472">
        <f>16-INDEX(STANDINGS_K[],MATCH(Table1[[#This Row],[COMBINED]],STANDINGS_K[COMBINED],0),COLUMN(STANDINGS_K[PLACE IN LEAGUE]))</f>
        <v>12</v>
      </c>
      <c r="M2472">
        <f>16-INDEX(STANDINGS_SV[],MATCH(Table1[[#This Row],[COMBINED]],STANDINGS_SV[COMBINED],0),COLUMN(STANDINGS_SV[PLACE IN LEAGUE]))</f>
        <v>13</v>
      </c>
      <c r="N2472">
        <f>SUM(Table1[[#This Row],[BA]:[SV]])</f>
        <v>82</v>
      </c>
      <c r="O2472">
        <v>7</v>
      </c>
    </row>
    <row r="2473" spans="1:15" x14ac:dyDescent="0.25">
      <c r="A2473" t="s">
        <v>2409</v>
      </c>
      <c r="B2473" t="s">
        <v>2401</v>
      </c>
      <c r="C2473" t="str">
        <f>Table1[[#This Row],[League]]&amp;Table1[[#This Row],[Team]]</f>
        <v>$150 Draft Champions Mar 07 1:00 pm Lg.3847Z Rays</v>
      </c>
      <c r="D2473">
        <f>16-INDEX(STANDINGS_BA[],MATCH(Table1[[#This Row],[COMBINED]],STANDINGS_BA[COMBINED],0),COLUMN(STANDINGS_BA[PLACE IN LEAGUE]))</f>
        <v>2</v>
      </c>
      <c r="E2473">
        <f>16-INDEX(STANDINGS_R[],MATCH(Table1[[#This Row],[COMBINED]],STANDINGS_R[COMBINED],0),COLUMN(STANDINGS_R[PLACE IN LEAGUE]))</f>
        <v>11</v>
      </c>
      <c r="F2473">
        <f>16-INDEX(STANDINGS_HR[],MATCH(Table1[[#This Row],[COMBINED]],STANDINGS_HR[COMBINED],0),COLUMN(STANDINGS_HR[PLACE IN LEAGUE]))</f>
        <v>15</v>
      </c>
      <c r="G2473">
        <f>16-INDEX(STANDINGS_RBI[],MATCH(Table1[[#This Row],[COMBINED]],STANDINGS_RBI[COMBINED],0),COLUMN(STANDINGS_RBI[PLACE IN LEAGUE]))</f>
        <v>12</v>
      </c>
      <c r="H2473">
        <f>16-INDEX(STANDINGS_SB[],MATCH(Table1[[#This Row],[COMBINED]],STANDINGS_SB[COMBINED],0),COLUMN(STANDINGS_SB[PLACE IN LEAGUE]))</f>
        <v>13</v>
      </c>
      <c r="I2473">
        <f>16-INDEX(STANDINGS_ERA[],MATCH(Table1[[#This Row],[COMBINED]],STANDINGS_ERA[COMBINED],0),COLUMN(STANDINGS_ERA[PLACE IN LEAGUE]))</f>
        <v>5</v>
      </c>
      <c r="J2473">
        <f>16-INDEX(STANDINGS_WHIP[],MATCH(Table1[[#This Row],[COMBINED]],STANDINGS_WHIP[COMBINED],0),COLUMN(STANDINGS_WHIP[PLACE IN LEAGUE]))</f>
        <v>3</v>
      </c>
      <c r="K2473">
        <f>16-INDEX(STANDINGS_W[],MATCH(Table1[[#This Row],[COMBINED]],STANDINGS_W[COMBINED],0),COLUMN(STANDINGS_W[PLACE IN LEAGUE]))</f>
        <v>2</v>
      </c>
      <c r="L2473">
        <f>16-INDEX(STANDINGS_K[],MATCH(Table1[[#This Row],[COMBINED]],STANDINGS_K[COMBINED],0),COLUMN(STANDINGS_K[PLACE IN LEAGUE]))</f>
        <v>7</v>
      </c>
      <c r="M2473">
        <f>16-INDEX(STANDINGS_SV[],MATCH(Table1[[#This Row],[COMBINED]],STANDINGS_SV[COMBINED],0),COLUMN(STANDINGS_SV[PLACE IN LEAGUE]))</f>
        <v>10</v>
      </c>
      <c r="N2473">
        <f>SUM(Table1[[#This Row],[BA]:[SV]])</f>
        <v>80</v>
      </c>
      <c r="O2473">
        <v>8</v>
      </c>
    </row>
    <row r="2474" spans="1:15" x14ac:dyDescent="0.25">
      <c r="A2474" t="s">
        <v>726</v>
      </c>
      <c r="B2474" t="s">
        <v>2401</v>
      </c>
      <c r="C2474" t="str">
        <f>Table1[[#This Row],[League]]&amp;Table1[[#This Row],[Team]]</f>
        <v>$150 Draft Champions Mar 07 1:00 pm Lg.3847Team Warner</v>
      </c>
      <c r="D2474">
        <f>16-INDEX(STANDINGS_BA[],MATCH(Table1[[#This Row],[COMBINED]],STANDINGS_BA[COMBINED],0),COLUMN(STANDINGS_BA[PLACE IN LEAGUE]))</f>
        <v>4</v>
      </c>
      <c r="E2474">
        <f>16-INDEX(STANDINGS_R[],MATCH(Table1[[#This Row],[COMBINED]],STANDINGS_R[COMBINED],0),COLUMN(STANDINGS_R[PLACE IN LEAGUE]))</f>
        <v>6</v>
      </c>
      <c r="F2474">
        <f>16-INDEX(STANDINGS_HR[],MATCH(Table1[[#This Row],[COMBINED]],STANDINGS_HR[COMBINED],0),COLUMN(STANDINGS_HR[PLACE IN LEAGUE]))</f>
        <v>13</v>
      </c>
      <c r="G2474">
        <f>16-INDEX(STANDINGS_RBI[],MATCH(Table1[[#This Row],[COMBINED]],STANDINGS_RBI[COMBINED],0),COLUMN(STANDINGS_RBI[PLACE IN LEAGUE]))</f>
        <v>11</v>
      </c>
      <c r="H2474">
        <f>16-INDEX(STANDINGS_SB[],MATCH(Table1[[#This Row],[COMBINED]],STANDINGS_SB[COMBINED],0),COLUMN(STANDINGS_SB[PLACE IN LEAGUE]))</f>
        <v>1</v>
      </c>
      <c r="I2474">
        <f>16-INDEX(STANDINGS_ERA[],MATCH(Table1[[#This Row],[COMBINED]],STANDINGS_ERA[COMBINED],0),COLUMN(STANDINGS_ERA[PLACE IN LEAGUE]))</f>
        <v>14</v>
      </c>
      <c r="J2474">
        <f>16-INDEX(STANDINGS_WHIP[],MATCH(Table1[[#This Row],[COMBINED]],STANDINGS_WHIP[COMBINED],0),COLUMN(STANDINGS_WHIP[PLACE IN LEAGUE]))</f>
        <v>6</v>
      </c>
      <c r="K2474">
        <f>16-INDEX(STANDINGS_W[],MATCH(Table1[[#This Row],[COMBINED]],STANDINGS_W[COMBINED],0),COLUMN(STANDINGS_W[PLACE IN LEAGUE]))</f>
        <v>6</v>
      </c>
      <c r="L2474">
        <f>16-INDEX(STANDINGS_K[],MATCH(Table1[[#This Row],[COMBINED]],STANDINGS_K[COMBINED],0),COLUMN(STANDINGS_K[PLACE IN LEAGUE]))</f>
        <v>6</v>
      </c>
      <c r="M2474">
        <f>16-INDEX(STANDINGS_SV[],MATCH(Table1[[#This Row],[COMBINED]],STANDINGS_SV[COMBINED],0),COLUMN(STANDINGS_SV[PLACE IN LEAGUE]))</f>
        <v>11</v>
      </c>
      <c r="N2474">
        <f>SUM(Table1[[#This Row],[BA]:[SV]])</f>
        <v>78</v>
      </c>
      <c r="O2474">
        <v>9</v>
      </c>
    </row>
    <row r="2475" spans="1:15" x14ac:dyDescent="0.25">
      <c r="A2475" t="s">
        <v>650</v>
      </c>
      <c r="B2475" t="s">
        <v>2401</v>
      </c>
      <c r="C2475" t="str">
        <f>Table1[[#This Row],[League]]&amp;Table1[[#This Row],[Team]]</f>
        <v>$150 Draft Champions Mar 07 1:00 pm Lg.3847Team Stein</v>
      </c>
      <c r="D2475">
        <f>16-INDEX(STANDINGS_BA[],MATCH(Table1[[#This Row],[COMBINED]],STANDINGS_BA[COMBINED],0),COLUMN(STANDINGS_BA[PLACE IN LEAGUE]))</f>
        <v>9</v>
      </c>
      <c r="E2475">
        <f>16-INDEX(STANDINGS_R[],MATCH(Table1[[#This Row],[COMBINED]],STANDINGS_R[COMBINED],0),COLUMN(STANDINGS_R[PLACE IN LEAGUE]))</f>
        <v>1</v>
      </c>
      <c r="F2475">
        <f>16-INDEX(STANDINGS_HR[],MATCH(Table1[[#This Row],[COMBINED]],STANDINGS_HR[COMBINED],0),COLUMN(STANDINGS_HR[PLACE IN LEAGUE]))</f>
        <v>1</v>
      </c>
      <c r="G2475">
        <f>16-INDEX(STANDINGS_RBI[],MATCH(Table1[[#This Row],[COMBINED]],STANDINGS_RBI[COMBINED],0),COLUMN(STANDINGS_RBI[PLACE IN LEAGUE]))</f>
        <v>1</v>
      </c>
      <c r="H2475">
        <f>16-INDEX(STANDINGS_SB[],MATCH(Table1[[#This Row],[COMBINED]],STANDINGS_SB[COMBINED],0),COLUMN(STANDINGS_SB[PLACE IN LEAGUE]))</f>
        <v>12</v>
      </c>
      <c r="I2475">
        <f>16-INDEX(STANDINGS_ERA[],MATCH(Table1[[#This Row],[COMBINED]],STANDINGS_ERA[COMBINED],0),COLUMN(STANDINGS_ERA[PLACE IN LEAGUE]))</f>
        <v>12</v>
      </c>
      <c r="J2475">
        <f>16-INDEX(STANDINGS_WHIP[],MATCH(Table1[[#This Row],[COMBINED]],STANDINGS_WHIP[COMBINED],0),COLUMN(STANDINGS_WHIP[PLACE IN LEAGUE]))</f>
        <v>8</v>
      </c>
      <c r="K2475">
        <f>16-INDEX(STANDINGS_W[],MATCH(Table1[[#This Row],[COMBINED]],STANDINGS_W[COMBINED],0),COLUMN(STANDINGS_W[PLACE IN LEAGUE]))</f>
        <v>14</v>
      </c>
      <c r="L2475">
        <f>16-INDEX(STANDINGS_K[],MATCH(Table1[[#This Row],[COMBINED]],STANDINGS_K[COMBINED],0),COLUMN(STANDINGS_K[PLACE IN LEAGUE]))</f>
        <v>10</v>
      </c>
      <c r="M2475">
        <f>16-INDEX(STANDINGS_SV[],MATCH(Table1[[#This Row],[COMBINED]],STANDINGS_SV[COMBINED],0),COLUMN(STANDINGS_SV[PLACE IN LEAGUE]))</f>
        <v>7</v>
      </c>
      <c r="N2475">
        <f>SUM(Table1[[#This Row],[BA]:[SV]])</f>
        <v>75</v>
      </c>
      <c r="O2475">
        <v>10</v>
      </c>
    </row>
    <row r="2476" spans="1:15" x14ac:dyDescent="0.25">
      <c r="A2476" t="s">
        <v>444</v>
      </c>
      <c r="B2476" t="s">
        <v>2401</v>
      </c>
      <c r="C2476" t="str">
        <f>Table1[[#This Row],[League]]&amp;Table1[[#This Row],[Team]]</f>
        <v>$150 Draft Champions Mar 07 1:00 pm Lg.3847Team Bonham</v>
      </c>
      <c r="D2476">
        <f>16-INDEX(STANDINGS_BA[],MATCH(Table1[[#This Row],[COMBINED]],STANDINGS_BA[COMBINED],0),COLUMN(STANDINGS_BA[PLACE IN LEAGUE]))</f>
        <v>7</v>
      </c>
      <c r="E2476">
        <f>16-INDEX(STANDINGS_R[],MATCH(Table1[[#This Row],[COMBINED]],STANDINGS_R[COMBINED],0),COLUMN(STANDINGS_R[PLACE IN LEAGUE]))</f>
        <v>13</v>
      </c>
      <c r="F2476">
        <f>16-INDEX(STANDINGS_HR[],MATCH(Table1[[#This Row],[COMBINED]],STANDINGS_HR[COMBINED],0),COLUMN(STANDINGS_HR[PLACE IN LEAGUE]))</f>
        <v>14</v>
      </c>
      <c r="G2476">
        <f>16-INDEX(STANDINGS_RBI[],MATCH(Table1[[#This Row],[COMBINED]],STANDINGS_RBI[COMBINED],0),COLUMN(STANDINGS_RBI[PLACE IN LEAGUE]))</f>
        <v>15</v>
      </c>
      <c r="H2476">
        <f>16-INDEX(STANDINGS_SB[],MATCH(Table1[[#This Row],[COMBINED]],STANDINGS_SB[COMBINED],0),COLUMN(STANDINGS_SB[PLACE IN LEAGUE]))</f>
        <v>5</v>
      </c>
      <c r="I2476">
        <f>16-INDEX(STANDINGS_ERA[],MATCH(Table1[[#This Row],[COMBINED]],STANDINGS_ERA[COMBINED],0),COLUMN(STANDINGS_ERA[PLACE IN LEAGUE]))</f>
        <v>3</v>
      </c>
      <c r="J2476">
        <f>16-INDEX(STANDINGS_WHIP[],MATCH(Table1[[#This Row],[COMBINED]],STANDINGS_WHIP[COMBINED],0),COLUMN(STANDINGS_WHIP[PLACE IN LEAGUE]))</f>
        <v>2</v>
      </c>
      <c r="K2476">
        <f>16-INDEX(STANDINGS_W[],MATCH(Table1[[#This Row],[COMBINED]],STANDINGS_W[COMBINED],0),COLUMN(STANDINGS_W[PLACE IN LEAGUE]))</f>
        <v>3</v>
      </c>
      <c r="L2476">
        <f>16-INDEX(STANDINGS_K[],MATCH(Table1[[#This Row],[COMBINED]],STANDINGS_K[COMBINED],0),COLUMN(STANDINGS_K[PLACE IN LEAGUE]))</f>
        <v>5</v>
      </c>
      <c r="M2476">
        <f>16-INDEX(STANDINGS_SV[],MATCH(Table1[[#This Row],[COMBINED]],STANDINGS_SV[COMBINED],0),COLUMN(STANDINGS_SV[PLACE IN LEAGUE]))</f>
        <v>3</v>
      </c>
      <c r="N2476">
        <f>SUM(Table1[[#This Row],[BA]:[SV]])</f>
        <v>70</v>
      </c>
      <c r="O2476">
        <v>11</v>
      </c>
    </row>
    <row r="2477" spans="1:15" x14ac:dyDescent="0.25">
      <c r="A2477" t="s">
        <v>221</v>
      </c>
      <c r="B2477" t="s">
        <v>2401</v>
      </c>
      <c r="C2477" t="str">
        <f>Table1[[#This Row],[League]]&amp;Table1[[#This Row],[Team]]</f>
        <v>$150 Draft Champions Mar 07 1:00 pm Lg.3847Shake N Bake</v>
      </c>
      <c r="D2477">
        <f>16-INDEX(STANDINGS_BA[],MATCH(Table1[[#This Row],[COMBINED]],STANDINGS_BA[COMBINED],0),COLUMN(STANDINGS_BA[PLACE IN LEAGUE]))</f>
        <v>10</v>
      </c>
      <c r="E2477">
        <f>16-INDEX(STANDINGS_R[],MATCH(Table1[[#This Row],[COMBINED]],STANDINGS_R[COMBINED],0),COLUMN(STANDINGS_R[PLACE IN LEAGUE]))</f>
        <v>5</v>
      </c>
      <c r="F2477">
        <f>16-INDEX(STANDINGS_HR[],MATCH(Table1[[#This Row],[COMBINED]],STANDINGS_HR[COMBINED],0),COLUMN(STANDINGS_HR[PLACE IN LEAGUE]))</f>
        <v>4</v>
      </c>
      <c r="G2477">
        <f>16-INDEX(STANDINGS_RBI[],MATCH(Table1[[#This Row],[COMBINED]],STANDINGS_RBI[COMBINED],0),COLUMN(STANDINGS_RBI[PLACE IN LEAGUE]))</f>
        <v>2</v>
      </c>
      <c r="H2477">
        <f>16-INDEX(STANDINGS_SB[],MATCH(Table1[[#This Row],[COMBINED]],STANDINGS_SB[COMBINED],0),COLUMN(STANDINGS_SB[PLACE IN LEAGUE]))</f>
        <v>15</v>
      </c>
      <c r="I2477">
        <f>16-INDEX(STANDINGS_ERA[],MATCH(Table1[[#This Row],[COMBINED]],STANDINGS_ERA[COMBINED],0),COLUMN(STANDINGS_ERA[PLACE IN LEAGUE]))</f>
        <v>4</v>
      </c>
      <c r="J2477">
        <f>16-INDEX(STANDINGS_WHIP[],MATCH(Table1[[#This Row],[COMBINED]],STANDINGS_WHIP[COMBINED],0),COLUMN(STANDINGS_WHIP[PLACE IN LEAGUE]))</f>
        <v>4</v>
      </c>
      <c r="K2477">
        <f>16-INDEX(STANDINGS_W[],MATCH(Table1[[#This Row],[COMBINED]],STANDINGS_W[COMBINED],0),COLUMN(STANDINGS_W[PLACE IN LEAGUE]))</f>
        <v>13</v>
      </c>
      <c r="L2477">
        <f>16-INDEX(STANDINGS_K[],MATCH(Table1[[#This Row],[COMBINED]],STANDINGS_K[COMBINED],0),COLUMN(STANDINGS_K[PLACE IN LEAGUE]))</f>
        <v>9</v>
      </c>
      <c r="M2477">
        <f>16-INDEX(STANDINGS_SV[],MATCH(Table1[[#This Row],[COMBINED]],STANDINGS_SV[COMBINED],0),COLUMN(STANDINGS_SV[PLACE IN LEAGUE]))</f>
        <v>1</v>
      </c>
      <c r="N2477">
        <f>SUM(Table1[[#This Row],[BA]:[SV]])</f>
        <v>67</v>
      </c>
      <c r="O2477">
        <v>12</v>
      </c>
    </row>
    <row r="2478" spans="1:15" x14ac:dyDescent="0.25">
      <c r="A2478" t="s">
        <v>2410</v>
      </c>
      <c r="B2478" t="s">
        <v>2401</v>
      </c>
      <c r="C2478" t="str">
        <f>Table1[[#This Row],[League]]&amp;Table1[[#This Row],[Team]]</f>
        <v>$150 Draft Champions Mar 07 1:00 pm Lg.3847Pyrolitic Decomposition 15</v>
      </c>
      <c r="D2478">
        <f>16-INDEX(STANDINGS_BA[],MATCH(Table1[[#This Row],[COMBINED]],STANDINGS_BA[COMBINED],0),COLUMN(STANDINGS_BA[PLACE IN LEAGUE]))</f>
        <v>1</v>
      </c>
      <c r="E2478">
        <f>16-INDEX(STANDINGS_R[],MATCH(Table1[[#This Row],[COMBINED]],STANDINGS_R[COMBINED],0),COLUMN(STANDINGS_R[PLACE IN LEAGUE]))</f>
        <v>8</v>
      </c>
      <c r="F2478">
        <f>16-INDEX(STANDINGS_HR[],MATCH(Table1[[#This Row],[COMBINED]],STANDINGS_HR[COMBINED],0),COLUMN(STANDINGS_HR[PLACE IN LEAGUE]))</f>
        <v>7</v>
      </c>
      <c r="G2478">
        <f>16-INDEX(STANDINGS_RBI[],MATCH(Table1[[#This Row],[COMBINED]],STANDINGS_RBI[COMBINED],0),COLUMN(STANDINGS_RBI[PLACE IN LEAGUE]))</f>
        <v>6</v>
      </c>
      <c r="H2478">
        <f>16-INDEX(STANDINGS_SB[],MATCH(Table1[[#This Row],[COMBINED]],STANDINGS_SB[COMBINED],0),COLUMN(STANDINGS_SB[PLACE IN LEAGUE]))</f>
        <v>8</v>
      </c>
      <c r="I2478">
        <f>16-INDEX(STANDINGS_ERA[],MATCH(Table1[[#This Row],[COMBINED]],STANDINGS_ERA[COMBINED],0),COLUMN(STANDINGS_ERA[PLACE IN LEAGUE]))</f>
        <v>11</v>
      </c>
      <c r="J2478">
        <f>16-INDEX(STANDINGS_WHIP[],MATCH(Table1[[#This Row],[COMBINED]],STANDINGS_WHIP[COMBINED],0),COLUMN(STANDINGS_WHIP[PLACE IN LEAGUE]))</f>
        <v>14</v>
      </c>
      <c r="K2478">
        <f>16-INDEX(STANDINGS_W[],MATCH(Table1[[#This Row],[COMBINED]],STANDINGS_W[COMBINED],0),COLUMN(STANDINGS_W[PLACE IN LEAGUE]))</f>
        <v>4</v>
      </c>
      <c r="L2478">
        <f>16-INDEX(STANDINGS_K[],MATCH(Table1[[#This Row],[COMBINED]],STANDINGS_K[COMBINED],0),COLUMN(STANDINGS_K[PLACE IN LEAGUE]))</f>
        <v>2</v>
      </c>
      <c r="M2478">
        <f>16-INDEX(STANDINGS_SV[],MATCH(Table1[[#This Row],[COMBINED]],STANDINGS_SV[COMBINED],0),COLUMN(STANDINGS_SV[PLACE IN LEAGUE]))</f>
        <v>5</v>
      </c>
      <c r="N2478">
        <f>SUM(Table1[[#This Row],[BA]:[SV]])</f>
        <v>66</v>
      </c>
      <c r="O2478">
        <v>13</v>
      </c>
    </row>
    <row r="2479" spans="1:15" x14ac:dyDescent="0.25">
      <c r="A2479" t="s">
        <v>2406</v>
      </c>
      <c r="B2479" t="s">
        <v>2401</v>
      </c>
      <c r="C2479" t="str">
        <f>Table1[[#This Row],[League]]&amp;Table1[[#This Row],[Team]]</f>
        <v>$150 Draft Champions Mar 07 1:00 pm Lg.3847Wasted talent</v>
      </c>
      <c r="D2479">
        <f>16-INDEX(STANDINGS_BA[],MATCH(Table1[[#This Row],[COMBINED]],STANDINGS_BA[COMBINED],0),COLUMN(STANDINGS_BA[PLACE IN LEAGUE]))</f>
        <v>6</v>
      </c>
      <c r="E2479">
        <f>16-INDEX(STANDINGS_R[],MATCH(Table1[[#This Row],[COMBINED]],STANDINGS_R[COMBINED],0),COLUMN(STANDINGS_R[PLACE IN LEAGUE]))</f>
        <v>4</v>
      </c>
      <c r="F2479">
        <f>16-INDEX(STANDINGS_HR[],MATCH(Table1[[#This Row],[COMBINED]],STANDINGS_HR[COMBINED],0),COLUMN(STANDINGS_HR[PLACE IN LEAGUE]))</f>
        <v>3</v>
      </c>
      <c r="G2479">
        <f>16-INDEX(STANDINGS_RBI[],MATCH(Table1[[#This Row],[COMBINED]],STANDINGS_RBI[COMBINED],0),COLUMN(STANDINGS_RBI[PLACE IN LEAGUE]))</f>
        <v>3</v>
      </c>
      <c r="H2479">
        <f>16-INDEX(STANDINGS_SB[],MATCH(Table1[[#This Row],[COMBINED]],STANDINGS_SB[COMBINED],0),COLUMN(STANDINGS_SB[PLACE IN LEAGUE]))</f>
        <v>14</v>
      </c>
      <c r="I2479">
        <f>16-INDEX(STANDINGS_ERA[],MATCH(Table1[[#This Row],[COMBINED]],STANDINGS_ERA[COMBINED],0),COLUMN(STANDINGS_ERA[PLACE IN LEAGUE]))</f>
        <v>2</v>
      </c>
      <c r="J2479">
        <f>16-INDEX(STANDINGS_WHIP[],MATCH(Table1[[#This Row],[COMBINED]],STANDINGS_WHIP[COMBINED],0),COLUMN(STANDINGS_WHIP[PLACE IN LEAGUE]))</f>
        <v>7</v>
      </c>
      <c r="K2479">
        <f>16-INDEX(STANDINGS_W[],MATCH(Table1[[#This Row],[COMBINED]],STANDINGS_W[COMBINED],0),COLUMN(STANDINGS_W[PLACE IN LEAGUE]))</f>
        <v>5</v>
      </c>
      <c r="L2479">
        <f>16-INDEX(STANDINGS_K[],MATCH(Table1[[#This Row],[COMBINED]],STANDINGS_K[COMBINED],0),COLUMN(STANDINGS_K[PLACE IN LEAGUE]))</f>
        <v>4</v>
      </c>
      <c r="M2479">
        <f>16-INDEX(STANDINGS_SV[],MATCH(Table1[[#This Row],[COMBINED]],STANDINGS_SV[COMBINED],0),COLUMN(STANDINGS_SV[PLACE IN LEAGUE]))</f>
        <v>2</v>
      </c>
      <c r="N2479">
        <f>SUM(Table1[[#This Row],[BA]:[SV]])</f>
        <v>50</v>
      </c>
      <c r="O2479">
        <v>14</v>
      </c>
    </row>
    <row r="2480" spans="1:15" x14ac:dyDescent="0.25">
      <c r="A2480" t="s">
        <v>2407</v>
      </c>
      <c r="B2480" t="s">
        <v>2401</v>
      </c>
      <c r="C2480" t="str">
        <f>Table1[[#This Row],[League]]&amp;Table1[[#This Row],[Team]]</f>
        <v>$150 Draft Champions Mar 07 1:00 pm Lg.3847fat puigs</v>
      </c>
      <c r="D2480">
        <f>16-INDEX(STANDINGS_BA[],MATCH(Table1[[#This Row],[COMBINED]],STANDINGS_BA[COMBINED],0),COLUMN(STANDINGS_BA[PLACE IN LEAGUE]))</f>
        <v>5</v>
      </c>
      <c r="E2480">
        <f>16-INDEX(STANDINGS_R[],MATCH(Table1[[#This Row],[COMBINED]],STANDINGS_R[COMBINED],0),COLUMN(STANDINGS_R[PLACE IN LEAGUE]))</f>
        <v>2</v>
      </c>
      <c r="F2480">
        <f>16-INDEX(STANDINGS_HR[],MATCH(Table1[[#This Row],[COMBINED]],STANDINGS_HR[COMBINED],0),COLUMN(STANDINGS_HR[PLACE IN LEAGUE]))</f>
        <v>5</v>
      </c>
      <c r="G2480">
        <f>16-INDEX(STANDINGS_RBI[],MATCH(Table1[[#This Row],[COMBINED]],STANDINGS_RBI[COMBINED],0),COLUMN(STANDINGS_RBI[PLACE IN LEAGUE]))</f>
        <v>4</v>
      </c>
      <c r="H2480">
        <f>16-INDEX(STANDINGS_SB[],MATCH(Table1[[#This Row],[COMBINED]],STANDINGS_SB[COMBINED],0),COLUMN(STANDINGS_SB[PLACE IN LEAGUE]))</f>
        <v>2</v>
      </c>
      <c r="I2480">
        <f>16-INDEX(STANDINGS_ERA[],MATCH(Table1[[#This Row],[COMBINED]],STANDINGS_ERA[COMBINED],0),COLUMN(STANDINGS_ERA[PLACE IN LEAGUE]))</f>
        <v>1</v>
      </c>
      <c r="J2480">
        <f>16-INDEX(STANDINGS_WHIP[],MATCH(Table1[[#This Row],[COMBINED]],STANDINGS_WHIP[COMBINED],0),COLUMN(STANDINGS_WHIP[PLACE IN LEAGUE]))</f>
        <v>1</v>
      </c>
      <c r="K2480">
        <f>16-INDEX(STANDINGS_W[],MATCH(Table1[[#This Row],[COMBINED]],STANDINGS_W[COMBINED],0),COLUMN(STANDINGS_W[PLACE IN LEAGUE]))</f>
        <v>1</v>
      </c>
      <c r="L2480">
        <f>16-INDEX(STANDINGS_K[],MATCH(Table1[[#This Row],[COMBINED]],STANDINGS_K[COMBINED],0),COLUMN(STANDINGS_K[PLACE IN LEAGUE]))</f>
        <v>1</v>
      </c>
      <c r="M2480">
        <f>16-INDEX(STANDINGS_SV[],MATCH(Table1[[#This Row],[COMBINED]],STANDINGS_SV[COMBINED],0),COLUMN(STANDINGS_SV[PLACE IN LEAGUE]))</f>
        <v>4</v>
      </c>
      <c r="N2480">
        <f>SUM(Table1[[#This Row],[BA]:[SV]])</f>
        <v>26</v>
      </c>
      <c r="O2480">
        <v>15</v>
      </c>
    </row>
    <row r="2481" spans="1:15" x14ac:dyDescent="0.25">
      <c r="A2481" t="s">
        <v>2415</v>
      </c>
      <c r="B2481" t="s">
        <v>2412</v>
      </c>
      <c r="C2481" t="str">
        <f>Table1[[#This Row],[League]]&amp;Table1[[#This Row],[Team]]</f>
        <v>$150 Draft Champions Mar 07 1:00 pm Lg.3852ThePitchClock</v>
      </c>
      <c r="D2481">
        <f>16-INDEX(STANDINGS_BA[],MATCH(Table1[[#This Row],[COMBINED]],STANDINGS_BA[COMBINED],0),COLUMN(STANDINGS_BA[PLACE IN LEAGUE]))</f>
        <v>11</v>
      </c>
      <c r="E2481">
        <f>16-INDEX(STANDINGS_R[],MATCH(Table1[[#This Row],[COMBINED]],STANDINGS_R[COMBINED],0),COLUMN(STANDINGS_R[PLACE IN LEAGUE]))</f>
        <v>15</v>
      </c>
      <c r="F2481">
        <f>16-INDEX(STANDINGS_HR[],MATCH(Table1[[#This Row],[COMBINED]],STANDINGS_HR[COMBINED],0),COLUMN(STANDINGS_HR[PLACE IN LEAGUE]))</f>
        <v>13</v>
      </c>
      <c r="G2481">
        <f>16-INDEX(STANDINGS_RBI[],MATCH(Table1[[#This Row],[COMBINED]],STANDINGS_RBI[COMBINED],0),COLUMN(STANDINGS_RBI[PLACE IN LEAGUE]))</f>
        <v>15</v>
      </c>
      <c r="H2481">
        <f>16-INDEX(STANDINGS_SB[],MATCH(Table1[[#This Row],[COMBINED]],STANDINGS_SB[COMBINED],0),COLUMN(STANDINGS_SB[PLACE IN LEAGUE]))</f>
        <v>13</v>
      </c>
      <c r="I2481">
        <f>16-INDEX(STANDINGS_ERA[],MATCH(Table1[[#This Row],[COMBINED]],STANDINGS_ERA[COMBINED],0),COLUMN(STANDINGS_ERA[PLACE IN LEAGUE]))</f>
        <v>11</v>
      </c>
      <c r="J2481">
        <f>16-INDEX(STANDINGS_WHIP[],MATCH(Table1[[#This Row],[COMBINED]],STANDINGS_WHIP[COMBINED],0),COLUMN(STANDINGS_WHIP[PLACE IN LEAGUE]))</f>
        <v>6</v>
      </c>
      <c r="K2481">
        <f>16-INDEX(STANDINGS_W[],MATCH(Table1[[#This Row],[COMBINED]],STANDINGS_W[COMBINED],0),COLUMN(STANDINGS_W[PLACE IN LEAGUE]))</f>
        <v>9</v>
      </c>
      <c r="L2481">
        <f>16-INDEX(STANDINGS_K[],MATCH(Table1[[#This Row],[COMBINED]],STANDINGS_K[COMBINED],0),COLUMN(STANDINGS_K[PLACE IN LEAGUE]))</f>
        <v>10</v>
      </c>
      <c r="M2481">
        <f>16-INDEX(STANDINGS_SV[],MATCH(Table1[[#This Row],[COMBINED]],STANDINGS_SV[COMBINED],0),COLUMN(STANDINGS_SV[PLACE IN LEAGUE]))</f>
        <v>14</v>
      </c>
      <c r="N2481">
        <f>SUM(Table1[[#This Row],[BA]:[SV]])</f>
        <v>117</v>
      </c>
      <c r="O2481">
        <v>1</v>
      </c>
    </row>
    <row r="2482" spans="1:15" x14ac:dyDescent="0.25">
      <c r="A2482" t="s">
        <v>1404</v>
      </c>
      <c r="B2482" t="s">
        <v>2412</v>
      </c>
      <c r="C2482" t="str">
        <f>Table1[[#This Row],[League]]&amp;Table1[[#This Row],[Team]]</f>
        <v>$150 Draft Champions Mar 07 1:00 pm Lg.3852Team passalacqua</v>
      </c>
      <c r="D2482">
        <f>16-INDEX(STANDINGS_BA[],MATCH(Table1[[#This Row],[COMBINED]],STANDINGS_BA[COMBINED],0),COLUMN(STANDINGS_BA[PLACE IN LEAGUE]))</f>
        <v>14</v>
      </c>
      <c r="E2482">
        <f>16-INDEX(STANDINGS_R[],MATCH(Table1[[#This Row],[COMBINED]],STANDINGS_R[COMBINED],0),COLUMN(STANDINGS_R[PLACE IN LEAGUE]))</f>
        <v>11</v>
      </c>
      <c r="F2482">
        <f>16-INDEX(STANDINGS_HR[],MATCH(Table1[[#This Row],[COMBINED]],STANDINGS_HR[COMBINED],0),COLUMN(STANDINGS_HR[PLACE IN LEAGUE]))</f>
        <v>2</v>
      </c>
      <c r="G2482">
        <f>16-INDEX(STANDINGS_RBI[],MATCH(Table1[[#This Row],[COMBINED]],STANDINGS_RBI[COMBINED],0),COLUMN(STANDINGS_RBI[PLACE IN LEAGUE]))</f>
        <v>4</v>
      </c>
      <c r="H2482">
        <f>16-INDEX(STANDINGS_SB[],MATCH(Table1[[#This Row],[COMBINED]],STANDINGS_SB[COMBINED],0),COLUMN(STANDINGS_SB[PLACE IN LEAGUE]))</f>
        <v>15</v>
      </c>
      <c r="I2482">
        <f>16-INDEX(STANDINGS_ERA[],MATCH(Table1[[#This Row],[COMBINED]],STANDINGS_ERA[COMBINED],0),COLUMN(STANDINGS_ERA[PLACE IN LEAGUE]))</f>
        <v>14</v>
      </c>
      <c r="J2482">
        <f>16-INDEX(STANDINGS_WHIP[],MATCH(Table1[[#This Row],[COMBINED]],STANDINGS_WHIP[COMBINED],0),COLUMN(STANDINGS_WHIP[PLACE IN LEAGUE]))</f>
        <v>11</v>
      </c>
      <c r="K2482">
        <f>16-INDEX(STANDINGS_W[],MATCH(Table1[[#This Row],[COMBINED]],STANDINGS_W[COMBINED],0),COLUMN(STANDINGS_W[PLACE IN LEAGUE]))</f>
        <v>15</v>
      </c>
      <c r="L2482">
        <f>16-INDEX(STANDINGS_K[],MATCH(Table1[[#This Row],[COMBINED]],STANDINGS_K[COMBINED],0),COLUMN(STANDINGS_K[PLACE IN LEAGUE]))</f>
        <v>12</v>
      </c>
      <c r="M2482">
        <f>16-INDEX(STANDINGS_SV[],MATCH(Table1[[#This Row],[COMBINED]],STANDINGS_SV[COMBINED],0),COLUMN(STANDINGS_SV[PLACE IN LEAGUE]))</f>
        <v>5</v>
      </c>
      <c r="N2482">
        <f>SUM(Table1[[#This Row],[BA]:[SV]])</f>
        <v>103</v>
      </c>
      <c r="O2482">
        <v>2</v>
      </c>
    </row>
    <row r="2483" spans="1:15" x14ac:dyDescent="0.25">
      <c r="A2483" t="s">
        <v>2413</v>
      </c>
      <c r="B2483" t="s">
        <v>2412</v>
      </c>
      <c r="C2483" t="str">
        <f>Table1[[#This Row],[League]]&amp;Table1[[#This Row],[Team]]</f>
        <v>$150 Draft Champions Mar 07 1:00 pm Lg.3852Team Stampfl</v>
      </c>
      <c r="D2483">
        <f>16-INDEX(STANDINGS_BA[],MATCH(Table1[[#This Row],[COMBINED]],STANDINGS_BA[COMBINED],0),COLUMN(STANDINGS_BA[PLACE IN LEAGUE]))</f>
        <v>13</v>
      </c>
      <c r="E2483">
        <f>16-INDEX(STANDINGS_R[],MATCH(Table1[[#This Row],[COMBINED]],STANDINGS_R[COMBINED],0),COLUMN(STANDINGS_R[PLACE IN LEAGUE]))</f>
        <v>13</v>
      </c>
      <c r="F2483">
        <f>16-INDEX(STANDINGS_HR[],MATCH(Table1[[#This Row],[COMBINED]],STANDINGS_HR[COMBINED],0),COLUMN(STANDINGS_HR[PLACE IN LEAGUE]))</f>
        <v>11</v>
      </c>
      <c r="G2483">
        <f>16-INDEX(STANDINGS_RBI[],MATCH(Table1[[#This Row],[COMBINED]],STANDINGS_RBI[COMBINED],0),COLUMN(STANDINGS_RBI[PLACE IN LEAGUE]))</f>
        <v>7</v>
      </c>
      <c r="H2483">
        <f>16-INDEX(STANDINGS_SB[],MATCH(Table1[[#This Row],[COMBINED]],STANDINGS_SB[COMBINED],0),COLUMN(STANDINGS_SB[PLACE IN LEAGUE]))</f>
        <v>14</v>
      </c>
      <c r="I2483">
        <f>16-INDEX(STANDINGS_ERA[],MATCH(Table1[[#This Row],[COMBINED]],STANDINGS_ERA[COMBINED],0),COLUMN(STANDINGS_ERA[PLACE IN LEAGUE]))</f>
        <v>10</v>
      </c>
      <c r="J2483">
        <f>16-INDEX(STANDINGS_WHIP[],MATCH(Table1[[#This Row],[COMBINED]],STANDINGS_WHIP[COMBINED],0),COLUMN(STANDINGS_WHIP[PLACE IN LEAGUE]))</f>
        <v>14</v>
      </c>
      <c r="K2483">
        <f>16-INDEX(STANDINGS_W[],MATCH(Table1[[#This Row],[COMBINED]],STANDINGS_W[COMBINED],0),COLUMN(STANDINGS_W[PLACE IN LEAGUE]))</f>
        <v>2</v>
      </c>
      <c r="L2483">
        <f>16-INDEX(STANDINGS_K[],MATCH(Table1[[#This Row],[COMBINED]],STANDINGS_K[COMBINED],0),COLUMN(STANDINGS_K[PLACE IN LEAGUE]))</f>
        <v>4</v>
      </c>
      <c r="M2483">
        <f>16-INDEX(STANDINGS_SV[],MATCH(Table1[[#This Row],[COMBINED]],STANDINGS_SV[COMBINED],0),COLUMN(STANDINGS_SV[PLACE IN LEAGUE]))</f>
        <v>15</v>
      </c>
      <c r="N2483">
        <f>SUM(Table1[[#This Row],[BA]:[SV]])</f>
        <v>103</v>
      </c>
      <c r="O2483">
        <v>3</v>
      </c>
    </row>
    <row r="2484" spans="1:15" x14ac:dyDescent="0.25">
      <c r="A2484" t="s">
        <v>2418</v>
      </c>
      <c r="B2484" t="s">
        <v>2412</v>
      </c>
      <c r="C2484" t="str">
        <f>Table1[[#This Row],[League]]&amp;Table1[[#This Row],[Team]]</f>
        <v>$150 Draft Champions Mar 07 1:00 pm Lg.3852shuck me sideways2</v>
      </c>
      <c r="D2484">
        <f>16-INDEX(STANDINGS_BA[],MATCH(Table1[[#This Row],[COMBINED]],STANDINGS_BA[COMBINED],0),COLUMN(STANDINGS_BA[PLACE IN LEAGUE]))</f>
        <v>8</v>
      </c>
      <c r="E2484">
        <f>16-INDEX(STANDINGS_R[],MATCH(Table1[[#This Row],[COMBINED]],STANDINGS_R[COMBINED],0),COLUMN(STANDINGS_R[PLACE IN LEAGUE]))</f>
        <v>9</v>
      </c>
      <c r="F2484">
        <f>16-INDEX(STANDINGS_HR[],MATCH(Table1[[#This Row],[COMBINED]],STANDINGS_HR[COMBINED],0),COLUMN(STANDINGS_HR[PLACE IN LEAGUE]))</f>
        <v>10</v>
      </c>
      <c r="G2484">
        <f>16-INDEX(STANDINGS_RBI[],MATCH(Table1[[#This Row],[COMBINED]],STANDINGS_RBI[COMBINED],0),COLUMN(STANDINGS_RBI[PLACE IN LEAGUE]))</f>
        <v>6</v>
      </c>
      <c r="H2484">
        <f>16-INDEX(STANDINGS_SB[],MATCH(Table1[[#This Row],[COMBINED]],STANDINGS_SB[COMBINED],0),COLUMN(STANDINGS_SB[PLACE IN LEAGUE]))</f>
        <v>5</v>
      </c>
      <c r="I2484">
        <f>16-INDEX(STANDINGS_ERA[],MATCH(Table1[[#This Row],[COMBINED]],STANDINGS_ERA[COMBINED],0),COLUMN(STANDINGS_ERA[PLACE IN LEAGUE]))</f>
        <v>12</v>
      </c>
      <c r="J2484">
        <f>16-INDEX(STANDINGS_WHIP[],MATCH(Table1[[#This Row],[COMBINED]],STANDINGS_WHIP[COMBINED],0),COLUMN(STANDINGS_WHIP[PLACE IN LEAGUE]))</f>
        <v>13</v>
      </c>
      <c r="K2484">
        <f>16-INDEX(STANDINGS_W[],MATCH(Table1[[#This Row],[COMBINED]],STANDINGS_W[COMBINED],0),COLUMN(STANDINGS_W[PLACE IN LEAGUE]))</f>
        <v>14</v>
      </c>
      <c r="L2484">
        <f>16-INDEX(STANDINGS_K[],MATCH(Table1[[#This Row],[COMBINED]],STANDINGS_K[COMBINED],0),COLUMN(STANDINGS_K[PLACE IN LEAGUE]))</f>
        <v>14</v>
      </c>
      <c r="M2484">
        <f>16-INDEX(STANDINGS_SV[],MATCH(Table1[[#This Row],[COMBINED]],STANDINGS_SV[COMBINED],0),COLUMN(STANDINGS_SV[PLACE IN LEAGUE]))</f>
        <v>6</v>
      </c>
      <c r="N2484">
        <f>SUM(Table1[[#This Row],[BA]:[SV]])</f>
        <v>97</v>
      </c>
      <c r="O2484">
        <v>4</v>
      </c>
    </row>
    <row r="2485" spans="1:15" x14ac:dyDescent="0.25">
      <c r="A2485" t="s">
        <v>2421</v>
      </c>
      <c r="B2485" t="s">
        <v>2412</v>
      </c>
      <c r="C2485" t="str">
        <f>Table1[[#This Row],[League]]&amp;Table1[[#This Row],[Team]]</f>
        <v>$150 Draft Champions Mar 07 1:00 pm Lg.3852Team Yads</v>
      </c>
      <c r="D2485">
        <f>16-INDEX(STANDINGS_BA[],MATCH(Table1[[#This Row],[COMBINED]],STANDINGS_BA[COMBINED],0),COLUMN(STANDINGS_BA[PLACE IN LEAGUE]))</f>
        <v>5</v>
      </c>
      <c r="E2485">
        <f>16-INDEX(STANDINGS_R[],MATCH(Table1[[#This Row],[COMBINED]],STANDINGS_R[COMBINED],0),COLUMN(STANDINGS_R[PLACE IN LEAGUE]))</f>
        <v>12</v>
      </c>
      <c r="F2485">
        <f>16-INDEX(STANDINGS_HR[],MATCH(Table1[[#This Row],[COMBINED]],STANDINGS_HR[COMBINED],0),COLUMN(STANDINGS_HR[PLACE IN LEAGUE]))</f>
        <v>14</v>
      </c>
      <c r="G2485">
        <f>16-INDEX(STANDINGS_RBI[],MATCH(Table1[[#This Row],[COMBINED]],STANDINGS_RBI[COMBINED],0),COLUMN(STANDINGS_RBI[PLACE IN LEAGUE]))</f>
        <v>12</v>
      </c>
      <c r="H2485">
        <f>16-INDEX(STANDINGS_SB[],MATCH(Table1[[#This Row],[COMBINED]],STANDINGS_SB[COMBINED],0),COLUMN(STANDINGS_SB[PLACE IN LEAGUE]))</f>
        <v>3</v>
      </c>
      <c r="I2485">
        <f>16-INDEX(STANDINGS_ERA[],MATCH(Table1[[#This Row],[COMBINED]],STANDINGS_ERA[COMBINED],0),COLUMN(STANDINGS_ERA[PLACE IN LEAGUE]))</f>
        <v>8</v>
      </c>
      <c r="J2485">
        <f>16-INDEX(STANDINGS_WHIP[],MATCH(Table1[[#This Row],[COMBINED]],STANDINGS_WHIP[COMBINED],0),COLUMN(STANDINGS_WHIP[PLACE IN LEAGUE]))</f>
        <v>4</v>
      </c>
      <c r="K2485">
        <f>16-INDEX(STANDINGS_W[],MATCH(Table1[[#This Row],[COMBINED]],STANDINGS_W[COMBINED],0),COLUMN(STANDINGS_W[PLACE IN LEAGUE]))</f>
        <v>12</v>
      </c>
      <c r="L2485">
        <f>16-INDEX(STANDINGS_K[],MATCH(Table1[[#This Row],[COMBINED]],STANDINGS_K[COMBINED],0),COLUMN(STANDINGS_K[PLACE IN LEAGUE]))</f>
        <v>13</v>
      </c>
      <c r="M2485">
        <f>16-INDEX(STANDINGS_SV[],MATCH(Table1[[#This Row],[COMBINED]],STANDINGS_SV[COMBINED],0),COLUMN(STANDINGS_SV[PLACE IN LEAGUE]))</f>
        <v>9</v>
      </c>
      <c r="N2485">
        <f>SUM(Table1[[#This Row],[BA]:[SV]])</f>
        <v>92</v>
      </c>
      <c r="O2485">
        <v>5</v>
      </c>
    </row>
    <row r="2486" spans="1:15" x14ac:dyDescent="0.25">
      <c r="A2486" t="s">
        <v>2422</v>
      </c>
      <c r="B2486" t="s">
        <v>2412</v>
      </c>
      <c r="C2486" t="str">
        <f>Table1[[#This Row],[League]]&amp;Table1[[#This Row],[Team]]</f>
        <v>$150 Draft Champions Mar 07 1:00 pm Lg.3852Leonard Graves Phillips</v>
      </c>
      <c r="D2486">
        <f>16-INDEX(STANDINGS_BA[],MATCH(Table1[[#This Row],[COMBINED]],STANDINGS_BA[COMBINED],0),COLUMN(STANDINGS_BA[PLACE IN LEAGUE]))</f>
        <v>3</v>
      </c>
      <c r="E2486">
        <f>16-INDEX(STANDINGS_R[],MATCH(Table1[[#This Row],[COMBINED]],STANDINGS_R[COMBINED],0),COLUMN(STANDINGS_R[PLACE IN LEAGUE]))</f>
        <v>8</v>
      </c>
      <c r="F2486">
        <f>16-INDEX(STANDINGS_HR[],MATCH(Table1[[#This Row],[COMBINED]],STANDINGS_HR[COMBINED],0),COLUMN(STANDINGS_HR[PLACE IN LEAGUE]))</f>
        <v>15</v>
      </c>
      <c r="G2486">
        <f>16-INDEX(STANDINGS_RBI[],MATCH(Table1[[#This Row],[COMBINED]],STANDINGS_RBI[COMBINED],0),COLUMN(STANDINGS_RBI[PLACE IN LEAGUE]))</f>
        <v>13</v>
      </c>
      <c r="H2486">
        <f>16-INDEX(STANDINGS_SB[],MATCH(Table1[[#This Row],[COMBINED]],STANDINGS_SB[COMBINED],0),COLUMN(STANDINGS_SB[PLACE IN LEAGUE]))</f>
        <v>1</v>
      </c>
      <c r="I2486">
        <f>16-INDEX(STANDINGS_ERA[],MATCH(Table1[[#This Row],[COMBINED]],STANDINGS_ERA[COMBINED],0),COLUMN(STANDINGS_ERA[PLACE IN LEAGUE]))</f>
        <v>6</v>
      </c>
      <c r="J2486">
        <f>16-INDEX(STANDINGS_WHIP[],MATCH(Table1[[#This Row],[COMBINED]],STANDINGS_WHIP[COMBINED],0),COLUMN(STANDINGS_WHIP[PLACE IN LEAGUE]))</f>
        <v>7</v>
      </c>
      <c r="K2486">
        <f>16-INDEX(STANDINGS_W[],MATCH(Table1[[#This Row],[COMBINED]],STANDINGS_W[COMBINED],0),COLUMN(STANDINGS_W[PLACE IN LEAGUE]))</f>
        <v>13</v>
      </c>
      <c r="L2486">
        <f>16-INDEX(STANDINGS_K[],MATCH(Table1[[#This Row],[COMBINED]],STANDINGS_K[COMBINED],0),COLUMN(STANDINGS_K[PLACE IN LEAGUE]))</f>
        <v>15</v>
      </c>
      <c r="M2486">
        <f>16-INDEX(STANDINGS_SV[],MATCH(Table1[[#This Row],[COMBINED]],STANDINGS_SV[COMBINED],0),COLUMN(STANDINGS_SV[PLACE IN LEAGUE]))</f>
        <v>2</v>
      </c>
      <c r="N2486">
        <f>SUM(Table1[[#This Row],[BA]:[SV]])</f>
        <v>83</v>
      </c>
      <c r="O2486">
        <v>6</v>
      </c>
    </row>
    <row r="2487" spans="1:15" x14ac:dyDescent="0.25">
      <c r="A2487" t="s">
        <v>2414</v>
      </c>
      <c r="B2487" t="s">
        <v>2412</v>
      </c>
      <c r="C2487" t="str">
        <f>Table1[[#This Row],[League]]&amp;Table1[[#This Row],[Team]]</f>
        <v>$150 Draft Champions Mar 07 1:00 pm Lg.3852Hotel DL</v>
      </c>
      <c r="D2487">
        <f>16-INDEX(STANDINGS_BA[],MATCH(Table1[[#This Row],[COMBINED]],STANDINGS_BA[COMBINED],0),COLUMN(STANDINGS_BA[PLACE IN LEAGUE]))</f>
        <v>12</v>
      </c>
      <c r="E2487">
        <f>16-INDEX(STANDINGS_R[],MATCH(Table1[[#This Row],[COMBINED]],STANDINGS_R[COMBINED],0),COLUMN(STANDINGS_R[PLACE IN LEAGUE]))</f>
        <v>6</v>
      </c>
      <c r="F2487">
        <f>16-INDEX(STANDINGS_HR[],MATCH(Table1[[#This Row],[COMBINED]],STANDINGS_HR[COMBINED],0),COLUMN(STANDINGS_HR[PLACE IN LEAGUE]))</f>
        <v>3</v>
      </c>
      <c r="G2487">
        <f>16-INDEX(STANDINGS_RBI[],MATCH(Table1[[#This Row],[COMBINED]],STANDINGS_RBI[COMBINED],0),COLUMN(STANDINGS_RBI[PLACE IN LEAGUE]))</f>
        <v>14</v>
      </c>
      <c r="H2487">
        <f>16-INDEX(STANDINGS_SB[],MATCH(Table1[[#This Row],[COMBINED]],STANDINGS_SB[COMBINED],0),COLUMN(STANDINGS_SB[PLACE IN LEAGUE]))</f>
        <v>8</v>
      </c>
      <c r="I2487">
        <f>16-INDEX(STANDINGS_ERA[],MATCH(Table1[[#This Row],[COMBINED]],STANDINGS_ERA[COMBINED],0),COLUMN(STANDINGS_ERA[PLACE IN LEAGUE]))</f>
        <v>4</v>
      </c>
      <c r="J2487">
        <f>16-INDEX(STANDINGS_WHIP[],MATCH(Table1[[#This Row],[COMBINED]],STANDINGS_WHIP[COMBINED],0),COLUMN(STANDINGS_WHIP[PLACE IN LEAGUE]))</f>
        <v>9</v>
      </c>
      <c r="K2487">
        <f>16-INDEX(STANDINGS_W[],MATCH(Table1[[#This Row],[COMBINED]],STANDINGS_W[COMBINED],0),COLUMN(STANDINGS_W[PLACE IN LEAGUE]))</f>
        <v>11</v>
      </c>
      <c r="L2487">
        <f>16-INDEX(STANDINGS_K[],MATCH(Table1[[#This Row],[COMBINED]],STANDINGS_K[COMBINED],0),COLUMN(STANDINGS_K[PLACE IN LEAGUE]))</f>
        <v>7</v>
      </c>
      <c r="M2487">
        <f>16-INDEX(STANDINGS_SV[],MATCH(Table1[[#This Row],[COMBINED]],STANDINGS_SV[COMBINED],0),COLUMN(STANDINGS_SV[PLACE IN LEAGUE]))</f>
        <v>7</v>
      </c>
      <c r="N2487">
        <f>SUM(Table1[[#This Row],[BA]:[SV]])</f>
        <v>81</v>
      </c>
      <c r="O2487">
        <v>7</v>
      </c>
    </row>
    <row r="2488" spans="1:15" x14ac:dyDescent="0.25">
      <c r="A2488" t="s">
        <v>2419</v>
      </c>
      <c r="B2488" t="s">
        <v>2412</v>
      </c>
      <c r="C2488" t="str">
        <f>Table1[[#This Row],[League]]&amp;Table1[[#This Row],[Team]]</f>
        <v>$150 Draft Champions Mar 07 1:00 pm Lg.385230th St BountyHunters</v>
      </c>
      <c r="D2488">
        <f>16-INDEX(STANDINGS_BA[],MATCH(Table1[[#This Row],[COMBINED]],STANDINGS_BA[COMBINED],0),COLUMN(STANDINGS_BA[PLACE IN LEAGUE]))</f>
        <v>7</v>
      </c>
      <c r="E2488">
        <f>16-INDEX(STANDINGS_R[],MATCH(Table1[[#This Row],[COMBINED]],STANDINGS_R[COMBINED],0),COLUMN(STANDINGS_R[PLACE IN LEAGUE]))</f>
        <v>5</v>
      </c>
      <c r="F2488">
        <f>16-INDEX(STANDINGS_HR[],MATCH(Table1[[#This Row],[COMBINED]],STANDINGS_HR[COMBINED],0),COLUMN(STANDINGS_HR[PLACE IN LEAGUE]))</f>
        <v>8</v>
      </c>
      <c r="G2488">
        <f>16-INDEX(STANDINGS_RBI[],MATCH(Table1[[#This Row],[COMBINED]],STANDINGS_RBI[COMBINED],0),COLUMN(STANDINGS_RBI[PLACE IN LEAGUE]))</f>
        <v>8</v>
      </c>
      <c r="H2488">
        <f>16-INDEX(STANDINGS_SB[],MATCH(Table1[[#This Row],[COMBINED]],STANDINGS_SB[COMBINED],0),COLUMN(STANDINGS_SB[PLACE IN LEAGUE]))</f>
        <v>4</v>
      </c>
      <c r="I2488">
        <f>16-INDEX(STANDINGS_ERA[],MATCH(Table1[[#This Row],[COMBINED]],STANDINGS_ERA[COMBINED],0),COLUMN(STANDINGS_ERA[PLACE IN LEAGUE]))</f>
        <v>15</v>
      </c>
      <c r="J2488">
        <f>16-INDEX(STANDINGS_WHIP[],MATCH(Table1[[#This Row],[COMBINED]],STANDINGS_WHIP[COMBINED],0),COLUMN(STANDINGS_WHIP[PLACE IN LEAGUE]))</f>
        <v>15</v>
      </c>
      <c r="K2488">
        <f>16-INDEX(STANDINGS_W[],MATCH(Table1[[#This Row],[COMBINED]],STANDINGS_W[COMBINED],0),COLUMN(STANDINGS_W[PLACE IN LEAGUE]))</f>
        <v>5</v>
      </c>
      <c r="L2488">
        <f>16-INDEX(STANDINGS_K[],MATCH(Table1[[#This Row],[COMBINED]],STANDINGS_K[COMBINED],0),COLUMN(STANDINGS_K[PLACE IN LEAGUE]))</f>
        <v>1</v>
      </c>
      <c r="M2488">
        <f>16-INDEX(STANDINGS_SV[],MATCH(Table1[[#This Row],[COMBINED]],STANDINGS_SV[COMBINED],0),COLUMN(STANDINGS_SV[PLACE IN LEAGUE]))</f>
        <v>13</v>
      </c>
      <c r="N2488">
        <f>SUM(Table1[[#This Row],[BA]:[SV]])</f>
        <v>81</v>
      </c>
      <c r="O2488">
        <v>8</v>
      </c>
    </row>
    <row r="2489" spans="1:15" x14ac:dyDescent="0.25">
      <c r="A2489" t="s">
        <v>2416</v>
      </c>
      <c r="B2489" t="s">
        <v>2412</v>
      </c>
      <c r="C2489" t="str">
        <f>Table1[[#This Row],[League]]&amp;Table1[[#This Row],[Team]]</f>
        <v>$150 Draft Champions Mar 07 1:00 pm Lg.3852Dan's Danimals Two</v>
      </c>
      <c r="D2489">
        <f>16-INDEX(STANDINGS_BA[],MATCH(Table1[[#This Row],[COMBINED]],STANDINGS_BA[COMBINED],0),COLUMN(STANDINGS_BA[PLACE IN LEAGUE]))</f>
        <v>10</v>
      </c>
      <c r="E2489">
        <f>16-INDEX(STANDINGS_R[],MATCH(Table1[[#This Row],[COMBINED]],STANDINGS_R[COMBINED],0),COLUMN(STANDINGS_R[PLACE IN LEAGUE]))</f>
        <v>10</v>
      </c>
      <c r="F2489">
        <f>16-INDEX(STANDINGS_HR[],MATCH(Table1[[#This Row],[COMBINED]],STANDINGS_HR[COMBINED],0),COLUMN(STANDINGS_HR[PLACE IN LEAGUE]))</f>
        <v>5</v>
      </c>
      <c r="G2489">
        <f>16-INDEX(STANDINGS_RBI[],MATCH(Table1[[#This Row],[COMBINED]],STANDINGS_RBI[COMBINED],0),COLUMN(STANDINGS_RBI[PLACE IN LEAGUE]))</f>
        <v>11</v>
      </c>
      <c r="H2489">
        <f>16-INDEX(STANDINGS_SB[],MATCH(Table1[[#This Row],[COMBINED]],STANDINGS_SB[COMBINED],0),COLUMN(STANDINGS_SB[PLACE IN LEAGUE]))</f>
        <v>12</v>
      </c>
      <c r="I2489">
        <f>16-INDEX(STANDINGS_ERA[],MATCH(Table1[[#This Row],[COMBINED]],STANDINGS_ERA[COMBINED],0),COLUMN(STANDINGS_ERA[PLACE IN LEAGUE]))</f>
        <v>9</v>
      </c>
      <c r="J2489">
        <f>16-INDEX(STANDINGS_WHIP[],MATCH(Table1[[#This Row],[COMBINED]],STANDINGS_WHIP[COMBINED],0),COLUMN(STANDINGS_WHIP[PLACE IN LEAGUE]))</f>
        <v>10</v>
      </c>
      <c r="K2489">
        <f>16-INDEX(STANDINGS_W[],MATCH(Table1[[#This Row],[COMBINED]],STANDINGS_W[COMBINED],0),COLUMN(STANDINGS_W[PLACE IN LEAGUE]))</f>
        <v>1</v>
      </c>
      <c r="L2489">
        <f>16-INDEX(STANDINGS_K[],MATCH(Table1[[#This Row],[COMBINED]],STANDINGS_K[COMBINED],0),COLUMN(STANDINGS_K[PLACE IN LEAGUE]))</f>
        <v>3</v>
      </c>
      <c r="M2489">
        <f>16-INDEX(STANDINGS_SV[],MATCH(Table1[[#This Row],[COMBINED]],STANDINGS_SV[COMBINED],0),COLUMN(STANDINGS_SV[PLACE IN LEAGUE]))</f>
        <v>8</v>
      </c>
      <c r="N2489">
        <f>SUM(Table1[[#This Row],[BA]:[SV]])</f>
        <v>79</v>
      </c>
      <c r="O2489">
        <v>9</v>
      </c>
    </row>
    <row r="2490" spans="1:15" x14ac:dyDescent="0.25">
      <c r="A2490" t="s">
        <v>2411</v>
      </c>
      <c r="B2490" t="s">
        <v>2412</v>
      </c>
      <c r="C2490" t="str">
        <f>Table1[[#This Row],[League]]&amp;Table1[[#This Row],[Team]]</f>
        <v>$150 Draft Champions Mar 07 1:00 pm Lg.3852Freaks &amp; Geeks</v>
      </c>
      <c r="D2490">
        <f>16-INDEX(STANDINGS_BA[],MATCH(Table1[[#This Row],[COMBINED]],STANDINGS_BA[COMBINED],0),COLUMN(STANDINGS_BA[PLACE IN LEAGUE]))</f>
        <v>15</v>
      </c>
      <c r="E2490">
        <f>16-INDEX(STANDINGS_R[],MATCH(Table1[[#This Row],[COMBINED]],STANDINGS_R[COMBINED],0),COLUMN(STANDINGS_R[PLACE IN LEAGUE]))</f>
        <v>14</v>
      </c>
      <c r="F2490">
        <f>16-INDEX(STANDINGS_HR[],MATCH(Table1[[#This Row],[COMBINED]],STANDINGS_HR[COMBINED],0),COLUMN(STANDINGS_HR[PLACE IN LEAGUE]))</f>
        <v>4</v>
      </c>
      <c r="G2490">
        <f>16-INDEX(STANDINGS_RBI[],MATCH(Table1[[#This Row],[COMBINED]],STANDINGS_RBI[COMBINED],0),COLUMN(STANDINGS_RBI[PLACE IN LEAGUE]))</f>
        <v>3</v>
      </c>
      <c r="H2490">
        <f>16-INDEX(STANDINGS_SB[],MATCH(Table1[[#This Row],[COMBINED]],STANDINGS_SB[COMBINED],0),COLUMN(STANDINGS_SB[PLACE IN LEAGUE]))</f>
        <v>10</v>
      </c>
      <c r="I2490">
        <f>16-INDEX(STANDINGS_ERA[],MATCH(Table1[[#This Row],[COMBINED]],STANDINGS_ERA[COMBINED],0),COLUMN(STANDINGS_ERA[PLACE IN LEAGUE]))</f>
        <v>1</v>
      </c>
      <c r="J2490">
        <f>16-INDEX(STANDINGS_WHIP[],MATCH(Table1[[#This Row],[COMBINED]],STANDINGS_WHIP[COMBINED],0),COLUMN(STANDINGS_WHIP[PLACE IN LEAGUE]))</f>
        <v>2</v>
      </c>
      <c r="K2490">
        <f>16-INDEX(STANDINGS_W[],MATCH(Table1[[#This Row],[COMBINED]],STANDINGS_W[COMBINED],0),COLUMN(STANDINGS_W[PLACE IN LEAGUE]))</f>
        <v>7</v>
      </c>
      <c r="L2490">
        <f>16-INDEX(STANDINGS_K[],MATCH(Table1[[#This Row],[COMBINED]],STANDINGS_K[COMBINED],0),COLUMN(STANDINGS_K[PLACE IN LEAGUE]))</f>
        <v>5</v>
      </c>
      <c r="M2490">
        <f>16-INDEX(STANDINGS_SV[],MATCH(Table1[[#This Row],[COMBINED]],STANDINGS_SV[COMBINED],0),COLUMN(STANDINGS_SV[PLACE IN LEAGUE]))</f>
        <v>11</v>
      </c>
      <c r="N2490">
        <f>SUM(Table1[[#This Row],[BA]:[SV]])</f>
        <v>72</v>
      </c>
      <c r="O2490">
        <v>10</v>
      </c>
    </row>
    <row r="2491" spans="1:15" x14ac:dyDescent="0.25">
      <c r="A2491" t="s">
        <v>2417</v>
      </c>
      <c r="B2491" t="s">
        <v>2412</v>
      </c>
      <c r="C2491" t="str">
        <f>Table1[[#This Row],[League]]&amp;Table1[[#This Row],[Team]]</f>
        <v>$150 Draft Champions Mar 07 1:00 pm Lg.3852NTX Storm2</v>
      </c>
      <c r="D2491">
        <f>16-INDEX(STANDINGS_BA[],MATCH(Table1[[#This Row],[COMBINED]],STANDINGS_BA[COMBINED],0),COLUMN(STANDINGS_BA[PLACE IN LEAGUE]))</f>
        <v>9</v>
      </c>
      <c r="E2491">
        <f>16-INDEX(STANDINGS_R[],MATCH(Table1[[#This Row],[COMBINED]],STANDINGS_R[COMBINED],0),COLUMN(STANDINGS_R[PLACE IN LEAGUE]))</f>
        <v>7</v>
      </c>
      <c r="F2491">
        <f>16-INDEX(STANDINGS_HR[],MATCH(Table1[[#This Row],[COMBINED]],STANDINGS_HR[COMBINED],0),COLUMN(STANDINGS_HR[PLACE IN LEAGUE]))</f>
        <v>12</v>
      </c>
      <c r="G2491">
        <f>16-INDEX(STANDINGS_RBI[],MATCH(Table1[[#This Row],[COMBINED]],STANDINGS_RBI[COMBINED],0),COLUMN(STANDINGS_RBI[PLACE IN LEAGUE]))</f>
        <v>10</v>
      </c>
      <c r="H2491">
        <f>16-INDEX(STANDINGS_SB[],MATCH(Table1[[#This Row],[COMBINED]],STANDINGS_SB[COMBINED],0),COLUMN(STANDINGS_SB[PLACE IN LEAGUE]))</f>
        <v>9</v>
      </c>
      <c r="I2491">
        <f>16-INDEX(STANDINGS_ERA[],MATCH(Table1[[#This Row],[COMBINED]],STANDINGS_ERA[COMBINED],0),COLUMN(STANDINGS_ERA[PLACE IN LEAGUE]))</f>
        <v>3</v>
      </c>
      <c r="J2491">
        <f>16-INDEX(STANDINGS_WHIP[],MATCH(Table1[[#This Row],[COMBINED]],STANDINGS_WHIP[COMBINED],0),COLUMN(STANDINGS_WHIP[PLACE IN LEAGUE]))</f>
        <v>3</v>
      </c>
      <c r="K2491">
        <f>16-INDEX(STANDINGS_W[],MATCH(Table1[[#This Row],[COMBINED]],STANDINGS_W[COMBINED],0),COLUMN(STANDINGS_W[PLACE IN LEAGUE]))</f>
        <v>8</v>
      </c>
      <c r="L2491">
        <f>16-INDEX(STANDINGS_K[],MATCH(Table1[[#This Row],[COMBINED]],STANDINGS_K[COMBINED],0),COLUMN(STANDINGS_K[PLACE IN LEAGUE]))</f>
        <v>8</v>
      </c>
      <c r="M2491">
        <f>16-INDEX(STANDINGS_SV[],MATCH(Table1[[#This Row],[COMBINED]],STANDINGS_SV[COMBINED],0),COLUMN(STANDINGS_SV[PLACE IN LEAGUE]))</f>
        <v>3</v>
      </c>
      <c r="N2491">
        <f>SUM(Table1[[#This Row],[BA]:[SV]])</f>
        <v>72</v>
      </c>
      <c r="O2491">
        <v>11</v>
      </c>
    </row>
    <row r="2492" spans="1:15" x14ac:dyDescent="0.25">
      <c r="A2492" t="s">
        <v>35</v>
      </c>
      <c r="B2492" t="s">
        <v>2412</v>
      </c>
      <c r="C2492" t="str">
        <f>Table1[[#This Row],[League]]&amp;Table1[[#This Row],[Team]]</f>
        <v>$150 Draft Champions Mar 07 1:00 pm Lg.3852Team wendler</v>
      </c>
      <c r="D2492">
        <f>16-INDEX(STANDINGS_BA[],MATCH(Table1[[#This Row],[COMBINED]],STANDINGS_BA[COMBINED],0),COLUMN(STANDINGS_BA[PLACE IN LEAGUE]))</f>
        <v>1</v>
      </c>
      <c r="E2492">
        <f>16-INDEX(STANDINGS_R[],MATCH(Table1[[#This Row],[COMBINED]],STANDINGS_R[COMBINED],0),COLUMN(STANDINGS_R[PLACE IN LEAGUE]))</f>
        <v>2</v>
      </c>
      <c r="F2492">
        <f>16-INDEX(STANDINGS_HR[],MATCH(Table1[[#This Row],[COMBINED]],STANDINGS_HR[COMBINED],0),COLUMN(STANDINGS_HR[PLACE IN LEAGUE]))</f>
        <v>1</v>
      </c>
      <c r="G2492">
        <f>16-INDEX(STANDINGS_RBI[],MATCH(Table1[[#This Row],[COMBINED]],STANDINGS_RBI[COMBINED],0),COLUMN(STANDINGS_RBI[PLACE IN LEAGUE]))</f>
        <v>2</v>
      </c>
      <c r="H2492">
        <f>16-INDEX(STANDINGS_SB[],MATCH(Table1[[#This Row],[COMBINED]],STANDINGS_SB[COMBINED],0),COLUMN(STANDINGS_SB[PLACE IN LEAGUE]))</f>
        <v>7</v>
      </c>
      <c r="I2492">
        <f>16-INDEX(STANDINGS_ERA[],MATCH(Table1[[#This Row],[COMBINED]],STANDINGS_ERA[COMBINED],0),COLUMN(STANDINGS_ERA[PLACE IN LEAGUE]))</f>
        <v>13</v>
      </c>
      <c r="J2492">
        <f>16-INDEX(STANDINGS_WHIP[],MATCH(Table1[[#This Row],[COMBINED]],STANDINGS_WHIP[COMBINED],0),COLUMN(STANDINGS_WHIP[PLACE IN LEAGUE]))</f>
        <v>12</v>
      </c>
      <c r="K2492">
        <f>16-INDEX(STANDINGS_W[],MATCH(Table1[[#This Row],[COMBINED]],STANDINGS_W[COMBINED],0),COLUMN(STANDINGS_W[PLACE IN LEAGUE]))</f>
        <v>10</v>
      </c>
      <c r="L2492">
        <f>16-INDEX(STANDINGS_K[],MATCH(Table1[[#This Row],[COMBINED]],STANDINGS_K[COMBINED],0),COLUMN(STANDINGS_K[PLACE IN LEAGUE]))</f>
        <v>11</v>
      </c>
      <c r="M2492">
        <f>16-INDEX(STANDINGS_SV[],MATCH(Table1[[#This Row],[COMBINED]],STANDINGS_SV[COMBINED],0),COLUMN(STANDINGS_SV[PLACE IN LEAGUE]))</f>
        <v>12</v>
      </c>
      <c r="N2492">
        <f>SUM(Table1[[#This Row],[BA]:[SV]])</f>
        <v>71</v>
      </c>
      <c r="O2492">
        <v>12</v>
      </c>
    </row>
    <row r="2493" spans="1:15" x14ac:dyDescent="0.25">
      <c r="A2493" t="s">
        <v>18</v>
      </c>
      <c r="B2493" t="s">
        <v>2412</v>
      </c>
      <c r="C2493" t="str">
        <f>Table1[[#This Row],[League]]&amp;Table1[[#This Row],[Team]]</f>
        <v>$150 Draft Champions Mar 07 1:00 pm Lg.3852Home Run Derbies</v>
      </c>
      <c r="D2493">
        <f>16-INDEX(STANDINGS_BA[],MATCH(Table1[[#This Row],[COMBINED]],STANDINGS_BA[COMBINED],0),COLUMN(STANDINGS_BA[PLACE IN LEAGUE]))</f>
        <v>4</v>
      </c>
      <c r="E2493">
        <f>16-INDEX(STANDINGS_R[],MATCH(Table1[[#This Row],[COMBINED]],STANDINGS_R[COMBINED],0),COLUMN(STANDINGS_R[PLACE IN LEAGUE]))</f>
        <v>3</v>
      </c>
      <c r="F2493">
        <f>16-INDEX(STANDINGS_HR[],MATCH(Table1[[#This Row],[COMBINED]],STANDINGS_HR[COMBINED],0),COLUMN(STANDINGS_HR[PLACE IN LEAGUE]))</f>
        <v>7</v>
      </c>
      <c r="G2493">
        <f>16-INDEX(STANDINGS_RBI[],MATCH(Table1[[#This Row],[COMBINED]],STANDINGS_RBI[COMBINED],0),COLUMN(STANDINGS_RBI[PLACE IN LEAGUE]))</f>
        <v>5</v>
      </c>
      <c r="H2493">
        <f>16-INDEX(STANDINGS_SB[],MATCH(Table1[[#This Row],[COMBINED]],STANDINGS_SB[COMBINED],0),COLUMN(STANDINGS_SB[PLACE IN LEAGUE]))</f>
        <v>11</v>
      </c>
      <c r="I2493">
        <f>16-INDEX(STANDINGS_ERA[],MATCH(Table1[[#This Row],[COMBINED]],STANDINGS_ERA[COMBINED],0),COLUMN(STANDINGS_ERA[PLACE IN LEAGUE]))</f>
        <v>7</v>
      </c>
      <c r="J2493">
        <f>16-INDEX(STANDINGS_WHIP[],MATCH(Table1[[#This Row],[COMBINED]],STANDINGS_WHIP[COMBINED],0),COLUMN(STANDINGS_WHIP[PLACE IN LEAGUE]))</f>
        <v>8</v>
      </c>
      <c r="K2493">
        <f>16-INDEX(STANDINGS_W[],MATCH(Table1[[#This Row],[COMBINED]],STANDINGS_W[COMBINED],0),COLUMN(STANDINGS_W[PLACE IN LEAGUE]))</f>
        <v>6</v>
      </c>
      <c r="L2493">
        <f>16-INDEX(STANDINGS_K[],MATCH(Table1[[#This Row],[COMBINED]],STANDINGS_K[COMBINED],0),COLUMN(STANDINGS_K[PLACE IN LEAGUE]))</f>
        <v>9</v>
      </c>
      <c r="M2493">
        <f>16-INDEX(STANDINGS_SV[],MATCH(Table1[[#This Row],[COMBINED]],STANDINGS_SV[COMBINED],0),COLUMN(STANDINGS_SV[PLACE IN LEAGUE]))</f>
        <v>10</v>
      </c>
      <c r="N2493">
        <f>SUM(Table1[[#This Row],[BA]:[SV]])</f>
        <v>70</v>
      </c>
      <c r="O2493">
        <v>13</v>
      </c>
    </row>
    <row r="2494" spans="1:15" x14ac:dyDescent="0.25">
      <c r="A2494" t="s">
        <v>2420</v>
      </c>
      <c r="B2494" t="s">
        <v>2412</v>
      </c>
      <c r="C2494" t="str">
        <f>Table1[[#This Row],[League]]&amp;Table1[[#This Row],[Team]]</f>
        <v>$150 Draft Champions Mar 07 1:00 pm Lg.38522ND TO NONE</v>
      </c>
      <c r="D2494">
        <f>16-INDEX(STANDINGS_BA[],MATCH(Table1[[#This Row],[COMBINED]],STANDINGS_BA[COMBINED],0),COLUMN(STANDINGS_BA[PLACE IN LEAGUE]))</f>
        <v>6</v>
      </c>
      <c r="E2494">
        <f>16-INDEX(STANDINGS_R[],MATCH(Table1[[#This Row],[COMBINED]],STANDINGS_R[COMBINED],0),COLUMN(STANDINGS_R[PLACE IN LEAGUE]))</f>
        <v>4</v>
      </c>
      <c r="F2494">
        <f>16-INDEX(STANDINGS_HR[],MATCH(Table1[[#This Row],[COMBINED]],STANDINGS_HR[COMBINED],0),COLUMN(STANDINGS_HR[PLACE IN LEAGUE]))</f>
        <v>9</v>
      </c>
      <c r="G2494">
        <f>16-INDEX(STANDINGS_RBI[],MATCH(Table1[[#This Row],[COMBINED]],STANDINGS_RBI[COMBINED],0),COLUMN(STANDINGS_RBI[PLACE IN LEAGUE]))</f>
        <v>9</v>
      </c>
      <c r="H2494">
        <f>16-INDEX(STANDINGS_SB[],MATCH(Table1[[#This Row],[COMBINED]],STANDINGS_SB[COMBINED],0),COLUMN(STANDINGS_SB[PLACE IN LEAGUE]))</f>
        <v>6</v>
      </c>
      <c r="I2494">
        <f>16-INDEX(STANDINGS_ERA[],MATCH(Table1[[#This Row],[COMBINED]],STANDINGS_ERA[COMBINED],0),COLUMN(STANDINGS_ERA[PLACE IN LEAGUE]))</f>
        <v>2</v>
      </c>
      <c r="J2494">
        <f>16-INDEX(STANDINGS_WHIP[],MATCH(Table1[[#This Row],[COMBINED]],STANDINGS_WHIP[COMBINED],0),COLUMN(STANDINGS_WHIP[PLACE IN LEAGUE]))</f>
        <v>1</v>
      </c>
      <c r="K2494">
        <f>16-INDEX(STANDINGS_W[],MATCH(Table1[[#This Row],[COMBINED]],STANDINGS_W[COMBINED],0),COLUMN(STANDINGS_W[PLACE IN LEAGUE]))</f>
        <v>3</v>
      </c>
      <c r="L2494">
        <f>16-INDEX(STANDINGS_K[],MATCH(Table1[[#This Row],[COMBINED]],STANDINGS_K[COMBINED],0),COLUMN(STANDINGS_K[PLACE IN LEAGUE]))</f>
        <v>2</v>
      </c>
      <c r="M2494">
        <f>16-INDEX(STANDINGS_SV[],MATCH(Table1[[#This Row],[COMBINED]],STANDINGS_SV[COMBINED],0),COLUMN(STANDINGS_SV[PLACE IN LEAGUE]))</f>
        <v>4</v>
      </c>
      <c r="N2494">
        <f>SUM(Table1[[#This Row],[BA]:[SV]])</f>
        <v>46</v>
      </c>
      <c r="O2494">
        <v>14</v>
      </c>
    </row>
    <row r="2495" spans="1:15" x14ac:dyDescent="0.25">
      <c r="A2495" t="s">
        <v>2423</v>
      </c>
      <c r="B2495" t="s">
        <v>2412</v>
      </c>
      <c r="C2495" t="str">
        <f>Table1[[#This Row],[League]]&amp;Table1[[#This Row],[Team]]</f>
        <v>$150 Draft Champions Mar 07 1:00 pm Lg.3852Jake's Patrol</v>
      </c>
      <c r="D2495">
        <f>16-INDEX(STANDINGS_BA[],MATCH(Table1[[#This Row],[COMBINED]],STANDINGS_BA[COMBINED],0),COLUMN(STANDINGS_BA[PLACE IN LEAGUE]))</f>
        <v>2</v>
      </c>
      <c r="E2495">
        <f>16-INDEX(STANDINGS_R[],MATCH(Table1[[#This Row],[COMBINED]],STANDINGS_R[COMBINED],0),COLUMN(STANDINGS_R[PLACE IN LEAGUE]))</f>
        <v>1</v>
      </c>
      <c r="F2495">
        <f>16-INDEX(STANDINGS_HR[],MATCH(Table1[[#This Row],[COMBINED]],STANDINGS_HR[COMBINED],0),COLUMN(STANDINGS_HR[PLACE IN LEAGUE]))</f>
        <v>6</v>
      </c>
      <c r="G2495">
        <f>16-INDEX(STANDINGS_RBI[],MATCH(Table1[[#This Row],[COMBINED]],STANDINGS_RBI[COMBINED],0),COLUMN(STANDINGS_RBI[PLACE IN LEAGUE]))</f>
        <v>1</v>
      </c>
      <c r="H2495">
        <f>16-INDEX(STANDINGS_SB[],MATCH(Table1[[#This Row],[COMBINED]],STANDINGS_SB[COMBINED],0),COLUMN(STANDINGS_SB[PLACE IN LEAGUE]))</f>
        <v>2</v>
      </c>
      <c r="I2495">
        <f>16-INDEX(STANDINGS_ERA[],MATCH(Table1[[#This Row],[COMBINED]],STANDINGS_ERA[COMBINED],0),COLUMN(STANDINGS_ERA[PLACE IN LEAGUE]))</f>
        <v>5</v>
      </c>
      <c r="J2495">
        <f>16-INDEX(STANDINGS_WHIP[],MATCH(Table1[[#This Row],[COMBINED]],STANDINGS_WHIP[COMBINED],0),COLUMN(STANDINGS_WHIP[PLACE IN LEAGUE]))</f>
        <v>5</v>
      </c>
      <c r="K2495">
        <f>16-INDEX(STANDINGS_W[],MATCH(Table1[[#This Row],[COMBINED]],STANDINGS_W[COMBINED],0),COLUMN(STANDINGS_W[PLACE IN LEAGUE]))</f>
        <v>4</v>
      </c>
      <c r="L2495">
        <f>16-INDEX(STANDINGS_K[],MATCH(Table1[[#This Row],[COMBINED]],STANDINGS_K[COMBINED],0),COLUMN(STANDINGS_K[PLACE IN LEAGUE]))</f>
        <v>6</v>
      </c>
      <c r="M2495">
        <f>16-INDEX(STANDINGS_SV[],MATCH(Table1[[#This Row],[COMBINED]],STANDINGS_SV[COMBINED],0),COLUMN(STANDINGS_SV[PLACE IN LEAGUE]))</f>
        <v>1</v>
      </c>
      <c r="N2495">
        <f>SUM(Table1[[#This Row],[BA]:[SV]])</f>
        <v>33</v>
      </c>
      <c r="O2495">
        <v>15</v>
      </c>
    </row>
    <row r="2496" spans="1:15" x14ac:dyDescent="0.25">
      <c r="A2496" t="s">
        <v>2424</v>
      </c>
      <c r="B2496" t="s">
        <v>2425</v>
      </c>
      <c r="C2496" t="str">
        <f>Table1[[#This Row],[League]]&amp;Table1[[#This Row],[Team]]</f>
        <v>$150 Draft Champions Mar 08 1:00 pm Lg.3854Green Plan B</v>
      </c>
      <c r="D2496">
        <f>16-INDEX(STANDINGS_BA[],MATCH(Table1[[#This Row],[COMBINED]],STANDINGS_BA[COMBINED],0),COLUMN(STANDINGS_BA[PLACE IN LEAGUE]))</f>
        <v>15</v>
      </c>
      <c r="E2496">
        <f>16-INDEX(STANDINGS_R[],MATCH(Table1[[#This Row],[COMBINED]],STANDINGS_R[COMBINED],0),COLUMN(STANDINGS_R[PLACE IN LEAGUE]))</f>
        <v>12</v>
      </c>
      <c r="F2496">
        <f>16-INDEX(STANDINGS_HR[],MATCH(Table1[[#This Row],[COMBINED]],STANDINGS_HR[COMBINED],0),COLUMN(STANDINGS_HR[PLACE IN LEAGUE]))</f>
        <v>2</v>
      </c>
      <c r="G2496">
        <f>16-INDEX(STANDINGS_RBI[],MATCH(Table1[[#This Row],[COMBINED]],STANDINGS_RBI[COMBINED],0),COLUMN(STANDINGS_RBI[PLACE IN LEAGUE]))</f>
        <v>10</v>
      </c>
      <c r="H2496">
        <f>16-INDEX(STANDINGS_SB[],MATCH(Table1[[#This Row],[COMBINED]],STANDINGS_SB[COMBINED],0),COLUMN(STANDINGS_SB[PLACE IN LEAGUE]))</f>
        <v>11</v>
      </c>
      <c r="I2496">
        <f>16-INDEX(STANDINGS_ERA[],MATCH(Table1[[#This Row],[COMBINED]],STANDINGS_ERA[COMBINED],0),COLUMN(STANDINGS_ERA[PLACE IN LEAGUE]))</f>
        <v>11</v>
      </c>
      <c r="J2496">
        <f>16-INDEX(STANDINGS_WHIP[],MATCH(Table1[[#This Row],[COMBINED]],STANDINGS_WHIP[COMBINED],0),COLUMN(STANDINGS_WHIP[PLACE IN LEAGUE]))</f>
        <v>13</v>
      </c>
      <c r="K2496">
        <f>16-INDEX(STANDINGS_W[],MATCH(Table1[[#This Row],[COMBINED]],STANDINGS_W[COMBINED],0),COLUMN(STANDINGS_W[PLACE IN LEAGUE]))</f>
        <v>15</v>
      </c>
      <c r="L2496">
        <f>16-INDEX(STANDINGS_K[],MATCH(Table1[[#This Row],[COMBINED]],STANDINGS_K[COMBINED],0),COLUMN(STANDINGS_K[PLACE IN LEAGUE]))</f>
        <v>15</v>
      </c>
      <c r="M2496">
        <f>16-INDEX(STANDINGS_SV[],MATCH(Table1[[#This Row],[COMBINED]],STANDINGS_SV[COMBINED],0),COLUMN(STANDINGS_SV[PLACE IN LEAGUE]))</f>
        <v>6</v>
      </c>
      <c r="N2496">
        <f>SUM(Table1[[#This Row],[BA]:[SV]])</f>
        <v>110</v>
      </c>
      <c r="O2496">
        <v>1</v>
      </c>
    </row>
    <row r="2497" spans="1:15" x14ac:dyDescent="0.25">
      <c r="A2497" t="s">
        <v>2432</v>
      </c>
      <c r="B2497" t="s">
        <v>2425</v>
      </c>
      <c r="C2497" t="str">
        <f>Table1[[#This Row],[League]]&amp;Table1[[#This Row],[Team]]</f>
        <v>$150 Draft Champions Mar 08 1:00 pm Lg.3854Lee House Lagers</v>
      </c>
      <c r="D2497">
        <f>16-INDEX(STANDINGS_BA[],MATCH(Table1[[#This Row],[COMBINED]],STANDINGS_BA[COMBINED],0),COLUMN(STANDINGS_BA[PLACE IN LEAGUE]))</f>
        <v>6</v>
      </c>
      <c r="E2497">
        <f>16-INDEX(STANDINGS_R[],MATCH(Table1[[#This Row],[COMBINED]],STANDINGS_R[COMBINED],0),COLUMN(STANDINGS_R[PLACE IN LEAGUE]))</f>
        <v>8</v>
      </c>
      <c r="F2497">
        <f>16-INDEX(STANDINGS_HR[],MATCH(Table1[[#This Row],[COMBINED]],STANDINGS_HR[COMBINED],0),COLUMN(STANDINGS_HR[PLACE IN LEAGUE]))</f>
        <v>13</v>
      </c>
      <c r="G2497">
        <f>16-INDEX(STANDINGS_RBI[],MATCH(Table1[[#This Row],[COMBINED]],STANDINGS_RBI[COMBINED],0),COLUMN(STANDINGS_RBI[PLACE IN LEAGUE]))</f>
        <v>11</v>
      </c>
      <c r="H2497">
        <f>16-INDEX(STANDINGS_SB[],MATCH(Table1[[#This Row],[COMBINED]],STANDINGS_SB[COMBINED],0),COLUMN(STANDINGS_SB[PLACE IN LEAGUE]))</f>
        <v>13</v>
      </c>
      <c r="I2497">
        <f>16-INDEX(STANDINGS_ERA[],MATCH(Table1[[#This Row],[COMBINED]],STANDINGS_ERA[COMBINED],0),COLUMN(STANDINGS_ERA[PLACE IN LEAGUE]))</f>
        <v>10</v>
      </c>
      <c r="J2497">
        <f>16-INDEX(STANDINGS_WHIP[],MATCH(Table1[[#This Row],[COMBINED]],STANDINGS_WHIP[COMBINED],0),COLUMN(STANDINGS_WHIP[PLACE IN LEAGUE]))</f>
        <v>12</v>
      </c>
      <c r="K2497">
        <f>16-INDEX(STANDINGS_W[],MATCH(Table1[[#This Row],[COMBINED]],STANDINGS_W[COMBINED],0),COLUMN(STANDINGS_W[PLACE IN LEAGUE]))</f>
        <v>9</v>
      </c>
      <c r="L2497">
        <f>16-INDEX(STANDINGS_K[],MATCH(Table1[[#This Row],[COMBINED]],STANDINGS_K[COMBINED],0),COLUMN(STANDINGS_K[PLACE IN LEAGUE]))</f>
        <v>12</v>
      </c>
      <c r="M2497">
        <f>16-INDEX(STANDINGS_SV[],MATCH(Table1[[#This Row],[COMBINED]],STANDINGS_SV[COMBINED],0),COLUMN(STANDINGS_SV[PLACE IN LEAGUE]))</f>
        <v>10</v>
      </c>
      <c r="N2497">
        <f>SUM(Table1[[#This Row],[BA]:[SV]])</f>
        <v>104</v>
      </c>
      <c r="O2497">
        <v>2</v>
      </c>
    </row>
    <row r="2498" spans="1:15" x14ac:dyDescent="0.25">
      <c r="A2498" t="s">
        <v>2427</v>
      </c>
      <c r="B2498" t="s">
        <v>2425</v>
      </c>
      <c r="C2498" t="str">
        <f>Table1[[#This Row],[League]]&amp;Table1[[#This Row],[Team]]</f>
        <v>$150 Draft Champions Mar 08 1:00 pm Lg.3854Skinny Joe Blanton</v>
      </c>
      <c r="D2498">
        <f>16-INDEX(STANDINGS_BA[],MATCH(Table1[[#This Row],[COMBINED]],STANDINGS_BA[COMBINED],0),COLUMN(STANDINGS_BA[PLACE IN LEAGUE]))</f>
        <v>13</v>
      </c>
      <c r="E2498">
        <f>16-INDEX(STANDINGS_R[],MATCH(Table1[[#This Row],[COMBINED]],STANDINGS_R[COMBINED],0),COLUMN(STANDINGS_R[PLACE IN LEAGUE]))</f>
        <v>15</v>
      </c>
      <c r="F2498">
        <f>16-INDEX(STANDINGS_HR[],MATCH(Table1[[#This Row],[COMBINED]],STANDINGS_HR[COMBINED],0),COLUMN(STANDINGS_HR[PLACE IN LEAGUE]))</f>
        <v>15</v>
      </c>
      <c r="G2498">
        <f>16-INDEX(STANDINGS_RBI[],MATCH(Table1[[#This Row],[COMBINED]],STANDINGS_RBI[COMBINED],0),COLUMN(STANDINGS_RBI[PLACE IN LEAGUE]))</f>
        <v>13</v>
      </c>
      <c r="H2498">
        <f>16-INDEX(STANDINGS_SB[],MATCH(Table1[[#This Row],[COMBINED]],STANDINGS_SB[COMBINED],0),COLUMN(STANDINGS_SB[PLACE IN LEAGUE]))</f>
        <v>12</v>
      </c>
      <c r="I2498">
        <f>16-INDEX(STANDINGS_ERA[],MATCH(Table1[[#This Row],[COMBINED]],STANDINGS_ERA[COMBINED],0),COLUMN(STANDINGS_ERA[PLACE IN LEAGUE]))</f>
        <v>12</v>
      </c>
      <c r="J2498">
        <f>16-INDEX(STANDINGS_WHIP[],MATCH(Table1[[#This Row],[COMBINED]],STANDINGS_WHIP[COMBINED],0),COLUMN(STANDINGS_WHIP[PLACE IN LEAGUE]))</f>
        <v>11</v>
      </c>
      <c r="K2498">
        <f>16-INDEX(STANDINGS_W[],MATCH(Table1[[#This Row],[COMBINED]],STANDINGS_W[COMBINED],0),COLUMN(STANDINGS_W[PLACE IN LEAGUE]))</f>
        <v>2</v>
      </c>
      <c r="L2498">
        <f>16-INDEX(STANDINGS_K[],MATCH(Table1[[#This Row],[COMBINED]],STANDINGS_K[COMBINED],0),COLUMN(STANDINGS_K[PLACE IN LEAGUE]))</f>
        <v>2</v>
      </c>
      <c r="M2498">
        <f>16-INDEX(STANDINGS_SV[],MATCH(Table1[[#This Row],[COMBINED]],STANDINGS_SV[COMBINED],0),COLUMN(STANDINGS_SV[PLACE IN LEAGUE]))</f>
        <v>8</v>
      </c>
      <c r="N2498">
        <f>SUM(Table1[[#This Row],[BA]:[SV]])</f>
        <v>103</v>
      </c>
      <c r="O2498">
        <v>3</v>
      </c>
    </row>
    <row r="2499" spans="1:15" x14ac:dyDescent="0.25">
      <c r="A2499" t="s">
        <v>2428</v>
      </c>
      <c r="B2499" t="s">
        <v>2425</v>
      </c>
      <c r="C2499" t="str">
        <f>Table1[[#This Row],[League]]&amp;Table1[[#This Row],[Team]]</f>
        <v>$150 Draft Champions Mar 08 1:00 pm Lg.3854The Wrath of Braun</v>
      </c>
      <c r="D2499">
        <f>16-INDEX(STANDINGS_BA[],MATCH(Table1[[#This Row],[COMBINED]],STANDINGS_BA[COMBINED],0),COLUMN(STANDINGS_BA[PLACE IN LEAGUE]))</f>
        <v>12</v>
      </c>
      <c r="E2499">
        <f>16-INDEX(STANDINGS_R[],MATCH(Table1[[#This Row],[COMBINED]],STANDINGS_R[COMBINED],0),COLUMN(STANDINGS_R[PLACE IN LEAGUE]))</f>
        <v>7</v>
      </c>
      <c r="F2499">
        <f>16-INDEX(STANDINGS_HR[],MATCH(Table1[[#This Row],[COMBINED]],STANDINGS_HR[COMBINED],0),COLUMN(STANDINGS_HR[PLACE IN LEAGUE]))</f>
        <v>5</v>
      </c>
      <c r="G2499">
        <f>16-INDEX(STANDINGS_RBI[],MATCH(Table1[[#This Row],[COMBINED]],STANDINGS_RBI[COMBINED],0),COLUMN(STANDINGS_RBI[PLACE IN LEAGUE]))</f>
        <v>7</v>
      </c>
      <c r="H2499">
        <f>16-INDEX(STANDINGS_SB[],MATCH(Table1[[#This Row],[COMBINED]],STANDINGS_SB[COMBINED],0),COLUMN(STANDINGS_SB[PLACE IN LEAGUE]))</f>
        <v>10</v>
      </c>
      <c r="I2499">
        <f>16-INDEX(STANDINGS_ERA[],MATCH(Table1[[#This Row],[COMBINED]],STANDINGS_ERA[COMBINED],0),COLUMN(STANDINGS_ERA[PLACE IN LEAGUE]))</f>
        <v>8</v>
      </c>
      <c r="J2499">
        <f>16-INDEX(STANDINGS_WHIP[],MATCH(Table1[[#This Row],[COMBINED]],STANDINGS_WHIP[COMBINED],0),COLUMN(STANDINGS_WHIP[PLACE IN LEAGUE]))</f>
        <v>9</v>
      </c>
      <c r="K2499">
        <f>16-INDEX(STANDINGS_W[],MATCH(Table1[[#This Row],[COMBINED]],STANDINGS_W[COMBINED],0),COLUMN(STANDINGS_W[PLACE IN LEAGUE]))</f>
        <v>11</v>
      </c>
      <c r="L2499">
        <f>16-INDEX(STANDINGS_K[],MATCH(Table1[[#This Row],[COMBINED]],STANDINGS_K[COMBINED],0),COLUMN(STANDINGS_K[PLACE IN LEAGUE]))</f>
        <v>13</v>
      </c>
      <c r="M2499">
        <f>16-INDEX(STANDINGS_SV[],MATCH(Table1[[#This Row],[COMBINED]],STANDINGS_SV[COMBINED],0),COLUMN(STANDINGS_SV[PLACE IN LEAGUE]))</f>
        <v>9</v>
      </c>
      <c r="N2499">
        <f>SUM(Table1[[#This Row],[BA]:[SV]])</f>
        <v>91</v>
      </c>
      <c r="O2499">
        <v>4</v>
      </c>
    </row>
    <row r="2500" spans="1:15" x14ac:dyDescent="0.25">
      <c r="A2500" t="s">
        <v>2429</v>
      </c>
      <c r="B2500" t="s">
        <v>2425</v>
      </c>
      <c r="C2500" t="str">
        <f>Table1[[#This Row],[League]]&amp;Table1[[#This Row],[Team]]</f>
        <v>$150 Draft Champions Mar 08 1:00 pm Lg.3854Go Jays Go</v>
      </c>
      <c r="D2500">
        <f>16-INDEX(STANDINGS_BA[],MATCH(Table1[[#This Row],[COMBINED]],STANDINGS_BA[COMBINED],0),COLUMN(STANDINGS_BA[PLACE IN LEAGUE]))</f>
        <v>11</v>
      </c>
      <c r="E2500">
        <f>16-INDEX(STANDINGS_R[],MATCH(Table1[[#This Row],[COMBINED]],STANDINGS_R[COMBINED],0),COLUMN(STANDINGS_R[PLACE IN LEAGUE]))</f>
        <v>9</v>
      </c>
      <c r="F2500">
        <f>16-INDEX(STANDINGS_HR[],MATCH(Table1[[#This Row],[COMBINED]],STANDINGS_HR[COMBINED],0),COLUMN(STANDINGS_HR[PLACE IN LEAGUE]))</f>
        <v>12</v>
      </c>
      <c r="G2500">
        <f>16-INDEX(STANDINGS_RBI[],MATCH(Table1[[#This Row],[COMBINED]],STANDINGS_RBI[COMBINED],0),COLUMN(STANDINGS_RBI[PLACE IN LEAGUE]))</f>
        <v>14</v>
      </c>
      <c r="H2500">
        <f>16-INDEX(STANDINGS_SB[],MATCH(Table1[[#This Row],[COMBINED]],STANDINGS_SB[COMBINED],0),COLUMN(STANDINGS_SB[PLACE IN LEAGUE]))</f>
        <v>2</v>
      </c>
      <c r="I2500">
        <f>16-INDEX(STANDINGS_ERA[],MATCH(Table1[[#This Row],[COMBINED]],STANDINGS_ERA[COMBINED],0),COLUMN(STANDINGS_ERA[PLACE IN LEAGUE]))</f>
        <v>7</v>
      </c>
      <c r="J2500">
        <f>16-INDEX(STANDINGS_WHIP[],MATCH(Table1[[#This Row],[COMBINED]],STANDINGS_WHIP[COMBINED],0),COLUMN(STANDINGS_WHIP[PLACE IN LEAGUE]))</f>
        <v>8</v>
      </c>
      <c r="K2500">
        <f>16-INDEX(STANDINGS_W[],MATCH(Table1[[#This Row],[COMBINED]],STANDINGS_W[COMBINED],0),COLUMN(STANDINGS_W[PLACE IN LEAGUE]))</f>
        <v>13</v>
      </c>
      <c r="L2500">
        <f>16-INDEX(STANDINGS_K[],MATCH(Table1[[#This Row],[COMBINED]],STANDINGS_K[COMBINED],0),COLUMN(STANDINGS_K[PLACE IN LEAGUE]))</f>
        <v>7</v>
      </c>
      <c r="M2500">
        <f>16-INDEX(STANDINGS_SV[],MATCH(Table1[[#This Row],[COMBINED]],STANDINGS_SV[COMBINED],0),COLUMN(STANDINGS_SV[PLACE IN LEAGUE]))</f>
        <v>5</v>
      </c>
      <c r="N2500">
        <f>SUM(Table1[[#This Row],[BA]:[SV]])</f>
        <v>88</v>
      </c>
      <c r="O2500">
        <v>5</v>
      </c>
    </row>
    <row r="2501" spans="1:15" x14ac:dyDescent="0.25">
      <c r="A2501" t="s">
        <v>126</v>
      </c>
      <c r="B2501" t="s">
        <v>2425</v>
      </c>
      <c r="C2501" t="str">
        <f>Table1[[#This Row],[League]]&amp;Table1[[#This Row],[Team]]</f>
        <v>$150 Draft Champions Mar 08 1:00 pm Lg.3854Big D No E</v>
      </c>
      <c r="D2501">
        <f>16-INDEX(STANDINGS_BA[],MATCH(Table1[[#This Row],[COMBINED]],STANDINGS_BA[COMBINED],0),COLUMN(STANDINGS_BA[PLACE IN LEAGUE]))</f>
        <v>10</v>
      </c>
      <c r="E2501">
        <f>16-INDEX(STANDINGS_R[],MATCH(Table1[[#This Row],[COMBINED]],STANDINGS_R[COMBINED],0),COLUMN(STANDINGS_R[PLACE IN LEAGUE]))</f>
        <v>13</v>
      </c>
      <c r="F2501">
        <f>16-INDEX(STANDINGS_HR[],MATCH(Table1[[#This Row],[COMBINED]],STANDINGS_HR[COMBINED],0),COLUMN(STANDINGS_HR[PLACE IN LEAGUE]))</f>
        <v>14</v>
      </c>
      <c r="G2501">
        <f>16-INDEX(STANDINGS_RBI[],MATCH(Table1[[#This Row],[COMBINED]],STANDINGS_RBI[COMBINED],0),COLUMN(STANDINGS_RBI[PLACE IN LEAGUE]))</f>
        <v>15</v>
      </c>
      <c r="H2501">
        <f>16-INDEX(STANDINGS_SB[],MATCH(Table1[[#This Row],[COMBINED]],STANDINGS_SB[COMBINED],0),COLUMN(STANDINGS_SB[PLACE IN LEAGUE]))</f>
        <v>6</v>
      </c>
      <c r="I2501">
        <f>16-INDEX(STANDINGS_ERA[],MATCH(Table1[[#This Row],[COMBINED]],STANDINGS_ERA[COMBINED],0),COLUMN(STANDINGS_ERA[PLACE IN LEAGUE]))</f>
        <v>3</v>
      </c>
      <c r="J2501">
        <f>16-INDEX(STANDINGS_WHIP[],MATCH(Table1[[#This Row],[COMBINED]],STANDINGS_WHIP[COMBINED],0),COLUMN(STANDINGS_WHIP[PLACE IN LEAGUE]))</f>
        <v>2</v>
      </c>
      <c r="K2501">
        <f>16-INDEX(STANDINGS_W[],MATCH(Table1[[#This Row],[COMBINED]],STANDINGS_W[COMBINED],0),COLUMN(STANDINGS_W[PLACE IN LEAGUE]))</f>
        <v>14</v>
      </c>
      <c r="L2501">
        <f>16-INDEX(STANDINGS_K[],MATCH(Table1[[#This Row],[COMBINED]],STANDINGS_K[COMBINED],0),COLUMN(STANDINGS_K[PLACE IN LEAGUE]))</f>
        <v>5</v>
      </c>
      <c r="M2501">
        <f>16-INDEX(STANDINGS_SV[],MATCH(Table1[[#This Row],[COMBINED]],STANDINGS_SV[COMBINED],0),COLUMN(STANDINGS_SV[PLACE IN LEAGUE]))</f>
        <v>1</v>
      </c>
      <c r="N2501">
        <f>SUM(Table1[[#This Row],[BA]:[SV]])</f>
        <v>83</v>
      </c>
      <c r="O2501">
        <v>6</v>
      </c>
    </row>
    <row r="2502" spans="1:15" x14ac:dyDescent="0.25">
      <c r="A2502" t="s">
        <v>2435</v>
      </c>
      <c r="B2502" t="s">
        <v>2425</v>
      </c>
      <c r="C2502" t="str">
        <f>Table1[[#This Row],[League]]&amp;Table1[[#This Row],[Team]]</f>
        <v>$150 Draft Champions Mar 08 1:00 pm Lg.3854Noodler Fun Monkey4</v>
      </c>
      <c r="D2502">
        <f>16-INDEX(STANDINGS_BA[],MATCH(Table1[[#This Row],[COMBINED]],STANDINGS_BA[COMBINED],0),COLUMN(STANDINGS_BA[PLACE IN LEAGUE]))</f>
        <v>3</v>
      </c>
      <c r="E2502">
        <f>16-INDEX(STANDINGS_R[],MATCH(Table1[[#This Row],[COMBINED]],STANDINGS_R[COMBINED],0),COLUMN(STANDINGS_R[PLACE IN LEAGUE]))</f>
        <v>14</v>
      </c>
      <c r="F2502">
        <f>16-INDEX(STANDINGS_HR[],MATCH(Table1[[#This Row],[COMBINED]],STANDINGS_HR[COMBINED],0),COLUMN(STANDINGS_HR[PLACE IN LEAGUE]))</f>
        <v>11</v>
      </c>
      <c r="G2502">
        <f>16-INDEX(STANDINGS_RBI[],MATCH(Table1[[#This Row],[COMBINED]],STANDINGS_RBI[COMBINED],0),COLUMN(STANDINGS_RBI[PLACE IN LEAGUE]))</f>
        <v>9</v>
      </c>
      <c r="H2502">
        <f>16-INDEX(STANDINGS_SB[],MATCH(Table1[[#This Row],[COMBINED]],STANDINGS_SB[COMBINED],0),COLUMN(STANDINGS_SB[PLACE IN LEAGUE]))</f>
        <v>14</v>
      </c>
      <c r="I2502">
        <f>16-INDEX(STANDINGS_ERA[],MATCH(Table1[[#This Row],[COMBINED]],STANDINGS_ERA[COMBINED],0),COLUMN(STANDINGS_ERA[PLACE IN LEAGUE]))</f>
        <v>2</v>
      </c>
      <c r="J2502">
        <f>16-INDEX(STANDINGS_WHIP[],MATCH(Table1[[#This Row],[COMBINED]],STANDINGS_WHIP[COMBINED],0),COLUMN(STANDINGS_WHIP[PLACE IN LEAGUE]))</f>
        <v>4</v>
      </c>
      <c r="K2502">
        <f>16-INDEX(STANDINGS_W[],MATCH(Table1[[#This Row],[COMBINED]],STANDINGS_W[COMBINED],0),COLUMN(STANDINGS_W[PLACE IN LEAGUE]))</f>
        <v>7</v>
      </c>
      <c r="L2502">
        <f>16-INDEX(STANDINGS_K[],MATCH(Table1[[#This Row],[COMBINED]],STANDINGS_K[COMBINED],0),COLUMN(STANDINGS_K[PLACE IN LEAGUE]))</f>
        <v>11</v>
      </c>
      <c r="M2502">
        <f>16-INDEX(STANDINGS_SV[],MATCH(Table1[[#This Row],[COMBINED]],STANDINGS_SV[COMBINED],0),COLUMN(STANDINGS_SV[PLACE IN LEAGUE]))</f>
        <v>7</v>
      </c>
      <c r="N2502">
        <f>SUM(Table1[[#This Row],[BA]:[SV]])</f>
        <v>82</v>
      </c>
      <c r="O2502">
        <v>7</v>
      </c>
    </row>
    <row r="2503" spans="1:15" x14ac:dyDescent="0.25">
      <c r="A2503" t="s">
        <v>2426</v>
      </c>
      <c r="B2503" t="s">
        <v>2425</v>
      </c>
      <c r="C2503" t="str">
        <f>Table1[[#This Row],[League]]&amp;Table1[[#This Row],[Team]]</f>
        <v>$150 Draft Champions Mar 08 1:00 pm Lg.3854Your Face is Familia</v>
      </c>
      <c r="D2503">
        <f>16-INDEX(STANDINGS_BA[],MATCH(Table1[[#This Row],[COMBINED]],STANDINGS_BA[COMBINED],0),COLUMN(STANDINGS_BA[PLACE IN LEAGUE]))</f>
        <v>14</v>
      </c>
      <c r="E2503">
        <f>16-INDEX(STANDINGS_R[],MATCH(Table1[[#This Row],[COMBINED]],STANDINGS_R[COMBINED],0),COLUMN(STANDINGS_R[PLACE IN LEAGUE]))</f>
        <v>4</v>
      </c>
      <c r="F2503">
        <f>16-INDEX(STANDINGS_HR[],MATCH(Table1[[#This Row],[COMBINED]],STANDINGS_HR[COMBINED],0),COLUMN(STANDINGS_HR[PLACE IN LEAGUE]))</f>
        <v>3</v>
      </c>
      <c r="G2503">
        <f>16-INDEX(STANDINGS_RBI[],MATCH(Table1[[#This Row],[COMBINED]],STANDINGS_RBI[COMBINED],0),COLUMN(STANDINGS_RBI[PLACE IN LEAGUE]))</f>
        <v>3</v>
      </c>
      <c r="H2503">
        <f>16-INDEX(STANDINGS_SB[],MATCH(Table1[[#This Row],[COMBINED]],STANDINGS_SB[COMBINED],0),COLUMN(STANDINGS_SB[PLACE IN LEAGUE]))</f>
        <v>5</v>
      </c>
      <c r="I2503">
        <f>16-INDEX(STANDINGS_ERA[],MATCH(Table1[[#This Row],[COMBINED]],STANDINGS_ERA[COMBINED],0),COLUMN(STANDINGS_ERA[PLACE IN LEAGUE]))</f>
        <v>9</v>
      </c>
      <c r="J2503">
        <f>16-INDEX(STANDINGS_WHIP[],MATCH(Table1[[#This Row],[COMBINED]],STANDINGS_WHIP[COMBINED],0),COLUMN(STANDINGS_WHIP[PLACE IN LEAGUE]))</f>
        <v>14</v>
      </c>
      <c r="K2503">
        <f>16-INDEX(STANDINGS_W[],MATCH(Table1[[#This Row],[COMBINED]],STANDINGS_W[COMBINED],0),COLUMN(STANDINGS_W[PLACE IN LEAGUE]))</f>
        <v>10</v>
      </c>
      <c r="L2503">
        <f>16-INDEX(STANDINGS_K[],MATCH(Table1[[#This Row],[COMBINED]],STANDINGS_K[COMBINED],0),COLUMN(STANDINGS_K[PLACE IN LEAGUE]))</f>
        <v>6</v>
      </c>
      <c r="M2503">
        <f>16-INDEX(STANDINGS_SV[],MATCH(Table1[[#This Row],[COMBINED]],STANDINGS_SV[COMBINED],0),COLUMN(STANDINGS_SV[PLACE IN LEAGUE]))</f>
        <v>11</v>
      </c>
      <c r="N2503">
        <f>SUM(Table1[[#This Row],[BA]:[SV]])</f>
        <v>79</v>
      </c>
      <c r="O2503">
        <v>8</v>
      </c>
    </row>
    <row r="2504" spans="1:15" x14ac:dyDescent="0.25">
      <c r="A2504" t="s">
        <v>2431</v>
      </c>
      <c r="B2504" t="s">
        <v>2425</v>
      </c>
      <c r="C2504" t="str">
        <f>Table1[[#This Row],[League]]&amp;Table1[[#This Row],[Team]]</f>
        <v>$150 Draft Champions Mar 08 1:00 pm Lg.3854Plunder The Lox</v>
      </c>
      <c r="D2504">
        <f>16-INDEX(STANDINGS_BA[],MATCH(Table1[[#This Row],[COMBINED]],STANDINGS_BA[COMBINED],0),COLUMN(STANDINGS_BA[PLACE IN LEAGUE]))</f>
        <v>7</v>
      </c>
      <c r="E2504">
        <f>16-INDEX(STANDINGS_R[],MATCH(Table1[[#This Row],[COMBINED]],STANDINGS_R[COMBINED],0),COLUMN(STANDINGS_R[PLACE IN LEAGUE]))</f>
        <v>10</v>
      </c>
      <c r="F2504">
        <f>16-INDEX(STANDINGS_HR[],MATCH(Table1[[#This Row],[COMBINED]],STANDINGS_HR[COMBINED],0),COLUMN(STANDINGS_HR[PLACE IN LEAGUE]))</f>
        <v>10</v>
      </c>
      <c r="G2504">
        <f>16-INDEX(STANDINGS_RBI[],MATCH(Table1[[#This Row],[COMBINED]],STANDINGS_RBI[COMBINED],0),COLUMN(STANDINGS_RBI[PLACE IN LEAGUE]))</f>
        <v>12</v>
      </c>
      <c r="H2504">
        <f>16-INDEX(STANDINGS_SB[],MATCH(Table1[[#This Row],[COMBINED]],STANDINGS_SB[COMBINED],0),COLUMN(STANDINGS_SB[PLACE IN LEAGUE]))</f>
        <v>15</v>
      </c>
      <c r="I2504">
        <f>16-INDEX(STANDINGS_ERA[],MATCH(Table1[[#This Row],[COMBINED]],STANDINGS_ERA[COMBINED],0),COLUMN(STANDINGS_ERA[PLACE IN LEAGUE]))</f>
        <v>6</v>
      </c>
      <c r="J2504">
        <f>16-INDEX(STANDINGS_WHIP[],MATCH(Table1[[#This Row],[COMBINED]],STANDINGS_WHIP[COMBINED],0),COLUMN(STANDINGS_WHIP[PLACE IN LEAGUE]))</f>
        <v>3</v>
      </c>
      <c r="K2504">
        <f>16-INDEX(STANDINGS_W[],MATCH(Table1[[#This Row],[COMBINED]],STANDINGS_W[COMBINED],0),COLUMN(STANDINGS_W[PLACE IN LEAGUE]))</f>
        <v>4</v>
      </c>
      <c r="L2504">
        <f>16-INDEX(STANDINGS_K[],MATCH(Table1[[#This Row],[COMBINED]],STANDINGS_K[COMBINED],0),COLUMN(STANDINGS_K[PLACE IN LEAGUE]))</f>
        <v>8</v>
      </c>
      <c r="M2504">
        <f>16-INDEX(STANDINGS_SV[],MATCH(Table1[[#This Row],[COMBINED]],STANDINGS_SV[COMBINED],0),COLUMN(STANDINGS_SV[PLACE IN LEAGUE]))</f>
        <v>3</v>
      </c>
      <c r="N2504">
        <f>SUM(Table1[[#This Row],[BA]:[SV]])</f>
        <v>78</v>
      </c>
      <c r="O2504">
        <v>9</v>
      </c>
    </row>
    <row r="2505" spans="1:15" x14ac:dyDescent="0.25">
      <c r="A2505" t="s">
        <v>2437</v>
      </c>
      <c r="B2505" t="s">
        <v>2425</v>
      </c>
      <c r="C2505" t="str">
        <f>Table1[[#This Row],[League]]&amp;Table1[[#This Row],[Team]]</f>
        <v>$150 Draft Champions Mar 08 1:00 pm Lg.3854Barber poles</v>
      </c>
      <c r="D2505">
        <f>16-INDEX(STANDINGS_BA[],MATCH(Table1[[#This Row],[COMBINED]],STANDINGS_BA[COMBINED],0),COLUMN(STANDINGS_BA[PLACE IN LEAGUE]))</f>
        <v>1</v>
      </c>
      <c r="E2505">
        <f>16-INDEX(STANDINGS_R[],MATCH(Table1[[#This Row],[COMBINED]],STANDINGS_R[COMBINED],0),COLUMN(STANDINGS_R[PLACE IN LEAGUE]))</f>
        <v>2</v>
      </c>
      <c r="F2505">
        <f>16-INDEX(STANDINGS_HR[],MATCH(Table1[[#This Row],[COMBINED]],STANDINGS_HR[COMBINED],0),COLUMN(STANDINGS_HR[PLACE IN LEAGUE]))</f>
        <v>4</v>
      </c>
      <c r="G2505">
        <f>16-INDEX(STANDINGS_RBI[],MATCH(Table1[[#This Row],[COMBINED]],STANDINGS_RBI[COMBINED],0),COLUMN(STANDINGS_RBI[PLACE IN LEAGUE]))</f>
        <v>2</v>
      </c>
      <c r="H2505">
        <f>16-INDEX(STANDINGS_SB[],MATCH(Table1[[#This Row],[COMBINED]],STANDINGS_SB[COMBINED],0),COLUMN(STANDINGS_SB[PLACE IN LEAGUE]))</f>
        <v>8</v>
      </c>
      <c r="I2505">
        <f>16-INDEX(STANDINGS_ERA[],MATCH(Table1[[#This Row],[COMBINED]],STANDINGS_ERA[COMBINED],0),COLUMN(STANDINGS_ERA[PLACE IN LEAGUE]))</f>
        <v>15</v>
      </c>
      <c r="J2505">
        <f>16-INDEX(STANDINGS_WHIP[],MATCH(Table1[[#This Row],[COMBINED]],STANDINGS_WHIP[COMBINED],0),COLUMN(STANDINGS_WHIP[PLACE IN LEAGUE]))</f>
        <v>15</v>
      </c>
      <c r="K2505">
        <f>16-INDEX(STANDINGS_W[],MATCH(Table1[[#This Row],[COMBINED]],STANDINGS_W[COMBINED],0),COLUMN(STANDINGS_W[PLACE IN LEAGUE]))</f>
        <v>8</v>
      </c>
      <c r="L2505">
        <f>16-INDEX(STANDINGS_K[],MATCH(Table1[[#This Row],[COMBINED]],STANDINGS_K[COMBINED],0),COLUMN(STANDINGS_K[PLACE IN LEAGUE]))</f>
        <v>9</v>
      </c>
      <c r="M2505">
        <f>16-INDEX(STANDINGS_SV[],MATCH(Table1[[#This Row],[COMBINED]],STANDINGS_SV[COMBINED],0),COLUMN(STANDINGS_SV[PLACE IN LEAGUE]))</f>
        <v>13</v>
      </c>
      <c r="N2505">
        <f>SUM(Table1[[#This Row],[BA]:[SV]])</f>
        <v>77</v>
      </c>
      <c r="O2505">
        <v>10</v>
      </c>
    </row>
    <row r="2506" spans="1:15" x14ac:dyDescent="0.25">
      <c r="A2506" t="s">
        <v>2436</v>
      </c>
      <c r="B2506" t="s">
        <v>2425</v>
      </c>
      <c r="C2506" t="str">
        <f>Table1[[#This Row],[League]]&amp;Table1[[#This Row],[Team]]</f>
        <v>$150 Draft Champions Mar 08 1:00 pm Lg.3854Charger Bar 8</v>
      </c>
      <c r="D2506">
        <f>16-INDEX(STANDINGS_BA[],MATCH(Table1[[#This Row],[COMBINED]],STANDINGS_BA[COMBINED],0),COLUMN(STANDINGS_BA[PLACE IN LEAGUE]))</f>
        <v>2</v>
      </c>
      <c r="E2506">
        <f>16-INDEX(STANDINGS_R[],MATCH(Table1[[#This Row],[COMBINED]],STANDINGS_R[COMBINED],0),COLUMN(STANDINGS_R[PLACE IN LEAGUE]))</f>
        <v>3</v>
      </c>
      <c r="F2506">
        <f>16-INDEX(STANDINGS_HR[],MATCH(Table1[[#This Row],[COMBINED]],STANDINGS_HR[COMBINED],0),COLUMN(STANDINGS_HR[PLACE IN LEAGUE]))</f>
        <v>6</v>
      </c>
      <c r="G2506">
        <f>16-INDEX(STANDINGS_RBI[],MATCH(Table1[[#This Row],[COMBINED]],STANDINGS_RBI[COMBINED],0),COLUMN(STANDINGS_RBI[PLACE IN LEAGUE]))</f>
        <v>5</v>
      </c>
      <c r="H2506">
        <f>16-INDEX(STANDINGS_SB[],MATCH(Table1[[#This Row],[COMBINED]],STANDINGS_SB[COMBINED],0),COLUMN(STANDINGS_SB[PLACE IN LEAGUE]))</f>
        <v>7</v>
      </c>
      <c r="I2506">
        <f>16-INDEX(STANDINGS_ERA[],MATCH(Table1[[#This Row],[COMBINED]],STANDINGS_ERA[COMBINED],0),COLUMN(STANDINGS_ERA[PLACE IN LEAGUE]))</f>
        <v>13</v>
      </c>
      <c r="J2506">
        <f>16-INDEX(STANDINGS_WHIP[],MATCH(Table1[[#This Row],[COMBINED]],STANDINGS_WHIP[COMBINED],0),COLUMN(STANDINGS_WHIP[PLACE IN LEAGUE]))</f>
        <v>10</v>
      </c>
      <c r="K2506">
        <f>16-INDEX(STANDINGS_W[],MATCH(Table1[[#This Row],[COMBINED]],STANDINGS_W[COMBINED],0),COLUMN(STANDINGS_W[PLACE IN LEAGUE]))</f>
        <v>6</v>
      </c>
      <c r="L2506">
        <f>16-INDEX(STANDINGS_K[],MATCH(Table1[[#This Row],[COMBINED]],STANDINGS_K[COMBINED],0),COLUMN(STANDINGS_K[PLACE IN LEAGUE]))</f>
        <v>14</v>
      </c>
      <c r="M2506">
        <f>16-INDEX(STANDINGS_SV[],MATCH(Table1[[#This Row],[COMBINED]],STANDINGS_SV[COMBINED],0),COLUMN(STANDINGS_SV[PLACE IN LEAGUE]))</f>
        <v>4</v>
      </c>
      <c r="N2506">
        <f>SUM(Table1[[#This Row],[BA]:[SV]])</f>
        <v>70</v>
      </c>
      <c r="O2506">
        <v>11</v>
      </c>
    </row>
    <row r="2507" spans="1:15" x14ac:dyDescent="0.25">
      <c r="A2507" t="s">
        <v>2433</v>
      </c>
      <c r="B2507" t="s">
        <v>2425</v>
      </c>
      <c r="C2507" t="str">
        <f>Table1[[#This Row],[League]]&amp;Table1[[#This Row],[Team]]</f>
        <v>$150 Draft Champions Mar 08 1:00 pm Lg.3854Creeping Death</v>
      </c>
      <c r="D2507">
        <f>16-INDEX(STANDINGS_BA[],MATCH(Table1[[#This Row],[COMBINED]],STANDINGS_BA[COMBINED],0),COLUMN(STANDINGS_BA[PLACE IN LEAGUE]))</f>
        <v>5</v>
      </c>
      <c r="E2507">
        <f>16-INDEX(STANDINGS_R[],MATCH(Table1[[#This Row],[COMBINED]],STANDINGS_R[COMBINED],0),COLUMN(STANDINGS_R[PLACE IN LEAGUE]))</f>
        <v>5</v>
      </c>
      <c r="F2507">
        <f>16-INDEX(STANDINGS_HR[],MATCH(Table1[[#This Row],[COMBINED]],STANDINGS_HR[COMBINED],0),COLUMN(STANDINGS_HR[PLACE IN LEAGUE]))</f>
        <v>9</v>
      </c>
      <c r="G2507">
        <f>16-INDEX(STANDINGS_RBI[],MATCH(Table1[[#This Row],[COMBINED]],STANDINGS_RBI[COMBINED],0),COLUMN(STANDINGS_RBI[PLACE IN LEAGUE]))</f>
        <v>8</v>
      </c>
      <c r="H2507">
        <f>16-INDEX(STANDINGS_SB[],MATCH(Table1[[#This Row],[COMBINED]],STANDINGS_SB[COMBINED],0),COLUMN(STANDINGS_SB[PLACE IN LEAGUE]))</f>
        <v>3</v>
      </c>
      <c r="I2507">
        <f>16-INDEX(STANDINGS_ERA[],MATCH(Table1[[#This Row],[COMBINED]],STANDINGS_ERA[COMBINED],0),COLUMN(STANDINGS_ERA[PLACE IN LEAGUE]))</f>
        <v>4</v>
      </c>
      <c r="J2507">
        <f>16-INDEX(STANDINGS_WHIP[],MATCH(Table1[[#This Row],[COMBINED]],STANDINGS_WHIP[COMBINED],0),COLUMN(STANDINGS_WHIP[PLACE IN LEAGUE]))</f>
        <v>5</v>
      </c>
      <c r="K2507">
        <f>16-INDEX(STANDINGS_W[],MATCH(Table1[[#This Row],[COMBINED]],STANDINGS_W[COMBINED],0),COLUMN(STANDINGS_W[PLACE IN LEAGUE]))</f>
        <v>12</v>
      </c>
      <c r="L2507">
        <f>16-INDEX(STANDINGS_K[],MATCH(Table1[[#This Row],[COMBINED]],STANDINGS_K[COMBINED],0),COLUMN(STANDINGS_K[PLACE IN LEAGUE]))</f>
        <v>10</v>
      </c>
      <c r="M2507">
        <f>16-INDEX(STANDINGS_SV[],MATCH(Table1[[#This Row],[COMBINED]],STANDINGS_SV[COMBINED],0),COLUMN(STANDINGS_SV[PLACE IN LEAGUE]))</f>
        <v>2</v>
      </c>
      <c r="N2507">
        <f>SUM(Table1[[#This Row],[BA]:[SV]])</f>
        <v>63</v>
      </c>
      <c r="O2507">
        <v>12</v>
      </c>
    </row>
    <row r="2508" spans="1:15" x14ac:dyDescent="0.25">
      <c r="A2508" t="s">
        <v>97</v>
      </c>
      <c r="B2508" t="s">
        <v>2425</v>
      </c>
      <c r="C2508" t="str">
        <f>Table1[[#This Row],[League]]&amp;Table1[[#This Row],[Team]]</f>
        <v>$150 Draft Champions Mar 08 1:00 pm Lg.3854Catch This</v>
      </c>
      <c r="D2508">
        <f>16-INDEX(STANDINGS_BA[],MATCH(Table1[[#This Row],[COMBINED]],STANDINGS_BA[COMBINED],0),COLUMN(STANDINGS_BA[PLACE IN LEAGUE]))</f>
        <v>8</v>
      </c>
      <c r="E2508">
        <f>16-INDEX(STANDINGS_R[],MATCH(Table1[[#This Row],[COMBINED]],STANDINGS_R[COMBINED],0),COLUMN(STANDINGS_R[PLACE IN LEAGUE]))</f>
        <v>11</v>
      </c>
      <c r="F2508">
        <f>16-INDEX(STANDINGS_HR[],MATCH(Table1[[#This Row],[COMBINED]],STANDINGS_HR[COMBINED],0),COLUMN(STANDINGS_HR[PLACE IN LEAGUE]))</f>
        <v>8</v>
      </c>
      <c r="G2508">
        <f>16-INDEX(STANDINGS_RBI[],MATCH(Table1[[#This Row],[COMBINED]],STANDINGS_RBI[COMBINED],0),COLUMN(STANDINGS_RBI[PLACE IN LEAGUE]))</f>
        <v>4</v>
      </c>
      <c r="H2508">
        <f>16-INDEX(STANDINGS_SB[],MATCH(Table1[[#This Row],[COMBINED]],STANDINGS_SB[COMBINED],0),COLUMN(STANDINGS_SB[PLACE IN LEAGUE]))</f>
        <v>9</v>
      </c>
      <c r="I2508">
        <f>16-INDEX(STANDINGS_ERA[],MATCH(Table1[[#This Row],[COMBINED]],STANDINGS_ERA[COMBINED],0),COLUMN(STANDINGS_ERA[PLACE IN LEAGUE]))</f>
        <v>1</v>
      </c>
      <c r="J2508">
        <f>16-INDEX(STANDINGS_WHIP[],MATCH(Table1[[#This Row],[COMBINED]],STANDINGS_WHIP[COMBINED],0),COLUMN(STANDINGS_WHIP[PLACE IN LEAGUE]))</f>
        <v>1</v>
      </c>
      <c r="K2508">
        <f>16-INDEX(STANDINGS_W[],MATCH(Table1[[#This Row],[COMBINED]],STANDINGS_W[COMBINED],0),COLUMN(STANDINGS_W[PLACE IN LEAGUE]))</f>
        <v>3</v>
      </c>
      <c r="L2508">
        <f>16-INDEX(STANDINGS_K[],MATCH(Table1[[#This Row],[COMBINED]],STANDINGS_K[COMBINED],0),COLUMN(STANDINGS_K[PLACE IN LEAGUE]))</f>
        <v>1</v>
      </c>
      <c r="M2508">
        <f>16-INDEX(STANDINGS_SV[],MATCH(Table1[[#This Row],[COMBINED]],STANDINGS_SV[COMBINED],0),COLUMN(STANDINGS_SV[PLACE IN LEAGUE]))</f>
        <v>15</v>
      </c>
      <c r="N2508">
        <f>SUM(Table1[[#This Row],[BA]:[SV]])</f>
        <v>61</v>
      </c>
      <c r="O2508">
        <v>13</v>
      </c>
    </row>
    <row r="2509" spans="1:15" x14ac:dyDescent="0.25">
      <c r="A2509" t="s">
        <v>2434</v>
      </c>
      <c r="B2509" t="s">
        <v>2425</v>
      </c>
      <c r="C2509" t="str">
        <f>Table1[[#This Row],[League]]&amp;Table1[[#This Row],[Team]]</f>
        <v>$150 Draft Champions Mar 08 1:00 pm Lg.3854MMMBop</v>
      </c>
      <c r="D2509">
        <f>16-INDEX(STANDINGS_BA[],MATCH(Table1[[#This Row],[COMBINED]],STANDINGS_BA[COMBINED],0),COLUMN(STANDINGS_BA[PLACE IN LEAGUE]))</f>
        <v>4</v>
      </c>
      <c r="E2509">
        <f>16-INDEX(STANDINGS_R[],MATCH(Table1[[#This Row],[COMBINED]],STANDINGS_R[COMBINED],0),COLUMN(STANDINGS_R[PLACE IN LEAGUE]))</f>
        <v>6</v>
      </c>
      <c r="F2509">
        <f>16-INDEX(STANDINGS_HR[],MATCH(Table1[[#This Row],[COMBINED]],STANDINGS_HR[COMBINED],0),COLUMN(STANDINGS_HR[PLACE IN LEAGUE]))</f>
        <v>7</v>
      </c>
      <c r="G2509">
        <f>16-INDEX(STANDINGS_RBI[],MATCH(Table1[[#This Row],[COMBINED]],STANDINGS_RBI[COMBINED],0),COLUMN(STANDINGS_RBI[PLACE IN LEAGUE]))</f>
        <v>6</v>
      </c>
      <c r="H2509">
        <f>16-INDEX(STANDINGS_SB[],MATCH(Table1[[#This Row],[COMBINED]],STANDINGS_SB[COMBINED],0),COLUMN(STANDINGS_SB[PLACE IN LEAGUE]))</f>
        <v>1</v>
      </c>
      <c r="I2509">
        <f>16-INDEX(STANDINGS_ERA[],MATCH(Table1[[#This Row],[COMBINED]],STANDINGS_ERA[COMBINED],0),COLUMN(STANDINGS_ERA[PLACE IN LEAGUE]))</f>
        <v>5</v>
      </c>
      <c r="J2509">
        <f>16-INDEX(STANDINGS_WHIP[],MATCH(Table1[[#This Row],[COMBINED]],STANDINGS_WHIP[COMBINED],0),COLUMN(STANDINGS_WHIP[PLACE IN LEAGUE]))</f>
        <v>6</v>
      </c>
      <c r="K2509">
        <f>16-INDEX(STANDINGS_W[],MATCH(Table1[[#This Row],[COMBINED]],STANDINGS_W[COMBINED],0),COLUMN(STANDINGS_W[PLACE IN LEAGUE]))</f>
        <v>5</v>
      </c>
      <c r="L2509">
        <f>16-INDEX(STANDINGS_K[],MATCH(Table1[[#This Row],[COMBINED]],STANDINGS_K[COMBINED],0),COLUMN(STANDINGS_K[PLACE IN LEAGUE]))</f>
        <v>4</v>
      </c>
      <c r="M2509">
        <f>16-INDEX(STANDINGS_SV[],MATCH(Table1[[#This Row],[COMBINED]],STANDINGS_SV[COMBINED],0),COLUMN(STANDINGS_SV[PLACE IN LEAGUE]))</f>
        <v>12</v>
      </c>
      <c r="N2509">
        <f>SUM(Table1[[#This Row],[BA]:[SV]])</f>
        <v>56</v>
      </c>
      <c r="O2509">
        <v>14</v>
      </c>
    </row>
    <row r="2510" spans="1:15" x14ac:dyDescent="0.25">
      <c r="A2510" t="s">
        <v>2430</v>
      </c>
      <c r="B2510" t="s">
        <v>2425</v>
      </c>
      <c r="C2510" t="str">
        <f>Table1[[#This Row],[League]]&amp;Table1[[#This Row],[Team]]</f>
        <v>$150 Draft Champions Mar 08 1:00 pm Lg.3854Los Pollos Hermanos de Vanguard</v>
      </c>
      <c r="D2510">
        <f>16-INDEX(STANDINGS_BA[],MATCH(Table1[[#This Row],[COMBINED]],STANDINGS_BA[COMBINED],0),COLUMN(STANDINGS_BA[PLACE IN LEAGUE]))</f>
        <v>9</v>
      </c>
      <c r="E2510">
        <f>16-INDEX(STANDINGS_R[],MATCH(Table1[[#This Row],[COMBINED]],STANDINGS_R[COMBINED],0),COLUMN(STANDINGS_R[PLACE IN LEAGUE]))</f>
        <v>1</v>
      </c>
      <c r="F2510">
        <f>16-INDEX(STANDINGS_HR[],MATCH(Table1[[#This Row],[COMBINED]],STANDINGS_HR[COMBINED],0),COLUMN(STANDINGS_HR[PLACE IN LEAGUE]))</f>
        <v>1</v>
      </c>
      <c r="G2510">
        <f>16-INDEX(STANDINGS_RBI[],MATCH(Table1[[#This Row],[COMBINED]],STANDINGS_RBI[COMBINED],0),COLUMN(STANDINGS_RBI[PLACE IN LEAGUE]))</f>
        <v>1</v>
      </c>
      <c r="H2510">
        <f>16-INDEX(STANDINGS_SB[],MATCH(Table1[[#This Row],[COMBINED]],STANDINGS_SB[COMBINED],0),COLUMN(STANDINGS_SB[PLACE IN LEAGUE]))</f>
        <v>4</v>
      </c>
      <c r="I2510">
        <f>16-INDEX(STANDINGS_ERA[],MATCH(Table1[[#This Row],[COMBINED]],STANDINGS_ERA[COMBINED],0),COLUMN(STANDINGS_ERA[PLACE IN LEAGUE]))</f>
        <v>14</v>
      </c>
      <c r="J2510">
        <f>16-INDEX(STANDINGS_WHIP[],MATCH(Table1[[#This Row],[COMBINED]],STANDINGS_WHIP[COMBINED],0),COLUMN(STANDINGS_WHIP[PLACE IN LEAGUE]))</f>
        <v>7</v>
      </c>
      <c r="K2510">
        <f>16-INDEX(STANDINGS_W[],MATCH(Table1[[#This Row],[COMBINED]],STANDINGS_W[COMBINED],0),COLUMN(STANDINGS_W[PLACE IN LEAGUE]))</f>
        <v>1</v>
      </c>
      <c r="L2510">
        <f>16-INDEX(STANDINGS_K[],MATCH(Table1[[#This Row],[COMBINED]],STANDINGS_K[COMBINED],0),COLUMN(STANDINGS_K[PLACE IN LEAGUE]))</f>
        <v>3</v>
      </c>
      <c r="M2510">
        <f>16-INDEX(STANDINGS_SV[],MATCH(Table1[[#This Row],[COMBINED]],STANDINGS_SV[COMBINED],0),COLUMN(STANDINGS_SV[PLACE IN LEAGUE]))</f>
        <v>14</v>
      </c>
      <c r="N2510">
        <f>SUM(Table1[[#This Row],[BA]:[SV]])</f>
        <v>55</v>
      </c>
      <c r="O2510">
        <v>15</v>
      </c>
    </row>
    <row r="2511" spans="1:15" x14ac:dyDescent="0.25">
      <c r="A2511" t="s">
        <v>497</v>
      </c>
      <c r="B2511" t="s">
        <v>2439</v>
      </c>
      <c r="C2511" t="str">
        <f>Table1[[#This Row],[League]]&amp;Table1[[#This Row],[Team]]</f>
        <v>$150 Draft Champions Mar 08 1:00 pm Lg.3856bafALLSTARS</v>
      </c>
      <c r="D2511">
        <f>16-INDEX(STANDINGS_BA[],MATCH(Table1[[#This Row],[COMBINED]],STANDINGS_BA[COMBINED],0),COLUMN(STANDINGS_BA[PLACE IN LEAGUE]))</f>
        <v>12</v>
      </c>
      <c r="E2511">
        <f>16-INDEX(STANDINGS_R[],MATCH(Table1[[#This Row],[COMBINED]],STANDINGS_R[COMBINED],0),COLUMN(STANDINGS_R[PLACE IN LEAGUE]))</f>
        <v>15</v>
      </c>
      <c r="F2511">
        <f>16-INDEX(STANDINGS_HR[],MATCH(Table1[[#This Row],[COMBINED]],STANDINGS_HR[COMBINED],0),COLUMN(STANDINGS_HR[PLACE IN LEAGUE]))</f>
        <v>15</v>
      </c>
      <c r="G2511">
        <f>16-INDEX(STANDINGS_RBI[],MATCH(Table1[[#This Row],[COMBINED]],STANDINGS_RBI[COMBINED],0),COLUMN(STANDINGS_RBI[PLACE IN LEAGUE]))</f>
        <v>15</v>
      </c>
      <c r="H2511">
        <f>16-INDEX(STANDINGS_SB[],MATCH(Table1[[#This Row],[COMBINED]],STANDINGS_SB[COMBINED],0),COLUMN(STANDINGS_SB[PLACE IN LEAGUE]))</f>
        <v>13</v>
      </c>
      <c r="I2511">
        <f>16-INDEX(STANDINGS_ERA[],MATCH(Table1[[#This Row],[COMBINED]],STANDINGS_ERA[COMBINED],0),COLUMN(STANDINGS_ERA[PLACE IN LEAGUE]))</f>
        <v>4</v>
      </c>
      <c r="J2511">
        <f>16-INDEX(STANDINGS_WHIP[],MATCH(Table1[[#This Row],[COMBINED]],STANDINGS_WHIP[COMBINED],0),COLUMN(STANDINGS_WHIP[PLACE IN LEAGUE]))</f>
        <v>7</v>
      </c>
      <c r="K2511">
        <f>16-INDEX(STANDINGS_W[],MATCH(Table1[[#This Row],[COMBINED]],STANDINGS_W[COMBINED],0),COLUMN(STANDINGS_W[PLACE IN LEAGUE]))</f>
        <v>10</v>
      </c>
      <c r="L2511">
        <f>16-INDEX(STANDINGS_K[],MATCH(Table1[[#This Row],[COMBINED]],STANDINGS_K[COMBINED],0),COLUMN(STANDINGS_K[PLACE IN LEAGUE]))</f>
        <v>6</v>
      </c>
      <c r="M2511">
        <f>16-INDEX(STANDINGS_SV[],MATCH(Table1[[#This Row],[COMBINED]],STANDINGS_SV[COMBINED],0),COLUMN(STANDINGS_SV[PLACE IN LEAGUE]))</f>
        <v>12</v>
      </c>
      <c r="N2511">
        <f>SUM(Table1[[#This Row],[BA]:[SV]])</f>
        <v>109</v>
      </c>
      <c r="O2511">
        <v>1</v>
      </c>
    </row>
    <row r="2512" spans="1:15" x14ac:dyDescent="0.25">
      <c r="A2512" t="s">
        <v>1110</v>
      </c>
      <c r="B2512" t="s">
        <v>2439</v>
      </c>
      <c r="C2512" t="str">
        <f>Table1[[#This Row],[League]]&amp;Table1[[#This Row],[Team]]</f>
        <v>$150 Draft Champions Mar 08 1:00 pm Lg.3856Five Tool Players</v>
      </c>
      <c r="D2512">
        <f>16-INDEX(STANDINGS_BA[],MATCH(Table1[[#This Row],[COMBINED]],STANDINGS_BA[COMBINED],0),COLUMN(STANDINGS_BA[PLACE IN LEAGUE]))</f>
        <v>13</v>
      </c>
      <c r="E2512">
        <f>16-INDEX(STANDINGS_R[],MATCH(Table1[[#This Row],[COMBINED]],STANDINGS_R[COMBINED],0),COLUMN(STANDINGS_R[PLACE IN LEAGUE]))</f>
        <v>11</v>
      </c>
      <c r="F2512">
        <f>16-INDEX(STANDINGS_HR[],MATCH(Table1[[#This Row],[COMBINED]],STANDINGS_HR[COMBINED],0),COLUMN(STANDINGS_HR[PLACE IN LEAGUE]))</f>
        <v>9</v>
      </c>
      <c r="G2512">
        <f>16-INDEX(STANDINGS_RBI[],MATCH(Table1[[#This Row],[COMBINED]],STANDINGS_RBI[COMBINED],0),COLUMN(STANDINGS_RBI[PLACE IN LEAGUE]))</f>
        <v>10</v>
      </c>
      <c r="H2512">
        <f>16-INDEX(STANDINGS_SB[],MATCH(Table1[[#This Row],[COMBINED]],STANDINGS_SB[COMBINED],0),COLUMN(STANDINGS_SB[PLACE IN LEAGUE]))</f>
        <v>1</v>
      </c>
      <c r="I2512">
        <f>16-INDEX(STANDINGS_ERA[],MATCH(Table1[[#This Row],[COMBINED]],STANDINGS_ERA[COMBINED],0),COLUMN(STANDINGS_ERA[PLACE IN LEAGUE]))</f>
        <v>11</v>
      </c>
      <c r="J2512">
        <f>16-INDEX(STANDINGS_WHIP[],MATCH(Table1[[#This Row],[COMBINED]],STANDINGS_WHIP[COMBINED],0),COLUMN(STANDINGS_WHIP[PLACE IN LEAGUE]))</f>
        <v>12</v>
      </c>
      <c r="K2512">
        <f>16-INDEX(STANDINGS_W[],MATCH(Table1[[#This Row],[COMBINED]],STANDINGS_W[COMBINED],0),COLUMN(STANDINGS_W[PLACE IN LEAGUE]))</f>
        <v>14</v>
      </c>
      <c r="L2512">
        <f>16-INDEX(STANDINGS_K[],MATCH(Table1[[#This Row],[COMBINED]],STANDINGS_K[COMBINED],0),COLUMN(STANDINGS_K[PLACE IN LEAGUE]))</f>
        <v>10</v>
      </c>
      <c r="M2512">
        <f>16-INDEX(STANDINGS_SV[],MATCH(Table1[[#This Row],[COMBINED]],STANDINGS_SV[COMBINED],0),COLUMN(STANDINGS_SV[PLACE IN LEAGUE]))</f>
        <v>13</v>
      </c>
      <c r="N2512">
        <f>SUM(Table1[[#This Row],[BA]:[SV]])</f>
        <v>104</v>
      </c>
      <c r="O2512">
        <v>2</v>
      </c>
    </row>
    <row r="2513" spans="1:15" x14ac:dyDescent="0.25">
      <c r="A2513" t="s">
        <v>205</v>
      </c>
      <c r="B2513" t="s">
        <v>2439</v>
      </c>
      <c r="C2513" t="str">
        <f>Table1[[#This Row],[League]]&amp;Table1[[#This Row],[Team]]</f>
        <v>$150 Draft Champions Mar 08 1:00 pm Lg.3856Team Sloan</v>
      </c>
      <c r="D2513">
        <f>16-INDEX(STANDINGS_BA[],MATCH(Table1[[#This Row],[COMBINED]],STANDINGS_BA[COMBINED],0),COLUMN(STANDINGS_BA[PLACE IN LEAGUE]))</f>
        <v>11</v>
      </c>
      <c r="E2513">
        <f>16-INDEX(STANDINGS_R[],MATCH(Table1[[#This Row],[COMBINED]],STANDINGS_R[COMBINED],0),COLUMN(STANDINGS_R[PLACE IN LEAGUE]))</f>
        <v>9</v>
      </c>
      <c r="F2513">
        <f>16-INDEX(STANDINGS_HR[],MATCH(Table1[[#This Row],[COMBINED]],STANDINGS_HR[COMBINED],0),COLUMN(STANDINGS_HR[PLACE IN LEAGUE]))</f>
        <v>12</v>
      </c>
      <c r="G2513">
        <f>16-INDEX(STANDINGS_RBI[],MATCH(Table1[[#This Row],[COMBINED]],STANDINGS_RBI[COMBINED],0),COLUMN(STANDINGS_RBI[PLACE IN LEAGUE]))</f>
        <v>14</v>
      </c>
      <c r="H2513">
        <f>16-INDEX(STANDINGS_SB[],MATCH(Table1[[#This Row],[COMBINED]],STANDINGS_SB[COMBINED],0),COLUMN(STANDINGS_SB[PLACE IN LEAGUE]))</f>
        <v>6</v>
      </c>
      <c r="I2513">
        <f>16-INDEX(STANDINGS_ERA[],MATCH(Table1[[#This Row],[COMBINED]],STANDINGS_ERA[COMBINED],0),COLUMN(STANDINGS_ERA[PLACE IN LEAGUE]))</f>
        <v>9</v>
      </c>
      <c r="J2513">
        <f>16-INDEX(STANDINGS_WHIP[],MATCH(Table1[[#This Row],[COMBINED]],STANDINGS_WHIP[COMBINED],0),COLUMN(STANDINGS_WHIP[PLACE IN LEAGUE]))</f>
        <v>6</v>
      </c>
      <c r="K2513">
        <f>16-INDEX(STANDINGS_W[],MATCH(Table1[[#This Row],[COMBINED]],STANDINGS_W[COMBINED],0),COLUMN(STANDINGS_W[PLACE IN LEAGUE]))</f>
        <v>12</v>
      </c>
      <c r="L2513">
        <f>16-INDEX(STANDINGS_K[],MATCH(Table1[[#This Row],[COMBINED]],STANDINGS_K[COMBINED],0),COLUMN(STANDINGS_K[PLACE IN LEAGUE]))</f>
        <v>8</v>
      </c>
      <c r="M2513">
        <f>16-INDEX(STANDINGS_SV[],MATCH(Table1[[#This Row],[COMBINED]],STANDINGS_SV[COMBINED],0),COLUMN(STANDINGS_SV[PLACE IN LEAGUE]))</f>
        <v>10</v>
      </c>
      <c r="N2513">
        <f>SUM(Table1[[#This Row],[BA]:[SV]])</f>
        <v>97</v>
      </c>
      <c r="O2513">
        <v>3</v>
      </c>
    </row>
    <row r="2514" spans="1:15" x14ac:dyDescent="0.25">
      <c r="A2514" t="s">
        <v>2441</v>
      </c>
      <c r="B2514" t="s">
        <v>2439</v>
      </c>
      <c r="C2514" t="str">
        <f>Table1[[#This Row],[League]]&amp;Table1[[#This Row],[Team]]</f>
        <v>$150 Draft Champions Mar 08 1:00 pm Lg.3856Girth 2016</v>
      </c>
      <c r="D2514">
        <f>16-INDEX(STANDINGS_BA[],MATCH(Table1[[#This Row],[COMBINED]],STANDINGS_BA[COMBINED],0),COLUMN(STANDINGS_BA[PLACE IN LEAGUE]))</f>
        <v>10</v>
      </c>
      <c r="E2514">
        <f>16-INDEX(STANDINGS_R[],MATCH(Table1[[#This Row],[COMBINED]],STANDINGS_R[COMBINED],0),COLUMN(STANDINGS_R[PLACE IN LEAGUE]))</f>
        <v>12</v>
      </c>
      <c r="F2514">
        <f>16-INDEX(STANDINGS_HR[],MATCH(Table1[[#This Row],[COMBINED]],STANDINGS_HR[COMBINED],0),COLUMN(STANDINGS_HR[PLACE IN LEAGUE]))</f>
        <v>13</v>
      </c>
      <c r="G2514">
        <f>16-INDEX(STANDINGS_RBI[],MATCH(Table1[[#This Row],[COMBINED]],STANDINGS_RBI[COMBINED],0),COLUMN(STANDINGS_RBI[PLACE IN LEAGUE]))</f>
        <v>12</v>
      </c>
      <c r="H2514">
        <f>16-INDEX(STANDINGS_SB[],MATCH(Table1[[#This Row],[COMBINED]],STANDINGS_SB[COMBINED],0),COLUMN(STANDINGS_SB[PLACE IN LEAGUE]))</f>
        <v>12</v>
      </c>
      <c r="I2514">
        <f>16-INDEX(STANDINGS_ERA[],MATCH(Table1[[#This Row],[COMBINED]],STANDINGS_ERA[COMBINED],0),COLUMN(STANDINGS_ERA[PLACE IN LEAGUE]))</f>
        <v>10</v>
      </c>
      <c r="J2514">
        <f>16-INDEX(STANDINGS_WHIP[],MATCH(Table1[[#This Row],[COMBINED]],STANDINGS_WHIP[COMBINED],0),COLUMN(STANDINGS_WHIP[PLACE IN LEAGUE]))</f>
        <v>8</v>
      </c>
      <c r="K2514">
        <f>16-INDEX(STANDINGS_W[],MATCH(Table1[[#This Row],[COMBINED]],STANDINGS_W[COMBINED],0),COLUMN(STANDINGS_W[PLACE IN LEAGUE]))</f>
        <v>8</v>
      </c>
      <c r="L2514">
        <f>16-INDEX(STANDINGS_K[],MATCH(Table1[[#This Row],[COMBINED]],STANDINGS_K[COMBINED],0),COLUMN(STANDINGS_K[PLACE IN LEAGUE]))</f>
        <v>9</v>
      </c>
      <c r="M2514">
        <f>16-INDEX(STANDINGS_SV[],MATCH(Table1[[#This Row],[COMBINED]],STANDINGS_SV[COMBINED],0),COLUMN(STANDINGS_SV[PLACE IN LEAGUE]))</f>
        <v>2</v>
      </c>
      <c r="N2514">
        <f>SUM(Table1[[#This Row],[BA]:[SV]])</f>
        <v>96</v>
      </c>
      <c r="O2514">
        <v>4</v>
      </c>
    </row>
    <row r="2515" spans="1:15" x14ac:dyDescent="0.25">
      <c r="A2515" t="s">
        <v>2445</v>
      </c>
      <c r="B2515" t="s">
        <v>2439</v>
      </c>
      <c r="C2515" t="str">
        <f>Table1[[#This Row],[League]]&amp;Table1[[#This Row],[Team]]</f>
        <v>$150 Draft Champions Mar 08 1:00 pm Lg.3856The Flush</v>
      </c>
      <c r="D2515">
        <f>16-INDEX(STANDINGS_BA[],MATCH(Table1[[#This Row],[COMBINED]],STANDINGS_BA[COMBINED],0),COLUMN(STANDINGS_BA[PLACE IN LEAGUE]))</f>
        <v>5</v>
      </c>
      <c r="E2515">
        <f>16-INDEX(STANDINGS_R[],MATCH(Table1[[#This Row],[COMBINED]],STANDINGS_R[COMBINED],0),COLUMN(STANDINGS_R[PLACE IN LEAGUE]))</f>
        <v>10</v>
      </c>
      <c r="F2515">
        <f>16-INDEX(STANDINGS_HR[],MATCH(Table1[[#This Row],[COMBINED]],STANDINGS_HR[COMBINED],0),COLUMN(STANDINGS_HR[PLACE IN LEAGUE]))</f>
        <v>8</v>
      </c>
      <c r="G2515">
        <f>16-INDEX(STANDINGS_RBI[],MATCH(Table1[[#This Row],[COMBINED]],STANDINGS_RBI[COMBINED],0),COLUMN(STANDINGS_RBI[PLACE IN LEAGUE]))</f>
        <v>8</v>
      </c>
      <c r="H2515">
        <f>16-INDEX(STANDINGS_SB[],MATCH(Table1[[#This Row],[COMBINED]],STANDINGS_SB[COMBINED],0),COLUMN(STANDINGS_SB[PLACE IN LEAGUE]))</f>
        <v>5</v>
      </c>
      <c r="I2515">
        <f>16-INDEX(STANDINGS_ERA[],MATCH(Table1[[#This Row],[COMBINED]],STANDINGS_ERA[COMBINED],0),COLUMN(STANDINGS_ERA[PLACE IN LEAGUE]))</f>
        <v>15</v>
      </c>
      <c r="J2515">
        <f>16-INDEX(STANDINGS_WHIP[],MATCH(Table1[[#This Row],[COMBINED]],STANDINGS_WHIP[COMBINED],0),COLUMN(STANDINGS_WHIP[PLACE IN LEAGUE]))</f>
        <v>15</v>
      </c>
      <c r="K2515">
        <f>16-INDEX(STANDINGS_W[],MATCH(Table1[[#This Row],[COMBINED]],STANDINGS_W[COMBINED],0),COLUMN(STANDINGS_W[PLACE IN LEAGUE]))</f>
        <v>15</v>
      </c>
      <c r="L2515">
        <f>16-INDEX(STANDINGS_K[],MATCH(Table1[[#This Row],[COMBINED]],STANDINGS_K[COMBINED],0),COLUMN(STANDINGS_K[PLACE IN LEAGUE]))</f>
        <v>12</v>
      </c>
      <c r="M2515">
        <f>16-INDEX(STANDINGS_SV[],MATCH(Table1[[#This Row],[COMBINED]],STANDINGS_SV[COMBINED],0),COLUMN(STANDINGS_SV[PLACE IN LEAGUE]))</f>
        <v>3</v>
      </c>
      <c r="N2515">
        <f>SUM(Table1[[#This Row],[BA]:[SV]])</f>
        <v>96</v>
      </c>
      <c r="O2515">
        <v>5</v>
      </c>
    </row>
    <row r="2516" spans="1:15" x14ac:dyDescent="0.25">
      <c r="A2516" t="s">
        <v>270</v>
      </c>
      <c r="B2516" t="s">
        <v>2439</v>
      </c>
      <c r="C2516" t="str">
        <f>Table1[[#This Row],[League]]&amp;Table1[[#This Row],[Team]]</f>
        <v>$150 Draft Champions Mar 08 1:00 pm Lg.3856Captain Crunch 6</v>
      </c>
      <c r="D2516">
        <f>16-INDEX(STANDINGS_BA[],MATCH(Table1[[#This Row],[COMBINED]],STANDINGS_BA[COMBINED],0),COLUMN(STANDINGS_BA[PLACE IN LEAGUE]))</f>
        <v>7</v>
      </c>
      <c r="E2516">
        <f>16-INDEX(STANDINGS_R[],MATCH(Table1[[#This Row],[COMBINED]],STANDINGS_R[COMBINED],0),COLUMN(STANDINGS_R[PLACE IN LEAGUE]))</f>
        <v>14</v>
      </c>
      <c r="F2516">
        <f>16-INDEX(STANDINGS_HR[],MATCH(Table1[[#This Row],[COMBINED]],STANDINGS_HR[COMBINED],0),COLUMN(STANDINGS_HR[PLACE IN LEAGUE]))</f>
        <v>14</v>
      </c>
      <c r="G2516">
        <f>16-INDEX(STANDINGS_RBI[],MATCH(Table1[[#This Row],[COMBINED]],STANDINGS_RBI[COMBINED],0),COLUMN(STANDINGS_RBI[PLACE IN LEAGUE]))</f>
        <v>13</v>
      </c>
      <c r="H2516">
        <f>16-INDEX(STANDINGS_SB[],MATCH(Table1[[#This Row],[COMBINED]],STANDINGS_SB[COMBINED],0),COLUMN(STANDINGS_SB[PLACE IN LEAGUE]))</f>
        <v>10</v>
      </c>
      <c r="I2516">
        <f>16-INDEX(STANDINGS_ERA[],MATCH(Table1[[#This Row],[COMBINED]],STANDINGS_ERA[COMBINED],0),COLUMN(STANDINGS_ERA[PLACE IN LEAGUE]))</f>
        <v>3</v>
      </c>
      <c r="J2516">
        <f>16-INDEX(STANDINGS_WHIP[],MATCH(Table1[[#This Row],[COMBINED]],STANDINGS_WHIP[COMBINED],0),COLUMN(STANDINGS_WHIP[PLACE IN LEAGUE]))</f>
        <v>5</v>
      </c>
      <c r="K2516">
        <f>16-INDEX(STANDINGS_W[],MATCH(Table1[[#This Row],[COMBINED]],STANDINGS_W[COMBINED],0),COLUMN(STANDINGS_W[PLACE IN LEAGUE]))</f>
        <v>5</v>
      </c>
      <c r="L2516">
        <f>16-INDEX(STANDINGS_K[],MATCH(Table1[[#This Row],[COMBINED]],STANDINGS_K[COMBINED],0),COLUMN(STANDINGS_K[PLACE IN LEAGUE]))</f>
        <v>14</v>
      </c>
      <c r="M2516">
        <f>16-INDEX(STANDINGS_SV[],MATCH(Table1[[#This Row],[COMBINED]],STANDINGS_SV[COMBINED],0),COLUMN(STANDINGS_SV[PLACE IN LEAGUE]))</f>
        <v>6</v>
      </c>
      <c r="N2516">
        <f>SUM(Table1[[#This Row],[BA]:[SV]])</f>
        <v>91</v>
      </c>
      <c r="O2516">
        <v>6</v>
      </c>
    </row>
    <row r="2517" spans="1:15" x14ac:dyDescent="0.25">
      <c r="A2517" t="s">
        <v>2443</v>
      </c>
      <c r="B2517" t="s">
        <v>2439</v>
      </c>
      <c r="C2517" t="str">
        <f>Table1[[#This Row],[League]]&amp;Table1[[#This Row],[Team]]</f>
        <v>$150 Draft Champions Mar 08 1:00 pm Lg.3856Dem Bums</v>
      </c>
      <c r="D2517">
        <f>16-INDEX(STANDINGS_BA[],MATCH(Table1[[#This Row],[COMBINED]],STANDINGS_BA[COMBINED],0),COLUMN(STANDINGS_BA[PLACE IN LEAGUE]))</f>
        <v>8</v>
      </c>
      <c r="E2517">
        <f>16-INDEX(STANDINGS_R[],MATCH(Table1[[#This Row],[COMBINED]],STANDINGS_R[COMBINED],0),COLUMN(STANDINGS_R[PLACE IN LEAGUE]))</f>
        <v>4</v>
      </c>
      <c r="F2517">
        <f>16-INDEX(STANDINGS_HR[],MATCH(Table1[[#This Row],[COMBINED]],STANDINGS_HR[COMBINED],0),COLUMN(STANDINGS_HR[PLACE IN LEAGUE]))</f>
        <v>7</v>
      </c>
      <c r="G2517">
        <f>16-INDEX(STANDINGS_RBI[],MATCH(Table1[[#This Row],[COMBINED]],STANDINGS_RBI[COMBINED],0),COLUMN(STANDINGS_RBI[PLACE IN LEAGUE]))</f>
        <v>6</v>
      </c>
      <c r="H2517">
        <f>16-INDEX(STANDINGS_SB[],MATCH(Table1[[#This Row],[COMBINED]],STANDINGS_SB[COMBINED],0),COLUMN(STANDINGS_SB[PLACE IN LEAGUE]))</f>
        <v>11</v>
      </c>
      <c r="I2517">
        <f>16-INDEX(STANDINGS_ERA[],MATCH(Table1[[#This Row],[COMBINED]],STANDINGS_ERA[COMBINED],0),COLUMN(STANDINGS_ERA[PLACE IN LEAGUE]))</f>
        <v>13</v>
      </c>
      <c r="J2517">
        <f>16-INDEX(STANDINGS_WHIP[],MATCH(Table1[[#This Row],[COMBINED]],STANDINGS_WHIP[COMBINED],0),COLUMN(STANDINGS_WHIP[PLACE IN LEAGUE]))</f>
        <v>14</v>
      </c>
      <c r="K2517">
        <f>16-INDEX(STANDINGS_W[],MATCH(Table1[[#This Row],[COMBINED]],STANDINGS_W[COMBINED],0),COLUMN(STANDINGS_W[PLACE IN LEAGUE]))</f>
        <v>9</v>
      </c>
      <c r="L2517">
        <f>16-INDEX(STANDINGS_K[],MATCH(Table1[[#This Row],[COMBINED]],STANDINGS_K[COMBINED],0),COLUMN(STANDINGS_K[PLACE IN LEAGUE]))</f>
        <v>11</v>
      </c>
      <c r="M2517">
        <f>16-INDEX(STANDINGS_SV[],MATCH(Table1[[#This Row],[COMBINED]],STANDINGS_SV[COMBINED],0),COLUMN(STANDINGS_SV[PLACE IN LEAGUE]))</f>
        <v>4</v>
      </c>
      <c r="N2517">
        <f>SUM(Table1[[#This Row],[BA]:[SV]])</f>
        <v>87</v>
      </c>
      <c r="O2517">
        <v>7</v>
      </c>
    </row>
    <row r="2518" spans="1:15" x14ac:dyDescent="0.25">
      <c r="A2518" t="s">
        <v>1550</v>
      </c>
      <c r="B2518" t="s">
        <v>2439</v>
      </c>
      <c r="C2518" t="str">
        <f>Table1[[#This Row],[League]]&amp;Table1[[#This Row],[Team]]</f>
        <v>$150 Draft Champions Mar 08 1:00 pm Lg.3856Wellington Blacks</v>
      </c>
      <c r="D2518">
        <f>16-INDEX(STANDINGS_BA[],MATCH(Table1[[#This Row],[COMBINED]],STANDINGS_BA[COMBINED],0),COLUMN(STANDINGS_BA[PLACE IN LEAGUE]))</f>
        <v>1</v>
      </c>
      <c r="E2518">
        <f>16-INDEX(STANDINGS_R[],MATCH(Table1[[#This Row],[COMBINED]],STANDINGS_R[COMBINED],0),COLUMN(STANDINGS_R[PLACE IN LEAGUE]))</f>
        <v>3</v>
      </c>
      <c r="F2518">
        <f>16-INDEX(STANDINGS_HR[],MATCH(Table1[[#This Row],[COMBINED]],STANDINGS_HR[COMBINED],0),COLUMN(STANDINGS_HR[PLACE IN LEAGUE]))</f>
        <v>11</v>
      </c>
      <c r="G2518">
        <f>16-INDEX(STANDINGS_RBI[],MATCH(Table1[[#This Row],[COMBINED]],STANDINGS_RBI[COMBINED],0),COLUMN(STANDINGS_RBI[PLACE IN LEAGUE]))</f>
        <v>7</v>
      </c>
      <c r="H2518">
        <f>16-INDEX(STANDINGS_SB[],MATCH(Table1[[#This Row],[COMBINED]],STANDINGS_SB[COMBINED],0),COLUMN(STANDINGS_SB[PLACE IN LEAGUE]))</f>
        <v>8</v>
      </c>
      <c r="I2518">
        <f>16-INDEX(STANDINGS_ERA[],MATCH(Table1[[#This Row],[COMBINED]],STANDINGS_ERA[COMBINED],0),COLUMN(STANDINGS_ERA[PLACE IN LEAGUE]))</f>
        <v>12</v>
      </c>
      <c r="J2518">
        <f>16-INDEX(STANDINGS_WHIP[],MATCH(Table1[[#This Row],[COMBINED]],STANDINGS_WHIP[COMBINED],0),COLUMN(STANDINGS_WHIP[PLACE IN LEAGUE]))</f>
        <v>10</v>
      </c>
      <c r="K2518">
        <f>16-INDEX(STANDINGS_W[],MATCH(Table1[[#This Row],[COMBINED]],STANDINGS_W[COMBINED],0),COLUMN(STANDINGS_W[PLACE IN LEAGUE]))</f>
        <v>13</v>
      </c>
      <c r="L2518">
        <f>16-INDEX(STANDINGS_K[],MATCH(Table1[[#This Row],[COMBINED]],STANDINGS_K[COMBINED],0),COLUMN(STANDINGS_K[PLACE IN LEAGUE]))</f>
        <v>7</v>
      </c>
      <c r="M2518">
        <f>16-INDEX(STANDINGS_SV[],MATCH(Table1[[#This Row],[COMBINED]],STANDINGS_SV[COMBINED],0),COLUMN(STANDINGS_SV[PLACE IN LEAGUE]))</f>
        <v>9</v>
      </c>
      <c r="N2518">
        <f>SUM(Table1[[#This Row],[BA]:[SV]])</f>
        <v>81</v>
      </c>
      <c r="O2518">
        <v>8</v>
      </c>
    </row>
    <row r="2519" spans="1:15" x14ac:dyDescent="0.25">
      <c r="A2519" t="s">
        <v>2440</v>
      </c>
      <c r="B2519" t="s">
        <v>2439</v>
      </c>
      <c r="C2519" t="str">
        <f>Table1[[#This Row],[League]]&amp;Table1[[#This Row],[Team]]</f>
        <v>$150 Draft Champions Mar 08 1:00 pm Lg.3856Muscles' Men</v>
      </c>
      <c r="D2519">
        <f>16-INDEX(STANDINGS_BA[],MATCH(Table1[[#This Row],[COMBINED]],STANDINGS_BA[COMBINED],0),COLUMN(STANDINGS_BA[PLACE IN LEAGUE]))</f>
        <v>14</v>
      </c>
      <c r="E2519">
        <f>16-INDEX(STANDINGS_R[],MATCH(Table1[[#This Row],[COMBINED]],STANDINGS_R[COMBINED],0),COLUMN(STANDINGS_R[PLACE IN LEAGUE]))</f>
        <v>8</v>
      </c>
      <c r="F2519">
        <f>16-INDEX(STANDINGS_HR[],MATCH(Table1[[#This Row],[COMBINED]],STANDINGS_HR[COMBINED],0),COLUMN(STANDINGS_HR[PLACE IN LEAGUE]))</f>
        <v>6</v>
      </c>
      <c r="G2519">
        <f>16-INDEX(STANDINGS_RBI[],MATCH(Table1[[#This Row],[COMBINED]],STANDINGS_RBI[COMBINED],0),COLUMN(STANDINGS_RBI[PLACE IN LEAGUE]))</f>
        <v>11</v>
      </c>
      <c r="H2519">
        <f>16-INDEX(STANDINGS_SB[],MATCH(Table1[[#This Row],[COMBINED]],STANDINGS_SB[COMBINED],0),COLUMN(STANDINGS_SB[PLACE IN LEAGUE]))</f>
        <v>4</v>
      </c>
      <c r="I2519">
        <f>16-INDEX(STANDINGS_ERA[],MATCH(Table1[[#This Row],[COMBINED]],STANDINGS_ERA[COMBINED],0),COLUMN(STANDINGS_ERA[PLACE IN LEAGUE]))</f>
        <v>2</v>
      </c>
      <c r="J2519">
        <f>16-INDEX(STANDINGS_WHIP[],MATCH(Table1[[#This Row],[COMBINED]],STANDINGS_WHIP[COMBINED],0),COLUMN(STANDINGS_WHIP[PLACE IN LEAGUE]))</f>
        <v>4</v>
      </c>
      <c r="K2519">
        <f>16-INDEX(STANDINGS_W[],MATCH(Table1[[#This Row],[COMBINED]],STANDINGS_W[COMBINED],0),COLUMN(STANDINGS_W[PLACE IN LEAGUE]))</f>
        <v>7</v>
      </c>
      <c r="L2519">
        <f>16-INDEX(STANDINGS_K[],MATCH(Table1[[#This Row],[COMBINED]],STANDINGS_K[COMBINED],0),COLUMN(STANDINGS_K[PLACE IN LEAGUE]))</f>
        <v>13</v>
      </c>
      <c r="M2519">
        <f>16-INDEX(STANDINGS_SV[],MATCH(Table1[[#This Row],[COMBINED]],STANDINGS_SV[COMBINED],0),COLUMN(STANDINGS_SV[PLACE IN LEAGUE]))</f>
        <v>7</v>
      </c>
      <c r="N2519">
        <f>SUM(Table1[[#This Row],[BA]:[SV]])</f>
        <v>76</v>
      </c>
      <c r="O2519">
        <v>9</v>
      </c>
    </row>
    <row r="2520" spans="1:15" x14ac:dyDescent="0.25">
      <c r="A2520" t="s">
        <v>2438</v>
      </c>
      <c r="B2520" t="s">
        <v>2439</v>
      </c>
      <c r="C2520" t="str">
        <f>Table1[[#This Row],[League]]&amp;Table1[[#This Row],[Team]]</f>
        <v>$150 Draft Champions Mar 08 1:00 pm Lg.3856Scores Man</v>
      </c>
      <c r="D2520">
        <f>16-INDEX(STANDINGS_BA[],MATCH(Table1[[#This Row],[COMBINED]],STANDINGS_BA[COMBINED],0),COLUMN(STANDINGS_BA[PLACE IN LEAGUE]))</f>
        <v>15</v>
      </c>
      <c r="E2520">
        <f>16-INDEX(STANDINGS_R[],MATCH(Table1[[#This Row],[COMBINED]],STANDINGS_R[COMBINED],0),COLUMN(STANDINGS_R[PLACE IN LEAGUE]))</f>
        <v>13</v>
      </c>
      <c r="F2520">
        <f>16-INDEX(STANDINGS_HR[],MATCH(Table1[[#This Row],[COMBINED]],STANDINGS_HR[COMBINED],0),COLUMN(STANDINGS_HR[PLACE IN LEAGUE]))</f>
        <v>5</v>
      </c>
      <c r="G2520">
        <f>16-INDEX(STANDINGS_RBI[],MATCH(Table1[[#This Row],[COMBINED]],STANDINGS_RBI[COMBINED],0),COLUMN(STANDINGS_RBI[PLACE IN LEAGUE]))</f>
        <v>9</v>
      </c>
      <c r="H2520">
        <f>16-INDEX(STANDINGS_SB[],MATCH(Table1[[#This Row],[COMBINED]],STANDINGS_SB[COMBINED],0),COLUMN(STANDINGS_SB[PLACE IN LEAGUE]))</f>
        <v>14</v>
      </c>
      <c r="I2520">
        <f>16-INDEX(STANDINGS_ERA[],MATCH(Table1[[#This Row],[COMBINED]],STANDINGS_ERA[COMBINED],0),COLUMN(STANDINGS_ERA[PLACE IN LEAGUE]))</f>
        <v>1</v>
      </c>
      <c r="J2520">
        <f>16-INDEX(STANDINGS_WHIP[],MATCH(Table1[[#This Row],[COMBINED]],STANDINGS_WHIP[COMBINED],0),COLUMN(STANDINGS_WHIP[PLACE IN LEAGUE]))</f>
        <v>2</v>
      </c>
      <c r="K2520">
        <f>16-INDEX(STANDINGS_W[],MATCH(Table1[[#This Row],[COMBINED]],STANDINGS_W[COMBINED],0),COLUMN(STANDINGS_W[PLACE IN LEAGUE]))</f>
        <v>3</v>
      </c>
      <c r="L2520">
        <f>16-INDEX(STANDINGS_K[],MATCH(Table1[[#This Row],[COMBINED]],STANDINGS_K[COMBINED],0),COLUMN(STANDINGS_K[PLACE IN LEAGUE]))</f>
        <v>4</v>
      </c>
      <c r="M2520">
        <f>16-INDEX(STANDINGS_SV[],MATCH(Table1[[#This Row],[COMBINED]],STANDINGS_SV[COMBINED],0),COLUMN(STANDINGS_SV[PLACE IN LEAGUE]))</f>
        <v>8</v>
      </c>
      <c r="N2520">
        <f>SUM(Table1[[#This Row],[BA]:[SV]])</f>
        <v>74</v>
      </c>
      <c r="O2520">
        <v>10</v>
      </c>
    </row>
    <row r="2521" spans="1:15" x14ac:dyDescent="0.25">
      <c r="A2521" t="s">
        <v>2447</v>
      </c>
      <c r="B2521" t="s">
        <v>2439</v>
      </c>
      <c r="C2521" t="str">
        <f>Table1[[#This Row],[League]]&amp;Table1[[#This Row],[Team]]</f>
        <v>$150 Draft Champions Mar 08 1:00 pm Lg.3856Gary Scotts</v>
      </c>
      <c r="D2521">
        <f>16-INDEX(STANDINGS_BA[],MATCH(Table1[[#This Row],[COMBINED]],STANDINGS_BA[COMBINED],0),COLUMN(STANDINGS_BA[PLACE IN LEAGUE]))</f>
        <v>2</v>
      </c>
      <c r="E2521">
        <f>16-INDEX(STANDINGS_R[],MATCH(Table1[[#This Row],[COMBINED]],STANDINGS_R[COMBINED],0),COLUMN(STANDINGS_R[PLACE IN LEAGUE]))</f>
        <v>7</v>
      </c>
      <c r="F2521">
        <f>16-INDEX(STANDINGS_HR[],MATCH(Table1[[#This Row],[COMBINED]],STANDINGS_HR[COMBINED],0),COLUMN(STANDINGS_HR[PLACE IN LEAGUE]))</f>
        <v>10</v>
      </c>
      <c r="G2521">
        <f>16-INDEX(STANDINGS_RBI[],MATCH(Table1[[#This Row],[COMBINED]],STANDINGS_RBI[COMBINED],0),COLUMN(STANDINGS_RBI[PLACE IN LEAGUE]))</f>
        <v>4</v>
      </c>
      <c r="H2521">
        <f>16-INDEX(STANDINGS_SB[],MATCH(Table1[[#This Row],[COMBINED]],STANDINGS_SB[COMBINED],0),COLUMN(STANDINGS_SB[PLACE IN LEAGUE]))</f>
        <v>15</v>
      </c>
      <c r="I2521">
        <f>16-INDEX(STANDINGS_ERA[],MATCH(Table1[[#This Row],[COMBINED]],STANDINGS_ERA[COMBINED],0),COLUMN(STANDINGS_ERA[PLACE IN LEAGUE]))</f>
        <v>5</v>
      </c>
      <c r="J2521">
        <f>16-INDEX(STANDINGS_WHIP[],MATCH(Table1[[#This Row],[COMBINED]],STANDINGS_WHIP[COMBINED],0),COLUMN(STANDINGS_WHIP[PLACE IN LEAGUE]))</f>
        <v>1</v>
      </c>
      <c r="K2521">
        <f>16-INDEX(STANDINGS_W[],MATCH(Table1[[#This Row],[COMBINED]],STANDINGS_W[COMBINED],0),COLUMN(STANDINGS_W[PLACE IN LEAGUE]))</f>
        <v>6</v>
      </c>
      <c r="L2521">
        <f>16-INDEX(STANDINGS_K[],MATCH(Table1[[#This Row],[COMBINED]],STANDINGS_K[COMBINED],0),COLUMN(STANDINGS_K[PLACE IN LEAGUE]))</f>
        <v>5</v>
      </c>
      <c r="M2521">
        <f>16-INDEX(STANDINGS_SV[],MATCH(Table1[[#This Row],[COMBINED]],STANDINGS_SV[COMBINED],0),COLUMN(STANDINGS_SV[PLACE IN LEAGUE]))</f>
        <v>11</v>
      </c>
      <c r="N2521">
        <f>SUM(Table1[[#This Row],[BA]:[SV]])</f>
        <v>66</v>
      </c>
      <c r="O2521">
        <v>11</v>
      </c>
    </row>
    <row r="2522" spans="1:15" x14ac:dyDescent="0.25">
      <c r="A2522" t="s">
        <v>296</v>
      </c>
      <c r="B2522" t="s">
        <v>2439</v>
      </c>
      <c r="C2522" t="str">
        <f>Table1[[#This Row],[League]]&amp;Table1[[#This Row],[Team]]</f>
        <v>$150 Draft Champions Mar 08 1:00 pm Lg.3856Vegas Bandit</v>
      </c>
      <c r="D2522">
        <f>16-INDEX(STANDINGS_BA[],MATCH(Table1[[#This Row],[COMBINED]],STANDINGS_BA[COMBINED],0),COLUMN(STANDINGS_BA[PLACE IN LEAGUE]))</f>
        <v>4</v>
      </c>
      <c r="E2522">
        <f>16-INDEX(STANDINGS_R[],MATCH(Table1[[#This Row],[COMBINED]],STANDINGS_R[COMBINED],0),COLUMN(STANDINGS_R[PLACE IN LEAGUE]))</f>
        <v>6</v>
      </c>
      <c r="F2522">
        <f>16-INDEX(STANDINGS_HR[],MATCH(Table1[[#This Row],[COMBINED]],STANDINGS_HR[COMBINED],0),COLUMN(STANDINGS_HR[PLACE IN LEAGUE]))</f>
        <v>4</v>
      </c>
      <c r="G2522">
        <f>16-INDEX(STANDINGS_RBI[],MATCH(Table1[[#This Row],[COMBINED]],STANDINGS_RBI[COMBINED],0),COLUMN(STANDINGS_RBI[PLACE IN LEAGUE]))</f>
        <v>5</v>
      </c>
      <c r="H2522">
        <f>16-INDEX(STANDINGS_SB[],MATCH(Table1[[#This Row],[COMBINED]],STANDINGS_SB[COMBINED],0),COLUMN(STANDINGS_SB[PLACE IN LEAGUE]))</f>
        <v>2</v>
      </c>
      <c r="I2522">
        <f>16-INDEX(STANDINGS_ERA[],MATCH(Table1[[#This Row],[COMBINED]],STANDINGS_ERA[COMBINED],0),COLUMN(STANDINGS_ERA[PLACE IN LEAGUE]))</f>
        <v>6</v>
      </c>
      <c r="J2522">
        <f>16-INDEX(STANDINGS_WHIP[],MATCH(Table1[[#This Row],[COMBINED]],STANDINGS_WHIP[COMBINED],0),COLUMN(STANDINGS_WHIP[PLACE IN LEAGUE]))</f>
        <v>11</v>
      </c>
      <c r="K2522">
        <f>16-INDEX(STANDINGS_W[],MATCH(Table1[[#This Row],[COMBINED]],STANDINGS_W[COMBINED],0),COLUMN(STANDINGS_W[PLACE IN LEAGUE]))</f>
        <v>11</v>
      </c>
      <c r="L2522">
        <f>16-INDEX(STANDINGS_K[],MATCH(Table1[[#This Row],[COMBINED]],STANDINGS_K[COMBINED],0),COLUMN(STANDINGS_K[PLACE IN LEAGUE]))</f>
        <v>15</v>
      </c>
      <c r="M2522">
        <f>16-INDEX(STANDINGS_SV[],MATCH(Table1[[#This Row],[COMBINED]],STANDINGS_SV[COMBINED],0),COLUMN(STANDINGS_SV[PLACE IN LEAGUE]))</f>
        <v>1</v>
      </c>
      <c r="N2522">
        <f>SUM(Table1[[#This Row],[BA]:[SV]])</f>
        <v>65</v>
      </c>
      <c r="O2522">
        <v>12</v>
      </c>
    </row>
    <row r="2523" spans="1:15" x14ac:dyDescent="0.25">
      <c r="A2523" t="s">
        <v>2442</v>
      </c>
      <c r="B2523" t="s">
        <v>2439</v>
      </c>
      <c r="C2523" t="str">
        <f>Table1[[#This Row],[League]]&amp;Table1[[#This Row],[Team]]</f>
        <v>$150 Draft Champions Mar 08 1:00 pm Lg.385699 Luftballons</v>
      </c>
      <c r="D2523">
        <f>16-INDEX(STANDINGS_BA[],MATCH(Table1[[#This Row],[COMBINED]],STANDINGS_BA[COMBINED],0),COLUMN(STANDINGS_BA[PLACE IN LEAGUE]))</f>
        <v>9</v>
      </c>
      <c r="E2523">
        <f>16-INDEX(STANDINGS_R[],MATCH(Table1[[#This Row],[COMBINED]],STANDINGS_R[COMBINED],0),COLUMN(STANDINGS_R[PLACE IN LEAGUE]))</f>
        <v>5</v>
      </c>
      <c r="F2523">
        <f>16-INDEX(STANDINGS_HR[],MATCH(Table1[[#This Row],[COMBINED]],STANDINGS_HR[COMBINED],0),COLUMN(STANDINGS_HR[PLACE IN LEAGUE]))</f>
        <v>1</v>
      </c>
      <c r="G2523">
        <f>16-INDEX(STANDINGS_RBI[],MATCH(Table1[[#This Row],[COMBINED]],STANDINGS_RBI[COMBINED],0),COLUMN(STANDINGS_RBI[PLACE IN LEAGUE]))</f>
        <v>2</v>
      </c>
      <c r="H2523">
        <f>16-INDEX(STANDINGS_SB[],MATCH(Table1[[#This Row],[COMBINED]],STANDINGS_SB[COMBINED],0),COLUMN(STANDINGS_SB[PLACE IN LEAGUE]))</f>
        <v>9</v>
      </c>
      <c r="I2523">
        <f>16-INDEX(STANDINGS_ERA[],MATCH(Table1[[#This Row],[COMBINED]],STANDINGS_ERA[COMBINED],0),COLUMN(STANDINGS_ERA[PLACE IN LEAGUE]))</f>
        <v>8</v>
      </c>
      <c r="J2523">
        <f>16-INDEX(STANDINGS_WHIP[],MATCH(Table1[[#This Row],[COMBINED]],STANDINGS_WHIP[COMBINED],0),COLUMN(STANDINGS_WHIP[PLACE IN LEAGUE]))</f>
        <v>9</v>
      </c>
      <c r="K2523">
        <f>16-INDEX(STANDINGS_W[],MATCH(Table1[[#This Row],[COMBINED]],STANDINGS_W[COMBINED],0),COLUMN(STANDINGS_W[PLACE IN LEAGUE]))</f>
        <v>4</v>
      </c>
      <c r="L2523">
        <f>16-INDEX(STANDINGS_K[],MATCH(Table1[[#This Row],[COMBINED]],STANDINGS_K[COMBINED],0),COLUMN(STANDINGS_K[PLACE IN LEAGUE]))</f>
        <v>3</v>
      </c>
      <c r="M2523">
        <f>16-INDEX(STANDINGS_SV[],MATCH(Table1[[#This Row],[COMBINED]],STANDINGS_SV[COMBINED],0),COLUMN(STANDINGS_SV[PLACE IN LEAGUE]))</f>
        <v>14</v>
      </c>
      <c r="N2523">
        <f>SUM(Table1[[#This Row],[BA]:[SV]])</f>
        <v>64</v>
      </c>
      <c r="O2523">
        <v>13</v>
      </c>
    </row>
    <row r="2524" spans="1:15" x14ac:dyDescent="0.25">
      <c r="A2524" t="s">
        <v>2444</v>
      </c>
      <c r="B2524" t="s">
        <v>2439</v>
      </c>
      <c r="C2524" t="str">
        <f>Table1[[#This Row],[League]]&amp;Table1[[#This Row],[Team]]</f>
        <v>$150 Draft Champions Mar 08 1:00 pm Lg.3856Reverse Cowgill 0308</v>
      </c>
      <c r="D2524">
        <f>16-INDEX(STANDINGS_BA[],MATCH(Table1[[#This Row],[COMBINED]],STANDINGS_BA[COMBINED],0),COLUMN(STANDINGS_BA[PLACE IN LEAGUE]))</f>
        <v>6</v>
      </c>
      <c r="E2524">
        <f>16-INDEX(STANDINGS_R[],MATCH(Table1[[#This Row],[COMBINED]],STANDINGS_R[COMBINED],0),COLUMN(STANDINGS_R[PLACE IN LEAGUE]))</f>
        <v>1</v>
      </c>
      <c r="F2524">
        <f>16-INDEX(STANDINGS_HR[],MATCH(Table1[[#This Row],[COMBINED]],STANDINGS_HR[COMBINED],0),COLUMN(STANDINGS_HR[PLACE IN LEAGUE]))</f>
        <v>2</v>
      </c>
      <c r="G2524">
        <f>16-INDEX(STANDINGS_RBI[],MATCH(Table1[[#This Row],[COMBINED]],STANDINGS_RBI[COMBINED],0),COLUMN(STANDINGS_RBI[PLACE IN LEAGUE]))</f>
        <v>3</v>
      </c>
      <c r="H2524">
        <f>16-INDEX(STANDINGS_SB[],MATCH(Table1[[#This Row],[COMBINED]],STANDINGS_SB[COMBINED],0),COLUMN(STANDINGS_SB[PLACE IN LEAGUE]))</f>
        <v>3</v>
      </c>
      <c r="I2524">
        <f>16-INDEX(STANDINGS_ERA[],MATCH(Table1[[#This Row],[COMBINED]],STANDINGS_ERA[COMBINED],0),COLUMN(STANDINGS_ERA[PLACE IN LEAGUE]))</f>
        <v>14</v>
      </c>
      <c r="J2524">
        <f>16-INDEX(STANDINGS_WHIP[],MATCH(Table1[[#This Row],[COMBINED]],STANDINGS_WHIP[COMBINED],0),COLUMN(STANDINGS_WHIP[PLACE IN LEAGUE]))</f>
        <v>13</v>
      </c>
      <c r="K2524">
        <f>16-INDEX(STANDINGS_W[],MATCH(Table1[[#This Row],[COMBINED]],STANDINGS_W[COMBINED],0),COLUMN(STANDINGS_W[PLACE IN LEAGUE]))</f>
        <v>2</v>
      </c>
      <c r="L2524">
        <f>16-INDEX(STANDINGS_K[],MATCH(Table1[[#This Row],[COMBINED]],STANDINGS_K[COMBINED],0),COLUMN(STANDINGS_K[PLACE IN LEAGUE]))</f>
        <v>2</v>
      </c>
      <c r="M2524">
        <f>16-INDEX(STANDINGS_SV[],MATCH(Table1[[#This Row],[COMBINED]],STANDINGS_SV[COMBINED],0),COLUMN(STANDINGS_SV[PLACE IN LEAGUE]))</f>
        <v>5</v>
      </c>
      <c r="N2524">
        <f>SUM(Table1[[#This Row],[BA]:[SV]])</f>
        <v>51</v>
      </c>
      <c r="O2524">
        <v>14</v>
      </c>
    </row>
    <row r="2525" spans="1:15" x14ac:dyDescent="0.25">
      <c r="A2525" t="s">
        <v>2446</v>
      </c>
      <c r="B2525" t="s">
        <v>2439</v>
      </c>
      <c r="C2525" t="str">
        <f>Table1[[#This Row],[League]]&amp;Table1[[#This Row],[Team]]</f>
        <v>$150 Draft Champions Mar 08 1:00 pm Lg.3856Optimal Prime 8</v>
      </c>
      <c r="D2525">
        <f>16-INDEX(STANDINGS_BA[],MATCH(Table1[[#This Row],[COMBINED]],STANDINGS_BA[COMBINED],0),COLUMN(STANDINGS_BA[PLACE IN LEAGUE]))</f>
        <v>3</v>
      </c>
      <c r="E2525">
        <f>16-INDEX(STANDINGS_R[],MATCH(Table1[[#This Row],[COMBINED]],STANDINGS_R[COMBINED],0),COLUMN(STANDINGS_R[PLACE IN LEAGUE]))</f>
        <v>2</v>
      </c>
      <c r="F2525">
        <f>16-INDEX(STANDINGS_HR[],MATCH(Table1[[#This Row],[COMBINED]],STANDINGS_HR[COMBINED],0),COLUMN(STANDINGS_HR[PLACE IN LEAGUE]))</f>
        <v>3</v>
      </c>
      <c r="G2525">
        <f>16-INDEX(STANDINGS_RBI[],MATCH(Table1[[#This Row],[COMBINED]],STANDINGS_RBI[COMBINED],0),COLUMN(STANDINGS_RBI[PLACE IN LEAGUE]))</f>
        <v>1</v>
      </c>
      <c r="H2525">
        <f>16-INDEX(STANDINGS_SB[],MATCH(Table1[[#This Row],[COMBINED]],STANDINGS_SB[COMBINED],0),COLUMN(STANDINGS_SB[PLACE IN LEAGUE]))</f>
        <v>7</v>
      </c>
      <c r="I2525">
        <f>16-INDEX(STANDINGS_ERA[],MATCH(Table1[[#This Row],[COMBINED]],STANDINGS_ERA[COMBINED],0),COLUMN(STANDINGS_ERA[PLACE IN LEAGUE]))</f>
        <v>7</v>
      </c>
      <c r="J2525">
        <f>16-INDEX(STANDINGS_WHIP[],MATCH(Table1[[#This Row],[COMBINED]],STANDINGS_WHIP[COMBINED],0),COLUMN(STANDINGS_WHIP[PLACE IN LEAGUE]))</f>
        <v>3</v>
      </c>
      <c r="K2525">
        <f>16-INDEX(STANDINGS_W[],MATCH(Table1[[#This Row],[COMBINED]],STANDINGS_W[COMBINED],0),COLUMN(STANDINGS_W[PLACE IN LEAGUE]))</f>
        <v>1</v>
      </c>
      <c r="L2525">
        <f>16-INDEX(STANDINGS_K[],MATCH(Table1[[#This Row],[COMBINED]],STANDINGS_K[COMBINED],0),COLUMN(STANDINGS_K[PLACE IN LEAGUE]))</f>
        <v>1</v>
      </c>
      <c r="M2525">
        <f>16-INDEX(STANDINGS_SV[],MATCH(Table1[[#This Row],[COMBINED]],STANDINGS_SV[COMBINED],0),COLUMN(STANDINGS_SV[PLACE IN LEAGUE]))</f>
        <v>15</v>
      </c>
      <c r="N2525">
        <f>SUM(Table1[[#This Row],[BA]:[SV]])</f>
        <v>43</v>
      </c>
      <c r="O2525">
        <v>15</v>
      </c>
    </row>
    <row r="2526" spans="1:15" x14ac:dyDescent="0.25">
      <c r="A2526" t="s">
        <v>2451</v>
      </c>
      <c r="B2526" t="s">
        <v>2448</v>
      </c>
      <c r="C2526" t="str">
        <f>Table1[[#This Row],[League]]&amp;Table1[[#This Row],[Team]]</f>
        <v>$150 Draft Champions Mar 08 1:00 pm Lg.3857Z-Force</v>
      </c>
      <c r="D2526">
        <f>16-INDEX(STANDINGS_BA[],MATCH(Table1[[#This Row],[COMBINED]],STANDINGS_BA[COMBINED],0),COLUMN(STANDINGS_BA[PLACE IN LEAGUE]))</f>
        <v>11</v>
      </c>
      <c r="E2526">
        <f>16-INDEX(STANDINGS_R[],MATCH(Table1[[#This Row],[COMBINED]],STANDINGS_R[COMBINED],0),COLUMN(STANDINGS_R[PLACE IN LEAGUE]))</f>
        <v>11</v>
      </c>
      <c r="F2526">
        <f>16-INDEX(STANDINGS_HR[],MATCH(Table1[[#This Row],[COMBINED]],STANDINGS_HR[COMBINED],0),COLUMN(STANDINGS_HR[PLACE IN LEAGUE]))</f>
        <v>11</v>
      </c>
      <c r="G2526">
        <f>16-INDEX(STANDINGS_RBI[],MATCH(Table1[[#This Row],[COMBINED]],STANDINGS_RBI[COMBINED],0),COLUMN(STANDINGS_RBI[PLACE IN LEAGUE]))</f>
        <v>12</v>
      </c>
      <c r="H2526">
        <f>16-INDEX(STANDINGS_SB[],MATCH(Table1[[#This Row],[COMBINED]],STANDINGS_SB[COMBINED],0),COLUMN(STANDINGS_SB[PLACE IN LEAGUE]))</f>
        <v>14</v>
      </c>
      <c r="I2526">
        <f>16-INDEX(STANDINGS_ERA[],MATCH(Table1[[#This Row],[COMBINED]],STANDINGS_ERA[COMBINED],0),COLUMN(STANDINGS_ERA[PLACE IN LEAGUE]))</f>
        <v>14</v>
      </c>
      <c r="J2526">
        <f>16-INDEX(STANDINGS_WHIP[],MATCH(Table1[[#This Row],[COMBINED]],STANDINGS_WHIP[COMBINED],0),COLUMN(STANDINGS_WHIP[PLACE IN LEAGUE]))</f>
        <v>14</v>
      </c>
      <c r="K2526">
        <f>16-INDEX(STANDINGS_W[],MATCH(Table1[[#This Row],[COMBINED]],STANDINGS_W[COMBINED],0),COLUMN(STANDINGS_W[PLACE IN LEAGUE]))</f>
        <v>3</v>
      </c>
      <c r="L2526">
        <f>16-INDEX(STANDINGS_K[],MATCH(Table1[[#This Row],[COMBINED]],STANDINGS_K[COMBINED],0),COLUMN(STANDINGS_K[PLACE IN LEAGUE]))</f>
        <v>11</v>
      </c>
      <c r="M2526">
        <f>16-INDEX(STANDINGS_SV[],MATCH(Table1[[#This Row],[COMBINED]],STANDINGS_SV[COMBINED],0),COLUMN(STANDINGS_SV[PLACE IN LEAGUE]))</f>
        <v>13</v>
      </c>
      <c r="N2526">
        <f>SUM(Table1[[#This Row],[BA]:[SV]])</f>
        <v>114</v>
      </c>
      <c r="O2526">
        <v>1</v>
      </c>
    </row>
    <row r="2527" spans="1:15" x14ac:dyDescent="0.25">
      <c r="A2527" t="s">
        <v>1298</v>
      </c>
      <c r="B2527" t="s">
        <v>2448</v>
      </c>
      <c r="C2527" t="str">
        <f>Table1[[#This Row],[League]]&amp;Table1[[#This Row],[Team]]</f>
        <v>$150 Draft Champions Mar 08 1:00 pm Lg.3857Team Winhold</v>
      </c>
      <c r="D2527">
        <f>16-INDEX(STANDINGS_BA[],MATCH(Table1[[#This Row],[COMBINED]],STANDINGS_BA[COMBINED],0),COLUMN(STANDINGS_BA[PLACE IN LEAGUE]))</f>
        <v>15</v>
      </c>
      <c r="E2527">
        <f>16-INDEX(STANDINGS_R[],MATCH(Table1[[#This Row],[COMBINED]],STANDINGS_R[COMBINED],0),COLUMN(STANDINGS_R[PLACE IN LEAGUE]))</f>
        <v>15</v>
      </c>
      <c r="F2527">
        <f>16-INDEX(STANDINGS_HR[],MATCH(Table1[[#This Row],[COMBINED]],STANDINGS_HR[COMBINED],0),COLUMN(STANDINGS_HR[PLACE IN LEAGUE]))</f>
        <v>12</v>
      </c>
      <c r="G2527">
        <f>16-INDEX(STANDINGS_RBI[],MATCH(Table1[[#This Row],[COMBINED]],STANDINGS_RBI[COMBINED],0),COLUMN(STANDINGS_RBI[PLACE IN LEAGUE]))</f>
        <v>15</v>
      </c>
      <c r="H2527">
        <f>16-INDEX(STANDINGS_SB[],MATCH(Table1[[#This Row],[COMBINED]],STANDINGS_SB[COMBINED],0),COLUMN(STANDINGS_SB[PLACE IN LEAGUE]))</f>
        <v>12</v>
      </c>
      <c r="I2527">
        <f>16-INDEX(STANDINGS_ERA[],MATCH(Table1[[#This Row],[COMBINED]],STANDINGS_ERA[COMBINED],0),COLUMN(STANDINGS_ERA[PLACE IN LEAGUE]))</f>
        <v>11</v>
      </c>
      <c r="J2527">
        <f>16-INDEX(STANDINGS_WHIP[],MATCH(Table1[[#This Row],[COMBINED]],STANDINGS_WHIP[COMBINED],0),COLUMN(STANDINGS_WHIP[PLACE IN LEAGUE]))</f>
        <v>8</v>
      </c>
      <c r="K2527">
        <f>16-INDEX(STANDINGS_W[],MATCH(Table1[[#This Row],[COMBINED]],STANDINGS_W[COMBINED],0),COLUMN(STANDINGS_W[PLACE IN LEAGUE]))</f>
        <v>1</v>
      </c>
      <c r="L2527">
        <f>16-INDEX(STANDINGS_K[],MATCH(Table1[[#This Row],[COMBINED]],STANDINGS_K[COMBINED],0),COLUMN(STANDINGS_K[PLACE IN LEAGUE]))</f>
        <v>2</v>
      </c>
      <c r="M2527">
        <f>16-INDEX(STANDINGS_SV[],MATCH(Table1[[#This Row],[COMBINED]],STANDINGS_SV[COMBINED],0),COLUMN(STANDINGS_SV[PLACE IN LEAGUE]))</f>
        <v>11</v>
      </c>
      <c r="N2527">
        <f>SUM(Table1[[#This Row],[BA]:[SV]])</f>
        <v>102</v>
      </c>
      <c r="O2527">
        <v>2</v>
      </c>
    </row>
    <row r="2528" spans="1:15" x14ac:dyDescent="0.25">
      <c r="A2528" t="s">
        <v>443</v>
      </c>
      <c r="B2528" t="s">
        <v>2448</v>
      </c>
      <c r="C2528" t="str">
        <f>Table1[[#This Row],[League]]&amp;Table1[[#This Row],[Team]]</f>
        <v>$150 Draft Champions Mar 08 1:00 pm Lg.3857Comfortably Numb</v>
      </c>
      <c r="D2528">
        <f>16-INDEX(STANDINGS_BA[],MATCH(Table1[[#This Row],[COMBINED]],STANDINGS_BA[COMBINED],0),COLUMN(STANDINGS_BA[PLACE IN LEAGUE]))</f>
        <v>9</v>
      </c>
      <c r="E2528">
        <f>16-INDEX(STANDINGS_R[],MATCH(Table1[[#This Row],[COMBINED]],STANDINGS_R[COMBINED],0),COLUMN(STANDINGS_R[PLACE IN LEAGUE]))</f>
        <v>12</v>
      </c>
      <c r="F2528">
        <f>16-INDEX(STANDINGS_HR[],MATCH(Table1[[#This Row],[COMBINED]],STANDINGS_HR[COMBINED],0),COLUMN(STANDINGS_HR[PLACE IN LEAGUE]))</f>
        <v>10</v>
      </c>
      <c r="G2528">
        <f>16-INDEX(STANDINGS_RBI[],MATCH(Table1[[#This Row],[COMBINED]],STANDINGS_RBI[COMBINED],0),COLUMN(STANDINGS_RBI[PLACE IN LEAGUE]))</f>
        <v>14</v>
      </c>
      <c r="H2528">
        <f>16-INDEX(STANDINGS_SB[],MATCH(Table1[[#This Row],[COMBINED]],STANDINGS_SB[COMBINED],0),COLUMN(STANDINGS_SB[PLACE IN LEAGUE]))</f>
        <v>4</v>
      </c>
      <c r="I2528">
        <f>16-INDEX(STANDINGS_ERA[],MATCH(Table1[[#This Row],[COMBINED]],STANDINGS_ERA[COMBINED],0),COLUMN(STANDINGS_ERA[PLACE IN LEAGUE]))</f>
        <v>10</v>
      </c>
      <c r="J2528">
        <f>16-INDEX(STANDINGS_WHIP[],MATCH(Table1[[#This Row],[COMBINED]],STANDINGS_WHIP[COMBINED],0),COLUMN(STANDINGS_WHIP[PLACE IN LEAGUE]))</f>
        <v>12</v>
      </c>
      <c r="K2528">
        <f>16-INDEX(STANDINGS_W[],MATCH(Table1[[#This Row],[COMBINED]],STANDINGS_W[COMBINED],0),COLUMN(STANDINGS_W[PLACE IN LEAGUE]))</f>
        <v>13</v>
      </c>
      <c r="L2528">
        <f>16-INDEX(STANDINGS_K[],MATCH(Table1[[#This Row],[COMBINED]],STANDINGS_K[COMBINED],0),COLUMN(STANDINGS_K[PLACE IN LEAGUE]))</f>
        <v>15</v>
      </c>
      <c r="M2528">
        <f>16-INDEX(STANDINGS_SV[],MATCH(Table1[[#This Row],[COMBINED]],STANDINGS_SV[COMBINED],0),COLUMN(STANDINGS_SV[PLACE IN LEAGUE]))</f>
        <v>2</v>
      </c>
      <c r="N2528">
        <f>SUM(Table1[[#This Row],[BA]:[SV]])</f>
        <v>101</v>
      </c>
      <c r="O2528">
        <v>3</v>
      </c>
    </row>
    <row r="2529" spans="1:15" x14ac:dyDescent="0.25">
      <c r="A2529" t="s">
        <v>2450</v>
      </c>
      <c r="B2529" t="s">
        <v>2448</v>
      </c>
      <c r="C2529" t="str">
        <f>Table1[[#This Row],[League]]&amp;Table1[[#This Row],[Team]]</f>
        <v>$150 Draft Champions Mar 08 1:00 pm Lg.3857Team Turner 2</v>
      </c>
      <c r="D2529">
        <f>16-INDEX(STANDINGS_BA[],MATCH(Table1[[#This Row],[COMBINED]],STANDINGS_BA[COMBINED],0),COLUMN(STANDINGS_BA[PLACE IN LEAGUE]))</f>
        <v>12</v>
      </c>
      <c r="E2529">
        <f>16-INDEX(STANDINGS_R[],MATCH(Table1[[#This Row],[COMBINED]],STANDINGS_R[COMBINED],0),COLUMN(STANDINGS_R[PLACE IN LEAGUE]))</f>
        <v>13</v>
      </c>
      <c r="F2529">
        <f>16-INDEX(STANDINGS_HR[],MATCH(Table1[[#This Row],[COMBINED]],STANDINGS_HR[COMBINED],0),COLUMN(STANDINGS_HR[PLACE IN LEAGUE]))</f>
        <v>6</v>
      </c>
      <c r="G2529">
        <f>16-INDEX(STANDINGS_RBI[],MATCH(Table1[[#This Row],[COMBINED]],STANDINGS_RBI[COMBINED],0),COLUMN(STANDINGS_RBI[PLACE IN LEAGUE]))</f>
        <v>7</v>
      </c>
      <c r="H2529">
        <f>16-INDEX(STANDINGS_SB[],MATCH(Table1[[#This Row],[COMBINED]],STANDINGS_SB[COMBINED],0),COLUMN(STANDINGS_SB[PLACE IN LEAGUE]))</f>
        <v>15</v>
      </c>
      <c r="I2529">
        <f>16-INDEX(STANDINGS_ERA[],MATCH(Table1[[#This Row],[COMBINED]],STANDINGS_ERA[COMBINED],0),COLUMN(STANDINGS_ERA[PLACE IN LEAGUE]))</f>
        <v>6</v>
      </c>
      <c r="J2529">
        <f>16-INDEX(STANDINGS_WHIP[],MATCH(Table1[[#This Row],[COMBINED]],STANDINGS_WHIP[COMBINED],0),COLUMN(STANDINGS_WHIP[PLACE IN LEAGUE]))</f>
        <v>4</v>
      </c>
      <c r="K2529">
        <f>16-INDEX(STANDINGS_W[],MATCH(Table1[[#This Row],[COMBINED]],STANDINGS_W[COMBINED],0),COLUMN(STANDINGS_W[PLACE IN LEAGUE]))</f>
        <v>12</v>
      </c>
      <c r="L2529">
        <f>16-INDEX(STANDINGS_K[],MATCH(Table1[[#This Row],[COMBINED]],STANDINGS_K[COMBINED],0),COLUMN(STANDINGS_K[PLACE IN LEAGUE]))</f>
        <v>12</v>
      </c>
      <c r="M2529">
        <f>16-INDEX(STANDINGS_SV[],MATCH(Table1[[#This Row],[COMBINED]],STANDINGS_SV[COMBINED],0),COLUMN(STANDINGS_SV[PLACE IN LEAGUE]))</f>
        <v>12</v>
      </c>
      <c r="N2529">
        <f>SUM(Table1[[#This Row],[BA]:[SV]])</f>
        <v>99</v>
      </c>
      <c r="O2529">
        <v>4</v>
      </c>
    </row>
    <row r="2530" spans="1:15" x14ac:dyDescent="0.25">
      <c r="A2530" t="s">
        <v>2449</v>
      </c>
      <c r="B2530" t="s">
        <v>2448</v>
      </c>
      <c r="C2530" t="str">
        <f>Table1[[#This Row],[League]]&amp;Table1[[#This Row],[Team]]</f>
        <v>$150 Draft Champions Mar 08 1:00 pm Lg.3857Team Ahrens</v>
      </c>
      <c r="D2530">
        <f>16-INDEX(STANDINGS_BA[],MATCH(Table1[[#This Row],[COMBINED]],STANDINGS_BA[COMBINED],0),COLUMN(STANDINGS_BA[PLACE IN LEAGUE]))</f>
        <v>13</v>
      </c>
      <c r="E2530">
        <f>16-INDEX(STANDINGS_R[],MATCH(Table1[[#This Row],[COMBINED]],STANDINGS_R[COMBINED],0),COLUMN(STANDINGS_R[PLACE IN LEAGUE]))</f>
        <v>6</v>
      </c>
      <c r="F2530">
        <f>16-INDEX(STANDINGS_HR[],MATCH(Table1[[#This Row],[COMBINED]],STANDINGS_HR[COMBINED],0),COLUMN(STANDINGS_HR[PLACE IN LEAGUE]))</f>
        <v>8</v>
      </c>
      <c r="G2530">
        <f>16-INDEX(STANDINGS_RBI[],MATCH(Table1[[#This Row],[COMBINED]],STANDINGS_RBI[COMBINED],0),COLUMN(STANDINGS_RBI[PLACE IN LEAGUE]))</f>
        <v>6</v>
      </c>
      <c r="H2530">
        <f>16-INDEX(STANDINGS_SB[],MATCH(Table1[[#This Row],[COMBINED]],STANDINGS_SB[COMBINED],0),COLUMN(STANDINGS_SB[PLACE IN LEAGUE]))</f>
        <v>11</v>
      </c>
      <c r="I2530">
        <f>16-INDEX(STANDINGS_ERA[],MATCH(Table1[[#This Row],[COMBINED]],STANDINGS_ERA[COMBINED],0),COLUMN(STANDINGS_ERA[PLACE IN LEAGUE]))</f>
        <v>9</v>
      </c>
      <c r="J2530">
        <f>16-INDEX(STANDINGS_WHIP[],MATCH(Table1[[#This Row],[COMBINED]],STANDINGS_WHIP[COMBINED],0),COLUMN(STANDINGS_WHIP[PLACE IN LEAGUE]))</f>
        <v>13</v>
      </c>
      <c r="K2530">
        <f>16-INDEX(STANDINGS_W[],MATCH(Table1[[#This Row],[COMBINED]],STANDINGS_W[COMBINED],0),COLUMN(STANDINGS_W[PLACE IN LEAGUE]))</f>
        <v>15</v>
      </c>
      <c r="L2530">
        <f>16-INDEX(STANDINGS_K[],MATCH(Table1[[#This Row],[COMBINED]],STANDINGS_K[COMBINED],0),COLUMN(STANDINGS_K[PLACE IN LEAGUE]))</f>
        <v>14</v>
      </c>
      <c r="M2530">
        <f>16-INDEX(STANDINGS_SV[],MATCH(Table1[[#This Row],[COMBINED]],STANDINGS_SV[COMBINED],0),COLUMN(STANDINGS_SV[PLACE IN LEAGUE]))</f>
        <v>3</v>
      </c>
      <c r="N2530">
        <f>SUM(Table1[[#This Row],[BA]:[SV]])</f>
        <v>98</v>
      </c>
      <c r="O2530">
        <v>5</v>
      </c>
    </row>
    <row r="2531" spans="1:15" x14ac:dyDescent="0.25">
      <c r="A2531" t="s">
        <v>19</v>
      </c>
      <c r="B2531" t="s">
        <v>2448</v>
      </c>
      <c r="C2531" t="str">
        <f>Table1[[#This Row],[League]]&amp;Table1[[#This Row],[Team]]</f>
        <v>$150 Draft Champions Mar 08 1:00 pm Lg.3857One Eyed Jack</v>
      </c>
      <c r="D2531">
        <f>16-INDEX(STANDINGS_BA[],MATCH(Table1[[#This Row],[COMBINED]],STANDINGS_BA[COMBINED],0),COLUMN(STANDINGS_BA[PLACE IN LEAGUE]))</f>
        <v>14</v>
      </c>
      <c r="E2531">
        <f>16-INDEX(STANDINGS_R[],MATCH(Table1[[#This Row],[COMBINED]],STANDINGS_R[COMBINED],0),COLUMN(STANDINGS_R[PLACE IN LEAGUE]))</f>
        <v>10</v>
      </c>
      <c r="F2531">
        <f>16-INDEX(STANDINGS_HR[],MATCH(Table1[[#This Row],[COMBINED]],STANDINGS_HR[COMBINED],0),COLUMN(STANDINGS_HR[PLACE IN LEAGUE]))</f>
        <v>3</v>
      </c>
      <c r="G2531">
        <f>16-INDEX(STANDINGS_RBI[],MATCH(Table1[[#This Row],[COMBINED]],STANDINGS_RBI[COMBINED],0),COLUMN(STANDINGS_RBI[PLACE IN LEAGUE]))</f>
        <v>4</v>
      </c>
      <c r="H2531">
        <f>16-INDEX(STANDINGS_SB[],MATCH(Table1[[#This Row],[COMBINED]],STANDINGS_SB[COMBINED],0),COLUMN(STANDINGS_SB[PLACE IN LEAGUE]))</f>
        <v>9</v>
      </c>
      <c r="I2531">
        <f>16-INDEX(STANDINGS_ERA[],MATCH(Table1[[#This Row],[COMBINED]],STANDINGS_ERA[COMBINED],0),COLUMN(STANDINGS_ERA[PLACE IN LEAGUE]))</f>
        <v>12</v>
      </c>
      <c r="J2531">
        <f>16-INDEX(STANDINGS_WHIP[],MATCH(Table1[[#This Row],[COMBINED]],STANDINGS_WHIP[COMBINED],0),COLUMN(STANDINGS_WHIP[PLACE IN LEAGUE]))</f>
        <v>6</v>
      </c>
      <c r="K2531">
        <f>16-INDEX(STANDINGS_W[],MATCH(Table1[[#This Row],[COMBINED]],STANDINGS_W[COMBINED],0),COLUMN(STANDINGS_W[PLACE IN LEAGUE]))</f>
        <v>7</v>
      </c>
      <c r="L2531">
        <f>16-INDEX(STANDINGS_K[],MATCH(Table1[[#This Row],[COMBINED]],STANDINGS_K[COMBINED],0),COLUMN(STANDINGS_K[PLACE IN LEAGUE]))</f>
        <v>10</v>
      </c>
      <c r="M2531">
        <f>16-INDEX(STANDINGS_SV[],MATCH(Table1[[#This Row],[COMBINED]],STANDINGS_SV[COMBINED],0),COLUMN(STANDINGS_SV[PLACE IN LEAGUE]))</f>
        <v>5</v>
      </c>
      <c r="N2531">
        <f>SUM(Table1[[#This Row],[BA]:[SV]])</f>
        <v>80</v>
      </c>
      <c r="O2531">
        <v>6</v>
      </c>
    </row>
    <row r="2532" spans="1:15" x14ac:dyDescent="0.25">
      <c r="A2532" t="s">
        <v>2454</v>
      </c>
      <c r="B2532" t="s">
        <v>2448</v>
      </c>
      <c r="C2532" t="str">
        <f>Table1[[#This Row],[League]]&amp;Table1[[#This Row],[Team]]</f>
        <v>$150 Draft Champions Mar 08 1:00 pm Lg.3857NCC-1701-D</v>
      </c>
      <c r="D2532">
        <f>16-INDEX(STANDINGS_BA[],MATCH(Table1[[#This Row],[COMBINED]],STANDINGS_BA[COMBINED],0),COLUMN(STANDINGS_BA[PLACE IN LEAGUE]))</f>
        <v>7</v>
      </c>
      <c r="E2532">
        <f>16-INDEX(STANDINGS_R[],MATCH(Table1[[#This Row],[COMBINED]],STANDINGS_R[COMBINED],0),COLUMN(STANDINGS_R[PLACE IN LEAGUE]))</f>
        <v>14</v>
      </c>
      <c r="F2532">
        <f>16-INDEX(STANDINGS_HR[],MATCH(Table1[[#This Row],[COMBINED]],STANDINGS_HR[COMBINED],0),COLUMN(STANDINGS_HR[PLACE IN LEAGUE]))</f>
        <v>15</v>
      </c>
      <c r="G2532">
        <f>16-INDEX(STANDINGS_RBI[],MATCH(Table1[[#This Row],[COMBINED]],STANDINGS_RBI[COMBINED],0),COLUMN(STANDINGS_RBI[PLACE IN LEAGUE]))</f>
        <v>11</v>
      </c>
      <c r="H2532">
        <f>16-INDEX(STANDINGS_SB[],MATCH(Table1[[#This Row],[COMBINED]],STANDINGS_SB[COMBINED],0),COLUMN(STANDINGS_SB[PLACE IN LEAGUE]))</f>
        <v>8</v>
      </c>
      <c r="I2532">
        <f>16-INDEX(STANDINGS_ERA[],MATCH(Table1[[#This Row],[COMBINED]],STANDINGS_ERA[COMBINED],0),COLUMN(STANDINGS_ERA[PLACE IN LEAGUE]))</f>
        <v>1</v>
      </c>
      <c r="J2532">
        <f>16-INDEX(STANDINGS_WHIP[],MATCH(Table1[[#This Row],[COMBINED]],STANDINGS_WHIP[COMBINED],0),COLUMN(STANDINGS_WHIP[PLACE IN LEAGUE]))</f>
        <v>1</v>
      </c>
      <c r="K2532">
        <f>16-INDEX(STANDINGS_W[],MATCH(Table1[[#This Row],[COMBINED]],STANDINGS_W[COMBINED],0),COLUMN(STANDINGS_W[PLACE IN LEAGUE]))</f>
        <v>11</v>
      </c>
      <c r="L2532">
        <f>16-INDEX(STANDINGS_K[],MATCH(Table1[[#This Row],[COMBINED]],STANDINGS_K[COMBINED],0),COLUMN(STANDINGS_K[PLACE IN LEAGUE]))</f>
        <v>7</v>
      </c>
      <c r="M2532">
        <f>16-INDEX(STANDINGS_SV[],MATCH(Table1[[#This Row],[COMBINED]],STANDINGS_SV[COMBINED],0),COLUMN(STANDINGS_SV[PLACE IN LEAGUE]))</f>
        <v>4</v>
      </c>
      <c r="N2532">
        <f>SUM(Table1[[#This Row],[BA]:[SV]])</f>
        <v>79</v>
      </c>
      <c r="O2532">
        <v>7</v>
      </c>
    </row>
    <row r="2533" spans="1:15" x14ac:dyDescent="0.25">
      <c r="A2533" t="s">
        <v>2453</v>
      </c>
      <c r="B2533" t="s">
        <v>2448</v>
      </c>
      <c r="C2533" t="str">
        <f>Table1[[#This Row],[League]]&amp;Table1[[#This Row],[Team]]</f>
        <v>$150 Draft Champions Mar 08 1:00 pm Lg.3857Team Funk</v>
      </c>
      <c r="D2533">
        <f>16-INDEX(STANDINGS_BA[],MATCH(Table1[[#This Row],[COMBINED]],STANDINGS_BA[COMBINED],0),COLUMN(STANDINGS_BA[PLACE IN LEAGUE]))</f>
        <v>8</v>
      </c>
      <c r="E2533">
        <f>16-INDEX(STANDINGS_R[],MATCH(Table1[[#This Row],[COMBINED]],STANDINGS_R[COMBINED],0),COLUMN(STANDINGS_R[PLACE IN LEAGUE]))</f>
        <v>8</v>
      </c>
      <c r="F2533">
        <f>16-INDEX(STANDINGS_HR[],MATCH(Table1[[#This Row],[COMBINED]],STANDINGS_HR[COMBINED],0),COLUMN(STANDINGS_HR[PLACE IN LEAGUE]))</f>
        <v>7</v>
      </c>
      <c r="G2533">
        <f>16-INDEX(STANDINGS_RBI[],MATCH(Table1[[#This Row],[COMBINED]],STANDINGS_RBI[COMBINED],0),COLUMN(STANDINGS_RBI[PLACE IN LEAGUE]))</f>
        <v>13</v>
      </c>
      <c r="H2533">
        <f>16-INDEX(STANDINGS_SB[],MATCH(Table1[[#This Row],[COMBINED]],STANDINGS_SB[COMBINED],0),COLUMN(STANDINGS_SB[PLACE IN LEAGUE]))</f>
        <v>6</v>
      </c>
      <c r="I2533">
        <f>16-INDEX(STANDINGS_ERA[],MATCH(Table1[[#This Row],[COMBINED]],STANDINGS_ERA[COMBINED],0),COLUMN(STANDINGS_ERA[PLACE IN LEAGUE]))</f>
        <v>2</v>
      </c>
      <c r="J2533">
        <f>16-INDEX(STANDINGS_WHIP[],MATCH(Table1[[#This Row],[COMBINED]],STANDINGS_WHIP[COMBINED],0),COLUMN(STANDINGS_WHIP[PLACE IN LEAGUE]))</f>
        <v>7</v>
      </c>
      <c r="K2533">
        <f>16-INDEX(STANDINGS_W[],MATCH(Table1[[#This Row],[COMBINED]],STANDINGS_W[COMBINED],0),COLUMN(STANDINGS_W[PLACE IN LEAGUE]))</f>
        <v>4</v>
      </c>
      <c r="L2533">
        <f>16-INDEX(STANDINGS_K[],MATCH(Table1[[#This Row],[COMBINED]],STANDINGS_K[COMBINED],0),COLUMN(STANDINGS_K[PLACE IN LEAGUE]))</f>
        <v>13</v>
      </c>
      <c r="M2533">
        <f>16-INDEX(STANDINGS_SV[],MATCH(Table1[[#This Row],[COMBINED]],STANDINGS_SV[COMBINED],0),COLUMN(STANDINGS_SV[PLACE IN LEAGUE]))</f>
        <v>7</v>
      </c>
      <c r="N2533">
        <f>SUM(Table1[[#This Row],[BA]:[SV]])</f>
        <v>75</v>
      </c>
      <c r="O2533">
        <v>8</v>
      </c>
    </row>
    <row r="2534" spans="1:15" x14ac:dyDescent="0.25">
      <c r="A2534" t="s">
        <v>2457</v>
      </c>
      <c r="B2534" t="s">
        <v>2448</v>
      </c>
      <c r="C2534" t="str">
        <f>Table1[[#This Row],[League]]&amp;Table1[[#This Row],[Team]]</f>
        <v>$150 Draft Champions Mar 08 1:00 pm Lg.3857Mack and Bella's Avengers</v>
      </c>
      <c r="D2534">
        <f>16-INDEX(STANDINGS_BA[],MATCH(Table1[[#This Row],[COMBINED]],STANDINGS_BA[COMBINED],0),COLUMN(STANDINGS_BA[PLACE IN LEAGUE]))</f>
        <v>3</v>
      </c>
      <c r="E2534">
        <f>16-INDEX(STANDINGS_R[],MATCH(Table1[[#This Row],[COMBINED]],STANDINGS_R[COMBINED],0),COLUMN(STANDINGS_R[PLACE IN LEAGUE]))</f>
        <v>9</v>
      </c>
      <c r="F2534">
        <f>16-INDEX(STANDINGS_HR[],MATCH(Table1[[#This Row],[COMBINED]],STANDINGS_HR[COMBINED],0),COLUMN(STANDINGS_HR[PLACE IN LEAGUE]))</f>
        <v>13</v>
      </c>
      <c r="G2534">
        <f>16-INDEX(STANDINGS_RBI[],MATCH(Table1[[#This Row],[COMBINED]],STANDINGS_RBI[COMBINED],0),COLUMN(STANDINGS_RBI[PLACE IN LEAGUE]))</f>
        <v>8</v>
      </c>
      <c r="H2534">
        <f>16-INDEX(STANDINGS_SB[],MATCH(Table1[[#This Row],[COMBINED]],STANDINGS_SB[COMBINED],0),COLUMN(STANDINGS_SB[PLACE IN LEAGUE]))</f>
        <v>2</v>
      </c>
      <c r="I2534">
        <f>16-INDEX(STANDINGS_ERA[],MATCH(Table1[[#This Row],[COMBINED]],STANDINGS_ERA[COMBINED],0),COLUMN(STANDINGS_ERA[PLACE IN LEAGUE]))</f>
        <v>4</v>
      </c>
      <c r="J2534">
        <f>16-INDEX(STANDINGS_WHIP[],MATCH(Table1[[#This Row],[COMBINED]],STANDINGS_WHIP[COMBINED],0),COLUMN(STANDINGS_WHIP[PLACE IN LEAGUE]))</f>
        <v>11</v>
      </c>
      <c r="K2534">
        <f>16-INDEX(STANDINGS_W[],MATCH(Table1[[#This Row],[COMBINED]],STANDINGS_W[COMBINED],0),COLUMN(STANDINGS_W[PLACE IN LEAGUE]))</f>
        <v>6</v>
      </c>
      <c r="L2534">
        <f>16-INDEX(STANDINGS_K[],MATCH(Table1[[#This Row],[COMBINED]],STANDINGS_K[COMBINED],0),COLUMN(STANDINGS_K[PLACE IN LEAGUE]))</f>
        <v>9</v>
      </c>
      <c r="M2534">
        <f>16-INDEX(STANDINGS_SV[],MATCH(Table1[[#This Row],[COMBINED]],STANDINGS_SV[COMBINED],0),COLUMN(STANDINGS_SV[PLACE IN LEAGUE]))</f>
        <v>9</v>
      </c>
      <c r="N2534">
        <f>SUM(Table1[[#This Row],[BA]:[SV]])</f>
        <v>74</v>
      </c>
      <c r="O2534">
        <v>9</v>
      </c>
    </row>
    <row r="2535" spans="1:15" x14ac:dyDescent="0.25">
      <c r="A2535" t="s">
        <v>2459</v>
      </c>
      <c r="B2535" t="s">
        <v>2448</v>
      </c>
      <c r="C2535" t="str">
        <f>Table1[[#This Row],[League]]&amp;Table1[[#This Row],[Team]]</f>
        <v>$150 Draft Champions Mar 08 1:00 pm Lg.3857ZZZZZZ</v>
      </c>
      <c r="D2535">
        <f>16-INDEX(STANDINGS_BA[],MATCH(Table1[[#This Row],[COMBINED]],STANDINGS_BA[COMBINED],0),COLUMN(STANDINGS_BA[PLACE IN LEAGUE]))</f>
        <v>1</v>
      </c>
      <c r="E2535">
        <f>16-INDEX(STANDINGS_R[],MATCH(Table1[[#This Row],[COMBINED]],STANDINGS_R[COMBINED],0),COLUMN(STANDINGS_R[PLACE IN LEAGUE]))</f>
        <v>7</v>
      </c>
      <c r="F2535">
        <f>16-INDEX(STANDINGS_HR[],MATCH(Table1[[#This Row],[COMBINED]],STANDINGS_HR[COMBINED],0),COLUMN(STANDINGS_HR[PLACE IN LEAGUE]))</f>
        <v>14</v>
      </c>
      <c r="G2535">
        <f>16-INDEX(STANDINGS_RBI[],MATCH(Table1[[#This Row],[COMBINED]],STANDINGS_RBI[COMBINED],0),COLUMN(STANDINGS_RBI[PLACE IN LEAGUE]))</f>
        <v>10</v>
      </c>
      <c r="H2535">
        <f>16-INDEX(STANDINGS_SB[],MATCH(Table1[[#This Row],[COMBINED]],STANDINGS_SB[COMBINED],0),COLUMN(STANDINGS_SB[PLACE IN LEAGUE]))</f>
        <v>5</v>
      </c>
      <c r="I2535">
        <f>16-INDEX(STANDINGS_ERA[],MATCH(Table1[[#This Row],[COMBINED]],STANDINGS_ERA[COMBINED],0),COLUMN(STANDINGS_ERA[PLACE IN LEAGUE]))</f>
        <v>8</v>
      </c>
      <c r="J2535">
        <f>16-INDEX(STANDINGS_WHIP[],MATCH(Table1[[#This Row],[COMBINED]],STANDINGS_WHIP[COMBINED],0),COLUMN(STANDINGS_WHIP[PLACE IN LEAGUE]))</f>
        <v>10</v>
      </c>
      <c r="K2535">
        <f>16-INDEX(STANDINGS_W[],MATCH(Table1[[#This Row],[COMBINED]],STANDINGS_W[COMBINED],0),COLUMN(STANDINGS_W[PLACE IN LEAGUE]))</f>
        <v>8</v>
      </c>
      <c r="L2535">
        <f>16-INDEX(STANDINGS_K[],MATCH(Table1[[#This Row],[COMBINED]],STANDINGS_K[COMBINED],0),COLUMN(STANDINGS_K[PLACE IN LEAGUE]))</f>
        <v>1</v>
      </c>
      <c r="M2535">
        <f>16-INDEX(STANDINGS_SV[],MATCH(Table1[[#This Row],[COMBINED]],STANDINGS_SV[COMBINED],0),COLUMN(STANDINGS_SV[PLACE IN LEAGUE]))</f>
        <v>10</v>
      </c>
      <c r="N2535">
        <f>SUM(Table1[[#This Row],[BA]:[SV]])</f>
        <v>74</v>
      </c>
      <c r="O2535">
        <v>10</v>
      </c>
    </row>
    <row r="2536" spans="1:15" x14ac:dyDescent="0.25">
      <c r="A2536" t="s">
        <v>182</v>
      </c>
      <c r="B2536" t="s">
        <v>2448</v>
      </c>
      <c r="C2536" t="str">
        <f>Table1[[#This Row],[League]]&amp;Table1[[#This Row],[Team]]</f>
        <v>$150 Draft Champions Mar 08 1:00 pm Lg.3857Team Fergus</v>
      </c>
      <c r="D2536">
        <f>16-INDEX(STANDINGS_BA[],MATCH(Table1[[#This Row],[COMBINED]],STANDINGS_BA[COMBINED],0),COLUMN(STANDINGS_BA[PLACE IN LEAGUE]))</f>
        <v>4</v>
      </c>
      <c r="E2536">
        <f>16-INDEX(STANDINGS_R[],MATCH(Table1[[#This Row],[COMBINED]],STANDINGS_R[COMBINED],0),COLUMN(STANDINGS_R[PLACE IN LEAGUE]))</f>
        <v>4</v>
      </c>
      <c r="F2536">
        <f>16-INDEX(STANDINGS_HR[],MATCH(Table1[[#This Row],[COMBINED]],STANDINGS_HR[COMBINED],0),COLUMN(STANDINGS_HR[PLACE IN LEAGUE]))</f>
        <v>5</v>
      </c>
      <c r="G2536">
        <f>16-INDEX(STANDINGS_RBI[],MATCH(Table1[[#This Row],[COMBINED]],STANDINGS_RBI[COMBINED],0),COLUMN(STANDINGS_RBI[PLACE IN LEAGUE]))</f>
        <v>9</v>
      </c>
      <c r="H2536">
        <f>16-INDEX(STANDINGS_SB[],MATCH(Table1[[#This Row],[COMBINED]],STANDINGS_SB[COMBINED],0),COLUMN(STANDINGS_SB[PLACE IN LEAGUE]))</f>
        <v>13</v>
      </c>
      <c r="I2536">
        <f>16-INDEX(STANDINGS_ERA[],MATCH(Table1[[#This Row],[COMBINED]],STANDINGS_ERA[COMBINED],0),COLUMN(STANDINGS_ERA[PLACE IN LEAGUE]))</f>
        <v>7</v>
      </c>
      <c r="J2536">
        <f>16-INDEX(STANDINGS_WHIP[],MATCH(Table1[[#This Row],[COMBINED]],STANDINGS_WHIP[COMBINED],0),COLUMN(STANDINGS_WHIP[PLACE IN LEAGUE]))</f>
        <v>5</v>
      </c>
      <c r="K2536">
        <f>16-INDEX(STANDINGS_W[],MATCH(Table1[[#This Row],[COMBINED]],STANDINGS_W[COMBINED],0),COLUMN(STANDINGS_W[PLACE IN LEAGUE]))</f>
        <v>5</v>
      </c>
      <c r="L2536">
        <f>16-INDEX(STANDINGS_K[],MATCH(Table1[[#This Row],[COMBINED]],STANDINGS_K[COMBINED],0),COLUMN(STANDINGS_K[PLACE IN LEAGUE]))</f>
        <v>4</v>
      </c>
      <c r="M2536">
        <f>16-INDEX(STANDINGS_SV[],MATCH(Table1[[#This Row],[COMBINED]],STANDINGS_SV[COMBINED],0),COLUMN(STANDINGS_SV[PLACE IN LEAGUE]))</f>
        <v>15</v>
      </c>
      <c r="N2536">
        <f>SUM(Table1[[#This Row],[BA]:[SV]])</f>
        <v>71</v>
      </c>
      <c r="O2536">
        <v>11</v>
      </c>
    </row>
    <row r="2537" spans="1:15" x14ac:dyDescent="0.25">
      <c r="A2537" t="s">
        <v>2452</v>
      </c>
      <c r="B2537" t="s">
        <v>2448</v>
      </c>
      <c r="C2537" t="str">
        <f>Table1[[#This Row],[League]]&amp;Table1[[#This Row],[Team]]</f>
        <v>$150 Draft Champions Mar 08 1:00 pm Lg.3857Team Tuhy</v>
      </c>
      <c r="D2537">
        <f>16-INDEX(STANDINGS_BA[],MATCH(Table1[[#This Row],[COMBINED]],STANDINGS_BA[COMBINED],0),COLUMN(STANDINGS_BA[PLACE IN LEAGUE]))</f>
        <v>10</v>
      </c>
      <c r="E2537">
        <f>16-INDEX(STANDINGS_R[],MATCH(Table1[[#This Row],[COMBINED]],STANDINGS_R[COMBINED],0),COLUMN(STANDINGS_R[PLACE IN LEAGUE]))</f>
        <v>5</v>
      </c>
      <c r="F2537">
        <f>16-INDEX(STANDINGS_HR[],MATCH(Table1[[#This Row],[COMBINED]],STANDINGS_HR[COMBINED],0),COLUMN(STANDINGS_HR[PLACE IN LEAGUE]))</f>
        <v>9</v>
      </c>
      <c r="G2537">
        <f>16-INDEX(STANDINGS_RBI[],MATCH(Table1[[#This Row],[COMBINED]],STANDINGS_RBI[COMBINED],0),COLUMN(STANDINGS_RBI[PLACE IN LEAGUE]))</f>
        <v>5</v>
      </c>
      <c r="H2537">
        <f>16-INDEX(STANDINGS_SB[],MATCH(Table1[[#This Row],[COMBINED]],STANDINGS_SB[COMBINED],0),COLUMN(STANDINGS_SB[PLACE IN LEAGUE]))</f>
        <v>10</v>
      </c>
      <c r="I2537">
        <f>16-INDEX(STANDINGS_ERA[],MATCH(Table1[[#This Row],[COMBINED]],STANDINGS_ERA[COMBINED],0),COLUMN(STANDINGS_ERA[PLACE IN LEAGUE]))</f>
        <v>5</v>
      </c>
      <c r="J2537">
        <f>16-INDEX(STANDINGS_WHIP[],MATCH(Table1[[#This Row],[COMBINED]],STANDINGS_WHIP[COMBINED],0),COLUMN(STANDINGS_WHIP[PLACE IN LEAGUE]))</f>
        <v>3</v>
      </c>
      <c r="K2537">
        <f>16-INDEX(STANDINGS_W[],MATCH(Table1[[#This Row],[COMBINED]],STANDINGS_W[COMBINED],0),COLUMN(STANDINGS_W[PLACE IN LEAGUE]))</f>
        <v>2</v>
      </c>
      <c r="L2537">
        <f>16-INDEX(STANDINGS_K[],MATCH(Table1[[#This Row],[COMBINED]],STANDINGS_K[COMBINED],0),COLUMN(STANDINGS_K[PLACE IN LEAGUE]))</f>
        <v>3</v>
      </c>
      <c r="M2537">
        <f>16-INDEX(STANDINGS_SV[],MATCH(Table1[[#This Row],[COMBINED]],STANDINGS_SV[COMBINED],0),COLUMN(STANDINGS_SV[PLACE IN LEAGUE]))</f>
        <v>14</v>
      </c>
      <c r="N2537">
        <f>SUM(Table1[[#This Row],[BA]:[SV]])</f>
        <v>66</v>
      </c>
      <c r="O2537">
        <v>12</v>
      </c>
    </row>
    <row r="2538" spans="1:15" x14ac:dyDescent="0.25">
      <c r="A2538" t="s">
        <v>2456</v>
      </c>
      <c r="B2538" t="s">
        <v>2448</v>
      </c>
      <c r="C2538" t="str">
        <f>Table1[[#This Row],[League]]&amp;Table1[[#This Row],[Team]]</f>
        <v>$150 Draft Champions Mar 08 1:00 pm Lg.3857Team Hopkins</v>
      </c>
      <c r="D2538">
        <f>16-INDEX(STANDINGS_BA[],MATCH(Table1[[#This Row],[COMBINED]],STANDINGS_BA[COMBINED],0),COLUMN(STANDINGS_BA[PLACE IN LEAGUE]))</f>
        <v>5</v>
      </c>
      <c r="E2538">
        <f>16-INDEX(STANDINGS_R[],MATCH(Table1[[#This Row],[COMBINED]],STANDINGS_R[COMBINED],0),COLUMN(STANDINGS_R[PLACE IN LEAGUE]))</f>
        <v>2</v>
      </c>
      <c r="F2538">
        <f>16-INDEX(STANDINGS_HR[],MATCH(Table1[[#This Row],[COMBINED]],STANDINGS_HR[COMBINED],0),COLUMN(STANDINGS_HR[PLACE IN LEAGUE]))</f>
        <v>4</v>
      </c>
      <c r="G2538">
        <f>16-INDEX(STANDINGS_RBI[],MATCH(Table1[[#This Row],[COMBINED]],STANDINGS_RBI[COMBINED],0),COLUMN(STANDINGS_RBI[PLACE IN LEAGUE]))</f>
        <v>1</v>
      </c>
      <c r="H2538">
        <f>16-INDEX(STANDINGS_SB[],MATCH(Table1[[#This Row],[COMBINED]],STANDINGS_SB[COMBINED],0),COLUMN(STANDINGS_SB[PLACE IN LEAGUE]))</f>
        <v>1</v>
      </c>
      <c r="I2538">
        <f>16-INDEX(STANDINGS_ERA[],MATCH(Table1[[#This Row],[COMBINED]],STANDINGS_ERA[COMBINED],0),COLUMN(STANDINGS_ERA[PLACE IN LEAGUE]))</f>
        <v>15</v>
      </c>
      <c r="J2538">
        <f>16-INDEX(STANDINGS_WHIP[],MATCH(Table1[[#This Row],[COMBINED]],STANDINGS_WHIP[COMBINED],0),COLUMN(STANDINGS_WHIP[PLACE IN LEAGUE]))</f>
        <v>15</v>
      </c>
      <c r="K2538">
        <f>16-INDEX(STANDINGS_W[],MATCH(Table1[[#This Row],[COMBINED]],STANDINGS_W[COMBINED],0),COLUMN(STANDINGS_W[PLACE IN LEAGUE]))</f>
        <v>14</v>
      </c>
      <c r="L2538">
        <f>16-INDEX(STANDINGS_K[],MATCH(Table1[[#This Row],[COMBINED]],STANDINGS_K[COMBINED],0),COLUMN(STANDINGS_K[PLACE IN LEAGUE]))</f>
        <v>5</v>
      </c>
      <c r="M2538">
        <f>16-INDEX(STANDINGS_SV[],MATCH(Table1[[#This Row],[COMBINED]],STANDINGS_SV[COMBINED],0),COLUMN(STANDINGS_SV[PLACE IN LEAGUE]))</f>
        <v>1</v>
      </c>
      <c r="N2538">
        <f>SUM(Table1[[#This Row],[BA]:[SV]])</f>
        <v>63</v>
      </c>
      <c r="O2538">
        <v>13</v>
      </c>
    </row>
    <row r="2539" spans="1:15" x14ac:dyDescent="0.25">
      <c r="A2539" t="s">
        <v>2455</v>
      </c>
      <c r="B2539" t="s">
        <v>2448</v>
      </c>
      <c r="C2539" t="str">
        <f>Table1[[#This Row],[League]]&amp;Table1[[#This Row],[Team]]</f>
        <v>$150 Draft Champions Mar 08 1:00 pm Lg.3857Jabroni Ponies</v>
      </c>
      <c r="D2539">
        <f>16-INDEX(STANDINGS_BA[],MATCH(Table1[[#This Row],[COMBINED]],STANDINGS_BA[COMBINED],0),COLUMN(STANDINGS_BA[PLACE IN LEAGUE]))</f>
        <v>6</v>
      </c>
      <c r="E2539">
        <f>16-INDEX(STANDINGS_R[],MATCH(Table1[[#This Row],[COMBINED]],STANDINGS_R[COMBINED],0),COLUMN(STANDINGS_R[PLACE IN LEAGUE]))</f>
        <v>3</v>
      </c>
      <c r="F2539">
        <f>16-INDEX(STANDINGS_HR[],MATCH(Table1[[#This Row],[COMBINED]],STANDINGS_HR[COMBINED],0),COLUMN(STANDINGS_HR[PLACE IN LEAGUE]))</f>
        <v>2</v>
      </c>
      <c r="G2539">
        <f>16-INDEX(STANDINGS_RBI[],MATCH(Table1[[#This Row],[COMBINED]],STANDINGS_RBI[COMBINED],0),COLUMN(STANDINGS_RBI[PLACE IN LEAGUE]))</f>
        <v>3</v>
      </c>
      <c r="H2539">
        <f>16-INDEX(STANDINGS_SB[],MATCH(Table1[[#This Row],[COMBINED]],STANDINGS_SB[COMBINED],0),COLUMN(STANDINGS_SB[PLACE IN LEAGUE]))</f>
        <v>7</v>
      </c>
      <c r="I2539">
        <f>16-INDEX(STANDINGS_ERA[],MATCH(Table1[[#This Row],[COMBINED]],STANDINGS_ERA[COMBINED],0),COLUMN(STANDINGS_ERA[PLACE IN LEAGUE]))</f>
        <v>3</v>
      </c>
      <c r="J2539">
        <f>16-INDEX(STANDINGS_WHIP[],MATCH(Table1[[#This Row],[COMBINED]],STANDINGS_WHIP[COMBINED],0),COLUMN(STANDINGS_WHIP[PLACE IN LEAGUE]))</f>
        <v>2</v>
      </c>
      <c r="K2539">
        <f>16-INDEX(STANDINGS_W[],MATCH(Table1[[#This Row],[COMBINED]],STANDINGS_W[COMBINED],0),COLUMN(STANDINGS_W[PLACE IN LEAGUE]))</f>
        <v>10</v>
      </c>
      <c r="L2539">
        <f>16-INDEX(STANDINGS_K[],MATCH(Table1[[#This Row],[COMBINED]],STANDINGS_K[COMBINED],0),COLUMN(STANDINGS_K[PLACE IN LEAGUE]))</f>
        <v>8</v>
      </c>
      <c r="M2539">
        <f>16-INDEX(STANDINGS_SV[],MATCH(Table1[[#This Row],[COMBINED]],STANDINGS_SV[COMBINED],0),COLUMN(STANDINGS_SV[PLACE IN LEAGUE]))</f>
        <v>8</v>
      </c>
      <c r="N2539">
        <f>SUM(Table1[[#This Row],[BA]:[SV]])</f>
        <v>52</v>
      </c>
      <c r="O2539">
        <v>14</v>
      </c>
    </row>
    <row r="2540" spans="1:15" x14ac:dyDescent="0.25">
      <c r="A2540" t="s">
        <v>2458</v>
      </c>
      <c r="B2540" t="s">
        <v>2448</v>
      </c>
      <c r="C2540" t="str">
        <f>Table1[[#This Row],[League]]&amp;Table1[[#This Row],[Team]]</f>
        <v>$150 Draft Champions Mar 08 1:00 pm Lg.3857Tribe Pride</v>
      </c>
      <c r="D2540">
        <f>16-INDEX(STANDINGS_BA[],MATCH(Table1[[#This Row],[COMBINED]],STANDINGS_BA[COMBINED],0),COLUMN(STANDINGS_BA[PLACE IN LEAGUE]))</f>
        <v>2</v>
      </c>
      <c r="E2540">
        <f>16-INDEX(STANDINGS_R[],MATCH(Table1[[#This Row],[COMBINED]],STANDINGS_R[COMBINED],0),COLUMN(STANDINGS_R[PLACE IN LEAGUE]))</f>
        <v>1</v>
      </c>
      <c r="F2540">
        <f>16-INDEX(STANDINGS_HR[],MATCH(Table1[[#This Row],[COMBINED]],STANDINGS_HR[COMBINED],0),COLUMN(STANDINGS_HR[PLACE IN LEAGUE]))</f>
        <v>1</v>
      </c>
      <c r="G2540">
        <f>16-INDEX(STANDINGS_RBI[],MATCH(Table1[[#This Row],[COMBINED]],STANDINGS_RBI[COMBINED],0),COLUMN(STANDINGS_RBI[PLACE IN LEAGUE]))</f>
        <v>2</v>
      </c>
      <c r="H2540">
        <f>16-INDEX(STANDINGS_SB[],MATCH(Table1[[#This Row],[COMBINED]],STANDINGS_SB[COMBINED],0),COLUMN(STANDINGS_SB[PLACE IN LEAGUE]))</f>
        <v>3</v>
      </c>
      <c r="I2540">
        <f>16-INDEX(STANDINGS_ERA[],MATCH(Table1[[#This Row],[COMBINED]],STANDINGS_ERA[COMBINED],0),COLUMN(STANDINGS_ERA[PLACE IN LEAGUE]))</f>
        <v>13</v>
      </c>
      <c r="J2540">
        <f>16-INDEX(STANDINGS_WHIP[],MATCH(Table1[[#This Row],[COMBINED]],STANDINGS_WHIP[COMBINED],0),COLUMN(STANDINGS_WHIP[PLACE IN LEAGUE]))</f>
        <v>9</v>
      </c>
      <c r="K2540">
        <f>16-INDEX(STANDINGS_W[],MATCH(Table1[[#This Row],[COMBINED]],STANDINGS_W[COMBINED],0),COLUMN(STANDINGS_W[PLACE IN LEAGUE]))</f>
        <v>9</v>
      </c>
      <c r="L2540">
        <f>16-INDEX(STANDINGS_K[],MATCH(Table1[[#This Row],[COMBINED]],STANDINGS_K[COMBINED],0),COLUMN(STANDINGS_K[PLACE IN LEAGUE]))</f>
        <v>6</v>
      </c>
      <c r="M2540">
        <f>16-INDEX(STANDINGS_SV[],MATCH(Table1[[#This Row],[COMBINED]],STANDINGS_SV[COMBINED],0),COLUMN(STANDINGS_SV[PLACE IN LEAGUE]))</f>
        <v>6</v>
      </c>
      <c r="N2540">
        <f>SUM(Table1[[#This Row],[BA]:[SV]])</f>
        <v>52</v>
      </c>
      <c r="O2540">
        <v>15</v>
      </c>
    </row>
    <row r="2541" spans="1:15" x14ac:dyDescent="0.25">
      <c r="A2541" t="s">
        <v>2464</v>
      </c>
      <c r="B2541" t="s">
        <v>2460</v>
      </c>
      <c r="C2541" t="str">
        <f>Table1[[#This Row],[League]]&amp;Table1[[#This Row],[Team]]</f>
        <v>$150 Draft Champions Mar 08 1:00 pm Lg.3858bartoochies</v>
      </c>
      <c r="D2541">
        <f>16-INDEX(STANDINGS_BA[],MATCH(Table1[[#This Row],[COMBINED]],STANDINGS_BA[COMBINED],0),COLUMN(STANDINGS_BA[PLACE IN LEAGUE]))</f>
        <v>10</v>
      </c>
      <c r="E2541">
        <f>16-INDEX(STANDINGS_R[],MATCH(Table1[[#This Row],[COMBINED]],STANDINGS_R[COMBINED],0),COLUMN(STANDINGS_R[PLACE IN LEAGUE]))</f>
        <v>14</v>
      </c>
      <c r="F2541">
        <f>16-INDEX(STANDINGS_HR[],MATCH(Table1[[#This Row],[COMBINED]],STANDINGS_HR[COMBINED],0),COLUMN(STANDINGS_HR[PLACE IN LEAGUE]))</f>
        <v>13</v>
      </c>
      <c r="G2541">
        <f>16-INDEX(STANDINGS_RBI[],MATCH(Table1[[#This Row],[COMBINED]],STANDINGS_RBI[COMBINED],0),COLUMN(STANDINGS_RBI[PLACE IN LEAGUE]))</f>
        <v>13</v>
      </c>
      <c r="H2541">
        <f>16-INDEX(STANDINGS_SB[],MATCH(Table1[[#This Row],[COMBINED]],STANDINGS_SB[COMBINED],0),COLUMN(STANDINGS_SB[PLACE IN LEAGUE]))</f>
        <v>7</v>
      </c>
      <c r="I2541">
        <f>16-INDEX(STANDINGS_ERA[],MATCH(Table1[[#This Row],[COMBINED]],STANDINGS_ERA[COMBINED],0),COLUMN(STANDINGS_ERA[PLACE IN LEAGUE]))</f>
        <v>12</v>
      </c>
      <c r="J2541">
        <f>16-INDEX(STANDINGS_WHIP[],MATCH(Table1[[#This Row],[COMBINED]],STANDINGS_WHIP[COMBINED],0),COLUMN(STANDINGS_WHIP[PLACE IN LEAGUE]))</f>
        <v>10</v>
      </c>
      <c r="K2541">
        <f>16-INDEX(STANDINGS_W[],MATCH(Table1[[#This Row],[COMBINED]],STANDINGS_W[COMBINED],0),COLUMN(STANDINGS_W[PLACE IN LEAGUE]))</f>
        <v>14</v>
      </c>
      <c r="L2541">
        <f>16-INDEX(STANDINGS_K[],MATCH(Table1[[#This Row],[COMBINED]],STANDINGS_K[COMBINED],0),COLUMN(STANDINGS_K[PLACE IN LEAGUE]))</f>
        <v>7</v>
      </c>
      <c r="M2541">
        <f>16-INDEX(STANDINGS_SV[],MATCH(Table1[[#This Row],[COMBINED]],STANDINGS_SV[COMBINED],0),COLUMN(STANDINGS_SV[PLACE IN LEAGUE]))</f>
        <v>13</v>
      </c>
      <c r="N2541">
        <f>SUM(Table1[[#This Row],[BA]:[SV]])</f>
        <v>113</v>
      </c>
      <c r="O2541">
        <v>1</v>
      </c>
    </row>
    <row r="2542" spans="1:15" x14ac:dyDescent="0.25">
      <c r="A2542" t="s">
        <v>14</v>
      </c>
      <c r="B2542" t="s">
        <v>2460</v>
      </c>
      <c r="C2542" t="str">
        <f>Table1[[#This Row],[League]]&amp;Table1[[#This Row],[Team]]</f>
        <v>$150 Draft Champions Mar 08 1:00 pm Lg.3858Team Martin</v>
      </c>
      <c r="D2542">
        <f>16-INDEX(STANDINGS_BA[],MATCH(Table1[[#This Row],[COMBINED]],STANDINGS_BA[COMBINED],0),COLUMN(STANDINGS_BA[PLACE IN LEAGUE]))</f>
        <v>8</v>
      </c>
      <c r="E2542">
        <f>16-INDEX(STANDINGS_R[],MATCH(Table1[[#This Row],[COMBINED]],STANDINGS_R[COMBINED],0),COLUMN(STANDINGS_R[PLACE IN LEAGUE]))</f>
        <v>10</v>
      </c>
      <c r="F2542">
        <f>16-INDEX(STANDINGS_HR[],MATCH(Table1[[#This Row],[COMBINED]],STANDINGS_HR[COMBINED],0),COLUMN(STANDINGS_HR[PLACE IN LEAGUE]))</f>
        <v>10</v>
      </c>
      <c r="G2542">
        <f>16-INDEX(STANDINGS_RBI[],MATCH(Table1[[#This Row],[COMBINED]],STANDINGS_RBI[COMBINED],0),COLUMN(STANDINGS_RBI[PLACE IN LEAGUE]))</f>
        <v>11</v>
      </c>
      <c r="H2542">
        <f>16-INDEX(STANDINGS_SB[],MATCH(Table1[[#This Row],[COMBINED]],STANDINGS_SB[COMBINED],0),COLUMN(STANDINGS_SB[PLACE IN LEAGUE]))</f>
        <v>11</v>
      </c>
      <c r="I2542">
        <f>16-INDEX(STANDINGS_ERA[],MATCH(Table1[[#This Row],[COMBINED]],STANDINGS_ERA[COMBINED],0),COLUMN(STANDINGS_ERA[PLACE IN LEAGUE]))</f>
        <v>9</v>
      </c>
      <c r="J2542">
        <f>16-INDEX(STANDINGS_WHIP[],MATCH(Table1[[#This Row],[COMBINED]],STANDINGS_WHIP[COMBINED],0),COLUMN(STANDINGS_WHIP[PLACE IN LEAGUE]))</f>
        <v>14</v>
      </c>
      <c r="K2542">
        <f>16-INDEX(STANDINGS_W[],MATCH(Table1[[#This Row],[COMBINED]],STANDINGS_W[COMBINED],0),COLUMN(STANDINGS_W[PLACE IN LEAGUE]))</f>
        <v>13</v>
      </c>
      <c r="L2542">
        <f>16-INDEX(STANDINGS_K[],MATCH(Table1[[#This Row],[COMBINED]],STANDINGS_K[COMBINED],0),COLUMN(STANDINGS_K[PLACE IN LEAGUE]))</f>
        <v>15</v>
      </c>
      <c r="M2542">
        <f>16-INDEX(STANDINGS_SV[],MATCH(Table1[[#This Row],[COMBINED]],STANDINGS_SV[COMBINED],0),COLUMN(STANDINGS_SV[PLACE IN LEAGUE]))</f>
        <v>5</v>
      </c>
      <c r="N2542">
        <f>SUM(Table1[[#This Row],[BA]:[SV]])</f>
        <v>106</v>
      </c>
      <c r="O2542">
        <v>2</v>
      </c>
    </row>
    <row r="2543" spans="1:15" x14ac:dyDescent="0.25">
      <c r="A2543" t="s">
        <v>2466</v>
      </c>
      <c r="B2543" t="s">
        <v>2460</v>
      </c>
      <c r="C2543" t="str">
        <f>Table1[[#This Row],[League]]&amp;Table1[[#This Row],[Team]]</f>
        <v>$150 Draft Champions Mar 08 1:00 pm Lg.3858Crow Hop</v>
      </c>
      <c r="D2543">
        <f>16-INDEX(STANDINGS_BA[],MATCH(Table1[[#This Row],[COMBINED]],STANDINGS_BA[COMBINED],0),COLUMN(STANDINGS_BA[PLACE IN LEAGUE]))</f>
        <v>6</v>
      </c>
      <c r="E2543">
        <f>16-INDEX(STANDINGS_R[],MATCH(Table1[[#This Row],[COMBINED]],STANDINGS_R[COMBINED],0),COLUMN(STANDINGS_R[PLACE IN LEAGUE]))</f>
        <v>12</v>
      </c>
      <c r="F2543">
        <f>16-INDEX(STANDINGS_HR[],MATCH(Table1[[#This Row],[COMBINED]],STANDINGS_HR[COMBINED],0),COLUMN(STANDINGS_HR[PLACE IN LEAGUE]))</f>
        <v>12</v>
      </c>
      <c r="G2543">
        <f>16-INDEX(STANDINGS_RBI[],MATCH(Table1[[#This Row],[COMBINED]],STANDINGS_RBI[COMBINED],0),COLUMN(STANDINGS_RBI[PLACE IN LEAGUE]))</f>
        <v>10</v>
      </c>
      <c r="H2543">
        <f>16-INDEX(STANDINGS_SB[],MATCH(Table1[[#This Row],[COMBINED]],STANDINGS_SB[COMBINED],0),COLUMN(STANDINGS_SB[PLACE IN LEAGUE]))</f>
        <v>12</v>
      </c>
      <c r="I2543">
        <f>16-INDEX(STANDINGS_ERA[],MATCH(Table1[[#This Row],[COMBINED]],STANDINGS_ERA[COMBINED],0),COLUMN(STANDINGS_ERA[PLACE IN LEAGUE]))</f>
        <v>13</v>
      </c>
      <c r="J2543">
        <f>16-INDEX(STANDINGS_WHIP[],MATCH(Table1[[#This Row],[COMBINED]],STANDINGS_WHIP[COMBINED],0),COLUMN(STANDINGS_WHIP[PLACE IN LEAGUE]))</f>
        <v>15</v>
      </c>
      <c r="K2543">
        <f>16-INDEX(STANDINGS_W[],MATCH(Table1[[#This Row],[COMBINED]],STANDINGS_W[COMBINED],0),COLUMN(STANDINGS_W[PLACE IN LEAGUE]))</f>
        <v>4</v>
      </c>
      <c r="L2543">
        <f>16-INDEX(STANDINGS_K[],MATCH(Table1[[#This Row],[COMBINED]],STANDINGS_K[COMBINED],0),COLUMN(STANDINGS_K[PLACE IN LEAGUE]))</f>
        <v>12</v>
      </c>
      <c r="M2543">
        <f>16-INDEX(STANDINGS_SV[],MATCH(Table1[[#This Row],[COMBINED]],STANDINGS_SV[COMBINED],0),COLUMN(STANDINGS_SV[PLACE IN LEAGUE]))</f>
        <v>7</v>
      </c>
      <c r="N2543">
        <f>SUM(Table1[[#This Row],[BA]:[SV]])</f>
        <v>103</v>
      </c>
      <c r="O2543">
        <v>3</v>
      </c>
    </row>
    <row r="2544" spans="1:15" x14ac:dyDescent="0.25">
      <c r="A2544" t="s">
        <v>562</v>
      </c>
      <c r="B2544" t="s">
        <v>2460</v>
      </c>
      <c r="C2544" t="str">
        <f>Table1[[#This Row],[League]]&amp;Table1[[#This Row],[Team]]</f>
        <v>$150 Draft Champions Mar 08 1:00 pm Lg.3858Texas Connection</v>
      </c>
      <c r="D2544">
        <f>16-INDEX(STANDINGS_BA[],MATCH(Table1[[#This Row],[COMBINED]],STANDINGS_BA[COMBINED],0),COLUMN(STANDINGS_BA[PLACE IN LEAGUE]))</f>
        <v>7</v>
      </c>
      <c r="E2544">
        <f>16-INDEX(STANDINGS_R[],MATCH(Table1[[#This Row],[COMBINED]],STANDINGS_R[COMBINED],0),COLUMN(STANDINGS_R[PLACE IN LEAGUE]))</f>
        <v>7</v>
      </c>
      <c r="F2544">
        <f>16-INDEX(STANDINGS_HR[],MATCH(Table1[[#This Row],[COMBINED]],STANDINGS_HR[COMBINED],0),COLUMN(STANDINGS_HR[PLACE IN LEAGUE]))</f>
        <v>1</v>
      </c>
      <c r="G2544">
        <f>16-INDEX(STANDINGS_RBI[],MATCH(Table1[[#This Row],[COMBINED]],STANDINGS_RBI[COMBINED],0),COLUMN(STANDINGS_RBI[PLACE IN LEAGUE]))</f>
        <v>2</v>
      </c>
      <c r="H2544">
        <f>16-INDEX(STANDINGS_SB[],MATCH(Table1[[#This Row],[COMBINED]],STANDINGS_SB[COMBINED],0),COLUMN(STANDINGS_SB[PLACE IN LEAGUE]))</f>
        <v>14</v>
      </c>
      <c r="I2544">
        <f>16-INDEX(STANDINGS_ERA[],MATCH(Table1[[#This Row],[COMBINED]],STANDINGS_ERA[COMBINED],0),COLUMN(STANDINGS_ERA[PLACE IN LEAGUE]))</f>
        <v>11</v>
      </c>
      <c r="J2544">
        <f>16-INDEX(STANDINGS_WHIP[],MATCH(Table1[[#This Row],[COMBINED]],STANDINGS_WHIP[COMBINED],0),COLUMN(STANDINGS_WHIP[PLACE IN LEAGUE]))</f>
        <v>11</v>
      </c>
      <c r="K2544">
        <f>16-INDEX(STANDINGS_W[],MATCH(Table1[[#This Row],[COMBINED]],STANDINGS_W[COMBINED],0),COLUMN(STANDINGS_W[PLACE IN LEAGUE]))</f>
        <v>15</v>
      </c>
      <c r="L2544">
        <f>16-INDEX(STANDINGS_K[],MATCH(Table1[[#This Row],[COMBINED]],STANDINGS_K[COMBINED],0),COLUMN(STANDINGS_K[PLACE IN LEAGUE]))</f>
        <v>14</v>
      </c>
      <c r="M2544">
        <f>16-INDEX(STANDINGS_SV[],MATCH(Table1[[#This Row],[COMBINED]],STANDINGS_SV[COMBINED],0),COLUMN(STANDINGS_SV[PLACE IN LEAGUE]))</f>
        <v>10</v>
      </c>
      <c r="N2544">
        <f>SUM(Table1[[#This Row],[BA]:[SV]])</f>
        <v>92</v>
      </c>
      <c r="O2544">
        <v>4</v>
      </c>
    </row>
    <row r="2545" spans="1:15" x14ac:dyDescent="0.25">
      <c r="A2545" t="s">
        <v>2465</v>
      </c>
      <c r="B2545" t="s">
        <v>2460</v>
      </c>
      <c r="C2545" t="str">
        <f>Table1[[#This Row],[League]]&amp;Table1[[#This Row],[Team]]</f>
        <v>$150 Draft Champions Mar 08 1:00 pm Lg.3858Dos Pterodactyls</v>
      </c>
      <c r="D2545">
        <f>16-INDEX(STANDINGS_BA[],MATCH(Table1[[#This Row],[COMBINED]],STANDINGS_BA[COMBINED],0),COLUMN(STANDINGS_BA[PLACE IN LEAGUE]))</f>
        <v>9</v>
      </c>
      <c r="E2545">
        <f>16-INDEX(STANDINGS_R[],MATCH(Table1[[#This Row],[COMBINED]],STANDINGS_R[COMBINED],0),COLUMN(STANDINGS_R[PLACE IN LEAGUE]))</f>
        <v>4</v>
      </c>
      <c r="F2545">
        <f>16-INDEX(STANDINGS_HR[],MATCH(Table1[[#This Row],[COMBINED]],STANDINGS_HR[COMBINED],0),COLUMN(STANDINGS_HR[PLACE IN LEAGUE]))</f>
        <v>5</v>
      </c>
      <c r="G2545">
        <f>16-INDEX(STANDINGS_RBI[],MATCH(Table1[[#This Row],[COMBINED]],STANDINGS_RBI[COMBINED],0),COLUMN(STANDINGS_RBI[PLACE IN LEAGUE]))</f>
        <v>12</v>
      </c>
      <c r="H2545">
        <f>16-INDEX(STANDINGS_SB[],MATCH(Table1[[#This Row],[COMBINED]],STANDINGS_SB[COMBINED],0),COLUMN(STANDINGS_SB[PLACE IN LEAGUE]))</f>
        <v>5</v>
      </c>
      <c r="I2545">
        <f>16-INDEX(STANDINGS_ERA[],MATCH(Table1[[#This Row],[COMBINED]],STANDINGS_ERA[COMBINED],0),COLUMN(STANDINGS_ERA[PLACE IN LEAGUE]))</f>
        <v>10</v>
      </c>
      <c r="J2545">
        <f>16-INDEX(STANDINGS_WHIP[],MATCH(Table1[[#This Row],[COMBINED]],STANDINGS_WHIP[COMBINED],0),COLUMN(STANDINGS_WHIP[PLACE IN LEAGUE]))</f>
        <v>12</v>
      </c>
      <c r="K2545">
        <f>16-INDEX(STANDINGS_W[],MATCH(Table1[[#This Row],[COMBINED]],STANDINGS_W[COMBINED],0),COLUMN(STANDINGS_W[PLACE IN LEAGUE]))</f>
        <v>12</v>
      </c>
      <c r="L2545">
        <f>16-INDEX(STANDINGS_K[],MATCH(Table1[[#This Row],[COMBINED]],STANDINGS_K[COMBINED],0),COLUMN(STANDINGS_K[PLACE IN LEAGUE]))</f>
        <v>13</v>
      </c>
      <c r="M2545">
        <f>16-INDEX(STANDINGS_SV[],MATCH(Table1[[#This Row],[COMBINED]],STANDINGS_SV[COMBINED],0),COLUMN(STANDINGS_SV[PLACE IN LEAGUE]))</f>
        <v>6</v>
      </c>
      <c r="N2545">
        <f>SUM(Table1[[#This Row],[BA]:[SV]])</f>
        <v>88</v>
      </c>
      <c r="O2545">
        <v>5</v>
      </c>
    </row>
    <row r="2546" spans="1:15" x14ac:dyDescent="0.25">
      <c r="A2546" t="s">
        <v>56</v>
      </c>
      <c r="B2546" t="s">
        <v>2460</v>
      </c>
      <c r="C2546" t="str">
        <f>Table1[[#This Row],[League]]&amp;Table1[[#This Row],[Team]]</f>
        <v>$150 Draft Champions Mar 08 1:00 pm Lg.3858DOUGHBOYS</v>
      </c>
      <c r="D2546">
        <f>16-INDEX(STANDINGS_BA[],MATCH(Table1[[#This Row],[COMBINED]],STANDINGS_BA[COMBINED],0),COLUMN(STANDINGS_BA[PLACE IN LEAGUE]))</f>
        <v>3</v>
      </c>
      <c r="E2546">
        <f>16-INDEX(STANDINGS_R[],MATCH(Table1[[#This Row],[COMBINED]],STANDINGS_R[COMBINED],0),COLUMN(STANDINGS_R[PLACE IN LEAGUE]))</f>
        <v>13</v>
      </c>
      <c r="F2546">
        <f>16-INDEX(STANDINGS_HR[],MATCH(Table1[[#This Row],[COMBINED]],STANDINGS_HR[COMBINED],0),COLUMN(STANDINGS_HR[PLACE IN LEAGUE]))</f>
        <v>14</v>
      </c>
      <c r="G2546">
        <f>16-INDEX(STANDINGS_RBI[],MATCH(Table1[[#This Row],[COMBINED]],STANDINGS_RBI[COMBINED],0),COLUMN(STANDINGS_RBI[PLACE IN LEAGUE]))</f>
        <v>14</v>
      </c>
      <c r="H2546">
        <f>16-INDEX(STANDINGS_SB[],MATCH(Table1[[#This Row],[COMBINED]],STANDINGS_SB[COMBINED],0),COLUMN(STANDINGS_SB[PLACE IN LEAGUE]))</f>
        <v>9</v>
      </c>
      <c r="I2546">
        <f>16-INDEX(STANDINGS_ERA[],MATCH(Table1[[#This Row],[COMBINED]],STANDINGS_ERA[COMBINED],0),COLUMN(STANDINGS_ERA[PLACE IN LEAGUE]))</f>
        <v>8</v>
      </c>
      <c r="J2546">
        <f>16-INDEX(STANDINGS_WHIP[],MATCH(Table1[[#This Row],[COMBINED]],STANDINGS_WHIP[COMBINED],0),COLUMN(STANDINGS_WHIP[PLACE IN LEAGUE]))</f>
        <v>5</v>
      </c>
      <c r="K2546">
        <f>16-INDEX(STANDINGS_W[],MATCH(Table1[[#This Row],[COMBINED]],STANDINGS_W[COMBINED],0),COLUMN(STANDINGS_W[PLACE IN LEAGUE]))</f>
        <v>7</v>
      </c>
      <c r="L2546">
        <f>16-INDEX(STANDINGS_K[],MATCH(Table1[[#This Row],[COMBINED]],STANDINGS_K[COMBINED],0),COLUMN(STANDINGS_K[PLACE IN LEAGUE]))</f>
        <v>4</v>
      </c>
      <c r="M2546">
        <f>16-INDEX(STANDINGS_SV[],MATCH(Table1[[#This Row],[COMBINED]],STANDINGS_SV[COMBINED],0),COLUMN(STANDINGS_SV[PLACE IN LEAGUE]))</f>
        <v>11</v>
      </c>
      <c r="N2546">
        <f>SUM(Table1[[#This Row],[BA]:[SV]])</f>
        <v>88</v>
      </c>
      <c r="O2546">
        <v>6</v>
      </c>
    </row>
    <row r="2547" spans="1:15" x14ac:dyDescent="0.25">
      <c r="A2547" t="s">
        <v>2462</v>
      </c>
      <c r="B2547" t="s">
        <v>2460</v>
      </c>
      <c r="C2547" t="str">
        <f>Table1[[#This Row],[League]]&amp;Table1[[#This Row],[Team]]</f>
        <v>$150 Draft Champions Mar 08 1:00 pm Lg.3858Jackrabbits</v>
      </c>
      <c r="D2547">
        <f>16-INDEX(STANDINGS_BA[],MATCH(Table1[[#This Row],[COMBINED]],STANDINGS_BA[COMBINED],0),COLUMN(STANDINGS_BA[PLACE IN LEAGUE]))</f>
        <v>13</v>
      </c>
      <c r="E2547">
        <f>16-INDEX(STANDINGS_R[],MATCH(Table1[[#This Row],[COMBINED]],STANDINGS_R[COMBINED],0),COLUMN(STANDINGS_R[PLACE IN LEAGUE]))</f>
        <v>3</v>
      </c>
      <c r="F2547">
        <f>16-INDEX(STANDINGS_HR[],MATCH(Table1[[#This Row],[COMBINED]],STANDINGS_HR[COMBINED],0),COLUMN(STANDINGS_HR[PLACE IN LEAGUE]))</f>
        <v>9</v>
      </c>
      <c r="G2547">
        <f>16-INDEX(STANDINGS_RBI[],MATCH(Table1[[#This Row],[COMBINED]],STANDINGS_RBI[COMBINED],0),COLUMN(STANDINGS_RBI[PLACE IN LEAGUE]))</f>
        <v>5</v>
      </c>
      <c r="H2547">
        <f>16-INDEX(STANDINGS_SB[],MATCH(Table1[[#This Row],[COMBINED]],STANDINGS_SB[COMBINED],0),COLUMN(STANDINGS_SB[PLACE IN LEAGUE]))</f>
        <v>13</v>
      </c>
      <c r="I2547">
        <f>16-INDEX(STANDINGS_ERA[],MATCH(Table1[[#This Row],[COMBINED]],STANDINGS_ERA[COMBINED],0),COLUMN(STANDINGS_ERA[PLACE IN LEAGUE]))</f>
        <v>14</v>
      </c>
      <c r="J2547">
        <f>16-INDEX(STANDINGS_WHIP[],MATCH(Table1[[#This Row],[COMBINED]],STANDINGS_WHIP[COMBINED],0),COLUMN(STANDINGS_WHIP[PLACE IN LEAGUE]))</f>
        <v>7</v>
      </c>
      <c r="K2547">
        <f>16-INDEX(STANDINGS_W[],MATCH(Table1[[#This Row],[COMBINED]],STANDINGS_W[COMBINED],0),COLUMN(STANDINGS_W[PLACE IN LEAGUE]))</f>
        <v>11</v>
      </c>
      <c r="L2547">
        <f>16-INDEX(STANDINGS_K[],MATCH(Table1[[#This Row],[COMBINED]],STANDINGS_K[COMBINED],0),COLUMN(STANDINGS_K[PLACE IN LEAGUE]))</f>
        <v>8</v>
      </c>
      <c r="M2547">
        <f>16-INDEX(STANDINGS_SV[],MATCH(Table1[[#This Row],[COMBINED]],STANDINGS_SV[COMBINED],0),COLUMN(STANDINGS_SV[PLACE IN LEAGUE]))</f>
        <v>3</v>
      </c>
      <c r="N2547">
        <f>SUM(Table1[[#This Row],[BA]:[SV]])</f>
        <v>86</v>
      </c>
      <c r="O2547">
        <v>7</v>
      </c>
    </row>
    <row r="2548" spans="1:15" x14ac:dyDescent="0.25">
      <c r="A2548" t="s">
        <v>130</v>
      </c>
      <c r="B2548" t="s">
        <v>2460</v>
      </c>
      <c r="C2548" t="str">
        <f>Table1[[#This Row],[League]]&amp;Table1[[#This Row],[Team]]</f>
        <v>$150 Draft Champions Mar 08 1:00 pm Lg.3858PTPers</v>
      </c>
      <c r="D2548">
        <f>16-INDEX(STANDINGS_BA[],MATCH(Table1[[#This Row],[COMBINED]],STANDINGS_BA[COMBINED],0),COLUMN(STANDINGS_BA[PLACE IN LEAGUE]))</f>
        <v>12</v>
      </c>
      <c r="E2548">
        <f>16-INDEX(STANDINGS_R[],MATCH(Table1[[#This Row],[COMBINED]],STANDINGS_R[COMBINED],0),COLUMN(STANDINGS_R[PLACE IN LEAGUE]))</f>
        <v>11</v>
      </c>
      <c r="F2548">
        <f>16-INDEX(STANDINGS_HR[],MATCH(Table1[[#This Row],[COMBINED]],STANDINGS_HR[COMBINED],0),COLUMN(STANDINGS_HR[PLACE IN LEAGUE]))</f>
        <v>8</v>
      </c>
      <c r="G2548">
        <f>16-INDEX(STANDINGS_RBI[],MATCH(Table1[[#This Row],[COMBINED]],STANDINGS_RBI[COMBINED],0),COLUMN(STANDINGS_RBI[PLACE IN LEAGUE]))</f>
        <v>9</v>
      </c>
      <c r="H2548">
        <f>16-INDEX(STANDINGS_SB[],MATCH(Table1[[#This Row],[COMBINED]],STANDINGS_SB[COMBINED],0),COLUMN(STANDINGS_SB[PLACE IN LEAGUE]))</f>
        <v>8</v>
      </c>
      <c r="I2548">
        <f>16-INDEX(STANDINGS_ERA[],MATCH(Table1[[#This Row],[COMBINED]],STANDINGS_ERA[COMBINED],0),COLUMN(STANDINGS_ERA[PLACE IN LEAGUE]))</f>
        <v>5</v>
      </c>
      <c r="J2548">
        <f>16-INDEX(STANDINGS_WHIP[],MATCH(Table1[[#This Row],[COMBINED]],STANDINGS_WHIP[COMBINED],0),COLUMN(STANDINGS_WHIP[PLACE IN LEAGUE]))</f>
        <v>8</v>
      </c>
      <c r="K2548">
        <f>16-INDEX(STANDINGS_W[],MATCH(Table1[[#This Row],[COMBINED]],STANDINGS_W[COMBINED],0),COLUMN(STANDINGS_W[PLACE IN LEAGUE]))</f>
        <v>6</v>
      </c>
      <c r="L2548">
        <f>16-INDEX(STANDINGS_K[],MATCH(Table1[[#This Row],[COMBINED]],STANDINGS_K[COMBINED],0),COLUMN(STANDINGS_K[PLACE IN LEAGUE]))</f>
        <v>5</v>
      </c>
      <c r="M2548">
        <f>16-INDEX(STANDINGS_SV[],MATCH(Table1[[#This Row],[COMBINED]],STANDINGS_SV[COMBINED],0),COLUMN(STANDINGS_SV[PLACE IN LEAGUE]))</f>
        <v>9</v>
      </c>
      <c r="N2548">
        <f>SUM(Table1[[#This Row],[BA]:[SV]])</f>
        <v>81</v>
      </c>
      <c r="O2548">
        <v>8</v>
      </c>
    </row>
    <row r="2549" spans="1:15" x14ac:dyDescent="0.25">
      <c r="A2549" t="s">
        <v>2469</v>
      </c>
      <c r="B2549" t="s">
        <v>2460</v>
      </c>
      <c r="C2549" t="str">
        <f>Table1[[#This Row],[League]]&amp;Table1[[#This Row],[Team]]</f>
        <v>$150 Draft Champions Mar 08 1:00 pm Lg.3858Bartolo Colon's Fitbit IV</v>
      </c>
      <c r="D2549">
        <f>16-INDEX(STANDINGS_BA[],MATCH(Table1[[#This Row],[COMBINED]],STANDINGS_BA[COMBINED],0),COLUMN(STANDINGS_BA[PLACE IN LEAGUE]))</f>
        <v>1</v>
      </c>
      <c r="E2549">
        <f>16-INDEX(STANDINGS_R[],MATCH(Table1[[#This Row],[COMBINED]],STANDINGS_R[COMBINED],0),COLUMN(STANDINGS_R[PLACE IN LEAGUE]))</f>
        <v>2</v>
      </c>
      <c r="F2549">
        <f>16-INDEX(STANDINGS_HR[],MATCH(Table1[[#This Row],[COMBINED]],STANDINGS_HR[COMBINED],0),COLUMN(STANDINGS_HR[PLACE IN LEAGUE]))</f>
        <v>4</v>
      </c>
      <c r="G2549">
        <f>16-INDEX(STANDINGS_RBI[],MATCH(Table1[[#This Row],[COMBINED]],STANDINGS_RBI[COMBINED],0),COLUMN(STANDINGS_RBI[PLACE IN LEAGUE]))</f>
        <v>3</v>
      </c>
      <c r="H2549">
        <f>16-INDEX(STANDINGS_SB[],MATCH(Table1[[#This Row],[COMBINED]],STANDINGS_SB[COMBINED],0),COLUMN(STANDINGS_SB[PLACE IN LEAGUE]))</f>
        <v>3</v>
      </c>
      <c r="I2549">
        <f>16-INDEX(STANDINGS_ERA[],MATCH(Table1[[#This Row],[COMBINED]],STANDINGS_ERA[COMBINED],0),COLUMN(STANDINGS_ERA[PLACE IN LEAGUE]))</f>
        <v>15</v>
      </c>
      <c r="J2549">
        <f>16-INDEX(STANDINGS_WHIP[],MATCH(Table1[[#This Row],[COMBINED]],STANDINGS_WHIP[COMBINED],0),COLUMN(STANDINGS_WHIP[PLACE IN LEAGUE]))</f>
        <v>13</v>
      </c>
      <c r="K2549">
        <f>16-INDEX(STANDINGS_W[],MATCH(Table1[[#This Row],[COMBINED]],STANDINGS_W[COMBINED],0),COLUMN(STANDINGS_W[PLACE IN LEAGUE]))</f>
        <v>8</v>
      </c>
      <c r="L2549">
        <f>16-INDEX(STANDINGS_K[],MATCH(Table1[[#This Row],[COMBINED]],STANDINGS_K[COMBINED],0),COLUMN(STANDINGS_K[PLACE IN LEAGUE]))</f>
        <v>11</v>
      </c>
      <c r="M2549">
        <f>16-INDEX(STANDINGS_SV[],MATCH(Table1[[#This Row],[COMBINED]],STANDINGS_SV[COMBINED],0),COLUMN(STANDINGS_SV[PLACE IN LEAGUE]))</f>
        <v>14</v>
      </c>
      <c r="N2549">
        <f>SUM(Table1[[#This Row],[BA]:[SV]])</f>
        <v>74</v>
      </c>
      <c r="O2549">
        <v>9</v>
      </c>
    </row>
    <row r="2550" spans="1:15" x14ac:dyDescent="0.25">
      <c r="A2550" t="s">
        <v>2467</v>
      </c>
      <c r="B2550" t="s">
        <v>2460</v>
      </c>
      <c r="C2550" t="str">
        <f>Table1[[#This Row],[League]]&amp;Table1[[#This Row],[Team]]</f>
        <v>$150 Draft Champions Mar 08 1:00 pm Lg.3858Noodler Fun Monkey5</v>
      </c>
      <c r="D2550">
        <f>16-INDEX(STANDINGS_BA[],MATCH(Table1[[#This Row],[COMBINED]],STANDINGS_BA[COMBINED],0),COLUMN(STANDINGS_BA[PLACE IN LEAGUE]))</f>
        <v>4</v>
      </c>
      <c r="E2550">
        <f>16-INDEX(STANDINGS_R[],MATCH(Table1[[#This Row],[COMBINED]],STANDINGS_R[COMBINED],0),COLUMN(STANDINGS_R[PLACE IN LEAGUE]))</f>
        <v>15</v>
      </c>
      <c r="F2550">
        <f>16-INDEX(STANDINGS_HR[],MATCH(Table1[[#This Row],[COMBINED]],STANDINGS_HR[COMBINED],0),COLUMN(STANDINGS_HR[PLACE IN LEAGUE]))</f>
        <v>15</v>
      </c>
      <c r="G2550">
        <f>16-INDEX(STANDINGS_RBI[],MATCH(Table1[[#This Row],[COMBINED]],STANDINGS_RBI[COMBINED],0),COLUMN(STANDINGS_RBI[PLACE IN LEAGUE]))</f>
        <v>15</v>
      </c>
      <c r="H2550">
        <f>16-INDEX(STANDINGS_SB[],MATCH(Table1[[#This Row],[COMBINED]],STANDINGS_SB[COMBINED],0),COLUMN(STANDINGS_SB[PLACE IN LEAGUE]))</f>
        <v>2</v>
      </c>
      <c r="I2550">
        <f>16-INDEX(STANDINGS_ERA[],MATCH(Table1[[#This Row],[COMBINED]],STANDINGS_ERA[COMBINED],0),COLUMN(STANDINGS_ERA[PLACE IN LEAGUE]))</f>
        <v>2</v>
      </c>
      <c r="J2550">
        <f>16-INDEX(STANDINGS_WHIP[],MATCH(Table1[[#This Row],[COMBINED]],STANDINGS_WHIP[COMBINED],0),COLUMN(STANDINGS_WHIP[PLACE IN LEAGUE]))</f>
        <v>3</v>
      </c>
      <c r="K2550">
        <f>16-INDEX(STANDINGS_W[],MATCH(Table1[[#This Row],[COMBINED]],STANDINGS_W[COMBINED],0),COLUMN(STANDINGS_W[PLACE IN LEAGUE]))</f>
        <v>3</v>
      </c>
      <c r="L2550">
        <f>16-INDEX(STANDINGS_K[],MATCH(Table1[[#This Row],[COMBINED]],STANDINGS_K[COMBINED],0),COLUMN(STANDINGS_K[PLACE IN LEAGUE]))</f>
        <v>2</v>
      </c>
      <c r="M2550">
        <f>16-INDEX(STANDINGS_SV[],MATCH(Table1[[#This Row],[COMBINED]],STANDINGS_SV[COMBINED],0),COLUMN(STANDINGS_SV[PLACE IN LEAGUE]))</f>
        <v>8</v>
      </c>
      <c r="N2550">
        <f>SUM(Table1[[#This Row],[BA]:[SV]])</f>
        <v>69</v>
      </c>
      <c r="O2550">
        <v>10</v>
      </c>
    </row>
    <row r="2551" spans="1:15" x14ac:dyDescent="0.25">
      <c r="A2551" t="s">
        <v>2463</v>
      </c>
      <c r="B2551" t="s">
        <v>2460</v>
      </c>
      <c r="C2551" t="str">
        <f>Table1[[#This Row],[League]]&amp;Table1[[#This Row],[Team]]</f>
        <v>$150 Draft Champions Mar 08 1:00 pm Lg.3858Team Van Fleet</v>
      </c>
      <c r="D2551">
        <f>16-INDEX(STANDINGS_BA[],MATCH(Table1[[#This Row],[COMBINED]],STANDINGS_BA[COMBINED],0),COLUMN(STANDINGS_BA[PLACE IN LEAGUE]))</f>
        <v>11</v>
      </c>
      <c r="E2551">
        <f>16-INDEX(STANDINGS_R[],MATCH(Table1[[#This Row],[COMBINED]],STANDINGS_R[COMBINED],0),COLUMN(STANDINGS_R[PLACE IN LEAGUE]))</f>
        <v>5</v>
      </c>
      <c r="F2551">
        <f>16-INDEX(STANDINGS_HR[],MATCH(Table1[[#This Row],[COMBINED]],STANDINGS_HR[COMBINED],0),COLUMN(STANDINGS_HR[PLACE IN LEAGUE]))</f>
        <v>2</v>
      </c>
      <c r="G2551">
        <f>16-INDEX(STANDINGS_RBI[],MATCH(Table1[[#This Row],[COMBINED]],STANDINGS_RBI[COMBINED],0),COLUMN(STANDINGS_RBI[PLACE IN LEAGUE]))</f>
        <v>1</v>
      </c>
      <c r="H2551">
        <f>16-INDEX(STANDINGS_SB[],MATCH(Table1[[#This Row],[COMBINED]],STANDINGS_SB[COMBINED],0),COLUMN(STANDINGS_SB[PLACE IN LEAGUE]))</f>
        <v>15</v>
      </c>
      <c r="I2551">
        <f>16-INDEX(STANDINGS_ERA[],MATCH(Table1[[#This Row],[COMBINED]],STANDINGS_ERA[COMBINED],0),COLUMN(STANDINGS_ERA[PLACE IN LEAGUE]))</f>
        <v>7</v>
      </c>
      <c r="J2551">
        <f>16-INDEX(STANDINGS_WHIP[],MATCH(Table1[[#This Row],[COMBINED]],STANDINGS_WHIP[COMBINED],0),COLUMN(STANDINGS_WHIP[PLACE IN LEAGUE]))</f>
        <v>6</v>
      </c>
      <c r="K2551">
        <f>16-INDEX(STANDINGS_W[],MATCH(Table1[[#This Row],[COMBINED]],STANDINGS_W[COMBINED],0),COLUMN(STANDINGS_W[PLACE IN LEAGUE]))</f>
        <v>1</v>
      </c>
      <c r="L2551">
        <f>16-INDEX(STANDINGS_K[],MATCH(Table1[[#This Row],[COMBINED]],STANDINGS_K[COMBINED],0),COLUMN(STANDINGS_K[PLACE IN LEAGUE]))</f>
        <v>3</v>
      </c>
      <c r="M2551">
        <f>16-INDEX(STANDINGS_SV[],MATCH(Table1[[#This Row],[COMBINED]],STANDINGS_SV[COMBINED],0),COLUMN(STANDINGS_SV[PLACE IN LEAGUE]))</f>
        <v>15</v>
      </c>
      <c r="N2551">
        <f>SUM(Table1[[#This Row],[BA]:[SV]])</f>
        <v>66</v>
      </c>
      <c r="O2551">
        <v>11</v>
      </c>
    </row>
    <row r="2552" spans="1:15" x14ac:dyDescent="0.25">
      <c r="A2552" t="s">
        <v>2468</v>
      </c>
      <c r="B2552" t="s">
        <v>2460</v>
      </c>
      <c r="C2552" t="str">
        <f>Table1[[#This Row],[League]]&amp;Table1[[#This Row],[Team]]</f>
        <v>$150 Draft Champions Mar 08 1:00 pm Lg.3858Draughtsman 5</v>
      </c>
      <c r="D2552">
        <f>16-INDEX(STANDINGS_BA[],MATCH(Table1[[#This Row],[COMBINED]],STANDINGS_BA[COMBINED],0),COLUMN(STANDINGS_BA[PLACE IN LEAGUE]))</f>
        <v>2</v>
      </c>
      <c r="E2552">
        <f>16-INDEX(STANDINGS_R[],MATCH(Table1[[#This Row],[COMBINED]],STANDINGS_R[COMBINED],0),COLUMN(STANDINGS_R[PLACE IN LEAGUE]))</f>
        <v>6</v>
      </c>
      <c r="F2552">
        <f>16-INDEX(STANDINGS_HR[],MATCH(Table1[[#This Row],[COMBINED]],STANDINGS_HR[COMBINED],0),COLUMN(STANDINGS_HR[PLACE IN LEAGUE]))</f>
        <v>11</v>
      </c>
      <c r="G2552">
        <f>16-INDEX(STANDINGS_RBI[],MATCH(Table1[[#This Row],[COMBINED]],STANDINGS_RBI[COMBINED],0),COLUMN(STANDINGS_RBI[PLACE IN LEAGUE]))</f>
        <v>7</v>
      </c>
      <c r="H2552">
        <f>16-INDEX(STANDINGS_SB[],MATCH(Table1[[#This Row],[COMBINED]],STANDINGS_SB[COMBINED],0),COLUMN(STANDINGS_SB[PLACE IN LEAGUE]))</f>
        <v>4</v>
      </c>
      <c r="I2552">
        <f>16-INDEX(STANDINGS_ERA[],MATCH(Table1[[#This Row],[COMBINED]],STANDINGS_ERA[COMBINED],0),COLUMN(STANDINGS_ERA[PLACE IN LEAGUE]))</f>
        <v>4</v>
      </c>
      <c r="J2552">
        <f>16-INDEX(STANDINGS_WHIP[],MATCH(Table1[[#This Row],[COMBINED]],STANDINGS_WHIP[COMBINED],0),COLUMN(STANDINGS_WHIP[PLACE IN LEAGUE]))</f>
        <v>9</v>
      </c>
      <c r="K2552">
        <f>16-INDEX(STANDINGS_W[],MATCH(Table1[[#This Row],[COMBINED]],STANDINGS_W[COMBINED],0),COLUMN(STANDINGS_W[PLACE IN LEAGUE]))</f>
        <v>2</v>
      </c>
      <c r="L2552">
        <f>16-INDEX(STANDINGS_K[],MATCH(Table1[[#This Row],[COMBINED]],STANDINGS_K[COMBINED],0),COLUMN(STANDINGS_K[PLACE IN LEAGUE]))</f>
        <v>6</v>
      </c>
      <c r="M2552">
        <f>16-INDEX(STANDINGS_SV[],MATCH(Table1[[#This Row],[COMBINED]],STANDINGS_SV[COMBINED],0),COLUMN(STANDINGS_SV[PLACE IN LEAGUE]))</f>
        <v>12</v>
      </c>
      <c r="N2552">
        <f>SUM(Table1[[#This Row],[BA]:[SV]])</f>
        <v>63</v>
      </c>
      <c r="O2552">
        <v>12</v>
      </c>
    </row>
    <row r="2553" spans="1:15" x14ac:dyDescent="0.25">
      <c r="A2553" t="s">
        <v>2461</v>
      </c>
      <c r="B2553" t="s">
        <v>2460</v>
      </c>
      <c r="C2553" t="str">
        <f>Table1[[#This Row],[League]]&amp;Table1[[#This Row],[Team]]</f>
        <v>$150 Draft Champions Mar 08 1:00 pm Lg.3858Ryan say's Spring it on Rizzo</v>
      </c>
      <c r="D2553">
        <f>16-INDEX(STANDINGS_BA[],MATCH(Table1[[#This Row],[COMBINED]],STANDINGS_BA[COMBINED],0),COLUMN(STANDINGS_BA[PLACE IN LEAGUE]))</f>
        <v>14</v>
      </c>
      <c r="E2553">
        <f>16-INDEX(STANDINGS_R[],MATCH(Table1[[#This Row],[COMBINED]],STANDINGS_R[COMBINED],0),COLUMN(STANDINGS_R[PLACE IN LEAGUE]))</f>
        <v>8</v>
      </c>
      <c r="F2553">
        <f>16-INDEX(STANDINGS_HR[],MATCH(Table1[[#This Row],[COMBINED]],STANDINGS_HR[COMBINED],0),COLUMN(STANDINGS_HR[PLACE IN LEAGUE]))</f>
        <v>6</v>
      </c>
      <c r="G2553">
        <f>16-INDEX(STANDINGS_RBI[],MATCH(Table1[[#This Row],[COMBINED]],STANDINGS_RBI[COMBINED],0),COLUMN(STANDINGS_RBI[PLACE IN LEAGUE]))</f>
        <v>8</v>
      </c>
      <c r="H2553">
        <f>16-INDEX(STANDINGS_SB[],MATCH(Table1[[#This Row],[COMBINED]],STANDINGS_SB[COMBINED],0),COLUMN(STANDINGS_SB[PLACE IN LEAGUE]))</f>
        <v>1</v>
      </c>
      <c r="I2553">
        <f>16-INDEX(STANDINGS_ERA[],MATCH(Table1[[#This Row],[COMBINED]],STANDINGS_ERA[COMBINED],0),COLUMN(STANDINGS_ERA[PLACE IN LEAGUE]))</f>
        <v>6</v>
      </c>
      <c r="J2553">
        <f>16-INDEX(STANDINGS_WHIP[],MATCH(Table1[[#This Row],[COMBINED]],STANDINGS_WHIP[COMBINED],0),COLUMN(STANDINGS_WHIP[PLACE IN LEAGUE]))</f>
        <v>4</v>
      </c>
      <c r="K2553">
        <f>16-INDEX(STANDINGS_W[],MATCH(Table1[[#This Row],[COMBINED]],STANDINGS_W[COMBINED],0),COLUMN(STANDINGS_W[PLACE IN LEAGUE]))</f>
        <v>10</v>
      </c>
      <c r="L2553">
        <f>16-INDEX(STANDINGS_K[],MATCH(Table1[[#This Row],[COMBINED]],STANDINGS_K[COMBINED],0),COLUMN(STANDINGS_K[PLACE IN LEAGUE]))</f>
        <v>1</v>
      </c>
      <c r="M2553">
        <f>16-INDEX(STANDINGS_SV[],MATCH(Table1[[#This Row],[COMBINED]],STANDINGS_SV[COMBINED],0),COLUMN(STANDINGS_SV[PLACE IN LEAGUE]))</f>
        <v>4</v>
      </c>
      <c r="N2553">
        <f>SUM(Table1[[#This Row],[BA]:[SV]])</f>
        <v>62</v>
      </c>
      <c r="O2553">
        <v>13</v>
      </c>
    </row>
    <row r="2554" spans="1:15" x14ac:dyDescent="0.25">
      <c r="A2554" t="s">
        <v>49</v>
      </c>
      <c r="B2554" t="s">
        <v>2460</v>
      </c>
      <c r="C2554" t="str">
        <f>Table1[[#This Row],[League]]&amp;Table1[[#This Row],[Team]]</f>
        <v>$150 Draft Champions Mar 08 1:00 pm Lg.3858smokin gun</v>
      </c>
      <c r="D2554">
        <f>16-INDEX(STANDINGS_BA[],MATCH(Table1[[#This Row],[COMBINED]],STANDINGS_BA[COMBINED],0),COLUMN(STANDINGS_BA[PLACE IN LEAGUE]))</f>
        <v>15</v>
      </c>
      <c r="E2554">
        <f>16-INDEX(STANDINGS_R[],MATCH(Table1[[#This Row],[COMBINED]],STANDINGS_R[COMBINED],0),COLUMN(STANDINGS_R[PLACE IN LEAGUE]))</f>
        <v>9</v>
      </c>
      <c r="F2554">
        <f>16-INDEX(STANDINGS_HR[],MATCH(Table1[[#This Row],[COMBINED]],STANDINGS_HR[COMBINED],0),COLUMN(STANDINGS_HR[PLACE IN LEAGUE]))</f>
        <v>3</v>
      </c>
      <c r="G2554">
        <f>16-INDEX(STANDINGS_RBI[],MATCH(Table1[[#This Row],[COMBINED]],STANDINGS_RBI[COMBINED],0),COLUMN(STANDINGS_RBI[PLACE IN LEAGUE]))</f>
        <v>6</v>
      </c>
      <c r="H2554">
        <f>16-INDEX(STANDINGS_SB[],MATCH(Table1[[#This Row],[COMBINED]],STANDINGS_SB[COMBINED],0),COLUMN(STANDINGS_SB[PLACE IN LEAGUE]))</f>
        <v>6</v>
      </c>
      <c r="I2554">
        <f>16-INDEX(STANDINGS_ERA[],MATCH(Table1[[#This Row],[COMBINED]],STANDINGS_ERA[COMBINED],0),COLUMN(STANDINGS_ERA[PLACE IN LEAGUE]))</f>
        <v>1</v>
      </c>
      <c r="J2554">
        <f>16-INDEX(STANDINGS_WHIP[],MATCH(Table1[[#This Row],[COMBINED]],STANDINGS_WHIP[COMBINED],0),COLUMN(STANDINGS_WHIP[PLACE IN LEAGUE]))</f>
        <v>1</v>
      </c>
      <c r="K2554">
        <f>16-INDEX(STANDINGS_W[],MATCH(Table1[[#This Row],[COMBINED]],STANDINGS_W[COMBINED],0),COLUMN(STANDINGS_W[PLACE IN LEAGUE]))</f>
        <v>5</v>
      </c>
      <c r="L2554">
        <f>16-INDEX(STANDINGS_K[],MATCH(Table1[[#This Row],[COMBINED]],STANDINGS_K[COMBINED],0),COLUMN(STANDINGS_K[PLACE IN LEAGUE]))</f>
        <v>10</v>
      </c>
      <c r="M2554">
        <f>16-INDEX(STANDINGS_SV[],MATCH(Table1[[#This Row],[COMBINED]],STANDINGS_SV[COMBINED],0),COLUMN(STANDINGS_SV[PLACE IN LEAGUE]))</f>
        <v>1</v>
      </c>
      <c r="N2554">
        <f>SUM(Table1[[#This Row],[BA]:[SV]])</f>
        <v>57</v>
      </c>
      <c r="O2554">
        <v>14</v>
      </c>
    </row>
    <row r="2555" spans="1:15" x14ac:dyDescent="0.25">
      <c r="A2555" t="s">
        <v>53</v>
      </c>
      <c r="B2555" t="s">
        <v>2460</v>
      </c>
      <c r="C2555" t="str">
        <f>Table1[[#This Row],[League]]&amp;Table1[[#This Row],[Team]]</f>
        <v>$150 Draft Champions Mar 08 1:00 pm Lg.3858Baseball Furies</v>
      </c>
      <c r="D2555">
        <f>16-INDEX(STANDINGS_BA[],MATCH(Table1[[#This Row],[COMBINED]],STANDINGS_BA[COMBINED],0),COLUMN(STANDINGS_BA[PLACE IN LEAGUE]))</f>
        <v>5</v>
      </c>
      <c r="E2555">
        <f>16-INDEX(STANDINGS_R[],MATCH(Table1[[#This Row],[COMBINED]],STANDINGS_R[COMBINED],0),COLUMN(STANDINGS_R[PLACE IN LEAGUE]))</f>
        <v>1</v>
      </c>
      <c r="F2555">
        <f>16-INDEX(STANDINGS_HR[],MATCH(Table1[[#This Row],[COMBINED]],STANDINGS_HR[COMBINED],0),COLUMN(STANDINGS_HR[PLACE IN LEAGUE]))</f>
        <v>7</v>
      </c>
      <c r="G2555">
        <f>16-INDEX(STANDINGS_RBI[],MATCH(Table1[[#This Row],[COMBINED]],STANDINGS_RBI[COMBINED],0),COLUMN(STANDINGS_RBI[PLACE IN LEAGUE]))</f>
        <v>4</v>
      </c>
      <c r="H2555">
        <f>16-INDEX(STANDINGS_SB[],MATCH(Table1[[#This Row],[COMBINED]],STANDINGS_SB[COMBINED],0),COLUMN(STANDINGS_SB[PLACE IN LEAGUE]))</f>
        <v>10</v>
      </c>
      <c r="I2555">
        <f>16-INDEX(STANDINGS_ERA[],MATCH(Table1[[#This Row],[COMBINED]],STANDINGS_ERA[COMBINED],0),COLUMN(STANDINGS_ERA[PLACE IN LEAGUE]))</f>
        <v>3</v>
      </c>
      <c r="J2555">
        <f>16-INDEX(STANDINGS_WHIP[],MATCH(Table1[[#This Row],[COMBINED]],STANDINGS_WHIP[COMBINED],0),COLUMN(STANDINGS_WHIP[PLACE IN LEAGUE]))</f>
        <v>2</v>
      </c>
      <c r="K2555">
        <f>16-INDEX(STANDINGS_W[],MATCH(Table1[[#This Row],[COMBINED]],STANDINGS_W[COMBINED],0),COLUMN(STANDINGS_W[PLACE IN LEAGUE]))</f>
        <v>9</v>
      </c>
      <c r="L2555">
        <f>16-INDEX(STANDINGS_K[],MATCH(Table1[[#This Row],[COMBINED]],STANDINGS_K[COMBINED],0),COLUMN(STANDINGS_K[PLACE IN LEAGUE]))</f>
        <v>9</v>
      </c>
      <c r="M2555">
        <f>16-INDEX(STANDINGS_SV[],MATCH(Table1[[#This Row],[COMBINED]],STANDINGS_SV[COMBINED],0),COLUMN(STANDINGS_SV[PLACE IN LEAGUE]))</f>
        <v>2</v>
      </c>
      <c r="N2555">
        <f>SUM(Table1[[#This Row],[BA]:[SV]])</f>
        <v>52</v>
      </c>
      <c r="O2555">
        <v>15</v>
      </c>
    </row>
    <row r="2556" spans="1:15" x14ac:dyDescent="0.25">
      <c r="A2556" t="s">
        <v>2470</v>
      </c>
      <c r="B2556" t="s">
        <v>2471</v>
      </c>
      <c r="C2556" t="str">
        <f>Table1[[#This Row],[League]]&amp;Table1[[#This Row],[Team]]</f>
        <v>$150 Draft Champions Mar 08 1:00 pm Lg.3861Betts On The Pollock</v>
      </c>
      <c r="D2556">
        <f>16-INDEX(STANDINGS_BA[],MATCH(Table1[[#This Row],[COMBINED]],STANDINGS_BA[COMBINED],0),COLUMN(STANDINGS_BA[PLACE IN LEAGUE]))</f>
        <v>15</v>
      </c>
      <c r="E2556">
        <f>16-INDEX(STANDINGS_R[],MATCH(Table1[[#This Row],[COMBINED]],STANDINGS_R[COMBINED],0),COLUMN(STANDINGS_R[PLACE IN LEAGUE]))</f>
        <v>15</v>
      </c>
      <c r="F2556">
        <f>16-INDEX(STANDINGS_HR[],MATCH(Table1[[#This Row],[COMBINED]],STANDINGS_HR[COMBINED],0),COLUMN(STANDINGS_HR[PLACE IN LEAGUE]))</f>
        <v>13</v>
      </c>
      <c r="G2556">
        <f>16-INDEX(STANDINGS_RBI[],MATCH(Table1[[#This Row],[COMBINED]],STANDINGS_RBI[COMBINED],0),COLUMN(STANDINGS_RBI[PLACE IN LEAGUE]))</f>
        <v>11</v>
      </c>
      <c r="H2556">
        <f>16-INDEX(STANDINGS_SB[],MATCH(Table1[[#This Row],[COMBINED]],STANDINGS_SB[COMBINED],0),COLUMN(STANDINGS_SB[PLACE IN LEAGUE]))</f>
        <v>13</v>
      </c>
      <c r="I2556">
        <f>16-INDEX(STANDINGS_ERA[],MATCH(Table1[[#This Row],[COMBINED]],STANDINGS_ERA[COMBINED],0),COLUMN(STANDINGS_ERA[PLACE IN LEAGUE]))</f>
        <v>13</v>
      </c>
      <c r="J2556">
        <f>16-INDEX(STANDINGS_WHIP[],MATCH(Table1[[#This Row],[COMBINED]],STANDINGS_WHIP[COMBINED],0),COLUMN(STANDINGS_WHIP[PLACE IN LEAGUE]))</f>
        <v>9</v>
      </c>
      <c r="K2556">
        <f>16-INDEX(STANDINGS_W[],MATCH(Table1[[#This Row],[COMBINED]],STANDINGS_W[COMBINED],0),COLUMN(STANDINGS_W[PLACE IN LEAGUE]))</f>
        <v>12</v>
      </c>
      <c r="L2556">
        <f>16-INDEX(STANDINGS_K[],MATCH(Table1[[#This Row],[COMBINED]],STANDINGS_K[COMBINED],0),COLUMN(STANDINGS_K[PLACE IN LEAGUE]))</f>
        <v>13</v>
      </c>
      <c r="M2556">
        <f>16-INDEX(STANDINGS_SV[],MATCH(Table1[[#This Row],[COMBINED]],STANDINGS_SV[COMBINED],0),COLUMN(STANDINGS_SV[PLACE IN LEAGUE]))</f>
        <v>15</v>
      </c>
      <c r="N2556">
        <f>SUM(Table1[[#This Row],[BA]:[SV]])</f>
        <v>129</v>
      </c>
      <c r="O2556">
        <v>1</v>
      </c>
    </row>
    <row r="2557" spans="1:15" x14ac:dyDescent="0.25">
      <c r="A2557" t="s">
        <v>2475</v>
      </c>
      <c r="B2557" t="s">
        <v>2471</v>
      </c>
      <c r="C2557" t="str">
        <f>Table1[[#This Row],[League]]&amp;Table1[[#This Row],[Team]]</f>
        <v>$150 Draft Champions Mar 08 1:00 pm Lg.3861Mr. Cee's Crew</v>
      </c>
      <c r="D2557">
        <f>16-INDEX(STANDINGS_BA[],MATCH(Table1[[#This Row],[COMBINED]],STANDINGS_BA[COMBINED],0),COLUMN(STANDINGS_BA[PLACE IN LEAGUE]))</f>
        <v>10</v>
      </c>
      <c r="E2557">
        <f>16-INDEX(STANDINGS_R[],MATCH(Table1[[#This Row],[COMBINED]],STANDINGS_R[COMBINED],0),COLUMN(STANDINGS_R[PLACE IN LEAGUE]))</f>
        <v>7</v>
      </c>
      <c r="F2557">
        <f>16-INDEX(STANDINGS_HR[],MATCH(Table1[[#This Row],[COMBINED]],STANDINGS_HR[COMBINED],0),COLUMN(STANDINGS_HR[PLACE IN LEAGUE]))</f>
        <v>4</v>
      </c>
      <c r="G2557">
        <f>16-INDEX(STANDINGS_RBI[],MATCH(Table1[[#This Row],[COMBINED]],STANDINGS_RBI[COMBINED],0),COLUMN(STANDINGS_RBI[PLACE IN LEAGUE]))</f>
        <v>13</v>
      </c>
      <c r="H2557">
        <f>16-INDEX(STANDINGS_SB[],MATCH(Table1[[#This Row],[COMBINED]],STANDINGS_SB[COMBINED],0),COLUMN(STANDINGS_SB[PLACE IN LEAGUE]))</f>
        <v>10</v>
      </c>
      <c r="I2557">
        <f>16-INDEX(STANDINGS_ERA[],MATCH(Table1[[#This Row],[COMBINED]],STANDINGS_ERA[COMBINED],0),COLUMN(STANDINGS_ERA[PLACE IN LEAGUE]))</f>
        <v>15</v>
      </c>
      <c r="J2557">
        <f>16-INDEX(STANDINGS_WHIP[],MATCH(Table1[[#This Row],[COMBINED]],STANDINGS_WHIP[COMBINED],0),COLUMN(STANDINGS_WHIP[PLACE IN LEAGUE]))</f>
        <v>15</v>
      </c>
      <c r="K2557">
        <f>16-INDEX(STANDINGS_W[],MATCH(Table1[[#This Row],[COMBINED]],STANDINGS_W[COMBINED],0),COLUMN(STANDINGS_W[PLACE IN LEAGUE]))</f>
        <v>15</v>
      </c>
      <c r="L2557">
        <f>16-INDEX(STANDINGS_K[],MATCH(Table1[[#This Row],[COMBINED]],STANDINGS_K[COMBINED],0),COLUMN(STANDINGS_K[PLACE IN LEAGUE]))</f>
        <v>15</v>
      </c>
      <c r="M2557">
        <f>16-INDEX(STANDINGS_SV[],MATCH(Table1[[#This Row],[COMBINED]],STANDINGS_SV[COMBINED],0),COLUMN(STANDINGS_SV[PLACE IN LEAGUE]))</f>
        <v>11</v>
      </c>
      <c r="N2557">
        <f>SUM(Table1[[#This Row],[BA]:[SV]])</f>
        <v>115</v>
      </c>
      <c r="O2557">
        <v>2</v>
      </c>
    </row>
    <row r="2558" spans="1:15" x14ac:dyDescent="0.25">
      <c r="A2558" t="s">
        <v>2473</v>
      </c>
      <c r="B2558" t="s">
        <v>2471</v>
      </c>
      <c r="C2558" t="str">
        <f>Table1[[#This Row],[League]]&amp;Table1[[#This Row],[Team]]</f>
        <v>$150 Draft Champions Mar 08 1:00 pm Lg.3861Socrates Clevinger</v>
      </c>
      <c r="D2558">
        <f>16-INDEX(STANDINGS_BA[],MATCH(Table1[[#This Row],[COMBINED]],STANDINGS_BA[COMBINED],0),COLUMN(STANDINGS_BA[PLACE IN LEAGUE]))</f>
        <v>13</v>
      </c>
      <c r="E2558">
        <f>16-INDEX(STANDINGS_R[],MATCH(Table1[[#This Row],[COMBINED]],STANDINGS_R[COMBINED],0),COLUMN(STANDINGS_R[PLACE IN LEAGUE]))</f>
        <v>10</v>
      </c>
      <c r="F2558">
        <f>16-INDEX(STANDINGS_HR[],MATCH(Table1[[#This Row],[COMBINED]],STANDINGS_HR[COMBINED],0),COLUMN(STANDINGS_HR[PLACE IN LEAGUE]))</f>
        <v>9</v>
      </c>
      <c r="G2558">
        <f>16-INDEX(STANDINGS_RBI[],MATCH(Table1[[#This Row],[COMBINED]],STANDINGS_RBI[COMBINED],0),COLUMN(STANDINGS_RBI[PLACE IN LEAGUE]))</f>
        <v>12</v>
      </c>
      <c r="H2558">
        <f>16-INDEX(STANDINGS_SB[],MATCH(Table1[[#This Row],[COMBINED]],STANDINGS_SB[COMBINED],0),COLUMN(STANDINGS_SB[PLACE IN LEAGUE]))</f>
        <v>9</v>
      </c>
      <c r="I2558">
        <f>16-INDEX(STANDINGS_ERA[],MATCH(Table1[[#This Row],[COMBINED]],STANDINGS_ERA[COMBINED],0),COLUMN(STANDINGS_ERA[PLACE IN LEAGUE]))</f>
        <v>14</v>
      </c>
      <c r="J2558">
        <f>16-INDEX(STANDINGS_WHIP[],MATCH(Table1[[#This Row],[COMBINED]],STANDINGS_WHIP[COMBINED],0),COLUMN(STANDINGS_WHIP[PLACE IN LEAGUE]))</f>
        <v>12</v>
      </c>
      <c r="K2558">
        <f>16-INDEX(STANDINGS_W[],MATCH(Table1[[#This Row],[COMBINED]],STANDINGS_W[COMBINED],0),COLUMN(STANDINGS_W[PLACE IN LEAGUE]))</f>
        <v>13</v>
      </c>
      <c r="L2558">
        <f>16-INDEX(STANDINGS_K[],MATCH(Table1[[#This Row],[COMBINED]],STANDINGS_K[COMBINED],0),COLUMN(STANDINGS_K[PLACE IN LEAGUE]))</f>
        <v>8</v>
      </c>
      <c r="M2558">
        <f>16-INDEX(STANDINGS_SV[],MATCH(Table1[[#This Row],[COMBINED]],STANDINGS_SV[COMBINED],0),COLUMN(STANDINGS_SV[PLACE IN LEAGUE]))</f>
        <v>9</v>
      </c>
      <c r="N2558">
        <f>SUM(Table1[[#This Row],[BA]:[SV]])</f>
        <v>109</v>
      </c>
      <c r="O2558">
        <v>3</v>
      </c>
    </row>
    <row r="2559" spans="1:15" x14ac:dyDescent="0.25">
      <c r="A2559" t="s">
        <v>2476</v>
      </c>
      <c r="B2559" t="s">
        <v>2471</v>
      </c>
      <c r="C2559" t="str">
        <f>Table1[[#This Row],[League]]&amp;Table1[[#This Row],[Team]]</f>
        <v>$150 Draft Champions Mar 08 1:00 pm Lg.3861Ollie</v>
      </c>
      <c r="D2559">
        <f>16-INDEX(STANDINGS_BA[],MATCH(Table1[[#This Row],[COMBINED]],STANDINGS_BA[COMBINED],0),COLUMN(STANDINGS_BA[PLACE IN LEAGUE]))</f>
        <v>9</v>
      </c>
      <c r="E2559">
        <f>16-INDEX(STANDINGS_R[],MATCH(Table1[[#This Row],[COMBINED]],STANDINGS_R[COMBINED],0),COLUMN(STANDINGS_R[PLACE IN LEAGUE]))</f>
        <v>13</v>
      </c>
      <c r="F2559">
        <f>16-INDEX(STANDINGS_HR[],MATCH(Table1[[#This Row],[COMBINED]],STANDINGS_HR[COMBINED],0),COLUMN(STANDINGS_HR[PLACE IN LEAGUE]))</f>
        <v>14</v>
      </c>
      <c r="G2559">
        <f>16-INDEX(STANDINGS_RBI[],MATCH(Table1[[#This Row],[COMBINED]],STANDINGS_RBI[COMBINED],0),COLUMN(STANDINGS_RBI[PLACE IN LEAGUE]))</f>
        <v>14</v>
      </c>
      <c r="H2559">
        <f>16-INDEX(STANDINGS_SB[],MATCH(Table1[[#This Row],[COMBINED]],STANDINGS_SB[COMBINED],0),COLUMN(STANDINGS_SB[PLACE IN LEAGUE]))</f>
        <v>4</v>
      </c>
      <c r="I2559">
        <f>16-INDEX(STANDINGS_ERA[],MATCH(Table1[[#This Row],[COMBINED]],STANDINGS_ERA[COMBINED],0),COLUMN(STANDINGS_ERA[PLACE IN LEAGUE]))</f>
        <v>5</v>
      </c>
      <c r="J2559">
        <f>16-INDEX(STANDINGS_WHIP[],MATCH(Table1[[#This Row],[COMBINED]],STANDINGS_WHIP[COMBINED],0),COLUMN(STANDINGS_WHIP[PLACE IN LEAGUE]))</f>
        <v>10</v>
      </c>
      <c r="K2559">
        <f>16-INDEX(STANDINGS_W[],MATCH(Table1[[#This Row],[COMBINED]],STANDINGS_W[COMBINED],0),COLUMN(STANDINGS_W[PLACE IN LEAGUE]))</f>
        <v>5</v>
      </c>
      <c r="L2559">
        <f>16-INDEX(STANDINGS_K[],MATCH(Table1[[#This Row],[COMBINED]],STANDINGS_K[COMBINED],0),COLUMN(STANDINGS_K[PLACE IN LEAGUE]))</f>
        <v>7</v>
      </c>
      <c r="M2559">
        <f>16-INDEX(STANDINGS_SV[],MATCH(Table1[[#This Row],[COMBINED]],STANDINGS_SV[COMBINED],0),COLUMN(STANDINGS_SV[PLACE IN LEAGUE]))</f>
        <v>10</v>
      </c>
      <c r="N2559">
        <f>SUM(Table1[[#This Row],[BA]:[SV]])</f>
        <v>91</v>
      </c>
      <c r="O2559">
        <v>4</v>
      </c>
    </row>
    <row r="2560" spans="1:15" x14ac:dyDescent="0.25">
      <c r="A2560" t="s">
        <v>2482</v>
      </c>
      <c r="B2560" t="s">
        <v>2471</v>
      </c>
      <c r="C2560" t="str">
        <f>Table1[[#This Row],[League]]&amp;Table1[[#This Row],[Team]]</f>
        <v>$150 Draft Champions Mar 08 1:00 pm Lg.3861Lucky 13</v>
      </c>
      <c r="D2560">
        <f>16-INDEX(STANDINGS_BA[],MATCH(Table1[[#This Row],[COMBINED]],STANDINGS_BA[COMBINED],0),COLUMN(STANDINGS_BA[PLACE IN LEAGUE]))</f>
        <v>1</v>
      </c>
      <c r="E2560">
        <f>16-INDEX(STANDINGS_R[],MATCH(Table1[[#This Row],[COMBINED]],STANDINGS_R[COMBINED],0),COLUMN(STANDINGS_R[PLACE IN LEAGUE]))</f>
        <v>6</v>
      </c>
      <c r="F2560">
        <f>16-INDEX(STANDINGS_HR[],MATCH(Table1[[#This Row],[COMBINED]],STANDINGS_HR[COMBINED],0),COLUMN(STANDINGS_HR[PLACE IN LEAGUE]))</f>
        <v>6</v>
      </c>
      <c r="G2560">
        <f>16-INDEX(STANDINGS_RBI[],MATCH(Table1[[#This Row],[COMBINED]],STANDINGS_RBI[COMBINED],0),COLUMN(STANDINGS_RBI[PLACE IN LEAGUE]))</f>
        <v>9</v>
      </c>
      <c r="H2560">
        <f>16-INDEX(STANDINGS_SB[],MATCH(Table1[[#This Row],[COMBINED]],STANDINGS_SB[COMBINED],0),COLUMN(STANDINGS_SB[PLACE IN LEAGUE]))</f>
        <v>2</v>
      </c>
      <c r="I2560">
        <f>16-INDEX(STANDINGS_ERA[],MATCH(Table1[[#This Row],[COMBINED]],STANDINGS_ERA[COMBINED],0),COLUMN(STANDINGS_ERA[PLACE IN LEAGUE]))</f>
        <v>11</v>
      </c>
      <c r="J2560">
        <f>16-INDEX(STANDINGS_WHIP[],MATCH(Table1[[#This Row],[COMBINED]],STANDINGS_WHIP[COMBINED],0),COLUMN(STANDINGS_WHIP[PLACE IN LEAGUE]))</f>
        <v>14</v>
      </c>
      <c r="K2560">
        <f>16-INDEX(STANDINGS_W[],MATCH(Table1[[#This Row],[COMBINED]],STANDINGS_W[COMBINED],0),COLUMN(STANDINGS_W[PLACE IN LEAGUE]))</f>
        <v>14</v>
      </c>
      <c r="L2560">
        <f>16-INDEX(STANDINGS_K[],MATCH(Table1[[#This Row],[COMBINED]],STANDINGS_K[COMBINED],0),COLUMN(STANDINGS_K[PLACE IN LEAGUE]))</f>
        <v>14</v>
      </c>
      <c r="M2560">
        <f>16-INDEX(STANDINGS_SV[],MATCH(Table1[[#This Row],[COMBINED]],STANDINGS_SV[COMBINED],0),COLUMN(STANDINGS_SV[PLACE IN LEAGUE]))</f>
        <v>13</v>
      </c>
      <c r="N2560">
        <f>SUM(Table1[[#This Row],[BA]:[SV]])</f>
        <v>90</v>
      </c>
      <c r="O2560">
        <v>5</v>
      </c>
    </row>
    <row r="2561" spans="1:15" x14ac:dyDescent="0.25">
      <c r="A2561" t="s">
        <v>322</v>
      </c>
      <c r="B2561" t="s">
        <v>2471</v>
      </c>
      <c r="C2561" t="str">
        <f>Table1[[#This Row],[League]]&amp;Table1[[#This Row],[Team]]</f>
        <v>$150 Draft Champions Mar 08 1:00 pm Lg.3861Team Smith</v>
      </c>
      <c r="D2561">
        <f>16-INDEX(STANDINGS_BA[],MATCH(Table1[[#This Row],[COMBINED]],STANDINGS_BA[COMBINED],0),COLUMN(STANDINGS_BA[PLACE IN LEAGUE]))</f>
        <v>12</v>
      </c>
      <c r="E2561">
        <f>16-INDEX(STANDINGS_R[],MATCH(Table1[[#This Row],[COMBINED]],STANDINGS_R[COMBINED],0),COLUMN(STANDINGS_R[PLACE IN LEAGUE]))</f>
        <v>5</v>
      </c>
      <c r="F2561">
        <f>16-INDEX(STANDINGS_HR[],MATCH(Table1[[#This Row],[COMBINED]],STANDINGS_HR[COMBINED],0),COLUMN(STANDINGS_HR[PLACE IN LEAGUE]))</f>
        <v>11</v>
      </c>
      <c r="G2561">
        <f>16-INDEX(STANDINGS_RBI[],MATCH(Table1[[#This Row],[COMBINED]],STANDINGS_RBI[COMBINED],0),COLUMN(STANDINGS_RBI[PLACE IN LEAGUE]))</f>
        <v>6</v>
      </c>
      <c r="H2561">
        <f>16-INDEX(STANDINGS_SB[],MATCH(Table1[[#This Row],[COMBINED]],STANDINGS_SB[COMBINED],0),COLUMN(STANDINGS_SB[PLACE IN LEAGUE]))</f>
        <v>5</v>
      </c>
      <c r="I2561">
        <f>16-INDEX(STANDINGS_ERA[],MATCH(Table1[[#This Row],[COMBINED]],STANDINGS_ERA[COMBINED],0),COLUMN(STANDINGS_ERA[PLACE IN LEAGUE]))</f>
        <v>12</v>
      </c>
      <c r="J2561">
        <f>16-INDEX(STANDINGS_WHIP[],MATCH(Table1[[#This Row],[COMBINED]],STANDINGS_WHIP[COMBINED],0),COLUMN(STANDINGS_WHIP[PLACE IN LEAGUE]))</f>
        <v>13</v>
      </c>
      <c r="K2561">
        <f>16-INDEX(STANDINGS_W[],MATCH(Table1[[#This Row],[COMBINED]],STANDINGS_W[COMBINED],0),COLUMN(STANDINGS_W[PLACE IN LEAGUE]))</f>
        <v>8</v>
      </c>
      <c r="L2561">
        <f>16-INDEX(STANDINGS_K[],MATCH(Table1[[#This Row],[COMBINED]],STANDINGS_K[COMBINED],0),COLUMN(STANDINGS_K[PLACE IN LEAGUE]))</f>
        <v>3</v>
      </c>
      <c r="M2561">
        <f>16-INDEX(STANDINGS_SV[],MATCH(Table1[[#This Row],[COMBINED]],STANDINGS_SV[COMBINED],0),COLUMN(STANDINGS_SV[PLACE IN LEAGUE]))</f>
        <v>12</v>
      </c>
      <c r="N2561">
        <f>SUM(Table1[[#This Row],[BA]:[SV]])</f>
        <v>87</v>
      </c>
      <c r="O2561">
        <v>6</v>
      </c>
    </row>
    <row r="2562" spans="1:15" x14ac:dyDescent="0.25">
      <c r="A2562" t="s">
        <v>19</v>
      </c>
      <c r="B2562" t="s">
        <v>2471</v>
      </c>
      <c r="C2562" t="str">
        <f>Table1[[#This Row],[League]]&amp;Table1[[#This Row],[Team]]</f>
        <v>$150 Draft Champions Mar 08 1:00 pm Lg.3861One Eyed Jack</v>
      </c>
      <c r="D2562">
        <f>16-INDEX(STANDINGS_BA[],MATCH(Table1[[#This Row],[COMBINED]],STANDINGS_BA[COMBINED],0),COLUMN(STANDINGS_BA[PLACE IN LEAGUE]))</f>
        <v>8</v>
      </c>
      <c r="E2562">
        <f>16-INDEX(STANDINGS_R[],MATCH(Table1[[#This Row],[COMBINED]],STANDINGS_R[COMBINED],0),COLUMN(STANDINGS_R[PLACE IN LEAGUE]))</f>
        <v>14</v>
      </c>
      <c r="F2562">
        <f>16-INDEX(STANDINGS_HR[],MATCH(Table1[[#This Row],[COMBINED]],STANDINGS_HR[COMBINED],0),COLUMN(STANDINGS_HR[PLACE IN LEAGUE]))</f>
        <v>7</v>
      </c>
      <c r="G2562">
        <f>16-INDEX(STANDINGS_RBI[],MATCH(Table1[[#This Row],[COMBINED]],STANDINGS_RBI[COMBINED],0),COLUMN(STANDINGS_RBI[PLACE IN LEAGUE]))</f>
        <v>7</v>
      </c>
      <c r="H2562">
        <f>16-INDEX(STANDINGS_SB[],MATCH(Table1[[#This Row],[COMBINED]],STANDINGS_SB[COMBINED],0),COLUMN(STANDINGS_SB[PLACE IN LEAGUE]))</f>
        <v>12</v>
      </c>
      <c r="I2562">
        <f>16-INDEX(STANDINGS_ERA[],MATCH(Table1[[#This Row],[COMBINED]],STANDINGS_ERA[COMBINED],0),COLUMN(STANDINGS_ERA[PLACE IN LEAGUE]))</f>
        <v>6</v>
      </c>
      <c r="J2562">
        <f>16-INDEX(STANDINGS_WHIP[],MATCH(Table1[[#This Row],[COMBINED]],STANDINGS_WHIP[COMBINED],0),COLUMN(STANDINGS_WHIP[PLACE IN LEAGUE]))</f>
        <v>7</v>
      </c>
      <c r="K2562">
        <f>16-INDEX(STANDINGS_W[],MATCH(Table1[[#This Row],[COMBINED]],STANDINGS_W[COMBINED],0),COLUMN(STANDINGS_W[PLACE IN LEAGUE]))</f>
        <v>4</v>
      </c>
      <c r="L2562">
        <f>16-INDEX(STANDINGS_K[],MATCH(Table1[[#This Row],[COMBINED]],STANDINGS_K[COMBINED],0),COLUMN(STANDINGS_K[PLACE IN LEAGUE]))</f>
        <v>10</v>
      </c>
      <c r="M2562">
        <f>16-INDEX(STANDINGS_SV[],MATCH(Table1[[#This Row],[COMBINED]],STANDINGS_SV[COMBINED],0),COLUMN(STANDINGS_SV[PLACE IN LEAGUE]))</f>
        <v>8</v>
      </c>
      <c r="N2562">
        <f>SUM(Table1[[#This Row],[BA]:[SV]])</f>
        <v>83</v>
      </c>
      <c r="O2562">
        <v>7</v>
      </c>
    </row>
    <row r="2563" spans="1:15" x14ac:dyDescent="0.25">
      <c r="A2563" t="s">
        <v>2480</v>
      </c>
      <c r="B2563" t="s">
        <v>2471</v>
      </c>
      <c r="C2563" t="str">
        <f>Table1[[#This Row],[League]]&amp;Table1[[#This Row],[Team]]</f>
        <v>$150 Draft Champions Mar 08 1:00 pm Lg.3861Molto Presto</v>
      </c>
      <c r="D2563">
        <f>16-INDEX(STANDINGS_BA[],MATCH(Table1[[#This Row],[COMBINED]],STANDINGS_BA[COMBINED],0),COLUMN(STANDINGS_BA[PLACE IN LEAGUE]))</f>
        <v>3</v>
      </c>
      <c r="E2563">
        <f>16-INDEX(STANDINGS_R[],MATCH(Table1[[#This Row],[COMBINED]],STANDINGS_R[COMBINED],0),COLUMN(STANDINGS_R[PLACE IN LEAGUE]))</f>
        <v>12</v>
      </c>
      <c r="F2563">
        <f>16-INDEX(STANDINGS_HR[],MATCH(Table1[[#This Row],[COMBINED]],STANDINGS_HR[COMBINED],0),COLUMN(STANDINGS_HR[PLACE IN LEAGUE]))</f>
        <v>15</v>
      </c>
      <c r="G2563">
        <f>16-INDEX(STANDINGS_RBI[],MATCH(Table1[[#This Row],[COMBINED]],STANDINGS_RBI[COMBINED],0),COLUMN(STANDINGS_RBI[PLACE IN LEAGUE]))</f>
        <v>15</v>
      </c>
      <c r="H2563">
        <f>16-INDEX(STANDINGS_SB[],MATCH(Table1[[#This Row],[COMBINED]],STANDINGS_SB[COMBINED],0),COLUMN(STANDINGS_SB[PLACE IN LEAGUE]))</f>
        <v>15</v>
      </c>
      <c r="I2563">
        <f>16-INDEX(STANDINGS_ERA[],MATCH(Table1[[#This Row],[COMBINED]],STANDINGS_ERA[COMBINED],0),COLUMN(STANDINGS_ERA[PLACE IN LEAGUE]))</f>
        <v>1</v>
      </c>
      <c r="J2563">
        <f>16-INDEX(STANDINGS_WHIP[],MATCH(Table1[[#This Row],[COMBINED]],STANDINGS_WHIP[COMBINED],0),COLUMN(STANDINGS_WHIP[PLACE IN LEAGUE]))</f>
        <v>2</v>
      </c>
      <c r="K2563">
        <f>16-INDEX(STANDINGS_W[],MATCH(Table1[[#This Row],[COMBINED]],STANDINGS_W[COMBINED],0),COLUMN(STANDINGS_W[PLACE IN LEAGUE]))</f>
        <v>9</v>
      </c>
      <c r="L2563">
        <f>16-INDEX(STANDINGS_K[],MATCH(Table1[[#This Row],[COMBINED]],STANDINGS_K[COMBINED],0),COLUMN(STANDINGS_K[PLACE IN LEAGUE]))</f>
        <v>6</v>
      </c>
      <c r="M2563">
        <f>16-INDEX(STANDINGS_SV[],MATCH(Table1[[#This Row],[COMBINED]],STANDINGS_SV[COMBINED],0),COLUMN(STANDINGS_SV[PLACE IN LEAGUE]))</f>
        <v>3</v>
      </c>
      <c r="N2563">
        <f>SUM(Table1[[#This Row],[BA]:[SV]])</f>
        <v>81</v>
      </c>
      <c r="O2563">
        <v>8</v>
      </c>
    </row>
    <row r="2564" spans="1:15" x14ac:dyDescent="0.25">
      <c r="A2564" t="s">
        <v>2477</v>
      </c>
      <c r="B2564" t="s">
        <v>2471</v>
      </c>
      <c r="C2564" t="str">
        <f>Table1[[#This Row],[League]]&amp;Table1[[#This Row],[Team]]</f>
        <v>$150 Draft Champions Mar 08 1:00 pm Lg.3861Chado Marte Knight</v>
      </c>
      <c r="D2564">
        <f>16-INDEX(STANDINGS_BA[],MATCH(Table1[[#This Row],[COMBINED]],STANDINGS_BA[COMBINED],0),COLUMN(STANDINGS_BA[PLACE IN LEAGUE]))</f>
        <v>7</v>
      </c>
      <c r="E2564">
        <f>16-INDEX(STANDINGS_R[],MATCH(Table1[[#This Row],[COMBINED]],STANDINGS_R[COMBINED],0),COLUMN(STANDINGS_R[PLACE IN LEAGUE]))</f>
        <v>11</v>
      </c>
      <c r="F2564">
        <f>16-INDEX(STANDINGS_HR[],MATCH(Table1[[#This Row],[COMBINED]],STANDINGS_HR[COMBINED],0),COLUMN(STANDINGS_HR[PLACE IN LEAGUE]))</f>
        <v>10</v>
      </c>
      <c r="G2564">
        <f>16-INDEX(STANDINGS_RBI[],MATCH(Table1[[#This Row],[COMBINED]],STANDINGS_RBI[COMBINED],0),COLUMN(STANDINGS_RBI[PLACE IN LEAGUE]))</f>
        <v>10</v>
      </c>
      <c r="H2564">
        <f>16-INDEX(STANDINGS_SB[],MATCH(Table1[[#This Row],[COMBINED]],STANDINGS_SB[COMBINED],0),COLUMN(STANDINGS_SB[PLACE IN LEAGUE]))</f>
        <v>8</v>
      </c>
      <c r="I2564">
        <f>16-INDEX(STANDINGS_ERA[],MATCH(Table1[[#This Row],[COMBINED]],STANDINGS_ERA[COMBINED],0),COLUMN(STANDINGS_ERA[PLACE IN LEAGUE]))</f>
        <v>10</v>
      </c>
      <c r="J2564">
        <f>16-INDEX(STANDINGS_WHIP[],MATCH(Table1[[#This Row],[COMBINED]],STANDINGS_WHIP[COMBINED],0),COLUMN(STANDINGS_WHIP[PLACE IN LEAGUE]))</f>
        <v>1</v>
      </c>
      <c r="K2564">
        <f>16-INDEX(STANDINGS_W[],MATCH(Table1[[#This Row],[COMBINED]],STANDINGS_W[COMBINED],0),COLUMN(STANDINGS_W[PLACE IN LEAGUE]))</f>
        <v>3</v>
      </c>
      <c r="L2564">
        <f>16-INDEX(STANDINGS_K[],MATCH(Table1[[#This Row],[COMBINED]],STANDINGS_K[COMBINED],0),COLUMN(STANDINGS_K[PLACE IN LEAGUE]))</f>
        <v>5</v>
      </c>
      <c r="M2564">
        <f>16-INDEX(STANDINGS_SV[],MATCH(Table1[[#This Row],[COMBINED]],STANDINGS_SV[COMBINED],0),COLUMN(STANDINGS_SV[PLACE IN LEAGUE]))</f>
        <v>7</v>
      </c>
      <c r="N2564">
        <f>SUM(Table1[[#This Row],[BA]:[SV]])</f>
        <v>72</v>
      </c>
      <c r="O2564">
        <v>9</v>
      </c>
    </row>
    <row r="2565" spans="1:15" x14ac:dyDescent="0.25">
      <c r="A2565" t="s">
        <v>2481</v>
      </c>
      <c r="B2565" t="s">
        <v>2471</v>
      </c>
      <c r="C2565" t="str">
        <f>Table1[[#This Row],[League]]&amp;Table1[[#This Row],[Team]]</f>
        <v>$150 Draft Champions Mar 08 1:00 pm Lg.3861Kylo Ren</v>
      </c>
      <c r="D2565">
        <f>16-INDEX(STANDINGS_BA[],MATCH(Table1[[#This Row],[COMBINED]],STANDINGS_BA[COMBINED],0),COLUMN(STANDINGS_BA[PLACE IN LEAGUE]))</f>
        <v>2</v>
      </c>
      <c r="E2565">
        <f>16-INDEX(STANDINGS_R[],MATCH(Table1[[#This Row],[COMBINED]],STANDINGS_R[COMBINED],0),COLUMN(STANDINGS_R[PLACE IN LEAGUE]))</f>
        <v>3</v>
      </c>
      <c r="F2565">
        <f>16-INDEX(STANDINGS_HR[],MATCH(Table1[[#This Row],[COMBINED]],STANDINGS_HR[COMBINED],0),COLUMN(STANDINGS_HR[PLACE IN LEAGUE]))</f>
        <v>1</v>
      </c>
      <c r="G2565">
        <f>16-INDEX(STANDINGS_RBI[],MATCH(Table1[[#This Row],[COMBINED]],STANDINGS_RBI[COMBINED],0),COLUMN(STANDINGS_RBI[PLACE IN LEAGUE]))</f>
        <v>2</v>
      </c>
      <c r="H2565">
        <f>16-INDEX(STANDINGS_SB[],MATCH(Table1[[#This Row],[COMBINED]],STANDINGS_SB[COMBINED],0),COLUMN(STANDINGS_SB[PLACE IN LEAGUE]))</f>
        <v>11</v>
      </c>
      <c r="I2565">
        <f>16-INDEX(STANDINGS_ERA[],MATCH(Table1[[#This Row],[COMBINED]],STANDINGS_ERA[COMBINED],0),COLUMN(STANDINGS_ERA[PLACE IN LEAGUE]))</f>
        <v>7</v>
      </c>
      <c r="J2565">
        <f>16-INDEX(STANDINGS_WHIP[],MATCH(Table1[[#This Row],[COMBINED]],STANDINGS_WHIP[COMBINED],0),COLUMN(STANDINGS_WHIP[PLACE IN LEAGUE]))</f>
        <v>11</v>
      </c>
      <c r="K2565">
        <f>16-INDEX(STANDINGS_W[],MATCH(Table1[[#This Row],[COMBINED]],STANDINGS_W[COMBINED],0),COLUMN(STANDINGS_W[PLACE IN LEAGUE]))</f>
        <v>7</v>
      </c>
      <c r="L2565">
        <f>16-INDEX(STANDINGS_K[],MATCH(Table1[[#This Row],[COMBINED]],STANDINGS_K[COMBINED],0),COLUMN(STANDINGS_K[PLACE IN LEAGUE]))</f>
        <v>12</v>
      </c>
      <c r="M2565">
        <f>16-INDEX(STANDINGS_SV[],MATCH(Table1[[#This Row],[COMBINED]],STANDINGS_SV[COMBINED],0),COLUMN(STANDINGS_SV[PLACE IN LEAGUE]))</f>
        <v>14</v>
      </c>
      <c r="N2565">
        <f>SUM(Table1[[#This Row],[BA]:[SV]])</f>
        <v>70</v>
      </c>
      <c r="O2565">
        <v>10</v>
      </c>
    </row>
    <row r="2566" spans="1:15" x14ac:dyDescent="0.25">
      <c r="A2566" t="s">
        <v>2478</v>
      </c>
      <c r="B2566" t="s">
        <v>2471</v>
      </c>
      <c r="C2566" t="str">
        <f>Table1[[#This Row],[League]]&amp;Table1[[#This Row],[Team]]</f>
        <v>$150 Draft Champions Mar 08 1:00 pm Lg.3861Let's go Royals</v>
      </c>
      <c r="D2566">
        <f>16-INDEX(STANDINGS_BA[],MATCH(Table1[[#This Row],[COMBINED]],STANDINGS_BA[COMBINED],0),COLUMN(STANDINGS_BA[PLACE IN LEAGUE]))</f>
        <v>5</v>
      </c>
      <c r="E2566">
        <f>16-INDEX(STANDINGS_R[],MATCH(Table1[[#This Row],[COMBINED]],STANDINGS_R[COMBINED],0),COLUMN(STANDINGS_R[PLACE IN LEAGUE]))</f>
        <v>9</v>
      </c>
      <c r="F2566">
        <f>16-INDEX(STANDINGS_HR[],MATCH(Table1[[#This Row],[COMBINED]],STANDINGS_HR[COMBINED],0),COLUMN(STANDINGS_HR[PLACE IN LEAGUE]))</f>
        <v>12</v>
      </c>
      <c r="G2566">
        <f>16-INDEX(STANDINGS_RBI[],MATCH(Table1[[#This Row],[COMBINED]],STANDINGS_RBI[COMBINED],0),COLUMN(STANDINGS_RBI[PLACE IN LEAGUE]))</f>
        <v>8</v>
      </c>
      <c r="H2566">
        <f>16-INDEX(STANDINGS_SB[],MATCH(Table1[[#This Row],[COMBINED]],STANDINGS_SB[COMBINED],0),COLUMN(STANDINGS_SB[PLACE IN LEAGUE]))</f>
        <v>14</v>
      </c>
      <c r="I2566">
        <f>16-INDEX(STANDINGS_ERA[],MATCH(Table1[[#This Row],[COMBINED]],STANDINGS_ERA[COMBINED],0),COLUMN(STANDINGS_ERA[PLACE IN LEAGUE]))</f>
        <v>2</v>
      </c>
      <c r="J2566">
        <f>16-INDEX(STANDINGS_WHIP[],MATCH(Table1[[#This Row],[COMBINED]],STANDINGS_WHIP[COMBINED],0),COLUMN(STANDINGS_WHIP[PLACE IN LEAGUE]))</f>
        <v>4</v>
      </c>
      <c r="K2566">
        <f>16-INDEX(STANDINGS_W[],MATCH(Table1[[#This Row],[COMBINED]],STANDINGS_W[COMBINED],0),COLUMN(STANDINGS_W[PLACE IN LEAGUE]))</f>
        <v>2</v>
      </c>
      <c r="L2566">
        <f>16-INDEX(STANDINGS_K[],MATCH(Table1[[#This Row],[COMBINED]],STANDINGS_K[COMBINED],0),COLUMN(STANDINGS_K[PLACE IN LEAGUE]))</f>
        <v>4</v>
      </c>
      <c r="M2566">
        <f>16-INDEX(STANDINGS_SV[],MATCH(Table1[[#This Row],[COMBINED]],STANDINGS_SV[COMBINED],0),COLUMN(STANDINGS_SV[PLACE IN LEAGUE]))</f>
        <v>6</v>
      </c>
      <c r="N2566">
        <f>SUM(Table1[[#This Row],[BA]:[SV]])</f>
        <v>66</v>
      </c>
      <c r="O2566">
        <v>11</v>
      </c>
    </row>
    <row r="2567" spans="1:15" x14ac:dyDescent="0.25">
      <c r="A2567" t="s">
        <v>2474</v>
      </c>
      <c r="B2567" t="s">
        <v>2471</v>
      </c>
      <c r="C2567" t="str">
        <f>Table1[[#This Row],[League]]&amp;Table1[[#This Row],[Team]]</f>
        <v>$150 Draft Champions Mar 08 1:00 pm Lg.3861Miyagi No Drive Good</v>
      </c>
      <c r="D2567">
        <f>16-INDEX(STANDINGS_BA[],MATCH(Table1[[#This Row],[COMBINED]],STANDINGS_BA[COMBINED],0),COLUMN(STANDINGS_BA[PLACE IN LEAGUE]))</f>
        <v>11</v>
      </c>
      <c r="E2567">
        <f>16-INDEX(STANDINGS_R[],MATCH(Table1[[#This Row],[COMBINED]],STANDINGS_R[COMBINED],0),COLUMN(STANDINGS_R[PLACE IN LEAGUE]))</f>
        <v>8</v>
      </c>
      <c r="F2567">
        <f>16-INDEX(STANDINGS_HR[],MATCH(Table1[[#This Row],[COMBINED]],STANDINGS_HR[COMBINED],0),COLUMN(STANDINGS_HR[PLACE IN LEAGUE]))</f>
        <v>2</v>
      </c>
      <c r="G2567">
        <f>16-INDEX(STANDINGS_RBI[],MATCH(Table1[[#This Row],[COMBINED]],STANDINGS_RBI[COMBINED],0),COLUMN(STANDINGS_RBI[PLACE IN LEAGUE]))</f>
        <v>1</v>
      </c>
      <c r="H2567">
        <f>16-INDEX(STANDINGS_SB[],MATCH(Table1[[#This Row],[COMBINED]],STANDINGS_SB[COMBINED],0),COLUMN(STANDINGS_SB[PLACE IN LEAGUE]))</f>
        <v>1</v>
      </c>
      <c r="I2567">
        <f>16-INDEX(STANDINGS_ERA[],MATCH(Table1[[#This Row],[COMBINED]],STANDINGS_ERA[COMBINED],0),COLUMN(STANDINGS_ERA[PLACE IN LEAGUE]))</f>
        <v>9</v>
      </c>
      <c r="J2567">
        <f>16-INDEX(STANDINGS_WHIP[],MATCH(Table1[[#This Row],[COMBINED]],STANDINGS_WHIP[COMBINED],0),COLUMN(STANDINGS_WHIP[PLACE IN LEAGUE]))</f>
        <v>5</v>
      </c>
      <c r="K2567">
        <f>16-INDEX(STANDINGS_W[],MATCH(Table1[[#This Row],[COMBINED]],STANDINGS_W[COMBINED],0),COLUMN(STANDINGS_W[PLACE IN LEAGUE]))</f>
        <v>11</v>
      </c>
      <c r="L2567">
        <f>16-INDEX(STANDINGS_K[],MATCH(Table1[[#This Row],[COMBINED]],STANDINGS_K[COMBINED],0),COLUMN(STANDINGS_K[PLACE IN LEAGUE]))</f>
        <v>11</v>
      </c>
      <c r="M2567">
        <f>16-INDEX(STANDINGS_SV[],MATCH(Table1[[#This Row],[COMBINED]],STANDINGS_SV[COMBINED],0),COLUMN(STANDINGS_SV[PLACE IN LEAGUE]))</f>
        <v>2</v>
      </c>
      <c r="N2567">
        <f>SUM(Table1[[#This Row],[BA]:[SV]])</f>
        <v>61</v>
      </c>
      <c r="O2567">
        <v>12</v>
      </c>
    </row>
    <row r="2568" spans="1:15" x14ac:dyDescent="0.25">
      <c r="A2568" t="s">
        <v>319</v>
      </c>
      <c r="B2568" t="s">
        <v>2471</v>
      </c>
      <c r="C2568" t="str">
        <f>Table1[[#This Row],[League]]&amp;Table1[[#This Row],[Team]]</f>
        <v>$150 Draft Champions Mar 08 1:00 pm Lg.3861Coast2Coast</v>
      </c>
      <c r="D2568">
        <f>16-INDEX(STANDINGS_BA[],MATCH(Table1[[#This Row],[COMBINED]],STANDINGS_BA[COMBINED],0),COLUMN(STANDINGS_BA[PLACE IN LEAGUE]))</f>
        <v>6</v>
      </c>
      <c r="E2568">
        <f>16-INDEX(STANDINGS_R[],MATCH(Table1[[#This Row],[COMBINED]],STANDINGS_R[COMBINED],0),COLUMN(STANDINGS_R[PLACE IN LEAGUE]))</f>
        <v>1</v>
      </c>
      <c r="F2568">
        <f>16-INDEX(STANDINGS_HR[],MATCH(Table1[[#This Row],[COMBINED]],STANDINGS_HR[COMBINED],0),COLUMN(STANDINGS_HR[PLACE IN LEAGUE]))</f>
        <v>3</v>
      </c>
      <c r="G2568">
        <f>16-INDEX(STANDINGS_RBI[],MATCH(Table1[[#This Row],[COMBINED]],STANDINGS_RBI[COMBINED],0),COLUMN(STANDINGS_RBI[PLACE IN LEAGUE]))</f>
        <v>4</v>
      </c>
      <c r="H2568">
        <f>16-INDEX(STANDINGS_SB[],MATCH(Table1[[#This Row],[COMBINED]],STANDINGS_SB[COMBINED],0),COLUMN(STANDINGS_SB[PLACE IN LEAGUE]))</f>
        <v>6</v>
      </c>
      <c r="I2568">
        <f>16-INDEX(STANDINGS_ERA[],MATCH(Table1[[#This Row],[COMBINED]],STANDINGS_ERA[COMBINED],0),COLUMN(STANDINGS_ERA[PLACE IN LEAGUE]))</f>
        <v>8</v>
      </c>
      <c r="J2568">
        <f>16-INDEX(STANDINGS_WHIP[],MATCH(Table1[[#This Row],[COMBINED]],STANDINGS_WHIP[COMBINED],0),COLUMN(STANDINGS_WHIP[PLACE IN LEAGUE]))</f>
        <v>8</v>
      </c>
      <c r="K2568">
        <f>16-INDEX(STANDINGS_W[],MATCH(Table1[[#This Row],[COMBINED]],STANDINGS_W[COMBINED],0),COLUMN(STANDINGS_W[PLACE IN LEAGUE]))</f>
        <v>10</v>
      </c>
      <c r="L2568">
        <f>16-INDEX(STANDINGS_K[],MATCH(Table1[[#This Row],[COMBINED]],STANDINGS_K[COMBINED],0),COLUMN(STANDINGS_K[PLACE IN LEAGUE]))</f>
        <v>9</v>
      </c>
      <c r="M2568">
        <f>16-INDEX(STANDINGS_SV[],MATCH(Table1[[#This Row],[COMBINED]],STANDINGS_SV[COMBINED],0),COLUMN(STANDINGS_SV[PLACE IN LEAGUE]))</f>
        <v>4</v>
      </c>
      <c r="N2568">
        <f>SUM(Table1[[#This Row],[BA]:[SV]])</f>
        <v>59</v>
      </c>
      <c r="O2568">
        <v>13</v>
      </c>
    </row>
    <row r="2569" spans="1:15" x14ac:dyDescent="0.25">
      <c r="A2569" t="s">
        <v>2479</v>
      </c>
      <c r="B2569" t="s">
        <v>2471</v>
      </c>
      <c r="C2569" t="str">
        <f>Table1[[#This Row],[League]]&amp;Table1[[#This Row],[Team]]</f>
        <v>$150 Draft Champions Mar 08 1:00 pm Lg.3861Bases Chuck</v>
      </c>
      <c r="D2569">
        <f>16-INDEX(STANDINGS_BA[],MATCH(Table1[[#This Row],[COMBINED]],STANDINGS_BA[COMBINED],0),COLUMN(STANDINGS_BA[PLACE IN LEAGUE]))</f>
        <v>4</v>
      </c>
      <c r="E2569">
        <f>16-INDEX(STANDINGS_R[],MATCH(Table1[[#This Row],[COMBINED]],STANDINGS_R[COMBINED],0),COLUMN(STANDINGS_R[PLACE IN LEAGUE]))</f>
        <v>4</v>
      </c>
      <c r="F2569">
        <f>16-INDEX(STANDINGS_HR[],MATCH(Table1[[#This Row],[COMBINED]],STANDINGS_HR[COMBINED],0),COLUMN(STANDINGS_HR[PLACE IN LEAGUE]))</f>
        <v>5</v>
      </c>
      <c r="G2569">
        <f>16-INDEX(STANDINGS_RBI[],MATCH(Table1[[#This Row],[COMBINED]],STANDINGS_RBI[COMBINED],0),COLUMN(STANDINGS_RBI[PLACE IN LEAGUE]))</f>
        <v>5</v>
      </c>
      <c r="H2569">
        <f>16-INDEX(STANDINGS_SB[],MATCH(Table1[[#This Row],[COMBINED]],STANDINGS_SB[COMBINED],0),COLUMN(STANDINGS_SB[PLACE IN LEAGUE]))</f>
        <v>3</v>
      </c>
      <c r="I2569">
        <f>16-INDEX(STANDINGS_ERA[],MATCH(Table1[[#This Row],[COMBINED]],STANDINGS_ERA[COMBINED],0),COLUMN(STANDINGS_ERA[PLACE IN LEAGUE]))</f>
        <v>4</v>
      </c>
      <c r="J2569">
        <f>16-INDEX(STANDINGS_WHIP[],MATCH(Table1[[#This Row],[COMBINED]],STANDINGS_WHIP[COMBINED],0),COLUMN(STANDINGS_WHIP[PLACE IN LEAGUE]))</f>
        <v>6</v>
      </c>
      <c r="K2569">
        <f>16-INDEX(STANDINGS_W[],MATCH(Table1[[#This Row],[COMBINED]],STANDINGS_W[COMBINED],0),COLUMN(STANDINGS_W[PLACE IN LEAGUE]))</f>
        <v>6</v>
      </c>
      <c r="L2569">
        <f>16-INDEX(STANDINGS_K[],MATCH(Table1[[#This Row],[COMBINED]],STANDINGS_K[COMBINED],0),COLUMN(STANDINGS_K[PLACE IN LEAGUE]))</f>
        <v>2</v>
      </c>
      <c r="M2569">
        <f>16-INDEX(STANDINGS_SV[],MATCH(Table1[[#This Row],[COMBINED]],STANDINGS_SV[COMBINED],0),COLUMN(STANDINGS_SV[PLACE IN LEAGUE]))</f>
        <v>5</v>
      </c>
      <c r="N2569">
        <f>SUM(Table1[[#This Row],[BA]:[SV]])</f>
        <v>44</v>
      </c>
      <c r="O2569">
        <v>14</v>
      </c>
    </row>
    <row r="2570" spans="1:15" x14ac:dyDescent="0.25">
      <c r="A2570" t="s">
        <v>2472</v>
      </c>
      <c r="B2570" t="s">
        <v>2471</v>
      </c>
      <c r="C2570" t="str">
        <f>Table1[[#This Row],[League]]&amp;Table1[[#This Row],[Team]]</f>
        <v>$150 Draft Champions Mar 08 1:00 pm Lg.3861Team dougherty</v>
      </c>
      <c r="D2570">
        <f>16-INDEX(STANDINGS_BA[],MATCH(Table1[[#This Row],[COMBINED]],STANDINGS_BA[COMBINED],0),COLUMN(STANDINGS_BA[PLACE IN LEAGUE]))</f>
        <v>14</v>
      </c>
      <c r="E2570">
        <f>16-INDEX(STANDINGS_R[],MATCH(Table1[[#This Row],[COMBINED]],STANDINGS_R[COMBINED],0),COLUMN(STANDINGS_R[PLACE IN LEAGUE]))</f>
        <v>2</v>
      </c>
      <c r="F2570">
        <f>16-INDEX(STANDINGS_HR[],MATCH(Table1[[#This Row],[COMBINED]],STANDINGS_HR[COMBINED],0),COLUMN(STANDINGS_HR[PLACE IN LEAGUE]))</f>
        <v>8</v>
      </c>
      <c r="G2570">
        <f>16-INDEX(STANDINGS_RBI[],MATCH(Table1[[#This Row],[COMBINED]],STANDINGS_RBI[COMBINED],0),COLUMN(STANDINGS_RBI[PLACE IN LEAGUE]))</f>
        <v>3</v>
      </c>
      <c r="H2570">
        <f>16-INDEX(STANDINGS_SB[],MATCH(Table1[[#This Row],[COMBINED]],STANDINGS_SB[COMBINED],0),COLUMN(STANDINGS_SB[PLACE IN LEAGUE]))</f>
        <v>7</v>
      </c>
      <c r="I2570">
        <f>16-INDEX(STANDINGS_ERA[],MATCH(Table1[[#This Row],[COMBINED]],STANDINGS_ERA[COMBINED],0),COLUMN(STANDINGS_ERA[PLACE IN LEAGUE]))</f>
        <v>3</v>
      </c>
      <c r="J2570">
        <f>16-INDEX(STANDINGS_WHIP[],MATCH(Table1[[#This Row],[COMBINED]],STANDINGS_WHIP[COMBINED],0),COLUMN(STANDINGS_WHIP[PLACE IN LEAGUE]))</f>
        <v>3</v>
      </c>
      <c r="K2570">
        <f>16-INDEX(STANDINGS_W[],MATCH(Table1[[#This Row],[COMBINED]],STANDINGS_W[COMBINED],0),COLUMN(STANDINGS_W[PLACE IN LEAGUE]))</f>
        <v>1</v>
      </c>
      <c r="L2570">
        <f>16-INDEX(STANDINGS_K[],MATCH(Table1[[#This Row],[COMBINED]],STANDINGS_K[COMBINED],0),COLUMN(STANDINGS_K[PLACE IN LEAGUE]))</f>
        <v>1</v>
      </c>
      <c r="M2570">
        <f>16-INDEX(STANDINGS_SV[],MATCH(Table1[[#This Row],[COMBINED]],STANDINGS_SV[COMBINED],0),COLUMN(STANDINGS_SV[PLACE IN LEAGUE]))</f>
        <v>1</v>
      </c>
      <c r="N2570">
        <f>SUM(Table1[[#This Row],[BA]:[SV]])</f>
        <v>43</v>
      </c>
      <c r="O2570">
        <v>15</v>
      </c>
    </row>
    <row r="2571" spans="1:15" x14ac:dyDescent="0.25">
      <c r="A2571" t="s">
        <v>2492</v>
      </c>
      <c r="B2571" t="s">
        <v>2484</v>
      </c>
      <c r="C2571" t="str">
        <f>Table1[[#This Row],[League]]&amp;Table1[[#This Row],[Team]]</f>
        <v>$150 Draft Champions Mar 09 1:00 pm Lg.3862Smidgeon of Pigeon</v>
      </c>
      <c r="D2571">
        <f>16-INDEX(STANDINGS_BA[],MATCH(Table1[[#This Row],[COMBINED]],STANDINGS_BA[COMBINED],0),COLUMN(STANDINGS_BA[PLACE IN LEAGUE]))</f>
        <v>6</v>
      </c>
      <c r="E2571">
        <f>16-INDEX(STANDINGS_R[],MATCH(Table1[[#This Row],[COMBINED]],STANDINGS_R[COMBINED],0),COLUMN(STANDINGS_R[PLACE IN LEAGUE]))</f>
        <v>12</v>
      </c>
      <c r="F2571">
        <f>16-INDEX(STANDINGS_HR[],MATCH(Table1[[#This Row],[COMBINED]],STANDINGS_HR[COMBINED],0),COLUMN(STANDINGS_HR[PLACE IN LEAGUE]))</f>
        <v>14</v>
      </c>
      <c r="G2571">
        <f>16-INDEX(STANDINGS_RBI[],MATCH(Table1[[#This Row],[COMBINED]],STANDINGS_RBI[COMBINED],0),COLUMN(STANDINGS_RBI[PLACE IN LEAGUE]))</f>
        <v>10</v>
      </c>
      <c r="H2571">
        <f>16-INDEX(STANDINGS_SB[],MATCH(Table1[[#This Row],[COMBINED]],STANDINGS_SB[COMBINED],0),COLUMN(STANDINGS_SB[PLACE IN LEAGUE]))</f>
        <v>9</v>
      </c>
      <c r="I2571">
        <f>16-INDEX(STANDINGS_ERA[],MATCH(Table1[[#This Row],[COMBINED]],STANDINGS_ERA[COMBINED],0),COLUMN(STANDINGS_ERA[PLACE IN LEAGUE]))</f>
        <v>13</v>
      </c>
      <c r="J2571">
        <f>16-INDEX(STANDINGS_WHIP[],MATCH(Table1[[#This Row],[COMBINED]],STANDINGS_WHIP[COMBINED],0),COLUMN(STANDINGS_WHIP[PLACE IN LEAGUE]))</f>
        <v>10</v>
      </c>
      <c r="K2571">
        <f>16-INDEX(STANDINGS_W[],MATCH(Table1[[#This Row],[COMBINED]],STANDINGS_W[COMBINED],0),COLUMN(STANDINGS_W[PLACE IN LEAGUE]))</f>
        <v>9</v>
      </c>
      <c r="L2571">
        <f>16-INDEX(STANDINGS_K[],MATCH(Table1[[#This Row],[COMBINED]],STANDINGS_K[COMBINED],0),COLUMN(STANDINGS_K[PLACE IN LEAGUE]))</f>
        <v>10</v>
      </c>
      <c r="M2571">
        <f>16-INDEX(STANDINGS_SV[],MATCH(Table1[[#This Row],[COMBINED]],STANDINGS_SV[COMBINED],0),COLUMN(STANDINGS_SV[PLACE IN LEAGUE]))</f>
        <v>13</v>
      </c>
      <c r="N2571">
        <f>SUM(Table1[[#This Row],[BA]:[SV]])</f>
        <v>106</v>
      </c>
      <c r="O2571">
        <v>1</v>
      </c>
    </row>
    <row r="2572" spans="1:15" x14ac:dyDescent="0.25">
      <c r="A2572" t="s">
        <v>2485</v>
      </c>
      <c r="B2572" t="s">
        <v>2484</v>
      </c>
      <c r="C2572" t="str">
        <f>Table1[[#This Row],[League]]&amp;Table1[[#This Row],[Team]]</f>
        <v>$150 Draft Champions Mar 09 1:00 pm Lg.3862Zak Attack</v>
      </c>
      <c r="D2572">
        <f>16-INDEX(STANDINGS_BA[],MATCH(Table1[[#This Row],[COMBINED]],STANDINGS_BA[COMBINED],0),COLUMN(STANDINGS_BA[PLACE IN LEAGUE]))</f>
        <v>14</v>
      </c>
      <c r="E2572">
        <f>16-INDEX(STANDINGS_R[],MATCH(Table1[[#This Row],[COMBINED]],STANDINGS_R[COMBINED],0),COLUMN(STANDINGS_R[PLACE IN LEAGUE]))</f>
        <v>4</v>
      </c>
      <c r="F2572">
        <f>16-INDEX(STANDINGS_HR[],MATCH(Table1[[#This Row],[COMBINED]],STANDINGS_HR[COMBINED],0),COLUMN(STANDINGS_HR[PLACE IN LEAGUE]))</f>
        <v>6</v>
      </c>
      <c r="G2572">
        <f>16-INDEX(STANDINGS_RBI[],MATCH(Table1[[#This Row],[COMBINED]],STANDINGS_RBI[COMBINED],0),COLUMN(STANDINGS_RBI[PLACE IN LEAGUE]))</f>
        <v>8</v>
      </c>
      <c r="H2572">
        <f>16-INDEX(STANDINGS_SB[],MATCH(Table1[[#This Row],[COMBINED]],STANDINGS_SB[COMBINED],0),COLUMN(STANDINGS_SB[PLACE IN LEAGUE]))</f>
        <v>10</v>
      </c>
      <c r="I2572">
        <f>16-INDEX(STANDINGS_ERA[],MATCH(Table1[[#This Row],[COMBINED]],STANDINGS_ERA[COMBINED],0),COLUMN(STANDINGS_ERA[PLACE IN LEAGUE]))</f>
        <v>15</v>
      </c>
      <c r="J2572">
        <f>16-INDEX(STANDINGS_WHIP[],MATCH(Table1[[#This Row],[COMBINED]],STANDINGS_WHIP[COMBINED],0),COLUMN(STANDINGS_WHIP[PLACE IN LEAGUE]))</f>
        <v>15</v>
      </c>
      <c r="K2572">
        <f>16-INDEX(STANDINGS_W[],MATCH(Table1[[#This Row],[COMBINED]],STANDINGS_W[COMBINED],0),COLUMN(STANDINGS_W[PLACE IN LEAGUE]))</f>
        <v>5</v>
      </c>
      <c r="L2572">
        <f>16-INDEX(STANDINGS_K[],MATCH(Table1[[#This Row],[COMBINED]],STANDINGS_K[COMBINED],0),COLUMN(STANDINGS_K[PLACE IN LEAGUE]))</f>
        <v>12</v>
      </c>
      <c r="M2572">
        <f>16-INDEX(STANDINGS_SV[],MATCH(Table1[[#This Row],[COMBINED]],STANDINGS_SV[COMBINED],0),COLUMN(STANDINGS_SV[PLACE IN LEAGUE]))</f>
        <v>14</v>
      </c>
      <c r="N2572">
        <f>SUM(Table1[[#This Row],[BA]:[SV]])</f>
        <v>103</v>
      </c>
      <c r="O2572">
        <v>2</v>
      </c>
    </row>
    <row r="2573" spans="1:15" x14ac:dyDescent="0.25">
      <c r="A2573" t="s">
        <v>2494</v>
      </c>
      <c r="B2573" t="s">
        <v>2484</v>
      </c>
      <c r="C2573" t="str">
        <f>Table1[[#This Row],[League]]&amp;Table1[[#This Row],[Team]]</f>
        <v>$150 Draft Champions Mar 09 1:00 pm Lg.3862You're Killing Me Smalls</v>
      </c>
      <c r="D2573">
        <f>16-INDEX(STANDINGS_BA[],MATCH(Table1[[#This Row],[COMBINED]],STANDINGS_BA[COMBINED],0),COLUMN(STANDINGS_BA[PLACE IN LEAGUE]))</f>
        <v>4</v>
      </c>
      <c r="E2573">
        <f>16-INDEX(STANDINGS_R[],MATCH(Table1[[#This Row],[COMBINED]],STANDINGS_R[COMBINED],0),COLUMN(STANDINGS_R[PLACE IN LEAGUE]))</f>
        <v>9</v>
      </c>
      <c r="F2573">
        <f>16-INDEX(STANDINGS_HR[],MATCH(Table1[[#This Row],[COMBINED]],STANDINGS_HR[COMBINED],0),COLUMN(STANDINGS_HR[PLACE IN LEAGUE]))</f>
        <v>4</v>
      </c>
      <c r="G2573">
        <f>16-INDEX(STANDINGS_RBI[],MATCH(Table1[[#This Row],[COMBINED]],STANDINGS_RBI[COMBINED],0),COLUMN(STANDINGS_RBI[PLACE IN LEAGUE]))</f>
        <v>2</v>
      </c>
      <c r="H2573">
        <f>16-INDEX(STANDINGS_SB[],MATCH(Table1[[#This Row],[COMBINED]],STANDINGS_SB[COMBINED],0),COLUMN(STANDINGS_SB[PLACE IN LEAGUE]))</f>
        <v>7</v>
      </c>
      <c r="I2573">
        <f>16-INDEX(STANDINGS_ERA[],MATCH(Table1[[#This Row],[COMBINED]],STANDINGS_ERA[COMBINED],0),COLUMN(STANDINGS_ERA[PLACE IN LEAGUE]))</f>
        <v>14</v>
      </c>
      <c r="J2573">
        <f>16-INDEX(STANDINGS_WHIP[],MATCH(Table1[[#This Row],[COMBINED]],STANDINGS_WHIP[COMBINED],0),COLUMN(STANDINGS_WHIP[PLACE IN LEAGUE]))</f>
        <v>14</v>
      </c>
      <c r="K2573">
        <f>16-INDEX(STANDINGS_W[],MATCH(Table1[[#This Row],[COMBINED]],STANDINGS_W[COMBINED],0),COLUMN(STANDINGS_W[PLACE IN LEAGUE]))</f>
        <v>14</v>
      </c>
      <c r="L2573">
        <f>16-INDEX(STANDINGS_K[],MATCH(Table1[[#This Row],[COMBINED]],STANDINGS_K[COMBINED],0),COLUMN(STANDINGS_K[PLACE IN LEAGUE]))</f>
        <v>14</v>
      </c>
      <c r="M2573">
        <f>16-INDEX(STANDINGS_SV[],MATCH(Table1[[#This Row],[COMBINED]],STANDINGS_SV[COMBINED],0),COLUMN(STANDINGS_SV[PLACE IN LEAGUE]))</f>
        <v>9</v>
      </c>
      <c r="N2573">
        <f>SUM(Table1[[#This Row],[BA]:[SV]])</f>
        <v>91</v>
      </c>
      <c r="O2573">
        <v>3</v>
      </c>
    </row>
    <row r="2574" spans="1:15" x14ac:dyDescent="0.25">
      <c r="A2574" t="s">
        <v>2488</v>
      </c>
      <c r="B2574" t="s">
        <v>2484</v>
      </c>
      <c r="C2574" t="str">
        <f>Table1[[#This Row],[League]]&amp;Table1[[#This Row],[Team]]</f>
        <v>$150 Draft Champions Mar 09 1:00 pm Lg.3862Team Mac</v>
      </c>
      <c r="D2574">
        <f>16-INDEX(STANDINGS_BA[],MATCH(Table1[[#This Row],[COMBINED]],STANDINGS_BA[COMBINED],0),COLUMN(STANDINGS_BA[PLACE IN LEAGUE]))</f>
        <v>11</v>
      </c>
      <c r="E2574">
        <f>16-INDEX(STANDINGS_R[],MATCH(Table1[[#This Row],[COMBINED]],STANDINGS_R[COMBINED],0),COLUMN(STANDINGS_R[PLACE IN LEAGUE]))</f>
        <v>11</v>
      </c>
      <c r="F2574">
        <f>16-INDEX(STANDINGS_HR[],MATCH(Table1[[#This Row],[COMBINED]],STANDINGS_HR[COMBINED],0),COLUMN(STANDINGS_HR[PLACE IN LEAGUE]))</f>
        <v>10</v>
      </c>
      <c r="G2574">
        <f>16-INDEX(STANDINGS_RBI[],MATCH(Table1[[#This Row],[COMBINED]],STANDINGS_RBI[COMBINED],0),COLUMN(STANDINGS_RBI[PLACE IN LEAGUE]))</f>
        <v>13</v>
      </c>
      <c r="H2574">
        <f>16-INDEX(STANDINGS_SB[],MATCH(Table1[[#This Row],[COMBINED]],STANDINGS_SB[COMBINED],0),COLUMN(STANDINGS_SB[PLACE IN LEAGUE]))</f>
        <v>4</v>
      </c>
      <c r="I2574">
        <f>16-INDEX(STANDINGS_ERA[],MATCH(Table1[[#This Row],[COMBINED]],STANDINGS_ERA[COMBINED],0),COLUMN(STANDINGS_ERA[PLACE IN LEAGUE]))</f>
        <v>6</v>
      </c>
      <c r="J2574">
        <f>16-INDEX(STANDINGS_WHIP[],MATCH(Table1[[#This Row],[COMBINED]],STANDINGS_WHIP[COMBINED],0),COLUMN(STANDINGS_WHIP[PLACE IN LEAGUE]))</f>
        <v>4</v>
      </c>
      <c r="K2574">
        <f>16-INDEX(STANDINGS_W[],MATCH(Table1[[#This Row],[COMBINED]],STANDINGS_W[COMBINED],0),COLUMN(STANDINGS_W[PLACE IN LEAGUE]))</f>
        <v>13</v>
      </c>
      <c r="L2574">
        <f>16-INDEX(STANDINGS_K[],MATCH(Table1[[#This Row],[COMBINED]],STANDINGS_K[COMBINED],0),COLUMN(STANDINGS_K[PLACE IN LEAGUE]))</f>
        <v>13</v>
      </c>
      <c r="M2574">
        <f>16-INDEX(STANDINGS_SV[],MATCH(Table1[[#This Row],[COMBINED]],STANDINGS_SV[COMBINED],0),COLUMN(STANDINGS_SV[PLACE IN LEAGUE]))</f>
        <v>4</v>
      </c>
      <c r="N2574">
        <f>SUM(Table1[[#This Row],[BA]:[SV]])</f>
        <v>89</v>
      </c>
      <c r="O2574">
        <v>4</v>
      </c>
    </row>
    <row r="2575" spans="1:15" x14ac:dyDescent="0.25">
      <c r="A2575" t="s">
        <v>2487</v>
      </c>
      <c r="B2575" t="s">
        <v>2484</v>
      </c>
      <c r="C2575" t="str">
        <f>Table1[[#This Row],[League]]&amp;Table1[[#This Row],[Team]]</f>
        <v>$150 Draft Champions Mar 09 1:00 pm Lg.3862The Snotters</v>
      </c>
      <c r="D2575">
        <f>16-INDEX(STANDINGS_BA[],MATCH(Table1[[#This Row],[COMBINED]],STANDINGS_BA[COMBINED],0),COLUMN(STANDINGS_BA[PLACE IN LEAGUE]))</f>
        <v>12</v>
      </c>
      <c r="E2575">
        <f>16-INDEX(STANDINGS_R[],MATCH(Table1[[#This Row],[COMBINED]],STANDINGS_R[COMBINED],0),COLUMN(STANDINGS_R[PLACE IN LEAGUE]))</f>
        <v>6</v>
      </c>
      <c r="F2575">
        <f>16-INDEX(STANDINGS_HR[],MATCH(Table1[[#This Row],[COMBINED]],STANDINGS_HR[COMBINED],0),COLUMN(STANDINGS_HR[PLACE IN LEAGUE]))</f>
        <v>8</v>
      </c>
      <c r="G2575">
        <f>16-INDEX(STANDINGS_RBI[],MATCH(Table1[[#This Row],[COMBINED]],STANDINGS_RBI[COMBINED],0),COLUMN(STANDINGS_RBI[PLACE IN LEAGUE]))</f>
        <v>12</v>
      </c>
      <c r="H2575">
        <f>16-INDEX(STANDINGS_SB[],MATCH(Table1[[#This Row],[COMBINED]],STANDINGS_SB[COMBINED],0),COLUMN(STANDINGS_SB[PLACE IN LEAGUE]))</f>
        <v>13</v>
      </c>
      <c r="I2575">
        <f>16-INDEX(STANDINGS_ERA[],MATCH(Table1[[#This Row],[COMBINED]],STANDINGS_ERA[COMBINED],0),COLUMN(STANDINGS_ERA[PLACE IN LEAGUE]))</f>
        <v>9</v>
      </c>
      <c r="J2575">
        <f>16-INDEX(STANDINGS_WHIP[],MATCH(Table1[[#This Row],[COMBINED]],STANDINGS_WHIP[COMBINED],0),COLUMN(STANDINGS_WHIP[PLACE IN LEAGUE]))</f>
        <v>8</v>
      </c>
      <c r="K2575">
        <f>16-INDEX(STANDINGS_W[],MATCH(Table1[[#This Row],[COMBINED]],STANDINGS_W[COMBINED],0),COLUMN(STANDINGS_W[PLACE IN LEAGUE]))</f>
        <v>4</v>
      </c>
      <c r="L2575">
        <f>16-INDEX(STANDINGS_K[],MATCH(Table1[[#This Row],[COMBINED]],STANDINGS_K[COMBINED],0),COLUMN(STANDINGS_K[PLACE IN LEAGUE]))</f>
        <v>5</v>
      </c>
      <c r="M2575">
        <f>16-INDEX(STANDINGS_SV[],MATCH(Table1[[#This Row],[COMBINED]],STANDINGS_SV[COMBINED],0),COLUMN(STANDINGS_SV[PLACE IN LEAGUE]))</f>
        <v>10</v>
      </c>
      <c r="N2575">
        <f>SUM(Table1[[#This Row],[BA]:[SV]])</f>
        <v>87</v>
      </c>
      <c r="O2575">
        <v>5</v>
      </c>
    </row>
    <row r="2576" spans="1:15" x14ac:dyDescent="0.25">
      <c r="A2576" t="s">
        <v>375</v>
      </c>
      <c r="B2576" t="s">
        <v>2484</v>
      </c>
      <c r="C2576" t="str">
        <f>Table1[[#This Row],[League]]&amp;Table1[[#This Row],[Team]]</f>
        <v>$150 Draft Champions Mar 09 1:00 pm Lg.3862Jobu's Rum</v>
      </c>
      <c r="D2576">
        <f>16-INDEX(STANDINGS_BA[],MATCH(Table1[[#This Row],[COMBINED]],STANDINGS_BA[COMBINED],0),COLUMN(STANDINGS_BA[PLACE IN LEAGUE]))</f>
        <v>7</v>
      </c>
      <c r="E2576">
        <f>16-INDEX(STANDINGS_R[],MATCH(Table1[[#This Row],[COMBINED]],STANDINGS_R[COMBINED],0),COLUMN(STANDINGS_R[PLACE IN LEAGUE]))</f>
        <v>7</v>
      </c>
      <c r="F2576">
        <f>16-INDEX(STANDINGS_HR[],MATCH(Table1[[#This Row],[COMBINED]],STANDINGS_HR[COMBINED],0),COLUMN(STANDINGS_HR[PLACE IN LEAGUE]))</f>
        <v>9</v>
      </c>
      <c r="G2576">
        <f>16-INDEX(STANDINGS_RBI[],MATCH(Table1[[#This Row],[COMBINED]],STANDINGS_RBI[COMBINED],0),COLUMN(STANDINGS_RBI[PLACE IN LEAGUE]))</f>
        <v>7</v>
      </c>
      <c r="H2576">
        <f>16-INDEX(STANDINGS_SB[],MATCH(Table1[[#This Row],[COMBINED]],STANDINGS_SB[COMBINED],0),COLUMN(STANDINGS_SB[PLACE IN LEAGUE]))</f>
        <v>5</v>
      </c>
      <c r="I2576">
        <f>16-INDEX(STANDINGS_ERA[],MATCH(Table1[[#This Row],[COMBINED]],STANDINGS_ERA[COMBINED],0),COLUMN(STANDINGS_ERA[PLACE IN LEAGUE]))</f>
        <v>11</v>
      </c>
      <c r="J2576">
        <f>16-INDEX(STANDINGS_WHIP[],MATCH(Table1[[#This Row],[COMBINED]],STANDINGS_WHIP[COMBINED],0),COLUMN(STANDINGS_WHIP[PLACE IN LEAGUE]))</f>
        <v>9</v>
      </c>
      <c r="K2576">
        <f>16-INDEX(STANDINGS_W[],MATCH(Table1[[#This Row],[COMBINED]],STANDINGS_W[COMBINED],0),COLUMN(STANDINGS_W[PLACE IN LEAGUE]))</f>
        <v>15</v>
      </c>
      <c r="L2576">
        <f>16-INDEX(STANDINGS_K[],MATCH(Table1[[#This Row],[COMBINED]],STANDINGS_K[COMBINED],0),COLUMN(STANDINGS_K[PLACE IN LEAGUE]))</f>
        <v>9</v>
      </c>
      <c r="M2576">
        <f>16-INDEX(STANDINGS_SV[],MATCH(Table1[[#This Row],[COMBINED]],STANDINGS_SV[COMBINED],0),COLUMN(STANDINGS_SV[PLACE IN LEAGUE]))</f>
        <v>6</v>
      </c>
      <c r="N2576">
        <f>SUM(Table1[[#This Row],[BA]:[SV]])</f>
        <v>85</v>
      </c>
      <c r="O2576">
        <v>6</v>
      </c>
    </row>
    <row r="2577" spans="1:15" x14ac:dyDescent="0.25">
      <c r="A2577" t="s">
        <v>2486</v>
      </c>
      <c r="B2577" t="s">
        <v>2484</v>
      </c>
      <c r="C2577" t="str">
        <f>Table1[[#This Row],[League]]&amp;Table1[[#This Row],[Team]]</f>
        <v>$150 Draft Champions Mar 09 1:00 pm Lg.3862HIT &amp; RUN</v>
      </c>
      <c r="D2577">
        <f>16-INDEX(STANDINGS_BA[],MATCH(Table1[[#This Row],[COMBINED]],STANDINGS_BA[COMBINED],0),COLUMN(STANDINGS_BA[PLACE IN LEAGUE]))</f>
        <v>13</v>
      </c>
      <c r="E2577">
        <f>16-INDEX(STANDINGS_R[],MATCH(Table1[[#This Row],[COMBINED]],STANDINGS_R[COMBINED],0),COLUMN(STANDINGS_R[PLACE IN LEAGUE]))</f>
        <v>3</v>
      </c>
      <c r="F2577">
        <f>16-INDEX(STANDINGS_HR[],MATCH(Table1[[#This Row],[COMBINED]],STANDINGS_HR[COMBINED],0),COLUMN(STANDINGS_HR[PLACE IN LEAGUE]))</f>
        <v>3</v>
      </c>
      <c r="G2577">
        <f>16-INDEX(STANDINGS_RBI[],MATCH(Table1[[#This Row],[COMBINED]],STANDINGS_RBI[COMBINED],0),COLUMN(STANDINGS_RBI[PLACE IN LEAGUE]))</f>
        <v>3</v>
      </c>
      <c r="H2577">
        <f>16-INDEX(STANDINGS_SB[],MATCH(Table1[[#This Row],[COMBINED]],STANDINGS_SB[COMBINED],0),COLUMN(STANDINGS_SB[PLACE IN LEAGUE]))</f>
        <v>12</v>
      </c>
      <c r="I2577">
        <f>16-INDEX(STANDINGS_ERA[],MATCH(Table1[[#This Row],[COMBINED]],STANDINGS_ERA[COMBINED],0),COLUMN(STANDINGS_ERA[PLACE IN LEAGUE]))</f>
        <v>12</v>
      </c>
      <c r="J2577">
        <f>16-INDEX(STANDINGS_WHIP[],MATCH(Table1[[#This Row],[COMBINED]],STANDINGS_WHIP[COMBINED],0),COLUMN(STANDINGS_WHIP[PLACE IN LEAGUE]))</f>
        <v>11</v>
      </c>
      <c r="K2577">
        <f>16-INDEX(STANDINGS_W[],MATCH(Table1[[#This Row],[COMBINED]],STANDINGS_W[COMBINED],0),COLUMN(STANDINGS_W[PLACE IN LEAGUE]))</f>
        <v>7</v>
      </c>
      <c r="L2577">
        <f>16-INDEX(STANDINGS_K[],MATCH(Table1[[#This Row],[COMBINED]],STANDINGS_K[COMBINED],0),COLUMN(STANDINGS_K[PLACE IN LEAGUE]))</f>
        <v>7</v>
      </c>
      <c r="M2577">
        <f>16-INDEX(STANDINGS_SV[],MATCH(Table1[[#This Row],[COMBINED]],STANDINGS_SV[COMBINED],0),COLUMN(STANDINGS_SV[PLACE IN LEAGUE]))</f>
        <v>11</v>
      </c>
      <c r="N2577">
        <f>SUM(Table1[[#This Row],[BA]:[SV]])</f>
        <v>82</v>
      </c>
      <c r="O2577">
        <v>7</v>
      </c>
    </row>
    <row r="2578" spans="1:15" x14ac:dyDescent="0.25">
      <c r="A2578" t="s">
        <v>2483</v>
      </c>
      <c r="B2578" t="s">
        <v>2484</v>
      </c>
      <c r="C2578" t="str">
        <f>Table1[[#This Row],[League]]&amp;Table1[[#This Row],[Team]]</f>
        <v>$150 Draft Champions Mar 09 1:00 pm Lg.3862Baby Darren and the Afterbirth</v>
      </c>
      <c r="D2578">
        <f>16-INDEX(STANDINGS_BA[],MATCH(Table1[[#This Row],[COMBINED]],STANDINGS_BA[COMBINED],0),COLUMN(STANDINGS_BA[PLACE IN LEAGUE]))</f>
        <v>15</v>
      </c>
      <c r="E2578">
        <f>16-INDEX(STANDINGS_R[],MATCH(Table1[[#This Row],[COMBINED]],STANDINGS_R[COMBINED],0),COLUMN(STANDINGS_R[PLACE IN LEAGUE]))</f>
        <v>8</v>
      </c>
      <c r="F2578">
        <f>16-INDEX(STANDINGS_HR[],MATCH(Table1[[#This Row],[COMBINED]],STANDINGS_HR[COMBINED],0),COLUMN(STANDINGS_HR[PLACE IN LEAGUE]))</f>
        <v>5</v>
      </c>
      <c r="G2578">
        <f>16-INDEX(STANDINGS_RBI[],MATCH(Table1[[#This Row],[COMBINED]],STANDINGS_RBI[COMBINED],0),COLUMN(STANDINGS_RBI[PLACE IN LEAGUE]))</f>
        <v>9</v>
      </c>
      <c r="H2578">
        <f>16-INDEX(STANDINGS_SB[],MATCH(Table1[[#This Row],[COMBINED]],STANDINGS_SB[COMBINED],0),COLUMN(STANDINGS_SB[PLACE IN LEAGUE]))</f>
        <v>8</v>
      </c>
      <c r="I2578">
        <f>16-INDEX(STANDINGS_ERA[],MATCH(Table1[[#This Row],[COMBINED]],STANDINGS_ERA[COMBINED],0),COLUMN(STANDINGS_ERA[PLACE IN LEAGUE]))</f>
        <v>4</v>
      </c>
      <c r="J2578">
        <f>16-INDEX(STANDINGS_WHIP[],MATCH(Table1[[#This Row],[COMBINED]],STANDINGS_WHIP[COMBINED],0),COLUMN(STANDINGS_WHIP[PLACE IN LEAGUE]))</f>
        <v>5</v>
      </c>
      <c r="K2578">
        <f>16-INDEX(STANDINGS_W[],MATCH(Table1[[#This Row],[COMBINED]],STANDINGS_W[COMBINED],0),COLUMN(STANDINGS_W[PLACE IN LEAGUE]))</f>
        <v>11</v>
      </c>
      <c r="L2578">
        <f>16-INDEX(STANDINGS_K[],MATCH(Table1[[#This Row],[COMBINED]],STANDINGS_K[COMBINED],0),COLUMN(STANDINGS_K[PLACE IN LEAGUE]))</f>
        <v>15</v>
      </c>
      <c r="M2578">
        <f>16-INDEX(STANDINGS_SV[],MATCH(Table1[[#This Row],[COMBINED]],STANDINGS_SV[COMBINED],0),COLUMN(STANDINGS_SV[PLACE IN LEAGUE]))</f>
        <v>1</v>
      </c>
      <c r="N2578">
        <f>SUM(Table1[[#This Row],[BA]:[SV]])</f>
        <v>81</v>
      </c>
      <c r="O2578">
        <v>8</v>
      </c>
    </row>
    <row r="2579" spans="1:15" x14ac:dyDescent="0.25">
      <c r="A2579" t="s">
        <v>2495</v>
      </c>
      <c r="B2579" t="s">
        <v>2484</v>
      </c>
      <c r="C2579" t="str">
        <f>Table1[[#This Row],[League]]&amp;Table1[[#This Row],[Team]]</f>
        <v>$150 Draft Champions Mar 09 1:00 pm Lg.3862K's Team</v>
      </c>
      <c r="D2579">
        <f>16-INDEX(STANDINGS_BA[],MATCH(Table1[[#This Row],[COMBINED]],STANDINGS_BA[COMBINED],0),COLUMN(STANDINGS_BA[PLACE IN LEAGUE]))</f>
        <v>3</v>
      </c>
      <c r="E2579">
        <f>16-INDEX(STANDINGS_R[],MATCH(Table1[[#This Row],[COMBINED]],STANDINGS_R[COMBINED],0),COLUMN(STANDINGS_R[PLACE IN LEAGUE]))</f>
        <v>10</v>
      </c>
      <c r="F2579">
        <f>16-INDEX(STANDINGS_HR[],MATCH(Table1[[#This Row],[COMBINED]],STANDINGS_HR[COMBINED],0),COLUMN(STANDINGS_HR[PLACE IN LEAGUE]))</f>
        <v>11</v>
      </c>
      <c r="G2579">
        <f>16-INDEX(STANDINGS_RBI[],MATCH(Table1[[#This Row],[COMBINED]],STANDINGS_RBI[COMBINED],0),COLUMN(STANDINGS_RBI[PLACE IN LEAGUE]))</f>
        <v>6</v>
      </c>
      <c r="H2579">
        <f>16-INDEX(STANDINGS_SB[],MATCH(Table1[[#This Row],[COMBINED]],STANDINGS_SB[COMBINED],0),COLUMN(STANDINGS_SB[PLACE IN LEAGUE]))</f>
        <v>1</v>
      </c>
      <c r="I2579">
        <f>16-INDEX(STANDINGS_ERA[],MATCH(Table1[[#This Row],[COMBINED]],STANDINGS_ERA[COMBINED],0),COLUMN(STANDINGS_ERA[PLACE IN LEAGUE]))</f>
        <v>8</v>
      </c>
      <c r="J2579">
        <f>16-INDEX(STANDINGS_WHIP[],MATCH(Table1[[#This Row],[COMBINED]],STANDINGS_WHIP[COMBINED],0),COLUMN(STANDINGS_WHIP[PLACE IN LEAGUE]))</f>
        <v>13</v>
      </c>
      <c r="K2579">
        <f>16-INDEX(STANDINGS_W[],MATCH(Table1[[#This Row],[COMBINED]],STANDINGS_W[COMBINED],0),COLUMN(STANDINGS_W[PLACE IN LEAGUE]))</f>
        <v>10</v>
      </c>
      <c r="L2579">
        <f>16-INDEX(STANDINGS_K[],MATCH(Table1[[#This Row],[COMBINED]],STANDINGS_K[COMBINED],0),COLUMN(STANDINGS_K[PLACE IN LEAGUE]))</f>
        <v>11</v>
      </c>
      <c r="M2579">
        <f>16-INDEX(STANDINGS_SV[],MATCH(Table1[[#This Row],[COMBINED]],STANDINGS_SV[COMBINED],0),COLUMN(STANDINGS_SV[PLACE IN LEAGUE]))</f>
        <v>8</v>
      </c>
      <c r="N2579">
        <f>SUM(Table1[[#This Row],[BA]:[SV]])</f>
        <v>81</v>
      </c>
      <c r="O2579">
        <v>9</v>
      </c>
    </row>
    <row r="2580" spans="1:15" x14ac:dyDescent="0.25">
      <c r="A2580" t="s">
        <v>2489</v>
      </c>
      <c r="B2580" t="s">
        <v>2484</v>
      </c>
      <c r="C2580" t="str">
        <f>Table1[[#This Row],[League]]&amp;Table1[[#This Row],[Team]]</f>
        <v>$150 Draft Champions Mar 09 1:00 pm Lg.3862Splitooners</v>
      </c>
      <c r="D2580">
        <f>16-INDEX(STANDINGS_BA[],MATCH(Table1[[#This Row],[COMBINED]],STANDINGS_BA[COMBINED],0),COLUMN(STANDINGS_BA[PLACE IN LEAGUE]))</f>
        <v>10</v>
      </c>
      <c r="E2580">
        <f>16-INDEX(STANDINGS_R[],MATCH(Table1[[#This Row],[COMBINED]],STANDINGS_R[COMBINED],0),COLUMN(STANDINGS_R[PLACE IN LEAGUE]))</f>
        <v>13</v>
      </c>
      <c r="F2580">
        <f>16-INDEX(STANDINGS_HR[],MATCH(Table1[[#This Row],[COMBINED]],STANDINGS_HR[COMBINED],0),COLUMN(STANDINGS_HR[PLACE IN LEAGUE]))</f>
        <v>13</v>
      </c>
      <c r="G2580">
        <f>16-INDEX(STANDINGS_RBI[],MATCH(Table1[[#This Row],[COMBINED]],STANDINGS_RBI[COMBINED],0),COLUMN(STANDINGS_RBI[PLACE IN LEAGUE]))</f>
        <v>14</v>
      </c>
      <c r="H2580">
        <f>16-INDEX(STANDINGS_SB[],MATCH(Table1[[#This Row],[COMBINED]],STANDINGS_SB[COMBINED],0),COLUMN(STANDINGS_SB[PLACE IN LEAGUE]))</f>
        <v>2</v>
      </c>
      <c r="I2580">
        <f>16-INDEX(STANDINGS_ERA[],MATCH(Table1[[#This Row],[COMBINED]],STANDINGS_ERA[COMBINED],0),COLUMN(STANDINGS_ERA[PLACE IN LEAGUE]))</f>
        <v>5</v>
      </c>
      <c r="J2580">
        <f>16-INDEX(STANDINGS_WHIP[],MATCH(Table1[[#This Row],[COMBINED]],STANDINGS_WHIP[COMBINED],0),COLUMN(STANDINGS_WHIP[PLACE IN LEAGUE]))</f>
        <v>7</v>
      </c>
      <c r="K2580">
        <f>16-INDEX(STANDINGS_W[],MATCH(Table1[[#This Row],[COMBINED]],STANDINGS_W[COMBINED],0),COLUMN(STANDINGS_W[PLACE IN LEAGUE]))</f>
        <v>6</v>
      </c>
      <c r="L2580">
        <f>16-INDEX(STANDINGS_K[],MATCH(Table1[[#This Row],[COMBINED]],STANDINGS_K[COMBINED],0),COLUMN(STANDINGS_K[PLACE IN LEAGUE]))</f>
        <v>6</v>
      </c>
      <c r="M2580">
        <f>16-INDEX(STANDINGS_SV[],MATCH(Table1[[#This Row],[COMBINED]],STANDINGS_SV[COMBINED],0),COLUMN(STANDINGS_SV[PLACE IN LEAGUE]))</f>
        <v>2</v>
      </c>
      <c r="N2580">
        <f>SUM(Table1[[#This Row],[BA]:[SV]])</f>
        <v>78</v>
      </c>
      <c r="O2580">
        <v>10</v>
      </c>
    </row>
    <row r="2581" spans="1:15" x14ac:dyDescent="0.25">
      <c r="A2581" t="s">
        <v>2490</v>
      </c>
      <c r="B2581" t="s">
        <v>2484</v>
      </c>
      <c r="C2581" t="str">
        <f>Table1[[#This Row],[League]]&amp;Table1[[#This Row],[Team]]</f>
        <v>$150 Draft Champions Mar 09 1:00 pm Lg.3862Thing 9</v>
      </c>
      <c r="D2581">
        <f>16-INDEX(STANDINGS_BA[],MATCH(Table1[[#This Row],[COMBINED]],STANDINGS_BA[COMBINED],0),COLUMN(STANDINGS_BA[PLACE IN LEAGUE]))</f>
        <v>9</v>
      </c>
      <c r="E2581">
        <f>16-INDEX(STANDINGS_R[],MATCH(Table1[[#This Row],[COMBINED]],STANDINGS_R[COMBINED],0),COLUMN(STANDINGS_R[PLACE IN LEAGUE]))</f>
        <v>15</v>
      </c>
      <c r="F2581">
        <f>16-INDEX(STANDINGS_HR[],MATCH(Table1[[#This Row],[COMBINED]],STANDINGS_HR[COMBINED],0),COLUMN(STANDINGS_HR[PLACE IN LEAGUE]))</f>
        <v>15</v>
      </c>
      <c r="G2581">
        <f>16-INDEX(STANDINGS_RBI[],MATCH(Table1[[#This Row],[COMBINED]],STANDINGS_RBI[COMBINED],0),COLUMN(STANDINGS_RBI[PLACE IN LEAGUE]))</f>
        <v>15</v>
      </c>
      <c r="H2581">
        <f>16-INDEX(STANDINGS_SB[],MATCH(Table1[[#This Row],[COMBINED]],STANDINGS_SB[COMBINED],0),COLUMN(STANDINGS_SB[PLACE IN LEAGUE]))</f>
        <v>3</v>
      </c>
      <c r="I2581">
        <f>16-INDEX(STANDINGS_ERA[],MATCH(Table1[[#This Row],[COMBINED]],STANDINGS_ERA[COMBINED],0),COLUMN(STANDINGS_ERA[PLACE IN LEAGUE]))</f>
        <v>1</v>
      </c>
      <c r="J2581">
        <f>16-INDEX(STANDINGS_WHIP[],MATCH(Table1[[#This Row],[COMBINED]],STANDINGS_WHIP[COMBINED],0),COLUMN(STANDINGS_WHIP[PLACE IN LEAGUE]))</f>
        <v>1</v>
      </c>
      <c r="K2581">
        <f>16-INDEX(STANDINGS_W[],MATCH(Table1[[#This Row],[COMBINED]],STANDINGS_W[COMBINED],0),COLUMN(STANDINGS_W[PLACE IN LEAGUE]))</f>
        <v>2</v>
      </c>
      <c r="L2581">
        <f>16-INDEX(STANDINGS_K[],MATCH(Table1[[#This Row],[COMBINED]],STANDINGS_K[COMBINED],0),COLUMN(STANDINGS_K[PLACE IN LEAGUE]))</f>
        <v>4</v>
      </c>
      <c r="M2581">
        <f>16-INDEX(STANDINGS_SV[],MATCH(Table1[[#This Row],[COMBINED]],STANDINGS_SV[COMBINED],0),COLUMN(STANDINGS_SV[PLACE IN LEAGUE]))</f>
        <v>12</v>
      </c>
      <c r="N2581">
        <f>SUM(Table1[[#This Row],[BA]:[SV]])</f>
        <v>77</v>
      </c>
      <c r="O2581">
        <v>11</v>
      </c>
    </row>
    <row r="2582" spans="1:15" x14ac:dyDescent="0.25">
      <c r="A2582" t="s">
        <v>2491</v>
      </c>
      <c r="B2582" t="s">
        <v>2484</v>
      </c>
      <c r="C2582" t="str">
        <f>Table1[[#This Row],[League]]&amp;Table1[[#This Row],[Team]]</f>
        <v>$150 Draft Champions Mar 09 1:00 pm Lg.3862The Ghost of Wade Boggs</v>
      </c>
      <c r="D2582">
        <f>16-INDEX(STANDINGS_BA[],MATCH(Table1[[#This Row],[COMBINED]],STANDINGS_BA[COMBINED],0),COLUMN(STANDINGS_BA[PLACE IN LEAGUE]))</f>
        <v>8</v>
      </c>
      <c r="E2582">
        <f>16-INDEX(STANDINGS_R[],MATCH(Table1[[#This Row],[COMBINED]],STANDINGS_R[COMBINED],0),COLUMN(STANDINGS_R[PLACE IN LEAGUE]))</f>
        <v>14</v>
      </c>
      <c r="F2582">
        <f>16-INDEX(STANDINGS_HR[],MATCH(Table1[[#This Row],[COMBINED]],STANDINGS_HR[COMBINED],0),COLUMN(STANDINGS_HR[PLACE IN LEAGUE]))</f>
        <v>12</v>
      </c>
      <c r="G2582">
        <f>16-INDEX(STANDINGS_RBI[],MATCH(Table1[[#This Row],[COMBINED]],STANDINGS_RBI[COMBINED],0),COLUMN(STANDINGS_RBI[PLACE IN LEAGUE]))</f>
        <v>11</v>
      </c>
      <c r="H2582">
        <f>16-INDEX(STANDINGS_SB[],MATCH(Table1[[#This Row],[COMBINED]],STANDINGS_SB[COMBINED],0),COLUMN(STANDINGS_SB[PLACE IN LEAGUE]))</f>
        <v>15</v>
      </c>
      <c r="I2582">
        <f>16-INDEX(STANDINGS_ERA[],MATCH(Table1[[#This Row],[COMBINED]],STANDINGS_ERA[COMBINED],0),COLUMN(STANDINGS_ERA[PLACE IN LEAGUE]))</f>
        <v>2</v>
      </c>
      <c r="J2582">
        <f>16-INDEX(STANDINGS_WHIP[],MATCH(Table1[[#This Row],[COMBINED]],STANDINGS_WHIP[COMBINED],0),COLUMN(STANDINGS_WHIP[PLACE IN LEAGUE]))</f>
        <v>2</v>
      </c>
      <c r="K2582">
        <f>16-INDEX(STANDINGS_W[],MATCH(Table1[[#This Row],[COMBINED]],STANDINGS_W[COMBINED],0),COLUMN(STANDINGS_W[PLACE IN LEAGUE]))</f>
        <v>1</v>
      </c>
      <c r="L2582">
        <f>16-INDEX(STANDINGS_K[],MATCH(Table1[[#This Row],[COMBINED]],STANDINGS_K[COMBINED],0),COLUMN(STANDINGS_K[PLACE IN LEAGUE]))</f>
        <v>1</v>
      </c>
      <c r="M2582">
        <f>16-INDEX(STANDINGS_SV[],MATCH(Table1[[#This Row],[COMBINED]],STANDINGS_SV[COMBINED],0),COLUMN(STANDINGS_SV[PLACE IN LEAGUE]))</f>
        <v>7</v>
      </c>
      <c r="N2582">
        <f>SUM(Table1[[#This Row],[BA]:[SV]])</f>
        <v>73</v>
      </c>
      <c r="O2582">
        <v>12</v>
      </c>
    </row>
    <row r="2583" spans="1:15" x14ac:dyDescent="0.25">
      <c r="A2583" t="s">
        <v>2493</v>
      </c>
      <c r="B2583" t="s">
        <v>2484</v>
      </c>
      <c r="C2583" t="str">
        <f>Table1[[#This Row],[League]]&amp;Table1[[#This Row],[Team]]</f>
        <v>$150 Draft Champions Mar 09 1:00 pm Lg.3862Warriors</v>
      </c>
      <c r="D2583">
        <f>16-INDEX(STANDINGS_BA[],MATCH(Table1[[#This Row],[COMBINED]],STANDINGS_BA[COMBINED],0),COLUMN(STANDINGS_BA[PLACE IN LEAGUE]))</f>
        <v>5</v>
      </c>
      <c r="E2583">
        <f>16-INDEX(STANDINGS_R[],MATCH(Table1[[#This Row],[COMBINED]],STANDINGS_R[COMBINED],0),COLUMN(STANDINGS_R[PLACE IN LEAGUE]))</f>
        <v>5</v>
      </c>
      <c r="F2583">
        <f>16-INDEX(STANDINGS_HR[],MATCH(Table1[[#This Row],[COMBINED]],STANDINGS_HR[COMBINED],0),COLUMN(STANDINGS_HR[PLACE IN LEAGUE]))</f>
        <v>7</v>
      </c>
      <c r="G2583">
        <f>16-INDEX(STANDINGS_RBI[],MATCH(Table1[[#This Row],[COMBINED]],STANDINGS_RBI[COMBINED],0),COLUMN(STANDINGS_RBI[PLACE IN LEAGUE]))</f>
        <v>5</v>
      </c>
      <c r="H2583">
        <f>16-INDEX(STANDINGS_SB[],MATCH(Table1[[#This Row],[COMBINED]],STANDINGS_SB[COMBINED],0),COLUMN(STANDINGS_SB[PLACE IN LEAGUE]))</f>
        <v>11</v>
      </c>
      <c r="I2583">
        <f>16-INDEX(STANDINGS_ERA[],MATCH(Table1[[#This Row],[COMBINED]],STANDINGS_ERA[COMBINED],0),COLUMN(STANDINGS_ERA[PLACE IN LEAGUE]))</f>
        <v>7</v>
      </c>
      <c r="J2583">
        <f>16-INDEX(STANDINGS_WHIP[],MATCH(Table1[[#This Row],[COMBINED]],STANDINGS_WHIP[COMBINED],0),COLUMN(STANDINGS_WHIP[PLACE IN LEAGUE]))</f>
        <v>6</v>
      </c>
      <c r="K2583">
        <f>16-INDEX(STANDINGS_W[],MATCH(Table1[[#This Row],[COMBINED]],STANDINGS_W[COMBINED],0),COLUMN(STANDINGS_W[PLACE IN LEAGUE]))</f>
        <v>8</v>
      </c>
      <c r="L2583">
        <f>16-INDEX(STANDINGS_K[],MATCH(Table1[[#This Row],[COMBINED]],STANDINGS_K[COMBINED],0),COLUMN(STANDINGS_K[PLACE IN LEAGUE]))</f>
        <v>2</v>
      </c>
      <c r="M2583">
        <f>16-INDEX(STANDINGS_SV[],MATCH(Table1[[#This Row],[COMBINED]],STANDINGS_SV[COMBINED],0),COLUMN(STANDINGS_SV[PLACE IN LEAGUE]))</f>
        <v>15</v>
      </c>
      <c r="N2583">
        <f>SUM(Table1[[#This Row],[BA]:[SV]])</f>
        <v>71</v>
      </c>
      <c r="O2583">
        <v>13</v>
      </c>
    </row>
    <row r="2584" spans="1:15" x14ac:dyDescent="0.25">
      <c r="A2584" t="s">
        <v>2497</v>
      </c>
      <c r="B2584" t="s">
        <v>2484</v>
      </c>
      <c r="C2584" t="str">
        <f>Table1[[#This Row],[League]]&amp;Table1[[#This Row],[Team]]</f>
        <v>$150 Draft Champions Mar 09 1:00 pm Lg.3862Kash Money</v>
      </c>
      <c r="D2584">
        <f>16-INDEX(STANDINGS_BA[],MATCH(Table1[[#This Row],[COMBINED]],STANDINGS_BA[COMBINED],0),COLUMN(STANDINGS_BA[PLACE IN LEAGUE]))</f>
        <v>1</v>
      </c>
      <c r="E2584">
        <f>16-INDEX(STANDINGS_R[],MATCH(Table1[[#This Row],[COMBINED]],STANDINGS_R[COMBINED],0),COLUMN(STANDINGS_R[PLACE IN LEAGUE]))</f>
        <v>2</v>
      </c>
      <c r="F2584">
        <f>16-INDEX(STANDINGS_HR[],MATCH(Table1[[#This Row],[COMBINED]],STANDINGS_HR[COMBINED],0),COLUMN(STANDINGS_HR[PLACE IN LEAGUE]))</f>
        <v>2</v>
      </c>
      <c r="G2584">
        <f>16-INDEX(STANDINGS_RBI[],MATCH(Table1[[#This Row],[COMBINED]],STANDINGS_RBI[COMBINED],0),COLUMN(STANDINGS_RBI[PLACE IN LEAGUE]))</f>
        <v>4</v>
      </c>
      <c r="H2584">
        <f>16-INDEX(STANDINGS_SB[],MATCH(Table1[[#This Row],[COMBINED]],STANDINGS_SB[COMBINED],0),COLUMN(STANDINGS_SB[PLACE IN LEAGUE]))</f>
        <v>6</v>
      </c>
      <c r="I2584">
        <f>16-INDEX(STANDINGS_ERA[],MATCH(Table1[[#This Row],[COMBINED]],STANDINGS_ERA[COMBINED],0),COLUMN(STANDINGS_ERA[PLACE IN LEAGUE]))</f>
        <v>10</v>
      </c>
      <c r="J2584">
        <f>16-INDEX(STANDINGS_WHIP[],MATCH(Table1[[#This Row],[COMBINED]],STANDINGS_WHIP[COMBINED],0),COLUMN(STANDINGS_WHIP[PLACE IN LEAGUE]))</f>
        <v>12</v>
      </c>
      <c r="K2584">
        <f>16-INDEX(STANDINGS_W[],MATCH(Table1[[#This Row],[COMBINED]],STANDINGS_W[COMBINED],0),COLUMN(STANDINGS_W[PLACE IN LEAGUE]))</f>
        <v>12</v>
      </c>
      <c r="L2584">
        <f>16-INDEX(STANDINGS_K[],MATCH(Table1[[#This Row],[COMBINED]],STANDINGS_K[COMBINED],0),COLUMN(STANDINGS_K[PLACE IN LEAGUE]))</f>
        <v>8</v>
      </c>
      <c r="M2584">
        <f>16-INDEX(STANDINGS_SV[],MATCH(Table1[[#This Row],[COMBINED]],STANDINGS_SV[COMBINED],0),COLUMN(STANDINGS_SV[PLACE IN LEAGUE]))</f>
        <v>3</v>
      </c>
      <c r="N2584">
        <f>SUM(Table1[[#This Row],[BA]:[SV]])</f>
        <v>60</v>
      </c>
      <c r="O2584">
        <v>14</v>
      </c>
    </row>
    <row r="2585" spans="1:15" x14ac:dyDescent="0.25">
      <c r="A2585" t="s">
        <v>2496</v>
      </c>
      <c r="B2585" t="s">
        <v>2484</v>
      </c>
      <c r="C2585" t="str">
        <f>Table1[[#This Row],[League]]&amp;Table1[[#This Row],[Team]]</f>
        <v>$150 Draft Champions Mar 09 1:00 pm Lg.38621stDraftChamp</v>
      </c>
      <c r="D2585">
        <f>16-INDEX(STANDINGS_BA[],MATCH(Table1[[#This Row],[COMBINED]],STANDINGS_BA[COMBINED],0),COLUMN(STANDINGS_BA[PLACE IN LEAGUE]))</f>
        <v>2</v>
      </c>
      <c r="E2585">
        <f>16-INDEX(STANDINGS_R[],MATCH(Table1[[#This Row],[COMBINED]],STANDINGS_R[COMBINED],0),COLUMN(STANDINGS_R[PLACE IN LEAGUE]))</f>
        <v>1</v>
      </c>
      <c r="F2585">
        <f>16-INDEX(STANDINGS_HR[],MATCH(Table1[[#This Row],[COMBINED]],STANDINGS_HR[COMBINED],0),COLUMN(STANDINGS_HR[PLACE IN LEAGUE]))</f>
        <v>1</v>
      </c>
      <c r="G2585">
        <f>16-INDEX(STANDINGS_RBI[],MATCH(Table1[[#This Row],[COMBINED]],STANDINGS_RBI[COMBINED],0),COLUMN(STANDINGS_RBI[PLACE IN LEAGUE]))</f>
        <v>1</v>
      </c>
      <c r="H2585">
        <f>16-INDEX(STANDINGS_SB[],MATCH(Table1[[#This Row],[COMBINED]],STANDINGS_SB[COMBINED],0),COLUMN(STANDINGS_SB[PLACE IN LEAGUE]))</f>
        <v>14</v>
      </c>
      <c r="I2585">
        <f>16-INDEX(STANDINGS_ERA[],MATCH(Table1[[#This Row],[COMBINED]],STANDINGS_ERA[COMBINED],0),COLUMN(STANDINGS_ERA[PLACE IN LEAGUE]))</f>
        <v>3</v>
      </c>
      <c r="J2585">
        <f>16-INDEX(STANDINGS_WHIP[],MATCH(Table1[[#This Row],[COMBINED]],STANDINGS_WHIP[COMBINED],0),COLUMN(STANDINGS_WHIP[PLACE IN LEAGUE]))</f>
        <v>3</v>
      </c>
      <c r="K2585">
        <f>16-INDEX(STANDINGS_W[],MATCH(Table1[[#This Row],[COMBINED]],STANDINGS_W[COMBINED],0),COLUMN(STANDINGS_W[PLACE IN LEAGUE]))</f>
        <v>3</v>
      </c>
      <c r="L2585">
        <f>16-INDEX(STANDINGS_K[],MATCH(Table1[[#This Row],[COMBINED]],STANDINGS_K[COMBINED],0),COLUMN(STANDINGS_K[PLACE IN LEAGUE]))</f>
        <v>3</v>
      </c>
      <c r="M2585">
        <f>16-INDEX(STANDINGS_SV[],MATCH(Table1[[#This Row],[COMBINED]],STANDINGS_SV[COMBINED],0),COLUMN(STANDINGS_SV[PLACE IN LEAGUE]))</f>
        <v>5</v>
      </c>
      <c r="N2585">
        <f>SUM(Table1[[#This Row],[BA]:[SV]])</f>
        <v>36</v>
      </c>
      <c r="O2585">
        <v>15</v>
      </c>
    </row>
    <row r="2586" spans="1:15" x14ac:dyDescent="0.25">
      <c r="A2586" t="s">
        <v>1654</v>
      </c>
      <c r="B2586" t="s">
        <v>2499</v>
      </c>
      <c r="C2586" t="str">
        <f>Table1[[#This Row],[League]]&amp;Table1[[#This Row],[Team]]</f>
        <v>$150 Draft Champions Mar 10 1:00 pm Lg.3867Cimmanom Toast</v>
      </c>
      <c r="D2586">
        <f>16-INDEX(STANDINGS_BA[],MATCH(Table1[[#This Row],[COMBINED]],STANDINGS_BA[COMBINED],0),COLUMN(STANDINGS_BA[PLACE IN LEAGUE]))</f>
        <v>12</v>
      </c>
      <c r="E2586">
        <f>16-INDEX(STANDINGS_R[],MATCH(Table1[[#This Row],[COMBINED]],STANDINGS_R[COMBINED],0),COLUMN(STANDINGS_R[PLACE IN LEAGUE]))</f>
        <v>10</v>
      </c>
      <c r="F2586">
        <f>16-INDEX(STANDINGS_HR[],MATCH(Table1[[#This Row],[COMBINED]],STANDINGS_HR[COMBINED],0),COLUMN(STANDINGS_HR[PLACE IN LEAGUE]))</f>
        <v>15</v>
      </c>
      <c r="G2586">
        <f>16-INDEX(STANDINGS_RBI[],MATCH(Table1[[#This Row],[COMBINED]],STANDINGS_RBI[COMBINED],0),COLUMN(STANDINGS_RBI[PLACE IN LEAGUE]))</f>
        <v>13</v>
      </c>
      <c r="H2586">
        <f>16-INDEX(STANDINGS_SB[],MATCH(Table1[[#This Row],[COMBINED]],STANDINGS_SB[COMBINED],0),COLUMN(STANDINGS_SB[PLACE IN LEAGUE]))</f>
        <v>11</v>
      </c>
      <c r="I2586">
        <f>16-INDEX(STANDINGS_ERA[],MATCH(Table1[[#This Row],[COMBINED]],STANDINGS_ERA[COMBINED],0),COLUMN(STANDINGS_ERA[PLACE IN LEAGUE]))</f>
        <v>13</v>
      </c>
      <c r="J2586">
        <f>16-INDEX(STANDINGS_WHIP[],MATCH(Table1[[#This Row],[COMBINED]],STANDINGS_WHIP[COMBINED],0),COLUMN(STANDINGS_WHIP[PLACE IN LEAGUE]))</f>
        <v>14</v>
      </c>
      <c r="K2586">
        <f>16-INDEX(STANDINGS_W[],MATCH(Table1[[#This Row],[COMBINED]],STANDINGS_W[COMBINED],0),COLUMN(STANDINGS_W[PLACE IN LEAGUE]))</f>
        <v>9</v>
      </c>
      <c r="L2586">
        <f>16-INDEX(STANDINGS_K[],MATCH(Table1[[#This Row],[COMBINED]],STANDINGS_K[COMBINED],0),COLUMN(STANDINGS_K[PLACE IN LEAGUE]))</f>
        <v>11</v>
      </c>
      <c r="M2586">
        <f>16-INDEX(STANDINGS_SV[],MATCH(Table1[[#This Row],[COMBINED]],STANDINGS_SV[COMBINED],0),COLUMN(STANDINGS_SV[PLACE IN LEAGUE]))</f>
        <v>12</v>
      </c>
      <c r="N2586">
        <f>SUM(Table1[[#This Row],[BA]:[SV]])</f>
        <v>120</v>
      </c>
      <c r="O2586">
        <v>1</v>
      </c>
    </row>
    <row r="2587" spans="1:15" x14ac:dyDescent="0.25">
      <c r="A2587" t="s">
        <v>2298</v>
      </c>
      <c r="B2587" t="s">
        <v>2499</v>
      </c>
      <c r="C2587" t="str">
        <f>Table1[[#This Row],[League]]&amp;Table1[[#This Row],[Team]]</f>
        <v>$150 Draft Champions Mar 10 1:00 pm Lg.3867Team Welsh</v>
      </c>
      <c r="D2587">
        <f>16-INDEX(STANDINGS_BA[],MATCH(Table1[[#This Row],[COMBINED]],STANDINGS_BA[COMBINED],0),COLUMN(STANDINGS_BA[PLACE IN LEAGUE]))</f>
        <v>5</v>
      </c>
      <c r="E2587">
        <f>16-INDEX(STANDINGS_R[],MATCH(Table1[[#This Row],[COMBINED]],STANDINGS_R[COMBINED],0),COLUMN(STANDINGS_R[PLACE IN LEAGUE]))</f>
        <v>4</v>
      </c>
      <c r="F2587">
        <f>16-INDEX(STANDINGS_HR[],MATCH(Table1[[#This Row],[COMBINED]],STANDINGS_HR[COMBINED],0),COLUMN(STANDINGS_HR[PLACE IN LEAGUE]))</f>
        <v>7</v>
      </c>
      <c r="G2587">
        <f>16-INDEX(STANDINGS_RBI[],MATCH(Table1[[#This Row],[COMBINED]],STANDINGS_RBI[COMBINED],0),COLUMN(STANDINGS_RBI[PLACE IN LEAGUE]))</f>
        <v>11</v>
      </c>
      <c r="H2587">
        <f>16-INDEX(STANDINGS_SB[],MATCH(Table1[[#This Row],[COMBINED]],STANDINGS_SB[COMBINED],0),COLUMN(STANDINGS_SB[PLACE IN LEAGUE]))</f>
        <v>5</v>
      </c>
      <c r="I2587">
        <f>16-INDEX(STANDINGS_ERA[],MATCH(Table1[[#This Row],[COMBINED]],STANDINGS_ERA[COMBINED],0),COLUMN(STANDINGS_ERA[PLACE IN LEAGUE]))</f>
        <v>15</v>
      </c>
      <c r="J2587">
        <f>16-INDEX(STANDINGS_WHIP[],MATCH(Table1[[#This Row],[COMBINED]],STANDINGS_WHIP[COMBINED],0),COLUMN(STANDINGS_WHIP[PLACE IN LEAGUE]))</f>
        <v>15</v>
      </c>
      <c r="K2587">
        <f>16-INDEX(STANDINGS_W[],MATCH(Table1[[#This Row],[COMBINED]],STANDINGS_W[COMBINED],0),COLUMN(STANDINGS_W[PLACE IN LEAGUE]))</f>
        <v>14</v>
      </c>
      <c r="L2587">
        <f>16-INDEX(STANDINGS_K[],MATCH(Table1[[#This Row],[COMBINED]],STANDINGS_K[COMBINED],0),COLUMN(STANDINGS_K[PLACE IN LEAGUE]))</f>
        <v>13</v>
      </c>
      <c r="M2587">
        <f>16-INDEX(STANDINGS_SV[],MATCH(Table1[[#This Row],[COMBINED]],STANDINGS_SV[COMBINED],0),COLUMN(STANDINGS_SV[PLACE IN LEAGUE]))</f>
        <v>14</v>
      </c>
      <c r="N2587">
        <f>SUM(Table1[[#This Row],[BA]:[SV]])</f>
        <v>103</v>
      </c>
      <c r="O2587">
        <v>2</v>
      </c>
    </row>
    <row r="2588" spans="1:15" x14ac:dyDescent="0.25">
      <c r="A2588" t="s">
        <v>165</v>
      </c>
      <c r="B2588" t="s">
        <v>2499</v>
      </c>
      <c r="C2588" t="str">
        <f>Table1[[#This Row],[League]]&amp;Table1[[#This Row],[Team]]</f>
        <v>$150 Draft Champions Mar 10 1:00 pm Lg.3867Duck Snorts</v>
      </c>
      <c r="D2588">
        <f>16-INDEX(STANDINGS_BA[],MATCH(Table1[[#This Row],[COMBINED]],STANDINGS_BA[COMBINED],0),COLUMN(STANDINGS_BA[PLACE IN LEAGUE]))</f>
        <v>10</v>
      </c>
      <c r="E2588">
        <f>16-INDEX(STANDINGS_R[],MATCH(Table1[[#This Row],[COMBINED]],STANDINGS_R[COMBINED],0),COLUMN(STANDINGS_R[PLACE IN LEAGUE]))</f>
        <v>9</v>
      </c>
      <c r="F2588">
        <f>16-INDEX(STANDINGS_HR[],MATCH(Table1[[#This Row],[COMBINED]],STANDINGS_HR[COMBINED],0),COLUMN(STANDINGS_HR[PLACE IN LEAGUE]))</f>
        <v>6</v>
      </c>
      <c r="G2588">
        <f>16-INDEX(STANDINGS_RBI[],MATCH(Table1[[#This Row],[COMBINED]],STANDINGS_RBI[COMBINED],0),COLUMN(STANDINGS_RBI[PLACE IN LEAGUE]))</f>
        <v>15</v>
      </c>
      <c r="H2588">
        <f>16-INDEX(STANDINGS_SB[],MATCH(Table1[[#This Row],[COMBINED]],STANDINGS_SB[COMBINED],0),COLUMN(STANDINGS_SB[PLACE IN LEAGUE]))</f>
        <v>10</v>
      </c>
      <c r="I2588">
        <f>16-INDEX(STANDINGS_ERA[],MATCH(Table1[[#This Row],[COMBINED]],STANDINGS_ERA[COMBINED],0),COLUMN(STANDINGS_ERA[PLACE IN LEAGUE]))</f>
        <v>11</v>
      </c>
      <c r="J2588">
        <f>16-INDEX(STANDINGS_WHIP[],MATCH(Table1[[#This Row],[COMBINED]],STANDINGS_WHIP[COMBINED],0),COLUMN(STANDINGS_WHIP[PLACE IN LEAGUE]))</f>
        <v>6</v>
      </c>
      <c r="K2588">
        <f>16-INDEX(STANDINGS_W[],MATCH(Table1[[#This Row],[COMBINED]],STANDINGS_W[COMBINED],0),COLUMN(STANDINGS_W[PLACE IN LEAGUE]))</f>
        <v>13</v>
      </c>
      <c r="L2588">
        <f>16-INDEX(STANDINGS_K[],MATCH(Table1[[#This Row],[COMBINED]],STANDINGS_K[COMBINED],0),COLUMN(STANDINGS_K[PLACE IN LEAGUE]))</f>
        <v>3</v>
      </c>
      <c r="M2588">
        <f>16-INDEX(STANDINGS_SV[],MATCH(Table1[[#This Row],[COMBINED]],STANDINGS_SV[COMBINED],0),COLUMN(STANDINGS_SV[PLACE IN LEAGUE]))</f>
        <v>13</v>
      </c>
      <c r="N2588">
        <f>SUM(Table1[[#This Row],[BA]:[SV]])</f>
        <v>96</v>
      </c>
      <c r="O2588">
        <v>3</v>
      </c>
    </row>
    <row r="2589" spans="1:15" x14ac:dyDescent="0.25">
      <c r="A2589" t="s">
        <v>2503</v>
      </c>
      <c r="B2589" t="s">
        <v>2499</v>
      </c>
      <c r="C2589" t="str">
        <f>Table1[[#This Row],[League]]&amp;Table1[[#This Row],[Team]]</f>
        <v>$150 Draft Champions Mar 10 1:00 pm Lg.3867Bale Bonds</v>
      </c>
      <c r="D2589">
        <f>16-INDEX(STANDINGS_BA[],MATCH(Table1[[#This Row],[COMBINED]],STANDINGS_BA[COMBINED],0),COLUMN(STANDINGS_BA[PLACE IN LEAGUE]))</f>
        <v>7</v>
      </c>
      <c r="E2589">
        <f>16-INDEX(STANDINGS_R[],MATCH(Table1[[#This Row],[COMBINED]],STANDINGS_R[COMBINED],0),COLUMN(STANDINGS_R[PLACE IN LEAGUE]))</f>
        <v>12</v>
      </c>
      <c r="F2589">
        <f>16-INDEX(STANDINGS_HR[],MATCH(Table1[[#This Row],[COMBINED]],STANDINGS_HR[COMBINED],0),COLUMN(STANDINGS_HR[PLACE IN LEAGUE]))</f>
        <v>8</v>
      </c>
      <c r="G2589">
        <f>16-INDEX(STANDINGS_RBI[],MATCH(Table1[[#This Row],[COMBINED]],STANDINGS_RBI[COMBINED],0),COLUMN(STANDINGS_RBI[PLACE IN LEAGUE]))</f>
        <v>9</v>
      </c>
      <c r="H2589">
        <f>16-INDEX(STANDINGS_SB[],MATCH(Table1[[#This Row],[COMBINED]],STANDINGS_SB[COMBINED],0),COLUMN(STANDINGS_SB[PLACE IN LEAGUE]))</f>
        <v>9</v>
      </c>
      <c r="I2589">
        <f>16-INDEX(STANDINGS_ERA[],MATCH(Table1[[#This Row],[COMBINED]],STANDINGS_ERA[COMBINED],0),COLUMN(STANDINGS_ERA[PLACE IN LEAGUE]))</f>
        <v>10</v>
      </c>
      <c r="J2589">
        <f>16-INDEX(STANDINGS_WHIP[],MATCH(Table1[[#This Row],[COMBINED]],STANDINGS_WHIP[COMBINED],0),COLUMN(STANDINGS_WHIP[PLACE IN LEAGUE]))</f>
        <v>12</v>
      </c>
      <c r="K2589">
        <f>16-INDEX(STANDINGS_W[],MATCH(Table1[[#This Row],[COMBINED]],STANDINGS_W[COMBINED],0),COLUMN(STANDINGS_W[PLACE IN LEAGUE]))</f>
        <v>6</v>
      </c>
      <c r="L2589">
        <f>16-INDEX(STANDINGS_K[],MATCH(Table1[[#This Row],[COMBINED]],STANDINGS_K[COMBINED],0),COLUMN(STANDINGS_K[PLACE IN LEAGUE]))</f>
        <v>9</v>
      </c>
      <c r="M2589">
        <f>16-INDEX(STANDINGS_SV[],MATCH(Table1[[#This Row],[COMBINED]],STANDINGS_SV[COMBINED],0),COLUMN(STANDINGS_SV[PLACE IN LEAGUE]))</f>
        <v>10</v>
      </c>
      <c r="N2589">
        <f>SUM(Table1[[#This Row],[BA]:[SV]])</f>
        <v>92</v>
      </c>
      <c r="O2589">
        <v>4</v>
      </c>
    </row>
    <row r="2590" spans="1:15" x14ac:dyDescent="0.25">
      <c r="A2590" t="s">
        <v>2502</v>
      </c>
      <c r="B2590" t="s">
        <v>2499</v>
      </c>
      <c r="C2590" t="str">
        <f>Table1[[#This Row],[League]]&amp;Table1[[#This Row],[Team]]</f>
        <v>$150 Draft Champions Mar 10 1:00 pm Lg.3867B's Knees</v>
      </c>
      <c r="D2590">
        <f>16-INDEX(STANDINGS_BA[],MATCH(Table1[[#This Row],[COMBINED]],STANDINGS_BA[COMBINED],0),COLUMN(STANDINGS_BA[PLACE IN LEAGUE]))</f>
        <v>8</v>
      </c>
      <c r="E2590">
        <f>16-INDEX(STANDINGS_R[],MATCH(Table1[[#This Row],[COMBINED]],STANDINGS_R[COMBINED],0),COLUMN(STANDINGS_R[PLACE IN LEAGUE]))</f>
        <v>7</v>
      </c>
      <c r="F2590">
        <f>16-INDEX(STANDINGS_HR[],MATCH(Table1[[#This Row],[COMBINED]],STANDINGS_HR[COMBINED],0),COLUMN(STANDINGS_HR[PLACE IN LEAGUE]))</f>
        <v>12</v>
      </c>
      <c r="G2590">
        <f>16-INDEX(STANDINGS_RBI[],MATCH(Table1[[#This Row],[COMBINED]],STANDINGS_RBI[COMBINED],0),COLUMN(STANDINGS_RBI[PLACE IN LEAGUE]))</f>
        <v>12</v>
      </c>
      <c r="H2590">
        <f>16-INDEX(STANDINGS_SB[],MATCH(Table1[[#This Row],[COMBINED]],STANDINGS_SB[COMBINED],0),COLUMN(STANDINGS_SB[PLACE IN LEAGUE]))</f>
        <v>2</v>
      </c>
      <c r="I2590">
        <f>16-INDEX(STANDINGS_ERA[],MATCH(Table1[[#This Row],[COMBINED]],STANDINGS_ERA[COMBINED],0),COLUMN(STANDINGS_ERA[PLACE IN LEAGUE]))</f>
        <v>8</v>
      </c>
      <c r="J2590">
        <f>16-INDEX(STANDINGS_WHIP[],MATCH(Table1[[#This Row],[COMBINED]],STANDINGS_WHIP[COMBINED],0),COLUMN(STANDINGS_WHIP[PLACE IN LEAGUE]))</f>
        <v>10</v>
      </c>
      <c r="K2590">
        <f>16-INDEX(STANDINGS_W[],MATCH(Table1[[#This Row],[COMBINED]],STANDINGS_W[COMBINED],0),COLUMN(STANDINGS_W[PLACE IN LEAGUE]))</f>
        <v>7</v>
      </c>
      <c r="L2590">
        <f>16-INDEX(STANDINGS_K[],MATCH(Table1[[#This Row],[COMBINED]],STANDINGS_K[COMBINED],0),COLUMN(STANDINGS_K[PLACE IN LEAGUE]))</f>
        <v>14</v>
      </c>
      <c r="M2590">
        <f>16-INDEX(STANDINGS_SV[],MATCH(Table1[[#This Row],[COMBINED]],STANDINGS_SV[COMBINED],0),COLUMN(STANDINGS_SV[PLACE IN LEAGUE]))</f>
        <v>11</v>
      </c>
      <c r="N2590">
        <f>SUM(Table1[[#This Row],[BA]:[SV]])</f>
        <v>91</v>
      </c>
      <c r="O2590">
        <v>5</v>
      </c>
    </row>
    <row r="2591" spans="1:15" x14ac:dyDescent="0.25">
      <c r="A2591" t="s">
        <v>1789</v>
      </c>
      <c r="B2591" t="s">
        <v>2499</v>
      </c>
      <c r="C2591" t="str">
        <f>Table1[[#This Row],[League]]&amp;Table1[[#This Row],[Team]]</f>
        <v>$150 Draft Champions Mar 10 1:00 pm Lg.3867Team Ghio</v>
      </c>
      <c r="D2591">
        <f>16-INDEX(STANDINGS_BA[],MATCH(Table1[[#This Row],[COMBINED]],STANDINGS_BA[COMBINED],0),COLUMN(STANDINGS_BA[PLACE IN LEAGUE]))</f>
        <v>6</v>
      </c>
      <c r="E2591">
        <f>16-INDEX(STANDINGS_R[],MATCH(Table1[[#This Row],[COMBINED]],STANDINGS_R[COMBINED],0),COLUMN(STANDINGS_R[PLACE IN LEAGUE]))</f>
        <v>15</v>
      </c>
      <c r="F2591">
        <f>16-INDEX(STANDINGS_HR[],MATCH(Table1[[#This Row],[COMBINED]],STANDINGS_HR[COMBINED],0),COLUMN(STANDINGS_HR[PLACE IN LEAGUE]))</f>
        <v>14</v>
      </c>
      <c r="G2591">
        <f>16-INDEX(STANDINGS_RBI[],MATCH(Table1[[#This Row],[COMBINED]],STANDINGS_RBI[COMBINED],0),COLUMN(STANDINGS_RBI[PLACE IN LEAGUE]))</f>
        <v>14</v>
      </c>
      <c r="H2591">
        <f>16-INDEX(STANDINGS_SB[],MATCH(Table1[[#This Row],[COMBINED]],STANDINGS_SB[COMBINED],0),COLUMN(STANDINGS_SB[PLACE IN LEAGUE]))</f>
        <v>7</v>
      </c>
      <c r="I2591">
        <f>16-INDEX(STANDINGS_ERA[],MATCH(Table1[[#This Row],[COMBINED]],STANDINGS_ERA[COMBINED],0),COLUMN(STANDINGS_ERA[PLACE IN LEAGUE]))</f>
        <v>3</v>
      </c>
      <c r="J2591">
        <f>16-INDEX(STANDINGS_WHIP[],MATCH(Table1[[#This Row],[COMBINED]],STANDINGS_WHIP[COMBINED],0),COLUMN(STANDINGS_WHIP[PLACE IN LEAGUE]))</f>
        <v>5</v>
      </c>
      <c r="K2591">
        <f>16-INDEX(STANDINGS_W[],MATCH(Table1[[#This Row],[COMBINED]],STANDINGS_W[COMBINED],0),COLUMN(STANDINGS_W[PLACE IN LEAGUE]))</f>
        <v>10</v>
      </c>
      <c r="L2591">
        <f>16-INDEX(STANDINGS_K[],MATCH(Table1[[#This Row],[COMBINED]],STANDINGS_K[COMBINED],0),COLUMN(STANDINGS_K[PLACE IN LEAGUE]))</f>
        <v>10</v>
      </c>
      <c r="M2591">
        <f>16-INDEX(STANDINGS_SV[],MATCH(Table1[[#This Row],[COMBINED]],STANDINGS_SV[COMBINED],0),COLUMN(STANDINGS_SV[PLACE IN LEAGUE]))</f>
        <v>3</v>
      </c>
      <c r="N2591">
        <f>SUM(Table1[[#This Row],[BA]:[SV]])</f>
        <v>87</v>
      </c>
      <c r="O2591">
        <v>6</v>
      </c>
    </row>
    <row r="2592" spans="1:15" x14ac:dyDescent="0.25">
      <c r="A2592" t="s">
        <v>2498</v>
      </c>
      <c r="B2592" t="s">
        <v>2499</v>
      </c>
      <c r="C2592" t="str">
        <f>Table1[[#This Row],[League]]&amp;Table1[[#This Row],[Team]]</f>
        <v>$150 Draft Champions Mar 10 1:00 pm Lg.3867DetectiveKimball</v>
      </c>
      <c r="D2592">
        <f>16-INDEX(STANDINGS_BA[],MATCH(Table1[[#This Row],[COMBINED]],STANDINGS_BA[COMBINED],0),COLUMN(STANDINGS_BA[PLACE IN LEAGUE]))</f>
        <v>15</v>
      </c>
      <c r="E2592">
        <f>16-INDEX(STANDINGS_R[],MATCH(Table1[[#This Row],[COMBINED]],STANDINGS_R[COMBINED],0),COLUMN(STANDINGS_R[PLACE IN LEAGUE]))</f>
        <v>13</v>
      </c>
      <c r="F2592">
        <f>16-INDEX(STANDINGS_HR[],MATCH(Table1[[#This Row],[COMBINED]],STANDINGS_HR[COMBINED],0),COLUMN(STANDINGS_HR[PLACE IN LEAGUE]))</f>
        <v>9</v>
      </c>
      <c r="G2592">
        <f>16-INDEX(STANDINGS_RBI[],MATCH(Table1[[#This Row],[COMBINED]],STANDINGS_RBI[COMBINED],0),COLUMN(STANDINGS_RBI[PLACE IN LEAGUE]))</f>
        <v>8</v>
      </c>
      <c r="H2592">
        <f>16-INDEX(STANDINGS_SB[],MATCH(Table1[[#This Row],[COMBINED]],STANDINGS_SB[COMBINED],0),COLUMN(STANDINGS_SB[PLACE IN LEAGUE]))</f>
        <v>15</v>
      </c>
      <c r="I2592">
        <f>16-INDEX(STANDINGS_ERA[],MATCH(Table1[[#This Row],[COMBINED]],STANDINGS_ERA[COMBINED],0),COLUMN(STANDINGS_ERA[PLACE IN LEAGUE]))</f>
        <v>6</v>
      </c>
      <c r="J2592">
        <f>16-INDEX(STANDINGS_WHIP[],MATCH(Table1[[#This Row],[COMBINED]],STANDINGS_WHIP[COMBINED],0),COLUMN(STANDINGS_WHIP[PLACE IN LEAGUE]))</f>
        <v>7</v>
      </c>
      <c r="K2592">
        <f>16-INDEX(STANDINGS_W[],MATCH(Table1[[#This Row],[COMBINED]],STANDINGS_W[COMBINED],0),COLUMN(STANDINGS_W[PLACE IN LEAGUE]))</f>
        <v>4</v>
      </c>
      <c r="L2592">
        <f>16-INDEX(STANDINGS_K[],MATCH(Table1[[#This Row],[COMBINED]],STANDINGS_K[COMBINED],0),COLUMN(STANDINGS_K[PLACE IN LEAGUE]))</f>
        <v>7</v>
      </c>
      <c r="M2592">
        <f>16-INDEX(STANDINGS_SV[],MATCH(Table1[[#This Row],[COMBINED]],STANDINGS_SV[COMBINED],0),COLUMN(STANDINGS_SV[PLACE IN LEAGUE]))</f>
        <v>2</v>
      </c>
      <c r="N2592">
        <f>SUM(Table1[[#This Row],[BA]:[SV]])</f>
        <v>86</v>
      </c>
      <c r="O2592">
        <v>7</v>
      </c>
    </row>
    <row r="2593" spans="1:15" x14ac:dyDescent="0.25">
      <c r="A2593" t="s">
        <v>18</v>
      </c>
      <c r="B2593" t="s">
        <v>2499</v>
      </c>
      <c r="C2593" t="str">
        <f>Table1[[#This Row],[League]]&amp;Table1[[#This Row],[Team]]</f>
        <v>$150 Draft Champions Mar 10 1:00 pm Lg.3867Home Run Derbies</v>
      </c>
      <c r="D2593">
        <f>16-INDEX(STANDINGS_BA[],MATCH(Table1[[#This Row],[COMBINED]],STANDINGS_BA[COMBINED],0),COLUMN(STANDINGS_BA[PLACE IN LEAGUE]))</f>
        <v>4</v>
      </c>
      <c r="E2593">
        <f>16-INDEX(STANDINGS_R[],MATCH(Table1[[#This Row],[COMBINED]],STANDINGS_R[COMBINED],0),COLUMN(STANDINGS_R[PLACE IN LEAGUE]))</f>
        <v>8</v>
      </c>
      <c r="F2593">
        <f>16-INDEX(STANDINGS_HR[],MATCH(Table1[[#This Row],[COMBINED]],STANDINGS_HR[COMBINED],0),COLUMN(STANDINGS_HR[PLACE IN LEAGUE]))</f>
        <v>13</v>
      </c>
      <c r="G2593">
        <f>16-INDEX(STANDINGS_RBI[],MATCH(Table1[[#This Row],[COMBINED]],STANDINGS_RBI[COMBINED],0),COLUMN(STANDINGS_RBI[PLACE IN LEAGUE]))</f>
        <v>5</v>
      </c>
      <c r="H2593">
        <f>16-INDEX(STANDINGS_SB[],MATCH(Table1[[#This Row],[COMBINED]],STANDINGS_SB[COMBINED],0),COLUMN(STANDINGS_SB[PLACE IN LEAGUE]))</f>
        <v>12</v>
      </c>
      <c r="I2593">
        <f>16-INDEX(STANDINGS_ERA[],MATCH(Table1[[#This Row],[COMBINED]],STANDINGS_ERA[COMBINED],0),COLUMN(STANDINGS_ERA[PLACE IN LEAGUE]))</f>
        <v>4</v>
      </c>
      <c r="J2593">
        <f>16-INDEX(STANDINGS_WHIP[],MATCH(Table1[[#This Row],[COMBINED]],STANDINGS_WHIP[COMBINED],0),COLUMN(STANDINGS_WHIP[PLACE IN LEAGUE]))</f>
        <v>4</v>
      </c>
      <c r="K2593">
        <f>16-INDEX(STANDINGS_W[],MATCH(Table1[[#This Row],[COMBINED]],STANDINGS_W[COMBINED],0),COLUMN(STANDINGS_W[PLACE IN LEAGUE]))</f>
        <v>11</v>
      </c>
      <c r="L2593">
        <f>16-INDEX(STANDINGS_K[],MATCH(Table1[[#This Row],[COMBINED]],STANDINGS_K[COMBINED],0),COLUMN(STANDINGS_K[PLACE IN LEAGUE]))</f>
        <v>15</v>
      </c>
      <c r="M2593">
        <f>16-INDEX(STANDINGS_SV[],MATCH(Table1[[#This Row],[COMBINED]],STANDINGS_SV[COMBINED],0),COLUMN(STANDINGS_SV[PLACE IN LEAGUE]))</f>
        <v>8</v>
      </c>
      <c r="N2593">
        <f>SUM(Table1[[#This Row],[BA]:[SV]])</f>
        <v>84</v>
      </c>
      <c r="O2593">
        <v>8</v>
      </c>
    </row>
    <row r="2594" spans="1:15" x14ac:dyDescent="0.25">
      <c r="A2594" t="s">
        <v>34</v>
      </c>
      <c r="B2594" t="s">
        <v>2499</v>
      </c>
      <c r="C2594" t="str">
        <f>Table1[[#This Row],[League]]&amp;Table1[[#This Row],[Team]]</f>
        <v>$150 Draft Champions Mar 10 1:00 pm Lg.3867Lost Cause</v>
      </c>
      <c r="D2594">
        <f>16-INDEX(STANDINGS_BA[],MATCH(Table1[[#This Row],[COMBINED]],STANDINGS_BA[COMBINED],0),COLUMN(STANDINGS_BA[PLACE IN LEAGUE]))</f>
        <v>1</v>
      </c>
      <c r="E2594">
        <f>16-INDEX(STANDINGS_R[],MATCH(Table1[[#This Row],[COMBINED]],STANDINGS_R[COMBINED],0),COLUMN(STANDINGS_R[PLACE IN LEAGUE]))</f>
        <v>11</v>
      </c>
      <c r="F2594">
        <f>16-INDEX(STANDINGS_HR[],MATCH(Table1[[#This Row],[COMBINED]],STANDINGS_HR[COMBINED],0),COLUMN(STANDINGS_HR[PLACE IN LEAGUE]))</f>
        <v>11</v>
      </c>
      <c r="G2594">
        <f>16-INDEX(STANDINGS_RBI[],MATCH(Table1[[#This Row],[COMBINED]],STANDINGS_RBI[COMBINED],0),COLUMN(STANDINGS_RBI[PLACE IN LEAGUE]))</f>
        <v>6</v>
      </c>
      <c r="H2594">
        <f>16-INDEX(STANDINGS_SB[],MATCH(Table1[[#This Row],[COMBINED]],STANDINGS_SB[COMBINED],0),COLUMN(STANDINGS_SB[PLACE IN LEAGUE]))</f>
        <v>13</v>
      </c>
      <c r="I2594">
        <f>16-INDEX(STANDINGS_ERA[],MATCH(Table1[[#This Row],[COMBINED]],STANDINGS_ERA[COMBINED],0),COLUMN(STANDINGS_ERA[PLACE IN LEAGUE]))</f>
        <v>12</v>
      </c>
      <c r="J2594">
        <f>16-INDEX(STANDINGS_WHIP[],MATCH(Table1[[#This Row],[COMBINED]],STANDINGS_WHIP[COMBINED],0),COLUMN(STANDINGS_WHIP[PLACE IN LEAGUE]))</f>
        <v>8</v>
      </c>
      <c r="K2594">
        <f>16-INDEX(STANDINGS_W[],MATCH(Table1[[#This Row],[COMBINED]],STANDINGS_W[COMBINED],0),COLUMN(STANDINGS_W[PLACE IN LEAGUE]))</f>
        <v>5</v>
      </c>
      <c r="L2594">
        <f>16-INDEX(STANDINGS_K[],MATCH(Table1[[#This Row],[COMBINED]],STANDINGS_K[COMBINED],0),COLUMN(STANDINGS_K[PLACE IN LEAGUE]))</f>
        <v>2</v>
      </c>
      <c r="M2594">
        <f>16-INDEX(STANDINGS_SV[],MATCH(Table1[[#This Row],[COMBINED]],STANDINGS_SV[COMBINED],0),COLUMN(STANDINGS_SV[PLACE IN LEAGUE]))</f>
        <v>15</v>
      </c>
      <c r="N2594">
        <f>SUM(Table1[[#This Row],[BA]:[SV]])</f>
        <v>84</v>
      </c>
      <c r="O2594">
        <v>9</v>
      </c>
    </row>
    <row r="2595" spans="1:15" x14ac:dyDescent="0.25">
      <c r="A2595" t="s">
        <v>2501</v>
      </c>
      <c r="B2595" t="s">
        <v>2499</v>
      </c>
      <c r="C2595" t="str">
        <f>Table1[[#This Row],[League]]&amp;Table1[[#This Row],[Team]]</f>
        <v>$150 Draft Champions Mar 10 1:00 pm Lg.3867Hattori Hanzo</v>
      </c>
      <c r="D2595">
        <f>16-INDEX(STANDINGS_BA[],MATCH(Table1[[#This Row],[COMBINED]],STANDINGS_BA[COMBINED],0),COLUMN(STANDINGS_BA[PLACE IN LEAGUE]))</f>
        <v>9</v>
      </c>
      <c r="E2595">
        <f>16-INDEX(STANDINGS_R[],MATCH(Table1[[#This Row],[COMBINED]],STANDINGS_R[COMBINED],0),COLUMN(STANDINGS_R[PLACE IN LEAGUE]))</f>
        <v>14</v>
      </c>
      <c r="F2595">
        <f>16-INDEX(STANDINGS_HR[],MATCH(Table1[[#This Row],[COMBINED]],STANDINGS_HR[COMBINED],0),COLUMN(STANDINGS_HR[PLACE IN LEAGUE]))</f>
        <v>3</v>
      </c>
      <c r="G2595">
        <f>16-INDEX(STANDINGS_RBI[],MATCH(Table1[[#This Row],[COMBINED]],STANDINGS_RBI[COMBINED],0),COLUMN(STANDINGS_RBI[PLACE IN LEAGUE]))</f>
        <v>4</v>
      </c>
      <c r="H2595">
        <f>16-INDEX(STANDINGS_SB[],MATCH(Table1[[#This Row],[COMBINED]],STANDINGS_SB[COMBINED],0),COLUMN(STANDINGS_SB[PLACE IN LEAGUE]))</f>
        <v>14</v>
      </c>
      <c r="I2595">
        <f>16-INDEX(STANDINGS_ERA[],MATCH(Table1[[#This Row],[COMBINED]],STANDINGS_ERA[COMBINED],0),COLUMN(STANDINGS_ERA[PLACE IN LEAGUE]))</f>
        <v>5</v>
      </c>
      <c r="J2595">
        <f>16-INDEX(STANDINGS_WHIP[],MATCH(Table1[[#This Row],[COMBINED]],STANDINGS_WHIP[COMBINED],0),COLUMN(STANDINGS_WHIP[PLACE IN LEAGUE]))</f>
        <v>3</v>
      </c>
      <c r="K2595">
        <f>16-INDEX(STANDINGS_W[],MATCH(Table1[[#This Row],[COMBINED]],STANDINGS_W[COMBINED],0),COLUMN(STANDINGS_W[PLACE IN LEAGUE]))</f>
        <v>15</v>
      </c>
      <c r="L2595">
        <f>16-INDEX(STANDINGS_K[],MATCH(Table1[[#This Row],[COMBINED]],STANDINGS_K[COMBINED],0),COLUMN(STANDINGS_K[PLACE IN LEAGUE]))</f>
        <v>12</v>
      </c>
      <c r="M2595">
        <f>16-INDEX(STANDINGS_SV[],MATCH(Table1[[#This Row],[COMBINED]],STANDINGS_SV[COMBINED],0),COLUMN(STANDINGS_SV[PLACE IN LEAGUE]))</f>
        <v>4</v>
      </c>
      <c r="N2595">
        <f>SUM(Table1[[#This Row],[BA]:[SV]])</f>
        <v>83</v>
      </c>
      <c r="O2595">
        <v>10</v>
      </c>
    </row>
    <row r="2596" spans="1:15" x14ac:dyDescent="0.25">
      <c r="A2596" t="s">
        <v>2505</v>
      </c>
      <c r="B2596" t="s">
        <v>2499</v>
      </c>
      <c r="C2596" t="str">
        <f>Table1[[#This Row],[League]]&amp;Table1[[#This Row],[Team]]</f>
        <v>$150 Draft Champions Mar 10 1:00 pm Lg.3867Harveys Wallbangers</v>
      </c>
      <c r="D2596">
        <f>16-INDEX(STANDINGS_BA[],MATCH(Table1[[#This Row],[COMBINED]],STANDINGS_BA[COMBINED],0),COLUMN(STANDINGS_BA[PLACE IN LEAGUE]))</f>
        <v>2</v>
      </c>
      <c r="E2596">
        <f>16-INDEX(STANDINGS_R[],MATCH(Table1[[#This Row],[COMBINED]],STANDINGS_R[COMBINED],0),COLUMN(STANDINGS_R[PLACE IN LEAGUE]))</f>
        <v>5</v>
      </c>
      <c r="F2596">
        <f>16-INDEX(STANDINGS_HR[],MATCH(Table1[[#This Row],[COMBINED]],STANDINGS_HR[COMBINED],0),COLUMN(STANDINGS_HR[PLACE IN LEAGUE]))</f>
        <v>10</v>
      </c>
      <c r="G2596">
        <f>16-INDEX(STANDINGS_RBI[],MATCH(Table1[[#This Row],[COMBINED]],STANDINGS_RBI[COMBINED],0),COLUMN(STANDINGS_RBI[PLACE IN LEAGUE]))</f>
        <v>10</v>
      </c>
      <c r="H2596">
        <f>16-INDEX(STANDINGS_SB[],MATCH(Table1[[#This Row],[COMBINED]],STANDINGS_SB[COMBINED],0),COLUMN(STANDINGS_SB[PLACE IN LEAGUE]))</f>
        <v>1</v>
      </c>
      <c r="I2596">
        <f>16-INDEX(STANDINGS_ERA[],MATCH(Table1[[#This Row],[COMBINED]],STANDINGS_ERA[COMBINED],0),COLUMN(STANDINGS_ERA[PLACE IN LEAGUE]))</f>
        <v>14</v>
      </c>
      <c r="J2596">
        <f>16-INDEX(STANDINGS_WHIP[],MATCH(Table1[[#This Row],[COMBINED]],STANDINGS_WHIP[COMBINED],0),COLUMN(STANDINGS_WHIP[PLACE IN LEAGUE]))</f>
        <v>11</v>
      </c>
      <c r="K2596">
        <f>16-INDEX(STANDINGS_W[],MATCH(Table1[[#This Row],[COMBINED]],STANDINGS_W[COMBINED],0),COLUMN(STANDINGS_W[PLACE IN LEAGUE]))</f>
        <v>12</v>
      </c>
      <c r="L2596">
        <f>16-INDEX(STANDINGS_K[],MATCH(Table1[[#This Row],[COMBINED]],STANDINGS_K[COMBINED],0),COLUMN(STANDINGS_K[PLACE IN LEAGUE]))</f>
        <v>8</v>
      </c>
      <c r="M2596">
        <f>16-INDEX(STANDINGS_SV[],MATCH(Table1[[#This Row],[COMBINED]],STANDINGS_SV[COMBINED],0),COLUMN(STANDINGS_SV[PLACE IN LEAGUE]))</f>
        <v>6</v>
      </c>
      <c r="N2596">
        <f>SUM(Table1[[#This Row],[BA]:[SV]])</f>
        <v>79</v>
      </c>
      <c r="O2596">
        <v>11</v>
      </c>
    </row>
    <row r="2597" spans="1:15" x14ac:dyDescent="0.25">
      <c r="A2597" t="s">
        <v>502</v>
      </c>
      <c r="B2597" t="s">
        <v>2499</v>
      </c>
      <c r="C2597" t="str">
        <f>Table1[[#This Row],[League]]&amp;Table1[[#This Row],[Team]]</f>
        <v>$150 Draft Champions Mar 10 1:00 pm Lg.3867WW Minerhawks</v>
      </c>
      <c r="D2597">
        <f>16-INDEX(STANDINGS_BA[],MATCH(Table1[[#This Row],[COMBINED]],STANDINGS_BA[COMBINED],0),COLUMN(STANDINGS_BA[PLACE IN LEAGUE]))</f>
        <v>14</v>
      </c>
      <c r="E2597">
        <f>16-INDEX(STANDINGS_R[],MATCH(Table1[[#This Row],[COMBINED]],STANDINGS_R[COMBINED],0),COLUMN(STANDINGS_R[PLACE IN LEAGUE]))</f>
        <v>6</v>
      </c>
      <c r="F2597">
        <f>16-INDEX(STANDINGS_HR[],MATCH(Table1[[#This Row],[COMBINED]],STANDINGS_HR[COMBINED],0),COLUMN(STANDINGS_HR[PLACE IN LEAGUE]))</f>
        <v>4</v>
      </c>
      <c r="G2597">
        <f>16-INDEX(STANDINGS_RBI[],MATCH(Table1[[#This Row],[COMBINED]],STANDINGS_RBI[COMBINED],0),COLUMN(STANDINGS_RBI[PLACE IN LEAGUE]))</f>
        <v>7</v>
      </c>
      <c r="H2597">
        <f>16-INDEX(STANDINGS_SB[],MATCH(Table1[[#This Row],[COMBINED]],STANDINGS_SB[COMBINED],0),COLUMN(STANDINGS_SB[PLACE IN LEAGUE]))</f>
        <v>6</v>
      </c>
      <c r="I2597">
        <f>16-INDEX(STANDINGS_ERA[],MATCH(Table1[[#This Row],[COMBINED]],STANDINGS_ERA[COMBINED],0),COLUMN(STANDINGS_ERA[PLACE IN LEAGUE]))</f>
        <v>2</v>
      </c>
      <c r="J2597">
        <f>16-INDEX(STANDINGS_WHIP[],MATCH(Table1[[#This Row],[COMBINED]],STANDINGS_WHIP[COMBINED],0),COLUMN(STANDINGS_WHIP[PLACE IN LEAGUE]))</f>
        <v>2</v>
      </c>
      <c r="K2597">
        <f>16-INDEX(STANDINGS_W[],MATCH(Table1[[#This Row],[COMBINED]],STANDINGS_W[COMBINED],0),COLUMN(STANDINGS_W[PLACE IN LEAGUE]))</f>
        <v>2</v>
      </c>
      <c r="L2597">
        <f>16-INDEX(STANDINGS_K[],MATCH(Table1[[#This Row],[COMBINED]],STANDINGS_K[COMBINED],0),COLUMN(STANDINGS_K[PLACE IN LEAGUE]))</f>
        <v>6</v>
      </c>
      <c r="M2597">
        <f>16-INDEX(STANDINGS_SV[],MATCH(Table1[[#This Row],[COMBINED]],STANDINGS_SV[COMBINED],0),COLUMN(STANDINGS_SV[PLACE IN LEAGUE]))</f>
        <v>5</v>
      </c>
      <c r="N2597">
        <f>SUM(Table1[[#This Row],[BA]:[SV]])</f>
        <v>54</v>
      </c>
      <c r="O2597">
        <v>12</v>
      </c>
    </row>
    <row r="2598" spans="1:15" x14ac:dyDescent="0.25">
      <c r="A2598" t="s">
        <v>2500</v>
      </c>
      <c r="B2598" t="s">
        <v>2499</v>
      </c>
      <c r="C2598" t="str">
        <f>Table1[[#This Row],[League]]&amp;Table1[[#This Row],[Team]]</f>
        <v>$150 Draft Champions Mar 10 1:00 pm Lg.3867The Wojan</v>
      </c>
      <c r="D2598">
        <f>16-INDEX(STANDINGS_BA[],MATCH(Table1[[#This Row],[COMBINED]],STANDINGS_BA[COMBINED],0),COLUMN(STANDINGS_BA[PLACE IN LEAGUE]))</f>
        <v>13</v>
      </c>
      <c r="E2598">
        <f>16-INDEX(STANDINGS_R[],MATCH(Table1[[#This Row],[COMBINED]],STANDINGS_R[COMBINED],0),COLUMN(STANDINGS_R[PLACE IN LEAGUE]))</f>
        <v>2</v>
      </c>
      <c r="F2598">
        <f>16-INDEX(STANDINGS_HR[],MATCH(Table1[[#This Row],[COMBINED]],STANDINGS_HR[COMBINED],0),COLUMN(STANDINGS_HR[PLACE IN LEAGUE]))</f>
        <v>5</v>
      </c>
      <c r="G2598">
        <f>16-INDEX(STANDINGS_RBI[],MATCH(Table1[[#This Row],[COMBINED]],STANDINGS_RBI[COMBINED],0),COLUMN(STANDINGS_RBI[PLACE IN LEAGUE]))</f>
        <v>3</v>
      </c>
      <c r="H2598">
        <f>16-INDEX(STANDINGS_SB[],MATCH(Table1[[#This Row],[COMBINED]],STANDINGS_SB[COMBINED],0),COLUMN(STANDINGS_SB[PLACE IN LEAGUE]))</f>
        <v>3</v>
      </c>
      <c r="I2598">
        <f>16-INDEX(STANDINGS_ERA[],MATCH(Table1[[#This Row],[COMBINED]],STANDINGS_ERA[COMBINED],0),COLUMN(STANDINGS_ERA[PLACE IN LEAGUE]))</f>
        <v>7</v>
      </c>
      <c r="J2598">
        <f>16-INDEX(STANDINGS_WHIP[],MATCH(Table1[[#This Row],[COMBINED]],STANDINGS_WHIP[COMBINED],0),COLUMN(STANDINGS_WHIP[PLACE IN LEAGUE]))</f>
        <v>9</v>
      </c>
      <c r="K2598">
        <f>16-INDEX(STANDINGS_W[],MATCH(Table1[[#This Row],[COMBINED]],STANDINGS_W[COMBINED],0),COLUMN(STANDINGS_W[PLACE IN LEAGUE]))</f>
        <v>1</v>
      </c>
      <c r="L2598">
        <f>16-INDEX(STANDINGS_K[],MATCH(Table1[[#This Row],[COMBINED]],STANDINGS_K[COMBINED],0),COLUMN(STANDINGS_K[PLACE IN LEAGUE]))</f>
        <v>1</v>
      </c>
      <c r="M2598">
        <f>16-INDEX(STANDINGS_SV[],MATCH(Table1[[#This Row],[COMBINED]],STANDINGS_SV[COMBINED],0),COLUMN(STANDINGS_SV[PLACE IN LEAGUE]))</f>
        <v>9</v>
      </c>
      <c r="N2598">
        <f>SUM(Table1[[#This Row],[BA]:[SV]])</f>
        <v>53</v>
      </c>
      <c r="O2598">
        <v>13</v>
      </c>
    </row>
    <row r="2599" spans="1:15" x14ac:dyDescent="0.25">
      <c r="A2599" t="s">
        <v>2504</v>
      </c>
      <c r="B2599" t="s">
        <v>2499</v>
      </c>
      <c r="C2599" t="str">
        <f>Table1[[#This Row],[League]]&amp;Table1[[#This Row],[Team]]</f>
        <v>$150 Draft Champions Mar 10 1:00 pm Lg.3867SuperBills</v>
      </c>
      <c r="D2599">
        <f>16-INDEX(STANDINGS_BA[],MATCH(Table1[[#This Row],[COMBINED]],STANDINGS_BA[COMBINED],0),COLUMN(STANDINGS_BA[PLACE IN LEAGUE]))</f>
        <v>3</v>
      </c>
      <c r="E2599">
        <f>16-INDEX(STANDINGS_R[],MATCH(Table1[[#This Row],[COMBINED]],STANDINGS_R[COMBINED],0),COLUMN(STANDINGS_R[PLACE IN LEAGUE]))</f>
        <v>3</v>
      </c>
      <c r="F2599">
        <f>16-INDEX(STANDINGS_HR[],MATCH(Table1[[#This Row],[COMBINED]],STANDINGS_HR[COMBINED],0),COLUMN(STANDINGS_HR[PLACE IN LEAGUE]))</f>
        <v>2</v>
      </c>
      <c r="G2599">
        <f>16-INDEX(STANDINGS_RBI[],MATCH(Table1[[#This Row],[COMBINED]],STANDINGS_RBI[COMBINED],0),COLUMN(STANDINGS_RBI[PLACE IN LEAGUE]))</f>
        <v>2</v>
      </c>
      <c r="H2599">
        <f>16-INDEX(STANDINGS_SB[],MATCH(Table1[[#This Row],[COMBINED]],STANDINGS_SB[COMBINED],0),COLUMN(STANDINGS_SB[PLACE IN LEAGUE]))</f>
        <v>4</v>
      </c>
      <c r="I2599">
        <f>16-INDEX(STANDINGS_ERA[],MATCH(Table1[[#This Row],[COMBINED]],STANDINGS_ERA[COMBINED],0),COLUMN(STANDINGS_ERA[PLACE IN LEAGUE]))</f>
        <v>9</v>
      </c>
      <c r="J2599">
        <f>16-INDEX(STANDINGS_WHIP[],MATCH(Table1[[#This Row],[COMBINED]],STANDINGS_WHIP[COMBINED],0),COLUMN(STANDINGS_WHIP[PLACE IN LEAGUE]))</f>
        <v>13</v>
      </c>
      <c r="K2599">
        <f>16-INDEX(STANDINGS_W[],MATCH(Table1[[#This Row],[COMBINED]],STANDINGS_W[COMBINED],0),COLUMN(STANDINGS_W[PLACE IN LEAGUE]))</f>
        <v>3</v>
      </c>
      <c r="L2599">
        <f>16-INDEX(STANDINGS_K[],MATCH(Table1[[#This Row],[COMBINED]],STANDINGS_K[COMBINED],0),COLUMN(STANDINGS_K[PLACE IN LEAGUE]))</f>
        <v>5</v>
      </c>
      <c r="M2599">
        <f>16-INDEX(STANDINGS_SV[],MATCH(Table1[[#This Row],[COMBINED]],STANDINGS_SV[COMBINED],0),COLUMN(STANDINGS_SV[PLACE IN LEAGUE]))</f>
        <v>1</v>
      </c>
      <c r="N2599">
        <f>SUM(Table1[[#This Row],[BA]:[SV]])</f>
        <v>45</v>
      </c>
      <c r="O2599">
        <v>14</v>
      </c>
    </row>
    <row r="2600" spans="1:15" x14ac:dyDescent="0.25">
      <c r="A2600" t="s">
        <v>248</v>
      </c>
      <c r="B2600" t="s">
        <v>2499</v>
      </c>
      <c r="C2600" t="str">
        <f>Table1[[#This Row],[League]]&amp;Table1[[#This Row],[Team]]</f>
        <v>$150 Draft Champions Mar 10 1:00 pm Lg.3867Team Lane</v>
      </c>
      <c r="D2600">
        <f>16-INDEX(STANDINGS_BA[],MATCH(Table1[[#This Row],[COMBINED]],STANDINGS_BA[COMBINED],0),COLUMN(STANDINGS_BA[PLACE IN LEAGUE]))</f>
        <v>11</v>
      </c>
      <c r="E2600">
        <f>16-INDEX(STANDINGS_R[],MATCH(Table1[[#This Row],[COMBINED]],STANDINGS_R[COMBINED],0),COLUMN(STANDINGS_R[PLACE IN LEAGUE]))</f>
        <v>1</v>
      </c>
      <c r="F2600">
        <f>16-INDEX(STANDINGS_HR[],MATCH(Table1[[#This Row],[COMBINED]],STANDINGS_HR[COMBINED],0),COLUMN(STANDINGS_HR[PLACE IN LEAGUE]))</f>
        <v>1</v>
      </c>
      <c r="G2600">
        <f>16-INDEX(STANDINGS_RBI[],MATCH(Table1[[#This Row],[COMBINED]],STANDINGS_RBI[COMBINED],0),COLUMN(STANDINGS_RBI[PLACE IN LEAGUE]))</f>
        <v>1</v>
      </c>
      <c r="H2600">
        <f>16-INDEX(STANDINGS_SB[],MATCH(Table1[[#This Row],[COMBINED]],STANDINGS_SB[COMBINED],0),COLUMN(STANDINGS_SB[PLACE IN LEAGUE]))</f>
        <v>8</v>
      </c>
      <c r="I2600">
        <f>16-INDEX(STANDINGS_ERA[],MATCH(Table1[[#This Row],[COMBINED]],STANDINGS_ERA[COMBINED],0),COLUMN(STANDINGS_ERA[PLACE IN LEAGUE]))</f>
        <v>1</v>
      </c>
      <c r="J2600">
        <f>16-INDEX(STANDINGS_WHIP[],MATCH(Table1[[#This Row],[COMBINED]],STANDINGS_WHIP[COMBINED],0),COLUMN(STANDINGS_WHIP[PLACE IN LEAGUE]))</f>
        <v>1</v>
      </c>
      <c r="K2600">
        <f>16-INDEX(STANDINGS_W[],MATCH(Table1[[#This Row],[COMBINED]],STANDINGS_W[COMBINED],0),COLUMN(STANDINGS_W[PLACE IN LEAGUE]))</f>
        <v>8</v>
      </c>
      <c r="L2600">
        <f>16-INDEX(STANDINGS_K[],MATCH(Table1[[#This Row],[COMBINED]],STANDINGS_K[COMBINED],0),COLUMN(STANDINGS_K[PLACE IN LEAGUE]))</f>
        <v>4</v>
      </c>
      <c r="M2600">
        <f>16-INDEX(STANDINGS_SV[],MATCH(Table1[[#This Row],[COMBINED]],STANDINGS_SV[COMBINED],0),COLUMN(STANDINGS_SV[PLACE IN LEAGUE]))</f>
        <v>7</v>
      </c>
      <c r="N2600">
        <f>SUM(Table1[[#This Row],[BA]:[SV]])</f>
        <v>43</v>
      </c>
      <c r="O2600">
        <v>15</v>
      </c>
    </row>
    <row r="2601" spans="1:15" x14ac:dyDescent="0.25">
      <c r="A2601" t="s">
        <v>2508</v>
      </c>
      <c r="B2601" t="s">
        <v>2507</v>
      </c>
      <c r="C2601" t="str">
        <f>Table1[[#This Row],[League]]&amp;Table1[[#This Row],[Team]]</f>
        <v>$150 Draft Champions Mar 10 1:00 pm Lg.3871smackers XI</v>
      </c>
      <c r="D2601">
        <f>16-INDEX(STANDINGS_BA[],MATCH(Table1[[#This Row],[COMBINED]],STANDINGS_BA[COMBINED],0),COLUMN(STANDINGS_BA[PLACE IN LEAGUE]))</f>
        <v>14</v>
      </c>
      <c r="E2601">
        <f>16-INDEX(STANDINGS_R[],MATCH(Table1[[#This Row],[COMBINED]],STANDINGS_R[COMBINED],0),COLUMN(STANDINGS_R[PLACE IN LEAGUE]))</f>
        <v>13</v>
      </c>
      <c r="F2601">
        <f>16-INDEX(STANDINGS_HR[],MATCH(Table1[[#This Row],[COMBINED]],STANDINGS_HR[COMBINED],0),COLUMN(STANDINGS_HR[PLACE IN LEAGUE]))</f>
        <v>9</v>
      </c>
      <c r="G2601">
        <f>16-INDEX(STANDINGS_RBI[],MATCH(Table1[[#This Row],[COMBINED]],STANDINGS_RBI[COMBINED],0),COLUMN(STANDINGS_RBI[PLACE IN LEAGUE]))</f>
        <v>12</v>
      </c>
      <c r="H2601">
        <f>16-INDEX(STANDINGS_SB[],MATCH(Table1[[#This Row],[COMBINED]],STANDINGS_SB[COMBINED],0),COLUMN(STANDINGS_SB[PLACE IN LEAGUE]))</f>
        <v>12</v>
      </c>
      <c r="I2601">
        <f>16-INDEX(STANDINGS_ERA[],MATCH(Table1[[#This Row],[COMBINED]],STANDINGS_ERA[COMBINED],0),COLUMN(STANDINGS_ERA[PLACE IN LEAGUE]))</f>
        <v>14</v>
      </c>
      <c r="J2601">
        <f>16-INDEX(STANDINGS_WHIP[],MATCH(Table1[[#This Row],[COMBINED]],STANDINGS_WHIP[COMBINED],0),COLUMN(STANDINGS_WHIP[PLACE IN LEAGUE]))</f>
        <v>14</v>
      </c>
      <c r="K2601">
        <f>16-INDEX(STANDINGS_W[],MATCH(Table1[[#This Row],[COMBINED]],STANDINGS_W[COMBINED],0),COLUMN(STANDINGS_W[PLACE IN LEAGUE]))</f>
        <v>2</v>
      </c>
      <c r="L2601">
        <f>16-INDEX(STANDINGS_K[],MATCH(Table1[[#This Row],[COMBINED]],STANDINGS_K[COMBINED],0),COLUMN(STANDINGS_K[PLACE IN LEAGUE]))</f>
        <v>3</v>
      </c>
      <c r="M2601">
        <f>16-INDEX(STANDINGS_SV[],MATCH(Table1[[#This Row],[COMBINED]],STANDINGS_SV[COMBINED],0),COLUMN(STANDINGS_SV[PLACE IN LEAGUE]))</f>
        <v>15</v>
      </c>
      <c r="N2601">
        <f>SUM(Table1[[#This Row],[BA]:[SV]])</f>
        <v>108</v>
      </c>
      <c r="O2601">
        <v>1</v>
      </c>
    </row>
    <row r="2602" spans="1:15" x14ac:dyDescent="0.25">
      <c r="A2602" t="s">
        <v>18</v>
      </c>
      <c r="B2602" t="s">
        <v>2507</v>
      </c>
      <c r="C2602" t="str">
        <f>Table1[[#This Row],[League]]&amp;Table1[[#This Row],[Team]]</f>
        <v>$150 Draft Champions Mar 10 1:00 pm Lg.3871Home Run Derbies</v>
      </c>
      <c r="D2602">
        <f>16-INDEX(STANDINGS_BA[],MATCH(Table1[[#This Row],[COMBINED]],STANDINGS_BA[COMBINED],0),COLUMN(STANDINGS_BA[PLACE IN LEAGUE]))</f>
        <v>9</v>
      </c>
      <c r="E2602">
        <f>16-INDEX(STANDINGS_R[],MATCH(Table1[[#This Row],[COMBINED]],STANDINGS_R[COMBINED],0),COLUMN(STANDINGS_R[PLACE IN LEAGUE]))</f>
        <v>11</v>
      </c>
      <c r="F2602">
        <f>16-INDEX(STANDINGS_HR[],MATCH(Table1[[#This Row],[COMBINED]],STANDINGS_HR[COMBINED],0),COLUMN(STANDINGS_HR[PLACE IN LEAGUE]))</f>
        <v>13</v>
      </c>
      <c r="G2602">
        <f>16-INDEX(STANDINGS_RBI[],MATCH(Table1[[#This Row],[COMBINED]],STANDINGS_RBI[COMBINED],0),COLUMN(STANDINGS_RBI[PLACE IN LEAGUE]))</f>
        <v>11</v>
      </c>
      <c r="H2602">
        <f>16-INDEX(STANDINGS_SB[],MATCH(Table1[[#This Row],[COMBINED]],STANDINGS_SB[COMBINED],0),COLUMN(STANDINGS_SB[PLACE IN LEAGUE]))</f>
        <v>4</v>
      </c>
      <c r="I2602">
        <f>16-INDEX(STANDINGS_ERA[],MATCH(Table1[[#This Row],[COMBINED]],STANDINGS_ERA[COMBINED],0),COLUMN(STANDINGS_ERA[PLACE IN LEAGUE]))</f>
        <v>15</v>
      </c>
      <c r="J2602">
        <f>16-INDEX(STANDINGS_WHIP[],MATCH(Table1[[#This Row],[COMBINED]],STANDINGS_WHIP[COMBINED],0),COLUMN(STANDINGS_WHIP[PLACE IN LEAGUE]))</f>
        <v>15</v>
      </c>
      <c r="K2602">
        <f>16-INDEX(STANDINGS_W[],MATCH(Table1[[#This Row],[COMBINED]],STANDINGS_W[COMBINED],0),COLUMN(STANDINGS_W[PLACE IN LEAGUE]))</f>
        <v>7</v>
      </c>
      <c r="L2602">
        <f>16-INDEX(STANDINGS_K[],MATCH(Table1[[#This Row],[COMBINED]],STANDINGS_K[COMBINED],0),COLUMN(STANDINGS_K[PLACE IN LEAGUE]))</f>
        <v>13</v>
      </c>
      <c r="M2602">
        <f>16-INDEX(STANDINGS_SV[],MATCH(Table1[[#This Row],[COMBINED]],STANDINGS_SV[COMBINED],0),COLUMN(STANDINGS_SV[PLACE IN LEAGUE]))</f>
        <v>10</v>
      </c>
      <c r="N2602">
        <f>SUM(Table1[[#This Row],[BA]:[SV]])</f>
        <v>108</v>
      </c>
      <c r="O2602">
        <v>2</v>
      </c>
    </row>
    <row r="2603" spans="1:15" x14ac:dyDescent="0.25">
      <c r="A2603" t="s">
        <v>2510</v>
      </c>
      <c r="B2603" t="s">
        <v>2507</v>
      </c>
      <c r="C2603" t="str">
        <f>Table1[[#This Row],[League]]&amp;Table1[[#This Row],[Team]]</f>
        <v>$150 Draft Champions Mar 10 1:00 pm Lg.3871Lower Deckers DC4</v>
      </c>
      <c r="D2603">
        <f>16-INDEX(STANDINGS_BA[],MATCH(Table1[[#This Row],[COMBINED]],STANDINGS_BA[COMBINED],0),COLUMN(STANDINGS_BA[PLACE IN LEAGUE]))</f>
        <v>12</v>
      </c>
      <c r="E2603">
        <f>16-INDEX(STANDINGS_R[],MATCH(Table1[[#This Row],[COMBINED]],STANDINGS_R[COMBINED],0),COLUMN(STANDINGS_R[PLACE IN LEAGUE]))</f>
        <v>10</v>
      </c>
      <c r="F2603">
        <f>16-INDEX(STANDINGS_HR[],MATCH(Table1[[#This Row],[COMBINED]],STANDINGS_HR[COMBINED],0),COLUMN(STANDINGS_HR[PLACE IN LEAGUE]))</f>
        <v>14</v>
      </c>
      <c r="G2603">
        <f>16-INDEX(STANDINGS_RBI[],MATCH(Table1[[#This Row],[COMBINED]],STANDINGS_RBI[COMBINED],0),COLUMN(STANDINGS_RBI[PLACE IN LEAGUE]))</f>
        <v>10</v>
      </c>
      <c r="H2603">
        <f>16-INDEX(STANDINGS_SB[],MATCH(Table1[[#This Row],[COMBINED]],STANDINGS_SB[COMBINED],0),COLUMN(STANDINGS_SB[PLACE IN LEAGUE]))</f>
        <v>7</v>
      </c>
      <c r="I2603">
        <f>16-INDEX(STANDINGS_ERA[],MATCH(Table1[[#This Row],[COMBINED]],STANDINGS_ERA[COMBINED],0),COLUMN(STANDINGS_ERA[PLACE IN LEAGUE]))</f>
        <v>11</v>
      </c>
      <c r="J2603">
        <f>16-INDEX(STANDINGS_WHIP[],MATCH(Table1[[#This Row],[COMBINED]],STANDINGS_WHIP[COMBINED],0),COLUMN(STANDINGS_WHIP[PLACE IN LEAGUE]))</f>
        <v>9</v>
      </c>
      <c r="K2603">
        <f>16-INDEX(STANDINGS_W[],MATCH(Table1[[#This Row],[COMBINED]],STANDINGS_W[COMBINED],0),COLUMN(STANDINGS_W[PLACE IN LEAGUE]))</f>
        <v>10</v>
      </c>
      <c r="L2603">
        <f>16-INDEX(STANDINGS_K[],MATCH(Table1[[#This Row],[COMBINED]],STANDINGS_K[COMBINED],0),COLUMN(STANDINGS_K[PLACE IN LEAGUE]))</f>
        <v>15</v>
      </c>
      <c r="M2603">
        <f>16-INDEX(STANDINGS_SV[],MATCH(Table1[[#This Row],[COMBINED]],STANDINGS_SV[COMBINED],0),COLUMN(STANDINGS_SV[PLACE IN LEAGUE]))</f>
        <v>5</v>
      </c>
      <c r="N2603">
        <f>SUM(Table1[[#This Row],[BA]:[SV]])</f>
        <v>103</v>
      </c>
      <c r="O2603">
        <v>3</v>
      </c>
    </row>
    <row r="2604" spans="1:15" x14ac:dyDescent="0.25">
      <c r="A2604" t="s">
        <v>245</v>
      </c>
      <c r="B2604" t="s">
        <v>2507</v>
      </c>
      <c r="C2604" t="str">
        <f>Table1[[#This Row],[League]]&amp;Table1[[#This Row],[Team]]</f>
        <v>$150 Draft Champions Mar 10 1:00 pm Lg.3871Fresh Ripe Peaches</v>
      </c>
      <c r="D2604">
        <f>16-INDEX(STANDINGS_BA[],MATCH(Table1[[#This Row],[COMBINED]],STANDINGS_BA[COMBINED],0),COLUMN(STANDINGS_BA[PLACE IN LEAGUE]))</f>
        <v>11</v>
      </c>
      <c r="E2604">
        <f>16-INDEX(STANDINGS_R[],MATCH(Table1[[#This Row],[COMBINED]],STANDINGS_R[COMBINED],0),COLUMN(STANDINGS_R[PLACE IN LEAGUE]))</f>
        <v>14</v>
      </c>
      <c r="F2604">
        <f>16-INDEX(STANDINGS_HR[],MATCH(Table1[[#This Row],[COMBINED]],STANDINGS_HR[COMBINED],0),COLUMN(STANDINGS_HR[PLACE IN LEAGUE]))</f>
        <v>15</v>
      </c>
      <c r="G2604">
        <f>16-INDEX(STANDINGS_RBI[],MATCH(Table1[[#This Row],[COMBINED]],STANDINGS_RBI[COMBINED],0),COLUMN(STANDINGS_RBI[PLACE IN LEAGUE]))</f>
        <v>15</v>
      </c>
      <c r="H2604">
        <f>16-INDEX(STANDINGS_SB[],MATCH(Table1[[#This Row],[COMBINED]],STANDINGS_SB[COMBINED],0),COLUMN(STANDINGS_SB[PLACE IN LEAGUE]))</f>
        <v>2</v>
      </c>
      <c r="I2604">
        <f>16-INDEX(STANDINGS_ERA[],MATCH(Table1[[#This Row],[COMBINED]],STANDINGS_ERA[COMBINED],0),COLUMN(STANDINGS_ERA[PLACE IN LEAGUE]))</f>
        <v>12</v>
      </c>
      <c r="J2604">
        <f>16-INDEX(STANDINGS_WHIP[],MATCH(Table1[[#This Row],[COMBINED]],STANDINGS_WHIP[COMBINED],0),COLUMN(STANDINGS_WHIP[PLACE IN LEAGUE]))</f>
        <v>10</v>
      </c>
      <c r="K2604">
        <f>16-INDEX(STANDINGS_W[],MATCH(Table1[[#This Row],[COMBINED]],STANDINGS_W[COMBINED],0),COLUMN(STANDINGS_W[PLACE IN LEAGUE]))</f>
        <v>5</v>
      </c>
      <c r="L2604">
        <f>16-INDEX(STANDINGS_K[],MATCH(Table1[[#This Row],[COMBINED]],STANDINGS_K[COMBINED],0),COLUMN(STANDINGS_K[PLACE IN LEAGUE]))</f>
        <v>6</v>
      </c>
      <c r="M2604">
        <f>16-INDEX(STANDINGS_SV[],MATCH(Table1[[#This Row],[COMBINED]],STANDINGS_SV[COMBINED],0),COLUMN(STANDINGS_SV[PLACE IN LEAGUE]))</f>
        <v>11</v>
      </c>
      <c r="N2604">
        <f>SUM(Table1[[#This Row],[BA]:[SV]])</f>
        <v>101</v>
      </c>
      <c r="O2604">
        <v>4</v>
      </c>
    </row>
    <row r="2605" spans="1:15" x14ac:dyDescent="0.25">
      <c r="A2605" t="s">
        <v>2506</v>
      </c>
      <c r="B2605" t="s">
        <v>2507</v>
      </c>
      <c r="C2605" t="str">
        <f>Table1[[#This Row],[League]]&amp;Table1[[#This Row],[Team]]</f>
        <v>$150 Draft Champions Mar 10 1:00 pm Lg.3871Team Geoffroy</v>
      </c>
      <c r="D2605">
        <f>16-INDEX(STANDINGS_BA[],MATCH(Table1[[#This Row],[COMBINED]],STANDINGS_BA[COMBINED],0),COLUMN(STANDINGS_BA[PLACE IN LEAGUE]))</f>
        <v>15</v>
      </c>
      <c r="E2605">
        <f>16-INDEX(STANDINGS_R[],MATCH(Table1[[#This Row],[COMBINED]],STANDINGS_R[COMBINED],0),COLUMN(STANDINGS_R[PLACE IN LEAGUE]))</f>
        <v>15</v>
      </c>
      <c r="F2605">
        <f>16-INDEX(STANDINGS_HR[],MATCH(Table1[[#This Row],[COMBINED]],STANDINGS_HR[COMBINED],0),COLUMN(STANDINGS_HR[PLACE IN LEAGUE]))</f>
        <v>12</v>
      </c>
      <c r="G2605">
        <f>16-INDEX(STANDINGS_RBI[],MATCH(Table1[[#This Row],[COMBINED]],STANDINGS_RBI[COMBINED],0),COLUMN(STANDINGS_RBI[PLACE IN LEAGUE]))</f>
        <v>14</v>
      </c>
      <c r="H2605">
        <f>16-INDEX(STANDINGS_SB[],MATCH(Table1[[#This Row],[COMBINED]],STANDINGS_SB[COMBINED],0),COLUMN(STANDINGS_SB[PLACE IN LEAGUE]))</f>
        <v>15</v>
      </c>
      <c r="I2605">
        <f>16-INDEX(STANDINGS_ERA[],MATCH(Table1[[#This Row],[COMBINED]],STANDINGS_ERA[COMBINED],0),COLUMN(STANDINGS_ERA[PLACE IN LEAGUE]))</f>
        <v>5</v>
      </c>
      <c r="J2605">
        <f>16-INDEX(STANDINGS_WHIP[],MATCH(Table1[[#This Row],[COMBINED]],STANDINGS_WHIP[COMBINED],0),COLUMN(STANDINGS_WHIP[PLACE IN LEAGUE]))</f>
        <v>5</v>
      </c>
      <c r="K2605">
        <f>16-INDEX(STANDINGS_W[],MATCH(Table1[[#This Row],[COMBINED]],STANDINGS_W[COMBINED],0),COLUMN(STANDINGS_W[PLACE IN LEAGUE]))</f>
        <v>8</v>
      </c>
      <c r="L2605">
        <f>16-INDEX(STANDINGS_K[],MATCH(Table1[[#This Row],[COMBINED]],STANDINGS_K[COMBINED],0),COLUMN(STANDINGS_K[PLACE IN LEAGUE]))</f>
        <v>5</v>
      </c>
      <c r="M2605">
        <f>16-INDEX(STANDINGS_SV[],MATCH(Table1[[#This Row],[COMBINED]],STANDINGS_SV[COMBINED],0),COLUMN(STANDINGS_SV[PLACE IN LEAGUE]))</f>
        <v>1</v>
      </c>
      <c r="N2605">
        <f>SUM(Table1[[#This Row],[BA]:[SV]])</f>
        <v>95</v>
      </c>
      <c r="O2605">
        <v>5</v>
      </c>
    </row>
    <row r="2606" spans="1:15" x14ac:dyDescent="0.25">
      <c r="A2606" t="s">
        <v>2515</v>
      </c>
      <c r="B2606" t="s">
        <v>2507</v>
      </c>
      <c r="C2606" t="str">
        <f>Table1[[#This Row],[League]]&amp;Table1[[#This Row],[Team]]</f>
        <v>$150 Draft Champions Mar 10 1:00 pm Lg.3871David Ortiz killed father time</v>
      </c>
      <c r="D2606">
        <f>16-INDEX(STANDINGS_BA[],MATCH(Table1[[#This Row],[COMBINED]],STANDINGS_BA[COMBINED],0),COLUMN(STANDINGS_BA[PLACE IN LEAGUE]))</f>
        <v>4</v>
      </c>
      <c r="E2606">
        <f>16-INDEX(STANDINGS_R[],MATCH(Table1[[#This Row],[COMBINED]],STANDINGS_R[COMBINED],0),COLUMN(STANDINGS_R[PLACE IN LEAGUE]))</f>
        <v>9</v>
      </c>
      <c r="F2606">
        <f>16-INDEX(STANDINGS_HR[],MATCH(Table1[[#This Row],[COMBINED]],STANDINGS_HR[COMBINED],0),COLUMN(STANDINGS_HR[PLACE IN LEAGUE]))</f>
        <v>11</v>
      </c>
      <c r="G2606">
        <f>16-INDEX(STANDINGS_RBI[],MATCH(Table1[[#This Row],[COMBINED]],STANDINGS_RBI[COMBINED],0),COLUMN(STANDINGS_RBI[PLACE IN LEAGUE]))</f>
        <v>13</v>
      </c>
      <c r="H2606">
        <f>16-INDEX(STANDINGS_SB[],MATCH(Table1[[#This Row],[COMBINED]],STANDINGS_SB[COMBINED],0),COLUMN(STANDINGS_SB[PLACE IN LEAGUE]))</f>
        <v>1</v>
      </c>
      <c r="I2606">
        <f>16-INDEX(STANDINGS_ERA[],MATCH(Table1[[#This Row],[COMBINED]],STANDINGS_ERA[COMBINED],0),COLUMN(STANDINGS_ERA[PLACE IN LEAGUE]))</f>
        <v>13</v>
      </c>
      <c r="J2606">
        <f>16-INDEX(STANDINGS_WHIP[],MATCH(Table1[[#This Row],[COMBINED]],STANDINGS_WHIP[COMBINED],0),COLUMN(STANDINGS_WHIP[PLACE IN LEAGUE]))</f>
        <v>11</v>
      </c>
      <c r="K2606">
        <f>16-INDEX(STANDINGS_W[],MATCH(Table1[[#This Row],[COMBINED]],STANDINGS_W[COMBINED],0),COLUMN(STANDINGS_W[PLACE IN LEAGUE]))</f>
        <v>15</v>
      </c>
      <c r="L2606">
        <f>16-INDEX(STANDINGS_K[],MATCH(Table1[[#This Row],[COMBINED]],STANDINGS_K[COMBINED],0),COLUMN(STANDINGS_K[PLACE IN LEAGUE]))</f>
        <v>12</v>
      </c>
      <c r="M2606">
        <f>16-INDEX(STANDINGS_SV[],MATCH(Table1[[#This Row],[COMBINED]],STANDINGS_SV[COMBINED],0),COLUMN(STANDINGS_SV[PLACE IN LEAGUE]))</f>
        <v>6</v>
      </c>
      <c r="N2606">
        <f>SUM(Table1[[#This Row],[BA]:[SV]])</f>
        <v>95</v>
      </c>
      <c r="O2606">
        <v>6</v>
      </c>
    </row>
    <row r="2607" spans="1:15" x14ac:dyDescent="0.25">
      <c r="A2607" t="s">
        <v>2511</v>
      </c>
      <c r="B2607" t="s">
        <v>2507</v>
      </c>
      <c r="C2607" t="str">
        <f>Table1[[#This Row],[League]]&amp;Table1[[#This Row],[Team]]</f>
        <v>$150 Draft Champions Mar 10 1:00 pm Lg.3871Lundiason</v>
      </c>
      <c r="D2607">
        <f>16-INDEX(STANDINGS_BA[],MATCH(Table1[[#This Row],[COMBINED]],STANDINGS_BA[COMBINED],0),COLUMN(STANDINGS_BA[PLACE IN LEAGUE]))</f>
        <v>8</v>
      </c>
      <c r="E2607">
        <f>16-INDEX(STANDINGS_R[],MATCH(Table1[[#This Row],[COMBINED]],STANDINGS_R[COMBINED],0),COLUMN(STANDINGS_R[PLACE IN LEAGUE]))</f>
        <v>12</v>
      </c>
      <c r="F2607">
        <f>16-INDEX(STANDINGS_HR[],MATCH(Table1[[#This Row],[COMBINED]],STANDINGS_HR[COMBINED],0),COLUMN(STANDINGS_HR[PLACE IN LEAGUE]))</f>
        <v>10</v>
      </c>
      <c r="G2607">
        <f>16-INDEX(STANDINGS_RBI[],MATCH(Table1[[#This Row],[COMBINED]],STANDINGS_RBI[COMBINED],0),COLUMN(STANDINGS_RBI[PLACE IN LEAGUE]))</f>
        <v>9</v>
      </c>
      <c r="H2607">
        <f>16-INDEX(STANDINGS_SB[],MATCH(Table1[[#This Row],[COMBINED]],STANDINGS_SB[COMBINED],0),COLUMN(STANDINGS_SB[PLACE IN LEAGUE]))</f>
        <v>9</v>
      </c>
      <c r="I2607">
        <f>16-INDEX(STANDINGS_ERA[],MATCH(Table1[[#This Row],[COMBINED]],STANDINGS_ERA[COMBINED],0),COLUMN(STANDINGS_ERA[PLACE IN LEAGUE]))</f>
        <v>7</v>
      </c>
      <c r="J2607">
        <f>16-INDEX(STANDINGS_WHIP[],MATCH(Table1[[#This Row],[COMBINED]],STANDINGS_WHIP[COMBINED],0),COLUMN(STANDINGS_WHIP[PLACE IN LEAGUE]))</f>
        <v>8</v>
      </c>
      <c r="K2607">
        <f>16-INDEX(STANDINGS_W[],MATCH(Table1[[#This Row],[COMBINED]],STANDINGS_W[COMBINED],0),COLUMN(STANDINGS_W[PLACE IN LEAGUE]))</f>
        <v>9</v>
      </c>
      <c r="L2607">
        <f>16-INDEX(STANDINGS_K[],MATCH(Table1[[#This Row],[COMBINED]],STANDINGS_K[COMBINED],0),COLUMN(STANDINGS_K[PLACE IN LEAGUE]))</f>
        <v>7</v>
      </c>
      <c r="M2607">
        <f>16-INDEX(STANDINGS_SV[],MATCH(Table1[[#This Row],[COMBINED]],STANDINGS_SV[COMBINED],0),COLUMN(STANDINGS_SV[PLACE IN LEAGUE]))</f>
        <v>9</v>
      </c>
      <c r="N2607">
        <f>SUM(Table1[[#This Row],[BA]:[SV]])</f>
        <v>88</v>
      </c>
      <c r="O2607">
        <v>7</v>
      </c>
    </row>
    <row r="2608" spans="1:15" x14ac:dyDescent="0.25">
      <c r="A2608" t="s">
        <v>189</v>
      </c>
      <c r="B2608" t="s">
        <v>2507</v>
      </c>
      <c r="C2608" t="str">
        <f>Table1[[#This Row],[League]]&amp;Table1[[#This Row],[Team]]</f>
        <v>$150 Draft Champions Mar 10 1:00 pm Lg.3871Homer Hankies</v>
      </c>
      <c r="D2608">
        <f>16-INDEX(STANDINGS_BA[],MATCH(Table1[[#This Row],[COMBINED]],STANDINGS_BA[COMBINED],0),COLUMN(STANDINGS_BA[PLACE IN LEAGUE]))</f>
        <v>1</v>
      </c>
      <c r="E2608">
        <f>16-INDEX(STANDINGS_R[],MATCH(Table1[[#This Row],[COMBINED]],STANDINGS_R[COMBINED],0),COLUMN(STANDINGS_R[PLACE IN LEAGUE]))</f>
        <v>4</v>
      </c>
      <c r="F2608">
        <f>16-INDEX(STANDINGS_HR[],MATCH(Table1[[#This Row],[COMBINED]],STANDINGS_HR[COMBINED],0),COLUMN(STANDINGS_HR[PLACE IN LEAGUE]))</f>
        <v>6</v>
      </c>
      <c r="G2608">
        <f>16-INDEX(STANDINGS_RBI[],MATCH(Table1[[#This Row],[COMBINED]],STANDINGS_RBI[COMBINED],0),COLUMN(STANDINGS_RBI[PLACE IN LEAGUE]))</f>
        <v>2</v>
      </c>
      <c r="H2608">
        <f>16-INDEX(STANDINGS_SB[],MATCH(Table1[[#This Row],[COMBINED]],STANDINGS_SB[COMBINED],0),COLUMN(STANDINGS_SB[PLACE IN LEAGUE]))</f>
        <v>10</v>
      </c>
      <c r="I2608">
        <f>16-INDEX(STANDINGS_ERA[],MATCH(Table1[[#This Row],[COMBINED]],STANDINGS_ERA[COMBINED],0),COLUMN(STANDINGS_ERA[PLACE IN LEAGUE]))</f>
        <v>9</v>
      </c>
      <c r="J2608">
        <f>16-INDEX(STANDINGS_WHIP[],MATCH(Table1[[#This Row],[COMBINED]],STANDINGS_WHIP[COMBINED],0),COLUMN(STANDINGS_WHIP[PLACE IN LEAGUE]))</f>
        <v>13</v>
      </c>
      <c r="K2608">
        <f>16-INDEX(STANDINGS_W[],MATCH(Table1[[#This Row],[COMBINED]],STANDINGS_W[COMBINED],0),COLUMN(STANDINGS_W[PLACE IN LEAGUE]))</f>
        <v>14</v>
      </c>
      <c r="L2608">
        <f>16-INDEX(STANDINGS_K[],MATCH(Table1[[#This Row],[COMBINED]],STANDINGS_K[COMBINED],0),COLUMN(STANDINGS_K[PLACE IN LEAGUE]))</f>
        <v>14</v>
      </c>
      <c r="M2608">
        <f>16-INDEX(STANDINGS_SV[],MATCH(Table1[[#This Row],[COMBINED]],STANDINGS_SV[COMBINED],0),COLUMN(STANDINGS_SV[PLACE IN LEAGUE]))</f>
        <v>8</v>
      </c>
      <c r="N2608">
        <f>SUM(Table1[[#This Row],[BA]:[SV]])</f>
        <v>81</v>
      </c>
      <c r="O2608">
        <v>8</v>
      </c>
    </row>
    <row r="2609" spans="1:15" x14ac:dyDescent="0.25">
      <c r="A2609" t="s">
        <v>2513</v>
      </c>
      <c r="B2609" t="s">
        <v>2507</v>
      </c>
      <c r="C2609" t="str">
        <f>Table1[[#This Row],[League]]&amp;Table1[[#This Row],[Team]]</f>
        <v>$150 Draft Champions Mar 10 1:00 pm Lg.3871Eaton Her Posey</v>
      </c>
      <c r="D2609">
        <f>16-INDEX(STANDINGS_BA[],MATCH(Table1[[#This Row],[COMBINED]],STANDINGS_BA[COMBINED],0),COLUMN(STANDINGS_BA[PLACE IN LEAGUE]))</f>
        <v>6</v>
      </c>
      <c r="E2609">
        <f>16-INDEX(STANDINGS_R[],MATCH(Table1[[#This Row],[COMBINED]],STANDINGS_R[COMBINED],0),COLUMN(STANDINGS_R[PLACE IN LEAGUE]))</f>
        <v>6</v>
      </c>
      <c r="F2609">
        <f>16-INDEX(STANDINGS_HR[],MATCH(Table1[[#This Row],[COMBINED]],STANDINGS_HR[COMBINED],0),COLUMN(STANDINGS_HR[PLACE IN LEAGUE]))</f>
        <v>7</v>
      </c>
      <c r="G2609">
        <f>16-INDEX(STANDINGS_RBI[],MATCH(Table1[[#This Row],[COMBINED]],STANDINGS_RBI[COMBINED],0),COLUMN(STANDINGS_RBI[PLACE IN LEAGUE]))</f>
        <v>6</v>
      </c>
      <c r="H2609">
        <f>16-INDEX(STANDINGS_SB[],MATCH(Table1[[#This Row],[COMBINED]],STANDINGS_SB[COMBINED],0),COLUMN(STANDINGS_SB[PLACE IN LEAGUE]))</f>
        <v>13</v>
      </c>
      <c r="I2609">
        <f>16-INDEX(STANDINGS_ERA[],MATCH(Table1[[#This Row],[COMBINED]],STANDINGS_ERA[COMBINED],0),COLUMN(STANDINGS_ERA[PLACE IN LEAGUE]))</f>
        <v>10</v>
      </c>
      <c r="J2609">
        <f>16-INDEX(STANDINGS_WHIP[],MATCH(Table1[[#This Row],[COMBINED]],STANDINGS_WHIP[COMBINED],0),COLUMN(STANDINGS_WHIP[PLACE IN LEAGUE]))</f>
        <v>6</v>
      </c>
      <c r="K2609">
        <f>16-INDEX(STANDINGS_W[],MATCH(Table1[[#This Row],[COMBINED]],STANDINGS_W[COMBINED],0),COLUMN(STANDINGS_W[PLACE IN LEAGUE]))</f>
        <v>6</v>
      </c>
      <c r="L2609">
        <f>16-INDEX(STANDINGS_K[],MATCH(Table1[[#This Row],[COMBINED]],STANDINGS_K[COMBINED],0),COLUMN(STANDINGS_K[PLACE IN LEAGUE]))</f>
        <v>4</v>
      </c>
      <c r="M2609">
        <f>16-INDEX(STANDINGS_SV[],MATCH(Table1[[#This Row],[COMBINED]],STANDINGS_SV[COMBINED],0),COLUMN(STANDINGS_SV[PLACE IN LEAGUE]))</f>
        <v>12</v>
      </c>
      <c r="N2609">
        <f>SUM(Table1[[#This Row],[BA]:[SV]])</f>
        <v>76</v>
      </c>
      <c r="O2609">
        <v>9</v>
      </c>
    </row>
    <row r="2610" spans="1:15" x14ac:dyDescent="0.25">
      <c r="A2610" t="s">
        <v>128</v>
      </c>
      <c r="B2610" t="s">
        <v>2507</v>
      </c>
      <c r="C2610" t="str">
        <f>Table1[[#This Row],[League]]&amp;Table1[[#This Row],[Team]]</f>
        <v>$150 Draft Champions Mar 10 1:00 pm Lg.3871Team Boelkens</v>
      </c>
      <c r="D2610">
        <f>16-INDEX(STANDINGS_BA[],MATCH(Table1[[#This Row],[COMBINED]],STANDINGS_BA[COMBINED],0),COLUMN(STANDINGS_BA[PLACE IN LEAGUE]))</f>
        <v>2</v>
      </c>
      <c r="E2610">
        <f>16-INDEX(STANDINGS_R[],MATCH(Table1[[#This Row],[COMBINED]],STANDINGS_R[COMBINED],0),COLUMN(STANDINGS_R[PLACE IN LEAGUE]))</f>
        <v>7</v>
      </c>
      <c r="F2610">
        <f>16-INDEX(STANDINGS_HR[],MATCH(Table1[[#This Row],[COMBINED]],STANDINGS_HR[COMBINED],0),COLUMN(STANDINGS_HR[PLACE IN LEAGUE]))</f>
        <v>4</v>
      </c>
      <c r="G2610">
        <f>16-INDEX(STANDINGS_RBI[],MATCH(Table1[[#This Row],[COMBINED]],STANDINGS_RBI[COMBINED],0),COLUMN(STANDINGS_RBI[PLACE IN LEAGUE]))</f>
        <v>7</v>
      </c>
      <c r="H2610">
        <f>16-INDEX(STANDINGS_SB[],MATCH(Table1[[#This Row],[COMBINED]],STANDINGS_SB[COMBINED],0),COLUMN(STANDINGS_SB[PLACE IN LEAGUE]))</f>
        <v>8</v>
      </c>
      <c r="I2610">
        <f>16-INDEX(STANDINGS_ERA[],MATCH(Table1[[#This Row],[COMBINED]],STANDINGS_ERA[COMBINED],0),COLUMN(STANDINGS_ERA[PLACE IN LEAGUE]))</f>
        <v>4</v>
      </c>
      <c r="J2610">
        <f>16-INDEX(STANDINGS_WHIP[],MATCH(Table1[[#This Row],[COMBINED]],STANDINGS_WHIP[COMBINED],0),COLUMN(STANDINGS_WHIP[PLACE IN LEAGUE]))</f>
        <v>12</v>
      </c>
      <c r="K2610">
        <f>16-INDEX(STANDINGS_W[],MATCH(Table1[[#This Row],[COMBINED]],STANDINGS_W[COMBINED],0),COLUMN(STANDINGS_W[PLACE IN LEAGUE]))</f>
        <v>12</v>
      </c>
      <c r="L2610">
        <f>16-INDEX(STANDINGS_K[],MATCH(Table1[[#This Row],[COMBINED]],STANDINGS_K[COMBINED],0),COLUMN(STANDINGS_K[PLACE IN LEAGUE]))</f>
        <v>9</v>
      </c>
      <c r="M2610">
        <f>16-INDEX(STANDINGS_SV[],MATCH(Table1[[#This Row],[COMBINED]],STANDINGS_SV[COMBINED],0),COLUMN(STANDINGS_SV[PLACE IN LEAGUE]))</f>
        <v>7</v>
      </c>
      <c r="N2610">
        <f>SUM(Table1[[#This Row],[BA]:[SV]])</f>
        <v>72</v>
      </c>
      <c r="O2610">
        <v>10</v>
      </c>
    </row>
    <row r="2611" spans="1:15" x14ac:dyDescent="0.25">
      <c r="A2611" t="s">
        <v>2509</v>
      </c>
      <c r="B2611" t="s">
        <v>2507</v>
      </c>
      <c r="C2611" t="str">
        <f>Table1[[#This Row],[League]]&amp;Table1[[#This Row],[Team]]</f>
        <v>$150 Draft Champions Mar 10 1:00 pm Lg.38715TnMIRACLE</v>
      </c>
      <c r="D2611">
        <f>16-INDEX(STANDINGS_BA[],MATCH(Table1[[#This Row],[COMBINED]],STANDINGS_BA[COMBINED],0),COLUMN(STANDINGS_BA[PLACE IN LEAGUE]))</f>
        <v>13</v>
      </c>
      <c r="E2611">
        <f>16-INDEX(STANDINGS_R[],MATCH(Table1[[#This Row],[COMBINED]],STANDINGS_R[COMBINED],0),COLUMN(STANDINGS_R[PLACE IN LEAGUE]))</f>
        <v>3</v>
      </c>
      <c r="F2611">
        <f>16-INDEX(STANDINGS_HR[],MATCH(Table1[[#This Row],[COMBINED]],STANDINGS_HR[COMBINED],0),COLUMN(STANDINGS_HR[PLACE IN LEAGUE]))</f>
        <v>5</v>
      </c>
      <c r="G2611">
        <f>16-INDEX(STANDINGS_RBI[],MATCH(Table1[[#This Row],[COMBINED]],STANDINGS_RBI[COMBINED],0),COLUMN(STANDINGS_RBI[PLACE IN LEAGUE]))</f>
        <v>5</v>
      </c>
      <c r="H2611">
        <f>16-INDEX(STANDINGS_SB[],MATCH(Table1[[#This Row],[COMBINED]],STANDINGS_SB[COMBINED],0),COLUMN(STANDINGS_SB[PLACE IN LEAGUE]))</f>
        <v>14</v>
      </c>
      <c r="I2611">
        <f>16-INDEX(STANDINGS_ERA[],MATCH(Table1[[#This Row],[COMBINED]],STANDINGS_ERA[COMBINED],0),COLUMN(STANDINGS_ERA[PLACE IN LEAGUE]))</f>
        <v>6</v>
      </c>
      <c r="J2611">
        <f>16-INDEX(STANDINGS_WHIP[],MATCH(Table1[[#This Row],[COMBINED]],STANDINGS_WHIP[COMBINED],0),COLUMN(STANDINGS_WHIP[PLACE IN LEAGUE]))</f>
        <v>3</v>
      </c>
      <c r="K2611">
        <f>16-INDEX(STANDINGS_W[],MATCH(Table1[[#This Row],[COMBINED]],STANDINGS_W[COMBINED],0),COLUMN(STANDINGS_W[PLACE IN LEAGUE]))</f>
        <v>4</v>
      </c>
      <c r="L2611">
        <f>16-INDEX(STANDINGS_K[],MATCH(Table1[[#This Row],[COMBINED]],STANDINGS_K[COMBINED],0),COLUMN(STANDINGS_K[PLACE IN LEAGUE]))</f>
        <v>11</v>
      </c>
      <c r="M2611">
        <f>16-INDEX(STANDINGS_SV[],MATCH(Table1[[#This Row],[COMBINED]],STANDINGS_SV[COMBINED],0),COLUMN(STANDINGS_SV[PLACE IN LEAGUE]))</f>
        <v>4</v>
      </c>
      <c r="N2611">
        <f>SUM(Table1[[#This Row],[BA]:[SV]])</f>
        <v>68</v>
      </c>
      <c r="O2611">
        <v>11</v>
      </c>
    </row>
    <row r="2612" spans="1:15" x14ac:dyDescent="0.25">
      <c r="A2612" t="s">
        <v>2516</v>
      </c>
      <c r="B2612" t="s">
        <v>2507</v>
      </c>
      <c r="C2612" t="str">
        <f>Table1[[#This Row],[League]]&amp;Table1[[#This Row],[Team]]</f>
        <v>$150 Draft Champions Mar 10 1:00 pm Lg.38712Times</v>
      </c>
      <c r="D2612">
        <f>16-INDEX(STANDINGS_BA[],MATCH(Table1[[#This Row],[COMBINED]],STANDINGS_BA[COMBINED],0),COLUMN(STANDINGS_BA[PLACE IN LEAGUE]))</f>
        <v>3</v>
      </c>
      <c r="E2612">
        <f>16-INDEX(STANDINGS_R[],MATCH(Table1[[#This Row],[COMBINED]],STANDINGS_R[COMBINED],0),COLUMN(STANDINGS_R[PLACE IN LEAGUE]))</f>
        <v>5</v>
      </c>
      <c r="F2612">
        <f>16-INDEX(STANDINGS_HR[],MATCH(Table1[[#This Row],[COMBINED]],STANDINGS_HR[COMBINED],0),COLUMN(STANDINGS_HR[PLACE IN LEAGUE]))</f>
        <v>1</v>
      </c>
      <c r="G2612">
        <f>16-INDEX(STANDINGS_RBI[],MATCH(Table1[[#This Row],[COMBINED]],STANDINGS_RBI[COMBINED],0),COLUMN(STANDINGS_RBI[PLACE IN LEAGUE]))</f>
        <v>3</v>
      </c>
      <c r="H2612">
        <f>16-INDEX(STANDINGS_SB[],MATCH(Table1[[#This Row],[COMBINED]],STANDINGS_SB[COMBINED],0),COLUMN(STANDINGS_SB[PLACE IN LEAGUE]))</f>
        <v>11</v>
      </c>
      <c r="I2612">
        <f>16-INDEX(STANDINGS_ERA[],MATCH(Table1[[#This Row],[COMBINED]],STANDINGS_ERA[COMBINED],0),COLUMN(STANDINGS_ERA[PLACE IN LEAGUE]))</f>
        <v>8</v>
      </c>
      <c r="J2612">
        <f>16-INDEX(STANDINGS_WHIP[],MATCH(Table1[[#This Row],[COMBINED]],STANDINGS_WHIP[COMBINED],0),COLUMN(STANDINGS_WHIP[PLACE IN LEAGUE]))</f>
        <v>7</v>
      </c>
      <c r="K2612">
        <f>16-INDEX(STANDINGS_W[],MATCH(Table1[[#This Row],[COMBINED]],STANDINGS_W[COMBINED],0),COLUMN(STANDINGS_W[PLACE IN LEAGUE]))</f>
        <v>13</v>
      </c>
      <c r="L2612">
        <f>16-INDEX(STANDINGS_K[],MATCH(Table1[[#This Row],[COMBINED]],STANDINGS_K[COMBINED],0),COLUMN(STANDINGS_K[PLACE IN LEAGUE]))</f>
        <v>10</v>
      </c>
      <c r="M2612">
        <f>16-INDEX(STANDINGS_SV[],MATCH(Table1[[#This Row],[COMBINED]],STANDINGS_SV[COMBINED],0),COLUMN(STANDINGS_SV[PLACE IN LEAGUE]))</f>
        <v>2</v>
      </c>
      <c r="N2612">
        <f>SUM(Table1[[#This Row],[BA]:[SV]])</f>
        <v>63</v>
      </c>
      <c r="O2612">
        <v>12</v>
      </c>
    </row>
    <row r="2613" spans="1:15" x14ac:dyDescent="0.25">
      <c r="A2613" t="s">
        <v>2514</v>
      </c>
      <c r="B2613" t="s">
        <v>2507</v>
      </c>
      <c r="C2613" t="str">
        <f>Table1[[#This Row],[League]]&amp;Table1[[#This Row],[Team]]</f>
        <v>$150 Draft Champions Mar 10 1:00 pm Lg.3871DisposableHeroes8</v>
      </c>
      <c r="D2613">
        <f>16-INDEX(STANDINGS_BA[],MATCH(Table1[[#This Row],[COMBINED]],STANDINGS_BA[COMBINED],0),COLUMN(STANDINGS_BA[PLACE IN LEAGUE]))</f>
        <v>5</v>
      </c>
      <c r="E2613">
        <f>16-INDEX(STANDINGS_R[],MATCH(Table1[[#This Row],[COMBINED]],STANDINGS_R[COMBINED],0),COLUMN(STANDINGS_R[PLACE IN LEAGUE]))</f>
        <v>8</v>
      </c>
      <c r="F2613">
        <f>16-INDEX(STANDINGS_HR[],MATCH(Table1[[#This Row],[COMBINED]],STANDINGS_HR[COMBINED],0),COLUMN(STANDINGS_HR[PLACE IN LEAGUE]))</f>
        <v>8</v>
      </c>
      <c r="G2613">
        <f>16-INDEX(STANDINGS_RBI[],MATCH(Table1[[#This Row],[COMBINED]],STANDINGS_RBI[COMBINED],0),COLUMN(STANDINGS_RBI[PLACE IN LEAGUE]))</f>
        <v>8</v>
      </c>
      <c r="H2613">
        <f>16-INDEX(STANDINGS_SB[],MATCH(Table1[[#This Row],[COMBINED]],STANDINGS_SB[COMBINED],0),COLUMN(STANDINGS_SB[PLACE IN LEAGUE]))</f>
        <v>5</v>
      </c>
      <c r="I2613">
        <f>16-INDEX(STANDINGS_ERA[],MATCH(Table1[[#This Row],[COMBINED]],STANDINGS_ERA[COMBINED],0),COLUMN(STANDINGS_ERA[PLACE IN LEAGUE]))</f>
        <v>3</v>
      </c>
      <c r="J2613">
        <f>16-INDEX(STANDINGS_WHIP[],MATCH(Table1[[#This Row],[COMBINED]],STANDINGS_WHIP[COMBINED],0),COLUMN(STANDINGS_WHIP[PLACE IN LEAGUE]))</f>
        <v>2</v>
      </c>
      <c r="K2613">
        <f>16-INDEX(STANDINGS_W[],MATCH(Table1[[#This Row],[COMBINED]],STANDINGS_W[COMBINED],0),COLUMN(STANDINGS_W[PLACE IN LEAGUE]))</f>
        <v>1</v>
      </c>
      <c r="L2613">
        <f>16-INDEX(STANDINGS_K[],MATCH(Table1[[#This Row],[COMBINED]],STANDINGS_K[COMBINED],0),COLUMN(STANDINGS_K[PLACE IN LEAGUE]))</f>
        <v>2</v>
      </c>
      <c r="M2613">
        <f>16-INDEX(STANDINGS_SV[],MATCH(Table1[[#This Row],[COMBINED]],STANDINGS_SV[COMBINED],0),COLUMN(STANDINGS_SV[PLACE IN LEAGUE]))</f>
        <v>14</v>
      </c>
      <c r="N2613">
        <f>SUM(Table1[[#This Row],[BA]:[SV]])</f>
        <v>56</v>
      </c>
      <c r="O2613">
        <v>13</v>
      </c>
    </row>
    <row r="2614" spans="1:15" x14ac:dyDescent="0.25">
      <c r="A2614" t="s">
        <v>1763</v>
      </c>
      <c r="B2614" t="s">
        <v>2507</v>
      </c>
      <c r="C2614" t="str">
        <f>Table1[[#This Row],[League]]&amp;Table1[[#This Row],[Team]]</f>
        <v>$150 Draft Champions Mar 10 1:00 pm Lg.3871Richie Tenenbaum</v>
      </c>
      <c r="D2614">
        <f>16-INDEX(STANDINGS_BA[],MATCH(Table1[[#This Row],[COMBINED]],STANDINGS_BA[COMBINED],0),COLUMN(STANDINGS_BA[PLACE IN LEAGUE]))</f>
        <v>10</v>
      </c>
      <c r="E2614">
        <f>16-INDEX(STANDINGS_R[],MATCH(Table1[[#This Row],[COMBINED]],STANDINGS_R[COMBINED],0),COLUMN(STANDINGS_R[PLACE IN LEAGUE]))</f>
        <v>1</v>
      </c>
      <c r="F2614">
        <f>16-INDEX(STANDINGS_HR[],MATCH(Table1[[#This Row],[COMBINED]],STANDINGS_HR[COMBINED],0),COLUMN(STANDINGS_HR[PLACE IN LEAGUE]))</f>
        <v>2</v>
      </c>
      <c r="G2614">
        <f>16-INDEX(STANDINGS_RBI[],MATCH(Table1[[#This Row],[COMBINED]],STANDINGS_RBI[COMBINED],0),COLUMN(STANDINGS_RBI[PLACE IN LEAGUE]))</f>
        <v>1</v>
      </c>
      <c r="H2614">
        <f>16-INDEX(STANDINGS_SB[],MATCH(Table1[[#This Row],[COMBINED]],STANDINGS_SB[COMBINED],0),COLUMN(STANDINGS_SB[PLACE IN LEAGUE]))</f>
        <v>6</v>
      </c>
      <c r="I2614">
        <f>16-INDEX(STANDINGS_ERA[],MATCH(Table1[[#This Row],[COMBINED]],STANDINGS_ERA[COMBINED],0),COLUMN(STANDINGS_ERA[PLACE IN LEAGUE]))</f>
        <v>2</v>
      </c>
      <c r="J2614">
        <f>16-INDEX(STANDINGS_WHIP[],MATCH(Table1[[#This Row],[COMBINED]],STANDINGS_WHIP[COMBINED],0),COLUMN(STANDINGS_WHIP[PLACE IN LEAGUE]))</f>
        <v>4</v>
      </c>
      <c r="K2614">
        <f>16-INDEX(STANDINGS_W[],MATCH(Table1[[#This Row],[COMBINED]],STANDINGS_W[COMBINED],0),COLUMN(STANDINGS_W[PLACE IN LEAGUE]))</f>
        <v>3</v>
      </c>
      <c r="L2614">
        <f>16-INDEX(STANDINGS_K[],MATCH(Table1[[#This Row],[COMBINED]],STANDINGS_K[COMBINED],0),COLUMN(STANDINGS_K[PLACE IN LEAGUE]))</f>
        <v>1</v>
      </c>
      <c r="M2614">
        <f>16-INDEX(STANDINGS_SV[],MATCH(Table1[[#This Row],[COMBINED]],STANDINGS_SV[COMBINED],0),COLUMN(STANDINGS_SV[PLACE IN LEAGUE]))</f>
        <v>13</v>
      </c>
      <c r="N2614">
        <f>SUM(Table1[[#This Row],[BA]:[SV]])</f>
        <v>43</v>
      </c>
      <c r="O2614">
        <v>14</v>
      </c>
    </row>
    <row r="2615" spans="1:15" x14ac:dyDescent="0.25">
      <c r="A2615" t="s">
        <v>2512</v>
      </c>
      <c r="B2615" t="s">
        <v>2507</v>
      </c>
      <c r="C2615" t="str">
        <f>Table1[[#This Row],[League]]&amp;Table1[[#This Row],[Team]]</f>
        <v>$150 Draft Champions Mar 10 1:00 pm Lg.3871Wilson Phillips</v>
      </c>
      <c r="D2615">
        <f>16-INDEX(STANDINGS_BA[],MATCH(Table1[[#This Row],[COMBINED]],STANDINGS_BA[COMBINED],0),COLUMN(STANDINGS_BA[PLACE IN LEAGUE]))</f>
        <v>7</v>
      </c>
      <c r="E2615">
        <f>16-INDEX(STANDINGS_R[],MATCH(Table1[[#This Row],[COMBINED]],STANDINGS_R[COMBINED],0),COLUMN(STANDINGS_R[PLACE IN LEAGUE]))</f>
        <v>2</v>
      </c>
      <c r="F2615">
        <f>16-INDEX(STANDINGS_HR[],MATCH(Table1[[#This Row],[COMBINED]],STANDINGS_HR[COMBINED],0),COLUMN(STANDINGS_HR[PLACE IN LEAGUE]))</f>
        <v>3</v>
      </c>
      <c r="G2615">
        <f>16-INDEX(STANDINGS_RBI[],MATCH(Table1[[#This Row],[COMBINED]],STANDINGS_RBI[COMBINED],0),COLUMN(STANDINGS_RBI[PLACE IN LEAGUE]))</f>
        <v>4</v>
      </c>
      <c r="H2615">
        <f>16-INDEX(STANDINGS_SB[],MATCH(Table1[[#This Row],[COMBINED]],STANDINGS_SB[COMBINED],0),COLUMN(STANDINGS_SB[PLACE IN LEAGUE]))</f>
        <v>3</v>
      </c>
      <c r="I2615">
        <f>16-INDEX(STANDINGS_ERA[],MATCH(Table1[[#This Row],[COMBINED]],STANDINGS_ERA[COMBINED],0),COLUMN(STANDINGS_ERA[PLACE IN LEAGUE]))</f>
        <v>1</v>
      </c>
      <c r="J2615">
        <f>16-INDEX(STANDINGS_WHIP[],MATCH(Table1[[#This Row],[COMBINED]],STANDINGS_WHIP[COMBINED],0),COLUMN(STANDINGS_WHIP[PLACE IN LEAGUE]))</f>
        <v>1</v>
      </c>
      <c r="K2615">
        <f>16-INDEX(STANDINGS_W[],MATCH(Table1[[#This Row],[COMBINED]],STANDINGS_W[COMBINED],0),COLUMN(STANDINGS_W[PLACE IN LEAGUE]))</f>
        <v>11</v>
      </c>
      <c r="L2615">
        <f>16-INDEX(STANDINGS_K[],MATCH(Table1[[#This Row],[COMBINED]],STANDINGS_K[COMBINED],0),COLUMN(STANDINGS_K[PLACE IN LEAGUE]))</f>
        <v>8</v>
      </c>
      <c r="M2615">
        <f>16-INDEX(STANDINGS_SV[],MATCH(Table1[[#This Row],[COMBINED]],STANDINGS_SV[COMBINED],0),COLUMN(STANDINGS_SV[PLACE IN LEAGUE]))</f>
        <v>3</v>
      </c>
      <c r="N2615">
        <f>SUM(Table1[[#This Row],[BA]:[SV]])</f>
        <v>43</v>
      </c>
      <c r="O2615">
        <v>15</v>
      </c>
    </row>
    <row r="2616" spans="1:15" x14ac:dyDescent="0.25">
      <c r="A2616" t="s">
        <v>283</v>
      </c>
      <c r="B2616" t="s">
        <v>2517</v>
      </c>
      <c r="C2616" t="str">
        <f>Table1[[#This Row],[League]]&amp;Table1[[#This Row],[Team]]</f>
        <v>$150 Draft Champions Mar 10 1:00 pm Lg.3874Team Bromelia</v>
      </c>
      <c r="D2616">
        <f>16-INDEX(STANDINGS_BA[],MATCH(Table1[[#This Row],[COMBINED]],STANDINGS_BA[COMBINED],0),COLUMN(STANDINGS_BA[PLACE IN LEAGUE]))</f>
        <v>5</v>
      </c>
      <c r="E2616">
        <f>16-INDEX(STANDINGS_R[],MATCH(Table1[[#This Row],[COMBINED]],STANDINGS_R[COMBINED],0),COLUMN(STANDINGS_R[PLACE IN LEAGUE]))</f>
        <v>14</v>
      </c>
      <c r="F2616">
        <f>16-INDEX(STANDINGS_HR[],MATCH(Table1[[#This Row],[COMBINED]],STANDINGS_HR[COMBINED],0),COLUMN(STANDINGS_HR[PLACE IN LEAGUE]))</f>
        <v>14</v>
      </c>
      <c r="G2616">
        <f>16-INDEX(STANDINGS_RBI[],MATCH(Table1[[#This Row],[COMBINED]],STANDINGS_RBI[COMBINED],0),COLUMN(STANDINGS_RBI[PLACE IN LEAGUE]))</f>
        <v>13</v>
      </c>
      <c r="H2616">
        <f>16-INDEX(STANDINGS_SB[],MATCH(Table1[[#This Row],[COMBINED]],STANDINGS_SB[COMBINED],0),COLUMN(STANDINGS_SB[PLACE IN LEAGUE]))</f>
        <v>14</v>
      </c>
      <c r="I2616">
        <f>16-INDEX(STANDINGS_ERA[],MATCH(Table1[[#This Row],[COMBINED]],STANDINGS_ERA[COMBINED],0),COLUMN(STANDINGS_ERA[PLACE IN LEAGUE]))</f>
        <v>7</v>
      </c>
      <c r="J2616">
        <f>16-INDEX(STANDINGS_WHIP[],MATCH(Table1[[#This Row],[COMBINED]],STANDINGS_WHIP[COMBINED],0),COLUMN(STANDINGS_WHIP[PLACE IN LEAGUE]))</f>
        <v>11</v>
      </c>
      <c r="K2616">
        <f>16-INDEX(STANDINGS_W[],MATCH(Table1[[#This Row],[COMBINED]],STANDINGS_W[COMBINED],0),COLUMN(STANDINGS_W[PLACE IN LEAGUE]))</f>
        <v>9</v>
      </c>
      <c r="L2616">
        <f>16-INDEX(STANDINGS_K[],MATCH(Table1[[#This Row],[COMBINED]],STANDINGS_K[COMBINED],0),COLUMN(STANDINGS_K[PLACE IN LEAGUE]))</f>
        <v>13</v>
      </c>
      <c r="M2616">
        <f>16-INDEX(STANDINGS_SV[],MATCH(Table1[[#This Row],[COMBINED]],STANDINGS_SV[COMBINED],0),COLUMN(STANDINGS_SV[PLACE IN LEAGUE]))</f>
        <v>6</v>
      </c>
      <c r="N2616">
        <f>SUM(Table1[[#This Row],[BA]:[SV]])</f>
        <v>106</v>
      </c>
      <c r="O2616">
        <v>1</v>
      </c>
    </row>
    <row r="2617" spans="1:15" x14ac:dyDescent="0.25">
      <c r="A2617" t="s">
        <v>2518</v>
      </c>
      <c r="B2617" t="s">
        <v>2517</v>
      </c>
      <c r="C2617" t="str">
        <f>Table1[[#This Row],[League]]&amp;Table1[[#This Row],[Team]]</f>
        <v>$150 Draft Champions Mar 10 1:00 pm Lg.3874Team brown</v>
      </c>
      <c r="D2617">
        <f>16-INDEX(STANDINGS_BA[],MATCH(Table1[[#This Row],[COMBINED]],STANDINGS_BA[COMBINED],0),COLUMN(STANDINGS_BA[PLACE IN LEAGUE]))</f>
        <v>14</v>
      </c>
      <c r="E2617">
        <f>16-INDEX(STANDINGS_R[],MATCH(Table1[[#This Row],[COMBINED]],STANDINGS_R[COMBINED],0),COLUMN(STANDINGS_R[PLACE IN LEAGUE]))</f>
        <v>10</v>
      </c>
      <c r="F2617">
        <f>16-INDEX(STANDINGS_HR[],MATCH(Table1[[#This Row],[COMBINED]],STANDINGS_HR[COMBINED],0),COLUMN(STANDINGS_HR[PLACE IN LEAGUE]))</f>
        <v>8</v>
      </c>
      <c r="G2617">
        <f>16-INDEX(STANDINGS_RBI[],MATCH(Table1[[#This Row],[COMBINED]],STANDINGS_RBI[COMBINED],0),COLUMN(STANDINGS_RBI[PLACE IN LEAGUE]))</f>
        <v>10</v>
      </c>
      <c r="H2617">
        <f>16-INDEX(STANDINGS_SB[],MATCH(Table1[[#This Row],[COMBINED]],STANDINGS_SB[COMBINED],0),COLUMN(STANDINGS_SB[PLACE IN LEAGUE]))</f>
        <v>5</v>
      </c>
      <c r="I2617">
        <f>16-INDEX(STANDINGS_ERA[],MATCH(Table1[[#This Row],[COMBINED]],STANDINGS_ERA[COMBINED],0),COLUMN(STANDINGS_ERA[PLACE IN LEAGUE]))</f>
        <v>14</v>
      </c>
      <c r="J2617">
        <f>16-INDEX(STANDINGS_WHIP[],MATCH(Table1[[#This Row],[COMBINED]],STANDINGS_WHIP[COMBINED],0),COLUMN(STANDINGS_WHIP[PLACE IN LEAGUE]))</f>
        <v>12</v>
      </c>
      <c r="K2617">
        <f>16-INDEX(STANDINGS_W[],MATCH(Table1[[#This Row],[COMBINED]],STANDINGS_W[COMBINED],0),COLUMN(STANDINGS_W[PLACE IN LEAGUE]))</f>
        <v>10</v>
      </c>
      <c r="L2617">
        <f>16-INDEX(STANDINGS_K[],MATCH(Table1[[#This Row],[COMBINED]],STANDINGS_K[COMBINED],0),COLUMN(STANDINGS_K[PLACE IN LEAGUE]))</f>
        <v>9</v>
      </c>
      <c r="M2617">
        <f>16-INDEX(STANDINGS_SV[],MATCH(Table1[[#This Row],[COMBINED]],STANDINGS_SV[COMBINED],0),COLUMN(STANDINGS_SV[PLACE IN LEAGUE]))</f>
        <v>13</v>
      </c>
      <c r="N2617">
        <f>SUM(Table1[[#This Row],[BA]:[SV]])</f>
        <v>105</v>
      </c>
      <c r="O2617">
        <v>2</v>
      </c>
    </row>
    <row r="2618" spans="1:15" x14ac:dyDescent="0.25">
      <c r="A2618" t="s">
        <v>2519</v>
      </c>
      <c r="B2618" t="s">
        <v>2517</v>
      </c>
      <c r="C2618" t="str">
        <f>Table1[[#This Row],[League]]&amp;Table1[[#This Row],[Team]]</f>
        <v>$150 Draft Champions Mar 10 1:00 pm Lg.3874Bozrah Behemoths</v>
      </c>
      <c r="D2618">
        <f>16-INDEX(STANDINGS_BA[],MATCH(Table1[[#This Row],[COMBINED]],STANDINGS_BA[COMBINED],0),COLUMN(STANDINGS_BA[PLACE IN LEAGUE]))</f>
        <v>12</v>
      </c>
      <c r="E2618">
        <f>16-INDEX(STANDINGS_R[],MATCH(Table1[[#This Row],[COMBINED]],STANDINGS_R[COMBINED],0),COLUMN(STANDINGS_R[PLACE IN LEAGUE]))</f>
        <v>15</v>
      </c>
      <c r="F2618">
        <f>16-INDEX(STANDINGS_HR[],MATCH(Table1[[#This Row],[COMBINED]],STANDINGS_HR[COMBINED],0),COLUMN(STANDINGS_HR[PLACE IN LEAGUE]))</f>
        <v>15</v>
      </c>
      <c r="G2618">
        <f>16-INDEX(STANDINGS_RBI[],MATCH(Table1[[#This Row],[COMBINED]],STANDINGS_RBI[COMBINED],0),COLUMN(STANDINGS_RBI[PLACE IN LEAGUE]))</f>
        <v>14</v>
      </c>
      <c r="H2618">
        <f>16-INDEX(STANDINGS_SB[],MATCH(Table1[[#This Row],[COMBINED]],STANDINGS_SB[COMBINED],0),COLUMN(STANDINGS_SB[PLACE IN LEAGUE]))</f>
        <v>3</v>
      </c>
      <c r="I2618">
        <f>16-INDEX(STANDINGS_ERA[],MATCH(Table1[[#This Row],[COMBINED]],STANDINGS_ERA[COMBINED],0),COLUMN(STANDINGS_ERA[PLACE IN LEAGUE]))</f>
        <v>11</v>
      </c>
      <c r="J2618">
        <f>16-INDEX(STANDINGS_WHIP[],MATCH(Table1[[#This Row],[COMBINED]],STANDINGS_WHIP[COMBINED],0),COLUMN(STANDINGS_WHIP[PLACE IN LEAGUE]))</f>
        <v>13</v>
      </c>
      <c r="K2618">
        <f>16-INDEX(STANDINGS_W[],MATCH(Table1[[#This Row],[COMBINED]],STANDINGS_W[COMBINED],0),COLUMN(STANDINGS_W[PLACE IN LEAGUE]))</f>
        <v>3</v>
      </c>
      <c r="L2618">
        <f>16-INDEX(STANDINGS_K[],MATCH(Table1[[#This Row],[COMBINED]],STANDINGS_K[COMBINED],0),COLUMN(STANDINGS_K[PLACE IN LEAGUE]))</f>
        <v>4</v>
      </c>
      <c r="M2618">
        <f>16-INDEX(STANDINGS_SV[],MATCH(Table1[[#This Row],[COMBINED]],STANDINGS_SV[COMBINED],0),COLUMN(STANDINGS_SV[PLACE IN LEAGUE]))</f>
        <v>11</v>
      </c>
      <c r="N2618">
        <f>SUM(Table1[[#This Row],[BA]:[SV]])</f>
        <v>101</v>
      </c>
      <c r="O2618">
        <v>3</v>
      </c>
    </row>
    <row r="2619" spans="1:15" x14ac:dyDescent="0.25">
      <c r="A2619" t="s">
        <v>2520</v>
      </c>
      <c r="B2619" t="s">
        <v>2517</v>
      </c>
      <c r="C2619" t="str">
        <f>Table1[[#This Row],[League]]&amp;Table1[[#This Row],[Team]]</f>
        <v>$150 Draft Champions Mar 10 1:00 pm Lg.3874SpinningSeams12</v>
      </c>
      <c r="D2619">
        <f>16-INDEX(STANDINGS_BA[],MATCH(Table1[[#This Row],[COMBINED]],STANDINGS_BA[COMBINED],0),COLUMN(STANDINGS_BA[PLACE IN LEAGUE]))</f>
        <v>11</v>
      </c>
      <c r="E2619">
        <f>16-INDEX(STANDINGS_R[],MATCH(Table1[[#This Row],[COMBINED]],STANDINGS_R[COMBINED],0),COLUMN(STANDINGS_R[PLACE IN LEAGUE]))</f>
        <v>3</v>
      </c>
      <c r="F2619">
        <f>16-INDEX(STANDINGS_HR[],MATCH(Table1[[#This Row],[COMBINED]],STANDINGS_HR[COMBINED],0),COLUMN(STANDINGS_HR[PLACE IN LEAGUE]))</f>
        <v>1</v>
      </c>
      <c r="G2619">
        <f>16-INDEX(STANDINGS_RBI[],MATCH(Table1[[#This Row],[COMBINED]],STANDINGS_RBI[COMBINED],0),COLUMN(STANDINGS_RBI[PLACE IN LEAGUE]))</f>
        <v>1</v>
      </c>
      <c r="H2619">
        <f>16-INDEX(STANDINGS_SB[],MATCH(Table1[[#This Row],[COMBINED]],STANDINGS_SB[COMBINED],0),COLUMN(STANDINGS_SB[PLACE IN LEAGUE]))</f>
        <v>11</v>
      </c>
      <c r="I2619">
        <f>16-INDEX(STANDINGS_ERA[],MATCH(Table1[[#This Row],[COMBINED]],STANDINGS_ERA[COMBINED],0),COLUMN(STANDINGS_ERA[PLACE IN LEAGUE]))</f>
        <v>15</v>
      </c>
      <c r="J2619">
        <f>16-INDEX(STANDINGS_WHIP[],MATCH(Table1[[#This Row],[COMBINED]],STANDINGS_WHIP[COMBINED],0),COLUMN(STANDINGS_WHIP[PLACE IN LEAGUE]))</f>
        <v>15</v>
      </c>
      <c r="K2619">
        <f>16-INDEX(STANDINGS_W[],MATCH(Table1[[#This Row],[COMBINED]],STANDINGS_W[COMBINED],0),COLUMN(STANDINGS_W[PLACE IN LEAGUE]))</f>
        <v>15</v>
      </c>
      <c r="L2619">
        <f>16-INDEX(STANDINGS_K[],MATCH(Table1[[#This Row],[COMBINED]],STANDINGS_K[COMBINED],0),COLUMN(STANDINGS_K[PLACE IN LEAGUE]))</f>
        <v>15</v>
      </c>
      <c r="M2619">
        <f>16-INDEX(STANDINGS_SV[],MATCH(Table1[[#This Row],[COMBINED]],STANDINGS_SV[COMBINED],0),COLUMN(STANDINGS_SV[PLACE IN LEAGUE]))</f>
        <v>12</v>
      </c>
      <c r="N2619">
        <f>SUM(Table1[[#This Row],[BA]:[SV]])</f>
        <v>99</v>
      </c>
      <c r="O2619">
        <v>4</v>
      </c>
    </row>
    <row r="2620" spans="1:15" x14ac:dyDescent="0.25">
      <c r="A2620" t="s">
        <v>2523</v>
      </c>
      <c r="B2620" t="s">
        <v>2517</v>
      </c>
      <c r="C2620" t="str">
        <f>Table1[[#This Row],[League]]&amp;Table1[[#This Row],[Team]]</f>
        <v>$150 Draft Champions Mar 10 1:00 pm Lg.3874NUISANCE</v>
      </c>
      <c r="D2620">
        <f>16-INDEX(STANDINGS_BA[],MATCH(Table1[[#This Row],[COMBINED]],STANDINGS_BA[COMBINED],0),COLUMN(STANDINGS_BA[PLACE IN LEAGUE]))</f>
        <v>8</v>
      </c>
      <c r="E2620">
        <f>16-INDEX(STANDINGS_R[],MATCH(Table1[[#This Row],[COMBINED]],STANDINGS_R[COMBINED],0),COLUMN(STANDINGS_R[PLACE IN LEAGUE]))</f>
        <v>7</v>
      </c>
      <c r="F2620">
        <f>16-INDEX(STANDINGS_HR[],MATCH(Table1[[#This Row],[COMBINED]],STANDINGS_HR[COMBINED],0),COLUMN(STANDINGS_HR[PLACE IN LEAGUE]))</f>
        <v>12</v>
      </c>
      <c r="G2620">
        <f>16-INDEX(STANDINGS_RBI[],MATCH(Table1[[#This Row],[COMBINED]],STANDINGS_RBI[COMBINED],0),COLUMN(STANDINGS_RBI[PLACE IN LEAGUE]))</f>
        <v>8</v>
      </c>
      <c r="H2620">
        <f>16-INDEX(STANDINGS_SB[],MATCH(Table1[[#This Row],[COMBINED]],STANDINGS_SB[COMBINED],0),COLUMN(STANDINGS_SB[PLACE IN LEAGUE]))</f>
        <v>7</v>
      </c>
      <c r="I2620">
        <f>16-INDEX(STANDINGS_ERA[],MATCH(Table1[[#This Row],[COMBINED]],STANDINGS_ERA[COMBINED],0),COLUMN(STANDINGS_ERA[PLACE IN LEAGUE]))</f>
        <v>9</v>
      </c>
      <c r="J2620">
        <f>16-INDEX(STANDINGS_WHIP[],MATCH(Table1[[#This Row],[COMBINED]],STANDINGS_WHIP[COMBINED],0),COLUMN(STANDINGS_WHIP[PLACE IN LEAGUE]))</f>
        <v>6</v>
      </c>
      <c r="K2620">
        <f>16-INDEX(STANDINGS_W[],MATCH(Table1[[#This Row],[COMBINED]],STANDINGS_W[COMBINED],0),COLUMN(STANDINGS_W[PLACE IN LEAGUE]))</f>
        <v>12</v>
      </c>
      <c r="L2620">
        <f>16-INDEX(STANDINGS_K[],MATCH(Table1[[#This Row],[COMBINED]],STANDINGS_K[COMBINED],0),COLUMN(STANDINGS_K[PLACE IN LEAGUE]))</f>
        <v>14</v>
      </c>
      <c r="M2620">
        <f>16-INDEX(STANDINGS_SV[],MATCH(Table1[[#This Row],[COMBINED]],STANDINGS_SV[COMBINED],0),COLUMN(STANDINGS_SV[PLACE IN LEAGUE]))</f>
        <v>9</v>
      </c>
      <c r="N2620">
        <f>SUM(Table1[[#This Row],[BA]:[SV]])</f>
        <v>92</v>
      </c>
      <c r="O2620">
        <v>5</v>
      </c>
    </row>
    <row r="2621" spans="1:15" x14ac:dyDescent="0.25">
      <c r="A2621" t="s">
        <v>384</v>
      </c>
      <c r="B2621" t="s">
        <v>2517</v>
      </c>
      <c r="C2621" t="str">
        <f>Table1[[#This Row],[League]]&amp;Table1[[#This Row],[Team]]</f>
        <v>$150 Draft Champions Mar 10 1:00 pm Lg.3874Team Sanford</v>
      </c>
      <c r="D2621">
        <f>16-INDEX(STANDINGS_BA[],MATCH(Table1[[#This Row],[COMBINED]],STANDINGS_BA[COMBINED],0),COLUMN(STANDINGS_BA[PLACE IN LEAGUE]))</f>
        <v>13</v>
      </c>
      <c r="E2621">
        <f>16-INDEX(STANDINGS_R[],MATCH(Table1[[#This Row],[COMBINED]],STANDINGS_R[COMBINED],0),COLUMN(STANDINGS_R[PLACE IN LEAGUE]))</f>
        <v>9</v>
      </c>
      <c r="F2621">
        <f>16-INDEX(STANDINGS_HR[],MATCH(Table1[[#This Row],[COMBINED]],STANDINGS_HR[COMBINED],0),COLUMN(STANDINGS_HR[PLACE IN LEAGUE]))</f>
        <v>3</v>
      </c>
      <c r="G2621">
        <f>16-INDEX(STANDINGS_RBI[],MATCH(Table1[[#This Row],[COMBINED]],STANDINGS_RBI[COMBINED],0),COLUMN(STANDINGS_RBI[PLACE IN LEAGUE]))</f>
        <v>5</v>
      </c>
      <c r="H2621">
        <f>16-INDEX(STANDINGS_SB[],MATCH(Table1[[#This Row],[COMBINED]],STANDINGS_SB[COMBINED],0),COLUMN(STANDINGS_SB[PLACE IN LEAGUE]))</f>
        <v>13</v>
      </c>
      <c r="I2621">
        <f>16-INDEX(STANDINGS_ERA[],MATCH(Table1[[#This Row],[COMBINED]],STANDINGS_ERA[COMBINED],0),COLUMN(STANDINGS_ERA[PLACE IN LEAGUE]))</f>
        <v>12</v>
      </c>
      <c r="J2621">
        <f>16-INDEX(STANDINGS_WHIP[],MATCH(Table1[[#This Row],[COMBINED]],STANDINGS_WHIP[COMBINED],0),COLUMN(STANDINGS_WHIP[PLACE IN LEAGUE]))</f>
        <v>7</v>
      </c>
      <c r="K2621">
        <f>16-INDEX(STANDINGS_W[],MATCH(Table1[[#This Row],[COMBINED]],STANDINGS_W[COMBINED],0),COLUMN(STANDINGS_W[PLACE IN LEAGUE]))</f>
        <v>13</v>
      </c>
      <c r="L2621">
        <f>16-INDEX(STANDINGS_K[],MATCH(Table1[[#This Row],[COMBINED]],STANDINGS_K[COMBINED],0),COLUMN(STANDINGS_K[PLACE IN LEAGUE]))</f>
        <v>11</v>
      </c>
      <c r="M2621">
        <f>16-INDEX(STANDINGS_SV[],MATCH(Table1[[#This Row],[COMBINED]],STANDINGS_SV[COMBINED],0),COLUMN(STANDINGS_SV[PLACE IN LEAGUE]))</f>
        <v>3</v>
      </c>
      <c r="N2621">
        <f>SUM(Table1[[#This Row],[BA]:[SV]])</f>
        <v>89</v>
      </c>
      <c r="O2621">
        <v>6</v>
      </c>
    </row>
    <row r="2622" spans="1:15" x14ac:dyDescent="0.25">
      <c r="A2622" t="s">
        <v>2521</v>
      </c>
      <c r="B2622" t="s">
        <v>2517</v>
      </c>
      <c r="C2622" t="str">
        <f>Table1[[#This Row],[League]]&amp;Table1[[#This Row],[Team]]</f>
        <v>$150 Draft Champions Mar 10 1:00 pm Lg.3874War(P)igs III</v>
      </c>
      <c r="D2622">
        <f>16-INDEX(STANDINGS_BA[],MATCH(Table1[[#This Row],[COMBINED]],STANDINGS_BA[COMBINED],0),COLUMN(STANDINGS_BA[PLACE IN LEAGUE]))</f>
        <v>10</v>
      </c>
      <c r="E2622">
        <f>16-INDEX(STANDINGS_R[],MATCH(Table1[[#This Row],[COMBINED]],STANDINGS_R[COMBINED],0),COLUMN(STANDINGS_R[PLACE IN LEAGUE]))</f>
        <v>13</v>
      </c>
      <c r="F2622">
        <f>16-INDEX(STANDINGS_HR[],MATCH(Table1[[#This Row],[COMBINED]],STANDINGS_HR[COMBINED],0),COLUMN(STANDINGS_HR[PLACE IN LEAGUE]))</f>
        <v>13</v>
      </c>
      <c r="G2622">
        <f>16-INDEX(STANDINGS_RBI[],MATCH(Table1[[#This Row],[COMBINED]],STANDINGS_RBI[COMBINED],0),COLUMN(STANDINGS_RBI[PLACE IN LEAGUE]))</f>
        <v>12</v>
      </c>
      <c r="H2622">
        <f>16-INDEX(STANDINGS_SB[],MATCH(Table1[[#This Row],[COMBINED]],STANDINGS_SB[COMBINED],0),COLUMN(STANDINGS_SB[PLACE IN LEAGUE]))</f>
        <v>1</v>
      </c>
      <c r="I2622">
        <f>16-INDEX(STANDINGS_ERA[],MATCH(Table1[[#This Row],[COMBINED]],STANDINGS_ERA[COMBINED],0),COLUMN(STANDINGS_ERA[PLACE IN LEAGUE]))</f>
        <v>6</v>
      </c>
      <c r="J2622">
        <f>16-INDEX(STANDINGS_WHIP[],MATCH(Table1[[#This Row],[COMBINED]],STANDINGS_WHIP[COMBINED],0),COLUMN(STANDINGS_WHIP[PLACE IN LEAGUE]))</f>
        <v>2</v>
      </c>
      <c r="K2622">
        <f>16-INDEX(STANDINGS_W[],MATCH(Table1[[#This Row],[COMBINED]],STANDINGS_W[COMBINED],0),COLUMN(STANDINGS_W[PLACE IN LEAGUE]))</f>
        <v>7</v>
      </c>
      <c r="L2622">
        <f>16-INDEX(STANDINGS_K[],MATCH(Table1[[#This Row],[COMBINED]],STANDINGS_K[COMBINED],0),COLUMN(STANDINGS_K[PLACE IN LEAGUE]))</f>
        <v>7</v>
      </c>
      <c r="M2622">
        <f>16-INDEX(STANDINGS_SV[],MATCH(Table1[[#This Row],[COMBINED]],STANDINGS_SV[COMBINED],0),COLUMN(STANDINGS_SV[PLACE IN LEAGUE]))</f>
        <v>14</v>
      </c>
      <c r="N2622">
        <f>SUM(Table1[[#This Row],[BA]:[SV]])</f>
        <v>85</v>
      </c>
      <c r="O2622">
        <v>7</v>
      </c>
    </row>
    <row r="2623" spans="1:15" x14ac:dyDescent="0.25">
      <c r="A2623" t="s">
        <v>1568</v>
      </c>
      <c r="B2623" t="s">
        <v>2517</v>
      </c>
      <c r="C2623" t="str">
        <f>Table1[[#This Row],[League]]&amp;Table1[[#This Row],[Team]]</f>
        <v>$150 Draft Champions Mar 10 1:00 pm Lg.3874The Force Awakens</v>
      </c>
      <c r="D2623">
        <f>16-INDEX(STANDINGS_BA[],MATCH(Table1[[#This Row],[COMBINED]],STANDINGS_BA[COMBINED],0),COLUMN(STANDINGS_BA[PLACE IN LEAGUE]))</f>
        <v>15</v>
      </c>
      <c r="E2623">
        <f>16-INDEX(STANDINGS_R[],MATCH(Table1[[#This Row],[COMBINED]],STANDINGS_R[COMBINED],0),COLUMN(STANDINGS_R[PLACE IN LEAGUE]))</f>
        <v>12</v>
      </c>
      <c r="F2623">
        <f>16-INDEX(STANDINGS_HR[],MATCH(Table1[[#This Row],[COMBINED]],STANDINGS_HR[COMBINED],0),COLUMN(STANDINGS_HR[PLACE IN LEAGUE]))</f>
        <v>10</v>
      </c>
      <c r="G2623">
        <f>16-INDEX(STANDINGS_RBI[],MATCH(Table1[[#This Row],[COMBINED]],STANDINGS_RBI[COMBINED],0),COLUMN(STANDINGS_RBI[PLACE IN LEAGUE]))</f>
        <v>15</v>
      </c>
      <c r="H2623">
        <f>16-INDEX(STANDINGS_SB[],MATCH(Table1[[#This Row],[COMBINED]],STANDINGS_SB[COMBINED],0),COLUMN(STANDINGS_SB[PLACE IN LEAGUE]))</f>
        <v>9</v>
      </c>
      <c r="I2623">
        <f>16-INDEX(STANDINGS_ERA[],MATCH(Table1[[#This Row],[COMBINED]],STANDINGS_ERA[COMBINED],0),COLUMN(STANDINGS_ERA[PLACE IN LEAGUE]))</f>
        <v>1</v>
      </c>
      <c r="J2623">
        <f>16-INDEX(STANDINGS_WHIP[],MATCH(Table1[[#This Row],[COMBINED]],STANDINGS_WHIP[COMBINED],0),COLUMN(STANDINGS_WHIP[PLACE IN LEAGUE]))</f>
        <v>1</v>
      </c>
      <c r="K2623">
        <f>16-INDEX(STANDINGS_W[],MATCH(Table1[[#This Row],[COMBINED]],STANDINGS_W[COMBINED],0),COLUMN(STANDINGS_W[PLACE IN LEAGUE]))</f>
        <v>6</v>
      </c>
      <c r="L2623">
        <f>16-INDEX(STANDINGS_K[],MATCH(Table1[[#This Row],[COMBINED]],STANDINGS_K[COMBINED],0),COLUMN(STANDINGS_K[PLACE IN LEAGUE]))</f>
        <v>5</v>
      </c>
      <c r="M2623">
        <f>16-INDEX(STANDINGS_SV[],MATCH(Table1[[#This Row],[COMBINED]],STANDINGS_SV[COMBINED],0),COLUMN(STANDINGS_SV[PLACE IN LEAGUE]))</f>
        <v>10</v>
      </c>
      <c r="N2623">
        <f>SUM(Table1[[#This Row],[BA]:[SV]])</f>
        <v>84</v>
      </c>
      <c r="O2623">
        <v>8</v>
      </c>
    </row>
    <row r="2624" spans="1:15" x14ac:dyDescent="0.25">
      <c r="A2624" t="s">
        <v>2522</v>
      </c>
      <c r="B2624" t="s">
        <v>2517</v>
      </c>
      <c r="C2624" t="str">
        <f>Table1[[#This Row],[League]]&amp;Table1[[#This Row],[Team]]</f>
        <v>$150 Draft Champions Mar 10 1:00 pm Lg.3874Grand Salami</v>
      </c>
      <c r="D2624">
        <f>16-INDEX(STANDINGS_BA[],MATCH(Table1[[#This Row],[COMBINED]],STANDINGS_BA[COMBINED],0),COLUMN(STANDINGS_BA[PLACE IN LEAGUE]))</f>
        <v>9</v>
      </c>
      <c r="E2624">
        <f>16-INDEX(STANDINGS_R[],MATCH(Table1[[#This Row],[COMBINED]],STANDINGS_R[COMBINED],0),COLUMN(STANDINGS_R[PLACE IN LEAGUE]))</f>
        <v>11</v>
      </c>
      <c r="F2624">
        <f>16-INDEX(STANDINGS_HR[],MATCH(Table1[[#This Row],[COMBINED]],STANDINGS_HR[COMBINED],0),COLUMN(STANDINGS_HR[PLACE IN LEAGUE]))</f>
        <v>9</v>
      </c>
      <c r="G2624">
        <f>16-INDEX(STANDINGS_RBI[],MATCH(Table1[[#This Row],[COMBINED]],STANDINGS_RBI[COMBINED],0),COLUMN(STANDINGS_RBI[PLACE IN LEAGUE]))</f>
        <v>11</v>
      </c>
      <c r="H2624">
        <f>16-INDEX(STANDINGS_SB[],MATCH(Table1[[#This Row],[COMBINED]],STANDINGS_SB[COMBINED],0),COLUMN(STANDINGS_SB[PLACE IN LEAGUE]))</f>
        <v>4</v>
      </c>
      <c r="I2624">
        <f>16-INDEX(STANDINGS_ERA[],MATCH(Table1[[#This Row],[COMBINED]],STANDINGS_ERA[COMBINED],0),COLUMN(STANDINGS_ERA[PLACE IN LEAGUE]))</f>
        <v>8</v>
      </c>
      <c r="J2624">
        <f>16-INDEX(STANDINGS_WHIP[],MATCH(Table1[[#This Row],[COMBINED]],STANDINGS_WHIP[COMBINED],0),COLUMN(STANDINGS_WHIP[PLACE IN LEAGUE]))</f>
        <v>10</v>
      </c>
      <c r="K2624">
        <f>16-INDEX(STANDINGS_W[],MATCH(Table1[[#This Row],[COMBINED]],STANDINGS_W[COMBINED],0),COLUMN(STANDINGS_W[PLACE IN LEAGUE]))</f>
        <v>8</v>
      </c>
      <c r="L2624">
        <f>16-INDEX(STANDINGS_K[],MATCH(Table1[[#This Row],[COMBINED]],STANDINGS_K[COMBINED],0),COLUMN(STANDINGS_K[PLACE IN LEAGUE]))</f>
        <v>8</v>
      </c>
      <c r="M2624">
        <f>16-INDEX(STANDINGS_SV[],MATCH(Table1[[#This Row],[COMBINED]],STANDINGS_SV[COMBINED],0),COLUMN(STANDINGS_SV[PLACE IN LEAGUE]))</f>
        <v>4</v>
      </c>
      <c r="N2624">
        <f>SUM(Table1[[#This Row],[BA]:[SV]])</f>
        <v>82</v>
      </c>
      <c r="O2624">
        <v>9</v>
      </c>
    </row>
    <row r="2625" spans="1:15" x14ac:dyDescent="0.25">
      <c r="A2625" t="s">
        <v>18</v>
      </c>
      <c r="B2625" t="s">
        <v>2517</v>
      </c>
      <c r="C2625" t="str">
        <f>Table1[[#This Row],[League]]&amp;Table1[[#This Row],[Team]]</f>
        <v>$150 Draft Champions Mar 10 1:00 pm Lg.3874Home Run Derbies</v>
      </c>
      <c r="D2625">
        <f>16-INDEX(STANDINGS_BA[],MATCH(Table1[[#This Row],[COMBINED]],STANDINGS_BA[COMBINED],0),COLUMN(STANDINGS_BA[PLACE IN LEAGUE]))</f>
        <v>6</v>
      </c>
      <c r="E2625">
        <f>16-INDEX(STANDINGS_R[],MATCH(Table1[[#This Row],[COMBINED]],STANDINGS_R[COMBINED],0),COLUMN(STANDINGS_R[PLACE IN LEAGUE]))</f>
        <v>5</v>
      </c>
      <c r="F2625">
        <f>16-INDEX(STANDINGS_HR[],MATCH(Table1[[#This Row],[COMBINED]],STANDINGS_HR[COMBINED],0),COLUMN(STANDINGS_HR[PLACE IN LEAGUE]))</f>
        <v>5</v>
      </c>
      <c r="G2625">
        <f>16-INDEX(STANDINGS_RBI[],MATCH(Table1[[#This Row],[COMBINED]],STANDINGS_RBI[COMBINED],0),COLUMN(STANDINGS_RBI[PLACE IN LEAGUE]))</f>
        <v>9</v>
      </c>
      <c r="H2625">
        <f>16-INDEX(STANDINGS_SB[],MATCH(Table1[[#This Row],[COMBINED]],STANDINGS_SB[COMBINED],0),COLUMN(STANDINGS_SB[PLACE IN LEAGUE]))</f>
        <v>6</v>
      </c>
      <c r="I2625">
        <f>16-INDEX(STANDINGS_ERA[],MATCH(Table1[[#This Row],[COMBINED]],STANDINGS_ERA[COMBINED],0),COLUMN(STANDINGS_ERA[PLACE IN LEAGUE]))</f>
        <v>5</v>
      </c>
      <c r="J2625">
        <f>16-INDEX(STANDINGS_WHIP[],MATCH(Table1[[#This Row],[COMBINED]],STANDINGS_WHIP[COMBINED],0),COLUMN(STANDINGS_WHIP[PLACE IN LEAGUE]))</f>
        <v>8</v>
      </c>
      <c r="K2625">
        <f>16-INDEX(STANDINGS_W[],MATCH(Table1[[#This Row],[COMBINED]],STANDINGS_W[COMBINED],0),COLUMN(STANDINGS_W[PLACE IN LEAGUE]))</f>
        <v>11</v>
      </c>
      <c r="L2625">
        <f>16-INDEX(STANDINGS_K[],MATCH(Table1[[#This Row],[COMBINED]],STANDINGS_K[COMBINED],0),COLUMN(STANDINGS_K[PLACE IN LEAGUE]))</f>
        <v>10</v>
      </c>
      <c r="M2625">
        <f>16-INDEX(STANDINGS_SV[],MATCH(Table1[[#This Row],[COMBINED]],STANDINGS_SV[COMBINED],0),COLUMN(STANDINGS_SV[PLACE IN LEAGUE]))</f>
        <v>15</v>
      </c>
      <c r="N2625">
        <f>SUM(Table1[[#This Row],[BA]:[SV]])</f>
        <v>80</v>
      </c>
      <c r="O2625">
        <v>10</v>
      </c>
    </row>
    <row r="2626" spans="1:15" x14ac:dyDescent="0.25">
      <c r="A2626" t="s">
        <v>2525</v>
      </c>
      <c r="B2626" t="s">
        <v>2517</v>
      </c>
      <c r="C2626" t="str">
        <f>Table1[[#This Row],[League]]&amp;Table1[[#This Row],[Team]]</f>
        <v>$150 Draft Champions Mar 10 1:00 pm Lg.3874Team Moon</v>
      </c>
      <c r="D2626">
        <f>16-INDEX(STANDINGS_BA[],MATCH(Table1[[#This Row],[COMBINED]],STANDINGS_BA[COMBINED],0),COLUMN(STANDINGS_BA[PLACE IN LEAGUE]))</f>
        <v>2</v>
      </c>
      <c r="E2626">
        <f>16-INDEX(STANDINGS_R[],MATCH(Table1[[#This Row],[COMBINED]],STANDINGS_R[COMBINED],0),COLUMN(STANDINGS_R[PLACE IN LEAGUE]))</f>
        <v>1</v>
      </c>
      <c r="F2626">
        <f>16-INDEX(STANDINGS_HR[],MATCH(Table1[[#This Row],[COMBINED]],STANDINGS_HR[COMBINED],0),COLUMN(STANDINGS_HR[PLACE IN LEAGUE]))</f>
        <v>2</v>
      </c>
      <c r="G2626">
        <f>16-INDEX(STANDINGS_RBI[],MATCH(Table1[[#This Row],[COMBINED]],STANDINGS_RBI[COMBINED],0),COLUMN(STANDINGS_RBI[PLACE IN LEAGUE]))</f>
        <v>3</v>
      </c>
      <c r="H2626">
        <f>16-INDEX(STANDINGS_SB[],MATCH(Table1[[#This Row],[COMBINED]],STANDINGS_SB[COMBINED],0),COLUMN(STANDINGS_SB[PLACE IN LEAGUE]))</f>
        <v>8</v>
      </c>
      <c r="I2626">
        <f>16-INDEX(STANDINGS_ERA[],MATCH(Table1[[#This Row],[COMBINED]],STANDINGS_ERA[COMBINED],0),COLUMN(STANDINGS_ERA[PLACE IN LEAGUE]))</f>
        <v>13</v>
      </c>
      <c r="J2626">
        <f>16-INDEX(STANDINGS_WHIP[],MATCH(Table1[[#This Row],[COMBINED]],STANDINGS_WHIP[COMBINED],0),COLUMN(STANDINGS_WHIP[PLACE IN LEAGUE]))</f>
        <v>14</v>
      </c>
      <c r="K2626">
        <f>16-INDEX(STANDINGS_W[],MATCH(Table1[[#This Row],[COMBINED]],STANDINGS_W[COMBINED],0),COLUMN(STANDINGS_W[PLACE IN LEAGUE]))</f>
        <v>14</v>
      </c>
      <c r="L2626">
        <f>16-INDEX(STANDINGS_K[],MATCH(Table1[[#This Row],[COMBINED]],STANDINGS_K[COMBINED],0),COLUMN(STANDINGS_K[PLACE IN LEAGUE]))</f>
        <v>12</v>
      </c>
      <c r="M2626">
        <f>16-INDEX(STANDINGS_SV[],MATCH(Table1[[#This Row],[COMBINED]],STANDINGS_SV[COMBINED],0),COLUMN(STANDINGS_SV[PLACE IN LEAGUE]))</f>
        <v>5</v>
      </c>
      <c r="N2626">
        <f>SUM(Table1[[#This Row],[BA]:[SV]])</f>
        <v>74</v>
      </c>
      <c r="O2626">
        <v>11</v>
      </c>
    </row>
    <row r="2627" spans="1:15" x14ac:dyDescent="0.25">
      <c r="A2627" t="s">
        <v>522</v>
      </c>
      <c r="B2627" t="s">
        <v>2517</v>
      </c>
      <c r="C2627" t="str">
        <f>Table1[[#This Row],[League]]&amp;Table1[[#This Row],[Team]]</f>
        <v>$150 Draft Champions Mar 10 1:00 pm Lg.3874Lugnuts DC III</v>
      </c>
      <c r="D2627">
        <f>16-INDEX(STANDINGS_BA[],MATCH(Table1[[#This Row],[COMBINED]],STANDINGS_BA[COMBINED],0),COLUMN(STANDINGS_BA[PLACE IN LEAGUE]))</f>
        <v>3</v>
      </c>
      <c r="E2627">
        <f>16-INDEX(STANDINGS_R[],MATCH(Table1[[#This Row],[COMBINED]],STANDINGS_R[COMBINED],0),COLUMN(STANDINGS_R[PLACE IN LEAGUE]))</f>
        <v>8</v>
      </c>
      <c r="F2627">
        <f>16-INDEX(STANDINGS_HR[],MATCH(Table1[[#This Row],[COMBINED]],STANDINGS_HR[COMBINED],0),COLUMN(STANDINGS_HR[PLACE IN LEAGUE]))</f>
        <v>11</v>
      </c>
      <c r="G2627">
        <f>16-INDEX(STANDINGS_RBI[],MATCH(Table1[[#This Row],[COMBINED]],STANDINGS_RBI[COMBINED],0),COLUMN(STANDINGS_RBI[PLACE IN LEAGUE]))</f>
        <v>7</v>
      </c>
      <c r="H2627">
        <f>16-INDEX(STANDINGS_SB[],MATCH(Table1[[#This Row],[COMBINED]],STANDINGS_SB[COMBINED],0),COLUMN(STANDINGS_SB[PLACE IN LEAGUE]))</f>
        <v>10</v>
      </c>
      <c r="I2627">
        <f>16-INDEX(STANDINGS_ERA[],MATCH(Table1[[#This Row],[COMBINED]],STANDINGS_ERA[COMBINED],0),COLUMN(STANDINGS_ERA[PLACE IN LEAGUE]))</f>
        <v>10</v>
      </c>
      <c r="J2627">
        <f>16-INDEX(STANDINGS_WHIP[],MATCH(Table1[[#This Row],[COMBINED]],STANDINGS_WHIP[COMBINED],0),COLUMN(STANDINGS_WHIP[PLACE IN LEAGUE]))</f>
        <v>5</v>
      </c>
      <c r="K2627">
        <f>16-INDEX(STANDINGS_W[],MATCH(Table1[[#This Row],[COMBINED]],STANDINGS_W[COMBINED],0),COLUMN(STANDINGS_W[PLACE IN LEAGUE]))</f>
        <v>2</v>
      </c>
      <c r="L2627">
        <f>16-INDEX(STANDINGS_K[],MATCH(Table1[[#This Row],[COMBINED]],STANDINGS_K[COMBINED],0),COLUMN(STANDINGS_K[PLACE IN LEAGUE]))</f>
        <v>3</v>
      </c>
      <c r="M2627">
        <f>16-INDEX(STANDINGS_SV[],MATCH(Table1[[#This Row],[COMBINED]],STANDINGS_SV[COMBINED],0),COLUMN(STANDINGS_SV[PLACE IN LEAGUE]))</f>
        <v>8</v>
      </c>
      <c r="N2627">
        <f>SUM(Table1[[#This Row],[BA]:[SV]])</f>
        <v>67</v>
      </c>
      <c r="O2627">
        <v>12</v>
      </c>
    </row>
    <row r="2628" spans="1:15" x14ac:dyDescent="0.25">
      <c r="A2628" t="s">
        <v>2526</v>
      </c>
      <c r="B2628" t="s">
        <v>2517</v>
      </c>
      <c r="C2628" t="str">
        <f>Table1[[#This Row],[League]]&amp;Table1[[#This Row],[Team]]</f>
        <v>$150 Draft Champions Mar 10 1:00 pm Lg.3874Windsor Wallabies</v>
      </c>
      <c r="D2628">
        <f>16-INDEX(STANDINGS_BA[],MATCH(Table1[[#This Row],[COMBINED]],STANDINGS_BA[COMBINED],0),COLUMN(STANDINGS_BA[PLACE IN LEAGUE]))</f>
        <v>1</v>
      </c>
      <c r="E2628">
        <f>16-INDEX(STANDINGS_R[],MATCH(Table1[[#This Row],[COMBINED]],STANDINGS_R[COMBINED],0),COLUMN(STANDINGS_R[PLACE IN LEAGUE]))</f>
        <v>6</v>
      </c>
      <c r="F2628">
        <f>16-INDEX(STANDINGS_HR[],MATCH(Table1[[#This Row],[COMBINED]],STANDINGS_HR[COMBINED],0),COLUMN(STANDINGS_HR[PLACE IN LEAGUE]))</f>
        <v>6</v>
      </c>
      <c r="G2628">
        <f>16-INDEX(STANDINGS_RBI[],MATCH(Table1[[#This Row],[COMBINED]],STANDINGS_RBI[COMBINED],0),COLUMN(STANDINGS_RBI[PLACE IN LEAGUE]))</f>
        <v>6</v>
      </c>
      <c r="H2628">
        <f>16-INDEX(STANDINGS_SB[],MATCH(Table1[[#This Row],[COMBINED]],STANDINGS_SB[COMBINED],0),COLUMN(STANDINGS_SB[PLACE IN LEAGUE]))</f>
        <v>12</v>
      </c>
      <c r="I2628">
        <f>16-INDEX(STANDINGS_ERA[],MATCH(Table1[[#This Row],[COMBINED]],STANDINGS_ERA[COMBINED],0),COLUMN(STANDINGS_ERA[PLACE IN LEAGUE]))</f>
        <v>4</v>
      </c>
      <c r="J2628">
        <f>16-INDEX(STANDINGS_WHIP[],MATCH(Table1[[#This Row],[COMBINED]],STANDINGS_WHIP[COMBINED],0),COLUMN(STANDINGS_WHIP[PLACE IN LEAGUE]))</f>
        <v>9</v>
      </c>
      <c r="K2628">
        <f>16-INDEX(STANDINGS_W[],MATCH(Table1[[#This Row],[COMBINED]],STANDINGS_W[COMBINED],0),COLUMN(STANDINGS_W[PLACE IN LEAGUE]))</f>
        <v>5</v>
      </c>
      <c r="L2628">
        <f>16-INDEX(STANDINGS_K[],MATCH(Table1[[#This Row],[COMBINED]],STANDINGS_K[COMBINED],0),COLUMN(STANDINGS_K[PLACE IN LEAGUE]))</f>
        <v>6</v>
      </c>
      <c r="M2628">
        <f>16-INDEX(STANDINGS_SV[],MATCH(Table1[[#This Row],[COMBINED]],STANDINGS_SV[COMBINED],0),COLUMN(STANDINGS_SV[PLACE IN LEAGUE]))</f>
        <v>2</v>
      </c>
      <c r="N2628">
        <f>SUM(Table1[[#This Row],[BA]:[SV]])</f>
        <v>57</v>
      </c>
      <c r="O2628">
        <v>13</v>
      </c>
    </row>
    <row r="2629" spans="1:15" x14ac:dyDescent="0.25">
      <c r="A2629" t="s">
        <v>889</v>
      </c>
      <c r="B2629" t="s">
        <v>2517</v>
      </c>
      <c r="C2629" t="str">
        <f>Table1[[#This Row],[League]]&amp;Table1[[#This Row],[Team]]</f>
        <v>$150 Draft Champions Mar 10 1:00 pm Lg.3874Team Thompson</v>
      </c>
      <c r="D2629">
        <f>16-INDEX(STANDINGS_BA[],MATCH(Table1[[#This Row],[COMBINED]],STANDINGS_BA[COMBINED],0),COLUMN(STANDINGS_BA[PLACE IN LEAGUE]))</f>
        <v>7</v>
      </c>
      <c r="E2629">
        <f>16-INDEX(STANDINGS_R[],MATCH(Table1[[#This Row],[COMBINED]],STANDINGS_R[COMBINED],0),COLUMN(STANDINGS_R[PLACE IN LEAGUE]))</f>
        <v>4</v>
      </c>
      <c r="F2629">
        <f>16-INDEX(STANDINGS_HR[],MATCH(Table1[[#This Row],[COMBINED]],STANDINGS_HR[COMBINED],0),COLUMN(STANDINGS_HR[PLACE IN LEAGUE]))</f>
        <v>7</v>
      </c>
      <c r="G2629">
        <f>16-INDEX(STANDINGS_RBI[],MATCH(Table1[[#This Row],[COMBINED]],STANDINGS_RBI[COMBINED],0),COLUMN(STANDINGS_RBI[PLACE IN LEAGUE]))</f>
        <v>4</v>
      </c>
      <c r="H2629">
        <f>16-INDEX(STANDINGS_SB[],MATCH(Table1[[#This Row],[COMBINED]],STANDINGS_SB[COMBINED],0),COLUMN(STANDINGS_SB[PLACE IN LEAGUE]))</f>
        <v>15</v>
      </c>
      <c r="I2629">
        <f>16-INDEX(STANDINGS_ERA[],MATCH(Table1[[#This Row],[COMBINED]],STANDINGS_ERA[COMBINED],0),COLUMN(STANDINGS_ERA[PLACE IN LEAGUE]))</f>
        <v>2</v>
      </c>
      <c r="J2629">
        <f>16-INDEX(STANDINGS_WHIP[],MATCH(Table1[[#This Row],[COMBINED]],STANDINGS_WHIP[COMBINED],0),COLUMN(STANDINGS_WHIP[PLACE IN LEAGUE]))</f>
        <v>3</v>
      </c>
      <c r="K2629">
        <f>16-INDEX(STANDINGS_W[],MATCH(Table1[[#This Row],[COMBINED]],STANDINGS_W[COMBINED],0),COLUMN(STANDINGS_W[PLACE IN LEAGUE]))</f>
        <v>4</v>
      </c>
      <c r="L2629">
        <f>16-INDEX(STANDINGS_K[],MATCH(Table1[[#This Row],[COMBINED]],STANDINGS_K[COMBINED],0),COLUMN(STANDINGS_K[PLACE IN LEAGUE]))</f>
        <v>2</v>
      </c>
      <c r="M2629">
        <f>16-INDEX(STANDINGS_SV[],MATCH(Table1[[#This Row],[COMBINED]],STANDINGS_SV[COMBINED],0),COLUMN(STANDINGS_SV[PLACE IN LEAGUE]))</f>
        <v>7</v>
      </c>
      <c r="N2629">
        <f>SUM(Table1[[#This Row],[BA]:[SV]])</f>
        <v>55</v>
      </c>
      <c r="O2629">
        <v>14</v>
      </c>
    </row>
    <row r="2630" spans="1:15" x14ac:dyDescent="0.25">
      <c r="A2630" t="s">
        <v>2524</v>
      </c>
      <c r="B2630" t="s">
        <v>2517</v>
      </c>
      <c r="C2630" t="str">
        <f>Table1[[#This Row],[League]]&amp;Table1[[#This Row],[Team]]</f>
        <v>$150 Draft Champions Mar 10 1:00 pm Lg.3874Hammerin' Hawks</v>
      </c>
      <c r="D2630">
        <f>16-INDEX(STANDINGS_BA[],MATCH(Table1[[#This Row],[COMBINED]],STANDINGS_BA[COMBINED],0),COLUMN(STANDINGS_BA[PLACE IN LEAGUE]))</f>
        <v>4</v>
      </c>
      <c r="E2630">
        <f>16-INDEX(STANDINGS_R[],MATCH(Table1[[#This Row],[COMBINED]],STANDINGS_R[COMBINED],0),COLUMN(STANDINGS_R[PLACE IN LEAGUE]))</f>
        <v>2</v>
      </c>
      <c r="F2630">
        <f>16-INDEX(STANDINGS_HR[],MATCH(Table1[[#This Row],[COMBINED]],STANDINGS_HR[COMBINED],0),COLUMN(STANDINGS_HR[PLACE IN LEAGUE]))</f>
        <v>4</v>
      </c>
      <c r="G2630">
        <f>16-INDEX(STANDINGS_RBI[],MATCH(Table1[[#This Row],[COMBINED]],STANDINGS_RBI[COMBINED],0),COLUMN(STANDINGS_RBI[PLACE IN LEAGUE]))</f>
        <v>2</v>
      </c>
      <c r="H2630">
        <f>16-INDEX(STANDINGS_SB[],MATCH(Table1[[#This Row],[COMBINED]],STANDINGS_SB[COMBINED],0),COLUMN(STANDINGS_SB[PLACE IN LEAGUE]))</f>
        <v>2</v>
      </c>
      <c r="I2630">
        <f>16-INDEX(STANDINGS_ERA[],MATCH(Table1[[#This Row],[COMBINED]],STANDINGS_ERA[COMBINED],0),COLUMN(STANDINGS_ERA[PLACE IN LEAGUE]))</f>
        <v>3</v>
      </c>
      <c r="J2630">
        <f>16-INDEX(STANDINGS_WHIP[],MATCH(Table1[[#This Row],[COMBINED]],STANDINGS_WHIP[COMBINED],0),COLUMN(STANDINGS_WHIP[PLACE IN LEAGUE]))</f>
        <v>4</v>
      </c>
      <c r="K2630">
        <f>16-INDEX(STANDINGS_W[],MATCH(Table1[[#This Row],[COMBINED]],STANDINGS_W[COMBINED],0),COLUMN(STANDINGS_W[PLACE IN LEAGUE]))</f>
        <v>1</v>
      </c>
      <c r="L2630">
        <f>16-INDEX(STANDINGS_K[],MATCH(Table1[[#This Row],[COMBINED]],STANDINGS_K[COMBINED],0),COLUMN(STANDINGS_K[PLACE IN LEAGUE]))</f>
        <v>1</v>
      </c>
      <c r="M2630">
        <f>16-INDEX(STANDINGS_SV[],MATCH(Table1[[#This Row],[COMBINED]],STANDINGS_SV[COMBINED],0),COLUMN(STANDINGS_SV[PLACE IN LEAGUE]))</f>
        <v>1</v>
      </c>
      <c r="N2630">
        <f>SUM(Table1[[#This Row],[BA]:[SV]])</f>
        <v>24</v>
      </c>
      <c r="O2630">
        <v>15</v>
      </c>
    </row>
    <row r="2631" spans="1:15" x14ac:dyDescent="0.25">
      <c r="A2631" t="s">
        <v>163</v>
      </c>
      <c r="B2631" t="s">
        <v>2527</v>
      </c>
      <c r="C2631" t="str">
        <f>Table1[[#This Row],[League]]&amp;Table1[[#This Row],[Team]]</f>
        <v>$150 Draft Champions Mar 11 1:00 pm Lg.3879Team Jones</v>
      </c>
      <c r="D2631">
        <f>16-INDEX(STANDINGS_BA[],MATCH(Table1[[#This Row],[COMBINED]],STANDINGS_BA[COMBINED],0),COLUMN(STANDINGS_BA[PLACE IN LEAGUE]))</f>
        <v>10</v>
      </c>
      <c r="E2631">
        <f>16-INDEX(STANDINGS_R[],MATCH(Table1[[#This Row],[COMBINED]],STANDINGS_R[COMBINED],0),COLUMN(STANDINGS_R[PLACE IN LEAGUE]))</f>
        <v>12</v>
      </c>
      <c r="F2631">
        <f>16-INDEX(STANDINGS_HR[],MATCH(Table1[[#This Row],[COMBINED]],STANDINGS_HR[COMBINED],0),COLUMN(STANDINGS_HR[PLACE IN LEAGUE]))</f>
        <v>15</v>
      </c>
      <c r="G2631">
        <f>16-INDEX(STANDINGS_RBI[],MATCH(Table1[[#This Row],[COMBINED]],STANDINGS_RBI[COMBINED],0),COLUMN(STANDINGS_RBI[PLACE IN LEAGUE]))</f>
        <v>14</v>
      </c>
      <c r="H2631">
        <f>16-INDEX(STANDINGS_SB[],MATCH(Table1[[#This Row],[COMBINED]],STANDINGS_SB[COMBINED],0),COLUMN(STANDINGS_SB[PLACE IN LEAGUE]))</f>
        <v>14</v>
      </c>
      <c r="I2631">
        <f>16-INDEX(STANDINGS_ERA[],MATCH(Table1[[#This Row],[COMBINED]],STANDINGS_ERA[COMBINED],0),COLUMN(STANDINGS_ERA[PLACE IN LEAGUE]))</f>
        <v>13</v>
      </c>
      <c r="J2631">
        <f>16-INDEX(STANDINGS_WHIP[],MATCH(Table1[[#This Row],[COMBINED]],STANDINGS_WHIP[COMBINED],0),COLUMN(STANDINGS_WHIP[PLACE IN LEAGUE]))</f>
        <v>13</v>
      </c>
      <c r="K2631">
        <f>16-INDEX(STANDINGS_W[],MATCH(Table1[[#This Row],[COMBINED]],STANDINGS_W[COMBINED],0),COLUMN(STANDINGS_W[PLACE IN LEAGUE]))</f>
        <v>6</v>
      </c>
      <c r="L2631">
        <f>16-INDEX(STANDINGS_K[],MATCH(Table1[[#This Row],[COMBINED]],STANDINGS_K[COMBINED],0),COLUMN(STANDINGS_K[PLACE IN LEAGUE]))</f>
        <v>8</v>
      </c>
      <c r="M2631">
        <f>16-INDEX(STANDINGS_SV[],MATCH(Table1[[#This Row],[COMBINED]],STANDINGS_SV[COMBINED],0),COLUMN(STANDINGS_SV[PLACE IN LEAGUE]))</f>
        <v>11</v>
      </c>
      <c r="N2631">
        <f>SUM(Table1[[#This Row],[BA]:[SV]])</f>
        <v>116</v>
      </c>
      <c r="O2631">
        <v>1</v>
      </c>
    </row>
    <row r="2632" spans="1:15" x14ac:dyDescent="0.25">
      <c r="A2632" t="s">
        <v>2530</v>
      </c>
      <c r="B2632" t="s">
        <v>2527</v>
      </c>
      <c r="C2632" t="str">
        <f>Table1[[#This Row],[League]]&amp;Table1[[#This Row],[Team]]</f>
        <v>$150 Draft Champions Mar 11 1:00 pm Lg.3879Blue Moon Rising</v>
      </c>
      <c r="D2632">
        <f>16-INDEX(STANDINGS_BA[],MATCH(Table1[[#This Row],[COMBINED]],STANDINGS_BA[COMBINED],0),COLUMN(STANDINGS_BA[PLACE IN LEAGUE]))</f>
        <v>12</v>
      </c>
      <c r="E2632">
        <f>16-INDEX(STANDINGS_R[],MATCH(Table1[[#This Row],[COMBINED]],STANDINGS_R[COMBINED],0),COLUMN(STANDINGS_R[PLACE IN LEAGUE]))</f>
        <v>8</v>
      </c>
      <c r="F2632">
        <f>16-INDEX(STANDINGS_HR[],MATCH(Table1[[#This Row],[COMBINED]],STANDINGS_HR[COMBINED],0),COLUMN(STANDINGS_HR[PLACE IN LEAGUE]))</f>
        <v>6</v>
      </c>
      <c r="G2632">
        <f>16-INDEX(STANDINGS_RBI[],MATCH(Table1[[#This Row],[COMBINED]],STANDINGS_RBI[COMBINED],0),COLUMN(STANDINGS_RBI[PLACE IN LEAGUE]))</f>
        <v>4</v>
      </c>
      <c r="H2632">
        <f>16-INDEX(STANDINGS_SB[],MATCH(Table1[[#This Row],[COMBINED]],STANDINGS_SB[COMBINED],0),COLUMN(STANDINGS_SB[PLACE IN LEAGUE]))</f>
        <v>15</v>
      </c>
      <c r="I2632">
        <f>16-INDEX(STANDINGS_ERA[],MATCH(Table1[[#This Row],[COMBINED]],STANDINGS_ERA[COMBINED],0),COLUMN(STANDINGS_ERA[PLACE IN LEAGUE]))</f>
        <v>15</v>
      </c>
      <c r="J2632">
        <f>16-INDEX(STANDINGS_WHIP[],MATCH(Table1[[#This Row],[COMBINED]],STANDINGS_WHIP[COMBINED],0),COLUMN(STANDINGS_WHIP[PLACE IN LEAGUE]))</f>
        <v>15</v>
      </c>
      <c r="K2632">
        <f>16-INDEX(STANDINGS_W[],MATCH(Table1[[#This Row],[COMBINED]],STANDINGS_W[COMBINED],0),COLUMN(STANDINGS_W[PLACE IN LEAGUE]))</f>
        <v>12</v>
      </c>
      <c r="L2632">
        <f>16-INDEX(STANDINGS_K[],MATCH(Table1[[#This Row],[COMBINED]],STANDINGS_K[COMBINED],0),COLUMN(STANDINGS_K[PLACE IN LEAGUE]))</f>
        <v>13</v>
      </c>
      <c r="M2632">
        <f>16-INDEX(STANDINGS_SV[],MATCH(Table1[[#This Row],[COMBINED]],STANDINGS_SV[COMBINED],0),COLUMN(STANDINGS_SV[PLACE IN LEAGUE]))</f>
        <v>12</v>
      </c>
      <c r="N2632">
        <f>SUM(Table1[[#This Row],[BA]:[SV]])</f>
        <v>112</v>
      </c>
      <c r="O2632">
        <v>2</v>
      </c>
    </row>
    <row r="2633" spans="1:15" x14ac:dyDescent="0.25">
      <c r="A2633" t="s">
        <v>2528</v>
      </c>
      <c r="B2633" t="s">
        <v>2527</v>
      </c>
      <c r="C2633" t="str">
        <f>Table1[[#This Row],[League]]&amp;Table1[[#This Row],[Team]]</f>
        <v>$150 Draft Champions Mar 11 1:00 pm Lg.3879Team Turner 3</v>
      </c>
      <c r="D2633">
        <f>16-INDEX(STANDINGS_BA[],MATCH(Table1[[#This Row],[COMBINED]],STANDINGS_BA[COMBINED],0),COLUMN(STANDINGS_BA[PLACE IN LEAGUE]))</f>
        <v>14</v>
      </c>
      <c r="E2633">
        <f>16-INDEX(STANDINGS_R[],MATCH(Table1[[#This Row],[COMBINED]],STANDINGS_R[COMBINED],0),COLUMN(STANDINGS_R[PLACE IN LEAGUE]))</f>
        <v>14</v>
      </c>
      <c r="F2633">
        <f>16-INDEX(STANDINGS_HR[],MATCH(Table1[[#This Row],[COMBINED]],STANDINGS_HR[COMBINED],0),COLUMN(STANDINGS_HR[PLACE IN LEAGUE]))</f>
        <v>5</v>
      </c>
      <c r="G2633">
        <f>16-INDEX(STANDINGS_RBI[],MATCH(Table1[[#This Row],[COMBINED]],STANDINGS_RBI[COMBINED],0),COLUMN(STANDINGS_RBI[PLACE IN LEAGUE]))</f>
        <v>11</v>
      </c>
      <c r="H2633">
        <f>16-INDEX(STANDINGS_SB[],MATCH(Table1[[#This Row],[COMBINED]],STANDINGS_SB[COMBINED],0),COLUMN(STANDINGS_SB[PLACE IN LEAGUE]))</f>
        <v>13</v>
      </c>
      <c r="I2633">
        <f>16-INDEX(STANDINGS_ERA[],MATCH(Table1[[#This Row],[COMBINED]],STANDINGS_ERA[COMBINED],0),COLUMN(STANDINGS_ERA[PLACE IN LEAGUE]))</f>
        <v>5</v>
      </c>
      <c r="J2633">
        <f>16-INDEX(STANDINGS_WHIP[],MATCH(Table1[[#This Row],[COMBINED]],STANDINGS_WHIP[COMBINED],0),COLUMN(STANDINGS_WHIP[PLACE IN LEAGUE]))</f>
        <v>11</v>
      </c>
      <c r="K2633">
        <f>16-INDEX(STANDINGS_W[],MATCH(Table1[[#This Row],[COMBINED]],STANDINGS_W[COMBINED],0),COLUMN(STANDINGS_W[PLACE IN LEAGUE]))</f>
        <v>15</v>
      </c>
      <c r="L2633">
        <f>16-INDEX(STANDINGS_K[],MATCH(Table1[[#This Row],[COMBINED]],STANDINGS_K[COMBINED],0),COLUMN(STANDINGS_K[PLACE IN LEAGUE]))</f>
        <v>14</v>
      </c>
      <c r="M2633">
        <f>16-INDEX(STANDINGS_SV[],MATCH(Table1[[#This Row],[COMBINED]],STANDINGS_SV[COMBINED],0),COLUMN(STANDINGS_SV[PLACE IN LEAGUE]))</f>
        <v>4</v>
      </c>
      <c r="N2633">
        <f>SUM(Table1[[#This Row],[BA]:[SV]])</f>
        <v>106</v>
      </c>
      <c r="O2633">
        <v>3</v>
      </c>
    </row>
    <row r="2634" spans="1:15" x14ac:dyDescent="0.25">
      <c r="A2634" t="s">
        <v>213</v>
      </c>
      <c r="B2634" t="s">
        <v>2527</v>
      </c>
      <c r="C2634" t="str">
        <f>Table1[[#This Row],[League]]&amp;Table1[[#This Row],[Team]]</f>
        <v>$150 Draft Champions Mar 11 1:00 pm Lg.3879Cardinal Crunch 4</v>
      </c>
      <c r="D2634">
        <f>16-INDEX(STANDINGS_BA[],MATCH(Table1[[#This Row],[COMBINED]],STANDINGS_BA[COMBINED],0),COLUMN(STANDINGS_BA[PLACE IN LEAGUE]))</f>
        <v>11</v>
      </c>
      <c r="E2634">
        <f>16-INDEX(STANDINGS_R[],MATCH(Table1[[#This Row],[COMBINED]],STANDINGS_R[COMBINED],0),COLUMN(STANDINGS_R[PLACE IN LEAGUE]))</f>
        <v>15</v>
      </c>
      <c r="F2634">
        <f>16-INDEX(STANDINGS_HR[],MATCH(Table1[[#This Row],[COMBINED]],STANDINGS_HR[COMBINED],0),COLUMN(STANDINGS_HR[PLACE IN LEAGUE]))</f>
        <v>13</v>
      </c>
      <c r="G2634">
        <f>16-INDEX(STANDINGS_RBI[],MATCH(Table1[[#This Row],[COMBINED]],STANDINGS_RBI[COMBINED],0),COLUMN(STANDINGS_RBI[PLACE IN LEAGUE]))</f>
        <v>15</v>
      </c>
      <c r="H2634">
        <f>16-INDEX(STANDINGS_SB[],MATCH(Table1[[#This Row],[COMBINED]],STANDINGS_SB[COMBINED],0),COLUMN(STANDINGS_SB[PLACE IN LEAGUE]))</f>
        <v>9</v>
      </c>
      <c r="I2634">
        <f>16-INDEX(STANDINGS_ERA[],MATCH(Table1[[#This Row],[COMBINED]],STANDINGS_ERA[COMBINED],0),COLUMN(STANDINGS_ERA[PLACE IN LEAGUE]))</f>
        <v>3</v>
      </c>
      <c r="J2634">
        <f>16-INDEX(STANDINGS_WHIP[],MATCH(Table1[[#This Row],[COMBINED]],STANDINGS_WHIP[COMBINED],0),COLUMN(STANDINGS_WHIP[PLACE IN LEAGUE]))</f>
        <v>6</v>
      </c>
      <c r="K2634">
        <f>16-INDEX(STANDINGS_W[],MATCH(Table1[[#This Row],[COMBINED]],STANDINGS_W[COMBINED],0),COLUMN(STANDINGS_W[PLACE IN LEAGUE]))</f>
        <v>11</v>
      </c>
      <c r="L2634">
        <f>16-INDEX(STANDINGS_K[],MATCH(Table1[[#This Row],[COMBINED]],STANDINGS_K[COMBINED],0),COLUMN(STANDINGS_K[PLACE IN LEAGUE]))</f>
        <v>10</v>
      </c>
      <c r="M2634">
        <f>16-INDEX(STANDINGS_SV[],MATCH(Table1[[#This Row],[COMBINED]],STANDINGS_SV[COMBINED],0),COLUMN(STANDINGS_SV[PLACE IN LEAGUE]))</f>
        <v>10</v>
      </c>
      <c r="N2634">
        <f>SUM(Table1[[#This Row],[BA]:[SV]])</f>
        <v>103</v>
      </c>
      <c r="O2634">
        <v>4</v>
      </c>
    </row>
    <row r="2635" spans="1:15" x14ac:dyDescent="0.25">
      <c r="A2635" t="s">
        <v>2533</v>
      </c>
      <c r="B2635" t="s">
        <v>2527</v>
      </c>
      <c r="C2635" t="str">
        <f>Table1[[#This Row],[League]]&amp;Table1[[#This Row],[Team]]</f>
        <v>$150 Draft Champions Mar 11 1:00 pm Lg.3879SuperBadAssSweetDaddyJones</v>
      </c>
      <c r="D2635">
        <f>16-INDEX(STANDINGS_BA[],MATCH(Table1[[#This Row],[COMBINED]],STANDINGS_BA[COMBINED],0),COLUMN(STANDINGS_BA[PLACE IN LEAGUE]))</f>
        <v>6</v>
      </c>
      <c r="E2635">
        <f>16-INDEX(STANDINGS_R[],MATCH(Table1[[#This Row],[COMBINED]],STANDINGS_R[COMBINED],0),COLUMN(STANDINGS_R[PLACE IN LEAGUE]))</f>
        <v>9</v>
      </c>
      <c r="F2635">
        <f>16-INDEX(STANDINGS_HR[],MATCH(Table1[[#This Row],[COMBINED]],STANDINGS_HR[COMBINED],0),COLUMN(STANDINGS_HR[PLACE IN LEAGUE]))</f>
        <v>7</v>
      </c>
      <c r="G2635">
        <f>16-INDEX(STANDINGS_RBI[],MATCH(Table1[[#This Row],[COMBINED]],STANDINGS_RBI[COMBINED],0),COLUMN(STANDINGS_RBI[PLACE IN LEAGUE]))</f>
        <v>9</v>
      </c>
      <c r="H2635">
        <f>16-INDEX(STANDINGS_SB[],MATCH(Table1[[#This Row],[COMBINED]],STANDINGS_SB[COMBINED],0),COLUMN(STANDINGS_SB[PLACE IN LEAGUE]))</f>
        <v>8</v>
      </c>
      <c r="I2635">
        <f>16-INDEX(STANDINGS_ERA[],MATCH(Table1[[#This Row],[COMBINED]],STANDINGS_ERA[COMBINED],0),COLUMN(STANDINGS_ERA[PLACE IN LEAGUE]))</f>
        <v>14</v>
      </c>
      <c r="J2635">
        <f>16-INDEX(STANDINGS_WHIP[],MATCH(Table1[[#This Row],[COMBINED]],STANDINGS_WHIP[COMBINED],0),COLUMN(STANDINGS_WHIP[PLACE IN LEAGUE]))</f>
        <v>14</v>
      </c>
      <c r="K2635">
        <f>16-INDEX(STANDINGS_W[],MATCH(Table1[[#This Row],[COMBINED]],STANDINGS_W[COMBINED],0),COLUMN(STANDINGS_W[PLACE IN LEAGUE]))</f>
        <v>13</v>
      </c>
      <c r="L2635">
        <f>16-INDEX(STANDINGS_K[],MATCH(Table1[[#This Row],[COMBINED]],STANDINGS_K[COMBINED],0),COLUMN(STANDINGS_K[PLACE IN LEAGUE]))</f>
        <v>12</v>
      </c>
      <c r="M2635">
        <f>16-INDEX(STANDINGS_SV[],MATCH(Table1[[#This Row],[COMBINED]],STANDINGS_SV[COMBINED],0),COLUMN(STANDINGS_SV[PLACE IN LEAGUE]))</f>
        <v>9</v>
      </c>
      <c r="N2635">
        <f>SUM(Table1[[#This Row],[BA]:[SV]])</f>
        <v>101</v>
      </c>
      <c r="O2635">
        <v>5</v>
      </c>
    </row>
    <row r="2636" spans="1:15" x14ac:dyDescent="0.25">
      <c r="A2636" t="s">
        <v>19</v>
      </c>
      <c r="B2636" t="s">
        <v>2527</v>
      </c>
      <c r="C2636" t="str">
        <f>Table1[[#This Row],[League]]&amp;Table1[[#This Row],[Team]]</f>
        <v>$150 Draft Champions Mar 11 1:00 pm Lg.3879One Eyed Jack</v>
      </c>
      <c r="D2636">
        <f>16-INDEX(STANDINGS_BA[],MATCH(Table1[[#This Row],[COMBINED]],STANDINGS_BA[COMBINED],0),COLUMN(STANDINGS_BA[PLACE IN LEAGUE]))</f>
        <v>15</v>
      </c>
      <c r="E2636">
        <f>16-INDEX(STANDINGS_R[],MATCH(Table1[[#This Row],[COMBINED]],STANDINGS_R[COMBINED],0),COLUMN(STANDINGS_R[PLACE IN LEAGUE]))</f>
        <v>11</v>
      </c>
      <c r="F2636">
        <f>16-INDEX(STANDINGS_HR[],MATCH(Table1[[#This Row],[COMBINED]],STANDINGS_HR[COMBINED],0),COLUMN(STANDINGS_HR[PLACE IN LEAGUE]))</f>
        <v>10</v>
      </c>
      <c r="G2636">
        <f>16-INDEX(STANDINGS_RBI[],MATCH(Table1[[#This Row],[COMBINED]],STANDINGS_RBI[COMBINED],0),COLUMN(STANDINGS_RBI[PLACE IN LEAGUE]))</f>
        <v>13</v>
      </c>
      <c r="H2636">
        <f>16-INDEX(STANDINGS_SB[],MATCH(Table1[[#This Row],[COMBINED]],STANDINGS_SB[COMBINED],0),COLUMN(STANDINGS_SB[PLACE IN LEAGUE]))</f>
        <v>5</v>
      </c>
      <c r="I2636">
        <f>16-INDEX(STANDINGS_ERA[],MATCH(Table1[[#This Row],[COMBINED]],STANDINGS_ERA[COMBINED],0),COLUMN(STANDINGS_ERA[PLACE IN LEAGUE]))</f>
        <v>8</v>
      </c>
      <c r="J2636">
        <f>16-INDEX(STANDINGS_WHIP[],MATCH(Table1[[#This Row],[COMBINED]],STANDINGS_WHIP[COMBINED],0),COLUMN(STANDINGS_WHIP[PLACE IN LEAGUE]))</f>
        <v>5</v>
      </c>
      <c r="K2636">
        <f>16-INDEX(STANDINGS_W[],MATCH(Table1[[#This Row],[COMBINED]],STANDINGS_W[COMBINED],0),COLUMN(STANDINGS_W[PLACE IN LEAGUE]))</f>
        <v>7</v>
      </c>
      <c r="L2636">
        <f>16-INDEX(STANDINGS_K[],MATCH(Table1[[#This Row],[COMBINED]],STANDINGS_K[COMBINED],0),COLUMN(STANDINGS_K[PLACE IN LEAGUE]))</f>
        <v>11</v>
      </c>
      <c r="M2636">
        <f>16-INDEX(STANDINGS_SV[],MATCH(Table1[[#This Row],[COMBINED]],STANDINGS_SV[COMBINED],0),COLUMN(STANDINGS_SV[PLACE IN LEAGUE]))</f>
        <v>13</v>
      </c>
      <c r="N2636">
        <f>SUM(Table1[[#This Row],[BA]:[SV]])</f>
        <v>98</v>
      </c>
      <c r="O2636">
        <v>6</v>
      </c>
    </row>
    <row r="2637" spans="1:15" x14ac:dyDescent="0.25">
      <c r="A2637" t="s">
        <v>2529</v>
      </c>
      <c r="B2637" t="s">
        <v>2527</v>
      </c>
      <c r="C2637" t="str">
        <f>Table1[[#This Row],[League]]&amp;Table1[[#This Row],[Team]]</f>
        <v>$150 Draft Champions Mar 11 1:00 pm Lg.3879Stripers</v>
      </c>
      <c r="D2637">
        <f>16-INDEX(STANDINGS_BA[],MATCH(Table1[[#This Row],[COMBINED]],STANDINGS_BA[COMBINED],0),COLUMN(STANDINGS_BA[PLACE IN LEAGUE]))</f>
        <v>13</v>
      </c>
      <c r="E2637">
        <f>16-INDEX(STANDINGS_R[],MATCH(Table1[[#This Row],[COMBINED]],STANDINGS_R[COMBINED],0),COLUMN(STANDINGS_R[PLACE IN LEAGUE]))</f>
        <v>13</v>
      </c>
      <c r="F2637">
        <f>16-INDEX(STANDINGS_HR[],MATCH(Table1[[#This Row],[COMBINED]],STANDINGS_HR[COMBINED],0),COLUMN(STANDINGS_HR[PLACE IN LEAGUE]))</f>
        <v>11</v>
      </c>
      <c r="G2637">
        <f>16-INDEX(STANDINGS_RBI[],MATCH(Table1[[#This Row],[COMBINED]],STANDINGS_RBI[COMBINED],0),COLUMN(STANDINGS_RBI[PLACE IN LEAGUE]))</f>
        <v>12</v>
      </c>
      <c r="H2637">
        <f>16-INDEX(STANDINGS_SB[],MATCH(Table1[[#This Row],[COMBINED]],STANDINGS_SB[COMBINED],0),COLUMN(STANDINGS_SB[PLACE IN LEAGUE]))</f>
        <v>10</v>
      </c>
      <c r="I2637">
        <f>16-INDEX(STANDINGS_ERA[],MATCH(Table1[[#This Row],[COMBINED]],STANDINGS_ERA[COMBINED],0),COLUMN(STANDINGS_ERA[PLACE IN LEAGUE]))</f>
        <v>9</v>
      </c>
      <c r="J2637">
        <f>16-INDEX(STANDINGS_WHIP[],MATCH(Table1[[#This Row],[COMBINED]],STANDINGS_WHIP[COMBINED],0),COLUMN(STANDINGS_WHIP[PLACE IN LEAGUE]))</f>
        <v>12</v>
      </c>
      <c r="K2637">
        <f>16-INDEX(STANDINGS_W[],MATCH(Table1[[#This Row],[COMBINED]],STANDINGS_W[COMBINED],0),COLUMN(STANDINGS_W[PLACE IN LEAGUE]))</f>
        <v>5</v>
      </c>
      <c r="L2637">
        <f>16-INDEX(STANDINGS_K[],MATCH(Table1[[#This Row],[COMBINED]],STANDINGS_K[COMBINED],0),COLUMN(STANDINGS_K[PLACE IN LEAGUE]))</f>
        <v>4</v>
      </c>
      <c r="M2637">
        <f>16-INDEX(STANDINGS_SV[],MATCH(Table1[[#This Row],[COMBINED]],STANDINGS_SV[COMBINED],0),COLUMN(STANDINGS_SV[PLACE IN LEAGUE]))</f>
        <v>7</v>
      </c>
      <c r="N2637">
        <f>SUM(Table1[[#This Row],[BA]:[SV]])</f>
        <v>96</v>
      </c>
      <c r="O2637">
        <v>7</v>
      </c>
    </row>
    <row r="2638" spans="1:15" x14ac:dyDescent="0.25">
      <c r="A2638" t="s">
        <v>2536</v>
      </c>
      <c r="B2638" t="s">
        <v>2527</v>
      </c>
      <c r="C2638" t="str">
        <f>Table1[[#This Row],[League]]&amp;Table1[[#This Row],[Team]]</f>
        <v>$150 Draft Champions Mar 11 1:00 pm Lg.3879Sultans of Swings</v>
      </c>
      <c r="D2638">
        <f>16-INDEX(STANDINGS_BA[],MATCH(Table1[[#This Row],[COMBINED]],STANDINGS_BA[COMBINED],0),COLUMN(STANDINGS_BA[PLACE IN LEAGUE]))</f>
        <v>3</v>
      </c>
      <c r="E2638">
        <f>16-INDEX(STANDINGS_R[],MATCH(Table1[[#This Row],[COMBINED]],STANDINGS_R[COMBINED],0),COLUMN(STANDINGS_R[PLACE IN LEAGUE]))</f>
        <v>10</v>
      </c>
      <c r="F2638">
        <f>16-INDEX(STANDINGS_HR[],MATCH(Table1[[#This Row],[COMBINED]],STANDINGS_HR[COMBINED],0),COLUMN(STANDINGS_HR[PLACE IN LEAGUE]))</f>
        <v>14</v>
      </c>
      <c r="G2638">
        <f>16-INDEX(STANDINGS_RBI[],MATCH(Table1[[#This Row],[COMBINED]],STANDINGS_RBI[COMBINED],0),COLUMN(STANDINGS_RBI[PLACE IN LEAGUE]))</f>
        <v>10</v>
      </c>
      <c r="H2638">
        <f>16-INDEX(STANDINGS_SB[],MATCH(Table1[[#This Row],[COMBINED]],STANDINGS_SB[COMBINED],0),COLUMN(STANDINGS_SB[PLACE IN LEAGUE]))</f>
        <v>3</v>
      </c>
      <c r="I2638">
        <f>16-INDEX(STANDINGS_ERA[],MATCH(Table1[[#This Row],[COMBINED]],STANDINGS_ERA[COMBINED],0),COLUMN(STANDINGS_ERA[PLACE IN LEAGUE]))</f>
        <v>12</v>
      </c>
      <c r="J2638">
        <f>16-INDEX(STANDINGS_WHIP[],MATCH(Table1[[#This Row],[COMBINED]],STANDINGS_WHIP[COMBINED],0),COLUMN(STANDINGS_WHIP[PLACE IN LEAGUE]))</f>
        <v>9</v>
      </c>
      <c r="K2638">
        <f>16-INDEX(STANDINGS_W[],MATCH(Table1[[#This Row],[COMBINED]],STANDINGS_W[COMBINED],0),COLUMN(STANDINGS_W[PLACE IN LEAGUE]))</f>
        <v>9</v>
      </c>
      <c r="L2638">
        <f>16-INDEX(STANDINGS_K[],MATCH(Table1[[#This Row],[COMBINED]],STANDINGS_K[COMBINED],0),COLUMN(STANDINGS_K[PLACE IN LEAGUE]))</f>
        <v>3</v>
      </c>
      <c r="M2638">
        <f>16-INDEX(STANDINGS_SV[],MATCH(Table1[[#This Row],[COMBINED]],STANDINGS_SV[COMBINED],0),COLUMN(STANDINGS_SV[PLACE IN LEAGUE]))</f>
        <v>14</v>
      </c>
      <c r="N2638">
        <f>SUM(Table1[[#This Row],[BA]:[SV]])</f>
        <v>87</v>
      </c>
      <c r="O2638">
        <v>8</v>
      </c>
    </row>
    <row r="2639" spans="1:15" x14ac:dyDescent="0.25">
      <c r="A2639" t="s">
        <v>2531</v>
      </c>
      <c r="B2639" t="s">
        <v>2527</v>
      </c>
      <c r="C2639" t="str">
        <f>Table1[[#This Row],[League]]&amp;Table1[[#This Row],[Team]]</f>
        <v>$150 Draft Champions Mar 11 1:00 pm Lg.3879Bartolo Colonoscopy</v>
      </c>
      <c r="D2639">
        <f>16-INDEX(STANDINGS_BA[],MATCH(Table1[[#This Row],[COMBINED]],STANDINGS_BA[COMBINED],0),COLUMN(STANDINGS_BA[PLACE IN LEAGUE]))</f>
        <v>8</v>
      </c>
      <c r="E2639">
        <f>16-INDEX(STANDINGS_R[],MATCH(Table1[[#This Row],[COMBINED]],STANDINGS_R[COMBINED],0),COLUMN(STANDINGS_R[PLACE IN LEAGUE]))</f>
        <v>7</v>
      </c>
      <c r="F2639">
        <f>16-INDEX(STANDINGS_HR[],MATCH(Table1[[#This Row],[COMBINED]],STANDINGS_HR[COMBINED],0),COLUMN(STANDINGS_HR[PLACE IN LEAGUE]))</f>
        <v>8</v>
      </c>
      <c r="G2639">
        <f>16-INDEX(STANDINGS_RBI[],MATCH(Table1[[#This Row],[COMBINED]],STANDINGS_RBI[COMBINED],0),COLUMN(STANDINGS_RBI[PLACE IN LEAGUE]))</f>
        <v>6</v>
      </c>
      <c r="H2639">
        <f>16-INDEX(STANDINGS_SB[],MATCH(Table1[[#This Row],[COMBINED]],STANDINGS_SB[COMBINED],0),COLUMN(STANDINGS_SB[PLACE IN LEAGUE]))</f>
        <v>7</v>
      </c>
      <c r="I2639">
        <f>16-INDEX(STANDINGS_ERA[],MATCH(Table1[[#This Row],[COMBINED]],STANDINGS_ERA[COMBINED],0),COLUMN(STANDINGS_ERA[PLACE IN LEAGUE]))</f>
        <v>7</v>
      </c>
      <c r="J2639">
        <f>16-INDEX(STANDINGS_WHIP[],MATCH(Table1[[#This Row],[COMBINED]],STANDINGS_WHIP[COMBINED],0),COLUMN(STANDINGS_WHIP[PLACE IN LEAGUE]))</f>
        <v>8</v>
      </c>
      <c r="K2639">
        <f>16-INDEX(STANDINGS_W[],MATCH(Table1[[#This Row],[COMBINED]],STANDINGS_W[COMBINED],0),COLUMN(STANDINGS_W[PLACE IN LEAGUE]))</f>
        <v>2</v>
      </c>
      <c r="L2639">
        <f>16-INDEX(STANDINGS_K[],MATCH(Table1[[#This Row],[COMBINED]],STANDINGS_K[COMBINED],0),COLUMN(STANDINGS_K[PLACE IN LEAGUE]))</f>
        <v>2</v>
      </c>
      <c r="M2639">
        <f>16-INDEX(STANDINGS_SV[],MATCH(Table1[[#This Row],[COMBINED]],STANDINGS_SV[COMBINED],0),COLUMN(STANDINGS_SV[PLACE IN LEAGUE]))</f>
        <v>15</v>
      </c>
      <c r="N2639">
        <f>SUM(Table1[[#This Row],[BA]:[SV]])</f>
        <v>70</v>
      </c>
      <c r="O2639">
        <v>9</v>
      </c>
    </row>
    <row r="2640" spans="1:15" x14ac:dyDescent="0.25">
      <c r="A2640" t="s">
        <v>2534</v>
      </c>
      <c r="B2640" t="s">
        <v>2527</v>
      </c>
      <c r="C2640" t="str">
        <f>Table1[[#This Row],[League]]&amp;Table1[[#This Row],[Team]]</f>
        <v>$150 Draft Champions Mar 11 1:00 pm Lg.3879Triple Play!</v>
      </c>
      <c r="D2640">
        <f>16-INDEX(STANDINGS_BA[],MATCH(Table1[[#This Row],[COMBINED]],STANDINGS_BA[COMBINED],0),COLUMN(STANDINGS_BA[PLACE IN LEAGUE]))</f>
        <v>5</v>
      </c>
      <c r="E2640">
        <f>16-INDEX(STANDINGS_R[],MATCH(Table1[[#This Row],[COMBINED]],STANDINGS_R[COMBINED],0),COLUMN(STANDINGS_R[PLACE IN LEAGUE]))</f>
        <v>5</v>
      </c>
      <c r="F2640">
        <f>16-INDEX(STANDINGS_HR[],MATCH(Table1[[#This Row],[COMBINED]],STANDINGS_HR[COMBINED],0),COLUMN(STANDINGS_HR[PLACE IN LEAGUE]))</f>
        <v>4</v>
      </c>
      <c r="G2640">
        <f>16-INDEX(STANDINGS_RBI[],MATCH(Table1[[#This Row],[COMBINED]],STANDINGS_RBI[COMBINED],0),COLUMN(STANDINGS_RBI[PLACE IN LEAGUE]))</f>
        <v>2</v>
      </c>
      <c r="H2640">
        <f>16-INDEX(STANDINGS_SB[],MATCH(Table1[[#This Row],[COMBINED]],STANDINGS_SB[COMBINED],0),COLUMN(STANDINGS_SB[PLACE IN LEAGUE]))</f>
        <v>6</v>
      </c>
      <c r="I2640">
        <f>16-INDEX(STANDINGS_ERA[],MATCH(Table1[[#This Row],[COMBINED]],STANDINGS_ERA[COMBINED],0),COLUMN(STANDINGS_ERA[PLACE IN LEAGUE]))</f>
        <v>10</v>
      </c>
      <c r="J2640">
        <f>16-INDEX(STANDINGS_WHIP[],MATCH(Table1[[#This Row],[COMBINED]],STANDINGS_WHIP[COMBINED],0),COLUMN(STANDINGS_WHIP[PLACE IN LEAGUE]))</f>
        <v>7</v>
      </c>
      <c r="K2640">
        <f>16-INDEX(STANDINGS_W[],MATCH(Table1[[#This Row],[COMBINED]],STANDINGS_W[COMBINED],0),COLUMN(STANDINGS_W[PLACE IN LEAGUE]))</f>
        <v>14</v>
      </c>
      <c r="L2640">
        <f>16-INDEX(STANDINGS_K[],MATCH(Table1[[#This Row],[COMBINED]],STANDINGS_K[COMBINED],0),COLUMN(STANDINGS_K[PLACE IN LEAGUE]))</f>
        <v>15</v>
      </c>
      <c r="M2640">
        <f>16-INDEX(STANDINGS_SV[],MATCH(Table1[[#This Row],[COMBINED]],STANDINGS_SV[COMBINED],0),COLUMN(STANDINGS_SV[PLACE IN LEAGUE]))</f>
        <v>1</v>
      </c>
      <c r="N2640">
        <f>SUM(Table1[[#This Row],[BA]:[SV]])</f>
        <v>69</v>
      </c>
      <c r="O2640">
        <v>10</v>
      </c>
    </row>
    <row r="2641" spans="1:15" x14ac:dyDescent="0.25">
      <c r="A2641" t="s">
        <v>2537</v>
      </c>
      <c r="B2641" t="s">
        <v>2527</v>
      </c>
      <c r="C2641" t="str">
        <f>Table1[[#This Row],[League]]&amp;Table1[[#This Row],[Team]]</f>
        <v>$150 Draft Champions Mar 11 1:00 pm Lg.3879Magma</v>
      </c>
      <c r="D2641">
        <f>16-INDEX(STANDINGS_BA[],MATCH(Table1[[#This Row],[COMBINED]],STANDINGS_BA[COMBINED],0),COLUMN(STANDINGS_BA[PLACE IN LEAGUE]))</f>
        <v>1</v>
      </c>
      <c r="E2641">
        <f>16-INDEX(STANDINGS_R[],MATCH(Table1[[#This Row],[COMBINED]],STANDINGS_R[COMBINED],0),COLUMN(STANDINGS_R[PLACE IN LEAGUE]))</f>
        <v>3</v>
      </c>
      <c r="F2641">
        <f>16-INDEX(STANDINGS_HR[],MATCH(Table1[[#This Row],[COMBINED]],STANDINGS_HR[COMBINED],0),COLUMN(STANDINGS_HR[PLACE IN LEAGUE]))</f>
        <v>12</v>
      </c>
      <c r="G2641">
        <f>16-INDEX(STANDINGS_RBI[],MATCH(Table1[[#This Row],[COMBINED]],STANDINGS_RBI[COMBINED],0),COLUMN(STANDINGS_RBI[PLACE IN LEAGUE]))</f>
        <v>8</v>
      </c>
      <c r="H2641">
        <f>16-INDEX(STANDINGS_SB[],MATCH(Table1[[#This Row],[COMBINED]],STANDINGS_SB[COMBINED],0),COLUMN(STANDINGS_SB[PLACE IN LEAGUE]))</f>
        <v>1</v>
      </c>
      <c r="I2641">
        <f>16-INDEX(STANDINGS_ERA[],MATCH(Table1[[#This Row],[COMBINED]],STANDINGS_ERA[COMBINED],0),COLUMN(STANDINGS_ERA[PLACE IN LEAGUE]))</f>
        <v>11</v>
      </c>
      <c r="J2641">
        <f>16-INDEX(STANDINGS_WHIP[],MATCH(Table1[[#This Row],[COMBINED]],STANDINGS_WHIP[COMBINED],0),COLUMN(STANDINGS_WHIP[PLACE IN LEAGUE]))</f>
        <v>10</v>
      </c>
      <c r="K2641">
        <f>16-INDEX(STANDINGS_W[],MATCH(Table1[[#This Row],[COMBINED]],STANDINGS_W[COMBINED],0),COLUMN(STANDINGS_W[PLACE IN LEAGUE]))</f>
        <v>10</v>
      </c>
      <c r="L2641">
        <f>16-INDEX(STANDINGS_K[],MATCH(Table1[[#This Row],[COMBINED]],STANDINGS_K[COMBINED],0),COLUMN(STANDINGS_K[PLACE IN LEAGUE]))</f>
        <v>6</v>
      </c>
      <c r="M2641">
        <f>16-INDEX(STANDINGS_SV[],MATCH(Table1[[#This Row],[COMBINED]],STANDINGS_SV[COMBINED],0),COLUMN(STANDINGS_SV[PLACE IN LEAGUE]))</f>
        <v>6</v>
      </c>
      <c r="N2641">
        <f>SUM(Table1[[#This Row],[BA]:[SV]])</f>
        <v>68</v>
      </c>
      <c r="O2641">
        <v>11</v>
      </c>
    </row>
    <row r="2642" spans="1:15" x14ac:dyDescent="0.25">
      <c r="A2642" t="s">
        <v>344</v>
      </c>
      <c r="B2642" t="s">
        <v>2527</v>
      </c>
      <c r="C2642" t="str">
        <f>Table1[[#This Row],[League]]&amp;Table1[[#This Row],[Team]]</f>
        <v>$150 Draft Champions Mar 11 1:00 pm Lg.3879Las Vegas Blvd VII</v>
      </c>
      <c r="D2642">
        <f>16-INDEX(STANDINGS_BA[],MATCH(Table1[[#This Row],[COMBINED]],STANDINGS_BA[COMBINED],0),COLUMN(STANDINGS_BA[PLACE IN LEAGUE]))</f>
        <v>9</v>
      </c>
      <c r="E2642">
        <f>16-INDEX(STANDINGS_R[],MATCH(Table1[[#This Row],[COMBINED]],STANDINGS_R[COMBINED],0),COLUMN(STANDINGS_R[PLACE IN LEAGUE]))</f>
        <v>2</v>
      </c>
      <c r="F2642">
        <f>16-INDEX(STANDINGS_HR[],MATCH(Table1[[#This Row],[COMBINED]],STANDINGS_HR[COMBINED],0),COLUMN(STANDINGS_HR[PLACE IN LEAGUE]))</f>
        <v>3</v>
      </c>
      <c r="G2642">
        <f>16-INDEX(STANDINGS_RBI[],MATCH(Table1[[#This Row],[COMBINED]],STANDINGS_RBI[COMBINED],0),COLUMN(STANDINGS_RBI[PLACE IN LEAGUE]))</f>
        <v>5</v>
      </c>
      <c r="H2642">
        <f>16-INDEX(STANDINGS_SB[],MATCH(Table1[[#This Row],[COMBINED]],STANDINGS_SB[COMBINED],0),COLUMN(STANDINGS_SB[PLACE IN LEAGUE]))</f>
        <v>12</v>
      </c>
      <c r="I2642">
        <f>16-INDEX(STANDINGS_ERA[],MATCH(Table1[[#This Row],[COMBINED]],STANDINGS_ERA[COMBINED],0),COLUMN(STANDINGS_ERA[PLACE IN LEAGUE]))</f>
        <v>4</v>
      </c>
      <c r="J2642">
        <f>16-INDEX(STANDINGS_WHIP[],MATCH(Table1[[#This Row],[COMBINED]],STANDINGS_WHIP[COMBINED],0),COLUMN(STANDINGS_WHIP[PLACE IN LEAGUE]))</f>
        <v>4</v>
      </c>
      <c r="K2642">
        <f>16-INDEX(STANDINGS_W[],MATCH(Table1[[#This Row],[COMBINED]],STANDINGS_W[COMBINED],0),COLUMN(STANDINGS_W[PLACE IN LEAGUE]))</f>
        <v>8</v>
      </c>
      <c r="L2642">
        <f>16-INDEX(STANDINGS_K[],MATCH(Table1[[#This Row],[COMBINED]],STANDINGS_K[COMBINED],0),COLUMN(STANDINGS_K[PLACE IN LEAGUE]))</f>
        <v>9</v>
      </c>
      <c r="M2642">
        <f>16-INDEX(STANDINGS_SV[],MATCH(Table1[[#This Row],[COMBINED]],STANDINGS_SV[COMBINED],0),COLUMN(STANDINGS_SV[PLACE IN LEAGUE]))</f>
        <v>3</v>
      </c>
      <c r="N2642">
        <f>SUM(Table1[[#This Row],[BA]:[SV]])</f>
        <v>59</v>
      </c>
      <c r="O2642">
        <v>12</v>
      </c>
    </row>
    <row r="2643" spans="1:15" x14ac:dyDescent="0.25">
      <c r="A2643" t="s">
        <v>2535</v>
      </c>
      <c r="B2643" t="s">
        <v>2527</v>
      </c>
      <c r="C2643" t="str">
        <f>Table1[[#This Row],[League]]&amp;Table1[[#This Row],[Team]]</f>
        <v>$150 Draft Champions Mar 11 1:00 pm Lg.3879GreenCanes</v>
      </c>
      <c r="D2643">
        <f>16-INDEX(STANDINGS_BA[],MATCH(Table1[[#This Row],[COMBINED]],STANDINGS_BA[COMBINED],0),COLUMN(STANDINGS_BA[PLACE IN LEAGUE]))</f>
        <v>4</v>
      </c>
      <c r="E2643">
        <f>16-INDEX(STANDINGS_R[],MATCH(Table1[[#This Row],[COMBINED]],STANDINGS_R[COMBINED],0),COLUMN(STANDINGS_R[PLACE IN LEAGUE]))</f>
        <v>4</v>
      </c>
      <c r="F2643">
        <f>16-INDEX(STANDINGS_HR[],MATCH(Table1[[#This Row],[COMBINED]],STANDINGS_HR[COMBINED],0),COLUMN(STANDINGS_HR[PLACE IN LEAGUE]))</f>
        <v>9</v>
      </c>
      <c r="G2643">
        <f>16-INDEX(STANDINGS_RBI[],MATCH(Table1[[#This Row],[COMBINED]],STANDINGS_RBI[COMBINED],0),COLUMN(STANDINGS_RBI[PLACE IN LEAGUE]))</f>
        <v>7</v>
      </c>
      <c r="H2643">
        <f>16-INDEX(STANDINGS_SB[],MATCH(Table1[[#This Row],[COMBINED]],STANDINGS_SB[COMBINED],0),COLUMN(STANDINGS_SB[PLACE IN LEAGUE]))</f>
        <v>2</v>
      </c>
      <c r="I2643">
        <f>16-INDEX(STANDINGS_ERA[],MATCH(Table1[[#This Row],[COMBINED]],STANDINGS_ERA[COMBINED],0),COLUMN(STANDINGS_ERA[PLACE IN LEAGUE]))</f>
        <v>2</v>
      </c>
      <c r="J2643">
        <f>16-INDEX(STANDINGS_WHIP[],MATCH(Table1[[#This Row],[COMBINED]],STANDINGS_WHIP[COMBINED],0),COLUMN(STANDINGS_WHIP[PLACE IN LEAGUE]))</f>
        <v>3</v>
      </c>
      <c r="K2643">
        <f>16-INDEX(STANDINGS_W[],MATCH(Table1[[#This Row],[COMBINED]],STANDINGS_W[COMBINED],0),COLUMN(STANDINGS_W[PLACE IN LEAGUE]))</f>
        <v>4</v>
      </c>
      <c r="L2643">
        <f>16-INDEX(STANDINGS_K[],MATCH(Table1[[#This Row],[COMBINED]],STANDINGS_K[COMBINED],0),COLUMN(STANDINGS_K[PLACE IN LEAGUE]))</f>
        <v>7</v>
      </c>
      <c r="M2643">
        <f>16-INDEX(STANDINGS_SV[],MATCH(Table1[[#This Row],[COMBINED]],STANDINGS_SV[COMBINED],0),COLUMN(STANDINGS_SV[PLACE IN LEAGUE]))</f>
        <v>2</v>
      </c>
      <c r="N2643">
        <f>SUM(Table1[[#This Row],[BA]:[SV]])</f>
        <v>44</v>
      </c>
      <c r="O2643">
        <v>13</v>
      </c>
    </row>
    <row r="2644" spans="1:15" x14ac:dyDescent="0.25">
      <c r="A2644" t="s">
        <v>2532</v>
      </c>
      <c r="B2644" t="s">
        <v>2527</v>
      </c>
      <c r="C2644" t="str">
        <f>Table1[[#This Row],[League]]&amp;Table1[[#This Row],[Team]]</f>
        <v>$150 Draft Champions Mar 11 1:00 pm Lg.3879Bad Robot</v>
      </c>
      <c r="D2644">
        <f>16-INDEX(STANDINGS_BA[],MATCH(Table1[[#This Row],[COMBINED]],STANDINGS_BA[COMBINED],0),COLUMN(STANDINGS_BA[PLACE IN LEAGUE]))</f>
        <v>7</v>
      </c>
      <c r="E2644">
        <f>16-INDEX(STANDINGS_R[],MATCH(Table1[[#This Row],[COMBINED]],STANDINGS_R[COMBINED],0),COLUMN(STANDINGS_R[PLACE IN LEAGUE]))</f>
        <v>6</v>
      </c>
      <c r="F2644">
        <f>16-INDEX(STANDINGS_HR[],MATCH(Table1[[#This Row],[COMBINED]],STANDINGS_HR[COMBINED],0),COLUMN(STANDINGS_HR[PLACE IN LEAGUE]))</f>
        <v>2</v>
      </c>
      <c r="G2644">
        <f>16-INDEX(STANDINGS_RBI[],MATCH(Table1[[#This Row],[COMBINED]],STANDINGS_RBI[COMBINED],0),COLUMN(STANDINGS_RBI[PLACE IN LEAGUE]))</f>
        <v>3</v>
      </c>
      <c r="H2644">
        <f>16-INDEX(STANDINGS_SB[],MATCH(Table1[[#This Row],[COMBINED]],STANDINGS_SB[COMBINED],0),COLUMN(STANDINGS_SB[PLACE IN LEAGUE]))</f>
        <v>4</v>
      </c>
      <c r="I2644">
        <f>16-INDEX(STANDINGS_ERA[],MATCH(Table1[[#This Row],[COMBINED]],STANDINGS_ERA[COMBINED],0),COLUMN(STANDINGS_ERA[PLACE IN LEAGUE]))</f>
        <v>1</v>
      </c>
      <c r="J2644">
        <f>16-INDEX(STANDINGS_WHIP[],MATCH(Table1[[#This Row],[COMBINED]],STANDINGS_WHIP[COMBINED],0),COLUMN(STANDINGS_WHIP[PLACE IN LEAGUE]))</f>
        <v>1</v>
      </c>
      <c r="K2644">
        <f>16-INDEX(STANDINGS_W[],MATCH(Table1[[#This Row],[COMBINED]],STANDINGS_W[COMBINED],0),COLUMN(STANDINGS_W[PLACE IN LEAGUE]))</f>
        <v>3</v>
      </c>
      <c r="L2644">
        <f>16-INDEX(STANDINGS_K[],MATCH(Table1[[#This Row],[COMBINED]],STANDINGS_K[COMBINED],0),COLUMN(STANDINGS_K[PLACE IN LEAGUE]))</f>
        <v>5</v>
      </c>
      <c r="M2644">
        <f>16-INDEX(STANDINGS_SV[],MATCH(Table1[[#This Row],[COMBINED]],STANDINGS_SV[COMBINED],0),COLUMN(STANDINGS_SV[PLACE IN LEAGUE]))</f>
        <v>5</v>
      </c>
      <c r="N2644">
        <f>SUM(Table1[[#This Row],[BA]:[SV]])</f>
        <v>37</v>
      </c>
      <c r="O2644">
        <v>14</v>
      </c>
    </row>
    <row r="2645" spans="1:15" x14ac:dyDescent="0.25">
      <c r="A2645" t="s">
        <v>1466</v>
      </c>
      <c r="B2645" t="s">
        <v>2527</v>
      </c>
      <c r="C2645" t="str">
        <f>Table1[[#This Row],[League]]&amp;Table1[[#This Row],[Team]]</f>
        <v>$150 Draft Champions Mar 11 1:00 pm Lg.3879Team Robbins</v>
      </c>
      <c r="D2645">
        <f>16-INDEX(STANDINGS_BA[],MATCH(Table1[[#This Row],[COMBINED]],STANDINGS_BA[COMBINED],0),COLUMN(STANDINGS_BA[PLACE IN LEAGUE]))</f>
        <v>2</v>
      </c>
      <c r="E2645">
        <f>16-INDEX(STANDINGS_R[],MATCH(Table1[[#This Row],[COMBINED]],STANDINGS_R[COMBINED],0),COLUMN(STANDINGS_R[PLACE IN LEAGUE]))</f>
        <v>1</v>
      </c>
      <c r="F2645">
        <f>16-INDEX(STANDINGS_HR[],MATCH(Table1[[#This Row],[COMBINED]],STANDINGS_HR[COMBINED],0),COLUMN(STANDINGS_HR[PLACE IN LEAGUE]))</f>
        <v>1</v>
      </c>
      <c r="G2645">
        <f>16-INDEX(STANDINGS_RBI[],MATCH(Table1[[#This Row],[COMBINED]],STANDINGS_RBI[COMBINED],0),COLUMN(STANDINGS_RBI[PLACE IN LEAGUE]))</f>
        <v>1</v>
      </c>
      <c r="H2645">
        <f>16-INDEX(STANDINGS_SB[],MATCH(Table1[[#This Row],[COMBINED]],STANDINGS_SB[COMBINED],0),COLUMN(STANDINGS_SB[PLACE IN LEAGUE]))</f>
        <v>11</v>
      </c>
      <c r="I2645">
        <f>16-INDEX(STANDINGS_ERA[],MATCH(Table1[[#This Row],[COMBINED]],STANDINGS_ERA[COMBINED],0),COLUMN(STANDINGS_ERA[PLACE IN LEAGUE]))</f>
        <v>6</v>
      </c>
      <c r="J2645">
        <f>16-INDEX(STANDINGS_WHIP[],MATCH(Table1[[#This Row],[COMBINED]],STANDINGS_WHIP[COMBINED],0),COLUMN(STANDINGS_WHIP[PLACE IN LEAGUE]))</f>
        <v>2</v>
      </c>
      <c r="K2645">
        <f>16-INDEX(STANDINGS_W[],MATCH(Table1[[#This Row],[COMBINED]],STANDINGS_W[COMBINED],0),COLUMN(STANDINGS_W[PLACE IN LEAGUE]))</f>
        <v>1</v>
      </c>
      <c r="L2645">
        <f>16-INDEX(STANDINGS_K[],MATCH(Table1[[#This Row],[COMBINED]],STANDINGS_K[COMBINED],0),COLUMN(STANDINGS_K[PLACE IN LEAGUE]))</f>
        <v>1</v>
      </c>
      <c r="M2645">
        <f>16-INDEX(STANDINGS_SV[],MATCH(Table1[[#This Row],[COMBINED]],STANDINGS_SV[COMBINED],0),COLUMN(STANDINGS_SV[PLACE IN LEAGUE]))</f>
        <v>8</v>
      </c>
      <c r="N2645">
        <f>SUM(Table1[[#This Row],[BA]:[SV]])</f>
        <v>34</v>
      </c>
      <c r="O2645">
        <v>15</v>
      </c>
    </row>
    <row r="2646" spans="1:15" x14ac:dyDescent="0.25">
      <c r="A2646" t="s">
        <v>2542</v>
      </c>
      <c r="B2646" t="s">
        <v>2538</v>
      </c>
      <c r="C2646" t="str">
        <f>Table1[[#This Row],[League]]&amp;Table1[[#This Row],[Team]]</f>
        <v>$150 Draft Champions Mar 11 1:00 pm Lg.3882Wicked Spoon</v>
      </c>
      <c r="D2646">
        <f>16-INDEX(STANDINGS_BA[],MATCH(Table1[[#This Row],[COMBINED]],STANDINGS_BA[COMBINED],0),COLUMN(STANDINGS_BA[PLACE IN LEAGUE]))</f>
        <v>9</v>
      </c>
      <c r="E2646">
        <f>16-INDEX(STANDINGS_R[],MATCH(Table1[[#This Row],[COMBINED]],STANDINGS_R[COMBINED],0),COLUMN(STANDINGS_R[PLACE IN LEAGUE]))</f>
        <v>13</v>
      </c>
      <c r="F2646">
        <f>16-INDEX(STANDINGS_HR[],MATCH(Table1[[#This Row],[COMBINED]],STANDINGS_HR[COMBINED],0),COLUMN(STANDINGS_HR[PLACE IN LEAGUE]))</f>
        <v>8</v>
      </c>
      <c r="G2646">
        <f>16-INDEX(STANDINGS_RBI[],MATCH(Table1[[#This Row],[COMBINED]],STANDINGS_RBI[COMBINED],0),COLUMN(STANDINGS_RBI[PLACE IN LEAGUE]))</f>
        <v>13</v>
      </c>
      <c r="H2646">
        <f>16-INDEX(STANDINGS_SB[],MATCH(Table1[[#This Row],[COMBINED]],STANDINGS_SB[COMBINED],0),COLUMN(STANDINGS_SB[PLACE IN LEAGUE]))</f>
        <v>14</v>
      </c>
      <c r="I2646">
        <f>16-INDEX(STANDINGS_ERA[],MATCH(Table1[[#This Row],[COMBINED]],STANDINGS_ERA[COMBINED],0),COLUMN(STANDINGS_ERA[PLACE IN LEAGUE]))</f>
        <v>11</v>
      </c>
      <c r="J2646">
        <f>16-INDEX(STANDINGS_WHIP[],MATCH(Table1[[#This Row],[COMBINED]],STANDINGS_WHIP[COMBINED],0),COLUMN(STANDINGS_WHIP[PLACE IN LEAGUE]))</f>
        <v>11</v>
      </c>
      <c r="K2646">
        <f>16-INDEX(STANDINGS_W[],MATCH(Table1[[#This Row],[COMBINED]],STANDINGS_W[COMBINED],0),COLUMN(STANDINGS_W[PLACE IN LEAGUE]))</f>
        <v>6</v>
      </c>
      <c r="L2646">
        <f>16-INDEX(STANDINGS_K[],MATCH(Table1[[#This Row],[COMBINED]],STANDINGS_K[COMBINED],0),COLUMN(STANDINGS_K[PLACE IN LEAGUE]))</f>
        <v>4</v>
      </c>
      <c r="M2646">
        <f>16-INDEX(STANDINGS_SV[],MATCH(Table1[[#This Row],[COMBINED]],STANDINGS_SV[COMBINED],0),COLUMN(STANDINGS_SV[PLACE IN LEAGUE]))</f>
        <v>15</v>
      </c>
      <c r="N2646">
        <f>SUM(Table1[[#This Row],[BA]:[SV]])</f>
        <v>104</v>
      </c>
      <c r="O2646">
        <v>1</v>
      </c>
    </row>
    <row r="2647" spans="1:15" x14ac:dyDescent="0.25">
      <c r="A2647" t="s">
        <v>2202</v>
      </c>
      <c r="B2647" t="s">
        <v>2538</v>
      </c>
      <c r="C2647" t="str">
        <f>Table1[[#This Row],[League]]&amp;Table1[[#This Row],[Team]]</f>
        <v>$150 Draft Champions Mar 11 1:00 pm Lg.3882Team Jaggi</v>
      </c>
      <c r="D2647">
        <f>16-INDEX(STANDINGS_BA[],MATCH(Table1[[#This Row],[COMBINED]],STANDINGS_BA[COMBINED],0),COLUMN(STANDINGS_BA[PLACE IN LEAGUE]))</f>
        <v>7</v>
      </c>
      <c r="E2647">
        <f>16-INDEX(STANDINGS_R[],MATCH(Table1[[#This Row],[COMBINED]],STANDINGS_R[COMBINED],0),COLUMN(STANDINGS_R[PLACE IN LEAGUE]))</f>
        <v>12</v>
      </c>
      <c r="F2647">
        <f>16-INDEX(STANDINGS_HR[],MATCH(Table1[[#This Row],[COMBINED]],STANDINGS_HR[COMBINED],0),COLUMN(STANDINGS_HR[PLACE IN LEAGUE]))</f>
        <v>14</v>
      </c>
      <c r="G2647">
        <f>16-INDEX(STANDINGS_RBI[],MATCH(Table1[[#This Row],[COMBINED]],STANDINGS_RBI[COMBINED],0),COLUMN(STANDINGS_RBI[PLACE IN LEAGUE]))</f>
        <v>14</v>
      </c>
      <c r="H2647">
        <f>16-INDEX(STANDINGS_SB[],MATCH(Table1[[#This Row],[COMBINED]],STANDINGS_SB[COMBINED],0),COLUMN(STANDINGS_SB[PLACE IN LEAGUE]))</f>
        <v>8</v>
      </c>
      <c r="I2647">
        <f>16-INDEX(STANDINGS_ERA[],MATCH(Table1[[#This Row],[COMBINED]],STANDINGS_ERA[COMBINED],0),COLUMN(STANDINGS_ERA[PLACE IN LEAGUE]))</f>
        <v>15</v>
      </c>
      <c r="J2647">
        <f>16-INDEX(STANDINGS_WHIP[],MATCH(Table1[[#This Row],[COMBINED]],STANDINGS_WHIP[COMBINED],0),COLUMN(STANDINGS_WHIP[PLACE IN LEAGUE]))</f>
        <v>12</v>
      </c>
      <c r="K2647">
        <f>16-INDEX(STANDINGS_W[],MATCH(Table1[[#This Row],[COMBINED]],STANDINGS_W[COMBINED],0),COLUMN(STANDINGS_W[PLACE IN LEAGUE]))</f>
        <v>10</v>
      </c>
      <c r="L2647">
        <f>16-INDEX(STANDINGS_K[],MATCH(Table1[[#This Row],[COMBINED]],STANDINGS_K[COMBINED],0),COLUMN(STANDINGS_K[PLACE IN LEAGUE]))</f>
        <v>8</v>
      </c>
      <c r="M2647">
        <f>16-INDEX(STANDINGS_SV[],MATCH(Table1[[#This Row],[COMBINED]],STANDINGS_SV[COMBINED],0),COLUMN(STANDINGS_SV[PLACE IN LEAGUE]))</f>
        <v>4</v>
      </c>
      <c r="N2647">
        <f>SUM(Table1[[#This Row],[BA]:[SV]])</f>
        <v>104</v>
      </c>
      <c r="O2647">
        <v>2</v>
      </c>
    </row>
    <row r="2648" spans="1:15" x14ac:dyDescent="0.25">
      <c r="A2648" t="s">
        <v>2540</v>
      </c>
      <c r="B2648" t="s">
        <v>2538</v>
      </c>
      <c r="C2648" t="str">
        <f>Table1[[#This Row],[League]]&amp;Table1[[#This Row],[Team]]</f>
        <v>$150 Draft Champions Mar 11 1:00 pm Lg.3882New Hamp Lotharios</v>
      </c>
      <c r="D2648">
        <f>16-INDEX(STANDINGS_BA[],MATCH(Table1[[#This Row],[COMBINED]],STANDINGS_BA[COMBINED],0),COLUMN(STANDINGS_BA[PLACE IN LEAGUE]))</f>
        <v>13</v>
      </c>
      <c r="E2648">
        <f>16-INDEX(STANDINGS_R[],MATCH(Table1[[#This Row],[COMBINED]],STANDINGS_R[COMBINED],0),COLUMN(STANDINGS_R[PLACE IN LEAGUE]))</f>
        <v>7</v>
      </c>
      <c r="F2648">
        <f>16-INDEX(STANDINGS_HR[],MATCH(Table1[[#This Row],[COMBINED]],STANDINGS_HR[COMBINED],0),COLUMN(STANDINGS_HR[PLACE IN LEAGUE]))</f>
        <v>9</v>
      </c>
      <c r="G2648">
        <f>16-INDEX(STANDINGS_RBI[],MATCH(Table1[[#This Row],[COMBINED]],STANDINGS_RBI[COMBINED],0),COLUMN(STANDINGS_RBI[PLACE IN LEAGUE]))</f>
        <v>11</v>
      </c>
      <c r="H2648">
        <f>16-INDEX(STANDINGS_SB[],MATCH(Table1[[#This Row],[COMBINED]],STANDINGS_SB[COMBINED],0),COLUMN(STANDINGS_SB[PLACE IN LEAGUE]))</f>
        <v>3</v>
      </c>
      <c r="I2648">
        <f>16-INDEX(STANDINGS_ERA[],MATCH(Table1[[#This Row],[COMBINED]],STANDINGS_ERA[COMBINED],0),COLUMN(STANDINGS_ERA[PLACE IN LEAGUE]))</f>
        <v>13</v>
      </c>
      <c r="J2648">
        <f>16-INDEX(STANDINGS_WHIP[],MATCH(Table1[[#This Row],[COMBINED]],STANDINGS_WHIP[COMBINED],0),COLUMN(STANDINGS_WHIP[PLACE IN LEAGUE]))</f>
        <v>14</v>
      </c>
      <c r="K2648">
        <f>16-INDEX(STANDINGS_W[],MATCH(Table1[[#This Row],[COMBINED]],STANDINGS_W[COMBINED],0),COLUMN(STANDINGS_W[PLACE IN LEAGUE]))</f>
        <v>11</v>
      </c>
      <c r="L2648">
        <f>16-INDEX(STANDINGS_K[],MATCH(Table1[[#This Row],[COMBINED]],STANDINGS_K[COMBINED],0),COLUMN(STANDINGS_K[PLACE IN LEAGUE]))</f>
        <v>13</v>
      </c>
      <c r="M2648">
        <f>16-INDEX(STANDINGS_SV[],MATCH(Table1[[#This Row],[COMBINED]],STANDINGS_SV[COMBINED],0),COLUMN(STANDINGS_SV[PLACE IN LEAGUE]))</f>
        <v>7</v>
      </c>
      <c r="N2648">
        <f>SUM(Table1[[#This Row],[BA]:[SV]])</f>
        <v>101</v>
      </c>
      <c r="O2648">
        <v>3</v>
      </c>
    </row>
    <row r="2649" spans="1:15" x14ac:dyDescent="0.25">
      <c r="A2649" t="s">
        <v>44</v>
      </c>
      <c r="B2649" t="s">
        <v>2538</v>
      </c>
      <c r="C2649" t="str">
        <f>Table1[[#This Row],[League]]&amp;Table1[[#This Row],[Team]]</f>
        <v>$150 Draft Champions Mar 11 1:00 pm Lg.3882Frieda's Boss</v>
      </c>
      <c r="D2649">
        <f>16-INDEX(STANDINGS_BA[],MATCH(Table1[[#This Row],[COMBINED]],STANDINGS_BA[COMBINED],0),COLUMN(STANDINGS_BA[PLACE IN LEAGUE]))</f>
        <v>15</v>
      </c>
      <c r="E2649">
        <f>16-INDEX(STANDINGS_R[],MATCH(Table1[[#This Row],[COMBINED]],STANDINGS_R[COMBINED],0),COLUMN(STANDINGS_R[PLACE IN LEAGUE]))</f>
        <v>15</v>
      </c>
      <c r="F2649">
        <f>16-INDEX(STANDINGS_HR[],MATCH(Table1[[#This Row],[COMBINED]],STANDINGS_HR[COMBINED],0),COLUMN(STANDINGS_HR[PLACE IN LEAGUE]))</f>
        <v>13</v>
      </c>
      <c r="G2649">
        <f>16-INDEX(STANDINGS_RBI[],MATCH(Table1[[#This Row],[COMBINED]],STANDINGS_RBI[COMBINED],0),COLUMN(STANDINGS_RBI[PLACE IN LEAGUE]))</f>
        <v>15</v>
      </c>
      <c r="H2649">
        <f>16-INDEX(STANDINGS_SB[],MATCH(Table1[[#This Row],[COMBINED]],STANDINGS_SB[COMBINED],0),COLUMN(STANDINGS_SB[PLACE IN LEAGUE]))</f>
        <v>1</v>
      </c>
      <c r="I2649">
        <f>16-INDEX(STANDINGS_ERA[],MATCH(Table1[[#This Row],[COMBINED]],STANDINGS_ERA[COMBINED],0),COLUMN(STANDINGS_ERA[PLACE IN LEAGUE]))</f>
        <v>8</v>
      </c>
      <c r="J2649">
        <f>16-INDEX(STANDINGS_WHIP[],MATCH(Table1[[#This Row],[COMBINED]],STANDINGS_WHIP[COMBINED],0),COLUMN(STANDINGS_WHIP[PLACE IN LEAGUE]))</f>
        <v>13</v>
      </c>
      <c r="K2649">
        <f>16-INDEX(STANDINGS_W[],MATCH(Table1[[#This Row],[COMBINED]],STANDINGS_W[COMBINED],0),COLUMN(STANDINGS_W[PLACE IN LEAGUE]))</f>
        <v>7</v>
      </c>
      <c r="L2649">
        <f>16-INDEX(STANDINGS_K[],MATCH(Table1[[#This Row],[COMBINED]],STANDINGS_K[COMBINED],0),COLUMN(STANDINGS_K[PLACE IN LEAGUE]))</f>
        <v>7</v>
      </c>
      <c r="M2649">
        <f>16-INDEX(STANDINGS_SV[],MATCH(Table1[[#This Row],[COMBINED]],STANDINGS_SV[COMBINED],0),COLUMN(STANDINGS_SV[PLACE IN LEAGUE]))</f>
        <v>2</v>
      </c>
      <c r="N2649">
        <f>SUM(Table1[[#This Row],[BA]:[SV]])</f>
        <v>96</v>
      </c>
      <c r="O2649">
        <v>4</v>
      </c>
    </row>
    <row r="2650" spans="1:15" x14ac:dyDescent="0.25">
      <c r="A2650" t="s">
        <v>2545</v>
      </c>
      <c r="B2650" t="s">
        <v>2538</v>
      </c>
      <c r="C2650" t="str">
        <f>Table1[[#This Row],[League]]&amp;Table1[[#This Row],[Team]]</f>
        <v>$150 Draft Champions Mar 11 1:00 pm Lg.3882Balk Lives Matter</v>
      </c>
      <c r="D2650">
        <f>16-INDEX(STANDINGS_BA[],MATCH(Table1[[#This Row],[COMBINED]],STANDINGS_BA[COMBINED],0),COLUMN(STANDINGS_BA[PLACE IN LEAGUE]))</f>
        <v>5</v>
      </c>
      <c r="E2650">
        <f>16-INDEX(STANDINGS_R[],MATCH(Table1[[#This Row],[COMBINED]],STANDINGS_R[COMBINED],0),COLUMN(STANDINGS_R[PLACE IN LEAGUE]))</f>
        <v>14</v>
      </c>
      <c r="F2650">
        <f>16-INDEX(STANDINGS_HR[],MATCH(Table1[[#This Row],[COMBINED]],STANDINGS_HR[COMBINED],0),COLUMN(STANDINGS_HR[PLACE IN LEAGUE]))</f>
        <v>15</v>
      </c>
      <c r="G2650">
        <f>16-INDEX(STANDINGS_RBI[],MATCH(Table1[[#This Row],[COMBINED]],STANDINGS_RBI[COMBINED],0),COLUMN(STANDINGS_RBI[PLACE IN LEAGUE]))</f>
        <v>12</v>
      </c>
      <c r="H2650">
        <f>16-INDEX(STANDINGS_SB[],MATCH(Table1[[#This Row],[COMBINED]],STANDINGS_SB[COMBINED],0),COLUMN(STANDINGS_SB[PLACE IN LEAGUE]))</f>
        <v>13</v>
      </c>
      <c r="I2650">
        <f>16-INDEX(STANDINGS_ERA[],MATCH(Table1[[#This Row],[COMBINED]],STANDINGS_ERA[COMBINED],0),COLUMN(STANDINGS_ERA[PLACE IN LEAGUE]))</f>
        <v>4</v>
      </c>
      <c r="J2650">
        <f>16-INDEX(STANDINGS_WHIP[],MATCH(Table1[[#This Row],[COMBINED]],STANDINGS_WHIP[COMBINED],0),COLUMN(STANDINGS_WHIP[PLACE IN LEAGUE]))</f>
        <v>7</v>
      </c>
      <c r="K2650">
        <f>16-INDEX(STANDINGS_W[],MATCH(Table1[[#This Row],[COMBINED]],STANDINGS_W[COMBINED],0),COLUMN(STANDINGS_W[PLACE IN LEAGUE]))</f>
        <v>8</v>
      </c>
      <c r="L2650">
        <f>16-INDEX(STANDINGS_K[],MATCH(Table1[[#This Row],[COMBINED]],STANDINGS_K[COMBINED],0),COLUMN(STANDINGS_K[PLACE IN LEAGUE]))</f>
        <v>12</v>
      </c>
      <c r="M2650">
        <f>16-INDEX(STANDINGS_SV[],MATCH(Table1[[#This Row],[COMBINED]],STANDINGS_SV[COMBINED],0),COLUMN(STANDINGS_SV[PLACE IN LEAGUE]))</f>
        <v>5</v>
      </c>
      <c r="N2650">
        <f>SUM(Table1[[#This Row],[BA]:[SV]])</f>
        <v>95</v>
      </c>
      <c r="O2650">
        <v>5</v>
      </c>
    </row>
    <row r="2651" spans="1:15" x14ac:dyDescent="0.25">
      <c r="A2651" t="s">
        <v>2539</v>
      </c>
      <c r="B2651" t="s">
        <v>2538</v>
      </c>
      <c r="C2651" t="str">
        <f>Table1[[#This Row],[League]]&amp;Table1[[#This Row],[Team]]</f>
        <v>$150 Draft Champions Mar 11 1:00 pm Lg.3882Mooksters</v>
      </c>
      <c r="D2651">
        <f>16-INDEX(STANDINGS_BA[],MATCH(Table1[[#This Row],[COMBINED]],STANDINGS_BA[COMBINED],0),COLUMN(STANDINGS_BA[PLACE IN LEAGUE]))</f>
        <v>14</v>
      </c>
      <c r="E2651">
        <f>16-INDEX(STANDINGS_R[],MATCH(Table1[[#This Row],[COMBINED]],STANDINGS_R[COMBINED],0),COLUMN(STANDINGS_R[PLACE IN LEAGUE]))</f>
        <v>10</v>
      </c>
      <c r="F2651">
        <f>16-INDEX(STANDINGS_HR[],MATCH(Table1[[#This Row],[COMBINED]],STANDINGS_HR[COMBINED],0),COLUMN(STANDINGS_HR[PLACE IN LEAGUE]))</f>
        <v>3</v>
      </c>
      <c r="G2651">
        <f>16-INDEX(STANDINGS_RBI[],MATCH(Table1[[#This Row],[COMBINED]],STANDINGS_RBI[COMBINED],0),COLUMN(STANDINGS_RBI[PLACE IN LEAGUE]))</f>
        <v>5</v>
      </c>
      <c r="H2651">
        <f>16-INDEX(STANDINGS_SB[],MATCH(Table1[[#This Row],[COMBINED]],STANDINGS_SB[COMBINED],0),COLUMN(STANDINGS_SB[PLACE IN LEAGUE]))</f>
        <v>12</v>
      </c>
      <c r="I2651">
        <f>16-INDEX(STANDINGS_ERA[],MATCH(Table1[[#This Row],[COMBINED]],STANDINGS_ERA[COMBINED],0),COLUMN(STANDINGS_ERA[PLACE IN LEAGUE]))</f>
        <v>10</v>
      </c>
      <c r="J2651">
        <f>16-INDEX(STANDINGS_WHIP[],MATCH(Table1[[#This Row],[COMBINED]],STANDINGS_WHIP[COMBINED],0),COLUMN(STANDINGS_WHIP[PLACE IN LEAGUE]))</f>
        <v>9</v>
      </c>
      <c r="K2651">
        <f>16-INDEX(STANDINGS_W[],MATCH(Table1[[#This Row],[COMBINED]],STANDINGS_W[COMBINED],0),COLUMN(STANDINGS_W[PLACE IN LEAGUE]))</f>
        <v>12</v>
      </c>
      <c r="L2651">
        <f>16-INDEX(STANDINGS_K[],MATCH(Table1[[#This Row],[COMBINED]],STANDINGS_K[COMBINED],0),COLUMN(STANDINGS_K[PLACE IN LEAGUE]))</f>
        <v>6</v>
      </c>
      <c r="M2651">
        <f>16-INDEX(STANDINGS_SV[],MATCH(Table1[[#This Row],[COMBINED]],STANDINGS_SV[COMBINED],0),COLUMN(STANDINGS_SV[PLACE IN LEAGUE]))</f>
        <v>13</v>
      </c>
      <c r="N2651">
        <f>SUM(Table1[[#This Row],[BA]:[SV]])</f>
        <v>94</v>
      </c>
      <c r="O2651">
        <v>6</v>
      </c>
    </row>
    <row r="2652" spans="1:15" x14ac:dyDescent="0.25">
      <c r="A2652" t="s">
        <v>32</v>
      </c>
      <c r="B2652" t="s">
        <v>2538</v>
      </c>
      <c r="C2652" t="str">
        <f>Table1[[#This Row],[League]]&amp;Table1[[#This Row],[Team]]</f>
        <v>$150 Draft Champions Mar 11 1:00 pm Lg.3882Team enfield</v>
      </c>
      <c r="D2652">
        <f>16-INDEX(STANDINGS_BA[],MATCH(Table1[[#This Row],[COMBINED]],STANDINGS_BA[COMBINED],0),COLUMN(STANDINGS_BA[PLACE IN LEAGUE]))</f>
        <v>3</v>
      </c>
      <c r="E2652">
        <f>16-INDEX(STANDINGS_R[],MATCH(Table1[[#This Row],[COMBINED]],STANDINGS_R[COMBINED],0),COLUMN(STANDINGS_R[PLACE IN LEAGUE]))</f>
        <v>6</v>
      </c>
      <c r="F2652">
        <f>16-INDEX(STANDINGS_HR[],MATCH(Table1[[#This Row],[COMBINED]],STANDINGS_HR[COMBINED],0),COLUMN(STANDINGS_HR[PLACE IN LEAGUE]))</f>
        <v>12</v>
      </c>
      <c r="G2652">
        <f>16-INDEX(STANDINGS_RBI[],MATCH(Table1[[#This Row],[COMBINED]],STANDINGS_RBI[COMBINED],0),COLUMN(STANDINGS_RBI[PLACE IN LEAGUE]))</f>
        <v>9</v>
      </c>
      <c r="H2652">
        <f>16-INDEX(STANDINGS_SB[],MATCH(Table1[[#This Row],[COMBINED]],STANDINGS_SB[COMBINED],0),COLUMN(STANDINGS_SB[PLACE IN LEAGUE]))</f>
        <v>6</v>
      </c>
      <c r="I2652">
        <f>16-INDEX(STANDINGS_ERA[],MATCH(Table1[[#This Row],[COMBINED]],STANDINGS_ERA[COMBINED],0),COLUMN(STANDINGS_ERA[PLACE IN LEAGUE]))</f>
        <v>9</v>
      </c>
      <c r="J2652">
        <f>16-INDEX(STANDINGS_WHIP[],MATCH(Table1[[#This Row],[COMBINED]],STANDINGS_WHIP[COMBINED],0),COLUMN(STANDINGS_WHIP[PLACE IN LEAGUE]))</f>
        <v>10</v>
      </c>
      <c r="K2652">
        <f>16-INDEX(STANDINGS_W[],MATCH(Table1[[#This Row],[COMBINED]],STANDINGS_W[COMBINED],0),COLUMN(STANDINGS_W[PLACE IN LEAGUE]))</f>
        <v>14</v>
      </c>
      <c r="L2652">
        <f>16-INDEX(STANDINGS_K[],MATCH(Table1[[#This Row],[COMBINED]],STANDINGS_K[COMBINED],0),COLUMN(STANDINGS_K[PLACE IN LEAGUE]))</f>
        <v>15</v>
      </c>
      <c r="M2652">
        <f>16-INDEX(STANDINGS_SV[],MATCH(Table1[[#This Row],[COMBINED]],STANDINGS_SV[COMBINED],0),COLUMN(STANDINGS_SV[PLACE IN LEAGUE]))</f>
        <v>6</v>
      </c>
      <c r="N2652">
        <f>SUM(Table1[[#This Row],[BA]:[SV]])</f>
        <v>90</v>
      </c>
      <c r="O2652">
        <v>7</v>
      </c>
    </row>
    <row r="2653" spans="1:15" x14ac:dyDescent="0.25">
      <c r="A2653" t="s">
        <v>2543</v>
      </c>
      <c r="B2653" t="s">
        <v>2538</v>
      </c>
      <c r="C2653" t="str">
        <f>Table1[[#This Row],[League]]&amp;Table1[[#This Row],[Team]]</f>
        <v>$150 Draft Champions Mar 11 1:00 pm Lg.3882Fido's Plate</v>
      </c>
      <c r="D2653">
        <f>16-INDEX(STANDINGS_BA[],MATCH(Table1[[#This Row],[COMBINED]],STANDINGS_BA[COMBINED],0),COLUMN(STANDINGS_BA[PLACE IN LEAGUE]))</f>
        <v>8</v>
      </c>
      <c r="E2653">
        <f>16-INDEX(STANDINGS_R[],MATCH(Table1[[#This Row],[COMBINED]],STANDINGS_R[COMBINED],0),COLUMN(STANDINGS_R[PLACE IN LEAGUE]))</f>
        <v>11</v>
      </c>
      <c r="F2653">
        <f>16-INDEX(STANDINGS_HR[],MATCH(Table1[[#This Row],[COMBINED]],STANDINGS_HR[COMBINED],0),COLUMN(STANDINGS_HR[PLACE IN LEAGUE]))</f>
        <v>11</v>
      </c>
      <c r="G2653">
        <f>16-INDEX(STANDINGS_RBI[],MATCH(Table1[[#This Row],[COMBINED]],STANDINGS_RBI[COMBINED],0),COLUMN(STANDINGS_RBI[PLACE IN LEAGUE]))</f>
        <v>8</v>
      </c>
      <c r="H2653">
        <f>16-INDEX(STANDINGS_SB[],MATCH(Table1[[#This Row],[COMBINED]],STANDINGS_SB[COMBINED],0),COLUMN(STANDINGS_SB[PLACE IN LEAGUE]))</f>
        <v>9</v>
      </c>
      <c r="I2653">
        <f>16-INDEX(STANDINGS_ERA[],MATCH(Table1[[#This Row],[COMBINED]],STANDINGS_ERA[COMBINED],0),COLUMN(STANDINGS_ERA[PLACE IN LEAGUE]))</f>
        <v>2</v>
      </c>
      <c r="J2653">
        <f>16-INDEX(STANDINGS_WHIP[],MATCH(Table1[[#This Row],[COMBINED]],STANDINGS_WHIP[COMBINED],0),COLUMN(STANDINGS_WHIP[PLACE IN LEAGUE]))</f>
        <v>4</v>
      </c>
      <c r="K2653">
        <f>16-INDEX(STANDINGS_W[],MATCH(Table1[[#This Row],[COMBINED]],STANDINGS_W[COMBINED],0),COLUMN(STANDINGS_W[PLACE IN LEAGUE]))</f>
        <v>3</v>
      </c>
      <c r="L2653">
        <f>16-INDEX(STANDINGS_K[],MATCH(Table1[[#This Row],[COMBINED]],STANDINGS_K[COMBINED],0),COLUMN(STANDINGS_K[PLACE IN LEAGUE]))</f>
        <v>10</v>
      </c>
      <c r="M2653">
        <f>16-INDEX(STANDINGS_SV[],MATCH(Table1[[#This Row],[COMBINED]],STANDINGS_SV[COMBINED],0),COLUMN(STANDINGS_SV[PLACE IN LEAGUE]))</f>
        <v>12</v>
      </c>
      <c r="N2653">
        <f>SUM(Table1[[#This Row],[BA]:[SV]])</f>
        <v>78</v>
      </c>
      <c r="O2653">
        <v>8</v>
      </c>
    </row>
    <row r="2654" spans="1:15" x14ac:dyDescent="0.25">
      <c r="A2654" t="s">
        <v>2337</v>
      </c>
      <c r="B2654" t="s">
        <v>2538</v>
      </c>
      <c r="C2654" t="str">
        <f>Table1[[#This Row],[League]]&amp;Table1[[#This Row],[Team]]</f>
        <v>$150 Draft Champions Mar 11 1:00 pm Lg.3882Team Burnidge</v>
      </c>
      <c r="D2654">
        <f>16-INDEX(STANDINGS_BA[],MATCH(Table1[[#This Row],[COMBINED]],STANDINGS_BA[COMBINED],0),COLUMN(STANDINGS_BA[PLACE IN LEAGUE]))</f>
        <v>4</v>
      </c>
      <c r="E2654">
        <f>16-INDEX(STANDINGS_R[],MATCH(Table1[[#This Row],[COMBINED]],STANDINGS_R[COMBINED],0),COLUMN(STANDINGS_R[PLACE IN LEAGUE]))</f>
        <v>3</v>
      </c>
      <c r="F2654">
        <f>16-INDEX(STANDINGS_HR[],MATCH(Table1[[#This Row],[COMBINED]],STANDINGS_HR[COMBINED],0),COLUMN(STANDINGS_HR[PLACE IN LEAGUE]))</f>
        <v>1</v>
      </c>
      <c r="G2654">
        <f>16-INDEX(STANDINGS_RBI[],MATCH(Table1[[#This Row],[COMBINED]],STANDINGS_RBI[COMBINED],0),COLUMN(STANDINGS_RBI[PLACE IN LEAGUE]))</f>
        <v>1</v>
      </c>
      <c r="H2654">
        <f>16-INDEX(STANDINGS_SB[],MATCH(Table1[[#This Row],[COMBINED]],STANDINGS_SB[COMBINED],0),COLUMN(STANDINGS_SB[PLACE IN LEAGUE]))</f>
        <v>2</v>
      </c>
      <c r="I2654">
        <f>16-INDEX(STANDINGS_ERA[],MATCH(Table1[[#This Row],[COMBINED]],STANDINGS_ERA[COMBINED],0),COLUMN(STANDINGS_ERA[PLACE IN LEAGUE]))</f>
        <v>14</v>
      </c>
      <c r="J2654">
        <f>16-INDEX(STANDINGS_WHIP[],MATCH(Table1[[#This Row],[COMBINED]],STANDINGS_WHIP[COMBINED],0),COLUMN(STANDINGS_WHIP[PLACE IN LEAGUE]))</f>
        <v>15</v>
      </c>
      <c r="K2654">
        <f>16-INDEX(STANDINGS_W[],MATCH(Table1[[#This Row],[COMBINED]],STANDINGS_W[COMBINED],0),COLUMN(STANDINGS_W[PLACE IN LEAGUE]))</f>
        <v>9</v>
      </c>
      <c r="L2654">
        <f>16-INDEX(STANDINGS_K[],MATCH(Table1[[#This Row],[COMBINED]],STANDINGS_K[COMBINED],0),COLUMN(STANDINGS_K[PLACE IN LEAGUE]))</f>
        <v>14</v>
      </c>
      <c r="M2654">
        <f>16-INDEX(STANDINGS_SV[],MATCH(Table1[[#This Row],[COMBINED]],STANDINGS_SV[COMBINED],0),COLUMN(STANDINGS_SV[PLACE IN LEAGUE]))</f>
        <v>14</v>
      </c>
      <c r="N2654">
        <f>SUM(Table1[[#This Row],[BA]:[SV]])</f>
        <v>77</v>
      </c>
      <c r="O2654">
        <v>9</v>
      </c>
    </row>
    <row r="2655" spans="1:15" x14ac:dyDescent="0.25">
      <c r="A2655" t="s">
        <v>423</v>
      </c>
      <c r="B2655" t="s">
        <v>2538</v>
      </c>
      <c r="C2655" t="str">
        <f>Table1[[#This Row],[League]]&amp;Table1[[#This Row],[Team]]</f>
        <v>$150 Draft Champions Mar 11 1:00 pm Lg.3882Team O`Connor</v>
      </c>
      <c r="D2655">
        <f>16-INDEX(STANDINGS_BA[],MATCH(Table1[[#This Row],[COMBINED]],STANDINGS_BA[COMBINED],0),COLUMN(STANDINGS_BA[PLACE IN LEAGUE]))</f>
        <v>12</v>
      </c>
      <c r="E2655">
        <f>16-INDEX(STANDINGS_R[],MATCH(Table1[[#This Row],[COMBINED]],STANDINGS_R[COMBINED],0),COLUMN(STANDINGS_R[PLACE IN LEAGUE]))</f>
        <v>9</v>
      </c>
      <c r="F2655">
        <f>16-INDEX(STANDINGS_HR[],MATCH(Table1[[#This Row],[COMBINED]],STANDINGS_HR[COMBINED],0),COLUMN(STANDINGS_HR[PLACE IN LEAGUE]))</f>
        <v>5</v>
      </c>
      <c r="G2655">
        <f>16-INDEX(STANDINGS_RBI[],MATCH(Table1[[#This Row],[COMBINED]],STANDINGS_RBI[COMBINED],0),COLUMN(STANDINGS_RBI[PLACE IN LEAGUE]))</f>
        <v>10</v>
      </c>
      <c r="H2655">
        <f>16-INDEX(STANDINGS_SB[],MATCH(Table1[[#This Row],[COMBINED]],STANDINGS_SB[COMBINED],0),COLUMN(STANDINGS_SB[PLACE IN LEAGUE]))</f>
        <v>5</v>
      </c>
      <c r="I2655">
        <f>16-INDEX(STANDINGS_ERA[],MATCH(Table1[[#This Row],[COMBINED]],STANDINGS_ERA[COMBINED],0),COLUMN(STANDINGS_ERA[PLACE IN LEAGUE]))</f>
        <v>5</v>
      </c>
      <c r="J2655">
        <f>16-INDEX(STANDINGS_WHIP[],MATCH(Table1[[#This Row],[COMBINED]],STANDINGS_WHIP[COMBINED],0),COLUMN(STANDINGS_WHIP[PLACE IN LEAGUE]))</f>
        <v>3</v>
      </c>
      <c r="K2655">
        <f>16-INDEX(STANDINGS_W[],MATCH(Table1[[#This Row],[COMBINED]],STANDINGS_W[COMBINED],0),COLUMN(STANDINGS_W[PLACE IN LEAGUE]))</f>
        <v>13</v>
      </c>
      <c r="L2655">
        <f>16-INDEX(STANDINGS_K[],MATCH(Table1[[#This Row],[COMBINED]],STANDINGS_K[COMBINED],0),COLUMN(STANDINGS_K[PLACE IN LEAGUE]))</f>
        <v>11</v>
      </c>
      <c r="M2655">
        <f>16-INDEX(STANDINGS_SV[],MATCH(Table1[[#This Row],[COMBINED]],STANDINGS_SV[COMBINED],0),COLUMN(STANDINGS_SV[PLACE IN LEAGUE]))</f>
        <v>1</v>
      </c>
      <c r="N2655">
        <f>SUM(Table1[[#This Row],[BA]:[SV]])</f>
        <v>74</v>
      </c>
      <c r="O2655">
        <v>10</v>
      </c>
    </row>
    <row r="2656" spans="1:15" x14ac:dyDescent="0.25">
      <c r="A2656" t="s">
        <v>2541</v>
      </c>
      <c r="B2656" t="s">
        <v>2538</v>
      </c>
      <c r="C2656" t="str">
        <f>Table1[[#This Row],[League]]&amp;Table1[[#This Row],[Team]]</f>
        <v>$150 Draft Champions Mar 11 1:00 pm Lg.3882SchtinyT's</v>
      </c>
      <c r="D2656">
        <f>16-INDEX(STANDINGS_BA[],MATCH(Table1[[#This Row],[COMBINED]],STANDINGS_BA[COMBINED],0),COLUMN(STANDINGS_BA[PLACE IN LEAGUE]))</f>
        <v>10</v>
      </c>
      <c r="E2656">
        <f>16-INDEX(STANDINGS_R[],MATCH(Table1[[#This Row],[COMBINED]],STANDINGS_R[COMBINED],0),COLUMN(STANDINGS_R[PLACE IN LEAGUE]))</f>
        <v>2</v>
      </c>
      <c r="F2656">
        <f>16-INDEX(STANDINGS_HR[],MATCH(Table1[[#This Row],[COMBINED]],STANDINGS_HR[COMBINED],0),COLUMN(STANDINGS_HR[PLACE IN LEAGUE]))</f>
        <v>4</v>
      </c>
      <c r="G2656">
        <f>16-INDEX(STANDINGS_RBI[],MATCH(Table1[[#This Row],[COMBINED]],STANDINGS_RBI[COMBINED],0),COLUMN(STANDINGS_RBI[PLACE IN LEAGUE]))</f>
        <v>6</v>
      </c>
      <c r="H2656">
        <f>16-INDEX(STANDINGS_SB[],MATCH(Table1[[#This Row],[COMBINED]],STANDINGS_SB[COMBINED],0),COLUMN(STANDINGS_SB[PLACE IN LEAGUE]))</f>
        <v>10</v>
      </c>
      <c r="I2656">
        <f>16-INDEX(STANDINGS_ERA[],MATCH(Table1[[#This Row],[COMBINED]],STANDINGS_ERA[COMBINED],0),COLUMN(STANDINGS_ERA[PLACE IN LEAGUE]))</f>
        <v>6</v>
      </c>
      <c r="J2656">
        <f>16-INDEX(STANDINGS_WHIP[],MATCH(Table1[[#This Row],[COMBINED]],STANDINGS_WHIP[COMBINED],0),COLUMN(STANDINGS_WHIP[PLACE IN LEAGUE]))</f>
        <v>5</v>
      </c>
      <c r="K2656">
        <f>16-INDEX(STANDINGS_W[],MATCH(Table1[[#This Row],[COMBINED]],STANDINGS_W[COMBINED],0),COLUMN(STANDINGS_W[PLACE IN LEAGUE]))</f>
        <v>15</v>
      </c>
      <c r="L2656">
        <f>16-INDEX(STANDINGS_K[],MATCH(Table1[[#This Row],[COMBINED]],STANDINGS_K[COMBINED],0),COLUMN(STANDINGS_K[PLACE IN LEAGUE]))</f>
        <v>9</v>
      </c>
      <c r="M2656">
        <f>16-INDEX(STANDINGS_SV[],MATCH(Table1[[#This Row],[COMBINED]],STANDINGS_SV[COMBINED],0),COLUMN(STANDINGS_SV[PLACE IN LEAGUE]))</f>
        <v>3</v>
      </c>
      <c r="N2656">
        <f>SUM(Table1[[#This Row],[BA]:[SV]])</f>
        <v>70</v>
      </c>
      <c r="O2656">
        <v>11</v>
      </c>
    </row>
    <row r="2657" spans="1:15" x14ac:dyDescent="0.25">
      <c r="A2657" t="s">
        <v>19</v>
      </c>
      <c r="B2657" t="s">
        <v>2538</v>
      </c>
      <c r="C2657" t="str">
        <f>Table1[[#This Row],[League]]&amp;Table1[[#This Row],[Team]]</f>
        <v>$150 Draft Champions Mar 11 1:00 pm Lg.3882One Eyed Jack</v>
      </c>
      <c r="D2657">
        <f>16-INDEX(STANDINGS_BA[],MATCH(Table1[[#This Row],[COMBINED]],STANDINGS_BA[COMBINED],0),COLUMN(STANDINGS_BA[PLACE IN LEAGUE]))</f>
        <v>1</v>
      </c>
      <c r="E2657">
        <f>16-INDEX(STANDINGS_R[],MATCH(Table1[[#This Row],[COMBINED]],STANDINGS_R[COMBINED],0),COLUMN(STANDINGS_R[PLACE IN LEAGUE]))</f>
        <v>8</v>
      </c>
      <c r="F2657">
        <f>16-INDEX(STANDINGS_HR[],MATCH(Table1[[#This Row],[COMBINED]],STANDINGS_HR[COMBINED],0),COLUMN(STANDINGS_HR[PLACE IN LEAGUE]))</f>
        <v>10</v>
      </c>
      <c r="G2657">
        <f>16-INDEX(STANDINGS_RBI[],MATCH(Table1[[#This Row],[COMBINED]],STANDINGS_RBI[COMBINED],0),COLUMN(STANDINGS_RBI[PLACE IN LEAGUE]))</f>
        <v>7</v>
      </c>
      <c r="H2657">
        <f>16-INDEX(STANDINGS_SB[],MATCH(Table1[[#This Row],[COMBINED]],STANDINGS_SB[COMBINED],0),COLUMN(STANDINGS_SB[PLACE IN LEAGUE]))</f>
        <v>11</v>
      </c>
      <c r="I2657">
        <f>16-INDEX(STANDINGS_ERA[],MATCH(Table1[[#This Row],[COMBINED]],STANDINGS_ERA[COMBINED],0),COLUMN(STANDINGS_ERA[PLACE IN LEAGUE]))</f>
        <v>7</v>
      </c>
      <c r="J2657">
        <f>16-INDEX(STANDINGS_WHIP[],MATCH(Table1[[#This Row],[COMBINED]],STANDINGS_WHIP[COMBINED],0),COLUMN(STANDINGS_WHIP[PLACE IN LEAGUE]))</f>
        <v>6</v>
      </c>
      <c r="K2657">
        <f>16-INDEX(STANDINGS_W[],MATCH(Table1[[#This Row],[COMBINED]],STANDINGS_W[COMBINED],0),COLUMN(STANDINGS_W[PLACE IN LEAGUE]))</f>
        <v>4</v>
      </c>
      <c r="L2657">
        <f>16-INDEX(STANDINGS_K[],MATCH(Table1[[#This Row],[COMBINED]],STANDINGS_K[COMBINED],0),COLUMN(STANDINGS_K[PLACE IN LEAGUE]))</f>
        <v>5</v>
      </c>
      <c r="M2657">
        <f>16-INDEX(STANDINGS_SV[],MATCH(Table1[[#This Row],[COMBINED]],STANDINGS_SV[COMBINED],0),COLUMN(STANDINGS_SV[PLACE IN LEAGUE]))</f>
        <v>11</v>
      </c>
      <c r="N2657">
        <f>SUM(Table1[[#This Row],[BA]:[SV]])</f>
        <v>70</v>
      </c>
      <c r="O2657">
        <v>12</v>
      </c>
    </row>
    <row r="2658" spans="1:15" x14ac:dyDescent="0.25">
      <c r="A2658" t="s">
        <v>2544</v>
      </c>
      <c r="B2658" t="s">
        <v>2538</v>
      </c>
      <c r="C2658" t="str">
        <f>Table1[[#This Row],[League]]&amp;Table1[[#This Row],[Team]]</f>
        <v>$150 Draft Champions Mar 11 1:00 pm Lg.38822016 WarmBeer ColdFood 3rd</v>
      </c>
      <c r="D2658">
        <f>16-INDEX(STANDINGS_BA[],MATCH(Table1[[#This Row],[COMBINED]],STANDINGS_BA[COMBINED],0),COLUMN(STANDINGS_BA[PLACE IN LEAGUE]))</f>
        <v>6</v>
      </c>
      <c r="E2658">
        <f>16-INDEX(STANDINGS_R[],MATCH(Table1[[#This Row],[COMBINED]],STANDINGS_R[COMBINED],0),COLUMN(STANDINGS_R[PLACE IN LEAGUE]))</f>
        <v>5</v>
      </c>
      <c r="F2658">
        <f>16-INDEX(STANDINGS_HR[],MATCH(Table1[[#This Row],[COMBINED]],STANDINGS_HR[COMBINED],0),COLUMN(STANDINGS_HR[PLACE IN LEAGUE]))</f>
        <v>7</v>
      </c>
      <c r="G2658">
        <f>16-INDEX(STANDINGS_RBI[],MATCH(Table1[[#This Row],[COMBINED]],STANDINGS_RBI[COMBINED],0),COLUMN(STANDINGS_RBI[PLACE IN LEAGUE]))</f>
        <v>4</v>
      </c>
      <c r="H2658">
        <f>16-INDEX(STANDINGS_SB[],MATCH(Table1[[#This Row],[COMBINED]],STANDINGS_SB[COMBINED],0),COLUMN(STANDINGS_SB[PLACE IN LEAGUE]))</f>
        <v>4</v>
      </c>
      <c r="I2658">
        <f>16-INDEX(STANDINGS_ERA[],MATCH(Table1[[#This Row],[COMBINED]],STANDINGS_ERA[COMBINED],0),COLUMN(STANDINGS_ERA[PLACE IN LEAGUE]))</f>
        <v>12</v>
      </c>
      <c r="J2658">
        <f>16-INDEX(STANDINGS_WHIP[],MATCH(Table1[[#This Row],[COMBINED]],STANDINGS_WHIP[COMBINED],0),COLUMN(STANDINGS_WHIP[PLACE IN LEAGUE]))</f>
        <v>8</v>
      </c>
      <c r="K2658">
        <f>16-INDEX(STANDINGS_W[],MATCH(Table1[[#This Row],[COMBINED]],STANDINGS_W[COMBINED],0),COLUMN(STANDINGS_W[PLACE IN LEAGUE]))</f>
        <v>2</v>
      </c>
      <c r="L2658">
        <f>16-INDEX(STANDINGS_K[],MATCH(Table1[[#This Row],[COMBINED]],STANDINGS_K[COMBINED],0),COLUMN(STANDINGS_K[PLACE IN LEAGUE]))</f>
        <v>1</v>
      </c>
      <c r="M2658">
        <f>16-INDEX(STANDINGS_SV[],MATCH(Table1[[#This Row],[COMBINED]],STANDINGS_SV[COMBINED],0),COLUMN(STANDINGS_SV[PLACE IN LEAGUE]))</f>
        <v>10</v>
      </c>
      <c r="N2658">
        <f>SUM(Table1[[#This Row],[BA]:[SV]])</f>
        <v>59</v>
      </c>
      <c r="O2658">
        <v>13</v>
      </c>
    </row>
    <row r="2659" spans="1:15" x14ac:dyDescent="0.25">
      <c r="A2659" t="s">
        <v>498</v>
      </c>
      <c r="B2659" t="s">
        <v>2538</v>
      </c>
      <c r="C2659" t="str">
        <f>Table1[[#This Row],[League]]&amp;Table1[[#This Row],[Team]]</f>
        <v>$150 Draft Champions Mar 11 1:00 pm Lg.3882Gashouse Gorillas</v>
      </c>
      <c r="D2659">
        <f>16-INDEX(STANDINGS_BA[],MATCH(Table1[[#This Row],[COMBINED]],STANDINGS_BA[COMBINED],0),COLUMN(STANDINGS_BA[PLACE IN LEAGUE]))</f>
        <v>11</v>
      </c>
      <c r="E2659">
        <f>16-INDEX(STANDINGS_R[],MATCH(Table1[[#This Row],[COMBINED]],STANDINGS_R[COMBINED],0),COLUMN(STANDINGS_R[PLACE IN LEAGUE]))</f>
        <v>4</v>
      </c>
      <c r="F2659">
        <f>16-INDEX(STANDINGS_HR[],MATCH(Table1[[#This Row],[COMBINED]],STANDINGS_HR[COMBINED],0),COLUMN(STANDINGS_HR[PLACE IN LEAGUE]))</f>
        <v>2</v>
      </c>
      <c r="G2659">
        <f>16-INDEX(STANDINGS_RBI[],MATCH(Table1[[#This Row],[COMBINED]],STANDINGS_RBI[COMBINED],0),COLUMN(STANDINGS_RBI[PLACE IN LEAGUE]))</f>
        <v>2</v>
      </c>
      <c r="H2659">
        <f>16-INDEX(STANDINGS_SB[],MATCH(Table1[[#This Row],[COMBINED]],STANDINGS_SB[COMBINED],0),COLUMN(STANDINGS_SB[PLACE IN LEAGUE]))</f>
        <v>15</v>
      </c>
      <c r="I2659">
        <f>16-INDEX(STANDINGS_ERA[],MATCH(Table1[[#This Row],[COMBINED]],STANDINGS_ERA[COMBINED],0),COLUMN(STANDINGS_ERA[PLACE IN LEAGUE]))</f>
        <v>3</v>
      </c>
      <c r="J2659">
        <f>16-INDEX(STANDINGS_WHIP[],MATCH(Table1[[#This Row],[COMBINED]],STANDINGS_WHIP[COMBINED],0),COLUMN(STANDINGS_WHIP[PLACE IN LEAGUE]))</f>
        <v>2</v>
      </c>
      <c r="K2659">
        <f>16-INDEX(STANDINGS_W[],MATCH(Table1[[#This Row],[COMBINED]],STANDINGS_W[COMBINED],0),COLUMN(STANDINGS_W[PLACE IN LEAGUE]))</f>
        <v>5</v>
      </c>
      <c r="L2659">
        <f>16-INDEX(STANDINGS_K[],MATCH(Table1[[#This Row],[COMBINED]],STANDINGS_K[COMBINED],0),COLUMN(STANDINGS_K[PLACE IN LEAGUE]))</f>
        <v>3</v>
      </c>
      <c r="M2659">
        <f>16-INDEX(STANDINGS_SV[],MATCH(Table1[[#This Row],[COMBINED]],STANDINGS_SV[COMBINED],0),COLUMN(STANDINGS_SV[PLACE IN LEAGUE]))</f>
        <v>9</v>
      </c>
      <c r="N2659">
        <f>SUM(Table1[[#This Row],[BA]:[SV]])</f>
        <v>56</v>
      </c>
      <c r="O2659">
        <v>14</v>
      </c>
    </row>
    <row r="2660" spans="1:15" x14ac:dyDescent="0.25">
      <c r="A2660" t="s">
        <v>889</v>
      </c>
      <c r="B2660" t="s">
        <v>2538</v>
      </c>
      <c r="C2660" t="str">
        <f>Table1[[#This Row],[League]]&amp;Table1[[#This Row],[Team]]</f>
        <v>$150 Draft Champions Mar 11 1:00 pm Lg.3882Team Thompson</v>
      </c>
      <c r="D2660">
        <f>16-INDEX(STANDINGS_BA[],MATCH(Table1[[#This Row],[COMBINED]],STANDINGS_BA[COMBINED],0),COLUMN(STANDINGS_BA[PLACE IN LEAGUE]))</f>
        <v>2</v>
      </c>
      <c r="E2660">
        <f>16-INDEX(STANDINGS_R[],MATCH(Table1[[#This Row],[COMBINED]],STANDINGS_R[COMBINED],0),COLUMN(STANDINGS_R[PLACE IN LEAGUE]))</f>
        <v>1</v>
      </c>
      <c r="F2660">
        <f>16-INDEX(STANDINGS_HR[],MATCH(Table1[[#This Row],[COMBINED]],STANDINGS_HR[COMBINED],0),COLUMN(STANDINGS_HR[PLACE IN LEAGUE]))</f>
        <v>6</v>
      </c>
      <c r="G2660">
        <f>16-INDEX(STANDINGS_RBI[],MATCH(Table1[[#This Row],[COMBINED]],STANDINGS_RBI[COMBINED],0),COLUMN(STANDINGS_RBI[PLACE IN LEAGUE]))</f>
        <v>3</v>
      </c>
      <c r="H2660">
        <f>16-INDEX(STANDINGS_SB[],MATCH(Table1[[#This Row],[COMBINED]],STANDINGS_SB[COMBINED],0),COLUMN(STANDINGS_SB[PLACE IN LEAGUE]))</f>
        <v>7</v>
      </c>
      <c r="I2660">
        <f>16-INDEX(STANDINGS_ERA[],MATCH(Table1[[#This Row],[COMBINED]],STANDINGS_ERA[COMBINED],0),COLUMN(STANDINGS_ERA[PLACE IN LEAGUE]))</f>
        <v>1</v>
      </c>
      <c r="J2660">
        <f>16-INDEX(STANDINGS_WHIP[],MATCH(Table1[[#This Row],[COMBINED]],STANDINGS_WHIP[COMBINED],0),COLUMN(STANDINGS_WHIP[PLACE IN LEAGUE]))</f>
        <v>1</v>
      </c>
      <c r="K2660">
        <f>16-INDEX(STANDINGS_W[],MATCH(Table1[[#This Row],[COMBINED]],STANDINGS_W[COMBINED],0),COLUMN(STANDINGS_W[PLACE IN LEAGUE]))</f>
        <v>1</v>
      </c>
      <c r="L2660">
        <f>16-INDEX(STANDINGS_K[],MATCH(Table1[[#This Row],[COMBINED]],STANDINGS_K[COMBINED],0),COLUMN(STANDINGS_K[PLACE IN LEAGUE]))</f>
        <v>2</v>
      </c>
      <c r="M2660">
        <f>16-INDEX(STANDINGS_SV[],MATCH(Table1[[#This Row],[COMBINED]],STANDINGS_SV[COMBINED],0),COLUMN(STANDINGS_SV[PLACE IN LEAGUE]))</f>
        <v>8</v>
      </c>
      <c r="N2660">
        <f>SUM(Table1[[#This Row],[BA]:[SV]])</f>
        <v>32</v>
      </c>
      <c r="O2660">
        <v>15</v>
      </c>
    </row>
    <row r="2661" spans="1:15" x14ac:dyDescent="0.25">
      <c r="A2661" t="s">
        <v>501</v>
      </c>
      <c r="B2661" t="s">
        <v>2546</v>
      </c>
      <c r="C2661" t="str">
        <f>Table1[[#This Row],[League]]&amp;Table1[[#This Row],[Team]]</f>
        <v>$150 Draft Champions Mar 11 1:00 pm Lg.3884PTBNLs</v>
      </c>
      <c r="D2661">
        <f>16-INDEX(STANDINGS_BA[],MATCH(Table1[[#This Row],[COMBINED]],STANDINGS_BA[COMBINED],0),COLUMN(STANDINGS_BA[PLACE IN LEAGUE]))</f>
        <v>15</v>
      </c>
      <c r="E2661">
        <f>16-INDEX(STANDINGS_R[],MATCH(Table1[[#This Row],[COMBINED]],STANDINGS_R[COMBINED],0),COLUMN(STANDINGS_R[PLACE IN LEAGUE]))</f>
        <v>15</v>
      </c>
      <c r="F2661">
        <f>16-INDEX(STANDINGS_HR[],MATCH(Table1[[#This Row],[COMBINED]],STANDINGS_HR[COMBINED],0),COLUMN(STANDINGS_HR[PLACE IN LEAGUE]))</f>
        <v>15</v>
      </c>
      <c r="G2661">
        <f>16-INDEX(STANDINGS_RBI[],MATCH(Table1[[#This Row],[COMBINED]],STANDINGS_RBI[COMBINED],0),COLUMN(STANDINGS_RBI[PLACE IN LEAGUE]))</f>
        <v>15</v>
      </c>
      <c r="H2661">
        <f>16-INDEX(STANDINGS_SB[],MATCH(Table1[[#This Row],[COMBINED]],STANDINGS_SB[COMBINED],0),COLUMN(STANDINGS_SB[PLACE IN LEAGUE]))</f>
        <v>15</v>
      </c>
      <c r="I2661">
        <f>16-INDEX(STANDINGS_ERA[],MATCH(Table1[[#This Row],[COMBINED]],STANDINGS_ERA[COMBINED],0),COLUMN(STANDINGS_ERA[PLACE IN LEAGUE]))</f>
        <v>14</v>
      </c>
      <c r="J2661">
        <f>16-INDEX(STANDINGS_WHIP[],MATCH(Table1[[#This Row],[COMBINED]],STANDINGS_WHIP[COMBINED],0),COLUMN(STANDINGS_WHIP[PLACE IN LEAGUE]))</f>
        <v>12</v>
      </c>
      <c r="K2661">
        <f>16-INDEX(STANDINGS_W[],MATCH(Table1[[#This Row],[COMBINED]],STANDINGS_W[COMBINED],0),COLUMN(STANDINGS_W[PLACE IN LEAGUE]))</f>
        <v>15</v>
      </c>
      <c r="L2661">
        <f>16-INDEX(STANDINGS_K[],MATCH(Table1[[#This Row],[COMBINED]],STANDINGS_K[COMBINED],0),COLUMN(STANDINGS_K[PLACE IN LEAGUE]))</f>
        <v>14</v>
      </c>
      <c r="M2661">
        <f>16-INDEX(STANDINGS_SV[],MATCH(Table1[[#This Row],[COMBINED]],STANDINGS_SV[COMBINED],0),COLUMN(STANDINGS_SV[PLACE IN LEAGUE]))</f>
        <v>7</v>
      </c>
      <c r="N2661">
        <f>SUM(Table1[[#This Row],[BA]:[SV]])</f>
        <v>137</v>
      </c>
      <c r="O2661">
        <v>1</v>
      </c>
    </row>
    <row r="2662" spans="1:15" x14ac:dyDescent="0.25">
      <c r="A2662" t="s">
        <v>2549</v>
      </c>
      <c r="B2662" t="s">
        <v>2546</v>
      </c>
      <c r="C2662" t="str">
        <f>Table1[[#This Row],[League]]&amp;Table1[[#This Row],[Team]]</f>
        <v>$150 Draft Champions Mar 11 1:00 pm Lg.3884One Tool Player</v>
      </c>
      <c r="D2662">
        <f>16-INDEX(STANDINGS_BA[],MATCH(Table1[[#This Row],[COMBINED]],STANDINGS_BA[COMBINED],0),COLUMN(STANDINGS_BA[PLACE IN LEAGUE]))</f>
        <v>12</v>
      </c>
      <c r="E2662">
        <f>16-INDEX(STANDINGS_R[],MATCH(Table1[[#This Row],[COMBINED]],STANDINGS_R[COMBINED],0),COLUMN(STANDINGS_R[PLACE IN LEAGUE]))</f>
        <v>13</v>
      </c>
      <c r="F2662">
        <f>16-INDEX(STANDINGS_HR[],MATCH(Table1[[#This Row],[COMBINED]],STANDINGS_HR[COMBINED],0),COLUMN(STANDINGS_HR[PLACE IN LEAGUE]))</f>
        <v>10</v>
      </c>
      <c r="G2662">
        <f>16-INDEX(STANDINGS_RBI[],MATCH(Table1[[#This Row],[COMBINED]],STANDINGS_RBI[COMBINED],0),COLUMN(STANDINGS_RBI[PLACE IN LEAGUE]))</f>
        <v>14</v>
      </c>
      <c r="H2662">
        <f>16-INDEX(STANDINGS_SB[],MATCH(Table1[[#This Row],[COMBINED]],STANDINGS_SB[COMBINED],0),COLUMN(STANDINGS_SB[PLACE IN LEAGUE]))</f>
        <v>12</v>
      </c>
      <c r="I2662">
        <f>16-INDEX(STANDINGS_ERA[],MATCH(Table1[[#This Row],[COMBINED]],STANDINGS_ERA[COMBINED],0),COLUMN(STANDINGS_ERA[PLACE IN LEAGUE]))</f>
        <v>10</v>
      </c>
      <c r="J2662">
        <f>16-INDEX(STANDINGS_WHIP[],MATCH(Table1[[#This Row],[COMBINED]],STANDINGS_WHIP[COMBINED],0),COLUMN(STANDINGS_WHIP[PLACE IN LEAGUE]))</f>
        <v>10</v>
      </c>
      <c r="K2662">
        <f>16-INDEX(STANDINGS_W[],MATCH(Table1[[#This Row],[COMBINED]],STANDINGS_W[COMBINED],0),COLUMN(STANDINGS_W[PLACE IN LEAGUE]))</f>
        <v>10</v>
      </c>
      <c r="L2662">
        <f>16-INDEX(STANDINGS_K[],MATCH(Table1[[#This Row],[COMBINED]],STANDINGS_K[COMBINED],0),COLUMN(STANDINGS_K[PLACE IN LEAGUE]))</f>
        <v>12</v>
      </c>
      <c r="M2662">
        <f>16-INDEX(STANDINGS_SV[],MATCH(Table1[[#This Row],[COMBINED]],STANDINGS_SV[COMBINED],0),COLUMN(STANDINGS_SV[PLACE IN LEAGUE]))</f>
        <v>4</v>
      </c>
      <c r="N2662">
        <f>SUM(Table1[[#This Row],[BA]:[SV]])</f>
        <v>107</v>
      </c>
      <c r="O2662">
        <v>2</v>
      </c>
    </row>
    <row r="2663" spans="1:15" x14ac:dyDescent="0.25">
      <c r="A2663" t="s">
        <v>2553</v>
      </c>
      <c r="B2663" t="s">
        <v>2546</v>
      </c>
      <c r="C2663" t="str">
        <f>Table1[[#This Row],[League]]&amp;Table1[[#This Row],[Team]]</f>
        <v>$150 Draft Champions Mar 11 1:00 pm Lg.3884Team Paul</v>
      </c>
      <c r="D2663">
        <f>16-INDEX(STANDINGS_BA[],MATCH(Table1[[#This Row],[COMBINED]],STANDINGS_BA[COMBINED],0),COLUMN(STANDINGS_BA[PLACE IN LEAGUE]))</f>
        <v>8</v>
      </c>
      <c r="E2663">
        <f>16-INDEX(STANDINGS_R[],MATCH(Table1[[#This Row],[COMBINED]],STANDINGS_R[COMBINED],0),COLUMN(STANDINGS_R[PLACE IN LEAGUE]))</f>
        <v>14</v>
      </c>
      <c r="F2663">
        <f>16-INDEX(STANDINGS_HR[],MATCH(Table1[[#This Row],[COMBINED]],STANDINGS_HR[COMBINED],0),COLUMN(STANDINGS_HR[PLACE IN LEAGUE]))</f>
        <v>11</v>
      </c>
      <c r="G2663">
        <f>16-INDEX(STANDINGS_RBI[],MATCH(Table1[[#This Row],[COMBINED]],STANDINGS_RBI[COMBINED],0),COLUMN(STANDINGS_RBI[PLACE IN LEAGUE]))</f>
        <v>13</v>
      </c>
      <c r="H2663">
        <f>16-INDEX(STANDINGS_SB[],MATCH(Table1[[#This Row],[COMBINED]],STANDINGS_SB[COMBINED],0),COLUMN(STANDINGS_SB[PLACE IN LEAGUE]))</f>
        <v>14</v>
      </c>
      <c r="I2663">
        <f>16-INDEX(STANDINGS_ERA[],MATCH(Table1[[#This Row],[COMBINED]],STANDINGS_ERA[COMBINED],0),COLUMN(STANDINGS_ERA[PLACE IN LEAGUE]))</f>
        <v>13</v>
      </c>
      <c r="J2663">
        <f>16-INDEX(STANDINGS_WHIP[],MATCH(Table1[[#This Row],[COMBINED]],STANDINGS_WHIP[COMBINED],0),COLUMN(STANDINGS_WHIP[PLACE IN LEAGUE]))</f>
        <v>11</v>
      </c>
      <c r="K2663">
        <f>16-INDEX(STANDINGS_W[],MATCH(Table1[[#This Row],[COMBINED]],STANDINGS_W[COMBINED],0),COLUMN(STANDINGS_W[PLACE IN LEAGUE]))</f>
        <v>7</v>
      </c>
      <c r="L2663">
        <f>16-INDEX(STANDINGS_K[],MATCH(Table1[[#This Row],[COMBINED]],STANDINGS_K[COMBINED],0),COLUMN(STANDINGS_K[PLACE IN LEAGUE]))</f>
        <v>9</v>
      </c>
      <c r="M2663">
        <f>16-INDEX(STANDINGS_SV[],MATCH(Table1[[#This Row],[COMBINED]],STANDINGS_SV[COMBINED],0),COLUMN(STANDINGS_SV[PLACE IN LEAGUE]))</f>
        <v>6</v>
      </c>
      <c r="N2663">
        <f>SUM(Table1[[#This Row],[BA]:[SV]])</f>
        <v>106</v>
      </c>
      <c r="O2663">
        <v>3</v>
      </c>
    </row>
    <row r="2664" spans="1:15" x14ac:dyDescent="0.25">
      <c r="A2664" t="s">
        <v>2547</v>
      </c>
      <c r="B2664" t="s">
        <v>2546</v>
      </c>
      <c r="C2664" t="str">
        <f>Table1[[#This Row],[League]]&amp;Table1[[#This Row],[Team]]</f>
        <v>$150 Draft Champions Mar 11 1:00 pm Lg.3884Team Read</v>
      </c>
      <c r="D2664">
        <f>16-INDEX(STANDINGS_BA[],MATCH(Table1[[#This Row],[COMBINED]],STANDINGS_BA[COMBINED],0),COLUMN(STANDINGS_BA[PLACE IN LEAGUE]))</f>
        <v>14</v>
      </c>
      <c r="E2664">
        <f>16-INDEX(STANDINGS_R[],MATCH(Table1[[#This Row],[COMBINED]],STANDINGS_R[COMBINED],0),COLUMN(STANDINGS_R[PLACE IN LEAGUE]))</f>
        <v>11</v>
      </c>
      <c r="F2664">
        <f>16-INDEX(STANDINGS_HR[],MATCH(Table1[[#This Row],[COMBINED]],STANDINGS_HR[COMBINED],0),COLUMN(STANDINGS_HR[PLACE IN LEAGUE]))</f>
        <v>5</v>
      </c>
      <c r="G2664">
        <f>16-INDEX(STANDINGS_RBI[],MATCH(Table1[[#This Row],[COMBINED]],STANDINGS_RBI[COMBINED],0),COLUMN(STANDINGS_RBI[PLACE IN LEAGUE]))</f>
        <v>7</v>
      </c>
      <c r="H2664">
        <f>16-INDEX(STANDINGS_SB[],MATCH(Table1[[#This Row],[COMBINED]],STANDINGS_SB[COMBINED],0),COLUMN(STANDINGS_SB[PLACE IN LEAGUE]))</f>
        <v>13</v>
      </c>
      <c r="I2664">
        <f>16-INDEX(STANDINGS_ERA[],MATCH(Table1[[#This Row],[COMBINED]],STANDINGS_ERA[COMBINED],0),COLUMN(STANDINGS_ERA[PLACE IN LEAGUE]))</f>
        <v>4</v>
      </c>
      <c r="J2664">
        <f>16-INDEX(STANDINGS_WHIP[],MATCH(Table1[[#This Row],[COMBINED]],STANDINGS_WHIP[COMBINED],0),COLUMN(STANDINGS_WHIP[PLACE IN LEAGUE]))</f>
        <v>7</v>
      </c>
      <c r="K2664">
        <f>16-INDEX(STANDINGS_W[],MATCH(Table1[[#This Row],[COMBINED]],STANDINGS_W[COMBINED],0),COLUMN(STANDINGS_W[PLACE IN LEAGUE]))</f>
        <v>13</v>
      </c>
      <c r="L2664">
        <f>16-INDEX(STANDINGS_K[],MATCH(Table1[[#This Row],[COMBINED]],STANDINGS_K[COMBINED],0),COLUMN(STANDINGS_K[PLACE IN LEAGUE]))</f>
        <v>10</v>
      </c>
      <c r="M2664">
        <f>16-INDEX(STANDINGS_SV[],MATCH(Table1[[#This Row],[COMBINED]],STANDINGS_SV[COMBINED],0),COLUMN(STANDINGS_SV[PLACE IN LEAGUE]))</f>
        <v>5</v>
      </c>
      <c r="N2664">
        <f>SUM(Table1[[#This Row],[BA]:[SV]])</f>
        <v>89</v>
      </c>
      <c r="O2664">
        <v>4</v>
      </c>
    </row>
    <row r="2665" spans="1:15" x14ac:dyDescent="0.25">
      <c r="A2665" t="s">
        <v>2551</v>
      </c>
      <c r="B2665" t="s">
        <v>2546</v>
      </c>
      <c r="C2665" t="str">
        <f>Table1[[#This Row],[League]]&amp;Table1[[#This Row],[Team]]</f>
        <v>$150 Draft Champions Mar 11 1:00 pm Lg.3884Team Neill</v>
      </c>
      <c r="D2665">
        <f>16-INDEX(STANDINGS_BA[],MATCH(Table1[[#This Row],[COMBINED]],STANDINGS_BA[COMBINED],0),COLUMN(STANDINGS_BA[PLACE IN LEAGUE]))</f>
        <v>10</v>
      </c>
      <c r="E2665">
        <f>16-INDEX(STANDINGS_R[],MATCH(Table1[[#This Row],[COMBINED]],STANDINGS_R[COMBINED],0),COLUMN(STANDINGS_R[PLACE IN LEAGUE]))</f>
        <v>7</v>
      </c>
      <c r="F2665">
        <f>16-INDEX(STANDINGS_HR[],MATCH(Table1[[#This Row],[COMBINED]],STANDINGS_HR[COMBINED],0),COLUMN(STANDINGS_HR[PLACE IN LEAGUE]))</f>
        <v>13</v>
      </c>
      <c r="G2665">
        <f>16-INDEX(STANDINGS_RBI[],MATCH(Table1[[#This Row],[COMBINED]],STANDINGS_RBI[COMBINED],0),COLUMN(STANDINGS_RBI[PLACE IN LEAGUE]))</f>
        <v>9</v>
      </c>
      <c r="H2665">
        <f>16-INDEX(STANDINGS_SB[],MATCH(Table1[[#This Row],[COMBINED]],STANDINGS_SB[COMBINED],0),COLUMN(STANDINGS_SB[PLACE IN LEAGUE]))</f>
        <v>5</v>
      </c>
      <c r="I2665">
        <f>16-INDEX(STANDINGS_ERA[],MATCH(Table1[[#This Row],[COMBINED]],STANDINGS_ERA[COMBINED],0),COLUMN(STANDINGS_ERA[PLACE IN LEAGUE]))</f>
        <v>11</v>
      </c>
      <c r="J2665">
        <f>16-INDEX(STANDINGS_WHIP[],MATCH(Table1[[#This Row],[COMBINED]],STANDINGS_WHIP[COMBINED],0),COLUMN(STANDINGS_WHIP[PLACE IN LEAGUE]))</f>
        <v>13</v>
      </c>
      <c r="K2665">
        <f>16-INDEX(STANDINGS_W[],MATCH(Table1[[#This Row],[COMBINED]],STANDINGS_W[COMBINED],0),COLUMN(STANDINGS_W[PLACE IN LEAGUE]))</f>
        <v>2</v>
      </c>
      <c r="L2665">
        <f>16-INDEX(STANDINGS_K[],MATCH(Table1[[#This Row],[COMBINED]],STANDINGS_K[COMBINED],0),COLUMN(STANDINGS_K[PLACE IN LEAGUE]))</f>
        <v>7</v>
      </c>
      <c r="M2665">
        <f>16-INDEX(STANDINGS_SV[],MATCH(Table1[[#This Row],[COMBINED]],STANDINGS_SV[COMBINED],0),COLUMN(STANDINGS_SV[PLACE IN LEAGUE]))</f>
        <v>12</v>
      </c>
      <c r="N2665">
        <f>SUM(Table1[[#This Row],[BA]:[SV]])</f>
        <v>89</v>
      </c>
      <c r="O2665">
        <v>5</v>
      </c>
    </row>
    <row r="2666" spans="1:15" x14ac:dyDescent="0.25">
      <c r="A2666" t="s">
        <v>2559</v>
      </c>
      <c r="B2666" t="s">
        <v>2546</v>
      </c>
      <c r="C2666" t="str">
        <f>Table1[[#This Row],[League]]&amp;Table1[[#This Row],[Team]]</f>
        <v>$150 Draft Champions Mar 11 1:00 pm Lg.3884Dookie McGee v7 - $150</v>
      </c>
      <c r="D2666">
        <f>16-INDEX(STANDINGS_BA[],MATCH(Table1[[#This Row],[COMBINED]],STANDINGS_BA[COMBINED],0),COLUMN(STANDINGS_BA[PLACE IN LEAGUE]))</f>
        <v>1</v>
      </c>
      <c r="E2666">
        <f>16-INDEX(STANDINGS_R[],MATCH(Table1[[#This Row],[COMBINED]],STANDINGS_R[COMBINED],0),COLUMN(STANDINGS_R[PLACE IN LEAGUE]))</f>
        <v>5</v>
      </c>
      <c r="F2666">
        <f>16-INDEX(STANDINGS_HR[],MATCH(Table1[[#This Row],[COMBINED]],STANDINGS_HR[COMBINED],0),COLUMN(STANDINGS_HR[PLACE IN LEAGUE]))</f>
        <v>7</v>
      </c>
      <c r="G2666">
        <f>16-INDEX(STANDINGS_RBI[],MATCH(Table1[[#This Row],[COMBINED]],STANDINGS_RBI[COMBINED],0),COLUMN(STANDINGS_RBI[PLACE IN LEAGUE]))</f>
        <v>5</v>
      </c>
      <c r="H2666">
        <f>16-INDEX(STANDINGS_SB[],MATCH(Table1[[#This Row],[COMBINED]],STANDINGS_SB[COMBINED],0),COLUMN(STANDINGS_SB[PLACE IN LEAGUE]))</f>
        <v>2</v>
      </c>
      <c r="I2666">
        <f>16-INDEX(STANDINGS_ERA[],MATCH(Table1[[#This Row],[COMBINED]],STANDINGS_ERA[COMBINED],0),COLUMN(STANDINGS_ERA[PLACE IN LEAGUE]))</f>
        <v>15</v>
      </c>
      <c r="J2666">
        <f>16-INDEX(STANDINGS_WHIP[],MATCH(Table1[[#This Row],[COMBINED]],STANDINGS_WHIP[COMBINED],0),COLUMN(STANDINGS_WHIP[PLACE IN LEAGUE]))</f>
        <v>15</v>
      </c>
      <c r="K2666">
        <f>16-INDEX(STANDINGS_W[],MATCH(Table1[[#This Row],[COMBINED]],STANDINGS_W[COMBINED],0),COLUMN(STANDINGS_W[PLACE IN LEAGUE]))</f>
        <v>9</v>
      </c>
      <c r="L2666">
        <f>16-INDEX(STANDINGS_K[],MATCH(Table1[[#This Row],[COMBINED]],STANDINGS_K[COMBINED],0),COLUMN(STANDINGS_K[PLACE IN LEAGUE]))</f>
        <v>15</v>
      </c>
      <c r="M2666">
        <f>16-INDEX(STANDINGS_SV[],MATCH(Table1[[#This Row],[COMBINED]],STANDINGS_SV[COMBINED],0),COLUMN(STANDINGS_SV[PLACE IN LEAGUE]))</f>
        <v>13</v>
      </c>
      <c r="N2666">
        <f>SUM(Table1[[#This Row],[BA]:[SV]])</f>
        <v>87</v>
      </c>
      <c r="O2666">
        <v>6</v>
      </c>
    </row>
    <row r="2667" spans="1:15" x14ac:dyDescent="0.25">
      <c r="A2667" t="s">
        <v>2548</v>
      </c>
      <c r="B2667" t="s">
        <v>2546</v>
      </c>
      <c r="C2667" t="str">
        <f>Table1[[#This Row],[League]]&amp;Table1[[#This Row],[Team]]</f>
        <v>$150 Draft Champions Mar 11 1:00 pm Lg.3884Look at the Flowers</v>
      </c>
      <c r="D2667">
        <f>16-INDEX(STANDINGS_BA[],MATCH(Table1[[#This Row],[COMBINED]],STANDINGS_BA[COMBINED],0),COLUMN(STANDINGS_BA[PLACE IN LEAGUE]))</f>
        <v>13</v>
      </c>
      <c r="E2667">
        <f>16-INDEX(STANDINGS_R[],MATCH(Table1[[#This Row],[COMBINED]],STANDINGS_R[COMBINED],0),COLUMN(STANDINGS_R[PLACE IN LEAGUE]))</f>
        <v>8</v>
      </c>
      <c r="F2667">
        <f>16-INDEX(STANDINGS_HR[],MATCH(Table1[[#This Row],[COMBINED]],STANDINGS_HR[COMBINED],0),COLUMN(STANDINGS_HR[PLACE IN LEAGUE]))</f>
        <v>6</v>
      </c>
      <c r="G2667">
        <f>16-INDEX(STANDINGS_RBI[],MATCH(Table1[[#This Row],[COMBINED]],STANDINGS_RBI[COMBINED],0),COLUMN(STANDINGS_RBI[PLACE IN LEAGUE]))</f>
        <v>11</v>
      </c>
      <c r="H2667">
        <f>16-INDEX(STANDINGS_SB[],MATCH(Table1[[#This Row],[COMBINED]],STANDINGS_SB[COMBINED],0),COLUMN(STANDINGS_SB[PLACE IN LEAGUE]))</f>
        <v>4</v>
      </c>
      <c r="I2667">
        <f>16-INDEX(STANDINGS_ERA[],MATCH(Table1[[#This Row],[COMBINED]],STANDINGS_ERA[COMBINED],0),COLUMN(STANDINGS_ERA[PLACE IN LEAGUE]))</f>
        <v>8</v>
      </c>
      <c r="J2667">
        <f>16-INDEX(STANDINGS_WHIP[],MATCH(Table1[[#This Row],[COMBINED]],STANDINGS_WHIP[COMBINED],0),COLUMN(STANDINGS_WHIP[PLACE IN LEAGUE]))</f>
        <v>8</v>
      </c>
      <c r="K2667">
        <f>16-INDEX(STANDINGS_W[],MATCH(Table1[[#This Row],[COMBINED]],STANDINGS_W[COMBINED],0),COLUMN(STANDINGS_W[PLACE IN LEAGUE]))</f>
        <v>6</v>
      </c>
      <c r="L2667">
        <f>16-INDEX(STANDINGS_K[],MATCH(Table1[[#This Row],[COMBINED]],STANDINGS_K[COMBINED],0),COLUMN(STANDINGS_K[PLACE IN LEAGUE]))</f>
        <v>5</v>
      </c>
      <c r="M2667">
        <f>16-INDEX(STANDINGS_SV[],MATCH(Table1[[#This Row],[COMBINED]],STANDINGS_SV[COMBINED],0),COLUMN(STANDINGS_SV[PLACE IN LEAGUE]))</f>
        <v>15</v>
      </c>
      <c r="N2667">
        <f>SUM(Table1[[#This Row],[BA]:[SV]])</f>
        <v>84</v>
      </c>
      <c r="O2667">
        <v>7</v>
      </c>
    </row>
    <row r="2668" spans="1:15" x14ac:dyDescent="0.25">
      <c r="A2668" t="s">
        <v>2558</v>
      </c>
      <c r="B2668" t="s">
        <v>2546</v>
      </c>
      <c r="C2668" t="str">
        <f>Table1[[#This Row],[League]]&amp;Table1[[#This Row],[Team]]</f>
        <v>$150 Draft Champions Mar 11 1:00 pm Lg.3884The Pee Pee Dance</v>
      </c>
      <c r="D2668">
        <f>16-INDEX(STANDINGS_BA[],MATCH(Table1[[#This Row],[COMBINED]],STANDINGS_BA[COMBINED],0),COLUMN(STANDINGS_BA[PLACE IN LEAGUE]))</f>
        <v>3</v>
      </c>
      <c r="E2668">
        <f>16-INDEX(STANDINGS_R[],MATCH(Table1[[#This Row],[COMBINED]],STANDINGS_R[COMBINED],0),COLUMN(STANDINGS_R[PLACE IN LEAGUE]))</f>
        <v>9</v>
      </c>
      <c r="F2668">
        <f>16-INDEX(STANDINGS_HR[],MATCH(Table1[[#This Row],[COMBINED]],STANDINGS_HR[COMBINED],0),COLUMN(STANDINGS_HR[PLACE IN LEAGUE]))</f>
        <v>14</v>
      </c>
      <c r="G2668">
        <f>16-INDEX(STANDINGS_RBI[],MATCH(Table1[[#This Row],[COMBINED]],STANDINGS_RBI[COMBINED],0),COLUMN(STANDINGS_RBI[PLACE IN LEAGUE]))</f>
        <v>12</v>
      </c>
      <c r="H2668">
        <f>16-INDEX(STANDINGS_SB[],MATCH(Table1[[#This Row],[COMBINED]],STANDINGS_SB[COMBINED],0),COLUMN(STANDINGS_SB[PLACE IN LEAGUE]))</f>
        <v>3</v>
      </c>
      <c r="I2668">
        <f>16-INDEX(STANDINGS_ERA[],MATCH(Table1[[#This Row],[COMBINED]],STANDINGS_ERA[COMBINED],0),COLUMN(STANDINGS_ERA[PLACE IN LEAGUE]))</f>
        <v>6</v>
      </c>
      <c r="J2668">
        <f>16-INDEX(STANDINGS_WHIP[],MATCH(Table1[[#This Row],[COMBINED]],STANDINGS_WHIP[COMBINED],0),COLUMN(STANDINGS_WHIP[PLACE IN LEAGUE]))</f>
        <v>9</v>
      </c>
      <c r="K2668">
        <f>16-INDEX(STANDINGS_W[],MATCH(Table1[[#This Row],[COMBINED]],STANDINGS_W[COMBINED],0),COLUMN(STANDINGS_W[PLACE IN LEAGUE]))</f>
        <v>12</v>
      </c>
      <c r="L2668">
        <f>16-INDEX(STANDINGS_K[],MATCH(Table1[[#This Row],[COMBINED]],STANDINGS_K[COMBINED],0),COLUMN(STANDINGS_K[PLACE IN LEAGUE]))</f>
        <v>11</v>
      </c>
      <c r="M2668">
        <f>16-INDEX(STANDINGS_SV[],MATCH(Table1[[#This Row],[COMBINED]],STANDINGS_SV[COMBINED],0),COLUMN(STANDINGS_SV[PLACE IN LEAGUE]))</f>
        <v>1</v>
      </c>
      <c r="N2668">
        <f>SUM(Table1[[#This Row],[BA]:[SV]])</f>
        <v>80</v>
      </c>
      <c r="O2668">
        <v>8</v>
      </c>
    </row>
    <row r="2669" spans="1:15" x14ac:dyDescent="0.25">
      <c r="A2669" t="s">
        <v>2550</v>
      </c>
      <c r="B2669" t="s">
        <v>2546</v>
      </c>
      <c r="C2669" t="str">
        <f>Table1[[#This Row],[League]]&amp;Table1[[#This Row],[Team]]</f>
        <v>$150 Draft Champions Mar 11 1:00 pm Lg.3884X-Pensive Winos</v>
      </c>
      <c r="D2669">
        <f>16-INDEX(STANDINGS_BA[],MATCH(Table1[[#This Row],[COMBINED]],STANDINGS_BA[COMBINED],0),COLUMN(STANDINGS_BA[PLACE IN LEAGUE]))</f>
        <v>11</v>
      </c>
      <c r="E2669">
        <f>16-INDEX(STANDINGS_R[],MATCH(Table1[[#This Row],[COMBINED]],STANDINGS_R[COMBINED],0),COLUMN(STANDINGS_R[PLACE IN LEAGUE]))</f>
        <v>4</v>
      </c>
      <c r="F2669">
        <f>16-INDEX(STANDINGS_HR[],MATCH(Table1[[#This Row],[COMBINED]],STANDINGS_HR[COMBINED],0),COLUMN(STANDINGS_HR[PLACE IN LEAGUE]))</f>
        <v>8</v>
      </c>
      <c r="G2669">
        <f>16-INDEX(STANDINGS_RBI[],MATCH(Table1[[#This Row],[COMBINED]],STANDINGS_RBI[COMBINED],0),COLUMN(STANDINGS_RBI[PLACE IN LEAGUE]))</f>
        <v>10</v>
      </c>
      <c r="H2669">
        <f>16-INDEX(STANDINGS_SB[],MATCH(Table1[[#This Row],[COMBINED]],STANDINGS_SB[COMBINED],0),COLUMN(STANDINGS_SB[PLACE IN LEAGUE]))</f>
        <v>6</v>
      </c>
      <c r="I2669">
        <f>16-INDEX(STANDINGS_ERA[],MATCH(Table1[[#This Row],[COMBINED]],STANDINGS_ERA[COMBINED],0),COLUMN(STANDINGS_ERA[PLACE IN LEAGUE]))</f>
        <v>9</v>
      </c>
      <c r="J2669">
        <f>16-INDEX(STANDINGS_WHIP[],MATCH(Table1[[#This Row],[COMBINED]],STANDINGS_WHIP[COMBINED],0),COLUMN(STANDINGS_WHIP[PLACE IN LEAGUE]))</f>
        <v>2</v>
      </c>
      <c r="K2669">
        <f>16-INDEX(STANDINGS_W[],MATCH(Table1[[#This Row],[COMBINED]],STANDINGS_W[COMBINED],0),COLUMN(STANDINGS_W[PLACE IN LEAGUE]))</f>
        <v>11</v>
      </c>
      <c r="L2669">
        <f>16-INDEX(STANDINGS_K[],MATCH(Table1[[#This Row],[COMBINED]],STANDINGS_K[COMBINED],0),COLUMN(STANDINGS_K[PLACE IN LEAGUE]))</f>
        <v>4</v>
      </c>
      <c r="M2669">
        <f>16-INDEX(STANDINGS_SV[],MATCH(Table1[[#This Row],[COMBINED]],STANDINGS_SV[COMBINED],0),COLUMN(STANDINGS_SV[PLACE IN LEAGUE]))</f>
        <v>9</v>
      </c>
      <c r="N2669">
        <f>SUM(Table1[[#This Row],[BA]:[SV]])</f>
        <v>74</v>
      </c>
      <c r="O2669">
        <v>9</v>
      </c>
    </row>
    <row r="2670" spans="1:15" x14ac:dyDescent="0.25">
      <c r="A2670" t="s">
        <v>2556</v>
      </c>
      <c r="B2670" t="s">
        <v>2546</v>
      </c>
      <c r="C2670" t="str">
        <f>Table1[[#This Row],[League]]&amp;Table1[[#This Row],[Team]]</f>
        <v>$150 Draft Champions Mar 11 1:00 pm Lg.3884double*A-Mode</v>
      </c>
      <c r="D2670">
        <f>16-INDEX(STANDINGS_BA[],MATCH(Table1[[#This Row],[COMBINED]],STANDINGS_BA[COMBINED],0),COLUMN(STANDINGS_BA[PLACE IN LEAGUE]))</f>
        <v>5</v>
      </c>
      <c r="E2670">
        <f>16-INDEX(STANDINGS_R[],MATCH(Table1[[#This Row],[COMBINED]],STANDINGS_R[COMBINED],0),COLUMN(STANDINGS_R[PLACE IN LEAGUE]))</f>
        <v>3</v>
      </c>
      <c r="F2670">
        <f>16-INDEX(STANDINGS_HR[],MATCH(Table1[[#This Row],[COMBINED]],STANDINGS_HR[COMBINED],0),COLUMN(STANDINGS_HR[PLACE IN LEAGUE]))</f>
        <v>1</v>
      </c>
      <c r="G2670">
        <f>16-INDEX(STANDINGS_RBI[],MATCH(Table1[[#This Row],[COMBINED]],STANDINGS_RBI[COMBINED],0),COLUMN(STANDINGS_RBI[PLACE IN LEAGUE]))</f>
        <v>4</v>
      </c>
      <c r="H2670">
        <f>16-INDEX(STANDINGS_SB[],MATCH(Table1[[#This Row],[COMBINED]],STANDINGS_SB[COMBINED],0),COLUMN(STANDINGS_SB[PLACE IN LEAGUE]))</f>
        <v>9</v>
      </c>
      <c r="I2670">
        <f>16-INDEX(STANDINGS_ERA[],MATCH(Table1[[#This Row],[COMBINED]],STANDINGS_ERA[COMBINED],0),COLUMN(STANDINGS_ERA[PLACE IN LEAGUE]))</f>
        <v>12</v>
      </c>
      <c r="J2670">
        <f>16-INDEX(STANDINGS_WHIP[],MATCH(Table1[[#This Row],[COMBINED]],STANDINGS_WHIP[COMBINED],0),COLUMN(STANDINGS_WHIP[PLACE IN LEAGUE]))</f>
        <v>14</v>
      </c>
      <c r="K2670">
        <f>16-INDEX(STANDINGS_W[],MATCH(Table1[[#This Row],[COMBINED]],STANDINGS_W[COMBINED],0),COLUMN(STANDINGS_W[PLACE IN LEAGUE]))</f>
        <v>8</v>
      </c>
      <c r="L2670">
        <f>16-INDEX(STANDINGS_K[],MATCH(Table1[[#This Row],[COMBINED]],STANDINGS_K[COMBINED],0),COLUMN(STANDINGS_K[PLACE IN LEAGUE]))</f>
        <v>6</v>
      </c>
      <c r="M2670">
        <f>16-INDEX(STANDINGS_SV[],MATCH(Table1[[#This Row],[COMBINED]],STANDINGS_SV[COMBINED],0),COLUMN(STANDINGS_SV[PLACE IN LEAGUE]))</f>
        <v>11</v>
      </c>
      <c r="N2670">
        <f>SUM(Table1[[#This Row],[BA]:[SV]])</f>
        <v>73</v>
      </c>
      <c r="O2670">
        <v>10</v>
      </c>
    </row>
    <row r="2671" spans="1:15" x14ac:dyDescent="0.25">
      <c r="A2671" t="s">
        <v>310</v>
      </c>
      <c r="B2671" t="s">
        <v>2546</v>
      </c>
      <c r="C2671" t="str">
        <f>Table1[[#This Row],[League]]&amp;Table1[[#This Row],[Team]]</f>
        <v>$150 Draft Champions Mar 11 1:00 pm Lg.3884Yellow Penguins</v>
      </c>
      <c r="D2671">
        <f>16-INDEX(STANDINGS_BA[],MATCH(Table1[[#This Row],[COMBINED]],STANDINGS_BA[COMBINED],0),COLUMN(STANDINGS_BA[PLACE IN LEAGUE]))</f>
        <v>2</v>
      </c>
      <c r="E2671">
        <f>16-INDEX(STANDINGS_R[],MATCH(Table1[[#This Row],[COMBINED]],STANDINGS_R[COMBINED],0),COLUMN(STANDINGS_R[PLACE IN LEAGUE]))</f>
        <v>6</v>
      </c>
      <c r="F2671">
        <f>16-INDEX(STANDINGS_HR[],MATCH(Table1[[#This Row],[COMBINED]],STANDINGS_HR[COMBINED],0),COLUMN(STANDINGS_HR[PLACE IN LEAGUE]))</f>
        <v>3</v>
      </c>
      <c r="G2671">
        <f>16-INDEX(STANDINGS_RBI[],MATCH(Table1[[#This Row],[COMBINED]],STANDINGS_RBI[COMBINED],0),COLUMN(STANDINGS_RBI[PLACE IN LEAGUE]))</f>
        <v>2</v>
      </c>
      <c r="H2671">
        <f>16-INDEX(STANDINGS_SB[],MATCH(Table1[[#This Row],[COMBINED]],STANDINGS_SB[COMBINED],0),COLUMN(STANDINGS_SB[PLACE IN LEAGUE]))</f>
        <v>7</v>
      </c>
      <c r="I2671">
        <f>16-INDEX(STANDINGS_ERA[],MATCH(Table1[[#This Row],[COMBINED]],STANDINGS_ERA[COMBINED],0),COLUMN(STANDINGS_ERA[PLACE IN LEAGUE]))</f>
        <v>7</v>
      </c>
      <c r="J2671">
        <f>16-INDEX(STANDINGS_WHIP[],MATCH(Table1[[#This Row],[COMBINED]],STANDINGS_WHIP[COMBINED],0),COLUMN(STANDINGS_WHIP[PLACE IN LEAGUE]))</f>
        <v>6</v>
      </c>
      <c r="K2671">
        <f>16-INDEX(STANDINGS_W[],MATCH(Table1[[#This Row],[COMBINED]],STANDINGS_W[COMBINED],0),COLUMN(STANDINGS_W[PLACE IN LEAGUE]))</f>
        <v>14</v>
      </c>
      <c r="L2671">
        <f>16-INDEX(STANDINGS_K[],MATCH(Table1[[#This Row],[COMBINED]],STANDINGS_K[COMBINED],0),COLUMN(STANDINGS_K[PLACE IN LEAGUE]))</f>
        <v>8</v>
      </c>
      <c r="M2671">
        <f>16-INDEX(STANDINGS_SV[],MATCH(Table1[[#This Row],[COMBINED]],STANDINGS_SV[COMBINED],0),COLUMN(STANDINGS_SV[PLACE IN LEAGUE]))</f>
        <v>8</v>
      </c>
      <c r="N2671">
        <f>SUM(Table1[[#This Row],[BA]:[SV]])</f>
        <v>63</v>
      </c>
      <c r="O2671">
        <v>11</v>
      </c>
    </row>
    <row r="2672" spans="1:15" x14ac:dyDescent="0.25">
      <c r="A2672" t="s">
        <v>2552</v>
      </c>
      <c r="B2672" t="s">
        <v>2546</v>
      </c>
      <c r="C2672" t="str">
        <f>Table1[[#This Row],[League]]&amp;Table1[[#This Row],[Team]]</f>
        <v>$150 Draft Champions Mar 11 1:00 pm Lg.3884Where's Mugs</v>
      </c>
      <c r="D2672">
        <f>16-INDEX(STANDINGS_BA[],MATCH(Table1[[#This Row],[COMBINED]],STANDINGS_BA[COMBINED],0),COLUMN(STANDINGS_BA[PLACE IN LEAGUE]))</f>
        <v>9</v>
      </c>
      <c r="E2672">
        <f>16-INDEX(STANDINGS_R[],MATCH(Table1[[#This Row],[COMBINED]],STANDINGS_R[COMBINED],0),COLUMN(STANDINGS_R[PLACE IN LEAGUE]))</f>
        <v>10</v>
      </c>
      <c r="F2672">
        <f>16-INDEX(STANDINGS_HR[],MATCH(Table1[[#This Row],[COMBINED]],STANDINGS_HR[COMBINED],0),COLUMN(STANDINGS_HR[PLACE IN LEAGUE]))</f>
        <v>9</v>
      </c>
      <c r="G2672">
        <f>16-INDEX(STANDINGS_RBI[],MATCH(Table1[[#This Row],[COMBINED]],STANDINGS_RBI[COMBINED],0),COLUMN(STANDINGS_RBI[PLACE IN LEAGUE]))</f>
        <v>6</v>
      </c>
      <c r="H2672">
        <f>16-INDEX(STANDINGS_SB[],MATCH(Table1[[#This Row],[COMBINED]],STANDINGS_SB[COMBINED],0),COLUMN(STANDINGS_SB[PLACE IN LEAGUE]))</f>
        <v>11</v>
      </c>
      <c r="I2672">
        <f>16-INDEX(STANDINGS_ERA[],MATCH(Table1[[#This Row],[COMBINED]],STANDINGS_ERA[COMBINED],0),COLUMN(STANDINGS_ERA[PLACE IN LEAGUE]))</f>
        <v>2</v>
      </c>
      <c r="J2672">
        <f>16-INDEX(STANDINGS_WHIP[],MATCH(Table1[[#This Row],[COMBINED]],STANDINGS_WHIP[COMBINED],0),COLUMN(STANDINGS_WHIP[PLACE IN LEAGUE]))</f>
        <v>1</v>
      </c>
      <c r="K2672">
        <f>16-INDEX(STANDINGS_W[],MATCH(Table1[[#This Row],[COMBINED]],STANDINGS_W[COMBINED],0),COLUMN(STANDINGS_W[PLACE IN LEAGUE]))</f>
        <v>3</v>
      </c>
      <c r="L2672">
        <f>16-INDEX(STANDINGS_K[],MATCH(Table1[[#This Row],[COMBINED]],STANDINGS_K[COMBINED],0),COLUMN(STANDINGS_K[PLACE IN LEAGUE]))</f>
        <v>1</v>
      </c>
      <c r="M2672">
        <f>16-INDEX(STANDINGS_SV[],MATCH(Table1[[#This Row],[COMBINED]],STANDINGS_SV[COMBINED],0),COLUMN(STANDINGS_SV[PLACE IN LEAGUE]))</f>
        <v>10</v>
      </c>
      <c r="N2672">
        <f>SUM(Table1[[#This Row],[BA]:[SV]])</f>
        <v>62</v>
      </c>
      <c r="O2672">
        <v>12</v>
      </c>
    </row>
    <row r="2673" spans="1:15" x14ac:dyDescent="0.25">
      <c r="A2673" t="s">
        <v>2554</v>
      </c>
      <c r="B2673" t="s">
        <v>2546</v>
      </c>
      <c r="C2673" t="str">
        <f>Table1[[#This Row],[League]]&amp;Table1[[#This Row],[Team]]</f>
        <v>$150 Draft Champions Mar 11 1:00 pm Lg.3884Quien es tu Papi?</v>
      </c>
      <c r="D2673">
        <f>16-INDEX(STANDINGS_BA[],MATCH(Table1[[#This Row],[COMBINED]],STANDINGS_BA[COMBINED],0),COLUMN(STANDINGS_BA[PLACE IN LEAGUE]))</f>
        <v>7</v>
      </c>
      <c r="E2673">
        <f>16-INDEX(STANDINGS_R[],MATCH(Table1[[#This Row],[COMBINED]],STANDINGS_R[COMBINED],0),COLUMN(STANDINGS_R[PLACE IN LEAGUE]))</f>
        <v>2</v>
      </c>
      <c r="F2673">
        <f>16-INDEX(STANDINGS_HR[],MATCH(Table1[[#This Row],[COMBINED]],STANDINGS_HR[COMBINED],0),COLUMN(STANDINGS_HR[PLACE IN LEAGUE]))</f>
        <v>4</v>
      </c>
      <c r="G2673">
        <f>16-INDEX(STANDINGS_RBI[],MATCH(Table1[[#This Row],[COMBINED]],STANDINGS_RBI[COMBINED],0),COLUMN(STANDINGS_RBI[PLACE IN LEAGUE]))</f>
        <v>3</v>
      </c>
      <c r="H2673">
        <f>16-INDEX(STANDINGS_SB[],MATCH(Table1[[#This Row],[COMBINED]],STANDINGS_SB[COMBINED],0),COLUMN(STANDINGS_SB[PLACE IN LEAGUE]))</f>
        <v>8</v>
      </c>
      <c r="I2673">
        <f>16-INDEX(STANDINGS_ERA[],MATCH(Table1[[#This Row],[COMBINED]],STANDINGS_ERA[COMBINED],0),COLUMN(STANDINGS_ERA[PLACE IN LEAGUE]))</f>
        <v>5</v>
      </c>
      <c r="J2673">
        <f>16-INDEX(STANDINGS_WHIP[],MATCH(Table1[[#This Row],[COMBINED]],STANDINGS_WHIP[COMBINED],0),COLUMN(STANDINGS_WHIP[PLACE IN LEAGUE]))</f>
        <v>5</v>
      </c>
      <c r="K2673">
        <f>16-INDEX(STANDINGS_W[],MATCH(Table1[[#This Row],[COMBINED]],STANDINGS_W[COMBINED],0),COLUMN(STANDINGS_W[PLACE IN LEAGUE]))</f>
        <v>4</v>
      </c>
      <c r="L2673">
        <f>16-INDEX(STANDINGS_K[],MATCH(Table1[[#This Row],[COMBINED]],STANDINGS_K[COMBINED],0),COLUMN(STANDINGS_K[PLACE IN LEAGUE]))</f>
        <v>13</v>
      </c>
      <c r="M2673">
        <f>16-INDEX(STANDINGS_SV[],MATCH(Table1[[#This Row],[COMBINED]],STANDINGS_SV[COMBINED],0),COLUMN(STANDINGS_SV[PLACE IN LEAGUE]))</f>
        <v>2</v>
      </c>
      <c r="N2673">
        <f>SUM(Table1[[#This Row],[BA]:[SV]])</f>
        <v>53</v>
      </c>
      <c r="O2673">
        <v>13</v>
      </c>
    </row>
    <row r="2674" spans="1:15" x14ac:dyDescent="0.25">
      <c r="A2674" t="s">
        <v>2557</v>
      </c>
      <c r="B2674" t="s">
        <v>2546</v>
      </c>
      <c r="C2674" t="str">
        <f>Table1[[#This Row],[League]]&amp;Table1[[#This Row],[Team]]</f>
        <v>$150 Draft Champions Mar 11 1:00 pm Lg.3884Team Bradley</v>
      </c>
      <c r="D2674">
        <f>16-INDEX(STANDINGS_BA[],MATCH(Table1[[#This Row],[COMBINED]],STANDINGS_BA[COMBINED],0),COLUMN(STANDINGS_BA[PLACE IN LEAGUE]))</f>
        <v>4</v>
      </c>
      <c r="E2674">
        <f>16-INDEX(STANDINGS_R[],MATCH(Table1[[#This Row],[COMBINED]],STANDINGS_R[COMBINED],0),COLUMN(STANDINGS_R[PLACE IN LEAGUE]))</f>
        <v>12</v>
      </c>
      <c r="F2674">
        <f>16-INDEX(STANDINGS_HR[],MATCH(Table1[[#This Row],[COMBINED]],STANDINGS_HR[COMBINED],0),COLUMN(STANDINGS_HR[PLACE IN LEAGUE]))</f>
        <v>12</v>
      </c>
      <c r="G2674">
        <f>16-INDEX(STANDINGS_RBI[],MATCH(Table1[[#This Row],[COMBINED]],STANDINGS_RBI[COMBINED],0),COLUMN(STANDINGS_RBI[PLACE IN LEAGUE]))</f>
        <v>8</v>
      </c>
      <c r="H2674">
        <f>16-INDEX(STANDINGS_SB[],MATCH(Table1[[#This Row],[COMBINED]],STANDINGS_SB[COMBINED],0),COLUMN(STANDINGS_SB[PLACE IN LEAGUE]))</f>
        <v>1</v>
      </c>
      <c r="I2674">
        <f>16-INDEX(STANDINGS_ERA[],MATCH(Table1[[#This Row],[COMBINED]],STANDINGS_ERA[COMBINED],0),COLUMN(STANDINGS_ERA[PLACE IN LEAGUE]))</f>
        <v>1</v>
      </c>
      <c r="J2674">
        <f>16-INDEX(STANDINGS_WHIP[],MATCH(Table1[[#This Row],[COMBINED]],STANDINGS_WHIP[COMBINED],0),COLUMN(STANDINGS_WHIP[PLACE IN LEAGUE]))</f>
        <v>4</v>
      </c>
      <c r="K2674">
        <f>16-INDEX(STANDINGS_W[],MATCH(Table1[[#This Row],[COMBINED]],STANDINGS_W[COMBINED],0),COLUMN(STANDINGS_W[PLACE IN LEAGUE]))</f>
        <v>5</v>
      </c>
      <c r="L2674">
        <f>16-INDEX(STANDINGS_K[],MATCH(Table1[[#This Row],[COMBINED]],STANDINGS_K[COMBINED],0),COLUMN(STANDINGS_K[PLACE IN LEAGUE]))</f>
        <v>3</v>
      </c>
      <c r="M2674">
        <f>16-INDEX(STANDINGS_SV[],MATCH(Table1[[#This Row],[COMBINED]],STANDINGS_SV[COMBINED],0),COLUMN(STANDINGS_SV[PLACE IN LEAGUE]))</f>
        <v>3</v>
      </c>
      <c r="N2674">
        <f>SUM(Table1[[#This Row],[BA]:[SV]])</f>
        <v>53</v>
      </c>
      <c r="O2674">
        <v>14</v>
      </c>
    </row>
    <row r="2675" spans="1:15" x14ac:dyDescent="0.25">
      <c r="A2675" t="s">
        <v>2555</v>
      </c>
      <c r="B2675" t="s">
        <v>2546</v>
      </c>
      <c r="C2675" t="str">
        <f>Table1[[#This Row],[League]]&amp;Table1[[#This Row],[Team]]</f>
        <v>$150 Draft Champions Mar 11 1:00 pm Lg.3884-TBD-</v>
      </c>
      <c r="D2675">
        <f>16-INDEX(STANDINGS_BA[],MATCH(Table1[[#This Row],[COMBINED]],STANDINGS_BA[COMBINED],0),COLUMN(STANDINGS_BA[PLACE IN LEAGUE]))</f>
        <v>6</v>
      </c>
      <c r="E2675">
        <f>16-INDEX(STANDINGS_R[],MATCH(Table1[[#This Row],[COMBINED]],STANDINGS_R[COMBINED],0),COLUMN(STANDINGS_R[PLACE IN LEAGUE]))</f>
        <v>1</v>
      </c>
      <c r="F2675">
        <f>16-INDEX(STANDINGS_HR[],MATCH(Table1[[#This Row],[COMBINED]],STANDINGS_HR[COMBINED],0),COLUMN(STANDINGS_HR[PLACE IN LEAGUE]))</f>
        <v>2</v>
      </c>
      <c r="G2675">
        <f>16-INDEX(STANDINGS_RBI[],MATCH(Table1[[#This Row],[COMBINED]],STANDINGS_RBI[COMBINED],0),COLUMN(STANDINGS_RBI[PLACE IN LEAGUE]))</f>
        <v>1</v>
      </c>
      <c r="H2675">
        <f>16-INDEX(STANDINGS_SB[],MATCH(Table1[[#This Row],[COMBINED]],STANDINGS_SB[COMBINED],0),COLUMN(STANDINGS_SB[PLACE IN LEAGUE]))</f>
        <v>10</v>
      </c>
      <c r="I2675">
        <f>16-INDEX(STANDINGS_ERA[],MATCH(Table1[[#This Row],[COMBINED]],STANDINGS_ERA[COMBINED],0),COLUMN(STANDINGS_ERA[PLACE IN LEAGUE]))</f>
        <v>3</v>
      </c>
      <c r="J2675">
        <f>16-INDEX(STANDINGS_WHIP[],MATCH(Table1[[#This Row],[COMBINED]],STANDINGS_WHIP[COMBINED],0),COLUMN(STANDINGS_WHIP[PLACE IN LEAGUE]))</f>
        <v>3</v>
      </c>
      <c r="K2675">
        <f>16-INDEX(STANDINGS_W[],MATCH(Table1[[#This Row],[COMBINED]],STANDINGS_W[COMBINED],0),COLUMN(STANDINGS_W[PLACE IN LEAGUE]))</f>
        <v>1</v>
      </c>
      <c r="L2675">
        <f>16-INDEX(STANDINGS_K[],MATCH(Table1[[#This Row],[COMBINED]],STANDINGS_K[COMBINED],0),COLUMN(STANDINGS_K[PLACE IN LEAGUE]))</f>
        <v>2</v>
      </c>
      <c r="M2675">
        <f>16-INDEX(STANDINGS_SV[],MATCH(Table1[[#This Row],[COMBINED]],STANDINGS_SV[COMBINED],0),COLUMN(STANDINGS_SV[PLACE IN LEAGUE]))</f>
        <v>14</v>
      </c>
      <c r="N2675">
        <f>SUM(Table1[[#This Row],[BA]:[SV]])</f>
        <v>43</v>
      </c>
      <c r="O2675">
        <v>15</v>
      </c>
    </row>
    <row r="2676" spans="1:15" x14ac:dyDescent="0.25">
      <c r="A2676" t="s">
        <v>2561</v>
      </c>
      <c r="B2676" t="s">
        <v>2560</v>
      </c>
      <c r="C2676" t="str">
        <f>Table1[[#This Row],[League]]&amp;Table1[[#This Row],[Team]]</f>
        <v>$150 Draft Champions Mar 11 1:00 pm Lg.3889Team Price</v>
      </c>
      <c r="D2676">
        <f>16-INDEX(STANDINGS_BA[],MATCH(Table1[[#This Row],[COMBINED]],STANDINGS_BA[COMBINED],0),COLUMN(STANDINGS_BA[PLACE IN LEAGUE]))</f>
        <v>14</v>
      </c>
      <c r="E2676">
        <f>16-INDEX(STANDINGS_R[],MATCH(Table1[[#This Row],[COMBINED]],STANDINGS_R[COMBINED],0),COLUMN(STANDINGS_R[PLACE IN LEAGUE]))</f>
        <v>15</v>
      </c>
      <c r="F2676">
        <f>16-INDEX(STANDINGS_HR[],MATCH(Table1[[#This Row],[COMBINED]],STANDINGS_HR[COMBINED],0),COLUMN(STANDINGS_HR[PLACE IN LEAGUE]))</f>
        <v>14</v>
      </c>
      <c r="G2676">
        <f>16-INDEX(STANDINGS_RBI[],MATCH(Table1[[#This Row],[COMBINED]],STANDINGS_RBI[COMBINED],0),COLUMN(STANDINGS_RBI[PLACE IN LEAGUE]))</f>
        <v>14</v>
      </c>
      <c r="H2676">
        <f>16-INDEX(STANDINGS_SB[],MATCH(Table1[[#This Row],[COMBINED]],STANDINGS_SB[COMBINED],0),COLUMN(STANDINGS_SB[PLACE IN LEAGUE]))</f>
        <v>12</v>
      </c>
      <c r="I2676">
        <f>16-INDEX(STANDINGS_ERA[],MATCH(Table1[[#This Row],[COMBINED]],STANDINGS_ERA[COMBINED],0),COLUMN(STANDINGS_ERA[PLACE IN LEAGUE]))</f>
        <v>10</v>
      </c>
      <c r="J2676">
        <f>16-INDEX(STANDINGS_WHIP[],MATCH(Table1[[#This Row],[COMBINED]],STANDINGS_WHIP[COMBINED],0),COLUMN(STANDINGS_WHIP[PLACE IN LEAGUE]))</f>
        <v>10</v>
      </c>
      <c r="K2676">
        <f>16-INDEX(STANDINGS_W[],MATCH(Table1[[#This Row],[COMBINED]],STANDINGS_W[COMBINED],0),COLUMN(STANDINGS_W[PLACE IN LEAGUE]))</f>
        <v>13</v>
      </c>
      <c r="L2676">
        <f>16-INDEX(STANDINGS_K[],MATCH(Table1[[#This Row],[COMBINED]],STANDINGS_K[COMBINED],0),COLUMN(STANDINGS_K[PLACE IN LEAGUE]))</f>
        <v>14</v>
      </c>
      <c r="M2676">
        <f>16-INDEX(STANDINGS_SV[],MATCH(Table1[[#This Row],[COMBINED]],STANDINGS_SV[COMBINED],0),COLUMN(STANDINGS_SV[PLACE IN LEAGUE]))</f>
        <v>1</v>
      </c>
      <c r="N2676">
        <f>SUM(Table1[[#This Row],[BA]:[SV]])</f>
        <v>117</v>
      </c>
      <c r="O2676">
        <v>1</v>
      </c>
    </row>
    <row r="2677" spans="1:15" x14ac:dyDescent="0.25">
      <c r="A2677" t="s">
        <v>2569</v>
      </c>
      <c r="B2677" t="s">
        <v>2560</v>
      </c>
      <c r="C2677" t="str">
        <f>Table1[[#This Row],[League]]&amp;Table1[[#This Row],[Team]]</f>
        <v>$150 Draft Champions Mar 11 1:00 pm Lg.3889Beast Mode</v>
      </c>
      <c r="D2677">
        <f>16-INDEX(STANDINGS_BA[],MATCH(Table1[[#This Row],[COMBINED]],STANDINGS_BA[COMBINED],0),COLUMN(STANDINGS_BA[PLACE IN LEAGUE]))</f>
        <v>4</v>
      </c>
      <c r="E2677">
        <f>16-INDEX(STANDINGS_R[],MATCH(Table1[[#This Row],[COMBINED]],STANDINGS_R[COMBINED],0),COLUMN(STANDINGS_R[PLACE IN LEAGUE]))</f>
        <v>6</v>
      </c>
      <c r="F2677">
        <f>16-INDEX(STANDINGS_HR[],MATCH(Table1[[#This Row],[COMBINED]],STANDINGS_HR[COMBINED],0),COLUMN(STANDINGS_HR[PLACE IN LEAGUE]))</f>
        <v>3</v>
      </c>
      <c r="G2677">
        <f>16-INDEX(STANDINGS_RBI[],MATCH(Table1[[#This Row],[COMBINED]],STANDINGS_RBI[COMBINED],0),COLUMN(STANDINGS_RBI[PLACE IN LEAGUE]))</f>
        <v>11</v>
      </c>
      <c r="H2677">
        <f>16-INDEX(STANDINGS_SB[],MATCH(Table1[[#This Row],[COMBINED]],STANDINGS_SB[COMBINED],0),COLUMN(STANDINGS_SB[PLACE IN LEAGUE]))</f>
        <v>11</v>
      </c>
      <c r="I2677">
        <f>16-INDEX(STANDINGS_ERA[],MATCH(Table1[[#This Row],[COMBINED]],STANDINGS_ERA[COMBINED],0),COLUMN(STANDINGS_ERA[PLACE IN LEAGUE]))</f>
        <v>15</v>
      </c>
      <c r="J2677">
        <f>16-INDEX(STANDINGS_WHIP[],MATCH(Table1[[#This Row],[COMBINED]],STANDINGS_WHIP[COMBINED],0),COLUMN(STANDINGS_WHIP[PLACE IN LEAGUE]))</f>
        <v>15</v>
      </c>
      <c r="K2677">
        <f>16-INDEX(STANDINGS_W[],MATCH(Table1[[#This Row],[COMBINED]],STANDINGS_W[COMBINED],0),COLUMN(STANDINGS_W[PLACE IN LEAGUE]))</f>
        <v>11</v>
      </c>
      <c r="L2677">
        <f>16-INDEX(STANDINGS_K[],MATCH(Table1[[#This Row],[COMBINED]],STANDINGS_K[COMBINED],0),COLUMN(STANDINGS_K[PLACE IN LEAGUE]))</f>
        <v>15</v>
      </c>
      <c r="M2677">
        <f>16-INDEX(STANDINGS_SV[],MATCH(Table1[[#This Row],[COMBINED]],STANDINGS_SV[COMBINED],0),COLUMN(STANDINGS_SV[PLACE IN LEAGUE]))</f>
        <v>15</v>
      </c>
      <c r="N2677">
        <f>SUM(Table1[[#This Row],[BA]:[SV]])</f>
        <v>106</v>
      </c>
      <c r="O2677">
        <v>2</v>
      </c>
    </row>
    <row r="2678" spans="1:15" x14ac:dyDescent="0.25">
      <c r="A2678" t="s">
        <v>78</v>
      </c>
      <c r="B2678" t="s">
        <v>2560</v>
      </c>
      <c r="C2678" t="str">
        <f>Table1[[#This Row],[League]]&amp;Table1[[#This Row],[Team]]</f>
        <v>$150 Draft Champions Mar 11 1:00 pm Lg.3889Team Barnes</v>
      </c>
      <c r="D2678">
        <f>16-INDEX(STANDINGS_BA[],MATCH(Table1[[#This Row],[COMBINED]],STANDINGS_BA[COMBINED],0),COLUMN(STANDINGS_BA[PLACE IN LEAGUE]))</f>
        <v>15</v>
      </c>
      <c r="E2678">
        <f>16-INDEX(STANDINGS_R[],MATCH(Table1[[#This Row],[COMBINED]],STANDINGS_R[COMBINED],0),COLUMN(STANDINGS_R[PLACE IN LEAGUE]))</f>
        <v>12</v>
      </c>
      <c r="F2678">
        <f>16-INDEX(STANDINGS_HR[],MATCH(Table1[[#This Row],[COMBINED]],STANDINGS_HR[COMBINED],0),COLUMN(STANDINGS_HR[PLACE IN LEAGUE]))</f>
        <v>13</v>
      </c>
      <c r="G2678">
        <f>16-INDEX(STANDINGS_RBI[],MATCH(Table1[[#This Row],[COMBINED]],STANDINGS_RBI[COMBINED],0),COLUMN(STANDINGS_RBI[PLACE IN LEAGUE]))</f>
        <v>12</v>
      </c>
      <c r="H2678">
        <f>16-INDEX(STANDINGS_SB[],MATCH(Table1[[#This Row],[COMBINED]],STANDINGS_SB[COMBINED],0),COLUMN(STANDINGS_SB[PLACE IN LEAGUE]))</f>
        <v>3</v>
      </c>
      <c r="I2678">
        <f>16-INDEX(STANDINGS_ERA[],MATCH(Table1[[#This Row],[COMBINED]],STANDINGS_ERA[COMBINED],0),COLUMN(STANDINGS_ERA[PLACE IN LEAGUE]))</f>
        <v>7</v>
      </c>
      <c r="J2678">
        <f>16-INDEX(STANDINGS_WHIP[],MATCH(Table1[[#This Row],[COMBINED]],STANDINGS_WHIP[COMBINED],0),COLUMN(STANDINGS_WHIP[PLACE IN LEAGUE]))</f>
        <v>12</v>
      </c>
      <c r="K2678">
        <f>16-INDEX(STANDINGS_W[],MATCH(Table1[[#This Row],[COMBINED]],STANDINGS_W[COMBINED],0),COLUMN(STANDINGS_W[PLACE IN LEAGUE]))</f>
        <v>14</v>
      </c>
      <c r="L2678">
        <f>16-INDEX(STANDINGS_K[],MATCH(Table1[[#This Row],[COMBINED]],STANDINGS_K[COMBINED],0),COLUMN(STANDINGS_K[PLACE IN LEAGUE]))</f>
        <v>12</v>
      </c>
      <c r="M2678">
        <f>16-INDEX(STANDINGS_SV[],MATCH(Table1[[#This Row],[COMBINED]],STANDINGS_SV[COMBINED],0),COLUMN(STANDINGS_SV[PLACE IN LEAGUE]))</f>
        <v>2</v>
      </c>
      <c r="N2678">
        <f>SUM(Table1[[#This Row],[BA]:[SV]])</f>
        <v>102</v>
      </c>
      <c r="O2678">
        <v>3</v>
      </c>
    </row>
    <row r="2679" spans="1:15" x14ac:dyDescent="0.25">
      <c r="A2679" t="s">
        <v>2568</v>
      </c>
      <c r="B2679" t="s">
        <v>2560</v>
      </c>
      <c r="C2679" t="str">
        <f>Table1[[#This Row],[League]]&amp;Table1[[#This Row],[Team]]</f>
        <v>$150 Draft Champions Mar 11 1:00 pm Lg.3889Sheffield Lake Eagles</v>
      </c>
      <c r="D2679">
        <f>16-INDEX(STANDINGS_BA[],MATCH(Table1[[#This Row],[COMBINED]],STANDINGS_BA[COMBINED],0),COLUMN(STANDINGS_BA[PLACE IN LEAGUE]))</f>
        <v>5</v>
      </c>
      <c r="E2679">
        <f>16-INDEX(STANDINGS_R[],MATCH(Table1[[#This Row],[COMBINED]],STANDINGS_R[COMBINED],0),COLUMN(STANDINGS_R[PLACE IN LEAGUE]))</f>
        <v>14</v>
      </c>
      <c r="F2679">
        <f>16-INDEX(STANDINGS_HR[],MATCH(Table1[[#This Row],[COMBINED]],STANDINGS_HR[COMBINED],0),COLUMN(STANDINGS_HR[PLACE IN LEAGUE]))</f>
        <v>15</v>
      </c>
      <c r="G2679">
        <f>16-INDEX(STANDINGS_RBI[],MATCH(Table1[[#This Row],[COMBINED]],STANDINGS_RBI[COMBINED],0),COLUMN(STANDINGS_RBI[PLACE IN LEAGUE]))</f>
        <v>15</v>
      </c>
      <c r="H2679">
        <f>16-INDEX(STANDINGS_SB[],MATCH(Table1[[#This Row],[COMBINED]],STANDINGS_SB[COMBINED],0),COLUMN(STANDINGS_SB[PLACE IN LEAGUE]))</f>
        <v>9</v>
      </c>
      <c r="I2679">
        <f>16-INDEX(STANDINGS_ERA[],MATCH(Table1[[#This Row],[COMBINED]],STANDINGS_ERA[COMBINED],0),COLUMN(STANDINGS_ERA[PLACE IN LEAGUE]))</f>
        <v>3</v>
      </c>
      <c r="J2679">
        <f>16-INDEX(STANDINGS_WHIP[],MATCH(Table1[[#This Row],[COMBINED]],STANDINGS_WHIP[COMBINED],0),COLUMN(STANDINGS_WHIP[PLACE IN LEAGUE]))</f>
        <v>4</v>
      </c>
      <c r="K2679">
        <f>16-INDEX(STANDINGS_W[],MATCH(Table1[[#This Row],[COMBINED]],STANDINGS_W[COMBINED],0),COLUMN(STANDINGS_W[PLACE IN LEAGUE]))</f>
        <v>15</v>
      </c>
      <c r="L2679">
        <f>16-INDEX(STANDINGS_K[],MATCH(Table1[[#This Row],[COMBINED]],STANDINGS_K[COMBINED],0),COLUMN(STANDINGS_K[PLACE IN LEAGUE]))</f>
        <v>10</v>
      </c>
      <c r="M2679">
        <f>16-INDEX(STANDINGS_SV[],MATCH(Table1[[#This Row],[COMBINED]],STANDINGS_SV[COMBINED],0),COLUMN(STANDINGS_SV[PLACE IN LEAGUE]))</f>
        <v>3</v>
      </c>
      <c r="N2679">
        <f>SUM(Table1[[#This Row],[BA]:[SV]])</f>
        <v>93</v>
      </c>
      <c r="O2679">
        <v>4</v>
      </c>
    </row>
    <row r="2680" spans="1:15" x14ac:dyDescent="0.25">
      <c r="A2680" t="s">
        <v>19</v>
      </c>
      <c r="B2680" t="s">
        <v>2560</v>
      </c>
      <c r="C2680" t="str">
        <f>Table1[[#This Row],[League]]&amp;Table1[[#This Row],[Team]]</f>
        <v>$150 Draft Champions Mar 11 1:00 pm Lg.3889One Eyed Jack</v>
      </c>
      <c r="D2680">
        <f>16-INDEX(STANDINGS_BA[],MATCH(Table1[[#This Row],[COMBINED]],STANDINGS_BA[COMBINED],0),COLUMN(STANDINGS_BA[PLACE IN LEAGUE]))</f>
        <v>1</v>
      </c>
      <c r="E2680">
        <f>16-INDEX(STANDINGS_R[],MATCH(Table1[[#This Row],[COMBINED]],STANDINGS_R[COMBINED],0),COLUMN(STANDINGS_R[PLACE IN LEAGUE]))</f>
        <v>8</v>
      </c>
      <c r="F2680">
        <f>16-INDEX(STANDINGS_HR[],MATCH(Table1[[#This Row],[COMBINED]],STANDINGS_HR[COMBINED],0),COLUMN(STANDINGS_HR[PLACE IN LEAGUE]))</f>
        <v>11</v>
      </c>
      <c r="G2680">
        <f>16-INDEX(STANDINGS_RBI[],MATCH(Table1[[#This Row],[COMBINED]],STANDINGS_RBI[COMBINED],0),COLUMN(STANDINGS_RBI[PLACE IN LEAGUE]))</f>
        <v>4</v>
      </c>
      <c r="H2680">
        <f>16-INDEX(STANDINGS_SB[],MATCH(Table1[[#This Row],[COMBINED]],STANDINGS_SB[COMBINED],0),COLUMN(STANDINGS_SB[PLACE IN LEAGUE]))</f>
        <v>8</v>
      </c>
      <c r="I2680">
        <f>16-INDEX(STANDINGS_ERA[],MATCH(Table1[[#This Row],[COMBINED]],STANDINGS_ERA[COMBINED],0),COLUMN(STANDINGS_ERA[PLACE IN LEAGUE]))</f>
        <v>12</v>
      </c>
      <c r="J2680">
        <f>16-INDEX(STANDINGS_WHIP[],MATCH(Table1[[#This Row],[COMBINED]],STANDINGS_WHIP[COMBINED],0),COLUMN(STANDINGS_WHIP[PLACE IN LEAGUE]))</f>
        <v>13</v>
      </c>
      <c r="K2680">
        <f>16-INDEX(STANDINGS_W[],MATCH(Table1[[#This Row],[COMBINED]],STANDINGS_W[COMBINED],0),COLUMN(STANDINGS_W[PLACE IN LEAGUE]))</f>
        <v>9</v>
      </c>
      <c r="L2680">
        <f>16-INDEX(STANDINGS_K[],MATCH(Table1[[#This Row],[COMBINED]],STANDINGS_K[COMBINED],0),COLUMN(STANDINGS_K[PLACE IN LEAGUE]))</f>
        <v>13</v>
      </c>
      <c r="M2680">
        <f>16-INDEX(STANDINGS_SV[],MATCH(Table1[[#This Row],[COMBINED]],STANDINGS_SV[COMBINED],0),COLUMN(STANDINGS_SV[PLACE IN LEAGUE]))</f>
        <v>14</v>
      </c>
      <c r="N2680">
        <f>SUM(Table1[[#This Row],[BA]:[SV]])</f>
        <v>93</v>
      </c>
      <c r="O2680">
        <v>5</v>
      </c>
    </row>
    <row r="2681" spans="1:15" x14ac:dyDescent="0.25">
      <c r="A2681" t="s">
        <v>2564</v>
      </c>
      <c r="B2681" t="s">
        <v>2560</v>
      </c>
      <c r="C2681" t="str">
        <f>Table1[[#This Row],[League]]&amp;Table1[[#This Row],[Team]]</f>
        <v>$150 Draft Champions Mar 11 1:00 pm Lg.3889Mo Tom</v>
      </c>
      <c r="D2681">
        <f>16-INDEX(STANDINGS_BA[],MATCH(Table1[[#This Row],[COMBINED]],STANDINGS_BA[COMBINED],0),COLUMN(STANDINGS_BA[PLACE IN LEAGUE]))</f>
        <v>10</v>
      </c>
      <c r="E2681">
        <f>16-INDEX(STANDINGS_R[],MATCH(Table1[[#This Row],[COMBINED]],STANDINGS_R[COMBINED],0),COLUMN(STANDINGS_R[PLACE IN LEAGUE]))</f>
        <v>13</v>
      </c>
      <c r="F2681">
        <f>16-INDEX(STANDINGS_HR[],MATCH(Table1[[#This Row],[COMBINED]],STANDINGS_HR[COMBINED],0),COLUMN(STANDINGS_HR[PLACE IN LEAGUE]))</f>
        <v>12</v>
      </c>
      <c r="G2681">
        <f>16-INDEX(STANDINGS_RBI[],MATCH(Table1[[#This Row],[COMBINED]],STANDINGS_RBI[COMBINED],0),COLUMN(STANDINGS_RBI[PLACE IN LEAGUE]))</f>
        <v>13</v>
      </c>
      <c r="H2681">
        <f>16-INDEX(STANDINGS_SB[],MATCH(Table1[[#This Row],[COMBINED]],STANDINGS_SB[COMBINED],0),COLUMN(STANDINGS_SB[PLACE IN LEAGUE]))</f>
        <v>10</v>
      </c>
      <c r="I2681">
        <f>16-INDEX(STANDINGS_ERA[],MATCH(Table1[[#This Row],[COMBINED]],STANDINGS_ERA[COMBINED],0),COLUMN(STANDINGS_ERA[PLACE IN LEAGUE]))</f>
        <v>6</v>
      </c>
      <c r="J2681">
        <f>16-INDEX(STANDINGS_WHIP[],MATCH(Table1[[#This Row],[COMBINED]],STANDINGS_WHIP[COMBINED],0),COLUMN(STANDINGS_WHIP[PLACE IN LEAGUE]))</f>
        <v>3</v>
      </c>
      <c r="K2681">
        <f>16-INDEX(STANDINGS_W[],MATCH(Table1[[#This Row],[COMBINED]],STANDINGS_W[COMBINED],0),COLUMN(STANDINGS_W[PLACE IN LEAGUE]))</f>
        <v>6</v>
      </c>
      <c r="L2681">
        <f>16-INDEX(STANDINGS_K[],MATCH(Table1[[#This Row],[COMBINED]],STANDINGS_K[COMBINED],0),COLUMN(STANDINGS_K[PLACE IN LEAGUE]))</f>
        <v>5</v>
      </c>
      <c r="M2681">
        <f>16-INDEX(STANDINGS_SV[],MATCH(Table1[[#This Row],[COMBINED]],STANDINGS_SV[COMBINED],0),COLUMN(STANDINGS_SV[PLACE IN LEAGUE]))</f>
        <v>13</v>
      </c>
      <c r="N2681">
        <f>SUM(Table1[[#This Row],[BA]:[SV]])</f>
        <v>91</v>
      </c>
      <c r="O2681">
        <v>6</v>
      </c>
    </row>
    <row r="2682" spans="1:15" x14ac:dyDescent="0.25">
      <c r="A2682" t="s">
        <v>2562</v>
      </c>
      <c r="B2682" t="s">
        <v>2560</v>
      </c>
      <c r="C2682" t="str">
        <f>Table1[[#This Row],[League]]&amp;Table1[[#This Row],[Team]]</f>
        <v>$150 Draft Champions Mar 11 1:00 pm Lg.3889Team Kalish</v>
      </c>
      <c r="D2682">
        <f>16-INDEX(STANDINGS_BA[],MATCH(Table1[[#This Row],[COMBINED]],STANDINGS_BA[COMBINED],0),COLUMN(STANDINGS_BA[PLACE IN LEAGUE]))</f>
        <v>13</v>
      </c>
      <c r="E2682">
        <f>16-INDEX(STANDINGS_R[],MATCH(Table1[[#This Row],[COMBINED]],STANDINGS_R[COMBINED],0),COLUMN(STANDINGS_R[PLACE IN LEAGUE]))</f>
        <v>10</v>
      </c>
      <c r="F2682">
        <f>16-INDEX(STANDINGS_HR[],MATCH(Table1[[#This Row],[COMBINED]],STANDINGS_HR[COMBINED],0),COLUMN(STANDINGS_HR[PLACE IN LEAGUE]))</f>
        <v>4</v>
      </c>
      <c r="G2682">
        <f>16-INDEX(STANDINGS_RBI[],MATCH(Table1[[#This Row],[COMBINED]],STANDINGS_RBI[COMBINED],0),COLUMN(STANDINGS_RBI[PLACE IN LEAGUE]))</f>
        <v>5</v>
      </c>
      <c r="H2682">
        <f>16-INDEX(STANDINGS_SB[],MATCH(Table1[[#This Row],[COMBINED]],STANDINGS_SB[COMBINED],0),COLUMN(STANDINGS_SB[PLACE IN LEAGUE]))</f>
        <v>4</v>
      </c>
      <c r="I2682">
        <f>16-INDEX(STANDINGS_ERA[],MATCH(Table1[[#This Row],[COMBINED]],STANDINGS_ERA[COMBINED],0),COLUMN(STANDINGS_ERA[PLACE IN LEAGUE]))</f>
        <v>13</v>
      </c>
      <c r="J2682">
        <f>16-INDEX(STANDINGS_WHIP[],MATCH(Table1[[#This Row],[COMBINED]],STANDINGS_WHIP[COMBINED],0),COLUMN(STANDINGS_WHIP[PLACE IN LEAGUE]))</f>
        <v>11</v>
      </c>
      <c r="K2682">
        <f>16-INDEX(STANDINGS_W[],MATCH(Table1[[#This Row],[COMBINED]],STANDINGS_W[COMBINED],0),COLUMN(STANDINGS_W[PLACE IN LEAGUE]))</f>
        <v>8</v>
      </c>
      <c r="L2682">
        <f>16-INDEX(STANDINGS_K[],MATCH(Table1[[#This Row],[COMBINED]],STANDINGS_K[COMBINED],0),COLUMN(STANDINGS_K[PLACE IN LEAGUE]))</f>
        <v>7</v>
      </c>
      <c r="M2682">
        <f>16-INDEX(STANDINGS_SV[],MATCH(Table1[[#This Row],[COMBINED]],STANDINGS_SV[COMBINED],0),COLUMN(STANDINGS_SV[PLACE IN LEAGUE]))</f>
        <v>12</v>
      </c>
      <c r="N2682">
        <f>SUM(Table1[[#This Row],[BA]:[SV]])</f>
        <v>87</v>
      </c>
      <c r="O2682">
        <v>7</v>
      </c>
    </row>
    <row r="2683" spans="1:15" x14ac:dyDescent="0.25">
      <c r="A2683" t="s">
        <v>26</v>
      </c>
      <c r="B2683" t="s">
        <v>2560</v>
      </c>
      <c r="C2683" t="str">
        <f>Table1[[#This Row],[League]]&amp;Table1[[#This Row],[Team]]</f>
        <v>$150 Draft Champions Mar 11 1:00 pm Lg.3889Team Young</v>
      </c>
      <c r="D2683">
        <f>16-INDEX(STANDINGS_BA[],MATCH(Table1[[#This Row],[COMBINED]],STANDINGS_BA[COMBINED],0),COLUMN(STANDINGS_BA[PLACE IN LEAGUE]))</f>
        <v>12</v>
      </c>
      <c r="E2683">
        <f>16-INDEX(STANDINGS_R[],MATCH(Table1[[#This Row],[COMBINED]],STANDINGS_R[COMBINED],0),COLUMN(STANDINGS_R[PLACE IN LEAGUE]))</f>
        <v>9</v>
      </c>
      <c r="F2683">
        <f>16-INDEX(STANDINGS_HR[],MATCH(Table1[[#This Row],[COMBINED]],STANDINGS_HR[COMBINED],0),COLUMN(STANDINGS_HR[PLACE IN LEAGUE]))</f>
        <v>1</v>
      </c>
      <c r="G2683">
        <f>16-INDEX(STANDINGS_RBI[],MATCH(Table1[[#This Row],[COMBINED]],STANDINGS_RBI[COMBINED],0),COLUMN(STANDINGS_RBI[PLACE IN LEAGUE]))</f>
        <v>3</v>
      </c>
      <c r="H2683">
        <f>16-INDEX(STANDINGS_SB[],MATCH(Table1[[#This Row],[COMBINED]],STANDINGS_SB[COMBINED],0),COLUMN(STANDINGS_SB[PLACE IN LEAGUE]))</f>
        <v>14</v>
      </c>
      <c r="I2683">
        <f>16-INDEX(STANDINGS_ERA[],MATCH(Table1[[#This Row],[COMBINED]],STANDINGS_ERA[COMBINED],0),COLUMN(STANDINGS_ERA[PLACE IN LEAGUE]))</f>
        <v>11</v>
      </c>
      <c r="J2683">
        <f>16-INDEX(STANDINGS_WHIP[],MATCH(Table1[[#This Row],[COMBINED]],STANDINGS_WHIP[COMBINED],0),COLUMN(STANDINGS_WHIP[PLACE IN LEAGUE]))</f>
        <v>9</v>
      </c>
      <c r="K2683">
        <f>16-INDEX(STANDINGS_W[],MATCH(Table1[[#This Row],[COMBINED]],STANDINGS_W[COMBINED],0),COLUMN(STANDINGS_W[PLACE IN LEAGUE]))</f>
        <v>10</v>
      </c>
      <c r="L2683">
        <f>16-INDEX(STANDINGS_K[],MATCH(Table1[[#This Row],[COMBINED]],STANDINGS_K[COMBINED],0),COLUMN(STANDINGS_K[PLACE IN LEAGUE]))</f>
        <v>6</v>
      </c>
      <c r="M2683">
        <f>16-INDEX(STANDINGS_SV[],MATCH(Table1[[#This Row],[COMBINED]],STANDINGS_SV[COMBINED],0),COLUMN(STANDINGS_SV[PLACE IN LEAGUE]))</f>
        <v>11</v>
      </c>
      <c r="N2683">
        <f>SUM(Table1[[#This Row],[BA]:[SV]])</f>
        <v>86</v>
      </c>
      <c r="O2683">
        <v>8</v>
      </c>
    </row>
    <row r="2684" spans="1:15" x14ac:dyDescent="0.25">
      <c r="A2684" t="s">
        <v>2563</v>
      </c>
      <c r="B2684" t="s">
        <v>2560</v>
      </c>
      <c r="C2684" t="str">
        <f>Table1[[#This Row],[League]]&amp;Table1[[#This Row],[Team]]</f>
        <v>$150 Draft Champions Mar 11 1:00 pm Lg.3889Austin Ranchers</v>
      </c>
      <c r="D2684">
        <f>16-INDEX(STANDINGS_BA[],MATCH(Table1[[#This Row],[COMBINED]],STANDINGS_BA[COMBINED],0),COLUMN(STANDINGS_BA[PLACE IN LEAGUE]))</f>
        <v>11</v>
      </c>
      <c r="E2684">
        <f>16-INDEX(STANDINGS_R[],MATCH(Table1[[#This Row],[COMBINED]],STANDINGS_R[COMBINED],0),COLUMN(STANDINGS_R[PLACE IN LEAGUE]))</f>
        <v>2</v>
      </c>
      <c r="F2684">
        <f>16-INDEX(STANDINGS_HR[],MATCH(Table1[[#This Row],[COMBINED]],STANDINGS_HR[COMBINED],0),COLUMN(STANDINGS_HR[PLACE IN LEAGUE]))</f>
        <v>2</v>
      </c>
      <c r="G2684">
        <f>16-INDEX(STANDINGS_RBI[],MATCH(Table1[[#This Row],[COMBINED]],STANDINGS_RBI[COMBINED],0),COLUMN(STANDINGS_RBI[PLACE IN LEAGUE]))</f>
        <v>2</v>
      </c>
      <c r="H2684">
        <f>16-INDEX(STANDINGS_SB[],MATCH(Table1[[#This Row],[COMBINED]],STANDINGS_SB[COMBINED],0),COLUMN(STANDINGS_SB[PLACE IN LEAGUE]))</f>
        <v>6</v>
      </c>
      <c r="I2684">
        <f>16-INDEX(STANDINGS_ERA[],MATCH(Table1[[#This Row],[COMBINED]],STANDINGS_ERA[COMBINED],0),COLUMN(STANDINGS_ERA[PLACE IN LEAGUE]))</f>
        <v>14</v>
      </c>
      <c r="J2684">
        <f>16-INDEX(STANDINGS_WHIP[],MATCH(Table1[[#This Row],[COMBINED]],STANDINGS_WHIP[COMBINED],0),COLUMN(STANDINGS_WHIP[PLACE IN LEAGUE]))</f>
        <v>14</v>
      </c>
      <c r="K2684">
        <f>16-INDEX(STANDINGS_W[],MATCH(Table1[[#This Row],[COMBINED]],STANDINGS_W[COMBINED],0),COLUMN(STANDINGS_W[PLACE IN LEAGUE]))</f>
        <v>12</v>
      </c>
      <c r="L2684">
        <f>16-INDEX(STANDINGS_K[],MATCH(Table1[[#This Row],[COMBINED]],STANDINGS_K[COMBINED],0),COLUMN(STANDINGS_K[PLACE IN LEAGUE]))</f>
        <v>9</v>
      </c>
      <c r="M2684">
        <f>16-INDEX(STANDINGS_SV[],MATCH(Table1[[#This Row],[COMBINED]],STANDINGS_SV[COMBINED],0),COLUMN(STANDINGS_SV[PLACE IN LEAGUE]))</f>
        <v>7</v>
      </c>
      <c r="N2684">
        <f>SUM(Table1[[#This Row],[BA]:[SV]])</f>
        <v>79</v>
      </c>
      <c r="O2684">
        <v>9</v>
      </c>
    </row>
    <row r="2685" spans="1:15" x14ac:dyDescent="0.25">
      <c r="A2685" t="s">
        <v>2565</v>
      </c>
      <c r="B2685" t="s">
        <v>2560</v>
      </c>
      <c r="C2685" t="str">
        <f>Table1[[#This Row],[League]]&amp;Table1[[#This Row],[Team]]</f>
        <v>$150 Draft Champions Mar 11 1:00 pm Lg.3889False Albacore</v>
      </c>
      <c r="D2685">
        <f>16-INDEX(STANDINGS_BA[],MATCH(Table1[[#This Row],[COMBINED]],STANDINGS_BA[COMBINED],0),COLUMN(STANDINGS_BA[PLACE IN LEAGUE]))</f>
        <v>9</v>
      </c>
      <c r="E2685">
        <f>16-INDEX(STANDINGS_R[],MATCH(Table1[[#This Row],[COMBINED]],STANDINGS_R[COMBINED],0),COLUMN(STANDINGS_R[PLACE IN LEAGUE]))</f>
        <v>11</v>
      </c>
      <c r="F2685">
        <f>16-INDEX(STANDINGS_HR[],MATCH(Table1[[#This Row],[COMBINED]],STANDINGS_HR[COMBINED],0),COLUMN(STANDINGS_HR[PLACE IN LEAGUE]))</f>
        <v>7</v>
      </c>
      <c r="G2685">
        <f>16-INDEX(STANDINGS_RBI[],MATCH(Table1[[#This Row],[COMBINED]],STANDINGS_RBI[COMBINED],0),COLUMN(STANDINGS_RBI[PLACE IN LEAGUE]))</f>
        <v>9</v>
      </c>
      <c r="H2685">
        <f>16-INDEX(STANDINGS_SB[],MATCH(Table1[[#This Row],[COMBINED]],STANDINGS_SB[COMBINED],0),COLUMN(STANDINGS_SB[PLACE IN LEAGUE]))</f>
        <v>15</v>
      </c>
      <c r="I2685">
        <f>16-INDEX(STANDINGS_ERA[],MATCH(Table1[[#This Row],[COMBINED]],STANDINGS_ERA[COMBINED],0),COLUMN(STANDINGS_ERA[PLACE IN LEAGUE]))</f>
        <v>5</v>
      </c>
      <c r="J2685">
        <f>16-INDEX(STANDINGS_WHIP[],MATCH(Table1[[#This Row],[COMBINED]],STANDINGS_WHIP[COMBINED],0),COLUMN(STANDINGS_WHIP[PLACE IN LEAGUE]))</f>
        <v>5</v>
      </c>
      <c r="K2685">
        <f>16-INDEX(STANDINGS_W[],MATCH(Table1[[#This Row],[COMBINED]],STANDINGS_W[COMBINED],0),COLUMN(STANDINGS_W[PLACE IN LEAGUE]))</f>
        <v>1</v>
      </c>
      <c r="L2685">
        <f>16-INDEX(STANDINGS_K[],MATCH(Table1[[#This Row],[COMBINED]],STANDINGS_K[COMBINED],0),COLUMN(STANDINGS_K[PLACE IN LEAGUE]))</f>
        <v>1</v>
      </c>
      <c r="M2685">
        <f>16-INDEX(STANDINGS_SV[],MATCH(Table1[[#This Row],[COMBINED]],STANDINGS_SV[COMBINED],0),COLUMN(STANDINGS_SV[PLACE IN LEAGUE]))</f>
        <v>8</v>
      </c>
      <c r="N2685">
        <f>SUM(Table1[[#This Row],[BA]:[SV]])</f>
        <v>71</v>
      </c>
      <c r="O2685">
        <v>10</v>
      </c>
    </row>
    <row r="2686" spans="1:15" x14ac:dyDescent="0.25">
      <c r="A2686" t="s">
        <v>485</v>
      </c>
      <c r="B2686" t="s">
        <v>2560</v>
      </c>
      <c r="C2686" t="str">
        <f>Table1[[#This Row],[League]]&amp;Table1[[#This Row],[Team]]</f>
        <v>$150 Draft Champions Mar 11 1:00 pm Lg.3889Chocolate Thunder</v>
      </c>
      <c r="D2686">
        <f>16-INDEX(STANDINGS_BA[],MATCH(Table1[[#This Row],[COMBINED]],STANDINGS_BA[COMBINED],0),COLUMN(STANDINGS_BA[PLACE IN LEAGUE]))</f>
        <v>6</v>
      </c>
      <c r="E2686">
        <f>16-INDEX(STANDINGS_R[],MATCH(Table1[[#This Row],[COMBINED]],STANDINGS_R[COMBINED],0),COLUMN(STANDINGS_R[PLACE IN LEAGUE]))</f>
        <v>5</v>
      </c>
      <c r="F2686">
        <f>16-INDEX(STANDINGS_HR[],MATCH(Table1[[#This Row],[COMBINED]],STANDINGS_HR[COMBINED],0),COLUMN(STANDINGS_HR[PLACE IN LEAGUE]))</f>
        <v>8</v>
      </c>
      <c r="G2686">
        <f>16-INDEX(STANDINGS_RBI[],MATCH(Table1[[#This Row],[COMBINED]],STANDINGS_RBI[COMBINED],0),COLUMN(STANDINGS_RBI[PLACE IN LEAGUE]))</f>
        <v>1</v>
      </c>
      <c r="H2686">
        <f>16-INDEX(STANDINGS_SB[],MATCH(Table1[[#This Row],[COMBINED]],STANDINGS_SB[COMBINED],0),COLUMN(STANDINGS_SB[PLACE IN LEAGUE]))</f>
        <v>13</v>
      </c>
      <c r="I2686">
        <f>16-INDEX(STANDINGS_ERA[],MATCH(Table1[[#This Row],[COMBINED]],STANDINGS_ERA[COMBINED],0),COLUMN(STANDINGS_ERA[PLACE IN LEAGUE]))</f>
        <v>8</v>
      </c>
      <c r="J2686">
        <f>16-INDEX(STANDINGS_WHIP[],MATCH(Table1[[#This Row],[COMBINED]],STANDINGS_WHIP[COMBINED],0),COLUMN(STANDINGS_WHIP[PLACE IN LEAGUE]))</f>
        <v>8</v>
      </c>
      <c r="K2686">
        <f>16-INDEX(STANDINGS_W[],MATCH(Table1[[#This Row],[COMBINED]],STANDINGS_W[COMBINED],0),COLUMN(STANDINGS_W[PLACE IN LEAGUE]))</f>
        <v>3</v>
      </c>
      <c r="L2686">
        <f>16-INDEX(STANDINGS_K[],MATCH(Table1[[#This Row],[COMBINED]],STANDINGS_K[COMBINED],0),COLUMN(STANDINGS_K[PLACE IN LEAGUE]))</f>
        <v>2</v>
      </c>
      <c r="M2686">
        <f>16-INDEX(STANDINGS_SV[],MATCH(Table1[[#This Row],[COMBINED]],STANDINGS_SV[COMBINED],0),COLUMN(STANDINGS_SV[PLACE IN LEAGUE]))</f>
        <v>10</v>
      </c>
      <c r="N2686">
        <f>SUM(Table1[[#This Row],[BA]:[SV]])</f>
        <v>64</v>
      </c>
      <c r="O2686">
        <v>11</v>
      </c>
    </row>
    <row r="2687" spans="1:15" x14ac:dyDescent="0.25">
      <c r="A2687" t="s">
        <v>2566</v>
      </c>
      <c r="B2687" t="s">
        <v>2560</v>
      </c>
      <c r="C2687" t="str">
        <f>Table1[[#This Row],[League]]&amp;Table1[[#This Row],[Team]]</f>
        <v>$150 Draft Champions Mar 11 1:00 pm Lg.3889XFIP THIS</v>
      </c>
      <c r="D2687">
        <f>16-INDEX(STANDINGS_BA[],MATCH(Table1[[#This Row],[COMBINED]],STANDINGS_BA[COMBINED],0),COLUMN(STANDINGS_BA[PLACE IN LEAGUE]))</f>
        <v>8</v>
      </c>
      <c r="E2687">
        <f>16-INDEX(STANDINGS_R[],MATCH(Table1[[#This Row],[COMBINED]],STANDINGS_R[COMBINED],0),COLUMN(STANDINGS_R[PLACE IN LEAGUE]))</f>
        <v>3</v>
      </c>
      <c r="F2687">
        <f>16-INDEX(STANDINGS_HR[],MATCH(Table1[[#This Row],[COMBINED]],STANDINGS_HR[COMBINED],0),COLUMN(STANDINGS_HR[PLACE IN LEAGUE]))</f>
        <v>5</v>
      </c>
      <c r="G2687">
        <f>16-INDEX(STANDINGS_RBI[],MATCH(Table1[[#This Row],[COMBINED]],STANDINGS_RBI[COMBINED],0),COLUMN(STANDINGS_RBI[PLACE IN LEAGUE]))</f>
        <v>8</v>
      </c>
      <c r="H2687">
        <f>16-INDEX(STANDINGS_SB[],MATCH(Table1[[#This Row],[COMBINED]],STANDINGS_SB[COMBINED],0),COLUMN(STANDINGS_SB[PLACE IN LEAGUE]))</f>
        <v>2</v>
      </c>
      <c r="I2687">
        <f>16-INDEX(STANDINGS_ERA[],MATCH(Table1[[#This Row],[COMBINED]],STANDINGS_ERA[COMBINED],0),COLUMN(STANDINGS_ERA[PLACE IN LEAGUE]))</f>
        <v>4</v>
      </c>
      <c r="J2687">
        <f>16-INDEX(STANDINGS_WHIP[],MATCH(Table1[[#This Row],[COMBINED]],STANDINGS_WHIP[COMBINED],0),COLUMN(STANDINGS_WHIP[PLACE IN LEAGUE]))</f>
        <v>6</v>
      </c>
      <c r="K2687">
        <f>16-INDEX(STANDINGS_W[],MATCH(Table1[[#This Row],[COMBINED]],STANDINGS_W[COMBINED],0),COLUMN(STANDINGS_W[PLACE IN LEAGUE]))</f>
        <v>7</v>
      </c>
      <c r="L2687">
        <f>16-INDEX(STANDINGS_K[],MATCH(Table1[[#This Row],[COMBINED]],STANDINGS_K[COMBINED],0),COLUMN(STANDINGS_K[PLACE IN LEAGUE]))</f>
        <v>11</v>
      </c>
      <c r="M2687">
        <f>16-INDEX(STANDINGS_SV[],MATCH(Table1[[#This Row],[COMBINED]],STANDINGS_SV[COMBINED],0),COLUMN(STANDINGS_SV[PLACE IN LEAGUE]))</f>
        <v>6</v>
      </c>
      <c r="N2687">
        <f>SUM(Table1[[#This Row],[BA]:[SV]])</f>
        <v>60</v>
      </c>
      <c r="O2687">
        <v>12</v>
      </c>
    </row>
    <row r="2688" spans="1:15" x14ac:dyDescent="0.25">
      <c r="A2688" t="s">
        <v>2571</v>
      </c>
      <c r="B2688" t="s">
        <v>2560</v>
      </c>
      <c r="C2688" t="str">
        <f>Table1[[#This Row],[League]]&amp;Table1[[#This Row],[Team]]</f>
        <v>$150 Draft Champions Mar 11 1:00 pm Lg.3889Hilltop Hens</v>
      </c>
      <c r="D2688">
        <f>16-INDEX(STANDINGS_BA[],MATCH(Table1[[#This Row],[COMBINED]],STANDINGS_BA[COMBINED],0),COLUMN(STANDINGS_BA[PLACE IN LEAGUE]))</f>
        <v>2</v>
      </c>
      <c r="E2688">
        <f>16-INDEX(STANDINGS_R[],MATCH(Table1[[#This Row],[COMBINED]],STANDINGS_R[COMBINED],0),COLUMN(STANDINGS_R[PLACE IN LEAGUE]))</f>
        <v>4</v>
      </c>
      <c r="F2688">
        <f>16-INDEX(STANDINGS_HR[],MATCH(Table1[[#This Row],[COMBINED]],STANDINGS_HR[COMBINED],0),COLUMN(STANDINGS_HR[PLACE IN LEAGUE]))</f>
        <v>9</v>
      </c>
      <c r="G2688">
        <f>16-INDEX(STANDINGS_RBI[],MATCH(Table1[[#This Row],[COMBINED]],STANDINGS_RBI[COMBINED],0),COLUMN(STANDINGS_RBI[PLACE IN LEAGUE]))</f>
        <v>7</v>
      </c>
      <c r="H2688">
        <f>16-INDEX(STANDINGS_SB[],MATCH(Table1[[#This Row],[COMBINED]],STANDINGS_SB[COMBINED],0),COLUMN(STANDINGS_SB[PLACE IN LEAGUE]))</f>
        <v>5</v>
      </c>
      <c r="I2688">
        <f>16-INDEX(STANDINGS_ERA[],MATCH(Table1[[#This Row],[COMBINED]],STANDINGS_ERA[COMBINED],0),COLUMN(STANDINGS_ERA[PLACE IN LEAGUE]))</f>
        <v>9</v>
      </c>
      <c r="J2688">
        <f>16-INDEX(STANDINGS_WHIP[],MATCH(Table1[[#This Row],[COMBINED]],STANDINGS_WHIP[COMBINED],0),COLUMN(STANDINGS_WHIP[PLACE IN LEAGUE]))</f>
        <v>7</v>
      </c>
      <c r="K2688">
        <f>16-INDEX(STANDINGS_W[],MATCH(Table1[[#This Row],[COMBINED]],STANDINGS_W[COMBINED],0),COLUMN(STANDINGS_W[PLACE IN LEAGUE]))</f>
        <v>4</v>
      </c>
      <c r="L2688">
        <f>16-INDEX(STANDINGS_K[],MATCH(Table1[[#This Row],[COMBINED]],STANDINGS_K[COMBINED],0),COLUMN(STANDINGS_K[PLACE IN LEAGUE]))</f>
        <v>4</v>
      </c>
      <c r="M2688">
        <f>16-INDEX(STANDINGS_SV[],MATCH(Table1[[#This Row],[COMBINED]],STANDINGS_SV[COMBINED],0),COLUMN(STANDINGS_SV[PLACE IN LEAGUE]))</f>
        <v>9</v>
      </c>
      <c r="N2688">
        <f>SUM(Table1[[#This Row],[BA]:[SV]])</f>
        <v>60</v>
      </c>
      <c r="O2688">
        <v>13</v>
      </c>
    </row>
    <row r="2689" spans="1:15" x14ac:dyDescent="0.25">
      <c r="A2689" t="s">
        <v>2570</v>
      </c>
      <c r="B2689" t="s">
        <v>2560</v>
      </c>
      <c r="C2689" t="str">
        <f>Table1[[#This Row],[League]]&amp;Table1[[#This Row],[Team]]</f>
        <v>$150 Draft Champions Mar 11 1:00 pm Lg.3889Let's Go, Burnsby Gulley</v>
      </c>
      <c r="D2689">
        <f>16-INDEX(STANDINGS_BA[],MATCH(Table1[[#This Row],[COMBINED]],STANDINGS_BA[COMBINED],0),COLUMN(STANDINGS_BA[PLACE IN LEAGUE]))</f>
        <v>3</v>
      </c>
      <c r="E2689">
        <f>16-INDEX(STANDINGS_R[],MATCH(Table1[[#This Row],[COMBINED]],STANDINGS_R[COMBINED],0),COLUMN(STANDINGS_R[PLACE IN LEAGUE]))</f>
        <v>7</v>
      </c>
      <c r="F2689">
        <f>16-INDEX(STANDINGS_HR[],MATCH(Table1[[#This Row],[COMBINED]],STANDINGS_HR[COMBINED],0),COLUMN(STANDINGS_HR[PLACE IN LEAGUE]))</f>
        <v>10</v>
      </c>
      <c r="G2689">
        <f>16-INDEX(STANDINGS_RBI[],MATCH(Table1[[#This Row],[COMBINED]],STANDINGS_RBI[COMBINED],0),COLUMN(STANDINGS_RBI[PLACE IN LEAGUE]))</f>
        <v>10</v>
      </c>
      <c r="H2689">
        <f>16-INDEX(STANDINGS_SB[],MATCH(Table1[[#This Row],[COMBINED]],STANDINGS_SB[COMBINED],0),COLUMN(STANDINGS_SB[PLACE IN LEAGUE]))</f>
        <v>7</v>
      </c>
      <c r="I2689">
        <f>16-INDEX(STANDINGS_ERA[],MATCH(Table1[[#This Row],[COMBINED]],STANDINGS_ERA[COMBINED],0),COLUMN(STANDINGS_ERA[PLACE IN LEAGUE]))</f>
        <v>1</v>
      </c>
      <c r="J2689">
        <f>16-INDEX(STANDINGS_WHIP[],MATCH(Table1[[#This Row],[COMBINED]],STANDINGS_WHIP[COMBINED],0),COLUMN(STANDINGS_WHIP[PLACE IN LEAGUE]))</f>
        <v>1</v>
      </c>
      <c r="K2689">
        <f>16-INDEX(STANDINGS_W[],MATCH(Table1[[#This Row],[COMBINED]],STANDINGS_W[COMBINED],0),COLUMN(STANDINGS_W[PLACE IN LEAGUE]))</f>
        <v>2</v>
      </c>
      <c r="L2689">
        <f>16-INDEX(STANDINGS_K[],MATCH(Table1[[#This Row],[COMBINED]],STANDINGS_K[COMBINED],0),COLUMN(STANDINGS_K[PLACE IN LEAGUE]))</f>
        <v>8</v>
      </c>
      <c r="M2689">
        <f>16-INDEX(STANDINGS_SV[],MATCH(Table1[[#This Row],[COMBINED]],STANDINGS_SV[COMBINED],0),COLUMN(STANDINGS_SV[PLACE IN LEAGUE]))</f>
        <v>5</v>
      </c>
      <c r="N2689">
        <f>SUM(Table1[[#This Row],[BA]:[SV]])</f>
        <v>54</v>
      </c>
      <c r="O2689">
        <v>14</v>
      </c>
    </row>
    <row r="2690" spans="1:15" x14ac:dyDescent="0.25">
      <c r="A2690" t="s">
        <v>2567</v>
      </c>
      <c r="B2690" t="s">
        <v>2560</v>
      </c>
      <c r="C2690" t="str">
        <f>Table1[[#This Row],[League]]&amp;Table1[[#This Row],[Team]]</f>
        <v>$150 Draft Champions Mar 11 1:00 pm Lg.3889Chaser</v>
      </c>
      <c r="D2690">
        <f>16-INDEX(STANDINGS_BA[],MATCH(Table1[[#This Row],[COMBINED]],STANDINGS_BA[COMBINED],0),COLUMN(STANDINGS_BA[PLACE IN LEAGUE]))</f>
        <v>7</v>
      </c>
      <c r="E2690">
        <f>16-INDEX(STANDINGS_R[],MATCH(Table1[[#This Row],[COMBINED]],STANDINGS_R[COMBINED],0),COLUMN(STANDINGS_R[PLACE IN LEAGUE]))</f>
        <v>1</v>
      </c>
      <c r="F2690">
        <f>16-INDEX(STANDINGS_HR[],MATCH(Table1[[#This Row],[COMBINED]],STANDINGS_HR[COMBINED],0),COLUMN(STANDINGS_HR[PLACE IN LEAGUE]))</f>
        <v>6</v>
      </c>
      <c r="G2690">
        <f>16-INDEX(STANDINGS_RBI[],MATCH(Table1[[#This Row],[COMBINED]],STANDINGS_RBI[COMBINED],0),COLUMN(STANDINGS_RBI[PLACE IN LEAGUE]))</f>
        <v>6</v>
      </c>
      <c r="H2690">
        <f>16-INDEX(STANDINGS_SB[],MATCH(Table1[[#This Row],[COMBINED]],STANDINGS_SB[COMBINED],0),COLUMN(STANDINGS_SB[PLACE IN LEAGUE]))</f>
        <v>1</v>
      </c>
      <c r="I2690">
        <f>16-INDEX(STANDINGS_ERA[],MATCH(Table1[[#This Row],[COMBINED]],STANDINGS_ERA[COMBINED],0),COLUMN(STANDINGS_ERA[PLACE IN LEAGUE]))</f>
        <v>2</v>
      </c>
      <c r="J2690">
        <f>16-INDEX(STANDINGS_WHIP[],MATCH(Table1[[#This Row],[COMBINED]],STANDINGS_WHIP[COMBINED],0),COLUMN(STANDINGS_WHIP[PLACE IN LEAGUE]))</f>
        <v>2</v>
      </c>
      <c r="K2690">
        <f>16-INDEX(STANDINGS_W[],MATCH(Table1[[#This Row],[COMBINED]],STANDINGS_W[COMBINED],0),COLUMN(STANDINGS_W[PLACE IN LEAGUE]))</f>
        <v>5</v>
      </c>
      <c r="L2690">
        <f>16-INDEX(STANDINGS_K[],MATCH(Table1[[#This Row],[COMBINED]],STANDINGS_K[COMBINED],0),COLUMN(STANDINGS_K[PLACE IN LEAGUE]))</f>
        <v>3</v>
      </c>
      <c r="M2690">
        <f>16-INDEX(STANDINGS_SV[],MATCH(Table1[[#This Row],[COMBINED]],STANDINGS_SV[COMBINED],0),COLUMN(STANDINGS_SV[PLACE IN LEAGUE]))</f>
        <v>4</v>
      </c>
      <c r="N2690">
        <f>SUM(Table1[[#This Row],[BA]:[SV]])</f>
        <v>37</v>
      </c>
      <c r="O2690">
        <v>15</v>
      </c>
    </row>
    <row r="2691" spans="1:15" x14ac:dyDescent="0.25">
      <c r="A2691" t="s">
        <v>331</v>
      </c>
      <c r="B2691" t="s">
        <v>2573</v>
      </c>
      <c r="C2691" t="str">
        <f>Table1[[#This Row],[League]]&amp;Table1[[#This Row],[Team]]</f>
        <v>$150 Draft Champions Mar 12 1:00 pm Lg.3894Golden Sombreros</v>
      </c>
      <c r="D2691">
        <f>16-INDEX(STANDINGS_BA[],MATCH(Table1[[#This Row],[COMBINED]],STANDINGS_BA[COMBINED],0),COLUMN(STANDINGS_BA[PLACE IN LEAGUE]))</f>
        <v>12</v>
      </c>
      <c r="E2691">
        <f>16-INDEX(STANDINGS_R[],MATCH(Table1[[#This Row],[COMBINED]],STANDINGS_R[COMBINED],0),COLUMN(STANDINGS_R[PLACE IN LEAGUE]))</f>
        <v>14</v>
      </c>
      <c r="F2691">
        <f>16-INDEX(STANDINGS_HR[],MATCH(Table1[[#This Row],[COMBINED]],STANDINGS_HR[COMBINED],0),COLUMN(STANDINGS_HR[PLACE IN LEAGUE]))</f>
        <v>15</v>
      </c>
      <c r="G2691">
        <f>16-INDEX(STANDINGS_RBI[],MATCH(Table1[[#This Row],[COMBINED]],STANDINGS_RBI[COMBINED],0),COLUMN(STANDINGS_RBI[PLACE IN LEAGUE]))</f>
        <v>15</v>
      </c>
      <c r="H2691">
        <f>16-INDEX(STANDINGS_SB[],MATCH(Table1[[#This Row],[COMBINED]],STANDINGS_SB[COMBINED],0),COLUMN(STANDINGS_SB[PLACE IN LEAGUE]))</f>
        <v>15</v>
      </c>
      <c r="I2691">
        <f>16-INDEX(STANDINGS_ERA[],MATCH(Table1[[#This Row],[COMBINED]],STANDINGS_ERA[COMBINED],0),COLUMN(STANDINGS_ERA[PLACE IN LEAGUE]))</f>
        <v>12</v>
      </c>
      <c r="J2691">
        <f>16-INDEX(STANDINGS_WHIP[],MATCH(Table1[[#This Row],[COMBINED]],STANDINGS_WHIP[COMBINED],0),COLUMN(STANDINGS_WHIP[PLACE IN LEAGUE]))</f>
        <v>14</v>
      </c>
      <c r="K2691">
        <f>16-INDEX(STANDINGS_W[],MATCH(Table1[[#This Row],[COMBINED]],STANDINGS_W[COMBINED],0),COLUMN(STANDINGS_W[PLACE IN LEAGUE]))</f>
        <v>13</v>
      </c>
      <c r="L2691">
        <f>16-INDEX(STANDINGS_K[],MATCH(Table1[[#This Row],[COMBINED]],STANDINGS_K[COMBINED],0),COLUMN(STANDINGS_K[PLACE IN LEAGUE]))</f>
        <v>10</v>
      </c>
      <c r="M2691">
        <f>16-INDEX(STANDINGS_SV[],MATCH(Table1[[#This Row],[COMBINED]],STANDINGS_SV[COMBINED],0),COLUMN(STANDINGS_SV[PLACE IN LEAGUE]))</f>
        <v>15</v>
      </c>
      <c r="N2691">
        <f>SUM(Table1[[#This Row],[BA]:[SV]])</f>
        <v>135</v>
      </c>
      <c r="O2691">
        <v>1</v>
      </c>
    </row>
    <row r="2692" spans="1:15" x14ac:dyDescent="0.25">
      <c r="A2692" t="s">
        <v>2572</v>
      </c>
      <c r="B2692" t="s">
        <v>2573</v>
      </c>
      <c r="C2692" t="str">
        <f>Table1[[#This Row],[League]]&amp;Table1[[#This Row],[Team]]</f>
        <v>$150 Draft Champions Mar 12 1:00 pm Lg.3894Lumbergher</v>
      </c>
      <c r="D2692">
        <f>16-INDEX(STANDINGS_BA[],MATCH(Table1[[#This Row],[COMBINED]],STANDINGS_BA[COMBINED],0),COLUMN(STANDINGS_BA[PLACE IN LEAGUE]))</f>
        <v>15</v>
      </c>
      <c r="E2692">
        <f>16-INDEX(STANDINGS_R[],MATCH(Table1[[#This Row],[COMBINED]],STANDINGS_R[COMBINED],0),COLUMN(STANDINGS_R[PLACE IN LEAGUE]))</f>
        <v>15</v>
      </c>
      <c r="F2692">
        <f>16-INDEX(STANDINGS_HR[],MATCH(Table1[[#This Row],[COMBINED]],STANDINGS_HR[COMBINED],0),COLUMN(STANDINGS_HR[PLACE IN LEAGUE]))</f>
        <v>13</v>
      </c>
      <c r="G2692">
        <f>16-INDEX(STANDINGS_RBI[],MATCH(Table1[[#This Row],[COMBINED]],STANDINGS_RBI[COMBINED],0),COLUMN(STANDINGS_RBI[PLACE IN LEAGUE]))</f>
        <v>13</v>
      </c>
      <c r="H2692">
        <f>16-INDEX(STANDINGS_SB[],MATCH(Table1[[#This Row],[COMBINED]],STANDINGS_SB[COMBINED],0),COLUMN(STANDINGS_SB[PLACE IN LEAGUE]))</f>
        <v>12</v>
      </c>
      <c r="I2692">
        <f>16-INDEX(STANDINGS_ERA[],MATCH(Table1[[#This Row],[COMBINED]],STANDINGS_ERA[COMBINED],0),COLUMN(STANDINGS_ERA[PLACE IN LEAGUE]))</f>
        <v>11</v>
      </c>
      <c r="J2692">
        <f>16-INDEX(STANDINGS_WHIP[],MATCH(Table1[[#This Row],[COMBINED]],STANDINGS_WHIP[COMBINED],0),COLUMN(STANDINGS_WHIP[PLACE IN LEAGUE]))</f>
        <v>10</v>
      </c>
      <c r="K2692">
        <f>16-INDEX(STANDINGS_W[],MATCH(Table1[[#This Row],[COMBINED]],STANDINGS_W[COMBINED],0),COLUMN(STANDINGS_W[PLACE IN LEAGUE]))</f>
        <v>8</v>
      </c>
      <c r="L2692">
        <f>16-INDEX(STANDINGS_K[],MATCH(Table1[[#This Row],[COMBINED]],STANDINGS_K[COMBINED],0),COLUMN(STANDINGS_K[PLACE IN LEAGUE]))</f>
        <v>14</v>
      </c>
      <c r="M2692">
        <f>16-INDEX(STANDINGS_SV[],MATCH(Table1[[#This Row],[COMBINED]],STANDINGS_SV[COMBINED],0),COLUMN(STANDINGS_SV[PLACE IN LEAGUE]))</f>
        <v>3</v>
      </c>
      <c r="N2692">
        <f>SUM(Table1[[#This Row],[BA]:[SV]])</f>
        <v>114</v>
      </c>
      <c r="O2692">
        <v>2</v>
      </c>
    </row>
    <row r="2693" spans="1:15" x14ac:dyDescent="0.25">
      <c r="A2693" t="s">
        <v>2578</v>
      </c>
      <c r="B2693" t="s">
        <v>2573</v>
      </c>
      <c r="C2693" t="str">
        <f>Table1[[#This Row],[League]]&amp;Table1[[#This Row],[Team]]</f>
        <v>$150 Draft Champions Mar 12 1:00 pm Lg.3894Happy Cows</v>
      </c>
      <c r="D2693">
        <f>16-INDEX(STANDINGS_BA[],MATCH(Table1[[#This Row],[COMBINED]],STANDINGS_BA[COMBINED],0),COLUMN(STANDINGS_BA[PLACE IN LEAGUE]))</f>
        <v>7</v>
      </c>
      <c r="E2693">
        <f>16-INDEX(STANDINGS_R[],MATCH(Table1[[#This Row],[COMBINED]],STANDINGS_R[COMBINED],0),COLUMN(STANDINGS_R[PLACE IN LEAGUE]))</f>
        <v>13</v>
      </c>
      <c r="F2693">
        <f>16-INDEX(STANDINGS_HR[],MATCH(Table1[[#This Row],[COMBINED]],STANDINGS_HR[COMBINED],0),COLUMN(STANDINGS_HR[PLACE IN LEAGUE]))</f>
        <v>14</v>
      </c>
      <c r="G2693">
        <f>16-INDEX(STANDINGS_RBI[],MATCH(Table1[[#This Row],[COMBINED]],STANDINGS_RBI[COMBINED],0),COLUMN(STANDINGS_RBI[PLACE IN LEAGUE]))</f>
        <v>14</v>
      </c>
      <c r="H2693">
        <f>16-INDEX(STANDINGS_SB[],MATCH(Table1[[#This Row],[COMBINED]],STANDINGS_SB[COMBINED],0),COLUMN(STANDINGS_SB[PLACE IN LEAGUE]))</f>
        <v>13</v>
      </c>
      <c r="I2693">
        <f>16-INDEX(STANDINGS_ERA[],MATCH(Table1[[#This Row],[COMBINED]],STANDINGS_ERA[COMBINED],0),COLUMN(STANDINGS_ERA[PLACE IN LEAGUE]))</f>
        <v>6</v>
      </c>
      <c r="J2693">
        <f>16-INDEX(STANDINGS_WHIP[],MATCH(Table1[[#This Row],[COMBINED]],STANDINGS_WHIP[COMBINED],0),COLUMN(STANDINGS_WHIP[PLACE IN LEAGUE]))</f>
        <v>7</v>
      </c>
      <c r="K2693">
        <f>16-INDEX(STANDINGS_W[],MATCH(Table1[[#This Row],[COMBINED]],STANDINGS_W[COMBINED],0),COLUMN(STANDINGS_W[PLACE IN LEAGUE]))</f>
        <v>10</v>
      </c>
      <c r="L2693">
        <f>16-INDEX(STANDINGS_K[],MATCH(Table1[[#This Row],[COMBINED]],STANDINGS_K[COMBINED],0),COLUMN(STANDINGS_K[PLACE IN LEAGUE]))</f>
        <v>8</v>
      </c>
      <c r="M2693">
        <f>16-INDEX(STANDINGS_SV[],MATCH(Table1[[#This Row],[COMBINED]],STANDINGS_SV[COMBINED],0),COLUMN(STANDINGS_SV[PLACE IN LEAGUE]))</f>
        <v>14</v>
      </c>
      <c r="N2693">
        <f>SUM(Table1[[#This Row],[BA]:[SV]])</f>
        <v>106</v>
      </c>
      <c r="O2693">
        <v>3</v>
      </c>
    </row>
    <row r="2694" spans="1:15" x14ac:dyDescent="0.25">
      <c r="A2694" t="s">
        <v>18</v>
      </c>
      <c r="B2694" t="s">
        <v>2573</v>
      </c>
      <c r="C2694" t="str">
        <f>Table1[[#This Row],[League]]&amp;Table1[[#This Row],[Team]]</f>
        <v>$150 Draft Champions Mar 12 1:00 pm Lg.3894Home Run Derbies</v>
      </c>
      <c r="D2694">
        <f>16-INDEX(STANDINGS_BA[],MATCH(Table1[[#This Row],[COMBINED]],STANDINGS_BA[COMBINED],0),COLUMN(STANDINGS_BA[PLACE IN LEAGUE]))</f>
        <v>5</v>
      </c>
      <c r="E2694">
        <f>16-INDEX(STANDINGS_R[],MATCH(Table1[[#This Row],[COMBINED]],STANDINGS_R[COMBINED],0),COLUMN(STANDINGS_R[PLACE IN LEAGUE]))</f>
        <v>8</v>
      </c>
      <c r="F2694">
        <f>16-INDEX(STANDINGS_HR[],MATCH(Table1[[#This Row],[COMBINED]],STANDINGS_HR[COMBINED],0),COLUMN(STANDINGS_HR[PLACE IN LEAGUE]))</f>
        <v>9</v>
      </c>
      <c r="G2694">
        <f>16-INDEX(STANDINGS_RBI[],MATCH(Table1[[#This Row],[COMBINED]],STANDINGS_RBI[COMBINED],0),COLUMN(STANDINGS_RBI[PLACE IN LEAGUE]))</f>
        <v>11</v>
      </c>
      <c r="H2694">
        <f>16-INDEX(STANDINGS_SB[],MATCH(Table1[[#This Row],[COMBINED]],STANDINGS_SB[COMBINED],0),COLUMN(STANDINGS_SB[PLACE IN LEAGUE]))</f>
        <v>10</v>
      </c>
      <c r="I2694">
        <f>16-INDEX(STANDINGS_ERA[],MATCH(Table1[[#This Row],[COMBINED]],STANDINGS_ERA[COMBINED],0),COLUMN(STANDINGS_ERA[PLACE IN LEAGUE]))</f>
        <v>13</v>
      </c>
      <c r="J2694">
        <f>16-INDEX(STANDINGS_WHIP[],MATCH(Table1[[#This Row],[COMBINED]],STANDINGS_WHIP[COMBINED],0),COLUMN(STANDINGS_WHIP[PLACE IN LEAGUE]))</f>
        <v>12</v>
      </c>
      <c r="K2694">
        <f>16-INDEX(STANDINGS_W[],MATCH(Table1[[#This Row],[COMBINED]],STANDINGS_W[COMBINED],0),COLUMN(STANDINGS_W[PLACE IN LEAGUE]))</f>
        <v>14</v>
      </c>
      <c r="L2694">
        <f>16-INDEX(STANDINGS_K[],MATCH(Table1[[#This Row],[COMBINED]],STANDINGS_K[COMBINED],0),COLUMN(STANDINGS_K[PLACE IN LEAGUE]))</f>
        <v>11</v>
      </c>
      <c r="M2694">
        <f>16-INDEX(STANDINGS_SV[],MATCH(Table1[[#This Row],[COMBINED]],STANDINGS_SV[COMBINED],0),COLUMN(STANDINGS_SV[PLACE IN LEAGUE]))</f>
        <v>8</v>
      </c>
      <c r="N2694">
        <f>SUM(Table1[[#This Row],[BA]:[SV]])</f>
        <v>101</v>
      </c>
      <c r="O2694">
        <v>4</v>
      </c>
    </row>
    <row r="2695" spans="1:15" x14ac:dyDescent="0.25">
      <c r="A2695" t="s">
        <v>2577</v>
      </c>
      <c r="B2695" t="s">
        <v>2573</v>
      </c>
      <c r="C2695" t="str">
        <f>Table1[[#This Row],[League]]&amp;Table1[[#This Row],[Team]]</f>
        <v>$150 Draft Champions Mar 12 1:00 pm Lg.3894Kosher Meat I</v>
      </c>
      <c r="D2695">
        <f>16-INDEX(STANDINGS_BA[],MATCH(Table1[[#This Row],[COMBINED]],STANDINGS_BA[COMBINED],0),COLUMN(STANDINGS_BA[PLACE IN LEAGUE]))</f>
        <v>10</v>
      </c>
      <c r="E2695">
        <f>16-INDEX(STANDINGS_R[],MATCH(Table1[[#This Row],[COMBINED]],STANDINGS_R[COMBINED],0),COLUMN(STANDINGS_R[PLACE IN LEAGUE]))</f>
        <v>5</v>
      </c>
      <c r="F2695">
        <f>16-INDEX(STANDINGS_HR[],MATCH(Table1[[#This Row],[COMBINED]],STANDINGS_HR[COMBINED],0),COLUMN(STANDINGS_HR[PLACE IN LEAGUE]))</f>
        <v>2</v>
      </c>
      <c r="G2695">
        <f>16-INDEX(STANDINGS_RBI[],MATCH(Table1[[#This Row],[COMBINED]],STANDINGS_RBI[COMBINED],0),COLUMN(STANDINGS_RBI[PLACE IN LEAGUE]))</f>
        <v>3</v>
      </c>
      <c r="H2695">
        <f>16-INDEX(STANDINGS_SB[],MATCH(Table1[[#This Row],[COMBINED]],STANDINGS_SB[COMBINED],0),COLUMN(STANDINGS_SB[PLACE IN LEAGUE]))</f>
        <v>9</v>
      </c>
      <c r="I2695">
        <f>16-INDEX(STANDINGS_ERA[],MATCH(Table1[[#This Row],[COMBINED]],STANDINGS_ERA[COMBINED],0),COLUMN(STANDINGS_ERA[PLACE IN LEAGUE]))</f>
        <v>15</v>
      </c>
      <c r="J2695">
        <f>16-INDEX(STANDINGS_WHIP[],MATCH(Table1[[#This Row],[COMBINED]],STANDINGS_WHIP[COMBINED],0),COLUMN(STANDINGS_WHIP[PLACE IN LEAGUE]))</f>
        <v>15</v>
      </c>
      <c r="K2695">
        <f>16-INDEX(STANDINGS_W[],MATCH(Table1[[#This Row],[COMBINED]],STANDINGS_W[COMBINED],0),COLUMN(STANDINGS_W[PLACE IN LEAGUE]))</f>
        <v>15</v>
      </c>
      <c r="L2695">
        <f>16-INDEX(STANDINGS_K[],MATCH(Table1[[#This Row],[COMBINED]],STANDINGS_K[COMBINED],0),COLUMN(STANDINGS_K[PLACE IN LEAGUE]))</f>
        <v>13</v>
      </c>
      <c r="M2695">
        <f>16-INDEX(STANDINGS_SV[],MATCH(Table1[[#This Row],[COMBINED]],STANDINGS_SV[COMBINED],0),COLUMN(STANDINGS_SV[PLACE IN LEAGUE]))</f>
        <v>7</v>
      </c>
      <c r="N2695">
        <f>SUM(Table1[[#This Row],[BA]:[SV]])</f>
        <v>94</v>
      </c>
      <c r="O2695">
        <v>5</v>
      </c>
    </row>
    <row r="2696" spans="1:15" x14ac:dyDescent="0.25">
      <c r="A2696" t="s">
        <v>295</v>
      </c>
      <c r="B2696" t="s">
        <v>2573</v>
      </c>
      <c r="C2696" t="str">
        <f>Table1[[#This Row],[League]]&amp;Table1[[#This Row],[Team]]</f>
        <v>$150 Draft Champions Mar 12 1:00 pm Lg.3894Tigers Slappy DC4</v>
      </c>
      <c r="D2696">
        <f>16-INDEX(STANDINGS_BA[],MATCH(Table1[[#This Row],[COMBINED]],STANDINGS_BA[COMBINED],0),COLUMN(STANDINGS_BA[PLACE IN LEAGUE]))</f>
        <v>3</v>
      </c>
      <c r="E2696">
        <f>16-INDEX(STANDINGS_R[],MATCH(Table1[[#This Row],[COMBINED]],STANDINGS_R[COMBINED],0),COLUMN(STANDINGS_R[PLACE IN LEAGUE]))</f>
        <v>12</v>
      </c>
      <c r="F2696">
        <f>16-INDEX(STANDINGS_HR[],MATCH(Table1[[#This Row],[COMBINED]],STANDINGS_HR[COMBINED],0),COLUMN(STANDINGS_HR[PLACE IN LEAGUE]))</f>
        <v>10</v>
      </c>
      <c r="G2696">
        <f>16-INDEX(STANDINGS_RBI[],MATCH(Table1[[#This Row],[COMBINED]],STANDINGS_RBI[COMBINED],0),COLUMN(STANDINGS_RBI[PLACE IN LEAGUE]))</f>
        <v>7</v>
      </c>
      <c r="H2696">
        <f>16-INDEX(STANDINGS_SB[],MATCH(Table1[[#This Row],[COMBINED]],STANDINGS_SB[COMBINED],0),COLUMN(STANDINGS_SB[PLACE IN LEAGUE]))</f>
        <v>7</v>
      </c>
      <c r="I2696">
        <f>16-INDEX(STANDINGS_ERA[],MATCH(Table1[[#This Row],[COMBINED]],STANDINGS_ERA[COMBINED],0),COLUMN(STANDINGS_ERA[PLACE IN LEAGUE]))</f>
        <v>8</v>
      </c>
      <c r="J2696">
        <f>16-INDEX(STANDINGS_WHIP[],MATCH(Table1[[#This Row],[COMBINED]],STANDINGS_WHIP[COMBINED],0),COLUMN(STANDINGS_WHIP[PLACE IN LEAGUE]))</f>
        <v>13</v>
      </c>
      <c r="K2696">
        <f>16-INDEX(STANDINGS_W[],MATCH(Table1[[#This Row],[COMBINED]],STANDINGS_W[COMBINED],0),COLUMN(STANDINGS_W[PLACE IN LEAGUE]))</f>
        <v>12</v>
      </c>
      <c r="L2696">
        <f>16-INDEX(STANDINGS_K[],MATCH(Table1[[#This Row],[COMBINED]],STANDINGS_K[COMBINED],0),COLUMN(STANDINGS_K[PLACE IN LEAGUE]))</f>
        <v>12</v>
      </c>
      <c r="M2696">
        <f>16-INDEX(STANDINGS_SV[],MATCH(Table1[[#This Row],[COMBINED]],STANDINGS_SV[COMBINED],0),COLUMN(STANDINGS_SV[PLACE IN LEAGUE]))</f>
        <v>9</v>
      </c>
      <c r="N2696">
        <f>SUM(Table1[[#This Row],[BA]:[SV]])</f>
        <v>93</v>
      </c>
      <c r="O2696">
        <v>6</v>
      </c>
    </row>
    <row r="2697" spans="1:15" x14ac:dyDescent="0.25">
      <c r="A2697" t="s">
        <v>2576</v>
      </c>
      <c r="B2697" t="s">
        <v>2573</v>
      </c>
      <c r="C2697" t="str">
        <f>Table1[[#This Row],[League]]&amp;Table1[[#This Row],[Team]]</f>
        <v>$150 Draft Champions Mar 12 1:00 pm Lg.3894Team Waldo</v>
      </c>
      <c r="D2697">
        <f>16-INDEX(STANDINGS_BA[],MATCH(Table1[[#This Row],[COMBINED]],STANDINGS_BA[COMBINED],0),COLUMN(STANDINGS_BA[PLACE IN LEAGUE]))</f>
        <v>11</v>
      </c>
      <c r="E2697">
        <f>16-INDEX(STANDINGS_R[],MATCH(Table1[[#This Row],[COMBINED]],STANDINGS_R[COMBINED],0),COLUMN(STANDINGS_R[PLACE IN LEAGUE]))</f>
        <v>7</v>
      </c>
      <c r="F2697">
        <f>16-INDEX(STANDINGS_HR[],MATCH(Table1[[#This Row],[COMBINED]],STANDINGS_HR[COMBINED],0),COLUMN(STANDINGS_HR[PLACE IN LEAGUE]))</f>
        <v>8</v>
      </c>
      <c r="G2697">
        <f>16-INDEX(STANDINGS_RBI[],MATCH(Table1[[#This Row],[COMBINED]],STANDINGS_RBI[COMBINED],0),COLUMN(STANDINGS_RBI[PLACE IN LEAGUE]))</f>
        <v>5</v>
      </c>
      <c r="H2697">
        <f>16-INDEX(STANDINGS_SB[],MATCH(Table1[[#This Row],[COMBINED]],STANDINGS_SB[COMBINED],0),COLUMN(STANDINGS_SB[PLACE IN LEAGUE]))</f>
        <v>8</v>
      </c>
      <c r="I2697">
        <f>16-INDEX(STANDINGS_ERA[],MATCH(Table1[[#This Row],[COMBINED]],STANDINGS_ERA[COMBINED],0),COLUMN(STANDINGS_ERA[PLACE IN LEAGUE]))</f>
        <v>10</v>
      </c>
      <c r="J2697">
        <f>16-INDEX(STANDINGS_WHIP[],MATCH(Table1[[#This Row],[COMBINED]],STANDINGS_WHIP[COMBINED],0),COLUMN(STANDINGS_WHIP[PLACE IN LEAGUE]))</f>
        <v>8</v>
      </c>
      <c r="K2697">
        <f>16-INDEX(STANDINGS_W[],MATCH(Table1[[#This Row],[COMBINED]],STANDINGS_W[COMBINED],0),COLUMN(STANDINGS_W[PLACE IN LEAGUE]))</f>
        <v>9</v>
      </c>
      <c r="L2697">
        <f>16-INDEX(STANDINGS_K[],MATCH(Table1[[#This Row],[COMBINED]],STANDINGS_K[COMBINED],0),COLUMN(STANDINGS_K[PLACE IN LEAGUE]))</f>
        <v>15</v>
      </c>
      <c r="M2697">
        <f>16-INDEX(STANDINGS_SV[],MATCH(Table1[[#This Row],[COMBINED]],STANDINGS_SV[COMBINED],0),COLUMN(STANDINGS_SV[PLACE IN LEAGUE]))</f>
        <v>1</v>
      </c>
      <c r="N2697">
        <f>SUM(Table1[[#This Row],[BA]:[SV]])</f>
        <v>82</v>
      </c>
      <c r="O2697">
        <v>7</v>
      </c>
    </row>
    <row r="2698" spans="1:15" x14ac:dyDescent="0.25">
      <c r="A2698" t="s">
        <v>2574</v>
      </c>
      <c r="B2698" t="s">
        <v>2573</v>
      </c>
      <c r="C2698" t="str">
        <f>Table1[[#This Row],[League]]&amp;Table1[[#This Row],[Team]]</f>
        <v>$150 Draft Champions Mar 12 1:00 pm Lg.3894Team Boschert</v>
      </c>
      <c r="D2698">
        <f>16-INDEX(STANDINGS_BA[],MATCH(Table1[[#This Row],[COMBINED]],STANDINGS_BA[COMBINED],0),COLUMN(STANDINGS_BA[PLACE IN LEAGUE]))</f>
        <v>14</v>
      </c>
      <c r="E2698">
        <f>16-INDEX(STANDINGS_R[],MATCH(Table1[[#This Row],[COMBINED]],STANDINGS_R[COMBINED],0),COLUMN(STANDINGS_R[PLACE IN LEAGUE]))</f>
        <v>11</v>
      </c>
      <c r="F2698">
        <f>16-INDEX(STANDINGS_HR[],MATCH(Table1[[#This Row],[COMBINED]],STANDINGS_HR[COMBINED],0),COLUMN(STANDINGS_HR[PLACE IN LEAGUE]))</f>
        <v>7</v>
      </c>
      <c r="G2698">
        <f>16-INDEX(STANDINGS_RBI[],MATCH(Table1[[#This Row],[COMBINED]],STANDINGS_RBI[COMBINED],0),COLUMN(STANDINGS_RBI[PLACE IN LEAGUE]))</f>
        <v>8</v>
      </c>
      <c r="H2698">
        <f>16-INDEX(STANDINGS_SB[],MATCH(Table1[[#This Row],[COMBINED]],STANDINGS_SB[COMBINED],0),COLUMN(STANDINGS_SB[PLACE IN LEAGUE]))</f>
        <v>14</v>
      </c>
      <c r="I2698">
        <f>16-INDEX(STANDINGS_ERA[],MATCH(Table1[[#This Row],[COMBINED]],STANDINGS_ERA[COMBINED],0),COLUMN(STANDINGS_ERA[PLACE IN LEAGUE]))</f>
        <v>3</v>
      </c>
      <c r="J2698">
        <f>16-INDEX(STANDINGS_WHIP[],MATCH(Table1[[#This Row],[COMBINED]],STANDINGS_WHIP[COMBINED],0),COLUMN(STANDINGS_WHIP[PLACE IN LEAGUE]))</f>
        <v>3</v>
      </c>
      <c r="K2698">
        <f>16-INDEX(STANDINGS_W[],MATCH(Table1[[#This Row],[COMBINED]],STANDINGS_W[COMBINED],0),COLUMN(STANDINGS_W[PLACE IN LEAGUE]))</f>
        <v>2</v>
      </c>
      <c r="L2698">
        <f>16-INDEX(STANDINGS_K[],MATCH(Table1[[#This Row],[COMBINED]],STANDINGS_K[COMBINED],0),COLUMN(STANDINGS_K[PLACE IN LEAGUE]))</f>
        <v>4</v>
      </c>
      <c r="M2698">
        <f>16-INDEX(STANDINGS_SV[],MATCH(Table1[[#This Row],[COMBINED]],STANDINGS_SV[COMBINED],0),COLUMN(STANDINGS_SV[PLACE IN LEAGUE]))</f>
        <v>10</v>
      </c>
      <c r="N2698">
        <f>SUM(Table1[[#This Row],[BA]:[SV]])</f>
        <v>76</v>
      </c>
      <c r="O2698">
        <v>8</v>
      </c>
    </row>
    <row r="2699" spans="1:15" x14ac:dyDescent="0.25">
      <c r="A2699" t="s">
        <v>1189</v>
      </c>
      <c r="B2699" t="s">
        <v>2573</v>
      </c>
      <c r="C2699" t="str">
        <f>Table1[[#This Row],[League]]&amp;Table1[[#This Row],[Team]]</f>
        <v>$150 Draft Champions Mar 12 1:00 pm Lg.3894Team jones</v>
      </c>
      <c r="D2699">
        <f>16-INDEX(STANDINGS_BA[],MATCH(Table1[[#This Row],[COMBINED]],STANDINGS_BA[COMBINED],0),COLUMN(STANDINGS_BA[PLACE IN LEAGUE]))</f>
        <v>9</v>
      </c>
      <c r="E2699">
        <f>16-INDEX(STANDINGS_R[],MATCH(Table1[[#This Row],[COMBINED]],STANDINGS_R[COMBINED],0),COLUMN(STANDINGS_R[PLACE IN LEAGUE]))</f>
        <v>10</v>
      </c>
      <c r="F2699">
        <f>16-INDEX(STANDINGS_HR[],MATCH(Table1[[#This Row],[COMBINED]],STANDINGS_HR[COMBINED],0),COLUMN(STANDINGS_HR[PLACE IN LEAGUE]))</f>
        <v>4</v>
      </c>
      <c r="G2699">
        <f>16-INDEX(STANDINGS_RBI[],MATCH(Table1[[#This Row],[COMBINED]],STANDINGS_RBI[COMBINED],0),COLUMN(STANDINGS_RBI[PLACE IN LEAGUE]))</f>
        <v>4</v>
      </c>
      <c r="H2699">
        <f>16-INDEX(STANDINGS_SB[],MATCH(Table1[[#This Row],[COMBINED]],STANDINGS_SB[COMBINED],0),COLUMN(STANDINGS_SB[PLACE IN LEAGUE]))</f>
        <v>5</v>
      </c>
      <c r="I2699">
        <f>16-INDEX(STANDINGS_ERA[],MATCH(Table1[[#This Row],[COMBINED]],STANDINGS_ERA[COMBINED],0),COLUMN(STANDINGS_ERA[PLACE IN LEAGUE]))</f>
        <v>9</v>
      </c>
      <c r="J2699">
        <f>16-INDEX(STANDINGS_WHIP[],MATCH(Table1[[#This Row],[COMBINED]],STANDINGS_WHIP[COMBINED],0),COLUMN(STANDINGS_WHIP[PLACE IN LEAGUE]))</f>
        <v>9</v>
      </c>
      <c r="K2699">
        <f>16-INDEX(STANDINGS_W[],MATCH(Table1[[#This Row],[COMBINED]],STANDINGS_W[COMBINED],0),COLUMN(STANDINGS_W[PLACE IN LEAGUE]))</f>
        <v>5</v>
      </c>
      <c r="L2699">
        <f>16-INDEX(STANDINGS_K[],MATCH(Table1[[#This Row],[COMBINED]],STANDINGS_K[COMBINED],0),COLUMN(STANDINGS_K[PLACE IN LEAGUE]))</f>
        <v>7</v>
      </c>
      <c r="M2699">
        <f>16-INDEX(STANDINGS_SV[],MATCH(Table1[[#This Row],[COMBINED]],STANDINGS_SV[COMBINED],0),COLUMN(STANDINGS_SV[PLACE IN LEAGUE]))</f>
        <v>5</v>
      </c>
      <c r="N2699">
        <f>SUM(Table1[[#This Row],[BA]:[SV]])</f>
        <v>67</v>
      </c>
      <c r="O2699">
        <v>9</v>
      </c>
    </row>
    <row r="2700" spans="1:15" x14ac:dyDescent="0.25">
      <c r="A2700" t="s">
        <v>504</v>
      </c>
      <c r="B2700" t="s">
        <v>2573</v>
      </c>
      <c r="C2700" t="str">
        <f>Table1[[#This Row],[League]]&amp;Table1[[#This Row],[Team]]</f>
        <v>$150 Draft Champions Mar 12 1:00 pm Lg.3894Zombie Rabbits</v>
      </c>
      <c r="D2700">
        <f>16-INDEX(STANDINGS_BA[],MATCH(Table1[[#This Row],[COMBINED]],STANDINGS_BA[COMBINED],0),COLUMN(STANDINGS_BA[PLACE IN LEAGUE]))</f>
        <v>8</v>
      </c>
      <c r="E2700">
        <f>16-INDEX(STANDINGS_R[],MATCH(Table1[[#This Row],[COMBINED]],STANDINGS_R[COMBINED],0),COLUMN(STANDINGS_R[PLACE IN LEAGUE]))</f>
        <v>6</v>
      </c>
      <c r="F2700">
        <f>16-INDEX(STANDINGS_HR[],MATCH(Table1[[#This Row],[COMBINED]],STANDINGS_HR[COMBINED],0),COLUMN(STANDINGS_HR[PLACE IN LEAGUE]))</f>
        <v>6</v>
      </c>
      <c r="G2700">
        <f>16-INDEX(STANDINGS_RBI[],MATCH(Table1[[#This Row],[COMBINED]],STANDINGS_RBI[COMBINED],0),COLUMN(STANDINGS_RBI[PLACE IN LEAGUE]))</f>
        <v>6</v>
      </c>
      <c r="H2700">
        <f>16-INDEX(STANDINGS_SB[],MATCH(Table1[[#This Row],[COMBINED]],STANDINGS_SB[COMBINED],0),COLUMN(STANDINGS_SB[PLACE IN LEAGUE]))</f>
        <v>2</v>
      </c>
      <c r="I2700">
        <f>16-INDEX(STANDINGS_ERA[],MATCH(Table1[[#This Row],[COMBINED]],STANDINGS_ERA[COMBINED],0),COLUMN(STANDINGS_ERA[PLACE IN LEAGUE]))</f>
        <v>14</v>
      </c>
      <c r="J2700">
        <f>16-INDEX(STANDINGS_WHIP[],MATCH(Table1[[#This Row],[COMBINED]],STANDINGS_WHIP[COMBINED],0),COLUMN(STANDINGS_WHIP[PLACE IN LEAGUE]))</f>
        <v>11</v>
      </c>
      <c r="K2700">
        <f>16-INDEX(STANDINGS_W[],MATCH(Table1[[#This Row],[COMBINED]],STANDINGS_W[COMBINED],0),COLUMN(STANDINGS_W[PLACE IN LEAGUE]))</f>
        <v>6</v>
      </c>
      <c r="L2700">
        <f>16-INDEX(STANDINGS_K[],MATCH(Table1[[#This Row],[COMBINED]],STANDINGS_K[COMBINED],0),COLUMN(STANDINGS_K[PLACE IN LEAGUE]))</f>
        <v>5</v>
      </c>
      <c r="M2700">
        <f>16-INDEX(STANDINGS_SV[],MATCH(Table1[[#This Row],[COMBINED]],STANDINGS_SV[COMBINED],0),COLUMN(STANDINGS_SV[PLACE IN LEAGUE]))</f>
        <v>2</v>
      </c>
      <c r="N2700">
        <f>SUM(Table1[[#This Row],[BA]:[SV]])</f>
        <v>66</v>
      </c>
      <c r="O2700">
        <v>10</v>
      </c>
    </row>
    <row r="2701" spans="1:15" x14ac:dyDescent="0.25">
      <c r="A2701" t="s">
        <v>650</v>
      </c>
      <c r="B2701" t="s">
        <v>2573</v>
      </c>
      <c r="C2701" t="str">
        <f>Table1[[#This Row],[League]]&amp;Table1[[#This Row],[Team]]</f>
        <v>$150 Draft Champions Mar 12 1:00 pm Lg.3894Team Stein</v>
      </c>
      <c r="D2701">
        <f>16-INDEX(STANDINGS_BA[],MATCH(Table1[[#This Row],[COMBINED]],STANDINGS_BA[COMBINED],0),COLUMN(STANDINGS_BA[PLACE IN LEAGUE]))</f>
        <v>2</v>
      </c>
      <c r="E2701">
        <f>16-INDEX(STANDINGS_R[],MATCH(Table1[[#This Row],[COMBINED]],STANDINGS_R[COMBINED],0),COLUMN(STANDINGS_R[PLACE IN LEAGUE]))</f>
        <v>9</v>
      </c>
      <c r="F2701">
        <f>16-INDEX(STANDINGS_HR[],MATCH(Table1[[#This Row],[COMBINED]],STANDINGS_HR[COMBINED],0),COLUMN(STANDINGS_HR[PLACE IN LEAGUE]))</f>
        <v>11</v>
      </c>
      <c r="G2701">
        <f>16-INDEX(STANDINGS_RBI[],MATCH(Table1[[#This Row],[COMBINED]],STANDINGS_RBI[COMBINED],0),COLUMN(STANDINGS_RBI[PLACE IN LEAGUE]))</f>
        <v>10</v>
      </c>
      <c r="H2701">
        <f>16-INDEX(STANDINGS_SB[],MATCH(Table1[[#This Row],[COMBINED]],STANDINGS_SB[COMBINED],0),COLUMN(STANDINGS_SB[PLACE IN LEAGUE]))</f>
        <v>3</v>
      </c>
      <c r="I2701">
        <f>16-INDEX(STANDINGS_ERA[],MATCH(Table1[[#This Row],[COMBINED]],STANDINGS_ERA[COMBINED],0),COLUMN(STANDINGS_ERA[PLACE IN LEAGUE]))</f>
        <v>2</v>
      </c>
      <c r="J2701">
        <f>16-INDEX(STANDINGS_WHIP[],MATCH(Table1[[#This Row],[COMBINED]],STANDINGS_WHIP[COMBINED],0),COLUMN(STANDINGS_WHIP[PLACE IN LEAGUE]))</f>
        <v>2</v>
      </c>
      <c r="K2701">
        <f>16-INDEX(STANDINGS_W[],MATCH(Table1[[#This Row],[COMBINED]],STANDINGS_W[COMBINED],0),COLUMN(STANDINGS_W[PLACE IN LEAGUE]))</f>
        <v>4</v>
      </c>
      <c r="L2701">
        <f>16-INDEX(STANDINGS_K[],MATCH(Table1[[#This Row],[COMBINED]],STANDINGS_K[COMBINED],0),COLUMN(STANDINGS_K[PLACE IN LEAGUE]))</f>
        <v>9</v>
      </c>
      <c r="M2701">
        <f>16-INDEX(STANDINGS_SV[],MATCH(Table1[[#This Row],[COMBINED]],STANDINGS_SV[COMBINED],0),COLUMN(STANDINGS_SV[PLACE IN LEAGUE]))</f>
        <v>12</v>
      </c>
      <c r="N2701">
        <f>SUM(Table1[[#This Row],[BA]:[SV]])</f>
        <v>64</v>
      </c>
      <c r="O2701">
        <v>11</v>
      </c>
    </row>
    <row r="2702" spans="1:15" x14ac:dyDescent="0.25">
      <c r="A2702" t="s">
        <v>2579</v>
      </c>
      <c r="B2702" t="s">
        <v>2573</v>
      </c>
      <c r="C2702" t="str">
        <f>Table1[[#This Row],[League]]&amp;Table1[[#This Row],[Team]]</f>
        <v>$150 Draft Champions Mar 12 1:00 pm Lg.3894Cub Kickers</v>
      </c>
      <c r="D2702">
        <f>16-INDEX(STANDINGS_BA[],MATCH(Table1[[#This Row],[COMBINED]],STANDINGS_BA[COMBINED],0),COLUMN(STANDINGS_BA[PLACE IN LEAGUE]))</f>
        <v>6</v>
      </c>
      <c r="E2702">
        <f>16-INDEX(STANDINGS_R[],MATCH(Table1[[#This Row],[COMBINED]],STANDINGS_R[COMBINED],0),COLUMN(STANDINGS_R[PLACE IN LEAGUE]))</f>
        <v>2</v>
      </c>
      <c r="F2702">
        <f>16-INDEX(STANDINGS_HR[],MATCH(Table1[[#This Row],[COMBINED]],STANDINGS_HR[COMBINED],0),COLUMN(STANDINGS_HR[PLACE IN LEAGUE]))</f>
        <v>12</v>
      </c>
      <c r="G2702">
        <f>16-INDEX(STANDINGS_RBI[],MATCH(Table1[[#This Row],[COMBINED]],STANDINGS_RBI[COMBINED],0),COLUMN(STANDINGS_RBI[PLACE IN LEAGUE]))</f>
        <v>12</v>
      </c>
      <c r="H2702">
        <f>16-INDEX(STANDINGS_SB[],MATCH(Table1[[#This Row],[COMBINED]],STANDINGS_SB[COMBINED],0),COLUMN(STANDINGS_SB[PLACE IN LEAGUE]))</f>
        <v>1</v>
      </c>
      <c r="I2702">
        <f>16-INDEX(STANDINGS_ERA[],MATCH(Table1[[#This Row],[COMBINED]],STANDINGS_ERA[COMBINED],0),COLUMN(STANDINGS_ERA[PLACE IN LEAGUE]))</f>
        <v>5</v>
      </c>
      <c r="J2702">
        <f>16-INDEX(STANDINGS_WHIP[],MATCH(Table1[[#This Row],[COMBINED]],STANDINGS_WHIP[COMBINED],0),COLUMN(STANDINGS_WHIP[PLACE IN LEAGUE]))</f>
        <v>4</v>
      </c>
      <c r="K2702">
        <f>16-INDEX(STANDINGS_W[],MATCH(Table1[[#This Row],[COMBINED]],STANDINGS_W[COMBINED],0),COLUMN(STANDINGS_W[PLACE IN LEAGUE]))</f>
        <v>11</v>
      </c>
      <c r="L2702">
        <f>16-INDEX(STANDINGS_K[],MATCH(Table1[[#This Row],[COMBINED]],STANDINGS_K[COMBINED],0),COLUMN(STANDINGS_K[PLACE IN LEAGUE]))</f>
        <v>6</v>
      </c>
      <c r="M2702">
        <f>16-INDEX(STANDINGS_SV[],MATCH(Table1[[#This Row],[COMBINED]],STANDINGS_SV[COMBINED],0),COLUMN(STANDINGS_SV[PLACE IN LEAGUE]))</f>
        <v>4</v>
      </c>
      <c r="N2702">
        <f>SUM(Table1[[#This Row],[BA]:[SV]])</f>
        <v>63</v>
      </c>
      <c r="O2702">
        <v>12</v>
      </c>
    </row>
    <row r="2703" spans="1:15" x14ac:dyDescent="0.25">
      <c r="A2703" t="s">
        <v>1451</v>
      </c>
      <c r="B2703" t="s">
        <v>2573</v>
      </c>
      <c r="C2703" t="str">
        <f>Table1[[#This Row],[League]]&amp;Table1[[#This Row],[Team]]</f>
        <v>$150 Draft Champions Mar 12 1:00 pm Lg.389450 Shades of Sonny Gray</v>
      </c>
      <c r="D2703">
        <f>16-INDEX(STANDINGS_BA[],MATCH(Table1[[#This Row],[COMBINED]],STANDINGS_BA[COMBINED],0),COLUMN(STANDINGS_BA[PLACE IN LEAGUE]))</f>
        <v>4</v>
      </c>
      <c r="E2703">
        <f>16-INDEX(STANDINGS_R[],MATCH(Table1[[#This Row],[COMBINED]],STANDINGS_R[COMBINED],0),COLUMN(STANDINGS_R[PLACE IN LEAGUE]))</f>
        <v>3</v>
      </c>
      <c r="F2703">
        <f>16-INDEX(STANDINGS_HR[],MATCH(Table1[[#This Row],[COMBINED]],STANDINGS_HR[COMBINED],0),COLUMN(STANDINGS_HR[PLACE IN LEAGUE]))</f>
        <v>5</v>
      </c>
      <c r="G2703">
        <f>16-INDEX(STANDINGS_RBI[],MATCH(Table1[[#This Row],[COMBINED]],STANDINGS_RBI[COMBINED],0),COLUMN(STANDINGS_RBI[PLACE IN LEAGUE]))</f>
        <v>9</v>
      </c>
      <c r="H2703">
        <f>16-INDEX(STANDINGS_SB[],MATCH(Table1[[#This Row],[COMBINED]],STANDINGS_SB[COMBINED],0),COLUMN(STANDINGS_SB[PLACE IN LEAGUE]))</f>
        <v>6</v>
      </c>
      <c r="I2703">
        <f>16-INDEX(STANDINGS_ERA[],MATCH(Table1[[#This Row],[COMBINED]],STANDINGS_ERA[COMBINED],0),COLUMN(STANDINGS_ERA[PLACE IN LEAGUE]))</f>
        <v>4</v>
      </c>
      <c r="J2703">
        <f>16-INDEX(STANDINGS_WHIP[],MATCH(Table1[[#This Row],[COMBINED]],STANDINGS_WHIP[COMBINED],0),COLUMN(STANDINGS_WHIP[PLACE IN LEAGUE]))</f>
        <v>6</v>
      </c>
      <c r="K2703">
        <f>16-INDEX(STANDINGS_W[],MATCH(Table1[[#This Row],[COMBINED]],STANDINGS_W[COMBINED],0),COLUMN(STANDINGS_W[PLACE IN LEAGUE]))</f>
        <v>3</v>
      </c>
      <c r="L2703">
        <f>16-INDEX(STANDINGS_K[],MATCH(Table1[[#This Row],[COMBINED]],STANDINGS_K[COMBINED],0),COLUMN(STANDINGS_K[PLACE IN LEAGUE]))</f>
        <v>1</v>
      </c>
      <c r="M2703">
        <f>16-INDEX(STANDINGS_SV[],MATCH(Table1[[#This Row],[COMBINED]],STANDINGS_SV[COMBINED],0),COLUMN(STANDINGS_SV[PLACE IN LEAGUE]))</f>
        <v>13</v>
      </c>
      <c r="N2703">
        <f>SUM(Table1[[#This Row],[BA]:[SV]])</f>
        <v>54</v>
      </c>
      <c r="O2703">
        <v>13</v>
      </c>
    </row>
    <row r="2704" spans="1:15" x14ac:dyDescent="0.25">
      <c r="A2704" t="s">
        <v>2575</v>
      </c>
      <c r="B2704" t="s">
        <v>2573</v>
      </c>
      <c r="C2704" t="str">
        <f>Table1[[#This Row],[League]]&amp;Table1[[#This Row],[Team]]</f>
        <v>$150 Draft Champions Mar 12 1:00 pm Lg.3894Champaign Blue Moons</v>
      </c>
      <c r="D2704">
        <f>16-INDEX(STANDINGS_BA[],MATCH(Table1[[#This Row],[COMBINED]],STANDINGS_BA[COMBINED],0),COLUMN(STANDINGS_BA[PLACE IN LEAGUE]))</f>
        <v>13</v>
      </c>
      <c r="E2704">
        <f>16-INDEX(STANDINGS_R[],MATCH(Table1[[#This Row],[COMBINED]],STANDINGS_R[COMBINED],0),COLUMN(STANDINGS_R[PLACE IN LEAGUE]))</f>
        <v>4</v>
      </c>
      <c r="F2704">
        <f>16-INDEX(STANDINGS_HR[],MATCH(Table1[[#This Row],[COMBINED]],STANDINGS_HR[COMBINED],0),COLUMN(STANDINGS_HR[PLACE IN LEAGUE]))</f>
        <v>3</v>
      </c>
      <c r="G2704">
        <f>16-INDEX(STANDINGS_RBI[],MATCH(Table1[[#This Row],[COMBINED]],STANDINGS_RBI[COMBINED],0),COLUMN(STANDINGS_RBI[PLACE IN LEAGUE]))</f>
        <v>2</v>
      </c>
      <c r="H2704">
        <f>16-INDEX(STANDINGS_SB[],MATCH(Table1[[#This Row],[COMBINED]],STANDINGS_SB[COMBINED],0),COLUMN(STANDINGS_SB[PLACE IN LEAGUE]))</f>
        <v>11</v>
      </c>
      <c r="I2704">
        <f>16-INDEX(STANDINGS_ERA[],MATCH(Table1[[#This Row],[COMBINED]],STANDINGS_ERA[COMBINED],0),COLUMN(STANDINGS_ERA[PLACE IN LEAGUE]))</f>
        <v>1</v>
      </c>
      <c r="J2704">
        <f>16-INDEX(STANDINGS_WHIP[],MATCH(Table1[[#This Row],[COMBINED]],STANDINGS_WHIP[COMBINED],0),COLUMN(STANDINGS_WHIP[PLACE IN LEAGUE]))</f>
        <v>1</v>
      </c>
      <c r="K2704">
        <f>16-INDEX(STANDINGS_W[],MATCH(Table1[[#This Row],[COMBINED]],STANDINGS_W[COMBINED],0),COLUMN(STANDINGS_W[PLACE IN LEAGUE]))</f>
        <v>1</v>
      </c>
      <c r="L2704">
        <f>16-INDEX(STANDINGS_K[],MATCH(Table1[[#This Row],[COMBINED]],STANDINGS_K[COMBINED],0),COLUMN(STANDINGS_K[PLACE IN LEAGUE]))</f>
        <v>2</v>
      </c>
      <c r="M2704">
        <f>16-INDEX(STANDINGS_SV[],MATCH(Table1[[#This Row],[COMBINED]],STANDINGS_SV[COMBINED],0),COLUMN(STANDINGS_SV[PLACE IN LEAGUE]))</f>
        <v>11</v>
      </c>
      <c r="N2704">
        <f>SUM(Table1[[#This Row],[BA]:[SV]])</f>
        <v>49</v>
      </c>
      <c r="O2704">
        <v>14</v>
      </c>
    </row>
    <row r="2705" spans="1:15" x14ac:dyDescent="0.25">
      <c r="A2705" t="s">
        <v>2580</v>
      </c>
      <c r="B2705" t="s">
        <v>2573</v>
      </c>
      <c r="C2705" t="str">
        <f>Table1[[#This Row],[League]]&amp;Table1[[#This Row],[Team]]</f>
        <v>$150 Draft Champions Mar 12 1:00 pm Lg.3894GlassCO</v>
      </c>
      <c r="D2705">
        <f>16-INDEX(STANDINGS_BA[],MATCH(Table1[[#This Row],[COMBINED]],STANDINGS_BA[COMBINED],0),COLUMN(STANDINGS_BA[PLACE IN LEAGUE]))</f>
        <v>1</v>
      </c>
      <c r="E2705">
        <f>16-INDEX(STANDINGS_R[],MATCH(Table1[[#This Row],[COMBINED]],STANDINGS_R[COMBINED],0),COLUMN(STANDINGS_R[PLACE IN LEAGUE]))</f>
        <v>1</v>
      </c>
      <c r="F2705">
        <f>16-INDEX(STANDINGS_HR[],MATCH(Table1[[#This Row],[COMBINED]],STANDINGS_HR[COMBINED],0),COLUMN(STANDINGS_HR[PLACE IN LEAGUE]))</f>
        <v>1</v>
      </c>
      <c r="G2705">
        <f>16-INDEX(STANDINGS_RBI[],MATCH(Table1[[#This Row],[COMBINED]],STANDINGS_RBI[COMBINED],0),COLUMN(STANDINGS_RBI[PLACE IN LEAGUE]))</f>
        <v>1</v>
      </c>
      <c r="H2705">
        <f>16-INDEX(STANDINGS_SB[],MATCH(Table1[[#This Row],[COMBINED]],STANDINGS_SB[COMBINED],0),COLUMN(STANDINGS_SB[PLACE IN LEAGUE]))</f>
        <v>4</v>
      </c>
      <c r="I2705">
        <f>16-INDEX(STANDINGS_ERA[],MATCH(Table1[[#This Row],[COMBINED]],STANDINGS_ERA[COMBINED],0),COLUMN(STANDINGS_ERA[PLACE IN LEAGUE]))</f>
        <v>7</v>
      </c>
      <c r="J2705">
        <f>16-INDEX(STANDINGS_WHIP[],MATCH(Table1[[#This Row],[COMBINED]],STANDINGS_WHIP[COMBINED],0),COLUMN(STANDINGS_WHIP[PLACE IN LEAGUE]))</f>
        <v>5</v>
      </c>
      <c r="K2705">
        <f>16-INDEX(STANDINGS_W[],MATCH(Table1[[#This Row],[COMBINED]],STANDINGS_W[COMBINED],0),COLUMN(STANDINGS_W[PLACE IN LEAGUE]))</f>
        <v>7</v>
      </c>
      <c r="L2705">
        <f>16-INDEX(STANDINGS_K[],MATCH(Table1[[#This Row],[COMBINED]],STANDINGS_K[COMBINED],0),COLUMN(STANDINGS_K[PLACE IN LEAGUE]))</f>
        <v>3</v>
      </c>
      <c r="M2705">
        <f>16-INDEX(STANDINGS_SV[],MATCH(Table1[[#This Row],[COMBINED]],STANDINGS_SV[COMBINED],0),COLUMN(STANDINGS_SV[PLACE IN LEAGUE]))</f>
        <v>6</v>
      </c>
      <c r="N2705">
        <f>SUM(Table1[[#This Row],[BA]:[SV]])</f>
        <v>36</v>
      </c>
      <c r="O2705">
        <v>15</v>
      </c>
    </row>
    <row r="2706" spans="1:15" x14ac:dyDescent="0.25">
      <c r="A2706" t="s">
        <v>17</v>
      </c>
      <c r="B2706" t="s">
        <v>2581</v>
      </c>
      <c r="C2706" t="str">
        <f>Table1[[#This Row],[League]]&amp;Table1[[#This Row],[Team]]</f>
        <v>$150 Draft Champions Mar 13 1:00 pm Lg.3901Millertime</v>
      </c>
      <c r="D2706">
        <f>16-INDEX(STANDINGS_BA[],MATCH(Table1[[#This Row],[COMBINED]],STANDINGS_BA[COMBINED],0),COLUMN(STANDINGS_BA[PLACE IN LEAGUE]))</f>
        <v>15</v>
      </c>
      <c r="E2706">
        <f>16-INDEX(STANDINGS_R[],MATCH(Table1[[#This Row],[COMBINED]],STANDINGS_R[COMBINED],0),COLUMN(STANDINGS_R[PLACE IN LEAGUE]))</f>
        <v>13</v>
      </c>
      <c r="F2706">
        <f>16-INDEX(STANDINGS_HR[],MATCH(Table1[[#This Row],[COMBINED]],STANDINGS_HR[COMBINED],0),COLUMN(STANDINGS_HR[PLACE IN LEAGUE]))</f>
        <v>11</v>
      </c>
      <c r="G2706">
        <f>16-INDEX(STANDINGS_RBI[],MATCH(Table1[[#This Row],[COMBINED]],STANDINGS_RBI[COMBINED],0),COLUMN(STANDINGS_RBI[PLACE IN LEAGUE]))</f>
        <v>7</v>
      </c>
      <c r="H2706">
        <f>16-INDEX(STANDINGS_SB[],MATCH(Table1[[#This Row],[COMBINED]],STANDINGS_SB[COMBINED],0),COLUMN(STANDINGS_SB[PLACE IN LEAGUE]))</f>
        <v>4</v>
      </c>
      <c r="I2706">
        <f>16-INDEX(STANDINGS_ERA[],MATCH(Table1[[#This Row],[COMBINED]],STANDINGS_ERA[COMBINED],0),COLUMN(STANDINGS_ERA[PLACE IN LEAGUE]))</f>
        <v>13</v>
      </c>
      <c r="J2706">
        <f>16-INDEX(STANDINGS_WHIP[],MATCH(Table1[[#This Row],[COMBINED]],STANDINGS_WHIP[COMBINED],0),COLUMN(STANDINGS_WHIP[PLACE IN LEAGUE]))</f>
        <v>11</v>
      </c>
      <c r="K2706">
        <f>16-INDEX(STANDINGS_W[],MATCH(Table1[[#This Row],[COMBINED]],STANDINGS_W[COMBINED],0),COLUMN(STANDINGS_W[PLACE IN LEAGUE]))</f>
        <v>14</v>
      </c>
      <c r="L2706">
        <f>16-INDEX(STANDINGS_K[],MATCH(Table1[[#This Row],[COMBINED]],STANDINGS_K[COMBINED],0),COLUMN(STANDINGS_K[PLACE IN LEAGUE]))</f>
        <v>8</v>
      </c>
      <c r="M2706">
        <f>16-INDEX(STANDINGS_SV[],MATCH(Table1[[#This Row],[COMBINED]],STANDINGS_SV[COMBINED],0),COLUMN(STANDINGS_SV[PLACE IN LEAGUE]))</f>
        <v>6</v>
      </c>
      <c r="N2706">
        <f>SUM(Table1[[#This Row],[BA]:[SV]])</f>
        <v>102</v>
      </c>
      <c r="O2706">
        <v>1</v>
      </c>
    </row>
    <row r="2707" spans="1:15" x14ac:dyDescent="0.25">
      <c r="A2707" t="s">
        <v>726</v>
      </c>
      <c r="B2707" t="s">
        <v>2581</v>
      </c>
      <c r="C2707" t="str">
        <f>Table1[[#This Row],[League]]&amp;Table1[[#This Row],[Team]]</f>
        <v>$150 Draft Champions Mar 13 1:00 pm Lg.3901Team Warner</v>
      </c>
      <c r="D2707">
        <f>16-INDEX(STANDINGS_BA[],MATCH(Table1[[#This Row],[COMBINED]],STANDINGS_BA[COMBINED],0),COLUMN(STANDINGS_BA[PLACE IN LEAGUE]))</f>
        <v>9</v>
      </c>
      <c r="E2707">
        <f>16-INDEX(STANDINGS_R[],MATCH(Table1[[#This Row],[COMBINED]],STANDINGS_R[COMBINED],0),COLUMN(STANDINGS_R[PLACE IN LEAGUE]))</f>
        <v>7</v>
      </c>
      <c r="F2707">
        <f>16-INDEX(STANDINGS_HR[],MATCH(Table1[[#This Row],[COMBINED]],STANDINGS_HR[COMBINED],0),COLUMN(STANDINGS_HR[PLACE IN LEAGUE]))</f>
        <v>14</v>
      </c>
      <c r="G2707">
        <f>16-INDEX(STANDINGS_RBI[],MATCH(Table1[[#This Row],[COMBINED]],STANDINGS_RBI[COMBINED],0),COLUMN(STANDINGS_RBI[PLACE IN LEAGUE]))</f>
        <v>14</v>
      </c>
      <c r="H2707">
        <f>16-INDEX(STANDINGS_SB[],MATCH(Table1[[#This Row],[COMBINED]],STANDINGS_SB[COMBINED],0),COLUMN(STANDINGS_SB[PLACE IN LEAGUE]))</f>
        <v>7</v>
      </c>
      <c r="I2707">
        <f>16-INDEX(STANDINGS_ERA[],MATCH(Table1[[#This Row],[COMBINED]],STANDINGS_ERA[COMBINED],0),COLUMN(STANDINGS_ERA[PLACE IN LEAGUE]))</f>
        <v>12</v>
      </c>
      <c r="J2707">
        <f>16-INDEX(STANDINGS_WHIP[],MATCH(Table1[[#This Row],[COMBINED]],STANDINGS_WHIP[COMBINED],0),COLUMN(STANDINGS_WHIP[PLACE IN LEAGUE]))</f>
        <v>14</v>
      </c>
      <c r="K2707">
        <f>16-INDEX(STANDINGS_W[],MATCH(Table1[[#This Row],[COMBINED]],STANDINGS_W[COMBINED],0),COLUMN(STANDINGS_W[PLACE IN LEAGUE]))</f>
        <v>7</v>
      </c>
      <c r="L2707">
        <f>16-INDEX(STANDINGS_K[],MATCH(Table1[[#This Row],[COMBINED]],STANDINGS_K[COMBINED],0),COLUMN(STANDINGS_K[PLACE IN LEAGUE]))</f>
        <v>9</v>
      </c>
      <c r="M2707">
        <f>16-INDEX(STANDINGS_SV[],MATCH(Table1[[#This Row],[COMBINED]],STANDINGS_SV[COMBINED],0),COLUMN(STANDINGS_SV[PLACE IN LEAGUE]))</f>
        <v>8</v>
      </c>
      <c r="N2707">
        <f>SUM(Table1[[#This Row],[BA]:[SV]])</f>
        <v>101</v>
      </c>
      <c r="O2707">
        <v>2</v>
      </c>
    </row>
    <row r="2708" spans="1:15" x14ac:dyDescent="0.25">
      <c r="A2708" t="s">
        <v>2586</v>
      </c>
      <c r="B2708" t="s">
        <v>2581</v>
      </c>
      <c r="C2708" t="str">
        <f>Table1[[#This Row],[League]]&amp;Table1[[#This Row],[Team]]</f>
        <v>$150 Draft Champions Mar 13 1:00 pm Lg.3901smell the rosses</v>
      </c>
      <c r="D2708">
        <f>16-INDEX(STANDINGS_BA[],MATCH(Table1[[#This Row],[COMBINED]],STANDINGS_BA[COMBINED],0),COLUMN(STANDINGS_BA[PLACE IN LEAGUE]))</f>
        <v>8</v>
      </c>
      <c r="E2708">
        <f>16-INDEX(STANDINGS_R[],MATCH(Table1[[#This Row],[COMBINED]],STANDINGS_R[COMBINED],0),COLUMN(STANDINGS_R[PLACE IN LEAGUE]))</f>
        <v>3</v>
      </c>
      <c r="F2708">
        <f>16-INDEX(STANDINGS_HR[],MATCH(Table1[[#This Row],[COMBINED]],STANDINGS_HR[COMBINED],0),COLUMN(STANDINGS_HR[PLACE IN LEAGUE]))</f>
        <v>8</v>
      </c>
      <c r="G2708">
        <f>16-INDEX(STANDINGS_RBI[],MATCH(Table1[[#This Row],[COMBINED]],STANDINGS_RBI[COMBINED],0),COLUMN(STANDINGS_RBI[PLACE IN LEAGUE]))</f>
        <v>9</v>
      </c>
      <c r="H2708">
        <f>16-INDEX(STANDINGS_SB[],MATCH(Table1[[#This Row],[COMBINED]],STANDINGS_SB[COMBINED],0),COLUMN(STANDINGS_SB[PLACE IN LEAGUE]))</f>
        <v>8</v>
      </c>
      <c r="I2708">
        <f>16-INDEX(STANDINGS_ERA[],MATCH(Table1[[#This Row],[COMBINED]],STANDINGS_ERA[COMBINED],0),COLUMN(STANDINGS_ERA[PLACE IN LEAGUE]))</f>
        <v>15</v>
      </c>
      <c r="J2708">
        <f>16-INDEX(STANDINGS_WHIP[],MATCH(Table1[[#This Row],[COMBINED]],STANDINGS_WHIP[COMBINED],0),COLUMN(STANDINGS_WHIP[PLACE IN LEAGUE]))</f>
        <v>15</v>
      </c>
      <c r="K2708">
        <f>16-INDEX(STANDINGS_W[],MATCH(Table1[[#This Row],[COMBINED]],STANDINGS_W[COMBINED],0),COLUMN(STANDINGS_W[PLACE IN LEAGUE]))</f>
        <v>11</v>
      </c>
      <c r="L2708">
        <f>16-INDEX(STANDINGS_K[],MATCH(Table1[[#This Row],[COMBINED]],STANDINGS_K[COMBINED],0),COLUMN(STANDINGS_K[PLACE IN LEAGUE]))</f>
        <v>10</v>
      </c>
      <c r="M2708">
        <f>16-INDEX(STANDINGS_SV[],MATCH(Table1[[#This Row],[COMBINED]],STANDINGS_SV[COMBINED],0),COLUMN(STANDINGS_SV[PLACE IN LEAGUE]))</f>
        <v>11</v>
      </c>
      <c r="N2708">
        <f>SUM(Table1[[#This Row],[BA]:[SV]])</f>
        <v>98</v>
      </c>
      <c r="O2708">
        <v>3</v>
      </c>
    </row>
    <row r="2709" spans="1:15" x14ac:dyDescent="0.25">
      <c r="A2709" t="s">
        <v>2583</v>
      </c>
      <c r="B2709" t="s">
        <v>2581</v>
      </c>
      <c r="C2709" t="str">
        <f>Table1[[#This Row],[League]]&amp;Table1[[#This Row],[Team]]</f>
        <v>$150 Draft Champions Mar 13 1:00 pm Lg.3901Nocturnal Wrights</v>
      </c>
      <c r="D2709">
        <f>16-INDEX(STANDINGS_BA[],MATCH(Table1[[#This Row],[COMBINED]],STANDINGS_BA[COMBINED],0),COLUMN(STANDINGS_BA[PLACE IN LEAGUE]))</f>
        <v>13</v>
      </c>
      <c r="E2709">
        <f>16-INDEX(STANDINGS_R[],MATCH(Table1[[#This Row],[COMBINED]],STANDINGS_R[COMBINED],0),COLUMN(STANDINGS_R[PLACE IN LEAGUE]))</f>
        <v>9</v>
      </c>
      <c r="F2709">
        <f>16-INDEX(STANDINGS_HR[],MATCH(Table1[[#This Row],[COMBINED]],STANDINGS_HR[COMBINED],0),COLUMN(STANDINGS_HR[PLACE IN LEAGUE]))</f>
        <v>1</v>
      </c>
      <c r="G2709">
        <f>16-INDEX(STANDINGS_RBI[],MATCH(Table1[[#This Row],[COMBINED]],STANDINGS_RBI[COMBINED],0),COLUMN(STANDINGS_RBI[PLACE IN LEAGUE]))</f>
        <v>4</v>
      </c>
      <c r="H2709">
        <f>16-INDEX(STANDINGS_SB[],MATCH(Table1[[#This Row],[COMBINED]],STANDINGS_SB[COMBINED],0),COLUMN(STANDINGS_SB[PLACE IN LEAGUE]))</f>
        <v>10</v>
      </c>
      <c r="I2709">
        <f>16-INDEX(STANDINGS_ERA[],MATCH(Table1[[#This Row],[COMBINED]],STANDINGS_ERA[COMBINED],0),COLUMN(STANDINGS_ERA[PLACE IN LEAGUE]))</f>
        <v>11</v>
      </c>
      <c r="J2709">
        <f>16-INDEX(STANDINGS_WHIP[],MATCH(Table1[[#This Row],[COMBINED]],STANDINGS_WHIP[COMBINED],0),COLUMN(STANDINGS_WHIP[PLACE IN LEAGUE]))</f>
        <v>12</v>
      </c>
      <c r="K2709">
        <f>16-INDEX(STANDINGS_W[],MATCH(Table1[[#This Row],[COMBINED]],STANDINGS_W[COMBINED],0),COLUMN(STANDINGS_W[PLACE IN LEAGUE]))</f>
        <v>9</v>
      </c>
      <c r="L2709">
        <f>16-INDEX(STANDINGS_K[],MATCH(Table1[[#This Row],[COMBINED]],STANDINGS_K[COMBINED],0),COLUMN(STANDINGS_K[PLACE IN LEAGUE]))</f>
        <v>14</v>
      </c>
      <c r="M2709">
        <f>16-INDEX(STANDINGS_SV[],MATCH(Table1[[#This Row],[COMBINED]],STANDINGS_SV[COMBINED],0),COLUMN(STANDINGS_SV[PLACE IN LEAGUE]))</f>
        <v>10</v>
      </c>
      <c r="N2709">
        <f>SUM(Table1[[#This Row],[BA]:[SV]])</f>
        <v>93</v>
      </c>
      <c r="O2709">
        <v>4</v>
      </c>
    </row>
    <row r="2710" spans="1:15" x14ac:dyDescent="0.25">
      <c r="A2710" t="s">
        <v>2584</v>
      </c>
      <c r="B2710" t="s">
        <v>2581</v>
      </c>
      <c r="C2710" t="str">
        <f>Table1[[#This Row],[League]]&amp;Table1[[#This Row],[Team]]</f>
        <v>$150 Draft Champions Mar 13 1:00 pm Lg.3901Pyradachs</v>
      </c>
      <c r="D2710">
        <f>16-INDEX(STANDINGS_BA[],MATCH(Table1[[#This Row],[COMBINED]],STANDINGS_BA[COMBINED],0),COLUMN(STANDINGS_BA[PLACE IN LEAGUE]))</f>
        <v>12</v>
      </c>
      <c r="E2710">
        <f>16-INDEX(STANDINGS_R[],MATCH(Table1[[#This Row],[COMBINED]],STANDINGS_R[COMBINED],0),COLUMN(STANDINGS_R[PLACE IN LEAGUE]))</f>
        <v>15</v>
      </c>
      <c r="F2710">
        <f>16-INDEX(STANDINGS_HR[],MATCH(Table1[[#This Row],[COMBINED]],STANDINGS_HR[COMBINED],0),COLUMN(STANDINGS_HR[PLACE IN LEAGUE]))</f>
        <v>15</v>
      </c>
      <c r="G2710">
        <f>16-INDEX(STANDINGS_RBI[],MATCH(Table1[[#This Row],[COMBINED]],STANDINGS_RBI[COMBINED],0),COLUMN(STANDINGS_RBI[PLACE IN LEAGUE]))</f>
        <v>15</v>
      </c>
      <c r="H2710">
        <f>16-INDEX(STANDINGS_SB[],MATCH(Table1[[#This Row],[COMBINED]],STANDINGS_SB[COMBINED],0),COLUMN(STANDINGS_SB[PLACE IN LEAGUE]))</f>
        <v>1</v>
      </c>
      <c r="I2710">
        <f>16-INDEX(STANDINGS_ERA[],MATCH(Table1[[#This Row],[COMBINED]],STANDINGS_ERA[COMBINED],0),COLUMN(STANDINGS_ERA[PLACE IN LEAGUE]))</f>
        <v>6</v>
      </c>
      <c r="J2710">
        <f>16-INDEX(STANDINGS_WHIP[],MATCH(Table1[[#This Row],[COMBINED]],STANDINGS_WHIP[COMBINED],0),COLUMN(STANDINGS_WHIP[PLACE IN LEAGUE]))</f>
        <v>9</v>
      </c>
      <c r="K2710">
        <f>16-INDEX(STANDINGS_W[],MATCH(Table1[[#This Row],[COMBINED]],STANDINGS_W[COMBINED],0),COLUMN(STANDINGS_W[PLACE IN LEAGUE]))</f>
        <v>4</v>
      </c>
      <c r="L2710">
        <f>16-INDEX(STANDINGS_K[],MATCH(Table1[[#This Row],[COMBINED]],STANDINGS_K[COMBINED],0),COLUMN(STANDINGS_K[PLACE IN LEAGUE]))</f>
        <v>7</v>
      </c>
      <c r="M2710">
        <f>16-INDEX(STANDINGS_SV[],MATCH(Table1[[#This Row],[COMBINED]],STANDINGS_SV[COMBINED],0),COLUMN(STANDINGS_SV[PLACE IN LEAGUE]))</f>
        <v>3</v>
      </c>
      <c r="N2710">
        <f>SUM(Table1[[#This Row],[BA]:[SV]])</f>
        <v>87</v>
      </c>
      <c r="O2710">
        <v>5</v>
      </c>
    </row>
    <row r="2711" spans="1:15" x14ac:dyDescent="0.25">
      <c r="A2711" t="s">
        <v>2582</v>
      </c>
      <c r="B2711" t="s">
        <v>2581</v>
      </c>
      <c r="C2711" t="str">
        <f>Table1[[#This Row],[League]]&amp;Table1[[#This Row],[Team]]</f>
        <v>$150 Draft Champions Mar 13 1:00 pm Lg.3901DEAD PUPPIES DC4</v>
      </c>
      <c r="D2711">
        <f>16-INDEX(STANDINGS_BA[],MATCH(Table1[[#This Row],[COMBINED]],STANDINGS_BA[COMBINED],0),COLUMN(STANDINGS_BA[PLACE IN LEAGUE]))</f>
        <v>14</v>
      </c>
      <c r="E2711">
        <f>16-INDEX(STANDINGS_R[],MATCH(Table1[[#This Row],[COMBINED]],STANDINGS_R[COMBINED],0),COLUMN(STANDINGS_R[PLACE IN LEAGUE]))</f>
        <v>10</v>
      </c>
      <c r="F2711">
        <f>16-INDEX(STANDINGS_HR[],MATCH(Table1[[#This Row],[COMBINED]],STANDINGS_HR[COMBINED],0),COLUMN(STANDINGS_HR[PLACE IN LEAGUE]))</f>
        <v>7</v>
      </c>
      <c r="G2711">
        <f>16-INDEX(STANDINGS_RBI[],MATCH(Table1[[#This Row],[COMBINED]],STANDINGS_RBI[COMBINED],0),COLUMN(STANDINGS_RBI[PLACE IN LEAGUE]))</f>
        <v>8</v>
      </c>
      <c r="H2711">
        <f>16-INDEX(STANDINGS_SB[],MATCH(Table1[[#This Row],[COMBINED]],STANDINGS_SB[COMBINED],0),COLUMN(STANDINGS_SB[PLACE IN LEAGUE]))</f>
        <v>9</v>
      </c>
      <c r="I2711">
        <f>16-INDEX(STANDINGS_ERA[],MATCH(Table1[[#This Row],[COMBINED]],STANDINGS_ERA[COMBINED],0),COLUMN(STANDINGS_ERA[PLACE IN LEAGUE]))</f>
        <v>10</v>
      </c>
      <c r="J2711">
        <f>16-INDEX(STANDINGS_WHIP[],MATCH(Table1[[#This Row],[COMBINED]],STANDINGS_WHIP[COMBINED],0),COLUMN(STANDINGS_WHIP[PLACE IN LEAGUE]))</f>
        <v>7</v>
      </c>
      <c r="K2711">
        <f>16-INDEX(STANDINGS_W[],MATCH(Table1[[#This Row],[COMBINED]],STANDINGS_W[COMBINED],0),COLUMN(STANDINGS_W[PLACE IN LEAGUE]))</f>
        <v>10</v>
      </c>
      <c r="L2711">
        <f>16-INDEX(STANDINGS_K[],MATCH(Table1[[#This Row],[COMBINED]],STANDINGS_K[COMBINED],0),COLUMN(STANDINGS_K[PLACE IN LEAGUE]))</f>
        <v>4</v>
      </c>
      <c r="M2711">
        <f>16-INDEX(STANDINGS_SV[],MATCH(Table1[[#This Row],[COMBINED]],STANDINGS_SV[COMBINED],0),COLUMN(STANDINGS_SV[PLACE IN LEAGUE]))</f>
        <v>7</v>
      </c>
      <c r="N2711">
        <f>SUM(Table1[[#This Row],[BA]:[SV]])</f>
        <v>86</v>
      </c>
      <c r="O2711">
        <v>6</v>
      </c>
    </row>
    <row r="2712" spans="1:15" x14ac:dyDescent="0.25">
      <c r="A2712" t="s">
        <v>2463</v>
      </c>
      <c r="B2712" t="s">
        <v>2581</v>
      </c>
      <c r="C2712" t="str">
        <f>Table1[[#This Row],[League]]&amp;Table1[[#This Row],[Team]]</f>
        <v>$150 Draft Champions Mar 13 1:00 pm Lg.3901Team Van Fleet</v>
      </c>
      <c r="D2712">
        <f>16-INDEX(STANDINGS_BA[],MATCH(Table1[[#This Row],[COMBINED]],STANDINGS_BA[COMBINED],0),COLUMN(STANDINGS_BA[PLACE IN LEAGUE]))</f>
        <v>6</v>
      </c>
      <c r="E2712">
        <f>16-INDEX(STANDINGS_R[],MATCH(Table1[[#This Row],[COMBINED]],STANDINGS_R[COMBINED],0),COLUMN(STANDINGS_R[PLACE IN LEAGUE]))</f>
        <v>14</v>
      </c>
      <c r="F2712">
        <f>16-INDEX(STANDINGS_HR[],MATCH(Table1[[#This Row],[COMBINED]],STANDINGS_HR[COMBINED],0),COLUMN(STANDINGS_HR[PLACE IN LEAGUE]))</f>
        <v>10</v>
      </c>
      <c r="G2712">
        <f>16-INDEX(STANDINGS_RBI[],MATCH(Table1[[#This Row],[COMBINED]],STANDINGS_RBI[COMBINED],0),COLUMN(STANDINGS_RBI[PLACE IN LEAGUE]))</f>
        <v>12</v>
      </c>
      <c r="H2712">
        <f>16-INDEX(STANDINGS_SB[],MATCH(Table1[[#This Row],[COMBINED]],STANDINGS_SB[COMBINED],0),COLUMN(STANDINGS_SB[PLACE IN LEAGUE]))</f>
        <v>14</v>
      </c>
      <c r="I2712">
        <f>16-INDEX(STANDINGS_ERA[],MATCH(Table1[[#This Row],[COMBINED]],STANDINGS_ERA[COMBINED],0),COLUMN(STANDINGS_ERA[PLACE IN LEAGUE]))</f>
        <v>8</v>
      </c>
      <c r="J2712">
        <f>16-INDEX(STANDINGS_WHIP[],MATCH(Table1[[#This Row],[COMBINED]],STANDINGS_WHIP[COMBINED],0),COLUMN(STANDINGS_WHIP[PLACE IN LEAGUE]))</f>
        <v>4</v>
      </c>
      <c r="K2712">
        <f>16-INDEX(STANDINGS_W[],MATCH(Table1[[#This Row],[COMBINED]],STANDINGS_W[COMBINED],0),COLUMN(STANDINGS_W[PLACE IN LEAGUE]))</f>
        <v>3</v>
      </c>
      <c r="L2712">
        <f>16-INDEX(STANDINGS_K[],MATCH(Table1[[#This Row],[COMBINED]],STANDINGS_K[COMBINED],0),COLUMN(STANDINGS_K[PLACE IN LEAGUE]))</f>
        <v>3</v>
      </c>
      <c r="M2712">
        <f>16-INDEX(STANDINGS_SV[],MATCH(Table1[[#This Row],[COMBINED]],STANDINGS_SV[COMBINED],0),COLUMN(STANDINGS_SV[PLACE IN LEAGUE]))</f>
        <v>12</v>
      </c>
      <c r="N2712">
        <f>SUM(Table1[[#This Row],[BA]:[SV]])</f>
        <v>86</v>
      </c>
      <c r="O2712">
        <v>7</v>
      </c>
    </row>
    <row r="2713" spans="1:15" x14ac:dyDescent="0.25">
      <c r="A2713" t="s">
        <v>2588</v>
      </c>
      <c r="B2713" t="s">
        <v>2581</v>
      </c>
      <c r="C2713" t="str">
        <f>Table1[[#This Row],[League]]&amp;Table1[[#This Row],[Team]]</f>
        <v>$150 Draft Champions Mar 13 1:00 pm Lg.3901Round 2 (1HR)</v>
      </c>
      <c r="D2713">
        <f>16-INDEX(STANDINGS_BA[],MATCH(Table1[[#This Row],[COMBINED]],STANDINGS_BA[COMBINED],0),COLUMN(STANDINGS_BA[PLACE IN LEAGUE]))</f>
        <v>5</v>
      </c>
      <c r="E2713">
        <f>16-INDEX(STANDINGS_R[],MATCH(Table1[[#This Row],[COMBINED]],STANDINGS_R[COMBINED],0),COLUMN(STANDINGS_R[PLACE IN LEAGUE]))</f>
        <v>6</v>
      </c>
      <c r="F2713">
        <f>16-INDEX(STANDINGS_HR[],MATCH(Table1[[#This Row],[COMBINED]],STANDINGS_HR[COMBINED],0),COLUMN(STANDINGS_HR[PLACE IN LEAGUE]))</f>
        <v>3</v>
      </c>
      <c r="G2713">
        <f>16-INDEX(STANDINGS_RBI[],MATCH(Table1[[#This Row],[COMBINED]],STANDINGS_RBI[COMBINED],0),COLUMN(STANDINGS_RBI[PLACE IN LEAGUE]))</f>
        <v>10</v>
      </c>
      <c r="H2713">
        <f>16-INDEX(STANDINGS_SB[],MATCH(Table1[[#This Row],[COMBINED]],STANDINGS_SB[COMBINED],0),COLUMN(STANDINGS_SB[PLACE IN LEAGUE]))</f>
        <v>5</v>
      </c>
      <c r="I2713">
        <f>16-INDEX(STANDINGS_ERA[],MATCH(Table1[[#This Row],[COMBINED]],STANDINGS_ERA[COMBINED],0),COLUMN(STANDINGS_ERA[PLACE IN LEAGUE]))</f>
        <v>9</v>
      </c>
      <c r="J2713">
        <f>16-INDEX(STANDINGS_WHIP[],MATCH(Table1[[#This Row],[COMBINED]],STANDINGS_WHIP[COMBINED],0),COLUMN(STANDINGS_WHIP[PLACE IN LEAGUE]))</f>
        <v>13</v>
      </c>
      <c r="K2713">
        <f>16-INDEX(STANDINGS_W[],MATCH(Table1[[#This Row],[COMBINED]],STANDINGS_W[COMBINED],0),COLUMN(STANDINGS_W[PLACE IN LEAGUE]))</f>
        <v>15</v>
      </c>
      <c r="L2713">
        <f>16-INDEX(STANDINGS_K[],MATCH(Table1[[#This Row],[COMBINED]],STANDINGS_K[COMBINED],0),COLUMN(STANDINGS_K[PLACE IN LEAGUE]))</f>
        <v>13</v>
      </c>
      <c r="M2713">
        <f>16-INDEX(STANDINGS_SV[],MATCH(Table1[[#This Row],[COMBINED]],STANDINGS_SV[COMBINED],0),COLUMN(STANDINGS_SV[PLACE IN LEAGUE]))</f>
        <v>2</v>
      </c>
      <c r="N2713">
        <f>SUM(Table1[[#This Row],[BA]:[SV]])</f>
        <v>81</v>
      </c>
      <c r="O2713">
        <v>8</v>
      </c>
    </row>
    <row r="2714" spans="1:15" x14ac:dyDescent="0.25">
      <c r="A2714" t="s">
        <v>32</v>
      </c>
      <c r="B2714" t="s">
        <v>2581</v>
      </c>
      <c r="C2714" t="str">
        <f>Table1[[#This Row],[League]]&amp;Table1[[#This Row],[Team]]</f>
        <v>$150 Draft Champions Mar 13 1:00 pm Lg.3901Team enfield</v>
      </c>
      <c r="D2714">
        <f>16-INDEX(STANDINGS_BA[],MATCH(Table1[[#This Row],[COMBINED]],STANDINGS_BA[COMBINED],0),COLUMN(STANDINGS_BA[PLACE IN LEAGUE]))</f>
        <v>11</v>
      </c>
      <c r="E2714">
        <f>16-INDEX(STANDINGS_R[],MATCH(Table1[[#This Row],[COMBINED]],STANDINGS_R[COMBINED],0),COLUMN(STANDINGS_R[PLACE IN LEAGUE]))</f>
        <v>12</v>
      </c>
      <c r="F2714">
        <f>16-INDEX(STANDINGS_HR[],MATCH(Table1[[#This Row],[COMBINED]],STANDINGS_HR[COMBINED],0),COLUMN(STANDINGS_HR[PLACE IN LEAGUE]))</f>
        <v>6</v>
      </c>
      <c r="G2714">
        <f>16-INDEX(STANDINGS_RBI[],MATCH(Table1[[#This Row],[COMBINED]],STANDINGS_RBI[COMBINED],0),COLUMN(STANDINGS_RBI[PLACE IN LEAGUE]))</f>
        <v>6</v>
      </c>
      <c r="H2714">
        <f>16-INDEX(STANDINGS_SB[],MATCH(Table1[[#This Row],[COMBINED]],STANDINGS_SB[COMBINED],0),COLUMN(STANDINGS_SB[PLACE IN LEAGUE]))</f>
        <v>13</v>
      </c>
      <c r="I2714">
        <f>16-INDEX(STANDINGS_ERA[],MATCH(Table1[[#This Row],[COMBINED]],STANDINGS_ERA[COMBINED],0),COLUMN(STANDINGS_ERA[PLACE IN LEAGUE]))</f>
        <v>5</v>
      </c>
      <c r="J2714">
        <f>16-INDEX(STANDINGS_WHIP[],MATCH(Table1[[#This Row],[COMBINED]],STANDINGS_WHIP[COMBINED],0),COLUMN(STANDINGS_WHIP[PLACE IN LEAGUE]))</f>
        <v>5</v>
      </c>
      <c r="K2714">
        <f>16-INDEX(STANDINGS_W[],MATCH(Table1[[#This Row],[COMBINED]],STANDINGS_W[COMBINED],0),COLUMN(STANDINGS_W[PLACE IN LEAGUE]))</f>
        <v>2</v>
      </c>
      <c r="L2714">
        <f>16-INDEX(STANDINGS_K[],MATCH(Table1[[#This Row],[COMBINED]],STANDINGS_K[COMBINED],0),COLUMN(STANDINGS_K[PLACE IN LEAGUE]))</f>
        <v>2</v>
      </c>
      <c r="M2714">
        <f>16-INDEX(STANDINGS_SV[],MATCH(Table1[[#This Row],[COMBINED]],STANDINGS_SV[COMBINED],0),COLUMN(STANDINGS_SV[PLACE IN LEAGUE]))</f>
        <v>14</v>
      </c>
      <c r="N2714">
        <f>SUM(Table1[[#This Row],[BA]:[SV]])</f>
        <v>76</v>
      </c>
      <c r="O2714">
        <v>9</v>
      </c>
    </row>
    <row r="2715" spans="1:15" x14ac:dyDescent="0.25">
      <c r="A2715" t="s">
        <v>2590</v>
      </c>
      <c r="B2715" t="s">
        <v>2581</v>
      </c>
      <c r="C2715" t="str">
        <f>Table1[[#This Row],[League]]&amp;Table1[[#This Row],[Team]]</f>
        <v>$150 Draft Champions Mar 13 1:00 pm Lg.3901The Union Jacks DC2</v>
      </c>
      <c r="D2715">
        <f>16-INDEX(STANDINGS_BA[],MATCH(Table1[[#This Row],[COMBINED]],STANDINGS_BA[COMBINED],0),COLUMN(STANDINGS_BA[PLACE IN LEAGUE]))</f>
        <v>2</v>
      </c>
      <c r="E2715">
        <f>16-INDEX(STANDINGS_R[],MATCH(Table1[[#This Row],[COMBINED]],STANDINGS_R[COMBINED],0),COLUMN(STANDINGS_R[PLACE IN LEAGUE]))</f>
        <v>4</v>
      </c>
      <c r="F2715">
        <f>16-INDEX(STANDINGS_HR[],MATCH(Table1[[#This Row],[COMBINED]],STANDINGS_HR[COMBINED],0),COLUMN(STANDINGS_HR[PLACE IN LEAGUE]))</f>
        <v>9</v>
      </c>
      <c r="G2715">
        <f>16-INDEX(STANDINGS_RBI[],MATCH(Table1[[#This Row],[COMBINED]],STANDINGS_RBI[COMBINED],0),COLUMN(STANDINGS_RBI[PLACE IN LEAGUE]))</f>
        <v>11</v>
      </c>
      <c r="H2715">
        <f>16-INDEX(STANDINGS_SB[],MATCH(Table1[[#This Row],[COMBINED]],STANDINGS_SB[COMBINED],0),COLUMN(STANDINGS_SB[PLACE IN LEAGUE]))</f>
        <v>2</v>
      </c>
      <c r="I2715">
        <f>16-INDEX(STANDINGS_ERA[],MATCH(Table1[[#This Row],[COMBINED]],STANDINGS_ERA[COMBINED],0),COLUMN(STANDINGS_ERA[PLACE IN LEAGUE]))</f>
        <v>14</v>
      </c>
      <c r="J2715">
        <f>16-INDEX(STANDINGS_WHIP[],MATCH(Table1[[#This Row],[COMBINED]],STANDINGS_WHIP[COMBINED],0),COLUMN(STANDINGS_WHIP[PLACE IN LEAGUE]))</f>
        <v>8</v>
      </c>
      <c r="K2715">
        <f>16-INDEX(STANDINGS_W[],MATCH(Table1[[#This Row],[COMBINED]],STANDINGS_W[COMBINED],0),COLUMN(STANDINGS_W[PLACE IN LEAGUE]))</f>
        <v>5</v>
      </c>
      <c r="L2715">
        <f>16-INDEX(STANDINGS_K[],MATCH(Table1[[#This Row],[COMBINED]],STANDINGS_K[COMBINED],0),COLUMN(STANDINGS_K[PLACE IN LEAGUE]))</f>
        <v>6</v>
      </c>
      <c r="M2715">
        <f>16-INDEX(STANDINGS_SV[],MATCH(Table1[[#This Row],[COMBINED]],STANDINGS_SV[COMBINED],0),COLUMN(STANDINGS_SV[PLACE IN LEAGUE]))</f>
        <v>15</v>
      </c>
      <c r="N2715">
        <f>SUM(Table1[[#This Row],[BA]:[SV]])</f>
        <v>76</v>
      </c>
      <c r="O2715">
        <v>10</v>
      </c>
    </row>
    <row r="2716" spans="1:15" x14ac:dyDescent="0.25">
      <c r="A2716" t="s">
        <v>2585</v>
      </c>
      <c r="B2716" t="s">
        <v>2581</v>
      </c>
      <c r="C2716" t="str">
        <f>Table1[[#This Row],[League]]&amp;Table1[[#This Row],[Team]]</f>
        <v>$150 Draft Champions Mar 13 1:00 pm Lg.3901EA Sports 1HR</v>
      </c>
      <c r="D2716">
        <f>16-INDEX(STANDINGS_BA[],MATCH(Table1[[#This Row],[COMBINED]],STANDINGS_BA[COMBINED],0),COLUMN(STANDINGS_BA[PLACE IN LEAGUE]))</f>
        <v>10</v>
      </c>
      <c r="E2716">
        <f>16-INDEX(STANDINGS_R[],MATCH(Table1[[#This Row],[COMBINED]],STANDINGS_R[COMBINED],0),COLUMN(STANDINGS_R[PLACE IN LEAGUE]))</f>
        <v>8</v>
      </c>
      <c r="F2716">
        <f>16-INDEX(STANDINGS_HR[],MATCH(Table1[[#This Row],[COMBINED]],STANDINGS_HR[COMBINED],0),COLUMN(STANDINGS_HR[PLACE IN LEAGUE]))</f>
        <v>12</v>
      </c>
      <c r="G2716">
        <f>16-INDEX(STANDINGS_RBI[],MATCH(Table1[[#This Row],[COMBINED]],STANDINGS_RBI[COMBINED],0),COLUMN(STANDINGS_RBI[PLACE IN LEAGUE]))</f>
        <v>13</v>
      </c>
      <c r="H2716">
        <f>16-INDEX(STANDINGS_SB[],MATCH(Table1[[#This Row],[COMBINED]],STANDINGS_SB[COMBINED],0),COLUMN(STANDINGS_SB[PLACE IN LEAGUE]))</f>
        <v>11</v>
      </c>
      <c r="I2716">
        <f>16-INDEX(STANDINGS_ERA[],MATCH(Table1[[#This Row],[COMBINED]],STANDINGS_ERA[COMBINED],0),COLUMN(STANDINGS_ERA[PLACE IN LEAGUE]))</f>
        <v>2</v>
      </c>
      <c r="J2716">
        <f>16-INDEX(STANDINGS_WHIP[],MATCH(Table1[[#This Row],[COMBINED]],STANDINGS_WHIP[COMBINED],0),COLUMN(STANDINGS_WHIP[PLACE IN LEAGUE]))</f>
        <v>3</v>
      </c>
      <c r="K2716">
        <f>16-INDEX(STANDINGS_W[],MATCH(Table1[[#This Row],[COMBINED]],STANDINGS_W[COMBINED],0),COLUMN(STANDINGS_W[PLACE IN LEAGUE]))</f>
        <v>1</v>
      </c>
      <c r="L2716">
        <f>16-INDEX(STANDINGS_K[],MATCH(Table1[[#This Row],[COMBINED]],STANDINGS_K[COMBINED],0),COLUMN(STANDINGS_K[PLACE IN LEAGUE]))</f>
        <v>1</v>
      </c>
      <c r="M2716">
        <f>16-INDEX(STANDINGS_SV[],MATCH(Table1[[#This Row],[COMBINED]],STANDINGS_SV[COMBINED],0),COLUMN(STANDINGS_SV[PLACE IN LEAGUE]))</f>
        <v>9</v>
      </c>
      <c r="N2716">
        <f>SUM(Table1[[#This Row],[BA]:[SV]])</f>
        <v>70</v>
      </c>
      <c r="O2716">
        <v>11</v>
      </c>
    </row>
    <row r="2717" spans="1:15" x14ac:dyDescent="0.25">
      <c r="A2717" t="s">
        <v>2587</v>
      </c>
      <c r="B2717" t="s">
        <v>2581</v>
      </c>
      <c r="C2717" t="str">
        <f>Table1[[#This Row],[League]]&amp;Table1[[#This Row],[Team]]</f>
        <v>$150 Draft Champions Mar 13 1:00 pm Lg.3901OKMOTS 2</v>
      </c>
      <c r="D2717">
        <f>16-INDEX(STANDINGS_BA[],MATCH(Table1[[#This Row],[COMBINED]],STANDINGS_BA[COMBINED],0),COLUMN(STANDINGS_BA[PLACE IN LEAGUE]))</f>
        <v>7</v>
      </c>
      <c r="E2717">
        <f>16-INDEX(STANDINGS_R[],MATCH(Table1[[#This Row],[COMBINED]],STANDINGS_R[COMBINED],0),COLUMN(STANDINGS_R[PLACE IN LEAGUE]))</f>
        <v>1</v>
      </c>
      <c r="F2717">
        <f>16-INDEX(STANDINGS_HR[],MATCH(Table1[[#This Row],[COMBINED]],STANDINGS_HR[COMBINED],0),COLUMN(STANDINGS_HR[PLACE IN LEAGUE]))</f>
        <v>2</v>
      </c>
      <c r="G2717">
        <f>16-INDEX(STANDINGS_RBI[],MATCH(Table1[[#This Row],[COMBINED]],STANDINGS_RBI[COMBINED],0),COLUMN(STANDINGS_RBI[PLACE IN LEAGUE]))</f>
        <v>1</v>
      </c>
      <c r="H2717">
        <f>16-INDEX(STANDINGS_SB[],MATCH(Table1[[#This Row],[COMBINED]],STANDINGS_SB[COMBINED],0),COLUMN(STANDINGS_SB[PLACE IN LEAGUE]))</f>
        <v>12</v>
      </c>
      <c r="I2717">
        <f>16-INDEX(STANDINGS_ERA[],MATCH(Table1[[#This Row],[COMBINED]],STANDINGS_ERA[COMBINED],0),COLUMN(STANDINGS_ERA[PLACE IN LEAGUE]))</f>
        <v>7</v>
      </c>
      <c r="J2717">
        <f>16-INDEX(STANDINGS_WHIP[],MATCH(Table1[[#This Row],[COMBINED]],STANDINGS_WHIP[COMBINED],0),COLUMN(STANDINGS_WHIP[PLACE IN LEAGUE]))</f>
        <v>10</v>
      </c>
      <c r="K2717">
        <f>16-INDEX(STANDINGS_W[],MATCH(Table1[[#This Row],[COMBINED]],STANDINGS_W[COMBINED],0),COLUMN(STANDINGS_W[PLACE IN LEAGUE]))</f>
        <v>13</v>
      </c>
      <c r="L2717">
        <f>16-INDEX(STANDINGS_K[],MATCH(Table1[[#This Row],[COMBINED]],STANDINGS_K[COMBINED],0),COLUMN(STANDINGS_K[PLACE IN LEAGUE]))</f>
        <v>11</v>
      </c>
      <c r="M2717">
        <f>16-INDEX(STANDINGS_SV[],MATCH(Table1[[#This Row],[COMBINED]],STANDINGS_SV[COMBINED],0),COLUMN(STANDINGS_SV[PLACE IN LEAGUE]))</f>
        <v>4</v>
      </c>
      <c r="N2717">
        <f>SUM(Table1[[#This Row],[BA]:[SV]])</f>
        <v>68</v>
      </c>
      <c r="O2717">
        <v>12</v>
      </c>
    </row>
    <row r="2718" spans="1:15" x14ac:dyDescent="0.25">
      <c r="A2718" t="s">
        <v>56</v>
      </c>
      <c r="B2718" t="s">
        <v>2581</v>
      </c>
      <c r="C2718" t="str">
        <f>Table1[[#This Row],[League]]&amp;Table1[[#This Row],[Team]]</f>
        <v>$150 Draft Champions Mar 13 1:00 pm Lg.3901DOUGHBOYS</v>
      </c>
      <c r="D2718">
        <f>16-INDEX(STANDINGS_BA[],MATCH(Table1[[#This Row],[COMBINED]],STANDINGS_BA[COMBINED],0),COLUMN(STANDINGS_BA[PLACE IN LEAGUE]))</f>
        <v>1</v>
      </c>
      <c r="E2718">
        <f>16-INDEX(STANDINGS_R[],MATCH(Table1[[#This Row],[COMBINED]],STANDINGS_R[COMBINED],0),COLUMN(STANDINGS_R[PLACE IN LEAGUE]))</f>
        <v>11</v>
      </c>
      <c r="F2718">
        <f>16-INDEX(STANDINGS_HR[],MATCH(Table1[[#This Row],[COMBINED]],STANDINGS_HR[COMBINED],0),COLUMN(STANDINGS_HR[PLACE IN LEAGUE]))</f>
        <v>13</v>
      </c>
      <c r="G2718">
        <f>16-INDEX(STANDINGS_RBI[],MATCH(Table1[[#This Row],[COMBINED]],STANDINGS_RBI[COMBINED],0),COLUMN(STANDINGS_RBI[PLACE IN LEAGUE]))</f>
        <v>5</v>
      </c>
      <c r="H2718">
        <f>16-INDEX(STANDINGS_SB[],MATCH(Table1[[#This Row],[COMBINED]],STANDINGS_SB[COMBINED],0),COLUMN(STANDINGS_SB[PLACE IN LEAGUE]))</f>
        <v>6</v>
      </c>
      <c r="I2718">
        <f>16-INDEX(STANDINGS_ERA[],MATCH(Table1[[#This Row],[COMBINED]],STANDINGS_ERA[COMBINED],0),COLUMN(STANDINGS_ERA[PLACE IN LEAGUE]))</f>
        <v>4</v>
      </c>
      <c r="J2718">
        <f>16-INDEX(STANDINGS_WHIP[],MATCH(Table1[[#This Row],[COMBINED]],STANDINGS_WHIP[COMBINED],0),COLUMN(STANDINGS_WHIP[PLACE IN LEAGUE]))</f>
        <v>2</v>
      </c>
      <c r="K2718">
        <f>16-INDEX(STANDINGS_W[],MATCH(Table1[[#This Row],[COMBINED]],STANDINGS_W[COMBINED],0),COLUMN(STANDINGS_W[PLACE IN LEAGUE]))</f>
        <v>6</v>
      </c>
      <c r="L2718">
        <f>16-INDEX(STANDINGS_K[],MATCH(Table1[[#This Row],[COMBINED]],STANDINGS_K[COMBINED],0),COLUMN(STANDINGS_K[PLACE IN LEAGUE]))</f>
        <v>5</v>
      </c>
      <c r="M2718">
        <f>16-INDEX(STANDINGS_SV[],MATCH(Table1[[#This Row],[COMBINED]],STANDINGS_SV[COMBINED],0),COLUMN(STANDINGS_SV[PLACE IN LEAGUE]))</f>
        <v>13</v>
      </c>
      <c r="N2718">
        <f>SUM(Table1[[#This Row],[BA]:[SV]])</f>
        <v>66</v>
      </c>
      <c r="O2718">
        <v>13</v>
      </c>
    </row>
    <row r="2719" spans="1:15" x14ac:dyDescent="0.25">
      <c r="A2719" t="s">
        <v>2589</v>
      </c>
      <c r="B2719" t="s">
        <v>2581</v>
      </c>
      <c r="C2719" t="str">
        <f>Table1[[#This Row],[League]]&amp;Table1[[#This Row],[Team]]</f>
        <v>$150 Draft Champions Mar 13 1:00 pm Lg.3901Knuckleheads DC</v>
      </c>
      <c r="D2719">
        <f>16-INDEX(STANDINGS_BA[],MATCH(Table1[[#This Row],[COMBINED]],STANDINGS_BA[COMBINED],0),COLUMN(STANDINGS_BA[PLACE IN LEAGUE]))</f>
        <v>4</v>
      </c>
      <c r="E2719">
        <f>16-INDEX(STANDINGS_R[],MATCH(Table1[[#This Row],[COMBINED]],STANDINGS_R[COMBINED],0),COLUMN(STANDINGS_R[PLACE IN LEAGUE]))</f>
        <v>2</v>
      </c>
      <c r="F2719">
        <f>16-INDEX(STANDINGS_HR[],MATCH(Table1[[#This Row],[COMBINED]],STANDINGS_HR[COMBINED],0),COLUMN(STANDINGS_HR[PLACE IN LEAGUE]))</f>
        <v>4</v>
      </c>
      <c r="G2719">
        <f>16-INDEX(STANDINGS_RBI[],MATCH(Table1[[#This Row],[COMBINED]],STANDINGS_RBI[COMBINED],0),COLUMN(STANDINGS_RBI[PLACE IN LEAGUE]))</f>
        <v>2</v>
      </c>
      <c r="H2719">
        <f>16-INDEX(STANDINGS_SB[],MATCH(Table1[[#This Row],[COMBINED]],STANDINGS_SB[COMBINED],0),COLUMN(STANDINGS_SB[PLACE IN LEAGUE]))</f>
        <v>15</v>
      </c>
      <c r="I2719">
        <f>16-INDEX(STANDINGS_ERA[],MATCH(Table1[[#This Row],[COMBINED]],STANDINGS_ERA[COMBINED],0),COLUMN(STANDINGS_ERA[PLACE IN LEAGUE]))</f>
        <v>3</v>
      </c>
      <c r="J2719">
        <f>16-INDEX(STANDINGS_WHIP[],MATCH(Table1[[#This Row],[COMBINED]],STANDINGS_WHIP[COMBINED],0),COLUMN(STANDINGS_WHIP[PLACE IN LEAGUE]))</f>
        <v>6</v>
      </c>
      <c r="K2719">
        <f>16-INDEX(STANDINGS_W[],MATCH(Table1[[#This Row],[COMBINED]],STANDINGS_W[COMBINED],0),COLUMN(STANDINGS_W[PLACE IN LEAGUE]))</f>
        <v>12</v>
      </c>
      <c r="L2719">
        <f>16-INDEX(STANDINGS_K[],MATCH(Table1[[#This Row],[COMBINED]],STANDINGS_K[COMBINED],0),COLUMN(STANDINGS_K[PLACE IN LEAGUE]))</f>
        <v>12</v>
      </c>
      <c r="M2719">
        <f>16-INDEX(STANDINGS_SV[],MATCH(Table1[[#This Row],[COMBINED]],STANDINGS_SV[COMBINED],0),COLUMN(STANDINGS_SV[PLACE IN LEAGUE]))</f>
        <v>5</v>
      </c>
      <c r="N2719">
        <f>SUM(Table1[[#This Row],[BA]:[SV]])</f>
        <v>65</v>
      </c>
      <c r="O2719">
        <v>14</v>
      </c>
    </row>
    <row r="2720" spans="1:15" x14ac:dyDescent="0.25">
      <c r="A2720" t="s">
        <v>53</v>
      </c>
      <c r="B2720" t="s">
        <v>2581</v>
      </c>
      <c r="C2720" t="str">
        <f>Table1[[#This Row],[League]]&amp;Table1[[#This Row],[Team]]</f>
        <v>$150 Draft Champions Mar 13 1:00 pm Lg.3901Baseball Furies</v>
      </c>
      <c r="D2720">
        <f>16-INDEX(STANDINGS_BA[],MATCH(Table1[[#This Row],[COMBINED]],STANDINGS_BA[COMBINED],0),COLUMN(STANDINGS_BA[PLACE IN LEAGUE]))</f>
        <v>3</v>
      </c>
      <c r="E2720">
        <f>16-INDEX(STANDINGS_R[],MATCH(Table1[[#This Row],[COMBINED]],STANDINGS_R[COMBINED],0),COLUMN(STANDINGS_R[PLACE IN LEAGUE]))</f>
        <v>5</v>
      </c>
      <c r="F2720">
        <f>16-INDEX(STANDINGS_HR[],MATCH(Table1[[#This Row],[COMBINED]],STANDINGS_HR[COMBINED],0),COLUMN(STANDINGS_HR[PLACE IN LEAGUE]))</f>
        <v>5</v>
      </c>
      <c r="G2720">
        <f>16-INDEX(STANDINGS_RBI[],MATCH(Table1[[#This Row],[COMBINED]],STANDINGS_RBI[COMBINED],0),COLUMN(STANDINGS_RBI[PLACE IN LEAGUE]))</f>
        <v>3</v>
      </c>
      <c r="H2720">
        <f>16-INDEX(STANDINGS_SB[],MATCH(Table1[[#This Row],[COMBINED]],STANDINGS_SB[COMBINED],0),COLUMN(STANDINGS_SB[PLACE IN LEAGUE]))</f>
        <v>3</v>
      </c>
      <c r="I2720">
        <f>16-INDEX(STANDINGS_ERA[],MATCH(Table1[[#This Row],[COMBINED]],STANDINGS_ERA[COMBINED],0),COLUMN(STANDINGS_ERA[PLACE IN LEAGUE]))</f>
        <v>1</v>
      </c>
      <c r="J2720">
        <f>16-INDEX(STANDINGS_WHIP[],MATCH(Table1[[#This Row],[COMBINED]],STANDINGS_WHIP[COMBINED],0),COLUMN(STANDINGS_WHIP[PLACE IN LEAGUE]))</f>
        <v>1</v>
      </c>
      <c r="K2720">
        <f>16-INDEX(STANDINGS_W[],MATCH(Table1[[#This Row],[COMBINED]],STANDINGS_W[COMBINED],0),COLUMN(STANDINGS_W[PLACE IN LEAGUE]))</f>
        <v>8</v>
      </c>
      <c r="L2720">
        <f>16-INDEX(STANDINGS_K[],MATCH(Table1[[#This Row],[COMBINED]],STANDINGS_K[COMBINED],0),COLUMN(STANDINGS_K[PLACE IN LEAGUE]))</f>
        <v>15</v>
      </c>
      <c r="M2720">
        <f>16-INDEX(STANDINGS_SV[],MATCH(Table1[[#This Row],[COMBINED]],STANDINGS_SV[COMBINED],0),COLUMN(STANDINGS_SV[PLACE IN LEAGUE]))</f>
        <v>1</v>
      </c>
      <c r="N2720">
        <f>SUM(Table1[[#This Row],[BA]:[SV]])</f>
        <v>45</v>
      </c>
      <c r="O2720">
        <v>15</v>
      </c>
    </row>
    <row r="2721" spans="1:15" x14ac:dyDescent="0.25">
      <c r="A2721" t="s">
        <v>2598</v>
      </c>
      <c r="B2721" t="s">
        <v>2592</v>
      </c>
      <c r="C2721" t="str">
        <f>Table1[[#This Row],[League]]&amp;Table1[[#This Row],[Team]]</f>
        <v>$150 Draft Champions Nov 27 1:00 pm Lg.3547SEMPER FI 2</v>
      </c>
      <c r="D2721">
        <f>16-INDEX(STANDINGS_BA[],MATCH(Table1[[#This Row],[COMBINED]],STANDINGS_BA[COMBINED],0),COLUMN(STANDINGS_BA[PLACE IN LEAGUE]))</f>
        <v>5</v>
      </c>
      <c r="E2721">
        <f>16-INDEX(STANDINGS_R[],MATCH(Table1[[#This Row],[COMBINED]],STANDINGS_R[COMBINED],0),COLUMN(STANDINGS_R[PLACE IN LEAGUE]))</f>
        <v>13</v>
      </c>
      <c r="F2721">
        <f>16-INDEX(STANDINGS_HR[],MATCH(Table1[[#This Row],[COMBINED]],STANDINGS_HR[COMBINED],0),COLUMN(STANDINGS_HR[PLACE IN LEAGUE]))</f>
        <v>10</v>
      </c>
      <c r="G2721">
        <f>16-INDEX(STANDINGS_RBI[],MATCH(Table1[[#This Row],[COMBINED]],STANDINGS_RBI[COMBINED],0),COLUMN(STANDINGS_RBI[PLACE IN LEAGUE]))</f>
        <v>11</v>
      </c>
      <c r="H2721">
        <f>16-INDEX(STANDINGS_SB[],MATCH(Table1[[#This Row],[COMBINED]],STANDINGS_SB[COMBINED],0),COLUMN(STANDINGS_SB[PLACE IN LEAGUE]))</f>
        <v>7</v>
      </c>
      <c r="I2721">
        <f>16-INDEX(STANDINGS_ERA[],MATCH(Table1[[#This Row],[COMBINED]],STANDINGS_ERA[COMBINED],0),COLUMN(STANDINGS_ERA[PLACE IN LEAGUE]))</f>
        <v>14</v>
      </c>
      <c r="J2721">
        <f>16-INDEX(STANDINGS_WHIP[],MATCH(Table1[[#This Row],[COMBINED]],STANDINGS_WHIP[COMBINED],0),COLUMN(STANDINGS_WHIP[PLACE IN LEAGUE]))</f>
        <v>15</v>
      </c>
      <c r="K2721">
        <f>16-INDEX(STANDINGS_W[],MATCH(Table1[[#This Row],[COMBINED]],STANDINGS_W[COMBINED],0),COLUMN(STANDINGS_W[PLACE IN LEAGUE]))</f>
        <v>14</v>
      </c>
      <c r="L2721">
        <f>16-INDEX(STANDINGS_K[],MATCH(Table1[[#This Row],[COMBINED]],STANDINGS_K[COMBINED],0),COLUMN(STANDINGS_K[PLACE IN LEAGUE]))</f>
        <v>13</v>
      </c>
      <c r="M2721">
        <f>16-INDEX(STANDINGS_SV[],MATCH(Table1[[#This Row],[COMBINED]],STANDINGS_SV[COMBINED],0),COLUMN(STANDINGS_SV[PLACE IN LEAGUE]))</f>
        <v>6</v>
      </c>
      <c r="N2721">
        <f>SUM(Table1[[#This Row],[BA]:[SV]])</f>
        <v>108</v>
      </c>
      <c r="O2721">
        <v>1</v>
      </c>
    </row>
    <row r="2722" spans="1:15" x14ac:dyDescent="0.25">
      <c r="A2722" t="s">
        <v>207</v>
      </c>
      <c r="B2722" t="s">
        <v>2592</v>
      </c>
      <c r="C2722" t="str">
        <f>Table1[[#This Row],[League]]&amp;Table1[[#This Row],[Team]]</f>
        <v>$150 Draft Champions Nov 27 1:00 pm Lg.3547Team Vogel</v>
      </c>
      <c r="D2722">
        <f>16-INDEX(STANDINGS_BA[],MATCH(Table1[[#This Row],[COMBINED]],STANDINGS_BA[COMBINED],0),COLUMN(STANDINGS_BA[PLACE IN LEAGUE]))</f>
        <v>12</v>
      </c>
      <c r="E2722">
        <f>16-INDEX(STANDINGS_R[],MATCH(Table1[[#This Row],[COMBINED]],STANDINGS_R[COMBINED],0),COLUMN(STANDINGS_R[PLACE IN LEAGUE]))</f>
        <v>14</v>
      </c>
      <c r="F2722">
        <f>16-INDEX(STANDINGS_HR[],MATCH(Table1[[#This Row],[COMBINED]],STANDINGS_HR[COMBINED],0),COLUMN(STANDINGS_HR[PLACE IN LEAGUE]))</f>
        <v>15</v>
      </c>
      <c r="G2722">
        <f>16-INDEX(STANDINGS_RBI[],MATCH(Table1[[#This Row],[COMBINED]],STANDINGS_RBI[COMBINED],0),COLUMN(STANDINGS_RBI[PLACE IN LEAGUE]))</f>
        <v>13</v>
      </c>
      <c r="H2722">
        <f>16-INDEX(STANDINGS_SB[],MATCH(Table1[[#This Row],[COMBINED]],STANDINGS_SB[COMBINED],0),COLUMN(STANDINGS_SB[PLACE IN LEAGUE]))</f>
        <v>3</v>
      </c>
      <c r="I2722">
        <f>16-INDEX(STANDINGS_ERA[],MATCH(Table1[[#This Row],[COMBINED]],STANDINGS_ERA[COMBINED],0),COLUMN(STANDINGS_ERA[PLACE IN LEAGUE]))</f>
        <v>10</v>
      </c>
      <c r="J2722">
        <f>16-INDEX(STANDINGS_WHIP[],MATCH(Table1[[#This Row],[COMBINED]],STANDINGS_WHIP[COMBINED],0),COLUMN(STANDINGS_WHIP[PLACE IN LEAGUE]))</f>
        <v>9</v>
      </c>
      <c r="K2722">
        <f>16-INDEX(STANDINGS_W[],MATCH(Table1[[#This Row],[COMBINED]],STANDINGS_W[COMBINED],0),COLUMN(STANDINGS_W[PLACE IN LEAGUE]))</f>
        <v>7</v>
      </c>
      <c r="L2722">
        <f>16-INDEX(STANDINGS_K[],MATCH(Table1[[#This Row],[COMBINED]],STANDINGS_K[COMBINED],0),COLUMN(STANDINGS_K[PLACE IN LEAGUE]))</f>
        <v>12</v>
      </c>
      <c r="M2722">
        <f>16-INDEX(STANDINGS_SV[],MATCH(Table1[[#This Row],[COMBINED]],STANDINGS_SV[COMBINED],0),COLUMN(STANDINGS_SV[PLACE IN LEAGUE]))</f>
        <v>8</v>
      </c>
      <c r="N2722">
        <f>SUM(Table1[[#This Row],[BA]:[SV]])</f>
        <v>103</v>
      </c>
      <c r="O2722">
        <v>2</v>
      </c>
    </row>
    <row r="2723" spans="1:15" x14ac:dyDescent="0.25">
      <c r="A2723" t="s">
        <v>2593</v>
      </c>
      <c r="B2723" t="s">
        <v>2592</v>
      </c>
      <c r="C2723" t="str">
        <f>Table1[[#This Row],[League]]&amp;Table1[[#This Row],[Team]]</f>
        <v>$150 Draft Champions Nov 27 1:00 pm Lg.3547EA Sports 4</v>
      </c>
      <c r="D2723">
        <f>16-INDEX(STANDINGS_BA[],MATCH(Table1[[#This Row],[COMBINED]],STANDINGS_BA[COMBINED],0),COLUMN(STANDINGS_BA[PLACE IN LEAGUE]))</f>
        <v>13</v>
      </c>
      <c r="E2723">
        <f>16-INDEX(STANDINGS_R[],MATCH(Table1[[#This Row],[COMBINED]],STANDINGS_R[COMBINED],0),COLUMN(STANDINGS_R[PLACE IN LEAGUE]))</f>
        <v>15</v>
      </c>
      <c r="F2723">
        <f>16-INDEX(STANDINGS_HR[],MATCH(Table1[[#This Row],[COMBINED]],STANDINGS_HR[COMBINED],0),COLUMN(STANDINGS_HR[PLACE IN LEAGUE]))</f>
        <v>9</v>
      </c>
      <c r="G2723">
        <f>16-INDEX(STANDINGS_RBI[],MATCH(Table1[[#This Row],[COMBINED]],STANDINGS_RBI[COMBINED],0),COLUMN(STANDINGS_RBI[PLACE IN LEAGUE]))</f>
        <v>14</v>
      </c>
      <c r="H2723">
        <f>16-INDEX(STANDINGS_SB[],MATCH(Table1[[#This Row],[COMBINED]],STANDINGS_SB[COMBINED],0),COLUMN(STANDINGS_SB[PLACE IN LEAGUE]))</f>
        <v>13</v>
      </c>
      <c r="I2723">
        <f>16-INDEX(STANDINGS_ERA[],MATCH(Table1[[#This Row],[COMBINED]],STANDINGS_ERA[COMBINED],0),COLUMN(STANDINGS_ERA[PLACE IN LEAGUE]))</f>
        <v>9</v>
      </c>
      <c r="J2723">
        <f>16-INDEX(STANDINGS_WHIP[],MATCH(Table1[[#This Row],[COMBINED]],STANDINGS_WHIP[COMBINED],0),COLUMN(STANDINGS_WHIP[PLACE IN LEAGUE]))</f>
        <v>5</v>
      </c>
      <c r="K2723">
        <f>16-INDEX(STANDINGS_W[],MATCH(Table1[[#This Row],[COMBINED]],STANDINGS_W[COMBINED],0),COLUMN(STANDINGS_W[PLACE IN LEAGUE]))</f>
        <v>3</v>
      </c>
      <c r="L2723">
        <f>16-INDEX(STANDINGS_K[],MATCH(Table1[[#This Row],[COMBINED]],STANDINGS_K[COMBINED],0),COLUMN(STANDINGS_K[PLACE IN LEAGUE]))</f>
        <v>6</v>
      </c>
      <c r="M2723">
        <f>16-INDEX(STANDINGS_SV[],MATCH(Table1[[#This Row],[COMBINED]],STANDINGS_SV[COMBINED],0),COLUMN(STANDINGS_SV[PLACE IN LEAGUE]))</f>
        <v>14</v>
      </c>
      <c r="N2723">
        <f>SUM(Table1[[#This Row],[BA]:[SV]])</f>
        <v>101</v>
      </c>
      <c r="O2723">
        <v>3</v>
      </c>
    </row>
    <row r="2724" spans="1:15" x14ac:dyDescent="0.25">
      <c r="A2724" t="s">
        <v>441</v>
      </c>
      <c r="B2724" t="s">
        <v>2592</v>
      </c>
      <c r="C2724" t="str">
        <f>Table1[[#This Row],[League]]&amp;Table1[[#This Row],[Team]]</f>
        <v>$150 Draft Champions Nov 27 1:00 pm Lg.3547Poopy Tooth 2</v>
      </c>
      <c r="D2724">
        <f>16-INDEX(STANDINGS_BA[],MATCH(Table1[[#This Row],[COMBINED]],STANDINGS_BA[COMBINED],0),COLUMN(STANDINGS_BA[PLACE IN LEAGUE]))</f>
        <v>4</v>
      </c>
      <c r="E2724">
        <f>16-INDEX(STANDINGS_R[],MATCH(Table1[[#This Row],[COMBINED]],STANDINGS_R[COMBINED],0),COLUMN(STANDINGS_R[PLACE IN LEAGUE]))</f>
        <v>11</v>
      </c>
      <c r="F2724">
        <f>16-INDEX(STANDINGS_HR[],MATCH(Table1[[#This Row],[COMBINED]],STANDINGS_HR[COMBINED],0),COLUMN(STANDINGS_HR[PLACE IN LEAGUE]))</f>
        <v>5</v>
      </c>
      <c r="G2724">
        <f>16-INDEX(STANDINGS_RBI[],MATCH(Table1[[#This Row],[COMBINED]],STANDINGS_RBI[COMBINED],0),COLUMN(STANDINGS_RBI[PLACE IN LEAGUE]))</f>
        <v>9</v>
      </c>
      <c r="H2724">
        <f>16-INDEX(STANDINGS_SB[],MATCH(Table1[[#This Row],[COMBINED]],STANDINGS_SB[COMBINED],0),COLUMN(STANDINGS_SB[PLACE IN LEAGUE]))</f>
        <v>15</v>
      </c>
      <c r="I2724">
        <f>16-INDEX(STANDINGS_ERA[],MATCH(Table1[[#This Row],[COMBINED]],STANDINGS_ERA[COMBINED],0),COLUMN(STANDINGS_ERA[PLACE IN LEAGUE]))</f>
        <v>11</v>
      </c>
      <c r="J2724">
        <f>16-INDEX(STANDINGS_WHIP[],MATCH(Table1[[#This Row],[COMBINED]],STANDINGS_WHIP[COMBINED],0),COLUMN(STANDINGS_WHIP[PLACE IN LEAGUE]))</f>
        <v>10</v>
      </c>
      <c r="K2724">
        <f>16-INDEX(STANDINGS_W[],MATCH(Table1[[#This Row],[COMBINED]],STANDINGS_W[COMBINED],0),COLUMN(STANDINGS_W[PLACE IN LEAGUE]))</f>
        <v>12</v>
      </c>
      <c r="L2724">
        <f>16-INDEX(STANDINGS_K[],MATCH(Table1[[#This Row],[COMBINED]],STANDINGS_K[COMBINED],0),COLUMN(STANDINGS_K[PLACE IN LEAGUE]))</f>
        <v>11</v>
      </c>
      <c r="M2724">
        <f>16-INDEX(STANDINGS_SV[],MATCH(Table1[[#This Row],[COMBINED]],STANDINGS_SV[COMBINED],0),COLUMN(STANDINGS_SV[PLACE IN LEAGUE]))</f>
        <v>10</v>
      </c>
      <c r="N2724">
        <f>SUM(Table1[[#This Row],[BA]:[SV]])</f>
        <v>98</v>
      </c>
      <c r="O2724">
        <v>4</v>
      </c>
    </row>
    <row r="2725" spans="1:15" x14ac:dyDescent="0.25">
      <c r="A2725" t="s">
        <v>434</v>
      </c>
      <c r="B2725" t="s">
        <v>2592</v>
      </c>
      <c r="C2725" t="str">
        <f>Table1[[#This Row],[League]]&amp;Table1[[#This Row],[Team]]</f>
        <v>$150 Draft Champions Nov 27 1:00 pm Lg.3547Team Kent</v>
      </c>
      <c r="D2725">
        <f>16-INDEX(STANDINGS_BA[],MATCH(Table1[[#This Row],[COMBINED]],STANDINGS_BA[COMBINED],0),COLUMN(STANDINGS_BA[PLACE IN LEAGUE]))</f>
        <v>11</v>
      </c>
      <c r="E2725">
        <f>16-INDEX(STANDINGS_R[],MATCH(Table1[[#This Row],[COMBINED]],STANDINGS_R[COMBINED],0),COLUMN(STANDINGS_R[PLACE IN LEAGUE]))</f>
        <v>8</v>
      </c>
      <c r="F2725">
        <f>16-INDEX(STANDINGS_HR[],MATCH(Table1[[#This Row],[COMBINED]],STANDINGS_HR[COMBINED],0),COLUMN(STANDINGS_HR[PLACE IN LEAGUE]))</f>
        <v>4</v>
      </c>
      <c r="G2725">
        <f>16-INDEX(STANDINGS_RBI[],MATCH(Table1[[#This Row],[COMBINED]],STANDINGS_RBI[COMBINED],0),COLUMN(STANDINGS_RBI[PLACE IN LEAGUE]))</f>
        <v>7</v>
      </c>
      <c r="H2725">
        <f>16-INDEX(STANDINGS_SB[],MATCH(Table1[[#This Row],[COMBINED]],STANDINGS_SB[COMBINED],0),COLUMN(STANDINGS_SB[PLACE IN LEAGUE]))</f>
        <v>11</v>
      </c>
      <c r="I2725">
        <f>16-INDEX(STANDINGS_ERA[],MATCH(Table1[[#This Row],[COMBINED]],STANDINGS_ERA[COMBINED],0),COLUMN(STANDINGS_ERA[PLACE IN LEAGUE]))</f>
        <v>12</v>
      </c>
      <c r="J2725">
        <f>16-INDEX(STANDINGS_WHIP[],MATCH(Table1[[#This Row],[COMBINED]],STANDINGS_WHIP[COMBINED],0),COLUMN(STANDINGS_WHIP[PLACE IN LEAGUE]))</f>
        <v>12</v>
      </c>
      <c r="K2725">
        <f>16-INDEX(STANDINGS_W[],MATCH(Table1[[#This Row],[COMBINED]],STANDINGS_W[COMBINED],0),COLUMN(STANDINGS_W[PLACE IN LEAGUE]))</f>
        <v>11</v>
      </c>
      <c r="L2725">
        <f>16-INDEX(STANDINGS_K[],MATCH(Table1[[#This Row],[COMBINED]],STANDINGS_K[COMBINED],0),COLUMN(STANDINGS_K[PLACE IN LEAGUE]))</f>
        <v>7</v>
      </c>
      <c r="M2725">
        <f>16-INDEX(STANDINGS_SV[],MATCH(Table1[[#This Row],[COMBINED]],STANDINGS_SV[COMBINED],0),COLUMN(STANDINGS_SV[PLACE IN LEAGUE]))</f>
        <v>11</v>
      </c>
      <c r="N2725">
        <f>SUM(Table1[[#This Row],[BA]:[SV]])</f>
        <v>94</v>
      </c>
      <c r="O2725">
        <v>5</v>
      </c>
    </row>
    <row r="2726" spans="1:15" x14ac:dyDescent="0.25">
      <c r="A2726" t="s">
        <v>2591</v>
      </c>
      <c r="B2726" t="s">
        <v>2592</v>
      </c>
      <c r="C2726" t="str">
        <f>Table1[[#This Row],[League]]&amp;Table1[[#This Row],[Team]]</f>
        <v>$150 Draft Champions Nov 27 1:00 pm Lg.3547Entertainment</v>
      </c>
      <c r="D2726">
        <f>16-INDEX(STANDINGS_BA[],MATCH(Table1[[#This Row],[COMBINED]],STANDINGS_BA[COMBINED],0),COLUMN(STANDINGS_BA[PLACE IN LEAGUE]))</f>
        <v>15</v>
      </c>
      <c r="E2726">
        <f>16-INDEX(STANDINGS_R[],MATCH(Table1[[#This Row],[COMBINED]],STANDINGS_R[COMBINED],0),COLUMN(STANDINGS_R[PLACE IN LEAGUE]))</f>
        <v>7</v>
      </c>
      <c r="F2726">
        <f>16-INDEX(STANDINGS_HR[],MATCH(Table1[[#This Row],[COMBINED]],STANDINGS_HR[COMBINED],0),COLUMN(STANDINGS_HR[PLACE IN LEAGUE]))</f>
        <v>1</v>
      </c>
      <c r="G2726">
        <f>16-INDEX(STANDINGS_RBI[],MATCH(Table1[[#This Row],[COMBINED]],STANDINGS_RBI[COMBINED],0),COLUMN(STANDINGS_RBI[PLACE IN LEAGUE]))</f>
        <v>6</v>
      </c>
      <c r="H2726">
        <f>16-INDEX(STANDINGS_SB[],MATCH(Table1[[#This Row],[COMBINED]],STANDINGS_SB[COMBINED],0),COLUMN(STANDINGS_SB[PLACE IN LEAGUE]))</f>
        <v>9</v>
      </c>
      <c r="I2726">
        <f>16-INDEX(STANDINGS_ERA[],MATCH(Table1[[#This Row],[COMBINED]],STANDINGS_ERA[COMBINED],0),COLUMN(STANDINGS_ERA[PLACE IN LEAGUE]))</f>
        <v>15</v>
      </c>
      <c r="J2726">
        <f>16-INDEX(STANDINGS_WHIP[],MATCH(Table1[[#This Row],[COMBINED]],STANDINGS_WHIP[COMBINED],0),COLUMN(STANDINGS_WHIP[PLACE IN LEAGUE]))</f>
        <v>14</v>
      </c>
      <c r="K2726">
        <f>16-INDEX(STANDINGS_W[],MATCH(Table1[[#This Row],[COMBINED]],STANDINGS_W[COMBINED],0),COLUMN(STANDINGS_W[PLACE IN LEAGUE]))</f>
        <v>5</v>
      </c>
      <c r="L2726">
        <f>16-INDEX(STANDINGS_K[],MATCH(Table1[[#This Row],[COMBINED]],STANDINGS_K[COMBINED],0),COLUMN(STANDINGS_K[PLACE IN LEAGUE]))</f>
        <v>5</v>
      </c>
      <c r="M2726">
        <f>16-INDEX(STANDINGS_SV[],MATCH(Table1[[#This Row],[COMBINED]],STANDINGS_SV[COMBINED],0),COLUMN(STANDINGS_SV[PLACE IN LEAGUE]))</f>
        <v>15</v>
      </c>
      <c r="N2726">
        <f>SUM(Table1[[#This Row],[BA]:[SV]])</f>
        <v>92</v>
      </c>
      <c r="O2726">
        <v>6</v>
      </c>
    </row>
    <row r="2727" spans="1:15" x14ac:dyDescent="0.25">
      <c r="A2727" t="s">
        <v>28</v>
      </c>
      <c r="B2727" t="s">
        <v>2592</v>
      </c>
      <c r="C2727" t="str">
        <f>Table1[[#This Row],[League]]&amp;Table1[[#This Row],[Team]]</f>
        <v>$150 Draft Champions Nov 27 1:00 pm Lg.3547Bats and Wingers</v>
      </c>
      <c r="D2727">
        <f>16-INDEX(STANDINGS_BA[],MATCH(Table1[[#This Row],[COMBINED]],STANDINGS_BA[COMBINED],0),COLUMN(STANDINGS_BA[PLACE IN LEAGUE]))</f>
        <v>14</v>
      </c>
      <c r="E2727">
        <f>16-INDEX(STANDINGS_R[],MATCH(Table1[[#This Row],[COMBINED]],STANDINGS_R[COMBINED],0),COLUMN(STANDINGS_R[PLACE IN LEAGUE]))</f>
        <v>12</v>
      </c>
      <c r="F2727">
        <f>16-INDEX(STANDINGS_HR[],MATCH(Table1[[#This Row],[COMBINED]],STANDINGS_HR[COMBINED],0),COLUMN(STANDINGS_HR[PLACE IN LEAGUE]))</f>
        <v>14</v>
      </c>
      <c r="G2727">
        <f>16-INDEX(STANDINGS_RBI[],MATCH(Table1[[#This Row],[COMBINED]],STANDINGS_RBI[COMBINED],0),COLUMN(STANDINGS_RBI[PLACE IN LEAGUE]))</f>
        <v>15</v>
      </c>
      <c r="H2727">
        <f>16-INDEX(STANDINGS_SB[],MATCH(Table1[[#This Row],[COMBINED]],STANDINGS_SB[COMBINED],0),COLUMN(STANDINGS_SB[PLACE IN LEAGUE]))</f>
        <v>2</v>
      </c>
      <c r="I2727">
        <f>16-INDEX(STANDINGS_ERA[],MATCH(Table1[[#This Row],[COMBINED]],STANDINGS_ERA[COMBINED],0),COLUMN(STANDINGS_ERA[PLACE IN LEAGUE]))</f>
        <v>5</v>
      </c>
      <c r="J2727">
        <f>16-INDEX(STANDINGS_WHIP[],MATCH(Table1[[#This Row],[COMBINED]],STANDINGS_WHIP[COMBINED],0),COLUMN(STANDINGS_WHIP[PLACE IN LEAGUE]))</f>
        <v>4</v>
      </c>
      <c r="K2727">
        <f>16-INDEX(STANDINGS_W[],MATCH(Table1[[#This Row],[COMBINED]],STANDINGS_W[COMBINED],0),COLUMN(STANDINGS_W[PLACE IN LEAGUE]))</f>
        <v>8</v>
      </c>
      <c r="L2727">
        <f>16-INDEX(STANDINGS_K[],MATCH(Table1[[#This Row],[COMBINED]],STANDINGS_K[COMBINED],0),COLUMN(STANDINGS_K[PLACE IN LEAGUE]))</f>
        <v>4</v>
      </c>
      <c r="M2727">
        <f>16-INDEX(STANDINGS_SV[],MATCH(Table1[[#This Row],[COMBINED]],STANDINGS_SV[COMBINED],0),COLUMN(STANDINGS_SV[PLACE IN LEAGUE]))</f>
        <v>9</v>
      </c>
      <c r="N2727">
        <f>SUM(Table1[[#This Row],[BA]:[SV]])</f>
        <v>87</v>
      </c>
      <c r="O2727">
        <v>7</v>
      </c>
    </row>
    <row r="2728" spans="1:15" x14ac:dyDescent="0.25">
      <c r="A2728" t="s">
        <v>2599</v>
      </c>
      <c r="B2728" t="s">
        <v>2592</v>
      </c>
      <c r="C2728" t="str">
        <f>Table1[[#This Row],[League]]&amp;Table1[[#This Row],[Team]]</f>
        <v>$150 Draft Champions Nov 27 1:00 pm Lg.3547Madcow - DC2</v>
      </c>
      <c r="D2728">
        <f>16-INDEX(STANDINGS_BA[],MATCH(Table1[[#This Row],[COMBINED]],STANDINGS_BA[COMBINED],0),COLUMN(STANDINGS_BA[PLACE IN LEAGUE]))</f>
        <v>3</v>
      </c>
      <c r="E2728">
        <f>16-INDEX(STANDINGS_R[],MATCH(Table1[[#This Row],[COMBINED]],STANDINGS_R[COMBINED],0),COLUMN(STANDINGS_R[PLACE IN LEAGUE]))</f>
        <v>4</v>
      </c>
      <c r="F2728">
        <f>16-INDEX(STANDINGS_HR[],MATCH(Table1[[#This Row],[COMBINED]],STANDINGS_HR[COMBINED],0),COLUMN(STANDINGS_HR[PLACE IN LEAGUE]))</f>
        <v>2</v>
      </c>
      <c r="G2728">
        <f>16-INDEX(STANDINGS_RBI[],MATCH(Table1[[#This Row],[COMBINED]],STANDINGS_RBI[COMBINED],0),COLUMN(STANDINGS_RBI[PLACE IN LEAGUE]))</f>
        <v>1</v>
      </c>
      <c r="H2728">
        <f>16-INDEX(STANDINGS_SB[],MATCH(Table1[[#This Row],[COMBINED]],STANDINGS_SB[COMBINED],0),COLUMN(STANDINGS_SB[PLACE IN LEAGUE]))</f>
        <v>6</v>
      </c>
      <c r="I2728">
        <f>16-INDEX(STANDINGS_ERA[],MATCH(Table1[[#This Row],[COMBINED]],STANDINGS_ERA[COMBINED],0),COLUMN(STANDINGS_ERA[PLACE IN LEAGUE]))</f>
        <v>13</v>
      </c>
      <c r="J2728">
        <f>16-INDEX(STANDINGS_WHIP[],MATCH(Table1[[#This Row],[COMBINED]],STANDINGS_WHIP[COMBINED],0),COLUMN(STANDINGS_WHIP[PLACE IN LEAGUE]))</f>
        <v>13</v>
      </c>
      <c r="K2728">
        <f>16-INDEX(STANDINGS_W[],MATCH(Table1[[#This Row],[COMBINED]],STANDINGS_W[COMBINED],0),COLUMN(STANDINGS_W[PLACE IN LEAGUE]))</f>
        <v>15</v>
      </c>
      <c r="L2728">
        <f>16-INDEX(STANDINGS_K[],MATCH(Table1[[#This Row],[COMBINED]],STANDINGS_K[COMBINED],0),COLUMN(STANDINGS_K[PLACE IN LEAGUE]))</f>
        <v>15</v>
      </c>
      <c r="M2728">
        <f>16-INDEX(STANDINGS_SV[],MATCH(Table1[[#This Row],[COMBINED]],STANDINGS_SV[COMBINED],0),COLUMN(STANDINGS_SV[PLACE IN LEAGUE]))</f>
        <v>5</v>
      </c>
      <c r="N2728">
        <f>SUM(Table1[[#This Row],[BA]:[SV]])</f>
        <v>77</v>
      </c>
      <c r="O2728">
        <v>8</v>
      </c>
    </row>
    <row r="2729" spans="1:15" x14ac:dyDescent="0.25">
      <c r="A2729" t="s">
        <v>2596</v>
      </c>
      <c r="B2729" t="s">
        <v>2592</v>
      </c>
      <c r="C2729" t="str">
        <f>Table1[[#This Row],[League]]&amp;Table1[[#This Row],[Team]]</f>
        <v>$150 Draft Champions Nov 27 1:00 pm Lg.3547ctmbb</v>
      </c>
      <c r="D2729">
        <f>16-INDEX(STANDINGS_BA[],MATCH(Table1[[#This Row],[COMBINED]],STANDINGS_BA[COMBINED],0),COLUMN(STANDINGS_BA[PLACE IN LEAGUE]))</f>
        <v>8</v>
      </c>
      <c r="E2729">
        <f>16-INDEX(STANDINGS_R[],MATCH(Table1[[#This Row],[COMBINED]],STANDINGS_R[COMBINED],0),COLUMN(STANDINGS_R[PLACE IN LEAGUE]))</f>
        <v>5</v>
      </c>
      <c r="F2729">
        <f>16-INDEX(STANDINGS_HR[],MATCH(Table1[[#This Row],[COMBINED]],STANDINGS_HR[COMBINED],0),COLUMN(STANDINGS_HR[PLACE IN LEAGUE]))</f>
        <v>11</v>
      </c>
      <c r="G2729">
        <f>16-INDEX(STANDINGS_RBI[],MATCH(Table1[[#This Row],[COMBINED]],STANDINGS_RBI[COMBINED],0),COLUMN(STANDINGS_RBI[PLACE IN LEAGUE]))</f>
        <v>5</v>
      </c>
      <c r="H2729">
        <f>16-INDEX(STANDINGS_SB[],MATCH(Table1[[#This Row],[COMBINED]],STANDINGS_SB[COMBINED],0),COLUMN(STANDINGS_SB[PLACE IN LEAGUE]))</f>
        <v>12</v>
      </c>
      <c r="I2729">
        <f>16-INDEX(STANDINGS_ERA[],MATCH(Table1[[#This Row],[COMBINED]],STANDINGS_ERA[COMBINED],0),COLUMN(STANDINGS_ERA[PLACE IN LEAGUE]))</f>
        <v>8</v>
      </c>
      <c r="J2729">
        <f>16-INDEX(STANDINGS_WHIP[],MATCH(Table1[[#This Row],[COMBINED]],STANDINGS_WHIP[COMBINED],0),COLUMN(STANDINGS_WHIP[PLACE IN LEAGUE]))</f>
        <v>11</v>
      </c>
      <c r="K2729">
        <f>16-INDEX(STANDINGS_W[],MATCH(Table1[[#This Row],[COMBINED]],STANDINGS_W[COMBINED],0),COLUMN(STANDINGS_W[PLACE IN LEAGUE]))</f>
        <v>4</v>
      </c>
      <c r="L2729">
        <f>16-INDEX(STANDINGS_K[],MATCH(Table1[[#This Row],[COMBINED]],STANDINGS_K[COMBINED],0),COLUMN(STANDINGS_K[PLACE IN LEAGUE]))</f>
        <v>8</v>
      </c>
      <c r="M2729">
        <f>16-INDEX(STANDINGS_SV[],MATCH(Table1[[#This Row],[COMBINED]],STANDINGS_SV[COMBINED],0),COLUMN(STANDINGS_SV[PLACE IN LEAGUE]))</f>
        <v>4</v>
      </c>
      <c r="N2729">
        <f>SUM(Table1[[#This Row],[BA]:[SV]])</f>
        <v>76</v>
      </c>
      <c r="O2729">
        <v>9</v>
      </c>
    </row>
    <row r="2730" spans="1:15" x14ac:dyDescent="0.25">
      <c r="A2730" t="s">
        <v>2600</v>
      </c>
      <c r="B2730" t="s">
        <v>2592</v>
      </c>
      <c r="C2730" t="str">
        <f>Table1[[#This Row],[League]]&amp;Table1[[#This Row],[Team]]</f>
        <v>$150 Draft Champions Nov 27 1:00 pm Lg.3547BK METS FDC</v>
      </c>
      <c r="D2730">
        <f>16-INDEX(STANDINGS_BA[],MATCH(Table1[[#This Row],[COMBINED]],STANDINGS_BA[COMBINED],0),COLUMN(STANDINGS_BA[PLACE IN LEAGUE]))</f>
        <v>1</v>
      </c>
      <c r="E2730">
        <f>16-INDEX(STANDINGS_R[],MATCH(Table1[[#This Row],[COMBINED]],STANDINGS_R[COMBINED],0),COLUMN(STANDINGS_R[PLACE IN LEAGUE]))</f>
        <v>9</v>
      </c>
      <c r="F2730">
        <f>16-INDEX(STANDINGS_HR[],MATCH(Table1[[#This Row],[COMBINED]],STANDINGS_HR[COMBINED],0),COLUMN(STANDINGS_HR[PLACE IN LEAGUE]))</f>
        <v>13</v>
      </c>
      <c r="G2730">
        <f>16-INDEX(STANDINGS_RBI[],MATCH(Table1[[#This Row],[COMBINED]],STANDINGS_RBI[COMBINED],0),COLUMN(STANDINGS_RBI[PLACE IN LEAGUE]))</f>
        <v>10</v>
      </c>
      <c r="H2730">
        <f>16-INDEX(STANDINGS_SB[],MATCH(Table1[[#This Row],[COMBINED]],STANDINGS_SB[COMBINED],0),COLUMN(STANDINGS_SB[PLACE IN LEAGUE]))</f>
        <v>10</v>
      </c>
      <c r="I2730">
        <f>16-INDEX(STANDINGS_ERA[],MATCH(Table1[[#This Row],[COMBINED]],STANDINGS_ERA[COMBINED],0),COLUMN(STANDINGS_ERA[PLACE IN LEAGUE]))</f>
        <v>3</v>
      </c>
      <c r="J2730">
        <f>16-INDEX(STANDINGS_WHIP[],MATCH(Table1[[#This Row],[COMBINED]],STANDINGS_WHIP[COMBINED],0),COLUMN(STANDINGS_WHIP[PLACE IN LEAGUE]))</f>
        <v>8</v>
      </c>
      <c r="K2730">
        <f>16-INDEX(STANDINGS_W[],MATCH(Table1[[#This Row],[COMBINED]],STANDINGS_W[COMBINED],0),COLUMN(STANDINGS_W[PLACE IN LEAGUE]))</f>
        <v>6</v>
      </c>
      <c r="L2730">
        <f>16-INDEX(STANDINGS_K[],MATCH(Table1[[#This Row],[COMBINED]],STANDINGS_K[COMBINED],0),COLUMN(STANDINGS_K[PLACE IN LEAGUE]))</f>
        <v>3</v>
      </c>
      <c r="M2730">
        <f>16-INDEX(STANDINGS_SV[],MATCH(Table1[[#This Row],[COMBINED]],STANDINGS_SV[COMBINED],0),COLUMN(STANDINGS_SV[PLACE IN LEAGUE]))</f>
        <v>13</v>
      </c>
      <c r="N2730">
        <f>SUM(Table1[[#This Row],[BA]:[SV]])</f>
        <v>76</v>
      </c>
      <c r="O2730">
        <v>10</v>
      </c>
    </row>
    <row r="2731" spans="1:15" x14ac:dyDescent="0.25">
      <c r="A2731" t="s">
        <v>53</v>
      </c>
      <c r="B2731" t="s">
        <v>2592</v>
      </c>
      <c r="C2731" t="str">
        <f>Table1[[#This Row],[League]]&amp;Table1[[#This Row],[Team]]</f>
        <v>$150 Draft Champions Nov 27 1:00 pm Lg.3547Baseball Furies</v>
      </c>
      <c r="D2731">
        <f>16-INDEX(STANDINGS_BA[],MATCH(Table1[[#This Row],[COMBINED]],STANDINGS_BA[COMBINED],0),COLUMN(STANDINGS_BA[PLACE IN LEAGUE]))</f>
        <v>6</v>
      </c>
      <c r="E2731">
        <f>16-INDEX(STANDINGS_R[],MATCH(Table1[[#This Row],[COMBINED]],STANDINGS_R[COMBINED],0),COLUMN(STANDINGS_R[PLACE IN LEAGUE]))</f>
        <v>2</v>
      </c>
      <c r="F2731">
        <f>16-INDEX(STANDINGS_HR[],MATCH(Table1[[#This Row],[COMBINED]],STANDINGS_HR[COMBINED],0),COLUMN(STANDINGS_HR[PLACE IN LEAGUE]))</f>
        <v>6</v>
      </c>
      <c r="G2731">
        <f>16-INDEX(STANDINGS_RBI[],MATCH(Table1[[#This Row],[COMBINED]],STANDINGS_RBI[COMBINED],0),COLUMN(STANDINGS_RBI[PLACE IN LEAGUE]))</f>
        <v>4</v>
      </c>
      <c r="H2731">
        <f>16-INDEX(STANDINGS_SB[],MATCH(Table1[[#This Row],[COMBINED]],STANDINGS_SB[COMBINED],0),COLUMN(STANDINGS_SB[PLACE IN LEAGUE]))</f>
        <v>14</v>
      </c>
      <c r="I2731">
        <f>16-INDEX(STANDINGS_ERA[],MATCH(Table1[[#This Row],[COMBINED]],STANDINGS_ERA[COMBINED],0),COLUMN(STANDINGS_ERA[PLACE IN LEAGUE]))</f>
        <v>7</v>
      </c>
      <c r="J2731">
        <f>16-INDEX(STANDINGS_WHIP[],MATCH(Table1[[#This Row],[COMBINED]],STANDINGS_WHIP[COMBINED],0),COLUMN(STANDINGS_WHIP[PLACE IN LEAGUE]))</f>
        <v>7</v>
      </c>
      <c r="K2731">
        <f>16-INDEX(STANDINGS_W[],MATCH(Table1[[#This Row],[COMBINED]],STANDINGS_W[COMBINED],0),COLUMN(STANDINGS_W[PLACE IN LEAGUE]))</f>
        <v>13</v>
      </c>
      <c r="L2731">
        <f>16-INDEX(STANDINGS_K[],MATCH(Table1[[#This Row],[COMBINED]],STANDINGS_K[COMBINED],0),COLUMN(STANDINGS_K[PLACE IN LEAGUE]))</f>
        <v>14</v>
      </c>
      <c r="M2731">
        <f>16-INDEX(STANDINGS_SV[],MATCH(Table1[[#This Row],[COMBINED]],STANDINGS_SV[COMBINED],0),COLUMN(STANDINGS_SV[PLACE IN LEAGUE]))</f>
        <v>1</v>
      </c>
      <c r="N2731">
        <f>SUM(Table1[[#This Row],[BA]:[SV]])</f>
        <v>74</v>
      </c>
      <c r="O2731">
        <v>11</v>
      </c>
    </row>
    <row r="2732" spans="1:15" x14ac:dyDescent="0.25">
      <c r="A2732" t="s">
        <v>21</v>
      </c>
      <c r="B2732" t="s">
        <v>2592</v>
      </c>
      <c r="C2732" t="str">
        <f>Table1[[#This Row],[League]]&amp;Table1[[#This Row],[Team]]</f>
        <v>$150 Draft Champions Nov 27 1:00 pm Lg.3547Mudhens</v>
      </c>
      <c r="D2732">
        <f>16-INDEX(STANDINGS_BA[],MATCH(Table1[[#This Row],[COMBINED]],STANDINGS_BA[COMBINED],0),COLUMN(STANDINGS_BA[PLACE IN LEAGUE]))</f>
        <v>2</v>
      </c>
      <c r="E2732">
        <f>16-INDEX(STANDINGS_R[],MATCH(Table1[[#This Row],[COMBINED]],STANDINGS_R[COMBINED],0),COLUMN(STANDINGS_R[PLACE IN LEAGUE]))</f>
        <v>10</v>
      </c>
      <c r="F2732">
        <f>16-INDEX(STANDINGS_HR[],MATCH(Table1[[#This Row],[COMBINED]],STANDINGS_HR[COMBINED],0),COLUMN(STANDINGS_HR[PLACE IN LEAGUE]))</f>
        <v>12</v>
      </c>
      <c r="G2732">
        <f>16-INDEX(STANDINGS_RBI[],MATCH(Table1[[#This Row],[COMBINED]],STANDINGS_RBI[COMBINED],0),COLUMN(STANDINGS_RBI[PLACE IN LEAGUE]))</f>
        <v>12</v>
      </c>
      <c r="H2732">
        <f>16-INDEX(STANDINGS_SB[],MATCH(Table1[[#This Row],[COMBINED]],STANDINGS_SB[COMBINED],0),COLUMN(STANDINGS_SB[PLACE IN LEAGUE]))</f>
        <v>4</v>
      </c>
      <c r="I2732">
        <f>16-INDEX(STANDINGS_ERA[],MATCH(Table1[[#This Row],[COMBINED]],STANDINGS_ERA[COMBINED],0),COLUMN(STANDINGS_ERA[PLACE IN LEAGUE]))</f>
        <v>6</v>
      </c>
      <c r="J2732">
        <f>16-INDEX(STANDINGS_WHIP[],MATCH(Table1[[#This Row],[COMBINED]],STANDINGS_WHIP[COMBINED],0),COLUMN(STANDINGS_WHIP[PLACE IN LEAGUE]))</f>
        <v>6</v>
      </c>
      <c r="K2732">
        <f>16-INDEX(STANDINGS_W[],MATCH(Table1[[#This Row],[COMBINED]],STANDINGS_W[COMBINED],0),COLUMN(STANDINGS_W[PLACE IN LEAGUE]))</f>
        <v>9</v>
      </c>
      <c r="L2732">
        <f>16-INDEX(STANDINGS_K[],MATCH(Table1[[#This Row],[COMBINED]],STANDINGS_K[COMBINED],0),COLUMN(STANDINGS_K[PLACE IN LEAGUE]))</f>
        <v>10</v>
      </c>
      <c r="M2732">
        <f>16-INDEX(STANDINGS_SV[],MATCH(Table1[[#This Row],[COMBINED]],STANDINGS_SV[COMBINED],0),COLUMN(STANDINGS_SV[PLACE IN LEAGUE]))</f>
        <v>2</v>
      </c>
      <c r="N2732">
        <f>SUM(Table1[[#This Row],[BA]:[SV]])</f>
        <v>73</v>
      </c>
      <c r="O2732">
        <v>12</v>
      </c>
    </row>
    <row r="2733" spans="1:15" x14ac:dyDescent="0.25">
      <c r="A2733" t="s">
        <v>2595</v>
      </c>
      <c r="B2733" t="s">
        <v>2592</v>
      </c>
      <c r="C2733" t="str">
        <f>Table1[[#This Row],[League]]&amp;Table1[[#This Row],[Team]]</f>
        <v>$150 Draft Champions Nov 27 1:00 pm Lg.3547Burnt Toast</v>
      </c>
      <c r="D2733">
        <f>16-INDEX(STANDINGS_BA[],MATCH(Table1[[#This Row],[COMBINED]],STANDINGS_BA[COMBINED],0),COLUMN(STANDINGS_BA[PLACE IN LEAGUE]))</f>
        <v>9</v>
      </c>
      <c r="E2733">
        <f>16-INDEX(STANDINGS_R[],MATCH(Table1[[#This Row],[COMBINED]],STANDINGS_R[COMBINED],0),COLUMN(STANDINGS_R[PLACE IN LEAGUE]))</f>
        <v>3</v>
      </c>
      <c r="F2733">
        <f>16-INDEX(STANDINGS_HR[],MATCH(Table1[[#This Row],[COMBINED]],STANDINGS_HR[COMBINED],0),COLUMN(STANDINGS_HR[PLACE IN LEAGUE]))</f>
        <v>8</v>
      </c>
      <c r="G2733">
        <f>16-INDEX(STANDINGS_RBI[],MATCH(Table1[[#This Row],[COMBINED]],STANDINGS_RBI[COMBINED],0),COLUMN(STANDINGS_RBI[PLACE IN LEAGUE]))</f>
        <v>8</v>
      </c>
      <c r="H2733">
        <f>16-INDEX(STANDINGS_SB[],MATCH(Table1[[#This Row],[COMBINED]],STANDINGS_SB[COMBINED],0),COLUMN(STANDINGS_SB[PLACE IN LEAGUE]))</f>
        <v>5</v>
      </c>
      <c r="I2733">
        <f>16-INDEX(STANDINGS_ERA[],MATCH(Table1[[#This Row],[COMBINED]],STANDINGS_ERA[COMBINED],0),COLUMN(STANDINGS_ERA[PLACE IN LEAGUE]))</f>
        <v>4</v>
      </c>
      <c r="J2733">
        <f>16-INDEX(STANDINGS_WHIP[],MATCH(Table1[[#This Row],[COMBINED]],STANDINGS_WHIP[COMBINED],0),COLUMN(STANDINGS_WHIP[PLACE IN LEAGUE]))</f>
        <v>3</v>
      </c>
      <c r="K2733">
        <f>16-INDEX(STANDINGS_W[],MATCH(Table1[[#This Row],[COMBINED]],STANDINGS_W[COMBINED],0),COLUMN(STANDINGS_W[PLACE IN LEAGUE]))</f>
        <v>10</v>
      </c>
      <c r="L2733">
        <f>16-INDEX(STANDINGS_K[],MATCH(Table1[[#This Row],[COMBINED]],STANDINGS_K[COMBINED],0),COLUMN(STANDINGS_K[PLACE IN LEAGUE]))</f>
        <v>9</v>
      </c>
      <c r="M2733">
        <f>16-INDEX(STANDINGS_SV[],MATCH(Table1[[#This Row],[COMBINED]],STANDINGS_SV[COMBINED],0),COLUMN(STANDINGS_SV[PLACE IN LEAGUE]))</f>
        <v>3</v>
      </c>
      <c r="N2733">
        <f>SUM(Table1[[#This Row],[BA]:[SV]])</f>
        <v>62</v>
      </c>
      <c r="O2733">
        <v>13</v>
      </c>
    </row>
    <row r="2734" spans="1:15" x14ac:dyDescent="0.25">
      <c r="A2734" t="s">
        <v>2594</v>
      </c>
      <c r="B2734" t="s">
        <v>2592</v>
      </c>
      <c r="C2734" t="str">
        <f>Table1[[#This Row],[League]]&amp;Table1[[#This Row],[Team]]</f>
        <v>$150 Draft Champions Nov 27 1:00 pm Lg.3547Jack Parkman Diaries</v>
      </c>
      <c r="D2734">
        <f>16-INDEX(STANDINGS_BA[],MATCH(Table1[[#This Row],[COMBINED]],STANDINGS_BA[COMBINED],0),COLUMN(STANDINGS_BA[PLACE IN LEAGUE]))</f>
        <v>10</v>
      </c>
      <c r="E2734">
        <f>16-INDEX(STANDINGS_R[],MATCH(Table1[[#This Row],[COMBINED]],STANDINGS_R[COMBINED],0),COLUMN(STANDINGS_R[PLACE IN LEAGUE]))</f>
        <v>6</v>
      </c>
      <c r="F2734">
        <f>16-INDEX(STANDINGS_HR[],MATCH(Table1[[#This Row],[COMBINED]],STANDINGS_HR[COMBINED],0),COLUMN(STANDINGS_HR[PLACE IN LEAGUE]))</f>
        <v>7</v>
      </c>
      <c r="G2734">
        <f>16-INDEX(STANDINGS_RBI[],MATCH(Table1[[#This Row],[COMBINED]],STANDINGS_RBI[COMBINED],0),COLUMN(STANDINGS_RBI[PLACE IN LEAGUE]))</f>
        <v>2</v>
      </c>
      <c r="H2734">
        <f>16-INDEX(STANDINGS_SB[],MATCH(Table1[[#This Row],[COMBINED]],STANDINGS_SB[COMBINED],0),COLUMN(STANDINGS_SB[PLACE IN LEAGUE]))</f>
        <v>8</v>
      </c>
      <c r="I2734">
        <f>16-INDEX(STANDINGS_ERA[],MATCH(Table1[[#This Row],[COMBINED]],STANDINGS_ERA[COMBINED],0),COLUMN(STANDINGS_ERA[PLACE IN LEAGUE]))</f>
        <v>2</v>
      </c>
      <c r="J2734">
        <f>16-INDEX(STANDINGS_WHIP[],MATCH(Table1[[#This Row],[COMBINED]],STANDINGS_WHIP[COMBINED],0),COLUMN(STANDINGS_WHIP[PLACE IN LEAGUE]))</f>
        <v>1</v>
      </c>
      <c r="K2734">
        <f>16-INDEX(STANDINGS_W[],MATCH(Table1[[#This Row],[COMBINED]],STANDINGS_W[COMBINED],0),COLUMN(STANDINGS_W[PLACE IN LEAGUE]))</f>
        <v>2</v>
      </c>
      <c r="L2734">
        <f>16-INDEX(STANDINGS_K[],MATCH(Table1[[#This Row],[COMBINED]],STANDINGS_K[COMBINED],0),COLUMN(STANDINGS_K[PLACE IN LEAGUE]))</f>
        <v>2</v>
      </c>
      <c r="M2734">
        <f>16-INDEX(STANDINGS_SV[],MATCH(Table1[[#This Row],[COMBINED]],STANDINGS_SV[COMBINED],0),COLUMN(STANDINGS_SV[PLACE IN LEAGUE]))</f>
        <v>7</v>
      </c>
      <c r="N2734">
        <f>SUM(Table1[[#This Row],[BA]:[SV]])</f>
        <v>47</v>
      </c>
      <c r="O2734">
        <v>14</v>
      </c>
    </row>
    <row r="2735" spans="1:15" x14ac:dyDescent="0.25">
      <c r="A2735" t="s">
        <v>2597</v>
      </c>
      <c r="B2735" t="s">
        <v>2592</v>
      </c>
      <c r="C2735" t="str">
        <f>Table1[[#This Row],[League]]&amp;Table1[[#This Row],[Team]]</f>
        <v>$150 Draft Champions Nov 27 1:00 pm Lg.3547SILENCE SO LOUD</v>
      </c>
      <c r="D2735">
        <f>16-INDEX(STANDINGS_BA[],MATCH(Table1[[#This Row],[COMBINED]],STANDINGS_BA[COMBINED],0),COLUMN(STANDINGS_BA[PLACE IN LEAGUE]))</f>
        <v>7</v>
      </c>
      <c r="E2735">
        <f>16-INDEX(STANDINGS_R[],MATCH(Table1[[#This Row],[COMBINED]],STANDINGS_R[COMBINED],0),COLUMN(STANDINGS_R[PLACE IN LEAGUE]))</f>
        <v>1</v>
      </c>
      <c r="F2735">
        <f>16-INDEX(STANDINGS_HR[],MATCH(Table1[[#This Row],[COMBINED]],STANDINGS_HR[COMBINED],0),COLUMN(STANDINGS_HR[PLACE IN LEAGUE]))</f>
        <v>3</v>
      </c>
      <c r="G2735">
        <f>16-INDEX(STANDINGS_RBI[],MATCH(Table1[[#This Row],[COMBINED]],STANDINGS_RBI[COMBINED],0),COLUMN(STANDINGS_RBI[PLACE IN LEAGUE]))</f>
        <v>3</v>
      </c>
      <c r="H2735">
        <f>16-INDEX(STANDINGS_SB[],MATCH(Table1[[#This Row],[COMBINED]],STANDINGS_SB[COMBINED],0),COLUMN(STANDINGS_SB[PLACE IN LEAGUE]))</f>
        <v>1</v>
      </c>
      <c r="I2735">
        <f>16-INDEX(STANDINGS_ERA[],MATCH(Table1[[#This Row],[COMBINED]],STANDINGS_ERA[COMBINED],0),COLUMN(STANDINGS_ERA[PLACE IN LEAGUE]))</f>
        <v>1</v>
      </c>
      <c r="J2735">
        <f>16-INDEX(STANDINGS_WHIP[],MATCH(Table1[[#This Row],[COMBINED]],STANDINGS_WHIP[COMBINED],0),COLUMN(STANDINGS_WHIP[PLACE IN LEAGUE]))</f>
        <v>2</v>
      </c>
      <c r="K2735">
        <f>16-INDEX(STANDINGS_W[],MATCH(Table1[[#This Row],[COMBINED]],STANDINGS_W[COMBINED],0),COLUMN(STANDINGS_W[PLACE IN LEAGUE]))</f>
        <v>1</v>
      </c>
      <c r="L2735">
        <f>16-INDEX(STANDINGS_K[],MATCH(Table1[[#This Row],[COMBINED]],STANDINGS_K[COMBINED],0),COLUMN(STANDINGS_K[PLACE IN LEAGUE]))</f>
        <v>1</v>
      </c>
      <c r="M2735">
        <f>16-INDEX(STANDINGS_SV[],MATCH(Table1[[#This Row],[COMBINED]],STANDINGS_SV[COMBINED],0),COLUMN(STANDINGS_SV[PLACE IN LEAGUE]))</f>
        <v>12</v>
      </c>
      <c r="N2735">
        <f>SUM(Table1[[#This Row],[BA]:[SV]])</f>
        <v>32</v>
      </c>
      <c r="O2735">
        <v>15</v>
      </c>
    </row>
    <row r="2736" spans="1:15" x14ac:dyDescent="0.25">
      <c r="A2736" t="s">
        <v>2607</v>
      </c>
      <c r="B2736" t="s">
        <v>2602</v>
      </c>
      <c r="C2736" t="str">
        <f>Table1[[#This Row],[League]]&amp;Table1[[#This Row],[Team]]</f>
        <v>$150 Draft Champions Nov 27 1:00 pm Lg.3548Tiltowait</v>
      </c>
      <c r="D2736">
        <f>16-INDEX(STANDINGS_BA[],MATCH(Table1[[#This Row],[COMBINED]],STANDINGS_BA[COMBINED],0),COLUMN(STANDINGS_BA[PLACE IN LEAGUE]))</f>
        <v>8</v>
      </c>
      <c r="E2736">
        <f>16-INDEX(STANDINGS_R[],MATCH(Table1[[#This Row],[COMBINED]],STANDINGS_R[COMBINED],0),COLUMN(STANDINGS_R[PLACE IN LEAGUE]))</f>
        <v>15</v>
      </c>
      <c r="F2736">
        <f>16-INDEX(STANDINGS_HR[],MATCH(Table1[[#This Row],[COMBINED]],STANDINGS_HR[COMBINED],0),COLUMN(STANDINGS_HR[PLACE IN LEAGUE]))</f>
        <v>15</v>
      </c>
      <c r="G2736">
        <f>16-INDEX(STANDINGS_RBI[],MATCH(Table1[[#This Row],[COMBINED]],STANDINGS_RBI[COMBINED],0),COLUMN(STANDINGS_RBI[PLACE IN LEAGUE]))</f>
        <v>15</v>
      </c>
      <c r="H2736">
        <f>16-INDEX(STANDINGS_SB[],MATCH(Table1[[#This Row],[COMBINED]],STANDINGS_SB[COMBINED],0),COLUMN(STANDINGS_SB[PLACE IN LEAGUE]))</f>
        <v>11</v>
      </c>
      <c r="I2736">
        <f>16-INDEX(STANDINGS_ERA[],MATCH(Table1[[#This Row],[COMBINED]],STANDINGS_ERA[COMBINED],0),COLUMN(STANDINGS_ERA[PLACE IN LEAGUE]))</f>
        <v>15</v>
      </c>
      <c r="J2736">
        <f>16-INDEX(STANDINGS_WHIP[],MATCH(Table1[[#This Row],[COMBINED]],STANDINGS_WHIP[COMBINED],0),COLUMN(STANDINGS_WHIP[PLACE IN LEAGUE]))</f>
        <v>15</v>
      </c>
      <c r="K2736">
        <f>16-INDEX(STANDINGS_W[],MATCH(Table1[[#This Row],[COMBINED]],STANDINGS_W[COMBINED],0),COLUMN(STANDINGS_W[PLACE IN LEAGUE]))</f>
        <v>15</v>
      </c>
      <c r="L2736">
        <f>16-INDEX(STANDINGS_K[],MATCH(Table1[[#This Row],[COMBINED]],STANDINGS_K[COMBINED],0),COLUMN(STANDINGS_K[PLACE IN LEAGUE]))</f>
        <v>13</v>
      </c>
      <c r="M2736">
        <f>16-INDEX(STANDINGS_SV[],MATCH(Table1[[#This Row],[COMBINED]],STANDINGS_SV[COMBINED],0),COLUMN(STANDINGS_SV[PLACE IN LEAGUE]))</f>
        <v>13</v>
      </c>
      <c r="N2736">
        <f>SUM(Table1[[#This Row],[BA]:[SV]])</f>
        <v>135</v>
      </c>
      <c r="O2736">
        <v>1</v>
      </c>
    </row>
    <row r="2737" spans="1:15" x14ac:dyDescent="0.25">
      <c r="A2737" t="s">
        <v>36</v>
      </c>
      <c r="B2737" t="s">
        <v>2602</v>
      </c>
      <c r="C2737" t="str">
        <f>Table1[[#This Row],[League]]&amp;Table1[[#This Row],[Team]]</f>
        <v>$150 Draft Champions Nov 27 1:00 pm Lg.3548PACO THYME</v>
      </c>
      <c r="D2737">
        <f>16-INDEX(STANDINGS_BA[],MATCH(Table1[[#This Row],[COMBINED]],STANDINGS_BA[COMBINED],0),COLUMN(STANDINGS_BA[PLACE IN LEAGUE]))</f>
        <v>14</v>
      </c>
      <c r="E2737">
        <f>16-INDEX(STANDINGS_R[],MATCH(Table1[[#This Row],[COMBINED]],STANDINGS_R[COMBINED],0),COLUMN(STANDINGS_R[PLACE IN LEAGUE]))</f>
        <v>14</v>
      </c>
      <c r="F2737">
        <f>16-INDEX(STANDINGS_HR[],MATCH(Table1[[#This Row],[COMBINED]],STANDINGS_HR[COMBINED],0),COLUMN(STANDINGS_HR[PLACE IN LEAGUE]))</f>
        <v>9</v>
      </c>
      <c r="G2737">
        <f>16-INDEX(STANDINGS_RBI[],MATCH(Table1[[#This Row],[COMBINED]],STANDINGS_RBI[COMBINED],0),COLUMN(STANDINGS_RBI[PLACE IN LEAGUE]))</f>
        <v>10</v>
      </c>
      <c r="H2737">
        <f>16-INDEX(STANDINGS_SB[],MATCH(Table1[[#This Row],[COMBINED]],STANDINGS_SB[COMBINED],0),COLUMN(STANDINGS_SB[PLACE IN LEAGUE]))</f>
        <v>12</v>
      </c>
      <c r="I2737">
        <f>16-INDEX(STANDINGS_ERA[],MATCH(Table1[[#This Row],[COMBINED]],STANDINGS_ERA[COMBINED],0),COLUMN(STANDINGS_ERA[PLACE IN LEAGUE]))</f>
        <v>13</v>
      </c>
      <c r="J2737">
        <f>16-INDEX(STANDINGS_WHIP[],MATCH(Table1[[#This Row],[COMBINED]],STANDINGS_WHIP[COMBINED],0),COLUMN(STANDINGS_WHIP[PLACE IN LEAGUE]))</f>
        <v>12</v>
      </c>
      <c r="K2737">
        <f>16-INDEX(STANDINGS_W[],MATCH(Table1[[#This Row],[COMBINED]],STANDINGS_W[COMBINED],0),COLUMN(STANDINGS_W[PLACE IN LEAGUE]))</f>
        <v>11</v>
      </c>
      <c r="L2737">
        <f>16-INDEX(STANDINGS_K[],MATCH(Table1[[#This Row],[COMBINED]],STANDINGS_K[COMBINED],0),COLUMN(STANDINGS_K[PLACE IN LEAGUE]))</f>
        <v>12</v>
      </c>
      <c r="M2737">
        <f>16-INDEX(STANDINGS_SV[],MATCH(Table1[[#This Row],[COMBINED]],STANDINGS_SV[COMBINED],0),COLUMN(STANDINGS_SV[PLACE IN LEAGUE]))</f>
        <v>15</v>
      </c>
      <c r="N2737">
        <f>SUM(Table1[[#This Row],[BA]:[SV]])</f>
        <v>122</v>
      </c>
      <c r="O2737">
        <v>2</v>
      </c>
    </row>
    <row r="2738" spans="1:15" x14ac:dyDescent="0.25">
      <c r="A2738" t="s">
        <v>139</v>
      </c>
      <c r="B2738" t="s">
        <v>2602</v>
      </c>
      <c r="C2738" t="str">
        <f>Table1[[#This Row],[League]]&amp;Table1[[#This Row],[Team]]</f>
        <v>$150 Draft Champions Nov 27 1:00 pm Lg.3548Surrender Dorothy! (1)</v>
      </c>
      <c r="D2738">
        <f>16-INDEX(STANDINGS_BA[],MATCH(Table1[[#This Row],[COMBINED]],STANDINGS_BA[COMBINED],0),COLUMN(STANDINGS_BA[PLACE IN LEAGUE]))</f>
        <v>12</v>
      </c>
      <c r="E2738">
        <f>16-INDEX(STANDINGS_R[],MATCH(Table1[[#This Row],[COMBINED]],STANDINGS_R[COMBINED],0),COLUMN(STANDINGS_R[PLACE IN LEAGUE]))</f>
        <v>10</v>
      </c>
      <c r="F2738">
        <f>16-INDEX(STANDINGS_HR[],MATCH(Table1[[#This Row],[COMBINED]],STANDINGS_HR[COMBINED],0),COLUMN(STANDINGS_HR[PLACE IN LEAGUE]))</f>
        <v>10</v>
      </c>
      <c r="G2738">
        <f>16-INDEX(STANDINGS_RBI[],MATCH(Table1[[#This Row],[COMBINED]],STANDINGS_RBI[COMBINED],0),COLUMN(STANDINGS_RBI[PLACE IN LEAGUE]))</f>
        <v>5</v>
      </c>
      <c r="H2738">
        <f>16-INDEX(STANDINGS_SB[],MATCH(Table1[[#This Row],[COMBINED]],STANDINGS_SB[COMBINED],0),COLUMN(STANDINGS_SB[PLACE IN LEAGUE]))</f>
        <v>4</v>
      </c>
      <c r="I2738">
        <f>16-INDEX(STANDINGS_ERA[],MATCH(Table1[[#This Row],[COMBINED]],STANDINGS_ERA[COMBINED],0),COLUMN(STANDINGS_ERA[PLACE IN LEAGUE]))</f>
        <v>10</v>
      </c>
      <c r="J2738">
        <f>16-INDEX(STANDINGS_WHIP[],MATCH(Table1[[#This Row],[COMBINED]],STANDINGS_WHIP[COMBINED],0),COLUMN(STANDINGS_WHIP[PLACE IN LEAGUE]))</f>
        <v>11</v>
      </c>
      <c r="K2738">
        <f>16-INDEX(STANDINGS_W[],MATCH(Table1[[#This Row],[COMBINED]],STANDINGS_W[COMBINED],0),COLUMN(STANDINGS_W[PLACE IN LEAGUE]))</f>
        <v>13</v>
      </c>
      <c r="L2738">
        <f>16-INDEX(STANDINGS_K[],MATCH(Table1[[#This Row],[COMBINED]],STANDINGS_K[COMBINED],0),COLUMN(STANDINGS_K[PLACE IN LEAGUE]))</f>
        <v>15</v>
      </c>
      <c r="M2738">
        <f>16-INDEX(STANDINGS_SV[],MATCH(Table1[[#This Row],[COMBINED]],STANDINGS_SV[COMBINED],0),COLUMN(STANDINGS_SV[PLACE IN LEAGUE]))</f>
        <v>6</v>
      </c>
      <c r="N2738">
        <f>SUM(Table1[[#This Row],[BA]:[SV]])</f>
        <v>96</v>
      </c>
      <c r="O2738">
        <v>3</v>
      </c>
    </row>
    <row r="2739" spans="1:15" x14ac:dyDescent="0.25">
      <c r="A2739" t="s">
        <v>2603</v>
      </c>
      <c r="B2739" t="s">
        <v>2602</v>
      </c>
      <c r="C2739" t="str">
        <f>Table1[[#This Row],[League]]&amp;Table1[[#This Row],[Team]]</f>
        <v>$150 Draft Champions Nov 27 1:00 pm Lg.3548Lets Go Metz 1</v>
      </c>
      <c r="D2739">
        <f>16-INDEX(STANDINGS_BA[],MATCH(Table1[[#This Row],[COMBINED]],STANDINGS_BA[COMBINED],0),COLUMN(STANDINGS_BA[PLACE IN LEAGUE]))</f>
        <v>13</v>
      </c>
      <c r="E2739">
        <f>16-INDEX(STANDINGS_R[],MATCH(Table1[[#This Row],[COMBINED]],STANDINGS_R[COMBINED],0),COLUMN(STANDINGS_R[PLACE IN LEAGUE]))</f>
        <v>12</v>
      </c>
      <c r="F2739">
        <f>16-INDEX(STANDINGS_HR[],MATCH(Table1[[#This Row],[COMBINED]],STANDINGS_HR[COMBINED],0),COLUMN(STANDINGS_HR[PLACE IN LEAGUE]))</f>
        <v>3</v>
      </c>
      <c r="G2739">
        <f>16-INDEX(STANDINGS_RBI[],MATCH(Table1[[#This Row],[COMBINED]],STANDINGS_RBI[COMBINED],0),COLUMN(STANDINGS_RBI[PLACE IN LEAGUE]))</f>
        <v>6</v>
      </c>
      <c r="H2739">
        <f>16-INDEX(STANDINGS_SB[],MATCH(Table1[[#This Row],[COMBINED]],STANDINGS_SB[COMBINED],0),COLUMN(STANDINGS_SB[PLACE IN LEAGUE]))</f>
        <v>15</v>
      </c>
      <c r="I2739">
        <f>16-INDEX(STANDINGS_ERA[],MATCH(Table1[[#This Row],[COMBINED]],STANDINGS_ERA[COMBINED],0),COLUMN(STANDINGS_ERA[PLACE IN LEAGUE]))</f>
        <v>8</v>
      </c>
      <c r="J2739">
        <f>16-INDEX(STANDINGS_WHIP[],MATCH(Table1[[#This Row],[COMBINED]],STANDINGS_WHIP[COMBINED],0),COLUMN(STANDINGS_WHIP[PLACE IN LEAGUE]))</f>
        <v>9</v>
      </c>
      <c r="K2739">
        <f>16-INDEX(STANDINGS_W[],MATCH(Table1[[#This Row],[COMBINED]],STANDINGS_W[COMBINED],0),COLUMN(STANDINGS_W[PLACE IN LEAGUE]))</f>
        <v>10</v>
      </c>
      <c r="L2739">
        <f>16-INDEX(STANDINGS_K[],MATCH(Table1[[#This Row],[COMBINED]],STANDINGS_K[COMBINED],0),COLUMN(STANDINGS_K[PLACE IN LEAGUE]))</f>
        <v>5</v>
      </c>
      <c r="M2739">
        <f>16-INDEX(STANDINGS_SV[],MATCH(Table1[[#This Row],[COMBINED]],STANDINGS_SV[COMBINED],0),COLUMN(STANDINGS_SV[PLACE IN LEAGUE]))</f>
        <v>14</v>
      </c>
      <c r="N2739">
        <f>SUM(Table1[[#This Row],[BA]:[SV]])</f>
        <v>95</v>
      </c>
      <c r="O2739">
        <v>4</v>
      </c>
    </row>
    <row r="2740" spans="1:15" x14ac:dyDescent="0.25">
      <c r="A2740" t="s">
        <v>2612</v>
      </c>
      <c r="B2740" t="s">
        <v>2602</v>
      </c>
      <c r="C2740" t="str">
        <f>Table1[[#This Row],[League]]&amp;Table1[[#This Row],[Team]]</f>
        <v>$150 Draft Champions Nov 27 1:00 pm Lg.3548SEMPER FI 3</v>
      </c>
      <c r="D2740">
        <f>16-INDEX(STANDINGS_BA[],MATCH(Table1[[#This Row],[COMBINED]],STANDINGS_BA[COMBINED],0),COLUMN(STANDINGS_BA[PLACE IN LEAGUE]))</f>
        <v>1</v>
      </c>
      <c r="E2740">
        <f>16-INDEX(STANDINGS_R[],MATCH(Table1[[#This Row],[COMBINED]],STANDINGS_R[COMBINED],0),COLUMN(STANDINGS_R[PLACE IN LEAGUE]))</f>
        <v>8</v>
      </c>
      <c r="F2740">
        <f>16-INDEX(STANDINGS_HR[],MATCH(Table1[[#This Row],[COMBINED]],STANDINGS_HR[COMBINED],0),COLUMN(STANDINGS_HR[PLACE IN LEAGUE]))</f>
        <v>8</v>
      </c>
      <c r="G2740">
        <f>16-INDEX(STANDINGS_RBI[],MATCH(Table1[[#This Row],[COMBINED]],STANDINGS_RBI[COMBINED],0),COLUMN(STANDINGS_RBI[PLACE IN LEAGUE]))</f>
        <v>8</v>
      </c>
      <c r="H2740">
        <f>16-INDEX(STANDINGS_SB[],MATCH(Table1[[#This Row],[COMBINED]],STANDINGS_SB[COMBINED],0),COLUMN(STANDINGS_SB[PLACE IN LEAGUE]))</f>
        <v>6</v>
      </c>
      <c r="I2740">
        <f>16-INDEX(STANDINGS_ERA[],MATCH(Table1[[#This Row],[COMBINED]],STANDINGS_ERA[COMBINED],0),COLUMN(STANDINGS_ERA[PLACE IN LEAGUE]))</f>
        <v>12</v>
      </c>
      <c r="J2740">
        <f>16-INDEX(STANDINGS_WHIP[],MATCH(Table1[[#This Row],[COMBINED]],STANDINGS_WHIP[COMBINED],0),COLUMN(STANDINGS_WHIP[PLACE IN LEAGUE]))</f>
        <v>14</v>
      </c>
      <c r="K2740">
        <f>16-INDEX(STANDINGS_W[],MATCH(Table1[[#This Row],[COMBINED]],STANDINGS_W[COMBINED],0),COLUMN(STANDINGS_W[PLACE IN LEAGUE]))</f>
        <v>14</v>
      </c>
      <c r="L2740">
        <f>16-INDEX(STANDINGS_K[],MATCH(Table1[[#This Row],[COMBINED]],STANDINGS_K[COMBINED],0),COLUMN(STANDINGS_K[PLACE IN LEAGUE]))</f>
        <v>10</v>
      </c>
      <c r="M2740">
        <f>16-INDEX(STANDINGS_SV[],MATCH(Table1[[#This Row],[COMBINED]],STANDINGS_SV[COMBINED],0),COLUMN(STANDINGS_SV[PLACE IN LEAGUE]))</f>
        <v>12</v>
      </c>
      <c r="N2740">
        <f>SUM(Table1[[#This Row],[BA]:[SV]])</f>
        <v>93</v>
      </c>
      <c r="O2740">
        <v>5</v>
      </c>
    </row>
    <row r="2741" spans="1:15" x14ac:dyDescent="0.25">
      <c r="A2741" t="s">
        <v>2606</v>
      </c>
      <c r="B2741" t="s">
        <v>2602</v>
      </c>
      <c r="C2741" t="str">
        <f>Table1[[#This Row],[League]]&amp;Table1[[#This Row],[Team]]</f>
        <v>$150 Draft Champions Nov 27 1:00 pm Lg.3548The Achievers - DC 1</v>
      </c>
      <c r="D2741">
        <f>16-INDEX(STANDINGS_BA[],MATCH(Table1[[#This Row],[COMBINED]],STANDINGS_BA[COMBINED],0),COLUMN(STANDINGS_BA[PLACE IN LEAGUE]))</f>
        <v>9</v>
      </c>
      <c r="E2741">
        <f>16-INDEX(STANDINGS_R[],MATCH(Table1[[#This Row],[COMBINED]],STANDINGS_R[COMBINED],0),COLUMN(STANDINGS_R[PLACE IN LEAGUE]))</f>
        <v>7</v>
      </c>
      <c r="F2741">
        <f>16-INDEX(STANDINGS_HR[],MATCH(Table1[[#This Row],[COMBINED]],STANDINGS_HR[COMBINED],0),COLUMN(STANDINGS_HR[PLACE IN LEAGUE]))</f>
        <v>12</v>
      </c>
      <c r="G2741">
        <f>16-INDEX(STANDINGS_RBI[],MATCH(Table1[[#This Row],[COMBINED]],STANDINGS_RBI[COMBINED],0),COLUMN(STANDINGS_RBI[PLACE IN LEAGUE]))</f>
        <v>12</v>
      </c>
      <c r="H2741">
        <f>16-INDEX(STANDINGS_SB[],MATCH(Table1[[#This Row],[COMBINED]],STANDINGS_SB[COMBINED],0),COLUMN(STANDINGS_SB[PLACE IN LEAGUE]))</f>
        <v>9</v>
      </c>
      <c r="I2741">
        <f>16-INDEX(STANDINGS_ERA[],MATCH(Table1[[#This Row],[COMBINED]],STANDINGS_ERA[COMBINED],0),COLUMN(STANDINGS_ERA[PLACE IN LEAGUE]))</f>
        <v>5</v>
      </c>
      <c r="J2741">
        <f>16-INDEX(STANDINGS_WHIP[],MATCH(Table1[[#This Row],[COMBINED]],STANDINGS_WHIP[COMBINED],0),COLUMN(STANDINGS_WHIP[PLACE IN LEAGUE]))</f>
        <v>3</v>
      </c>
      <c r="K2741">
        <f>16-INDEX(STANDINGS_W[],MATCH(Table1[[#This Row],[COMBINED]],STANDINGS_W[COMBINED],0),COLUMN(STANDINGS_W[PLACE IN LEAGUE]))</f>
        <v>9</v>
      </c>
      <c r="L2741">
        <f>16-INDEX(STANDINGS_K[],MATCH(Table1[[#This Row],[COMBINED]],STANDINGS_K[COMBINED],0),COLUMN(STANDINGS_K[PLACE IN LEAGUE]))</f>
        <v>14</v>
      </c>
      <c r="M2741">
        <f>16-INDEX(STANDINGS_SV[],MATCH(Table1[[#This Row],[COMBINED]],STANDINGS_SV[COMBINED],0),COLUMN(STANDINGS_SV[PLACE IN LEAGUE]))</f>
        <v>7</v>
      </c>
      <c r="N2741">
        <f>SUM(Table1[[#This Row],[BA]:[SV]])</f>
        <v>87</v>
      </c>
      <c r="O2741">
        <v>6</v>
      </c>
    </row>
    <row r="2742" spans="1:15" x14ac:dyDescent="0.25">
      <c r="A2742" t="s">
        <v>2605</v>
      </c>
      <c r="B2742" t="s">
        <v>2602</v>
      </c>
      <c r="C2742" t="str">
        <f>Table1[[#This Row],[League]]&amp;Table1[[#This Row],[Team]]</f>
        <v>$150 Draft Champions Nov 27 1:00 pm Lg.3548Wolves</v>
      </c>
      <c r="D2742">
        <f>16-INDEX(STANDINGS_BA[],MATCH(Table1[[#This Row],[COMBINED]],STANDINGS_BA[COMBINED],0),COLUMN(STANDINGS_BA[PLACE IN LEAGUE]))</f>
        <v>10</v>
      </c>
      <c r="E2742">
        <f>16-INDEX(STANDINGS_R[],MATCH(Table1[[#This Row],[COMBINED]],STANDINGS_R[COMBINED],0),COLUMN(STANDINGS_R[PLACE IN LEAGUE]))</f>
        <v>4</v>
      </c>
      <c r="F2742">
        <f>16-INDEX(STANDINGS_HR[],MATCH(Table1[[#This Row],[COMBINED]],STANDINGS_HR[COMBINED],0),COLUMN(STANDINGS_HR[PLACE IN LEAGUE]))</f>
        <v>5</v>
      </c>
      <c r="G2742">
        <f>16-INDEX(STANDINGS_RBI[],MATCH(Table1[[#This Row],[COMBINED]],STANDINGS_RBI[COMBINED],0),COLUMN(STANDINGS_RBI[PLACE IN LEAGUE]))</f>
        <v>4</v>
      </c>
      <c r="H2742">
        <f>16-INDEX(STANDINGS_SB[],MATCH(Table1[[#This Row],[COMBINED]],STANDINGS_SB[COMBINED],0),COLUMN(STANDINGS_SB[PLACE IN LEAGUE]))</f>
        <v>14</v>
      </c>
      <c r="I2742">
        <f>16-INDEX(STANDINGS_ERA[],MATCH(Table1[[#This Row],[COMBINED]],STANDINGS_ERA[COMBINED],0),COLUMN(STANDINGS_ERA[PLACE IN LEAGUE]))</f>
        <v>11</v>
      </c>
      <c r="J2742">
        <f>16-INDEX(STANDINGS_WHIP[],MATCH(Table1[[#This Row],[COMBINED]],STANDINGS_WHIP[COMBINED],0),COLUMN(STANDINGS_WHIP[PLACE IN LEAGUE]))</f>
        <v>10</v>
      </c>
      <c r="K2742">
        <f>16-INDEX(STANDINGS_W[],MATCH(Table1[[#This Row],[COMBINED]],STANDINGS_W[COMBINED],0),COLUMN(STANDINGS_W[PLACE IN LEAGUE]))</f>
        <v>7</v>
      </c>
      <c r="L2742">
        <f>16-INDEX(STANDINGS_K[],MATCH(Table1[[#This Row],[COMBINED]],STANDINGS_K[COMBINED],0),COLUMN(STANDINGS_K[PLACE IN LEAGUE]))</f>
        <v>8</v>
      </c>
      <c r="M2742">
        <f>16-INDEX(STANDINGS_SV[],MATCH(Table1[[#This Row],[COMBINED]],STANDINGS_SV[COMBINED],0),COLUMN(STANDINGS_SV[PLACE IN LEAGUE]))</f>
        <v>11</v>
      </c>
      <c r="N2742">
        <f>SUM(Table1[[#This Row],[BA]:[SV]])</f>
        <v>84</v>
      </c>
      <c r="O2742">
        <v>7</v>
      </c>
    </row>
    <row r="2743" spans="1:15" x14ac:dyDescent="0.25">
      <c r="A2743" t="s">
        <v>2610</v>
      </c>
      <c r="B2743" t="s">
        <v>2602</v>
      </c>
      <c r="C2743" t="str">
        <f>Table1[[#This Row],[League]]&amp;Table1[[#This Row],[Team]]</f>
        <v>$150 Draft Champions Nov 27 1:00 pm Lg.3548I got milk money from My Mom</v>
      </c>
      <c r="D2743">
        <f>16-INDEX(STANDINGS_BA[],MATCH(Table1[[#This Row],[COMBINED]],STANDINGS_BA[COMBINED],0),COLUMN(STANDINGS_BA[PLACE IN LEAGUE]))</f>
        <v>3</v>
      </c>
      <c r="E2743">
        <f>16-INDEX(STANDINGS_R[],MATCH(Table1[[#This Row],[COMBINED]],STANDINGS_R[COMBINED],0),COLUMN(STANDINGS_R[PLACE IN LEAGUE]))</f>
        <v>5</v>
      </c>
      <c r="F2743">
        <f>16-INDEX(STANDINGS_HR[],MATCH(Table1[[#This Row],[COMBINED]],STANDINGS_HR[COMBINED],0),COLUMN(STANDINGS_HR[PLACE IN LEAGUE]))</f>
        <v>6</v>
      </c>
      <c r="G2743">
        <f>16-INDEX(STANDINGS_RBI[],MATCH(Table1[[#This Row],[COMBINED]],STANDINGS_RBI[COMBINED],0),COLUMN(STANDINGS_RBI[PLACE IN LEAGUE]))</f>
        <v>2</v>
      </c>
      <c r="H2743">
        <f>16-INDEX(STANDINGS_SB[],MATCH(Table1[[#This Row],[COMBINED]],STANDINGS_SB[COMBINED],0),COLUMN(STANDINGS_SB[PLACE IN LEAGUE]))</f>
        <v>10</v>
      </c>
      <c r="I2743">
        <f>16-INDEX(STANDINGS_ERA[],MATCH(Table1[[#This Row],[COMBINED]],STANDINGS_ERA[COMBINED],0),COLUMN(STANDINGS_ERA[PLACE IN LEAGUE]))</f>
        <v>14</v>
      </c>
      <c r="J2743">
        <f>16-INDEX(STANDINGS_WHIP[],MATCH(Table1[[#This Row],[COMBINED]],STANDINGS_WHIP[COMBINED],0),COLUMN(STANDINGS_WHIP[PLACE IN LEAGUE]))</f>
        <v>13</v>
      </c>
      <c r="K2743">
        <f>16-INDEX(STANDINGS_W[],MATCH(Table1[[#This Row],[COMBINED]],STANDINGS_W[COMBINED],0),COLUMN(STANDINGS_W[PLACE IN LEAGUE]))</f>
        <v>12</v>
      </c>
      <c r="L2743">
        <f>16-INDEX(STANDINGS_K[],MATCH(Table1[[#This Row],[COMBINED]],STANDINGS_K[COMBINED],0),COLUMN(STANDINGS_K[PLACE IN LEAGUE]))</f>
        <v>11</v>
      </c>
      <c r="M2743">
        <f>16-INDEX(STANDINGS_SV[],MATCH(Table1[[#This Row],[COMBINED]],STANDINGS_SV[COMBINED],0),COLUMN(STANDINGS_SV[PLACE IN LEAGUE]))</f>
        <v>2</v>
      </c>
      <c r="N2743">
        <f>SUM(Table1[[#This Row],[BA]:[SV]])</f>
        <v>78</v>
      </c>
      <c r="O2743">
        <v>8</v>
      </c>
    </row>
    <row r="2744" spans="1:15" x14ac:dyDescent="0.25">
      <c r="A2744" t="s">
        <v>2608</v>
      </c>
      <c r="B2744" t="s">
        <v>2602</v>
      </c>
      <c r="C2744" t="str">
        <f>Table1[[#This Row],[League]]&amp;Table1[[#This Row],[Team]]</f>
        <v>$150 Draft Champions Nov 27 1:00 pm Lg.3548No Small Ball</v>
      </c>
      <c r="D2744">
        <f>16-INDEX(STANDINGS_BA[],MATCH(Table1[[#This Row],[COMBINED]],STANDINGS_BA[COMBINED],0),COLUMN(STANDINGS_BA[PLACE IN LEAGUE]))</f>
        <v>6</v>
      </c>
      <c r="E2744">
        <f>16-INDEX(STANDINGS_R[],MATCH(Table1[[#This Row],[COMBINED]],STANDINGS_R[COMBINED],0),COLUMN(STANDINGS_R[PLACE IN LEAGUE]))</f>
        <v>13</v>
      </c>
      <c r="F2744">
        <f>16-INDEX(STANDINGS_HR[],MATCH(Table1[[#This Row],[COMBINED]],STANDINGS_HR[COMBINED],0),COLUMN(STANDINGS_HR[PLACE IN LEAGUE]))</f>
        <v>14</v>
      </c>
      <c r="G2744">
        <f>16-INDEX(STANDINGS_RBI[],MATCH(Table1[[#This Row],[COMBINED]],STANDINGS_RBI[COMBINED],0),COLUMN(STANDINGS_RBI[PLACE IN LEAGUE]))</f>
        <v>13</v>
      </c>
      <c r="H2744">
        <f>16-INDEX(STANDINGS_SB[],MATCH(Table1[[#This Row],[COMBINED]],STANDINGS_SB[COMBINED],0),COLUMN(STANDINGS_SB[PLACE IN LEAGUE]))</f>
        <v>1</v>
      </c>
      <c r="I2744">
        <f>16-INDEX(STANDINGS_ERA[],MATCH(Table1[[#This Row],[COMBINED]],STANDINGS_ERA[COMBINED],0),COLUMN(STANDINGS_ERA[PLACE IN LEAGUE]))</f>
        <v>4</v>
      </c>
      <c r="J2744">
        <f>16-INDEX(STANDINGS_WHIP[],MATCH(Table1[[#This Row],[COMBINED]],STANDINGS_WHIP[COMBINED],0),COLUMN(STANDINGS_WHIP[PLACE IN LEAGUE]))</f>
        <v>6</v>
      </c>
      <c r="K2744">
        <f>16-INDEX(STANDINGS_W[],MATCH(Table1[[#This Row],[COMBINED]],STANDINGS_W[COMBINED],0),COLUMN(STANDINGS_W[PLACE IN LEAGUE]))</f>
        <v>8</v>
      </c>
      <c r="L2744">
        <f>16-INDEX(STANDINGS_K[],MATCH(Table1[[#This Row],[COMBINED]],STANDINGS_K[COMBINED],0),COLUMN(STANDINGS_K[PLACE IN LEAGUE]))</f>
        <v>3</v>
      </c>
      <c r="M2744">
        <f>16-INDEX(STANDINGS_SV[],MATCH(Table1[[#This Row],[COMBINED]],STANDINGS_SV[COMBINED],0),COLUMN(STANDINGS_SV[PLACE IN LEAGUE]))</f>
        <v>9</v>
      </c>
      <c r="N2744">
        <f>SUM(Table1[[#This Row],[BA]:[SV]])</f>
        <v>77</v>
      </c>
      <c r="O2744">
        <v>9</v>
      </c>
    </row>
    <row r="2745" spans="1:15" x14ac:dyDescent="0.25">
      <c r="A2745" t="s">
        <v>266</v>
      </c>
      <c r="B2745" t="s">
        <v>2602</v>
      </c>
      <c r="C2745" t="str">
        <f>Table1[[#This Row],[League]]&amp;Table1[[#This Row],[Team]]</f>
        <v>$150 Draft Champions Nov 27 1:00 pm Lg.3548Bronx Yankees (DC2)</v>
      </c>
      <c r="D2745">
        <f>16-INDEX(STANDINGS_BA[],MATCH(Table1[[#This Row],[COMBINED]],STANDINGS_BA[COMBINED],0),COLUMN(STANDINGS_BA[PLACE IN LEAGUE]))</f>
        <v>7</v>
      </c>
      <c r="E2745">
        <f>16-INDEX(STANDINGS_R[],MATCH(Table1[[#This Row],[COMBINED]],STANDINGS_R[COMBINED],0),COLUMN(STANDINGS_R[PLACE IN LEAGUE]))</f>
        <v>9</v>
      </c>
      <c r="F2745">
        <f>16-INDEX(STANDINGS_HR[],MATCH(Table1[[#This Row],[COMBINED]],STANDINGS_HR[COMBINED],0),COLUMN(STANDINGS_HR[PLACE IN LEAGUE]))</f>
        <v>7</v>
      </c>
      <c r="G2745">
        <f>16-INDEX(STANDINGS_RBI[],MATCH(Table1[[#This Row],[COMBINED]],STANDINGS_RBI[COMBINED],0),COLUMN(STANDINGS_RBI[PLACE IN LEAGUE]))</f>
        <v>9</v>
      </c>
      <c r="H2745">
        <f>16-INDEX(STANDINGS_SB[],MATCH(Table1[[#This Row],[COMBINED]],STANDINGS_SB[COMBINED],0),COLUMN(STANDINGS_SB[PLACE IN LEAGUE]))</f>
        <v>13</v>
      </c>
      <c r="I2745">
        <f>16-INDEX(STANDINGS_ERA[],MATCH(Table1[[#This Row],[COMBINED]],STANDINGS_ERA[COMBINED],0),COLUMN(STANDINGS_ERA[PLACE IN LEAGUE]))</f>
        <v>2</v>
      </c>
      <c r="J2745">
        <f>16-INDEX(STANDINGS_WHIP[],MATCH(Table1[[#This Row],[COMBINED]],STANDINGS_WHIP[COMBINED],0),COLUMN(STANDINGS_WHIP[PLACE IN LEAGUE]))</f>
        <v>5</v>
      </c>
      <c r="K2745">
        <f>16-INDEX(STANDINGS_W[],MATCH(Table1[[#This Row],[COMBINED]],STANDINGS_W[COMBINED],0),COLUMN(STANDINGS_W[PLACE IN LEAGUE]))</f>
        <v>6</v>
      </c>
      <c r="L2745">
        <f>16-INDEX(STANDINGS_K[],MATCH(Table1[[#This Row],[COMBINED]],STANDINGS_K[COMBINED],0),COLUMN(STANDINGS_K[PLACE IN LEAGUE]))</f>
        <v>9</v>
      </c>
      <c r="M2745">
        <f>16-INDEX(STANDINGS_SV[],MATCH(Table1[[#This Row],[COMBINED]],STANDINGS_SV[COMBINED],0),COLUMN(STANDINGS_SV[PLACE IN LEAGUE]))</f>
        <v>3</v>
      </c>
      <c r="N2745">
        <f>SUM(Table1[[#This Row],[BA]:[SV]])</f>
        <v>70</v>
      </c>
      <c r="O2745">
        <v>10</v>
      </c>
    </row>
    <row r="2746" spans="1:15" x14ac:dyDescent="0.25">
      <c r="A2746" t="s">
        <v>56</v>
      </c>
      <c r="B2746" t="s">
        <v>2602</v>
      </c>
      <c r="C2746" t="str">
        <f>Table1[[#This Row],[League]]&amp;Table1[[#This Row],[Team]]</f>
        <v>$150 Draft Champions Nov 27 1:00 pm Lg.3548DOUGHBOYS</v>
      </c>
      <c r="D2746">
        <f>16-INDEX(STANDINGS_BA[],MATCH(Table1[[#This Row],[COMBINED]],STANDINGS_BA[COMBINED],0),COLUMN(STANDINGS_BA[PLACE IN LEAGUE]))</f>
        <v>4</v>
      </c>
      <c r="E2746">
        <f>16-INDEX(STANDINGS_R[],MATCH(Table1[[#This Row],[COMBINED]],STANDINGS_R[COMBINED],0),COLUMN(STANDINGS_R[PLACE IN LEAGUE]))</f>
        <v>11</v>
      </c>
      <c r="F2746">
        <f>16-INDEX(STANDINGS_HR[],MATCH(Table1[[#This Row],[COMBINED]],STANDINGS_HR[COMBINED],0),COLUMN(STANDINGS_HR[PLACE IN LEAGUE]))</f>
        <v>11</v>
      </c>
      <c r="G2746">
        <f>16-INDEX(STANDINGS_RBI[],MATCH(Table1[[#This Row],[COMBINED]],STANDINGS_RBI[COMBINED],0),COLUMN(STANDINGS_RBI[PLACE IN LEAGUE]))</f>
        <v>14</v>
      </c>
      <c r="H2746">
        <f>16-INDEX(STANDINGS_SB[],MATCH(Table1[[#This Row],[COMBINED]],STANDINGS_SB[COMBINED],0),COLUMN(STANDINGS_SB[PLACE IN LEAGUE]))</f>
        <v>8</v>
      </c>
      <c r="I2746">
        <f>16-INDEX(STANDINGS_ERA[],MATCH(Table1[[#This Row],[COMBINED]],STANDINGS_ERA[COMBINED],0),COLUMN(STANDINGS_ERA[PLACE IN LEAGUE]))</f>
        <v>3</v>
      </c>
      <c r="J2746">
        <f>16-INDEX(STANDINGS_WHIP[],MATCH(Table1[[#This Row],[COMBINED]],STANDINGS_WHIP[COMBINED],0),COLUMN(STANDINGS_WHIP[PLACE IN LEAGUE]))</f>
        <v>2</v>
      </c>
      <c r="K2746">
        <f>16-INDEX(STANDINGS_W[],MATCH(Table1[[#This Row],[COMBINED]],STANDINGS_W[COMBINED],0),COLUMN(STANDINGS_W[PLACE IN LEAGUE]))</f>
        <v>2</v>
      </c>
      <c r="L2746">
        <f>16-INDEX(STANDINGS_K[],MATCH(Table1[[#This Row],[COMBINED]],STANDINGS_K[COMBINED],0),COLUMN(STANDINGS_K[PLACE IN LEAGUE]))</f>
        <v>7</v>
      </c>
      <c r="M2746">
        <f>16-INDEX(STANDINGS_SV[],MATCH(Table1[[#This Row],[COMBINED]],STANDINGS_SV[COMBINED],0),COLUMN(STANDINGS_SV[PLACE IN LEAGUE]))</f>
        <v>1</v>
      </c>
      <c r="N2746">
        <f>SUM(Table1[[#This Row],[BA]:[SV]])</f>
        <v>63</v>
      </c>
      <c r="O2746">
        <v>11</v>
      </c>
    </row>
    <row r="2747" spans="1:15" x14ac:dyDescent="0.25">
      <c r="A2747" t="s">
        <v>2601</v>
      </c>
      <c r="B2747" t="s">
        <v>2602</v>
      </c>
      <c r="C2747" t="str">
        <f>Table1[[#This Row],[League]]&amp;Table1[[#This Row],[Team]]</f>
        <v>$150 Draft Champions Nov 27 1:00 pm Lg.3548Slapnut Repellent</v>
      </c>
      <c r="D2747">
        <f>16-INDEX(STANDINGS_BA[],MATCH(Table1[[#This Row],[COMBINED]],STANDINGS_BA[COMBINED],0),COLUMN(STANDINGS_BA[PLACE IN LEAGUE]))</f>
        <v>15</v>
      </c>
      <c r="E2747">
        <f>16-INDEX(STANDINGS_R[],MATCH(Table1[[#This Row],[COMBINED]],STANDINGS_R[COMBINED],0),COLUMN(STANDINGS_R[PLACE IN LEAGUE]))</f>
        <v>6</v>
      </c>
      <c r="F2747">
        <f>16-INDEX(STANDINGS_HR[],MATCH(Table1[[#This Row],[COMBINED]],STANDINGS_HR[COMBINED],0),COLUMN(STANDINGS_HR[PLACE IN LEAGUE]))</f>
        <v>13</v>
      </c>
      <c r="G2747">
        <f>16-INDEX(STANDINGS_RBI[],MATCH(Table1[[#This Row],[COMBINED]],STANDINGS_RBI[COMBINED],0),COLUMN(STANDINGS_RBI[PLACE IN LEAGUE]))</f>
        <v>11</v>
      </c>
      <c r="H2747">
        <f>16-INDEX(STANDINGS_SB[],MATCH(Table1[[#This Row],[COMBINED]],STANDINGS_SB[COMBINED],0),COLUMN(STANDINGS_SB[PLACE IN LEAGUE]))</f>
        <v>3</v>
      </c>
      <c r="I2747">
        <f>16-INDEX(STANDINGS_ERA[],MATCH(Table1[[#This Row],[COMBINED]],STANDINGS_ERA[COMBINED],0),COLUMN(STANDINGS_ERA[PLACE IN LEAGUE]))</f>
        <v>1</v>
      </c>
      <c r="J2747">
        <f>16-INDEX(STANDINGS_WHIP[],MATCH(Table1[[#This Row],[COMBINED]],STANDINGS_WHIP[COMBINED],0),COLUMN(STANDINGS_WHIP[PLACE IN LEAGUE]))</f>
        <v>1</v>
      </c>
      <c r="K2747">
        <f>16-INDEX(STANDINGS_W[],MATCH(Table1[[#This Row],[COMBINED]],STANDINGS_W[COMBINED],0),COLUMN(STANDINGS_W[PLACE IN LEAGUE]))</f>
        <v>1</v>
      </c>
      <c r="L2747">
        <f>16-INDEX(STANDINGS_K[],MATCH(Table1[[#This Row],[COMBINED]],STANDINGS_K[COMBINED],0),COLUMN(STANDINGS_K[PLACE IN LEAGUE]))</f>
        <v>1</v>
      </c>
      <c r="M2747">
        <f>16-INDEX(STANDINGS_SV[],MATCH(Table1[[#This Row],[COMBINED]],STANDINGS_SV[COMBINED],0),COLUMN(STANDINGS_SV[PLACE IN LEAGUE]))</f>
        <v>4</v>
      </c>
      <c r="N2747">
        <f>SUM(Table1[[#This Row],[BA]:[SV]])</f>
        <v>56</v>
      </c>
      <c r="O2747">
        <v>12</v>
      </c>
    </row>
    <row r="2748" spans="1:15" x14ac:dyDescent="0.25">
      <c r="A2748" t="s">
        <v>2604</v>
      </c>
      <c r="B2748" t="s">
        <v>2602</v>
      </c>
      <c r="C2748" t="str">
        <f>Table1[[#This Row],[League]]&amp;Table1[[#This Row],[Team]]</f>
        <v>$150 Draft Champions Nov 27 1:00 pm Lg.3548Dock's Dose</v>
      </c>
      <c r="D2748">
        <f>16-INDEX(STANDINGS_BA[],MATCH(Table1[[#This Row],[COMBINED]],STANDINGS_BA[COMBINED],0),COLUMN(STANDINGS_BA[PLACE IN LEAGUE]))</f>
        <v>11</v>
      </c>
      <c r="E2748">
        <f>16-INDEX(STANDINGS_R[],MATCH(Table1[[#This Row],[COMBINED]],STANDINGS_R[COMBINED],0),COLUMN(STANDINGS_R[PLACE IN LEAGUE]))</f>
        <v>2</v>
      </c>
      <c r="F2748">
        <f>16-INDEX(STANDINGS_HR[],MATCH(Table1[[#This Row],[COMBINED]],STANDINGS_HR[COMBINED],0),COLUMN(STANDINGS_HR[PLACE IN LEAGUE]))</f>
        <v>4</v>
      </c>
      <c r="G2748">
        <f>16-INDEX(STANDINGS_RBI[],MATCH(Table1[[#This Row],[COMBINED]],STANDINGS_RBI[COMBINED],0),COLUMN(STANDINGS_RBI[PLACE IN LEAGUE]))</f>
        <v>7</v>
      </c>
      <c r="H2748">
        <f>16-INDEX(STANDINGS_SB[],MATCH(Table1[[#This Row],[COMBINED]],STANDINGS_SB[COMBINED],0),COLUMN(STANDINGS_SB[PLACE IN LEAGUE]))</f>
        <v>7</v>
      </c>
      <c r="I2748">
        <f>16-INDEX(STANDINGS_ERA[],MATCH(Table1[[#This Row],[COMBINED]],STANDINGS_ERA[COMBINED],0),COLUMN(STANDINGS_ERA[PLACE IN LEAGUE]))</f>
        <v>7</v>
      </c>
      <c r="J2748">
        <f>16-INDEX(STANDINGS_WHIP[],MATCH(Table1[[#This Row],[COMBINED]],STANDINGS_WHIP[COMBINED],0),COLUMN(STANDINGS_WHIP[PLACE IN LEAGUE]))</f>
        <v>4</v>
      </c>
      <c r="K2748">
        <f>16-INDEX(STANDINGS_W[],MATCH(Table1[[#This Row],[COMBINED]],STANDINGS_W[COMBINED],0),COLUMN(STANDINGS_W[PLACE IN LEAGUE]))</f>
        <v>4</v>
      </c>
      <c r="L2748">
        <f>16-INDEX(STANDINGS_K[],MATCH(Table1[[#This Row],[COMBINED]],STANDINGS_K[COMBINED],0),COLUMN(STANDINGS_K[PLACE IN LEAGUE]))</f>
        <v>4</v>
      </c>
      <c r="M2748">
        <f>16-INDEX(STANDINGS_SV[],MATCH(Table1[[#This Row],[COMBINED]],STANDINGS_SV[COMBINED],0),COLUMN(STANDINGS_SV[PLACE IN LEAGUE]))</f>
        <v>5</v>
      </c>
      <c r="N2748">
        <f>SUM(Table1[[#This Row],[BA]:[SV]])</f>
        <v>55</v>
      </c>
      <c r="O2748">
        <v>13</v>
      </c>
    </row>
    <row r="2749" spans="1:15" x14ac:dyDescent="0.25">
      <c r="A2749" t="s">
        <v>2609</v>
      </c>
      <c r="B2749" t="s">
        <v>2602</v>
      </c>
      <c r="C2749" t="str">
        <f>Table1[[#This Row],[League]]&amp;Table1[[#This Row],[Team]]</f>
        <v>$150 Draft Champions Nov 27 1:00 pm Lg.3548Double Dipper</v>
      </c>
      <c r="D2749">
        <f>16-INDEX(STANDINGS_BA[],MATCH(Table1[[#This Row],[COMBINED]],STANDINGS_BA[COMBINED],0),COLUMN(STANDINGS_BA[PLACE IN LEAGUE]))</f>
        <v>5</v>
      </c>
      <c r="E2749">
        <f>16-INDEX(STANDINGS_R[],MATCH(Table1[[#This Row],[COMBINED]],STANDINGS_R[COMBINED],0),COLUMN(STANDINGS_R[PLACE IN LEAGUE]))</f>
        <v>3</v>
      </c>
      <c r="F2749">
        <f>16-INDEX(STANDINGS_HR[],MATCH(Table1[[#This Row],[COMBINED]],STANDINGS_HR[COMBINED],0),COLUMN(STANDINGS_HR[PLACE IN LEAGUE]))</f>
        <v>2</v>
      </c>
      <c r="G2749">
        <f>16-INDEX(STANDINGS_RBI[],MATCH(Table1[[#This Row],[COMBINED]],STANDINGS_RBI[COMBINED],0),COLUMN(STANDINGS_RBI[PLACE IN LEAGUE]))</f>
        <v>3</v>
      </c>
      <c r="H2749">
        <f>16-INDEX(STANDINGS_SB[],MATCH(Table1[[#This Row],[COMBINED]],STANDINGS_SB[COMBINED],0),COLUMN(STANDINGS_SB[PLACE IN LEAGUE]))</f>
        <v>2</v>
      </c>
      <c r="I2749">
        <f>16-INDEX(STANDINGS_ERA[],MATCH(Table1[[#This Row],[COMBINED]],STANDINGS_ERA[COMBINED],0),COLUMN(STANDINGS_ERA[PLACE IN LEAGUE]))</f>
        <v>6</v>
      </c>
      <c r="J2749">
        <f>16-INDEX(STANDINGS_WHIP[],MATCH(Table1[[#This Row],[COMBINED]],STANDINGS_WHIP[COMBINED],0),COLUMN(STANDINGS_WHIP[PLACE IN LEAGUE]))</f>
        <v>7</v>
      </c>
      <c r="K2749">
        <f>16-INDEX(STANDINGS_W[],MATCH(Table1[[#This Row],[COMBINED]],STANDINGS_W[COMBINED],0),COLUMN(STANDINGS_W[PLACE IN LEAGUE]))</f>
        <v>5</v>
      </c>
      <c r="L2749">
        <f>16-INDEX(STANDINGS_K[],MATCH(Table1[[#This Row],[COMBINED]],STANDINGS_K[COMBINED],0),COLUMN(STANDINGS_K[PLACE IN LEAGUE]))</f>
        <v>2</v>
      </c>
      <c r="M2749">
        <f>16-INDEX(STANDINGS_SV[],MATCH(Table1[[#This Row],[COMBINED]],STANDINGS_SV[COMBINED],0),COLUMN(STANDINGS_SV[PLACE IN LEAGUE]))</f>
        <v>10</v>
      </c>
      <c r="N2749">
        <f>SUM(Table1[[#This Row],[BA]:[SV]])</f>
        <v>45</v>
      </c>
      <c r="O2749">
        <v>14</v>
      </c>
    </row>
    <row r="2750" spans="1:15" x14ac:dyDescent="0.25">
      <c r="A2750" t="s">
        <v>2611</v>
      </c>
      <c r="B2750" t="s">
        <v>2602</v>
      </c>
      <c r="C2750" t="str">
        <f>Table1[[#This Row],[League]]&amp;Table1[[#This Row],[Team]]</f>
        <v>$150 Draft Champions Nov 27 1:00 pm Lg.3548Beasley Magnani DC1</v>
      </c>
      <c r="D2750">
        <f>16-INDEX(STANDINGS_BA[],MATCH(Table1[[#This Row],[COMBINED]],STANDINGS_BA[COMBINED],0),COLUMN(STANDINGS_BA[PLACE IN LEAGUE]))</f>
        <v>2</v>
      </c>
      <c r="E2750">
        <f>16-INDEX(STANDINGS_R[],MATCH(Table1[[#This Row],[COMBINED]],STANDINGS_R[COMBINED],0),COLUMN(STANDINGS_R[PLACE IN LEAGUE]))</f>
        <v>1</v>
      </c>
      <c r="F2750">
        <f>16-INDEX(STANDINGS_HR[],MATCH(Table1[[#This Row],[COMBINED]],STANDINGS_HR[COMBINED],0),COLUMN(STANDINGS_HR[PLACE IN LEAGUE]))</f>
        <v>1</v>
      </c>
      <c r="G2750">
        <f>16-INDEX(STANDINGS_RBI[],MATCH(Table1[[#This Row],[COMBINED]],STANDINGS_RBI[COMBINED],0),COLUMN(STANDINGS_RBI[PLACE IN LEAGUE]))</f>
        <v>1</v>
      </c>
      <c r="H2750">
        <f>16-INDEX(STANDINGS_SB[],MATCH(Table1[[#This Row],[COMBINED]],STANDINGS_SB[COMBINED],0),COLUMN(STANDINGS_SB[PLACE IN LEAGUE]))</f>
        <v>5</v>
      </c>
      <c r="I2750">
        <f>16-INDEX(STANDINGS_ERA[],MATCH(Table1[[#This Row],[COMBINED]],STANDINGS_ERA[COMBINED],0),COLUMN(STANDINGS_ERA[PLACE IN LEAGUE]))</f>
        <v>9</v>
      </c>
      <c r="J2750">
        <f>16-INDEX(STANDINGS_WHIP[],MATCH(Table1[[#This Row],[COMBINED]],STANDINGS_WHIP[COMBINED],0),COLUMN(STANDINGS_WHIP[PLACE IN LEAGUE]))</f>
        <v>8</v>
      </c>
      <c r="K2750">
        <f>16-INDEX(STANDINGS_W[],MATCH(Table1[[#This Row],[COMBINED]],STANDINGS_W[COMBINED],0),COLUMN(STANDINGS_W[PLACE IN LEAGUE]))</f>
        <v>3</v>
      </c>
      <c r="L2750">
        <f>16-INDEX(STANDINGS_K[],MATCH(Table1[[#This Row],[COMBINED]],STANDINGS_K[COMBINED],0),COLUMN(STANDINGS_K[PLACE IN LEAGUE]))</f>
        <v>6</v>
      </c>
      <c r="M2750">
        <f>16-INDEX(STANDINGS_SV[],MATCH(Table1[[#This Row],[COMBINED]],STANDINGS_SV[COMBINED],0),COLUMN(STANDINGS_SV[PLACE IN LEAGUE]))</f>
        <v>8</v>
      </c>
      <c r="N2750">
        <f>SUM(Table1[[#This Row],[BA]:[SV]])</f>
        <v>44</v>
      </c>
      <c r="O2750">
        <v>15</v>
      </c>
    </row>
    <row r="2751" spans="1:15" x14ac:dyDescent="0.25">
      <c r="A2751" t="s">
        <v>2615</v>
      </c>
      <c r="B2751" t="s">
        <v>2614</v>
      </c>
      <c r="C2751" t="str">
        <f>Table1[[#This Row],[League]]&amp;Table1[[#This Row],[Team]]</f>
        <v>$150 Draft Champions Nov 27 1:00 pm Lg.3549Trout Sale Bum</v>
      </c>
      <c r="D2751">
        <f>16-INDEX(STANDINGS_BA[],MATCH(Table1[[#This Row],[COMBINED]],STANDINGS_BA[COMBINED],0),COLUMN(STANDINGS_BA[PLACE IN LEAGUE]))</f>
        <v>14</v>
      </c>
      <c r="E2751">
        <f>16-INDEX(STANDINGS_R[],MATCH(Table1[[#This Row],[COMBINED]],STANDINGS_R[COMBINED],0),COLUMN(STANDINGS_R[PLACE IN LEAGUE]))</f>
        <v>13</v>
      </c>
      <c r="F2751">
        <f>16-INDEX(STANDINGS_HR[],MATCH(Table1[[#This Row],[COMBINED]],STANDINGS_HR[COMBINED],0),COLUMN(STANDINGS_HR[PLACE IN LEAGUE]))</f>
        <v>11</v>
      </c>
      <c r="G2751">
        <f>16-INDEX(STANDINGS_RBI[],MATCH(Table1[[#This Row],[COMBINED]],STANDINGS_RBI[COMBINED],0),COLUMN(STANDINGS_RBI[PLACE IN LEAGUE]))</f>
        <v>12</v>
      </c>
      <c r="H2751">
        <f>16-INDEX(STANDINGS_SB[],MATCH(Table1[[#This Row],[COMBINED]],STANDINGS_SB[COMBINED],0),COLUMN(STANDINGS_SB[PLACE IN LEAGUE]))</f>
        <v>10</v>
      </c>
      <c r="I2751">
        <f>16-INDEX(STANDINGS_ERA[],MATCH(Table1[[#This Row],[COMBINED]],STANDINGS_ERA[COMBINED],0),COLUMN(STANDINGS_ERA[PLACE IN LEAGUE]))</f>
        <v>15</v>
      </c>
      <c r="J2751">
        <f>16-INDEX(STANDINGS_WHIP[],MATCH(Table1[[#This Row],[COMBINED]],STANDINGS_WHIP[COMBINED],0),COLUMN(STANDINGS_WHIP[PLACE IN LEAGUE]))</f>
        <v>15</v>
      </c>
      <c r="K2751">
        <f>16-INDEX(STANDINGS_W[],MATCH(Table1[[#This Row],[COMBINED]],STANDINGS_W[COMBINED],0),COLUMN(STANDINGS_W[PLACE IN LEAGUE]))</f>
        <v>12</v>
      </c>
      <c r="L2751">
        <f>16-INDEX(STANDINGS_K[],MATCH(Table1[[#This Row],[COMBINED]],STANDINGS_K[COMBINED],0),COLUMN(STANDINGS_K[PLACE IN LEAGUE]))</f>
        <v>14</v>
      </c>
      <c r="M2751">
        <f>16-INDEX(STANDINGS_SV[],MATCH(Table1[[#This Row],[COMBINED]],STANDINGS_SV[COMBINED],0),COLUMN(STANDINGS_SV[PLACE IN LEAGUE]))</f>
        <v>13</v>
      </c>
      <c r="N2751">
        <f>SUM(Table1[[#This Row],[BA]:[SV]])</f>
        <v>129</v>
      </c>
      <c r="O2751">
        <v>1</v>
      </c>
    </row>
    <row r="2752" spans="1:15" x14ac:dyDescent="0.25">
      <c r="A2752" t="s">
        <v>2621</v>
      </c>
      <c r="B2752" t="s">
        <v>2614</v>
      </c>
      <c r="C2752" t="str">
        <f>Table1[[#This Row],[League]]&amp;Table1[[#This Row],[Team]]</f>
        <v>$150 Draft Champions Nov 27 1:00 pm Lg.3549I Roll With Reginald</v>
      </c>
      <c r="D2752">
        <f>16-INDEX(STANDINGS_BA[],MATCH(Table1[[#This Row],[COMBINED]],STANDINGS_BA[COMBINED],0),COLUMN(STANDINGS_BA[PLACE IN LEAGUE]))</f>
        <v>5</v>
      </c>
      <c r="E2752">
        <f>16-INDEX(STANDINGS_R[],MATCH(Table1[[#This Row],[COMBINED]],STANDINGS_R[COMBINED],0),COLUMN(STANDINGS_R[PLACE IN LEAGUE]))</f>
        <v>12</v>
      </c>
      <c r="F2752">
        <f>16-INDEX(STANDINGS_HR[],MATCH(Table1[[#This Row],[COMBINED]],STANDINGS_HR[COMBINED],0),COLUMN(STANDINGS_HR[PLACE IN LEAGUE]))</f>
        <v>14</v>
      </c>
      <c r="G2752">
        <f>16-INDEX(STANDINGS_RBI[],MATCH(Table1[[#This Row],[COMBINED]],STANDINGS_RBI[COMBINED],0),COLUMN(STANDINGS_RBI[PLACE IN LEAGUE]))</f>
        <v>13</v>
      </c>
      <c r="H2752">
        <f>16-INDEX(STANDINGS_SB[],MATCH(Table1[[#This Row],[COMBINED]],STANDINGS_SB[COMBINED],0),COLUMN(STANDINGS_SB[PLACE IN LEAGUE]))</f>
        <v>7</v>
      </c>
      <c r="I2752">
        <f>16-INDEX(STANDINGS_ERA[],MATCH(Table1[[#This Row],[COMBINED]],STANDINGS_ERA[COMBINED],0),COLUMN(STANDINGS_ERA[PLACE IN LEAGUE]))</f>
        <v>11</v>
      </c>
      <c r="J2752">
        <f>16-INDEX(STANDINGS_WHIP[],MATCH(Table1[[#This Row],[COMBINED]],STANDINGS_WHIP[COMBINED],0),COLUMN(STANDINGS_WHIP[PLACE IN LEAGUE]))</f>
        <v>11</v>
      </c>
      <c r="K2752">
        <f>16-INDEX(STANDINGS_W[],MATCH(Table1[[#This Row],[COMBINED]],STANDINGS_W[COMBINED],0),COLUMN(STANDINGS_W[PLACE IN LEAGUE]))</f>
        <v>15</v>
      </c>
      <c r="L2752">
        <f>16-INDEX(STANDINGS_K[],MATCH(Table1[[#This Row],[COMBINED]],STANDINGS_K[COMBINED],0),COLUMN(STANDINGS_K[PLACE IN LEAGUE]))</f>
        <v>9</v>
      </c>
      <c r="M2752">
        <f>16-INDEX(STANDINGS_SV[],MATCH(Table1[[#This Row],[COMBINED]],STANDINGS_SV[COMBINED],0),COLUMN(STANDINGS_SV[PLACE IN LEAGUE]))</f>
        <v>7</v>
      </c>
      <c r="N2752">
        <f>SUM(Table1[[#This Row],[BA]:[SV]])</f>
        <v>104</v>
      </c>
      <c r="O2752">
        <v>2</v>
      </c>
    </row>
    <row r="2753" spans="1:15" x14ac:dyDescent="0.25">
      <c r="A2753" t="s">
        <v>2613</v>
      </c>
      <c r="B2753" t="s">
        <v>2614</v>
      </c>
      <c r="C2753" t="str">
        <f>Table1[[#This Row],[League]]&amp;Table1[[#This Row],[Team]]</f>
        <v>$150 Draft Champions Nov 27 1:00 pm Lg.3549ChipChopChip1</v>
      </c>
      <c r="D2753">
        <f>16-INDEX(STANDINGS_BA[],MATCH(Table1[[#This Row],[COMBINED]],STANDINGS_BA[COMBINED],0),COLUMN(STANDINGS_BA[PLACE IN LEAGUE]))</f>
        <v>15</v>
      </c>
      <c r="E2753">
        <f>16-INDEX(STANDINGS_R[],MATCH(Table1[[#This Row],[COMBINED]],STANDINGS_R[COMBINED],0),COLUMN(STANDINGS_R[PLACE IN LEAGUE]))</f>
        <v>15</v>
      </c>
      <c r="F2753">
        <f>16-INDEX(STANDINGS_HR[],MATCH(Table1[[#This Row],[COMBINED]],STANDINGS_HR[COMBINED],0),COLUMN(STANDINGS_HR[PLACE IN LEAGUE]))</f>
        <v>12</v>
      </c>
      <c r="G2753">
        <f>16-INDEX(STANDINGS_RBI[],MATCH(Table1[[#This Row],[COMBINED]],STANDINGS_RBI[COMBINED],0),COLUMN(STANDINGS_RBI[PLACE IN LEAGUE]))</f>
        <v>14</v>
      </c>
      <c r="H2753">
        <f>16-INDEX(STANDINGS_SB[],MATCH(Table1[[#This Row],[COMBINED]],STANDINGS_SB[COMBINED],0),COLUMN(STANDINGS_SB[PLACE IN LEAGUE]))</f>
        <v>14</v>
      </c>
      <c r="I2753">
        <f>16-INDEX(STANDINGS_ERA[],MATCH(Table1[[#This Row],[COMBINED]],STANDINGS_ERA[COMBINED],0),COLUMN(STANDINGS_ERA[PLACE IN LEAGUE]))</f>
        <v>8</v>
      </c>
      <c r="J2753">
        <f>16-INDEX(STANDINGS_WHIP[],MATCH(Table1[[#This Row],[COMBINED]],STANDINGS_WHIP[COMBINED],0),COLUMN(STANDINGS_WHIP[PLACE IN LEAGUE]))</f>
        <v>2</v>
      </c>
      <c r="K2753">
        <f>16-INDEX(STANDINGS_W[],MATCH(Table1[[#This Row],[COMBINED]],STANDINGS_W[COMBINED],0),COLUMN(STANDINGS_W[PLACE IN LEAGUE]))</f>
        <v>7</v>
      </c>
      <c r="L2753">
        <f>16-INDEX(STANDINGS_K[],MATCH(Table1[[#This Row],[COMBINED]],STANDINGS_K[COMBINED],0),COLUMN(STANDINGS_K[PLACE IN LEAGUE]))</f>
        <v>3</v>
      </c>
      <c r="M2753">
        <f>16-INDEX(STANDINGS_SV[],MATCH(Table1[[#This Row],[COMBINED]],STANDINGS_SV[COMBINED],0),COLUMN(STANDINGS_SV[PLACE IN LEAGUE]))</f>
        <v>10</v>
      </c>
      <c r="N2753">
        <f>SUM(Table1[[#This Row],[BA]:[SV]])</f>
        <v>100</v>
      </c>
      <c r="O2753">
        <v>3</v>
      </c>
    </row>
    <row r="2754" spans="1:15" x14ac:dyDescent="0.25">
      <c r="A2754" t="s">
        <v>2617</v>
      </c>
      <c r="B2754" t="s">
        <v>2614</v>
      </c>
      <c r="C2754" t="str">
        <f>Table1[[#This Row],[League]]&amp;Table1[[#This Row],[Team]]</f>
        <v>$150 Draft Champions Nov 27 1:00 pm Lg.3549Poopy Tooth 1</v>
      </c>
      <c r="D2754">
        <f>16-INDEX(STANDINGS_BA[],MATCH(Table1[[#This Row],[COMBINED]],STANDINGS_BA[COMBINED],0),COLUMN(STANDINGS_BA[PLACE IN LEAGUE]))</f>
        <v>11</v>
      </c>
      <c r="E2754">
        <f>16-INDEX(STANDINGS_R[],MATCH(Table1[[#This Row],[COMBINED]],STANDINGS_R[COMBINED],0),COLUMN(STANDINGS_R[PLACE IN LEAGUE]))</f>
        <v>14</v>
      </c>
      <c r="F2754">
        <f>16-INDEX(STANDINGS_HR[],MATCH(Table1[[#This Row],[COMBINED]],STANDINGS_HR[COMBINED],0),COLUMN(STANDINGS_HR[PLACE IN LEAGUE]))</f>
        <v>15</v>
      </c>
      <c r="G2754">
        <f>16-INDEX(STANDINGS_RBI[],MATCH(Table1[[#This Row],[COMBINED]],STANDINGS_RBI[COMBINED],0),COLUMN(STANDINGS_RBI[PLACE IN LEAGUE]))</f>
        <v>15</v>
      </c>
      <c r="H2754">
        <f>16-INDEX(STANDINGS_SB[],MATCH(Table1[[#This Row],[COMBINED]],STANDINGS_SB[COMBINED],0),COLUMN(STANDINGS_SB[PLACE IN LEAGUE]))</f>
        <v>4</v>
      </c>
      <c r="I2754">
        <f>16-INDEX(STANDINGS_ERA[],MATCH(Table1[[#This Row],[COMBINED]],STANDINGS_ERA[COMBINED],0),COLUMN(STANDINGS_ERA[PLACE IN LEAGUE]))</f>
        <v>5</v>
      </c>
      <c r="J2754">
        <f>16-INDEX(STANDINGS_WHIP[],MATCH(Table1[[#This Row],[COMBINED]],STANDINGS_WHIP[COMBINED],0),COLUMN(STANDINGS_WHIP[PLACE IN LEAGUE]))</f>
        <v>3</v>
      </c>
      <c r="K2754">
        <f>16-INDEX(STANDINGS_W[],MATCH(Table1[[#This Row],[COMBINED]],STANDINGS_W[COMBINED],0),COLUMN(STANDINGS_W[PLACE IN LEAGUE]))</f>
        <v>8</v>
      </c>
      <c r="L2754">
        <f>16-INDEX(STANDINGS_K[],MATCH(Table1[[#This Row],[COMBINED]],STANDINGS_K[COMBINED],0),COLUMN(STANDINGS_K[PLACE IN LEAGUE]))</f>
        <v>5</v>
      </c>
      <c r="M2754">
        <f>16-INDEX(STANDINGS_SV[],MATCH(Table1[[#This Row],[COMBINED]],STANDINGS_SV[COMBINED],0),COLUMN(STANDINGS_SV[PLACE IN LEAGUE]))</f>
        <v>6</v>
      </c>
      <c r="N2754">
        <f>SUM(Table1[[#This Row],[BA]:[SV]])</f>
        <v>86</v>
      </c>
      <c r="O2754">
        <v>4</v>
      </c>
    </row>
    <row r="2755" spans="1:15" x14ac:dyDescent="0.25">
      <c r="A2755" t="s">
        <v>2620</v>
      </c>
      <c r="B2755" t="s">
        <v>2614</v>
      </c>
      <c r="C2755" t="str">
        <f>Table1[[#This Row],[League]]&amp;Table1[[#This Row],[Team]]</f>
        <v>$150 Draft Champions Nov 27 1:00 pm Lg.3549Augusta Gators</v>
      </c>
      <c r="D2755">
        <f>16-INDEX(STANDINGS_BA[],MATCH(Table1[[#This Row],[COMBINED]],STANDINGS_BA[COMBINED],0),COLUMN(STANDINGS_BA[PLACE IN LEAGUE]))</f>
        <v>7</v>
      </c>
      <c r="E2755">
        <f>16-INDEX(STANDINGS_R[],MATCH(Table1[[#This Row],[COMBINED]],STANDINGS_R[COMBINED],0),COLUMN(STANDINGS_R[PLACE IN LEAGUE]))</f>
        <v>4</v>
      </c>
      <c r="F2755">
        <f>16-INDEX(STANDINGS_HR[],MATCH(Table1[[#This Row],[COMBINED]],STANDINGS_HR[COMBINED],0),COLUMN(STANDINGS_HR[PLACE IN LEAGUE]))</f>
        <v>4</v>
      </c>
      <c r="G2755">
        <f>16-INDEX(STANDINGS_RBI[],MATCH(Table1[[#This Row],[COMBINED]],STANDINGS_RBI[COMBINED],0),COLUMN(STANDINGS_RBI[PLACE IN LEAGUE]))</f>
        <v>7</v>
      </c>
      <c r="H2755">
        <f>16-INDEX(STANDINGS_SB[],MATCH(Table1[[#This Row],[COMBINED]],STANDINGS_SB[COMBINED],0),COLUMN(STANDINGS_SB[PLACE IN LEAGUE]))</f>
        <v>6</v>
      </c>
      <c r="I2755">
        <f>16-INDEX(STANDINGS_ERA[],MATCH(Table1[[#This Row],[COMBINED]],STANDINGS_ERA[COMBINED],0),COLUMN(STANDINGS_ERA[PLACE IN LEAGUE]))</f>
        <v>14</v>
      </c>
      <c r="J2755">
        <f>16-INDEX(STANDINGS_WHIP[],MATCH(Table1[[#This Row],[COMBINED]],STANDINGS_WHIP[COMBINED],0),COLUMN(STANDINGS_WHIP[PLACE IN LEAGUE]))</f>
        <v>13</v>
      </c>
      <c r="K2755">
        <f>16-INDEX(STANDINGS_W[],MATCH(Table1[[#This Row],[COMBINED]],STANDINGS_W[COMBINED],0),COLUMN(STANDINGS_W[PLACE IN LEAGUE]))</f>
        <v>6</v>
      </c>
      <c r="L2755">
        <f>16-INDEX(STANDINGS_K[],MATCH(Table1[[#This Row],[COMBINED]],STANDINGS_K[COMBINED],0),COLUMN(STANDINGS_K[PLACE IN LEAGUE]))</f>
        <v>8</v>
      </c>
      <c r="M2755">
        <f>16-INDEX(STANDINGS_SV[],MATCH(Table1[[#This Row],[COMBINED]],STANDINGS_SV[COMBINED],0),COLUMN(STANDINGS_SV[PLACE IN LEAGUE]))</f>
        <v>15</v>
      </c>
      <c r="N2755">
        <f>SUM(Table1[[#This Row],[BA]:[SV]])</f>
        <v>84</v>
      </c>
      <c r="O2755">
        <v>5</v>
      </c>
    </row>
    <row r="2756" spans="1:15" x14ac:dyDescent="0.25">
      <c r="A2756" t="s">
        <v>2623</v>
      </c>
      <c r="B2756" t="s">
        <v>2614</v>
      </c>
      <c r="C2756" t="str">
        <f>Table1[[#This Row],[League]]&amp;Table1[[#This Row],[Team]]</f>
        <v>$150 Draft Champions Nov 27 1:00 pm Lg.35492DC WAGGENER</v>
      </c>
      <c r="D2756">
        <f>16-INDEX(STANDINGS_BA[],MATCH(Table1[[#This Row],[COMBINED]],STANDINGS_BA[COMBINED],0),COLUMN(STANDINGS_BA[PLACE IN LEAGUE]))</f>
        <v>3</v>
      </c>
      <c r="E2756">
        <f>16-INDEX(STANDINGS_R[],MATCH(Table1[[#This Row],[COMBINED]],STANDINGS_R[COMBINED],0),COLUMN(STANDINGS_R[PLACE IN LEAGUE]))</f>
        <v>11</v>
      </c>
      <c r="F2756">
        <f>16-INDEX(STANDINGS_HR[],MATCH(Table1[[#This Row],[COMBINED]],STANDINGS_HR[COMBINED],0),COLUMN(STANDINGS_HR[PLACE IN LEAGUE]))</f>
        <v>5</v>
      </c>
      <c r="G2756">
        <f>16-INDEX(STANDINGS_RBI[],MATCH(Table1[[#This Row],[COMBINED]],STANDINGS_RBI[COMBINED],0),COLUMN(STANDINGS_RBI[PLACE IN LEAGUE]))</f>
        <v>10</v>
      </c>
      <c r="H2756">
        <f>16-INDEX(STANDINGS_SB[],MATCH(Table1[[#This Row],[COMBINED]],STANDINGS_SB[COMBINED],0),COLUMN(STANDINGS_SB[PLACE IN LEAGUE]))</f>
        <v>12</v>
      </c>
      <c r="I2756">
        <f>16-INDEX(STANDINGS_ERA[],MATCH(Table1[[#This Row],[COMBINED]],STANDINGS_ERA[COMBINED],0),COLUMN(STANDINGS_ERA[PLACE IN LEAGUE]))</f>
        <v>9</v>
      </c>
      <c r="J2756">
        <f>16-INDEX(STANDINGS_WHIP[],MATCH(Table1[[#This Row],[COMBINED]],STANDINGS_WHIP[COMBINED],0),COLUMN(STANDINGS_WHIP[PLACE IN LEAGUE]))</f>
        <v>5</v>
      </c>
      <c r="K2756">
        <f>16-INDEX(STANDINGS_W[],MATCH(Table1[[#This Row],[COMBINED]],STANDINGS_W[COMBINED],0),COLUMN(STANDINGS_W[PLACE IN LEAGUE]))</f>
        <v>14</v>
      </c>
      <c r="L2756">
        <f>16-INDEX(STANDINGS_K[],MATCH(Table1[[#This Row],[COMBINED]],STANDINGS_K[COMBINED],0),COLUMN(STANDINGS_K[PLACE IN LEAGUE]))</f>
        <v>12</v>
      </c>
      <c r="M2756">
        <f>16-INDEX(STANDINGS_SV[],MATCH(Table1[[#This Row],[COMBINED]],STANDINGS_SV[COMBINED],0),COLUMN(STANDINGS_SV[PLACE IN LEAGUE]))</f>
        <v>2</v>
      </c>
      <c r="N2756">
        <f>SUM(Table1[[#This Row],[BA]:[SV]])</f>
        <v>83</v>
      </c>
      <c r="O2756">
        <v>6</v>
      </c>
    </row>
    <row r="2757" spans="1:15" x14ac:dyDescent="0.25">
      <c r="A2757" t="s">
        <v>235</v>
      </c>
      <c r="B2757" t="s">
        <v>2614</v>
      </c>
      <c r="C2757" t="str">
        <f>Table1[[#This Row],[League]]&amp;Table1[[#This Row],[Team]]</f>
        <v>$150 Draft Champions Nov 27 1:00 pm Lg.3549Winston The Wolf</v>
      </c>
      <c r="D2757">
        <f>16-INDEX(STANDINGS_BA[],MATCH(Table1[[#This Row],[COMBINED]],STANDINGS_BA[COMBINED],0),COLUMN(STANDINGS_BA[PLACE IN LEAGUE]))</f>
        <v>13</v>
      </c>
      <c r="E2757">
        <f>16-INDEX(STANDINGS_R[],MATCH(Table1[[#This Row],[COMBINED]],STANDINGS_R[COMBINED],0),COLUMN(STANDINGS_R[PLACE IN LEAGUE]))</f>
        <v>10</v>
      </c>
      <c r="F2757">
        <f>16-INDEX(STANDINGS_HR[],MATCH(Table1[[#This Row],[COMBINED]],STANDINGS_HR[COMBINED],0),COLUMN(STANDINGS_HR[PLACE IN LEAGUE]))</f>
        <v>13</v>
      </c>
      <c r="G2757">
        <f>16-INDEX(STANDINGS_RBI[],MATCH(Table1[[#This Row],[COMBINED]],STANDINGS_RBI[COMBINED],0),COLUMN(STANDINGS_RBI[PLACE IN LEAGUE]))</f>
        <v>11</v>
      </c>
      <c r="H2757">
        <f>16-INDEX(STANDINGS_SB[],MATCH(Table1[[#This Row],[COMBINED]],STANDINGS_SB[COMBINED],0),COLUMN(STANDINGS_SB[PLACE IN LEAGUE]))</f>
        <v>1</v>
      </c>
      <c r="I2757">
        <f>16-INDEX(STANDINGS_ERA[],MATCH(Table1[[#This Row],[COMBINED]],STANDINGS_ERA[COMBINED],0),COLUMN(STANDINGS_ERA[PLACE IN LEAGUE]))</f>
        <v>7</v>
      </c>
      <c r="J2757">
        <f>16-INDEX(STANDINGS_WHIP[],MATCH(Table1[[#This Row],[COMBINED]],STANDINGS_WHIP[COMBINED],0),COLUMN(STANDINGS_WHIP[PLACE IN LEAGUE]))</f>
        <v>9</v>
      </c>
      <c r="K2757">
        <f>16-INDEX(STANDINGS_W[],MATCH(Table1[[#This Row],[COMBINED]],STANDINGS_W[COMBINED],0),COLUMN(STANDINGS_W[PLACE IN LEAGUE]))</f>
        <v>5</v>
      </c>
      <c r="L2757">
        <f>16-INDEX(STANDINGS_K[],MATCH(Table1[[#This Row],[COMBINED]],STANDINGS_K[COMBINED],0),COLUMN(STANDINGS_K[PLACE IN LEAGUE]))</f>
        <v>7</v>
      </c>
      <c r="M2757">
        <f>16-INDEX(STANDINGS_SV[],MATCH(Table1[[#This Row],[COMBINED]],STANDINGS_SV[COMBINED],0),COLUMN(STANDINGS_SV[PLACE IN LEAGUE]))</f>
        <v>4</v>
      </c>
      <c r="N2757">
        <f>SUM(Table1[[#This Row],[BA]:[SV]])</f>
        <v>80</v>
      </c>
      <c r="O2757">
        <v>7</v>
      </c>
    </row>
    <row r="2758" spans="1:15" x14ac:dyDescent="0.25">
      <c r="A2758" t="s">
        <v>468</v>
      </c>
      <c r="B2758" t="s">
        <v>2614</v>
      </c>
      <c r="C2758" t="str">
        <f>Table1[[#This Row],[League]]&amp;Table1[[#This Row],[Team]]</f>
        <v>$150 Draft Champions Nov 27 1:00 pm Lg.3549Spiked by Cobb</v>
      </c>
      <c r="D2758">
        <f>16-INDEX(STANDINGS_BA[],MATCH(Table1[[#This Row],[COMBINED]],STANDINGS_BA[COMBINED],0),COLUMN(STANDINGS_BA[PLACE IN LEAGUE]))</f>
        <v>2</v>
      </c>
      <c r="E2758">
        <f>16-INDEX(STANDINGS_R[],MATCH(Table1[[#This Row],[COMBINED]],STANDINGS_R[COMBINED],0),COLUMN(STANDINGS_R[PLACE IN LEAGUE]))</f>
        <v>2</v>
      </c>
      <c r="F2758">
        <f>16-INDEX(STANDINGS_HR[],MATCH(Table1[[#This Row],[COMBINED]],STANDINGS_HR[COMBINED],0),COLUMN(STANDINGS_HR[PLACE IN LEAGUE]))</f>
        <v>7</v>
      </c>
      <c r="G2758">
        <f>16-INDEX(STANDINGS_RBI[],MATCH(Table1[[#This Row],[COMBINED]],STANDINGS_RBI[COMBINED],0),COLUMN(STANDINGS_RBI[PLACE IN LEAGUE]))</f>
        <v>2</v>
      </c>
      <c r="H2758">
        <f>16-INDEX(STANDINGS_SB[],MATCH(Table1[[#This Row],[COMBINED]],STANDINGS_SB[COMBINED],0),COLUMN(STANDINGS_SB[PLACE IN LEAGUE]))</f>
        <v>8</v>
      </c>
      <c r="I2758">
        <f>16-INDEX(STANDINGS_ERA[],MATCH(Table1[[#This Row],[COMBINED]],STANDINGS_ERA[COMBINED],0),COLUMN(STANDINGS_ERA[PLACE IN LEAGUE]))</f>
        <v>12</v>
      </c>
      <c r="J2758">
        <f>16-INDEX(STANDINGS_WHIP[],MATCH(Table1[[#This Row],[COMBINED]],STANDINGS_WHIP[COMBINED],0),COLUMN(STANDINGS_WHIP[PLACE IN LEAGUE]))</f>
        <v>12</v>
      </c>
      <c r="K2758">
        <f>16-INDEX(STANDINGS_W[],MATCH(Table1[[#This Row],[COMBINED]],STANDINGS_W[COMBINED],0),COLUMN(STANDINGS_W[PLACE IN LEAGUE]))</f>
        <v>10</v>
      </c>
      <c r="L2758">
        <f>16-INDEX(STANDINGS_K[],MATCH(Table1[[#This Row],[COMBINED]],STANDINGS_K[COMBINED],0),COLUMN(STANDINGS_K[PLACE IN LEAGUE]))</f>
        <v>10</v>
      </c>
      <c r="M2758">
        <f>16-INDEX(STANDINGS_SV[],MATCH(Table1[[#This Row],[COMBINED]],STANDINGS_SV[COMBINED],0),COLUMN(STANDINGS_SV[PLACE IN LEAGUE]))</f>
        <v>14</v>
      </c>
      <c r="N2758">
        <f>SUM(Table1[[#This Row],[BA]:[SV]])</f>
        <v>79</v>
      </c>
      <c r="O2758">
        <v>8</v>
      </c>
    </row>
    <row r="2759" spans="1:15" x14ac:dyDescent="0.25">
      <c r="A2759" t="s">
        <v>508</v>
      </c>
      <c r="B2759" t="s">
        <v>2614</v>
      </c>
      <c r="C2759" t="str">
        <f>Table1[[#This Row],[League]]&amp;Table1[[#This Row],[Team]]</f>
        <v>$150 Draft Champions Nov 27 1:00 pm Lg.3549Team Robinson</v>
      </c>
      <c r="D2759">
        <f>16-INDEX(STANDINGS_BA[],MATCH(Table1[[#This Row],[COMBINED]],STANDINGS_BA[COMBINED],0),COLUMN(STANDINGS_BA[PLACE IN LEAGUE]))</f>
        <v>10</v>
      </c>
      <c r="E2759">
        <f>16-INDEX(STANDINGS_R[],MATCH(Table1[[#This Row],[COMBINED]],STANDINGS_R[COMBINED],0),COLUMN(STANDINGS_R[PLACE IN LEAGUE]))</f>
        <v>3</v>
      </c>
      <c r="F2759">
        <f>16-INDEX(STANDINGS_HR[],MATCH(Table1[[#This Row],[COMBINED]],STANDINGS_HR[COMBINED],0),COLUMN(STANDINGS_HR[PLACE IN LEAGUE]))</f>
        <v>1</v>
      </c>
      <c r="G2759">
        <f>16-INDEX(STANDINGS_RBI[],MATCH(Table1[[#This Row],[COMBINED]],STANDINGS_RBI[COMBINED],0),COLUMN(STANDINGS_RBI[PLACE IN LEAGUE]))</f>
        <v>1</v>
      </c>
      <c r="H2759">
        <f>16-INDEX(STANDINGS_SB[],MATCH(Table1[[#This Row],[COMBINED]],STANDINGS_SB[COMBINED],0),COLUMN(STANDINGS_SB[PLACE IN LEAGUE]))</f>
        <v>9</v>
      </c>
      <c r="I2759">
        <f>16-INDEX(STANDINGS_ERA[],MATCH(Table1[[#This Row],[COMBINED]],STANDINGS_ERA[COMBINED],0),COLUMN(STANDINGS_ERA[PLACE IN LEAGUE]))</f>
        <v>6</v>
      </c>
      <c r="J2759">
        <f>16-INDEX(STANDINGS_WHIP[],MATCH(Table1[[#This Row],[COMBINED]],STANDINGS_WHIP[COMBINED],0),COLUMN(STANDINGS_WHIP[PLACE IN LEAGUE]))</f>
        <v>6</v>
      </c>
      <c r="K2759">
        <f>16-INDEX(STANDINGS_W[],MATCH(Table1[[#This Row],[COMBINED]],STANDINGS_W[COMBINED],0),COLUMN(STANDINGS_W[PLACE IN LEAGUE]))</f>
        <v>13</v>
      </c>
      <c r="L2759">
        <f>16-INDEX(STANDINGS_K[],MATCH(Table1[[#This Row],[COMBINED]],STANDINGS_K[COMBINED],0),COLUMN(STANDINGS_K[PLACE IN LEAGUE]))</f>
        <v>15</v>
      </c>
      <c r="M2759">
        <f>16-INDEX(STANDINGS_SV[],MATCH(Table1[[#This Row],[COMBINED]],STANDINGS_SV[COMBINED],0),COLUMN(STANDINGS_SV[PLACE IN LEAGUE]))</f>
        <v>9</v>
      </c>
      <c r="N2759">
        <f>SUM(Table1[[#This Row],[BA]:[SV]])</f>
        <v>73</v>
      </c>
      <c r="O2759">
        <v>9</v>
      </c>
    </row>
    <row r="2760" spans="1:15" x14ac:dyDescent="0.25">
      <c r="A2760" t="s">
        <v>2618</v>
      </c>
      <c r="B2760" t="s">
        <v>2614</v>
      </c>
      <c r="C2760" t="str">
        <f>Table1[[#This Row],[League]]&amp;Table1[[#This Row],[Team]]</f>
        <v>$150 Draft Champions Nov 27 1:00 pm Lg.3549Diamond Studs</v>
      </c>
      <c r="D2760">
        <f>16-INDEX(STANDINGS_BA[],MATCH(Table1[[#This Row],[COMBINED]],STANDINGS_BA[COMBINED],0),COLUMN(STANDINGS_BA[PLACE IN LEAGUE]))</f>
        <v>9</v>
      </c>
      <c r="E2760">
        <f>16-INDEX(STANDINGS_R[],MATCH(Table1[[#This Row],[COMBINED]],STANDINGS_R[COMBINED],0),COLUMN(STANDINGS_R[PLACE IN LEAGUE]))</f>
        <v>9</v>
      </c>
      <c r="F2760">
        <f>16-INDEX(STANDINGS_HR[],MATCH(Table1[[#This Row],[COMBINED]],STANDINGS_HR[COMBINED],0),COLUMN(STANDINGS_HR[PLACE IN LEAGUE]))</f>
        <v>8</v>
      </c>
      <c r="G2760">
        <f>16-INDEX(STANDINGS_RBI[],MATCH(Table1[[#This Row],[COMBINED]],STANDINGS_RBI[COMBINED],0),COLUMN(STANDINGS_RBI[PLACE IN LEAGUE]))</f>
        <v>8</v>
      </c>
      <c r="H2760">
        <f>16-INDEX(STANDINGS_SB[],MATCH(Table1[[#This Row],[COMBINED]],STANDINGS_SB[COMBINED],0),COLUMN(STANDINGS_SB[PLACE IN LEAGUE]))</f>
        <v>11</v>
      </c>
      <c r="I2760">
        <f>16-INDEX(STANDINGS_ERA[],MATCH(Table1[[#This Row],[COMBINED]],STANDINGS_ERA[COMBINED],0),COLUMN(STANDINGS_ERA[PLACE IN LEAGUE]))</f>
        <v>2</v>
      </c>
      <c r="J2760">
        <f>16-INDEX(STANDINGS_WHIP[],MATCH(Table1[[#This Row],[COMBINED]],STANDINGS_WHIP[COMBINED],0),COLUMN(STANDINGS_WHIP[PLACE IN LEAGUE]))</f>
        <v>8</v>
      </c>
      <c r="K2760">
        <f>16-INDEX(STANDINGS_W[],MATCH(Table1[[#This Row],[COMBINED]],STANDINGS_W[COMBINED],0),COLUMN(STANDINGS_W[PLACE IN LEAGUE]))</f>
        <v>2</v>
      </c>
      <c r="L2760">
        <f>16-INDEX(STANDINGS_K[],MATCH(Table1[[#This Row],[COMBINED]],STANDINGS_K[COMBINED],0),COLUMN(STANDINGS_K[PLACE IN LEAGUE]))</f>
        <v>4</v>
      </c>
      <c r="M2760">
        <f>16-INDEX(STANDINGS_SV[],MATCH(Table1[[#This Row],[COMBINED]],STANDINGS_SV[COMBINED],0),COLUMN(STANDINGS_SV[PLACE IN LEAGUE]))</f>
        <v>11</v>
      </c>
      <c r="N2760">
        <f>SUM(Table1[[#This Row],[BA]:[SV]])</f>
        <v>72</v>
      </c>
      <c r="O2760">
        <v>10</v>
      </c>
    </row>
    <row r="2761" spans="1:15" x14ac:dyDescent="0.25">
      <c r="A2761" t="s">
        <v>2622</v>
      </c>
      <c r="B2761" t="s">
        <v>2614</v>
      </c>
      <c r="C2761" t="str">
        <f>Table1[[#This Row],[League]]&amp;Table1[[#This Row],[Team]]</f>
        <v>$150 Draft Champions Nov 27 1:00 pm Lg.3549Team Lowy</v>
      </c>
      <c r="D2761">
        <f>16-INDEX(STANDINGS_BA[],MATCH(Table1[[#This Row],[COMBINED]],STANDINGS_BA[COMBINED],0),COLUMN(STANDINGS_BA[PLACE IN LEAGUE]))</f>
        <v>4</v>
      </c>
      <c r="E2761">
        <f>16-INDEX(STANDINGS_R[],MATCH(Table1[[#This Row],[COMBINED]],STANDINGS_R[COMBINED],0),COLUMN(STANDINGS_R[PLACE IN LEAGUE]))</f>
        <v>1</v>
      </c>
      <c r="F2761">
        <f>16-INDEX(STANDINGS_HR[],MATCH(Table1[[#This Row],[COMBINED]],STANDINGS_HR[COMBINED],0),COLUMN(STANDINGS_HR[PLACE IN LEAGUE]))</f>
        <v>6</v>
      </c>
      <c r="G2761">
        <f>16-INDEX(STANDINGS_RBI[],MATCH(Table1[[#This Row],[COMBINED]],STANDINGS_RBI[COMBINED],0),COLUMN(STANDINGS_RBI[PLACE IN LEAGUE]))</f>
        <v>3</v>
      </c>
      <c r="H2761">
        <f>16-INDEX(STANDINGS_SB[],MATCH(Table1[[#This Row],[COMBINED]],STANDINGS_SB[COMBINED],0),COLUMN(STANDINGS_SB[PLACE IN LEAGUE]))</f>
        <v>2</v>
      </c>
      <c r="I2761">
        <f>16-INDEX(STANDINGS_ERA[],MATCH(Table1[[#This Row],[COMBINED]],STANDINGS_ERA[COMBINED],0),COLUMN(STANDINGS_ERA[PLACE IN LEAGUE]))</f>
        <v>13</v>
      </c>
      <c r="J2761">
        <f>16-INDEX(STANDINGS_WHIP[],MATCH(Table1[[#This Row],[COMBINED]],STANDINGS_WHIP[COMBINED],0),COLUMN(STANDINGS_WHIP[PLACE IN LEAGUE]))</f>
        <v>14</v>
      </c>
      <c r="K2761">
        <f>16-INDEX(STANDINGS_W[],MATCH(Table1[[#This Row],[COMBINED]],STANDINGS_W[COMBINED],0),COLUMN(STANDINGS_W[PLACE IN LEAGUE]))</f>
        <v>11</v>
      </c>
      <c r="L2761">
        <f>16-INDEX(STANDINGS_K[],MATCH(Table1[[#This Row],[COMBINED]],STANDINGS_K[COMBINED],0),COLUMN(STANDINGS_K[PLACE IN LEAGUE]))</f>
        <v>13</v>
      </c>
      <c r="M2761">
        <f>16-INDEX(STANDINGS_SV[],MATCH(Table1[[#This Row],[COMBINED]],STANDINGS_SV[COMBINED],0),COLUMN(STANDINGS_SV[PLACE IN LEAGUE]))</f>
        <v>3</v>
      </c>
      <c r="N2761">
        <f>SUM(Table1[[#This Row],[BA]:[SV]])</f>
        <v>70</v>
      </c>
      <c r="O2761">
        <v>11</v>
      </c>
    </row>
    <row r="2762" spans="1:15" x14ac:dyDescent="0.25">
      <c r="A2762" t="s">
        <v>128</v>
      </c>
      <c r="B2762" t="s">
        <v>2614</v>
      </c>
      <c r="C2762" t="str">
        <f>Table1[[#This Row],[League]]&amp;Table1[[#This Row],[Team]]</f>
        <v>$150 Draft Champions Nov 27 1:00 pm Lg.3549Team Boelkens</v>
      </c>
      <c r="D2762">
        <f>16-INDEX(STANDINGS_BA[],MATCH(Table1[[#This Row],[COMBINED]],STANDINGS_BA[COMBINED],0),COLUMN(STANDINGS_BA[PLACE IN LEAGUE]))</f>
        <v>1</v>
      </c>
      <c r="E2762">
        <f>16-INDEX(STANDINGS_R[],MATCH(Table1[[#This Row],[COMBINED]],STANDINGS_R[COMBINED],0),COLUMN(STANDINGS_R[PLACE IN LEAGUE]))</f>
        <v>8</v>
      </c>
      <c r="F2762">
        <f>16-INDEX(STANDINGS_HR[],MATCH(Table1[[#This Row],[COMBINED]],STANDINGS_HR[COMBINED],0),COLUMN(STANDINGS_HR[PLACE IN LEAGUE]))</f>
        <v>9</v>
      </c>
      <c r="G2762">
        <f>16-INDEX(STANDINGS_RBI[],MATCH(Table1[[#This Row],[COMBINED]],STANDINGS_RBI[COMBINED],0),COLUMN(STANDINGS_RBI[PLACE IN LEAGUE]))</f>
        <v>9</v>
      </c>
      <c r="H2762">
        <f>16-INDEX(STANDINGS_SB[],MATCH(Table1[[#This Row],[COMBINED]],STANDINGS_SB[COMBINED],0),COLUMN(STANDINGS_SB[PLACE IN LEAGUE]))</f>
        <v>15</v>
      </c>
      <c r="I2762">
        <f>16-INDEX(STANDINGS_ERA[],MATCH(Table1[[#This Row],[COMBINED]],STANDINGS_ERA[COMBINED],0),COLUMN(STANDINGS_ERA[PLACE IN LEAGUE]))</f>
        <v>3</v>
      </c>
      <c r="J2762">
        <f>16-INDEX(STANDINGS_WHIP[],MATCH(Table1[[#This Row],[COMBINED]],STANDINGS_WHIP[COMBINED],0),COLUMN(STANDINGS_WHIP[PLACE IN LEAGUE]))</f>
        <v>7</v>
      </c>
      <c r="K2762">
        <f>16-INDEX(STANDINGS_W[],MATCH(Table1[[#This Row],[COMBINED]],STANDINGS_W[COMBINED],0),COLUMN(STANDINGS_W[PLACE IN LEAGUE]))</f>
        <v>1</v>
      </c>
      <c r="L2762">
        <f>16-INDEX(STANDINGS_K[],MATCH(Table1[[#This Row],[COMBINED]],STANDINGS_K[COMBINED],0),COLUMN(STANDINGS_K[PLACE IN LEAGUE]))</f>
        <v>2</v>
      </c>
      <c r="M2762">
        <f>16-INDEX(STANDINGS_SV[],MATCH(Table1[[#This Row],[COMBINED]],STANDINGS_SV[COMBINED],0),COLUMN(STANDINGS_SV[PLACE IN LEAGUE]))</f>
        <v>12</v>
      </c>
      <c r="N2762">
        <f>SUM(Table1[[#This Row],[BA]:[SV]])</f>
        <v>67</v>
      </c>
      <c r="O2762">
        <v>12</v>
      </c>
    </row>
    <row r="2763" spans="1:15" x14ac:dyDescent="0.25">
      <c r="A2763" t="s">
        <v>242</v>
      </c>
      <c r="B2763" t="s">
        <v>2614</v>
      </c>
      <c r="C2763" t="str">
        <f>Table1[[#This Row],[League]]&amp;Table1[[#This Row],[Team]]</f>
        <v>$150 Draft Champions Nov 27 1:00 pm Lg.3549Cyclones</v>
      </c>
      <c r="D2763">
        <f>16-INDEX(STANDINGS_BA[],MATCH(Table1[[#This Row],[COMBINED]],STANDINGS_BA[COMBINED],0),COLUMN(STANDINGS_BA[PLACE IN LEAGUE]))</f>
        <v>6</v>
      </c>
      <c r="E2763">
        <f>16-INDEX(STANDINGS_R[],MATCH(Table1[[#This Row],[COMBINED]],STANDINGS_R[COMBINED],0),COLUMN(STANDINGS_R[PLACE IN LEAGUE]))</f>
        <v>5</v>
      </c>
      <c r="F2763">
        <f>16-INDEX(STANDINGS_HR[],MATCH(Table1[[#This Row],[COMBINED]],STANDINGS_HR[COMBINED],0),COLUMN(STANDINGS_HR[PLACE IN LEAGUE]))</f>
        <v>3</v>
      </c>
      <c r="G2763">
        <f>16-INDEX(STANDINGS_RBI[],MATCH(Table1[[#This Row],[COMBINED]],STANDINGS_RBI[COMBINED],0),COLUMN(STANDINGS_RBI[PLACE IN LEAGUE]))</f>
        <v>4</v>
      </c>
      <c r="H2763">
        <f>16-INDEX(STANDINGS_SB[],MATCH(Table1[[#This Row],[COMBINED]],STANDINGS_SB[COMBINED],0),COLUMN(STANDINGS_SB[PLACE IN LEAGUE]))</f>
        <v>13</v>
      </c>
      <c r="I2763">
        <f>16-INDEX(STANDINGS_ERA[],MATCH(Table1[[#This Row],[COMBINED]],STANDINGS_ERA[COMBINED],0),COLUMN(STANDINGS_ERA[PLACE IN LEAGUE]))</f>
        <v>4</v>
      </c>
      <c r="J2763">
        <f>16-INDEX(STANDINGS_WHIP[],MATCH(Table1[[#This Row],[COMBINED]],STANDINGS_WHIP[COMBINED],0),COLUMN(STANDINGS_WHIP[PLACE IN LEAGUE]))</f>
        <v>4</v>
      </c>
      <c r="K2763">
        <f>16-INDEX(STANDINGS_W[],MATCH(Table1[[#This Row],[COMBINED]],STANDINGS_W[COMBINED],0),COLUMN(STANDINGS_W[PLACE IN LEAGUE]))</f>
        <v>9</v>
      </c>
      <c r="L2763">
        <f>16-INDEX(STANDINGS_K[],MATCH(Table1[[#This Row],[COMBINED]],STANDINGS_K[COMBINED],0),COLUMN(STANDINGS_K[PLACE IN LEAGUE]))</f>
        <v>11</v>
      </c>
      <c r="M2763">
        <f>16-INDEX(STANDINGS_SV[],MATCH(Table1[[#This Row],[COMBINED]],STANDINGS_SV[COMBINED],0),COLUMN(STANDINGS_SV[PLACE IN LEAGUE]))</f>
        <v>5</v>
      </c>
      <c r="N2763">
        <f>SUM(Table1[[#This Row],[BA]:[SV]])</f>
        <v>64</v>
      </c>
      <c r="O2763">
        <v>13</v>
      </c>
    </row>
    <row r="2764" spans="1:15" x14ac:dyDescent="0.25">
      <c r="A2764" t="s">
        <v>2619</v>
      </c>
      <c r="B2764" t="s">
        <v>2614</v>
      </c>
      <c r="C2764" t="str">
        <f>Table1[[#This Row],[League]]&amp;Table1[[#This Row],[Team]]</f>
        <v>$150 Draft Champions Nov 27 1:00 pm Lg.3549Gators</v>
      </c>
      <c r="D2764">
        <f>16-INDEX(STANDINGS_BA[],MATCH(Table1[[#This Row],[COMBINED]],STANDINGS_BA[COMBINED],0),COLUMN(STANDINGS_BA[PLACE IN LEAGUE]))</f>
        <v>8</v>
      </c>
      <c r="E2764">
        <f>16-INDEX(STANDINGS_R[],MATCH(Table1[[#This Row],[COMBINED]],STANDINGS_R[COMBINED],0),COLUMN(STANDINGS_R[PLACE IN LEAGUE]))</f>
        <v>6</v>
      </c>
      <c r="F2764">
        <f>16-INDEX(STANDINGS_HR[],MATCH(Table1[[#This Row],[COMBINED]],STANDINGS_HR[COMBINED],0),COLUMN(STANDINGS_HR[PLACE IN LEAGUE]))</f>
        <v>2</v>
      </c>
      <c r="G2764">
        <f>16-INDEX(STANDINGS_RBI[],MATCH(Table1[[#This Row],[COMBINED]],STANDINGS_RBI[COMBINED],0),COLUMN(STANDINGS_RBI[PLACE IN LEAGUE]))</f>
        <v>5</v>
      </c>
      <c r="H2764">
        <f>16-INDEX(STANDINGS_SB[],MATCH(Table1[[#This Row],[COMBINED]],STANDINGS_SB[COMBINED],0),COLUMN(STANDINGS_SB[PLACE IN LEAGUE]))</f>
        <v>5</v>
      </c>
      <c r="I2764">
        <f>16-INDEX(STANDINGS_ERA[],MATCH(Table1[[#This Row],[COMBINED]],STANDINGS_ERA[COMBINED],0),COLUMN(STANDINGS_ERA[PLACE IN LEAGUE]))</f>
        <v>10</v>
      </c>
      <c r="J2764">
        <f>16-INDEX(STANDINGS_WHIP[],MATCH(Table1[[#This Row],[COMBINED]],STANDINGS_WHIP[COMBINED],0),COLUMN(STANDINGS_WHIP[PLACE IN LEAGUE]))</f>
        <v>10</v>
      </c>
      <c r="K2764">
        <f>16-INDEX(STANDINGS_W[],MATCH(Table1[[#This Row],[COMBINED]],STANDINGS_W[COMBINED],0),COLUMN(STANDINGS_W[PLACE IN LEAGUE]))</f>
        <v>3</v>
      </c>
      <c r="L2764">
        <f>16-INDEX(STANDINGS_K[],MATCH(Table1[[#This Row],[COMBINED]],STANDINGS_K[COMBINED],0),COLUMN(STANDINGS_K[PLACE IN LEAGUE]))</f>
        <v>6</v>
      </c>
      <c r="M2764">
        <f>16-INDEX(STANDINGS_SV[],MATCH(Table1[[#This Row],[COMBINED]],STANDINGS_SV[COMBINED],0),COLUMN(STANDINGS_SV[PLACE IN LEAGUE]))</f>
        <v>8</v>
      </c>
      <c r="N2764">
        <f>SUM(Table1[[#This Row],[BA]:[SV]])</f>
        <v>63</v>
      </c>
      <c r="O2764">
        <v>14</v>
      </c>
    </row>
    <row r="2765" spans="1:15" x14ac:dyDescent="0.25">
      <c r="A2765" t="s">
        <v>2616</v>
      </c>
      <c r="B2765" t="s">
        <v>2614</v>
      </c>
      <c r="C2765" t="str">
        <f>Table1[[#This Row],[League]]&amp;Table1[[#This Row],[Team]]</f>
        <v>$150 Draft Champions Nov 27 1:00 pm Lg.3549Peppa Puig</v>
      </c>
      <c r="D2765">
        <f>16-INDEX(STANDINGS_BA[],MATCH(Table1[[#This Row],[COMBINED]],STANDINGS_BA[COMBINED],0),COLUMN(STANDINGS_BA[PLACE IN LEAGUE]))</f>
        <v>12</v>
      </c>
      <c r="E2765">
        <f>16-INDEX(STANDINGS_R[],MATCH(Table1[[#This Row],[COMBINED]],STANDINGS_R[COMBINED],0),COLUMN(STANDINGS_R[PLACE IN LEAGUE]))</f>
        <v>7</v>
      </c>
      <c r="F2765">
        <f>16-INDEX(STANDINGS_HR[],MATCH(Table1[[#This Row],[COMBINED]],STANDINGS_HR[COMBINED],0),COLUMN(STANDINGS_HR[PLACE IN LEAGUE]))</f>
        <v>10</v>
      </c>
      <c r="G2765">
        <f>16-INDEX(STANDINGS_RBI[],MATCH(Table1[[#This Row],[COMBINED]],STANDINGS_RBI[COMBINED],0),COLUMN(STANDINGS_RBI[PLACE IN LEAGUE]))</f>
        <v>6</v>
      </c>
      <c r="H2765">
        <f>16-INDEX(STANDINGS_SB[],MATCH(Table1[[#This Row],[COMBINED]],STANDINGS_SB[COMBINED],0),COLUMN(STANDINGS_SB[PLACE IN LEAGUE]))</f>
        <v>3</v>
      </c>
      <c r="I2765">
        <f>16-INDEX(STANDINGS_ERA[],MATCH(Table1[[#This Row],[COMBINED]],STANDINGS_ERA[COMBINED],0),COLUMN(STANDINGS_ERA[PLACE IN LEAGUE]))</f>
        <v>1</v>
      </c>
      <c r="J2765">
        <f>16-INDEX(STANDINGS_WHIP[],MATCH(Table1[[#This Row],[COMBINED]],STANDINGS_WHIP[COMBINED],0),COLUMN(STANDINGS_WHIP[PLACE IN LEAGUE]))</f>
        <v>1</v>
      </c>
      <c r="K2765">
        <f>16-INDEX(STANDINGS_W[],MATCH(Table1[[#This Row],[COMBINED]],STANDINGS_W[COMBINED],0),COLUMN(STANDINGS_W[PLACE IN LEAGUE]))</f>
        <v>4</v>
      </c>
      <c r="L2765">
        <f>16-INDEX(STANDINGS_K[],MATCH(Table1[[#This Row],[COMBINED]],STANDINGS_K[COMBINED],0),COLUMN(STANDINGS_K[PLACE IN LEAGUE]))</f>
        <v>1</v>
      </c>
      <c r="M2765">
        <f>16-INDEX(STANDINGS_SV[],MATCH(Table1[[#This Row],[COMBINED]],STANDINGS_SV[COMBINED],0),COLUMN(STANDINGS_SV[PLACE IN LEAGUE]))</f>
        <v>1</v>
      </c>
      <c r="N2765">
        <f>SUM(Table1[[#This Row],[BA]:[SV]])</f>
        <v>46</v>
      </c>
      <c r="O2765">
        <v>15</v>
      </c>
    </row>
    <row r="2766" spans="1:15" x14ac:dyDescent="0.25">
      <c r="A2766" t="s">
        <v>2630</v>
      </c>
      <c r="B2766" t="s">
        <v>2625</v>
      </c>
      <c r="C2766" t="str">
        <f>Table1[[#This Row],[League]]&amp;Table1[[#This Row],[Team]]</f>
        <v>$400 Draft Champions Feb 01 1:00 pm Lg.3644Tdot Tanks 3</v>
      </c>
      <c r="D2766">
        <f>16-INDEX(STANDINGS_BA[],MATCH(Table1[[#This Row],[COMBINED]],STANDINGS_BA[COMBINED],0),COLUMN(STANDINGS_BA[PLACE IN LEAGUE]))</f>
        <v>9</v>
      </c>
      <c r="E2766">
        <f>16-INDEX(STANDINGS_R[],MATCH(Table1[[#This Row],[COMBINED]],STANDINGS_R[COMBINED],0),COLUMN(STANDINGS_R[PLACE IN LEAGUE]))</f>
        <v>12</v>
      </c>
      <c r="F2766">
        <f>16-INDEX(STANDINGS_HR[],MATCH(Table1[[#This Row],[COMBINED]],STANDINGS_HR[COMBINED],0),COLUMN(STANDINGS_HR[PLACE IN LEAGUE]))</f>
        <v>7</v>
      </c>
      <c r="G2766">
        <f>16-INDEX(STANDINGS_RBI[],MATCH(Table1[[#This Row],[COMBINED]],STANDINGS_RBI[COMBINED],0),COLUMN(STANDINGS_RBI[PLACE IN LEAGUE]))</f>
        <v>12</v>
      </c>
      <c r="H2766">
        <f>16-INDEX(STANDINGS_SB[],MATCH(Table1[[#This Row],[COMBINED]],STANDINGS_SB[COMBINED],0),COLUMN(STANDINGS_SB[PLACE IN LEAGUE]))</f>
        <v>11</v>
      </c>
      <c r="I2766">
        <f>16-INDEX(STANDINGS_ERA[],MATCH(Table1[[#This Row],[COMBINED]],STANDINGS_ERA[COMBINED],0),COLUMN(STANDINGS_ERA[PLACE IN LEAGUE]))</f>
        <v>13</v>
      </c>
      <c r="J2766">
        <f>16-INDEX(STANDINGS_WHIP[],MATCH(Table1[[#This Row],[COMBINED]],STANDINGS_WHIP[COMBINED],0),COLUMN(STANDINGS_WHIP[PLACE IN LEAGUE]))</f>
        <v>14</v>
      </c>
      <c r="K2766">
        <f>16-INDEX(STANDINGS_W[],MATCH(Table1[[#This Row],[COMBINED]],STANDINGS_W[COMBINED],0),COLUMN(STANDINGS_W[PLACE IN LEAGUE]))</f>
        <v>13</v>
      </c>
      <c r="L2766">
        <f>16-INDEX(STANDINGS_K[],MATCH(Table1[[#This Row],[COMBINED]],STANDINGS_K[COMBINED],0),COLUMN(STANDINGS_K[PLACE IN LEAGUE]))</f>
        <v>14</v>
      </c>
      <c r="M2766">
        <f>16-INDEX(STANDINGS_SV[],MATCH(Table1[[#This Row],[COMBINED]],STANDINGS_SV[COMBINED],0),COLUMN(STANDINGS_SV[PLACE IN LEAGUE]))</f>
        <v>10</v>
      </c>
      <c r="N2766">
        <f>SUM(Table1[[#This Row],[BA]:[SV]])</f>
        <v>115</v>
      </c>
      <c r="O2766">
        <v>1</v>
      </c>
    </row>
    <row r="2767" spans="1:15" x14ac:dyDescent="0.25">
      <c r="A2767" t="s">
        <v>2626</v>
      </c>
      <c r="B2767" t="s">
        <v>2625</v>
      </c>
      <c r="C2767" t="str">
        <f>Table1[[#This Row],[League]]&amp;Table1[[#This Row],[Team]]</f>
        <v>$400 Draft Champions Feb 01 1:00 pm Lg.3644Into the Crypts of Reyes</v>
      </c>
      <c r="D2767">
        <f>16-INDEX(STANDINGS_BA[],MATCH(Table1[[#This Row],[COMBINED]],STANDINGS_BA[COMBINED],0),COLUMN(STANDINGS_BA[PLACE IN LEAGUE]))</f>
        <v>14</v>
      </c>
      <c r="E2767">
        <f>16-INDEX(STANDINGS_R[],MATCH(Table1[[#This Row],[COMBINED]],STANDINGS_R[COMBINED],0),COLUMN(STANDINGS_R[PLACE IN LEAGUE]))</f>
        <v>8</v>
      </c>
      <c r="F2767">
        <f>16-INDEX(STANDINGS_HR[],MATCH(Table1[[#This Row],[COMBINED]],STANDINGS_HR[COMBINED],0),COLUMN(STANDINGS_HR[PLACE IN LEAGUE]))</f>
        <v>8</v>
      </c>
      <c r="G2767">
        <f>16-INDEX(STANDINGS_RBI[],MATCH(Table1[[#This Row],[COMBINED]],STANDINGS_RBI[COMBINED],0),COLUMN(STANDINGS_RBI[PLACE IN LEAGUE]))</f>
        <v>14</v>
      </c>
      <c r="H2767">
        <f>16-INDEX(STANDINGS_SB[],MATCH(Table1[[#This Row],[COMBINED]],STANDINGS_SB[COMBINED],0),COLUMN(STANDINGS_SB[PLACE IN LEAGUE]))</f>
        <v>6</v>
      </c>
      <c r="I2767">
        <f>16-INDEX(STANDINGS_ERA[],MATCH(Table1[[#This Row],[COMBINED]],STANDINGS_ERA[COMBINED],0),COLUMN(STANDINGS_ERA[PLACE IN LEAGUE]))</f>
        <v>14</v>
      </c>
      <c r="J2767">
        <f>16-INDEX(STANDINGS_WHIP[],MATCH(Table1[[#This Row],[COMBINED]],STANDINGS_WHIP[COMBINED],0),COLUMN(STANDINGS_WHIP[PLACE IN LEAGUE]))</f>
        <v>13</v>
      </c>
      <c r="K2767">
        <f>16-INDEX(STANDINGS_W[],MATCH(Table1[[#This Row],[COMBINED]],STANDINGS_W[COMBINED],0),COLUMN(STANDINGS_W[PLACE IN LEAGUE]))</f>
        <v>14</v>
      </c>
      <c r="L2767">
        <f>16-INDEX(STANDINGS_K[],MATCH(Table1[[#This Row],[COMBINED]],STANDINGS_K[COMBINED],0),COLUMN(STANDINGS_K[PLACE IN LEAGUE]))</f>
        <v>15</v>
      </c>
      <c r="M2767">
        <f>16-INDEX(STANDINGS_SV[],MATCH(Table1[[#This Row],[COMBINED]],STANDINGS_SV[COMBINED],0),COLUMN(STANDINGS_SV[PLACE IN LEAGUE]))</f>
        <v>7</v>
      </c>
      <c r="N2767">
        <f>SUM(Table1[[#This Row],[BA]:[SV]])</f>
        <v>113</v>
      </c>
      <c r="O2767">
        <v>2</v>
      </c>
    </row>
    <row r="2768" spans="1:15" x14ac:dyDescent="0.25">
      <c r="A2768" t="s">
        <v>361</v>
      </c>
      <c r="B2768" t="s">
        <v>2625</v>
      </c>
      <c r="C2768" t="str">
        <f>Table1[[#This Row],[League]]&amp;Table1[[#This Row],[Team]]</f>
        <v>$400 Draft Champions Feb 01 1:00 pm Lg.3644Team Bevis</v>
      </c>
      <c r="D2768">
        <f>16-INDEX(STANDINGS_BA[],MATCH(Table1[[#This Row],[COMBINED]],STANDINGS_BA[COMBINED],0),COLUMN(STANDINGS_BA[PLACE IN LEAGUE]))</f>
        <v>13</v>
      </c>
      <c r="E2768">
        <f>16-INDEX(STANDINGS_R[],MATCH(Table1[[#This Row],[COMBINED]],STANDINGS_R[COMBINED],0),COLUMN(STANDINGS_R[PLACE IN LEAGUE]))</f>
        <v>10</v>
      </c>
      <c r="F2768">
        <f>16-INDEX(STANDINGS_HR[],MATCH(Table1[[#This Row],[COMBINED]],STANDINGS_HR[COMBINED],0),COLUMN(STANDINGS_HR[PLACE IN LEAGUE]))</f>
        <v>12</v>
      </c>
      <c r="G2768">
        <f>16-INDEX(STANDINGS_RBI[],MATCH(Table1[[#This Row],[COMBINED]],STANDINGS_RBI[COMBINED],0),COLUMN(STANDINGS_RBI[PLACE IN LEAGUE]))</f>
        <v>15</v>
      </c>
      <c r="H2768">
        <f>16-INDEX(STANDINGS_SB[],MATCH(Table1[[#This Row],[COMBINED]],STANDINGS_SB[COMBINED],0),COLUMN(STANDINGS_SB[PLACE IN LEAGUE]))</f>
        <v>1</v>
      </c>
      <c r="I2768">
        <f>16-INDEX(STANDINGS_ERA[],MATCH(Table1[[#This Row],[COMBINED]],STANDINGS_ERA[COMBINED],0),COLUMN(STANDINGS_ERA[PLACE IN LEAGUE]))</f>
        <v>15</v>
      </c>
      <c r="J2768">
        <f>16-INDEX(STANDINGS_WHIP[],MATCH(Table1[[#This Row],[COMBINED]],STANDINGS_WHIP[COMBINED],0),COLUMN(STANDINGS_WHIP[PLACE IN LEAGUE]))</f>
        <v>15</v>
      </c>
      <c r="K2768">
        <f>16-INDEX(STANDINGS_W[],MATCH(Table1[[#This Row],[COMBINED]],STANDINGS_W[COMBINED],0),COLUMN(STANDINGS_W[PLACE IN LEAGUE]))</f>
        <v>9</v>
      </c>
      <c r="L2768">
        <f>16-INDEX(STANDINGS_K[],MATCH(Table1[[#This Row],[COMBINED]],STANDINGS_K[COMBINED],0),COLUMN(STANDINGS_K[PLACE IN LEAGUE]))</f>
        <v>10</v>
      </c>
      <c r="M2768">
        <f>16-INDEX(STANDINGS_SV[],MATCH(Table1[[#This Row],[COMBINED]],STANDINGS_SV[COMBINED],0),COLUMN(STANDINGS_SV[PLACE IN LEAGUE]))</f>
        <v>12</v>
      </c>
      <c r="N2768">
        <f>SUM(Table1[[#This Row],[BA]:[SV]])</f>
        <v>112</v>
      </c>
      <c r="O2768">
        <v>3</v>
      </c>
    </row>
    <row r="2769" spans="1:15" x14ac:dyDescent="0.25">
      <c r="A2769" t="s">
        <v>508</v>
      </c>
      <c r="B2769" t="s">
        <v>2625</v>
      </c>
      <c r="C2769" t="str">
        <f>Table1[[#This Row],[League]]&amp;Table1[[#This Row],[Team]]</f>
        <v>$400 Draft Champions Feb 01 1:00 pm Lg.3644Team Robinson</v>
      </c>
      <c r="D2769">
        <f>16-INDEX(STANDINGS_BA[],MATCH(Table1[[#This Row],[COMBINED]],STANDINGS_BA[COMBINED],0),COLUMN(STANDINGS_BA[PLACE IN LEAGUE]))</f>
        <v>7</v>
      </c>
      <c r="E2769">
        <f>16-INDEX(STANDINGS_R[],MATCH(Table1[[#This Row],[COMBINED]],STANDINGS_R[COMBINED],0),COLUMN(STANDINGS_R[PLACE IN LEAGUE]))</f>
        <v>15</v>
      </c>
      <c r="F2769">
        <f>16-INDEX(STANDINGS_HR[],MATCH(Table1[[#This Row],[COMBINED]],STANDINGS_HR[COMBINED],0),COLUMN(STANDINGS_HR[PLACE IN LEAGUE]))</f>
        <v>6</v>
      </c>
      <c r="G2769">
        <f>16-INDEX(STANDINGS_RBI[],MATCH(Table1[[#This Row],[COMBINED]],STANDINGS_RBI[COMBINED],0),COLUMN(STANDINGS_RBI[PLACE IN LEAGUE]))</f>
        <v>8</v>
      </c>
      <c r="H2769">
        <f>16-INDEX(STANDINGS_SB[],MATCH(Table1[[#This Row],[COMBINED]],STANDINGS_SB[COMBINED],0),COLUMN(STANDINGS_SB[PLACE IN LEAGUE]))</f>
        <v>14</v>
      </c>
      <c r="I2769">
        <f>16-INDEX(STANDINGS_ERA[],MATCH(Table1[[#This Row],[COMBINED]],STANDINGS_ERA[COMBINED],0),COLUMN(STANDINGS_ERA[PLACE IN LEAGUE]))</f>
        <v>12</v>
      </c>
      <c r="J2769">
        <f>16-INDEX(STANDINGS_WHIP[],MATCH(Table1[[#This Row],[COMBINED]],STANDINGS_WHIP[COMBINED],0),COLUMN(STANDINGS_WHIP[PLACE IN LEAGUE]))</f>
        <v>12</v>
      </c>
      <c r="K2769">
        <f>16-INDEX(STANDINGS_W[],MATCH(Table1[[#This Row],[COMBINED]],STANDINGS_W[COMBINED],0),COLUMN(STANDINGS_W[PLACE IN LEAGUE]))</f>
        <v>11</v>
      </c>
      <c r="L2769">
        <f>16-INDEX(STANDINGS_K[],MATCH(Table1[[#This Row],[COMBINED]],STANDINGS_K[COMBINED],0),COLUMN(STANDINGS_K[PLACE IN LEAGUE]))</f>
        <v>12</v>
      </c>
      <c r="M2769">
        <f>16-INDEX(STANDINGS_SV[],MATCH(Table1[[#This Row],[COMBINED]],STANDINGS_SV[COMBINED],0),COLUMN(STANDINGS_SV[PLACE IN LEAGUE]))</f>
        <v>11</v>
      </c>
      <c r="N2769">
        <f>SUM(Table1[[#This Row],[BA]:[SV]])</f>
        <v>108</v>
      </c>
      <c r="O2769">
        <v>4</v>
      </c>
    </row>
    <row r="2770" spans="1:15" x14ac:dyDescent="0.25">
      <c r="A2770" t="s">
        <v>2631</v>
      </c>
      <c r="B2770" t="s">
        <v>2625</v>
      </c>
      <c r="C2770" t="str">
        <f>Table1[[#This Row],[League]]&amp;Table1[[#This Row],[Team]]</f>
        <v>$400 Draft Champions Feb 01 1:00 pm Lg.3644Dangle - snipe</v>
      </c>
      <c r="D2770">
        <f>16-INDEX(STANDINGS_BA[],MATCH(Table1[[#This Row],[COMBINED]],STANDINGS_BA[COMBINED],0),COLUMN(STANDINGS_BA[PLACE IN LEAGUE]))</f>
        <v>6</v>
      </c>
      <c r="E2770">
        <f>16-INDEX(STANDINGS_R[],MATCH(Table1[[#This Row],[COMBINED]],STANDINGS_R[COMBINED],0),COLUMN(STANDINGS_R[PLACE IN LEAGUE]))</f>
        <v>13</v>
      </c>
      <c r="F2770">
        <f>16-INDEX(STANDINGS_HR[],MATCH(Table1[[#This Row],[COMBINED]],STANDINGS_HR[COMBINED],0),COLUMN(STANDINGS_HR[PLACE IN LEAGUE]))</f>
        <v>13</v>
      </c>
      <c r="G2770">
        <f>16-INDEX(STANDINGS_RBI[],MATCH(Table1[[#This Row],[COMBINED]],STANDINGS_RBI[COMBINED],0),COLUMN(STANDINGS_RBI[PLACE IN LEAGUE]))</f>
        <v>5</v>
      </c>
      <c r="H2770">
        <f>16-INDEX(STANDINGS_SB[],MATCH(Table1[[#This Row],[COMBINED]],STANDINGS_SB[COMBINED],0),COLUMN(STANDINGS_SB[PLACE IN LEAGUE]))</f>
        <v>15</v>
      </c>
      <c r="I2770">
        <f>16-INDEX(STANDINGS_ERA[],MATCH(Table1[[#This Row],[COMBINED]],STANDINGS_ERA[COMBINED],0),COLUMN(STANDINGS_ERA[PLACE IN LEAGUE]))</f>
        <v>8</v>
      </c>
      <c r="J2770">
        <f>16-INDEX(STANDINGS_WHIP[],MATCH(Table1[[#This Row],[COMBINED]],STANDINGS_WHIP[COMBINED],0),COLUMN(STANDINGS_WHIP[PLACE IN LEAGUE]))</f>
        <v>5</v>
      </c>
      <c r="K2770">
        <f>16-INDEX(STANDINGS_W[],MATCH(Table1[[#This Row],[COMBINED]],STANDINGS_W[COMBINED],0),COLUMN(STANDINGS_W[PLACE IN LEAGUE]))</f>
        <v>10</v>
      </c>
      <c r="L2770">
        <f>16-INDEX(STANDINGS_K[],MATCH(Table1[[#This Row],[COMBINED]],STANDINGS_K[COMBINED],0),COLUMN(STANDINGS_K[PLACE IN LEAGUE]))</f>
        <v>5</v>
      </c>
      <c r="M2770">
        <f>16-INDEX(STANDINGS_SV[],MATCH(Table1[[#This Row],[COMBINED]],STANDINGS_SV[COMBINED],0),COLUMN(STANDINGS_SV[PLACE IN LEAGUE]))</f>
        <v>9</v>
      </c>
      <c r="N2770">
        <f>SUM(Table1[[#This Row],[BA]:[SV]])</f>
        <v>89</v>
      </c>
      <c r="O2770">
        <v>5</v>
      </c>
    </row>
    <row r="2771" spans="1:15" x14ac:dyDescent="0.25">
      <c r="A2771" t="s">
        <v>2627</v>
      </c>
      <c r="B2771" t="s">
        <v>2625</v>
      </c>
      <c r="C2771" t="str">
        <f>Table1[[#This Row],[League]]&amp;Table1[[#This Row],[Team]]</f>
        <v>$400 Draft Champions Feb 01 1:00 pm Lg.3644Team Shovein</v>
      </c>
      <c r="D2771">
        <f>16-INDEX(STANDINGS_BA[],MATCH(Table1[[#This Row],[COMBINED]],STANDINGS_BA[COMBINED],0),COLUMN(STANDINGS_BA[PLACE IN LEAGUE]))</f>
        <v>12</v>
      </c>
      <c r="E2771">
        <f>16-INDEX(STANDINGS_R[],MATCH(Table1[[#This Row],[COMBINED]],STANDINGS_R[COMBINED],0),COLUMN(STANDINGS_R[PLACE IN LEAGUE]))</f>
        <v>9</v>
      </c>
      <c r="F2771">
        <f>16-INDEX(STANDINGS_HR[],MATCH(Table1[[#This Row],[COMBINED]],STANDINGS_HR[COMBINED],0),COLUMN(STANDINGS_HR[PLACE IN LEAGUE]))</f>
        <v>2</v>
      </c>
      <c r="G2771">
        <f>16-INDEX(STANDINGS_RBI[],MATCH(Table1[[#This Row],[COMBINED]],STANDINGS_RBI[COMBINED],0),COLUMN(STANDINGS_RBI[PLACE IN LEAGUE]))</f>
        <v>4</v>
      </c>
      <c r="H2771">
        <f>16-INDEX(STANDINGS_SB[],MATCH(Table1[[#This Row],[COMBINED]],STANDINGS_SB[COMBINED],0),COLUMN(STANDINGS_SB[PLACE IN LEAGUE]))</f>
        <v>13</v>
      </c>
      <c r="I2771">
        <f>16-INDEX(STANDINGS_ERA[],MATCH(Table1[[#This Row],[COMBINED]],STANDINGS_ERA[COMBINED],0),COLUMN(STANDINGS_ERA[PLACE IN LEAGUE]))</f>
        <v>9</v>
      </c>
      <c r="J2771">
        <f>16-INDEX(STANDINGS_WHIP[],MATCH(Table1[[#This Row],[COMBINED]],STANDINGS_WHIP[COMBINED],0),COLUMN(STANDINGS_WHIP[PLACE IN LEAGUE]))</f>
        <v>10</v>
      </c>
      <c r="K2771">
        <f>16-INDEX(STANDINGS_W[],MATCH(Table1[[#This Row],[COMBINED]],STANDINGS_W[COMBINED],0),COLUMN(STANDINGS_W[PLACE IN LEAGUE]))</f>
        <v>15</v>
      </c>
      <c r="L2771">
        <f>16-INDEX(STANDINGS_K[],MATCH(Table1[[#This Row],[COMBINED]],STANDINGS_K[COMBINED],0),COLUMN(STANDINGS_K[PLACE IN LEAGUE]))</f>
        <v>11</v>
      </c>
      <c r="M2771">
        <f>16-INDEX(STANDINGS_SV[],MATCH(Table1[[#This Row],[COMBINED]],STANDINGS_SV[COMBINED],0),COLUMN(STANDINGS_SV[PLACE IN LEAGUE]))</f>
        <v>3</v>
      </c>
      <c r="N2771">
        <f>SUM(Table1[[#This Row],[BA]:[SV]])</f>
        <v>88</v>
      </c>
      <c r="O2771">
        <v>6</v>
      </c>
    </row>
    <row r="2772" spans="1:15" x14ac:dyDescent="0.25">
      <c r="A2772" t="s">
        <v>2634</v>
      </c>
      <c r="B2772" t="s">
        <v>2625</v>
      </c>
      <c r="C2772" t="str">
        <f>Table1[[#This Row],[League]]&amp;Table1[[#This Row],[Team]]</f>
        <v>$400 Draft Champions Feb 01 1:00 pm Lg.3644Run Like Dixie</v>
      </c>
      <c r="D2772">
        <f>16-INDEX(STANDINGS_BA[],MATCH(Table1[[#This Row],[COMBINED]],STANDINGS_BA[COMBINED],0),COLUMN(STANDINGS_BA[PLACE IN LEAGUE]))</f>
        <v>2</v>
      </c>
      <c r="E2772">
        <f>16-INDEX(STANDINGS_R[],MATCH(Table1[[#This Row],[COMBINED]],STANDINGS_R[COMBINED],0),COLUMN(STANDINGS_R[PLACE IN LEAGUE]))</f>
        <v>6</v>
      </c>
      <c r="F2772">
        <f>16-INDEX(STANDINGS_HR[],MATCH(Table1[[#This Row],[COMBINED]],STANDINGS_HR[COMBINED],0),COLUMN(STANDINGS_HR[PLACE IN LEAGUE]))</f>
        <v>11</v>
      </c>
      <c r="G2772">
        <f>16-INDEX(STANDINGS_RBI[],MATCH(Table1[[#This Row],[COMBINED]],STANDINGS_RBI[COMBINED],0),COLUMN(STANDINGS_RBI[PLACE IN LEAGUE]))</f>
        <v>6</v>
      </c>
      <c r="H2772">
        <f>16-INDEX(STANDINGS_SB[],MATCH(Table1[[#This Row],[COMBINED]],STANDINGS_SB[COMBINED],0),COLUMN(STANDINGS_SB[PLACE IN LEAGUE]))</f>
        <v>12</v>
      </c>
      <c r="I2772">
        <f>16-INDEX(STANDINGS_ERA[],MATCH(Table1[[#This Row],[COMBINED]],STANDINGS_ERA[COMBINED],0),COLUMN(STANDINGS_ERA[PLACE IN LEAGUE]))</f>
        <v>11</v>
      </c>
      <c r="J2772">
        <f>16-INDEX(STANDINGS_WHIP[],MATCH(Table1[[#This Row],[COMBINED]],STANDINGS_WHIP[COMBINED],0),COLUMN(STANDINGS_WHIP[PLACE IN LEAGUE]))</f>
        <v>11</v>
      </c>
      <c r="K2772">
        <f>16-INDEX(STANDINGS_W[],MATCH(Table1[[#This Row],[COMBINED]],STANDINGS_W[COMBINED],0),COLUMN(STANDINGS_W[PLACE IN LEAGUE]))</f>
        <v>12</v>
      </c>
      <c r="L2772">
        <f>16-INDEX(STANDINGS_K[],MATCH(Table1[[#This Row],[COMBINED]],STANDINGS_K[COMBINED],0),COLUMN(STANDINGS_K[PLACE IN LEAGUE]))</f>
        <v>13</v>
      </c>
      <c r="M2772">
        <f>16-INDEX(STANDINGS_SV[],MATCH(Table1[[#This Row],[COMBINED]],STANDINGS_SV[COMBINED],0),COLUMN(STANDINGS_SV[PLACE IN LEAGUE]))</f>
        <v>1</v>
      </c>
      <c r="N2772">
        <f>SUM(Table1[[#This Row],[BA]:[SV]])</f>
        <v>85</v>
      </c>
      <c r="O2772">
        <v>7</v>
      </c>
    </row>
    <row r="2773" spans="1:15" x14ac:dyDescent="0.25">
      <c r="A2773" t="s">
        <v>2629</v>
      </c>
      <c r="B2773" t="s">
        <v>2625</v>
      </c>
      <c r="C2773" t="str">
        <f>Table1[[#This Row],[League]]&amp;Table1[[#This Row],[Team]]</f>
        <v>$400 Draft Champions Feb 01 1:00 pm Lg.3644Lennon/McCartney</v>
      </c>
      <c r="D2773">
        <f>16-INDEX(STANDINGS_BA[],MATCH(Table1[[#This Row],[COMBINED]],STANDINGS_BA[COMBINED],0),COLUMN(STANDINGS_BA[PLACE IN LEAGUE]))</f>
        <v>10</v>
      </c>
      <c r="E2773">
        <f>16-INDEX(STANDINGS_R[],MATCH(Table1[[#This Row],[COMBINED]],STANDINGS_R[COMBINED],0),COLUMN(STANDINGS_R[PLACE IN LEAGUE]))</f>
        <v>14</v>
      </c>
      <c r="F2773">
        <f>16-INDEX(STANDINGS_HR[],MATCH(Table1[[#This Row],[COMBINED]],STANDINGS_HR[COMBINED],0),COLUMN(STANDINGS_HR[PLACE IN LEAGUE]))</f>
        <v>9</v>
      </c>
      <c r="G2773">
        <f>16-INDEX(STANDINGS_RBI[],MATCH(Table1[[#This Row],[COMBINED]],STANDINGS_RBI[COMBINED],0),COLUMN(STANDINGS_RBI[PLACE IN LEAGUE]))</f>
        <v>9</v>
      </c>
      <c r="H2773">
        <f>16-INDEX(STANDINGS_SB[],MATCH(Table1[[#This Row],[COMBINED]],STANDINGS_SB[COMBINED],0),COLUMN(STANDINGS_SB[PLACE IN LEAGUE]))</f>
        <v>7</v>
      </c>
      <c r="I2773">
        <f>16-INDEX(STANDINGS_ERA[],MATCH(Table1[[#This Row],[COMBINED]],STANDINGS_ERA[COMBINED],0),COLUMN(STANDINGS_ERA[PLACE IN LEAGUE]))</f>
        <v>4</v>
      </c>
      <c r="J2773">
        <f>16-INDEX(STANDINGS_WHIP[],MATCH(Table1[[#This Row],[COMBINED]],STANDINGS_WHIP[COMBINED],0),COLUMN(STANDINGS_WHIP[PLACE IN LEAGUE]))</f>
        <v>6</v>
      </c>
      <c r="K2773">
        <f>16-INDEX(STANDINGS_W[],MATCH(Table1[[#This Row],[COMBINED]],STANDINGS_W[COMBINED],0),COLUMN(STANDINGS_W[PLACE IN LEAGUE]))</f>
        <v>7</v>
      </c>
      <c r="L2773">
        <f>16-INDEX(STANDINGS_K[],MATCH(Table1[[#This Row],[COMBINED]],STANDINGS_K[COMBINED],0),COLUMN(STANDINGS_K[PLACE IN LEAGUE]))</f>
        <v>7</v>
      </c>
      <c r="M2773">
        <f>16-INDEX(STANDINGS_SV[],MATCH(Table1[[#This Row],[COMBINED]],STANDINGS_SV[COMBINED],0),COLUMN(STANDINGS_SV[PLACE IN LEAGUE]))</f>
        <v>6</v>
      </c>
      <c r="N2773">
        <f>SUM(Table1[[#This Row],[BA]:[SV]])</f>
        <v>79</v>
      </c>
      <c r="O2773">
        <v>8</v>
      </c>
    </row>
    <row r="2774" spans="1:15" x14ac:dyDescent="0.25">
      <c r="A2774" t="s">
        <v>144</v>
      </c>
      <c r="B2774" t="s">
        <v>2625</v>
      </c>
      <c r="C2774" t="str">
        <f>Table1[[#This Row],[League]]&amp;Table1[[#This Row],[Team]]</f>
        <v>$400 Draft Champions Feb 01 1:00 pm Lg.3644Team Burns</v>
      </c>
      <c r="D2774">
        <f>16-INDEX(STANDINGS_BA[],MATCH(Table1[[#This Row],[COMBINED]],STANDINGS_BA[COMBINED],0),COLUMN(STANDINGS_BA[PLACE IN LEAGUE]))</f>
        <v>8</v>
      </c>
      <c r="E2774">
        <f>16-INDEX(STANDINGS_R[],MATCH(Table1[[#This Row],[COMBINED]],STANDINGS_R[COMBINED],0),COLUMN(STANDINGS_R[PLACE IN LEAGUE]))</f>
        <v>7</v>
      </c>
      <c r="F2774">
        <f>16-INDEX(STANDINGS_HR[],MATCH(Table1[[#This Row],[COMBINED]],STANDINGS_HR[COMBINED],0),COLUMN(STANDINGS_HR[PLACE IN LEAGUE]))</f>
        <v>10</v>
      </c>
      <c r="G2774">
        <f>16-INDEX(STANDINGS_RBI[],MATCH(Table1[[#This Row],[COMBINED]],STANDINGS_RBI[COMBINED],0),COLUMN(STANDINGS_RBI[PLACE IN LEAGUE]))</f>
        <v>11</v>
      </c>
      <c r="H2774">
        <f>16-INDEX(STANDINGS_SB[],MATCH(Table1[[#This Row],[COMBINED]],STANDINGS_SB[COMBINED],0),COLUMN(STANDINGS_SB[PLACE IN LEAGUE]))</f>
        <v>5</v>
      </c>
      <c r="I2774">
        <f>16-INDEX(STANDINGS_ERA[],MATCH(Table1[[#This Row],[COMBINED]],STANDINGS_ERA[COMBINED],0),COLUMN(STANDINGS_ERA[PLACE IN LEAGUE]))</f>
        <v>7</v>
      </c>
      <c r="J2774">
        <f>16-INDEX(STANDINGS_WHIP[],MATCH(Table1[[#This Row],[COMBINED]],STANDINGS_WHIP[COMBINED],0),COLUMN(STANDINGS_WHIP[PLACE IN LEAGUE]))</f>
        <v>7</v>
      </c>
      <c r="K2774">
        <f>16-INDEX(STANDINGS_W[],MATCH(Table1[[#This Row],[COMBINED]],STANDINGS_W[COMBINED],0),COLUMN(STANDINGS_W[PLACE IN LEAGUE]))</f>
        <v>6</v>
      </c>
      <c r="L2774">
        <f>16-INDEX(STANDINGS_K[],MATCH(Table1[[#This Row],[COMBINED]],STANDINGS_K[COMBINED],0),COLUMN(STANDINGS_K[PLACE IN LEAGUE]))</f>
        <v>4</v>
      </c>
      <c r="M2774">
        <f>16-INDEX(STANDINGS_SV[],MATCH(Table1[[#This Row],[COMBINED]],STANDINGS_SV[COMBINED],0),COLUMN(STANDINGS_SV[PLACE IN LEAGUE]))</f>
        <v>14</v>
      </c>
      <c r="N2774">
        <f>SUM(Table1[[#This Row],[BA]:[SV]])</f>
        <v>79</v>
      </c>
      <c r="O2774">
        <v>9</v>
      </c>
    </row>
    <row r="2775" spans="1:15" x14ac:dyDescent="0.25">
      <c r="A2775" t="s">
        <v>2624</v>
      </c>
      <c r="B2775" t="s">
        <v>2625</v>
      </c>
      <c r="C2775" t="str">
        <f>Table1[[#This Row],[League]]&amp;Table1[[#This Row],[Team]]</f>
        <v>$400 Draft Champions Feb 01 1:00 pm Lg.3644Spartans</v>
      </c>
      <c r="D2775">
        <f>16-INDEX(STANDINGS_BA[],MATCH(Table1[[#This Row],[COMBINED]],STANDINGS_BA[COMBINED],0),COLUMN(STANDINGS_BA[PLACE IN LEAGUE]))</f>
        <v>15</v>
      </c>
      <c r="E2775">
        <f>16-INDEX(STANDINGS_R[],MATCH(Table1[[#This Row],[COMBINED]],STANDINGS_R[COMBINED],0),COLUMN(STANDINGS_R[PLACE IN LEAGUE]))</f>
        <v>4</v>
      </c>
      <c r="F2775">
        <f>16-INDEX(STANDINGS_HR[],MATCH(Table1[[#This Row],[COMBINED]],STANDINGS_HR[COMBINED],0),COLUMN(STANDINGS_HR[PLACE IN LEAGUE]))</f>
        <v>4</v>
      </c>
      <c r="G2775">
        <f>16-INDEX(STANDINGS_RBI[],MATCH(Table1[[#This Row],[COMBINED]],STANDINGS_RBI[COMBINED],0),COLUMN(STANDINGS_RBI[PLACE IN LEAGUE]))</f>
        <v>3</v>
      </c>
      <c r="H2775">
        <f>16-INDEX(STANDINGS_SB[],MATCH(Table1[[#This Row],[COMBINED]],STANDINGS_SB[COMBINED],0),COLUMN(STANDINGS_SB[PLACE IN LEAGUE]))</f>
        <v>4</v>
      </c>
      <c r="I2775">
        <f>16-INDEX(STANDINGS_ERA[],MATCH(Table1[[#This Row],[COMBINED]],STANDINGS_ERA[COMBINED],0),COLUMN(STANDINGS_ERA[PLACE IN LEAGUE]))</f>
        <v>10</v>
      </c>
      <c r="J2775">
        <f>16-INDEX(STANDINGS_WHIP[],MATCH(Table1[[#This Row],[COMBINED]],STANDINGS_WHIP[COMBINED],0),COLUMN(STANDINGS_WHIP[PLACE IN LEAGUE]))</f>
        <v>8</v>
      </c>
      <c r="K2775">
        <f>16-INDEX(STANDINGS_W[],MATCH(Table1[[#This Row],[COMBINED]],STANDINGS_W[COMBINED],0),COLUMN(STANDINGS_W[PLACE IN LEAGUE]))</f>
        <v>8</v>
      </c>
      <c r="L2775">
        <f>16-INDEX(STANDINGS_K[],MATCH(Table1[[#This Row],[COMBINED]],STANDINGS_K[COMBINED],0),COLUMN(STANDINGS_K[PLACE IN LEAGUE]))</f>
        <v>9</v>
      </c>
      <c r="M2775">
        <f>16-INDEX(STANDINGS_SV[],MATCH(Table1[[#This Row],[COMBINED]],STANDINGS_SV[COMBINED],0),COLUMN(STANDINGS_SV[PLACE IN LEAGUE]))</f>
        <v>2</v>
      </c>
      <c r="N2775">
        <f>SUM(Table1[[#This Row],[BA]:[SV]])</f>
        <v>67</v>
      </c>
      <c r="O2775">
        <v>10</v>
      </c>
    </row>
    <row r="2776" spans="1:15" x14ac:dyDescent="0.25">
      <c r="A2776" t="s">
        <v>2633</v>
      </c>
      <c r="B2776" t="s">
        <v>2625</v>
      </c>
      <c r="C2776" t="str">
        <f>Table1[[#This Row],[League]]&amp;Table1[[#This Row],[Team]]</f>
        <v>$400 Draft Champions Feb 01 1:00 pm Lg.3644Draughtsman 2</v>
      </c>
      <c r="D2776">
        <f>16-INDEX(STANDINGS_BA[],MATCH(Table1[[#This Row],[COMBINED]],STANDINGS_BA[COMBINED],0),COLUMN(STANDINGS_BA[PLACE IN LEAGUE]))</f>
        <v>4</v>
      </c>
      <c r="E2776">
        <f>16-INDEX(STANDINGS_R[],MATCH(Table1[[#This Row],[COMBINED]],STANDINGS_R[COMBINED],0),COLUMN(STANDINGS_R[PLACE IN LEAGUE]))</f>
        <v>11</v>
      </c>
      <c r="F2776">
        <f>16-INDEX(STANDINGS_HR[],MATCH(Table1[[#This Row],[COMBINED]],STANDINGS_HR[COMBINED],0),COLUMN(STANDINGS_HR[PLACE IN LEAGUE]))</f>
        <v>15</v>
      </c>
      <c r="G2776">
        <f>16-INDEX(STANDINGS_RBI[],MATCH(Table1[[#This Row],[COMBINED]],STANDINGS_RBI[COMBINED],0),COLUMN(STANDINGS_RBI[PLACE IN LEAGUE]))</f>
        <v>13</v>
      </c>
      <c r="H2776">
        <f>16-INDEX(STANDINGS_SB[],MATCH(Table1[[#This Row],[COMBINED]],STANDINGS_SB[COMBINED],0),COLUMN(STANDINGS_SB[PLACE IN LEAGUE]))</f>
        <v>2</v>
      </c>
      <c r="I2776">
        <f>16-INDEX(STANDINGS_ERA[],MATCH(Table1[[#This Row],[COMBINED]],STANDINGS_ERA[COMBINED],0),COLUMN(STANDINGS_ERA[PLACE IN LEAGUE]))</f>
        <v>2</v>
      </c>
      <c r="J2776">
        <f>16-INDEX(STANDINGS_WHIP[],MATCH(Table1[[#This Row],[COMBINED]],STANDINGS_WHIP[COMBINED],0),COLUMN(STANDINGS_WHIP[PLACE IN LEAGUE]))</f>
        <v>2</v>
      </c>
      <c r="K2776">
        <f>16-INDEX(STANDINGS_W[],MATCH(Table1[[#This Row],[COMBINED]],STANDINGS_W[COMBINED],0),COLUMN(STANDINGS_W[PLACE IN LEAGUE]))</f>
        <v>5</v>
      </c>
      <c r="L2776">
        <f>16-INDEX(STANDINGS_K[],MATCH(Table1[[#This Row],[COMBINED]],STANDINGS_K[COMBINED],0),COLUMN(STANDINGS_K[PLACE IN LEAGUE]))</f>
        <v>8</v>
      </c>
      <c r="M2776">
        <f>16-INDEX(STANDINGS_SV[],MATCH(Table1[[#This Row],[COMBINED]],STANDINGS_SV[COMBINED],0),COLUMN(STANDINGS_SV[PLACE IN LEAGUE]))</f>
        <v>5</v>
      </c>
      <c r="N2776">
        <f>SUM(Table1[[#This Row],[BA]:[SV]])</f>
        <v>67</v>
      </c>
      <c r="O2776">
        <v>11</v>
      </c>
    </row>
    <row r="2777" spans="1:15" x14ac:dyDescent="0.25">
      <c r="A2777" t="s">
        <v>335</v>
      </c>
      <c r="B2777" t="s">
        <v>2625</v>
      </c>
      <c r="C2777" t="str">
        <f>Table1[[#This Row],[League]]&amp;Table1[[#This Row],[Team]]</f>
        <v>$400 Draft Champions Feb 01 1:00 pm Lg.3644deadmoneyE</v>
      </c>
      <c r="D2777">
        <f>16-INDEX(STANDINGS_BA[],MATCH(Table1[[#This Row],[COMBINED]],STANDINGS_BA[COMBINED],0),COLUMN(STANDINGS_BA[PLACE IN LEAGUE]))</f>
        <v>1</v>
      </c>
      <c r="E2777">
        <f>16-INDEX(STANDINGS_R[],MATCH(Table1[[#This Row],[COMBINED]],STANDINGS_R[COMBINED],0),COLUMN(STANDINGS_R[PLACE IN LEAGUE]))</f>
        <v>5</v>
      </c>
      <c r="F2777">
        <f>16-INDEX(STANDINGS_HR[],MATCH(Table1[[#This Row],[COMBINED]],STANDINGS_HR[COMBINED],0),COLUMN(STANDINGS_HR[PLACE IN LEAGUE]))</f>
        <v>14</v>
      </c>
      <c r="G2777">
        <f>16-INDEX(STANDINGS_RBI[],MATCH(Table1[[#This Row],[COMBINED]],STANDINGS_RBI[COMBINED],0),COLUMN(STANDINGS_RBI[PLACE IN LEAGUE]))</f>
        <v>10</v>
      </c>
      <c r="H2777">
        <f>16-INDEX(STANDINGS_SB[],MATCH(Table1[[#This Row],[COMBINED]],STANDINGS_SB[COMBINED],0),COLUMN(STANDINGS_SB[PLACE IN LEAGUE]))</f>
        <v>3</v>
      </c>
      <c r="I2777">
        <f>16-INDEX(STANDINGS_ERA[],MATCH(Table1[[#This Row],[COMBINED]],STANDINGS_ERA[COMBINED],0),COLUMN(STANDINGS_ERA[PLACE IN LEAGUE]))</f>
        <v>3</v>
      </c>
      <c r="J2777">
        <f>16-INDEX(STANDINGS_WHIP[],MATCH(Table1[[#This Row],[COMBINED]],STANDINGS_WHIP[COMBINED],0),COLUMN(STANDINGS_WHIP[PLACE IN LEAGUE]))</f>
        <v>9</v>
      </c>
      <c r="K2777">
        <f>16-INDEX(STANDINGS_W[],MATCH(Table1[[#This Row],[COMBINED]],STANDINGS_W[COMBINED],0),COLUMN(STANDINGS_W[PLACE IN LEAGUE]))</f>
        <v>3</v>
      </c>
      <c r="L2777">
        <f>16-INDEX(STANDINGS_K[],MATCH(Table1[[#This Row],[COMBINED]],STANDINGS_K[COMBINED],0),COLUMN(STANDINGS_K[PLACE IN LEAGUE]))</f>
        <v>3</v>
      </c>
      <c r="M2777">
        <f>16-INDEX(STANDINGS_SV[],MATCH(Table1[[#This Row],[COMBINED]],STANDINGS_SV[COMBINED],0),COLUMN(STANDINGS_SV[PLACE IN LEAGUE]))</f>
        <v>8</v>
      </c>
      <c r="N2777">
        <f>SUM(Table1[[#This Row],[BA]:[SV]])</f>
        <v>59</v>
      </c>
      <c r="O2777">
        <v>12</v>
      </c>
    </row>
    <row r="2778" spans="1:15" x14ac:dyDescent="0.25">
      <c r="A2778" t="s">
        <v>2628</v>
      </c>
      <c r="B2778" t="s">
        <v>2625</v>
      </c>
      <c r="C2778" t="str">
        <f>Table1[[#This Row],[League]]&amp;Table1[[#This Row],[Team]]</f>
        <v>$400 Draft Champions Feb 01 1:00 pm Lg.3644Le Chat Noir</v>
      </c>
      <c r="D2778">
        <f>16-INDEX(STANDINGS_BA[],MATCH(Table1[[#This Row],[COMBINED]],STANDINGS_BA[COMBINED],0),COLUMN(STANDINGS_BA[PLACE IN LEAGUE]))</f>
        <v>11</v>
      </c>
      <c r="E2778">
        <f>16-INDEX(STANDINGS_R[],MATCH(Table1[[#This Row],[COMBINED]],STANDINGS_R[COMBINED],0),COLUMN(STANDINGS_R[PLACE IN LEAGUE]))</f>
        <v>3</v>
      </c>
      <c r="F2778">
        <f>16-INDEX(STANDINGS_HR[],MATCH(Table1[[#This Row],[COMBINED]],STANDINGS_HR[COMBINED],0),COLUMN(STANDINGS_HR[PLACE IN LEAGUE]))</f>
        <v>5</v>
      </c>
      <c r="G2778">
        <f>16-INDEX(STANDINGS_RBI[],MATCH(Table1[[#This Row],[COMBINED]],STANDINGS_RBI[COMBINED],0),COLUMN(STANDINGS_RBI[PLACE IN LEAGUE]))</f>
        <v>7</v>
      </c>
      <c r="H2778">
        <f>16-INDEX(STANDINGS_SB[],MATCH(Table1[[#This Row],[COMBINED]],STANDINGS_SB[COMBINED],0),COLUMN(STANDINGS_SB[PLACE IN LEAGUE]))</f>
        <v>9</v>
      </c>
      <c r="I2778">
        <f>16-INDEX(STANDINGS_ERA[],MATCH(Table1[[#This Row],[COMBINED]],STANDINGS_ERA[COMBINED],0),COLUMN(STANDINGS_ERA[PLACE IN LEAGUE]))</f>
        <v>1</v>
      </c>
      <c r="J2778">
        <f>16-INDEX(STANDINGS_WHIP[],MATCH(Table1[[#This Row],[COMBINED]],STANDINGS_WHIP[COMBINED],0),COLUMN(STANDINGS_WHIP[PLACE IN LEAGUE]))</f>
        <v>3</v>
      </c>
      <c r="K2778">
        <f>16-INDEX(STANDINGS_W[],MATCH(Table1[[#This Row],[COMBINED]],STANDINGS_W[COMBINED],0),COLUMN(STANDINGS_W[PLACE IN LEAGUE]))</f>
        <v>4</v>
      </c>
      <c r="L2778">
        <f>16-INDEX(STANDINGS_K[],MATCH(Table1[[#This Row],[COMBINED]],STANDINGS_K[COMBINED],0),COLUMN(STANDINGS_K[PLACE IN LEAGUE]))</f>
        <v>6</v>
      </c>
      <c r="M2778">
        <f>16-INDEX(STANDINGS_SV[],MATCH(Table1[[#This Row],[COMBINED]],STANDINGS_SV[COMBINED],0),COLUMN(STANDINGS_SV[PLACE IN LEAGUE]))</f>
        <v>4</v>
      </c>
      <c r="N2778">
        <f>SUM(Table1[[#This Row],[BA]:[SV]])</f>
        <v>53</v>
      </c>
      <c r="O2778">
        <v>13</v>
      </c>
    </row>
    <row r="2779" spans="1:15" x14ac:dyDescent="0.25">
      <c r="A2779" t="s">
        <v>889</v>
      </c>
      <c r="B2779" t="s">
        <v>2625</v>
      </c>
      <c r="C2779" t="str">
        <f>Table1[[#This Row],[League]]&amp;Table1[[#This Row],[Team]]</f>
        <v>$400 Draft Champions Feb 01 1:00 pm Lg.3644Team Thompson</v>
      </c>
      <c r="D2779">
        <f>16-INDEX(STANDINGS_BA[],MATCH(Table1[[#This Row],[COMBINED]],STANDINGS_BA[COMBINED],0),COLUMN(STANDINGS_BA[PLACE IN LEAGUE]))</f>
        <v>3</v>
      </c>
      <c r="E2779">
        <f>16-INDEX(STANDINGS_R[],MATCH(Table1[[#This Row],[COMBINED]],STANDINGS_R[COMBINED],0),COLUMN(STANDINGS_R[PLACE IN LEAGUE]))</f>
        <v>2</v>
      </c>
      <c r="F2779">
        <f>16-INDEX(STANDINGS_HR[],MATCH(Table1[[#This Row],[COMBINED]],STANDINGS_HR[COMBINED],0),COLUMN(STANDINGS_HR[PLACE IN LEAGUE]))</f>
        <v>3</v>
      </c>
      <c r="G2779">
        <f>16-INDEX(STANDINGS_RBI[],MATCH(Table1[[#This Row],[COMBINED]],STANDINGS_RBI[COMBINED],0),COLUMN(STANDINGS_RBI[PLACE IN LEAGUE]))</f>
        <v>1</v>
      </c>
      <c r="H2779">
        <f>16-INDEX(STANDINGS_SB[],MATCH(Table1[[#This Row],[COMBINED]],STANDINGS_SB[COMBINED],0),COLUMN(STANDINGS_SB[PLACE IN LEAGUE]))</f>
        <v>10</v>
      </c>
      <c r="I2779">
        <f>16-INDEX(STANDINGS_ERA[],MATCH(Table1[[#This Row],[COMBINED]],STANDINGS_ERA[COMBINED],0),COLUMN(STANDINGS_ERA[PLACE IN LEAGUE]))</f>
        <v>6</v>
      </c>
      <c r="J2779">
        <f>16-INDEX(STANDINGS_WHIP[],MATCH(Table1[[#This Row],[COMBINED]],STANDINGS_WHIP[COMBINED],0),COLUMN(STANDINGS_WHIP[PLACE IN LEAGUE]))</f>
        <v>4</v>
      </c>
      <c r="K2779">
        <f>16-INDEX(STANDINGS_W[],MATCH(Table1[[#This Row],[COMBINED]],STANDINGS_W[COMBINED],0),COLUMN(STANDINGS_W[PLACE IN LEAGUE]))</f>
        <v>1</v>
      </c>
      <c r="L2779">
        <f>16-INDEX(STANDINGS_K[],MATCH(Table1[[#This Row],[COMBINED]],STANDINGS_K[COMBINED],0),COLUMN(STANDINGS_K[PLACE IN LEAGUE]))</f>
        <v>1</v>
      </c>
      <c r="M2779">
        <f>16-INDEX(STANDINGS_SV[],MATCH(Table1[[#This Row],[COMBINED]],STANDINGS_SV[COMBINED],0),COLUMN(STANDINGS_SV[PLACE IN LEAGUE]))</f>
        <v>15</v>
      </c>
      <c r="N2779">
        <f>SUM(Table1[[#This Row],[BA]:[SV]])</f>
        <v>46</v>
      </c>
      <c r="O2779">
        <v>14</v>
      </c>
    </row>
    <row r="2780" spans="1:15" x14ac:dyDescent="0.25">
      <c r="A2780" t="s">
        <v>2632</v>
      </c>
      <c r="B2780" t="s">
        <v>2625</v>
      </c>
      <c r="C2780" t="str">
        <f>Table1[[#This Row],[League]]&amp;Table1[[#This Row],[Team]]</f>
        <v>$400 Draft Champions Feb 01 1:00 pm Lg.3644The O-Faces</v>
      </c>
      <c r="D2780">
        <f>16-INDEX(STANDINGS_BA[],MATCH(Table1[[#This Row],[COMBINED]],STANDINGS_BA[COMBINED],0),COLUMN(STANDINGS_BA[PLACE IN LEAGUE]))</f>
        <v>5</v>
      </c>
      <c r="E2780">
        <f>16-INDEX(STANDINGS_R[],MATCH(Table1[[#This Row],[COMBINED]],STANDINGS_R[COMBINED],0),COLUMN(STANDINGS_R[PLACE IN LEAGUE]))</f>
        <v>1</v>
      </c>
      <c r="F2780">
        <f>16-INDEX(STANDINGS_HR[],MATCH(Table1[[#This Row],[COMBINED]],STANDINGS_HR[COMBINED],0),COLUMN(STANDINGS_HR[PLACE IN LEAGUE]))</f>
        <v>1</v>
      </c>
      <c r="G2780">
        <f>16-INDEX(STANDINGS_RBI[],MATCH(Table1[[#This Row],[COMBINED]],STANDINGS_RBI[COMBINED],0),COLUMN(STANDINGS_RBI[PLACE IN LEAGUE]))</f>
        <v>2</v>
      </c>
      <c r="H2780">
        <f>16-INDEX(STANDINGS_SB[],MATCH(Table1[[#This Row],[COMBINED]],STANDINGS_SB[COMBINED],0),COLUMN(STANDINGS_SB[PLACE IN LEAGUE]))</f>
        <v>8</v>
      </c>
      <c r="I2780">
        <f>16-INDEX(STANDINGS_ERA[],MATCH(Table1[[#This Row],[COMBINED]],STANDINGS_ERA[COMBINED],0),COLUMN(STANDINGS_ERA[PLACE IN LEAGUE]))</f>
        <v>5</v>
      </c>
      <c r="J2780">
        <f>16-INDEX(STANDINGS_WHIP[],MATCH(Table1[[#This Row],[COMBINED]],STANDINGS_WHIP[COMBINED],0),COLUMN(STANDINGS_WHIP[PLACE IN LEAGUE]))</f>
        <v>1</v>
      </c>
      <c r="K2780">
        <f>16-INDEX(STANDINGS_W[],MATCH(Table1[[#This Row],[COMBINED]],STANDINGS_W[COMBINED],0),COLUMN(STANDINGS_W[PLACE IN LEAGUE]))</f>
        <v>2</v>
      </c>
      <c r="L2780">
        <f>16-INDEX(STANDINGS_K[],MATCH(Table1[[#This Row],[COMBINED]],STANDINGS_K[COMBINED],0),COLUMN(STANDINGS_K[PLACE IN LEAGUE]))</f>
        <v>2</v>
      </c>
      <c r="M2780">
        <f>16-INDEX(STANDINGS_SV[],MATCH(Table1[[#This Row],[COMBINED]],STANDINGS_SV[COMBINED],0),COLUMN(STANDINGS_SV[PLACE IN LEAGUE]))</f>
        <v>13</v>
      </c>
      <c r="N2780">
        <f>SUM(Table1[[#This Row],[BA]:[SV]])</f>
        <v>40</v>
      </c>
      <c r="O2780">
        <v>15</v>
      </c>
    </row>
    <row r="2781" spans="1:15" x14ac:dyDescent="0.25">
      <c r="A2781" t="s">
        <v>2638</v>
      </c>
      <c r="B2781" t="s">
        <v>2636</v>
      </c>
      <c r="C2781" t="str">
        <f>Table1[[#This Row],[League]]&amp;Table1[[#This Row],[Team]]</f>
        <v>$400 Draft Champions Feb 06 1:00 pm Lg.3660ctmbb iv</v>
      </c>
      <c r="D2781">
        <f>16-INDEX(STANDINGS_BA[],MATCH(Table1[[#This Row],[COMBINED]],STANDINGS_BA[COMBINED],0),COLUMN(STANDINGS_BA[PLACE IN LEAGUE]))</f>
        <v>10</v>
      </c>
      <c r="E2781">
        <f>16-INDEX(STANDINGS_R[],MATCH(Table1[[#This Row],[COMBINED]],STANDINGS_R[COMBINED],0),COLUMN(STANDINGS_R[PLACE IN LEAGUE]))</f>
        <v>14</v>
      </c>
      <c r="F2781">
        <f>16-INDEX(STANDINGS_HR[],MATCH(Table1[[#This Row],[COMBINED]],STANDINGS_HR[COMBINED],0),COLUMN(STANDINGS_HR[PLACE IN LEAGUE]))</f>
        <v>14</v>
      </c>
      <c r="G2781">
        <f>16-INDEX(STANDINGS_RBI[],MATCH(Table1[[#This Row],[COMBINED]],STANDINGS_RBI[COMBINED],0),COLUMN(STANDINGS_RBI[PLACE IN LEAGUE]))</f>
        <v>12</v>
      </c>
      <c r="H2781">
        <f>16-INDEX(STANDINGS_SB[],MATCH(Table1[[#This Row],[COMBINED]],STANDINGS_SB[COMBINED],0),COLUMN(STANDINGS_SB[PLACE IN LEAGUE]))</f>
        <v>10</v>
      </c>
      <c r="I2781">
        <f>16-INDEX(STANDINGS_ERA[],MATCH(Table1[[#This Row],[COMBINED]],STANDINGS_ERA[COMBINED],0),COLUMN(STANDINGS_ERA[PLACE IN LEAGUE]))</f>
        <v>14</v>
      </c>
      <c r="J2781">
        <f>16-INDEX(STANDINGS_WHIP[],MATCH(Table1[[#This Row],[COMBINED]],STANDINGS_WHIP[COMBINED],0),COLUMN(STANDINGS_WHIP[PLACE IN LEAGUE]))</f>
        <v>11</v>
      </c>
      <c r="K2781">
        <f>16-INDEX(STANDINGS_W[],MATCH(Table1[[#This Row],[COMBINED]],STANDINGS_W[COMBINED],0),COLUMN(STANDINGS_W[PLACE IN LEAGUE]))</f>
        <v>10</v>
      </c>
      <c r="L2781">
        <f>16-INDEX(STANDINGS_K[],MATCH(Table1[[#This Row],[COMBINED]],STANDINGS_K[COMBINED],0),COLUMN(STANDINGS_K[PLACE IN LEAGUE]))</f>
        <v>14</v>
      </c>
      <c r="M2781">
        <f>16-INDEX(STANDINGS_SV[],MATCH(Table1[[#This Row],[COMBINED]],STANDINGS_SV[COMBINED],0),COLUMN(STANDINGS_SV[PLACE IN LEAGUE]))</f>
        <v>1</v>
      </c>
      <c r="N2781">
        <f>SUM(Table1[[#This Row],[BA]:[SV]])</f>
        <v>110</v>
      </c>
      <c r="O2781">
        <v>1</v>
      </c>
    </row>
    <row r="2782" spans="1:15" x14ac:dyDescent="0.25">
      <c r="A2782" t="s">
        <v>267</v>
      </c>
      <c r="B2782" t="s">
        <v>2636</v>
      </c>
      <c r="C2782" t="str">
        <f>Table1[[#This Row],[League]]&amp;Table1[[#This Row],[Team]]</f>
        <v>$400 Draft Champions Feb 06 1:00 pm Lg.3660Team Ratner</v>
      </c>
      <c r="D2782">
        <f>16-INDEX(STANDINGS_BA[],MATCH(Table1[[#This Row],[COMBINED]],STANDINGS_BA[COMBINED],0),COLUMN(STANDINGS_BA[PLACE IN LEAGUE]))</f>
        <v>5</v>
      </c>
      <c r="E2782">
        <f>16-INDEX(STANDINGS_R[],MATCH(Table1[[#This Row],[COMBINED]],STANDINGS_R[COMBINED],0),COLUMN(STANDINGS_R[PLACE IN LEAGUE]))</f>
        <v>6</v>
      </c>
      <c r="F2782">
        <f>16-INDEX(STANDINGS_HR[],MATCH(Table1[[#This Row],[COMBINED]],STANDINGS_HR[COMBINED],0),COLUMN(STANDINGS_HR[PLACE IN LEAGUE]))</f>
        <v>12</v>
      </c>
      <c r="G2782">
        <f>16-INDEX(STANDINGS_RBI[],MATCH(Table1[[#This Row],[COMBINED]],STANDINGS_RBI[COMBINED],0),COLUMN(STANDINGS_RBI[PLACE IN LEAGUE]))</f>
        <v>15</v>
      </c>
      <c r="H2782">
        <f>16-INDEX(STANDINGS_SB[],MATCH(Table1[[#This Row],[COMBINED]],STANDINGS_SB[COMBINED],0),COLUMN(STANDINGS_SB[PLACE IN LEAGUE]))</f>
        <v>5</v>
      </c>
      <c r="I2782">
        <f>16-INDEX(STANDINGS_ERA[],MATCH(Table1[[#This Row],[COMBINED]],STANDINGS_ERA[COMBINED],0),COLUMN(STANDINGS_ERA[PLACE IN LEAGUE]))</f>
        <v>13</v>
      </c>
      <c r="J2782">
        <f>16-INDEX(STANDINGS_WHIP[],MATCH(Table1[[#This Row],[COMBINED]],STANDINGS_WHIP[COMBINED],0),COLUMN(STANDINGS_WHIP[PLACE IN LEAGUE]))</f>
        <v>14</v>
      </c>
      <c r="K2782">
        <f>16-INDEX(STANDINGS_W[],MATCH(Table1[[#This Row],[COMBINED]],STANDINGS_W[COMBINED],0),COLUMN(STANDINGS_W[PLACE IN LEAGUE]))</f>
        <v>9</v>
      </c>
      <c r="L2782">
        <f>16-INDEX(STANDINGS_K[],MATCH(Table1[[#This Row],[COMBINED]],STANDINGS_K[COMBINED],0),COLUMN(STANDINGS_K[PLACE IN LEAGUE]))</f>
        <v>13</v>
      </c>
      <c r="M2782">
        <f>16-INDEX(STANDINGS_SV[],MATCH(Table1[[#This Row],[COMBINED]],STANDINGS_SV[COMBINED],0),COLUMN(STANDINGS_SV[PLACE IN LEAGUE]))</f>
        <v>11</v>
      </c>
      <c r="N2782">
        <f>SUM(Table1[[#This Row],[BA]:[SV]])</f>
        <v>103</v>
      </c>
      <c r="O2782">
        <v>2</v>
      </c>
    </row>
    <row r="2783" spans="1:15" x14ac:dyDescent="0.25">
      <c r="A2783" t="s">
        <v>2641</v>
      </c>
      <c r="B2783" t="s">
        <v>2636</v>
      </c>
      <c r="C2783" t="str">
        <f>Table1[[#This Row],[League]]&amp;Table1[[#This Row],[Team]]</f>
        <v>$400 Draft Champions Feb 06 1:00 pm Lg.3660Starfishmn 0206</v>
      </c>
      <c r="D2783">
        <f>16-INDEX(STANDINGS_BA[],MATCH(Table1[[#This Row],[COMBINED]],STANDINGS_BA[COMBINED],0),COLUMN(STANDINGS_BA[PLACE IN LEAGUE]))</f>
        <v>1</v>
      </c>
      <c r="E2783">
        <f>16-INDEX(STANDINGS_R[],MATCH(Table1[[#This Row],[COMBINED]],STANDINGS_R[COMBINED],0),COLUMN(STANDINGS_R[PLACE IN LEAGUE]))</f>
        <v>15</v>
      </c>
      <c r="F2783">
        <f>16-INDEX(STANDINGS_HR[],MATCH(Table1[[#This Row],[COMBINED]],STANDINGS_HR[COMBINED],0),COLUMN(STANDINGS_HR[PLACE IN LEAGUE]))</f>
        <v>15</v>
      </c>
      <c r="G2783">
        <f>16-INDEX(STANDINGS_RBI[],MATCH(Table1[[#This Row],[COMBINED]],STANDINGS_RBI[COMBINED],0),COLUMN(STANDINGS_RBI[PLACE IN LEAGUE]))</f>
        <v>14</v>
      </c>
      <c r="H2783">
        <f>16-INDEX(STANDINGS_SB[],MATCH(Table1[[#This Row],[COMBINED]],STANDINGS_SB[COMBINED],0),COLUMN(STANDINGS_SB[PLACE IN LEAGUE]))</f>
        <v>15</v>
      </c>
      <c r="I2783">
        <f>16-INDEX(STANDINGS_ERA[],MATCH(Table1[[#This Row],[COMBINED]],STANDINGS_ERA[COMBINED],0),COLUMN(STANDINGS_ERA[PLACE IN LEAGUE]))</f>
        <v>9</v>
      </c>
      <c r="J2783">
        <f>16-INDEX(STANDINGS_WHIP[],MATCH(Table1[[#This Row],[COMBINED]],STANDINGS_WHIP[COMBINED],0),COLUMN(STANDINGS_WHIP[PLACE IN LEAGUE]))</f>
        <v>7</v>
      </c>
      <c r="K2783">
        <f>16-INDEX(STANDINGS_W[],MATCH(Table1[[#This Row],[COMBINED]],STANDINGS_W[COMBINED],0),COLUMN(STANDINGS_W[PLACE IN LEAGUE]))</f>
        <v>8</v>
      </c>
      <c r="L2783">
        <f>16-INDEX(STANDINGS_K[],MATCH(Table1[[#This Row],[COMBINED]],STANDINGS_K[COMBINED],0),COLUMN(STANDINGS_K[PLACE IN LEAGUE]))</f>
        <v>6</v>
      </c>
      <c r="M2783">
        <f>16-INDEX(STANDINGS_SV[],MATCH(Table1[[#This Row],[COMBINED]],STANDINGS_SV[COMBINED],0),COLUMN(STANDINGS_SV[PLACE IN LEAGUE]))</f>
        <v>12</v>
      </c>
      <c r="N2783">
        <f>SUM(Table1[[#This Row],[BA]:[SV]])</f>
        <v>102</v>
      </c>
      <c r="O2783">
        <v>3</v>
      </c>
    </row>
    <row r="2784" spans="1:15" x14ac:dyDescent="0.25">
      <c r="A2784" t="s">
        <v>202</v>
      </c>
      <c r="B2784" t="s">
        <v>2636</v>
      </c>
      <c r="C2784" t="str">
        <f>Table1[[#This Row],[League]]&amp;Table1[[#This Row],[Team]]</f>
        <v>$400 Draft Champions Feb 06 1:00 pm Lg.3660One for the Dagger</v>
      </c>
      <c r="D2784">
        <f>16-INDEX(STANDINGS_BA[],MATCH(Table1[[#This Row],[COMBINED]],STANDINGS_BA[COMBINED],0),COLUMN(STANDINGS_BA[PLACE IN LEAGUE]))</f>
        <v>3</v>
      </c>
      <c r="E2784">
        <f>16-INDEX(STANDINGS_R[],MATCH(Table1[[#This Row],[COMBINED]],STANDINGS_R[COMBINED],0),COLUMN(STANDINGS_R[PLACE IN LEAGUE]))</f>
        <v>9</v>
      </c>
      <c r="F2784">
        <f>16-INDEX(STANDINGS_HR[],MATCH(Table1[[#This Row],[COMBINED]],STANDINGS_HR[COMBINED],0),COLUMN(STANDINGS_HR[PLACE IN LEAGUE]))</f>
        <v>8</v>
      </c>
      <c r="G2784">
        <f>16-INDEX(STANDINGS_RBI[],MATCH(Table1[[#This Row],[COMBINED]],STANDINGS_RBI[COMBINED],0),COLUMN(STANDINGS_RBI[PLACE IN LEAGUE]))</f>
        <v>5</v>
      </c>
      <c r="H2784">
        <f>16-INDEX(STANDINGS_SB[],MATCH(Table1[[#This Row],[COMBINED]],STANDINGS_SB[COMBINED],0),COLUMN(STANDINGS_SB[PLACE IN LEAGUE]))</f>
        <v>8</v>
      </c>
      <c r="I2784">
        <f>16-INDEX(STANDINGS_ERA[],MATCH(Table1[[#This Row],[COMBINED]],STANDINGS_ERA[COMBINED],0),COLUMN(STANDINGS_ERA[PLACE IN LEAGUE]))</f>
        <v>15</v>
      </c>
      <c r="J2784">
        <f>16-INDEX(STANDINGS_WHIP[],MATCH(Table1[[#This Row],[COMBINED]],STANDINGS_WHIP[COMBINED],0),COLUMN(STANDINGS_WHIP[PLACE IN LEAGUE]))</f>
        <v>15</v>
      </c>
      <c r="K2784">
        <f>16-INDEX(STANDINGS_W[],MATCH(Table1[[#This Row],[COMBINED]],STANDINGS_W[COMBINED],0),COLUMN(STANDINGS_W[PLACE IN LEAGUE]))</f>
        <v>15</v>
      </c>
      <c r="L2784">
        <f>16-INDEX(STANDINGS_K[],MATCH(Table1[[#This Row],[COMBINED]],STANDINGS_K[COMBINED],0),COLUMN(STANDINGS_K[PLACE IN LEAGUE]))</f>
        <v>15</v>
      </c>
      <c r="M2784">
        <f>16-INDEX(STANDINGS_SV[],MATCH(Table1[[#This Row],[COMBINED]],STANDINGS_SV[COMBINED],0),COLUMN(STANDINGS_SV[PLACE IN LEAGUE]))</f>
        <v>5</v>
      </c>
      <c r="N2784">
        <f>SUM(Table1[[#This Row],[BA]:[SV]])</f>
        <v>98</v>
      </c>
      <c r="O2784">
        <v>4</v>
      </c>
    </row>
    <row r="2785" spans="1:15" x14ac:dyDescent="0.25">
      <c r="A2785" t="s">
        <v>206</v>
      </c>
      <c r="B2785" t="s">
        <v>2636</v>
      </c>
      <c r="C2785" t="str">
        <f>Table1[[#This Row],[League]]&amp;Table1[[#This Row],[Team]]</f>
        <v>$400 Draft Champions Feb 06 1:00 pm Lg.3660Team Eroh</v>
      </c>
      <c r="D2785">
        <f>16-INDEX(STANDINGS_BA[],MATCH(Table1[[#This Row],[COMBINED]],STANDINGS_BA[COMBINED],0),COLUMN(STANDINGS_BA[PLACE IN LEAGUE]))</f>
        <v>11</v>
      </c>
      <c r="E2785">
        <f>16-INDEX(STANDINGS_R[],MATCH(Table1[[#This Row],[COMBINED]],STANDINGS_R[COMBINED],0),COLUMN(STANDINGS_R[PLACE IN LEAGUE]))</f>
        <v>10</v>
      </c>
      <c r="F2785">
        <f>16-INDEX(STANDINGS_HR[],MATCH(Table1[[#This Row],[COMBINED]],STANDINGS_HR[COMBINED],0),COLUMN(STANDINGS_HR[PLACE IN LEAGUE]))</f>
        <v>4</v>
      </c>
      <c r="G2785">
        <f>16-INDEX(STANDINGS_RBI[],MATCH(Table1[[#This Row],[COMBINED]],STANDINGS_RBI[COMBINED],0),COLUMN(STANDINGS_RBI[PLACE IN LEAGUE]))</f>
        <v>4</v>
      </c>
      <c r="H2785">
        <f>16-INDEX(STANDINGS_SB[],MATCH(Table1[[#This Row],[COMBINED]],STANDINGS_SB[COMBINED],0),COLUMN(STANDINGS_SB[PLACE IN LEAGUE]))</f>
        <v>11</v>
      </c>
      <c r="I2785">
        <f>16-INDEX(STANDINGS_ERA[],MATCH(Table1[[#This Row],[COMBINED]],STANDINGS_ERA[COMBINED],0),COLUMN(STANDINGS_ERA[PLACE IN LEAGUE]))</f>
        <v>12</v>
      </c>
      <c r="J2785">
        <f>16-INDEX(STANDINGS_WHIP[],MATCH(Table1[[#This Row],[COMBINED]],STANDINGS_WHIP[COMBINED],0),COLUMN(STANDINGS_WHIP[PLACE IN LEAGUE]))</f>
        <v>13</v>
      </c>
      <c r="K2785">
        <f>16-INDEX(STANDINGS_W[],MATCH(Table1[[#This Row],[COMBINED]],STANDINGS_W[COMBINED],0),COLUMN(STANDINGS_W[PLACE IN LEAGUE]))</f>
        <v>11</v>
      </c>
      <c r="L2785">
        <f>16-INDEX(STANDINGS_K[],MATCH(Table1[[#This Row],[COMBINED]],STANDINGS_K[COMBINED],0),COLUMN(STANDINGS_K[PLACE IN LEAGUE]))</f>
        <v>8</v>
      </c>
      <c r="M2785">
        <f>16-INDEX(STANDINGS_SV[],MATCH(Table1[[#This Row],[COMBINED]],STANDINGS_SV[COMBINED],0),COLUMN(STANDINGS_SV[PLACE IN LEAGUE]))</f>
        <v>13</v>
      </c>
      <c r="N2785">
        <f>SUM(Table1[[#This Row],[BA]:[SV]])</f>
        <v>97</v>
      </c>
      <c r="O2785">
        <v>5</v>
      </c>
    </row>
    <row r="2786" spans="1:15" x14ac:dyDescent="0.25">
      <c r="A2786" t="s">
        <v>2635</v>
      </c>
      <c r="B2786" t="s">
        <v>2636</v>
      </c>
      <c r="C2786" t="str">
        <f>Table1[[#This Row],[League]]&amp;Table1[[#This Row],[Team]]</f>
        <v>$400 Draft Champions Feb 06 1:00 pm Lg.3660DC Dogo 4</v>
      </c>
      <c r="D2786">
        <f>16-INDEX(STANDINGS_BA[],MATCH(Table1[[#This Row],[COMBINED]],STANDINGS_BA[COMBINED],0),COLUMN(STANDINGS_BA[PLACE IN LEAGUE]))</f>
        <v>15</v>
      </c>
      <c r="E2786">
        <f>16-INDEX(STANDINGS_R[],MATCH(Table1[[#This Row],[COMBINED]],STANDINGS_R[COMBINED],0),COLUMN(STANDINGS_R[PLACE IN LEAGUE]))</f>
        <v>5</v>
      </c>
      <c r="F2786">
        <f>16-INDEX(STANDINGS_HR[],MATCH(Table1[[#This Row],[COMBINED]],STANDINGS_HR[COMBINED],0),COLUMN(STANDINGS_HR[PLACE IN LEAGUE]))</f>
        <v>6</v>
      </c>
      <c r="G2786">
        <f>16-INDEX(STANDINGS_RBI[],MATCH(Table1[[#This Row],[COMBINED]],STANDINGS_RBI[COMBINED],0),COLUMN(STANDINGS_RBI[PLACE IN LEAGUE]))</f>
        <v>9</v>
      </c>
      <c r="H2786">
        <f>16-INDEX(STANDINGS_SB[],MATCH(Table1[[#This Row],[COMBINED]],STANDINGS_SB[COMBINED],0),COLUMN(STANDINGS_SB[PLACE IN LEAGUE]))</f>
        <v>9</v>
      </c>
      <c r="I2786">
        <f>16-INDEX(STANDINGS_ERA[],MATCH(Table1[[#This Row],[COMBINED]],STANDINGS_ERA[COMBINED],0),COLUMN(STANDINGS_ERA[PLACE IN LEAGUE]))</f>
        <v>10</v>
      </c>
      <c r="J2786">
        <f>16-INDEX(STANDINGS_WHIP[],MATCH(Table1[[#This Row],[COMBINED]],STANDINGS_WHIP[COMBINED],0),COLUMN(STANDINGS_WHIP[PLACE IN LEAGUE]))</f>
        <v>8</v>
      </c>
      <c r="K2786">
        <f>16-INDEX(STANDINGS_W[],MATCH(Table1[[#This Row],[COMBINED]],STANDINGS_W[COMBINED],0),COLUMN(STANDINGS_W[PLACE IN LEAGUE]))</f>
        <v>4</v>
      </c>
      <c r="L2786">
        <f>16-INDEX(STANDINGS_K[],MATCH(Table1[[#This Row],[COMBINED]],STANDINGS_K[COMBINED],0),COLUMN(STANDINGS_K[PLACE IN LEAGUE]))</f>
        <v>10</v>
      </c>
      <c r="M2786">
        <f>16-INDEX(STANDINGS_SV[],MATCH(Table1[[#This Row],[COMBINED]],STANDINGS_SV[COMBINED],0),COLUMN(STANDINGS_SV[PLACE IN LEAGUE]))</f>
        <v>15</v>
      </c>
      <c r="N2786">
        <f>SUM(Table1[[#This Row],[BA]:[SV]])</f>
        <v>91</v>
      </c>
      <c r="O2786">
        <v>6</v>
      </c>
    </row>
    <row r="2787" spans="1:15" x14ac:dyDescent="0.25">
      <c r="A2787" t="s">
        <v>190</v>
      </c>
      <c r="B2787" t="s">
        <v>2636</v>
      </c>
      <c r="C2787" t="str">
        <f>Table1[[#This Row],[League]]&amp;Table1[[#This Row],[Team]]</f>
        <v>$400 Draft Champions Feb 06 1:00 pm Lg.3660Teheran You Apart</v>
      </c>
      <c r="D2787">
        <f>16-INDEX(STANDINGS_BA[],MATCH(Table1[[#This Row],[COMBINED]],STANDINGS_BA[COMBINED],0),COLUMN(STANDINGS_BA[PLACE IN LEAGUE]))</f>
        <v>4</v>
      </c>
      <c r="E2787">
        <f>16-INDEX(STANDINGS_R[],MATCH(Table1[[#This Row],[COMBINED]],STANDINGS_R[COMBINED],0),COLUMN(STANDINGS_R[PLACE IN LEAGUE]))</f>
        <v>11</v>
      </c>
      <c r="F2787">
        <f>16-INDEX(STANDINGS_HR[],MATCH(Table1[[#This Row],[COMBINED]],STANDINGS_HR[COMBINED],0),COLUMN(STANDINGS_HR[PLACE IN LEAGUE]))</f>
        <v>9</v>
      </c>
      <c r="G2787">
        <f>16-INDEX(STANDINGS_RBI[],MATCH(Table1[[#This Row],[COMBINED]],STANDINGS_RBI[COMBINED],0),COLUMN(STANDINGS_RBI[PLACE IN LEAGUE]))</f>
        <v>7</v>
      </c>
      <c r="H2787">
        <f>16-INDEX(STANDINGS_SB[],MATCH(Table1[[#This Row],[COMBINED]],STANDINGS_SB[COMBINED],0),COLUMN(STANDINGS_SB[PLACE IN LEAGUE]))</f>
        <v>4</v>
      </c>
      <c r="I2787">
        <f>16-INDEX(STANDINGS_ERA[],MATCH(Table1[[#This Row],[COMBINED]],STANDINGS_ERA[COMBINED],0),COLUMN(STANDINGS_ERA[PLACE IN LEAGUE]))</f>
        <v>11</v>
      </c>
      <c r="J2787">
        <f>16-INDEX(STANDINGS_WHIP[],MATCH(Table1[[#This Row],[COMBINED]],STANDINGS_WHIP[COMBINED],0),COLUMN(STANDINGS_WHIP[PLACE IN LEAGUE]))</f>
        <v>10</v>
      </c>
      <c r="K2787">
        <f>16-INDEX(STANDINGS_W[],MATCH(Table1[[#This Row],[COMBINED]],STANDINGS_W[COMBINED],0),COLUMN(STANDINGS_W[PLACE IN LEAGUE]))</f>
        <v>14</v>
      </c>
      <c r="L2787">
        <f>16-INDEX(STANDINGS_K[],MATCH(Table1[[#This Row],[COMBINED]],STANDINGS_K[COMBINED],0),COLUMN(STANDINGS_K[PLACE IN LEAGUE]))</f>
        <v>12</v>
      </c>
      <c r="M2787">
        <f>16-INDEX(STANDINGS_SV[],MATCH(Table1[[#This Row],[COMBINED]],STANDINGS_SV[COMBINED],0),COLUMN(STANDINGS_SV[PLACE IN LEAGUE]))</f>
        <v>9</v>
      </c>
      <c r="N2787">
        <f>SUM(Table1[[#This Row],[BA]:[SV]])</f>
        <v>91</v>
      </c>
      <c r="O2787">
        <v>7</v>
      </c>
    </row>
    <row r="2788" spans="1:15" x14ac:dyDescent="0.25">
      <c r="A2788" t="s">
        <v>448</v>
      </c>
      <c r="B2788" t="s">
        <v>2636</v>
      </c>
      <c r="C2788" t="str">
        <f>Table1[[#This Row],[League]]&amp;Table1[[#This Row],[Team]]</f>
        <v>$400 Draft Champions Feb 06 1:00 pm Lg.3660The Chameleons</v>
      </c>
      <c r="D2788">
        <f>16-INDEX(STANDINGS_BA[],MATCH(Table1[[#This Row],[COMBINED]],STANDINGS_BA[COMBINED],0),COLUMN(STANDINGS_BA[PLACE IN LEAGUE]))</f>
        <v>13</v>
      </c>
      <c r="E2788">
        <f>16-INDEX(STANDINGS_R[],MATCH(Table1[[#This Row],[COMBINED]],STANDINGS_R[COMBINED],0),COLUMN(STANDINGS_R[PLACE IN LEAGUE]))</f>
        <v>8</v>
      </c>
      <c r="F2788">
        <f>16-INDEX(STANDINGS_HR[],MATCH(Table1[[#This Row],[COMBINED]],STANDINGS_HR[COMBINED],0),COLUMN(STANDINGS_HR[PLACE IN LEAGUE]))</f>
        <v>10</v>
      </c>
      <c r="G2788">
        <f>16-INDEX(STANDINGS_RBI[],MATCH(Table1[[#This Row],[COMBINED]],STANDINGS_RBI[COMBINED],0),COLUMN(STANDINGS_RBI[PLACE IN LEAGUE]))</f>
        <v>11</v>
      </c>
      <c r="H2788">
        <f>16-INDEX(STANDINGS_SB[],MATCH(Table1[[#This Row],[COMBINED]],STANDINGS_SB[COMBINED],0),COLUMN(STANDINGS_SB[PLACE IN LEAGUE]))</f>
        <v>7</v>
      </c>
      <c r="I2788">
        <f>16-INDEX(STANDINGS_ERA[],MATCH(Table1[[#This Row],[COMBINED]],STANDINGS_ERA[COMBINED],0),COLUMN(STANDINGS_ERA[PLACE IN LEAGUE]))</f>
        <v>4</v>
      </c>
      <c r="J2788">
        <f>16-INDEX(STANDINGS_WHIP[],MATCH(Table1[[#This Row],[COMBINED]],STANDINGS_WHIP[COMBINED],0),COLUMN(STANDINGS_WHIP[PLACE IN LEAGUE]))</f>
        <v>6</v>
      </c>
      <c r="K2788">
        <f>16-INDEX(STANDINGS_W[],MATCH(Table1[[#This Row],[COMBINED]],STANDINGS_W[COMBINED],0),COLUMN(STANDINGS_W[PLACE IN LEAGUE]))</f>
        <v>7</v>
      </c>
      <c r="L2788">
        <f>16-INDEX(STANDINGS_K[],MATCH(Table1[[#This Row],[COMBINED]],STANDINGS_K[COMBINED],0),COLUMN(STANDINGS_K[PLACE IN LEAGUE]))</f>
        <v>11</v>
      </c>
      <c r="M2788">
        <f>16-INDEX(STANDINGS_SV[],MATCH(Table1[[#This Row],[COMBINED]],STANDINGS_SV[COMBINED],0),COLUMN(STANDINGS_SV[PLACE IN LEAGUE]))</f>
        <v>7</v>
      </c>
      <c r="N2788">
        <f>SUM(Table1[[#This Row],[BA]:[SV]])</f>
        <v>84</v>
      </c>
      <c r="O2788">
        <v>8</v>
      </c>
    </row>
    <row r="2789" spans="1:15" x14ac:dyDescent="0.25">
      <c r="A2789" t="s">
        <v>174</v>
      </c>
      <c r="B2789" t="s">
        <v>2636</v>
      </c>
      <c r="C2789" t="str">
        <f>Table1[[#This Row],[League]]&amp;Table1[[#This Row],[Team]]</f>
        <v>$400 Draft Champions Feb 06 1:00 pm Lg.3660Team Phillips</v>
      </c>
      <c r="D2789">
        <f>16-INDEX(STANDINGS_BA[],MATCH(Table1[[#This Row],[COMBINED]],STANDINGS_BA[COMBINED],0),COLUMN(STANDINGS_BA[PLACE IN LEAGUE]))</f>
        <v>6</v>
      </c>
      <c r="E2789">
        <f>16-INDEX(STANDINGS_R[],MATCH(Table1[[#This Row],[COMBINED]],STANDINGS_R[COMBINED],0),COLUMN(STANDINGS_R[PLACE IN LEAGUE]))</f>
        <v>12</v>
      </c>
      <c r="F2789">
        <f>16-INDEX(STANDINGS_HR[],MATCH(Table1[[#This Row],[COMBINED]],STANDINGS_HR[COMBINED],0),COLUMN(STANDINGS_HR[PLACE IN LEAGUE]))</f>
        <v>11</v>
      </c>
      <c r="G2789">
        <f>16-INDEX(STANDINGS_RBI[],MATCH(Table1[[#This Row],[COMBINED]],STANDINGS_RBI[COMBINED],0),COLUMN(STANDINGS_RBI[PLACE IN LEAGUE]))</f>
        <v>10</v>
      </c>
      <c r="H2789">
        <f>16-INDEX(STANDINGS_SB[],MATCH(Table1[[#This Row],[COMBINED]],STANDINGS_SB[COMBINED],0),COLUMN(STANDINGS_SB[PLACE IN LEAGUE]))</f>
        <v>12</v>
      </c>
      <c r="I2789">
        <f>16-INDEX(STANDINGS_ERA[],MATCH(Table1[[#This Row],[COMBINED]],STANDINGS_ERA[COMBINED],0),COLUMN(STANDINGS_ERA[PLACE IN LEAGUE]))</f>
        <v>3</v>
      </c>
      <c r="J2789">
        <f>16-INDEX(STANDINGS_WHIP[],MATCH(Table1[[#This Row],[COMBINED]],STANDINGS_WHIP[COMBINED],0),COLUMN(STANDINGS_WHIP[PLACE IN LEAGUE]))</f>
        <v>3</v>
      </c>
      <c r="K2789">
        <f>16-INDEX(STANDINGS_W[],MATCH(Table1[[#This Row],[COMBINED]],STANDINGS_W[COMBINED],0),COLUMN(STANDINGS_W[PLACE IN LEAGUE]))</f>
        <v>3</v>
      </c>
      <c r="L2789">
        <f>16-INDEX(STANDINGS_K[],MATCH(Table1[[#This Row],[COMBINED]],STANDINGS_K[COMBINED],0),COLUMN(STANDINGS_K[PLACE IN LEAGUE]))</f>
        <v>3</v>
      </c>
      <c r="M2789">
        <f>16-INDEX(STANDINGS_SV[],MATCH(Table1[[#This Row],[COMBINED]],STANDINGS_SV[COMBINED],0),COLUMN(STANDINGS_SV[PLACE IN LEAGUE]))</f>
        <v>14</v>
      </c>
      <c r="N2789">
        <f>SUM(Table1[[#This Row],[BA]:[SV]])</f>
        <v>77</v>
      </c>
      <c r="O2789">
        <v>9</v>
      </c>
    </row>
    <row r="2790" spans="1:15" x14ac:dyDescent="0.25">
      <c r="A2790" t="s">
        <v>2637</v>
      </c>
      <c r="B2790" t="s">
        <v>2636</v>
      </c>
      <c r="C2790" t="str">
        <f>Table1[[#This Row],[League]]&amp;Table1[[#This Row],[Team]]</f>
        <v>$400 Draft Champions Feb 06 1:00 pm Lg.3660Team Beckey</v>
      </c>
      <c r="D2790">
        <f>16-INDEX(STANDINGS_BA[],MATCH(Table1[[#This Row],[COMBINED]],STANDINGS_BA[COMBINED],0),COLUMN(STANDINGS_BA[PLACE IN LEAGUE]))</f>
        <v>12</v>
      </c>
      <c r="E2790">
        <f>16-INDEX(STANDINGS_R[],MATCH(Table1[[#This Row],[COMBINED]],STANDINGS_R[COMBINED],0),COLUMN(STANDINGS_R[PLACE IN LEAGUE]))</f>
        <v>13</v>
      </c>
      <c r="F2790">
        <f>16-INDEX(STANDINGS_HR[],MATCH(Table1[[#This Row],[COMBINED]],STANDINGS_HR[COMBINED],0),COLUMN(STANDINGS_HR[PLACE IN LEAGUE]))</f>
        <v>13</v>
      </c>
      <c r="G2790">
        <f>16-INDEX(STANDINGS_RBI[],MATCH(Table1[[#This Row],[COMBINED]],STANDINGS_RBI[COMBINED],0),COLUMN(STANDINGS_RBI[PLACE IN LEAGUE]))</f>
        <v>13</v>
      </c>
      <c r="H2790">
        <f>16-INDEX(STANDINGS_SB[],MATCH(Table1[[#This Row],[COMBINED]],STANDINGS_SB[COMBINED],0),COLUMN(STANDINGS_SB[PLACE IN LEAGUE]))</f>
        <v>6</v>
      </c>
      <c r="I2790">
        <f>16-INDEX(STANDINGS_ERA[],MATCH(Table1[[#This Row],[COMBINED]],STANDINGS_ERA[COMBINED],0),COLUMN(STANDINGS_ERA[PLACE IN LEAGUE]))</f>
        <v>1</v>
      </c>
      <c r="J2790">
        <f>16-INDEX(STANDINGS_WHIP[],MATCH(Table1[[#This Row],[COMBINED]],STANDINGS_WHIP[COMBINED],0),COLUMN(STANDINGS_WHIP[PLACE IN LEAGUE]))</f>
        <v>1</v>
      </c>
      <c r="K2790">
        <f>16-INDEX(STANDINGS_W[],MATCH(Table1[[#This Row],[COMBINED]],STANDINGS_W[COMBINED],0),COLUMN(STANDINGS_W[PLACE IN LEAGUE]))</f>
        <v>1</v>
      </c>
      <c r="L2790">
        <f>16-INDEX(STANDINGS_K[],MATCH(Table1[[#This Row],[COMBINED]],STANDINGS_K[COMBINED],0),COLUMN(STANDINGS_K[PLACE IN LEAGUE]))</f>
        <v>1</v>
      </c>
      <c r="M2790">
        <f>16-INDEX(STANDINGS_SV[],MATCH(Table1[[#This Row],[COMBINED]],STANDINGS_SV[COMBINED],0),COLUMN(STANDINGS_SV[PLACE IN LEAGUE]))</f>
        <v>6</v>
      </c>
      <c r="N2790">
        <f>SUM(Table1[[#This Row],[BA]:[SV]])</f>
        <v>67</v>
      </c>
      <c r="O2790">
        <v>10</v>
      </c>
    </row>
    <row r="2791" spans="1:15" x14ac:dyDescent="0.25">
      <c r="A2791" t="s">
        <v>889</v>
      </c>
      <c r="B2791" t="s">
        <v>2636</v>
      </c>
      <c r="C2791" t="str">
        <f>Table1[[#This Row],[League]]&amp;Table1[[#This Row],[Team]]</f>
        <v>$400 Draft Champions Feb 06 1:00 pm Lg.3660Team Thompson</v>
      </c>
      <c r="D2791">
        <f>16-INDEX(STANDINGS_BA[],MATCH(Table1[[#This Row],[COMBINED]],STANDINGS_BA[COMBINED],0),COLUMN(STANDINGS_BA[PLACE IN LEAGUE]))</f>
        <v>2</v>
      </c>
      <c r="E2791">
        <f>16-INDEX(STANDINGS_R[],MATCH(Table1[[#This Row],[COMBINED]],STANDINGS_R[COMBINED],0),COLUMN(STANDINGS_R[PLACE IN LEAGUE]))</f>
        <v>3</v>
      </c>
      <c r="F2791">
        <f>16-INDEX(STANDINGS_HR[],MATCH(Table1[[#This Row],[COMBINED]],STANDINGS_HR[COMBINED],0),COLUMN(STANDINGS_HR[PLACE IN LEAGUE]))</f>
        <v>7</v>
      </c>
      <c r="G2791">
        <f>16-INDEX(STANDINGS_RBI[],MATCH(Table1[[#This Row],[COMBINED]],STANDINGS_RBI[COMBINED],0),COLUMN(STANDINGS_RBI[PLACE IN LEAGUE]))</f>
        <v>3</v>
      </c>
      <c r="H2791">
        <f>16-INDEX(STANDINGS_SB[],MATCH(Table1[[#This Row],[COMBINED]],STANDINGS_SB[COMBINED],0),COLUMN(STANDINGS_SB[PLACE IN LEAGUE]))</f>
        <v>14</v>
      </c>
      <c r="I2791">
        <f>16-INDEX(STANDINGS_ERA[],MATCH(Table1[[#This Row],[COMBINED]],STANDINGS_ERA[COMBINED],0),COLUMN(STANDINGS_ERA[PLACE IN LEAGUE]))</f>
        <v>8</v>
      </c>
      <c r="J2791">
        <f>16-INDEX(STANDINGS_WHIP[],MATCH(Table1[[#This Row],[COMBINED]],STANDINGS_WHIP[COMBINED],0),COLUMN(STANDINGS_WHIP[PLACE IN LEAGUE]))</f>
        <v>5</v>
      </c>
      <c r="K2791">
        <f>16-INDEX(STANDINGS_W[],MATCH(Table1[[#This Row],[COMBINED]],STANDINGS_W[COMBINED],0),COLUMN(STANDINGS_W[PLACE IN LEAGUE]))</f>
        <v>12</v>
      </c>
      <c r="L2791">
        <f>16-INDEX(STANDINGS_K[],MATCH(Table1[[#This Row],[COMBINED]],STANDINGS_K[COMBINED],0),COLUMN(STANDINGS_K[PLACE IN LEAGUE]))</f>
        <v>2</v>
      </c>
      <c r="M2791">
        <f>16-INDEX(STANDINGS_SV[],MATCH(Table1[[#This Row],[COMBINED]],STANDINGS_SV[COMBINED],0),COLUMN(STANDINGS_SV[PLACE IN LEAGUE]))</f>
        <v>8</v>
      </c>
      <c r="N2791">
        <f>SUM(Table1[[#This Row],[BA]:[SV]])</f>
        <v>64</v>
      </c>
      <c r="O2791">
        <v>11</v>
      </c>
    </row>
    <row r="2792" spans="1:15" x14ac:dyDescent="0.25">
      <c r="A2792" t="s">
        <v>402</v>
      </c>
      <c r="B2792" t="s">
        <v>2636</v>
      </c>
      <c r="C2792" t="str">
        <f>Table1[[#This Row],[League]]&amp;Table1[[#This Row],[Team]]</f>
        <v>$400 Draft Champions Feb 06 1:00 pm Lg.3660Team Leonard</v>
      </c>
      <c r="D2792">
        <f>16-INDEX(STANDINGS_BA[],MATCH(Table1[[#This Row],[COMBINED]],STANDINGS_BA[COMBINED],0),COLUMN(STANDINGS_BA[PLACE IN LEAGUE]))</f>
        <v>14</v>
      </c>
      <c r="E2792">
        <f>16-INDEX(STANDINGS_R[],MATCH(Table1[[#This Row],[COMBINED]],STANDINGS_R[COMBINED],0),COLUMN(STANDINGS_R[PLACE IN LEAGUE]))</f>
        <v>2</v>
      </c>
      <c r="F2792">
        <f>16-INDEX(STANDINGS_HR[],MATCH(Table1[[#This Row],[COMBINED]],STANDINGS_HR[COMBINED],0),COLUMN(STANDINGS_HR[PLACE IN LEAGUE]))</f>
        <v>1</v>
      </c>
      <c r="G2792">
        <f>16-INDEX(STANDINGS_RBI[],MATCH(Table1[[#This Row],[COMBINED]],STANDINGS_RBI[COMBINED],0),COLUMN(STANDINGS_RBI[PLACE IN LEAGUE]))</f>
        <v>1</v>
      </c>
      <c r="H2792">
        <f>16-INDEX(STANDINGS_SB[],MATCH(Table1[[#This Row],[COMBINED]],STANDINGS_SB[COMBINED],0),COLUMN(STANDINGS_SB[PLACE IN LEAGUE]))</f>
        <v>13</v>
      </c>
      <c r="I2792">
        <f>16-INDEX(STANDINGS_ERA[],MATCH(Table1[[#This Row],[COMBINED]],STANDINGS_ERA[COMBINED],0),COLUMN(STANDINGS_ERA[PLACE IN LEAGUE]))</f>
        <v>5</v>
      </c>
      <c r="J2792">
        <f>16-INDEX(STANDINGS_WHIP[],MATCH(Table1[[#This Row],[COMBINED]],STANDINGS_WHIP[COMBINED],0),COLUMN(STANDINGS_WHIP[PLACE IN LEAGUE]))</f>
        <v>4</v>
      </c>
      <c r="K2792">
        <f>16-INDEX(STANDINGS_W[],MATCH(Table1[[#This Row],[COMBINED]],STANDINGS_W[COMBINED],0),COLUMN(STANDINGS_W[PLACE IN LEAGUE]))</f>
        <v>6</v>
      </c>
      <c r="L2792">
        <f>16-INDEX(STANDINGS_K[],MATCH(Table1[[#This Row],[COMBINED]],STANDINGS_K[COMBINED],0),COLUMN(STANDINGS_K[PLACE IN LEAGUE]))</f>
        <v>5</v>
      </c>
      <c r="M2792">
        <f>16-INDEX(STANDINGS_SV[],MATCH(Table1[[#This Row],[COMBINED]],STANDINGS_SV[COMBINED],0),COLUMN(STANDINGS_SV[PLACE IN LEAGUE]))</f>
        <v>10</v>
      </c>
      <c r="N2792">
        <f>SUM(Table1[[#This Row],[BA]:[SV]])</f>
        <v>61</v>
      </c>
      <c r="O2792">
        <v>12</v>
      </c>
    </row>
    <row r="2793" spans="1:15" x14ac:dyDescent="0.25">
      <c r="A2793" t="s">
        <v>2639</v>
      </c>
      <c r="B2793" t="s">
        <v>2636</v>
      </c>
      <c r="C2793" t="str">
        <f>Table1[[#This Row],[League]]&amp;Table1[[#This Row],[Team]]</f>
        <v>$400 Draft Champions Feb 06 1:00 pm Lg.3660Team Pucci</v>
      </c>
      <c r="D2793">
        <f>16-INDEX(STANDINGS_BA[],MATCH(Table1[[#This Row],[COMBINED]],STANDINGS_BA[COMBINED],0),COLUMN(STANDINGS_BA[PLACE IN LEAGUE]))</f>
        <v>9</v>
      </c>
      <c r="E2793">
        <f>16-INDEX(STANDINGS_R[],MATCH(Table1[[#This Row],[COMBINED]],STANDINGS_R[COMBINED],0),COLUMN(STANDINGS_R[PLACE IN LEAGUE]))</f>
        <v>1</v>
      </c>
      <c r="F2793">
        <f>16-INDEX(STANDINGS_HR[],MATCH(Table1[[#This Row],[COMBINED]],STANDINGS_HR[COMBINED],0),COLUMN(STANDINGS_HR[PLACE IN LEAGUE]))</f>
        <v>3</v>
      </c>
      <c r="G2793">
        <f>16-INDEX(STANDINGS_RBI[],MATCH(Table1[[#This Row],[COMBINED]],STANDINGS_RBI[COMBINED],0),COLUMN(STANDINGS_RBI[PLACE IN LEAGUE]))</f>
        <v>2</v>
      </c>
      <c r="H2793">
        <f>16-INDEX(STANDINGS_SB[],MATCH(Table1[[#This Row],[COMBINED]],STANDINGS_SB[COMBINED],0),COLUMN(STANDINGS_SB[PLACE IN LEAGUE]))</f>
        <v>1</v>
      </c>
      <c r="I2793">
        <f>16-INDEX(STANDINGS_ERA[],MATCH(Table1[[#This Row],[COMBINED]],STANDINGS_ERA[COMBINED],0),COLUMN(STANDINGS_ERA[PLACE IN LEAGUE]))</f>
        <v>6</v>
      </c>
      <c r="J2793">
        <f>16-INDEX(STANDINGS_WHIP[],MATCH(Table1[[#This Row],[COMBINED]],STANDINGS_WHIP[COMBINED],0),COLUMN(STANDINGS_WHIP[PLACE IN LEAGUE]))</f>
        <v>9</v>
      </c>
      <c r="K2793">
        <f>16-INDEX(STANDINGS_W[],MATCH(Table1[[#This Row],[COMBINED]],STANDINGS_W[COMBINED],0),COLUMN(STANDINGS_W[PLACE IN LEAGUE]))</f>
        <v>13</v>
      </c>
      <c r="L2793">
        <f>16-INDEX(STANDINGS_K[],MATCH(Table1[[#This Row],[COMBINED]],STANDINGS_K[COMBINED],0),COLUMN(STANDINGS_K[PLACE IN LEAGUE]))</f>
        <v>9</v>
      </c>
      <c r="M2793">
        <f>16-INDEX(STANDINGS_SV[],MATCH(Table1[[#This Row],[COMBINED]],STANDINGS_SV[COMBINED],0),COLUMN(STANDINGS_SV[PLACE IN LEAGUE]))</f>
        <v>2</v>
      </c>
      <c r="N2793">
        <f>SUM(Table1[[#This Row],[BA]:[SV]])</f>
        <v>55</v>
      </c>
      <c r="O2793">
        <v>13</v>
      </c>
    </row>
    <row r="2794" spans="1:15" x14ac:dyDescent="0.25">
      <c r="A2794" t="s">
        <v>2640</v>
      </c>
      <c r="B2794" t="s">
        <v>2636</v>
      </c>
      <c r="C2794" t="str">
        <f>Table1[[#This Row],[League]]&amp;Table1[[#This Row],[Team]]</f>
        <v>$400 Draft Champions Feb 06 1:00 pm Lg.3660Your Daddy</v>
      </c>
      <c r="D2794">
        <f>16-INDEX(STANDINGS_BA[],MATCH(Table1[[#This Row],[COMBINED]],STANDINGS_BA[COMBINED],0),COLUMN(STANDINGS_BA[PLACE IN LEAGUE]))</f>
        <v>7</v>
      </c>
      <c r="E2794">
        <f>16-INDEX(STANDINGS_R[],MATCH(Table1[[#This Row],[COMBINED]],STANDINGS_R[COMBINED],0),COLUMN(STANDINGS_R[PLACE IN LEAGUE]))</f>
        <v>4</v>
      </c>
      <c r="F2794">
        <f>16-INDEX(STANDINGS_HR[],MATCH(Table1[[#This Row],[COMBINED]],STANDINGS_HR[COMBINED],0),COLUMN(STANDINGS_HR[PLACE IN LEAGUE]))</f>
        <v>5</v>
      </c>
      <c r="G2794">
        <f>16-INDEX(STANDINGS_RBI[],MATCH(Table1[[#This Row],[COMBINED]],STANDINGS_RBI[COMBINED],0),COLUMN(STANDINGS_RBI[PLACE IN LEAGUE]))</f>
        <v>6</v>
      </c>
      <c r="H2794">
        <f>16-INDEX(STANDINGS_SB[],MATCH(Table1[[#This Row],[COMBINED]],STANDINGS_SB[COMBINED],0),COLUMN(STANDINGS_SB[PLACE IN LEAGUE]))</f>
        <v>2</v>
      </c>
      <c r="I2794">
        <f>16-INDEX(STANDINGS_ERA[],MATCH(Table1[[#This Row],[COMBINED]],STANDINGS_ERA[COMBINED],0),COLUMN(STANDINGS_ERA[PLACE IN LEAGUE]))</f>
        <v>7</v>
      </c>
      <c r="J2794">
        <f>16-INDEX(STANDINGS_WHIP[],MATCH(Table1[[#This Row],[COMBINED]],STANDINGS_WHIP[COMBINED],0),COLUMN(STANDINGS_WHIP[PLACE IN LEAGUE]))</f>
        <v>12</v>
      </c>
      <c r="K2794">
        <f>16-INDEX(STANDINGS_W[],MATCH(Table1[[#This Row],[COMBINED]],STANDINGS_W[COMBINED],0),COLUMN(STANDINGS_W[PLACE IN LEAGUE]))</f>
        <v>2</v>
      </c>
      <c r="L2794">
        <f>16-INDEX(STANDINGS_K[],MATCH(Table1[[#This Row],[COMBINED]],STANDINGS_K[COMBINED],0),COLUMN(STANDINGS_K[PLACE IN LEAGUE]))</f>
        <v>4</v>
      </c>
      <c r="M2794">
        <f>16-INDEX(STANDINGS_SV[],MATCH(Table1[[#This Row],[COMBINED]],STANDINGS_SV[COMBINED],0),COLUMN(STANDINGS_SV[PLACE IN LEAGUE]))</f>
        <v>3</v>
      </c>
      <c r="N2794">
        <f>SUM(Table1[[#This Row],[BA]:[SV]])</f>
        <v>52</v>
      </c>
      <c r="O2794">
        <v>14</v>
      </c>
    </row>
    <row r="2795" spans="1:15" x14ac:dyDescent="0.25">
      <c r="A2795" t="s">
        <v>204</v>
      </c>
      <c r="B2795" t="s">
        <v>2636</v>
      </c>
      <c r="C2795" t="str">
        <f>Table1[[#This Row],[League]]&amp;Table1[[#This Row],[Team]]</f>
        <v>$400 Draft Champions Feb 06 1:00 pm Lg.3660Cosmos</v>
      </c>
      <c r="D2795">
        <f>16-INDEX(STANDINGS_BA[],MATCH(Table1[[#This Row],[COMBINED]],STANDINGS_BA[COMBINED],0),COLUMN(STANDINGS_BA[PLACE IN LEAGUE]))</f>
        <v>8</v>
      </c>
      <c r="E2795">
        <f>16-INDEX(STANDINGS_R[],MATCH(Table1[[#This Row],[COMBINED]],STANDINGS_R[COMBINED],0),COLUMN(STANDINGS_R[PLACE IN LEAGUE]))</f>
        <v>7</v>
      </c>
      <c r="F2795">
        <f>16-INDEX(STANDINGS_HR[],MATCH(Table1[[#This Row],[COMBINED]],STANDINGS_HR[COMBINED],0),COLUMN(STANDINGS_HR[PLACE IN LEAGUE]))</f>
        <v>2</v>
      </c>
      <c r="G2795">
        <f>16-INDEX(STANDINGS_RBI[],MATCH(Table1[[#This Row],[COMBINED]],STANDINGS_RBI[COMBINED],0),COLUMN(STANDINGS_RBI[PLACE IN LEAGUE]))</f>
        <v>8</v>
      </c>
      <c r="H2795">
        <f>16-INDEX(STANDINGS_SB[],MATCH(Table1[[#This Row],[COMBINED]],STANDINGS_SB[COMBINED],0),COLUMN(STANDINGS_SB[PLACE IN LEAGUE]))</f>
        <v>3</v>
      </c>
      <c r="I2795">
        <f>16-INDEX(STANDINGS_ERA[],MATCH(Table1[[#This Row],[COMBINED]],STANDINGS_ERA[COMBINED],0),COLUMN(STANDINGS_ERA[PLACE IN LEAGUE]))</f>
        <v>2</v>
      </c>
      <c r="J2795">
        <f>16-INDEX(STANDINGS_WHIP[],MATCH(Table1[[#This Row],[COMBINED]],STANDINGS_WHIP[COMBINED],0),COLUMN(STANDINGS_WHIP[PLACE IN LEAGUE]))</f>
        <v>2</v>
      </c>
      <c r="K2795">
        <f>16-INDEX(STANDINGS_W[],MATCH(Table1[[#This Row],[COMBINED]],STANDINGS_W[COMBINED],0),COLUMN(STANDINGS_W[PLACE IN LEAGUE]))</f>
        <v>5</v>
      </c>
      <c r="L2795">
        <f>16-INDEX(STANDINGS_K[],MATCH(Table1[[#This Row],[COMBINED]],STANDINGS_K[COMBINED],0),COLUMN(STANDINGS_K[PLACE IN LEAGUE]))</f>
        <v>7</v>
      </c>
      <c r="M2795">
        <f>16-INDEX(STANDINGS_SV[],MATCH(Table1[[#This Row],[COMBINED]],STANDINGS_SV[COMBINED],0),COLUMN(STANDINGS_SV[PLACE IN LEAGUE]))</f>
        <v>4</v>
      </c>
      <c r="N2795">
        <f>SUM(Table1[[#This Row],[BA]:[SV]])</f>
        <v>48</v>
      </c>
      <c r="O2795">
        <v>15</v>
      </c>
    </row>
    <row r="2796" spans="1:15" x14ac:dyDescent="0.25">
      <c r="A2796" t="s">
        <v>429</v>
      </c>
      <c r="B2796" t="s">
        <v>2642</v>
      </c>
      <c r="C2796" t="str">
        <f>Table1[[#This Row],[League]]&amp;Table1[[#This Row],[Team]]</f>
        <v>$400 Draft Champions Feb 13 1:00 pm Lg.3694Team Daino</v>
      </c>
      <c r="D2796">
        <f>16-INDEX(STANDINGS_BA[],MATCH(Table1[[#This Row],[COMBINED]],STANDINGS_BA[COMBINED],0),COLUMN(STANDINGS_BA[PLACE IN LEAGUE]))</f>
        <v>15</v>
      </c>
      <c r="E2796">
        <f>16-INDEX(STANDINGS_R[],MATCH(Table1[[#This Row],[COMBINED]],STANDINGS_R[COMBINED],0),COLUMN(STANDINGS_R[PLACE IN LEAGUE]))</f>
        <v>14</v>
      </c>
      <c r="F2796">
        <f>16-INDEX(STANDINGS_HR[],MATCH(Table1[[#This Row],[COMBINED]],STANDINGS_HR[COMBINED],0),COLUMN(STANDINGS_HR[PLACE IN LEAGUE]))</f>
        <v>8</v>
      </c>
      <c r="G2796">
        <f>16-INDEX(STANDINGS_RBI[],MATCH(Table1[[#This Row],[COMBINED]],STANDINGS_RBI[COMBINED],0),COLUMN(STANDINGS_RBI[PLACE IN LEAGUE]))</f>
        <v>13</v>
      </c>
      <c r="H2796">
        <f>16-INDEX(STANDINGS_SB[],MATCH(Table1[[#This Row],[COMBINED]],STANDINGS_SB[COMBINED],0),COLUMN(STANDINGS_SB[PLACE IN LEAGUE]))</f>
        <v>9</v>
      </c>
      <c r="I2796">
        <f>16-INDEX(STANDINGS_ERA[],MATCH(Table1[[#This Row],[COMBINED]],STANDINGS_ERA[COMBINED],0),COLUMN(STANDINGS_ERA[PLACE IN LEAGUE]))</f>
        <v>10</v>
      </c>
      <c r="J2796">
        <f>16-INDEX(STANDINGS_WHIP[],MATCH(Table1[[#This Row],[COMBINED]],STANDINGS_WHIP[COMBINED],0),COLUMN(STANDINGS_WHIP[PLACE IN LEAGUE]))</f>
        <v>10</v>
      </c>
      <c r="K2796">
        <f>16-INDEX(STANDINGS_W[],MATCH(Table1[[#This Row],[COMBINED]],STANDINGS_W[COMBINED],0),COLUMN(STANDINGS_W[PLACE IN LEAGUE]))</f>
        <v>15</v>
      </c>
      <c r="L2796">
        <f>16-INDEX(STANDINGS_K[],MATCH(Table1[[#This Row],[COMBINED]],STANDINGS_K[COMBINED],0),COLUMN(STANDINGS_K[PLACE IN LEAGUE]))</f>
        <v>14</v>
      </c>
      <c r="M2796">
        <f>16-INDEX(STANDINGS_SV[],MATCH(Table1[[#This Row],[COMBINED]],STANDINGS_SV[COMBINED],0),COLUMN(STANDINGS_SV[PLACE IN LEAGUE]))</f>
        <v>4</v>
      </c>
      <c r="N2796">
        <f>SUM(Table1[[#This Row],[BA]:[SV]])</f>
        <v>112</v>
      </c>
      <c r="O2796">
        <v>1</v>
      </c>
    </row>
    <row r="2797" spans="1:15" x14ac:dyDescent="0.25">
      <c r="A2797" t="s">
        <v>245</v>
      </c>
      <c r="B2797" t="s">
        <v>2642</v>
      </c>
      <c r="C2797" t="str">
        <f>Table1[[#This Row],[League]]&amp;Table1[[#This Row],[Team]]</f>
        <v>$400 Draft Champions Feb 13 1:00 pm Lg.3694Fresh Ripe Peaches</v>
      </c>
      <c r="D2797">
        <f>16-INDEX(STANDINGS_BA[],MATCH(Table1[[#This Row],[COMBINED]],STANDINGS_BA[COMBINED],0),COLUMN(STANDINGS_BA[PLACE IN LEAGUE]))</f>
        <v>3</v>
      </c>
      <c r="E2797">
        <f>16-INDEX(STANDINGS_R[],MATCH(Table1[[#This Row],[COMBINED]],STANDINGS_R[COMBINED],0),COLUMN(STANDINGS_R[PLACE IN LEAGUE]))</f>
        <v>10</v>
      </c>
      <c r="F2797">
        <f>16-INDEX(STANDINGS_HR[],MATCH(Table1[[#This Row],[COMBINED]],STANDINGS_HR[COMBINED],0),COLUMN(STANDINGS_HR[PLACE IN LEAGUE]))</f>
        <v>13</v>
      </c>
      <c r="G2797">
        <f>16-INDEX(STANDINGS_RBI[],MATCH(Table1[[#This Row],[COMBINED]],STANDINGS_RBI[COMBINED],0),COLUMN(STANDINGS_RBI[PLACE IN LEAGUE]))</f>
        <v>15</v>
      </c>
      <c r="H2797">
        <f>16-INDEX(STANDINGS_SB[],MATCH(Table1[[#This Row],[COMBINED]],STANDINGS_SB[COMBINED],0),COLUMN(STANDINGS_SB[PLACE IN LEAGUE]))</f>
        <v>2</v>
      </c>
      <c r="I2797">
        <f>16-INDEX(STANDINGS_ERA[],MATCH(Table1[[#This Row],[COMBINED]],STANDINGS_ERA[COMBINED],0),COLUMN(STANDINGS_ERA[PLACE IN LEAGUE]))</f>
        <v>15</v>
      </c>
      <c r="J2797">
        <f>16-INDEX(STANDINGS_WHIP[],MATCH(Table1[[#This Row],[COMBINED]],STANDINGS_WHIP[COMBINED],0),COLUMN(STANDINGS_WHIP[PLACE IN LEAGUE]))</f>
        <v>15</v>
      </c>
      <c r="K2797">
        <f>16-INDEX(STANDINGS_W[],MATCH(Table1[[#This Row],[COMBINED]],STANDINGS_W[COMBINED],0),COLUMN(STANDINGS_W[PLACE IN LEAGUE]))</f>
        <v>12</v>
      </c>
      <c r="L2797">
        <f>16-INDEX(STANDINGS_K[],MATCH(Table1[[#This Row],[COMBINED]],STANDINGS_K[COMBINED],0),COLUMN(STANDINGS_K[PLACE IN LEAGUE]))</f>
        <v>12</v>
      </c>
      <c r="M2797">
        <f>16-INDEX(STANDINGS_SV[],MATCH(Table1[[#This Row],[COMBINED]],STANDINGS_SV[COMBINED],0),COLUMN(STANDINGS_SV[PLACE IN LEAGUE]))</f>
        <v>10</v>
      </c>
      <c r="N2797">
        <f>SUM(Table1[[#This Row],[BA]:[SV]])</f>
        <v>107</v>
      </c>
      <c r="O2797">
        <v>2</v>
      </c>
    </row>
    <row r="2798" spans="1:15" x14ac:dyDescent="0.25">
      <c r="A2798" t="s">
        <v>206</v>
      </c>
      <c r="B2798" t="s">
        <v>2642</v>
      </c>
      <c r="C2798" t="str">
        <f>Table1[[#This Row],[League]]&amp;Table1[[#This Row],[Team]]</f>
        <v>$400 Draft Champions Feb 13 1:00 pm Lg.3694Team Eroh</v>
      </c>
      <c r="D2798">
        <f>16-INDEX(STANDINGS_BA[],MATCH(Table1[[#This Row],[COMBINED]],STANDINGS_BA[COMBINED],0),COLUMN(STANDINGS_BA[PLACE IN LEAGUE]))</f>
        <v>9</v>
      </c>
      <c r="E2798">
        <f>16-INDEX(STANDINGS_R[],MATCH(Table1[[#This Row],[COMBINED]],STANDINGS_R[COMBINED],0),COLUMN(STANDINGS_R[PLACE IN LEAGUE]))</f>
        <v>7</v>
      </c>
      <c r="F2798">
        <f>16-INDEX(STANDINGS_HR[],MATCH(Table1[[#This Row],[COMBINED]],STANDINGS_HR[COMBINED],0),COLUMN(STANDINGS_HR[PLACE IN LEAGUE]))</f>
        <v>6</v>
      </c>
      <c r="G2798">
        <f>16-INDEX(STANDINGS_RBI[],MATCH(Table1[[#This Row],[COMBINED]],STANDINGS_RBI[COMBINED],0),COLUMN(STANDINGS_RBI[PLACE IN LEAGUE]))</f>
        <v>10</v>
      </c>
      <c r="H2798">
        <f>16-INDEX(STANDINGS_SB[],MATCH(Table1[[#This Row],[COMBINED]],STANDINGS_SB[COMBINED],0),COLUMN(STANDINGS_SB[PLACE IN LEAGUE]))</f>
        <v>10</v>
      </c>
      <c r="I2798">
        <f>16-INDEX(STANDINGS_ERA[],MATCH(Table1[[#This Row],[COMBINED]],STANDINGS_ERA[COMBINED],0),COLUMN(STANDINGS_ERA[PLACE IN LEAGUE]))</f>
        <v>13</v>
      </c>
      <c r="J2798">
        <f>16-INDEX(STANDINGS_WHIP[],MATCH(Table1[[#This Row],[COMBINED]],STANDINGS_WHIP[COMBINED],0),COLUMN(STANDINGS_WHIP[PLACE IN LEAGUE]))</f>
        <v>14</v>
      </c>
      <c r="K2798">
        <f>16-INDEX(STANDINGS_W[],MATCH(Table1[[#This Row],[COMBINED]],STANDINGS_W[COMBINED],0),COLUMN(STANDINGS_W[PLACE IN LEAGUE]))</f>
        <v>14</v>
      </c>
      <c r="L2798">
        <f>16-INDEX(STANDINGS_K[],MATCH(Table1[[#This Row],[COMBINED]],STANDINGS_K[COMBINED],0),COLUMN(STANDINGS_K[PLACE IN LEAGUE]))</f>
        <v>10</v>
      </c>
      <c r="M2798">
        <f>16-INDEX(STANDINGS_SV[],MATCH(Table1[[#This Row],[COMBINED]],STANDINGS_SV[COMBINED],0),COLUMN(STANDINGS_SV[PLACE IN LEAGUE]))</f>
        <v>11</v>
      </c>
      <c r="N2798">
        <f>SUM(Table1[[#This Row],[BA]:[SV]])</f>
        <v>104</v>
      </c>
      <c r="O2798">
        <v>3</v>
      </c>
    </row>
    <row r="2799" spans="1:15" x14ac:dyDescent="0.25">
      <c r="A2799" t="s">
        <v>2646</v>
      </c>
      <c r="B2799" t="s">
        <v>2642</v>
      </c>
      <c r="C2799" t="str">
        <f>Table1[[#This Row],[League]]&amp;Table1[[#This Row],[Team]]</f>
        <v>$400 Draft Champions Feb 13 1:00 pm Lg.3694Dallas Ruscoe</v>
      </c>
      <c r="D2799">
        <f>16-INDEX(STANDINGS_BA[],MATCH(Table1[[#This Row],[COMBINED]],STANDINGS_BA[COMBINED],0),COLUMN(STANDINGS_BA[PLACE IN LEAGUE]))</f>
        <v>10</v>
      </c>
      <c r="E2799">
        <f>16-INDEX(STANDINGS_R[],MATCH(Table1[[#This Row],[COMBINED]],STANDINGS_R[COMBINED],0),COLUMN(STANDINGS_R[PLACE IN LEAGUE]))</f>
        <v>12</v>
      </c>
      <c r="F2799">
        <f>16-INDEX(STANDINGS_HR[],MATCH(Table1[[#This Row],[COMBINED]],STANDINGS_HR[COMBINED],0),COLUMN(STANDINGS_HR[PLACE IN LEAGUE]))</f>
        <v>10</v>
      </c>
      <c r="G2799">
        <f>16-INDEX(STANDINGS_RBI[],MATCH(Table1[[#This Row],[COMBINED]],STANDINGS_RBI[COMBINED],0),COLUMN(STANDINGS_RBI[PLACE IN LEAGUE]))</f>
        <v>7</v>
      </c>
      <c r="H2799">
        <f>16-INDEX(STANDINGS_SB[],MATCH(Table1[[#This Row],[COMBINED]],STANDINGS_SB[COMBINED],0),COLUMN(STANDINGS_SB[PLACE IN LEAGUE]))</f>
        <v>12</v>
      </c>
      <c r="I2799">
        <f>16-INDEX(STANDINGS_ERA[],MATCH(Table1[[#This Row],[COMBINED]],STANDINGS_ERA[COMBINED],0),COLUMN(STANDINGS_ERA[PLACE IN LEAGUE]))</f>
        <v>6</v>
      </c>
      <c r="J2799">
        <f>16-INDEX(STANDINGS_WHIP[],MATCH(Table1[[#This Row],[COMBINED]],STANDINGS_WHIP[COMBINED],0),COLUMN(STANDINGS_WHIP[PLACE IN LEAGUE]))</f>
        <v>7</v>
      </c>
      <c r="K2799">
        <f>16-INDEX(STANDINGS_W[],MATCH(Table1[[#This Row],[COMBINED]],STANDINGS_W[COMBINED],0),COLUMN(STANDINGS_W[PLACE IN LEAGUE]))</f>
        <v>10</v>
      </c>
      <c r="L2799">
        <f>16-INDEX(STANDINGS_K[],MATCH(Table1[[#This Row],[COMBINED]],STANDINGS_K[COMBINED],0),COLUMN(STANDINGS_K[PLACE IN LEAGUE]))</f>
        <v>6</v>
      </c>
      <c r="M2799">
        <f>16-INDEX(STANDINGS_SV[],MATCH(Table1[[#This Row],[COMBINED]],STANDINGS_SV[COMBINED],0),COLUMN(STANDINGS_SV[PLACE IN LEAGUE]))</f>
        <v>12</v>
      </c>
      <c r="N2799">
        <f>SUM(Table1[[#This Row],[BA]:[SV]])</f>
        <v>92</v>
      </c>
      <c r="O2799">
        <v>4</v>
      </c>
    </row>
    <row r="2800" spans="1:15" x14ac:dyDescent="0.25">
      <c r="A2800" t="s">
        <v>2645</v>
      </c>
      <c r="B2800" t="s">
        <v>2642</v>
      </c>
      <c r="C2800" t="str">
        <f>Table1[[#This Row],[League]]&amp;Table1[[#This Row],[Team]]</f>
        <v>$400 Draft Champions Feb 13 1:00 pm Lg.3694Who's Your Papi?</v>
      </c>
      <c r="D2800">
        <f>16-INDEX(STANDINGS_BA[],MATCH(Table1[[#This Row],[COMBINED]],STANDINGS_BA[COMBINED],0),COLUMN(STANDINGS_BA[PLACE IN LEAGUE]))</f>
        <v>11</v>
      </c>
      <c r="E2800">
        <f>16-INDEX(STANDINGS_R[],MATCH(Table1[[#This Row],[COMBINED]],STANDINGS_R[COMBINED],0),COLUMN(STANDINGS_R[PLACE IN LEAGUE]))</f>
        <v>6</v>
      </c>
      <c r="F2800">
        <f>16-INDEX(STANDINGS_HR[],MATCH(Table1[[#This Row],[COMBINED]],STANDINGS_HR[COMBINED],0),COLUMN(STANDINGS_HR[PLACE IN LEAGUE]))</f>
        <v>2</v>
      </c>
      <c r="G2800">
        <f>16-INDEX(STANDINGS_RBI[],MATCH(Table1[[#This Row],[COMBINED]],STANDINGS_RBI[COMBINED],0),COLUMN(STANDINGS_RBI[PLACE IN LEAGUE]))</f>
        <v>2</v>
      </c>
      <c r="H2800">
        <f>16-INDEX(STANDINGS_SB[],MATCH(Table1[[#This Row],[COMBINED]],STANDINGS_SB[COMBINED],0),COLUMN(STANDINGS_SB[PLACE IN LEAGUE]))</f>
        <v>15</v>
      </c>
      <c r="I2800">
        <f>16-INDEX(STANDINGS_ERA[],MATCH(Table1[[#This Row],[COMBINED]],STANDINGS_ERA[COMBINED],0),COLUMN(STANDINGS_ERA[PLACE IN LEAGUE]))</f>
        <v>11</v>
      </c>
      <c r="J2800">
        <f>16-INDEX(STANDINGS_WHIP[],MATCH(Table1[[#This Row],[COMBINED]],STANDINGS_WHIP[COMBINED],0),COLUMN(STANDINGS_WHIP[PLACE IN LEAGUE]))</f>
        <v>13</v>
      </c>
      <c r="K2800">
        <f>16-INDEX(STANDINGS_W[],MATCH(Table1[[#This Row],[COMBINED]],STANDINGS_W[COMBINED],0),COLUMN(STANDINGS_W[PLACE IN LEAGUE]))</f>
        <v>13</v>
      </c>
      <c r="L2800">
        <f>16-INDEX(STANDINGS_K[],MATCH(Table1[[#This Row],[COMBINED]],STANDINGS_K[COMBINED],0),COLUMN(STANDINGS_K[PLACE IN LEAGUE]))</f>
        <v>15</v>
      </c>
      <c r="M2800">
        <f>16-INDEX(STANDINGS_SV[],MATCH(Table1[[#This Row],[COMBINED]],STANDINGS_SV[COMBINED],0),COLUMN(STANDINGS_SV[PLACE IN LEAGUE]))</f>
        <v>1</v>
      </c>
      <c r="N2800">
        <f>SUM(Table1[[#This Row],[BA]:[SV]])</f>
        <v>89</v>
      </c>
      <c r="O2800">
        <v>5</v>
      </c>
    </row>
    <row r="2801" spans="1:15" x14ac:dyDescent="0.25">
      <c r="A2801" t="s">
        <v>2648</v>
      </c>
      <c r="B2801" t="s">
        <v>2642</v>
      </c>
      <c r="C2801" t="str">
        <f>Table1[[#This Row],[League]]&amp;Table1[[#This Row],[Team]]</f>
        <v>$400 Draft Champions Feb 13 1:00 pm Lg.3694Side Boy</v>
      </c>
      <c r="D2801">
        <f>16-INDEX(STANDINGS_BA[],MATCH(Table1[[#This Row],[COMBINED]],STANDINGS_BA[COMBINED],0),COLUMN(STANDINGS_BA[PLACE IN LEAGUE]))</f>
        <v>7</v>
      </c>
      <c r="E2801">
        <f>16-INDEX(STANDINGS_R[],MATCH(Table1[[#This Row],[COMBINED]],STANDINGS_R[COMBINED],0),COLUMN(STANDINGS_R[PLACE IN LEAGUE]))</f>
        <v>9</v>
      </c>
      <c r="F2801">
        <f>16-INDEX(STANDINGS_HR[],MATCH(Table1[[#This Row],[COMBINED]],STANDINGS_HR[COMBINED],0),COLUMN(STANDINGS_HR[PLACE IN LEAGUE]))</f>
        <v>11</v>
      </c>
      <c r="G2801">
        <f>16-INDEX(STANDINGS_RBI[],MATCH(Table1[[#This Row],[COMBINED]],STANDINGS_RBI[COMBINED],0),COLUMN(STANDINGS_RBI[PLACE IN LEAGUE]))</f>
        <v>8</v>
      </c>
      <c r="H2801">
        <f>16-INDEX(STANDINGS_SB[],MATCH(Table1[[#This Row],[COMBINED]],STANDINGS_SB[COMBINED],0),COLUMN(STANDINGS_SB[PLACE IN LEAGUE]))</f>
        <v>11</v>
      </c>
      <c r="I2801">
        <f>16-INDEX(STANDINGS_ERA[],MATCH(Table1[[#This Row],[COMBINED]],STANDINGS_ERA[COMBINED],0),COLUMN(STANDINGS_ERA[PLACE IN LEAGUE]))</f>
        <v>7</v>
      </c>
      <c r="J2801">
        <f>16-INDEX(STANDINGS_WHIP[],MATCH(Table1[[#This Row],[COMBINED]],STANDINGS_WHIP[COMBINED],0),COLUMN(STANDINGS_WHIP[PLACE IN LEAGUE]))</f>
        <v>9</v>
      </c>
      <c r="K2801">
        <f>16-INDEX(STANDINGS_W[],MATCH(Table1[[#This Row],[COMBINED]],STANDINGS_W[COMBINED],0),COLUMN(STANDINGS_W[PLACE IN LEAGUE]))</f>
        <v>7</v>
      </c>
      <c r="L2801">
        <f>16-INDEX(STANDINGS_K[],MATCH(Table1[[#This Row],[COMBINED]],STANDINGS_K[COMBINED],0),COLUMN(STANDINGS_K[PLACE IN LEAGUE]))</f>
        <v>13</v>
      </c>
      <c r="M2801">
        <f>16-INDEX(STANDINGS_SV[],MATCH(Table1[[#This Row],[COMBINED]],STANDINGS_SV[COMBINED],0),COLUMN(STANDINGS_SV[PLACE IN LEAGUE]))</f>
        <v>6</v>
      </c>
      <c r="N2801">
        <f>SUM(Table1[[#This Row],[BA]:[SV]])</f>
        <v>88</v>
      </c>
      <c r="O2801">
        <v>6</v>
      </c>
    </row>
    <row r="2802" spans="1:15" x14ac:dyDescent="0.25">
      <c r="A2802" t="s">
        <v>2652</v>
      </c>
      <c r="B2802" t="s">
        <v>2642</v>
      </c>
      <c r="C2802" t="str">
        <f>Table1[[#This Row],[League]]&amp;Table1[[#This Row],[Team]]</f>
        <v>$400 Draft Champions Feb 13 1:00 pm Lg.3694Starfishmn 0213</v>
      </c>
      <c r="D2802">
        <f>16-INDEX(STANDINGS_BA[],MATCH(Table1[[#This Row],[COMBINED]],STANDINGS_BA[COMBINED],0),COLUMN(STANDINGS_BA[PLACE IN LEAGUE]))</f>
        <v>2</v>
      </c>
      <c r="E2802">
        <f>16-INDEX(STANDINGS_R[],MATCH(Table1[[#This Row],[COMBINED]],STANDINGS_R[COMBINED],0),COLUMN(STANDINGS_R[PLACE IN LEAGUE]))</f>
        <v>13</v>
      </c>
      <c r="F2802">
        <f>16-INDEX(STANDINGS_HR[],MATCH(Table1[[#This Row],[COMBINED]],STANDINGS_HR[COMBINED],0),COLUMN(STANDINGS_HR[PLACE IN LEAGUE]))</f>
        <v>15</v>
      </c>
      <c r="G2802">
        <f>16-INDEX(STANDINGS_RBI[],MATCH(Table1[[#This Row],[COMBINED]],STANDINGS_RBI[COMBINED],0),COLUMN(STANDINGS_RBI[PLACE IN LEAGUE]))</f>
        <v>14</v>
      </c>
      <c r="H2802">
        <f>16-INDEX(STANDINGS_SB[],MATCH(Table1[[#This Row],[COMBINED]],STANDINGS_SB[COMBINED],0),COLUMN(STANDINGS_SB[PLACE IN LEAGUE]))</f>
        <v>13</v>
      </c>
      <c r="I2802">
        <f>16-INDEX(STANDINGS_ERA[],MATCH(Table1[[#This Row],[COMBINED]],STANDINGS_ERA[COMBINED],0),COLUMN(STANDINGS_ERA[PLACE IN LEAGUE]))</f>
        <v>4</v>
      </c>
      <c r="J2802">
        <f>16-INDEX(STANDINGS_WHIP[],MATCH(Table1[[#This Row],[COMBINED]],STANDINGS_WHIP[COMBINED],0),COLUMN(STANDINGS_WHIP[PLACE IN LEAGUE]))</f>
        <v>5</v>
      </c>
      <c r="K2802">
        <f>16-INDEX(STANDINGS_W[],MATCH(Table1[[#This Row],[COMBINED]],STANDINGS_W[COMBINED],0),COLUMN(STANDINGS_W[PLACE IN LEAGUE]))</f>
        <v>4</v>
      </c>
      <c r="L2802">
        <f>16-INDEX(STANDINGS_K[],MATCH(Table1[[#This Row],[COMBINED]],STANDINGS_K[COMBINED],0),COLUMN(STANDINGS_K[PLACE IN LEAGUE]))</f>
        <v>2</v>
      </c>
      <c r="M2802">
        <f>16-INDEX(STANDINGS_SV[],MATCH(Table1[[#This Row],[COMBINED]],STANDINGS_SV[COMBINED],0),COLUMN(STANDINGS_SV[PLACE IN LEAGUE]))</f>
        <v>15</v>
      </c>
      <c r="N2802">
        <f>SUM(Table1[[#This Row],[BA]:[SV]])</f>
        <v>87</v>
      </c>
      <c r="O2802">
        <v>7</v>
      </c>
    </row>
    <row r="2803" spans="1:15" x14ac:dyDescent="0.25">
      <c r="A2803" t="s">
        <v>2644</v>
      </c>
      <c r="B2803" t="s">
        <v>2642</v>
      </c>
      <c r="C2803" t="str">
        <f>Table1[[#This Row],[League]]&amp;Table1[[#This Row],[Team]]</f>
        <v>$400 Draft Champions Feb 13 1:00 pm Lg.3694Somos Familia</v>
      </c>
      <c r="D2803">
        <f>16-INDEX(STANDINGS_BA[],MATCH(Table1[[#This Row],[COMBINED]],STANDINGS_BA[COMBINED],0),COLUMN(STANDINGS_BA[PLACE IN LEAGUE]))</f>
        <v>12</v>
      </c>
      <c r="E2803">
        <f>16-INDEX(STANDINGS_R[],MATCH(Table1[[#This Row],[COMBINED]],STANDINGS_R[COMBINED],0),COLUMN(STANDINGS_R[PLACE IN LEAGUE]))</f>
        <v>4</v>
      </c>
      <c r="F2803">
        <f>16-INDEX(STANDINGS_HR[],MATCH(Table1[[#This Row],[COMBINED]],STANDINGS_HR[COMBINED],0),COLUMN(STANDINGS_HR[PLACE IN LEAGUE]))</f>
        <v>7</v>
      </c>
      <c r="G2803">
        <f>16-INDEX(STANDINGS_RBI[],MATCH(Table1[[#This Row],[COMBINED]],STANDINGS_RBI[COMBINED],0),COLUMN(STANDINGS_RBI[PLACE IN LEAGUE]))</f>
        <v>5</v>
      </c>
      <c r="H2803">
        <f>16-INDEX(STANDINGS_SB[],MATCH(Table1[[#This Row],[COMBINED]],STANDINGS_SB[COMBINED],0),COLUMN(STANDINGS_SB[PLACE IN LEAGUE]))</f>
        <v>7</v>
      </c>
      <c r="I2803">
        <f>16-INDEX(STANDINGS_ERA[],MATCH(Table1[[#This Row],[COMBINED]],STANDINGS_ERA[COMBINED],0),COLUMN(STANDINGS_ERA[PLACE IN LEAGUE]))</f>
        <v>14</v>
      </c>
      <c r="J2803">
        <f>16-INDEX(STANDINGS_WHIP[],MATCH(Table1[[#This Row],[COMBINED]],STANDINGS_WHIP[COMBINED],0),COLUMN(STANDINGS_WHIP[PLACE IN LEAGUE]))</f>
        <v>11</v>
      </c>
      <c r="K2803">
        <f>16-INDEX(STANDINGS_W[],MATCH(Table1[[#This Row],[COMBINED]],STANDINGS_W[COMBINED],0),COLUMN(STANDINGS_W[PLACE IN LEAGUE]))</f>
        <v>3</v>
      </c>
      <c r="L2803">
        <f>16-INDEX(STANDINGS_K[],MATCH(Table1[[#This Row],[COMBINED]],STANDINGS_K[COMBINED],0),COLUMN(STANDINGS_K[PLACE IN LEAGUE]))</f>
        <v>5</v>
      </c>
      <c r="M2803">
        <f>16-INDEX(STANDINGS_SV[],MATCH(Table1[[#This Row],[COMBINED]],STANDINGS_SV[COMBINED],0),COLUMN(STANDINGS_SV[PLACE IN LEAGUE]))</f>
        <v>14</v>
      </c>
      <c r="N2803">
        <f>SUM(Table1[[#This Row],[BA]:[SV]])</f>
        <v>82</v>
      </c>
      <c r="O2803">
        <v>8</v>
      </c>
    </row>
    <row r="2804" spans="1:15" x14ac:dyDescent="0.25">
      <c r="A2804" t="s">
        <v>1557</v>
      </c>
      <c r="B2804" t="s">
        <v>2642</v>
      </c>
      <c r="C2804" t="str">
        <f>Table1[[#This Row],[League]]&amp;Table1[[#This Row],[Team]]</f>
        <v>$400 Draft Champions Feb 13 1:00 pm Lg.3694Team Casey</v>
      </c>
      <c r="D2804">
        <f>16-INDEX(STANDINGS_BA[],MATCH(Table1[[#This Row],[COMBINED]],STANDINGS_BA[COMBINED],0),COLUMN(STANDINGS_BA[PLACE IN LEAGUE]))</f>
        <v>14</v>
      </c>
      <c r="E2804">
        <f>16-INDEX(STANDINGS_R[],MATCH(Table1[[#This Row],[COMBINED]],STANDINGS_R[COMBINED],0),COLUMN(STANDINGS_R[PLACE IN LEAGUE]))</f>
        <v>15</v>
      </c>
      <c r="F2804">
        <f>16-INDEX(STANDINGS_HR[],MATCH(Table1[[#This Row],[COMBINED]],STANDINGS_HR[COMBINED],0),COLUMN(STANDINGS_HR[PLACE IN LEAGUE]))</f>
        <v>12</v>
      </c>
      <c r="G2804">
        <f>16-INDEX(STANDINGS_RBI[],MATCH(Table1[[#This Row],[COMBINED]],STANDINGS_RBI[COMBINED],0),COLUMN(STANDINGS_RBI[PLACE IN LEAGUE]))</f>
        <v>12</v>
      </c>
      <c r="H2804">
        <f>16-INDEX(STANDINGS_SB[],MATCH(Table1[[#This Row],[COMBINED]],STANDINGS_SB[COMBINED],0),COLUMN(STANDINGS_SB[PLACE IN LEAGUE]))</f>
        <v>3</v>
      </c>
      <c r="I2804">
        <f>16-INDEX(STANDINGS_ERA[],MATCH(Table1[[#This Row],[COMBINED]],STANDINGS_ERA[COMBINED],0),COLUMN(STANDINGS_ERA[PLACE IN LEAGUE]))</f>
        <v>1</v>
      </c>
      <c r="J2804">
        <f>16-INDEX(STANDINGS_WHIP[],MATCH(Table1[[#This Row],[COMBINED]],STANDINGS_WHIP[COMBINED],0),COLUMN(STANDINGS_WHIP[PLACE IN LEAGUE]))</f>
        <v>1</v>
      </c>
      <c r="K2804">
        <f>16-INDEX(STANDINGS_W[],MATCH(Table1[[#This Row],[COMBINED]],STANDINGS_W[COMBINED],0),COLUMN(STANDINGS_W[PLACE IN LEAGUE]))</f>
        <v>6</v>
      </c>
      <c r="L2804">
        <f>16-INDEX(STANDINGS_K[],MATCH(Table1[[#This Row],[COMBINED]],STANDINGS_K[COMBINED],0),COLUMN(STANDINGS_K[PLACE IN LEAGUE]))</f>
        <v>7</v>
      </c>
      <c r="M2804">
        <f>16-INDEX(STANDINGS_SV[],MATCH(Table1[[#This Row],[COMBINED]],STANDINGS_SV[COMBINED],0),COLUMN(STANDINGS_SV[PLACE IN LEAGUE]))</f>
        <v>2</v>
      </c>
      <c r="N2804">
        <f>SUM(Table1[[#This Row],[BA]:[SV]])</f>
        <v>73</v>
      </c>
      <c r="O2804">
        <v>9</v>
      </c>
    </row>
    <row r="2805" spans="1:15" x14ac:dyDescent="0.25">
      <c r="A2805" t="s">
        <v>2650</v>
      </c>
      <c r="B2805" t="s">
        <v>2642</v>
      </c>
      <c r="C2805" t="str">
        <f>Table1[[#This Row],[League]]&amp;Table1[[#This Row],[Team]]</f>
        <v>$400 Draft Champions Feb 13 1:00 pm Lg.3694JonesCurtisW DC1</v>
      </c>
      <c r="D2805">
        <f>16-INDEX(STANDINGS_BA[],MATCH(Table1[[#This Row],[COMBINED]],STANDINGS_BA[COMBINED],0),COLUMN(STANDINGS_BA[PLACE IN LEAGUE]))</f>
        <v>5</v>
      </c>
      <c r="E2805">
        <f>16-INDEX(STANDINGS_R[],MATCH(Table1[[#This Row],[COMBINED]],STANDINGS_R[COMBINED],0),COLUMN(STANDINGS_R[PLACE IN LEAGUE]))</f>
        <v>11</v>
      </c>
      <c r="F2805">
        <f>16-INDEX(STANDINGS_HR[],MATCH(Table1[[#This Row],[COMBINED]],STANDINGS_HR[COMBINED],0),COLUMN(STANDINGS_HR[PLACE IN LEAGUE]))</f>
        <v>9</v>
      </c>
      <c r="G2805">
        <f>16-INDEX(STANDINGS_RBI[],MATCH(Table1[[#This Row],[COMBINED]],STANDINGS_RBI[COMBINED],0),COLUMN(STANDINGS_RBI[PLACE IN LEAGUE]))</f>
        <v>9</v>
      </c>
      <c r="H2805">
        <f>16-INDEX(STANDINGS_SB[],MATCH(Table1[[#This Row],[COMBINED]],STANDINGS_SB[COMBINED],0),COLUMN(STANDINGS_SB[PLACE IN LEAGUE]))</f>
        <v>5</v>
      </c>
      <c r="I2805">
        <f>16-INDEX(STANDINGS_ERA[],MATCH(Table1[[#This Row],[COMBINED]],STANDINGS_ERA[COMBINED],0),COLUMN(STANDINGS_ERA[PLACE IN LEAGUE]))</f>
        <v>3</v>
      </c>
      <c r="J2805">
        <f>16-INDEX(STANDINGS_WHIP[],MATCH(Table1[[#This Row],[COMBINED]],STANDINGS_WHIP[COMBINED],0),COLUMN(STANDINGS_WHIP[PLACE IN LEAGUE]))</f>
        <v>6</v>
      </c>
      <c r="K2805">
        <f>16-INDEX(STANDINGS_W[],MATCH(Table1[[#This Row],[COMBINED]],STANDINGS_W[COMBINED],0),COLUMN(STANDINGS_W[PLACE IN LEAGUE]))</f>
        <v>5</v>
      </c>
      <c r="L2805">
        <f>16-INDEX(STANDINGS_K[],MATCH(Table1[[#This Row],[COMBINED]],STANDINGS_K[COMBINED],0),COLUMN(STANDINGS_K[PLACE IN LEAGUE]))</f>
        <v>11</v>
      </c>
      <c r="M2805">
        <f>16-INDEX(STANDINGS_SV[],MATCH(Table1[[#This Row],[COMBINED]],STANDINGS_SV[COMBINED],0),COLUMN(STANDINGS_SV[PLACE IN LEAGUE]))</f>
        <v>9</v>
      </c>
      <c r="N2805">
        <f>SUM(Table1[[#This Row],[BA]:[SV]])</f>
        <v>73</v>
      </c>
      <c r="O2805">
        <v>10</v>
      </c>
    </row>
    <row r="2806" spans="1:15" x14ac:dyDescent="0.25">
      <c r="A2806" t="s">
        <v>726</v>
      </c>
      <c r="B2806" t="s">
        <v>2642</v>
      </c>
      <c r="C2806" t="str">
        <f>Table1[[#This Row],[League]]&amp;Table1[[#This Row],[Team]]</f>
        <v>$400 Draft Champions Feb 13 1:00 pm Lg.3694Team Warner</v>
      </c>
      <c r="D2806">
        <f>16-INDEX(STANDINGS_BA[],MATCH(Table1[[#This Row],[COMBINED]],STANDINGS_BA[COMBINED],0),COLUMN(STANDINGS_BA[PLACE IN LEAGUE]))</f>
        <v>1</v>
      </c>
      <c r="E2806">
        <f>16-INDEX(STANDINGS_R[],MATCH(Table1[[#This Row],[COMBINED]],STANDINGS_R[COMBINED],0),COLUMN(STANDINGS_R[PLACE IN LEAGUE]))</f>
        <v>8</v>
      </c>
      <c r="F2806">
        <f>16-INDEX(STANDINGS_HR[],MATCH(Table1[[#This Row],[COMBINED]],STANDINGS_HR[COMBINED],0),COLUMN(STANDINGS_HR[PLACE IN LEAGUE]))</f>
        <v>14</v>
      </c>
      <c r="G2806">
        <f>16-INDEX(STANDINGS_RBI[],MATCH(Table1[[#This Row],[COMBINED]],STANDINGS_RBI[COMBINED],0),COLUMN(STANDINGS_RBI[PLACE IN LEAGUE]))</f>
        <v>11</v>
      </c>
      <c r="H2806">
        <f>16-INDEX(STANDINGS_SB[],MATCH(Table1[[#This Row],[COMBINED]],STANDINGS_SB[COMBINED],0),COLUMN(STANDINGS_SB[PLACE IN LEAGUE]))</f>
        <v>8</v>
      </c>
      <c r="I2806">
        <f>16-INDEX(STANDINGS_ERA[],MATCH(Table1[[#This Row],[COMBINED]],STANDINGS_ERA[COMBINED],0),COLUMN(STANDINGS_ERA[PLACE IN LEAGUE]))</f>
        <v>8</v>
      </c>
      <c r="J2806">
        <f>16-INDEX(STANDINGS_WHIP[],MATCH(Table1[[#This Row],[COMBINED]],STANDINGS_WHIP[COMBINED],0),COLUMN(STANDINGS_WHIP[PLACE IN LEAGUE]))</f>
        <v>3</v>
      </c>
      <c r="K2806">
        <f>16-INDEX(STANDINGS_W[],MATCH(Table1[[#This Row],[COMBINED]],STANDINGS_W[COMBINED],0),COLUMN(STANDINGS_W[PLACE IN LEAGUE]))</f>
        <v>2</v>
      </c>
      <c r="L2806">
        <f>16-INDEX(STANDINGS_K[],MATCH(Table1[[#This Row],[COMBINED]],STANDINGS_K[COMBINED],0),COLUMN(STANDINGS_K[PLACE IN LEAGUE]))</f>
        <v>4</v>
      </c>
      <c r="M2806">
        <f>16-INDEX(STANDINGS_SV[],MATCH(Table1[[#This Row],[COMBINED]],STANDINGS_SV[COMBINED],0),COLUMN(STANDINGS_SV[PLACE IN LEAGUE]))</f>
        <v>13</v>
      </c>
      <c r="N2806">
        <f>SUM(Table1[[#This Row],[BA]:[SV]])</f>
        <v>72</v>
      </c>
      <c r="O2806">
        <v>11</v>
      </c>
    </row>
    <row r="2807" spans="1:15" x14ac:dyDescent="0.25">
      <c r="A2807" t="s">
        <v>2643</v>
      </c>
      <c r="B2807" t="s">
        <v>2642</v>
      </c>
      <c r="C2807" t="str">
        <f>Table1[[#This Row],[League]]&amp;Table1[[#This Row],[Team]]</f>
        <v>$400 Draft Champions Feb 13 1:00 pm Lg.3694Badlanders</v>
      </c>
      <c r="D2807">
        <f>16-INDEX(STANDINGS_BA[],MATCH(Table1[[#This Row],[COMBINED]],STANDINGS_BA[COMBINED],0),COLUMN(STANDINGS_BA[PLACE IN LEAGUE]))</f>
        <v>13</v>
      </c>
      <c r="E2807">
        <f>16-INDEX(STANDINGS_R[],MATCH(Table1[[#This Row],[COMBINED]],STANDINGS_R[COMBINED],0),COLUMN(STANDINGS_R[PLACE IN LEAGUE]))</f>
        <v>5</v>
      </c>
      <c r="F2807">
        <f>16-INDEX(STANDINGS_HR[],MATCH(Table1[[#This Row],[COMBINED]],STANDINGS_HR[COMBINED],0),COLUMN(STANDINGS_HR[PLACE IN LEAGUE]))</f>
        <v>4</v>
      </c>
      <c r="G2807">
        <f>16-INDEX(STANDINGS_RBI[],MATCH(Table1[[#This Row],[COMBINED]],STANDINGS_RBI[COMBINED],0),COLUMN(STANDINGS_RBI[PLACE IN LEAGUE]))</f>
        <v>6</v>
      </c>
      <c r="H2807">
        <f>16-INDEX(STANDINGS_SB[],MATCH(Table1[[#This Row],[COMBINED]],STANDINGS_SB[COMBINED],0),COLUMN(STANDINGS_SB[PLACE IN LEAGUE]))</f>
        <v>1</v>
      </c>
      <c r="I2807">
        <f>16-INDEX(STANDINGS_ERA[],MATCH(Table1[[#This Row],[COMBINED]],STANDINGS_ERA[COMBINED],0),COLUMN(STANDINGS_ERA[PLACE IN LEAGUE]))</f>
        <v>9</v>
      </c>
      <c r="J2807">
        <f>16-INDEX(STANDINGS_WHIP[],MATCH(Table1[[#This Row],[COMBINED]],STANDINGS_WHIP[COMBINED],0),COLUMN(STANDINGS_WHIP[PLACE IN LEAGUE]))</f>
        <v>4</v>
      </c>
      <c r="K2807">
        <f>16-INDEX(STANDINGS_W[],MATCH(Table1[[#This Row],[COMBINED]],STANDINGS_W[COMBINED],0),COLUMN(STANDINGS_W[PLACE IN LEAGUE]))</f>
        <v>9</v>
      </c>
      <c r="L2807">
        <f>16-INDEX(STANDINGS_K[],MATCH(Table1[[#This Row],[COMBINED]],STANDINGS_K[COMBINED],0),COLUMN(STANDINGS_K[PLACE IN LEAGUE]))</f>
        <v>8</v>
      </c>
      <c r="M2807">
        <f>16-INDEX(STANDINGS_SV[],MATCH(Table1[[#This Row],[COMBINED]],STANDINGS_SV[COMBINED],0),COLUMN(STANDINGS_SV[PLACE IN LEAGUE]))</f>
        <v>8</v>
      </c>
      <c r="N2807">
        <f>SUM(Table1[[#This Row],[BA]:[SV]])</f>
        <v>67</v>
      </c>
      <c r="O2807">
        <v>12</v>
      </c>
    </row>
    <row r="2808" spans="1:15" x14ac:dyDescent="0.25">
      <c r="A2808" t="s">
        <v>2651</v>
      </c>
      <c r="B2808" t="s">
        <v>2642</v>
      </c>
      <c r="C2808" t="str">
        <f>Table1[[#This Row],[League]]&amp;Table1[[#This Row],[Team]]</f>
        <v>$400 Draft Champions Feb 13 1:00 pm Lg.3694Showstoppin'</v>
      </c>
      <c r="D2808">
        <f>16-INDEX(STANDINGS_BA[],MATCH(Table1[[#This Row],[COMBINED]],STANDINGS_BA[COMBINED],0),COLUMN(STANDINGS_BA[PLACE IN LEAGUE]))</f>
        <v>4</v>
      </c>
      <c r="E2808">
        <f>16-INDEX(STANDINGS_R[],MATCH(Table1[[#This Row],[COMBINED]],STANDINGS_R[COMBINED],0),COLUMN(STANDINGS_R[PLACE IN LEAGUE]))</f>
        <v>1</v>
      </c>
      <c r="F2808">
        <f>16-INDEX(STANDINGS_HR[],MATCH(Table1[[#This Row],[COMBINED]],STANDINGS_HR[COMBINED],0),COLUMN(STANDINGS_HR[PLACE IN LEAGUE]))</f>
        <v>5</v>
      </c>
      <c r="G2808">
        <f>16-INDEX(STANDINGS_RBI[],MATCH(Table1[[#This Row],[COMBINED]],STANDINGS_RBI[COMBINED],0),COLUMN(STANDINGS_RBI[PLACE IN LEAGUE]))</f>
        <v>3</v>
      </c>
      <c r="H2808">
        <f>16-INDEX(STANDINGS_SB[],MATCH(Table1[[#This Row],[COMBINED]],STANDINGS_SB[COMBINED],0),COLUMN(STANDINGS_SB[PLACE IN LEAGUE]))</f>
        <v>4</v>
      </c>
      <c r="I2808">
        <f>16-INDEX(STANDINGS_ERA[],MATCH(Table1[[#This Row],[COMBINED]],STANDINGS_ERA[COMBINED],0),COLUMN(STANDINGS_ERA[PLACE IN LEAGUE]))</f>
        <v>5</v>
      </c>
      <c r="J2808">
        <f>16-INDEX(STANDINGS_WHIP[],MATCH(Table1[[#This Row],[COMBINED]],STANDINGS_WHIP[COMBINED],0),COLUMN(STANDINGS_WHIP[PLACE IN LEAGUE]))</f>
        <v>12</v>
      </c>
      <c r="K2808">
        <f>16-INDEX(STANDINGS_W[],MATCH(Table1[[#This Row],[COMBINED]],STANDINGS_W[COMBINED],0),COLUMN(STANDINGS_W[PLACE IN LEAGUE]))</f>
        <v>11</v>
      </c>
      <c r="L2808">
        <f>16-INDEX(STANDINGS_K[],MATCH(Table1[[#This Row],[COMBINED]],STANDINGS_K[COMBINED],0),COLUMN(STANDINGS_K[PLACE IN LEAGUE]))</f>
        <v>9</v>
      </c>
      <c r="M2808">
        <f>16-INDEX(STANDINGS_SV[],MATCH(Table1[[#This Row],[COMBINED]],STANDINGS_SV[COMBINED],0),COLUMN(STANDINGS_SV[PLACE IN LEAGUE]))</f>
        <v>7</v>
      </c>
      <c r="N2808">
        <f>SUM(Table1[[#This Row],[BA]:[SV]])</f>
        <v>61</v>
      </c>
      <c r="O2808">
        <v>13</v>
      </c>
    </row>
    <row r="2809" spans="1:15" x14ac:dyDescent="0.25">
      <c r="A2809" t="s">
        <v>2649</v>
      </c>
      <c r="B2809" t="s">
        <v>2642</v>
      </c>
      <c r="C2809" t="str">
        <f>Table1[[#This Row],[League]]&amp;Table1[[#This Row],[Team]]</f>
        <v>$400 Draft Champions Feb 13 1:00 pm Lg.3694Go Crazy Folks Go Crazy</v>
      </c>
      <c r="D2809">
        <f>16-INDEX(STANDINGS_BA[],MATCH(Table1[[#This Row],[COMBINED]],STANDINGS_BA[COMBINED],0),COLUMN(STANDINGS_BA[PLACE IN LEAGUE]))</f>
        <v>6</v>
      </c>
      <c r="E2809">
        <f>16-INDEX(STANDINGS_R[],MATCH(Table1[[#This Row],[COMBINED]],STANDINGS_R[COMBINED],0),COLUMN(STANDINGS_R[PLACE IN LEAGUE]))</f>
        <v>2</v>
      </c>
      <c r="F2809">
        <f>16-INDEX(STANDINGS_HR[],MATCH(Table1[[#This Row],[COMBINED]],STANDINGS_HR[COMBINED],0),COLUMN(STANDINGS_HR[PLACE IN LEAGUE]))</f>
        <v>1</v>
      </c>
      <c r="G2809">
        <f>16-INDEX(STANDINGS_RBI[],MATCH(Table1[[#This Row],[COMBINED]],STANDINGS_RBI[COMBINED],0),COLUMN(STANDINGS_RBI[PLACE IN LEAGUE]))</f>
        <v>1</v>
      </c>
      <c r="H2809">
        <f>16-INDEX(STANDINGS_SB[],MATCH(Table1[[#This Row],[COMBINED]],STANDINGS_SB[COMBINED],0),COLUMN(STANDINGS_SB[PLACE IN LEAGUE]))</f>
        <v>14</v>
      </c>
      <c r="I2809">
        <f>16-INDEX(STANDINGS_ERA[],MATCH(Table1[[#This Row],[COMBINED]],STANDINGS_ERA[COMBINED],0),COLUMN(STANDINGS_ERA[PLACE IN LEAGUE]))</f>
        <v>12</v>
      </c>
      <c r="J2809">
        <f>16-INDEX(STANDINGS_WHIP[],MATCH(Table1[[#This Row],[COMBINED]],STANDINGS_WHIP[COMBINED],0),COLUMN(STANDINGS_WHIP[PLACE IN LEAGUE]))</f>
        <v>8</v>
      </c>
      <c r="K2809">
        <f>16-INDEX(STANDINGS_W[],MATCH(Table1[[#This Row],[COMBINED]],STANDINGS_W[COMBINED],0),COLUMN(STANDINGS_W[PLACE IN LEAGUE]))</f>
        <v>8</v>
      </c>
      <c r="L2809">
        <f>16-INDEX(STANDINGS_K[],MATCH(Table1[[#This Row],[COMBINED]],STANDINGS_K[COMBINED],0),COLUMN(STANDINGS_K[PLACE IN LEAGUE]))</f>
        <v>3</v>
      </c>
      <c r="M2809">
        <f>16-INDEX(STANDINGS_SV[],MATCH(Table1[[#This Row],[COMBINED]],STANDINGS_SV[COMBINED],0),COLUMN(STANDINGS_SV[PLACE IN LEAGUE]))</f>
        <v>3</v>
      </c>
      <c r="N2809">
        <f>SUM(Table1[[#This Row],[BA]:[SV]])</f>
        <v>58</v>
      </c>
      <c r="O2809">
        <v>14</v>
      </c>
    </row>
    <row r="2810" spans="1:15" x14ac:dyDescent="0.25">
      <c r="A2810" t="s">
        <v>2647</v>
      </c>
      <c r="B2810" t="s">
        <v>2642</v>
      </c>
      <c r="C2810" t="str">
        <f>Table1[[#This Row],[League]]&amp;Table1[[#This Row],[Team]]</f>
        <v>$400 Draft Champions Feb 13 1:00 pm Lg.3694CHIN MUSIC</v>
      </c>
      <c r="D2810">
        <f>16-INDEX(STANDINGS_BA[],MATCH(Table1[[#This Row],[COMBINED]],STANDINGS_BA[COMBINED],0),COLUMN(STANDINGS_BA[PLACE IN LEAGUE]))</f>
        <v>8</v>
      </c>
      <c r="E2810">
        <f>16-INDEX(STANDINGS_R[],MATCH(Table1[[#This Row],[COMBINED]],STANDINGS_R[COMBINED],0),COLUMN(STANDINGS_R[PLACE IN LEAGUE]))</f>
        <v>3</v>
      </c>
      <c r="F2810">
        <f>16-INDEX(STANDINGS_HR[],MATCH(Table1[[#This Row],[COMBINED]],STANDINGS_HR[COMBINED],0),COLUMN(STANDINGS_HR[PLACE IN LEAGUE]))</f>
        <v>3</v>
      </c>
      <c r="G2810">
        <f>16-INDEX(STANDINGS_RBI[],MATCH(Table1[[#This Row],[COMBINED]],STANDINGS_RBI[COMBINED],0),COLUMN(STANDINGS_RBI[PLACE IN LEAGUE]))</f>
        <v>4</v>
      </c>
      <c r="H2810">
        <f>16-INDEX(STANDINGS_SB[],MATCH(Table1[[#This Row],[COMBINED]],STANDINGS_SB[COMBINED],0),COLUMN(STANDINGS_SB[PLACE IN LEAGUE]))</f>
        <v>6</v>
      </c>
      <c r="I2810">
        <f>16-INDEX(STANDINGS_ERA[],MATCH(Table1[[#This Row],[COMBINED]],STANDINGS_ERA[COMBINED],0),COLUMN(STANDINGS_ERA[PLACE IN LEAGUE]))</f>
        <v>2</v>
      </c>
      <c r="J2810">
        <f>16-INDEX(STANDINGS_WHIP[],MATCH(Table1[[#This Row],[COMBINED]],STANDINGS_WHIP[COMBINED],0),COLUMN(STANDINGS_WHIP[PLACE IN LEAGUE]))</f>
        <v>2</v>
      </c>
      <c r="K2810">
        <f>16-INDEX(STANDINGS_W[],MATCH(Table1[[#This Row],[COMBINED]],STANDINGS_W[COMBINED],0),COLUMN(STANDINGS_W[PLACE IN LEAGUE]))</f>
        <v>1</v>
      </c>
      <c r="L2810">
        <f>16-INDEX(STANDINGS_K[],MATCH(Table1[[#This Row],[COMBINED]],STANDINGS_K[COMBINED],0),COLUMN(STANDINGS_K[PLACE IN LEAGUE]))</f>
        <v>1</v>
      </c>
      <c r="M2810">
        <f>16-INDEX(STANDINGS_SV[],MATCH(Table1[[#This Row],[COMBINED]],STANDINGS_SV[COMBINED],0),COLUMN(STANDINGS_SV[PLACE IN LEAGUE]))</f>
        <v>5</v>
      </c>
      <c r="N2810">
        <f>SUM(Table1[[#This Row],[BA]:[SV]])</f>
        <v>35</v>
      </c>
      <c r="O2810">
        <v>15</v>
      </c>
    </row>
    <row r="2811" spans="1:15" x14ac:dyDescent="0.25">
      <c r="A2811" t="s">
        <v>1159</v>
      </c>
      <c r="B2811" t="s">
        <v>2653</v>
      </c>
      <c r="C2811" t="str">
        <f>Table1[[#This Row],[League]]&amp;Table1[[#This Row],[Team]]</f>
        <v>$400 Draft Champions Feb 20 1:00 pm Lg.3735Infinity Management</v>
      </c>
      <c r="D2811">
        <f>16-INDEX(STANDINGS_BA[],MATCH(Table1[[#This Row],[COMBINED]],STANDINGS_BA[COMBINED],0),COLUMN(STANDINGS_BA[PLACE IN LEAGUE]))</f>
        <v>11</v>
      </c>
      <c r="E2811">
        <f>16-INDEX(STANDINGS_R[],MATCH(Table1[[#This Row],[COMBINED]],STANDINGS_R[COMBINED],0),COLUMN(STANDINGS_R[PLACE IN LEAGUE]))</f>
        <v>3</v>
      </c>
      <c r="F2811">
        <f>16-INDEX(STANDINGS_HR[],MATCH(Table1[[#This Row],[COMBINED]],STANDINGS_HR[COMBINED],0),COLUMN(STANDINGS_HR[PLACE IN LEAGUE]))</f>
        <v>4</v>
      </c>
      <c r="G2811">
        <f>16-INDEX(STANDINGS_RBI[],MATCH(Table1[[#This Row],[COMBINED]],STANDINGS_RBI[COMBINED],0),COLUMN(STANDINGS_RBI[PLACE IN LEAGUE]))</f>
        <v>3</v>
      </c>
      <c r="H2811">
        <f>16-INDEX(STANDINGS_SB[],MATCH(Table1[[#This Row],[COMBINED]],STANDINGS_SB[COMBINED],0),COLUMN(STANDINGS_SB[PLACE IN LEAGUE]))</f>
        <v>7</v>
      </c>
      <c r="I2811">
        <f>16-INDEX(STANDINGS_ERA[],MATCH(Table1[[#This Row],[COMBINED]],STANDINGS_ERA[COMBINED],0),COLUMN(STANDINGS_ERA[PLACE IN LEAGUE]))</f>
        <v>15</v>
      </c>
      <c r="J2811">
        <f>16-INDEX(STANDINGS_WHIP[],MATCH(Table1[[#This Row],[COMBINED]],STANDINGS_WHIP[COMBINED],0),COLUMN(STANDINGS_WHIP[PLACE IN LEAGUE]))</f>
        <v>15</v>
      </c>
      <c r="K2811">
        <f>16-INDEX(STANDINGS_W[],MATCH(Table1[[#This Row],[COMBINED]],STANDINGS_W[COMBINED],0),COLUMN(STANDINGS_W[PLACE IN LEAGUE]))</f>
        <v>13</v>
      </c>
      <c r="L2811">
        <f>16-INDEX(STANDINGS_K[],MATCH(Table1[[#This Row],[COMBINED]],STANDINGS_K[COMBINED],0),COLUMN(STANDINGS_K[PLACE IN LEAGUE]))</f>
        <v>14</v>
      </c>
      <c r="M2811">
        <f>16-INDEX(STANDINGS_SV[],MATCH(Table1[[#This Row],[COMBINED]],STANDINGS_SV[COMBINED],0),COLUMN(STANDINGS_SV[PLACE IN LEAGUE]))</f>
        <v>14</v>
      </c>
      <c r="N2811">
        <f>SUM(Table1[[#This Row],[BA]:[SV]])</f>
        <v>99</v>
      </c>
      <c r="O2811">
        <v>1</v>
      </c>
    </row>
    <row r="2812" spans="1:15" x14ac:dyDescent="0.25">
      <c r="A2812" t="s">
        <v>2655</v>
      </c>
      <c r="B2812" t="s">
        <v>2653</v>
      </c>
      <c r="C2812" t="str">
        <f>Table1[[#This Row],[League]]&amp;Table1[[#This Row],[Team]]</f>
        <v>$400 Draft Champions Feb 20 1:00 pm Lg.3735Baby Brooke's Baseball Bats</v>
      </c>
      <c r="D2812">
        <f>16-INDEX(STANDINGS_BA[],MATCH(Table1[[#This Row],[COMBINED]],STANDINGS_BA[COMBINED],0),COLUMN(STANDINGS_BA[PLACE IN LEAGUE]))</f>
        <v>12</v>
      </c>
      <c r="E2812">
        <f>16-INDEX(STANDINGS_R[],MATCH(Table1[[#This Row],[COMBINED]],STANDINGS_R[COMBINED],0),COLUMN(STANDINGS_R[PLACE IN LEAGUE]))</f>
        <v>14</v>
      </c>
      <c r="F2812">
        <f>16-INDEX(STANDINGS_HR[],MATCH(Table1[[#This Row],[COMBINED]],STANDINGS_HR[COMBINED],0),COLUMN(STANDINGS_HR[PLACE IN LEAGUE]))</f>
        <v>12</v>
      </c>
      <c r="G2812">
        <f>16-INDEX(STANDINGS_RBI[],MATCH(Table1[[#This Row],[COMBINED]],STANDINGS_RBI[COMBINED],0),COLUMN(STANDINGS_RBI[PLACE IN LEAGUE]))</f>
        <v>12</v>
      </c>
      <c r="H2812">
        <f>16-INDEX(STANDINGS_SB[],MATCH(Table1[[#This Row],[COMBINED]],STANDINGS_SB[COMBINED],0),COLUMN(STANDINGS_SB[PLACE IN LEAGUE]))</f>
        <v>9</v>
      </c>
      <c r="I2812">
        <f>16-INDEX(STANDINGS_ERA[],MATCH(Table1[[#This Row],[COMBINED]],STANDINGS_ERA[COMBINED],0),COLUMN(STANDINGS_ERA[PLACE IN LEAGUE]))</f>
        <v>6</v>
      </c>
      <c r="J2812">
        <f>16-INDEX(STANDINGS_WHIP[],MATCH(Table1[[#This Row],[COMBINED]],STANDINGS_WHIP[COMBINED],0),COLUMN(STANDINGS_WHIP[PLACE IN LEAGUE]))</f>
        <v>11</v>
      </c>
      <c r="K2812">
        <f>16-INDEX(STANDINGS_W[],MATCH(Table1[[#This Row],[COMBINED]],STANDINGS_W[COMBINED],0),COLUMN(STANDINGS_W[PLACE IN LEAGUE]))</f>
        <v>8</v>
      </c>
      <c r="L2812">
        <f>16-INDEX(STANDINGS_K[],MATCH(Table1[[#This Row],[COMBINED]],STANDINGS_K[COMBINED],0),COLUMN(STANDINGS_K[PLACE IN LEAGUE]))</f>
        <v>12</v>
      </c>
      <c r="M2812">
        <f>16-INDEX(STANDINGS_SV[],MATCH(Table1[[#This Row],[COMBINED]],STANDINGS_SV[COMBINED],0),COLUMN(STANDINGS_SV[PLACE IN LEAGUE]))</f>
        <v>2</v>
      </c>
      <c r="N2812">
        <f>SUM(Table1[[#This Row],[BA]:[SV]])</f>
        <v>98</v>
      </c>
      <c r="O2812">
        <v>2</v>
      </c>
    </row>
    <row r="2813" spans="1:15" x14ac:dyDescent="0.25">
      <c r="A2813" t="s">
        <v>517</v>
      </c>
      <c r="B2813" t="s">
        <v>2653</v>
      </c>
      <c r="C2813" t="str">
        <f>Table1[[#This Row],[League]]&amp;Table1[[#This Row],[Team]]</f>
        <v>$400 Draft Champions Feb 20 1:00 pm Lg.3735Starfishmn 0220</v>
      </c>
      <c r="D2813">
        <f>16-INDEX(STANDINGS_BA[],MATCH(Table1[[#This Row],[COMBINED]],STANDINGS_BA[COMBINED],0),COLUMN(STANDINGS_BA[PLACE IN LEAGUE]))</f>
        <v>3</v>
      </c>
      <c r="E2813">
        <f>16-INDEX(STANDINGS_R[],MATCH(Table1[[#This Row],[COMBINED]],STANDINGS_R[COMBINED],0),COLUMN(STANDINGS_R[PLACE IN LEAGUE]))</f>
        <v>8</v>
      </c>
      <c r="F2813">
        <f>16-INDEX(STANDINGS_HR[],MATCH(Table1[[#This Row],[COMBINED]],STANDINGS_HR[COMBINED],0),COLUMN(STANDINGS_HR[PLACE IN LEAGUE]))</f>
        <v>11</v>
      </c>
      <c r="G2813">
        <f>16-INDEX(STANDINGS_RBI[],MATCH(Table1[[#This Row],[COMBINED]],STANDINGS_RBI[COMBINED],0),COLUMN(STANDINGS_RBI[PLACE IN LEAGUE]))</f>
        <v>11</v>
      </c>
      <c r="H2813">
        <f>16-INDEX(STANDINGS_SB[],MATCH(Table1[[#This Row],[COMBINED]],STANDINGS_SB[COMBINED],0),COLUMN(STANDINGS_SB[PLACE IN LEAGUE]))</f>
        <v>13</v>
      </c>
      <c r="I2813">
        <f>16-INDEX(STANDINGS_ERA[],MATCH(Table1[[#This Row],[COMBINED]],STANDINGS_ERA[COMBINED],0),COLUMN(STANDINGS_ERA[PLACE IN LEAGUE]))</f>
        <v>10</v>
      </c>
      <c r="J2813">
        <f>16-INDEX(STANDINGS_WHIP[],MATCH(Table1[[#This Row],[COMBINED]],STANDINGS_WHIP[COMBINED],0),COLUMN(STANDINGS_WHIP[PLACE IN LEAGUE]))</f>
        <v>7</v>
      </c>
      <c r="K2813">
        <f>16-INDEX(STANDINGS_W[],MATCH(Table1[[#This Row],[COMBINED]],STANDINGS_W[COMBINED],0),COLUMN(STANDINGS_W[PLACE IN LEAGUE]))</f>
        <v>12</v>
      </c>
      <c r="L2813">
        <f>16-INDEX(STANDINGS_K[],MATCH(Table1[[#This Row],[COMBINED]],STANDINGS_K[COMBINED],0),COLUMN(STANDINGS_K[PLACE IN LEAGUE]))</f>
        <v>11</v>
      </c>
      <c r="M2813">
        <f>16-INDEX(STANDINGS_SV[],MATCH(Table1[[#This Row],[COMBINED]],STANDINGS_SV[COMBINED],0),COLUMN(STANDINGS_SV[PLACE IN LEAGUE]))</f>
        <v>10</v>
      </c>
      <c r="N2813">
        <f>SUM(Table1[[#This Row],[BA]:[SV]])</f>
        <v>96</v>
      </c>
      <c r="O2813">
        <v>3</v>
      </c>
    </row>
    <row r="2814" spans="1:15" x14ac:dyDescent="0.25">
      <c r="A2814" t="s">
        <v>267</v>
      </c>
      <c r="B2814" t="s">
        <v>2653</v>
      </c>
      <c r="C2814" t="str">
        <f>Table1[[#This Row],[League]]&amp;Table1[[#This Row],[Team]]</f>
        <v>$400 Draft Champions Feb 20 1:00 pm Lg.3735Team Ratner</v>
      </c>
      <c r="D2814">
        <f>16-INDEX(STANDINGS_BA[],MATCH(Table1[[#This Row],[COMBINED]],STANDINGS_BA[COMBINED],0),COLUMN(STANDINGS_BA[PLACE IN LEAGUE]))</f>
        <v>9</v>
      </c>
      <c r="E2814">
        <f>16-INDEX(STANDINGS_R[],MATCH(Table1[[#This Row],[COMBINED]],STANDINGS_R[COMBINED],0),COLUMN(STANDINGS_R[PLACE IN LEAGUE]))</f>
        <v>13</v>
      </c>
      <c r="F2814">
        <f>16-INDEX(STANDINGS_HR[],MATCH(Table1[[#This Row],[COMBINED]],STANDINGS_HR[COMBINED],0),COLUMN(STANDINGS_HR[PLACE IN LEAGUE]))</f>
        <v>13</v>
      </c>
      <c r="G2814">
        <f>16-INDEX(STANDINGS_RBI[],MATCH(Table1[[#This Row],[COMBINED]],STANDINGS_RBI[COMBINED],0),COLUMN(STANDINGS_RBI[PLACE IN LEAGUE]))</f>
        <v>7</v>
      </c>
      <c r="H2814">
        <f>16-INDEX(STANDINGS_SB[],MATCH(Table1[[#This Row],[COMBINED]],STANDINGS_SB[COMBINED],0),COLUMN(STANDINGS_SB[PLACE IN LEAGUE]))</f>
        <v>14</v>
      </c>
      <c r="I2814">
        <f>16-INDEX(STANDINGS_ERA[],MATCH(Table1[[#This Row],[COMBINED]],STANDINGS_ERA[COMBINED],0),COLUMN(STANDINGS_ERA[PLACE IN LEAGUE]))</f>
        <v>9</v>
      </c>
      <c r="J2814">
        <f>16-INDEX(STANDINGS_WHIP[],MATCH(Table1[[#This Row],[COMBINED]],STANDINGS_WHIP[COMBINED],0),COLUMN(STANDINGS_WHIP[PLACE IN LEAGUE]))</f>
        <v>6</v>
      </c>
      <c r="K2814">
        <f>16-INDEX(STANDINGS_W[],MATCH(Table1[[#This Row],[COMBINED]],STANDINGS_W[COMBINED],0),COLUMN(STANDINGS_W[PLACE IN LEAGUE]))</f>
        <v>2</v>
      </c>
      <c r="L2814">
        <f>16-INDEX(STANDINGS_K[],MATCH(Table1[[#This Row],[COMBINED]],STANDINGS_K[COMBINED],0),COLUMN(STANDINGS_K[PLACE IN LEAGUE]))</f>
        <v>5</v>
      </c>
      <c r="M2814">
        <f>16-INDEX(STANDINGS_SV[],MATCH(Table1[[#This Row],[COMBINED]],STANDINGS_SV[COMBINED],0),COLUMN(STANDINGS_SV[PLACE IN LEAGUE]))</f>
        <v>15</v>
      </c>
      <c r="N2814">
        <f>SUM(Table1[[#This Row],[BA]:[SV]])</f>
        <v>93</v>
      </c>
      <c r="O2814">
        <v>4</v>
      </c>
    </row>
    <row r="2815" spans="1:15" x14ac:dyDescent="0.25">
      <c r="A2815" t="s">
        <v>2658</v>
      </c>
      <c r="B2815" t="s">
        <v>2653</v>
      </c>
      <c r="C2815" t="str">
        <f>Table1[[#This Row],[League]]&amp;Table1[[#This Row],[Team]]</f>
        <v>$400 Draft Champions Feb 20 1:00 pm Lg.3735Getpaddled</v>
      </c>
      <c r="D2815">
        <f>16-INDEX(STANDINGS_BA[],MATCH(Table1[[#This Row],[COMBINED]],STANDINGS_BA[COMBINED],0),COLUMN(STANDINGS_BA[PLACE IN LEAGUE]))</f>
        <v>6</v>
      </c>
      <c r="E2815">
        <f>16-INDEX(STANDINGS_R[],MATCH(Table1[[#This Row],[COMBINED]],STANDINGS_R[COMBINED],0),COLUMN(STANDINGS_R[PLACE IN LEAGUE]))</f>
        <v>9</v>
      </c>
      <c r="F2815">
        <f>16-INDEX(STANDINGS_HR[],MATCH(Table1[[#This Row],[COMBINED]],STANDINGS_HR[COMBINED],0),COLUMN(STANDINGS_HR[PLACE IN LEAGUE]))</f>
        <v>9</v>
      </c>
      <c r="G2815">
        <f>16-INDEX(STANDINGS_RBI[],MATCH(Table1[[#This Row],[COMBINED]],STANDINGS_RBI[COMBINED],0),COLUMN(STANDINGS_RBI[PLACE IN LEAGUE]))</f>
        <v>6</v>
      </c>
      <c r="H2815">
        <f>16-INDEX(STANDINGS_SB[],MATCH(Table1[[#This Row],[COMBINED]],STANDINGS_SB[COMBINED],0),COLUMN(STANDINGS_SB[PLACE IN LEAGUE]))</f>
        <v>5</v>
      </c>
      <c r="I2815">
        <f>16-INDEX(STANDINGS_ERA[],MATCH(Table1[[#This Row],[COMBINED]],STANDINGS_ERA[COMBINED],0),COLUMN(STANDINGS_ERA[PLACE IN LEAGUE]))</f>
        <v>14</v>
      </c>
      <c r="J2815">
        <f>16-INDEX(STANDINGS_WHIP[],MATCH(Table1[[#This Row],[COMBINED]],STANDINGS_WHIP[COMBINED],0),COLUMN(STANDINGS_WHIP[PLACE IN LEAGUE]))</f>
        <v>14</v>
      </c>
      <c r="K2815">
        <f>16-INDEX(STANDINGS_W[],MATCH(Table1[[#This Row],[COMBINED]],STANDINGS_W[COMBINED],0),COLUMN(STANDINGS_W[PLACE IN LEAGUE]))</f>
        <v>15</v>
      </c>
      <c r="L2815">
        <f>16-INDEX(STANDINGS_K[],MATCH(Table1[[#This Row],[COMBINED]],STANDINGS_K[COMBINED],0),COLUMN(STANDINGS_K[PLACE IN LEAGUE]))</f>
        <v>13</v>
      </c>
      <c r="M2815">
        <f>16-INDEX(STANDINGS_SV[],MATCH(Table1[[#This Row],[COMBINED]],STANDINGS_SV[COMBINED],0),COLUMN(STANDINGS_SV[PLACE IN LEAGUE]))</f>
        <v>1</v>
      </c>
      <c r="N2815">
        <f>SUM(Table1[[#This Row],[BA]:[SV]])</f>
        <v>92</v>
      </c>
      <c r="O2815">
        <v>5</v>
      </c>
    </row>
    <row r="2816" spans="1:15" x14ac:dyDescent="0.25">
      <c r="A2816" t="s">
        <v>80</v>
      </c>
      <c r="B2816" t="s">
        <v>2653</v>
      </c>
      <c r="C2816" t="str">
        <f>Table1[[#This Row],[League]]&amp;Table1[[#This Row],[Team]]</f>
        <v>$400 Draft Champions Feb 20 1:00 pm Lg.3735Sleepahs and Keepahs</v>
      </c>
      <c r="D2816">
        <f>16-INDEX(STANDINGS_BA[],MATCH(Table1[[#This Row],[COMBINED]],STANDINGS_BA[COMBINED],0),COLUMN(STANDINGS_BA[PLACE IN LEAGUE]))</f>
        <v>1</v>
      </c>
      <c r="E2816">
        <f>16-INDEX(STANDINGS_R[],MATCH(Table1[[#This Row],[COMBINED]],STANDINGS_R[COMBINED],0),COLUMN(STANDINGS_R[PLACE IN LEAGUE]))</f>
        <v>5</v>
      </c>
      <c r="F2816">
        <f>16-INDEX(STANDINGS_HR[],MATCH(Table1[[#This Row],[COMBINED]],STANDINGS_HR[COMBINED],0),COLUMN(STANDINGS_HR[PLACE IN LEAGUE]))</f>
        <v>14</v>
      </c>
      <c r="G2816">
        <f>16-INDEX(STANDINGS_RBI[],MATCH(Table1[[#This Row],[COMBINED]],STANDINGS_RBI[COMBINED],0),COLUMN(STANDINGS_RBI[PLACE IN LEAGUE]))</f>
        <v>10</v>
      </c>
      <c r="H2816">
        <f>16-INDEX(STANDINGS_SB[],MATCH(Table1[[#This Row],[COMBINED]],STANDINGS_SB[COMBINED],0),COLUMN(STANDINGS_SB[PLACE IN LEAGUE]))</f>
        <v>11</v>
      </c>
      <c r="I2816">
        <f>16-INDEX(STANDINGS_ERA[],MATCH(Table1[[#This Row],[COMBINED]],STANDINGS_ERA[COMBINED],0),COLUMN(STANDINGS_ERA[PLACE IN LEAGUE]))</f>
        <v>13</v>
      </c>
      <c r="J2816">
        <f>16-INDEX(STANDINGS_WHIP[],MATCH(Table1[[#This Row],[COMBINED]],STANDINGS_WHIP[COMBINED],0),COLUMN(STANDINGS_WHIP[PLACE IN LEAGUE]))</f>
        <v>8</v>
      </c>
      <c r="K2816">
        <f>16-INDEX(STANDINGS_W[],MATCH(Table1[[#This Row],[COMBINED]],STANDINGS_W[COMBINED],0),COLUMN(STANDINGS_W[PLACE IN LEAGUE]))</f>
        <v>9</v>
      </c>
      <c r="L2816">
        <f>16-INDEX(STANDINGS_K[],MATCH(Table1[[#This Row],[COMBINED]],STANDINGS_K[COMBINED],0),COLUMN(STANDINGS_K[PLACE IN LEAGUE]))</f>
        <v>7</v>
      </c>
      <c r="M2816">
        <f>16-INDEX(STANDINGS_SV[],MATCH(Table1[[#This Row],[COMBINED]],STANDINGS_SV[COMBINED],0),COLUMN(STANDINGS_SV[PLACE IN LEAGUE]))</f>
        <v>8</v>
      </c>
      <c r="N2816">
        <f>SUM(Table1[[#This Row],[BA]:[SV]])</f>
        <v>86</v>
      </c>
      <c r="O2816">
        <v>6</v>
      </c>
    </row>
    <row r="2817" spans="1:15" x14ac:dyDescent="0.25">
      <c r="A2817" t="s">
        <v>249</v>
      </c>
      <c r="B2817" t="s">
        <v>2653</v>
      </c>
      <c r="C2817" t="str">
        <f>Table1[[#This Row],[League]]&amp;Table1[[#This Row],[Team]]</f>
        <v>$400 Draft Champions Feb 20 1:00 pm Lg.3735OC Wolverines</v>
      </c>
      <c r="D2817">
        <f>16-INDEX(STANDINGS_BA[],MATCH(Table1[[#This Row],[COMBINED]],STANDINGS_BA[COMBINED],0),COLUMN(STANDINGS_BA[PLACE IN LEAGUE]))</f>
        <v>15</v>
      </c>
      <c r="E2817">
        <f>16-INDEX(STANDINGS_R[],MATCH(Table1[[#This Row],[COMBINED]],STANDINGS_R[COMBINED],0),COLUMN(STANDINGS_R[PLACE IN LEAGUE]))</f>
        <v>12</v>
      </c>
      <c r="F2817">
        <f>16-INDEX(STANDINGS_HR[],MATCH(Table1[[#This Row],[COMBINED]],STANDINGS_HR[COMBINED],0),COLUMN(STANDINGS_HR[PLACE IN LEAGUE]))</f>
        <v>5</v>
      </c>
      <c r="G2817">
        <f>16-INDEX(STANDINGS_RBI[],MATCH(Table1[[#This Row],[COMBINED]],STANDINGS_RBI[COMBINED],0),COLUMN(STANDINGS_RBI[PLACE IN LEAGUE]))</f>
        <v>13</v>
      </c>
      <c r="H2817">
        <f>16-INDEX(STANDINGS_SB[],MATCH(Table1[[#This Row],[COMBINED]],STANDINGS_SB[COMBINED],0),COLUMN(STANDINGS_SB[PLACE IN LEAGUE]))</f>
        <v>10</v>
      </c>
      <c r="I2817">
        <f>16-INDEX(STANDINGS_ERA[],MATCH(Table1[[#This Row],[COMBINED]],STANDINGS_ERA[COMBINED],0),COLUMN(STANDINGS_ERA[PLACE IN LEAGUE]))</f>
        <v>3</v>
      </c>
      <c r="J2817">
        <f>16-INDEX(STANDINGS_WHIP[],MATCH(Table1[[#This Row],[COMBINED]],STANDINGS_WHIP[COMBINED],0),COLUMN(STANDINGS_WHIP[PLACE IN LEAGUE]))</f>
        <v>3</v>
      </c>
      <c r="K2817">
        <f>16-INDEX(STANDINGS_W[],MATCH(Table1[[#This Row],[COMBINED]],STANDINGS_W[COMBINED],0),COLUMN(STANDINGS_W[PLACE IN LEAGUE]))</f>
        <v>5</v>
      </c>
      <c r="L2817">
        <f>16-INDEX(STANDINGS_K[],MATCH(Table1[[#This Row],[COMBINED]],STANDINGS_K[COMBINED],0),COLUMN(STANDINGS_K[PLACE IN LEAGUE]))</f>
        <v>6</v>
      </c>
      <c r="M2817">
        <f>16-INDEX(STANDINGS_SV[],MATCH(Table1[[#This Row],[COMBINED]],STANDINGS_SV[COMBINED],0),COLUMN(STANDINGS_SV[PLACE IN LEAGUE]))</f>
        <v>13</v>
      </c>
      <c r="N2817">
        <f>SUM(Table1[[#This Row],[BA]:[SV]])</f>
        <v>85</v>
      </c>
      <c r="O2817">
        <v>7</v>
      </c>
    </row>
    <row r="2818" spans="1:15" x14ac:dyDescent="0.25">
      <c r="A2818" t="s">
        <v>244</v>
      </c>
      <c r="B2818" t="s">
        <v>2653</v>
      </c>
      <c r="C2818" t="str">
        <f>Table1[[#This Row],[League]]&amp;Table1[[#This Row],[Team]]</f>
        <v>$400 Draft Champions Feb 20 1:00 pm Lg.3735Queen Team</v>
      </c>
      <c r="D2818">
        <f>16-INDEX(STANDINGS_BA[],MATCH(Table1[[#This Row],[COMBINED]],STANDINGS_BA[COMBINED],0),COLUMN(STANDINGS_BA[PLACE IN LEAGUE]))</f>
        <v>7</v>
      </c>
      <c r="E2818">
        <f>16-INDEX(STANDINGS_R[],MATCH(Table1[[#This Row],[COMBINED]],STANDINGS_R[COMBINED],0),COLUMN(STANDINGS_R[PLACE IN LEAGUE]))</f>
        <v>7</v>
      </c>
      <c r="F2818">
        <f>16-INDEX(STANDINGS_HR[],MATCH(Table1[[#This Row],[COMBINED]],STANDINGS_HR[COMBINED],0),COLUMN(STANDINGS_HR[PLACE IN LEAGUE]))</f>
        <v>3</v>
      </c>
      <c r="G2818">
        <f>16-INDEX(STANDINGS_RBI[],MATCH(Table1[[#This Row],[COMBINED]],STANDINGS_RBI[COMBINED],0),COLUMN(STANDINGS_RBI[PLACE IN LEAGUE]))</f>
        <v>5</v>
      </c>
      <c r="H2818">
        <f>16-INDEX(STANDINGS_SB[],MATCH(Table1[[#This Row],[COMBINED]],STANDINGS_SB[COMBINED],0),COLUMN(STANDINGS_SB[PLACE IN LEAGUE]))</f>
        <v>6</v>
      </c>
      <c r="I2818">
        <f>16-INDEX(STANDINGS_ERA[],MATCH(Table1[[#This Row],[COMBINED]],STANDINGS_ERA[COMBINED],0),COLUMN(STANDINGS_ERA[PLACE IN LEAGUE]))</f>
        <v>11</v>
      </c>
      <c r="J2818">
        <f>16-INDEX(STANDINGS_WHIP[],MATCH(Table1[[#This Row],[COMBINED]],STANDINGS_WHIP[COMBINED],0),COLUMN(STANDINGS_WHIP[PLACE IN LEAGUE]))</f>
        <v>13</v>
      </c>
      <c r="K2818">
        <f>16-INDEX(STANDINGS_W[],MATCH(Table1[[#This Row],[COMBINED]],STANDINGS_W[COMBINED],0),COLUMN(STANDINGS_W[PLACE IN LEAGUE]))</f>
        <v>14</v>
      </c>
      <c r="L2818">
        <f>16-INDEX(STANDINGS_K[],MATCH(Table1[[#This Row],[COMBINED]],STANDINGS_K[COMBINED],0),COLUMN(STANDINGS_K[PLACE IN LEAGUE]))</f>
        <v>15</v>
      </c>
      <c r="M2818">
        <f>16-INDEX(STANDINGS_SV[],MATCH(Table1[[#This Row],[COMBINED]],STANDINGS_SV[COMBINED],0),COLUMN(STANDINGS_SV[PLACE IN LEAGUE]))</f>
        <v>4</v>
      </c>
      <c r="N2818">
        <f>SUM(Table1[[#This Row],[BA]:[SV]])</f>
        <v>85</v>
      </c>
      <c r="O2818">
        <v>8</v>
      </c>
    </row>
    <row r="2819" spans="1:15" x14ac:dyDescent="0.25">
      <c r="A2819" t="s">
        <v>77</v>
      </c>
      <c r="B2819" t="s">
        <v>2653</v>
      </c>
      <c r="C2819" t="str">
        <f>Table1[[#This Row],[League]]&amp;Table1[[#This Row],[Team]]</f>
        <v>$400 Draft Champions Feb 20 1:00 pm Lg.3735Team Taylor</v>
      </c>
      <c r="D2819">
        <f>16-INDEX(STANDINGS_BA[],MATCH(Table1[[#This Row],[COMBINED]],STANDINGS_BA[COMBINED],0),COLUMN(STANDINGS_BA[PLACE IN LEAGUE]))</f>
        <v>14</v>
      </c>
      <c r="E2819">
        <f>16-INDEX(STANDINGS_R[],MATCH(Table1[[#This Row],[COMBINED]],STANDINGS_R[COMBINED],0),COLUMN(STANDINGS_R[PLACE IN LEAGUE]))</f>
        <v>15</v>
      </c>
      <c r="F2819">
        <f>16-INDEX(STANDINGS_HR[],MATCH(Table1[[#This Row],[COMBINED]],STANDINGS_HR[COMBINED],0),COLUMN(STANDINGS_HR[PLACE IN LEAGUE]))</f>
        <v>15</v>
      </c>
      <c r="G2819">
        <f>16-INDEX(STANDINGS_RBI[],MATCH(Table1[[#This Row],[COMBINED]],STANDINGS_RBI[COMBINED],0),COLUMN(STANDINGS_RBI[PLACE IN LEAGUE]))</f>
        <v>15</v>
      </c>
      <c r="H2819">
        <f>16-INDEX(STANDINGS_SB[],MATCH(Table1[[#This Row],[COMBINED]],STANDINGS_SB[COMBINED],0),COLUMN(STANDINGS_SB[PLACE IN LEAGUE]))</f>
        <v>8</v>
      </c>
      <c r="I2819">
        <f>16-INDEX(STANDINGS_ERA[],MATCH(Table1[[#This Row],[COMBINED]],STANDINGS_ERA[COMBINED],0),COLUMN(STANDINGS_ERA[PLACE IN LEAGUE]))</f>
        <v>1</v>
      </c>
      <c r="J2819">
        <f>16-INDEX(STANDINGS_WHIP[],MATCH(Table1[[#This Row],[COMBINED]],STANDINGS_WHIP[COMBINED],0),COLUMN(STANDINGS_WHIP[PLACE IN LEAGUE]))</f>
        <v>1</v>
      </c>
      <c r="K2819">
        <f>16-INDEX(STANDINGS_W[],MATCH(Table1[[#This Row],[COMBINED]],STANDINGS_W[COMBINED],0),COLUMN(STANDINGS_W[PLACE IN LEAGUE]))</f>
        <v>6</v>
      </c>
      <c r="L2819">
        <f>16-INDEX(STANDINGS_K[],MATCH(Table1[[#This Row],[COMBINED]],STANDINGS_K[COMBINED],0),COLUMN(STANDINGS_K[PLACE IN LEAGUE]))</f>
        <v>4</v>
      </c>
      <c r="M2819">
        <f>16-INDEX(STANDINGS_SV[],MATCH(Table1[[#This Row],[COMBINED]],STANDINGS_SV[COMBINED],0),COLUMN(STANDINGS_SV[PLACE IN LEAGUE]))</f>
        <v>5</v>
      </c>
      <c r="N2819">
        <f>SUM(Table1[[#This Row],[BA]:[SV]])</f>
        <v>84</v>
      </c>
      <c r="O2819">
        <v>9</v>
      </c>
    </row>
    <row r="2820" spans="1:15" x14ac:dyDescent="0.25">
      <c r="A2820" t="s">
        <v>2657</v>
      </c>
      <c r="B2820" t="s">
        <v>2653</v>
      </c>
      <c r="C2820" t="str">
        <f>Table1[[#This Row],[League]]&amp;Table1[[#This Row],[Team]]</f>
        <v>$400 Draft Champions Feb 20 1:00 pm Lg.3735Charm City Rats</v>
      </c>
      <c r="D2820">
        <f>16-INDEX(STANDINGS_BA[],MATCH(Table1[[#This Row],[COMBINED]],STANDINGS_BA[COMBINED],0),COLUMN(STANDINGS_BA[PLACE IN LEAGUE]))</f>
        <v>8</v>
      </c>
      <c r="E2820">
        <f>16-INDEX(STANDINGS_R[],MATCH(Table1[[#This Row],[COMBINED]],STANDINGS_R[COMBINED],0),COLUMN(STANDINGS_R[PLACE IN LEAGUE]))</f>
        <v>4</v>
      </c>
      <c r="F2820">
        <f>16-INDEX(STANDINGS_HR[],MATCH(Table1[[#This Row],[COMBINED]],STANDINGS_HR[COMBINED],0),COLUMN(STANDINGS_HR[PLACE IN LEAGUE]))</f>
        <v>8</v>
      </c>
      <c r="G2820">
        <f>16-INDEX(STANDINGS_RBI[],MATCH(Table1[[#This Row],[COMBINED]],STANDINGS_RBI[COMBINED],0),COLUMN(STANDINGS_RBI[PLACE IN LEAGUE]))</f>
        <v>8</v>
      </c>
      <c r="H2820">
        <f>16-INDEX(STANDINGS_SB[],MATCH(Table1[[#This Row],[COMBINED]],STANDINGS_SB[COMBINED],0),COLUMN(STANDINGS_SB[PLACE IN LEAGUE]))</f>
        <v>3</v>
      </c>
      <c r="I2820">
        <f>16-INDEX(STANDINGS_ERA[],MATCH(Table1[[#This Row],[COMBINED]],STANDINGS_ERA[COMBINED],0),COLUMN(STANDINGS_ERA[PLACE IN LEAGUE]))</f>
        <v>8</v>
      </c>
      <c r="J2820">
        <f>16-INDEX(STANDINGS_WHIP[],MATCH(Table1[[#This Row],[COMBINED]],STANDINGS_WHIP[COMBINED],0),COLUMN(STANDINGS_WHIP[PLACE IN LEAGUE]))</f>
        <v>12</v>
      </c>
      <c r="K2820">
        <f>16-INDEX(STANDINGS_W[],MATCH(Table1[[#This Row],[COMBINED]],STANDINGS_W[COMBINED],0),COLUMN(STANDINGS_W[PLACE IN LEAGUE]))</f>
        <v>11</v>
      </c>
      <c r="L2820">
        <f>16-INDEX(STANDINGS_K[],MATCH(Table1[[#This Row],[COMBINED]],STANDINGS_K[COMBINED],0),COLUMN(STANDINGS_K[PLACE IN LEAGUE]))</f>
        <v>9</v>
      </c>
      <c r="M2820">
        <f>16-INDEX(STANDINGS_SV[],MATCH(Table1[[#This Row],[COMBINED]],STANDINGS_SV[COMBINED],0),COLUMN(STANDINGS_SV[PLACE IN LEAGUE]))</f>
        <v>12</v>
      </c>
      <c r="N2820">
        <f>SUM(Table1[[#This Row],[BA]:[SV]])</f>
        <v>83</v>
      </c>
      <c r="O2820">
        <v>10</v>
      </c>
    </row>
    <row r="2821" spans="1:15" x14ac:dyDescent="0.25">
      <c r="A2821" t="s">
        <v>2654</v>
      </c>
      <c r="B2821" t="s">
        <v>2653</v>
      </c>
      <c r="C2821" t="str">
        <f>Table1[[#This Row],[League]]&amp;Table1[[#This Row],[Team]]</f>
        <v>$400 Draft Champions Feb 20 1:00 pm Lg.3735Harry Doyle All-Stars 4</v>
      </c>
      <c r="D2821">
        <f>16-INDEX(STANDINGS_BA[],MATCH(Table1[[#This Row],[COMBINED]],STANDINGS_BA[COMBINED],0),COLUMN(STANDINGS_BA[PLACE IN LEAGUE]))</f>
        <v>13</v>
      </c>
      <c r="E2821">
        <f>16-INDEX(STANDINGS_R[],MATCH(Table1[[#This Row],[COMBINED]],STANDINGS_R[COMBINED],0),COLUMN(STANDINGS_R[PLACE IN LEAGUE]))</f>
        <v>11</v>
      </c>
      <c r="F2821">
        <f>16-INDEX(STANDINGS_HR[],MATCH(Table1[[#This Row],[COMBINED]],STANDINGS_HR[COMBINED],0),COLUMN(STANDINGS_HR[PLACE IN LEAGUE]))</f>
        <v>10</v>
      </c>
      <c r="G2821">
        <f>16-INDEX(STANDINGS_RBI[],MATCH(Table1[[#This Row],[COMBINED]],STANDINGS_RBI[COMBINED],0),COLUMN(STANDINGS_RBI[PLACE IN LEAGUE]))</f>
        <v>14</v>
      </c>
      <c r="H2821">
        <f>16-INDEX(STANDINGS_SB[],MATCH(Table1[[#This Row],[COMBINED]],STANDINGS_SB[COMBINED],0),COLUMN(STANDINGS_SB[PLACE IN LEAGUE]))</f>
        <v>2</v>
      </c>
      <c r="I2821">
        <f>16-INDEX(STANDINGS_ERA[],MATCH(Table1[[#This Row],[COMBINED]],STANDINGS_ERA[COMBINED],0),COLUMN(STANDINGS_ERA[PLACE IN LEAGUE]))</f>
        <v>7</v>
      </c>
      <c r="J2821">
        <f>16-INDEX(STANDINGS_WHIP[],MATCH(Table1[[#This Row],[COMBINED]],STANDINGS_WHIP[COMBINED],0),COLUMN(STANDINGS_WHIP[PLACE IN LEAGUE]))</f>
        <v>9</v>
      </c>
      <c r="K2821">
        <f>16-INDEX(STANDINGS_W[],MATCH(Table1[[#This Row],[COMBINED]],STANDINGS_W[COMBINED],0),COLUMN(STANDINGS_W[PLACE IN LEAGUE]))</f>
        <v>3</v>
      </c>
      <c r="L2821">
        <f>16-INDEX(STANDINGS_K[],MATCH(Table1[[#This Row],[COMBINED]],STANDINGS_K[COMBINED],0),COLUMN(STANDINGS_K[PLACE IN LEAGUE]))</f>
        <v>1</v>
      </c>
      <c r="M2821">
        <f>16-INDEX(STANDINGS_SV[],MATCH(Table1[[#This Row],[COMBINED]],STANDINGS_SV[COMBINED],0),COLUMN(STANDINGS_SV[PLACE IN LEAGUE]))</f>
        <v>7</v>
      </c>
      <c r="N2821">
        <f>SUM(Table1[[#This Row],[BA]:[SV]])</f>
        <v>77</v>
      </c>
      <c r="O2821">
        <v>11</v>
      </c>
    </row>
    <row r="2822" spans="1:15" x14ac:dyDescent="0.25">
      <c r="A2822" t="s">
        <v>2660</v>
      </c>
      <c r="B2822" t="s">
        <v>2653</v>
      </c>
      <c r="C2822" t="str">
        <f>Table1[[#This Row],[League]]&amp;Table1[[#This Row],[Team]]</f>
        <v>$400 Draft Champions Feb 20 1:00 pm Lg.3735Liars &amp; Felons #11</v>
      </c>
      <c r="D2822">
        <f>16-INDEX(STANDINGS_BA[],MATCH(Table1[[#This Row],[COMBINED]],STANDINGS_BA[COMBINED],0),COLUMN(STANDINGS_BA[PLACE IN LEAGUE]))</f>
        <v>4</v>
      </c>
      <c r="E2822">
        <f>16-INDEX(STANDINGS_R[],MATCH(Table1[[#This Row],[COMBINED]],STANDINGS_R[COMBINED],0),COLUMN(STANDINGS_R[PLACE IN LEAGUE]))</f>
        <v>6</v>
      </c>
      <c r="F2822">
        <f>16-INDEX(STANDINGS_HR[],MATCH(Table1[[#This Row],[COMBINED]],STANDINGS_HR[COMBINED],0),COLUMN(STANDINGS_HR[PLACE IN LEAGUE]))</f>
        <v>7</v>
      </c>
      <c r="G2822">
        <f>16-INDEX(STANDINGS_RBI[],MATCH(Table1[[#This Row],[COMBINED]],STANDINGS_RBI[COMBINED],0),COLUMN(STANDINGS_RBI[PLACE IN LEAGUE]))</f>
        <v>4</v>
      </c>
      <c r="H2822">
        <f>16-INDEX(STANDINGS_SB[],MATCH(Table1[[#This Row],[COMBINED]],STANDINGS_SB[COMBINED],0),COLUMN(STANDINGS_SB[PLACE IN LEAGUE]))</f>
        <v>4</v>
      </c>
      <c r="I2822">
        <f>16-INDEX(STANDINGS_ERA[],MATCH(Table1[[#This Row],[COMBINED]],STANDINGS_ERA[COMBINED],0),COLUMN(STANDINGS_ERA[PLACE IN LEAGUE]))</f>
        <v>12</v>
      </c>
      <c r="J2822">
        <f>16-INDEX(STANDINGS_WHIP[],MATCH(Table1[[#This Row],[COMBINED]],STANDINGS_WHIP[COMBINED],0),COLUMN(STANDINGS_WHIP[PLACE IN LEAGUE]))</f>
        <v>10</v>
      </c>
      <c r="K2822">
        <f>16-INDEX(STANDINGS_W[],MATCH(Table1[[#This Row],[COMBINED]],STANDINGS_W[COMBINED],0),COLUMN(STANDINGS_W[PLACE IN LEAGUE]))</f>
        <v>7</v>
      </c>
      <c r="L2822">
        <f>16-INDEX(STANDINGS_K[],MATCH(Table1[[#This Row],[COMBINED]],STANDINGS_K[COMBINED],0),COLUMN(STANDINGS_K[PLACE IN LEAGUE]))</f>
        <v>10</v>
      </c>
      <c r="M2822">
        <f>16-INDEX(STANDINGS_SV[],MATCH(Table1[[#This Row],[COMBINED]],STANDINGS_SV[COMBINED],0),COLUMN(STANDINGS_SV[PLACE IN LEAGUE]))</f>
        <v>11</v>
      </c>
      <c r="N2822">
        <f>SUM(Table1[[#This Row],[BA]:[SV]])</f>
        <v>75</v>
      </c>
      <c r="O2822">
        <v>12</v>
      </c>
    </row>
    <row r="2823" spans="1:15" x14ac:dyDescent="0.25">
      <c r="A2823" t="s">
        <v>2656</v>
      </c>
      <c r="B2823" t="s">
        <v>2653</v>
      </c>
      <c r="C2823" t="str">
        <f>Table1[[#This Row],[League]]&amp;Table1[[#This Row],[Team]]</f>
        <v>$400 Draft Champions Feb 20 1:00 pm Lg.3735Sgusting Robots RoG</v>
      </c>
      <c r="D2823">
        <f>16-INDEX(STANDINGS_BA[],MATCH(Table1[[#This Row],[COMBINED]],STANDINGS_BA[COMBINED],0),COLUMN(STANDINGS_BA[PLACE IN LEAGUE]))</f>
        <v>10</v>
      </c>
      <c r="E2823">
        <f>16-INDEX(STANDINGS_R[],MATCH(Table1[[#This Row],[COMBINED]],STANDINGS_R[COMBINED],0),COLUMN(STANDINGS_R[PLACE IN LEAGUE]))</f>
        <v>10</v>
      </c>
      <c r="F2823">
        <f>16-INDEX(STANDINGS_HR[],MATCH(Table1[[#This Row],[COMBINED]],STANDINGS_HR[COMBINED],0),COLUMN(STANDINGS_HR[PLACE IN LEAGUE]))</f>
        <v>6</v>
      </c>
      <c r="G2823">
        <f>16-INDEX(STANDINGS_RBI[],MATCH(Table1[[#This Row],[COMBINED]],STANDINGS_RBI[COMBINED],0),COLUMN(STANDINGS_RBI[PLACE IN LEAGUE]))</f>
        <v>9</v>
      </c>
      <c r="H2823">
        <f>16-INDEX(STANDINGS_SB[],MATCH(Table1[[#This Row],[COMBINED]],STANDINGS_SB[COMBINED],0),COLUMN(STANDINGS_SB[PLACE IN LEAGUE]))</f>
        <v>12</v>
      </c>
      <c r="I2823">
        <f>16-INDEX(STANDINGS_ERA[],MATCH(Table1[[#This Row],[COMBINED]],STANDINGS_ERA[COMBINED],0),COLUMN(STANDINGS_ERA[PLACE IN LEAGUE]))</f>
        <v>4</v>
      </c>
      <c r="J2823">
        <f>16-INDEX(STANDINGS_WHIP[],MATCH(Table1[[#This Row],[COMBINED]],STANDINGS_WHIP[COMBINED],0),COLUMN(STANDINGS_WHIP[PLACE IN LEAGUE]))</f>
        <v>4</v>
      </c>
      <c r="K2823">
        <f>16-INDEX(STANDINGS_W[],MATCH(Table1[[#This Row],[COMBINED]],STANDINGS_W[COMBINED],0),COLUMN(STANDINGS_W[PLACE IN LEAGUE]))</f>
        <v>1</v>
      </c>
      <c r="L2823">
        <f>16-INDEX(STANDINGS_K[],MATCH(Table1[[#This Row],[COMBINED]],STANDINGS_K[COMBINED],0),COLUMN(STANDINGS_K[PLACE IN LEAGUE]))</f>
        <v>2</v>
      </c>
      <c r="M2823">
        <f>16-INDEX(STANDINGS_SV[],MATCH(Table1[[#This Row],[COMBINED]],STANDINGS_SV[COMBINED],0),COLUMN(STANDINGS_SV[PLACE IN LEAGUE]))</f>
        <v>3</v>
      </c>
      <c r="N2823">
        <f>SUM(Table1[[#This Row],[BA]:[SV]])</f>
        <v>61</v>
      </c>
      <c r="O2823">
        <v>13</v>
      </c>
    </row>
    <row r="2824" spans="1:15" x14ac:dyDescent="0.25">
      <c r="A2824" t="s">
        <v>2659</v>
      </c>
      <c r="B2824" t="s">
        <v>2653</v>
      </c>
      <c r="C2824" t="str">
        <f>Table1[[#This Row],[League]]&amp;Table1[[#This Row],[Team]]</f>
        <v>$400 Draft Champions Feb 20 1:00 pm Lg.3735Team Wurm</v>
      </c>
      <c r="D2824">
        <f>16-INDEX(STANDINGS_BA[],MATCH(Table1[[#This Row],[COMBINED]],STANDINGS_BA[COMBINED],0),COLUMN(STANDINGS_BA[PLACE IN LEAGUE]))</f>
        <v>5</v>
      </c>
      <c r="E2824">
        <f>16-INDEX(STANDINGS_R[],MATCH(Table1[[#This Row],[COMBINED]],STANDINGS_R[COMBINED],0),COLUMN(STANDINGS_R[PLACE IN LEAGUE]))</f>
        <v>2</v>
      </c>
      <c r="F2824">
        <f>16-INDEX(STANDINGS_HR[],MATCH(Table1[[#This Row],[COMBINED]],STANDINGS_HR[COMBINED],0),COLUMN(STANDINGS_HR[PLACE IN LEAGUE]))</f>
        <v>2</v>
      </c>
      <c r="G2824">
        <f>16-INDEX(STANDINGS_RBI[],MATCH(Table1[[#This Row],[COMBINED]],STANDINGS_RBI[COMBINED],0),COLUMN(STANDINGS_RBI[PLACE IN LEAGUE]))</f>
        <v>2</v>
      </c>
      <c r="H2824">
        <f>16-INDEX(STANDINGS_SB[],MATCH(Table1[[#This Row],[COMBINED]],STANDINGS_SB[COMBINED],0),COLUMN(STANDINGS_SB[PLACE IN LEAGUE]))</f>
        <v>15</v>
      </c>
      <c r="I2824">
        <f>16-INDEX(STANDINGS_ERA[],MATCH(Table1[[#This Row],[COMBINED]],STANDINGS_ERA[COMBINED],0),COLUMN(STANDINGS_ERA[PLACE IN LEAGUE]))</f>
        <v>2</v>
      </c>
      <c r="J2824">
        <f>16-INDEX(STANDINGS_WHIP[],MATCH(Table1[[#This Row],[COMBINED]],STANDINGS_WHIP[COMBINED],0),COLUMN(STANDINGS_WHIP[PLACE IN LEAGUE]))</f>
        <v>2</v>
      </c>
      <c r="K2824">
        <f>16-INDEX(STANDINGS_W[],MATCH(Table1[[#This Row],[COMBINED]],STANDINGS_W[COMBINED],0),COLUMN(STANDINGS_W[PLACE IN LEAGUE]))</f>
        <v>4</v>
      </c>
      <c r="L2824">
        <f>16-INDEX(STANDINGS_K[],MATCH(Table1[[#This Row],[COMBINED]],STANDINGS_K[COMBINED],0),COLUMN(STANDINGS_K[PLACE IN LEAGUE]))</f>
        <v>3</v>
      </c>
      <c r="M2824">
        <f>16-INDEX(STANDINGS_SV[],MATCH(Table1[[#This Row],[COMBINED]],STANDINGS_SV[COMBINED],0),COLUMN(STANDINGS_SV[PLACE IN LEAGUE]))</f>
        <v>6</v>
      </c>
      <c r="N2824">
        <f>SUM(Table1[[#This Row],[BA]:[SV]])</f>
        <v>43</v>
      </c>
      <c r="O2824">
        <v>14</v>
      </c>
    </row>
    <row r="2825" spans="1:15" x14ac:dyDescent="0.25">
      <c r="A2825" t="s">
        <v>200</v>
      </c>
      <c r="B2825" t="s">
        <v>2653</v>
      </c>
      <c r="C2825" t="str">
        <f>Table1[[#This Row],[League]]&amp;Table1[[#This Row],[Team]]</f>
        <v>$400 Draft Champions Feb 20 1:00 pm Lg.3735Stealing from Romeo</v>
      </c>
      <c r="D2825">
        <f>16-INDEX(STANDINGS_BA[],MATCH(Table1[[#This Row],[COMBINED]],STANDINGS_BA[COMBINED],0),COLUMN(STANDINGS_BA[PLACE IN LEAGUE]))</f>
        <v>2</v>
      </c>
      <c r="E2825">
        <f>16-INDEX(STANDINGS_R[],MATCH(Table1[[#This Row],[COMBINED]],STANDINGS_R[COMBINED],0),COLUMN(STANDINGS_R[PLACE IN LEAGUE]))</f>
        <v>1</v>
      </c>
      <c r="F2825">
        <f>16-INDEX(STANDINGS_HR[],MATCH(Table1[[#This Row],[COMBINED]],STANDINGS_HR[COMBINED],0),COLUMN(STANDINGS_HR[PLACE IN LEAGUE]))</f>
        <v>1</v>
      </c>
      <c r="G2825">
        <f>16-INDEX(STANDINGS_RBI[],MATCH(Table1[[#This Row],[COMBINED]],STANDINGS_RBI[COMBINED],0),COLUMN(STANDINGS_RBI[PLACE IN LEAGUE]))</f>
        <v>1</v>
      </c>
      <c r="H2825">
        <f>16-INDEX(STANDINGS_SB[],MATCH(Table1[[#This Row],[COMBINED]],STANDINGS_SB[COMBINED],0),COLUMN(STANDINGS_SB[PLACE IN LEAGUE]))</f>
        <v>1</v>
      </c>
      <c r="I2825">
        <f>16-INDEX(STANDINGS_ERA[],MATCH(Table1[[#This Row],[COMBINED]],STANDINGS_ERA[COMBINED],0),COLUMN(STANDINGS_ERA[PLACE IN LEAGUE]))</f>
        <v>5</v>
      </c>
      <c r="J2825">
        <f>16-INDEX(STANDINGS_WHIP[],MATCH(Table1[[#This Row],[COMBINED]],STANDINGS_WHIP[COMBINED],0),COLUMN(STANDINGS_WHIP[PLACE IN LEAGUE]))</f>
        <v>5</v>
      </c>
      <c r="K2825">
        <f>16-INDEX(STANDINGS_W[],MATCH(Table1[[#This Row],[COMBINED]],STANDINGS_W[COMBINED],0),COLUMN(STANDINGS_W[PLACE IN LEAGUE]))</f>
        <v>10</v>
      </c>
      <c r="L2825">
        <f>16-INDEX(STANDINGS_K[],MATCH(Table1[[#This Row],[COMBINED]],STANDINGS_K[COMBINED],0),COLUMN(STANDINGS_K[PLACE IN LEAGUE]))</f>
        <v>8</v>
      </c>
      <c r="M2825">
        <f>16-INDEX(STANDINGS_SV[],MATCH(Table1[[#This Row],[COMBINED]],STANDINGS_SV[COMBINED],0),COLUMN(STANDINGS_SV[PLACE IN LEAGUE]))</f>
        <v>9</v>
      </c>
      <c r="N2825">
        <f>SUM(Table1[[#This Row],[BA]:[SV]])</f>
        <v>43</v>
      </c>
      <c r="O2825">
        <v>15</v>
      </c>
    </row>
    <row r="2826" spans="1:15" x14ac:dyDescent="0.25">
      <c r="A2826" t="s">
        <v>2665</v>
      </c>
      <c r="B2826" t="s">
        <v>2662</v>
      </c>
      <c r="C2826" t="str">
        <f>Table1[[#This Row],[League]]&amp;Table1[[#This Row],[Team]]</f>
        <v>$400 Draft Champions Feb 24 1:00 pm Lg.3760Team Herman</v>
      </c>
      <c r="D2826">
        <f>16-INDEX(STANDINGS_BA[],MATCH(Table1[[#This Row],[COMBINED]],STANDINGS_BA[COMBINED],0),COLUMN(STANDINGS_BA[PLACE IN LEAGUE]))</f>
        <v>11</v>
      </c>
      <c r="E2826">
        <f>16-INDEX(STANDINGS_R[],MATCH(Table1[[#This Row],[COMBINED]],STANDINGS_R[COMBINED],0),COLUMN(STANDINGS_R[PLACE IN LEAGUE]))</f>
        <v>13</v>
      </c>
      <c r="F2826">
        <f>16-INDEX(STANDINGS_HR[],MATCH(Table1[[#This Row],[COMBINED]],STANDINGS_HR[COMBINED],0),COLUMN(STANDINGS_HR[PLACE IN LEAGUE]))</f>
        <v>14</v>
      </c>
      <c r="G2826">
        <f>16-INDEX(STANDINGS_RBI[],MATCH(Table1[[#This Row],[COMBINED]],STANDINGS_RBI[COMBINED],0),COLUMN(STANDINGS_RBI[PLACE IN LEAGUE]))</f>
        <v>13</v>
      </c>
      <c r="H2826">
        <f>16-INDEX(STANDINGS_SB[],MATCH(Table1[[#This Row],[COMBINED]],STANDINGS_SB[COMBINED],0),COLUMN(STANDINGS_SB[PLACE IN LEAGUE]))</f>
        <v>11</v>
      </c>
      <c r="I2826">
        <f>16-INDEX(STANDINGS_ERA[],MATCH(Table1[[#This Row],[COMBINED]],STANDINGS_ERA[COMBINED],0),COLUMN(STANDINGS_ERA[PLACE IN LEAGUE]))</f>
        <v>14</v>
      </c>
      <c r="J2826">
        <f>16-INDEX(STANDINGS_WHIP[],MATCH(Table1[[#This Row],[COMBINED]],STANDINGS_WHIP[COMBINED],0),COLUMN(STANDINGS_WHIP[PLACE IN LEAGUE]))</f>
        <v>13</v>
      </c>
      <c r="K2826">
        <f>16-INDEX(STANDINGS_W[],MATCH(Table1[[#This Row],[COMBINED]],STANDINGS_W[COMBINED],0),COLUMN(STANDINGS_W[PLACE IN LEAGUE]))</f>
        <v>13</v>
      </c>
      <c r="L2826">
        <f>16-INDEX(STANDINGS_K[],MATCH(Table1[[#This Row],[COMBINED]],STANDINGS_K[COMBINED],0),COLUMN(STANDINGS_K[PLACE IN LEAGUE]))</f>
        <v>5</v>
      </c>
      <c r="M2826">
        <f>16-INDEX(STANDINGS_SV[],MATCH(Table1[[#This Row],[COMBINED]],STANDINGS_SV[COMBINED],0),COLUMN(STANDINGS_SV[PLACE IN LEAGUE]))</f>
        <v>11</v>
      </c>
      <c r="N2826">
        <f>SUM(Table1[[#This Row],[BA]:[SV]])</f>
        <v>118</v>
      </c>
      <c r="O2826">
        <v>1</v>
      </c>
    </row>
    <row r="2827" spans="1:15" x14ac:dyDescent="0.25">
      <c r="A2827" t="s">
        <v>2663</v>
      </c>
      <c r="B2827" t="s">
        <v>2662</v>
      </c>
      <c r="C2827" t="str">
        <f>Table1[[#This Row],[League]]&amp;Table1[[#This Row],[Team]]</f>
        <v>$400 Draft Champions Feb 24 1:00 pm Lg.3760Untied Since '68</v>
      </c>
      <c r="D2827">
        <f>16-INDEX(STANDINGS_BA[],MATCH(Table1[[#This Row],[COMBINED]],STANDINGS_BA[COMBINED],0),COLUMN(STANDINGS_BA[PLACE IN LEAGUE]))</f>
        <v>14</v>
      </c>
      <c r="E2827">
        <f>16-INDEX(STANDINGS_R[],MATCH(Table1[[#This Row],[COMBINED]],STANDINGS_R[COMBINED],0),COLUMN(STANDINGS_R[PLACE IN LEAGUE]))</f>
        <v>15</v>
      </c>
      <c r="F2827">
        <f>16-INDEX(STANDINGS_HR[],MATCH(Table1[[#This Row],[COMBINED]],STANDINGS_HR[COMBINED],0),COLUMN(STANDINGS_HR[PLACE IN LEAGUE]))</f>
        <v>11</v>
      </c>
      <c r="G2827">
        <f>16-INDEX(STANDINGS_RBI[],MATCH(Table1[[#This Row],[COMBINED]],STANDINGS_RBI[COMBINED],0),COLUMN(STANDINGS_RBI[PLACE IN LEAGUE]))</f>
        <v>10</v>
      </c>
      <c r="H2827">
        <f>16-INDEX(STANDINGS_SB[],MATCH(Table1[[#This Row],[COMBINED]],STANDINGS_SB[COMBINED],0),COLUMN(STANDINGS_SB[PLACE IN LEAGUE]))</f>
        <v>15</v>
      </c>
      <c r="I2827">
        <f>16-INDEX(STANDINGS_ERA[],MATCH(Table1[[#This Row],[COMBINED]],STANDINGS_ERA[COMBINED],0),COLUMN(STANDINGS_ERA[PLACE IN LEAGUE]))</f>
        <v>15</v>
      </c>
      <c r="J2827">
        <f>16-INDEX(STANDINGS_WHIP[],MATCH(Table1[[#This Row],[COMBINED]],STANDINGS_WHIP[COMBINED],0),COLUMN(STANDINGS_WHIP[PLACE IN LEAGUE]))</f>
        <v>15</v>
      </c>
      <c r="K2827">
        <f>16-INDEX(STANDINGS_W[],MATCH(Table1[[#This Row],[COMBINED]],STANDINGS_W[COMBINED],0),COLUMN(STANDINGS_W[PLACE IN LEAGUE]))</f>
        <v>7</v>
      </c>
      <c r="L2827">
        <f>16-INDEX(STANDINGS_K[],MATCH(Table1[[#This Row],[COMBINED]],STANDINGS_K[COMBINED],0),COLUMN(STANDINGS_K[PLACE IN LEAGUE]))</f>
        <v>7</v>
      </c>
      <c r="M2827">
        <f>16-INDEX(STANDINGS_SV[],MATCH(Table1[[#This Row],[COMBINED]],STANDINGS_SV[COMBINED],0),COLUMN(STANDINGS_SV[PLACE IN LEAGUE]))</f>
        <v>3</v>
      </c>
      <c r="N2827">
        <f>SUM(Table1[[#This Row],[BA]:[SV]])</f>
        <v>112</v>
      </c>
      <c r="O2827">
        <v>2</v>
      </c>
    </row>
    <row r="2828" spans="1:15" x14ac:dyDescent="0.25">
      <c r="A2828" t="s">
        <v>193</v>
      </c>
      <c r="B2828" t="s">
        <v>2662</v>
      </c>
      <c r="C2828" t="str">
        <f>Table1[[#This Row],[League]]&amp;Table1[[#This Row],[Team]]</f>
        <v>$400 Draft Champions Feb 24 1:00 pm Lg.3760Team Peavey</v>
      </c>
      <c r="D2828">
        <f>16-INDEX(STANDINGS_BA[],MATCH(Table1[[#This Row],[COMBINED]],STANDINGS_BA[COMBINED],0),COLUMN(STANDINGS_BA[PLACE IN LEAGUE]))</f>
        <v>13</v>
      </c>
      <c r="E2828">
        <f>16-INDEX(STANDINGS_R[],MATCH(Table1[[#This Row],[COMBINED]],STANDINGS_R[COMBINED],0),COLUMN(STANDINGS_R[PLACE IN LEAGUE]))</f>
        <v>11</v>
      </c>
      <c r="F2828">
        <f>16-INDEX(STANDINGS_HR[],MATCH(Table1[[#This Row],[COMBINED]],STANDINGS_HR[COMBINED],0),COLUMN(STANDINGS_HR[PLACE IN LEAGUE]))</f>
        <v>10</v>
      </c>
      <c r="G2828">
        <f>16-INDEX(STANDINGS_RBI[],MATCH(Table1[[#This Row],[COMBINED]],STANDINGS_RBI[COMBINED],0),COLUMN(STANDINGS_RBI[PLACE IN LEAGUE]))</f>
        <v>9</v>
      </c>
      <c r="H2828">
        <f>16-INDEX(STANDINGS_SB[],MATCH(Table1[[#This Row],[COMBINED]],STANDINGS_SB[COMBINED],0),COLUMN(STANDINGS_SB[PLACE IN LEAGUE]))</f>
        <v>14</v>
      </c>
      <c r="I2828">
        <f>16-INDEX(STANDINGS_ERA[],MATCH(Table1[[#This Row],[COMBINED]],STANDINGS_ERA[COMBINED],0),COLUMN(STANDINGS_ERA[PLACE IN LEAGUE]))</f>
        <v>3</v>
      </c>
      <c r="J2828">
        <f>16-INDEX(STANDINGS_WHIP[],MATCH(Table1[[#This Row],[COMBINED]],STANDINGS_WHIP[COMBINED],0),COLUMN(STANDINGS_WHIP[PLACE IN LEAGUE]))</f>
        <v>11</v>
      </c>
      <c r="K2828">
        <f>16-INDEX(STANDINGS_W[],MATCH(Table1[[#This Row],[COMBINED]],STANDINGS_W[COMBINED],0),COLUMN(STANDINGS_W[PLACE IN LEAGUE]))</f>
        <v>8</v>
      </c>
      <c r="L2828">
        <f>16-INDEX(STANDINGS_K[],MATCH(Table1[[#This Row],[COMBINED]],STANDINGS_K[COMBINED],0),COLUMN(STANDINGS_K[PLACE IN LEAGUE]))</f>
        <v>13</v>
      </c>
      <c r="M2828">
        <f>16-INDEX(STANDINGS_SV[],MATCH(Table1[[#This Row],[COMBINED]],STANDINGS_SV[COMBINED],0),COLUMN(STANDINGS_SV[PLACE IN LEAGUE]))</f>
        <v>12</v>
      </c>
      <c r="N2828">
        <f>SUM(Table1[[#This Row],[BA]:[SV]])</f>
        <v>104</v>
      </c>
      <c r="O2828">
        <v>3</v>
      </c>
    </row>
    <row r="2829" spans="1:15" x14ac:dyDescent="0.25">
      <c r="A2829" t="s">
        <v>2661</v>
      </c>
      <c r="B2829" t="s">
        <v>2662</v>
      </c>
      <c r="C2829" t="str">
        <f>Table1[[#This Row],[League]]&amp;Table1[[#This Row],[Team]]</f>
        <v>$400 Draft Champions Feb 24 1:00 pm Lg.3760Team Rooney</v>
      </c>
      <c r="D2829">
        <f>16-INDEX(STANDINGS_BA[],MATCH(Table1[[#This Row],[COMBINED]],STANDINGS_BA[COMBINED],0),COLUMN(STANDINGS_BA[PLACE IN LEAGUE]))</f>
        <v>15</v>
      </c>
      <c r="E2829">
        <f>16-INDEX(STANDINGS_R[],MATCH(Table1[[#This Row],[COMBINED]],STANDINGS_R[COMBINED],0),COLUMN(STANDINGS_R[PLACE IN LEAGUE]))</f>
        <v>14</v>
      </c>
      <c r="F2829">
        <f>16-INDEX(STANDINGS_HR[],MATCH(Table1[[#This Row],[COMBINED]],STANDINGS_HR[COMBINED],0),COLUMN(STANDINGS_HR[PLACE IN LEAGUE]))</f>
        <v>15</v>
      </c>
      <c r="G2829">
        <f>16-INDEX(STANDINGS_RBI[],MATCH(Table1[[#This Row],[COMBINED]],STANDINGS_RBI[COMBINED],0),COLUMN(STANDINGS_RBI[PLACE IN LEAGUE]))</f>
        <v>15</v>
      </c>
      <c r="H2829">
        <f>16-INDEX(STANDINGS_SB[],MATCH(Table1[[#This Row],[COMBINED]],STANDINGS_SB[COMBINED],0),COLUMN(STANDINGS_SB[PLACE IN LEAGUE]))</f>
        <v>8</v>
      </c>
      <c r="I2829">
        <f>16-INDEX(STANDINGS_ERA[],MATCH(Table1[[#This Row],[COMBINED]],STANDINGS_ERA[COMBINED],0),COLUMN(STANDINGS_ERA[PLACE IN LEAGUE]))</f>
        <v>8</v>
      </c>
      <c r="J2829">
        <f>16-INDEX(STANDINGS_WHIP[],MATCH(Table1[[#This Row],[COMBINED]],STANDINGS_WHIP[COMBINED],0),COLUMN(STANDINGS_WHIP[PLACE IN LEAGUE]))</f>
        <v>6</v>
      </c>
      <c r="K2829">
        <f>16-INDEX(STANDINGS_W[],MATCH(Table1[[#This Row],[COMBINED]],STANDINGS_W[COMBINED],0),COLUMN(STANDINGS_W[PLACE IN LEAGUE]))</f>
        <v>12</v>
      </c>
      <c r="L2829">
        <f>16-INDEX(STANDINGS_K[],MATCH(Table1[[#This Row],[COMBINED]],STANDINGS_K[COMBINED],0),COLUMN(STANDINGS_K[PLACE IN LEAGUE]))</f>
        <v>9</v>
      </c>
      <c r="M2829">
        <f>16-INDEX(STANDINGS_SV[],MATCH(Table1[[#This Row],[COMBINED]],STANDINGS_SV[COMBINED],0),COLUMN(STANDINGS_SV[PLACE IN LEAGUE]))</f>
        <v>1</v>
      </c>
      <c r="N2829">
        <f>SUM(Table1[[#This Row],[BA]:[SV]])</f>
        <v>103</v>
      </c>
      <c r="O2829">
        <v>4</v>
      </c>
    </row>
    <row r="2830" spans="1:15" x14ac:dyDescent="0.25">
      <c r="A2830" t="s">
        <v>268</v>
      </c>
      <c r="B2830" t="s">
        <v>2662</v>
      </c>
      <c r="C2830" t="str">
        <f>Table1[[#This Row],[League]]&amp;Table1[[#This Row],[Team]]</f>
        <v>$400 Draft Champions Feb 24 1:00 pm Lg.3760Eight Hour Draft League</v>
      </c>
      <c r="D2830">
        <f>16-INDEX(STANDINGS_BA[],MATCH(Table1[[#This Row],[COMBINED]],STANDINGS_BA[COMBINED],0),COLUMN(STANDINGS_BA[PLACE IN LEAGUE]))</f>
        <v>9</v>
      </c>
      <c r="E2830">
        <f>16-INDEX(STANDINGS_R[],MATCH(Table1[[#This Row],[COMBINED]],STANDINGS_R[COMBINED],0),COLUMN(STANDINGS_R[PLACE IN LEAGUE]))</f>
        <v>9</v>
      </c>
      <c r="F2830">
        <f>16-INDEX(STANDINGS_HR[],MATCH(Table1[[#This Row],[COMBINED]],STANDINGS_HR[COMBINED],0),COLUMN(STANDINGS_HR[PLACE IN LEAGUE]))</f>
        <v>9</v>
      </c>
      <c r="G2830">
        <f>16-INDEX(STANDINGS_RBI[],MATCH(Table1[[#This Row],[COMBINED]],STANDINGS_RBI[COMBINED],0),COLUMN(STANDINGS_RBI[PLACE IN LEAGUE]))</f>
        <v>12</v>
      </c>
      <c r="H2830">
        <f>16-INDEX(STANDINGS_SB[],MATCH(Table1[[#This Row],[COMBINED]],STANDINGS_SB[COMBINED],0),COLUMN(STANDINGS_SB[PLACE IN LEAGUE]))</f>
        <v>6</v>
      </c>
      <c r="I2830">
        <f>16-INDEX(STANDINGS_ERA[],MATCH(Table1[[#This Row],[COMBINED]],STANDINGS_ERA[COMBINED],0),COLUMN(STANDINGS_ERA[PLACE IN LEAGUE]))</f>
        <v>11</v>
      </c>
      <c r="J2830">
        <f>16-INDEX(STANDINGS_WHIP[],MATCH(Table1[[#This Row],[COMBINED]],STANDINGS_WHIP[COMBINED],0),COLUMN(STANDINGS_WHIP[PLACE IN LEAGUE]))</f>
        <v>14</v>
      </c>
      <c r="K2830">
        <f>16-INDEX(STANDINGS_W[],MATCH(Table1[[#This Row],[COMBINED]],STANDINGS_W[COMBINED],0),COLUMN(STANDINGS_W[PLACE IN LEAGUE]))</f>
        <v>11</v>
      </c>
      <c r="L2830">
        <f>16-INDEX(STANDINGS_K[],MATCH(Table1[[#This Row],[COMBINED]],STANDINGS_K[COMBINED],0),COLUMN(STANDINGS_K[PLACE IN LEAGUE]))</f>
        <v>8</v>
      </c>
      <c r="M2830">
        <f>16-INDEX(STANDINGS_SV[],MATCH(Table1[[#This Row],[COMBINED]],STANDINGS_SV[COMBINED],0),COLUMN(STANDINGS_SV[PLACE IN LEAGUE]))</f>
        <v>7</v>
      </c>
      <c r="N2830">
        <f>SUM(Table1[[#This Row],[BA]:[SV]])</f>
        <v>96</v>
      </c>
      <c r="O2830">
        <v>5</v>
      </c>
    </row>
    <row r="2831" spans="1:15" x14ac:dyDescent="0.25">
      <c r="A2831" t="s">
        <v>2669</v>
      </c>
      <c r="B2831" t="s">
        <v>2662</v>
      </c>
      <c r="C2831" t="str">
        <f>Table1[[#This Row],[League]]&amp;Table1[[#This Row],[Team]]</f>
        <v>$400 Draft Champions Feb 24 1:00 pm Lg.3760JonesCurtisW DC2</v>
      </c>
      <c r="D2831">
        <f>16-INDEX(STANDINGS_BA[],MATCH(Table1[[#This Row],[COMBINED]],STANDINGS_BA[COMBINED],0),COLUMN(STANDINGS_BA[PLACE IN LEAGUE]))</f>
        <v>5</v>
      </c>
      <c r="E2831">
        <f>16-INDEX(STANDINGS_R[],MATCH(Table1[[#This Row],[COMBINED]],STANDINGS_R[COMBINED],0),COLUMN(STANDINGS_R[PLACE IN LEAGUE]))</f>
        <v>7</v>
      </c>
      <c r="F2831">
        <f>16-INDEX(STANDINGS_HR[],MATCH(Table1[[#This Row],[COMBINED]],STANDINGS_HR[COMBINED],0),COLUMN(STANDINGS_HR[PLACE IN LEAGUE]))</f>
        <v>12</v>
      </c>
      <c r="G2831">
        <f>16-INDEX(STANDINGS_RBI[],MATCH(Table1[[#This Row],[COMBINED]],STANDINGS_RBI[COMBINED],0),COLUMN(STANDINGS_RBI[PLACE IN LEAGUE]))</f>
        <v>11</v>
      </c>
      <c r="H2831">
        <f>16-INDEX(STANDINGS_SB[],MATCH(Table1[[#This Row],[COMBINED]],STANDINGS_SB[COMBINED],0),COLUMN(STANDINGS_SB[PLACE IN LEAGUE]))</f>
        <v>10</v>
      </c>
      <c r="I2831">
        <f>16-INDEX(STANDINGS_ERA[],MATCH(Table1[[#This Row],[COMBINED]],STANDINGS_ERA[COMBINED],0),COLUMN(STANDINGS_ERA[PLACE IN LEAGUE]))</f>
        <v>12</v>
      </c>
      <c r="J2831">
        <f>16-INDEX(STANDINGS_WHIP[],MATCH(Table1[[#This Row],[COMBINED]],STANDINGS_WHIP[COMBINED],0),COLUMN(STANDINGS_WHIP[PLACE IN LEAGUE]))</f>
        <v>5</v>
      </c>
      <c r="K2831">
        <f>16-INDEX(STANDINGS_W[],MATCH(Table1[[#This Row],[COMBINED]],STANDINGS_W[COMBINED],0),COLUMN(STANDINGS_W[PLACE IN LEAGUE]))</f>
        <v>14</v>
      </c>
      <c r="L2831">
        <f>16-INDEX(STANDINGS_K[],MATCH(Table1[[#This Row],[COMBINED]],STANDINGS_K[COMBINED],0),COLUMN(STANDINGS_K[PLACE IN LEAGUE]))</f>
        <v>14</v>
      </c>
      <c r="M2831">
        <f>16-INDEX(STANDINGS_SV[],MATCH(Table1[[#This Row],[COMBINED]],STANDINGS_SV[COMBINED],0),COLUMN(STANDINGS_SV[PLACE IN LEAGUE]))</f>
        <v>5</v>
      </c>
      <c r="N2831">
        <f>SUM(Table1[[#This Row],[BA]:[SV]])</f>
        <v>95</v>
      </c>
      <c r="O2831">
        <v>6</v>
      </c>
    </row>
    <row r="2832" spans="1:15" x14ac:dyDescent="0.25">
      <c r="A2832" t="s">
        <v>2664</v>
      </c>
      <c r="B2832" t="s">
        <v>2662</v>
      </c>
      <c r="C2832" t="str">
        <f>Table1[[#This Row],[League]]&amp;Table1[[#This Row],[Team]]</f>
        <v>$400 Draft Champions Feb 24 1:00 pm Lg.3760deadmoneyH</v>
      </c>
      <c r="D2832">
        <f>16-INDEX(STANDINGS_BA[],MATCH(Table1[[#This Row],[COMBINED]],STANDINGS_BA[COMBINED],0),COLUMN(STANDINGS_BA[PLACE IN LEAGUE]))</f>
        <v>12</v>
      </c>
      <c r="E2832">
        <f>16-INDEX(STANDINGS_R[],MATCH(Table1[[#This Row],[COMBINED]],STANDINGS_R[COMBINED],0),COLUMN(STANDINGS_R[PLACE IN LEAGUE]))</f>
        <v>12</v>
      </c>
      <c r="F2832">
        <f>16-INDEX(STANDINGS_HR[],MATCH(Table1[[#This Row],[COMBINED]],STANDINGS_HR[COMBINED],0),COLUMN(STANDINGS_HR[PLACE IN LEAGUE]))</f>
        <v>13</v>
      </c>
      <c r="G2832">
        <f>16-INDEX(STANDINGS_RBI[],MATCH(Table1[[#This Row],[COMBINED]],STANDINGS_RBI[COMBINED],0),COLUMN(STANDINGS_RBI[PLACE IN LEAGUE]))</f>
        <v>14</v>
      </c>
      <c r="H2832">
        <f>16-INDEX(STANDINGS_SB[],MATCH(Table1[[#This Row],[COMBINED]],STANDINGS_SB[COMBINED],0),COLUMN(STANDINGS_SB[PLACE IN LEAGUE]))</f>
        <v>7</v>
      </c>
      <c r="I2832">
        <f>16-INDEX(STANDINGS_ERA[],MATCH(Table1[[#This Row],[COMBINED]],STANDINGS_ERA[COMBINED],0),COLUMN(STANDINGS_ERA[PLACE IN LEAGUE]))</f>
        <v>1</v>
      </c>
      <c r="J2832">
        <f>16-INDEX(STANDINGS_WHIP[],MATCH(Table1[[#This Row],[COMBINED]],STANDINGS_WHIP[COMBINED],0),COLUMN(STANDINGS_WHIP[PLACE IN LEAGUE]))</f>
        <v>2</v>
      </c>
      <c r="K2832">
        <f>16-INDEX(STANDINGS_W[],MATCH(Table1[[#This Row],[COMBINED]],STANDINGS_W[COMBINED],0),COLUMN(STANDINGS_W[PLACE IN LEAGUE]))</f>
        <v>5</v>
      </c>
      <c r="L2832">
        <f>16-INDEX(STANDINGS_K[],MATCH(Table1[[#This Row],[COMBINED]],STANDINGS_K[COMBINED],0),COLUMN(STANDINGS_K[PLACE IN LEAGUE]))</f>
        <v>10</v>
      </c>
      <c r="M2832">
        <f>16-INDEX(STANDINGS_SV[],MATCH(Table1[[#This Row],[COMBINED]],STANDINGS_SV[COMBINED],0),COLUMN(STANDINGS_SV[PLACE IN LEAGUE]))</f>
        <v>9</v>
      </c>
      <c r="N2832">
        <f>SUM(Table1[[#This Row],[BA]:[SV]])</f>
        <v>85</v>
      </c>
      <c r="O2832">
        <v>7</v>
      </c>
    </row>
    <row r="2833" spans="1:15" x14ac:dyDescent="0.25">
      <c r="A2833" t="s">
        <v>2671</v>
      </c>
      <c r="B2833" t="s">
        <v>2662</v>
      </c>
      <c r="C2833" t="str">
        <f>Table1[[#This Row],[League]]&amp;Table1[[#This Row],[Team]]</f>
        <v>$400 Draft Champions Feb 24 1:00 pm Lg.3760Rosie's Pishers</v>
      </c>
      <c r="D2833">
        <f>16-INDEX(STANDINGS_BA[],MATCH(Table1[[#This Row],[COMBINED]],STANDINGS_BA[COMBINED],0),COLUMN(STANDINGS_BA[PLACE IN LEAGUE]))</f>
        <v>3</v>
      </c>
      <c r="E2833">
        <f>16-INDEX(STANDINGS_R[],MATCH(Table1[[#This Row],[COMBINED]],STANDINGS_R[COMBINED],0),COLUMN(STANDINGS_R[PLACE IN LEAGUE]))</f>
        <v>10</v>
      </c>
      <c r="F2833">
        <f>16-INDEX(STANDINGS_HR[],MATCH(Table1[[#This Row],[COMBINED]],STANDINGS_HR[COMBINED],0),COLUMN(STANDINGS_HR[PLACE IN LEAGUE]))</f>
        <v>5</v>
      </c>
      <c r="G2833">
        <f>16-INDEX(STANDINGS_RBI[],MATCH(Table1[[#This Row],[COMBINED]],STANDINGS_RBI[COMBINED],0),COLUMN(STANDINGS_RBI[PLACE IN LEAGUE]))</f>
        <v>7</v>
      </c>
      <c r="H2833">
        <f>16-INDEX(STANDINGS_SB[],MATCH(Table1[[#This Row],[COMBINED]],STANDINGS_SB[COMBINED],0),COLUMN(STANDINGS_SB[PLACE IN LEAGUE]))</f>
        <v>5</v>
      </c>
      <c r="I2833">
        <f>16-INDEX(STANDINGS_ERA[],MATCH(Table1[[#This Row],[COMBINED]],STANDINGS_ERA[COMBINED],0),COLUMN(STANDINGS_ERA[PLACE IN LEAGUE]))</f>
        <v>10</v>
      </c>
      <c r="J2833">
        <f>16-INDEX(STANDINGS_WHIP[],MATCH(Table1[[#This Row],[COMBINED]],STANDINGS_WHIP[COMBINED],0),COLUMN(STANDINGS_WHIP[PLACE IN LEAGUE]))</f>
        <v>7</v>
      </c>
      <c r="K2833">
        <f>16-INDEX(STANDINGS_W[],MATCH(Table1[[#This Row],[COMBINED]],STANDINGS_W[COMBINED],0),COLUMN(STANDINGS_W[PLACE IN LEAGUE]))</f>
        <v>9</v>
      </c>
      <c r="L2833">
        <f>16-INDEX(STANDINGS_K[],MATCH(Table1[[#This Row],[COMBINED]],STANDINGS_K[COMBINED],0),COLUMN(STANDINGS_K[PLACE IN LEAGUE]))</f>
        <v>11</v>
      </c>
      <c r="M2833">
        <f>16-INDEX(STANDINGS_SV[],MATCH(Table1[[#This Row],[COMBINED]],STANDINGS_SV[COMBINED],0),COLUMN(STANDINGS_SV[PLACE IN LEAGUE]))</f>
        <v>10</v>
      </c>
      <c r="N2833">
        <f>SUM(Table1[[#This Row],[BA]:[SV]])</f>
        <v>77</v>
      </c>
      <c r="O2833">
        <v>8</v>
      </c>
    </row>
    <row r="2834" spans="1:15" x14ac:dyDescent="0.25">
      <c r="A2834" t="s">
        <v>2668</v>
      </c>
      <c r="B2834" t="s">
        <v>2662</v>
      </c>
      <c r="C2834" t="str">
        <f>Table1[[#This Row],[League]]&amp;Table1[[#This Row],[Team]]</f>
        <v>$400 Draft Champions Feb 24 1:00 pm Lg.3760Maikel America Great Again</v>
      </c>
      <c r="D2834">
        <f>16-INDEX(STANDINGS_BA[],MATCH(Table1[[#This Row],[COMBINED]],STANDINGS_BA[COMBINED],0),COLUMN(STANDINGS_BA[PLACE IN LEAGUE]))</f>
        <v>6</v>
      </c>
      <c r="E2834">
        <f>16-INDEX(STANDINGS_R[],MATCH(Table1[[#This Row],[COMBINED]],STANDINGS_R[COMBINED],0),COLUMN(STANDINGS_R[PLACE IN LEAGUE]))</f>
        <v>4</v>
      </c>
      <c r="F2834">
        <f>16-INDEX(STANDINGS_HR[],MATCH(Table1[[#This Row],[COMBINED]],STANDINGS_HR[COMBINED],0),COLUMN(STANDINGS_HR[PLACE IN LEAGUE]))</f>
        <v>3</v>
      </c>
      <c r="G2834">
        <f>16-INDEX(STANDINGS_RBI[],MATCH(Table1[[#This Row],[COMBINED]],STANDINGS_RBI[COMBINED],0),COLUMN(STANDINGS_RBI[PLACE IN LEAGUE]))</f>
        <v>5</v>
      </c>
      <c r="H2834">
        <f>16-INDEX(STANDINGS_SB[],MATCH(Table1[[#This Row],[COMBINED]],STANDINGS_SB[COMBINED],0),COLUMN(STANDINGS_SB[PLACE IN LEAGUE]))</f>
        <v>13</v>
      </c>
      <c r="I2834">
        <f>16-INDEX(STANDINGS_ERA[],MATCH(Table1[[#This Row],[COMBINED]],STANDINGS_ERA[COMBINED],0),COLUMN(STANDINGS_ERA[PLACE IN LEAGUE]))</f>
        <v>9</v>
      </c>
      <c r="J2834">
        <f>16-INDEX(STANDINGS_WHIP[],MATCH(Table1[[#This Row],[COMBINED]],STANDINGS_WHIP[COMBINED],0),COLUMN(STANDINGS_WHIP[PLACE IN LEAGUE]))</f>
        <v>9</v>
      </c>
      <c r="K2834">
        <f>16-INDEX(STANDINGS_W[],MATCH(Table1[[#This Row],[COMBINED]],STANDINGS_W[COMBINED],0),COLUMN(STANDINGS_W[PLACE IN LEAGUE]))</f>
        <v>2</v>
      </c>
      <c r="L2834">
        <f>16-INDEX(STANDINGS_K[],MATCH(Table1[[#This Row],[COMBINED]],STANDINGS_K[COMBINED],0),COLUMN(STANDINGS_K[PLACE IN LEAGUE]))</f>
        <v>3</v>
      </c>
      <c r="M2834">
        <f>16-INDEX(STANDINGS_SV[],MATCH(Table1[[#This Row],[COMBINED]],STANDINGS_SV[COMBINED],0),COLUMN(STANDINGS_SV[PLACE IN LEAGUE]))</f>
        <v>15</v>
      </c>
      <c r="N2834">
        <f>SUM(Table1[[#This Row],[BA]:[SV]])</f>
        <v>69</v>
      </c>
      <c r="O2834">
        <v>9</v>
      </c>
    </row>
    <row r="2835" spans="1:15" x14ac:dyDescent="0.25">
      <c r="A2835" t="s">
        <v>2666</v>
      </c>
      <c r="B2835" t="s">
        <v>2662</v>
      </c>
      <c r="C2835" t="str">
        <f>Table1[[#This Row],[League]]&amp;Table1[[#This Row],[Team]]</f>
        <v>$400 Draft Champions Feb 24 1:00 pm Lg.3760Team Floriolli</v>
      </c>
      <c r="D2835">
        <f>16-INDEX(STANDINGS_BA[],MATCH(Table1[[#This Row],[COMBINED]],STANDINGS_BA[COMBINED],0),COLUMN(STANDINGS_BA[PLACE IN LEAGUE]))</f>
        <v>10</v>
      </c>
      <c r="E2835">
        <f>16-INDEX(STANDINGS_R[],MATCH(Table1[[#This Row],[COMBINED]],STANDINGS_R[COMBINED],0),COLUMN(STANDINGS_R[PLACE IN LEAGUE]))</f>
        <v>5</v>
      </c>
      <c r="F2835">
        <f>16-INDEX(STANDINGS_HR[],MATCH(Table1[[#This Row],[COMBINED]],STANDINGS_HR[COMBINED],0),COLUMN(STANDINGS_HR[PLACE IN LEAGUE]))</f>
        <v>1</v>
      </c>
      <c r="G2835">
        <f>16-INDEX(STANDINGS_RBI[],MATCH(Table1[[#This Row],[COMBINED]],STANDINGS_RBI[COMBINED],0),COLUMN(STANDINGS_RBI[PLACE IN LEAGUE]))</f>
        <v>2</v>
      </c>
      <c r="H2835">
        <f>16-INDEX(STANDINGS_SB[],MATCH(Table1[[#This Row],[COMBINED]],STANDINGS_SB[COMBINED],0),COLUMN(STANDINGS_SB[PLACE IN LEAGUE]))</f>
        <v>9</v>
      </c>
      <c r="I2835">
        <f>16-INDEX(STANDINGS_ERA[],MATCH(Table1[[#This Row],[COMBINED]],STANDINGS_ERA[COMBINED],0),COLUMN(STANDINGS_ERA[PLACE IN LEAGUE]))</f>
        <v>4</v>
      </c>
      <c r="J2835">
        <f>16-INDEX(STANDINGS_WHIP[],MATCH(Table1[[#This Row],[COMBINED]],STANDINGS_WHIP[COMBINED],0),COLUMN(STANDINGS_WHIP[PLACE IN LEAGUE]))</f>
        <v>10</v>
      </c>
      <c r="K2835">
        <f>16-INDEX(STANDINGS_W[],MATCH(Table1[[#This Row],[COMBINED]],STANDINGS_W[COMBINED],0),COLUMN(STANDINGS_W[PLACE IN LEAGUE]))</f>
        <v>10</v>
      </c>
      <c r="L2835">
        <f>16-INDEX(STANDINGS_K[],MATCH(Table1[[#This Row],[COMBINED]],STANDINGS_K[COMBINED],0),COLUMN(STANDINGS_K[PLACE IN LEAGUE]))</f>
        <v>6</v>
      </c>
      <c r="M2835">
        <f>16-INDEX(STANDINGS_SV[],MATCH(Table1[[#This Row],[COMBINED]],STANDINGS_SV[COMBINED],0),COLUMN(STANDINGS_SV[PLACE IN LEAGUE]))</f>
        <v>8</v>
      </c>
      <c r="N2835">
        <f>SUM(Table1[[#This Row],[BA]:[SV]])</f>
        <v>65</v>
      </c>
      <c r="O2835">
        <v>10</v>
      </c>
    </row>
    <row r="2836" spans="1:15" x14ac:dyDescent="0.25">
      <c r="A2836" t="s">
        <v>2670</v>
      </c>
      <c r="B2836" t="s">
        <v>2662</v>
      </c>
      <c r="C2836" t="str">
        <f>Table1[[#This Row],[League]]&amp;Table1[[#This Row],[Team]]</f>
        <v>$400 Draft Champions Feb 24 1:00 pm Lg.3760Liars &amp; Felons #12</v>
      </c>
      <c r="D2836">
        <f>16-INDEX(STANDINGS_BA[],MATCH(Table1[[#This Row],[COMBINED]],STANDINGS_BA[COMBINED],0),COLUMN(STANDINGS_BA[PLACE IN LEAGUE]))</f>
        <v>4</v>
      </c>
      <c r="E2836">
        <f>16-INDEX(STANDINGS_R[],MATCH(Table1[[#This Row],[COMBINED]],STANDINGS_R[COMBINED],0),COLUMN(STANDINGS_R[PLACE IN LEAGUE]))</f>
        <v>2</v>
      </c>
      <c r="F2836">
        <f>16-INDEX(STANDINGS_HR[],MATCH(Table1[[#This Row],[COMBINED]],STANDINGS_HR[COMBINED],0),COLUMN(STANDINGS_HR[PLACE IN LEAGUE]))</f>
        <v>8</v>
      </c>
      <c r="G2836">
        <f>16-INDEX(STANDINGS_RBI[],MATCH(Table1[[#This Row],[COMBINED]],STANDINGS_RBI[COMBINED],0),COLUMN(STANDINGS_RBI[PLACE IN LEAGUE]))</f>
        <v>4</v>
      </c>
      <c r="H2836">
        <f>16-INDEX(STANDINGS_SB[],MATCH(Table1[[#This Row],[COMBINED]],STANDINGS_SB[COMBINED],0),COLUMN(STANDINGS_SB[PLACE IN LEAGUE]))</f>
        <v>1</v>
      </c>
      <c r="I2836">
        <f>16-INDEX(STANDINGS_ERA[],MATCH(Table1[[#This Row],[COMBINED]],STANDINGS_ERA[COMBINED],0),COLUMN(STANDINGS_ERA[PLACE IN LEAGUE]))</f>
        <v>5</v>
      </c>
      <c r="J2836">
        <f>16-INDEX(STANDINGS_WHIP[],MATCH(Table1[[#This Row],[COMBINED]],STANDINGS_WHIP[COMBINED],0),COLUMN(STANDINGS_WHIP[PLACE IN LEAGUE]))</f>
        <v>8</v>
      </c>
      <c r="K2836">
        <f>16-INDEX(STANDINGS_W[],MATCH(Table1[[#This Row],[COMBINED]],STANDINGS_W[COMBINED],0),COLUMN(STANDINGS_W[PLACE IN LEAGUE]))</f>
        <v>15</v>
      </c>
      <c r="L2836">
        <f>16-INDEX(STANDINGS_K[],MATCH(Table1[[#This Row],[COMBINED]],STANDINGS_K[COMBINED],0),COLUMN(STANDINGS_K[PLACE IN LEAGUE]))</f>
        <v>15</v>
      </c>
      <c r="M2836">
        <f>16-INDEX(STANDINGS_SV[],MATCH(Table1[[#This Row],[COMBINED]],STANDINGS_SV[COMBINED],0),COLUMN(STANDINGS_SV[PLACE IN LEAGUE]))</f>
        <v>2</v>
      </c>
      <c r="N2836">
        <f>SUM(Table1[[#This Row],[BA]:[SV]])</f>
        <v>64</v>
      </c>
      <c r="O2836">
        <v>11</v>
      </c>
    </row>
    <row r="2837" spans="1:15" x14ac:dyDescent="0.25">
      <c r="A2837" t="s">
        <v>92</v>
      </c>
      <c r="B2837" t="s">
        <v>2662</v>
      </c>
      <c r="C2837" t="str">
        <f>Table1[[#This Row],[League]]&amp;Table1[[#This Row],[Team]]</f>
        <v>$400 Draft Champions Feb 24 1:00 pm Lg.3760Black Sox</v>
      </c>
      <c r="D2837">
        <f>16-INDEX(STANDINGS_BA[],MATCH(Table1[[#This Row],[COMBINED]],STANDINGS_BA[COMBINED],0),COLUMN(STANDINGS_BA[PLACE IN LEAGUE]))</f>
        <v>7</v>
      </c>
      <c r="E2837">
        <f>16-INDEX(STANDINGS_R[],MATCH(Table1[[#This Row],[COMBINED]],STANDINGS_R[COMBINED],0),COLUMN(STANDINGS_R[PLACE IN LEAGUE]))</f>
        <v>8</v>
      </c>
      <c r="F2837">
        <f>16-INDEX(STANDINGS_HR[],MATCH(Table1[[#This Row],[COMBINED]],STANDINGS_HR[COMBINED],0),COLUMN(STANDINGS_HR[PLACE IN LEAGUE]))</f>
        <v>6</v>
      </c>
      <c r="G2837">
        <f>16-INDEX(STANDINGS_RBI[],MATCH(Table1[[#This Row],[COMBINED]],STANDINGS_RBI[COMBINED],0),COLUMN(STANDINGS_RBI[PLACE IN LEAGUE]))</f>
        <v>8</v>
      </c>
      <c r="H2837">
        <f>16-INDEX(STANDINGS_SB[],MATCH(Table1[[#This Row],[COMBINED]],STANDINGS_SB[COMBINED],0),COLUMN(STANDINGS_SB[PLACE IN LEAGUE]))</f>
        <v>12</v>
      </c>
      <c r="I2837">
        <f>16-INDEX(STANDINGS_ERA[],MATCH(Table1[[#This Row],[COMBINED]],STANDINGS_ERA[COMBINED],0),COLUMN(STANDINGS_ERA[PLACE IN LEAGUE]))</f>
        <v>2</v>
      </c>
      <c r="J2837">
        <f>16-INDEX(STANDINGS_WHIP[],MATCH(Table1[[#This Row],[COMBINED]],STANDINGS_WHIP[COMBINED],0),COLUMN(STANDINGS_WHIP[PLACE IN LEAGUE]))</f>
        <v>3</v>
      </c>
      <c r="K2837">
        <f>16-INDEX(STANDINGS_W[],MATCH(Table1[[#This Row],[COMBINED]],STANDINGS_W[COMBINED],0),COLUMN(STANDINGS_W[PLACE IN LEAGUE]))</f>
        <v>3</v>
      </c>
      <c r="L2837">
        <f>16-INDEX(STANDINGS_K[],MATCH(Table1[[#This Row],[COMBINED]],STANDINGS_K[COMBINED],0),COLUMN(STANDINGS_K[PLACE IN LEAGUE]))</f>
        <v>4</v>
      </c>
      <c r="M2837">
        <f>16-INDEX(STANDINGS_SV[],MATCH(Table1[[#This Row],[COMBINED]],STANDINGS_SV[COMBINED],0),COLUMN(STANDINGS_SV[PLACE IN LEAGUE]))</f>
        <v>6</v>
      </c>
      <c r="N2837">
        <f>SUM(Table1[[#This Row],[BA]:[SV]])</f>
        <v>59</v>
      </c>
      <c r="O2837">
        <v>12</v>
      </c>
    </row>
    <row r="2838" spans="1:15" x14ac:dyDescent="0.25">
      <c r="A2838" t="s">
        <v>2672</v>
      </c>
      <c r="B2838" t="s">
        <v>2662</v>
      </c>
      <c r="C2838" t="str">
        <f>Table1[[#This Row],[League]]&amp;Table1[[#This Row],[Team]]</f>
        <v>$400 Draft Champions Feb 24 1:00 pm Lg.3760So-Crates</v>
      </c>
      <c r="D2838">
        <f>16-INDEX(STANDINGS_BA[],MATCH(Table1[[#This Row],[COMBINED]],STANDINGS_BA[COMBINED],0),COLUMN(STANDINGS_BA[PLACE IN LEAGUE]))</f>
        <v>2</v>
      </c>
      <c r="E2838">
        <f>16-INDEX(STANDINGS_R[],MATCH(Table1[[#This Row],[COMBINED]],STANDINGS_R[COMBINED],0),COLUMN(STANDINGS_R[PLACE IN LEAGUE]))</f>
        <v>1</v>
      </c>
      <c r="F2838">
        <f>16-INDEX(STANDINGS_HR[],MATCH(Table1[[#This Row],[COMBINED]],STANDINGS_HR[COMBINED],0),COLUMN(STANDINGS_HR[PLACE IN LEAGUE]))</f>
        <v>2</v>
      </c>
      <c r="G2838">
        <f>16-INDEX(STANDINGS_RBI[],MATCH(Table1[[#This Row],[COMBINED]],STANDINGS_RBI[COMBINED],0),COLUMN(STANDINGS_RBI[PLACE IN LEAGUE]))</f>
        <v>1</v>
      </c>
      <c r="H2838">
        <f>16-INDEX(STANDINGS_SB[],MATCH(Table1[[#This Row],[COMBINED]],STANDINGS_SB[COMBINED],0),COLUMN(STANDINGS_SB[PLACE IN LEAGUE]))</f>
        <v>2</v>
      </c>
      <c r="I2838">
        <f>16-INDEX(STANDINGS_ERA[],MATCH(Table1[[#This Row],[COMBINED]],STANDINGS_ERA[COMBINED],0),COLUMN(STANDINGS_ERA[PLACE IN LEAGUE]))</f>
        <v>13</v>
      </c>
      <c r="J2838">
        <f>16-INDEX(STANDINGS_WHIP[],MATCH(Table1[[#This Row],[COMBINED]],STANDINGS_WHIP[COMBINED],0),COLUMN(STANDINGS_WHIP[PLACE IN LEAGUE]))</f>
        <v>12</v>
      </c>
      <c r="K2838">
        <f>16-INDEX(STANDINGS_W[],MATCH(Table1[[#This Row],[COMBINED]],STANDINGS_W[COMBINED],0),COLUMN(STANDINGS_W[PLACE IN LEAGUE]))</f>
        <v>6</v>
      </c>
      <c r="L2838">
        <f>16-INDEX(STANDINGS_K[],MATCH(Table1[[#This Row],[COMBINED]],STANDINGS_K[COMBINED],0),COLUMN(STANDINGS_K[PLACE IN LEAGUE]))</f>
        <v>12</v>
      </c>
      <c r="M2838">
        <f>16-INDEX(STANDINGS_SV[],MATCH(Table1[[#This Row],[COMBINED]],STANDINGS_SV[COMBINED],0),COLUMN(STANDINGS_SV[PLACE IN LEAGUE]))</f>
        <v>4</v>
      </c>
      <c r="N2838">
        <f>SUM(Table1[[#This Row],[BA]:[SV]])</f>
        <v>55</v>
      </c>
      <c r="O2838">
        <v>13</v>
      </c>
    </row>
    <row r="2839" spans="1:15" x14ac:dyDescent="0.25">
      <c r="A2839" t="s">
        <v>2673</v>
      </c>
      <c r="B2839" t="s">
        <v>2662</v>
      </c>
      <c r="C2839" t="str">
        <f>Table1[[#This Row],[League]]&amp;Table1[[#This Row],[Team]]</f>
        <v>$400 Draft Champions Feb 24 1:00 pm Lg.3760Sue Baby</v>
      </c>
      <c r="D2839">
        <f>16-INDEX(STANDINGS_BA[],MATCH(Table1[[#This Row],[COMBINED]],STANDINGS_BA[COMBINED],0),COLUMN(STANDINGS_BA[PLACE IN LEAGUE]))</f>
        <v>1</v>
      </c>
      <c r="E2839">
        <f>16-INDEX(STANDINGS_R[],MATCH(Table1[[#This Row],[COMBINED]],STANDINGS_R[COMBINED],0),COLUMN(STANDINGS_R[PLACE IN LEAGUE]))</f>
        <v>6</v>
      </c>
      <c r="F2839">
        <f>16-INDEX(STANDINGS_HR[],MATCH(Table1[[#This Row],[COMBINED]],STANDINGS_HR[COMBINED],0),COLUMN(STANDINGS_HR[PLACE IN LEAGUE]))</f>
        <v>7</v>
      </c>
      <c r="G2839">
        <f>16-INDEX(STANDINGS_RBI[],MATCH(Table1[[#This Row],[COMBINED]],STANDINGS_RBI[COMBINED],0),COLUMN(STANDINGS_RBI[PLACE IN LEAGUE]))</f>
        <v>6</v>
      </c>
      <c r="H2839">
        <f>16-INDEX(STANDINGS_SB[],MATCH(Table1[[#This Row],[COMBINED]],STANDINGS_SB[COMBINED],0),COLUMN(STANDINGS_SB[PLACE IN LEAGUE]))</f>
        <v>3</v>
      </c>
      <c r="I2839">
        <f>16-INDEX(STANDINGS_ERA[],MATCH(Table1[[#This Row],[COMBINED]],STANDINGS_ERA[COMBINED],0),COLUMN(STANDINGS_ERA[PLACE IN LEAGUE]))</f>
        <v>7</v>
      </c>
      <c r="J2839">
        <f>16-INDEX(STANDINGS_WHIP[],MATCH(Table1[[#This Row],[COMBINED]],STANDINGS_WHIP[COMBINED],0),COLUMN(STANDINGS_WHIP[PLACE IN LEAGUE]))</f>
        <v>4</v>
      </c>
      <c r="K2839">
        <f>16-INDEX(STANDINGS_W[],MATCH(Table1[[#This Row],[COMBINED]],STANDINGS_W[COMBINED],0),COLUMN(STANDINGS_W[PLACE IN LEAGUE]))</f>
        <v>4</v>
      </c>
      <c r="L2839">
        <f>16-INDEX(STANDINGS_K[],MATCH(Table1[[#This Row],[COMBINED]],STANDINGS_K[COMBINED],0),COLUMN(STANDINGS_K[PLACE IN LEAGUE]))</f>
        <v>2</v>
      </c>
      <c r="M2839">
        <f>16-INDEX(STANDINGS_SV[],MATCH(Table1[[#This Row],[COMBINED]],STANDINGS_SV[COMBINED],0),COLUMN(STANDINGS_SV[PLACE IN LEAGUE]))</f>
        <v>13</v>
      </c>
      <c r="N2839">
        <f>SUM(Table1[[#This Row],[BA]:[SV]])</f>
        <v>53</v>
      </c>
      <c r="O2839">
        <v>14</v>
      </c>
    </row>
    <row r="2840" spans="1:15" x14ac:dyDescent="0.25">
      <c r="A2840" t="s">
        <v>2667</v>
      </c>
      <c r="B2840" t="s">
        <v>2662</v>
      </c>
      <c r="C2840" t="str">
        <f>Table1[[#This Row],[League]]&amp;Table1[[#This Row],[Team]]</f>
        <v>$400 Draft Champions Feb 24 1:00 pm Lg.3760To Catch a Thief</v>
      </c>
      <c r="D2840">
        <f>16-INDEX(STANDINGS_BA[],MATCH(Table1[[#This Row],[COMBINED]],STANDINGS_BA[COMBINED],0),COLUMN(STANDINGS_BA[PLACE IN LEAGUE]))</f>
        <v>8</v>
      </c>
      <c r="E2840">
        <f>16-INDEX(STANDINGS_R[],MATCH(Table1[[#This Row],[COMBINED]],STANDINGS_R[COMBINED],0),COLUMN(STANDINGS_R[PLACE IN LEAGUE]))</f>
        <v>3</v>
      </c>
      <c r="F2840">
        <f>16-INDEX(STANDINGS_HR[],MATCH(Table1[[#This Row],[COMBINED]],STANDINGS_HR[COMBINED],0),COLUMN(STANDINGS_HR[PLACE IN LEAGUE]))</f>
        <v>4</v>
      </c>
      <c r="G2840">
        <f>16-INDEX(STANDINGS_RBI[],MATCH(Table1[[#This Row],[COMBINED]],STANDINGS_RBI[COMBINED],0),COLUMN(STANDINGS_RBI[PLACE IN LEAGUE]))</f>
        <v>3</v>
      </c>
      <c r="H2840">
        <f>16-INDEX(STANDINGS_SB[],MATCH(Table1[[#This Row],[COMBINED]],STANDINGS_SB[COMBINED],0),COLUMN(STANDINGS_SB[PLACE IN LEAGUE]))</f>
        <v>4</v>
      </c>
      <c r="I2840">
        <f>16-INDEX(STANDINGS_ERA[],MATCH(Table1[[#This Row],[COMBINED]],STANDINGS_ERA[COMBINED],0),COLUMN(STANDINGS_ERA[PLACE IN LEAGUE]))</f>
        <v>6</v>
      </c>
      <c r="J2840">
        <f>16-INDEX(STANDINGS_WHIP[],MATCH(Table1[[#This Row],[COMBINED]],STANDINGS_WHIP[COMBINED],0),COLUMN(STANDINGS_WHIP[PLACE IN LEAGUE]))</f>
        <v>1</v>
      </c>
      <c r="K2840">
        <f>16-INDEX(STANDINGS_W[],MATCH(Table1[[#This Row],[COMBINED]],STANDINGS_W[COMBINED],0),COLUMN(STANDINGS_W[PLACE IN LEAGUE]))</f>
        <v>1</v>
      </c>
      <c r="L2840">
        <f>16-INDEX(STANDINGS_K[],MATCH(Table1[[#This Row],[COMBINED]],STANDINGS_K[COMBINED],0),COLUMN(STANDINGS_K[PLACE IN LEAGUE]))</f>
        <v>1</v>
      </c>
      <c r="M2840">
        <f>16-INDEX(STANDINGS_SV[],MATCH(Table1[[#This Row],[COMBINED]],STANDINGS_SV[COMBINED],0),COLUMN(STANDINGS_SV[PLACE IN LEAGUE]))</f>
        <v>14</v>
      </c>
      <c r="N2840">
        <f>SUM(Table1[[#This Row],[BA]:[SV]])</f>
        <v>45</v>
      </c>
      <c r="O2840">
        <v>15</v>
      </c>
    </row>
    <row r="2841" spans="1:15" x14ac:dyDescent="0.25">
      <c r="A2841" t="s">
        <v>77</v>
      </c>
      <c r="B2841" t="s">
        <v>2675</v>
      </c>
      <c r="C2841" t="str">
        <f>Table1[[#This Row],[League]]&amp;Table1[[#This Row],[Team]]</f>
        <v>$400 Draft Champions Jan 09 1:00 pm Lg.3586Team Taylor</v>
      </c>
      <c r="D2841">
        <f>16-INDEX(STANDINGS_BA[],MATCH(Table1[[#This Row],[COMBINED]],STANDINGS_BA[COMBINED],0),COLUMN(STANDINGS_BA[PLACE IN LEAGUE]))</f>
        <v>13</v>
      </c>
      <c r="E2841">
        <f>16-INDEX(STANDINGS_R[],MATCH(Table1[[#This Row],[COMBINED]],STANDINGS_R[COMBINED],0),COLUMN(STANDINGS_R[PLACE IN LEAGUE]))</f>
        <v>14</v>
      </c>
      <c r="F2841">
        <f>16-INDEX(STANDINGS_HR[],MATCH(Table1[[#This Row],[COMBINED]],STANDINGS_HR[COMBINED],0),COLUMN(STANDINGS_HR[PLACE IN LEAGUE]))</f>
        <v>13</v>
      </c>
      <c r="G2841">
        <f>16-INDEX(STANDINGS_RBI[],MATCH(Table1[[#This Row],[COMBINED]],STANDINGS_RBI[COMBINED],0),COLUMN(STANDINGS_RBI[PLACE IN LEAGUE]))</f>
        <v>14</v>
      </c>
      <c r="H2841">
        <f>16-INDEX(STANDINGS_SB[],MATCH(Table1[[#This Row],[COMBINED]],STANDINGS_SB[COMBINED],0),COLUMN(STANDINGS_SB[PLACE IN LEAGUE]))</f>
        <v>11</v>
      </c>
      <c r="I2841">
        <f>16-INDEX(STANDINGS_ERA[],MATCH(Table1[[#This Row],[COMBINED]],STANDINGS_ERA[COMBINED],0),COLUMN(STANDINGS_ERA[PLACE IN LEAGUE]))</f>
        <v>14</v>
      </c>
      <c r="J2841">
        <f>16-INDEX(STANDINGS_WHIP[],MATCH(Table1[[#This Row],[COMBINED]],STANDINGS_WHIP[COMBINED],0),COLUMN(STANDINGS_WHIP[PLACE IN LEAGUE]))</f>
        <v>14</v>
      </c>
      <c r="K2841">
        <f>16-INDEX(STANDINGS_W[],MATCH(Table1[[#This Row],[COMBINED]],STANDINGS_W[COMBINED],0),COLUMN(STANDINGS_W[PLACE IN LEAGUE]))</f>
        <v>15</v>
      </c>
      <c r="L2841">
        <f>16-INDEX(STANDINGS_K[],MATCH(Table1[[#This Row],[COMBINED]],STANDINGS_K[COMBINED],0),COLUMN(STANDINGS_K[PLACE IN LEAGUE]))</f>
        <v>15</v>
      </c>
      <c r="M2841">
        <f>16-INDEX(STANDINGS_SV[],MATCH(Table1[[#This Row],[COMBINED]],STANDINGS_SV[COMBINED],0),COLUMN(STANDINGS_SV[PLACE IN LEAGUE]))</f>
        <v>8</v>
      </c>
      <c r="N2841">
        <f>SUM(Table1[[#This Row],[BA]:[SV]])</f>
        <v>131</v>
      </c>
      <c r="O2841">
        <v>1</v>
      </c>
    </row>
    <row r="2842" spans="1:15" x14ac:dyDescent="0.25">
      <c r="A2842" t="s">
        <v>2678</v>
      </c>
      <c r="B2842" t="s">
        <v>2675</v>
      </c>
      <c r="C2842" t="str">
        <f>Table1[[#This Row],[League]]&amp;Table1[[#This Row],[Team]]</f>
        <v>$400 Draft Champions Jan 09 1:00 pm Lg.3586Pounders 400</v>
      </c>
      <c r="D2842">
        <f>16-INDEX(STANDINGS_BA[],MATCH(Table1[[#This Row],[COMBINED]],STANDINGS_BA[COMBINED],0),COLUMN(STANDINGS_BA[PLACE IN LEAGUE]))</f>
        <v>10</v>
      </c>
      <c r="E2842">
        <f>16-INDEX(STANDINGS_R[],MATCH(Table1[[#This Row],[COMBINED]],STANDINGS_R[COMBINED],0),COLUMN(STANDINGS_R[PLACE IN LEAGUE]))</f>
        <v>5</v>
      </c>
      <c r="F2842">
        <f>16-INDEX(STANDINGS_HR[],MATCH(Table1[[#This Row],[COMBINED]],STANDINGS_HR[COMBINED],0),COLUMN(STANDINGS_HR[PLACE IN LEAGUE]))</f>
        <v>2</v>
      </c>
      <c r="G2842">
        <f>16-INDEX(STANDINGS_RBI[],MATCH(Table1[[#This Row],[COMBINED]],STANDINGS_RBI[COMBINED],0),COLUMN(STANDINGS_RBI[PLACE IN LEAGUE]))</f>
        <v>5</v>
      </c>
      <c r="H2842">
        <f>16-INDEX(STANDINGS_SB[],MATCH(Table1[[#This Row],[COMBINED]],STANDINGS_SB[COMBINED],0),COLUMN(STANDINGS_SB[PLACE IN LEAGUE]))</f>
        <v>14</v>
      </c>
      <c r="I2842">
        <f>16-INDEX(STANDINGS_ERA[],MATCH(Table1[[#This Row],[COMBINED]],STANDINGS_ERA[COMBINED],0),COLUMN(STANDINGS_ERA[PLACE IN LEAGUE]))</f>
        <v>15</v>
      </c>
      <c r="J2842">
        <f>16-INDEX(STANDINGS_WHIP[],MATCH(Table1[[#This Row],[COMBINED]],STANDINGS_WHIP[COMBINED],0),COLUMN(STANDINGS_WHIP[PLACE IN LEAGUE]))</f>
        <v>15</v>
      </c>
      <c r="K2842">
        <f>16-INDEX(STANDINGS_W[],MATCH(Table1[[#This Row],[COMBINED]],STANDINGS_W[COMBINED],0),COLUMN(STANDINGS_W[PLACE IN LEAGUE]))</f>
        <v>8</v>
      </c>
      <c r="L2842">
        <f>16-INDEX(STANDINGS_K[],MATCH(Table1[[#This Row],[COMBINED]],STANDINGS_K[COMBINED],0),COLUMN(STANDINGS_K[PLACE IN LEAGUE]))</f>
        <v>12</v>
      </c>
      <c r="M2842">
        <f>16-INDEX(STANDINGS_SV[],MATCH(Table1[[#This Row],[COMBINED]],STANDINGS_SV[COMBINED],0),COLUMN(STANDINGS_SV[PLACE IN LEAGUE]))</f>
        <v>15</v>
      </c>
      <c r="N2842">
        <f>SUM(Table1[[#This Row],[BA]:[SV]])</f>
        <v>101</v>
      </c>
      <c r="O2842">
        <v>2</v>
      </c>
    </row>
    <row r="2843" spans="1:15" x14ac:dyDescent="0.25">
      <c r="A2843" t="s">
        <v>2676</v>
      </c>
      <c r="B2843" t="s">
        <v>2675</v>
      </c>
      <c r="C2843" t="str">
        <f>Table1[[#This Row],[League]]&amp;Table1[[#This Row],[Team]]</f>
        <v>$400 Draft Champions Jan 09 1:00 pm Lg.3586The Notorious C.O.Z.</v>
      </c>
      <c r="D2843">
        <f>16-INDEX(STANDINGS_BA[],MATCH(Table1[[#This Row],[COMBINED]],STANDINGS_BA[COMBINED],0),COLUMN(STANDINGS_BA[PLACE IN LEAGUE]))</f>
        <v>14</v>
      </c>
      <c r="E2843">
        <f>16-INDEX(STANDINGS_R[],MATCH(Table1[[#This Row],[COMBINED]],STANDINGS_R[COMBINED],0),COLUMN(STANDINGS_R[PLACE IN LEAGUE]))</f>
        <v>11</v>
      </c>
      <c r="F2843">
        <f>16-INDEX(STANDINGS_HR[],MATCH(Table1[[#This Row],[COMBINED]],STANDINGS_HR[COMBINED],0),COLUMN(STANDINGS_HR[PLACE IN LEAGUE]))</f>
        <v>7</v>
      </c>
      <c r="G2843">
        <f>16-INDEX(STANDINGS_RBI[],MATCH(Table1[[#This Row],[COMBINED]],STANDINGS_RBI[COMBINED],0),COLUMN(STANDINGS_RBI[PLACE IN LEAGUE]))</f>
        <v>10</v>
      </c>
      <c r="H2843">
        <f>16-INDEX(STANDINGS_SB[],MATCH(Table1[[#This Row],[COMBINED]],STANDINGS_SB[COMBINED],0),COLUMN(STANDINGS_SB[PLACE IN LEAGUE]))</f>
        <v>7</v>
      </c>
      <c r="I2843">
        <f>16-INDEX(STANDINGS_ERA[],MATCH(Table1[[#This Row],[COMBINED]],STANDINGS_ERA[COMBINED],0),COLUMN(STANDINGS_ERA[PLACE IN LEAGUE]))</f>
        <v>10</v>
      </c>
      <c r="J2843">
        <f>16-INDEX(STANDINGS_WHIP[],MATCH(Table1[[#This Row],[COMBINED]],STANDINGS_WHIP[COMBINED],0),COLUMN(STANDINGS_WHIP[PLACE IN LEAGUE]))</f>
        <v>12</v>
      </c>
      <c r="K2843">
        <f>16-INDEX(STANDINGS_W[],MATCH(Table1[[#This Row],[COMBINED]],STANDINGS_W[COMBINED],0),COLUMN(STANDINGS_W[PLACE IN LEAGUE]))</f>
        <v>12</v>
      </c>
      <c r="L2843">
        <f>16-INDEX(STANDINGS_K[],MATCH(Table1[[#This Row],[COMBINED]],STANDINGS_K[COMBINED],0),COLUMN(STANDINGS_K[PLACE IN LEAGUE]))</f>
        <v>10</v>
      </c>
      <c r="M2843">
        <f>16-INDEX(STANDINGS_SV[],MATCH(Table1[[#This Row],[COMBINED]],STANDINGS_SV[COMBINED],0),COLUMN(STANDINGS_SV[PLACE IN LEAGUE]))</f>
        <v>7</v>
      </c>
      <c r="N2843">
        <f>SUM(Table1[[#This Row],[BA]:[SV]])</f>
        <v>100</v>
      </c>
      <c r="O2843">
        <v>3</v>
      </c>
    </row>
    <row r="2844" spans="1:15" x14ac:dyDescent="0.25">
      <c r="A2844" t="s">
        <v>2677</v>
      </c>
      <c r="B2844" t="s">
        <v>2675</v>
      </c>
      <c r="C2844" t="str">
        <f>Table1[[#This Row],[League]]&amp;Table1[[#This Row],[Team]]</f>
        <v>$400 Draft Champions Jan 09 1:00 pm Lg.3586Vermont Mariners</v>
      </c>
      <c r="D2844">
        <f>16-INDEX(STANDINGS_BA[],MATCH(Table1[[#This Row],[COMBINED]],STANDINGS_BA[COMBINED],0),COLUMN(STANDINGS_BA[PLACE IN LEAGUE]))</f>
        <v>12</v>
      </c>
      <c r="E2844">
        <f>16-INDEX(STANDINGS_R[],MATCH(Table1[[#This Row],[COMBINED]],STANDINGS_R[COMBINED],0),COLUMN(STANDINGS_R[PLACE IN LEAGUE]))</f>
        <v>8</v>
      </c>
      <c r="F2844">
        <f>16-INDEX(STANDINGS_HR[],MATCH(Table1[[#This Row],[COMBINED]],STANDINGS_HR[COMBINED],0),COLUMN(STANDINGS_HR[PLACE IN LEAGUE]))</f>
        <v>3</v>
      </c>
      <c r="G2844">
        <f>16-INDEX(STANDINGS_RBI[],MATCH(Table1[[#This Row],[COMBINED]],STANDINGS_RBI[COMBINED],0),COLUMN(STANDINGS_RBI[PLACE IN LEAGUE]))</f>
        <v>6</v>
      </c>
      <c r="H2844">
        <f>16-INDEX(STANDINGS_SB[],MATCH(Table1[[#This Row],[COMBINED]],STANDINGS_SB[COMBINED],0),COLUMN(STANDINGS_SB[PLACE IN LEAGUE]))</f>
        <v>12</v>
      </c>
      <c r="I2844">
        <f>16-INDEX(STANDINGS_ERA[],MATCH(Table1[[#This Row],[COMBINED]],STANDINGS_ERA[COMBINED],0),COLUMN(STANDINGS_ERA[PLACE IN LEAGUE]))</f>
        <v>13</v>
      </c>
      <c r="J2844">
        <f>16-INDEX(STANDINGS_WHIP[],MATCH(Table1[[#This Row],[COMBINED]],STANDINGS_WHIP[COMBINED],0),COLUMN(STANDINGS_WHIP[PLACE IN LEAGUE]))</f>
        <v>11</v>
      </c>
      <c r="K2844">
        <f>16-INDEX(STANDINGS_W[],MATCH(Table1[[#This Row],[COMBINED]],STANDINGS_W[COMBINED],0),COLUMN(STANDINGS_W[PLACE IN LEAGUE]))</f>
        <v>14</v>
      </c>
      <c r="L2844">
        <f>16-INDEX(STANDINGS_K[],MATCH(Table1[[#This Row],[COMBINED]],STANDINGS_K[COMBINED],0),COLUMN(STANDINGS_K[PLACE IN LEAGUE]))</f>
        <v>5</v>
      </c>
      <c r="M2844">
        <f>16-INDEX(STANDINGS_SV[],MATCH(Table1[[#This Row],[COMBINED]],STANDINGS_SV[COMBINED],0),COLUMN(STANDINGS_SV[PLACE IN LEAGUE]))</f>
        <v>14</v>
      </c>
      <c r="N2844">
        <f>SUM(Table1[[#This Row],[BA]:[SV]])</f>
        <v>98</v>
      </c>
      <c r="O2844">
        <v>4</v>
      </c>
    </row>
    <row r="2845" spans="1:15" x14ac:dyDescent="0.25">
      <c r="A2845" t="s">
        <v>2681</v>
      </c>
      <c r="B2845" t="s">
        <v>2675</v>
      </c>
      <c r="C2845" t="str">
        <f>Table1[[#This Row],[League]]&amp;Table1[[#This Row],[Team]]</f>
        <v>$400 Draft Champions Jan 09 1:00 pm Lg.3586ShowtimeDC1</v>
      </c>
      <c r="D2845">
        <f>16-INDEX(STANDINGS_BA[],MATCH(Table1[[#This Row],[COMBINED]],STANDINGS_BA[COMBINED],0),COLUMN(STANDINGS_BA[PLACE IN LEAGUE]))</f>
        <v>6</v>
      </c>
      <c r="E2845">
        <f>16-INDEX(STANDINGS_R[],MATCH(Table1[[#This Row],[COMBINED]],STANDINGS_R[COMBINED],0),COLUMN(STANDINGS_R[PLACE IN LEAGUE]))</f>
        <v>15</v>
      </c>
      <c r="F2845">
        <f>16-INDEX(STANDINGS_HR[],MATCH(Table1[[#This Row],[COMBINED]],STANDINGS_HR[COMBINED],0),COLUMN(STANDINGS_HR[PLACE IN LEAGUE]))</f>
        <v>15</v>
      </c>
      <c r="G2845">
        <f>16-INDEX(STANDINGS_RBI[],MATCH(Table1[[#This Row],[COMBINED]],STANDINGS_RBI[COMBINED],0),COLUMN(STANDINGS_RBI[PLACE IN LEAGUE]))</f>
        <v>15</v>
      </c>
      <c r="H2845">
        <f>16-INDEX(STANDINGS_SB[],MATCH(Table1[[#This Row],[COMBINED]],STANDINGS_SB[COMBINED],0),COLUMN(STANDINGS_SB[PLACE IN LEAGUE]))</f>
        <v>13</v>
      </c>
      <c r="I2845">
        <f>16-INDEX(STANDINGS_ERA[],MATCH(Table1[[#This Row],[COMBINED]],STANDINGS_ERA[COMBINED],0),COLUMN(STANDINGS_ERA[PLACE IN LEAGUE]))</f>
        <v>5</v>
      </c>
      <c r="J2845">
        <f>16-INDEX(STANDINGS_WHIP[],MATCH(Table1[[#This Row],[COMBINED]],STANDINGS_WHIP[COMBINED],0),COLUMN(STANDINGS_WHIP[PLACE IN LEAGUE]))</f>
        <v>2</v>
      </c>
      <c r="K2845">
        <f>16-INDEX(STANDINGS_W[],MATCH(Table1[[#This Row],[COMBINED]],STANDINGS_W[COMBINED],0),COLUMN(STANDINGS_W[PLACE IN LEAGUE]))</f>
        <v>11</v>
      </c>
      <c r="L2845">
        <f>16-INDEX(STANDINGS_K[],MATCH(Table1[[#This Row],[COMBINED]],STANDINGS_K[COMBINED],0),COLUMN(STANDINGS_K[PLACE IN LEAGUE]))</f>
        <v>9</v>
      </c>
      <c r="M2845">
        <f>16-INDEX(STANDINGS_SV[],MATCH(Table1[[#This Row],[COMBINED]],STANDINGS_SV[COMBINED],0),COLUMN(STANDINGS_SV[PLACE IN LEAGUE]))</f>
        <v>1</v>
      </c>
      <c r="N2845">
        <f>SUM(Table1[[#This Row],[BA]:[SV]])</f>
        <v>92</v>
      </c>
      <c r="O2845">
        <v>5</v>
      </c>
    </row>
    <row r="2846" spans="1:15" x14ac:dyDescent="0.25">
      <c r="A2846" t="s">
        <v>208</v>
      </c>
      <c r="B2846" t="s">
        <v>2675</v>
      </c>
      <c r="C2846" t="str">
        <f>Table1[[#This Row],[League]]&amp;Table1[[#This Row],[Team]]</f>
        <v>$400 Draft Champions Jan 09 1:00 pm Lg.3586Gashouse Gang</v>
      </c>
      <c r="D2846">
        <f>16-INDEX(STANDINGS_BA[],MATCH(Table1[[#This Row],[COMBINED]],STANDINGS_BA[COMBINED],0),COLUMN(STANDINGS_BA[PLACE IN LEAGUE]))</f>
        <v>3</v>
      </c>
      <c r="E2846">
        <f>16-INDEX(STANDINGS_R[],MATCH(Table1[[#This Row],[COMBINED]],STANDINGS_R[COMBINED],0),COLUMN(STANDINGS_R[PLACE IN LEAGUE]))</f>
        <v>12</v>
      </c>
      <c r="F2846">
        <f>16-INDEX(STANDINGS_HR[],MATCH(Table1[[#This Row],[COMBINED]],STANDINGS_HR[COMBINED],0),COLUMN(STANDINGS_HR[PLACE IN LEAGUE]))</f>
        <v>12</v>
      </c>
      <c r="G2846">
        <f>16-INDEX(STANDINGS_RBI[],MATCH(Table1[[#This Row],[COMBINED]],STANDINGS_RBI[COMBINED],0),COLUMN(STANDINGS_RBI[PLACE IN LEAGUE]))</f>
        <v>12</v>
      </c>
      <c r="H2846">
        <f>16-INDEX(STANDINGS_SB[],MATCH(Table1[[#This Row],[COMBINED]],STANDINGS_SB[COMBINED],0),COLUMN(STANDINGS_SB[PLACE IN LEAGUE]))</f>
        <v>1</v>
      </c>
      <c r="I2846">
        <f>16-INDEX(STANDINGS_ERA[],MATCH(Table1[[#This Row],[COMBINED]],STANDINGS_ERA[COMBINED],0),COLUMN(STANDINGS_ERA[PLACE IN LEAGUE]))</f>
        <v>9</v>
      </c>
      <c r="J2846">
        <f>16-INDEX(STANDINGS_WHIP[],MATCH(Table1[[#This Row],[COMBINED]],STANDINGS_WHIP[COMBINED],0),COLUMN(STANDINGS_WHIP[PLACE IN LEAGUE]))</f>
        <v>10</v>
      </c>
      <c r="K2846">
        <f>16-INDEX(STANDINGS_W[],MATCH(Table1[[#This Row],[COMBINED]],STANDINGS_W[COMBINED],0),COLUMN(STANDINGS_W[PLACE IN LEAGUE]))</f>
        <v>9</v>
      </c>
      <c r="L2846">
        <f>16-INDEX(STANDINGS_K[],MATCH(Table1[[#This Row],[COMBINED]],STANDINGS_K[COMBINED],0),COLUMN(STANDINGS_K[PLACE IN LEAGUE]))</f>
        <v>14</v>
      </c>
      <c r="M2846">
        <f>16-INDEX(STANDINGS_SV[],MATCH(Table1[[#This Row],[COMBINED]],STANDINGS_SV[COMBINED],0),COLUMN(STANDINGS_SV[PLACE IN LEAGUE]))</f>
        <v>6</v>
      </c>
      <c r="N2846">
        <f>SUM(Table1[[#This Row],[BA]:[SV]])</f>
        <v>88</v>
      </c>
      <c r="O2846">
        <v>6</v>
      </c>
    </row>
    <row r="2847" spans="1:15" x14ac:dyDescent="0.25">
      <c r="A2847" t="s">
        <v>17</v>
      </c>
      <c r="B2847" t="s">
        <v>2675</v>
      </c>
      <c r="C2847" t="str">
        <f>Table1[[#This Row],[League]]&amp;Table1[[#This Row],[Team]]</f>
        <v>$400 Draft Champions Jan 09 1:00 pm Lg.3586Millertime</v>
      </c>
      <c r="D2847">
        <f>16-INDEX(STANDINGS_BA[],MATCH(Table1[[#This Row],[COMBINED]],STANDINGS_BA[COMBINED],0),COLUMN(STANDINGS_BA[PLACE IN LEAGUE]))</f>
        <v>11</v>
      </c>
      <c r="E2847">
        <f>16-INDEX(STANDINGS_R[],MATCH(Table1[[#This Row],[COMBINED]],STANDINGS_R[COMBINED],0),COLUMN(STANDINGS_R[PLACE IN LEAGUE]))</f>
        <v>13</v>
      </c>
      <c r="F2847">
        <f>16-INDEX(STANDINGS_HR[],MATCH(Table1[[#This Row],[COMBINED]],STANDINGS_HR[COMBINED],0),COLUMN(STANDINGS_HR[PLACE IN LEAGUE]))</f>
        <v>11</v>
      </c>
      <c r="G2847">
        <f>16-INDEX(STANDINGS_RBI[],MATCH(Table1[[#This Row],[COMBINED]],STANDINGS_RBI[COMBINED],0),COLUMN(STANDINGS_RBI[PLACE IN LEAGUE]))</f>
        <v>11</v>
      </c>
      <c r="H2847">
        <f>16-INDEX(STANDINGS_SB[],MATCH(Table1[[#This Row],[COMBINED]],STANDINGS_SB[COMBINED],0),COLUMN(STANDINGS_SB[PLACE IN LEAGUE]))</f>
        <v>8</v>
      </c>
      <c r="I2847">
        <f>16-INDEX(STANDINGS_ERA[],MATCH(Table1[[#This Row],[COMBINED]],STANDINGS_ERA[COMBINED],0),COLUMN(STANDINGS_ERA[PLACE IN LEAGUE]))</f>
        <v>8</v>
      </c>
      <c r="J2847">
        <f>16-INDEX(STANDINGS_WHIP[],MATCH(Table1[[#This Row],[COMBINED]],STANDINGS_WHIP[COMBINED],0),COLUMN(STANDINGS_WHIP[PLACE IN LEAGUE]))</f>
        <v>7</v>
      </c>
      <c r="K2847">
        <f>16-INDEX(STANDINGS_W[],MATCH(Table1[[#This Row],[COMBINED]],STANDINGS_W[COMBINED],0),COLUMN(STANDINGS_W[PLACE IN LEAGUE]))</f>
        <v>7</v>
      </c>
      <c r="L2847">
        <f>16-INDEX(STANDINGS_K[],MATCH(Table1[[#This Row],[COMBINED]],STANDINGS_K[COMBINED],0),COLUMN(STANDINGS_K[PLACE IN LEAGUE]))</f>
        <v>3</v>
      </c>
      <c r="M2847">
        <f>16-INDEX(STANDINGS_SV[],MATCH(Table1[[#This Row],[COMBINED]],STANDINGS_SV[COMBINED],0),COLUMN(STANDINGS_SV[PLACE IN LEAGUE]))</f>
        <v>4</v>
      </c>
      <c r="N2847">
        <f>SUM(Table1[[#This Row],[BA]:[SV]])</f>
        <v>83</v>
      </c>
      <c r="O2847">
        <v>7</v>
      </c>
    </row>
    <row r="2848" spans="1:15" x14ac:dyDescent="0.25">
      <c r="A2848" t="s">
        <v>57</v>
      </c>
      <c r="B2848" t="s">
        <v>2675</v>
      </c>
      <c r="C2848" t="str">
        <f>Table1[[#This Row],[League]]&amp;Table1[[#This Row],[Team]]</f>
        <v>$400 Draft Champions Jan 09 1:00 pm Lg.3586Blood and Gore</v>
      </c>
      <c r="D2848">
        <f>16-INDEX(STANDINGS_BA[],MATCH(Table1[[#This Row],[COMBINED]],STANDINGS_BA[COMBINED],0),COLUMN(STANDINGS_BA[PLACE IN LEAGUE]))</f>
        <v>7</v>
      </c>
      <c r="E2848">
        <f>16-INDEX(STANDINGS_R[],MATCH(Table1[[#This Row],[COMBINED]],STANDINGS_R[COMBINED],0),COLUMN(STANDINGS_R[PLACE IN LEAGUE]))</f>
        <v>9</v>
      </c>
      <c r="F2848">
        <f>16-INDEX(STANDINGS_HR[],MATCH(Table1[[#This Row],[COMBINED]],STANDINGS_HR[COMBINED],0),COLUMN(STANDINGS_HR[PLACE IN LEAGUE]))</f>
        <v>14</v>
      </c>
      <c r="G2848">
        <f>16-INDEX(STANDINGS_RBI[],MATCH(Table1[[#This Row],[COMBINED]],STANDINGS_RBI[COMBINED],0),COLUMN(STANDINGS_RBI[PLACE IN LEAGUE]))</f>
        <v>7</v>
      </c>
      <c r="H2848">
        <f>16-INDEX(STANDINGS_SB[],MATCH(Table1[[#This Row],[COMBINED]],STANDINGS_SB[COMBINED],0),COLUMN(STANDINGS_SB[PLACE IN LEAGUE]))</f>
        <v>10</v>
      </c>
      <c r="I2848">
        <f>16-INDEX(STANDINGS_ERA[],MATCH(Table1[[#This Row],[COMBINED]],STANDINGS_ERA[COMBINED],0),COLUMN(STANDINGS_ERA[PLACE IN LEAGUE]))</f>
        <v>4</v>
      </c>
      <c r="J2848">
        <f>16-INDEX(STANDINGS_WHIP[],MATCH(Table1[[#This Row],[COMBINED]],STANDINGS_WHIP[COMBINED],0),COLUMN(STANDINGS_WHIP[PLACE IN LEAGUE]))</f>
        <v>5</v>
      </c>
      <c r="K2848">
        <f>16-INDEX(STANDINGS_W[],MATCH(Table1[[#This Row],[COMBINED]],STANDINGS_W[COMBINED],0),COLUMN(STANDINGS_W[PLACE IN LEAGUE]))</f>
        <v>10</v>
      </c>
      <c r="L2848">
        <f>16-INDEX(STANDINGS_K[],MATCH(Table1[[#This Row],[COMBINED]],STANDINGS_K[COMBINED],0),COLUMN(STANDINGS_K[PLACE IN LEAGUE]))</f>
        <v>7</v>
      </c>
      <c r="M2848">
        <f>16-INDEX(STANDINGS_SV[],MATCH(Table1[[#This Row],[COMBINED]],STANDINGS_SV[COMBINED],0),COLUMN(STANDINGS_SV[PLACE IN LEAGUE]))</f>
        <v>9</v>
      </c>
      <c r="N2848">
        <f>SUM(Table1[[#This Row],[BA]:[SV]])</f>
        <v>82</v>
      </c>
      <c r="O2848">
        <v>8</v>
      </c>
    </row>
    <row r="2849" spans="1:15" x14ac:dyDescent="0.25">
      <c r="A2849" t="s">
        <v>2680</v>
      </c>
      <c r="B2849" t="s">
        <v>2675</v>
      </c>
      <c r="C2849" t="str">
        <f>Table1[[#This Row],[League]]&amp;Table1[[#This Row],[Team]]</f>
        <v>$400 Draft Champions Jan 09 1:00 pm Lg.3586The Achievers - DC 4</v>
      </c>
      <c r="D2849">
        <f>16-INDEX(STANDINGS_BA[],MATCH(Table1[[#This Row],[COMBINED]],STANDINGS_BA[COMBINED],0),COLUMN(STANDINGS_BA[PLACE IN LEAGUE]))</f>
        <v>8</v>
      </c>
      <c r="E2849">
        <f>16-INDEX(STANDINGS_R[],MATCH(Table1[[#This Row],[COMBINED]],STANDINGS_R[COMBINED],0),COLUMN(STANDINGS_R[PLACE IN LEAGUE]))</f>
        <v>6</v>
      </c>
      <c r="F2849">
        <f>16-INDEX(STANDINGS_HR[],MATCH(Table1[[#This Row],[COMBINED]],STANDINGS_HR[COMBINED],0),COLUMN(STANDINGS_HR[PLACE IN LEAGUE]))</f>
        <v>1</v>
      </c>
      <c r="G2849">
        <f>16-INDEX(STANDINGS_RBI[],MATCH(Table1[[#This Row],[COMBINED]],STANDINGS_RBI[COMBINED],0),COLUMN(STANDINGS_RBI[PLACE IN LEAGUE]))</f>
        <v>1</v>
      </c>
      <c r="H2849">
        <f>16-INDEX(STANDINGS_SB[],MATCH(Table1[[#This Row],[COMBINED]],STANDINGS_SB[COMBINED],0),COLUMN(STANDINGS_SB[PLACE IN LEAGUE]))</f>
        <v>15</v>
      </c>
      <c r="I2849">
        <f>16-INDEX(STANDINGS_ERA[],MATCH(Table1[[#This Row],[COMBINED]],STANDINGS_ERA[COMBINED],0),COLUMN(STANDINGS_ERA[PLACE IN LEAGUE]))</f>
        <v>12</v>
      </c>
      <c r="J2849">
        <f>16-INDEX(STANDINGS_WHIP[],MATCH(Table1[[#This Row],[COMBINED]],STANDINGS_WHIP[COMBINED],0),COLUMN(STANDINGS_WHIP[PLACE IN LEAGUE]))</f>
        <v>13</v>
      </c>
      <c r="K2849">
        <f>16-INDEX(STANDINGS_W[],MATCH(Table1[[#This Row],[COMBINED]],STANDINGS_W[COMBINED],0),COLUMN(STANDINGS_W[PLACE IN LEAGUE]))</f>
        <v>2</v>
      </c>
      <c r="L2849">
        <f>16-INDEX(STANDINGS_K[],MATCH(Table1[[#This Row],[COMBINED]],STANDINGS_K[COMBINED],0),COLUMN(STANDINGS_K[PLACE IN LEAGUE]))</f>
        <v>11</v>
      </c>
      <c r="M2849">
        <f>16-INDEX(STANDINGS_SV[],MATCH(Table1[[#This Row],[COMBINED]],STANDINGS_SV[COMBINED],0),COLUMN(STANDINGS_SV[PLACE IN LEAGUE]))</f>
        <v>11</v>
      </c>
      <c r="N2849">
        <f>SUM(Table1[[#This Row],[BA]:[SV]])</f>
        <v>80</v>
      </c>
      <c r="O2849">
        <v>9</v>
      </c>
    </row>
    <row r="2850" spans="1:15" x14ac:dyDescent="0.25">
      <c r="A2850" t="s">
        <v>2682</v>
      </c>
      <c r="B2850" t="s">
        <v>2675</v>
      </c>
      <c r="C2850" t="str">
        <f>Table1[[#This Row],[League]]&amp;Table1[[#This Row],[Team]]</f>
        <v>$400 Draft Champions Jan 09 1:00 pm Lg.3586Dino Rona</v>
      </c>
      <c r="D2850">
        <f>16-INDEX(STANDINGS_BA[],MATCH(Table1[[#This Row],[COMBINED]],STANDINGS_BA[COMBINED],0),COLUMN(STANDINGS_BA[PLACE IN LEAGUE]))</f>
        <v>5</v>
      </c>
      <c r="E2850">
        <f>16-INDEX(STANDINGS_R[],MATCH(Table1[[#This Row],[COMBINED]],STANDINGS_R[COMBINED],0),COLUMN(STANDINGS_R[PLACE IN LEAGUE]))</f>
        <v>4</v>
      </c>
      <c r="F2850">
        <f>16-INDEX(STANDINGS_HR[],MATCH(Table1[[#This Row],[COMBINED]],STANDINGS_HR[COMBINED],0),COLUMN(STANDINGS_HR[PLACE IN LEAGUE]))</f>
        <v>8</v>
      </c>
      <c r="G2850">
        <f>16-INDEX(STANDINGS_RBI[],MATCH(Table1[[#This Row],[COMBINED]],STANDINGS_RBI[COMBINED],0),COLUMN(STANDINGS_RBI[PLACE IN LEAGUE]))</f>
        <v>4</v>
      </c>
      <c r="H2850">
        <f>16-INDEX(STANDINGS_SB[],MATCH(Table1[[#This Row],[COMBINED]],STANDINGS_SB[COMBINED],0),COLUMN(STANDINGS_SB[PLACE IN LEAGUE]))</f>
        <v>4</v>
      </c>
      <c r="I2850">
        <f>16-INDEX(STANDINGS_ERA[],MATCH(Table1[[#This Row],[COMBINED]],STANDINGS_ERA[COMBINED],0),COLUMN(STANDINGS_ERA[PLACE IN LEAGUE]))</f>
        <v>11</v>
      </c>
      <c r="J2850">
        <f>16-INDEX(STANDINGS_WHIP[],MATCH(Table1[[#This Row],[COMBINED]],STANDINGS_WHIP[COMBINED],0),COLUMN(STANDINGS_WHIP[PLACE IN LEAGUE]))</f>
        <v>9</v>
      </c>
      <c r="K2850">
        <f>16-INDEX(STANDINGS_W[],MATCH(Table1[[#This Row],[COMBINED]],STANDINGS_W[COMBINED],0),COLUMN(STANDINGS_W[PLACE IN LEAGUE]))</f>
        <v>13</v>
      </c>
      <c r="L2850">
        <f>16-INDEX(STANDINGS_K[],MATCH(Table1[[#This Row],[COMBINED]],STANDINGS_K[COMBINED],0),COLUMN(STANDINGS_K[PLACE IN LEAGUE]))</f>
        <v>8</v>
      </c>
      <c r="M2850">
        <f>16-INDEX(STANDINGS_SV[],MATCH(Table1[[#This Row],[COMBINED]],STANDINGS_SV[COMBINED],0),COLUMN(STANDINGS_SV[PLACE IN LEAGUE]))</f>
        <v>13</v>
      </c>
      <c r="N2850">
        <f>SUM(Table1[[#This Row],[BA]:[SV]])</f>
        <v>79</v>
      </c>
      <c r="O2850">
        <v>10</v>
      </c>
    </row>
    <row r="2851" spans="1:15" x14ac:dyDescent="0.25">
      <c r="A2851" t="s">
        <v>2679</v>
      </c>
      <c r="B2851" t="s">
        <v>2675</v>
      </c>
      <c r="C2851" t="str">
        <f>Table1[[#This Row],[League]]&amp;Table1[[#This Row],[Team]]</f>
        <v>$400 Draft Champions Jan 09 1:00 pm Lg.3586Draughtsman 1</v>
      </c>
      <c r="D2851">
        <f>16-INDEX(STANDINGS_BA[],MATCH(Table1[[#This Row],[COMBINED]],STANDINGS_BA[COMBINED],0),COLUMN(STANDINGS_BA[PLACE IN LEAGUE]))</f>
        <v>9</v>
      </c>
      <c r="E2851">
        <f>16-INDEX(STANDINGS_R[],MATCH(Table1[[#This Row],[COMBINED]],STANDINGS_R[COMBINED],0),COLUMN(STANDINGS_R[PLACE IN LEAGUE]))</f>
        <v>10</v>
      </c>
      <c r="F2851">
        <f>16-INDEX(STANDINGS_HR[],MATCH(Table1[[#This Row],[COMBINED]],STANDINGS_HR[COMBINED],0),COLUMN(STANDINGS_HR[PLACE IN LEAGUE]))</f>
        <v>10</v>
      </c>
      <c r="G2851">
        <f>16-INDEX(STANDINGS_RBI[],MATCH(Table1[[#This Row],[COMBINED]],STANDINGS_RBI[COMBINED],0),COLUMN(STANDINGS_RBI[PLACE IN LEAGUE]))</f>
        <v>13</v>
      </c>
      <c r="H2851">
        <f>16-INDEX(STANDINGS_SB[],MATCH(Table1[[#This Row],[COMBINED]],STANDINGS_SB[COMBINED],0),COLUMN(STANDINGS_SB[PLACE IN LEAGUE]))</f>
        <v>5</v>
      </c>
      <c r="I2851">
        <f>16-INDEX(STANDINGS_ERA[],MATCH(Table1[[#This Row],[COMBINED]],STANDINGS_ERA[COMBINED],0),COLUMN(STANDINGS_ERA[PLACE IN LEAGUE]))</f>
        <v>6</v>
      </c>
      <c r="J2851">
        <f>16-INDEX(STANDINGS_WHIP[],MATCH(Table1[[#This Row],[COMBINED]],STANDINGS_WHIP[COMBINED],0),COLUMN(STANDINGS_WHIP[PLACE IN LEAGUE]))</f>
        <v>8</v>
      </c>
      <c r="K2851">
        <f>16-INDEX(STANDINGS_W[],MATCH(Table1[[#This Row],[COMBINED]],STANDINGS_W[COMBINED],0),COLUMN(STANDINGS_W[PLACE IN LEAGUE]))</f>
        <v>3</v>
      </c>
      <c r="L2851">
        <f>16-INDEX(STANDINGS_K[],MATCH(Table1[[#This Row],[COMBINED]],STANDINGS_K[COMBINED],0),COLUMN(STANDINGS_K[PLACE IN LEAGUE]))</f>
        <v>4</v>
      </c>
      <c r="M2851">
        <f>16-INDEX(STANDINGS_SV[],MATCH(Table1[[#This Row],[COMBINED]],STANDINGS_SV[COMBINED],0),COLUMN(STANDINGS_SV[PLACE IN LEAGUE]))</f>
        <v>10</v>
      </c>
      <c r="N2851">
        <f>SUM(Table1[[#This Row],[BA]:[SV]])</f>
        <v>78</v>
      </c>
      <c r="O2851">
        <v>11</v>
      </c>
    </row>
    <row r="2852" spans="1:15" x14ac:dyDescent="0.25">
      <c r="A2852" t="s">
        <v>2674</v>
      </c>
      <c r="B2852" t="s">
        <v>2675</v>
      </c>
      <c r="C2852" t="str">
        <f>Table1[[#This Row],[League]]&amp;Table1[[#This Row],[Team]]</f>
        <v>$400 Draft Champions Jan 09 1:00 pm Lg.3586Dookie McGee v1 - $400</v>
      </c>
      <c r="D2852">
        <f>16-INDEX(STANDINGS_BA[],MATCH(Table1[[#This Row],[COMBINED]],STANDINGS_BA[COMBINED],0),COLUMN(STANDINGS_BA[PLACE IN LEAGUE]))</f>
        <v>15</v>
      </c>
      <c r="E2852">
        <f>16-INDEX(STANDINGS_R[],MATCH(Table1[[#This Row],[COMBINED]],STANDINGS_R[COMBINED],0),COLUMN(STANDINGS_R[PLACE IN LEAGUE]))</f>
        <v>7</v>
      </c>
      <c r="F2852">
        <f>16-INDEX(STANDINGS_HR[],MATCH(Table1[[#This Row],[COMBINED]],STANDINGS_HR[COMBINED],0),COLUMN(STANDINGS_HR[PLACE IN LEAGUE]))</f>
        <v>9</v>
      </c>
      <c r="G2852">
        <f>16-INDEX(STANDINGS_RBI[],MATCH(Table1[[#This Row],[COMBINED]],STANDINGS_RBI[COMBINED],0),COLUMN(STANDINGS_RBI[PLACE IN LEAGUE]))</f>
        <v>9</v>
      </c>
      <c r="H2852">
        <f>16-INDEX(STANDINGS_SB[],MATCH(Table1[[#This Row],[COMBINED]],STANDINGS_SB[COMBINED],0),COLUMN(STANDINGS_SB[PLACE IN LEAGUE]))</f>
        <v>3</v>
      </c>
      <c r="I2852">
        <f>16-INDEX(STANDINGS_ERA[],MATCH(Table1[[#This Row],[COMBINED]],STANDINGS_ERA[COMBINED],0),COLUMN(STANDINGS_ERA[PLACE IN LEAGUE]))</f>
        <v>2</v>
      </c>
      <c r="J2852">
        <f>16-INDEX(STANDINGS_WHIP[],MATCH(Table1[[#This Row],[COMBINED]],STANDINGS_WHIP[COMBINED],0),COLUMN(STANDINGS_WHIP[PLACE IN LEAGUE]))</f>
        <v>4</v>
      </c>
      <c r="K2852">
        <f>16-INDEX(STANDINGS_W[],MATCH(Table1[[#This Row],[COMBINED]],STANDINGS_W[COMBINED],0),COLUMN(STANDINGS_W[PLACE IN LEAGUE]))</f>
        <v>4</v>
      </c>
      <c r="L2852">
        <f>16-INDEX(STANDINGS_K[],MATCH(Table1[[#This Row],[COMBINED]],STANDINGS_K[COMBINED],0),COLUMN(STANDINGS_K[PLACE IN LEAGUE]))</f>
        <v>6</v>
      </c>
      <c r="M2852">
        <f>16-INDEX(STANDINGS_SV[],MATCH(Table1[[#This Row],[COMBINED]],STANDINGS_SV[COMBINED],0),COLUMN(STANDINGS_SV[PLACE IN LEAGUE]))</f>
        <v>2</v>
      </c>
      <c r="N2852">
        <f>SUM(Table1[[#This Row],[BA]:[SV]])</f>
        <v>61</v>
      </c>
      <c r="O2852">
        <v>12</v>
      </c>
    </row>
    <row r="2853" spans="1:15" x14ac:dyDescent="0.25">
      <c r="A2853" t="s">
        <v>2683</v>
      </c>
      <c r="B2853" t="s">
        <v>2675</v>
      </c>
      <c r="C2853" t="str">
        <f>Table1[[#This Row],[League]]&amp;Table1[[#This Row],[Team]]</f>
        <v>$400 Draft Champions Jan 09 1:00 pm Lg.3586The Penthouse</v>
      </c>
      <c r="D2853">
        <f>16-INDEX(STANDINGS_BA[],MATCH(Table1[[#This Row],[COMBINED]],STANDINGS_BA[COMBINED],0),COLUMN(STANDINGS_BA[PLACE IN LEAGUE]))</f>
        <v>4</v>
      </c>
      <c r="E2853">
        <f>16-INDEX(STANDINGS_R[],MATCH(Table1[[#This Row],[COMBINED]],STANDINGS_R[COMBINED],0),COLUMN(STANDINGS_R[PLACE IN LEAGUE]))</f>
        <v>2</v>
      </c>
      <c r="F2853">
        <f>16-INDEX(STANDINGS_HR[],MATCH(Table1[[#This Row],[COMBINED]],STANDINGS_HR[COMBINED],0),COLUMN(STANDINGS_HR[PLACE IN LEAGUE]))</f>
        <v>5</v>
      </c>
      <c r="G2853">
        <f>16-INDEX(STANDINGS_RBI[],MATCH(Table1[[#This Row],[COMBINED]],STANDINGS_RBI[COMBINED],0),COLUMN(STANDINGS_RBI[PLACE IN LEAGUE]))</f>
        <v>8</v>
      </c>
      <c r="H2853">
        <f>16-INDEX(STANDINGS_SB[],MATCH(Table1[[#This Row],[COMBINED]],STANDINGS_SB[COMBINED],0),COLUMN(STANDINGS_SB[PLACE IN LEAGUE]))</f>
        <v>6</v>
      </c>
      <c r="I2853">
        <f>16-INDEX(STANDINGS_ERA[],MATCH(Table1[[#This Row],[COMBINED]],STANDINGS_ERA[COMBINED],0),COLUMN(STANDINGS_ERA[PLACE IN LEAGUE]))</f>
        <v>7</v>
      </c>
      <c r="J2853">
        <f>16-INDEX(STANDINGS_WHIP[],MATCH(Table1[[#This Row],[COMBINED]],STANDINGS_WHIP[COMBINED],0),COLUMN(STANDINGS_WHIP[PLACE IN LEAGUE]))</f>
        <v>6</v>
      </c>
      <c r="K2853">
        <f>16-INDEX(STANDINGS_W[],MATCH(Table1[[#This Row],[COMBINED]],STANDINGS_W[COMBINED],0),COLUMN(STANDINGS_W[PLACE IN LEAGUE]))</f>
        <v>6</v>
      </c>
      <c r="L2853">
        <f>16-INDEX(STANDINGS_K[],MATCH(Table1[[#This Row],[COMBINED]],STANDINGS_K[COMBINED],0),COLUMN(STANDINGS_K[PLACE IN LEAGUE]))</f>
        <v>2</v>
      </c>
      <c r="M2853">
        <f>16-INDEX(STANDINGS_SV[],MATCH(Table1[[#This Row],[COMBINED]],STANDINGS_SV[COMBINED],0),COLUMN(STANDINGS_SV[PLACE IN LEAGUE]))</f>
        <v>12</v>
      </c>
      <c r="N2853">
        <f>SUM(Table1[[#This Row],[BA]:[SV]])</f>
        <v>58</v>
      </c>
      <c r="O2853">
        <v>13</v>
      </c>
    </row>
    <row r="2854" spans="1:15" x14ac:dyDescent="0.25">
      <c r="A2854" t="s">
        <v>2685</v>
      </c>
      <c r="B2854" t="s">
        <v>2675</v>
      </c>
      <c r="C2854" t="str">
        <f>Table1[[#This Row],[League]]&amp;Table1[[#This Row],[Team]]</f>
        <v>$400 Draft Champions Jan 09 1:00 pm Lg.3586Gont Sparrowhawks</v>
      </c>
      <c r="D2854">
        <f>16-INDEX(STANDINGS_BA[],MATCH(Table1[[#This Row],[COMBINED]],STANDINGS_BA[COMBINED],0),COLUMN(STANDINGS_BA[PLACE IN LEAGUE]))</f>
        <v>1</v>
      </c>
      <c r="E2854">
        <f>16-INDEX(STANDINGS_R[],MATCH(Table1[[#This Row],[COMBINED]],STANDINGS_R[COMBINED],0),COLUMN(STANDINGS_R[PLACE IN LEAGUE]))</f>
        <v>1</v>
      </c>
      <c r="F2854">
        <f>16-INDEX(STANDINGS_HR[],MATCH(Table1[[#This Row],[COMBINED]],STANDINGS_HR[COMBINED],0),COLUMN(STANDINGS_HR[PLACE IN LEAGUE]))</f>
        <v>4</v>
      </c>
      <c r="G2854">
        <f>16-INDEX(STANDINGS_RBI[],MATCH(Table1[[#This Row],[COMBINED]],STANDINGS_RBI[COMBINED],0),COLUMN(STANDINGS_RBI[PLACE IN LEAGUE]))</f>
        <v>3</v>
      </c>
      <c r="H2854">
        <f>16-INDEX(STANDINGS_SB[],MATCH(Table1[[#This Row],[COMBINED]],STANDINGS_SB[COMBINED],0),COLUMN(STANDINGS_SB[PLACE IN LEAGUE]))</f>
        <v>2</v>
      </c>
      <c r="I2854">
        <f>16-INDEX(STANDINGS_ERA[],MATCH(Table1[[#This Row],[COMBINED]],STANDINGS_ERA[COMBINED],0),COLUMN(STANDINGS_ERA[PLACE IN LEAGUE]))</f>
        <v>3</v>
      </c>
      <c r="J2854">
        <f>16-INDEX(STANDINGS_WHIP[],MATCH(Table1[[#This Row],[COMBINED]],STANDINGS_WHIP[COMBINED],0),COLUMN(STANDINGS_WHIP[PLACE IN LEAGUE]))</f>
        <v>3</v>
      </c>
      <c r="K2854">
        <f>16-INDEX(STANDINGS_W[],MATCH(Table1[[#This Row],[COMBINED]],STANDINGS_W[COMBINED],0),COLUMN(STANDINGS_W[PLACE IN LEAGUE]))</f>
        <v>5</v>
      </c>
      <c r="L2854">
        <f>16-INDEX(STANDINGS_K[],MATCH(Table1[[#This Row],[COMBINED]],STANDINGS_K[COMBINED],0),COLUMN(STANDINGS_K[PLACE IN LEAGUE]))</f>
        <v>13</v>
      </c>
      <c r="M2854">
        <f>16-INDEX(STANDINGS_SV[],MATCH(Table1[[#This Row],[COMBINED]],STANDINGS_SV[COMBINED],0),COLUMN(STANDINGS_SV[PLACE IN LEAGUE]))</f>
        <v>5</v>
      </c>
      <c r="N2854">
        <f>SUM(Table1[[#This Row],[BA]:[SV]])</f>
        <v>40</v>
      </c>
      <c r="O2854">
        <v>14</v>
      </c>
    </row>
    <row r="2855" spans="1:15" x14ac:dyDescent="0.25">
      <c r="A2855" t="s">
        <v>2684</v>
      </c>
      <c r="B2855" t="s">
        <v>2675</v>
      </c>
      <c r="C2855" t="str">
        <f>Table1[[#This Row],[League]]&amp;Table1[[#This Row],[Team]]</f>
        <v>$400 Draft Champions Jan 09 1:00 pm Lg.3586Team porus</v>
      </c>
      <c r="D2855">
        <f>16-INDEX(STANDINGS_BA[],MATCH(Table1[[#This Row],[COMBINED]],STANDINGS_BA[COMBINED],0),COLUMN(STANDINGS_BA[PLACE IN LEAGUE]))</f>
        <v>2</v>
      </c>
      <c r="E2855">
        <f>16-INDEX(STANDINGS_R[],MATCH(Table1[[#This Row],[COMBINED]],STANDINGS_R[COMBINED],0),COLUMN(STANDINGS_R[PLACE IN LEAGUE]))</f>
        <v>3</v>
      </c>
      <c r="F2855">
        <f>16-INDEX(STANDINGS_HR[],MATCH(Table1[[#This Row],[COMBINED]],STANDINGS_HR[COMBINED],0),COLUMN(STANDINGS_HR[PLACE IN LEAGUE]))</f>
        <v>6</v>
      </c>
      <c r="G2855">
        <f>16-INDEX(STANDINGS_RBI[],MATCH(Table1[[#This Row],[COMBINED]],STANDINGS_RBI[COMBINED],0),COLUMN(STANDINGS_RBI[PLACE IN LEAGUE]))</f>
        <v>2</v>
      </c>
      <c r="H2855">
        <f>16-INDEX(STANDINGS_SB[],MATCH(Table1[[#This Row],[COMBINED]],STANDINGS_SB[COMBINED],0),COLUMN(STANDINGS_SB[PLACE IN LEAGUE]))</f>
        <v>9</v>
      </c>
      <c r="I2855">
        <f>16-INDEX(STANDINGS_ERA[],MATCH(Table1[[#This Row],[COMBINED]],STANDINGS_ERA[COMBINED],0),COLUMN(STANDINGS_ERA[PLACE IN LEAGUE]))</f>
        <v>1</v>
      </c>
      <c r="J2855">
        <f>16-INDEX(STANDINGS_WHIP[],MATCH(Table1[[#This Row],[COMBINED]],STANDINGS_WHIP[COMBINED],0),COLUMN(STANDINGS_WHIP[PLACE IN LEAGUE]))</f>
        <v>1</v>
      </c>
      <c r="K2855">
        <f>16-INDEX(STANDINGS_W[],MATCH(Table1[[#This Row],[COMBINED]],STANDINGS_W[COMBINED],0),COLUMN(STANDINGS_W[PLACE IN LEAGUE]))</f>
        <v>1</v>
      </c>
      <c r="L2855">
        <f>16-INDEX(STANDINGS_K[],MATCH(Table1[[#This Row],[COMBINED]],STANDINGS_K[COMBINED],0),COLUMN(STANDINGS_K[PLACE IN LEAGUE]))</f>
        <v>1</v>
      </c>
      <c r="M2855">
        <f>16-INDEX(STANDINGS_SV[],MATCH(Table1[[#This Row],[COMBINED]],STANDINGS_SV[COMBINED],0),COLUMN(STANDINGS_SV[PLACE IN LEAGUE]))</f>
        <v>3</v>
      </c>
      <c r="N2855">
        <f>SUM(Table1[[#This Row],[BA]:[SV]])</f>
        <v>29</v>
      </c>
      <c r="O2855">
        <v>15</v>
      </c>
    </row>
    <row r="2856" spans="1:15" x14ac:dyDescent="0.25">
      <c r="A2856" t="s">
        <v>170</v>
      </c>
      <c r="B2856" t="s">
        <v>2687</v>
      </c>
      <c r="C2856" t="str">
        <f>Table1[[#This Row],[League]]&amp;Table1[[#This Row],[Team]]</f>
        <v>$400 Draft Champions Jan 27 1:00 pm Lg.3628deadmoneyD</v>
      </c>
      <c r="D2856">
        <f>16-INDEX(STANDINGS_BA[],MATCH(Table1[[#This Row],[COMBINED]],STANDINGS_BA[COMBINED],0),COLUMN(STANDINGS_BA[PLACE IN LEAGUE]))</f>
        <v>4</v>
      </c>
      <c r="E2856">
        <f>16-INDEX(STANDINGS_R[],MATCH(Table1[[#This Row],[COMBINED]],STANDINGS_R[COMBINED],0),COLUMN(STANDINGS_R[PLACE IN LEAGUE]))</f>
        <v>14</v>
      </c>
      <c r="F2856">
        <f>16-INDEX(STANDINGS_HR[],MATCH(Table1[[#This Row],[COMBINED]],STANDINGS_HR[COMBINED],0),COLUMN(STANDINGS_HR[PLACE IN LEAGUE]))</f>
        <v>14</v>
      </c>
      <c r="G2856">
        <f>16-INDEX(STANDINGS_RBI[],MATCH(Table1[[#This Row],[COMBINED]],STANDINGS_RBI[COMBINED],0),COLUMN(STANDINGS_RBI[PLACE IN LEAGUE]))</f>
        <v>14</v>
      </c>
      <c r="H2856">
        <f>16-INDEX(STANDINGS_SB[],MATCH(Table1[[#This Row],[COMBINED]],STANDINGS_SB[COMBINED],0),COLUMN(STANDINGS_SB[PLACE IN LEAGUE]))</f>
        <v>11</v>
      </c>
      <c r="I2856">
        <f>16-INDEX(STANDINGS_ERA[],MATCH(Table1[[#This Row],[COMBINED]],STANDINGS_ERA[COMBINED],0),COLUMN(STANDINGS_ERA[PLACE IN LEAGUE]))</f>
        <v>15</v>
      </c>
      <c r="J2856">
        <f>16-INDEX(STANDINGS_WHIP[],MATCH(Table1[[#This Row],[COMBINED]],STANDINGS_WHIP[COMBINED],0),COLUMN(STANDINGS_WHIP[PLACE IN LEAGUE]))</f>
        <v>14</v>
      </c>
      <c r="K2856">
        <f>16-INDEX(STANDINGS_W[],MATCH(Table1[[#This Row],[COMBINED]],STANDINGS_W[COMBINED],0),COLUMN(STANDINGS_W[PLACE IN LEAGUE]))</f>
        <v>9</v>
      </c>
      <c r="L2856">
        <f>16-INDEX(STANDINGS_K[],MATCH(Table1[[#This Row],[COMBINED]],STANDINGS_K[COMBINED],0),COLUMN(STANDINGS_K[PLACE IN LEAGUE]))</f>
        <v>7</v>
      </c>
      <c r="M2856">
        <f>16-INDEX(STANDINGS_SV[],MATCH(Table1[[#This Row],[COMBINED]],STANDINGS_SV[COMBINED],0),COLUMN(STANDINGS_SV[PLACE IN LEAGUE]))</f>
        <v>14</v>
      </c>
      <c r="N2856">
        <f>SUM(Table1[[#This Row],[BA]:[SV]])</f>
        <v>116</v>
      </c>
      <c r="O2856">
        <v>1</v>
      </c>
    </row>
    <row r="2857" spans="1:15" x14ac:dyDescent="0.25">
      <c r="A2857" t="s">
        <v>2693</v>
      </c>
      <c r="B2857" t="s">
        <v>2687</v>
      </c>
      <c r="C2857" t="str">
        <f>Table1[[#This Row],[League]]&amp;Table1[[#This Row],[Team]]</f>
        <v>$400 Draft Champions Jan 27 1:00 pm Lg.3628ShowtimeDC2</v>
      </c>
      <c r="D2857">
        <f>16-INDEX(STANDINGS_BA[],MATCH(Table1[[#This Row],[COMBINED]],STANDINGS_BA[COMBINED],0),COLUMN(STANDINGS_BA[PLACE IN LEAGUE]))</f>
        <v>6</v>
      </c>
      <c r="E2857">
        <f>16-INDEX(STANDINGS_R[],MATCH(Table1[[#This Row],[COMBINED]],STANDINGS_R[COMBINED],0),COLUMN(STANDINGS_R[PLACE IN LEAGUE]))</f>
        <v>15</v>
      </c>
      <c r="F2857">
        <f>16-INDEX(STANDINGS_HR[],MATCH(Table1[[#This Row],[COMBINED]],STANDINGS_HR[COMBINED],0),COLUMN(STANDINGS_HR[PLACE IN LEAGUE]))</f>
        <v>15</v>
      </c>
      <c r="G2857">
        <f>16-INDEX(STANDINGS_RBI[],MATCH(Table1[[#This Row],[COMBINED]],STANDINGS_RBI[COMBINED],0),COLUMN(STANDINGS_RBI[PLACE IN LEAGUE]))</f>
        <v>15</v>
      </c>
      <c r="H2857">
        <f>16-INDEX(STANDINGS_SB[],MATCH(Table1[[#This Row],[COMBINED]],STANDINGS_SB[COMBINED],0),COLUMN(STANDINGS_SB[PLACE IN LEAGUE]))</f>
        <v>15</v>
      </c>
      <c r="I2857">
        <f>16-INDEX(STANDINGS_ERA[],MATCH(Table1[[#This Row],[COMBINED]],STANDINGS_ERA[COMBINED],0),COLUMN(STANDINGS_ERA[PLACE IN LEAGUE]))</f>
        <v>4</v>
      </c>
      <c r="J2857">
        <f>16-INDEX(STANDINGS_WHIP[],MATCH(Table1[[#This Row],[COMBINED]],STANDINGS_WHIP[COMBINED],0),COLUMN(STANDINGS_WHIP[PLACE IN LEAGUE]))</f>
        <v>5</v>
      </c>
      <c r="K2857">
        <f>16-INDEX(STANDINGS_W[],MATCH(Table1[[#This Row],[COMBINED]],STANDINGS_W[COMBINED],0),COLUMN(STANDINGS_W[PLACE IN LEAGUE]))</f>
        <v>13</v>
      </c>
      <c r="L2857">
        <f>16-INDEX(STANDINGS_K[],MATCH(Table1[[#This Row],[COMBINED]],STANDINGS_K[COMBINED],0),COLUMN(STANDINGS_K[PLACE IN LEAGUE]))</f>
        <v>12</v>
      </c>
      <c r="M2857">
        <f>16-INDEX(STANDINGS_SV[],MATCH(Table1[[#This Row],[COMBINED]],STANDINGS_SV[COMBINED],0),COLUMN(STANDINGS_SV[PLACE IN LEAGUE]))</f>
        <v>1</v>
      </c>
      <c r="N2857">
        <f>SUM(Table1[[#This Row],[BA]:[SV]])</f>
        <v>101</v>
      </c>
      <c r="O2857">
        <v>2</v>
      </c>
    </row>
    <row r="2858" spans="1:15" x14ac:dyDescent="0.25">
      <c r="A2858" t="s">
        <v>2690</v>
      </c>
      <c r="B2858" t="s">
        <v>2687</v>
      </c>
      <c r="C2858" t="str">
        <f>Table1[[#This Row],[League]]&amp;Table1[[#This Row],[Team]]</f>
        <v>$400 Draft Champions Jan 27 1:00 pm Lg.3628K Korner</v>
      </c>
      <c r="D2858">
        <f>16-INDEX(STANDINGS_BA[],MATCH(Table1[[#This Row],[COMBINED]],STANDINGS_BA[COMBINED],0),COLUMN(STANDINGS_BA[PLACE IN LEAGUE]))</f>
        <v>11</v>
      </c>
      <c r="E2858">
        <f>16-INDEX(STANDINGS_R[],MATCH(Table1[[#This Row],[COMBINED]],STANDINGS_R[COMBINED],0),COLUMN(STANDINGS_R[PLACE IN LEAGUE]))</f>
        <v>13</v>
      </c>
      <c r="F2858">
        <f>16-INDEX(STANDINGS_HR[],MATCH(Table1[[#This Row],[COMBINED]],STANDINGS_HR[COMBINED],0),COLUMN(STANDINGS_HR[PLACE IN LEAGUE]))</f>
        <v>13</v>
      </c>
      <c r="G2858">
        <f>16-INDEX(STANDINGS_RBI[],MATCH(Table1[[#This Row],[COMBINED]],STANDINGS_RBI[COMBINED],0),COLUMN(STANDINGS_RBI[PLACE IN LEAGUE]))</f>
        <v>13</v>
      </c>
      <c r="H2858">
        <f>16-INDEX(STANDINGS_SB[],MATCH(Table1[[#This Row],[COMBINED]],STANDINGS_SB[COMBINED],0),COLUMN(STANDINGS_SB[PLACE IN LEAGUE]))</f>
        <v>2</v>
      </c>
      <c r="I2858">
        <f>16-INDEX(STANDINGS_ERA[],MATCH(Table1[[#This Row],[COMBINED]],STANDINGS_ERA[COMBINED],0),COLUMN(STANDINGS_ERA[PLACE IN LEAGUE]))</f>
        <v>7</v>
      </c>
      <c r="J2858">
        <f>16-INDEX(STANDINGS_WHIP[],MATCH(Table1[[#This Row],[COMBINED]],STANDINGS_WHIP[COMBINED],0),COLUMN(STANDINGS_WHIP[PLACE IN LEAGUE]))</f>
        <v>10</v>
      </c>
      <c r="K2858">
        <f>16-INDEX(STANDINGS_W[],MATCH(Table1[[#This Row],[COMBINED]],STANDINGS_W[COMBINED],0),COLUMN(STANDINGS_W[PLACE IN LEAGUE]))</f>
        <v>12</v>
      </c>
      <c r="L2858">
        <f>16-INDEX(STANDINGS_K[],MATCH(Table1[[#This Row],[COMBINED]],STANDINGS_K[COMBINED],0),COLUMN(STANDINGS_K[PLACE IN LEAGUE]))</f>
        <v>8</v>
      </c>
      <c r="M2858">
        <f>16-INDEX(STANDINGS_SV[],MATCH(Table1[[#This Row],[COMBINED]],STANDINGS_SV[COMBINED],0),COLUMN(STANDINGS_SV[PLACE IN LEAGUE]))</f>
        <v>5</v>
      </c>
      <c r="N2858">
        <f>SUM(Table1[[#This Row],[BA]:[SV]])</f>
        <v>94</v>
      </c>
      <c r="O2858">
        <v>3</v>
      </c>
    </row>
    <row r="2859" spans="1:15" x14ac:dyDescent="0.25">
      <c r="A2859" t="s">
        <v>2688</v>
      </c>
      <c r="B2859" t="s">
        <v>2687</v>
      </c>
      <c r="C2859" t="str">
        <f>Table1[[#This Row],[League]]&amp;Table1[[#This Row],[Team]]</f>
        <v>$400 Draft Champions Jan 27 1:00 pm Lg.3628The Mudhens</v>
      </c>
      <c r="D2859">
        <f>16-INDEX(STANDINGS_BA[],MATCH(Table1[[#This Row],[COMBINED]],STANDINGS_BA[COMBINED],0),COLUMN(STANDINGS_BA[PLACE IN LEAGUE]))</f>
        <v>13</v>
      </c>
      <c r="E2859">
        <f>16-INDEX(STANDINGS_R[],MATCH(Table1[[#This Row],[COMBINED]],STANDINGS_R[COMBINED],0),COLUMN(STANDINGS_R[PLACE IN LEAGUE]))</f>
        <v>9</v>
      </c>
      <c r="F2859">
        <f>16-INDEX(STANDINGS_HR[],MATCH(Table1[[#This Row],[COMBINED]],STANDINGS_HR[COMBINED],0),COLUMN(STANDINGS_HR[PLACE IN LEAGUE]))</f>
        <v>5</v>
      </c>
      <c r="G2859">
        <f>16-INDEX(STANDINGS_RBI[],MATCH(Table1[[#This Row],[COMBINED]],STANDINGS_RBI[COMBINED],0),COLUMN(STANDINGS_RBI[PLACE IN LEAGUE]))</f>
        <v>1</v>
      </c>
      <c r="H2859">
        <f>16-INDEX(STANDINGS_SB[],MATCH(Table1[[#This Row],[COMBINED]],STANDINGS_SB[COMBINED],0),COLUMN(STANDINGS_SB[PLACE IN LEAGUE]))</f>
        <v>14</v>
      </c>
      <c r="I2859">
        <f>16-INDEX(STANDINGS_ERA[],MATCH(Table1[[#This Row],[COMBINED]],STANDINGS_ERA[COMBINED],0),COLUMN(STANDINGS_ERA[PLACE IN LEAGUE]))</f>
        <v>14</v>
      </c>
      <c r="J2859">
        <f>16-INDEX(STANDINGS_WHIP[],MATCH(Table1[[#This Row],[COMBINED]],STANDINGS_WHIP[COMBINED],0),COLUMN(STANDINGS_WHIP[PLACE IN LEAGUE]))</f>
        <v>9</v>
      </c>
      <c r="K2859">
        <f>16-INDEX(STANDINGS_W[],MATCH(Table1[[#This Row],[COMBINED]],STANDINGS_W[COMBINED],0),COLUMN(STANDINGS_W[PLACE IN LEAGUE]))</f>
        <v>5</v>
      </c>
      <c r="L2859">
        <f>16-INDEX(STANDINGS_K[],MATCH(Table1[[#This Row],[COMBINED]],STANDINGS_K[COMBINED],0),COLUMN(STANDINGS_K[PLACE IN LEAGUE]))</f>
        <v>9</v>
      </c>
      <c r="M2859">
        <f>16-INDEX(STANDINGS_SV[],MATCH(Table1[[#This Row],[COMBINED]],STANDINGS_SV[COMBINED],0),COLUMN(STANDINGS_SV[PLACE IN LEAGUE]))</f>
        <v>13</v>
      </c>
      <c r="N2859">
        <f>SUM(Table1[[#This Row],[BA]:[SV]])</f>
        <v>92</v>
      </c>
      <c r="O2859">
        <v>4</v>
      </c>
    </row>
    <row r="2860" spans="1:15" x14ac:dyDescent="0.25">
      <c r="A2860" t="s">
        <v>2691</v>
      </c>
      <c r="B2860" t="s">
        <v>2687</v>
      </c>
      <c r="C2860" t="str">
        <f>Table1[[#This Row],[League]]&amp;Table1[[#This Row],[Team]]</f>
        <v>$400 Draft Champions Jan 27 1:00 pm Lg.3628Garrett Atkins Diet</v>
      </c>
      <c r="D2860">
        <f>16-INDEX(STANDINGS_BA[],MATCH(Table1[[#This Row],[COMBINED]],STANDINGS_BA[COMBINED],0),COLUMN(STANDINGS_BA[PLACE IN LEAGUE]))</f>
        <v>9</v>
      </c>
      <c r="E2860">
        <f>16-INDEX(STANDINGS_R[],MATCH(Table1[[#This Row],[COMBINED]],STANDINGS_R[COMBINED],0),COLUMN(STANDINGS_R[PLACE IN LEAGUE]))</f>
        <v>8</v>
      </c>
      <c r="F2860">
        <f>16-INDEX(STANDINGS_HR[],MATCH(Table1[[#This Row],[COMBINED]],STANDINGS_HR[COMBINED],0),COLUMN(STANDINGS_HR[PLACE IN LEAGUE]))</f>
        <v>4</v>
      </c>
      <c r="G2860">
        <f>16-INDEX(STANDINGS_RBI[],MATCH(Table1[[#This Row],[COMBINED]],STANDINGS_RBI[COMBINED],0),COLUMN(STANDINGS_RBI[PLACE IN LEAGUE]))</f>
        <v>10</v>
      </c>
      <c r="H2860">
        <f>16-INDEX(STANDINGS_SB[],MATCH(Table1[[#This Row],[COMBINED]],STANDINGS_SB[COMBINED],0),COLUMN(STANDINGS_SB[PLACE IN LEAGUE]))</f>
        <v>9</v>
      </c>
      <c r="I2860">
        <f>16-INDEX(STANDINGS_ERA[],MATCH(Table1[[#This Row],[COMBINED]],STANDINGS_ERA[COMBINED],0),COLUMN(STANDINGS_ERA[PLACE IN LEAGUE]))</f>
        <v>8</v>
      </c>
      <c r="J2860">
        <f>16-INDEX(STANDINGS_WHIP[],MATCH(Table1[[#This Row],[COMBINED]],STANDINGS_WHIP[COMBINED],0),COLUMN(STANDINGS_WHIP[PLACE IN LEAGUE]))</f>
        <v>12</v>
      </c>
      <c r="K2860">
        <f>16-INDEX(STANDINGS_W[],MATCH(Table1[[#This Row],[COMBINED]],STANDINGS_W[COMBINED],0),COLUMN(STANDINGS_W[PLACE IN LEAGUE]))</f>
        <v>14</v>
      </c>
      <c r="L2860">
        <f>16-INDEX(STANDINGS_K[],MATCH(Table1[[#This Row],[COMBINED]],STANDINGS_K[COMBINED],0),COLUMN(STANDINGS_K[PLACE IN LEAGUE]))</f>
        <v>13</v>
      </c>
      <c r="M2860">
        <f>16-INDEX(STANDINGS_SV[],MATCH(Table1[[#This Row],[COMBINED]],STANDINGS_SV[COMBINED],0),COLUMN(STANDINGS_SV[PLACE IN LEAGUE]))</f>
        <v>4</v>
      </c>
      <c r="N2860">
        <f>SUM(Table1[[#This Row],[BA]:[SV]])</f>
        <v>91</v>
      </c>
      <c r="O2860">
        <v>5</v>
      </c>
    </row>
    <row r="2861" spans="1:15" x14ac:dyDescent="0.25">
      <c r="A2861" t="s">
        <v>402</v>
      </c>
      <c r="B2861" t="s">
        <v>2687</v>
      </c>
      <c r="C2861" t="str">
        <f>Table1[[#This Row],[League]]&amp;Table1[[#This Row],[Team]]</f>
        <v>$400 Draft Champions Jan 27 1:00 pm Lg.3628Team Leonard</v>
      </c>
      <c r="D2861">
        <f>16-INDEX(STANDINGS_BA[],MATCH(Table1[[#This Row],[COMBINED]],STANDINGS_BA[COMBINED],0),COLUMN(STANDINGS_BA[PLACE IN LEAGUE]))</f>
        <v>14</v>
      </c>
      <c r="E2861">
        <f>16-INDEX(STANDINGS_R[],MATCH(Table1[[#This Row],[COMBINED]],STANDINGS_R[COMBINED],0),COLUMN(STANDINGS_R[PLACE IN LEAGUE]))</f>
        <v>7</v>
      </c>
      <c r="F2861">
        <f>16-INDEX(STANDINGS_HR[],MATCH(Table1[[#This Row],[COMBINED]],STANDINGS_HR[COMBINED],0),COLUMN(STANDINGS_HR[PLACE IN LEAGUE]))</f>
        <v>6</v>
      </c>
      <c r="G2861">
        <f>16-INDEX(STANDINGS_RBI[],MATCH(Table1[[#This Row],[COMBINED]],STANDINGS_RBI[COMBINED],0),COLUMN(STANDINGS_RBI[PLACE IN LEAGUE]))</f>
        <v>7</v>
      </c>
      <c r="H2861">
        <f>16-INDEX(STANDINGS_SB[],MATCH(Table1[[#This Row],[COMBINED]],STANDINGS_SB[COMBINED],0),COLUMN(STANDINGS_SB[PLACE IN LEAGUE]))</f>
        <v>3</v>
      </c>
      <c r="I2861">
        <f>16-INDEX(STANDINGS_ERA[],MATCH(Table1[[#This Row],[COMBINED]],STANDINGS_ERA[COMBINED],0),COLUMN(STANDINGS_ERA[PLACE IN LEAGUE]))</f>
        <v>11</v>
      </c>
      <c r="J2861">
        <f>16-INDEX(STANDINGS_WHIP[],MATCH(Table1[[#This Row],[COMBINED]],STANDINGS_WHIP[COMBINED],0),COLUMN(STANDINGS_WHIP[PLACE IN LEAGUE]))</f>
        <v>11</v>
      </c>
      <c r="K2861">
        <f>16-INDEX(STANDINGS_W[],MATCH(Table1[[#This Row],[COMBINED]],STANDINGS_W[COMBINED],0),COLUMN(STANDINGS_W[PLACE IN LEAGUE]))</f>
        <v>7</v>
      </c>
      <c r="L2861">
        <f>16-INDEX(STANDINGS_K[],MATCH(Table1[[#This Row],[COMBINED]],STANDINGS_K[COMBINED],0),COLUMN(STANDINGS_K[PLACE IN LEAGUE]))</f>
        <v>6</v>
      </c>
      <c r="M2861">
        <f>16-INDEX(STANDINGS_SV[],MATCH(Table1[[#This Row],[COMBINED]],STANDINGS_SV[COMBINED],0),COLUMN(STANDINGS_SV[PLACE IN LEAGUE]))</f>
        <v>15</v>
      </c>
      <c r="N2861">
        <f>SUM(Table1[[#This Row],[BA]:[SV]])</f>
        <v>87</v>
      </c>
      <c r="O2861">
        <v>6</v>
      </c>
    </row>
    <row r="2862" spans="1:15" x14ac:dyDescent="0.25">
      <c r="A2862" t="s">
        <v>2695</v>
      </c>
      <c r="B2862" t="s">
        <v>2687</v>
      </c>
      <c r="C2862" t="str">
        <f>Table1[[#This Row],[League]]&amp;Table1[[#This Row],[Team]]</f>
        <v>$400 Draft Champions Jan 27 1:00 pm Lg.3628The Achievers - DC 5</v>
      </c>
      <c r="D2862">
        <f>16-INDEX(STANDINGS_BA[],MATCH(Table1[[#This Row],[COMBINED]],STANDINGS_BA[COMBINED],0),COLUMN(STANDINGS_BA[PLACE IN LEAGUE]))</f>
        <v>3</v>
      </c>
      <c r="E2862">
        <f>16-INDEX(STANDINGS_R[],MATCH(Table1[[#This Row],[COMBINED]],STANDINGS_R[COMBINED],0),COLUMN(STANDINGS_R[PLACE IN LEAGUE]))</f>
        <v>3</v>
      </c>
      <c r="F2862">
        <f>16-INDEX(STANDINGS_HR[],MATCH(Table1[[#This Row],[COMBINED]],STANDINGS_HR[COMBINED],0),COLUMN(STANDINGS_HR[PLACE IN LEAGUE]))</f>
        <v>9</v>
      </c>
      <c r="G2862">
        <f>16-INDEX(STANDINGS_RBI[],MATCH(Table1[[#This Row],[COMBINED]],STANDINGS_RBI[COMBINED],0),COLUMN(STANDINGS_RBI[PLACE IN LEAGUE]))</f>
        <v>3</v>
      </c>
      <c r="H2862">
        <f>16-INDEX(STANDINGS_SB[],MATCH(Table1[[#This Row],[COMBINED]],STANDINGS_SB[COMBINED],0),COLUMN(STANDINGS_SB[PLACE IN LEAGUE]))</f>
        <v>4</v>
      </c>
      <c r="I2862">
        <f>16-INDEX(STANDINGS_ERA[],MATCH(Table1[[#This Row],[COMBINED]],STANDINGS_ERA[COMBINED],0),COLUMN(STANDINGS_ERA[PLACE IN LEAGUE]))</f>
        <v>12</v>
      </c>
      <c r="J2862">
        <f>16-INDEX(STANDINGS_WHIP[],MATCH(Table1[[#This Row],[COMBINED]],STANDINGS_WHIP[COMBINED],0),COLUMN(STANDINGS_WHIP[PLACE IN LEAGUE]))</f>
        <v>15</v>
      </c>
      <c r="K2862">
        <f>16-INDEX(STANDINGS_W[],MATCH(Table1[[#This Row],[COMBINED]],STANDINGS_W[COMBINED],0),COLUMN(STANDINGS_W[PLACE IN LEAGUE]))</f>
        <v>10</v>
      </c>
      <c r="L2862">
        <f>16-INDEX(STANDINGS_K[],MATCH(Table1[[#This Row],[COMBINED]],STANDINGS_K[COMBINED],0),COLUMN(STANDINGS_K[PLACE IN LEAGUE]))</f>
        <v>14</v>
      </c>
      <c r="M2862">
        <f>16-INDEX(STANDINGS_SV[],MATCH(Table1[[#This Row],[COMBINED]],STANDINGS_SV[COMBINED],0),COLUMN(STANDINGS_SV[PLACE IN LEAGUE]))</f>
        <v>11</v>
      </c>
      <c r="N2862">
        <f>SUM(Table1[[#This Row],[BA]:[SV]])</f>
        <v>84</v>
      </c>
      <c r="O2862">
        <v>7</v>
      </c>
    </row>
    <row r="2863" spans="1:15" x14ac:dyDescent="0.25">
      <c r="A2863" t="s">
        <v>2692</v>
      </c>
      <c r="B2863" t="s">
        <v>2687</v>
      </c>
      <c r="C2863" t="str">
        <f>Table1[[#This Row],[League]]&amp;Table1[[#This Row],[Team]]</f>
        <v>$400 Draft Champions Jan 27 1:00 pm Lg.3628Salisbury Theatre</v>
      </c>
      <c r="D2863">
        <f>16-INDEX(STANDINGS_BA[],MATCH(Table1[[#This Row],[COMBINED]],STANDINGS_BA[COMBINED],0),COLUMN(STANDINGS_BA[PLACE IN LEAGUE]))</f>
        <v>7</v>
      </c>
      <c r="E2863">
        <f>16-INDEX(STANDINGS_R[],MATCH(Table1[[#This Row],[COMBINED]],STANDINGS_R[COMBINED],0),COLUMN(STANDINGS_R[PLACE IN LEAGUE]))</f>
        <v>11</v>
      </c>
      <c r="F2863">
        <f>16-INDEX(STANDINGS_HR[],MATCH(Table1[[#This Row],[COMBINED]],STANDINGS_HR[COMBINED],0),COLUMN(STANDINGS_HR[PLACE IN LEAGUE]))</f>
        <v>10</v>
      </c>
      <c r="G2863">
        <f>16-INDEX(STANDINGS_RBI[],MATCH(Table1[[#This Row],[COMBINED]],STANDINGS_RBI[COMBINED],0),COLUMN(STANDINGS_RBI[PLACE IN LEAGUE]))</f>
        <v>12</v>
      </c>
      <c r="H2863">
        <f>16-INDEX(STANDINGS_SB[],MATCH(Table1[[#This Row],[COMBINED]],STANDINGS_SB[COMBINED],0),COLUMN(STANDINGS_SB[PLACE IN LEAGUE]))</f>
        <v>10</v>
      </c>
      <c r="I2863">
        <f>16-INDEX(STANDINGS_ERA[],MATCH(Table1[[#This Row],[COMBINED]],STANDINGS_ERA[COMBINED],0),COLUMN(STANDINGS_ERA[PLACE IN LEAGUE]))</f>
        <v>2</v>
      </c>
      <c r="J2863">
        <f>16-INDEX(STANDINGS_WHIP[],MATCH(Table1[[#This Row],[COMBINED]],STANDINGS_WHIP[COMBINED],0),COLUMN(STANDINGS_WHIP[PLACE IN LEAGUE]))</f>
        <v>2</v>
      </c>
      <c r="K2863">
        <f>16-INDEX(STANDINGS_W[],MATCH(Table1[[#This Row],[COMBINED]],STANDINGS_W[COMBINED],0),COLUMN(STANDINGS_W[PLACE IN LEAGUE]))</f>
        <v>11</v>
      </c>
      <c r="L2863">
        <f>16-INDEX(STANDINGS_K[],MATCH(Table1[[#This Row],[COMBINED]],STANDINGS_K[COMBINED],0),COLUMN(STANDINGS_K[PLACE IN LEAGUE]))</f>
        <v>10</v>
      </c>
      <c r="M2863">
        <f>16-INDEX(STANDINGS_SV[],MATCH(Table1[[#This Row],[COMBINED]],STANDINGS_SV[COMBINED],0),COLUMN(STANDINGS_SV[PLACE IN LEAGUE]))</f>
        <v>7</v>
      </c>
      <c r="N2863">
        <f>SUM(Table1[[#This Row],[BA]:[SV]])</f>
        <v>82</v>
      </c>
      <c r="O2863">
        <v>8</v>
      </c>
    </row>
    <row r="2864" spans="1:15" x14ac:dyDescent="0.25">
      <c r="A2864" t="s">
        <v>2686</v>
      </c>
      <c r="B2864" t="s">
        <v>2687</v>
      </c>
      <c r="C2864" t="str">
        <f>Table1[[#This Row],[League]]&amp;Table1[[#This Row],[Team]]</f>
        <v>$400 Draft Champions Jan 27 1:00 pm Lg.3628Tdot Tanks 4</v>
      </c>
      <c r="D2864">
        <f>16-INDEX(STANDINGS_BA[],MATCH(Table1[[#This Row],[COMBINED]],STANDINGS_BA[COMBINED],0),COLUMN(STANDINGS_BA[PLACE IN LEAGUE]))</f>
        <v>15</v>
      </c>
      <c r="E2864">
        <f>16-INDEX(STANDINGS_R[],MATCH(Table1[[#This Row],[COMBINED]],STANDINGS_R[COMBINED],0),COLUMN(STANDINGS_R[PLACE IN LEAGUE]))</f>
        <v>6</v>
      </c>
      <c r="F2864">
        <f>16-INDEX(STANDINGS_HR[],MATCH(Table1[[#This Row],[COMBINED]],STANDINGS_HR[COMBINED],0),COLUMN(STANDINGS_HR[PLACE IN LEAGUE]))</f>
        <v>3</v>
      </c>
      <c r="G2864">
        <f>16-INDEX(STANDINGS_RBI[],MATCH(Table1[[#This Row],[COMBINED]],STANDINGS_RBI[COMBINED],0),COLUMN(STANDINGS_RBI[PLACE IN LEAGUE]))</f>
        <v>5</v>
      </c>
      <c r="H2864">
        <f>16-INDEX(STANDINGS_SB[],MATCH(Table1[[#This Row],[COMBINED]],STANDINGS_SB[COMBINED],0),COLUMN(STANDINGS_SB[PLACE IN LEAGUE]))</f>
        <v>8</v>
      </c>
      <c r="I2864">
        <f>16-INDEX(STANDINGS_ERA[],MATCH(Table1[[#This Row],[COMBINED]],STANDINGS_ERA[COMBINED],0),COLUMN(STANDINGS_ERA[PLACE IN LEAGUE]))</f>
        <v>10</v>
      </c>
      <c r="J2864">
        <f>16-INDEX(STANDINGS_WHIP[],MATCH(Table1[[#This Row],[COMBINED]],STANDINGS_WHIP[COMBINED],0),COLUMN(STANDINGS_WHIP[PLACE IN LEAGUE]))</f>
        <v>6</v>
      </c>
      <c r="K2864">
        <f>16-INDEX(STANDINGS_W[],MATCH(Table1[[#This Row],[COMBINED]],STANDINGS_W[COMBINED],0),COLUMN(STANDINGS_W[PLACE IN LEAGUE]))</f>
        <v>8</v>
      </c>
      <c r="L2864">
        <f>16-INDEX(STANDINGS_K[],MATCH(Table1[[#This Row],[COMBINED]],STANDINGS_K[COMBINED],0),COLUMN(STANDINGS_K[PLACE IN LEAGUE]))</f>
        <v>11</v>
      </c>
      <c r="M2864">
        <f>16-INDEX(STANDINGS_SV[],MATCH(Table1[[#This Row],[COMBINED]],STANDINGS_SV[COMBINED],0),COLUMN(STANDINGS_SV[PLACE IN LEAGUE]))</f>
        <v>8</v>
      </c>
      <c r="N2864">
        <f>SUM(Table1[[#This Row],[BA]:[SV]])</f>
        <v>80</v>
      </c>
      <c r="O2864">
        <v>9</v>
      </c>
    </row>
    <row r="2865" spans="1:15" x14ac:dyDescent="0.25">
      <c r="A2865" t="s">
        <v>264</v>
      </c>
      <c r="B2865" t="s">
        <v>2687</v>
      </c>
      <c r="C2865" t="str">
        <f>Table1[[#This Row],[League]]&amp;Table1[[#This Row],[Team]]</f>
        <v>$400 Draft Champions Jan 27 1:00 pm Lg.3628Tigers Slappy DC3</v>
      </c>
      <c r="D2865">
        <f>16-INDEX(STANDINGS_BA[],MATCH(Table1[[#This Row],[COMBINED]],STANDINGS_BA[COMBINED],0),COLUMN(STANDINGS_BA[PLACE IN LEAGUE]))</f>
        <v>10</v>
      </c>
      <c r="E2865">
        <f>16-INDEX(STANDINGS_R[],MATCH(Table1[[#This Row],[COMBINED]],STANDINGS_R[COMBINED],0),COLUMN(STANDINGS_R[PLACE IN LEAGUE]))</f>
        <v>12</v>
      </c>
      <c r="F2865">
        <f>16-INDEX(STANDINGS_HR[],MATCH(Table1[[#This Row],[COMBINED]],STANDINGS_HR[COMBINED],0),COLUMN(STANDINGS_HR[PLACE IN LEAGUE]))</f>
        <v>12</v>
      </c>
      <c r="G2865">
        <f>16-INDEX(STANDINGS_RBI[],MATCH(Table1[[#This Row],[COMBINED]],STANDINGS_RBI[COMBINED],0),COLUMN(STANDINGS_RBI[PLACE IN LEAGUE]))</f>
        <v>9</v>
      </c>
      <c r="H2865">
        <f>16-INDEX(STANDINGS_SB[],MATCH(Table1[[#This Row],[COMBINED]],STANDINGS_SB[COMBINED],0),COLUMN(STANDINGS_SB[PLACE IN LEAGUE]))</f>
        <v>5</v>
      </c>
      <c r="I2865">
        <f>16-INDEX(STANDINGS_ERA[],MATCH(Table1[[#This Row],[COMBINED]],STANDINGS_ERA[COMBINED],0),COLUMN(STANDINGS_ERA[PLACE IN LEAGUE]))</f>
        <v>3</v>
      </c>
      <c r="J2865">
        <f>16-INDEX(STANDINGS_WHIP[],MATCH(Table1[[#This Row],[COMBINED]],STANDINGS_WHIP[COMBINED],0),COLUMN(STANDINGS_WHIP[PLACE IN LEAGUE]))</f>
        <v>3</v>
      </c>
      <c r="K2865">
        <f>16-INDEX(STANDINGS_W[],MATCH(Table1[[#This Row],[COMBINED]],STANDINGS_W[COMBINED],0),COLUMN(STANDINGS_W[PLACE IN LEAGUE]))</f>
        <v>6</v>
      </c>
      <c r="L2865">
        <f>16-INDEX(STANDINGS_K[],MATCH(Table1[[#This Row],[COMBINED]],STANDINGS_K[COMBINED],0),COLUMN(STANDINGS_K[PLACE IN LEAGUE]))</f>
        <v>5</v>
      </c>
      <c r="M2865">
        <f>16-INDEX(STANDINGS_SV[],MATCH(Table1[[#This Row],[COMBINED]],STANDINGS_SV[COMBINED],0),COLUMN(STANDINGS_SV[PLACE IN LEAGUE]))</f>
        <v>12</v>
      </c>
      <c r="N2865">
        <f>SUM(Table1[[#This Row],[BA]:[SV]])</f>
        <v>77</v>
      </c>
      <c r="O2865">
        <v>10</v>
      </c>
    </row>
    <row r="2866" spans="1:15" x14ac:dyDescent="0.25">
      <c r="A2866" t="s">
        <v>2697</v>
      </c>
      <c r="B2866" t="s">
        <v>2687</v>
      </c>
      <c r="C2866" t="str">
        <f>Table1[[#This Row],[League]]&amp;Table1[[#This Row],[Team]]</f>
        <v>$400 Draft Champions Jan 27 1:00 pm Lg.3628Makin' it Reign</v>
      </c>
      <c r="D2866">
        <f>16-INDEX(STANDINGS_BA[],MATCH(Table1[[#This Row],[COMBINED]],STANDINGS_BA[COMBINED],0),COLUMN(STANDINGS_BA[PLACE IN LEAGUE]))</f>
        <v>1</v>
      </c>
      <c r="E2866">
        <f>16-INDEX(STANDINGS_R[],MATCH(Table1[[#This Row],[COMBINED]],STANDINGS_R[COMBINED],0),COLUMN(STANDINGS_R[PLACE IN LEAGUE]))</f>
        <v>1</v>
      </c>
      <c r="F2866">
        <f>16-INDEX(STANDINGS_HR[],MATCH(Table1[[#This Row],[COMBINED]],STANDINGS_HR[COMBINED],0),COLUMN(STANDINGS_HR[PLACE IN LEAGUE]))</f>
        <v>2</v>
      </c>
      <c r="G2866">
        <f>16-INDEX(STANDINGS_RBI[],MATCH(Table1[[#This Row],[COMBINED]],STANDINGS_RBI[COMBINED],0),COLUMN(STANDINGS_RBI[PLACE IN LEAGUE]))</f>
        <v>2</v>
      </c>
      <c r="H2866">
        <f>16-INDEX(STANDINGS_SB[],MATCH(Table1[[#This Row],[COMBINED]],STANDINGS_SB[COMBINED],0),COLUMN(STANDINGS_SB[PLACE IN LEAGUE]))</f>
        <v>13</v>
      </c>
      <c r="I2866">
        <f>16-INDEX(STANDINGS_ERA[],MATCH(Table1[[#This Row],[COMBINED]],STANDINGS_ERA[COMBINED],0),COLUMN(STANDINGS_ERA[PLACE IN LEAGUE]))</f>
        <v>13</v>
      </c>
      <c r="J2866">
        <f>16-INDEX(STANDINGS_WHIP[],MATCH(Table1[[#This Row],[COMBINED]],STANDINGS_WHIP[COMBINED],0),COLUMN(STANDINGS_WHIP[PLACE IN LEAGUE]))</f>
        <v>13</v>
      </c>
      <c r="K2866">
        <f>16-INDEX(STANDINGS_W[],MATCH(Table1[[#This Row],[COMBINED]],STANDINGS_W[COMBINED],0),COLUMN(STANDINGS_W[PLACE IN LEAGUE]))</f>
        <v>15</v>
      </c>
      <c r="L2866">
        <f>16-INDEX(STANDINGS_K[],MATCH(Table1[[#This Row],[COMBINED]],STANDINGS_K[COMBINED],0),COLUMN(STANDINGS_K[PLACE IN LEAGUE]))</f>
        <v>15</v>
      </c>
      <c r="M2866">
        <f>16-INDEX(STANDINGS_SV[],MATCH(Table1[[#This Row],[COMBINED]],STANDINGS_SV[COMBINED],0),COLUMN(STANDINGS_SV[PLACE IN LEAGUE]))</f>
        <v>2</v>
      </c>
      <c r="N2866">
        <f>SUM(Table1[[#This Row],[BA]:[SV]])</f>
        <v>77</v>
      </c>
      <c r="O2866">
        <v>11</v>
      </c>
    </row>
    <row r="2867" spans="1:15" x14ac:dyDescent="0.25">
      <c r="A2867" t="s">
        <v>2696</v>
      </c>
      <c r="B2867" t="s">
        <v>2687</v>
      </c>
      <c r="C2867" t="str">
        <f>Table1[[#This Row],[League]]&amp;Table1[[#This Row],[Team]]</f>
        <v>$400 Draft Champions Jan 27 1:00 pm Lg.3628Starfishmn 0127Z</v>
      </c>
      <c r="D2867">
        <f>16-INDEX(STANDINGS_BA[],MATCH(Table1[[#This Row],[COMBINED]],STANDINGS_BA[COMBINED],0),COLUMN(STANDINGS_BA[PLACE IN LEAGUE]))</f>
        <v>2</v>
      </c>
      <c r="E2867">
        <f>16-INDEX(STANDINGS_R[],MATCH(Table1[[#This Row],[COMBINED]],STANDINGS_R[COMBINED],0),COLUMN(STANDINGS_R[PLACE IN LEAGUE]))</f>
        <v>10</v>
      </c>
      <c r="F2867">
        <f>16-INDEX(STANDINGS_HR[],MATCH(Table1[[#This Row],[COMBINED]],STANDINGS_HR[COMBINED],0),COLUMN(STANDINGS_HR[PLACE IN LEAGUE]))</f>
        <v>7</v>
      </c>
      <c r="G2867">
        <f>16-INDEX(STANDINGS_RBI[],MATCH(Table1[[#This Row],[COMBINED]],STANDINGS_RBI[COMBINED],0),COLUMN(STANDINGS_RBI[PLACE IN LEAGUE]))</f>
        <v>6</v>
      </c>
      <c r="H2867">
        <f>16-INDEX(STANDINGS_SB[],MATCH(Table1[[#This Row],[COMBINED]],STANDINGS_SB[COMBINED],0),COLUMN(STANDINGS_SB[PLACE IN LEAGUE]))</f>
        <v>12</v>
      </c>
      <c r="I2867">
        <f>16-INDEX(STANDINGS_ERA[],MATCH(Table1[[#This Row],[COMBINED]],STANDINGS_ERA[COMBINED],0),COLUMN(STANDINGS_ERA[PLACE IN LEAGUE]))</f>
        <v>9</v>
      </c>
      <c r="J2867">
        <f>16-INDEX(STANDINGS_WHIP[],MATCH(Table1[[#This Row],[COMBINED]],STANDINGS_WHIP[COMBINED],0),COLUMN(STANDINGS_WHIP[PLACE IN LEAGUE]))</f>
        <v>8</v>
      </c>
      <c r="K2867">
        <f>16-INDEX(STANDINGS_W[],MATCH(Table1[[#This Row],[COMBINED]],STANDINGS_W[COMBINED],0),COLUMN(STANDINGS_W[PLACE IN LEAGUE]))</f>
        <v>4</v>
      </c>
      <c r="L2867">
        <f>16-INDEX(STANDINGS_K[],MATCH(Table1[[#This Row],[COMBINED]],STANDINGS_K[COMBINED],0),COLUMN(STANDINGS_K[PLACE IN LEAGUE]))</f>
        <v>4</v>
      </c>
      <c r="M2867">
        <f>16-INDEX(STANDINGS_SV[],MATCH(Table1[[#This Row],[COMBINED]],STANDINGS_SV[COMBINED],0),COLUMN(STANDINGS_SV[PLACE IN LEAGUE]))</f>
        <v>10</v>
      </c>
      <c r="N2867">
        <f>SUM(Table1[[#This Row],[BA]:[SV]])</f>
        <v>72</v>
      </c>
      <c r="O2867">
        <v>12</v>
      </c>
    </row>
    <row r="2868" spans="1:15" x14ac:dyDescent="0.25">
      <c r="A2868" t="s">
        <v>2694</v>
      </c>
      <c r="B2868" t="s">
        <v>2687</v>
      </c>
      <c r="C2868" t="str">
        <f>Table1[[#This Row],[League]]&amp;Table1[[#This Row],[Team]]</f>
        <v>$400 Draft Champions Jan 27 1:00 pm Lg.3628Obstreperous Obelisks</v>
      </c>
      <c r="D2868">
        <f>16-INDEX(STANDINGS_BA[],MATCH(Table1[[#This Row],[COMBINED]],STANDINGS_BA[COMBINED],0),COLUMN(STANDINGS_BA[PLACE IN LEAGUE]))</f>
        <v>5</v>
      </c>
      <c r="E2868">
        <f>16-INDEX(STANDINGS_R[],MATCH(Table1[[#This Row],[COMBINED]],STANDINGS_R[COMBINED],0),COLUMN(STANDINGS_R[PLACE IN LEAGUE]))</f>
        <v>5</v>
      </c>
      <c r="F2868">
        <f>16-INDEX(STANDINGS_HR[],MATCH(Table1[[#This Row],[COMBINED]],STANDINGS_HR[COMBINED],0),COLUMN(STANDINGS_HR[PLACE IN LEAGUE]))</f>
        <v>8</v>
      </c>
      <c r="G2868">
        <f>16-INDEX(STANDINGS_RBI[],MATCH(Table1[[#This Row],[COMBINED]],STANDINGS_RBI[COMBINED],0),COLUMN(STANDINGS_RBI[PLACE IN LEAGUE]))</f>
        <v>11</v>
      </c>
      <c r="H2868">
        <f>16-INDEX(STANDINGS_SB[],MATCH(Table1[[#This Row],[COMBINED]],STANDINGS_SB[COMBINED],0),COLUMN(STANDINGS_SB[PLACE IN LEAGUE]))</f>
        <v>6</v>
      </c>
      <c r="I2868">
        <f>16-INDEX(STANDINGS_ERA[],MATCH(Table1[[#This Row],[COMBINED]],STANDINGS_ERA[COMBINED],0),COLUMN(STANDINGS_ERA[PLACE IN LEAGUE]))</f>
        <v>6</v>
      </c>
      <c r="J2868">
        <f>16-INDEX(STANDINGS_WHIP[],MATCH(Table1[[#This Row],[COMBINED]],STANDINGS_WHIP[COMBINED],0),COLUMN(STANDINGS_WHIP[PLACE IN LEAGUE]))</f>
        <v>7</v>
      </c>
      <c r="K2868">
        <f>16-INDEX(STANDINGS_W[],MATCH(Table1[[#This Row],[COMBINED]],STANDINGS_W[COMBINED],0),COLUMN(STANDINGS_W[PLACE IN LEAGUE]))</f>
        <v>2</v>
      </c>
      <c r="L2868">
        <f>16-INDEX(STANDINGS_K[],MATCH(Table1[[#This Row],[COMBINED]],STANDINGS_K[COMBINED],0),COLUMN(STANDINGS_K[PLACE IN LEAGUE]))</f>
        <v>1</v>
      </c>
      <c r="M2868">
        <f>16-INDEX(STANDINGS_SV[],MATCH(Table1[[#This Row],[COMBINED]],STANDINGS_SV[COMBINED],0),COLUMN(STANDINGS_SV[PLACE IN LEAGUE]))</f>
        <v>9</v>
      </c>
      <c r="N2868">
        <f>SUM(Table1[[#This Row],[BA]:[SV]])</f>
        <v>60</v>
      </c>
      <c r="O2868">
        <v>13</v>
      </c>
    </row>
    <row r="2869" spans="1:15" x14ac:dyDescent="0.25">
      <c r="A2869" t="s">
        <v>2689</v>
      </c>
      <c r="B2869" t="s">
        <v>2687</v>
      </c>
      <c r="C2869" t="str">
        <f>Table1[[#This Row],[League]]&amp;Table1[[#This Row],[Team]]</f>
        <v>$400 Draft Champions Jan 27 1:00 pm Lg.3628Senior Moment</v>
      </c>
      <c r="D2869">
        <f>16-INDEX(STANDINGS_BA[],MATCH(Table1[[#This Row],[COMBINED]],STANDINGS_BA[COMBINED],0),COLUMN(STANDINGS_BA[PLACE IN LEAGUE]))</f>
        <v>12</v>
      </c>
      <c r="E2869">
        <f>16-INDEX(STANDINGS_R[],MATCH(Table1[[#This Row],[COMBINED]],STANDINGS_R[COMBINED],0),COLUMN(STANDINGS_R[PLACE IN LEAGUE]))</f>
        <v>2</v>
      </c>
      <c r="F2869">
        <f>16-INDEX(STANDINGS_HR[],MATCH(Table1[[#This Row],[COMBINED]],STANDINGS_HR[COMBINED],0),COLUMN(STANDINGS_HR[PLACE IN LEAGUE]))</f>
        <v>11</v>
      </c>
      <c r="G2869">
        <f>16-INDEX(STANDINGS_RBI[],MATCH(Table1[[#This Row],[COMBINED]],STANDINGS_RBI[COMBINED],0),COLUMN(STANDINGS_RBI[PLACE IN LEAGUE]))</f>
        <v>8</v>
      </c>
      <c r="H2869">
        <f>16-INDEX(STANDINGS_SB[],MATCH(Table1[[#This Row],[COMBINED]],STANDINGS_SB[COMBINED],0),COLUMN(STANDINGS_SB[PLACE IN LEAGUE]))</f>
        <v>1</v>
      </c>
      <c r="I2869">
        <f>16-INDEX(STANDINGS_ERA[],MATCH(Table1[[#This Row],[COMBINED]],STANDINGS_ERA[COMBINED],0),COLUMN(STANDINGS_ERA[PLACE IN LEAGUE]))</f>
        <v>1</v>
      </c>
      <c r="J2869">
        <f>16-INDEX(STANDINGS_WHIP[],MATCH(Table1[[#This Row],[COMBINED]],STANDINGS_WHIP[COMBINED],0),COLUMN(STANDINGS_WHIP[PLACE IN LEAGUE]))</f>
        <v>1</v>
      </c>
      <c r="K2869">
        <f>16-INDEX(STANDINGS_W[],MATCH(Table1[[#This Row],[COMBINED]],STANDINGS_W[COMBINED],0),COLUMN(STANDINGS_W[PLACE IN LEAGUE]))</f>
        <v>1</v>
      </c>
      <c r="L2869">
        <f>16-INDEX(STANDINGS_K[],MATCH(Table1[[#This Row],[COMBINED]],STANDINGS_K[COMBINED],0),COLUMN(STANDINGS_K[PLACE IN LEAGUE]))</f>
        <v>2</v>
      </c>
      <c r="M2869">
        <f>16-INDEX(STANDINGS_SV[],MATCH(Table1[[#This Row],[COMBINED]],STANDINGS_SV[COMBINED],0),COLUMN(STANDINGS_SV[PLACE IN LEAGUE]))</f>
        <v>6</v>
      </c>
      <c r="N2869">
        <f>SUM(Table1[[#This Row],[BA]:[SV]])</f>
        <v>45</v>
      </c>
      <c r="O2869">
        <v>14</v>
      </c>
    </row>
    <row r="2870" spans="1:15" x14ac:dyDescent="0.25">
      <c r="A2870" t="s">
        <v>518</v>
      </c>
      <c r="B2870" t="s">
        <v>2687</v>
      </c>
      <c r="C2870" t="str">
        <f>Table1[[#This Row],[League]]&amp;Table1[[#This Row],[Team]]</f>
        <v>$400 Draft Champions Jan 27 1:00 pm Lg.3628Lamentation of Their Women</v>
      </c>
      <c r="D2870">
        <f>16-INDEX(STANDINGS_BA[],MATCH(Table1[[#This Row],[COMBINED]],STANDINGS_BA[COMBINED],0),COLUMN(STANDINGS_BA[PLACE IN LEAGUE]))</f>
        <v>8</v>
      </c>
      <c r="E2870">
        <f>16-INDEX(STANDINGS_R[],MATCH(Table1[[#This Row],[COMBINED]],STANDINGS_R[COMBINED],0),COLUMN(STANDINGS_R[PLACE IN LEAGUE]))</f>
        <v>4</v>
      </c>
      <c r="F2870">
        <f>16-INDEX(STANDINGS_HR[],MATCH(Table1[[#This Row],[COMBINED]],STANDINGS_HR[COMBINED],0),COLUMN(STANDINGS_HR[PLACE IN LEAGUE]))</f>
        <v>1</v>
      </c>
      <c r="G2870">
        <f>16-INDEX(STANDINGS_RBI[],MATCH(Table1[[#This Row],[COMBINED]],STANDINGS_RBI[COMBINED],0),COLUMN(STANDINGS_RBI[PLACE IN LEAGUE]))</f>
        <v>4</v>
      </c>
      <c r="H2870">
        <f>16-INDEX(STANDINGS_SB[],MATCH(Table1[[#This Row],[COMBINED]],STANDINGS_SB[COMBINED],0),COLUMN(STANDINGS_SB[PLACE IN LEAGUE]))</f>
        <v>7</v>
      </c>
      <c r="I2870">
        <f>16-INDEX(STANDINGS_ERA[],MATCH(Table1[[#This Row],[COMBINED]],STANDINGS_ERA[COMBINED],0),COLUMN(STANDINGS_ERA[PLACE IN LEAGUE]))</f>
        <v>5</v>
      </c>
      <c r="J2870">
        <f>16-INDEX(STANDINGS_WHIP[],MATCH(Table1[[#This Row],[COMBINED]],STANDINGS_WHIP[COMBINED],0),COLUMN(STANDINGS_WHIP[PLACE IN LEAGUE]))</f>
        <v>4</v>
      </c>
      <c r="K2870">
        <f>16-INDEX(STANDINGS_W[],MATCH(Table1[[#This Row],[COMBINED]],STANDINGS_W[COMBINED],0),COLUMN(STANDINGS_W[PLACE IN LEAGUE]))</f>
        <v>3</v>
      </c>
      <c r="L2870">
        <f>16-INDEX(STANDINGS_K[],MATCH(Table1[[#This Row],[COMBINED]],STANDINGS_K[COMBINED],0),COLUMN(STANDINGS_K[PLACE IN LEAGUE]))</f>
        <v>3</v>
      </c>
      <c r="M2870">
        <f>16-INDEX(STANDINGS_SV[],MATCH(Table1[[#This Row],[COMBINED]],STANDINGS_SV[COMBINED],0),COLUMN(STANDINGS_SV[PLACE IN LEAGUE]))</f>
        <v>3</v>
      </c>
      <c r="N2870">
        <f>SUM(Table1[[#This Row],[BA]:[SV]])</f>
        <v>42</v>
      </c>
      <c r="O2870">
        <v>15</v>
      </c>
    </row>
    <row r="2871" spans="1:15" x14ac:dyDescent="0.25">
      <c r="A2871" t="s">
        <v>256</v>
      </c>
      <c r="B2871" t="s">
        <v>2698</v>
      </c>
      <c r="C2871" t="str">
        <f>Table1[[#This Row],[League]]&amp;Table1[[#This Row],[Team]]</f>
        <v>$400 Draft Champions Mar 01 1:00 pm Lg.3807KNIGHTS</v>
      </c>
      <c r="D2871">
        <f>16-INDEX(STANDINGS_BA[],MATCH(Table1[[#This Row],[COMBINED]],STANDINGS_BA[COMBINED],0),COLUMN(STANDINGS_BA[PLACE IN LEAGUE]))</f>
        <v>11</v>
      </c>
      <c r="E2871">
        <f>16-INDEX(STANDINGS_R[],MATCH(Table1[[#This Row],[COMBINED]],STANDINGS_R[COMBINED],0),COLUMN(STANDINGS_R[PLACE IN LEAGUE]))</f>
        <v>12</v>
      </c>
      <c r="F2871">
        <f>16-INDEX(STANDINGS_HR[],MATCH(Table1[[#This Row],[COMBINED]],STANDINGS_HR[COMBINED],0),COLUMN(STANDINGS_HR[PLACE IN LEAGUE]))</f>
        <v>6</v>
      </c>
      <c r="G2871">
        <f>16-INDEX(STANDINGS_RBI[],MATCH(Table1[[#This Row],[COMBINED]],STANDINGS_RBI[COMBINED],0),COLUMN(STANDINGS_RBI[PLACE IN LEAGUE]))</f>
        <v>14</v>
      </c>
      <c r="H2871">
        <f>16-INDEX(STANDINGS_SB[],MATCH(Table1[[#This Row],[COMBINED]],STANDINGS_SB[COMBINED],0),COLUMN(STANDINGS_SB[PLACE IN LEAGUE]))</f>
        <v>14</v>
      </c>
      <c r="I2871">
        <f>16-INDEX(STANDINGS_ERA[],MATCH(Table1[[#This Row],[COMBINED]],STANDINGS_ERA[COMBINED],0),COLUMN(STANDINGS_ERA[PLACE IN LEAGUE]))</f>
        <v>15</v>
      </c>
      <c r="J2871">
        <f>16-INDEX(STANDINGS_WHIP[],MATCH(Table1[[#This Row],[COMBINED]],STANDINGS_WHIP[COMBINED],0),COLUMN(STANDINGS_WHIP[PLACE IN LEAGUE]))</f>
        <v>15</v>
      </c>
      <c r="K2871">
        <f>16-INDEX(STANDINGS_W[],MATCH(Table1[[#This Row],[COMBINED]],STANDINGS_W[COMBINED],0),COLUMN(STANDINGS_W[PLACE IN LEAGUE]))</f>
        <v>13</v>
      </c>
      <c r="L2871">
        <f>16-INDEX(STANDINGS_K[],MATCH(Table1[[#This Row],[COMBINED]],STANDINGS_K[COMBINED],0),COLUMN(STANDINGS_K[PLACE IN LEAGUE]))</f>
        <v>13</v>
      </c>
      <c r="M2871">
        <f>16-INDEX(STANDINGS_SV[],MATCH(Table1[[#This Row],[COMBINED]],STANDINGS_SV[COMBINED],0),COLUMN(STANDINGS_SV[PLACE IN LEAGUE]))</f>
        <v>3</v>
      </c>
      <c r="N2871">
        <f>SUM(Table1[[#This Row],[BA]:[SV]])</f>
        <v>116</v>
      </c>
      <c r="O2871">
        <v>1</v>
      </c>
    </row>
    <row r="2872" spans="1:15" x14ac:dyDescent="0.25">
      <c r="A2872" t="s">
        <v>2700</v>
      </c>
      <c r="B2872" t="s">
        <v>2698</v>
      </c>
      <c r="C2872" t="str">
        <f>Table1[[#This Row],[League]]&amp;Table1[[#This Row],[Team]]</f>
        <v>$400 Draft Champions Mar 01 1:00 pm Lg.3807deadmoneyI</v>
      </c>
      <c r="D2872">
        <f>16-INDEX(STANDINGS_BA[],MATCH(Table1[[#This Row],[COMBINED]],STANDINGS_BA[COMBINED],0),COLUMN(STANDINGS_BA[PLACE IN LEAGUE]))</f>
        <v>12</v>
      </c>
      <c r="E2872">
        <f>16-INDEX(STANDINGS_R[],MATCH(Table1[[#This Row],[COMBINED]],STANDINGS_R[COMBINED],0),COLUMN(STANDINGS_R[PLACE IN LEAGUE]))</f>
        <v>15</v>
      </c>
      <c r="F2872">
        <f>16-INDEX(STANDINGS_HR[],MATCH(Table1[[#This Row],[COMBINED]],STANDINGS_HR[COMBINED],0),COLUMN(STANDINGS_HR[PLACE IN LEAGUE]))</f>
        <v>15</v>
      </c>
      <c r="G2872">
        <f>16-INDEX(STANDINGS_RBI[],MATCH(Table1[[#This Row],[COMBINED]],STANDINGS_RBI[COMBINED],0),COLUMN(STANDINGS_RBI[PLACE IN LEAGUE]))</f>
        <v>15</v>
      </c>
      <c r="H2872">
        <f>16-INDEX(STANDINGS_SB[],MATCH(Table1[[#This Row],[COMBINED]],STANDINGS_SB[COMBINED],0),COLUMN(STANDINGS_SB[PLACE IN LEAGUE]))</f>
        <v>15</v>
      </c>
      <c r="I2872">
        <f>16-INDEX(STANDINGS_ERA[],MATCH(Table1[[#This Row],[COMBINED]],STANDINGS_ERA[COMBINED],0),COLUMN(STANDINGS_ERA[PLACE IN LEAGUE]))</f>
        <v>4</v>
      </c>
      <c r="J2872">
        <f>16-INDEX(STANDINGS_WHIP[],MATCH(Table1[[#This Row],[COMBINED]],STANDINGS_WHIP[COMBINED],0),COLUMN(STANDINGS_WHIP[PLACE IN LEAGUE]))</f>
        <v>5</v>
      </c>
      <c r="K2872">
        <f>16-INDEX(STANDINGS_W[],MATCH(Table1[[#This Row],[COMBINED]],STANDINGS_W[COMBINED],0),COLUMN(STANDINGS_W[PLACE IN LEAGUE]))</f>
        <v>5</v>
      </c>
      <c r="L2872">
        <f>16-INDEX(STANDINGS_K[],MATCH(Table1[[#This Row],[COMBINED]],STANDINGS_K[COMBINED],0),COLUMN(STANDINGS_K[PLACE IN LEAGUE]))</f>
        <v>7</v>
      </c>
      <c r="M2872">
        <f>16-INDEX(STANDINGS_SV[],MATCH(Table1[[#This Row],[COMBINED]],STANDINGS_SV[COMBINED],0),COLUMN(STANDINGS_SV[PLACE IN LEAGUE]))</f>
        <v>13</v>
      </c>
      <c r="N2872">
        <f>SUM(Table1[[#This Row],[BA]:[SV]])</f>
        <v>106</v>
      </c>
      <c r="O2872">
        <v>2</v>
      </c>
    </row>
    <row r="2873" spans="1:15" x14ac:dyDescent="0.25">
      <c r="A2873" t="s">
        <v>2701</v>
      </c>
      <c r="B2873" t="s">
        <v>2698</v>
      </c>
      <c r="C2873" t="str">
        <f>Table1[[#This Row],[League]]&amp;Table1[[#This Row],[Team]]</f>
        <v>$400 Draft Champions Mar 01 1:00 pm Lg.3807The Hit Kings</v>
      </c>
      <c r="D2873">
        <f>16-INDEX(STANDINGS_BA[],MATCH(Table1[[#This Row],[COMBINED]],STANDINGS_BA[COMBINED],0),COLUMN(STANDINGS_BA[PLACE IN LEAGUE]))</f>
        <v>10</v>
      </c>
      <c r="E2873">
        <f>16-INDEX(STANDINGS_R[],MATCH(Table1[[#This Row],[COMBINED]],STANDINGS_R[COMBINED],0),COLUMN(STANDINGS_R[PLACE IN LEAGUE]))</f>
        <v>9</v>
      </c>
      <c r="F2873">
        <f>16-INDEX(STANDINGS_HR[],MATCH(Table1[[#This Row],[COMBINED]],STANDINGS_HR[COMBINED],0),COLUMN(STANDINGS_HR[PLACE IN LEAGUE]))</f>
        <v>12</v>
      </c>
      <c r="G2873">
        <f>16-INDEX(STANDINGS_RBI[],MATCH(Table1[[#This Row],[COMBINED]],STANDINGS_RBI[COMBINED],0),COLUMN(STANDINGS_RBI[PLACE IN LEAGUE]))</f>
        <v>12</v>
      </c>
      <c r="H2873">
        <f>16-INDEX(STANDINGS_SB[],MATCH(Table1[[#This Row],[COMBINED]],STANDINGS_SB[COMBINED],0),COLUMN(STANDINGS_SB[PLACE IN LEAGUE]))</f>
        <v>5</v>
      </c>
      <c r="I2873">
        <f>16-INDEX(STANDINGS_ERA[],MATCH(Table1[[#This Row],[COMBINED]],STANDINGS_ERA[COMBINED],0),COLUMN(STANDINGS_ERA[PLACE IN LEAGUE]))</f>
        <v>9</v>
      </c>
      <c r="J2873">
        <f>16-INDEX(STANDINGS_WHIP[],MATCH(Table1[[#This Row],[COMBINED]],STANDINGS_WHIP[COMBINED],0),COLUMN(STANDINGS_WHIP[PLACE IN LEAGUE]))</f>
        <v>10</v>
      </c>
      <c r="K2873">
        <f>16-INDEX(STANDINGS_W[],MATCH(Table1[[#This Row],[COMBINED]],STANDINGS_W[COMBINED],0),COLUMN(STANDINGS_W[PLACE IN LEAGUE]))</f>
        <v>14</v>
      </c>
      <c r="L2873">
        <f>16-INDEX(STANDINGS_K[],MATCH(Table1[[#This Row],[COMBINED]],STANDINGS_K[COMBINED],0),COLUMN(STANDINGS_K[PLACE IN LEAGUE]))</f>
        <v>15</v>
      </c>
      <c r="M2873">
        <f>16-INDEX(STANDINGS_SV[],MATCH(Table1[[#This Row],[COMBINED]],STANDINGS_SV[COMBINED],0),COLUMN(STANDINGS_SV[PLACE IN LEAGUE]))</f>
        <v>7</v>
      </c>
      <c r="N2873">
        <f>SUM(Table1[[#This Row],[BA]:[SV]])</f>
        <v>103</v>
      </c>
      <c r="O2873">
        <v>3</v>
      </c>
    </row>
    <row r="2874" spans="1:15" x14ac:dyDescent="0.25">
      <c r="A2874" t="s">
        <v>142</v>
      </c>
      <c r="B2874" t="s">
        <v>2698</v>
      </c>
      <c r="C2874" t="str">
        <f>Table1[[#This Row],[League]]&amp;Table1[[#This Row],[Team]]</f>
        <v>$400 Draft Champions Mar 01 1:00 pm Lg.3807High Hopes</v>
      </c>
      <c r="D2874">
        <f>16-INDEX(STANDINGS_BA[],MATCH(Table1[[#This Row],[COMBINED]],STANDINGS_BA[COMBINED],0),COLUMN(STANDINGS_BA[PLACE IN LEAGUE]))</f>
        <v>4</v>
      </c>
      <c r="E2874">
        <f>16-INDEX(STANDINGS_R[],MATCH(Table1[[#This Row],[COMBINED]],STANDINGS_R[COMBINED],0),COLUMN(STANDINGS_R[PLACE IN LEAGUE]))</f>
        <v>8</v>
      </c>
      <c r="F2874">
        <f>16-INDEX(STANDINGS_HR[],MATCH(Table1[[#This Row],[COMBINED]],STANDINGS_HR[COMBINED],0),COLUMN(STANDINGS_HR[PLACE IN LEAGUE]))</f>
        <v>1</v>
      </c>
      <c r="G2874">
        <f>16-INDEX(STANDINGS_RBI[],MATCH(Table1[[#This Row],[COMBINED]],STANDINGS_RBI[COMBINED],0),COLUMN(STANDINGS_RBI[PLACE IN LEAGUE]))</f>
        <v>9</v>
      </c>
      <c r="H2874">
        <f>16-INDEX(STANDINGS_SB[],MATCH(Table1[[#This Row],[COMBINED]],STANDINGS_SB[COMBINED],0),COLUMN(STANDINGS_SB[PLACE IN LEAGUE]))</f>
        <v>11</v>
      </c>
      <c r="I2874">
        <f>16-INDEX(STANDINGS_ERA[],MATCH(Table1[[#This Row],[COMBINED]],STANDINGS_ERA[COMBINED],0),COLUMN(STANDINGS_ERA[PLACE IN LEAGUE]))</f>
        <v>13</v>
      </c>
      <c r="J2874">
        <f>16-INDEX(STANDINGS_WHIP[],MATCH(Table1[[#This Row],[COMBINED]],STANDINGS_WHIP[COMBINED],0),COLUMN(STANDINGS_WHIP[PLACE IN LEAGUE]))</f>
        <v>11</v>
      </c>
      <c r="K2874">
        <f>16-INDEX(STANDINGS_W[],MATCH(Table1[[#This Row],[COMBINED]],STANDINGS_W[COMBINED],0),COLUMN(STANDINGS_W[PLACE IN LEAGUE]))</f>
        <v>10</v>
      </c>
      <c r="L2874">
        <f>16-INDEX(STANDINGS_K[],MATCH(Table1[[#This Row],[COMBINED]],STANDINGS_K[COMBINED],0),COLUMN(STANDINGS_K[PLACE IN LEAGUE]))</f>
        <v>11</v>
      </c>
      <c r="M2874">
        <f>16-INDEX(STANDINGS_SV[],MATCH(Table1[[#This Row],[COMBINED]],STANDINGS_SV[COMBINED],0),COLUMN(STANDINGS_SV[PLACE IN LEAGUE]))</f>
        <v>12</v>
      </c>
      <c r="N2874">
        <f>SUM(Table1[[#This Row],[BA]:[SV]])</f>
        <v>90</v>
      </c>
      <c r="O2874">
        <v>4</v>
      </c>
    </row>
    <row r="2875" spans="1:15" x14ac:dyDescent="0.25">
      <c r="A2875" t="s">
        <v>19</v>
      </c>
      <c r="B2875" t="s">
        <v>2698</v>
      </c>
      <c r="C2875" t="str">
        <f>Table1[[#This Row],[League]]&amp;Table1[[#This Row],[Team]]</f>
        <v>$400 Draft Champions Mar 01 1:00 pm Lg.3807One Eyed Jack</v>
      </c>
      <c r="D2875">
        <f>16-INDEX(STANDINGS_BA[],MATCH(Table1[[#This Row],[COMBINED]],STANDINGS_BA[COMBINED],0),COLUMN(STANDINGS_BA[PLACE IN LEAGUE]))</f>
        <v>9</v>
      </c>
      <c r="E2875">
        <f>16-INDEX(STANDINGS_R[],MATCH(Table1[[#This Row],[COMBINED]],STANDINGS_R[COMBINED],0),COLUMN(STANDINGS_R[PLACE IN LEAGUE]))</f>
        <v>13</v>
      </c>
      <c r="F2875">
        <f>16-INDEX(STANDINGS_HR[],MATCH(Table1[[#This Row],[COMBINED]],STANDINGS_HR[COMBINED],0),COLUMN(STANDINGS_HR[PLACE IN LEAGUE]))</f>
        <v>5</v>
      </c>
      <c r="G2875">
        <f>16-INDEX(STANDINGS_RBI[],MATCH(Table1[[#This Row],[COMBINED]],STANDINGS_RBI[COMBINED],0),COLUMN(STANDINGS_RBI[PLACE IN LEAGUE]))</f>
        <v>3</v>
      </c>
      <c r="H2875">
        <f>16-INDEX(STANDINGS_SB[],MATCH(Table1[[#This Row],[COMBINED]],STANDINGS_SB[COMBINED],0),COLUMN(STANDINGS_SB[PLACE IN LEAGUE]))</f>
        <v>9</v>
      </c>
      <c r="I2875">
        <f>16-INDEX(STANDINGS_ERA[],MATCH(Table1[[#This Row],[COMBINED]],STANDINGS_ERA[COMBINED],0),COLUMN(STANDINGS_ERA[PLACE IN LEAGUE]))</f>
        <v>10</v>
      </c>
      <c r="J2875">
        <f>16-INDEX(STANDINGS_WHIP[],MATCH(Table1[[#This Row],[COMBINED]],STANDINGS_WHIP[COMBINED],0),COLUMN(STANDINGS_WHIP[PLACE IN LEAGUE]))</f>
        <v>13</v>
      </c>
      <c r="K2875">
        <f>16-INDEX(STANDINGS_W[],MATCH(Table1[[#This Row],[COMBINED]],STANDINGS_W[COMBINED],0),COLUMN(STANDINGS_W[PLACE IN LEAGUE]))</f>
        <v>6</v>
      </c>
      <c r="L2875">
        <f>16-INDEX(STANDINGS_K[],MATCH(Table1[[#This Row],[COMBINED]],STANDINGS_K[COMBINED],0),COLUMN(STANDINGS_K[PLACE IN LEAGUE]))</f>
        <v>5</v>
      </c>
      <c r="M2875">
        <f>16-INDEX(STANDINGS_SV[],MATCH(Table1[[#This Row],[COMBINED]],STANDINGS_SV[COMBINED],0),COLUMN(STANDINGS_SV[PLACE IN LEAGUE]))</f>
        <v>15</v>
      </c>
      <c r="N2875">
        <f>SUM(Table1[[#This Row],[BA]:[SV]])</f>
        <v>88</v>
      </c>
      <c r="O2875">
        <v>5</v>
      </c>
    </row>
    <row r="2876" spans="1:15" x14ac:dyDescent="0.25">
      <c r="A2876" t="s">
        <v>252</v>
      </c>
      <c r="B2876" t="s">
        <v>2698</v>
      </c>
      <c r="C2876" t="str">
        <f>Table1[[#This Row],[League]]&amp;Table1[[#This Row],[Team]]</f>
        <v>$400 Draft Champions Mar 01 1:00 pm Lg.3807Cuban Baseball Federation</v>
      </c>
      <c r="D2876">
        <f>16-INDEX(STANDINGS_BA[],MATCH(Table1[[#This Row],[COMBINED]],STANDINGS_BA[COMBINED],0),COLUMN(STANDINGS_BA[PLACE IN LEAGUE]))</f>
        <v>5</v>
      </c>
      <c r="E2876">
        <f>16-INDEX(STANDINGS_R[],MATCH(Table1[[#This Row],[COMBINED]],STANDINGS_R[COMBINED],0),COLUMN(STANDINGS_R[PLACE IN LEAGUE]))</f>
        <v>4</v>
      </c>
      <c r="F2876">
        <f>16-INDEX(STANDINGS_HR[],MATCH(Table1[[#This Row],[COMBINED]],STANDINGS_HR[COMBINED],0),COLUMN(STANDINGS_HR[PLACE IN LEAGUE]))</f>
        <v>8</v>
      </c>
      <c r="G2876">
        <f>16-INDEX(STANDINGS_RBI[],MATCH(Table1[[#This Row],[COMBINED]],STANDINGS_RBI[COMBINED],0),COLUMN(STANDINGS_RBI[PLACE IN LEAGUE]))</f>
        <v>5</v>
      </c>
      <c r="H2876">
        <f>16-INDEX(STANDINGS_SB[],MATCH(Table1[[#This Row],[COMBINED]],STANDINGS_SB[COMBINED],0),COLUMN(STANDINGS_SB[PLACE IN LEAGUE]))</f>
        <v>12</v>
      </c>
      <c r="I2876">
        <f>16-INDEX(STANDINGS_ERA[],MATCH(Table1[[#This Row],[COMBINED]],STANDINGS_ERA[COMBINED],0),COLUMN(STANDINGS_ERA[PLACE IN LEAGUE]))</f>
        <v>14</v>
      </c>
      <c r="J2876">
        <f>16-INDEX(STANDINGS_WHIP[],MATCH(Table1[[#This Row],[COMBINED]],STANDINGS_WHIP[COMBINED],0),COLUMN(STANDINGS_WHIP[PLACE IN LEAGUE]))</f>
        <v>14</v>
      </c>
      <c r="K2876">
        <f>16-INDEX(STANDINGS_W[],MATCH(Table1[[#This Row],[COMBINED]],STANDINGS_W[COMBINED],0),COLUMN(STANDINGS_W[PLACE IN LEAGUE]))</f>
        <v>8</v>
      </c>
      <c r="L2876">
        <f>16-INDEX(STANDINGS_K[],MATCH(Table1[[#This Row],[COMBINED]],STANDINGS_K[COMBINED],0),COLUMN(STANDINGS_K[PLACE IN LEAGUE]))</f>
        <v>6</v>
      </c>
      <c r="M2876">
        <f>16-INDEX(STANDINGS_SV[],MATCH(Table1[[#This Row],[COMBINED]],STANDINGS_SV[COMBINED],0),COLUMN(STANDINGS_SV[PLACE IN LEAGUE]))</f>
        <v>11</v>
      </c>
      <c r="N2876">
        <f>SUM(Table1[[#This Row],[BA]:[SV]])</f>
        <v>87</v>
      </c>
      <c r="O2876">
        <v>6</v>
      </c>
    </row>
    <row r="2877" spans="1:15" x14ac:dyDescent="0.25">
      <c r="A2877" t="s">
        <v>2705</v>
      </c>
      <c r="B2877" t="s">
        <v>2698</v>
      </c>
      <c r="C2877" t="str">
        <f>Table1[[#This Row],[League]]&amp;Table1[[#This Row],[Team]]</f>
        <v>$400 Draft Champions Mar 01 1:00 pm Lg.3807Harvey Ballbangers</v>
      </c>
      <c r="D2877">
        <f>16-INDEX(STANDINGS_BA[],MATCH(Table1[[#This Row],[COMBINED]],STANDINGS_BA[COMBINED],0),COLUMN(STANDINGS_BA[PLACE IN LEAGUE]))</f>
        <v>2</v>
      </c>
      <c r="E2877">
        <f>16-INDEX(STANDINGS_R[],MATCH(Table1[[#This Row],[COMBINED]],STANDINGS_R[COMBINED],0),COLUMN(STANDINGS_R[PLACE IN LEAGUE]))</f>
        <v>6</v>
      </c>
      <c r="F2877">
        <f>16-INDEX(STANDINGS_HR[],MATCH(Table1[[#This Row],[COMBINED]],STANDINGS_HR[COMBINED],0),COLUMN(STANDINGS_HR[PLACE IN LEAGUE]))</f>
        <v>7</v>
      </c>
      <c r="G2877">
        <f>16-INDEX(STANDINGS_RBI[],MATCH(Table1[[#This Row],[COMBINED]],STANDINGS_RBI[COMBINED],0),COLUMN(STANDINGS_RBI[PLACE IN LEAGUE]))</f>
        <v>7</v>
      </c>
      <c r="H2877">
        <f>16-INDEX(STANDINGS_SB[],MATCH(Table1[[#This Row],[COMBINED]],STANDINGS_SB[COMBINED],0),COLUMN(STANDINGS_SB[PLACE IN LEAGUE]))</f>
        <v>10</v>
      </c>
      <c r="I2877">
        <f>16-INDEX(STANDINGS_ERA[],MATCH(Table1[[#This Row],[COMBINED]],STANDINGS_ERA[COMBINED],0),COLUMN(STANDINGS_ERA[PLACE IN LEAGUE]))</f>
        <v>12</v>
      </c>
      <c r="J2877">
        <f>16-INDEX(STANDINGS_WHIP[],MATCH(Table1[[#This Row],[COMBINED]],STANDINGS_WHIP[COMBINED],0),COLUMN(STANDINGS_WHIP[PLACE IN LEAGUE]))</f>
        <v>12</v>
      </c>
      <c r="K2877">
        <f>16-INDEX(STANDINGS_W[],MATCH(Table1[[#This Row],[COMBINED]],STANDINGS_W[COMBINED],0),COLUMN(STANDINGS_W[PLACE IN LEAGUE]))</f>
        <v>15</v>
      </c>
      <c r="L2877">
        <f>16-INDEX(STANDINGS_K[],MATCH(Table1[[#This Row],[COMBINED]],STANDINGS_K[COMBINED],0),COLUMN(STANDINGS_K[PLACE IN LEAGUE]))</f>
        <v>14</v>
      </c>
      <c r="M2877">
        <f>16-INDEX(STANDINGS_SV[],MATCH(Table1[[#This Row],[COMBINED]],STANDINGS_SV[COMBINED],0),COLUMN(STANDINGS_SV[PLACE IN LEAGUE]))</f>
        <v>2</v>
      </c>
      <c r="N2877">
        <f>SUM(Table1[[#This Row],[BA]:[SV]])</f>
        <v>87</v>
      </c>
      <c r="O2877">
        <v>7</v>
      </c>
    </row>
    <row r="2878" spans="1:15" x14ac:dyDescent="0.25">
      <c r="A2878" t="s">
        <v>2699</v>
      </c>
      <c r="B2878" t="s">
        <v>2698</v>
      </c>
      <c r="C2878" t="str">
        <f>Table1[[#This Row],[League]]&amp;Table1[[#This Row],[Team]]</f>
        <v>$400 Draft Champions Mar 01 1:00 pm Lg.3807Who's Your Papi??</v>
      </c>
      <c r="D2878">
        <f>16-INDEX(STANDINGS_BA[],MATCH(Table1[[#This Row],[COMBINED]],STANDINGS_BA[COMBINED],0),COLUMN(STANDINGS_BA[PLACE IN LEAGUE]))</f>
        <v>14</v>
      </c>
      <c r="E2878">
        <f>16-INDEX(STANDINGS_R[],MATCH(Table1[[#This Row],[COMBINED]],STANDINGS_R[COMBINED],0),COLUMN(STANDINGS_R[PLACE IN LEAGUE]))</f>
        <v>7</v>
      </c>
      <c r="F2878">
        <f>16-INDEX(STANDINGS_HR[],MATCH(Table1[[#This Row],[COMBINED]],STANDINGS_HR[COMBINED],0),COLUMN(STANDINGS_HR[PLACE IN LEAGUE]))</f>
        <v>4</v>
      </c>
      <c r="G2878">
        <f>16-INDEX(STANDINGS_RBI[],MATCH(Table1[[#This Row],[COMBINED]],STANDINGS_RBI[COMBINED],0),COLUMN(STANDINGS_RBI[PLACE IN LEAGUE]))</f>
        <v>10</v>
      </c>
      <c r="H2878">
        <f>16-INDEX(STANDINGS_SB[],MATCH(Table1[[#This Row],[COMBINED]],STANDINGS_SB[COMBINED],0),COLUMN(STANDINGS_SB[PLACE IN LEAGUE]))</f>
        <v>6</v>
      </c>
      <c r="I2878">
        <f>16-INDEX(STANDINGS_ERA[],MATCH(Table1[[#This Row],[COMBINED]],STANDINGS_ERA[COMBINED],0),COLUMN(STANDINGS_ERA[PLACE IN LEAGUE]))</f>
        <v>11</v>
      </c>
      <c r="J2878">
        <f>16-INDEX(STANDINGS_WHIP[],MATCH(Table1[[#This Row],[COMBINED]],STANDINGS_WHIP[COMBINED],0),COLUMN(STANDINGS_WHIP[PLACE IN LEAGUE]))</f>
        <v>9</v>
      </c>
      <c r="K2878">
        <f>16-INDEX(STANDINGS_W[],MATCH(Table1[[#This Row],[COMBINED]],STANDINGS_W[COMBINED],0),COLUMN(STANDINGS_W[PLACE IN LEAGUE]))</f>
        <v>11</v>
      </c>
      <c r="L2878">
        <f>16-INDEX(STANDINGS_K[],MATCH(Table1[[#This Row],[COMBINED]],STANDINGS_K[COMBINED],0),COLUMN(STANDINGS_K[PLACE IN LEAGUE]))</f>
        <v>10</v>
      </c>
      <c r="M2878">
        <f>16-INDEX(STANDINGS_SV[],MATCH(Table1[[#This Row],[COMBINED]],STANDINGS_SV[COMBINED],0),COLUMN(STANDINGS_SV[PLACE IN LEAGUE]))</f>
        <v>1</v>
      </c>
      <c r="N2878">
        <f>SUM(Table1[[#This Row],[BA]:[SV]])</f>
        <v>83</v>
      </c>
      <c r="O2878">
        <v>8</v>
      </c>
    </row>
    <row r="2879" spans="1:15" x14ac:dyDescent="0.25">
      <c r="A2879" t="s">
        <v>2702</v>
      </c>
      <c r="B2879" t="s">
        <v>2698</v>
      </c>
      <c r="C2879" t="str">
        <f>Table1[[#This Row],[League]]&amp;Table1[[#This Row],[Team]]</f>
        <v>$400 Draft Champions Mar 01 1:00 pm Lg.3807Swamps</v>
      </c>
      <c r="D2879">
        <f>16-INDEX(STANDINGS_BA[],MATCH(Table1[[#This Row],[COMBINED]],STANDINGS_BA[COMBINED],0),COLUMN(STANDINGS_BA[PLACE IN LEAGUE]))</f>
        <v>8</v>
      </c>
      <c r="E2879">
        <f>16-INDEX(STANDINGS_R[],MATCH(Table1[[#This Row],[COMBINED]],STANDINGS_R[COMBINED],0),COLUMN(STANDINGS_R[PLACE IN LEAGUE]))</f>
        <v>2</v>
      </c>
      <c r="F2879">
        <f>16-INDEX(STANDINGS_HR[],MATCH(Table1[[#This Row],[COMBINED]],STANDINGS_HR[COMBINED],0),COLUMN(STANDINGS_HR[PLACE IN LEAGUE]))</f>
        <v>10</v>
      </c>
      <c r="G2879">
        <f>16-INDEX(STANDINGS_RBI[],MATCH(Table1[[#This Row],[COMBINED]],STANDINGS_RBI[COMBINED],0),COLUMN(STANDINGS_RBI[PLACE IN LEAGUE]))</f>
        <v>11</v>
      </c>
      <c r="H2879">
        <f>16-INDEX(STANDINGS_SB[],MATCH(Table1[[#This Row],[COMBINED]],STANDINGS_SB[COMBINED],0),COLUMN(STANDINGS_SB[PLACE IN LEAGUE]))</f>
        <v>3</v>
      </c>
      <c r="I2879">
        <f>16-INDEX(STANDINGS_ERA[],MATCH(Table1[[#This Row],[COMBINED]],STANDINGS_ERA[COMBINED],0),COLUMN(STANDINGS_ERA[PLACE IN LEAGUE]))</f>
        <v>8</v>
      </c>
      <c r="J2879">
        <f>16-INDEX(STANDINGS_WHIP[],MATCH(Table1[[#This Row],[COMBINED]],STANDINGS_WHIP[COMBINED],0),COLUMN(STANDINGS_WHIP[PLACE IN LEAGUE]))</f>
        <v>8</v>
      </c>
      <c r="K2879">
        <f>16-INDEX(STANDINGS_W[],MATCH(Table1[[#This Row],[COMBINED]],STANDINGS_W[COMBINED],0),COLUMN(STANDINGS_W[PLACE IN LEAGUE]))</f>
        <v>4</v>
      </c>
      <c r="L2879">
        <f>16-INDEX(STANDINGS_K[],MATCH(Table1[[#This Row],[COMBINED]],STANDINGS_K[COMBINED],0),COLUMN(STANDINGS_K[PLACE IN LEAGUE]))</f>
        <v>9</v>
      </c>
      <c r="M2879">
        <f>16-INDEX(STANDINGS_SV[],MATCH(Table1[[#This Row],[COMBINED]],STANDINGS_SV[COMBINED],0),COLUMN(STANDINGS_SV[PLACE IN LEAGUE]))</f>
        <v>10</v>
      </c>
      <c r="N2879">
        <f>SUM(Table1[[#This Row],[BA]:[SV]])</f>
        <v>73</v>
      </c>
      <c r="O2879">
        <v>9</v>
      </c>
    </row>
    <row r="2880" spans="1:15" x14ac:dyDescent="0.25">
      <c r="A2880" t="s">
        <v>1563</v>
      </c>
      <c r="B2880" t="s">
        <v>2698</v>
      </c>
      <c r="C2880" t="str">
        <f>Table1[[#This Row],[League]]&amp;Table1[[#This Row],[Team]]</f>
        <v>$400 Draft Champions Mar 01 1:00 pm Lg.3807@SethDaSportsMan</v>
      </c>
      <c r="D2880">
        <f>16-INDEX(STANDINGS_BA[],MATCH(Table1[[#This Row],[COMBINED]],STANDINGS_BA[COMBINED],0),COLUMN(STANDINGS_BA[PLACE IN LEAGUE]))</f>
        <v>7</v>
      </c>
      <c r="E2880">
        <f>16-INDEX(STANDINGS_R[],MATCH(Table1[[#This Row],[COMBINED]],STANDINGS_R[COMBINED],0),COLUMN(STANDINGS_R[PLACE IN LEAGUE]))</f>
        <v>11</v>
      </c>
      <c r="F2880">
        <f>16-INDEX(STANDINGS_HR[],MATCH(Table1[[#This Row],[COMBINED]],STANDINGS_HR[COMBINED],0),COLUMN(STANDINGS_HR[PLACE IN LEAGUE]))</f>
        <v>14</v>
      </c>
      <c r="G2880">
        <f>16-INDEX(STANDINGS_RBI[],MATCH(Table1[[#This Row],[COMBINED]],STANDINGS_RBI[COMBINED],0),COLUMN(STANDINGS_RBI[PLACE IN LEAGUE]))</f>
        <v>8</v>
      </c>
      <c r="H2880">
        <f>16-INDEX(STANDINGS_SB[],MATCH(Table1[[#This Row],[COMBINED]],STANDINGS_SB[COMBINED],0),COLUMN(STANDINGS_SB[PLACE IN LEAGUE]))</f>
        <v>4</v>
      </c>
      <c r="I2880">
        <f>16-INDEX(STANDINGS_ERA[],MATCH(Table1[[#This Row],[COMBINED]],STANDINGS_ERA[COMBINED],0),COLUMN(STANDINGS_ERA[PLACE IN LEAGUE]))</f>
        <v>5</v>
      </c>
      <c r="J2880">
        <f>16-INDEX(STANDINGS_WHIP[],MATCH(Table1[[#This Row],[COMBINED]],STANDINGS_WHIP[COMBINED],0),COLUMN(STANDINGS_WHIP[PLACE IN LEAGUE]))</f>
        <v>7</v>
      </c>
      <c r="K2880">
        <f>16-INDEX(STANDINGS_W[],MATCH(Table1[[#This Row],[COMBINED]],STANDINGS_W[COMBINED],0),COLUMN(STANDINGS_W[PLACE IN LEAGUE]))</f>
        <v>9</v>
      </c>
      <c r="L2880">
        <f>16-INDEX(STANDINGS_K[],MATCH(Table1[[#This Row],[COMBINED]],STANDINGS_K[COMBINED],0),COLUMN(STANDINGS_K[PLACE IN LEAGUE]))</f>
        <v>1</v>
      </c>
      <c r="M2880">
        <f>16-INDEX(STANDINGS_SV[],MATCH(Table1[[#This Row],[COMBINED]],STANDINGS_SV[COMBINED],0),COLUMN(STANDINGS_SV[PLACE IN LEAGUE]))</f>
        <v>5</v>
      </c>
      <c r="N2880">
        <f>SUM(Table1[[#This Row],[BA]:[SV]])</f>
        <v>71</v>
      </c>
      <c r="O2880">
        <v>10</v>
      </c>
    </row>
    <row r="2881" spans="1:15" x14ac:dyDescent="0.25">
      <c r="A2881" t="s">
        <v>2706</v>
      </c>
      <c r="B2881" t="s">
        <v>2698</v>
      </c>
      <c r="C2881" t="str">
        <f>Table1[[#This Row],[League]]&amp;Table1[[#This Row],[Team]]</f>
        <v>$400 Draft Champions Mar 01 1:00 pm Lg.3807Four-Baggers</v>
      </c>
      <c r="D2881">
        <f>16-INDEX(STANDINGS_BA[],MATCH(Table1[[#This Row],[COMBINED]],STANDINGS_BA[COMBINED],0),COLUMN(STANDINGS_BA[PLACE IN LEAGUE]))</f>
        <v>1</v>
      </c>
      <c r="E2881">
        <f>16-INDEX(STANDINGS_R[],MATCH(Table1[[#This Row],[COMBINED]],STANDINGS_R[COMBINED],0),COLUMN(STANDINGS_R[PLACE IN LEAGUE]))</f>
        <v>14</v>
      </c>
      <c r="F2881">
        <f>16-INDEX(STANDINGS_HR[],MATCH(Table1[[#This Row],[COMBINED]],STANDINGS_HR[COMBINED],0),COLUMN(STANDINGS_HR[PLACE IN LEAGUE]))</f>
        <v>9</v>
      </c>
      <c r="G2881">
        <f>16-INDEX(STANDINGS_RBI[],MATCH(Table1[[#This Row],[COMBINED]],STANDINGS_RBI[COMBINED],0),COLUMN(STANDINGS_RBI[PLACE IN LEAGUE]))</f>
        <v>6</v>
      </c>
      <c r="H2881">
        <f>16-INDEX(STANDINGS_SB[],MATCH(Table1[[#This Row],[COMBINED]],STANDINGS_SB[COMBINED],0),COLUMN(STANDINGS_SB[PLACE IN LEAGUE]))</f>
        <v>13</v>
      </c>
      <c r="I2881">
        <f>16-INDEX(STANDINGS_ERA[],MATCH(Table1[[#This Row],[COMBINED]],STANDINGS_ERA[COMBINED],0),COLUMN(STANDINGS_ERA[PLACE IN LEAGUE]))</f>
        <v>1</v>
      </c>
      <c r="J2881">
        <f>16-INDEX(STANDINGS_WHIP[],MATCH(Table1[[#This Row],[COMBINED]],STANDINGS_WHIP[COMBINED],0),COLUMN(STANDINGS_WHIP[PLACE IN LEAGUE]))</f>
        <v>1</v>
      </c>
      <c r="K2881">
        <f>16-INDEX(STANDINGS_W[],MATCH(Table1[[#This Row],[COMBINED]],STANDINGS_W[COMBINED],0),COLUMN(STANDINGS_W[PLACE IN LEAGUE]))</f>
        <v>7</v>
      </c>
      <c r="L2881">
        <f>16-INDEX(STANDINGS_K[],MATCH(Table1[[#This Row],[COMBINED]],STANDINGS_K[COMBINED],0),COLUMN(STANDINGS_K[PLACE IN LEAGUE]))</f>
        <v>8</v>
      </c>
      <c r="M2881">
        <f>16-INDEX(STANDINGS_SV[],MATCH(Table1[[#This Row],[COMBINED]],STANDINGS_SV[COMBINED],0),COLUMN(STANDINGS_SV[PLACE IN LEAGUE]))</f>
        <v>8</v>
      </c>
      <c r="N2881">
        <f>SUM(Table1[[#This Row],[BA]:[SV]])</f>
        <v>68</v>
      </c>
      <c r="O2881">
        <v>11</v>
      </c>
    </row>
    <row r="2882" spans="1:15" x14ac:dyDescent="0.25">
      <c r="A2882" t="s">
        <v>453</v>
      </c>
      <c r="B2882" t="s">
        <v>2698</v>
      </c>
      <c r="C2882" t="str">
        <f>Table1[[#This Row],[League]]&amp;Table1[[#This Row],[Team]]</f>
        <v>$400 Draft Champions Mar 01 1:00 pm Lg.3807Lost in the Fog</v>
      </c>
      <c r="D2882">
        <f>16-INDEX(STANDINGS_BA[],MATCH(Table1[[#This Row],[COMBINED]],STANDINGS_BA[COMBINED],0),COLUMN(STANDINGS_BA[PLACE IN LEAGUE]))</f>
        <v>15</v>
      </c>
      <c r="E2882">
        <f>16-INDEX(STANDINGS_R[],MATCH(Table1[[#This Row],[COMBINED]],STANDINGS_R[COMBINED],0),COLUMN(STANDINGS_R[PLACE IN LEAGUE]))</f>
        <v>1</v>
      </c>
      <c r="F2882">
        <f>16-INDEX(STANDINGS_HR[],MATCH(Table1[[#This Row],[COMBINED]],STANDINGS_HR[COMBINED],0),COLUMN(STANDINGS_HR[PLACE IN LEAGUE]))</f>
        <v>13</v>
      </c>
      <c r="G2882">
        <f>16-INDEX(STANDINGS_RBI[],MATCH(Table1[[#This Row],[COMBINED]],STANDINGS_RBI[COMBINED],0),COLUMN(STANDINGS_RBI[PLACE IN LEAGUE]))</f>
        <v>2</v>
      </c>
      <c r="H2882">
        <f>16-INDEX(STANDINGS_SB[],MATCH(Table1[[#This Row],[COMBINED]],STANDINGS_SB[COMBINED],0),COLUMN(STANDINGS_SB[PLACE IN LEAGUE]))</f>
        <v>8</v>
      </c>
      <c r="I2882">
        <f>16-INDEX(STANDINGS_ERA[],MATCH(Table1[[#This Row],[COMBINED]],STANDINGS_ERA[COMBINED],0),COLUMN(STANDINGS_ERA[PLACE IN LEAGUE]))</f>
        <v>7</v>
      </c>
      <c r="J2882">
        <f>16-INDEX(STANDINGS_WHIP[],MATCH(Table1[[#This Row],[COMBINED]],STANDINGS_WHIP[COMBINED],0),COLUMN(STANDINGS_WHIP[PLACE IN LEAGUE]))</f>
        <v>4</v>
      </c>
      <c r="K2882">
        <f>16-INDEX(STANDINGS_W[],MATCH(Table1[[#This Row],[COMBINED]],STANDINGS_W[COMBINED],0),COLUMN(STANDINGS_W[PLACE IN LEAGUE]))</f>
        <v>3</v>
      </c>
      <c r="L2882">
        <f>16-INDEX(STANDINGS_K[],MATCH(Table1[[#This Row],[COMBINED]],STANDINGS_K[COMBINED],0),COLUMN(STANDINGS_K[PLACE IN LEAGUE]))</f>
        <v>3</v>
      </c>
      <c r="M2882">
        <f>16-INDEX(STANDINGS_SV[],MATCH(Table1[[#This Row],[COMBINED]],STANDINGS_SV[COMBINED],0),COLUMN(STANDINGS_SV[PLACE IN LEAGUE]))</f>
        <v>6</v>
      </c>
      <c r="N2882">
        <f>SUM(Table1[[#This Row],[BA]:[SV]])</f>
        <v>62</v>
      </c>
      <c r="O2882">
        <v>12</v>
      </c>
    </row>
    <row r="2883" spans="1:15" x14ac:dyDescent="0.25">
      <c r="A2883" t="s">
        <v>2703</v>
      </c>
      <c r="B2883" t="s">
        <v>2698</v>
      </c>
      <c r="C2883" t="str">
        <f>Table1[[#This Row],[League]]&amp;Table1[[#This Row],[Team]]</f>
        <v>$400 Draft Champions Mar 01 1:00 pm Lg.3807JonesCurtisW DC3</v>
      </c>
      <c r="D2883">
        <f>16-INDEX(STANDINGS_BA[],MATCH(Table1[[#This Row],[COMBINED]],STANDINGS_BA[COMBINED],0),COLUMN(STANDINGS_BA[PLACE IN LEAGUE]))</f>
        <v>6</v>
      </c>
      <c r="E2883">
        <f>16-INDEX(STANDINGS_R[],MATCH(Table1[[#This Row],[COMBINED]],STANDINGS_R[COMBINED],0),COLUMN(STANDINGS_R[PLACE IN LEAGUE]))</f>
        <v>5</v>
      </c>
      <c r="F2883">
        <f>16-INDEX(STANDINGS_HR[],MATCH(Table1[[#This Row],[COMBINED]],STANDINGS_HR[COMBINED],0),COLUMN(STANDINGS_HR[PLACE IN LEAGUE]))</f>
        <v>11</v>
      </c>
      <c r="G2883">
        <f>16-INDEX(STANDINGS_RBI[],MATCH(Table1[[#This Row],[COMBINED]],STANDINGS_RBI[COMBINED],0),COLUMN(STANDINGS_RBI[PLACE IN LEAGUE]))</f>
        <v>13</v>
      </c>
      <c r="H2883">
        <f>16-INDEX(STANDINGS_SB[],MATCH(Table1[[#This Row],[COMBINED]],STANDINGS_SB[COMBINED],0),COLUMN(STANDINGS_SB[PLACE IN LEAGUE]))</f>
        <v>2</v>
      </c>
      <c r="I2883">
        <f>16-INDEX(STANDINGS_ERA[],MATCH(Table1[[#This Row],[COMBINED]],STANDINGS_ERA[COMBINED],0),COLUMN(STANDINGS_ERA[PLACE IN LEAGUE]))</f>
        <v>3</v>
      </c>
      <c r="J2883">
        <f>16-INDEX(STANDINGS_WHIP[],MATCH(Table1[[#This Row],[COMBINED]],STANDINGS_WHIP[COMBINED],0),COLUMN(STANDINGS_WHIP[PLACE IN LEAGUE]))</f>
        <v>2</v>
      </c>
      <c r="K2883">
        <f>16-INDEX(STANDINGS_W[],MATCH(Table1[[#This Row],[COMBINED]],STANDINGS_W[COMBINED],0),COLUMN(STANDINGS_W[PLACE IN LEAGUE]))</f>
        <v>1</v>
      </c>
      <c r="L2883">
        <f>16-INDEX(STANDINGS_K[],MATCH(Table1[[#This Row],[COMBINED]],STANDINGS_K[COMBINED],0),COLUMN(STANDINGS_K[PLACE IN LEAGUE]))</f>
        <v>12</v>
      </c>
      <c r="M2883">
        <f>16-INDEX(STANDINGS_SV[],MATCH(Table1[[#This Row],[COMBINED]],STANDINGS_SV[COMBINED],0),COLUMN(STANDINGS_SV[PLACE IN LEAGUE]))</f>
        <v>4</v>
      </c>
      <c r="N2883">
        <f>SUM(Table1[[#This Row],[BA]:[SV]])</f>
        <v>59</v>
      </c>
      <c r="O2883">
        <v>13</v>
      </c>
    </row>
    <row r="2884" spans="1:15" x14ac:dyDescent="0.25">
      <c r="A2884" t="s">
        <v>416</v>
      </c>
      <c r="B2884" t="s">
        <v>2698</v>
      </c>
      <c r="C2884" t="str">
        <f>Table1[[#This Row],[League]]&amp;Table1[[#This Row],[Team]]</f>
        <v>$400 Draft Champions Mar 01 1:00 pm Lg.3807B&amp;B</v>
      </c>
      <c r="D2884">
        <f>16-INDEX(STANDINGS_BA[],MATCH(Table1[[#This Row],[COMBINED]],STANDINGS_BA[COMBINED],0),COLUMN(STANDINGS_BA[PLACE IN LEAGUE]))</f>
        <v>13</v>
      </c>
      <c r="E2884">
        <f>16-INDEX(STANDINGS_R[],MATCH(Table1[[#This Row],[COMBINED]],STANDINGS_R[COMBINED],0),COLUMN(STANDINGS_R[PLACE IN LEAGUE]))</f>
        <v>10</v>
      </c>
      <c r="F2884">
        <f>16-INDEX(STANDINGS_HR[],MATCH(Table1[[#This Row],[COMBINED]],STANDINGS_HR[COMBINED],0),COLUMN(STANDINGS_HR[PLACE IN LEAGUE]))</f>
        <v>2</v>
      </c>
      <c r="G2884">
        <f>16-INDEX(STANDINGS_RBI[],MATCH(Table1[[#This Row],[COMBINED]],STANDINGS_RBI[COMBINED],0),COLUMN(STANDINGS_RBI[PLACE IN LEAGUE]))</f>
        <v>1</v>
      </c>
      <c r="H2884">
        <f>16-INDEX(STANDINGS_SB[],MATCH(Table1[[#This Row],[COMBINED]],STANDINGS_SB[COMBINED],0),COLUMN(STANDINGS_SB[PLACE IN LEAGUE]))</f>
        <v>7</v>
      </c>
      <c r="I2884">
        <f>16-INDEX(STANDINGS_ERA[],MATCH(Table1[[#This Row],[COMBINED]],STANDINGS_ERA[COMBINED],0),COLUMN(STANDINGS_ERA[PLACE IN LEAGUE]))</f>
        <v>2</v>
      </c>
      <c r="J2884">
        <f>16-INDEX(STANDINGS_WHIP[],MATCH(Table1[[#This Row],[COMBINED]],STANDINGS_WHIP[COMBINED],0),COLUMN(STANDINGS_WHIP[PLACE IN LEAGUE]))</f>
        <v>3</v>
      </c>
      <c r="K2884">
        <f>16-INDEX(STANDINGS_W[],MATCH(Table1[[#This Row],[COMBINED]],STANDINGS_W[COMBINED],0),COLUMN(STANDINGS_W[PLACE IN LEAGUE]))</f>
        <v>2</v>
      </c>
      <c r="L2884">
        <f>16-INDEX(STANDINGS_K[],MATCH(Table1[[#This Row],[COMBINED]],STANDINGS_K[COMBINED],0),COLUMN(STANDINGS_K[PLACE IN LEAGUE]))</f>
        <v>4</v>
      </c>
      <c r="M2884">
        <f>16-INDEX(STANDINGS_SV[],MATCH(Table1[[#This Row],[COMBINED]],STANDINGS_SV[COMBINED],0),COLUMN(STANDINGS_SV[PLACE IN LEAGUE]))</f>
        <v>14</v>
      </c>
      <c r="N2884">
        <f>SUM(Table1[[#This Row],[BA]:[SV]])</f>
        <v>58</v>
      </c>
      <c r="O2884">
        <v>14</v>
      </c>
    </row>
    <row r="2885" spans="1:15" x14ac:dyDescent="0.25">
      <c r="A2885" t="s">
        <v>2704</v>
      </c>
      <c r="B2885" t="s">
        <v>2698</v>
      </c>
      <c r="C2885" t="str">
        <f>Table1[[#This Row],[League]]&amp;Table1[[#This Row],[Team]]</f>
        <v>$400 Draft Champions Mar 01 1:00 pm Lg.3807PhillyCheeseSteaks-DC</v>
      </c>
      <c r="D2885">
        <f>16-INDEX(STANDINGS_BA[],MATCH(Table1[[#This Row],[COMBINED]],STANDINGS_BA[COMBINED],0),COLUMN(STANDINGS_BA[PLACE IN LEAGUE]))</f>
        <v>3</v>
      </c>
      <c r="E2885">
        <f>16-INDEX(STANDINGS_R[],MATCH(Table1[[#This Row],[COMBINED]],STANDINGS_R[COMBINED],0),COLUMN(STANDINGS_R[PLACE IN LEAGUE]))</f>
        <v>3</v>
      </c>
      <c r="F2885">
        <f>16-INDEX(STANDINGS_HR[],MATCH(Table1[[#This Row],[COMBINED]],STANDINGS_HR[COMBINED],0),COLUMN(STANDINGS_HR[PLACE IN LEAGUE]))</f>
        <v>3</v>
      </c>
      <c r="G2885">
        <f>16-INDEX(STANDINGS_RBI[],MATCH(Table1[[#This Row],[COMBINED]],STANDINGS_RBI[COMBINED],0),COLUMN(STANDINGS_RBI[PLACE IN LEAGUE]))</f>
        <v>4</v>
      </c>
      <c r="H2885">
        <f>16-INDEX(STANDINGS_SB[],MATCH(Table1[[#This Row],[COMBINED]],STANDINGS_SB[COMBINED],0),COLUMN(STANDINGS_SB[PLACE IN LEAGUE]))</f>
        <v>1</v>
      </c>
      <c r="I2885">
        <f>16-INDEX(STANDINGS_ERA[],MATCH(Table1[[#This Row],[COMBINED]],STANDINGS_ERA[COMBINED],0),COLUMN(STANDINGS_ERA[PLACE IN LEAGUE]))</f>
        <v>6</v>
      </c>
      <c r="J2885">
        <f>16-INDEX(STANDINGS_WHIP[],MATCH(Table1[[#This Row],[COMBINED]],STANDINGS_WHIP[COMBINED],0),COLUMN(STANDINGS_WHIP[PLACE IN LEAGUE]))</f>
        <v>6</v>
      </c>
      <c r="K2885">
        <f>16-INDEX(STANDINGS_W[],MATCH(Table1[[#This Row],[COMBINED]],STANDINGS_W[COMBINED],0),COLUMN(STANDINGS_W[PLACE IN LEAGUE]))</f>
        <v>12</v>
      </c>
      <c r="L2885">
        <f>16-INDEX(STANDINGS_K[],MATCH(Table1[[#This Row],[COMBINED]],STANDINGS_K[COMBINED],0),COLUMN(STANDINGS_K[PLACE IN LEAGUE]))</f>
        <v>2</v>
      </c>
      <c r="M2885">
        <f>16-INDEX(STANDINGS_SV[],MATCH(Table1[[#This Row],[COMBINED]],STANDINGS_SV[COMBINED],0),COLUMN(STANDINGS_SV[PLACE IN LEAGUE]))</f>
        <v>9</v>
      </c>
      <c r="N2885">
        <f>SUM(Table1[[#This Row],[BA]:[SV]])</f>
        <v>49</v>
      </c>
      <c r="O2885">
        <v>15</v>
      </c>
    </row>
    <row r="2886" spans="1:15" x14ac:dyDescent="0.25">
      <c r="A2886" t="s">
        <v>245</v>
      </c>
      <c r="B2886" t="s">
        <v>2708</v>
      </c>
      <c r="C2886" t="str">
        <f>Table1[[#This Row],[League]]&amp;Table1[[#This Row],[Team]]</f>
        <v>$400 Draft Champions Mar 06 1:00 pm Lg.3837Fresh Ripe Peaches</v>
      </c>
      <c r="D2886">
        <f>16-INDEX(STANDINGS_BA[],MATCH(Table1[[#This Row],[COMBINED]],STANDINGS_BA[COMBINED],0),COLUMN(STANDINGS_BA[PLACE IN LEAGUE]))</f>
        <v>12</v>
      </c>
      <c r="E2886">
        <f>16-INDEX(STANDINGS_R[],MATCH(Table1[[#This Row],[COMBINED]],STANDINGS_R[COMBINED],0),COLUMN(STANDINGS_R[PLACE IN LEAGUE]))</f>
        <v>10</v>
      </c>
      <c r="F2886">
        <f>16-INDEX(STANDINGS_HR[],MATCH(Table1[[#This Row],[COMBINED]],STANDINGS_HR[COMBINED],0),COLUMN(STANDINGS_HR[PLACE IN LEAGUE]))</f>
        <v>11</v>
      </c>
      <c r="G2886">
        <f>16-INDEX(STANDINGS_RBI[],MATCH(Table1[[#This Row],[COMBINED]],STANDINGS_RBI[COMBINED],0),COLUMN(STANDINGS_RBI[PLACE IN LEAGUE]))</f>
        <v>12</v>
      </c>
      <c r="H2886">
        <f>16-INDEX(STANDINGS_SB[],MATCH(Table1[[#This Row],[COMBINED]],STANDINGS_SB[COMBINED],0),COLUMN(STANDINGS_SB[PLACE IN LEAGUE]))</f>
        <v>13</v>
      </c>
      <c r="I2886">
        <f>16-INDEX(STANDINGS_ERA[],MATCH(Table1[[#This Row],[COMBINED]],STANDINGS_ERA[COMBINED],0),COLUMN(STANDINGS_ERA[PLACE IN LEAGUE]))</f>
        <v>15</v>
      </c>
      <c r="J2886">
        <f>16-INDEX(STANDINGS_WHIP[],MATCH(Table1[[#This Row],[COMBINED]],STANDINGS_WHIP[COMBINED],0),COLUMN(STANDINGS_WHIP[PLACE IN LEAGUE]))</f>
        <v>14</v>
      </c>
      <c r="K2886">
        <f>16-INDEX(STANDINGS_W[],MATCH(Table1[[#This Row],[COMBINED]],STANDINGS_W[COMBINED],0),COLUMN(STANDINGS_W[PLACE IN LEAGUE]))</f>
        <v>10</v>
      </c>
      <c r="L2886">
        <f>16-INDEX(STANDINGS_K[],MATCH(Table1[[#This Row],[COMBINED]],STANDINGS_K[COMBINED],0),COLUMN(STANDINGS_K[PLACE IN LEAGUE]))</f>
        <v>10</v>
      </c>
      <c r="M2886">
        <f>16-INDEX(STANDINGS_SV[],MATCH(Table1[[#This Row],[COMBINED]],STANDINGS_SV[COMBINED],0),COLUMN(STANDINGS_SV[PLACE IN LEAGUE]))</f>
        <v>10</v>
      </c>
      <c r="N2886">
        <f>SUM(Table1[[#This Row],[BA]:[SV]])</f>
        <v>117</v>
      </c>
      <c r="O2886">
        <v>1</v>
      </c>
    </row>
    <row r="2887" spans="1:15" x14ac:dyDescent="0.25">
      <c r="A2887" t="s">
        <v>2713</v>
      </c>
      <c r="B2887" t="s">
        <v>2708</v>
      </c>
      <c r="C2887" t="str">
        <f>Table1[[#This Row],[League]]&amp;Table1[[#This Row],[Team]]</f>
        <v>$400 Draft Champions Mar 06 1:00 pm Lg.3837deadmoneyK</v>
      </c>
      <c r="D2887">
        <f>16-INDEX(STANDINGS_BA[],MATCH(Table1[[#This Row],[COMBINED]],STANDINGS_BA[COMBINED],0),COLUMN(STANDINGS_BA[PLACE IN LEAGUE]))</f>
        <v>8</v>
      </c>
      <c r="E2887">
        <f>16-INDEX(STANDINGS_R[],MATCH(Table1[[#This Row],[COMBINED]],STANDINGS_R[COMBINED],0),COLUMN(STANDINGS_R[PLACE IN LEAGUE]))</f>
        <v>6</v>
      </c>
      <c r="F2887">
        <f>16-INDEX(STANDINGS_HR[],MATCH(Table1[[#This Row],[COMBINED]],STANDINGS_HR[COMBINED],0),COLUMN(STANDINGS_HR[PLACE IN LEAGUE]))</f>
        <v>13</v>
      </c>
      <c r="G2887">
        <f>16-INDEX(STANDINGS_RBI[],MATCH(Table1[[#This Row],[COMBINED]],STANDINGS_RBI[COMBINED],0),COLUMN(STANDINGS_RBI[PLACE IN LEAGUE]))</f>
        <v>14</v>
      </c>
      <c r="H2887">
        <f>16-INDEX(STANDINGS_SB[],MATCH(Table1[[#This Row],[COMBINED]],STANDINGS_SB[COMBINED],0),COLUMN(STANDINGS_SB[PLACE IN LEAGUE]))</f>
        <v>12</v>
      </c>
      <c r="I2887">
        <f>16-INDEX(STANDINGS_ERA[],MATCH(Table1[[#This Row],[COMBINED]],STANDINGS_ERA[COMBINED],0),COLUMN(STANDINGS_ERA[PLACE IN LEAGUE]))</f>
        <v>13</v>
      </c>
      <c r="J2887">
        <f>16-INDEX(STANDINGS_WHIP[],MATCH(Table1[[#This Row],[COMBINED]],STANDINGS_WHIP[COMBINED],0),COLUMN(STANDINGS_WHIP[PLACE IN LEAGUE]))</f>
        <v>13</v>
      </c>
      <c r="K2887">
        <f>16-INDEX(STANDINGS_W[],MATCH(Table1[[#This Row],[COMBINED]],STANDINGS_W[COMBINED],0),COLUMN(STANDINGS_W[PLACE IN LEAGUE]))</f>
        <v>11</v>
      </c>
      <c r="L2887">
        <f>16-INDEX(STANDINGS_K[],MATCH(Table1[[#This Row],[COMBINED]],STANDINGS_K[COMBINED],0),COLUMN(STANDINGS_K[PLACE IN LEAGUE]))</f>
        <v>7</v>
      </c>
      <c r="M2887">
        <f>16-INDEX(STANDINGS_SV[],MATCH(Table1[[#This Row],[COMBINED]],STANDINGS_SV[COMBINED],0),COLUMN(STANDINGS_SV[PLACE IN LEAGUE]))</f>
        <v>15</v>
      </c>
      <c r="N2887">
        <f>SUM(Table1[[#This Row],[BA]:[SV]])</f>
        <v>112</v>
      </c>
      <c r="O2887">
        <v>2</v>
      </c>
    </row>
    <row r="2888" spans="1:15" x14ac:dyDescent="0.25">
      <c r="A2888" t="s">
        <v>2714</v>
      </c>
      <c r="B2888" t="s">
        <v>2708</v>
      </c>
      <c r="C2888" t="str">
        <f>Table1[[#This Row],[League]]&amp;Table1[[#This Row],[Team]]</f>
        <v>$400 Draft Champions Mar 06 1:00 pm Lg.3837Moody's Revenge</v>
      </c>
      <c r="D2888">
        <f>16-INDEX(STANDINGS_BA[],MATCH(Table1[[#This Row],[COMBINED]],STANDINGS_BA[COMBINED],0),COLUMN(STANDINGS_BA[PLACE IN LEAGUE]))</f>
        <v>7</v>
      </c>
      <c r="E2888">
        <f>16-INDEX(STANDINGS_R[],MATCH(Table1[[#This Row],[COMBINED]],STANDINGS_R[COMBINED],0),COLUMN(STANDINGS_R[PLACE IN LEAGUE]))</f>
        <v>9</v>
      </c>
      <c r="F2888">
        <f>16-INDEX(STANDINGS_HR[],MATCH(Table1[[#This Row],[COMBINED]],STANDINGS_HR[COMBINED],0),COLUMN(STANDINGS_HR[PLACE IN LEAGUE]))</f>
        <v>14</v>
      </c>
      <c r="G2888">
        <f>16-INDEX(STANDINGS_RBI[],MATCH(Table1[[#This Row],[COMBINED]],STANDINGS_RBI[COMBINED],0),COLUMN(STANDINGS_RBI[PLACE IN LEAGUE]))</f>
        <v>15</v>
      </c>
      <c r="H2888">
        <f>16-INDEX(STANDINGS_SB[],MATCH(Table1[[#This Row],[COMBINED]],STANDINGS_SB[COMBINED],0),COLUMN(STANDINGS_SB[PLACE IN LEAGUE]))</f>
        <v>5</v>
      </c>
      <c r="I2888">
        <f>16-INDEX(STANDINGS_ERA[],MATCH(Table1[[#This Row],[COMBINED]],STANDINGS_ERA[COMBINED],0),COLUMN(STANDINGS_ERA[PLACE IN LEAGUE]))</f>
        <v>12</v>
      </c>
      <c r="J2888">
        <f>16-INDEX(STANDINGS_WHIP[],MATCH(Table1[[#This Row],[COMBINED]],STANDINGS_WHIP[COMBINED],0),COLUMN(STANDINGS_WHIP[PLACE IN LEAGUE]))</f>
        <v>15</v>
      </c>
      <c r="K2888">
        <f>16-INDEX(STANDINGS_W[],MATCH(Table1[[#This Row],[COMBINED]],STANDINGS_W[COMBINED],0),COLUMN(STANDINGS_W[PLACE IN LEAGUE]))</f>
        <v>12</v>
      </c>
      <c r="L2888">
        <f>16-INDEX(STANDINGS_K[],MATCH(Table1[[#This Row],[COMBINED]],STANDINGS_K[COMBINED],0),COLUMN(STANDINGS_K[PLACE IN LEAGUE]))</f>
        <v>9</v>
      </c>
      <c r="M2888">
        <f>16-INDEX(STANDINGS_SV[],MATCH(Table1[[#This Row],[COMBINED]],STANDINGS_SV[COMBINED],0),COLUMN(STANDINGS_SV[PLACE IN LEAGUE]))</f>
        <v>4</v>
      </c>
      <c r="N2888">
        <f>SUM(Table1[[#This Row],[BA]:[SV]])</f>
        <v>102</v>
      </c>
      <c r="O2888">
        <v>3</v>
      </c>
    </row>
    <row r="2889" spans="1:15" x14ac:dyDescent="0.25">
      <c r="A2889" t="s">
        <v>183</v>
      </c>
      <c r="B2889" t="s">
        <v>2708</v>
      </c>
      <c r="C2889" t="str">
        <f>Table1[[#This Row],[League]]&amp;Table1[[#This Row],[Team]]</f>
        <v>$400 Draft Champions Mar 06 1:00 pm Lg.3837SOI Cube Monkeys</v>
      </c>
      <c r="D2889">
        <f>16-INDEX(STANDINGS_BA[],MATCH(Table1[[#This Row],[COMBINED]],STANDINGS_BA[COMBINED],0),COLUMN(STANDINGS_BA[PLACE IN LEAGUE]))</f>
        <v>13</v>
      </c>
      <c r="E2889">
        <f>16-INDEX(STANDINGS_R[],MATCH(Table1[[#This Row],[COMBINED]],STANDINGS_R[COMBINED],0),COLUMN(STANDINGS_R[PLACE IN LEAGUE]))</f>
        <v>13</v>
      </c>
      <c r="F2889">
        <f>16-INDEX(STANDINGS_HR[],MATCH(Table1[[#This Row],[COMBINED]],STANDINGS_HR[COMBINED],0),COLUMN(STANDINGS_HR[PLACE IN LEAGUE]))</f>
        <v>9</v>
      </c>
      <c r="G2889">
        <f>16-INDEX(STANDINGS_RBI[],MATCH(Table1[[#This Row],[COMBINED]],STANDINGS_RBI[COMBINED],0),COLUMN(STANDINGS_RBI[PLACE IN LEAGUE]))</f>
        <v>11</v>
      </c>
      <c r="H2889">
        <f>16-INDEX(STANDINGS_SB[],MATCH(Table1[[#This Row],[COMBINED]],STANDINGS_SB[COMBINED],0),COLUMN(STANDINGS_SB[PLACE IN LEAGUE]))</f>
        <v>9</v>
      </c>
      <c r="I2889">
        <f>16-INDEX(STANDINGS_ERA[],MATCH(Table1[[#This Row],[COMBINED]],STANDINGS_ERA[COMBINED],0),COLUMN(STANDINGS_ERA[PLACE IN LEAGUE]))</f>
        <v>4</v>
      </c>
      <c r="J2889">
        <f>16-INDEX(STANDINGS_WHIP[],MATCH(Table1[[#This Row],[COMBINED]],STANDINGS_WHIP[COMBINED],0),COLUMN(STANDINGS_WHIP[PLACE IN LEAGUE]))</f>
        <v>7</v>
      </c>
      <c r="K2889">
        <f>16-INDEX(STANDINGS_W[],MATCH(Table1[[#This Row],[COMBINED]],STANDINGS_W[COMBINED],0),COLUMN(STANDINGS_W[PLACE IN LEAGUE]))</f>
        <v>14</v>
      </c>
      <c r="L2889">
        <f>16-INDEX(STANDINGS_K[],MATCH(Table1[[#This Row],[COMBINED]],STANDINGS_K[COMBINED],0),COLUMN(STANDINGS_K[PLACE IN LEAGUE]))</f>
        <v>11</v>
      </c>
      <c r="M2889">
        <f>16-INDEX(STANDINGS_SV[],MATCH(Table1[[#This Row],[COMBINED]],STANDINGS_SV[COMBINED],0),COLUMN(STANDINGS_SV[PLACE IN LEAGUE]))</f>
        <v>7</v>
      </c>
      <c r="N2889">
        <f>SUM(Table1[[#This Row],[BA]:[SV]])</f>
        <v>98</v>
      </c>
      <c r="O2889">
        <v>4</v>
      </c>
    </row>
    <row r="2890" spans="1:15" x14ac:dyDescent="0.25">
      <c r="A2890" t="s">
        <v>2715</v>
      </c>
      <c r="B2890" t="s">
        <v>2708</v>
      </c>
      <c r="C2890" t="str">
        <f>Table1[[#This Row],[League]]&amp;Table1[[#This Row],[Team]]</f>
        <v>$400 Draft Champions Mar 06 1:00 pm Lg.3837P burg</v>
      </c>
      <c r="D2890">
        <f>16-INDEX(STANDINGS_BA[],MATCH(Table1[[#This Row],[COMBINED]],STANDINGS_BA[COMBINED],0),COLUMN(STANDINGS_BA[PLACE IN LEAGUE]))</f>
        <v>5</v>
      </c>
      <c r="E2890">
        <f>16-INDEX(STANDINGS_R[],MATCH(Table1[[#This Row],[COMBINED]],STANDINGS_R[COMBINED],0),COLUMN(STANDINGS_R[PLACE IN LEAGUE]))</f>
        <v>11</v>
      </c>
      <c r="F2890">
        <f>16-INDEX(STANDINGS_HR[],MATCH(Table1[[#This Row],[COMBINED]],STANDINGS_HR[COMBINED],0),COLUMN(STANDINGS_HR[PLACE IN LEAGUE]))</f>
        <v>6</v>
      </c>
      <c r="G2890">
        <f>16-INDEX(STANDINGS_RBI[],MATCH(Table1[[#This Row],[COMBINED]],STANDINGS_RBI[COMBINED],0),COLUMN(STANDINGS_RBI[PLACE IN LEAGUE]))</f>
        <v>6</v>
      </c>
      <c r="H2890">
        <f>16-INDEX(STANDINGS_SB[],MATCH(Table1[[#This Row],[COMBINED]],STANDINGS_SB[COMBINED],0),COLUMN(STANDINGS_SB[PLACE IN LEAGUE]))</f>
        <v>14</v>
      </c>
      <c r="I2890">
        <f>16-INDEX(STANDINGS_ERA[],MATCH(Table1[[#This Row],[COMBINED]],STANDINGS_ERA[COMBINED],0),COLUMN(STANDINGS_ERA[PLACE IN LEAGUE]))</f>
        <v>9</v>
      </c>
      <c r="J2890">
        <f>16-INDEX(STANDINGS_WHIP[],MATCH(Table1[[#This Row],[COMBINED]],STANDINGS_WHIP[COMBINED],0),COLUMN(STANDINGS_WHIP[PLACE IN LEAGUE]))</f>
        <v>11</v>
      </c>
      <c r="K2890">
        <f>16-INDEX(STANDINGS_W[],MATCH(Table1[[#This Row],[COMBINED]],STANDINGS_W[COMBINED],0),COLUMN(STANDINGS_W[PLACE IN LEAGUE]))</f>
        <v>15</v>
      </c>
      <c r="L2890">
        <f>16-INDEX(STANDINGS_K[],MATCH(Table1[[#This Row],[COMBINED]],STANDINGS_K[COMBINED],0),COLUMN(STANDINGS_K[PLACE IN LEAGUE]))</f>
        <v>14</v>
      </c>
      <c r="M2890">
        <f>16-INDEX(STANDINGS_SV[],MATCH(Table1[[#This Row],[COMBINED]],STANDINGS_SV[COMBINED],0),COLUMN(STANDINGS_SV[PLACE IN LEAGUE]))</f>
        <v>3</v>
      </c>
      <c r="N2890">
        <f>SUM(Table1[[#This Row],[BA]:[SV]])</f>
        <v>94</v>
      </c>
      <c r="O2890">
        <v>5</v>
      </c>
    </row>
    <row r="2891" spans="1:15" x14ac:dyDescent="0.25">
      <c r="A2891" t="s">
        <v>2707</v>
      </c>
      <c r="B2891" t="s">
        <v>2708</v>
      </c>
      <c r="C2891" t="str">
        <f>Table1[[#This Row],[League]]&amp;Table1[[#This Row],[Team]]</f>
        <v>$400 Draft Champions Mar 06 1:00 pm Lg.3837Oceanic Six</v>
      </c>
      <c r="D2891">
        <f>16-INDEX(STANDINGS_BA[],MATCH(Table1[[#This Row],[COMBINED]],STANDINGS_BA[COMBINED],0),COLUMN(STANDINGS_BA[PLACE IN LEAGUE]))</f>
        <v>15</v>
      </c>
      <c r="E2891">
        <f>16-INDEX(STANDINGS_R[],MATCH(Table1[[#This Row],[COMBINED]],STANDINGS_R[COMBINED],0),COLUMN(STANDINGS_R[PLACE IN LEAGUE]))</f>
        <v>7</v>
      </c>
      <c r="F2891">
        <f>16-INDEX(STANDINGS_HR[],MATCH(Table1[[#This Row],[COMBINED]],STANDINGS_HR[COMBINED],0),COLUMN(STANDINGS_HR[PLACE IN LEAGUE]))</f>
        <v>7</v>
      </c>
      <c r="G2891">
        <f>16-INDEX(STANDINGS_RBI[],MATCH(Table1[[#This Row],[COMBINED]],STANDINGS_RBI[COMBINED],0),COLUMN(STANDINGS_RBI[PLACE IN LEAGUE]))</f>
        <v>10</v>
      </c>
      <c r="H2891">
        <f>16-INDEX(STANDINGS_SB[],MATCH(Table1[[#This Row],[COMBINED]],STANDINGS_SB[COMBINED],0),COLUMN(STANDINGS_SB[PLACE IN LEAGUE]))</f>
        <v>11</v>
      </c>
      <c r="I2891">
        <f>16-INDEX(STANDINGS_ERA[],MATCH(Table1[[#This Row],[COMBINED]],STANDINGS_ERA[COMBINED],0),COLUMN(STANDINGS_ERA[PLACE IN LEAGUE]))</f>
        <v>8</v>
      </c>
      <c r="J2891">
        <f>16-INDEX(STANDINGS_WHIP[],MATCH(Table1[[#This Row],[COMBINED]],STANDINGS_WHIP[COMBINED],0),COLUMN(STANDINGS_WHIP[PLACE IN LEAGUE]))</f>
        <v>4</v>
      </c>
      <c r="K2891">
        <f>16-INDEX(STANDINGS_W[],MATCH(Table1[[#This Row],[COMBINED]],STANDINGS_W[COMBINED],0),COLUMN(STANDINGS_W[PLACE IN LEAGUE]))</f>
        <v>8</v>
      </c>
      <c r="L2891">
        <f>16-INDEX(STANDINGS_K[],MATCH(Table1[[#This Row],[COMBINED]],STANDINGS_K[COMBINED],0),COLUMN(STANDINGS_K[PLACE IN LEAGUE]))</f>
        <v>4</v>
      </c>
      <c r="M2891">
        <f>16-INDEX(STANDINGS_SV[],MATCH(Table1[[#This Row],[COMBINED]],STANDINGS_SV[COMBINED],0),COLUMN(STANDINGS_SV[PLACE IN LEAGUE]))</f>
        <v>14</v>
      </c>
      <c r="N2891">
        <f>SUM(Table1[[#This Row],[BA]:[SV]])</f>
        <v>88</v>
      </c>
      <c r="O2891">
        <v>6</v>
      </c>
    </row>
    <row r="2892" spans="1:15" x14ac:dyDescent="0.25">
      <c r="A2892" t="s">
        <v>2709</v>
      </c>
      <c r="B2892" t="s">
        <v>2708</v>
      </c>
      <c r="C2892" t="str">
        <f>Table1[[#This Row],[League]]&amp;Table1[[#This Row],[Team]]</f>
        <v>$400 Draft Champions Mar 06 1:00 pm Lg.3837The Dubbies</v>
      </c>
      <c r="D2892">
        <f>16-INDEX(STANDINGS_BA[],MATCH(Table1[[#This Row],[COMBINED]],STANDINGS_BA[COMBINED],0),COLUMN(STANDINGS_BA[PLACE IN LEAGUE]))</f>
        <v>14</v>
      </c>
      <c r="E2892">
        <f>16-INDEX(STANDINGS_R[],MATCH(Table1[[#This Row],[COMBINED]],STANDINGS_R[COMBINED],0),COLUMN(STANDINGS_R[PLACE IN LEAGUE]))</f>
        <v>14</v>
      </c>
      <c r="F2892">
        <f>16-INDEX(STANDINGS_HR[],MATCH(Table1[[#This Row],[COMBINED]],STANDINGS_HR[COMBINED],0),COLUMN(STANDINGS_HR[PLACE IN LEAGUE]))</f>
        <v>5</v>
      </c>
      <c r="G2892">
        <f>16-INDEX(STANDINGS_RBI[],MATCH(Table1[[#This Row],[COMBINED]],STANDINGS_RBI[COMBINED],0),COLUMN(STANDINGS_RBI[PLACE IN LEAGUE]))</f>
        <v>8</v>
      </c>
      <c r="H2892">
        <f>16-INDEX(STANDINGS_SB[],MATCH(Table1[[#This Row],[COMBINED]],STANDINGS_SB[COMBINED],0),COLUMN(STANDINGS_SB[PLACE IN LEAGUE]))</f>
        <v>10</v>
      </c>
      <c r="I2892">
        <f>16-INDEX(STANDINGS_ERA[],MATCH(Table1[[#This Row],[COMBINED]],STANDINGS_ERA[COMBINED],0),COLUMN(STANDINGS_ERA[PLACE IN LEAGUE]))</f>
        <v>10</v>
      </c>
      <c r="J2892">
        <f>16-INDEX(STANDINGS_WHIP[],MATCH(Table1[[#This Row],[COMBINED]],STANDINGS_WHIP[COMBINED],0),COLUMN(STANDINGS_WHIP[PLACE IN LEAGUE]))</f>
        <v>9</v>
      </c>
      <c r="K2892">
        <f>16-INDEX(STANDINGS_W[],MATCH(Table1[[#This Row],[COMBINED]],STANDINGS_W[COMBINED],0),COLUMN(STANDINGS_W[PLACE IN LEAGUE]))</f>
        <v>2</v>
      </c>
      <c r="L2892">
        <f>16-INDEX(STANDINGS_K[],MATCH(Table1[[#This Row],[COMBINED]],STANDINGS_K[COMBINED],0),COLUMN(STANDINGS_K[PLACE IN LEAGUE]))</f>
        <v>5</v>
      </c>
      <c r="M2892">
        <f>16-INDEX(STANDINGS_SV[],MATCH(Table1[[#This Row],[COMBINED]],STANDINGS_SV[COMBINED],0),COLUMN(STANDINGS_SV[PLACE IN LEAGUE]))</f>
        <v>11</v>
      </c>
      <c r="N2892">
        <f>SUM(Table1[[#This Row],[BA]:[SV]])</f>
        <v>88</v>
      </c>
      <c r="O2892">
        <v>7</v>
      </c>
    </row>
    <row r="2893" spans="1:15" x14ac:dyDescent="0.25">
      <c r="A2893" t="s">
        <v>2719</v>
      </c>
      <c r="B2893" t="s">
        <v>2708</v>
      </c>
      <c r="C2893" t="str">
        <f>Table1[[#This Row],[League]]&amp;Table1[[#This Row],[Team]]</f>
        <v>$400 Draft Champions Mar 06 1:00 pm Lg.3837Side Jax</v>
      </c>
      <c r="D2893">
        <f>16-INDEX(STANDINGS_BA[],MATCH(Table1[[#This Row],[COMBINED]],STANDINGS_BA[COMBINED],0),COLUMN(STANDINGS_BA[PLACE IN LEAGUE]))</f>
        <v>1</v>
      </c>
      <c r="E2893">
        <f>16-INDEX(STANDINGS_R[],MATCH(Table1[[#This Row],[COMBINED]],STANDINGS_R[COMBINED],0),COLUMN(STANDINGS_R[PLACE IN LEAGUE]))</f>
        <v>4</v>
      </c>
      <c r="F2893">
        <f>16-INDEX(STANDINGS_HR[],MATCH(Table1[[#This Row],[COMBINED]],STANDINGS_HR[COMBINED],0),COLUMN(STANDINGS_HR[PLACE IN LEAGUE]))</f>
        <v>12</v>
      </c>
      <c r="G2893">
        <f>16-INDEX(STANDINGS_RBI[],MATCH(Table1[[#This Row],[COMBINED]],STANDINGS_RBI[COMBINED],0),COLUMN(STANDINGS_RBI[PLACE IN LEAGUE]))</f>
        <v>9</v>
      </c>
      <c r="H2893">
        <f>16-INDEX(STANDINGS_SB[],MATCH(Table1[[#This Row],[COMBINED]],STANDINGS_SB[COMBINED],0),COLUMN(STANDINGS_SB[PLACE IN LEAGUE]))</f>
        <v>7</v>
      </c>
      <c r="I2893">
        <f>16-INDEX(STANDINGS_ERA[],MATCH(Table1[[#This Row],[COMBINED]],STANDINGS_ERA[COMBINED],0),COLUMN(STANDINGS_ERA[PLACE IN LEAGUE]))</f>
        <v>14</v>
      </c>
      <c r="J2893">
        <f>16-INDEX(STANDINGS_WHIP[],MATCH(Table1[[#This Row],[COMBINED]],STANDINGS_WHIP[COMBINED],0),COLUMN(STANDINGS_WHIP[PLACE IN LEAGUE]))</f>
        <v>10</v>
      </c>
      <c r="K2893">
        <f>16-INDEX(STANDINGS_W[],MATCH(Table1[[#This Row],[COMBINED]],STANDINGS_W[COMBINED],0),COLUMN(STANDINGS_W[PLACE IN LEAGUE]))</f>
        <v>3</v>
      </c>
      <c r="L2893">
        <f>16-INDEX(STANDINGS_K[],MATCH(Table1[[#This Row],[COMBINED]],STANDINGS_K[COMBINED],0),COLUMN(STANDINGS_K[PLACE IN LEAGUE]))</f>
        <v>13</v>
      </c>
      <c r="M2893">
        <f>16-INDEX(STANDINGS_SV[],MATCH(Table1[[#This Row],[COMBINED]],STANDINGS_SV[COMBINED],0),COLUMN(STANDINGS_SV[PLACE IN LEAGUE]))</f>
        <v>12</v>
      </c>
      <c r="N2893">
        <f>SUM(Table1[[#This Row],[BA]:[SV]])</f>
        <v>85</v>
      </c>
      <c r="O2893">
        <v>8</v>
      </c>
    </row>
    <row r="2894" spans="1:15" x14ac:dyDescent="0.25">
      <c r="A2894" t="s">
        <v>2712</v>
      </c>
      <c r="B2894" t="s">
        <v>2708</v>
      </c>
      <c r="C2894" t="str">
        <f>Table1[[#This Row],[League]]&amp;Table1[[#This Row],[Team]]</f>
        <v>$400 Draft Champions Mar 06 1:00 pm Lg.3837bucks</v>
      </c>
      <c r="D2894">
        <f>16-INDEX(STANDINGS_BA[],MATCH(Table1[[#This Row],[COMBINED]],STANDINGS_BA[COMBINED],0),COLUMN(STANDINGS_BA[PLACE IN LEAGUE]))</f>
        <v>9</v>
      </c>
      <c r="E2894">
        <f>16-INDEX(STANDINGS_R[],MATCH(Table1[[#This Row],[COMBINED]],STANDINGS_R[COMBINED],0),COLUMN(STANDINGS_R[PLACE IN LEAGUE]))</f>
        <v>8</v>
      </c>
      <c r="F2894">
        <f>16-INDEX(STANDINGS_HR[],MATCH(Table1[[#This Row],[COMBINED]],STANDINGS_HR[COMBINED],0),COLUMN(STANDINGS_HR[PLACE IN LEAGUE]))</f>
        <v>10</v>
      </c>
      <c r="G2894">
        <f>16-INDEX(STANDINGS_RBI[],MATCH(Table1[[#This Row],[COMBINED]],STANDINGS_RBI[COMBINED],0),COLUMN(STANDINGS_RBI[PLACE IN LEAGUE]))</f>
        <v>13</v>
      </c>
      <c r="H2894">
        <f>16-INDEX(STANDINGS_SB[],MATCH(Table1[[#This Row],[COMBINED]],STANDINGS_SB[COMBINED],0),COLUMN(STANDINGS_SB[PLACE IN LEAGUE]))</f>
        <v>3</v>
      </c>
      <c r="I2894">
        <f>16-INDEX(STANDINGS_ERA[],MATCH(Table1[[#This Row],[COMBINED]],STANDINGS_ERA[COMBINED],0),COLUMN(STANDINGS_ERA[PLACE IN LEAGUE]))</f>
        <v>3</v>
      </c>
      <c r="J2894">
        <f>16-INDEX(STANDINGS_WHIP[],MATCH(Table1[[#This Row],[COMBINED]],STANDINGS_WHIP[COMBINED],0),COLUMN(STANDINGS_WHIP[PLACE IN LEAGUE]))</f>
        <v>8</v>
      </c>
      <c r="K2894">
        <f>16-INDEX(STANDINGS_W[],MATCH(Table1[[#This Row],[COMBINED]],STANDINGS_W[COMBINED],0),COLUMN(STANDINGS_W[PLACE IN LEAGUE]))</f>
        <v>13</v>
      </c>
      <c r="L2894">
        <f>16-INDEX(STANDINGS_K[],MATCH(Table1[[#This Row],[COMBINED]],STANDINGS_K[COMBINED],0),COLUMN(STANDINGS_K[PLACE IN LEAGUE]))</f>
        <v>15</v>
      </c>
      <c r="M2894">
        <f>16-INDEX(STANDINGS_SV[],MATCH(Table1[[#This Row],[COMBINED]],STANDINGS_SV[COMBINED],0),COLUMN(STANDINGS_SV[PLACE IN LEAGUE]))</f>
        <v>1</v>
      </c>
      <c r="N2894">
        <f>SUM(Table1[[#This Row],[BA]:[SV]])</f>
        <v>83</v>
      </c>
      <c r="O2894">
        <v>9</v>
      </c>
    </row>
    <row r="2895" spans="1:15" x14ac:dyDescent="0.25">
      <c r="A2895" t="s">
        <v>2710</v>
      </c>
      <c r="B2895" t="s">
        <v>2708</v>
      </c>
      <c r="C2895" t="str">
        <f>Table1[[#This Row],[League]]&amp;Table1[[#This Row],[Team]]</f>
        <v>$400 Draft Champions Mar 06 1:00 pm Lg.3837Myrtle Beach Mermen</v>
      </c>
      <c r="D2895">
        <f>16-INDEX(STANDINGS_BA[],MATCH(Table1[[#This Row],[COMBINED]],STANDINGS_BA[COMBINED],0),COLUMN(STANDINGS_BA[PLACE IN LEAGUE]))</f>
        <v>11</v>
      </c>
      <c r="E2895">
        <f>16-INDEX(STANDINGS_R[],MATCH(Table1[[#This Row],[COMBINED]],STANDINGS_R[COMBINED],0),COLUMN(STANDINGS_R[PLACE IN LEAGUE]))</f>
        <v>12</v>
      </c>
      <c r="F2895">
        <f>16-INDEX(STANDINGS_HR[],MATCH(Table1[[#This Row],[COMBINED]],STANDINGS_HR[COMBINED],0),COLUMN(STANDINGS_HR[PLACE IN LEAGUE]))</f>
        <v>8</v>
      </c>
      <c r="G2895">
        <f>16-INDEX(STANDINGS_RBI[],MATCH(Table1[[#This Row],[COMBINED]],STANDINGS_RBI[COMBINED],0),COLUMN(STANDINGS_RBI[PLACE IN LEAGUE]))</f>
        <v>5</v>
      </c>
      <c r="H2895">
        <f>16-INDEX(STANDINGS_SB[],MATCH(Table1[[#This Row],[COMBINED]],STANDINGS_SB[COMBINED],0),COLUMN(STANDINGS_SB[PLACE IN LEAGUE]))</f>
        <v>15</v>
      </c>
      <c r="I2895">
        <f>16-INDEX(STANDINGS_ERA[],MATCH(Table1[[#This Row],[COMBINED]],STANDINGS_ERA[COMBINED],0),COLUMN(STANDINGS_ERA[PLACE IN LEAGUE]))</f>
        <v>5</v>
      </c>
      <c r="J2895">
        <f>16-INDEX(STANDINGS_WHIP[],MATCH(Table1[[#This Row],[COMBINED]],STANDINGS_WHIP[COMBINED],0),COLUMN(STANDINGS_WHIP[PLACE IN LEAGUE]))</f>
        <v>5</v>
      </c>
      <c r="K2895">
        <f>16-INDEX(STANDINGS_W[],MATCH(Table1[[#This Row],[COMBINED]],STANDINGS_W[COMBINED],0),COLUMN(STANDINGS_W[PLACE IN LEAGUE]))</f>
        <v>6</v>
      </c>
      <c r="L2895">
        <f>16-INDEX(STANDINGS_K[],MATCH(Table1[[#This Row],[COMBINED]],STANDINGS_K[COMBINED],0),COLUMN(STANDINGS_K[PLACE IN LEAGUE]))</f>
        <v>6</v>
      </c>
      <c r="M2895">
        <f>16-INDEX(STANDINGS_SV[],MATCH(Table1[[#This Row],[COMBINED]],STANDINGS_SV[COMBINED],0),COLUMN(STANDINGS_SV[PLACE IN LEAGUE]))</f>
        <v>9</v>
      </c>
      <c r="N2895">
        <f>SUM(Table1[[#This Row],[BA]:[SV]])</f>
        <v>82</v>
      </c>
      <c r="O2895">
        <v>10</v>
      </c>
    </row>
    <row r="2896" spans="1:15" x14ac:dyDescent="0.25">
      <c r="A2896" t="s">
        <v>19</v>
      </c>
      <c r="B2896" t="s">
        <v>2708</v>
      </c>
      <c r="C2896" t="str">
        <f>Table1[[#This Row],[League]]&amp;Table1[[#This Row],[Team]]</f>
        <v>$400 Draft Champions Mar 06 1:00 pm Lg.3837One Eyed Jack</v>
      </c>
      <c r="D2896">
        <f>16-INDEX(STANDINGS_BA[],MATCH(Table1[[#This Row],[COMBINED]],STANDINGS_BA[COMBINED],0),COLUMN(STANDINGS_BA[PLACE IN LEAGUE]))</f>
        <v>6</v>
      </c>
      <c r="E2896">
        <f>16-INDEX(STANDINGS_R[],MATCH(Table1[[#This Row],[COMBINED]],STANDINGS_R[COMBINED],0),COLUMN(STANDINGS_R[PLACE IN LEAGUE]))</f>
        <v>15</v>
      </c>
      <c r="F2896">
        <f>16-INDEX(STANDINGS_HR[],MATCH(Table1[[#This Row],[COMBINED]],STANDINGS_HR[COMBINED],0),COLUMN(STANDINGS_HR[PLACE IN LEAGUE]))</f>
        <v>15</v>
      </c>
      <c r="G2896">
        <f>16-INDEX(STANDINGS_RBI[],MATCH(Table1[[#This Row],[COMBINED]],STANDINGS_RBI[COMBINED],0),COLUMN(STANDINGS_RBI[PLACE IN LEAGUE]))</f>
        <v>7</v>
      </c>
      <c r="H2896">
        <f>16-INDEX(STANDINGS_SB[],MATCH(Table1[[#This Row],[COMBINED]],STANDINGS_SB[COMBINED],0),COLUMN(STANDINGS_SB[PLACE IN LEAGUE]))</f>
        <v>8</v>
      </c>
      <c r="I2896">
        <f>16-INDEX(STANDINGS_ERA[],MATCH(Table1[[#This Row],[COMBINED]],STANDINGS_ERA[COMBINED],0),COLUMN(STANDINGS_ERA[PLACE IN LEAGUE]))</f>
        <v>6</v>
      </c>
      <c r="J2896">
        <f>16-INDEX(STANDINGS_WHIP[],MATCH(Table1[[#This Row],[COMBINED]],STANDINGS_WHIP[COMBINED],0),COLUMN(STANDINGS_WHIP[PLACE IN LEAGUE]))</f>
        <v>3</v>
      </c>
      <c r="K2896">
        <f>16-INDEX(STANDINGS_W[],MATCH(Table1[[#This Row],[COMBINED]],STANDINGS_W[COMBINED],0),COLUMN(STANDINGS_W[PLACE IN LEAGUE]))</f>
        <v>4</v>
      </c>
      <c r="L2896">
        <f>16-INDEX(STANDINGS_K[],MATCH(Table1[[#This Row],[COMBINED]],STANDINGS_K[COMBINED],0),COLUMN(STANDINGS_K[PLACE IN LEAGUE]))</f>
        <v>2</v>
      </c>
      <c r="M2896">
        <f>16-INDEX(STANDINGS_SV[],MATCH(Table1[[#This Row],[COMBINED]],STANDINGS_SV[COMBINED],0),COLUMN(STANDINGS_SV[PLACE IN LEAGUE]))</f>
        <v>8</v>
      </c>
      <c r="N2896">
        <f>SUM(Table1[[#This Row],[BA]:[SV]])</f>
        <v>74</v>
      </c>
      <c r="O2896">
        <v>11</v>
      </c>
    </row>
    <row r="2897" spans="1:15" x14ac:dyDescent="0.25">
      <c r="A2897" t="s">
        <v>2717</v>
      </c>
      <c r="B2897" t="s">
        <v>2708</v>
      </c>
      <c r="C2897" t="str">
        <f>Table1[[#This Row],[League]]&amp;Table1[[#This Row],[Team]]</f>
        <v>$400 Draft Champions Mar 06 1:00 pm Lg.3837Quint and Slappy</v>
      </c>
      <c r="D2897">
        <f>16-INDEX(STANDINGS_BA[],MATCH(Table1[[#This Row],[COMBINED]],STANDINGS_BA[COMBINED],0),COLUMN(STANDINGS_BA[PLACE IN LEAGUE]))</f>
        <v>3</v>
      </c>
      <c r="E2897">
        <f>16-INDEX(STANDINGS_R[],MATCH(Table1[[#This Row],[COMBINED]],STANDINGS_R[COMBINED],0),COLUMN(STANDINGS_R[PLACE IN LEAGUE]))</f>
        <v>2</v>
      </c>
      <c r="F2897">
        <f>16-INDEX(STANDINGS_HR[],MATCH(Table1[[#This Row],[COMBINED]],STANDINGS_HR[COMBINED],0),COLUMN(STANDINGS_HR[PLACE IN LEAGUE]))</f>
        <v>4</v>
      </c>
      <c r="G2897">
        <f>16-INDEX(STANDINGS_RBI[],MATCH(Table1[[#This Row],[COMBINED]],STANDINGS_RBI[COMBINED],0),COLUMN(STANDINGS_RBI[PLACE IN LEAGUE]))</f>
        <v>2</v>
      </c>
      <c r="H2897">
        <f>16-INDEX(STANDINGS_SB[],MATCH(Table1[[#This Row],[COMBINED]],STANDINGS_SB[COMBINED],0),COLUMN(STANDINGS_SB[PLACE IN LEAGUE]))</f>
        <v>6</v>
      </c>
      <c r="I2897">
        <f>16-INDEX(STANDINGS_ERA[],MATCH(Table1[[#This Row],[COMBINED]],STANDINGS_ERA[COMBINED],0),COLUMN(STANDINGS_ERA[PLACE IN LEAGUE]))</f>
        <v>7</v>
      </c>
      <c r="J2897">
        <f>16-INDEX(STANDINGS_WHIP[],MATCH(Table1[[#This Row],[COMBINED]],STANDINGS_WHIP[COMBINED],0),COLUMN(STANDINGS_WHIP[PLACE IN LEAGUE]))</f>
        <v>6</v>
      </c>
      <c r="K2897">
        <f>16-INDEX(STANDINGS_W[],MATCH(Table1[[#This Row],[COMBINED]],STANDINGS_W[COMBINED],0),COLUMN(STANDINGS_W[PLACE IN LEAGUE]))</f>
        <v>5</v>
      </c>
      <c r="L2897">
        <f>16-INDEX(STANDINGS_K[],MATCH(Table1[[#This Row],[COMBINED]],STANDINGS_K[COMBINED],0),COLUMN(STANDINGS_K[PLACE IN LEAGUE]))</f>
        <v>8</v>
      </c>
      <c r="M2897">
        <f>16-INDEX(STANDINGS_SV[],MATCH(Table1[[#This Row],[COMBINED]],STANDINGS_SV[COMBINED],0),COLUMN(STANDINGS_SV[PLACE IN LEAGUE]))</f>
        <v>13</v>
      </c>
      <c r="N2897">
        <f>SUM(Table1[[#This Row],[BA]:[SV]])</f>
        <v>56</v>
      </c>
      <c r="O2897">
        <v>12</v>
      </c>
    </row>
    <row r="2898" spans="1:15" x14ac:dyDescent="0.25">
      <c r="A2898" t="s">
        <v>2718</v>
      </c>
      <c r="B2898" t="s">
        <v>2708</v>
      </c>
      <c r="C2898" t="str">
        <f>Table1[[#This Row],[League]]&amp;Table1[[#This Row],[Team]]</f>
        <v>$400 Draft Champions Mar 06 1:00 pm Lg.3837Liars &amp; Felons #13</v>
      </c>
      <c r="D2898">
        <f>16-INDEX(STANDINGS_BA[],MATCH(Table1[[#This Row],[COMBINED]],STANDINGS_BA[COMBINED],0),COLUMN(STANDINGS_BA[PLACE IN LEAGUE]))</f>
        <v>2</v>
      </c>
      <c r="E2898">
        <f>16-INDEX(STANDINGS_R[],MATCH(Table1[[#This Row],[COMBINED]],STANDINGS_R[COMBINED],0),COLUMN(STANDINGS_R[PLACE IN LEAGUE]))</f>
        <v>1</v>
      </c>
      <c r="F2898">
        <f>16-INDEX(STANDINGS_HR[],MATCH(Table1[[#This Row],[COMBINED]],STANDINGS_HR[COMBINED],0),COLUMN(STANDINGS_HR[PLACE IN LEAGUE]))</f>
        <v>1</v>
      </c>
      <c r="G2898">
        <f>16-INDEX(STANDINGS_RBI[],MATCH(Table1[[#This Row],[COMBINED]],STANDINGS_RBI[COMBINED],0),COLUMN(STANDINGS_RBI[PLACE IN LEAGUE]))</f>
        <v>1</v>
      </c>
      <c r="H2898">
        <f>16-INDEX(STANDINGS_SB[],MATCH(Table1[[#This Row],[COMBINED]],STANDINGS_SB[COMBINED],0),COLUMN(STANDINGS_SB[PLACE IN LEAGUE]))</f>
        <v>2</v>
      </c>
      <c r="I2898">
        <f>16-INDEX(STANDINGS_ERA[],MATCH(Table1[[#This Row],[COMBINED]],STANDINGS_ERA[COMBINED],0),COLUMN(STANDINGS_ERA[PLACE IN LEAGUE]))</f>
        <v>11</v>
      </c>
      <c r="J2898">
        <f>16-INDEX(STANDINGS_WHIP[],MATCH(Table1[[#This Row],[COMBINED]],STANDINGS_WHIP[COMBINED],0),COLUMN(STANDINGS_WHIP[PLACE IN LEAGUE]))</f>
        <v>12</v>
      </c>
      <c r="K2898">
        <f>16-INDEX(STANDINGS_W[],MATCH(Table1[[#This Row],[COMBINED]],STANDINGS_W[COMBINED],0),COLUMN(STANDINGS_W[PLACE IN LEAGUE]))</f>
        <v>7</v>
      </c>
      <c r="L2898">
        <f>16-INDEX(STANDINGS_K[],MATCH(Table1[[#This Row],[COMBINED]],STANDINGS_K[COMBINED],0),COLUMN(STANDINGS_K[PLACE IN LEAGUE]))</f>
        <v>12</v>
      </c>
      <c r="M2898">
        <f>16-INDEX(STANDINGS_SV[],MATCH(Table1[[#This Row],[COMBINED]],STANDINGS_SV[COMBINED],0),COLUMN(STANDINGS_SV[PLACE IN LEAGUE]))</f>
        <v>6</v>
      </c>
      <c r="N2898">
        <f>SUM(Table1[[#This Row],[BA]:[SV]])</f>
        <v>55</v>
      </c>
      <c r="O2898">
        <v>13</v>
      </c>
    </row>
    <row r="2899" spans="1:15" x14ac:dyDescent="0.25">
      <c r="A2899" t="s">
        <v>2716</v>
      </c>
      <c r="B2899" t="s">
        <v>2708</v>
      </c>
      <c r="C2899" t="str">
        <f>Table1[[#This Row],[League]]&amp;Table1[[#This Row],[Team]]</f>
        <v>$400 Draft Champions Mar 06 1:00 pm Lg.3837Ryan's got some SS</v>
      </c>
      <c r="D2899">
        <f>16-INDEX(STANDINGS_BA[],MATCH(Table1[[#This Row],[COMBINED]],STANDINGS_BA[COMBINED],0),COLUMN(STANDINGS_BA[PLACE IN LEAGUE]))</f>
        <v>4</v>
      </c>
      <c r="E2899">
        <f>16-INDEX(STANDINGS_R[],MATCH(Table1[[#This Row],[COMBINED]],STANDINGS_R[COMBINED],0),COLUMN(STANDINGS_R[PLACE IN LEAGUE]))</f>
        <v>5</v>
      </c>
      <c r="F2899">
        <f>16-INDEX(STANDINGS_HR[],MATCH(Table1[[#This Row],[COMBINED]],STANDINGS_HR[COMBINED],0),COLUMN(STANDINGS_HR[PLACE IN LEAGUE]))</f>
        <v>3</v>
      </c>
      <c r="G2899">
        <f>16-INDEX(STANDINGS_RBI[],MATCH(Table1[[#This Row],[COMBINED]],STANDINGS_RBI[COMBINED],0),COLUMN(STANDINGS_RBI[PLACE IN LEAGUE]))</f>
        <v>4</v>
      </c>
      <c r="H2899">
        <f>16-INDEX(STANDINGS_SB[],MATCH(Table1[[#This Row],[COMBINED]],STANDINGS_SB[COMBINED],0),COLUMN(STANDINGS_SB[PLACE IN LEAGUE]))</f>
        <v>4</v>
      </c>
      <c r="I2899">
        <f>16-INDEX(STANDINGS_ERA[],MATCH(Table1[[#This Row],[COMBINED]],STANDINGS_ERA[COMBINED],0),COLUMN(STANDINGS_ERA[PLACE IN LEAGUE]))</f>
        <v>2</v>
      </c>
      <c r="J2899">
        <f>16-INDEX(STANDINGS_WHIP[],MATCH(Table1[[#This Row],[COMBINED]],STANDINGS_WHIP[COMBINED],0),COLUMN(STANDINGS_WHIP[PLACE IN LEAGUE]))</f>
        <v>1</v>
      </c>
      <c r="K2899">
        <f>16-INDEX(STANDINGS_W[],MATCH(Table1[[#This Row],[COMBINED]],STANDINGS_W[COMBINED],0),COLUMN(STANDINGS_W[PLACE IN LEAGUE]))</f>
        <v>9</v>
      </c>
      <c r="L2899">
        <f>16-INDEX(STANDINGS_K[],MATCH(Table1[[#This Row],[COMBINED]],STANDINGS_K[COMBINED],0),COLUMN(STANDINGS_K[PLACE IN LEAGUE]))</f>
        <v>1</v>
      </c>
      <c r="M2899">
        <f>16-INDEX(STANDINGS_SV[],MATCH(Table1[[#This Row],[COMBINED]],STANDINGS_SV[COMBINED],0),COLUMN(STANDINGS_SV[PLACE IN LEAGUE]))</f>
        <v>2</v>
      </c>
      <c r="N2899">
        <f>SUM(Table1[[#This Row],[BA]:[SV]])</f>
        <v>35</v>
      </c>
      <c r="O2899">
        <v>14</v>
      </c>
    </row>
    <row r="2900" spans="1:15" x14ac:dyDescent="0.25">
      <c r="A2900" t="s">
        <v>2711</v>
      </c>
      <c r="B2900" t="s">
        <v>2708</v>
      </c>
      <c r="C2900" t="str">
        <f>Table1[[#This Row],[League]]&amp;Table1[[#This Row],[Team]]</f>
        <v>$400 Draft Champions Mar 06 1:00 pm Lg.3837Raft Riders</v>
      </c>
      <c r="D2900">
        <f>16-INDEX(STANDINGS_BA[],MATCH(Table1[[#This Row],[COMBINED]],STANDINGS_BA[COMBINED],0),COLUMN(STANDINGS_BA[PLACE IN LEAGUE]))</f>
        <v>10</v>
      </c>
      <c r="E2900">
        <f>16-INDEX(STANDINGS_R[],MATCH(Table1[[#This Row],[COMBINED]],STANDINGS_R[COMBINED],0),COLUMN(STANDINGS_R[PLACE IN LEAGUE]))</f>
        <v>3</v>
      </c>
      <c r="F2900">
        <f>16-INDEX(STANDINGS_HR[],MATCH(Table1[[#This Row],[COMBINED]],STANDINGS_HR[COMBINED],0),COLUMN(STANDINGS_HR[PLACE IN LEAGUE]))</f>
        <v>2</v>
      </c>
      <c r="G2900">
        <f>16-INDEX(STANDINGS_RBI[],MATCH(Table1[[#This Row],[COMBINED]],STANDINGS_RBI[COMBINED],0),COLUMN(STANDINGS_RBI[PLACE IN LEAGUE]))</f>
        <v>3</v>
      </c>
      <c r="H2900">
        <f>16-INDEX(STANDINGS_SB[],MATCH(Table1[[#This Row],[COMBINED]],STANDINGS_SB[COMBINED],0),COLUMN(STANDINGS_SB[PLACE IN LEAGUE]))</f>
        <v>1</v>
      </c>
      <c r="I2900">
        <f>16-INDEX(STANDINGS_ERA[],MATCH(Table1[[#This Row],[COMBINED]],STANDINGS_ERA[COMBINED],0),COLUMN(STANDINGS_ERA[PLACE IN LEAGUE]))</f>
        <v>1</v>
      </c>
      <c r="J2900">
        <f>16-INDEX(STANDINGS_WHIP[],MATCH(Table1[[#This Row],[COMBINED]],STANDINGS_WHIP[COMBINED],0),COLUMN(STANDINGS_WHIP[PLACE IN LEAGUE]))</f>
        <v>2</v>
      </c>
      <c r="K2900">
        <f>16-INDEX(STANDINGS_W[],MATCH(Table1[[#This Row],[COMBINED]],STANDINGS_W[COMBINED],0),COLUMN(STANDINGS_W[PLACE IN LEAGUE]))</f>
        <v>1</v>
      </c>
      <c r="L2900">
        <f>16-INDEX(STANDINGS_K[],MATCH(Table1[[#This Row],[COMBINED]],STANDINGS_K[COMBINED],0),COLUMN(STANDINGS_K[PLACE IN LEAGUE]))</f>
        <v>3</v>
      </c>
      <c r="M2900">
        <f>16-INDEX(STANDINGS_SV[],MATCH(Table1[[#This Row],[COMBINED]],STANDINGS_SV[COMBINED],0),COLUMN(STANDINGS_SV[PLACE IN LEAGUE]))</f>
        <v>5</v>
      </c>
      <c r="N2900">
        <f>SUM(Table1[[#This Row],[BA]:[SV]])</f>
        <v>31</v>
      </c>
      <c r="O2900">
        <v>15</v>
      </c>
    </row>
    <row r="2901" spans="1:15" x14ac:dyDescent="0.25">
      <c r="A2901" t="s">
        <v>2723</v>
      </c>
      <c r="B2901" t="s">
        <v>2721</v>
      </c>
      <c r="C2901" t="str">
        <f>Table1[[#This Row],[League]]&amp;Table1[[#This Row],[Team]]</f>
        <v>$400 Draft Champions Mar 10 1:00 pm Lg.3869Cano Play With Madness</v>
      </c>
      <c r="D2901">
        <f>16-INDEX(STANDINGS_BA[],MATCH(Table1[[#This Row],[COMBINED]],STANDINGS_BA[COMBINED],0),COLUMN(STANDINGS_BA[PLACE IN LEAGUE]))</f>
        <v>13</v>
      </c>
      <c r="E2901">
        <f>16-INDEX(STANDINGS_R[],MATCH(Table1[[#This Row],[COMBINED]],STANDINGS_R[COMBINED],0),COLUMN(STANDINGS_R[PLACE IN LEAGUE]))</f>
        <v>15</v>
      </c>
      <c r="F2901">
        <f>16-INDEX(STANDINGS_HR[],MATCH(Table1[[#This Row],[COMBINED]],STANDINGS_HR[COMBINED],0),COLUMN(STANDINGS_HR[PLACE IN LEAGUE]))</f>
        <v>15</v>
      </c>
      <c r="G2901">
        <f>16-INDEX(STANDINGS_RBI[],MATCH(Table1[[#This Row],[COMBINED]],STANDINGS_RBI[COMBINED],0),COLUMN(STANDINGS_RBI[PLACE IN LEAGUE]))</f>
        <v>15</v>
      </c>
      <c r="H2901">
        <f>16-INDEX(STANDINGS_SB[],MATCH(Table1[[#This Row],[COMBINED]],STANDINGS_SB[COMBINED],0),COLUMN(STANDINGS_SB[PLACE IN LEAGUE]))</f>
        <v>8</v>
      </c>
      <c r="I2901">
        <f>16-INDEX(STANDINGS_ERA[],MATCH(Table1[[#This Row],[COMBINED]],STANDINGS_ERA[COMBINED],0),COLUMN(STANDINGS_ERA[PLACE IN LEAGUE]))</f>
        <v>5</v>
      </c>
      <c r="J2901">
        <f>16-INDEX(STANDINGS_WHIP[],MATCH(Table1[[#This Row],[COMBINED]],STANDINGS_WHIP[COMBINED],0),COLUMN(STANDINGS_WHIP[PLACE IN LEAGUE]))</f>
        <v>6</v>
      </c>
      <c r="K2901">
        <f>16-INDEX(STANDINGS_W[],MATCH(Table1[[#This Row],[COMBINED]],STANDINGS_W[COMBINED],0),COLUMN(STANDINGS_W[PLACE IN LEAGUE]))</f>
        <v>12</v>
      </c>
      <c r="L2901">
        <f>16-INDEX(STANDINGS_K[],MATCH(Table1[[#This Row],[COMBINED]],STANDINGS_K[COMBINED],0),COLUMN(STANDINGS_K[PLACE IN LEAGUE]))</f>
        <v>13</v>
      </c>
      <c r="M2901">
        <f>16-INDEX(STANDINGS_SV[],MATCH(Table1[[#This Row],[COMBINED]],STANDINGS_SV[COMBINED],0),COLUMN(STANDINGS_SV[PLACE IN LEAGUE]))</f>
        <v>5</v>
      </c>
      <c r="N2901">
        <f>SUM(Table1[[#This Row],[BA]:[SV]])</f>
        <v>107</v>
      </c>
      <c r="O2901">
        <v>1</v>
      </c>
    </row>
    <row r="2902" spans="1:15" x14ac:dyDescent="0.25">
      <c r="A2902" t="s">
        <v>2728</v>
      </c>
      <c r="B2902" t="s">
        <v>2721</v>
      </c>
      <c r="C2902" t="str">
        <f>Table1[[#This Row],[League]]&amp;Table1[[#This Row],[Team]]</f>
        <v>$400 Draft Champions Mar 10 1:00 pm Lg.3869HoppyBuntz</v>
      </c>
      <c r="D2902">
        <f>16-INDEX(STANDINGS_BA[],MATCH(Table1[[#This Row],[COMBINED]],STANDINGS_BA[COMBINED],0),COLUMN(STANDINGS_BA[PLACE IN LEAGUE]))</f>
        <v>4</v>
      </c>
      <c r="E2902">
        <f>16-INDEX(STANDINGS_R[],MATCH(Table1[[#This Row],[COMBINED]],STANDINGS_R[COMBINED],0),COLUMN(STANDINGS_R[PLACE IN LEAGUE]))</f>
        <v>9</v>
      </c>
      <c r="F2902">
        <f>16-INDEX(STANDINGS_HR[],MATCH(Table1[[#This Row],[COMBINED]],STANDINGS_HR[COMBINED],0),COLUMN(STANDINGS_HR[PLACE IN LEAGUE]))</f>
        <v>14</v>
      </c>
      <c r="G2902">
        <f>16-INDEX(STANDINGS_RBI[],MATCH(Table1[[#This Row],[COMBINED]],STANDINGS_RBI[COMBINED],0),COLUMN(STANDINGS_RBI[PLACE IN LEAGUE]))</f>
        <v>10</v>
      </c>
      <c r="H2902">
        <f>16-INDEX(STANDINGS_SB[],MATCH(Table1[[#This Row],[COMBINED]],STANDINGS_SB[COMBINED],0),COLUMN(STANDINGS_SB[PLACE IN LEAGUE]))</f>
        <v>13</v>
      </c>
      <c r="I2902">
        <f>16-INDEX(STANDINGS_ERA[],MATCH(Table1[[#This Row],[COMBINED]],STANDINGS_ERA[COMBINED],0),COLUMN(STANDINGS_ERA[PLACE IN LEAGUE]))</f>
        <v>7</v>
      </c>
      <c r="J2902">
        <f>16-INDEX(STANDINGS_WHIP[],MATCH(Table1[[#This Row],[COMBINED]],STANDINGS_WHIP[COMBINED],0),COLUMN(STANDINGS_WHIP[PLACE IN LEAGUE]))</f>
        <v>7</v>
      </c>
      <c r="K2902">
        <f>16-INDEX(STANDINGS_W[],MATCH(Table1[[#This Row],[COMBINED]],STANDINGS_W[COMBINED],0),COLUMN(STANDINGS_W[PLACE IN LEAGUE]))</f>
        <v>14</v>
      </c>
      <c r="L2902">
        <f>16-INDEX(STANDINGS_K[],MATCH(Table1[[#This Row],[COMBINED]],STANDINGS_K[COMBINED],0),COLUMN(STANDINGS_K[PLACE IN LEAGUE]))</f>
        <v>14</v>
      </c>
      <c r="M2902">
        <f>16-INDEX(STANDINGS_SV[],MATCH(Table1[[#This Row],[COMBINED]],STANDINGS_SV[COMBINED],0),COLUMN(STANDINGS_SV[PLACE IN LEAGUE]))</f>
        <v>10</v>
      </c>
      <c r="N2902">
        <f>SUM(Table1[[#This Row],[BA]:[SV]])</f>
        <v>102</v>
      </c>
      <c r="O2902">
        <v>2</v>
      </c>
    </row>
    <row r="2903" spans="1:15" x14ac:dyDescent="0.25">
      <c r="A2903" t="s">
        <v>2730</v>
      </c>
      <c r="B2903" t="s">
        <v>2721</v>
      </c>
      <c r="C2903" t="str">
        <f>Table1[[#This Row],[League]]&amp;Table1[[#This Row],[Team]]</f>
        <v>$400 Draft Champions Mar 10 1:00 pm Lg.3869Exspinner</v>
      </c>
      <c r="D2903">
        <f>16-INDEX(STANDINGS_BA[],MATCH(Table1[[#This Row],[COMBINED]],STANDINGS_BA[COMBINED],0),COLUMN(STANDINGS_BA[PLACE IN LEAGUE]))</f>
        <v>2</v>
      </c>
      <c r="E2903">
        <f>16-INDEX(STANDINGS_R[],MATCH(Table1[[#This Row],[COMBINED]],STANDINGS_R[COMBINED],0),COLUMN(STANDINGS_R[PLACE IN LEAGUE]))</f>
        <v>14</v>
      </c>
      <c r="F2903">
        <f>16-INDEX(STANDINGS_HR[],MATCH(Table1[[#This Row],[COMBINED]],STANDINGS_HR[COMBINED],0),COLUMN(STANDINGS_HR[PLACE IN LEAGUE]))</f>
        <v>13</v>
      </c>
      <c r="G2903">
        <f>16-INDEX(STANDINGS_RBI[],MATCH(Table1[[#This Row],[COMBINED]],STANDINGS_RBI[COMBINED],0),COLUMN(STANDINGS_RBI[PLACE IN LEAGUE]))</f>
        <v>11</v>
      </c>
      <c r="H2903">
        <f>16-INDEX(STANDINGS_SB[],MATCH(Table1[[#This Row],[COMBINED]],STANDINGS_SB[COMBINED],0),COLUMN(STANDINGS_SB[PLACE IN LEAGUE]))</f>
        <v>15</v>
      </c>
      <c r="I2903">
        <f>16-INDEX(STANDINGS_ERA[],MATCH(Table1[[#This Row],[COMBINED]],STANDINGS_ERA[COMBINED],0),COLUMN(STANDINGS_ERA[PLACE IN LEAGUE]))</f>
        <v>12</v>
      </c>
      <c r="J2903">
        <f>16-INDEX(STANDINGS_WHIP[],MATCH(Table1[[#This Row],[COMBINED]],STANDINGS_WHIP[COMBINED],0),COLUMN(STANDINGS_WHIP[PLACE IN LEAGUE]))</f>
        <v>10</v>
      </c>
      <c r="K2903">
        <f>16-INDEX(STANDINGS_W[],MATCH(Table1[[#This Row],[COMBINED]],STANDINGS_W[COMBINED],0),COLUMN(STANDINGS_W[PLACE IN LEAGUE]))</f>
        <v>10</v>
      </c>
      <c r="L2903">
        <f>16-INDEX(STANDINGS_K[],MATCH(Table1[[#This Row],[COMBINED]],STANDINGS_K[COMBINED],0),COLUMN(STANDINGS_K[PLACE IN LEAGUE]))</f>
        <v>8</v>
      </c>
      <c r="M2903">
        <f>16-INDEX(STANDINGS_SV[],MATCH(Table1[[#This Row],[COMBINED]],STANDINGS_SV[COMBINED],0),COLUMN(STANDINGS_SV[PLACE IN LEAGUE]))</f>
        <v>7</v>
      </c>
      <c r="N2903">
        <f>SUM(Table1[[#This Row],[BA]:[SV]])</f>
        <v>102</v>
      </c>
      <c r="O2903">
        <v>3</v>
      </c>
    </row>
    <row r="2904" spans="1:15" x14ac:dyDescent="0.25">
      <c r="A2904" t="s">
        <v>2726</v>
      </c>
      <c r="B2904" t="s">
        <v>2721</v>
      </c>
      <c r="C2904" t="str">
        <f>Table1[[#This Row],[League]]&amp;Table1[[#This Row],[Team]]</f>
        <v>$400 Draft Champions Mar 10 1:00 pm Lg.3869deadmoneyL</v>
      </c>
      <c r="D2904">
        <f>16-INDEX(STANDINGS_BA[],MATCH(Table1[[#This Row],[COMBINED]],STANDINGS_BA[COMBINED],0),COLUMN(STANDINGS_BA[PLACE IN LEAGUE]))</f>
        <v>10</v>
      </c>
      <c r="E2904">
        <f>16-INDEX(STANDINGS_R[],MATCH(Table1[[#This Row],[COMBINED]],STANDINGS_R[COMBINED],0),COLUMN(STANDINGS_R[PLACE IN LEAGUE]))</f>
        <v>12</v>
      </c>
      <c r="F2904">
        <f>16-INDEX(STANDINGS_HR[],MATCH(Table1[[#This Row],[COMBINED]],STANDINGS_HR[COMBINED],0),COLUMN(STANDINGS_HR[PLACE IN LEAGUE]))</f>
        <v>12</v>
      </c>
      <c r="G2904">
        <f>16-INDEX(STANDINGS_RBI[],MATCH(Table1[[#This Row],[COMBINED]],STANDINGS_RBI[COMBINED],0),COLUMN(STANDINGS_RBI[PLACE IN LEAGUE]))</f>
        <v>13</v>
      </c>
      <c r="H2904">
        <f>16-INDEX(STANDINGS_SB[],MATCH(Table1[[#This Row],[COMBINED]],STANDINGS_SB[COMBINED],0),COLUMN(STANDINGS_SB[PLACE IN LEAGUE]))</f>
        <v>10</v>
      </c>
      <c r="I2904">
        <f>16-INDEX(STANDINGS_ERA[],MATCH(Table1[[#This Row],[COMBINED]],STANDINGS_ERA[COMBINED],0),COLUMN(STANDINGS_ERA[PLACE IN LEAGUE]))</f>
        <v>9</v>
      </c>
      <c r="J2904">
        <f>16-INDEX(STANDINGS_WHIP[],MATCH(Table1[[#This Row],[COMBINED]],STANDINGS_WHIP[COMBINED],0),COLUMN(STANDINGS_WHIP[PLACE IN LEAGUE]))</f>
        <v>9</v>
      </c>
      <c r="K2904">
        <f>16-INDEX(STANDINGS_W[],MATCH(Table1[[#This Row],[COMBINED]],STANDINGS_W[COMBINED],0),COLUMN(STANDINGS_W[PLACE IN LEAGUE]))</f>
        <v>3</v>
      </c>
      <c r="L2904">
        <f>16-INDEX(STANDINGS_K[],MATCH(Table1[[#This Row],[COMBINED]],STANDINGS_K[COMBINED],0),COLUMN(STANDINGS_K[PLACE IN LEAGUE]))</f>
        <v>11</v>
      </c>
      <c r="M2904">
        <f>16-INDEX(STANDINGS_SV[],MATCH(Table1[[#This Row],[COMBINED]],STANDINGS_SV[COMBINED],0),COLUMN(STANDINGS_SV[PLACE IN LEAGUE]))</f>
        <v>11</v>
      </c>
      <c r="N2904">
        <f>SUM(Table1[[#This Row],[BA]:[SV]])</f>
        <v>100</v>
      </c>
      <c r="O2904">
        <v>4</v>
      </c>
    </row>
    <row r="2905" spans="1:15" x14ac:dyDescent="0.25">
      <c r="A2905" t="s">
        <v>2722</v>
      </c>
      <c r="B2905" t="s">
        <v>2721</v>
      </c>
      <c r="C2905" t="str">
        <f>Table1[[#This Row],[League]]&amp;Table1[[#This Row],[Team]]</f>
        <v>$400 Draft Champions Mar 10 1:00 pm Lg.3869Going Going Gone</v>
      </c>
      <c r="D2905">
        <f>16-INDEX(STANDINGS_BA[],MATCH(Table1[[#This Row],[COMBINED]],STANDINGS_BA[COMBINED],0),COLUMN(STANDINGS_BA[PLACE IN LEAGUE]))</f>
        <v>14</v>
      </c>
      <c r="E2905">
        <f>16-INDEX(STANDINGS_R[],MATCH(Table1[[#This Row],[COMBINED]],STANDINGS_R[COMBINED],0),COLUMN(STANDINGS_R[PLACE IN LEAGUE]))</f>
        <v>8</v>
      </c>
      <c r="F2905">
        <f>16-INDEX(STANDINGS_HR[],MATCH(Table1[[#This Row],[COMBINED]],STANDINGS_HR[COMBINED],0),COLUMN(STANDINGS_HR[PLACE IN LEAGUE]))</f>
        <v>9</v>
      </c>
      <c r="G2905">
        <f>16-INDEX(STANDINGS_RBI[],MATCH(Table1[[#This Row],[COMBINED]],STANDINGS_RBI[COMBINED],0),COLUMN(STANDINGS_RBI[PLACE IN LEAGUE]))</f>
        <v>8</v>
      </c>
      <c r="H2905">
        <f>16-INDEX(STANDINGS_SB[],MATCH(Table1[[#This Row],[COMBINED]],STANDINGS_SB[COMBINED],0),COLUMN(STANDINGS_SB[PLACE IN LEAGUE]))</f>
        <v>5</v>
      </c>
      <c r="I2905">
        <f>16-INDEX(STANDINGS_ERA[],MATCH(Table1[[#This Row],[COMBINED]],STANDINGS_ERA[COMBINED],0),COLUMN(STANDINGS_ERA[PLACE IN LEAGUE]))</f>
        <v>14</v>
      </c>
      <c r="J2905">
        <f>16-INDEX(STANDINGS_WHIP[],MATCH(Table1[[#This Row],[COMBINED]],STANDINGS_WHIP[COMBINED],0),COLUMN(STANDINGS_WHIP[PLACE IN LEAGUE]))</f>
        <v>12</v>
      </c>
      <c r="K2905">
        <f>16-INDEX(STANDINGS_W[],MATCH(Table1[[#This Row],[COMBINED]],STANDINGS_W[COMBINED],0),COLUMN(STANDINGS_W[PLACE IN LEAGUE]))</f>
        <v>5</v>
      </c>
      <c r="L2905">
        <f>16-INDEX(STANDINGS_K[],MATCH(Table1[[#This Row],[COMBINED]],STANDINGS_K[COMBINED],0),COLUMN(STANDINGS_K[PLACE IN LEAGUE]))</f>
        <v>10</v>
      </c>
      <c r="M2905">
        <f>16-INDEX(STANDINGS_SV[],MATCH(Table1[[#This Row],[COMBINED]],STANDINGS_SV[COMBINED],0),COLUMN(STANDINGS_SV[PLACE IN LEAGUE]))</f>
        <v>4</v>
      </c>
      <c r="N2905">
        <f>SUM(Table1[[#This Row],[BA]:[SV]])</f>
        <v>89</v>
      </c>
      <c r="O2905">
        <v>5</v>
      </c>
    </row>
    <row r="2906" spans="1:15" x14ac:dyDescent="0.25">
      <c r="A2906" t="s">
        <v>2725</v>
      </c>
      <c r="B2906" t="s">
        <v>2721</v>
      </c>
      <c r="C2906" t="str">
        <f>Table1[[#This Row],[League]]&amp;Table1[[#This Row],[Team]]</f>
        <v>$400 Draft Champions Mar 10 1:00 pm Lg.3869Seeds</v>
      </c>
      <c r="D2906">
        <f>16-INDEX(STANDINGS_BA[],MATCH(Table1[[#This Row],[COMBINED]],STANDINGS_BA[COMBINED],0),COLUMN(STANDINGS_BA[PLACE IN LEAGUE]))</f>
        <v>11</v>
      </c>
      <c r="E2906">
        <f>16-INDEX(STANDINGS_R[],MATCH(Table1[[#This Row],[COMBINED]],STANDINGS_R[COMBINED],0),COLUMN(STANDINGS_R[PLACE IN LEAGUE]))</f>
        <v>3</v>
      </c>
      <c r="F2906">
        <f>16-INDEX(STANDINGS_HR[],MATCH(Table1[[#This Row],[COMBINED]],STANDINGS_HR[COMBINED],0),COLUMN(STANDINGS_HR[PLACE IN LEAGUE]))</f>
        <v>1</v>
      </c>
      <c r="G2906">
        <f>16-INDEX(STANDINGS_RBI[],MATCH(Table1[[#This Row],[COMBINED]],STANDINGS_RBI[COMBINED],0),COLUMN(STANDINGS_RBI[PLACE IN LEAGUE]))</f>
        <v>6</v>
      </c>
      <c r="H2906">
        <f>16-INDEX(STANDINGS_SB[],MATCH(Table1[[#This Row],[COMBINED]],STANDINGS_SB[COMBINED],0),COLUMN(STANDINGS_SB[PLACE IN LEAGUE]))</f>
        <v>11</v>
      </c>
      <c r="I2906">
        <f>16-INDEX(STANDINGS_ERA[],MATCH(Table1[[#This Row],[COMBINED]],STANDINGS_ERA[COMBINED],0),COLUMN(STANDINGS_ERA[PLACE IN LEAGUE]))</f>
        <v>11</v>
      </c>
      <c r="J2906">
        <f>16-INDEX(STANDINGS_WHIP[],MATCH(Table1[[#This Row],[COMBINED]],STANDINGS_WHIP[COMBINED],0),COLUMN(STANDINGS_WHIP[PLACE IN LEAGUE]))</f>
        <v>13</v>
      </c>
      <c r="K2906">
        <f>16-INDEX(STANDINGS_W[],MATCH(Table1[[#This Row],[COMBINED]],STANDINGS_W[COMBINED],0),COLUMN(STANDINGS_W[PLACE IN LEAGUE]))</f>
        <v>11</v>
      </c>
      <c r="L2906">
        <f>16-INDEX(STANDINGS_K[],MATCH(Table1[[#This Row],[COMBINED]],STANDINGS_K[COMBINED],0),COLUMN(STANDINGS_K[PLACE IN LEAGUE]))</f>
        <v>7</v>
      </c>
      <c r="M2906">
        <f>16-INDEX(STANDINGS_SV[],MATCH(Table1[[#This Row],[COMBINED]],STANDINGS_SV[COMBINED],0),COLUMN(STANDINGS_SV[PLACE IN LEAGUE]))</f>
        <v>13</v>
      </c>
      <c r="N2906">
        <f>SUM(Table1[[#This Row],[BA]:[SV]])</f>
        <v>87</v>
      </c>
      <c r="O2906">
        <v>6</v>
      </c>
    </row>
    <row r="2907" spans="1:15" x14ac:dyDescent="0.25">
      <c r="A2907" t="s">
        <v>18</v>
      </c>
      <c r="B2907" t="s">
        <v>2721</v>
      </c>
      <c r="C2907" t="str">
        <f>Table1[[#This Row],[League]]&amp;Table1[[#This Row],[Team]]</f>
        <v>$400 Draft Champions Mar 10 1:00 pm Lg.3869Home Run Derbies</v>
      </c>
      <c r="D2907">
        <f>16-INDEX(STANDINGS_BA[],MATCH(Table1[[#This Row],[COMBINED]],STANDINGS_BA[COMBINED],0),COLUMN(STANDINGS_BA[PLACE IN LEAGUE]))</f>
        <v>7</v>
      </c>
      <c r="E2907">
        <f>16-INDEX(STANDINGS_R[],MATCH(Table1[[#This Row],[COMBINED]],STANDINGS_R[COMBINED],0),COLUMN(STANDINGS_R[PLACE IN LEAGUE]))</f>
        <v>11</v>
      </c>
      <c r="F2907">
        <f>16-INDEX(STANDINGS_HR[],MATCH(Table1[[#This Row],[COMBINED]],STANDINGS_HR[COMBINED],0),COLUMN(STANDINGS_HR[PLACE IN LEAGUE]))</f>
        <v>11</v>
      </c>
      <c r="G2907">
        <f>16-INDEX(STANDINGS_RBI[],MATCH(Table1[[#This Row],[COMBINED]],STANDINGS_RBI[COMBINED],0),COLUMN(STANDINGS_RBI[PLACE IN LEAGUE]))</f>
        <v>12</v>
      </c>
      <c r="H2907">
        <f>16-INDEX(STANDINGS_SB[],MATCH(Table1[[#This Row],[COMBINED]],STANDINGS_SB[COMBINED],0),COLUMN(STANDINGS_SB[PLACE IN LEAGUE]))</f>
        <v>3</v>
      </c>
      <c r="I2907">
        <f>16-INDEX(STANDINGS_ERA[],MATCH(Table1[[#This Row],[COMBINED]],STANDINGS_ERA[COMBINED],0),COLUMN(STANDINGS_ERA[PLACE IN LEAGUE]))</f>
        <v>8</v>
      </c>
      <c r="J2907">
        <f>16-INDEX(STANDINGS_WHIP[],MATCH(Table1[[#This Row],[COMBINED]],STANDINGS_WHIP[COMBINED],0),COLUMN(STANDINGS_WHIP[PLACE IN LEAGUE]))</f>
        <v>8</v>
      </c>
      <c r="K2907">
        <f>16-INDEX(STANDINGS_W[],MATCH(Table1[[#This Row],[COMBINED]],STANDINGS_W[COMBINED],0),COLUMN(STANDINGS_W[PLACE IN LEAGUE]))</f>
        <v>6</v>
      </c>
      <c r="L2907">
        <f>16-INDEX(STANDINGS_K[],MATCH(Table1[[#This Row],[COMBINED]],STANDINGS_K[COMBINED],0),COLUMN(STANDINGS_K[PLACE IN LEAGUE]))</f>
        <v>9</v>
      </c>
      <c r="M2907">
        <f>16-INDEX(STANDINGS_SV[],MATCH(Table1[[#This Row],[COMBINED]],STANDINGS_SV[COMBINED],0),COLUMN(STANDINGS_SV[PLACE IN LEAGUE]))</f>
        <v>12</v>
      </c>
      <c r="N2907">
        <f>SUM(Table1[[#This Row],[BA]:[SV]])</f>
        <v>87</v>
      </c>
      <c r="O2907">
        <v>7</v>
      </c>
    </row>
    <row r="2908" spans="1:15" x14ac:dyDescent="0.25">
      <c r="A2908" t="s">
        <v>523</v>
      </c>
      <c r="B2908" t="s">
        <v>2721</v>
      </c>
      <c r="C2908" t="str">
        <f>Table1[[#This Row],[League]]&amp;Table1[[#This Row],[Team]]</f>
        <v>$400 Draft Champions Mar 10 1:00 pm Lg.3869Ball So Hard</v>
      </c>
      <c r="D2908">
        <f>16-INDEX(STANDINGS_BA[],MATCH(Table1[[#This Row],[COMBINED]],STANDINGS_BA[COMBINED],0),COLUMN(STANDINGS_BA[PLACE IN LEAGUE]))</f>
        <v>5</v>
      </c>
      <c r="E2908">
        <f>16-INDEX(STANDINGS_R[],MATCH(Table1[[#This Row],[COMBINED]],STANDINGS_R[COMBINED],0),COLUMN(STANDINGS_R[PLACE IN LEAGUE]))</f>
        <v>5</v>
      </c>
      <c r="F2908">
        <f>16-INDEX(STANDINGS_HR[],MATCH(Table1[[#This Row],[COMBINED]],STANDINGS_HR[COMBINED],0),COLUMN(STANDINGS_HR[PLACE IN LEAGUE]))</f>
        <v>6</v>
      </c>
      <c r="G2908">
        <f>16-INDEX(STANDINGS_RBI[],MATCH(Table1[[#This Row],[COMBINED]],STANDINGS_RBI[COMBINED],0),COLUMN(STANDINGS_RBI[PLACE IN LEAGUE]))</f>
        <v>2</v>
      </c>
      <c r="H2908">
        <f>16-INDEX(STANDINGS_SB[],MATCH(Table1[[#This Row],[COMBINED]],STANDINGS_SB[COMBINED],0),COLUMN(STANDINGS_SB[PLACE IN LEAGUE]))</f>
        <v>7</v>
      </c>
      <c r="I2908">
        <f>16-INDEX(STANDINGS_ERA[],MATCH(Table1[[#This Row],[COMBINED]],STANDINGS_ERA[COMBINED],0),COLUMN(STANDINGS_ERA[PLACE IN LEAGUE]))</f>
        <v>13</v>
      </c>
      <c r="J2908">
        <f>16-INDEX(STANDINGS_WHIP[],MATCH(Table1[[#This Row],[COMBINED]],STANDINGS_WHIP[COMBINED],0),COLUMN(STANDINGS_WHIP[PLACE IN LEAGUE]))</f>
        <v>14</v>
      </c>
      <c r="K2908">
        <f>16-INDEX(STANDINGS_W[],MATCH(Table1[[#This Row],[COMBINED]],STANDINGS_W[COMBINED],0),COLUMN(STANDINGS_W[PLACE IN LEAGUE]))</f>
        <v>15</v>
      </c>
      <c r="L2908">
        <f>16-INDEX(STANDINGS_K[],MATCH(Table1[[#This Row],[COMBINED]],STANDINGS_K[COMBINED],0),COLUMN(STANDINGS_K[PLACE IN LEAGUE]))</f>
        <v>15</v>
      </c>
      <c r="M2908">
        <f>16-INDEX(STANDINGS_SV[],MATCH(Table1[[#This Row],[COMBINED]],STANDINGS_SV[COMBINED],0),COLUMN(STANDINGS_SV[PLACE IN LEAGUE]))</f>
        <v>2</v>
      </c>
      <c r="N2908">
        <f>SUM(Table1[[#This Row],[BA]:[SV]])</f>
        <v>84</v>
      </c>
      <c r="O2908">
        <v>8</v>
      </c>
    </row>
    <row r="2909" spans="1:15" x14ac:dyDescent="0.25">
      <c r="A2909" t="s">
        <v>2729</v>
      </c>
      <c r="B2909" t="s">
        <v>2721</v>
      </c>
      <c r="C2909" t="str">
        <f>Table1[[#This Row],[League]]&amp;Table1[[#This Row],[Team]]</f>
        <v>$400 Draft Champions Mar 10 1:00 pm Lg.3869Feel the Bern 400</v>
      </c>
      <c r="D2909">
        <f>16-INDEX(STANDINGS_BA[],MATCH(Table1[[#This Row],[COMBINED]],STANDINGS_BA[COMBINED],0),COLUMN(STANDINGS_BA[PLACE IN LEAGUE]))</f>
        <v>3</v>
      </c>
      <c r="E2909">
        <f>16-INDEX(STANDINGS_R[],MATCH(Table1[[#This Row],[COMBINED]],STANDINGS_R[COMBINED],0),COLUMN(STANDINGS_R[PLACE IN LEAGUE]))</f>
        <v>1</v>
      </c>
      <c r="F2909">
        <f>16-INDEX(STANDINGS_HR[],MATCH(Table1[[#This Row],[COMBINED]],STANDINGS_HR[COMBINED],0),COLUMN(STANDINGS_HR[PLACE IN LEAGUE]))</f>
        <v>4</v>
      </c>
      <c r="G2909">
        <f>16-INDEX(STANDINGS_RBI[],MATCH(Table1[[#This Row],[COMBINED]],STANDINGS_RBI[COMBINED],0),COLUMN(STANDINGS_RBI[PLACE IN LEAGUE]))</f>
        <v>4</v>
      </c>
      <c r="H2909">
        <f>16-INDEX(STANDINGS_SB[],MATCH(Table1[[#This Row],[COMBINED]],STANDINGS_SB[COMBINED],0),COLUMN(STANDINGS_SB[PLACE IN LEAGUE]))</f>
        <v>1</v>
      </c>
      <c r="I2909">
        <f>16-INDEX(STANDINGS_ERA[],MATCH(Table1[[#This Row],[COMBINED]],STANDINGS_ERA[COMBINED],0),COLUMN(STANDINGS_ERA[PLACE IN LEAGUE]))</f>
        <v>15</v>
      </c>
      <c r="J2909">
        <f>16-INDEX(STANDINGS_WHIP[],MATCH(Table1[[#This Row],[COMBINED]],STANDINGS_WHIP[COMBINED],0),COLUMN(STANDINGS_WHIP[PLACE IN LEAGUE]))</f>
        <v>15</v>
      </c>
      <c r="K2909">
        <f>16-INDEX(STANDINGS_W[],MATCH(Table1[[#This Row],[COMBINED]],STANDINGS_W[COMBINED],0),COLUMN(STANDINGS_W[PLACE IN LEAGUE]))</f>
        <v>13</v>
      </c>
      <c r="L2909">
        <f>16-INDEX(STANDINGS_K[],MATCH(Table1[[#This Row],[COMBINED]],STANDINGS_K[COMBINED],0),COLUMN(STANDINGS_K[PLACE IN LEAGUE]))</f>
        <v>12</v>
      </c>
      <c r="M2909">
        <f>16-INDEX(STANDINGS_SV[],MATCH(Table1[[#This Row],[COMBINED]],STANDINGS_SV[COMBINED],0),COLUMN(STANDINGS_SV[PLACE IN LEAGUE]))</f>
        <v>14</v>
      </c>
      <c r="N2909">
        <f>SUM(Table1[[#This Row],[BA]:[SV]])</f>
        <v>82</v>
      </c>
      <c r="O2909">
        <v>9</v>
      </c>
    </row>
    <row r="2910" spans="1:15" x14ac:dyDescent="0.25">
      <c r="A2910" t="s">
        <v>2724</v>
      </c>
      <c r="B2910" t="s">
        <v>2721</v>
      </c>
      <c r="C2910" t="str">
        <f>Table1[[#This Row],[League]]&amp;Table1[[#This Row],[Team]]</f>
        <v>$400 Draft Champions Mar 10 1:00 pm Lg.3869Squish the Bug</v>
      </c>
      <c r="D2910">
        <f>16-INDEX(STANDINGS_BA[],MATCH(Table1[[#This Row],[COMBINED]],STANDINGS_BA[COMBINED],0),COLUMN(STANDINGS_BA[PLACE IN LEAGUE]))</f>
        <v>12</v>
      </c>
      <c r="E2910">
        <f>16-INDEX(STANDINGS_R[],MATCH(Table1[[#This Row],[COMBINED]],STANDINGS_R[COMBINED],0),COLUMN(STANDINGS_R[PLACE IN LEAGUE]))</f>
        <v>10</v>
      </c>
      <c r="F2910">
        <f>16-INDEX(STANDINGS_HR[],MATCH(Table1[[#This Row],[COMBINED]],STANDINGS_HR[COMBINED],0),COLUMN(STANDINGS_HR[PLACE IN LEAGUE]))</f>
        <v>10</v>
      </c>
      <c r="G2910">
        <f>16-INDEX(STANDINGS_RBI[],MATCH(Table1[[#This Row],[COMBINED]],STANDINGS_RBI[COMBINED],0),COLUMN(STANDINGS_RBI[PLACE IN LEAGUE]))</f>
        <v>14</v>
      </c>
      <c r="H2910">
        <f>16-INDEX(STANDINGS_SB[],MATCH(Table1[[#This Row],[COMBINED]],STANDINGS_SB[COMBINED],0),COLUMN(STANDINGS_SB[PLACE IN LEAGUE]))</f>
        <v>12</v>
      </c>
      <c r="I2910">
        <f>16-INDEX(STANDINGS_ERA[],MATCH(Table1[[#This Row],[COMBINED]],STANDINGS_ERA[COMBINED],0),COLUMN(STANDINGS_ERA[PLACE IN LEAGUE]))</f>
        <v>2</v>
      </c>
      <c r="J2910">
        <f>16-INDEX(STANDINGS_WHIP[],MATCH(Table1[[#This Row],[COMBINED]],STANDINGS_WHIP[COMBINED],0),COLUMN(STANDINGS_WHIP[PLACE IN LEAGUE]))</f>
        <v>2</v>
      </c>
      <c r="K2910">
        <f>16-INDEX(STANDINGS_W[],MATCH(Table1[[#This Row],[COMBINED]],STANDINGS_W[COMBINED],0),COLUMN(STANDINGS_W[PLACE IN LEAGUE]))</f>
        <v>4</v>
      </c>
      <c r="L2910">
        <f>16-INDEX(STANDINGS_K[],MATCH(Table1[[#This Row],[COMBINED]],STANDINGS_K[COMBINED],0),COLUMN(STANDINGS_K[PLACE IN LEAGUE]))</f>
        <v>2</v>
      </c>
      <c r="M2910">
        <f>16-INDEX(STANDINGS_SV[],MATCH(Table1[[#This Row],[COMBINED]],STANDINGS_SV[COMBINED],0),COLUMN(STANDINGS_SV[PLACE IN LEAGUE]))</f>
        <v>6</v>
      </c>
      <c r="N2910">
        <f>SUM(Table1[[#This Row],[BA]:[SV]])</f>
        <v>74</v>
      </c>
      <c r="O2910">
        <v>10</v>
      </c>
    </row>
    <row r="2911" spans="1:15" x14ac:dyDescent="0.25">
      <c r="A2911" t="s">
        <v>115</v>
      </c>
      <c r="B2911" t="s">
        <v>2721</v>
      </c>
      <c r="C2911" t="str">
        <f>Table1[[#This Row],[League]]&amp;Table1[[#This Row],[Team]]</f>
        <v>$400 Draft Champions Mar 10 1:00 pm Lg.3869Team BFJ</v>
      </c>
      <c r="D2911">
        <f>16-INDEX(STANDINGS_BA[],MATCH(Table1[[#This Row],[COMBINED]],STANDINGS_BA[COMBINED],0),COLUMN(STANDINGS_BA[PLACE IN LEAGUE]))</f>
        <v>8</v>
      </c>
      <c r="E2911">
        <f>16-INDEX(STANDINGS_R[],MATCH(Table1[[#This Row],[COMBINED]],STANDINGS_R[COMBINED],0),COLUMN(STANDINGS_R[PLACE IN LEAGUE]))</f>
        <v>7</v>
      </c>
      <c r="F2911">
        <f>16-INDEX(STANDINGS_HR[],MATCH(Table1[[#This Row],[COMBINED]],STANDINGS_HR[COMBINED],0),COLUMN(STANDINGS_HR[PLACE IN LEAGUE]))</f>
        <v>7</v>
      </c>
      <c r="G2911">
        <f>16-INDEX(STANDINGS_RBI[],MATCH(Table1[[#This Row],[COMBINED]],STANDINGS_RBI[COMBINED],0),COLUMN(STANDINGS_RBI[PLACE IN LEAGUE]))</f>
        <v>7</v>
      </c>
      <c r="H2911">
        <f>16-INDEX(STANDINGS_SB[],MATCH(Table1[[#This Row],[COMBINED]],STANDINGS_SB[COMBINED],0),COLUMN(STANDINGS_SB[PLACE IN LEAGUE]))</f>
        <v>4</v>
      </c>
      <c r="I2911">
        <f>16-INDEX(STANDINGS_ERA[],MATCH(Table1[[#This Row],[COMBINED]],STANDINGS_ERA[COMBINED],0),COLUMN(STANDINGS_ERA[PLACE IN LEAGUE]))</f>
        <v>10</v>
      </c>
      <c r="J2911">
        <f>16-INDEX(STANDINGS_WHIP[],MATCH(Table1[[#This Row],[COMBINED]],STANDINGS_WHIP[COMBINED],0),COLUMN(STANDINGS_WHIP[PLACE IN LEAGUE]))</f>
        <v>11</v>
      </c>
      <c r="K2911">
        <f>16-INDEX(STANDINGS_W[],MATCH(Table1[[#This Row],[COMBINED]],STANDINGS_W[COMBINED],0),COLUMN(STANDINGS_W[PLACE IN LEAGUE]))</f>
        <v>7</v>
      </c>
      <c r="L2911">
        <f>16-INDEX(STANDINGS_K[],MATCH(Table1[[#This Row],[COMBINED]],STANDINGS_K[COMBINED],0),COLUMN(STANDINGS_K[PLACE IN LEAGUE]))</f>
        <v>4</v>
      </c>
      <c r="M2911">
        <f>16-INDEX(STANDINGS_SV[],MATCH(Table1[[#This Row],[COMBINED]],STANDINGS_SV[COMBINED],0),COLUMN(STANDINGS_SV[PLACE IN LEAGUE]))</f>
        <v>8</v>
      </c>
      <c r="N2911">
        <f>SUM(Table1[[#This Row],[BA]:[SV]])</f>
        <v>73</v>
      </c>
      <c r="O2911">
        <v>11</v>
      </c>
    </row>
    <row r="2912" spans="1:15" x14ac:dyDescent="0.25">
      <c r="A2912" t="s">
        <v>2720</v>
      </c>
      <c r="B2912" t="s">
        <v>2721</v>
      </c>
      <c r="C2912" t="str">
        <f>Table1[[#This Row],[League]]&amp;Table1[[#This Row],[Team]]</f>
        <v>$400 Draft Champions Mar 10 1:00 pm Lg.3869MEN WITH WOOD 400</v>
      </c>
      <c r="D2912">
        <f>16-INDEX(STANDINGS_BA[],MATCH(Table1[[#This Row],[COMBINED]],STANDINGS_BA[COMBINED],0),COLUMN(STANDINGS_BA[PLACE IN LEAGUE]))</f>
        <v>15</v>
      </c>
      <c r="E2912">
        <f>16-INDEX(STANDINGS_R[],MATCH(Table1[[#This Row],[COMBINED]],STANDINGS_R[COMBINED],0),COLUMN(STANDINGS_R[PLACE IN LEAGUE]))</f>
        <v>13</v>
      </c>
      <c r="F2912">
        <f>16-INDEX(STANDINGS_HR[],MATCH(Table1[[#This Row],[COMBINED]],STANDINGS_HR[COMBINED],0),COLUMN(STANDINGS_HR[PLACE IN LEAGUE]))</f>
        <v>8</v>
      </c>
      <c r="G2912">
        <f>16-INDEX(STANDINGS_RBI[],MATCH(Table1[[#This Row],[COMBINED]],STANDINGS_RBI[COMBINED],0),COLUMN(STANDINGS_RBI[PLACE IN LEAGUE]))</f>
        <v>9</v>
      </c>
      <c r="H2912">
        <f>16-INDEX(STANDINGS_SB[],MATCH(Table1[[#This Row],[COMBINED]],STANDINGS_SB[COMBINED],0),COLUMN(STANDINGS_SB[PLACE IN LEAGUE]))</f>
        <v>2</v>
      </c>
      <c r="I2912">
        <f>16-INDEX(STANDINGS_ERA[],MATCH(Table1[[#This Row],[COMBINED]],STANDINGS_ERA[COMBINED],0),COLUMN(STANDINGS_ERA[PLACE IN LEAGUE]))</f>
        <v>3</v>
      </c>
      <c r="J2912">
        <f>16-INDEX(STANDINGS_WHIP[],MATCH(Table1[[#This Row],[COMBINED]],STANDINGS_WHIP[COMBINED],0),COLUMN(STANDINGS_WHIP[PLACE IN LEAGUE]))</f>
        <v>3</v>
      </c>
      <c r="K2912">
        <f>16-INDEX(STANDINGS_W[],MATCH(Table1[[#This Row],[COMBINED]],STANDINGS_W[COMBINED],0),COLUMN(STANDINGS_W[PLACE IN LEAGUE]))</f>
        <v>8</v>
      </c>
      <c r="L2912">
        <f>16-INDEX(STANDINGS_K[],MATCH(Table1[[#This Row],[COMBINED]],STANDINGS_K[COMBINED],0),COLUMN(STANDINGS_K[PLACE IN LEAGUE]))</f>
        <v>3</v>
      </c>
      <c r="M2912">
        <f>16-INDEX(STANDINGS_SV[],MATCH(Table1[[#This Row],[COMBINED]],STANDINGS_SV[COMBINED],0),COLUMN(STANDINGS_SV[PLACE IN LEAGUE]))</f>
        <v>1</v>
      </c>
      <c r="N2912">
        <f>SUM(Table1[[#This Row],[BA]:[SV]])</f>
        <v>65</v>
      </c>
      <c r="O2912">
        <v>12</v>
      </c>
    </row>
    <row r="2913" spans="1:15" x14ac:dyDescent="0.25">
      <c r="A2913" t="s">
        <v>532</v>
      </c>
      <c r="B2913" t="s">
        <v>2721</v>
      </c>
      <c r="C2913" t="str">
        <f>Table1[[#This Row],[League]]&amp;Table1[[#This Row],[Team]]</f>
        <v>$400 Draft Champions Mar 10 1:00 pm Lg.3869Bleacher Bums</v>
      </c>
      <c r="D2913">
        <f>16-INDEX(STANDINGS_BA[],MATCH(Table1[[#This Row],[COMBINED]],STANDINGS_BA[COMBINED],0),COLUMN(STANDINGS_BA[PLACE IN LEAGUE]))</f>
        <v>9</v>
      </c>
      <c r="E2913">
        <f>16-INDEX(STANDINGS_R[],MATCH(Table1[[#This Row],[COMBINED]],STANDINGS_R[COMBINED],0),COLUMN(STANDINGS_R[PLACE IN LEAGUE]))</f>
        <v>2</v>
      </c>
      <c r="F2913">
        <f>16-INDEX(STANDINGS_HR[],MATCH(Table1[[#This Row],[COMBINED]],STANDINGS_HR[COMBINED],0),COLUMN(STANDINGS_HR[PLACE IN LEAGUE]))</f>
        <v>5</v>
      </c>
      <c r="G2913">
        <f>16-INDEX(STANDINGS_RBI[],MATCH(Table1[[#This Row],[COMBINED]],STANDINGS_RBI[COMBINED],0),COLUMN(STANDINGS_RBI[PLACE IN LEAGUE]))</f>
        <v>5</v>
      </c>
      <c r="H2913">
        <f>16-INDEX(STANDINGS_SB[],MATCH(Table1[[#This Row],[COMBINED]],STANDINGS_SB[COMBINED],0),COLUMN(STANDINGS_SB[PLACE IN LEAGUE]))</f>
        <v>9</v>
      </c>
      <c r="I2913">
        <f>16-INDEX(STANDINGS_ERA[],MATCH(Table1[[#This Row],[COMBINED]],STANDINGS_ERA[COMBINED],0),COLUMN(STANDINGS_ERA[PLACE IN LEAGUE]))</f>
        <v>4</v>
      </c>
      <c r="J2913">
        <f>16-INDEX(STANDINGS_WHIP[],MATCH(Table1[[#This Row],[COMBINED]],STANDINGS_WHIP[COMBINED],0),COLUMN(STANDINGS_WHIP[PLACE IN LEAGUE]))</f>
        <v>4</v>
      </c>
      <c r="K2913">
        <f>16-INDEX(STANDINGS_W[],MATCH(Table1[[#This Row],[COMBINED]],STANDINGS_W[COMBINED],0),COLUMN(STANDINGS_W[PLACE IN LEAGUE]))</f>
        <v>9</v>
      </c>
      <c r="L2913">
        <f>16-INDEX(STANDINGS_K[],MATCH(Table1[[#This Row],[COMBINED]],STANDINGS_K[COMBINED],0),COLUMN(STANDINGS_K[PLACE IN LEAGUE]))</f>
        <v>6</v>
      </c>
      <c r="M2913">
        <f>16-INDEX(STANDINGS_SV[],MATCH(Table1[[#This Row],[COMBINED]],STANDINGS_SV[COMBINED],0),COLUMN(STANDINGS_SV[PLACE IN LEAGUE]))</f>
        <v>9</v>
      </c>
      <c r="N2913">
        <f>SUM(Table1[[#This Row],[BA]:[SV]])</f>
        <v>62</v>
      </c>
      <c r="O2913">
        <v>13</v>
      </c>
    </row>
    <row r="2914" spans="1:15" x14ac:dyDescent="0.25">
      <c r="A2914" t="s">
        <v>2727</v>
      </c>
      <c r="B2914" t="s">
        <v>2721</v>
      </c>
      <c r="C2914" t="str">
        <f>Table1[[#This Row],[League]]&amp;Table1[[#This Row],[Team]]</f>
        <v>$400 Draft Champions Mar 10 1:00 pm Lg.3869Bobbleheads deux</v>
      </c>
      <c r="D2914">
        <f>16-INDEX(STANDINGS_BA[],MATCH(Table1[[#This Row],[COMBINED]],STANDINGS_BA[COMBINED],0),COLUMN(STANDINGS_BA[PLACE IN LEAGUE]))</f>
        <v>6</v>
      </c>
      <c r="E2914">
        <f>16-INDEX(STANDINGS_R[],MATCH(Table1[[#This Row],[COMBINED]],STANDINGS_R[COMBINED],0),COLUMN(STANDINGS_R[PLACE IN LEAGUE]))</f>
        <v>6</v>
      </c>
      <c r="F2914">
        <f>16-INDEX(STANDINGS_HR[],MATCH(Table1[[#This Row],[COMBINED]],STANDINGS_HR[COMBINED],0),COLUMN(STANDINGS_HR[PLACE IN LEAGUE]))</f>
        <v>3</v>
      </c>
      <c r="G2914">
        <f>16-INDEX(STANDINGS_RBI[],MATCH(Table1[[#This Row],[COMBINED]],STANDINGS_RBI[COMBINED],0),COLUMN(STANDINGS_RBI[PLACE IN LEAGUE]))</f>
        <v>1</v>
      </c>
      <c r="H2914">
        <f>16-INDEX(STANDINGS_SB[],MATCH(Table1[[#This Row],[COMBINED]],STANDINGS_SB[COMBINED],0),COLUMN(STANDINGS_SB[PLACE IN LEAGUE]))</f>
        <v>14</v>
      </c>
      <c r="I2914">
        <f>16-INDEX(STANDINGS_ERA[],MATCH(Table1[[#This Row],[COMBINED]],STANDINGS_ERA[COMBINED],0),COLUMN(STANDINGS_ERA[PLACE IN LEAGUE]))</f>
        <v>6</v>
      </c>
      <c r="J2914">
        <f>16-INDEX(STANDINGS_WHIP[],MATCH(Table1[[#This Row],[COMBINED]],STANDINGS_WHIP[COMBINED],0),COLUMN(STANDINGS_WHIP[PLACE IN LEAGUE]))</f>
        <v>5</v>
      </c>
      <c r="K2914">
        <f>16-INDEX(STANDINGS_W[],MATCH(Table1[[#This Row],[COMBINED]],STANDINGS_W[COMBINED],0),COLUMN(STANDINGS_W[PLACE IN LEAGUE]))</f>
        <v>1</v>
      </c>
      <c r="L2914">
        <f>16-INDEX(STANDINGS_K[],MATCH(Table1[[#This Row],[COMBINED]],STANDINGS_K[COMBINED],0),COLUMN(STANDINGS_K[PLACE IN LEAGUE]))</f>
        <v>1</v>
      </c>
      <c r="M2914">
        <f>16-INDEX(STANDINGS_SV[],MATCH(Table1[[#This Row],[COMBINED]],STANDINGS_SV[COMBINED],0),COLUMN(STANDINGS_SV[PLACE IN LEAGUE]))</f>
        <v>15</v>
      </c>
      <c r="N2914">
        <f>SUM(Table1[[#This Row],[BA]:[SV]])</f>
        <v>58</v>
      </c>
      <c r="O2914">
        <v>14</v>
      </c>
    </row>
    <row r="2915" spans="1:15" x14ac:dyDescent="0.25">
      <c r="A2915" t="s">
        <v>2731</v>
      </c>
      <c r="B2915" t="s">
        <v>2721</v>
      </c>
      <c r="C2915" t="str">
        <f>Table1[[#This Row],[League]]&amp;Table1[[#This Row],[Team]]</f>
        <v>$400 Draft Champions Mar 10 1:00 pm Lg.3869My Knee's Great</v>
      </c>
      <c r="D2915">
        <f>16-INDEX(STANDINGS_BA[],MATCH(Table1[[#This Row],[COMBINED]],STANDINGS_BA[COMBINED],0),COLUMN(STANDINGS_BA[PLACE IN LEAGUE]))</f>
        <v>1</v>
      </c>
      <c r="E2915">
        <f>16-INDEX(STANDINGS_R[],MATCH(Table1[[#This Row],[COMBINED]],STANDINGS_R[COMBINED],0),COLUMN(STANDINGS_R[PLACE IN LEAGUE]))</f>
        <v>4</v>
      </c>
      <c r="F2915">
        <f>16-INDEX(STANDINGS_HR[],MATCH(Table1[[#This Row],[COMBINED]],STANDINGS_HR[COMBINED],0),COLUMN(STANDINGS_HR[PLACE IN LEAGUE]))</f>
        <v>2</v>
      </c>
      <c r="G2915">
        <f>16-INDEX(STANDINGS_RBI[],MATCH(Table1[[#This Row],[COMBINED]],STANDINGS_RBI[COMBINED],0),COLUMN(STANDINGS_RBI[PLACE IN LEAGUE]))</f>
        <v>3</v>
      </c>
      <c r="H2915">
        <f>16-INDEX(STANDINGS_SB[],MATCH(Table1[[#This Row],[COMBINED]],STANDINGS_SB[COMBINED],0),COLUMN(STANDINGS_SB[PLACE IN LEAGUE]))</f>
        <v>6</v>
      </c>
      <c r="I2915">
        <f>16-INDEX(STANDINGS_ERA[],MATCH(Table1[[#This Row],[COMBINED]],STANDINGS_ERA[COMBINED],0),COLUMN(STANDINGS_ERA[PLACE IN LEAGUE]))</f>
        <v>1</v>
      </c>
      <c r="J2915">
        <f>16-INDEX(STANDINGS_WHIP[],MATCH(Table1[[#This Row],[COMBINED]],STANDINGS_WHIP[COMBINED],0),COLUMN(STANDINGS_WHIP[PLACE IN LEAGUE]))</f>
        <v>1</v>
      </c>
      <c r="K2915">
        <f>16-INDEX(STANDINGS_W[],MATCH(Table1[[#This Row],[COMBINED]],STANDINGS_W[COMBINED],0),COLUMN(STANDINGS_W[PLACE IN LEAGUE]))</f>
        <v>2</v>
      </c>
      <c r="L2915">
        <f>16-INDEX(STANDINGS_K[],MATCH(Table1[[#This Row],[COMBINED]],STANDINGS_K[COMBINED],0),COLUMN(STANDINGS_K[PLACE IN LEAGUE]))</f>
        <v>5</v>
      </c>
      <c r="M2915">
        <f>16-INDEX(STANDINGS_SV[],MATCH(Table1[[#This Row],[COMBINED]],STANDINGS_SV[COMBINED],0),COLUMN(STANDINGS_SV[PLACE IN LEAGUE]))</f>
        <v>3</v>
      </c>
      <c r="N2915">
        <f>SUM(Table1[[#This Row],[BA]:[SV]])</f>
        <v>28</v>
      </c>
      <c r="O2915">
        <v>15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911"/>
  <sheetViews>
    <sheetView workbookViewId="0">
      <selection activeCell="G3" sqref="G3"/>
    </sheetView>
  </sheetViews>
  <sheetFormatPr defaultRowHeight="15" x14ac:dyDescent="0.25"/>
  <cols>
    <col min="1" max="1" width="7.42578125" customWidth="1"/>
    <col min="2" max="2" width="39.42578125" bestFit="1" customWidth="1"/>
    <col min="3" max="3" width="49.28515625" bestFit="1" customWidth="1"/>
    <col min="4" max="5" width="7" bestFit="1" customWidth="1"/>
    <col min="6" max="6" width="18.7109375" bestFit="1" customWidth="1"/>
    <col min="7" max="7" width="87.710937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58</v>
      </c>
      <c r="G1" t="s">
        <v>2732</v>
      </c>
    </row>
    <row r="2" spans="1:7" x14ac:dyDescent="0.25">
      <c r="A2">
        <v>99</v>
      </c>
      <c r="B2" t="s">
        <v>371</v>
      </c>
      <c r="C2" t="s">
        <v>539</v>
      </c>
      <c r="D2">
        <v>0.27829999999999999</v>
      </c>
      <c r="E2">
        <v>2812</v>
      </c>
      <c r="F2">
        <f>IF(C2=C1,F1+1,1)</f>
        <v>1</v>
      </c>
      <c r="G2" t="str">
        <f>STANDINGS_BA[[#This Row],[League]]&amp;STANDINGS_BA[[#This Row],[Team]]</f>
        <v>$1000 Draft Champions League 2huskies</v>
      </c>
    </row>
    <row r="3" spans="1:7" x14ac:dyDescent="0.25">
      <c r="A3">
        <v>199</v>
      </c>
      <c r="B3" t="s">
        <v>17</v>
      </c>
      <c r="C3" t="s">
        <v>539</v>
      </c>
      <c r="D3">
        <v>0.27600000000000002</v>
      </c>
      <c r="E3">
        <v>2712</v>
      </c>
      <c r="F3">
        <f t="shared" ref="F3:F66" si="0">IF(C3=C2,F2+1,1)</f>
        <v>2</v>
      </c>
      <c r="G3" t="str">
        <f>STANDINGS_BA[[#This Row],[League]]&amp;STANDINGS_BA[[#This Row],[Team]]</f>
        <v>$1000 Draft Champions League 2Millertime</v>
      </c>
    </row>
    <row r="4" spans="1:7" x14ac:dyDescent="0.25">
      <c r="A4">
        <v>553</v>
      </c>
      <c r="B4" t="s">
        <v>540</v>
      </c>
      <c r="C4" t="s">
        <v>539</v>
      </c>
      <c r="D4">
        <v>0.27200000000000002</v>
      </c>
      <c r="E4">
        <v>2358</v>
      </c>
      <c r="F4">
        <f t="shared" si="0"/>
        <v>3</v>
      </c>
      <c r="G4" t="str">
        <f>STANDINGS_BA[[#This Row],[League]]&amp;STANDINGS_BA[[#This Row],[Team]]</f>
        <v>$1000 Draft Champions League 2Garage Floor Yastrzemskis</v>
      </c>
    </row>
    <row r="5" spans="1:7" x14ac:dyDescent="0.25">
      <c r="A5">
        <v>719</v>
      </c>
      <c r="B5" t="s">
        <v>541</v>
      </c>
      <c r="C5" t="s">
        <v>539</v>
      </c>
      <c r="D5">
        <v>0.27050000000000002</v>
      </c>
      <c r="E5">
        <v>2192</v>
      </c>
      <c r="F5">
        <f t="shared" si="0"/>
        <v>4</v>
      </c>
      <c r="G5" t="str">
        <f>STANDINGS_BA[[#This Row],[League]]&amp;STANDINGS_BA[[#This Row],[Team]]</f>
        <v>$1000 Draft Champions League 2Pounders 1000</v>
      </c>
    </row>
    <row r="6" spans="1:7" x14ac:dyDescent="0.25">
      <c r="A6">
        <v>971</v>
      </c>
      <c r="B6" t="s">
        <v>542</v>
      </c>
      <c r="C6" t="s">
        <v>539</v>
      </c>
      <c r="D6">
        <v>0.26869999999999999</v>
      </c>
      <c r="E6">
        <v>1940</v>
      </c>
      <c r="F6">
        <f t="shared" si="0"/>
        <v>5</v>
      </c>
      <c r="G6" t="str">
        <f>STANDINGS_BA[[#This Row],[League]]&amp;STANDINGS_BA[[#This Row],[Team]]</f>
        <v>$1000 Draft Champions League 2The Notorious C.O.Z. - $1000 DC</v>
      </c>
    </row>
    <row r="7" spans="1:7" x14ac:dyDescent="0.25">
      <c r="A7">
        <v>1546</v>
      </c>
      <c r="B7" t="s">
        <v>510</v>
      </c>
      <c r="C7" t="s">
        <v>539</v>
      </c>
      <c r="D7">
        <v>0.26479999999999998</v>
      </c>
      <c r="E7">
        <v>1365</v>
      </c>
      <c r="F7">
        <f t="shared" si="0"/>
        <v>6</v>
      </c>
      <c r="G7" t="str">
        <f>STANDINGS_BA[[#This Row],[League]]&amp;STANDINGS_BA[[#This Row],[Team]]</f>
        <v>$1000 Draft Champions League 2Tall Timber</v>
      </c>
    </row>
    <row r="8" spans="1:7" x14ac:dyDescent="0.25">
      <c r="A8">
        <v>1573</v>
      </c>
      <c r="B8" t="s">
        <v>543</v>
      </c>
      <c r="C8" t="s">
        <v>539</v>
      </c>
      <c r="D8">
        <v>0.26469999999999999</v>
      </c>
      <c r="E8">
        <v>1338</v>
      </c>
      <c r="F8">
        <f t="shared" si="0"/>
        <v>7</v>
      </c>
      <c r="G8" t="str">
        <f>STANDINGS_BA[[#This Row],[League]]&amp;STANDINGS_BA[[#This Row],[Team]]</f>
        <v>$1000 Draft Champions League 2Slip Stitches 1K New</v>
      </c>
    </row>
    <row r="9" spans="1:7" x14ac:dyDescent="0.25">
      <c r="A9">
        <v>1607</v>
      </c>
      <c r="B9" t="s">
        <v>544</v>
      </c>
      <c r="C9" t="s">
        <v>539</v>
      </c>
      <c r="D9">
        <v>0.26440000000000002</v>
      </c>
      <c r="E9">
        <v>1304</v>
      </c>
      <c r="F9">
        <f t="shared" si="0"/>
        <v>8</v>
      </c>
      <c r="G9" t="str">
        <f>STANDINGS_BA[[#This Row],[League]]&amp;STANDINGS_BA[[#This Row],[Team]]</f>
        <v>$1000 Draft Champions League 2Vermont Lake Monsters</v>
      </c>
    </row>
    <row r="10" spans="1:7" x14ac:dyDescent="0.25">
      <c r="A10">
        <v>1666</v>
      </c>
      <c r="B10" t="s">
        <v>545</v>
      </c>
      <c r="C10" t="s">
        <v>539</v>
      </c>
      <c r="D10">
        <v>0.2641</v>
      </c>
      <c r="E10">
        <v>1245</v>
      </c>
      <c r="F10">
        <f t="shared" si="0"/>
        <v>9</v>
      </c>
      <c r="G10" t="str">
        <f>STANDINGS_BA[[#This Row],[League]]&amp;STANDINGS_BA[[#This Row],[Team]]</f>
        <v>$1000 Draft Champions League 2Isla de Encanta</v>
      </c>
    </row>
    <row r="11" spans="1:7" x14ac:dyDescent="0.25">
      <c r="A11">
        <v>1807</v>
      </c>
      <c r="B11" t="s">
        <v>546</v>
      </c>
      <c r="C11" t="s">
        <v>539</v>
      </c>
      <c r="D11">
        <v>0.26319999999999999</v>
      </c>
      <c r="E11">
        <v>1104</v>
      </c>
      <c r="F11">
        <f t="shared" si="0"/>
        <v>10</v>
      </c>
      <c r="G11" t="str">
        <f>STANDINGS_BA[[#This Row],[League]]&amp;STANDINGS_BA[[#This Row],[Team]]</f>
        <v>$1000 Draft Champions League 2Donnie Baseball</v>
      </c>
    </row>
    <row r="12" spans="1:7" x14ac:dyDescent="0.25">
      <c r="A12">
        <v>1817</v>
      </c>
      <c r="B12" t="s">
        <v>254</v>
      </c>
      <c r="C12" t="s">
        <v>539</v>
      </c>
      <c r="D12">
        <v>0.2631</v>
      </c>
      <c r="E12">
        <v>1094</v>
      </c>
      <c r="F12">
        <f t="shared" si="0"/>
        <v>11</v>
      </c>
      <c r="G12" t="str">
        <f>STANDINGS_BA[[#This Row],[League]]&amp;STANDINGS_BA[[#This Row],[Team]]</f>
        <v>$1000 Draft Champions League 2Vercingetorix II</v>
      </c>
    </row>
    <row r="13" spans="1:7" x14ac:dyDescent="0.25">
      <c r="A13">
        <v>1836</v>
      </c>
      <c r="B13" t="s">
        <v>547</v>
      </c>
      <c r="C13" t="s">
        <v>539</v>
      </c>
      <c r="D13">
        <v>0.26300000000000001</v>
      </c>
      <c r="E13">
        <v>1075</v>
      </c>
      <c r="F13">
        <f t="shared" si="0"/>
        <v>12</v>
      </c>
      <c r="G13" t="str">
        <f>STANDINGS_BA[[#This Row],[League]]&amp;STANDINGS_BA[[#This Row],[Team]]</f>
        <v>$1000 Draft Champions League 2Ryan's Harping on Harvey</v>
      </c>
    </row>
    <row r="14" spans="1:7" x14ac:dyDescent="0.25">
      <c r="A14">
        <v>2132</v>
      </c>
      <c r="B14" t="s">
        <v>548</v>
      </c>
      <c r="C14" t="s">
        <v>539</v>
      </c>
      <c r="D14">
        <v>0.26090000000000002</v>
      </c>
      <c r="E14">
        <v>779</v>
      </c>
      <c r="F14">
        <f t="shared" si="0"/>
        <v>13</v>
      </c>
      <c r="G14" t="str">
        <f>STANDINGS_BA[[#This Row],[League]]&amp;STANDINGS_BA[[#This Row],[Team]]</f>
        <v>$1000 Draft Champions League 2Attie Boys</v>
      </c>
    </row>
    <row r="15" spans="1:7" x14ac:dyDescent="0.25">
      <c r="A15">
        <v>2445</v>
      </c>
      <c r="B15" t="s">
        <v>549</v>
      </c>
      <c r="C15" t="s">
        <v>539</v>
      </c>
      <c r="D15">
        <v>0.25819999999999999</v>
      </c>
      <c r="E15">
        <v>466</v>
      </c>
      <c r="F15">
        <f t="shared" si="0"/>
        <v>14</v>
      </c>
      <c r="G15" t="str">
        <f>STANDINGS_BA[[#This Row],[League]]&amp;STANDINGS_BA[[#This Row],[Team]]</f>
        <v>$1000 Draft Champions League 2Lonede's</v>
      </c>
    </row>
    <row r="16" spans="1:7" x14ac:dyDescent="0.25">
      <c r="A16">
        <v>2651</v>
      </c>
      <c r="B16" t="s">
        <v>550</v>
      </c>
      <c r="C16" t="s">
        <v>539</v>
      </c>
      <c r="D16">
        <v>0.25569999999999998</v>
      </c>
      <c r="E16">
        <v>260</v>
      </c>
      <c r="F16">
        <f t="shared" si="0"/>
        <v>15</v>
      </c>
      <c r="G16" t="str">
        <f>STANDINGS_BA[[#This Row],[League]]&amp;STANDINGS_BA[[#This Row],[Team]]</f>
        <v>$1000 Draft Champions League 2SEMPER FI</v>
      </c>
    </row>
    <row r="17" spans="1:7" x14ac:dyDescent="0.25">
      <c r="A17">
        <v>322</v>
      </c>
      <c r="B17" t="s">
        <v>551</v>
      </c>
      <c r="C17" t="s">
        <v>552</v>
      </c>
      <c r="D17">
        <v>0.27429999999999999</v>
      </c>
      <c r="E17">
        <v>2589</v>
      </c>
      <c r="F17">
        <f t="shared" si="0"/>
        <v>1</v>
      </c>
      <c r="G17" t="str">
        <f>STANDINGS_BA[[#This Row],[League]]&amp;STANDINGS_BA[[#This Row],[Team]]</f>
        <v>$1000 Draft Champions Max's League Feb. 22Miggy's Crown</v>
      </c>
    </row>
    <row r="18" spans="1:7" x14ac:dyDescent="0.25">
      <c r="A18">
        <v>480</v>
      </c>
      <c r="B18" t="s">
        <v>553</v>
      </c>
      <c r="C18" t="s">
        <v>552</v>
      </c>
      <c r="D18">
        <v>0.2727</v>
      </c>
      <c r="E18">
        <v>2431</v>
      </c>
      <c r="F18">
        <f t="shared" si="0"/>
        <v>2</v>
      </c>
      <c r="G18" t="str">
        <f>STANDINGS_BA[[#This Row],[League]]&amp;STANDINGS_BA[[#This Row],[Team]]</f>
        <v>$1000 Draft Champions Max's League Feb. 22Slip Stitches 1K Orig</v>
      </c>
    </row>
    <row r="19" spans="1:7" x14ac:dyDescent="0.25">
      <c r="A19">
        <v>745</v>
      </c>
      <c r="B19" t="s">
        <v>21</v>
      </c>
      <c r="C19" t="s">
        <v>552</v>
      </c>
      <c r="D19">
        <v>0.27029999999999998</v>
      </c>
      <c r="E19">
        <v>2166</v>
      </c>
      <c r="F19">
        <f t="shared" si="0"/>
        <v>3</v>
      </c>
      <c r="G19" t="str">
        <f>STANDINGS_BA[[#This Row],[League]]&amp;STANDINGS_BA[[#This Row],[Team]]</f>
        <v>$1000 Draft Champions Max's League Feb. 22Mudhens</v>
      </c>
    </row>
    <row r="20" spans="1:7" x14ac:dyDescent="0.25">
      <c r="A20">
        <v>800</v>
      </c>
      <c r="B20" t="s">
        <v>554</v>
      </c>
      <c r="C20" t="s">
        <v>552</v>
      </c>
      <c r="D20">
        <v>0.26979999999999998</v>
      </c>
      <c r="E20">
        <v>2111</v>
      </c>
      <c r="F20">
        <f t="shared" si="0"/>
        <v>4</v>
      </c>
      <c r="G20" t="str">
        <f>STANDINGS_BA[[#This Row],[League]]&amp;STANDINGS_BA[[#This Row],[Team]]</f>
        <v>$1000 Draft Champions Max's League Feb. 22Painting The Black DC</v>
      </c>
    </row>
    <row r="21" spans="1:7" x14ac:dyDescent="0.25">
      <c r="A21">
        <v>836</v>
      </c>
      <c r="B21" t="s">
        <v>555</v>
      </c>
      <c r="C21" t="s">
        <v>552</v>
      </c>
      <c r="D21">
        <v>0.26950000000000002</v>
      </c>
      <c r="E21">
        <v>2075</v>
      </c>
      <c r="F21">
        <f t="shared" si="0"/>
        <v>5</v>
      </c>
      <c r="G21" t="str">
        <f>STANDINGS_BA[[#This Row],[League]]&amp;STANDINGS_BA[[#This Row],[Team]]</f>
        <v>$1000 Draft Champions Max's League Feb. 22The Achievers - DC 6</v>
      </c>
    </row>
    <row r="22" spans="1:7" x14ac:dyDescent="0.25">
      <c r="A22">
        <v>849</v>
      </c>
      <c r="B22" t="s">
        <v>508</v>
      </c>
      <c r="C22" t="s">
        <v>552</v>
      </c>
      <c r="D22">
        <v>0.26950000000000002</v>
      </c>
      <c r="E22">
        <v>2062</v>
      </c>
      <c r="F22">
        <f t="shared" si="0"/>
        <v>6</v>
      </c>
      <c r="G22" t="str">
        <f>STANDINGS_BA[[#This Row],[League]]&amp;STANDINGS_BA[[#This Row],[Team]]</f>
        <v>$1000 Draft Champions Max's League Feb. 22Team Robinson</v>
      </c>
    </row>
    <row r="23" spans="1:7" x14ac:dyDescent="0.25">
      <c r="A23">
        <v>908</v>
      </c>
      <c r="B23" t="s">
        <v>257</v>
      </c>
      <c r="C23" t="s">
        <v>552</v>
      </c>
      <c r="D23">
        <v>0.26910000000000001</v>
      </c>
      <c r="E23">
        <v>2003</v>
      </c>
      <c r="F23">
        <f t="shared" si="0"/>
        <v>7</v>
      </c>
      <c r="G23" t="str">
        <f>STANDINGS_BA[[#This Row],[League]]&amp;STANDINGS_BA[[#This Row],[Team]]</f>
        <v>$1000 Draft Champions Max's League Feb. 22Vercingetorix I</v>
      </c>
    </row>
    <row r="24" spans="1:7" x14ac:dyDescent="0.25">
      <c r="A24">
        <v>925</v>
      </c>
      <c r="B24" t="s">
        <v>556</v>
      </c>
      <c r="C24" t="s">
        <v>552</v>
      </c>
      <c r="D24">
        <v>0.26900000000000002</v>
      </c>
      <c r="E24">
        <v>1986</v>
      </c>
      <c r="F24">
        <f t="shared" si="0"/>
        <v>8</v>
      </c>
      <c r="G24" t="str">
        <f>STANDINGS_BA[[#This Row],[League]]&amp;STANDINGS_BA[[#This Row],[Team]]</f>
        <v>$1000 Draft Champions Max's League Feb. 22hawks</v>
      </c>
    </row>
    <row r="25" spans="1:7" x14ac:dyDescent="0.25">
      <c r="A25">
        <v>1156</v>
      </c>
      <c r="B25" t="s">
        <v>121</v>
      </c>
      <c r="C25" t="s">
        <v>552</v>
      </c>
      <c r="D25">
        <v>0.26740000000000003</v>
      </c>
      <c r="E25">
        <v>1755</v>
      </c>
      <c r="F25">
        <f t="shared" si="0"/>
        <v>9</v>
      </c>
      <c r="G25" t="str">
        <f>STANDINGS_BA[[#This Row],[League]]&amp;STANDINGS_BA[[#This Row],[Team]]</f>
        <v>$1000 Draft Champions Max's League Feb. 22Tredici</v>
      </c>
    </row>
    <row r="26" spans="1:7" x14ac:dyDescent="0.25">
      <c r="A26">
        <v>1395</v>
      </c>
      <c r="B26" t="s">
        <v>557</v>
      </c>
      <c r="C26" t="s">
        <v>552</v>
      </c>
      <c r="D26">
        <v>0.26579999999999998</v>
      </c>
      <c r="E26">
        <v>1516</v>
      </c>
      <c r="F26">
        <f t="shared" si="0"/>
        <v>10</v>
      </c>
      <c r="G26" t="str">
        <f>STANDINGS_BA[[#This Row],[League]]&amp;STANDINGS_BA[[#This Row],[Team]]</f>
        <v>$1000 Draft Champions Max's League Feb. 22Breaking Bad</v>
      </c>
    </row>
    <row r="27" spans="1:7" x14ac:dyDescent="0.25">
      <c r="A27">
        <v>2093</v>
      </c>
      <c r="B27" t="s">
        <v>477</v>
      </c>
      <c r="C27" t="s">
        <v>552</v>
      </c>
      <c r="D27">
        <v>0.26119999999999999</v>
      </c>
      <c r="E27">
        <v>818</v>
      </c>
      <c r="F27">
        <f t="shared" si="0"/>
        <v>11</v>
      </c>
      <c r="G27" t="str">
        <f>STANDINGS_BA[[#This Row],[League]]&amp;STANDINGS_BA[[#This Row],[Team]]</f>
        <v>$1000 Draft Champions Max's League Feb. 22It Shrinks?</v>
      </c>
    </row>
    <row r="28" spans="1:7" x14ac:dyDescent="0.25">
      <c r="A28">
        <v>2366</v>
      </c>
      <c r="B28" t="s">
        <v>558</v>
      </c>
      <c r="C28" t="s">
        <v>552</v>
      </c>
      <c r="D28">
        <v>0.25900000000000001</v>
      </c>
      <c r="E28">
        <v>545</v>
      </c>
      <c r="F28">
        <f t="shared" si="0"/>
        <v>12</v>
      </c>
      <c r="G28" t="str">
        <f>STANDINGS_BA[[#This Row],[League]]&amp;STANDINGS_BA[[#This Row],[Team]]</f>
        <v>$1000 Draft Champions Max's League Feb. 22The Notorious C.O.Z. - Max DC</v>
      </c>
    </row>
    <row r="29" spans="1:7" x14ac:dyDescent="0.25">
      <c r="A29">
        <v>2647</v>
      </c>
      <c r="B29" t="s">
        <v>53</v>
      </c>
      <c r="C29" t="s">
        <v>552</v>
      </c>
      <c r="D29">
        <v>0.25569999999999998</v>
      </c>
      <c r="E29">
        <v>264</v>
      </c>
      <c r="F29">
        <f t="shared" si="0"/>
        <v>13</v>
      </c>
      <c r="G29" t="str">
        <f>STANDINGS_BA[[#This Row],[League]]&amp;STANDINGS_BA[[#This Row],[Team]]</f>
        <v>$1000 Draft Champions Max's League Feb. 22Baseball Furies</v>
      </c>
    </row>
    <row r="30" spans="1:7" x14ac:dyDescent="0.25">
      <c r="A30">
        <v>2656</v>
      </c>
      <c r="B30" t="s">
        <v>87</v>
      </c>
      <c r="C30" t="s">
        <v>552</v>
      </c>
      <c r="D30">
        <v>0.25559999999999999</v>
      </c>
      <c r="E30">
        <v>255</v>
      </c>
      <c r="F30">
        <f t="shared" si="0"/>
        <v>14</v>
      </c>
      <c r="G30" t="str">
        <f>STANDINGS_BA[[#This Row],[League]]&amp;STANDINGS_BA[[#This Row],[Team]]</f>
        <v>$1000 Draft Champions Max's League Feb. 22The Northsiders</v>
      </c>
    </row>
    <row r="31" spans="1:7" x14ac:dyDescent="0.25">
      <c r="A31">
        <v>2685</v>
      </c>
      <c r="B31" t="s">
        <v>559</v>
      </c>
      <c r="C31" t="s">
        <v>552</v>
      </c>
      <c r="D31">
        <v>0.255</v>
      </c>
      <c r="E31">
        <v>226</v>
      </c>
      <c r="F31">
        <f t="shared" si="0"/>
        <v>15</v>
      </c>
      <c r="G31" t="str">
        <f>STANDINGS_BA[[#This Row],[League]]&amp;STANDINGS_BA[[#This Row],[Team]]</f>
        <v>$1000 Draft Champions Max's League Feb. 22WINSTON'S EMPIRE -1000</v>
      </c>
    </row>
    <row r="32" spans="1:7" x14ac:dyDescent="0.25">
      <c r="A32">
        <v>161</v>
      </c>
      <c r="B32" t="s">
        <v>560</v>
      </c>
      <c r="C32" t="s">
        <v>561</v>
      </c>
      <c r="D32">
        <v>0.27689999999999998</v>
      </c>
      <c r="E32">
        <v>2750</v>
      </c>
      <c r="F32">
        <f t="shared" si="0"/>
        <v>1</v>
      </c>
      <c r="G32" t="str">
        <f>STANDINGS_BA[[#This Row],[League]]&amp;STANDINGS_BA[[#This Row],[Team]]</f>
        <v>$150 Draft Champions (4 hour) Dec 29 1:00 pm Lg.3573Slip Stitches 3</v>
      </c>
    </row>
    <row r="33" spans="1:7" x14ac:dyDescent="0.25">
      <c r="A33">
        <v>267</v>
      </c>
      <c r="B33" t="s">
        <v>562</v>
      </c>
      <c r="C33" t="s">
        <v>561</v>
      </c>
      <c r="D33">
        <v>0.27489999999999998</v>
      </c>
      <c r="E33">
        <v>2644</v>
      </c>
      <c r="F33">
        <f t="shared" si="0"/>
        <v>2</v>
      </c>
      <c r="G33" t="str">
        <f>STANDINGS_BA[[#This Row],[League]]&amp;STANDINGS_BA[[#This Row],[Team]]</f>
        <v>$150 Draft Champions (4 hour) Dec 29 1:00 pm Lg.3573Texas Connection</v>
      </c>
    </row>
    <row r="34" spans="1:7" x14ac:dyDescent="0.25">
      <c r="A34">
        <v>508</v>
      </c>
      <c r="B34" t="s">
        <v>563</v>
      </c>
      <c r="C34" t="s">
        <v>561</v>
      </c>
      <c r="D34">
        <v>0.27250000000000002</v>
      </c>
      <c r="E34">
        <v>2403</v>
      </c>
      <c r="F34">
        <f t="shared" si="0"/>
        <v>3</v>
      </c>
      <c r="G34" t="str">
        <f>STANDINGS_BA[[#This Row],[League]]&amp;STANDINGS_BA[[#This Row],[Team]]</f>
        <v>$150 Draft Champions (4 hour) Dec 29 1:00 pm Lg.3573SEMPER FI 11</v>
      </c>
    </row>
    <row r="35" spans="1:7" x14ac:dyDescent="0.25">
      <c r="A35">
        <v>824</v>
      </c>
      <c r="B35" t="s">
        <v>472</v>
      </c>
      <c r="C35" t="s">
        <v>561</v>
      </c>
      <c r="D35">
        <v>0.26960000000000001</v>
      </c>
      <c r="E35">
        <v>2087</v>
      </c>
      <c r="F35">
        <f t="shared" si="0"/>
        <v>4</v>
      </c>
      <c r="G35" t="str">
        <f>STANDINGS_BA[[#This Row],[League]]&amp;STANDINGS_BA[[#This Row],[Team]]</f>
        <v>$150 Draft Champions (4 hour) Dec 29 1:00 pm Lg.3573Bronx Yankees (DC4)</v>
      </c>
    </row>
    <row r="36" spans="1:7" x14ac:dyDescent="0.25">
      <c r="A36">
        <v>1145</v>
      </c>
      <c r="B36" t="s">
        <v>564</v>
      </c>
      <c r="C36" t="s">
        <v>561</v>
      </c>
      <c r="D36">
        <v>0.26740000000000003</v>
      </c>
      <c r="E36">
        <v>1766</v>
      </c>
      <c r="F36">
        <f t="shared" si="0"/>
        <v>5</v>
      </c>
      <c r="G36" t="str">
        <f>STANDINGS_BA[[#This Row],[League]]&amp;STANDINGS_BA[[#This Row],[Team]]</f>
        <v>$150 Draft Champions (4 hour) Dec 29 1:00 pm Lg.3573Kennedy Park</v>
      </c>
    </row>
    <row r="37" spans="1:7" x14ac:dyDescent="0.25">
      <c r="A37">
        <v>1209</v>
      </c>
      <c r="B37" t="s">
        <v>53</v>
      </c>
      <c r="C37" t="s">
        <v>561</v>
      </c>
      <c r="D37">
        <v>0.26700000000000002</v>
      </c>
      <c r="E37">
        <v>1702</v>
      </c>
      <c r="F37">
        <f t="shared" si="0"/>
        <v>6</v>
      </c>
      <c r="G37" t="str">
        <f>STANDINGS_BA[[#This Row],[League]]&amp;STANDINGS_BA[[#This Row],[Team]]</f>
        <v>$150 Draft Champions (4 hour) Dec 29 1:00 pm Lg.3573Baseball Furies</v>
      </c>
    </row>
    <row r="38" spans="1:7" x14ac:dyDescent="0.25">
      <c r="A38">
        <v>1354</v>
      </c>
      <c r="B38" t="s">
        <v>565</v>
      </c>
      <c r="C38" t="s">
        <v>561</v>
      </c>
      <c r="D38">
        <v>0.26600000000000001</v>
      </c>
      <c r="E38">
        <v>1557</v>
      </c>
      <c r="F38">
        <f t="shared" si="0"/>
        <v>7</v>
      </c>
      <c r="G38" t="str">
        <f>STANDINGS_BA[[#This Row],[League]]&amp;STANDINGS_BA[[#This Row],[Team]]</f>
        <v>$150 Draft Champions (4 hour) Dec 29 1:00 pm Lg.3573KJ || DC3</v>
      </c>
    </row>
    <row r="39" spans="1:7" x14ac:dyDescent="0.25">
      <c r="A39">
        <v>1452</v>
      </c>
      <c r="B39" t="s">
        <v>127</v>
      </c>
      <c r="C39" t="s">
        <v>561</v>
      </c>
      <c r="D39">
        <v>0.26540000000000002</v>
      </c>
      <c r="E39">
        <v>1459</v>
      </c>
      <c r="F39">
        <f t="shared" si="0"/>
        <v>8</v>
      </c>
      <c r="G39" t="str">
        <f>STANDINGS_BA[[#This Row],[League]]&amp;STANDINGS_BA[[#This Row],[Team]]</f>
        <v>$150 Draft Champions (4 hour) Dec 29 1:00 pm Lg.3573Just An Old Vet</v>
      </c>
    </row>
    <row r="40" spans="1:7" x14ac:dyDescent="0.25">
      <c r="A40">
        <v>1792</v>
      </c>
      <c r="B40" t="s">
        <v>566</v>
      </c>
      <c r="C40" t="s">
        <v>561</v>
      </c>
      <c r="D40">
        <v>0.26329999999999998</v>
      </c>
      <c r="E40">
        <v>1119</v>
      </c>
      <c r="F40">
        <f t="shared" si="0"/>
        <v>9</v>
      </c>
      <c r="G40" t="str">
        <f>STANDINGS_BA[[#This Row],[League]]&amp;STANDINGS_BA[[#This Row],[Team]]</f>
        <v>$150 Draft Champions (4 hour) Dec 29 1:00 pm Lg.3573Tall Timber DC19</v>
      </c>
    </row>
    <row r="41" spans="1:7" x14ac:dyDescent="0.25">
      <c r="A41">
        <v>2130</v>
      </c>
      <c r="B41" t="s">
        <v>567</v>
      </c>
      <c r="C41" t="s">
        <v>561</v>
      </c>
      <c r="D41">
        <v>0.26090000000000002</v>
      </c>
      <c r="E41">
        <v>781</v>
      </c>
      <c r="F41">
        <f t="shared" si="0"/>
        <v>10</v>
      </c>
      <c r="G41" t="str">
        <f>STANDINGS_BA[[#This Row],[League]]&amp;STANDINGS_BA[[#This Row],[Team]]</f>
        <v>$150 Draft Champions (4 hour) Dec 29 1:00 pm Lg.3573Dayton Moore's Value Picks</v>
      </c>
    </row>
    <row r="42" spans="1:7" x14ac:dyDescent="0.25">
      <c r="A42">
        <v>2150</v>
      </c>
      <c r="B42" t="s">
        <v>568</v>
      </c>
      <c r="C42" t="s">
        <v>561</v>
      </c>
      <c r="D42">
        <v>0.26079999999999998</v>
      </c>
      <c r="E42">
        <v>761</v>
      </c>
      <c r="F42">
        <f t="shared" si="0"/>
        <v>11</v>
      </c>
      <c r="G42" t="str">
        <f>STANDINGS_BA[[#This Row],[League]]&amp;STANDINGS_BA[[#This Row],[Team]]</f>
        <v>$150 Draft Champions (4 hour) Dec 29 1:00 pm Lg.3573SpinningSeams4</v>
      </c>
    </row>
    <row r="43" spans="1:7" x14ac:dyDescent="0.25">
      <c r="A43">
        <v>2259</v>
      </c>
      <c r="B43" t="s">
        <v>71</v>
      </c>
      <c r="C43" t="s">
        <v>561</v>
      </c>
      <c r="D43">
        <v>0.25990000000000002</v>
      </c>
      <c r="E43">
        <v>652</v>
      </c>
      <c r="F43">
        <f t="shared" si="0"/>
        <v>12</v>
      </c>
      <c r="G43" t="str">
        <f>STANDINGS_BA[[#This Row],[League]]&amp;STANDINGS_BA[[#This Row],[Team]]</f>
        <v>$150 Draft Champions (4 hour) Dec 29 1:00 pm Lg.3573Frozen Ropes</v>
      </c>
    </row>
    <row r="44" spans="1:7" x14ac:dyDescent="0.25">
      <c r="A44">
        <v>2277</v>
      </c>
      <c r="B44" t="s">
        <v>569</v>
      </c>
      <c r="C44" t="s">
        <v>561</v>
      </c>
      <c r="D44">
        <v>0.25969999999999999</v>
      </c>
      <c r="E44">
        <v>634</v>
      </c>
      <c r="F44">
        <f t="shared" si="0"/>
        <v>13</v>
      </c>
      <c r="G44" t="str">
        <f>STANDINGS_BA[[#This Row],[League]]&amp;STANDINGS_BA[[#This Row],[Team]]</f>
        <v>$150 Draft Champions (4 hour) Dec 29 1:00 pm Lg.3573Draughtsman 3</v>
      </c>
    </row>
    <row r="45" spans="1:7" x14ac:dyDescent="0.25">
      <c r="A45">
        <v>2396</v>
      </c>
      <c r="B45" t="s">
        <v>216</v>
      </c>
      <c r="C45" t="s">
        <v>561</v>
      </c>
      <c r="D45">
        <v>0.25869999999999999</v>
      </c>
      <c r="E45">
        <v>515</v>
      </c>
      <c r="F45">
        <f t="shared" si="0"/>
        <v>14</v>
      </c>
      <c r="G45" t="str">
        <f>STANDINGS_BA[[#This Row],[League]]&amp;STANDINGS_BA[[#This Row],[Team]]</f>
        <v>$150 Draft Champions (4 hour) Dec 29 1:00 pm Lg.3573Gooden Plenty</v>
      </c>
    </row>
    <row r="46" spans="1:7" x14ac:dyDescent="0.25">
      <c r="A46">
        <v>2805</v>
      </c>
      <c r="B46" t="s">
        <v>56</v>
      </c>
      <c r="C46" t="s">
        <v>561</v>
      </c>
      <c r="D46">
        <v>0.25290000000000001</v>
      </c>
      <c r="E46">
        <v>106</v>
      </c>
      <c r="F46">
        <f t="shared" si="0"/>
        <v>15</v>
      </c>
      <c r="G46" t="str">
        <f>STANDINGS_BA[[#This Row],[League]]&amp;STANDINGS_BA[[#This Row],[Team]]</f>
        <v>$150 Draft Champions (4 hour) Dec 29 1:00 pm Lg.3573DOUGHBOYS</v>
      </c>
    </row>
    <row r="47" spans="1:7" x14ac:dyDescent="0.25">
      <c r="A47">
        <v>76</v>
      </c>
      <c r="B47" t="s">
        <v>570</v>
      </c>
      <c r="C47" t="s">
        <v>571</v>
      </c>
      <c r="D47">
        <v>0.27929999999999999</v>
      </c>
      <c r="E47">
        <v>2835</v>
      </c>
      <c r="F47">
        <f t="shared" si="0"/>
        <v>1</v>
      </c>
      <c r="G47" t="str">
        <f>STANDINGS_BA[[#This Row],[League]]&amp;STANDINGS_BA[[#This Row],[Team]]</f>
        <v>$150 Draft Champions (4 hour) Feb 21 1:00 pm Lg.3738Jose Oquendos</v>
      </c>
    </row>
    <row r="48" spans="1:7" x14ac:dyDescent="0.25">
      <c r="A48">
        <v>286</v>
      </c>
      <c r="B48" t="s">
        <v>572</v>
      </c>
      <c r="C48" t="s">
        <v>571</v>
      </c>
      <c r="D48">
        <v>0.27460000000000001</v>
      </c>
      <c r="E48">
        <v>2625</v>
      </c>
      <c r="F48">
        <f t="shared" si="0"/>
        <v>2</v>
      </c>
      <c r="G48" t="str">
        <f>STANDINGS_BA[[#This Row],[League]]&amp;STANDINGS_BA[[#This Row],[Team]]</f>
        <v>$150 Draft Champions (4 hour) Feb 21 1:00 pm Lg.3738zzzzzzzzz</v>
      </c>
    </row>
    <row r="49" spans="1:7" x14ac:dyDescent="0.25">
      <c r="A49">
        <v>499</v>
      </c>
      <c r="B49" t="s">
        <v>382</v>
      </c>
      <c r="C49" t="s">
        <v>571</v>
      </c>
      <c r="D49">
        <v>0.27250000000000002</v>
      </c>
      <c r="E49">
        <v>2412</v>
      </c>
      <c r="F49">
        <f t="shared" si="0"/>
        <v>3</v>
      </c>
      <c r="G49" t="str">
        <f>STANDINGS_BA[[#This Row],[League]]&amp;STANDINGS_BA[[#This Row],[Team]]</f>
        <v>$150 Draft Champions (4 hour) Feb 21 1:00 pm Lg.3738Buckeyes</v>
      </c>
    </row>
    <row r="50" spans="1:7" x14ac:dyDescent="0.25">
      <c r="A50">
        <v>619</v>
      </c>
      <c r="B50" t="s">
        <v>49</v>
      </c>
      <c r="C50" t="s">
        <v>571</v>
      </c>
      <c r="D50">
        <v>0.27150000000000002</v>
      </c>
      <c r="E50">
        <v>2292</v>
      </c>
      <c r="F50">
        <f t="shared" si="0"/>
        <v>4</v>
      </c>
      <c r="G50" t="str">
        <f>STANDINGS_BA[[#This Row],[League]]&amp;STANDINGS_BA[[#This Row],[Team]]</f>
        <v>$150 Draft Champions (4 hour) Feb 21 1:00 pm Lg.3738smokin gun</v>
      </c>
    </row>
    <row r="51" spans="1:7" x14ac:dyDescent="0.25">
      <c r="A51">
        <v>847</v>
      </c>
      <c r="B51" t="s">
        <v>317</v>
      </c>
      <c r="C51" t="s">
        <v>571</v>
      </c>
      <c r="D51">
        <v>0.26950000000000002</v>
      </c>
      <c r="E51">
        <v>2064</v>
      </c>
      <c r="F51">
        <f t="shared" si="0"/>
        <v>5</v>
      </c>
      <c r="G51" t="str">
        <f>STANDINGS_BA[[#This Row],[League]]&amp;STANDINGS_BA[[#This Row],[Team]]</f>
        <v>$150 Draft Champions (4 hour) Feb 21 1:00 pm Lg.3738Gooden Plenty 2</v>
      </c>
    </row>
    <row r="52" spans="1:7" x14ac:dyDescent="0.25">
      <c r="A52">
        <v>1155</v>
      </c>
      <c r="B52" t="s">
        <v>573</v>
      </c>
      <c r="C52" t="s">
        <v>571</v>
      </c>
      <c r="D52">
        <v>0.26740000000000003</v>
      </c>
      <c r="E52">
        <v>1756</v>
      </c>
      <c r="F52">
        <f t="shared" si="0"/>
        <v>6</v>
      </c>
      <c r="G52" t="str">
        <f>STANDINGS_BA[[#This Row],[League]]&amp;STANDINGS_BA[[#This Row],[Team]]</f>
        <v>$150 Draft Champions (4 hour) Feb 21 1:00 pm Lg.3738roundmann</v>
      </c>
    </row>
    <row r="53" spans="1:7" x14ac:dyDescent="0.25">
      <c r="A53">
        <v>1170</v>
      </c>
      <c r="B53" t="s">
        <v>574</v>
      </c>
      <c r="C53" t="s">
        <v>571</v>
      </c>
      <c r="D53">
        <v>0.26729999999999998</v>
      </c>
      <c r="E53">
        <v>1741</v>
      </c>
      <c r="F53">
        <f t="shared" si="0"/>
        <v>7</v>
      </c>
      <c r="G53" t="str">
        <f>STANDINGS_BA[[#This Row],[League]]&amp;STANDINGS_BA[[#This Row],[Team]]</f>
        <v>$150 Draft Champions (4 hour) Feb 21 1:00 pm Lg.3738Brock The House</v>
      </c>
    </row>
    <row r="54" spans="1:7" x14ac:dyDescent="0.25">
      <c r="A54">
        <v>1364</v>
      </c>
      <c r="B54" t="s">
        <v>575</v>
      </c>
      <c r="C54" t="s">
        <v>571</v>
      </c>
      <c r="D54">
        <v>0.26600000000000001</v>
      </c>
      <c r="E54">
        <v>1547</v>
      </c>
      <c r="F54">
        <f t="shared" si="0"/>
        <v>8</v>
      </c>
      <c r="G54" t="str">
        <f>STANDINGS_BA[[#This Row],[League]]&amp;STANDINGS_BA[[#This Row],[Team]]</f>
        <v>$150 Draft Champions (4 hour) Feb 21 1:00 pm Lg.3738ZebraStripes</v>
      </c>
    </row>
    <row r="55" spans="1:7" x14ac:dyDescent="0.25">
      <c r="A55">
        <v>1602</v>
      </c>
      <c r="B55" t="s">
        <v>576</v>
      </c>
      <c r="C55" t="s">
        <v>571</v>
      </c>
      <c r="D55">
        <v>0.26450000000000001</v>
      </c>
      <c r="E55">
        <v>1309</v>
      </c>
      <c r="F55">
        <f t="shared" si="0"/>
        <v>9</v>
      </c>
      <c r="G55" t="str">
        <f>STANDINGS_BA[[#This Row],[League]]&amp;STANDINGS_BA[[#This Row],[Team]]</f>
        <v>$150 Draft Champions (4 hour) Feb 21 1:00 pm Lg.3738Balnubbers</v>
      </c>
    </row>
    <row r="56" spans="1:7" x14ac:dyDescent="0.25">
      <c r="A56">
        <v>1725</v>
      </c>
      <c r="B56" t="s">
        <v>577</v>
      </c>
      <c r="C56" t="s">
        <v>571</v>
      </c>
      <c r="D56">
        <v>0.26369999999999999</v>
      </c>
      <c r="E56">
        <v>1186</v>
      </c>
      <c r="F56">
        <f t="shared" si="0"/>
        <v>10</v>
      </c>
      <c r="G56" t="str">
        <f>STANDINGS_BA[[#This Row],[League]]&amp;STANDINGS_BA[[#This Row],[Team]]</f>
        <v>$150 Draft Champions (4 hour) Feb 21 1:00 pm Lg.3738MPG16A</v>
      </c>
    </row>
    <row r="57" spans="1:7" x14ac:dyDescent="0.25">
      <c r="A57">
        <v>1734</v>
      </c>
      <c r="B57" t="s">
        <v>578</v>
      </c>
      <c r="C57" t="s">
        <v>571</v>
      </c>
      <c r="D57">
        <v>0.26369999999999999</v>
      </c>
      <c r="E57">
        <v>1177</v>
      </c>
      <c r="F57">
        <f t="shared" si="0"/>
        <v>11</v>
      </c>
      <c r="G57" t="str">
        <f>STANDINGS_BA[[#This Row],[League]]&amp;STANDINGS_BA[[#This Row],[Team]]</f>
        <v>$150 Draft Champions (4 hour) Feb 21 1:00 pm Lg.3738Toddfather</v>
      </c>
    </row>
    <row r="58" spans="1:7" x14ac:dyDescent="0.25">
      <c r="A58">
        <v>2247</v>
      </c>
      <c r="B58" t="s">
        <v>579</v>
      </c>
      <c r="C58" t="s">
        <v>571</v>
      </c>
      <c r="D58">
        <v>0.26</v>
      </c>
      <c r="E58">
        <v>664</v>
      </c>
      <c r="F58">
        <f t="shared" si="0"/>
        <v>12</v>
      </c>
      <c r="G58" t="str">
        <f>STANDINGS_BA[[#This Row],[League]]&amp;STANDINGS_BA[[#This Row],[Team]]</f>
        <v>$150 Draft Champions (4 hour) Feb 21 1:00 pm Lg.3738Speed vs power</v>
      </c>
    </row>
    <row r="59" spans="1:7" x14ac:dyDescent="0.25">
      <c r="A59">
        <v>2571</v>
      </c>
      <c r="B59" t="s">
        <v>580</v>
      </c>
      <c r="C59" t="s">
        <v>571</v>
      </c>
      <c r="D59">
        <v>0.25679999999999997</v>
      </c>
      <c r="E59">
        <v>340</v>
      </c>
      <c r="F59">
        <f t="shared" si="0"/>
        <v>13</v>
      </c>
      <c r="G59" t="str">
        <f>STANDINGS_BA[[#This Row],[League]]&amp;STANDINGS_BA[[#This Row],[Team]]</f>
        <v>$150 Draft Champions (4 hour) Feb 21 1:00 pm Lg.3738Haberdashery</v>
      </c>
    </row>
    <row r="60" spans="1:7" x14ac:dyDescent="0.25">
      <c r="A60">
        <v>2579</v>
      </c>
      <c r="B60" t="s">
        <v>581</v>
      </c>
      <c r="C60" t="s">
        <v>571</v>
      </c>
      <c r="D60">
        <v>0.25679999999999997</v>
      </c>
      <c r="E60">
        <v>332</v>
      </c>
      <c r="F60">
        <f t="shared" si="0"/>
        <v>14</v>
      </c>
      <c r="G60" t="str">
        <f>STANDINGS_BA[[#This Row],[League]]&amp;STANDINGS_BA[[#This Row],[Team]]</f>
        <v>$150 Draft Champions (4 hour) Feb 21 1:00 pm Lg.3738Mercury</v>
      </c>
    </row>
    <row r="61" spans="1:7" x14ac:dyDescent="0.25">
      <c r="A61">
        <v>2870</v>
      </c>
      <c r="B61" t="s">
        <v>69</v>
      </c>
      <c r="C61" t="s">
        <v>571</v>
      </c>
      <c r="D61">
        <v>0.25019999999999998</v>
      </c>
      <c r="E61">
        <v>41</v>
      </c>
      <c r="F61">
        <f t="shared" si="0"/>
        <v>15</v>
      </c>
      <c r="G61" t="str">
        <f>STANDINGS_BA[[#This Row],[League]]&amp;STANDINGS_BA[[#This Row],[Team]]</f>
        <v>$150 Draft Champions (4 hour) Feb 21 1:00 pm Lg.3738papa's nine</v>
      </c>
    </row>
    <row r="62" spans="1:7" x14ac:dyDescent="0.25">
      <c r="A62">
        <v>36</v>
      </c>
      <c r="B62" t="s">
        <v>360</v>
      </c>
      <c r="C62" t="s">
        <v>582</v>
      </c>
      <c r="D62">
        <v>0.28160000000000002</v>
      </c>
      <c r="E62">
        <v>2875</v>
      </c>
      <c r="F62">
        <f t="shared" si="0"/>
        <v>1</v>
      </c>
      <c r="G62" t="str">
        <f>STANDINGS_BA[[#This Row],[League]]&amp;STANDINGS_BA[[#This Row],[Team]]</f>
        <v>$150 Draft Champions (4 hour) Feb 25 1:00 pm Lg.3765Las Vegas Blvd V</v>
      </c>
    </row>
    <row r="63" spans="1:7" x14ac:dyDescent="0.25">
      <c r="A63">
        <v>327</v>
      </c>
      <c r="B63" t="s">
        <v>583</v>
      </c>
      <c r="C63" t="s">
        <v>582</v>
      </c>
      <c r="D63">
        <v>0.2742</v>
      </c>
      <c r="E63">
        <v>2584</v>
      </c>
      <c r="F63">
        <f t="shared" si="0"/>
        <v>2</v>
      </c>
      <c r="G63" t="str">
        <f>STANDINGS_BA[[#This Row],[League]]&amp;STANDINGS_BA[[#This Row],[Team]]</f>
        <v>$150 Draft Champions (4 hour) Feb 25 1:00 pm Lg.3765sLim picKens3</v>
      </c>
    </row>
    <row r="64" spans="1:7" x14ac:dyDescent="0.25">
      <c r="A64">
        <v>366</v>
      </c>
      <c r="B64" t="s">
        <v>584</v>
      </c>
      <c r="C64" t="s">
        <v>582</v>
      </c>
      <c r="D64">
        <v>0.27379999999999999</v>
      </c>
      <c r="E64">
        <v>2545</v>
      </c>
      <c r="F64">
        <f t="shared" si="0"/>
        <v>3</v>
      </c>
      <c r="G64" t="str">
        <f>STANDINGS_BA[[#This Row],[League]]&amp;STANDINGS_BA[[#This Row],[Team]]</f>
        <v>$150 Draft Champions (4 hour) Feb 25 1:00 pm Lg.3765Team Hughes</v>
      </c>
    </row>
    <row r="65" spans="1:7" x14ac:dyDescent="0.25">
      <c r="A65">
        <v>413</v>
      </c>
      <c r="B65" t="s">
        <v>585</v>
      </c>
      <c r="C65" t="s">
        <v>582</v>
      </c>
      <c r="D65">
        <v>0.2732</v>
      </c>
      <c r="E65">
        <v>2498</v>
      </c>
      <c r="F65">
        <f t="shared" si="0"/>
        <v>4</v>
      </c>
      <c r="G65" t="str">
        <f>STANDINGS_BA[[#This Row],[League]]&amp;STANDINGS_BA[[#This Row],[Team]]</f>
        <v>$150 Draft Champions (4 hour) Feb 25 1:00 pm Lg.3765CubsWillChoke2016</v>
      </c>
    </row>
    <row r="66" spans="1:7" x14ac:dyDescent="0.25">
      <c r="A66">
        <v>639</v>
      </c>
      <c r="B66" t="s">
        <v>586</v>
      </c>
      <c r="C66" t="s">
        <v>582</v>
      </c>
      <c r="D66">
        <v>0.2712</v>
      </c>
      <c r="E66">
        <v>2272</v>
      </c>
      <c r="F66">
        <f t="shared" si="0"/>
        <v>5</v>
      </c>
      <c r="G66" t="str">
        <f>STANDINGS_BA[[#This Row],[League]]&amp;STANDINGS_BA[[#This Row],[Team]]</f>
        <v>$150 Draft Champions (4 hour) Feb 25 1:00 pm Lg.3765Sultans of Swat 4</v>
      </c>
    </row>
    <row r="67" spans="1:7" x14ac:dyDescent="0.25">
      <c r="A67">
        <v>720</v>
      </c>
      <c r="B67" t="s">
        <v>133</v>
      </c>
      <c r="C67" t="s">
        <v>582</v>
      </c>
      <c r="D67">
        <v>0.27050000000000002</v>
      </c>
      <c r="E67">
        <v>2191</v>
      </c>
      <c r="F67">
        <f t="shared" ref="F67:F130" si="1">IF(C67=C66,F66+1,1)</f>
        <v>6</v>
      </c>
      <c r="G67" t="str">
        <f>STANDINGS_BA[[#This Row],[League]]&amp;STANDINGS_BA[[#This Row],[Team]]</f>
        <v>$150 Draft Champions (4 hour) Feb 25 1:00 pm Lg.3765Ocular Keratitis DC5</v>
      </c>
    </row>
    <row r="68" spans="1:7" x14ac:dyDescent="0.25">
      <c r="A68">
        <v>1309</v>
      </c>
      <c r="B68" t="s">
        <v>587</v>
      </c>
      <c r="C68" t="s">
        <v>582</v>
      </c>
      <c r="D68">
        <v>0.26629999999999998</v>
      </c>
      <c r="E68">
        <v>1602</v>
      </c>
      <c r="F68">
        <f t="shared" si="1"/>
        <v>7</v>
      </c>
      <c r="G68" t="str">
        <f>STANDINGS_BA[[#This Row],[League]]&amp;STANDINGS_BA[[#This Row],[Team]]</f>
        <v>$150 Draft Champions (4 hour) Feb 25 1:00 pm Lg.3765Spartacus DC1</v>
      </c>
    </row>
    <row r="69" spans="1:7" x14ac:dyDescent="0.25">
      <c r="A69">
        <v>1653</v>
      </c>
      <c r="B69" t="s">
        <v>588</v>
      </c>
      <c r="C69" t="s">
        <v>582</v>
      </c>
      <c r="D69">
        <v>0.26419999999999999</v>
      </c>
      <c r="E69">
        <v>1258</v>
      </c>
      <c r="F69">
        <f t="shared" si="1"/>
        <v>8</v>
      </c>
      <c r="G69" t="str">
        <f>STANDINGS_BA[[#This Row],[League]]&amp;STANDINGS_BA[[#This Row],[Team]]</f>
        <v>$150 Draft Champions (4 hour) Feb 25 1:00 pm Lg.3765The fantasy concierge</v>
      </c>
    </row>
    <row r="70" spans="1:7" x14ac:dyDescent="0.25">
      <c r="A70">
        <v>1762</v>
      </c>
      <c r="B70" t="s">
        <v>589</v>
      </c>
      <c r="C70" t="s">
        <v>582</v>
      </c>
      <c r="D70">
        <v>0.26350000000000001</v>
      </c>
      <c r="E70">
        <v>1149</v>
      </c>
      <c r="F70">
        <f t="shared" si="1"/>
        <v>9</v>
      </c>
      <c r="G70" t="str">
        <f>STANDINGS_BA[[#This Row],[League]]&amp;STANDINGS_BA[[#This Row],[Team]]</f>
        <v>$150 Draft Champions (4 hour) Feb 25 1:00 pm Lg.3765Bulletproof Tiger</v>
      </c>
    </row>
    <row r="71" spans="1:7" x14ac:dyDescent="0.25">
      <c r="A71">
        <v>2072</v>
      </c>
      <c r="B71" t="s">
        <v>590</v>
      </c>
      <c r="C71" t="s">
        <v>582</v>
      </c>
      <c r="D71">
        <v>0.26129999999999998</v>
      </c>
      <c r="E71">
        <v>839</v>
      </c>
      <c r="F71">
        <f t="shared" si="1"/>
        <v>10</v>
      </c>
      <c r="G71" t="str">
        <f>STANDINGS_BA[[#This Row],[League]]&amp;STANDINGS_BA[[#This Row],[Team]]</f>
        <v>$150 Draft Champions (4 hour) Feb 25 1:00 pm Lg.3765Tomb of the Boom</v>
      </c>
    </row>
    <row r="72" spans="1:7" x14ac:dyDescent="0.25">
      <c r="A72">
        <v>2252</v>
      </c>
      <c r="B72" t="s">
        <v>591</v>
      </c>
      <c r="C72" t="s">
        <v>582</v>
      </c>
      <c r="D72">
        <v>0.25990000000000002</v>
      </c>
      <c r="E72">
        <v>659</v>
      </c>
      <c r="F72">
        <f t="shared" si="1"/>
        <v>11</v>
      </c>
      <c r="G72" t="str">
        <f>STANDINGS_BA[[#This Row],[League]]&amp;STANDINGS_BA[[#This Row],[Team]]</f>
        <v>$150 Draft Champions (4 hour) Feb 25 1:00 pm Lg.3765Team Benoit</v>
      </c>
    </row>
    <row r="73" spans="1:7" x14ac:dyDescent="0.25">
      <c r="A73">
        <v>2375</v>
      </c>
      <c r="B73" t="s">
        <v>592</v>
      </c>
      <c r="C73" t="s">
        <v>582</v>
      </c>
      <c r="D73">
        <v>0.25890000000000002</v>
      </c>
      <c r="E73">
        <v>536</v>
      </c>
      <c r="F73">
        <f t="shared" si="1"/>
        <v>12</v>
      </c>
      <c r="G73" t="str">
        <f>STANDINGS_BA[[#This Row],[League]]&amp;STANDINGS_BA[[#This Row],[Team]]</f>
        <v>$150 Draft Champions (4 hour) Feb 25 1:00 pm Lg.3765Team Bennette</v>
      </c>
    </row>
    <row r="74" spans="1:7" x14ac:dyDescent="0.25">
      <c r="A74">
        <v>2382</v>
      </c>
      <c r="B74" t="s">
        <v>593</v>
      </c>
      <c r="C74" t="s">
        <v>582</v>
      </c>
      <c r="D74">
        <v>0.25879999999999997</v>
      </c>
      <c r="E74">
        <v>529</v>
      </c>
      <c r="F74">
        <f t="shared" si="1"/>
        <v>13</v>
      </c>
      <c r="G74" t="str">
        <f>STANDINGS_BA[[#This Row],[League]]&amp;STANDINGS_BA[[#This Row],[Team]]</f>
        <v>$150 Draft Champions (4 hour) Feb 25 1:00 pm Lg.3765Angry Possums</v>
      </c>
    </row>
    <row r="75" spans="1:7" x14ac:dyDescent="0.25">
      <c r="A75">
        <v>2553</v>
      </c>
      <c r="B75" t="s">
        <v>594</v>
      </c>
      <c r="C75" t="s">
        <v>582</v>
      </c>
      <c r="D75">
        <v>0.2571</v>
      </c>
      <c r="E75">
        <v>358</v>
      </c>
      <c r="F75">
        <f t="shared" si="1"/>
        <v>14</v>
      </c>
      <c r="G75" t="str">
        <f>STANDINGS_BA[[#This Row],[League]]&amp;STANDINGS_BA[[#This Row],[Team]]</f>
        <v>$150 Draft Champions (4 hour) Feb 25 1:00 pm Lg.3765Round 2 (150)</v>
      </c>
    </row>
    <row r="76" spans="1:7" x14ac:dyDescent="0.25">
      <c r="A76">
        <v>2887</v>
      </c>
      <c r="B76" t="s">
        <v>595</v>
      </c>
      <c r="C76" t="s">
        <v>582</v>
      </c>
      <c r="D76">
        <v>0.24890000000000001</v>
      </c>
      <c r="E76">
        <v>24</v>
      </c>
      <c r="F76">
        <f t="shared" si="1"/>
        <v>15</v>
      </c>
      <c r="G76" t="str">
        <f>STANDINGS_BA[[#This Row],[League]]&amp;STANDINGS_BA[[#This Row],[Team]]</f>
        <v>$150 Draft Champions (4 hour) Feb 25 1:00 pm Lg.3765Designated Pitchers</v>
      </c>
    </row>
    <row r="77" spans="1:7" x14ac:dyDescent="0.25">
      <c r="A77">
        <v>41</v>
      </c>
      <c r="B77" t="s">
        <v>596</v>
      </c>
      <c r="C77" t="s">
        <v>597</v>
      </c>
      <c r="D77">
        <v>0.28129999999999999</v>
      </c>
      <c r="E77">
        <v>2870</v>
      </c>
      <c r="F77">
        <f t="shared" si="1"/>
        <v>1</v>
      </c>
      <c r="G77" t="str">
        <f>STANDINGS_BA[[#This Row],[League]]&amp;STANDINGS_BA[[#This Row],[Team]]</f>
        <v>$150 Draft Champions (4 hour) Feb 29 1:00 pm Lg.3801Beatrix Kiddo</v>
      </c>
    </row>
    <row r="78" spans="1:7" x14ac:dyDescent="0.25">
      <c r="A78">
        <v>220</v>
      </c>
      <c r="B78" t="s">
        <v>364</v>
      </c>
      <c r="C78" t="s">
        <v>597</v>
      </c>
      <c r="D78">
        <v>0.27560000000000001</v>
      </c>
      <c r="E78">
        <v>2691</v>
      </c>
      <c r="F78">
        <f t="shared" si="1"/>
        <v>2</v>
      </c>
      <c r="G78" t="str">
        <f>STANDINGS_BA[[#This Row],[League]]&amp;STANDINGS_BA[[#This Row],[Team]]</f>
        <v>$150 Draft Champions (4 hour) Feb 29 1:00 pm Lg.3801Corleone 5</v>
      </c>
    </row>
    <row r="79" spans="1:7" x14ac:dyDescent="0.25">
      <c r="A79">
        <v>264</v>
      </c>
      <c r="B79" t="s">
        <v>285</v>
      </c>
      <c r="C79" t="s">
        <v>597</v>
      </c>
      <c r="D79">
        <v>0.27489999999999998</v>
      </c>
      <c r="E79">
        <v>2647</v>
      </c>
      <c r="F79">
        <f t="shared" si="1"/>
        <v>3</v>
      </c>
      <c r="G79" t="str">
        <f>STANDINGS_BA[[#This Row],[League]]&amp;STANDINGS_BA[[#This Row],[Team]]</f>
        <v>$150 Draft Champions (4 hour) Feb 29 1:00 pm Lg.3801Team king</v>
      </c>
    </row>
    <row r="80" spans="1:7" x14ac:dyDescent="0.25">
      <c r="A80">
        <v>524</v>
      </c>
      <c r="B80" t="s">
        <v>598</v>
      </c>
      <c r="C80" t="s">
        <v>597</v>
      </c>
      <c r="D80">
        <v>0.27229999999999999</v>
      </c>
      <c r="E80">
        <v>2387</v>
      </c>
      <c r="F80">
        <f t="shared" si="1"/>
        <v>4</v>
      </c>
      <c r="G80" t="str">
        <f>STANDINGS_BA[[#This Row],[League]]&amp;STANDINGS_BA[[#This Row],[Team]]</f>
        <v>$150 Draft Champions (4 hour) Feb 29 1:00 pm Lg.3801Noodler Fun Monkey3</v>
      </c>
    </row>
    <row r="81" spans="1:7" x14ac:dyDescent="0.25">
      <c r="A81">
        <v>693</v>
      </c>
      <c r="B81" t="s">
        <v>599</v>
      </c>
      <c r="C81" t="s">
        <v>597</v>
      </c>
      <c r="D81">
        <v>0.27079999999999999</v>
      </c>
      <c r="E81">
        <v>2218</v>
      </c>
      <c r="F81">
        <f t="shared" si="1"/>
        <v>5</v>
      </c>
      <c r="G81" t="str">
        <f>STANDINGS_BA[[#This Row],[League]]&amp;STANDINGS_BA[[#This Row],[Team]]</f>
        <v>$150 Draft Champions (4 hour) Feb 29 1:00 pm Lg.3801Newbomb's Turks</v>
      </c>
    </row>
    <row r="82" spans="1:7" x14ac:dyDescent="0.25">
      <c r="A82">
        <v>955</v>
      </c>
      <c r="B82" t="s">
        <v>600</v>
      </c>
      <c r="C82" t="s">
        <v>597</v>
      </c>
      <c r="D82">
        <v>0.26879999999999998</v>
      </c>
      <c r="E82">
        <v>1956</v>
      </c>
      <c r="F82">
        <f t="shared" si="1"/>
        <v>6</v>
      </c>
      <c r="G82" t="str">
        <f>STANDINGS_BA[[#This Row],[League]]&amp;STANDINGS_BA[[#This Row],[Team]]</f>
        <v>$150 Draft Champions (4 hour) Feb 29 1:00 pm Lg.3801Team Benzine</v>
      </c>
    </row>
    <row r="83" spans="1:7" x14ac:dyDescent="0.25">
      <c r="A83">
        <v>1021</v>
      </c>
      <c r="B83" t="s">
        <v>143</v>
      </c>
      <c r="C83" t="s">
        <v>597</v>
      </c>
      <c r="D83">
        <v>0.26829999999999998</v>
      </c>
      <c r="E83">
        <v>1890</v>
      </c>
      <c r="F83">
        <f t="shared" si="1"/>
        <v>7</v>
      </c>
      <c r="G83" t="str">
        <f>STANDINGS_BA[[#This Row],[League]]&amp;STANDINGS_BA[[#This Row],[Team]]</f>
        <v>$150 Draft Champions (4 hour) Feb 29 1:00 pm Lg.3801Team LeValley</v>
      </c>
    </row>
    <row r="84" spans="1:7" x14ac:dyDescent="0.25">
      <c r="A84">
        <v>1137</v>
      </c>
      <c r="B84" t="s">
        <v>601</v>
      </c>
      <c r="C84" t="s">
        <v>597</v>
      </c>
      <c r="D84">
        <v>0.26750000000000002</v>
      </c>
      <c r="E84">
        <v>1774</v>
      </c>
      <c r="F84">
        <f t="shared" si="1"/>
        <v>8</v>
      </c>
      <c r="G84" t="str">
        <f>STANDINGS_BA[[#This Row],[League]]&amp;STANDINGS_BA[[#This Row],[Team]]</f>
        <v>$150 Draft Champions (4 hour) Feb 29 1:00 pm Lg.3801DBurdz</v>
      </c>
    </row>
    <row r="85" spans="1:7" x14ac:dyDescent="0.25">
      <c r="A85">
        <v>1994</v>
      </c>
      <c r="B85" t="s">
        <v>602</v>
      </c>
      <c r="C85" t="s">
        <v>597</v>
      </c>
      <c r="D85">
        <v>0.26179999999999998</v>
      </c>
      <c r="E85">
        <v>917</v>
      </c>
      <c r="F85">
        <f t="shared" si="1"/>
        <v>9</v>
      </c>
      <c r="G85" t="str">
        <f>STANDINGS_BA[[#This Row],[League]]&amp;STANDINGS_BA[[#This Row],[Team]]</f>
        <v>$150 Draft Champions (4 hour) Feb 29 1:00 pm Lg.3801Team Hall</v>
      </c>
    </row>
    <row r="86" spans="1:7" x14ac:dyDescent="0.25">
      <c r="A86">
        <v>2235</v>
      </c>
      <c r="B86" t="s">
        <v>603</v>
      </c>
      <c r="C86" t="s">
        <v>597</v>
      </c>
      <c r="D86">
        <v>0.26</v>
      </c>
      <c r="E86">
        <v>676</v>
      </c>
      <c r="F86">
        <f t="shared" si="1"/>
        <v>10</v>
      </c>
      <c r="G86" t="str">
        <f>STANDINGS_BA[[#This Row],[League]]&amp;STANDINGS_BA[[#This Row],[Team]]</f>
        <v>$150 Draft Champions (4 hour) Feb 29 1:00 pm Lg.3801Small Sample Size Celebration [DC4]</v>
      </c>
    </row>
    <row r="87" spans="1:7" x14ac:dyDescent="0.25">
      <c r="A87">
        <v>2306</v>
      </c>
      <c r="B87" t="s">
        <v>604</v>
      </c>
      <c r="C87" t="s">
        <v>597</v>
      </c>
      <c r="D87">
        <v>0.25950000000000001</v>
      </c>
      <c r="E87">
        <v>605</v>
      </c>
      <c r="F87">
        <f t="shared" si="1"/>
        <v>11</v>
      </c>
      <c r="G87" t="str">
        <f>STANDINGS_BA[[#This Row],[League]]&amp;STANDINGS_BA[[#This Row],[Team]]</f>
        <v>$150 Draft Champions (4 hour) Feb 29 1:00 pm Lg.3801Phantoms</v>
      </c>
    </row>
    <row r="88" spans="1:7" x14ac:dyDescent="0.25">
      <c r="A88">
        <v>2496</v>
      </c>
      <c r="B88" t="s">
        <v>605</v>
      </c>
      <c r="C88" t="s">
        <v>597</v>
      </c>
      <c r="D88">
        <v>0.25779999999999997</v>
      </c>
      <c r="E88">
        <v>415</v>
      </c>
      <c r="F88">
        <f t="shared" si="1"/>
        <v>12</v>
      </c>
      <c r="G88" t="str">
        <f>STANDINGS_BA[[#This Row],[League]]&amp;STANDINGS_BA[[#This Row],[Team]]</f>
        <v>$150 Draft Champions (4 hour) Feb 29 1:00 pm Lg.3801SPEED KILLS</v>
      </c>
    </row>
    <row r="89" spans="1:7" x14ac:dyDescent="0.25">
      <c r="A89">
        <v>2602</v>
      </c>
      <c r="B89" t="s">
        <v>606</v>
      </c>
      <c r="C89" t="s">
        <v>597</v>
      </c>
      <c r="D89">
        <v>0.25640000000000002</v>
      </c>
      <c r="E89">
        <v>309</v>
      </c>
      <c r="F89">
        <f t="shared" si="1"/>
        <v>13</v>
      </c>
      <c r="G89" t="str">
        <f>STANDINGS_BA[[#This Row],[League]]&amp;STANDINGS_BA[[#This Row],[Team]]</f>
        <v>$150 Draft Champions (4 hour) Feb 29 1:00 pm Lg.3801Best Buy Rewards Cert</v>
      </c>
    </row>
    <row r="90" spans="1:7" x14ac:dyDescent="0.25">
      <c r="A90">
        <v>2631</v>
      </c>
      <c r="B90" t="s">
        <v>607</v>
      </c>
      <c r="C90" t="s">
        <v>597</v>
      </c>
      <c r="D90">
        <v>0.25600000000000001</v>
      </c>
      <c r="E90">
        <v>280</v>
      </c>
      <c r="F90">
        <f t="shared" si="1"/>
        <v>14</v>
      </c>
      <c r="G90" t="str">
        <f>STANDINGS_BA[[#This Row],[League]]&amp;STANDINGS_BA[[#This Row],[Team]]</f>
        <v>$150 Draft Champions (4 hour) Feb 29 1:00 pm Lg.3801It Could be Time to Open the Can</v>
      </c>
    </row>
    <row r="91" spans="1:7" x14ac:dyDescent="0.25">
      <c r="A91">
        <v>2881</v>
      </c>
      <c r="B91" t="s">
        <v>608</v>
      </c>
      <c r="C91" t="s">
        <v>597</v>
      </c>
      <c r="D91">
        <v>0.24959999999999999</v>
      </c>
      <c r="E91">
        <v>30</v>
      </c>
      <c r="F91">
        <f t="shared" si="1"/>
        <v>15</v>
      </c>
      <c r="G91" t="str">
        <f>STANDINGS_BA[[#This Row],[League]]&amp;STANDINGS_BA[[#This Row],[Team]]</f>
        <v>$150 Draft Champions (4 hour) Feb 29 1:00 pm Lg.3801Schoop-y Doo, Skaggs-y, Vela, Frednandez</v>
      </c>
    </row>
    <row r="92" spans="1:7" x14ac:dyDescent="0.25">
      <c r="A92">
        <v>242</v>
      </c>
      <c r="B92" t="s">
        <v>609</v>
      </c>
      <c r="C92" t="s">
        <v>610</v>
      </c>
      <c r="D92">
        <v>0.27529999999999999</v>
      </c>
      <c r="E92">
        <v>2669</v>
      </c>
      <c r="F92">
        <f t="shared" si="1"/>
        <v>1</v>
      </c>
      <c r="G92" t="str">
        <f>STANDINGS_BA[[#This Row],[League]]&amp;STANDINGS_BA[[#This Row],[Team]]</f>
        <v>$150 Draft Champions (4 hour) Jan 13 1:00 pm Lg.3591Big Wheels</v>
      </c>
    </row>
    <row r="93" spans="1:7" x14ac:dyDescent="0.25">
      <c r="A93">
        <v>313</v>
      </c>
      <c r="B93" t="s">
        <v>611</v>
      </c>
      <c r="C93" t="s">
        <v>610</v>
      </c>
      <c r="D93">
        <v>0.27439999999999998</v>
      </c>
      <c r="E93">
        <v>2598</v>
      </c>
      <c r="F93">
        <f t="shared" si="1"/>
        <v>2</v>
      </c>
      <c r="G93" t="str">
        <f>STANDINGS_BA[[#This Row],[League]]&amp;STANDINGS_BA[[#This Row],[Team]]</f>
        <v>$150 Draft Champions (4 hour) Jan 13 1:00 pm Lg.3591ADP Draft Masters</v>
      </c>
    </row>
    <row r="94" spans="1:7" x14ac:dyDescent="0.25">
      <c r="A94">
        <v>860</v>
      </c>
      <c r="B94" t="s">
        <v>189</v>
      </c>
      <c r="C94" t="s">
        <v>610</v>
      </c>
      <c r="D94">
        <v>0.26939999999999997</v>
      </c>
      <c r="E94">
        <v>2051</v>
      </c>
      <c r="F94">
        <f t="shared" si="1"/>
        <v>3</v>
      </c>
      <c r="G94" t="str">
        <f>STANDINGS_BA[[#This Row],[League]]&amp;STANDINGS_BA[[#This Row],[Team]]</f>
        <v>$150 Draft Champions (4 hour) Jan 13 1:00 pm Lg.3591Homer Hankies</v>
      </c>
    </row>
    <row r="95" spans="1:7" x14ac:dyDescent="0.25">
      <c r="A95">
        <v>911</v>
      </c>
      <c r="B95" t="s">
        <v>612</v>
      </c>
      <c r="C95" t="s">
        <v>610</v>
      </c>
      <c r="D95">
        <v>0.26910000000000001</v>
      </c>
      <c r="E95">
        <v>2000</v>
      </c>
      <c r="F95">
        <f t="shared" si="1"/>
        <v>4</v>
      </c>
      <c r="G95" t="str">
        <f>STANDINGS_BA[[#This Row],[League]]&amp;STANDINGS_BA[[#This Row],[Team]]</f>
        <v>$150 Draft Champions (4 hour) Jan 13 1:00 pm Lg.3591HUGH GLASS</v>
      </c>
    </row>
    <row r="96" spans="1:7" x14ac:dyDescent="0.25">
      <c r="A96">
        <v>959</v>
      </c>
      <c r="B96" t="s">
        <v>130</v>
      </c>
      <c r="C96" t="s">
        <v>610</v>
      </c>
      <c r="D96">
        <v>0.26879999999999998</v>
      </c>
      <c r="E96">
        <v>1952</v>
      </c>
      <c r="F96">
        <f t="shared" si="1"/>
        <v>5</v>
      </c>
      <c r="G96" t="str">
        <f>STANDINGS_BA[[#This Row],[League]]&amp;STANDINGS_BA[[#This Row],[Team]]</f>
        <v>$150 Draft Champions (4 hour) Jan 13 1:00 pm Lg.3591PTPers</v>
      </c>
    </row>
    <row r="97" spans="1:7" x14ac:dyDescent="0.25">
      <c r="A97">
        <v>1313</v>
      </c>
      <c r="B97" t="s">
        <v>53</v>
      </c>
      <c r="C97" t="s">
        <v>610</v>
      </c>
      <c r="D97">
        <v>0.26629999999999998</v>
      </c>
      <c r="E97">
        <v>1598</v>
      </c>
      <c r="F97">
        <f t="shared" si="1"/>
        <v>6</v>
      </c>
      <c r="G97" t="str">
        <f>STANDINGS_BA[[#This Row],[League]]&amp;STANDINGS_BA[[#This Row],[Team]]</f>
        <v>$150 Draft Champions (4 hour) Jan 13 1:00 pm Lg.3591Baseball Furies</v>
      </c>
    </row>
    <row r="98" spans="1:7" x14ac:dyDescent="0.25">
      <c r="A98">
        <v>1378</v>
      </c>
      <c r="B98" t="s">
        <v>247</v>
      </c>
      <c r="C98" t="s">
        <v>610</v>
      </c>
      <c r="D98">
        <v>0.26590000000000003</v>
      </c>
      <c r="E98">
        <v>1533</v>
      </c>
      <c r="F98">
        <f t="shared" si="1"/>
        <v>7</v>
      </c>
      <c r="G98" t="str">
        <f>STANDINGS_BA[[#This Row],[League]]&amp;STANDINGS_BA[[#This Row],[Team]]</f>
        <v>$150 Draft Champions (4 hour) Jan 13 1:00 pm Lg.3591Bronx Yankees (DC5)</v>
      </c>
    </row>
    <row r="99" spans="1:7" x14ac:dyDescent="0.25">
      <c r="A99">
        <v>1544</v>
      </c>
      <c r="B99" t="s">
        <v>613</v>
      </c>
      <c r="C99" t="s">
        <v>610</v>
      </c>
      <c r="D99">
        <v>0.26479999999999998</v>
      </c>
      <c r="E99">
        <v>1367</v>
      </c>
      <c r="F99">
        <f t="shared" si="1"/>
        <v>8</v>
      </c>
      <c r="G99" t="str">
        <f>STANDINGS_BA[[#This Row],[League]]&amp;STANDINGS_BA[[#This Row],[Team]]</f>
        <v>$150 Draft Champions (4 hour) Jan 13 1:00 pm Lg.3591Slip Stitches 4</v>
      </c>
    </row>
    <row r="100" spans="1:7" x14ac:dyDescent="0.25">
      <c r="A100">
        <v>1559</v>
      </c>
      <c r="B100" t="s">
        <v>374</v>
      </c>
      <c r="C100" t="s">
        <v>610</v>
      </c>
      <c r="D100">
        <v>0.26479999999999998</v>
      </c>
      <c r="E100">
        <v>1352</v>
      </c>
      <c r="F100">
        <f t="shared" si="1"/>
        <v>9</v>
      </c>
      <c r="G100" t="str">
        <f>STANDINGS_BA[[#This Row],[League]]&amp;STANDINGS_BA[[#This Row],[Team]]</f>
        <v>$150 Draft Champions (4 hour) Jan 13 1:00 pm Lg.3591Corleone 2</v>
      </c>
    </row>
    <row r="101" spans="1:7" x14ac:dyDescent="0.25">
      <c r="A101">
        <v>1606</v>
      </c>
      <c r="B101" t="s">
        <v>166</v>
      </c>
      <c r="C101" t="s">
        <v>610</v>
      </c>
      <c r="D101">
        <v>0.26440000000000002</v>
      </c>
      <c r="E101">
        <v>1305</v>
      </c>
      <c r="F101">
        <f t="shared" si="1"/>
        <v>10</v>
      </c>
      <c r="G101" t="str">
        <f>STANDINGS_BA[[#This Row],[League]]&amp;STANDINGS_BA[[#This Row],[Team]]</f>
        <v>$150 Draft Champions (4 hour) Jan 13 1:00 pm Lg.3591Ronaldus Maximus</v>
      </c>
    </row>
    <row r="102" spans="1:7" x14ac:dyDescent="0.25">
      <c r="A102">
        <v>1856</v>
      </c>
      <c r="B102" t="s">
        <v>614</v>
      </c>
      <c r="C102" t="s">
        <v>610</v>
      </c>
      <c r="D102">
        <v>0.26279999999999998</v>
      </c>
      <c r="E102">
        <v>1055</v>
      </c>
      <c r="F102">
        <f t="shared" si="1"/>
        <v>11</v>
      </c>
      <c r="G102" t="str">
        <f>STANDINGS_BA[[#This Row],[League]]&amp;STANDINGS_BA[[#This Row],[Team]]</f>
        <v>$150 Draft Champions (4 hour) Jan 13 1:00 pm Lg.3591Team Kent 3</v>
      </c>
    </row>
    <row r="103" spans="1:7" x14ac:dyDescent="0.25">
      <c r="A103">
        <v>2300</v>
      </c>
      <c r="B103" t="s">
        <v>615</v>
      </c>
      <c r="C103" t="s">
        <v>610</v>
      </c>
      <c r="D103">
        <v>0.25950000000000001</v>
      </c>
      <c r="E103">
        <v>611</v>
      </c>
      <c r="F103">
        <f t="shared" si="1"/>
        <v>12</v>
      </c>
      <c r="G103" t="str">
        <f>STANDINGS_BA[[#This Row],[League]]&amp;STANDINGS_BA[[#This Row],[Team]]</f>
        <v>$150 Draft Champions (4 hour) Jan 13 1:00 pm Lg.3591Team Cameron</v>
      </c>
    </row>
    <row r="104" spans="1:7" x14ac:dyDescent="0.25">
      <c r="A104">
        <v>2350</v>
      </c>
      <c r="B104" t="s">
        <v>616</v>
      </c>
      <c r="C104" t="s">
        <v>610</v>
      </c>
      <c r="D104">
        <v>0.2591</v>
      </c>
      <c r="E104">
        <v>561</v>
      </c>
      <c r="F104">
        <f t="shared" si="1"/>
        <v>13</v>
      </c>
      <c r="G104" t="str">
        <f>STANDINGS_BA[[#This Row],[League]]&amp;STANDINGS_BA[[#This Row],[Team]]</f>
        <v>$150 Draft Champions (4 hour) Jan 13 1:00 pm Lg.3591Draughtsman 4</v>
      </c>
    </row>
    <row r="105" spans="1:7" x14ac:dyDescent="0.25">
      <c r="A105">
        <v>2679</v>
      </c>
      <c r="B105" t="s">
        <v>617</v>
      </c>
      <c r="C105" t="s">
        <v>610</v>
      </c>
      <c r="D105">
        <v>0.25519999999999998</v>
      </c>
      <c r="E105">
        <v>232</v>
      </c>
      <c r="F105">
        <f t="shared" si="1"/>
        <v>14</v>
      </c>
      <c r="G105" t="str">
        <f>STANDINGS_BA[[#This Row],[League]]&amp;STANDINGS_BA[[#This Row],[Team]]</f>
        <v>$150 Draft Champions (4 hour) Jan 13 1:00 pm Lg.3591Madcow - DC5</v>
      </c>
    </row>
    <row r="106" spans="1:7" x14ac:dyDescent="0.25">
      <c r="A106">
        <v>2768</v>
      </c>
      <c r="B106" t="s">
        <v>618</v>
      </c>
      <c r="C106" t="s">
        <v>610</v>
      </c>
      <c r="D106">
        <v>0.25380000000000003</v>
      </c>
      <c r="E106">
        <v>143</v>
      </c>
      <c r="F106">
        <f t="shared" si="1"/>
        <v>15</v>
      </c>
      <c r="G106" t="str">
        <f>STANDINGS_BA[[#This Row],[League]]&amp;STANDINGS_BA[[#This Row],[Team]]</f>
        <v>$150 Draft Champions (4 hour) Jan 13 1:00 pm Lg.3591Grand Canyon</v>
      </c>
    </row>
    <row r="107" spans="1:7" x14ac:dyDescent="0.25">
      <c r="A107">
        <v>46</v>
      </c>
      <c r="B107" t="s">
        <v>619</v>
      </c>
      <c r="C107" t="s">
        <v>620</v>
      </c>
      <c r="D107">
        <v>0.28060000000000002</v>
      </c>
      <c r="E107">
        <v>2865</v>
      </c>
      <c r="F107">
        <f t="shared" si="1"/>
        <v>1</v>
      </c>
      <c r="G107" t="str">
        <f>STANDINGS_BA[[#This Row],[League]]&amp;STANDINGS_BA[[#This Row],[Team]]</f>
        <v>$150 Draft Champions (4 hour) Jan 24 1:00 pm Lg.3623Big Wheels 2</v>
      </c>
    </row>
    <row r="108" spans="1:7" x14ac:dyDescent="0.25">
      <c r="A108">
        <v>148</v>
      </c>
      <c r="B108" t="s">
        <v>521</v>
      </c>
      <c r="C108" t="s">
        <v>620</v>
      </c>
      <c r="D108">
        <v>0.27710000000000001</v>
      </c>
      <c r="E108">
        <v>2763</v>
      </c>
      <c r="F108">
        <f t="shared" si="1"/>
        <v>2</v>
      </c>
      <c r="G108" t="str">
        <f>STANDINGS_BA[[#This Row],[League]]&amp;STANDINGS_BA[[#This Row],[Team]]</f>
        <v>$150 Draft Champions (4 hour) Jan 24 1:00 pm Lg.3623Corleone 3</v>
      </c>
    </row>
    <row r="109" spans="1:7" x14ac:dyDescent="0.25">
      <c r="A109">
        <v>583</v>
      </c>
      <c r="B109" t="s">
        <v>621</v>
      </c>
      <c r="C109" t="s">
        <v>620</v>
      </c>
      <c r="D109">
        <v>0.27179999999999999</v>
      </c>
      <c r="E109">
        <v>2328</v>
      </c>
      <c r="F109">
        <f t="shared" si="1"/>
        <v>3</v>
      </c>
      <c r="G109" t="str">
        <f>STANDINGS_BA[[#This Row],[League]]&amp;STANDINGS_BA[[#This Row],[Team]]</f>
        <v>$150 Draft Champions (4 hour) Jan 24 1:00 pm Lg.3623Team Kent 6</v>
      </c>
    </row>
    <row r="110" spans="1:7" x14ac:dyDescent="0.25">
      <c r="A110">
        <v>1126</v>
      </c>
      <c r="B110" t="s">
        <v>622</v>
      </c>
      <c r="C110" t="s">
        <v>620</v>
      </c>
      <c r="D110">
        <v>0.2676</v>
      </c>
      <c r="E110">
        <v>1785</v>
      </c>
      <c r="F110">
        <f t="shared" si="1"/>
        <v>4</v>
      </c>
      <c r="G110" t="str">
        <f>STANDINGS_BA[[#This Row],[League]]&amp;STANDINGS_BA[[#This Row],[Team]]</f>
        <v>$150 Draft Champions (4 hour) Jan 24 1:00 pm Lg.3623Blackmon, Fire and Steal</v>
      </c>
    </row>
    <row r="111" spans="1:7" x14ac:dyDescent="0.25">
      <c r="A111">
        <v>1210</v>
      </c>
      <c r="B111" t="s">
        <v>623</v>
      </c>
      <c r="C111" t="s">
        <v>620</v>
      </c>
      <c r="D111">
        <v>0.26700000000000002</v>
      </c>
      <c r="E111">
        <v>1701</v>
      </c>
      <c r="F111">
        <f t="shared" si="1"/>
        <v>5</v>
      </c>
      <c r="G111" t="str">
        <f>STANDINGS_BA[[#This Row],[League]]&amp;STANDINGS_BA[[#This Row],[Team]]</f>
        <v>$150 Draft Champions (4 hour) Jan 24 1:00 pm Lg.3623Roy's Outlaws</v>
      </c>
    </row>
    <row r="112" spans="1:7" x14ac:dyDescent="0.25">
      <c r="A112">
        <v>1408</v>
      </c>
      <c r="B112" t="s">
        <v>82</v>
      </c>
      <c r="C112" t="s">
        <v>620</v>
      </c>
      <c r="D112">
        <v>0.26569999999999999</v>
      </c>
      <c r="E112">
        <v>1503</v>
      </c>
      <c r="F112">
        <f t="shared" si="1"/>
        <v>6</v>
      </c>
      <c r="G112" t="str">
        <f>STANDINGS_BA[[#This Row],[League]]&amp;STANDINGS_BA[[#This Row],[Team]]</f>
        <v>$150 Draft Champions (4 hour) Jan 24 1:00 pm Lg.3623Bronx Yankees (DC7)</v>
      </c>
    </row>
    <row r="113" spans="1:7" x14ac:dyDescent="0.25">
      <c r="A113">
        <v>1483</v>
      </c>
      <c r="B113" t="s">
        <v>239</v>
      </c>
      <c r="C113" t="s">
        <v>620</v>
      </c>
      <c r="D113">
        <v>0.26519999999999999</v>
      </c>
      <c r="E113">
        <v>1428</v>
      </c>
      <c r="F113">
        <f t="shared" si="1"/>
        <v>7</v>
      </c>
      <c r="G113" t="str">
        <f>STANDINGS_BA[[#This Row],[League]]&amp;STANDINGS_BA[[#This Row],[Team]]</f>
        <v>$150 Draft Champions (4 hour) Jan 24 1:00 pm Lg.3623The tip of the nerd spear</v>
      </c>
    </row>
    <row r="114" spans="1:7" x14ac:dyDescent="0.25">
      <c r="A114">
        <v>1820</v>
      </c>
      <c r="B114" t="s">
        <v>624</v>
      </c>
      <c r="C114" t="s">
        <v>620</v>
      </c>
      <c r="D114">
        <v>0.2631</v>
      </c>
      <c r="E114">
        <v>1091</v>
      </c>
      <c r="F114">
        <f t="shared" si="1"/>
        <v>8</v>
      </c>
      <c r="G114" t="str">
        <f>STANDINGS_BA[[#This Row],[League]]&amp;STANDINGS_BA[[#This Row],[Team]]</f>
        <v>$150 Draft Champions (4 hour) Jan 24 1:00 pm Lg.3623Madcow - DC6</v>
      </c>
    </row>
    <row r="115" spans="1:7" x14ac:dyDescent="0.25">
      <c r="A115">
        <v>1860</v>
      </c>
      <c r="B115" t="s">
        <v>357</v>
      </c>
      <c r="C115" t="s">
        <v>620</v>
      </c>
      <c r="D115">
        <v>0.26279999999999998</v>
      </c>
      <c r="E115">
        <v>1051</v>
      </c>
      <c r="F115">
        <f t="shared" si="1"/>
        <v>9</v>
      </c>
      <c r="G115" t="str">
        <f>STANDINGS_BA[[#This Row],[League]]&amp;STANDINGS_BA[[#This Row],[Team]]</f>
        <v>$150 Draft Champions (4 hour) Jan 24 1:00 pm Lg.3623Las Vegas Blvd II</v>
      </c>
    </row>
    <row r="116" spans="1:7" x14ac:dyDescent="0.25">
      <c r="A116">
        <v>2041</v>
      </c>
      <c r="B116" t="s">
        <v>625</v>
      </c>
      <c r="C116" t="s">
        <v>620</v>
      </c>
      <c r="D116">
        <v>0.2616</v>
      </c>
      <c r="E116">
        <v>870</v>
      </c>
      <c r="F116">
        <f t="shared" si="1"/>
        <v>10</v>
      </c>
      <c r="G116" t="str">
        <f>STANDINGS_BA[[#This Row],[League]]&amp;STANDINGS_BA[[#This Row],[Team]]</f>
        <v>$150 Draft Champions (4 hour) Jan 24 1:00 pm Lg.3623Team Hunter</v>
      </c>
    </row>
    <row r="117" spans="1:7" x14ac:dyDescent="0.25">
      <c r="A117">
        <v>2085</v>
      </c>
      <c r="B117" t="s">
        <v>626</v>
      </c>
      <c r="C117" t="s">
        <v>620</v>
      </c>
      <c r="D117">
        <v>0.26129999999999998</v>
      </c>
      <c r="E117">
        <v>826</v>
      </c>
      <c r="F117">
        <f t="shared" si="1"/>
        <v>11</v>
      </c>
      <c r="G117" t="str">
        <f>STANDINGS_BA[[#This Row],[League]]&amp;STANDINGS_BA[[#This Row],[Team]]</f>
        <v>$150 Draft Champions (4 hour) Jan 24 1:00 pm Lg.3623Storm Stitches</v>
      </c>
    </row>
    <row r="118" spans="1:7" x14ac:dyDescent="0.25">
      <c r="A118">
        <v>2138</v>
      </c>
      <c r="B118" t="s">
        <v>14</v>
      </c>
      <c r="C118" t="s">
        <v>620</v>
      </c>
      <c r="D118">
        <v>0.26090000000000002</v>
      </c>
      <c r="E118">
        <v>773</v>
      </c>
      <c r="F118">
        <f t="shared" si="1"/>
        <v>12</v>
      </c>
      <c r="G118" t="str">
        <f>STANDINGS_BA[[#This Row],[League]]&amp;STANDINGS_BA[[#This Row],[Team]]</f>
        <v>$150 Draft Champions (4 hour) Jan 24 1:00 pm Lg.3623Team Martin</v>
      </c>
    </row>
    <row r="119" spans="1:7" x14ac:dyDescent="0.25">
      <c r="A119">
        <v>2278</v>
      </c>
      <c r="B119" t="s">
        <v>207</v>
      </c>
      <c r="C119" t="s">
        <v>620</v>
      </c>
      <c r="D119">
        <v>0.25969999999999999</v>
      </c>
      <c r="E119">
        <v>633</v>
      </c>
      <c r="F119">
        <f t="shared" si="1"/>
        <v>13</v>
      </c>
      <c r="G119" t="str">
        <f>STANDINGS_BA[[#This Row],[League]]&amp;STANDINGS_BA[[#This Row],[Team]]</f>
        <v>$150 Draft Champions (4 hour) Jan 24 1:00 pm Lg.3623Team Vogel</v>
      </c>
    </row>
    <row r="120" spans="1:7" x14ac:dyDescent="0.25">
      <c r="A120">
        <v>2410</v>
      </c>
      <c r="B120" t="s">
        <v>53</v>
      </c>
      <c r="C120" t="s">
        <v>620</v>
      </c>
      <c r="D120">
        <v>0.2586</v>
      </c>
      <c r="E120">
        <v>500.5</v>
      </c>
      <c r="F120">
        <f t="shared" si="1"/>
        <v>14</v>
      </c>
      <c r="G120" t="str">
        <f>STANDINGS_BA[[#This Row],[League]]&amp;STANDINGS_BA[[#This Row],[Team]]</f>
        <v>$150 Draft Champions (4 hour) Jan 24 1:00 pm Lg.3623Baseball Furies</v>
      </c>
    </row>
    <row r="121" spans="1:7" x14ac:dyDescent="0.25">
      <c r="A121">
        <v>2578</v>
      </c>
      <c r="B121" t="s">
        <v>71</v>
      </c>
      <c r="C121" t="s">
        <v>620</v>
      </c>
      <c r="D121">
        <v>0.25679999999999997</v>
      </c>
      <c r="E121">
        <v>333</v>
      </c>
      <c r="F121">
        <f t="shared" si="1"/>
        <v>15</v>
      </c>
      <c r="G121" t="str">
        <f>STANDINGS_BA[[#This Row],[League]]&amp;STANDINGS_BA[[#This Row],[Team]]</f>
        <v>$150 Draft Champions (4 hour) Jan 24 1:00 pm Lg.3623Frozen Ropes</v>
      </c>
    </row>
    <row r="122" spans="1:7" x14ac:dyDescent="0.25">
      <c r="A122">
        <v>81</v>
      </c>
      <c r="B122" t="s">
        <v>627</v>
      </c>
      <c r="C122" t="s">
        <v>628</v>
      </c>
      <c r="D122">
        <v>0.27910000000000001</v>
      </c>
      <c r="E122">
        <v>2830</v>
      </c>
      <c r="F122">
        <f t="shared" si="1"/>
        <v>1</v>
      </c>
      <c r="G122" t="str">
        <f>STANDINGS_BA[[#This Row],[League]]&amp;STANDINGS_BA[[#This Row],[Team]]</f>
        <v>$150 Draft Champions (4 hour) Mar 10 1:00 pm Lg.3868Tree and a Half Man</v>
      </c>
    </row>
    <row r="123" spans="1:7" x14ac:dyDescent="0.25">
      <c r="A123">
        <v>157</v>
      </c>
      <c r="B123" t="s">
        <v>508</v>
      </c>
      <c r="C123" t="s">
        <v>628</v>
      </c>
      <c r="D123">
        <v>0.27700000000000002</v>
      </c>
      <c r="E123">
        <v>2754</v>
      </c>
      <c r="F123">
        <f t="shared" si="1"/>
        <v>2</v>
      </c>
      <c r="G123" t="str">
        <f>STANDINGS_BA[[#This Row],[League]]&amp;STANDINGS_BA[[#This Row],[Team]]</f>
        <v>$150 Draft Champions (4 hour) Mar 10 1:00 pm Lg.3868Team Robinson</v>
      </c>
    </row>
    <row r="124" spans="1:7" x14ac:dyDescent="0.25">
      <c r="A124">
        <v>258</v>
      </c>
      <c r="B124" t="s">
        <v>629</v>
      </c>
      <c r="C124" t="s">
        <v>628</v>
      </c>
      <c r="D124">
        <v>0.27500000000000002</v>
      </c>
      <c r="E124">
        <v>2653</v>
      </c>
      <c r="F124">
        <f t="shared" si="1"/>
        <v>3</v>
      </c>
      <c r="G124" t="str">
        <f>STANDINGS_BA[[#This Row],[League]]&amp;STANDINGS_BA[[#This Row],[Team]]</f>
        <v>$150 Draft Champions (4 hour) Mar 10 1:00 pm Lg.3868Mr Cee's Crew II</v>
      </c>
    </row>
    <row r="125" spans="1:7" x14ac:dyDescent="0.25">
      <c r="A125">
        <v>441</v>
      </c>
      <c r="B125" t="s">
        <v>217</v>
      </c>
      <c r="C125" t="s">
        <v>628</v>
      </c>
      <c r="D125">
        <v>0.27300000000000002</v>
      </c>
      <c r="E125">
        <v>2470</v>
      </c>
      <c r="F125">
        <f t="shared" si="1"/>
        <v>4</v>
      </c>
      <c r="G125" t="str">
        <f>STANDINGS_BA[[#This Row],[League]]&amp;STANDINGS_BA[[#This Row],[Team]]</f>
        <v>$150 Draft Champions (4 hour) Mar 10 1:00 pm Lg.3868The Scharfather</v>
      </c>
    </row>
    <row r="126" spans="1:7" x14ac:dyDescent="0.25">
      <c r="A126">
        <v>948</v>
      </c>
      <c r="B126" t="s">
        <v>93</v>
      </c>
      <c r="C126" t="s">
        <v>628</v>
      </c>
      <c r="D126">
        <v>0.26879999999999998</v>
      </c>
      <c r="E126">
        <v>1963</v>
      </c>
      <c r="F126">
        <f t="shared" si="1"/>
        <v>5</v>
      </c>
      <c r="G126" t="str">
        <f>STANDINGS_BA[[#This Row],[League]]&amp;STANDINGS_BA[[#This Row],[Team]]</f>
        <v>$150 Draft Champions (4 hour) Mar 10 1:00 pm Lg.3868Fantasy Favale</v>
      </c>
    </row>
    <row r="127" spans="1:7" x14ac:dyDescent="0.25">
      <c r="A127">
        <v>1035</v>
      </c>
      <c r="B127" t="s">
        <v>285</v>
      </c>
      <c r="C127" t="s">
        <v>628</v>
      </c>
      <c r="D127">
        <v>0.26819999999999999</v>
      </c>
      <c r="E127">
        <v>1876</v>
      </c>
      <c r="F127">
        <f t="shared" si="1"/>
        <v>6</v>
      </c>
      <c r="G127" t="str">
        <f>STANDINGS_BA[[#This Row],[League]]&amp;STANDINGS_BA[[#This Row],[Team]]</f>
        <v>$150 Draft Champions (4 hour) Mar 10 1:00 pm Lg.3868Team king</v>
      </c>
    </row>
    <row r="128" spans="1:7" x14ac:dyDescent="0.25">
      <c r="A128">
        <v>1063</v>
      </c>
      <c r="B128" t="s">
        <v>630</v>
      </c>
      <c r="C128" t="s">
        <v>628</v>
      </c>
      <c r="D128">
        <v>0.26800000000000002</v>
      </c>
      <c r="E128">
        <v>1848</v>
      </c>
      <c r="F128">
        <f t="shared" si="1"/>
        <v>7</v>
      </c>
      <c r="G128" t="str">
        <f>STANDINGS_BA[[#This Row],[League]]&amp;STANDINGS_BA[[#This Row],[Team]]</f>
        <v>$150 Draft Champions (4 hour) Mar 10 1:00 pm Lg.3868Moz Boyz 17</v>
      </c>
    </row>
    <row r="129" spans="1:7" x14ac:dyDescent="0.25">
      <c r="A129">
        <v>1136</v>
      </c>
      <c r="B129" t="s">
        <v>437</v>
      </c>
      <c r="C129" t="s">
        <v>628</v>
      </c>
      <c r="D129">
        <v>0.26750000000000002</v>
      </c>
      <c r="E129">
        <v>1775</v>
      </c>
      <c r="F129">
        <f t="shared" si="1"/>
        <v>8</v>
      </c>
      <c r="G129" t="str">
        <f>STANDINGS_BA[[#This Row],[League]]&amp;STANDINGS_BA[[#This Row],[Team]]</f>
        <v>$150 Draft Champions (4 hour) Mar 10 1:00 pm Lg.3868Boyz of Sumner</v>
      </c>
    </row>
    <row r="130" spans="1:7" x14ac:dyDescent="0.25">
      <c r="A130">
        <v>1384</v>
      </c>
      <c r="B130" t="s">
        <v>631</v>
      </c>
      <c r="C130" t="s">
        <v>628</v>
      </c>
      <c r="D130">
        <v>0.26579999999999998</v>
      </c>
      <c r="E130">
        <v>1527</v>
      </c>
      <c r="F130">
        <f t="shared" si="1"/>
        <v>9</v>
      </c>
      <c r="G130" t="str">
        <f>STANDINGS_BA[[#This Row],[League]]&amp;STANDINGS_BA[[#This Row],[Team]]</f>
        <v>$150 Draft Champions (4 hour) Mar 10 1:00 pm Lg.3868Rainmakers XXIV</v>
      </c>
    </row>
    <row r="131" spans="1:7" x14ac:dyDescent="0.25">
      <c r="A131">
        <v>1872</v>
      </c>
      <c r="B131" t="s">
        <v>632</v>
      </c>
      <c r="C131" t="s">
        <v>628</v>
      </c>
      <c r="D131">
        <v>0.26269999999999999</v>
      </c>
      <c r="E131">
        <v>1039</v>
      </c>
      <c r="F131">
        <f t="shared" ref="F131:F194" si="2">IF(C131=C130,F130+1,1)</f>
        <v>10</v>
      </c>
      <c r="G131" t="str">
        <f>STANDINGS_BA[[#This Row],[League]]&amp;STANDINGS_BA[[#This Row],[Team]]</f>
        <v>$150 Draft Champions (4 hour) Mar 10 1:00 pm Lg.3868New Directions</v>
      </c>
    </row>
    <row r="132" spans="1:7" x14ac:dyDescent="0.25">
      <c r="A132">
        <v>1932</v>
      </c>
      <c r="B132" t="s">
        <v>130</v>
      </c>
      <c r="C132" t="s">
        <v>628</v>
      </c>
      <c r="D132">
        <v>0.26229999999999998</v>
      </c>
      <c r="E132">
        <v>979</v>
      </c>
      <c r="F132">
        <f t="shared" si="2"/>
        <v>11</v>
      </c>
      <c r="G132" t="str">
        <f>STANDINGS_BA[[#This Row],[League]]&amp;STANDINGS_BA[[#This Row],[Team]]</f>
        <v>$150 Draft Champions (4 hour) Mar 10 1:00 pm Lg.3868PTPers</v>
      </c>
    </row>
    <row r="133" spans="1:7" x14ac:dyDescent="0.25">
      <c r="A133">
        <v>2029</v>
      </c>
      <c r="B133" t="s">
        <v>633</v>
      </c>
      <c r="C133" t="s">
        <v>628</v>
      </c>
      <c r="D133">
        <v>0.2616</v>
      </c>
      <c r="E133">
        <v>882</v>
      </c>
      <c r="F133">
        <f t="shared" si="2"/>
        <v>12</v>
      </c>
      <c r="G133" t="str">
        <f>STANDINGS_BA[[#This Row],[League]]&amp;STANDINGS_BA[[#This Row],[Team]]</f>
        <v>$150 Draft Champions (4 hour) Mar 10 1:00 pm Lg.3868Fantasy Reaper</v>
      </c>
    </row>
    <row r="134" spans="1:7" x14ac:dyDescent="0.25">
      <c r="A134">
        <v>2310</v>
      </c>
      <c r="B134" t="s">
        <v>634</v>
      </c>
      <c r="C134" t="s">
        <v>628</v>
      </c>
      <c r="D134">
        <v>0.25950000000000001</v>
      </c>
      <c r="E134">
        <v>601</v>
      </c>
      <c r="F134">
        <f t="shared" si="2"/>
        <v>13</v>
      </c>
      <c r="G134" t="str">
        <f>STANDINGS_BA[[#This Row],[League]]&amp;STANDINGS_BA[[#This Row],[Team]]</f>
        <v>$150 Draft Champions (4 hour) Mar 10 1:00 pm Lg.3868MPG16D</v>
      </c>
    </row>
    <row r="135" spans="1:7" x14ac:dyDescent="0.25">
      <c r="A135">
        <v>2567</v>
      </c>
      <c r="B135" t="s">
        <v>635</v>
      </c>
      <c r="C135" t="s">
        <v>628</v>
      </c>
      <c r="D135">
        <v>0.25690000000000002</v>
      </c>
      <c r="E135">
        <v>344</v>
      </c>
      <c r="F135">
        <f t="shared" si="2"/>
        <v>14</v>
      </c>
      <c r="G135" t="str">
        <f>STANDINGS_BA[[#This Row],[League]]&amp;STANDINGS_BA[[#This Row],[Team]]</f>
        <v>$150 Draft Champions (4 hour) Mar 10 1:00 pm Lg.3868OKMOTS 3</v>
      </c>
    </row>
    <row r="136" spans="1:7" x14ac:dyDescent="0.25">
      <c r="A136">
        <v>2830</v>
      </c>
      <c r="B136" t="s">
        <v>636</v>
      </c>
      <c r="C136" t="s">
        <v>628</v>
      </c>
      <c r="D136">
        <v>0.25190000000000001</v>
      </c>
      <c r="E136">
        <v>81</v>
      </c>
      <c r="F136">
        <f t="shared" si="2"/>
        <v>15</v>
      </c>
      <c r="G136" t="str">
        <f>STANDINGS_BA[[#This Row],[League]]&amp;STANDINGS_BA[[#This Row],[Team]]</f>
        <v>$150 Draft Champions (4 hour) Mar 10 1:00 pm Lg.3868Spartacus DC2</v>
      </c>
    </row>
    <row r="137" spans="1:7" x14ac:dyDescent="0.25">
      <c r="A137">
        <v>30</v>
      </c>
      <c r="B137" t="s">
        <v>358</v>
      </c>
      <c r="C137" t="s">
        <v>637</v>
      </c>
      <c r="D137">
        <v>0.28199999999999997</v>
      </c>
      <c r="E137">
        <v>2881</v>
      </c>
      <c r="F137">
        <f t="shared" si="2"/>
        <v>1</v>
      </c>
      <c r="G137" t="str">
        <f>STANDINGS_BA[[#This Row],[League]]&amp;STANDINGS_BA[[#This Row],[Team]]</f>
        <v>$150 Draft Champions (4 hour) Mar 14 1:00 pm Lg.3904Team Larsen</v>
      </c>
    </row>
    <row r="138" spans="1:7" x14ac:dyDescent="0.25">
      <c r="A138">
        <v>138</v>
      </c>
      <c r="B138" t="s">
        <v>289</v>
      </c>
      <c r="C138" t="s">
        <v>637</v>
      </c>
      <c r="D138">
        <v>0.27739999999999998</v>
      </c>
      <c r="E138">
        <v>2773</v>
      </c>
      <c r="F138">
        <f t="shared" si="2"/>
        <v>2</v>
      </c>
      <c r="G138" t="str">
        <f>STANDINGS_BA[[#This Row],[League]]&amp;STANDINGS_BA[[#This Row],[Team]]</f>
        <v>$150 Draft Champions (4 hour) Mar 14 1:00 pm Lg.3904Aardvarks</v>
      </c>
    </row>
    <row r="139" spans="1:7" x14ac:dyDescent="0.25">
      <c r="A139">
        <v>341</v>
      </c>
      <c r="B139" t="s">
        <v>638</v>
      </c>
      <c r="C139" t="s">
        <v>637</v>
      </c>
      <c r="D139">
        <v>0.27410000000000001</v>
      </c>
      <c r="E139">
        <v>2570</v>
      </c>
      <c r="F139">
        <f t="shared" si="2"/>
        <v>3</v>
      </c>
      <c r="G139" t="str">
        <f>STANDINGS_BA[[#This Row],[League]]&amp;STANDINGS_BA[[#This Row],[Team]]</f>
        <v>$150 Draft Champions (4 hour) Mar 14 1:00 pm Lg.3904RAMBONE</v>
      </c>
    </row>
    <row r="140" spans="1:7" x14ac:dyDescent="0.25">
      <c r="A140">
        <v>669</v>
      </c>
      <c r="B140" t="s">
        <v>639</v>
      </c>
      <c r="C140" t="s">
        <v>637</v>
      </c>
      <c r="D140">
        <v>0.27100000000000002</v>
      </c>
      <c r="E140">
        <v>2242</v>
      </c>
      <c r="F140">
        <f t="shared" si="2"/>
        <v>4</v>
      </c>
      <c r="G140" t="str">
        <f>STANDINGS_BA[[#This Row],[League]]&amp;STANDINGS_BA[[#This Row],[Team]]</f>
        <v>$150 Draft Champions (4 hour) Mar 14 1:00 pm Lg.3904Team Fisher</v>
      </c>
    </row>
    <row r="141" spans="1:7" x14ac:dyDescent="0.25">
      <c r="A141">
        <v>922</v>
      </c>
      <c r="B141" t="s">
        <v>640</v>
      </c>
      <c r="C141" t="s">
        <v>637</v>
      </c>
      <c r="D141">
        <v>0.26900000000000002</v>
      </c>
      <c r="E141">
        <v>1989</v>
      </c>
      <c r="F141">
        <f t="shared" si="2"/>
        <v>5</v>
      </c>
      <c r="G141" t="str">
        <f>STANDINGS_BA[[#This Row],[League]]&amp;STANDINGS_BA[[#This Row],[Team]]</f>
        <v>$150 Draft Champions (4 hour) Mar 14 1:00 pm Lg.3904Ljubljana Dragonborn</v>
      </c>
    </row>
    <row r="142" spans="1:7" x14ac:dyDescent="0.25">
      <c r="A142">
        <v>929</v>
      </c>
      <c r="B142" t="s">
        <v>641</v>
      </c>
      <c r="C142" t="s">
        <v>637</v>
      </c>
      <c r="D142">
        <v>0.26889999999999997</v>
      </c>
      <c r="E142">
        <v>1982</v>
      </c>
      <c r="F142">
        <f t="shared" si="2"/>
        <v>6</v>
      </c>
      <c r="G142" t="str">
        <f>STANDINGS_BA[[#This Row],[League]]&amp;STANDINGS_BA[[#This Row],[Team]]</f>
        <v>$150 Draft Champions (4 hour) Mar 14 1:00 pm Lg.3904Studiman</v>
      </c>
    </row>
    <row r="143" spans="1:7" x14ac:dyDescent="0.25">
      <c r="A143">
        <v>940</v>
      </c>
      <c r="B143" t="s">
        <v>642</v>
      </c>
      <c r="C143" t="s">
        <v>637</v>
      </c>
      <c r="D143">
        <v>0.26889999999999997</v>
      </c>
      <c r="E143">
        <v>1971</v>
      </c>
      <c r="F143">
        <f t="shared" si="2"/>
        <v>7</v>
      </c>
      <c r="G143" t="str">
        <f>STANDINGS_BA[[#This Row],[League]]&amp;STANDINGS_BA[[#This Row],[Team]]</f>
        <v>$150 Draft Champions (4 hour) Mar 14 1:00 pm Lg.3904The Digger I Deep</v>
      </c>
    </row>
    <row r="144" spans="1:7" x14ac:dyDescent="0.25">
      <c r="A144">
        <v>1227</v>
      </c>
      <c r="B144" t="s">
        <v>643</v>
      </c>
      <c r="C144" t="s">
        <v>637</v>
      </c>
      <c r="D144">
        <v>0.26690000000000003</v>
      </c>
      <c r="E144">
        <v>1684</v>
      </c>
      <c r="F144">
        <f t="shared" si="2"/>
        <v>8</v>
      </c>
      <c r="G144" t="str">
        <f>STANDINGS_BA[[#This Row],[League]]&amp;STANDINGS_BA[[#This Row],[Team]]</f>
        <v>$150 Draft Champions (4 hour) Mar 14 1:00 pm Lg.3904The Wheelhouse</v>
      </c>
    </row>
    <row r="145" spans="1:7" x14ac:dyDescent="0.25">
      <c r="A145">
        <v>1345</v>
      </c>
      <c r="B145" t="s">
        <v>644</v>
      </c>
      <c r="C145" t="s">
        <v>637</v>
      </c>
      <c r="D145">
        <v>0.2661</v>
      </c>
      <c r="E145">
        <v>1566</v>
      </c>
      <c r="F145">
        <f t="shared" si="2"/>
        <v>9</v>
      </c>
      <c r="G145" t="str">
        <f>STANDINGS_BA[[#This Row],[League]]&amp;STANDINGS_BA[[#This Row],[Team]]</f>
        <v>$150 Draft Champions (4 hour) Mar 14 1:00 pm Lg.3904Kosher Meat III</v>
      </c>
    </row>
    <row r="146" spans="1:7" x14ac:dyDescent="0.25">
      <c r="A146">
        <v>1751</v>
      </c>
      <c r="B146" t="s">
        <v>645</v>
      </c>
      <c r="C146" t="s">
        <v>637</v>
      </c>
      <c r="D146">
        <v>0.2636</v>
      </c>
      <c r="E146">
        <v>1160</v>
      </c>
      <c r="F146">
        <f t="shared" si="2"/>
        <v>10</v>
      </c>
      <c r="G146" t="str">
        <f>STANDINGS_BA[[#This Row],[League]]&amp;STANDINGS_BA[[#This Row],[Team]]</f>
        <v>$150 Draft Champions (4 hour) Mar 14 1:00 pm Lg.39043Peat</v>
      </c>
    </row>
    <row r="147" spans="1:7" x14ac:dyDescent="0.25">
      <c r="A147">
        <v>1900</v>
      </c>
      <c r="B147" t="s">
        <v>646</v>
      </c>
      <c r="C147" t="s">
        <v>637</v>
      </c>
      <c r="D147">
        <v>0.26250000000000001</v>
      </c>
      <c r="E147">
        <v>1011</v>
      </c>
      <c r="F147">
        <f t="shared" si="2"/>
        <v>11</v>
      </c>
      <c r="G147" t="str">
        <f>STANDINGS_BA[[#This Row],[League]]&amp;STANDINGS_BA[[#This Row],[Team]]</f>
        <v>$150 Draft Champions (4 hour) Mar 14 1:00 pm Lg.3904Ragnar's Rampage</v>
      </c>
    </row>
    <row r="148" spans="1:7" x14ac:dyDescent="0.25">
      <c r="A148">
        <v>2454</v>
      </c>
      <c r="B148" t="s">
        <v>647</v>
      </c>
      <c r="C148" t="s">
        <v>637</v>
      </c>
      <c r="D148">
        <v>0.25819999999999999</v>
      </c>
      <c r="E148">
        <v>457</v>
      </c>
      <c r="F148">
        <f t="shared" si="2"/>
        <v>12</v>
      </c>
      <c r="G148" t="str">
        <f>STANDINGS_BA[[#This Row],[League]]&amp;STANDINGS_BA[[#This Row],[Team]]</f>
        <v>$150 Draft Champions (4 hour) Mar 14 1:00 pm Lg.3904High Cheese</v>
      </c>
    </row>
    <row r="149" spans="1:7" x14ac:dyDescent="0.25">
      <c r="A149">
        <v>2585</v>
      </c>
      <c r="B149" t="s">
        <v>648</v>
      </c>
      <c r="C149" t="s">
        <v>637</v>
      </c>
      <c r="D149">
        <v>0.25669999999999998</v>
      </c>
      <c r="E149">
        <v>326</v>
      </c>
      <c r="F149">
        <f t="shared" si="2"/>
        <v>13</v>
      </c>
      <c r="G149" t="str">
        <f>STANDINGS_BA[[#This Row],[League]]&amp;STANDINGS_BA[[#This Row],[Team]]</f>
        <v>$150 Draft Champions (4 hour) Mar 14 1:00 pm Lg.3904Small Sample Size Celebration [DC2]</v>
      </c>
    </row>
    <row r="150" spans="1:7" x14ac:dyDescent="0.25">
      <c r="A150">
        <v>2891</v>
      </c>
      <c r="B150" t="s">
        <v>649</v>
      </c>
      <c r="C150" t="s">
        <v>637</v>
      </c>
      <c r="D150">
        <v>0.24840000000000001</v>
      </c>
      <c r="E150">
        <v>20</v>
      </c>
      <c r="F150">
        <f t="shared" si="2"/>
        <v>14</v>
      </c>
      <c r="G150" t="str">
        <f>STANDINGS_BA[[#This Row],[League]]&amp;STANDINGS_BA[[#This Row],[Team]]</f>
        <v>$150 Draft Champions (4 hour) Mar 14 1:00 pm Lg.3904Oren Ishii</v>
      </c>
    </row>
    <row r="151" spans="1:7" x14ac:dyDescent="0.25">
      <c r="A151">
        <v>2893</v>
      </c>
      <c r="B151" t="s">
        <v>392</v>
      </c>
      <c r="C151" t="s">
        <v>637</v>
      </c>
      <c r="D151">
        <v>0.2482</v>
      </c>
      <c r="E151">
        <v>18</v>
      </c>
      <c r="F151">
        <f t="shared" si="2"/>
        <v>15</v>
      </c>
      <c r="G151" t="str">
        <f>STANDINGS_BA[[#This Row],[League]]&amp;STANDINGS_BA[[#This Row],[Team]]</f>
        <v>$150 Draft Champions (4 hour) Mar 14 1:00 pm Lg.3904Team Conlon</v>
      </c>
    </row>
    <row r="152" spans="1:7" x14ac:dyDescent="0.25">
      <c r="A152">
        <v>442</v>
      </c>
      <c r="B152" t="s">
        <v>650</v>
      </c>
      <c r="C152" t="s">
        <v>651</v>
      </c>
      <c r="D152">
        <v>0.27300000000000002</v>
      </c>
      <c r="E152">
        <v>2469</v>
      </c>
      <c r="F152">
        <f t="shared" si="2"/>
        <v>1</v>
      </c>
      <c r="G152" t="str">
        <f>STANDINGS_BA[[#This Row],[League]]&amp;STANDINGS_BA[[#This Row],[Team]]</f>
        <v>$150 Draft Champions (4 hour) Mar 14 1:00 pm Lg.3912Team Stein</v>
      </c>
    </row>
    <row r="153" spans="1:7" x14ac:dyDescent="0.25">
      <c r="A153">
        <v>538</v>
      </c>
      <c r="B153" t="s">
        <v>652</v>
      </c>
      <c r="C153" t="s">
        <v>651</v>
      </c>
      <c r="D153">
        <v>0.27210000000000001</v>
      </c>
      <c r="E153">
        <v>2373</v>
      </c>
      <c r="F153">
        <f t="shared" si="2"/>
        <v>2</v>
      </c>
      <c r="G153" t="str">
        <f>STANDINGS_BA[[#This Row],[League]]&amp;STANDINGS_BA[[#This Row],[Team]]</f>
        <v>$150 Draft Champions (4 hour) Mar 14 1:00 pm Lg.3912Who Knows?</v>
      </c>
    </row>
    <row r="154" spans="1:7" x14ac:dyDescent="0.25">
      <c r="A154">
        <v>598</v>
      </c>
      <c r="B154" t="s">
        <v>653</v>
      </c>
      <c r="C154" t="s">
        <v>651</v>
      </c>
      <c r="D154">
        <v>0.2717</v>
      </c>
      <c r="E154">
        <v>2313</v>
      </c>
      <c r="F154">
        <f t="shared" si="2"/>
        <v>3</v>
      </c>
      <c r="G154" t="str">
        <f>STANDINGS_BA[[#This Row],[League]]&amp;STANDINGS_BA[[#This Row],[Team]]</f>
        <v>$150 Draft Champions (4 hour) Mar 14 1:00 pm Lg.3912Ice Station Zebra Associates</v>
      </c>
    </row>
    <row r="155" spans="1:7" x14ac:dyDescent="0.25">
      <c r="A155">
        <v>675</v>
      </c>
      <c r="B155" t="s">
        <v>654</v>
      </c>
      <c r="C155" t="s">
        <v>651</v>
      </c>
      <c r="D155">
        <v>0.27100000000000002</v>
      </c>
      <c r="E155">
        <v>2236</v>
      </c>
      <c r="F155">
        <f t="shared" si="2"/>
        <v>4</v>
      </c>
      <c r="G155" t="str">
        <f>STANDINGS_BA[[#This Row],[League]]&amp;STANDINGS_BA[[#This Row],[Team]]</f>
        <v>$150 Draft Champions (4 hour) Mar 14 1:00 pm Lg.3912Mr. Cee's Crew Too</v>
      </c>
    </row>
    <row r="156" spans="1:7" x14ac:dyDescent="0.25">
      <c r="A156">
        <v>689</v>
      </c>
      <c r="B156" t="s">
        <v>301</v>
      </c>
      <c r="C156" t="s">
        <v>651</v>
      </c>
      <c r="D156">
        <v>0.27079999999999999</v>
      </c>
      <c r="E156">
        <v>2222</v>
      </c>
      <c r="F156">
        <f t="shared" si="2"/>
        <v>5</v>
      </c>
      <c r="G156" t="str">
        <f>STANDINGS_BA[[#This Row],[League]]&amp;STANDINGS_BA[[#This Row],[Team]]</f>
        <v>$150 Draft Champions (4 hour) Mar 14 1:00 pm Lg.3912CAPT BODGIT</v>
      </c>
    </row>
    <row r="157" spans="1:7" x14ac:dyDescent="0.25">
      <c r="A157">
        <v>898</v>
      </c>
      <c r="B157" t="s">
        <v>655</v>
      </c>
      <c r="C157" t="s">
        <v>651</v>
      </c>
      <c r="D157">
        <v>0.26910000000000001</v>
      </c>
      <c r="E157">
        <v>2013</v>
      </c>
      <c r="F157">
        <f t="shared" si="2"/>
        <v>6</v>
      </c>
      <c r="G157" t="str">
        <f>STANDINGS_BA[[#This Row],[League]]&amp;STANDINGS_BA[[#This Row],[Team]]</f>
        <v>$150 Draft Champions (4 hour) Mar 14 1:00 pm Lg.3912Southpaws</v>
      </c>
    </row>
    <row r="158" spans="1:7" x14ac:dyDescent="0.25">
      <c r="A158">
        <v>1196</v>
      </c>
      <c r="B158" t="s">
        <v>656</v>
      </c>
      <c r="C158" t="s">
        <v>651</v>
      </c>
      <c r="D158">
        <v>0.2671</v>
      </c>
      <c r="E158">
        <v>1715</v>
      </c>
      <c r="F158">
        <f t="shared" si="2"/>
        <v>7</v>
      </c>
      <c r="G158" t="str">
        <f>STANDINGS_BA[[#This Row],[League]]&amp;STANDINGS_BA[[#This Row],[Team]]</f>
        <v>$150 Draft Champions (4 hour) Mar 14 1:00 pm Lg.3912Buzzards</v>
      </c>
    </row>
    <row r="159" spans="1:7" x14ac:dyDescent="0.25">
      <c r="A159">
        <v>1356</v>
      </c>
      <c r="B159" t="s">
        <v>657</v>
      </c>
      <c r="C159" t="s">
        <v>651</v>
      </c>
      <c r="D159">
        <v>0.26600000000000001</v>
      </c>
      <c r="E159">
        <v>1555</v>
      </c>
      <c r="F159">
        <f t="shared" si="2"/>
        <v>8</v>
      </c>
      <c r="G159" t="str">
        <f>STANDINGS_BA[[#This Row],[League]]&amp;STANDINGS_BA[[#This Row],[Team]]</f>
        <v>$150 Draft Champions (4 hour) Mar 14 1:00 pm Lg.3912Reign draft champions</v>
      </c>
    </row>
    <row r="160" spans="1:7" x14ac:dyDescent="0.25">
      <c r="A160">
        <v>1440</v>
      </c>
      <c r="B160" t="s">
        <v>658</v>
      </c>
      <c r="C160" t="s">
        <v>651</v>
      </c>
      <c r="D160">
        <v>0.26550000000000001</v>
      </c>
      <c r="E160">
        <v>1471</v>
      </c>
      <c r="F160">
        <f t="shared" si="2"/>
        <v>9</v>
      </c>
      <c r="G160" t="str">
        <f>STANDINGS_BA[[#This Row],[League]]&amp;STANDINGS_BA[[#This Row],[Team]]</f>
        <v>$150 Draft Champions (4 hour) Mar 14 1:00 pm Lg.3912ROYAL KC</v>
      </c>
    </row>
    <row r="161" spans="1:7" x14ac:dyDescent="0.25">
      <c r="A161">
        <v>1462</v>
      </c>
      <c r="B161" t="s">
        <v>659</v>
      </c>
      <c r="C161" t="s">
        <v>651</v>
      </c>
      <c r="D161">
        <v>0.26529999999999998</v>
      </c>
      <c r="E161">
        <v>1449</v>
      </c>
      <c r="F161">
        <f t="shared" si="2"/>
        <v>10</v>
      </c>
      <c r="G161" t="str">
        <f>STANDINGS_BA[[#This Row],[League]]&amp;STANDINGS_BA[[#This Row],[Team]]</f>
        <v>$150 Draft Champions (4 hour) Mar 14 1:00 pm Lg.3912Team Upon a Time...</v>
      </c>
    </row>
    <row r="162" spans="1:7" x14ac:dyDescent="0.25">
      <c r="A162">
        <v>2115</v>
      </c>
      <c r="B162" t="s">
        <v>660</v>
      </c>
      <c r="C162" t="s">
        <v>651</v>
      </c>
      <c r="D162">
        <v>0.26100000000000001</v>
      </c>
      <c r="E162">
        <v>796</v>
      </c>
      <c r="F162">
        <f t="shared" si="2"/>
        <v>11</v>
      </c>
      <c r="G162" t="str">
        <f>STANDINGS_BA[[#This Row],[League]]&amp;STANDINGS_BA[[#This Row],[Team]]</f>
        <v>$150 Draft Champions (4 hour) Mar 14 1:00 pm Lg.3912JerseyJacks</v>
      </c>
    </row>
    <row r="163" spans="1:7" x14ac:dyDescent="0.25">
      <c r="A163">
        <v>2148</v>
      </c>
      <c r="B163" t="s">
        <v>137</v>
      </c>
      <c r="C163" t="s">
        <v>651</v>
      </c>
      <c r="D163">
        <v>0.26079999999999998</v>
      </c>
      <c r="E163">
        <v>763</v>
      </c>
      <c r="F163">
        <f t="shared" si="2"/>
        <v>12</v>
      </c>
      <c r="G163" t="str">
        <f>STANDINGS_BA[[#This Row],[League]]&amp;STANDINGS_BA[[#This Row],[Team]]</f>
        <v>$150 Draft Champions (4 hour) Mar 14 1:00 pm Lg.3912Team Sterling</v>
      </c>
    </row>
    <row r="164" spans="1:7" x14ac:dyDescent="0.25">
      <c r="A164">
        <v>2241</v>
      </c>
      <c r="B164" t="s">
        <v>661</v>
      </c>
      <c r="C164" t="s">
        <v>651</v>
      </c>
      <c r="D164">
        <v>0.26</v>
      </c>
      <c r="E164">
        <v>670</v>
      </c>
      <c r="F164">
        <f t="shared" si="2"/>
        <v>13</v>
      </c>
      <c r="G164" t="str">
        <f>STANDINGS_BA[[#This Row],[League]]&amp;STANDINGS_BA[[#This Row],[Team]]</f>
        <v>$150 Draft Champions (4 hour) Mar 14 1:00 pm Lg.3912Team Burnett</v>
      </c>
    </row>
    <row r="165" spans="1:7" x14ac:dyDescent="0.25">
      <c r="A165">
        <v>2776</v>
      </c>
      <c r="B165" t="s">
        <v>662</v>
      </c>
      <c r="C165" t="s">
        <v>651</v>
      </c>
      <c r="D165">
        <v>0.25359999999999999</v>
      </c>
      <c r="E165">
        <v>135</v>
      </c>
      <c r="F165">
        <f t="shared" si="2"/>
        <v>14</v>
      </c>
      <c r="G165" t="str">
        <f>STANDINGS_BA[[#This Row],[League]]&amp;STANDINGS_BA[[#This Row],[Team]]</f>
        <v>$150 Draft Champions (4 hour) Mar 14 1:00 pm Lg.3912wally57</v>
      </c>
    </row>
    <row r="166" spans="1:7" x14ac:dyDescent="0.25">
      <c r="A166">
        <v>2814</v>
      </c>
      <c r="B166" t="s">
        <v>186</v>
      </c>
      <c r="C166" t="s">
        <v>651</v>
      </c>
      <c r="D166">
        <v>0.25269999999999998</v>
      </c>
      <c r="E166">
        <v>97</v>
      </c>
      <c r="F166">
        <f t="shared" si="2"/>
        <v>15</v>
      </c>
      <c r="G166" t="str">
        <f>STANDINGS_BA[[#This Row],[League]]&amp;STANDINGS_BA[[#This Row],[Team]]</f>
        <v>$150 Draft Champions (4 hour) Mar 14 1:00 pm Lg.3912LONG GONE</v>
      </c>
    </row>
    <row r="167" spans="1:7" x14ac:dyDescent="0.25">
      <c r="A167">
        <v>51</v>
      </c>
      <c r="B167" t="s">
        <v>178</v>
      </c>
      <c r="C167" t="s">
        <v>663</v>
      </c>
      <c r="D167">
        <v>0.2802</v>
      </c>
      <c r="E167">
        <v>2860</v>
      </c>
      <c r="F167">
        <f t="shared" si="2"/>
        <v>1</v>
      </c>
      <c r="G167" t="str">
        <f>STANDINGS_BA[[#This Row],[League]]&amp;STANDINGS_BA[[#This Row],[Team]]</f>
        <v>$150 Draft Champions (4 hour) Mar 15 1:00 pm Lg.3919Fish or Cut Bait</v>
      </c>
    </row>
    <row r="168" spans="1:7" x14ac:dyDescent="0.25">
      <c r="A168">
        <v>195</v>
      </c>
      <c r="B168" t="s">
        <v>664</v>
      </c>
      <c r="C168" t="s">
        <v>663</v>
      </c>
      <c r="D168">
        <v>0.27610000000000001</v>
      </c>
      <c r="E168">
        <v>2716</v>
      </c>
      <c r="F168">
        <f t="shared" si="2"/>
        <v>2</v>
      </c>
      <c r="G168" t="str">
        <f>STANDINGS_BA[[#This Row],[League]]&amp;STANDINGS_BA[[#This Row],[Team]]</f>
        <v>$150 Draft Champions (4 hour) Mar 15 1:00 pm Lg.3919The Amazins</v>
      </c>
    </row>
    <row r="169" spans="1:7" x14ac:dyDescent="0.25">
      <c r="A169">
        <v>300</v>
      </c>
      <c r="B169" t="s">
        <v>225</v>
      </c>
      <c r="C169" t="s">
        <v>663</v>
      </c>
      <c r="D169">
        <v>0.27450000000000002</v>
      </c>
      <c r="E169">
        <v>2611</v>
      </c>
      <c r="F169">
        <f t="shared" si="2"/>
        <v>3</v>
      </c>
      <c r="G169" t="str">
        <f>STANDINGS_BA[[#This Row],[League]]&amp;STANDINGS_BA[[#This Row],[Team]]</f>
        <v>$150 Draft Champions (4 hour) Mar 15 1:00 pm Lg.3919Team Thiffeault</v>
      </c>
    </row>
    <row r="170" spans="1:7" x14ac:dyDescent="0.25">
      <c r="A170">
        <v>1111</v>
      </c>
      <c r="B170" t="s">
        <v>137</v>
      </c>
      <c r="C170" t="s">
        <v>663</v>
      </c>
      <c r="D170">
        <v>0.26769999999999999</v>
      </c>
      <c r="E170">
        <v>1800</v>
      </c>
      <c r="F170">
        <f t="shared" si="2"/>
        <v>4</v>
      </c>
      <c r="G170" t="str">
        <f>STANDINGS_BA[[#This Row],[League]]&amp;STANDINGS_BA[[#This Row],[Team]]</f>
        <v>$150 Draft Champions (4 hour) Mar 15 1:00 pm Lg.3919Team Sterling</v>
      </c>
    </row>
    <row r="171" spans="1:7" x14ac:dyDescent="0.25">
      <c r="A171">
        <v>1117</v>
      </c>
      <c r="B171" t="s">
        <v>665</v>
      </c>
      <c r="C171" t="s">
        <v>663</v>
      </c>
      <c r="D171">
        <v>0.26769999999999999</v>
      </c>
      <c r="E171">
        <v>1794</v>
      </c>
      <c r="F171">
        <f t="shared" si="2"/>
        <v>5</v>
      </c>
      <c r="G171" t="str">
        <f>STANDINGS_BA[[#This Row],[League]]&amp;STANDINGS_BA[[#This Row],[Team]]</f>
        <v>$150 Draft Champions (4 hour) Mar 15 1:00 pm Lg.3919Team parker</v>
      </c>
    </row>
    <row r="172" spans="1:7" x14ac:dyDescent="0.25">
      <c r="A172">
        <v>1476</v>
      </c>
      <c r="B172" t="s">
        <v>87</v>
      </c>
      <c r="C172" t="s">
        <v>663</v>
      </c>
      <c r="D172">
        <v>0.26529999999999998</v>
      </c>
      <c r="E172">
        <v>1435</v>
      </c>
      <c r="F172">
        <f t="shared" si="2"/>
        <v>6</v>
      </c>
      <c r="G172" t="str">
        <f>STANDINGS_BA[[#This Row],[League]]&amp;STANDINGS_BA[[#This Row],[Team]]</f>
        <v>$150 Draft Champions (4 hour) Mar 15 1:00 pm Lg.3919The Northsiders</v>
      </c>
    </row>
    <row r="173" spans="1:7" x14ac:dyDescent="0.25">
      <c r="A173">
        <v>1502</v>
      </c>
      <c r="B173" t="s">
        <v>666</v>
      </c>
      <c r="C173" t="s">
        <v>663</v>
      </c>
      <c r="D173">
        <v>0.2651</v>
      </c>
      <c r="E173">
        <v>1409</v>
      </c>
      <c r="F173">
        <f t="shared" si="2"/>
        <v>7</v>
      </c>
      <c r="G173" t="str">
        <f>STANDINGS_BA[[#This Row],[League]]&amp;STANDINGS_BA[[#This Row],[Team]]</f>
        <v>$150 Draft Champions (4 hour) Mar 15 1:00 pm Lg.3919squimel</v>
      </c>
    </row>
    <row r="174" spans="1:7" x14ac:dyDescent="0.25">
      <c r="A174">
        <v>1605</v>
      </c>
      <c r="B174" t="s">
        <v>667</v>
      </c>
      <c r="C174" t="s">
        <v>663</v>
      </c>
      <c r="D174">
        <v>0.26440000000000002</v>
      </c>
      <c r="E174">
        <v>1306</v>
      </c>
      <c r="F174">
        <f t="shared" si="2"/>
        <v>8</v>
      </c>
      <c r="G174" t="str">
        <f>STANDINGS_BA[[#This Row],[League]]&amp;STANDINGS_BA[[#This Row],[Team]]</f>
        <v>$150 Draft Champions (4 hour) Mar 15 1:00 pm Lg.3919Team Metcalf</v>
      </c>
    </row>
    <row r="175" spans="1:7" x14ac:dyDescent="0.25">
      <c r="A175">
        <v>1639</v>
      </c>
      <c r="B175" t="s">
        <v>668</v>
      </c>
      <c r="C175" t="s">
        <v>663</v>
      </c>
      <c r="D175">
        <v>0.26419999999999999</v>
      </c>
      <c r="E175">
        <v>1272</v>
      </c>
      <c r="F175">
        <f t="shared" si="2"/>
        <v>9</v>
      </c>
      <c r="G175" t="str">
        <f>STANDINGS_BA[[#This Row],[League]]&amp;STANDINGS_BA[[#This Row],[Team]]</f>
        <v>$150 Draft Champions (4 hour) Mar 15 1:00 pm Lg.3919Wolf's Superstuds</v>
      </c>
    </row>
    <row r="176" spans="1:7" x14ac:dyDescent="0.25">
      <c r="A176">
        <v>1909</v>
      </c>
      <c r="B176" t="s">
        <v>482</v>
      </c>
      <c r="C176" t="s">
        <v>663</v>
      </c>
      <c r="D176">
        <v>0.26250000000000001</v>
      </c>
      <c r="E176">
        <v>1002</v>
      </c>
      <c r="F176">
        <f t="shared" si="2"/>
        <v>10</v>
      </c>
      <c r="G176" t="str">
        <f>STANDINGS_BA[[#This Row],[League]]&amp;STANDINGS_BA[[#This Row],[Team]]</f>
        <v>$150 Draft Champions (4 hour) Mar 15 1:00 pm Lg.3919Revenge Of The Sith</v>
      </c>
    </row>
    <row r="177" spans="1:7" x14ac:dyDescent="0.25">
      <c r="A177">
        <v>1923</v>
      </c>
      <c r="B177" t="s">
        <v>669</v>
      </c>
      <c r="C177" t="s">
        <v>663</v>
      </c>
      <c r="D177">
        <v>0.26240000000000002</v>
      </c>
      <c r="E177">
        <v>988</v>
      </c>
      <c r="F177">
        <f t="shared" si="2"/>
        <v>11</v>
      </c>
      <c r="G177" t="str">
        <f>STANDINGS_BA[[#This Row],[League]]&amp;STANDINGS_BA[[#This Row],[Team]]</f>
        <v>$150 Draft Champions (4 hour) Mar 15 1:00 pm Lg.391930th St NightStalkers</v>
      </c>
    </row>
    <row r="178" spans="1:7" x14ac:dyDescent="0.25">
      <c r="A178">
        <v>2405</v>
      </c>
      <c r="B178" t="s">
        <v>439</v>
      </c>
      <c r="C178" t="s">
        <v>663</v>
      </c>
      <c r="D178">
        <v>0.2586</v>
      </c>
      <c r="E178">
        <v>506</v>
      </c>
      <c r="F178">
        <f t="shared" si="2"/>
        <v>12</v>
      </c>
      <c r="G178" t="str">
        <f>STANDINGS_BA[[#This Row],[League]]&amp;STANDINGS_BA[[#This Row],[Team]]</f>
        <v>$150 Draft Champions (4 hour) Mar 15 1:00 pm Lg.3919Team silver</v>
      </c>
    </row>
    <row r="179" spans="1:7" x14ac:dyDescent="0.25">
      <c r="A179">
        <v>2514</v>
      </c>
      <c r="B179" t="s">
        <v>334</v>
      </c>
      <c r="C179" t="s">
        <v>663</v>
      </c>
      <c r="D179">
        <v>0.2576</v>
      </c>
      <c r="E179">
        <v>397</v>
      </c>
      <c r="F179">
        <f t="shared" si="2"/>
        <v>13</v>
      </c>
      <c r="G179" t="str">
        <f>STANDINGS_BA[[#This Row],[League]]&amp;STANDINGS_BA[[#This Row],[Team]]</f>
        <v>$150 Draft Champions (4 hour) Mar 15 1:00 pm Lg.3919SO. IMAGE</v>
      </c>
    </row>
    <row r="180" spans="1:7" x14ac:dyDescent="0.25">
      <c r="A180">
        <v>2594</v>
      </c>
      <c r="B180" t="s">
        <v>670</v>
      </c>
      <c r="C180" t="s">
        <v>663</v>
      </c>
      <c r="D180">
        <v>0.25650000000000001</v>
      </c>
      <c r="E180">
        <v>317</v>
      </c>
      <c r="F180">
        <f t="shared" si="2"/>
        <v>14</v>
      </c>
      <c r="G180" t="str">
        <f>STANDINGS_BA[[#This Row],[League]]&amp;STANDINGS_BA[[#This Row],[Team]]</f>
        <v>$150 Draft Champions (4 hour) Mar 15 1:00 pm Lg.3919Schwarbomb</v>
      </c>
    </row>
    <row r="181" spans="1:7" x14ac:dyDescent="0.25">
      <c r="A181">
        <v>2854</v>
      </c>
      <c r="B181" t="s">
        <v>345</v>
      </c>
      <c r="C181" t="s">
        <v>663</v>
      </c>
      <c r="D181">
        <v>0.25080000000000002</v>
      </c>
      <c r="E181">
        <v>57</v>
      </c>
      <c r="F181">
        <f t="shared" si="2"/>
        <v>15</v>
      </c>
      <c r="G181" t="str">
        <f>STANDINGS_BA[[#This Row],[League]]&amp;STANDINGS_BA[[#This Row],[Team]]</f>
        <v>$150 Draft Champions (4 hour) Mar 15 1:00 pm Lg.3919Man of Steel</v>
      </c>
    </row>
    <row r="182" spans="1:7" x14ac:dyDescent="0.25">
      <c r="A182">
        <v>277</v>
      </c>
      <c r="B182" t="s">
        <v>440</v>
      </c>
      <c r="C182" t="s">
        <v>671</v>
      </c>
      <c r="D182">
        <v>0.27479999999999999</v>
      </c>
      <c r="E182">
        <v>2634</v>
      </c>
      <c r="F182">
        <f t="shared" si="2"/>
        <v>1</v>
      </c>
      <c r="G182" t="str">
        <f>STANDINGS_BA[[#This Row],[League]]&amp;STANDINGS_BA[[#This Row],[Team]]</f>
        <v>$150 Draft Champions (4 hour) Mar 16 1:00 pm Lg.3930zzzzzzzz</v>
      </c>
    </row>
    <row r="183" spans="1:7" x14ac:dyDescent="0.25">
      <c r="A183">
        <v>326</v>
      </c>
      <c r="B183" t="s">
        <v>672</v>
      </c>
      <c r="C183" t="s">
        <v>671</v>
      </c>
      <c r="D183">
        <v>0.2742</v>
      </c>
      <c r="E183">
        <v>2585</v>
      </c>
      <c r="F183">
        <f t="shared" si="2"/>
        <v>2</v>
      </c>
      <c r="G183" t="str">
        <f>STANDINGS_BA[[#This Row],[League]]&amp;STANDINGS_BA[[#This Row],[Team]]</f>
        <v>$150 Draft Champions (4 hour) Mar 16 1:00 pm Lg.3930Vanek Team</v>
      </c>
    </row>
    <row r="184" spans="1:7" x14ac:dyDescent="0.25">
      <c r="A184">
        <v>679</v>
      </c>
      <c r="B184" t="s">
        <v>673</v>
      </c>
      <c r="C184" t="s">
        <v>671</v>
      </c>
      <c r="D184">
        <v>0.27089999999999997</v>
      </c>
      <c r="E184">
        <v>2232</v>
      </c>
      <c r="F184">
        <f t="shared" si="2"/>
        <v>3</v>
      </c>
      <c r="G184" t="str">
        <f>STANDINGS_BA[[#This Row],[League]]&amp;STANDINGS_BA[[#This Row],[Team]]</f>
        <v>$150 Draft Champions (4 hour) Mar 16 1:00 pm Lg.3930Team Resch</v>
      </c>
    </row>
    <row r="185" spans="1:7" x14ac:dyDescent="0.25">
      <c r="A185">
        <v>850</v>
      </c>
      <c r="B185" t="s">
        <v>674</v>
      </c>
      <c r="C185" t="s">
        <v>671</v>
      </c>
      <c r="D185">
        <v>0.26939999999999997</v>
      </c>
      <c r="E185">
        <v>2061</v>
      </c>
      <c r="F185">
        <f t="shared" si="2"/>
        <v>4</v>
      </c>
      <c r="G185" t="str">
        <f>STANDINGS_BA[[#This Row],[League]]&amp;STANDINGS_BA[[#This Row],[Team]]</f>
        <v>$150 Draft Champions (4 hour) Mar 16 1:00 pm Lg.3930Team butler</v>
      </c>
    </row>
    <row r="186" spans="1:7" x14ac:dyDescent="0.25">
      <c r="A186">
        <v>1002</v>
      </c>
      <c r="B186" t="s">
        <v>238</v>
      </c>
      <c r="C186" t="s">
        <v>671</v>
      </c>
      <c r="D186">
        <v>0.26840000000000003</v>
      </c>
      <c r="E186">
        <v>1909</v>
      </c>
      <c r="F186">
        <f t="shared" si="2"/>
        <v>5</v>
      </c>
      <c r="G186" t="str">
        <f>STANDINGS_BA[[#This Row],[League]]&amp;STANDINGS_BA[[#This Row],[Team]]</f>
        <v>$150 Draft Champions (4 hour) Mar 16 1:00 pm Lg.3930Blast it out Yoenis</v>
      </c>
    </row>
    <row r="187" spans="1:7" x14ac:dyDescent="0.25">
      <c r="A187">
        <v>1064</v>
      </c>
      <c r="B187" t="s">
        <v>675</v>
      </c>
      <c r="C187" t="s">
        <v>671</v>
      </c>
      <c r="D187">
        <v>0.26800000000000002</v>
      </c>
      <c r="E187">
        <v>1847</v>
      </c>
      <c r="F187">
        <f t="shared" si="2"/>
        <v>6</v>
      </c>
      <c r="G187" t="str">
        <f>STANDINGS_BA[[#This Row],[League]]&amp;STANDINGS_BA[[#This Row],[Team]]</f>
        <v>$150 Draft Champions (4 hour) Mar 16 1:00 pm Lg.3930Krack of the Bat</v>
      </c>
    </row>
    <row r="188" spans="1:7" x14ac:dyDescent="0.25">
      <c r="A188">
        <v>1157</v>
      </c>
      <c r="B188" t="s">
        <v>676</v>
      </c>
      <c r="C188" t="s">
        <v>671</v>
      </c>
      <c r="D188">
        <v>0.26740000000000003</v>
      </c>
      <c r="E188">
        <v>1754</v>
      </c>
      <c r="F188">
        <f t="shared" si="2"/>
        <v>7</v>
      </c>
      <c r="G188" t="str">
        <f>STANDINGS_BA[[#This Row],[League]]&amp;STANDINGS_BA[[#This Row],[Team]]</f>
        <v>$150 Draft Champions (4 hour) Mar 16 1:00 pm Lg.3930Mendoza Line Master</v>
      </c>
    </row>
    <row r="189" spans="1:7" x14ac:dyDescent="0.25">
      <c r="A189">
        <v>1181</v>
      </c>
      <c r="B189" t="s">
        <v>677</v>
      </c>
      <c r="C189" t="s">
        <v>671</v>
      </c>
      <c r="D189">
        <v>0.26719999999999999</v>
      </c>
      <c r="E189">
        <v>1730</v>
      </c>
      <c r="F189">
        <f t="shared" si="2"/>
        <v>8</v>
      </c>
      <c r="G189" t="str">
        <f>STANDINGS_BA[[#This Row],[League]]&amp;STANDINGS_BA[[#This Row],[Team]]</f>
        <v>$150 Draft Champions (4 hour) Mar 16 1:00 pm Lg.3930Team Vanek</v>
      </c>
    </row>
    <row r="190" spans="1:7" x14ac:dyDescent="0.25">
      <c r="A190">
        <v>1288</v>
      </c>
      <c r="B190" t="s">
        <v>678</v>
      </c>
      <c r="C190" t="s">
        <v>671</v>
      </c>
      <c r="D190">
        <v>0.26650000000000001</v>
      </c>
      <c r="E190">
        <v>1623</v>
      </c>
      <c r="F190">
        <f t="shared" si="2"/>
        <v>9</v>
      </c>
      <c r="G190" t="str">
        <f>STANDINGS_BA[[#This Row],[League]]&amp;STANDINGS_BA[[#This Row],[Team]]</f>
        <v>$150 Draft Champions (4 hour) Mar 16 1:00 pm Lg.3930Team steinerman</v>
      </c>
    </row>
    <row r="191" spans="1:7" x14ac:dyDescent="0.25">
      <c r="A191">
        <v>1615</v>
      </c>
      <c r="B191" t="s">
        <v>679</v>
      </c>
      <c r="C191" t="s">
        <v>671</v>
      </c>
      <c r="D191">
        <v>0.26440000000000002</v>
      </c>
      <c r="E191">
        <v>1296</v>
      </c>
      <c r="F191">
        <f t="shared" si="2"/>
        <v>10</v>
      </c>
      <c r="G191" t="str">
        <f>STANDINGS_BA[[#This Row],[League]]&amp;STANDINGS_BA[[#This Row],[Team]]</f>
        <v>$150 Draft Champions (4 hour) Mar 16 1:00 pm Lg.3930Roaring Rimshots</v>
      </c>
    </row>
    <row r="192" spans="1:7" x14ac:dyDescent="0.25">
      <c r="A192">
        <v>1746</v>
      </c>
      <c r="B192" t="s">
        <v>680</v>
      </c>
      <c r="C192" t="s">
        <v>671</v>
      </c>
      <c r="D192">
        <v>0.2636</v>
      </c>
      <c r="E192">
        <v>1165</v>
      </c>
      <c r="F192">
        <f t="shared" si="2"/>
        <v>11</v>
      </c>
      <c r="G192" t="str">
        <f>STANDINGS_BA[[#This Row],[League]]&amp;STANDINGS_BA[[#This Row],[Team]]</f>
        <v>$150 Draft Champions (4 hour) Mar 16 1:00 pm Lg.3930Smooth Rickey</v>
      </c>
    </row>
    <row r="193" spans="1:7" x14ac:dyDescent="0.25">
      <c r="A193">
        <v>1759</v>
      </c>
      <c r="B193" t="s">
        <v>163</v>
      </c>
      <c r="C193" t="s">
        <v>671</v>
      </c>
      <c r="D193">
        <v>0.26350000000000001</v>
      </c>
      <c r="E193">
        <v>1152</v>
      </c>
      <c r="F193">
        <f t="shared" si="2"/>
        <v>12</v>
      </c>
      <c r="G193" t="str">
        <f>STANDINGS_BA[[#This Row],[League]]&amp;STANDINGS_BA[[#This Row],[Team]]</f>
        <v>$150 Draft Champions (4 hour) Mar 16 1:00 pm Lg.3930Team Jones</v>
      </c>
    </row>
    <row r="194" spans="1:7" x14ac:dyDescent="0.25">
      <c r="A194">
        <v>2161</v>
      </c>
      <c r="B194" t="s">
        <v>681</v>
      </c>
      <c r="C194" t="s">
        <v>671</v>
      </c>
      <c r="D194">
        <v>0.26069999999999999</v>
      </c>
      <c r="E194">
        <v>750</v>
      </c>
      <c r="F194">
        <f t="shared" si="2"/>
        <v>13</v>
      </c>
      <c r="G194" t="str">
        <f>STANDINGS_BA[[#This Row],[League]]&amp;STANDINGS_BA[[#This Row],[Team]]</f>
        <v>$150 Draft Champions (4 hour) Mar 16 1:00 pm Lg.3930Team Ruggeri</v>
      </c>
    </row>
    <row r="195" spans="1:7" x14ac:dyDescent="0.25">
      <c r="A195">
        <v>2412</v>
      </c>
      <c r="B195" t="s">
        <v>682</v>
      </c>
      <c r="C195" t="s">
        <v>671</v>
      </c>
      <c r="D195">
        <v>0.2586</v>
      </c>
      <c r="E195">
        <v>499</v>
      </c>
      <c r="F195">
        <f t="shared" ref="F195:F258" si="3">IF(C195=C194,F194+1,1)</f>
        <v>14</v>
      </c>
      <c r="G195" t="str">
        <f>STANDINGS_BA[[#This Row],[League]]&amp;STANDINGS_BA[[#This Row],[Team]]</f>
        <v>$150 Draft Champions (4 hour) Mar 16 1:00 pm Lg.3930Joe Buck Nasty</v>
      </c>
    </row>
    <row r="196" spans="1:7" x14ac:dyDescent="0.25">
      <c r="A196">
        <v>2840</v>
      </c>
      <c r="B196" t="s">
        <v>683</v>
      </c>
      <c r="C196" t="s">
        <v>671</v>
      </c>
      <c r="D196">
        <v>0.25159999999999999</v>
      </c>
      <c r="E196">
        <v>71</v>
      </c>
      <c r="F196">
        <f t="shared" si="3"/>
        <v>15</v>
      </c>
      <c r="G196" t="str">
        <f>STANDINGS_BA[[#This Row],[League]]&amp;STANDINGS_BA[[#This Row],[Team]]</f>
        <v>$150 Draft Champions (4 hour) Mar 16 1:00 pm Lg.3930zima...........</v>
      </c>
    </row>
    <row r="197" spans="1:7" x14ac:dyDescent="0.25">
      <c r="A197">
        <v>206</v>
      </c>
      <c r="B197" t="s">
        <v>684</v>
      </c>
      <c r="C197" t="s">
        <v>685</v>
      </c>
      <c r="D197">
        <v>0.27589999999999998</v>
      </c>
      <c r="E197">
        <v>2705</v>
      </c>
      <c r="F197">
        <f t="shared" si="3"/>
        <v>1</v>
      </c>
      <c r="G197" t="str">
        <f>STANDINGS_BA[[#This Row],[League]]&amp;STANDINGS_BA[[#This Row],[Team]]</f>
        <v>$150 Draft Champions Dec 01 1:00 pm Lg.3550Forever Draft 1</v>
      </c>
    </row>
    <row r="198" spans="1:7" x14ac:dyDescent="0.25">
      <c r="A198">
        <v>463</v>
      </c>
      <c r="B198" t="s">
        <v>686</v>
      </c>
      <c r="C198" t="s">
        <v>685</v>
      </c>
      <c r="D198">
        <v>0.27279999999999999</v>
      </c>
      <c r="E198">
        <v>2448</v>
      </c>
      <c r="F198">
        <f t="shared" si="3"/>
        <v>2</v>
      </c>
      <c r="G198" t="str">
        <f>STANDINGS_BA[[#This Row],[League]]&amp;STANDINGS_BA[[#This Row],[Team]]</f>
        <v>$150 Draft Champions Dec 01 1:00 pm Lg.3550Team Liebman</v>
      </c>
    </row>
    <row r="199" spans="1:7" x14ac:dyDescent="0.25">
      <c r="A199">
        <v>831</v>
      </c>
      <c r="B199" t="s">
        <v>687</v>
      </c>
      <c r="C199" t="s">
        <v>685</v>
      </c>
      <c r="D199">
        <v>0.26960000000000001</v>
      </c>
      <c r="E199">
        <v>2080</v>
      </c>
      <c r="F199">
        <f t="shared" si="3"/>
        <v>3</v>
      </c>
      <c r="G199" t="str">
        <f>STANDINGS_BA[[#This Row],[League]]&amp;STANDINGS_BA[[#This Row],[Team]]</f>
        <v>$150 Draft Champions Dec 01 1:00 pm Lg.3550Prestige Worldwide</v>
      </c>
    </row>
    <row r="200" spans="1:7" x14ac:dyDescent="0.25">
      <c r="A200">
        <v>907</v>
      </c>
      <c r="B200" t="s">
        <v>688</v>
      </c>
      <c r="C200" t="s">
        <v>685</v>
      </c>
      <c r="D200">
        <v>0.26910000000000001</v>
      </c>
      <c r="E200">
        <v>2004.5</v>
      </c>
      <c r="F200">
        <f t="shared" si="3"/>
        <v>4</v>
      </c>
      <c r="G200" t="str">
        <f>STANDINGS_BA[[#This Row],[League]]&amp;STANDINGS_BA[[#This Row],[Team]]</f>
        <v>$150 Draft Champions Dec 01 1:00 pm Lg.3550Honey Nut Chirinos</v>
      </c>
    </row>
    <row r="201" spans="1:7" x14ac:dyDescent="0.25">
      <c r="A201">
        <v>1096</v>
      </c>
      <c r="B201" t="s">
        <v>17</v>
      </c>
      <c r="C201" t="s">
        <v>685</v>
      </c>
      <c r="D201">
        <v>0.26779999999999998</v>
      </c>
      <c r="E201">
        <v>1815</v>
      </c>
      <c r="F201">
        <f t="shared" si="3"/>
        <v>5</v>
      </c>
      <c r="G201" t="str">
        <f>STANDINGS_BA[[#This Row],[League]]&amp;STANDINGS_BA[[#This Row],[Team]]</f>
        <v>$150 Draft Champions Dec 01 1:00 pm Lg.3550Millertime</v>
      </c>
    </row>
    <row r="202" spans="1:7" x14ac:dyDescent="0.25">
      <c r="A202">
        <v>1200</v>
      </c>
      <c r="B202" t="s">
        <v>551</v>
      </c>
      <c r="C202" t="s">
        <v>685</v>
      </c>
      <c r="D202">
        <v>0.2671</v>
      </c>
      <c r="E202">
        <v>1711.5</v>
      </c>
      <c r="F202">
        <f t="shared" si="3"/>
        <v>6</v>
      </c>
      <c r="G202" t="str">
        <f>STANDINGS_BA[[#This Row],[League]]&amp;STANDINGS_BA[[#This Row],[Team]]</f>
        <v>$150 Draft Champions Dec 01 1:00 pm Lg.3550Miggy's Crown</v>
      </c>
    </row>
    <row r="203" spans="1:7" x14ac:dyDescent="0.25">
      <c r="A203">
        <v>1240</v>
      </c>
      <c r="B203" t="s">
        <v>689</v>
      </c>
      <c r="C203" t="s">
        <v>685</v>
      </c>
      <c r="D203">
        <v>0.26679999999999998</v>
      </c>
      <c r="E203">
        <v>1671</v>
      </c>
      <c r="F203">
        <f t="shared" si="3"/>
        <v>7</v>
      </c>
      <c r="G203" t="str">
        <f>STANDINGS_BA[[#This Row],[League]]&amp;STANDINGS_BA[[#This Row],[Team]]</f>
        <v>$150 Draft Champions Dec 01 1:00 pm Lg.3550Team Clarke - 1</v>
      </c>
    </row>
    <row r="204" spans="1:7" x14ac:dyDescent="0.25">
      <c r="A204">
        <v>1530</v>
      </c>
      <c r="B204" t="s">
        <v>690</v>
      </c>
      <c r="C204" t="s">
        <v>685</v>
      </c>
      <c r="D204">
        <v>0.26490000000000002</v>
      </c>
      <c r="E204">
        <v>1381</v>
      </c>
      <c r="F204">
        <f t="shared" si="3"/>
        <v>8</v>
      </c>
      <c r="G204" t="str">
        <f>STANDINGS_BA[[#This Row],[League]]&amp;STANDINGS_BA[[#This Row],[Team]]</f>
        <v>$150 Draft Champions Dec 01 1:00 pm Lg.3550The Believers</v>
      </c>
    </row>
    <row r="205" spans="1:7" x14ac:dyDescent="0.25">
      <c r="A205">
        <v>1595</v>
      </c>
      <c r="B205" t="s">
        <v>691</v>
      </c>
      <c r="C205" t="s">
        <v>685</v>
      </c>
      <c r="D205">
        <v>0.26450000000000001</v>
      </c>
      <c r="E205">
        <v>1316</v>
      </c>
      <c r="F205">
        <f t="shared" si="3"/>
        <v>9</v>
      </c>
      <c r="G205" t="str">
        <f>STANDINGS_BA[[#This Row],[League]]&amp;STANDINGS_BA[[#This Row],[Team]]</f>
        <v>$150 Draft Champions Dec 01 1:00 pm Lg.3550Buffin and Bowie</v>
      </c>
    </row>
    <row r="206" spans="1:7" x14ac:dyDescent="0.25">
      <c r="A206">
        <v>1599</v>
      </c>
      <c r="B206" t="s">
        <v>692</v>
      </c>
      <c r="C206" t="s">
        <v>685</v>
      </c>
      <c r="D206">
        <v>0.26450000000000001</v>
      </c>
      <c r="E206">
        <v>1312</v>
      </c>
      <c r="F206">
        <f t="shared" si="3"/>
        <v>10</v>
      </c>
      <c r="G206" t="str">
        <f>STANDINGS_BA[[#This Row],[League]]&amp;STANDINGS_BA[[#This Row],[Team]]</f>
        <v>$150 Draft Champions Dec 01 1:00 pm Lg.3550Rain Delay</v>
      </c>
    </row>
    <row r="207" spans="1:7" x14ac:dyDescent="0.25">
      <c r="A207">
        <v>1703</v>
      </c>
      <c r="B207" t="s">
        <v>693</v>
      </c>
      <c r="C207" t="s">
        <v>685</v>
      </c>
      <c r="D207">
        <v>0.26390000000000002</v>
      </c>
      <c r="E207">
        <v>1208</v>
      </c>
      <c r="F207">
        <f t="shared" si="3"/>
        <v>11</v>
      </c>
      <c r="G207" t="str">
        <f>STANDINGS_BA[[#This Row],[League]]&amp;STANDINGS_BA[[#This Row],[Team]]</f>
        <v>$150 Draft Champions Dec 01 1:00 pm Lg.3550Bridget Moynahan</v>
      </c>
    </row>
    <row r="208" spans="1:7" x14ac:dyDescent="0.25">
      <c r="A208">
        <v>1737</v>
      </c>
      <c r="B208" t="s">
        <v>524</v>
      </c>
      <c r="C208" t="s">
        <v>685</v>
      </c>
      <c r="D208">
        <v>0.26369999999999999</v>
      </c>
      <c r="E208">
        <v>1174</v>
      </c>
      <c r="F208">
        <f t="shared" si="3"/>
        <v>12</v>
      </c>
      <c r="G208" t="str">
        <f>STANDINGS_BA[[#This Row],[League]]&amp;STANDINGS_BA[[#This Row],[Team]]</f>
        <v>$150 Draft Champions Dec 01 1:00 pm Lg.3550zima.</v>
      </c>
    </row>
    <row r="209" spans="1:7" x14ac:dyDescent="0.25">
      <c r="A209">
        <v>2087</v>
      </c>
      <c r="B209" t="s">
        <v>694</v>
      </c>
      <c r="C209" t="s">
        <v>685</v>
      </c>
      <c r="D209">
        <v>0.26129999999999998</v>
      </c>
      <c r="E209">
        <v>824</v>
      </c>
      <c r="F209">
        <f t="shared" si="3"/>
        <v>13</v>
      </c>
      <c r="G209" t="str">
        <f>STANDINGS_BA[[#This Row],[League]]&amp;STANDINGS_BA[[#This Row],[Team]]</f>
        <v>$150 Draft Champions Dec 01 1:00 pm Lg.3550The Power of Eddie Gaedel</v>
      </c>
    </row>
    <row r="210" spans="1:7" x14ac:dyDescent="0.25">
      <c r="A210">
        <v>2407</v>
      </c>
      <c r="B210" t="s">
        <v>695</v>
      </c>
      <c r="C210" t="s">
        <v>685</v>
      </c>
      <c r="D210">
        <v>0.2586</v>
      </c>
      <c r="E210">
        <v>504</v>
      </c>
      <c r="F210">
        <f t="shared" si="3"/>
        <v>14</v>
      </c>
      <c r="G210" t="str">
        <f>STANDINGS_BA[[#This Row],[League]]&amp;STANDINGS_BA[[#This Row],[Team]]</f>
        <v>$150 Draft Champions Dec 01 1:00 pm Lg.3550The Apollo of the Box</v>
      </c>
    </row>
    <row r="211" spans="1:7" x14ac:dyDescent="0.25">
      <c r="A211">
        <v>2634</v>
      </c>
      <c r="B211" t="s">
        <v>696</v>
      </c>
      <c r="C211" t="s">
        <v>685</v>
      </c>
      <c r="D211">
        <v>0.25590000000000002</v>
      </c>
      <c r="E211">
        <v>277</v>
      </c>
      <c r="F211">
        <f t="shared" si="3"/>
        <v>15</v>
      </c>
      <c r="G211" t="str">
        <f>STANDINGS_BA[[#This Row],[League]]&amp;STANDINGS_BA[[#This Row],[Team]]</f>
        <v>$150 Draft Champions Dec 01 1:00 pm Lg.3550Phillies</v>
      </c>
    </row>
    <row r="212" spans="1:7" x14ac:dyDescent="0.25">
      <c r="A212">
        <v>52</v>
      </c>
      <c r="B212" t="s">
        <v>71</v>
      </c>
      <c r="C212" t="s">
        <v>697</v>
      </c>
      <c r="D212">
        <v>0.2802</v>
      </c>
      <c r="E212">
        <v>2859</v>
      </c>
      <c r="F212">
        <f t="shared" si="3"/>
        <v>1</v>
      </c>
      <c r="G212" t="str">
        <f>STANDINGS_BA[[#This Row],[League]]&amp;STANDINGS_BA[[#This Row],[Team]]</f>
        <v>$150 Draft Champions Dec 03 1:00 pm Lg.3557Frozen Ropes</v>
      </c>
    </row>
    <row r="213" spans="1:7" x14ac:dyDescent="0.25">
      <c r="A213">
        <v>259</v>
      </c>
      <c r="B213" t="s">
        <v>698</v>
      </c>
      <c r="C213" t="s">
        <v>697</v>
      </c>
      <c r="D213">
        <v>0.27489999999999998</v>
      </c>
      <c r="E213">
        <v>2652</v>
      </c>
      <c r="F213">
        <f t="shared" si="3"/>
        <v>2</v>
      </c>
      <c r="G213" t="str">
        <f>STANDINGS_BA[[#This Row],[League]]&amp;STANDINGS_BA[[#This Row],[Team]]</f>
        <v>$150 Draft Champions Dec 03 1:00 pm Lg.3557Captain Crunch's Liver</v>
      </c>
    </row>
    <row r="214" spans="1:7" x14ac:dyDescent="0.25">
      <c r="A214">
        <v>541</v>
      </c>
      <c r="B214" t="s">
        <v>699</v>
      </c>
      <c r="C214" t="s">
        <v>697</v>
      </c>
      <c r="D214">
        <v>0.27210000000000001</v>
      </c>
      <c r="E214">
        <v>2370</v>
      </c>
      <c r="F214">
        <f t="shared" si="3"/>
        <v>3</v>
      </c>
      <c r="G214" t="str">
        <f>STANDINGS_BA[[#This Row],[League]]&amp;STANDINGS_BA[[#This Row],[Team]]</f>
        <v>$150 Draft Champions Dec 03 1:00 pm Lg.3557-Vols-</v>
      </c>
    </row>
    <row r="215" spans="1:7" x14ac:dyDescent="0.25">
      <c r="A215">
        <v>819</v>
      </c>
      <c r="B215" t="s">
        <v>700</v>
      </c>
      <c r="C215" t="s">
        <v>697</v>
      </c>
      <c r="D215">
        <v>0.26960000000000001</v>
      </c>
      <c r="E215">
        <v>2092</v>
      </c>
      <c r="F215">
        <f t="shared" si="3"/>
        <v>4</v>
      </c>
      <c r="G215" t="str">
        <f>STANDINGS_BA[[#This Row],[League]]&amp;STANDINGS_BA[[#This Row],[Team]]</f>
        <v>$150 Draft Champions Dec 03 1:00 pm Lg.3557EMERSON</v>
      </c>
    </row>
    <row r="216" spans="1:7" x14ac:dyDescent="0.25">
      <c r="A216">
        <v>1221</v>
      </c>
      <c r="B216" t="s">
        <v>17</v>
      </c>
      <c r="C216" t="s">
        <v>697</v>
      </c>
      <c r="D216">
        <v>0.26690000000000003</v>
      </c>
      <c r="E216">
        <v>1690</v>
      </c>
      <c r="F216">
        <f t="shared" si="3"/>
        <v>5</v>
      </c>
      <c r="G216" t="str">
        <f>STANDINGS_BA[[#This Row],[League]]&amp;STANDINGS_BA[[#This Row],[Team]]</f>
        <v>$150 Draft Champions Dec 03 1:00 pm Lg.3557Millertime</v>
      </c>
    </row>
    <row r="217" spans="1:7" x14ac:dyDescent="0.25">
      <c r="A217">
        <v>1312</v>
      </c>
      <c r="B217" t="s">
        <v>701</v>
      </c>
      <c r="C217" t="s">
        <v>697</v>
      </c>
      <c r="D217">
        <v>0.26629999999999998</v>
      </c>
      <c r="E217">
        <v>1599</v>
      </c>
      <c r="F217">
        <f t="shared" si="3"/>
        <v>6</v>
      </c>
      <c r="G217" t="str">
        <f>STANDINGS_BA[[#This Row],[League]]&amp;STANDINGS_BA[[#This Row],[Team]]</f>
        <v>$150 Draft Champions Dec 03 1:00 pm Lg.3557Team Shepherd</v>
      </c>
    </row>
    <row r="218" spans="1:7" x14ac:dyDescent="0.25">
      <c r="A218">
        <v>1420</v>
      </c>
      <c r="B218" t="s">
        <v>702</v>
      </c>
      <c r="C218" t="s">
        <v>697</v>
      </c>
      <c r="D218">
        <v>0.2656</v>
      </c>
      <c r="E218">
        <v>1491</v>
      </c>
      <c r="F218">
        <f t="shared" si="3"/>
        <v>7</v>
      </c>
      <c r="G218" t="str">
        <f>STANDINGS_BA[[#This Row],[League]]&amp;STANDINGS_BA[[#This Row],[Team]]</f>
        <v>$150 Draft Champions Dec 03 1:00 pm Lg.3557SEMPER FI 4</v>
      </c>
    </row>
    <row r="219" spans="1:7" x14ac:dyDescent="0.25">
      <c r="A219">
        <v>1504</v>
      </c>
      <c r="B219" t="s">
        <v>703</v>
      </c>
      <c r="C219" t="s">
        <v>697</v>
      </c>
      <c r="D219">
        <v>0.2651</v>
      </c>
      <c r="E219">
        <v>1407</v>
      </c>
      <c r="F219">
        <f t="shared" si="3"/>
        <v>8</v>
      </c>
      <c r="G219" t="str">
        <f>STANDINGS_BA[[#This Row],[League]]&amp;STANDINGS_BA[[#This Row],[Team]]</f>
        <v>$150 Draft Champions Dec 03 1:00 pm Lg.3557Charger Bar 1</v>
      </c>
    </row>
    <row r="220" spans="1:7" x14ac:dyDescent="0.25">
      <c r="A220">
        <v>1629</v>
      </c>
      <c r="B220" t="s">
        <v>704</v>
      </c>
      <c r="C220" t="s">
        <v>697</v>
      </c>
      <c r="D220">
        <v>0.26429999999999998</v>
      </c>
      <c r="E220">
        <v>1282</v>
      </c>
      <c r="F220">
        <f t="shared" si="3"/>
        <v>9</v>
      </c>
      <c r="G220" t="str">
        <f>STANDINGS_BA[[#This Row],[League]]&amp;STANDINGS_BA[[#This Row],[Team]]</f>
        <v>$150 Draft Champions Dec 03 1:00 pm Lg.3557Moz Boyz 8</v>
      </c>
    </row>
    <row r="221" spans="1:7" x14ac:dyDescent="0.25">
      <c r="A221">
        <v>1865</v>
      </c>
      <c r="B221" t="s">
        <v>705</v>
      </c>
      <c r="C221" t="s">
        <v>697</v>
      </c>
      <c r="D221">
        <v>0.26279999999999998</v>
      </c>
      <c r="E221">
        <v>1046</v>
      </c>
      <c r="F221">
        <f t="shared" si="3"/>
        <v>10</v>
      </c>
      <c r="G221" t="str">
        <f>STANDINGS_BA[[#This Row],[League]]&amp;STANDINGS_BA[[#This Row],[Team]]</f>
        <v>$150 Draft Champions Dec 03 1:00 pm Lg.3557DC Dogo 1</v>
      </c>
    </row>
    <row r="222" spans="1:7" x14ac:dyDescent="0.25">
      <c r="A222">
        <v>1874</v>
      </c>
      <c r="B222" t="s">
        <v>706</v>
      </c>
      <c r="C222" t="s">
        <v>697</v>
      </c>
      <c r="D222">
        <v>0.26269999999999999</v>
      </c>
      <c r="E222">
        <v>1037</v>
      </c>
      <c r="F222">
        <f t="shared" si="3"/>
        <v>11</v>
      </c>
      <c r="G222" t="str">
        <f>STANDINGS_BA[[#This Row],[League]]&amp;STANDINGS_BA[[#This Row],[Team]]</f>
        <v>$150 Draft Champions Dec 03 1:00 pm Lg.3557Dookie McGee v1 - $150</v>
      </c>
    </row>
    <row r="223" spans="1:7" x14ac:dyDescent="0.25">
      <c r="A223">
        <v>2071</v>
      </c>
      <c r="B223" t="s">
        <v>707</v>
      </c>
      <c r="C223" t="s">
        <v>697</v>
      </c>
      <c r="D223">
        <v>0.26129999999999998</v>
      </c>
      <c r="E223">
        <v>840</v>
      </c>
      <c r="F223">
        <f t="shared" si="3"/>
        <v>12</v>
      </c>
      <c r="G223" t="str">
        <f>STANDINGS_BA[[#This Row],[League]]&amp;STANDINGS_BA[[#This Row],[Team]]</f>
        <v>$150 Draft Champions Dec 03 1:00 pm Lg.3557EA Sports 5</v>
      </c>
    </row>
    <row r="224" spans="1:7" x14ac:dyDescent="0.25">
      <c r="A224">
        <v>2660</v>
      </c>
      <c r="B224" t="s">
        <v>708</v>
      </c>
      <c r="C224" t="s">
        <v>697</v>
      </c>
      <c r="D224">
        <v>0.25540000000000002</v>
      </c>
      <c r="E224">
        <v>251</v>
      </c>
      <c r="F224">
        <f t="shared" si="3"/>
        <v>13</v>
      </c>
      <c r="G224" t="str">
        <f>STANDINGS_BA[[#This Row],[League]]&amp;STANDINGS_BA[[#This Row],[Team]]</f>
        <v>$150 Draft Champions Dec 03 1:00 pm Lg.3557I Call Your Baboon</v>
      </c>
    </row>
    <row r="225" spans="1:7" x14ac:dyDescent="0.25">
      <c r="A225">
        <v>2721</v>
      </c>
      <c r="B225" t="s">
        <v>330</v>
      </c>
      <c r="C225" t="s">
        <v>697</v>
      </c>
      <c r="D225">
        <v>0.25459999999999999</v>
      </c>
      <c r="E225">
        <v>190</v>
      </c>
      <c r="F225">
        <f t="shared" si="3"/>
        <v>14</v>
      </c>
      <c r="G225" t="str">
        <f>STANDINGS_BA[[#This Row],[League]]&amp;STANDINGS_BA[[#This Row],[Team]]</f>
        <v>$150 Draft Champions Dec 03 1:00 pm Lg.3557Team Cincotta</v>
      </c>
    </row>
    <row r="226" spans="1:7" x14ac:dyDescent="0.25">
      <c r="A226">
        <v>2871</v>
      </c>
      <c r="B226" t="s">
        <v>495</v>
      </c>
      <c r="C226" t="s">
        <v>697</v>
      </c>
      <c r="D226">
        <v>0.25019999999999998</v>
      </c>
      <c r="E226">
        <v>40</v>
      </c>
      <c r="F226">
        <f t="shared" si="3"/>
        <v>15</v>
      </c>
      <c r="G226" t="str">
        <f>STANDINGS_BA[[#This Row],[League]]&amp;STANDINGS_BA[[#This Row],[Team]]</f>
        <v>$150 Draft Champions Dec 03 1:00 pm Lg.3557Tigers Slappy DC1</v>
      </c>
    </row>
    <row r="227" spans="1:7" x14ac:dyDescent="0.25">
      <c r="A227">
        <v>68</v>
      </c>
      <c r="B227" t="s">
        <v>709</v>
      </c>
      <c r="C227" t="s">
        <v>710</v>
      </c>
      <c r="D227">
        <v>0.27960000000000002</v>
      </c>
      <c r="E227">
        <v>2843</v>
      </c>
      <c r="F227">
        <f t="shared" si="3"/>
        <v>1</v>
      </c>
      <c r="G227" t="str">
        <f>STANDINGS_BA[[#This Row],[League]]&amp;STANDINGS_BA[[#This Row],[Team]]</f>
        <v>$150 Draft Champions Dec 06 1:00 pm Lg.3559UnfreakingRealmuto</v>
      </c>
    </row>
    <row r="228" spans="1:7" x14ac:dyDescent="0.25">
      <c r="A228">
        <v>104</v>
      </c>
      <c r="B228" t="s">
        <v>711</v>
      </c>
      <c r="C228" t="s">
        <v>710</v>
      </c>
      <c r="D228">
        <v>0.27810000000000001</v>
      </c>
      <c r="E228">
        <v>2807</v>
      </c>
      <c r="F228">
        <f t="shared" si="3"/>
        <v>2</v>
      </c>
      <c r="G228" t="str">
        <f>STANDINGS_BA[[#This Row],[League]]&amp;STANDINGS_BA[[#This Row],[Team]]</f>
        <v>$150 Draft Champions Dec 06 1:00 pm Lg.3559Apacofgriff's Now</v>
      </c>
    </row>
    <row r="229" spans="1:7" x14ac:dyDescent="0.25">
      <c r="A229">
        <v>168</v>
      </c>
      <c r="B229" t="s">
        <v>712</v>
      </c>
      <c r="C229" t="s">
        <v>710</v>
      </c>
      <c r="D229">
        <v>0.2767</v>
      </c>
      <c r="E229">
        <v>2743</v>
      </c>
      <c r="F229">
        <f t="shared" si="3"/>
        <v>3</v>
      </c>
      <c r="G229" t="str">
        <f>STANDINGS_BA[[#This Row],[League]]&amp;STANDINGS_BA[[#This Row],[Team]]</f>
        <v>$150 Draft Champions Dec 06 1:00 pm Lg.3559Kicky McSquirmy</v>
      </c>
    </row>
    <row r="230" spans="1:7" x14ac:dyDescent="0.25">
      <c r="A230">
        <v>750</v>
      </c>
      <c r="B230" t="s">
        <v>713</v>
      </c>
      <c r="C230" t="s">
        <v>710</v>
      </c>
      <c r="D230">
        <v>0.2702</v>
      </c>
      <c r="E230">
        <v>2161</v>
      </c>
      <c r="F230">
        <f t="shared" si="3"/>
        <v>4</v>
      </c>
      <c r="G230" t="str">
        <f>STANDINGS_BA[[#This Row],[League]]&amp;STANDINGS_BA[[#This Row],[Team]]</f>
        <v>$150 Draft Champions Dec 06 1:00 pm Lg.3559I Like Trains</v>
      </c>
    </row>
    <row r="231" spans="1:7" x14ac:dyDescent="0.25">
      <c r="A231">
        <v>865</v>
      </c>
      <c r="B231" t="s">
        <v>714</v>
      </c>
      <c r="C231" t="s">
        <v>710</v>
      </c>
      <c r="D231">
        <v>0.26929999999999998</v>
      </c>
      <c r="E231">
        <v>2046</v>
      </c>
      <c r="F231">
        <f t="shared" si="3"/>
        <v>5</v>
      </c>
      <c r="G231" t="str">
        <f>STANDINGS_BA[[#This Row],[League]]&amp;STANDINGS_BA[[#This Row],[Team]]</f>
        <v>$150 Draft Champions Dec 06 1:00 pm Lg.3559Ten Months Later</v>
      </c>
    </row>
    <row r="232" spans="1:7" x14ac:dyDescent="0.25">
      <c r="A232">
        <v>1060</v>
      </c>
      <c r="B232" t="s">
        <v>715</v>
      </c>
      <c r="C232" t="s">
        <v>710</v>
      </c>
      <c r="D232">
        <v>0.26800000000000002</v>
      </c>
      <c r="E232">
        <v>1851</v>
      </c>
      <c r="F232">
        <f t="shared" si="3"/>
        <v>6</v>
      </c>
      <c r="G232" t="str">
        <f>STANDINGS_BA[[#This Row],[League]]&amp;STANDINGS_BA[[#This Row],[Team]]</f>
        <v>$150 Draft Champions Dec 06 1:00 pm Lg.3559Team Marlin</v>
      </c>
    </row>
    <row r="233" spans="1:7" x14ac:dyDescent="0.25">
      <c r="A233">
        <v>1339</v>
      </c>
      <c r="B233" t="s">
        <v>716</v>
      </c>
      <c r="C233" t="s">
        <v>710</v>
      </c>
      <c r="D233">
        <v>0.2661</v>
      </c>
      <c r="E233">
        <v>1572</v>
      </c>
      <c r="F233">
        <f t="shared" si="3"/>
        <v>7</v>
      </c>
      <c r="G233" t="str">
        <f>STANDINGS_BA[[#This Row],[League]]&amp;STANDINGS_BA[[#This Row],[Team]]</f>
        <v>$150 Draft Champions Dec 06 1:00 pm Lg.3559Pounders 150</v>
      </c>
    </row>
    <row r="234" spans="1:7" x14ac:dyDescent="0.25">
      <c r="A234">
        <v>1341</v>
      </c>
      <c r="B234" t="s">
        <v>717</v>
      </c>
      <c r="C234" t="s">
        <v>710</v>
      </c>
      <c r="D234">
        <v>0.2661</v>
      </c>
      <c r="E234">
        <v>1570</v>
      </c>
      <c r="F234">
        <f t="shared" si="3"/>
        <v>8</v>
      </c>
      <c r="G234" t="str">
        <f>STANDINGS_BA[[#This Row],[League]]&amp;STANDINGS_BA[[#This Row],[Team]]</f>
        <v>$150 Draft Champions Dec 06 1:00 pm Lg.3559Gray Mousers</v>
      </c>
    </row>
    <row r="235" spans="1:7" x14ac:dyDescent="0.25">
      <c r="A235">
        <v>1747</v>
      </c>
      <c r="B235" t="s">
        <v>718</v>
      </c>
      <c r="C235" t="s">
        <v>710</v>
      </c>
      <c r="D235">
        <v>0.2636</v>
      </c>
      <c r="E235">
        <v>1164</v>
      </c>
      <c r="F235">
        <f t="shared" si="3"/>
        <v>9</v>
      </c>
      <c r="G235" t="str">
        <f>STANDINGS_BA[[#This Row],[League]]&amp;STANDINGS_BA[[#This Row],[Team]]</f>
        <v>$150 Draft Champions Dec 06 1:00 pm Lg.3559Team Beko</v>
      </c>
    </row>
    <row r="236" spans="1:7" x14ac:dyDescent="0.25">
      <c r="A236">
        <v>2052</v>
      </c>
      <c r="B236" t="s">
        <v>719</v>
      </c>
      <c r="C236" t="s">
        <v>710</v>
      </c>
      <c r="D236">
        <v>0.26150000000000001</v>
      </c>
      <c r="E236">
        <v>859</v>
      </c>
      <c r="F236">
        <f t="shared" si="3"/>
        <v>10</v>
      </c>
      <c r="G236" t="str">
        <f>STANDINGS_BA[[#This Row],[League]]&amp;STANDINGS_BA[[#This Row],[Team]]</f>
        <v>$150 Draft Champions Dec 06 1:00 pm Lg.3559Harringthomanns</v>
      </c>
    </row>
    <row r="237" spans="1:7" x14ac:dyDescent="0.25">
      <c r="A237">
        <v>2355</v>
      </c>
      <c r="B237" t="s">
        <v>720</v>
      </c>
      <c r="C237" t="s">
        <v>710</v>
      </c>
      <c r="D237">
        <v>0.2591</v>
      </c>
      <c r="E237">
        <v>556</v>
      </c>
      <c r="F237">
        <f t="shared" si="3"/>
        <v>11</v>
      </c>
      <c r="G237" t="str">
        <f>STANDINGS_BA[[#This Row],[League]]&amp;STANDINGS_BA[[#This Row],[Team]]</f>
        <v>$150 Draft Champions Dec 06 1:00 pm Lg.3559Dizzy Esasky I</v>
      </c>
    </row>
    <row r="238" spans="1:7" x14ac:dyDescent="0.25">
      <c r="A238">
        <v>2432</v>
      </c>
      <c r="B238" t="s">
        <v>17</v>
      </c>
      <c r="C238" t="s">
        <v>710</v>
      </c>
      <c r="D238">
        <v>0.25840000000000002</v>
      </c>
      <c r="E238">
        <v>479</v>
      </c>
      <c r="F238">
        <f t="shared" si="3"/>
        <v>12</v>
      </c>
      <c r="G238" t="str">
        <f>STANDINGS_BA[[#This Row],[League]]&amp;STANDINGS_BA[[#This Row],[Team]]</f>
        <v>$150 Draft Champions Dec 06 1:00 pm Lg.3559Millertime</v>
      </c>
    </row>
    <row r="239" spans="1:7" x14ac:dyDescent="0.25">
      <c r="A239">
        <v>2698</v>
      </c>
      <c r="B239" t="s">
        <v>721</v>
      </c>
      <c r="C239" t="s">
        <v>710</v>
      </c>
      <c r="D239">
        <v>0.25490000000000002</v>
      </c>
      <c r="E239">
        <v>213</v>
      </c>
      <c r="F239">
        <f t="shared" si="3"/>
        <v>13</v>
      </c>
      <c r="G239" t="str">
        <f>STANDINGS_BA[[#This Row],[League]]&amp;STANDINGS_BA[[#This Row],[Team]]</f>
        <v>$150 Draft Champions Dec 06 1:00 pm Lg.3559Bosch's Boyz III</v>
      </c>
    </row>
    <row r="240" spans="1:7" x14ac:dyDescent="0.25">
      <c r="A240">
        <v>2720</v>
      </c>
      <c r="B240" t="s">
        <v>722</v>
      </c>
      <c r="C240" t="s">
        <v>710</v>
      </c>
      <c r="D240">
        <v>0.25459999999999999</v>
      </c>
      <c r="E240">
        <v>191</v>
      </c>
      <c r="F240">
        <f t="shared" si="3"/>
        <v>14</v>
      </c>
      <c r="G240" t="str">
        <f>STANDINGS_BA[[#This Row],[League]]&amp;STANDINGS_BA[[#This Row],[Team]]</f>
        <v>$150 Draft Champions Dec 06 1:00 pm Lg.3559Dookie McGee v2 - $150</v>
      </c>
    </row>
    <row r="241" spans="1:7" x14ac:dyDescent="0.25">
      <c r="A241">
        <v>2821</v>
      </c>
      <c r="B241" t="s">
        <v>79</v>
      </c>
      <c r="C241" t="s">
        <v>710</v>
      </c>
      <c r="D241">
        <v>0.2525</v>
      </c>
      <c r="E241">
        <v>90</v>
      </c>
      <c r="F241">
        <f t="shared" si="3"/>
        <v>15</v>
      </c>
      <c r="G241" t="str">
        <f>STANDINGS_BA[[#This Row],[League]]&amp;STANDINGS_BA[[#This Row],[Team]]</f>
        <v>$150 Draft Champions Dec 06 1:00 pm Lg.3559Team Snater</v>
      </c>
    </row>
    <row r="242" spans="1:7" x14ac:dyDescent="0.25">
      <c r="A242">
        <v>16</v>
      </c>
      <c r="B242" t="s">
        <v>723</v>
      </c>
      <c r="C242" t="s">
        <v>724</v>
      </c>
      <c r="D242">
        <v>0.28370000000000001</v>
      </c>
      <c r="E242">
        <v>2895</v>
      </c>
      <c r="F242">
        <f t="shared" si="3"/>
        <v>1</v>
      </c>
      <c r="G242" t="str">
        <f>STANDINGS_BA[[#This Row],[League]]&amp;STANDINGS_BA[[#This Row],[Team]]</f>
        <v>$150 Draft Champions Dec 08 1:00 pm Lg.3560Shaputzvah</v>
      </c>
    </row>
    <row r="243" spans="1:7" x14ac:dyDescent="0.25">
      <c r="A243">
        <v>119</v>
      </c>
      <c r="B243" t="s">
        <v>725</v>
      </c>
      <c r="C243" t="s">
        <v>724</v>
      </c>
      <c r="D243">
        <v>0.27789999999999998</v>
      </c>
      <c r="E243">
        <v>2792</v>
      </c>
      <c r="F243">
        <f t="shared" si="3"/>
        <v>2</v>
      </c>
      <c r="G243" t="str">
        <f>STANDINGS_BA[[#This Row],[League]]&amp;STANDINGS_BA[[#This Row],[Team]]</f>
        <v>$150 Draft Champions Dec 08 1:00 pm Lg.3560Lets Go Metz 2</v>
      </c>
    </row>
    <row r="244" spans="1:7" x14ac:dyDescent="0.25">
      <c r="A244">
        <v>212</v>
      </c>
      <c r="B244" t="s">
        <v>726</v>
      </c>
      <c r="C244" t="s">
        <v>724</v>
      </c>
      <c r="D244">
        <v>0.27579999999999999</v>
      </c>
      <c r="E244">
        <v>2699</v>
      </c>
      <c r="F244">
        <f t="shared" si="3"/>
        <v>3</v>
      </c>
      <c r="G244" t="str">
        <f>STANDINGS_BA[[#This Row],[League]]&amp;STANDINGS_BA[[#This Row],[Team]]</f>
        <v>$150 Draft Champions Dec 08 1:00 pm Lg.3560Team Warner</v>
      </c>
    </row>
    <row r="245" spans="1:7" x14ac:dyDescent="0.25">
      <c r="A245">
        <v>428</v>
      </c>
      <c r="B245" t="s">
        <v>36</v>
      </c>
      <c r="C245" t="s">
        <v>724</v>
      </c>
      <c r="D245">
        <v>0.27310000000000001</v>
      </c>
      <c r="E245">
        <v>2483</v>
      </c>
      <c r="F245">
        <f t="shared" si="3"/>
        <v>4</v>
      </c>
      <c r="G245" t="str">
        <f>STANDINGS_BA[[#This Row],[League]]&amp;STANDINGS_BA[[#This Row],[Team]]</f>
        <v>$150 Draft Champions Dec 08 1:00 pm Lg.3560PACO THYME</v>
      </c>
    </row>
    <row r="246" spans="1:7" x14ac:dyDescent="0.25">
      <c r="A246">
        <v>667</v>
      </c>
      <c r="B246" t="s">
        <v>727</v>
      </c>
      <c r="C246" t="s">
        <v>724</v>
      </c>
      <c r="D246">
        <v>0.27100000000000002</v>
      </c>
      <c r="E246">
        <v>2244</v>
      </c>
      <c r="F246">
        <f t="shared" si="3"/>
        <v>5</v>
      </c>
      <c r="G246" t="str">
        <f>STANDINGS_BA[[#This Row],[League]]&amp;STANDINGS_BA[[#This Row],[Team]]</f>
        <v>$150 Draft Champions Dec 08 1:00 pm Lg.3560Surge</v>
      </c>
    </row>
    <row r="247" spans="1:7" x14ac:dyDescent="0.25">
      <c r="A247">
        <v>1362</v>
      </c>
      <c r="B247" t="s">
        <v>728</v>
      </c>
      <c r="C247" t="s">
        <v>724</v>
      </c>
      <c r="D247">
        <v>0.26600000000000001</v>
      </c>
      <c r="E247">
        <v>1549</v>
      </c>
      <c r="F247">
        <f t="shared" si="3"/>
        <v>6</v>
      </c>
      <c r="G247" t="str">
        <f>STANDINGS_BA[[#This Row],[League]]&amp;STANDINGS_BA[[#This Row],[Team]]</f>
        <v>$150 Draft Champions Dec 08 1:00 pm Lg.3560Team Estes</v>
      </c>
    </row>
    <row r="248" spans="1:7" x14ac:dyDescent="0.25">
      <c r="A248">
        <v>1437</v>
      </c>
      <c r="B248" t="s">
        <v>237</v>
      </c>
      <c r="C248" t="s">
        <v>724</v>
      </c>
      <c r="D248">
        <v>0.26550000000000001</v>
      </c>
      <c r="E248">
        <v>1474</v>
      </c>
      <c r="F248">
        <f t="shared" si="3"/>
        <v>7</v>
      </c>
      <c r="G248" t="str">
        <f>STANDINGS_BA[[#This Row],[League]]&amp;STANDINGS_BA[[#This Row],[Team]]</f>
        <v>$150 Draft Champions Dec 08 1:00 pm Lg.3560High Voltage</v>
      </c>
    </row>
    <row r="249" spans="1:7" x14ac:dyDescent="0.25">
      <c r="A249">
        <v>1562</v>
      </c>
      <c r="B249" t="s">
        <v>207</v>
      </c>
      <c r="C249" t="s">
        <v>724</v>
      </c>
      <c r="D249">
        <v>0.26469999999999999</v>
      </c>
      <c r="E249">
        <v>1349</v>
      </c>
      <c r="F249">
        <f t="shared" si="3"/>
        <v>8</v>
      </c>
      <c r="G249" t="str">
        <f>STANDINGS_BA[[#This Row],[League]]&amp;STANDINGS_BA[[#This Row],[Team]]</f>
        <v>$150 Draft Champions Dec 08 1:00 pm Lg.3560Team Vogel</v>
      </c>
    </row>
    <row r="250" spans="1:7" x14ac:dyDescent="0.25">
      <c r="A250">
        <v>1579</v>
      </c>
      <c r="B250" t="s">
        <v>56</v>
      </c>
      <c r="C250" t="s">
        <v>724</v>
      </c>
      <c r="D250">
        <v>0.26469999999999999</v>
      </c>
      <c r="E250">
        <v>1332</v>
      </c>
      <c r="F250">
        <f t="shared" si="3"/>
        <v>9</v>
      </c>
      <c r="G250" t="str">
        <f>STANDINGS_BA[[#This Row],[League]]&amp;STANDINGS_BA[[#This Row],[Team]]</f>
        <v>$150 Draft Champions Dec 08 1:00 pm Lg.3560DOUGHBOYS</v>
      </c>
    </row>
    <row r="251" spans="1:7" x14ac:dyDescent="0.25">
      <c r="A251">
        <v>2270</v>
      </c>
      <c r="B251" t="s">
        <v>729</v>
      </c>
      <c r="C251" t="s">
        <v>724</v>
      </c>
      <c r="D251">
        <v>0.25979999999999998</v>
      </c>
      <c r="E251">
        <v>641</v>
      </c>
      <c r="F251">
        <f t="shared" si="3"/>
        <v>10</v>
      </c>
      <c r="G251" t="str">
        <f>STANDINGS_BA[[#This Row],[League]]&amp;STANDINGS_BA[[#This Row],[Team]]</f>
        <v>$150 Draft Champions Dec 08 1:00 pm Lg.3560Team Castelli</v>
      </c>
    </row>
    <row r="252" spans="1:7" x14ac:dyDescent="0.25">
      <c r="A252">
        <v>2463</v>
      </c>
      <c r="B252" t="s">
        <v>730</v>
      </c>
      <c r="C252" t="s">
        <v>724</v>
      </c>
      <c r="D252">
        <v>0.2581</v>
      </c>
      <c r="E252">
        <v>448</v>
      </c>
      <c r="F252">
        <f t="shared" si="3"/>
        <v>11</v>
      </c>
      <c r="G252" t="str">
        <f>STANDINGS_BA[[#This Row],[League]]&amp;STANDINGS_BA[[#This Row],[Team]]</f>
        <v>$150 Draft Champions Dec 08 1:00 pm Lg.3560Uski1</v>
      </c>
    </row>
    <row r="253" spans="1:7" x14ac:dyDescent="0.25">
      <c r="A253">
        <v>2564</v>
      </c>
      <c r="B253" t="s">
        <v>731</v>
      </c>
      <c r="C253" t="s">
        <v>724</v>
      </c>
      <c r="D253">
        <v>0.25690000000000002</v>
      </c>
      <c r="E253">
        <v>347</v>
      </c>
      <c r="F253">
        <f t="shared" si="3"/>
        <v>12</v>
      </c>
      <c r="G253" t="str">
        <f>STANDINGS_BA[[#This Row],[League]]&amp;STANDINGS_BA[[#This Row],[Team]]</f>
        <v>$150 Draft Champions Dec 08 1:00 pm Lg.3560Team Owens</v>
      </c>
    </row>
    <row r="254" spans="1:7" x14ac:dyDescent="0.25">
      <c r="A254">
        <v>2587</v>
      </c>
      <c r="B254" t="s">
        <v>732</v>
      </c>
      <c r="C254" t="s">
        <v>724</v>
      </c>
      <c r="D254">
        <v>0.25659999999999999</v>
      </c>
      <c r="E254">
        <v>324</v>
      </c>
      <c r="F254">
        <f t="shared" si="3"/>
        <v>13</v>
      </c>
      <c r="G254" t="str">
        <f>STANDINGS_BA[[#This Row],[League]]&amp;STANDINGS_BA[[#This Row],[Team]]</f>
        <v>$150 Draft Champions Dec 08 1:00 pm Lg.3560Venom</v>
      </c>
    </row>
    <row r="255" spans="1:7" x14ac:dyDescent="0.25">
      <c r="A255">
        <v>2607</v>
      </c>
      <c r="B255" t="s">
        <v>733</v>
      </c>
      <c r="C255" t="s">
        <v>724</v>
      </c>
      <c r="D255">
        <v>0.25629999999999997</v>
      </c>
      <c r="E255">
        <v>304</v>
      </c>
      <c r="F255">
        <f t="shared" si="3"/>
        <v>14</v>
      </c>
      <c r="G255" t="str">
        <f>STANDINGS_BA[[#This Row],[League]]&amp;STANDINGS_BA[[#This Row],[Team]]</f>
        <v>$150 Draft Champions Dec 08 1:00 pm Lg.3560Iowa Bears</v>
      </c>
    </row>
    <row r="256" spans="1:7" x14ac:dyDescent="0.25">
      <c r="A256">
        <v>2612</v>
      </c>
      <c r="B256" t="s">
        <v>17</v>
      </c>
      <c r="C256" t="s">
        <v>724</v>
      </c>
      <c r="D256">
        <v>0.25619999999999998</v>
      </c>
      <c r="E256">
        <v>299</v>
      </c>
      <c r="F256">
        <f t="shared" si="3"/>
        <v>15</v>
      </c>
      <c r="G256" t="str">
        <f>STANDINGS_BA[[#This Row],[League]]&amp;STANDINGS_BA[[#This Row],[Team]]</f>
        <v>$150 Draft Champions Dec 08 1:00 pm Lg.3560Millertime</v>
      </c>
    </row>
    <row r="257" spans="1:7" x14ac:dyDescent="0.25">
      <c r="A257">
        <v>108</v>
      </c>
      <c r="B257" t="s">
        <v>734</v>
      </c>
      <c r="C257" t="s">
        <v>735</v>
      </c>
      <c r="D257">
        <v>0.27800000000000002</v>
      </c>
      <c r="E257">
        <v>2803</v>
      </c>
      <c r="F257">
        <f t="shared" si="3"/>
        <v>1</v>
      </c>
      <c r="G257" t="str">
        <f>STANDINGS_BA[[#This Row],[League]]&amp;STANDINGS_BA[[#This Row],[Team]]</f>
        <v>$150 Draft Champions Dec 09 1:00 pm Lg.3561Head 2 Head</v>
      </c>
    </row>
    <row r="258" spans="1:7" x14ac:dyDescent="0.25">
      <c r="A258">
        <v>387</v>
      </c>
      <c r="B258" t="s">
        <v>736</v>
      </c>
      <c r="C258" t="s">
        <v>735</v>
      </c>
      <c r="D258">
        <v>0.27350000000000002</v>
      </c>
      <c r="E258">
        <v>2524</v>
      </c>
      <c r="F258">
        <f t="shared" si="3"/>
        <v>2</v>
      </c>
      <c r="G258" t="str">
        <f>STANDINGS_BA[[#This Row],[League]]&amp;STANDINGS_BA[[#This Row],[Team]]</f>
        <v>$150 Draft Champions Dec 09 1:00 pm Lg.3561Team LeValley 1</v>
      </c>
    </row>
    <row r="259" spans="1:7" x14ac:dyDescent="0.25">
      <c r="A259">
        <v>451</v>
      </c>
      <c r="B259" t="s">
        <v>737</v>
      </c>
      <c r="C259" t="s">
        <v>735</v>
      </c>
      <c r="D259">
        <v>0.27289999999999998</v>
      </c>
      <c r="E259">
        <v>2460</v>
      </c>
      <c r="F259">
        <f t="shared" ref="F259:F322" si="4">IF(C259=C258,F258+1,1)</f>
        <v>3</v>
      </c>
      <c r="G259" t="str">
        <f>STANDINGS_BA[[#This Row],[League]]&amp;STANDINGS_BA[[#This Row],[Team]]</f>
        <v>$150 Draft Champions Dec 09 1:00 pm Lg.3561Team Brown</v>
      </c>
    </row>
    <row r="260" spans="1:7" x14ac:dyDescent="0.25">
      <c r="A260">
        <v>512</v>
      </c>
      <c r="B260" t="s">
        <v>17</v>
      </c>
      <c r="C260" t="s">
        <v>735</v>
      </c>
      <c r="D260">
        <v>0.27250000000000002</v>
      </c>
      <c r="E260">
        <v>2399</v>
      </c>
      <c r="F260">
        <f t="shared" si="4"/>
        <v>4</v>
      </c>
      <c r="G260" t="str">
        <f>STANDINGS_BA[[#This Row],[League]]&amp;STANDINGS_BA[[#This Row],[Team]]</f>
        <v>$150 Draft Champions Dec 09 1:00 pm Lg.3561Millertime</v>
      </c>
    </row>
    <row r="261" spans="1:7" x14ac:dyDescent="0.25">
      <c r="A261">
        <v>1214</v>
      </c>
      <c r="B261" t="s">
        <v>304</v>
      </c>
      <c r="C261" t="s">
        <v>735</v>
      </c>
      <c r="D261">
        <v>0.26700000000000002</v>
      </c>
      <c r="E261">
        <v>1697</v>
      </c>
      <c r="F261">
        <f t="shared" si="4"/>
        <v>5</v>
      </c>
      <c r="G261" t="str">
        <f>STANDINGS_BA[[#This Row],[League]]&amp;STANDINGS_BA[[#This Row],[Team]]</f>
        <v>$150 Draft Champions Dec 09 1:00 pm Lg.3561Surrender Dorothy! (3)</v>
      </c>
    </row>
    <row r="262" spans="1:7" x14ac:dyDescent="0.25">
      <c r="A262">
        <v>1275</v>
      </c>
      <c r="B262" t="s">
        <v>470</v>
      </c>
      <c r="C262" t="s">
        <v>735</v>
      </c>
      <c r="D262">
        <v>0.26650000000000001</v>
      </c>
      <c r="E262">
        <v>1636</v>
      </c>
      <c r="F262">
        <f t="shared" si="4"/>
        <v>6</v>
      </c>
      <c r="G262" t="str">
        <f>STANDINGS_BA[[#This Row],[League]]&amp;STANDINGS_BA[[#This Row],[Team]]</f>
        <v>$150 Draft Champions Dec 09 1:00 pm Lg.3561Brickdust</v>
      </c>
    </row>
    <row r="263" spans="1:7" x14ac:dyDescent="0.25">
      <c r="A263">
        <v>1458</v>
      </c>
      <c r="B263" t="s">
        <v>738</v>
      </c>
      <c r="C263" t="s">
        <v>735</v>
      </c>
      <c r="D263">
        <v>0.26540000000000002</v>
      </c>
      <c r="E263">
        <v>1453</v>
      </c>
      <c r="F263">
        <f t="shared" si="4"/>
        <v>7</v>
      </c>
      <c r="G263" t="str">
        <f>STANDINGS_BA[[#This Row],[League]]&amp;STANDINGS_BA[[#This Row],[Team]]</f>
        <v>$150 Draft Champions Dec 09 1:00 pm Lg.3561SEMPER FI 5</v>
      </c>
    </row>
    <row r="264" spans="1:7" x14ac:dyDescent="0.25">
      <c r="A264">
        <v>1543</v>
      </c>
      <c r="B264" t="s">
        <v>18</v>
      </c>
      <c r="C264" t="s">
        <v>735</v>
      </c>
      <c r="D264">
        <v>0.26479999999999998</v>
      </c>
      <c r="E264">
        <v>1368</v>
      </c>
      <c r="F264">
        <f t="shared" si="4"/>
        <v>8</v>
      </c>
      <c r="G264" t="str">
        <f>STANDINGS_BA[[#This Row],[League]]&amp;STANDINGS_BA[[#This Row],[Team]]</f>
        <v>$150 Draft Champions Dec 09 1:00 pm Lg.3561Home Run Derbies</v>
      </c>
    </row>
    <row r="265" spans="1:7" x14ac:dyDescent="0.25">
      <c r="A265">
        <v>2066</v>
      </c>
      <c r="B265" t="s">
        <v>739</v>
      </c>
      <c r="C265" t="s">
        <v>735</v>
      </c>
      <c r="D265">
        <v>0.26140000000000002</v>
      </c>
      <c r="E265">
        <v>845</v>
      </c>
      <c r="F265">
        <f t="shared" si="4"/>
        <v>9</v>
      </c>
      <c r="G265" t="str">
        <f>STANDINGS_BA[[#This Row],[League]]&amp;STANDINGS_BA[[#This Row],[Team]]</f>
        <v>$150 Draft Champions Dec 09 1:00 pm Lg.3561Papa's Brand New Bag</v>
      </c>
    </row>
    <row r="266" spans="1:7" x14ac:dyDescent="0.25">
      <c r="A266">
        <v>2218</v>
      </c>
      <c r="B266" t="s">
        <v>740</v>
      </c>
      <c r="C266" t="s">
        <v>735</v>
      </c>
      <c r="D266">
        <v>0.26019999999999999</v>
      </c>
      <c r="E266">
        <v>693</v>
      </c>
      <c r="F266">
        <f t="shared" si="4"/>
        <v>10</v>
      </c>
      <c r="G266" t="str">
        <f>STANDINGS_BA[[#This Row],[League]]&amp;STANDINGS_BA[[#This Row],[Team]]</f>
        <v>$150 Draft Champions Dec 09 1:00 pm Lg.3561Send in the Car</v>
      </c>
    </row>
    <row r="267" spans="1:7" x14ac:dyDescent="0.25">
      <c r="A267">
        <v>2337</v>
      </c>
      <c r="B267" t="s">
        <v>741</v>
      </c>
      <c r="C267" t="s">
        <v>735</v>
      </c>
      <c r="D267">
        <v>0.25919999999999999</v>
      </c>
      <c r="E267">
        <v>574</v>
      </c>
      <c r="F267">
        <f t="shared" si="4"/>
        <v>11</v>
      </c>
      <c r="G267" t="str">
        <f>STANDINGS_BA[[#This Row],[League]]&amp;STANDINGS_BA[[#This Row],[Team]]</f>
        <v>$150 Draft Champions Dec 09 1:00 pm Lg.3561Moz Boyz 9</v>
      </c>
    </row>
    <row r="268" spans="1:7" x14ac:dyDescent="0.25">
      <c r="A268">
        <v>2368</v>
      </c>
      <c r="B268" t="s">
        <v>742</v>
      </c>
      <c r="C268" t="s">
        <v>735</v>
      </c>
      <c r="D268">
        <v>0.25900000000000001</v>
      </c>
      <c r="E268">
        <v>543</v>
      </c>
      <c r="F268">
        <f t="shared" si="4"/>
        <v>12</v>
      </c>
      <c r="G268" t="str">
        <f>STANDINGS_BA[[#This Row],[League]]&amp;STANDINGS_BA[[#This Row],[Team]]</f>
        <v>$150 Draft Champions Dec 09 1:00 pm Lg.3561KJ || DC1</v>
      </c>
    </row>
    <row r="269" spans="1:7" x14ac:dyDescent="0.25">
      <c r="A269">
        <v>2648</v>
      </c>
      <c r="B269" t="s">
        <v>173</v>
      </c>
      <c r="C269" t="s">
        <v>735</v>
      </c>
      <c r="D269">
        <v>0.25569999999999998</v>
      </c>
      <c r="E269">
        <v>263</v>
      </c>
      <c r="F269">
        <f t="shared" si="4"/>
        <v>13</v>
      </c>
      <c r="G269" t="str">
        <f>STANDINGS_BA[[#This Row],[League]]&amp;STANDINGS_BA[[#This Row],[Team]]</f>
        <v>$150 Draft Champions Dec 09 1:00 pm Lg.3561Spirit of St. Louis</v>
      </c>
    </row>
    <row r="270" spans="1:7" x14ac:dyDescent="0.25">
      <c r="A270">
        <v>2747</v>
      </c>
      <c r="B270" t="s">
        <v>743</v>
      </c>
      <c r="C270" t="s">
        <v>735</v>
      </c>
      <c r="D270">
        <v>0.254</v>
      </c>
      <c r="E270">
        <v>164</v>
      </c>
      <c r="F270">
        <f t="shared" si="4"/>
        <v>14</v>
      </c>
      <c r="G270" t="str">
        <f>STANDINGS_BA[[#This Row],[League]]&amp;STANDINGS_BA[[#This Row],[Team]]</f>
        <v>$150 Draft Champions Dec 09 1:00 pm Lg.3561Pounders 150 V2</v>
      </c>
    </row>
    <row r="271" spans="1:7" x14ac:dyDescent="0.25">
      <c r="A271">
        <v>2788</v>
      </c>
      <c r="B271" t="s">
        <v>459</v>
      </c>
      <c r="C271" t="s">
        <v>735</v>
      </c>
      <c r="D271">
        <v>0.25340000000000001</v>
      </c>
      <c r="E271">
        <v>123</v>
      </c>
      <c r="F271">
        <f t="shared" si="4"/>
        <v>15</v>
      </c>
      <c r="G271" t="str">
        <f>STANDINGS_BA[[#This Row],[League]]&amp;STANDINGS_BA[[#This Row],[Team]]</f>
        <v>$150 Draft Champions Dec 09 1:00 pm Lg.3561Schoop Dogg</v>
      </c>
    </row>
    <row r="272" spans="1:7" x14ac:dyDescent="0.25">
      <c r="A272">
        <v>135</v>
      </c>
      <c r="B272" t="s">
        <v>744</v>
      </c>
      <c r="C272" t="s">
        <v>745</v>
      </c>
      <c r="D272">
        <v>0.27739999999999998</v>
      </c>
      <c r="E272">
        <v>2776</v>
      </c>
      <c r="F272">
        <f t="shared" si="4"/>
        <v>1</v>
      </c>
      <c r="G272" t="str">
        <f>STANDINGS_BA[[#This Row],[League]]&amp;STANDINGS_BA[[#This Row],[Team]]</f>
        <v>$150 Draft Champions Dec 13 1:00 pm Lg.3562SEMPER FI 6</v>
      </c>
    </row>
    <row r="273" spans="1:7" x14ac:dyDescent="0.25">
      <c r="A273">
        <v>627</v>
      </c>
      <c r="B273" t="s">
        <v>320</v>
      </c>
      <c r="C273" t="s">
        <v>745</v>
      </c>
      <c r="D273">
        <v>0.27139999999999997</v>
      </c>
      <c r="E273">
        <v>2284</v>
      </c>
      <c r="F273">
        <f t="shared" si="4"/>
        <v>2</v>
      </c>
      <c r="G273" t="str">
        <f>STANDINGS_BA[[#This Row],[League]]&amp;STANDINGS_BA[[#This Row],[Team]]</f>
        <v>$150 Draft Champions Dec 13 1:00 pm Lg.3562Funnies1</v>
      </c>
    </row>
    <row r="274" spans="1:7" x14ac:dyDescent="0.25">
      <c r="A274">
        <v>853</v>
      </c>
      <c r="B274" t="s">
        <v>746</v>
      </c>
      <c r="C274" t="s">
        <v>745</v>
      </c>
      <c r="D274">
        <v>0.26939999999999997</v>
      </c>
      <c r="E274">
        <v>2058</v>
      </c>
      <c r="F274">
        <f t="shared" si="4"/>
        <v>3</v>
      </c>
      <c r="G274" t="str">
        <f>STANDINGS_BA[[#This Row],[League]]&amp;STANDINGS_BA[[#This Row],[Team]]</f>
        <v>$150 Draft Champions Dec 13 1:00 pm Lg.3562Midnight Club</v>
      </c>
    </row>
    <row r="275" spans="1:7" x14ac:dyDescent="0.25">
      <c r="A275">
        <v>871</v>
      </c>
      <c r="B275" t="s">
        <v>747</v>
      </c>
      <c r="C275" t="s">
        <v>745</v>
      </c>
      <c r="D275">
        <v>0.26929999999999998</v>
      </c>
      <c r="E275">
        <v>2040</v>
      </c>
      <c r="F275">
        <f t="shared" si="4"/>
        <v>4</v>
      </c>
      <c r="G275" t="str">
        <f>STANDINGS_BA[[#This Row],[League]]&amp;STANDINGS_BA[[#This Row],[Team]]</f>
        <v>$150 Draft Champions Dec 13 1:00 pm Lg.3562EMERSON 2</v>
      </c>
    </row>
    <row r="276" spans="1:7" x14ac:dyDescent="0.25">
      <c r="A276">
        <v>969</v>
      </c>
      <c r="B276" t="s">
        <v>180</v>
      </c>
      <c r="C276" t="s">
        <v>745</v>
      </c>
      <c r="D276">
        <v>0.26869999999999999</v>
      </c>
      <c r="E276">
        <v>1942</v>
      </c>
      <c r="F276">
        <f t="shared" si="4"/>
        <v>5</v>
      </c>
      <c r="G276" t="str">
        <f>STANDINGS_BA[[#This Row],[League]]&amp;STANDINGS_BA[[#This Row],[Team]]</f>
        <v>$150 Draft Champions Dec 13 1:00 pm Lg.3562Midnight Express</v>
      </c>
    </row>
    <row r="277" spans="1:7" x14ac:dyDescent="0.25">
      <c r="A277">
        <v>1082</v>
      </c>
      <c r="B277" t="s">
        <v>748</v>
      </c>
      <c r="C277" t="s">
        <v>745</v>
      </c>
      <c r="D277">
        <v>0.26790000000000003</v>
      </c>
      <c r="E277">
        <v>1829</v>
      </c>
      <c r="F277">
        <f t="shared" si="4"/>
        <v>6</v>
      </c>
      <c r="G277" t="str">
        <f>STANDINGS_BA[[#This Row],[League]]&amp;STANDINGS_BA[[#This Row],[Team]]</f>
        <v>$150 Draft Champions Dec 13 1:00 pm Lg.3562La Cheeserie</v>
      </c>
    </row>
    <row r="278" spans="1:7" x14ac:dyDescent="0.25">
      <c r="A278">
        <v>1393</v>
      </c>
      <c r="B278" t="s">
        <v>749</v>
      </c>
      <c r="C278" t="s">
        <v>745</v>
      </c>
      <c r="D278">
        <v>0.26579999999999998</v>
      </c>
      <c r="E278">
        <v>1518</v>
      </c>
      <c r="F278">
        <f t="shared" si="4"/>
        <v>7</v>
      </c>
      <c r="G278" t="str">
        <f>STANDINGS_BA[[#This Row],[League]]&amp;STANDINGS_BA[[#This Row],[Team]]</f>
        <v>$150 Draft Champions Dec 13 1:00 pm Lg.3562Lets Go Metz 3</v>
      </c>
    </row>
    <row r="279" spans="1:7" x14ac:dyDescent="0.25">
      <c r="A279">
        <v>1417</v>
      </c>
      <c r="B279" t="s">
        <v>750</v>
      </c>
      <c r="C279" t="s">
        <v>745</v>
      </c>
      <c r="D279">
        <v>0.26569999999999999</v>
      </c>
      <c r="E279">
        <v>1494</v>
      </c>
      <c r="F279">
        <f t="shared" si="4"/>
        <v>8</v>
      </c>
      <c r="G279" t="str">
        <f>STANDINGS_BA[[#This Row],[League]]&amp;STANDINGS_BA[[#This Row],[Team]]</f>
        <v>$150 Draft Champions Dec 13 1:00 pm Lg.3562zima..</v>
      </c>
    </row>
    <row r="280" spans="1:7" x14ac:dyDescent="0.25">
      <c r="A280">
        <v>1523</v>
      </c>
      <c r="B280" t="s">
        <v>343</v>
      </c>
      <c r="C280" t="s">
        <v>745</v>
      </c>
      <c r="D280">
        <v>0.26500000000000001</v>
      </c>
      <c r="E280">
        <v>1388</v>
      </c>
      <c r="F280">
        <f t="shared" si="4"/>
        <v>9</v>
      </c>
      <c r="G280" t="str">
        <f>STANDINGS_BA[[#This Row],[League]]&amp;STANDINGS_BA[[#This Row],[Team]]</f>
        <v>$150 Draft Champions Dec 13 1:00 pm Lg.3562Poopy Tooth 3</v>
      </c>
    </row>
    <row r="281" spans="1:7" x14ac:dyDescent="0.25">
      <c r="A281">
        <v>1574</v>
      </c>
      <c r="B281" t="s">
        <v>442</v>
      </c>
      <c r="C281" t="s">
        <v>745</v>
      </c>
      <c r="D281">
        <v>0.26469999999999999</v>
      </c>
      <c r="E281">
        <v>1337</v>
      </c>
      <c r="F281">
        <f t="shared" si="4"/>
        <v>10</v>
      </c>
      <c r="G281" t="str">
        <f>STANDINGS_BA[[#This Row],[League]]&amp;STANDINGS_BA[[#This Row],[Team]]</f>
        <v>$150 Draft Champions Dec 13 1:00 pm Lg.3562It's Happening</v>
      </c>
    </row>
    <row r="282" spans="1:7" x14ac:dyDescent="0.25">
      <c r="A282">
        <v>1743</v>
      </c>
      <c r="B282" t="s">
        <v>92</v>
      </c>
      <c r="C282" t="s">
        <v>745</v>
      </c>
      <c r="D282">
        <v>0.2636</v>
      </c>
      <c r="E282">
        <v>1168</v>
      </c>
      <c r="F282">
        <f t="shared" si="4"/>
        <v>11</v>
      </c>
      <c r="G282" t="str">
        <f>STANDINGS_BA[[#This Row],[League]]&amp;STANDINGS_BA[[#This Row],[Team]]</f>
        <v>$150 Draft Champions Dec 13 1:00 pm Lg.3562Black Sox</v>
      </c>
    </row>
    <row r="283" spans="1:7" x14ac:dyDescent="0.25">
      <c r="A283">
        <v>1778</v>
      </c>
      <c r="B283" t="s">
        <v>393</v>
      </c>
      <c r="C283" t="s">
        <v>745</v>
      </c>
      <c r="D283">
        <v>0.26340000000000002</v>
      </c>
      <c r="E283">
        <v>1133</v>
      </c>
      <c r="F283">
        <f t="shared" si="4"/>
        <v>12</v>
      </c>
      <c r="G283" t="str">
        <f>STANDINGS_BA[[#This Row],[League]]&amp;STANDINGS_BA[[#This Row],[Team]]</f>
        <v>$150 Draft Champions Dec 13 1:00 pm Lg.3562Team Donnelly</v>
      </c>
    </row>
    <row r="284" spans="1:7" x14ac:dyDescent="0.25">
      <c r="A284">
        <v>1925</v>
      </c>
      <c r="B284" t="s">
        <v>751</v>
      </c>
      <c r="C284" t="s">
        <v>745</v>
      </c>
      <c r="D284">
        <v>0.26240000000000002</v>
      </c>
      <c r="E284">
        <v>986</v>
      </c>
      <c r="F284">
        <f t="shared" si="4"/>
        <v>13</v>
      </c>
      <c r="G284" t="str">
        <f>STANDINGS_BA[[#This Row],[League]]&amp;STANDINGS_BA[[#This Row],[Team]]</f>
        <v>$150 Draft Champions Dec 13 1:00 pm Lg.3562SpinningSeams1</v>
      </c>
    </row>
    <row r="285" spans="1:7" x14ac:dyDescent="0.25">
      <c r="A285">
        <v>2723</v>
      </c>
      <c r="B285" t="s">
        <v>752</v>
      </c>
      <c r="C285" t="s">
        <v>745</v>
      </c>
      <c r="D285">
        <v>0.25459999999999999</v>
      </c>
      <c r="E285">
        <v>188</v>
      </c>
      <c r="F285">
        <f t="shared" si="4"/>
        <v>14</v>
      </c>
      <c r="G285" t="str">
        <f>STANDINGS_BA[[#This Row],[League]]&amp;STANDINGS_BA[[#This Row],[Team]]</f>
        <v>$150 Draft Champions Dec 13 1:00 pm Lg.3562Wriggle Field</v>
      </c>
    </row>
    <row r="286" spans="1:7" x14ac:dyDescent="0.25">
      <c r="A286">
        <v>2856</v>
      </c>
      <c r="B286" t="s">
        <v>753</v>
      </c>
      <c r="C286" t="s">
        <v>745</v>
      </c>
      <c r="D286">
        <v>0.25080000000000002</v>
      </c>
      <c r="E286">
        <v>55</v>
      </c>
      <c r="F286">
        <f t="shared" si="4"/>
        <v>15</v>
      </c>
      <c r="G286" t="str">
        <f>STANDINGS_BA[[#This Row],[League]]&amp;STANDINGS_BA[[#This Row],[Team]]</f>
        <v>$150 Draft Champions Dec 13 1:00 pm Lg.3562Tooth and Nail</v>
      </c>
    </row>
    <row r="287" spans="1:7" x14ac:dyDescent="0.25">
      <c r="A287">
        <v>54</v>
      </c>
      <c r="B287" t="s">
        <v>754</v>
      </c>
      <c r="C287" t="s">
        <v>755</v>
      </c>
      <c r="D287">
        <v>0.28000000000000003</v>
      </c>
      <c r="E287">
        <v>2857</v>
      </c>
      <c r="F287">
        <f t="shared" si="4"/>
        <v>1</v>
      </c>
      <c r="G287" t="str">
        <f>STANDINGS_BA[[#This Row],[League]]&amp;STANDINGS_BA[[#This Row],[Team]]</f>
        <v>$150 Draft Champions Dec 14 1:00 pm Lg.3563Cryan-1</v>
      </c>
    </row>
    <row r="288" spans="1:7" x14ac:dyDescent="0.25">
      <c r="A288">
        <v>169</v>
      </c>
      <c r="B288" t="s">
        <v>756</v>
      </c>
      <c r="C288" t="s">
        <v>755</v>
      </c>
      <c r="D288">
        <v>0.27660000000000001</v>
      </c>
      <c r="E288">
        <v>2742</v>
      </c>
      <c r="F288">
        <f t="shared" si="4"/>
        <v>2</v>
      </c>
      <c r="G288" t="str">
        <f>STANDINGS_BA[[#This Row],[League]]&amp;STANDINGS_BA[[#This Row],[Team]]</f>
        <v>$150 Draft Champions Dec 14 1:00 pm Lg.3563Madcow - DC3</v>
      </c>
    </row>
    <row r="289" spans="1:7" x14ac:dyDescent="0.25">
      <c r="A289">
        <v>333</v>
      </c>
      <c r="B289" t="s">
        <v>757</v>
      </c>
      <c r="C289" t="s">
        <v>755</v>
      </c>
      <c r="D289">
        <v>0.2742</v>
      </c>
      <c r="E289">
        <v>2578</v>
      </c>
      <c r="F289">
        <f t="shared" si="4"/>
        <v>3</v>
      </c>
      <c r="G289" t="str">
        <f>STANDINGS_BA[[#This Row],[League]]&amp;STANDINGS_BA[[#This Row],[Team]]</f>
        <v>$150 Draft Champions Dec 14 1:00 pm Lg.3563Batass Boys</v>
      </c>
    </row>
    <row r="290" spans="1:7" x14ac:dyDescent="0.25">
      <c r="A290">
        <v>338</v>
      </c>
      <c r="B290" t="s">
        <v>188</v>
      </c>
      <c r="C290" t="s">
        <v>755</v>
      </c>
      <c r="D290">
        <v>0.27410000000000001</v>
      </c>
      <c r="E290">
        <v>2573</v>
      </c>
      <c r="F290">
        <f t="shared" si="4"/>
        <v>4</v>
      </c>
      <c r="G290" t="str">
        <f>STANDINGS_BA[[#This Row],[League]]&amp;STANDINGS_BA[[#This Row],[Team]]</f>
        <v>$150 Draft Champions Dec 14 1:00 pm Lg.3563the GOAT</v>
      </c>
    </row>
    <row r="291" spans="1:7" x14ac:dyDescent="0.25">
      <c r="A291">
        <v>611</v>
      </c>
      <c r="B291" t="s">
        <v>758</v>
      </c>
      <c r="C291" t="s">
        <v>755</v>
      </c>
      <c r="D291">
        <v>0.27160000000000001</v>
      </c>
      <c r="E291">
        <v>2300</v>
      </c>
      <c r="F291">
        <f t="shared" si="4"/>
        <v>5</v>
      </c>
      <c r="G291" t="str">
        <f>STANDINGS_BA[[#This Row],[League]]&amp;STANDINGS_BA[[#This Row],[Team]]</f>
        <v>$150 Draft Champions Dec 14 1:00 pm Lg.3563Gunilla Knutsson</v>
      </c>
    </row>
    <row r="292" spans="1:7" x14ac:dyDescent="0.25">
      <c r="A292">
        <v>808</v>
      </c>
      <c r="B292" t="s">
        <v>759</v>
      </c>
      <c r="C292" t="s">
        <v>755</v>
      </c>
      <c r="D292">
        <v>0.2697</v>
      </c>
      <c r="E292">
        <v>2103</v>
      </c>
      <c r="F292">
        <f t="shared" si="4"/>
        <v>6</v>
      </c>
      <c r="G292" t="str">
        <f>STANDINGS_BA[[#This Row],[League]]&amp;STANDINGS_BA[[#This Row],[Team]]</f>
        <v>$150 Draft Champions Dec 14 1:00 pm Lg.3563Team Saunders</v>
      </c>
    </row>
    <row r="293" spans="1:7" x14ac:dyDescent="0.25">
      <c r="A293">
        <v>835</v>
      </c>
      <c r="B293" t="s">
        <v>760</v>
      </c>
      <c r="C293" t="s">
        <v>755</v>
      </c>
      <c r="D293">
        <v>0.26950000000000002</v>
      </c>
      <c r="E293">
        <v>2076</v>
      </c>
      <c r="F293">
        <f t="shared" si="4"/>
        <v>7</v>
      </c>
      <c r="G293" t="str">
        <f>STANDINGS_BA[[#This Row],[League]]&amp;STANDINGS_BA[[#This Row],[Team]]</f>
        <v>$150 Draft Champions Dec 14 1:00 pm Lg.3563Squirrels</v>
      </c>
    </row>
    <row r="294" spans="1:7" x14ac:dyDescent="0.25">
      <c r="A294">
        <v>889</v>
      </c>
      <c r="B294" t="s">
        <v>761</v>
      </c>
      <c r="C294" t="s">
        <v>755</v>
      </c>
      <c r="D294">
        <v>0.26919999999999999</v>
      </c>
      <c r="E294">
        <v>2022</v>
      </c>
      <c r="F294">
        <f t="shared" si="4"/>
        <v>8</v>
      </c>
      <c r="G294" t="str">
        <f>STANDINGS_BA[[#This Row],[League]]&amp;STANDINGS_BA[[#This Row],[Team]]</f>
        <v>$150 Draft Champions Dec 14 1:00 pm Lg.3563Slip Stitches</v>
      </c>
    </row>
    <row r="295" spans="1:7" x14ac:dyDescent="0.25">
      <c r="A295">
        <v>2248</v>
      </c>
      <c r="B295" t="s">
        <v>53</v>
      </c>
      <c r="C295" t="s">
        <v>755</v>
      </c>
      <c r="D295">
        <v>0.26</v>
      </c>
      <c r="E295">
        <v>663</v>
      </c>
      <c r="F295">
        <f t="shared" si="4"/>
        <v>9</v>
      </c>
      <c r="G295" t="str">
        <f>STANDINGS_BA[[#This Row],[League]]&amp;STANDINGS_BA[[#This Row],[Team]]</f>
        <v>$150 Draft Champions Dec 14 1:00 pm Lg.3563Baseball Furies</v>
      </c>
    </row>
    <row r="296" spans="1:7" x14ac:dyDescent="0.25">
      <c r="A296">
        <v>2290</v>
      </c>
      <c r="B296" t="s">
        <v>762</v>
      </c>
      <c r="C296" t="s">
        <v>755</v>
      </c>
      <c r="D296">
        <v>0.2596</v>
      </c>
      <c r="E296">
        <v>621</v>
      </c>
      <c r="F296">
        <f t="shared" si="4"/>
        <v>10</v>
      </c>
      <c r="G296" t="str">
        <f>STANDINGS_BA[[#This Row],[League]]&amp;STANDINGS_BA[[#This Row],[Team]]</f>
        <v>$150 Draft Champions Dec 14 1:00 pm Lg.3563ChipChopChip2</v>
      </c>
    </row>
    <row r="297" spans="1:7" x14ac:dyDescent="0.25">
      <c r="A297">
        <v>2532</v>
      </c>
      <c r="B297" t="s">
        <v>305</v>
      </c>
      <c r="C297" t="s">
        <v>755</v>
      </c>
      <c r="D297">
        <v>0.25740000000000002</v>
      </c>
      <c r="E297">
        <v>379</v>
      </c>
      <c r="F297">
        <f t="shared" si="4"/>
        <v>11</v>
      </c>
      <c r="G297" t="str">
        <f>STANDINGS_BA[[#This Row],[League]]&amp;STANDINGS_BA[[#This Row],[Team]]</f>
        <v>$150 Draft Champions Dec 14 1:00 pm Lg.3563Bronx Yankees (DC3)</v>
      </c>
    </row>
    <row r="298" spans="1:7" x14ac:dyDescent="0.25">
      <c r="A298">
        <v>2599</v>
      </c>
      <c r="B298" t="s">
        <v>56</v>
      </c>
      <c r="C298" t="s">
        <v>755</v>
      </c>
      <c r="D298">
        <v>0.25640000000000002</v>
      </c>
      <c r="E298">
        <v>312</v>
      </c>
      <c r="F298">
        <f t="shared" si="4"/>
        <v>12</v>
      </c>
      <c r="G298" t="str">
        <f>STANDINGS_BA[[#This Row],[League]]&amp;STANDINGS_BA[[#This Row],[Team]]</f>
        <v>$150 Draft Champions Dec 14 1:00 pm Lg.3563DOUGHBOYS</v>
      </c>
    </row>
    <row r="299" spans="1:7" x14ac:dyDescent="0.25">
      <c r="A299">
        <v>2601</v>
      </c>
      <c r="B299" t="s">
        <v>763</v>
      </c>
      <c r="C299" t="s">
        <v>755</v>
      </c>
      <c r="D299">
        <v>0.25640000000000002</v>
      </c>
      <c r="E299">
        <v>310</v>
      </c>
      <c r="F299">
        <f t="shared" si="4"/>
        <v>13</v>
      </c>
      <c r="G299" t="str">
        <f>STANDINGS_BA[[#This Row],[League]]&amp;STANDINGS_BA[[#This Row],[Team]]</f>
        <v>$150 Draft Champions Dec 14 1:00 pm Lg.3563ctmbb II</v>
      </c>
    </row>
    <row r="300" spans="1:7" x14ac:dyDescent="0.25">
      <c r="A300">
        <v>2654</v>
      </c>
      <c r="B300" t="s">
        <v>764</v>
      </c>
      <c r="C300" t="s">
        <v>755</v>
      </c>
      <c r="D300">
        <v>0.25559999999999999</v>
      </c>
      <c r="E300">
        <v>257</v>
      </c>
      <c r="F300">
        <f t="shared" si="4"/>
        <v>14</v>
      </c>
      <c r="G300" t="str">
        <f>STANDINGS_BA[[#This Row],[League]]&amp;STANDINGS_BA[[#This Row],[Team]]</f>
        <v>$150 Draft Champions Dec 14 1:00 pm Lg.3563SEMPER FI 7</v>
      </c>
    </row>
    <row r="301" spans="1:7" x14ac:dyDescent="0.25">
      <c r="A301">
        <v>2791</v>
      </c>
      <c r="B301" t="s">
        <v>765</v>
      </c>
      <c r="C301" t="s">
        <v>755</v>
      </c>
      <c r="D301">
        <v>0.25340000000000001</v>
      </c>
      <c r="E301">
        <v>120</v>
      </c>
      <c r="F301">
        <f t="shared" si="4"/>
        <v>15</v>
      </c>
      <c r="G301" t="str">
        <f>STANDINGS_BA[[#This Row],[League]]&amp;STANDINGS_BA[[#This Row],[Team]]</f>
        <v>$150 Draft Champions Dec 14 1:00 pm Lg.3563HaveAGreatDay</v>
      </c>
    </row>
    <row r="302" spans="1:7" x14ac:dyDescent="0.25">
      <c r="A302">
        <v>115</v>
      </c>
      <c r="B302" t="s">
        <v>766</v>
      </c>
      <c r="C302" t="s">
        <v>767</v>
      </c>
      <c r="D302">
        <v>0.27800000000000002</v>
      </c>
      <c r="E302">
        <v>2796</v>
      </c>
      <c r="F302">
        <f t="shared" si="4"/>
        <v>1</v>
      </c>
      <c r="G302" t="str">
        <f>STANDINGS_BA[[#This Row],[League]]&amp;STANDINGS_BA[[#This Row],[Team]]</f>
        <v>$150 Draft Champions Dec 16 1:00 pm Lg.3564Mookie Clevinger</v>
      </c>
    </row>
    <row r="303" spans="1:7" x14ac:dyDescent="0.25">
      <c r="A303">
        <v>395</v>
      </c>
      <c r="B303" t="s">
        <v>768</v>
      </c>
      <c r="C303" t="s">
        <v>767</v>
      </c>
      <c r="D303">
        <v>0.27350000000000002</v>
      </c>
      <c r="E303">
        <v>2516</v>
      </c>
      <c r="F303">
        <f t="shared" si="4"/>
        <v>2</v>
      </c>
      <c r="G303" t="str">
        <f>STANDINGS_BA[[#This Row],[League]]&amp;STANDINGS_BA[[#This Row],[Team]]</f>
        <v>$150 Draft Champions Dec 16 1:00 pm Lg.3564Team Tran</v>
      </c>
    </row>
    <row r="304" spans="1:7" x14ac:dyDescent="0.25">
      <c r="A304">
        <v>422</v>
      </c>
      <c r="B304" t="s">
        <v>701</v>
      </c>
      <c r="C304" t="s">
        <v>767</v>
      </c>
      <c r="D304">
        <v>0.27310000000000001</v>
      </c>
      <c r="E304">
        <v>2489</v>
      </c>
      <c r="F304">
        <f t="shared" si="4"/>
        <v>3</v>
      </c>
      <c r="G304" t="str">
        <f>STANDINGS_BA[[#This Row],[League]]&amp;STANDINGS_BA[[#This Row],[Team]]</f>
        <v>$150 Draft Champions Dec 16 1:00 pm Lg.3564Team Shepherd</v>
      </c>
    </row>
    <row r="305" spans="1:7" x14ac:dyDescent="0.25">
      <c r="A305">
        <v>545</v>
      </c>
      <c r="B305" t="s">
        <v>6</v>
      </c>
      <c r="C305" t="s">
        <v>767</v>
      </c>
      <c r="D305">
        <v>0.27210000000000001</v>
      </c>
      <c r="E305">
        <v>2366</v>
      </c>
      <c r="F305">
        <f t="shared" si="4"/>
        <v>4</v>
      </c>
      <c r="G305" t="str">
        <f>STANDINGS_BA[[#This Row],[League]]&amp;STANDINGS_BA[[#This Row],[Team]]</f>
        <v>$150 Draft Champions Dec 16 1:00 pm Lg.3564The Incredibles</v>
      </c>
    </row>
    <row r="306" spans="1:7" x14ac:dyDescent="0.25">
      <c r="A306">
        <v>974</v>
      </c>
      <c r="B306" t="s">
        <v>769</v>
      </c>
      <c r="C306" t="s">
        <v>767</v>
      </c>
      <c r="D306">
        <v>0.26869999999999999</v>
      </c>
      <c r="E306">
        <v>1937</v>
      </c>
      <c r="F306">
        <f t="shared" si="4"/>
        <v>5</v>
      </c>
      <c r="G306" t="str">
        <f>STANDINGS_BA[[#This Row],[League]]&amp;STANDINGS_BA[[#This Row],[Team]]</f>
        <v>$150 Draft Champions Dec 16 1:00 pm Lg.35641978 Batting Champion</v>
      </c>
    </row>
    <row r="307" spans="1:7" x14ac:dyDescent="0.25">
      <c r="A307">
        <v>1192</v>
      </c>
      <c r="B307" t="s">
        <v>770</v>
      </c>
      <c r="C307" t="s">
        <v>767</v>
      </c>
      <c r="D307">
        <v>0.26719999999999999</v>
      </c>
      <c r="E307">
        <v>1719</v>
      </c>
      <c r="F307">
        <f t="shared" si="4"/>
        <v>6</v>
      </c>
      <c r="G307" t="str">
        <f>STANDINGS_BA[[#This Row],[League]]&amp;STANDINGS_BA[[#This Row],[Team]]</f>
        <v>$150 Draft Champions Dec 16 1:00 pm Lg.3564Domo Arenado</v>
      </c>
    </row>
    <row r="308" spans="1:7" x14ac:dyDescent="0.25">
      <c r="A308">
        <v>1217</v>
      </c>
      <c r="B308" t="s">
        <v>435</v>
      </c>
      <c r="C308" t="s">
        <v>767</v>
      </c>
      <c r="D308">
        <v>0.26700000000000002</v>
      </c>
      <c r="E308">
        <v>1694</v>
      </c>
      <c r="F308">
        <f t="shared" si="4"/>
        <v>7</v>
      </c>
      <c r="G308" t="str">
        <f>STANDINGS_BA[[#This Row],[League]]&amp;STANDINGS_BA[[#This Row],[Team]]</f>
        <v>$150 Draft Champions Dec 16 1:00 pm Lg.3564Lets Go Storm 1</v>
      </c>
    </row>
    <row r="309" spans="1:7" x14ac:dyDescent="0.25">
      <c r="A309">
        <v>1773</v>
      </c>
      <c r="B309" t="s">
        <v>119</v>
      </c>
      <c r="C309" t="s">
        <v>767</v>
      </c>
      <c r="D309">
        <v>0.26340000000000002</v>
      </c>
      <c r="E309">
        <v>1138</v>
      </c>
      <c r="F309">
        <f t="shared" si="4"/>
        <v>8</v>
      </c>
      <c r="G309" t="str">
        <f>STANDINGS_BA[[#This Row],[League]]&amp;STANDINGS_BA[[#This Row],[Team]]</f>
        <v>$150 Draft Champions Dec 16 1:00 pm Lg.3564GIGANOTOSAURUS</v>
      </c>
    </row>
    <row r="310" spans="1:7" x14ac:dyDescent="0.25">
      <c r="A310">
        <v>1876</v>
      </c>
      <c r="B310" t="s">
        <v>411</v>
      </c>
      <c r="C310" t="s">
        <v>767</v>
      </c>
      <c r="D310">
        <v>0.26269999999999999</v>
      </c>
      <c r="E310">
        <v>1035</v>
      </c>
      <c r="F310">
        <f t="shared" si="4"/>
        <v>9</v>
      </c>
      <c r="G310" t="str">
        <f>STANDINGS_BA[[#This Row],[League]]&amp;STANDINGS_BA[[#This Row],[Team]]</f>
        <v>$150 Draft Champions Dec 16 1:00 pm Lg.3564Thing 1</v>
      </c>
    </row>
    <row r="311" spans="1:7" x14ac:dyDescent="0.25">
      <c r="A311">
        <v>1961</v>
      </c>
      <c r="B311" t="s">
        <v>771</v>
      </c>
      <c r="C311" t="s">
        <v>767</v>
      </c>
      <c r="D311">
        <v>0.2621</v>
      </c>
      <c r="E311">
        <v>950.5</v>
      </c>
      <c r="F311">
        <f t="shared" si="4"/>
        <v>10</v>
      </c>
      <c r="G311" t="str">
        <f>STANDINGS_BA[[#This Row],[League]]&amp;STANDINGS_BA[[#This Row],[Team]]</f>
        <v>$150 Draft Champions Dec 16 1:00 pm Lg.3564Team Dan</v>
      </c>
    </row>
    <row r="312" spans="1:7" x14ac:dyDescent="0.25">
      <c r="A312">
        <v>2061</v>
      </c>
      <c r="B312" t="s">
        <v>772</v>
      </c>
      <c r="C312" t="s">
        <v>767</v>
      </c>
      <c r="D312">
        <v>0.26140000000000002</v>
      </c>
      <c r="E312">
        <v>850</v>
      </c>
      <c r="F312">
        <f t="shared" si="4"/>
        <v>11</v>
      </c>
      <c r="G312" t="str">
        <f>STANDINGS_BA[[#This Row],[League]]&amp;STANDINGS_BA[[#This Row],[Team]]</f>
        <v>$150 Draft Champions Dec 16 1:00 pm Lg.3564Ask Gretchen Wu</v>
      </c>
    </row>
    <row r="313" spans="1:7" x14ac:dyDescent="0.25">
      <c r="A313">
        <v>2160</v>
      </c>
      <c r="B313" t="s">
        <v>773</v>
      </c>
      <c r="C313" t="s">
        <v>767</v>
      </c>
      <c r="D313">
        <v>0.26069999999999999</v>
      </c>
      <c r="E313">
        <v>751</v>
      </c>
      <c r="F313">
        <f t="shared" si="4"/>
        <v>12</v>
      </c>
      <c r="G313" t="str">
        <f>STANDINGS_BA[[#This Row],[League]]&amp;STANDINGS_BA[[#This Row],[Team]]</f>
        <v>$150 Draft Champions Dec 16 1:00 pm Lg.3564Pyrolitic Decomposiotion</v>
      </c>
    </row>
    <row r="314" spans="1:7" x14ac:dyDescent="0.25">
      <c r="A314">
        <v>2238</v>
      </c>
      <c r="B314" t="s">
        <v>774</v>
      </c>
      <c r="C314" t="s">
        <v>767</v>
      </c>
      <c r="D314">
        <v>0.26</v>
      </c>
      <c r="E314">
        <v>673</v>
      </c>
      <c r="F314">
        <f t="shared" si="4"/>
        <v>13</v>
      </c>
      <c r="G314" t="str">
        <f>STANDINGS_BA[[#This Row],[League]]&amp;STANDINGS_BA[[#This Row],[Team]]</f>
        <v>$150 Draft Champions Dec 16 1:00 pm Lg.3564The Libertines</v>
      </c>
    </row>
    <row r="315" spans="1:7" x14ac:dyDescent="0.25">
      <c r="A315">
        <v>2433</v>
      </c>
      <c r="B315" t="s">
        <v>227</v>
      </c>
      <c r="C315" t="s">
        <v>767</v>
      </c>
      <c r="D315">
        <v>0.25840000000000002</v>
      </c>
      <c r="E315">
        <v>478</v>
      </c>
      <c r="F315">
        <f t="shared" si="4"/>
        <v>14</v>
      </c>
      <c r="G315" t="str">
        <f>STANDINGS_BA[[#This Row],[League]]&amp;STANDINGS_BA[[#This Row],[Team]]</f>
        <v>$150 Draft Champions Dec 16 1:00 pm Lg.3564smackers</v>
      </c>
    </row>
    <row r="316" spans="1:7" x14ac:dyDescent="0.25">
      <c r="A316">
        <v>2883</v>
      </c>
      <c r="B316" t="s">
        <v>731</v>
      </c>
      <c r="C316" t="s">
        <v>767</v>
      </c>
      <c r="D316">
        <v>0.24940000000000001</v>
      </c>
      <c r="E316">
        <v>28</v>
      </c>
      <c r="F316">
        <f t="shared" si="4"/>
        <v>15</v>
      </c>
      <c r="G316" t="str">
        <f>STANDINGS_BA[[#This Row],[League]]&amp;STANDINGS_BA[[#This Row],[Team]]</f>
        <v>$150 Draft Champions Dec 16 1:00 pm Lg.3564Team Owens</v>
      </c>
    </row>
    <row r="317" spans="1:7" x14ac:dyDescent="0.25">
      <c r="A317">
        <v>89</v>
      </c>
      <c r="B317" t="s">
        <v>127</v>
      </c>
      <c r="C317" t="s">
        <v>775</v>
      </c>
      <c r="D317">
        <v>0.27879999999999999</v>
      </c>
      <c r="E317">
        <v>2822</v>
      </c>
      <c r="F317">
        <f t="shared" si="4"/>
        <v>1</v>
      </c>
      <c r="G317" t="str">
        <f>STANDINGS_BA[[#This Row],[League]]&amp;STANDINGS_BA[[#This Row],[Team]]</f>
        <v>$150 Draft Champions Dec 17 1:00 pm Lg.3566Just An Old Vet</v>
      </c>
    </row>
    <row r="318" spans="1:7" x14ac:dyDescent="0.25">
      <c r="A318">
        <v>144</v>
      </c>
      <c r="B318" t="s">
        <v>776</v>
      </c>
      <c r="C318" t="s">
        <v>775</v>
      </c>
      <c r="D318">
        <v>0.2772</v>
      </c>
      <c r="E318">
        <v>2767</v>
      </c>
      <c r="F318">
        <f t="shared" si="4"/>
        <v>2</v>
      </c>
      <c r="G318" t="str">
        <f>STANDINGS_BA[[#This Row],[League]]&amp;STANDINGS_BA[[#This Row],[Team]]</f>
        <v>$150 Draft Champions Dec 17 1:00 pm Lg.3566Danger Manger</v>
      </c>
    </row>
    <row r="319" spans="1:7" x14ac:dyDescent="0.25">
      <c r="A319">
        <v>375</v>
      </c>
      <c r="B319" t="s">
        <v>777</v>
      </c>
      <c r="C319" t="s">
        <v>775</v>
      </c>
      <c r="D319">
        <v>0.2737</v>
      </c>
      <c r="E319">
        <v>2536</v>
      </c>
      <c r="F319">
        <f t="shared" si="4"/>
        <v>3</v>
      </c>
      <c r="G319" t="str">
        <f>STANDINGS_BA[[#This Row],[League]]&amp;STANDINGS_BA[[#This Row],[Team]]</f>
        <v>$150 Draft Champions Dec 17 1:00 pm Lg.3566Grant Shurinova</v>
      </c>
    </row>
    <row r="320" spans="1:7" x14ac:dyDescent="0.25">
      <c r="A320">
        <v>432</v>
      </c>
      <c r="B320" t="s">
        <v>778</v>
      </c>
      <c r="C320" t="s">
        <v>775</v>
      </c>
      <c r="D320">
        <v>0.27310000000000001</v>
      </c>
      <c r="E320">
        <v>2479</v>
      </c>
      <c r="F320">
        <f t="shared" si="4"/>
        <v>4</v>
      </c>
      <c r="G320" t="str">
        <f>STANDINGS_BA[[#This Row],[League]]&amp;STANDINGS_BA[[#This Row],[Team]]</f>
        <v>$150 Draft Champions Dec 17 1:00 pm Lg.3566Elsewhere In The NHL</v>
      </c>
    </row>
    <row r="321" spans="1:7" x14ac:dyDescent="0.25">
      <c r="A321">
        <v>872</v>
      </c>
      <c r="B321" t="s">
        <v>154</v>
      </c>
      <c r="C321" t="s">
        <v>775</v>
      </c>
      <c r="D321">
        <v>0.26929999999999998</v>
      </c>
      <c r="E321">
        <v>2039</v>
      </c>
      <c r="F321">
        <f t="shared" si="4"/>
        <v>5</v>
      </c>
      <c r="G321" t="str">
        <f>STANDINGS_BA[[#This Row],[League]]&amp;STANDINGS_BA[[#This Row],[Team]]</f>
        <v>$150 Draft Champions Dec 17 1:00 pm Lg.3566GLG20s</v>
      </c>
    </row>
    <row r="322" spans="1:7" x14ac:dyDescent="0.25">
      <c r="A322">
        <v>1110</v>
      </c>
      <c r="B322" t="s">
        <v>779</v>
      </c>
      <c r="C322" t="s">
        <v>775</v>
      </c>
      <c r="D322">
        <v>0.26769999999999999</v>
      </c>
      <c r="E322">
        <v>1801</v>
      </c>
      <c r="F322">
        <f t="shared" si="4"/>
        <v>6</v>
      </c>
      <c r="G322" t="str">
        <f>STANDINGS_BA[[#This Row],[League]]&amp;STANDINGS_BA[[#This Row],[Team]]</f>
        <v>$150 Draft Champions Dec 17 1:00 pm Lg.3566SpinningSeams2</v>
      </c>
    </row>
    <row r="323" spans="1:7" x14ac:dyDescent="0.25">
      <c r="A323">
        <v>1166</v>
      </c>
      <c r="B323" t="s">
        <v>780</v>
      </c>
      <c r="C323" t="s">
        <v>775</v>
      </c>
      <c r="D323">
        <v>0.26729999999999998</v>
      </c>
      <c r="E323">
        <v>1745</v>
      </c>
      <c r="F323">
        <f t="shared" ref="F323:F386" si="5">IF(C323=C322,F322+1,1)</f>
        <v>7</v>
      </c>
      <c r="G323" t="str">
        <f>STANDINGS_BA[[#This Row],[League]]&amp;STANDINGS_BA[[#This Row],[Team]]</f>
        <v>$150 Draft Champions Dec 17 1:00 pm Lg.3566The Unused Needles</v>
      </c>
    </row>
    <row r="324" spans="1:7" x14ac:dyDescent="0.25">
      <c r="A324">
        <v>1453</v>
      </c>
      <c r="B324" t="s">
        <v>781</v>
      </c>
      <c r="C324" t="s">
        <v>775</v>
      </c>
      <c r="D324">
        <v>0.26540000000000002</v>
      </c>
      <c r="E324">
        <v>1458</v>
      </c>
      <c r="F324">
        <f t="shared" si="5"/>
        <v>8</v>
      </c>
      <c r="G324" t="str">
        <f>STANDINGS_BA[[#This Row],[League]]&amp;STANDINGS_BA[[#This Row],[Team]]</f>
        <v>$150 Draft Champions Dec 17 1:00 pm Lg.3566Team Steeves</v>
      </c>
    </row>
    <row r="325" spans="1:7" x14ac:dyDescent="0.25">
      <c r="A325">
        <v>1552</v>
      </c>
      <c r="B325" t="s">
        <v>782</v>
      </c>
      <c r="C325" t="s">
        <v>775</v>
      </c>
      <c r="D325">
        <v>0.26479999999999998</v>
      </c>
      <c r="E325">
        <v>1359</v>
      </c>
      <c r="F325">
        <f t="shared" si="5"/>
        <v>9</v>
      </c>
      <c r="G325" t="str">
        <f>STANDINGS_BA[[#This Row],[League]]&amp;STANDINGS_BA[[#This Row],[Team]]</f>
        <v>$150 Draft Champions Dec 17 1:00 pm Lg.3566Trachtman's NeverEnding Story 150</v>
      </c>
    </row>
    <row r="326" spans="1:7" x14ac:dyDescent="0.25">
      <c r="A326">
        <v>1742</v>
      </c>
      <c r="B326" t="s">
        <v>783</v>
      </c>
      <c r="C326" t="s">
        <v>775</v>
      </c>
      <c r="D326">
        <v>0.26369999999999999</v>
      </c>
      <c r="E326">
        <v>1169</v>
      </c>
      <c r="F326">
        <f t="shared" si="5"/>
        <v>10</v>
      </c>
      <c r="G326" t="str">
        <f>STANDINGS_BA[[#This Row],[League]]&amp;STANDINGS_BA[[#This Row],[Team]]</f>
        <v>$150 Draft Champions Dec 17 1:00 pm Lg.3566Cotton Dragger</v>
      </c>
    </row>
    <row r="327" spans="1:7" x14ac:dyDescent="0.25">
      <c r="A327">
        <v>1969</v>
      </c>
      <c r="B327" t="s">
        <v>784</v>
      </c>
      <c r="C327" t="s">
        <v>775</v>
      </c>
      <c r="D327">
        <v>0.2621</v>
      </c>
      <c r="E327">
        <v>942</v>
      </c>
      <c r="F327">
        <f t="shared" si="5"/>
        <v>11</v>
      </c>
      <c r="G327" t="str">
        <f>STANDINGS_BA[[#This Row],[League]]&amp;STANDINGS_BA[[#This Row],[Team]]</f>
        <v>$150 Draft Champions Dec 17 1:00 pm Lg.3566Team Pardi</v>
      </c>
    </row>
    <row r="328" spans="1:7" x14ac:dyDescent="0.25">
      <c r="A328">
        <v>2288</v>
      </c>
      <c r="B328" t="s">
        <v>785</v>
      </c>
      <c r="C328" t="s">
        <v>775</v>
      </c>
      <c r="D328">
        <v>0.2596</v>
      </c>
      <c r="E328">
        <v>623</v>
      </c>
      <c r="F328">
        <f t="shared" si="5"/>
        <v>12</v>
      </c>
      <c r="G328" t="str">
        <f>STANDINGS_BA[[#This Row],[League]]&amp;STANDINGS_BA[[#This Row],[Team]]</f>
        <v>$150 Draft Champions Dec 17 1:00 pm Lg.3566Forever Draft 2</v>
      </c>
    </row>
    <row r="329" spans="1:7" x14ac:dyDescent="0.25">
      <c r="A329">
        <v>2345</v>
      </c>
      <c r="B329" t="s">
        <v>786</v>
      </c>
      <c r="C329" t="s">
        <v>775</v>
      </c>
      <c r="D329">
        <v>0.25919999999999999</v>
      </c>
      <c r="E329">
        <v>566</v>
      </c>
      <c r="F329">
        <f t="shared" si="5"/>
        <v>13</v>
      </c>
      <c r="G329" t="str">
        <f>STANDINGS_BA[[#This Row],[League]]&amp;STANDINGS_BA[[#This Row],[Team]]</f>
        <v>$150 Draft Champions Dec 17 1:00 pm Lg.3566Tall Timber DC12</v>
      </c>
    </row>
    <row r="330" spans="1:7" x14ac:dyDescent="0.25">
      <c r="A330">
        <v>2400</v>
      </c>
      <c r="B330" t="s">
        <v>787</v>
      </c>
      <c r="C330" t="s">
        <v>775</v>
      </c>
      <c r="D330">
        <v>0.25869999999999999</v>
      </c>
      <c r="E330">
        <v>511</v>
      </c>
      <c r="F330">
        <f t="shared" si="5"/>
        <v>14</v>
      </c>
      <c r="G330" t="str">
        <f>STANDINGS_BA[[#This Row],[League]]&amp;STANDINGS_BA[[#This Row],[Team]]</f>
        <v>$150 Draft Champions Dec 17 1:00 pm Lg.3566Team Barbella</v>
      </c>
    </row>
    <row r="331" spans="1:7" x14ac:dyDescent="0.25">
      <c r="A331">
        <v>2903</v>
      </c>
      <c r="B331" t="s">
        <v>788</v>
      </c>
      <c r="C331" t="s">
        <v>775</v>
      </c>
      <c r="D331">
        <v>0.24640000000000001</v>
      </c>
      <c r="E331">
        <v>8</v>
      </c>
      <c r="F331">
        <f t="shared" si="5"/>
        <v>15</v>
      </c>
      <c r="G331" t="str">
        <f>STANDINGS_BA[[#This Row],[League]]&amp;STANDINGS_BA[[#This Row],[Team]]</f>
        <v>$150 Draft Champions Dec 17 1:00 pm Lg.3566Cultured Hooligan</v>
      </c>
    </row>
    <row r="332" spans="1:7" x14ac:dyDescent="0.25">
      <c r="A332">
        <v>196</v>
      </c>
      <c r="B332" t="s">
        <v>789</v>
      </c>
      <c r="C332" t="s">
        <v>790</v>
      </c>
      <c r="D332">
        <v>0.27610000000000001</v>
      </c>
      <c r="E332">
        <v>2715</v>
      </c>
      <c r="F332">
        <f t="shared" si="5"/>
        <v>1</v>
      </c>
      <c r="G332" t="str">
        <f>STANDINGS_BA[[#This Row],[League]]&amp;STANDINGS_BA[[#This Row],[Team]]</f>
        <v>$150 Draft Champions Dec 19 1:00 pm Lg.3567G squared</v>
      </c>
    </row>
    <row r="333" spans="1:7" x14ac:dyDescent="0.25">
      <c r="A333">
        <v>386</v>
      </c>
      <c r="B333" t="s">
        <v>425</v>
      </c>
      <c r="C333" t="s">
        <v>790</v>
      </c>
      <c r="D333">
        <v>0.27360000000000001</v>
      </c>
      <c r="E333">
        <v>2525</v>
      </c>
      <c r="F333">
        <f t="shared" si="5"/>
        <v>2</v>
      </c>
      <c r="G333" t="str">
        <f>STANDINGS_BA[[#This Row],[League]]&amp;STANDINGS_BA[[#This Row],[Team]]</f>
        <v>$150 Draft Champions Dec 19 1:00 pm Lg.3567Bama DC</v>
      </c>
    </row>
    <row r="334" spans="1:7" x14ac:dyDescent="0.25">
      <c r="A334">
        <v>561</v>
      </c>
      <c r="B334" t="s">
        <v>791</v>
      </c>
      <c r="C334" t="s">
        <v>790</v>
      </c>
      <c r="D334">
        <v>0.27189999999999998</v>
      </c>
      <c r="E334">
        <v>2350</v>
      </c>
      <c r="F334">
        <f t="shared" si="5"/>
        <v>3</v>
      </c>
      <c r="G334" t="str">
        <f>STANDINGS_BA[[#This Row],[League]]&amp;STANDINGS_BA[[#This Row],[Team]]</f>
        <v>$150 Draft Champions Dec 19 1:00 pm Lg.3567Dicky Dollar Scholars</v>
      </c>
    </row>
    <row r="335" spans="1:7" x14ac:dyDescent="0.25">
      <c r="A335">
        <v>617</v>
      </c>
      <c r="B335" t="s">
        <v>393</v>
      </c>
      <c r="C335" t="s">
        <v>790</v>
      </c>
      <c r="D335">
        <v>0.27150000000000002</v>
      </c>
      <c r="E335">
        <v>2294</v>
      </c>
      <c r="F335">
        <f t="shared" si="5"/>
        <v>4</v>
      </c>
      <c r="G335" t="str">
        <f>STANDINGS_BA[[#This Row],[League]]&amp;STANDINGS_BA[[#This Row],[Team]]</f>
        <v>$150 Draft Champions Dec 19 1:00 pm Lg.3567Team Donnelly</v>
      </c>
    </row>
    <row r="336" spans="1:7" x14ac:dyDescent="0.25">
      <c r="A336">
        <v>664</v>
      </c>
      <c r="B336" t="s">
        <v>792</v>
      </c>
      <c r="C336" t="s">
        <v>790</v>
      </c>
      <c r="D336">
        <v>0.27100000000000002</v>
      </c>
      <c r="E336">
        <v>2247</v>
      </c>
      <c r="F336">
        <f t="shared" si="5"/>
        <v>5</v>
      </c>
      <c r="G336" t="str">
        <f>STANDINGS_BA[[#This Row],[League]]&amp;STANDINGS_BA[[#This Row],[Team]]</f>
        <v>$150 Draft Champions Dec 19 1:00 pm Lg.3567Team Robish</v>
      </c>
    </row>
    <row r="337" spans="1:7" x14ac:dyDescent="0.25">
      <c r="A337">
        <v>807</v>
      </c>
      <c r="B337" t="s">
        <v>793</v>
      </c>
      <c r="C337" t="s">
        <v>790</v>
      </c>
      <c r="D337">
        <v>0.2697</v>
      </c>
      <c r="E337">
        <v>2104</v>
      </c>
      <c r="F337">
        <f t="shared" si="5"/>
        <v>6</v>
      </c>
      <c r="G337" t="str">
        <f>STANDINGS_BA[[#This Row],[League]]&amp;STANDINGS_BA[[#This Row],[Team]]</f>
        <v>$150 Draft Champions Dec 19 1:00 pm Lg.3567ChipChopChip3</v>
      </c>
    </row>
    <row r="338" spans="1:7" x14ac:dyDescent="0.25">
      <c r="A338">
        <v>854</v>
      </c>
      <c r="B338" t="s">
        <v>794</v>
      </c>
      <c r="C338" t="s">
        <v>790</v>
      </c>
      <c r="D338">
        <v>0.26939999999999997</v>
      </c>
      <c r="E338">
        <v>2057</v>
      </c>
      <c r="F338">
        <f t="shared" si="5"/>
        <v>7</v>
      </c>
      <c r="G338" t="str">
        <f>STANDINGS_BA[[#This Row],[League]]&amp;STANDINGS_BA[[#This Row],[Team]]</f>
        <v>$150 Draft Champions Dec 19 1:00 pm Lg.3567Team Narva</v>
      </c>
    </row>
    <row r="339" spans="1:7" x14ac:dyDescent="0.25">
      <c r="A339">
        <v>1547</v>
      </c>
      <c r="B339" t="s">
        <v>457</v>
      </c>
      <c r="C339" t="s">
        <v>790</v>
      </c>
      <c r="D339">
        <v>0.26479999999999998</v>
      </c>
      <c r="E339">
        <v>1364</v>
      </c>
      <c r="F339">
        <f t="shared" si="5"/>
        <v>8</v>
      </c>
      <c r="G339" t="str">
        <f>STANDINGS_BA[[#This Row],[League]]&amp;STANDINGS_BA[[#This Row],[Team]]</f>
        <v>$150 Draft Champions Dec 19 1:00 pm Lg.3567Team Barth</v>
      </c>
    </row>
    <row r="340" spans="1:7" x14ac:dyDescent="0.25">
      <c r="A340">
        <v>1632</v>
      </c>
      <c r="B340" t="s">
        <v>116</v>
      </c>
      <c r="C340" t="s">
        <v>790</v>
      </c>
      <c r="D340">
        <v>0.26429999999999998</v>
      </c>
      <c r="E340">
        <v>1279</v>
      </c>
      <c r="F340">
        <f t="shared" si="5"/>
        <v>9</v>
      </c>
      <c r="G340" t="str">
        <f>STANDINGS_BA[[#This Row],[League]]&amp;STANDINGS_BA[[#This Row],[Team]]</f>
        <v>$150 Draft Champions Dec 19 1:00 pm Lg.3567Titans</v>
      </c>
    </row>
    <row r="341" spans="1:7" x14ac:dyDescent="0.25">
      <c r="A341">
        <v>1720</v>
      </c>
      <c r="B341" t="s">
        <v>795</v>
      </c>
      <c r="C341" t="s">
        <v>790</v>
      </c>
      <c r="D341">
        <v>0.26379999999999998</v>
      </c>
      <c r="E341">
        <v>1191</v>
      </c>
      <c r="F341">
        <f t="shared" si="5"/>
        <v>10</v>
      </c>
      <c r="G341" t="str">
        <f>STANDINGS_BA[[#This Row],[League]]&amp;STANDINGS_BA[[#This Row],[Team]]</f>
        <v>$150 Draft Champions Dec 19 1:00 pm Lg.3567I've Got a Special Purpose</v>
      </c>
    </row>
    <row r="342" spans="1:7" x14ac:dyDescent="0.25">
      <c r="A342">
        <v>2129</v>
      </c>
      <c r="B342" t="s">
        <v>796</v>
      </c>
      <c r="C342" t="s">
        <v>790</v>
      </c>
      <c r="D342">
        <v>0.26090000000000002</v>
      </c>
      <c r="E342">
        <v>782</v>
      </c>
      <c r="F342">
        <f t="shared" si="5"/>
        <v>11</v>
      </c>
      <c r="G342" t="str">
        <f>STANDINGS_BA[[#This Row],[League]]&amp;STANDINGS_BA[[#This Row],[Team]]</f>
        <v>$150 Draft Champions Dec 19 1:00 pm Lg.3567Harp Crush Price</v>
      </c>
    </row>
    <row r="343" spans="1:7" x14ac:dyDescent="0.25">
      <c r="A343">
        <v>2369</v>
      </c>
      <c r="B343" t="s">
        <v>797</v>
      </c>
      <c r="C343" t="s">
        <v>790</v>
      </c>
      <c r="D343">
        <v>0.25900000000000001</v>
      </c>
      <c r="E343">
        <v>541.5</v>
      </c>
      <c r="F343">
        <f t="shared" si="5"/>
        <v>12</v>
      </c>
      <c r="G343" t="str">
        <f>STANDINGS_BA[[#This Row],[League]]&amp;STANDINGS_BA[[#This Row],[Team]]</f>
        <v>$150 Draft Champions Dec 19 1:00 pm Lg.3567Mikey's Mojo</v>
      </c>
    </row>
    <row r="344" spans="1:7" x14ac:dyDescent="0.25">
      <c r="A344">
        <v>2792</v>
      </c>
      <c r="B344" t="s">
        <v>798</v>
      </c>
      <c r="C344" t="s">
        <v>790</v>
      </c>
      <c r="D344">
        <v>0.25340000000000001</v>
      </c>
      <c r="E344">
        <v>119</v>
      </c>
      <c r="F344">
        <f t="shared" si="5"/>
        <v>13</v>
      </c>
      <c r="G344" t="str">
        <f>STANDINGS_BA[[#This Row],[League]]&amp;STANDINGS_BA[[#This Row],[Team]]</f>
        <v>$150 Draft Champions Dec 19 1:00 pm Lg.3567I Want Yu Back</v>
      </c>
    </row>
    <row r="345" spans="1:7" x14ac:dyDescent="0.25">
      <c r="A345">
        <v>2807</v>
      </c>
      <c r="B345" t="s">
        <v>799</v>
      </c>
      <c r="C345" t="s">
        <v>790</v>
      </c>
      <c r="D345">
        <v>0.25290000000000001</v>
      </c>
      <c r="E345">
        <v>104</v>
      </c>
      <c r="F345">
        <f t="shared" si="5"/>
        <v>14</v>
      </c>
      <c r="G345" t="str">
        <f>STANDINGS_BA[[#This Row],[League]]&amp;STANDINGS_BA[[#This Row],[Team]]</f>
        <v>$150 Draft Champions Dec 19 1:00 pm Lg.3567Team Clarke - 2</v>
      </c>
    </row>
    <row r="346" spans="1:7" x14ac:dyDescent="0.25">
      <c r="A346">
        <v>2878</v>
      </c>
      <c r="B346" t="s">
        <v>800</v>
      </c>
      <c r="C346" t="s">
        <v>790</v>
      </c>
      <c r="D346">
        <v>0.24970000000000001</v>
      </c>
      <c r="E346">
        <v>33</v>
      </c>
      <c r="F346">
        <f t="shared" si="5"/>
        <v>15</v>
      </c>
      <c r="G346" t="str">
        <f>STANDINGS_BA[[#This Row],[League]]&amp;STANDINGS_BA[[#This Row],[Team]]</f>
        <v>$150 Draft Champions Dec 19 1:00 pm Lg.3567EMERSON 3</v>
      </c>
    </row>
    <row r="347" spans="1:7" x14ac:dyDescent="0.25">
      <c r="A347">
        <v>172</v>
      </c>
      <c r="B347" t="s">
        <v>186</v>
      </c>
      <c r="C347" t="s">
        <v>801</v>
      </c>
      <c r="D347">
        <v>0.27660000000000001</v>
      </c>
      <c r="E347">
        <v>2739</v>
      </c>
      <c r="F347">
        <f t="shared" si="5"/>
        <v>1</v>
      </c>
      <c r="G347" t="str">
        <f>STANDINGS_BA[[#This Row],[League]]&amp;STANDINGS_BA[[#This Row],[Team]]</f>
        <v>$150 Draft Champions Dec 21 1:00 pm Lg.3568LONG GONE</v>
      </c>
    </row>
    <row r="348" spans="1:7" x14ac:dyDescent="0.25">
      <c r="A348">
        <v>363</v>
      </c>
      <c r="B348" t="s">
        <v>87</v>
      </c>
      <c r="C348" t="s">
        <v>801</v>
      </c>
      <c r="D348">
        <v>0.27379999999999999</v>
      </c>
      <c r="E348">
        <v>2548</v>
      </c>
      <c r="F348">
        <f t="shared" si="5"/>
        <v>2</v>
      </c>
      <c r="G348" t="str">
        <f>STANDINGS_BA[[#This Row],[League]]&amp;STANDINGS_BA[[#This Row],[Team]]</f>
        <v>$150 Draft Champions Dec 21 1:00 pm Lg.3568The Northsiders</v>
      </c>
    </row>
    <row r="349" spans="1:7" x14ac:dyDescent="0.25">
      <c r="A349">
        <v>471</v>
      </c>
      <c r="B349" t="s">
        <v>17</v>
      </c>
      <c r="C349" t="s">
        <v>801</v>
      </c>
      <c r="D349">
        <v>0.27279999999999999</v>
      </c>
      <c r="E349">
        <v>2440</v>
      </c>
      <c r="F349">
        <f t="shared" si="5"/>
        <v>3</v>
      </c>
      <c r="G349" t="str">
        <f>STANDINGS_BA[[#This Row],[League]]&amp;STANDINGS_BA[[#This Row],[Team]]</f>
        <v>$150 Draft Champions Dec 21 1:00 pm Lg.3568Millertime</v>
      </c>
    </row>
    <row r="350" spans="1:7" x14ac:dyDescent="0.25">
      <c r="A350">
        <v>657</v>
      </c>
      <c r="B350" t="s">
        <v>802</v>
      </c>
      <c r="C350" t="s">
        <v>801</v>
      </c>
      <c r="D350">
        <v>0.27110000000000001</v>
      </c>
      <c r="E350">
        <v>2254</v>
      </c>
      <c r="F350">
        <f t="shared" si="5"/>
        <v>4</v>
      </c>
      <c r="G350" t="str">
        <f>STANDINGS_BA[[#This Row],[League]]&amp;STANDINGS_BA[[#This Row],[Team]]</f>
        <v>$150 Draft Champions Dec 21 1:00 pm Lg.3568Carolina Lightning</v>
      </c>
    </row>
    <row r="351" spans="1:7" x14ac:dyDescent="0.25">
      <c r="A351">
        <v>1186</v>
      </c>
      <c r="B351" t="s">
        <v>803</v>
      </c>
      <c r="C351" t="s">
        <v>801</v>
      </c>
      <c r="D351">
        <v>0.26719999999999999</v>
      </c>
      <c r="E351">
        <v>1725</v>
      </c>
      <c r="F351">
        <f t="shared" si="5"/>
        <v>5</v>
      </c>
      <c r="G351" t="str">
        <f>STANDINGS_BA[[#This Row],[League]]&amp;STANDINGS_BA[[#This Row],[Team]]</f>
        <v>$150 Draft Champions Dec 21 1:00 pm Lg.3568O'Day or Night Relief</v>
      </c>
    </row>
    <row r="352" spans="1:7" x14ac:dyDescent="0.25">
      <c r="A352">
        <v>1349</v>
      </c>
      <c r="B352" t="s">
        <v>434</v>
      </c>
      <c r="C352" t="s">
        <v>801</v>
      </c>
      <c r="D352">
        <v>0.26600000000000001</v>
      </c>
      <c r="E352">
        <v>1562</v>
      </c>
      <c r="F352">
        <f t="shared" si="5"/>
        <v>6</v>
      </c>
      <c r="G352" t="str">
        <f>STANDINGS_BA[[#This Row],[League]]&amp;STANDINGS_BA[[#This Row],[Team]]</f>
        <v>$150 Draft Champions Dec 21 1:00 pm Lg.3568Team Kent</v>
      </c>
    </row>
    <row r="353" spans="1:7" x14ac:dyDescent="0.25">
      <c r="A353">
        <v>1403</v>
      </c>
      <c r="B353" t="s">
        <v>804</v>
      </c>
      <c r="C353" t="s">
        <v>801</v>
      </c>
      <c r="D353">
        <v>0.26569999999999999</v>
      </c>
      <c r="E353">
        <v>1508</v>
      </c>
      <c r="F353">
        <f t="shared" si="5"/>
        <v>7</v>
      </c>
      <c r="G353" t="str">
        <f>STANDINGS_BA[[#This Row],[League]]&amp;STANDINGS_BA[[#This Row],[Team]]</f>
        <v>$150 Draft Champions Dec 21 1:00 pm Lg.3568papas nine</v>
      </c>
    </row>
    <row r="354" spans="1:7" x14ac:dyDescent="0.25">
      <c r="A354">
        <v>1505</v>
      </c>
      <c r="B354" t="s">
        <v>109</v>
      </c>
      <c r="C354" t="s">
        <v>801</v>
      </c>
      <c r="D354">
        <v>0.2651</v>
      </c>
      <c r="E354">
        <v>1406</v>
      </c>
      <c r="F354">
        <f t="shared" si="5"/>
        <v>8</v>
      </c>
      <c r="G354" t="str">
        <f>STANDINGS_BA[[#This Row],[League]]&amp;STANDINGS_BA[[#This Row],[Team]]</f>
        <v>$150 Draft Champions Dec 21 1:00 pm Lg.3568BIG LUSCIOUS</v>
      </c>
    </row>
    <row r="355" spans="1:7" x14ac:dyDescent="0.25">
      <c r="A355">
        <v>1798</v>
      </c>
      <c r="B355" t="s">
        <v>805</v>
      </c>
      <c r="C355" t="s">
        <v>801</v>
      </c>
      <c r="D355">
        <v>0.26329999999999998</v>
      </c>
      <c r="E355">
        <v>1113</v>
      </c>
      <c r="F355">
        <f t="shared" si="5"/>
        <v>9</v>
      </c>
      <c r="G355" t="str">
        <f>STANDINGS_BA[[#This Row],[League]]&amp;STANDINGS_BA[[#This Row],[Team]]</f>
        <v>$150 Draft Champions Dec 21 1:00 pm Lg.3568Dizzy Esasky II</v>
      </c>
    </row>
    <row r="356" spans="1:7" x14ac:dyDescent="0.25">
      <c r="A356">
        <v>1803</v>
      </c>
      <c r="B356" t="s">
        <v>806</v>
      </c>
      <c r="C356" t="s">
        <v>801</v>
      </c>
      <c r="D356">
        <v>0.26319999999999999</v>
      </c>
      <c r="E356">
        <v>1108</v>
      </c>
      <c r="F356">
        <f t="shared" si="5"/>
        <v>10</v>
      </c>
      <c r="G356" t="str">
        <f>STANDINGS_BA[[#This Row],[League]]&amp;STANDINGS_BA[[#This Row],[Team]]</f>
        <v>$150 Draft Champions Dec 21 1:00 pm Lg.3568Riderboot 1 DC</v>
      </c>
    </row>
    <row r="357" spans="1:7" x14ac:dyDescent="0.25">
      <c r="A357">
        <v>2149</v>
      </c>
      <c r="B357" t="s">
        <v>807</v>
      </c>
      <c r="C357" t="s">
        <v>801</v>
      </c>
      <c r="D357">
        <v>0.26079999999999998</v>
      </c>
      <c r="E357">
        <v>762</v>
      </c>
      <c r="F357">
        <f t="shared" si="5"/>
        <v>11</v>
      </c>
      <c r="G357" t="str">
        <f>STANDINGS_BA[[#This Row],[League]]&amp;STANDINGS_BA[[#This Row],[Team]]</f>
        <v>$150 Draft Champions Dec 21 1:00 pm Lg.3568DarenZilla I</v>
      </c>
    </row>
    <row r="358" spans="1:7" x14ac:dyDescent="0.25">
      <c r="A358">
        <v>2367</v>
      </c>
      <c r="B358" t="s">
        <v>808</v>
      </c>
      <c r="C358" t="s">
        <v>801</v>
      </c>
      <c r="D358">
        <v>0.25900000000000001</v>
      </c>
      <c r="E358">
        <v>544</v>
      </c>
      <c r="F358">
        <f t="shared" si="5"/>
        <v>12</v>
      </c>
      <c r="G358" t="str">
        <f>STANDINGS_BA[[#This Row],[League]]&amp;STANDINGS_BA[[#This Row],[Team]]</f>
        <v>$150 Draft Champions Dec 21 1:00 pm Lg.3568Dominance &amp; Submission</v>
      </c>
    </row>
    <row r="359" spans="1:7" x14ac:dyDescent="0.25">
      <c r="A359">
        <v>2517</v>
      </c>
      <c r="B359" t="s">
        <v>809</v>
      </c>
      <c r="C359" t="s">
        <v>801</v>
      </c>
      <c r="D359">
        <v>0.2576</v>
      </c>
      <c r="E359">
        <v>394</v>
      </c>
      <c r="F359">
        <f t="shared" si="5"/>
        <v>13</v>
      </c>
      <c r="G359" t="str">
        <f>STANDINGS_BA[[#This Row],[League]]&amp;STANDINGS_BA[[#This Row],[Team]]</f>
        <v>$150 Draft Champions Dec 21 1:00 pm Lg.3568Dookie McGee v3 - $150</v>
      </c>
    </row>
    <row r="360" spans="1:7" x14ac:dyDescent="0.25">
      <c r="A360">
        <v>2650</v>
      </c>
      <c r="B360" t="s">
        <v>450</v>
      </c>
      <c r="C360" t="s">
        <v>801</v>
      </c>
      <c r="D360">
        <v>0.25569999999999998</v>
      </c>
      <c r="E360">
        <v>261</v>
      </c>
      <c r="F360">
        <f t="shared" si="5"/>
        <v>14</v>
      </c>
      <c r="G360" t="str">
        <f>STANDINGS_BA[[#This Row],[League]]&amp;STANDINGS_BA[[#This Row],[Team]]</f>
        <v>$150 Draft Champions Dec 21 1:00 pm Lg.3568Poopy Tooth 4</v>
      </c>
    </row>
    <row r="361" spans="1:7" x14ac:dyDescent="0.25">
      <c r="A361">
        <v>2810</v>
      </c>
      <c r="B361" t="s">
        <v>341</v>
      </c>
      <c r="C361" t="s">
        <v>801</v>
      </c>
      <c r="D361">
        <v>0.25269999999999998</v>
      </c>
      <c r="E361">
        <v>101</v>
      </c>
      <c r="F361">
        <f t="shared" si="5"/>
        <v>15</v>
      </c>
      <c r="G361" t="str">
        <f>STANDINGS_BA[[#This Row],[League]]&amp;STANDINGS_BA[[#This Row],[Team]]</f>
        <v>$150 Draft Champions Dec 21 1:00 pm Lg.3568Team Dorn</v>
      </c>
    </row>
    <row r="362" spans="1:7" x14ac:dyDescent="0.25">
      <c r="A362">
        <v>243</v>
      </c>
      <c r="B362" t="s">
        <v>810</v>
      </c>
      <c r="C362" t="s">
        <v>811</v>
      </c>
      <c r="D362">
        <v>0.2752</v>
      </c>
      <c r="E362">
        <v>2668</v>
      </c>
      <c r="F362">
        <f t="shared" si="5"/>
        <v>1</v>
      </c>
      <c r="G362" t="str">
        <f>STANDINGS_BA[[#This Row],[League]]&amp;STANDINGS_BA[[#This Row],[Team]]</f>
        <v>$150 Draft Champions Dec 22 1:00 pm Lg.3569Sultans of Swat 1</v>
      </c>
    </row>
    <row r="363" spans="1:7" x14ac:dyDescent="0.25">
      <c r="A363">
        <v>339</v>
      </c>
      <c r="B363" t="s">
        <v>277</v>
      </c>
      <c r="C363" t="s">
        <v>811</v>
      </c>
      <c r="D363">
        <v>0.27410000000000001</v>
      </c>
      <c r="E363">
        <v>2572</v>
      </c>
      <c r="F363">
        <f t="shared" si="5"/>
        <v>2</v>
      </c>
      <c r="G363" t="str">
        <f>STANDINGS_BA[[#This Row],[League]]&amp;STANDINGS_BA[[#This Row],[Team]]</f>
        <v>$150 Draft Champions Dec 22 1:00 pm Lg.3569ZULETA</v>
      </c>
    </row>
    <row r="364" spans="1:7" x14ac:dyDescent="0.25">
      <c r="A364">
        <v>623</v>
      </c>
      <c r="B364" t="s">
        <v>812</v>
      </c>
      <c r="C364" t="s">
        <v>811</v>
      </c>
      <c r="D364">
        <v>0.27139999999999997</v>
      </c>
      <c r="E364">
        <v>2288</v>
      </c>
      <c r="F364">
        <f t="shared" si="5"/>
        <v>3</v>
      </c>
      <c r="G364" t="str">
        <f>STANDINGS_BA[[#This Row],[League]]&amp;STANDINGS_BA[[#This Row],[Team]]</f>
        <v>$150 Draft Champions Dec 22 1:00 pm Lg.3569Dammit Moon Moon</v>
      </c>
    </row>
    <row r="365" spans="1:7" x14ac:dyDescent="0.25">
      <c r="A365">
        <v>661</v>
      </c>
      <c r="B365" t="s">
        <v>813</v>
      </c>
      <c r="C365" t="s">
        <v>811</v>
      </c>
      <c r="D365">
        <v>0.27110000000000001</v>
      </c>
      <c r="E365">
        <v>2250</v>
      </c>
      <c r="F365">
        <f t="shared" si="5"/>
        <v>4</v>
      </c>
      <c r="G365" t="str">
        <f>STANDINGS_BA[[#This Row],[League]]&amp;STANDINGS_BA[[#This Row],[Team]]</f>
        <v>$150 Draft Champions Dec 22 1:00 pm Lg.3569Ironwood Renegades</v>
      </c>
    </row>
    <row r="366" spans="1:7" x14ac:dyDescent="0.25">
      <c r="A366">
        <v>734</v>
      </c>
      <c r="B366" t="s">
        <v>814</v>
      </c>
      <c r="C366" t="s">
        <v>811</v>
      </c>
      <c r="D366">
        <v>0.27039999999999997</v>
      </c>
      <c r="E366">
        <v>2177</v>
      </c>
      <c r="F366">
        <f t="shared" si="5"/>
        <v>5</v>
      </c>
      <c r="G366" t="str">
        <f>STANDINGS_BA[[#This Row],[League]]&amp;STANDINGS_BA[[#This Row],[Team]]</f>
        <v>$150 Draft Champions Dec 22 1:00 pm Lg.3569Dwight Evans DC15 150</v>
      </c>
    </row>
    <row r="367" spans="1:7" x14ac:dyDescent="0.25">
      <c r="A367">
        <v>1432</v>
      </c>
      <c r="B367" t="s">
        <v>815</v>
      </c>
      <c r="C367" t="s">
        <v>811</v>
      </c>
      <c r="D367">
        <v>0.26550000000000001</v>
      </c>
      <c r="E367">
        <v>1479</v>
      </c>
      <c r="F367">
        <f t="shared" si="5"/>
        <v>6</v>
      </c>
      <c r="G367" t="str">
        <f>STANDINGS_BA[[#This Row],[League]]&amp;STANDINGS_BA[[#This Row],[Team]]</f>
        <v>$150 Draft Champions Dec 22 1:00 pm Lg.3569SpinningSeams3</v>
      </c>
    </row>
    <row r="368" spans="1:7" x14ac:dyDescent="0.25">
      <c r="A368">
        <v>1442</v>
      </c>
      <c r="B368" t="s">
        <v>816</v>
      </c>
      <c r="C368" t="s">
        <v>811</v>
      </c>
      <c r="D368">
        <v>0.26550000000000001</v>
      </c>
      <c r="E368">
        <v>1469</v>
      </c>
      <c r="F368">
        <f t="shared" si="5"/>
        <v>7</v>
      </c>
      <c r="G368" t="str">
        <f>STANDINGS_BA[[#This Row],[League]]&amp;STANDINGS_BA[[#This Row],[Team]]</f>
        <v>$150 Draft Champions Dec 22 1:00 pm Lg.3569Cubs Lose!!! Cubs Lose!!!</v>
      </c>
    </row>
    <row r="369" spans="1:7" x14ac:dyDescent="0.25">
      <c r="A369">
        <v>1535</v>
      </c>
      <c r="B369" t="s">
        <v>431</v>
      </c>
      <c r="C369" t="s">
        <v>811</v>
      </c>
      <c r="D369">
        <v>0.26490000000000002</v>
      </c>
      <c r="E369">
        <v>1376</v>
      </c>
      <c r="F369">
        <f t="shared" si="5"/>
        <v>8</v>
      </c>
      <c r="G369" t="str">
        <f>STANDINGS_BA[[#This Row],[League]]&amp;STANDINGS_BA[[#This Row],[Team]]</f>
        <v>$150 Draft Champions Dec 22 1:00 pm Lg.3569BIG LUSCIOUS II</v>
      </c>
    </row>
    <row r="370" spans="1:7" x14ac:dyDescent="0.25">
      <c r="A370">
        <v>1536</v>
      </c>
      <c r="B370" t="s">
        <v>817</v>
      </c>
      <c r="C370" t="s">
        <v>811</v>
      </c>
      <c r="D370">
        <v>0.26490000000000002</v>
      </c>
      <c r="E370">
        <v>1375</v>
      </c>
      <c r="F370">
        <f t="shared" si="5"/>
        <v>9</v>
      </c>
      <c r="G370" t="str">
        <f>STANDINGS_BA[[#This Row],[League]]&amp;STANDINGS_BA[[#This Row],[Team]]</f>
        <v>$150 Draft Champions Dec 22 1:00 pm Lg.3569Potter and Pigz</v>
      </c>
    </row>
    <row r="371" spans="1:7" x14ac:dyDescent="0.25">
      <c r="A371">
        <v>1565</v>
      </c>
      <c r="B371" t="s">
        <v>818</v>
      </c>
      <c r="C371" t="s">
        <v>811</v>
      </c>
      <c r="D371">
        <v>0.26469999999999999</v>
      </c>
      <c r="E371">
        <v>1346</v>
      </c>
      <c r="F371">
        <f t="shared" si="5"/>
        <v>10</v>
      </c>
      <c r="G371" t="str">
        <f>STANDINGS_BA[[#This Row],[League]]&amp;STANDINGS_BA[[#This Row],[Team]]</f>
        <v>$150 Draft Champions Dec 22 1:00 pm Lg.3569Cedar Saison Cedenos</v>
      </c>
    </row>
    <row r="372" spans="1:7" x14ac:dyDescent="0.25">
      <c r="A372">
        <v>2083</v>
      </c>
      <c r="B372" t="s">
        <v>96</v>
      </c>
      <c r="C372" t="s">
        <v>811</v>
      </c>
      <c r="D372">
        <v>0.26129999999999998</v>
      </c>
      <c r="E372">
        <v>828</v>
      </c>
      <c r="F372">
        <f t="shared" si="5"/>
        <v>11</v>
      </c>
      <c r="G372" t="str">
        <f>STANDINGS_BA[[#This Row],[League]]&amp;STANDINGS_BA[[#This Row],[Team]]</f>
        <v>$150 Draft Champions Dec 22 1:00 pm Lg.3569Surrender Dorothy! (2)</v>
      </c>
    </row>
    <row r="373" spans="1:7" x14ac:dyDescent="0.25">
      <c r="A373">
        <v>2169</v>
      </c>
      <c r="B373" t="s">
        <v>819</v>
      </c>
      <c r="C373" t="s">
        <v>811</v>
      </c>
      <c r="D373">
        <v>0.26069999999999999</v>
      </c>
      <c r="E373">
        <v>742</v>
      </c>
      <c r="F373">
        <f t="shared" si="5"/>
        <v>12</v>
      </c>
      <c r="G373" t="str">
        <f>STANDINGS_BA[[#This Row],[League]]&amp;STANDINGS_BA[[#This Row],[Team]]</f>
        <v>$150 Draft Champions Dec 22 1:00 pm Lg.3569Chico Lind's Hermanos - DC 15</v>
      </c>
    </row>
    <row r="374" spans="1:7" x14ac:dyDescent="0.25">
      <c r="A374">
        <v>2202</v>
      </c>
      <c r="B374" t="s">
        <v>186</v>
      </c>
      <c r="C374" t="s">
        <v>811</v>
      </c>
      <c r="D374">
        <v>0.26040000000000002</v>
      </c>
      <c r="E374">
        <v>709</v>
      </c>
      <c r="F374">
        <f t="shared" si="5"/>
        <v>13</v>
      </c>
      <c r="G374" t="str">
        <f>STANDINGS_BA[[#This Row],[League]]&amp;STANDINGS_BA[[#This Row],[Team]]</f>
        <v>$150 Draft Champions Dec 22 1:00 pm Lg.3569LONG GONE</v>
      </c>
    </row>
    <row r="375" spans="1:7" x14ac:dyDescent="0.25">
      <c r="A375">
        <v>2615</v>
      </c>
      <c r="B375" t="s">
        <v>33</v>
      </c>
      <c r="C375" t="s">
        <v>811</v>
      </c>
      <c r="D375">
        <v>0.25619999999999998</v>
      </c>
      <c r="E375">
        <v>296</v>
      </c>
      <c r="F375">
        <f t="shared" si="5"/>
        <v>14</v>
      </c>
      <c r="G375" t="str">
        <f>STANDINGS_BA[[#This Row],[League]]&amp;STANDINGS_BA[[#This Row],[Team]]</f>
        <v>$150 Draft Champions Dec 22 1:00 pm Lg.3569Highlander</v>
      </c>
    </row>
    <row r="376" spans="1:7" x14ac:dyDescent="0.25">
      <c r="A376">
        <v>2743</v>
      </c>
      <c r="B376" t="s">
        <v>71</v>
      </c>
      <c r="C376" t="s">
        <v>811</v>
      </c>
      <c r="D376">
        <v>0.254</v>
      </c>
      <c r="E376">
        <v>168</v>
      </c>
      <c r="F376">
        <f t="shared" si="5"/>
        <v>15</v>
      </c>
      <c r="G376" t="str">
        <f>STANDINGS_BA[[#This Row],[League]]&amp;STANDINGS_BA[[#This Row],[Team]]</f>
        <v>$150 Draft Champions Dec 22 1:00 pm Lg.3569Frozen Ropes</v>
      </c>
    </row>
    <row r="377" spans="1:7" x14ac:dyDescent="0.25">
      <c r="A377">
        <v>225</v>
      </c>
      <c r="B377" t="s">
        <v>820</v>
      </c>
      <c r="C377" t="s">
        <v>821</v>
      </c>
      <c r="D377">
        <v>0.27550000000000002</v>
      </c>
      <c r="E377">
        <v>2686</v>
      </c>
      <c r="F377">
        <f t="shared" si="5"/>
        <v>1</v>
      </c>
      <c r="G377" t="str">
        <f>STANDINGS_BA[[#This Row],[League]]&amp;STANDINGS_BA[[#This Row],[Team]]</f>
        <v>$150 Draft Champions Dec 24 1:00 pm Lg.3570A1A Car Wash</v>
      </c>
    </row>
    <row r="378" spans="1:7" x14ac:dyDescent="0.25">
      <c r="A378">
        <v>559</v>
      </c>
      <c r="B378" t="s">
        <v>822</v>
      </c>
      <c r="C378" t="s">
        <v>821</v>
      </c>
      <c r="D378">
        <v>0.27189999999999998</v>
      </c>
      <c r="E378">
        <v>2352</v>
      </c>
      <c r="F378">
        <f t="shared" si="5"/>
        <v>2</v>
      </c>
      <c r="G378" t="str">
        <f>STANDINGS_BA[[#This Row],[League]]&amp;STANDINGS_BA[[#This Row],[Team]]</f>
        <v>$150 Draft Champions Dec 24 1:00 pm Lg.3570The Panic, The Vomit</v>
      </c>
    </row>
    <row r="379" spans="1:7" x14ac:dyDescent="0.25">
      <c r="A379">
        <v>731</v>
      </c>
      <c r="B379" t="s">
        <v>475</v>
      </c>
      <c r="C379" t="s">
        <v>821</v>
      </c>
      <c r="D379">
        <v>0.27039999999999997</v>
      </c>
      <c r="E379">
        <v>2180</v>
      </c>
      <c r="F379">
        <f t="shared" si="5"/>
        <v>3</v>
      </c>
      <c r="G379" t="str">
        <f>STANDINGS_BA[[#This Row],[League]]&amp;STANDINGS_BA[[#This Row],[Team]]</f>
        <v>$150 Draft Champions Dec 24 1:00 pm Lg.3570Bad "Buccos"</v>
      </c>
    </row>
    <row r="380" spans="1:7" x14ac:dyDescent="0.25">
      <c r="A380">
        <v>956</v>
      </c>
      <c r="B380" t="s">
        <v>823</v>
      </c>
      <c r="C380" t="s">
        <v>821</v>
      </c>
      <c r="D380">
        <v>0.26879999999999998</v>
      </c>
      <c r="E380">
        <v>1955</v>
      </c>
      <c r="F380">
        <f t="shared" si="5"/>
        <v>4</v>
      </c>
      <c r="G380" t="str">
        <f>STANDINGS_BA[[#This Row],[League]]&amp;STANDINGS_BA[[#This Row],[Team]]</f>
        <v>$150 Draft Champions Dec 24 1:00 pm Lg.3570Moz Boyz 10</v>
      </c>
    </row>
    <row r="381" spans="1:7" x14ac:dyDescent="0.25">
      <c r="A381">
        <v>1134</v>
      </c>
      <c r="B381" t="s">
        <v>397</v>
      </c>
      <c r="C381" t="s">
        <v>821</v>
      </c>
      <c r="D381">
        <v>0.2676</v>
      </c>
      <c r="E381">
        <v>1777</v>
      </c>
      <c r="F381">
        <f t="shared" si="5"/>
        <v>5</v>
      </c>
      <c r="G381" t="str">
        <f>STANDINGS_BA[[#This Row],[League]]&amp;STANDINGS_BA[[#This Row],[Team]]</f>
        <v>$150 Draft Champions Dec 24 1:00 pm Lg.3570neener neener</v>
      </c>
    </row>
    <row r="382" spans="1:7" x14ac:dyDescent="0.25">
      <c r="A382">
        <v>1160</v>
      </c>
      <c r="B382" t="s">
        <v>584</v>
      </c>
      <c r="C382" t="s">
        <v>821</v>
      </c>
      <c r="D382">
        <v>0.26729999999999998</v>
      </c>
      <c r="E382">
        <v>1751</v>
      </c>
      <c r="F382">
        <f t="shared" si="5"/>
        <v>6</v>
      </c>
      <c r="G382" t="str">
        <f>STANDINGS_BA[[#This Row],[League]]&amp;STANDINGS_BA[[#This Row],[Team]]</f>
        <v>$150 Draft Champions Dec 24 1:00 pm Lg.3570Team Hughes</v>
      </c>
    </row>
    <row r="383" spans="1:7" x14ac:dyDescent="0.25">
      <c r="A383">
        <v>1168</v>
      </c>
      <c r="B383" t="s">
        <v>726</v>
      </c>
      <c r="C383" t="s">
        <v>821</v>
      </c>
      <c r="D383">
        <v>0.26729999999999998</v>
      </c>
      <c r="E383">
        <v>1743</v>
      </c>
      <c r="F383">
        <f t="shared" si="5"/>
        <v>7</v>
      </c>
      <c r="G383" t="str">
        <f>STANDINGS_BA[[#This Row],[League]]&amp;STANDINGS_BA[[#This Row],[Team]]</f>
        <v>$150 Draft Champions Dec 24 1:00 pm Lg.3570Team Warner</v>
      </c>
    </row>
    <row r="384" spans="1:7" x14ac:dyDescent="0.25">
      <c r="A384">
        <v>1473</v>
      </c>
      <c r="B384" t="s">
        <v>824</v>
      </c>
      <c r="C384" t="s">
        <v>821</v>
      </c>
      <c r="D384">
        <v>0.26529999999999998</v>
      </c>
      <c r="E384">
        <v>1438</v>
      </c>
      <c r="F384">
        <f t="shared" si="5"/>
        <v>8</v>
      </c>
      <c r="G384" t="str">
        <f>STANDINGS_BA[[#This Row],[League]]&amp;STANDINGS_BA[[#This Row],[Team]]</f>
        <v>$150 Draft Champions Dec 24 1:00 pm Lg.3570Seymour</v>
      </c>
    </row>
    <row r="385" spans="1:7" x14ac:dyDescent="0.25">
      <c r="A385">
        <v>1701</v>
      </c>
      <c r="B385" t="s">
        <v>825</v>
      </c>
      <c r="C385" t="s">
        <v>821</v>
      </c>
      <c r="D385">
        <v>0.26390000000000002</v>
      </c>
      <c r="E385">
        <v>1210</v>
      </c>
      <c r="F385">
        <f t="shared" si="5"/>
        <v>9</v>
      </c>
      <c r="G385" t="str">
        <f>STANDINGS_BA[[#This Row],[League]]&amp;STANDINGS_BA[[#This Row],[Team]]</f>
        <v>$150 Draft Champions Dec 24 1:00 pm Lg.3570Smyly Face</v>
      </c>
    </row>
    <row r="386" spans="1:7" x14ac:dyDescent="0.25">
      <c r="A386">
        <v>1708</v>
      </c>
      <c r="B386" t="s">
        <v>128</v>
      </c>
      <c r="C386" t="s">
        <v>821</v>
      </c>
      <c r="D386">
        <v>0.26390000000000002</v>
      </c>
      <c r="E386">
        <v>1203</v>
      </c>
      <c r="F386">
        <f t="shared" si="5"/>
        <v>10</v>
      </c>
      <c r="G386" t="str">
        <f>STANDINGS_BA[[#This Row],[League]]&amp;STANDINGS_BA[[#This Row],[Team]]</f>
        <v>$150 Draft Champions Dec 24 1:00 pm Lg.3570Team Boelkens</v>
      </c>
    </row>
    <row r="387" spans="1:7" x14ac:dyDescent="0.25">
      <c r="A387">
        <v>1760</v>
      </c>
      <c r="B387" t="s">
        <v>826</v>
      </c>
      <c r="C387" t="s">
        <v>821</v>
      </c>
      <c r="D387">
        <v>0.26350000000000001</v>
      </c>
      <c r="E387">
        <v>1151</v>
      </c>
      <c r="F387">
        <f t="shared" ref="F387:F450" si="6">IF(C387=C386,F386+1,1)</f>
        <v>11</v>
      </c>
      <c r="G387" t="str">
        <f>STANDINGS_BA[[#This Row],[League]]&amp;STANDINGS_BA[[#This Row],[Team]]</f>
        <v>$150 Draft Champions Dec 24 1:00 pm Lg.35702016 DC001</v>
      </c>
    </row>
    <row r="388" spans="1:7" x14ac:dyDescent="0.25">
      <c r="A388">
        <v>1830</v>
      </c>
      <c r="B388" t="s">
        <v>827</v>
      </c>
      <c r="C388" t="s">
        <v>821</v>
      </c>
      <c r="D388">
        <v>0.26300000000000001</v>
      </c>
      <c r="E388">
        <v>1081</v>
      </c>
      <c r="F388">
        <f t="shared" si="6"/>
        <v>12</v>
      </c>
      <c r="G388" t="str">
        <f>STANDINGS_BA[[#This Row],[League]]&amp;STANDINGS_BA[[#This Row],[Team]]</f>
        <v>$150 Draft Champions Dec 24 1:00 pm Lg.3570The Final Boss</v>
      </c>
    </row>
    <row r="389" spans="1:7" x14ac:dyDescent="0.25">
      <c r="A389">
        <v>2103</v>
      </c>
      <c r="B389" t="s">
        <v>828</v>
      </c>
      <c r="C389" t="s">
        <v>821</v>
      </c>
      <c r="D389">
        <v>0.26119999999999999</v>
      </c>
      <c r="E389">
        <v>808</v>
      </c>
      <c r="F389">
        <f t="shared" si="6"/>
        <v>13</v>
      </c>
      <c r="G389" t="str">
        <f>STANDINGS_BA[[#This Row],[League]]&amp;STANDINGS_BA[[#This Row],[Team]]</f>
        <v>$150 Draft Champions Dec 24 1:00 pm Lg.3570zima...</v>
      </c>
    </row>
    <row r="390" spans="1:7" x14ac:dyDescent="0.25">
      <c r="A390">
        <v>2498</v>
      </c>
      <c r="B390" t="s">
        <v>829</v>
      </c>
      <c r="C390" t="s">
        <v>821</v>
      </c>
      <c r="D390">
        <v>0.25779999999999997</v>
      </c>
      <c r="E390">
        <v>413</v>
      </c>
      <c r="F390">
        <f t="shared" si="6"/>
        <v>14</v>
      </c>
      <c r="G390" t="str">
        <f>STANDINGS_BA[[#This Row],[League]]&amp;STANDINGS_BA[[#This Row],[Team]]</f>
        <v>$150 Draft Champions Dec 24 1:00 pm Lg.3570SEMPER FI 8</v>
      </c>
    </row>
    <row r="391" spans="1:7" x14ac:dyDescent="0.25">
      <c r="A391">
        <v>2638</v>
      </c>
      <c r="B391" t="s">
        <v>466</v>
      </c>
      <c r="C391" t="s">
        <v>821</v>
      </c>
      <c r="D391">
        <v>0.25590000000000002</v>
      </c>
      <c r="E391">
        <v>273</v>
      </c>
      <c r="F391">
        <f t="shared" si="6"/>
        <v>15</v>
      </c>
      <c r="G391" t="str">
        <f>STANDINGS_BA[[#This Row],[League]]&amp;STANDINGS_BA[[#This Row],[Team]]</f>
        <v>$150 Draft Champions Dec 24 1:00 pm Lg.3570Red Barons</v>
      </c>
    </row>
    <row r="392" spans="1:7" x14ac:dyDescent="0.25">
      <c r="A392">
        <v>214</v>
      </c>
      <c r="B392" t="s">
        <v>830</v>
      </c>
      <c r="C392" t="s">
        <v>831</v>
      </c>
      <c r="D392">
        <v>0.27579999999999999</v>
      </c>
      <c r="E392">
        <v>2697</v>
      </c>
      <c r="F392">
        <f t="shared" si="6"/>
        <v>1</v>
      </c>
      <c r="G392" t="str">
        <f>STANDINGS_BA[[#This Row],[League]]&amp;STANDINGS_BA[[#This Row],[Team]]</f>
        <v>$150 Draft Champions Dec 24 1:00 pm Lg.3571Strike Force</v>
      </c>
    </row>
    <row r="393" spans="1:7" x14ac:dyDescent="0.25">
      <c r="A393">
        <v>235</v>
      </c>
      <c r="B393" t="s">
        <v>832</v>
      </c>
      <c r="C393" t="s">
        <v>831</v>
      </c>
      <c r="D393">
        <v>0.27539999999999998</v>
      </c>
      <c r="E393">
        <v>2676</v>
      </c>
      <c r="F393">
        <f t="shared" si="6"/>
        <v>2</v>
      </c>
      <c r="G393" t="str">
        <f>STANDINGS_BA[[#This Row],[League]]&amp;STANDINGS_BA[[#This Row],[Team]]</f>
        <v>$150 Draft Champions Dec 24 1:00 pm Lg.3571JacuzziGeorge</v>
      </c>
    </row>
    <row r="394" spans="1:7" x14ac:dyDescent="0.25">
      <c r="A394">
        <v>460</v>
      </c>
      <c r="B394" t="s">
        <v>833</v>
      </c>
      <c r="C394" t="s">
        <v>831</v>
      </c>
      <c r="D394">
        <v>0.27279999999999999</v>
      </c>
      <c r="E394">
        <v>2451</v>
      </c>
      <c r="F394">
        <f t="shared" si="6"/>
        <v>3</v>
      </c>
      <c r="G394" t="str">
        <f>STANDINGS_BA[[#This Row],[League]]&amp;STANDINGS_BA[[#This Row],[Team]]</f>
        <v>$150 Draft Champions Dec 24 1:00 pm Lg.3571Madcow - DC4</v>
      </c>
    </row>
    <row r="395" spans="1:7" x14ac:dyDescent="0.25">
      <c r="A395">
        <v>551</v>
      </c>
      <c r="B395" t="s">
        <v>834</v>
      </c>
      <c r="C395" t="s">
        <v>831</v>
      </c>
      <c r="D395">
        <v>0.27200000000000002</v>
      </c>
      <c r="E395">
        <v>2360</v>
      </c>
      <c r="F395">
        <f t="shared" si="6"/>
        <v>4</v>
      </c>
      <c r="G395" t="str">
        <f>STANDINGS_BA[[#This Row],[League]]&amp;STANDINGS_BA[[#This Row],[Team]]</f>
        <v>$150 Draft Champions Dec 24 1:00 pm Lg.3571ChipChopChip4</v>
      </c>
    </row>
    <row r="396" spans="1:7" x14ac:dyDescent="0.25">
      <c r="A396">
        <v>567</v>
      </c>
      <c r="B396" t="s">
        <v>835</v>
      </c>
      <c r="C396" t="s">
        <v>831</v>
      </c>
      <c r="D396">
        <v>0.27189999999999998</v>
      </c>
      <c r="E396">
        <v>2344</v>
      </c>
      <c r="F396">
        <f t="shared" si="6"/>
        <v>5</v>
      </c>
      <c r="G396" t="str">
        <f>STANDINGS_BA[[#This Row],[League]]&amp;STANDINGS_BA[[#This Row],[Team]]</f>
        <v>$150 Draft Champions Dec 24 1:00 pm Lg.3571EA Sports 17</v>
      </c>
    </row>
    <row r="397" spans="1:7" x14ac:dyDescent="0.25">
      <c r="A397">
        <v>1007</v>
      </c>
      <c r="B397" t="s">
        <v>836</v>
      </c>
      <c r="C397" t="s">
        <v>831</v>
      </c>
      <c r="D397">
        <v>0.26840000000000003</v>
      </c>
      <c r="E397">
        <v>1904</v>
      </c>
      <c r="F397">
        <f t="shared" si="6"/>
        <v>6</v>
      </c>
      <c r="G397" t="str">
        <f>STANDINGS_BA[[#This Row],[League]]&amp;STANDINGS_BA[[#This Row],[Team]]</f>
        <v>$150 Draft Champions Dec 24 1:00 pm Lg.3571KJ || DC2</v>
      </c>
    </row>
    <row r="398" spans="1:7" x14ac:dyDescent="0.25">
      <c r="A398">
        <v>1019</v>
      </c>
      <c r="B398" t="s">
        <v>837</v>
      </c>
      <c r="C398" t="s">
        <v>831</v>
      </c>
      <c r="D398">
        <v>0.26829999999999998</v>
      </c>
      <c r="E398">
        <v>1892</v>
      </c>
      <c r="F398">
        <f t="shared" si="6"/>
        <v>7</v>
      </c>
      <c r="G398" t="str">
        <f>STANDINGS_BA[[#This Row],[League]]&amp;STANDINGS_BA[[#This Row],[Team]]</f>
        <v>$150 Draft Champions Dec 24 1:00 pm Lg.3571Vermont Expos</v>
      </c>
    </row>
    <row r="399" spans="1:7" x14ac:dyDescent="0.25">
      <c r="A399">
        <v>1072</v>
      </c>
      <c r="B399" t="s">
        <v>87</v>
      </c>
      <c r="C399" t="s">
        <v>831</v>
      </c>
      <c r="D399">
        <v>0.26800000000000002</v>
      </c>
      <c r="E399">
        <v>1839</v>
      </c>
      <c r="F399">
        <f t="shared" si="6"/>
        <v>8</v>
      </c>
      <c r="G399" t="str">
        <f>STANDINGS_BA[[#This Row],[League]]&amp;STANDINGS_BA[[#This Row],[Team]]</f>
        <v>$150 Draft Champions Dec 24 1:00 pm Lg.3571The Northsiders</v>
      </c>
    </row>
    <row r="400" spans="1:7" x14ac:dyDescent="0.25">
      <c r="A400">
        <v>1515</v>
      </c>
      <c r="B400" t="s">
        <v>838</v>
      </c>
      <c r="C400" t="s">
        <v>831</v>
      </c>
      <c r="D400">
        <v>0.26500000000000001</v>
      </c>
      <c r="E400">
        <v>1396</v>
      </c>
      <c r="F400">
        <f t="shared" si="6"/>
        <v>9</v>
      </c>
      <c r="G400" t="str">
        <f>STANDINGS_BA[[#This Row],[League]]&amp;STANDINGS_BA[[#This Row],[Team]]</f>
        <v>$150 Draft Champions Dec 24 1:00 pm Lg.3571Galileo</v>
      </c>
    </row>
    <row r="401" spans="1:7" x14ac:dyDescent="0.25">
      <c r="A401">
        <v>1587</v>
      </c>
      <c r="B401" t="s">
        <v>839</v>
      </c>
      <c r="C401" t="s">
        <v>831</v>
      </c>
      <c r="D401">
        <v>0.2646</v>
      </c>
      <c r="E401">
        <v>1324</v>
      </c>
      <c r="F401">
        <f t="shared" si="6"/>
        <v>10</v>
      </c>
      <c r="G401" t="str">
        <f>STANDINGS_BA[[#This Row],[League]]&amp;STANDINGS_BA[[#This Row],[Team]]</f>
        <v>$150 Draft Champions Dec 24 1:00 pm Lg.3571The Achievers - DC 2</v>
      </c>
    </row>
    <row r="402" spans="1:7" x14ac:dyDescent="0.25">
      <c r="A402">
        <v>1953</v>
      </c>
      <c r="B402" t="s">
        <v>840</v>
      </c>
      <c r="C402" t="s">
        <v>831</v>
      </c>
      <c r="D402">
        <v>0.26219999999999999</v>
      </c>
      <c r="E402">
        <v>958</v>
      </c>
      <c r="F402">
        <f t="shared" si="6"/>
        <v>11</v>
      </c>
      <c r="G402" t="str">
        <f>STANDINGS_BA[[#This Row],[League]]&amp;STANDINGS_BA[[#This Row],[Team]]</f>
        <v>$150 Draft Champions Dec 24 1:00 pm Lg.3571BK Mets DC 2</v>
      </c>
    </row>
    <row r="403" spans="1:7" x14ac:dyDescent="0.25">
      <c r="A403">
        <v>2365</v>
      </c>
      <c r="B403" t="s">
        <v>841</v>
      </c>
      <c r="C403" t="s">
        <v>831</v>
      </c>
      <c r="D403">
        <v>0.25900000000000001</v>
      </c>
      <c r="E403">
        <v>546</v>
      </c>
      <c r="F403">
        <f t="shared" si="6"/>
        <v>12</v>
      </c>
      <c r="G403" t="str">
        <f>STANDINGS_BA[[#This Row],[League]]&amp;STANDINGS_BA[[#This Row],[Team]]</f>
        <v>$150 Draft Champions Dec 24 1:00 pm Lg.3571Slip Stitches 2</v>
      </c>
    </row>
    <row r="404" spans="1:7" x14ac:dyDescent="0.25">
      <c r="A404">
        <v>2537</v>
      </c>
      <c r="B404" t="s">
        <v>53</v>
      </c>
      <c r="C404" t="s">
        <v>831</v>
      </c>
      <c r="D404">
        <v>0.25729999999999997</v>
      </c>
      <c r="E404">
        <v>374</v>
      </c>
      <c r="F404">
        <f t="shared" si="6"/>
        <v>13</v>
      </c>
      <c r="G404" t="str">
        <f>STANDINGS_BA[[#This Row],[League]]&amp;STANDINGS_BA[[#This Row],[Team]]</f>
        <v>$150 Draft Champions Dec 24 1:00 pm Lg.3571Baseball Furies</v>
      </c>
    </row>
    <row r="405" spans="1:7" x14ac:dyDescent="0.25">
      <c r="A405">
        <v>2773</v>
      </c>
      <c r="B405" t="s">
        <v>842</v>
      </c>
      <c r="C405" t="s">
        <v>831</v>
      </c>
      <c r="D405">
        <v>0.25359999999999999</v>
      </c>
      <c r="E405">
        <v>138</v>
      </c>
      <c r="F405">
        <f t="shared" si="6"/>
        <v>14</v>
      </c>
      <c r="G405" t="str">
        <f>STANDINGS_BA[[#This Row],[League]]&amp;STANDINGS_BA[[#This Row],[Team]]</f>
        <v>$150 Draft Champions Dec 24 1:00 pm Lg.3571SEMPER FI 9</v>
      </c>
    </row>
    <row r="406" spans="1:7" x14ac:dyDescent="0.25">
      <c r="A406">
        <v>2900</v>
      </c>
      <c r="B406" t="s">
        <v>14</v>
      </c>
      <c r="C406" t="s">
        <v>831</v>
      </c>
      <c r="D406">
        <v>0.247</v>
      </c>
      <c r="E406">
        <v>11</v>
      </c>
      <c r="F406">
        <f t="shared" si="6"/>
        <v>15</v>
      </c>
      <c r="G406" t="str">
        <f>STANDINGS_BA[[#This Row],[League]]&amp;STANDINGS_BA[[#This Row],[Team]]</f>
        <v>$150 Draft Champions Dec 24 1:00 pm Lg.3571Team Martin</v>
      </c>
    </row>
    <row r="407" spans="1:7" x14ac:dyDescent="0.25">
      <c r="A407">
        <v>22</v>
      </c>
      <c r="B407" t="s">
        <v>229</v>
      </c>
      <c r="C407" t="s">
        <v>843</v>
      </c>
      <c r="D407">
        <v>0.28239999999999998</v>
      </c>
      <c r="E407">
        <v>2889</v>
      </c>
      <c r="F407">
        <f t="shared" si="6"/>
        <v>1</v>
      </c>
      <c r="G407" t="str">
        <f>STANDINGS_BA[[#This Row],[League]]&amp;STANDINGS_BA[[#This Row],[Team]]</f>
        <v>$150 Draft Champions Dec 27 1:00 pm Lg.3572The Minyan</v>
      </c>
    </row>
    <row r="408" spans="1:7" x14ac:dyDescent="0.25">
      <c r="A408">
        <v>178</v>
      </c>
      <c r="B408" t="s">
        <v>844</v>
      </c>
      <c r="C408" t="s">
        <v>843</v>
      </c>
      <c r="D408">
        <v>0.27639999999999998</v>
      </c>
      <c r="E408">
        <v>2733</v>
      </c>
      <c r="F408">
        <f t="shared" si="6"/>
        <v>2</v>
      </c>
      <c r="G408" t="str">
        <f>STANDINGS_BA[[#This Row],[League]]&amp;STANDINGS_BA[[#This Row],[Team]]</f>
        <v>$150 Draft Champions Dec 27 1:00 pm Lg.3572Risky Moles</v>
      </c>
    </row>
    <row r="409" spans="1:7" x14ac:dyDescent="0.25">
      <c r="A409">
        <v>397</v>
      </c>
      <c r="B409" t="s">
        <v>17</v>
      </c>
      <c r="C409" t="s">
        <v>843</v>
      </c>
      <c r="D409">
        <v>0.27339999999999998</v>
      </c>
      <c r="E409">
        <v>2514</v>
      </c>
      <c r="F409">
        <f t="shared" si="6"/>
        <v>3</v>
      </c>
      <c r="G409" t="str">
        <f>STANDINGS_BA[[#This Row],[League]]&amp;STANDINGS_BA[[#This Row],[Team]]</f>
        <v>$150 Draft Champions Dec 27 1:00 pm Lg.3572Millertime</v>
      </c>
    </row>
    <row r="410" spans="1:7" x14ac:dyDescent="0.25">
      <c r="A410">
        <v>534</v>
      </c>
      <c r="B410" t="s">
        <v>186</v>
      </c>
      <c r="C410" t="s">
        <v>843</v>
      </c>
      <c r="D410">
        <v>0.2722</v>
      </c>
      <c r="E410">
        <v>2377</v>
      </c>
      <c r="F410">
        <f t="shared" si="6"/>
        <v>4</v>
      </c>
      <c r="G410" t="str">
        <f>STANDINGS_BA[[#This Row],[League]]&amp;STANDINGS_BA[[#This Row],[Team]]</f>
        <v>$150 Draft Champions Dec 27 1:00 pm Lg.3572LONG GONE</v>
      </c>
    </row>
    <row r="411" spans="1:7" x14ac:dyDescent="0.25">
      <c r="A411">
        <v>996</v>
      </c>
      <c r="B411" t="s">
        <v>845</v>
      </c>
      <c r="C411" t="s">
        <v>843</v>
      </c>
      <c r="D411">
        <v>0.26850000000000002</v>
      </c>
      <c r="E411">
        <v>1915</v>
      </c>
      <c r="F411">
        <f t="shared" si="6"/>
        <v>5</v>
      </c>
      <c r="G411" t="str">
        <f>STANDINGS_BA[[#This Row],[League]]&amp;STANDINGS_BA[[#This Row],[Team]]</f>
        <v>$150 Draft Champions Dec 27 1:00 pm Lg.3572Dizzy Esasky III</v>
      </c>
    </row>
    <row r="412" spans="1:7" x14ac:dyDescent="0.25">
      <c r="A412">
        <v>1108</v>
      </c>
      <c r="B412" t="s">
        <v>148</v>
      </c>
      <c r="C412" t="s">
        <v>843</v>
      </c>
      <c r="D412">
        <v>0.26779999999999998</v>
      </c>
      <c r="E412">
        <v>1803</v>
      </c>
      <c r="F412">
        <f t="shared" si="6"/>
        <v>6</v>
      </c>
      <c r="G412" t="str">
        <f>STANDINGS_BA[[#This Row],[League]]&amp;STANDINGS_BA[[#This Row],[Team]]</f>
        <v>$150 Draft Champions Dec 27 1:00 pm Lg.3572Ocular Keratitis DC1</v>
      </c>
    </row>
    <row r="413" spans="1:7" x14ac:dyDescent="0.25">
      <c r="A413">
        <v>1580</v>
      </c>
      <c r="B413" t="s">
        <v>185</v>
      </c>
      <c r="C413" t="s">
        <v>843</v>
      </c>
      <c r="D413">
        <v>0.26469999999999999</v>
      </c>
      <c r="E413">
        <v>1331</v>
      </c>
      <c r="F413">
        <f t="shared" si="6"/>
        <v>7</v>
      </c>
      <c r="G413" t="str">
        <f>STANDINGS_BA[[#This Row],[League]]&amp;STANDINGS_BA[[#This Row],[Team]]</f>
        <v>$150 Draft Champions Dec 27 1:00 pm Lg.3572Cococrispies</v>
      </c>
    </row>
    <row r="414" spans="1:7" x14ac:dyDescent="0.25">
      <c r="A414">
        <v>1837</v>
      </c>
      <c r="B414" t="s">
        <v>846</v>
      </c>
      <c r="C414" t="s">
        <v>843</v>
      </c>
      <c r="D414">
        <v>0.26300000000000001</v>
      </c>
      <c r="E414">
        <v>1074</v>
      </c>
      <c r="F414">
        <f t="shared" si="6"/>
        <v>8</v>
      </c>
      <c r="G414" t="str">
        <f>STANDINGS_BA[[#This Row],[League]]&amp;STANDINGS_BA[[#This Row],[Team]]</f>
        <v>$150 Draft Champions Dec 27 1:00 pm Lg.3572Tall Timber DC18</v>
      </c>
    </row>
    <row r="415" spans="1:7" x14ac:dyDescent="0.25">
      <c r="A415">
        <v>2037</v>
      </c>
      <c r="B415" t="s">
        <v>847</v>
      </c>
      <c r="C415" t="s">
        <v>843</v>
      </c>
      <c r="D415">
        <v>0.2616</v>
      </c>
      <c r="E415">
        <v>874</v>
      </c>
      <c r="F415">
        <f t="shared" si="6"/>
        <v>9</v>
      </c>
      <c r="G415" t="str">
        <f>STANDINGS_BA[[#This Row],[League]]&amp;STANDINGS_BA[[#This Row],[Team]]</f>
        <v>$150 Draft Champions Dec 27 1:00 pm Lg.3572Charger Bar 2</v>
      </c>
    </row>
    <row r="416" spans="1:7" x14ac:dyDescent="0.25">
      <c r="A416">
        <v>2064</v>
      </c>
      <c r="B416" t="s">
        <v>848</v>
      </c>
      <c r="C416" t="s">
        <v>843</v>
      </c>
      <c r="D416">
        <v>0.26140000000000002</v>
      </c>
      <c r="E416">
        <v>847.5</v>
      </c>
      <c r="F416">
        <f t="shared" si="6"/>
        <v>10</v>
      </c>
      <c r="G416" t="str">
        <f>STANDINGS_BA[[#This Row],[League]]&amp;STANDINGS_BA[[#This Row],[Team]]</f>
        <v>$150 Draft Champions Dec 27 1:00 pm Lg.3572Wild Horse of the Osage</v>
      </c>
    </row>
    <row r="417" spans="1:7" x14ac:dyDescent="0.25">
      <c r="A417">
        <v>2246</v>
      </c>
      <c r="B417" t="s">
        <v>849</v>
      </c>
      <c r="C417" t="s">
        <v>843</v>
      </c>
      <c r="D417">
        <v>0.26</v>
      </c>
      <c r="E417">
        <v>665</v>
      </c>
      <c r="F417">
        <f t="shared" si="6"/>
        <v>11</v>
      </c>
      <c r="G417" t="str">
        <f>STANDINGS_BA[[#This Row],[League]]&amp;STANDINGS_BA[[#This Row],[Team]]</f>
        <v>$150 Draft Champions Dec 27 1:00 pm Lg.3572Fred Lynn DC18 150</v>
      </c>
    </row>
    <row r="418" spans="1:7" x14ac:dyDescent="0.25">
      <c r="A418">
        <v>2360</v>
      </c>
      <c r="B418" t="s">
        <v>850</v>
      </c>
      <c r="C418" t="s">
        <v>843</v>
      </c>
      <c r="D418">
        <v>0.25900000000000001</v>
      </c>
      <c r="E418">
        <v>551</v>
      </c>
      <c r="F418">
        <f t="shared" si="6"/>
        <v>12</v>
      </c>
      <c r="G418" t="str">
        <f>STANDINGS_BA[[#This Row],[League]]&amp;STANDINGS_BA[[#This Row],[Team]]</f>
        <v>$150 Draft Champions Dec 27 1:00 pm Lg.3572Statesboro Blues</v>
      </c>
    </row>
    <row r="419" spans="1:7" x14ac:dyDescent="0.25">
      <c r="A419">
        <v>2429</v>
      </c>
      <c r="B419" t="s">
        <v>127</v>
      </c>
      <c r="C419" t="s">
        <v>843</v>
      </c>
      <c r="D419">
        <v>0.25840000000000002</v>
      </c>
      <c r="E419">
        <v>482</v>
      </c>
      <c r="F419">
        <f t="shared" si="6"/>
        <v>13</v>
      </c>
      <c r="G419" t="str">
        <f>STANDINGS_BA[[#This Row],[League]]&amp;STANDINGS_BA[[#This Row],[Team]]</f>
        <v>$150 Draft Champions Dec 27 1:00 pm Lg.3572Just An Old Vet</v>
      </c>
    </row>
    <row r="420" spans="1:7" x14ac:dyDescent="0.25">
      <c r="A420">
        <v>2471</v>
      </c>
      <c r="B420" t="s">
        <v>151</v>
      </c>
      <c r="C420" t="s">
        <v>843</v>
      </c>
      <c r="D420">
        <v>0.25800000000000001</v>
      </c>
      <c r="E420">
        <v>440</v>
      </c>
      <c r="F420">
        <f t="shared" si="6"/>
        <v>14</v>
      </c>
      <c r="G420" t="str">
        <f>STANDINGS_BA[[#This Row],[League]]&amp;STANDINGS_BA[[#This Row],[Team]]</f>
        <v>$150 Draft Champions Dec 27 1:00 pm Lg.3572Thing 2</v>
      </c>
    </row>
    <row r="421" spans="1:7" x14ac:dyDescent="0.25">
      <c r="A421">
        <v>2789</v>
      </c>
      <c r="B421" t="s">
        <v>851</v>
      </c>
      <c r="C421" t="s">
        <v>843</v>
      </c>
      <c r="D421">
        <v>0.25340000000000001</v>
      </c>
      <c r="E421">
        <v>122</v>
      </c>
      <c r="F421">
        <f t="shared" si="6"/>
        <v>15</v>
      </c>
      <c r="G421" t="str">
        <f>STANDINGS_BA[[#This Row],[League]]&amp;STANDINGS_BA[[#This Row],[Team]]</f>
        <v>$150 Draft Champions Dec 27 1:00 pm Lg.3572Giant Pig</v>
      </c>
    </row>
    <row r="422" spans="1:7" x14ac:dyDescent="0.25">
      <c r="A422">
        <v>5</v>
      </c>
      <c r="B422" t="s">
        <v>852</v>
      </c>
      <c r="C422" t="s">
        <v>853</v>
      </c>
      <c r="D422">
        <v>0.28949999999999998</v>
      </c>
      <c r="E422">
        <v>2906</v>
      </c>
      <c r="F422">
        <f t="shared" si="6"/>
        <v>1</v>
      </c>
      <c r="G422" t="str">
        <f>STANDINGS_BA[[#This Row],[League]]&amp;STANDINGS_BA[[#This Row],[Team]]</f>
        <v>$150 Draft Champions Dec 29 1:00 pm Lg.3574Team LeValley 2</v>
      </c>
    </row>
    <row r="423" spans="1:7" x14ac:dyDescent="0.25">
      <c r="A423">
        <v>200</v>
      </c>
      <c r="B423" t="s">
        <v>331</v>
      </c>
      <c r="C423" t="s">
        <v>853</v>
      </c>
      <c r="D423">
        <v>0.27600000000000002</v>
      </c>
      <c r="E423">
        <v>2711</v>
      </c>
      <c r="F423">
        <f t="shared" si="6"/>
        <v>2</v>
      </c>
      <c r="G423" t="str">
        <f>STANDINGS_BA[[#This Row],[League]]&amp;STANDINGS_BA[[#This Row],[Team]]</f>
        <v>$150 Draft Champions Dec 29 1:00 pm Lg.3574Golden Sombreros</v>
      </c>
    </row>
    <row r="424" spans="1:7" x14ac:dyDescent="0.25">
      <c r="A424">
        <v>425</v>
      </c>
      <c r="B424" t="s">
        <v>854</v>
      </c>
      <c r="C424" t="s">
        <v>853</v>
      </c>
      <c r="D424">
        <v>0.27310000000000001</v>
      </c>
      <c r="E424">
        <v>2486</v>
      </c>
      <c r="F424">
        <f t="shared" si="6"/>
        <v>3</v>
      </c>
      <c r="G424" t="str">
        <f>STANDINGS_BA[[#This Row],[League]]&amp;STANDINGS_BA[[#This Row],[Team]]</f>
        <v>$150 Draft Champions Dec 29 1:00 pm Lg.3574Absolute Truth</v>
      </c>
    </row>
    <row r="425" spans="1:7" x14ac:dyDescent="0.25">
      <c r="A425">
        <v>608</v>
      </c>
      <c r="B425" t="s">
        <v>52</v>
      </c>
      <c r="C425" t="s">
        <v>853</v>
      </c>
      <c r="D425">
        <v>0.27160000000000001</v>
      </c>
      <c r="E425">
        <v>2303</v>
      </c>
      <c r="F425">
        <f t="shared" si="6"/>
        <v>4</v>
      </c>
      <c r="G425" t="str">
        <f>STANDINGS_BA[[#This Row],[League]]&amp;STANDINGS_BA[[#This Row],[Team]]</f>
        <v>$150 Draft Champions Dec 29 1:00 pm Lg.3574Tree Huggers</v>
      </c>
    </row>
    <row r="426" spans="1:7" x14ac:dyDescent="0.25">
      <c r="A426">
        <v>756</v>
      </c>
      <c r="B426" t="s">
        <v>855</v>
      </c>
      <c r="C426" t="s">
        <v>853</v>
      </c>
      <c r="D426">
        <v>0.2702</v>
      </c>
      <c r="E426">
        <v>2155</v>
      </c>
      <c r="F426">
        <f t="shared" si="6"/>
        <v>5</v>
      </c>
      <c r="G426" t="str">
        <f>STANDINGS_BA[[#This Row],[League]]&amp;STANDINGS_BA[[#This Row],[Team]]</f>
        <v>$150 Draft Champions Dec 29 1:00 pm Lg.3574McLovin</v>
      </c>
    </row>
    <row r="427" spans="1:7" x14ac:dyDescent="0.25">
      <c r="A427">
        <v>1091</v>
      </c>
      <c r="B427" t="s">
        <v>856</v>
      </c>
      <c r="C427" t="s">
        <v>853</v>
      </c>
      <c r="D427">
        <v>0.26779999999999998</v>
      </c>
      <c r="E427">
        <v>1820</v>
      </c>
      <c r="F427">
        <f t="shared" si="6"/>
        <v>6</v>
      </c>
      <c r="G427" t="str">
        <f>STANDINGS_BA[[#This Row],[League]]&amp;STANDINGS_BA[[#This Row],[Team]]</f>
        <v>$150 Draft Champions Dec 29 1:00 pm Lg.3574Sunshine Boys</v>
      </c>
    </row>
    <row r="428" spans="1:7" x14ac:dyDescent="0.25">
      <c r="A428">
        <v>1317</v>
      </c>
      <c r="B428" t="s">
        <v>857</v>
      </c>
      <c r="C428" t="s">
        <v>853</v>
      </c>
      <c r="D428">
        <v>0.26619999999999999</v>
      </c>
      <c r="E428">
        <v>1594</v>
      </c>
      <c r="F428">
        <f t="shared" si="6"/>
        <v>7</v>
      </c>
      <c r="G428" t="str">
        <f>STANDINGS_BA[[#This Row],[League]]&amp;STANDINGS_BA[[#This Row],[Team]]</f>
        <v>$150 Draft Champions Dec 29 1:00 pm Lg.3574Vida's Blues 1</v>
      </c>
    </row>
    <row r="429" spans="1:7" x14ac:dyDescent="0.25">
      <c r="A429">
        <v>1488</v>
      </c>
      <c r="B429" t="s">
        <v>858</v>
      </c>
      <c r="C429" t="s">
        <v>853</v>
      </c>
      <c r="D429">
        <v>0.26519999999999999</v>
      </c>
      <c r="E429">
        <v>1423</v>
      </c>
      <c r="F429">
        <f t="shared" si="6"/>
        <v>8</v>
      </c>
      <c r="G429" t="str">
        <f>STANDINGS_BA[[#This Row],[League]]&amp;STANDINGS_BA[[#This Row],[Team]]</f>
        <v>$150 Draft Champions Dec 29 1:00 pm Lg.3574The Olson Boys</v>
      </c>
    </row>
    <row r="430" spans="1:7" x14ac:dyDescent="0.25">
      <c r="A430">
        <v>1549</v>
      </c>
      <c r="B430" t="s">
        <v>859</v>
      </c>
      <c r="C430" t="s">
        <v>853</v>
      </c>
      <c r="D430">
        <v>0.26479999999999998</v>
      </c>
      <c r="E430">
        <v>1362</v>
      </c>
      <c r="F430">
        <f t="shared" si="6"/>
        <v>9</v>
      </c>
      <c r="G430" t="str">
        <f>STANDINGS_BA[[#This Row],[League]]&amp;STANDINGS_BA[[#This Row],[Team]]</f>
        <v>$150 Draft Champions Dec 29 1:00 pm Lg.3574Team Floyd I</v>
      </c>
    </row>
    <row r="431" spans="1:7" x14ac:dyDescent="0.25">
      <c r="A431">
        <v>1656</v>
      </c>
      <c r="B431" t="s">
        <v>56</v>
      </c>
      <c r="C431" t="s">
        <v>853</v>
      </c>
      <c r="D431">
        <v>0.26419999999999999</v>
      </c>
      <c r="E431">
        <v>1255</v>
      </c>
      <c r="F431">
        <f t="shared" si="6"/>
        <v>10</v>
      </c>
      <c r="G431" t="str">
        <f>STANDINGS_BA[[#This Row],[League]]&amp;STANDINGS_BA[[#This Row],[Team]]</f>
        <v>$150 Draft Champions Dec 29 1:00 pm Lg.3574DOUGHBOYS</v>
      </c>
    </row>
    <row r="432" spans="1:7" x14ac:dyDescent="0.25">
      <c r="A432">
        <v>2265</v>
      </c>
      <c r="B432" t="s">
        <v>154</v>
      </c>
      <c r="C432" t="s">
        <v>853</v>
      </c>
      <c r="D432">
        <v>0.25979999999999998</v>
      </c>
      <c r="E432">
        <v>646</v>
      </c>
      <c r="F432">
        <f t="shared" si="6"/>
        <v>11</v>
      </c>
      <c r="G432" t="str">
        <f>STANDINGS_BA[[#This Row],[League]]&amp;STANDINGS_BA[[#This Row],[Team]]</f>
        <v>$150 Draft Champions Dec 29 1:00 pm Lg.3574GLG20s</v>
      </c>
    </row>
    <row r="433" spans="1:7" x14ac:dyDescent="0.25">
      <c r="A433">
        <v>2363</v>
      </c>
      <c r="B433" t="s">
        <v>17</v>
      </c>
      <c r="C433" t="s">
        <v>853</v>
      </c>
      <c r="D433">
        <v>0.25900000000000001</v>
      </c>
      <c r="E433">
        <v>548</v>
      </c>
      <c r="F433">
        <f t="shared" si="6"/>
        <v>12</v>
      </c>
      <c r="G433" t="str">
        <f>STANDINGS_BA[[#This Row],[League]]&amp;STANDINGS_BA[[#This Row],[Team]]</f>
        <v>$150 Draft Champions Dec 29 1:00 pm Lg.3574Millertime</v>
      </c>
    </row>
    <row r="434" spans="1:7" x14ac:dyDescent="0.25">
      <c r="A434">
        <v>2515</v>
      </c>
      <c r="B434" t="s">
        <v>470</v>
      </c>
      <c r="C434" t="s">
        <v>853</v>
      </c>
      <c r="D434">
        <v>0.2576</v>
      </c>
      <c r="E434">
        <v>396</v>
      </c>
      <c r="F434">
        <f t="shared" si="6"/>
        <v>13</v>
      </c>
      <c r="G434" t="str">
        <f>STANDINGS_BA[[#This Row],[League]]&amp;STANDINGS_BA[[#This Row],[Team]]</f>
        <v>$150 Draft Champions Dec 29 1:00 pm Lg.3574Brickdust</v>
      </c>
    </row>
    <row r="435" spans="1:7" x14ac:dyDescent="0.25">
      <c r="A435">
        <v>2748</v>
      </c>
      <c r="B435" t="s">
        <v>860</v>
      </c>
      <c r="C435" t="s">
        <v>853</v>
      </c>
      <c r="D435">
        <v>0.254</v>
      </c>
      <c r="E435">
        <v>163</v>
      </c>
      <c r="F435">
        <f t="shared" si="6"/>
        <v>14</v>
      </c>
      <c r="G435" t="str">
        <f>STANDINGS_BA[[#This Row],[League]]&amp;STANDINGS_BA[[#This Row],[Team]]</f>
        <v>$150 Draft Champions Dec 29 1:00 pm Lg.3574Cultured Hooligan 2</v>
      </c>
    </row>
    <row r="436" spans="1:7" x14ac:dyDescent="0.25">
      <c r="A436">
        <v>2866</v>
      </c>
      <c r="B436" t="s">
        <v>861</v>
      </c>
      <c r="C436" t="s">
        <v>853</v>
      </c>
      <c r="D436">
        <v>0.2505</v>
      </c>
      <c r="E436">
        <v>45</v>
      </c>
      <c r="F436">
        <f t="shared" si="6"/>
        <v>15</v>
      </c>
      <c r="G436" t="str">
        <f>STANDINGS_BA[[#This Row],[League]]&amp;STANDINGS_BA[[#This Row],[Team]]</f>
        <v>$150 Draft Champions Dec 29 1:00 pm Lg.3574Donnie Ballgame</v>
      </c>
    </row>
    <row r="437" spans="1:7" x14ac:dyDescent="0.25">
      <c r="A437">
        <v>55</v>
      </c>
      <c r="B437" t="s">
        <v>862</v>
      </c>
      <c r="C437" t="s">
        <v>863</v>
      </c>
      <c r="D437">
        <v>0.28000000000000003</v>
      </c>
      <c r="E437">
        <v>2856</v>
      </c>
      <c r="F437">
        <f t="shared" si="6"/>
        <v>1</v>
      </c>
      <c r="G437" t="str">
        <f>STANDINGS_BA[[#This Row],[League]]&amp;STANDINGS_BA[[#This Row],[Team]]</f>
        <v>$150 Draft Champions Dec 30 1:00 pm Lg.3575Booyah Baseball</v>
      </c>
    </row>
    <row r="438" spans="1:7" x14ac:dyDescent="0.25">
      <c r="A438">
        <v>189</v>
      </c>
      <c r="B438" t="s">
        <v>864</v>
      </c>
      <c r="C438" t="s">
        <v>863</v>
      </c>
      <c r="D438">
        <v>0.2762</v>
      </c>
      <c r="E438">
        <v>2722</v>
      </c>
      <c r="F438">
        <f t="shared" si="6"/>
        <v>2</v>
      </c>
      <c r="G438" t="str">
        <f>STANDINGS_BA[[#This Row],[League]]&amp;STANDINGS_BA[[#This Row],[Team]]</f>
        <v>$150 Draft Champions Dec 30 1:00 pm Lg.3575Hungry Dogs Hunt Best</v>
      </c>
    </row>
    <row r="439" spans="1:7" x14ac:dyDescent="0.25">
      <c r="A439">
        <v>241</v>
      </c>
      <c r="B439" t="s">
        <v>480</v>
      </c>
      <c r="C439" t="s">
        <v>863</v>
      </c>
      <c r="D439">
        <v>0.27529999999999999</v>
      </c>
      <c r="E439">
        <v>2670</v>
      </c>
      <c r="F439">
        <f t="shared" si="6"/>
        <v>3</v>
      </c>
      <c r="G439" t="str">
        <f>STANDINGS_BA[[#This Row],[League]]&amp;STANDINGS_BA[[#This Row],[Team]]</f>
        <v>$150 Draft Champions Dec 30 1:00 pm Lg.3575Boys of Summer</v>
      </c>
    </row>
    <row r="440" spans="1:7" x14ac:dyDescent="0.25">
      <c r="A440">
        <v>717</v>
      </c>
      <c r="B440" t="s">
        <v>865</v>
      </c>
      <c r="C440" t="s">
        <v>863</v>
      </c>
      <c r="D440">
        <v>0.27050000000000002</v>
      </c>
      <c r="E440">
        <v>2194</v>
      </c>
      <c r="F440">
        <f t="shared" si="6"/>
        <v>4</v>
      </c>
      <c r="G440" t="str">
        <f>STANDINGS_BA[[#This Row],[League]]&amp;STANDINGS_BA[[#This Row],[Team]]</f>
        <v>$150 Draft Champions Dec 30 1:00 pm Lg.3575Golden Bozos</v>
      </c>
    </row>
    <row r="441" spans="1:7" x14ac:dyDescent="0.25">
      <c r="A441">
        <v>788</v>
      </c>
      <c r="B441" t="s">
        <v>866</v>
      </c>
      <c r="C441" t="s">
        <v>863</v>
      </c>
      <c r="D441">
        <v>0.26989999999999997</v>
      </c>
      <c r="E441">
        <v>2123</v>
      </c>
      <c r="F441">
        <f t="shared" si="6"/>
        <v>5</v>
      </c>
      <c r="G441" t="str">
        <f>STANDINGS_BA[[#This Row],[League]]&amp;STANDINGS_BA[[#This Row],[Team]]</f>
        <v>$150 Draft Champions Dec 30 1:00 pm Lg.3575Caseycausingchaos</v>
      </c>
    </row>
    <row r="442" spans="1:7" x14ac:dyDescent="0.25">
      <c r="A442">
        <v>1182</v>
      </c>
      <c r="B442" t="s">
        <v>867</v>
      </c>
      <c r="C442" t="s">
        <v>863</v>
      </c>
      <c r="D442">
        <v>0.26719999999999999</v>
      </c>
      <c r="E442">
        <v>1729</v>
      </c>
      <c r="F442">
        <f t="shared" si="6"/>
        <v>6</v>
      </c>
      <c r="G442" t="str">
        <f>STANDINGS_BA[[#This Row],[League]]&amp;STANDINGS_BA[[#This Row],[Team]]</f>
        <v>$150 Draft Champions Dec 30 1:00 pm Lg.3575SauceBoy</v>
      </c>
    </row>
    <row r="443" spans="1:7" x14ac:dyDescent="0.25">
      <c r="A443">
        <v>1199</v>
      </c>
      <c r="B443" t="s">
        <v>494</v>
      </c>
      <c r="C443" t="s">
        <v>863</v>
      </c>
      <c r="D443">
        <v>0.2671</v>
      </c>
      <c r="E443">
        <v>1711.5</v>
      </c>
      <c r="F443">
        <f t="shared" si="6"/>
        <v>7</v>
      </c>
      <c r="G443" t="str">
        <f>STANDINGS_BA[[#This Row],[League]]&amp;STANDINGS_BA[[#This Row],[Team]]</f>
        <v>$150 Draft Champions Dec 30 1:00 pm Lg.3575Corleone</v>
      </c>
    </row>
    <row r="444" spans="1:7" x14ac:dyDescent="0.25">
      <c r="A444">
        <v>1237</v>
      </c>
      <c r="B444" t="s">
        <v>27</v>
      </c>
      <c r="C444" t="s">
        <v>863</v>
      </c>
      <c r="D444">
        <v>0.26690000000000003</v>
      </c>
      <c r="E444">
        <v>1674</v>
      </c>
      <c r="F444">
        <f t="shared" si="6"/>
        <v>8</v>
      </c>
      <c r="G444" t="str">
        <f>STANDINGS_BA[[#This Row],[League]]&amp;STANDINGS_BA[[#This Row],[Team]]</f>
        <v>$150 Draft Champions Dec 30 1:00 pm Lg.3575Team Brady</v>
      </c>
    </row>
    <row r="445" spans="1:7" x14ac:dyDescent="0.25">
      <c r="A445">
        <v>1617</v>
      </c>
      <c r="B445" t="s">
        <v>508</v>
      </c>
      <c r="C445" t="s">
        <v>863</v>
      </c>
      <c r="D445">
        <v>0.26440000000000002</v>
      </c>
      <c r="E445">
        <v>1294</v>
      </c>
      <c r="F445">
        <f t="shared" si="6"/>
        <v>9</v>
      </c>
      <c r="G445" t="str">
        <f>STANDINGS_BA[[#This Row],[League]]&amp;STANDINGS_BA[[#This Row],[Team]]</f>
        <v>$150 Draft Champions Dec 30 1:00 pm Lg.3575Team Robinson</v>
      </c>
    </row>
    <row r="446" spans="1:7" x14ac:dyDescent="0.25">
      <c r="A446">
        <v>2053</v>
      </c>
      <c r="B446" t="s">
        <v>134</v>
      </c>
      <c r="C446" t="s">
        <v>863</v>
      </c>
      <c r="D446">
        <v>0.26150000000000001</v>
      </c>
      <c r="E446">
        <v>858</v>
      </c>
      <c r="F446">
        <f t="shared" si="6"/>
        <v>10</v>
      </c>
      <c r="G446" t="str">
        <f>STANDINGS_BA[[#This Row],[League]]&amp;STANDINGS_BA[[#This Row],[Team]]</f>
        <v>$150 Draft Champions Dec 30 1:00 pm Lg.3575Forest Hills Fiends</v>
      </c>
    </row>
    <row r="447" spans="1:7" x14ac:dyDescent="0.25">
      <c r="A447">
        <v>2371</v>
      </c>
      <c r="B447" t="s">
        <v>868</v>
      </c>
      <c r="C447" t="s">
        <v>863</v>
      </c>
      <c r="D447">
        <v>0.25890000000000002</v>
      </c>
      <c r="E447">
        <v>540</v>
      </c>
      <c r="F447">
        <f t="shared" si="6"/>
        <v>11</v>
      </c>
      <c r="G447" t="str">
        <f>STANDINGS_BA[[#This Row],[League]]&amp;STANDINGS_BA[[#This Row],[Team]]</f>
        <v>$150 Draft Champions Dec 30 1:00 pm Lg.3575Up in Smoke</v>
      </c>
    </row>
    <row r="448" spans="1:7" x14ac:dyDescent="0.25">
      <c r="A448">
        <v>2440</v>
      </c>
      <c r="B448" t="s">
        <v>731</v>
      </c>
      <c r="C448" t="s">
        <v>863</v>
      </c>
      <c r="D448">
        <v>0.25829999999999997</v>
      </c>
      <c r="E448">
        <v>471</v>
      </c>
      <c r="F448">
        <f t="shared" si="6"/>
        <v>12</v>
      </c>
      <c r="G448" t="str">
        <f>STANDINGS_BA[[#This Row],[League]]&amp;STANDINGS_BA[[#This Row],[Team]]</f>
        <v>$150 Draft Champions Dec 30 1:00 pm Lg.3575Team Owens</v>
      </c>
    </row>
    <row r="449" spans="1:7" x14ac:dyDescent="0.25">
      <c r="A449">
        <v>2597</v>
      </c>
      <c r="B449" t="s">
        <v>869</v>
      </c>
      <c r="C449" t="s">
        <v>863</v>
      </c>
      <c r="D449">
        <v>0.25650000000000001</v>
      </c>
      <c r="E449">
        <v>314</v>
      </c>
      <c r="F449">
        <f t="shared" si="6"/>
        <v>13</v>
      </c>
      <c r="G449" t="str">
        <f>STANDINGS_BA[[#This Row],[League]]&amp;STANDINGS_BA[[#This Row],[Team]]</f>
        <v>$150 Draft Champions Dec 30 1:00 pm Lg.3575Tommy Boy</v>
      </c>
    </row>
    <row r="450" spans="1:7" x14ac:dyDescent="0.25">
      <c r="A450">
        <v>2644</v>
      </c>
      <c r="B450" t="s">
        <v>870</v>
      </c>
      <c r="C450" t="s">
        <v>863</v>
      </c>
      <c r="D450">
        <v>0.25580000000000003</v>
      </c>
      <c r="E450">
        <v>267</v>
      </c>
      <c r="F450">
        <f t="shared" si="6"/>
        <v>14</v>
      </c>
      <c r="G450" t="str">
        <f>STANDINGS_BA[[#This Row],[League]]&amp;STANDINGS_BA[[#This Row],[Team]]</f>
        <v>$150 Draft Champions Dec 30 1:00 pm Lg.3575The Achievers - DC 3</v>
      </c>
    </row>
    <row r="451" spans="1:7" x14ac:dyDescent="0.25">
      <c r="A451">
        <v>2758</v>
      </c>
      <c r="B451" t="s">
        <v>871</v>
      </c>
      <c r="C451" t="s">
        <v>863</v>
      </c>
      <c r="D451">
        <v>0.25390000000000001</v>
      </c>
      <c r="E451">
        <v>153</v>
      </c>
      <c r="F451">
        <f t="shared" ref="F451:F514" si="7">IF(C451=C450,F450+1,1)</f>
        <v>15</v>
      </c>
      <c r="G451" t="str">
        <f>STANDINGS_BA[[#This Row],[League]]&amp;STANDINGS_BA[[#This Row],[Team]]</f>
        <v>$150 Draft Champions Dec 30 1:00 pm Lg.3575Unlisted</v>
      </c>
    </row>
    <row r="452" spans="1:7" x14ac:dyDescent="0.25">
      <c r="A452">
        <v>35</v>
      </c>
      <c r="B452" t="s">
        <v>872</v>
      </c>
      <c r="C452" t="s">
        <v>873</v>
      </c>
      <c r="D452">
        <v>0.28160000000000002</v>
      </c>
      <c r="E452">
        <v>2876</v>
      </c>
      <c r="F452">
        <f t="shared" si="7"/>
        <v>1</v>
      </c>
      <c r="G452" t="str">
        <f>STANDINGS_BA[[#This Row],[League]]&amp;STANDINGS_BA[[#This Row],[Team]]</f>
        <v>$150 Draft Champions Express Feb 12 8:00 pm Lg.3692Grant1</v>
      </c>
    </row>
    <row r="453" spans="1:7" x14ac:dyDescent="0.25">
      <c r="A453">
        <v>374</v>
      </c>
      <c r="B453" t="s">
        <v>874</v>
      </c>
      <c r="C453" t="s">
        <v>873</v>
      </c>
      <c r="D453">
        <v>0.2737</v>
      </c>
      <c r="E453">
        <v>2537</v>
      </c>
      <c r="F453">
        <f t="shared" si="7"/>
        <v>2</v>
      </c>
      <c r="G453" t="str">
        <f>STANDINGS_BA[[#This Row],[League]]&amp;STANDINGS_BA[[#This Row],[Team]]</f>
        <v>$150 Draft Champions Express Feb 12 8:00 pm Lg.3692Lollygaggers DC2</v>
      </c>
    </row>
    <row r="454" spans="1:7" x14ac:dyDescent="0.25">
      <c r="A454">
        <v>423</v>
      </c>
      <c r="B454" t="s">
        <v>438</v>
      </c>
      <c r="C454" t="s">
        <v>873</v>
      </c>
      <c r="D454">
        <v>0.27310000000000001</v>
      </c>
      <c r="E454">
        <v>2488</v>
      </c>
      <c r="F454">
        <f t="shared" si="7"/>
        <v>3</v>
      </c>
      <c r="G454" t="str">
        <f>STANDINGS_BA[[#This Row],[League]]&amp;STANDINGS_BA[[#This Row],[Team]]</f>
        <v>$150 Draft Champions Express Feb 12 8:00 pm Lg.3692Surrender Dorothy! (4)</v>
      </c>
    </row>
    <row r="455" spans="1:7" x14ac:dyDescent="0.25">
      <c r="A455">
        <v>1290</v>
      </c>
      <c r="B455" t="s">
        <v>875</v>
      </c>
      <c r="C455" t="s">
        <v>873</v>
      </c>
      <c r="D455">
        <v>0.26640000000000003</v>
      </c>
      <c r="E455">
        <v>1621</v>
      </c>
      <c r="F455">
        <f t="shared" si="7"/>
        <v>4</v>
      </c>
      <c r="G455" t="str">
        <f>STANDINGS_BA[[#This Row],[League]]&amp;STANDINGS_BA[[#This Row],[Team]]</f>
        <v>$150 Draft Champions Express Feb 12 8:00 pm Lg.3692Trouble will find me</v>
      </c>
    </row>
    <row r="456" spans="1:7" x14ac:dyDescent="0.25">
      <c r="A456">
        <v>1291</v>
      </c>
      <c r="B456" t="s">
        <v>876</v>
      </c>
      <c r="C456" t="s">
        <v>873</v>
      </c>
      <c r="D456">
        <v>0.26640000000000003</v>
      </c>
      <c r="E456">
        <v>1620</v>
      </c>
      <c r="F456">
        <f t="shared" si="7"/>
        <v>5</v>
      </c>
      <c r="G456" t="str">
        <f>STANDINGS_BA[[#This Row],[League]]&amp;STANDINGS_BA[[#This Row],[Team]]</f>
        <v>$150 Draft Champions Express Feb 12 8:00 pm Lg.3692Team Larimer</v>
      </c>
    </row>
    <row r="457" spans="1:7" x14ac:dyDescent="0.25">
      <c r="A457">
        <v>1307</v>
      </c>
      <c r="B457" t="s">
        <v>877</v>
      </c>
      <c r="C457" t="s">
        <v>873</v>
      </c>
      <c r="D457">
        <v>0.26629999999999998</v>
      </c>
      <c r="E457">
        <v>1604</v>
      </c>
      <c r="F457">
        <f t="shared" si="7"/>
        <v>6</v>
      </c>
      <c r="G457" t="str">
        <f>STANDINGS_BA[[#This Row],[League]]&amp;STANDINGS_BA[[#This Row],[Team]]</f>
        <v>$150 Draft Champions Express Feb 12 8:00 pm Lg.36925 - the Hazel Charlies</v>
      </c>
    </row>
    <row r="458" spans="1:7" x14ac:dyDescent="0.25">
      <c r="A458">
        <v>1597</v>
      </c>
      <c r="B458" t="s">
        <v>32</v>
      </c>
      <c r="C458" t="s">
        <v>873</v>
      </c>
      <c r="D458">
        <v>0.26450000000000001</v>
      </c>
      <c r="E458">
        <v>1314</v>
      </c>
      <c r="F458">
        <f t="shared" si="7"/>
        <v>7</v>
      </c>
      <c r="G458" t="str">
        <f>STANDINGS_BA[[#This Row],[League]]&amp;STANDINGS_BA[[#This Row],[Team]]</f>
        <v>$150 Draft Champions Express Feb 12 8:00 pm Lg.3692Team enfield</v>
      </c>
    </row>
    <row r="459" spans="1:7" x14ac:dyDescent="0.25">
      <c r="A459">
        <v>1845</v>
      </c>
      <c r="B459" t="s">
        <v>37</v>
      </c>
      <c r="C459" t="s">
        <v>873</v>
      </c>
      <c r="D459">
        <v>0.26290000000000002</v>
      </c>
      <c r="E459">
        <v>1066</v>
      </c>
      <c r="F459">
        <f t="shared" si="7"/>
        <v>8</v>
      </c>
      <c r="G459" t="str">
        <f>STANDINGS_BA[[#This Row],[League]]&amp;STANDINGS_BA[[#This Row],[Team]]</f>
        <v>$150 Draft Champions Express Feb 12 8:00 pm Lg.3692Bread Zeppelin</v>
      </c>
    </row>
    <row r="460" spans="1:7" x14ac:dyDescent="0.25">
      <c r="A460">
        <v>1918</v>
      </c>
      <c r="B460" t="s">
        <v>878</v>
      </c>
      <c r="C460" t="s">
        <v>873</v>
      </c>
      <c r="D460">
        <v>0.26250000000000001</v>
      </c>
      <c r="E460">
        <v>993</v>
      </c>
      <c r="F460">
        <f t="shared" si="7"/>
        <v>9</v>
      </c>
      <c r="G460" t="str">
        <f>STANDINGS_BA[[#This Row],[League]]&amp;STANDINGS_BA[[#This Row],[Team]]</f>
        <v>$150 Draft Champions Express Feb 12 8:00 pm Lg.3692Les Brown</v>
      </c>
    </row>
    <row r="461" spans="1:7" x14ac:dyDescent="0.25">
      <c r="A461">
        <v>2048</v>
      </c>
      <c r="B461" t="s">
        <v>169</v>
      </c>
      <c r="C461" t="s">
        <v>873</v>
      </c>
      <c r="D461">
        <v>0.26150000000000001</v>
      </c>
      <c r="E461">
        <v>863</v>
      </c>
      <c r="F461">
        <f t="shared" si="7"/>
        <v>10</v>
      </c>
      <c r="G461" t="str">
        <f>STANDINGS_BA[[#This Row],[League]]&amp;STANDINGS_BA[[#This Row],[Team]]</f>
        <v>$150 Draft Champions Express Feb 12 8:00 pm Lg.3692Team Malsch</v>
      </c>
    </row>
    <row r="462" spans="1:7" x14ac:dyDescent="0.25">
      <c r="A462">
        <v>2146</v>
      </c>
      <c r="B462" t="s">
        <v>7</v>
      </c>
      <c r="C462" t="s">
        <v>873</v>
      </c>
      <c r="D462">
        <v>0.26079999999999998</v>
      </c>
      <c r="E462">
        <v>765</v>
      </c>
      <c r="F462">
        <f t="shared" si="7"/>
        <v>11</v>
      </c>
      <c r="G462" t="str">
        <f>STANDINGS_BA[[#This Row],[League]]&amp;STANDINGS_BA[[#This Row],[Team]]</f>
        <v>$150 Draft Champions Express Feb 12 8:00 pm Lg.3692Team Miller</v>
      </c>
    </row>
    <row r="463" spans="1:7" x14ac:dyDescent="0.25">
      <c r="A463">
        <v>2260</v>
      </c>
      <c r="B463" t="s">
        <v>879</v>
      </c>
      <c r="C463" t="s">
        <v>873</v>
      </c>
      <c r="D463">
        <v>0.25990000000000002</v>
      </c>
      <c r="E463">
        <v>651</v>
      </c>
      <c r="F463">
        <f t="shared" si="7"/>
        <v>12</v>
      </c>
      <c r="G463" t="str">
        <f>STANDINGS_BA[[#This Row],[League]]&amp;STANDINGS_BA[[#This Row],[Team]]</f>
        <v>$150 Draft Champions Express Feb 12 8:00 pm Lg.3692Team Kuberski2</v>
      </c>
    </row>
    <row r="464" spans="1:7" x14ac:dyDescent="0.25">
      <c r="A464">
        <v>2335</v>
      </c>
      <c r="B464" t="s">
        <v>880</v>
      </c>
      <c r="C464" t="s">
        <v>873</v>
      </c>
      <c r="D464">
        <v>0.25919999999999999</v>
      </c>
      <c r="E464">
        <v>576</v>
      </c>
      <c r="F464">
        <f t="shared" si="7"/>
        <v>13</v>
      </c>
      <c r="G464" t="str">
        <f>STANDINGS_BA[[#This Row],[League]]&amp;STANDINGS_BA[[#This Row],[Team]]</f>
        <v>$150 Draft Champions Express Feb 12 8:00 pm Lg.3692Profloop4</v>
      </c>
    </row>
    <row r="465" spans="1:7" x14ac:dyDescent="0.25">
      <c r="A465">
        <v>2547</v>
      </c>
      <c r="B465" t="s">
        <v>881</v>
      </c>
      <c r="C465" t="s">
        <v>873</v>
      </c>
      <c r="D465">
        <v>0.25719999999999998</v>
      </c>
      <c r="E465">
        <v>364</v>
      </c>
      <c r="F465">
        <f t="shared" si="7"/>
        <v>14</v>
      </c>
      <c r="G465" t="str">
        <f>STANDINGS_BA[[#This Row],[League]]&amp;STANDINGS_BA[[#This Row],[Team]]</f>
        <v>$150 Draft Champions Express Feb 12 8:00 pm Lg.3692Strange Brew Crew</v>
      </c>
    </row>
    <row r="466" spans="1:7" x14ac:dyDescent="0.25">
      <c r="A466">
        <v>2787</v>
      </c>
      <c r="B466" t="s">
        <v>882</v>
      </c>
      <c r="C466" t="s">
        <v>873</v>
      </c>
      <c r="D466">
        <v>0.25340000000000001</v>
      </c>
      <c r="E466">
        <v>124</v>
      </c>
      <c r="F466">
        <f t="shared" si="7"/>
        <v>15</v>
      </c>
      <c r="G466" t="str">
        <f>STANDINGS_BA[[#This Row],[League]]&amp;STANDINGS_BA[[#This Row],[Team]]</f>
        <v>$150 Draft Champions Express Feb 12 8:00 pm Lg.3692Macaroon</v>
      </c>
    </row>
    <row r="467" spans="1:7" x14ac:dyDescent="0.25">
      <c r="A467">
        <v>506</v>
      </c>
      <c r="B467" t="s">
        <v>883</v>
      </c>
      <c r="C467" t="s">
        <v>884</v>
      </c>
      <c r="D467">
        <v>0.27250000000000002</v>
      </c>
      <c r="E467">
        <v>2405</v>
      </c>
      <c r="F467">
        <f t="shared" si="7"/>
        <v>1</v>
      </c>
      <c r="G467" t="str">
        <f>STANDINGS_BA[[#This Row],[League]]&amp;STANDINGS_BA[[#This Row],[Team]]</f>
        <v>$150 Draft Champions Express Feb 14 7:00 pm Lg.3707Out of Gas</v>
      </c>
    </row>
    <row r="468" spans="1:7" x14ac:dyDescent="0.25">
      <c r="A468">
        <v>584</v>
      </c>
      <c r="B468" t="s">
        <v>512</v>
      </c>
      <c r="C468" t="s">
        <v>884</v>
      </c>
      <c r="D468">
        <v>0.27179999999999999</v>
      </c>
      <c r="E468">
        <v>2327</v>
      </c>
      <c r="F468">
        <f t="shared" si="7"/>
        <v>2</v>
      </c>
      <c r="G468" t="str">
        <f>STANDINGS_BA[[#This Row],[League]]&amp;STANDINGS_BA[[#This Row],[Team]]</f>
        <v>$150 Draft Champions Express Feb 14 7:00 pm Lg.3707Enter Sandman</v>
      </c>
    </row>
    <row r="469" spans="1:7" x14ac:dyDescent="0.25">
      <c r="A469">
        <v>651</v>
      </c>
      <c r="B469" t="s">
        <v>128</v>
      </c>
      <c r="C469" t="s">
        <v>884</v>
      </c>
      <c r="D469">
        <v>0.2712</v>
      </c>
      <c r="E469">
        <v>2260</v>
      </c>
      <c r="F469">
        <f t="shared" si="7"/>
        <v>3</v>
      </c>
      <c r="G469" t="str">
        <f>STANDINGS_BA[[#This Row],[League]]&amp;STANDINGS_BA[[#This Row],[Team]]</f>
        <v>$150 Draft Champions Express Feb 14 7:00 pm Lg.3707Team Boelkens</v>
      </c>
    </row>
    <row r="470" spans="1:7" x14ac:dyDescent="0.25">
      <c r="A470">
        <v>748</v>
      </c>
      <c r="B470" t="s">
        <v>885</v>
      </c>
      <c r="C470" t="s">
        <v>884</v>
      </c>
      <c r="D470">
        <v>0.27029999999999998</v>
      </c>
      <c r="E470">
        <v>2163</v>
      </c>
      <c r="F470">
        <f t="shared" si="7"/>
        <v>4</v>
      </c>
      <c r="G470" t="str">
        <f>STANDINGS_BA[[#This Row],[League]]&amp;STANDINGS_BA[[#This Row],[Team]]</f>
        <v>$150 Draft Champions Express Feb 14 7:00 pm Lg.37076 -The Justice Berrys C</v>
      </c>
    </row>
    <row r="471" spans="1:7" x14ac:dyDescent="0.25">
      <c r="A471">
        <v>862</v>
      </c>
      <c r="B471" t="s">
        <v>584</v>
      </c>
      <c r="C471" t="s">
        <v>884</v>
      </c>
      <c r="D471">
        <v>0.26929999999999998</v>
      </c>
      <c r="E471">
        <v>2049</v>
      </c>
      <c r="F471">
        <f t="shared" si="7"/>
        <v>5</v>
      </c>
      <c r="G471" t="str">
        <f>STANDINGS_BA[[#This Row],[League]]&amp;STANDINGS_BA[[#This Row],[Team]]</f>
        <v>$150 Draft Champions Express Feb 14 7:00 pm Lg.3707Team Hughes</v>
      </c>
    </row>
    <row r="472" spans="1:7" x14ac:dyDescent="0.25">
      <c r="A472">
        <v>905</v>
      </c>
      <c r="B472" t="s">
        <v>886</v>
      </c>
      <c r="C472" t="s">
        <v>884</v>
      </c>
      <c r="D472">
        <v>0.26910000000000001</v>
      </c>
      <c r="E472">
        <v>2006</v>
      </c>
      <c r="F472">
        <f t="shared" si="7"/>
        <v>6</v>
      </c>
      <c r="G472" t="str">
        <f>STANDINGS_BA[[#This Row],[League]]&amp;STANDINGS_BA[[#This Row],[Team]]</f>
        <v>$150 Draft Champions Express Feb 14 7:00 pm Lg.3707The Broward Bullies</v>
      </c>
    </row>
    <row r="473" spans="1:7" x14ac:dyDescent="0.25">
      <c r="A473">
        <v>972</v>
      </c>
      <c r="B473" t="s">
        <v>887</v>
      </c>
      <c r="C473" t="s">
        <v>884</v>
      </c>
      <c r="D473">
        <v>0.26869999999999999</v>
      </c>
      <c r="E473">
        <v>1939</v>
      </c>
      <c r="F473">
        <f t="shared" si="7"/>
        <v>7</v>
      </c>
      <c r="G473" t="str">
        <f>STANDINGS_BA[[#This Row],[League]]&amp;STANDINGS_BA[[#This Row],[Team]]</f>
        <v>$150 Draft Champions Express Feb 14 7:00 pm Lg.3707Nomads</v>
      </c>
    </row>
    <row r="474" spans="1:7" x14ac:dyDescent="0.25">
      <c r="A474">
        <v>999</v>
      </c>
      <c r="B474" t="s">
        <v>888</v>
      </c>
      <c r="C474" t="s">
        <v>884</v>
      </c>
      <c r="D474">
        <v>0.26850000000000002</v>
      </c>
      <c r="E474">
        <v>1912</v>
      </c>
      <c r="F474">
        <f t="shared" si="7"/>
        <v>8</v>
      </c>
      <c r="G474" t="str">
        <f>STANDINGS_BA[[#This Row],[League]]&amp;STANDINGS_BA[[#This Row],[Team]]</f>
        <v>$150 Draft Champions Express Feb 14 7:00 pm Lg.3707Blue Sam</v>
      </c>
    </row>
    <row r="475" spans="1:7" x14ac:dyDescent="0.25">
      <c r="A475">
        <v>1472</v>
      </c>
      <c r="B475" t="s">
        <v>889</v>
      </c>
      <c r="C475" t="s">
        <v>884</v>
      </c>
      <c r="D475">
        <v>0.26529999999999998</v>
      </c>
      <c r="E475">
        <v>1439</v>
      </c>
      <c r="F475">
        <f t="shared" si="7"/>
        <v>9</v>
      </c>
      <c r="G475" t="str">
        <f>STANDINGS_BA[[#This Row],[League]]&amp;STANDINGS_BA[[#This Row],[Team]]</f>
        <v>$150 Draft Champions Express Feb 14 7:00 pm Lg.3707Team Thompson</v>
      </c>
    </row>
    <row r="476" spans="1:7" x14ac:dyDescent="0.25">
      <c r="A476">
        <v>1846</v>
      </c>
      <c r="B476" t="s">
        <v>890</v>
      </c>
      <c r="C476" t="s">
        <v>884</v>
      </c>
      <c r="D476">
        <v>0.26290000000000002</v>
      </c>
      <c r="E476">
        <v>1065</v>
      </c>
      <c r="F476">
        <f t="shared" si="7"/>
        <v>10</v>
      </c>
      <c r="G476" t="str">
        <f>STANDINGS_BA[[#This Row],[League]]&amp;STANDINGS_BA[[#This Row],[Team]]</f>
        <v>$150 Draft Champions Express Feb 14 7:00 pm Lg.3707To Kill a Marlon Byrd</v>
      </c>
    </row>
    <row r="477" spans="1:7" x14ac:dyDescent="0.25">
      <c r="A477">
        <v>1977</v>
      </c>
      <c r="B477" t="s">
        <v>891</v>
      </c>
      <c r="C477" t="s">
        <v>884</v>
      </c>
      <c r="D477">
        <v>0.26200000000000001</v>
      </c>
      <c r="E477">
        <v>934</v>
      </c>
      <c r="F477">
        <f t="shared" si="7"/>
        <v>11</v>
      </c>
      <c r="G477" t="str">
        <f>STANDINGS_BA[[#This Row],[League]]&amp;STANDINGS_BA[[#This Row],[Team]]</f>
        <v>$150 Draft Champions Express Feb 14 7:00 pm Lg.3707Art of the Rifle</v>
      </c>
    </row>
    <row r="478" spans="1:7" x14ac:dyDescent="0.25">
      <c r="A478">
        <v>2326</v>
      </c>
      <c r="B478" t="s">
        <v>32</v>
      </c>
      <c r="C478" t="s">
        <v>884</v>
      </c>
      <c r="D478">
        <v>0.25929999999999997</v>
      </c>
      <c r="E478">
        <v>585</v>
      </c>
      <c r="F478">
        <f t="shared" si="7"/>
        <v>12</v>
      </c>
      <c r="G478" t="str">
        <f>STANDINGS_BA[[#This Row],[League]]&amp;STANDINGS_BA[[#This Row],[Team]]</f>
        <v>$150 Draft Champions Express Feb 14 7:00 pm Lg.3707Team enfield</v>
      </c>
    </row>
    <row r="479" spans="1:7" x14ac:dyDescent="0.25">
      <c r="A479">
        <v>2456</v>
      </c>
      <c r="B479" t="s">
        <v>107</v>
      </c>
      <c r="C479" t="s">
        <v>884</v>
      </c>
      <c r="D479">
        <v>0.25819999999999999</v>
      </c>
      <c r="E479">
        <v>455</v>
      </c>
      <c r="F479">
        <f t="shared" si="7"/>
        <v>13</v>
      </c>
      <c r="G479" t="str">
        <f>STANDINGS_BA[[#This Row],[League]]&amp;STANDINGS_BA[[#This Row],[Team]]</f>
        <v>$150 Draft Champions Express Feb 14 7:00 pm Lg.3707Team Scott</v>
      </c>
    </row>
    <row r="480" spans="1:7" x14ac:dyDescent="0.25">
      <c r="A480">
        <v>2623</v>
      </c>
      <c r="B480" t="s">
        <v>892</v>
      </c>
      <c r="C480" t="s">
        <v>884</v>
      </c>
      <c r="D480">
        <v>0.25609999999999999</v>
      </c>
      <c r="E480">
        <v>288</v>
      </c>
      <c r="F480">
        <f t="shared" si="7"/>
        <v>14</v>
      </c>
      <c r="G480" t="str">
        <f>STANDINGS_BA[[#This Row],[League]]&amp;STANDINGS_BA[[#This Row],[Team]]</f>
        <v>$150 Draft Champions Express Feb 14 7:00 pm Lg.3707Moz Boyz 14</v>
      </c>
    </row>
    <row r="481" spans="1:7" x14ac:dyDescent="0.25">
      <c r="A481">
        <v>2681</v>
      </c>
      <c r="B481" t="s">
        <v>98</v>
      </c>
      <c r="C481" t="s">
        <v>884</v>
      </c>
      <c r="D481">
        <v>0.25509999999999999</v>
      </c>
      <c r="E481">
        <v>230</v>
      </c>
      <c r="F481">
        <f t="shared" si="7"/>
        <v>15</v>
      </c>
      <c r="G481" t="str">
        <f>STANDINGS_BA[[#This Row],[League]]&amp;STANDINGS_BA[[#This Row],[Team]]</f>
        <v>$150 Draft Champions Express Feb 14 7:00 pm Lg.3707Team Ward</v>
      </c>
    </row>
    <row r="482" spans="1:7" x14ac:dyDescent="0.25">
      <c r="A482">
        <v>9</v>
      </c>
      <c r="B482" t="s">
        <v>37</v>
      </c>
      <c r="C482" t="s">
        <v>893</v>
      </c>
      <c r="D482">
        <v>0.28689999999999999</v>
      </c>
      <c r="E482">
        <v>2902</v>
      </c>
      <c r="F482">
        <f t="shared" si="7"/>
        <v>1</v>
      </c>
      <c r="G482" t="str">
        <f>STANDINGS_BA[[#This Row],[League]]&amp;STANDINGS_BA[[#This Row],[Team]]</f>
        <v>$150 Draft Champions Express Feb 19 8:00 pm Lg.3733Bread Zeppelin</v>
      </c>
    </row>
    <row r="483" spans="1:7" x14ac:dyDescent="0.25">
      <c r="A483">
        <v>231</v>
      </c>
      <c r="B483" t="s">
        <v>894</v>
      </c>
      <c r="C483" t="s">
        <v>893</v>
      </c>
      <c r="D483">
        <v>0.27539999999999998</v>
      </c>
      <c r="E483">
        <v>2680</v>
      </c>
      <c r="F483">
        <f t="shared" si="7"/>
        <v>2</v>
      </c>
      <c r="G483" t="str">
        <f>STANDINGS_BA[[#This Row],[League]]&amp;STANDINGS_BA[[#This Row],[Team]]</f>
        <v>$150 Draft Champions Express Feb 19 8:00 pm Lg.3733Mary Ann's Hammocks</v>
      </c>
    </row>
    <row r="484" spans="1:7" x14ac:dyDescent="0.25">
      <c r="A484">
        <v>454</v>
      </c>
      <c r="B484" t="s">
        <v>192</v>
      </c>
      <c r="C484" t="s">
        <v>893</v>
      </c>
      <c r="D484">
        <v>0.27289999999999998</v>
      </c>
      <c r="E484">
        <v>2457</v>
      </c>
      <c r="F484">
        <f t="shared" si="7"/>
        <v>3</v>
      </c>
      <c r="G484" t="str">
        <f>STANDINGS_BA[[#This Row],[League]]&amp;STANDINGS_BA[[#This Row],[Team]]</f>
        <v>$150 Draft Champions Express Feb 19 8:00 pm Lg.3733Spike Curve</v>
      </c>
    </row>
    <row r="485" spans="1:7" x14ac:dyDescent="0.25">
      <c r="A485">
        <v>875</v>
      </c>
      <c r="B485" t="s">
        <v>895</v>
      </c>
      <c r="C485" t="s">
        <v>893</v>
      </c>
      <c r="D485">
        <v>0.26929999999999998</v>
      </c>
      <c r="E485">
        <v>2036</v>
      </c>
      <c r="F485">
        <f t="shared" si="7"/>
        <v>4</v>
      </c>
      <c r="G485" t="str">
        <f>STANDINGS_BA[[#This Row],[League]]&amp;STANDINGS_BA[[#This Row],[Team]]</f>
        <v>$150 Draft Champions Express Feb 19 8:00 pm Lg.3733Thru Fosters Eyes</v>
      </c>
    </row>
    <row r="486" spans="1:7" x14ac:dyDescent="0.25">
      <c r="A486">
        <v>964</v>
      </c>
      <c r="B486" t="s">
        <v>130</v>
      </c>
      <c r="C486" t="s">
        <v>893</v>
      </c>
      <c r="D486">
        <v>0.26869999999999999</v>
      </c>
      <c r="E486">
        <v>1947</v>
      </c>
      <c r="F486">
        <f t="shared" si="7"/>
        <v>5</v>
      </c>
      <c r="G486" t="str">
        <f>STANDINGS_BA[[#This Row],[League]]&amp;STANDINGS_BA[[#This Row],[Team]]</f>
        <v>$150 Draft Champions Express Feb 19 8:00 pm Lg.3733PTPers</v>
      </c>
    </row>
    <row r="487" spans="1:7" x14ac:dyDescent="0.25">
      <c r="A487">
        <v>1189</v>
      </c>
      <c r="B487" t="s">
        <v>896</v>
      </c>
      <c r="C487" t="s">
        <v>893</v>
      </c>
      <c r="D487">
        <v>0.26719999999999999</v>
      </c>
      <c r="E487">
        <v>1722</v>
      </c>
      <c r="F487">
        <f t="shared" si="7"/>
        <v>6</v>
      </c>
      <c r="G487" t="str">
        <f>STANDINGS_BA[[#This Row],[League]]&amp;STANDINGS_BA[[#This Row],[Team]]</f>
        <v>$150 Draft Champions Express Feb 19 8:00 pm Lg.3733Team Sellers</v>
      </c>
    </row>
    <row r="488" spans="1:7" x14ac:dyDescent="0.25">
      <c r="A488">
        <v>1330</v>
      </c>
      <c r="B488" t="s">
        <v>897</v>
      </c>
      <c r="C488" t="s">
        <v>893</v>
      </c>
      <c r="D488">
        <v>0.26619999999999999</v>
      </c>
      <c r="E488">
        <v>1581</v>
      </c>
      <c r="F488">
        <f t="shared" si="7"/>
        <v>7</v>
      </c>
      <c r="G488" t="str">
        <f>STANDINGS_BA[[#This Row],[League]]&amp;STANDINGS_BA[[#This Row],[Team]]</f>
        <v>$150 Draft Champions Express Feb 19 8:00 pm Lg.3733Heyward no Lackey</v>
      </c>
    </row>
    <row r="489" spans="1:7" x14ac:dyDescent="0.25">
      <c r="A489">
        <v>1525</v>
      </c>
      <c r="B489" t="s">
        <v>898</v>
      </c>
      <c r="C489" t="s">
        <v>893</v>
      </c>
      <c r="D489">
        <v>0.26500000000000001</v>
      </c>
      <c r="E489">
        <v>1386</v>
      </c>
      <c r="F489">
        <f t="shared" si="7"/>
        <v>8</v>
      </c>
      <c r="G489" t="str">
        <f>STANDINGS_BA[[#This Row],[League]]&amp;STANDINGS_BA[[#This Row],[Team]]</f>
        <v>$150 Draft Champions Express Feb 19 8:00 pm Lg.3733Team Asaro</v>
      </c>
    </row>
    <row r="490" spans="1:7" x14ac:dyDescent="0.25">
      <c r="A490">
        <v>1637</v>
      </c>
      <c r="B490" t="s">
        <v>899</v>
      </c>
      <c r="C490" t="s">
        <v>893</v>
      </c>
      <c r="D490">
        <v>0.26419999999999999</v>
      </c>
      <c r="E490">
        <v>1274</v>
      </c>
      <c r="F490">
        <f t="shared" si="7"/>
        <v>9</v>
      </c>
      <c r="G490" t="str">
        <f>STANDINGS_BA[[#This Row],[League]]&amp;STANDINGS_BA[[#This Row],[Team]]</f>
        <v>$150 Draft Champions Express Feb 19 8:00 pm Lg.3733Roth1</v>
      </c>
    </row>
    <row r="491" spans="1:7" x14ac:dyDescent="0.25">
      <c r="A491">
        <v>1914</v>
      </c>
      <c r="B491" t="s">
        <v>900</v>
      </c>
      <c r="C491" t="s">
        <v>893</v>
      </c>
      <c r="D491">
        <v>0.26250000000000001</v>
      </c>
      <c r="E491">
        <v>997</v>
      </c>
      <c r="F491">
        <f t="shared" si="7"/>
        <v>10</v>
      </c>
      <c r="G491" t="str">
        <f>STANDINGS_BA[[#This Row],[League]]&amp;STANDINGS_BA[[#This Row],[Team]]</f>
        <v>$150 Draft Champions Express Feb 19 8:00 pm Lg.3733BOSCH DC2</v>
      </c>
    </row>
    <row r="492" spans="1:7" x14ac:dyDescent="0.25">
      <c r="A492">
        <v>2489</v>
      </c>
      <c r="B492" t="s">
        <v>901</v>
      </c>
      <c r="C492" t="s">
        <v>893</v>
      </c>
      <c r="D492">
        <v>0.25790000000000002</v>
      </c>
      <c r="E492">
        <v>422</v>
      </c>
      <c r="F492">
        <f t="shared" si="7"/>
        <v>11</v>
      </c>
      <c r="G492" t="str">
        <f>STANDINGS_BA[[#This Row],[League]]&amp;STANDINGS_BA[[#This Row],[Team]]</f>
        <v>$150 Draft Champions Express Feb 19 8:00 pm Lg.3733brother</v>
      </c>
    </row>
    <row r="493" spans="1:7" x14ac:dyDescent="0.25">
      <c r="A493">
        <v>2550</v>
      </c>
      <c r="B493" t="s">
        <v>902</v>
      </c>
      <c r="C493" t="s">
        <v>893</v>
      </c>
      <c r="D493">
        <v>0.2571</v>
      </c>
      <c r="E493">
        <v>361</v>
      </c>
      <c r="F493">
        <f t="shared" si="7"/>
        <v>12</v>
      </c>
      <c r="G493" t="str">
        <f>STANDINGS_BA[[#This Row],[League]]&amp;STANDINGS_BA[[#This Row],[Team]]</f>
        <v>$150 Draft Champions Express Feb 19 8:00 pm Lg.37334 - The Hazel Charlies 1000</v>
      </c>
    </row>
    <row r="494" spans="1:7" x14ac:dyDescent="0.25">
      <c r="A494">
        <v>2574</v>
      </c>
      <c r="B494" t="s">
        <v>903</v>
      </c>
      <c r="C494" t="s">
        <v>893</v>
      </c>
      <c r="D494">
        <v>0.25679999999999997</v>
      </c>
      <c r="E494">
        <v>337</v>
      </c>
      <c r="F494">
        <f t="shared" si="7"/>
        <v>13</v>
      </c>
      <c r="G494" t="str">
        <f>STANDINGS_BA[[#This Row],[League]]&amp;STANDINGS_BA[[#This Row],[Team]]</f>
        <v>$150 Draft Champions Express Feb 19 8:00 pm Lg.3733Sack No Chips</v>
      </c>
    </row>
    <row r="495" spans="1:7" x14ac:dyDescent="0.25">
      <c r="A495">
        <v>2690</v>
      </c>
      <c r="B495" t="s">
        <v>904</v>
      </c>
      <c r="C495" t="s">
        <v>893</v>
      </c>
      <c r="D495">
        <v>0.255</v>
      </c>
      <c r="E495">
        <v>221</v>
      </c>
      <c r="F495">
        <f t="shared" si="7"/>
        <v>14</v>
      </c>
      <c r="G495" t="str">
        <f>STANDINGS_BA[[#This Row],[League]]&amp;STANDINGS_BA[[#This Row],[Team]]</f>
        <v>$150 Draft Champions Express Feb 19 8:00 pm Lg.3733Lunatic Fringe DC</v>
      </c>
    </row>
    <row r="496" spans="1:7" x14ac:dyDescent="0.25">
      <c r="A496">
        <v>2882</v>
      </c>
      <c r="B496" t="s">
        <v>905</v>
      </c>
      <c r="C496" t="s">
        <v>893</v>
      </c>
      <c r="D496">
        <v>0.24940000000000001</v>
      </c>
      <c r="E496">
        <v>29</v>
      </c>
      <c r="F496">
        <f t="shared" si="7"/>
        <v>15</v>
      </c>
      <c r="G496" t="str">
        <f>STANDINGS_BA[[#This Row],[League]]&amp;STANDINGS_BA[[#This Row],[Team]]</f>
        <v>$150 Draft Champions Express Feb 19 8:00 pm Lg.3733LONG ISLAND DONS</v>
      </c>
    </row>
    <row r="497" spans="1:7" x14ac:dyDescent="0.25">
      <c r="A497">
        <v>10</v>
      </c>
      <c r="B497" t="s">
        <v>906</v>
      </c>
      <c r="C497" t="s">
        <v>907</v>
      </c>
      <c r="D497">
        <v>0.2853</v>
      </c>
      <c r="E497">
        <v>2901</v>
      </c>
      <c r="F497">
        <f t="shared" si="7"/>
        <v>1</v>
      </c>
      <c r="G497" t="str">
        <f>STANDINGS_BA[[#This Row],[League]]&amp;STANDINGS_BA[[#This Row],[Team]]</f>
        <v>$150 Draft Champions Express Feb 21 7:00 pm Lg.3746Hulk SMASH</v>
      </c>
    </row>
    <row r="498" spans="1:7" x14ac:dyDescent="0.25">
      <c r="A498">
        <v>821</v>
      </c>
      <c r="B498" t="s">
        <v>908</v>
      </c>
      <c r="C498" t="s">
        <v>907</v>
      </c>
      <c r="D498">
        <v>0.26960000000000001</v>
      </c>
      <c r="E498">
        <v>2090</v>
      </c>
      <c r="F498">
        <f t="shared" si="7"/>
        <v>2</v>
      </c>
      <c r="G498" t="str">
        <f>STANDINGS_BA[[#This Row],[League]]&amp;STANDINGS_BA[[#This Row],[Team]]</f>
        <v>$150 Draft Champions Express Feb 21 7:00 pm Lg.3746esh dc2</v>
      </c>
    </row>
    <row r="499" spans="1:7" x14ac:dyDescent="0.25">
      <c r="A499">
        <v>901</v>
      </c>
      <c r="B499" t="s">
        <v>88</v>
      </c>
      <c r="C499" t="s">
        <v>907</v>
      </c>
      <c r="D499">
        <v>0.26910000000000001</v>
      </c>
      <c r="E499">
        <v>2010</v>
      </c>
      <c r="F499">
        <f t="shared" si="7"/>
        <v>3</v>
      </c>
      <c r="G499" t="str">
        <f>STANDINGS_BA[[#This Row],[League]]&amp;STANDINGS_BA[[#This Row],[Team]]</f>
        <v>$150 Draft Champions Express Feb 21 7:00 pm Lg.3746Team Pellegrini</v>
      </c>
    </row>
    <row r="500" spans="1:7" x14ac:dyDescent="0.25">
      <c r="A500">
        <v>919</v>
      </c>
      <c r="B500" t="s">
        <v>909</v>
      </c>
      <c r="C500" t="s">
        <v>907</v>
      </c>
      <c r="D500">
        <v>0.26900000000000002</v>
      </c>
      <c r="E500">
        <v>1992</v>
      </c>
      <c r="F500">
        <f t="shared" si="7"/>
        <v>4</v>
      </c>
      <c r="G500" t="str">
        <f>STANDINGS_BA[[#This Row],[League]]&amp;STANDINGS_BA[[#This Row],[Team]]</f>
        <v>$150 Draft Champions Express Feb 21 7:00 pm Lg.3746Diamond Cutters</v>
      </c>
    </row>
    <row r="501" spans="1:7" x14ac:dyDescent="0.25">
      <c r="A501">
        <v>947</v>
      </c>
      <c r="B501" t="s">
        <v>910</v>
      </c>
      <c r="C501" t="s">
        <v>907</v>
      </c>
      <c r="D501">
        <v>0.26879999999999998</v>
      </c>
      <c r="E501">
        <v>1964</v>
      </c>
      <c r="F501">
        <f t="shared" si="7"/>
        <v>5</v>
      </c>
      <c r="G501" t="str">
        <f>STANDINGS_BA[[#This Row],[League]]&amp;STANDINGS_BA[[#This Row],[Team]]</f>
        <v>$150 Draft Champions Express Feb 21 7:00 pm Lg.3746Carrasco Sauce</v>
      </c>
    </row>
    <row r="502" spans="1:7" x14ac:dyDescent="0.25">
      <c r="A502">
        <v>1172</v>
      </c>
      <c r="B502" t="s">
        <v>911</v>
      </c>
      <c r="C502" t="s">
        <v>907</v>
      </c>
      <c r="D502">
        <v>0.26729999999999998</v>
      </c>
      <c r="E502">
        <v>1739</v>
      </c>
      <c r="F502">
        <f t="shared" si="7"/>
        <v>6</v>
      </c>
      <c r="G502" t="str">
        <f>STANDINGS_BA[[#This Row],[League]]&amp;STANDINGS_BA[[#This Row],[Team]]</f>
        <v>$150 Draft Champions Express Feb 21 7:00 pm Lg.3746Lady Rainicorn</v>
      </c>
    </row>
    <row r="503" spans="1:7" x14ac:dyDescent="0.25">
      <c r="A503">
        <v>1246</v>
      </c>
      <c r="B503" t="s">
        <v>146</v>
      </c>
      <c r="C503" t="s">
        <v>907</v>
      </c>
      <c r="D503">
        <v>0.26679999999999998</v>
      </c>
      <c r="E503">
        <v>1665</v>
      </c>
      <c r="F503">
        <f t="shared" si="7"/>
        <v>7</v>
      </c>
      <c r="G503" t="str">
        <f>STANDINGS_BA[[#This Row],[League]]&amp;STANDINGS_BA[[#This Row],[Team]]</f>
        <v>$150 Draft Champions Express Feb 21 7:00 pm Lg.3746Las Vegas Blvd IV</v>
      </c>
    </row>
    <row r="504" spans="1:7" x14ac:dyDescent="0.25">
      <c r="A504">
        <v>1372</v>
      </c>
      <c r="B504" t="s">
        <v>912</v>
      </c>
      <c r="C504" t="s">
        <v>907</v>
      </c>
      <c r="D504">
        <v>0.26590000000000003</v>
      </c>
      <c r="E504">
        <v>1539</v>
      </c>
      <c r="F504">
        <f t="shared" si="7"/>
        <v>8</v>
      </c>
      <c r="G504" t="str">
        <f>STANDINGS_BA[[#This Row],[League]]&amp;STANDINGS_BA[[#This Row],[Team]]</f>
        <v>$150 Draft Champions Express Feb 21 7:00 pm Lg.3746BIG RED MACHINE</v>
      </c>
    </row>
    <row r="505" spans="1:7" x14ac:dyDescent="0.25">
      <c r="A505">
        <v>1404</v>
      </c>
      <c r="B505" t="s">
        <v>913</v>
      </c>
      <c r="C505" t="s">
        <v>907</v>
      </c>
      <c r="D505">
        <v>0.26569999999999999</v>
      </c>
      <c r="E505">
        <v>1507</v>
      </c>
      <c r="F505">
        <f t="shared" si="7"/>
        <v>9</v>
      </c>
      <c r="G505" t="str">
        <f>STANDINGS_BA[[#This Row],[League]]&amp;STANDINGS_BA[[#This Row],[Team]]</f>
        <v>$150 Draft Champions Express Feb 21 7:00 pm Lg.3746Rocky Mountain High</v>
      </c>
    </row>
    <row r="506" spans="1:7" x14ac:dyDescent="0.25">
      <c r="A506">
        <v>1507</v>
      </c>
      <c r="B506" t="s">
        <v>914</v>
      </c>
      <c r="C506" t="s">
        <v>907</v>
      </c>
      <c r="D506">
        <v>0.2651</v>
      </c>
      <c r="E506">
        <v>1404.5</v>
      </c>
      <c r="F506">
        <f t="shared" si="7"/>
        <v>10</v>
      </c>
      <c r="G506" t="str">
        <f>STANDINGS_BA[[#This Row],[League]]&amp;STANDINGS_BA[[#This Row],[Team]]</f>
        <v>$150 Draft Champions Express Feb 21 7:00 pm Lg.3746Wiffle 102</v>
      </c>
    </row>
    <row r="507" spans="1:7" x14ac:dyDescent="0.25">
      <c r="A507">
        <v>1991</v>
      </c>
      <c r="B507" t="s">
        <v>915</v>
      </c>
      <c r="C507" t="s">
        <v>907</v>
      </c>
      <c r="D507">
        <v>0.26190000000000002</v>
      </c>
      <c r="E507">
        <v>920</v>
      </c>
      <c r="F507">
        <f t="shared" si="7"/>
        <v>11</v>
      </c>
      <c r="G507" t="str">
        <f>STANDINGS_BA[[#This Row],[League]]&amp;STANDINGS_BA[[#This Row],[Team]]</f>
        <v>$150 Draft Champions Express Feb 21 7:00 pm Lg.3746Data City Cache Hogs</v>
      </c>
    </row>
    <row r="508" spans="1:7" x14ac:dyDescent="0.25">
      <c r="A508">
        <v>2000</v>
      </c>
      <c r="B508" t="s">
        <v>916</v>
      </c>
      <c r="C508" t="s">
        <v>907</v>
      </c>
      <c r="D508">
        <v>0.26179999999999998</v>
      </c>
      <c r="E508">
        <v>911</v>
      </c>
      <c r="F508">
        <f t="shared" si="7"/>
        <v>12</v>
      </c>
      <c r="G508" t="str">
        <f>STANDINGS_BA[[#This Row],[League]]&amp;STANDINGS_BA[[#This Row],[Team]]</f>
        <v>$150 Draft Champions Express Feb 21 7:00 pm Lg.3746Panning for Goldschmidt</v>
      </c>
    </row>
    <row r="509" spans="1:7" x14ac:dyDescent="0.25">
      <c r="A509">
        <v>2172</v>
      </c>
      <c r="B509" t="s">
        <v>917</v>
      </c>
      <c r="C509" t="s">
        <v>907</v>
      </c>
      <c r="D509">
        <v>0.2606</v>
      </c>
      <c r="E509">
        <v>739</v>
      </c>
      <c r="F509">
        <f t="shared" si="7"/>
        <v>13</v>
      </c>
      <c r="G509" t="str">
        <f>STANDINGS_BA[[#This Row],[League]]&amp;STANDINGS_BA[[#This Row],[Team]]</f>
        <v>$150 Draft Champions Express Feb 21 7:00 pm Lg.3746BOSCH DC3</v>
      </c>
    </row>
    <row r="510" spans="1:7" x14ac:dyDescent="0.25">
      <c r="A510">
        <v>2824</v>
      </c>
      <c r="B510" t="s">
        <v>918</v>
      </c>
      <c r="C510" t="s">
        <v>907</v>
      </c>
      <c r="D510">
        <v>0.25230000000000002</v>
      </c>
      <c r="E510">
        <v>87</v>
      </c>
      <c r="F510">
        <f t="shared" si="7"/>
        <v>14</v>
      </c>
      <c r="G510" t="str">
        <f>STANDINGS_BA[[#This Row],[League]]&amp;STANDINGS_BA[[#This Row],[Team]]</f>
        <v>$150 Draft Champions Express Feb 21 7:00 pm Lg.3746Team Carlone</v>
      </c>
    </row>
    <row r="511" spans="1:7" x14ac:dyDescent="0.25">
      <c r="A511">
        <v>2885</v>
      </c>
      <c r="B511" t="s">
        <v>186</v>
      </c>
      <c r="C511" t="s">
        <v>907</v>
      </c>
      <c r="D511">
        <v>0.249</v>
      </c>
      <c r="E511">
        <v>26</v>
      </c>
      <c r="F511">
        <f t="shared" si="7"/>
        <v>15</v>
      </c>
      <c r="G511" t="str">
        <f>STANDINGS_BA[[#This Row],[League]]&amp;STANDINGS_BA[[#This Row],[Team]]</f>
        <v>$150 Draft Champions Express Feb 21 7:00 pm Lg.3746LONG GONE</v>
      </c>
    </row>
    <row r="512" spans="1:7" x14ac:dyDescent="0.25">
      <c r="A512">
        <v>343</v>
      </c>
      <c r="B512" t="s">
        <v>919</v>
      </c>
      <c r="C512" t="s">
        <v>920</v>
      </c>
      <c r="D512">
        <v>0.27400000000000002</v>
      </c>
      <c r="E512">
        <v>2568</v>
      </c>
      <c r="F512">
        <f t="shared" si="7"/>
        <v>1</v>
      </c>
      <c r="G512" t="str">
        <f>STANDINGS_BA[[#This Row],[League]]&amp;STANDINGS_BA[[#This Row],[Team]]</f>
        <v>$150 Draft Champions Express Feb 26 8:00 pm Lg.3774Thieves and Liars</v>
      </c>
    </row>
    <row r="513" spans="1:7" x14ac:dyDescent="0.25">
      <c r="A513">
        <v>645</v>
      </c>
      <c r="B513" t="s">
        <v>412</v>
      </c>
      <c r="C513" t="s">
        <v>920</v>
      </c>
      <c r="D513">
        <v>0.2712</v>
      </c>
      <c r="E513">
        <v>2266</v>
      </c>
      <c r="F513">
        <f t="shared" si="7"/>
        <v>2</v>
      </c>
      <c r="G513" t="str">
        <f>STANDINGS_BA[[#This Row],[League]]&amp;STANDINGS_BA[[#This Row],[Team]]</f>
        <v>$150 Draft Champions Express Feb 26 8:00 pm Lg.3774Team Koerner</v>
      </c>
    </row>
    <row r="514" spans="1:7" x14ac:dyDescent="0.25">
      <c r="A514">
        <v>1050</v>
      </c>
      <c r="B514" t="s">
        <v>347</v>
      </c>
      <c r="C514" t="s">
        <v>920</v>
      </c>
      <c r="D514">
        <v>0.26800000000000002</v>
      </c>
      <c r="E514">
        <v>1861</v>
      </c>
      <c r="F514">
        <f t="shared" si="7"/>
        <v>3</v>
      </c>
      <c r="G514" t="str">
        <f>STANDINGS_BA[[#This Row],[League]]&amp;STANDINGS_BA[[#This Row],[Team]]</f>
        <v>$150 Draft Champions Express Feb 26 8:00 pm Lg.3774Plati-puses</v>
      </c>
    </row>
    <row r="515" spans="1:7" x14ac:dyDescent="0.25">
      <c r="A515">
        <v>1139</v>
      </c>
      <c r="B515" t="s">
        <v>921</v>
      </c>
      <c r="C515" t="s">
        <v>920</v>
      </c>
      <c r="D515">
        <v>0.26750000000000002</v>
      </c>
      <c r="E515">
        <v>1772</v>
      </c>
      <c r="F515">
        <f t="shared" ref="F515:F578" si="8">IF(C515=C514,F514+1,1)</f>
        <v>4</v>
      </c>
      <c r="G515" t="str">
        <f>STANDINGS_BA[[#This Row],[League]]&amp;STANDINGS_BA[[#This Row],[Team]]</f>
        <v>$150 Draft Champions Express Feb 26 8:00 pm Lg.3774MPG16B</v>
      </c>
    </row>
    <row r="516" spans="1:7" x14ac:dyDescent="0.25">
      <c r="A516">
        <v>1175</v>
      </c>
      <c r="B516" t="s">
        <v>922</v>
      </c>
      <c r="C516" t="s">
        <v>920</v>
      </c>
      <c r="D516">
        <v>0.26719999999999999</v>
      </c>
      <c r="E516">
        <v>1735.5</v>
      </c>
      <c r="F516">
        <f t="shared" si="8"/>
        <v>5</v>
      </c>
      <c r="G516" t="str">
        <f>STANDINGS_BA[[#This Row],[League]]&amp;STANDINGS_BA[[#This Row],[Team]]</f>
        <v>$150 Draft Champions Express Feb 26 8:00 pm Lg.3774Rayn Man</v>
      </c>
    </row>
    <row r="517" spans="1:7" x14ac:dyDescent="0.25">
      <c r="A517">
        <v>1208</v>
      </c>
      <c r="B517" t="s">
        <v>923</v>
      </c>
      <c r="C517" t="s">
        <v>920</v>
      </c>
      <c r="D517">
        <v>0.26700000000000002</v>
      </c>
      <c r="E517">
        <v>1703</v>
      </c>
      <c r="F517">
        <f t="shared" si="8"/>
        <v>6</v>
      </c>
      <c r="G517" t="str">
        <f>STANDINGS_BA[[#This Row],[League]]&amp;STANDINGS_BA[[#This Row],[Team]]</f>
        <v>$150 Draft Champions Express Feb 26 8:00 pm Lg.3774Bad News Bears</v>
      </c>
    </row>
    <row r="518" spans="1:7" x14ac:dyDescent="0.25">
      <c r="A518">
        <v>1298</v>
      </c>
      <c r="B518" t="s">
        <v>924</v>
      </c>
      <c r="C518" t="s">
        <v>920</v>
      </c>
      <c r="D518">
        <v>0.26640000000000003</v>
      </c>
      <c r="E518">
        <v>1613</v>
      </c>
      <c r="F518">
        <f t="shared" si="8"/>
        <v>7</v>
      </c>
      <c r="G518" t="str">
        <f>STANDINGS_BA[[#This Row],[League]]&amp;STANDINGS_BA[[#This Row],[Team]]</f>
        <v>$150 Draft Champions Express Feb 26 8:00 pm Lg.3774Team McRae</v>
      </c>
    </row>
    <row r="519" spans="1:7" x14ac:dyDescent="0.25">
      <c r="A519">
        <v>1332</v>
      </c>
      <c r="B519" t="s">
        <v>925</v>
      </c>
      <c r="C519" t="s">
        <v>920</v>
      </c>
      <c r="D519">
        <v>0.26619999999999999</v>
      </c>
      <c r="E519">
        <v>1579</v>
      </c>
      <c r="F519">
        <f t="shared" si="8"/>
        <v>8</v>
      </c>
      <c r="G519" t="str">
        <f>STANDINGS_BA[[#This Row],[League]]&amp;STANDINGS_BA[[#This Row],[Team]]</f>
        <v>$150 Draft Champions Express Feb 26 8:00 pm Lg.3774The Hypetrain to Loserville</v>
      </c>
    </row>
    <row r="520" spans="1:7" x14ac:dyDescent="0.25">
      <c r="A520">
        <v>1337</v>
      </c>
      <c r="B520" t="s">
        <v>926</v>
      </c>
      <c r="C520" t="s">
        <v>920</v>
      </c>
      <c r="D520">
        <v>0.26619999999999999</v>
      </c>
      <c r="E520">
        <v>1574</v>
      </c>
      <c r="F520">
        <f t="shared" si="8"/>
        <v>9</v>
      </c>
      <c r="G520" t="str">
        <f>STANDINGS_BA[[#This Row],[League]]&amp;STANDINGS_BA[[#This Row],[Team]]</f>
        <v>$150 Draft Champions Express Feb 26 8:00 pm Lg.3774SEMPER FI 12</v>
      </c>
    </row>
    <row r="521" spans="1:7" x14ac:dyDescent="0.25">
      <c r="A521">
        <v>1398</v>
      </c>
      <c r="B521" t="s">
        <v>458</v>
      </c>
      <c r="C521" t="s">
        <v>920</v>
      </c>
      <c r="D521">
        <v>0.26569999999999999</v>
      </c>
      <c r="E521">
        <v>1513</v>
      </c>
      <c r="F521">
        <f t="shared" si="8"/>
        <v>10</v>
      </c>
      <c r="G521" t="str">
        <f>STANDINGS_BA[[#This Row],[League]]&amp;STANDINGS_BA[[#This Row],[Team]]</f>
        <v>$150 Draft Champions Express Feb 26 8:00 pm Lg.3774Team Chandar</v>
      </c>
    </row>
    <row r="522" spans="1:7" x14ac:dyDescent="0.25">
      <c r="A522">
        <v>1413</v>
      </c>
      <c r="B522" t="s">
        <v>76</v>
      </c>
      <c r="C522" t="s">
        <v>920</v>
      </c>
      <c r="D522">
        <v>0.26569999999999999</v>
      </c>
      <c r="E522">
        <v>1498</v>
      </c>
      <c r="F522">
        <f t="shared" si="8"/>
        <v>11</v>
      </c>
      <c r="G522" t="str">
        <f>STANDINGS_BA[[#This Row],[League]]&amp;STANDINGS_BA[[#This Row],[Team]]</f>
        <v>$150 Draft Champions Express Feb 26 8:00 pm Lg.3774Team Peterson</v>
      </c>
    </row>
    <row r="523" spans="1:7" x14ac:dyDescent="0.25">
      <c r="A523">
        <v>1832</v>
      </c>
      <c r="B523" t="s">
        <v>927</v>
      </c>
      <c r="C523" t="s">
        <v>920</v>
      </c>
      <c r="D523">
        <v>0.26300000000000001</v>
      </c>
      <c r="E523">
        <v>1079</v>
      </c>
      <c r="F523">
        <f t="shared" si="8"/>
        <v>12</v>
      </c>
      <c r="G523" t="str">
        <f>STANDINGS_BA[[#This Row],[League]]&amp;STANDINGS_BA[[#This Row],[Team]]</f>
        <v>$150 Draft Champions Express Feb 26 8:00 pm Lg.3774Ks Galore</v>
      </c>
    </row>
    <row r="524" spans="1:7" x14ac:dyDescent="0.25">
      <c r="A524">
        <v>2175</v>
      </c>
      <c r="B524" t="s">
        <v>928</v>
      </c>
      <c r="C524" t="s">
        <v>920</v>
      </c>
      <c r="D524">
        <v>0.2606</v>
      </c>
      <c r="E524">
        <v>736</v>
      </c>
      <c r="F524">
        <f t="shared" si="8"/>
        <v>13</v>
      </c>
      <c r="G524" t="str">
        <f>STANDINGS_BA[[#This Row],[League]]&amp;STANDINGS_BA[[#This Row],[Team]]</f>
        <v>$150 Draft Champions Express Feb 26 8:00 pm Lg.3774Hosers</v>
      </c>
    </row>
    <row r="525" spans="1:7" x14ac:dyDescent="0.25">
      <c r="A525">
        <v>2473</v>
      </c>
      <c r="B525" t="s">
        <v>929</v>
      </c>
      <c r="C525" t="s">
        <v>920</v>
      </c>
      <c r="D525">
        <v>0.25800000000000001</v>
      </c>
      <c r="E525">
        <v>438</v>
      </c>
      <c r="F525">
        <f t="shared" si="8"/>
        <v>14</v>
      </c>
      <c r="G525" t="str">
        <f>STANDINGS_BA[[#This Row],[League]]&amp;STANDINGS_BA[[#This Row],[Team]]</f>
        <v>$150 Draft Champions Express Feb 26 8:00 pm Lg.3774TEAM SUCK</v>
      </c>
    </row>
    <row r="526" spans="1:7" x14ac:dyDescent="0.25">
      <c r="A526">
        <v>2803</v>
      </c>
      <c r="B526" t="s">
        <v>930</v>
      </c>
      <c r="C526" t="s">
        <v>920</v>
      </c>
      <c r="D526">
        <v>0.253</v>
      </c>
      <c r="E526">
        <v>108</v>
      </c>
      <c r="F526">
        <f t="shared" si="8"/>
        <v>15</v>
      </c>
      <c r="G526" t="str">
        <f>STANDINGS_BA[[#This Row],[League]]&amp;STANDINGS_BA[[#This Row],[Team]]</f>
        <v>$150 Draft Champions Express Feb 26 8:00 pm Lg.3774Duda Where's My Car?</v>
      </c>
    </row>
    <row r="527" spans="1:7" x14ac:dyDescent="0.25">
      <c r="A527">
        <v>38</v>
      </c>
      <c r="B527" t="s">
        <v>931</v>
      </c>
      <c r="C527" t="s">
        <v>932</v>
      </c>
      <c r="D527">
        <v>0.28139999999999998</v>
      </c>
      <c r="E527">
        <v>2873</v>
      </c>
      <c r="F527">
        <f t="shared" si="8"/>
        <v>1</v>
      </c>
      <c r="G527" t="str">
        <f>STANDINGS_BA[[#This Row],[League]]&amp;STANDINGS_BA[[#This Row],[Team]]</f>
        <v>$150 Draft Champions Express Feb 28 7:00 pm Lg.3755Lucky # 7</v>
      </c>
    </row>
    <row r="528" spans="1:7" x14ac:dyDescent="0.25">
      <c r="A528">
        <v>197</v>
      </c>
      <c r="B528" t="s">
        <v>592</v>
      </c>
      <c r="C528" t="s">
        <v>932</v>
      </c>
      <c r="D528">
        <v>0.27610000000000001</v>
      </c>
      <c r="E528">
        <v>2714</v>
      </c>
      <c r="F528">
        <f t="shared" si="8"/>
        <v>2</v>
      </c>
      <c r="G528" t="str">
        <f>STANDINGS_BA[[#This Row],[League]]&amp;STANDINGS_BA[[#This Row],[Team]]</f>
        <v>$150 Draft Champions Express Feb 28 7:00 pm Lg.3755Team Bennette</v>
      </c>
    </row>
    <row r="529" spans="1:7" x14ac:dyDescent="0.25">
      <c r="A529">
        <v>621</v>
      </c>
      <c r="B529" t="s">
        <v>933</v>
      </c>
      <c r="C529" t="s">
        <v>932</v>
      </c>
      <c r="D529">
        <v>0.27150000000000002</v>
      </c>
      <c r="E529">
        <v>2290</v>
      </c>
      <c r="F529">
        <f t="shared" si="8"/>
        <v>3</v>
      </c>
      <c r="G529" t="str">
        <f>STANDINGS_BA[[#This Row],[League]]&amp;STANDINGS_BA[[#This Row],[Team]]</f>
        <v>$150 Draft Champions Express Feb 28 7:00 pm Lg.3755Team Freadman</v>
      </c>
    </row>
    <row r="530" spans="1:7" x14ac:dyDescent="0.25">
      <c r="A530">
        <v>1059</v>
      </c>
      <c r="B530" t="s">
        <v>934</v>
      </c>
      <c r="C530" t="s">
        <v>932</v>
      </c>
      <c r="D530">
        <v>0.26800000000000002</v>
      </c>
      <c r="E530">
        <v>1852</v>
      </c>
      <c r="F530">
        <f t="shared" si="8"/>
        <v>4</v>
      </c>
      <c r="G530" t="str">
        <f>STANDINGS_BA[[#This Row],[League]]&amp;STANDINGS_BA[[#This Row],[Team]]</f>
        <v>$150 Draft Champions Express Feb 28 7:00 pm Lg.3755Hopslam</v>
      </c>
    </row>
    <row r="531" spans="1:7" x14ac:dyDescent="0.25">
      <c r="A531">
        <v>1102</v>
      </c>
      <c r="B531" t="s">
        <v>935</v>
      </c>
      <c r="C531" t="s">
        <v>932</v>
      </c>
      <c r="D531">
        <v>0.26779999999999998</v>
      </c>
      <c r="E531">
        <v>1808.5</v>
      </c>
      <c r="F531">
        <f t="shared" si="8"/>
        <v>5</v>
      </c>
      <c r="G531" t="str">
        <f>STANDINGS_BA[[#This Row],[League]]&amp;STANDINGS_BA[[#This Row],[Team]]</f>
        <v>$150 Draft Champions Express Feb 28 7:00 pm Lg.3755Gamble Owns You</v>
      </c>
    </row>
    <row r="532" spans="1:7" x14ac:dyDescent="0.25">
      <c r="A532">
        <v>1622</v>
      </c>
      <c r="B532" t="s">
        <v>936</v>
      </c>
      <c r="C532" t="s">
        <v>932</v>
      </c>
      <c r="D532">
        <v>0.26429999999999998</v>
      </c>
      <c r="E532">
        <v>1289</v>
      </c>
      <c r="F532">
        <f t="shared" si="8"/>
        <v>6</v>
      </c>
      <c r="G532" t="str">
        <f>STANDINGS_BA[[#This Row],[League]]&amp;STANDINGS_BA[[#This Row],[Team]]</f>
        <v>$150 Draft Champions Express Feb 28 7:00 pm Lg.375576 COLONIALS</v>
      </c>
    </row>
    <row r="533" spans="1:7" x14ac:dyDescent="0.25">
      <c r="A533">
        <v>1696</v>
      </c>
      <c r="B533" t="s">
        <v>937</v>
      </c>
      <c r="C533" t="s">
        <v>932</v>
      </c>
      <c r="D533">
        <v>0.26390000000000002</v>
      </c>
      <c r="E533">
        <v>1215</v>
      </c>
      <c r="F533">
        <f t="shared" si="8"/>
        <v>7</v>
      </c>
      <c r="G533" t="str">
        <f>STANDINGS_BA[[#This Row],[League]]&amp;STANDINGS_BA[[#This Row],[Team]]</f>
        <v>$150 Draft Champions Express Feb 28 7:00 pm Lg.3755Diverting Resistance</v>
      </c>
    </row>
    <row r="534" spans="1:7" x14ac:dyDescent="0.25">
      <c r="A534">
        <v>1729</v>
      </c>
      <c r="B534" t="s">
        <v>938</v>
      </c>
      <c r="C534" t="s">
        <v>932</v>
      </c>
      <c r="D534">
        <v>0.26369999999999999</v>
      </c>
      <c r="E534">
        <v>1182</v>
      </c>
      <c r="F534">
        <f t="shared" si="8"/>
        <v>8</v>
      </c>
      <c r="G534" t="str">
        <f>STANDINGS_BA[[#This Row],[League]]&amp;STANDINGS_BA[[#This Row],[Team]]</f>
        <v>$150 Draft Champions Express Feb 28 7:00 pm Lg.3755Stinky Cheese Men</v>
      </c>
    </row>
    <row r="535" spans="1:7" x14ac:dyDescent="0.25">
      <c r="A535">
        <v>1871</v>
      </c>
      <c r="B535" t="s">
        <v>939</v>
      </c>
      <c r="C535" t="s">
        <v>932</v>
      </c>
      <c r="D535">
        <v>0.26279999999999998</v>
      </c>
      <c r="E535">
        <v>1040</v>
      </c>
      <c r="F535">
        <f t="shared" si="8"/>
        <v>9</v>
      </c>
      <c r="G535" t="str">
        <f>STANDINGS_BA[[#This Row],[League]]&amp;STANDINGS_BA[[#This Row],[Team]]</f>
        <v>$150 Draft Champions Express Feb 28 7:00 pm Lg.3755TeamSpitman</v>
      </c>
    </row>
    <row r="536" spans="1:7" x14ac:dyDescent="0.25">
      <c r="A536">
        <v>1915</v>
      </c>
      <c r="B536" t="s">
        <v>72</v>
      </c>
      <c r="C536" t="s">
        <v>932</v>
      </c>
      <c r="D536">
        <v>0.26250000000000001</v>
      </c>
      <c r="E536">
        <v>996</v>
      </c>
      <c r="F536">
        <f t="shared" si="8"/>
        <v>10</v>
      </c>
      <c r="G536" t="str">
        <f>STANDINGS_BA[[#This Row],[League]]&amp;STANDINGS_BA[[#This Row],[Team]]</f>
        <v>$150 Draft Champions Express Feb 28 7:00 pm Lg.3755The Losing Edge</v>
      </c>
    </row>
    <row r="537" spans="1:7" x14ac:dyDescent="0.25">
      <c r="A537">
        <v>2141</v>
      </c>
      <c r="B537" t="s">
        <v>940</v>
      </c>
      <c r="C537" t="s">
        <v>932</v>
      </c>
      <c r="D537">
        <v>0.26090000000000002</v>
      </c>
      <c r="E537">
        <v>770</v>
      </c>
      <c r="F537">
        <f t="shared" si="8"/>
        <v>11</v>
      </c>
      <c r="G537" t="str">
        <f>STANDINGS_BA[[#This Row],[League]]&amp;STANDINGS_BA[[#This Row],[Team]]</f>
        <v>$150 Draft Champions Express Feb 28 7:00 pm Lg.3755PowerAid</v>
      </c>
    </row>
    <row r="538" spans="1:7" x14ac:dyDescent="0.25">
      <c r="A538">
        <v>2352</v>
      </c>
      <c r="B538" t="s">
        <v>380</v>
      </c>
      <c r="C538" t="s">
        <v>932</v>
      </c>
      <c r="D538">
        <v>0.2591</v>
      </c>
      <c r="E538">
        <v>559</v>
      </c>
      <c r="F538">
        <f t="shared" si="8"/>
        <v>12</v>
      </c>
      <c r="G538" t="str">
        <f>STANDINGS_BA[[#This Row],[League]]&amp;STANDINGS_BA[[#This Row],[Team]]</f>
        <v>$150 Draft Champions Express Feb 28 7:00 pm Lg.3755Team McDermott</v>
      </c>
    </row>
    <row r="539" spans="1:7" x14ac:dyDescent="0.25">
      <c r="A539">
        <v>2662</v>
      </c>
      <c r="B539">
        <v>22222</v>
      </c>
      <c r="C539" t="s">
        <v>932</v>
      </c>
      <c r="D539">
        <v>0.25540000000000002</v>
      </c>
      <c r="E539">
        <v>249</v>
      </c>
      <c r="F539">
        <f t="shared" si="8"/>
        <v>13</v>
      </c>
      <c r="G539" t="str">
        <f>STANDINGS_BA[[#This Row],[League]]&amp;STANDINGS_BA[[#This Row],[Team]]</f>
        <v>$150 Draft Champions Express Feb 28 7:00 pm Lg.375522222</v>
      </c>
    </row>
    <row r="540" spans="1:7" x14ac:dyDescent="0.25">
      <c r="A540">
        <v>2713</v>
      </c>
      <c r="B540" t="s">
        <v>941</v>
      </c>
      <c r="C540" t="s">
        <v>932</v>
      </c>
      <c r="D540">
        <v>0.25469999999999998</v>
      </c>
      <c r="E540">
        <v>198</v>
      </c>
      <c r="F540">
        <f t="shared" si="8"/>
        <v>14</v>
      </c>
      <c r="G540" t="str">
        <f>STANDINGS_BA[[#This Row],[League]]&amp;STANDINGS_BA[[#This Row],[Team]]</f>
        <v>$150 Draft Champions Express Feb 28 7:00 pm Lg.3755Starfishmn 0228X</v>
      </c>
    </row>
    <row r="541" spans="1:7" x14ac:dyDescent="0.25">
      <c r="A541">
        <v>2736</v>
      </c>
      <c r="B541" t="s">
        <v>942</v>
      </c>
      <c r="C541" t="s">
        <v>932</v>
      </c>
      <c r="D541">
        <v>0.25419999999999998</v>
      </c>
      <c r="E541">
        <v>175</v>
      </c>
      <c r="F541">
        <f t="shared" si="8"/>
        <v>15</v>
      </c>
      <c r="G541" t="str">
        <f>STANDINGS_BA[[#This Row],[League]]&amp;STANDINGS_BA[[#This Row],[Team]]</f>
        <v>$150 Draft Champions Express Feb 28 7:00 pm Lg.3755Trump Moron Brigade</v>
      </c>
    </row>
    <row r="542" spans="1:7" x14ac:dyDescent="0.25">
      <c r="A542">
        <v>151</v>
      </c>
      <c r="B542" t="s">
        <v>924</v>
      </c>
      <c r="C542" t="s">
        <v>943</v>
      </c>
      <c r="D542">
        <v>0.27710000000000001</v>
      </c>
      <c r="E542">
        <v>2760</v>
      </c>
      <c r="F542">
        <f t="shared" si="8"/>
        <v>1</v>
      </c>
      <c r="G542" t="str">
        <f>STANDINGS_BA[[#This Row],[League]]&amp;STANDINGS_BA[[#This Row],[Team]]</f>
        <v>$150 Draft Champions Express Jan 22 8:00 pm Lg.3610Team McRae</v>
      </c>
    </row>
    <row r="543" spans="1:7" x14ac:dyDescent="0.25">
      <c r="A543">
        <v>396</v>
      </c>
      <c r="B543" t="s">
        <v>944</v>
      </c>
      <c r="C543" t="s">
        <v>943</v>
      </c>
      <c r="D543">
        <v>0.27339999999999998</v>
      </c>
      <c r="E543">
        <v>2515</v>
      </c>
      <c r="F543">
        <f t="shared" si="8"/>
        <v>2</v>
      </c>
      <c r="G543" t="str">
        <f>STANDINGS_BA[[#This Row],[League]]&amp;STANDINGS_BA[[#This Row],[Team]]</f>
        <v>$150 Draft Champions Express Jan 22 8:00 pm Lg.3610The Proving Grounds</v>
      </c>
    </row>
    <row r="544" spans="1:7" x14ac:dyDescent="0.25">
      <c r="A544">
        <v>412</v>
      </c>
      <c r="B544" t="s">
        <v>945</v>
      </c>
      <c r="C544" t="s">
        <v>943</v>
      </c>
      <c r="D544">
        <v>0.2732</v>
      </c>
      <c r="E544">
        <v>2499</v>
      </c>
      <c r="F544">
        <f t="shared" si="8"/>
        <v>3</v>
      </c>
      <c r="G544" t="str">
        <f>STANDINGS_BA[[#This Row],[League]]&amp;STANDINGS_BA[[#This Row],[Team]]</f>
        <v>$150 Draft Champions Express Jan 22 8:00 pm Lg.3610THE FINAL BOSS</v>
      </c>
    </row>
    <row r="545" spans="1:7" x14ac:dyDescent="0.25">
      <c r="A545">
        <v>714</v>
      </c>
      <c r="B545" t="s">
        <v>179</v>
      </c>
      <c r="C545" t="s">
        <v>943</v>
      </c>
      <c r="D545">
        <v>0.27060000000000001</v>
      </c>
      <c r="E545">
        <v>2197</v>
      </c>
      <c r="F545">
        <f t="shared" si="8"/>
        <v>4</v>
      </c>
      <c r="G545" t="str">
        <f>STANDINGS_BA[[#This Row],[League]]&amp;STANDINGS_BA[[#This Row],[Team]]</f>
        <v>$150 Draft Champions Express Jan 22 8:00 pm Lg.3610Doolittle</v>
      </c>
    </row>
    <row r="546" spans="1:7" x14ac:dyDescent="0.25">
      <c r="A546">
        <v>783</v>
      </c>
      <c r="B546" t="s">
        <v>946</v>
      </c>
      <c r="C546" t="s">
        <v>943</v>
      </c>
      <c r="D546">
        <v>0.26989999999999997</v>
      </c>
      <c r="E546">
        <v>2128</v>
      </c>
      <c r="F546">
        <f t="shared" si="8"/>
        <v>5</v>
      </c>
      <c r="G546" t="str">
        <f>STANDINGS_BA[[#This Row],[League]]&amp;STANDINGS_BA[[#This Row],[Team]]</f>
        <v>$150 Draft Champions Express Jan 22 8:00 pm Lg.3610Vote for Pedro</v>
      </c>
    </row>
    <row r="547" spans="1:7" x14ac:dyDescent="0.25">
      <c r="A547">
        <v>789</v>
      </c>
      <c r="B547" t="s">
        <v>947</v>
      </c>
      <c r="C547" t="s">
        <v>943</v>
      </c>
      <c r="D547">
        <v>0.26989999999999997</v>
      </c>
      <c r="E547">
        <v>2122</v>
      </c>
      <c r="F547">
        <f t="shared" si="8"/>
        <v>6</v>
      </c>
      <c r="G547" t="str">
        <f>STANDINGS_BA[[#This Row],[League]]&amp;STANDINGS_BA[[#This Row],[Team]]</f>
        <v>$150 Draft Champions Express Jan 22 8:00 pm Lg.3610SEMPER FI 10</v>
      </c>
    </row>
    <row r="548" spans="1:7" x14ac:dyDescent="0.25">
      <c r="A548">
        <v>874</v>
      </c>
      <c r="B548" t="s">
        <v>259</v>
      </c>
      <c r="C548" t="s">
        <v>943</v>
      </c>
      <c r="D548">
        <v>0.26929999999999998</v>
      </c>
      <c r="E548">
        <v>2037</v>
      </c>
      <c r="F548">
        <f t="shared" si="8"/>
        <v>7</v>
      </c>
      <c r="G548" t="str">
        <f>STANDINGS_BA[[#This Row],[League]]&amp;STANDINGS_BA[[#This Row],[Team]]</f>
        <v>$150 Draft Champions Express Jan 22 8:00 pm Lg.3610Bridgeville Bombers</v>
      </c>
    </row>
    <row r="549" spans="1:7" x14ac:dyDescent="0.25">
      <c r="A549">
        <v>1216</v>
      </c>
      <c r="B549" t="s">
        <v>948</v>
      </c>
      <c r="C549" t="s">
        <v>943</v>
      </c>
      <c r="D549">
        <v>0.26700000000000002</v>
      </c>
      <c r="E549">
        <v>1695</v>
      </c>
      <c r="F549">
        <f t="shared" si="8"/>
        <v>8</v>
      </c>
      <c r="G549" t="str">
        <f>STANDINGS_BA[[#This Row],[League]]&amp;STANDINGS_BA[[#This Row],[Team]]</f>
        <v>$150 Draft Champions Express Jan 22 8:00 pm Lg.3610RealJRAnderson</v>
      </c>
    </row>
    <row r="550" spans="1:7" x14ac:dyDescent="0.25">
      <c r="A550">
        <v>1445</v>
      </c>
      <c r="B550" t="s">
        <v>949</v>
      </c>
      <c r="C550" t="s">
        <v>943</v>
      </c>
      <c r="D550">
        <v>0.26550000000000001</v>
      </c>
      <c r="E550">
        <v>1466</v>
      </c>
      <c r="F550">
        <f t="shared" si="8"/>
        <v>9</v>
      </c>
      <c r="G550" t="str">
        <f>STANDINGS_BA[[#This Row],[League]]&amp;STANDINGS_BA[[#This Row],[Team]]</f>
        <v>$150 Draft Champions Express Jan 22 8:00 pm Lg.3610Hawks</v>
      </c>
    </row>
    <row r="551" spans="1:7" x14ac:dyDescent="0.25">
      <c r="A551">
        <v>1679</v>
      </c>
      <c r="B551" t="s">
        <v>950</v>
      </c>
      <c r="C551" t="s">
        <v>943</v>
      </c>
      <c r="D551">
        <v>0.26400000000000001</v>
      </c>
      <c r="E551">
        <v>1232</v>
      </c>
      <c r="F551">
        <f t="shared" si="8"/>
        <v>10</v>
      </c>
      <c r="G551" t="str">
        <f>STANDINGS_BA[[#This Row],[League]]&amp;STANDINGS_BA[[#This Row],[Team]]</f>
        <v>$150 Draft Champions Express Jan 22 8:00 pm Lg.3610Saxton DC Express</v>
      </c>
    </row>
    <row r="552" spans="1:7" x14ac:dyDescent="0.25">
      <c r="A552">
        <v>1913</v>
      </c>
      <c r="B552" t="s">
        <v>280</v>
      </c>
      <c r="C552" t="s">
        <v>943</v>
      </c>
      <c r="D552">
        <v>0.26250000000000001</v>
      </c>
      <c r="E552">
        <v>998</v>
      </c>
      <c r="F552">
        <f t="shared" si="8"/>
        <v>11</v>
      </c>
      <c r="G552" t="str">
        <f>STANDINGS_BA[[#This Row],[League]]&amp;STANDINGS_BA[[#This Row],[Team]]</f>
        <v>$150 Draft Champions Express Jan 22 8:00 pm Lg.3610UL's Toothpick</v>
      </c>
    </row>
    <row r="553" spans="1:7" x14ac:dyDescent="0.25">
      <c r="A553">
        <v>2249</v>
      </c>
      <c r="B553" t="s">
        <v>951</v>
      </c>
      <c r="C553" t="s">
        <v>943</v>
      </c>
      <c r="D553">
        <v>0.26</v>
      </c>
      <c r="E553">
        <v>662</v>
      </c>
      <c r="F553">
        <f t="shared" si="8"/>
        <v>12</v>
      </c>
      <c r="G553" t="str">
        <f>STANDINGS_BA[[#This Row],[League]]&amp;STANDINGS_BA[[#This Row],[Team]]</f>
        <v>$150 Draft Champions Express Jan 22 8:00 pm Lg.3610Red Sam</v>
      </c>
    </row>
    <row r="554" spans="1:7" x14ac:dyDescent="0.25">
      <c r="A554">
        <v>2565</v>
      </c>
      <c r="B554" t="s">
        <v>71</v>
      </c>
      <c r="C554" t="s">
        <v>943</v>
      </c>
      <c r="D554">
        <v>0.25690000000000002</v>
      </c>
      <c r="E554">
        <v>346</v>
      </c>
      <c r="F554">
        <f t="shared" si="8"/>
        <v>13</v>
      </c>
      <c r="G554" t="str">
        <f>STANDINGS_BA[[#This Row],[League]]&amp;STANDINGS_BA[[#This Row],[Team]]</f>
        <v>$150 Draft Champions Express Jan 22 8:00 pm Lg.3610Frozen Ropes</v>
      </c>
    </row>
    <row r="555" spans="1:7" x14ac:dyDescent="0.25">
      <c r="A555">
        <v>2624</v>
      </c>
      <c r="B555" t="s">
        <v>952</v>
      </c>
      <c r="C555" t="s">
        <v>943</v>
      </c>
      <c r="D555">
        <v>0.25609999999999999</v>
      </c>
      <c r="E555">
        <v>287</v>
      </c>
      <c r="F555">
        <f t="shared" si="8"/>
        <v>14</v>
      </c>
      <c r="G555" t="str">
        <f>STANDINGS_BA[[#This Row],[League]]&amp;STANDINGS_BA[[#This Row],[Team]]</f>
        <v>$150 Draft Champions Express Jan 22 8:00 pm Lg.3610Vargas1</v>
      </c>
    </row>
    <row r="556" spans="1:7" x14ac:dyDescent="0.25">
      <c r="A556">
        <v>2822</v>
      </c>
      <c r="B556" t="s">
        <v>953</v>
      </c>
      <c r="C556" t="s">
        <v>943</v>
      </c>
      <c r="D556">
        <v>0.25240000000000001</v>
      </c>
      <c r="E556">
        <v>89</v>
      </c>
      <c r="F556">
        <f t="shared" si="8"/>
        <v>15</v>
      </c>
      <c r="G556" t="str">
        <f>STANDINGS_BA[[#This Row],[League]]&amp;STANDINGS_BA[[#This Row],[Team]]</f>
        <v>$150 Draft Champions Express Jan 22 8:00 pm Lg.3610Team debert</v>
      </c>
    </row>
    <row r="557" spans="1:7" x14ac:dyDescent="0.25">
      <c r="A557">
        <v>272</v>
      </c>
      <c r="B557" t="s">
        <v>954</v>
      </c>
      <c r="C557" t="s">
        <v>955</v>
      </c>
      <c r="D557">
        <v>0.27479999999999999</v>
      </c>
      <c r="E557">
        <v>2639</v>
      </c>
      <c r="F557">
        <f t="shared" si="8"/>
        <v>1</v>
      </c>
      <c r="G557" t="str">
        <f>STANDINGS_BA[[#This Row],[League]]&amp;STANDINGS_BA[[#This Row],[Team]]</f>
        <v>$150 Draft Champions Express Jan 31 7:00 pm Lg.3643Sonic Death Monkeys</v>
      </c>
    </row>
    <row r="558" spans="1:7" x14ac:dyDescent="0.25">
      <c r="A558">
        <v>298</v>
      </c>
      <c r="B558" t="s">
        <v>956</v>
      </c>
      <c r="C558" t="s">
        <v>955</v>
      </c>
      <c r="D558">
        <v>0.27450000000000002</v>
      </c>
      <c r="E558">
        <v>2613</v>
      </c>
      <c r="F558">
        <f t="shared" si="8"/>
        <v>2</v>
      </c>
      <c r="G558" t="str">
        <f>STANDINGS_BA[[#This Row],[League]]&amp;STANDINGS_BA[[#This Row],[Team]]</f>
        <v>$150 Draft Champions Express Jan 31 7:00 pm Lg.3643Jeters Never Prosper (Express)</v>
      </c>
    </row>
    <row r="559" spans="1:7" x14ac:dyDescent="0.25">
      <c r="A559">
        <v>728</v>
      </c>
      <c r="B559" t="s">
        <v>957</v>
      </c>
      <c r="C559" t="s">
        <v>955</v>
      </c>
      <c r="D559">
        <v>0.27039999999999997</v>
      </c>
      <c r="E559">
        <v>2183</v>
      </c>
      <c r="F559">
        <f t="shared" si="8"/>
        <v>3</v>
      </c>
      <c r="G559" t="str">
        <f>STANDINGS_BA[[#This Row],[League]]&amp;STANDINGS_BA[[#This Row],[Team]]</f>
        <v>$150 Draft Champions Express Jan 31 7:00 pm Lg.3643DEAD PUPPIES EXPRESS</v>
      </c>
    </row>
    <row r="560" spans="1:7" x14ac:dyDescent="0.25">
      <c r="A560">
        <v>733</v>
      </c>
      <c r="B560" t="s">
        <v>181</v>
      </c>
      <c r="C560" t="s">
        <v>955</v>
      </c>
      <c r="D560">
        <v>0.27039999999999997</v>
      </c>
      <c r="E560">
        <v>2178</v>
      </c>
      <c r="F560">
        <f t="shared" si="8"/>
        <v>4</v>
      </c>
      <c r="G560" t="str">
        <f>STANDINGS_BA[[#This Row],[League]]&amp;STANDINGS_BA[[#This Row],[Team]]</f>
        <v>$150 Draft Champions Express Jan 31 7:00 pm Lg.3643CHEEZDAWGZ</v>
      </c>
    </row>
    <row r="561" spans="1:7" x14ac:dyDescent="0.25">
      <c r="A561">
        <v>785</v>
      </c>
      <c r="B561" t="s">
        <v>958</v>
      </c>
      <c r="C561" t="s">
        <v>955</v>
      </c>
      <c r="D561">
        <v>0.26989999999999997</v>
      </c>
      <c r="E561">
        <v>2126</v>
      </c>
      <c r="F561">
        <f t="shared" si="8"/>
        <v>5</v>
      </c>
      <c r="G561" t="str">
        <f>STANDINGS_BA[[#This Row],[League]]&amp;STANDINGS_BA[[#This Row],[Team]]</f>
        <v>$150 Draft Champions Express Jan 31 7:00 pm Lg.3643Hot Dog Papaya</v>
      </c>
    </row>
    <row r="562" spans="1:7" x14ac:dyDescent="0.25">
      <c r="A562">
        <v>915</v>
      </c>
      <c r="B562" t="s">
        <v>959</v>
      </c>
      <c r="C562" t="s">
        <v>955</v>
      </c>
      <c r="D562">
        <v>0.26900000000000002</v>
      </c>
      <c r="E562">
        <v>1996</v>
      </c>
      <c r="F562">
        <f t="shared" si="8"/>
        <v>6</v>
      </c>
      <c r="G562" t="str">
        <f>STANDINGS_BA[[#This Row],[League]]&amp;STANDINGS_BA[[#This Row],[Team]]</f>
        <v>$150 Draft Champions Express Jan 31 7:00 pm Lg.3643*RED HOT</v>
      </c>
    </row>
    <row r="563" spans="1:7" x14ac:dyDescent="0.25">
      <c r="A563">
        <v>1129</v>
      </c>
      <c r="B563" t="s">
        <v>960</v>
      </c>
      <c r="C563" t="s">
        <v>955</v>
      </c>
      <c r="D563">
        <v>0.2676</v>
      </c>
      <c r="E563">
        <v>1782</v>
      </c>
      <c r="F563">
        <f t="shared" si="8"/>
        <v>7</v>
      </c>
      <c r="G563" t="str">
        <f>STANDINGS_BA[[#This Row],[League]]&amp;STANDINGS_BA[[#This Row],[Team]]</f>
        <v>$150 Draft Champions Express Jan 31 7:00 pm Lg.3643Jmart41341</v>
      </c>
    </row>
    <row r="564" spans="1:7" x14ac:dyDescent="0.25">
      <c r="A564">
        <v>1767</v>
      </c>
      <c r="B564" t="s">
        <v>98</v>
      </c>
      <c r="C564" t="s">
        <v>955</v>
      </c>
      <c r="D564">
        <v>0.26340000000000002</v>
      </c>
      <c r="E564">
        <v>1144</v>
      </c>
      <c r="F564">
        <f t="shared" si="8"/>
        <v>8</v>
      </c>
      <c r="G564" t="str">
        <f>STANDINGS_BA[[#This Row],[League]]&amp;STANDINGS_BA[[#This Row],[Team]]</f>
        <v>$150 Draft Champions Express Jan 31 7:00 pm Lg.3643Team Ward</v>
      </c>
    </row>
    <row r="565" spans="1:7" x14ac:dyDescent="0.25">
      <c r="A565">
        <v>1823</v>
      </c>
      <c r="B565" t="s">
        <v>355</v>
      </c>
      <c r="C565" t="s">
        <v>955</v>
      </c>
      <c r="D565">
        <v>0.2631</v>
      </c>
      <c r="E565">
        <v>1088</v>
      </c>
      <c r="F565">
        <f t="shared" si="8"/>
        <v>9</v>
      </c>
      <c r="G565" t="str">
        <f>STANDINGS_BA[[#This Row],[League]]&amp;STANDINGS_BA[[#This Row],[Team]]</f>
        <v>$150 Draft Champions Express Jan 31 7:00 pm Lg.3643Just Express Wins</v>
      </c>
    </row>
    <row r="566" spans="1:7" x14ac:dyDescent="0.25">
      <c r="A566">
        <v>1849</v>
      </c>
      <c r="B566" t="s">
        <v>219</v>
      </c>
      <c r="C566" t="s">
        <v>955</v>
      </c>
      <c r="D566">
        <v>0.26290000000000002</v>
      </c>
      <c r="E566">
        <v>1062</v>
      </c>
      <c r="F566">
        <f t="shared" si="8"/>
        <v>10</v>
      </c>
      <c r="G566" t="str">
        <f>STANDINGS_BA[[#This Row],[League]]&amp;STANDINGS_BA[[#This Row],[Team]]</f>
        <v>$150 Draft Champions Express Jan 31 7:00 pm Lg.3643Team Kuberski</v>
      </c>
    </row>
    <row r="567" spans="1:7" x14ac:dyDescent="0.25">
      <c r="A567">
        <v>1979</v>
      </c>
      <c r="B567" t="s">
        <v>961</v>
      </c>
      <c r="C567" t="s">
        <v>955</v>
      </c>
      <c r="D567">
        <v>0.26200000000000001</v>
      </c>
      <c r="E567">
        <v>932</v>
      </c>
      <c r="F567">
        <f t="shared" si="8"/>
        <v>11</v>
      </c>
      <c r="G567" t="str">
        <f>STANDINGS_BA[[#This Row],[League]]&amp;STANDINGS_BA[[#This Row],[Team]]</f>
        <v>$150 Draft Champions Express Jan 31 7:00 pm Lg.3643Team Kent 7</v>
      </c>
    </row>
    <row r="568" spans="1:7" x14ac:dyDescent="0.25">
      <c r="A568">
        <v>2006</v>
      </c>
      <c r="B568" t="s">
        <v>107</v>
      </c>
      <c r="C568" t="s">
        <v>955</v>
      </c>
      <c r="D568">
        <v>0.26179999999999998</v>
      </c>
      <c r="E568">
        <v>905</v>
      </c>
      <c r="F568">
        <f t="shared" si="8"/>
        <v>12</v>
      </c>
      <c r="G568" t="str">
        <f>STANDINGS_BA[[#This Row],[League]]&amp;STANDINGS_BA[[#This Row],[Team]]</f>
        <v>$150 Draft Champions Express Jan 31 7:00 pm Lg.3643Team Scott</v>
      </c>
    </row>
    <row r="569" spans="1:7" x14ac:dyDescent="0.25">
      <c r="A569">
        <v>2039</v>
      </c>
      <c r="B569" t="s">
        <v>962</v>
      </c>
      <c r="C569" t="s">
        <v>955</v>
      </c>
      <c r="D569">
        <v>0.2616</v>
      </c>
      <c r="E569">
        <v>872</v>
      </c>
      <c r="F569">
        <f t="shared" si="8"/>
        <v>13</v>
      </c>
      <c r="G569" t="str">
        <f>STANDINGS_BA[[#This Row],[League]]&amp;STANDINGS_BA[[#This Row],[Team]]</f>
        <v>$150 Draft Champions Express Jan 31 7:00 pm Lg.3643St LUKES 2016</v>
      </c>
    </row>
    <row r="570" spans="1:7" x14ac:dyDescent="0.25">
      <c r="A570">
        <v>2152</v>
      </c>
      <c r="B570" t="s">
        <v>963</v>
      </c>
      <c r="C570" t="s">
        <v>955</v>
      </c>
      <c r="D570">
        <v>0.26069999999999999</v>
      </c>
      <c r="E570">
        <v>759</v>
      </c>
      <c r="F570">
        <f t="shared" si="8"/>
        <v>14</v>
      </c>
      <c r="G570" t="str">
        <f>STANDINGS_BA[[#This Row],[League]]&amp;STANDINGS_BA[[#This Row],[Team]]</f>
        <v>$150 Draft Champions Express Jan 31 7:00 pm Lg.3643Neon Madmen</v>
      </c>
    </row>
    <row r="571" spans="1:7" x14ac:dyDescent="0.25">
      <c r="A571">
        <v>2699</v>
      </c>
      <c r="B571" t="s">
        <v>964</v>
      </c>
      <c r="C571" t="s">
        <v>955</v>
      </c>
      <c r="D571">
        <v>0.25490000000000002</v>
      </c>
      <c r="E571">
        <v>212</v>
      </c>
      <c r="F571">
        <f t="shared" si="8"/>
        <v>15</v>
      </c>
      <c r="G571" t="str">
        <f>STANDINGS_BA[[#This Row],[League]]&amp;STANDINGS_BA[[#This Row],[Team]]</f>
        <v>$150 Draft Champions Express Jan 31 7:00 pm Lg.3643Moz Boyz 13</v>
      </c>
    </row>
    <row r="572" spans="1:7" x14ac:dyDescent="0.25">
      <c r="A572">
        <v>96</v>
      </c>
      <c r="B572" t="s">
        <v>965</v>
      </c>
      <c r="C572" t="s">
        <v>966</v>
      </c>
      <c r="D572">
        <v>0.27850000000000003</v>
      </c>
      <c r="E572">
        <v>2815</v>
      </c>
      <c r="F572">
        <f t="shared" si="8"/>
        <v>1</v>
      </c>
      <c r="G572" t="str">
        <f>STANDINGS_BA[[#This Row],[League]]&amp;STANDINGS_BA[[#This Row],[Team]]</f>
        <v>$150 Draft Champions Express Mar 04 8:00 pm Lg.3808DK O's</v>
      </c>
    </row>
    <row r="573" spans="1:7" x14ac:dyDescent="0.25">
      <c r="A573">
        <v>474</v>
      </c>
      <c r="B573" t="s">
        <v>592</v>
      </c>
      <c r="C573" t="s">
        <v>966</v>
      </c>
      <c r="D573">
        <v>0.2727</v>
      </c>
      <c r="E573">
        <v>2437</v>
      </c>
      <c r="F573">
        <f t="shared" si="8"/>
        <v>2</v>
      </c>
      <c r="G573" t="str">
        <f>STANDINGS_BA[[#This Row],[League]]&amp;STANDINGS_BA[[#This Row],[Team]]</f>
        <v>$150 Draft Champions Express Mar 04 8:00 pm Lg.3808Team Bennette</v>
      </c>
    </row>
    <row r="574" spans="1:7" x14ac:dyDescent="0.25">
      <c r="A574">
        <v>485</v>
      </c>
      <c r="B574" t="s">
        <v>967</v>
      </c>
      <c r="C574" t="s">
        <v>966</v>
      </c>
      <c r="D574">
        <v>0.27260000000000001</v>
      </c>
      <c r="E574">
        <v>2426</v>
      </c>
      <c r="F574">
        <f t="shared" si="8"/>
        <v>3</v>
      </c>
      <c r="G574" t="str">
        <f>STANDINGS_BA[[#This Row],[League]]&amp;STANDINGS_BA[[#This Row],[Team]]</f>
        <v>$150 Draft Champions Express Mar 04 8:00 pm Lg.3808Fart Blasters</v>
      </c>
    </row>
    <row r="575" spans="1:7" x14ac:dyDescent="0.25">
      <c r="A575">
        <v>548</v>
      </c>
      <c r="B575" t="s">
        <v>968</v>
      </c>
      <c r="C575" t="s">
        <v>966</v>
      </c>
      <c r="D575">
        <v>0.27200000000000002</v>
      </c>
      <c r="E575">
        <v>2363</v>
      </c>
      <c r="F575">
        <f t="shared" si="8"/>
        <v>4</v>
      </c>
      <c r="G575" t="str">
        <f>STANDINGS_BA[[#This Row],[League]]&amp;STANDINGS_BA[[#This Row],[Team]]</f>
        <v>$150 Draft Champions Express Mar 04 8:00 pm Lg.3808Under Achievers</v>
      </c>
    </row>
    <row r="576" spans="1:7" x14ac:dyDescent="0.25">
      <c r="A576">
        <v>711</v>
      </c>
      <c r="B576" t="s">
        <v>969</v>
      </c>
      <c r="C576" t="s">
        <v>966</v>
      </c>
      <c r="D576">
        <v>0.27060000000000001</v>
      </c>
      <c r="E576">
        <v>2200</v>
      </c>
      <c r="F576">
        <f t="shared" si="8"/>
        <v>5</v>
      </c>
      <c r="G576" t="str">
        <f>STANDINGS_BA[[#This Row],[League]]&amp;STANDINGS_BA[[#This Row],[Team]]</f>
        <v>$150 Draft Champions Express Mar 04 8:00 pm Lg.3808Poopies Pompies 3</v>
      </c>
    </row>
    <row r="577" spans="1:7" x14ac:dyDescent="0.25">
      <c r="A577">
        <v>761</v>
      </c>
      <c r="B577" t="s">
        <v>263</v>
      </c>
      <c r="C577" t="s">
        <v>966</v>
      </c>
      <c r="D577">
        <v>0.27010000000000001</v>
      </c>
      <c r="E577">
        <v>2150</v>
      </c>
      <c r="F577">
        <f t="shared" si="8"/>
        <v>6</v>
      </c>
      <c r="G577" t="str">
        <f>STANDINGS_BA[[#This Row],[League]]&amp;STANDINGS_BA[[#This Row],[Team]]</f>
        <v>$150 Draft Champions Express Mar 04 8:00 pm Lg.3808Team hickey</v>
      </c>
    </row>
    <row r="578" spans="1:7" x14ac:dyDescent="0.25">
      <c r="A578">
        <v>1551</v>
      </c>
      <c r="B578" t="s">
        <v>347</v>
      </c>
      <c r="C578" t="s">
        <v>966</v>
      </c>
      <c r="D578">
        <v>0.26479999999999998</v>
      </c>
      <c r="E578">
        <v>1360</v>
      </c>
      <c r="F578">
        <f t="shared" si="8"/>
        <v>7</v>
      </c>
      <c r="G578" t="str">
        <f>STANDINGS_BA[[#This Row],[League]]&amp;STANDINGS_BA[[#This Row],[Team]]</f>
        <v>$150 Draft Champions Express Mar 04 8:00 pm Lg.3808Plati-puses</v>
      </c>
    </row>
    <row r="579" spans="1:7" x14ac:dyDescent="0.25">
      <c r="A579">
        <v>1684</v>
      </c>
      <c r="B579" t="s">
        <v>970</v>
      </c>
      <c r="C579" t="s">
        <v>966</v>
      </c>
      <c r="D579">
        <v>0.26400000000000001</v>
      </c>
      <c r="E579">
        <v>1227</v>
      </c>
      <c r="F579">
        <f t="shared" ref="F579:F642" si="9">IF(C579=C578,F578+1,1)</f>
        <v>8</v>
      </c>
      <c r="G579" t="str">
        <f>STANDINGS_BA[[#This Row],[League]]&amp;STANDINGS_BA[[#This Row],[Team]]</f>
        <v>$150 Draft Champions Express Mar 04 8:00 pm Lg.3808Archer? I Hardly Know Her</v>
      </c>
    </row>
    <row r="580" spans="1:7" x14ac:dyDescent="0.25">
      <c r="A580">
        <v>1717</v>
      </c>
      <c r="B580" t="s">
        <v>971</v>
      </c>
      <c r="C580" t="s">
        <v>966</v>
      </c>
      <c r="D580">
        <v>0.26379999999999998</v>
      </c>
      <c r="E580">
        <v>1194</v>
      </c>
      <c r="F580">
        <f t="shared" si="9"/>
        <v>9</v>
      </c>
      <c r="G580" t="str">
        <f>STANDINGS_BA[[#This Row],[League]]&amp;STANDINGS_BA[[#This Row],[Team]]</f>
        <v>$150 Draft Champions Express Mar 04 8:00 pm Lg.3808Ray Time</v>
      </c>
    </row>
    <row r="581" spans="1:7" x14ac:dyDescent="0.25">
      <c r="A581">
        <v>1780</v>
      </c>
      <c r="B581" t="s">
        <v>972</v>
      </c>
      <c r="C581" t="s">
        <v>966</v>
      </c>
      <c r="D581">
        <v>0.26340000000000002</v>
      </c>
      <c r="E581">
        <v>1131</v>
      </c>
      <c r="F581">
        <f t="shared" si="9"/>
        <v>10</v>
      </c>
      <c r="G581" t="str">
        <f>STANDINGS_BA[[#This Row],[League]]&amp;STANDINGS_BA[[#This Row],[Team]]</f>
        <v>$150 Draft Champions Express Mar 04 8:00 pm Lg.3808SNAKE EYES</v>
      </c>
    </row>
    <row r="582" spans="1:7" x14ac:dyDescent="0.25">
      <c r="A582">
        <v>2258</v>
      </c>
      <c r="B582" t="s">
        <v>889</v>
      </c>
      <c r="C582" t="s">
        <v>966</v>
      </c>
      <c r="D582">
        <v>0.25990000000000002</v>
      </c>
      <c r="E582">
        <v>653</v>
      </c>
      <c r="F582">
        <f t="shared" si="9"/>
        <v>11</v>
      </c>
      <c r="G582" t="str">
        <f>STANDINGS_BA[[#This Row],[League]]&amp;STANDINGS_BA[[#This Row],[Team]]</f>
        <v>$150 Draft Champions Express Mar 04 8:00 pm Lg.3808Team Thompson</v>
      </c>
    </row>
    <row r="583" spans="1:7" x14ac:dyDescent="0.25">
      <c r="A583">
        <v>2381</v>
      </c>
      <c r="B583" t="s">
        <v>973</v>
      </c>
      <c r="C583" t="s">
        <v>966</v>
      </c>
      <c r="D583">
        <v>0.25879999999999997</v>
      </c>
      <c r="E583">
        <v>530</v>
      </c>
      <c r="F583">
        <f t="shared" si="9"/>
        <v>12</v>
      </c>
      <c r="G583" t="str">
        <f>STANDINGS_BA[[#This Row],[League]]&amp;STANDINGS_BA[[#This Row],[Team]]</f>
        <v>$150 Draft Champions Express Mar 04 8:00 pm Lg.38084seating.com</v>
      </c>
    </row>
    <row r="584" spans="1:7" x14ac:dyDescent="0.25">
      <c r="A584">
        <v>2459</v>
      </c>
      <c r="B584" t="s">
        <v>974</v>
      </c>
      <c r="C584" t="s">
        <v>966</v>
      </c>
      <c r="D584">
        <v>0.2581</v>
      </c>
      <c r="E584">
        <v>452</v>
      </c>
      <c r="F584">
        <f t="shared" si="9"/>
        <v>13</v>
      </c>
      <c r="G584" t="str">
        <f>STANDINGS_BA[[#This Row],[League]]&amp;STANDINGS_BA[[#This Row],[Team]]</f>
        <v>$150 Draft Champions Express Mar 04 8:00 pm Lg.3808Team Griffiths</v>
      </c>
    </row>
    <row r="585" spans="1:7" x14ac:dyDescent="0.25">
      <c r="A585">
        <v>2764</v>
      </c>
      <c r="B585" t="s">
        <v>37</v>
      </c>
      <c r="C585" t="s">
        <v>966</v>
      </c>
      <c r="D585">
        <v>0.25380000000000003</v>
      </c>
      <c r="E585">
        <v>147</v>
      </c>
      <c r="F585">
        <f t="shared" si="9"/>
        <v>14</v>
      </c>
      <c r="G585" t="str">
        <f>STANDINGS_BA[[#This Row],[League]]&amp;STANDINGS_BA[[#This Row],[Team]]</f>
        <v>$150 Draft Champions Express Mar 04 8:00 pm Lg.3808Bread Zeppelin</v>
      </c>
    </row>
    <row r="586" spans="1:7" x14ac:dyDescent="0.25">
      <c r="A586">
        <v>2836</v>
      </c>
      <c r="B586" t="s">
        <v>975</v>
      </c>
      <c r="C586" t="s">
        <v>966</v>
      </c>
      <c r="D586">
        <v>0.25169999999999998</v>
      </c>
      <c r="E586">
        <v>75</v>
      </c>
      <c r="F586">
        <f t="shared" si="9"/>
        <v>15</v>
      </c>
      <c r="G586" t="str">
        <f>STANDINGS_BA[[#This Row],[League]]&amp;STANDINGS_BA[[#This Row],[Team]]</f>
        <v>$150 Draft Champions Express Mar 04 8:00 pm Lg.3808Saves Are A Garbage Category</v>
      </c>
    </row>
    <row r="587" spans="1:7" x14ac:dyDescent="0.25">
      <c r="A587">
        <v>42</v>
      </c>
      <c r="B587" t="s">
        <v>976</v>
      </c>
      <c r="C587" t="s">
        <v>977</v>
      </c>
      <c r="D587">
        <v>0.28110000000000002</v>
      </c>
      <c r="E587">
        <v>2869</v>
      </c>
      <c r="F587">
        <f t="shared" si="9"/>
        <v>1</v>
      </c>
      <c r="G587" t="str">
        <f>STANDINGS_BA[[#This Row],[League]]&amp;STANDINGS_BA[[#This Row],[Team]]</f>
        <v>$150 Draft Champions Express Mar 06 7:00 pm Lg.3828Knoxville Storm</v>
      </c>
    </row>
    <row r="588" spans="1:7" x14ac:dyDescent="0.25">
      <c r="A588">
        <v>530</v>
      </c>
      <c r="B588" t="s">
        <v>978</v>
      </c>
      <c r="C588" t="s">
        <v>977</v>
      </c>
      <c r="D588">
        <v>0.2722</v>
      </c>
      <c r="E588">
        <v>2381</v>
      </c>
      <c r="F588">
        <f t="shared" si="9"/>
        <v>2</v>
      </c>
      <c r="G588" t="str">
        <f>STANDINGS_BA[[#This Row],[League]]&amp;STANDINGS_BA[[#This Row],[Team]]</f>
        <v>$150 Draft Champions Express Mar 06 7:00 pm Lg.3828Wally Bunker</v>
      </c>
    </row>
    <row r="589" spans="1:7" x14ac:dyDescent="0.25">
      <c r="A589">
        <v>582</v>
      </c>
      <c r="B589" t="s">
        <v>979</v>
      </c>
      <c r="C589" t="s">
        <v>977</v>
      </c>
      <c r="D589">
        <v>0.27179999999999999</v>
      </c>
      <c r="E589">
        <v>2329</v>
      </c>
      <c r="F589">
        <f t="shared" si="9"/>
        <v>3</v>
      </c>
      <c r="G589" t="str">
        <f>STANDINGS_BA[[#This Row],[League]]&amp;STANDINGS_BA[[#This Row],[Team]]</f>
        <v>$150 Draft Champions Express Mar 06 7:00 pm Lg.3828The Utley Rule</v>
      </c>
    </row>
    <row r="590" spans="1:7" x14ac:dyDescent="0.25">
      <c r="A590">
        <v>650</v>
      </c>
      <c r="B590" t="s">
        <v>584</v>
      </c>
      <c r="C590" t="s">
        <v>977</v>
      </c>
      <c r="D590">
        <v>0.2712</v>
      </c>
      <c r="E590">
        <v>2261</v>
      </c>
      <c r="F590">
        <f t="shared" si="9"/>
        <v>4</v>
      </c>
      <c r="G590" t="str">
        <f>STANDINGS_BA[[#This Row],[League]]&amp;STANDINGS_BA[[#This Row],[Team]]</f>
        <v>$150 Draft Champions Express Mar 06 7:00 pm Lg.3828Team Hughes</v>
      </c>
    </row>
    <row r="591" spans="1:7" x14ac:dyDescent="0.25">
      <c r="A591">
        <v>1052</v>
      </c>
      <c r="B591" t="s">
        <v>980</v>
      </c>
      <c r="C591" t="s">
        <v>977</v>
      </c>
      <c r="D591">
        <v>0.26800000000000002</v>
      </c>
      <c r="E591">
        <v>1859</v>
      </c>
      <c r="F591">
        <f t="shared" si="9"/>
        <v>5</v>
      </c>
      <c r="G591" t="str">
        <f>STANDINGS_BA[[#This Row],[League]]&amp;STANDINGS_BA[[#This Row],[Team]]</f>
        <v>$150 Draft Champions Express Mar 06 7:00 pm Lg.3828Pettinatura</v>
      </c>
    </row>
    <row r="592" spans="1:7" x14ac:dyDescent="0.25">
      <c r="A592">
        <v>1510</v>
      </c>
      <c r="B592" t="s">
        <v>981</v>
      </c>
      <c r="C592" t="s">
        <v>977</v>
      </c>
      <c r="D592">
        <v>0.26500000000000001</v>
      </c>
      <c r="E592">
        <v>1401</v>
      </c>
      <c r="F592">
        <f t="shared" si="9"/>
        <v>6</v>
      </c>
      <c r="G592" t="str">
        <f>STANDINGS_BA[[#This Row],[League]]&amp;STANDINGS_BA[[#This Row],[Team]]</f>
        <v>$150 Draft Champions Express Mar 06 7:00 pm Lg.3828Magnanimous Monoliths</v>
      </c>
    </row>
    <row r="593" spans="1:7" x14ac:dyDescent="0.25">
      <c r="A593">
        <v>1801</v>
      </c>
      <c r="B593" t="s">
        <v>982</v>
      </c>
      <c r="C593" t="s">
        <v>977</v>
      </c>
      <c r="D593">
        <v>0.26329999999999998</v>
      </c>
      <c r="E593">
        <v>1110</v>
      </c>
      <c r="F593">
        <f t="shared" si="9"/>
        <v>7</v>
      </c>
      <c r="G593" t="str">
        <f>STANDINGS_BA[[#This Row],[League]]&amp;STANDINGS_BA[[#This Row],[Team]]</f>
        <v>$150 Draft Champions Express Mar 06 7:00 pm Lg.3828Autodraft Champ 2016</v>
      </c>
    </row>
    <row r="594" spans="1:7" x14ac:dyDescent="0.25">
      <c r="A594">
        <v>2036</v>
      </c>
      <c r="B594" t="s">
        <v>983</v>
      </c>
      <c r="C594" t="s">
        <v>977</v>
      </c>
      <c r="D594">
        <v>0.2616</v>
      </c>
      <c r="E594">
        <v>875</v>
      </c>
      <c r="F594">
        <f t="shared" si="9"/>
        <v>8</v>
      </c>
      <c r="G594" t="str">
        <f>STANDINGS_BA[[#This Row],[League]]&amp;STANDINGS_BA[[#This Row],[Team]]</f>
        <v>$150 Draft Champions Express Mar 06 7:00 pm Lg.3828The Valley</v>
      </c>
    </row>
    <row r="595" spans="1:7" x14ac:dyDescent="0.25">
      <c r="A595">
        <v>2038</v>
      </c>
      <c r="B595" t="s">
        <v>363</v>
      </c>
      <c r="C595" t="s">
        <v>977</v>
      </c>
      <c r="D595">
        <v>0.2616</v>
      </c>
      <c r="E595">
        <v>873</v>
      </c>
      <c r="F595">
        <f t="shared" si="9"/>
        <v>9</v>
      </c>
      <c r="G595" t="str">
        <f>STANDINGS_BA[[#This Row],[League]]&amp;STANDINGS_BA[[#This Row],[Team]]</f>
        <v>$150 Draft Champions Express Mar 06 7:00 pm Lg.3828Dead Hookers</v>
      </c>
    </row>
    <row r="596" spans="1:7" x14ac:dyDescent="0.25">
      <c r="A596">
        <v>2090</v>
      </c>
      <c r="B596" t="s">
        <v>984</v>
      </c>
      <c r="C596" t="s">
        <v>977</v>
      </c>
      <c r="D596">
        <v>0.26129999999999998</v>
      </c>
      <c r="E596">
        <v>821</v>
      </c>
      <c r="F596">
        <f t="shared" si="9"/>
        <v>10</v>
      </c>
      <c r="G596" t="str">
        <f>STANDINGS_BA[[#This Row],[League]]&amp;STANDINGS_BA[[#This Row],[Team]]</f>
        <v>$150 Draft Champions Express Mar 06 7:00 pm Lg.3828Foley's</v>
      </c>
    </row>
    <row r="597" spans="1:7" x14ac:dyDescent="0.25">
      <c r="A597">
        <v>2094</v>
      </c>
      <c r="B597" t="s">
        <v>299</v>
      </c>
      <c r="C597" t="s">
        <v>977</v>
      </c>
      <c r="D597">
        <v>0.26119999999999999</v>
      </c>
      <c r="E597">
        <v>817</v>
      </c>
      <c r="F597">
        <f t="shared" si="9"/>
        <v>11</v>
      </c>
      <c r="G597" t="str">
        <f>STANDINGS_BA[[#This Row],[League]]&amp;STANDINGS_BA[[#This Row],[Team]]</f>
        <v>$150 Draft Champions Express Mar 06 7:00 pm Lg.3828Team Ulliac</v>
      </c>
    </row>
    <row r="598" spans="1:7" x14ac:dyDescent="0.25">
      <c r="A598">
        <v>2213</v>
      </c>
      <c r="B598" t="s">
        <v>985</v>
      </c>
      <c r="C598" t="s">
        <v>977</v>
      </c>
      <c r="D598">
        <v>0.26019999999999999</v>
      </c>
      <c r="E598">
        <v>698</v>
      </c>
      <c r="F598">
        <f t="shared" si="9"/>
        <v>12</v>
      </c>
      <c r="G598" t="str">
        <f>STANDINGS_BA[[#This Row],[League]]&amp;STANDINGS_BA[[#This Row],[Team]]</f>
        <v>$150 Draft Champions Express Mar 06 7:00 pm Lg.3828Team Siegfried</v>
      </c>
    </row>
    <row r="599" spans="1:7" x14ac:dyDescent="0.25">
      <c r="A599">
        <v>2296</v>
      </c>
      <c r="B599" t="s">
        <v>986</v>
      </c>
      <c r="C599" t="s">
        <v>977</v>
      </c>
      <c r="D599">
        <v>0.2596</v>
      </c>
      <c r="E599">
        <v>615</v>
      </c>
      <c r="F599">
        <f t="shared" si="9"/>
        <v>13</v>
      </c>
      <c r="G599" t="str">
        <f>STANDINGS_BA[[#This Row],[League]]&amp;STANDINGS_BA[[#This Row],[Team]]</f>
        <v>$150 Draft Champions Express Mar 06 7:00 pm Lg.3828P.A.Roidrangers</v>
      </c>
    </row>
    <row r="600" spans="1:7" x14ac:dyDescent="0.25">
      <c r="A600">
        <v>2394</v>
      </c>
      <c r="B600" t="s">
        <v>987</v>
      </c>
      <c r="C600" t="s">
        <v>977</v>
      </c>
      <c r="D600">
        <v>0.25879999999999997</v>
      </c>
      <c r="E600">
        <v>517</v>
      </c>
      <c r="F600">
        <f t="shared" si="9"/>
        <v>14</v>
      </c>
      <c r="G600" t="str">
        <f>STANDINGS_BA[[#This Row],[League]]&amp;STANDINGS_BA[[#This Row],[Team]]</f>
        <v>$150 Draft Champions Express Mar 06 7:00 pm Lg.3828MPG16C</v>
      </c>
    </row>
    <row r="601" spans="1:7" x14ac:dyDescent="0.25">
      <c r="A601">
        <v>2636</v>
      </c>
      <c r="B601" t="s">
        <v>988</v>
      </c>
      <c r="C601" t="s">
        <v>977</v>
      </c>
      <c r="D601">
        <v>0.25590000000000002</v>
      </c>
      <c r="E601">
        <v>275</v>
      </c>
      <c r="F601">
        <f t="shared" si="9"/>
        <v>15</v>
      </c>
      <c r="G601" t="str">
        <f>STANDINGS_BA[[#This Row],[League]]&amp;STANDINGS_BA[[#This Row],[Team]]</f>
        <v>$150 Draft Champions Express Mar 06 7:00 pm Lg.3828Zootopia</v>
      </c>
    </row>
    <row r="602" spans="1:7" x14ac:dyDescent="0.25">
      <c r="A602">
        <v>456</v>
      </c>
      <c r="B602" t="s">
        <v>74</v>
      </c>
      <c r="C602" t="s">
        <v>989</v>
      </c>
      <c r="D602">
        <v>0.27289999999999998</v>
      </c>
      <c r="E602">
        <v>2455</v>
      </c>
      <c r="F602">
        <f t="shared" si="9"/>
        <v>1</v>
      </c>
      <c r="G602" t="str">
        <f>STANDINGS_BA[[#This Row],[League]]&amp;STANDINGS_BA[[#This Row],[Team]]</f>
        <v>$150 Draft Champions Express Mar 11 8:00 pm Lg.3880St Louis Perfectos</v>
      </c>
    </row>
    <row r="603" spans="1:7" x14ac:dyDescent="0.25">
      <c r="A603">
        <v>809</v>
      </c>
      <c r="B603" t="s">
        <v>990</v>
      </c>
      <c r="C603" t="s">
        <v>989</v>
      </c>
      <c r="D603">
        <v>0.2697</v>
      </c>
      <c r="E603">
        <v>2102</v>
      </c>
      <c r="F603">
        <f t="shared" si="9"/>
        <v>2</v>
      </c>
      <c r="G603" t="str">
        <f>STANDINGS_BA[[#This Row],[League]]&amp;STANDINGS_BA[[#This Row],[Team]]</f>
        <v>$150 Draft Champions Express Mar 11 8:00 pm Lg.3880Ant's Errors</v>
      </c>
    </row>
    <row r="604" spans="1:7" x14ac:dyDescent="0.25">
      <c r="A604">
        <v>812</v>
      </c>
      <c r="B604" t="s">
        <v>991</v>
      </c>
      <c r="C604" t="s">
        <v>989</v>
      </c>
      <c r="D604">
        <v>0.2697</v>
      </c>
      <c r="E604">
        <v>2099</v>
      </c>
      <c r="F604">
        <f t="shared" si="9"/>
        <v>3</v>
      </c>
      <c r="G604" t="str">
        <f>STANDINGS_BA[[#This Row],[League]]&amp;STANDINGS_BA[[#This Row],[Team]]</f>
        <v>$150 Draft Champions Express Mar 11 8:00 pm Lg.3880Team Ball</v>
      </c>
    </row>
    <row r="605" spans="1:7" x14ac:dyDescent="0.25">
      <c r="A605">
        <v>904</v>
      </c>
      <c r="B605" t="s">
        <v>992</v>
      </c>
      <c r="C605" t="s">
        <v>989</v>
      </c>
      <c r="D605">
        <v>0.26910000000000001</v>
      </c>
      <c r="E605">
        <v>2007</v>
      </c>
      <c r="F605">
        <f t="shared" si="9"/>
        <v>4</v>
      </c>
      <c r="G605" t="str">
        <f>STANDINGS_BA[[#This Row],[League]]&amp;STANDINGS_BA[[#This Row],[Team]]</f>
        <v>$150 Draft Champions Express Mar 11 8:00 pm Lg.3880Dynamic Inertia DC Express</v>
      </c>
    </row>
    <row r="606" spans="1:7" x14ac:dyDescent="0.25">
      <c r="A606">
        <v>988</v>
      </c>
      <c r="B606" t="s">
        <v>293</v>
      </c>
      <c r="C606" t="s">
        <v>989</v>
      </c>
      <c r="D606">
        <v>0.26860000000000001</v>
      </c>
      <c r="E606">
        <v>1923</v>
      </c>
      <c r="F606">
        <f t="shared" si="9"/>
        <v>5</v>
      </c>
      <c r="G606" t="str">
        <f>STANDINGS_BA[[#This Row],[League]]&amp;STANDINGS_BA[[#This Row],[Team]]</f>
        <v>$150 Draft Champions Express Mar 11 8:00 pm Lg.3880Sons of Thunder</v>
      </c>
    </row>
    <row r="607" spans="1:7" x14ac:dyDescent="0.25">
      <c r="A607">
        <v>1083</v>
      </c>
      <c r="B607" t="s">
        <v>993</v>
      </c>
      <c r="C607" t="s">
        <v>989</v>
      </c>
      <c r="D607">
        <v>0.26790000000000003</v>
      </c>
      <c r="E607">
        <v>1828</v>
      </c>
      <c r="F607">
        <f t="shared" si="9"/>
        <v>6</v>
      </c>
      <c r="G607" t="str">
        <f>STANDINGS_BA[[#This Row],[League]]&amp;STANDINGS_BA[[#This Row],[Team]]</f>
        <v>$150 Draft Champions Express Mar 11 8:00 pm Lg.3880Papi's Farewell Tour</v>
      </c>
    </row>
    <row r="608" spans="1:7" x14ac:dyDescent="0.25">
      <c r="A608">
        <v>1131</v>
      </c>
      <c r="B608" t="s">
        <v>994</v>
      </c>
      <c r="C608" t="s">
        <v>989</v>
      </c>
      <c r="D608">
        <v>0.2676</v>
      </c>
      <c r="E608">
        <v>1780</v>
      </c>
      <c r="F608">
        <f t="shared" si="9"/>
        <v>7</v>
      </c>
      <c r="G608" t="str">
        <f>STANDINGS_BA[[#This Row],[League]]&amp;STANDINGS_BA[[#This Row],[Team]]</f>
        <v>$150 Draft Champions Express Mar 11 8:00 pm Lg.3880Mountain Dew</v>
      </c>
    </row>
    <row r="609" spans="1:7" x14ac:dyDescent="0.25">
      <c r="A609">
        <v>1375</v>
      </c>
      <c r="B609" t="s">
        <v>995</v>
      </c>
      <c r="C609" t="s">
        <v>989</v>
      </c>
      <c r="D609">
        <v>0.26590000000000003</v>
      </c>
      <c r="E609">
        <v>1536</v>
      </c>
      <c r="F609">
        <f t="shared" si="9"/>
        <v>8</v>
      </c>
      <c r="G609" t="str">
        <f>STANDINGS_BA[[#This Row],[League]]&amp;STANDINGS_BA[[#This Row],[Team]]</f>
        <v>$150 Draft Champions Express Mar 11 8:00 pm Lg.3880Team Flynn</v>
      </c>
    </row>
    <row r="610" spans="1:7" x14ac:dyDescent="0.25">
      <c r="A610">
        <v>1409</v>
      </c>
      <c r="B610" t="s">
        <v>362</v>
      </c>
      <c r="C610" t="s">
        <v>989</v>
      </c>
      <c r="D610">
        <v>0.26569999999999999</v>
      </c>
      <c r="E610">
        <v>1502</v>
      </c>
      <c r="F610">
        <f t="shared" si="9"/>
        <v>9</v>
      </c>
      <c r="G610" t="str">
        <f>STANDINGS_BA[[#This Row],[League]]&amp;STANDINGS_BA[[#This Row],[Team]]</f>
        <v>$150 Draft Champions Express Mar 11 8:00 pm Lg.3880MustSeeTV314{DM3}</v>
      </c>
    </row>
    <row r="611" spans="1:7" x14ac:dyDescent="0.25">
      <c r="A611">
        <v>1434</v>
      </c>
      <c r="B611" t="s">
        <v>996</v>
      </c>
      <c r="C611" t="s">
        <v>989</v>
      </c>
      <c r="D611">
        <v>0.26550000000000001</v>
      </c>
      <c r="E611">
        <v>1477</v>
      </c>
      <c r="F611">
        <f t="shared" si="9"/>
        <v>10</v>
      </c>
      <c r="G611" t="str">
        <f>STANDINGS_BA[[#This Row],[League]]&amp;STANDINGS_BA[[#This Row],[Team]]</f>
        <v>$150 Draft Champions Express Mar 11 8:00 pm Lg.3880Capital Offense</v>
      </c>
    </row>
    <row r="612" spans="1:7" x14ac:dyDescent="0.25">
      <c r="A612">
        <v>1583</v>
      </c>
      <c r="B612" t="s">
        <v>997</v>
      </c>
      <c r="C612" t="s">
        <v>989</v>
      </c>
      <c r="D612">
        <v>0.2646</v>
      </c>
      <c r="E612">
        <v>1328</v>
      </c>
      <c r="F612">
        <f t="shared" si="9"/>
        <v>11</v>
      </c>
      <c r="G612" t="str">
        <f>STANDINGS_BA[[#This Row],[League]]&amp;STANDINGS_BA[[#This Row],[Team]]</f>
        <v>$150 Draft Champions Express Mar 11 8:00 pm Lg.3880You can put it on the board! Yes.</v>
      </c>
    </row>
    <row r="613" spans="1:7" x14ac:dyDescent="0.25">
      <c r="A613">
        <v>1714</v>
      </c>
      <c r="B613" t="s">
        <v>998</v>
      </c>
      <c r="C613" t="s">
        <v>989</v>
      </c>
      <c r="D613">
        <v>0.26379999999999998</v>
      </c>
      <c r="E613">
        <v>1197</v>
      </c>
      <c r="F613">
        <f t="shared" si="9"/>
        <v>12</v>
      </c>
      <c r="G613" t="str">
        <f>STANDINGS_BA[[#This Row],[League]]&amp;STANDINGS_BA[[#This Row],[Team]]</f>
        <v>$150 Draft Champions Express Mar 11 8:00 pm Lg.3880Team Symington</v>
      </c>
    </row>
    <row r="614" spans="1:7" x14ac:dyDescent="0.25">
      <c r="A614">
        <v>2222</v>
      </c>
      <c r="B614" t="s">
        <v>18</v>
      </c>
      <c r="C614" t="s">
        <v>989</v>
      </c>
      <c r="D614">
        <v>0.26019999999999999</v>
      </c>
      <c r="E614">
        <v>689</v>
      </c>
      <c r="F614">
        <f t="shared" si="9"/>
        <v>13</v>
      </c>
      <c r="G614" t="str">
        <f>STANDINGS_BA[[#This Row],[League]]&amp;STANDINGS_BA[[#This Row],[Team]]</f>
        <v>$150 Draft Champions Express Mar 11 8:00 pm Lg.3880Home Run Derbies</v>
      </c>
    </row>
    <row r="615" spans="1:7" x14ac:dyDescent="0.25">
      <c r="A615">
        <v>2325</v>
      </c>
      <c r="B615" t="s">
        <v>999</v>
      </c>
      <c r="C615" t="s">
        <v>989</v>
      </c>
      <c r="D615">
        <v>0.25929999999999997</v>
      </c>
      <c r="E615">
        <v>586</v>
      </c>
      <c r="F615">
        <f t="shared" si="9"/>
        <v>14</v>
      </c>
      <c r="G615" t="str">
        <f>STANDINGS_BA[[#This Row],[League]]&amp;STANDINGS_BA[[#This Row],[Team]]</f>
        <v>$150 Draft Champions Express Mar 11 8:00 pm Lg.3880Radon Mitigation System</v>
      </c>
    </row>
    <row r="616" spans="1:7" x14ac:dyDescent="0.25">
      <c r="A616">
        <v>2589</v>
      </c>
      <c r="B616" t="s">
        <v>1000</v>
      </c>
      <c r="C616" t="s">
        <v>989</v>
      </c>
      <c r="D616">
        <v>0.25659999999999999</v>
      </c>
      <c r="E616">
        <v>322</v>
      </c>
      <c r="F616">
        <f t="shared" si="9"/>
        <v>15</v>
      </c>
      <c r="G616" t="str">
        <f>STANDINGS_BA[[#This Row],[League]]&amp;STANDINGS_BA[[#This Row],[Team]]</f>
        <v>$150 Draft Champions Express Mar 11 8:00 pm Lg.3880Swinging Wienies</v>
      </c>
    </row>
    <row r="617" spans="1:7" x14ac:dyDescent="0.25">
      <c r="A617">
        <v>125</v>
      </c>
      <c r="B617" t="s">
        <v>1001</v>
      </c>
      <c r="C617" t="s">
        <v>1002</v>
      </c>
      <c r="D617">
        <v>0.27779999999999999</v>
      </c>
      <c r="E617">
        <v>2786</v>
      </c>
      <c r="F617">
        <f t="shared" si="9"/>
        <v>1</v>
      </c>
      <c r="G617" t="str">
        <f>STANDINGS_BA[[#This Row],[League]]&amp;STANDINGS_BA[[#This Row],[Team]]</f>
        <v>$150 Draft Champions Express Mar 13 7:00 pm Lg.3883Team Moses</v>
      </c>
    </row>
    <row r="618" spans="1:7" x14ac:dyDescent="0.25">
      <c r="A618">
        <v>248</v>
      </c>
      <c r="B618" t="s">
        <v>1003</v>
      </c>
      <c r="C618" t="s">
        <v>1002</v>
      </c>
      <c r="D618">
        <v>0.2752</v>
      </c>
      <c r="E618">
        <v>2663</v>
      </c>
      <c r="F618">
        <f t="shared" si="9"/>
        <v>2</v>
      </c>
      <c r="G618" t="str">
        <f>STANDINGS_BA[[#This Row],[League]]&amp;STANDINGS_BA[[#This Row],[Team]]</f>
        <v>$150 Draft Champions Express Mar 13 7:00 pm Lg.3883Team Swagers</v>
      </c>
    </row>
    <row r="619" spans="1:7" x14ac:dyDescent="0.25">
      <c r="A619">
        <v>468</v>
      </c>
      <c r="B619" t="s">
        <v>1004</v>
      </c>
      <c r="C619" t="s">
        <v>1002</v>
      </c>
      <c r="D619">
        <v>0.27279999999999999</v>
      </c>
      <c r="E619">
        <v>2443</v>
      </c>
      <c r="F619">
        <f t="shared" si="9"/>
        <v>3</v>
      </c>
      <c r="G619" t="str">
        <f>STANDINGS_BA[[#This Row],[League]]&amp;STANDINGS_BA[[#This Row],[Team]]</f>
        <v>$150 Draft Champions Express Mar 13 7:00 pm Lg.3883Table 5 All Stars</v>
      </c>
    </row>
    <row r="620" spans="1:7" x14ac:dyDescent="0.25">
      <c r="A620">
        <v>557</v>
      </c>
      <c r="B620" t="s">
        <v>1005</v>
      </c>
      <c r="C620" t="s">
        <v>1002</v>
      </c>
      <c r="D620">
        <v>0.27189999999999998</v>
      </c>
      <c r="E620">
        <v>2354</v>
      </c>
      <c r="F620">
        <f t="shared" si="9"/>
        <v>4</v>
      </c>
      <c r="G620" t="str">
        <f>STANDINGS_BA[[#This Row],[League]]&amp;STANDINGS_BA[[#This Row],[Team]]</f>
        <v>$150 Draft Champions Express Mar 13 7:00 pm Lg.3883The Byrds and the Puigs</v>
      </c>
    </row>
    <row r="621" spans="1:7" x14ac:dyDescent="0.25">
      <c r="A621">
        <v>573</v>
      </c>
      <c r="B621" t="s">
        <v>1006</v>
      </c>
      <c r="C621" t="s">
        <v>1002</v>
      </c>
      <c r="D621">
        <v>0.27189999999999998</v>
      </c>
      <c r="E621">
        <v>2338</v>
      </c>
      <c r="F621">
        <f t="shared" si="9"/>
        <v>5</v>
      </c>
      <c r="G621" t="str">
        <f>STANDINGS_BA[[#This Row],[League]]&amp;STANDINGS_BA[[#This Row],[Team]]</f>
        <v>$150 Draft Champions Express Mar 13 7:00 pm Lg.3883Team Lambach</v>
      </c>
    </row>
    <row r="622" spans="1:7" x14ac:dyDescent="0.25">
      <c r="A622">
        <v>1094</v>
      </c>
      <c r="B622" t="s">
        <v>1007</v>
      </c>
      <c r="C622" t="s">
        <v>1002</v>
      </c>
      <c r="D622">
        <v>0.26779999999999998</v>
      </c>
      <c r="E622">
        <v>1817</v>
      </c>
      <c r="F622">
        <f t="shared" si="9"/>
        <v>6</v>
      </c>
      <c r="G622" t="str">
        <f>STANDINGS_BA[[#This Row],[League]]&amp;STANDINGS_BA[[#This Row],[Team]]</f>
        <v>$150 Draft Champions Express Mar 13 7:00 pm Lg.3883Dawg Pound 53</v>
      </c>
    </row>
    <row r="623" spans="1:7" x14ac:dyDescent="0.25">
      <c r="A623">
        <v>1202</v>
      </c>
      <c r="B623" t="s">
        <v>1008</v>
      </c>
      <c r="C623" t="s">
        <v>1002</v>
      </c>
      <c r="D623">
        <v>0.2671</v>
      </c>
      <c r="E623">
        <v>1709</v>
      </c>
      <c r="F623">
        <f t="shared" si="9"/>
        <v>7</v>
      </c>
      <c r="G623" t="str">
        <f>STANDINGS_BA[[#This Row],[League]]&amp;STANDINGS_BA[[#This Row],[Team]]</f>
        <v>$150 Draft Champions Express Mar 13 7:00 pm Lg.3883KONGS VENOM</v>
      </c>
    </row>
    <row r="624" spans="1:7" x14ac:dyDescent="0.25">
      <c r="A624">
        <v>1328</v>
      </c>
      <c r="B624" t="s">
        <v>1009</v>
      </c>
      <c r="C624" t="s">
        <v>1002</v>
      </c>
      <c r="D624">
        <v>0.26619999999999999</v>
      </c>
      <c r="E624">
        <v>1583</v>
      </c>
      <c r="F624">
        <f t="shared" si="9"/>
        <v>8</v>
      </c>
      <c r="G624" t="str">
        <f>STANDINGS_BA[[#This Row],[League]]&amp;STANDINGS_BA[[#This Row],[Team]]</f>
        <v>$150 Draft Champions Express Mar 13 7:00 pm Lg.3883Team Rasmusson</v>
      </c>
    </row>
    <row r="625" spans="1:7" x14ac:dyDescent="0.25">
      <c r="A625">
        <v>1964</v>
      </c>
      <c r="B625" t="s">
        <v>1010</v>
      </c>
      <c r="C625" t="s">
        <v>1002</v>
      </c>
      <c r="D625">
        <v>0.2621</v>
      </c>
      <c r="E625">
        <v>947</v>
      </c>
      <c r="F625">
        <f t="shared" si="9"/>
        <v>9</v>
      </c>
      <c r="G625" t="str">
        <f>STANDINGS_BA[[#This Row],[League]]&amp;STANDINGS_BA[[#This Row],[Team]]</f>
        <v>$150 Draft Champions Express Mar 13 7:00 pm Lg.3883garbage</v>
      </c>
    </row>
    <row r="626" spans="1:7" x14ac:dyDescent="0.25">
      <c r="A626">
        <v>1986</v>
      </c>
      <c r="B626" t="s">
        <v>1011</v>
      </c>
      <c r="C626" t="s">
        <v>1002</v>
      </c>
      <c r="D626">
        <v>0.26190000000000002</v>
      </c>
      <c r="E626">
        <v>925</v>
      </c>
      <c r="F626">
        <f t="shared" si="9"/>
        <v>10</v>
      </c>
      <c r="G626" t="str">
        <f>STANDINGS_BA[[#This Row],[League]]&amp;STANDINGS_BA[[#This Row],[Team]]</f>
        <v>$150 Draft Champions Express Mar 13 7:00 pm Lg.3883Team Balch</v>
      </c>
    </row>
    <row r="627" spans="1:7" x14ac:dyDescent="0.25">
      <c r="A627">
        <v>2080</v>
      </c>
      <c r="B627" t="s">
        <v>299</v>
      </c>
      <c r="C627" t="s">
        <v>1002</v>
      </c>
      <c r="D627">
        <v>0.26129999999999998</v>
      </c>
      <c r="E627">
        <v>831</v>
      </c>
      <c r="F627">
        <f t="shared" si="9"/>
        <v>11</v>
      </c>
      <c r="G627" t="str">
        <f>STANDINGS_BA[[#This Row],[League]]&amp;STANDINGS_BA[[#This Row],[Team]]</f>
        <v>$150 Draft Champions Express Mar 13 7:00 pm Lg.3883Team Ulliac</v>
      </c>
    </row>
    <row r="628" spans="1:7" x14ac:dyDescent="0.25">
      <c r="A628">
        <v>2293</v>
      </c>
      <c r="B628" t="s">
        <v>1012</v>
      </c>
      <c r="C628" t="s">
        <v>1002</v>
      </c>
      <c r="D628">
        <v>0.2596</v>
      </c>
      <c r="E628">
        <v>618</v>
      </c>
      <c r="F628">
        <f t="shared" si="9"/>
        <v>12</v>
      </c>
      <c r="G628" t="str">
        <f>STANDINGS_BA[[#This Row],[League]]&amp;STANDINGS_BA[[#This Row],[Team]]</f>
        <v>$150 Draft Champions Express Mar 13 7:00 pm Lg.3883Team Aniano</v>
      </c>
    </row>
    <row r="629" spans="1:7" x14ac:dyDescent="0.25">
      <c r="A629">
        <v>2316</v>
      </c>
      <c r="B629" t="s">
        <v>1013</v>
      </c>
      <c r="C629" t="s">
        <v>1002</v>
      </c>
      <c r="D629">
        <v>0.25940000000000002</v>
      </c>
      <c r="E629">
        <v>595</v>
      </c>
      <c r="F629">
        <f t="shared" si="9"/>
        <v>13</v>
      </c>
      <c r="G629" t="str">
        <f>STANDINGS_BA[[#This Row],[League]]&amp;STANDINGS_BA[[#This Row],[Team]]</f>
        <v>$150 Draft Champions Express Mar 13 7:00 pm Lg.3883Battle Rats</v>
      </c>
    </row>
    <row r="630" spans="1:7" x14ac:dyDescent="0.25">
      <c r="A630">
        <v>2338</v>
      </c>
      <c r="B630" t="s">
        <v>1014</v>
      </c>
      <c r="C630" t="s">
        <v>1002</v>
      </c>
      <c r="D630">
        <v>0.25919999999999999</v>
      </c>
      <c r="E630">
        <v>573</v>
      </c>
      <c r="F630">
        <f t="shared" si="9"/>
        <v>14</v>
      </c>
      <c r="G630" t="str">
        <f>STANDINGS_BA[[#This Row],[League]]&amp;STANDINGS_BA[[#This Row],[Team]]</f>
        <v>$150 Draft Champions Express Mar 13 7:00 pm Lg.3883Boom Boom Sticks</v>
      </c>
    </row>
    <row r="631" spans="1:7" x14ac:dyDescent="0.25">
      <c r="A631">
        <v>2725</v>
      </c>
      <c r="B631" t="s">
        <v>889</v>
      </c>
      <c r="C631" t="s">
        <v>1002</v>
      </c>
      <c r="D631">
        <v>0.2545</v>
      </c>
      <c r="E631">
        <v>186</v>
      </c>
      <c r="F631">
        <f t="shared" si="9"/>
        <v>15</v>
      </c>
      <c r="G631" t="str">
        <f>STANDINGS_BA[[#This Row],[League]]&amp;STANDINGS_BA[[#This Row],[Team]]</f>
        <v>$150 Draft Champions Express Mar 13 7:00 pm Lg.3883Team Thompson</v>
      </c>
    </row>
    <row r="632" spans="1:7" x14ac:dyDescent="0.25">
      <c r="A632">
        <v>106</v>
      </c>
      <c r="B632" t="s">
        <v>1015</v>
      </c>
      <c r="C632" t="s">
        <v>1016</v>
      </c>
      <c r="D632">
        <v>0.27810000000000001</v>
      </c>
      <c r="E632">
        <v>2805</v>
      </c>
      <c r="F632">
        <f t="shared" si="9"/>
        <v>1</v>
      </c>
      <c r="G632" t="str">
        <f>STANDINGS_BA[[#This Row],[League]]&amp;STANDINGS_BA[[#This Row],[Team]]</f>
        <v>$150 Draft Champions Express Mar 13 7:00 pm Lg.3905Green Sam</v>
      </c>
    </row>
    <row r="633" spans="1:7" x14ac:dyDescent="0.25">
      <c r="A633">
        <v>289</v>
      </c>
      <c r="B633" t="s">
        <v>36</v>
      </c>
      <c r="C633" t="s">
        <v>1016</v>
      </c>
      <c r="D633">
        <v>0.27460000000000001</v>
      </c>
      <c r="E633">
        <v>2622</v>
      </c>
      <c r="F633">
        <f t="shared" si="9"/>
        <v>2</v>
      </c>
      <c r="G633" t="str">
        <f>STANDINGS_BA[[#This Row],[League]]&amp;STANDINGS_BA[[#This Row],[Team]]</f>
        <v>$150 Draft Champions Express Mar 13 7:00 pm Lg.3905PACO THYME</v>
      </c>
    </row>
    <row r="634" spans="1:7" x14ac:dyDescent="0.25">
      <c r="A634">
        <v>299</v>
      </c>
      <c r="B634" t="s">
        <v>135</v>
      </c>
      <c r="C634" t="s">
        <v>1016</v>
      </c>
      <c r="D634">
        <v>0.27450000000000002</v>
      </c>
      <c r="E634">
        <v>2612</v>
      </c>
      <c r="F634">
        <f t="shared" si="9"/>
        <v>3</v>
      </c>
      <c r="G634" t="str">
        <f>STANDINGS_BA[[#This Row],[League]]&amp;STANDINGS_BA[[#This Row],[Team]]</f>
        <v>$150 Draft Champions Express Mar 13 7:00 pm Lg.3905Brewte Force</v>
      </c>
    </row>
    <row r="635" spans="1:7" x14ac:dyDescent="0.25">
      <c r="A635">
        <v>347</v>
      </c>
      <c r="B635" t="s">
        <v>1017</v>
      </c>
      <c r="C635" t="s">
        <v>1016</v>
      </c>
      <c r="D635">
        <v>0.27400000000000002</v>
      </c>
      <c r="E635">
        <v>2564</v>
      </c>
      <c r="F635">
        <f t="shared" si="9"/>
        <v>4</v>
      </c>
      <c r="G635" t="str">
        <f>STANDINGS_BA[[#This Row],[League]]&amp;STANDINGS_BA[[#This Row],[Team]]</f>
        <v>$150 Draft Champions Express Mar 13 7:00 pm Lg.3905The Green Bastards</v>
      </c>
    </row>
    <row r="636" spans="1:7" x14ac:dyDescent="0.25">
      <c r="A636">
        <v>1068</v>
      </c>
      <c r="B636" t="s">
        <v>209</v>
      </c>
      <c r="C636" t="s">
        <v>1016</v>
      </c>
      <c r="D636">
        <v>0.26800000000000002</v>
      </c>
      <c r="E636">
        <v>1843</v>
      </c>
      <c r="F636">
        <f t="shared" si="9"/>
        <v>5</v>
      </c>
      <c r="G636" t="str">
        <f>STANDINGS_BA[[#This Row],[League]]&amp;STANDINGS_BA[[#This Row],[Team]]</f>
        <v>$150 Draft Champions Express Mar 13 7:00 pm Lg.3905Team Jung</v>
      </c>
    </row>
    <row r="637" spans="1:7" x14ac:dyDescent="0.25">
      <c r="A637">
        <v>1474</v>
      </c>
      <c r="B637" t="s">
        <v>1018</v>
      </c>
      <c r="C637" t="s">
        <v>1016</v>
      </c>
      <c r="D637">
        <v>0.26529999999999998</v>
      </c>
      <c r="E637">
        <v>1437</v>
      </c>
      <c r="F637">
        <f t="shared" si="9"/>
        <v>6</v>
      </c>
      <c r="G637" t="str">
        <f>STANDINGS_BA[[#This Row],[League]]&amp;STANDINGS_BA[[#This Row],[Team]]</f>
        <v>$150 Draft Champions Express Mar 13 7:00 pm Lg.3905The Garaged Ferraris</v>
      </c>
    </row>
    <row r="638" spans="1:7" x14ac:dyDescent="0.25">
      <c r="A638">
        <v>1561</v>
      </c>
      <c r="B638" t="s">
        <v>19</v>
      </c>
      <c r="C638" t="s">
        <v>1016</v>
      </c>
      <c r="D638">
        <v>0.26469999999999999</v>
      </c>
      <c r="E638">
        <v>1350</v>
      </c>
      <c r="F638">
        <f t="shared" si="9"/>
        <v>7</v>
      </c>
      <c r="G638" t="str">
        <f>STANDINGS_BA[[#This Row],[League]]&amp;STANDINGS_BA[[#This Row],[Team]]</f>
        <v>$150 Draft Champions Express Mar 13 7:00 pm Lg.3905One Eyed Jack</v>
      </c>
    </row>
    <row r="639" spans="1:7" x14ac:dyDescent="0.25">
      <c r="A639">
        <v>1674</v>
      </c>
      <c r="B639" t="s">
        <v>164</v>
      </c>
      <c r="C639" t="s">
        <v>1016</v>
      </c>
      <c r="D639">
        <v>0.2641</v>
      </c>
      <c r="E639">
        <v>1237</v>
      </c>
      <c r="F639">
        <f t="shared" si="9"/>
        <v>8</v>
      </c>
      <c r="G639" t="str">
        <f>STANDINGS_BA[[#This Row],[League]]&amp;STANDINGS_BA[[#This Row],[Team]]</f>
        <v>$150 Draft Champions Express Mar 13 7:00 pm Lg.3905KISS MY BUNT</v>
      </c>
    </row>
    <row r="640" spans="1:7" x14ac:dyDescent="0.25">
      <c r="A640">
        <v>1996</v>
      </c>
      <c r="B640" t="s">
        <v>1019</v>
      </c>
      <c r="C640" t="s">
        <v>1016</v>
      </c>
      <c r="D640">
        <v>0.26179999999999998</v>
      </c>
      <c r="E640">
        <v>915</v>
      </c>
      <c r="F640">
        <f t="shared" si="9"/>
        <v>9</v>
      </c>
      <c r="G640" t="str">
        <f>STANDINGS_BA[[#This Row],[League]]&amp;STANDINGS_BA[[#This Row],[Team]]</f>
        <v>$150 Draft Champions Express Mar 13 7:00 pm Lg.3905Team jauvin</v>
      </c>
    </row>
    <row r="641" spans="1:7" x14ac:dyDescent="0.25">
      <c r="A641">
        <v>2033</v>
      </c>
      <c r="B641" t="s">
        <v>1020</v>
      </c>
      <c r="C641" t="s">
        <v>1016</v>
      </c>
      <c r="D641">
        <v>0.2616</v>
      </c>
      <c r="E641">
        <v>877.5</v>
      </c>
      <c r="F641">
        <f t="shared" si="9"/>
        <v>10</v>
      </c>
      <c r="G641" t="str">
        <f>STANDINGS_BA[[#This Row],[League]]&amp;STANDINGS_BA[[#This Row],[Team]]</f>
        <v>$150 Draft Champions Express Mar 13 7:00 pm Lg.3905Amazins2</v>
      </c>
    </row>
    <row r="642" spans="1:7" x14ac:dyDescent="0.25">
      <c r="A642">
        <v>2266</v>
      </c>
      <c r="B642" t="s">
        <v>1021</v>
      </c>
      <c r="C642" t="s">
        <v>1016</v>
      </c>
      <c r="D642">
        <v>0.25979999999999998</v>
      </c>
      <c r="E642">
        <v>645</v>
      </c>
      <c r="F642">
        <f t="shared" si="9"/>
        <v>11</v>
      </c>
      <c r="G642" t="str">
        <f>STANDINGS_BA[[#This Row],[League]]&amp;STANDINGS_BA[[#This Row],[Team]]</f>
        <v>$150 Draft Champions Express Mar 13 7:00 pm Lg.3905Pitch Perfecto</v>
      </c>
    </row>
    <row r="643" spans="1:7" x14ac:dyDescent="0.25">
      <c r="A643">
        <v>2301</v>
      </c>
      <c r="B643" t="s">
        <v>1022</v>
      </c>
      <c r="C643" t="s">
        <v>1016</v>
      </c>
      <c r="D643">
        <v>0.25950000000000001</v>
      </c>
      <c r="E643">
        <v>610</v>
      </c>
      <c r="F643">
        <f t="shared" ref="F643:F706" si="10">IF(C643=C642,F642+1,1)</f>
        <v>12</v>
      </c>
      <c r="G643" t="str">
        <f>STANDINGS_BA[[#This Row],[League]]&amp;STANDINGS_BA[[#This Row],[Team]]</f>
        <v>$150 Draft Champions Express Mar 13 7:00 pm Lg.3905Charlie Hustles Angels</v>
      </c>
    </row>
    <row r="644" spans="1:7" x14ac:dyDescent="0.25">
      <c r="A644">
        <v>2398</v>
      </c>
      <c r="B644" t="s">
        <v>1023</v>
      </c>
      <c r="C644" t="s">
        <v>1016</v>
      </c>
      <c r="D644">
        <v>0.25869999999999999</v>
      </c>
      <c r="E644">
        <v>513</v>
      </c>
      <c r="F644">
        <f t="shared" si="10"/>
        <v>13</v>
      </c>
      <c r="G644" t="str">
        <f>STANDINGS_BA[[#This Row],[League]]&amp;STANDINGS_BA[[#This Row],[Team]]</f>
        <v>$150 Draft Champions Express Mar 13 7:00 pm Lg.3905Brooklyn Bulldogs</v>
      </c>
    </row>
    <row r="645" spans="1:7" x14ac:dyDescent="0.25">
      <c r="A645">
        <v>2583</v>
      </c>
      <c r="B645" t="s">
        <v>1024</v>
      </c>
      <c r="C645" t="s">
        <v>1016</v>
      </c>
      <c r="D645">
        <v>0.25669999999999998</v>
      </c>
      <c r="E645">
        <v>328</v>
      </c>
      <c r="F645">
        <f t="shared" si="10"/>
        <v>14</v>
      </c>
      <c r="G645" t="str">
        <f>STANDINGS_BA[[#This Row],[League]]&amp;STANDINGS_BA[[#This Row],[Team]]</f>
        <v>$150 Draft Champions Express Mar 13 7:00 pm Lg.3905Roy Hobbs</v>
      </c>
    </row>
    <row r="646" spans="1:7" x14ac:dyDescent="0.25">
      <c r="A646">
        <v>2869</v>
      </c>
      <c r="B646" t="s">
        <v>1025</v>
      </c>
      <c r="C646" t="s">
        <v>1016</v>
      </c>
      <c r="D646">
        <v>0.25030000000000002</v>
      </c>
      <c r="E646">
        <v>42</v>
      </c>
      <c r="F646">
        <f t="shared" si="10"/>
        <v>15</v>
      </c>
      <c r="G646" t="str">
        <f>STANDINGS_BA[[#This Row],[League]]&amp;STANDINGS_BA[[#This Row],[Team]]</f>
        <v>$150 Draft Champions Express Mar 13 7:00 pm Lg.3905J money clutch putts2</v>
      </c>
    </row>
    <row r="647" spans="1:7" x14ac:dyDescent="0.25">
      <c r="A647">
        <v>239</v>
      </c>
      <c r="B647" t="s">
        <v>288</v>
      </c>
      <c r="C647" t="s">
        <v>1026</v>
      </c>
      <c r="D647">
        <v>0.27529999999999999</v>
      </c>
      <c r="E647">
        <v>2672</v>
      </c>
      <c r="F647">
        <f t="shared" si="10"/>
        <v>1</v>
      </c>
      <c r="G647" t="str">
        <f>STANDINGS_BA[[#This Row],[League]]&amp;STANDINGS_BA[[#This Row],[Team]]</f>
        <v>$150 Draft Champions Express Mar 18 8:00 pm Lg.3944Thunder</v>
      </c>
    </row>
    <row r="648" spans="1:7" x14ac:dyDescent="0.25">
      <c r="A648">
        <v>255</v>
      </c>
      <c r="B648" t="s">
        <v>1027</v>
      </c>
      <c r="C648" t="s">
        <v>1026</v>
      </c>
      <c r="D648">
        <v>0.27510000000000001</v>
      </c>
      <c r="E648">
        <v>2656</v>
      </c>
      <c r="F648">
        <f t="shared" si="10"/>
        <v>2</v>
      </c>
      <c r="G648" t="str">
        <f>STANDINGS_BA[[#This Row],[League]]&amp;STANDINGS_BA[[#This Row],[Team]]</f>
        <v>$150 Draft Champions Express Mar 18 8:00 pm Lg.3944Jays4Life18</v>
      </c>
    </row>
    <row r="649" spans="1:7" x14ac:dyDescent="0.25">
      <c r="A649">
        <v>278</v>
      </c>
      <c r="B649" t="s">
        <v>1028</v>
      </c>
      <c r="C649" t="s">
        <v>1026</v>
      </c>
      <c r="D649">
        <v>0.2747</v>
      </c>
      <c r="E649">
        <v>2633</v>
      </c>
      <c r="F649">
        <f t="shared" si="10"/>
        <v>3</v>
      </c>
      <c r="G649" t="str">
        <f>STANDINGS_BA[[#This Row],[League]]&amp;STANDINGS_BA[[#This Row],[Team]]</f>
        <v>$150 Draft Champions Express Mar 18 8:00 pm Lg.3944Team martin</v>
      </c>
    </row>
    <row r="650" spans="1:7" x14ac:dyDescent="0.25">
      <c r="A650">
        <v>603</v>
      </c>
      <c r="B650" t="s">
        <v>1029</v>
      </c>
      <c r="C650" t="s">
        <v>1026</v>
      </c>
      <c r="D650">
        <v>0.2717</v>
      </c>
      <c r="E650">
        <v>2308</v>
      </c>
      <c r="F650">
        <f t="shared" si="10"/>
        <v>4</v>
      </c>
      <c r="G650" t="str">
        <f>STANDINGS_BA[[#This Row],[League]]&amp;STANDINGS_BA[[#This Row],[Team]]</f>
        <v>$150 Draft Champions Express Mar 18 8:00 pm Lg.3944Team NAKOS</v>
      </c>
    </row>
    <row r="651" spans="1:7" x14ac:dyDescent="0.25">
      <c r="A651">
        <v>1316</v>
      </c>
      <c r="B651" t="s">
        <v>1030</v>
      </c>
      <c r="C651" t="s">
        <v>1026</v>
      </c>
      <c r="D651">
        <v>0.26619999999999999</v>
      </c>
      <c r="E651">
        <v>1595</v>
      </c>
      <c r="F651">
        <f t="shared" si="10"/>
        <v>5</v>
      </c>
      <c r="G651" t="str">
        <f>STANDINGS_BA[[#This Row],[League]]&amp;STANDINGS_BA[[#This Row],[Team]]</f>
        <v>$150 Draft Champions Express Mar 18 8:00 pm Lg.3944Forever Draft 5 - Express</v>
      </c>
    </row>
    <row r="652" spans="1:7" x14ac:dyDescent="0.25">
      <c r="A652">
        <v>1327</v>
      </c>
      <c r="B652" t="s">
        <v>1031</v>
      </c>
      <c r="C652" t="s">
        <v>1026</v>
      </c>
      <c r="D652">
        <v>0.26619999999999999</v>
      </c>
      <c r="E652">
        <v>1584</v>
      </c>
      <c r="F652">
        <f t="shared" si="10"/>
        <v>6</v>
      </c>
      <c r="G652" t="str">
        <f>STANDINGS_BA[[#This Row],[League]]&amp;STANDINGS_BA[[#This Row],[Team]]</f>
        <v>$150 Draft Champions Express Mar 18 8:00 pm Lg.3944Team Vetter</v>
      </c>
    </row>
    <row r="653" spans="1:7" x14ac:dyDescent="0.25">
      <c r="A653">
        <v>1475</v>
      </c>
      <c r="B653" t="s">
        <v>1032</v>
      </c>
      <c r="C653" t="s">
        <v>1026</v>
      </c>
      <c r="D653">
        <v>0.26529999999999998</v>
      </c>
      <c r="E653">
        <v>1436</v>
      </c>
      <c r="F653">
        <f t="shared" si="10"/>
        <v>7</v>
      </c>
      <c r="G653" t="str">
        <f>STANDINGS_BA[[#This Row],[League]]&amp;STANDINGS_BA[[#This Row],[Team]]</f>
        <v>$150 Draft Champions Express Mar 18 8:00 pm Lg.3944The Splendid Splinter</v>
      </c>
    </row>
    <row r="654" spans="1:7" x14ac:dyDescent="0.25">
      <c r="A654">
        <v>1542</v>
      </c>
      <c r="B654" t="s">
        <v>1033</v>
      </c>
      <c r="C654" t="s">
        <v>1026</v>
      </c>
      <c r="D654">
        <v>0.26490000000000002</v>
      </c>
      <c r="E654">
        <v>1369</v>
      </c>
      <c r="F654">
        <f t="shared" si="10"/>
        <v>8</v>
      </c>
      <c r="G654" t="str">
        <f>STANDINGS_BA[[#This Row],[League]]&amp;STANDINGS_BA[[#This Row],[Team]]</f>
        <v>$150 Draft Champions Express Mar 18 8:00 pm Lg.3944bulldogs7</v>
      </c>
    </row>
    <row r="655" spans="1:7" x14ac:dyDescent="0.25">
      <c r="A655">
        <v>1672</v>
      </c>
      <c r="B655" t="s">
        <v>1034</v>
      </c>
      <c r="C655" t="s">
        <v>1026</v>
      </c>
      <c r="D655">
        <v>0.2641</v>
      </c>
      <c r="E655">
        <v>1239</v>
      </c>
      <c r="F655">
        <f t="shared" si="10"/>
        <v>9</v>
      </c>
      <c r="G655" t="str">
        <f>STANDINGS_BA[[#This Row],[League]]&amp;STANDINGS_BA[[#This Row],[Team]]</f>
        <v>$150 Draft Champions Express Mar 18 8:00 pm Lg.39441 - Team Bredin</v>
      </c>
    </row>
    <row r="656" spans="1:7" x14ac:dyDescent="0.25">
      <c r="A656">
        <v>1789</v>
      </c>
      <c r="B656" t="s">
        <v>299</v>
      </c>
      <c r="C656" t="s">
        <v>1026</v>
      </c>
      <c r="D656">
        <v>0.26329999999999998</v>
      </c>
      <c r="E656">
        <v>1122</v>
      </c>
      <c r="F656">
        <f t="shared" si="10"/>
        <v>10</v>
      </c>
      <c r="G656" t="str">
        <f>STANDINGS_BA[[#This Row],[League]]&amp;STANDINGS_BA[[#This Row],[Team]]</f>
        <v>$150 Draft Champions Express Mar 18 8:00 pm Lg.3944Team Ulliac</v>
      </c>
    </row>
    <row r="657" spans="1:7" x14ac:dyDescent="0.25">
      <c r="A657">
        <v>1843</v>
      </c>
      <c r="B657" t="s">
        <v>1035</v>
      </c>
      <c r="C657" t="s">
        <v>1026</v>
      </c>
      <c r="D657">
        <v>0.26290000000000002</v>
      </c>
      <c r="E657">
        <v>1068</v>
      </c>
      <c r="F657">
        <f t="shared" si="10"/>
        <v>11</v>
      </c>
      <c r="G657" t="str">
        <f>STANDINGS_BA[[#This Row],[League]]&amp;STANDINGS_BA[[#This Row],[Team]]</f>
        <v>$150 Draft Champions Express Mar 18 8:00 pm Lg.3944Dave's Diamond Denizens</v>
      </c>
    </row>
    <row r="658" spans="1:7" x14ac:dyDescent="0.25">
      <c r="A658">
        <v>1981</v>
      </c>
      <c r="B658" t="s">
        <v>1036</v>
      </c>
      <c r="C658" t="s">
        <v>1026</v>
      </c>
      <c r="D658">
        <v>0.26200000000000001</v>
      </c>
      <c r="E658">
        <v>930</v>
      </c>
      <c r="F658">
        <f t="shared" si="10"/>
        <v>12</v>
      </c>
      <c r="G658" t="str">
        <f>STANDINGS_BA[[#This Row],[League]]&amp;STANDINGS_BA[[#This Row],[Team]]</f>
        <v>$150 Draft Champions Express Mar 18 8:00 pm Lg.3944Saucon Moonshots</v>
      </c>
    </row>
    <row r="659" spans="1:7" x14ac:dyDescent="0.25">
      <c r="A659">
        <v>2128</v>
      </c>
      <c r="B659" t="s">
        <v>1037</v>
      </c>
      <c r="C659" t="s">
        <v>1026</v>
      </c>
      <c r="D659">
        <v>0.26090000000000002</v>
      </c>
      <c r="E659">
        <v>783</v>
      </c>
      <c r="F659">
        <f t="shared" si="10"/>
        <v>13</v>
      </c>
      <c r="G659" t="str">
        <f>STANDINGS_BA[[#This Row],[League]]&amp;STANDINGS_BA[[#This Row],[Team]]</f>
        <v>$150 Draft Champions Express Mar 18 8:00 pm Lg.3944KC Intimidators</v>
      </c>
    </row>
    <row r="660" spans="1:7" x14ac:dyDescent="0.25">
      <c r="A660">
        <v>2446</v>
      </c>
      <c r="B660" t="s">
        <v>349</v>
      </c>
      <c r="C660" t="s">
        <v>1026</v>
      </c>
      <c r="D660">
        <v>0.25819999999999999</v>
      </c>
      <c r="E660">
        <v>465</v>
      </c>
      <c r="F660">
        <f t="shared" si="10"/>
        <v>14</v>
      </c>
      <c r="G660" t="str">
        <f>STANDINGS_BA[[#This Row],[League]]&amp;STANDINGS_BA[[#This Row],[Team]]</f>
        <v>$150 Draft Champions Express Mar 18 8:00 pm Lg.3944zzzzzzzzzzzz</v>
      </c>
    </row>
    <row r="661" spans="1:7" x14ac:dyDescent="0.25">
      <c r="A661">
        <v>2460</v>
      </c>
      <c r="B661" t="s">
        <v>1009</v>
      </c>
      <c r="C661" t="s">
        <v>1026</v>
      </c>
      <c r="D661">
        <v>0.2581</v>
      </c>
      <c r="E661">
        <v>451</v>
      </c>
      <c r="F661">
        <f t="shared" si="10"/>
        <v>15</v>
      </c>
      <c r="G661" t="str">
        <f>STANDINGS_BA[[#This Row],[League]]&amp;STANDINGS_BA[[#This Row],[Team]]</f>
        <v>$150 Draft Champions Express Mar 18 8:00 pm Lg.3944Team Rasmusson</v>
      </c>
    </row>
    <row r="662" spans="1:7" x14ac:dyDescent="0.25">
      <c r="A662">
        <v>245</v>
      </c>
      <c r="B662" t="s">
        <v>1038</v>
      </c>
      <c r="C662" t="s">
        <v>1039</v>
      </c>
      <c r="D662">
        <v>0.2752</v>
      </c>
      <c r="E662">
        <v>2666</v>
      </c>
      <c r="F662">
        <f t="shared" si="10"/>
        <v>1</v>
      </c>
      <c r="G662" t="str">
        <f>STANDINGS_BA[[#This Row],[League]]&amp;STANDINGS_BA[[#This Row],[Team]]</f>
        <v>$150 Draft Champions Express Mar 20 7:00 pm Lg.3914esh dc3</v>
      </c>
    </row>
    <row r="663" spans="1:7" x14ac:dyDescent="0.25">
      <c r="A663">
        <v>436</v>
      </c>
      <c r="B663" t="s">
        <v>85</v>
      </c>
      <c r="C663" t="s">
        <v>1039</v>
      </c>
      <c r="D663">
        <v>0.27300000000000002</v>
      </c>
      <c r="E663">
        <v>2475</v>
      </c>
      <c r="F663">
        <f t="shared" si="10"/>
        <v>2</v>
      </c>
      <c r="G663" t="str">
        <f>STANDINGS_BA[[#This Row],[League]]&amp;STANDINGS_BA[[#This Row],[Team]]</f>
        <v>$150 Draft Champions Express Mar 20 7:00 pm Lg.3914Las Vegas Blvd VIII</v>
      </c>
    </row>
    <row r="664" spans="1:7" x14ac:dyDescent="0.25">
      <c r="A664">
        <v>593</v>
      </c>
      <c r="B664" t="s">
        <v>1040</v>
      </c>
      <c r="C664" t="s">
        <v>1039</v>
      </c>
      <c r="D664">
        <v>0.2717</v>
      </c>
      <c r="E664">
        <v>2318</v>
      </c>
      <c r="F664">
        <f t="shared" si="10"/>
        <v>3</v>
      </c>
      <c r="G664" t="str">
        <f>STANDINGS_BA[[#This Row],[League]]&amp;STANDINGS_BA[[#This Row],[Team]]</f>
        <v>$150 Draft Champions Express Mar 20 7:00 pm Lg.3914Got the Runs Again</v>
      </c>
    </row>
    <row r="665" spans="1:7" x14ac:dyDescent="0.25">
      <c r="A665">
        <v>594</v>
      </c>
      <c r="B665" t="s">
        <v>1041</v>
      </c>
      <c r="C665" t="s">
        <v>1039</v>
      </c>
      <c r="D665">
        <v>0.2717</v>
      </c>
      <c r="E665">
        <v>2317</v>
      </c>
      <c r="F665">
        <f t="shared" si="10"/>
        <v>4</v>
      </c>
      <c r="G665" t="str">
        <f>STANDINGS_BA[[#This Row],[League]]&amp;STANDINGS_BA[[#This Row],[Team]]</f>
        <v>$150 Draft Champions Express Mar 20 7:00 pm Lg.3914Team Rotolo</v>
      </c>
    </row>
    <row r="666" spans="1:7" x14ac:dyDescent="0.25">
      <c r="A666">
        <v>984</v>
      </c>
      <c r="B666" t="s">
        <v>1042</v>
      </c>
      <c r="C666" t="s">
        <v>1039</v>
      </c>
      <c r="D666">
        <v>0.26860000000000001</v>
      </c>
      <c r="E666">
        <v>1927</v>
      </c>
      <c r="F666">
        <f t="shared" si="10"/>
        <v>5</v>
      </c>
      <c r="G666" t="str">
        <f>STANDINGS_BA[[#This Row],[League]]&amp;STANDINGS_BA[[#This Row],[Team]]</f>
        <v>$150 Draft Champions Express Mar 20 7:00 pm Lg.3914LITTLEFELLAS</v>
      </c>
    </row>
    <row r="667" spans="1:7" x14ac:dyDescent="0.25">
      <c r="A667">
        <v>1271</v>
      </c>
      <c r="B667" t="s">
        <v>156</v>
      </c>
      <c r="C667" t="s">
        <v>1039</v>
      </c>
      <c r="D667">
        <v>0.2666</v>
      </c>
      <c r="E667">
        <v>1640</v>
      </c>
      <c r="F667">
        <f t="shared" si="10"/>
        <v>6</v>
      </c>
      <c r="G667" t="str">
        <f>STANDINGS_BA[[#This Row],[League]]&amp;STANDINGS_BA[[#This Row],[Team]]</f>
        <v>$150 Draft Champions Express Mar 20 7:00 pm Lg.3914Cubs Win</v>
      </c>
    </row>
    <row r="668" spans="1:7" x14ac:dyDescent="0.25">
      <c r="A668">
        <v>1422</v>
      </c>
      <c r="B668" t="s">
        <v>1043</v>
      </c>
      <c r="C668" t="s">
        <v>1039</v>
      </c>
      <c r="D668">
        <v>0.2656</v>
      </c>
      <c r="E668">
        <v>1489</v>
      </c>
      <c r="F668">
        <f t="shared" si="10"/>
        <v>7</v>
      </c>
      <c r="G668" t="str">
        <f>STANDINGS_BA[[#This Row],[League]]&amp;STANDINGS_BA[[#This Row],[Team]]</f>
        <v>$150 Draft Champions Express Mar 20 7:00 pm Lg.3914Stecchini</v>
      </c>
    </row>
    <row r="669" spans="1:7" x14ac:dyDescent="0.25">
      <c r="A669">
        <v>1457</v>
      </c>
      <c r="B669" t="s">
        <v>1044</v>
      </c>
      <c r="C669" t="s">
        <v>1039</v>
      </c>
      <c r="D669">
        <v>0.26540000000000002</v>
      </c>
      <c r="E669">
        <v>1454</v>
      </c>
      <c r="F669">
        <f t="shared" si="10"/>
        <v>8</v>
      </c>
      <c r="G669" t="str">
        <f>STANDINGS_BA[[#This Row],[League]]&amp;STANDINGS_BA[[#This Row],[Team]]</f>
        <v>$150 Draft Champions Express Mar 20 7:00 pm Lg.3914Pioneer Pride</v>
      </c>
    </row>
    <row r="670" spans="1:7" x14ac:dyDescent="0.25">
      <c r="A670">
        <v>1600</v>
      </c>
      <c r="B670" t="s">
        <v>1045</v>
      </c>
      <c r="C670" t="s">
        <v>1039</v>
      </c>
      <c r="D670">
        <v>0.26450000000000001</v>
      </c>
      <c r="E670">
        <v>1311</v>
      </c>
      <c r="F670">
        <f t="shared" si="10"/>
        <v>9</v>
      </c>
      <c r="G670" t="str">
        <f>STANDINGS_BA[[#This Row],[League]]&amp;STANDINGS_BA[[#This Row],[Team]]</f>
        <v>$150 Draft Champions Express Mar 20 7:00 pm Lg.3914Sweep The Leg</v>
      </c>
    </row>
    <row r="671" spans="1:7" x14ac:dyDescent="0.25">
      <c r="A671">
        <v>1758</v>
      </c>
      <c r="B671" t="s">
        <v>1046</v>
      </c>
      <c r="C671" t="s">
        <v>1039</v>
      </c>
      <c r="D671">
        <v>0.26350000000000001</v>
      </c>
      <c r="E671">
        <v>1153</v>
      </c>
      <c r="F671">
        <f t="shared" si="10"/>
        <v>10</v>
      </c>
      <c r="G671" t="str">
        <f>STANDINGS_BA[[#This Row],[League]]&amp;STANDINGS_BA[[#This Row],[Team]]</f>
        <v>$150 Draft Champions Express Mar 20 7:00 pm Lg.3914Pleepleus</v>
      </c>
    </row>
    <row r="672" spans="1:7" x14ac:dyDescent="0.25">
      <c r="A672">
        <v>1938</v>
      </c>
      <c r="B672" t="s">
        <v>1047</v>
      </c>
      <c r="C672" t="s">
        <v>1039</v>
      </c>
      <c r="D672">
        <v>0.26229999999999998</v>
      </c>
      <c r="E672">
        <v>973</v>
      </c>
      <c r="F672">
        <f t="shared" si="10"/>
        <v>11</v>
      </c>
      <c r="G672" t="str">
        <f>STANDINGS_BA[[#This Row],[League]]&amp;STANDINGS_BA[[#This Row],[Team]]</f>
        <v>$150 Draft Champions Express Mar 20 7:00 pm Lg.3914Stealth Missile</v>
      </c>
    </row>
    <row r="673" spans="1:7" x14ac:dyDescent="0.25">
      <c r="A673">
        <v>1952</v>
      </c>
      <c r="B673" t="s">
        <v>1048</v>
      </c>
      <c r="C673" t="s">
        <v>1039</v>
      </c>
      <c r="D673">
        <v>0.26219999999999999</v>
      </c>
      <c r="E673">
        <v>959</v>
      </c>
      <c r="F673">
        <f t="shared" si="10"/>
        <v>12</v>
      </c>
      <c r="G673" t="str">
        <f>STANDINGS_BA[[#This Row],[League]]&amp;STANDINGS_BA[[#This Row],[Team]]</f>
        <v>$150 Draft Champions Express Mar 20 7:00 pm Lg.3914Mallorys Killers Express</v>
      </c>
    </row>
    <row r="674" spans="1:7" x14ac:dyDescent="0.25">
      <c r="A674">
        <v>2099</v>
      </c>
      <c r="B674" t="s">
        <v>1049</v>
      </c>
      <c r="C674" t="s">
        <v>1039</v>
      </c>
      <c r="D674">
        <v>0.26119999999999999</v>
      </c>
      <c r="E674">
        <v>812</v>
      </c>
      <c r="F674">
        <f t="shared" si="10"/>
        <v>13</v>
      </c>
      <c r="G674" t="str">
        <f>STANDINGS_BA[[#This Row],[League]]&amp;STANDINGS_BA[[#This Row],[Team]]</f>
        <v>$150 Draft Champions Express Mar 20 7:00 pm Lg.3914Team bluekrew</v>
      </c>
    </row>
    <row r="675" spans="1:7" x14ac:dyDescent="0.25">
      <c r="A675">
        <v>2485</v>
      </c>
      <c r="B675" t="s">
        <v>1050</v>
      </c>
      <c r="C675" t="s">
        <v>1039</v>
      </c>
      <c r="D675">
        <v>0.25790000000000002</v>
      </c>
      <c r="E675">
        <v>426</v>
      </c>
      <c r="F675">
        <f t="shared" si="10"/>
        <v>14</v>
      </c>
      <c r="G675" t="str">
        <f>STANDINGS_BA[[#This Row],[League]]&amp;STANDINGS_BA[[#This Row],[Team]]</f>
        <v>$150 Draft Champions Express Mar 20 7:00 pm Lg.3914Thrashers</v>
      </c>
    </row>
    <row r="676" spans="1:7" x14ac:dyDescent="0.25">
      <c r="A676">
        <v>2558</v>
      </c>
      <c r="B676" t="s">
        <v>1009</v>
      </c>
      <c r="C676" t="s">
        <v>1039</v>
      </c>
      <c r="D676">
        <v>0.25700000000000001</v>
      </c>
      <c r="E676">
        <v>353</v>
      </c>
      <c r="F676">
        <f t="shared" si="10"/>
        <v>15</v>
      </c>
      <c r="G676" t="str">
        <f>STANDINGS_BA[[#This Row],[League]]&amp;STANDINGS_BA[[#This Row],[Team]]</f>
        <v>$150 Draft Champions Express Mar 20 7:00 pm Lg.3914Team Rasmusson</v>
      </c>
    </row>
    <row r="677" spans="1:7" x14ac:dyDescent="0.25">
      <c r="A677">
        <v>59</v>
      </c>
      <c r="B677" t="s">
        <v>1051</v>
      </c>
      <c r="C677" t="s">
        <v>1052</v>
      </c>
      <c r="D677">
        <v>0.27989999999999998</v>
      </c>
      <c r="E677">
        <v>2852</v>
      </c>
      <c r="F677">
        <f t="shared" si="10"/>
        <v>1</v>
      </c>
      <c r="G677" t="str">
        <f>STANDINGS_BA[[#This Row],[League]]&amp;STANDINGS_BA[[#This Row],[Team]]</f>
        <v>$150 Draft Champions Express Mar 20 7:00 pm Lg.3976The Big Shortstop</v>
      </c>
    </row>
    <row r="678" spans="1:7" x14ac:dyDescent="0.25">
      <c r="A678">
        <v>100</v>
      </c>
      <c r="B678" t="s">
        <v>1053</v>
      </c>
      <c r="C678" t="s">
        <v>1052</v>
      </c>
      <c r="D678">
        <v>0.2782</v>
      </c>
      <c r="E678">
        <v>2811</v>
      </c>
      <c r="F678">
        <f t="shared" si="10"/>
        <v>2</v>
      </c>
      <c r="G678" t="str">
        <f>STANDINGS_BA[[#This Row],[League]]&amp;STANDINGS_BA[[#This Row],[Team]]</f>
        <v>$150 Draft Champions Express Mar 20 7:00 pm Lg.3976Team CLEMENTE</v>
      </c>
    </row>
    <row r="679" spans="1:7" x14ac:dyDescent="0.25">
      <c r="A679">
        <v>329</v>
      </c>
      <c r="B679" t="s">
        <v>1054</v>
      </c>
      <c r="C679" t="s">
        <v>1052</v>
      </c>
      <c r="D679">
        <v>0.2742</v>
      </c>
      <c r="E679">
        <v>2582</v>
      </c>
      <c r="F679">
        <f t="shared" si="10"/>
        <v>3</v>
      </c>
      <c r="G679" t="str">
        <f>STANDINGS_BA[[#This Row],[League]]&amp;STANDINGS_BA[[#This Row],[Team]]</f>
        <v>$150 Draft Champions Express Mar 20 7:00 pm Lg.3976Bama Bruisers</v>
      </c>
    </row>
    <row r="680" spans="1:7" x14ac:dyDescent="0.25">
      <c r="A680">
        <v>628</v>
      </c>
      <c r="B680" t="s">
        <v>1055</v>
      </c>
      <c r="C680" t="s">
        <v>1052</v>
      </c>
      <c r="D680">
        <v>0.27139999999999997</v>
      </c>
      <c r="E680">
        <v>2283</v>
      </c>
      <c r="F680">
        <f t="shared" si="10"/>
        <v>4</v>
      </c>
      <c r="G680" t="str">
        <f>STANDINGS_BA[[#This Row],[League]]&amp;STANDINGS_BA[[#This Row],[Team]]</f>
        <v>$150 Draft Champions Express Mar 20 7:00 pm Lg.3976Carolina Thunder</v>
      </c>
    </row>
    <row r="681" spans="1:7" x14ac:dyDescent="0.25">
      <c r="A681">
        <v>722</v>
      </c>
      <c r="B681" t="s">
        <v>1056</v>
      </c>
      <c r="C681" t="s">
        <v>1052</v>
      </c>
      <c r="D681">
        <v>0.27050000000000002</v>
      </c>
      <c r="E681">
        <v>2189</v>
      </c>
      <c r="F681">
        <f t="shared" si="10"/>
        <v>5</v>
      </c>
      <c r="G681" t="str">
        <f>STANDINGS_BA[[#This Row],[League]]&amp;STANDINGS_BA[[#This Row],[Team]]</f>
        <v>$150 Draft Champions Express Mar 20 7:00 pm Lg.3976Team Steube</v>
      </c>
    </row>
    <row r="682" spans="1:7" x14ac:dyDescent="0.25">
      <c r="A682">
        <v>876</v>
      </c>
      <c r="B682" t="s">
        <v>1057</v>
      </c>
      <c r="C682" t="s">
        <v>1052</v>
      </c>
      <c r="D682">
        <v>0.26929999999999998</v>
      </c>
      <c r="E682">
        <v>2035</v>
      </c>
      <c r="F682">
        <f t="shared" si="10"/>
        <v>6</v>
      </c>
      <c r="G682" t="str">
        <f>STANDINGS_BA[[#This Row],[League]]&amp;STANDINGS_BA[[#This Row],[Team]]</f>
        <v>$150 Draft Champions Express Mar 20 7:00 pm Lg.3976Off The Grid</v>
      </c>
    </row>
    <row r="683" spans="1:7" x14ac:dyDescent="0.25">
      <c r="A683">
        <v>1079</v>
      </c>
      <c r="B683" t="s">
        <v>676</v>
      </c>
      <c r="C683" t="s">
        <v>1052</v>
      </c>
      <c r="D683">
        <v>0.26790000000000003</v>
      </c>
      <c r="E683">
        <v>1832</v>
      </c>
      <c r="F683">
        <f t="shared" si="10"/>
        <v>7</v>
      </c>
      <c r="G683" t="str">
        <f>STANDINGS_BA[[#This Row],[League]]&amp;STANDINGS_BA[[#This Row],[Team]]</f>
        <v>$150 Draft Champions Express Mar 20 7:00 pm Lg.3976Mendoza Line Master</v>
      </c>
    </row>
    <row r="684" spans="1:7" x14ac:dyDescent="0.25">
      <c r="A684">
        <v>1180</v>
      </c>
      <c r="B684" t="s">
        <v>19</v>
      </c>
      <c r="C684" t="s">
        <v>1052</v>
      </c>
      <c r="D684">
        <v>0.26719999999999999</v>
      </c>
      <c r="E684">
        <v>1731</v>
      </c>
      <c r="F684">
        <f t="shared" si="10"/>
        <v>8</v>
      </c>
      <c r="G684" t="str">
        <f>STANDINGS_BA[[#This Row],[League]]&amp;STANDINGS_BA[[#This Row],[Team]]</f>
        <v>$150 Draft Champions Express Mar 20 7:00 pm Lg.3976One Eyed Jack</v>
      </c>
    </row>
    <row r="685" spans="1:7" x14ac:dyDescent="0.25">
      <c r="A685">
        <v>1465</v>
      </c>
      <c r="B685" t="s">
        <v>1058</v>
      </c>
      <c r="C685" t="s">
        <v>1052</v>
      </c>
      <c r="D685">
        <v>0.26529999999999998</v>
      </c>
      <c r="E685">
        <v>1446</v>
      </c>
      <c r="F685">
        <f t="shared" si="10"/>
        <v>9</v>
      </c>
      <c r="G685" t="str">
        <f>STANDINGS_BA[[#This Row],[League]]&amp;STANDINGS_BA[[#This Row],[Team]]</f>
        <v>$150 Draft Champions Express Mar 20 7:00 pm Lg.3976Veeer</v>
      </c>
    </row>
    <row r="686" spans="1:7" x14ac:dyDescent="0.25">
      <c r="A686">
        <v>1916</v>
      </c>
      <c r="B686" t="s">
        <v>1059</v>
      </c>
      <c r="C686" t="s">
        <v>1052</v>
      </c>
      <c r="D686">
        <v>0.26250000000000001</v>
      </c>
      <c r="E686">
        <v>995</v>
      </c>
      <c r="F686">
        <f t="shared" si="10"/>
        <v>10</v>
      </c>
      <c r="G686" t="str">
        <f>STANDINGS_BA[[#This Row],[League]]&amp;STANDINGS_BA[[#This Row],[Team]]</f>
        <v>$150 Draft Champions Express Mar 20 7:00 pm Lg.3976DC-Inside5-DC</v>
      </c>
    </row>
    <row r="687" spans="1:7" x14ac:dyDescent="0.25">
      <c r="A687">
        <v>2092</v>
      </c>
      <c r="B687" t="s">
        <v>1060</v>
      </c>
      <c r="C687" t="s">
        <v>1052</v>
      </c>
      <c r="D687">
        <v>0.26119999999999999</v>
      </c>
      <c r="E687">
        <v>819</v>
      </c>
      <c r="F687">
        <f t="shared" si="10"/>
        <v>11</v>
      </c>
      <c r="G687" t="str">
        <f>STANDINGS_BA[[#This Row],[League]]&amp;STANDINGS_BA[[#This Row],[Team]]</f>
        <v>$150 Draft Champions Express Mar 20 7:00 pm Lg.3976Basement Light Fixtures</v>
      </c>
    </row>
    <row r="688" spans="1:7" x14ac:dyDescent="0.25">
      <c r="A688">
        <v>2328</v>
      </c>
      <c r="B688" t="s">
        <v>352</v>
      </c>
      <c r="C688" t="s">
        <v>1052</v>
      </c>
      <c r="D688">
        <v>0.25929999999999997</v>
      </c>
      <c r="E688">
        <v>583</v>
      </c>
      <c r="F688">
        <f t="shared" si="10"/>
        <v>12</v>
      </c>
      <c r="G688" t="str">
        <f>STANDINGS_BA[[#This Row],[League]]&amp;STANDINGS_BA[[#This Row],[Team]]</f>
        <v>$150 Draft Champions Express Mar 20 7:00 pm Lg.3976Art Vandelay</v>
      </c>
    </row>
    <row r="689" spans="1:7" x14ac:dyDescent="0.25">
      <c r="A689">
        <v>2552</v>
      </c>
      <c r="B689" t="s">
        <v>1061</v>
      </c>
      <c r="C689" t="s">
        <v>1052</v>
      </c>
      <c r="D689">
        <v>0.2571</v>
      </c>
      <c r="E689">
        <v>359</v>
      </c>
      <c r="F689">
        <f t="shared" si="10"/>
        <v>13</v>
      </c>
      <c r="G689" t="str">
        <f>STANDINGS_BA[[#This Row],[League]]&amp;STANDINGS_BA[[#This Row],[Team]]</f>
        <v>$150 Draft Champions Express Mar 20 7:00 pm Lg.3976Phil's Automat (DC part1)</v>
      </c>
    </row>
    <row r="690" spans="1:7" x14ac:dyDescent="0.25">
      <c r="A690">
        <v>2701</v>
      </c>
      <c r="B690" t="s">
        <v>1062</v>
      </c>
      <c r="C690" t="s">
        <v>1052</v>
      </c>
      <c r="D690">
        <v>0.25480000000000003</v>
      </c>
      <c r="E690">
        <v>210</v>
      </c>
      <c r="F690">
        <f t="shared" si="10"/>
        <v>14</v>
      </c>
      <c r="G690" t="str">
        <f>STANDINGS_BA[[#This Row],[League]]&amp;STANDINGS_BA[[#This Row],[Team]]</f>
        <v>$150 Draft Champions Express Mar 20 7:00 pm Lg.3976Peppers</v>
      </c>
    </row>
    <row r="691" spans="1:7" x14ac:dyDescent="0.25">
      <c r="A691">
        <v>2786</v>
      </c>
      <c r="B691" t="s">
        <v>1063</v>
      </c>
      <c r="C691" t="s">
        <v>1052</v>
      </c>
      <c r="D691">
        <v>0.2535</v>
      </c>
      <c r="E691">
        <v>125</v>
      </c>
      <c r="F691">
        <f t="shared" si="10"/>
        <v>15</v>
      </c>
      <c r="G691" t="str">
        <f>STANDINGS_BA[[#This Row],[League]]&amp;STANDINGS_BA[[#This Row],[Team]]</f>
        <v>$150 Draft Champions Express Mar 20 7:00 pm Lg.3976Lucky</v>
      </c>
    </row>
    <row r="692" spans="1:7" x14ac:dyDescent="0.25">
      <c r="A692">
        <v>37</v>
      </c>
      <c r="B692" t="s">
        <v>1064</v>
      </c>
      <c r="C692" t="s">
        <v>1065</v>
      </c>
      <c r="D692">
        <v>0.28149999999999997</v>
      </c>
      <c r="E692">
        <v>2874</v>
      </c>
      <c r="F692">
        <f t="shared" si="10"/>
        <v>1</v>
      </c>
      <c r="G692" t="str">
        <f>STANDINGS_BA[[#This Row],[League]]&amp;STANDINGS_BA[[#This Row],[Team]]</f>
        <v>$150 Draft Champions Express Mar 25 8:00 pm Lg.3951Team Nair</v>
      </c>
    </row>
    <row r="693" spans="1:7" x14ac:dyDescent="0.25">
      <c r="A693">
        <v>84</v>
      </c>
      <c r="B693" t="s">
        <v>1066</v>
      </c>
      <c r="C693" t="s">
        <v>1065</v>
      </c>
      <c r="D693">
        <v>0.27889999999999998</v>
      </c>
      <c r="E693">
        <v>2827</v>
      </c>
      <c r="F693">
        <f t="shared" si="10"/>
        <v>2</v>
      </c>
      <c r="G693" t="str">
        <f>STANDINGS_BA[[#This Row],[League]]&amp;STANDINGS_BA[[#This Row],[Team]]</f>
        <v>$150 Draft Champions Express Mar 25 8:00 pm Lg.3951Shamrock Sox</v>
      </c>
    </row>
    <row r="694" spans="1:7" x14ac:dyDescent="0.25">
      <c r="A694">
        <v>180</v>
      </c>
      <c r="B694" t="s">
        <v>1067</v>
      </c>
      <c r="C694" t="s">
        <v>1065</v>
      </c>
      <c r="D694">
        <v>0.27639999999999998</v>
      </c>
      <c r="E694">
        <v>2731</v>
      </c>
      <c r="F694">
        <f t="shared" si="10"/>
        <v>3</v>
      </c>
      <c r="G694" t="str">
        <f>STANDINGS_BA[[#This Row],[League]]&amp;STANDINGS_BA[[#This Row],[Team]]</f>
        <v>$150 Draft Champions Express Mar 25 8:00 pm Lg.3951Fractured Elbow Already</v>
      </c>
    </row>
    <row r="695" spans="1:7" x14ac:dyDescent="0.25">
      <c r="A695">
        <v>227</v>
      </c>
      <c r="B695" t="s">
        <v>331</v>
      </c>
      <c r="C695" t="s">
        <v>1065</v>
      </c>
      <c r="D695">
        <v>0.27550000000000002</v>
      </c>
      <c r="E695">
        <v>2684</v>
      </c>
      <c r="F695">
        <f t="shared" si="10"/>
        <v>4</v>
      </c>
      <c r="G695" t="str">
        <f>STANDINGS_BA[[#This Row],[League]]&amp;STANDINGS_BA[[#This Row],[Team]]</f>
        <v>$150 Draft Champions Express Mar 25 8:00 pm Lg.3951Golden Sombreros</v>
      </c>
    </row>
    <row r="696" spans="1:7" x14ac:dyDescent="0.25">
      <c r="A696">
        <v>537</v>
      </c>
      <c r="B696" t="s">
        <v>1068</v>
      </c>
      <c r="C696" t="s">
        <v>1065</v>
      </c>
      <c r="D696">
        <v>0.27210000000000001</v>
      </c>
      <c r="E696">
        <v>2374</v>
      </c>
      <c r="F696">
        <f t="shared" si="10"/>
        <v>5</v>
      </c>
      <c r="G696" t="str">
        <f>STANDINGS_BA[[#This Row],[League]]&amp;STANDINGS_BA[[#This Row],[Team]]</f>
        <v>$150 Draft Champions Express Mar 25 8:00 pm Lg.3951Hamburg Hackers</v>
      </c>
    </row>
    <row r="697" spans="1:7" x14ac:dyDescent="0.25">
      <c r="A697">
        <v>839</v>
      </c>
      <c r="B697" t="s">
        <v>1069</v>
      </c>
      <c r="C697" t="s">
        <v>1065</v>
      </c>
      <c r="D697">
        <v>0.26950000000000002</v>
      </c>
      <c r="E697">
        <v>2072</v>
      </c>
      <c r="F697">
        <f t="shared" si="10"/>
        <v>6</v>
      </c>
      <c r="G697" t="str">
        <f>STANDINGS_BA[[#This Row],[League]]&amp;STANDINGS_BA[[#This Row],[Team]]</f>
        <v>$150 Draft Champions Express Mar 25 8:00 pm Lg.3951Tallahassee Foghorns</v>
      </c>
    </row>
    <row r="698" spans="1:7" x14ac:dyDescent="0.25">
      <c r="A698">
        <v>1051</v>
      </c>
      <c r="B698" t="s">
        <v>1009</v>
      </c>
      <c r="C698" t="s">
        <v>1065</v>
      </c>
      <c r="D698">
        <v>0.26800000000000002</v>
      </c>
      <c r="E698">
        <v>1860</v>
      </c>
      <c r="F698">
        <f t="shared" si="10"/>
        <v>7</v>
      </c>
      <c r="G698" t="str">
        <f>STANDINGS_BA[[#This Row],[League]]&amp;STANDINGS_BA[[#This Row],[Team]]</f>
        <v>$150 Draft Champions Express Mar 25 8:00 pm Lg.3951Team Rasmusson</v>
      </c>
    </row>
    <row r="699" spans="1:7" x14ac:dyDescent="0.25">
      <c r="A699">
        <v>1090</v>
      </c>
      <c r="B699" t="s">
        <v>1070</v>
      </c>
      <c r="C699" t="s">
        <v>1065</v>
      </c>
      <c r="D699">
        <v>0.26779999999999998</v>
      </c>
      <c r="E699">
        <v>1821</v>
      </c>
      <c r="F699">
        <f t="shared" si="10"/>
        <v>8</v>
      </c>
      <c r="G699" t="str">
        <f>STANDINGS_BA[[#This Row],[League]]&amp;STANDINGS_BA[[#This Row],[Team]]</f>
        <v>$150 Draft Champions Express Mar 25 8:00 pm Lg.3951Team Drury</v>
      </c>
    </row>
    <row r="700" spans="1:7" x14ac:dyDescent="0.25">
      <c r="A700">
        <v>1866</v>
      </c>
      <c r="B700" t="s">
        <v>1071</v>
      </c>
      <c r="C700" t="s">
        <v>1065</v>
      </c>
      <c r="D700">
        <v>0.26279999999999998</v>
      </c>
      <c r="E700">
        <v>1045</v>
      </c>
      <c r="F700">
        <f t="shared" si="10"/>
        <v>9</v>
      </c>
      <c r="G700" t="str">
        <f>STANDINGS_BA[[#This Row],[League]]&amp;STANDINGS_BA[[#This Row],[Team]]</f>
        <v>$150 Draft Champions Express Mar 25 8:00 pm Lg.3951Team Reed</v>
      </c>
    </row>
    <row r="701" spans="1:7" x14ac:dyDescent="0.25">
      <c r="A701">
        <v>1937</v>
      </c>
      <c r="B701" t="s">
        <v>328</v>
      </c>
      <c r="C701" t="s">
        <v>1065</v>
      </c>
      <c r="D701">
        <v>0.26229999999999998</v>
      </c>
      <c r="E701">
        <v>974</v>
      </c>
      <c r="F701">
        <f t="shared" si="10"/>
        <v>10</v>
      </c>
      <c r="G701" t="str">
        <f>STANDINGS_BA[[#This Row],[League]]&amp;STANDINGS_BA[[#This Row],[Team]]</f>
        <v>$150 Draft Champions Express Mar 25 8:00 pm Lg.3951Sotashibs</v>
      </c>
    </row>
    <row r="702" spans="1:7" x14ac:dyDescent="0.25">
      <c r="A702">
        <v>2057</v>
      </c>
      <c r="B702" t="s">
        <v>1072</v>
      </c>
      <c r="C702" t="s">
        <v>1065</v>
      </c>
      <c r="D702">
        <v>0.26150000000000001</v>
      </c>
      <c r="E702">
        <v>854</v>
      </c>
      <c r="F702">
        <f t="shared" si="10"/>
        <v>11</v>
      </c>
      <c r="G702" t="str">
        <f>STANDINGS_BA[[#This Row],[League]]&amp;STANDINGS_BA[[#This Row],[Team]]</f>
        <v>$150 Draft Champions Express Mar 25 8:00 pm Lg.3951Wiltz NBC 2016</v>
      </c>
    </row>
    <row r="703" spans="1:7" x14ac:dyDescent="0.25">
      <c r="A703">
        <v>2573</v>
      </c>
      <c r="B703" t="s">
        <v>1073</v>
      </c>
      <c r="C703" t="s">
        <v>1065</v>
      </c>
      <c r="D703">
        <v>0.25679999999999997</v>
      </c>
      <c r="E703">
        <v>338</v>
      </c>
      <c r="F703">
        <f t="shared" si="10"/>
        <v>12</v>
      </c>
      <c r="G703" t="str">
        <f>STANDINGS_BA[[#This Row],[League]]&amp;STANDINGS_BA[[#This Row],[Team]]</f>
        <v>$150 Draft Champions Express Mar 25 8:00 pm Lg.39518-bit Hero</v>
      </c>
    </row>
    <row r="704" spans="1:7" x14ac:dyDescent="0.25">
      <c r="A704">
        <v>2608</v>
      </c>
      <c r="B704" t="s">
        <v>1074</v>
      </c>
      <c r="C704" t="s">
        <v>1065</v>
      </c>
      <c r="D704">
        <v>0.25629999999999997</v>
      </c>
      <c r="E704">
        <v>303</v>
      </c>
      <c r="F704">
        <f t="shared" si="10"/>
        <v>13</v>
      </c>
      <c r="G704" t="str">
        <f>STANDINGS_BA[[#This Row],[League]]&amp;STANDINGS_BA[[#This Row],[Team]]</f>
        <v>$150 Draft Champions Express Mar 25 8:00 pm Lg.3951Rabin Hood E2</v>
      </c>
    </row>
    <row r="705" spans="1:7" x14ac:dyDescent="0.25">
      <c r="A705">
        <v>2632</v>
      </c>
      <c r="B705" t="s">
        <v>1075</v>
      </c>
      <c r="C705" t="s">
        <v>1065</v>
      </c>
      <c r="D705">
        <v>0.25600000000000001</v>
      </c>
      <c r="E705">
        <v>279</v>
      </c>
      <c r="F705">
        <f t="shared" si="10"/>
        <v>14</v>
      </c>
      <c r="G705" t="str">
        <f>STANDINGS_BA[[#This Row],[League]]&amp;STANDINGS_BA[[#This Row],[Team]]</f>
        <v>$150 Draft Champions Express Mar 25 8:00 pm Lg.3951Ramblin' Gamblin' Man</v>
      </c>
    </row>
    <row r="706" spans="1:7" x14ac:dyDescent="0.25">
      <c r="A706">
        <v>2741</v>
      </c>
      <c r="B706" t="s">
        <v>1076</v>
      </c>
      <c r="C706" t="s">
        <v>1065</v>
      </c>
      <c r="D706">
        <v>0.25409999999999999</v>
      </c>
      <c r="E706">
        <v>170</v>
      </c>
      <c r="F706">
        <f t="shared" si="10"/>
        <v>15</v>
      </c>
      <c r="G706" t="str">
        <f>STANDINGS_BA[[#This Row],[League]]&amp;STANDINGS_BA[[#This Row],[Team]]</f>
        <v>$150 Draft Champions Express Mar 25 8:00 pm Lg.3951Arctic Wind</v>
      </c>
    </row>
    <row r="707" spans="1:7" x14ac:dyDescent="0.25">
      <c r="A707">
        <v>73</v>
      </c>
      <c r="B707" t="s">
        <v>1077</v>
      </c>
      <c r="C707" t="s">
        <v>1078</v>
      </c>
      <c r="D707">
        <v>0.27939999999999998</v>
      </c>
      <c r="E707">
        <v>2838</v>
      </c>
      <c r="F707">
        <f t="shared" ref="F707:F770" si="11">IF(C707=C706,F706+1,1)</f>
        <v>1</v>
      </c>
      <c r="G707" t="str">
        <f>STANDINGS_BA[[#This Row],[League]]&amp;STANDINGS_BA[[#This Row],[Team]]</f>
        <v>$150 Draft Champions Express Mar 25 8:00 pm Lg.4054Broken Bench Sitters</v>
      </c>
    </row>
    <row r="708" spans="1:7" x14ac:dyDescent="0.25">
      <c r="A708">
        <v>188</v>
      </c>
      <c r="B708" t="s">
        <v>1079</v>
      </c>
      <c r="C708" t="s">
        <v>1078</v>
      </c>
      <c r="D708">
        <v>0.2762</v>
      </c>
      <c r="E708">
        <v>2723</v>
      </c>
      <c r="F708">
        <f t="shared" si="11"/>
        <v>2</v>
      </c>
      <c r="G708" t="str">
        <f>STANDINGS_BA[[#This Row],[League]]&amp;STANDINGS_BA[[#This Row],[Team]]</f>
        <v>$150 Draft Champions Express Mar 25 8:00 pm Lg.4054Jim Lahey</v>
      </c>
    </row>
    <row r="709" spans="1:7" x14ac:dyDescent="0.25">
      <c r="A709">
        <v>448</v>
      </c>
      <c r="B709" t="s">
        <v>1080</v>
      </c>
      <c r="C709" t="s">
        <v>1078</v>
      </c>
      <c r="D709">
        <v>0.27289999999999998</v>
      </c>
      <c r="E709">
        <v>2463</v>
      </c>
      <c r="F709">
        <f t="shared" si="11"/>
        <v>3</v>
      </c>
      <c r="G709" t="str">
        <f>STANDINGS_BA[[#This Row],[League]]&amp;STANDINGS_BA[[#This Row],[Team]]</f>
        <v>$150 Draft Champions Express Mar 25 8:00 pm Lg.4054Team Ranck</v>
      </c>
    </row>
    <row r="710" spans="1:7" x14ac:dyDescent="0.25">
      <c r="A710">
        <v>495</v>
      </c>
      <c r="B710" t="s">
        <v>1081</v>
      </c>
      <c r="C710" t="s">
        <v>1078</v>
      </c>
      <c r="D710">
        <v>0.27260000000000001</v>
      </c>
      <c r="E710">
        <v>2416</v>
      </c>
      <c r="F710">
        <f t="shared" si="11"/>
        <v>4</v>
      </c>
      <c r="G710" t="str">
        <f>STANDINGS_BA[[#This Row],[League]]&amp;STANDINGS_BA[[#This Row],[Team]]</f>
        <v>$150 Draft Champions Express Mar 25 8:00 pm Lg.4054Team Tantimonico</v>
      </c>
    </row>
    <row r="711" spans="1:7" x14ac:dyDescent="0.25">
      <c r="A711">
        <v>747</v>
      </c>
      <c r="B711" t="s">
        <v>1082</v>
      </c>
      <c r="C711" t="s">
        <v>1078</v>
      </c>
      <c r="D711">
        <v>0.27029999999999998</v>
      </c>
      <c r="E711">
        <v>2164.5</v>
      </c>
      <c r="F711">
        <f t="shared" si="11"/>
        <v>5</v>
      </c>
      <c r="G711" t="str">
        <f>STANDINGS_BA[[#This Row],[League]]&amp;STANDINGS_BA[[#This Row],[Team]]</f>
        <v>$150 Draft Champions Express Mar 25 8:00 pm Lg.4054Team Reiman</v>
      </c>
    </row>
    <row r="712" spans="1:7" x14ac:dyDescent="0.25">
      <c r="A712">
        <v>766</v>
      </c>
      <c r="B712" t="s">
        <v>1083</v>
      </c>
      <c r="C712" t="s">
        <v>1078</v>
      </c>
      <c r="D712">
        <v>0.27010000000000001</v>
      </c>
      <c r="E712">
        <v>2145</v>
      </c>
      <c r="F712">
        <f t="shared" si="11"/>
        <v>6</v>
      </c>
      <c r="G712" t="str">
        <f>STANDINGS_BA[[#This Row],[League]]&amp;STANDINGS_BA[[#This Row],[Team]]</f>
        <v>$150 Draft Champions Express Mar 25 8:00 pm Lg.4054The Carlos Dangers</v>
      </c>
    </row>
    <row r="713" spans="1:7" x14ac:dyDescent="0.25">
      <c r="A713">
        <v>1178</v>
      </c>
      <c r="B713" t="s">
        <v>18</v>
      </c>
      <c r="C713" t="s">
        <v>1078</v>
      </c>
      <c r="D713">
        <v>0.26719999999999999</v>
      </c>
      <c r="E713">
        <v>1733</v>
      </c>
      <c r="F713">
        <f t="shared" si="11"/>
        <v>7</v>
      </c>
      <c r="G713" t="str">
        <f>STANDINGS_BA[[#This Row],[League]]&amp;STANDINGS_BA[[#This Row],[Team]]</f>
        <v>$150 Draft Champions Express Mar 25 8:00 pm Lg.4054Home Run Derbies</v>
      </c>
    </row>
    <row r="714" spans="1:7" x14ac:dyDescent="0.25">
      <c r="A714">
        <v>1274</v>
      </c>
      <c r="B714" t="s">
        <v>1028</v>
      </c>
      <c r="C714" t="s">
        <v>1078</v>
      </c>
      <c r="D714">
        <v>0.26650000000000001</v>
      </c>
      <c r="E714">
        <v>1637</v>
      </c>
      <c r="F714">
        <f t="shared" si="11"/>
        <v>8</v>
      </c>
      <c r="G714" t="str">
        <f>STANDINGS_BA[[#This Row],[League]]&amp;STANDINGS_BA[[#This Row],[Team]]</f>
        <v>$150 Draft Champions Express Mar 25 8:00 pm Lg.4054Team martin</v>
      </c>
    </row>
    <row r="715" spans="1:7" x14ac:dyDescent="0.25">
      <c r="A715">
        <v>1397</v>
      </c>
      <c r="B715" t="s">
        <v>1084</v>
      </c>
      <c r="C715" t="s">
        <v>1078</v>
      </c>
      <c r="D715">
        <v>0.26579999999999998</v>
      </c>
      <c r="E715">
        <v>1514</v>
      </c>
      <c r="F715">
        <f t="shared" si="11"/>
        <v>9</v>
      </c>
      <c r="G715" t="str">
        <f>STANDINGS_BA[[#This Row],[League]]&amp;STANDINGS_BA[[#This Row],[Team]]</f>
        <v>$150 Draft Champions Express Mar 25 8:00 pm Lg.4054Team fogel</v>
      </c>
    </row>
    <row r="716" spans="1:7" x14ac:dyDescent="0.25">
      <c r="A716">
        <v>1524</v>
      </c>
      <c r="B716" t="s">
        <v>1085</v>
      </c>
      <c r="C716" t="s">
        <v>1078</v>
      </c>
      <c r="D716">
        <v>0.26500000000000001</v>
      </c>
      <c r="E716">
        <v>1387</v>
      </c>
      <c r="F716">
        <f t="shared" si="11"/>
        <v>10</v>
      </c>
      <c r="G716" t="str">
        <f>STANDINGS_BA[[#This Row],[League]]&amp;STANDINGS_BA[[#This Row],[Team]]</f>
        <v>$150 Draft Champions Express Mar 25 8:00 pm Lg.4054BOSCH DC4</v>
      </c>
    </row>
    <row r="717" spans="1:7" x14ac:dyDescent="0.25">
      <c r="A717">
        <v>2285</v>
      </c>
      <c r="B717" t="s">
        <v>1086</v>
      </c>
      <c r="C717" t="s">
        <v>1078</v>
      </c>
      <c r="D717">
        <v>0.25969999999999999</v>
      </c>
      <c r="E717">
        <v>626</v>
      </c>
      <c r="F717">
        <f t="shared" si="11"/>
        <v>11</v>
      </c>
      <c r="G717" t="str">
        <f>STANDINGS_BA[[#This Row],[League]]&amp;STANDINGS_BA[[#This Row],[Team]]</f>
        <v>$150 Draft Champions Express Mar 25 8:00 pm Lg.4054Indiana Cyclones</v>
      </c>
    </row>
    <row r="718" spans="1:7" x14ac:dyDescent="0.25">
      <c r="A718">
        <v>2715</v>
      </c>
      <c r="B718" t="s">
        <v>198</v>
      </c>
      <c r="C718" t="s">
        <v>1078</v>
      </c>
      <c r="D718">
        <v>0.25469999999999998</v>
      </c>
      <c r="E718">
        <v>196</v>
      </c>
      <c r="F718">
        <f t="shared" si="11"/>
        <v>12</v>
      </c>
      <c r="G718" t="str">
        <f>STANDINGS_BA[[#This Row],[League]]&amp;STANDINGS_BA[[#This Row],[Team]]</f>
        <v>$150 Draft Champions Express Mar 25 8:00 pm Lg.4054Team DeMay</v>
      </c>
    </row>
    <row r="719" spans="1:7" x14ac:dyDescent="0.25">
      <c r="A719">
        <v>2727</v>
      </c>
      <c r="B719" t="s">
        <v>1087</v>
      </c>
      <c r="C719" t="s">
        <v>1078</v>
      </c>
      <c r="D719">
        <v>0.25440000000000002</v>
      </c>
      <c r="E719">
        <v>184</v>
      </c>
      <c r="F719">
        <f t="shared" si="11"/>
        <v>13</v>
      </c>
      <c r="G719" t="str">
        <f>STANDINGS_BA[[#This Row],[League]]&amp;STANDINGS_BA[[#This Row],[Team]]</f>
        <v>$150 Draft Champions Express Mar 25 8:00 pm Lg.4054Team Edwards</v>
      </c>
    </row>
    <row r="720" spans="1:7" x14ac:dyDescent="0.25">
      <c r="A720">
        <v>2735</v>
      </c>
      <c r="B720" t="s">
        <v>1088</v>
      </c>
      <c r="C720" t="s">
        <v>1078</v>
      </c>
      <c r="D720">
        <v>0.25419999999999998</v>
      </c>
      <c r="E720">
        <v>176</v>
      </c>
      <c r="F720">
        <f t="shared" si="11"/>
        <v>14</v>
      </c>
      <c r="G720" t="str">
        <f>STANDINGS_BA[[#This Row],[League]]&amp;STANDINGS_BA[[#This Row],[Team]]</f>
        <v>$150 Draft Champions Express Mar 25 8:00 pm Lg.4054Team Russo</v>
      </c>
    </row>
    <row r="721" spans="1:7" x14ac:dyDescent="0.25">
      <c r="A721">
        <v>2754</v>
      </c>
      <c r="B721" t="s">
        <v>1089</v>
      </c>
      <c r="C721" t="s">
        <v>1078</v>
      </c>
      <c r="D721">
        <v>0.25390000000000001</v>
      </c>
      <c r="E721">
        <v>157</v>
      </c>
      <c r="F721">
        <f t="shared" si="11"/>
        <v>15</v>
      </c>
      <c r="G721" t="str">
        <f>STANDINGS_BA[[#This Row],[League]]&amp;STANDINGS_BA[[#This Row],[Team]]</f>
        <v>$150 Draft Champions Express Mar 25 8:00 pm Lg.4054Team Loew</v>
      </c>
    </row>
    <row r="722" spans="1:7" x14ac:dyDescent="0.25">
      <c r="A722">
        <v>64</v>
      </c>
      <c r="B722" t="s">
        <v>1090</v>
      </c>
      <c r="C722" t="s">
        <v>1091</v>
      </c>
      <c r="D722">
        <v>0.27979999999999999</v>
      </c>
      <c r="E722">
        <v>2847</v>
      </c>
      <c r="F722">
        <f t="shared" si="11"/>
        <v>1</v>
      </c>
      <c r="G722" t="str">
        <f>STANDINGS_BA[[#This Row],[League]]&amp;STANDINGS_BA[[#This Row],[Team]]</f>
        <v>$150 Draft Champions Express Mar 27 7:00 pm Lg.3657Las Vegas Blvd IX</v>
      </c>
    </row>
    <row r="723" spans="1:7" x14ac:dyDescent="0.25">
      <c r="A723">
        <v>305</v>
      </c>
      <c r="B723" t="s">
        <v>1092</v>
      </c>
      <c r="C723" t="s">
        <v>1091</v>
      </c>
      <c r="D723">
        <v>0.27450000000000002</v>
      </c>
      <c r="E723">
        <v>2606</v>
      </c>
      <c r="F723">
        <f t="shared" si="11"/>
        <v>2</v>
      </c>
      <c r="G723" t="str">
        <f>STANDINGS_BA[[#This Row],[League]]&amp;STANDINGS_BA[[#This Row],[Team]]</f>
        <v>$150 Draft Champions Express Mar 27 7:00 pm Lg.3657Psychedelic Bee 3</v>
      </c>
    </row>
    <row r="724" spans="1:7" x14ac:dyDescent="0.25">
      <c r="A724">
        <v>490</v>
      </c>
      <c r="B724" t="s">
        <v>1093</v>
      </c>
      <c r="C724" t="s">
        <v>1091</v>
      </c>
      <c r="D724">
        <v>0.27260000000000001</v>
      </c>
      <c r="E724">
        <v>2421</v>
      </c>
      <c r="F724">
        <f t="shared" si="11"/>
        <v>3</v>
      </c>
      <c r="G724" t="str">
        <f>STANDINGS_BA[[#This Row],[League]]&amp;STANDINGS_BA[[#This Row],[Team]]</f>
        <v>$150 Draft Champions Express Mar 27 7:00 pm Lg.3657Newark Bears</v>
      </c>
    </row>
    <row r="725" spans="1:7" x14ac:dyDescent="0.25">
      <c r="A725">
        <v>560</v>
      </c>
      <c r="B725" t="s">
        <v>1094</v>
      </c>
      <c r="C725" t="s">
        <v>1091</v>
      </c>
      <c r="D725">
        <v>0.27189999999999998</v>
      </c>
      <c r="E725">
        <v>2351</v>
      </c>
      <c r="F725">
        <f t="shared" si="11"/>
        <v>4</v>
      </c>
      <c r="G725" t="str">
        <f>STANDINGS_BA[[#This Row],[League]]&amp;STANDINGS_BA[[#This Row],[Team]]</f>
        <v>$150 Draft Champions Express Mar 27 7:00 pm Lg.3657Team Fernandez</v>
      </c>
    </row>
    <row r="726" spans="1:7" x14ac:dyDescent="0.25">
      <c r="A726">
        <v>695</v>
      </c>
      <c r="B726" t="s">
        <v>140</v>
      </c>
      <c r="C726" t="s">
        <v>1091</v>
      </c>
      <c r="D726">
        <v>0.27079999999999999</v>
      </c>
      <c r="E726">
        <v>2216</v>
      </c>
      <c r="F726">
        <f t="shared" si="11"/>
        <v>5</v>
      </c>
      <c r="G726" t="str">
        <f>STANDINGS_BA[[#This Row],[League]]&amp;STANDINGS_BA[[#This Row],[Team]]</f>
        <v>$150 Draft Champions Express Mar 27 7:00 pm Lg.3657Dregs of Society</v>
      </c>
    </row>
    <row r="727" spans="1:7" x14ac:dyDescent="0.25">
      <c r="A727">
        <v>698</v>
      </c>
      <c r="B727" t="s">
        <v>1095</v>
      </c>
      <c r="C727" t="s">
        <v>1091</v>
      </c>
      <c r="D727">
        <v>0.2707</v>
      </c>
      <c r="E727">
        <v>2213</v>
      </c>
      <c r="F727">
        <f t="shared" si="11"/>
        <v>6</v>
      </c>
      <c r="G727" t="str">
        <f>STANDINGS_BA[[#This Row],[League]]&amp;STANDINGS_BA[[#This Row],[Team]]</f>
        <v>$150 Draft Champions Express Mar 27 7:00 pm Lg.3657Beer Hops</v>
      </c>
    </row>
    <row r="728" spans="1:7" x14ac:dyDescent="0.25">
      <c r="A728">
        <v>1024</v>
      </c>
      <c r="B728" t="s">
        <v>241</v>
      </c>
      <c r="C728" t="s">
        <v>1091</v>
      </c>
      <c r="D728">
        <v>0.26829999999999998</v>
      </c>
      <c r="E728">
        <v>1887</v>
      </c>
      <c r="F728">
        <f t="shared" si="11"/>
        <v>7</v>
      </c>
      <c r="G728" t="str">
        <f>STANDINGS_BA[[#This Row],[League]]&amp;STANDINGS_BA[[#This Row],[Team]]</f>
        <v>$150 Draft Champions Express Mar 27 7:00 pm Lg.3657Johnny Baseball</v>
      </c>
    </row>
    <row r="729" spans="1:7" x14ac:dyDescent="0.25">
      <c r="A729">
        <v>1694</v>
      </c>
      <c r="B729" t="s">
        <v>1096</v>
      </c>
      <c r="C729" t="s">
        <v>1091</v>
      </c>
      <c r="D729">
        <v>0.26390000000000002</v>
      </c>
      <c r="E729">
        <v>1217</v>
      </c>
      <c r="F729">
        <f t="shared" si="11"/>
        <v>8</v>
      </c>
      <c r="G729" t="str">
        <f>STANDINGS_BA[[#This Row],[League]]&amp;STANDINGS_BA[[#This Row],[Team]]</f>
        <v>$150 Draft Champions Express Mar 27 7:00 pm Lg.3657N.S. Nuisance</v>
      </c>
    </row>
    <row r="730" spans="1:7" x14ac:dyDescent="0.25">
      <c r="A730">
        <v>1716</v>
      </c>
      <c r="B730" t="s">
        <v>1097</v>
      </c>
      <c r="C730" t="s">
        <v>1091</v>
      </c>
      <c r="D730">
        <v>0.26379999999999998</v>
      </c>
      <c r="E730">
        <v>1195</v>
      </c>
      <c r="F730">
        <f t="shared" si="11"/>
        <v>9</v>
      </c>
      <c r="G730" t="str">
        <f>STANDINGS_BA[[#This Row],[League]]&amp;STANDINGS_BA[[#This Row],[Team]]</f>
        <v>$150 Draft Champions Express Mar 27 7:00 pm Lg.3657Cosmic Charlie</v>
      </c>
    </row>
    <row r="731" spans="1:7" x14ac:dyDescent="0.25">
      <c r="A731">
        <v>2098</v>
      </c>
      <c r="B731" t="s">
        <v>1098</v>
      </c>
      <c r="C731" t="s">
        <v>1091</v>
      </c>
      <c r="D731">
        <v>0.26119999999999999</v>
      </c>
      <c r="E731">
        <v>813</v>
      </c>
      <c r="F731">
        <f t="shared" si="11"/>
        <v>10</v>
      </c>
      <c r="G731" t="str">
        <f>STANDINGS_BA[[#This Row],[League]]&amp;STANDINGS_BA[[#This Row],[Team]]</f>
        <v>$150 Draft Champions Express Mar 27 7:00 pm Lg.3657Try Not to Suck</v>
      </c>
    </row>
    <row r="732" spans="1:7" x14ac:dyDescent="0.25">
      <c r="A732">
        <v>2437</v>
      </c>
      <c r="B732" t="s">
        <v>1099</v>
      </c>
      <c r="C732" t="s">
        <v>1091</v>
      </c>
      <c r="D732">
        <v>0.25840000000000002</v>
      </c>
      <c r="E732">
        <v>474</v>
      </c>
      <c r="F732">
        <f t="shared" si="11"/>
        <v>11</v>
      </c>
      <c r="G732" t="str">
        <f>STANDINGS_BA[[#This Row],[League]]&amp;STANDINGS_BA[[#This Row],[Team]]</f>
        <v>$150 Draft Champions Express Mar 27 7:00 pm Lg.3657Stargell's Stars</v>
      </c>
    </row>
    <row r="733" spans="1:7" x14ac:dyDescent="0.25">
      <c r="A733">
        <v>2519</v>
      </c>
      <c r="B733" t="s">
        <v>1100</v>
      </c>
      <c r="C733" t="s">
        <v>1091</v>
      </c>
      <c r="D733">
        <v>0.25750000000000001</v>
      </c>
      <c r="E733">
        <v>392</v>
      </c>
      <c r="F733">
        <f t="shared" si="11"/>
        <v>12</v>
      </c>
      <c r="G733" t="str">
        <f>STANDINGS_BA[[#This Row],[League]]&amp;STANDINGS_BA[[#This Row],[Team]]</f>
        <v>$150 Draft Champions Express Mar 27 7:00 pm Lg.3657Damaged Goods</v>
      </c>
    </row>
    <row r="734" spans="1:7" x14ac:dyDescent="0.25">
      <c r="A734">
        <v>2588</v>
      </c>
      <c r="B734" t="s">
        <v>1101</v>
      </c>
      <c r="C734" t="s">
        <v>1091</v>
      </c>
      <c r="D734">
        <v>0.25659999999999999</v>
      </c>
      <c r="E734">
        <v>323</v>
      </c>
      <c r="F734">
        <f t="shared" si="11"/>
        <v>13</v>
      </c>
      <c r="G734" t="str">
        <f>STANDINGS_BA[[#This Row],[League]]&amp;STANDINGS_BA[[#This Row],[Team]]</f>
        <v>$150 Draft Champions Express Mar 27 7:00 pm Lg.3657Cant Cutch This</v>
      </c>
    </row>
    <row r="735" spans="1:7" x14ac:dyDescent="0.25">
      <c r="A735">
        <v>2696</v>
      </c>
      <c r="B735" t="s">
        <v>37</v>
      </c>
      <c r="C735" t="s">
        <v>1091</v>
      </c>
      <c r="D735">
        <v>0.25490000000000002</v>
      </c>
      <c r="E735">
        <v>215</v>
      </c>
      <c r="F735">
        <f t="shared" si="11"/>
        <v>14</v>
      </c>
      <c r="G735" t="str">
        <f>STANDINGS_BA[[#This Row],[League]]&amp;STANDINGS_BA[[#This Row],[Team]]</f>
        <v>$150 Draft Champions Express Mar 27 7:00 pm Lg.3657Bread Zeppelin</v>
      </c>
    </row>
    <row r="736" spans="1:7" x14ac:dyDescent="0.25">
      <c r="A736">
        <v>2753</v>
      </c>
      <c r="B736" t="s">
        <v>413</v>
      </c>
      <c r="C736" t="s">
        <v>1091</v>
      </c>
      <c r="D736">
        <v>0.25390000000000001</v>
      </c>
      <c r="E736">
        <v>158</v>
      </c>
      <c r="F736">
        <f t="shared" si="11"/>
        <v>15</v>
      </c>
      <c r="G736" t="str">
        <f>STANDINGS_BA[[#This Row],[League]]&amp;STANDINGS_BA[[#This Row],[Team]]</f>
        <v>$150 Draft Champions Express Mar 27 7:00 pm Lg.3657Avascular Necrosis2</v>
      </c>
    </row>
    <row r="737" spans="1:7" x14ac:dyDescent="0.25">
      <c r="A737">
        <v>297</v>
      </c>
      <c r="B737" t="s">
        <v>1102</v>
      </c>
      <c r="C737" t="s">
        <v>1103</v>
      </c>
      <c r="D737">
        <v>0.27450000000000002</v>
      </c>
      <c r="E737">
        <v>2614</v>
      </c>
      <c r="F737">
        <f t="shared" si="11"/>
        <v>1</v>
      </c>
      <c r="G737" t="str">
        <f>STANDINGS_BA[[#This Row],[League]]&amp;STANDINGS_BA[[#This Row],[Team]]</f>
        <v>$150 Draft Champions Express Mar 27 7:00 pm Lg.3863PsychOs DC1</v>
      </c>
    </row>
    <row r="738" spans="1:7" x14ac:dyDescent="0.25">
      <c r="A738">
        <v>325</v>
      </c>
      <c r="B738" t="s">
        <v>1104</v>
      </c>
      <c r="C738" t="s">
        <v>1103</v>
      </c>
      <c r="D738">
        <v>0.2742</v>
      </c>
      <c r="E738">
        <v>2586</v>
      </c>
      <c r="F738">
        <f t="shared" si="11"/>
        <v>2</v>
      </c>
      <c r="G738" t="str">
        <f>STANDINGS_BA[[#This Row],[League]]&amp;STANDINGS_BA[[#This Row],[Team]]</f>
        <v>$150 Draft Champions Express Mar 27 7:00 pm Lg.3863Team Tagliaferri</v>
      </c>
    </row>
    <row r="739" spans="1:7" x14ac:dyDescent="0.25">
      <c r="A739">
        <v>371</v>
      </c>
      <c r="B739" t="s">
        <v>1105</v>
      </c>
      <c r="C739" t="s">
        <v>1103</v>
      </c>
      <c r="D739">
        <v>0.2737</v>
      </c>
      <c r="E739">
        <v>2540</v>
      </c>
      <c r="F739">
        <f t="shared" si="11"/>
        <v>3</v>
      </c>
      <c r="G739" t="str">
        <f>STANDINGS_BA[[#This Row],[League]]&amp;STANDINGS_BA[[#This Row],[Team]]</f>
        <v>$150 Draft Champions Express Mar 27 7:00 pm Lg.3863Team Pettersen</v>
      </c>
    </row>
    <row r="740" spans="1:7" x14ac:dyDescent="0.25">
      <c r="A740">
        <v>601</v>
      </c>
      <c r="B740" t="s">
        <v>1106</v>
      </c>
      <c r="C740" t="s">
        <v>1103</v>
      </c>
      <c r="D740">
        <v>0.2717</v>
      </c>
      <c r="E740">
        <v>2309.5</v>
      </c>
      <c r="F740">
        <f t="shared" si="11"/>
        <v>4</v>
      </c>
      <c r="G740" t="str">
        <f>STANDINGS_BA[[#This Row],[League]]&amp;STANDINGS_BA[[#This Row],[Team]]</f>
        <v>$150 Draft Champions Express Mar 27 7:00 pm Lg.3863Felons and Bimbos</v>
      </c>
    </row>
    <row r="741" spans="1:7" x14ac:dyDescent="0.25">
      <c r="A741">
        <v>612</v>
      </c>
      <c r="B741" t="s">
        <v>1107</v>
      </c>
      <c r="C741" t="s">
        <v>1103</v>
      </c>
      <c r="D741">
        <v>0.27150000000000002</v>
      </c>
      <c r="E741">
        <v>2299</v>
      </c>
      <c r="F741">
        <f t="shared" si="11"/>
        <v>5</v>
      </c>
      <c r="G741" t="str">
        <f>STANDINGS_BA[[#This Row],[League]]&amp;STANDINGS_BA[[#This Row],[Team]]</f>
        <v>$150 Draft Champions Express Mar 27 7:00 pm Lg.3863Coates/Moo</v>
      </c>
    </row>
    <row r="742" spans="1:7" x14ac:dyDescent="0.25">
      <c r="A742">
        <v>752</v>
      </c>
      <c r="B742" t="s">
        <v>1108</v>
      </c>
      <c r="C742" t="s">
        <v>1103</v>
      </c>
      <c r="D742">
        <v>0.2702</v>
      </c>
      <c r="E742">
        <v>2159</v>
      </c>
      <c r="F742">
        <f t="shared" si="11"/>
        <v>6</v>
      </c>
      <c r="G742" t="str">
        <f>STANDINGS_BA[[#This Row],[League]]&amp;STANDINGS_BA[[#This Row],[Team]]</f>
        <v>$150 Draft Champions Express Mar 27 7:00 pm Lg.3863stifflers funky munky</v>
      </c>
    </row>
    <row r="743" spans="1:7" x14ac:dyDescent="0.25">
      <c r="A743">
        <v>773</v>
      </c>
      <c r="B743" t="s">
        <v>1109</v>
      </c>
      <c r="C743" t="s">
        <v>1103</v>
      </c>
      <c r="D743">
        <v>0.27010000000000001</v>
      </c>
      <c r="E743">
        <v>2138</v>
      </c>
      <c r="F743">
        <f t="shared" si="11"/>
        <v>7</v>
      </c>
      <c r="G743" t="str">
        <f>STANDINGS_BA[[#This Row],[League]]&amp;STANDINGS_BA[[#This Row],[Team]]</f>
        <v>$150 Draft Champions Express Mar 27 7:00 pm Lg.3863Blowhards</v>
      </c>
    </row>
    <row r="744" spans="1:7" x14ac:dyDescent="0.25">
      <c r="A744">
        <v>949</v>
      </c>
      <c r="B744" t="s">
        <v>296</v>
      </c>
      <c r="C744" t="s">
        <v>1103</v>
      </c>
      <c r="D744">
        <v>0.26879999999999998</v>
      </c>
      <c r="E744">
        <v>1962</v>
      </c>
      <c r="F744">
        <f t="shared" si="11"/>
        <v>8</v>
      </c>
      <c r="G744" t="str">
        <f>STANDINGS_BA[[#This Row],[League]]&amp;STANDINGS_BA[[#This Row],[Team]]</f>
        <v>$150 Draft Champions Express Mar 27 7:00 pm Lg.3863Vegas Bandit</v>
      </c>
    </row>
    <row r="745" spans="1:7" x14ac:dyDescent="0.25">
      <c r="A745">
        <v>1555</v>
      </c>
      <c r="B745" t="s">
        <v>1110</v>
      </c>
      <c r="C745" t="s">
        <v>1103</v>
      </c>
      <c r="D745">
        <v>0.26479999999999998</v>
      </c>
      <c r="E745">
        <v>1356</v>
      </c>
      <c r="F745">
        <f t="shared" si="11"/>
        <v>9</v>
      </c>
      <c r="G745" t="str">
        <f>STANDINGS_BA[[#This Row],[League]]&amp;STANDINGS_BA[[#This Row],[Team]]</f>
        <v>$150 Draft Champions Express Mar 27 7:00 pm Lg.3863Five Tool Players</v>
      </c>
    </row>
    <row r="746" spans="1:7" x14ac:dyDescent="0.25">
      <c r="A746">
        <v>1648</v>
      </c>
      <c r="B746" t="s">
        <v>1009</v>
      </c>
      <c r="C746" t="s">
        <v>1103</v>
      </c>
      <c r="D746">
        <v>0.26419999999999999</v>
      </c>
      <c r="E746">
        <v>1263</v>
      </c>
      <c r="F746">
        <f t="shared" si="11"/>
        <v>10</v>
      </c>
      <c r="G746" t="str">
        <f>STANDINGS_BA[[#This Row],[League]]&amp;STANDINGS_BA[[#This Row],[Team]]</f>
        <v>$150 Draft Champions Express Mar 27 7:00 pm Lg.3863Team Rasmusson</v>
      </c>
    </row>
    <row r="747" spans="1:7" x14ac:dyDescent="0.25">
      <c r="A747">
        <v>2113</v>
      </c>
      <c r="B747" t="s">
        <v>420</v>
      </c>
      <c r="C747" t="s">
        <v>1103</v>
      </c>
      <c r="D747">
        <v>0.26100000000000001</v>
      </c>
      <c r="E747">
        <v>798</v>
      </c>
      <c r="F747">
        <f t="shared" si="11"/>
        <v>11</v>
      </c>
      <c r="G747" t="str">
        <f>STANDINGS_BA[[#This Row],[League]]&amp;STANDINGS_BA[[#This Row],[Team]]</f>
        <v>$150 Draft Champions Express Mar 27 7:00 pm Lg.3863Blood Practice</v>
      </c>
    </row>
    <row r="748" spans="1:7" x14ac:dyDescent="0.25">
      <c r="A748">
        <v>2123</v>
      </c>
      <c r="B748" t="s">
        <v>1111</v>
      </c>
      <c r="C748" t="s">
        <v>1103</v>
      </c>
      <c r="D748">
        <v>0.26100000000000001</v>
      </c>
      <c r="E748">
        <v>788</v>
      </c>
      <c r="F748">
        <f t="shared" si="11"/>
        <v>12</v>
      </c>
      <c r="G748" t="str">
        <f>STANDINGS_BA[[#This Row],[League]]&amp;STANDINGS_BA[[#This Row],[Team]]</f>
        <v>$150 Draft Champions Express Mar 27 7:00 pm Lg.386357 Via Ziccardi</v>
      </c>
    </row>
    <row r="749" spans="1:7" x14ac:dyDescent="0.25">
      <c r="A749">
        <v>2403</v>
      </c>
      <c r="B749" t="s">
        <v>1112</v>
      </c>
      <c r="C749" t="s">
        <v>1103</v>
      </c>
      <c r="D749">
        <v>0.25869999999999999</v>
      </c>
      <c r="E749">
        <v>508</v>
      </c>
      <c r="F749">
        <f t="shared" si="11"/>
        <v>13</v>
      </c>
      <c r="G749" t="str">
        <f>STANDINGS_BA[[#This Row],[League]]&amp;STANDINGS_BA[[#This Row],[Team]]</f>
        <v>$150 Draft Champions Express Mar 27 7:00 pm Lg.3863Trout and Pollock Odor</v>
      </c>
    </row>
    <row r="750" spans="1:7" x14ac:dyDescent="0.25">
      <c r="A750">
        <v>2783</v>
      </c>
      <c r="B750" t="s">
        <v>136</v>
      </c>
      <c r="C750" t="s">
        <v>1103</v>
      </c>
      <c r="D750">
        <v>0.2535</v>
      </c>
      <c r="E750">
        <v>128</v>
      </c>
      <c r="F750">
        <f t="shared" si="11"/>
        <v>14</v>
      </c>
      <c r="G750" t="str">
        <f>STANDINGS_BA[[#This Row],[League]]&amp;STANDINGS_BA[[#This Row],[Team]]</f>
        <v>$150 Draft Champions Express Mar 27 7:00 pm Lg.3863Team Easterlin</v>
      </c>
    </row>
    <row r="751" spans="1:7" x14ac:dyDescent="0.25">
      <c r="A751">
        <v>2839</v>
      </c>
      <c r="B751" t="s">
        <v>220</v>
      </c>
      <c r="C751" t="s">
        <v>1103</v>
      </c>
      <c r="D751">
        <v>0.25159999999999999</v>
      </c>
      <c r="E751">
        <v>72</v>
      </c>
      <c r="F751">
        <f t="shared" si="11"/>
        <v>15</v>
      </c>
      <c r="G751" t="str">
        <f>STANDINGS_BA[[#This Row],[League]]&amp;STANDINGS_BA[[#This Row],[Team]]</f>
        <v>$150 Draft Champions Express Mar 27 7:00 pm Lg.3863The Freak Show</v>
      </c>
    </row>
    <row r="752" spans="1:7" x14ac:dyDescent="0.25">
      <c r="A752">
        <v>58</v>
      </c>
      <c r="B752" t="s">
        <v>294</v>
      </c>
      <c r="C752" t="s">
        <v>1113</v>
      </c>
      <c r="D752">
        <v>0.27989999999999998</v>
      </c>
      <c r="E752">
        <v>2853</v>
      </c>
      <c r="F752">
        <f t="shared" si="11"/>
        <v>1</v>
      </c>
      <c r="G752" t="str">
        <f>STANDINGS_BA[[#This Row],[League]]&amp;STANDINGS_BA[[#This Row],[Team]]</f>
        <v>$150 Draft Champions Express Mar 27 7:00 pm Lg.4039Return Of The Jedi</v>
      </c>
    </row>
    <row r="753" spans="1:7" x14ac:dyDescent="0.25">
      <c r="A753">
        <v>127</v>
      </c>
      <c r="B753" t="s">
        <v>1114</v>
      </c>
      <c r="C753" t="s">
        <v>1113</v>
      </c>
      <c r="D753">
        <v>0.2777</v>
      </c>
      <c r="E753">
        <v>2784</v>
      </c>
      <c r="F753">
        <f t="shared" si="11"/>
        <v>2</v>
      </c>
      <c r="G753" t="str">
        <f>STANDINGS_BA[[#This Row],[League]]&amp;STANDINGS_BA[[#This Row],[Team]]</f>
        <v>$150 Draft Champions Express Mar 27 7:00 pm Lg.4039Purple Sam</v>
      </c>
    </row>
    <row r="754" spans="1:7" x14ac:dyDescent="0.25">
      <c r="A754">
        <v>270</v>
      </c>
      <c r="B754" t="s">
        <v>1115</v>
      </c>
      <c r="C754" t="s">
        <v>1113</v>
      </c>
      <c r="D754">
        <v>0.27479999999999999</v>
      </c>
      <c r="E754">
        <v>2641</v>
      </c>
      <c r="F754">
        <f t="shared" si="11"/>
        <v>3</v>
      </c>
      <c r="G754" t="str">
        <f>STANDINGS_BA[[#This Row],[League]]&amp;STANDINGS_BA[[#This Row],[Team]]</f>
        <v>$150 Draft Champions Express Mar 27 7:00 pm Lg.4039Lake Mead</v>
      </c>
    </row>
    <row r="755" spans="1:7" x14ac:dyDescent="0.25">
      <c r="A755">
        <v>799</v>
      </c>
      <c r="B755" t="s">
        <v>1116</v>
      </c>
      <c r="C755" t="s">
        <v>1113</v>
      </c>
      <c r="D755">
        <v>0.26979999999999998</v>
      </c>
      <c r="E755">
        <v>2112</v>
      </c>
      <c r="F755">
        <f t="shared" si="11"/>
        <v>4</v>
      </c>
      <c r="G755" t="str">
        <f>STANDINGS_BA[[#This Row],[League]]&amp;STANDINGS_BA[[#This Row],[Team]]</f>
        <v>$150 Draft Champions Express Mar 27 7:00 pm Lg.4039JUDGEment Day Is HERE</v>
      </c>
    </row>
    <row r="756" spans="1:7" x14ac:dyDescent="0.25">
      <c r="A756">
        <v>967</v>
      </c>
      <c r="B756" t="s">
        <v>1117</v>
      </c>
      <c r="C756" t="s">
        <v>1113</v>
      </c>
      <c r="D756">
        <v>0.26869999999999999</v>
      </c>
      <c r="E756">
        <v>1944</v>
      </c>
      <c r="F756">
        <f t="shared" si="11"/>
        <v>5</v>
      </c>
      <c r="G756" t="str">
        <f>STANDINGS_BA[[#This Row],[League]]&amp;STANDINGS_BA[[#This Row],[Team]]</f>
        <v>$150 Draft Champions Express Mar 27 7:00 pm Lg.4039We're Screwed</v>
      </c>
    </row>
    <row r="757" spans="1:7" x14ac:dyDescent="0.25">
      <c r="A757">
        <v>1315</v>
      </c>
      <c r="B757" t="s">
        <v>1118</v>
      </c>
      <c r="C757" t="s">
        <v>1113</v>
      </c>
      <c r="D757">
        <v>0.26619999999999999</v>
      </c>
      <c r="E757">
        <v>1596</v>
      </c>
      <c r="F757">
        <f t="shared" si="11"/>
        <v>6</v>
      </c>
      <c r="G757" t="str">
        <f>STANDINGS_BA[[#This Row],[League]]&amp;STANDINGS_BA[[#This Row],[Team]]</f>
        <v>$150 Draft Champions Express Mar 27 7:00 pm Lg.4039Team McBride</v>
      </c>
    </row>
    <row r="758" spans="1:7" x14ac:dyDescent="0.25">
      <c r="A758">
        <v>1346</v>
      </c>
      <c r="B758" t="s">
        <v>1119</v>
      </c>
      <c r="C758" t="s">
        <v>1113</v>
      </c>
      <c r="D758">
        <v>0.2661</v>
      </c>
      <c r="E758">
        <v>1565</v>
      </c>
      <c r="F758">
        <f t="shared" si="11"/>
        <v>7</v>
      </c>
      <c r="G758" t="str">
        <f>STANDINGS_BA[[#This Row],[League]]&amp;STANDINGS_BA[[#This Row],[Team]]</f>
        <v>$150 Draft Champions Express Mar 27 7:00 pm Lg.4039Canton Sluggers</v>
      </c>
    </row>
    <row r="759" spans="1:7" x14ac:dyDescent="0.25">
      <c r="A759">
        <v>1609</v>
      </c>
      <c r="B759" t="s">
        <v>1120</v>
      </c>
      <c r="C759" t="s">
        <v>1113</v>
      </c>
      <c r="D759">
        <v>0.26440000000000002</v>
      </c>
      <c r="E759">
        <v>1302</v>
      </c>
      <c r="F759">
        <f t="shared" si="11"/>
        <v>8</v>
      </c>
      <c r="G759" t="str">
        <f>STANDINGS_BA[[#This Row],[League]]&amp;STANDINGS_BA[[#This Row],[Team]]</f>
        <v>$150 Draft Champions Express Mar 27 7:00 pm Lg.4039Team 5011</v>
      </c>
    </row>
    <row r="760" spans="1:7" x14ac:dyDescent="0.25">
      <c r="A760">
        <v>1688</v>
      </c>
      <c r="B760" t="s">
        <v>327</v>
      </c>
      <c r="C760" t="s">
        <v>1113</v>
      </c>
      <c r="D760">
        <v>0.26400000000000001</v>
      </c>
      <c r="E760">
        <v>1223</v>
      </c>
      <c r="F760">
        <f t="shared" si="11"/>
        <v>9</v>
      </c>
      <c r="G760" t="str">
        <f>STANDINGS_BA[[#This Row],[League]]&amp;STANDINGS_BA[[#This Row],[Team]]</f>
        <v>$150 Draft Champions Express Mar 27 7:00 pm Lg.4039Team Dilworth</v>
      </c>
    </row>
    <row r="761" spans="1:7" x14ac:dyDescent="0.25">
      <c r="A761">
        <v>2075</v>
      </c>
      <c r="B761" t="s">
        <v>1121</v>
      </c>
      <c r="C761" t="s">
        <v>1113</v>
      </c>
      <c r="D761">
        <v>0.26129999999999998</v>
      </c>
      <c r="E761">
        <v>836</v>
      </c>
      <c r="F761">
        <f t="shared" si="11"/>
        <v>10</v>
      </c>
      <c r="G761" t="str">
        <f>STANDINGS_BA[[#This Row],[League]]&amp;STANDINGS_BA[[#This Row],[Team]]</f>
        <v>$150 Draft Champions Express Mar 27 7:00 pm Lg.4039Smakin Pitches</v>
      </c>
    </row>
    <row r="762" spans="1:7" x14ac:dyDescent="0.25">
      <c r="A762">
        <v>2334</v>
      </c>
      <c r="B762" t="s">
        <v>1122</v>
      </c>
      <c r="C762" t="s">
        <v>1113</v>
      </c>
      <c r="D762">
        <v>0.25919999999999999</v>
      </c>
      <c r="E762">
        <v>577</v>
      </c>
      <c r="F762">
        <f t="shared" si="11"/>
        <v>11</v>
      </c>
      <c r="G762" t="str">
        <f>STANDINGS_BA[[#This Row],[League]]&amp;STANDINGS_BA[[#This Row],[Team]]</f>
        <v>$150 Draft Champions Express Mar 27 7:00 pm Lg.4039Lewisville Sluggers</v>
      </c>
    </row>
    <row r="763" spans="1:7" x14ac:dyDescent="0.25">
      <c r="A763">
        <v>2488</v>
      </c>
      <c r="B763" t="s">
        <v>1123</v>
      </c>
      <c r="C763" t="s">
        <v>1113</v>
      </c>
      <c r="D763">
        <v>0.25790000000000002</v>
      </c>
      <c r="E763">
        <v>423</v>
      </c>
      <c r="F763">
        <f t="shared" si="11"/>
        <v>12</v>
      </c>
      <c r="G763" t="str">
        <f>STANDINGS_BA[[#This Row],[League]]&amp;STANDINGS_BA[[#This Row],[Team]]</f>
        <v>$150 Draft Champions Express Mar 27 7:00 pm Lg.4039My Bucholz is on Fiers, it Billy Burns!</v>
      </c>
    </row>
    <row r="764" spans="1:7" x14ac:dyDescent="0.25">
      <c r="A764">
        <v>2548</v>
      </c>
      <c r="B764" t="s">
        <v>1124</v>
      </c>
      <c r="C764" t="s">
        <v>1113</v>
      </c>
      <c r="D764">
        <v>0.25719999999999998</v>
      </c>
      <c r="E764">
        <v>363</v>
      </c>
      <c r="F764">
        <f t="shared" si="11"/>
        <v>13</v>
      </c>
      <c r="G764" t="str">
        <f>STANDINGS_BA[[#This Row],[League]]&amp;STANDINGS_BA[[#This Row],[Team]]</f>
        <v>$150 Draft Champions Express Mar 27 7:00 pm Lg.4039Dorset Dropouts</v>
      </c>
    </row>
    <row r="765" spans="1:7" x14ac:dyDescent="0.25">
      <c r="A765">
        <v>2596</v>
      </c>
      <c r="B765" t="s">
        <v>1125</v>
      </c>
      <c r="C765" t="s">
        <v>1113</v>
      </c>
      <c r="D765">
        <v>0.25650000000000001</v>
      </c>
      <c r="E765">
        <v>315</v>
      </c>
      <c r="F765">
        <f t="shared" si="11"/>
        <v>14</v>
      </c>
      <c r="G765" t="str">
        <f>STANDINGS_BA[[#This Row],[League]]&amp;STANDINGS_BA[[#This Row],[Team]]</f>
        <v>$150 Draft Champions Express Mar 27 7:00 pm Lg.4039Team DMD</v>
      </c>
    </row>
    <row r="766" spans="1:7" x14ac:dyDescent="0.25">
      <c r="A766">
        <v>2848</v>
      </c>
      <c r="B766" t="s">
        <v>1126</v>
      </c>
      <c r="C766" t="s">
        <v>1113</v>
      </c>
      <c r="D766">
        <v>0.25109999999999999</v>
      </c>
      <c r="E766">
        <v>63</v>
      </c>
      <c r="F766">
        <f t="shared" si="11"/>
        <v>15</v>
      </c>
      <c r="G766" t="str">
        <f>STANDINGS_BA[[#This Row],[League]]&amp;STANDINGS_BA[[#This Row],[Team]]</f>
        <v>$150 Draft Champions Express Mar 27 7:00 pm Lg.4039Royal Donkeys</v>
      </c>
    </row>
    <row r="767" spans="1:7" x14ac:dyDescent="0.25">
      <c r="A767">
        <v>143</v>
      </c>
      <c r="B767" t="s">
        <v>1127</v>
      </c>
      <c r="C767" t="s">
        <v>1128</v>
      </c>
      <c r="D767">
        <v>0.27729999999999999</v>
      </c>
      <c r="E767">
        <v>2768</v>
      </c>
      <c r="F767">
        <f t="shared" si="11"/>
        <v>1</v>
      </c>
      <c r="G767" t="str">
        <f>STANDINGS_BA[[#This Row],[League]]&amp;STANDINGS_BA[[#This Row],[Team]]</f>
        <v>$150 Draft Champions Express Mar 28 7:00 pm Lg.4063TrumpForPresident!</v>
      </c>
    </row>
    <row r="768" spans="1:7" x14ac:dyDescent="0.25">
      <c r="A768">
        <v>159</v>
      </c>
      <c r="B768" t="s">
        <v>1129</v>
      </c>
      <c r="C768" t="s">
        <v>1128</v>
      </c>
      <c r="D768">
        <v>0.27689999999999998</v>
      </c>
      <c r="E768">
        <v>2752</v>
      </c>
      <c r="F768">
        <f t="shared" si="11"/>
        <v>2</v>
      </c>
      <c r="G768" t="str">
        <f>STANDINGS_BA[[#This Row],[League]]&amp;STANDINGS_BA[[#This Row],[Team]]</f>
        <v>$150 Draft Champions Express Mar 28 7:00 pm Lg.4063Four Horsemen</v>
      </c>
    </row>
    <row r="769" spans="1:7" x14ac:dyDescent="0.25">
      <c r="A769">
        <v>162</v>
      </c>
      <c r="B769" t="s">
        <v>1130</v>
      </c>
      <c r="C769" t="s">
        <v>1128</v>
      </c>
      <c r="D769">
        <v>0.27689999999999998</v>
      </c>
      <c r="E769">
        <v>2749</v>
      </c>
      <c r="F769">
        <f t="shared" si="11"/>
        <v>3</v>
      </c>
      <c r="G769" t="str">
        <f>STANDINGS_BA[[#This Row],[League]]&amp;STANDINGS_BA[[#This Row],[Team]]</f>
        <v>$150 Draft Champions Express Mar 28 7:00 pm Lg.4063Doc Martens</v>
      </c>
    </row>
    <row r="770" spans="1:7" x14ac:dyDescent="0.25">
      <c r="A770">
        <v>565</v>
      </c>
      <c r="B770" t="s">
        <v>1131</v>
      </c>
      <c r="C770" t="s">
        <v>1128</v>
      </c>
      <c r="D770">
        <v>0.27189999999999998</v>
      </c>
      <c r="E770">
        <v>2346</v>
      </c>
      <c r="F770">
        <f t="shared" si="11"/>
        <v>4</v>
      </c>
      <c r="G770" t="str">
        <f>STANDINGS_BA[[#This Row],[League]]&amp;STANDINGS_BA[[#This Row],[Team]]</f>
        <v>$150 Draft Champions Express Mar 28 7:00 pm Lg.4063IT Nerd</v>
      </c>
    </row>
    <row r="771" spans="1:7" x14ac:dyDescent="0.25">
      <c r="A771">
        <v>725</v>
      </c>
      <c r="B771" t="s">
        <v>1132</v>
      </c>
      <c r="C771" t="s">
        <v>1128</v>
      </c>
      <c r="D771">
        <v>0.27039999999999997</v>
      </c>
      <c r="E771">
        <v>2186</v>
      </c>
      <c r="F771">
        <f t="shared" ref="F771:F834" si="12">IF(C771=C770,F770+1,1)</f>
        <v>5</v>
      </c>
      <c r="G771" t="str">
        <f>STANDINGS_BA[[#This Row],[League]]&amp;STANDINGS_BA[[#This Row],[Team]]</f>
        <v>$150 Draft Champions Express Mar 28 7:00 pm Lg.4063Team Anderson</v>
      </c>
    </row>
    <row r="772" spans="1:7" x14ac:dyDescent="0.25">
      <c r="A772">
        <v>894</v>
      </c>
      <c r="B772" t="s">
        <v>1133</v>
      </c>
      <c r="C772" t="s">
        <v>1128</v>
      </c>
      <c r="D772">
        <v>0.26919999999999999</v>
      </c>
      <c r="E772">
        <v>2017</v>
      </c>
      <c r="F772">
        <f t="shared" si="12"/>
        <v>6</v>
      </c>
      <c r="G772" t="str">
        <f>STANDINGS_BA[[#This Row],[League]]&amp;STANDINGS_BA[[#This Row],[Team]]</f>
        <v>$150 Draft Champions Express Mar 28 7:00 pm Lg.4063Unknown Unknowns</v>
      </c>
    </row>
    <row r="773" spans="1:7" x14ac:dyDescent="0.25">
      <c r="A773">
        <v>1484</v>
      </c>
      <c r="B773" t="s">
        <v>1134</v>
      </c>
      <c r="C773" t="s">
        <v>1128</v>
      </c>
      <c r="D773">
        <v>0.26519999999999999</v>
      </c>
      <c r="E773">
        <v>1427</v>
      </c>
      <c r="F773">
        <f t="shared" si="12"/>
        <v>7</v>
      </c>
      <c r="G773" t="str">
        <f>STANDINGS_BA[[#This Row],[League]]&amp;STANDINGS_BA[[#This Row],[Team]]</f>
        <v>$150 Draft Champions Express Mar 28 7:00 pm Lg.4063WK Ultra</v>
      </c>
    </row>
    <row r="774" spans="1:7" x14ac:dyDescent="0.25">
      <c r="A774">
        <v>1564</v>
      </c>
      <c r="B774" t="s">
        <v>1135</v>
      </c>
      <c r="C774" t="s">
        <v>1128</v>
      </c>
      <c r="D774">
        <v>0.26469999999999999</v>
      </c>
      <c r="E774">
        <v>1347</v>
      </c>
      <c r="F774">
        <f t="shared" si="12"/>
        <v>8</v>
      </c>
      <c r="G774" t="str">
        <f>STANDINGS_BA[[#This Row],[League]]&amp;STANDINGS_BA[[#This Row],[Team]]</f>
        <v>$150 Draft Champions Express Mar 28 7:00 pm Lg.4063Buster's Machado Posey</v>
      </c>
    </row>
    <row r="775" spans="1:7" x14ac:dyDescent="0.25">
      <c r="A775">
        <v>2004</v>
      </c>
      <c r="B775" t="s">
        <v>1136</v>
      </c>
      <c r="C775" t="s">
        <v>1128</v>
      </c>
      <c r="D775">
        <v>0.26179999999999998</v>
      </c>
      <c r="E775">
        <v>907</v>
      </c>
      <c r="F775">
        <f t="shared" si="12"/>
        <v>9</v>
      </c>
      <c r="G775" t="str">
        <f>STANDINGS_BA[[#This Row],[League]]&amp;STANDINGS_BA[[#This Row],[Team]]</f>
        <v>$150 Draft Champions Express Mar 28 7:00 pm Lg.4063Langhorne Keggers</v>
      </c>
    </row>
    <row r="776" spans="1:7" x14ac:dyDescent="0.25">
      <c r="A776">
        <v>2026</v>
      </c>
      <c r="B776" t="s">
        <v>602</v>
      </c>
      <c r="C776" t="s">
        <v>1128</v>
      </c>
      <c r="D776">
        <v>0.26169999999999999</v>
      </c>
      <c r="E776">
        <v>885</v>
      </c>
      <c r="F776">
        <f t="shared" si="12"/>
        <v>10</v>
      </c>
      <c r="G776" t="str">
        <f>STANDINGS_BA[[#This Row],[League]]&amp;STANDINGS_BA[[#This Row],[Team]]</f>
        <v>$150 Draft Champions Express Mar 28 7:00 pm Lg.4063Team Hall</v>
      </c>
    </row>
    <row r="777" spans="1:7" x14ac:dyDescent="0.25">
      <c r="A777">
        <v>2297</v>
      </c>
      <c r="B777" t="s">
        <v>1137</v>
      </c>
      <c r="C777" t="s">
        <v>1128</v>
      </c>
      <c r="D777">
        <v>0.2596</v>
      </c>
      <c r="E777">
        <v>614</v>
      </c>
      <c r="F777">
        <f t="shared" si="12"/>
        <v>11</v>
      </c>
      <c r="G777" t="str">
        <f>STANDINGS_BA[[#This Row],[League]]&amp;STANDINGS_BA[[#This Row],[Team]]</f>
        <v>$150 Draft Champions Express Mar 28 7:00 pm Lg.4063Flying Squirrels</v>
      </c>
    </row>
    <row r="778" spans="1:7" x14ac:dyDescent="0.25">
      <c r="A778">
        <v>2504</v>
      </c>
      <c r="B778" t="s">
        <v>625</v>
      </c>
      <c r="C778" t="s">
        <v>1128</v>
      </c>
      <c r="D778">
        <v>0.25769999999999998</v>
      </c>
      <c r="E778">
        <v>407</v>
      </c>
      <c r="F778">
        <f t="shared" si="12"/>
        <v>12</v>
      </c>
      <c r="G778" t="str">
        <f>STANDINGS_BA[[#This Row],[League]]&amp;STANDINGS_BA[[#This Row],[Team]]</f>
        <v>$150 Draft Champions Express Mar 28 7:00 pm Lg.4063Team Hunter</v>
      </c>
    </row>
    <row r="779" spans="1:7" x14ac:dyDescent="0.25">
      <c r="A779">
        <v>2595</v>
      </c>
      <c r="B779" t="s">
        <v>1138</v>
      </c>
      <c r="C779" t="s">
        <v>1128</v>
      </c>
      <c r="D779">
        <v>0.25650000000000001</v>
      </c>
      <c r="E779">
        <v>316</v>
      </c>
      <c r="F779">
        <f t="shared" si="12"/>
        <v>13</v>
      </c>
      <c r="G779" t="str">
        <f>STANDINGS_BA[[#This Row],[League]]&amp;STANDINGS_BA[[#This Row],[Team]]</f>
        <v>$150 Draft Champions Express Mar 28 7:00 pm Lg.4063ClubLevelBetting.com</v>
      </c>
    </row>
    <row r="780" spans="1:7" x14ac:dyDescent="0.25">
      <c r="A780">
        <v>2686</v>
      </c>
      <c r="B780" t="s">
        <v>1139</v>
      </c>
      <c r="C780" t="s">
        <v>1128</v>
      </c>
      <c r="D780">
        <v>0.255</v>
      </c>
      <c r="E780">
        <v>225</v>
      </c>
      <c r="F780">
        <f t="shared" si="12"/>
        <v>14</v>
      </c>
      <c r="G780" t="str">
        <f>STANDINGS_BA[[#This Row],[League]]&amp;STANDINGS_BA[[#This Row],[Team]]</f>
        <v>$150 Draft Champions Express Mar 28 7:00 pm Lg.4063Punkin' Crawdash</v>
      </c>
    </row>
    <row r="781" spans="1:7" x14ac:dyDescent="0.25">
      <c r="A781">
        <v>2688</v>
      </c>
      <c r="B781" t="s">
        <v>1140</v>
      </c>
      <c r="C781" t="s">
        <v>1128</v>
      </c>
      <c r="D781">
        <v>0.255</v>
      </c>
      <c r="E781">
        <v>223</v>
      </c>
      <c r="F781">
        <f t="shared" si="12"/>
        <v>15</v>
      </c>
      <c r="G781" t="str">
        <f>STANDINGS_BA[[#This Row],[League]]&amp;STANDINGS_BA[[#This Row],[Team]]</f>
        <v>$150 Draft Champions Express Mar 28 7:00 pm Lg.4063Jung Ho's Kang</v>
      </c>
    </row>
    <row r="782" spans="1:7" x14ac:dyDescent="0.25">
      <c r="A782">
        <v>381</v>
      </c>
      <c r="B782" t="s">
        <v>1141</v>
      </c>
      <c r="C782" t="s">
        <v>1142</v>
      </c>
      <c r="D782">
        <v>0.27360000000000001</v>
      </c>
      <c r="E782">
        <v>2530</v>
      </c>
      <c r="F782">
        <f t="shared" si="12"/>
        <v>1</v>
      </c>
      <c r="G782" t="str">
        <f>STANDINGS_BA[[#This Row],[League]]&amp;STANDINGS_BA[[#This Row],[Team]]</f>
        <v>$150 Draft Champions Express Mar 29 8:00 pm Lg.3923The Mighty Bombjacks</v>
      </c>
    </row>
    <row r="783" spans="1:7" x14ac:dyDescent="0.25">
      <c r="A783">
        <v>438</v>
      </c>
      <c r="B783" t="s">
        <v>1143</v>
      </c>
      <c r="C783" t="s">
        <v>1142</v>
      </c>
      <c r="D783">
        <v>0.27300000000000002</v>
      </c>
      <c r="E783">
        <v>2473</v>
      </c>
      <c r="F783">
        <f t="shared" si="12"/>
        <v>2</v>
      </c>
      <c r="G783" t="str">
        <f>STANDINGS_BA[[#This Row],[League]]&amp;STANDINGS_BA[[#This Row],[Team]]</f>
        <v>$150 Draft Champions Express Mar 29 8:00 pm Lg.3923Team Labradors</v>
      </c>
    </row>
    <row r="784" spans="1:7" x14ac:dyDescent="0.25">
      <c r="A784">
        <v>641</v>
      </c>
      <c r="B784" t="s">
        <v>1144</v>
      </c>
      <c r="C784" t="s">
        <v>1142</v>
      </c>
      <c r="D784">
        <v>0.2712</v>
      </c>
      <c r="E784">
        <v>2270</v>
      </c>
      <c r="F784">
        <f t="shared" si="12"/>
        <v>3</v>
      </c>
      <c r="G784" t="str">
        <f>STANDINGS_BA[[#This Row],[League]]&amp;STANDINGS_BA[[#This Row],[Team]]</f>
        <v>$150 Draft Champions Express Mar 29 8:00 pm Lg.3923Kipnis Everdeen</v>
      </c>
    </row>
    <row r="785" spans="1:7" x14ac:dyDescent="0.25">
      <c r="A785">
        <v>741</v>
      </c>
      <c r="B785" t="s">
        <v>1145</v>
      </c>
      <c r="C785" t="s">
        <v>1142</v>
      </c>
      <c r="D785">
        <v>0.27029999999999998</v>
      </c>
      <c r="E785">
        <v>2170</v>
      </c>
      <c r="F785">
        <f t="shared" si="12"/>
        <v>4</v>
      </c>
      <c r="G785" t="str">
        <f>STANDINGS_BA[[#This Row],[League]]&amp;STANDINGS_BA[[#This Row],[Team]]</f>
        <v>$150 Draft Champions Express Mar 29 8:00 pm Lg.3923Fast Champ</v>
      </c>
    </row>
    <row r="786" spans="1:7" x14ac:dyDescent="0.25">
      <c r="A786">
        <v>813</v>
      </c>
      <c r="B786" t="s">
        <v>1146</v>
      </c>
      <c r="C786" t="s">
        <v>1142</v>
      </c>
      <c r="D786">
        <v>0.2697</v>
      </c>
      <c r="E786">
        <v>2098</v>
      </c>
      <c r="F786">
        <f t="shared" si="12"/>
        <v>5</v>
      </c>
      <c r="G786" t="str">
        <f>STANDINGS_BA[[#This Row],[League]]&amp;STANDINGS_BA[[#This Row],[Team]]</f>
        <v>$150 Draft Champions Express Mar 29 8:00 pm Lg.3923Zio Francesco</v>
      </c>
    </row>
    <row r="787" spans="1:7" x14ac:dyDescent="0.25">
      <c r="A787">
        <v>864</v>
      </c>
      <c r="B787" t="s">
        <v>1147</v>
      </c>
      <c r="C787" t="s">
        <v>1142</v>
      </c>
      <c r="D787">
        <v>0.26929999999999998</v>
      </c>
      <c r="E787">
        <v>2047</v>
      </c>
      <c r="F787">
        <f t="shared" si="12"/>
        <v>6</v>
      </c>
      <c r="G787" t="str">
        <f>STANDINGS_BA[[#This Row],[League]]&amp;STANDINGS_BA[[#This Row],[Team]]</f>
        <v>$150 Draft Champions Express Mar 29 8:00 pm Lg.3923Cigar Puffer</v>
      </c>
    </row>
    <row r="788" spans="1:7" x14ac:dyDescent="0.25">
      <c r="A788">
        <v>1143</v>
      </c>
      <c r="B788" t="s">
        <v>1148</v>
      </c>
      <c r="C788" t="s">
        <v>1142</v>
      </c>
      <c r="D788">
        <v>0.26750000000000002</v>
      </c>
      <c r="E788">
        <v>1768</v>
      </c>
      <c r="F788">
        <f t="shared" si="12"/>
        <v>7</v>
      </c>
      <c r="G788" t="str">
        <f>STANDINGS_BA[[#This Row],[League]]&amp;STANDINGS_BA[[#This Row],[Team]]</f>
        <v>$150 Draft Champions Express Mar 29 8:00 pm Lg.3923As Good as it Goetz</v>
      </c>
    </row>
    <row r="789" spans="1:7" x14ac:dyDescent="0.25">
      <c r="A789">
        <v>1230</v>
      </c>
      <c r="B789" t="s">
        <v>1149</v>
      </c>
      <c r="C789" t="s">
        <v>1142</v>
      </c>
      <c r="D789">
        <v>0.26690000000000003</v>
      </c>
      <c r="E789">
        <v>1681</v>
      </c>
      <c r="F789">
        <f t="shared" si="12"/>
        <v>8</v>
      </c>
      <c r="G789" t="str">
        <f>STANDINGS_BA[[#This Row],[League]]&amp;STANDINGS_BA[[#This Row],[Team]]</f>
        <v>$150 Draft Champions Express Mar 29 8:00 pm Lg.3923Non-Trivial Zeros</v>
      </c>
    </row>
    <row r="790" spans="1:7" x14ac:dyDescent="0.25">
      <c r="A790">
        <v>1244</v>
      </c>
      <c r="B790" t="s">
        <v>387</v>
      </c>
      <c r="C790" t="s">
        <v>1142</v>
      </c>
      <c r="D790">
        <v>0.26679999999999998</v>
      </c>
      <c r="E790">
        <v>1667</v>
      </c>
      <c r="F790">
        <f t="shared" si="12"/>
        <v>9</v>
      </c>
      <c r="G790" t="str">
        <f>STANDINGS_BA[[#This Row],[League]]&amp;STANDINGS_BA[[#This Row],[Team]]</f>
        <v>$150 Draft Champions Express Mar 29 8:00 pm Lg.3923L-Cat Glory Days</v>
      </c>
    </row>
    <row r="791" spans="1:7" x14ac:dyDescent="0.25">
      <c r="A791">
        <v>1250</v>
      </c>
      <c r="B791" t="s">
        <v>1150</v>
      </c>
      <c r="C791" t="s">
        <v>1142</v>
      </c>
      <c r="D791">
        <v>0.26669999999999999</v>
      </c>
      <c r="E791">
        <v>1661</v>
      </c>
      <c r="F791">
        <f t="shared" si="12"/>
        <v>10</v>
      </c>
      <c r="G791" t="str">
        <f>STANDINGS_BA[[#This Row],[League]]&amp;STANDINGS_BA[[#This Row],[Team]]</f>
        <v>$150 Draft Champions Express Mar 29 8:00 pm Lg.3923PsychOs DC2</v>
      </c>
    </row>
    <row r="792" spans="1:7" x14ac:dyDescent="0.25">
      <c r="A792">
        <v>1763</v>
      </c>
      <c r="B792" t="s">
        <v>1151</v>
      </c>
      <c r="C792" t="s">
        <v>1142</v>
      </c>
      <c r="D792">
        <v>0.26350000000000001</v>
      </c>
      <c r="E792">
        <v>1148</v>
      </c>
      <c r="F792">
        <f t="shared" si="12"/>
        <v>11</v>
      </c>
      <c r="G792" t="str">
        <f>STANDINGS_BA[[#This Row],[League]]&amp;STANDINGS_BA[[#This Row],[Team]]</f>
        <v>$150 Draft Champions Express Mar 29 8:00 pm Lg.3923Team Krajanowski</v>
      </c>
    </row>
    <row r="793" spans="1:7" x14ac:dyDescent="0.25">
      <c r="A793">
        <v>1770</v>
      </c>
      <c r="B793" t="s">
        <v>1152</v>
      </c>
      <c r="C793" t="s">
        <v>1142</v>
      </c>
      <c r="D793">
        <v>0.26340000000000002</v>
      </c>
      <c r="E793">
        <v>1141</v>
      </c>
      <c r="F793">
        <f t="shared" si="12"/>
        <v>12</v>
      </c>
      <c r="G793" t="str">
        <f>STANDINGS_BA[[#This Row],[League]]&amp;STANDINGS_BA[[#This Row],[Team]]</f>
        <v>$150 Draft Champions Express Mar 29 8:00 pm Lg.3923Howie Wallbangers</v>
      </c>
    </row>
    <row r="794" spans="1:7" x14ac:dyDescent="0.25">
      <c r="A794">
        <v>1950</v>
      </c>
      <c r="B794" t="s">
        <v>1153</v>
      </c>
      <c r="C794" t="s">
        <v>1142</v>
      </c>
      <c r="D794">
        <v>0.26219999999999999</v>
      </c>
      <c r="E794">
        <v>961</v>
      </c>
      <c r="F794">
        <f t="shared" si="12"/>
        <v>13</v>
      </c>
      <c r="G794" t="str">
        <f>STANDINGS_BA[[#This Row],[League]]&amp;STANDINGS_BA[[#This Row],[Team]]</f>
        <v>$150 Draft Champions Express Mar 29 8:00 pm Lg.3923KyCat</v>
      </c>
    </row>
    <row r="795" spans="1:7" x14ac:dyDescent="0.25">
      <c r="A795">
        <v>2673</v>
      </c>
      <c r="B795" t="s">
        <v>37</v>
      </c>
      <c r="C795" t="s">
        <v>1142</v>
      </c>
      <c r="D795">
        <v>0.25530000000000003</v>
      </c>
      <c r="E795">
        <v>238</v>
      </c>
      <c r="F795">
        <f t="shared" si="12"/>
        <v>14</v>
      </c>
      <c r="G795" t="str">
        <f>STANDINGS_BA[[#This Row],[League]]&amp;STANDINGS_BA[[#This Row],[Team]]</f>
        <v>$150 Draft Champions Express Mar 29 8:00 pm Lg.3923Bread Zeppelin</v>
      </c>
    </row>
    <row r="796" spans="1:7" x14ac:dyDescent="0.25">
      <c r="A796">
        <v>2691</v>
      </c>
      <c r="B796" t="s">
        <v>1154</v>
      </c>
      <c r="C796" t="s">
        <v>1142</v>
      </c>
      <c r="D796">
        <v>0.255</v>
      </c>
      <c r="E796">
        <v>220</v>
      </c>
      <c r="F796">
        <f t="shared" si="12"/>
        <v>15</v>
      </c>
      <c r="G796" t="str">
        <f>STANDINGS_BA[[#This Row],[League]]&amp;STANDINGS_BA[[#This Row],[Team]]</f>
        <v>$150 Draft Champions Express Mar 29 8:00 pm Lg.3923JERRY BULLS</v>
      </c>
    </row>
    <row r="797" spans="1:7" x14ac:dyDescent="0.25">
      <c r="A797">
        <v>47</v>
      </c>
      <c r="B797" t="s">
        <v>1155</v>
      </c>
      <c r="C797" t="s">
        <v>1156</v>
      </c>
      <c r="D797">
        <v>0.28050000000000003</v>
      </c>
      <c r="E797">
        <v>2864</v>
      </c>
      <c r="F797">
        <f t="shared" si="12"/>
        <v>1</v>
      </c>
      <c r="G797" t="str">
        <f>STANDINGS_BA[[#This Row],[League]]&amp;STANDINGS_BA[[#This Row],[Team]]</f>
        <v>$150 Draft Champions Express Mar 29 8:00 pm Lg.4117Profloop5</v>
      </c>
    </row>
    <row r="798" spans="1:7" x14ac:dyDescent="0.25">
      <c r="A798">
        <v>171</v>
      </c>
      <c r="B798" t="s">
        <v>1157</v>
      </c>
      <c r="C798" t="s">
        <v>1156</v>
      </c>
      <c r="D798">
        <v>0.27660000000000001</v>
      </c>
      <c r="E798">
        <v>2740</v>
      </c>
      <c r="F798">
        <f t="shared" si="12"/>
        <v>2</v>
      </c>
      <c r="G798" t="str">
        <f>STANDINGS_BA[[#This Row],[League]]&amp;STANDINGS_BA[[#This Row],[Team]]</f>
        <v>$150 Draft Champions Express Mar 29 8:00 pm Lg.4117Team boldger</v>
      </c>
    </row>
    <row r="799" spans="1:7" x14ac:dyDescent="0.25">
      <c r="A799">
        <v>659</v>
      </c>
      <c r="B799" t="s">
        <v>1158</v>
      </c>
      <c r="C799" t="s">
        <v>1156</v>
      </c>
      <c r="D799">
        <v>0.27110000000000001</v>
      </c>
      <c r="E799">
        <v>2252</v>
      </c>
      <c r="F799">
        <f t="shared" si="12"/>
        <v>3</v>
      </c>
      <c r="G799" t="str">
        <f>STANDINGS_BA[[#This Row],[League]]&amp;STANDINGS_BA[[#This Row],[Team]]</f>
        <v>$150 Draft Champions Express Mar 29 8:00 pm Lg.4117Big Red</v>
      </c>
    </row>
    <row r="800" spans="1:7" x14ac:dyDescent="0.25">
      <c r="A800">
        <v>674</v>
      </c>
      <c r="B800" t="s">
        <v>1159</v>
      </c>
      <c r="C800" t="s">
        <v>1156</v>
      </c>
      <c r="D800">
        <v>0.27100000000000002</v>
      </c>
      <c r="E800">
        <v>2237</v>
      </c>
      <c r="F800">
        <f t="shared" si="12"/>
        <v>4</v>
      </c>
      <c r="G800" t="str">
        <f>STANDINGS_BA[[#This Row],[League]]&amp;STANDINGS_BA[[#This Row],[Team]]</f>
        <v>$150 Draft Champions Express Mar 29 8:00 pm Lg.4117Infinity Management</v>
      </c>
    </row>
    <row r="801" spans="1:7" x14ac:dyDescent="0.25">
      <c r="A801">
        <v>801</v>
      </c>
      <c r="B801" t="s">
        <v>1160</v>
      </c>
      <c r="C801" t="s">
        <v>1156</v>
      </c>
      <c r="D801">
        <v>0.26979999999999998</v>
      </c>
      <c r="E801">
        <v>2110</v>
      </c>
      <c r="F801">
        <f t="shared" si="12"/>
        <v>5</v>
      </c>
      <c r="G801" t="str">
        <f>STANDINGS_BA[[#This Row],[League]]&amp;STANDINGS_BA[[#This Row],[Team]]</f>
        <v>$150 Draft Champions Express Mar 29 8:00 pm Lg.4117Kan't Hit the Kurve</v>
      </c>
    </row>
    <row r="802" spans="1:7" x14ac:dyDescent="0.25">
      <c r="A802">
        <v>1004</v>
      </c>
      <c r="B802" t="s">
        <v>1161</v>
      </c>
      <c r="C802" t="s">
        <v>1156</v>
      </c>
      <c r="D802">
        <v>0.26840000000000003</v>
      </c>
      <c r="E802">
        <v>1907</v>
      </c>
      <c r="F802">
        <f t="shared" si="12"/>
        <v>6</v>
      </c>
      <c r="G802" t="str">
        <f>STANDINGS_BA[[#This Row],[League]]&amp;STANDINGS_BA[[#This Row],[Team]]</f>
        <v>$150 Draft Champions Express Mar 29 8:00 pm Lg.4117Springfield Hurricanes</v>
      </c>
    </row>
    <row r="803" spans="1:7" x14ac:dyDescent="0.25">
      <c r="A803">
        <v>1115</v>
      </c>
      <c r="B803" t="s">
        <v>500</v>
      </c>
      <c r="C803" t="s">
        <v>1156</v>
      </c>
      <c r="D803">
        <v>0.26769999999999999</v>
      </c>
      <c r="E803">
        <v>1796</v>
      </c>
      <c r="F803">
        <f t="shared" si="12"/>
        <v>7</v>
      </c>
      <c r="G803" t="str">
        <f>STANDINGS_BA[[#This Row],[League]]&amp;STANDINGS_BA[[#This Row],[Team]]</f>
        <v>$150 Draft Champions Express Mar 29 8:00 pm Lg.4117Team Moxyball</v>
      </c>
    </row>
    <row r="804" spans="1:7" x14ac:dyDescent="0.25">
      <c r="A804">
        <v>1351</v>
      </c>
      <c r="B804" t="s">
        <v>1162</v>
      </c>
      <c r="C804" t="s">
        <v>1156</v>
      </c>
      <c r="D804">
        <v>0.26600000000000001</v>
      </c>
      <c r="E804">
        <v>1560</v>
      </c>
      <c r="F804">
        <f t="shared" si="12"/>
        <v>8</v>
      </c>
      <c r="G804" t="str">
        <f>STANDINGS_BA[[#This Row],[League]]&amp;STANDINGS_BA[[#This Row],[Team]]</f>
        <v>$150 Draft Champions Express Mar 29 8:00 pm Lg.4117Team Revet</v>
      </c>
    </row>
    <row r="805" spans="1:7" x14ac:dyDescent="0.25">
      <c r="A805">
        <v>1966</v>
      </c>
      <c r="B805" t="s">
        <v>1163</v>
      </c>
      <c r="C805" t="s">
        <v>1156</v>
      </c>
      <c r="D805">
        <v>0.2621</v>
      </c>
      <c r="E805">
        <v>945</v>
      </c>
      <c r="F805">
        <f t="shared" si="12"/>
        <v>9</v>
      </c>
      <c r="G805" t="str">
        <f>STANDINGS_BA[[#This Row],[League]]&amp;STANDINGS_BA[[#This Row],[Team]]</f>
        <v>$150 Draft Champions Express Mar 29 8:00 pm Lg.4117Virginia is for Lovers</v>
      </c>
    </row>
    <row r="806" spans="1:7" x14ac:dyDescent="0.25">
      <c r="A806">
        <v>2170</v>
      </c>
      <c r="B806" t="s">
        <v>1164</v>
      </c>
      <c r="C806" t="s">
        <v>1156</v>
      </c>
      <c r="D806">
        <v>0.26069999999999999</v>
      </c>
      <c r="E806">
        <v>741</v>
      </c>
      <c r="F806">
        <f t="shared" si="12"/>
        <v>10</v>
      </c>
      <c r="G806" t="str">
        <f>STANDINGS_BA[[#This Row],[League]]&amp;STANDINGS_BA[[#This Row],[Team]]</f>
        <v>$150 Draft Champions Express Mar 29 8:00 pm Lg.4117Joe Buck Yourself</v>
      </c>
    </row>
    <row r="807" spans="1:7" x14ac:dyDescent="0.25">
      <c r="A807">
        <v>2323</v>
      </c>
      <c r="B807" t="s">
        <v>1165</v>
      </c>
      <c r="C807" t="s">
        <v>1156</v>
      </c>
      <c r="D807">
        <v>0.25929999999999997</v>
      </c>
      <c r="E807">
        <v>588</v>
      </c>
      <c r="F807">
        <f t="shared" si="12"/>
        <v>11</v>
      </c>
      <c r="G807" t="str">
        <f>STANDINGS_BA[[#This Row],[League]]&amp;STANDINGS_BA[[#This Row],[Team]]</f>
        <v>$150 Draft Champions Express Mar 29 8:00 pm Lg.4117Panik! At the Rizzo</v>
      </c>
    </row>
    <row r="808" spans="1:7" x14ac:dyDescent="0.25">
      <c r="A808">
        <v>2343</v>
      </c>
      <c r="B808" t="s">
        <v>209</v>
      </c>
      <c r="C808" t="s">
        <v>1156</v>
      </c>
      <c r="D808">
        <v>0.25919999999999999</v>
      </c>
      <c r="E808">
        <v>568</v>
      </c>
      <c r="F808">
        <f t="shared" si="12"/>
        <v>12</v>
      </c>
      <c r="G808" t="str">
        <f>STANDINGS_BA[[#This Row],[League]]&amp;STANDINGS_BA[[#This Row],[Team]]</f>
        <v>$150 Draft Champions Express Mar 29 8:00 pm Lg.4117Team Jung</v>
      </c>
    </row>
    <row r="809" spans="1:7" x14ac:dyDescent="0.25">
      <c r="A809">
        <v>2413</v>
      </c>
      <c r="B809" t="s">
        <v>1166</v>
      </c>
      <c r="C809" t="s">
        <v>1156</v>
      </c>
      <c r="D809">
        <v>0.25850000000000001</v>
      </c>
      <c r="E809">
        <v>498</v>
      </c>
      <c r="F809">
        <f t="shared" si="12"/>
        <v>13</v>
      </c>
      <c r="G809" t="str">
        <f>STANDINGS_BA[[#This Row],[League]]&amp;STANDINGS_BA[[#This Row],[Team]]</f>
        <v>$150 Draft Champions Express Mar 29 8:00 pm Lg.4117Stuffed Pork Chops</v>
      </c>
    </row>
    <row r="810" spans="1:7" x14ac:dyDescent="0.25">
      <c r="A810">
        <v>2422</v>
      </c>
      <c r="B810" t="s">
        <v>1167</v>
      </c>
      <c r="C810" t="s">
        <v>1156</v>
      </c>
      <c r="D810">
        <v>0.25850000000000001</v>
      </c>
      <c r="E810">
        <v>489</v>
      </c>
      <c r="F810">
        <f t="shared" si="12"/>
        <v>14</v>
      </c>
      <c r="G810" t="str">
        <f>STANDINGS_BA[[#This Row],[League]]&amp;STANDINGS_BA[[#This Row],[Team]]</f>
        <v>$150 Draft Champions Express Mar 29 8:00 pm Lg.4117Hammerin Hank</v>
      </c>
    </row>
    <row r="811" spans="1:7" x14ac:dyDescent="0.25">
      <c r="A811">
        <v>2542</v>
      </c>
      <c r="B811" t="s">
        <v>299</v>
      </c>
      <c r="C811" t="s">
        <v>1156</v>
      </c>
      <c r="D811">
        <v>0.25729999999999997</v>
      </c>
      <c r="E811">
        <v>369</v>
      </c>
      <c r="F811">
        <f t="shared" si="12"/>
        <v>15</v>
      </c>
      <c r="G811" t="str">
        <f>STANDINGS_BA[[#This Row],[League]]&amp;STANDINGS_BA[[#This Row],[Team]]</f>
        <v>$150 Draft Champions Express Mar 29 8:00 pm Lg.4117Team Ulliac</v>
      </c>
    </row>
    <row r="812" spans="1:7" x14ac:dyDescent="0.25">
      <c r="A812">
        <v>194</v>
      </c>
      <c r="B812" t="s">
        <v>1168</v>
      </c>
      <c r="C812" t="s">
        <v>1169</v>
      </c>
      <c r="D812">
        <v>0.27610000000000001</v>
      </c>
      <c r="E812">
        <v>2717</v>
      </c>
      <c r="F812">
        <f t="shared" si="12"/>
        <v>1</v>
      </c>
      <c r="G812" t="str">
        <f>STANDINGS_BA[[#This Row],[League]]&amp;STANDINGS_BA[[#This Row],[Team]]</f>
        <v>$150 Draft Champions Express Mar 30 8:00 pm Lg.4076Detroit Stars</v>
      </c>
    </row>
    <row r="813" spans="1:7" x14ac:dyDescent="0.25">
      <c r="A813">
        <v>234</v>
      </c>
      <c r="B813" t="s">
        <v>1170</v>
      </c>
      <c r="C813" t="s">
        <v>1169</v>
      </c>
      <c r="D813">
        <v>0.27539999999999998</v>
      </c>
      <c r="E813">
        <v>2677</v>
      </c>
      <c r="F813">
        <f t="shared" si="12"/>
        <v>2</v>
      </c>
      <c r="G813" t="str">
        <f>STANDINGS_BA[[#This Row],[League]]&amp;STANDINGS_BA[[#This Row],[Team]]</f>
        <v>$150 Draft Champions Express Mar 30 8:00 pm Lg.4076Team Funke</v>
      </c>
    </row>
    <row r="814" spans="1:7" x14ac:dyDescent="0.25">
      <c r="A814">
        <v>459</v>
      </c>
      <c r="B814" t="s">
        <v>1171</v>
      </c>
      <c r="C814" t="s">
        <v>1169</v>
      </c>
      <c r="D814">
        <v>0.27279999999999999</v>
      </c>
      <c r="E814">
        <v>2452</v>
      </c>
      <c r="F814">
        <f t="shared" si="12"/>
        <v>3</v>
      </c>
      <c r="G814" t="str">
        <f>STANDINGS_BA[[#This Row],[League]]&amp;STANDINGS_BA[[#This Row],[Team]]</f>
        <v>$150 Draft Champions Express Mar 30 8:00 pm Lg.4076Adam Ant</v>
      </c>
    </row>
    <row r="815" spans="1:7" x14ac:dyDescent="0.25">
      <c r="A815">
        <v>505</v>
      </c>
      <c r="B815" t="s">
        <v>1172</v>
      </c>
      <c r="C815" t="s">
        <v>1169</v>
      </c>
      <c r="D815">
        <v>0.27250000000000002</v>
      </c>
      <c r="E815">
        <v>2406</v>
      </c>
      <c r="F815">
        <f t="shared" si="12"/>
        <v>4</v>
      </c>
      <c r="G815" t="str">
        <f>STANDINGS_BA[[#This Row],[League]]&amp;STANDINGS_BA[[#This Row],[Team]]</f>
        <v>$150 Draft Champions Express Mar 30 8:00 pm Lg.4076Semi-Vottomatic Weapons</v>
      </c>
    </row>
    <row r="816" spans="1:7" x14ac:dyDescent="0.25">
      <c r="A816">
        <v>927</v>
      </c>
      <c r="B816" t="s">
        <v>1173</v>
      </c>
      <c r="C816" t="s">
        <v>1169</v>
      </c>
      <c r="D816">
        <v>0.26900000000000002</v>
      </c>
      <c r="E816">
        <v>1984</v>
      </c>
      <c r="F816">
        <f t="shared" si="12"/>
        <v>5</v>
      </c>
      <c r="G816" t="str">
        <f>STANDINGS_BA[[#This Row],[League]]&amp;STANDINGS_BA[[#This Row],[Team]]</f>
        <v>$150 Draft Champions Express Mar 30 8:00 pm Lg.4076Smooth Operators</v>
      </c>
    </row>
    <row r="817" spans="1:7" x14ac:dyDescent="0.25">
      <c r="A817">
        <v>987</v>
      </c>
      <c r="B817" t="s">
        <v>1174</v>
      </c>
      <c r="C817" t="s">
        <v>1169</v>
      </c>
      <c r="D817">
        <v>0.26860000000000001</v>
      </c>
      <c r="E817">
        <v>1924</v>
      </c>
      <c r="F817">
        <f t="shared" si="12"/>
        <v>6</v>
      </c>
      <c r="G817" t="str">
        <f>STANDINGS_BA[[#This Row],[League]]&amp;STANDINGS_BA[[#This Row],[Team]]</f>
        <v>$150 Draft Champions Express Mar 30 8:00 pm Lg.4076Team CARAVELLA</v>
      </c>
    </row>
    <row r="818" spans="1:7" x14ac:dyDescent="0.25">
      <c r="A818">
        <v>1125</v>
      </c>
      <c r="B818" t="s">
        <v>1175</v>
      </c>
      <c r="C818" t="s">
        <v>1169</v>
      </c>
      <c r="D818">
        <v>0.2676</v>
      </c>
      <c r="E818">
        <v>1786</v>
      </c>
      <c r="F818">
        <f t="shared" si="12"/>
        <v>7</v>
      </c>
      <c r="G818" t="str">
        <f>STANDINGS_BA[[#This Row],[League]]&amp;STANDINGS_BA[[#This Row],[Team]]</f>
        <v>$150 Draft Champions Express Mar 30 8:00 pm Lg.4076Dirty Cheetahs</v>
      </c>
    </row>
    <row r="819" spans="1:7" x14ac:dyDescent="0.25">
      <c r="A819">
        <v>1251</v>
      </c>
      <c r="B819" t="s">
        <v>1176</v>
      </c>
      <c r="C819" t="s">
        <v>1169</v>
      </c>
      <c r="D819">
        <v>0.26669999999999999</v>
      </c>
      <c r="E819">
        <v>1660</v>
      </c>
      <c r="F819">
        <f t="shared" si="12"/>
        <v>8</v>
      </c>
      <c r="G819" t="str">
        <f>STANDINGS_BA[[#This Row],[League]]&amp;STANDINGS_BA[[#This Row],[Team]]</f>
        <v>$150 Draft Champions Express Mar 30 8:00 pm Lg.4076Finast</v>
      </c>
    </row>
    <row r="820" spans="1:7" x14ac:dyDescent="0.25">
      <c r="A820">
        <v>1333</v>
      </c>
      <c r="B820" t="s">
        <v>1177</v>
      </c>
      <c r="C820" t="s">
        <v>1169</v>
      </c>
      <c r="D820">
        <v>0.26619999999999999</v>
      </c>
      <c r="E820">
        <v>1578</v>
      </c>
      <c r="F820">
        <f t="shared" si="12"/>
        <v>9</v>
      </c>
      <c r="G820" t="str">
        <f>STANDINGS_BA[[#This Row],[League]]&amp;STANDINGS_BA[[#This Row],[Team]]</f>
        <v>$150 Draft Champions Express Mar 30 8:00 pm Lg.4076kotex army</v>
      </c>
    </row>
    <row r="821" spans="1:7" x14ac:dyDescent="0.25">
      <c r="A821">
        <v>1418</v>
      </c>
      <c r="B821" t="s">
        <v>1178</v>
      </c>
      <c r="C821" t="s">
        <v>1169</v>
      </c>
      <c r="D821">
        <v>0.26569999999999999</v>
      </c>
      <c r="E821">
        <v>1493</v>
      </c>
      <c r="F821">
        <f t="shared" si="12"/>
        <v>10</v>
      </c>
      <c r="G821" t="str">
        <f>STANDINGS_BA[[#This Row],[League]]&amp;STANDINGS_BA[[#This Row],[Team]]</f>
        <v>$150 Draft Champions Express Mar 30 8:00 pm Lg.4076Kramerica</v>
      </c>
    </row>
    <row r="822" spans="1:7" x14ac:dyDescent="0.25">
      <c r="A822">
        <v>1623</v>
      </c>
      <c r="B822" t="s">
        <v>1179</v>
      </c>
      <c r="C822" t="s">
        <v>1169</v>
      </c>
      <c r="D822">
        <v>0.26429999999999998</v>
      </c>
      <c r="E822">
        <v>1288</v>
      </c>
      <c r="F822">
        <f t="shared" si="12"/>
        <v>11</v>
      </c>
      <c r="G822" t="str">
        <f>STANDINGS_BA[[#This Row],[League]]&amp;STANDINGS_BA[[#This Row],[Team]]</f>
        <v>$150 Draft Champions Express Mar 30 8:00 pm Lg.4076Latitude 31</v>
      </c>
    </row>
    <row r="823" spans="1:7" x14ac:dyDescent="0.25">
      <c r="A823">
        <v>2678</v>
      </c>
      <c r="B823" t="s">
        <v>1180</v>
      </c>
      <c r="C823" t="s">
        <v>1169</v>
      </c>
      <c r="D823">
        <v>0.25519999999999998</v>
      </c>
      <c r="E823">
        <v>233</v>
      </c>
      <c r="F823">
        <f t="shared" si="12"/>
        <v>12</v>
      </c>
      <c r="G823" t="str">
        <f>STANDINGS_BA[[#This Row],[League]]&amp;STANDINGS_BA[[#This Row],[Team]]</f>
        <v>$150 Draft Champions Express Mar 30 8:00 pm Lg.4076Coach Esser</v>
      </c>
    </row>
    <row r="824" spans="1:7" x14ac:dyDescent="0.25">
      <c r="A824">
        <v>2680</v>
      </c>
      <c r="B824" t="s">
        <v>1181</v>
      </c>
      <c r="C824" t="s">
        <v>1169</v>
      </c>
      <c r="D824">
        <v>0.25509999999999999</v>
      </c>
      <c r="E824">
        <v>231</v>
      </c>
      <c r="F824">
        <f t="shared" si="12"/>
        <v>13</v>
      </c>
      <c r="G824" t="str">
        <f>STANDINGS_BA[[#This Row],[League]]&amp;STANDINGS_BA[[#This Row],[Team]]</f>
        <v>$150 Draft Champions Express Mar 30 8:00 pm Lg.4076FAST DC1</v>
      </c>
    </row>
    <row r="825" spans="1:7" x14ac:dyDescent="0.25">
      <c r="A825">
        <v>2811</v>
      </c>
      <c r="B825" t="s">
        <v>1009</v>
      </c>
      <c r="C825" t="s">
        <v>1169</v>
      </c>
      <c r="D825">
        <v>0.25269999999999998</v>
      </c>
      <c r="E825">
        <v>100</v>
      </c>
      <c r="F825">
        <f t="shared" si="12"/>
        <v>14</v>
      </c>
      <c r="G825" t="str">
        <f>STANDINGS_BA[[#This Row],[League]]&amp;STANDINGS_BA[[#This Row],[Team]]</f>
        <v>$150 Draft Champions Express Mar 30 8:00 pm Lg.4076Team Rasmusson</v>
      </c>
    </row>
    <row r="826" spans="1:7" x14ac:dyDescent="0.25">
      <c r="A826">
        <v>2828</v>
      </c>
      <c r="B826" t="s">
        <v>1182</v>
      </c>
      <c r="C826" t="s">
        <v>1169</v>
      </c>
      <c r="D826">
        <v>0.252</v>
      </c>
      <c r="E826">
        <v>83</v>
      </c>
      <c r="F826">
        <f t="shared" si="12"/>
        <v>15</v>
      </c>
      <c r="G826" t="str">
        <f>STANDINGS_BA[[#This Row],[League]]&amp;STANDINGS_BA[[#This Row],[Team]]</f>
        <v>$150 Draft Champions Express Mar 30 8:00 pm Lg.4076Team O'BRIEN</v>
      </c>
    </row>
    <row r="827" spans="1:7" x14ac:dyDescent="0.25">
      <c r="A827">
        <v>219</v>
      </c>
      <c r="B827" t="s">
        <v>419</v>
      </c>
      <c r="C827" t="s">
        <v>1183</v>
      </c>
      <c r="D827">
        <v>0.27560000000000001</v>
      </c>
      <c r="E827">
        <v>2692</v>
      </c>
      <c r="F827">
        <f t="shared" si="12"/>
        <v>1</v>
      </c>
      <c r="G827" t="str">
        <f>STANDINGS_BA[[#This Row],[League]]&amp;STANDINGS_BA[[#This Row],[Team]]</f>
        <v>$150 Draft Champions Express Mar 31 8:00 pm Lg.4131Team Teitelbaum</v>
      </c>
    </row>
    <row r="828" spans="1:7" x14ac:dyDescent="0.25">
      <c r="A828">
        <v>287</v>
      </c>
      <c r="B828" t="s">
        <v>1184</v>
      </c>
      <c r="C828" t="s">
        <v>1183</v>
      </c>
      <c r="D828">
        <v>0.27460000000000001</v>
      </c>
      <c r="E828">
        <v>2624</v>
      </c>
      <c r="F828">
        <f t="shared" si="12"/>
        <v>2</v>
      </c>
      <c r="G828" t="str">
        <f>STANDINGS_BA[[#This Row],[League]]&amp;STANDINGS_BA[[#This Row],[Team]]</f>
        <v>$150 Draft Champions Express Mar 31 8:00 pm Lg.4131Team Raney</v>
      </c>
    </row>
    <row r="829" spans="1:7" x14ac:dyDescent="0.25">
      <c r="A829">
        <v>447</v>
      </c>
      <c r="B829" t="s">
        <v>1185</v>
      </c>
      <c r="C829" t="s">
        <v>1183</v>
      </c>
      <c r="D829">
        <v>0.27289999999999998</v>
      </c>
      <c r="E829">
        <v>2464</v>
      </c>
      <c r="F829">
        <f t="shared" si="12"/>
        <v>3</v>
      </c>
      <c r="G829" t="str">
        <f>STANDINGS_BA[[#This Row],[League]]&amp;STANDINGS_BA[[#This Row],[Team]]</f>
        <v>$150 Draft Champions Express Mar 31 8:00 pm Lg.4131New World Order</v>
      </c>
    </row>
    <row r="830" spans="1:7" x14ac:dyDescent="0.25">
      <c r="A830">
        <v>751</v>
      </c>
      <c r="B830" t="s">
        <v>1186</v>
      </c>
      <c r="C830" t="s">
        <v>1183</v>
      </c>
      <c r="D830">
        <v>0.2702</v>
      </c>
      <c r="E830">
        <v>2160</v>
      </c>
      <c r="F830">
        <f t="shared" si="12"/>
        <v>4</v>
      </c>
      <c r="G830" t="str">
        <f>STANDINGS_BA[[#This Row],[League]]&amp;STANDINGS_BA[[#This Row],[Team]]</f>
        <v>$150 Draft Champions Express Mar 31 8:00 pm Lg.4131Tsunami's Waivers</v>
      </c>
    </row>
    <row r="831" spans="1:7" x14ac:dyDescent="0.25">
      <c r="A831">
        <v>793</v>
      </c>
      <c r="B831" t="s">
        <v>953</v>
      </c>
      <c r="C831" t="s">
        <v>1183</v>
      </c>
      <c r="D831">
        <v>0.26989999999999997</v>
      </c>
      <c r="E831">
        <v>2118</v>
      </c>
      <c r="F831">
        <f t="shared" si="12"/>
        <v>5</v>
      </c>
      <c r="G831" t="str">
        <f>STANDINGS_BA[[#This Row],[League]]&amp;STANDINGS_BA[[#This Row],[Team]]</f>
        <v>$150 Draft Champions Express Mar 31 8:00 pm Lg.4131Team debert</v>
      </c>
    </row>
    <row r="832" spans="1:7" x14ac:dyDescent="0.25">
      <c r="A832">
        <v>1046</v>
      </c>
      <c r="B832" t="s">
        <v>1187</v>
      </c>
      <c r="C832" t="s">
        <v>1183</v>
      </c>
      <c r="D832">
        <v>0.2681</v>
      </c>
      <c r="E832">
        <v>1865</v>
      </c>
      <c r="F832">
        <f t="shared" si="12"/>
        <v>6</v>
      </c>
      <c r="G832" t="str">
        <f>STANDINGS_BA[[#This Row],[League]]&amp;STANDINGS_BA[[#This Row],[Team]]</f>
        <v>$150 Draft Champions Express Mar 31 8:00 pm Lg.4131Team Murphy</v>
      </c>
    </row>
    <row r="833" spans="1:7" x14ac:dyDescent="0.25">
      <c r="A833">
        <v>1235</v>
      </c>
      <c r="B833" t="s">
        <v>1188</v>
      </c>
      <c r="C833" t="s">
        <v>1183</v>
      </c>
      <c r="D833">
        <v>0.26690000000000003</v>
      </c>
      <c r="E833">
        <v>1676</v>
      </c>
      <c r="F833">
        <f t="shared" si="12"/>
        <v>7</v>
      </c>
      <c r="G833" t="str">
        <f>STANDINGS_BA[[#This Row],[League]]&amp;STANDINGS_BA[[#This Row],[Team]]</f>
        <v>$150 Draft Champions Express Mar 31 8:00 pm Lg.4131Just Jones</v>
      </c>
    </row>
    <row r="834" spans="1:7" x14ac:dyDescent="0.25">
      <c r="A834">
        <v>1396</v>
      </c>
      <c r="B834" t="s">
        <v>1189</v>
      </c>
      <c r="C834" t="s">
        <v>1183</v>
      </c>
      <c r="D834">
        <v>0.26579999999999998</v>
      </c>
      <c r="E834">
        <v>1515</v>
      </c>
      <c r="F834">
        <f t="shared" si="12"/>
        <v>8</v>
      </c>
      <c r="G834" t="str">
        <f>STANDINGS_BA[[#This Row],[League]]&amp;STANDINGS_BA[[#This Row],[Team]]</f>
        <v>$150 Draft Champions Express Mar 31 8:00 pm Lg.4131Team jones</v>
      </c>
    </row>
    <row r="835" spans="1:7" x14ac:dyDescent="0.25">
      <c r="A835">
        <v>1596</v>
      </c>
      <c r="B835" t="s">
        <v>1190</v>
      </c>
      <c r="C835" t="s">
        <v>1183</v>
      </c>
      <c r="D835">
        <v>0.26450000000000001</v>
      </c>
      <c r="E835">
        <v>1315</v>
      </c>
      <c r="F835">
        <f t="shared" ref="F835:F898" si="13">IF(C835=C834,F834+1,1)</f>
        <v>9</v>
      </c>
      <c r="G835" t="str">
        <f>STANDINGS_BA[[#This Row],[League]]&amp;STANDINGS_BA[[#This Row],[Team]]</f>
        <v>$150 Draft Champions Express Mar 31 8:00 pm Lg.4131Team Franza</v>
      </c>
    </row>
    <row r="836" spans="1:7" x14ac:dyDescent="0.25">
      <c r="A836">
        <v>1854</v>
      </c>
      <c r="B836" t="s">
        <v>1191</v>
      </c>
      <c r="C836" t="s">
        <v>1183</v>
      </c>
      <c r="D836">
        <v>0.26290000000000002</v>
      </c>
      <c r="E836">
        <v>1057</v>
      </c>
      <c r="F836">
        <f t="shared" si="13"/>
        <v>10</v>
      </c>
      <c r="G836" t="str">
        <f>STANDINGS_BA[[#This Row],[League]]&amp;STANDINGS_BA[[#This Row],[Team]]</f>
        <v>$150 Draft Champions Express Mar 31 8:00 pm Lg.4131BDawg 16 Express</v>
      </c>
    </row>
    <row r="837" spans="1:7" x14ac:dyDescent="0.25">
      <c r="A837">
        <v>1905</v>
      </c>
      <c r="B837" t="s">
        <v>1192</v>
      </c>
      <c r="C837" t="s">
        <v>1183</v>
      </c>
      <c r="D837">
        <v>0.26250000000000001</v>
      </c>
      <c r="E837">
        <v>1006</v>
      </c>
      <c r="F837">
        <f t="shared" si="13"/>
        <v>11</v>
      </c>
      <c r="G837" t="str">
        <f>STANDINGS_BA[[#This Row],[League]]&amp;STANDINGS_BA[[#This Row],[Team]]</f>
        <v>$150 Draft Champions Express Mar 31 8:00 pm Lg.4131Alto Queso</v>
      </c>
    </row>
    <row r="838" spans="1:7" x14ac:dyDescent="0.25">
      <c r="A838">
        <v>1985</v>
      </c>
      <c r="B838" t="s">
        <v>1193</v>
      </c>
      <c r="C838" t="s">
        <v>1183</v>
      </c>
      <c r="D838">
        <v>0.26190000000000002</v>
      </c>
      <c r="E838">
        <v>926</v>
      </c>
      <c r="F838">
        <f t="shared" si="13"/>
        <v>12</v>
      </c>
      <c r="G838" t="str">
        <f>STANDINGS_BA[[#This Row],[League]]&amp;STANDINGS_BA[[#This Row],[Team]]</f>
        <v>$150 Draft Champions Express Mar 31 8:00 pm Lg.4131Red Beer L&amp;C</v>
      </c>
    </row>
    <row r="839" spans="1:7" x14ac:dyDescent="0.25">
      <c r="A839">
        <v>2021</v>
      </c>
      <c r="B839" t="s">
        <v>32</v>
      </c>
      <c r="C839" t="s">
        <v>1183</v>
      </c>
      <c r="D839">
        <v>0.26169999999999999</v>
      </c>
      <c r="E839">
        <v>890</v>
      </c>
      <c r="F839">
        <f t="shared" si="13"/>
        <v>13</v>
      </c>
      <c r="G839" t="str">
        <f>STANDINGS_BA[[#This Row],[League]]&amp;STANDINGS_BA[[#This Row],[Team]]</f>
        <v>$150 Draft Champions Express Mar 31 8:00 pm Lg.4131Team enfield</v>
      </c>
    </row>
    <row r="840" spans="1:7" x14ac:dyDescent="0.25">
      <c r="A840">
        <v>2802</v>
      </c>
      <c r="B840" t="s">
        <v>1194</v>
      </c>
      <c r="C840" t="s">
        <v>1183</v>
      </c>
      <c r="D840">
        <v>0.253</v>
      </c>
      <c r="E840">
        <v>109</v>
      </c>
      <c r="F840">
        <f t="shared" si="13"/>
        <v>14</v>
      </c>
      <c r="G840" t="str">
        <f>STANDINGS_BA[[#This Row],[League]]&amp;STANDINGS_BA[[#This Row],[Team]]</f>
        <v>$150 Draft Champions Express Mar 31 8:00 pm Lg.4131Oregon Stumpman</v>
      </c>
    </row>
    <row r="841" spans="1:7" x14ac:dyDescent="0.25">
      <c r="A841">
        <v>2819</v>
      </c>
      <c r="B841" t="s">
        <v>1195</v>
      </c>
      <c r="C841" t="s">
        <v>1183</v>
      </c>
      <c r="D841">
        <v>0.25259999999999999</v>
      </c>
      <c r="E841">
        <v>92</v>
      </c>
      <c r="F841">
        <f t="shared" si="13"/>
        <v>15</v>
      </c>
      <c r="G841" t="str">
        <f>STANDINGS_BA[[#This Row],[League]]&amp;STANDINGS_BA[[#This Row],[Team]]</f>
        <v>$150 Draft Champions Express Mar 31 8:00 pm Lg.4131Team Mchugh</v>
      </c>
    </row>
    <row r="842" spans="1:7" x14ac:dyDescent="0.25">
      <c r="A842">
        <v>1</v>
      </c>
      <c r="B842" t="s">
        <v>1196</v>
      </c>
      <c r="C842" t="s">
        <v>1197</v>
      </c>
      <c r="D842">
        <v>0.29299999999999998</v>
      </c>
      <c r="E842">
        <v>2910</v>
      </c>
      <c r="F842">
        <f t="shared" si="13"/>
        <v>1</v>
      </c>
      <c r="G842" t="str">
        <f>STANDINGS_BA[[#This Row],[League]]&amp;STANDINGS_BA[[#This Row],[Team]]</f>
        <v>$150 Draft Champions Feb 01 1:00 pm Lg.3642Cedar Hills Socials</v>
      </c>
    </row>
    <row r="843" spans="1:7" x14ac:dyDescent="0.25">
      <c r="A843">
        <v>79</v>
      </c>
      <c r="B843" t="s">
        <v>113</v>
      </c>
      <c r="C843" t="s">
        <v>1197</v>
      </c>
      <c r="D843">
        <v>0.27929999999999999</v>
      </c>
      <c r="E843">
        <v>2832</v>
      </c>
      <c r="F843">
        <f t="shared" si="13"/>
        <v>2</v>
      </c>
      <c r="G843" t="str">
        <f>STANDINGS_BA[[#This Row],[League]]&amp;STANDINGS_BA[[#This Row],[Team]]</f>
        <v>$150 Draft Champions Feb 01 1:00 pm Lg.3642Team Christensen</v>
      </c>
    </row>
    <row r="844" spans="1:7" x14ac:dyDescent="0.25">
      <c r="A844">
        <v>790</v>
      </c>
      <c r="B844" t="s">
        <v>1198</v>
      </c>
      <c r="C844" t="s">
        <v>1197</v>
      </c>
      <c r="D844">
        <v>0.26989999999999997</v>
      </c>
      <c r="E844">
        <v>2121</v>
      </c>
      <c r="F844">
        <f t="shared" si="13"/>
        <v>3</v>
      </c>
      <c r="G844" t="str">
        <f>STANDINGS_BA[[#This Row],[League]]&amp;STANDINGS_BA[[#This Row],[Team]]</f>
        <v>$150 Draft Champions Feb 01 1:00 pm Lg.3642Windmills</v>
      </c>
    </row>
    <row r="845" spans="1:7" x14ac:dyDescent="0.25">
      <c r="A845">
        <v>1057</v>
      </c>
      <c r="B845" t="s">
        <v>1199</v>
      </c>
      <c r="C845" t="s">
        <v>1197</v>
      </c>
      <c r="D845">
        <v>0.26800000000000002</v>
      </c>
      <c r="E845">
        <v>1854</v>
      </c>
      <c r="F845">
        <f t="shared" si="13"/>
        <v>4</v>
      </c>
      <c r="G845" t="str">
        <f>STANDINGS_BA[[#This Row],[League]]&amp;STANDINGS_BA[[#This Row],[Team]]</f>
        <v>$150 Draft Champions Feb 01 1:00 pm Lg.3642Anna's Avengers</v>
      </c>
    </row>
    <row r="846" spans="1:7" x14ac:dyDescent="0.25">
      <c r="A846">
        <v>1399</v>
      </c>
      <c r="B846" t="s">
        <v>1200</v>
      </c>
      <c r="C846" t="s">
        <v>1197</v>
      </c>
      <c r="D846">
        <v>0.26569999999999999</v>
      </c>
      <c r="E846">
        <v>1512</v>
      </c>
      <c r="F846">
        <f t="shared" si="13"/>
        <v>5</v>
      </c>
      <c r="G846" t="str">
        <f>STANDINGS_BA[[#This Row],[League]]&amp;STANDINGS_BA[[#This Row],[Team]]</f>
        <v>$150 Draft Champions Feb 01 1:00 pm Lg.3642Pyrolitic Decomposition 9</v>
      </c>
    </row>
    <row r="847" spans="1:7" x14ac:dyDescent="0.25">
      <c r="A847">
        <v>1477</v>
      </c>
      <c r="B847" t="s">
        <v>1201</v>
      </c>
      <c r="C847" t="s">
        <v>1197</v>
      </c>
      <c r="D847">
        <v>0.26529999999999998</v>
      </c>
      <c r="E847">
        <v>1434</v>
      </c>
      <c r="F847">
        <f t="shared" si="13"/>
        <v>6</v>
      </c>
      <c r="G847" t="str">
        <f>STANDINGS_BA[[#This Row],[League]]&amp;STANDINGS_BA[[#This Row],[Team]]</f>
        <v>$150 Draft Champions Feb 01 1:00 pm Lg.3642Bat Flips Rule</v>
      </c>
    </row>
    <row r="848" spans="1:7" x14ac:dyDescent="0.25">
      <c r="A848">
        <v>1631</v>
      </c>
      <c r="B848" t="s">
        <v>1202</v>
      </c>
      <c r="C848" t="s">
        <v>1197</v>
      </c>
      <c r="D848">
        <v>0.26429999999999998</v>
      </c>
      <c r="E848">
        <v>1280</v>
      </c>
      <c r="F848">
        <f t="shared" si="13"/>
        <v>7</v>
      </c>
      <c r="G848" t="str">
        <f>STANDINGS_BA[[#This Row],[League]]&amp;STANDINGS_BA[[#This Row],[Team]]</f>
        <v>$150 Draft Champions Feb 01 1:00 pm Lg.3642Stanton's Familia</v>
      </c>
    </row>
    <row r="849" spans="1:7" x14ac:dyDescent="0.25">
      <c r="A849">
        <v>1695</v>
      </c>
      <c r="B849" t="s">
        <v>1203</v>
      </c>
      <c r="C849" t="s">
        <v>1197</v>
      </c>
      <c r="D849">
        <v>0.26390000000000002</v>
      </c>
      <c r="E849">
        <v>1216</v>
      </c>
      <c r="F849">
        <f t="shared" si="13"/>
        <v>8</v>
      </c>
      <c r="G849" t="str">
        <f>STANDINGS_BA[[#This Row],[League]]&amp;STANDINGS_BA[[#This Row],[Team]]</f>
        <v>$150 Draft Champions Feb 01 1:00 pm Lg.3642Sophomore Spring Squatters</v>
      </c>
    </row>
    <row r="850" spans="1:7" x14ac:dyDescent="0.25">
      <c r="A850">
        <v>1723</v>
      </c>
      <c r="B850" t="s">
        <v>258</v>
      </c>
      <c r="C850" t="s">
        <v>1197</v>
      </c>
      <c r="D850">
        <v>0.26379999999999998</v>
      </c>
      <c r="E850">
        <v>1188</v>
      </c>
      <c r="F850">
        <f t="shared" si="13"/>
        <v>9</v>
      </c>
      <c r="G850" t="str">
        <f>STANDINGS_BA[[#This Row],[League]]&amp;STANDINGS_BA[[#This Row],[Team]]</f>
        <v>$150 Draft Champions Feb 01 1:00 pm Lg.3642High and Tight</v>
      </c>
    </row>
    <row r="851" spans="1:7" x14ac:dyDescent="0.25">
      <c r="A851">
        <v>1955</v>
      </c>
      <c r="B851" t="s">
        <v>410</v>
      </c>
      <c r="C851" t="s">
        <v>1197</v>
      </c>
      <c r="D851">
        <v>0.26219999999999999</v>
      </c>
      <c r="E851">
        <v>956</v>
      </c>
      <c r="F851">
        <f t="shared" si="13"/>
        <v>10</v>
      </c>
      <c r="G851" t="str">
        <f>STANDINGS_BA[[#This Row],[League]]&amp;STANDINGS_BA[[#This Row],[Team]]</f>
        <v>$150 Draft Champions Feb 01 1:00 pm Lg.3642Los Tiradores</v>
      </c>
    </row>
    <row r="852" spans="1:7" x14ac:dyDescent="0.25">
      <c r="A852">
        <v>2390</v>
      </c>
      <c r="B852" t="s">
        <v>1204</v>
      </c>
      <c r="C852" t="s">
        <v>1197</v>
      </c>
      <c r="D852">
        <v>0.25879999999999997</v>
      </c>
      <c r="E852">
        <v>520.5</v>
      </c>
      <c r="F852">
        <f t="shared" si="13"/>
        <v>11</v>
      </c>
      <c r="G852" t="str">
        <f>STANDINGS_BA[[#This Row],[League]]&amp;STANDINGS_BA[[#This Row],[Team]]</f>
        <v>$150 Draft Champions Feb 01 1:00 pm Lg.3642Down and out!</v>
      </c>
    </row>
    <row r="853" spans="1:7" x14ac:dyDescent="0.25">
      <c r="A853">
        <v>2448</v>
      </c>
      <c r="B853" t="s">
        <v>1205</v>
      </c>
      <c r="C853" t="s">
        <v>1197</v>
      </c>
      <c r="D853">
        <v>0.25819999999999999</v>
      </c>
      <c r="E853">
        <v>463</v>
      </c>
      <c r="F853">
        <f t="shared" si="13"/>
        <v>12</v>
      </c>
      <c r="G853" t="str">
        <f>STANDINGS_BA[[#This Row],[League]]&amp;STANDINGS_BA[[#This Row],[Team]]</f>
        <v>$150 Draft Champions Feb 01 1:00 pm Lg.3642Starfishmn 0201</v>
      </c>
    </row>
    <row r="854" spans="1:7" x14ac:dyDescent="0.25">
      <c r="A854">
        <v>2455</v>
      </c>
      <c r="B854" t="s">
        <v>1206</v>
      </c>
      <c r="C854" t="s">
        <v>1197</v>
      </c>
      <c r="D854">
        <v>0.25819999999999999</v>
      </c>
      <c r="E854">
        <v>456</v>
      </c>
      <c r="F854">
        <f t="shared" si="13"/>
        <v>13</v>
      </c>
      <c r="G854" t="str">
        <f>STANDINGS_BA[[#This Row],[League]]&amp;STANDINGS_BA[[#This Row],[Team]]</f>
        <v>$150 Draft Champions Feb 01 1:00 pm Lg.3642Cripple Creek</v>
      </c>
    </row>
    <row r="855" spans="1:7" x14ac:dyDescent="0.25">
      <c r="A855">
        <v>2525</v>
      </c>
      <c r="B855" t="s">
        <v>1207</v>
      </c>
      <c r="C855" t="s">
        <v>1197</v>
      </c>
      <c r="D855">
        <v>0.25750000000000001</v>
      </c>
      <c r="E855">
        <v>386</v>
      </c>
      <c r="F855">
        <f t="shared" si="13"/>
        <v>14</v>
      </c>
      <c r="G855" t="str">
        <f>STANDINGS_BA[[#This Row],[League]]&amp;STANDINGS_BA[[#This Row],[Team]]</f>
        <v>$150 Draft Champions Feb 01 1:00 pm Lg.3642Ultimate Warrior</v>
      </c>
    </row>
    <row r="856" spans="1:7" x14ac:dyDescent="0.25">
      <c r="A856">
        <v>2782</v>
      </c>
      <c r="B856" t="s">
        <v>493</v>
      </c>
      <c r="C856" t="s">
        <v>1197</v>
      </c>
      <c r="D856">
        <v>0.2535</v>
      </c>
      <c r="E856">
        <v>129</v>
      </c>
      <c r="F856">
        <f t="shared" si="13"/>
        <v>15</v>
      </c>
      <c r="G856" t="str">
        <f>STANDINGS_BA[[#This Row],[League]]&amp;STANDINGS_BA[[#This Row],[Team]]</f>
        <v>$150 Draft Champions Feb 01 1:00 pm Lg.3642A R O I D</v>
      </c>
    </row>
    <row r="857" spans="1:7" x14ac:dyDescent="0.25">
      <c r="A857">
        <v>45</v>
      </c>
      <c r="B857" t="s">
        <v>1208</v>
      </c>
      <c r="C857" t="s">
        <v>1209</v>
      </c>
      <c r="D857">
        <v>0.28070000000000001</v>
      </c>
      <c r="E857">
        <v>2866</v>
      </c>
      <c r="F857">
        <f t="shared" si="13"/>
        <v>1</v>
      </c>
      <c r="G857" t="str">
        <f>STANDINGS_BA[[#This Row],[League]]&amp;STANDINGS_BA[[#This Row],[Team]]</f>
        <v>$150 Draft Champions Feb 02 1:00 pm Lg.3647Team Daughtry</v>
      </c>
    </row>
    <row r="858" spans="1:7" x14ac:dyDescent="0.25">
      <c r="A858">
        <v>217</v>
      </c>
      <c r="B858" t="s">
        <v>1210</v>
      </c>
      <c r="C858" t="s">
        <v>1209</v>
      </c>
      <c r="D858">
        <v>0.2757</v>
      </c>
      <c r="E858">
        <v>2694</v>
      </c>
      <c r="F858">
        <f t="shared" si="13"/>
        <v>2</v>
      </c>
      <c r="G858" t="str">
        <f>STANDINGS_BA[[#This Row],[League]]&amp;STANDINGS_BA[[#This Row],[Team]]</f>
        <v>$150 Draft Champions Feb 02 1:00 pm Lg.3647Ithaca Bombers</v>
      </c>
    </row>
    <row r="859" spans="1:7" x14ac:dyDescent="0.25">
      <c r="A859">
        <v>716</v>
      </c>
      <c r="B859" t="s">
        <v>1211</v>
      </c>
      <c r="C859" t="s">
        <v>1209</v>
      </c>
      <c r="D859">
        <v>0.27050000000000002</v>
      </c>
      <c r="E859">
        <v>2195</v>
      </c>
      <c r="F859">
        <f t="shared" si="13"/>
        <v>3</v>
      </c>
      <c r="G859" t="str">
        <f>STANDINGS_BA[[#This Row],[League]]&amp;STANDINGS_BA[[#This Row],[Team]]</f>
        <v>$150 Draft Champions Feb 02 1:00 pm Lg.3647Saveless in Seattle</v>
      </c>
    </row>
    <row r="860" spans="1:7" x14ac:dyDescent="0.25">
      <c r="A860">
        <v>886</v>
      </c>
      <c r="B860" t="s">
        <v>1212</v>
      </c>
      <c r="C860" t="s">
        <v>1209</v>
      </c>
      <c r="D860">
        <v>0.26919999999999999</v>
      </c>
      <c r="E860">
        <v>2025</v>
      </c>
      <c r="F860">
        <f t="shared" si="13"/>
        <v>4</v>
      </c>
      <c r="G860" t="str">
        <f>STANDINGS_BA[[#This Row],[League]]&amp;STANDINGS_BA[[#This Row],[Team]]</f>
        <v>$150 Draft Champions Feb 02 1:00 pm Lg.3647ShowtimeDC63</v>
      </c>
    </row>
    <row r="861" spans="1:7" x14ac:dyDescent="0.25">
      <c r="A861">
        <v>921</v>
      </c>
      <c r="B861" t="s">
        <v>1213</v>
      </c>
      <c r="C861" t="s">
        <v>1209</v>
      </c>
      <c r="D861">
        <v>0.26900000000000002</v>
      </c>
      <c r="E861">
        <v>1990</v>
      </c>
      <c r="F861">
        <f t="shared" si="13"/>
        <v>5</v>
      </c>
      <c r="G861" t="str">
        <f>STANDINGS_BA[[#This Row],[League]]&amp;STANDINGS_BA[[#This Row],[Team]]</f>
        <v>$150 Draft Champions Feb 02 1:00 pm Lg.3647Team Lucas</v>
      </c>
    </row>
    <row r="862" spans="1:7" x14ac:dyDescent="0.25">
      <c r="A862">
        <v>1087</v>
      </c>
      <c r="B862" t="s">
        <v>650</v>
      </c>
      <c r="C862" t="s">
        <v>1209</v>
      </c>
      <c r="D862">
        <v>0.26790000000000003</v>
      </c>
      <c r="E862">
        <v>1824</v>
      </c>
      <c r="F862">
        <f t="shared" si="13"/>
        <v>6</v>
      </c>
      <c r="G862" t="str">
        <f>STANDINGS_BA[[#This Row],[League]]&amp;STANDINGS_BA[[#This Row],[Team]]</f>
        <v>$150 Draft Champions Feb 02 1:00 pm Lg.3647Team Stein</v>
      </c>
    </row>
    <row r="863" spans="1:7" x14ac:dyDescent="0.25">
      <c r="A863">
        <v>1281</v>
      </c>
      <c r="B863" t="s">
        <v>1214</v>
      </c>
      <c r="C863" t="s">
        <v>1209</v>
      </c>
      <c r="D863">
        <v>0.26650000000000001</v>
      </c>
      <c r="E863">
        <v>1630</v>
      </c>
      <c r="F863">
        <f t="shared" si="13"/>
        <v>7</v>
      </c>
      <c r="G863" t="str">
        <f>STANDINGS_BA[[#This Row],[League]]&amp;STANDINGS_BA[[#This Row],[Team]]</f>
        <v>$150 Draft Champions Feb 02 1:00 pm Lg.3647Rollie's Stache</v>
      </c>
    </row>
    <row r="864" spans="1:7" x14ac:dyDescent="0.25">
      <c r="A864">
        <v>1782</v>
      </c>
      <c r="B864" t="s">
        <v>418</v>
      </c>
      <c r="C864" t="s">
        <v>1209</v>
      </c>
      <c r="D864">
        <v>0.26340000000000002</v>
      </c>
      <c r="E864">
        <v>1129</v>
      </c>
      <c r="F864">
        <f t="shared" si="13"/>
        <v>8</v>
      </c>
      <c r="G864" t="str">
        <f>STANDINGS_BA[[#This Row],[League]]&amp;STANDINGS_BA[[#This Row],[Team]]</f>
        <v>$150 Draft Champions Feb 02 1:00 pm Lg.3647Team Damico</v>
      </c>
    </row>
    <row r="865" spans="1:7" x14ac:dyDescent="0.25">
      <c r="A865">
        <v>1797</v>
      </c>
      <c r="B865" t="s">
        <v>1215</v>
      </c>
      <c r="C865" t="s">
        <v>1209</v>
      </c>
      <c r="D865">
        <v>0.26329999999999998</v>
      </c>
      <c r="E865">
        <v>1114</v>
      </c>
      <c r="F865">
        <f t="shared" si="13"/>
        <v>9</v>
      </c>
      <c r="G865" t="str">
        <f>STANDINGS_BA[[#This Row],[League]]&amp;STANDINGS_BA[[#This Row],[Team]]</f>
        <v>$150 Draft Champions Feb 02 1:00 pm Lg.3647Leading Vogt Getter</v>
      </c>
    </row>
    <row r="866" spans="1:7" x14ac:dyDescent="0.25">
      <c r="A866">
        <v>2027</v>
      </c>
      <c r="B866" t="s">
        <v>1216</v>
      </c>
      <c r="C866" t="s">
        <v>1209</v>
      </c>
      <c r="D866">
        <v>0.26169999999999999</v>
      </c>
      <c r="E866">
        <v>884</v>
      </c>
      <c r="F866">
        <f t="shared" si="13"/>
        <v>10</v>
      </c>
      <c r="G866" t="str">
        <f>STANDINGS_BA[[#This Row],[League]]&amp;STANDINGS_BA[[#This Row],[Team]]</f>
        <v>$150 Draft Champions Feb 02 1:00 pm Lg.3647Thebeau 5</v>
      </c>
    </row>
    <row r="867" spans="1:7" x14ac:dyDescent="0.25">
      <c r="A867">
        <v>2178</v>
      </c>
      <c r="B867" t="s">
        <v>1217</v>
      </c>
      <c r="C867" t="s">
        <v>1209</v>
      </c>
      <c r="D867">
        <v>0.2606</v>
      </c>
      <c r="E867">
        <v>733.5</v>
      </c>
      <c r="F867">
        <f t="shared" si="13"/>
        <v>11</v>
      </c>
      <c r="G867" t="str">
        <f>STANDINGS_BA[[#This Row],[League]]&amp;STANDINGS_BA[[#This Row],[Team]]</f>
        <v>$150 Draft Champions Feb 02 1:00 pm Lg.3647zima.......</v>
      </c>
    </row>
    <row r="868" spans="1:7" x14ac:dyDescent="0.25">
      <c r="A868">
        <v>2192</v>
      </c>
      <c r="B868" t="s">
        <v>1218</v>
      </c>
      <c r="C868" t="s">
        <v>1209</v>
      </c>
      <c r="D868">
        <v>0.26050000000000001</v>
      </c>
      <c r="E868">
        <v>719</v>
      </c>
      <c r="F868">
        <f t="shared" si="13"/>
        <v>12</v>
      </c>
      <c r="G868" t="str">
        <f>STANDINGS_BA[[#This Row],[League]]&amp;STANDINGS_BA[[#This Row],[Team]]</f>
        <v>$150 Draft Champions Feb 02 1:00 pm Lg.3647Chimi-F'ing-Changas</v>
      </c>
    </row>
    <row r="869" spans="1:7" x14ac:dyDescent="0.25">
      <c r="A869">
        <v>2305</v>
      </c>
      <c r="B869" t="s">
        <v>1219</v>
      </c>
      <c r="C869" t="s">
        <v>1209</v>
      </c>
      <c r="D869">
        <v>0.25950000000000001</v>
      </c>
      <c r="E869">
        <v>606</v>
      </c>
      <c r="F869">
        <f t="shared" si="13"/>
        <v>13</v>
      </c>
      <c r="G869" t="str">
        <f>STANDINGS_BA[[#This Row],[League]]&amp;STANDINGS_BA[[#This Row],[Team]]</f>
        <v>$150 Draft Champions Feb 02 1:00 pm Lg.3647Sultans of Swat 3</v>
      </c>
    </row>
    <row r="870" spans="1:7" x14ac:dyDescent="0.25">
      <c r="A870">
        <v>2689</v>
      </c>
      <c r="B870" t="s">
        <v>1220</v>
      </c>
      <c r="C870" t="s">
        <v>1209</v>
      </c>
      <c r="D870">
        <v>0.255</v>
      </c>
      <c r="E870">
        <v>222</v>
      </c>
      <c r="F870">
        <f t="shared" si="13"/>
        <v>14</v>
      </c>
      <c r="G870" t="str">
        <f>STANDINGS_BA[[#This Row],[League]]&amp;STANDINGS_BA[[#This Row],[Team]]</f>
        <v>$150 Draft Champions Feb 02 1:00 pm Lg.3647Hershel's Walkers</v>
      </c>
    </row>
    <row r="871" spans="1:7" x14ac:dyDescent="0.25">
      <c r="A871">
        <v>2722</v>
      </c>
      <c r="B871" t="s">
        <v>1221</v>
      </c>
      <c r="C871" t="s">
        <v>1209</v>
      </c>
      <c r="D871">
        <v>0.25459999999999999</v>
      </c>
      <c r="E871">
        <v>189</v>
      </c>
      <c r="F871">
        <f t="shared" si="13"/>
        <v>15</v>
      </c>
      <c r="G871" t="str">
        <f>STANDINGS_BA[[#This Row],[League]]&amp;STANDINGS_BA[[#This Row],[Team]]</f>
        <v>$150 Draft Champions Feb 02 1:00 pm Lg.3647sLim picKens</v>
      </c>
    </row>
    <row r="872" spans="1:7" x14ac:dyDescent="0.25">
      <c r="A872">
        <v>71</v>
      </c>
      <c r="B872" t="s">
        <v>1222</v>
      </c>
      <c r="C872" t="s">
        <v>1223</v>
      </c>
      <c r="D872">
        <v>0.27950000000000003</v>
      </c>
      <c r="E872">
        <v>2840</v>
      </c>
      <c r="F872">
        <f t="shared" si="13"/>
        <v>1</v>
      </c>
      <c r="G872" t="str">
        <f>STANDINGS_BA[[#This Row],[League]]&amp;STANDINGS_BA[[#This Row],[Team]]</f>
        <v>$150 Draft Champions Feb 02 1:00 pm Lg.3648Team Levy</v>
      </c>
    </row>
    <row r="873" spans="1:7" x14ac:dyDescent="0.25">
      <c r="A873">
        <v>137</v>
      </c>
      <c r="B873" t="s">
        <v>1224</v>
      </c>
      <c r="C873" t="s">
        <v>1223</v>
      </c>
      <c r="D873">
        <v>0.27739999999999998</v>
      </c>
      <c r="E873">
        <v>2774</v>
      </c>
      <c r="F873">
        <f t="shared" si="13"/>
        <v>2</v>
      </c>
      <c r="G873" t="str">
        <f>STANDINGS_BA[[#This Row],[League]]&amp;STANDINGS_BA[[#This Row],[Team]]</f>
        <v>$150 Draft Champions Feb 02 1:00 pm Lg.3648Redd Nation</v>
      </c>
    </row>
    <row r="874" spans="1:7" x14ac:dyDescent="0.25">
      <c r="A874">
        <v>672</v>
      </c>
      <c r="B874" t="s">
        <v>491</v>
      </c>
      <c r="C874" t="s">
        <v>1223</v>
      </c>
      <c r="D874">
        <v>0.27100000000000002</v>
      </c>
      <c r="E874">
        <v>2239</v>
      </c>
      <c r="F874">
        <f t="shared" si="13"/>
        <v>3</v>
      </c>
      <c r="G874" t="str">
        <f>STANDINGS_BA[[#This Row],[League]]&amp;STANDINGS_BA[[#This Row],[Team]]</f>
        <v>$150 Draft Champions Feb 02 1:00 pm Lg.3648Team Wojciechowski</v>
      </c>
    </row>
    <row r="875" spans="1:7" x14ac:dyDescent="0.25">
      <c r="A875">
        <v>681</v>
      </c>
      <c r="B875" t="s">
        <v>1225</v>
      </c>
      <c r="C875" t="s">
        <v>1223</v>
      </c>
      <c r="D875">
        <v>0.27089999999999997</v>
      </c>
      <c r="E875">
        <v>2230</v>
      </c>
      <c r="F875">
        <f t="shared" si="13"/>
        <v>4</v>
      </c>
      <c r="G875" t="str">
        <f>STANDINGS_BA[[#This Row],[League]]&amp;STANDINGS_BA[[#This Row],[Team]]</f>
        <v>$150 Draft Champions Feb 02 1:00 pm Lg.3648Sun Spartacus the Hun Tzu</v>
      </c>
    </row>
    <row r="876" spans="1:7" x14ac:dyDescent="0.25">
      <c r="A876">
        <v>842</v>
      </c>
      <c r="B876" t="s">
        <v>1226</v>
      </c>
      <c r="C876" t="s">
        <v>1223</v>
      </c>
      <c r="D876">
        <v>0.26950000000000002</v>
      </c>
      <c r="E876">
        <v>2069</v>
      </c>
      <c r="F876">
        <f t="shared" si="13"/>
        <v>5</v>
      </c>
      <c r="G876" t="str">
        <f>STANDINGS_BA[[#This Row],[League]]&amp;STANDINGS_BA[[#This Row],[Team]]</f>
        <v>$150 Draft Champions Feb 02 1:00 pm Lg.3648Sons of Hamilton</v>
      </c>
    </row>
    <row r="877" spans="1:7" x14ac:dyDescent="0.25">
      <c r="A877">
        <v>976</v>
      </c>
      <c r="B877" t="s">
        <v>1227</v>
      </c>
      <c r="C877" t="s">
        <v>1223</v>
      </c>
      <c r="D877">
        <v>0.26860000000000001</v>
      </c>
      <c r="E877">
        <v>1935</v>
      </c>
      <c r="F877">
        <f t="shared" si="13"/>
        <v>6</v>
      </c>
      <c r="G877" t="str">
        <f>STANDINGS_BA[[#This Row],[League]]&amp;STANDINGS_BA[[#This Row],[Team]]</f>
        <v>$150 Draft Champions Feb 02 1:00 pm Lg.3648Howlin' Wolf</v>
      </c>
    </row>
    <row r="878" spans="1:7" x14ac:dyDescent="0.25">
      <c r="A878">
        <v>1243</v>
      </c>
      <c r="B878" t="s">
        <v>1228</v>
      </c>
      <c r="C878" t="s">
        <v>1223</v>
      </c>
      <c r="D878">
        <v>0.26679999999999998</v>
      </c>
      <c r="E878">
        <v>1668</v>
      </c>
      <c r="F878">
        <f t="shared" si="13"/>
        <v>7</v>
      </c>
      <c r="G878" t="str">
        <f>STANDINGS_BA[[#This Row],[League]]&amp;STANDINGS_BA[[#This Row],[Team]]</f>
        <v>$150 Draft Champions Feb 02 1:00 pm Lg.3648Murder He Roto Slow</v>
      </c>
    </row>
    <row r="879" spans="1:7" x14ac:dyDescent="0.25">
      <c r="A879">
        <v>1463</v>
      </c>
      <c r="B879" t="s">
        <v>1229</v>
      </c>
      <c r="C879" t="s">
        <v>1223</v>
      </c>
      <c r="D879">
        <v>0.26529999999999998</v>
      </c>
      <c r="E879">
        <v>1447.5</v>
      </c>
      <c r="F879">
        <f t="shared" si="13"/>
        <v>8</v>
      </c>
      <c r="G879" t="str">
        <f>STANDINGS_BA[[#This Row],[League]]&amp;STANDINGS_BA[[#This Row],[Team]]</f>
        <v>$150 Draft Champions Feb 02 1:00 pm Lg.3648Hootie Hoo</v>
      </c>
    </row>
    <row r="880" spans="1:7" x14ac:dyDescent="0.25">
      <c r="A880">
        <v>1660</v>
      </c>
      <c r="B880" t="s">
        <v>1230</v>
      </c>
      <c r="C880" t="s">
        <v>1223</v>
      </c>
      <c r="D880">
        <v>0.2641</v>
      </c>
      <c r="E880">
        <v>1251</v>
      </c>
      <c r="F880">
        <f t="shared" si="13"/>
        <v>9</v>
      </c>
      <c r="G880" t="str">
        <f>STANDINGS_BA[[#This Row],[League]]&amp;STANDINGS_BA[[#This Row],[Team]]</f>
        <v>$150 Draft Champions Feb 02 1:00 pm Lg.3648LUNKERS SD2</v>
      </c>
    </row>
    <row r="881" spans="1:7" x14ac:dyDescent="0.25">
      <c r="A881">
        <v>1712</v>
      </c>
      <c r="B881" t="s">
        <v>1231</v>
      </c>
      <c r="C881" t="s">
        <v>1223</v>
      </c>
      <c r="D881">
        <v>0.26390000000000002</v>
      </c>
      <c r="E881">
        <v>1199</v>
      </c>
      <c r="F881">
        <f t="shared" si="13"/>
        <v>10</v>
      </c>
      <c r="G881" t="str">
        <f>STANDINGS_BA[[#This Row],[League]]&amp;STANDINGS_BA[[#This Row],[Team]]</f>
        <v>$150 Draft Champions Feb 02 1:00 pm Lg.3648B-Team</v>
      </c>
    </row>
    <row r="882" spans="1:7" x14ac:dyDescent="0.25">
      <c r="A882">
        <v>1727</v>
      </c>
      <c r="B882" t="s">
        <v>286</v>
      </c>
      <c r="C882" t="s">
        <v>1223</v>
      </c>
      <c r="D882">
        <v>0.26369999999999999</v>
      </c>
      <c r="E882">
        <v>1184</v>
      </c>
      <c r="F882">
        <f t="shared" si="13"/>
        <v>11</v>
      </c>
      <c r="G882" t="str">
        <f>STANDINGS_BA[[#This Row],[League]]&amp;STANDINGS_BA[[#This Row],[Team]]</f>
        <v>$150 Draft Champions Feb 02 1:00 pm Lg.3648Team Williams</v>
      </c>
    </row>
    <row r="883" spans="1:7" x14ac:dyDescent="0.25">
      <c r="A883">
        <v>2198</v>
      </c>
      <c r="B883" t="s">
        <v>1232</v>
      </c>
      <c r="C883" t="s">
        <v>1223</v>
      </c>
      <c r="D883">
        <v>0.26040000000000002</v>
      </c>
      <c r="E883">
        <v>713</v>
      </c>
      <c r="F883">
        <f t="shared" si="13"/>
        <v>12</v>
      </c>
      <c r="G883" t="str">
        <f>STANDINGS_BA[[#This Row],[League]]&amp;STANDINGS_BA[[#This Row],[Team]]</f>
        <v>$150 Draft Champions Feb 02 1:00 pm Lg.3648Long Way to the Top If You Wanna Rock</v>
      </c>
    </row>
    <row r="884" spans="1:7" x14ac:dyDescent="0.25">
      <c r="A884">
        <v>2257</v>
      </c>
      <c r="B884" t="s">
        <v>1233</v>
      </c>
      <c r="C884" t="s">
        <v>1223</v>
      </c>
      <c r="D884">
        <v>0.25990000000000002</v>
      </c>
      <c r="E884">
        <v>654</v>
      </c>
      <c r="F884">
        <f t="shared" si="13"/>
        <v>13</v>
      </c>
      <c r="G884" t="str">
        <f>STANDINGS_BA[[#This Row],[League]]&amp;STANDINGS_BA[[#This Row],[Team]]</f>
        <v>$150 Draft Champions Feb 02 1:00 pm Lg.3648HangerBangers</v>
      </c>
    </row>
    <row r="885" spans="1:7" x14ac:dyDescent="0.25">
      <c r="A885">
        <v>2308</v>
      </c>
      <c r="B885" t="s">
        <v>1234</v>
      </c>
      <c r="C885" t="s">
        <v>1223</v>
      </c>
      <c r="D885">
        <v>0.25950000000000001</v>
      </c>
      <c r="E885">
        <v>603</v>
      </c>
      <c r="F885">
        <f t="shared" si="13"/>
        <v>14</v>
      </c>
      <c r="G885" t="str">
        <f>STANDINGS_BA[[#This Row],[League]]&amp;STANDINGS_BA[[#This Row],[Team]]</f>
        <v>$150 Draft Champions Feb 02 1:00 pm Lg.3648The Billygoat Instigators</v>
      </c>
    </row>
    <row r="886" spans="1:7" x14ac:dyDescent="0.25">
      <c r="A886">
        <v>2855</v>
      </c>
      <c r="B886" t="s">
        <v>1235</v>
      </c>
      <c r="C886" t="s">
        <v>1223</v>
      </c>
      <c r="D886">
        <v>0.25080000000000002</v>
      </c>
      <c r="E886">
        <v>56</v>
      </c>
      <c r="F886">
        <f t="shared" si="13"/>
        <v>15</v>
      </c>
      <c r="G886" t="str">
        <f>STANDINGS_BA[[#This Row],[League]]&amp;STANDINGS_BA[[#This Row],[Team]]</f>
        <v>$150 Draft Champions Feb 02 1:00 pm Lg.3648Team mitseff</v>
      </c>
    </row>
    <row r="887" spans="1:7" x14ac:dyDescent="0.25">
      <c r="A887">
        <v>176</v>
      </c>
      <c r="B887" t="s">
        <v>1236</v>
      </c>
      <c r="C887" t="s">
        <v>1237</v>
      </c>
      <c r="D887">
        <v>0.27650000000000002</v>
      </c>
      <c r="E887">
        <v>2735</v>
      </c>
      <c r="F887">
        <f t="shared" si="13"/>
        <v>1</v>
      </c>
      <c r="G887" t="str">
        <f>STANDINGS_BA[[#This Row],[League]]&amp;STANDINGS_BA[[#This Row],[Team]]</f>
        <v>$150 Draft Champions Feb 03 1:00 pm Lg.3651Talons</v>
      </c>
    </row>
    <row r="888" spans="1:7" x14ac:dyDescent="0.25">
      <c r="A888">
        <v>348</v>
      </c>
      <c r="B888" t="s">
        <v>686</v>
      </c>
      <c r="C888" t="s">
        <v>1237</v>
      </c>
      <c r="D888">
        <v>0.27400000000000002</v>
      </c>
      <c r="E888">
        <v>2563</v>
      </c>
      <c r="F888">
        <f t="shared" si="13"/>
        <v>2</v>
      </c>
      <c r="G888" t="str">
        <f>STANDINGS_BA[[#This Row],[League]]&amp;STANDINGS_BA[[#This Row],[Team]]</f>
        <v>$150 Draft Champions Feb 03 1:00 pm Lg.3651Team Liebman</v>
      </c>
    </row>
    <row r="889" spans="1:7" x14ac:dyDescent="0.25">
      <c r="A889">
        <v>356</v>
      </c>
      <c r="B889" t="s">
        <v>1238</v>
      </c>
      <c r="C889" t="s">
        <v>1237</v>
      </c>
      <c r="D889">
        <v>0.27389999999999998</v>
      </c>
      <c r="E889">
        <v>2555</v>
      </c>
      <c r="F889">
        <f t="shared" si="13"/>
        <v>3</v>
      </c>
      <c r="G889" t="str">
        <f>STANDINGS_BA[[#This Row],[League]]&amp;STANDINGS_BA[[#This Row],[Team]]</f>
        <v>$150 Draft Champions Feb 03 1:00 pm Lg.3651brownsound</v>
      </c>
    </row>
    <row r="890" spans="1:7" x14ac:dyDescent="0.25">
      <c r="A890">
        <v>496</v>
      </c>
      <c r="B890" t="s">
        <v>1239</v>
      </c>
      <c r="C890" t="s">
        <v>1237</v>
      </c>
      <c r="D890">
        <v>0.27260000000000001</v>
      </c>
      <c r="E890">
        <v>2415</v>
      </c>
      <c r="F890">
        <f t="shared" si="13"/>
        <v>4</v>
      </c>
      <c r="G890" t="str">
        <f>STANDINGS_BA[[#This Row],[League]]&amp;STANDINGS_BA[[#This Row],[Team]]</f>
        <v>$150 Draft Champions Feb 03 1:00 pm Lg.3651Thebeau 6</v>
      </c>
    </row>
    <row r="891" spans="1:7" x14ac:dyDescent="0.25">
      <c r="A891">
        <v>1120</v>
      </c>
      <c r="B891" t="s">
        <v>1240</v>
      </c>
      <c r="C891" t="s">
        <v>1237</v>
      </c>
      <c r="D891">
        <v>0.2676</v>
      </c>
      <c r="E891">
        <v>1791</v>
      </c>
      <c r="F891">
        <f t="shared" si="13"/>
        <v>5</v>
      </c>
      <c r="G891" t="str">
        <f>STANDINGS_BA[[#This Row],[League]]&amp;STANDINGS_BA[[#This Row],[Team]]</f>
        <v>$150 Draft Champions Feb 03 1:00 pm Lg.3651Team Robot</v>
      </c>
    </row>
    <row r="892" spans="1:7" x14ac:dyDescent="0.25">
      <c r="A892">
        <v>1201</v>
      </c>
      <c r="B892" t="s">
        <v>1241</v>
      </c>
      <c r="C892" t="s">
        <v>1237</v>
      </c>
      <c r="D892">
        <v>0.2671</v>
      </c>
      <c r="E892">
        <v>1710</v>
      </c>
      <c r="F892">
        <f t="shared" si="13"/>
        <v>6</v>
      </c>
      <c r="G892" t="str">
        <f>STANDINGS_BA[[#This Row],[League]]&amp;STANDINGS_BA[[#This Row],[Team]]</f>
        <v>$150 Draft Champions Feb 03 1:00 pm Lg.3651Pyrolitic Decomposition 10</v>
      </c>
    </row>
    <row r="893" spans="1:7" x14ac:dyDescent="0.25">
      <c r="A893">
        <v>1379</v>
      </c>
      <c r="B893" t="s">
        <v>1242</v>
      </c>
      <c r="C893" t="s">
        <v>1237</v>
      </c>
      <c r="D893">
        <v>0.26590000000000003</v>
      </c>
      <c r="E893">
        <v>1532</v>
      </c>
      <c r="F893">
        <f t="shared" si="13"/>
        <v>7</v>
      </c>
      <c r="G893" t="str">
        <f>STANDINGS_BA[[#This Row],[League]]&amp;STANDINGS_BA[[#This Row],[Team]]</f>
        <v>$150 Draft Champions Feb 03 1:00 pm Lg.3651Toledo Mud Hens</v>
      </c>
    </row>
    <row r="894" spans="1:7" x14ac:dyDescent="0.25">
      <c r="A894">
        <v>1557</v>
      </c>
      <c r="B894" t="s">
        <v>356</v>
      </c>
      <c r="C894" t="s">
        <v>1237</v>
      </c>
      <c r="D894">
        <v>0.26479999999999998</v>
      </c>
      <c r="E894">
        <v>1354</v>
      </c>
      <c r="F894">
        <f t="shared" si="13"/>
        <v>8</v>
      </c>
      <c r="G894" t="str">
        <f>STANDINGS_BA[[#This Row],[League]]&amp;STANDINGS_BA[[#This Row],[Team]]</f>
        <v>$150 Draft Champions Feb 03 1:00 pm Lg.3651GUERRILLA DC</v>
      </c>
    </row>
    <row r="895" spans="1:7" x14ac:dyDescent="0.25">
      <c r="A895">
        <v>1848</v>
      </c>
      <c r="B895" t="s">
        <v>1243</v>
      </c>
      <c r="C895" t="s">
        <v>1237</v>
      </c>
      <c r="D895">
        <v>0.26290000000000002</v>
      </c>
      <c r="E895">
        <v>1063</v>
      </c>
      <c r="F895">
        <f t="shared" si="13"/>
        <v>9</v>
      </c>
      <c r="G895" t="str">
        <f>STANDINGS_BA[[#This Row],[League]]&amp;STANDINGS_BA[[#This Row],[Team]]</f>
        <v>$150 Draft Champions Feb 03 1:00 pm Lg.3651Harmon Killebrew</v>
      </c>
    </row>
    <row r="896" spans="1:7" x14ac:dyDescent="0.25">
      <c r="A896">
        <v>1867</v>
      </c>
      <c r="B896" t="s">
        <v>489</v>
      </c>
      <c r="C896" t="s">
        <v>1237</v>
      </c>
      <c r="D896">
        <v>0.26279999999999998</v>
      </c>
      <c r="E896">
        <v>1044</v>
      </c>
      <c r="F896">
        <f t="shared" si="13"/>
        <v>10</v>
      </c>
      <c r="G896" t="str">
        <f>STANDINGS_BA[[#This Row],[League]]&amp;STANDINGS_BA[[#This Row],[Team]]</f>
        <v>$150 Draft Champions Feb 03 1:00 pm Lg.3651Thing 5</v>
      </c>
    </row>
    <row r="897" spans="1:7" x14ac:dyDescent="0.25">
      <c r="A897">
        <v>2233</v>
      </c>
      <c r="B897" t="s">
        <v>1244</v>
      </c>
      <c r="C897" t="s">
        <v>1237</v>
      </c>
      <c r="D897">
        <v>0.2601</v>
      </c>
      <c r="E897">
        <v>678</v>
      </c>
      <c r="F897">
        <f t="shared" si="13"/>
        <v>11</v>
      </c>
      <c r="G897" t="str">
        <f>STANDINGS_BA[[#This Row],[League]]&amp;STANDINGS_BA[[#This Row],[Team]]</f>
        <v>$150 Draft Champions Feb 03 1:00 pm Lg.3651High Society</v>
      </c>
    </row>
    <row r="898" spans="1:7" x14ac:dyDescent="0.25">
      <c r="A898">
        <v>2388</v>
      </c>
      <c r="B898" t="s">
        <v>1245</v>
      </c>
      <c r="C898" t="s">
        <v>1237</v>
      </c>
      <c r="D898">
        <v>0.25879999999999997</v>
      </c>
      <c r="E898">
        <v>523</v>
      </c>
      <c r="F898">
        <f t="shared" si="13"/>
        <v>12</v>
      </c>
      <c r="G898" t="str">
        <f>STANDINGS_BA[[#This Row],[League]]&amp;STANDINGS_BA[[#This Row],[Team]]</f>
        <v>$150 Draft Champions Feb 03 1:00 pm Lg.3651Eskimo Thunder</v>
      </c>
    </row>
    <row r="899" spans="1:7" x14ac:dyDescent="0.25">
      <c r="A899">
        <v>2666</v>
      </c>
      <c r="B899" t="s">
        <v>98</v>
      </c>
      <c r="C899" t="s">
        <v>1237</v>
      </c>
      <c r="D899">
        <v>0.25540000000000002</v>
      </c>
      <c r="E899">
        <v>245</v>
      </c>
      <c r="F899">
        <f t="shared" ref="F899:F962" si="14">IF(C899=C898,F898+1,1)</f>
        <v>13</v>
      </c>
      <c r="G899" t="str">
        <f>STANDINGS_BA[[#This Row],[League]]&amp;STANDINGS_BA[[#This Row],[Team]]</f>
        <v>$150 Draft Champions Feb 03 1:00 pm Lg.3651Team Ward</v>
      </c>
    </row>
    <row r="900" spans="1:7" x14ac:dyDescent="0.25">
      <c r="A900">
        <v>2675</v>
      </c>
      <c r="B900" t="s">
        <v>1246</v>
      </c>
      <c r="C900" t="s">
        <v>1237</v>
      </c>
      <c r="D900">
        <v>0.25530000000000003</v>
      </c>
      <c r="E900">
        <v>236</v>
      </c>
      <c r="F900">
        <f t="shared" si="14"/>
        <v>14</v>
      </c>
      <c r="G900" t="str">
        <f>STANDINGS_BA[[#This Row],[League]]&amp;STANDINGS_BA[[#This Row],[Team]]</f>
        <v>$150 Draft Champions Feb 03 1:00 pm Lg.3651SmellNiceWithBartoloColon</v>
      </c>
    </row>
    <row r="901" spans="1:7" x14ac:dyDescent="0.25">
      <c r="A901">
        <v>2850</v>
      </c>
      <c r="B901" t="s">
        <v>1247</v>
      </c>
      <c r="C901" t="s">
        <v>1237</v>
      </c>
      <c r="D901">
        <v>0.25109999999999999</v>
      </c>
      <c r="E901">
        <v>61</v>
      </c>
      <c r="F901">
        <f t="shared" si="14"/>
        <v>15</v>
      </c>
      <c r="G901" t="str">
        <f>STANDINGS_BA[[#This Row],[League]]&amp;STANDINGS_BA[[#This Row],[Team]]</f>
        <v>$150 Draft Champions Feb 03 1:00 pm Lg.3651u, Enoesque</v>
      </c>
    </row>
    <row r="902" spans="1:7" x14ac:dyDescent="0.25">
      <c r="A902">
        <v>40</v>
      </c>
      <c r="B902" t="s">
        <v>55</v>
      </c>
      <c r="C902" t="s">
        <v>1248</v>
      </c>
      <c r="D902">
        <v>0.28129999999999999</v>
      </c>
      <c r="E902">
        <v>2871</v>
      </c>
      <c r="F902">
        <f t="shared" si="14"/>
        <v>1</v>
      </c>
      <c r="G902" t="str">
        <f>STANDINGS_BA[[#This Row],[League]]&amp;STANDINGS_BA[[#This Row],[Team]]</f>
        <v>$150 Draft Champions Feb 04 1:00 pm Lg.3653BALCO: HENNESSY &amp; PEDS</v>
      </c>
    </row>
    <row r="903" spans="1:7" x14ac:dyDescent="0.25">
      <c r="A903">
        <v>368</v>
      </c>
      <c r="B903" t="s">
        <v>375</v>
      </c>
      <c r="C903" t="s">
        <v>1248</v>
      </c>
      <c r="D903">
        <v>0.27379999999999999</v>
      </c>
      <c r="E903">
        <v>2543</v>
      </c>
      <c r="F903">
        <f t="shared" si="14"/>
        <v>2</v>
      </c>
      <c r="G903" t="str">
        <f>STANDINGS_BA[[#This Row],[League]]&amp;STANDINGS_BA[[#This Row],[Team]]</f>
        <v>$150 Draft Champions Feb 04 1:00 pm Lg.3653Jobu's Rum</v>
      </c>
    </row>
    <row r="904" spans="1:7" x14ac:dyDescent="0.25">
      <c r="A904">
        <v>384</v>
      </c>
      <c r="B904" t="s">
        <v>284</v>
      </c>
      <c r="C904" t="s">
        <v>1248</v>
      </c>
      <c r="D904">
        <v>0.27360000000000001</v>
      </c>
      <c r="E904">
        <v>2527</v>
      </c>
      <c r="F904">
        <f t="shared" si="14"/>
        <v>3</v>
      </c>
      <c r="G904" t="str">
        <f>STANDINGS_BA[[#This Row],[League]]&amp;STANDINGS_BA[[#This Row],[Team]]</f>
        <v>$150 Draft Champions Feb 04 1:00 pm Lg.3653Team Bloom</v>
      </c>
    </row>
    <row r="905" spans="1:7" x14ac:dyDescent="0.25">
      <c r="A905">
        <v>394</v>
      </c>
      <c r="B905" t="s">
        <v>111</v>
      </c>
      <c r="C905" t="s">
        <v>1248</v>
      </c>
      <c r="D905">
        <v>0.27350000000000002</v>
      </c>
      <c r="E905">
        <v>2517</v>
      </c>
      <c r="F905">
        <f t="shared" si="14"/>
        <v>4</v>
      </c>
      <c r="G905" t="str">
        <f>STANDINGS_BA[[#This Row],[League]]&amp;STANDINGS_BA[[#This Row],[Team]]</f>
        <v>$150 Draft Champions Feb 04 1:00 pm Lg.3653MustSeeTV314{DM2}</v>
      </c>
    </row>
    <row r="906" spans="1:7" x14ac:dyDescent="0.25">
      <c r="A906">
        <v>518</v>
      </c>
      <c r="B906" t="s">
        <v>1249</v>
      </c>
      <c r="C906" t="s">
        <v>1248</v>
      </c>
      <c r="D906">
        <v>0.27239999999999998</v>
      </c>
      <c r="E906">
        <v>2393</v>
      </c>
      <c r="F906">
        <f t="shared" si="14"/>
        <v>5</v>
      </c>
      <c r="G906" t="str">
        <f>STANDINGS_BA[[#This Row],[League]]&amp;STANDINGS_BA[[#This Row],[Team]]</f>
        <v>$150 Draft Champions Feb 04 1:00 pm Lg.3653Stalking Butlers</v>
      </c>
    </row>
    <row r="907" spans="1:7" x14ac:dyDescent="0.25">
      <c r="A907">
        <v>547</v>
      </c>
      <c r="B907" t="s">
        <v>1250</v>
      </c>
      <c r="C907" t="s">
        <v>1248</v>
      </c>
      <c r="D907">
        <v>0.27200000000000002</v>
      </c>
      <c r="E907">
        <v>2364</v>
      </c>
      <c r="F907">
        <f t="shared" si="14"/>
        <v>6</v>
      </c>
      <c r="G907" t="str">
        <f>STANDINGS_BA[[#This Row],[League]]&amp;STANDINGS_BA[[#This Row],[Team]]</f>
        <v>$150 Draft Champions Feb 04 1:00 pm Lg.3653Team McLain</v>
      </c>
    </row>
    <row r="908" spans="1:7" x14ac:dyDescent="0.25">
      <c r="A908">
        <v>1016</v>
      </c>
      <c r="B908" t="s">
        <v>1251</v>
      </c>
      <c r="C908" t="s">
        <v>1248</v>
      </c>
      <c r="D908">
        <v>0.26840000000000003</v>
      </c>
      <c r="E908">
        <v>1895</v>
      </c>
      <c r="F908">
        <f t="shared" si="14"/>
        <v>7</v>
      </c>
      <c r="G908" t="str">
        <f>STANDINGS_BA[[#This Row],[League]]&amp;STANDINGS_BA[[#This Row],[Team]]</f>
        <v>$150 Draft Champions Feb 04 1:00 pm Lg.3653DAYTON RAIDERS</v>
      </c>
    </row>
    <row r="909" spans="1:7" x14ac:dyDescent="0.25">
      <c r="A909">
        <v>1591</v>
      </c>
      <c r="B909" t="s">
        <v>1252</v>
      </c>
      <c r="C909" t="s">
        <v>1248</v>
      </c>
      <c r="D909">
        <v>0.2646</v>
      </c>
      <c r="E909">
        <v>1320</v>
      </c>
      <c r="F909">
        <f t="shared" si="14"/>
        <v>8</v>
      </c>
      <c r="G909" t="str">
        <f>STANDINGS_BA[[#This Row],[League]]&amp;STANDINGS_BA[[#This Row],[Team]]</f>
        <v>$150 Draft Champions Feb 04 1:00 pm Lg.3653MVPunisher</v>
      </c>
    </row>
    <row r="910" spans="1:7" x14ac:dyDescent="0.25">
      <c r="A910">
        <v>1776</v>
      </c>
      <c r="B910" t="s">
        <v>451</v>
      </c>
      <c r="C910" t="s">
        <v>1248</v>
      </c>
      <c r="D910">
        <v>0.26340000000000002</v>
      </c>
      <c r="E910">
        <v>1135</v>
      </c>
      <c r="F910">
        <f t="shared" si="14"/>
        <v>9</v>
      </c>
      <c r="G910" t="str">
        <f>STANDINGS_BA[[#This Row],[League]]&amp;STANDINGS_BA[[#This Row],[Team]]</f>
        <v>$150 Draft Champions Feb 04 1:00 pm Lg.3653Captain Crunch 4</v>
      </c>
    </row>
    <row r="911" spans="1:7" x14ac:dyDescent="0.25">
      <c r="A911">
        <v>1974</v>
      </c>
      <c r="B911" t="s">
        <v>1253</v>
      </c>
      <c r="C911" t="s">
        <v>1248</v>
      </c>
      <c r="D911">
        <v>0.26200000000000001</v>
      </c>
      <c r="E911">
        <v>937</v>
      </c>
      <c r="F911">
        <f t="shared" si="14"/>
        <v>10</v>
      </c>
      <c r="G911" t="str">
        <f>STANDINGS_BA[[#This Row],[League]]&amp;STANDINGS_BA[[#This Row],[Team]]</f>
        <v>$150 Draft Champions Feb 04 1:00 pm Lg.3653G squared &lt;Feb&gt;</v>
      </c>
    </row>
    <row r="912" spans="1:7" x14ac:dyDescent="0.25">
      <c r="A912">
        <v>2215</v>
      </c>
      <c r="B912" t="s">
        <v>1254</v>
      </c>
      <c r="C912" t="s">
        <v>1248</v>
      </c>
      <c r="D912">
        <v>0.26019999999999999</v>
      </c>
      <c r="E912">
        <v>696</v>
      </c>
      <c r="F912">
        <f t="shared" si="14"/>
        <v>11</v>
      </c>
      <c r="G912" t="str">
        <f>STANDINGS_BA[[#This Row],[League]]&amp;STANDINGS_BA[[#This Row],[Team]]</f>
        <v>$150 Draft Champions Feb 04 1:00 pm Lg.3653Team Boyd 2</v>
      </c>
    </row>
    <row r="913" spans="1:7" x14ac:dyDescent="0.25">
      <c r="A913">
        <v>2347</v>
      </c>
      <c r="B913" t="s">
        <v>161</v>
      </c>
      <c r="C913" t="s">
        <v>1248</v>
      </c>
      <c r="D913">
        <v>0.2591</v>
      </c>
      <c r="E913">
        <v>564</v>
      </c>
      <c r="F913">
        <f t="shared" si="14"/>
        <v>12</v>
      </c>
      <c r="G913" t="str">
        <f>STANDINGS_BA[[#This Row],[League]]&amp;STANDINGS_BA[[#This Row],[Team]]</f>
        <v>$150 Draft Champions Feb 04 1:00 pm Lg.3653Wrecking Crew</v>
      </c>
    </row>
    <row r="914" spans="1:7" x14ac:dyDescent="0.25">
      <c r="A914">
        <v>2677</v>
      </c>
      <c r="B914" t="s">
        <v>1255</v>
      </c>
      <c r="C914" t="s">
        <v>1248</v>
      </c>
      <c r="D914">
        <v>0.25519999999999998</v>
      </c>
      <c r="E914">
        <v>234</v>
      </c>
      <c r="F914">
        <f t="shared" si="14"/>
        <v>13</v>
      </c>
      <c r="G914" t="str">
        <f>STANDINGS_BA[[#This Row],[League]]&amp;STANDINGS_BA[[#This Row],[Team]]</f>
        <v>$150 Draft Champions Feb 04 1:00 pm Lg.3653The Todd Father</v>
      </c>
    </row>
    <row r="915" spans="1:7" x14ac:dyDescent="0.25">
      <c r="A915">
        <v>2738</v>
      </c>
      <c r="B915" t="s">
        <v>56</v>
      </c>
      <c r="C915" t="s">
        <v>1248</v>
      </c>
      <c r="D915">
        <v>0.25409999999999999</v>
      </c>
      <c r="E915">
        <v>173</v>
      </c>
      <c r="F915">
        <f t="shared" si="14"/>
        <v>14</v>
      </c>
      <c r="G915" t="str">
        <f>STANDINGS_BA[[#This Row],[League]]&amp;STANDINGS_BA[[#This Row],[Team]]</f>
        <v>$150 Draft Champions Feb 04 1:00 pm Lg.3653DOUGHBOYS</v>
      </c>
    </row>
    <row r="916" spans="1:7" x14ac:dyDescent="0.25">
      <c r="A916">
        <v>2876</v>
      </c>
      <c r="B916" t="s">
        <v>1256</v>
      </c>
      <c r="C916" t="s">
        <v>1248</v>
      </c>
      <c r="D916">
        <v>0.24979999999999999</v>
      </c>
      <c r="E916">
        <v>35</v>
      </c>
      <c r="F916">
        <f t="shared" si="14"/>
        <v>15</v>
      </c>
      <c r="G916" t="str">
        <f>STANDINGS_BA[[#This Row],[League]]&amp;STANDINGS_BA[[#This Row],[Team]]</f>
        <v>$150 Draft Champions Feb 04 1:00 pm Lg.3653BOSTON CUBS</v>
      </c>
    </row>
    <row r="917" spans="1:7" x14ac:dyDescent="0.25">
      <c r="A917">
        <v>146</v>
      </c>
      <c r="B917" t="s">
        <v>1257</v>
      </c>
      <c r="C917" t="s">
        <v>1258</v>
      </c>
      <c r="D917">
        <v>0.27710000000000001</v>
      </c>
      <c r="E917">
        <v>2765</v>
      </c>
      <c r="F917">
        <f t="shared" si="14"/>
        <v>1</v>
      </c>
      <c r="G917" t="str">
        <f>STANDINGS_BA[[#This Row],[League]]&amp;STANDINGS_BA[[#This Row],[Team]]</f>
        <v>$150 Draft Champions Feb 05 1:00 pm Lg.3654ZZzZzZz</v>
      </c>
    </row>
    <row r="918" spans="1:7" x14ac:dyDescent="0.25">
      <c r="A918">
        <v>152</v>
      </c>
      <c r="B918" t="s">
        <v>1259</v>
      </c>
      <c r="C918" t="s">
        <v>1258</v>
      </c>
      <c r="D918">
        <v>0.27710000000000001</v>
      </c>
      <c r="E918">
        <v>2759</v>
      </c>
      <c r="F918">
        <f t="shared" si="14"/>
        <v>2</v>
      </c>
      <c r="G918" t="str">
        <f>STANDINGS_BA[[#This Row],[League]]&amp;STANDINGS_BA[[#This Row],[Team]]</f>
        <v>$150 Draft Champions Feb 05 1:00 pm Lg.3654Hickory High Huskers</v>
      </c>
    </row>
    <row r="919" spans="1:7" x14ac:dyDescent="0.25">
      <c r="A919">
        <v>378</v>
      </c>
      <c r="B919" t="s">
        <v>1260</v>
      </c>
      <c r="C919" t="s">
        <v>1258</v>
      </c>
      <c r="D919">
        <v>0.27360000000000001</v>
      </c>
      <c r="E919">
        <v>2533.5</v>
      </c>
      <c r="F919">
        <f t="shared" si="14"/>
        <v>3</v>
      </c>
      <c r="G919" t="str">
        <f>STANDINGS_BA[[#This Row],[League]]&amp;STANDINGS_BA[[#This Row],[Team]]</f>
        <v>$150 Draft Champions Feb 05 1:00 pm Lg.3654TheFanAddict</v>
      </c>
    </row>
    <row r="920" spans="1:7" x14ac:dyDescent="0.25">
      <c r="A920">
        <v>488</v>
      </c>
      <c r="B920" t="s">
        <v>51</v>
      </c>
      <c r="C920" t="s">
        <v>1258</v>
      </c>
      <c r="D920">
        <v>0.27260000000000001</v>
      </c>
      <c r="E920">
        <v>2423</v>
      </c>
      <c r="F920">
        <f t="shared" si="14"/>
        <v>4</v>
      </c>
      <c r="G920" t="str">
        <f>STANDINGS_BA[[#This Row],[League]]&amp;STANDINGS_BA[[#This Row],[Team]]</f>
        <v>$150 Draft Champions Feb 05 1:00 pm Lg.3654Team Kostern</v>
      </c>
    </row>
    <row r="921" spans="1:7" x14ac:dyDescent="0.25">
      <c r="A921">
        <v>1218</v>
      </c>
      <c r="B921" t="s">
        <v>194</v>
      </c>
      <c r="C921" t="s">
        <v>1258</v>
      </c>
      <c r="D921">
        <v>0.26700000000000002</v>
      </c>
      <c r="E921">
        <v>1693</v>
      </c>
      <c r="F921">
        <f t="shared" si="14"/>
        <v>5</v>
      </c>
      <c r="G921" t="str">
        <f>STANDINGS_BA[[#This Row],[League]]&amp;STANDINGS_BA[[#This Row],[Team]]</f>
        <v>$150 Draft Champions Feb 05 1:00 pm Lg.3654Team Metivier</v>
      </c>
    </row>
    <row r="922" spans="1:7" x14ac:dyDescent="0.25">
      <c r="A922">
        <v>1392</v>
      </c>
      <c r="B922" t="s">
        <v>274</v>
      </c>
      <c r="C922" t="s">
        <v>1258</v>
      </c>
      <c r="D922">
        <v>0.26579999999999998</v>
      </c>
      <c r="E922">
        <v>1519</v>
      </c>
      <c r="F922">
        <f t="shared" si="14"/>
        <v>6</v>
      </c>
      <c r="G922" t="str">
        <f>STANDINGS_BA[[#This Row],[League]]&amp;STANDINGS_BA[[#This Row],[Team]]</f>
        <v>$150 Draft Champions Feb 05 1:00 pm Lg.3654MOBALL</v>
      </c>
    </row>
    <row r="923" spans="1:7" x14ac:dyDescent="0.25">
      <c r="A923">
        <v>1464</v>
      </c>
      <c r="B923" t="s">
        <v>1261</v>
      </c>
      <c r="C923" t="s">
        <v>1258</v>
      </c>
      <c r="D923">
        <v>0.26529999999999998</v>
      </c>
      <c r="E923">
        <v>1447.5</v>
      </c>
      <c r="F923">
        <f t="shared" si="14"/>
        <v>7</v>
      </c>
      <c r="G923" t="str">
        <f>STANDINGS_BA[[#This Row],[League]]&amp;STANDINGS_BA[[#This Row],[Team]]</f>
        <v>$150 Draft Champions Feb 05 1:00 pm Lg.3654papa's 9</v>
      </c>
    </row>
    <row r="924" spans="1:7" x14ac:dyDescent="0.25">
      <c r="A924">
        <v>2091</v>
      </c>
      <c r="B924" t="s">
        <v>1262</v>
      </c>
      <c r="C924" t="s">
        <v>1258</v>
      </c>
      <c r="D924">
        <v>0.26129999999999998</v>
      </c>
      <c r="E924">
        <v>820</v>
      </c>
      <c r="F924">
        <f t="shared" si="14"/>
        <v>8</v>
      </c>
      <c r="G924" t="str">
        <f>STANDINGS_BA[[#This Row],[League]]&amp;STANDINGS_BA[[#This Row],[Team]]</f>
        <v>$150 Draft Champions Feb 05 1:00 pm Lg.3654Wayne Tolleson</v>
      </c>
    </row>
    <row r="925" spans="1:7" x14ac:dyDescent="0.25">
      <c r="A925">
        <v>2096</v>
      </c>
      <c r="B925" t="s">
        <v>1263</v>
      </c>
      <c r="C925" t="s">
        <v>1258</v>
      </c>
      <c r="D925">
        <v>0.26119999999999999</v>
      </c>
      <c r="E925">
        <v>815</v>
      </c>
      <c r="F925">
        <f t="shared" si="14"/>
        <v>9</v>
      </c>
      <c r="G925" t="str">
        <f>STANDINGS_BA[[#This Row],[League]]&amp;STANDINGS_BA[[#This Row],[Team]]</f>
        <v>$150 Draft Champions Feb 05 1:00 pm Lg.3654Team Eliason 1</v>
      </c>
    </row>
    <row r="926" spans="1:7" x14ac:dyDescent="0.25">
      <c r="A926">
        <v>2282</v>
      </c>
      <c r="B926" t="s">
        <v>1264</v>
      </c>
      <c r="C926" t="s">
        <v>1258</v>
      </c>
      <c r="D926">
        <v>0.25969999999999999</v>
      </c>
      <c r="E926">
        <v>629</v>
      </c>
      <c r="F926">
        <f t="shared" si="14"/>
        <v>10</v>
      </c>
      <c r="G926" t="str">
        <f>STANDINGS_BA[[#This Row],[League]]&amp;STANDINGS_BA[[#This Row],[Team]]</f>
        <v>$150 Draft Champions Feb 05 1:00 pm Lg.3654FORGIVING STEVE BARTMAN</v>
      </c>
    </row>
    <row r="927" spans="1:7" x14ac:dyDescent="0.25">
      <c r="A927">
        <v>2287</v>
      </c>
      <c r="B927" t="s">
        <v>1265</v>
      </c>
      <c r="C927" t="s">
        <v>1258</v>
      </c>
      <c r="D927">
        <v>0.2596</v>
      </c>
      <c r="E927">
        <v>624</v>
      </c>
      <c r="F927">
        <f t="shared" si="14"/>
        <v>11</v>
      </c>
      <c r="G927" t="str">
        <f>STANDINGS_BA[[#This Row],[League]]&amp;STANDINGS_BA[[#This Row],[Team]]</f>
        <v>$150 Draft Champions Feb 05 1:00 pm Lg.3654Rizzotos, capeesh?</v>
      </c>
    </row>
    <row r="928" spans="1:7" x14ac:dyDescent="0.25">
      <c r="A928">
        <v>2458</v>
      </c>
      <c r="B928" t="s">
        <v>1266</v>
      </c>
      <c r="C928" t="s">
        <v>1258</v>
      </c>
      <c r="D928">
        <v>0.2581</v>
      </c>
      <c r="E928">
        <v>453</v>
      </c>
      <c r="F928">
        <f t="shared" si="14"/>
        <v>12</v>
      </c>
      <c r="G928" t="str">
        <f>STANDINGS_BA[[#This Row],[League]]&amp;STANDINGS_BA[[#This Row],[Team]]</f>
        <v>$150 Draft Champions Feb 05 1:00 pm Lg.3654Team Bradford</v>
      </c>
    </row>
    <row r="929" spans="1:7" x14ac:dyDescent="0.25">
      <c r="A929">
        <v>2466</v>
      </c>
      <c r="B929" t="s">
        <v>1267</v>
      </c>
      <c r="C929" t="s">
        <v>1258</v>
      </c>
      <c r="D929">
        <v>0.2581</v>
      </c>
      <c r="E929">
        <v>445</v>
      </c>
      <c r="F929">
        <f t="shared" si="14"/>
        <v>13</v>
      </c>
      <c r="G929" t="str">
        <f>STANDINGS_BA[[#This Row],[League]]&amp;STANDINGS_BA[[#This Row],[Team]]</f>
        <v>$150 Draft Champions Feb 05 1:00 pm Lg.3654Noodler Fun Monkey1</v>
      </c>
    </row>
    <row r="930" spans="1:7" x14ac:dyDescent="0.25">
      <c r="A930">
        <v>2541</v>
      </c>
      <c r="B930" t="s">
        <v>1268</v>
      </c>
      <c r="C930" t="s">
        <v>1258</v>
      </c>
      <c r="D930">
        <v>0.25729999999999997</v>
      </c>
      <c r="E930">
        <v>370</v>
      </c>
      <c r="F930">
        <f t="shared" si="14"/>
        <v>14</v>
      </c>
      <c r="G930" t="str">
        <f>STANDINGS_BA[[#This Row],[League]]&amp;STANDINGS_BA[[#This Row],[Team]]</f>
        <v>$150 Draft Champions Feb 05 1:00 pm Lg.3654Hammerhead Yaks 2.0</v>
      </c>
    </row>
    <row r="931" spans="1:7" x14ac:dyDescent="0.25">
      <c r="A931">
        <v>2560</v>
      </c>
      <c r="B931" t="s">
        <v>1269</v>
      </c>
      <c r="C931" t="s">
        <v>1258</v>
      </c>
      <c r="D931">
        <v>0.25700000000000001</v>
      </c>
      <c r="E931">
        <v>351</v>
      </c>
      <c r="F931">
        <f t="shared" si="14"/>
        <v>15</v>
      </c>
      <c r="G931" t="str">
        <f>STANDINGS_BA[[#This Row],[League]]&amp;STANDINGS_BA[[#This Row],[Team]]</f>
        <v>$150 Draft Champions Feb 05 1:00 pm Lg.3654Surrender Dorothy! (5)</v>
      </c>
    </row>
    <row r="932" spans="1:7" x14ac:dyDescent="0.25">
      <c r="A932">
        <v>43</v>
      </c>
      <c r="B932" t="s">
        <v>1270</v>
      </c>
      <c r="C932" t="s">
        <v>1271</v>
      </c>
      <c r="D932">
        <v>0.28079999999999999</v>
      </c>
      <c r="E932">
        <v>2868</v>
      </c>
      <c r="F932">
        <f t="shared" si="14"/>
        <v>1</v>
      </c>
      <c r="G932" t="str">
        <f>STANDINGS_BA[[#This Row],[League]]&amp;STANDINGS_BA[[#This Row],[Team]]</f>
        <v>$150 Draft Champions Feb 05 1:00 pm Lg.3656Wango Tango</v>
      </c>
    </row>
    <row r="933" spans="1:7" x14ac:dyDescent="0.25">
      <c r="A933">
        <v>492</v>
      </c>
      <c r="B933" t="s">
        <v>323</v>
      </c>
      <c r="C933" t="s">
        <v>1271</v>
      </c>
      <c r="D933">
        <v>0.27260000000000001</v>
      </c>
      <c r="E933">
        <v>2419</v>
      </c>
      <c r="F933">
        <f t="shared" si="14"/>
        <v>2</v>
      </c>
      <c r="G933" t="str">
        <f>STANDINGS_BA[[#This Row],[League]]&amp;STANDINGS_BA[[#This Row],[Team]]</f>
        <v>$150 Draft Champions Feb 05 1:00 pm Lg.3656White Trash</v>
      </c>
    </row>
    <row r="934" spans="1:7" x14ac:dyDescent="0.25">
      <c r="A934">
        <v>564</v>
      </c>
      <c r="B934" t="s">
        <v>177</v>
      </c>
      <c r="C934" t="s">
        <v>1271</v>
      </c>
      <c r="D934">
        <v>0.27189999999999998</v>
      </c>
      <c r="E934">
        <v>2347</v>
      </c>
      <c r="F934">
        <f t="shared" si="14"/>
        <v>3</v>
      </c>
      <c r="G934" t="str">
        <f>STANDINGS_BA[[#This Row],[League]]&amp;STANDINGS_BA[[#This Row],[Team]]</f>
        <v>$150 Draft Champions Feb 05 1:00 pm Lg.3656Team JP3</v>
      </c>
    </row>
    <row r="935" spans="1:7" x14ac:dyDescent="0.25">
      <c r="A935">
        <v>739</v>
      </c>
      <c r="B935" t="s">
        <v>189</v>
      </c>
      <c r="C935" t="s">
        <v>1271</v>
      </c>
      <c r="D935">
        <v>0.27029999999999998</v>
      </c>
      <c r="E935">
        <v>2172</v>
      </c>
      <c r="F935">
        <f t="shared" si="14"/>
        <v>4</v>
      </c>
      <c r="G935" t="str">
        <f>STANDINGS_BA[[#This Row],[League]]&amp;STANDINGS_BA[[#This Row],[Team]]</f>
        <v>$150 Draft Champions Feb 05 1:00 pm Lg.3656Homer Hankies</v>
      </c>
    </row>
    <row r="936" spans="1:7" x14ac:dyDescent="0.25">
      <c r="A936">
        <v>958</v>
      </c>
      <c r="B936" t="s">
        <v>145</v>
      </c>
      <c r="C936" t="s">
        <v>1271</v>
      </c>
      <c r="D936">
        <v>0.26879999999999998</v>
      </c>
      <c r="E936">
        <v>1953</v>
      </c>
      <c r="F936">
        <f t="shared" si="14"/>
        <v>5</v>
      </c>
      <c r="G936" t="str">
        <f>STANDINGS_BA[[#This Row],[League]]&amp;STANDINGS_BA[[#This Row],[Team]]</f>
        <v>$150 Draft Champions Feb 05 1:00 pm Lg.3656BugEaters</v>
      </c>
    </row>
    <row r="937" spans="1:7" x14ac:dyDescent="0.25">
      <c r="A937">
        <v>1101</v>
      </c>
      <c r="B937" t="s">
        <v>152</v>
      </c>
      <c r="C937" t="s">
        <v>1271</v>
      </c>
      <c r="D937">
        <v>0.26779999999999998</v>
      </c>
      <c r="E937">
        <v>1810</v>
      </c>
      <c r="F937">
        <f t="shared" si="14"/>
        <v>6</v>
      </c>
      <c r="G937" t="str">
        <f>STANDINGS_BA[[#This Row],[League]]&amp;STANDINGS_BA[[#This Row],[Team]]</f>
        <v>$150 Draft Champions Feb 05 1:00 pm Lg.3656Bronx Yankees (DC8)</v>
      </c>
    </row>
    <row r="938" spans="1:7" x14ac:dyDescent="0.25">
      <c r="A938">
        <v>1188</v>
      </c>
      <c r="B938" t="s">
        <v>1272</v>
      </c>
      <c r="C938" t="s">
        <v>1271</v>
      </c>
      <c r="D938">
        <v>0.26719999999999999</v>
      </c>
      <c r="E938">
        <v>1723</v>
      </c>
      <c r="F938">
        <f t="shared" si="14"/>
        <v>7</v>
      </c>
      <c r="G938" t="str">
        <f>STANDINGS_BA[[#This Row],[League]]&amp;STANDINGS_BA[[#This Row],[Team]]</f>
        <v>$150 Draft Champions Feb 05 1:00 pm Lg.3656Team Forgach</v>
      </c>
    </row>
    <row r="939" spans="1:7" x14ac:dyDescent="0.25">
      <c r="A939">
        <v>1285</v>
      </c>
      <c r="B939" t="s">
        <v>1273</v>
      </c>
      <c r="C939" t="s">
        <v>1271</v>
      </c>
      <c r="D939">
        <v>0.26650000000000001</v>
      </c>
      <c r="E939">
        <v>1626</v>
      </c>
      <c r="F939">
        <f t="shared" si="14"/>
        <v>8</v>
      </c>
      <c r="G939" t="str">
        <f>STANDINGS_BA[[#This Row],[League]]&amp;STANDINGS_BA[[#This Row],[Team]]</f>
        <v>$150 Draft Champions Feb 05 1:00 pm Lg.3656Team Trojak</v>
      </c>
    </row>
    <row r="940" spans="1:7" x14ac:dyDescent="0.25">
      <c r="A940">
        <v>1531</v>
      </c>
      <c r="B940" t="s">
        <v>1274</v>
      </c>
      <c r="C940" t="s">
        <v>1271</v>
      </c>
      <c r="D940">
        <v>0.26490000000000002</v>
      </c>
      <c r="E940">
        <v>1380</v>
      </c>
      <c r="F940">
        <f t="shared" si="14"/>
        <v>9</v>
      </c>
      <c r="G940" t="str">
        <f>STANDINGS_BA[[#This Row],[League]]&amp;STANDINGS_BA[[#This Row],[Team]]</f>
        <v>$150 Draft Champions Feb 05 1:00 pm Lg.3656Exspin</v>
      </c>
    </row>
    <row r="941" spans="1:7" x14ac:dyDescent="0.25">
      <c r="A941">
        <v>1752</v>
      </c>
      <c r="B941" t="s">
        <v>1275</v>
      </c>
      <c r="C941" t="s">
        <v>1271</v>
      </c>
      <c r="D941">
        <v>0.2636</v>
      </c>
      <c r="E941">
        <v>1159</v>
      </c>
      <c r="F941">
        <f t="shared" si="14"/>
        <v>10</v>
      </c>
      <c r="G941" t="str">
        <f>STANDINGS_BA[[#This Row],[League]]&amp;STANDINGS_BA[[#This Row],[Team]]</f>
        <v>$150 Draft Champions Feb 05 1:00 pm Lg.3656STL Cards 23</v>
      </c>
    </row>
    <row r="942" spans="1:7" x14ac:dyDescent="0.25">
      <c r="A942">
        <v>1920</v>
      </c>
      <c r="B942" t="s">
        <v>1276</v>
      </c>
      <c r="C942" t="s">
        <v>1271</v>
      </c>
      <c r="D942">
        <v>0.26240000000000002</v>
      </c>
      <c r="E942">
        <v>991</v>
      </c>
      <c r="F942">
        <f t="shared" si="14"/>
        <v>11</v>
      </c>
      <c r="G942" t="str">
        <f>STANDINGS_BA[[#This Row],[League]]&amp;STANDINGS_BA[[#This Row],[Team]]</f>
        <v>$150 Draft Champions Feb 05 1:00 pm Lg.3656Team To Be Named Later</v>
      </c>
    </row>
    <row r="943" spans="1:7" x14ac:dyDescent="0.25">
      <c r="A943">
        <v>2243</v>
      </c>
      <c r="B943" t="s">
        <v>399</v>
      </c>
      <c r="C943" t="s">
        <v>1271</v>
      </c>
      <c r="D943">
        <v>0.26</v>
      </c>
      <c r="E943">
        <v>668</v>
      </c>
      <c r="F943">
        <f t="shared" si="14"/>
        <v>12</v>
      </c>
      <c r="G943" t="str">
        <f>STANDINGS_BA[[#This Row],[League]]&amp;STANDINGS_BA[[#This Row],[Team]]</f>
        <v>$150 Draft Champions Feb 05 1:00 pm Lg.3656Kickin' Chickens</v>
      </c>
    </row>
    <row r="944" spans="1:7" x14ac:dyDescent="0.25">
      <c r="A944">
        <v>2302</v>
      </c>
      <c r="B944" t="s">
        <v>1277</v>
      </c>
      <c r="C944" t="s">
        <v>1271</v>
      </c>
      <c r="D944">
        <v>0.25950000000000001</v>
      </c>
      <c r="E944">
        <v>609</v>
      </c>
      <c r="F944">
        <f t="shared" si="14"/>
        <v>13</v>
      </c>
      <c r="G944" t="str">
        <f>STANDINGS_BA[[#This Row],[League]]&amp;STANDINGS_BA[[#This Row],[Team]]</f>
        <v>$150 Draft Champions Feb 05 1:00 pm Lg.3656Dominance &amp; Submission III</v>
      </c>
    </row>
    <row r="945" spans="1:7" x14ac:dyDescent="0.25">
      <c r="A945">
        <v>2633</v>
      </c>
      <c r="B945" t="s">
        <v>190</v>
      </c>
      <c r="C945" t="s">
        <v>1271</v>
      </c>
      <c r="D945">
        <v>0.25600000000000001</v>
      </c>
      <c r="E945">
        <v>278</v>
      </c>
      <c r="F945">
        <f t="shared" si="14"/>
        <v>14</v>
      </c>
      <c r="G945" t="str">
        <f>STANDINGS_BA[[#This Row],[League]]&amp;STANDINGS_BA[[#This Row],[Team]]</f>
        <v>$150 Draft Champions Feb 05 1:00 pm Lg.3656Teheran You Apart</v>
      </c>
    </row>
    <row r="946" spans="1:7" x14ac:dyDescent="0.25">
      <c r="A946">
        <v>2774</v>
      </c>
      <c r="B946" t="s">
        <v>1278</v>
      </c>
      <c r="C946" t="s">
        <v>1271</v>
      </c>
      <c r="D946">
        <v>0.25359999999999999</v>
      </c>
      <c r="E946">
        <v>137</v>
      </c>
      <c r="F946">
        <f t="shared" si="14"/>
        <v>15</v>
      </c>
      <c r="G946" t="str">
        <f>STANDINGS_BA[[#This Row],[League]]&amp;STANDINGS_BA[[#This Row],[Team]]</f>
        <v>$150 Draft Champions Feb 05 1:00 pm Lg.3656SpinningSeams10</v>
      </c>
    </row>
    <row r="947" spans="1:7" x14ac:dyDescent="0.25">
      <c r="A947">
        <v>370</v>
      </c>
      <c r="B947" t="s">
        <v>498</v>
      </c>
      <c r="C947" t="s">
        <v>1279</v>
      </c>
      <c r="D947">
        <v>0.2737</v>
      </c>
      <c r="E947">
        <v>2541</v>
      </c>
      <c r="F947">
        <f t="shared" si="14"/>
        <v>1</v>
      </c>
      <c r="G947" t="str">
        <f>STANDINGS_BA[[#This Row],[League]]&amp;STANDINGS_BA[[#This Row],[Team]]</f>
        <v>$150 Draft Champions Feb 06 1:00 pm Lg.3658Gashouse Gorillas</v>
      </c>
    </row>
    <row r="948" spans="1:7" x14ac:dyDescent="0.25">
      <c r="A948">
        <v>410</v>
      </c>
      <c r="B948" t="s">
        <v>1280</v>
      </c>
      <c r="C948" t="s">
        <v>1279</v>
      </c>
      <c r="D948">
        <v>0.27329999999999999</v>
      </c>
      <c r="E948">
        <v>2501</v>
      </c>
      <c r="F948">
        <f t="shared" si="14"/>
        <v>2</v>
      </c>
      <c r="G948" t="str">
        <f>STANDINGS_BA[[#This Row],[League]]&amp;STANDINGS_BA[[#This Row],[Team]]</f>
        <v>$150 Draft Champions Feb 06 1:00 pm Lg.3658Long Beach Bums</v>
      </c>
    </row>
    <row r="949" spans="1:7" x14ac:dyDescent="0.25">
      <c r="A949">
        <v>515</v>
      </c>
      <c r="B949" t="s">
        <v>1281</v>
      </c>
      <c r="C949" t="s">
        <v>1279</v>
      </c>
      <c r="D949">
        <v>0.27239999999999998</v>
      </c>
      <c r="E949">
        <v>2396</v>
      </c>
      <c r="F949">
        <f t="shared" si="14"/>
        <v>3</v>
      </c>
      <c r="G949" t="str">
        <f>STANDINGS_BA[[#This Row],[League]]&amp;STANDINGS_BA[[#This Row],[Team]]</f>
        <v>$150 Draft Champions Feb 06 1:00 pm Lg.3658Thefanaddict &amp; Joe</v>
      </c>
    </row>
    <row r="950" spans="1:7" x14ac:dyDescent="0.25">
      <c r="A950">
        <v>939</v>
      </c>
      <c r="B950" t="s">
        <v>120</v>
      </c>
      <c r="C950" t="s">
        <v>1279</v>
      </c>
      <c r="D950">
        <v>0.26889999999999997</v>
      </c>
      <c r="E950">
        <v>1972</v>
      </c>
      <c r="F950">
        <f t="shared" si="14"/>
        <v>4</v>
      </c>
      <c r="G950" t="str">
        <f>STANDINGS_BA[[#This Row],[League]]&amp;STANDINGS_BA[[#This Row],[Team]]</f>
        <v>$150 Draft Champions Feb 06 1:00 pm Lg.3658Green Machine</v>
      </c>
    </row>
    <row r="951" spans="1:7" x14ac:dyDescent="0.25">
      <c r="A951">
        <v>997</v>
      </c>
      <c r="B951" t="s">
        <v>1282</v>
      </c>
      <c r="C951" t="s">
        <v>1279</v>
      </c>
      <c r="D951">
        <v>0.26850000000000002</v>
      </c>
      <c r="E951">
        <v>1914</v>
      </c>
      <c r="F951">
        <f t="shared" si="14"/>
        <v>5</v>
      </c>
      <c r="G951" t="str">
        <f>STANDINGS_BA[[#This Row],[League]]&amp;STANDINGS_BA[[#This Row],[Team]]</f>
        <v>$150 Draft Champions Feb 06 1:00 pm Lg.3658The Somnambulants</v>
      </c>
    </row>
    <row r="952" spans="1:7" x14ac:dyDescent="0.25">
      <c r="A952">
        <v>998</v>
      </c>
      <c r="B952" t="s">
        <v>107</v>
      </c>
      <c r="C952" t="s">
        <v>1279</v>
      </c>
      <c r="D952">
        <v>0.26850000000000002</v>
      </c>
      <c r="E952">
        <v>1913</v>
      </c>
      <c r="F952">
        <f t="shared" si="14"/>
        <v>6</v>
      </c>
      <c r="G952" t="str">
        <f>STANDINGS_BA[[#This Row],[League]]&amp;STANDINGS_BA[[#This Row],[Team]]</f>
        <v>$150 Draft Champions Feb 06 1:00 pm Lg.3658Team Scott</v>
      </c>
    </row>
    <row r="953" spans="1:7" x14ac:dyDescent="0.25">
      <c r="A953">
        <v>1036</v>
      </c>
      <c r="B953" t="s">
        <v>1283</v>
      </c>
      <c r="C953" t="s">
        <v>1279</v>
      </c>
      <c r="D953">
        <v>0.26819999999999999</v>
      </c>
      <c r="E953">
        <v>1875</v>
      </c>
      <c r="F953">
        <f t="shared" si="14"/>
        <v>7</v>
      </c>
      <c r="G953" t="str">
        <f>STANDINGS_BA[[#This Row],[League]]&amp;STANDINGS_BA[[#This Row],[Team]]</f>
        <v>$150 Draft Champions Feb 06 1:00 pm Lg.3658Bartolo Colon's FitBit 3</v>
      </c>
    </row>
    <row r="954" spans="1:7" x14ac:dyDescent="0.25">
      <c r="A954">
        <v>1041</v>
      </c>
      <c r="B954" t="s">
        <v>307</v>
      </c>
      <c r="C954" t="s">
        <v>1279</v>
      </c>
      <c r="D954">
        <v>0.26819999999999999</v>
      </c>
      <c r="E954">
        <v>1870</v>
      </c>
      <c r="F954">
        <f t="shared" si="14"/>
        <v>8</v>
      </c>
      <c r="G954" t="str">
        <f>STANDINGS_BA[[#This Row],[League]]&amp;STANDINGS_BA[[#This Row],[Team]]</f>
        <v>$150 Draft Champions Feb 06 1:00 pm Lg.3658Famous Grouse</v>
      </c>
    </row>
    <row r="955" spans="1:7" x14ac:dyDescent="0.25">
      <c r="A955">
        <v>1177</v>
      </c>
      <c r="B955" t="s">
        <v>7</v>
      </c>
      <c r="C955" t="s">
        <v>1279</v>
      </c>
      <c r="D955">
        <v>0.26719999999999999</v>
      </c>
      <c r="E955">
        <v>1734</v>
      </c>
      <c r="F955">
        <f t="shared" si="14"/>
        <v>9</v>
      </c>
      <c r="G955" t="str">
        <f>STANDINGS_BA[[#This Row],[League]]&amp;STANDINGS_BA[[#This Row],[Team]]</f>
        <v>$150 Draft Champions Feb 06 1:00 pm Lg.3658Team Miller</v>
      </c>
    </row>
    <row r="956" spans="1:7" x14ac:dyDescent="0.25">
      <c r="A956">
        <v>1554</v>
      </c>
      <c r="B956" t="s">
        <v>379</v>
      </c>
      <c r="C956" t="s">
        <v>1279</v>
      </c>
      <c r="D956">
        <v>0.26479999999999998</v>
      </c>
      <c r="E956">
        <v>1357</v>
      </c>
      <c r="F956">
        <f t="shared" si="14"/>
        <v>10</v>
      </c>
      <c r="G956" t="str">
        <f>STANDINGS_BA[[#This Row],[League]]&amp;STANDINGS_BA[[#This Row],[Team]]</f>
        <v>$150 Draft Champions Feb 06 1:00 pm Lg.3658smackers V</v>
      </c>
    </row>
    <row r="957" spans="1:7" x14ac:dyDescent="0.25">
      <c r="A957">
        <v>1795</v>
      </c>
      <c r="B957" t="s">
        <v>889</v>
      </c>
      <c r="C957" t="s">
        <v>1279</v>
      </c>
      <c r="D957">
        <v>0.26329999999999998</v>
      </c>
      <c r="E957">
        <v>1116</v>
      </c>
      <c r="F957">
        <f t="shared" si="14"/>
        <v>11</v>
      </c>
      <c r="G957" t="str">
        <f>STANDINGS_BA[[#This Row],[League]]&amp;STANDINGS_BA[[#This Row],[Team]]</f>
        <v>$150 Draft Champions Feb 06 1:00 pm Lg.3658Team Thompson</v>
      </c>
    </row>
    <row r="958" spans="1:7" x14ac:dyDescent="0.25">
      <c r="A958">
        <v>1810</v>
      </c>
      <c r="B958" t="s">
        <v>1284</v>
      </c>
      <c r="C958" t="s">
        <v>1279</v>
      </c>
      <c r="D958">
        <v>0.26319999999999999</v>
      </c>
      <c r="E958">
        <v>1101</v>
      </c>
      <c r="F958">
        <f t="shared" si="14"/>
        <v>12</v>
      </c>
      <c r="G958" t="str">
        <f>STANDINGS_BA[[#This Row],[League]]&amp;STANDINGS_BA[[#This Row],[Team]]</f>
        <v>$150 Draft Champions Feb 06 1:00 pm Lg.3658Golden Shower</v>
      </c>
    </row>
    <row r="959" spans="1:7" x14ac:dyDescent="0.25">
      <c r="A959">
        <v>2195</v>
      </c>
      <c r="B959" t="s">
        <v>1285</v>
      </c>
      <c r="C959" t="s">
        <v>1279</v>
      </c>
      <c r="D959">
        <v>0.26050000000000001</v>
      </c>
      <c r="E959">
        <v>716</v>
      </c>
      <c r="F959">
        <f t="shared" si="14"/>
        <v>13</v>
      </c>
      <c r="G959" t="str">
        <f>STANDINGS_BA[[#This Row],[League]]&amp;STANDINGS_BA[[#This Row],[Team]]</f>
        <v>$150 Draft Champions Feb 06 1:00 pm Lg.3658Jonny Parlay's</v>
      </c>
    </row>
    <row r="960" spans="1:7" x14ac:dyDescent="0.25">
      <c r="A960">
        <v>2555</v>
      </c>
      <c r="B960" t="s">
        <v>1286</v>
      </c>
      <c r="C960" t="s">
        <v>1279</v>
      </c>
      <c r="D960">
        <v>0.25700000000000001</v>
      </c>
      <c r="E960">
        <v>356</v>
      </c>
      <c r="F960">
        <f t="shared" si="14"/>
        <v>14</v>
      </c>
      <c r="G960" t="str">
        <f>STANDINGS_BA[[#This Row],[League]]&amp;STANDINGS_BA[[#This Row],[Team]]</f>
        <v>$150 Draft Champions Feb 06 1:00 pm Lg.3658House by Side of the Road</v>
      </c>
    </row>
    <row r="961" spans="1:7" x14ac:dyDescent="0.25">
      <c r="A961">
        <v>2861</v>
      </c>
      <c r="B961" t="s">
        <v>1287</v>
      </c>
      <c r="C961" t="s">
        <v>1279</v>
      </c>
      <c r="D961">
        <v>0.25059999999999999</v>
      </c>
      <c r="E961">
        <v>50</v>
      </c>
      <c r="F961">
        <f t="shared" si="14"/>
        <v>15</v>
      </c>
      <c r="G961" t="str">
        <f>STANDINGS_BA[[#This Row],[League]]&amp;STANDINGS_BA[[#This Row],[Team]]</f>
        <v>$150 Draft Champions Feb 06 1:00 pm Lg.3658Team Nichols</v>
      </c>
    </row>
    <row r="962" spans="1:7" x14ac:dyDescent="0.25">
      <c r="A962">
        <v>82</v>
      </c>
      <c r="B962" t="s">
        <v>1288</v>
      </c>
      <c r="C962" t="s">
        <v>1289</v>
      </c>
      <c r="D962">
        <v>0.27910000000000001</v>
      </c>
      <c r="E962">
        <v>2829</v>
      </c>
      <c r="F962">
        <f t="shared" si="14"/>
        <v>1</v>
      </c>
      <c r="G962" t="str">
        <f>STANDINGS_BA[[#This Row],[League]]&amp;STANDINGS_BA[[#This Row],[Team]]</f>
        <v>$150 Draft Champions Feb 06 1:00 pm Lg.3665Peculiar Features</v>
      </c>
    </row>
    <row r="963" spans="1:7" x14ac:dyDescent="0.25">
      <c r="A963">
        <v>464</v>
      </c>
      <c r="B963" t="s">
        <v>168</v>
      </c>
      <c r="C963" t="s">
        <v>1289</v>
      </c>
      <c r="D963">
        <v>0.27279999999999999</v>
      </c>
      <c r="E963">
        <v>2447</v>
      </c>
      <c r="F963">
        <f t="shared" ref="F963:F1026" si="15">IF(C963=C962,F962+1,1)</f>
        <v>2</v>
      </c>
      <c r="G963" t="str">
        <f>STANDINGS_BA[[#This Row],[League]]&amp;STANDINGS_BA[[#This Row],[Team]]</f>
        <v>$150 Draft Champions Feb 06 1:00 pm Lg.3665Millertime1</v>
      </c>
    </row>
    <row r="964" spans="1:7" x14ac:dyDescent="0.25">
      <c r="A964">
        <v>600</v>
      </c>
      <c r="B964" t="s">
        <v>347</v>
      </c>
      <c r="C964" t="s">
        <v>1289</v>
      </c>
      <c r="D964">
        <v>0.2717</v>
      </c>
      <c r="E964">
        <v>2311</v>
      </c>
      <c r="F964">
        <f t="shared" si="15"/>
        <v>3</v>
      </c>
      <c r="G964" t="str">
        <f>STANDINGS_BA[[#This Row],[League]]&amp;STANDINGS_BA[[#This Row],[Team]]</f>
        <v>$150 Draft Champions Feb 06 1:00 pm Lg.3665Plati-puses</v>
      </c>
    </row>
    <row r="965" spans="1:7" x14ac:dyDescent="0.25">
      <c r="A965">
        <v>637</v>
      </c>
      <c r="B965" t="s">
        <v>1290</v>
      </c>
      <c r="C965" t="s">
        <v>1289</v>
      </c>
      <c r="D965">
        <v>0.27129999999999999</v>
      </c>
      <c r="E965">
        <v>2274</v>
      </c>
      <c r="F965">
        <f t="shared" si="15"/>
        <v>4</v>
      </c>
      <c r="G965" t="str">
        <f>STANDINGS_BA[[#This Row],[League]]&amp;STANDINGS_BA[[#This Row],[Team]]</f>
        <v>$150 Draft Champions Feb 06 1:00 pm Lg.3665What Was I Thinking</v>
      </c>
    </row>
    <row r="966" spans="1:7" x14ac:dyDescent="0.25">
      <c r="A966">
        <v>762</v>
      </c>
      <c r="B966" t="s">
        <v>172</v>
      </c>
      <c r="C966" t="s">
        <v>1289</v>
      </c>
      <c r="D966">
        <v>0.27010000000000001</v>
      </c>
      <c r="E966">
        <v>2149</v>
      </c>
      <c r="F966">
        <f t="shared" si="15"/>
        <v>5</v>
      </c>
      <c r="G966" t="str">
        <f>STANDINGS_BA[[#This Row],[League]]&amp;STANDINGS_BA[[#This Row],[Team]]</f>
        <v>$150 Draft Champions Feb 06 1:00 pm Lg.3665Wandering Wheelies</v>
      </c>
    </row>
    <row r="967" spans="1:7" x14ac:dyDescent="0.25">
      <c r="A967">
        <v>763</v>
      </c>
      <c r="B967" t="s">
        <v>1291</v>
      </c>
      <c r="C967" t="s">
        <v>1289</v>
      </c>
      <c r="D967">
        <v>0.27010000000000001</v>
      </c>
      <c r="E967">
        <v>2148</v>
      </c>
      <c r="F967">
        <f t="shared" si="15"/>
        <v>6</v>
      </c>
      <c r="G967" t="str">
        <f>STANDINGS_BA[[#This Row],[League]]&amp;STANDINGS_BA[[#This Row],[Team]]</f>
        <v>$150 Draft Champions Feb 06 1:00 pm Lg.3665TP for my Bung-ho</v>
      </c>
    </row>
    <row r="968" spans="1:7" x14ac:dyDescent="0.25">
      <c r="A968">
        <v>1456</v>
      </c>
      <c r="B968" t="s">
        <v>1292</v>
      </c>
      <c r="C968" t="s">
        <v>1289</v>
      </c>
      <c r="D968">
        <v>0.26540000000000002</v>
      </c>
      <c r="E968">
        <v>1455</v>
      </c>
      <c r="F968">
        <f t="shared" si="15"/>
        <v>7</v>
      </c>
      <c r="G968" t="str">
        <f>STANDINGS_BA[[#This Row],[League]]&amp;STANDINGS_BA[[#This Row],[Team]]</f>
        <v>$150 Draft Champions Feb 06 1:00 pm Lg.3665Goblins Kill</v>
      </c>
    </row>
    <row r="969" spans="1:7" x14ac:dyDescent="0.25">
      <c r="A969">
        <v>1470</v>
      </c>
      <c r="B969" t="s">
        <v>490</v>
      </c>
      <c r="C969" t="s">
        <v>1289</v>
      </c>
      <c r="D969">
        <v>0.26529999999999998</v>
      </c>
      <c r="E969">
        <v>1441</v>
      </c>
      <c r="F969">
        <f t="shared" si="15"/>
        <v>8</v>
      </c>
      <c r="G969" t="str">
        <f>STANDINGS_BA[[#This Row],[League]]&amp;STANDINGS_BA[[#This Row],[Team]]</f>
        <v>$150 Draft Champions Feb 06 1:00 pm Lg.3665Fox Force Five</v>
      </c>
    </row>
    <row r="970" spans="1:7" x14ac:dyDescent="0.25">
      <c r="A970">
        <v>1690</v>
      </c>
      <c r="B970" t="s">
        <v>1293</v>
      </c>
      <c r="C970" t="s">
        <v>1289</v>
      </c>
      <c r="D970">
        <v>0.26400000000000001</v>
      </c>
      <c r="E970">
        <v>1221</v>
      </c>
      <c r="F970">
        <f t="shared" si="15"/>
        <v>9</v>
      </c>
      <c r="G970" t="str">
        <f>STANDINGS_BA[[#This Row],[League]]&amp;STANDINGS_BA[[#This Row],[Team]]</f>
        <v>$150 Draft Champions Feb 06 1:00 pm Lg.3665Team Camp</v>
      </c>
    </row>
    <row r="971" spans="1:7" x14ac:dyDescent="0.25">
      <c r="A971">
        <v>1960</v>
      </c>
      <c r="B971" t="s">
        <v>1294</v>
      </c>
      <c r="C971" t="s">
        <v>1289</v>
      </c>
      <c r="D971">
        <v>0.2621</v>
      </c>
      <c r="E971">
        <v>950.5</v>
      </c>
      <c r="F971">
        <f t="shared" si="15"/>
        <v>10</v>
      </c>
      <c r="G971" t="str">
        <f>STANDINGS_BA[[#This Row],[League]]&amp;STANDINGS_BA[[#This Row],[Team]]</f>
        <v>$150 Draft Champions Feb 06 1:00 pm Lg.3665Side Baby</v>
      </c>
    </row>
    <row r="972" spans="1:7" x14ac:dyDescent="0.25">
      <c r="A972">
        <v>2210</v>
      </c>
      <c r="B972" t="s">
        <v>196</v>
      </c>
      <c r="C972" t="s">
        <v>1289</v>
      </c>
      <c r="D972">
        <v>0.26029999999999998</v>
      </c>
      <c r="E972">
        <v>701</v>
      </c>
      <c r="F972">
        <f t="shared" si="15"/>
        <v>11</v>
      </c>
      <c r="G972" t="str">
        <f>STANDINGS_BA[[#This Row],[League]]&amp;STANDINGS_BA[[#This Row],[Team]]</f>
        <v>$150 Draft Champions Feb 06 1:00 pm Lg.3665Speed Kills</v>
      </c>
    </row>
    <row r="973" spans="1:7" x14ac:dyDescent="0.25">
      <c r="A973">
        <v>2234</v>
      </c>
      <c r="B973" t="s">
        <v>1295</v>
      </c>
      <c r="C973" t="s">
        <v>1289</v>
      </c>
      <c r="D973">
        <v>0.26</v>
      </c>
      <c r="E973">
        <v>677</v>
      </c>
      <c r="F973">
        <f t="shared" si="15"/>
        <v>12</v>
      </c>
      <c r="G973" t="str">
        <f>STANDINGS_BA[[#This Row],[League]]&amp;STANDINGS_BA[[#This Row],[Team]]</f>
        <v>$150 Draft Champions Feb 06 1:00 pm Lg.3665Shake and Bake</v>
      </c>
    </row>
    <row r="974" spans="1:7" x14ac:dyDescent="0.25">
      <c r="A974">
        <v>2341</v>
      </c>
      <c r="B974" t="s">
        <v>1296</v>
      </c>
      <c r="C974" t="s">
        <v>1289</v>
      </c>
      <c r="D974">
        <v>0.25919999999999999</v>
      </c>
      <c r="E974">
        <v>570</v>
      </c>
      <c r="F974">
        <f t="shared" si="15"/>
        <v>13</v>
      </c>
      <c r="G974" t="str">
        <f>STANDINGS_BA[[#This Row],[League]]&amp;STANDINGS_BA[[#This Row],[Team]]</f>
        <v>$150 Draft Champions Feb 06 1:00 pm Lg.3665N. Correan Nukes</v>
      </c>
    </row>
    <row r="975" spans="1:7" x14ac:dyDescent="0.25">
      <c r="A975">
        <v>2439</v>
      </c>
      <c r="B975" t="s">
        <v>1297</v>
      </c>
      <c r="C975" t="s">
        <v>1289</v>
      </c>
      <c r="D975">
        <v>0.25829999999999997</v>
      </c>
      <c r="E975">
        <v>472</v>
      </c>
      <c r="F975">
        <f t="shared" si="15"/>
        <v>14</v>
      </c>
      <c r="G975" t="str">
        <f>STANDINGS_BA[[#This Row],[League]]&amp;STANDINGS_BA[[#This Row],[Team]]</f>
        <v>$150 Draft Champions Feb 06 1:00 pm Lg.3665Beasts of da Bay</v>
      </c>
    </row>
    <row r="976" spans="1:7" x14ac:dyDescent="0.25">
      <c r="A976">
        <v>2884</v>
      </c>
      <c r="B976" t="s">
        <v>484</v>
      </c>
      <c r="C976" t="s">
        <v>1289</v>
      </c>
      <c r="D976">
        <v>0.24909999999999999</v>
      </c>
      <c r="E976">
        <v>27</v>
      </c>
      <c r="F976">
        <f t="shared" si="15"/>
        <v>15</v>
      </c>
      <c r="G976" t="str">
        <f>STANDINGS_BA[[#This Row],[League]]&amp;STANDINGS_BA[[#This Row],[Team]]</f>
        <v>$150 Draft Champions Feb 06 1:00 pm Lg.3665Birdsnterps</v>
      </c>
    </row>
    <row r="977" spans="1:7" x14ac:dyDescent="0.25">
      <c r="A977">
        <v>120</v>
      </c>
      <c r="B977" t="s">
        <v>1298</v>
      </c>
      <c r="C977" t="s">
        <v>1299</v>
      </c>
      <c r="D977">
        <v>0.27789999999999998</v>
      </c>
      <c r="E977">
        <v>2791</v>
      </c>
      <c r="F977">
        <f t="shared" si="15"/>
        <v>1</v>
      </c>
      <c r="G977" t="str">
        <f>STANDINGS_BA[[#This Row],[League]]&amp;STANDINGS_BA[[#This Row],[Team]]</f>
        <v>$150 Draft Champions Feb 07 1:00 pm Lg.3668Team Winhold</v>
      </c>
    </row>
    <row r="978" spans="1:7" x14ac:dyDescent="0.25">
      <c r="A978">
        <v>122</v>
      </c>
      <c r="B978" t="s">
        <v>1300</v>
      </c>
      <c r="C978" t="s">
        <v>1299</v>
      </c>
      <c r="D978">
        <v>0.27779999999999999</v>
      </c>
      <c r="E978">
        <v>2789</v>
      </c>
      <c r="F978">
        <f t="shared" si="15"/>
        <v>2</v>
      </c>
      <c r="G978" t="str">
        <f>STANDINGS_BA[[#This Row],[League]]&amp;STANDINGS_BA[[#This Row],[Team]]</f>
        <v>$150 Draft Champions Feb 07 1:00 pm Lg.3668Dirka Dirka Dinger</v>
      </c>
    </row>
    <row r="979" spans="1:7" x14ac:dyDescent="0.25">
      <c r="A979">
        <v>128</v>
      </c>
      <c r="B979" t="s">
        <v>1301</v>
      </c>
      <c r="C979" t="s">
        <v>1299</v>
      </c>
      <c r="D979">
        <v>0.27760000000000001</v>
      </c>
      <c r="E979">
        <v>2783</v>
      </c>
      <c r="F979">
        <f t="shared" si="15"/>
        <v>3</v>
      </c>
      <c r="G979" t="str">
        <f>STANDINGS_BA[[#This Row],[League]]&amp;STANDINGS_BA[[#This Row],[Team]]</f>
        <v>$150 Draft Champions Feb 07 1:00 pm Lg.3668Ithaca Bombers II</v>
      </c>
    </row>
    <row r="980" spans="1:7" x14ac:dyDescent="0.25">
      <c r="A980">
        <v>147</v>
      </c>
      <c r="B980" t="s">
        <v>1302</v>
      </c>
      <c r="C980" t="s">
        <v>1299</v>
      </c>
      <c r="D980">
        <v>0.27710000000000001</v>
      </c>
      <c r="E980">
        <v>2764</v>
      </c>
      <c r="F980">
        <f t="shared" si="15"/>
        <v>4</v>
      </c>
      <c r="G980" t="str">
        <f>STANDINGS_BA[[#This Row],[League]]&amp;STANDINGS_BA[[#This Row],[Team]]</f>
        <v>$150 Draft Champions Feb 07 1:00 pm Lg.3668Black Star Don</v>
      </c>
    </row>
    <row r="981" spans="1:7" x14ac:dyDescent="0.25">
      <c r="A981">
        <v>430</v>
      </c>
      <c r="B981" t="s">
        <v>1303</v>
      </c>
      <c r="C981" t="s">
        <v>1299</v>
      </c>
      <c r="D981">
        <v>0.27310000000000001</v>
      </c>
      <c r="E981">
        <v>2481</v>
      </c>
      <c r="F981">
        <f t="shared" si="15"/>
        <v>5</v>
      </c>
      <c r="G981" t="str">
        <f>STANDINGS_BA[[#This Row],[League]]&amp;STANDINGS_BA[[#This Row],[Team]]</f>
        <v>$150 Draft Champions Feb 07 1:00 pm Lg.3668Tom Selleck's Moustache</v>
      </c>
    </row>
    <row r="982" spans="1:7" x14ac:dyDescent="0.25">
      <c r="A982">
        <v>1585</v>
      </c>
      <c r="B982" t="s">
        <v>1304</v>
      </c>
      <c r="C982" t="s">
        <v>1299</v>
      </c>
      <c r="D982">
        <v>0.2646</v>
      </c>
      <c r="E982">
        <v>1326</v>
      </c>
      <c r="F982">
        <f t="shared" si="15"/>
        <v>6</v>
      </c>
      <c r="G982" t="str">
        <f>STANDINGS_BA[[#This Row],[League]]&amp;STANDINGS_BA[[#This Row],[Team]]</f>
        <v>$150 Draft Champions Feb 07 1:00 pm Lg.3668Dead Red</v>
      </c>
    </row>
    <row r="983" spans="1:7" x14ac:dyDescent="0.25">
      <c r="A983">
        <v>1929</v>
      </c>
      <c r="B983" t="s">
        <v>1305</v>
      </c>
      <c r="C983" t="s">
        <v>1299</v>
      </c>
      <c r="D983">
        <v>0.26240000000000002</v>
      </c>
      <c r="E983">
        <v>982</v>
      </c>
      <c r="F983">
        <f t="shared" si="15"/>
        <v>7</v>
      </c>
      <c r="G983" t="str">
        <f>STANDINGS_BA[[#This Row],[League]]&amp;STANDINGS_BA[[#This Row],[Team]]</f>
        <v>$150 Draft Champions Feb 07 1:00 pm Lg.3668Team Langenderfer</v>
      </c>
    </row>
    <row r="984" spans="1:7" x14ac:dyDescent="0.25">
      <c r="A984">
        <v>2111</v>
      </c>
      <c r="B984" t="s">
        <v>1306</v>
      </c>
      <c r="C984" t="s">
        <v>1299</v>
      </c>
      <c r="D984">
        <v>0.26100000000000001</v>
      </c>
      <c r="E984">
        <v>800</v>
      </c>
      <c r="F984">
        <f t="shared" si="15"/>
        <v>8</v>
      </c>
      <c r="G984" t="str">
        <f>STANDINGS_BA[[#This Row],[League]]&amp;STANDINGS_BA[[#This Row],[Team]]</f>
        <v>$150 Draft Champions Feb 07 1:00 pm Lg.3668Mustard Tigers</v>
      </c>
    </row>
    <row r="985" spans="1:7" x14ac:dyDescent="0.25">
      <c r="A985">
        <v>2176</v>
      </c>
      <c r="B985" t="s">
        <v>1307</v>
      </c>
      <c r="C985" t="s">
        <v>1299</v>
      </c>
      <c r="D985">
        <v>0.2606</v>
      </c>
      <c r="E985">
        <v>735</v>
      </c>
      <c r="F985">
        <f t="shared" si="15"/>
        <v>9</v>
      </c>
      <c r="G985" t="str">
        <f>STANDINGS_BA[[#This Row],[League]]&amp;STANDINGS_BA[[#This Row],[Team]]</f>
        <v>$150 Draft Champions Feb 07 1:00 pm Lg.3668Team LeValley 5</v>
      </c>
    </row>
    <row r="986" spans="1:7" x14ac:dyDescent="0.25">
      <c r="A986">
        <v>2216</v>
      </c>
      <c r="B986" t="s">
        <v>1308</v>
      </c>
      <c r="C986" t="s">
        <v>1299</v>
      </c>
      <c r="D986">
        <v>0.26019999999999999</v>
      </c>
      <c r="E986">
        <v>695</v>
      </c>
      <c r="F986">
        <f t="shared" si="15"/>
        <v>10</v>
      </c>
      <c r="G986" t="str">
        <f>STANDINGS_BA[[#This Row],[League]]&amp;STANDINGS_BA[[#This Row],[Team]]</f>
        <v>$150 Draft Champions Feb 07 1:00 pm Lg.3668SLAAAYER</v>
      </c>
    </row>
    <row r="987" spans="1:7" x14ac:dyDescent="0.25">
      <c r="A987">
        <v>2240</v>
      </c>
      <c r="B987" t="s">
        <v>251</v>
      </c>
      <c r="C987" t="s">
        <v>1299</v>
      </c>
      <c r="D987">
        <v>0.26</v>
      </c>
      <c r="E987">
        <v>671</v>
      </c>
      <c r="F987">
        <f t="shared" si="15"/>
        <v>11</v>
      </c>
      <c r="G987" t="str">
        <f>STANDINGS_BA[[#This Row],[League]]&amp;STANDINGS_BA[[#This Row],[Team]]</f>
        <v>$150 Draft Champions Feb 07 1:00 pm Lg.3668Big Dickey</v>
      </c>
    </row>
    <row r="988" spans="1:7" x14ac:dyDescent="0.25">
      <c r="A988">
        <v>2269</v>
      </c>
      <c r="B988" t="s">
        <v>1309</v>
      </c>
      <c r="C988" t="s">
        <v>1299</v>
      </c>
      <c r="D988">
        <v>0.25979999999999998</v>
      </c>
      <c r="E988">
        <v>642</v>
      </c>
      <c r="F988">
        <f t="shared" si="15"/>
        <v>12</v>
      </c>
      <c r="G988" t="str">
        <f>STANDINGS_BA[[#This Row],[League]]&amp;STANDINGS_BA[[#This Row],[Team]]</f>
        <v>$150 Draft Champions Feb 07 1:00 pm Lg.3668Down to the wire</v>
      </c>
    </row>
    <row r="989" spans="1:7" x14ac:dyDescent="0.25">
      <c r="A989">
        <v>2289</v>
      </c>
      <c r="B989" t="s">
        <v>1310</v>
      </c>
      <c r="C989" t="s">
        <v>1299</v>
      </c>
      <c r="D989">
        <v>0.2596</v>
      </c>
      <c r="E989">
        <v>622</v>
      </c>
      <c r="F989">
        <f t="shared" si="15"/>
        <v>13</v>
      </c>
      <c r="G989" t="str">
        <f>STANDINGS_BA[[#This Row],[League]]&amp;STANDINGS_BA[[#This Row],[Team]]</f>
        <v>$150 Draft Champions Feb 07 1:00 pm Lg.3668Rowsdower</v>
      </c>
    </row>
    <row r="990" spans="1:7" x14ac:dyDescent="0.25">
      <c r="A990">
        <v>2295</v>
      </c>
      <c r="B990" t="s">
        <v>1311</v>
      </c>
      <c r="C990" t="s">
        <v>1299</v>
      </c>
      <c r="D990">
        <v>0.2596</v>
      </c>
      <c r="E990">
        <v>616</v>
      </c>
      <c r="F990">
        <f t="shared" si="15"/>
        <v>14</v>
      </c>
      <c r="G990" t="str">
        <f>STANDINGS_BA[[#This Row],[League]]&amp;STANDINGS_BA[[#This Row],[Team]]</f>
        <v>$150 Draft Champions Feb 07 1:00 pm Lg.3668Hubert Sumlin</v>
      </c>
    </row>
    <row r="991" spans="1:7" x14ac:dyDescent="0.25">
      <c r="A991">
        <v>2427</v>
      </c>
      <c r="B991" t="s">
        <v>1312</v>
      </c>
      <c r="C991" t="s">
        <v>1299</v>
      </c>
      <c r="D991">
        <v>0.25840000000000002</v>
      </c>
      <c r="E991">
        <v>484</v>
      </c>
      <c r="F991">
        <f t="shared" si="15"/>
        <v>15</v>
      </c>
      <c r="G991" t="str">
        <f>STANDINGS_BA[[#This Row],[League]]&amp;STANDINGS_BA[[#This Row],[Team]]</f>
        <v>$150 Draft Champions Feb 07 1:00 pm Lg.3668Sasquatch</v>
      </c>
    </row>
    <row r="992" spans="1:7" x14ac:dyDescent="0.25">
      <c r="A992">
        <v>26</v>
      </c>
      <c r="B992" t="s">
        <v>1313</v>
      </c>
      <c r="C992" t="s">
        <v>1314</v>
      </c>
      <c r="D992">
        <v>0.28220000000000001</v>
      </c>
      <c r="E992">
        <v>2885</v>
      </c>
      <c r="F992">
        <f t="shared" si="15"/>
        <v>1</v>
      </c>
      <c r="G992" t="str">
        <f>STANDINGS_BA[[#This Row],[League]]&amp;STANDINGS_BA[[#This Row],[Team]]</f>
        <v>$150 Draft Champions Feb 08 1:00 pm Lg.3669Dynamic Duo</v>
      </c>
    </row>
    <row r="993" spans="1:7" x14ac:dyDescent="0.25">
      <c r="A993">
        <v>112</v>
      </c>
      <c r="B993" t="s">
        <v>131</v>
      </c>
      <c r="C993" t="s">
        <v>1314</v>
      </c>
      <c r="D993">
        <v>0.27800000000000002</v>
      </c>
      <c r="E993">
        <v>2799</v>
      </c>
      <c r="F993">
        <f t="shared" si="15"/>
        <v>2</v>
      </c>
      <c r="G993" t="str">
        <f>STANDINGS_BA[[#This Row],[League]]&amp;STANDINGS_BA[[#This Row],[Team]]</f>
        <v>$150 Draft Champions Feb 08 1:00 pm Lg.3669Las Vegas Blvd III</v>
      </c>
    </row>
    <row r="994" spans="1:7" x14ac:dyDescent="0.25">
      <c r="A994">
        <v>433</v>
      </c>
      <c r="B994" t="s">
        <v>1315</v>
      </c>
      <c r="C994" t="s">
        <v>1314</v>
      </c>
      <c r="D994">
        <v>0.27310000000000001</v>
      </c>
      <c r="E994">
        <v>2478</v>
      </c>
      <c r="F994">
        <f t="shared" si="15"/>
        <v>3</v>
      </c>
      <c r="G994" t="str">
        <f>STANDINGS_BA[[#This Row],[League]]&amp;STANDINGS_BA[[#This Row],[Team]]</f>
        <v>$150 Draft Champions Feb 08 1:00 pm Lg.3669team osborne</v>
      </c>
    </row>
    <row r="995" spans="1:7" x14ac:dyDescent="0.25">
      <c r="A995">
        <v>654</v>
      </c>
      <c r="B995" t="s">
        <v>1316</v>
      </c>
      <c r="C995" t="s">
        <v>1314</v>
      </c>
      <c r="D995">
        <v>0.27110000000000001</v>
      </c>
      <c r="E995">
        <v>2257</v>
      </c>
      <c r="F995">
        <f t="shared" si="15"/>
        <v>4</v>
      </c>
      <c r="G995" t="str">
        <f>STANDINGS_BA[[#This Row],[League]]&amp;STANDINGS_BA[[#This Row],[Team]]</f>
        <v>$150 Draft Champions Feb 08 1:00 pm Lg.3669Filthy Nasty and Verly</v>
      </c>
    </row>
    <row r="996" spans="1:7" x14ac:dyDescent="0.25">
      <c r="A996">
        <v>822</v>
      </c>
      <c r="B996" t="s">
        <v>492</v>
      </c>
      <c r="C996" t="s">
        <v>1314</v>
      </c>
      <c r="D996">
        <v>0.26960000000000001</v>
      </c>
      <c r="E996">
        <v>2089</v>
      </c>
      <c r="F996">
        <f t="shared" si="15"/>
        <v>5</v>
      </c>
      <c r="G996" t="str">
        <f>STANDINGS_BA[[#This Row],[League]]&amp;STANDINGS_BA[[#This Row],[Team]]</f>
        <v>$150 Draft Champions Feb 08 1:00 pm Lg.3669Arrickdale Warthogs</v>
      </c>
    </row>
    <row r="997" spans="1:7" x14ac:dyDescent="0.25">
      <c r="A997">
        <v>837</v>
      </c>
      <c r="B997" t="s">
        <v>701</v>
      </c>
      <c r="C997" t="s">
        <v>1314</v>
      </c>
      <c r="D997">
        <v>0.26950000000000002</v>
      </c>
      <c r="E997">
        <v>2074</v>
      </c>
      <c r="F997">
        <f t="shared" si="15"/>
        <v>6</v>
      </c>
      <c r="G997" t="str">
        <f>STANDINGS_BA[[#This Row],[League]]&amp;STANDINGS_BA[[#This Row],[Team]]</f>
        <v>$150 Draft Champions Feb 08 1:00 pm Lg.3669Team Shepherd</v>
      </c>
    </row>
    <row r="998" spans="1:7" x14ac:dyDescent="0.25">
      <c r="A998">
        <v>1146</v>
      </c>
      <c r="B998" t="s">
        <v>1317</v>
      </c>
      <c r="C998" t="s">
        <v>1314</v>
      </c>
      <c r="D998">
        <v>0.26740000000000003</v>
      </c>
      <c r="E998">
        <v>1765</v>
      </c>
      <c r="F998">
        <f t="shared" si="15"/>
        <v>7</v>
      </c>
      <c r="G998" t="str">
        <f>STANDINGS_BA[[#This Row],[League]]&amp;STANDINGS_BA[[#This Row],[Team]]</f>
        <v>$150 Draft Champions Feb 08 1:00 pm Lg.3669Maeda in America</v>
      </c>
    </row>
    <row r="999" spans="1:7" x14ac:dyDescent="0.25">
      <c r="A999">
        <v>1634</v>
      </c>
      <c r="B999" t="s">
        <v>1318</v>
      </c>
      <c r="C999" t="s">
        <v>1314</v>
      </c>
      <c r="D999">
        <v>0.26419999999999999</v>
      </c>
      <c r="E999">
        <v>1277</v>
      </c>
      <c r="F999">
        <f t="shared" si="15"/>
        <v>8</v>
      </c>
      <c r="G999" t="str">
        <f>STANDINGS_BA[[#This Row],[League]]&amp;STANDINGS_BA[[#This Row],[Team]]</f>
        <v>$150 Draft Champions Feb 08 1:00 pm Lg.3669Team MCHUGH</v>
      </c>
    </row>
    <row r="1000" spans="1:7" x14ac:dyDescent="0.25">
      <c r="A1000">
        <v>2236</v>
      </c>
      <c r="B1000" t="s">
        <v>1319</v>
      </c>
      <c r="C1000" t="s">
        <v>1314</v>
      </c>
      <c r="D1000">
        <v>0.26</v>
      </c>
      <c r="E1000">
        <v>675</v>
      </c>
      <c r="F1000">
        <f t="shared" si="15"/>
        <v>9</v>
      </c>
      <c r="G1000" t="str">
        <f>STANDINGS_BA[[#This Row],[League]]&amp;STANDINGS_BA[[#This Row],[Team]]</f>
        <v>$150 Draft Champions Feb 08 1:00 pm Lg.3669Inspector BABIP 101</v>
      </c>
    </row>
    <row r="1001" spans="1:7" x14ac:dyDescent="0.25">
      <c r="A1001">
        <v>2242</v>
      </c>
      <c r="B1001" t="s">
        <v>1320</v>
      </c>
      <c r="C1001" t="s">
        <v>1314</v>
      </c>
      <c r="D1001">
        <v>0.26</v>
      </c>
      <c r="E1001">
        <v>669</v>
      </c>
      <c r="F1001">
        <f t="shared" si="15"/>
        <v>10</v>
      </c>
      <c r="G1001" t="str">
        <f>STANDINGS_BA[[#This Row],[League]]&amp;STANDINGS_BA[[#This Row],[Team]]</f>
        <v>$150 Draft Champions Feb 08 1:00 pm Lg.3669THE TRIBE*</v>
      </c>
    </row>
    <row r="1002" spans="1:7" x14ac:dyDescent="0.25">
      <c r="A1002">
        <v>2495</v>
      </c>
      <c r="B1002" t="s">
        <v>1321</v>
      </c>
      <c r="C1002" t="s">
        <v>1314</v>
      </c>
      <c r="D1002">
        <v>0.25779999999999997</v>
      </c>
      <c r="E1002">
        <v>416</v>
      </c>
      <c r="F1002">
        <f t="shared" si="15"/>
        <v>11</v>
      </c>
      <c r="G1002" t="str">
        <f>STANDINGS_BA[[#This Row],[League]]&amp;STANDINGS_BA[[#This Row],[Team]]</f>
        <v>$150 Draft Champions Feb 08 1:00 pm Lg.3669Kissing Bandits</v>
      </c>
    </row>
    <row r="1003" spans="1:7" x14ac:dyDescent="0.25">
      <c r="A1003">
        <v>2582</v>
      </c>
      <c r="B1003" t="s">
        <v>1322</v>
      </c>
      <c r="C1003" t="s">
        <v>1314</v>
      </c>
      <c r="D1003">
        <v>0.25669999999999998</v>
      </c>
      <c r="E1003">
        <v>329</v>
      </c>
      <c r="F1003">
        <f t="shared" si="15"/>
        <v>12</v>
      </c>
      <c r="G1003" t="str">
        <f>STANDINGS_BA[[#This Row],[League]]&amp;STANDINGS_BA[[#This Row],[Team]]</f>
        <v>$150 Draft Champions Feb 08 1:00 pm Lg.3669CourageousNordicWarrior22</v>
      </c>
    </row>
    <row r="1004" spans="1:7" x14ac:dyDescent="0.25">
      <c r="A1004">
        <v>2645</v>
      </c>
      <c r="B1004" t="s">
        <v>1323</v>
      </c>
      <c r="C1004" t="s">
        <v>1314</v>
      </c>
      <c r="D1004">
        <v>0.25580000000000003</v>
      </c>
      <c r="E1004">
        <v>266</v>
      </c>
      <c r="F1004">
        <f t="shared" si="15"/>
        <v>13</v>
      </c>
      <c r="G1004" t="str">
        <f>STANDINGS_BA[[#This Row],[League]]&amp;STANDINGS_BA[[#This Row],[Team]]</f>
        <v>$150 Draft Champions Feb 08 1:00 pm Lg.3669Team Chaloux</v>
      </c>
    </row>
    <row r="1005" spans="1:7" x14ac:dyDescent="0.25">
      <c r="A1005">
        <v>2707</v>
      </c>
      <c r="B1005" t="s">
        <v>1324</v>
      </c>
      <c r="C1005" t="s">
        <v>1314</v>
      </c>
      <c r="D1005">
        <v>0.25480000000000003</v>
      </c>
      <c r="E1005">
        <v>204</v>
      </c>
      <c r="F1005">
        <f t="shared" si="15"/>
        <v>14</v>
      </c>
      <c r="G1005" t="str">
        <f>STANDINGS_BA[[#This Row],[League]]&amp;STANDINGS_BA[[#This Row],[Team]]</f>
        <v>$150 Draft Champions Feb 08 1:00 pm Lg.3669StoolPigeon</v>
      </c>
    </row>
    <row r="1006" spans="1:7" x14ac:dyDescent="0.25">
      <c r="A1006">
        <v>2780</v>
      </c>
      <c r="B1006" t="s">
        <v>1325</v>
      </c>
      <c r="C1006" t="s">
        <v>1314</v>
      </c>
      <c r="D1006">
        <v>0.2535</v>
      </c>
      <c r="E1006">
        <v>131</v>
      </c>
      <c r="F1006">
        <f t="shared" si="15"/>
        <v>15</v>
      </c>
      <c r="G1006" t="str">
        <f>STANDINGS_BA[[#This Row],[League]]&amp;STANDINGS_BA[[#This Row],[Team]]</f>
        <v>$150 Draft Champions Feb 08 1:00 pm Lg.3669Todd Packer</v>
      </c>
    </row>
    <row r="1007" spans="1:7" x14ac:dyDescent="0.25">
      <c r="A1007">
        <v>44</v>
      </c>
      <c r="B1007" t="s">
        <v>1326</v>
      </c>
      <c r="C1007" t="s">
        <v>1327</v>
      </c>
      <c r="D1007">
        <v>0.28070000000000001</v>
      </c>
      <c r="E1007">
        <v>2867</v>
      </c>
      <c r="F1007">
        <f t="shared" si="15"/>
        <v>1</v>
      </c>
      <c r="G1007" t="str">
        <f>STANDINGS_BA[[#This Row],[League]]&amp;STANDINGS_BA[[#This Row],[Team]]</f>
        <v>$150 Draft Champions Feb 08 1:00 pm Lg.3671Magic Jacks</v>
      </c>
    </row>
    <row r="1008" spans="1:7" x14ac:dyDescent="0.25">
      <c r="A1008">
        <v>49</v>
      </c>
      <c r="B1008" t="s">
        <v>1187</v>
      </c>
      <c r="C1008" t="s">
        <v>1327</v>
      </c>
      <c r="D1008">
        <v>0.28029999999999999</v>
      </c>
      <c r="E1008">
        <v>2862</v>
      </c>
      <c r="F1008">
        <f t="shared" si="15"/>
        <v>2</v>
      </c>
      <c r="G1008" t="str">
        <f>STANDINGS_BA[[#This Row],[League]]&amp;STANDINGS_BA[[#This Row],[Team]]</f>
        <v>$150 Draft Champions Feb 08 1:00 pm Lg.3671Team Murphy</v>
      </c>
    </row>
    <row r="1009" spans="1:7" x14ac:dyDescent="0.25">
      <c r="A1009">
        <v>355</v>
      </c>
      <c r="B1009" t="s">
        <v>1328</v>
      </c>
      <c r="C1009" t="s">
        <v>1327</v>
      </c>
      <c r="D1009">
        <v>0.27389999999999998</v>
      </c>
      <c r="E1009">
        <v>2556</v>
      </c>
      <c r="F1009">
        <f t="shared" si="15"/>
        <v>3</v>
      </c>
      <c r="G1009" t="str">
        <f>STANDINGS_BA[[#This Row],[League]]&amp;STANDINGS_BA[[#This Row],[Team]]</f>
        <v>$150 Draft Champions Feb 08 1:00 pm Lg.3671Bavaro DC 2</v>
      </c>
    </row>
    <row r="1010" spans="1:7" x14ac:dyDescent="0.25">
      <c r="A1010">
        <v>918</v>
      </c>
      <c r="B1010" t="s">
        <v>1329</v>
      </c>
      <c r="C1010" t="s">
        <v>1327</v>
      </c>
      <c r="D1010">
        <v>0.26900000000000002</v>
      </c>
      <c r="E1010">
        <v>1993</v>
      </c>
      <c r="F1010">
        <f t="shared" si="15"/>
        <v>4</v>
      </c>
      <c r="G1010" t="str">
        <f>STANDINGS_BA[[#This Row],[League]]&amp;STANDINGS_BA[[#This Row],[Team]]</f>
        <v>$150 Draft Champions Feb 08 1:00 pm Lg.3671Junior Wells</v>
      </c>
    </row>
    <row r="1011" spans="1:7" x14ac:dyDescent="0.25">
      <c r="A1011">
        <v>1080</v>
      </c>
      <c r="B1011" t="s">
        <v>1330</v>
      </c>
      <c r="C1011" t="s">
        <v>1327</v>
      </c>
      <c r="D1011">
        <v>0.26790000000000003</v>
      </c>
      <c r="E1011">
        <v>1831</v>
      </c>
      <c r="F1011">
        <f t="shared" si="15"/>
        <v>5</v>
      </c>
      <c r="G1011" t="str">
        <f>STANDINGS_BA[[#This Row],[League]]&amp;STANDINGS_BA[[#This Row],[Team]]</f>
        <v>$150 Draft Champions Feb 08 1:00 pm Lg.3671Team palazzo</v>
      </c>
    </row>
    <row r="1012" spans="1:7" x14ac:dyDescent="0.25">
      <c r="A1012">
        <v>1352</v>
      </c>
      <c r="B1012" t="s">
        <v>1331</v>
      </c>
      <c r="C1012" t="s">
        <v>1327</v>
      </c>
      <c r="D1012">
        <v>0.26600000000000001</v>
      </c>
      <c r="E1012">
        <v>1559</v>
      </c>
      <c r="F1012">
        <f t="shared" si="15"/>
        <v>6</v>
      </c>
      <c r="G1012" t="str">
        <f>STANDINGS_BA[[#This Row],[League]]&amp;STANDINGS_BA[[#This Row],[Team]]</f>
        <v>$150 Draft Champions Feb 08 1:00 pm Lg.3671Forever Draft 4</v>
      </c>
    </row>
    <row r="1013" spans="1:7" x14ac:dyDescent="0.25">
      <c r="A1013">
        <v>1377</v>
      </c>
      <c r="B1013" t="s">
        <v>1332</v>
      </c>
      <c r="C1013" t="s">
        <v>1327</v>
      </c>
      <c r="D1013">
        <v>0.26590000000000003</v>
      </c>
      <c r="E1013">
        <v>1534</v>
      </c>
      <c r="F1013">
        <f t="shared" si="15"/>
        <v>7</v>
      </c>
      <c r="G1013" t="str">
        <f>STANDINGS_BA[[#This Row],[League]]&amp;STANDINGS_BA[[#This Row],[Team]]</f>
        <v>$150 Draft Champions Feb 08 1:00 pm Lg.3671Truckers Inc</v>
      </c>
    </row>
    <row r="1014" spans="1:7" x14ac:dyDescent="0.25">
      <c r="A1014">
        <v>1822</v>
      </c>
      <c r="B1014" t="s">
        <v>1333</v>
      </c>
      <c r="C1014" t="s">
        <v>1327</v>
      </c>
      <c r="D1014">
        <v>0.2631</v>
      </c>
      <c r="E1014">
        <v>1089</v>
      </c>
      <c r="F1014">
        <f t="shared" si="15"/>
        <v>8</v>
      </c>
      <c r="G1014" t="str">
        <f>STANDINGS_BA[[#This Row],[League]]&amp;STANDINGS_BA[[#This Row],[Team]]</f>
        <v>$150 Draft Champions Feb 08 1:00 pm Lg.3671D'Amico Fan Club</v>
      </c>
    </row>
    <row r="1015" spans="1:7" x14ac:dyDescent="0.25">
      <c r="A1015">
        <v>1862</v>
      </c>
      <c r="B1015" t="s">
        <v>1334</v>
      </c>
      <c r="C1015" t="s">
        <v>1327</v>
      </c>
      <c r="D1015">
        <v>0.26279999999999998</v>
      </c>
      <c r="E1015">
        <v>1049</v>
      </c>
      <c r="F1015">
        <f t="shared" si="15"/>
        <v>9</v>
      </c>
      <c r="G1015" t="str">
        <f>STANDINGS_BA[[#This Row],[League]]&amp;STANDINGS_BA[[#This Row],[Team]]</f>
        <v>$150 Draft Champions Feb 08 1:00 pm Lg.3671Chico Lind's Hermanos - DC 73</v>
      </c>
    </row>
    <row r="1016" spans="1:7" x14ac:dyDescent="0.25">
      <c r="A1016">
        <v>2165</v>
      </c>
      <c r="B1016" t="s">
        <v>1335</v>
      </c>
      <c r="C1016" t="s">
        <v>1327</v>
      </c>
      <c r="D1016">
        <v>0.26069999999999999</v>
      </c>
      <c r="E1016">
        <v>746</v>
      </c>
      <c r="F1016">
        <f t="shared" si="15"/>
        <v>10</v>
      </c>
      <c r="G1016" t="str">
        <f>STANDINGS_BA[[#This Row],[League]]&amp;STANDINGS_BA[[#This Row],[Team]]</f>
        <v>$150 Draft Champions Feb 08 1:00 pm Lg.3671sLim picKens1</v>
      </c>
    </row>
    <row r="1017" spans="1:7" x14ac:dyDescent="0.25">
      <c r="A1017">
        <v>2185</v>
      </c>
      <c r="B1017" t="s">
        <v>102</v>
      </c>
      <c r="C1017" t="s">
        <v>1327</v>
      </c>
      <c r="D1017">
        <v>0.2606</v>
      </c>
      <c r="E1017">
        <v>726</v>
      </c>
      <c r="F1017">
        <f t="shared" si="15"/>
        <v>11</v>
      </c>
      <c r="G1017" t="str">
        <f>STANDINGS_BA[[#This Row],[League]]&amp;STANDINGS_BA[[#This Row],[Team]]</f>
        <v>$150 Draft Champions Feb 08 1:00 pm Lg.3671The Croneys</v>
      </c>
    </row>
    <row r="1018" spans="1:7" x14ac:dyDescent="0.25">
      <c r="A1018">
        <v>2279</v>
      </c>
      <c r="B1018" t="s">
        <v>1336</v>
      </c>
      <c r="C1018" t="s">
        <v>1327</v>
      </c>
      <c r="D1018">
        <v>0.25969999999999999</v>
      </c>
      <c r="E1018">
        <v>632</v>
      </c>
      <c r="F1018">
        <f t="shared" si="15"/>
        <v>12</v>
      </c>
      <c r="G1018" t="str">
        <f>STANDINGS_BA[[#This Row],[League]]&amp;STANDINGS_BA[[#This Row],[Team]]</f>
        <v>$150 Draft Champions Feb 08 1:00 pm Lg.3671Team Madsen</v>
      </c>
    </row>
    <row r="1019" spans="1:7" x14ac:dyDescent="0.25">
      <c r="A1019">
        <v>2658</v>
      </c>
      <c r="B1019" t="s">
        <v>265</v>
      </c>
      <c r="C1019" t="s">
        <v>1327</v>
      </c>
      <c r="D1019">
        <v>0.2555</v>
      </c>
      <c r="E1019">
        <v>253</v>
      </c>
      <c r="F1019">
        <f t="shared" si="15"/>
        <v>13</v>
      </c>
      <c r="G1019" t="str">
        <f>STANDINGS_BA[[#This Row],[League]]&amp;STANDINGS_BA[[#This Row],[Team]]</f>
        <v>$150 Draft Champions Feb 08 1:00 pm Lg.3671Dick Poles Staff</v>
      </c>
    </row>
    <row r="1020" spans="1:7" x14ac:dyDescent="0.25">
      <c r="A1020">
        <v>2669</v>
      </c>
      <c r="B1020" t="s">
        <v>1337</v>
      </c>
      <c r="C1020" t="s">
        <v>1327</v>
      </c>
      <c r="D1020">
        <v>0.25540000000000002</v>
      </c>
      <c r="E1020">
        <v>242</v>
      </c>
      <c r="F1020">
        <f t="shared" si="15"/>
        <v>14</v>
      </c>
      <c r="G1020" t="str">
        <f>STANDINGS_BA[[#This Row],[League]]&amp;STANDINGS_BA[[#This Row],[Team]]</f>
        <v>$150 Draft Champions Feb 08 1:00 pm Lg.3671BADLANDERS</v>
      </c>
    </row>
    <row r="1021" spans="1:7" x14ac:dyDescent="0.25">
      <c r="A1021">
        <v>2781</v>
      </c>
      <c r="B1021" t="s">
        <v>286</v>
      </c>
      <c r="C1021" t="s">
        <v>1327</v>
      </c>
      <c r="D1021">
        <v>0.2535</v>
      </c>
      <c r="E1021">
        <v>130</v>
      </c>
      <c r="F1021">
        <f t="shared" si="15"/>
        <v>15</v>
      </c>
      <c r="G1021" t="str">
        <f>STANDINGS_BA[[#This Row],[League]]&amp;STANDINGS_BA[[#This Row],[Team]]</f>
        <v>$150 Draft Champions Feb 08 1:00 pm Lg.3671Team Williams</v>
      </c>
    </row>
    <row r="1022" spans="1:7" x14ac:dyDescent="0.25">
      <c r="A1022">
        <v>2</v>
      </c>
      <c r="B1022" t="s">
        <v>1338</v>
      </c>
      <c r="C1022" t="s">
        <v>1339</v>
      </c>
      <c r="D1022">
        <v>0.29049999999999998</v>
      </c>
      <c r="E1022">
        <v>2909</v>
      </c>
      <c r="F1022">
        <f t="shared" si="15"/>
        <v>1</v>
      </c>
      <c r="G1022" t="str">
        <f>STANDINGS_BA[[#This Row],[League]]&amp;STANDINGS_BA[[#This Row],[Team]]</f>
        <v>$150 Draft Champions Feb 09 1:00 pm Lg.3672Bambino's Guacamole</v>
      </c>
    </row>
    <row r="1023" spans="1:7" x14ac:dyDescent="0.25">
      <c r="A1023">
        <v>482</v>
      </c>
      <c r="B1023" t="s">
        <v>184</v>
      </c>
      <c r="C1023" t="s">
        <v>1339</v>
      </c>
      <c r="D1023">
        <v>0.27260000000000001</v>
      </c>
      <c r="E1023">
        <v>2429</v>
      </c>
      <c r="F1023">
        <f t="shared" si="15"/>
        <v>2</v>
      </c>
      <c r="G1023" t="str">
        <f>STANDINGS_BA[[#This Row],[League]]&amp;STANDINGS_BA[[#This Row],[Team]]</f>
        <v>$150 Draft Champions Feb 09 1:00 pm Lg.3672Elks Baby Elks</v>
      </c>
    </row>
    <row r="1024" spans="1:7" x14ac:dyDescent="0.25">
      <c r="A1024">
        <v>786</v>
      </c>
      <c r="B1024" t="s">
        <v>1340</v>
      </c>
      <c r="C1024" t="s">
        <v>1339</v>
      </c>
      <c r="D1024">
        <v>0.26989999999999997</v>
      </c>
      <c r="E1024">
        <v>2125</v>
      </c>
      <c r="F1024">
        <f t="shared" si="15"/>
        <v>3</v>
      </c>
      <c r="G1024" t="str">
        <f>STANDINGS_BA[[#This Row],[League]]&amp;STANDINGS_BA[[#This Row],[Team]]</f>
        <v>$150 Draft Champions Feb 09 1:00 pm Lg.3672Abo's Wabos</v>
      </c>
    </row>
    <row r="1025" spans="1:7" x14ac:dyDescent="0.25">
      <c r="A1025">
        <v>866</v>
      </c>
      <c r="B1025" t="s">
        <v>1341</v>
      </c>
      <c r="C1025" t="s">
        <v>1339</v>
      </c>
      <c r="D1025">
        <v>0.26929999999999998</v>
      </c>
      <c r="E1025">
        <v>2045</v>
      </c>
      <c r="F1025">
        <f t="shared" si="15"/>
        <v>4</v>
      </c>
      <c r="G1025" t="str">
        <f>STANDINGS_BA[[#This Row],[League]]&amp;STANDINGS_BA[[#This Row],[Team]]</f>
        <v>$150 Draft Champions Feb 09 1:00 pm Lg.3672javacup</v>
      </c>
    </row>
    <row r="1026" spans="1:7" x14ac:dyDescent="0.25">
      <c r="A1026">
        <v>870</v>
      </c>
      <c r="B1026" t="s">
        <v>1342</v>
      </c>
      <c r="C1026" t="s">
        <v>1339</v>
      </c>
      <c r="D1026">
        <v>0.26929999999999998</v>
      </c>
      <c r="E1026">
        <v>2041</v>
      </c>
      <c r="F1026">
        <f t="shared" si="15"/>
        <v>5</v>
      </c>
      <c r="G1026" t="str">
        <f>STANDINGS_BA[[#This Row],[League]]&amp;STANDINGS_BA[[#This Row],[Team]]</f>
        <v>$150 Draft Champions Feb 09 1:00 pm Lg.3672Dayton Raiders II</v>
      </c>
    </row>
    <row r="1027" spans="1:7" x14ac:dyDescent="0.25">
      <c r="A1027">
        <v>951</v>
      </c>
      <c r="B1027" t="s">
        <v>1343</v>
      </c>
      <c r="C1027" t="s">
        <v>1339</v>
      </c>
      <c r="D1027">
        <v>0.26879999999999998</v>
      </c>
      <c r="E1027">
        <v>1960</v>
      </c>
      <c r="F1027">
        <f t="shared" ref="F1027:F1090" si="16">IF(C1027=C1026,F1026+1,1)</f>
        <v>6</v>
      </c>
      <c r="G1027" t="str">
        <f>STANDINGS_BA[[#This Row],[League]]&amp;STANDINGS_BA[[#This Row],[Team]]</f>
        <v>$150 Draft Champions Feb 09 1:00 pm Lg.3672Howard's Homers</v>
      </c>
    </row>
    <row r="1028" spans="1:7" x14ac:dyDescent="0.25">
      <c r="A1028">
        <v>1571</v>
      </c>
      <c r="B1028" t="s">
        <v>1344</v>
      </c>
      <c r="C1028" t="s">
        <v>1339</v>
      </c>
      <c r="D1028">
        <v>0.26469999999999999</v>
      </c>
      <c r="E1028">
        <v>1340</v>
      </c>
      <c r="F1028">
        <f t="shared" si="16"/>
        <v>7</v>
      </c>
      <c r="G1028" t="str">
        <f>STANDINGS_BA[[#This Row],[League]]&amp;STANDINGS_BA[[#This Row],[Team]]</f>
        <v>$150 Draft Champions Feb 09 1:00 pm Lg.3672All Braun No Brains</v>
      </c>
    </row>
    <row r="1029" spans="1:7" x14ac:dyDescent="0.25">
      <c r="A1029">
        <v>1675</v>
      </c>
      <c r="B1029" t="s">
        <v>1345</v>
      </c>
      <c r="C1029" t="s">
        <v>1339</v>
      </c>
      <c r="D1029">
        <v>0.2641</v>
      </c>
      <c r="E1029">
        <v>1236</v>
      </c>
      <c r="F1029">
        <f t="shared" si="16"/>
        <v>8</v>
      </c>
      <c r="G1029" t="str">
        <f>STANDINGS_BA[[#This Row],[League]]&amp;STANDINGS_BA[[#This Row],[Team]]</f>
        <v>$150 Draft Champions Feb 09 1:00 pm Lg.3672This Dingo Ate Your Baby</v>
      </c>
    </row>
    <row r="1030" spans="1:7" x14ac:dyDescent="0.25">
      <c r="A1030">
        <v>1738</v>
      </c>
      <c r="B1030" t="s">
        <v>175</v>
      </c>
      <c r="C1030" t="s">
        <v>1339</v>
      </c>
      <c r="D1030">
        <v>0.26369999999999999</v>
      </c>
      <c r="E1030">
        <v>1173</v>
      </c>
      <c r="F1030">
        <f t="shared" si="16"/>
        <v>9</v>
      </c>
      <c r="G1030" t="str">
        <f>STANDINGS_BA[[#This Row],[League]]&amp;STANDINGS_BA[[#This Row],[Team]]</f>
        <v>$150 Draft Champions Feb 09 1:00 pm Lg.3672MFF Inc.</v>
      </c>
    </row>
    <row r="1031" spans="1:7" x14ac:dyDescent="0.25">
      <c r="A1031">
        <v>1870</v>
      </c>
      <c r="B1031" t="s">
        <v>1346</v>
      </c>
      <c r="C1031" t="s">
        <v>1339</v>
      </c>
      <c r="D1031">
        <v>0.26279999999999998</v>
      </c>
      <c r="E1031">
        <v>1041</v>
      </c>
      <c r="F1031">
        <f t="shared" si="16"/>
        <v>10</v>
      </c>
      <c r="G1031" t="str">
        <f>STANDINGS_BA[[#This Row],[League]]&amp;STANDINGS_BA[[#This Row],[Team]]</f>
        <v>$150 Draft Champions Feb 09 1:00 pm Lg.3672THE BOMB SQUAD</v>
      </c>
    </row>
    <row r="1032" spans="1:7" x14ac:dyDescent="0.25">
      <c r="A1032">
        <v>1936</v>
      </c>
      <c r="B1032" t="s">
        <v>11</v>
      </c>
      <c r="C1032" t="s">
        <v>1339</v>
      </c>
      <c r="D1032">
        <v>0.26229999999999998</v>
      </c>
      <c r="E1032">
        <v>975</v>
      </c>
      <c r="F1032">
        <f t="shared" si="16"/>
        <v>11</v>
      </c>
      <c r="G1032" t="str">
        <f>STANDINGS_BA[[#This Row],[League]]&amp;STANDINGS_BA[[#This Row],[Team]]</f>
        <v>$150 Draft Champions Feb 09 1:00 pm Lg.3672CRACKERJAX</v>
      </c>
    </row>
    <row r="1033" spans="1:7" x14ac:dyDescent="0.25">
      <c r="A1033">
        <v>2184</v>
      </c>
      <c r="B1033" t="s">
        <v>167</v>
      </c>
      <c r="C1033" t="s">
        <v>1339</v>
      </c>
      <c r="D1033">
        <v>0.2606</v>
      </c>
      <c r="E1033">
        <v>727</v>
      </c>
      <c r="F1033">
        <f t="shared" si="16"/>
        <v>12</v>
      </c>
      <c r="G1033" t="str">
        <f>STANDINGS_BA[[#This Row],[League]]&amp;STANDINGS_BA[[#This Row],[Team]]</f>
        <v>$150 Draft Champions Feb 09 1:00 pm Lg.3672Dillholes</v>
      </c>
    </row>
    <row r="1034" spans="1:7" x14ac:dyDescent="0.25">
      <c r="A1034">
        <v>2430</v>
      </c>
      <c r="B1034" t="s">
        <v>1347</v>
      </c>
      <c r="C1034" t="s">
        <v>1339</v>
      </c>
      <c r="D1034">
        <v>0.25840000000000002</v>
      </c>
      <c r="E1034">
        <v>481</v>
      </c>
      <c r="F1034">
        <f t="shared" si="16"/>
        <v>13</v>
      </c>
      <c r="G1034" t="str">
        <f>STANDINGS_BA[[#This Row],[League]]&amp;STANDINGS_BA[[#This Row],[Team]]</f>
        <v>$150 Draft Champions Feb 09 1:00 pm Lg.3672Hickory Hurricanes</v>
      </c>
    </row>
    <row r="1035" spans="1:7" x14ac:dyDescent="0.25">
      <c r="A1035">
        <v>2682</v>
      </c>
      <c r="B1035" t="s">
        <v>1348</v>
      </c>
      <c r="C1035" t="s">
        <v>1339</v>
      </c>
      <c r="D1035">
        <v>0.25509999999999999</v>
      </c>
      <c r="E1035">
        <v>229</v>
      </c>
      <c r="F1035">
        <f t="shared" si="16"/>
        <v>14</v>
      </c>
      <c r="G1035" t="str">
        <f>STANDINGS_BA[[#This Row],[League]]&amp;STANDINGS_BA[[#This Row],[Team]]</f>
        <v>$150 Draft Champions Feb 09 1:00 pm Lg.3672When Puigs Fly</v>
      </c>
    </row>
    <row r="1036" spans="1:7" x14ac:dyDescent="0.25">
      <c r="A1036">
        <v>2815</v>
      </c>
      <c r="B1036" t="s">
        <v>1349</v>
      </c>
      <c r="C1036" t="s">
        <v>1339</v>
      </c>
      <c r="D1036">
        <v>0.25259999999999999</v>
      </c>
      <c r="E1036">
        <v>96</v>
      </c>
      <c r="F1036">
        <f t="shared" si="16"/>
        <v>15</v>
      </c>
      <c r="G1036" t="str">
        <f>STANDINGS_BA[[#This Row],[League]]&amp;STANDINGS_BA[[#This Row],[Team]]</f>
        <v>$150 Draft Champions Feb 09 1:00 pm Lg.3672Cary Boogie Nights</v>
      </c>
    </row>
    <row r="1037" spans="1:7" x14ac:dyDescent="0.25">
      <c r="A1037">
        <v>185</v>
      </c>
      <c r="B1037" t="s">
        <v>1350</v>
      </c>
      <c r="C1037" t="s">
        <v>1351</v>
      </c>
      <c r="D1037">
        <v>0.27629999999999999</v>
      </c>
      <c r="E1037">
        <v>2726</v>
      </c>
      <c r="F1037">
        <f t="shared" si="16"/>
        <v>1</v>
      </c>
      <c r="G1037" t="str">
        <f>STANDINGS_BA[[#This Row],[League]]&amp;STANDINGS_BA[[#This Row],[Team]]</f>
        <v>$150 Draft Champions Feb 09 1:00 pm Lg.3675Team Dorrian</v>
      </c>
    </row>
    <row r="1038" spans="1:7" x14ac:dyDescent="0.25">
      <c r="A1038">
        <v>494</v>
      </c>
      <c r="B1038" t="s">
        <v>1352</v>
      </c>
      <c r="C1038" t="s">
        <v>1351</v>
      </c>
      <c r="D1038">
        <v>0.27260000000000001</v>
      </c>
      <c r="E1038">
        <v>2417</v>
      </c>
      <c r="F1038">
        <f t="shared" si="16"/>
        <v>2</v>
      </c>
      <c r="G1038" t="str">
        <f>STANDINGS_BA[[#This Row],[League]]&amp;STANDINGS_BA[[#This Row],[Team]]</f>
        <v>$150 Draft Champions Feb 09 1:00 pm Lg.3675Jack and Jordan</v>
      </c>
    </row>
    <row r="1039" spans="1:7" x14ac:dyDescent="0.25">
      <c r="A1039">
        <v>607</v>
      </c>
      <c r="B1039" t="s">
        <v>1353</v>
      </c>
      <c r="C1039" t="s">
        <v>1351</v>
      </c>
      <c r="D1039">
        <v>0.27160000000000001</v>
      </c>
      <c r="E1039">
        <v>2304</v>
      </c>
      <c r="F1039">
        <f t="shared" si="16"/>
        <v>3</v>
      </c>
      <c r="G1039" t="str">
        <f>STANDINGS_BA[[#This Row],[League]]&amp;STANDINGS_BA[[#This Row],[Team]]</f>
        <v>$150 Draft Champions Feb 09 1:00 pm Lg.3675Team Cook</v>
      </c>
    </row>
    <row r="1040" spans="1:7" x14ac:dyDescent="0.25">
      <c r="A1040">
        <v>879</v>
      </c>
      <c r="B1040" t="s">
        <v>1354</v>
      </c>
      <c r="C1040" t="s">
        <v>1351</v>
      </c>
      <c r="D1040">
        <v>0.26929999999999998</v>
      </c>
      <c r="E1040">
        <v>2032</v>
      </c>
      <c r="F1040">
        <f t="shared" si="16"/>
        <v>4</v>
      </c>
      <c r="G1040" t="str">
        <f>STANDINGS_BA[[#This Row],[League]]&amp;STANDINGS_BA[[#This Row],[Team]]</f>
        <v>$150 Draft Champions Feb 09 1:00 pm Lg.3675Ithaca Bombers III</v>
      </c>
    </row>
    <row r="1041" spans="1:7" x14ac:dyDescent="0.25">
      <c r="A1041">
        <v>1095</v>
      </c>
      <c r="B1041" t="s">
        <v>1355</v>
      </c>
      <c r="C1041" t="s">
        <v>1351</v>
      </c>
      <c r="D1041">
        <v>0.26779999999999998</v>
      </c>
      <c r="E1041">
        <v>1816</v>
      </c>
      <c r="F1041">
        <f t="shared" si="16"/>
        <v>5</v>
      </c>
      <c r="G1041" t="str">
        <f>STANDINGS_BA[[#This Row],[League]]&amp;STANDINGS_BA[[#This Row],[Team]]</f>
        <v>$150 Draft Champions Feb 09 1:00 pm Lg.3675deadmoneyF</v>
      </c>
    </row>
    <row r="1042" spans="1:7" x14ac:dyDescent="0.25">
      <c r="A1042">
        <v>1498</v>
      </c>
      <c r="B1042" t="s">
        <v>1356</v>
      </c>
      <c r="C1042" t="s">
        <v>1351</v>
      </c>
      <c r="D1042">
        <v>0.2651</v>
      </c>
      <c r="E1042">
        <v>1413</v>
      </c>
      <c r="F1042">
        <f t="shared" si="16"/>
        <v>6</v>
      </c>
      <c r="G1042" t="str">
        <f>STANDINGS_BA[[#This Row],[League]]&amp;STANDINGS_BA[[#This Row],[Team]]</f>
        <v>$150 Draft Champions Feb 09 1:00 pm Lg.3675Team Keene</v>
      </c>
    </row>
    <row r="1043" spans="1:7" x14ac:dyDescent="0.25">
      <c r="A1043">
        <v>1610</v>
      </c>
      <c r="B1043" t="s">
        <v>230</v>
      </c>
      <c r="C1043" t="s">
        <v>1351</v>
      </c>
      <c r="D1043">
        <v>0.26440000000000002</v>
      </c>
      <c r="E1043">
        <v>1301</v>
      </c>
      <c r="F1043">
        <f t="shared" si="16"/>
        <v>7</v>
      </c>
      <c r="G1043" t="str">
        <f>STANDINGS_BA[[#This Row],[League]]&amp;STANDINGS_BA[[#This Row],[Team]]</f>
        <v>$150 Draft Champions Feb 09 1:00 pm Lg.3675Team Hofmann</v>
      </c>
    </row>
    <row r="1044" spans="1:7" x14ac:dyDescent="0.25">
      <c r="A1044">
        <v>1824</v>
      </c>
      <c r="B1044" t="s">
        <v>340</v>
      </c>
      <c r="C1044" t="s">
        <v>1351</v>
      </c>
      <c r="D1044">
        <v>0.2631</v>
      </c>
      <c r="E1044">
        <v>1087</v>
      </c>
      <c r="F1044">
        <f t="shared" si="16"/>
        <v>8</v>
      </c>
      <c r="G1044" t="str">
        <f>STANDINGS_BA[[#This Row],[League]]&amp;STANDINGS_BA[[#This Row],[Team]]</f>
        <v>$150 Draft Champions Feb 09 1:00 pm Lg.3675Trill 2</v>
      </c>
    </row>
    <row r="1045" spans="1:7" x14ac:dyDescent="0.25">
      <c r="A1045">
        <v>1825</v>
      </c>
      <c r="B1045" t="s">
        <v>1357</v>
      </c>
      <c r="C1045" t="s">
        <v>1351</v>
      </c>
      <c r="D1045">
        <v>0.26300000000000001</v>
      </c>
      <c r="E1045">
        <v>1086</v>
      </c>
      <c r="F1045">
        <f t="shared" si="16"/>
        <v>9</v>
      </c>
      <c r="G1045" t="str">
        <f>STANDINGS_BA[[#This Row],[League]]&amp;STANDINGS_BA[[#This Row],[Team]]</f>
        <v>$150 Draft Champions Feb 09 1:00 pm Lg.3675BrownBear BrownBear</v>
      </c>
    </row>
    <row r="1046" spans="1:7" x14ac:dyDescent="0.25">
      <c r="A1046">
        <v>1855</v>
      </c>
      <c r="B1046" t="s">
        <v>536</v>
      </c>
      <c r="C1046" t="s">
        <v>1351</v>
      </c>
      <c r="D1046">
        <v>0.26290000000000002</v>
      </c>
      <c r="E1046">
        <v>1056</v>
      </c>
      <c r="F1046">
        <f t="shared" si="16"/>
        <v>10</v>
      </c>
      <c r="G1046" t="str">
        <f>STANDINGS_BA[[#This Row],[League]]&amp;STANDINGS_BA[[#This Row],[Team]]</f>
        <v>$150 Draft Champions Feb 09 1:00 pm Lg.3675Fanton of the Opera</v>
      </c>
    </row>
    <row r="1047" spans="1:7" x14ac:dyDescent="0.25">
      <c r="A1047">
        <v>2042</v>
      </c>
      <c r="B1047" t="s">
        <v>210</v>
      </c>
      <c r="C1047" t="s">
        <v>1351</v>
      </c>
      <c r="D1047">
        <v>0.2616</v>
      </c>
      <c r="E1047">
        <v>869</v>
      </c>
      <c r="F1047">
        <f t="shared" si="16"/>
        <v>11</v>
      </c>
      <c r="G1047" t="str">
        <f>STANDINGS_BA[[#This Row],[League]]&amp;STANDINGS_BA[[#This Row],[Team]]</f>
        <v>$150 Draft Champions Feb 09 1:00 pm Lg.3675CC's Desperados</v>
      </c>
    </row>
    <row r="1048" spans="1:7" x14ac:dyDescent="0.25">
      <c r="A1048">
        <v>2416</v>
      </c>
      <c r="B1048" t="s">
        <v>1358</v>
      </c>
      <c r="C1048" t="s">
        <v>1351</v>
      </c>
      <c r="D1048">
        <v>0.25850000000000001</v>
      </c>
      <c r="E1048">
        <v>495</v>
      </c>
      <c r="F1048">
        <f t="shared" si="16"/>
        <v>12</v>
      </c>
      <c r="G1048" t="str">
        <f>STANDINGS_BA[[#This Row],[League]]&amp;STANDINGS_BA[[#This Row],[Team]]</f>
        <v>$150 Draft Champions Feb 09 1:00 pm Lg.36757-Line</v>
      </c>
    </row>
    <row r="1049" spans="1:7" x14ac:dyDescent="0.25">
      <c r="A1049">
        <v>2513</v>
      </c>
      <c r="B1049" t="s">
        <v>1359</v>
      </c>
      <c r="C1049" t="s">
        <v>1351</v>
      </c>
      <c r="D1049">
        <v>0.2576</v>
      </c>
      <c r="E1049">
        <v>398</v>
      </c>
      <c r="F1049">
        <f t="shared" si="16"/>
        <v>13</v>
      </c>
      <c r="G1049" t="str">
        <f>STANDINGS_BA[[#This Row],[League]]&amp;STANDINGS_BA[[#This Row],[Team]]</f>
        <v>$150 Draft Champions Feb 09 1:00 pm Lg.3675No Glove, No Love</v>
      </c>
    </row>
    <row r="1050" spans="1:7" x14ac:dyDescent="0.25">
      <c r="A1050">
        <v>2534</v>
      </c>
      <c r="B1050" t="s">
        <v>1360</v>
      </c>
      <c r="C1050" t="s">
        <v>1351</v>
      </c>
      <c r="D1050">
        <v>0.25740000000000002</v>
      </c>
      <c r="E1050">
        <v>377</v>
      </c>
      <c r="F1050">
        <f t="shared" si="16"/>
        <v>14</v>
      </c>
      <c r="G1050" t="str">
        <f>STANDINGS_BA[[#This Row],[League]]&amp;STANDINGS_BA[[#This Row],[Team]]</f>
        <v>$150 Draft Champions Feb 09 1:00 pm Lg.3675Lollygaggers DC1</v>
      </c>
    </row>
    <row r="1051" spans="1:7" x14ac:dyDescent="0.25">
      <c r="A1051">
        <v>2719</v>
      </c>
      <c r="B1051" t="s">
        <v>534</v>
      </c>
      <c r="C1051" t="s">
        <v>1351</v>
      </c>
      <c r="D1051">
        <v>0.25469999999999998</v>
      </c>
      <c r="E1051">
        <v>192</v>
      </c>
      <c r="F1051">
        <f t="shared" si="16"/>
        <v>15</v>
      </c>
      <c r="G1051" t="str">
        <f>STANDINGS_BA[[#This Row],[League]]&amp;STANDINGS_BA[[#This Row],[Team]]</f>
        <v>$150 Draft Champions Feb 09 1:00 pm Lg.3675Light Tower Power</v>
      </c>
    </row>
    <row r="1052" spans="1:7" x14ac:dyDescent="0.25">
      <c r="A1052">
        <v>177</v>
      </c>
      <c r="B1052" t="s">
        <v>1361</v>
      </c>
      <c r="C1052" t="s">
        <v>1362</v>
      </c>
      <c r="D1052">
        <v>0.27650000000000002</v>
      </c>
      <c r="E1052">
        <v>2734</v>
      </c>
      <c r="F1052">
        <f t="shared" si="16"/>
        <v>1</v>
      </c>
      <c r="G1052" t="str">
        <f>STANDINGS_BA[[#This Row],[League]]&amp;STANDINGS_BA[[#This Row],[Team]]</f>
        <v>$150 Draft Champions Feb 10 1:00 pm Lg.3678Texas Leaguers</v>
      </c>
    </row>
    <row r="1053" spans="1:7" x14ac:dyDescent="0.25">
      <c r="A1053">
        <v>385</v>
      </c>
      <c r="B1053" t="s">
        <v>1363</v>
      </c>
      <c r="C1053" t="s">
        <v>1362</v>
      </c>
      <c r="D1053">
        <v>0.27360000000000001</v>
      </c>
      <c r="E1053">
        <v>2526</v>
      </c>
      <c r="F1053">
        <f t="shared" si="16"/>
        <v>2</v>
      </c>
      <c r="G1053" t="str">
        <f>STANDINGS_BA[[#This Row],[League]]&amp;STANDINGS_BA[[#This Row],[Team]]</f>
        <v>$150 Draft Champions Feb 10 1:00 pm Lg.3678Jaguar 2</v>
      </c>
    </row>
    <row r="1054" spans="1:7" x14ac:dyDescent="0.25">
      <c r="A1054">
        <v>389</v>
      </c>
      <c r="B1054" t="s">
        <v>1364</v>
      </c>
      <c r="C1054" t="s">
        <v>1362</v>
      </c>
      <c r="D1054">
        <v>0.27350000000000002</v>
      </c>
      <c r="E1054">
        <v>2522</v>
      </c>
      <c r="F1054">
        <f t="shared" si="16"/>
        <v>3</v>
      </c>
      <c r="G1054" t="str">
        <f>STANDINGS_BA[[#This Row],[League]]&amp;STANDINGS_BA[[#This Row],[Team]]</f>
        <v>$150 Draft Champions Feb 10 1:00 pm Lg.3678Fear the Peak</v>
      </c>
    </row>
    <row r="1055" spans="1:7" x14ac:dyDescent="0.25">
      <c r="A1055">
        <v>770</v>
      </c>
      <c r="B1055" t="s">
        <v>1365</v>
      </c>
      <c r="C1055" t="s">
        <v>1362</v>
      </c>
      <c r="D1055">
        <v>0.27010000000000001</v>
      </c>
      <c r="E1055">
        <v>2141</v>
      </c>
      <c r="F1055">
        <f t="shared" si="16"/>
        <v>4</v>
      </c>
      <c r="G1055" t="str">
        <f>STANDINGS_BA[[#This Row],[League]]&amp;STANDINGS_BA[[#This Row],[Team]]</f>
        <v>$150 Draft Champions Feb 10 1:00 pm Lg.3678Skydogs</v>
      </c>
    </row>
    <row r="1056" spans="1:7" x14ac:dyDescent="0.25">
      <c r="A1056">
        <v>1085</v>
      </c>
      <c r="B1056" t="s">
        <v>1366</v>
      </c>
      <c r="C1056" t="s">
        <v>1362</v>
      </c>
      <c r="D1056">
        <v>0.26790000000000003</v>
      </c>
      <c r="E1056">
        <v>1826</v>
      </c>
      <c r="F1056">
        <f t="shared" si="16"/>
        <v>5</v>
      </c>
      <c r="G1056" t="str">
        <f>STANDINGS_BA[[#This Row],[League]]&amp;STANDINGS_BA[[#This Row],[Team]]</f>
        <v>$150 Draft Champions Feb 10 1:00 pm Lg.3678Chalupa Batman 5</v>
      </c>
    </row>
    <row r="1057" spans="1:7" x14ac:dyDescent="0.25">
      <c r="A1057">
        <v>1193</v>
      </c>
      <c r="B1057" t="s">
        <v>1367</v>
      </c>
      <c r="C1057" t="s">
        <v>1362</v>
      </c>
      <c r="D1057">
        <v>0.26719999999999999</v>
      </c>
      <c r="E1057">
        <v>1718</v>
      </c>
      <c r="F1057">
        <f t="shared" si="16"/>
        <v>6</v>
      </c>
      <c r="G1057" t="str">
        <f>STANDINGS_BA[[#This Row],[League]]&amp;STANDINGS_BA[[#This Row],[Team]]</f>
        <v>$150 Draft Champions Feb 10 1:00 pm Lg.3678uski4</v>
      </c>
    </row>
    <row r="1058" spans="1:7" x14ac:dyDescent="0.25">
      <c r="A1058">
        <v>1645</v>
      </c>
      <c r="B1058" t="s">
        <v>1368</v>
      </c>
      <c r="C1058" t="s">
        <v>1362</v>
      </c>
      <c r="D1058">
        <v>0.26419999999999999</v>
      </c>
      <c r="E1058">
        <v>1266</v>
      </c>
      <c r="F1058">
        <f t="shared" si="16"/>
        <v>7</v>
      </c>
      <c r="G1058" t="str">
        <f>STANDINGS_BA[[#This Row],[League]]&amp;STANDINGS_BA[[#This Row],[Team]]</f>
        <v>$150 Draft Champions Feb 10 1:00 pm Lg.3678Rolling Thunder 13</v>
      </c>
    </row>
    <row r="1059" spans="1:7" x14ac:dyDescent="0.25">
      <c r="A1059">
        <v>1816</v>
      </c>
      <c r="B1059" t="s">
        <v>1369</v>
      </c>
      <c r="C1059" t="s">
        <v>1362</v>
      </c>
      <c r="D1059">
        <v>0.2631</v>
      </c>
      <c r="E1059">
        <v>1095</v>
      </c>
      <c r="F1059">
        <f t="shared" si="16"/>
        <v>8</v>
      </c>
      <c r="G1059" t="str">
        <f>STANDINGS_BA[[#This Row],[League]]&amp;STANDINGS_BA[[#This Row],[Team]]</f>
        <v>$150 Draft Champions Feb 10 1:00 pm Lg.3678Team Wells</v>
      </c>
    </row>
    <row r="1060" spans="1:7" x14ac:dyDescent="0.25">
      <c r="A1060">
        <v>1895</v>
      </c>
      <c r="B1060" t="s">
        <v>650</v>
      </c>
      <c r="C1060" t="s">
        <v>1362</v>
      </c>
      <c r="D1060">
        <v>0.2626</v>
      </c>
      <c r="E1060">
        <v>1016</v>
      </c>
      <c r="F1060">
        <f t="shared" si="16"/>
        <v>9</v>
      </c>
      <c r="G1060" t="str">
        <f>STANDINGS_BA[[#This Row],[League]]&amp;STANDINGS_BA[[#This Row],[Team]]</f>
        <v>$150 Draft Champions Feb 10 1:00 pm Lg.3678Team Stein</v>
      </c>
    </row>
    <row r="1061" spans="1:7" x14ac:dyDescent="0.25">
      <c r="A1061">
        <v>1946</v>
      </c>
      <c r="B1061" t="s">
        <v>1370</v>
      </c>
      <c r="C1061" t="s">
        <v>1362</v>
      </c>
      <c r="D1061">
        <v>0.26219999999999999</v>
      </c>
      <c r="E1061">
        <v>965</v>
      </c>
      <c r="F1061">
        <f t="shared" si="16"/>
        <v>10</v>
      </c>
      <c r="G1061" t="str">
        <f>STANDINGS_BA[[#This Row],[League]]&amp;STANDINGS_BA[[#This Row],[Team]]</f>
        <v>$150 Draft Champions Feb 10 1:00 pm Lg.3678The Rizard of Oz</v>
      </c>
    </row>
    <row r="1062" spans="1:7" x14ac:dyDescent="0.25">
      <c r="A1062">
        <v>2137</v>
      </c>
      <c r="B1062" t="s">
        <v>291</v>
      </c>
      <c r="C1062" t="s">
        <v>1362</v>
      </c>
      <c r="D1062">
        <v>0.26090000000000002</v>
      </c>
      <c r="E1062">
        <v>774</v>
      </c>
      <c r="F1062">
        <f t="shared" si="16"/>
        <v>11</v>
      </c>
      <c r="G1062" t="str">
        <f>STANDINGS_BA[[#This Row],[League]]&amp;STANDINGS_BA[[#This Row],[Team]]</f>
        <v>$150 Draft Champions Feb 10 1:00 pm Lg.3678Big League Wood</v>
      </c>
    </row>
    <row r="1063" spans="1:7" x14ac:dyDescent="0.25">
      <c r="A1063">
        <v>2443</v>
      </c>
      <c r="B1063" t="s">
        <v>1371</v>
      </c>
      <c r="C1063" t="s">
        <v>1362</v>
      </c>
      <c r="D1063">
        <v>0.25829999999999997</v>
      </c>
      <c r="E1063">
        <v>468</v>
      </c>
      <c r="F1063">
        <f t="shared" si="16"/>
        <v>12</v>
      </c>
      <c r="G1063" t="str">
        <f>STANDINGS_BA[[#This Row],[League]]&amp;STANDINGS_BA[[#This Row],[Team]]</f>
        <v>$150 Draft Champions Feb 10 1:00 pm Lg.3678King Of The Hill</v>
      </c>
    </row>
    <row r="1064" spans="1:7" x14ac:dyDescent="0.25">
      <c r="A1064">
        <v>2465</v>
      </c>
      <c r="B1064" t="s">
        <v>1372</v>
      </c>
      <c r="C1064" t="s">
        <v>1362</v>
      </c>
      <c r="D1064">
        <v>0.2581</v>
      </c>
      <c r="E1064">
        <v>446</v>
      </c>
      <c r="F1064">
        <f t="shared" si="16"/>
        <v>13</v>
      </c>
      <c r="G1064" t="str">
        <f>STANDINGS_BA[[#This Row],[League]]&amp;STANDINGS_BA[[#This Row],[Team]]</f>
        <v>$150 Draft Champions Feb 10 1:00 pm Lg.3678CB &amp; Tay</v>
      </c>
    </row>
    <row r="1065" spans="1:7" x14ac:dyDescent="0.25">
      <c r="A1065">
        <v>2527</v>
      </c>
      <c r="B1065" t="s">
        <v>1177</v>
      </c>
      <c r="C1065" t="s">
        <v>1362</v>
      </c>
      <c r="D1065">
        <v>0.25750000000000001</v>
      </c>
      <c r="E1065">
        <v>384</v>
      </c>
      <c r="F1065">
        <f t="shared" si="16"/>
        <v>14</v>
      </c>
      <c r="G1065" t="str">
        <f>STANDINGS_BA[[#This Row],[League]]&amp;STANDINGS_BA[[#This Row],[Team]]</f>
        <v>$150 Draft Champions Feb 10 1:00 pm Lg.3678kotex army</v>
      </c>
    </row>
    <row r="1066" spans="1:7" x14ac:dyDescent="0.25">
      <c r="A1066">
        <v>2536</v>
      </c>
      <c r="B1066" t="s">
        <v>1373</v>
      </c>
      <c r="C1066" t="s">
        <v>1362</v>
      </c>
      <c r="D1066">
        <v>0.25729999999999997</v>
      </c>
      <c r="E1066">
        <v>375</v>
      </c>
      <c r="F1066">
        <f t="shared" si="16"/>
        <v>15</v>
      </c>
      <c r="G1066" t="str">
        <f>STANDINGS_BA[[#This Row],[League]]&amp;STANDINGS_BA[[#This Row],[Team]]</f>
        <v>$150 Draft Champions Feb 10 1:00 pm Lg.3678Junkball express</v>
      </c>
    </row>
    <row r="1067" spans="1:7" x14ac:dyDescent="0.25">
      <c r="A1067">
        <v>613</v>
      </c>
      <c r="B1067" t="s">
        <v>1374</v>
      </c>
      <c r="C1067" t="s">
        <v>1375</v>
      </c>
      <c r="D1067">
        <v>0.27150000000000002</v>
      </c>
      <c r="E1067">
        <v>2298</v>
      </c>
      <c r="F1067">
        <f t="shared" si="16"/>
        <v>1</v>
      </c>
      <c r="G1067" t="str">
        <f>STANDINGS_BA[[#This Row],[League]]&amp;STANDINGS_BA[[#This Row],[Team]]</f>
        <v>$150 Draft Champions Feb 11 1:00 pm Lg.3679The Good, The Bad, and The Ugly</v>
      </c>
    </row>
    <row r="1068" spans="1:7" x14ac:dyDescent="0.25">
      <c r="A1068">
        <v>615</v>
      </c>
      <c r="B1068" t="s">
        <v>1178</v>
      </c>
      <c r="C1068" t="s">
        <v>1375</v>
      </c>
      <c r="D1068">
        <v>0.27150000000000002</v>
      </c>
      <c r="E1068">
        <v>2296</v>
      </c>
      <c r="F1068">
        <f t="shared" si="16"/>
        <v>2</v>
      </c>
      <c r="G1068" t="str">
        <f>STANDINGS_BA[[#This Row],[League]]&amp;STANDINGS_BA[[#This Row],[Team]]</f>
        <v>$150 Draft Champions Feb 11 1:00 pm Lg.3679Kramerica</v>
      </c>
    </row>
    <row r="1069" spans="1:7" x14ac:dyDescent="0.25">
      <c r="A1069">
        <v>817</v>
      </c>
      <c r="B1069" t="s">
        <v>1376</v>
      </c>
      <c r="C1069" t="s">
        <v>1375</v>
      </c>
      <c r="D1069">
        <v>0.26960000000000001</v>
      </c>
      <c r="E1069">
        <v>2094</v>
      </c>
      <c r="F1069">
        <f t="shared" si="16"/>
        <v>3</v>
      </c>
      <c r="G1069" t="str">
        <f>STANDINGS_BA[[#This Row],[League]]&amp;STANDINGS_BA[[#This Row],[Team]]</f>
        <v>$150 Draft Champions Feb 11 1:00 pm Lg.3679Whistler Hides $ From Sue</v>
      </c>
    </row>
    <row r="1070" spans="1:7" x14ac:dyDescent="0.25">
      <c r="A1070">
        <v>1229</v>
      </c>
      <c r="B1070" t="s">
        <v>792</v>
      </c>
      <c r="C1070" t="s">
        <v>1375</v>
      </c>
      <c r="D1070">
        <v>0.26690000000000003</v>
      </c>
      <c r="E1070">
        <v>1682</v>
      </c>
      <c r="F1070">
        <f t="shared" si="16"/>
        <v>4</v>
      </c>
      <c r="G1070" t="str">
        <f>STANDINGS_BA[[#This Row],[League]]&amp;STANDINGS_BA[[#This Row],[Team]]</f>
        <v>$150 Draft Champions Feb 11 1:00 pm Lg.3679Team Robish</v>
      </c>
    </row>
    <row r="1071" spans="1:7" x14ac:dyDescent="0.25">
      <c r="A1071">
        <v>1254</v>
      </c>
      <c r="B1071" t="s">
        <v>210</v>
      </c>
      <c r="C1071" t="s">
        <v>1375</v>
      </c>
      <c r="D1071">
        <v>0.26669999999999999</v>
      </c>
      <c r="E1071">
        <v>1657</v>
      </c>
      <c r="F1071">
        <f t="shared" si="16"/>
        <v>5</v>
      </c>
      <c r="G1071" t="str">
        <f>STANDINGS_BA[[#This Row],[League]]&amp;STANDINGS_BA[[#This Row],[Team]]</f>
        <v>$150 Draft Champions Feb 11 1:00 pm Lg.3679CC's Desperados</v>
      </c>
    </row>
    <row r="1072" spans="1:7" x14ac:dyDescent="0.25">
      <c r="A1072">
        <v>1279</v>
      </c>
      <c r="B1072" t="s">
        <v>281</v>
      </c>
      <c r="C1072" t="s">
        <v>1375</v>
      </c>
      <c r="D1072">
        <v>0.26650000000000001</v>
      </c>
      <c r="E1072">
        <v>1632</v>
      </c>
      <c r="F1072">
        <f t="shared" si="16"/>
        <v>6</v>
      </c>
      <c r="G1072" t="str">
        <f>STANDINGS_BA[[#This Row],[League]]&amp;STANDINGS_BA[[#This Row],[Team]]</f>
        <v>$150 Draft Champions Feb 11 1:00 pm Lg.3679Scared Hitless</v>
      </c>
    </row>
    <row r="1073" spans="1:7" x14ac:dyDescent="0.25">
      <c r="A1073">
        <v>1289</v>
      </c>
      <c r="B1073" t="s">
        <v>1377</v>
      </c>
      <c r="C1073" t="s">
        <v>1375</v>
      </c>
      <c r="D1073">
        <v>0.26650000000000001</v>
      </c>
      <c r="E1073">
        <v>1622</v>
      </c>
      <c r="F1073">
        <f t="shared" si="16"/>
        <v>7</v>
      </c>
      <c r="G1073" t="str">
        <f>STANDINGS_BA[[#This Row],[League]]&amp;STANDINGS_BA[[#This Row],[Team]]</f>
        <v>$150 Draft Champions Feb 11 1:00 pm Lg.3679Get The Bag</v>
      </c>
    </row>
    <row r="1074" spans="1:7" x14ac:dyDescent="0.25">
      <c r="A1074">
        <v>1292</v>
      </c>
      <c r="B1074" t="s">
        <v>1006</v>
      </c>
      <c r="C1074" t="s">
        <v>1375</v>
      </c>
      <c r="D1074">
        <v>0.26640000000000003</v>
      </c>
      <c r="E1074">
        <v>1619</v>
      </c>
      <c r="F1074">
        <f t="shared" si="16"/>
        <v>8</v>
      </c>
      <c r="G1074" t="str">
        <f>STANDINGS_BA[[#This Row],[League]]&amp;STANDINGS_BA[[#This Row],[Team]]</f>
        <v>$150 Draft Champions Feb 11 1:00 pm Lg.3679Team Lambach</v>
      </c>
    </row>
    <row r="1075" spans="1:7" x14ac:dyDescent="0.25">
      <c r="A1075">
        <v>1363</v>
      </c>
      <c r="B1075" t="s">
        <v>1378</v>
      </c>
      <c r="C1075" t="s">
        <v>1375</v>
      </c>
      <c r="D1075">
        <v>0.26600000000000001</v>
      </c>
      <c r="E1075">
        <v>1548</v>
      </c>
      <c r="F1075">
        <f t="shared" si="16"/>
        <v>9</v>
      </c>
      <c r="G1075" t="str">
        <f>STANDINGS_BA[[#This Row],[League]]&amp;STANDINGS_BA[[#This Row],[Team]]</f>
        <v>$150 Draft Champions Feb 11 1:00 pm Lg.3679The Incredibles ll</v>
      </c>
    </row>
    <row r="1076" spans="1:7" x14ac:dyDescent="0.25">
      <c r="A1076">
        <v>1873</v>
      </c>
      <c r="B1076" t="s">
        <v>405</v>
      </c>
      <c r="C1076" t="s">
        <v>1375</v>
      </c>
      <c r="D1076">
        <v>0.26269999999999999</v>
      </c>
      <c r="E1076">
        <v>1038</v>
      </c>
      <c r="F1076">
        <f t="shared" si="16"/>
        <v>10</v>
      </c>
      <c r="G1076" t="str">
        <f>STANDINGS_BA[[#This Row],[League]]&amp;STANDINGS_BA[[#This Row],[Team]]</f>
        <v>$150 Draft Champions Feb 11 1:00 pm Lg.3679Team Gates</v>
      </c>
    </row>
    <row r="1077" spans="1:7" x14ac:dyDescent="0.25">
      <c r="A1077">
        <v>1980</v>
      </c>
      <c r="B1077" t="s">
        <v>1379</v>
      </c>
      <c r="C1077" t="s">
        <v>1375</v>
      </c>
      <c r="D1077">
        <v>0.26200000000000001</v>
      </c>
      <c r="E1077">
        <v>931</v>
      </c>
      <c r="F1077">
        <f t="shared" si="16"/>
        <v>11</v>
      </c>
      <c r="G1077" t="str">
        <f>STANDINGS_BA[[#This Row],[League]]&amp;STANDINGS_BA[[#This Row],[Team]]</f>
        <v>$150 Draft Champions Feb 11 1:00 pm Lg.3679Team Haberman</v>
      </c>
    </row>
    <row r="1078" spans="1:7" x14ac:dyDescent="0.25">
      <c r="A1078">
        <v>2046</v>
      </c>
      <c r="B1078" t="s">
        <v>315</v>
      </c>
      <c r="C1078" t="s">
        <v>1375</v>
      </c>
      <c r="D1078">
        <v>0.2616</v>
      </c>
      <c r="E1078">
        <v>865</v>
      </c>
      <c r="F1078">
        <f t="shared" si="16"/>
        <v>12</v>
      </c>
      <c r="G1078" t="str">
        <f>STANDINGS_BA[[#This Row],[League]]&amp;STANDINGS_BA[[#This Row],[Team]]</f>
        <v>$150 Draft Champions Feb 11 1:00 pm Lg.3679More or Les</v>
      </c>
    </row>
    <row r="1079" spans="1:7" x14ac:dyDescent="0.25">
      <c r="A1079">
        <v>2231</v>
      </c>
      <c r="B1079" t="s">
        <v>1380</v>
      </c>
      <c r="C1079" t="s">
        <v>1375</v>
      </c>
      <c r="D1079">
        <v>0.2601</v>
      </c>
      <c r="E1079">
        <v>680</v>
      </c>
      <c r="F1079">
        <f t="shared" si="16"/>
        <v>13</v>
      </c>
      <c r="G1079" t="str">
        <f>STANDINGS_BA[[#This Row],[League]]&amp;STANDINGS_BA[[#This Row],[Team]]</f>
        <v>$150 Draft Champions Feb 11 1:00 pm Lg.3679Croips Giants</v>
      </c>
    </row>
    <row r="1080" spans="1:7" x14ac:dyDescent="0.25">
      <c r="A1080">
        <v>2244</v>
      </c>
      <c r="B1080" t="s">
        <v>16</v>
      </c>
      <c r="C1080" t="s">
        <v>1375</v>
      </c>
      <c r="D1080">
        <v>0.26</v>
      </c>
      <c r="E1080">
        <v>667</v>
      </c>
      <c r="F1080">
        <f t="shared" si="16"/>
        <v>14</v>
      </c>
      <c r="G1080" t="str">
        <f>STANDINGS_BA[[#This Row],[League]]&amp;STANDINGS_BA[[#This Row],[Team]]</f>
        <v>$150 Draft Champions Feb 11 1:00 pm Lg.3679Team Phan</v>
      </c>
    </row>
    <row r="1081" spans="1:7" x14ac:dyDescent="0.25">
      <c r="A1081">
        <v>2262</v>
      </c>
      <c r="B1081" t="s">
        <v>232</v>
      </c>
      <c r="C1081" t="s">
        <v>1375</v>
      </c>
      <c r="D1081">
        <v>0.25990000000000002</v>
      </c>
      <c r="E1081">
        <v>649</v>
      </c>
      <c r="F1081">
        <f t="shared" si="16"/>
        <v>15</v>
      </c>
      <c r="G1081" t="str">
        <f>STANDINGS_BA[[#This Row],[League]]&amp;STANDINGS_BA[[#This Row],[Team]]</f>
        <v>$150 Draft Champions Feb 11 1:00 pm Lg.3679Thing 6</v>
      </c>
    </row>
    <row r="1082" spans="1:7" x14ac:dyDescent="0.25">
      <c r="A1082">
        <v>427</v>
      </c>
      <c r="B1082" t="s">
        <v>1381</v>
      </c>
      <c r="C1082" t="s">
        <v>1382</v>
      </c>
      <c r="D1082">
        <v>0.27310000000000001</v>
      </c>
      <c r="E1082">
        <v>2484</v>
      </c>
      <c r="F1082">
        <f t="shared" si="16"/>
        <v>1</v>
      </c>
      <c r="G1082" t="str">
        <f>STANDINGS_BA[[#This Row],[League]]&amp;STANDINGS_BA[[#This Row],[Team]]</f>
        <v>$150 Draft Champions Feb 11 1:00 pm Lg.3684Suicide Squeeze</v>
      </c>
    </row>
    <row r="1083" spans="1:7" x14ac:dyDescent="0.25">
      <c r="A1083">
        <v>444</v>
      </c>
      <c r="B1083" t="s">
        <v>1383</v>
      </c>
      <c r="C1083" t="s">
        <v>1382</v>
      </c>
      <c r="D1083">
        <v>0.27300000000000002</v>
      </c>
      <c r="E1083">
        <v>2467</v>
      </c>
      <c r="F1083">
        <f t="shared" si="16"/>
        <v>2</v>
      </c>
      <c r="G1083" t="str">
        <f>STANDINGS_BA[[#This Row],[League]]&amp;STANDINGS_BA[[#This Row],[Team]]</f>
        <v>$150 Draft Champions Feb 11 1:00 pm Lg.3684Kiss My El Chapo 2</v>
      </c>
    </row>
    <row r="1084" spans="1:7" x14ac:dyDescent="0.25">
      <c r="A1084">
        <v>470</v>
      </c>
      <c r="B1084" t="s">
        <v>1384</v>
      </c>
      <c r="C1084" t="s">
        <v>1382</v>
      </c>
      <c r="D1084">
        <v>0.27279999999999999</v>
      </c>
      <c r="E1084">
        <v>2441</v>
      </c>
      <c r="F1084">
        <f t="shared" si="16"/>
        <v>3</v>
      </c>
      <c r="G1084" t="str">
        <f>STANDINGS_BA[[#This Row],[League]]&amp;STANDINGS_BA[[#This Row],[Team]]</f>
        <v>$150 Draft Champions Feb 11 1:00 pm Lg.3684Team Poulin</v>
      </c>
    </row>
    <row r="1085" spans="1:7" x14ac:dyDescent="0.25">
      <c r="A1085">
        <v>596</v>
      </c>
      <c r="B1085" t="s">
        <v>1385</v>
      </c>
      <c r="C1085" t="s">
        <v>1382</v>
      </c>
      <c r="D1085">
        <v>0.2717</v>
      </c>
      <c r="E1085">
        <v>2315</v>
      </c>
      <c r="F1085">
        <f t="shared" si="16"/>
        <v>4</v>
      </c>
      <c r="G1085" t="str">
        <f>STANDINGS_BA[[#This Row],[League]]&amp;STANDINGS_BA[[#This Row],[Team]]</f>
        <v>$150 Draft Champions Feb 11 1:00 pm Lg.3684Stack Attack</v>
      </c>
    </row>
    <row r="1086" spans="1:7" x14ac:dyDescent="0.25">
      <c r="A1086">
        <v>938</v>
      </c>
      <c r="B1086" t="s">
        <v>1386</v>
      </c>
      <c r="C1086" t="s">
        <v>1382</v>
      </c>
      <c r="D1086">
        <v>0.26889999999999997</v>
      </c>
      <c r="E1086">
        <v>1973</v>
      </c>
      <c r="F1086">
        <f t="shared" si="16"/>
        <v>5</v>
      </c>
      <c r="G1086" t="str">
        <f>STANDINGS_BA[[#This Row],[League]]&amp;STANDINGS_BA[[#This Row],[Team]]</f>
        <v>$150 Draft Champions Feb 11 1:00 pm Lg.3684Reverse Cowgill 0211</v>
      </c>
    </row>
    <row r="1087" spans="1:7" x14ac:dyDescent="0.25">
      <c r="A1087">
        <v>1158</v>
      </c>
      <c r="B1087" t="s">
        <v>1387</v>
      </c>
      <c r="C1087" t="s">
        <v>1382</v>
      </c>
      <c r="D1087">
        <v>0.26740000000000003</v>
      </c>
      <c r="E1087">
        <v>1753</v>
      </c>
      <c r="F1087">
        <f t="shared" si="16"/>
        <v>6</v>
      </c>
      <c r="G1087" t="str">
        <f>STANDINGS_BA[[#This Row],[League]]&amp;STANDINGS_BA[[#This Row],[Team]]</f>
        <v>$150 Draft Champions Feb 11 1:00 pm Lg.3684Rainmakers XXI</v>
      </c>
    </row>
    <row r="1088" spans="1:7" x14ac:dyDescent="0.25">
      <c r="A1088">
        <v>1322</v>
      </c>
      <c r="B1088" t="s">
        <v>141</v>
      </c>
      <c r="C1088" t="s">
        <v>1382</v>
      </c>
      <c r="D1088">
        <v>0.26619999999999999</v>
      </c>
      <c r="E1088">
        <v>1589</v>
      </c>
      <c r="F1088">
        <f t="shared" si="16"/>
        <v>7</v>
      </c>
      <c r="G1088" t="str">
        <f>STANDINGS_BA[[#This Row],[League]]&amp;STANDINGS_BA[[#This Row],[Team]]</f>
        <v>$150 Draft Champions Feb 11 1:00 pm Lg.3684SNK Crushers</v>
      </c>
    </row>
    <row r="1089" spans="1:7" x14ac:dyDescent="0.25">
      <c r="A1089">
        <v>1373</v>
      </c>
      <c r="B1089" t="s">
        <v>1388</v>
      </c>
      <c r="C1089" t="s">
        <v>1382</v>
      </c>
      <c r="D1089">
        <v>0.26590000000000003</v>
      </c>
      <c r="E1089">
        <v>1538</v>
      </c>
      <c r="F1089">
        <f t="shared" si="16"/>
        <v>8</v>
      </c>
      <c r="G1089" t="str">
        <f>STANDINGS_BA[[#This Row],[League]]&amp;STANDINGS_BA[[#This Row],[Team]]</f>
        <v>$150 Draft Champions Feb 11 1:00 pm Lg.3684DoubleEagles</v>
      </c>
    </row>
    <row r="1090" spans="1:7" x14ac:dyDescent="0.25">
      <c r="A1090">
        <v>1441</v>
      </c>
      <c r="B1090" t="s">
        <v>191</v>
      </c>
      <c r="C1090" t="s">
        <v>1382</v>
      </c>
      <c r="D1090">
        <v>0.26550000000000001</v>
      </c>
      <c r="E1090">
        <v>1470</v>
      </c>
      <c r="F1090">
        <f t="shared" si="16"/>
        <v>9</v>
      </c>
      <c r="G1090" t="str">
        <f>STANDINGS_BA[[#This Row],[League]]&amp;STANDINGS_BA[[#This Row],[Team]]</f>
        <v>$150 Draft Champions Feb 11 1:00 pm Lg.3684Chico's Bail Bonds</v>
      </c>
    </row>
    <row r="1091" spans="1:7" x14ac:dyDescent="0.25">
      <c r="A1091">
        <v>1626</v>
      </c>
      <c r="B1091" t="s">
        <v>1389</v>
      </c>
      <c r="C1091" t="s">
        <v>1382</v>
      </c>
      <c r="D1091">
        <v>0.26429999999999998</v>
      </c>
      <c r="E1091">
        <v>1285</v>
      </c>
      <c r="F1091">
        <f t="shared" ref="F1091:F1154" si="17">IF(C1091=C1090,F1090+1,1)</f>
        <v>10</v>
      </c>
      <c r="G1091" t="str">
        <f>STANDINGS_BA[[#This Row],[League]]&amp;STANDINGS_BA[[#This Row],[Team]]</f>
        <v>$150 Draft Champions Feb 11 1:00 pm Lg.3684Some People Have Real Problems</v>
      </c>
    </row>
    <row r="1092" spans="1:7" x14ac:dyDescent="0.25">
      <c r="A1092">
        <v>1796</v>
      </c>
      <c r="B1092" t="s">
        <v>104</v>
      </c>
      <c r="C1092" t="s">
        <v>1382</v>
      </c>
      <c r="D1092">
        <v>0.26329999999999998</v>
      </c>
      <c r="E1092">
        <v>1115</v>
      </c>
      <c r="F1092">
        <f t="shared" si="17"/>
        <v>11</v>
      </c>
      <c r="G1092" t="str">
        <f>STANDINGS_BA[[#This Row],[League]]&amp;STANDINGS_BA[[#This Row],[Team]]</f>
        <v>$150 Draft Champions Feb 11 1:00 pm Lg.3684Team Pawlowski</v>
      </c>
    </row>
    <row r="1093" spans="1:7" x14ac:dyDescent="0.25">
      <c r="A1093">
        <v>1811</v>
      </c>
      <c r="B1093" t="s">
        <v>1390</v>
      </c>
      <c r="C1093" t="s">
        <v>1382</v>
      </c>
      <c r="D1093">
        <v>0.26319999999999999</v>
      </c>
      <c r="E1093">
        <v>1100</v>
      </c>
      <c r="F1093">
        <f t="shared" si="17"/>
        <v>12</v>
      </c>
      <c r="G1093" t="str">
        <f>STANDINGS_BA[[#This Row],[League]]&amp;STANDINGS_BA[[#This Row],[Team]]</f>
        <v>$150 Draft Champions Feb 11 1:00 pm Lg.3684Pyrolitic Decomposition 11</v>
      </c>
    </row>
    <row r="1094" spans="1:7" x14ac:dyDescent="0.25">
      <c r="A1094">
        <v>1999</v>
      </c>
      <c r="B1094" t="s">
        <v>276</v>
      </c>
      <c r="C1094" t="s">
        <v>1382</v>
      </c>
      <c r="D1094">
        <v>0.26179999999999998</v>
      </c>
      <c r="E1094">
        <v>912</v>
      </c>
      <c r="F1094">
        <f t="shared" si="17"/>
        <v>13</v>
      </c>
      <c r="G1094" t="str">
        <f>STANDINGS_BA[[#This Row],[League]]&amp;STANDINGS_BA[[#This Row],[Team]]</f>
        <v>$150 Draft Champions Feb 11 1:00 pm Lg.3684Starfishmn 0211</v>
      </c>
    </row>
    <row r="1095" spans="1:7" x14ac:dyDescent="0.25">
      <c r="A1095">
        <v>2349</v>
      </c>
      <c r="B1095" t="s">
        <v>1391</v>
      </c>
      <c r="C1095" t="s">
        <v>1382</v>
      </c>
      <c r="D1095">
        <v>0.2591</v>
      </c>
      <c r="E1095">
        <v>562</v>
      </c>
      <c r="F1095">
        <f t="shared" si="17"/>
        <v>14</v>
      </c>
      <c r="G1095" t="str">
        <f>STANDINGS_BA[[#This Row],[League]]&amp;STANDINGS_BA[[#This Row],[Team]]</f>
        <v>$150 Draft Champions Feb 11 1:00 pm Lg.3684Hurry Pick Faster!!</v>
      </c>
    </row>
    <row r="1096" spans="1:7" x14ac:dyDescent="0.25">
      <c r="A1096">
        <v>2378</v>
      </c>
      <c r="B1096" t="s">
        <v>98</v>
      </c>
      <c r="C1096" t="s">
        <v>1382</v>
      </c>
      <c r="D1096">
        <v>0.25890000000000002</v>
      </c>
      <c r="E1096">
        <v>533</v>
      </c>
      <c r="F1096">
        <f t="shared" si="17"/>
        <v>15</v>
      </c>
      <c r="G1096" t="str">
        <f>STANDINGS_BA[[#This Row],[League]]&amp;STANDINGS_BA[[#This Row],[Team]]</f>
        <v>$150 Draft Champions Feb 11 1:00 pm Lg.3684Team Ward</v>
      </c>
    </row>
    <row r="1097" spans="1:7" x14ac:dyDescent="0.25">
      <c r="A1097">
        <v>153</v>
      </c>
      <c r="B1097" t="s">
        <v>331</v>
      </c>
      <c r="C1097" t="s">
        <v>1392</v>
      </c>
      <c r="D1097">
        <v>0.27700000000000002</v>
      </c>
      <c r="E1097">
        <v>2758</v>
      </c>
      <c r="F1097">
        <f t="shared" si="17"/>
        <v>1</v>
      </c>
      <c r="G1097" t="str">
        <f>STANDINGS_BA[[#This Row],[League]]&amp;STANDINGS_BA[[#This Row],[Team]]</f>
        <v>$150 Draft Champions Feb 12 1:00 pm Lg.3685Golden Sombreros</v>
      </c>
    </row>
    <row r="1098" spans="1:7" x14ac:dyDescent="0.25">
      <c r="A1098">
        <v>265</v>
      </c>
      <c r="B1098" t="s">
        <v>286</v>
      </c>
      <c r="C1098" t="s">
        <v>1392</v>
      </c>
      <c r="D1098">
        <v>0.27489999999999998</v>
      </c>
      <c r="E1098">
        <v>2646</v>
      </c>
      <c r="F1098">
        <f t="shared" si="17"/>
        <v>2</v>
      </c>
      <c r="G1098" t="str">
        <f>STANDINGS_BA[[#This Row],[League]]&amp;STANDINGS_BA[[#This Row],[Team]]</f>
        <v>$150 Draft Champions Feb 12 1:00 pm Lg.3685Team Williams</v>
      </c>
    </row>
    <row r="1099" spans="1:7" x14ac:dyDescent="0.25">
      <c r="A1099">
        <v>781</v>
      </c>
      <c r="B1099" t="s">
        <v>1393</v>
      </c>
      <c r="C1099" t="s">
        <v>1392</v>
      </c>
      <c r="D1099">
        <v>0.27</v>
      </c>
      <c r="E1099">
        <v>2130</v>
      </c>
      <c r="F1099">
        <f t="shared" si="17"/>
        <v>3</v>
      </c>
      <c r="G1099" t="str">
        <f>STANDINGS_BA[[#This Row],[League]]&amp;STANDINGS_BA[[#This Row],[Team]]</f>
        <v>$150 Draft Champions Feb 12 1:00 pm Lg.3685J-Roc's CarWash</v>
      </c>
    </row>
    <row r="1100" spans="1:7" x14ac:dyDescent="0.25">
      <c r="A1100">
        <v>845</v>
      </c>
      <c r="B1100" t="s">
        <v>1394</v>
      </c>
      <c r="C1100" t="s">
        <v>1392</v>
      </c>
      <c r="D1100">
        <v>0.26950000000000002</v>
      </c>
      <c r="E1100">
        <v>2066</v>
      </c>
      <c r="F1100">
        <f t="shared" si="17"/>
        <v>4</v>
      </c>
      <c r="G1100" t="str">
        <f>STANDINGS_BA[[#This Row],[League]]&amp;STANDINGS_BA[[#This Row],[Team]]</f>
        <v>$150 Draft Champions Feb 12 1:00 pm Lg.3685O Town DC 2</v>
      </c>
    </row>
    <row r="1101" spans="1:7" x14ac:dyDescent="0.25">
      <c r="A1101">
        <v>936</v>
      </c>
      <c r="B1101" t="s">
        <v>1395</v>
      </c>
      <c r="C1101" t="s">
        <v>1392</v>
      </c>
      <c r="D1101">
        <v>0.26889999999999997</v>
      </c>
      <c r="E1101">
        <v>1975</v>
      </c>
      <c r="F1101">
        <f t="shared" si="17"/>
        <v>5</v>
      </c>
      <c r="G1101" t="str">
        <f>STANDINGS_BA[[#This Row],[League]]&amp;STANDINGS_BA[[#This Row],[Team]]</f>
        <v>$150 Draft Champions Feb 12 1:00 pm Lg.3685Guiness Stout</v>
      </c>
    </row>
    <row r="1102" spans="1:7" x14ac:dyDescent="0.25">
      <c r="A1102">
        <v>961</v>
      </c>
      <c r="B1102" t="s">
        <v>261</v>
      </c>
      <c r="C1102" t="s">
        <v>1392</v>
      </c>
      <c r="D1102">
        <v>0.26879999999999998</v>
      </c>
      <c r="E1102">
        <v>1950</v>
      </c>
      <c r="F1102">
        <f t="shared" si="17"/>
        <v>6</v>
      </c>
      <c r="G1102" t="str">
        <f>STANDINGS_BA[[#This Row],[League]]&amp;STANDINGS_BA[[#This Row],[Team]]</f>
        <v>$150 Draft Champions Feb 12 1:00 pm Lg.3685Nuisance</v>
      </c>
    </row>
    <row r="1103" spans="1:7" x14ac:dyDescent="0.25">
      <c r="A1103">
        <v>1203</v>
      </c>
      <c r="B1103" t="s">
        <v>1396</v>
      </c>
      <c r="C1103" t="s">
        <v>1392</v>
      </c>
      <c r="D1103">
        <v>0.2671</v>
      </c>
      <c r="E1103">
        <v>1708</v>
      </c>
      <c r="F1103">
        <f t="shared" si="17"/>
        <v>7</v>
      </c>
      <c r="G1103" t="str">
        <f>STANDINGS_BA[[#This Row],[League]]&amp;STANDINGS_BA[[#This Row],[Team]]</f>
        <v>$150 Draft Champions Feb 12 1:00 pm Lg.3685Bottom Feeders</v>
      </c>
    </row>
    <row r="1104" spans="1:7" x14ac:dyDescent="0.25">
      <c r="A1104">
        <v>1382</v>
      </c>
      <c r="B1104" t="s">
        <v>203</v>
      </c>
      <c r="C1104" t="s">
        <v>1392</v>
      </c>
      <c r="D1104">
        <v>0.26590000000000003</v>
      </c>
      <c r="E1104">
        <v>1529</v>
      </c>
      <c r="F1104">
        <f t="shared" si="17"/>
        <v>8</v>
      </c>
      <c r="G1104" t="str">
        <f>STANDINGS_BA[[#This Row],[League]]&amp;STANDINGS_BA[[#This Row],[Team]]</f>
        <v>$150 Draft Champions Feb 12 1:00 pm Lg.3685Corleone 4</v>
      </c>
    </row>
    <row r="1105" spans="1:7" x14ac:dyDescent="0.25">
      <c r="A1105">
        <v>1540</v>
      </c>
      <c r="B1105" t="s">
        <v>150</v>
      </c>
      <c r="C1105" t="s">
        <v>1392</v>
      </c>
      <c r="D1105">
        <v>0.26490000000000002</v>
      </c>
      <c r="E1105">
        <v>1371</v>
      </c>
      <c r="F1105">
        <f t="shared" si="17"/>
        <v>9</v>
      </c>
      <c r="G1105" t="str">
        <f>STANDINGS_BA[[#This Row],[League]]&amp;STANDINGS_BA[[#This Row],[Team]]</f>
        <v>$150 Draft Champions Feb 12 1:00 pm Lg.3685Amazins</v>
      </c>
    </row>
    <row r="1106" spans="1:7" x14ac:dyDescent="0.25">
      <c r="A1106">
        <v>1569</v>
      </c>
      <c r="B1106" t="s">
        <v>427</v>
      </c>
      <c r="C1106" t="s">
        <v>1392</v>
      </c>
      <c r="D1106">
        <v>0.26469999999999999</v>
      </c>
      <c r="E1106">
        <v>1342</v>
      </c>
      <c r="F1106">
        <f t="shared" si="17"/>
        <v>10</v>
      </c>
      <c r="G1106" t="str">
        <f>STANDINGS_BA[[#This Row],[League]]&amp;STANDINGS_BA[[#This Row],[Team]]</f>
        <v>$150 Draft Champions Feb 12 1:00 pm Lg.3685RotoGut DC II</v>
      </c>
    </row>
    <row r="1107" spans="1:7" x14ac:dyDescent="0.25">
      <c r="A1107">
        <v>2056</v>
      </c>
      <c r="B1107" t="s">
        <v>128</v>
      </c>
      <c r="C1107" t="s">
        <v>1392</v>
      </c>
      <c r="D1107">
        <v>0.26150000000000001</v>
      </c>
      <c r="E1107">
        <v>855</v>
      </c>
      <c r="F1107">
        <f t="shared" si="17"/>
        <v>11</v>
      </c>
      <c r="G1107" t="str">
        <f>STANDINGS_BA[[#This Row],[League]]&amp;STANDINGS_BA[[#This Row],[Team]]</f>
        <v>$150 Draft Champions Feb 12 1:00 pm Lg.3685Team Boelkens</v>
      </c>
    </row>
    <row r="1108" spans="1:7" x14ac:dyDescent="0.25">
      <c r="A1108">
        <v>2377</v>
      </c>
      <c r="B1108" t="s">
        <v>1397</v>
      </c>
      <c r="C1108" t="s">
        <v>1392</v>
      </c>
      <c r="D1108">
        <v>0.25890000000000002</v>
      </c>
      <c r="E1108">
        <v>534</v>
      </c>
      <c r="F1108">
        <f t="shared" si="17"/>
        <v>12</v>
      </c>
      <c r="G1108" t="str">
        <f>STANDINGS_BA[[#This Row],[League]]&amp;STANDINGS_BA[[#This Row],[Team]]</f>
        <v>$150 Draft Champions Feb 12 1:00 pm Lg.3685El Scorchos</v>
      </c>
    </row>
    <row r="1109" spans="1:7" x14ac:dyDescent="0.25">
      <c r="A1109">
        <v>2570</v>
      </c>
      <c r="B1109" t="s">
        <v>25</v>
      </c>
      <c r="C1109" t="s">
        <v>1392</v>
      </c>
      <c r="D1109">
        <v>0.25679999999999997</v>
      </c>
      <c r="E1109">
        <v>341</v>
      </c>
      <c r="F1109">
        <f t="shared" si="17"/>
        <v>13</v>
      </c>
      <c r="G1109" t="str">
        <f>STANDINGS_BA[[#This Row],[League]]&amp;STANDINGS_BA[[#This Row],[Team]]</f>
        <v>$150 Draft Champions Feb 12 1:00 pm Lg.3685billyhaze</v>
      </c>
    </row>
    <row r="1110" spans="1:7" x14ac:dyDescent="0.25">
      <c r="A1110">
        <v>2784</v>
      </c>
      <c r="B1110" t="s">
        <v>104</v>
      </c>
      <c r="C1110" t="s">
        <v>1392</v>
      </c>
      <c r="D1110">
        <v>0.2535</v>
      </c>
      <c r="E1110">
        <v>127</v>
      </c>
      <c r="F1110">
        <f t="shared" si="17"/>
        <v>14</v>
      </c>
      <c r="G1110" t="str">
        <f>STANDINGS_BA[[#This Row],[League]]&amp;STANDINGS_BA[[#This Row],[Team]]</f>
        <v>$150 Draft Champions Feb 12 1:00 pm Lg.3685Team Pawlowski</v>
      </c>
    </row>
    <row r="1111" spans="1:7" x14ac:dyDescent="0.25">
      <c r="A1111">
        <v>2894</v>
      </c>
      <c r="B1111" t="s">
        <v>470</v>
      </c>
      <c r="C1111" t="s">
        <v>1392</v>
      </c>
      <c r="D1111">
        <v>0.2482</v>
      </c>
      <c r="E1111">
        <v>17</v>
      </c>
      <c r="F1111">
        <f t="shared" si="17"/>
        <v>15</v>
      </c>
      <c r="G1111" t="str">
        <f>STANDINGS_BA[[#This Row],[League]]&amp;STANDINGS_BA[[#This Row],[Team]]</f>
        <v>$150 Draft Champions Feb 12 1:00 pm Lg.3685Brickdust</v>
      </c>
    </row>
    <row r="1112" spans="1:7" x14ac:dyDescent="0.25">
      <c r="A1112">
        <v>94</v>
      </c>
      <c r="B1112" t="s">
        <v>1398</v>
      </c>
      <c r="C1112" t="s">
        <v>1399</v>
      </c>
      <c r="D1112">
        <v>0.27860000000000001</v>
      </c>
      <c r="E1112">
        <v>2817</v>
      </c>
      <c r="F1112">
        <f t="shared" si="17"/>
        <v>1</v>
      </c>
      <c r="G1112" t="str">
        <f>STANDINGS_BA[[#This Row],[League]]&amp;STANDINGS_BA[[#This Row],[Team]]</f>
        <v>$150 Draft Champions Feb 12 1:00 pm Lg.3688the Bunt Sharts!</v>
      </c>
    </row>
    <row r="1113" spans="1:7" x14ac:dyDescent="0.25">
      <c r="A1113">
        <v>150</v>
      </c>
      <c r="B1113" t="s">
        <v>1400</v>
      </c>
      <c r="C1113" t="s">
        <v>1399</v>
      </c>
      <c r="D1113">
        <v>0.27710000000000001</v>
      </c>
      <c r="E1113">
        <v>2761</v>
      </c>
      <c r="F1113">
        <f t="shared" si="17"/>
        <v>2</v>
      </c>
      <c r="G1113" t="str">
        <f>STANDINGS_BA[[#This Row],[League]]&amp;STANDINGS_BA[[#This Row],[Team]]</f>
        <v>$150 Draft Champions Feb 12 1:00 pm Lg.3688Maddon Gnomes 3</v>
      </c>
    </row>
    <row r="1114" spans="1:7" x14ac:dyDescent="0.25">
      <c r="A1114">
        <v>244</v>
      </c>
      <c r="B1114" t="s">
        <v>1401</v>
      </c>
      <c r="C1114" t="s">
        <v>1399</v>
      </c>
      <c r="D1114">
        <v>0.2752</v>
      </c>
      <c r="E1114">
        <v>2667</v>
      </c>
      <c r="F1114">
        <f t="shared" si="17"/>
        <v>3</v>
      </c>
      <c r="G1114" t="str">
        <f>STANDINGS_BA[[#This Row],[League]]&amp;STANDINGS_BA[[#This Row],[Team]]</f>
        <v>$150 Draft Champions Feb 12 1:00 pm Lg.3688Papi for President</v>
      </c>
    </row>
    <row r="1115" spans="1:7" x14ac:dyDescent="0.25">
      <c r="A1115">
        <v>457</v>
      </c>
      <c r="B1115" t="s">
        <v>365</v>
      </c>
      <c r="C1115" t="s">
        <v>1399</v>
      </c>
      <c r="D1115">
        <v>0.27289999999999998</v>
      </c>
      <c r="E1115">
        <v>2454</v>
      </c>
      <c r="F1115">
        <f t="shared" si="17"/>
        <v>4</v>
      </c>
      <c r="G1115" t="str">
        <f>STANDINGS_BA[[#This Row],[League]]&amp;STANDINGS_BA[[#This Row],[Team]]</f>
        <v>$150 Draft Champions Feb 12 1:00 pm Lg.3688BALCO: HENNESSY &amp; PEDS 2</v>
      </c>
    </row>
    <row r="1116" spans="1:7" x14ac:dyDescent="0.25">
      <c r="A1116">
        <v>517</v>
      </c>
      <c r="B1116" t="s">
        <v>1402</v>
      </c>
      <c r="C1116" t="s">
        <v>1399</v>
      </c>
      <c r="D1116">
        <v>0.27239999999999998</v>
      </c>
      <c r="E1116">
        <v>2394</v>
      </c>
      <c r="F1116">
        <f t="shared" si="17"/>
        <v>5</v>
      </c>
      <c r="G1116" t="str">
        <f>STANDINGS_BA[[#This Row],[League]]&amp;STANDINGS_BA[[#This Row],[Team]]</f>
        <v>$150 Draft Champions Feb 12 1:00 pm Lg.3688ROYAL BLUE</v>
      </c>
    </row>
    <row r="1117" spans="1:7" x14ac:dyDescent="0.25">
      <c r="A1117">
        <v>653</v>
      </c>
      <c r="B1117" t="s">
        <v>1403</v>
      </c>
      <c r="C1117" t="s">
        <v>1399</v>
      </c>
      <c r="D1117">
        <v>0.2712</v>
      </c>
      <c r="E1117">
        <v>2258</v>
      </c>
      <c r="F1117">
        <f t="shared" si="17"/>
        <v>6</v>
      </c>
      <c r="G1117" t="str">
        <f>STANDINGS_BA[[#This Row],[League]]&amp;STANDINGS_BA[[#This Row],[Team]]</f>
        <v>$150 Draft Champions Feb 12 1:00 pm Lg.3688Da Bums</v>
      </c>
    </row>
    <row r="1118" spans="1:7" x14ac:dyDescent="0.25">
      <c r="A1118">
        <v>1028</v>
      </c>
      <c r="B1118" t="s">
        <v>278</v>
      </c>
      <c r="C1118" t="s">
        <v>1399</v>
      </c>
      <c r="D1118">
        <v>0.26819999999999999</v>
      </c>
      <c r="E1118">
        <v>1883</v>
      </c>
      <c r="F1118">
        <f t="shared" si="17"/>
        <v>7</v>
      </c>
      <c r="G1118" t="str">
        <f>STANDINGS_BA[[#This Row],[League]]&amp;STANDINGS_BA[[#This Row],[Team]]</f>
        <v>$150 Draft Champions Feb 12 1:00 pm Lg.3688Team Gibbons</v>
      </c>
    </row>
    <row r="1119" spans="1:7" x14ac:dyDescent="0.25">
      <c r="A1119">
        <v>1073</v>
      </c>
      <c r="B1119" t="s">
        <v>1404</v>
      </c>
      <c r="C1119" t="s">
        <v>1399</v>
      </c>
      <c r="D1119">
        <v>0.26800000000000002</v>
      </c>
      <c r="E1119">
        <v>1838</v>
      </c>
      <c r="F1119">
        <f t="shared" si="17"/>
        <v>8</v>
      </c>
      <c r="G1119" t="str">
        <f>STANDINGS_BA[[#This Row],[League]]&amp;STANDINGS_BA[[#This Row],[Team]]</f>
        <v>$150 Draft Champions Feb 12 1:00 pm Lg.3688Team passalacqua</v>
      </c>
    </row>
    <row r="1120" spans="1:7" x14ac:dyDescent="0.25">
      <c r="A1120">
        <v>1280</v>
      </c>
      <c r="B1120" t="s">
        <v>412</v>
      </c>
      <c r="C1120" t="s">
        <v>1399</v>
      </c>
      <c r="D1120">
        <v>0.26650000000000001</v>
      </c>
      <c r="E1120">
        <v>1631</v>
      </c>
      <c r="F1120">
        <f t="shared" si="17"/>
        <v>9</v>
      </c>
      <c r="G1120" t="str">
        <f>STANDINGS_BA[[#This Row],[League]]&amp;STANDINGS_BA[[#This Row],[Team]]</f>
        <v>$150 Draft Champions Feb 12 1:00 pm Lg.3688Team Koerner</v>
      </c>
    </row>
    <row r="1121" spans="1:7" x14ac:dyDescent="0.25">
      <c r="A1121">
        <v>1947</v>
      </c>
      <c r="B1121" t="s">
        <v>381</v>
      </c>
      <c r="C1121" t="s">
        <v>1399</v>
      </c>
      <c r="D1121">
        <v>0.26219999999999999</v>
      </c>
      <c r="E1121">
        <v>964</v>
      </c>
      <c r="F1121">
        <f t="shared" si="17"/>
        <v>10</v>
      </c>
      <c r="G1121" t="str">
        <f>STANDINGS_BA[[#This Row],[League]]&amp;STANDINGS_BA[[#This Row],[Team]]</f>
        <v>$150 Draft Champions Feb 12 1:00 pm Lg.3688Calgary Cannons v2</v>
      </c>
    </row>
    <row r="1122" spans="1:7" x14ac:dyDescent="0.25">
      <c r="A1122">
        <v>2312</v>
      </c>
      <c r="B1122" t="s">
        <v>1405</v>
      </c>
      <c r="C1122" t="s">
        <v>1399</v>
      </c>
      <c r="D1122">
        <v>0.25950000000000001</v>
      </c>
      <c r="E1122">
        <v>599</v>
      </c>
      <c r="F1122">
        <f t="shared" si="17"/>
        <v>11</v>
      </c>
      <c r="G1122" t="str">
        <f>STANDINGS_BA[[#This Row],[League]]&amp;STANDINGS_BA[[#This Row],[Team]]</f>
        <v>$150 Draft Champions Feb 12 1:00 pm Lg.3688Peculiar People</v>
      </c>
    </row>
    <row r="1123" spans="1:7" x14ac:dyDescent="0.25">
      <c r="A1123">
        <v>2361</v>
      </c>
      <c r="B1123" t="s">
        <v>1406</v>
      </c>
      <c r="C1123" t="s">
        <v>1399</v>
      </c>
      <c r="D1123">
        <v>0.25900000000000001</v>
      </c>
      <c r="E1123">
        <v>550</v>
      </c>
      <c r="F1123">
        <f t="shared" si="17"/>
        <v>12</v>
      </c>
      <c r="G1123" t="str">
        <f>STANDINGS_BA[[#This Row],[League]]&amp;STANDINGS_BA[[#This Row],[Team]]</f>
        <v>$150 Draft Champions Feb 12 1:00 pm Lg.3688OKMOTS 1</v>
      </c>
    </row>
    <row r="1124" spans="1:7" x14ac:dyDescent="0.25">
      <c r="A1124">
        <v>2576</v>
      </c>
      <c r="B1124" t="s">
        <v>1407</v>
      </c>
      <c r="C1124" t="s">
        <v>1399</v>
      </c>
      <c r="D1124">
        <v>0.25679999999999997</v>
      </c>
      <c r="E1124">
        <v>335</v>
      </c>
      <c r="F1124">
        <f t="shared" si="17"/>
        <v>13</v>
      </c>
      <c r="G1124" t="str">
        <f>STANDINGS_BA[[#This Row],[League]]&amp;STANDINGS_BA[[#This Row],[Team]]</f>
        <v>$150 Draft Champions Feb 12 1:00 pm Lg.3688Just Pick!!!</v>
      </c>
    </row>
    <row r="1125" spans="1:7" x14ac:dyDescent="0.25">
      <c r="A1125">
        <v>2694</v>
      </c>
      <c r="B1125" t="s">
        <v>1408</v>
      </c>
      <c r="C1125" t="s">
        <v>1399</v>
      </c>
      <c r="D1125">
        <v>0.25490000000000002</v>
      </c>
      <c r="E1125">
        <v>217</v>
      </c>
      <c r="F1125">
        <f t="shared" si="17"/>
        <v>14</v>
      </c>
      <c r="G1125" t="str">
        <f>STANDINGS_BA[[#This Row],[League]]&amp;STANDINGS_BA[[#This Row],[Team]]</f>
        <v>$150 Draft Champions Feb 12 1:00 pm Lg.3688Team Rockwell</v>
      </c>
    </row>
    <row r="1126" spans="1:7" x14ac:dyDescent="0.25">
      <c r="A1126">
        <v>2875</v>
      </c>
      <c r="B1126" t="s">
        <v>314</v>
      </c>
      <c r="C1126" t="s">
        <v>1399</v>
      </c>
      <c r="D1126">
        <v>0.24990000000000001</v>
      </c>
      <c r="E1126">
        <v>36</v>
      </c>
      <c r="F1126">
        <f t="shared" si="17"/>
        <v>15</v>
      </c>
      <c r="G1126" t="str">
        <f>STANDINGS_BA[[#This Row],[League]]&amp;STANDINGS_BA[[#This Row],[Team]]</f>
        <v>$150 Draft Champions Feb 12 1:00 pm Lg.3688Team Baseball</v>
      </c>
    </row>
    <row r="1127" spans="1:7" x14ac:dyDescent="0.25">
      <c r="A1127">
        <v>319</v>
      </c>
      <c r="B1127" t="s">
        <v>462</v>
      </c>
      <c r="C1127" t="s">
        <v>1409</v>
      </c>
      <c r="D1127">
        <v>0.27429999999999999</v>
      </c>
      <c r="E1127">
        <v>2592</v>
      </c>
      <c r="F1127">
        <f t="shared" si="17"/>
        <v>1</v>
      </c>
      <c r="G1127" t="str">
        <f>STANDINGS_BA[[#This Row],[League]]&amp;STANDINGS_BA[[#This Row],[Team]]</f>
        <v>$150 Draft Champions Feb 13 1:00 pm Lg.3689Miggy's Mashers</v>
      </c>
    </row>
    <row r="1128" spans="1:7" x14ac:dyDescent="0.25">
      <c r="A1128">
        <v>489</v>
      </c>
      <c r="B1128" t="s">
        <v>1410</v>
      </c>
      <c r="C1128" t="s">
        <v>1409</v>
      </c>
      <c r="D1128">
        <v>0.27260000000000001</v>
      </c>
      <c r="E1128">
        <v>2422</v>
      </c>
      <c r="F1128">
        <f t="shared" si="17"/>
        <v>2</v>
      </c>
      <c r="G1128" t="str">
        <f>STANDINGS_BA[[#This Row],[League]]&amp;STANDINGS_BA[[#This Row],[Team]]</f>
        <v>$150 Draft Champions Feb 13 1:00 pm Lg.3689New York's Finest</v>
      </c>
    </row>
    <row r="1129" spans="1:7" x14ac:dyDescent="0.25">
      <c r="A1129">
        <v>556</v>
      </c>
      <c r="B1129" t="s">
        <v>400</v>
      </c>
      <c r="C1129" t="s">
        <v>1409</v>
      </c>
      <c r="D1129">
        <v>0.27200000000000002</v>
      </c>
      <c r="E1129">
        <v>2355</v>
      </c>
      <c r="F1129">
        <f t="shared" si="17"/>
        <v>3</v>
      </c>
      <c r="G1129" t="str">
        <f>STANDINGS_BA[[#This Row],[League]]&amp;STANDINGS_BA[[#This Row],[Team]]</f>
        <v>$150 Draft Champions Feb 13 1:00 pm Lg.3689Man of Steal</v>
      </c>
    </row>
    <row r="1130" spans="1:7" x14ac:dyDescent="0.25">
      <c r="A1130">
        <v>1086</v>
      </c>
      <c r="B1130" t="s">
        <v>338</v>
      </c>
      <c r="C1130" t="s">
        <v>1409</v>
      </c>
      <c r="D1130">
        <v>0.26790000000000003</v>
      </c>
      <c r="E1130">
        <v>1825</v>
      </c>
      <c r="F1130">
        <f t="shared" si="17"/>
        <v>4</v>
      </c>
      <c r="G1130" t="str">
        <f>STANDINGS_BA[[#This Row],[League]]&amp;STANDINGS_BA[[#This Row],[Team]]</f>
        <v>$150 Draft Champions Feb 13 1:00 pm Lg.3689EWeezy2</v>
      </c>
    </row>
    <row r="1131" spans="1:7" x14ac:dyDescent="0.25">
      <c r="A1131">
        <v>1162</v>
      </c>
      <c r="B1131" t="s">
        <v>1411</v>
      </c>
      <c r="C1131" t="s">
        <v>1409</v>
      </c>
      <c r="D1131">
        <v>0.26729999999999998</v>
      </c>
      <c r="E1131">
        <v>1749</v>
      </c>
      <c r="F1131">
        <f t="shared" si="17"/>
        <v>5</v>
      </c>
      <c r="G1131" t="str">
        <f>STANDINGS_BA[[#This Row],[League]]&amp;STANDINGS_BA[[#This Row],[Team]]</f>
        <v>$150 Draft Champions Feb 13 1:00 pm Lg.36890.9 Bar</v>
      </c>
    </row>
    <row r="1132" spans="1:7" x14ac:dyDescent="0.25">
      <c r="A1132">
        <v>1260</v>
      </c>
      <c r="B1132" t="s">
        <v>197</v>
      </c>
      <c r="C1132" t="s">
        <v>1409</v>
      </c>
      <c r="D1132">
        <v>0.26669999999999999</v>
      </c>
      <c r="E1132">
        <v>1651</v>
      </c>
      <c r="F1132">
        <f t="shared" si="17"/>
        <v>6</v>
      </c>
      <c r="G1132" t="str">
        <f>STANDINGS_BA[[#This Row],[League]]&amp;STANDINGS_BA[[#This Row],[Team]]</f>
        <v>$150 Draft Champions Feb 13 1:00 pm Lg.3689Macho Lobsters</v>
      </c>
    </row>
    <row r="1133" spans="1:7" x14ac:dyDescent="0.25">
      <c r="A1133">
        <v>1269</v>
      </c>
      <c r="B1133" t="s">
        <v>1412</v>
      </c>
      <c r="C1133" t="s">
        <v>1409</v>
      </c>
      <c r="D1133">
        <v>0.2666</v>
      </c>
      <c r="E1133">
        <v>1642</v>
      </c>
      <c r="F1133">
        <f t="shared" si="17"/>
        <v>7</v>
      </c>
      <c r="G1133" t="str">
        <f>STANDINGS_BA[[#This Row],[League]]&amp;STANDINGS_BA[[#This Row],[Team]]</f>
        <v>$150 Draft Champions Feb 13 1:00 pm Lg.3689Team Yadlosky</v>
      </c>
    </row>
    <row r="1134" spans="1:7" x14ac:dyDescent="0.25">
      <c r="A1134">
        <v>1326</v>
      </c>
      <c r="B1134" t="s">
        <v>1413</v>
      </c>
      <c r="C1134" t="s">
        <v>1409</v>
      </c>
      <c r="D1134">
        <v>0.26619999999999999</v>
      </c>
      <c r="E1134">
        <v>1585</v>
      </c>
      <c r="F1134">
        <f t="shared" si="17"/>
        <v>8</v>
      </c>
      <c r="G1134" t="str">
        <f>STANDINGS_BA[[#This Row],[League]]&amp;STANDINGS_BA[[#This Row],[Team]]</f>
        <v>$150 Draft Champions Feb 13 1:00 pm Lg.3689The Killchain</v>
      </c>
    </row>
    <row r="1135" spans="1:7" x14ac:dyDescent="0.25">
      <c r="A1135">
        <v>1673</v>
      </c>
      <c r="B1135" t="s">
        <v>1414</v>
      </c>
      <c r="C1135" t="s">
        <v>1409</v>
      </c>
      <c r="D1135">
        <v>0.2641</v>
      </c>
      <c r="E1135">
        <v>1238</v>
      </c>
      <c r="F1135">
        <f t="shared" si="17"/>
        <v>9</v>
      </c>
      <c r="G1135" t="str">
        <f>STANDINGS_BA[[#This Row],[League]]&amp;STANDINGS_BA[[#This Row],[Team]]</f>
        <v>$150 Draft Champions Feb 13 1:00 pm Lg.3689smackers VI</v>
      </c>
    </row>
    <row r="1136" spans="1:7" x14ac:dyDescent="0.25">
      <c r="A1136">
        <v>1728</v>
      </c>
      <c r="B1136" t="s">
        <v>534</v>
      </c>
      <c r="C1136" t="s">
        <v>1409</v>
      </c>
      <c r="D1136">
        <v>0.26369999999999999</v>
      </c>
      <c r="E1136">
        <v>1183</v>
      </c>
      <c r="F1136">
        <f t="shared" si="17"/>
        <v>10</v>
      </c>
      <c r="G1136" t="str">
        <f>STANDINGS_BA[[#This Row],[League]]&amp;STANDINGS_BA[[#This Row],[Team]]</f>
        <v>$150 Draft Champions Feb 13 1:00 pm Lg.3689Light Tower Power</v>
      </c>
    </row>
    <row r="1137" spans="1:7" x14ac:dyDescent="0.25">
      <c r="A1137">
        <v>2110</v>
      </c>
      <c r="B1137" t="s">
        <v>1415</v>
      </c>
      <c r="C1137" t="s">
        <v>1409</v>
      </c>
      <c r="D1137">
        <v>0.26100000000000001</v>
      </c>
      <c r="E1137">
        <v>801</v>
      </c>
      <c r="F1137">
        <f t="shared" si="17"/>
        <v>11</v>
      </c>
      <c r="G1137" t="str">
        <f>STANDINGS_BA[[#This Row],[League]]&amp;STANDINGS_BA[[#This Row],[Team]]</f>
        <v>$150 Draft Champions Feb 13 1:00 pm Lg.3689Buddy Guy</v>
      </c>
    </row>
    <row r="1138" spans="1:7" x14ac:dyDescent="0.25">
      <c r="A1138">
        <v>2127</v>
      </c>
      <c r="B1138" t="s">
        <v>1416</v>
      </c>
      <c r="C1138" t="s">
        <v>1409</v>
      </c>
      <c r="D1138">
        <v>0.26090000000000002</v>
      </c>
      <c r="E1138">
        <v>784</v>
      </c>
      <c r="F1138">
        <f t="shared" si="17"/>
        <v>12</v>
      </c>
      <c r="G1138" t="str">
        <f>STANDINGS_BA[[#This Row],[League]]&amp;STANDINGS_BA[[#This Row],[Team]]</f>
        <v>$150 Draft Champions Feb 13 1:00 pm Lg.36892 - The Hazel Charlies Slo</v>
      </c>
    </row>
    <row r="1139" spans="1:7" x14ac:dyDescent="0.25">
      <c r="A1139">
        <v>2158</v>
      </c>
      <c r="B1139" t="s">
        <v>39</v>
      </c>
      <c r="C1139" t="s">
        <v>1409</v>
      </c>
      <c r="D1139">
        <v>0.26069999999999999</v>
      </c>
      <c r="E1139">
        <v>753</v>
      </c>
      <c r="F1139">
        <f t="shared" si="17"/>
        <v>13</v>
      </c>
      <c r="G1139" t="str">
        <f>STANDINGS_BA[[#This Row],[League]]&amp;STANDINGS_BA[[#This Row],[Team]]</f>
        <v>$150 Draft Champions Feb 13 1:00 pm Lg.3689Team highland</v>
      </c>
    </row>
    <row r="1140" spans="1:7" x14ac:dyDescent="0.25">
      <c r="A1140">
        <v>2225</v>
      </c>
      <c r="B1140" t="s">
        <v>1417</v>
      </c>
      <c r="C1140" t="s">
        <v>1409</v>
      </c>
      <c r="D1140">
        <v>0.2601</v>
      </c>
      <c r="E1140">
        <v>686</v>
      </c>
      <c r="F1140">
        <f t="shared" si="17"/>
        <v>14</v>
      </c>
      <c r="G1140" t="str">
        <f>STANDINGS_BA[[#This Row],[League]]&amp;STANDINGS_BA[[#This Row],[Team]]</f>
        <v>$150 Draft Champions Feb 13 1:00 pm Lg.3689Harmon Clayton Killebrew</v>
      </c>
    </row>
    <row r="1141" spans="1:7" x14ac:dyDescent="0.25">
      <c r="A1141">
        <v>2767</v>
      </c>
      <c r="B1141" t="s">
        <v>1418</v>
      </c>
      <c r="C1141" t="s">
        <v>1409</v>
      </c>
      <c r="D1141">
        <v>0.25380000000000003</v>
      </c>
      <c r="E1141">
        <v>144</v>
      </c>
      <c r="F1141">
        <f t="shared" si="17"/>
        <v>15</v>
      </c>
      <c r="G1141" t="str">
        <f>STANDINGS_BA[[#This Row],[League]]&amp;STANDINGS_BA[[#This Row],[Team]]</f>
        <v>$150 Draft Champions Feb 13 1:00 pm Lg.3689Fister - I Hardly Know Her!</v>
      </c>
    </row>
    <row r="1142" spans="1:7" x14ac:dyDescent="0.25">
      <c r="A1142">
        <v>85</v>
      </c>
      <c r="B1142" t="s">
        <v>1419</v>
      </c>
      <c r="C1142" t="s">
        <v>1420</v>
      </c>
      <c r="D1142">
        <v>0.27889999999999998</v>
      </c>
      <c r="E1142">
        <v>2826</v>
      </c>
      <c r="F1142">
        <f t="shared" si="17"/>
        <v>1</v>
      </c>
      <c r="G1142" t="str">
        <f>STANDINGS_BA[[#This Row],[League]]&amp;STANDINGS_BA[[#This Row],[Team]]</f>
        <v>$150 Draft Champions Feb 13 1:00 pm Lg.3693Team Wickham</v>
      </c>
    </row>
    <row r="1143" spans="1:7" x14ac:dyDescent="0.25">
      <c r="A1143">
        <v>186</v>
      </c>
      <c r="B1143" t="s">
        <v>1421</v>
      </c>
      <c r="C1143" t="s">
        <v>1420</v>
      </c>
      <c r="D1143">
        <v>0.27629999999999999</v>
      </c>
      <c r="E1143">
        <v>2725</v>
      </c>
      <c r="F1143">
        <f t="shared" si="17"/>
        <v>2</v>
      </c>
      <c r="G1143" t="str">
        <f>STANDINGS_BA[[#This Row],[League]]&amp;STANDINGS_BA[[#This Row],[Team]]</f>
        <v>$150 Draft Champions Feb 13 1:00 pm Lg.3693Auburn Plainsman II</v>
      </c>
    </row>
    <row r="1144" spans="1:7" x14ac:dyDescent="0.25">
      <c r="A1144">
        <v>476</v>
      </c>
      <c r="B1144" t="s">
        <v>1422</v>
      </c>
      <c r="C1144" t="s">
        <v>1420</v>
      </c>
      <c r="D1144">
        <v>0.2727</v>
      </c>
      <c r="E1144">
        <v>2435</v>
      </c>
      <c r="F1144">
        <f t="shared" si="17"/>
        <v>3</v>
      </c>
      <c r="G1144" t="str">
        <f>STANDINGS_BA[[#This Row],[League]]&amp;STANDINGS_BA[[#This Row],[Team]]</f>
        <v>$150 Draft Champions Feb 13 1:00 pm Lg.3693Korean Power</v>
      </c>
    </row>
    <row r="1145" spans="1:7" x14ac:dyDescent="0.25">
      <c r="A1145">
        <v>982</v>
      </c>
      <c r="B1145" t="s">
        <v>1423</v>
      </c>
      <c r="C1145" t="s">
        <v>1420</v>
      </c>
      <c r="D1145">
        <v>0.26860000000000001</v>
      </c>
      <c r="E1145">
        <v>1929</v>
      </c>
      <c r="F1145">
        <f t="shared" si="17"/>
        <v>4</v>
      </c>
      <c r="G1145" t="str">
        <f>STANDINGS_BA[[#This Row],[League]]&amp;STANDINGS_BA[[#This Row],[Team]]</f>
        <v>$150 Draft Champions Feb 13 1:00 pm Lg.3693Drip Drop</v>
      </c>
    </row>
    <row r="1146" spans="1:7" x14ac:dyDescent="0.25">
      <c r="A1146">
        <v>1435</v>
      </c>
      <c r="B1146" t="s">
        <v>1424</v>
      </c>
      <c r="C1146" t="s">
        <v>1420</v>
      </c>
      <c r="D1146">
        <v>0.26550000000000001</v>
      </c>
      <c r="E1146">
        <v>1476</v>
      </c>
      <c r="F1146">
        <f t="shared" si="17"/>
        <v>5</v>
      </c>
      <c r="G1146" t="str">
        <f>STANDINGS_BA[[#This Row],[League]]&amp;STANDINGS_BA[[#This Row],[Team]]</f>
        <v>$150 Draft Champions Feb 13 1:00 pm Lg.3693The Price is Wrong, Bob</v>
      </c>
    </row>
    <row r="1147" spans="1:7" x14ac:dyDescent="0.25">
      <c r="A1147">
        <v>1438</v>
      </c>
      <c r="B1147" t="s">
        <v>1425</v>
      </c>
      <c r="C1147" t="s">
        <v>1420</v>
      </c>
      <c r="D1147">
        <v>0.26550000000000001</v>
      </c>
      <c r="E1147">
        <v>1473</v>
      </c>
      <c r="F1147">
        <f t="shared" si="17"/>
        <v>6</v>
      </c>
      <c r="G1147" t="str">
        <f>STANDINGS_BA[[#This Row],[League]]&amp;STANDINGS_BA[[#This Row],[Team]]</f>
        <v>$150 Draft Champions Feb 13 1:00 pm Lg.3693Evil Empire II</v>
      </c>
    </row>
    <row r="1148" spans="1:7" x14ac:dyDescent="0.25">
      <c r="A1148">
        <v>1570</v>
      </c>
      <c r="B1148" t="s">
        <v>345</v>
      </c>
      <c r="C1148" t="s">
        <v>1420</v>
      </c>
      <c r="D1148">
        <v>0.26469999999999999</v>
      </c>
      <c r="E1148">
        <v>1341</v>
      </c>
      <c r="F1148">
        <f t="shared" si="17"/>
        <v>7</v>
      </c>
      <c r="G1148" t="str">
        <f>STANDINGS_BA[[#This Row],[League]]&amp;STANDINGS_BA[[#This Row],[Team]]</f>
        <v>$150 Draft Champions Feb 13 1:00 pm Lg.3693Man of Steel</v>
      </c>
    </row>
    <row r="1149" spans="1:7" x14ac:dyDescent="0.25">
      <c r="A1149">
        <v>1669</v>
      </c>
      <c r="B1149" t="s">
        <v>160</v>
      </c>
      <c r="C1149" t="s">
        <v>1420</v>
      </c>
      <c r="D1149">
        <v>0.2641</v>
      </c>
      <c r="E1149">
        <v>1242</v>
      </c>
      <c r="F1149">
        <f t="shared" si="17"/>
        <v>8</v>
      </c>
      <c r="G1149" t="str">
        <f>STANDINGS_BA[[#This Row],[League]]&amp;STANDINGS_BA[[#This Row],[Team]]</f>
        <v>$150 Draft Champions Feb 13 1:00 pm Lg.3693Dirty Vegas</v>
      </c>
    </row>
    <row r="1150" spans="1:7" x14ac:dyDescent="0.25">
      <c r="A1150">
        <v>1764</v>
      </c>
      <c r="B1150" t="s">
        <v>1426</v>
      </c>
      <c r="C1150" t="s">
        <v>1420</v>
      </c>
      <c r="D1150">
        <v>0.26340000000000002</v>
      </c>
      <c r="E1150">
        <v>1147</v>
      </c>
      <c r="F1150">
        <f t="shared" si="17"/>
        <v>9</v>
      </c>
      <c r="G1150" t="str">
        <f>STANDINGS_BA[[#This Row],[League]]&amp;STANDINGS_BA[[#This Row],[Team]]</f>
        <v>$150 Draft Champions Feb 13 1:00 pm Lg.3693Upper Deck</v>
      </c>
    </row>
    <row r="1151" spans="1:7" x14ac:dyDescent="0.25">
      <c r="A1151">
        <v>1984</v>
      </c>
      <c r="B1151" t="s">
        <v>1427</v>
      </c>
      <c r="C1151" t="s">
        <v>1420</v>
      </c>
      <c r="D1151">
        <v>0.26190000000000002</v>
      </c>
      <c r="E1151">
        <v>927</v>
      </c>
      <c r="F1151">
        <f t="shared" si="17"/>
        <v>10</v>
      </c>
      <c r="G1151" t="str">
        <f>STANDINGS_BA[[#This Row],[League]]&amp;STANDINGS_BA[[#This Row],[Team]]</f>
        <v>$150 Draft Champions Feb 13 1:00 pm Lg.3693Team Salemme</v>
      </c>
    </row>
    <row r="1152" spans="1:7" x14ac:dyDescent="0.25">
      <c r="A1152">
        <v>1987</v>
      </c>
      <c r="B1152" t="s">
        <v>87</v>
      </c>
      <c r="C1152" t="s">
        <v>1420</v>
      </c>
      <c r="D1152">
        <v>0.26190000000000002</v>
      </c>
      <c r="E1152">
        <v>924</v>
      </c>
      <c r="F1152">
        <f t="shared" si="17"/>
        <v>11</v>
      </c>
      <c r="G1152" t="str">
        <f>STANDINGS_BA[[#This Row],[League]]&amp;STANDINGS_BA[[#This Row],[Team]]</f>
        <v>$150 Draft Champions Feb 13 1:00 pm Lg.3693The Northsiders</v>
      </c>
    </row>
    <row r="1153" spans="1:7" x14ac:dyDescent="0.25">
      <c r="A1153">
        <v>2256</v>
      </c>
      <c r="B1153" t="s">
        <v>1428</v>
      </c>
      <c r="C1153" t="s">
        <v>1420</v>
      </c>
      <c r="D1153">
        <v>0.25990000000000002</v>
      </c>
      <c r="E1153">
        <v>655</v>
      </c>
      <c r="F1153">
        <f t="shared" si="17"/>
        <v>12</v>
      </c>
      <c r="G1153" t="str">
        <f>STANDINGS_BA[[#This Row],[League]]&amp;STANDINGS_BA[[#This Row],[Team]]</f>
        <v>$150 Draft Champions Feb 13 1:00 pm Lg.3693Just Chillin'</v>
      </c>
    </row>
    <row r="1154" spans="1:7" x14ac:dyDescent="0.25">
      <c r="A1154">
        <v>2399</v>
      </c>
      <c r="B1154" t="s">
        <v>1429</v>
      </c>
      <c r="C1154" t="s">
        <v>1420</v>
      </c>
      <c r="D1154">
        <v>0.25869999999999999</v>
      </c>
      <c r="E1154">
        <v>512</v>
      </c>
      <c r="F1154">
        <f t="shared" si="17"/>
        <v>13</v>
      </c>
      <c r="G1154" t="str">
        <f>STANDINGS_BA[[#This Row],[League]]&amp;STANDINGS_BA[[#This Row],[Team]]</f>
        <v>$150 Draft Champions Feb 13 1:00 pm Lg.3693Battlin' the Bottle</v>
      </c>
    </row>
    <row r="1155" spans="1:7" x14ac:dyDescent="0.25">
      <c r="A1155">
        <v>2469</v>
      </c>
      <c r="B1155" t="s">
        <v>212</v>
      </c>
      <c r="C1155" t="s">
        <v>1420</v>
      </c>
      <c r="D1155">
        <v>0.25800000000000001</v>
      </c>
      <c r="E1155">
        <v>442</v>
      </c>
      <c r="F1155">
        <f t="shared" ref="F1155:F1218" si="18">IF(C1155=C1154,F1154+1,1)</f>
        <v>14</v>
      </c>
      <c r="G1155" t="str">
        <f>STANDINGS_BA[[#This Row],[League]]&amp;STANDINGS_BA[[#This Row],[Team]]</f>
        <v>$150 Draft Champions Feb 13 1:00 pm Lg.3693Team kuhn</v>
      </c>
    </row>
    <row r="1156" spans="1:7" x14ac:dyDescent="0.25">
      <c r="A1156">
        <v>2823</v>
      </c>
      <c r="B1156" t="s">
        <v>1430</v>
      </c>
      <c r="C1156" t="s">
        <v>1420</v>
      </c>
      <c r="D1156">
        <v>0.25230000000000002</v>
      </c>
      <c r="E1156">
        <v>88</v>
      </c>
      <c r="F1156">
        <f t="shared" si="18"/>
        <v>15</v>
      </c>
      <c r="G1156" t="str">
        <f>STANDINGS_BA[[#This Row],[League]]&amp;STANDINGS_BA[[#This Row],[Team]]</f>
        <v>$150 Draft Champions Feb 13 1:00 pm Lg.3693El Severino</v>
      </c>
    </row>
    <row r="1157" spans="1:7" x14ac:dyDescent="0.25">
      <c r="A1157">
        <v>263</v>
      </c>
      <c r="B1157" t="s">
        <v>377</v>
      </c>
      <c r="C1157" t="s">
        <v>1431</v>
      </c>
      <c r="D1157">
        <v>0.27489999999999998</v>
      </c>
      <c r="E1157">
        <v>2648</v>
      </c>
      <c r="F1157">
        <f t="shared" si="18"/>
        <v>1</v>
      </c>
      <c r="G1157" t="str">
        <f>STANDINGS_BA[[#This Row],[League]]&amp;STANDINGS_BA[[#This Row],[Team]]</f>
        <v>$150 Draft Champions Feb 13 1:00 pm Lg.3697Cardinal Crunch 2</v>
      </c>
    </row>
    <row r="1158" spans="1:7" x14ac:dyDescent="0.25">
      <c r="A1158">
        <v>330</v>
      </c>
      <c r="B1158" t="s">
        <v>1432</v>
      </c>
      <c r="C1158" t="s">
        <v>1431</v>
      </c>
      <c r="D1158">
        <v>0.2742</v>
      </c>
      <c r="E1158">
        <v>2581</v>
      </c>
      <c r="F1158">
        <f t="shared" si="18"/>
        <v>2</v>
      </c>
      <c r="G1158" t="str">
        <f>STANDINGS_BA[[#This Row],[League]]&amp;STANDINGS_BA[[#This Row],[Team]]</f>
        <v>$150 Draft Champions Feb 13 1:00 pm Lg.3697The Baseball Tavern</v>
      </c>
    </row>
    <row r="1159" spans="1:7" x14ac:dyDescent="0.25">
      <c r="A1159">
        <v>417</v>
      </c>
      <c r="B1159" t="s">
        <v>1433</v>
      </c>
      <c r="C1159" t="s">
        <v>1431</v>
      </c>
      <c r="D1159">
        <v>0.2732</v>
      </c>
      <c r="E1159">
        <v>2494</v>
      </c>
      <c r="F1159">
        <f t="shared" si="18"/>
        <v>3</v>
      </c>
      <c r="G1159" t="str">
        <f>STANDINGS_BA[[#This Row],[League]]&amp;STANDINGS_BA[[#This Row],[Team]]</f>
        <v>$150 Draft Champions Feb 13 1:00 pm Lg.3697Pine Tar Bats</v>
      </c>
    </row>
    <row r="1160" spans="1:7" x14ac:dyDescent="0.25">
      <c r="A1160">
        <v>452</v>
      </c>
      <c r="B1160" t="s">
        <v>123</v>
      </c>
      <c r="C1160" t="s">
        <v>1431</v>
      </c>
      <c r="D1160">
        <v>0.27289999999999998</v>
      </c>
      <c r="E1160">
        <v>2459</v>
      </c>
      <c r="F1160">
        <f t="shared" si="18"/>
        <v>4</v>
      </c>
      <c r="G1160" t="str">
        <f>STANDINGS_BA[[#This Row],[League]]&amp;STANDINGS_BA[[#This Row],[Team]]</f>
        <v>$150 Draft Champions Feb 13 1:00 pm Lg.3697Clever Team Name</v>
      </c>
    </row>
    <row r="1161" spans="1:7" x14ac:dyDescent="0.25">
      <c r="A1161">
        <v>481</v>
      </c>
      <c r="B1161" t="s">
        <v>154</v>
      </c>
      <c r="C1161" t="s">
        <v>1431</v>
      </c>
      <c r="D1161">
        <v>0.2727</v>
      </c>
      <c r="E1161">
        <v>2430</v>
      </c>
      <c r="F1161">
        <f t="shared" si="18"/>
        <v>5</v>
      </c>
      <c r="G1161" t="str">
        <f>STANDINGS_BA[[#This Row],[League]]&amp;STANDINGS_BA[[#This Row],[Team]]</f>
        <v>$150 Draft Champions Feb 13 1:00 pm Lg.3697GLG20s</v>
      </c>
    </row>
    <row r="1162" spans="1:7" x14ac:dyDescent="0.25">
      <c r="A1162">
        <v>1014</v>
      </c>
      <c r="B1162" t="s">
        <v>473</v>
      </c>
      <c r="C1162" t="s">
        <v>1431</v>
      </c>
      <c r="D1162">
        <v>0.26840000000000003</v>
      </c>
      <c r="E1162">
        <v>1897</v>
      </c>
      <c r="F1162">
        <f t="shared" si="18"/>
        <v>6</v>
      </c>
      <c r="G1162" t="str">
        <f>STANDINGS_BA[[#This Row],[League]]&amp;STANDINGS_BA[[#This Row],[Team]]</f>
        <v>$150 Draft Champions Feb 13 1:00 pm Lg.3697WAR(P)igs</v>
      </c>
    </row>
    <row r="1163" spans="1:7" x14ac:dyDescent="0.25">
      <c r="A1163">
        <v>1026</v>
      </c>
      <c r="B1163" t="s">
        <v>1434</v>
      </c>
      <c r="C1163" t="s">
        <v>1431</v>
      </c>
      <c r="D1163">
        <v>0.26829999999999998</v>
      </c>
      <c r="E1163">
        <v>1885</v>
      </c>
      <c r="F1163">
        <f t="shared" si="18"/>
        <v>7</v>
      </c>
      <c r="G1163" t="str">
        <f>STANDINGS_BA[[#This Row],[League]]&amp;STANDINGS_BA[[#This Row],[Team]]</f>
        <v>$150 Draft Champions Feb 13 1:00 pm Lg.3697The Shelby Sensation</v>
      </c>
    </row>
    <row r="1164" spans="1:7" x14ac:dyDescent="0.25">
      <c r="A1164">
        <v>1715</v>
      </c>
      <c r="B1164" t="s">
        <v>1435</v>
      </c>
      <c r="C1164" t="s">
        <v>1431</v>
      </c>
      <c r="D1164">
        <v>0.26379999999999998</v>
      </c>
      <c r="E1164">
        <v>1196</v>
      </c>
      <c r="F1164">
        <f t="shared" si="18"/>
        <v>8</v>
      </c>
      <c r="G1164" t="str">
        <f>STANDINGS_BA[[#This Row],[League]]&amp;STANDINGS_BA[[#This Row],[Team]]</f>
        <v>$150 Draft Champions Feb 13 1:00 pm Lg.3697Charger Bar Six</v>
      </c>
    </row>
    <row r="1165" spans="1:7" x14ac:dyDescent="0.25">
      <c r="A1165">
        <v>1768</v>
      </c>
      <c r="B1165" t="s">
        <v>1436</v>
      </c>
      <c r="C1165" t="s">
        <v>1431</v>
      </c>
      <c r="D1165">
        <v>0.26340000000000002</v>
      </c>
      <c r="E1165">
        <v>1143</v>
      </c>
      <c r="F1165">
        <f t="shared" si="18"/>
        <v>9</v>
      </c>
      <c r="G1165" t="str">
        <f>STANDINGS_BA[[#This Row],[League]]&amp;STANDINGS_BA[[#This Row],[Team]]</f>
        <v>$150 Draft Champions Feb 13 1:00 pm Lg.3697SLAAAYER 2</v>
      </c>
    </row>
    <row r="1166" spans="1:7" x14ac:dyDescent="0.25">
      <c r="A1166">
        <v>1931</v>
      </c>
      <c r="B1166" t="s">
        <v>1437</v>
      </c>
      <c r="C1166" t="s">
        <v>1431</v>
      </c>
      <c r="D1166">
        <v>0.26240000000000002</v>
      </c>
      <c r="E1166">
        <v>980</v>
      </c>
      <c r="F1166">
        <f t="shared" si="18"/>
        <v>10</v>
      </c>
      <c r="G1166" t="str">
        <f>STANDINGS_BA[[#This Row],[League]]&amp;STANDINGS_BA[[#This Row],[Team]]</f>
        <v>$150 Draft Champions Feb 13 1:00 pm Lg.3697The BALCO Brigade</v>
      </c>
    </row>
    <row r="1167" spans="1:7" x14ac:dyDescent="0.25">
      <c r="A1167">
        <v>2280</v>
      </c>
      <c r="B1167" t="s">
        <v>1438</v>
      </c>
      <c r="C1167" t="s">
        <v>1431</v>
      </c>
      <c r="D1167">
        <v>0.25969999999999999</v>
      </c>
      <c r="E1167">
        <v>631</v>
      </c>
      <c r="F1167">
        <f t="shared" si="18"/>
        <v>11</v>
      </c>
      <c r="G1167" t="str">
        <f>STANDINGS_BA[[#This Row],[League]]&amp;STANDINGS_BA[[#This Row],[Team]]</f>
        <v>$150 Draft Champions Feb 13 1:00 pm Lg.3697The Full Eight Hours</v>
      </c>
    </row>
    <row r="1168" spans="1:7" x14ac:dyDescent="0.25">
      <c r="A1168">
        <v>2393</v>
      </c>
      <c r="B1168" t="s">
        <v>132</v>
      </c>
      <c r="C1168" t="s">
        <v>1431</v>
      </c>
      <c r="D1168">
        <v>0.25879999999999997</v>
      </c>
      <c r="E1168">
        <v>518</v>
      </c>
      <c r="F1168">
        <f t="shared" si="18"/>
        <v>12</v>
      </c>
      <c r="G1168" t="str">
        <f>STANDINGS_BA[[#This Row],[League]]&amp;STANDINGS_BA[[#This Row],[Team]]</f>
        <v>$150 Draft Champions Feb 13 1:00 pm Lg.3697Van Buren Boys</v>
      </c>
    </row>
    <row r="1169" spans="1:7" x14ac:dyDescent="0.25">
      <c r="A1169">
        <v>2511</v>
      </c>
      <c r="B1169" t="s">
        <v>511</v>
      </c>
      <c r="C1169" t="s">
        <v>1431</v>
      </c>
      <c r="D1169">
        <v>0.2576</v>
      </c>
      <c r="E1169">
        <v>400</v>
      </c>
      <c r="F1169">
        <f t="shared" si="18"/>
        <v>13</v>
      </c>
      <c r="G1169" t="str">
        <f>STANDINGS_BA[[#This Row],[League]]&amp;STANDINGS_BA[[#This Row],[Team]]</f>
        <v>$150 Draft Champions Feb 13 1:00 pm Lg.3697Team Blumenthal</v>
      </c>
    </row>
    <row r="1170" spans="1:7" x14ac:dyDescent="0.25">
      <c r="A1170">
        <v>2611</v>
      </c>
      <c r="B1170" t="s">
        <v>1439</v>
      </c>
      <c r="C1170" t="s">
        <v>1431</v>
      </c>
      <c r="D1170">
        <v>0.25629999999999997</v>
      </c>
      <c r="E1170">
        <v>300</v>
      </c>
      <c r="F1170">
        <f t="shared" si="18"/>
        <v>14</v>
      </c>
      <c r="G1170" t="str">
        <f>STANDINGS_BA[[#This Row],[League]]&amp;STANDINGS_BA[[#This Row],[Team]]</f>
        <v>$150 Draft Champions Feb 13 1:00 pm Lg.3697J money clutch putts</v>
      </c>
    </row>
    <row r="1171" spans="1:7" x14ac:dyDescent="0.25">
      <c r="A1171">
        <v>2655</v>
      </c>
      <c r="B1171" t="s">
        <v>1440</v>
      </c>
      <c r="C1171" t="s">
        <v>1431</v>
      </c>
      <c r="D1171">
        <v>0.25559999999999999</v>
      </c>
      <c r="E1171">
        <v>256</v>
      </c>
      <c r="F1171">
        <f t="shared" si="18"/>
        <v>15</v>
      </c>
      <c r="G1171" t="str">
        <f>STANDINGS_BA[[#This Row],[League]]&amp;STANDINGS_BA[[#This Row],[Team]]</f>
        <v>$150 Draft Champions Feb 13 1:00 pm Lg.3697ZZZZZZZZ</v>
      </c>
    </row>
    <row r="1172" spans="1:7" x14ac:dyDescent="0.25">
      <c r="A1172">
        <v>166</v>
      </c>
      <c r="B1172" t="s">
        <v>1441</v>
      </c>
      <c r="C1172" t="s">
        <v>1442</v>
      </c>
      <c r="D1172">
        <v>0.27679999999999999</v>
      </c>
      <c r="E1172">
        <v>2745</v>
      </c>
      <c r="F1172">
        <f t="shared" si="18"/>
        <v>1</v>
      </c>
      <c r="G1172" t="str">
        <f>STANDINGS_BA[[#This Row],[League]]&amp;STANDINGS_BA[[#This Row],[Team]]</f>
        <v>$150 Draft Champions Feb 14 1:00 pm Lg.3699Penny Blossoms</v>
      </c>
    </row>
    <row r="1173" spans="1:7" x14ac:dyDescent="0.25">
      <c r="A1173">
        <v>367</v>
      </c>
      <c r="B1173" t="s">
        <v>1443</v>
      </c>
      <c r="C1173" t="s">
        <v>1442</v>
      </c>
      <c r="D1173">
        <v>0.27379999999999999</v>
      </c>
      <c r="E1173">
        <v>2544</v>
      </c>
      <c r="F1173">
        <f t="shared" si="18"/>
        <v>2</v>
      </c>
      <c r="G1173" t="str">
        <f>STANDINGS_BA[[#This Row],[League]]&amp;STANDINGS_BA[[#This Row],[Team]]</f>
        <v>$150 Draft Champions Feb 14 1:00 pm Lg.3699Team Larrick</v>
      </c>
    </row>
    <row r="1174" spans="1:7" x14ac:dyDescent="0.25">
      <c r="A1174">
        <v>408</v>
      </c>
      <c r="B1174" t="s">
        <v>662</v>
      </c>
      <c r="C1174" t="s">
        <v>1442</v>
      </c>
      <c r="D1174">
        <v>0.27329999999999999</v>
      </c>
      <c r="E1174">
        <v>2503</v>
      </c>
      <c r="F1174">
        <f t="shared" si="18"/>
        <v>3</v>
      </c>
      <c r="G1174" t="str">
        <f>STANDINGS_BA[[#This Row],[League]]&amp;STANDINGS_BA[[#This Row],[Team]]</f>
        <v>$150 Draft Champions Feb 14 1:00 pm Lg.3699wally57</v>
      </c>
    </row>
    <row r="1175" spans="1:7" x14ac:dyDescent="0.25">
      <c r="A1175">
        <v>467</v>
      </c>
      <c r="B1175" t="s">
        <v>1444</v>
      </c>
      <c r="C1175" t="s">
        <v>1442</v>
      </c>
      <c r="D1175">
        <v>0.27279999999999999</v>
      </c>
      <c r="E1175">
        <v>2444</v>
      </c>
      <c r="F1175">
        <f t="shared" si="18"/>
        <v>4</v>
      </c>
      <c r="G1175" t="str">
        <f>STANDINGS_BA[[#This Row],[League]]&amp;STANDINGS_BA[[#This Row],[Team]]</f>
        <v>$150 Draft Champions Feb 14 1:00 pm Lg.3699GoldiLocks</v>
      </c>
    </row>
    <row r="1176" spans="1:7" x14ac:dyDescent="0.25">
      <c r="A1176">
        <v>599</v>
      </c>
      <c r="B1176" t="s">
        <v>1445</v>
      </c>
      <c r="C1176" t="s">
        <v>1442</v>
      </c>
      <c r="D1176">
        <v>0.2717</v>
      </c>
      <c r="E1176">
        <v>2312</v>
      </c>
      <c r="F1176">
        <f t="shared" si="18"/>
        <v>5</v>
      </c>
      <c r="G1176" t="str">
        <f>STANDINGS_BA[[#This Row],[League]]&amp;STANDINGS_BA[[#This Row],[Team]]</f>
        <v>$150 Draft Champions Feb 14 1:00 pm Lg.3699Fo Rizzo</v>
      </c>
    </row>
    <row r="1177" spans="1:7" x14ac:dyDescent="0.25">
      <c r="A1177">
        <v>1112</v>
      </c>
      <c r="B1177" t="s">
        <v>1446</v>
      </c>
      <c r="C1177" t="s">
        <v>1442</v>
      </c>
      <c r="D1177">
        <v>0.26769999999999999</v>
      </c>
      <c r="E1177">
        <v>1799</v>
      </c>
      <c r="F1177">
        <f t="shared" si="18"/>
        <v>6</v>
      </c>
      <c r="G1177" t="str">
        <f>STANDINGS_BA[[#This Row],[League]]&amp;STANDINGS_BA[[#This Row],[Team]]</f>
        <v>$150 Draft Champions Feb 14 1:00 pm Lg.3699Magic Man</v>
      </c>
    </row>
    <row r="1178" spans="1:7" x14ac:dyDescent="0.25">
      <c r="A1178">
        <v>1369</v>
      </c>
      <c r="B1178" t="s">
        <v>1447</v>
      </c>
      <c r="C1178" t="s">
        <v>1442</v>
      </c>
      <c r="D1178">
        <v>0.26590000000000003</v>
      </c>
      <c r="E1178">
        <v>1542</v>
      </c>
      <c r="F1178">
        <f t="shared" si="18"/>
        <v>7</v>
      </c>
      <c r="G1178" t="str">
        <f>STANDINGS_BA[[#This Row],[League]]&amp;STANDINGS_BA[[#This Row],[Team]]</f>
        <v>$150 Draft Champions Feb 14 1:00 pm Lg.3699Team Neidecker</v>
      </c>
    </row>
    <row r="1179" spans="1:7" x14ac:dyDescent="0.25">
      <c r="A1179">
        <v>1454</v>
      </c>
      <c r="B1179" t="s">
        <v>1448</v>
      </c>
      <c r="C1179" t="s">
        <v>1442</v>
      </c>
      <c r="D1179">
        <v>0.26540000000000002</v>
      </c>
      <c r="E1179">
        <v>1457</v>
      </c>
      <c r="F1179">
        <f t="shared" si="18"/>
        <v>8</v>
      </c>
      <c r="G1179" t="str">
        <f>STANDINGS_BA[[#This Row],[League]]&amp;STANDINGS_BA[[#This Row],[Team]]</f>
        <v>$150 Draft Champions Feb 14 1:00 pm Lg.3699Team Galleher</v>
      </c>
    </row>
    <row r="1180" spans="1:7" x14ac:dyDescent="0.25">
      <c r="A1180">
        <v>1518</v>
      </c>
      <c r="B1180" t="s">
        <v>1449</v>
      </c>
      <c r="C1180" t="s">
        <v>1442</v>
      </c>
      <c r="D1180">
        <v>0.26500000000000001</v>
      </c>
      <c r="E1180">
        <v>1393</v>
      </c>
      <c r="F1180">
        <f t="shared" si="18"/>
        <v>9</v>
      </c>
      <c r="G1180" t="str">
        <f>STANDINGS_BA[[#This Row],[League]]&amp;STANDINGS_BA[[#This Row],[Team]]</f>
        <v>$150 Draft Champions Feb 14 1:00 pm Lg.3699Marte Partay</v>
      </c>
    </row>
    <row r="1181" spans="1:7" x14ac:dyDescent="0.25">
      <c r="A1181">
        <v>1647</v>
      </c>
      <c r="B1181" t="s">
        <v>1450</v>
      </c>
      <c r="C1181" t="s">
        <v>1442</v>
      </c>
      <c r="D1181">
        <v>0.26419999999999999</v>
      </c>
      <c r="E1181">
        <v>1264</v>
      </c>
      <c r="F1181">
        <f t="shared" si="18"/>
        <v>10</v>
      </c>
      <c r="G1181" t="str">
        <f>STANDINGS_BA[[#This Row],[League]]&amp;STANDINGS_BA[[#This Row],[Team]]</f>
        <v>$150 Draft Champions Feb 14 1:00 pm Lg.3699Steinbrenner's Boys</v>
      </c>
    </row>
    <row r="1182" spans="1:7" x14ac:dyDescent="0.25">
      <c r="A1182">
        <v>1681</v>
      </c>
      <c r="B1182" t="s">
        <v>1451</v>
      </c>
      <c r="C1182" t="s">
        <v>1442</v>
      </c>
      <c r="D1182">
        <v>0.26400000000000001</v>
      </c>
      <c r="E1182">
        <v>1230</v>
      </c>
      <c r="F1182">
        <f t="shared" si="18"/>
        <v>11</v>
      </c>
      <c r="G1182" t="str">
        <f>STANDINGS_BA[[#This Row],[League]]&amp;STANDINGS_BA[[#This Row],[Team]]</f>
        <v>$150 Draft Champions Feb 14 1:00 pm Lg.369950 Shades of Sonny Gray</v>
      </c>
    </row>
    <row r="1183" spans="1:7" x14ac:dyDescent="0.25">
      <c r="A1183">
        <v>2126</v>
      </c>
      <c r="B1183" t="s">
        <v>1452</v>
      </c>
      <c r="C1183" t="s">
        <v>1442</v>
      </c>
      <c r="D1183">
        <v>0.26090000000000002</v>
      </c>
      <c r="E1183">
        <v>785</v>
      </c>
      <c r="F1183">
        <f t="shared" si="18"/>
        <v>12</v>
      </c>
      <c r="G1183" t="str">
        <f>STANDINGS_BA[[#This Row],[League]]&amp;STANDINGS_BA[[#This Row],[Team]]</f>
        <v>$150 Draft Champions Feb 14 1:00 pm Lg.3699Gose Buster</v>
      </c>
    </row>
    <row r="1184" spans="1:7" x14ac:dyDescent="0.25">
      <c r="A1184">
        <v>2303</v>
      </c>
      <c r="B1184" t="s">
        <v>1453</v>
      </c>
      <c r="C1184" t="s">
        <v>1442</v>
      </c>
      <c r="D1184">
        <v>0.25950000000000001</v>
      </c>
      <c r="E1184">
        <v>608</v>
      </c>
      <c r="F1184">
        <f t="shared" si="18"/>
        <v>13</v>
      </c>
      <c r="G1184" t="str">
        <f>STANDINGS_BA[[#This Row],[League]]&amp;STANDINGS_BA[[#This Row],[Team]]</f>
        <v>$150 Draft Champions Feb 14 1:00 pm Lg.3699BATS OUT OF HELL</v>
      </c>
    </row>
    <row r="1185" spans="1:7" x14ac:dyDescent="0.25">
      <c r="A1185">
        <v>2704</v>
      </c>
      <c r="B1185" t="s">
        <v>1454</v>
      </c>
      <c r="C1185" t="s">
        <v>1442</v>
      </c>
      <c r="D1185">
        <v>0.25480000000000003</v>
      </c>
      <c r="E1185">
        <v>207</v>
      </c>
      <c r="F1185">
        <f t="shared" si="18"/>
        <v>14</v>
      </c>
      <c r="G1185" t="str">
        <f>STANDINGS_BA[[#This Row],[League]]&amp;STANDINGS_BA[[#This Row],[Team]]</f>
        <v>$150 Draft Champions Feb 14 1:00 pm Lg.3699Kersh EE JUp</v>
      </c>
    </row>
    <row r="1186" spans="1:7" x14ac:dyDescent="0.25">
      <c r="A1186">
        <v>2867</v>
      </c>
      <c r="B1186" t="s">
        <v>107</v>
      </c>
      <c r="C1186" t="s">
        <v>1442</v>
      </c>
      <c r="D1186">
        <v>0.25040000000000001</v>
      </c>
      <c r="E1186">
        <v>44</v>
      </c>
      <c r="F1186">
        <f t="shared" si="18"/>
        <v>15</v>
      </c>
      <c r="G1186" t="str">
        <f>STANDINGS_BA[[#This Row],[League]]&amp;STANDINGS_BA[[#This Row],[Team]]</f>
        <v>$150 Draft Champions Feb 14 1:00 pm Lg.3699Team Scott</v>
      </c>
    </row>
    <row r="1187" spans="1:7" x14ac:dyDescent="0.25">
      <c r="A1187">
        <v>222</v>
      </c>
      <c r="B1187" t="s">
        <v>417</v>
      </c>
      <c r="C1187" t="s">
        <v>1455</v>
      </c>
      <c r="D1187">
        <v>0.27560000000000001</v>
      </c>
      <c r="E1187">
        <v>2689</v>
      </c>
      <c r="F1187">
        <f t="shared" si="18"/>
        <v>1</v>
      </c>
      <c r="G1187" t="str">
        <f>STANDINGS_BA[[#This Row],[League]]&amp;STANDINGS_BA[[#This Row],[Team]]</f>
        <v>$150 Draft Champions Feb 14 1:00 pm Lg.3702Ocular Keratitis DC4</v>
      </c>
    </row>
    <row r="1188" spans="1:7" x14ac:dyDescent="0.25">
      <c r="A1188">
        <v>431</v>
      </c>
      <c r="B1188" t="s">
        <v>1456</v>
      </c>
      <c r="C1188" t="s">
        <v>1455</v>
      </c>
      <c r="D1188">
        <v>0.27310000000000001</v>
      </c>
      <c r="E1188">
        <v>2480</v>
      </c>
      <c r="F1188">
        <f t="shared" si="18"/>
        <v>2</v>
      </c>
      <c r="G1188" t="str">
        <f>STANDINGS_BA[[#This Row],[League]]&amp;STANDINGS_BA[[#This Row],[Team]]</f>
        <v>$150 Draft Champions Feb 14 1:00 pm Lg.3702Springfield Isotopes</v>
      </c>
    </row>
    <row r="1189" spans="1:7" x14ac:dyDescent="0.25">
      <c r="A1189">
        <v>522</v>
      </c>
      <c r="B1189" t="s">
        <v>1457</v>
      </c>
      <c r="C1189" t="s">
        <v>1455</v>
      </c>
      <c r="D1189">
        <v>0.27229999999999999</v>
      </c>
      <c r="E1189">
        <v>2389</v>
      </c>
      <c r="F1189">
        <f t="shared" si="18"/>
        <v>3</v>
      </c>
      <c r="G1189" t="str">
        <f>STANDINGS_BA[[#This Row],[League]]&amp;STANDINGS_BA[[#This Row],[Team]]</f>
        <v>$150 Draft Champions Feb 14 1:00 pm Lg.3702Team Trznadel</v>
      </c>
    </row>
    <row r="1190" spans="1:7" x14ac:dyDescent="0.25">
      <c r="A1190">
        <v>587</v>
      </c>
      <c r="B1190" t="s">
        <v>383</v>
      </c>
      <c r="C1190" t="s">
        <v>1455</v>
      </c>
      <c r="D1190">
        <v>0.27179999999999999</v>
      </c>
      <c r="E1190">
        <v>2324</v>
      </c>
      <c r="F1190">
        <f t="shared" si="18"/>
        <v>4</v>
      </c>
      <c r="G1190" t="str">
        <f>STANDINGS_BA[[#This Row],[League]]&amp;STANDINGS_BA[[#This Row],[Team]]</f>
        <v>$150 Draft Champions Feb 14 1:00 pm Lg.3702Designated Shitter</v>
      </c>
    </row>
    <row r="1191" spans="1:7" x14ac:dyDescent="0.25">
      <c r="A1191">
        <v>630</v>
      </c>
      <c r="B1191" t="s">
        <v>436</v>
      </c>
      <c r="C1191" t="s">
        <v>1455</v>
      </c>
      <c r="D1191">
        <v>0.27139999999999997</v>
      </c>
      <c r="E1191">
        <v>2281</v>
      </c>
      <c r="F1191">
        <f t="shared" si="18"/>
        <v>5</v>
      </c>
      <c r="G1191" t="str">
        <f>STANDINGS_BA[[#This Row],[League]]&amp;STANDINGS_BA[[#This Row],[Team]]</f>
        <v>$150 Draft Champions Feb 14 1:00 pm Lg.3702Jete Bombs</v>
      </c>
    </row>
    <row r="1192" spans="1:7" x14ac:dyDescent="0.25">
      <c r="A1192">
        <v>851</v>
      </c>
      <c r="B1192" t="s">
        <v>1458</v>
      </c>
      <c r="C1192" t="s">
        <v>1455</v>
      </c>
      <c r="D1192">
        <v>0.26939999999999997</v>
      </c>
      <c r="E1192">
        <v>2060</v>
      </c>
      <c r="F1192">
        <f t="shared" si="18"/>
        <v>6</v>
      </c>
      <c r="G1192" t="str">
        <f>STANDINGS_BA[[#This Row],[League]]&amp;STANDINGS_BA[[#This Row],[Team]]</f>
        <v>$150 Draft Champions Feb 14 1:00 pm Lg.3702One Hitter's</v>
      </c>
    </row>
    <row r="1193" spans="1:7" x14ac:dyDescent="0.25">
      <c r="A1193">
        <v>1204</v>
      </c>
      <c r="B1193" t="s">
        <v>1459</v>
      </c>
      <c r="C1193" t="s">
        <v>1455</v>
      </c>
      <c r="D1193">
        <v>0.2671</v>
      </c>
      <c r="E1193">
        <v>1707</v>
      </c>
      <c r="F1193">
        <f t="shared" si="18"/>
        <v>7</v>
      </c>
      <c r="G1193" t="str">
        <f>STANDINGS_BA[[#This Row],[League]]&amp;STANDINGS_BA[[#This Row],[Team]]</f>
        <v>$150 Draft Champions Feb 14 1:00 pm Lg.3702Damage Inc.</v>
      </c>
    </row>
    <row r="1194" spans="1:7" x14ac:dyDescent="0.25">
      <c r="A1194">
        <v>1419</v>
      </c>
      <c r="B1194" t="s">
        <v>1460</v>
      </c>
      <c r="C1194" t="s">
        <v>1455</v>
      </c>
      <c r="D1194">
        <v>0.26569999999999999</v>
      </c>
      <c r="E1194">
        <v>1492</v>
      </c>
      <c r="F1194">
        <f t="shared" si="18"/>
        <v>8</v>
      </c>
      <c r="G1194" t="str">
        <f>STANDINGS_BA[[#This Row],[League]]&amp;STANDINGS_BA[[#This Row],[Team]]</f>
        <v>$150 Draft Champions Feb 14 1:00 pm Lg.3702sLim picKens2</v>
      </c>
    </row>
    <row r="1195" spans="1:7" x14ac:dyDescent="0.25">
      <c r="A1195">
        <v>1676</v>
      </c>
      <c r="B1195" t="s">
        <v>1461</v>
      </c>
      <c r="C1195" t="s">
        <v>1455</v>
      </c>
      <c r="D1195">
        <v>0.2641</v>
      </c>
      <c r="E1195">
        <v>1235</v>
      </c>
      <c r="F1195">
        <f t="shared" si="18"/>
        <v>9</v>
      </c>
      <c r="G1195" t="str">
        <f>STANDINGS_BA[[#This Row],[League]]&amp;STANDINGS_BA[[#This Row],[Team]]</f>
        <v>$150 Draft Champions Feb 14 1:00 pm Lg.3702Who Cares</v>
      </c>
    </row>
    <row r="1196" spans="1:7" x14ac:dyDescent="0.25">
      <c r="A1196">
        <v>1761</v>
      </c>
      <c r="B1196" t="s">
        <v>1462</v>
      </c>
      <c r="C1196" t="s">
        <v>1455</v>
      </c>
      <c r="D1196">
        <v>0.26350000000000001</v>
      </c>
      <c r="E1196">
        <v>1150</v>
      </c>
      <c r="F1196">
        <f t="shared" si="18"/>
        <v>10</v>
      </c>
      <c r="G1196" t="str">
        <f>STANDINGS_BA[[#This Row],[League]]&amp;STANDINGS_BA[[#This Row],[Team]]</f>
        <v>$150 Draft Champions Feb 14 1:00 pm Lg.3702420 Smokers</v>
      </c>
    </row>
    <row r="1197" spans="1:7" x14ac:dyDescent="0.25">
      <c r="A1197">
        <v>1940</v>
      </c>
      <c r="B1197" t="s">
        <v>253</v>
      </c>
      <c r="C1197" t="s">
        <v>1455</v>
      </c>
      <c r="D1197">
        <v>0.26229999999999998</v>
      </c>
      <c r="E1197">
        <v>971</v>
      </c>
      <c r="F1197">
        <f t="shared" si="18"/>
        <v>11</v>
      </c>
      <c r="G1197" t="str">
        <f>STANDINGS_BA[[#This Row],[League]]&amp;STANDINGS_BA[[#This Row],[Team]]</f>
        <v>$150 Draft Champions Feb 14 1:00 pm Lg.3702Team Dunning</v>
      </c>
    </row>
    <row r="1198" spans="1:7" x14ac:dyDescent="0.25">
      <c r="A1198">
        <v>2022</v>
      </c>
      <c r="B1198" t="s">
        <v>240</v>
      </c>
      <c r="C1198" t="s">
        <v>1455</v>
      </c>
      <c r="D1198">
        <v>0.26169999999999999</v>
      </c>
      <c r="E1198">
        <v>889</v>
      </c>
      <c r="F1198">
        <f t="shared" si="18"/>
        <v>12</v>
      </c>
      <c r="G1198" t="str">
        <f>STANDINGS_BA[[#This Row],[League]]&amp;STANDINGS_BA[[#This Row],[Team]]</f>
        <v>$150 Draft Champions Feb 14 1:00 pm Lg.3702Team Skowron</v>
      </c>
    </row>
    <row r="1199" spans="1:7" x14ac:dyDescent="0.25">
      <c r="A1199">
        <v>2358</v>
      </c>
      <c r="B1199" t="s">
        <v>337</v>
      </c>
      <c r="C1199" t="s">
        <v>1455</v>
      </c>
      <c r="D1199">
        <v>0.2591</v>
      </c>
      <c r="E1199">
        <v>553</v>
      </c>
      <c r="F1199">
        <f t="shared" si="18"/>
        <v>13</v>
      </c>
      <c r="G1199" t="str">
        <f>STANDINGS_BA[[#This Row],[League]]&amp;STANDINGS_BA[[#This Row],[Team]]</f>
        <v>$150 Draft Champions Feb 14 1:00 pm Lg.3702Team Flanagan</v>
      </c>
    </row>
    <row r="1200" spans="1:7" x14ac:dyDescent="0.25">
      <c r="A1200">
        <v>2522</v>
      </c>
      <c r="B1200" t="s">
        <v>242</v>
      </c>
      <c r="C1200" t="s">
        <v>1455</v>
      </c>
      <c r="D1200">
        <v>0.25750000000000001</v>
      </c>
      <c r="E1200">
        <v>389</v>
      </c>
      <c r="F1200">
        <f t="shared" si="18"/>
        <v>14</v>
      </c>
      <c r="G1200" t="str">
        <f>STANDINGS_BA[[#This Row],[League]]&amp;STANDINGS_BA[[#This Row],[Team]]</f>
        <v>$150 Draft Champions Feb 14 1:00 pm Lg.3702Cyclones</v>
      </c>
    </row>
    <row r="1201" spans="1:7" x14ac:dyDescent="0.25">
      <c r="A1201">
        <v>2835</v>
      </c>
      <c r="B1201" t="s">
        <v>1463</v>
      </c>
      <c r="C1201" t="s">
        <v>1455</v>
      </c>
      <c r="D1201">
        <v>0.25169999999999998</v>
      </c>
      <c r="E1201">
        <v>76</v>
      </c>
      <c r="F1201">
        <f t="shared" si="18"/>
        <v>15</v>
      </c>
      <c r="G1201" t="str">
        <f>STANDINGS_BA[[#This Row],[League]]&amp;STANDINGS_BA[[#This Row],[Team]]</f>
        <v>$150 Draft Champions Feb 14 1:00 pm Lg.3702Paint it Black</v>
      </c>
    </row>
    <row r="1202" spans="1:7" x14ac:dyDescent="0.25">
      <c r="A1202">
        <v>198</v>
      </c>
      <c r="B1202" t="s">
        <v>122</v>
      </c>
      <c r="C1202" t="s">
        <v>1464</v>
      </c>
      <c r="D1202">
        <v>0.27610000000000001</v>
      </c>
      <c r="E1202">
        <v>2713</v>
      </c>
      <c r="F1202">
        <f t="shared" si="18"/>
        <v>1</v>
      </c>
      <c r="G1202" t="str">
        <f>STANDINGS_BA[[#This Row],[League]]&amp;STANDINGS_BA[[#This Row],[Team]]</f>
        <v>$150 Draft Champions Feb 15 1:00 pm Lg.3704Baxter's in Milwaukee</v>
      </c>
    </row>
    <row r="1203" spans="1:7" x14ac:dyDescent="0.25">
      <c r="A1203">
        <v>223</v>
      </c>
      <c r="B1203" t="s">
        <v>440</v>
      </c>
      <c r="C1203" t="s">
        <v>1464</v>
      </c>
      <c r="D1203">
        <v>0.27560000000000001</v>
      </c>
      <c r="E1203">
        <v>2688</v>
      </c>
      <c r="F1203">
        <f t="shared" si="18"/>
        <v>2</v>
      </c>
      <c r="G1203" t="str">
        <f>STANDINGS_BA[[#This Row],[League]]&amp;STANDINGS_BA[[#This Row],[Team]]</f>
        <v>$150 Draft Champions Feb 15 1:00 pm Lg.3704zzzzzzzz</v>
      </c>
    </row>
    <row r="1204" spans="1:7" x14ac:dyDescent="0.25">
      <c r="A1204">
        <v>609</v>
      </c>
      <c r="B1204" t="s">
        <v>1465</v>
      </c>
      <c r="C1204" t="s">
        <v>1464</v>
      </c>
      <c r="D1204">
        <v>0.27160000000000001</v>
      </c>
      <c r="E1204">
        <v>2302</v>
      </c>
      <c r="F1204">
        <f t="shared" si="18"/>
        <v>3</v>
      </c>
      <c r="G1204" t="str">
        <f>STANDINGS_BA[[#This Row],[League]]&amp;STANDINGS_BA[[#This Row],[Team]]</f>
        <v>$150 Draft Champions Feb 15 1:00 pm Lg.3704Lower Deckers DC3</v>
      </c>
    </row>
    <row r="1205" spans="1:7" x14ac:dyDescent="0.25">
      <c r="A1205">
        <v>992</v>
      </c>
      <c r="B1205" t="s">
        <v>1466</v>
      </c>
      <c r="C1205" t="s">
        <v>1464</v>
      </c>
      <c r="D1205">
        <v>0.26850000000000002</v>
      </c>
      <c r="E1205">
        <v>1919</v>
      </c>
      <c r="F1205">
        <f t="shared" si="18"/>
        <v>4</v>
      </c>
      <c r="G1205" t="str">
        <f>STANDINGS_BA[[#This Row],[League]]&amp;STANDINGS_BA[[#This Row],[Team]]</f>
        <v>$150 Draft Champions Feb 15 1:00 pm Lg.3704Team Robbins</v>
      </c>
    </row>
    <row r="1206" spans="1:7" x14ac:dyDescent="0.25">
      <c r="A1206">
        <v>1141</v>
      </c>
      <c r="B1206" t="s">
        <v>430</v>
      </c>
      <c r="C1206" t="s">
        <v>1464</v>
      </c>
      <c r="D1206">
        <v>0.26750000000000002</v>
      </c>
      <c r="E1206">
        <v>1770</v>
      </c>
      <c r="F1206">
        <f t="shared" si="18"/>
        <v>5</v>
      </c>
      <c r="G1206" t="str">
        <f>STANDINGS_BA[[#This Row],[League]]&amp;STANDINGS_BA[[#This Row],[Team]]</f>
        <v>$150 Draft Champions Feb 15 1:00 pm Lg.3704Poopy Tooth 6</v>
      </c>
    </row>
    <row r="1207" spans="1:7" x14ac:dyDescent="0.25">
      <c r="A1207">
        <v>1324</v>
      </c>
      <c r="B1207" t="s">
        <v>1467</v>
      </c>
      <c r="C1207" t="s">
        <v>1464</v>
      </c>
      <c r="D1207">
        <v>0.26619999999999999</v>
      </c>
      <c r="E1207">
        <v>1587</v>
      </c>
      <c r="F1207">
        <f t="shared" si="18"/>
        <v>6</v>
      </c>
      <c r="G1207" t="str">
        <f>STANDINGS_BA[[#This Row],[League]]&amp;STANDINGS_BA[[#This Row],[Team]]</f>
        <v>$150 Draft Champions Feb 15 1:00 pm Lg.3704Cremators</v>
      </c>
    </row>
    <row r="1208" spans="1:7" x14ac:dyDescent="0.25">
      <c r="A1208">
        <v>1495</v>
      </c>
      <c r="B1208" t="s">
        <v>1468</v>
      </c>
      <c r="C1208" t="s">
        <v>1464</v>
      </c>
      <c r="D1208">
        <v>0.2651</v>
      </c>
      <c r="E1208">
        <v>1416</v>
      </c>
      <c r="F1208">
        <f t="shared" si="18"/>
        <v>7</v>
      </c>
      <c r="G1208" t="str">
        <f>STANDINGS_BA[[#This Row],[League]]&amp;STANDINGS_BA[[#This Row],[Team]]</f>
        <v>$150 Draft Champions Feb 15 1:00 pm Lg.3704Boyer Brothers</v>
      </c>
    </row>
    <row r="1209" spans="1:7" x14ac:dyDescent="0.25">
      <c r="A1209">
        <v>1567</v>
      </c>
      <c r="B1209" t="s">
        <v>316</v>
      </c>
      <c r="C1209" t="s">
        <v>1464</v>
      </c>
      <c r="D1209">
        <v>0.26469999999999999</v>
      </c>
      <c r="E1209">
        <v>1344</v>
      </c>
      <c r="F1209">
        <f t="shared" si="18"/>
        <v>8</v>
      </c>
      <c r="G1209" t="str">
        <f>STANDINGS_BA[[#This Row],[League]]&amp;STANDINGS_BA[[#This Row],[Team]]</f>
        <v>$150 Draft Champions Feb 15 1:00 pm Lg.3704Team Lamont</v>
      </c>
    </row>
    <row r="1210" spans="1:7" x14ac:dyDescent="0.25">
      <c r="A1210">
        <v>1691</v>
      </c>
      <c r="B1210" t="s">
        <v>1469</v>
      </c>
      <c r="C1210" t="s">
        <v>1464</v>
      </c>
      <c r="D1210">
        <v>0.26400000000000001</v>
      </c>
      <c r="E1210">
        <v>1220</v>
      </c>
      <c r="F1210">
        <f t="shared" si="18"/>
        <v>9</v>
      </c>
      <c r="G1210" t="str">
        <f>STANDINGS_BA[[#This Row],[League]]&amp;STANDINGS_BA[[#This Row],[Team]]</f>
        <v>$150 Draft Champions Feb 15 1:00 pm Lg.3704Da Bad Ass</v>
      </c>
    </row>
    <row r="1211" spans="1:7" x14ac:dyDescent="0.25">
      <c r="A1211">
        <v>1731</v>
      </c>
      <c r="B1211" t="s">
        <v>246</v>
      </c>
      <c r="C1211" t="s">
        <v>1464</v>
      </c>
      <c r="D1211">
        <v>0.26369999999999999</v>
      </c>
      <c r="E1211">
        <v>1180</v>
      </c>
      <c r="F1211">
        <f t="shared" si="18"/>
        <v>10</v>
      </c>
      <c r="G1211" t="str">
        <f>STANDINGS_BA[[#This Row],[League]]&amp;STANDINGS_BA[[#This Row],[Team]]</f>
        <v>$150 Draft Champions Feb 15 1:00 pm Lg.3704Monster Island</v>
      </c>
    </row>
    <row r="1212" spans="1:7" x14ac:dyDescent="0.25">
      <c r="A1212">
        <v>1971</v>
      </c>
      <c r="B1212" t="s">
        <v>1470</v>
      </c>
      <c r="C1212" t="s">
        <v>1464</v>
      </c>
      <c r="D1212">
        <v>0.2621</v>
      </c>
      <c r="E1212">
        <v>940</v>
      </c>
      <c r="F1212">
        <f t="shared" si="18"/>
        <v>11</v>
      </c>
      <c r="G1212" t="str">
        <f>STANDINGS_BA[[#This Row],[League]]&amp;STANDINGS_BA[[#This Row],[Team]]</f>
        <v>$150 Draft Champions Feb 15 1:00 pm Lg.3704Pyrolitic Decomposition 12</v>
      </c>
    </row>
    <row r="1213" spans="1:7" x14ac:dyDescent="0.25">
      <c r="A1213">
        <v>2024</v>
      </c>
      <c r="B1213" t="s">
        <v>241</v>
      </c>
      <c r="C1213" t="s">
        <v>1464</v>
      </c>
      <c r="D1213">
        <v>0.26169999999999999</v>
      </c>
      <c r="E1213">
        <v>887</v>
      </c>
      <c r="F1213">
        <f t="shared" si="18"/>
        <v>12</v>
      </c>
      <c r="G1213" t="str">
        <f>STANDINGS_BA[[#This Row],[League]]&amp;STANDINGS_BA[[#This Row],[Team]]</f>
        <v>$150 Draft Champions Feb 15 1:00 pm Lg.3704Johnny Baseball</v>
      </c>
    </row>
    <row r="1214" spans="1:7" x14ac:dyDescent="0.25">
      <c r="A1214">
        <v>2676</v>
      </c>
      <c r="B1214" t="s">
        <v>104</v>
      </c>
      <c r="C1214" t="s">
        <v>1464</v>
      </c>
      <c r="D1214">
        <v>0.25519999999999998</v>
      </c>
      <c r="E1214">
        <v>235</v>
      </c>
      <c r="F1214">
        <f t="shared" si="18"/>
        <v>13</v>
      </c>
      <c r="G1214" t="str">
        <f>STANDINGS_BA[[#This Row],[League]]&amp;STANDINGS_BA[[#This Row],[Team]]</f>
        <v>$150 Draft Champions Feb 15 1:00 pm Lg.3704Team Pawlowski</v>
      </c>
    </row>
    <row r="1215" spans="1:7" x14ac:dyDescent="0.25">
      <c r="A1215">
        <v>2728</v>
      </c>
      <c r="B1215" t="s">
        <v>1471</v>
      </c>
      <c r="C1215" t="s">
        <v>1464</v>
      </c>
      <c r="D1215">
        <v>0.25440000000000002</v>
      </c>
      <c r="E1215">
        <v>183</v>
      </c>
      <c r="F1215">
        <f t="shared" si="18"/>
        <v>14</v>
      </c>
      <c r="G1215" t="str">
        <f>STANDINGS_BA[[#This Row],[League]]&amp;STANDINGS_BA[[#This Row],[Team]]</f>
        <v>$150 Draft Champions Feb 15 1:00 pm Lg.3704Team Cole</v>
      </c>
    </row>
    <row r="1216" spans="1:7" x14ac:dyDescent="0.25">
      <c r="A1216">
        <v>2880</v>
      </c>
      <c r="B1216" t="s">
        <v>1472</v>
      </c>
      <c r="C1216" t="s">
        <v>1464</v>
      </c>
      <c r="D1216">
        <v>0.24959999999999999</v>
      </c>
      <c r="E1216">
        <v>31</v>
      </c>
      <c r="F1216">
        <f t="shared" si="18"/>
        <v>15</v>
      </c>
      <c r="G1216" t="str">
        <f>STANDINGS_BA[[#This Row],[League]]&amp;STANDINGS_BA[[#This Row],[Team]]</f>
        <v>$150 Draft Champions Feb 15 1:00 pm Lg.3704Bourgeois &amp; Son</v>
      </c>
    </row>
    <row r="1217" spans="1:7" x14ac:dyDescent="0.25">
      <c r="A1217">
        <v>260</v>
      </c>
      <c r="B1217" t="s">
        <v>8</v>
      </c>
      <c r="C1217" t="s">
        <v>1473</v>
      </c>
      <c r="D1217">
        <v>0.27489999999999998</v>
      </c>
      <c r="E1217">
        <v>2651</v>
      </c>
      <c r="F1217">
        <f t="shared" si="18"/>
        <v>1</v>
      </c>
      <c r="G1217" t="str">
        <f>STANDINGS_BA[[#This Row],[League]]&amp;STANDINGS_BA[[#This Row],[Team]]</f>
        <v>$150 Draft Champions Feb 15 1:00 pm Lg.3705King Ken</v>
      </c>
    </row>
    <row r="1218" spans="1:7" x14ac:dyDescent="0.25">
      <c r="A1218">
        <v>527</v>
      </c>
      <c r="B1218" t="s">
        <v>1474</v>
      </c>
      <c r="C1218" t="s">
        <v>1473</v>
      </c>
      <c r="D1218">
        <v>0.2722</v>
      </c>
      <c r="E1218">
        <v>2384</v>
      </c>
      <c r="F1218">
        <f t="shared" si="18"/>
        <v>2</v>
      </c>
      <c r="G1218" t="str">
        <f>STANDINGS_BA[[#This Row],[League]]&amp;STANDINGS_BA[[#This Row],[Team]]</f>
        <v>$150 Draft Champions Feb 15 1:00 pm Lg.3705The Dad</v>
      </c>
    </row>
    <row r="1219" spans="1:7" x14ac:dyDescent="0.25">
      <c r="A1219">
        <v>791</v>
      </c>
      <c r="B1219" t="s">
        <v>758</v>
      </c>
      <c r="C1219" t="s">
        <v>1473</v>
      </c>
      <c r="D1219">
        <v>0.26989999999999997</v>
      </c>
      <c r="E1219">
        <v>2120</v>
      </c>
      <c r="F1219">
        <f t="shared" ref="F1219:F1282" si="19">IF(C1219=C1218,F1218+1,1)</f>
        <v>3</v>
      </c>
      <c r="G1219" t="str">
        <f>STANDINGS_BA[[#This Row],[League]]&amp;STANDINGS_BA[[#This Row],[Team]]</f>
        <v>$150 Draft Champions Feb 15 1:00 pm Lg.3705Gunilla Knutsson</v>
      </c>
    </row>
    <row r="1220" spans="1:7" x14ac:dyDescent="0.25">
      <c r="A1220">
        <v>856</v>
      </c>
      <c r="B1220" t="s">
        <v>45</v>
      </c>
      <c r="C1220" t="s">
        <v>1473</v>
      </c>
      <c r="D1220">
        <v>0.26939999999999997</v>
      </c>
      <c r="E1220">
        <v>2055</v>
      </c>
      <c r="F1220">
        <f t="shared" si="19"/>
        <v>4</v>
      </c>
      <c r="G1220" t="str">
        <f>STANDINGS_BA[[#This Row],[League]]&amp;STANDINGS_BA[[#This Row],[Team]]</f>
        <v>$150 Draft Champions Feb 15 1:00 pm Lg.3705Glenneration X</v>
      </c>
    </row>
    <row r="1221" spans="1:7" x14ac:dyDescent="0.25">
      <c r="A1221">
        <v>878</v>
      </c>
      <c r="B1221" t="s">
        <v>40</v>
      </c>
      <c r="C1221" t="s">
        <v>1473</v>
      </c>
      <c r="D1221">
        <v>0.26929999999999998</v>
      </c>
      <c r="E1221">
        <v>2033</v>
      </c>
      <c r="F1221">
        <f t="shared" si="19"/>
        <v>5</v>
      </c>
      <c r="G1221" t="str">
        <f>STANDINGS_BA[[#This Row],[League]]&amp;STANDINGS_BA[[#This Row],[Team]]</f>
        <v>$150 Draft Champions Feb 15 1:00 pm Lg.3705Incredible Hulking Us</v>
      </c>
    </row>
    <row r="1222" spans="1:7" x14ac:dyDescent="0.25">
      <c r="A1222">
        <v>990</v>
      </c>
      <c r="B1222" t="s">
        <v>519</v>
      </c>
      <c r="C1222" t="s">
        <v>1473</v>
      </c>
      <c r="D1222">
        <v>0.26860000000000001</v>
      </c>
      <c r="E1222">
        <v>1921</v>
      </c>
      <c r="F1222">
        <f t="shared" si="19"/>
        <v>6</v>
      </c>
      <c r="G1222" t="str">
        <f>STANDINGS_BA[[#This Row],[League]]&amp;STANDINGS_BA[[#This Row],[Team]]</f>
        <v>$150 Draft Champions Feb 15 1:00 pm Lg.3705Round 2 (Mia)</v>
      </c>
    </row>
    <row r="1223" spans="1:7" x14ac:dyDescent="0.25">
      <c r="A1223">
        <v>1042</v>
      </c>
      <c r="B1223" t="s">
        <v>1475</v>
      </c>
      <c r="C1223" t="s">
        <v>1473</v>
      </c>
      <c r="D1223">
        <v>0.2681</v>
      </c>
      <c r="E1223">
        <v>1869</v>
      </c>
      <c r="F1223">
        <f t="shared" si="19"/>
        <v>7</v>
      </c>
      <c r="G1223" t="str">
        <f>STANDINGS_BA[[#This Row],[League]]&amp;STANDINGS_BA[[#This Row],[Team]]</f>
        <v>$150 Draft Champions Feb 15 1:00 pm Lg.3705SpinningSeamsMia</v>
      </c>
    </row>
    <row r="1224" spans="1:7" x14ac:dyDescent="0.25">
      <c r="A1224">
        <v>1161</v>
      </c>
      <c r="B1224" t="s">
        <v>56</v>
      </c>
      <c r="C1224" t="s">
        <v>1473</v>
      </c>
      <c r="D1224">
        <v>0.26729999999999998</v>
      </c>
      <c r="E1224">
        <v>1750</v>
      </c>
      <c r="F1224">
        <f t="shared" si="19"/>
        <v>8</v>
      </c>
      <c r="G1224" t="str">
        <f>STANDINGS_BA[[#This Row],[League]]&amp;STANDINGS_BA[[#This Row],[Team]]</f>
        <v>$150 Draft Champions Feb 15 1:00 pm Lg.3705DOUGHBOYS</v>
      </c>
    </row>
    <row r="1225" spans="1:7" x14ac:dyDescent="0.25">
      <c r="A1225">
        <v>1511</v>
      </c>
      <c r="B1225" t="s">
        <v>1476</v>
      </c>
      <c r="C1225" t="s">
        <v>1473</v>
      </c>
      <c r="D1225">
        <v>0.26500000000000001</v>
      </c>
      <c r="E1225">
        <v>1400</v>
      </c>
      <c r="F1225">
        <f t="shared" si="19"/>
        <v>9</v>
      </c>
      <c r="G1225" t="str">
        <f>STANDINGS_BA[[#This Row],[League]]&amp;STANDINGS_BA[[#This Row],[Team]]</f>
        <v>$150 Draft Champions Feb 15 1:00 pm Lg.3705BK Mets Mia</v>
      </c>
    </row>
    <row r="1226" spans="1:7" x14ac:dyDescent="0.25">
      <c r="A1226">
        <v>1878</v>
      </c>
      <c r="B1226" t="s">
        <v>153</v>
      </c>
      <c r="C1226" t="s">
        <v>1473</v>
      </c>
      <c r="D1226">
        <v>0.26269999999999999</v>
      </c>
      <c r="E1226">
        <v>1033</v>
      </c>
      <c r="F1226">
        <f t="shared" si="19"/>
        <v>10</v>
      </c>
      <c r="G1226" t="str">
        <f>STANDINGS_BA[[#This Row],[League]]&amp;STANDINGS_BA[[#This Row],[Team]]</f>
        <v>$150 Draft Champions Feb 15 1:00 pm Lg.3705Bronx Yankees (DC9)</v>
      </c>
    </row>
    <row r="1227" spans="1:7" x14ac:dyDescent="0.25">
      <c r="A1227">
        <v>1908</v>
      </c>
      <c r="B1227" t="s">
        <v>297</v>
      </c>
      <c r="C1227" t="s">
        <v>1473</v>
      </c>
      <c r="D1227">
        <v>0.26250000000000001</v>
      </c>
      <c r="E1227">
        <v>1003</v>
      </c>
      <c r="F1227">
        <f t="shared" si="19"/>
        <v>11</v>
      </c>
      <c r="G1227" t="str">
        <f>STANDINGS_BA[[#This Row],[League]]&amp;STANDINGS_BA[[#This Row],[Team]]</f>
        <v>$150 Draft Champions Feb 15 1:00 pm Lg.3705Dark Energy</v>
      </c>
    </row>
    <row r="1228" spans="1:7" x14ac:dyDescent="0.25">
      <c r="A1228">
        <v>2298</v>
      </c>
      <c r="B1228" t="s">
        <v>1477</v>
      </c>
      <c r="C1228" t="s">
        <v>1473</v>
      </c>
      <c r="D1228">
        <v>0.2596</v>
      </c>
      <c r="E1228">
        <v>613</v>
      </c>
      <c r="F1228">
        <f t="shared" si="19"/>
        <v>12</v>
      </c>
      <c r="G1228" t="str">
        <f>STANDINGS_BA[[#This Row],[League]]&amp;STANDINGS_BA[[#This Row],[Team]]</f>
        <v>$150 Draft Champions Feb 15 1:00 pm Lg.3705DYNAMIC DUO</v>
      </c>
    </row>
    <row r="1229" spans="1:7" x14ac:dyDescent="0.25">
      <c r="A1229">
        <v>2364</v>
      </c>
      <c r="B1229" t="s">
        <v>53</v>
      </c>
      <c r="C1229" t="s">
        <v>1473</v>
      </c>
      <c r="D1229">
        <v>0.25900000000000001</v>
      </c>
      <c r="E1229">
        <v>547</v>
      </c>
      <c r="F1229">
        <f t="shared" si="19"/>
        <v>13</v>
      </c>
      <c r="G1229" t="str">
        <f>STANDINGS_BA[[#This Row],[League]]&amp;STANDINGS_BA[[#This Row],[Team]]</f>
        <v>$150 Draft Champions Feb 15 1:00 pm Lg.3705Baseball Furies</v>
      </c>
    </row>
    <row r="1230" spans="1:7" x14ac:dyDescent="0.25">
      <c r="A1230">
        <v>2551</v>
      </c>
      <c r="B1230" t="s">
        <v>1478</v>
      </c>
      <c r="C1230" t="s">
        <v>1473</v>
      </c>
      <c r="D1230">
        <v>0.2571</v>
      </c>
      <c r="E1230">
        <v>360</v>
      </c>
      <c r="F1230">
        <f t="shared" si="19"/>
        <v>14</v>
      </c>
      <c r="G1230" t="str">
        <f>STANDINGS_BA[[#This Row],[League]]&amp;STANDINGS_BA[[#This Row],[Team]]</f>
        <v>$150 Draft Champions Feb 15 1:00 pm Lg.3705Madcow - DC7 Mia</v>
      </c>
    </row>
    <row r="1231" spans="1:7" x14ac:dyDescent="0.25">
      <c r="A1231">
        <v>2766</v>
      </c>
      <c r="B1231" t="s">
        <v>1479</v>
      </c>
      <c r="C1231" t="s">
        <v>1473</v>
      </c>
      <c r="D1231">
        <v>0.25380000000000003</v>
      </c>
      <c r="E1231">
        <v>145</v>
      </c>
      <c r="F1231">
        <f t="shared" si="19"/>
        <v>15</v>
      </c>
      <c r="G1231" t="str">
        <f>STANDINGS_BA[[#This Row],[League]]&amp;STANDINGS_BA[[#This Row],[Team]]</f>
        <v>$150 Draft Champions Feb 15 1:00 pm Lg.3705Dutch Mafia (DC3)</v>
      </c>
    </row>
    <row r="1232" spans="1:7" x14ac:dyDescent="0.25">
      <c r="A1232">
        <v>131</v>
      </c>
      <c r="B1232" t="s">
        <v>1480</v>
      </c>
      <c r="C1232" t="s">
        <v>1481</v>
      </c>
      <c r="D1232">
        <v>0.27760000000000001</v>
      </c>
      <c r="E1232">
        <v>2780</v>
      </c>
      <c r="F1232">
        <f t="shared" si="19"/>
        <v>1</v>
      </c>
      <c r="G1232" t="str">
        <f>STANDINGS_BA[[#This Row],[League]]&amp;STANDINGS_BA[[#This Row],[Team]]</f>
        <v>$150 Draft Champions Feb 16 1:00 pm Lg.3708BEAST</v>
      </c>
    </row>
    <row r="1233" spans="1:7" x14ac:dyDescent="0.25">
      <c r="A1233">
        <v>507</v>
      </c>
      <c r="B1233" t="s">
        <v>54</v>
      </c>
      <c r="C1233" t="s">
        <v>1481</v>
      </c>
      <c r="D1233">
        <v>0.27250000000000002</v>
      </c>
      <c r="E1233">
        <v>2404</v>
      </c>
      <c r="F1233">
        <f t="shared" si="19"/>
        <v>2</v>
      </c>
      <c r="G1233" t="str">
        <f>STANDINGS_BA[[#This Row],[League]]&amp;STANDINGS_BA[[#This Row],[Team]]</f>
        <v>$150 Draft Champions Feb 16 1:00 pm Lg.3708Frozen Tundra</v>
      </c>
    </row>
    <row r="1234" spans="1:7" x14ac:dyDescent="0.25">
      <c r="A1234">
        <v>581</v>
      </c>
      <c r="B1234" t="s">
        <v>1482</v>
      </c>
      <c r="C1234" t="s">
        <v>1481</v>
      </c>
      <c r="D1234">
        <v>0.27179999999999999</v>
      </c>
      <c r="E1234">
        <v>2330</v>
      </c>
      <c r="F1234">
        <f t="shared" si="19"/>
        <v>3</v>
      </c>
      <c r="G1234" t="str">
        <f>STANDINGS_BA[[#This Row],[League]]&amp;STANDINGS_BA[[#This Row],[Team]]</f>
        <v>$150 Draft Champions Feb 16 1:00 pm Lg.3708JAGUARS</v>
      </c>
    </row>
    <row r="1235" spans="1:7" x14ac:dyDescent="0.25">
      <c r="A1235">
        <v>662</v>
      </c>
      <c r="B1235" t="s">
        <v>191</v>
      </c>
      <c r="C1235" t="s">
        <v>1481</v>
      </c>
      <c r="D1235">
        <v>0.27110000000000001</v>
      </c>
      <c r="E1235">
        <v>2249</v>
      </c>
      <c r="F1235">
        <f t="shared" si="19"/>
        <v>4</v>
      </c>
      <c r="G1235" t="str">
        <f>STANDINGS_BA[[#This Row],[League]]&amp;STANDINGS_BA[[#This Row],[Team]]</f>
        <v>$150 Draft Champions Feb 16 1:00 pm Lg.3708Chico's Bail Bonds</v>
      </c>
    </row>
    <row r="1236" spans="1:7" x14ac:dyDescent="0.25">
      <c r="A1236">
        <v>665</v>
      </c>
      <c r="B1236" t="s">
        <v>1483</v>
      </c>
      <c r="C1236" t="s">
        <v>1481</v>
      </c>
      <c r="D1236">
        <v>0.27100000000000002</v>
      </c>
      <c r="E1236">
        <v>2246</v>
      </c>
      <c r="F1236">
        <f t="shared" si="19"/>
        <v>5</v>
      </c>
      <c r="G1236" t="str">
        <f>STANDINGS_BA[[#This Row],[League]]&amp;STANDINGS_BA[[#This Row],[Team]]</f>
        <v>$150 Draft Champions Feb 16 1:00 pm Lg.3708The Late Chargers</v>
      </c>
    </row>
    <row r="1237" spans="1:7" x14ac:dyDescent="0.25">
      <c r="A1237">
        <v>705</v>
      </c>
      <c r="B1237" t="s">
        <v>1484</v>
      </c>
      <c r="C1237" t="s">
        <v>1481</v>
      </c>
      <c r="D1237">
        <v>0.27060000000000001</v>
      </c>
      <c r="E1237">
        <v>2206</v>
      </c>
      <c r="F1237">
        <f t="shared" si="19"/>
        <v>6</v>
      </c>
      <c r="G1237" t="str">
        <f>STANDINGS_BA[[#This Row],[League]]&amp;STANDINGS_BA[[#This Row],[Team]]</f>
        <v>$150 Draft Champions Feb 16 1:00 pm Lg.3708BDTMJD</v>
      </c>
    </row>
    <row r="1238" spans="1:7" x14ac:dyDescent="0.25">
      <c r="A1238">
        <v>923</v>
      </c>
      <c r="B1238" t="s">
        <v>1485</v>
      </c>
      <c r="C1238" t="s">
        <v>1481</v>
      </c>
      <c r="D1238">
        <v>0.26900000000000002</v>
      </c>
      <c r="E1238">
        <v>1988</v>
      </c>
      <c r="F1238">
        <f t="shared" si="19"/>
        <v>7</v>
      </c>
      <c r="G1238" t="str">
        <f>STANDINGS_BA[[#This Row],[League]]&amp;STANDINGS_BA[[#This Row],[Team]]</f>
        <v>$150 Draft Champions Feb 16 1:00 pm Lg.3708Shark!</v>
      </c>
    </row>
    <row r="1239" spans="1:7" x14ac:dyDescent="0.25">
      <c r="A1239">
        <v>1450</v>
      </c>
      <c r="B1239" t="s">
        <v>1486</v>
      </c>
      <c r="C1239" t="s">
        <v>1481</v>
      </c>
      <c r="D1239">
        <v>0.26540000000000002</v>
      </c>
      <c r="E1239">
        <v>1461</v>
      </c>
      <c r="F1239">
        <f t="shared" si="19"/>
        <v>8</v>
      </c>
      <c r="G1239" t="str">
        <f>STANDINGS_BA[[#This Row],[League]]&amp;STANDINGS_BA[[#This Row],[Team]]</f>
        <v>$150 Draft Champions Feb 16 1:00 pm Lg.3708La Flama Blanca</v>
      </c>
    </row>
    <row r="1240" spans="1:7" x14ac:dyDescent="0.25">
      <c r="A1240">
        <v>2179</v>
      </c>
      <c r="B1240" t="s">
        <v>1487</v>
      </c>
      <c r="C1240" t="s">
        <v>1481</v>
      </c>
      <c r="D1240">
        <v>0.2606</v>
      </c>
      <c r="E1240">
        <v>732</v>
      </c>
      <c r="F1240">
        <f t="shared" si="19"/>
        <v>9</v>
      </c>
      <c r="G1240" t="str">
        <f>STANDINGS_BA[[#This Row],[League]]&amp;STANDINGS_BA[[#This Row],[Team]]</f>
        <v>$150 Draft Champions Feb 16 1:00 pm Lg.3708Hot Ice</v>
      </c>
    </row>
    <row r="1241" spans="1:7" x14ac:dyDescent="0.25">
      <c r="A1241">
        <v>2209</v>
      </c>
      <c r="B1241" t="s">
        <v>218</v>
      </c>
      <c r="C1241" t="s">
        <v>1481</v>
      </c>
      <c r="D1241">
        <v>0.26029999999999998</v>
      </c>
      <c r="E1241">
        <v>702</v>
      </c>
      <c r="F1241">
        <f t="shared" si="19"/>
        <v>10</v>
      </c>
      <c r="G1241" t="str">
        <f>STANDINGS_BA[[#This Row],[League]]&amp;STANDINGS_BA[[#This Row],[Team]]</f>
        <v>$150 Draft Champions Feb 16 1:00 pm Lg.3708Beer City Keggers</v>
      </c>
    </row>
    <row r="1242" spans="1:7" x14ac:dyDescent="0.25">
      <c r="A1242">
        <v>2219</v>
      </c>
      <c r="B1242" t="s">
        <v>1488</v>
      </c>
      <c r="C1242" t="s">
        <v>1481</v>
      </c>
      <c r="D1242">
        <v>0.26019999999999999</v>
      </c>
      <c r="E1242">
        <v>692</v>
      </c>
      <c r="F1242">
        <f t="shared" si="19"/>
        <v>11</v>
      </c>
      <c r="G1242" t="str">
        <f>STANDINGS_BA[[#This Row],[League]]&amp;STANDINGS_BA[[#This Row],[Team]]</f>
        <v>$150 Draft Champions Feb 16 1:00 pm Lg.3708Team Kulp</v>
      </c>
    </row>
    <row r="1243" spans="1:7" x14ac:dyDescent="0.25">
      <c r="A1243">
        <v>2373</v>
      </c>
      <c r="B1243" t="s">
        <v>1489</v>
      </c>
      <c r="C1243" t="s">
        <v>1481</v>
      </c>
      <c r="D1243">
        <v>0.25890000000000002</v>
      </c>
      <c r="E1243">
        <v>538</v>
      </c>
      <c r="F1243">
        <f t="shared" si="19"/>
        <v>12</v>
      </c>
      <c r="G1243" t="str">
        <f>STANDINGS_BA[[#This Row],[League]]&amp;STANDINGS_BA[[#This Row],[Team]]</f>
        <v>$150 Draft Champions Feb 16 1:00 pm Lg.3708Scalia's Demons</v>
      </c>
    </row>
    <row r="1244" spans="1:7" x14ac:dyDescent="0.25">
      <c r="A1244">
        <v>2502</v>
      </c>
      <c r="B1244" t="s">
        <v>1290</v>
      </c>
      <c r="C1244" t="s">
        <v>1481</v>
      </c>
      <c r="D1244">
        <v>0.25769999999999998</v>
      </c>
      <c r="E1244">
        <v>409</v>
      </c>
      <c r="F1244">
        <f t="shared" si="19"/>
        <v>13</v>
      </c>
      <c r="G1244" t="str">
        <f>STANDINGS_BA[[#This Row],[League]]&amp;STANDINGS_BA[[#This Row],[Team]]</f>
        <v>$150 Draft Champions Feb 16 1:00 pm Lg.3708What Was I Thinking</v>
      </c>
    </row>
    <row r="1245" spans="1:7" x14ac:dyDescent="0.25">
      <c r="A1245">
        <v>2746</v>
      </c>
      <c r="B1245" t="s">
        <v>1490</v>
      </c>
      <c r="C1245" t="s">
        <v>1481</v>
      </c>
      <c r="D1245">
        <v>0.254</v>
      </c>
      <c r="E1245">
        <v>165</v>
      </c>
      <c r="F1245">
        <f t="shared" si="19"/>
        <v>14</v>
      </c>
      <c r="G1245" t="str">
        <f>STANDINGS_BA[[#This Row],[League]]&amp;STANDINGS_BA[[#This Row],[Team]]</f>
        <v>$150 Draft Champions Feb 16 1:00 pm Lg.3708Macon Whoopie</v>
      </c>
    </row>
    <row r="1246" spans="1:7" x14ac:dyDescent="0.25">
      <c r="A1246">
        <v>2752</v>
      </c>
      <c r="B1246" t="s">
        <v>1491</v>
      </c>
      <c r="C1246" t="s">
        <v>1481</v>
      </c>
      <c r="D1246">
        <v>0.25390000000000001</v>
      </c>
      <c r="E1246">
        <v>159</v>
      </c>
      <c r="F1246">
        <f t="shared" si="19"/>
        <v>15</v>
      </c>
      <c r="G1246" t="str">
        <f>STANDINGS_BA[[#This Row],[League]]&amp;STANDINGS_BA[[#This Row],[Team]]</f>
        <v>$150 Draft Champions Feb 16 1:00 pm Lg.370822 jerks and a squirt.</v>
      </c>
    </row>
    <row r="1247" spans="1:7" x14ac:dyDescent="0.25">
      <c r="A1247">
        <v>14</v>
      </c>
      <c r="B1247" t="s">
        <v>447</v>
      </c>
      <c r="C1247" t="s">
        <v>1492</v>
      </c>
      <c r="D1247">
        <v>0.28399999999999997</v>
      </c>
      <c r="E1247">
        <v>2897</v>
      </c>
      <c r="F1247">
        <f t="shared" si="19"/>
        <v>1</v>
      </c>
      <c r="G1247" t="str">
        <f>STANDINGS_BA[[#This Row],[League]]&amp;STANDINGS_BA[[#This Row],[Team]]</f>
        <v>$150 Draft Champions Feb 16 1:00 pm Lg.3712UMmm Baby</v>
      </c>
    </row>
    <row r="1248" spans="1:7" x14ac:dyDescent="0.25">
      <c r="A1248">
        <v>249</v>
      </c>
      <c r="B1248" t="s">
        <v>1493</v>
      </c>
      <c r="C1248" t="s">
        <v>1492</v>
      </c>
      <c r="D1248">
        <v>0.2752</v>
      </c>
      <c r="E1248">
        <v>2662</v>
      </c>
      <c r="F1248">
        <f t="shared" si="19"/>
        <v>2</v>
      </c>
      <c r="G1248" t="str">
        <f>STANDINGS_BA[[#This Row],[League]]&amp;STANDINGS_BA[[#This Row],[Team]]</f>
        <v>$150 Draft Champions Feb 16 1:00 pm Lg.3712Las Vegas Ratpack 3</v>
      </c>
    </row>
    <row r="1249" spans="1:7" x14ac:dyDescent="0.25">
      <c r="A1249">
        <v>358</v>
      </c>
      <c r="B1249" t="s">
        <v>1494</v>
      </c>
      <c r="C1249" t="s">
        <v>1492</v>
      </c>
      <c r="D1249">
        <v>0.27389999999999998</v>
      </c>
      <c r="E1249">
        <v>2553</v>
      </c>
      <c r="F1249">
        <f t="shared" si="19"/>
        <v>3</v>
      </c>
      <c r="G1249" t="str">
        <f>STANDINGS_BA[[#This Row],[League]]&amp;STANDINGS_BA[[#This Row],[Team]]</f>
        <v>$150 Draft Champions Feb 16 1:00 pm Lg.3712Matt Capps' Comeback</v>
      </c>
    </row>
    <row r="1250" spans="1:7" x14ac:dyDescent="0.25">
      <c r="A1250">
        <v>462</v>
      </c>
      <c r="B1250" t="s">
        <v>1495</v>
      </c>
      <c r="C1250" t="s">
        <v>1492</v>
      </c>
      <c r="D1250">
        <v>0.27279999999999999</v>
      </c>
      <c r="E1250">
        <v>2449</v>
      </c>
      <c r="F1250">
        <f t="shared" si="19"/>
        <v>4</v>
      </c>
      <c r="G1250" t="str">
        <f>STANDINGS_BA[[#This Row],[League]]&amp;STANDINGS_BA[[#This Row],[Team]]</f>
        <v>$150 Draft Champions Feb 16 1:00 pm Lg.3712Two Time</v>
      </c>
    </row>
    <row r="1251" spans="1:7" x14ac:dyDescent="0.25">
      <c r="A1251">
        <v>727</v>
      </c>
      <c r="B1251" t="s">
        <v>1496</v>
      </c>
      <c r="C1251" t="s">
        <v>1492</v>
      </c>
      <c r="D1251">
        <v>0.27039999999999997</v>
      </c>
      <c r="E1251">
        <v>2184</v>
      </c>
      <c r="F1251">
        <f t="shared" si="19"/>
        <v>5</v>
      </c>
      <c r="G1251" t="str">
        <f>STANDINGS_BA[[#This Row],[League]]&amp;STANDINGS_BA[[#This Row],[Team]]</f>
        <v>$150 Draft Champions Feb 16 1:00 pm Lg.3712Thebeau 7</v>
      </c>
    </row>
    <row r="1252" spans="1:7" x14ac:dyDescent="0.25">
      <c r="A1252">
        <v>1365</v>
      </c>
      <c r="B1252" t="s">
        <v>1497</v>
      </c>
      <c r="C1252" t="s">
        <v>1492</v>
      </c>
      <c r="D1252">
        <v>0.26600000000000001</v>
      </c>
      <c r="E1252">
        <v>1546</v>
      </c>
      <c r="F1252">
        <f t="shared" si="19"/>
        <v>6</v>
      </c>
      <c r="G1252" t="str">
        <f>STANDINGS_BA[[#This Row],[League]]&amp;STANDINGS_BA[[#This Row],[Team]]</f>
        <v>$150 Draft Champions Feb 16 1:00 pm Lg.3712Pakes</v>
      </c>
    </row>
    <row r="1253" spans="1:7" x14ac:dyDescent="0.25">
      <c r="A1253">
        <v>1485</v>
      </c>
      <c r="B1253" t="s">
        <v>1498</v>
      </c>
      <c r="C1253" t="s">
        <v>1492</v>
      </c>
      <c r="D1253">
        <v>0.26519999999999999</v>
      </c>
      <c r="E1253">
        <v>1426</v>
      </c>
      <c r="F1253">
        <f t="shared" si="19"/>
        <v>7</v>
      </c>
      <c r="G1253" t="str">
        <f>STANDINGS_BA[[#This Row],[League]]&amp;STANDINGS_BA[[#This Row],[Team]]</f>
        <v>$150 Draft Champions Feb 16 1:00 pm Lg.3712Team Chmielewski</v>
      </c>
    </row>
    <row r="1254" spans="1:7" x14ac:dyDescent="0.25">
      <c r="A1254">
        <v>1553</v>
      </c>
      <c r="B1254" t="s">
        <v>333</v>
      </c>
      <c r="C1254" t="s">
        <v>1492</v>
      </c>
      <c r="D1254">
        <v>0.26479999999999998</v>
      </c>
      <c r="E1254">
        <v>1358</v>
      </c>
      <c r="F1254">
        <f t="shared" si="19"/>
        <v>8</v>
      </c>
      <c r="G1254" t="str">
        <f>STANDINGS_BA[[#This Row],[League]]&amp;STANDINGS_BA[[#This Row],[Team]]</f>
        <v>$150 Draft Champions Feb 16 1:00 pm Lg.3712Team Marino</v>
      </c>
    </row>
    <row r="1255" spans="1:7" x14ac:dyDescent="0.25">
      <c r="A1255">
        <v>1702</v>
      </c>
      <c r="B1255" t="s">
        <v>1499</v>
      </c>
      <c r="C1255" t="s">
        <v>1492</v>
      </c>
      <c r="D1255">
        <v>0.26390000000000002</v>
      </c>
      <c r="E1255">
        <v>1209</v>
      </c>
      <c r="F1255">
        <f t="shared" si="19"/>
        <v>9</v>
      </c>
      <c r="G1255" t="str">
        <f>STANDINGS_BA[[#This Row],[League]]&amp;STANDINGS_BA[[#This Row],[Team]]</f>
        <v>$150 Draft Champions Feb 16 1:00 pm Lg.3712LazGaMaz</v>
      </c>
    </row>
    <row r="1256" spans="1:7" x14ac:dyDescent="0.25">
      <c r="A1256">
        <v>1841</v>
      </c>
      <c r="B1256" t="s">
        <v>1500</v>
      </c>
      <c r="C1256" t="s">
        <v>1492</v>
      </c>
      <c r="D1256">
        <v>0.26290000000000002</v>
      </c>
      <c r="E1256">
        <v>1070</v>
      </c>
      <c r="F1256">
        <f t="shared" si="19"/>
        <v>10</v>
      </c>
      <c r="G1256" t="str">
        <f>STANDINGS_BA[[#This Row],[League]]&amp;STANDINGS_BA[[#This Row],[Team]]</f>
        <v>$150 Draft Champions Feb 16 1:00 pm Lg.3712Team Packowski</v>
      </c>
    </row>
    <row r="1257" spans="1:7" x14ac:dyDescent="0.25">
      <c r="A1257">
        <v>1863</v>
      </c>
      <c r="B1257" t="s">
        <v>1501</v>
      </c>
      <c r="C1257" t="s">
        <v>1492</v>
      </c>
      <c r="D1257">
        <v>0.26279999999999998</v>
      </c>
      <c r="E1257">
        <v>1048</v>
      </c>
      <c r="F1257">
        <f t="shared" si="19"/>
        <v>11</v>
      </c>
      <c r="G1257" t="str">
        <f>STANDINGS_BA[[#This Row],[League]]&amp;STANDINGS_BA[[#This Row],[Team]]</f>
        <v>$150 Draft Champions Feb 16 1:00 pm Lg.3712Acouchi</v>
      </c>
    </row>
    <row r="1258" spans="1:7" x14ac:dyDescent="0.25">
      <c r="A1258">
        <v>2028</v>
      </c>
      <c r="B1258" t="s">
        <v>1502</v>
      </c>
      <c r="C1258" t="s">
        <v>1492</v>
      </c>
      <c r="D1258">
        <v>0.26169999999999999</v>
      </c>
      <c r="E1258">
        <v>883</v>
      </c>
      <c r="F1258">
        <f t="shared" si="19"/>
        <v>12</v>
      </c>
      <c r="G1258" t="str">
        <f>STANDINGS_BA[[#This Row],[League]]&amp;STANDINGS_BA[[#This Row],[Team]]</f>
        <v>$150 Draft Champions Feb 16 1:00 pm Lg.3712Coleridge Crushers</v>
      </c>
    </row>
    <row r="1259" spans="1:7" x14ac:dyDescent="0.25">
      <c r="A1259">
        <v>2074</v>
      </c>
      <c r="B1259" t="s">
        <v>51</v>
      </c>
      <c r="C1259" t="s">
        <v>1492</v>
      </c>
      <c r="D1259">
        <v>0.26129999999999998</v>
      </c>
      <c r="E1259">
        <v>837</v>
      </c>
      <c r="F1259">
        <f t="shared" si="19"/>
        <v>13</v>
      </c>
      <c r="G1259" t="str">
        <f>STANDINGS_BA[[#This Row],[League]]&amp;STANDINGS_BA[[#This Row],[Team]]</f>
        <v>$150 Draft Champions Feb 16 1:00 pm Lg.3712Team Kostern</v>
      </c>
    </row>
    <row r="1260" spans="1:7" x14ac:dyDescent="0.25">
      <c r="A1260">
        <v>2659</v>
      </c>
      <c r="B1260" t="s">
        <v>1503</v>
      </c>
      <c r="C1260" t="s">
        <v>1492</v>
      </c>
      <c r="D1260">
        <v>0.25540000000000002</v>
      </c>
      <c r="E1260">
        <v>252</v>
      </c>
      <c r="F1260">
        <f t="shared" si="19"/>
        <v>14</v>
      </c>
      <c r="G1260" t="str">
        <f>STANDINGS_BA[[#This Row],[League]]&amp;STANDINGS_BA[[#This Row],[Team]]</f>
        <v>$150 Draft Champions Feb 16 1:00 pm Lg.3712Stros Fan</v>
      </c>
    </row>
    <row r="1261" spans="1:7" x14ac:dyDescent="0.25">
      <c r="A1261">
        <v>2702</v>
      </c>
      <c r="B1261" t="s">
        <v>1504</v>
      </c>
      <c r="C1261" t="s">
        <v>1492</v>
      </c>
      <c r="D1261">
        <v>0.25480000000000003</v>
      </c>
      <c r="E1261">
        <v>209</v>
      </c>
      <c r="F1261">
        <f t="shared" si="19"/>
        <v>15</v>
      </c>
      <c r="G1261" t="str">
        <f>STANDINGS_BA[[#This Row],[League]]&amp;STANDINGS_BA[[#This Row],[Team]]</f>
        <v>$150 Draft Champions Feb 16 1:00 pm Lg.3712Team Everhart</v>
      </c>
    </row>
    <row r="1262" spans="1:7" x14ac:dyDescent="0.25">
      <c r="A1262">
        <v>142</v>
      </c>
      <c r="B1262" t="s">
        <v>1505</v>
      </c>
      <c r="C1262" t="s">
        <v>1506</v>
      </c>
      <c r="D1262">
        <v>0.27729999999999999</v>
      </c>
      <c r="E1262">
        <v>2769</v>
      </c>
      <c r="F1262">
        <f t="shared" si="19"/>
        <v>1</v>
      </c>
      <c r="G1262" t="str">
        <f>STANDINGS_BA[[#This Row],[League]]&amp;STANDINGS_BA[[#This Row],[Team]]</f>
        <v>$150 Draft Champions Feb 17 1:00 pm Lg.3715Bocephus Mode</v>
      </c>
    </row>
    <row r="1263" spans="1:7" x14ac:dyDescent="0.25">
      <c r="A1263">
        <v>570</v>
      </c>
      <c r="B1263" t="s">
        <v>1507</v>
      </c>
      <c r="C1263" t="s">
        <v>1506</v>
      </c>
      <c r="D1263">
        <v>0.27189999999999998</v>
      </c>
      <c r="E1263">
        <v>2341</v>
      </c>
      <c r="F1263">
        <f t="shared" si="19"/>
        <v>2</v>
      </c>
      <c r="G1263" t="str">
        <f>STANDINGS_BA[[#This Row],[League]]&amp;STANDINGS_BA[[#This Row],[Team]]</f>
        <v>$150 Draft Champions Feb 17 1:00 pm Lg.3715Let's Go Bucs</v>
      </c>
    </row>
    <row r="1264" spans="1:7" x14ac:dyDescent="0.25">
      <c r="A1264">
        <v>655</v>
      </c>
      <c r="B1264" t="s">
        <v>1508</v>
      </c>
      <c r="C1264" t="s">
        <v>1506</v>
      </c>
      <c r="D1264">
        <v>0.27110000000000001</v>
      </c>
      <c r="E1264">
        <v>2256</v>
      </c>
      <c r="F1264">
        <f t="shared" si="19"/>
        <v>3</v>
      </c>
      <c r="G1264" t="str">
        <f>STANDINGS_BA[[#This Row],[League]]&amp;STANDINGS_BA[[#This Row],[Team]]</f>
        <v>$150 Draft Champions Feb 17 1:00 pm Lg.3715Nipsey Russells' Phalanges</v>
      </c>
    </row>
    <row r="1265" spans="1:7" x14ac:dyDescent="0.25">
      <c r="A1265">
        <v>769</v>
      </c>
      <c r="B1265" t="s">
        <v>1509</v>
      </c>
      <c r="C1265" t="s">
        <v>1506</v>
      </c>
      <c r="D1265">
        <v>0.27010000000000001</v>
      </c>
      <c r="E1265">
        <v>2142</v>
      </c>
      <c r="F1265">
        <f t="shared" si="19"/>
        <v>4</v>
      </c>
      <c r="G1265" t="str">
        <f>STANDINGS_BA[[#This Row],[League]]&amp;STANDINGS_BA[[#This Row],[Team]]</f>
        <v>$150 Draft Champions Feb 17 1:00 pm Lg.3715Pig Lumber</v>
      </c>
    </row>
    <row r="1266" spans="1:7" x14ac:dyDescent="0.25">
      <c r="A1266">
        <v>858</v>
      </c>
      <c r="B1266" t="s">
        <v>1510</v>
      </c>
      <c r="C1266" t="s">
        <v>1506</v>
      </c>
      <c r="D1266">
        <v>0.26939999999999997</v>
      </c>
      <c r="E1266">
        <v>2053</v>
      </c>
      <c r="F1266">
        <f t="shared" si="19"/>
        <v>5</v>
      </c>
      <c r="G1266" t="str">
        <f>STANDINGS_BA[[#This Row],[League]]&amp;STANDINGS_BA[[#This Row],[Team]]</f>
        <v>$150 Draft Champions Feb 17 1:00 pm Lg.3715Inflatable Gammoners Dos</v>
      </c>
    </row>
    <row r="1267" spans="1:7" x14ac:dyDescent="0.25">
      <c r="A1267">
        <v>1124</v>
      </c>
      <c r="B1267" t="s">
        <v>1511</v>
      </c>
      <c r="C1267" t="s">
        <v>1506</v>
      </c>
      <c r="D1267">
        <v>0.2676</v>
      </c>
      <c r="E1267">
        <v>1787</v>
      </c>
      <c r="F1267">
        <f t="shared" si="19"/>
        <v>6</v>
      </c>
      <c r="G1267" t="str">
        <f>STANDINGS_BA[[#This Row],[League]]&amp;STANDINGS_BA[[#This Row],[Team]]</f>
        <v>$150 Draft Champions Feb 17 1:00 pm Lg.3715Callawaykid</v>
      </c>
    </row>
    <row r="1268" spans="1:7" x14ac:dyDescent="0.25">
      <c r="A1268">
        <v>1319</v>
      </c>
      <c r="B1268" t="s">
        <v>373</v>
      </c>
      <c r="C1268" t="s">
        <v>1506</v>
      </c>
      <c r="D1268">
        <v>0.26619999999999999</v>
      </c>
      <c r="E1268">
        <v>1592</v>
      </c>
      <c r="F1268">
        <f t="shared" si="19"/>
        <v>7</v>
      </c>
      <c r="G1268" t="str">
        <f>STANDINGS_BA[[#This Row],[League]]&amp;STANDINGS_BA[[#This Row],[Team]]</f>
        <v>$150 Draft Champions Feb 17 1:00 pm Lg.3715Avascular Necrosis1</v>
      </c>
    </row>
    <row r="1269" spans="1:7" x14ac:dyDescent="0.25">
      <c r="A1269">
        <v>1533</v>
      </c>
      <c r="B1269" t="s">
        <v>1512</v>
      </c>
      <c r="C1269" t="s">
        <v>1506</v>
      </c>
      <c r="D1269">
        <v>0.26490000000000002</v>
      </c>
      <c r="E1269">
        <v>1378</v>
      </c>
      <c r="F1269">
        <f t="shared" si="19"/>
        <v>8</v>
      </c>
      <c r="G1269" t="str">
        <f>STANDINGS_BA[[#This Row],[League]]&amp;STANDINGS_BA[[#This Row],[Team]]</f>
        <v>$150 Draft Champions Feb 17 1:00 pm Lg.3715Screamin' Ducks 3</v>
      </c>
    </row>
    <row r="1270" spans="1:7" x14ac:dyDescent="0.25">
      <c r="A1270">
        <v>1693</v>
      </c>
      <c r="B1270" t="s">
        <v>1513</v>
      </c>
      <c r="C1270" t="s">
        <v>1506</v>
      </c>
      <c r="D1270">
        <v>0.26390000000000002</v>
      </c>
      <c r="E1270">
        <v>1218</v>
      </c>
      <c r="F1270">
        <f t="shared" si="19"/>
        <v>9</v>
      </c>
      <c r="G1270" t="str">
        <f>STANDINGS_BA[[#This Row],[League]]&amp;STANDINGS_BA[[#This Row],[Team]]</f>
        <v>$150 Draft Champions Feb 17 1:00 pm Lg.3715Power Nine</v>
      </c>
    </row>
    <row r="1271" spans="1:7" x14ac:dyDescent="0.25">
      <c r="A1271">
        <v>1697</v>
      </c>
      <c r="B1271" t="s">
        <v>106</v>
      </c>
      <c r="C1271" t="s">
        <v>1506</v>
      </c>
      <c r="D1271">
        <v>0.26390000000000002</v>
      </c>
      <c r="E1271">
        <v>1214</v>
      </c>
      <c r="F1271">
        <f t="shared" si="19"/>
        <v>10</v>
      </c>
      <c r="G1271" t="str">
        <f>STANDINGS_BA[[#This Row],[League]]&amp;STANDINGS_BA[[#This Row],[Team]]</f>
        <v>$150 Draft Champions Feb 17 1:00 pm Lg.3715Team Ferrari</v>
      </c>
    </row>
    <row r="1272" spans="1:7" x14ac:dyDescent="0.25">
      <c r="A1272">
        <v>1877</v>
      </c>
      <c r="B1272" t="s">
        <v>1514</v>
      </c>
      <c r="C1272" t="s">
        <v>1506</v>
      </c>
      <c r="D1272">
        <v>0.26269999999999999</v>
      </c>
      <c r="E1272">
        <v>1034</v>
      </c>
      <c r="F1272">
        <f t="shared" si="19"/>
        <v>11</v>
      </c>
      <c r="G1272" t="str">
        <f>STANDINGS_BA[[#This Row],[League]]&amp;STANDINGS_BA[[#This Row],[Team]]</f>
        <v>$150 Draft Champions Feb 17 1:00 pm Lg.3715Team Zinser</v>
      </c>
    </row>
    <row r="1273" spans="1:7" x14ac:dyDescent="0.25">
      <c r="A1273">
        <v>1885</v>
      </c>
      <c r="B1273" t="s">
        <v>1515</v>
      </c>
      <c r="C1273" t="s">
        <v>1506</v>
      </c>
      <c r="D1273">
        <v>0.2626</v>
      </c>
      <c r="E1273">
        <v>1026</v>
      </c>
      <c r="F1273">
        <f t="shared" si="19"/>
        <v>12</v>
      </c>
      <c r="G1273" t="str">
        <f>STANDINGS_BA[[#This Row],[League]]&amp;STANDINGS_BA[[#This Row],[Team]]</f>
        <v>$150 Draft Champions Feb 17 1:00 pm Lg.3715Git up, Git out</v>
      </c>
    </row>
    <row r="1274" spans="1:7" x14ac:dyDescent="0.25">
      <c r="A1274">
        <v>1992</v>
      </c>
      <c r="B1274" t="s">
        <v>1516</v>
      </c>
      <c r="C1274" t="s">
        <v>1506</v>
      </c>
      <c r="D1274">
        <v>0.26190000000000002</v>
      </c>
      <c r="E1274">
        <v>919</v>
      </c>
      <c r="F1274">
        <f t="shared" si="19"/>
        <v>13</v>
      </c>
      <c r="G1274" t="str">
        <f>STANDINGS_BA[[#This Row],[League]]&amp;STANDINGS_BA[[#This Row],[Team]]</f>
        <v>$150 Draft Champions Feb 17 1:00 pm Lg.3715Chemrock</v>
      </c>
    </row>
    <row r="1275" spans="1:7" x14ac:dyDescent="0.25">
      <c r="A1275">
        <v>1997</v>
      </c>
      <c r="B1275" t="s">
        <v>1517</v>
      </c>
      <c r="C1275" t="s">
        <v>1506</v>
      </c>
      <c r="D1275">
        <v>0.26179999999999998</v>
      </c>
      <c r="E1275">
        <v>914</v>
      </c>
      <c r="F1275">
        <f t="shared" si="19"/>
        <v>14</v>
      </c>
      <c r="G1275" t="str">
        <f>STANDINGS_BA[[#This Row],[League]]&amp;STANDINGS_BA[[#This Row],[Team]]</f>
        <v>$150 Draft Champions Feb 17 1:00 pm Lg.3715zima........</v>
      </c>
    </row>
    <row r="1276" spans="1:7" x14ac:dyDescent="0.25">
      <c r="A1276">
        <v>2556</v>
      </c>
      <c r="B1276" t="s">
        <v>127</v>
      </c>
      <c r="C1276" t="s">
        <v>1506</v>
      </c>
      <c r="D1276">
        <v>0.25700000000000001</v>
      </c>
      <c r="E1276">
        <v>355</v>
      </c>
      <c r="F1276">
        <f t="shared" si="19"/>
        <v>15</v>
      </c>
      <c r="G1276" t="str">
        <f>STANDINGS_BA[[#This Row],[League]]&amp;STANDINGS_BA[[#This Row],[Team]]</f>
        <v>$150 Draft Champions Feb 17 1:00 pm Lg.3715Just An Old Vet</v>
      </c>
    </row>
    <row r="1277" spans="1:7" x14ac:dyDescent="0.25">
      <c r="A1277">
        <v>7</v>
      </c>
      <c r="B1277" t="s">
        <v>1518</v>
      </c>
      <c r="C1277" t="s">
        <v>1519</v>
      </c>
      <c r="D1277">
        <v>0.28739999999999999</v>
      </c>
      <c r="E1277">
        <v>2904</v>
      </c>
      <c r="F1277">
        <f t="shared" si="19"/>
        <v>1</v>
      </c>
      <c r="G1277" t="str">
        <f>STANDINGS_BA[[#This Row],[League]]&amp;STANDINGS_BA[[#This Row],[Team]]</f>
        <v>$150 Draft Champions Feb 17 1:00 pm Lg.3717Stanton Island</v>
      </c>
    </row>
    <row r="1278" spans="1:7" x14ac:dyDescent="0.25">
      <c r="A1278">
        <v>337</v>
      </c>
      <c r="B1278" t="s">
        <v>1520</v>
      </c>
      <c r="C1278" t="s">
        <v>1519</v>
      </c>
      <c r="D1278">
        <v>0.27410000000000001</v>
      </c>
      <c r="E1278">
        <v>2574</v>
      </c>
      <c r="F1278">
        <f t="shared" si="19"/>
        <v>2</v>
      </c>
      <c r="G1278" t="str">
        <f>STANDINGS_BA[[#This Row],[League]]&amp;STANDINGS_BA[[#This Row],[Team]]</f>
        <v>$150 Draft Champions Feb 17 1:00 pm Lg.3717Bolivar Shagnasty</v>
      </c>
    </row>
    <row r="1279" spans="1:7" x14ac:dyDescent="0.25">
      <c r="A1279">
        <v>550</v>
      </c>
      <c r="B1279" t="s">
        <v>1521</v>
      </c>
      <c r="C1279" t="s">
        <v>1519</v>
      </c>
      <c r="D1279">
        <v>0.27200000000000002</v>
      </c>
      <c r="E1279">
        <v>2361</v>
      </c>
      <c r="F1279">
        <f t="shared" si="19"/>
        <v>3</v>
      </c>
      <c r="G1279" t="str">
        <f>STANDINGS_BA[[#This Row],[League]]&amp;STANDINGS_BA[[#This Row],[Team]]</f>
        <v>$150 Draft Champions Feb 17 1:00 pm Lg.3717The Union Jacks DC1</v>
      </c>
    </row>
    <row r="1280" spans="1:7" x14ac:dyDescent="0.25">
      <c r="A1280">
        <v>953</v>
      </c>
      <c r="B1280" t="s">
        <v>104</v>
      </c>
      <c r="C1280" t="s">
        <v>1519</v>
      </c>
      <c r="D1280">
        <v>0.26879999999999998</v>
      </c>
      <c r="E1280">
        <v>1958</v>
      </c>
      <c r="F1280">
        <f t="shared" si="19"/>
        <v>4</v>
      </c>
      <c r="G1280" t="str">
        <f>STANDINGS_BA[[#This Row],[League]]&amp;STANDINGS_BA[[#This Row],[Team]]</f>
        <v>$150 Draft Champions Feb 17 1:00 pm Lg.3717Team Pawlowski</v>
      </c>
    </row>
    <row r="1281" spans="1:7" x14ac:dyDescent="0.25">
      <c r="A1281">
        <v>986</v>
      </c>
      <c r="B1281" t="s">
        <v>1522</v>
      </c>
      <c r="C1281" t="s">
        <v>1519</v>
      </c>
      <c r="D1281">
        <v>0.26860000000000001</v>
      </c>
      <c r="E1281">
        <v>1925</v>
      </c>
      <c r="F1281">
        <f t="shared" si="19"/>
        <v>5</v>
      </c>
      <c r="G1281" t="str">
        <f>STANDINGS_BA[[#This Row],[League]]&amp;STANDINGS_BA[[#This Row],[Team]]</f>
        <v>$150 Draft Champions Feb 17 1:00 pm Lg.3717Hillbilly</v>
      </c>
    </row>
    <row r="1282" spans="1:7" x14ac:dyDescent="0.25">
      <c r="A1282">
        <v>1054</v>
      </c>
      <c r="B1282" t="s">
        <v>198</v>
      </c>
      <c r="C1282" t="s">
        <v>1519</v>
      </c>
      <c r="D1282">
        <v>0.26800000000000002</v>
      </c>
      <c r="E1282">
        <v>1857</v>
      </c>
      <c r="F1282">
        <f t="shared" si="19"/>
        <v>6</v>
      </c>
      <c r="G1282" t="str">
        <f>STANDINGS_BA[[#This Row],[League]]&amp;STANDINGS_BA[[#This Row],[Team]]</f>
        <v>$150 Draft Champions Feb 17 1:00 pm Lg.3717Team DeMay</v>
      </c>
    </row>
    <row r="1283" spans="1:7" x14ac:dyDescent="0.25">
      <c r="A1283">
        <v>1308</v>
      </c>
      <c r="B1283" t="s">
        <v>1523</v>
      </c>
      <c r="C1283" t="s">
        <v>1519</v>
      </c>
      <c r="D1283">
        <v>0.26629999999999998</v>
      </c>
      <c r="E1283">
        <v>1603</v>
      </c>
      <c r="F1283">
        <f t="shared" ref="F1283:F1346" si="20">IF(C1283=C1282,F1282+1,1)</f>
        <v>7</v>
      </c>
      <c r="G1283" t="str">
        <f>STANDINGS_BA[[#This Row],[League]]&amp;STANDINGS_BA[[#This Row],[Team]]</f>
        <v>$150 Draft Champions Feb 17 1:00 pm Lg.3717Team Dion</v>
      </c>
    </row>
    <row r="1284" spans="1:7" x14ac:dyDescent="0.25">
      <c r="A1284">
        <v>1471</v>
      </c>
      <c r="B1284" t="s">
        <v>1524</v>
      </c>
      <c r="C1284" t="s">
        <v>1519</v>
      </c>
      <c r="D1284">
        <v>0.26529999999999998</v>
      </c>
      <c r="E1284">
        <v>1440</v>
      </c>
      <c r="F1284">
        <f t="shared" si="20"/>
        <v>8</v>
      </c>
      <c r="G1284" t="str">
        <f>STANDINGS_BA[[#This Row],[League]]&amp;STANDINGS_BA[[#This Row],[Team]]</f>
        <v>$150 Draft Champions Feb 17 1:00 pm Lg.3717STNCLD BUMS</v>
      </c>
    </row>
    <row r="1285" spans="1:7" x14ac:dyDescent="0.25">
      <c r="A1285">
        <v>1584</v>
      </c>
      <c r="B1285" t="s">
        <v>1525</v>
      </c>
      <c r="C1285" t="s">
        <v>1519</v>
      </c>
      <c r="D1285">
        <v>0.2646</v>
      </c>
      <c r="E1285">
        <v>1327</v>
      </c>
      <c r="F1285">
        <f t="shared" si="20"/>
        <v>9</v>
      </c>
      <c r="G1285" t="str">
        <f>STANDINGS_BA[[#This Row],[League]]&amp;STANDINGS_BA[[#This Row],[Team]]</f>
        <v>$150 Draft Champions Feb 17 1:00 pm Lg.3717Jose its so</v>
      </c>
    </row>
    <row r="1286" spans="1:7" x14ac:dyDescent="0.25">
      <c r="A1286">
        <v>1982</v>
      </c>
      <c r="B1286" t="s">
        <v>1527</v>
      </c>
      <c r="C1286" t="s">
        <v>1519</v>
      </c>
      <c r="D1286">
        <v>0.26200000000000001</v>
      </c>
      <c r="E1286">
        <v>929</v>
      </c>
      <c r="F1286">
        <f t="shared" si="20"/>
        <v>10</v>
      </c>
      <c r="G1286" t="str">
        <f>STANDINGS_BA[[#This Row],[League]]&amp;STANDINGS_BA[[#This Row],[Team]]</f>
        <v>$150 Draft Champions Feb 17 1:00 pm Lg.3717Pork Chop Express!!!</v>
      </c>
    </row>
    <row r="1287" spans="1:7" x14ac:dyDescent="0.25">
      <c r="A1287">
        <v>2008</v>
      </c>
      <c r="B1287" t="s">
        <v>298</v>
      </c>
      <c r="C1287" t="s">
        <v>1519</v>
      </c>
      <c r="D1287">
        <v>0.26169999999999999</v>
      </c>
      <c r="E1287">
        <v>903</v>
      </c>
      <c r="F1287">
        <f t="shared" si="20"/>
        <v>11</v>
      </c>
      <c r="G1287" t="str">
        <f>STANDINGS_BA[[#This Row],[League]]&amp;STANDINGS_BA[[#This Row],[Team]]</f>
        <v>$150 Draft Champions Feb 17 1:00 pm Lg.3717The Naturals</v>
      </c>
    </row>
    <row r="1288" spans="1:7" x14ac:dyDescent="0.25">
      <c r="A1288">
        <v>2145</v>
      </c>
      <c r="B1288" t="s">
        <v>506</v>
      </c>
      <c r="C1288" t="s">
        <v>1519</v>
      </c>
      <c r="D1288">
        <v>0.26079999999999998</v>
      </c>
      <c r="E1288">
        <v>766</v>
      </c>
      <c r="F1288">
        <f t="shared" si="20"/>
        <v>12</v>
      </c>
      <c r="G1288" t="str">
        <f>STANDINGS_BA[[#This Row],[League]]&amp;STANDINGS_BA[[#This Row],[Team]]</f>
        <v>$150 Draft Champions Feb 17 1:00 pm Lg.3717Balking Dead</v>
      </c>
    </row>
    <row r="1289" spans="1:7" x14ac:dyDescent="0.25">
      <c r="A1289">
        <v>2208</v>
      </c>
      <c r="B1289" t="s">
        <v>1528</v>
      </c>
      <c r="C1289" t="s">
        <v>1519</v>
      </c>
      <c r="D1289">
        <v>0.26029999999999998</v>
      </c>
      <c r="E1289">
        <v>703</v>
      </c>
      <c r="F1289">
        <f t="shared" si="20"/>
        <v>13</v>
      </c>
      <c r="G1289" t="str">
        <f>STANDINGS_BA[[#This Row],[League]]&amp;STANDINGS_BA[[#This Row],[Team]]</f>
        <v>$150 Draft Champions Feb 17 1:00 pm Lg.3717Arbitrage Analysts</v>
      </c>
    </row>
    <row r="1290" spans="1:7" x14ac:dyDescent="0.25">
      <c r="A1290">
        <v>2245</v>
      </c>
      <c r="B1290" t="s">
        <v>1529</v>
      </c>
      <c r="C1290" t="s">
        <v>1519</v>
      </c>
      <c r="D1290">
        <v>0.26</v>
      </c>
      <c r="E1290">
        <v>666</v>
      </c>
      <c r="F1290">
        <f t="shared" si="20"/>
        <v>14</v>
      </c>
      <c r="G1290" t="str">
        <f>STANDINGS_BA[[#This Row],[League]]&amp;STANDINGS_BA[[#This Row],[Team]]</f>
        <v>$150 Draft Champions Feb 17 1:00 pm Lg.3717WV PED Power 2</v>
      </c>
    </row>
    <row r="1291" spans="1:7" x14ac:dyDescent="0.25">
      <c r="A1291">
        <v>2653</v>
      </c>
      <c r="B1291" t="s">
        <v>1530</v>
      </c>
      <c r="C1291" t="s">
        <v>1519</v>
      </c>
      <c r="D1291">
        <v>0.25559999999999999</v>
      </c>
      <c r="E1291">
        <v>258</v>
      </c>
      <c r="F1291">
        <f t="shared" si="20"/>
        <v>15</v>
      </c>
      <c r="G1291" t="str">
        <f>STANDINGS_BA[[#This Row],[League]]&amp;STANDINGS_BA[[#This Row],[Team]]</f>
        <v>$150 Draft Champions Feb 17 1:00 pm Lg.3717Team Choi</v>
      </c>
    </row>
    <row r="1292" spans="1:7" x14ac:dyDescent="0.25">
      <c r="A1292">
        <v>12</v>
      </c>
      <c r="B1292" t="s">
        <v>471</v>
      </c>
      <c r="C1292" t="s">
        <v>1531</v>
      </c>
      <c r="D1292">
        <v>0.28439999999999999</v>
      </c>
      <c r="E1292">
        <v>2899</v>
      </c>
      <c r="F1292">
        <f t="shared" si="20"/>
        <v>1</v>
      </c>
      <c r="G1292" t="str">
        <f>STANDINGS_BA[[#This Row],[League]]&amp;STANDINGS_BA[[#This Row],[Team]]</f>
        <v>$150 Draft Champions Feb 17 1:00 pm Lg.3719Wade Boggs's Liver</v>
      </c>
    </row>
    <row r="1293" spans="1:7" x14ac:dyDescent="0.25">
      <c r="A1293">
        <v>31</v>
      </c>
      <c r="B1293" t="s">
        <v>1532</v>
      </c>
      <c r="C1293" t="s">
        <v>1531</v>
      </c>
      <c r="D1293">
        <v>0.28199999999999997</v>
      </c>
      <c r="E1293">
        <v>2880</v>
      </c>
      <c r="F1293">
        <f t="shared" si="20"/>
        <v>2</v>
      </c>
      <c r="G1293" t="str">
        <f>STANDINGS_BA[[#This Row],[League]]&amp;STANDINGS_BA[[#This Row],[Team]]</f>
        <v>$150 Draft Champions Feb 17 1:00 pm Lg.3719Team Dragoo</v>
      </c>
    </row>
    <row r="1294" spans="1:7" x14ac:dyDescent="0.25">
      <c r="A1294">
        <v>328</v>
      </c>
      <c r="B1294" t="s">
        <v>71</v>
      </c>
      <c r="C1294" t="s">
        <v>1531</v>
      </c>
      <c r="D1294">
        <v>0.2742</v>
      </c>
      <c r="E1294">
        <v>2583</v>
      </c>
      <c r="F1294">
        <f t="shared" si="20"/>
        <v>3</v>
      </c>
      <c r="G1294" t="str">
        <f>STANDINGS_BA[[#This Row],[League]]&amp;STANDINGS_BA[[#This Row],[Team]]</f>
        <v>$150 Draft Champions Feb 17 1:00 pm Lg.3719Frozen Ropes</v>
      </c>
    </row>
    <row r="1295" spans="1:7" x14ac:dyDescent="0.25">
      <c r="A1295">
        <v>806</v>
      </c>
      <c r="B1295" t="s">
        <v>199</v>
      </c>
      <c r="C1295" t="s">
        <v>1531</v>
      </c>
      <c r="D1295">
        <v>0.2697</v>
      </c>
      <c r="E1295">
        <v>2105</v>
      </c>
      <c r="F1295">
        <f t="shared" si="20"/>
        <v>4</v>
      </c>
      <c r="G1295" t="str">
        <f>STANDINGS_BA[[#This Row],[League]]&amp;STANDINGS_BA[[#This Row],[Team]]</f>
        <v>$150 Draft Champions Feb 17 1:00 pm Lg.3719Elks Baby Elks 2</v>
      </c>
    </row>
    <row r="1296" spans="1:7" x14ac:dyDescent="0.25">
      <c r="A1296">
        <v>1015</v>
      </c>
      <c r="B1296" t="s">
        <v>1533</v>
      </c>
      <c r="C1296" t="s">
        <v>1531</v>
      </c>
      <c r="D1296">
        <v>0.26840000000000003</v>
      </c>
      <c r="E1296">
        <v>1896</v>
      </c>
      <c r="F1296">
        <f t="shared" si="20"/>
        <v>5</v>
      </c>
      <c r="G1296" t="str">
        <f>STANDINGS_BA[[#This Row],[League]]&amp;STANDINGS_BA[[#This Row],[Team]]</f>
        <v>$150 Draft Champions Feb 17 1:00 pm Lg.3719Oh Jenrry</v>
      </c>
    </row>
    <row r="1297" spans="1:7" x14ac:dyDescent="0.25">
      <c r="A1297">
        <v>1652</v>
      </c>
      <c r="B1297" t="s">
        <v>476</v>
      </c>
      <c r="C1297" t="s">
        <v>1531</v>
      </c>
      <c r="D1297">
        <v>0.26419999999999999</v>
      </c>
      <c r="E1297">
        <v>1259</v>
      </c>
      <c r="F1297">
        <f t="shared" si="20"/>
        <v>6</v>
      </c>
      <c r="G1297" t="str">
        <f>STANDINGS_BA[[#This Row],[League]]&amp;STANDINGS_BA[[#This Row],[Team]]</f>
        <v>$150 Draft Champions Feb 17 1:00 pm Lg.3719Greenwich Village Gurus</v>
      </c>
    </row>
    <row r="1298" spans="1:7" x14ac:dyDescent="0.25">
      <c r="A1298">
        <v>1658</v>
      </c>
      <c r="B1298" t="s">
        <v>1534</v>
      </c>
      <c r="C1298" t="s">
        <v>1531</v>
      </c>
      <c r="D1298">
        <v>0.2641</v>
      </c>
      <c r="E1298">
        <v>1253</v>
      </c>
      <c r="F1298">
        <f t="shared" si="20"/>
        <v>7</v>
      </c>
      <c r="G1298" t="str">
        <f>STANDINGS_BA[[#This Row],[League]]&amp;STANDINGS_BA[[#This Row],[Team]]</f>
        <v>$150 Draft Champions Feb 17 1:00 pm Lg.3719Blue Bell Kings</v>
      </c>
    </row>
    <row r="1299" spans="1:7" x14ac:dyDescent="0.25">
      <c r="A1299">
        <v>1765</v>
      </c>
      <c r="B1299" t="s">
        <v>1535</v>
      </c>
      <c r="C1299" t="s">
        <v>1531</v>
      </c>
      <c r="D1299">
        <v>0.26340000000000002</v>
      </c>
      <c r="E1299">
        <v>1146</v>
      </c>
      <c r="F1299">
        <f t="shared" si="20"/>
        <v>8</v>
      </c>
      <c r="G1299" t="str">
        <f>STANDINGS_BA[[#This Row],[League]]&amp;STANDINGS_BA[[#This Row],[Team]]</f>
        <v>$150 Draft Champions Feb 17 1:00 pm Lg.3719Dewey Beatem &amp; Howe</v>
      </c>
    </row>
    <row r="1300" spans="1:7" x14ac:dyDescent="0.25">
      <c r="A1300">
        <v>1861</v>
      </c>
      <c r="B1300" t="s">
        <v>272</v>
      </c>
      <c r="C1300" t="s">
        <v>1531</v>
      </c>
      <c r="D1300">
        <v>0.26279999999999998</v>
      </c>
      <c r="E1300">
        <v>1050</v>
      </c>
      <c r="F1300">
        <f t="shared" si="20"/>
        <v>9</v>
      </c>
      <c r="G1300" t="str">
        <f>STANDINGS_BA[[#This Row],[League]]&amp;STANDINGS_BA[[#This Row],[Team]]</f>
        <v>$150 Draft Champions Feb 17 1:00 pm Lg.3719The Blatant Disarray</v>
      </c>
    </row>
    <row r="1301" spans="1:7" x14ac:dyDescent="0.25">
      <c r="A1301">
        <v>1883</v>
      </c>
      <c r="B1301" t="s">
        <v>1536</v>
      </c>
      <c r="C1301" t="s">
        <v>1531</v>
      </c>
      <c r="D1301">
        <v>0.26269999999999999</v>
      </c>
      <c r="E1301">
        <v>1028</v>
      </c>
      <c r="F1301">
        <f t="shared" si="20"/>
        <v>10</v>
      </c>
      <c r="G1301" t="str">
        <f>STANDINGS_BA[[#This Row],[League]]&amp;STANDINGS_BA[[#This Row],[Team]]</f>
        <v>$150 Draft Champions Feb 17 1:00 pm Lg.3719Wendell Boys</v>
      </c>
    </row>
    <row r="1302" spans="1:7" x14ac:dyDescent="0.25">
      <c r="A1302">
        <v>1887</v>
      </c>
      <c r="B1302" t="s">
        <v>1537</v>
      </c>
      <c r="C1302" t="s">
        <v>1531</v>
      </c>
      <c r="D1302">
        <v>0.2626</v>
      </c>
      <c r="E1302">
        <v>1024</v>
      </c>
      <c r="F1302">
        <f t="shared" si="20"/>
        <v>11</v>
      </c>
      <c r="G1302" t="str">
        <f>STANDINGS_BA[[#This Row],[League]]&amp;STANDINGS_BA[[#This Row],[Team]]</f>
        <v>$150 Draft Champions Feb 17 1:00 pm Lg.3719Big Foot</v>
      </c>
    </row>
    <row r="1303" spans="1:7" x14ac:dyDescent="0.25">
      <c r="A1303">
        <v>2417</v>
      </c>
      <c r="B1303" t="s">
        <v>1538</v>
      </c>
      <c r="C1303" t="s">
        <v>1531</v>
      </c>
      <c r="D1303">
        <v>0.25850000000000001</v>
      </c>
      <c r="E1303">
        <v>494</v>
      </c>
      <c r="F1303">
        <f t="shared" si="20"/>
        <v>12</v>
      </c>
      <c r="G1303" t="str">
        <f>STANDINGS_BA[[#This Row],[League]]&amp;STANDINGS_BA[[#This Row],[Team]]</f>
        <v>$150 Draft Champions Feb 17 1:00 pm Lg.3719Vida's Four Blues</v>
      </c>
    </row>
    <row r="1304" spans="1:7" x14ac:dyDescent="0.25">
      <c r="A1304">
        <v>2441</v>
      </c>
      <c r="B1304" t="s">
        <v>1159</v>
      </c>
      <c r="C1304" t="s">
        <v>1531</v>
      </c>
      <c r="D1304">
        <v>0.25829999999999997</v>
      </c>
      <c r="E1304">
        <v>470</v>
      </c>
      <c r="F1304">
        <f t="shared" si="20"/>
        <v>13</v>
      </c>
      <c r="G1304" t="str">
        <f>STANDINGS_BA[[#This Row],[League]]&amp;STANDINGS_BA[[#This Row],[Team]]</f>
        <v>$150 Draft Champions Feb 17 1:00 pm Lg.3719Infinity Management</v>
      </c>
    </row>
    <row r="1305" spans="1:7" x14ac:dyDescent="0.25">
      <c r="A1305">
        <v>2795</v>
      </c>
      <c r="B1305" t="s">
        <v>1539</v>
      </c>
      <c r="C1305" t="s">
        <v>1531</v>
      </c>
      <c r="D1305">
        <v>0.25319999999999998</v>
      </c>
      <c r="E1305">
        <v>116</v>
      </c>
      <c r="F1305">
        <f t="shared" si="20"/>
        <v>14</v>
      </c>
      <c r="G1305" t="str">
        <f>STANDINGS_BA[[#This Row],[League]]&amp;STANDINGS_BA[[#This Row],[Team]]</f>
        <v>$150 Draft Champions Feb 17 1:00 pm Lg.3719Rizzo Fo' Shizzo</v>
      </c>
    </row>
    <row r="1306" spans="1:7" x14ac:dyDescent="0.25">
      <c r="A1306">
        <v>2853</v>
      </c>
      <c r="B1306" t="s">
        <v>1540</v>
      </c>
      <c r="C1306" t="s">
        <v>1531</v>
      </c>
      <c r="D1306">
        <v>0.25090000000000001</v>
      </c>
      <c r="E1306">
        <v>58</v>
      </c>
      <c r="F1306">
        <f t="shared" si="20"/>
        <v>15</v>
      </c>
      <c r="G1306" t="str">
        <f>STANDINGS_BA[[#This Row],[League]]&amp;STANDINGS_BA[[#This Row],[Team]]</f>
        <v>$150 Draft Champions Feb 17 1:00 pm Lg.3719Team JP4</v>
      </c>
    </row>
    <row r="1307" spans="1:7" x14ac:dyDescent="0.25">
      <c r="A1307">
        <v>202</v>
      </c>
      <c r="B1307" t="s">
        <v>1541</v>
      </c>
      <c r="C1307" t="s">
        <v>1542</v>
      </c>
      <c r="D1307">
        <v>0.27600000000000002</v>
      </c>
      <c r="E1307">
        <v>2709</v>
      </c>
      <c r="F1307">
        <f t="shared" si="20"/>
        <v>1</v>
      </c>
      <c r="G1307" t="str">
        <f>STANDINGS_BA[[#This Row],[League]]&amp;STANDINGS_BA[[#This Row],[Team]]</f>
        <v>$150 Draft Champions Feb 18 1:00 pm Lg.3722Krebs Cycle II</v>
      </c>
    </row>
    <row r="1308" spans="1:7" x14ac:dyDescent="0.25">
      <c r="A1308">
        <v>475</v>
      </c>
      <c r="B1308" t="s">
        <v>1290</v>
      </c>
      <c r="C1308" t="s">
        <v>1542</v>
      </c>
      <c r="D1308">
        <v>0.2727</v>
      </c>
      <c r="E1308">
        <v>2436</v>
      </c>
      <c r="F1308">
        <f t="shared" si="20"/>
        <v>2</v>
      </c>
      <c r="G1308" t="str">
        <f>STANDINGS_BA[[#This Row],[League]]&amp;STANDINGS_BA[[#This Row],[Team]]</f>
        <v>$150 Draft Champions Feb 18 1:00 pm Lg.3722What Was I Thinking</v>
      </c>
    </row>
    <row r="1309" spans="1:7" x14ac:dyDescent="0.25">
      <c r="A1309">
        <v>597</v>
      </c>
      <c r="B1309" t="s">
        <v>292</v>
      </c>
      <c r="C1309" t="s">
        <v>1542</v>
      </c>
      <c r="D1309">
        <v>0.2717</v>
      </c>
      <c r="E1309">
        <v>2314</v>
      </c>
      <c r="F1309">
        <f t="shared" si="20"/>
        <v>3</v>
      </c>
      <c r="G1309" t="str">
        <f>STANDINGS_BA[[#This Row],[League]]&amp;STANDINGS_BA[[#This Row],[Team]]</f>
        <v>$150 Draft Champions Feb 18 1:00 pm Lg.3722Team Teixeira</v>
      </c>
    </row>
    <row r="1310" spans="1:7" x14ac:dyDescent="0.25">
      <c r="A1310">
        <v>699</v>
      </c>
      <c r="B1310" t="s">
        <v>1543</v>
      </c>
      <c r="C1310" t="s">
        <v>1542</v>
      </c>
      <c r="D1310">
        <v>0.2707</v>
      </c>
      <c r="E1310">
        <v>2212</v>
      </c>
      <c r="F1310">
        <f t="shared" si="20"/>
        <v>4</v>
      </c>
      <c r="G1310" t="str">
        <f>STANDINGS_BA[[#This Row],[League]]&amp;STANDINGS_BA[[#This Row],[Team]]</f>
        <v>$150 Draft Champions Feb 18 1:00 pm Lg.3722Rum Runner 3</v>
      </c>
    </row>
    <row r="1311" spans="1:7" x14ac:dyDescent="0.25">
      <c r="A1311">
        <v>779</v>
      </c>
      <c r="B1311" t="s">
        <v>1544</v>
      </c>
      <c r="C1311" t="s">
        <v>1542</v>
      </c>
      <c r="D1311">
        <v>0.27</v>
      </c>
      <c r="E1311">
        <v>2132</v>
      </c>
      <c r="F1311">
        <f t="shared" si="20"/>
        <v>5</v>
      </c>
      <c r="G1311" t="str">
        <f>STANDINGS_BA[[#This Row],[League]]&amp;STANDINGS_BA[[#This Row],[Team]]</f>
        <v>$150 Draft Champions Feb 18 1:00 pm Lg.3722Pondjumpers</v>
      </c>
    </row>
    <row r="1312" spans="1:7" x14ac:dyDescent="0.25">
      <c r="A1312">
        <v>884</v>
      </c>
      <c r="B1312" t="s">
        <v>1545</v>
      </c>
      <c r="C1312" t="s">
        <v>1542</v>
      </c>
      <c r="D1312">
        <v>0.26919999999999999</v>
      </c>
      <c r="E1312">
        <v>2027</v>
      </c>
      <c r="F1312">
        <f t="shared" si="20"/>
        <v>6</v>
      </c>
      <c r="G1312" t="str">
        <f>STANDINGS_BA[[#This Row],[League]]&amp;STANDINGS_BA[[#This Row],[Team]]</f>
        <v>$150 Draft Champions Feb 18 1:00 pm Lg.3722Jrodimus Empire</v>
      </c>
    </row>
    <row r="1313" spans="1:7" x14ac:dyDescent="0.25">
      <c r="A1313">
        <v>1686</v>
      </c>
      <c r="B1313" t="s">
        <v>17</v>
      </c>
      <c r="C1313" t="s">
        <v>1542</v>
      </c>
      <c r="D1313">
        <v>0.26400000000000001</v>
      </c>
      <c r="E1313">
        <v>1225</v>
      </c>
      <c r="F1313">
        <f t="shared" si="20"/>
        <v>7</v>
      </c>
      <c r="G1313" t="str">
        <f>STANDINGS_BA[[#This Row],[League]]&amp;STANDINGS_BA[[#This Row],[Team]]</f>
        <v>$150 Draft Champions Feb 18 1:00 pm Lg.3722Millertime</v>
      </c>
    </row>
    <row r="1314" spans="1:7" x14ac:dyDescent="0.25">
      <c r="A1314">
        <v>1740</v>
      </c>
      <c r="B1314" t="s">
        <v>1546</v>
      </c>
      <c r="C1314" t="s">
        <v>1542</v>
      </c>
      <c r="D1314">
        <v>0.26369999999999999</v>
      </c>
      <c r="E1314">
        <v>1171</v>
      </c>
      <c r="F1314">
        <f t="shared" si="20"/>
        <v>8</v>
      </c>
      <c r="G1314" t="str">
        <f>STANDINGS_BA[[#This Row],[League]]&amp;STANDINGS_BA[[#This Row],[Team]]</f>
        <v>$150 Draft Champions Feb 18 1:00 pm Lg.3722Live Chicken and Rum</v>
      </c>
    </row>
    <row r="1315" spans="1:7" x14ac:dyDescent="0.25">
      <c r="A1315">
        <v>1888</v>
      </c>
      <c r="B1315" t="s">
        <v>1547</v>
      </c>
      <c r="C1315" t="s">
        <v>1542</v>
      </c>
      <c r="D1315">
        <v>0.2626</v>
      </c>
      <c r="E1315">
        <v>1023</v>
      </c>
      <c r="F1315">
        <f t="shared" si="20"/>
        <v>9</v>
      </c>
      <c r="G1315" t="str">
        <f>STANDINGS_BA[[#This Row],[League]]&amp;STANDINGS_BA[[#This Row],[Team]]</f>
        <v>$150 Draft Champions Feb 18 1:00 pm Lg.3722Trout Wars</v>
      </c>
    </row>
    <row r="1316" spans="1:7" x14ac:dyDescent="0.25">
      <c r="A1316">
        <v>2014</v>
      </c>
      <c r="B1316" t="s">
        <v>1548</v>
      </c>
      <c r="C1316" t="s">
        <v>1542</v>
      </c>
      <c r="D1316">
        <v>0.26169999999999999</v>
      </c>
      <c r="E1316">
        <v>897</v>
      </c>
      <c r="F1316">
        <f t="shared" si="20"/>
        <v>10</v>
      </c>
      <c r="G1316" t="str">
        <f>STANDINGS_BA[[#This Row],[League]]&amp;STANDINGS_BA[[#This Row],[Team]]</f>
        <v>$150 Draft Champions Feb 18 1:00 pm Lg.3722Jack and Jordan 2</v>
      </c>
    </row>
    <row r="1317" spans="1:7" x14ac:dyDescent="0.25">
      <c r="A1317">
        <v>2035</v>
      </c>
      <c r="B1317" t="s">
        <v>1549</v>
      </c>
      <c r="C1317" t="s">
        <v>1542</v>
      </c>
      <c r="D1317">
        <v>0.2616</v>
      </c>
      <c r="E1317">
        <v>876</v>
      </c>
      <c r="F1317">
        <f t="shared" si="20"/>
        <v>11</v>
      </c>
      <c r="G1317" t="str">
        <f>STANDINGS_BA[[#This Row],[League]]&amp;STANDINGS_BA[[#This Row],[Team]]</f>
        <v>$150 Draft Champions Feb 18 1:00 pm Lg.3722GST and Tally Ho</v>
      </c>
    </row>
    <row r="1318" spans="1:7" x14ac:dyDescent="0.25">
      <c r="A1318">
        <v>2362</v>
      </c>
      <c r="B1318" t="s">
        <v>396</v>
      </c>
      <c r="C1318" t="s">
        <v>1542</v>
      </c>
      <c r="D1318">
        <v>0.25900000000000001</v>
      </c>
      <c r="E1318">
        <v>549</v>
      </c>
      <c r="F1318">
        <f t="shared" si="20"/>
        <v>12</v>
      </c>
      <c r="G1318" t="str">
        <f>STANDINGS_BA[[#This Row],[League]]&amp;STANDINGS_BA[[#This Row],[Team]]</f>
        <v>$150 Draft Champions Feb 18 1:00 pm Lg.3722Team Edgar</v>
      </c>
    </row>
    <row r="1319" spans="1:7" x14ac:dyDescent="0.25">
      <c r="A1319">
        <v>2757</v>
      </c>
      <c r="B1319" t="s">
        <v>1550</v>
      </c>
      <c r="C1319" t="s">
        <v>1542</v>
      </c>
      <c r="D1319">
        <v>0.25390000000000001</v>
      </c>
      <c r="E1319">
        <v>154</v>
      </c>
      <c r="F1319">
        <f t="shared" si="20"/>
        <v>13</v>
      </c>
      <c r="G1319" t="str">
        <f>STANDINGS_BA[[#This Row],[League]]&amp;STANDINGS_BA[[#This Row],[Team]]</f>
        <v>$150 Draft Champions Feb 18 1:00 pm Lg.3722Wellington Blacks</v>
      </c>
    </row>
    <row r="1320" spans="1:7" x14ac:dyDescent="0.25">
      <c r="A1320">
        <v>2799</v>
      </c>
      <c r="B1320" t="s">
        <v>1551</v>
      </c>
      <c r="C1320" t="s">
        <v>1542</v>
      </c>
      <c r="D1320">
        <v>0.253</v>
      </c>
      <c r="E1320">
        <v>112</v>
      </c>
      <c r="F1320">
        <f t="shared" si="20"/>
        <v>14</v>
      </c>
      <c r="G1320" t="str">
        <f>STANDINGS_BA[[#This Row],[League]]&amp;STANDINGS_BA[[#This Row],[Team]]</f>
        <v>$150 Draft Champions Feb 18 1:00 pm Lg.3722Moz Boyz 15</v>
      </c>
    </row>
    <row r="1321" spans="1:7" x14ac:dyDescent="0.25">
      <c r="A1321">
        <v>2826</v>
      </c>
      <c r="B1321" t="s">
        <v>1552</v>
      </c>
      <c r="C1321" t="s">
        <v>1542</v>
      </c>
      <c r="D1321">
        <v>0.25219999999999998</v>
      </c>
      <c r="E1321">
        <v>85</v>
      </c>
      <c r="F1321">
        <f t="shared" si="20"/>
        <v>15</v>
      </c>
      <c r="G1321" t="str">
        <f>STANDINGS_BA[[#This Row],[League]]&amp;STANDINGS_BA[[#This Row],[Team]]</f>
        <v>$150 Draft Champions Feb 18 1:00 pm Lg.3722deadmoneyG</v>
      </c>
    </row>
    <row r="1322" spans="1:7" x14ac:dyDescent="0.25">
      <c r="A1322">
        <v>15</v>
      </c>
      <c r="B1322" t="s">
        <v>49</v>
      </c>
      <c r="C1322" t="s">
        <v>1553</v>
      </c>
      <c r="D1322">
        <v>0.28399999999999997</v>
      </c>
      <c r="E1322">
        <v>2896</v>
      </c>
      <c r="F1322">
        <f t="shared" si="20"/>
        <v>1</v>
      </c>
      <c r="G1322" t="str">
        <f>STANDINGS_BA[[#This Row],[League]]&amp;STANDINGS_BA[[#This Row],[Team]]</f>
        <v>$150 Draft Champions Feb 18 1:00 pm Lg.3726smokin gun</v>
      </c>
    </row>
    <row r="1323" spans="1:7" x14ac:dyDescent="0.25">
      <c r="A1323">
        <v>102</v>
      </c>
      <c r="B1323" t="s">
        <v>332</v>
      </c>
      <c r="C1323" t="s">
        <v>1553</v>
      </c>
      <c r="D1323">
        <v>0.27810000000000001</v>
      </c>
      <c r="E1323">
        <v>2809</v>
      </c>
      <c r="F1323">
        <f t="shared" si="20"/>
        <v>2</v>
      </c>
      <c r="G1323" t="str">
        <f>STANDINGS_BA[[#This Row],[League]]&amp;STANDINGS_BA[[#This Row],[Team]]</f>
        <v>$150 Draft Champions Feb 18 1:00 pm Lg.3726Jersey Rhinos</v>
      </c>
    </row>
    <row r="1324" spans="1:7" x14ac:dyDescent="0.25">
      <c r="A1324">
        <v>251</v>
      </c>
      <c r="B1324" t="s">
        <v>443</v>
      </c>
      <c r="C1324" t="s">
        <v>1553</v>
      </c>
      <c r="D1324">
        <v>0.27510000000000001</v>
      </c>
      <c r="E1324">
        <v>2660</v>
      </c>
      <c r="F1324">
        <f t="shared" si="20"/>
        <v>3</v>
      </c>
      <c r="G1324" t="str">
        <f>STANDINGS_BA[[#This Row],[League]]&amp;STANDINGS_BA[[#This Row],[Team]]</f>
        <v>$150 Draft Champions Feb 18 1:00 pm Lg.3726Comfortably Numb</v>
      </c>
    </row>
    <row r="1325" spans="1:7" x14ac:dyDescent="0.25">
      <c r="A1325">
        <v>353</v>
      </c>
      <c r="B1325" t="s">
        <v>1554</v>
      </c>
      <c r="C1325" t="s">
        <v>1553</v>
      </c>
      <c r="D1325">
        <v>0.27389999999999998</v>
      </c>
      <c r="E1325">
        <v>2558</v>
      </c>
      <c r="F1325">
        <f t="shared" si="20"/>
        <v>4</v>
      </c>
      <c r="G1325" t="str">
        <f>STANDINGS_BA[[#This Row],[League]]&amp;STANDINGS_BA[[#This Row],[Team]]</f>
        <v>$150 Draft Champions Feb 18 1:00 pm Lg.3726Polish Thunder</v>
      </c>
    </row>
    <row r="1326" spans="1:7" x14ac:dyDescent="0.25">
      <c r="A1326">
        <v>604</v>
      </c>
      <c r="B1326" t="s">
        <v>1555</v>
      </c>
      <c r="C1326" t="s">
        <v>1553</v>
      </c>
      <c r="D1326">
        <v>0.2717</v>
      </c>
      <c r="E1326">
        <v>2307</v>
      </c>
      <c r="F1326">
        <f t="shared" si="20"/>
        <v>5</v>
      </c>
      <c r="G1326" t="str">
        <f>STANDINGS_BA[[#This Row],[League]]&amp;STANDINGS_BA[[#This Row],[Team]]</f>
        <v>$150 Draft Champions Feb 18 1:00 pm Lg.3726Rotoscrubs</v>
      </c>
    </row>
    <row r="1327" spans="1:7" x14ac:dyDescent="0.25">
      <c r="A1327">
        <v>1023</v>
      </c>
      <c r="B1327" t="s">
        <v>1556</v>
      </c>
      <c r="C1327" t="s">
        <v>1553</v>
      </c>
      <c r="D1327">
        <v>0.26829999999999998</v>
      </c>
      <c r="E1327">
        <v>1888</v>
      </c>
      <c r="F1327">
        <f t="shared" si="20"/>
        <v>6</v>
      </c>
      <c r="G1327" t="str">
        <f>STANDINGS_BA[[#This Row],[League]]&amp;STANDINGS_BA[[#This Row],[Team]]</f>
        <v>$150 Draft Champions Feb 18 1:00 pm Lg.3726The Gym Triplers</v>
      </c>
    </row>
    <row r="1328" spans="1:7" x14ac:dyDescent="0.25">
      <c r="A1328">
        <v>1699</v>
      </c>
      <c r="B1328" t="s">
        <v>1557</v>
      </c>
      <c r="C1328" t="s">
        <v>1553</v>
      </c>
      <c r="D1328">
        <v>0.26390000000000002</v>
      </c>
      <c r="E1328">
        <v>1212</v>
      </c>
      <c r="F1328">
        <f t="shared" si="20"/>
        <v>7</v>
      </c>
      <c r="G1328" t="str">
        <f>STANDINGS_BA[[#This Row],[League]]&amp;STANDINGS_BA[[#This Row],[Team]]</f>
        <v>$150 Draft Champions Feb 18 1:00 pm Lg.3726Team Casey</v>
      </c>
    </row>
    <row r="1329" spans="1:7" x14ac:dyDescent="0.25">
      <c r="A1329">
        <v>1972</v>
      </c>
      <c r="B1329" t="s">
        <v>1558</v>
      </c>
      <c r="C1329" t="s">
        <v>1553</v>
      </c>
      <c r="D1329">
        <v>0.26200000000000001</v>
      </c>
      <c r="E1329">
        <v>939</v>
      </c>
      <c r="F1329">
        <f t="shared" si="20"/>
        <v>8</v>
      </c>
      <c r="G1329" t="str">
        <f>STANDINGS_BA[[#This Row],[League]]&amp;STANDINGS_BA[[#This Row],[Team]]</f>
        <v>$150 Draft Champions Feb 18 1:00 pm Lg.3726AA Yankees</v>
      </c>
    </row>
    <row r="1330" spans="1:7" x14ac:dyDescent="0.25">
      <c r="A1330">
        <v>2155</v>
      </c>
      <c r="B1330" t="s">
        <v>48</v>
      </c>
      <c r="C1330" t="s">
        <v>1553</v>
      </c>
      <c r="D1330">
        <v>0.26069999999999999</v>
      </c>
      <c r="E1330">
        <v>756</v>
      </c>
      <c r="F1330">
        <f t="shared" si="20"/>
        <v>9</v>
      </c>
      <c r="G1330" t="str">
        <f>STANDINGS_BA[[#This Row],[League]]&amp;STANDINGS_BA[[#This Row],[Team]]</f>
        <v>$150 Draft Champions Feb 18 1:00 pm Lg.3726Team Reid</v>
      </c>
    </row>
    <row r="1331" spans="1:7" x14ac:dyDescent="0.25">
      <c r="A1331">
        <v>2387</v>
      </c>
      <c r="B1331" t="s">
        <v>351</v>
      </c>
      <c r="C1331" t="s">
        <v>1553</v>
      </c>
      <c r="D1331">
        <v>0.25879999999999997</v>
      </c>
      <c r="E1331">
        <v>524</v>
      </c>
      <c r="F1331">
        <f t="shared" si="20"/>
        <v>10</v>
      </c>
      <c r="G1331" t="str">
        <f>STANDINGS_BA[[#This Row],[League]]&amp;STANDINGS_BA[[#This Row],[Team]]</f>
        <v>$150 Draft Champions Feb 18 1:00 pm Lg.3726BALCO: HENNESSY &amp; PEDS 3</v>
      </c>
    </row>
    <row r="1332" spans="1:7" x14ac:dyDescent="0.25">
      <c r="A1332">
        <v>2418</v>
      </c>
      <c r="B1332" t="s">
        <v>1559</v>
      </c>
      <c r="C1332" t="s">
        <v>1553</v>
      </c>
      <c r="D1332">
        <v>0.25850000000000001</v>
      </c>
      <c r="E1332">
        <v>493</v>
      </c>
      <c r="F1332">
        <f t="shared" si="20"/>
        <v>11</v>
      </c>
      <c r="G1332" t="str">
        <f>STANDINGS_BA[[#This Row],[League]]&amp;STANDINGS_BA[[#This Row],[Team]]</f>
        <v>$150 Draft Champions Feb 18 1:00 pm Lg.3726Doc in the box</v>
      </c>
    </row>
    <row r="1333" spans="1:7" x14ac:dyDescent="0.25">
      <c r="A1333">
        <v>2449</v>
      </c>
      <c r="B1333" t="s">
        <v>1560</v>
      </c>
      <c r="C1333" t="s">
        <v>1553</v>
      </c>
      <c r="D1333">
        <v>0.25819999999999999</v>
      </c>
      <c r="E1333">
        <v>462</v>
      </c>
      <c r="F1333">
        <f t="shared" si="20"/>
        <v>12</v>
      </c>
      <c r="G1333" t="str">
        <f>STANDINGS_BA[[#This Row],[League]]&amp;STANDINGS_BA[[#This Row],[Team]]</f>
        <v>$150 Draft Champions Feb 18 1:00 pm Lg.3726SumoManCrushYou</v>
      </c>
    </row>
    <row r="1334" spans="1:7" x14ac:dyDescent="0.25">
      <c r="A1334">
        <v>2646</v>
      </c>
      <c r="B1334" t="s">
        <v>1561</v>
      </c>
      <c r="C1334" t="s">
        <v>1553</v>
      </c>
      <c r="D1334">
        <v>0.25580000000000003</v>
      </c>
      <c r="E1334">
        <v>265</v>
      </c>
      <c r="F1334">
        <f t="shared" si="20"/>
        <v>13</v>
      </c>
      <c r="G1334" t="str">
        <f>STANDINGS_BA[[#This Row],[League]]&amp;STANDINGS_BA[[#This Row],[Team]]</f>
        <v>$150 Draft Champions Feb 18 1:00 pm Lg.3726FantasyBaseball2k</v>
      </c>
    </row>
    <row r="1335" spans="1:7" x14ac:dyDescent="0.25">
      <c r="A1335">
        <v>2661</v>
      </c>
      <c r="B1335" t="s">
        <v>1562</v>
      </c>
      <c r="C1335" t="s">
        <v>1553</v>
      </c>
      <c r="D1335">
        <v>0.25540000000000002</v>
      </c>
      <c r="E1335">
        <v>250</v>
      </c>
      <c r="F1335">
        <f t="shared" si="20"/>
        <v>14</v>
      </c>
      <c r="G1335" t="str">
        <f>STANDINGS_BA[[#This Row],[League]]&amp;STANDINGS_BA[[#This Row],[Team]]</f>
        <v>$150 Draft Champions Feb 18 1:00 pm Lg.3726Dingaling</v>
      </c>
    </row>
    <row r="1336" spans="1:7" x14ac:dyDescent="0.25">
      <c r="A1336">
        <v>2710</v>
      </c>
      <c r="B1336" t="s">
        <v>19</v>
      </c>
      <c r="C1336" t="s">
        <v>1553</v>
      </c>
      <c r="D1336">
        <v>0.25480000000000003</v>
      </c>
      <c r="E1336">
        <v>201</v>
      </c>
      <c r="F1336">
        <f t="shared" si="20"/>
        <v>15</v>
      </c>
      <c r="G1336" t="str">
        <f>STANDINGS_BA[[#This Row],[League]]&amp;STANDINGS_BA[[#This Row],[Team]]</f>
        <v>$150 Draft Champions Feb 18 1:00 pm Lg.3726One Eyed Jack</v>
      </c>
    </row>
    <row r="1337" spans="1:7" x14ac:dyDescent="0.25">
      <c r="A1337">
        <v>360</v>
      </c>
      <c r="B1337" t="s">
        <v>1563</v>
      </c>
      <c r="C1337" t="s">
        <v>1564</v>
      </c>
      <c r="D1337">
        <v>0.27379999999999999</v>
      </c>
      <c r="E1337">
        <v>2551</v>
      </c>
      <c r="F1337">
        <f t="shared" si="20"/>
        <v>1</v>
      </c>
      <c r="G1337" t="str">
        <f>STANDINGS_BA[[#This Row],[League]]&amp;STANDINGS_BA[[#This Row],[Team]]</f>
        <v>$150 Draft Champions Feb 19 1:00 pm Lg.3727@SethDaSportsMan</v>
      </c>
    </row>
    <row r="1338" spans="1:7" x14ac:dyDescent="0.25">
      <c r="A1338">
        <v>405</v>
      </c>
      <c r="B1338" t="s">
        <v>1565</v>
      </c>
      <c r="C1338" t="s">
        <v>1564</v>
      </c>
      <c r="D1338">
        <v>0.27329999999999999</v>
      </c>
      <c r="E1338">
        <v>2506</v>
      </c>
      <c r="F1338">
        <f t="shared" si="20"/>
        <v>2</v>
      </c>
      <c r="G1338" t="str">
        <f>STANDINGS_BA[[#This Row],[League]]&amp;STANDINGS_BA[[#This Row],[Team]]</f>
        <v>$150 Draft Champions Feb 19 1:00 pm Lg.3727Team Schnitker</v>
      </c>
    </row>
    <row r="1339" spans="1:7" x14ac:dyDescent="0.25">
      <c r="A1339">
        <v>461</v>
      </c>
      <c r="B1339" t="s">
        <v>228</v>
      </c>
      <c r="C1339" t="s">
        <v>1564</v>
      </c>
      <c r="D1339">
        <v>0.27279999999999999</v>
      </c>
      <c r="E1339">
        <v>2450</v>
      </c>
      <c r="F1339">
        <f t="shared" si="20"/>
        <v>3</v>
      </c>
      <c r="G1339" t="str">
        <f>STANDINGS_BA[[#This Row],[League]]&amp;STANDINGS_BA[[#This Row],[Team]]</f>
        <v>$150 Draft Champions Feb 19 1:00 pm Lg.3727TampRons</v>
      </c>
    </row>
    <row r="1340" spans="1:7" x14ac:dyDescent="0.25">
      <c r="A1340">
        <v>636</v>
      </c>
      <c r="B1340" t="s">
        <v>10</v>
      </c>
      <c r="C1340" t="s">
        <v>1564</v>
      </c>
      <c r="D1340">
        <v>0.27129999999999999</v>
      </c>
      <c r="E1340">
        <v>2275</v>
      </c>
      <c r="F1340">
        <f t="shared" si="20"/>
        <v>4</v>
      </c>
      <c r="G1340" t="str">
        <f>STANDINGS_BA[[#This Row],[League]]&amp;STANDINGS_BA[[#This Row],[Team]]</f>
        <v>$150 Draft Champions Feb 19 1:00 pm Lg.3727Team O'Connor</v>
      </c>
    </row>
    <row r="1341" spans="1:7" x14ac:dyDescent="0.25">
      <c r="A1341">
        <v>740</v>
      </c>
      <c r="B1341" t="s">
        <v>1566</v>
      </c>
      <c r="C1341" t="s">
        <v>1564</v>
      </c>
      <c r="D1341">
        <v>0.27029999999999998</v>
      </c>
      <c r="E1341">
        <v>2171</v>
      </c>
      <c r="F1341">
        <f t="shared" si="20"/>
        <v>5</v>
      </c>
      <c r="G1341" t="str">
        <f>STANDINGS_BA[[#This Row],[League]]&amp;STANDINGS_BA[[#This Row],[Team]]</f>
        <v>$150 Draft Champions Feb 19 1:00 pm Lg.3727Rowdy Dowdys</v>
      </c>
    </row>
    <row r="1342" spans="1:7" x14ac:dyDescent="0.25">
      <c r="A1342">
        <v>895</v>
      </c>
      <c r="B1342" t="s">
        <v>1567</v>
      </c>
      <c r="C1342" t="s">
        <v>1564</v>
      </c>
      <c r="D1342">
        <v>0.26919999999999999</v>
      </c>
      <c r="E1342">
        <v>2016</v>
      </c>
      <c r="F1342">
        <f t="shared" si="20"/>
        <v>6</v>
      </c>
      <c r="G1342" t="str">
        <f>STANDINGS_BA[[#This Row],[League]]&amp;STANDINGS_BA[[#This Row],[Team]]</f>
        <v>$150 Draft Champions Feb 19 1:00 pm Lg.3727Team Pamperin</v>
      </c>
    </row>
    <row r="1343" spans="1:7" x14ac:dyDescent="0.25">
      <c r="A1343">
        <v>909</v>
      </c>
      <c r="B1343" t="s">
        <v>1568</v>
      </c>
      <c r="C1343" t="s">
        <v>1564</v>
      </c>
      <c r="D1343">
        <v>0.26910000000000001</v>
      </c>
      <c r="E1343">
        <v>2002</v>
      </c>
      <c r="F1343">
        <f t="shared" si="20"/>
        <v>7</v>
      </c>
      <c r="G1343" t="str">
        <f>STANDINGS_BA[[#This Row],[League]]&amp;STANDINGS_BA[[#This Row],[Team]]</f>
        <v>$150 Draft Champions Feb 19 1:00 pm Lg.3727The Force Awakens</v>
      </c>
    </row>
    <row r="1344" spans="1:7" x14ac:dyDescent="0.25">
      <c r="A1344">
        <v>1048</v>
      </c>
      <c r="B1344" t="s">
        <v>1087</v>
      </c>
      <c r="C1344" t="s">
        <v>1564</v>
      </c>
      <c r="D1344">
        <v>0.2681</v>
      </c>
      <c r="E1344">
        <v>1863</v>
      </c>
      <c r="F1344">
        <f t="shared" si="20"/>
        <v>8</v>
      </c>
      <c r="G1344" t="str">
        <f>STANDINGS_BA[[#This Row],[League]]&amp;STANDINGS_BA[[#This Row],[Team]]</f>
        <v>$150 Draft Champions Feb 19 1:00 pm Lg.3727Team Edwards</v>
      </c>
    </row>
    <row r="1345" spans="1:7" x14ac:dyDescent="0.25">
      <c r="A1345">
        <v>1142</v>
      </c>
      <c r="B1345" t="s">
        <v>1290</v>
      </c>
      <c r="C1345" t="s">
        <v>1564</v>
      </c>
      <c r="D1345">
        <v>0.26750000000000002</v>
      </c>
      <c r="E1345">
        <v>1769</v>
      </c>
      <c r="F1345">
        <f t="shared" si="20"/>
        <v>9</v>
      </c>
      <c r="G1345" t="str">
        <f>STANDINGS_BA[[#This Row],[League]]&amp;STANDINGS_BA[[#This Row],[Team]]</f>
        <v>$150 Draft Champions Feb 19 1:00 pm Lg.3727What Was I Thinking</v>
      </c>
    </row>
    <row r="1346" spans="1:7" x14ac:dyDescent="0.25">
      <c r="A1346">
        <v>1212</v>
      </c>
      <c r="B1346" t="s">
        <v>1569</v>
      </c>
      <c r="C1346" t="s">
        <v>1564</v>
      </c>
      <c r="D1346">
        <v>0.26700000000000002</v>
      </c>
      <c r="E1346">
        <v>1699</v>
      </c>
      <c r="F1346">
        <f t="shared" si="20"/>
        <v>10</v>
      </c>
      <c r="G1346" t="str">
        <f>STANDINGS_BA[[#This Row],[League]]&amp;STANDINGS_BA[[#This Row],[Team]]</f>
        <v>$150 Draft Champions Feb 19 1:00 pm Lg.3727Team Belanger</v>
      </c>
    </row>
    <row r="1347" spans="1:7" x14ac:dyDescent="0.25">
      <c r="A1347">
        <v>1294</v>
      </c>
      <c r="B1347" t="s">
        <v>592</v>
      </c>
      <c r="C1347" t="s">
        <v>1564</v>
      </c>
      <c r="D1347">
        <v>0.26640000000000003</v>
      </c>
      <c r="E1347">
        <v>1617</v>
      </c>
      <c r="F1347">
        <f t="shared" ref="F1347:F1410" si="21">IF(C1347=C1346,F1346+1,1)</f>
        <v>11</v>
      </c>
      <c r="G1347" t="str">
        <f>STANDINGS_BA[[#This Row],[League]]&amp;STANDINGS_BA[[#This Row],[Team]]</f>
        <v>$150 Draft Champions Feb 19 1:00 pm Lg.3727Team Bennette</v>
      </c>
    </row>
    <row r="1348" spans="1:7" x14ac:dyDescent="0.25">
      <c r="A1348">
        <v>1907</v>
      </c>
      <c r="B1348" t="s">
        <v>324</v>
      </c>
      <c r="C1348" t="s">
        <v>1564</v>
      </c>
      <c r="D1348">
        <v>0.26250000000000001</v>
      </c>
      <c r="E1348">
        <v>1004</v>
      </c>
      <c r="F1348">
        <f t="shared" si="21"/>
        <v>12</v>
      </c>
      <c r="G1348" t="str">
        <f>STANDINGS_BA[[#This Row],[League]]&amp;STANDINGS_BA[[#This Row],[Team]]</f>
        <v>$150 Draft Champions Feb 19 1:00 pm Lg.3727The Maestro</v>
      </c>
    </row>
    <row r="1349" spans="1:7" x14ac:dyDescent="0.25">
      <c r="A1349">
        <v>2402</v>
      </c>
      <c r="B1349" t="s">
        <v>1570</v>
      </c>
      <c r="C1349" t="s">
        <v>1564</v>
      </c>
      <c r="D1349">
        <v>0.25869999999999999</v>
      </c>
      <c r="E1349">
        <v>509</v>
      </c>
      <c r="F1349">
        <f t="shared" si="21"/>
        <v>13</v>
      </c>
      <c r="G1349" t="str">
        <f>STANDINGS_BA[[#This Row],[League]]&amp;STANDINGS_BA[[#This Row],[Team]]</f>
        <v>$150 Draft Champions Feb 19 1:00 pm Lg.3727Team Eder</v>
      </c>
    </row>
    <row r="1350" spans="1:7" x14ac:dyDescent="0.25">
      <c r="A1350">
        <v>2778</v>
      </c>
      <c r="B1350" t="s">
        <v>426</v>
      </c>
      <c r="C1350" t="s">
        <v>1564</v>
      </c>
      <c r="D1350">
        <v>0.25359999999999999</v>
      </c>
      <c r="E1350">
        <v>133</v>
      </c>
      <c r="F1350">
        <f t="shared" si="21"/>
        <v>14</v>
      </c>
      <c r="G1350" t="str">
        <f>STANDINGS_BA[[#This Row],[League]]&amp;STANDINGS_BA[[#This Row],[Team]]</f>
        <v>$150 Draft Champions Feb 19 1:00 pm Lg.3727Team Fish</v>
      </c>
    </row>
    <row r="1351" spans="1:7" x14ac:dyDescent="0.25">
      <c r="A1351">
        <v>2892</v>
      </c>
      <c r="B1351" t="s">
        <v>1571</v>
      </c>
      <c r="C1351" t="s">
        <v>1564</v>
      </c>
      <c r="D1351">
        <v>0.24840000000000001</v>
      </c>
      <c r="E1351">
        <v>19</v>
      </c>
      <c r="F1351">
        <f t="shared" si="21"/>
        <v>15</v>
      </c>
      <c r="G1351" t="str">
        <f>STANDINGS_BA[[#This Row],[League]]&amp;STANDINGS_BA[[#This Row],[Team]]</f>
        <v>$150 Draft Champions Feb 19 1:00 pm Lg.3727Starfishmn 0219</v>
      </c>
    </row>
    <row r="1352" spans="1:7" x14ac:dyDescent="0.25">
      <c r="A1352">
        <v>11</v>
      </c>
      <c r="B1352" t="s">
        <v>1208</v>
      </c>
      <c r="C1352" t="s">
        <v>1572</v>
      </c>
      <c r="D1352">
        <v>0.28460000000000002</v>
      </c>
      <c r="E1352">
        <v>2900</v>
      </c>
      <c r="F1352">
        <f t="shared" si="21"/>
        <v>1</v>
      </c>
      <c r="G1352" t="str">
        <f>STANDINGS_BA[[#This Row],[League]]&amp;STANDINGS_BA[[#This Row],[Team]]</f>
        <v>$150 Draft Champions Feb 19 1:00 pm Lg.3729Team Daughtry</v>
      </c>
    </row>
    <row r="1353" spans="1:7" x14ac:dyDescent="0.25">
      <c r="A1353">
        <v>229</v>
      </c>
      <c r="B1353" t="s">
        <v>1573</v>
      </c>
      <c r="C1353" t="s">
        <v>1572</v>
      </c>
      <c r="D1353">
        <v>0.27539999999999998</v>
      </c>
      <c r="E1353">
        <v>2682</v>
      </c>
      <c r="F1353">
        <f t="shared" si="21"/>
        <v>2</v>
      </c>
      <c r="G1353" t="str">
        <f>STANDINGS_BA[[#This Row],[League]]&amp;STANDINGS_BA[[#This Row],[Team]]</f>
        <v>$150 Draft Champions Feb 19 1:00 pm Lg.3729Duffey Clevinger</v>
      </c>
    </row>
    <row r="1354" spans="1:7" x14ac:dyDescent="0.25">
      <c r="A1354">
        <v>247</v>
      </c>
      <c r="B1354" t="s">
        <v>1500</v>
      </c>
      <c r="C1354" t="s">
        <v>1572</v>
      </c>
      <c r="D1354">
        <v>0.2752</v>
      </c>
      <c r="E1354">
        <v>2664</v>
      </c>
      <c r="F1354">
        <f t="shared" si="21"/>
        <v>3</v>
      </c>
      <c r="G1354" t="str">
        <f>STANDINGS_BA[[#This Row],[League]]&amp;STANDINGS_BA[[#This Row],[Team]]</f>
        <v>$150 Draft Champions Feb 19 1:00 pm Lg.3729Team Packowski</v>
      </c>
    </row>
    <row r="1355" spans="1:7" x14ac:dyDescent="0.25">
      <c r="A1355">
        <v>295</v>
      </c>
      <c r="B1355" t="s">
        <v>1574</v>
      </c>
      <c r="C1355" t="s">
        <v>1572</v>
      </c>
      <c r="D1355">
        <v>0.27460000000000001</v>
      </c>
      <c r="E1355">
        <v>2616</v>
      </c>
      <c r="F1355">
        <f t="shared" si="21"/>
        <v>4</v>
      </c>
      <c r="G1355" t="str">
        <f>STANDINGS_BA[[#This Row],[League]]&amp;STANDINGS_BA[[#This Row],[Team]]</f>
        <v>$150 Draft Champions Feb 19 1:00 pm Lg.3729Captain Muller</v>
      </c>
    </row>
    <row r="1356" spans="1:7" x14ac:dyDescent="0.25">
      <c r="A1356">
        <v>562</v>
      </c>
      <c r="B1356" t="s">
        <v>1575</v>
      </c>
      <c r="C1356" t="s">
        <v>1572</v>
      </c>
      <c r="D1356">
        <v>0.27189999999999998</v>
      </c>
      <c r="E1356">
        <v>2349</v>
      </c>
      <c r="F1356">
        <f t="shared" si="21"/>
        <v>5</v>
      </c>
      <c r="G1356" t="str">
        <f>STANDINGS_BA[[#This Row],[League]]&amp;STANDINGS_BA[[#This Row],[Team]]</f>
        <v>$150 Draft Champions Feb 19 1:00 pm Lg.3729Jose Can You See?</v>
      </c>
    </row>
    <row r="1357" spans="1:7" x14ac:dyDescent="0.25">
      <c r="A1357">
        <v>1027</v>
      </c>
      <c r="B1357" t="s">
        <v>1323</v>
      </c>
      <c r="C1357" t="s">
        <v>1572</v>
      </c>
      <c r="D1357">
        <v>0.26819999999999999</v>
      </c>
      <c r="E1357">
        <v>1884</v>
      </c>
      <c r="F1357">
        <f t="shared" si="21"/>
        <v>6</v>
      </c>
      <c r="G1357" t="str">
        <f>STANDINGS_BA[[#This Row],[League]]&amp;STANDINGS_BA[[#This Row],[Team]]</f>
        <v>$150 Draft Champions Feb 19 1:00 pm Lg.3729Team Chaloux</v>
      </c>
    </row>
    <row r="1358" spans="1:7" x14ac:dyDescent="0.25">
      <c r="A1358">
        <v>1423</v>
      </c>
      <c r="B1358" t="s">
        <v>416</v>
      </c>
      <c r="C1358" t="s">
        <v>1572</v>
      </c>
      <c r="D1358">
        <v>0.2656</v>
      </c>
      <c r="E1358">
        <v>1488</v>
      </c>
      <c r="F1358">
        <f t="shared" si="21"/>
        <v>7</v>
      </c>
      <c r="G1358" t="str">
        <f>STANDINGS_BA[[#This Row],[League]]&amp;STANDINGS_BA[[#This Row],[Team]]</f>
        <v>$150 Draft Champions Feb 19 1:00 pm Lg.3729B&amp;B</v>
      </c>
    </row>
    <row r="1359" spans="1:7" x14ac:dyDescent="0.25">
      <c r="A1359">
        <v>1469</v>
      </c>
      <c r="B1359" t="s">
        <v>1576</v>
      </c>
      <c r="C1359" t="s">
        <v>1572</v>
      </c>
      <c r="D1359">
        <v>0.26529999999999998</v>
      </c>
      <c r="E1359">
        <v>1442</v>
      </c>
      <c r="F1359">
        <f t="shared" si="21"/>
        <v>8</v>
      </c>
      <c r="G1359" t="str">
        <f>STANDINGS_BA[[#This Row],[League]]&amp;STANDINGS_BA[[#This Row],[Team]]</f>
        <v>$150 Draft Champions Feb 19 1:00 pm Lg.3729Vegas Legends</v>
      </c>
    </row>
    <row r="1360" spans="1:7" x14ac:dyDescent="0.25">
      <c r="A1360">
        <v>1831</v>
      </c>
      <c r="B1360" t="s">
        <v>731</v>
      </c>
      <c r="C1360" t="s">
        <v>1572</v>
      </c>
      <c r="D1360">
        <v>0.26300000000000001</v>
      </c>
      <c r="E1360">
        <v>1080</v>
      </c>
      <c r="F1360">
        <f t="shared" si="21"/>
        <v>9</v>
      </c>
      <c r="G1360" t="str">
        <f>STANDINGS_BA[[#This Row],[League]]&amp;STANDINGS_BA[[#This Row],[Team]]</f>
        <v>$150 Draft Champions Feb 19 1:00 pm Lg.3729Team Owens</v>
      </c>
    </row>
    <row r="1361" spans="1:7" x14ac:dyDescent="0.25">
      <c r="A1361">
        <v>2330</v>
      </c>
      <c r="B1361" t="s">
        <v>1577</v>
      </c>
      <c r="C1361" t="s">
        <v>1572</v>
      </c>
      <c r="D1361">
        <v>0.25929999999999997</v>
      </c>
      <c r="E1361">
        <v>581</v>
      </c>
      <c r="F1361">
        <f t="shared" si="21"/>
        <v>10</v>
      </c>
      <c r="G1361" t="str">
        <f>STANDINGS_BA[[#This Row],[League]]&amp;STANDINGS_BA[[#This Row],[Team]]</f>
        <v>$150 Draft Champions Feb 19 1:00 pm Lg.3729Team Umizoomi</v>
      </c>
    </row>
    <row r="1362" spans="1:7" x14ac:dyDescent="0.25">
      <c r="A1362">
        <v>2409</v>
      </c>
      <c r="B1362" t="s">
        <v>1578</v>
      </c>
      <c r="C1362" t="s">
        <v>1572</v>
      </c>
      <c r="D1362">
        <v>0.2586</v>
      </c>
      <c r="E1362">
        <v>502</v>
      </c>
      <c r="F1362">
        <f t="shared" si="21"/>
        <v>11</v>
      </c>
      <c r="G1362" t="str">
        <f>STANDINGS_BA[[#This Row],[League]]&amp;STANDINGS_BA[[#This Row],[Team]]</f>
        <v>$150 Draft Champions Feb 19 1:00 pm Lg.3729TooFine</v>
      </c>
    </row>
    <row r="1363" spans="1:7" x14ac:dyDescent="0.25">
      <c r="A1363">
        <v>2520</v>
      </c>
      <c r="B1363" t="s">
        <v>1579</v>
      </c>
      <c r="C1363" t="s">
        <v>1572</v>
      </c>
      <c r="D1363">
        <v>0.25750000000000001</v>
      </c>
      <c r="E1363">
        <v>391</v>
      </c>
      <c r="F1363">
        <f t="shared" si="21"/>
        <v>12</v>
      </c>
      <c r="G1363" t="str">
        <f>STANDINGS_BA[[#This Row],[League]]&amp;STANDINGS_BA[[#This Row],[Team]]</f>
        <v>$150 Draft Champions Feb 19 1:00 pm Lg.3729Kiss My El Chapo 3</v>
      </c>
    </row>
    <row r="1364" spans="1:7" x14ac:dyDescent="0.25">
      <c r="A1364">
        <v>2775</v>
      </c>
      <c r="B1364" t="s">
        <v>1580</v>
      </c>
      <c r="C1364" t="s">
        <v>1572</v>
      </c>
      <c r="D1364">
        <v>0.25359999999999999</v>
      </c>
      <c r="E1364">
        <v>136</v>
      </c>
      <c r="F1364">
        <f t="shared" si="21"/>
        <v>13</v>
      </c>
      <c r="G1364" t="str">
        <f>STANDINGS_BA[[#This Row],[League]]&amp;STANDINGS_BA[[#This Row],[Team]]</f>
        <v>$150 Draft Champions Feb 19 1:00 pm Lg.3729Teddy Cruz</v>
      </c>
    </row>
    <row r="1365" spans="1:7" x14ac:dyDescent="0.25">
      <c r="A1365">
        <v>2874</v>
      </c>
      <c r="B1365" t="s">
        <v>1581</v>
      </c>
      <c r="C1365" t="s">
        <v>1572</v>
      </c>
      <c r="D1365">
        <v>0.25009999999999999</v>
      </c>
      <c r="E1365">
        <v>37</v>
      </c>
      <c r="F1365">
        <f t="shared" si="21"/>
        <v>14</v>
      </c>
      <c r="G1365" t="str">
        <f>STANDINGS_BA[[#This Row],[League]]&amp;STANDINGS_BA[[#This Row],[Team]]</f>
        <v>$150 Draft Champions Feb 19 1:00 pm Lg.3729Ace of Spades</v>
      </c>
    </row>
    <row r="1366" spans="1:7" x14ac:dyDescent="0.25">
      <c r="A1366">
        <v>2877</v>
      </c>
      <c r="B1366" t="s">
        <v>526</v>
      </c>
      <c r="C1366" t="s">
        <v>1572</v>
      </c>
      <c r="D1366">
        <v>0.24979999999999999</v>
      </c>
      <c r="E1366">
        <v>34</v>
      </c>
      <c r="F1366">
        <f t="shared" si="21"/>
        <v>15</v>
      </c>
      <c r="G1366" t="str">
        <f>STANDINGS_BA[[#This Row],[League]]&amp;STANDINGS_BA[[#This Row],[Team]]</f>
        <v>$150 Draft Champions Feb 19 1:00 pm Lg.3729Panda</v>
      </c>
    </row>
    <row r="1367" spans="1:7" x14ac:dyDescent="0.25">
      <c r="A1367">
        <v>274</v>
      </c>
      <c r="B1367" t="s">
        <v>1582</v>
      </c>
      <c r="C1367" t="s">
        <v>1583</v>
      </c>
      <c r="D1367">
        <v>0.27479999999999999</v>
      </c>
      <c r="E1367">
        <v>2637</v>
      </c>
      <c r="F1367">
        <f t="shared" si="21"/>
        <v>1</v>
      </c>
      <c r="G1367" t="str">
        <f>STANDINGS_BA[[#This Row],[League]]&amp;STANDINGS_BA[[#This Row],[Team]]</f>
        <v>$150 Draft Champions Feb 20 1:00 pm Lg.3732Team Grewelle</v>
      </c>
    </row>
    <row r="1368" spans="1:7" x14ac:dyDescent="0.25">
      <c r="A1368">
        <v>316</v>
      </c>
      <c r="B1368" t="s">
        <v>110</v>
      </c>
      <c r="C1368" t="s">
        <v>1583</v>
      </c>
      <c r="D1368">
        <v>0.27429999999999999</v>
      </c>
      <c r="E1368">
        <v>2595</v>
      </c>
      <c r="F1368">
        <f t="shared" si="21"/>
        <v>2</v>
      </c>
      <c r="G1368" t="str">
        <f>STANDINGS_BA[[#This Row],[League]]&amp;STANDINGS_BA[[#This Row],[Team]]</f>
        <v>$150 Draft Champions Feb 20 1:00 pm Lg.3732smackers VII</v>
      </c>
    </row>
    <row r="1369" spans="1:7" x14ac:dyDescent="0.25">
      <c r="A1369">
        <v>393</v>
      </c>
      <c r="B1369" t="s">
        <v>1584</v>
      </c>
      <c r="C1369" t="s">
        <v>1583</v>
      </c>
      <c r="D1369">
        <v>0.27350000000000002</v>
      </c>
      <c r="E1369">
        <v>2518</v>
      </c>
      <c r="F1369">
        <f t="shared" si="21"/>
        <v>3</v>
      </c>
      <c r="G1369" t="str">
        <f>STANDINGS_BA[[#This Row],[League]]&amp;STANDINGS_BA[[#This Row],[Team]]</f>
        <v>$150 Draft Champions Feb 20 1:00 pm Lg.3732Black Watch</v>
      </c>
    </row>
    <row r="1370" spans="1:7" x14ac:dyDescent="0.25">
      <c r="A1370">
        <v>633</v>
      </c>
      <c r="B1370" t="s">
        <v>1585</v>
      </c>
      <c r="C1370" t="s">
        <v>1583</v>
      </c>
      <c r="D1370">
        <v>0.27139999999999997</v>
      </c>
      <c r="E1370">
        <v>2278</v>
      </c>
      <c r="F1370">
        <f t="shared" si="21"/>
        <v>4</v>
      </c>
      <c r="G1370" t="str">
        <f>STANDINGS_BA[[#This Row],[League]]&amp;STANDINGS_BA[[#This Row],[Team]]</f>
        <v>$150 Draft Champions Feb 20 1:00 pm Lg.3732Angelos Ashes</v>
      </c>
    </row>
    <row r="1371" spans="1:7" x14ac:dyDescent="0.25">
      <c r="A1371">
        <v>694</v>
      </c>
      <c r="B1371" t="s">
        <v>1586</v>
      </c>
      <c r="C1371" t="s">
        <v>1583</v>
      </c>
      <c r="D1371">
        <v>0.27079999999999999</v>
      </c>
      <c r="E1371">
        <v>2217</v>
      </c>
      <c r="F1371">
        <f t="shared" si="21"/>
        <v>5</v>
      </c>
      <c r="G1371" t="str">
        <f>STANDINGS_BA[[#This Row],[League]]&amp;STANDINGS_BA[[#This Row],[Team]]</f>
        <v>$150 Draft Champions Feb 20 1:00 pm Lg.3732Noodler Fun Monkey2</v>
      </c>
    </row>
    <row r="1372" spans="1:7" x14ac:dyDescent="0.25">
      <c r="A1372">
        <v>830</v>
      </c>
      <c r="B1372" t="s">
        <v>1187</v>
      </c>
      <c r="C1372" t="s">
        <v>1583</v>
      </c>
      <c r="D1372">
        <v>0.26960000000000001</v>
      </c>
      <c r="E1372">
        <v>2081</v>
      </c>
      <c r="F1372">
        <f t="shared" si="21"/>
        <v>6</v>
      </c>
      <c r="G1372" t="str">
        <f>STANDINGS_BA[[#This Row],[League]]&amp;STANDINGS_BA[[#This Row],[Team]]</f>
        <v>$150 Draft Champions Feb 20 1:00 pm Lg.3732Team Murphy</v>
      </c>
    </row>
    <row r="1373" spans="1:7" x14ac:dyDescent="0.25">
      <c r="A1373">
        <v>899</v>
      </c>
      <c r="B1373" t="s">
        <v>1587</v>
      </c>
      <c r="C1373" t="s">
        <v>1583</v>
      </c>
      <c r="D1373">
        <v>0.26910000000000001</v>
      </c>
      <c r="E1373">
        <v>2012</v>
      </c>
      <c r="F1373">
        <f t="shared" si="21"/>
        <v>7</v>
      </c>
      <c r="G1373" t="str">
        <f>STANDINGS_BA[[#This Row],[League]]&amp;STANDINGS_BA[[#This Row],[Team]]</f>
        <v>$150 Draft Champions Feb 20 1:00 pm Lg.3732Team Andris</v>
      </c>
    </row>
    <row r="1374" spans="1:7" x14ac:dyDescent="0.25">
      <c r="A1374">
        <v>1144</v>
      </c>
      <c r="B1374" t="s">
        <v>1379</v>
      </c>
      <c r="C1374" t="s">
        <v>1583</v>
      </c>
      <c r="D1374">
        <v>0.26750000000000002</v>
      </c>
      <c r="E1374">
        <v>1767</v>
      </c>
      <c r="F1374">
        <f t="shared" si="21"/>
        <v>8</v>
      </c>
      <c r="G1374" t="str">
        <f>STANDINGS_BA[[#This Row],[League]]&amp;STANDINGS_BA[[#This Row],[Team]]</f>
        <v>$150 Draft Champions Feb 20 1:00 pm Lg.3732Team Haberman</v>
      </c>
    </row>
    <row r="1375" spans="1:7" x14ac:dyDescent="0.25">
      <c r="A1375">
        <v>1786</v>
      </c>
      <c r="B1375" t="s">
        <v>1588</v>
      </c>
      <c r="C1375" t="s">
        <v>1583</v>
      </c>
      <c r="D1375">
        <v>0.26329999999999998</v>
      </c>
      <c r="E1375">
        <v>1125</v>
      </c>
      <c r="F1375">
        <f t="shared" si="21"/>
        <v>9</v>
      </c>
      <c r="G1375" t="str">
        <f>STANDINGS_BA[[#This Row],[League]]&amp;STANDINGS_BA[[#This Row],[Team]]</f>
        <v>$150 Draft Champions Feb 20 1:00 pm Lg.3732Pray for Mojo</v>
      </c>
    </row>
    <row r="1376" spans="1:7" x14ac:dyDescent="0.25">
      <c r="A1376">
        <v>1791</v>
      </c>
      <c r="B1376" t="s">
        <v>1589</v>
      </c>
      <c r="C1376" t="s">
        <v>1583</v>
      </c>
      <c r="D1376">
        <v>0.26329999999999998</v>
      </c>
      <c r="E1376">
        <v>1120</v>
      </c>
      <c r="F1376">
        <f t="shared" si="21"/>
        <v>10</v>
      </c>
      <c r="G1376" t="str">
        <f>STANDINGS_BA[[#This Row],[League]]&amp;STANDINGS_BA[[#This Row],[Team]]</f>
        <v>$150 Draft Champions Feb 20 1:00 pm Lg.3732Team Dolven</v>
      </c>
    </row>
    <row r="1377" spans="1:7" x14ac:dyDescent="0.25">
      <c r="A1377">
        <v>2059</v>
      </c>
      <c r="B1377" t="s">
        <v>303</v>
      </c>
      <c r="C1377" t="s">
        <v>1583</v>
      </c>
      <c r="D1377">
        <v>0.26150000000000001</v>
      </c>
      <c r="E1377">
        <v>852</v>
      </c>
      <c r="F1377">
        <f t="shared" si="21"/>
        <v>11</v>
      </c>
      <c r="G1377" t="str">
        <f>STANDINGS_BA[[#This Row],[League]]&amp;STANDINGS_BA[[#This Row],[Team]]</f>
        <v>$150 Draft Champions Feb 20 1:00 pm Lg.3732Lapdancing Monkeys</v>
      </c>
    </row>
    <row r="1378" spans="1:7" x14ac:dyDescent="0.25">
      <c r="A1378">
        <v>2139</v>
      </c>
      <c r="B1378" t="s">
        <v>1590</v>
      </c>
      <c r="C1378" t="s">
        <v>1583</v>
      </c>
      <c r="D1378">
        <v>0.26090000000000002</v>
      </c>
      <c r="E1378">
        <v>772</v>
      </c>
      <c r="F1378">
        <f t="shared" si="21"/>
        <v>12</v>
      </c>
      <c r="G1378" t="str">
        <f>STANDINGS_BA[[#This Row],[League]]&amp;STANDINGS_BA[[#This Row],[Team]]</f>
        <v>$150 Draft Champions Feb 20 1:00 pm Lg.3732The Red Cross Team</v>
      </c>
    </row>
    <row r="1379" spans="1:7" x14ac:dyDescent="0.25">
      <c r="A1379">
        <v>2163</v>
      </c>
      <c r="B1379" t="s">
        <v>25</v>
      </c>
      <c r="C1379" t="s">
        <v>1583</v>
      </c>
      <c r="D1379">
        <v>0.26069999999999999</v>
      </c>
      <c r="E1379">
        <v>748</v>
      </c>
      <c r="F1379">
        <f t="shared" si="21"/>
        <v>13</v>
      </c>
      <c r="G1379" t="str">
        <f>STANDINGS_BA[[#This Row],[League]]&amp;STANDINGS_BA[[#This Row],[Team]]</f>
        <v>$150 Draft Champions Feb 20 1:00 pm Lg.3732billyhaze</v>
      </c>
    </row>
    <row r="1380" spans="1:7" x14ac:dyDescent="0.25">
      <c r="A1380">
        <v>2353</v>
      </c>
      <c r="B1380" t="s">
        <v>1591</v>
      </c>
      <c r="C1380" t="s">
        <v>1583</v>
      </c>
      <c r="D1380">
        <v>0.2591</v>
      </c>
      <c r="E1380">
        <v>558</v>
      </c>
      <c r="F1380">
        <f t="shared" si="21"/>
        <v>14</v>
      </c>
      <c r="G1380" t="str">
        <f>STANDINGS_BA[[#This Row],[League]]&amp;STANDINGS_BA[[#This Row],[Team]]</f>
        <v>$150 Draft Champions Feb 20 1:00 pm Lg.3732Hup Hup Hup</v>
      </c>
    </row>
    <row r="1381" spans="1:7" x14ac:dyDescent="0.25">
      <c r="A1381">
        <v>2616</v>
      </c>
      <c r="B1381" t="s">
        <v>53</v>
      </c>
      <c r="C1381" t="s">
        <v>1583</v>
      </c>
      <c r="D1381">
        <v>0.25619999999999998</v>
      </c>
      <c r="E1381">
        <v>295</v>
      </c>
      <c r="F1381">
        <f t="shared" si="21"/>
        <v>15</v>
      </c>
      <c r="G1381" t="str">
        <f>STANDINGS_BA[[#This Row],[League]]&amp;STANDINGS_BA[[#This Row],[Team]]</f>
        <v>$150 Draft Champions Feb 20 1:00 pm Lg.3732Baseball Furies</v>
      </c>
    </row>
    <row r="1382" spans="1:7" x14ac:dyDescent="0.25">
      <c r="A1382">
        <v>211</v>
      </c>
      <c r="B1382" t="s">
        <v>1592</v>
      </c>
      <c r="C1382" t="s">
        <v>1593</v>
      </c>
      <c r="D1382">
        <v>0.27579999999999999</v>
      </c>
      <c r="E1382">
        <v>2700</v>
      </c>
      <c r="F1382">
        <f t="shared" si="21"/>
        <v>1</v>
      </c>
      <c r="G1382" t="str">
        <f>STANDINGS_BA[[#This Row],[League]]&amp;STANDINGS_BA[[#This Row],[Team]]</f>
        <v>$150 Draft Champions Feb 20 1:00 pm Lg.3736The Claudell Washingtons</v>
      </c>
    </row>
    <row r="1383" spans="1:7" x14ac:dyDescent="0.25">
      <c r="A1383">
        <v>221</v>
      </c>
      <c r="B1383" t="s">
        <v>1594</v>
      </c>
      <c r="C1383" t="s">
        <v>1593</v>
      </c>
      <c r="D1383">
        <v>0.27560000000000001</v>
      </c>
      <c r="E1383">
        <v>2690</v>
      </c>
      <c r="F1383">
        <f t="shared" si="21"/>
        <v>2</v>
      </c>
      <c r="G1383" t="str">
        <f>STANDINGS_BA[[#This Row],[League]]&amp;STANDINGS_BA[[#This Row],[Team]]</f>
        <v>$150 Draft Champions Feb 20 1:00 pm Lg.3736Damn Dirty Apes</v>
      </c>
    </row>
    <row r="1384" spans="1:7" x14ac:dyDescent="0.25">
      <c r="A1384">
        <v>359</v>
      </c>
      <c r="B1384" t="s">
        <v>1595</v>
      </c>
      <c r="C1384" t="s">
        <v>1593</v>
      </c>
      <c r="D1384">
        <v>0.27379999999999999</v>
      </c>
      <c r="E1384">
        <v>2552</v>
      </c>
      <c r="F1384">
        <f t="shared" si="21"/>
        <v>3</v>
      </c>
      <c r="G1384" t="str">
        <f>STANDINGS_BA[[#This Row],[League]]&amp;STANDINGS_BA[[#This Row],[Team]]</f>
        <v>$150 Draft Champions Feb 20 1:00 pm Lg.3736Big Bills Adventure</v>
      </c>
    </row>
    <row r="1385" spans="1:7" x14ac:dyDescent="0.25">
      <c r="A1385">
        <v>391</v>
      </c>
      <c r="B1385" t="s">
        <v>667</v>
      </c>
      <c r="C1385" t="s">
        <v>1593</v>
      </c>
      <c r="D1385">
        <v>0.27350000000000002</v>
      </c>
      <c r="E1385">
        <v>2520</v>
      </c>
      <c r="F1385">
        <f t="shared" si="21"/>
        <v>4</v>
      </c>
      <c r="G1385" t="str">
        <f>STANDINGS_BA[[#This Row],[League]]&amp;STANDINGS_BA[[#This Row],[Team]]</f>
        <v>$150 Draft Champions Feb 20 1:00 pm Lg.3736Team Metcalf</v>
      </c>
    </row>
    <row r="1386" spans="1:7" x14ac:dyDescent="0.25">
      <c r="A1386">
        <v>625</v>
      </c>
      <c r="B1386" t="s">
        <v>322</v>
      </c>
      <c r="C1386" t="s">
        <v>1593</v>
      </c>
      <c r="D1386">
        <v>0.27139999999999997</v>
      </c>
      <c r="E1386">
        <v>2286</v>
      </c>
      <c r="F1386">
        <f t="shared" si="21"/>
        <v>5</v>
      </c>
      <c r="G1386" t="str">
        <f>STANDINGS_BA[[#This Row],[League]]&amp;STANDINGS_BA[[#This Row],[Team]]</f>
        <v>$150 Draft Champions Feb 20 1:00 pm Lg.3736Team Smith</v>
      </c>
    </row>
    <row r="1387" spans="1:7" x14ac:dyDescent="0.25">
      <c r="A1387">
        <v>890</v>
      </c>
      <c r="B1387" t="s">
        <v>1596</v>
      </c>
      <c r="C1387" t="s">
        <v>1593</v>
      </c>
      <c r="D1387">
        <v>0.26919999999999999</v>
      </c>
      <c r="E1387">
        <v>2021</v>
      </c>
      <c r="F1387">
        <f t="shared" si="21"/>
        <v>6</v>
      </c>
      <c r="G1387" t="str">
        <f>STANDINGS_BA[[#This Row],[League]]&amp;STANDINGS_BA[[#This Row],[Team]]</f>
        <v>$150 Draft Champions Feb 20 1:00 pm Lg.3736Walking Deadpool</v>
      </c>
    </row>
    <row r="1388" spans="1:7" x14ac:dyDescent="0.25">
      <c r="A1388">
        <v>1075</v>
      </c>
      <c r="B1388" t="s">
        <v>1597</v>
      </c>
      <c r="C1388" t="s">
        <v>1593</v>
      </c>
      <c r="D1388">
        <v>0.26790000000000003</v>
      </c>
      <c r="E1388">
        <v>1836</v>
      </c>
      <c r="F1388">
        <f t="shared" si="21"/>
        <v>7</v>
      </c>
      <c r="G1388" t="str">
        <f>STANDINGS_BA[[#This Row],[League]]&amp;STANDINGS_BA[[#This Row],[Team]]</f>
        <v>$150 Draft Champions Feb 20 1:00 pm Lg.3736ColedCuts</v>
      </c>
    </row>
    <row r="1389" spans="1:7" x14ac:dyDescent="0.25">
      <c r="A1389">
        <v>1407</v>
      </c>
      <c r="B1389" t="s">
        <v>1598</v>
      </c>
      <c r="C1389" t="s">
        <v>1593</v>
      </c>
      <c r="D1389">
        <v>0.26569999999999999</v>
      </c>
      <c r="E1389">
        <v>1504</v>
      </c>
      <c r="F1389">
        <f t="shared" si="21"/>
        <v>8</v>
      </c>
      <c r="G1389" t="str">
        <f>STANDINGS_BA[[#This Row],[League]]&amp;STANDINGS_BA[[#This Row],[Team]]</f>
        <v>$150 Draft Champions Feb 20 1:00 pm Lg.3736Team Oswalt</v>
      </c>
    </row>
    <row r="1390" spans="1:7" x14ac:dyDescent="0.25">
      <c r="A1390">
        <v>1506</v>
      </c>
      <c r="B1390" t="s">
        <v>1599</v>
      </c>
      <c r="C1390" t="s">
        <v>1593</v>
      </c>
      <c r="D1390">
        <v>0.2651</v>
      </c>
      <c r="E1390">
        <v>1404.5</v>
      </c>
      <c r="F1390">
        <f t="shared" si="21"/>
        <v>9</v>
      </c>
      <c r="G1390" t="str">
        <f>STANDINGS_BA[[#This Row],[League]]&amp;STANDINGS_BA[[#This Row],[Team]]</f>
        <v>$150 Draft Champions Feb 20 1:00 pm Lg.3736Maddon Gnomes 4</v>
      </c>
    </row>
    <row r="1391" spans="1:7" x14ac:dyDescent="0.25">
      <c r="A1391">
        <v>2032</v>
      </c>
      <c r="B1391" t="s">
        <v>269</v>
      </c>
      <c r="C1391" t="s">
        <v>1593</v>
      </c>
      <c r="D1391">
        <v>0.2616</v>
      </c>
      <c r="E1391">
        <v>879</v>
      </c>
      <c r="F1391">
        <f t="shared" si="21"/>
        <v>10</v>
      </c>
      <c r="G1391" t="str">
        <f>STANDINGS_BA[[#This Row],[League]]&amp;STANDINGS_BA[[#This Row],[Team]]</f>
        <v>$150 Draft Champions Feb 20 1:00 pm Lg.3736Team Foley</v>
      </c>
    </row>
    <row r="1392" spans="1:7" x14ac:dyDescent="0.25">
      <c r="A1392">
        <v>2104</v>
      </c>
      <c r="B1392" t="s">
        <v>1600</v>
      </c>
      <c r="C1392" t="s">
        <v>1593</v>
      </c>
      <c r="D1392">
        <v>0.2611</v>
      </c>
      <c r="E1392">
        <v>807</v>
      </c>
      <c r="F1392">
        <f t="shared" si="21"/>
        <v>11</v>
      </c>
      <c r="G1392" t="str">
        <f>STANDINGS_BA[[#This Row],[League]]&amp;STANDINGS_BA[[#This Row],[Team]]</f>
        <v>$150 Draft Champions Feb 20 1:00 pm Lg.3736JACOB High Rollers</v>
      </c>
    </row>
    <row r="1393" spans="1:7" x14ac:dyDescent="0.25">
      <c r="A1393">
        <v>2232</v>
      </c>
      <c r="B1393" t="s">
        <v>1601</v>
      </c>
      <c r="C1393" t="s">
        <v>1593</v>
      </c>
      <c r="D1393">
        <v>0.2601</v>
      </c>
      <c r="E1393">
        <v>679</v>
      </c>
      <c r="F1393">
        <f t="shared" si="21"/>
        <v>12</v>
      </c>
      <c r="G1393" t="str">
        <f>STANDINGS_BA[[#This Row],[League]]&amp;STANDINGS_BA[[#This Row],[Team]]</f>
        <v>$150 Draft Champions Feb 20 1:00 pm Lg.3736Team Horne</v>
      </c>
    </row>
    <row r="1394" spans="1:7" x14ac:dyDescent="0.25">
      <c r="A1394">
        <v>2606</v>
      </c>
      <c r="B1394" t="s">
        <v>1602</v>
      </c>
      <c r="C1394" t="s">
        <v>1593</v>
      </c>
      <c r="D1394">
        <v>0.25629999999999997</v>
      </c>
      <c r="E1394">
        <v>305</v>
      </c>
      <c r="F1394">
        <f t="shared" si="21"/>
        <v>13</v>
      </c>
      <c r="G1394" t="str">
        <f>STANDINGS_BA[[#This Row],[League]]&amp;STANDINGS_BA[[#This Row],[Team]]</f>
        <v>$150 Draft Champions Feb 20 1:00 pm Lg.3736Putsy Caballeros</v>
      </c>
    </row>
    <row r="1395" spans="1:7" x14ac:dyDescent="0.25">
      <c r="A1395">
        <v>2683</v>
      </c>
      <c r="B1395" t="s">
        <v>1603</v>
      </c>
      <c r="C1395" t="s">
        <v>1593</v>
      </c>
      <c r="D1395">
        <v>0.25509999999999999</v>
      </c>
      <c r="E1395">
        <v>228</v>
      </c>
      <c r="F1395">
        <f t="shared" si="21"/>
        <v>14</v>
      </c>
      <c r="G1395" t="str">
        <f>STANDINGS_BA[[#This Row],[League]]&amp;STANDINGS_BA[[#This Row],[Team]]</f>
        <v>$150 Draft Champions Feb 20 1:00 pm Lg.3736Magic Erasers</v>
      </c>
    </row>
    <row r="1396" spans="1:7" x14ac:dyDescent="0.25">
      <c r="A1396">
        <v>2827</v>
      </c>
      <c r="B1396" t="s">
        <v>1604</v>
      </c>
      <c r="C1396" t="s">
        <v>1593</v>
      </c>
      <c r="D1396">
        <v>0.25219999999999998</v>
      </c>
      <c r="E1396">
        <v>84</v>
      </c>
      <c r="F1396">
        <f t="shared" si="21"/>
        <v>15</v>
      </c>
      <c r="G1396" t="str">
        <f>STANDINGS_BA[[#This Row],[League]]&amp;STANDINGS_BA[[#This Row],[Team]]</f>
        <v>$150 Draft Champions Feb 20 1:00 pm Lg.3736NONAGRACE3</v>
      </c>
    </row>
    <row r="1397" spans="1:7" x14ac:dyDescent="0.25">
      <c r="A1397">
        <v>141</v>
      </c>
      <c r="B1397" t="s">
        <v>107</v>
      </c>
      <c r="C1397" t="s">
        <v>1605</v>
      </c>
      <c r="D1397">
        <v>0.27729999999999999</v>
      </c>
      <c r="E1397">
        <v>2770</v>
      </c>
      <c r="F1397">
        <f t="shared" si="21"/>
        <v>1</v>
      </c>
      <c r="G1397" t="str">
        <f>STANDINGS_BA[[#This Row],[League]]&amp;STANDINGS_BA[[#This Row],[Team]]</f>
        <v>$150 Draft Champions Feb 21 1:00 pm Lg.3739Team Scott</v>
      </c>
    </row>
    <row r="1398" spans="1:7" x14ac:dyDescent="0.25">
      <c r="A1398">
        <v>290</v>
      </c>
      <c r="B1398" t="s">
        <v>1606</v>
      </c>
      <c r="C1398" t="s">
        <v>1605</v>
      </c>
      <c r="D1398">
        <v>0.27460000000000001</v>
      </c>
      <c r="E1398">
        <v>2621</v>
      </c>
      <c r="F1398">
        <f t="shared" si="21"/>
        <v>2</v>
      </c>
      <c r="G1398" t="str">
        <f>STANDINGS_BA[[#This Row],[League]]&amp;STANDINGS_BA[[#This Row],[Team]]</f>
        <v>$150 Draft Champions Feb 21 1:00 pm Lg.3739Winters Reign</v>
      </c>
    </row>
    <row r="1399" spans="1:7" x14ac:dyDescent="0.25">
      <c r="A1399">
        <v>321</v>
      </c>
      <c r="B1399" t="s">
        <v>509</v>
      </c>
      <c r="C1399" t="s">
        <v>1605</v>
      </c>
      <c r="D1399">
        <v>0.27429999999999999</v>
      </c>
      <c r="E1399">
        <v>2590</v>
      </c>
      <c r="F1399">
        <f t="shared" si="21"/>
        <v>3</v>
      </c>
      <c r="G1399" t="str">
        <f>STANDINGS_BA[[#This Row],[League]]&amp;STANDINGS_BA[[#This Row],[Team]]</f>
        <v>$150 Draft Champions Feb 21 1:00 pm Lg.3739legoyoego</v>
      </c>
    </row>
    <row r="1400" spans="1:7" x14ac:dyDescent="0.25">
      <c r="A1400">
        <v>443</v>
      </c>
      <c r="B1400" t="s">
        <v>129</v>
      </c>
      <c r="C1400" t="s">
        <v>1605</v>
      </c>
      <c r="D1400">
        <v>0.27300000000000002</v>
      </c>
      <c r="E1400">
        <v>2468</v>
      </c>
      <c r="F1400">
        <f t="shared" si="21"/>
        <v>4</v>
      </c>
      <c r="G1400" t="str">
        <f>STANDINGS_BA[[#This Row],[League]]&amp;STANDINGS_BA[[#This Row],[Team]]</f>
        <v>$150 Draft Champions Feb 21 1:00 pm Lg.3739Back Checkers</v>
      </c>
    </row>
    <row r="1401" spans="1:7" x14ac:dyDescent="0.25">
      <c r="A1401">
        <v>713</v>
      </c>
      <c r="B1401" t="s">
        <v>349</v>
      </c>
      <c r="C1401" t="s">
        <v>1605</v>
      </c>
      <c r="D1401">
        <v>0.27060000000000001</v>
      </c>
      <c r="E1401">
        <v>2198</v>
      </c>
      <c r="F1401">
        <f t="shared" si="21"/>
        <v>5</v>
      </c>
      <c r="G1401" t="str">
        <f>STANDINGS_BA[[#This Row],[League]]&amp;STANDINGS_BA[[#This Row],[Team]]</f>
        <v>$150 Draft Champions Feb 21 1:00 pm Lg.3739zzzzzzzzzzzz</v>
      </c>
    </row>
    <row r="1402" spans="1:7" x14ac:dyDescent="0.25">
      <c r="A1402">
        <v>729</v>
      </c>
      <c r="B1402" t="s">
        <v>1607</v>
      </c>
      <c r="C1402" t="s">
        <v>1605</v>
      </c>
      <c r="D1402">
        <v>0.27039999999999997</v>
      </c>
      <c r="E1402">
        <v>2182</v>
      </c>
      <c r="F1402">
        <f t="shared" si="21"/>
        <v>6</v>
      </c>
      <c r="G1402" t="str">
        <f>STANDINGS_BA[[#This Row],[League]]&amp;STANDINGS_BA[[#This Row],[Team]]</f>
        <v>$150 Draft Champions Feb 21 1:00 pm Lg.3739Fifty Shades of Frae</v>
      </c>
    </row>
    <row r="1403" spans="1:7" x14ac:dyDescent="0.25">
      <c r="A1403">
        <v>1236</v>
      </c>
      <c r="B1403" t="s">
        <v>91</v>
      </c>
      <c r="C1403" t="s">
        <v>1605</v>
      </c>
      <c r="D1403">
        <v>0.26690000000000003</v>
      </c>
      <c r="E1403">
        <v>1675</v>
      </c>
      <c r="F1403">
        <f t="shared" si="21"/>
        <v>7</v>
      </c>
      <c r="G1403" t="str">
        <f>STANDINGS_BA[[#This Row],[League]]&amp;STANDINGS_BA[[#This Row],[Team]]</f>
        <v>$150 Draft Champions Feb 21 1:00 pm Lg.3739Team Hurd</v>
      </c>
    </row>
    <row r="1404" spans="1:7" x14ac:dyDescent="0.25">
      <c r="A1404">
        <v>1503</v>
      </c>
      <c r="B1404" t="s">
        <v>1608</v>
      </c>
      <c r="C1404" t="s">
        <v>1605</v>
      </c>
      <c r="D1404">
        <v>0.2651</v>
      </c>
      <c r="E1404">
        <v>1408</v>
      </c>
      <c r="F1404">
        <f t="shared" si="21"/>
        <v>8</v>
      </c>
      <c r="G1404" t="str">
        <f>STANDINGS_BA[[#This Row],[League]]&amp;STANDINGS_BA[[#This Row],[Team]]</f>
        <v>$150 Draft Champions Feb 21 1:00 pm Lg.3739Born on Third Base</v>
      </c>
    </row>
    <row r="1405" spans="1:7" x14ac:dyDescent="0.25">
      <c r="A1405">
        <v>1608</v>
      </c>
      <c r="B1405" t="s">
        <v>243</v>
      </c>
      <c r="C1405" t="s">
        <v>1605</v>
      </c>
      <c r="D1405">
        <v>0.26440000000000002</v>
      </c>
      <c r="E1405">
        <v>1303</v>
      </c>
      <c r="F1405">
        <f t="shared" si="21"/>
        <v>9</v>
      </c>
      <c r="G1405" t="str">
        <f>STANDINGS_BA[[#This Row],[League]]&amp;STANDINGS_BA[[#This Row],[Team]]</f>
        <v>$150 Draft Champions Feb 21 1:00 pm Lg.3739Team byron</v>
      </c>
    </row>
    <row r="1406" spans="1:7" x14ac:dyDescent="0.25">
      <c r="A1406">
        <v>1903</v>
      </c>
      <c r="B1406" t="s">
        <v>1609</v>
      </c>
      <c r="C1406" t="s">
        <v>1605</v>
      </c>
      <c r="D1406">
        <v>0.26250000000000001</v>
      </c>
      <c r="E1406">
        <v>1008</v>
      </c>
      <c r="F1406">
        <f t="shared" si="21"/>
        <v>10</v>
      </c>
      <c r="G1406" t="str">
        <f>STANDINGS_BA[[#This Row],[League]]&amp;STANDINGS_BA[[#This Row],[Team]]</f>
        <v>$150 Draft Champions Feb 21 1:00 pm Lg.3739Expos</v>
      </c>
    </row>
    <row r="1407" spans="1:7" x14ac:dyDescent="0.25">
      <c r="A1407">
        <v>1959</v>
      </c>
      <c r="B1407" t="s">
        <v>1610</v>
      </c>
      <c r="C1407" t="s">
        <v>1605</v>
      </c>
      <c r="D1407">
        <v>0.2621</v>
      </c>
      <c r="E1407">
        <v>952</v>
      </c>
      <c r="F1407">
        <f t="shared" si="21"/>
        <v>11</v>
      </c>
      <c r="G1407" t="str">
        <f>STANDINGS_BA[[#This Row],[League]]&amp;STANDINGS_BA[[#This Row],[Team]]</f>
        <v>$150 Draft Champions Feb 21 1:00 pm Lg.3739Team Murillo</v>
      </c>
    </row>
    <row r="1408" spans="1:7" x14ac:dyDescent="0.25">
      <c r="A1408">
        <v>2069</v>
      </c>
      <c r="B1408" t="s">
        <v>1611</v>
      </c>
      <c r="C1408" t="s">
        <v>1605</v>
      </c>
      <c r="D1408">
        <v>0.26140000000000002</v>
      </c>
      <c r="E1408">
        <v>842</v>
      </c>
      <c r="F1408">
        <f t="shared" si="21"/>
        <v>12</v>
      </c>
      <c r="G1408" t="str">
        <f>STANDINGS_BA[[#This Row],[League]]&amp;STANDINGS_BA[[#This Row],[Team]]</f>
        <v>$150 Draft Champions Feb 21 1:00 pm Lg.3739The Polish Basement Dwellers</v>
      </c>
    </row>
    <row r="1409" spans="1:7" x14ac:dyDescent="0.25">
      <c r="A1409">
        <v>2116</v>
      </c>
      <c r="B1409" t="s">
        <v>1612</v>
      </c>
      <c r="C1409" t="s">
        <v>1605</v>
      </c>
      <c r="D1409">
        <v>0.26100000000000001</v>
      </c>
      <c r="E1409">
        <v>794.5</v>
      </c>
      <c r="F1409">
        <f t="shared" si="21"/>
        <v>13</v>
      </c>
      <c r="G1409" t="str">
        <f>STANDINGS_BA[[#This Row],[League]]&amp;STANDINGS_BA[[#This Row],[Team]]</f>
        <v>$150 Draft Champions Feb 21 1:00 pm Lg.3739Base of Operations</v>
      </c>
    </row>
    <row r="1410" spans="1:7" x14ac:dyDescent="0.25">
      <c r="A1410">
        <v>2852</v>
      </c>
      <c r="B1410" t="s">
        <v>1404</v>
      </c>
      <c r="C1410" t="s">
        <v>1605</v>
      </c>
      <c r="D1410">
        <v>0.251</v>
      </c>
      <c r="E1410">
        <v>59</v>
      </c>
      <c r="F1410">
        <f t="shared" si="21"/>
        <v>14</v>
      </c>
      <c r="G1410" t="str">
        <f>STANDINGS_BA[[#This Row],[League]]&amp;STANDINGS_BA[[#This Row],[Team]]</f>
        <v>$150 Draft Champions Feb 21 1:00 pm Lg.3739Team passalacqua</v>
      </c>
    </row>
    <row r="1411" spans="1:7" x14ac:dyDescent="0.25">
      <c r="A1411">
        <v>2907</v>
      </c>
      <c r="B1411" t="s">
        <v>1613</v>
      </c>
      <c r="C1411" t="s">
        <v>1605</v>
      </c>
      <c r="D1411">
        <v>0.24399999999999999</v>
      </c>
      <c r="E1411">
        <v>4</v>
      </c>
      <c r="F1411">
        <f t="shared" ref="F1411:F1474" si="22">IF(C1411=C1410,F1410+1,1)</f>
        <v>15</v>
      </c>
      <c r="G1411" t="str">
        <f>STANDINGS_BA[[#This Row],[League]]&amp;STANDINGS_BA[[#This Row],[Team]]</f>
        <v>$150 Draft Champions Feb 21 1:00 pm Lg.3739Team Spray</v>
      </c>
    </row>
    <row r="1412" spans="1:7" x14ac:dyDescent="0.25">
      <c r="A1412">
        <v>105</v>
      </c>
      <c r="B1412" t="s">
        <v>1614</v>
      </c>
      <c r="C1412" t="s">
        <v>1615</v>
      </c>
      <c r="D1412">
        <v>0.27810000000000001</v>
      </c>
      <c r="E1412">
        <v>2806</v>
      </c>
      <c r="F1412">
        <f t="shared" si="22"/>
        <v>1</v>
      </c>
      <c r="G1412" t="str">
        <f>STANDINGS_BA[[#This Row],[League]]&amp;STANDINGS_BA[[#This Row],[Team]]</f>
        <v>$150 Draft Champions Feb 21 1:00 pm Lg.3741For Love of Your Money</v>
      </c>
    </row>
    <row r="1413" spans="1:7" x14ac:dyDescent="0.25">
      <c r="A1413">
        <v>256</v>
      </c>
      <c r="B1413" t="s">
        <v>1616</v>
      </c>
      <c r="C1413" t="s">
        <v>1615</v>
      </c>
      <c r="D1413">
        <v>0.27510000000000001</v>
      </c>
      <c r="E1413">
        <v>2655</v>
      </c>
      <c r="F1413">
        <f t="shared" si="22"/>
        <v>2</v>
      </c>
      <c r="G1413" t="str">
        <f>STANDINGS_BA[[#This Row],[League]]&amp;STANDINGS_BA[[#This Row],[Team]]</f>
        <v>$150 Draft Champions Feb 21 1:00 pm Lg.3741traveling,swallowing,dramamine</v>
      </c>
    </row>
    <row r="1414" spans="1:7" x14ac:dyDescent="0.25">
      <c r="A1414">
        <v>280</v>
      </c>
      <c r="B1414" t="s">
        <v>496</v>
      </c>
      <c r="C1414" t="s">
        <v>1615</v>
      </c>
      <c r="D1414">
        <v>0.2747</v>
      </c>
      <c r="E1414">
        <v>2631</v>
      </c>
      <c r="F1414">
        <f t="shared" si="22"/>
        <v>3</v>
      </c>
      <c r="G1414" t="str">
        <f>STANDINGS_BA[[#This Row],[League]]&amp;STANDINGS_BA[[#This Row],[Team]]</f>
        <v>$150 Draft Champions Feb 21 1:00 pm Lg.3741Team Palmer</v>
      </c>
    </row>
    <row r="1415" spans="1:7" x14ac:dyDescent="0.25">
      <c r="A1415">
        <v>453</v>
      </c>
      <c r="B1415" t="s">
        <v>1567</v>
      </c>
      <c r="C1415" t="s">
        <v>1615</v>
      </c>
      <c r="D1415">
        <v>0.27289999999999998</v>
      </c>
      <c r="E1415">
        <v>2458</v>
      </c>
      <c r="F1415">
        <f t="shared" si="22"/>
        <v>4</v>
      </c>
      <c r="G1415" t="str">
        <f>STANDINGS_BA[[#This Row],[League]]&amp;STANDINGS_BA[[#This Row],[Team]]</f>
        <v>$150 Draft Champions Feb 21 1:00 pm Lg.3741Team Pamperin</v>
      </c>
    </row>
    <row r="1416" spans="1:7" x14ac:dyDescent="0.25">
      <c r="A1416">
        <v>696</v>
      </c>
      <c r="B1416" t="s">
        <v>114</v>
      </c>
      <c r="C1416" t="s">
        <v>1615</v>
      </c>
      <c r="D1416">
        <v>0.27079999999999999</v>
      </c>
      <c r="E1416">
        <v>2215</v>
      </c>
      <c r="F1416">
        <f t="shared" si="22"/>
        <v>5</v>
      </c>
      <c r="G1416" t="str">
        <f>STANDINGS_BA[[#This Row],[League]]&amp;STANDINGS_BA[[#This Row],[Team]]</f>
        <v>$150 Draft Champions Feb 21 1:00 pm Lg.3741SoutSideVinny</v>
      </c>
    </row>
    <row r="1417" spans="1:7" x14ac:dyDescent="0.25">
      <c r="A1417">
        <v>995</v>
      </c>
      <c r="B1417" t="s">
        <v>113</v>
      </c>
      <c r="C1417" t="s">
        <v>1615</v>
      </c>
      <c r="D1417">
        <v>0.26850000000000002</v>
      </c>
      <c r="E1417">
        <v>1916</v>
      </c>
      <c r="F1417">
        <f t="shared" si="22"/>
        <v>6</v>
      </c>
      <c r="G1417" t="str">
        <f>STANDINGS_BA[[#This Row],[League]]&amp;STANDINGS_BA[[#This Row],[Team]]</f>
        <v>$150 Draft Champions Feb 21 1:00 pm Lg.3741Team Christensen</v>
      </c>
    </row>
    <row r="1418" spans="1:7" x14ac:dyDescent="0.25">
      <c r="A1418">
        <v>1350</v>
      </c>
      <c r="B1418" t="s">
        <v>507</v>
      </c>
      <c r="C1418" t="s">
        <v>1615</v>
      </c>
      <c r="D1418">
        <v>0.26600000000000001</v>
      </c>
      <c r="E1418">
        <v>1561</v>
      </c>
      <c r="F1418">
        <f t="shared" si="22"/>
        <v>7</v>
      </c>
      <c r="G1418" t="str">
        <f>STANDINGS_BA[[#This Row],[League]]&amp;STANDINGS_BA[[#This Row],[Team]]</f>
        <v>$150 Draft Champions Feb 21 1:00 pm Lg.3741Team Kelly</v>
      </c>
    </row>
    <row r="1419" spans="1:7" x14ac:dyDescent="0.25">
      <c r="A1419">
        <v>1357</v>
      </c>
      <c r="B1419" t="s">
        <v>1617</v>
      </c>
      <c r="C1419" t="s">
        <v>1615</v>
      </c>
      <c r="D1419">
        <v>0.26600000000000001</v>
      </c>
      <c r="E1419">
        <v>1554</v>
      </c>
      <c r="F1419">
        <f t="shared" si="22"/>
        <v>8</v>
      </c>
      <c r="G1419" t="str">
        <f>STANDINGS_BA[[#This Row],[League]]&amp;STANDINGS_BA[[#This Row],[Team]]</f>
        <v>$150 Draft Champions Feb 21 1:00 pm Lg.3741Charming Personality</v>
      </c>
    </row>
    <row r="1420" spans="1:7" x14ac:dyDescent="0.25">
      <c r="A1420">
        <v>1705</v>
      </c>
      <c r="B1420" t="s">
        <v>1618</v>
      </c>
      <c r="C1420" t="s">
        <v>1615</v>
      </c>
      <c r="D1420">
        <v>0.26390000000000002</v>
      </c>
      <c r="E1420">
        <v>1206</v>
      </c>
      <c r="F1420">
        <f t="shared" si="22"/>
        <v>9</v>
      </c>
      <c r="G1420" t="str">
        <f>STANDINGS_BA[[#This Row],[League]]&amp;STANDINGS_BA[[#This Row],[Team]]</f>
        <v>$150 Draft Champions Feb 21 1:00 pm Lg.3741Forever Royal</v>
      </c>
    </row>
    <row r="1421" spans="1:7" x14ac:dyDescent="0.25">
      <c r="A1421">
        <v>1944</v>
      </c>
      <c r="B1421" t="s">
        <v>1619</v>
      </c>
      <c r="C1421" t="s">
        <v>1615</v>
      </c>
      <c r="D1421">
        <v>0.26219999999999999</v>
      </c>
      <c r="E1421">
        <v>967</v>
      </c>
      <c r="F1421">
        <f t="shared" si="22"/>
        <v>10</v>
      </c>
      <c r="G1421" t="str">
        <f>STANDINGS_BA[[#This Row],[League]]&amp;STANDINGS_BA[[#This Row],[Team]]</f>
        <v>$150 Draft Champions Feb 21 1:00 pm Lg.3741Side Baby Boy</v>
      </c>
    </row>
    <row r="1422" spans="1:7" x14ac:dyDescent="0.25">
      <c r="A1422">
        <v>2121</v>
      </c>
      <c r="B1422" t="s">
        <v>211</v>
      </c>
      <c r="C1422" t="s">
        <v>1615</v>
      </c>
      <c r="D1422">
        <v>0.26100000000000001</v>
      </c>
      <c r="E1422">
        <v>790</v>
      </c>
      <c r="F1422">
        <f t="shared" si="22"/>
        <v>11</v>
      </c>
      <c r="G1422" t="str">
        <f>STANDINGS_BA[[#This Row],[League]]&amp;STANDINGS_BA[[#This Row],[Team]]</f>
        <v>$150 Draft Champions Feb 21 1:00 pm Lg.3741Mr.October</v>
      </c>
    </row>
    <row r="1423" spans="1:7" x14ac:dyDescent="0.25">
      <c r="A1423">
        <v>2319</v>
      </c>
      <c r="B1423" t="s">
        <v>1620</v>
      </c>
      <c r="C1423" t="s">
        <v>1615</v>
      </c>
      <c r="D1423">
        <v>0.25940000000000002</v>
      </c>
      <c r="E1423">
        <v>592</v>
      </c>
      <c r="F1423">
        <f t="shared" si="22"/>
        <v>12</v>
      </c>
      <c r="G1423" t="str">
        <f>STANDINGS_BA[[#This Row],[League]]&amp;STANDINGS_BA[[#This Row],[Team]]</f>
        <v>$150 Draft Champions Feb 21 1:00 pm Lg.3741The Corner</v>
      </c>
    </row>
    <row r="1424" spans="1:7" x14ac:dyDescent="0.25">
      <c r="A1424">
        <v>2475</v>
      </c>
      <c r="B1424" t="s">
        <v>1621</v>
      </c>
      <c r="C1424" t="s">
        <v>1615</v>
      </c>
      <c r="D1424">
        <v>0.25800000000000001</v>
      </c>
      <c r="E1424">
        <v>436</v>
      </c>
      <c r="F1424">
        <f t="shared" si="22"/>
        <v>13</v>
      </c>
      <c r="G1424" t="str">
        <f>STANDINGS_BA[[#This Row],[League]]&amp;STANDINGS_BA[[#This Row],[Team]]</f>
        <v>$150 Draft Champions Feb 21 1:00 pm Lg.3741Chauvinst Puig</v>
      </c>
    </row>
    <row r="1425" spans="1:7" x14ac:dyDescent="0.25">
      <c r="A1425">
        <v>2756</v>
      </c>
      <c r="B1425" t="s">
        <v>1622</v>
      </c>
      <c r="C1425" t="s">
        <v>1615</v>
      </c>
      <c r="D1425">
        <v>0.25390000000000001</v>
      </c>
      <c r="E1425">
        <v>155</v>
      </c>
      <c r="F1425">
        <f t="shared" si="22"/>
        <v>14</v>
      </c>
      <c r="G1425" t="str">
        <f>STANDINGS_BA[[#This Row],[League]]&amp;STANDINGS_BA[[#This Row],[Team]]</f>
        <v>$150 Draft Champions Feb 21 1:00 pm Lg.3741Sons Of Beaches</v>
      </c>
    </row>
    <row r="1426" spans="1:7" x14ac:dyDescent="0.25">
      <c r="A1426">
        <v>2873</v>
      </c>
      <c r="B1426" t="s">
        <v>1623</v>
      </c>
      <c r="C1426" t="s">
        <v>1615</v>
      </c>
      <c r="D1426">
        <v>0.25009999999999999</v>
      </c>
      <c r="E1426">
        <v>38</v>
      </c>
      <c r="F1426">
        <f t="shared" si="22"/>
        <v>15</v>
      </c>
      <c r="G1426" t="str">
        <f>STANDINGS_BA[[#This Row],[League]]&amp;STANDINGS_BA[[#This Row],[Team]]</f>
        <v>$150 Draft Champions Feb 21 1:00 pm Lg.3741Time For The Long Bombs</v>
      </c>
    </row>
    <row r="1427" spans="1:7" x14ac:dyDescent="0.25">
      <c r="A1427">
        <v>86</v>
      </c>
      <c r="B1427" t="s">
        <v>1624</v>
      </c>
      <c r="C1427" t="s">
        <v>1625</v>
      </c>
      <c r="D1427">
        <v>0.27889999999999998</v>
      </c>
      <c r="E1427">
        <v>2825</v>
      </c>
      <c r="F1427">
        <f t="shared" si="22"/>
        <v>1</v>
      </c>
      <c r="G1427" t="str">
        <f>STANDINGS_BA[[#This Row],[League]]&amp;STANDINGS_BA[[#This Row],[Team]]</f>
        <v>$150 Draft Champions Feb 22 1:00 pm Lg.3744Expected Value</v>
      </c>
    </row>
    <row r="1428" spans="1:7" x14ac:dyDescent="0.25">
      <c r="A1428">
        <v>605</v>
      </c>
      <c r="B1428" t="s">
        <v>1626</v>
      </c>
      <c r="C1428" t="s">
        <v>1625</v>
      </c>
      <c r="D1428">
        <v>0.2717</v>
      </c>
      <c r="E1428">
        <v>2306</v>
      </c>
      <c r="F1428">
        <f t="shared" si="22"/>
        <v>2</v>
      </c>
      <c r="G1428" t="str">
        <f>STANDINGS_BA[[#This Row],[League]]&amp;STANDINGS_BA[[#This Row],[Team]]</f>
        <v>$150 Draft Champions Feb 22 1:00 pm Lg.3744Los Canines</v>
      </c>
    </row>
    <row r="1429" spans="1:7" x14ac:dyDescent="0.25">
      <c r="A1429">
        <v>620</v>
      </c>
      <c r="B1429" t="s">
        <v>19</v>
      </c>
      <c r="C1429" t="s">
        <v>1625</v>
      </c>
      <c r="D1429">
        <v>0.27150000000000002</v>
      </c>
      <c r="E1429">
        <v>2291</v>
      </c>
      <c r="F1429">
        <f t="shared" si="22"/>
        <v>3</v>
      </c>
      <c r="G1429" t="str">
        <f>STANDINGS_BA[[#This Row],[League]]&amp;STANDINGS_BA[[#This Row],[Team]]</f>
        <v>$150 Draft Champions Feb 22 1:00 pm Lg.3744One Eyed Jack</v>
      </c>
    </row>
    <row r="1430" spans="1:7" x14ac:dyDescent="0.25">
      <c r="A1430">
        <v>710</v>
      </c>
      <c r="B1430" t="s">
        <v>1627</v>
      </c>
      <c r="C1430" t="s">
        <v>1625</v>
      </c>
      <c r="D1430">
        <v>0.27060000000000001</v>
      </c>
      <c r="E1430">
        <v>2201</v>
      </c>
      <c r="F1430">
        <f t="shared" si="22"/>
        <v>4</v>
      </c>
      <c r="G1430" t="str">
        <f>STANDINGS_BA[[#This Row],[League]]&amp;STANDINGS_BA[[#This Row],[Team]]</f>
        <v>$150 Draft Champions Feb 22 1:00 pm Lg.3744Team Reynolds</v>
      </c>
    </row>
    <row r="1431" spans="1:7" x14ac:dyDescent="0.25">
      <c r="A1431">
        <v>767</v>
      </c>
      <c r="B1431" t="s">
        <v>1628</v>
      </c>
      <c r="C1431" t="s">
        <v>1625</v>
      </c>
      <c r="D1431">
        <v>0.27010000000000001</v>
      </c>
      <c r="E1431">
        <v>2144</v>
      </c>
      <c r="F1431">
        <f t="shared" si="22"/>
        <v>5</v>
      </c>
      <c r="G1431" t="str">
        <f>STANDINGS_BA[[#This Row],[League]]&amp;STANDINGS_BA[[#This Row],[Team]]</f>
        <v>$150 Draft Champions Feb 22 1:00 pm Lg.3744JColvin FantasyAlarm</v>
      </c>
    </row>
    <row r="1432" spans="1:7" x14ac:dyDescent="0.25">
      <c r="A1432">
        <v>825</v>
      </c>
      <c r="B1432" t="s">
        <v>1629</v>
      </c>
      <c r="C1432" t="s">
        <v>1625</v>
      </c>
      <c r="D1432">
        <v>0.26960000000000001</v>
      </c>
      <c r="E1432">
        <v>2086</v>
      </c>
      <c r="F1432">
        <f t="shared" si="22"/>
        <v>6</v>
      </c>
      <c r="G1432" t="str">
        <f>STANDINGS_BA[[#This Row],[League]]&amp;STANDINGS_BA[[#This Row],[Team]]</f>
        <v>$150 Draft Champions Feb 22 1:00 pm Lg.3744Team Clarke - 4</v>
      </c>
    </row>
    <row r="1433" spans="1:7" x14ac:dyDescent="0.25">
      <c r="A1433">
        <v>931</v>
      </c>
      <c r="B1433" t="s">
        <v>186</v>
      </c>
      <c r="C1433" t="s">
        <v>1625</v>
      </c>
      <c r="D1433">
        <v>0.26889999999999997</v>
      </c>
      <c r="E1433">
        <v>1980</v>
      </c>
      <c r="F1433">
        <f t="shared" si="22"/>
        <v>7</v>
      </c>
      <c r="G1433" t="str">
        <f>STANDINGS_BA[[#This Row],[League]]&amp;STANDINGS_BA[[#This Row],[Team]]</f>
        <v>$150 Draft Champions Feb 22 1:00 pm Lg.3744LONG GONE</v>
      </c>
    </row>
    <row r="1434" spans="1:7" x14ac:dyDescent="0.25">
      <c r="A1434">
        <v>1628</v>
      </c>
      <c r="B1434" t="s">
        <v>84</v>
      </c>
      <c r="C1434" t="s">
        <v>1625</v>
      </c>
      <c r="D1434">
        <v>0.26429999999999998</v>
      </c>
      <c r="E1434">
        <v>1283</v>
      </c>
      <c r="F1434">
        <f t="shared" si="22"/>
        <v>8</v>
      </c>
      <c r="G1434" t="str">
        <f>STANDINGS_BA[[#This Row],[League]]&amp;STANDINGS_BA[[#This Row],[Team]]</f>
        <v>$150 Draft Champions Feb 22 1:00 pm Lg.3744Team Bright</v>
      </c>
    </row>
    <row r="1435" spans="1:7" x14ac:dyDescent="0.25">
      <c r="A1435">
        <v>1649</v>
      </c>
      <c r="B1435" t="s">
        <v>1630</v>
      </c>
      <c r="C1435" t="s">
        <v>1625</v>
      </c>
      <c r="D1435">
        <v>0.26419999999999999</v>
      </c>
      <c r="E1435">
        <v>1262</v>
      </c>
      <c r="F1435">
        <f t="shared" si="22"/>
        <v>9</v>
      </c>
      <c r="G1435" t="str">
        <f>STANDINGS_BA[[#This Row],[League]]&amp;STANDINGS_BA[[#This Row],[Team]]</f>
        <v>$150 Draft Champions Feb 22 1:00 pm Lg.3744Iron Lung</v>
      </c>
    </row>
    <row r="1436" spans="1:7" x14ac:dyDescent="0.25">
      <c r="A1436">
        <v>2019</v>
      </c>
      <c r="B1436" t="s">
        <v>1631</v>
      </c>
      <c r="C1436" t="s">
        <v>1625</v>
      </c>
      <c r="D1436">
        <v>0.26169999999999999</v>
      </c>
      <c r="E1436">
        <v>892</v>
      </c>
      <c r="F1436">
        <f t="shared" si="22"/>
        <v>10</v>
      </c>
      <c r="G1436" t="str">
        <f>STANDINGS_BA[[#This Row],[League]]&amp;STANDINGS_BA[[#This Row],[Team]]</f>
        <v>$150 Draft Champions Feb 22 1:00 pm Lg.3744Rum Runner 4</v>
      </c>
    </row>
    <row r="1437" spans="1:7" x14ac:dyDescent="0.25">
      <c r="A1437">
        <v>2044</v>
      </c>
      <c r="B1437" t="s">
        <v>1632</v>
      </c>
      <c r="C1437" t="s">
        <v>1625</v>
      </c>
      <c r="D1437">
        <v>0.2616</v>
      </c>
      <c r="E1437">
        <v>867</v>
      </c>
      <c r="F1437">
        <f t="shared" si="22"/>
        <v>11</v>
      </c>
      <c r="G1437" t="str">
        <f>STANDINGS_BA[[#This Row],[League]]&amp;STANDINGS_BA[[#This Row],[Team]]</f>
        <v>$150 Draft Champions Feb 22 1:00 pm Lg.3744Albert King</v>
      </c>
    </row>
    <row r="1438" spans="1:7" x14ac:dyDescent="0.25">
      <c r="A1438">
        <v>2154</v>
      </c>
      <c r="B1438" t="s">
        <v>1633</v>
      </c>
      <c r="C1438" t="s">
        <v>1625</v>
      </c>
      <c r="D1438">
        <v>0.26069999999999999</v>
      </c>
      <c r="E1438">
        <v>757</v>
      </c>
      <c r="F1438">
        <f t="shared" si="22"/>
        <v>12</v>
      </c>
      <c r="G1438" t="str">
        <f>STANDINGS_BA[[#This Row],[League]]&amp;STANDINGS_BA[[#This Row],[Team]]</f>
        <v>$150 Draft Champions Feb 22 1:00 pm Lg.3744Old School Players</v>
      </c>
    </row>
    <row r="1439" spans="1:7" x14ac:dyDescent="0.25">
      <c r="A1439">
        <v>2372</v>
      </c>
      <c r="B1439" t="s">
        <v>1634</v>
      </c>
      <c r="C1439" t="s">
        <v>1625</v>
      </c>
      <c r="D1439">
        <v>0.25890000000000002</v>
      </c>
      <c r="E1439">
        <v>539</v>
      </c>
      <c r="F1439">
        <f t="shared" si="22"/>
        <v>13</v>
      </c>
      <c r="G1439" t="str">
        <f>STANDINGS_BA[[#This Row],[League]]&amp;STANDINGS_BA[[#This Row],[Team]]</f>
        <v>$150 Draft Champions Feb 22 1:00 pm Lg.3744Wang Dang Doodle Gang</v>
      </c>
    </row>
    <row r="1440" spans="1:7" x14ac:dyDescent="0.25">
      <c r="A1440">
        <v>2499</v>
      </c>
      <c r="B1440" t="s">
        <v>1635</v>
      </c>
      <c r="C1440" t="s">
        <v>1625</v>
      </c>
      <c r="D1440">
        <v>0.25769999999999998</v>
      </c>
      <c r="E1440">
        <v>412</v>
      </c>
      <c r="F1440">
        <f t="shared" si="22"/>
        <v>14</v>
      </c>
      <c r="G1440" t="str">
        <f>STANDINGS_BA[[#This Row],[League]]&amp;STANDINGS_BA[[#This Row],[Team]]</f>
        <v>$150 Draft Champions Feb 22 1:00 pm Lg.3744Rally Killing HR</v>
      </c>
    </row>
    <row r="1441" spans="1:7" x14ac:dyDescent="0.25">
      <c r="A1441">
        <v>2507</v>
      </c>
      <c r="B1441" t="s">
        <v>1636</v>
      </c>
      <c r="C1441" t="s">
        <v>1625</v>
      </c>
      <c r="D1441">
        <v>0.2576</v>
      </c>
      <c r="E1441">
        <v>404</v>
      </c>
      <c r="F1441">
        <f t="shared" si="22"/>
        <v>15</v>
      </c>
      <c r="G1441" t="str">
        <f>STANDINGS_BA[[#This Row],[League]]&amp;STANDINGS_BA[[#This Row],[Team]]</f>
        <v>$150 Draft Champions Feb 22 1:00 pm Lg.3744Hyun-Jin Ryude</v>
      </c>
    </row>
    <row r="1442" spans="1:7" x14ac:dyDescent="0.25">
      <c r="A1442">
        <v>156</v>
      </c>
      <c r="B1442" t="s">
        <v>1637</v>
      </c>
      <c r="C1442" t="s">
        <v>1638</v>
      </c>
      <c r="D1442">
        <v>0.27700000000000002</v>
      </c>
      <c r="E1442">
        <v>2755</v>
      </c>
      <c r="F1442">
        <f t="shared" si="22"/>
        <v>1</v>
      </c>
      <c r="G1442" t="str">
        <f>STANDINGS_BA[[#This Row],[League]]&amp;STANDINGS_BA[[#This Row],[Team]]</f>
        <v>$150 Draft Champions Feb 22 1:00 pm Lg.3747What's That</v>
      </c>
    </row>
    <row r="1443" spans="1:7" x14ac:dyDescent="0.25">
      <c r="A1443">
        <v>205</v>
      </c>
      <c r="B1443" t="s">
        <v>1639</v>
      </c>
      <c r="C1443" t="s">
        <v>1638</v>
      </c>
      <c r="D1443">
        <v>0.27589999999999998</v>
      </c>
      <c r="E1443">
        <v>2706</v>
      </c>
      <c r="F1443">
        <f t="shared" si="22"/>
        <v>2</v>
      </c>
      <c r="G1443" t="str">
        <f>STANDINGS_BA[[#This Row],[League]]&amp;STANDINGS_BA[[#This Row],[Team]]</f>
        <v>$150 Draft Champions Feb 22 1:00 pm Lg.3747The Wild Bunch</v>
      </c>
    </row>
    <row r="1444" spans="1:7" x14ac:dyDescent="0.25">
      <c r="A1444">
        <v>340</v>
      </c>
      <c r="B1444" t="s">
        <v>1640</v>
      </c>
      <c r="C1444" t="s">
        <v>1638</v>
      </c>
      <c r="D1444">
        <v>0.27410000000000001</v>
      </c>
      <c r="E1444">
        <v>2571</v>
      </c>
      <c r="F1444">
        <f t="shared" si="22"/>
        <v>3</v>
      </c>
      <c r="G1444" t="str">
        <f>STANDINGS_BA[[#This Row],[League]]&amp;STANDINGS_BA[[#This Row],[Team]]</f>
        <v>$150 Draft Champions Feb 22 1:00 pm Lg.3747Fantasy Phoenix II</v>
      </c>
    </row>
    <row r="1445" spans="1:7" x14ac:dyDescent="0.25">
      <c r="A1445">
        <v>420</v>
      </c>
      <c r="B1445" t="s">
        <v>1290</v>
      </c>
      <c r="C1445" t="s">
        <v>1638</v>
      </c>
      <c r="D1445">
        <v>0.2732</v>
      </c>
      <c r="E1445">
        <v>2491</v>
      </c>
      <c r="F1445">
        <f t="shared" si="22"/>
        <v>4</v>
      </c>
      <c r="G1445" t="str">
        <f>STANDINGS_BA[[#This Row],[League]]&amp;STANDINGS_BA[[#This Row],[Team]]</f>
        <v>$150 Draft Champions Feb 22 1:00 pm Lg.3747What Was I Thinking</v>
      </c>
    </row>
    <row r="1446" spans="1:7" x14ac:dyDescent="0.25">
      <c r="A1446">
        <v>610</v>
      </c>
      <c r="B1446" t="s">
        <v>1641</v>
      </c>
      <c r="C1446" t="s">
        <v>1638</v>
      </c>
      <c r="D1446">
        <v>0.27160000000000001</v>
      </c>
      <c r="E1446">
        <v>2301</v>
      </c>
      <c r="F1446">
        <f t="shared" si="22"/>
        <v>5</v>
      </c>
      <c r="G1446" t="str">
        <f>STANDINGS_BA[[#This Row],[League]]&amp;STANDINGS_BA[[#This Row],[Team]]</f>
        <v>$150 Draft Champions Feb 22 1:00 pm Lg.3747YITBOAT</v>
      </c>
    </row>
    <row r="1447" spans="1:7" x14ac:dyDescent="0.25">
      <c r="A1447">
        <v>970</v>
      </c>
      <c r="B1447" t="s">
        <v>1642</v>
      </c>
      <c r="C1447" t="s">
        <v>1638</v>
      </c>
      <c r="D1447">
        <v>0.26869999999999999</v>
      </c>
      <c r="E1447">
        <v>1941</v>
      </c>
      <c r="F1447">
        <f t="shared" si="22"/>
        <v>6</v>
      </c>
      <c r="G1447" t="str">
        <f>STANDINGS_BA[[#This Row],[League]]&amp;STANDINGS_BA[[#This Row],[Team]]</f>
        <v>$150 Draft Champions Feb 22 1:00 pm Lg.3747Bros B4 Hoes</v>
      </c>
    </row>
    <row r="1448" spans="1:7" x14ac:dyDescent="0.25">
      <c r="A1448">
        <v>1093</v>
      </c>
      <c r="B1448" t="s">
        <v>1643</v>
      </c>
      <c r="C1448" t="s">
        <v>1638</v>
      </c>
      <c r="D1448">
        <v>0.26779999999999998</v>
      </c>
      <c r="E1448">
        <v>1818</v>
      </c>
      <c r="F1448">
        <f t="shared" si="22"/>
        <v>7</v>
      </c>
      <c r="G1448" t="str">
        <f>STANDINGS_BA[[#This Row],[League]]&amp;STANDINGS_BA[[#This Row],[Team]]</f>
        <v>$150 Draft Champions Feb 22 1:00 pm Lg.3747Team Barry</v>
      </c>
    </row>
    <row r="1449" spans="1:7" x14ac:dyDescent="0.25">
      <c r="A1449">
        <v>1590</v>
      </c>
      <c r="B1449" t="s">
        <v>726</v>
      </c>
      <c r="C1449" t="s">
        <v>1638</v>
      </c>
      <c r="D1449">
        <v>0.2646</v>
      </c>
      <c r="E1449">
        <v>1321</v>
      </c>
      <c r="F1449">
        <f t="shared" si="22"/>
        <v>8</v>
      </c>
      <c r="G1449" t="str">
        <f>STANDINGS_BA[[#This Row],[League]]&amp;STANDINGS_BA[[#This Row],[Team]]</f>
        <v>$150 Draft Champions Feb 22 1:00 pm Lg.3747Team Warner</v>
      </c>
    </row>
    <row r="1450" spans="1:7" x14ac:dyDescent="0.25">
      <c r="A1450">
        <v>1662</v>
      </c>
      <c r="B1450" t="s">
        <v>1189</v>
      </c>
      <c r="C1450" t="s">
        <v>1638</v>
      </c>
      <c r="D1450">
        <v>0.2641</v>
      </c>
      <c r="E1450">
        <v>1249</v>
      </c>
      <c r="F1450">
        <f t="shared" si="22"/>
        <v>9</v>
      </c>
      <c r="G1450" t="str">
        <f>STANDINGS_BA[[#This Row],[League]]&amp;STANDINGS_BA[[#This Row],[Team]]</f>
        <v>$150 Draft Champions Feb 22 1:00 pm Lg.3747Team jones</v>
      </c>
    </row>
    <row r="1451" spans="1:7" x14ac:dyDescent="0.25">
      <c r="A1451">
        <v>1881</v>
      </c>
      <c r="B1451" t="s">
        <v>1644</v>
      </c>
      <c r="C1451" t="s">
        <v>1638</v>
      </c>
      <c r="D1451">
        <v>0.26269999999999999</v>
      </c>
      <c r="E1451">
        <v>1030</v>
      </c>
      <c r="F1451">
        <f t="shared" si="22"/>
        <v>10</v>
      </c>
      <c r="G1451" t="str">
        <f>STANDINGS_BA[[#This Row],[League]]&amp;STANDINGS_BA[[#This Row],[Team]]</f>
        <v>$150 Draft Champions Feb 22 1:00 pm Lg.3747Team Durham</v>
      </c>
    </row>
    <row r="1452" spans="1:7" x14ac:dyDescent="0.25">
      <c r="A1452">
        <v>2164</v>
      </c>
      <c r="B1452" t="s">
        <v>1645</v>
      </c>
      <c r="C1452" t="s">
        <v>1638</v>
      </c>
      <c r="D1452">
        <v>0.26069999999999999</v>
      </c>
      <c r="E1452">
        <v>747</v>
      </c>
      <c r="F1452">
        <f t="shared" si="22"/>
        <v>11</v>
      </c>
      <c r="G1452" t="str">
        <f>STANDINGS_BA[[#This Row],[League]]&amp;STANDINGS_BA[[#This Row],[Team]]</f>
        <v>$150 Draft Champions Feb 22 1:00 pm Lg.3747TonyC</v>
      </c>
    </row>
    <row r="1453" spans="1:7" x14ac:dyDescent="0.25">
      <c r="A1453">
        <v>2167</v>
      </c>
      <c r="B1453" t="s">
        <v>1646</v>
      </c>
      <c r="C1453" t="s">
        <v>1638</v>
      </c>
      <c r="D1453">
        <v>0.26069999999999999</v>
      </c>
      <c r="E1453">
        <v>744</v>
      </c>
      <c r="F1453">
        <f t="shared" si="22"/>
        <v>12</v>
      </c>
      <c r="G1453" t="str">
        <f>STANDINGS_BA[[#This Row],[League]]&amp;STANDINGS_BA[[#This Row],[Team]]</f>
        <v>$150 Draft Champions Feb 22 1:00 pm Lg.3747FALCONS</v>
      </c>
    </row>
    <row r="1454" spans="1:7" x14ac:dyDescent="0.25">
      <c r="A1454">
        <v>2272</v>
      </c>
      <c r="B1454" t="s">
        <v>1647</v>
      </c>
      <c r="C1454" t="s">
        <v>1638</v>
      </c>
      <c r="D1454">
        <v>0.25979999999999998</v>
      </c>
      <c r="E1454">
        <v>639</v>
      </c>
      <c r="F1454">
        <f t="shared" si="22"/>
        <v>13</v>
      </c>
      <c r="G1454" t="str">
        <f>STANDINGS_BA[[#This Row],[League]]&amp;STANDINGS_BA[[#This Row],[Team]]</f>
        <v>$150 Draft Champions Feb 22 1:00 pm Lg.3747Team Javenkoski</v>
      </c>
    </row>
    <row r="1455" spans="1:7" x14ac:dyDescent="0.25">
      <c r="A1455">
        <v>2315</v>
      </c>
      <c r="B1455" t="s">
        <v>18</v>
      </c>
      <c r="C1455" t="s">
        <v>1638</v>
      </c>
      <c r="D1455">
        <v>0.25940000000000002</v>
      </c>
      <c r="E1455">
        <v>596</v>
      </c>
      <c r="F1455">
        <f t="shared" si="22"/>
        <v>14</v>
      </c>
      <c r="G1455" t="str">
        <f>STANDINGS_BA[[#This Row],[League]]&amp;STANDINGS_BA[[#This Row],[Team]]</f>
        <v>$150 Draft Champions Feb 22 1:00 pm Lg.3747Home Run Derbies</v>
      </c>
    </row>
    <row r="1456" spans="1:7" x14ac:dyDescent="0.25">
      <c r="A1456">
        <v>2484</v>
      </c>
      <c r="B1456" t="s">
        <v>1648</v>
      </c>
      <c r="C1456" t="s">
        <v>1638</v>
      </c>
      <c r="D1456">
        <v>0.25790000000000002</v>
      </c>
      <c r="E1456">
        <v>427</v>
      </c>
      <c r="F1456">
        <f t="shared" si="22"/>
        <v>15</v>
      </c>
      <c r="G1456" t="str">
        <f>STANDINGS_BA[[#This Row],[League]]&amp;STANDINGS_BA[[#This Row],[Team]]</f>
        <v>$150 Draft Champions Feb 22 1:00 pm Lg.3747Mastersball.com</v>
      </c>
    </row>
    <row r="1457" spans="1:7" x14ac:dyDescent="0.25">
      <c r="A1457">
        <v>109</v>
      </c>
      <c r="B1457" t="s">
        <v>262</v>
      </c>
      <c r="C1457" t="s">
        <v>1649</v>
      </c>
      <c r="D1457">
        <v>0.27800000000000002</v>
      </c>
      <c r="E1457">
        <v>2802</v>
      </c>
      <c r="F1457">
        <f t="shared" si="22"/>
        <v>1</v>
      </c>
      <c r="G1457" t="str">
        <f>STANDINGS_BA[[#This Row],[League]]&amp;STANDINGS_BA[[#This Row],[Team]]</f>
        <v>$150 Draft Champions Feb 23 1:00 pm Lg.3750Tennessee Tire</v>
      </c>
    </row>
    <row r="1458" spans="1:7" x14ac:dyDescent="0.25">
      <c r="A1458">
        <v>165</v>
      </c>
      <c r="B1458" t="s">
        <v>1650</v>
      </c>
      <c r="C1458" t="s">
        <v>1649</v>
      </c>
      <c r="D1458">
        <v>0.27679999999999999</v>
      </c>
      <c r="E1458">
        <v>2746</v>
      </c>
      <c r="F1458">
        <f t="shared" si="22"/>
        <v>2</v>
      </c>
      <c r="G1458" t="str">
        <f>STANDINGS_BA[[#This Row],[League]]&amp;STANDINGS_BA[[#This Row],[Team]]</f>
        <v>$150 Draft Champions Feb 23 1:00 pm Lg.3750Greenwave</v>
      </c>
    </row>
    <row r="1459" spans="1:7" x14ac:dyDescent="0.25">
      <c r="A1459">
        <v>246</v>
      </c>
      <c r="B1459" t="s">
        <v>446</v>
      </c>
      <c r="C1459" t="s">
        <v>1649</v>
      </c>
      <c r="D1459">
        <v>0.2752</v>
      </c>
      <c r="E1459">
        <v>2665</v>
      </c>
      <c r="F1459">
        <f t="shared" si="22"/>
        <v>3</v>
      </c>
      <c r="G1459" t="str">
        <f>STANDINGS_BA[[#This Row],[League]]&amp;STANDINGS_BA[[#This Row],[Team]]</f>
        <v>$150 Draft Champions Feb 23 1:00 pm Lg.3750Brave Warriors</v>
      </c>
    </row>
    <row r="1460" spans="1:7" x14ac:dyDescent="0.25">
      <c r="A1460">
        <v>571</v>
      </c>
      <c r="B1460" t="s">
        <v>465</v>
      </c>
      <c r="C1460" t="s">
        <v>1649</v>
      </c>
      <c r="D1460">
        <v>0.27189999999999998</v>
      </c>
      <c r="E1460">
        <v>2340</v>
      </c>
      <c r="F1460">
        <f t="shared" si="22"/>
        <v>4</v>
      </c>
      <c r="G1460" t="str">
        <f>STANDINGS_BA[[#This Row],[League]]&amp;STANDINGS_BA[[#This Row],[Team]]</f>
        <v>$150 Draft Champions Feb 23 1:00 pm Lg.3750Cape Fear Waterman</v>
      </c>
    </row>
    <row r="1461" spans="1:7" x14ac:dyDescent="0.25">
      <c r="A1461">
        <v>702</v>
      </c>
      <c r="B1461" t="s">
        <v>1651</v>
      </c>
      <c r="C1461" t="s">
        <v>1649</v>
      </c>
      <c r="D1461">
        <v>0.2707</v>
      </c>
      <c r="E1461">
        <v>2209</v>
      </c>
      <c r="F1461">
        <f t="shared" si="22"/>
        <v>5</v>
      </c>
      <c r="G1461" t="str">
        <f>STANDINGS_BA[[#This Row],[League]]&amp;STANDINGS_BA[[#This Row],[Team]]</f>
        <v>$150 Draft Champions Feb 23 1:00 pm Lg.3750GimmieDat Dat</v>
      </c>
    </row>
    <row r="1462" spans="1:7" x14ac:dyDescent="0.25">
      <c r="A1462">
        <v>868</v>
      </c>
      <c r="B1462" t="s">
        <v>1652</v>
      </c>
      <c r="C1462" t="s">
        <v>1649</v>
      </c>
      <c r="D1462">
        <v>0.26929999999999998</v>
      </c>
      <c r="E1462">
        <v>2043</v>
      </c>
      <c r="F1462">
        <f t="shared" si="22"/>
        <v>6</v>
      </c>
      <c r="G1462" t="str">
        <f>STANDINGS_BA[[#This Row],[League]]&amp;STANDINGS_BA[[#This Row],[Team]]</f>
        <v>$150 Draft Champions Feb 23 1:00 pm Lg.3750Team Kirshblum</v>
      </c>
    </row>
    <row r="1463" spans="1:7" x14ac:dyDescent="0.25">
      <c r="A1463">
        <v>1081</v>
      </c>
      <c r="B1463" t="s">
        <v>1653</v>
      </c>
      <c r="C1463" t="s">
        <v>1649</v>
      </c>
      <c r="D1463">
        <v>0.26790000000000003</v>
      </c>
      <c r="E1463">
        <v>1830</v>
      </c>
      <c r="F1463">
        <f t="shared" si="22"/>
        <v>7</v>
      </c>
      <c r="G1463" t="str">
        <f>STANDINGS_BA[[#This Row],[League]]&amp;STANDINGS_BA[[#This Row],[Team]]</f>
        <v>$150 Draft Champions Feb 23 1:00 pm Lg.3750P-n-C Report</v>
      </c>
    </row>
    <row r="1464" spans="1:7" x14ac:dyDescent="0.25">
      <c r="A1464">
        <v>1444</v>
      </c>
      <c r="B1464" t="s">
        <v>1655</v>
      </c>
      <c r="C1464" t="s">
        <v>1649</v>
      </c>
      <c r="D1464">
        <v>0.26550000000000001</v>
      </c>
      <c r="E1464">
        <v>1467</v>
      </c>
      <c r="F1464">
        <f t="shared" si="22"/>
        <v>8</v>
      </c>
      <c r="G1464" t="str">
        <f>STANDINGS_BA[[#This Row],[League]]&amp;STANDINGS_BA[[#This Row],[Team]]</f>
        <v>$150 Draft Champions Feb 23 1:00 pm Lg.3750Campbell Toe II</v>
      </c>
    </row>
    <row r="1465" spans="1:7" x14ac:dyDescent="0.25">
      <c r="A1465">
        <v>1548</v>
      </c>
      <c r="B1465" t="s">
        <v>46</v>
      </c>
      <c r="C1465" t="s">
        <v>1649</v>
      </c>
      <c r="D1465">
        <v>0.26479999999999998</v>
      </c>
      <c r="E1465">
        <v>1363</v>
      </c>
      <c r="F1465">
        <f t="shared" si="22"/>
        <v>9</v>
      </c>
      <c r="G1465" t="str">
        <f>STANDINGS_BA[[#This Row],[League]]&amp;STANDINGS_BA[[#This Row],[Team]]</f>
        <v>$150 Draft Champions Feb 23 1:00 pm Lg.3750Team Menna</v>
      </c>
    </row>
    <row r="1466" spans="1:7" x14ac:dyDescent="0.25">
      <c r="A1466">
        <v>1800</v>
      </c>
      <c r="B1466" t="s">
        <v>1656</v>
      </c>
      <c r="C1466" t="s">
        <v>1649</v>
      </c>
      <c r="D1466">
        <v>0.26329999999999998</v>
      </c>
      <c r="E1466">
        <v>1111</v>
      </c>
      <c r="F1466">
        <f t="shared" si="22"/>
        <v>10</v>
      </c>
      <c r="G1466" t="str">
        <f>STANDINGS_BA[[#This Row],[League]]&amp;STANDINGS_BA[[#This Row],[Team]]</f>
        <v>$150 Draft Champions Feb 23 1:00 pm Lg.3750Malibu Waves 2016 (15 tm)</v>
      </c>
    </row>
    <row r="1467" spans="1:7" x14ac:dyDescent="0.25">
      <c r="A1467">
        <v>2294</v>
      </c>
      <c r="B1467" t="s">
        <v>650</v>
      </c>
      <c r="C1467" t="s">
        <v>1649</v>
      </c>
      <c r="D1467">
        <v>0.2596</v>
      </c>
      <c r="E1467">
        <v>617</v>
      </c>
      <c r="F1467">
        <f t="shared" si="22"/>
        <v>11</v>
      </c>
      <c r="G1467" t="str">
        <f>STANDINGS_BA[[#This Row],[League]]&amp;STANDINGS_BA[[#This Row],[Team]]</f>
        <v>$150 Draft Champions Feb 23 1:00 pm Lg.3750Team Stein</v>
      </c>
    </row>
    <row r="1468" spans="1:7" x14ac:dyDescent="0.25">
      <c r="A1468">
        <v>2408</v>
      </c>
      <c r="B1468" t="s">
        <v>409</v>
      </c>
      <c r="C1468" t="s">
        <v>1649</v>
      </c>
      <c r="D1468">
        <v>0.2586</v>
      </c>
      <c r="E1468">
        <v>503</v>
      </c>
      <c r="F1468">
        <f t="shared" si="22"/>
        <v>12</v>
      </c>
      <c r="G1468" t="str">
        <f>STANDINGS_BA[[#This Row],[League]]&amp;STANDINGS_BA[[#This Row],[Team]]</f>
        <v>$150 Draft Champions Feb 23 1:00 pm Lg.3750Perpetual Motion Squad</v>
      </c>
    </row>
    <row r="1469" spans="1:7" x14ac:dyDescent="0.25">
      <c r="A1469">
        <v>2434</v>
      </c>
      <c r="B1469" t="s">
        <v>308</v>
      </c>
      <c r="C1469" t="s">
        <v>1649</v>
      </c>
      <c r="D1469">
        <v>0.25840000000000002</v>
      </c>
      <c r="E1469">
        <v>477</v>
      </c>
      <c r="F1469">
        <f t="shared" si="22"/>
        <v>13</v>
      </c>
      <c r="G1469" t="str">
        <f>STANDINGS_BA[[#This Row],[League]]&amp;STANDINGS_BA[[#This Row],[Team]]</f>
        <v>$150 Draft Champions Feb 23 1:00 pm Lg.3750Captain Crunch 5</v>
      </c>
    </row>
    <row r="1470" spans="1:7" x14ac:dyDescent="0.25">
      <c r="A1470">
        <v>2820</v>
      </c>
      <c r="B1470" t="s">
        <v>1657</v>
      </c>
      <c r="C1470" t="s">
        <v>1649</v>
      </c>
      <c r="D1470">
        <v>0.25259999999999999</v>
      </c>
      <c r="E1470">
        <v>91</v>
      </c>
      <c r="F1470">
        <f t="shared" si="22"/>
        <v>14</v>
      </c>
      <c r="G1470" t="str">
        <f>STANDINGS_BA[[#This Row],[League]]&amp;STANDINGS_BA[[#This Row],[Team]]</f>
        <v>$150 Draft Champions Feb 23 1:00 pm Lg.3750Reverse Cowgill 0223</v>
      </c>
    </row>
    <row r="1471" spans="1:7" x14ac:dyDescent="0.25">
      <c r="A1471">
        <v>2846</v>
      </c>
      <c r="B1471" t="s">
        <v>42</v>
      </c>
      <c r="C1471" t="s">
        <v>1649</v>
      </c>
      <c r="D1471">
        <v>0.25140000000000001</v>
      </c>
      <c r="E1471">
        <v>65</v>
      </c>
      <c r="F1471">
        <f t="shared" si="22"/>
        <v>15</v>
      </c>
      <c r="G1471" t="str">
        <f>STANDINGS_BA[[#This Row],[League]]&amp;STANDINGS_BA[[#This Row],[Team]]</f>
        <v>$150 Draft Champions Feb 23 1:00 pm Lg.3750CAPTAIN BODGIT</v>
      </c>
    </row>
    <row r="1472" spans="1:7" x14ac:dyDescent="0.25">
      <c r="A1472">
        <v>91</v>
      </c>
      <c r="B1472" t="s">
        <v>1658</v>
      </c>
      <c r="C1472" t="s">
        <v>1659</v>
      </c>
      <c r="D1472">
        <v>0.27879999999999999</v>
      </c>
      <c r="E1472">
        <v>2820</v>
      </c>
      <c r="F1472">
        <f t="shared" si="22"/>
        <v>1</v>
      </c>
      <c r="G1472" t="str">
        <f>STANDINGS_BA[[#This Row],[League]]&amp;STANDINGS_BA[[#This Row],[Team]]</f>
        <v>$150 Draft Champions Feb 23 1:00 pm Lg.3751Team Hamon</v>
      </c>
    </row>
    <row r="1473" spans="1:7" x14ac:dyDescent="0.25">
      <c r="A1473">
        <v>424</v>
      </c>
      <c r="B1473" t="s">
        <v>592</v>
      </c>
      <c r="C1473" t="s">
        <v>1659</v>
      </c>
      <c r="D1473">
        <v>0.27310000000000001</v>
      </c>
      <c r="E1473">
        <v>2487</v>
      </c>
      <c r="F1473">
        <f t="shared" si="22"/>
        <v>2</v>
      </c>
      <c r="G1473" t="str">
        <f>STANDINGS_BA[[#This Row],[League]]&amp;STANDINGS_BA[[#This Row],[Team]]</f>
        <v>$150 Draft Champions Feb 23 1:00 pm Lg.3751Team Bennette</v>
      </c>
    </row>
    <row r="1474" spans="1:7" x14ac:dyDescent="0.25">
      <c r="A1474">
        <v>792</v>
      </c>
      <c r="B1474" t="s">
        <v>271</v>
      </c>
      <c r="C1474" t="s">
        <v>1659</v>
      </c>
      <c r="D1474">
        <v>0.26989999999999997</v>
      </c>
      <c r="E1474">
        <v>2119</v>
      </c>
      <c r="F1474">
        <f t="shared" si="22"/>
        <v>3</v>
      </c>
      <c r="G1474" t="str">
        <f>STANDINGS_BA[[#This Row],[League]]&amp;STANDINGS_BA[[#This Row],[Team]]</f>
        <v>$150 Draft Champions Feb 23 1:00 pm Lg.3751Team brace</v>
      </c>
    </row>
    <row r="1475" spans="1:7" x14ac:dyDescent="0.25">
      <c r="A1475">
        <v>844</v>
      </c>
      <c r="B1475" t="s">
        <v>406</v>
      </c>
      <c r="C1475" t="s">
        <v>1659</v>
      </c>
      <c r="D1475">
        <v>0.26950000000000002</v>
      </c>
      <c r="E1475">
        <v>2067</v>
      </c>
      <c r="F1475">
        <f t="shared" ref="F1475:F1538" si="23">IF(C1475=C1474,F1474+1,1)</f>
        <v>4</v>
      </c>
      <c r="G1475" t="str">
        <f>STANDINGS_BA[[#This Row],[League]]&amp;STANDINGS_BA[[#This Row],[Team]]</f>
        <v>$150 Draft Champions Feb 23 1:00 pm Lg.375150 Rounds and Pray</v>
      </c>
    </row>
    <row r="1476" spans="1:7" x14ac:dyDescent="0.25">
      <c r="A1476">
        <v>935</v>
      </c>
      <c r="B1476" t="s">
        <v>455</v>
      </c>
      <c r="C1476" t="s">
        <v>1659</v>
      </c>
      <c r="D1476">
        <v>0.26889999999999997</v>
      </c>
      <c r="E1476">
        <v>1976</v>
      </c>
      <c r="F1476">
        <f t="shared" si="23"/>
        <v>5</v>
      </c>
      <c r="G1476" t="str">
        <f>STANDINGS_BA[[#This Row],[League]]&amp;STANDINGS_BA[[#This Row],[Team]]</f>
        <v>$150 Draft Champions Feb 23 1:00 pm Lg.3751The Warlocks</v>
      </c>
    </row>
    <row r="1477" spans="1:7" x14ac:dyDescent="0.25">
      <c r="A1477">
        <v>981</v>
      </c>
      <c r="B1477" t="s">
        <v>1660</v>
      </c>
      <c r="C1477" t="s">
        <v>1659</v>
      </c>
      <c r="D1477">
        <v>0.26860000000000001</v>
      </c>
      <c r="E1477">
        <v>1930</v>
      </c>
      <c r="F1477">
        <f t="shared" si="23"/>
        <v>6</v>
      </c>
      <c r="G1477" t="str">
        <f>STANDINGS_BA[[#This Row],[League]]&amp;STANDINGS_BA[[#This Row],[Team]]</f>
        <v>$150 Draft Champions Feb 23 1:00 pm Lg.3751Sam's Club</v>
      </c>
    </row>
    <row r="1478" spans="1:7" x14ac:dyDescent="0.25">
      <c r="A1478">
        <v>1031</v>
      </c>
      <c r="B1478" t="s">
        <v>1661</v>
      </c>
      <c r="C1478" t="s">
        <v>1659</v>
      </c>
      <c r="D1478">
        <v>0.26819999999999999</v>
      </c>
      <c r="E1478">
        <v>1880</v>
      </c>
      <c r="F1478">
        <f t="shared" si="23"/>
        <v>7</v>
      </c>
      <c r="G1478" t="str">
        <f>STANDINGS_BA[[#This Row],[League]]&amp;STANDINGS_BA[[#This Row],[Team]]</f>
        <v>$150 Draft Champions Feb 23 1:00 pm Lg.3751Duda RIght Thing</v>
      </c>
    </row>
    <row r="1479" spans="1:7" x14ac:dyDescent="0.25">
      <c r="A1479">
        <v>1299</v>
      </c>
      <c r="B1479" t="s">
        <v>1662</v>
      </c>
      <c r="C1479" t="s">
        <v>1659</v>
      </c>
      <c r="D1479">
        <v>0.26640000000000003</v>
      </c>
      <c r="E1479">
        <v>1612</v>
      </c>
      <c r="F1479">
        <f t="shared" si="23"/>
        <v>8</v>
      </c>
      <c r="G1479" t="str">
        <f>STANDINGS_BA[[#This Row],[League]]&amp;STANDINGS_BA[[#This Row],[Team]]</f>
        <v>$150 Draft Champions Feb 23 1:00 pm Lg.3751Beachbums</v>
      </c>
    </row>
    <row r="1480" spans="1:7" x14ac:dyDescent="0.25">
      <c r="A1480">
        <v>1491</v>
      </c>
      <c r="B1480" t="s">
        <v>15</v>
      </c>
      <c r="C1480" t="s">
        <v>1659</v>
      </c>
      <c r="D1480">
        <v>0.26519999999999999</v>
      </c>
      <c r="E1480">
        <v>1420</v>
      </c>
      <c r="F1480">
        <f t="shared" si="23"/>
        <v>9</v>
      </c>
      <c r="G1480" t="str">
        <f>STANDINGS_BA[[#This Row],[League]]&amp;STANDINGS_BA[[#This Row],[Team]]</f>
        <v>$150 Draft Champions Feb 23 1:00 pm Lg.3751SOUTHERN IMAGE</v>
      </c>
    </row>
    <row r="1481" spans="1:7" x14ac:dyDescent="0.25">
      <c r="A1481">
        <v>1630</v>
      </c>
      <c r="B1481" t="s">
        <v>1663</v>
      </c>
      <c r="C1481" t="s">
        <v>1659</v>
      </c>
      <c r="D1481">
        <v>0.26429999999999998</v>
      </c>
      <c r="E1481">
        <v>1281</v>
      </c>
      <c r="F1481">
        <f t="shared" si="23"/>
        <v>10</v>
      </c>
      <c r="G1481" t="str">
        <f>STANDINGS_BA[[#This Row],[League]]&amp;STANDINGS_BA[[#This Row],[Team]]</f>
        <v>$150 Draft Champions Feb 23 1:00 pm Lg.3751Wade Boggs Style</v>
      </c>
    </row>
    <row r="1482" spans="1:7" x14ac:dyDescent="0.25">
      <c r="A1482">
        <v>2142</v>
      </c>
      <c r="B1482" t="s">
        <v>1664</v>
      </c>
      <c r="C1482" t="s">
        <v>1659</v>
      </c>
      <c r="D1482">
        <v>0.26090000000000002</v>
      </c>
      <c r="E1482">
        <v>769</v>
      </c>
      <c r="F1482">
        <f t="shared" si="23"/>
        <v>11</v>
      </c>
      <c r="G1482" t="str">
        <f>STANDINGS_BA[[#This Row],[League]]&amp;STANDINGS_BA[[#This Row],[Team]]</f>
        <v>$150 Draft Champions Feb 23 1:00 pm Lg.3751Pine Riders</v>
      </c>
    </row>
    <row r="1483" spans="1:7" x14ac:dyDescent="0.25">
      <c r="A1483">
        <v>2144</v>
      </c>
      <c r="B1483" t="s">
        <v>1665</v>
      </c>
      <c r="C1483" t="s">
        <v>1659</v>
      </c>
      <c r="D1483">
        <v>0.26079999999999998</v>
      </c>
      <c r="E1483">
        <v>767</v>
      </c>
      <c r="F1483">
        <f t="shared" si="23"/>
        <v>12</v>
      </c>
      <c r="G1483" t="str">
        <f>STANDINGS_BA[[#This Row],[League]]&amp;STANDINGS_BA[[#This Row],[Team]]</f>
        <v>$150 Draft Champions Feb 23 1:00 pm Lg.3751Traylor Dukes</v>
      </c>
    </row>
    <row r="1484" spans="1:7" x14ac:dyDescent="0.25">
      <c r="A1484">
        <v>2221</v>
      </c>
      <c r="B1484" t="s">
        <v>1666</v>
      </c>
      <c r="C1484" t="s">
        <v>1659</v>
      </c>
      <c r="D1484">
        <v>0.26019999999999999</v>
      </c>
      <c r="E1484">
        <v>690</v>
      </c>
      <c r="F1484">
        <f t="shared" si="23"/>
        <v>13</v>
      </c>
      <c r="G1484" t="str">
        <f>STANDINGS_BA[[#This Row],[League]]&amp;STANDINGS_BA[[#This Row],[Team]]</f>
        <v>$150 Draft Champions Feb 23 1:00 pm Lg.3751Big Bad Wolf</v>
      </c>
    </row>
    <row r="1485" spans="1:7" x14ac:dyDescent="0.25">
      <c r="A1485">
        <v>2482</v>
      </c>
      <c r="B1485" t="s">
        <v>1667</v>
      </c>
      <c r="C1485" t="s">
        <v>1659</v>
      </c>
      <c r="D1485">
        <v>0.25790000000000002</v>
      </c>
      <c r="E1485">
        <v>429</v>
      </c>
      <c r="F1485">
        <f t="shared" si="23"/>
        <v>14</v>
      </c>
      <c r="G1485" t="str">
        <f>STANDINGS_BA[[#This Row],[League]]&amp;STANDINGS_BA[[#This Row],[Team]]</f>
        <v>$150 Draft Champions Feb 23 1:00 pm Lg.3751Honey Nut Berrios</v>
      </c>
    </row>
    <row r="1486" spans="1:7" x14ac:dyDescent="0.25">
      <c r="A1486">
        <v>2559</v>
      </c>
      <c r="B1486" t="s">
        <v>205</v>
      </c>
      <c r="C1486" t="s">
        <v>1659</v>
      </c>
      <c r="D1486">
        <v>0.25700000000000001</v>
      </c>
      <c r="E1486">
        <v>352</v>
      </c>
      <c r="F1486">
        <f t="shared" si="23"/>
        <v>15</v>
      </c>
      <c r="G1486" t="str">
        <f>STANDINGS_BA[[#This Row],[League]]&amp;STANDINGS_BA[[#This Row],[Team]]</f>
        <v>$150 Draft Champions Feb 23 1:00 pm Lg.3751Team Sloan</v>
      </c>
    </row>
    <row r="1487" spans="1:7" x14ac:dyDescent="0.25">
      <c r="A1487">
        <v>145</v>
      </c>
      <c r="B1487" t="s">
        <v>195</v>
      </c>
      <c r="C1487" t="s">
        <v>1668</v>
      </c>
      <c r="D1487">
        <v>0.2772</v>
      </c>
      <c r="E1487">
        <v>2766</v>
      </c>
      <c r="F1487">
        <f t="shared" si="23"/>
        <v>1</v>
      </c>
      <c r="G1487" t="str">
        <f>STANDINGS_BA[[#This Row],[League]]&amp;STANDINGS_BA[[#This Row],[Team]]</f>
        <v>$150 Draft Champions Feb 24 1:00 pm Lg.3753Southern Comfort</v>
      </c>
    </row>
    <row r="1488" spans="1:7" x14ac:dyDescent="0.25">
      <c r="A1488">
        <v>315</v>
      </c>
      <c r="B1488" t="s">
        <v>1669</v>
      </c>
      <c r="C1488" t="s">
        <v>1668</v>
      </c>
      <c r="D1488">
        <v>0.27429999999999999</v>
      </c>
      <c r="E1488">
        <v>2596</v>
      </c>
      <c r="F1488">
        <f t="shared" si="23"/>
        <v>2</v>
      </c>
      <c r="G1488" t="str">
        <f>STANDINGS_BA[[#This Row],[League]]&amp;STANDINGS_BA[[#This Row],[Team]]</f>
        <v>$150 Draft Champions Feb 24 1:00 pm Lg.3753The Other Guys</v>
      </c>
    </row>
    <row r="1489" spans="1:7" x14ac:dyDescent="0.25">
      <c r="A1489">
        <v>574</v>
      </c>
      <c r="B1489" t="s">
        <v>1670</v>
      </c>
      <c r="C1489" t="s">
        <v>1668</v>
      </c>
      <c r="D1489">
        <v>0.27189999999999998</v>
      </c>
      <c r="E1489">
        <v>2337</v>
      </c>
      <c r="F1489">
        <f t="shared" si="23"/>
        <v>3</v>
      </c>
      <c r="G1489" t="str">
        <f>STANDINGS_BA[[#This Row],[League]]&amp;STANDINGS_BA[[#This Row],[Team]]</f>
        <v>$150 Draft Champions Feb 24 1:00 pm Lg.3753UMCanes</v>
      </c>
    </row>
    <row r="1490" spans="1:7" x14ac:dyDescent="0.25">
      <c r="A1490">
        <v>697</v>
      </c>
      <c r="B1490" t="s">
        <v>1671</v>
      </c>
      <c r="C1490" t="s">
        <v>1668</v>
      </c>
      <c r="D1490">
        <v>0.2707</v>
      </c>
      <c r="E1490">
        <v>2214</v>
      </c>
      <c r="F1490">
        <f t="shared" si="23"/>
        <v>4</v>
      </c>
      <c r="G1490" t="str">
        <f>STANDINGS_BA[[#This Row],[League]]&amp;STANDINGS_BA[[#This Row],[Team]]</f>
        <v>$150 Draft Champions Feb 24 1:00 pm Lg.3753Scott's Tots</v>
      </c>
    </row>
    <row r="1491" spans="1:7" x14ac:dyDescent="0.25">
      <c r="A1491">
        <v>810</v>
      </c>
      <c r="B1491" t="s">
        <v>1672</v>
      </c>
      <c r="C1491" t="s">
        <v>1668</v>
      </c>
      <c r="D1491">
        <v>0.2697</v>
      </c>
      <c r="E1491">
        <v>2101</v>
      </c>
      <c r="F1491">
        <f t="shared" si="23"/>
        <v>5</v>
      </c>
      <c r="G1491" t="str">
        <f>STANDINGS_BA[[#This Row],[League]]&amp;STANDINGS_BA[[#This Row],[Team]]</f>
        <v>$150 Draft Champions Feb 24 1:00 pm Lg.3753O Pack</v>
      </c>
    </row>
    <row r="1492" spans="1:7" x14ac:dyDescent="0.25">
      <c r="A1492">
        <v>829</v>
      </c>
      <c r="B1492" t="s">
        <v>1673</v>
      </c>
      <c r="C1492" t="s">
        <v>1668</v>
      </c>
      <c r="D1492">
        <v>0.26960000000000001</v>
      </c>
      <c r="E1492">
        <v>2082</v>
      </c>
      <c r="F1492">
        <f t="shared" si="23"/>
        <v>6</v>
      </c>
      <c r="G1492" t="str">
        <f>STANDINGS_BA[[#This Row],[League]]&amp;STANDINGS_BA[[#This Row],[Team]]</f>
        <v>$150 Draft Champions Feb 24 1:00 pm Lg.3753Corked Bat Smashers</v>
      </c>
    </row>
    <row r="1493" spans="1:7" x14ac:dyDescent="0.25">
      <c r="A1493">
        <v>943</v>
      </c>
      <c r="B1493" t="s">
        <v>1674</v>
      </c>
      <c r="C1493" t="s">
        <v>1668</v>
      </c>
      <c r="D1493">
        <v>0.26889999999999997</v>
      </c>
      <c r="E1493">
        <v>1968</v>
      </c>
      <c r="F1493">
        <f t="shared" si="23"/>
        <v>7</v>
      </c>
      <c r="G1493" t="str">
        <f>STANDINGS_BA[[#This Row],[League]]&amp;STANDINGS_BA[[#This Row],[Team]]</f>
        <v>$150 Draft Champions Feb 24 1:00 pm Lg.3753Vermont Reds</v>
      </c>
    </row>
    <row r="1494" spans="1:7" x14ac:dyDescent="0.25">
      <c r="A1494">
        <v>1066</v>
      </c>
      <c r="B1494" t="s">
        <v>1675</v>
      </c>
      <c r="C1494" t="s">
        <v>1668</v>
      </c>
      <c r="D1494">
        <v>0.26800000000000002</v>
      </c>
      <c r="E1494">
        <v>1845</v>
      </c>
      <c r="F1494">
        <f t="shared" si="23"/>
        <v>8</v>
      </c>
      <c r="G1494" t="str">
        <f>STANDINGS_BA[[#This Row],[League]]&amp;STANDINGS_BA[[#This Row],[Team]]</f>
        <v>$150 Draft Champions Feb 24 1:00 pm Lg.3753Yard Clippings</v>
      </c>
    </row>
    <row r="1495" spans="1:7" x14ac:dyDescent="0.25">
      <c r="A1495">
        <v>1130</v>
      </c>
      <c r="B1495" t="s">
        <v>154</v>
      </c>
      <c r="C1495" t="s">
        <v>1668</v>
      </c>
      <c r="D1495">
        <v>0.2676</v>
      </c>
      <c r="E1495">
        <v>1781</v>
      </c>
      <c r="F1495">
        <f t="shared" si="23"/>
        <v>9</v>
      </c>
      <c r="G1495" t="str">
        <f>STANDINGS_BA[[#This Row],[League]]&amp;STANDINGS_BA[[#This Row],[Team]]</f>
        <v>$150 Draft Champions Feb 24 1:00 pm Lg.3753GLG20s</v>
      </c>
    </row>
    <row r="1496" spans="1:7" x14ac:dyDescent="0.25">
      <c r="A1496">
        <v>1967</v>
      </c>
      <c r="B1496" t="s">
        <v>1676</v>
      </c>
      <c r="C1496" t="s">
        <v>1668</v>
      </c>
      <c r="D1496">
        <v>0.2621</v>
      </c>
      <c r="E1496">
        <v>944</v>
      </c>
      <c r="F1496">
        <f t="shared" si="23"/>
        <v>10</v>
      </c>
      <c r="G1496" t="str">
        <f>STANDINGS_BA[[#This Row],[League]]&amp;STANDINGS_BA[[#This Row],[Team]]</f>
        <v>$150 Draft Champions Feb 24 1:00 pm Lg.3753DC xxx</v>
      </c>
    </row>
    <row r="1497" spans="1:7" x14ac:dyDescent="0.25">
      <c r="A1497">
        <v>1990</v>
      </c>
      <c r="B1497" t="s">
        <v>1677</v>
      </c>
      <c r="C1497" t="s">
        <v>1668</v>
      </c>
      <c r="D1497">
        <v>0.26190000000000002</v>
      </c>
      <c r="E1497">
        <v>921</v>
      </c>
      <c r="F1497">
        <f t="shared" si="23"/>
        <v>11</v>
      </c>
      <c r="G1497" t="str">
        <f>STANDINGS_BA[[#This Row],[League]]&amp;STANDINGS_BA[[#This Row],[Team]]</f>
        <v>$150 Draft Champions Feb 24 1:00 pm Lg.3753Dudie Bugs</v>
      </c>
    </row>
    <row r="1498" spans="1:7" x14ac:dyDescent="0.25">
      <c r="A1498">
        <v>2043</v>
      </c>
      <c r="B1498" t="s">
        <v>1678</v>
      </c>
      <c r="C1498" t="s">
        <v>1668</v>
      </c>
      <c r="D1498">
        <v>0.2616</v>
      </c>
      <c r="E1498">
        <v>868</v>
      </c>
      <c r="F1498">
        <f t="shared" si="23"/>
        <v>12</v>
      </c>
      <c r="G1498" t="str">
        <f>STANDINGS_BA[[#This Row],[League]]&amp;STANDINGS_BA[[#This Row],[Team]]</f>
        <v>$150 Draft Champions Feb 24 1:00 pm Lg.3753Hemmy Wawas</v>
      </c>
    </row>
    <row r="1499" spans="1:7" x14ac:dyDescent="0.25">
      <c r="A1499">
        <v>2054</v>
      </c>
      <c r="B1499" t="s">
        <v>1679</v>
      </c>
      <c r="C1499" t="s">
        <v>1668</v>
      </c>
      <c r="D1499">
        <v>0.26150000000000001</v>
      </c>
      <c r="E1499">
        <v>857</v>
      </c>
      <c r="F1499">
        <f t="shared" si="23"/>
        <v>13</v>
      </c>
      <c r="G1499" t="str">
        <f>STANDINGS_BA[[#This Row],[League]]&amp;STANDINGS_BA[[#This Row],[Team]]</f>
        <v>$150 Draft Champions Feb 24 1:00 pm Lg.3753Little Caleb DC</v>
      </c>
    </row>
    <row r="1500" spans="1:7" x14ac:dyDescent="0.25">
      <c r="A1500">
        <v>2705</v>
      </c>
      <c r="B1500" t="s">
        <v>1680</v>
      </c>
      <c r="C1500" t="s">
        <v>1668</v>
      </c>
      <c r="D1500">
        <v>0.25480000000000003</v>
      </c>
      <c r="E1500">
        <v>206</v>
      </c>
      <c r="F1500">
        <f t="shared" si="23"/>
        <v>14</v>
      </c>
      <c r="G1500" t="str">
        <f>STANDINGS_BA[[#This Row],[League]]&amp;STANDINGS_BA[[#This Row],[Team]]</f>
        <v>$150 Draft Champions Feb 24 1:00 pm Lg.3753Stoke</v>
      </c>
    </row>
    <row r="1501" spans="1:7" x14ac:dyDescent="0.25">
      <c r="A1501">
        <v>2751</v>
      </c>
      <c r="B1501" t="s">
        <v>1681</v>
      </c>
      <c r="C1501" t="s">
        <v>1668</v>
      </c>
      <c r="D1501">
        <v>0.25390000000000001</v>
      </c>
      <c r="E1501">
        <v>160</v>
      </c>
      <c r="F1501">
        <f t="shared" si="23"/>
        <v>15</v>
      </c>
      <c r="G1501" t="str">
        <f>STANDINGS_BA[[#This Row],[League]]&amp;STANDINGS_BA[[#This Row],[Team]]</f>
        <v>$150 Draft Champions Feb 24 1:00 pm Lg.3753Team Simone</v>
      </c>
    </row>
    <row r="1502" spans="1:7" x14ac:dyDescent="0.25">
      <c r="A1502">
        <v>27</v>
      </c>
      <c r="B1502" t="s">
        <v>1682</v>
      </c>
      <c r="C1502" t="s">
        <v>1683</v>
      </c>
      <c r="D1502">
        <v>0.28210000000000002</v>
      </c>
      <c r="E1502">
        <v>2884</v>
      </c>
      <c r="F1502">
        <f t="shared" si="23"/>
        <v>1</v>
      </c>
      <c r="G1502" t="str">
        <f>STANDINGS_BA[[#This Row],[League]]&amp;STANDINGS_BA[[#This Row],[Team]]</f>
        <v>$150 Draft Champions Feb 24 1:00 pm Lg.3754Scratch That Itch</v>
      </c>
    </row>
    <row r="1503" spans="1:7" x14ac:dyDescent="0.25">
      <c r="A1503">
        <v>380</v>
      </c>
      <c r="B1503" t="s">
        <v>488</v>
      </c>
      <c r="C1503" t="s">
        <v>1683</v>
      </c>
      <c r="D1503">
        <v>0.27360000000000001</v>
      </c>
      <c r="E1503">
        <v>2531</v>
      </c>
      <c r="F1503">
        <f t="shared" si="23"/>
        <v>2</v>
      </c>
      <c r="G1503" t="str">
        <f>STANDINGS_BA[[#This Row],[League]]&amp;STANDINGS_BA[[#This Row],[Team]]</f>
        <v>$150 Draft Champions Feb 24 1:00 pm Lg.3754The AC Apocalypse</v>
      </c>
    </row>
    <row r="1504" spans="1:7" x14ac:dyDescent="0.25">
      <c r="A1504">
        <v>472</v>
      </c>
      <c r="B1504" t="s">
        <v>1684</v>
      </c>
      <c r="C1504" t="s">
        <v>1683</v>
      </c>
      <c r="D1504">
        <v>0.27279999999999999</v>
      </c>
      <c r="E1504">
        <v>2439</v>
      </c>
      <c r="F1504">
        <f t="shared" si="23"/>
        <v>3</v>
      </c>
      <c r="G1504" t="str">
        <f>STANDINGS_BA[[#This Row],[League]]&amp;STANDINGS_BA[[#This Row],[Team]]</f>
        <v>$150 Draft Champions Feb 24 1:00 pm Lg.3754Baby Bull, Cha Cha</v>
      </c>
    </row>
    <row r="1505" spans="1:7" x14ac:dyDescent="0.25">
      <c r="A1505">
        <v>528</v>
      </c>
      <c r="B1505" t="s">
        <v>1685</v>
      </c>
      <c r="C1505" t="s">
        <v>1683</v>
      </c>
      <c r="D1505">
        <v>0.2722</v>
      </c>
      <c r="E1505">
        <v>2383</v>
      </c>
      <c r="F1505">
        <f t="shared" si="23"/>
        <v>4</v>
      </c>
      <c r="G1505" t="str">
        <f>STANDINGS_BA[[#This Row],[League]]&amp;STANDINGS_BA[[#This Row],[Team]]</f>
        <v>$150 Draft Champions Feb 24 1:00 pm Lg.37544dakids</v>
      </c>
    </row>
    <row r="1506" spans="1:7" x14ac:dyDescent="0.25">
      <c r="A1506">
        <v>542</v>
      </c>
      <c r="B1506" t="s">
        <v>1686</v>
      </c>
      <c r="C1506" t="s">
        <v>1683</v>
      </c>
      <c r="D1506">
        <v>0.27210000000000001</v>
      </c>
      <c r="E1506">
        <v>2369</v>
      </c>
      <c r="F1506">
        <f t="shared" si="23"/>
        <v>5</v>
      </c>
      <c r="G1506" t="str">
        <f>STANDINGS_BA[[#This Row],[League]]&amp;STANDINGS_BA[[#This Row],[Team]]</f>
        <v>$150 Draft Champions Feb 24 1:00 pm Lg.3754Unplug the Technology</v>
      </c>
    </row>
    <row r="1507" spans="1:7" x14ac:dyDescent="0.25">
      <c r="A1507">
        <v>585</v>
      </c>
      <c r="B1507" t="s">
        <v>1687</v>
      </c>
      <c r="C1507" t="s">
        <v>1683</v>
      </c>
      <c r="D1507">
        <v>0.27179999999999999</v>
      </c>
      <c r="E1507">
        <v>2326</v>
      </c>
      <c r="F1507">
        <f t="shared" si="23"/>
        <v>6</v>
      </c>
      <c r="G1507" t="str">
        <f>STANDINGS_BA[[#This Row],[League]]&amp;STANDINGS_BA[[#This Row],[Team]]</f>
        <v>$150 Draft Champions Feb 24 1:00 pm Lg.3754$hit &amp; Run</v>
      </c>
    </row>
    <row r="1508" spans="1:7" x14ac:dyDescent="0.25">
      <c r="A1508">
        <v>1185</v>
      </c>
      <c r="B1508" t="s">
        <v>1688</v>
      </c>
      <c r="C1508" t="s">
        <v>1683</v>
      </c>
      <c r="D1508">
        <v>0.26719999999999999</v>
      </c>
      <c r="E1508">
        <v>1726</v>
      </c>
      <c r="F1508">
        <f t="shared" si="23"/>
        <v>7</v>
      </c>
      <c r="G1508" t="str">
        <f>STANDINGS_BA[[#This Row],[League]]&amp;STANDINGS_BA[[#This Row],[Team]]</f>
        <v>$150 Draft Champions Feb 24 1:00 pm Lg.3754Makin Babies</v>
      </c>
    </row>
    <row r="1509" spans="1:7" x14ac:dyDescent="0.25">
      <c r="A1509">
        <v>1296</v>
      </c>
      <c r="B1509" t="s">
        <v>1689</v>
      </c>
      <c r="C1509" t="s">
        <v>1683</v>
      </c>
      <c r="D1509">
        <v>0.26640000000000003</v>
      </c>
      <c r="E1509">
        <v>1615</v>
      </c>
      <c r="F1509">
        <f t="shared" si="23"/>
        <v>8</v>
      </c>
      <c r="G1509" t="str">
        <f>STANDINGS_BA[[#This Row],[League]]&amp;STANDINGS_BA[[#This Row],[Team]]</f>
        <v>$150 Draft Champions Feb 24 1:00 pm Lg.3754The Chosen Few</v>
      </c>
    </row>
    <row r="1510" spans="1:7" x14ac:dyDescent="0.25">
      <c r="A1510">
        <v>1833</v>
      </c>
      <c r="B1510" t="s">
        <v>1690</v>
      </c>
      <c r="C1510" t="s">
        <v>1683</v>
      </c>
      <c r="D1510">
        <v>0.26300000000000001</v>
      </c>
      <c r="E1510">
        <v>1078</v>
      </c>
      <c r="F1510">
        <f t="shared" si="23"/>
        <v>9</v>
      </c>
      <c r="G1510" t="str">
        <f>STANDINGS_BA[[#This Row],[League]]&amp;STANDINGS_BA[[#This Row],[Team]]</f>
        <v>$150 Draft Champions Feb 24 1:00 pm Lg.3754Stick It Up UR Pujols</v>
      </c>
    </row>
    <row r="1511" spans="1:7" x14ac:dyDescent="0.25">
      <c r="A1511">
        <v>1897</v>
      </c>
      <c r="B1511" t="s">
        <v>1691</v>
      </c>
      <c r="C1511" t="s">
        <v>1683</v>
      </c>
      <c r="D1511">
        <v>0.2626</v>
      </c>
      <c r="E1511">
        <v>1014</v>
      </c>
      <c r="F1511">
        <f t="shared" si="23"/>
        <v>10</v>
      </c>
      <c r="G1511" t="str">
        <f>STANDINGS_BA[[#This Row],[League]]&amp;STANDINGS_BA[[#This Row],[Team]]</f>
        <v>$150 Draft Champions Feb 24 1:00 pm Lg.3754Diamond Dogs</v>
      </c>
    </row>
    <row r="1512" spans="1:7" x14ac:dyDescent="0.25">
      <c r="A1512">
        <v>2543</v>
      </c>
      <c r="B1512" t="s">
        <v>1692</v>
      </c>
      <c r="C1512" t="s">
        <v>1683</v>
      </c>
      <c r="D1512">
        <v>0.25719999999999998</v>
      </c>
      <c r="E1512">
        <v>368</v>
      </c>
      <c r="F1512">
        <f t="shared" si="23"/>
        <v>11</v>
      </c>
      <c r="G1512" t="str">
        <f>STANDINGS_BA[[#This Row],[League]]&amp;STANDINGS_BA[[#This Row],[Team]]</f>
        <v>$150 Draft Champions Feb 24 1:00 pm Lg.3754Kitten in a top hat</v>
      </c>
    </row>
    <row r="1513" spans="1:7" x14ac:dyDescent="0.25">
      <c r="A1513">
        <v>2609</v>
      </c>
      <c r="B1513" t="s">
        <v>1693</v>
      </c>
      <c r="C1513" t="s">
        <v>1683</v>
      </c>
      <c r="D1513">
        <v>0.25629999999999997</v>
      </c>
      <c r="E1513">
        <v>302</v>
      </c>
      <c r="F1513">
        <f t="shared" si="23"/>
        <v>12</v>
      </c>
      <c r="G1513" t="str">
        <f>STANDINGS_BA[[#This Row],[League]]&amp;STANDINGS_BA[[#This Row],[Team]]</f>
        <v>$150 Draft Champions Feb 24 1:00 pm Lg.3754ADP All Stars</v>
      </c>
    </row>
    <row r="1514" spans="1:7" x14ac:dyDescent="0.25">
      <c r="A1514">
        <v>2640</v>
      </c>
      <c r="B1514" t="s">
        <v>1694</v>
      </c>
      <c r="C1514" t="s">
        <v>1683</v>
      </c>
      <c r="D1514">
        <v>0.25590000000000002</v>
      </c>
      <c r="E1514">
        <v>271</v>
      </c>
      <c r="F1514">
        <f t="shared" si="23"/>
        <v>13</v>
      </c>
      <c r="G1514" t="str">
        <f>STANDINGS_BA[[#This Row],[League]]&amp;STANDINGS_BA[[#This Row],[Team]]</f>
        <v>$150 Draft Champions Feb 24 1:00 pm Lg.3754B.O.F.</v>
      </c>
    </row>
    <row r="1515" spans="1:7" x14ac:dyDescent="0.25">
      <c r="A1515">
        <v>2712</v>
      </c>
      <c r="B1515" t="s">
        <v>1695</v>
      </c>
      <c r="C1515" t="s">
        <v>1683</v>
      </c>
      <c r="D1515">
        <v>0.25469999999999998</v>
      </c>
      <c r="E1515">
        <v>199</v>
      </c>
      <c r="F1515">
        <f t="shared" si="23"/>
        <v>14</v>
      </c>
      <c r="G1515" t="str">
        <f>STANDINGS_BA[[#This Row],[League]]&amp;STANDINGS_BA[[#This Row],[Team]]</f>
        <v>$150 Draft Champions Feb 24 1:00 pm Lg.37543 of Paper 2 of Coin</v>
      </c>
    </row>
    <row r="1516" spans="1:7" x14ac:dyDescent="0.25">
      <c r="A1516">
        <v>2804</v>
      </c>
      <c r="B1516" t="s">
        <v>1696</v>
      </c>
      <c r="C1516" t="s">
        <v>1683</v>
      </c>
      <c r="D1516">
        <v>0.25290000000000001</v>
      </c>
      <c r="E1516">
        <v>107</v>
      </c>
      <c r="F1516">
        <f t="shared" si="23"/>
        <v>15</v>
      </c>
      <c r="G1516" t="str">
        <f>STANDINGS_BA[[#This Row],[League]]&amp;STANDINGS_BA[[#This Row],[Team]]</f>
        <v>$150 Draft Champions Feb 24 1:00 pm Lg.3754RickReedFanclub</v>
      </c>
    </row>
    <row r="1517" spans="1:7" x14ac:dyDescent="0.25">
      <c r="A1517">
        <v>377</v>
      </c>
      <c r="B1517" t="s">
        <v>1697</v>
      </c>
      <c r="C1517" t="s">
        <v>1698</v>
      </c>
      <c r="D1517">
        <v>0.27360000000000001</v>
      </c>
      <c r="E1517">
        <v>2533.5</v>
      </c>
      <c r="F1517">
        <f t="shared" si="23"/>
        <v>1</v>
      </c>
      <c r="G1517" t="str">
        <f>STANDINGS_BA[[#This Row],[League]]&amp;STANDINGS_BA[[#This Row],[Team]]</f>
        <v>$150 Draft Champions Feb 24 1:00 pm Lg.3757Team Bajer</v>
      </c>
    </row>
    <row r="1518" spans="1:7" x14ac:dyDescent="0.25">
      <c r="A1518">
        <v>579</v>
      </c>
      <c r="B1518" t="s">
        <v>1699</v>
      </c>
      <c r="C1518" t="s">
        <v>1698</v>
      </c>
      <c r="D1518">
        <v>0.27179999999999999</v>
      </c>
      <c r="E1518">
        <v>2332</v>
      </c>
      <c r="F1518">
        <f t="shared" si="23"/>
        <v>2</v>
      </c>
      <c r="G1518" t="str">
        <f>STANDINGS_BA[[#This Row],[League]]&amp;STANDINGS_BA[[#This Row],[Team]]</f>
        <v>$150 Draft Champions Feb 24 1:00 pm Lg.3757Frank the Tank</v>
      </c>
    </row>
    <row r="1519" spans="1:7" x14ac:dyDescent="0.25">
      <c r="A1519">
        <v>648</v>
      </c>
      <c r="B1519" t="s">
        <v>530</v>
      </c>
      <c r="C1519" t="s">
        <v>1698</v>
      </c>
      <c r="D1519">
        <v>0.2712</v>
      </c>
      <c r="E1519">
        <v>2263</v>
      </c>
      <c r="F1519">
        <f t="shared" si="23"/>
        <v>3</v>
      </c>
      <c r="G1519" t="str">
        <f>STANDINGS_BA[[#This Row],[League]]&amp;STANDINGS_BA[[#This Row],[Team]]</f>
        <v>$150 Draft Champions Feb 24 1:00 pm Lg.3757Diamond King</v>
      </c>
    </row>
    <row r="1520" spans="1:7" x14ac:dyDescent="0.25">
      <c r="A1520">
        <v>666</v>
      </c>
      <c r="B1520" t="s">
        <v>1700</v>
      </c>
      <c r="C1520" t="s">
        <v>1698</v>
      </c>
      <c r="D1520">
        <v>0.27100000000000002</v>
      </c>
      <c r="E1520">
        <v>2245</v>
      </c>
      <c r="F1520">
        <f t="shared" si="23"/>
        <v>4</v>
      </c>
      <c r="G1520" t="str">
        <f>STANDINGS_BA[[#This Row],[League]]&amp;STANDINGS_BA[[#This Row],[Team]]</f>
        <v>$150 Draft Champions Feb 24 1:00 pm Lg.3757Team Moronese</v>
      </c>
    </row>
    <row r="1521" spans="1:7" x14ac:dyDescent="0.25">
      <c r="A1521">
        <v>724</v>
      </c>
      <c r="B1521" t="s">
        <v>1701</v>
      </c>
      <c r="C1521" t="s">
        <v>1698</v>
      </c>
      <c r="D1521">
        <v>0.27039999999999997</v>
      </c>
      <c r="E1521">
        <v>2187</v>
      </c>
      <c r="F1521">
        <f t="shared" si="23"/>
        <v>5</v>
      </c>
      <c r="G1521" t="str">
        <f>STANDINGS_BA[[#This Row],[League]]&amp;STANDINGS_BA[[#This Row],[Team]]</f>
        <v>$150 Draft Champions Feb 24 1:00 pm Lg.3757Party</v>
      </c>
    </row>
    <row r="1522" spans="1:7" x14ac:dyDescent="0.25">
      <c r="A1522">
        <v>1147</v>
      </c>
      <c r="B1522" t="s">
        <v>1702</v>
      </c>
      <c r="C1522" t="s">
        <v>1698</v>
      </c>
      <c r="D1522">
        <v>0.26740000000000003</v>
      </c>
      <c r="E1522">
        <v>1764</v>
      </c>
      <c r="F1522">
        <f t="shared" si="23"/>
        <v>6</v>
      </c>
      <c r="G1522" t="str">
        <f>STANDINGS_BA[[#This Row],[League]]&amp;STANDINGS_BA[[#This Row],[Team]]</f>
        <v>$150 Draft Champions Feb 24 1:00 pm Lg.3757Team colvin</v>
      </c>
    </row>
    <row r="1523" spans="1:7" x14ac:dyDescent="0.25">
      <c r="A1523">
        <v>1169</v>
      </c>
      <c r="B1523" t="s">
        <v>1703</v>
      </c>
      <c r="C1523" t="s">
        <v>1698</v>
      </c>
      <c r="D1523">
        <v>0.26729999999999998</v>
      </c>
      <c r="E1523">
        <v>1742</v>
      </c>
      <c r="F1523">
        <f t="shared" si="23"/>
        <v>7</v>
      </c>
      <c r="G1523" t="str">
        <f>STANDINGS_BA[[#This Row],[League]]&amp;STANDINGS_BA[[#This Row],[Team]]</f>
        <v>$150 Draft Champions Feb 24 1:00 pm Lg.3757Team Myers</v>
      </c>
    </row>
    <row r="1524" spans="1:7" x14ac:dyDescent="0.25">
      <c r="A1524">
        <v>1233</v>
      </c>
      <c r="B1524" t="s">
        <v>1704</v>
      </c>
      <c r="C1524" t="s">
        <v>1698</v>
      </c>
      <c r="D1524">
        <v>0.26690000000000003</v>
      </c>
      <c r="E1524">
        <v>1678</v>
      </c>
      <c r="F1524">
        <f t="shared" si="23"/>
        <v>8</v>
      </c>
      <c r="G1524" t="str">
        <f>STANDINGS_BA[[#This Row],[League]]&amp;STANDINGS_BA[[#This Row],[Team]]</f>
        <v>$150 Draft Champions Feb 24 1:00 pm Lg.3757Bullwinkle's Meese</v>
      </c>
    </row>
    <row r="1525" spans="1:7" x14ac:dyDescent="0.25">
      <c r="A1525">
        <v>1402</v>
      </c>
      <c r="B1525" t="s">
        <v>1705</v>
      </c>
      <c r="C1525" t="s">
        <v>1698</v>
      </c>
      <c r="D1525">
        <v>0.26569999999999999</v>
      </c>
      <c r="E1525">
        <v>1509</v>
      </c>
      <c r="F1525">
        <f t="shared" si="23"/>
        <v>9</v>
      </c>
      <c r="G1525" t="str">
        <f>STANDINGS_BA[[#This Row],[League]]&amp;STANDINGS_BA[[#This Row],[Team]]</f>
        <v>$150 Draft Champions Feb 24 1:00 pm Lg.3757Bronx Yankees (DC10)</v>
      </c>
    </row>
    <row r="1526" spans="1:7" x14ac:dyDescent="0.25">
      <c r="A1526">
        <v>1698</v>
      </c>
      <c r="B1526" t="s">
        <v>1706</v>
      </c>
      <c r="C1526" t="s">
        <v>1698</v>
      </c>
      <c r="D1526">
        <v>0.26390000000000002</v>
      </c>
      <c r="E1526">
        <v>1213</v>
      </c>
      <c r="F1526">
        <f t="shared" si="23"/>
        <v>10</v>
      </c>
      <c r="G1526" t="str">
        <f>STANDINGS_BA[[#This Row],[League]]&amp;STANDINGS_BA[[#This Row],[Team]]</f>
        <v>$150 Draft Champions Feb 24 1:00 pm Lg.3757Sam's Club 2</v>
      </c>
    </row>
    <row r="1527" spans="1:7" x14ac:dyDescent="0.25">
      <c r="A1527">
        <v>2082</v>
      </c>
      <c r="B1527" t="s">
        <v>1707</v>
      </c>
      <c r="C1527" t="s">
        <v>1698</v>
      </c>
      <c r="D1527">
        <v>0.26129999999999998</v>
      </c>
      <c r="E1527">
        <v>829</v>
      </c>
      <c r="F1527">
        <f t="shared" si="23"/>
        <v>11</v>
      </c>
      <c r="G1527" t="str">
        <f>STANDINGS_BA[[#This Row],[League]]&amp;STANDINGS_BA[[#This Row],[Team]]</f>
        <v>$150 Draft Champions Feb 24 1:00 pm Lg.3757Team Garrison</v>
      </c>
    </row>
    <row r="1528" spans="1:7" x14ac:dyDescent="0.25">
      <c r="A1528">
        <v>2182</v>
      </c>
      <c r="B1528" t="s">
        <v>1708</v>
      </c>
      <c r="C1528" t="s">
        <v>1698</v>
      </c>
      <c r="D1528">
        <v>0.2606</v>
      </c>
      <c r="E1528">
        <v>729</v>
      </c>
      <c r="F1528">
        <f t="shared" si="23"/>
        <v>12</v>
      </c>
      <c r="G1528" t="str">
        <f>STANDINGS_BA[[#This Row],[League]]&amp;STANDINGS_BA[[#This Row],[Team]]</f>
        <v>$150 Draft Champions Feb 24 1:00 pm Lg.3757#WWRHD</v>
      </c>
    </row>
    <row r="1529" spans="1:7" x14ac:dyDescent="0.25">
      <c r="A1529">
        <v>2254</v>
      </c>
      <c r="B1529" t="s">
        <v>1709</v>
      </c>
      <c r="C1529" t="s">
        <v>1698</v>
      </c>
      <c r="D1529">
        <v>0.25990000000000002</v>
      </c>
      <c r="E1529">
        <v>657</v>
      </c>
      <c r="F1529">
        <f t="shared" si="23"/>
        <v>13</v>
      </c>
      <c r="G1529" t="str">
        <f>STANDINGS_BA[[#This Row],[League]]&amp;STANDINGS_BA[[#This Row],[Team]]</f>
        <v>$150 Draft Champions Feb 24 1:00 pm Lg.3757Boof Bonser</v>
      </c>
    </row>
    <row r="1530" spans="1:7" x14ac:dyDescent="0.25">
      <c r="A1530">
        <v>2590</v>
      </c>
      <c r="B1530" t="s">
        <v>1710</v>
      </c>
      <c r="C1530" t="s">
        <v>1698</v>
      </c>
      <c r="D1530">
        <v>0.25659999999999999</v>
      </c>
      <c r="E1530">
        <v>321</v>
      </c>
      <c r="F1530">
        <f t="shared" si="23"/>
        <v>14</v>
      </c>
      <c r="G1530" t="str">
        <f>STANDINGS_BA[[#This Row],[League]]&amp;STANDINGS_BA[[#This Row],[Team]]</f>
        <v>$150 Draft Champions Feb 24 1:00 pm Lg.3757Fink's All-Stars</v>
      </c>
    </row>
    <row r="1531" spans="1:7" x14ac:dyDescent="0.25">
      <c r="A1531">
        <v>2771</v>
      </c>
      <c r="B1531" t="s">
        <v>326</v>
      </c>
      <c r="C1531" t="s">
        <v>1698</v>
      </c>
      <c r="D1531">
        <v>0.25359999999999999</v>
      </c>
      <c r="E1531">
        <v>140</v>
      </c>
      <c r="F1531">
        <f t="shared" si="23"/>
        <v>15</v>
      </c>
      <c r="G1531" t="str">
        <f>STANDINGS_BA[[#This Row],[League]]&amp;STANDINGS_BA[[#This Row],[Team]]</f>
        <v>$150 Draft Champions Feb 24 1:00 pm Lg.3757Corsairs</v>
      </c>
    </row>
    <row r="1532" spans="1:7" x14ac:dyDescent="0.25">
      <c r="A1532">
        <v>116</v>
      </c>
      <c r="B1532" t="s">
        <v>1711</v>
      </c>
      <c r="C1532" t="s">
        <v>1712</v>
      </c>
      <c r="D1532">
        <v>0.27800000000000002</v>
      </c>
      <c r="E1532">
        <v>2795</v>
      </c>
      <c r="F1532">
        <f t="shared" si="23"/>
        <v>1</v>
      </c>
      <c r="G1532" t="str">
        <f>STANDINGS_BA[[#This Row],[League]]&amp;STANDINGS_BA[[#This Row],[Team]]</f>
        <v>$150 Draft Champions Feb 25 1:00 pm Lg.3762Big Mama Blues</v>
      </c>
    </row>
    <row r="1533" spans="1:7" x14ac:dyDescent="0.25">
      <c r="A1533">
        <v>133</v>
      </c>
      <c r="B1533" t="s">
        <v>1713</v>
      </c>
      <c r="C1533" t="s">
        <v>1712</v>
      </c>
      <c r="D1533">
        <v>0.27750000000000002</v>
      </c>
      <c r="E1533">
        <v>2778</v>
      </c>
      <c r="F1533">
        <f t="shared" si="23"/>
        <v>2</v>
      </c>
      <c r="G1533" t="str">
        <f>STANDINGS_BA[[#This Row],[League]]&amp;STANDINGS_BA[[#This Row],[Team]]</f>
        <v>$150 Draft Champions Feb 25 1:00 pm Lg.3762Stupendous Man</v>
      </c>
    </row>
    <row r="1534" spans="1:7" x14ac:dyDescent="0.25">
      <c r="A1534">
        <v>509</v>
      </c>
      <c r="B1534" t="s">
        <v>1714</v>
      </c>
      <c r="C1534" t="s">
        <v>1712</v>
      </c>
      <c r="D1534">
        <v>0.27250000000000002</v>
      </c>
      <c r="E1534">
        <v>2402</v>
      </c>
      <c r="F1534">
        <f t="shared" si="23"/>
        <v>3</v>
      </c>
      <c r="G1534" t="str">
        <f>STANDINGS_BA[[#This Row],[League]]&amp;STANDINGS_BA[[#This Row],[Team]]</f>
        <v>$150 Draft Champions Feb 25 1:00 pm Lg.3762Thebeau 8</v>
      </c>
    </row>
    <row r="1535" spans="1:7" x14ac:dyDescent="0.25">
      <c r="A1535">
        <v>803</v>
      </c>
      <c r="B1535" t="s">
        <v>1715</v>
      </c>
      <c r="C1535" t="s">
        <v>1712</v>
      </c>
      <c r="D1535">
        <v>0.2697</v>
      </c>
      <c r="E1535">
        <v>2108</v>
      </c>
      <c r="F1535">
        <f t="shared" si="23"/>
        <v>4</v>
      </c>
      <c r="G1535" t="str">
        <f>STANDINGS_BA[[#This Row],[League]]&amp;STANDINGS_BA[[#This Row],[Team]]</f>
        <v>$150 Draft Champions Feb 25 1:00 pm Lg.3762The Grandy Man Can</v>
      </c>
    </row>
    <row r="1536" spans="1:7" x14ac:dyDescent="0.25">
      <c r="A1536">
        <v>912</v>
      </c>
      <c r="B1536" t="s">
        <v>1716</v>
      </c>
      <c r="C1536" t="s">
        <v>1712</v>
      </c>
      <c r="D1536">
        <v>0.26900000000000002</v>
      </c>
      <c r="E1536">
        <v>1999</v>
      </c>
      <c r="F1536">
        <f t="shared" si="23"/>
        <v>5</v>
      </c>
      <c r="G1536" t="str">
        <f>STANDINGS_BA[[#This Row],[League]]&amp;STANDINGS_BA[[#This Row],[Team]]</f>
        <v>$150 Draft Champions Feb 25 1:00 pm Lg.3762Lollygaggers DC3</v>
      </c>
    </row>
    <row r="1537" spans="1:7" x14ac:dyDescent="0.25">
      <c r="A1537">
        <v>1109</v>
      </c>
      <c r="B1537" t="s">
        <v>1717</v>
      </c>
      <c r="C1537" t="s">
        <v>1712</v>
      </c>
      <c r="D1537">
        <v>0.26769999999999999</v>
      </c>
      <c r="E1537">
        <v>1802</v>
      </c>
      <c r="F1537">
        <f t="shared" si="23"/>
        <v>6</v>
      </c>
      <c r="G1537" t="str">
        <f>STANDINGS_BA[[#This Row],[League]]&amp;STANDINGS_BA[[#This Row],[Team]]</f>
        <v>$150 Draft Champions Feb 25 1:00 pm Lg.3762Abner Doubleplay</v>
      </c>
    </row>
    <row r="1538" spans="1:7" x14ac:dyDescent="0.25">
      <c r="A1538">
        <v>1249</v>
      </c>
      <c r="B1538" t="s">
        <v>313</v>
      </c>
      <c r="C1538" t="s">
        <v>1712</v>
      </c>
      <c r="D1538">
        <v>0.26679999999999998</v>
      </c>
      <c r="E1538">
        <v>1662</v>
      </c>
      <c r="F1538">
        <f t="shared" si="23"/>
        <v>7</v>
      </c>
      <c r="G1538" t="str">
        <f>STANDINGS_BA[[#This Row],[League]]&amp;STANDINGS_BA[[#This Row],[Team]]</f>
        <v>$150 Draft Champions Feb 25 1:00 pm Lg.3762The Barbarian Horde</v>
      </c>
    </row>
    <row r="1539" spans="1:7" x14ac:dyDescent="0.25">
      <c r="A1539">
        <v>1387</v>
      </c>
      <c r="B1539" t="s">
        <v>1718</v>
      </c>
      <c r="C1539" t="s">
        <v>1712</v>
      </c>
      <c r="D1539">
        <v>0.26579999999999998</v>
      </c>
      <c r="E1539">
        <v>1524</v>
      </c>
      <c r="F1539">
        <f t="shared" ref="F1539:F1602" si="24">IF(C1539=C1538,F1538+1,1)</f>
        <v>8</v>
      </c>
      <c r="G1539" t="str">
        <f>STANDINGS_BA[[#This Row],[League]]&amp;STANDINGS_BA[[#This Row],[Team]]</f>
        <v>$150 Draft Champions Feb 25 1:00 pm Lg.3762Moz Boyz 16</v>
      </c>
    </row>
    <row r="1540" spans="1:7" x14ac:dyDescent="0.25">
      <c r="A1540">
        <v>1391</v>
      </c>
      <c r="B1540" t="s">
        <v>1719</v>
      </c>
      <c r="C1540" t="s">
        <v>1712</v>
      </c>
      <c r="D1540">
        <v>0.26579999999999998</v>
      </c>
      <c r="E1540">
        <v>1520</v>
      </c>
      <c r="F1540">
        <f t="shared" si="24"/>
        <v>9</v>
      </c>
      <c r="G1540" t="str">
        <f>STANDINGS_BA[[#This Row],[League]]&amp;STANDINGS_BA[[#This Row],[Team]]</f>
        <v>$150 Draft Champions Feb 25 1:00 pm Lg.3762We Doolittle Betts</v>
      </c>
    </row>
    <row r="1541" spans="1:7" x14ac:dyDescent="0.25">
      <c r="A1541">
        <v>1812</v>
      </c>
      <c r="B1541" t="s">
        <v>478</v>
      </c>
      <c r="C1541" t="s">
        <v>1712</v>
      </c>
      <c r="D1541">
        <v>0.26319999999999999</v>
      </c>
      <c r="E1541">
        <v>1099</v>
      </c>
      <c r="F1541">
        <f t="shared" si="24"/>
        <v>10</v>
      </c>
      <c r="G1541" t="str">
        <f>STANDINGS_BA[[#This Row],[League]]&amp;STANDINGS_BA[[#This Row],[Team]]</f>
        <v>$150 Draft Champions Feb 25 1:00 pm Lg.3762Thing 7</v>
      </c>
    </row>
    <row r="1542" spans="1:7" x14ac:dyDescent="0.25">
      <c r="A1542">
        <v>2173</v>
      </c>
      <c r="B1542" t="s">
        <v>1720</v>
      </c>
      <c r="C1542" t="s">
        <v>1712</v>
      </c>
      <c r="D1542">
        <v>0.2606</v>
      </c>
      <c r="E1542">
        <v>738</v>
      </c>
      <c r="F1542">
        <f t="shared" si="24"/>
        <v>11</v>
      </c>
      <c r="G1542" t="str">
        <f>STANDINGS_BA[[#This Row],[League]]&amp;STANDINGS_BA[[#This Row],[Team]]</f>
        <v>$150 Draft Champions Feb 25 1:00 pm Lg.3762Dunsmuir Pushers</v>
      </c>
    </row>
    <row r="1543" spans="1:7" x14ac:dyDescent="0.25">
      <c r="A1543">
        <v>2383</v>
      </c>
      <c r="B1543" t="s">
        <v>1721</v>
      </c>
      <c r="C1543" t="s">
        <v>1712</v>
      </c>
      <c r="D1543">
        <v>0.25879999999999997</v>
      </c>
      <c r="E1543">
        <v>528</v>
      </c>
      <c r="F1543">
        <f t="shared" si="24"/>
        <v>12</v>
      </c>
      <c r="G1543" t="str">
        <f>STANDINGS_BA[[#This Row],[League]]&amp;STANDINGS_BA[[#This Row],[Team]]</f>
        <v>$150 Draft Champions Feb 25 1:00 pm Lg.3762Young Guns</v>
      </c>
    </row>
    <row r="1544" spans="1:7" x14ac:dyDescent="0.25">
      <c r="A1544">
        <v>2436</v>
      </c>
      <c r="B1544" t="s">
        <v>1722</v>
      </c>
      <c r="C1544" t="s">
        <v>1712</v>
      </c>
      <c r="D1544">
        <v>0.25840000000000002</v>
      </c>
      <c r="E1544">
        <v>475</v>
      </c>
      <c r="F1544">
        <f t="shared" si="24"/>
        <v>13</v>
      </c>
      <c r="G1544" t="str">
        <f>STANDINGS_BA[[#This Row],[League]]&amp;STANDINGS_BA[[#This Row],[Team]]</f>
        <v>$150 Draft Champions Feb 25 1:00 pm Lg.3762Clever Team Name2</v>
      </c>
    </row>
    <row r="1545" spans="1:7" x14ac:dyDescent="0.25">
      <c r="A1545">
        <v>2510</v>
      </c>
      <c r="B1545" t="s">
        <v>1723</v>
      </c>
      <c r="C1545" t="s">
        <v>1712</v>
      </c>
      <c r="D1545">
        <v>0.2576</v>
      </c>
      <c r="E1545">
        <v>401</v>
      </c>
      <c r="F1545">
        <f t="shared" si="24"/>
        <v>14</v>
      </c>
      <c r="G1545" t="str">
        <f>STANDINGS_BA[[#This Row],[League]]&amp;STANDINGS_BA[[#This Row],[Team]]</f>
        <v>$150 Draft Champions Feb 25 1:00 pm Lg.37621st to 3rd</v>
      </c>
    </row>
    <row r="1546" spans="1:7" x14ac:dyDescent="0.25">
      <c r="A1546">
        <v>2857</v>
      </c>
      <c r="B1546" t="s">
        <v>93</v>
      </c>
      <c r="C1546" t="s">
        <v>1712</v>
      </c>
      <c r="D1546">
        <v>0.25069999999999998</v>
      </c>
      <c r="E1546">
        <v>54</v>
      </c>
      <c r="F1546">
        <f t="shared" si="24"/>
        <v>15</v>
      </c>
      <c r="G1546" t="str">
        <f>STANDINGS_BA[[#This Row],[League]]&amp;STANDINGS_BA[[#This Row],[Team]]</f>
        <v>$150 Draft Champions Feb 25 1:00 pm Lg.3762Fantasy Favale</v>
      </c>
    </row>
    <row r="1547" spans="1:7" x14ac:dyDescent="0.25">
      <c r="A1547">
        <v>311</v>
      </c>
      <c r="B1547" t="s">
        <v>1006</v>
      </c>
      <c r="C1547" t="s">
        <v>1724</v>
      </c>
      <c r="D1547">
        <v>0.27439999999999998</v>
      </c>
      <c r="E1547">
        <v>2600</v>
      </c>
      <c r="F1547">
        <f t="shared" si="24"/>
        <v>1</v>
      </c>
      <c r="G1547" t="str">
        <f>STANDINGS_BA[[#This Row],[League]]&amp;STANDINGS_BA[[#This Row],[Team]]</f>
        <v>$150 Draft Champions Feb 25 1:00 pm Lg.3768Team Lambach</v>
      </c>
    </row>
    <row r="1548" spans="1:7" x14ac:dyDescent="0.25">
      <c r="A1548">
        <v>592</v>
      </c>
      <c r="B1548" t="s">
        <v>1725</v>
      </c>
      <c r="C1548" t="s">
        <v>1724</v>
      </c>
      <c r="D1548">
        <v>0.2717</v>
      </c>
      <c r="E1548">
        <v>2319</v>
      </c>
      <c r="F1548">
        <f t="shared" si="24"/>
        <v>2</v>
      </c>
      <c r="G1548" t="str">
        <f>STANDINGS_BA[[#This Row],[League]]&amp;STANDINGS_BA[[#This Row],[Team]]</f>
        <v>$150 Draft Champions Feb 25 1:00 pm Lg.3768World Powers</v>
      </c>
    </row>
    <row r="1549" spans="1:7" x14ac:dyDescent="0.25">
      <c r="A1549">
        <v>744</v>
      </c>
      <c r="B1549" t="s">
        <v>75</v>
      </c>
      <c r="C1549" t="s">
        <v>1724</v>
      </c>
      <c r="D1549">
        <v>0.27029999999999998</v>
      </c>
      <c r="E1549">
        <v>2167</v>
      </c>
      <c r="F1549">
        <f t="shared" si="24"/>
        <v>3</v>
      </c>
      <c r="G1549" t="str">
        <f>STANDINGS_BA[[#This Row],[League]]&amp;STANDINGS_BA[[#This Row],[Team]]</f>
        <v>$150 Draft Champions Feb 25 1:00 pm Lg.3768Millertime2</v>
      </c>
    </row>
    <row r="1550" spans="1:7" x14ac:dyDescent="0.25">
      <c r="A1550">
        <v>966</v>
      </c>
      <c r="B1550" t="s">
        <v>1726</v>
      </c>
      <c r="C1550" t="s">
        <v>1724</v>
      </c>
      <c r="D1550">
        <v>0.26869999999999999</v>
      </c>
      <c r="E1550">
        <v>1945</v>
      </c>
      <c r="F1550">
        <f t="shared" si="24"/>
        <v>4</v>
      </c>
      <c r="G1550" t="str">
        <f>STANDINGS_BA[[#This Row],[League]]&amp;STANDINGS_BA[[#This Row],[Team]]</f>
        <v>$150 Draft Champions Feb 25 1:00 pm Lg.3768Street Justice</v>
      </c>
    </row>
    <row r="1551" spans="1:7" x14ac:dyDescent="0.25">
      <c r="A1551">
        <v>1003</v>
      </c>
      <c r="B1551" t="s">
        <v>1727</v>
      </c>
      <c r="C1551" t="s">
        <v>1724</v>
      </c>
      <c r="D1551">
        <v>0.26840000000000003</v>
      </c>
      <c r="E1551">
        <v>1908</v>
      </c>
      <c r="F1551">
        <f t="shared" si="24"/>
        <v>5</v>
      </c>
      <c r="G1551" t="str">
        <f>STANDINGS_BA[[#This Row],[League]]&amp;STANDINGS_BA[[#This Row],[Team]]</f>
        <v>$150 Draft Champions Feb 25 1:00 pm Lg.3768It's Clobberintime!</v>
      </c>
    </row>
    <row r="1552" spans="1:7" x14ac:dyDescent="0.25">
      <c r="A1552">
        <v>1067</v>
      </c>
      <c r="B1552" t="s">
        <v>1728</v>
      </c>
      <c r="C1552" t="s">
        <v>1724</v>
      </c>
      <c r="D1552">
        <v>0.26800000000000002</v>
      </c>
      <c r="E1552">
        <v>1844</v>
      </c>
      <c r="F1552">
        <f t="shared" si="24"/>
        <v>6</v>
      </c>
      <c r="G1552" t="str">
        <f>STANDINGS_BA[[#This Row],[League]]&amp;STANDINGS_BA[[#This Row],[Team]]</f>
        <v>$150 Draft Champions Feb 25 1:00 pm Lg.3768Books</v>
      </c>
    </row>
    <row r="1553" spans="1:7" x14ac:dyDescent="0.25">
      <c r="A1553">
        <v>1078</v>
      </c>
      <c r="B1553" t="s">
        <v>197</v>
      </c>
      <c r="C1553" t="s">
        <v>1724</v>
      </c>
      <c r="D1553">
        <v>0.26790000000000003</v>
      </c>
      <c r="E1553">
        <v>1833</v>
      </c>
      <c r="F1553">
        <f t="shared" si="24"/>
        <v>7</v>
      </c>
      <c r="G1553" t="str">
        <f>STANDINGS_BA[[#This Row],[League]]&amp;STANDINGS_BA[[#This Row],[Team]]</f>
        <v>$150 Draft Champions Feb 25 1:00 pm Lg.3768Macho Lobsters</v>
      </c>
    </row>
    <row r="1554" spans="1:7" x14ac:dyDescent="0.25">
      <c r="A1554">
        <v>1234</v>
      </c>
      <c r="B1554" t="s">
        <v>1729</v>
      </c>
      <c r="C1554" t="s">
        <v>1724</v>
      </c>
      <c r="D1554">
        <v>0.26690000000000003</v>
      </c>
      <c r="E1554">
        <v>1677</v>
      </c>
      <c r="F1554">
        <f t="shared" si="24"/>
        <v>8</v>
      </c>
      <c r="G1554" t="str">
        <f>STANDINGS_BA[[#This Row],[League]]&amp;STANDINGS_BA[[#This Row],[Team]]</f>
        <v>$150 Draft Champions Feb 25 1:00 pm Lg.3768GAS ATTACK!</v>
      </c>
    </row>
    <row r="1555" spans="1:7" x14ac:dyDescent="0.25">
      <c r="A1555">
        <v>1448</v>
      </c>
      <c r="B1555" t="s">
        <v>1658</v>
      </c>
      <c r="C1555" t="s">
        <v>1724</v>
      </c>
      <c r="D1555">
        <v>0.26540000000000002</v>
      </c>
      <c r="E1555">
        <v>1463</v>
      </c>
      <c r="F1555">
        <f t="shared" si="24"/>
        <v>9</v>
      </c>
      <c r="G1555" t="str">
        <f>STANDINGS_BA[[#This Row],[League]]&amp;STANDINGS_BA[[#This Row],[Team]]</f>
        <v>$150 Draft Champions Feb 25 1:00 pm Lg.3768Team Hamon</v>
      </c>
    </row>
    <row r="1556" spans="1:7" x14ac:dyDescent="0.25">
      <c r="A1556">
        <v>1829</v>
      </c>
      <c r="B1556" t="s">
        <v>1730</v>
      </c>
      <c r="C1556" t="s">
        <v>1724</v>
      </c>
      <c r="D1556">
        <v>0.26300000000000001</v>
      </c>
      <c r="E1556">
        <v>1082</v>
      </c>
      <c r="F1556">
        <f t="shared" si="24"/>
        <v>10</v>
      </c>
      <c r="G1556" t="str">
        <f>STANDINGS_BA[[#This Row],[League]]&amp;STANDINGS_BA[[#This Row],[Team]]</f>
        <v>$150 Draft Champions Feb 25 1:00 pm Lg.3768PRAGMATIC</v>
      </c>
    </row>
    <row r="1557" spans="1:7" x14ac:dyDescent="0.25">
      <c r="A1557">
        <v>1926</v>
      </c>
      <c r="B1557" t="s">
        <v>16</v>
      </c>
      <c r="C1557" t="s">
        <v>1724</v>
      </c>
      <c r="D1557">
        <v>0.26240000000000002</v>
      </c>
      <c r="E1557">
        <v>985</v>
      </c>
      <c r="F1557">
        <f t="shared" si="24"/>
        <v>11</v>
      </c>
      <c r="G1557" t="str">
        <f>STANDINGS_BA[[#This Row],[League]]&amp;STANDINGS_BA[[#This Row],[Team]]</f>
        <v>$150 Draft Champions Feb 25 1:00 pm Lg.3768Team Phan</v>
      </c>
    </row>
    <row r="1558" spans="1:7" x14ac:dyDescent="0.25">
      <c r="A1558">
        <v>2200</v>
      </c>
      <c r="B1558" t="s">
        <v>1071</v>
      </c>
      <c r="C1558" t="s">
        <v>1724</v>
      </c>
      <c r="D1558">
        <v>0.26040000000000002</v>
      </c>
      <c r="E1558">
        <v>711</v>
      </c>
      <c r="F1558">
        <f t="shared" si="24"/>
        <v>12</v>
      </c>
      <c r="G1558" t="str">
        <f>STANDINGS_BA[[#This Row],[League]]&amp;STANDINGS_BA[[#This Row],[Team]]</f>
        <v>$150 Draft Champions Feb 25 1:00 pm Lg.3768Team Reed</v>
      </c>
    </row>
    <row r="1559" spans="1:7" x14ac:dyDescent="0.25">
      <c r="A1559">
        <v>2331</v>
      </c>
      <c r="B1559" t="s">
        <v>1731</v>
      </c>
      <c r="C1559" t="s">
        <v>1724</v>
      </c>
      <c r="D1559">
        <v>0.25929999999999997</v>
      </c>
      <c r="E1559">
        <v>580</v>
      </c>
      <c r="F1559">
        <f t="shared" si="24"/>
        <v>13</v>
      </c>
      <c r="G1559" t="str">
        <f>STANDINGS_BA[[#This Row],[League]]&amp;STANDINGS_BA[[#This Row],[Team]]</f>
        <v>$150 Draft Champions Feb 25 1:00 pm Lg.3768ChrisnLiv</v>
      </c>
    </row>
    <row r="1560" spans="1:7" x14ac:dyDescent="0.25">
      <c r="A1560">
        <v>2523</v>
      </c>
      <c r="B1560" t="s">
        <v>1732</v>
      </c>
      <c r="C1560" t="s">
        <v>1724</v>
      </c>
      <c r="D1560">
        <v>0.25750000000000001</v>
      </c>
      <c r="E1560">
        <v>388</v>
      </c>
      <c r="F1560">
        <f t="shared" si="24"/>
        <v>14</v>
      </c>
      <c r="G1560" t="str">
        <f>STANDINGS_BA[[#This Row],[League]]&amp;STANDINGS_BA[[#This Row],[Team]]</f>
        <v>$150 Draft Champions Feb 25 1:00 pm Lg.3768Charger Bar 7</v>
      </c>
    </row>
    <row r="1561" spans="1:7" x14ac:dyDescent="0.25">
      <c r="A1561">
        <v>2886</v>
      </c>
      <c r="B1561" t="s">
        <v>1733</v>
      </c>
      <c r="C1561" t="s">
        <v>1724</v>
      </c>
      <c r="D1561">
        <v>0.24890000000000001</v>
      </c>
      <c r="E1561">
        <v>25</v>
      </c>
      <c r="F1561">
        <f t="shared" si="24"/>
        <v>15</v>
      </c>
      <c r="G1561" t="str">
        <f>STANDINGS_BA[[#This Row],[League]]&amp;STANDINGS_BA[[#This Row],[Team]]</f>
        <v>$150 Draft Champions Feb 25 1:00 pm Lg.3768Yu Choo Dee</v>
      </c>
    </row>
    <row r="1562" spans="1:7" x14ac:dyDescent="0.25">
      <c r="A1562">
        <v>132</v>
      </c>
      <c r="B1562" t="s">
        <v>1734</v>
      </c>
      <c r="C1562" t="s">
        <v>1735</v>
      </c>
      <c r="D1562">
        <v>0.27750000000000002</v>
      </c>
      <c r="E1562">
        <v>2779</v>
      </c>
      <c r="F1562">
        <f t="shared" si="24"/>
        <v>1</v>
      </c>
      <c r="G1562" t="str">
        <f>STANDINGS_BA[[#This Row],[League]]&amp;STANDINGS_BA[[#This Row],[Team]]</f>
        <v>$150 Draft Champions Feb 26 1:00 pm Lg.3770Medlen with my Trout</v>
      </c>
    </row>
    <row r="1563" spans="1:7" x14ac:dyDescent="0.25">
      <c r="A1563">
        <v>469</v>
      </c>
      <c r="B1563" t="s">
        <v>187</v>
      </c>
      <c r="C1563" t="s">
        <v>1735</v>
      </c>
      <c r="D1563">
        <v>0.27279999999999999</v>
      </c>
      <c r="E1563">
        <v>2442</v>
      </c>
      <c r="F1563">
        <f t="shared" si="24"/>
        <v>2</v>
      </c>
      <c r="G1563" t="str">
        <f>STANDINGS_BA[[#This Row],[League]]&amp;STANDINGS_BA[[#This Row],[Team]]</f>
        <v>$150 Draft Champions Feb 26 1:00 pm Lg.3770August Legion II</v>
      </c>
    </row>
    <row r="1564" spans="1:7" x14ac:dyDescent="0.25">
      <c r="A1564">
        <v>646</v>
      </c>
      <c r="B1564" t="s">
        <v>27</v>
      </c>
      <c r="C1564" t="s">
        <v>1735</v>
      </c>
      <c r="D1564">
        <v>0.2712</v>
      </c>
      <c r="E1564">
        <v>2265</v>
      </c>
      <c r="F1564">
        <f t="shared" si="24"/>
        <v>3</v>
      </c>
      <c r="G1564" t="str">
        <f>STANDINGS_BA[[#This Row],[League]]&amp;STANDINGS_BA[[#This Row],[Team]]</f>
        <v>$150 Draft Champions Feb 26 1:00 pm Lg.3770Team Brady</v>
      </c>
    </row>
    <row r="1565" spans="1:7" x14ac:dyDescent="0.25">
      <c r="A1565">
        <v>738</v>
      </c>
      <c r="B1565" t="s">
        <v>1736</v>
      </c>
      <c r="C1565" t="s">
        <v>1735</v>
      </c>
      <c r="D1565">
        <v>0.27029999999999998</v>
      </c>
      <c r="E1565">
        <v>2173</v>
      </c>
      <c r="F1565">
        <f t="shared" si="24"/>
        <v>4</v>
      </c>
      <c r="G1565" t="str">
        <f>STANDINGS_BA[[#This Row],[League]]&amp;STANDINGS_BA[[#This Row],[Team]]</f>
        <v>$150 Draft Champions Feb 26 1:00 pm Lg.3770Campy39</v>
      </c>
    </row>
    <row r="1566" spans="1:7" x14ac:dyDescent="0.25">
      <c r="A1566">
        <v>863</v>
      </c>
      <c r="B1566" t="s">
        <v>592</v>
      </c>
      <c r="C1566" t="s">
        <v>1735</v>
      </c>
      <c r="D1566">
        <v>0.26929999999999998</v>
      </c>
      <c r="E1566">
        <v>2048</v>
      </c>
      <c r="F1566">
        <f t="shared" si="24"/>
        <v>5</v>
      </c>
      <c r="G1566" t="str">
        <f>STANDINGS_BA[[#This Row],[League]]&amp;STANDINGS_BA[[#This Row],[Team]]</f>
        <v>$150 Draft Champions Feb 26 1:00 pm Lg.3770Team Bennette</v>
      </c>
    </row>
    <row r="1567" spans="1:7" x14ac:dyDescent="0.25">
      <c r="A1567">
        <v>893</v>
      </c>
      <c r="B1567" t="s">
        <v>527</v>
      </c>
      <c r="C1567" t="s">
        <v>1735</v>
      </c>
      <c r="D1567">
        <v>0.26919999999999999</v>
      </c>
      <c r="E1567">
        <v>2018</v>
      </c>
      <c r="F1567">
        <f t="shared" si="24"/>
        <v>6</v>
      </c>
      <c r="G1567" t="str">
        <f>STANDINGS_BA[[#This Row],[League]]&amp;STANDINGS_BA[[#This Row],[Team]]</f>
        <v>$150 Draft Champions Feb 26 1:00 pm Lg.3770Hurlers</v>
      </c>
    </row>
    <row r="1568" spans="1:7" x14ac:dyDescent="0.25">
      <c r="A1568">
        <v>946</v>
      </c>
      <c r="B1568" t="s">
        <v>1737</v>
      </c>
      <c r="C1568" t="s">
        <v>1735</v>
      </c>
      <c r="D1568">
        <v>0.26879999999999998</v>
      </c>
      <c r="E1568">
        <v>1965</v>
      </c>
      <c r="F1568">
        <f t="shared" si="24"/>
        <v>7</v>
      </c>
      <c r="G1568" t="str">
        <f>STANDINGS_BA[[#This Row],[League]]&amp;STANDINGS_BA[[#This Row],[Team]]</f>
        <v>$150 Draft Champions Feb 26 1:00 pm Lg.3770Thebeau 9</v>
      </c>
    </row>
    <row r="1569" spans="1:7" x14ac:dyDescent="0.25">
      <c r="A1569">
        <v>1276</v>
      </c>
      <c r="B1569" t="s">
        <v>479</v>
      </c>
      <c r="C1569" t="s">
        <v>1735</v>
      </c>
      <c r="D1569">
        <v>0.26650000000000001</v>
      </c>
      <c r="E1569">
        <v>1635</v>
      </c>
      <c r="F1569">
        <f t="shared" si="24"/>
        <v>8</v>
      </c>
      <c r="G1569" t="str">
        <f>STANDINGS_BA[[#This Row],[League]]&amp;STANDINGS_BA[[#This Row],[Team]]</f>
        <v>$150 Draft Champions Feb 26 1:00 pm Lg.3770FrozenRopes</v>
      </c>
    </row>
    <row r="1570" spans="1:7" x14ac:dyDescent="0.25">
      <c r="A1570">
        <v>1689</v>
      </c>
      <c r="B1570" t="s">
        <v>1738</v>
      </c>
      <c r="C1570" t="s">
        <v>1735</v>
      </c>
      <c r="D1570">
        <v>0.26400000000000001</v>
      </c>
      <c r="E1570">
        <v>1222</v>
      </c>
      <c r="F1570">
        <f t="shared" si="24"/>
        <v>9</v>
      </c>
      <c r="G1570" t="str">
        <f>STANDINGS_BA[[#This Row],[League]]&amp;STANDINGS_BA[[#This Row],[Team]]</f>
        <v>$150 Draft Champions Feb 26 1:00 pm Lg.3770Aardvarks of Doom</v>
      </c>
    </row>
    <row r="1571" spans="1:7" x14ac:dyDescent="0.25">
      <c r="A1571">
        <v>1745</v>
      </c>
      <c r="B1571" t="s">
        <v>1739</v>
      </c>
      <c r="C1571" t="s">
        <v>1735</v>
      </c>
      <c r="D1571">
        <v>0.2636</v>
      </c>
      <c r="E1571">
        <v>1166</v>
      </c>
      <c r="F1571">
        <f t="shared" si="24"/>
        <v>10</v>
      </c>
      <c r="G1571" t="str">
        <f>STANDINGS_BA[[#This Row],[League]]&amp;STANDINGS_BA[[#This Row],[Team]]</f>
        <v>$150 Draft Champions Feb 26 1:00 pm Lg.3770Old School Players-2</v>
      </c>
    </row>
    <row r="1572" spans="1:7" x14ac:dyDescent="0.25">
      <c r="A1572">
        <v>1868</v>
      </c>
      <c r="B1572" t="s">
        <v>686</v>
      </c>
      <c r="C1572" t="s">
        <v>1735</v>
      </c>
      <c r="D1572">
        <v>0.26279999999999998</v>
      </c>
      <c r="E1572">
        <v>1043</v>
      </c>
      <c r="F1572">
        <f t="shared" si="24"/>
        <v>11</v>
      </c>
      <c r="G1572" t="str">
        <f>STANDINGS_BA[[#This Row],[League]]&amp;STANDINGS_BA[[#This Row],[Team]]</f>
        <v>$150 Draft Champions Feb 26 1:00 pm Lg.3770Team Liebman</v>
      </c>
    </row>
    <row r="1573" spans="1:7" x14ac:dyDescent="0.25">
      <c r="A1573">
        <v>2070</v>
      </c>
      <c r="B1573" t="s">
        <v>1740</v>
      </c>
      <c r="C1573" t="s">
        <v>1735</v>
      </c>
      <c r="D1573">
        <v>0.26140000000000002</v>
      </c>
      <c r="E1573">
        <v>841</v>
      </c>
      <c r="F1573">
        <f t="shared" si="24"/>
        <v>12</v>
      </c>
      <c r="G1573" t="str">
        <f>STANDINGS_BA[[#This Row],[League]]&amp;STANDINGS_BA[[#This Row],[Team]]</f>
        <v>$150 Draft Champions Feb 26 1:00 pm Lg.3770Mad Bum All-Stars</v>
      </c>
    </row>
    <row r="1574" spans="1:7" x14ac:dyDescent="0.25">
      <c r="A1574">
        <v>2359</v>
      </c>
      <c r="B1574" t="s">
        <v>1741</v>
      </c>
      <c r="C1574" t="s">
        <v>1735</v>
      </c>
      <c r="D1574">
        <v>0.25900000000000001</v>
      </c>
      <c r="E1574">
        <v>552</v>
      </c>
      <c r="F1574">
        <f t="shared" si="24"/>
        <v>13</v>
      </c>
      <c r="G1574" t="str">
        <f>STANDINGS_BA[[#This Row],[League]]&amp;STANDINGS_BA[[#This Row],[Team]]</f>
        <v>$150 Draft Champions Feb 26 1:00 pm Lg.3770Sherm</v>
      </c>
    </row>
    <row r="1575" spans="1:7" x14ac:dyDescent="0.25">
      <c r="A1575">
        <v>2533</v>
      </c>
      <c r="B1575" t="s">
        <v>311</v>
      </c>
      <c r="C1575" t="s">
        <v>1735</v>
      </c>
      <c r="D1575">
        <v>0.25740000000000002</v>
      </c>
      <c r="E1575">
        <v>378</v>
      </c>
      <c r="F1575">
        <f t="shared" si="24"/>
        <v>14</v>
      </c>
      <c r="G1575" t="str">
        <f>STANDINGS_BA[[#This Row],[League]]&amp;STANDINGS_BA[[#This Row],[Team]]</f>
        <v>$150 Draft Champions Feb 26 1:00 pm Lg.3770Blazing Gunz</v>
      </c>
    </row>
    <row r="1576" spans="1:7" x14ac:dyDescent="0.25">
      <c r="A1576">
        <v>2905</v>
      </c>
      <c r="B1576" t="s">
        <v>1742</v>
      </c>
      <c r="C1576" t="s">
        <v>1735</v>
      </c>
      <c r="D1576">
        <v>0.24590000000000001</v>
      </c>
      <c r="E1576">
        <v>6</v>
      </c>
      <c r="F1576">
        <f t="shared" si="24"/>
        <v>15</v>
      </c>
      <c r="G1576" t="str">
        <f>STANDINGS_BA[[#This Row],[League]]&amp;STANDINGS_BA[[#This Row],[Team]]</f>
        <v>$150 Draft Champions Feb 26 1:00 pm Lg.3770The Lester of Two Evils</v>
      </c>
    </row>
    <row r="1577" spans="1:7" x14ac:dyDescent="0.25">
      <c r="A1577">
        <v>70</v>
      </c>
      <c r="B1577" t="s">
        <v>1743</v>
      </c>
      <c r="C1577" t="s">
        <v>1744</v>
      </c>
      <c r="D1577">
        <v>0.27950000000000003</v>
      </c>
      <c r="E1577">
        <v>2841</v>
      </c>
      <c r="F1577">
        <f t="shared" si="24"/>
        <v>1</v>
      </c>
      <c r="G1577" t="str">
        <f>STANDINGS_BA[[#This Row],[League]]&amp;STANDINGS_BA[[#This Row],[Team]]</f>
        <v>$150 Draft Champions Feb 26 1:00 pm Lg.3772zima.........</v>
      </c>
    </row>
    <row r="1578" spans="1:7" x14ac:dyDescent="0.25">
      <c r="A1578">
        <v>253</v>
      </c>
      <c r="B1578" t="s">
        <v>321</v>
      </c>
      <c r="C1578" t="s">
        <v>1744</v>
      </c>
      <c r="D1578">
        <v>0.27510000000000001</v>
      </c>
      <c r="E1578">
        <v>2658</v>
      </c>
      <c r="F1578">
        <f t="shared" si="24"/>
        <v>2</v>
      </c>
      <c r="G1578" t="str">
        <f>STANDINGS_BA[[#This Row],[League]]&amp;STANDINGS_BA[[#This Row],[Team]]</f>
        <v>$150 Draft Champions Feb 26 1:00 pm Lg.3772JoeMorgan</v>
      </c>
    </row>
    <row r="1579" spans="1:7" x14ac:dyDescent="0.25">
      <c r="A1579">
        <v>590</v>
      </c>
      <c r="B1579" t="s">
        <v>1745</v>
      </c>
      <c r="C1579" t="s">
        <v>1744</v>
      </c>
      <c r="D1579">
        <v>0.2717</v>
      </c>
      <c r="E1579">
        <v>2321</v>
      </c>
      <c r="F1579">
        <f t="shared" si="24"/>
        <v>3</v>
      </c>
      <c r="G1579" t="str">
        <f>STANDINGS_BA[[#This Row],[League]]&amp;STANDINGS_BA[[#This Row],[Team]]</f>
        <v>$150 Draft Champions Feb 26 1:00 pm Lg.3772Philadelphia Punishers</v>
      </c>
    </row>
    <row r="1580" spans="1:7" x14ac:dyDescent="0.25">
      <c r="A1580">
        <v>616</v>
      </c>
      <c r="B1580" t="s">
        <v>201</v>
      </c>
      <c r="C1580" t="s">
        <v>1744</v>
      </c>
      <c r="D1580">
        <v>0.27150000000000002</v>
      </c>
      <c r="E1580">
        <v>2295</v>
      </c>
      <c r="F1580">
        <f t="shared" si="24"/>
        <v>4</v>
      </c>
      <c r="G1580" t="str">
        <f>STANDINGS_BA[[#This Row],[League]]&amp;STANDINGS_BA[[#This Row],[Team]]</f>
        <v>$150 Draft Champions Feb 26 1:00 pm Lg.3772Los Pterodactyls</v>
      </c>
    </row>
    <row r="1581" spans="1:7" x14ac:dyDescent="0.25">
      <c r="A1581">
        <v>721</v>
      </c>
      <c r="B1581" t="s">
        <v>1746</v>
      </c>
      <c r="C1581" t="s">
        <v>1744</v>
      </c>
      <c r="D1581">
        <v>0.27050000000000002</v>
      </c>
      <c r="E1581">
        <v>2190</v>
      </c>
      <c r="F1581">
        <f t="shared" si="24"/>
        <v>5</v>
      </c>
      <c r="G1581" t="str">
        <f>STANDINGS_BA[[#This Row],[League]]&amp;STANDINGS_BA[[#This Row],[Team]]</f>
        <v>$150 Draft Champions Feb 26 1:00 pm Lg.3772Hinkie</v>
      </c>
    </row>
    <row r="1582" spans="1:7" x14ac:dyDescent="0.25">
      <c r="A1582">
        <v>983</v>
      </c>
      <c r="B1582" t="s">
        <v>1747</v>
      </c>
      <c r="C1582" t="s">
        <v>1744</v>
      </c>
      <c r="D1582">
        <v>0.26860000000000001</v>
      </c>
      <c r="E1582">
        <v>1928</v>
      </c>
      <c r="F1582">
        <f t="shared" si="24"/>
        <v>6</v>
      </c>
      <c r="G1582" t="str">
        <f>STANDINGS_BA[[#This Row],[League]]&amp;STANDINGS_BA[[#This Row],[Team]]</f>
        <v>$150 Draft Champions Feb 26 1:00 pm Lg.3772Donkey Teeth</v>
      </c>
    </row>
    <row r="1583" spans="1:7" x14ac:dyDescent="0.25">
      <c r="A1583">
        <v>991</v>
      </c>
      <c r="B1583" t="s">
        <v>1748</v>
      </c>
      <c r="C1583" t="s">
        <v>1744</v>
      </c>
      <c r="D1583">
        <v>0.26860000000000001</v>
      </c>
      <c r="E1583">
        <v>1920</v>
      </c>
      <c r="F1583">
        <f t="shared" si="24"/>
        <v>7</v>
      </c>
      <c r="G1583" t="str">
        <f>STANDINGS_BA[[#This Row],[League]]&amp;STANDINGS_BA[[#This Row],[Team]]</f>
        <v>$150 Draft Champions Feb 26 1:00 pm Lg.3772Buzzard Bob's</v>
      </c>
    </row>
    <row r="1584" spans="1:7" x14ac:dyDescent="0.25">
      <c r="A1584">
        <v>1138</v>
      </c>
      <c r="B1584" t="s">
        <v>1749</v>
      </c>
      <c r="C1584" t="s">
        <v>1744</v>
      </c>
      <c r="D1584">
        <v>0.26750000000000002</v>
      </c>
      <c r="E1584">
        <v>1773</v>
      </c>
      <c r="F1584">
        <f t="shared" si="24"/>
        <v>8</v>
      </c>
      <c r="G1584" t="str">
        <f>STANDINGS_BA[[#This Row],[League]]&amp;STANDINGS_BA[[#This Row],[Team]]</f>
        <v>$150 Draft Champions Feb 26 1:00 pm Lg.3772Jack and Jordan 3</v>
      </c>
    </row>
    <row r="1585" spans="1:7" x14ac:dyDescent="0.25">
      <c r="A1585">
        <v>1148</v>
      </c>
      <c r="B1585" t="s">
        <v>1750</v>
      </c>
      <c r="C1585" t="s">
        <v>1744</v>
      </c>
      <c r="D1585">
        <v>0.26740000000000003</v>
      </c>
      <c r="E1585">
        <v>1763</v>
      </c>
      <c r="F1585">
        <f t="shared" si="24"/>
        <v>9</v>
      </c>
      <c r="G1585" t="str">
        <f>STANDINGS_BA[[#This Row],[League]]&amp;STANDINGS_BA[[#This Row],[Team]]</f>
        <v>$150 Draft Champions Feb 26 1:00 pm Lg.3772Tons of Fun</v>
      </c>
    </row>
    <row r="1586" spans="1:7" x14ac:dyDescent="0.25">
      <c r="A1586">
        <v>1252</v>
      </c>
      <c r="B1586" t="s">
        <v>1751</v>
      </c>
      <c r="C1586" t="s">
        <v>1744</v>
      </c>
      <c r="D1586">
        <v>0.26669999999999999</v>
      </c>
      <c r="E1586">
        <v>1659</v>
      </c>
      <c r="F1586">
        <f t="shared" si="24"/>
        <v>10</v>
      </c>
      <c r="G1586" t="str">
        <f>STANDINGS_BA[[#This Row],[League]]&amp;STANDINGS_BA[[#This Row],[Team]]</f>
        <v>$150 Draft Champions Feb 26 1:00 pm Lg.3772Skank Trance V</v>
      </c>
    </row>
    <row r="1587" spans="1:7" x14ac:dyDescent="0.25">
      <c r="A1587">
        <v>1730</v>
      </c>
      <c r="B1587" t="s">
        <v>1752</v>
      </c>
      <c r="C1587" t="s">
        <v>1744</v>
      </c>
      <c r="D1587">
        <v>0.26369999999999999</v>
      </c>
      <c r="E1587">
        <v>1181</v>
      </c>
      <c r="F1587">
        <f t="shared" si="24"/>
        <v>11</v>
      </c>
      <c r="G1587" t="str">
        <f>STANDINGS_BA[[#This Row],[League]]&amp;STANDINGS_BA[[#This Row],[Team]]</f>
        <v>$150 Draft Champions Feb 26 1:00 pm Lg.3772Inspector Gadget</v>
      </c>
    </row>
    <row r="1588" spans="1:7" x14ac:dyDescent="0.25">
      <c r="A1588">
        <v>1779</v>
      </c>
      <c r="B1588" t="s">
        <v>1753</v>
      </c>
      <c r="C1588" t="s">
        <v>1744</v>
      </c>
      <c r="D1588">
        <v>0.26340000000000002</v>
      </c>
      <c r="E1588">
        <v>1132</v>
      </c>
      <c r="F1588">
        <f t="shared" si="24"/>
        <v>12</v>
      </c>
      <c r="G1588" t="str">
        <f>STANDINGS_BA[[#This Row],[League]]&amp;STANDINGS_BA[[#This Row],[Team]]</f>
        <v>$150 Draft Champions Feb 26 1:00 pm Lg.3772Reuben Kinkaid fan club</v>
      </c>
    </row>
    <row r="1589" spans="1:7" x14ac:dyDescent="0.25">
      <c r="A1589">
        <v>2188</v>
      </c>
      <c r="B1589" t="s">
        <v>1754</v>
      </c>
      <c r="C1589" t="s">
        <v>1744</v>
      </c>
      <c r="D1589">
        <v>0.26050000000000001</v>
      </c>
      <c r="E1589">
        <v>723</v>
      </c>
      <c r="F1589">
        <f t="shared" si="24"/>
        <v>13</v>
      </c>
      <c r="G1589" t="str">
        <f>STANDINGS_BA[[#This Row],[League]]&amp;STANDINGS_BA[[#This Row],[Team]]</f>
        <v>$150 Draft Champions Feb 26 1:00 pm Lg.3772Dookie McGee v6 - $150</v>
      </c>
    </row>
    <row r="1590" spans="1:7" x14ac:dyDescent="0.25">
      <c r="A1590">
        <v>2687</v>
      </c>
      <c r="B1590" t="s">
        <v>1755</v>
      </c>
      <c r="C1590" t="s">
        <v>1744</v>
      </c>
      <c r="D1590">
        <v>0.255</v>
      </c>
      <c r="E1590">
        <v>224</v>
      </c>
      <c r="F1590">
        <f t="shared" si="24"/>
        <v>14</v>
      </c>
      <c r="G1590" t="str">
        <f>STANDINGS_BA[[#This Row],[League]]&amp;STANDINGS_BA[[#This Row],[Team]]</f>
        <v>$150 Draft Champions Feb 26 1:00 pm Lg.3772The Evil Empire</v>
      </c>
    </row>
    <row r="1591" spans="1:7" x14ac:dyDescent="0.25">
      <c r="A1591">
        <v>2833</v>
      </c>
      <c r="B1591" t="s">
        <v>1756</v>
      </c>
      <c r="C1591" t="s">
        <v>1744</v>
      </c>
      <c r="D1591">
        <v>0.25190000000000001</v>
      </c>
      <c r="E1591">
        <v>78</v>
      </c>
      <c r="F1591">
        <f t="shared" si="24"/>
        <v>15</v>
      </c>
      <c r="G1591" t="str">
        <f>STANDINGS_BA[[#This Row],[League]]&amp;STANDINGS_BA[[#This Row],[Team]]</f>
        <v>$150 Draft Champions Feb 26 1:00 pm Lg.3772Roger That</v>
      </c>
    </row>
    <row r="1592" spans="1:7" x14ac:dyDescent="0.25">
      <c r="A1592">
        <v>155</v>
      </c>
      <c r="B1592" t="s">
        <v>1757</v>
      </c>
      <c r="C1592" t="s">
        <v>1758</v>
      </c>
      <c r="D1592">
        <v>0.27700000000000002</v>
      </c>
      <c r="E1592">
        <v>2756</v>
      </c>
      <c r="F1592">
        <f t="shared" si="24"/>
        <v>1</v>
      </c>
      <c r="G1592" t="str">
        <f>STANDINGS_BA[[#This Row],[League]]&amp;STANDINGS_BA[[#This Row],[Team]]</f>
        <v>$150 Draft Champions Feb 27 1:00 pm Lg.3775White Russians</v>
      </c>
    </row>
    <row r="1593" spans="1:7" x14ac:dyDescent="0.25">
      <c r="A1593">
        <v>208</v>
      </c>
      <c r="B1593" t="s">
        <v>1759</v>
      </c>
      <c r="C1593" t="s">
        <v>1758</v>
      </c>
      <c r="D1593">
        <v>0.27589999999999998</v>
      </c>
      <c r="E1593">
        <v>2703</v>
      </c>
      <c r="F1593">
        <f t="shared" si="24"/>
        <v>2</v>
      </c>
      <c r="G1593" t="str">
        <f>STANDINGS_BA[[#This Row],[League]]&amp;STANDINGS_BA[[#This Row],[Team]]</f>
        <v>$150 Draft Champions Feb 27 1:00 pm Lg.3775Wallimooners</v>
      </c>
    </row>
    <row r="1594" spans="1:7" x14ac:dyDescent="0.25">
      <c r="A1594">
        <v>262</v>
      </c>
      <c r="B1594" t="s">
        <v>1760</v>
      </c>
      <c r="C1594" t="s">
        <v>1758</v>
      </c>
      <c r="D1594">
        <v>0.27489999999999998</v>
      </c>
      <c r="E1594">
        <v>2649</v>
      </c>
      <c r="F1594">
        <f t="shared" si="24"/>
        <v>3</v>
      </c>
      <c r="G1594" t="str">
        <f>STANDINGS_BA[[#This Row],[League]]&amp;STANDINGS_BA[[#This Row],[Team]]</f>
        <v>$150 Draft Champions Feb 27 1:00 pm Lg.3775Team Blasetti</v>
      </c>
    </row>
    <row r="1595" spans="1:7" x14ac:dyDescent="0.25">
      <c r="A1595">
        <v>382</v>
      </c>
      <c r="B1595" t="s">
        <v>1526</v>
      </c>
      <c r="C1595" t="s">
        <v>1758</v>
      </c>
      <c r="D1595">
        <v>0.27360000000000001</v>
      </c>
      <c r="E1595">
        <v>2529</v>
      </c>
      <c r="F1595">
        <f t="shared" si="24"/>
        <v>4</v>
      </c>
      <c r="G1595" t="str">
        <f>STANDINGS_BA[[#This Row],[League]]&amp;STANDINGS_BA[[#This Row],[Team]]</f>
        <v>$150 Draft Champions Feb 27 1:00 pm Lg.3775Jack Keefe</v>
      </c>
    </row>
    <row r="1596" spans="1:7" x14ac:dyDescent="0.25">
      <c r="A1596">
        <v>883</v>
      </c>
      <c r="B1596" t="s">
        <v>1761</v>
      </c>
      <c r="C1596" t="s">
        <v>1758</v>
      </c>
      <c r="D1596">
        <v>0.26919999999999999</v>
      </c>
      <c r="E1596">
        <v>2028</v>
      </c>
      <c r="F1596">
        <f t="shared" si="24"/>
        <v>5</v>
      </c>
      <c r="G1596" t="str">
        <f>STANDINGS_BA[[#This Row],[League]]&amp;STANDINGS_BA[[#This Row],[Team]]</f>
        <v>$150 Draft Champions Feb 27 1:00 pm Lg.3775BALL &amp; CHAIN</v>
      </c>
    </row>
    <row r="1597" spans="1:7" x14ac:dyDescent="0.25">
      <c r="A1597">
        <v>1224</v>
      </c>
      <c r="B1597" t="s">
        <v>1762</v>
      </c>
      <c r="C1597" t="s">
        <v>1758</v>
      </c>
      <c r="D1597">
        <v>0.26690000000000003</v>
      </c>
      <c r="E1597">
        <v>1687</v>
      </c>
      <c r="F1597">
        <f t="shared" si="24"/>
        <v>6</v>
      </c>
      <c r="G1597" t="str">
        <f>STANDINGS_BA[[#This Row],[League]]&amp;STANDINGS_BA[[#This Row],[Team]]</f>
        <v>$150 Draft Champions Feb 27 1:00 pm Lg.3775Kockoa Kong</v>
      </c>
    </row>
    <row r="1598" spans="1:7" x14ac:dyDescent="0.25">
      <c r="A1598">
        <v>1381</v>
      </c>
      <c r="B1598" t="s">
        <v>1763</v>
      </c>
      <c r="C1598" t="s">
        <v>1758</v>
      </c>
      <c r="D1598">
        <v>0.26590000000000003</v>
      </c>
      <c r="E1598">
        <v>1530.5</v>
      </c>
      <c r="F1598">
        <f t="shared" si="24"/>
        <v>7</v>
      </c>
      <c r="G1598" t="str">
        <f>STANDINGS_BA[[#This Row],[League]]&amp;STANDINGS_BA[[#This Row],[Team]]</f>
        <v>$150 Draft Champions Feb 27 1:00 pm Lg.3775Richie Tenenbaum</v>
      </c>
    </row>
    <row r="1599" spans="1:7" x14ac:dyDescent="0.25">
      <c r="A1599">
        <v>1410</v>
      </c>
      <c r="B1599" t="s">
        <v>108</v>
      </c>
      <c r="C1599" t="s">
        <v>1758</v>
      </c>
      <c r="D1599">
        <v>0.26569999999999999</v>
      </c>
      <c r="E1599">
        <v>1501</v>
      </c>
      <c r="F1599">
        <f t="shared" si="24"/>
        <v>8</v>
      </c>
      <c r="G1599" t="str">
        <f>STANDINGS_BA[[#This Row],[League]]&amp;STANDINGS_BA[[#This Row],[Team]]</f>
        <v>$150 Draft Champions Feb 27 1:00 pm Lg.3775Meercatjohn</v>
      </c>
    </row>
    <row r="1600" spans="1:7" x14ac:dyDescent="0.25">
      <c r="A1600">
        <v>1592</v>
      </c>
      <c r="B1600" t="s">
        <v>1764</v>
      </c>
      <c r="C1600" t="s">
        <v>1758</v>
      </c>
      <c r="D1600">
        <v>0.26450000000000001</v>
      </c>
      <c r="E1600">
        <v>1319</v>
      </c>
      <c r="F1600">
        <f t="shared" si="24"/>
        <v>9</v>
      </c>
      <c r="G1600" t="str">
        <f>STANDINGS_BA[[#This Row],[League]]&amp;STANDINGS_BA[[#This Row],[Team]]</f>
        <v>$150 Draft Champions Feb 27 1:00 pm Lg.3775Cedar Saisons</v>
      </c>
    </row>
    <row r="1601" spans="1:7" x14ac:dyDescent="0.25">
      <c r="A1601">
        <v>1755</v>
      </c>
      <c r="B1601" t="s">
        <v>1765</v>
      </c>
      <c r="C1601" t="s">
        <v>1758</v>
      </c>
      <c r="D1601">
        <v>0.26350000000000001</v>
      </c>
      <c r="E1601">
        <v>1156</v>
      </c>
      <c r="F1601">
        <f t="shared" si="24"/>
        <v>10</v>
      </c>
      <c r="G1601" t="str">
        <f>STANDINGS_BA[[#This Row],[League]]&amp;STANDINGS_BA[[#This Row],[Team]]</f>
        <v>$150 Draft Champions Feb 27 1:00 pm Lg.3775NOKOMIS REDSKINS</v>
      </c>
    </row>
    <row r="1602" spans="1:7" x14ac:dyDescent="0.25">
      <c r="A1602">
        <v>1896</v>
      </c>
      <c r="B1602" t="s">
        <v>1630</v>
      </c>
      <c r="C1602" t="s">
        <v>1758</v>
      </c>
      <c r="D1602">
        <v>0.2626</v>
      </c>
      <c r="E1602">
        <v>1015</v>
      </c>
      <c r="F1602">
        <f t="shared" si="24"/>
        <v>11</v>
      </c>
      <c r="G1602" t="str">
        <f>STANDINGS_BA[[#This Row],[League]]&amp;STANDINGS_BA[[#This Row],[Team]]</f>
        <v>$150 Draft Champions Feb 27 1:00 pm Lg.3775Iron Lung</v>
      </c>
    </row>
    <row r="1603" spans="1:7" x14ac:dyDescent="0.25">
      <c r="A1603">
        <v>2011</v>
      </c>
      <c r="B1603" t="s">
        <v>90</v>
      </c>
      <c r="C1603" t="s">
        <v>1758</v>
      </c>
      <c r="D1603">
        <v>0.26169999999999999</v>
      </c>
      <c r="E1603">
        <v>900</v>
      </c>
      <c r="F1603">
        <f t="shared" ref="F1603:F1666" si="25">IF(C1603=C1602,F1602+1,1)</f>
        <v>12</v>
      </c>
      <c r="G1603" t="str">
        <f>STANDINGS_BA[[#This Row],[League]]&amp;STANDINGS_BA[[#This Row],[Team]]</f>
        <v>$150 Draft Champions Feb 27 1:00 pm Lg.3775Gotham Gophers</v>
      </c>
    </row>
    <row r="1604" spans="1:7" x14ac:dyDescent="0.25">
      <c r="A1604">
        <v>2271</v>
      </c>
      <c r="B1604" t="s">
        <v>1766</v>
      </c>
      <c r="C1604" t="s">
        <v>1758</v>
      </c>
      <c r="D1604">
        <v>0.25979999999999998</v>
      </c>
      <c r="E1604">
        <v>640</v>
      </c>
      <c r="F1604">
        <f t="shared" si="25"/>
        <v>13</v>
      </c>
      <c r="G1604" t="str">
        <f>STANDINGS_BA[[#This Row],[League]]&amp;STANDINGS_BA[[#This Row],[Team]]</f>
        <v>$150 Draft Champions Feb 27 1:00 pm Lg.3775BugEaters2</v>
      </c>
    </row>
    <row r="1605" spans="1:7" x14ac:dyDescent="0.25">
      <c r="A1605">
        <v>2281</v>
      </c>
      <c r="B1605" t="s">
        <v>1767</v>
      </c>
      <c r="C1605" t="s">
        <v>1758</v>
      </c>
      <c r="D1605">
        <v>0.25969999999999999</v>
      </c>
      <c r="E1605">
        <v>630</v>
      </c>
      <c r="F1605">
        <f t="shared" si="25"/>
        <v>14</v>
      </c>
      <c r="G1605" t="str">
        <f>STANDINGS_BA[[#This Row],[League]]&amp;STANDINGS_BA[[#This Row],[Team]]</f>
        <v>$150 Draft Champions Feb 27 1:00 pm Lg.3775Big Slick Outlaws</v>
      </c>
    </row>
    <row r="1606" spans="1:7" x14ac:dyDescent="0.25">
      <c r="A1606">
        <v>2841</v>
      </c>
      <c r="B1606" t="s">
        <v>1768</v>
      </c>
      <c r="C1606" t="s">
        <v>1758</v>
      </c>
      <c r="D1606">
        <v>0.2515</v>
      </c>
      <c r="E1606">
        <v>70</v>
      </c>
      <c r="F1606">
        <f t="shared" si="25"/>
        <v>15</v>
      </c>
      <c r="G1606" t="str">
        <f>STANDINGS_BA[[#This Row],[League]]&amp;STANDINGS_BA[[#This Row],[Team]]</f>
        <v>$150 Draft Champions Feb 27 1:00 pm Lg.37752016 Champ</v>
      </c>
    </row>
    <row r="1607" spans="1:7" x14ac:dyDescent="0.25">
      <c r="A1607">
        <v>25</v>
      </c>
      <c r="B1607" t="s">
        <v>1769</v>
      </c>
      <c r="C1607" t="s">
        <v>1770</v>
      </c>
      <c r="D1607">
        <v>0.28220000000000001</v>
      </c>
      <c r="E1607">
        <v>2886</v>
      </c>
      <c r="F1607">
        <f t="shared" si="25"/>
        <v>1</v>
      </c>
      <c r="G1607" t="str">
        <f>STANDINGS_BA[[#This Row],[League]]&amp;STANDINGS_BA[[#This Row],[Team]]</f>
        <v>$150 Draft Champions Feb 27 1:00 pm Lg.3777Big Mac Attack DC</v>
      </c>
    </row>
    <row r="1608" spans="1:7" x14ac:dyDescent="0.25">
      <c r="A1608">
        <v>121</v>
      </c>
      <c r="B1608" t="s">
        <v>1771</v>
      </c>
      <c r="C1608" t="s">
        <v>1770</v>
      </c>
      <c r="D1608">
        <v>0.27789999999999998</v>
      </c>
      <c r="E1608">
        <v>2790</v>
      </c>
      <c r="F1608">
        <f t="shared" si="25"/>
        <v>2</v>
      </c>
      <c r="G1608" t="str">
        <f>STANDINGS_BA[[#This Row],[League]]&amp;STANDINGS_BA[[#This Row],[Team]]</f>
        <v>$150 Draft Champions Feb 27 1:00 pm Lg.3777Parnelli98</v>
      </c>
    </row>
    <row r="1609" spans="1:7" x14ac:dyDescent="0.25">
      <c r="A1609">
        <v>268</v>
      </c>
      <c r="B1609" t="s">
        <v>1772</v>
      </c>
      <c r="C1609" t="s">
        <v>1770</v>
      </c>
      <c r="D1609">
        <v>0.27479999999999999</v>
      </c>
      <c r="E1609">
        <v>2643</v>
      </c>
      <c r="F1609">
        <f t="shared" si="25"/>
        <v>3</v>
      </c>
      <c r="G1609" t="str">
        <f>STANDINGS_BA[[#This Row],[League]]&amp;STANDINGS_BA[[#This Row],[Team]]</f>
        <v>$150 Draft Champions Feb 27 1:00 pm Lg.3777CoCoCrispies</v>
      </c>
    </row>
    <row r="1610" spans="1:7" x14ac:dyDescent="0.25">
      <c r="A1610">
        <v>536</v>
      </c>
      <c r="B1610" t="s">
        <v>20</v>
      </c>
      <c r="C1610" t="s">
        <v>1770</v>
      </c>
      <c r="D1610">
        <v>0.27210000000000001</v>
      </c>
      <c r="E1610">
        <v>2375</v>
      </c>
      <c r="F1610">
        <f t="shared" si="25"/>
        <v>4</v>
      </c>
      <c r="G1610" t="str">
        <f>STANDINGS_BA[[#This Row],[League]]&amp;STANDINGS_BA[[#This Row],[Team]]</f>
        <v>$150 Draft Champions Feb 27 1:00 pm Lg.3777Jedi.23</v>
      </c>
    </row>
    <row r="1611" spans="1:7" x14ac:dyDescent="0.25">
      <c r="A1611">
        <v>700</v>
      </c>
      <c r="B1611" t="s">
        <v>1773</v>
      </c>
      <c r="C1611" t="s">
        <v>1770</v>
      </c>
      <c r="D1611">
        <v>0.2707</v>
      </c>
      <c r="E1611">
        <v>2211</v>
      </c>
      <c r="F1611">
        <f t="shared" si="25"/>
        <v>5</v>
      </c>
      <c r="G1611" t="str">
        <f>STANDINGS_BA[[#This Row],[League]]&amp;STANDINGS_BA[[#This Row],[Team]]</f>
        <v>$150 Draft Champions Feb 27 1:00 pm Lg.3777The Iron Duke</v>
      </c>
    </row>
    <row r="1612" spans="1:7" x14ac:dyDescent="0.25">
      <c r="A1612">
        <v>1380</v>
      </c>
      <c r="B1612" t="s">
        <v>1774</v>
      </c>
      <c r="C1612" t="s">
        <v>1770</v>
      </c>
      <c r="D1612">
        <v>0.26590000000000003</v>
      </c>
      <c r="E1612">
        <v>1530.5</v>
      </c>
      <c r="F1612">
        <f t="shared" si="25"/>
        <v>6</v>
      </c>
      <c r="G1612" t="str">
        <f>STANDINGS_BA[[#This Row],[League]]&amp;STANDINGS_BA[[#This Row],[Team]]</f>
        <v>$150 Draft Champions Feb 27 1:00 pm Lg.3777D-Towners</v>
      </c>
    </row>
    <row r="1613" spans="1:7" x14ac:dyDescent="0.25">
      <c r="A1613">
        <v>1428</v>
      </c>
      <c r="B1613" t="s">
        <v>1775</v>
      </c>
      <c r="C1613" t="s">
        <v>1770</v>
      </c>
      <c r="D1613">
        <v>0.2656</v>
      </c>
      <c r="E1613">
        <v>1483</v>
      </c>
      <c r="F1613">
        <f t="shared" si="25"/>
        <v>7</v>
      </c>
      <c r="G1613" t="str">
        <f>STANDINGS_BA[[#This Row],[League]]&amp;STANDINGS_BA[[#This Row],[Team]]</f>
        <v>$150 Draft Champions Feb 27 1:00 pm Lg.3777Did You Know, I Got Cano</v>
      </c>
    </row>
    <row r="1614" spans="1:7" x14ac:dyDescent="0.25">
      <c r="A1614">
        <v>1736</v>
      </c>
      <c r="B1614" t="s">
        <v>368</v>
      </c>
      <c r="C1614" t="s">
        <v>1770</v>
      </c>
      <c r="D1614">
        <v>0.26369999999999999</v>
      </c>
      <c r="E1614">
        <v>1175</v>
      </c>
      <c r="F1614">
        <f t="shared" si="25"/>
        <v>8</v>
      </c>
      <c r="G1614" t="str">
        <f>STANDINGS_BA[[#This Row],[League]]&amp;STANDINGS_BA[[#This Row],[Team]]</f>
        <v>$150 Draft Champions Feb 27 1:00 pm Lg.3777Black Lungs</v>
      </c>
    </row>
    <row r="1615" spans="1:7" x14ac:dyDescent="0.25">
      <c r="A1615">
        <v>1939</v>
      </c>
      <c r="B1615" t="s">
        <v>99</v>
      </c>
      <c r="C1615" t="s">
        <v>1770</v>
      </c>
      <c r="D1615">
        <v>0.26229999999999998</v>
      </c>
      <c r="E1615">
        <v>972</v>
      </c>
      <c r="F1615">
        <f t="shared" si="25"/>
        <v>9</v>
      </c>
      <c r="G1615" t="str">
        <f>STANDINGS_BA[[#This Row],[League]]&amp;STANDINGS_BA[[#This Row],[Team]]</f>
        <v>$150 Draft Champions Feb 27 1:00 pm Lg.3777smackers VIII</v>
      </c>
    </row>
    <row r="1616" spans="1:7" x14ac:dyDescent="0.25">
      <c r="A1616">
        <v>1945</v>
      </c>
      <c r="B1616" t="s">
        <v>1776</v>
      </c>
      <c r="C1616" t="s">
        <v>1770</v>
      </c>
      <c r="D1616">
        <v>0.26219999999999999</v>
      </c>
      <c r="E1616">
        <v>966</v>
      </c>
      <c r="F1616">
        <f t="shared" si="25"/>
        <v>10</v>
      </c>
      <c r="G1616" t="str">
        <f>STANDINGS_BA[[#This Row],[League]]&amp;STANDINGS_BA[[#This Row],[Team]]</f>
        <v>$150 Draft Champions Feb 27 1:00 pm Lg.3777Funky Cold Molinas</v>
      </c>
    </row>
    <row r="1617" spans="1:7" x14ac:dyDescent="0.25">
      <c r="A1617">
        <v>2283</v>
      </c>
      <c r="B1617" t="s">
        <v>1777</v>
      </c>
      <c r="C1617" t="s">
        <v>1770</v>
      </c>
      <c r="D1617">
        <v>0.25969999999999999</v>
      </c>
      <c r="E1617">
        <v>628</v>
      </c>
      <c r="F1617">
        <f t="shared" si="25"/>
        <v>11</v>
      </c>
      <c r="G1617" t="str">
        <f>STANDINGS_BA[[#This Row],[League]]&amp;STANDINGS_BA[[#This Row],[Team]]</f>
        <v>$150 Draft Champions Feb 27 1:00 pm Lg.3777T &amp; Maz</v>
      </c>
    </row>
    <row r="1618" spans="1:7" x14ac:dyDescent="0.25">
      <c r="A1618">
        <v>2348</v>
      </c>
      <c r="B1618" t="s">
        <v>1778</v>
      </c>
      <c r="C1618" t="s">
        <v>1770</v>
      </c>
      <c r="D1618">
        <v>0.2591</v>
      </c>
      <c r="E1618">
        <v>563</v>
      </c>
      <c r="F1618">
        <f t="shared" si="25"/>
        <v>12</v>
      </c>
      <c r="G1618" t="str">
        <f>STANDINGS_BA[[#This Row],[League]]&amp;STANDINGS_BA[[#This Row],[Team]]</f>
        <v>$150 Draft Champions Feb 27 1:00 pm Lg.3777Mad Russians</v>
      </c>
    </row>
    <row r="1619" spans="1:7" x14ac:dyDescent="0.25">
      <c r="A1619">
        <v>2528</v>
      </c>
      <c r="B1619" t="s">
        <v>398</v>
      </c>
      <c r="C1619" t="s">
        <v>1770</v>
      </c>
      <c r="D1619">
        <v>0.25740000000000002</v>
      </c>
      <c r="E1619">
        <v>383</v>
      </c>
      <c r="F1619">
        <f t="shared" si="25"/>
        <v>13</v>
      </c>
      <c r="G1619" t="str">
        <f>STANDINGS_BA[[#This Row],[League]]&amp;STANDINGS_BA[[#This Row],[Team]]</f>
        <v>$150 Draft Champions Feb 27 1:00 pm Lg.3777NDfan</v>
      </c>
    </row>
    <row r="1620" spans="1:7" x14ac:dyDescent="0.25">
      <c r="A1620">
        <v>2692</v>
      </c>
      <c r="B1620" t="s">
        <v>505</v>
      </c>
      <c r="C1620" t="s">
        <v>1770</v>
      </c>
      <c r="D1620">
        <v>0.255</v>
      </c>
      <c r="E1620">
        <v>219</v>
      </c>
      <c r="F1620">
        <f t="shared" si="25"/>
        <v>14</v>
      </c>
      <c r="G1620" t="str">
        <f>STANDINGS_BA[[#This Row],[League]]&amp;STANDINGS_BA[[#This Row],[Team]]</f>
        <v>$150 Draft Champions Feb 27 1:00 pm Lg.3777Hit Grass, Win Salad</v>
      </c>
    </row>
    <row r="1621" spans="1:7" x14ac:dyDescent="0.25">
      <c r="A1621">
        <v>2818</v>
      </c>
      <c r="B1621" t="s">
        <v>1779</v>
      </c>
      <c r="C1621" t="s">
        <v>1770</v>
      </c>
      <c r="D1621">
        <v>0.25259999999999999</v>
      </c>
      <c r="E1621">
        <v>93</v>
      </c>
      <c r="F1621">
        <f t="shared" si="25"/>
        <v>15</v>
      </c>
      <c r="G1621" t="str">
        <f>STANDINGS_BA[[#This Row],[League]]&amp;STANDINGS_BA[[#This Row],[Team]]</f>
        <v>$150 Draft Champions Feb 27 1:00 pm Lg.3777PANIK DC1</v>
      </c>
    </row>
    <row r="1622" spans="1:7" x14ac:dyDescent="0.25">
      <c r="A1622">
        <v>21</v>
      </c>
      <c r="B1622" t="s">
        <v>1780</v>
      </c>
      <c r="C1622" t="s">
        <v>1781</v>
      </c>
      <c r="D1622">
        <v>0.28239999999999998</v>
      </c>
      <c r="E1622">
        <v>2890</v>
      </c>
      <c r="F1622">
        <f t="shared" si="25"/>
        <v>1</v>
      </c>
      <c r="G1622" t="str">
        <f>STANDINGS_BA[[#This Row],[League]]&amp;STANDINGS_BA[[#This Row],[Team]]</f>
        <v>$150 Draft Champions Feb 27 1:00 pm Lg.3781King of kings 2016</v>
      </c>
    </row>
    <row r="1623" spans="1:7" x14ac:dyDescent="0.25">
      <c r="A1623">
        <v>67</v>
      </c>
      <c r="B1623" t="s">
        <v>1782</v>
      </c>
      <c r="C1623" t="s">
        <v>1781</v>
      </c>
      <c r="D1623">
        <v>0.2797</v>
      </c>
      <c r="E1623">
        <v>2844</v>
      </c>
      <c r="F1623">
        <f t="shared" si="25"/>
        <v>2</v>
      </c>
      <c r="G1623" t="str">
        <f>STANDINGS_BA[[#This Row],[League]]&amp;STANDINGS_BA[[#This Row],[Team]]</f>
        <v>$150 Draft Champions Feb 27 1:00 pm Lg.3781Hitnrun</v>
      </c>
    </row>
    <row r="1624" spans="1:7" x14ac:dyDescent="0.25">
      <c r="A1624">
        <v>388</v>
      </c>
      <c r="B1624" t="s">
        <v>1783</v>
      </c>
      <c r="C1624" t="s">
        <v>1781</v>
      </c>
      <c r="D1624">
        <v>0.27350000000000002</v>
      </c>
      <c r="E1624">
        <v>2523</v>
      </c>
      <c r="F1624">
        <f t="shared" si="25"/>
        <v>3</v>
      </c>
      <c r="G1624" t="str">
        <f>STANDINGS_BA[[#This Row],[League]]&amp;STANDINGS_BA[[#This Row],[Team]]</f>
        <v>$150 Draft Champions Feb 27 1:00 pm Lg.3781Rabin Hood</v>
      </c>
    </row>
    <row r="1625" spans="1:7" x14ac:dyDescent="0.25">
      <c r="A1625">
        <v>913</v>
      </c>
      <c r="B1625" t="s">
        <v>1784</v>
      </c>
      <c r="C1625" t="s">
        <v>1781</v>
      </c>
      <c r="D1625">
        <v>0.26900000000000002</v>
      </c>
      <c r="E1625">
        <v>1998</v>
      </c>
      <c r="F1625">
        <f t="shared" si="25"/>
        <v>4</v>
      </c>
      <c r="G1625" t="str">
        <f>STANDINGS_BA[[#This Row],[League]]&amp;STANDINGS_BA[[#This Row],[Team]]</f>
        <v>$150 Draft Champions Feb 27 1:00 pm Lg.3781Columbus Lightning</v>
      </c>
    </row>
    <row r="1626" spans="1:7" x14ac:dyDescent="0.25">
      <c r="A1626">
        <v>1270</v>
      </c>
      <c r="B1626" t="s">
        <v>1785</v>
      </c>
      <c r="C1626" t="s">
        <v>1781</v>
      </c>
      <c r="D1626">
        <v>0.2666</v>
      </c>
      <c r="E1626">
        <v>1641</v>
      </c>
      <c r="F1626">
        <f t="shared" si="25"/>
        <v>5</v>
      </c>
      <c r="G1626" t="str">
        <f>STANDINGS_BA[[#This Row],[League]]&amp;STANDINGS_BA[[#This Row],[Team]]</f>
        <v>$150 Draft Champions Feb 27 1:00 pm Lg.37817-10 Splits</v>
      </c>
    </row>
    <row r="1627" spans="1:7" x14ac:dyDescent="0.25">
      <c r="A1627">
        <v>1446</v>
      </c>
      <c r="B1627" t="s">
        <v>415</v>
      </c>
      <c r="C1627" t="s">
        <v>1781</v>
      </c>
      <c r="D1627">
        <v>0.26550000000000001</v>
      </c>
      <c r="E1627">
        <v>1465</v>
      </c>
      <c r="F1627">
        <f t="shared" si="25"/>
        <v>6</v>
      </c>
      <c r="G1627" t="str">
        <f>STANDINGS_BA[[#This Row],[League]]&amp;STANDINGS_BA[[#This Row],[Team]]</f>
        <v>$150 Draft Champions Feb 27 1:00 pm Lg.3781dagsss</v>
      </c>
    </row>
    <row r="1628" spans="1:7" x14ac:dyDescent="0.25">
      <c r="A1628">
        <v>1687</v>
      </c>
      <c r="B1628" t="s">
        <v>1786</v>
      </c>
      <c r="C1628" t="s">
        <v>1781</v>
      </c>
      <c r="D1628">
        <v>0.26400000000000001</v>
      </c>
      <c r="E1628">
        <v>1224</v>
      </c>
      <c r="F1628">
        <f t="shared" si="25"/>
        <v>7</v>
      </c>
      <c r="G1628" t="str">
        <f>STANDINGS_BA[[#This Row],[League]]&amp;STANDINGS_BA[[#This Row],[Team]]</f>
        <v>$150 Draft Champions Feb 27 1:00 pm Lg.3781$BALL</v>
      </c>
    </row>
    <row r="1629" spans="1:7" x14ac:dyDescent="0.25">
      <c r="A1629">
        <v>1709</v>
      </c>
      <c r="B1629" t="s">
        <v>196</v>
      </c>
      <c r="C1629" t="s">
        <v>1781</v>
      </c>
      <c r="D1629">
        <v>0.26390000000000002</v>
      </c>
      <c r="E1629">
        <v>1202</v>
      </c>
      <c r="F1629">
        <f t="shared" si="25"/>
        <v>8</v>
      </c>
      <c r="G1629" t="str">
        <f>STANDINGS_BA[[#This Row],[League]]&amp;STANDINGS_BA[[#This Row],[Team]]</f>
        <v>$150 Draft Champions Feb 27 1:00 pm Lg.3781Speed Kills</v>
      </c>
    </row>
    <row r="1630" spans="1:7" x14ac:dyDescent="0.25">
      <c r="A1630">
        <v>1805</v>
      </c>
      <c r="B1630" t="s">
        <v>263</v>
      </c>
      <c r="C1630" t="s">
        <v>1781</v>
      </c>
      <c r="D1630">
        <v>0.26319999999999999</v>
      </c>
      <c r="E1630">
        <v>1106</v>
      </c>
      <c r="F1630">
        <f t="shared" si="25"/>
        <v>9</v>
      </c>
      <c r="G1630" t="str">
        <f>STANDINGS_BA[[#This Row],[League]]&amp;STANDINGS_BA[[#This Row],[Team]]</f>
        <v>$150 Draft Champions Feb 27 1:00 pm Lg.3781Team hickey</v>
      </c>
    </row>
    <row r="1631" spans="1:7" x14ac:dyDescent="0.25">
      <c r="A1631">
        <v>1889</v>
      </c>
      <c r="B1631" t="s">
        <v>1787</v>
      </c>
      <c r="C1631" t="s">
        <v>1781</v>
      </c>
      <c r="D1631">
        <v>0.2626</v>
      </c>
      <c r="E1631">
        <v>1022</v>
      </c>
      <c r="F1631">
        <f t="shared" si="25"/>
        <v>10</v>
      </c>
      <c r="G1631" t="str">
        <f>STANDINGS_BA[[#This Row],[League]]&amp;STANDINGS_BA[[#This Row],[Team]]</f>
        <v>$150 Draft Champions Feb 27 1:00 pm Lg.3781Jagged Little Pill</v>
      </c>
    </row>
    <row r="1632" spans="1:7" x14ac:dyDescent="0.25">
      <c r="A1632">
        <v>1941</v>
      </c>
      <c r="B1632" t="s">
        <v>23</v>
      </c>
      <c r="C1632" t="s">
        <v>1781</v>
      </c>
      <c r="D1632">
        <v>0.26229999999999998</v>
      </c>
      <c r="E1632">
        <v>970</v>
      </c>
      <c r="F1632">
        <f t="shared" si="25"/>
        <v>11</v>
      </c>
      <c r="G1632" t="str">
        <f>STANDINGS_BA[[#This Row],[League]]&amp;STANDINGS_BA[[#This Row],[Team]]</f>
        <v>$150 Draft Champions Feb 27 1:00 pm Lg.3781YankeeHaters</v>
      </c>
    </row>
    <row r="1633" spans="1:7" x14ac:dyDescent="0.25">
      <c r="A1633">
        <v>2261</v>
      </c>
      <c r="B1633" t="s">
        <v>19</v>
      </c>
      <c r="C1633" t="s">
        <v>1781</v>
      </c>
      <c r="D1633">
        <v>0.25990000000000002</v>
      </c>
      <c r="E1633">
        <v>650</v>
      </c>
      <c r="F1633">
        <f t="shared" si="25"/>
        <v>12</v>
      </c>
      <c r="G1633" t="str">
        <f>STANDINGS_BA[[#This Row],[League]]&amp;STANDINGS_BA[[#This Row],[Team]]</f>
        <v>$150 Draft Champions Feb 27 1:00 pm Lg.3781One Eyed Jack</v>
      </c>
    </row>
    <row r="1634" spans="1:7" x14ac:dyDescent="0.25">
      <c r="A1634">
        <v>2292</v>
      </c>
      <c r="B1634" t="s">
        <v>889</v>
      </c>
      <c r="C1634" t="s">
        <v>1781</v>
      </c>
      <c r="D1634">
        <v>0.2596</v>
      </c>
      <c r="E1634">
        <v>619</v>
      </c>
      <c r="F1634">
        <f t="shared" si="25"/>
        <v>13</v>
      </c>
      <c r="G1634" t="str">
        <f>STANDINGS_BA[[#This Row],[League]]&amp;STANDINGS_BA[[#This Row],[Team]]</f>
        <v>$150 Draft Champions Feb 27 1:00 pm Lg.3781Team Thompson</v>
      </c>
    </row>
    <row r="1635" spans="1:7" x14ac:dyDescent="0.25">
      <c r="A1635">
        <v>2333</v>
      </c>
      <c r="B1635" t="s">
        <v>1788</v>
      </c>
      <c r="C1635" t="s">
        <v>1781</v>
      </c>
      <c r="D1635">
        <v>0.25919999999999999</v>
      </c>
      <c r="E1635">
        <v>578</v>
      </c>
      <c r="F1635">
        <f t="shared" si="25"/>
        <v>14</v>
      </c>
      <c r="G1635" t="str">
        <f>STANDINGS_BA[[#This Row],[League]]&amp;STANDINGS_BA[[#This Row],[Team]]</f>
        <v>$150 Draft Champions Feb 27 1:00 pm Lg.3781Planet Luvtron</v>
      </c>
    </row>
    <row r="1636" spans="1:7" x14ac:dyDescent="0.25">
      <c r="A1636">
        <v>2478</v>
      </c>
      <c r="B1636" t="s">
        <v>1789</v>
      </c>
      <c r="C1636" t="s">
        <v>1781</v>
      </c>
      <c r="D1636">
        <v>0.25800000000000001</v>
      </c>
      <c r="E1636">
        <v>433</v>
      </c>
      <c r="F1636">
        <f t="shared" si="25"/>
        <v>15</v>
      </c>
      <c r="G1636" t="str">
        <f>STANDINGS_BA[[#This Row],[League]]&amp;STANDINGS_BA[[#This Row],[Team]]</f>
        <v>$150 Draft Champions Feb 27 1:00 pm Lg.3781Team Ghio</v>
      </c>
    </row>
    <row r="1637" spans="1:7" x14ac:dyDescent="0.25">
      <c r="A1637">
        <v>139</v>
      </c>
      <c r="B1637" t="s">
        <v>107</v>
      </c>
      <c r="C1637" t="s">
        <v>1790</v>
      </c>
      <c r="D1637">
        <v>0.27739999999999998</v>
      </c>
      <c r="E1637">
        <v>2772</v>
      </c>
      <c r="F1637">
        <f t="shared" si="25"/>
        <v>1</v>
      </c>
      <c r="G1637" t="str">
        <f>STANDINGS_BA[[#This Row],[League]]&amp;STANDINGS_BA[[#This Row],[Team]]</f>
        <v>$150 Draft Champions Feb 28 1:00 pm Lg.3786Team Scott</v>
      </c>
    </row>
    <row r="1638" spans="1:7" x14ac:dyDescent="0.25">
      <c r="A1638">
        <v>179</v>
      </c>
      <c r="B1638" t="s">
        <v>1791</v>
      </c>
      <c r="C1638" t="s">
        <v>1790</v>
      </c>
      <c r="D1638">
        <v>0.27639999999999998</v>
      </c>
      <c r="E1638">
        <v>2732</v>
      </c>
      <c r="F1638">
        <f t="shared" si="25"/>
        <v>2</v>
      </c>
      <c r="G1638" t="str">
        <f>STANDINGS_BA[[#This Row],[League]]&amp;STANDINGS_BA[[#This Row],[Team]]</f>
        <v>$150 Draft Champions Feb 28 1:00 pm Lg.3786Jeni Says</v>
      </c>
    </row>
    <row r="1639" spans="1:7" x14ac:dyDescent="0.25">
      <c r="A1639">
        <v>634</v>
      </c>
      <c r="B1639" t="s">
        <v>1792</v>
      </c>
      <c r="C1639" t="s">
        <v>1790</v>
      </c>
      <c r="D1639">
        <v>0.27139999999999997</v>
      </c>
      <c r="E1639">
        <v>2277</v>
      </c>
      <c r="F1639">
        <f t="shared" si="25"/>
        <v>3</v>
      </c>
      <c r="G1639" t="str">
        <f>STANDINGS_BA[[#This Row],[League]]&amp;STANDINGS_BA[[#This Row],[Team]]</f>
        <v>$150 Draft Champions Feb 28 1:00 pm Lg.3786Fightin Tordis</v>
      </c>
    </row>
    <row r="1640" spans="1:7" x14ac:dyDescent="0.25">
      <c r="A1640">
        <v>709</v>
      </c>
      <c r="B1640" t="s">
        <v>1793</v>
      </c>
      <c r="C1640" t="s">
        <v>1790</v>
      </c>
      <c r="D1640">
        <v>0.27060000000000001</v>
      </c>
      <c r="E1640">
        <v>2202</v>
      </c>
      <c r="F1640">
        <f t="shared" si="25"/>
        <v>4</v>
      </c>
      <c r="G1640" t="str">
        <f>STANDINGS_BA[[#This Row],[League]]&amp;STANDINGS_BA[[#This Row],[Team]]</f>
        <v>$150 Draft Champions Feb 28 1:00 pm Lg.3786Piscotty And Meatballs</v>
      </c>
    </row>
    <row r="1641" spans="1:7" x14ac:dyDescent="0.25">
      <c r="A1641">
        <v>784</v>
      </c>
      <c r="B1641" t="s">
        <v>205</v>
      </c>
      <c r="C1641" t="s">
        <v>1790</v>
      </c>
      <c r="D1641">
        <v>0.26989999999999997</v>
      </c>
      <c r="E1641">
        <v>2127</v>
      </c>
      <c r="F1641">
        <f t="shared" si="25"/>
        <v>5</v>
      </c>
      <c r="G1641" t="str">
        <f>STANDINGS_BA[[#This Row],[League]]&amp;STANDINGS_BA[[#This Row],[Team]]</f>
        <v>$150 Draft Champions Feb 28 1:00 pm Lg.3786Team Sloan</v>
      </c>
    </row>
    <row r="1642" spans="1:7" x14ac:dyDescent="0.25">
      <c r="A1642">
        <v>795</v>
      </c>
      <c r="B1642" t="s">
        <v>1794</v>
      </c>
      <c r="C1642" t="s">
        <v>1790</v>
      </c>
      <c r="D1642">
        <v>0.26979999999999998</v>
      </c>
      <c r="E1642">
        <v>2116</v>
      </c>
      <c r="F1642">
        <f t="shared" si="25"/>
        <v>6</v>
      </c>
      <c r="G1642" t="str">
        <f>STANDINGS_BA[[#This Row],[League]]&amp;STANDINGS_BA[[#This Row],[Team]]</f>
        <v>$150 Draft Champions Feb 28 1:00 pm Lg.3786Team Farrugia</v>
      </c>
    </row>
    <row r="1643" spans="1:7" x14ac:dyDescent="0.25">
      <c r="A1643">
        <v>1032</v>
      </c>
      <c r="B1643" t="s">
        <v>1795</v>
      </c>
      <c r="C1643" t="s">
        <v>1790</v>
      </c>
      <c r="D1643">
        <v>0.26819999999999999</v>
      </c>
      <c r="E1643">
        <v>1879</v>
      </c>
      <c r="F1643">
        <f t="shared" si="25"/>
        <v>7</v>
      </c>
      <c r="G1643" t="str">
        <f>STANDINGS_BA[[#This Row],[League]]&amp;STANDINGS_BA[[#This Row],[Team]]</f>
        <v>$150 Draft Champions Feb 28 1:00 pm Lg.3786Little Kitten Poop</v>
      </c>
    </row>
    <row r="1644" spans="1:7" x14ac:dyDescent="0.25">
      <c r="A1644">
        <v>1928</v>
      </c>
      <c r="B1644" t="s">
        <v>1796</v>
      </c>
      <c r="C1644" t="s">
        <v>1790</v>
      </c>
      <c r="D1644">
        <v>0.26240000000000002</v>
      </c>
      <c r="E1644">
        <v>983</v>
      </c>
      <c r="F1644">
        <f t="shared" si="25"/>
        <v>8</v>
      </c>
      <c r="G1644" t="str">
        <f>STANDINGS_BA[[#This Row],[League]]&amp;STANDINGS_BA[[#This Row],[Team]]</f>
        <v>$150 Draft Champions Feb 28 1:00 pm Lg.3786Funnies 3</v>
      </c>
    </row>
    <row r="1645" spans="1:7" x14ac:dyDescent="0.25">
      <c r="A1645">
        <v>1975</v>
      </c>
      <c r="B1645" t="s">
        <v>440</v>
      </c>
      <c r="C1645" t="s">
        <v>1790</v>
      </c>
      <c r="D1645">
        <v>0.26200000000000001</v>
      </c>
      <c r="E1645">
        <v>936</v>
      </c>
      <c r="F1645">
        <f t="shared" si="25"/>
        <v>9</v>
      </c>
      <c r="G1645" t="str">
        <f>STANDINGS_BA[[#This Row],[League]]&amp;STANDINGS_BA[[#This Row],[Team]]</f>
        <v>$150 Draft Champions Feb 28 1:00 pm Lg.3786zzzzzzzz</v>
      </c>
    </row>
    <row r="1646" spans="1:7" x14ac:dyDescent="0.25">
      <c r="A1646">
        <v>1976</v>
      </c>
      <c r="B1646" t="s">
        <v>309</v>
      </c>
      <c r="C1646" t="s">
        <v>1790</v>
      </c>
      <c r="D1646">
        <v>0.26200000000000001</v>
      </c>
      <c r="E1646">
        <v>935</v>
      </c>
      <c r="F1646">
        <f t="shared" si="25"/>
        <v>10</v>
      </c>
      <c r="G1646" t="str">
        <f>STANDINGS_BA[[#This Row],[League]]&amp;STANDINGS_BA[[#This Row],[Team]]</f>
        <v>$150 Draft Champions Feb 28 1:00 pm Lg.3786Team Nussbaum</v>
      </c>
    </row>
    <row r="1647" spans="1:7" x14ac:dyDescent="0.25">
      <c r="A1647">
        <v>2112</v>
      </c>
      <c r="B1647" t="s">
        <v>101</v>
      </c>
      <c r="C1647" t="s">
        <v>1790</v>
      </c>
      <c r="D1647">
        <v>0.26100000000000001</v>
      </c>
      <c r="E1647">
        <v>799</v>
      </c>
      <c r="F1647">
        <f t="shared" si="25"/>
        <v>11</v>
      </c>
      <c r="G1647" t="str">
        <f>STANDINGS_BA[[#This Row],[League]]&amp;STANDINGS_BA[[#This Row],[Team]]</f>
        <v>$150 Draft Champions Feb 28 1:00 pm Lg.3786Cardinal Crunch 3</v>
      </c>
    </row>
    <row r="1648" spans="1:7" x14ac:dyDescent="0.25">
      <c r="A1648">
        <v>2131</v>
      </c>
      <c r="B1648" t="s">
        <v>1797</v>
      </c>
      <c r="C1648" t="s">
        <v>1790</v>
      </c>
      <c r="D1648">
        <v>0.26090000000000002</v>
      </c>
      <c r="E1648">
        <v>780</v>
      </c>
      <c r="F1648">
        <f t="shared" si="25"/>
        <v>12</v>
      </c>
      <c r="G1648" t="str">
        <f>STANDINGS_BA[[#This Row],[League]]&amp;STANDINGS_BA[[#This Row],[Team]]</f>
        <v>$150 Draft Champions Feb 28 1:00 pm Lg.3786Lucy where Choo Goins?</v>
      </c>
    </row>
    <row r="1649" spans="1:7" x14ac:dyDescent="0.25">
      <c r="A1649">
        <v>2566</v>
      </c>
      <c r="B1649" t="s">
        <v>1798</v>
      </c>
      <c r="C1649" t="s">
        <v>1790</v>
      </c>
      <c r="D1649">
        <v>0.25690000000000002</v>
      </c>
      <c r="E1649">
        <v>345</v>
      </c>
      <c r="F1649">
        <f t="shared" si="25"/>
        <v>13</v>
      </c>
      <c r="G1649" t="str">
        <f>STANDINGS_BA[[#This Row],[League]]&amp;STANDINGS_BA[[#This Row],[Team]]</f>
        <v>$150 Draft Champions Feb 28 1:00 pm Lg.3786Tiger Mommy Chicken Daddy</v>
      </c>
    </row>
    <row r="1650" spans="1:7" x14ac:dyDescent="0.25">
      <c r="A1650">
        <v>2665</v>
      </c>
      <c r="B1650" t="s">
        <v>1799</v>
      </c>
      <c r="C1650" t="s">
        <v>1790</v>
      </c>
      <c r="D1650">
        <v>0.25540000000000002</v>
      </c>
      <c r="E1650">
        <v>246</v>
      </c>
      <c r="F1650">
        <f t="shared" si="25"/>
        <v>14</v>
      </c>
      <c r="G1650" t="str">
        <f>STANDINGS_BA[[#This Row],[League]]&amp;STANDINGS_BA[[#This Row],[Team]]</f>
        <v>$150 Draft Champions Feb 28 1:00 pm Lg.3786Comfortably Dumb 1</v>
      </c>
    </row>
    <row r="1651" spans="1:7" x14ac:dyDescent="0.25">
      <c r="A1651">
        <v>2706</v>
      </c>
      <c r="B1651" t="s">
        <v>1800</v>
      </c>
      <c r="C1651" t="s">
        <v>1790</v>
      </c>
      <c r="D1651">
        <v>0.25480000000000003</v>
      </c>
      <c r="E1651">
        <v>205</v>
      </c>
      <c r="F1651">
        <f t="shared" si="25"/>
        <v>15</v>
      </c>
      <c r="G1651" t="str">
        <f>STANDINGS_BA[[#This Row],[League]]&amp;STANDINGS_BA[[#This Row],[Team]]</f>
        <v>$150 Draft Champions Feb 28 1:00 pm Lg.3786High Voltage III</v>
      </c>
    </row>
    <row r="1652" spans="1:7" x14ac:dyDescent="0.25">
      <c r="A1652">
        <v>302</v>
      </c>
      <c r="B1652" t="s">
        <v>5</v>
      </c>
      <c r="C1652" t="s">
        <v>1801</v>
      </c>
      <c r="D1652">
        <v>0.27450000000000002</v>
      </c>
      <c r="E1652">
        <v>2609</v>
      </c>
      <c r="F1652">
        <f t="shared" si="25"/>
        <v>1</v>
      </c>
      <c r="G1652" t="str">
        <f>STANDINGS_BA[[#This Row],[League]]&amp;STANDINGS_BA[[#This Row],[Team]]</f>
        <v>$150 Draft Champions Feb 29 1:00 pm Lg.3793CORINTHIAN</v>
      </c>
    </row>
    <row r="1653" spans="1:7" x14ac:dyDescent="0.25">
      <c r="A1653">
        <v>652</v>
      </c>
      <c r="B1653" t="s">
        <v>1802</v>
      </c>
      <c r="C1653" t="s">
        <v>1801</v>
      </c>
      <c r="D1653">
        <v>0.2712</v>
      </c>
      <c r="E1653">
        <v>2259</v>
      </c>
      <c r="F1653">
        <f t="shared" si="25"/>
        <v>2</v>
      </c>
      <c r="G1653" t="str">
        <f>STANDINGS_BA[[#This Row],[League]]&amp;STANDINGS_BA[[#This Row],[Team]]</f>
        <v>$150 Draft Champions Feb 29 1:00 pm Lg.3793Lichtgeschwindigkeit!</v>
      </c>
    </row>
    <row r="1654" spans="1:7" x14ac:dyDescent="0.25">
      <c r="A1654">
        <v>867</v>
      </c>
      <c r="B1654" t="s">
        <v>1803</v>
      </c>
      <c r="C1654" t="s">
        <v>1801</v>
      </c>
      <c r="D1654">
        <v>0.26929999999999998</v>
      </c>
      <c r="E1654">
        <v>2044</v>
      </c>
      <c r="F1654">
        <f t="shared" si="25"/>
        <v>3</v>
      </c>
      <c r="G1654" t="str">
        <f>STANDINGS_BA[[#This Row],[League]]&amp;STANDINGS_BA[[#This Row],[Team]]</f>
        <v>$150 Draft Champions Feb 29 1:00 pm Lg.3793Nuisance1</v>
      </c>
    </row>
    <row r="1655" spans="1:7" x14ac:dyDescent="0.25">
      <c r="A1655">
        <v>1107</v>
      </c>
      <c r="B1655" t="s">
        <v>1804</v>
      </c>
      <c r="C1655" t="s">
        <v>1801</v>
      </c>
      <c r="D1655">
        <v>0.26779999999999998</v>
      </c>
      <c r="E1655">
        <v>1804</v>
      </c>
      <c r="F1655">
        <f t="shared" si="25"/>
        <v>4</v>
      </c>
      <c r="G1655" t="str">
        <f>STANDINGS_BA[[#This Row],[League]]&amp;STANDINGS_BA[[#This Row],[Team]]</f>
        <v>$150 Draft Champions Feb 29 1:00 pm Lg.3793Remember the Tytans</v>
      </c>
    </row>
    <row r="1656" spans="1:7" x14ac:dyDescent="0.25">
      <c r="A1656">
        <v>1211</v>
      </c>
      <c r="B1656" t="s">
        <v>206</v>
      </c>
      <c r="C1656" t="s">
        <v>1801</v>
      </c>
      <c r="D1656">
        <v>0.26700000000000002</v>
      </c>
      <c r="E1656">
        <v>1700</v>
      </c>
      <c r="F1656">
        <f t="shared" si="25"/>
        <v>5</v>
      </c>
      <c r="G1656" t="str">
        <f>STANDINGS_BA[[#This Row],[League]]&amp;STANDINGS_BA[[#This Row],[Team]]</f>
        <v>$150 Draft Champions Feb 29 1:00 pm Lg.3793Team Eroh</v>
      </c>
    </row>
    <row r="1657" spans="1:7" x14ac:dyDescent="0.25">
      <c r="A1657">
        <v>1314</v>
      </c>
      <c r="B1657" t="s">
        <v>1805</v>
      </c>
      <c r="C1657" t="s">
        <v>1801</v>
      </c>
      <c r="D1657">
        <v>0.26619999999999999</v>
      </c>
      <c r="E1657">
        <v>1597</v>
      </c>
      <c r="F1657">
        <f t="shared" si="25"/>
        <v>6</v>
      </c>
      <c r="G1657" t="str">
        <f>STANDINGS_BA[[#This Row],[League]]&amp;STANDINGS_BA[[#This Row],[Team]]</f>
        <v>$150 Draft Champions Feb 29 1:00 pm Lg.3793Orange and blue</v>
      </c>
    </row>
    <row r="1658" spans="1:7" x14ac:dyDescent="0.25">
      <c r="A1658">
        <v>1329</v>
      </c>
      <c r="B1658" t="s">
        <v>105</v>
      </c>
      <c r="C1658" t="s">
        <v>1801</v>
      </c>
      <c r="D1658">
        <v>0.26619999999999999</v>
      </c>
      <c r="E1658">
        <v>1582</v>
      </c>
      <c r="F1658">
        <f t="shared" si="25"/>
        <v>7</v>
      </c>
      <c r="G1658" t="str">
        <f>STANDINGS_BA[[#This Row],[League]]&amp;STANDINGS_BA[[#This Row],[Team]]</f>
        <v>$150 Draft Champions Feb 29 1:00 pm Lg.3793Inglorious Batsters</v>
      </c>
    </row>
    <row r="1659" spans="1:7" x14ac:dyDescent="0.25">
      <c r="A1659">
        <v>1568</v>
      </c>
      <c r="B1659" t="s">
        <v>1806</v>
      </c>
      <c r="C1659" t="s">
        <v>1801</v>
      </c>
      <c r="D1659">
        <v>0.26469999999999999</v>
      </c>
      <c r="E1659">
        <v>1343</v>
      </c>
      <c r="F1659">
        <f t="shared" si="25"/>
        <v>8</v>
      </c>
      <c r="G1659" t="str">
        <f>STANDINGS_BA[[#This Row],[League]]&amp;STANDINGS_BA[[#This Row],[Team]]</f>
        <v>$150 Draft Champions Feb 29 1:00 pm Lg.3793Road Warrior NFBC</v>
      </c>
    </row>
    <row r="1660" spans="1:7" x14ac:dyDescent="0.25">
      <c r="A1660">
        <v>1586</v>
      </c>
      <c r="B1660" t="s">
        <v>1807</v>
      </c>
      <c r="C1660" t="s">
        <v>1801</v>
      </c>
      <c r="D1660">
        <v>0.2646</v>
      </c>
      <c r="E1660">
        <v>1325</v>
      </c>
      <c r="F1660">
        <f t="shared" si="25"/>
        <v>9</v>
      </c>
      <c r="G1660" t="str">
        <f>STANDINGS_BA[[#This Row],[League]]&amp;STANDINGS_BA[[#This Row],[Team]]</f>
        <v>$150 Draft Champions Feb 29 1:00 pm Lg.3793Mr Mayhem</v>
      </c>
    </row>
    <row r="1661" spans="1:7" x14ac:dyDescent="0.25">
      <c r="A1661">
        <v>1644</v>
      </c>
      <c r="B1661" t="s">
        <v>1808</v>
      </c>
      <c r="C1661" t="s">
        <v>1801</v>
      </c>
      <c r="D1661">
        <v>0.26419999999999999</v>
      </c>
      <c r="E1661">
        <v>1267</v>
      </c>
      <c r="F1661">
        <f t="shared" si="25"/>
        <v>10</v>
      </c>
      <c r="G1661" t="str">
        <f>STANDINGS_BA[[#This Row],[League]]&amp;STANDINGS_BA[[#This Row],[Team]]</f>
        <v>$150 Draft Champions Feb 29 1:00 pm Lg.3793Team Pruchnik</v>
      </c>
    </row>
    <row r="1662" spans="1:7" x14ac:dyDescent="0.25">
      <c r="A1662">
        <v>1655</v>
      </c>
      <c r="B1662" t="s">
        <v>1809</v>
      </c>
      <c r="C1662" t="s">
        <v>1801</v>
      </c>
      <c r="D1662">
        <v>0.26419999999999999</v>
      </c>
      <c r="E1662">
        <v>1256</v>
      </c>
      <c r="F1662">
        <f t="shared" si="25"/>
        <v>11</v>
      </c>
      <c r="G1662" t="str">
        <f>STANDINGS_BA[[#This Row],[League]]&amp;STANDINGS_BA[[#This Row],[Team]]</f>
        <v>$150 Draft Champions Feb 29 1:00 pm Lg.3793Team Lentz</v>
      </c>
    </row>
    <row r="1663" spans="1:7" x14ac:dyDescent="0.25">
      <c r="A1663">
        <v>1983</v>
      </c>
      <c r="B1663" t="s">
        <v>1810</v>
      </c>
      <c r="C1663" t="s">
        <v>1801</v>
      </c>
      <c r="D1663">
        <v>0.26200000000000001</v>
      </c>
      <c r="E1663">
        <v>928</v>
      </c>
      <c r="F1663">
        <f t="shared" si="25"/>
        <v>12</v>
      </c>
      <c r="G1663" t="str">
        <f>STANDINGS_BA[[#This Row],[League]]&amp;STANDINGS_BA[[#This Row],[Team]]</f>
        <v>$150 Draft Champions Feb 29 1:00 pm Lg.3793Team Shan</v>
      </c>
    </row>
    <row r="1664" spans="1:7" x14ac:dyDescent="0.25">
      <c r="A1664">
        <v>2186</v>
      </c>
      <c r="B1664" t="s">
        <v>1811</v>
      </c>
      <c r="C1664" t="s">
        <v>1801</v>
      </c>
      <c r="D1664">
        <v>0.2606</v>
      </c>
      <c r="E1664">
        <v>725</v>
      </c>
      <c r="F1664">
        <f t="shared" si="25"/>
        <v>13</v>
      </c>
      <c r="G1664" t="str">
        <f>STANDINGS_BA[[#This Row],[League]]&amp;STANDINGS_BA[[#This Row],[Team]]</f>
        <v>$150 Draft Champions Feb 29 1:00 pm Lg.3793MBC Champs</v>
      </c>
    </row>
    <row r="1665" spans="1:7" x14ac:dyDescent="0.25">
      <c r="A1665">
        <v>2477</v>
      </c>
      <c r="B1665" t="s">
        <v>1812</v>
      </c>
      <c r="C1665" t="s">
        <v>1801</v>
      </c>
      <c r="D1665">
        <v>0.25800000000000001</v>
      </c>
      <c r="E1665">
        <v>434</v>
      </c>
      <c r="F1665">
        <f t="shared" si="25"/>
        <v>14</v>
      </c>
      <c r="G1665" t="str">
        <f>STANDINGS_BA[[#This Row],[League]]&amp;STANDINGS_BA[[#This Row],[Team]]</f>
        <v>$150 Draft Champions Feb 29 1:00 pm Lg.3793Tobacco Road</v>
      </c>
    </row>
    <row r="1666" spans="1:7" x14ac:dyDescent="0.25">
      <c r="A1666">
        <v>2494</v>
      </c>
      <c r="B1666" t="s">
        <v>1813</v>
      </c>
      <c r="C1666" t="s">
        <v>1801</v>
      </c>
      <c r="D1666">
        <v>0.25790000000000002</v>
      </c>
      <c r="E1666">
        <v>417</v>
      </c>
      <c r="F1666">
        <f t="shared" si="25"/>
        <v>15</v>
      </c>
      <c r="G1666" t="str">
        <f>STANDINGS_BA[[#This Row],[League]]&amp;STANDINGS_BA[[#This Row],[Team]]</f>
        <v>$150 Draft Champions Feb 29 1:00 pm Lg.3793Emperors</v>
      </c>
    </row>
    <row r="1667" spans="1:7" x14ac:dyDescent="0.25">
      <c r="A1667">
        <v>312</v>
      </c>
      <c r="B1667" t="s">
        <v>342</v>
      </c>
      <c r="C1667" t="s">
        <v>1814</v>
      </c>
      <c r="D1667">
        <v>0.27439999999999998</v>
      </c>
      <c r="E1667">
        <v>2599</v>
      </c>
      <c r="F1667">
        <f t="shared" ref="F1667:F1730" si="26">IF(C1667=C1666,F1666+1,1)</f>
        <v>1</v>
      </c>
      <c r="G1667" t="str">
        <f>STANDINGS_BA[[#This Row],[League]]&amp;STANDINGS_BA[[#This Row],[Team]]</f>
        <v>$150 Draft Champions Feb 29 1:00 pm Lg.3794Big League Choo</v>
      </c>
    </row>
    <row r="1668" spans="1:7" x14ac:dyDescent="0.25">
      <c r="A1668">
        <v>323</v>
      </c>
      <c r="B1668" t="s">
        <v>128</v>
      </c>
      <c r="C1668" t="s">
        <v>1814</v>
      </c>
      <c r="D1668">
        <v>0.27429999999999999</v>
      </c>
      <c r="E1668">
        <v>2588</v>
      </c>
      <c r="F1668">
        <f t="shared" si="26"/>
        <v>2</v>
      </c>
      <c r="G1668" t="str">
        <f>STANDINGS_BA[[#This Row],[League]]&amp;STANDINGS_BA[[#This Row],[Team]]</f>
        <v>$150 Draft Champions Feb 29 1:00 pm Lg.3794Team Boelkens</v>
      </c>
    </row>
    <row r="1669" spans="1:7" x14ac:dyDescent="0.25">
      <c r="A1669">
        <v>354</v>
      </c>
      <c r="B1669" t="s">
        <v>1815</v>
      </c>
      <c r="C1669" t="s">
        <v>1814</v>
      </c>
      <c r="D1669">
        <v>0.27389999999999998</v>
      </c>
      <c r="E1669">
        <v>2557</v>
      </c>
      <c r="F1669">
        <f t="shared" si="26"/>
        <v>3</v>
      </c>
      <c r="G1669" t="str">
        <f>STANDINGS_BA[[#This Row],[League]]&amp;STANDINGS_BA[[#This Row],[Team]]</f>
        <v>$150 Draft Champions Feb 29 1:00 pm Lg.3794One in a Million</v>
      </c>
    </row>
    <row r="1670" spans="1:7" x14ac:dyDescent="0.25">
      <c r="A1670">
        <v>383</v>
      </c>
      <c r="B1670" t="s">
        <v>1816</v>
      </c>
      <c r="C1670" t="s">
        <v>1814</v>
      </c>
      <c r="D1670">
        <v>0.27360000000000001</v>
      </c>
      <c r="E1670">
        <v>2528</v>
      </c>
      <c r="F1670">
        <f t="shared" si="26"/>
        <v>4</v>
      </c>
      <c r="G1670" t="str">
        <f>STANDINGS_BA[[#This Row],[League]]&amp;STANDINGS_BA[[#This Row],[Team]]</f>
        <v>$150 Draft Champions Feb 29 1:00 pm Lg.3794extra one</v>
      </c>
    </row>
    <row r="1671" spans="1:7" x14ac:dyDescent="0.25">
      <c r="A1671">
        <v>407</v>
      </c>
      <c r="B1671" t="s">
        <v>1318</v>
      </c>
      <c r="C1671" t="s">
        <v>1814</v>
      </c>
      <c r="D1671">
        <v>0.27329999999999999</v>
      </c>
      <c r="E1671">
        <v>2504</v>
      </c>
      <c r="F1671">
        <f t="shared" si="26"/>
        <v>5</v>
      </c>
      <c r="G1671" t="str">
        <f>STANDINGS_BA[[#This Row],[League]]&amp;STANDINGS_BA[[#This Row],[Team]]</f>
        <v>$150 Draft Champions Feb 29 1:00 pm Lg.3794Team MCHUGH</v>
      </c>
    </row>
    <row r="1672" spans="1:7" x14ac:dyDescent="0.25">
      <c r="A1672">
        <v>776</v>
      </c>
      <c r="B1672" t="s">
        <v>1817</v>
      </c>
      <c r="C1672" t="s">
        <v>1814</v>
      </c>
      <c r="D1672">
        <v>0.27</v>
      </c>
      <c r="E1672">
        <v>2134.5</v>
      </c>
      <c r="F1672">
        <f t="shared" si="26"/>
        <v>6</v>
      </c>
      <c r="G1672" t="str">
        <f>STANDINGS_BA[[#This Row],[League]]&amp;STANDINGS_BA[[#This Row],[Team]]</f>
        <v>$150 Draft Champions Feb 29 1:00 pm Lg.3794Kulaski's Avengers</v>
      </c>
    </row>
    <row r="1673" spans="1:7" x14ac:dyDescent="0.25">
      <c r="A1673">
        <v>1520</v>
      </c>
      <c r="B1673" t="s">
        <v>1818</v>
      </c>
      <c r="C1673" t="s">
        <v>1814</v>
      </c>
      <c r="D1673">
        <v>0.26500000000000001</v>
      </c>
      <c r="E1673">
        <v>1391</v>
      </c>
      <c r="F1673">
        <f t="shared" si="26"/>
        <v>7</v>
      </c>
      <c r="G1673" t="str">
        <f>STANDINGS_BA[[#This Row],[League]]&amp;STANDINGS_BA[[#This Row],[Team]]</f>
        <v>$150 Draft Champions Feb 29 1:00 pm Lg.3794Strikeouts 2</v>
      </c>
    </row>
    <row r="1674" spans="1:7" x14ac:dyDescent="0.25">
      <c r="A1674">
        <v>1726</v>
      </c>
      <c r="B1674" t="s">
        <v>1819</v>
      </c>
      <c r="C1674" t="s">
        <v>1814</v>
      </c>
      <c r="D1674">
        <v>0.26369999999999999</v>
      </c>
      <c r="E1674">
        <v>1185</v>
      </c>
      <c r="F1674">
        <f t="shared" si="26"/>
        <v>8</v>
      </c>
      <c r="G1674" t="str">
        <f>STANDINGS_BA[[#This Row],[League]]&amp;STANDINGS_BA[[#This Row],[Team]]</f>
        <v>$150 Draft Champions Feb 29 1:00 pm Lg.3794Hakuna Machado</v>
      </c>
    </row>
    <row r="1675" spans="1:7" x14ac:dyDescent="0.25">
      <c r="A1675">
        <v>2010</v>
      </c>
      <c r="B1675" t="s">
        <v>1820</v>
      </c>
      <c r="C1675" t="s">
        <v>1814</v>
      </c>
      <c r="D1675">
        <v>0.26169999999999999</v>
      </c>
      <c r="E1675">
        <v>901</v>
      </c>
      <c r="F1675">
        <f t="shared" si="26"/>
        <v>9</v>
      </c>
      <c r="G1675" t="str">
        <f>STANDINGS_BA[[#This Row],[League]]&amp;STANDINGS_BA[[#This Row],[Team]]</f>
        <v>$150 Draft Champions Feb 29 1:00 pm Lg.3794The Elephant Man</v>
      </c>
    </row>
    <row r="1676" spans="1:7" x14ac:dyDescent="0.25">
      <c r="A1676">
        <v>2201</v>
      </c>
      <c r="B1676" t="s">
        <v>1821</v>
      </c>
      <c r="C1676" t="s">
        <v>1814</v>
      </c>
      <c r="D1676">
        <v>0.26040000000000002</v>
      </c>
      <c r="E1676">
        <v>710</v>
      </c>
      <c r="F1676">
        <f t="shared" si="26"/>
        <v>10</v>
      </c>
      <c r="G1676" t="str">
        <f>STANDINGS_BA[[#This Row],[League]]&amp;STANDINGS_BA[[#This Row],[Team]]</f>
        <v>$150 Draft Champions Feb 29 1:00 pm Lg.3794MILWAUKEE DC3</v>
      </c>
    </row>
    <row r="1677" spans="1:7" x14ac:dyDescent="0.25">
      <c r="A1677">
        <v>2346</v>
      </c>
      <c r="B1677" t="s">
        <v>1822</v>
      </c>
      <c r="C1677" t="s">
        <v>1814</v>
      </c>
      <c r="D1677">
        <v>0.2591</v>
      </c>
      <c r="E1677">
        <v>565</v>
      </c>
      <c r="F1677">
        <f t="shared" si="26"/>
        <v>11</v>
      </c>
      <c r="G1677" t="str">
        <f>STANDINGS_BA[[#This Row],[League]]&amp;STANDINGS_BA[[#This Row],[Team]]</f>
        <v>$150 Draft Champions Feb 29 1:00 pm Lg.3794Team Bell</v>
      </c>
    </row>
    <row r="1678" spans="1:7" x14ac:dyDescent="0.25">
      <c r="A1678">
        <v>2464</v>
      </c>
      <c r="B1678" t="s">
        <v>1823</v>
      </c>
      <c r="C1678" t="s">
        <v>1814</v>
      </c>
      <c r="D1678">
        <v>0.2581</v>
      </c>
      <c r="E1678">
        <v>447</v>
      </c>
      <c r="F1678">
        <f t="shared" si="26"/>
        <v>12</v>
      </c>
      <c r="G1678" t="str">
        <f>STANDINGS_BA[[#This Row],[League]]&amp;STANDINGS_BA[[#This Row],[Team]]</f>
        <v>$150 Draft Champions Feb 29 1:00 pm Lg.3794Sam's Club 3</v>
      </c>
    </row>
    <row r="1679" spans="1:7" x14ac:dyDescent="0.25">
      <c r="A1679">
        <v>2492</v>
      </c>
      <c r="B1679" t="s">
        <v>1824</v>
      </c>
      <c r="C1679" t="s">
        <v>1814</v>
      </c>
      <c r="D1679">
        <v>0.25790000000000002</v>
      </c>
      <c r="E1679">
        <v>419</v>
      </c>
      <c r="F1679">
        <f t="shared" si="26"/>
        <v>13</v>
      </c>
      <c r="G1679" t="str">
        <f>STANDINGS_BA[[#This Row],[League]]&amp;STANDINGS_BA[[#This Row],[Team]]</f>
        <v>$150 Draft Champions Feb 29 1:00 pm Lg.3794Kings of Swing</v>
      </c>
    </row>
    <row r="1680" spans="1:7" x14ac:dyDescent="0.25">
      <c r="A1680">
        <v>2561</v>
      </c>
      <c r="B1680" t="s">
        <v>1825</v>
      </c>
      <c r="C1680" t="s">
        <v>1814</v>
      </c>
      <c r="D1680">
        <v>0.25700000000000001</v>
      </c>
      <c r="E1680">
        <v>350</v>
      </c>
      <c r="F1680">
        <f t="shared" si="26"/>
        <v>14</v>
      </c>
      <c r="G1680" t="str">
        <f>STANDINGS_BA[[#This Row],[League]]&amp;STANDINGS_BA[[#This Row],[Team]]</f>
        <v>$150 Draft Champions Feb 29 1:00 pm Lg.3794Neptune</v>
      </c>
    </row>
    <row r="1681" spans="1:7" x14ac:dyDescent="0.25">
      <c r="A1681">
        <v>2809</v>
      </c>
      <c r="B1681" t="s">
        <v>287</v>
      </c>
      <c r="C1681" t="s">
        <v>1814</v>
      </c>
      <c r="D1681">
        <v>0.25280000000000002</v>
      </c>
      <c r="E1681">
        <v>102</v>
      </c>
      <c r="F1681">
        <f t="shared" si="26"/>
        <v>15</v>
      </c>
      <c r="G1681" t="str">
        <f>STANDINGS_BA[[#This Row],[League]]&amp;STANDINGS_BA[[#This Row],[Team]]</f>
        <v>$150 Draft Champions Feb 29 1:00 pm Lg.3794ICE BOX</v>
      </c>
    </row>
    <row r="1682" spans="1:7" x14ac:dyDescent="0.25">
      <c r="A1682">
        <v>418</v>
      </c>
      <c r="B1682" t="s">
        <v>1826</v>
      </c>
      <c r="C1682" t="s">
        <v>1827</v>
      </c>
      <c r="D1682">
        <v>0.2732</v>
      </c>
      <c r="E1682">
        <v>2493</v>
      </c>
      <c r="F1682">
        <f t="shared" si="26"/>
        <v>1</v>
      </c>
      <c r="G1682" t="str">
        <f>STANDINGS_BA[[#This Row],[League]]&amp;STANDINGS_BA[[#This Row],[Team]]</f>
        <v>$150 Draft Champions Feb 29 1:00 pm Lg.3800Team Hodges</v>
      </c>
    </row>
    <row r="1683" spans="1:7" x14ac:dyDescent="0.25">
      <c r="A1683">
        <v>671</v>
      </c>
      <c r="B1683" t="s">
        <v>156</v>
      </c>
      <c r="C1683" t="s">
        <v>1827</v>
      </c>
      <c r="D1683">
        <v>0.27100000000000002</v>
      </c>
      <c r="E1683">
        <v>2240</v>
      </c>
      <c r="F1683">
        <f t="shared" si="26"/>
        <v>2</v>
      </c>
      <c r="G1683" t="str">
        <f>STANDINGS_BA[[#This Row],[League]]&amp;STANDINGS_BA[[#This Row],[Team]]</f>
        <v>$150 Draft Champions Feb 29 1:00 pm Lg.3800Cubs Win</v>
      </c>
    </row>
    <row r="1684" spans="1:7" x14ac:dyDescent="0.25">
      <c r="A1684">
        <v>755</v>
      </c>
      <c r="B1684" t="s">
        <v>1828</v>
      </c>
      <c r="C1684" t="s">
        <v>1827</v>
      </c>
      <c r="D1684">
        <v>0.2702</v>
      </c>
      <c r="E1684">
        <v>2156</v>
      </c>
      <c r="F1684">
        <f t="shared" si="26"/>
        <v>3</v>
      </c>
      <c r="G1684" t="str">
        <f>STANDINGS_BA[[#This Row],[League]]&amp;STANDINGS_BA[[#This Row],[Team]]</f>
        <v>$150 Draft Champions Feb 29 1:00 pm Lg.3800kirksmax</v>
      </c>
    </row>
    <row r="1685" spans="1:7" x14ac:dyDescent="0.25">
      <c r="A1685">
        <v>840</v>
      </c>
      <c r="B1685" t="s">
        <v>1829</v>
      </c>
      <c r="C1685" t="s">
        <v>1827</v>
      </c>
      <c r="D1685">
        <v>0.26950000000000002</v>
      </c>
      <c r="E1685">
        <v>2071</v>
      </c>
      <c r="F1685">
        <f t="shared" si="26"/>
        <v>4</v>
      </c>
      <c r="G1685" t="str">
        <f>STANDINGS_BA[[#This Row],[League]]&amp;STANDINGS_BA[[#This Row],[Team]]</f>
        <v>$150 Draft Champions Feb 29 1:00 pm Lg.3800JoDy CoNcREteR</v>
      </c>
    </row>
    <row r="1686" spans="1:7" x14ac:dyDescent="0.25">
      <c r="A1686">
        <v>1034</v>
      </c>
      <c r="B1686" t="s">
        <v>1830</v>
      </c>
      <c r="C1686" t="s">
        <v>1827</v>
      </c>
      <c r="D1686">
        <v>0.26819999999999999</v>
      </c>
      <c r="E1686">
        <v>1877</v>
      </c>
      <c r="F1686">
        <f t="shared" si="26"/>
        <v>5</v>
      </c>
      <c r="G1686" t="str">
        <f>STANDINGS_BA[[#This Row],[League]]&amp;STANDINGS_BA[[#This Row],[Team]]</f>
        <v>$150 Draft Champions Feb 29 1:00 pm Lg.3800Team Floyd II</v>
      </c>
    </row>
    <row r="1687" spans="1:7" x14ac:dyDescent="0.25">
      <c r="A1687">
        <v>1043</v>
      </c>
      <c r="B1687" t="s">
        <v>1831</v>
      </c>
      <c r="C1687" t="s">
        <v>1827</v>
      </c>
      <c r="D1687">
        <v>0.2681</v>
      </c>
      <c r="E1687">
        <v>1868</v>
      </c>
      <c r="F1687">
        <f t="shared" si="26"/>
        <v>6</v>
      </c>
      <c r="G1687" t="str">
        <f>STANDINGS_BA[[#This Row],[League]]&amp;STANDINGS_BA[[#This Row],[Team]]</f>
        <v>$150 Draft Champions Feb 29 1:00 pm Lg.3800West Side Child</v>
      </c>
    </row>
    <row r="1688" spans="1:7" x14ac:dyDescent="0.25">
      <c r="A1688">
        <v>1302</v>
      </c>
      <c r="B1688" t="s">
        <v>1832</v>
      </c>
      <c r="C1688" t="s">
        <v>1827</v>
      </c>
      <c r="D1688">
        <v>0.26640000000000003</v>
      </c>
      <c r="E1688">
        <v>1609</v>
      </c>
      <c r="F1688">
        <f t="shared" si="26"/>
        <v>7</v>
      </c>
      <c r="G1688" t="str">
        <f>STANDINGS_BA[[#This Row],[League]]&amp;STANDINGS_BA[[#This Row],[Team]]</f>
        <v>$150 Draft Champions Feb 29 1:00 pm Lg.3800Magic Carpets</v>
      </c>
    </row>
    <row r="1689" spans="1:7" x14ac:dyDescent="0.25">
      <c r="A1689">
        <v>1342</v>
      </c>
      <c r="B1689" t="s">
        <v>1833</v>
      </c>
      <c r="C1689" t="s">
        <v>1827</v>
      </c>
      <c r="D1689">
        <v>0.2661</v>
      </c>
      <c r="E1689">
        <v>1569</v>
      </c>
      <c r="F1689">
        <f t="shared" si="26"/>
        <v>8</v>
      </c>
      <c r="G1689" t="str">
        <f>STANDINGS_BA[[#This Row],[League]]&amp;STANDINGS_BA[[#This Row],[Team]]</f>
        <v>$150 Draft Champions Feb 29 1:00 pm Lg.3800Piss and Vinegar</v>
      </c>
    </row>
    <row r="1690" spans="1:7" x14ac:dyDescent="0.25">
      <c r="A1690">
        <v>1528</v>
      </c>
      <c r="B1690" t="s">
        <v>1834</v>
      </c>
      <c r="C1690" t="s">
        <v>1827</v>
      </c>
      <c r="D1690">
        <v>0.26490000000000002</v>
      </c>
      <c r="E1690">
        <v>1383</v>
      </c>
      <c r="F1690">
        <f t="shared" si="26"/>
        <v>9</v>
      </c>
      <c r="G1690" t="str">
        <f>STANDINGS_BA[[#This Row],[League]]&amp;STANDINGS_BA[[#This Row],[Team]]</f>
        <v>$150 Draft Champions Feb 29 1:00 pm Lg.3800NDfan2</v>
      </c>
    </row>
    <row r="1691" spans="1:7" x14ac:dyDescent="0.25">
      <c r="A1691">
        <v>1563</v>
      </c>
      <c r="B1691" t="s">
        <v>18</v>
      </c>
      <c r="C1691" t="s">
        <v>1827</v>
      </c>
      <c r="D1691">
        <v>0.26469999999999999</v>
      </c>
      <c r="E1691">
        <v>1348</v>
      </c>
      <c r="F1691">
        <f t="shared" si="26"/>
        <v>10</v>
      </c>
      <c r="G1691" t="str">
        <f>STANDINGS_BA[[#This Row],[League]]&amp;STANDINGS_BA[[#This Row],[Team]]</f>
        <v>$150 Draft Champions Feb 29 1:00 pm Lg.3800Home Run Derbies</v>
      </c>
    </row>
    <row r="1692" spans="1:7" x14ac:dyDescent="0.25">
      <c r="A1692">
        <v>1646</v>
      </c>
      <c r="B1692" t="s">
        <v>1835</v>
      </c>
      <c r="C1692" t="s">
        <v>1827</v>
      </c>
      <c r="D1692">
        <v>0.26419999999999999</v>
      </c>
      <c r="E1692">
        <v>1265</v>
      </c>
      <c r="F1692">
        <f t="shared" si="26"/>
        <v>11</v>
      </c>
      <c r="G1692" t="str">
        <f>STANDINGS_BA[[#This Row],[League]]&amp;STANDINGS_BA[[#This Row],[Team]]</f>
        <v>$150 Draft Champions Feb 29 1:00 pm Lg.3800Las Vegas Ratpack 4</v>
      </c>
    </row>
    <row r="1693" spans="1:7" x14ac:dyDescent="0.25">
      <c r="A1693">
        <v>1781</v>
      </c>
      <c r="B1693" t="s">
        <v>1836</v>
      </c>
      <c r="C1693" t="s">
        <v>1827</v>
      </c>
      <c r="D1693">
        <v>0.26340000000000002</v>
      </c>
      <c r="E1693">
        <v>1130</v>
      </c>
      <c r="F1693">
        <f t="shared" si="26"/>
        <v>12</v>
      </c>
      <c r="G1693" t="str">
        <f>STANDINGS_BA[[#This Row],[League]]&amp;STANDINGS_BA[[#This Row],[Team]]</f>
        <v>$150 Draft Champions Feb 29 1:00 pm Lg.3800Fishsqueezer</v>
      </c>
    </row>
    <row r="1694" spans="1:7" x14ac:dyDescent="0.25">
      <c r="A1694">
        <v>2251</v>
      </c>
      <c r="B1694" t="s">
        <v>1837</v>
      </c>
      <c r="C1694" t="s">
        <v>1827</v>
      </c>
      <c r="D1694">
        <v>0.25990000000000002</v>
      </c>
      <c r="E1694">
        <v>660.5</v>
      </c>
      <c r="F1694">
        <f t="shared" si="26"/>
        <v>13</v>
      </c>
      <c r="G1694" t="str">
        <f>STANDINGS_BA[[#This Row],[League]]&amp;STANDINGS_BA[[#This Row],[Team]]</f>
        <v>$150 Draft Champions Feb 29 1:00 pm Lg.3800Revenge of Wally Backman</v>
      </c>
    </row>
    <row r="1695" spans="1:7" x14ac:dyDescent="0.25">
      <c r="A1695">
        <v>2500</v>
      </c>
      <c r="B1695" t="s">
        <v>87</v>
      </c>
      <c r="C1695" t="s">
        <v>1827</v>
      </c>
      <c r="D1695">
        <v>0.25769999999999998</v>
      </c>
      <c r="E1695">
        <v>411</v>
      </c>
      <c r="F1695">
        <f t="shared" si="26"/>
        <v>14</v>
      </c>
      <c r="G1695" t="str">
        <f>STANDINGS_BA[[#This Row],[League]]&amp;STANDINGS_BA[[#This Row],[Team]]</f>
        <v>$150 Draft Champions Feb 29 1:00 pm Lg.3800The Northsiders</v>
      </c>
    </row>
    <row r="1696" spans="1:7" x14ac:dyDescent="0.25">
      <c r="A1696">
        <v>2808</v>
      </c>
      <c r="B1696" t="s">
        <v>390</v>
      </c>
      <c r="C1696" t="s">
        <v>1827</v>
      </c>
      <c r="D1696">
        <v>0.25280000000000002</v>
      </c>
      <c r="E1696">
        <v>103</v>
      </c>
      <c r="F1696">
        <f t="shared" si="26"/>
        <v>15</v>
      </c>
      <c r="G1696" t="str">
        <f>STANDINGS_BA[[#This Row],[League]]&amp;STANDINGS_BA[[#This Row],[Team]]</f>
        <v>$150 Draft Champions Feb 29 1:00 pm Lg.3800Big Air</v>
      </c>
    </row>
    <row r="1697" spans="1:7" x14ac:dyDescent="0.25">
      <c r="A1697">
        <v>92</v>
      </c>
      <c r="B1697" t="s">
        <v>1838</v>
      </c>
      <c r="C1697" t="s">
        <v>1839</v>
      </c>
      <c r="D1697">
        <v>0.2787</v>
      </c>
      <c r="E1697">
        <v>2818.5</v>
      </c>
      <c r="F1697">
        <f t="shared" si="26"/>
        <v>1</v>
      </c>
      <c r="G1697" t="str">
        <f>STANDINGS_BA[[#This Row],[League]]&amp;STANDINGS_BA[[#This Row],[Team]]</f>
        <v>$150 Draft Champions Feb 29 1:00 pm Lg.3802DC Machine2</v>
      </c>
    </row>
    <row r="1698" spans="1:7" x14ac:dyDescent="0.25">
      <c r="A1698">
        <v>429</v>
      </c>
      <c r="B1698" t="s">
        <v>1840</v>
      </c>
      <c r="C1698" t="s">
        <v>1839</v>
      </c>
      <c r="D1698">
        <v>0.27310000000000001</v>
      </c>
      <c r="E1698">
        <v>2482</v>
      </c>
      <c r="F1698">
        <f t="shared" si="26"/>
        <v>2</v>
      </c>
      <c r="G1698" t="str">
        <f>STANDINGS_BA[[#This Row],[League]]&amp;STANDINGS_BA[[#This Row],[Team]]</f>
        <v>$150 Draft Champions Feb 29 1:00 pm Lg.3802Team Girouard</v>
      </c>
    </row>
    <row r="1699" spans="1:7" x14ac:dyDescent="0.25">
      <c r="A1699">
        <v>632</v>
      </c>
      <c r="B1699" t="s">
        <v>380</v>
      </c>
      <c r="C1699" t="s">
        <v>1839</v>
      </c>
      <c r="D1699">
        <v>0.27139999999999997</v>
      </c>
      <c r="E1699">
        <v>2279</v>
      </c>
      <c r="F1699">
        <f t="shared" si="26"/>
        <v>3</v>
      </c>
      <c r="G1699" t="str">
        <f>STANDINGS_BA[[#This Row],[League]]&amp;STANDINGS_BA[[#This Row],[Team]]</f>
        <v>$150 Draft Champions Feb 29 1:00 pm Lg.3802Team McDermott</v>
      </c>
    </row>
    <row r="1700" spans="1:7" x14ac:dyDescent="0.25">
      <c r="A1700">
        <v>917</v>
      </c>
      <c r="B1700" t="s">
        <v>236</v>
      </c>
      <c r="C1700" t="s">
        <v>1839</v>
      </c>
      <c r="D1700">
        <v>0.26900000000000002</v>
      </c>
      <c r="E1700">
        <v>1994</v>
      </c>
      <c r="F1700">
        <f t="shared" si="26"/>
        <v>4</v>
      </c>
      <c r="G1700" t="str">
        <f>STANDINGS_BA[[#This Row],[League]]&amp;STANDINGS_BA[[#This Row],[Team]]</f>
        <v>$150 Draft Champions Feb 29 1:00 pm Lg.3802Timko Toe Jammers</v>
      </c>
    </row>
    <row r="1701" spans="1:7" x14ac:dyDescent="0.25">
      <c r="A1701">
        <v>963</v>
      </c>
      <c r="B1701" t="s">
        <v>1841</v>
      </c>
      <c r="C1701" t="s">
        <v>1839</v>
      </c>
      <c r="D1701">
        <v>0.26869999999999999</v>
      </c>
      <c r="E1701">
        <v>1948</v>
      </c>
      <c r="F1701">
        <f t="shared" si="26"/>
        <v>5</v>
      </c>
      <c r="G1701" t="str">
        <f>STANDINGS_BA[[#This Row],[League]]&amp;STANDINGS_BA[[#This Row],[Team]]</f>
        <v>$150 Draft Champions Feb 29 1:00 pm Lg.3802WARthless</v>
      </c>
    </row>
    <row r="1702" spans="1:7" x14ac:dyDescent="0.25">
      <c r="A1702">
        <v>1176</v>
      </c>
      <c r="B1702" t="s">
        <v>1842</v>
      </c>
      <c r="C1702" t="s">
        <v>1839</v>
      </c>
      <c r="D1702">
        <v>0.26719999999999999</v>
      </c>
      <c r="E1702">
        <v>1735.5</v>
      </c>
      <c r="F1702">
        <f t="shared" si="26"/>
        <v>6</v>
      </c>
      <c r="G1702" t="str">
        <f>STANDINGS_BA[[#This Row],[League]]&amp;STANDINGS_BA[[#This Row],[Team]]</f>
        <v>$150 Draft Champions Feb 29 1:00 pm Lg.3802Team Drevojan</v>
      </c>
    </row>
    <row r="1703" spans="1:7" x14ac:dyDescent="0.25">
      <c r="A1703">
        <v>1247</v>
      </c>
      <c r="B1703" t="s">
        <v>1843</v>
      </c>
      <c r="C1703" t="s">
        <v>1839</v>
      </c>
      <c r="D1703">
        <v>0.26679999999999998</v>
      </c>
      <c r="E1703">
        <v>1664</v>
      </c>
      <c r="F1703">
        <f t="shared" si="26"/>
        <v>7</v>
      </c>
      <c r="G1703" t="str">
        <f>STANDINGS_BA[[#This Row],[League]]&amp;STANDINGS_BA[[#This Row],[Team]]</f>
        <v>$150 Draft Champions Feb 29 1:00 pm Lg.3802Rake City</v>
      </c>
    </row>
    <row r="1704" spans="1:7" x14ac:dyDescent="0.25">
      <c r="A1704">
        <v>1277</v>
      </c>
      <c r="B1704" t="s">
        <v>1844</v>
      </c>
      <c r="C1704" t="s">
        <v>1839</v>
      </c>
      <c r="D1704">
        <v>0.26650000000000001</v>
      </c>
      <c r="E1704">
        <v>1634</v>
      </c>
      <c r="F1704">
        <f t="shared" si="26"/>
        <v>8</v>
      </c>
      <c r="G1704" t="str">
        <f>STANDINGS_BA[[#This Row],[League]]&amp;STANDINGS_BA[[#This Row],[Team]]</f>
        <v>$150 Draft Champions Feb 29 1:00 pm Lg.3802SB Nation Royals Review</v>
      </c>
    </row>
    <row r="1705" spans="1:7" x14ac:dyDescent="0.25">
      <c r="A1705">
        <v>1278</v>
      </c>
      <c r="B1705" t="s">
        <v>41</v>
      </c>
      <c r="C1705" t="s">
        <v>1839</v>
      </c>
      <c r="D1705">
        <v>0.26650000000000001</v>
      </c>
      <c r="E1705">
        <v>1633</v>
      </c>
      <c r="F1705">
        <f t="shared" si="26"/>
        <v>9</v>
      </c>
      <c r="G1705" t="str">
        <f>STANDINGS_BA[[#This Row],[League]]&amp;STANDINGS_BA[[#This Row],[Team]]</f>
        <v>$150 Draft Champions Feb 29 1:00 pm Lg.3802Team Walker</v>
      </c>
    </row>
    <row r="1706" spans="1:7" x14ac:dyDescent="0.25">
      <c r="A1706">
        <v>1305</v>
      </c>
      <c r="B1706" t="s">
        <v>1845</v>
      </c>
      <c r="C1706" t="s">
        <v>1839</v>
      </c>
      <c r="D1706">
        <v>0.26629999999999998</v>
      </c>
      <c r="E1706">
        <v>1606</v>
      </c>
      <c r="F1706">
        <f t="shared" si="26"/>
        <v>10</v>
      </c>
      <c r="G1706" t="str">
        <f>STANDINGS_BA[[#This Row],[League]]&amp;STANDINGS_BA[[#This Row],[Team]]</f>
        <v>$150 Draft Champions Feb 29 1:00 pm Lg.3802Ashley Schaeffer</v>
      </c>
    </row>
    <row r="1707" spans="1:7" x14ac:dyDescent="0.25">
      <c r="A1707">
        <v>2089</v>
      </c>
      <c r="B1707" t="s">
        <v>639</v>
      </c>
      <c r="C1707" t="s">
        <v>1839</v>
      </c>
      <c r="D1707">
        <v>0.26129999999999998</v>
      </c>
      <c r="E1707">
        <v>822</v>
      </c>
      <c r="F1707">
        <f t="shared" si="26"/>
        <v>11</v>
      </c>
      <c r="G1707" t="str">
        <f>STANDINGS_BA[[#This Row],[League]]&amp;STANDINGS_BA[[#This Row],[Team]]</f>
        <v>$150 Draft Champions Feb 29 1:00 pm Lg.3802Team Fisher</v>
      </c>
    </row>
    <row r="1708" spans="1:7" x14ac:dyDescent="0.25">
      <c r="A1708">
        <v>2614</v>
      </c>
      <c r="B1708" t="s">
        <v>1846</v>
      </c>
      <c r="C1708" t="s">
        <v>1839</v>
      </c>
      <c r="D1708">
        <v>0.25619999999999998</v>
      </c>
      <c r="E1708">
        <v>297</v>
      </c>
      <c r="F1708">
        <f t="shared" si="26"/>
        <v>12</v>
      </c>
      <c r="G1708" t="str">
        <f>STANDINGS_BA[[#This Row],[League]]&amp;STANDINGS_BA[[#This Row],[Team]]</f>
        <v>$150 Draft Champions Feb 29 1:00 pm Lg.3802The Wy's Guys</v>
      </c>
    </row>
    <row r="1709" spans="1:7" x14ac:dyDescent="0.25">
      <c r="A1709">
        <v>2700</v>
      </c>
      <c r="B1709" t="s">
        <v>1847</v>
      </c>
      <c r="C1709" t="s">
        <v>1839</v>
      </c>
      <c r="D1709">
        <v>0.25480000000000003</v>
      </c>
      <c r="E1709">
        <v>211</v>
      </c>
      <c r="F1709">
        <f t="shared" si="26"/>
        <v>13</v>
      </c>
      <c r="G1709" t="str">
        <f>STANDINGS_BA[[#This Row],[League]]&amp;STANDINGS_BA[[#This Row],[Team]]</f>
        <v>$150 Draft Champions Feb 29 1:00 pm Lg.3802Dominance &amp; Submission IV</v>
      </c>
    </row>
    <row r="1710" spans="1:7" x14ac:dyDescent="0.25">
      <c r="A1710">
        <v>2732</v>
      </c>
      <c r="B1710" t="s">
        <v>1848</v>
      </c>
      <c r="C1710" t="s">
        <v>1839</v>
      </c>
      <c r="D1710">
        <v>0.25440000000000002</v>
      </c>
      <c r="E1710">
        <v>179</v>
      </c>
      <c r="F1710">
        <f t="shared" si="26"/>
        <v>14</v>
      </c>
      <c r="G1710" t="str">
        <f>STANDINGS_BA[[#This Row],[League]]&amp;STANDINGS_BA[[#This Row],[Team]]</f>
        <v>$150 Draft Champions Feb 29 1:00 pm Lg.3802Team Savage</v>
      </c>
    </row>
    <row r="1711" spans="1:7" x14ac:dyDescent="0.25">
      <c r="A1711">
        <v>2834</v>
      </c>
      <c r="B1711" t="s">
        <v>194</v>
      </c>
      <c r="C1711" t="s">
        <v>1839</v>
      </c>
      <c r="D1711">
        <v>0.25180000000000002</v>
      </c>
      <c r="E1711">
        <v>77</v>
      </c>
      <c r="F1711">
        <f t="shared" si="26"/>
        <v>15</v>
      </c>
      <c r="G1711" t="str">
        <f>STANDINGS_BA[[#This Row],[League]]&amp;STANDINGS_BA[[#This Row],[Team]]</f>
        <v>$150 Draft Champions Feb 29 1:00 pm Lg.3802Team Metivier</v>
      </c>
    </row>
    <row r="1712" spans="1:7" x14ac:dyDescent="0.25">
      <c r="A1712">
        <v>158</v>
      </c>
      <c r="B1712" t="s">
        <v>1849</v>
      </c>
      <c r="C1712" t="s">
        <v>1850</v>
      </c>
      <c r="D1712">
        <v>0.27700000000000002</v>
      </c>
      <c r="E1712">
        <v>2753</v>
      </c>
      <c r="F1712">
        <f t="shared" si="26"/>
        <v>1</v>
      </c>
      <c r="G1712" t="str">
        <f>STANDINGS_BA[[#This Row],[League]]&amp;STANDINGS_BA[[#This Row],[Team]]</f>
        <v>$150 Draft Champions Jan 01 1:00 pm Lg.3576EMERSON 4</v>
      </c>
    </row>
    <row r="1713" spans="1:7" x14ac:dyDescent="0.25">
      <c r="A1713">
        <v>276</v>
      </c>
      <c r="B1713" t="s">
        <v>1851</v>
      </c>
      <c r="C1713" t="s">
        <v>1850</v>
      </c>
      <c r="D1713">
        <v>0.27479999999999999</v>
      </c>
      <c r="E1713">
        <v>2635</v>
      </c>
      <c r="F1713">
        <f t="shared" si="26"/>
        <v>2</v>
      </c>
      <c r="G1713" t="str">
        <f>STANDINGS_BA[[#This Row],[League]]&amp;STANDINGS_BA[[#This Row],[Team]]</f>
        <v>$150 Draft Champions Jan 01 1:00 pm Lg.3576Scout Team</v>
      </c>
    </row>
    <row r="1714" spans="1:7" x14ac:dyDescent="0.25">
      <c r="A1714">
        <v>293</v>
      </c>
      <c r="B1714" t="s">
        <v>1852</v>
      </c>
      <c r="C1714" t="s">
        <v>1850</v>
      </c>
      <c r="D1714">
        <v>0.27460000000000001</v>
      </c>
      <c r="E1714">
        <v>2618</v>
      </c>
      <c r="F1714">
        <f t="shared" si="26"/>
        <v>3</v>
      </c>
      <c r="G1714" t="str">
        <f>STANDINGS_BA[[#This Row],[League]]&amp;STANDINGS_BA[[#This Row],[Team]]</f>
        <v>$150 Draft Champions Jan 01 1:00 pm Lg.3576Riderboot 2 DC</v>
      </c>
    </row>
    <row r="1715" spans="1:7" x14ac:dyDescent="0.25">
      <c r="A1715">
        <v>544</v>
      </c>
      <c r="B1715" t="s">
        <v>1853</v>
      </c>
      <c r="C1715" t="s">
        <v>1850</v>
      </c>
      <c r="D1715">
        <v>0.27210000000000001</v>
      </c>
      <c r="E1715">
        <v>2367</v>
      </c>
      <c r="F1715">
        <f t="shared" si="26"/>
        <v>4</v>
      </c>
      <c r="G1715" t="str">
        <f>STANDINGS_BA[[#This Row],[League]]&amp;STANDINGS_BA[[#This Row],[Team]]</f>
        <v>$150 Draft Champions Jan 01 1:00 pm Lg.3576Charlotte Thunder</v>
      </c>
    </row>
    <row r="1716" spans="1:7" x14ac:dyDescent="0.25">
      <c r="A1716">
        <v>644</v>
      </c>
      <c r="B1716" t="s">
        <v>1691</v>
      </c>
      <c r="C1716" t="s">
        <v>1850</v>
      </c>
      <c r="D1716">
        <v>0.2712</v>
      </c>
      <c r="E1716">
        <v>2267</v>
      </c>
      <c r="F1716">
        <f t="shared" si="26"/>
        <v>5</v>
      </c>
      <c r="G1716" t="str">
        <f>STANDINGS_BA[[#This Row],[League]]&amp;STANDINGS_BA[[#This Row],[Team]]</f>
        <v>$150 Draft Champions Jan 01 1:00 pm Lg.3576Diamond Dogs</v>
      </c>
    </row>
    <row r="1717" spans="1:7" x14ac:dyDescent="0.25">
      <c r="A1717">
        <v>765</v>
      </c>
      <c r="B1717" t="s">
        <v>1854</v>
      </c>
      <c r="C1717" t="s">
        <v>1850</v>
      </c>
      <c r="D1717">
        <v>0.27010000000000001</v>
      </c>
      <c r="E1717">
        <v>2146</v>
      </c>
      <c r="F1717">
        <f t="shared" si="26"/>
        <v>6</v>
      </c>
      <c r="G1717" t="str">
        <f>STANDINGS_BA[[#This Row],[League]]&amp;STANDINGS_BA[[#This Row],[Team]]</f>
        <v>$150 Draft Champions Jan 01 1:00 pm Lg.3576Waiting For Next Year</v>
      </c>
    </row>
    <row r="1718" spans="1:7" x14ac:dyDescent="0.25">
      <c r="A1718">
        <v>892</v>
      </c>
      <c r="B1718" t="s">
        <v>1855</v>
      </c>
      <c r="C1718" t="s">
        <v>1850</v>
      </c>
      <c r="D1718">
        <v>0.26919999999999999</v>
      </c>
      <c r="E1718">
        <v>2019</v>
      </c>
      <c r="F1718">
        <f t="shared" si="26"/>
        <v>7</v>
      </c>
      <c r="G1718" t="str">
        <f>STANDINGS_BA[[#This Row],[League]]&amp;STANDINGS_BA[[#This Row],[Team]]</f>
        <v>$150 Draft Champions Jan 01 1:00 pm Lg.3576Capitol Knockers Rides Again</v>
      </c>
    </row>
    <row r="1719" spans="1:7" x14ac:dyDescent="0.25">
      <c r="A1719">
        <v>1706</v>
      </c>
      <c r="B1719" t="s">
        <v>1856</v>
      </c>
      <c r="C1719" t="s">
        <v>1850</v>
      </c>
      <c r="D1719">
        <v>0.26390000000000002</v>
      </c>
      <c r="E1719">
        <v>1205</v>
      </c>
      <c r="F1719">
        <f t="shared" si="26"/>
        <v>8</v>
      </c>
      <c r="G1719" t="str">
        <f>STANDINGS_BA[[#This Row],[League]]&amp;STANDINGS_BA[[#This Row],[Team]]</f>
        <v>$150 Draft Champions Jan 01 1:00 pm Lg.3576Jim Rice DC22 150</v>
      </c>
    </row>
    <row r="1720" spans="1:7" x14ac:dyDescent="0.25">
      <c r="A1720">
        <v>1864</v>
      </c>
      <c r="B1720" t="s">
        <v>1857</v>
      </c>
      <c r="C1720" t="s">
        <v>1850</v>
      </c>
      <c r="D1720">
        <v>0.26279999999999998</v>
      </c>
      <c r="E1720">
        <v>1047</v>
      </c>
      <c r="F1720">
        <f t="shared" si="26"/>
        <v>9</v>
      </c>
      <c r="G1720" t="str">
        <f>STANDINGS_BA[[#This Row],[League]]&amp;STANDINGS_BA[[#This Row],[Team]]</f>
        <v>$150 Draft Champions Jan 01 1:00 pm Lg.3576Ehrman The German DC76</v>
      </c>
    </row>
    <row r="1721" spans="1:7" x14ac:dyDescent="0.25">
      <c r="A1721">
        <v>1962</v>
      </c>
      <c r="B1721" t="s">
        <v>1858</v>
      </c>
      <c r="C1721" t="s">
        <v>1850</v>
      </c>
      <c r="D1721">
        <v>0.2621</v>
      </c>
      <c r="E1721">
        <v>949</v>
      </c>
      <c r="F1721">
        <f t="shared" si="26"/>
        <v>10</v>
      </c>
      <c r="G1721" t="str">
        <f>STANDINGS_BA[[#This Row],[League]]&amp;STANDINGS_BA[[#This Row],[Team]]</f>
        <v>$150 Draft Champions Jan 01 1:00 pm Lg.3576Palmetto Pebbles</v>
      </c>
    </row>
    <row r="1722" spans="1:7" x14ac:dyDescent="0.25">
      <c r="A1722">
        <v>2226</v>
      </c>
      <c r="B1722" t="s">
        <v>1859</v>
      </c>
      <c r="C1722" t="s">
        <v>1850</v>
      </c>
      <c r="D1722">
        <v>0.2601</v>
      </c>
      <c r="E1722">
        <v>685</v>
      </c>
      <c r="F1722">
        <f t="shared" si="26"/>
        <v>11</v>
      </c>
      <c r="G1722" t="str">
        <f>STANDINGS_BA[[#This Row],[League]]&amp;STANDINGS_BA[[#This Row],[Team]]</f>
        <v>$150 Draft Champions Jan 01 1:00 pm Lg.3576#CrazyDad</v>
      </c>
    </row>
    <row r="1723" spans="1:7" x14ac:dyDescent="0.25">
      <c r="A1723">
        <v>2563</v>
      </c>
      <c r="B1723" t="s">
        <v>1860</v>
      </c>
      <c r="C1723" t="s">
        <v>1850</v>
      </c>
      <c r="D1723">
        <v>0.25690000000000002</v>
      </c>
      <c r="E1723">
        <v>348</v>
      </c>
      <c r="F1723">
        <f t="shared" si="26"/>
        <v>12</v>
      </c>
      <c r="G1723" t="str">
        <f>STANDINGS_BA[[#This Row],[League]]&amp;STANDINGS_BA[[#This Row],[Team]]</f>
        <v>$150 Draft Champions Jan 01 1:00 pm Lg.3576Dookie McGee v4 - $150</v>
      </c>
    </row>
    <row r="1724" spans="1:7" x14ac:dyDescent="0.25">
      <c r="A1724">
        <v>2618</v>
      </c>
      <c r="B1724" t="s">
        <v>1861</v>
      </c>
      <c r="C1724" t="s">
        <v>1850</v>
      </c>
      <c r="D1724">
        <v>0.25619999999999998</v>
      </c>
      <c r="E1724">
        <v>293</v>
      </c>
      <c r="F1724">
        <f t="shared" si="26"/>
        <v>13</v>
      </c>
      <c r="G1724" t="str">
        <f>STANDINGS_BA[[#This Row],[League]]&amp;STANDINGS_BA[[#This Row],[Team]]</f>
        <v>$150 Draft Champions Jan 01 1:00 pm Lg.3576Defender's Password</v>
      </c>
    </row>
    <row r="1725" spans="1:7" x14ac:dyDescent="0.25">
      <c r="A1725">
        <v>2628</v>
      </c>
      <c r="B1725" t="s">
        <v>189</v>
      </c>
      <c r="C1725" t="s">
        <v>1850</v>
      </c>
      <c r="D1725">
        <v>0.25600000000000001</v>
      </c>
      <c r="E1725">
        <v>283</v>
      </c>
      <c r="F1725">
        <f t="shared" si="26"/>
        <v>14</v>
      </c>
      <c r="G1725" t="str">
        <f>STANDINGS_BA[[#This Row],[League]]&amp;STANDINGS_BA[[#This Row],[Team]]</f>
        <v>$150 Draft Champions Jan 01 1:00 pm Lg.3576Homer Hankies</v>
      </c>
    </row>
    <row r="1726" spans="1:7" x14ac:dyDescent="0.25">
      <c r="A1726">
        <v>2693</v>
      </c>
      <c r="B1726" t="s">
        <v>1862</v>
      </c>
      <c r="C1726" t="s">
        <v>1850</v>
      </c>
      <c r="D1726">
        <v>0.255</v>
      </c>
      <c r="E1726">
        <v>218</v>
      </c>
      <c r="F1726">
        <f t="shared" si="26"/>
        <v>15</v>
      </c>
      <c r="G1726" t="str">
        <f>STANDINGS_BA[[#This Row],[League]]&amp;STANDINGS_BA[[#This Row],[Team]]</f>
        <v>$150 Draft Champions Jan 01 1:00 pm Lg.3576Pounders 150 V3</v>
      </c>
    </row>
    <row r="1727" spans="1:7" x14ac:dyDescent="0.25">
      <c r="A1727">
        <v>24</v>
      </c>
      <c r="B1727" t="s">
        <v>1863</v>
      </c>
      <c r="C1727" t="s">
        <v>1864</v>
      </c>
      <c r="D1727">
        <v>0.2823</v>
      </c>
      <c r="E1727">
        <v>2887</v>
      </c>
      <c r="F1727">
        <f t="shared" si="26"/>
        <v>1</v>
      </c>
      <c r="G1727" t="str">
        <f>STANDINGS_BA[[#This Row],[League]]&amp;STANDINGS_BA[[#This Row],[Team]]</f>
        <v>$150 Draft Champions Jan 02 1:00 pm Lg.3577CHICAGO CUBS</v>
      </c>
    </row>
    <row r="1728" spans="1:7" x14ac:dyDescent="0.25">
      <c r="A1728">
        <v>213</v>
      </c>
      <c r="B1728" t="s">
        <v>1865</v>
      </c>
      <c r="C1728" t="s">
        <v>1864</v>
      </c>
      <c r="D1728">
        <v>0.27579999999999999</v>
      </c>
      <c r="E1728">
        <v>2698</v>
      </c>
      <c r="F1728">
        <f t="shared" si="26"/>
        <v>2</v>
      </c>
      <c r="G1728" t="str">
        <f>STANDINGS_BA[[#This Row],[League]]&amp;STANDINGS_BA[[#This Row],[Team]]</f>
        <v>$150 Draft Champions Jan 02 1:00 pm Lg.3577Feel the Bern</v>
      </c>
    </row>
    <row r="1729" spans="1:7" x14ac:dyDescent="0.25">
      <c r="A1729">
        <v>595</v>
      </c>
      <c r="B1729" t="s">
        <v>250</v>
      </c>
      <c r="C1729" t="s">
        <v>1864</v>
      </c>
      <c r="D1729">
        <v>0.2717</v>
      </c>
      <c r="E1729">
        <v>2316</v>
      </c>
      <c r="F1729">
        <f t="shared" si="26"/>
        <v>3</v>
      </c>
      <c r="G1729" t="str">
        <f>STANDINGS_BA[[#This Row],[League]]&amp;STANDINGS_BA[[#This Row],[Team]]</f>
        <v>$150 Draft Champions Jan 02 1:00 pm Lg.3577My Boys are Salty</v>
      </c>
    </row>
    <row r="1730" spans="1:7" x14ac:dyDescent="0.25">
      <c r="A1730">
        <v>668</v>
      </c>
      <c r="B1730" t="s">
        <v>1866</v>
      </c>
      <c r="C1730" t="s">
        <v>1864</v>
      </c>
      <c r="D1730">
        <v>0.27100000000000002</v>
      </c>
      <c r="E1730">
        <v>2243</v>
      </c>
      <c r="F1730">
        <f t="shared" si="26"/>
        <v>4</v>
      </c>
      <c r="G1730" t="str">
        <f>STANDINGS_BA[[#This Row],[League]]&amp;STANDINGS_BA[[#This Row],[Team]]</f>
        <v>$150 Draft Champions Jan 02 1:00 pm Lg.3577Moz Boyz 11</v>
      </c>
    </row>
    <row r="1731" spans="1:7" x14ac:dyDescent="0.25">
      <c r="A1731">
        <v>885</v>
      </c>
      <c r="B1731" t="s">
        <v>1867</v>
      </c>
      <c r="C1731" t="s">
        <v>1864</v>
      </c>
      <c r="D1731">
        <v>0.26919999999999999</v>
      </c>
      <c r="E1731">
        <v>2026</v>
      </c>
      <c r="F1731">
        <f t="shared" ref="F1731:F1794" si="27">IF(C1731=C1730,F1730+1,1)</f>
        <v>5</v>
      </c>
      <c r="G1731" t="str">
        <f>STANDINGS_BA[[#This Row],[League]]&amp;STANDINGS_BA[[#This Row],[Team]]</f>
        <v>$150 Draft Champions Jan 02 1:00 pm Lg.3577It all started with a...</v>
      </c>
    </row>
    <row r="1732" spans="1:7" x14ac:dyDescent="0.25">
      <c r="A1732">
        <v>1025</v>
      </c>
      <c r="B1732" t="s">
        <v>1868</v>
      </c>
      <c r="C1732" t="s">
        <v>1864</v>
      </c>
      <c r="D1732">
        <v>0.26829999999999998</v>
      </c>
      <c r="E1732">
        <v>1886</v>
      </c>
      <c r="F1732">
        <f t="shared" si="27"/>
        <v>6</v>
      </c>
      <c r="G1732" t="str">
        <f>STANDINGS_BA[[#This Row],[League]]&amp;STANDINGS_BA[[#This Row],[Team]]</f>
        <v>$150 Draft Champions Jan 02 1:00 pm Lg.3577On Maui Time</v>
      </c>
    </row>
    <row r="1733" spans="1:7" x14ac:dyDescent="0.25">
      <c r="A1733">
        <v>1150</v>
      </c>
      <c r="B1733" t="s">
        <v>1869</v>
      </c>
      <c r="C1733" t="s">
        <v>1864</v>
      </c>
      <c r="D1733">
        <v>0.26740000000000003</v>
      </c>
      <c r="E1733">
        <v>1761</v>
      </c>
      <c r="F1733">
        <f t="shared" si="27"/>
        <v>7</v>
      </c>
      <c r="G1733" t="str">
        <f>STANDINGS_BA[[#This Row],[League]]&amp;STANDINGS_BA[[#This Row],[Team]]</f>
        <v>$150 Draft Champions Jan 02 1:00 pm Lg.3577Team pappas</v>
      </c>
    </row>
    <row r="1734" spans="1:7" x14ac:dyDescent="0.25">
      <c r="A1734">
        <v>1500</v>
      </c>
      <c r="B1734" t="s">
        <v>1870</v>
      </c>
      <c r="C1734" t="s">
        <v>1864</v>
      </c>
      <c r="D1734">
        <v>0.2651</v>
      </c>
      <c r="E1734">
        <v>1411</v>
      </c>
      <c r="F1734">
        <f t="shared" si="27"/>
        <v>8</v>
      </c>
      <c r="G1734" t="str">
        <f>STANDINGS_BA[[#This Row],[League]]&amp;STANDINGS_BA[[#This Row],[Team]]</f>
        <v>$150 Draft Champions Jan 02 1:00 pm Lg.3577Legends of Bank One Stadium</v>
      </c>
    </row>
    <row r="1735" spans="1:7" x14ac:dyDescent="0.25">
      <c r="A1735">
        <v>1850</v>
      </c>
      <c r="B1735" t="s">
        <v>359</v>
      </c>
      <c r="C1735" t="s">
        <v>1864</v>
      </c>
      <c r="D1735">
        <v>0.26290000000000002</v>
      </c>
      <c r="E1735">
        <v>1061</v>
      </c>
      <c r="F1735">
        <f t="shared" si="27"/>
        <v>9</v>
      </c>
      <c r="G1735" t="str">
        <f>STANDINGS_BA[[#This Row],[League]]&amp;STANDINGS_BA[[#This Row],[Team]]</f>
        <v>$150 Draft Champions Jan 02 1:00 pm Lg.3577Ocular Keratitis DC2</v>
      </c>
    </row>
    <row r="1736" spans="1:7" x14ac:dyDescent="0.25">
      <c r="A1736">
        <v>1886</v>
      </c>
      <c r="B1736" t="s">
        <v>483</v>
      </c>
      <c r="C1736" t="s">
        <v>1864</v>
      </c>
      <c r="D1736">
        <v>0.2626</v>
      </c>
      <c r="E1736">
        <v>1025</v>
      </c>
      <c r="F1736">
        <f t="shared" si="27"/>
        <v>10</v>
      </c>
      <c r="G1736" t="str">
        <f>STANDINGS_BA[[#This Row],[League]]&amp;STANDINGS_BA[[#This Row],[Team]]</f>
        <v>$150 Draft Champions Jan 02 1:00 pm Lg.3577Saxton DC</v>
      </c>
    </row>
    <row r="1737" spans="1:7" x14ac:dyDescent="0.25">
      <c r="A1737">
        <v>2045</v>
      </c>
      <c r="B1737" t="s">
        <v>1871</v>
      </c>
      <c r="C1737" t="s">
        <v>1864</v>
      </c>
      <c r="D1737">
        <v>0.2616</v>
      </c>
      <c r="E1737">
        <v>866</v>
      </c>
      <c r="F1737">
        <f t="shared" si="27"/>
        <v>11</v>
      </c>
      <c r="G1737" t="str">
        <f>STANDINGS_BA[[#This Row],[League]]&amp;STANDINGS_BA[[#This Row],[Team]]</f>
        <v>$150 Draft Champions Jan 02 1:00 pm Lg.3577Bartolo Colon's Fitbit</v>
      </c>
    </row>
    <row r="1738" spans="1:7" x14ac:dyDescent="0.25">
      <c r="A1738">
        <v>2124</v>
      </c>
      <c r="B1738" t="s">
        <v>1872</v>
      </c>
      <c r="C1738" t="s">
        <v>1864</v>
      </c>
      <c r="D1738">
        <v>0.26100000000000001</v>
      </c>
      <c r="E1738">
        <v>787</v>
      </c>
      <c r="F1738">
        <f t="shared" si="27"/>
        <v>12</v>
      </c>
      <c r="G1738" t="str">
        <f>STANDINGS_BA[[#This Row],[League]]&amp;STANDINGS_BA[[#This Row],[Team]]</f>
        <v>$150 Draft Champions Jan 02 1:00 pm Lg.3577BOSCH DC1</v>
      </c>
    </row>
    <row r="1739" spans="1:7" x14ac:dyDescent="0.25">
      <c r="A1739">
        <v>2125</v>
      </c>
      <c r="B1739" t="s">
        <v>1873</v>
      </c>
      <c r="C1739" t="s">
        <v>1864</v>
      </c>
      <c r="D1739">
        <v>0.26090000000000002</v>
      </c>
      <c r="E1739">
        <v>786</v>
      </c>
      <c r="F1739">
        <f t="shared" si="27"/>
        <v>13</v>
      </c>
      <c r="G1739" t="str">
        <f>STANDINGS_BA[[#This Row],[League]]&amp;STANDINGS_BA[[#This Row],[Team]]</f>
        <v>$150 Draft Champions Jan 02 1:00 pm Lg.3577ShowtimeDC23</v>
      </c>
    </row>
    <row r="1740" spans="1:7" x14ac:dyDescent="0.25">
      <c r="A1740">
        <v>2637</v>
      </c>
      <c r="B1740" t="s">
        <v>1874</v>
      </c>
      <c r="C1740" t="s">
        <v>1864</v>
      </c>
      <c r="D1740">
        <v>0.25590000000000002</v>
      </c>
      <c r="E1740">
        <v>274</v>
      </c>
      <c r="F1740">
        <f t="shared" si="27"/>
        <v>14</v>
      </c>
      <c r="G1740" t="str">
        <f>STANDINGS_BA[[#This Row],[League]]&amp;STANDINGS_BA[[#This Row],[Team]]</f>
        <v>$150 Draft Champions Jan 02 1:00 pm Lg.3577Team Crull</v>
      </c>
    </row>
    <row r="1741" spans="1:7" x14ac:dyDescent="0.25">
      <c r="A1741">
        <v>2740</v>
      </c>
      <c r="B1741" t="s">
        <v>125</v>
      </c>
      <c r="C1741" t="s">
        <v>1864</v>
      </c>
      <c r="D1741">
        <v>0.25409999999999999</v>
      </c>
      <c r="E1741">
        <v>171</v>
      </c>
      <c r="F1741">
        <f t="shared" si="27"/>
        <v>15</v>
      </c>
      <c r="G1741" t="str">
        <f>STANDINGS_BA[[#This Row],[League]]&amp;STANDINGS_BA[[#This Row],[Team]]</f>
        <v>$150 Draft Champions Jan 02 1:00 pm Lg.3577Bobbleheads</v>
      </c>
    </row>
    <row r="1742" spans="1:7" x14ac:dyDescent="0.25">
      <c r="A1742">
        <v>126</v>
      </c>
      <c r="B1742" t="s">
        <v>1875</v>
      </c>
      <c r="C1742" t="s">
        <v>1876</v>
      </c>
      <c r="D1742">
        <v>0.2777</v>
      </c>
      <c r="E1742">
        <v>2785</v>
      </c>
      <c r="F1742">
        <f t="shared" si="27"/>
        <v>1</v>
      </c>
      <c r="G1742" t="str">
        <f>STANDINGS_BA[[#This Row],[League]]&amp;STANDINGS_BA[[#This Row],[Team]]</f>
        <v>$150 Draft Champions Jan 03 1:00 pm Lg.3578Trips to Win</v>
      </c>
    </row>
    <row r="1743" spans="1:7" x14ac:dyDescent="0.25">
      <c r="A1743">
        <v>257</v>
      </c>
      <c r="B1743" t="s">
        <v>1877</v>
      </c>
      <c r="C1743" t="s">
        <v>1876</v>
      </c>
      <c r="D1743">
        <v>0.27500000000000002</v>
      </c>
      <c r="E1743">
        <v>2654</v>
      </c>
      <c r="F1743">
        <f t="shared" si="27"/>
        <v>2</v>
      </c>
      <c r="G1743" t="str">
        <f>STANDINGS_BA[[#This Row],[League]]&amp;STANDINGS_BA[[#This Row],[Team]]</f>
        <v>$150 Draft Champions Jan 03 1:00 pm Lg.3578zima....</v>
      </c>
    </row>
    <row r="1744" spans="1:7" x14ac:dyDescent="0.25">
      <c r="A1744">
        <v>440</v>
      </c>
      <c r="B1744" t="s">
        <v>1878</v>
      </c>
      <c r="C1744" t="s">
        <v>1876</v>
      </c>
      <c r="D1744">
        <v>0.27300000000000002</v>
      </c>
      <c r="E1744">
        <v>2471</v>
      </c>
      <c r="F1744">
        <f t="shared" si="27"/>
        <v>3</v>
      </c>
      <c r="G1744" t="str">
        <f>STANDINGS_BA[[#This Row],[League]]&amp;STANDINGS_BA[[#This Row],[Team]]</f>
        <v>$150 Draft Champions Jan 03 1:00 pm Lg.3578DEAD PUPPIES DC1</v>
      </c>
    </row>
    <row r="1745" spans="1:7" x14ac:dyDescent="0.25">
      <c r="A1745">
        <v>514</v>
      </c>
      <c r="B1745" t="s">
        <v>1879</v>
      </c>
      <c r="C1745" t="s">
        <v>1876</v>
      </c>
      <c r="D1745">
        <v>0.27239999999999998</v>
      </c>
      <c r="E1745">
        <v>2397</v>
      </c>
      <c r="F1745">
        <f t="shared" si="27"/>
        <v>4</v>
      </c>
      <c r="G1745" t="str">
        <f>STANDINGS_BA[[#This Row],[League]]&amp;STANDINGS_BA[[#This Row],[Team]]</f>
        <v>$150 Draft Champions Jan 03 1:00 pm Lg.3578Human Papelbon Virus</v>
      </c>
    </row>
    <row r="1746" spans="1:7" x14ac:dyDescent="0.25">
      <c r="A1746">
        <v>526</v>
      </c>
      <c r="B1746" t="s">
        <v>1880</v>
      </c>
      <c r="C1746" t="s">
        <v>1876</v>
      </c>
      <c r="D1746">
        <v>0.27229999999999999</v>
      </c>
      <c r="E1746">
        <v>2385</v>
      </c>
      <c r="F1746">
        <f t="shared" si="27"/>
        <v>5</v>
      </c>
      <c r="G1746" t="str">
        <f>STANDINGS_BA[[#This Row],[League]]&amp;STANDINGS_BA[[#This Row],[Team]]</f>
        <v>$150 Draft Champions Jan 03 1:00 pm Lg.3578Chone Figgins</v>
      </c>
    </row>
    <row r="1747" spans="1:7" x14ac:dyDescent="0.25">
      <c r="A1747">
        <v>782</v>
      </c>
      <c r="B1747" t="s">
        <v>130</v>
      </c>
      <c r="C1747" t="s">
        <v>1876</v>
      </c>
      <c r="D1747">
        <v>0.26989999999999997</v>
      </c>
      <c r="E1747">
        <v>2129</v>
      </c>
      <c r="F1747">
        <f t="shared" si="27"/>
        <v>6</v>
      </c>
      <c r="G1747" t="str">
        <f>STANDINGS_BA[[#This Row],[League]]&amp;STANDINGS_BA[[#This Row],[Team]]</f>
        <v>$150 Draft Champions Jan 03 1:00 pm Lg.3578PTPers</v>
      </c>
    </row>
    <row r="1748" spans="1:7" x14ac:dyDescent="0.25">
      <c r="A1748">
        <v>896</v>
      </c>
      <c r="B1748" t="s">
        <v>1881</v>
      </c>
      <c r="C1748" t="s">
        <v>1876</v>
      </c>
      <c r="D1748">
        <v>0.26919999999999999</v>
      </c>
      <c r="E1748">
        <v>2015</v>
      </c>
      <c r="F1748">
        <f t="shared" si="27"/>
        <v>7</v>
      </c>
      <c r="G1748" t="str">
        <f>STANDINGS_BA[[#This Row],[League]]&amp;STANDINGS_BA[[#This Row],[Team]]</f>
        <v>$150 Draft Champions Jan 03 1:00 pm Lg.3578Captain Crunch</v>
      </c>
    </row>
    <row r="1749" spans="1:7" x14ac:dyDescent="0.25">
      <c r="A1749">
        <v>1416</v>
      </c>
      <c r="B1749" t="s">
        <v>17</v>
      </c>
      <c r="C1749" t="s">
        <v>1876</v>
      </c>
      <c r="D1749">
        <v>0.26569999999999999</v>
      </c>
      <c r="E1749">
        <v>1495</v>
      </c>
      <c r="F1749">
        <f t="shared" si="27"/>
        <v>8</v>
      </c>
      <c r="G1749" t="str">
        <f>STANDINGS_BA[[#This Row],[League]]&amp;STANDINGS_BA[[#This Row],[Team]]</f>
        <v>$150 Draft Champions Jan 03 1:00 pm Lg.3578Millertime</v>
      </c>
    </row>
    <row r="1750" spans="1:7" x14ac:dyDescent="0.25">
      <c r="A1750">
        <v>1772</v>
      </c>
      <c r="B1750" t="s">
        <v>1882</v>
      </c>
      <c r="C1750" t="s">
        <v>1876</v>
      </c>
      <c r="D1750">
        <v>0.26340000000000002</v>
      </c>
      <c r="E1750">
        <v>1139</v>
      </c>
      <c r="F1750">
        <f t="shared" si="27"/>
        <v>9</v>
      </c>
      <c r="G1750" t="str">
        <f>STANDINGS_BA[[#This Row],[League]]&amp;STANDINGS_BA[[#This Row],[Team]]</f>
        <v>$150 Draft Champions Jan 03 1:00 pm Lg.3578JD DC1</v>
      </c>
    </row>
    <row r="1751" spans="1:7" x14ac:dyDescent="0.25">
      <c r="A1751">
        <v>1802</v>
      </c>
      <c r="B1751" t="s">
        <v>1883</v>
      </c>
      <c r="C1751" t="s">
        <v>1876</v>
      </c>
      <c r="D1751">
        <v>0.26329999999999998</v>
      </c>
      <c r="E1751">
        <v>1109</v>
      </c>
      <c r="F1751">
        <f t="shared" si="27"/>
        <v>10</v>
      </c>
      <c r="G1751" t="str">
        <f>STANDINGS_BA[[#This Row],[League]]&amp;STANDINGS_BA[[#This Row],[Team]]</f>
        <v>$150 Draft Champions Jan 03 1:00 pm Lg.3578Team JP1</v>
      </c>
    </row>
    <row r="1752" spans="1:7" x14ac:dyDescent="0.25">
      <c r="A1752">
        <v>2642</v>
      </c>
      <c r="B1752" t="s">
        <v>18</v>
      </c>
      <c r="C1752" t="s">
        <v>1876</v>
      </c>
      <c r="D1752">
        <v>0.25580000000000003</v>
      </c>
      <c r="E1752">
        <v>269</v>
      </c>
      <c r="F1752">
        <f t="shared" si="27"/>
        <v>11</v>
      </c>
      <c r="G1752" t="str">
        <f>STANDINGS_BA[[#This Row],[League]]&amp;STANDINGS_BA[[#This Row],[Team]]</f>
        <v>$150 Draft Champions Jan 03 1:00 pm Lg.3578Home Run Derbies</v>
      </c>
    </row>
    <row r="1753" spans="1:7" x14ac:dyDescent="0.25">
      <c r="A1753">
        <v>2667</v>
      </c>
      <c r="B1753" t="s">
        <v>1884</v>
      </c>
      <c r="C1753" t="s">
        <v>1876</v>
      </c>
      <c r="D1753">
        <v>0.25540000000000002</v>
      </c>
      <c r="E1753">
        <v>244</v>
      </c>
      <c r="F1753">
        <f t="shared" si="27"/>
        <v>12</v>
      </c>
      <c r="G1753" t="str">
        <f>STANDINGS_BA[[#This Row],[League]]&amp;STANDINGS_BA[[#This Row],[Team]]</f>
        <v>$150 Draft Champions Jan 03 1:00 pm Lg.3578EA Sports 24</v>
      </c>
    </row>
    <row r="1754" spans="1:7" x14ac:dyDescent="0.25">
      <c r="A1754">
        <v>2831</v>
      </c>
      <c r="B1754" t="s">
        <v>1885</v>
      </c>
      <c r="C1754" t="s">
        <v>1876</v>
      </c>
      <c r="D1754">
        <v>0.25190000000000001</v>
      </c>
      <c r="E1754">
        <v>80</v>
      </c>
      <c r="F1754">
        <f t="shared" si="27"/>
        <v>13</v>
      </c>
      <c r="G1754" t="str">
        <f>STANDINGS_BA[[#This Row],[League]]&amp;STANDINGS_BA[[#This Row],[Team]]</f>
        <v>$150 Draft Champions Jan 03 1:00 pm Lg.3578Team Kent 1</v>
      </c>
    </row>
    <row r="1755" spans="1:7" x14ac:dyDescent="0.25">
      <c r="A1755">
        <v>2845</v>
      </c>
      <c r="B1755" t="s">
        <v>1886</v>
      </c>
      <c r="C1755" t="s">
        <v>1876</v>
      </c>
      <c r="D1755">
        <v>0.25140000000000001</v>
      </c>
      <c r="E1755">
        <v>66</v>
      </c>
      <c r="F1755">
        <f t="shared" si="27"/>
        <v>14</v>
      </c>
      <c r="G1755" t="str">
        <f>STANDINGS_BA[[#This Row],[League]]&amp;STANDINGS_BA[[#This Row],[Team]]</f>
        <v>$150 Draft Champions Jan 03 1:00 pm Lg.3578Dutch Mafia (DC1)</v>
      </c>
    </row>
    <row r="1756" spans="1:7" x14ac:dyDescent="0.25">
      <c r="A1756">
        <v>2898</v>
      </c>
      <c r="B1756" t="s">
        <v>1887</v>
      </c>
      <c r="C1756" t="s">
        <v>1876</v>
      </c>
      <c r="D1756">
        <v>0.24759999999999999</v>
      </c>
      <c r="E1756">
        <v>13</v>
      </c>
      <c r="F1756">
        <f t="shared" si="27"/>
        <v>15</v>
      </c>
      <c r="G1756" t="str">
        <f>STANDINGS_BA[[#This Row],[League]]&amp;STANDINGS_BA[[#This Row],[Team]]</f>
        <v>$150 Draft Champions Jan 03 1:00 pm Lg.3578RIP Lemmy!!!</v>
      </c>
    </row>
    <row r="1757" spans="1:7" x14ac:dyDescent="0.25">
      <c r="A1757">
        <v>48</v>
      </c>
      <c r="B1757" t="s">
        <v>176</v>
      </c>
      <c r="C1757" t="s">
        <v>1888</v>
      </c>
      <c r="D1757">
        <v>0.28039999999999998</v>
      </c>
      <c r="E1757">
        <v>2863</v>
      </c>
      <c r="F1757">
        <f t="shared" si="27"/>
        <v>1</v>
      </c>
      <c r="G1757" t="str">
        <f>STANDINGS_BA[[#This Row],[League]]&amp;STANDINGS_BA[[#This Row],[Team]]</f>
        <v>$150 Draft Champions Jan 04 1:00 pm Lg.3579Pickle Rookies</v>
      </c>
    </row>
    <row r="1758" spans="1:7" x14ac:dyDescent="0.25">
      <c r="A1758">
        <v>184</v>
      </c>
      <c r="B1758" t="s">
        <v>1889</v>
      </c>
      <c r="C1758" t="s">
        <v>1888</v>
      </c>
      <c r="D1758">
        <v>0.27629999999999999</v>
      </c>
      <c r="E1758">
        <v>2727</v>
      </c>
      <c r="F1758">
        <f t="shared" si="27"/>
        <v>2</v>
      </c>
      <c r="G1758" t="str">
        <f>STANDINGS_BA[[#This Row],[League]]&amp;STANDINGS_BA[[#This Row],[Team]]</f>
        <v>$150 Draft Champions Jan 04 1:00 pm Lg.3579Team Fonte</v>
      </c>
    </row>
    <row r="1759" spans="1:7" x14ac:dyDescent="0.25">
      <c r="A1759">
        <v>292</v>
      </c>
      <c r="B1759" t="s">
        <v>1890</v>
      </c>
      <c r="C1759" t="s">
        <v>1888</v>
      </c>
      <c r="D1759">
        <v>0.27460000000000001</v>
      </c>
      <c r="E1759">
        <v>2619</v>
      </c>
      <c r="F1759">
        <f t="shared" si="27"/>
        <v>3</v>
      </c>
      <c r="G1759" t="str">
        <f>STANDINGS_BA[[#This Row],[League]]&amp;STANDINGS_BA[[#This Row],[Team]]</f>
        <v>$150 Draft Champions Jan 04 1:00 pm Lg.3579Chifney Rush</v>
      </c>
    </row>
    <row r="1760" spans="1:7" x14ac:dyDescent="0.25">
      <c r="A1760">
        <v>361</v>
      </c>
      <c r="B1760" t="s">
        <v>1891</v>
      </c>
      <c r="C1760" t="s">
        <v>1888</v>
      </c>
      <c r="D1760">
        <v>0.27379999999999999</v>
      </c>
      <c r="E1760">
        <v>2550</v>
      </c>
      <c r="F1760">
        <f t="shared" si="27"/>
        <v>4</v>
      </c>
      <c r="G1760" t="str">
        <f>STANDINGS_BA[[#This Row],[League]]&amp;STANDINGS_BA[[#This Row],[Team]]</f>
        <v>$150 Draft Champions Jan 04 1:00 pm Lg.3579No Real Plan</v>
      </c>
    </row>
    <row r="1761" spans="1:7" x14ac:dyDescent="0.25">
      <c r="A1761">
        <v>802</v>
      </c>
      <c r="B1761" t="s">
        <v>1892</v>
      </c>
      <c r="C1761" t="s">
        <v>1888</v>
      </c>
      <c r="D1761">
        <v>0.2697</v>
      </c>
      <c r="E1761">
        <v>2109</v>
      </c>
      <c r="F1761">
        <f t="shared" si="27"/>
        <v>5</v>
      </c>
      <c r="G1761" t="str">
        <f>STANDINGS_BA[[#This Row],[League]]&amp;STANDINGS_BA[[#This Row],[Team]]</f>
        <v>$150 Draft Champions Jan 04 1:00 pm Lg.3579Good Guy Dolls</v>
      </c>
    </row>
    <row r="1762" spans="1:7" x14ac:dyDescent="0.25">
      <c r="A1762">
        <v>973</v>
      </c>
      <c r="B1762" t="s">
        <v>1893</v>
      </c>
      <c r="C1762" t="s">
        <v>1888</v>
      </c>
      <c r="D1762">
        <v>0.26869999999999999</v>
      </c>
      <c r="E1762">
        <v>1938</v>
      </c>
      <c r="F1762">
        <f t="shared" si="27"/>
        <v>6</v>
      </c>
      <c r="G1762" t="str">
        <f>STANDINGS_BA[[#This Row],[League]]&amp;STANDINGS_BA[[#This Row],[Team]]</f>
        <v>$150 Draft Champions Jan 04 1:00 pm Lg.3579SpinningSeams5</v>
      </c>
    </row>
    <row r="1763" spans="1:7" x14ac:dyDescent="0.25">
      <c r="A1763">
        <v>1529</v>
      </c>
      <c r="B1763" t="s">
        <v>1894</v>
      </c>
      <c r="C1763" t="s">
        <v>1888</v>
      </c>
      <c r="D1763">
        <v>0.26490000000000002</v>
      </c>
      <c r="E1763">
        <v>1382</v>
      </c>
      <c r="F1763">
        <f t="shared" si="27"/>
        <v>7</v>
      </c>
      <c r="G1763" t="str">
        <f>STANDINGS_BA[[#This Row],[League]]&amp;STANDINGS_BA[[#This Row],[Team]]</f>
        <v>$150 Draft Champions Jan 04 1:00 pm Lg.3579Team Rogovin</v>
      </c>
    </row>
    <row r="1764" spans="1:7" x14ac:dyDescent="0.25">
      <c r="A1764">
        <v>1612</v>
      </c>
      <c r="B1764" t="s">
        <v>460</v>
      </c>
      <c r="C1764" t="s">
        <v>1888</v>
      </c>
      <c r="D1764">
        <v>0.26440000000000002</v>
      </c>
      <c r="E1764">
        <v>1299</v>
      </c>
      <c r="F1764">
        <f t="shared" si="27"/>
        <v>8</v>
      </c>
      <c r="G1764" t="str">
        <f>STANDINGS_BA[[#This Row],[League]]&amp;STANDINGS_BA[[#This Row],[Team]]</f>
        <v>$150 Draft Champions Jan 04 1:00 pm Lg.3579smackers II</v>
      </c>
    </row>
    <row r="1765" spans="1:7" x14ac:dyDescent="0.25">
      <c r="A1765">
        <v>1890</v>
      </c>
      <c r="B1765" t="s">
        <v>535</v>
      </c>
      <c r="C1765" t="s">
        <v>1888</v>
      </c>
      <c r="D1765">
        <v>0.2626</v>
      </c>
      <c r="E1765">
        <v>1021</v>
      </c>
      <c r="F1765">
        <f t="shared" si="27"/>
        <v>9</v>
      </c>
      <c r="G1765" t="str">
        <f>STANDINGS_BA[[#This Row],[League]]&amp;STANDINGS_BA[[#This Row],[Team]]</f>
        <v>$150 Draft Champions Jan 04 1:00 pm Lg.3579Team capofari</v>
      </c>
    </row>
    <row r="1766" spans="1:7" x14ac:dyDescent="0.25">
      <c r="A1766">
        <v>1978</v>
      </c>
      <c r="B1766" t="s">
        <v>155</v>
      </c>
      <c r="C1766" t="s">
        <v>1888</v>
      </c>
      <c r="D1766">
        <v>0.26200000000000001</v>
      </c>
      <c r="E1766">
        <v>933</v>
      </c>
      <c r="F1766">
        <f t="shared" si="27"/>
        <v>10</v>
      </c>
      <c r="G1766" t="str">
        <f>STANDINGS_BA[[#This Row],[League]]&amp;STANDINGS_BA[[#This Row],[Team]]</f>
        <v>$150 Draft Champions Jan 04 1:00 pm Lg.3579Uski2</v>
      </c>
    </row>
    <row r="1767" spans="1:7" x14ac:dyDescent="0.25">
      <c r="A1767">
        <v>2065</v>
      </c>
      <c r="B1767" t="s">
        <v>1895</v>
      </c>
      <c r="C1767" t="s">
        <v>1888</v>
      </c>
      <c r="D1767">
        <v>0.26140000000000002</v>
      </c>
      <c r="E1767">
        <v>846</v>
      </c>
      <c r="F1767">
        <f t="shared" si="27"/>
        <v>11</v>
      </c>
      <c r="G1767" t="str">
        <f>STANDINGS_BA[[#This Row],[League]]&amp;STANDINGS_BA[[#This Row],[Team]]</f>
        <v>$150 Draft Champions Jan 04 1:00 pm Lg.3579Nine and a half</v>
      </c>
    </row>
    <row r="1768" spans="1:7" x14ac:dyDescent="0.25">
      <c r="A1768">
        <v>2156</v>
      </c>
      <c r="B1768" t="s">
        <v>1896</v>
      </c>
      <c r="C1768" t="s">
        <v>1888</v>
      </c>
      <c r="D1768">
        <v>0.26069999999999999</v>
      </c>
      <c r="E1768">
        <v>755</v>
      </c>
      <c r="F1768">
        <f t="shared" si="27"/>
        <v>12</v>
      </c>
      <c r="G1768" t="str">
        <f>STANDINGS_BA[[#This Row],[League]]&amp;STANDINGS_BA[[#This Row],[Team]]</f>
        <v>$150 Draft Champions Jan 04 1:00 pm Lg.3579Tater Tots</v>
      </c>
    </row>
    <row r="1769" spans="1:7" x14ac:dyDescent="0.25">
      <c r="A1769">
        <v>2487</v>
      </c>
      <c r="B1769" t="s">
        <v>234</v>
      </c>
      <c r="C1769" t="s">
        <v>1888</v>
      </c>
      <c r="D1769">
        <v>0.25790000000000002</v>
      </c>
      <c r="E1769">
        <v>424</v>
      </c>
      <c r="F1769">
        <f t="shared" si="27"/>
        <v>13</v>
      </c>
      <c r="G1769" t="str">
        <f>STANDINGS_BA[[#This Row],[League]]&amp;STANDINGS_BA[[#This Row],[Team]]</f>
        <v>$150 Draft Champions Jan 04 1:00 pm Lg.3579deadmoneyA</v>
      </c>
    </row>
    <row r="1770" spans="1:7" x14ac:dyDescent="0.25">
      <c r="A1770">
        <v>2610</v>
      </c>
      <c r="B1770" t="s">
        <v>1897</v>
      </c>
      <c r="C1770" t="s">
        <v>1888</v>
      </c>
      <c r="D1770">
        <v>0.25629999999999997</v>
      </c>
      <c r="E1770">
        <v>301</v>
      </c>
      <c r="F1770">
        <f t="shared" si="27"/>
        <v>14</v>
      </c>
      <c r="G1770" t="str">
        <f>STANDINGS_BA[[#This Row],[League]]&amp;STANDINGS_BA[[#This Row],[Team]]</f>
        <v>$150 Draft Champions Jan 04 1:00 pm Lg.3579Multilevel</v>
      </c>
    </row>
    <row r="1771" spans="1:7" x14ac:dyDescent="0.25">
      <c r="A1771">
        <v>2879</v>
      </c>
      <c r="B1771" t="s">
        <v>1898</v>
      </c>
      <c r="C1771" t="s">
        <v>1888</v>
      </c>
      <c r="D1771">
        <v>0.24959999999999999</v>
      </c>
      <c r="E1771">
        <v>32</v>
      </c>
      <c r="F1771">
        <f t="shared" si="27"/>
        <v>15</v>
      </c>
      <c r="G1771" t="str">
        <f>STANDINGS_BA[[#This Row],[League]]&amp;STANDINGS_BA[[#This Row],[Team]]</f>
        <v>$150 Draft Champions Jan 04 1:00 pm Lg.3579Jaguar</v>
      </c>
    </row>
    <row r="1772" spans="1:7" x14ac:dyDescent="0.25">
      <c r="A1772">
        <v>269</v>
      </c>
      <c r="B1772" t="s">
        <v>1899</v>
      </c>
      <c r="C1772" t="s">
        <v>1900</v>
      </c>
      <c r="D1772">
        <v>0.27479999999999999</v>
      </c>
      <c r="E1772">
        <v>2642</v>
      </c>
      <c r="F1772">
        <f t="shared" si="27"/>
        <v>1</v>
      </c>
      <c r="G1772" t="str">
        <f>STANDINGS_BA[[#This Row],[League]]&amp;STANDINGS_BA[[#This Row],[Team]]</f>
        <v>$150 Draft Champions Jan 05 1:00 pm Lg.3580Sultans of Swat 2</v>
      </c>
    </row>
    <row r="1773" spans="1:7" x14ac:dyDescent="0.25">
      <c r="A1773">
        <v>820</v>
      </c>
      <c r="B1773" t="s">
        <v>1901</v>
      </c>
      <c r="C1773" t="s">
        <v>1900</v>
      </c>
      <c r="D1773">
        <v>0.26960000000000001</v>
      </c>
      <c r="E1773">
        <v>2091</v>
      </c>
      <c r="F1773">
        <f t="shared" si="27"/>
        <v>2</v>
      </c>
      <c r="G1773" t="str">
        <f>STANDINGS_BA[[#This Row],[League]]&amp;STANDINGS_BA[[#This Row],[Team]]</f>
        <v>$150 Draft Champions Jan 05 1:00 pm Lg.3580Wade Boggs</v>
      </c>
    </row>
    <row r="1774" spans="1:7" x14ac:dyDescent="0.25">
      <c r="A1774">
        <v>846</v>
      </c>
      <c r="B1774" t="s">
        <v>1902</v>
      </c>
      <c r="C1774" t="s">
        <v>1900</v>
      </c>
      <c r="D1774">
        <v>0.26950000000000002</v>
      </c>
      <c r="E1774">
        <v>2065</v>
      </c>
      <c r="F1774">
        <f t="shared" si="27"/>
        <v>3</v>
      </c>
      <c r="G1774" t="str">
        <f>STANDINGS_BA[[#This Row],[League]]&amp;STANDINGS_BA[[#This Row],[Team]]</f>
        <v>$150 Draft Champions Jan 05 1:00 pm Lg.3580DC Dogo 2</v>
      </c>
    </row>
    <row r="1775" spans="1:7" x14ac:dyDescent="0.25">
      <c r="A1775">
        <v>1039</v>
      </c>
      <c r="B1775" t="s">
        <v>350</v>
      </c>
      <c r="C1775" t="s">
        <v>1900</v>
      </c>
      <c r="D1775">
        <v>0.26819999999999999</v>
      </c>
      <c r="E1775">
        <v>1872</v>
      </c>
      <c r="F1775">
        <f t="shared" si="27"/>
        <v>4</v>
      </c>
      <c r="G1775" t="str">
        <f>STANDINGS_BA[[#This Row],[League]]&amp;STANDINGS_BA[[#This Row],[Team]]</f>
        <v>$150 Draft Champions Jan 05 1:00 pm Lg.3580August Legion</v>
      </c>
    </row>
    <row r="1776" spans="1:7" x14ac:dyDescent="0.25">
      <c r="A1776">
        <v>1049</v>
      </c>
      <c r="B1776" t="s">
        <v>1903</v>
      </c>
      <c r="C1776" t="s">
        <v>1900</v>
      </c>
      <c r="D1776">
        <v>0.26800000000000002</v>
      </c>
      <c r="E1776">
        <v>1862</v>
      </c>
      <c r="F1776">
        <f t="shared" si="27"/>
        <v>5</v>
      </c>
      <c r="G1776" t="str">
        <f>STANDINGS_BA[[#This Row],[League]]&amp;STANDINGS_BA[[#This Row],[Team]]</f>
        <v>$150 Draft Champions Jan 05 1:00 pm Lg.3580Griffey's Homerun Swing</v>
      </c>
    </row>
    <row r="1777" spans="1:7" x14ac:dyDescent="0.25">
      <c r="A1777">
        <v>1135</v>
      </c>
      <c r="B1777" t="s">
        <v>551</v>
      </c>
      <c r="C1777" t="s">
        <v>1900</v>
      </c>
      <c r="D1777">
        <v>0.26750000000000002</v>
      </c>
      <c r="E1777">
        <v>1776</v>
      </c>
      <c r="F1777">
        <f t="shared" si="27"/>
        <v>6</v>
      </c>
      <c r="G1777" t="str">
        <f>STANDINGS_BA[[#This Row],[League]]&amp;STANDINGS_BA[[#This Row],[Team]]</f>
        <v>$150 Draft Champions Jan 05 1:00 pm Lg.3580Miggy's Crown</v>
      </c>
    </row>
    <row r="1778" spans="1:7" x14ac:dyDescent="0.25">
      <c r="A1778">
        <v>1336</v>
      </c>
      <c r="B1778" t="s">
        <v>255</v>
      </c>
      <c r="C1778" t="s">
        <v>1900</v>
      </c>
      <c r="D1778">
        <v>0.26619999999999999</v>
      </c>
      <c r="E1778">
        <v>1575</v>
      </c>
      <c r="F1778">
        <f t="shared" si="27"/>
        <v>7</v>
      </c>
      <c r="G1778" t="str">
        <f>STANDINGS_BA[[#This Row],[League]]&amp;STANDINGS_BA[[#This Row],[Team]]</f>
        <v>$150 Draft Champions Jan 05 1:00 pm Lg.3580Scotch Rocks</v>
      </c>
    </row>
    <row r="1779" spans="1:7" x14ac:dyDescent="0.25">
      <c r="A1779">
        <v>1343</v>
      </c>
      <c r="B1779" t="s">
        <v>1904</v>
      </c>
      <c r="C1779" t="s">
        <v>1900</v>
      </c>
      <c r="D1779">
        <v>0.2661</v>
      </c>
      <c r="E1779">
        <v>1568</v>
      </c>
      <c r="F1779">
        <f t="shared" si="27"/>
        <v>8</v>
      </c>
      <c r="G1779" t="str">
        <f>STANDINGS_BA[[#This Row],[League]]&amp;STANDINGS_BA[[#This Row],[Team]]</f>
        <v>$150 Draft Champions Jan 05 1:00 pm Lg.3580Chico Lind's Hermanos - DC 26</v>
      </c>
    </row>
    <row r="1780" spans="1:7" x14ac:dyDescent="0.25">
      <c r="A1780">
        <v>1478</v>
      </c>
      <c r="B1780" t="s">
        <v>464</v>
      </c>
      <c r="C1780" t="s">
        <v>1900</v>
      </c>
      <c r="D1780">
        <v>0.26519999999999999</v>
      </c>
      <c r="E1780">
        <v>1433</v>
      </c>
      <c r="F1780">
        <f t="shared" si="27"/>
        <v>9</v>
      </c>
      <c r="G1780" t="str">
        <f>STANDINGS_BA[[#This Row],[League]]&amp;STANDINGS_BA[[#This Row],[Team]]</f>
        <v>$150 Draft Champions Jan 05 1:00 pm Lg.3580Dead Arms</v>
      </c>
    </row>
    <row r="1781" spans="1:7" x14ac:dyDescent="0.25">
      <c r="A1781">
        <v>1594</v>
      </c>
      <c r="B1781" t="s">
        <v>1905</v>
      </c>
      <c r="C1781" t="s">
        <v>1900</v>
      </c>
      <c r="D1781">
        <v>0.26450000000000001</v>
      </c>
      <c r="E1781">
        <v>1317</v>
      </c>
      <c r="F1781">
        <f t="shared" si="27"/>
        <v>10</v>
      </c>
      <c r="G1781" t="str">
        <f>STANDINGS_BA[[#This Row],[League]]&amp;STANDINGS_BA[[#This Row],[Team]]</f>
        <v>$150 Draft Champions Jan 05 1:00 pm Lg.3580484 Hitter</v>
      </c>
    </row>
    <row r="1782" spans="1:7" x14ac:dyDescent="0.25">
      <c r="A1782">
        <v>1750</v>
      </c>
      <c r="B1782" t="s">
        <v>94</v>
      </c>
      <c r="C1782" t="s">
        <v>1900</v>
      </c>
      <c r="D1782">
        <v>0.2636</v>
      </c>
      <c r="E1782">
        <v>1161</v>
      </c>
      <c r="F1782">
        <f t="shared" si="27"/>
        <v>11</v>
      </c>
      <c r="G1782" t="str">
        <f>STANDINGS_BA[[#This Row],[League]]&amp;STANDINGS_BA[[#This Row],[Team]]</f>
        <v>$150 Draft Champions Jan 05 1:00 pm Lg.3580Team Boyd</v>
      </c>
    </row>
    <row r="1783" spans="1:7" x14ac:dyDescent="0.25">
      <c r="A1783">
        <v>2015</v>
      </c>
      <c r="B1783" t="s">
        <v>1906</v>
      </c>
      <c r="C1783" t="s">
        <v>1900</v>
      </c>
      <c r="D1783">
        <v>0.26169999999999999</v>
      </c>
      <c r="E1783">
        <v>896</v>
      </c>
      <c r="F1783">
        <f t="shared" si="27"/>
        <v>12</v>
      </c>
      <c r="G1783" t="str">
        <f>STANDINGS_BA[[#This Row],[League]]&amp;STANDINGS_BA[[#This Row],[Team]]</f>
        <v>$150 Draft Champions Jan 05 1:00 pm Lg.3580Veni Vidi Vici</v>
      </c>
    </row>
    <row r="1784" spans="1:7" x14ac:dyDescent="0.25">
      <c r="A1784">
        <v>2105</v>
      </c>
      <c r="B1784" t="s">
        <v>1907</v>
      </c>
      <c r="C1784" t="s">
        <v>1900</v>
      </c>
      <c r="D1784">
        <v>0.2611</v>
      </c>
      <c r="E1784">
        <v>806</v>
      </c>
      <c r="F1784">
        <f t="shared" si="27"/>
        <v>13</v>
      </c>
      <c r="G1784" t="str">
        <f>STANDINGS_BA[[#This Row],[League]]&amp;STANDINGS_BA[[#This Row],[Team]]</f>
        <v>$150 Draft Champions Jan 05 1:00 pm Lg.3580Ehrman The German DC80</v>
      </c>
    </row>
    <row r="1785" spans="1:7" x14ac:dyDescent="0.25">
      <c r="A1785">
        <v>2415</v>
      </c>
      <c r="B1785" t="s">
        <v>1908</v>
      </c>
      <c r="C1785" t="s">
        <v>1900</v>
      </c>
      <c r="D1785">
        <v>0.25850000000000001</v>
      </c>
      <c r="E1785">
        <v>496</v>
      </c>
      <c r="F1785">
        <f t="shared" si="27"/>
        <v>14</v>
      </c>
      <c r="G1785" t="str">
        <f>STANDINGS_BA[[#This Row],[League]]&amp;STANDINGS_BA[[#This Row],[Team]]</f>
        <v>$150 Draft Champions Jan 05 1:00 pm Lg.3580Starfishmn 0105</v>
      </c>
    </row>
    <row r="1786" spans="1:7" x14ac:dyDescent="0.25">
      <c r="A1786">
        <v>2480</v>
      </c>
      <c r="B1786" t="s">
        <v>1909</v>
      </c>
      <c r="C1786" t="s">
        <v>1900</v>
      </c>
      <c r="D1786">
        <v>0.25790000000000002</v>
      </c>
      <c r="E1786">
        <v>431</v>
      </c>
      <c r="F1786">
        <f t="shared" si="27"/>
        <v>15</v>
      </c>
      <c r="G1786" t="str">
        <f>STANDINGS_BA[[#This Row],[League]]&amp;STANDINGS_BA[[#This Row],[Team]]</f>
        <v>$150 Draft Champions Jan 05 1:00 pm Lg.3580OSWALDO MOBRAY</v>
      </c>
    </row>
    <row r="1787" spans="1:7" x14ac:dyDescent="0.25">
      <c r="A1787">
        <v>8</v>
      </c>
      <c r="B1787" t="s">
        <v>117</v>
      </c>
      <c r="C1787" t="s">
        <v>1910</v>
      </c>
      <c r="D1787">
        <v>0.28710000000000002</v>
      </c>
      <c r="E1787">
        <v>2903</v>
      </c>
      <c r="F1787">
        <f t="shared" si="27"/>
        <v>1</v>
      </c>
      <c r="G1787" t="str">
        <f>STANDINGS_BA[[#This Row],[League]]&amp;STANDINGS_BA[[#This Row],[Team]]</f>
        <v>$150 Draft Champions Jan 05 1:00 pm Lg.3581MustSeeTV314</v>
      </c>
    </row>
    <row r="1788" spans="1:7" x14ac:dyDescent="0.25">
      <c r="A1788">
        <v>647</v>
      </c>
      <c r="B1788" t="s">
        <v>1911</v>
      </c>
      <c r="C1788" t="s">
        <v>1910</v>
      </c>
      <c r="D1788">
        <v>0.2712</v>
      </c>
      <c r="E1788">
        <v>2264</v>
      </c>
      <c r="F1788">
        <f t="shared" si="27"/>
        <v>2</v>
      </c>
      <c r="G1788" t="str">
        <f>STANDINGS_BA[[#This Row],[League]]&amp;STANDINGS_BA[[#This Row],[Team]]</f>
        <v>$150 Draft Champions Jan 05 1:00 pm Lg.3581Snuffaluffagus</v>
      </c>
    </row>
    <row r="1789" spans="1:7" x14ac:dyDescent="0.25">
      <c r="A1789">
        <v>726</v>
      </c>
      <c r="B1789" t="s">
        <v>1912</v>
      </c>
      <c r="C1789" t="s">
        <v>1910</v>
      </c>
      <c r="D1789">
        <v>0.27039999999999997</v>
      </c>
      <c r="E1789">
        <v>2185</v>
      </c>
      <c r="F1789">
        <f t="shared" si="27"/>
        <v>3</v>
      </c>
      <c r="G1789" t="str">
        <f>STANDINGS_BA[[#This Row],[League]]&amp;STANDINGS_BA[[#This Row],[Team]]</f>
        <v>$150 Draft Champions Jan 05 1:00 pm Lg.3581It's Not Happening I</v>
      </c>
    </row>
    <row r="1790" spans="1:7" x14ac:dyDescent="0.25">
      <c r="A1790">
        <v>1047</v>
      </c>
      <c r="B1790" t="s">
        <v>159</v>
      </c>
      <c r="C1790" t="s">
        <v>1910</v>
      </c>
      <c r="D1790">
        <v>0.2681</v>
      </c>
      <c r="E1790">
        <v>1864</v>
      </c>
      <c r="F1790">
        <f t="shared" si="27"/>
        <v>4</v>
      </c>
      <c r="G1790" t="str">
        <f>STANDINGS_BA[[#This Row],[League]]&amp;STANDINGS_BA[[#This Row],[Team]]</f>
        <v>$150 Draft Champions Jan 05 1:00 pm Lg.3581Impending Doom</v>
      </c>
    </row>
    <row r="1791" spans="1:7" x14ac:dyDescent="0.25">
      <c r="A1791">
        <v>1062</v>
      </c>
      <c r="B1791" t="s">
        <v>17</v>
      </c>
      <c r="C1791" t="s">
        <v>1910</v>
      </c>
      <c r="D1791">
        <v>0.26800000000000002</v>
      </c>
      <c r="E1791">
        <v>1849</v>
      </c>
      <c r="F1791">
        <f t="shared" si="27"/>
        <v>5</v>
      </c>
      <c r="G1791" t="str">
        <f>STANDINGS_BA[[#This Row],[League]]&amp;STANDINGS_BA[[#This Row],[Team]]</f>
        <v>$150 Draft Champions Jan 05 1:00 pm Lg.3581Millertime</v>
      </c>
    </row>
    <row r="1792" spans="1:7" x14ac:dyDescent="0.25">
      <c r="A1792">
        <v>1427</v>
      </c>
      <c r="B1792" t="s">
        <v>1913</v>
      </c>
      <c r="C1792" t="s">
        <v>1910</v>
      </c>
      <c r="D1792">
        <v>0.2656</v>
      </c>
      <c r="E1792">
        <v>1484</v>
      </c>
      <c r="F1792">
        <f t="shared" si="27"/>
        <v>6</v>
      </c>
      <c r="G1792" t="str">
        <f>STANDINGS_BA[[#This Row],[League]]&amp;STANDINGS_BA[[#This Row],[Team]]</f>
        <v>$150 Draft Champions Jan 05 1:00 pm Lg.3581Wicked Sensation</v>
      </c>
    </row>
    <row r="1793" spans="1:7" x14ac:dyDescent="0.25">
      <c r="A1793">
        <v>1575</v>
      </c>
      <c r="B1793" t="s">
        <v>1914</v>
      </c>
      <c r="C1793" t="s">
        <v>1910</v>
      </c>
      <c r="D1793">
        <v>0.26469999999999999</v>
      </c>
      <c r="E1793">
        <v>1336</v>
      </c>
      <c r="F1793">
        <f t="shared" si="27"/>
        <v>7</v>
      </c>
      <c r="G1793" t="str">
        <f>STANDINGS_BA[[#This Row],[League]]&amp;STANDINGS_BA[[#This Row],[Team]]</f>
        <v>$150 Draft Champions Jan 05 1:00 pm Lg.3581esh dc1</v>
      </c>
    </row>
    <row r="1794" spans="1:7" x14ac:dyDescent="0.25">
      <c r="A1794">
        <v>1619</v>
      </c>
      <c r="B1794" t="s">
        <v>428</v>
      </c>
      <c r="C1794" t="s">
        <v>1910</v>
      </c>
      <c r="D1794">
        <v>0.26440000000000002</v>
      </c>
      <c r="E1794">
        <v>1292</v>
      </c>
      <c r="F1794">
        <f t="shared" si="27"/>
        <v>8</v>
      </c>
      <c r="G1794" t="str">
        <f>STANDINGS_BA[[#This Row],[League]]&amp;STANDINGS_BA[[#This Row],[Team]]</f>
        <v>$150 Draft Champions Jan 05 1:00 pm Lg.3581Trill 1</v>
      </c>
    </row>
    <row r="1795" spans="1:7" x14ac:dyDescent="0.25">
      <c r="A1795">
        <v>1774</v>
      </c>
      <c r="B1795" t="s">
        <v>1915</v>
      </c>
      <c r="C1795" t="s">
        <v>1910</v>
      </c>
      <c r="D1795">
        <v>0.26340000000000002</v>
      </c>
      <c r="E1795">
        <v>1137</v>
      </c>
      <c r="F1795">
        <f t="shared" ref="F1795:F1858" si="28">IF(C1795=C1794,F1794+1,1)</f>
        <v>9</v>
      </c>
      <c r="G1795" t="str">
        <f>STANDINGS_BA[[#This Row],[League]]&amp;STANDINGS_BA[[#This Row],[Team]]</f>
        <v>$150 Draft Champions Jan 05 1:00 pm Lg.3581Thebeau 1</v>
      </c>
    </row>
    <row r="1796" spans="1:7" x14ac:dyDescent="0.25">
      <c r="A1796">
        <v>1842</v>
      </c>
      <c r="B1796" t="s">
        <v>1916</v>
      </c>
      <c r="C1796" t="s">
        <v>1910</v>
      </c>
      <c r="D1796">
        <v>0.26290000000000002</v>
      </c>
      <c r="E1796">
        <v>1069</v>
      </c>
      <c r="F1796">
        <f t="shared" si="28"/>
        <v>10</v>
      </c>
      <c r="G1796" t="str">
        <f>STANDINGS_BA[[#This Row],[League]]&amp;STANDINGS_BA[[#This Row],[Team]]</f>
        <v>$150 Draft Champions Jan 05 1:00 pm Lg.3581Team WhoopAss</v>
      </c>
    </row>
    <row r="1797" spans="1:7" x14ac:dyDescent="0.25">
      <c r="A1797">
        <v>1956</v>
      </c>
      <c r="B1797" t="s">
        <v>728</v>
      </c>
      <c r="C1797" t="s">
        <v>1910</v>
      </c>
      <c r="D1797">
        <v>0.26219999999999999</v>
      </c>
      <c r="E1797">
        <v>955</v>
      </c>
      <c r="F1797">
        <f t="shared" si="28"/>
        <v>11</v>
      </c>
      <c r="G1797" t="str">
        <f>STANDINGS_BA[[#This Row],[League]]&amp;STANDINGS_BA[[#This Row],[Team]]</f>
        <v>$150 Draft Champions Jan 05 1:00 pm Lg.3581Team Estes</v>
      </c>
    </row>
    <row r="1798" spans="1:7" x14ac:dyDescent="0.25">
      <c r="A1798">
        <v>2058</v>
      </c>
      <c r="B1798" t="s">
        <v>625</v>
      </c>
      <c r="C1798" t="s">
        <v>1910</v>
      </c>
      <c r="D1798">
        <v>0.26150000000000001</v>
      </c>
      <c r="E1798">
        <v>853</v>
      </c>
      <c r="F1798">
        <f t="shared" si="28"/>
        <v>12</v>
      </c>
      <c r="G1798" t="str">
        <f>STANDINGS_BA[[#This Row],[League]]&amp;STANDINGS_BA[[#This Row],[Team]]</f>
        <v>$150 Draft Champions Jan 05 1:00 pm Lg.3581Team Hunter</v>
      </c>
    </row>
    <row r="1799" spans="1:7" x14ac:dyDescent="0.25">
      <c r="A1799">
        <v>2077</v>
      </c>
      <c r="B1799" t="s">
        <v>1917</v>
      </c>
      <c r="C1799" t="s">
        <v>1910</v>
      </c>
      <c r="D1799">
        <v>0.26129999999999998</v>
      </c>
      <c r="E1799">
        <v>834</v>
      </c>
      <c r="F1799">
        <f t="shared" si="28"/>
        <v>13</v>
      </c>
      <c r="G1799" t="str">
        <f>STANDINGS_BA[[#This Row],[League]]&amp;STANDINGS_BA[[#This Row],[Team]]</f>
        <v>$150 Draft Champions Jan 05 1:00 pm Lg.3581Major League Players</v>
      </c>
    </row>
    <row r="1800" spans="1:7" x14ac:dyDescent="0.25">
      <c r="A1800">
        <v>2847</v>
      </c>
      <c r="B1800" t="s">
        <v>346</v>
      </c>
      <c r="C1800" t="s">
        <v>1910</v>
      </c>
      <c r="D1800">
        <v>0.25119999999999998</v>
      </c>
      <c r="E1800">
        <v>64</v>
      </c>
      <c r="F1800">
        <f t="shared" si="28"/>
        <v>14</v>
      </c>
      <c r="G1800" t="str">
        <f>STANDINGS_BA[[#This Row],[League]]&amp;STANDINGS_BA[[#This Row],[Team]]</f>
        <v>$150 Draft Champions Jan 05 1:00 pm Lg.3581Miami Mac 2</v>
      </c>
    </row>
    <row r="1801" spans="1:7" x14ac:dyDescent="0.25">
      <c r="A1801">
        <v>2862</v>
      </c>
      <c r="B1801" t="s">
        <v>1918</v>
      </c>
      <c r="C1801" t="s">
        <v>1910</v>
      </c>
      <c r="D1801">
        <v>0.25059999999999999</v>
      </c>
      <c r="E1801">
        <v>49</v>
      </c>
      <c r="F1801">
        <f t="shared" si="28"/>
        <v>15</v>
      </c>
      <c r="G1801" t="str">
        <f>STANDINGS_BA[[#This Row],[League]]&amp;STANDINGS_BA[[#This Row],[Team]]</f>
        <v>$150 Draft Champions Jan 05 1:00 pm Lg.3581It's Happening II</v>
      </c>
    </row>
    <row r="1802" spans="1:7" x14ac:dyDescent="0.25">
      <c r="A1802">
        <v>18</v>
      </c>
      <c r="B1802" t="s">
        <v>1919</v>
      </c>
      <c r="C1802" t="s">
        <v>1920</v>
      </c>
      <c r="D1802">
        <v>0.2833</v>
      </c>
      <c r="E1802">
        <v>2893</v>
      </c>
      <c r="F1802">
        <f t="shared" si="28"/>
        <v>1</v>
      </c>
      <c r="G1802" t="str">
        <f>STANDINGS_BA[[#This Row],[League]]&amp;STANDINGS_BA[[#This Row],[Team]]</f>
        <v>$150 Draft Champions Jan 06 1:00 pm Lg.3582MeatLohse</v>
      </c>
    </row>
    <row r="1803" spans="1:7" x14ac:dyDescent="0.25">
      <c r="A1803">
        <v>450</v>
      </c>
      <c r="B1803" t="s">
        <v>1921</v>
      </c>
      <c r="C1803" t="s">
        <v>1920</v>
      </c>
      <c r="D1803">
        <v>0.27289999999999998</v>
      </c>
      <c r="E1803">
        <v>2461</v>
      </c>
      <c r="F1803">
        <f t="shared" si="28"/>
        <v>2</v>
      </c>
      <c r="G1803" t="str">
        <f>STANDINGS_BA[[#This Row],[League]]&amp;STANDINGS_BA[[#This Row],[Team]]</f>
        <v>$150 Draft Champions Jan 06 1:00 pm Lg.3582Chili and Onion Dogs</v>
      </c>
    </row>
    <row r="1804" spans="1:7" x14ac:dyDescent="0.25">
      <c r="A1804">
        <v>682</v>
      </c>
      <c r="B1804" t="s">
        <v>372</v>
      </c>
      <c r="C1804" t="s">
        <v>1920</v>
      </c>
      <c r="D1804">
        <v>0.27089999999999997</v>
      </c>
      <c r="E1804">
        <v>2229</v>
      </c>
      <c r="F1804">
        <f t="shared" si="28"/>
        <v>3</v>
      </c>
      <c r="G1804" t="str">
        <f>STANDINGS_BA[[#This Row],[League]]&amp;STANDINGS_BA[[#This Row],[Team]]</f>
        <v>$150 Draft Champions Jan 06 1:00 pm Lg.3582Tigers Slappy DC2</v>
      </c>
    </row>
    <row r="1805" spans="1:7" x14ac:dyDescent="0.25">
      <c r="A1805">
        <v>690</v>
      </c>
      <c r="B1805" t="s">
        <v>1922</v>
      </c>
      <c r="C1805" t="s">
        <v>1920</v>
      </c>
      <c r="D1805">
        <v>0.27079999999999999</v>
      </c>
      <c r="E1805">
        <v>2221</v>
      </c>
      <c r="F1805">
        <f t="shared" si="28"/>
        <v>4</v>
      </c>
      <c r="G1805" t="str">
        <f>STANDINGS_BA[[#This Row],[League]]&amp;STANDINGS_BA[[#This Row],[Team]]</f>
        <v>$150 Draft Champions Jan 06 1:00 pm Lg.3582Cleveland Dustmites</v>
      </c>
    </row>
    <row r="1806" spans="1:7" x14ac:dyDescent="0.25">
      <c r="A1806">
        <v>1022</v>
      </c>
      <c r="B1806" t="s">
        <v>1923</v>
      </c>
      <c r="C1806" t="s">
        <v>1920</v>
      </c>
      <c r="D1806">
        <v>0.26829999999999998</v>
      </c>
      <c r="E1806">
        <v>1889</v>
      </c>
      <c r="F1806">
        <f t="shared" si="28"/>
        <v>5</v>
      </c>
      <c r="G1806" t="str">
        <f>STANDINGS_BA[[#This Row],[League]]&amp;STANDINGS_BA[[#This Row],[Team]]</f>
        <v>$150 Draft Champions Jan 06 1:00 pm Lg.3582Sloth Farmer</v>
      </c>
    </row>
    <row r="1807" spans="1:7" x14ac:dyDescent="0.25">
      <c r="A1807">
        <v>1030</v>
      </c>
      <c r="B1807" t="s">
        <v>452</v>
      </c>
      <c r="C1807" t="s">
        <v>1920</v>
      </c>
      <c r="D1807">
        <v>0.26819999999999999</v>
      </c>
      <c r="E1807">
        <v>1881</v>
      </c>
      <c r="F1807">
        <f t="shared" si="28"/>
        <v>6</v>
      </c>
      <c r="G1807" t="str">
        <f>STANDINGS_BA[[#This Row],[League]]&amp;STANDINGS_BA[[#This Row],[Team]]</f>
        <v>$150 Draft Champions Jan 06 1:00 pm Lg.3582Super Furry Animals</v>
      </c>
    </row>
    <row r="1808" spans="1:7" x14ac:dyDescent="0.25">
      <c r="A1808">
        <v>1406</v>
      </c>
      <c r="B1808" t="s">
        <v>1924</v>
      </c>
      <c r="C1808" t="s">
        <v>1920</v>
      </c>
      <c r="D1808">
        <v>0.26569999999999999</v>
      </c>
      <c r="E1808">
        <v>1505</v>
      </c>
      <c r="F1808">
        <f t="shared" si="28"/>
        <v>7</v>
      </c>
      <c r="G1808" t="str">
        <f>STANDINGS_BA[[#This Row],[League]]&amp;STANDINGS_BA[[#This Row],[Team]]</f>
        <v>$150 Draft Champions Jan 06 1:00 pm Lg.3582Killed By Death</v>
      </c>
    </row>
    <row r="1809" spans="1:7" x14ac:dyDescent="0.25">
      <c r="A1809">
        <v>1526</v>
      </c>
      <c r="B1809" t="s">
        <v>12</v>
      </c>
      <c r="C1809" t="s">
        <v>1920</v>
      </c>
      <c r="D1809">
        <v>0.26500000000000001</v>
      </c>
      <c r="E1809">
        <v>1385</v>
      </c>
      <c r="F1809">
        <f t="shared" si="28"/>
        <v>8</v>
      </c>
      <c r="G1809" t="str">
        <f>STANDINGS_BA[[#This Row],[League]]&amp;STANDINGS_BA[[#This Row],[Team]]</f>
        <v>$150 Draft Champions Jan 06 1:00 pm Lg.3582Team Marcus</v>
      </c>
    </row>
    <row r="1810" spans="1:7" x14ac:dyDescent="0.25">
      <c r="A1810">
        <v>1732</v>
      </c>
      <c r="B1810" t="s">
        <v>1925</v>
      </c>
      <c r="C1810" t="s">
        <v>1920</v>
      </c>
      <c r="D1810">
        <v>0.26369999999999999</v>
      </c>
      <c r="E1810">
        <v>1179</v>
      </c>
      <c r="F1810">
        <f t="shared" si="28"/>
        <v>9</v>
      </c>
      <c r="G1810" t="str">
        <f>STANDINGS_BA[[#This Row],[League]]&amp;STANDINGS_BA[[#This Row],[Team]]</f>
        <v>$150 Draft Champions Jan 06 1:00 pm Lg.3582Akitas</v>
      </c>
    </row>
    <row r="1811" spans="1:7" x14ac:dyDescent="0.25">
      <c r="A1811">
        <v>1806</v>
      </c>
      <c r="B1811" t="s">
        <v>1926</v>
      </c>
      <c r="C1811" t="s">
        <v>1920</v>
      </c>
      <c r="D1811">
        <v>0.26319999999999999</v>
      </c>
      <c r="E1811">
        <v>1105</v>
      </c>
      <c r="F1811">
        <f t="shared" si="28"/>
        <v>10</v>
      </c>
      <c r="G1811" t="str">
        <f>STANDINGS_BA[[#This Row],[League]]&amp;STANDINGS_BA[[#This Row],[Team]]</f>
        <v>$150 Draft Champions Jan 06 1:00 pm Lg.3582SpinningSeams6</v>
      </c>
    </row>
    <row r="1812" spans="1:7" x14ac:dyDescent="0.25">
      <c r="A1812">
        <v>1818</v>
      </c>
      <c r="B1812" t="s">
        <v>367</v>
      </c>
      <c r="C1812" t="s">
        <v>1920</v>
      </c>
      <c r="D1812">
        <v>0.2631</v>
      </c>
      <c r="E1812">
        <v>1093</v>
      </c>
      <c r="F1812">
        <f t="shared" si="28"/>
        <v>11</v>
      </c>
      <c r="G1812" t="str">
        <f>STANDINGS_BA[[#This Row],[League]]&amp;STANDINGS_BA[[#This Row],[Team]]</f>
        <v>$150 Draft Champions Jan 06 1:00 pm Lg.3582Team Wilson</v>
      </c>
    </row>
    <row r="1813" spans="1:7" x14ac:dyDescent="0.25">
      <c r="A1813">
        <v>2151</v>
      </c>
      <c r="B1813" t="s">
        <v>87</v>
      </c>
      <c r="C1813" t="s">
        <v>1920</v>
      </c>
      <c r="D1813">
        <v>0.26079999999999998</v>
      </c>
      <c r="E1813">
        <v>760</v>
      </c>
      <c r="F1813">
        <f t="shared" si="28"/>
        <v>12</v>
      </c>
      <c r="G1813" t="str">
        <f>STANDINGS_BA[[#This Row],[League]]&amp;STANDINGS_BA[[#This Row],[Team]]</f>
        <v>$150 Draft Champions Jan 06 1:00 pm Lg.3582The Northsiders</v>
      </c>
    </row>
    <row r="1814" spans="1:7" x14ac:dyDescent="0.25">
      <c r="A1814">
        <v>2204</v>
      </c>
      <c r="B1814" t="s">
        <v>1927</v>
      </c>
      <c r="C1814" t="s">
        <v>1920</v>
      </c>
      <c r="D1814">
        <v>0.26040000000000002</v>
      </c>
      <c r="E1814">
        <v>707</v>
      </c>
      <c r="F1814">
        <f t="shared" si="28"/>
        <v>13</v>
      </c>
      <c r="G1814" t="str">
        <f>STANDINGS_BA[[#This Row],[League]]&amp;STANDINGS_BA[[#This Row],[Team]]</f>
        <v>$150 Draft Champions Jan 06 1:00 pm Lg.3582Dogeeseseegod</v>
      </c>
    </row>
    <row r="1815" spans="1:7" x14ac:dyDescent="0.25">
      <c r="A1815">
        <v>2545</v>
      </c>
      <c r="B1815" t="s">
        <v>481</v>
      </c>
      <c r="C1815" t="s">
        <v>1920</v>
      </c>
      <c r="D1815">
        <v>0.25719999999999998</v>
      </c>
      <c r="E1815">
        <v>366</v>
      </c>
      <c r="F1815">
        <f t="shared" si="28"/>
        <v>14</v>
      </c>
      <c r="G1815" t="str">
        <f>STANDINGS_BA[[#This Row],[League]]&amp;STANDINGS_BA[[#This Row],[Team]]</f>
        <v>$150 Draft Champions Jan 06 1:00 pm Lg.3582Cultured Hooligan 3</v>
      </c>
    </row>
    <row r="1816" spans="1:7" x14ac:dyDescent="0.25">
      <c r="A1816">
        <v>2664</v>
      </c>
      <c r="B1816" t="s">
        <v>726</v>
      </c>
      <c r="C1816" t="s">
        <v>1920</v>
      </c>
      <c r="D1816">
        <v>0.25540000000000002</v>
      </c>
      <c r="E1816">
        <v>247</v>
      </c>
      <c r="F1816">
        <f t="shared" si="28"/>
        <v>15</v>
      </c>
      <c r="G1816" t="str">
        <f>STANDINGS_BA[[#This Row],[League]]&amp;STANDINGS_BA[[#This Row],[Team]]</f>
        <v>$150 Draft Champions Jan 06 1:00 pm Lg.3582Team Warner</v>
      </c>
    </row>
    <row r="1817" spans="1:7" x14ac:dyDescent="0.25">
      <c r="A1817">
        <v>114</v>
      </c>
      <c r="B1817" t="s">
        <v>286</v>
      </c>
      <c r="C1817" t="s">
        <v>1928</v>
      </c>
      <c r="D1817">
        <v>0.27800000000000002</v>
      </c>
      <c r="E1817">
        <v>2797</v>
      </c>
      <c r="F1817">
        <f t="shared" si="28"/>
        <v>1</v>
      </c>
      <c r="G1817" t="str">
        <f>STANDINGS_BA[[#This Row],[League]]&amp;STANDINGS_BA[[#This Row],[Team]]</f>
        <v>$150 Draft Champions Jan 07 1:00 pm Lg.3583Team Williams</v>
      </c>
    </row>
    <row r="1818" spans="1:7" x14ac:dyDescent="0.25">
      <c r="A1818">
        <v>240</v>
      </c>
      <c r="B1818" t="s">
        <v>1929</v>
      </c>
      <c r="C1818" t="s">
        <v>1928</v>
      </c>
      <c r="D1818">
        <v>0.27529999999999999</v>
      </c>
      <c r="E1818">
        <v>2671</v>
      </c>
      <c r="F1818">
        <f t="shared" si="28"/>
        <v>2</v>
      </c>
      <c r="G1818" t="str">
        <f>STANDINGS_BA[[#This Row],[League]]&amp;STANDINGS_BA[[#This Row],[Team]]</f>
        <v>$150 Draft Champions Jan 07 1:00 pm Lg.3583The Price for Bryce</v>
      </c>
    </row>
    <row r="1819" spans="1:7" x14ac:dyDescent="0.25">
      <c r="A1819">
        <v>576</v>
      </c>
      <c r="B1819" t="s">
        <v>1930</v>
      </c>
      <c r="C1819" t="s">
        <v>1928</v>
      </c>
      <c r="D1819">
        <v>0.27179999999999999</v>
      </c>
      <c r="E1819">
        <v>2335</v>
      </c>
      <c r="F1819">
        <f t="shared" si="28"/>
        <v>3</v>
      </c>
      <c r="G1819" t="str">
        <f>STANDINGS_BA[[#This Row],[League]]&amp;STANDINGS_BA[[#This Row],[Team]]</f>
        <v>$150 Draft Champions Jan 07 1:00 pm Lg.3583Lincoln Lumberjacks</v>
      </c>
    </row>
    <row r="1820" spans="1:7" x14ac:dyDescent="0.25">
      <c r="A1820">
        <v>736</v>
      </c>
      <c r="B1820" t="s">
        <v>1931</v>
      </c>
      <c r="C1820" t="s">
        <v>1928</v>
      </c>
      <c r="D1820">
        <v>0.27029999999999998</v>
      </c>
      <c r="E1820">
        <v>2175</v>
      </c>
      <c r="F1820">
        <f t="shared" si="28"/>
        <v>4</v>
      </c>
      <c r="G1820" t="str">
        <f>STANDINGS_BA[[#This Row],[League]]&amp;STANDINGS_BA[[#This Row],[Team]]</f>
        <v>$150 Draft Champions Jan 07 1:00 pm Lg.3583Squawks</v>
      </c>
    </row>
    <row r="1821" spans="1:7" x14ac:dyDescent="0.25">
      <c r="A1821">
        <v>805</v>
      </c>
      <c r="B1821" t="s">
        <v>1932</v>
      </c>
      <c r="C1821" t="s">
        <v>1928</v>
      </c>
      <c r="D1821">
        <v>0.2697</v>
      </c>
      <c r="E1821">
        <v>2106</v>
      </c>
      <c r="F1821">
        <f t="shared" si="28"/>
        <v>5</v>
      </c>
      <c r="G1821" t="str">
        <f>STANDINGS_BA[[#This Row],[League]]&amp;STANDINGS_BA[[#This Row],[Team]]</f>
        <v>$150 Draft Champions Jan 07 1:00 pm Lg.35833DC WAGGENER</v>
      </c>
    </row>
    <row r="1822" spans="1:7" x14ac:dyDescent="0.25">
      <c r="A1822">
        <v>827</v>
      </c>
      <c r="B1822" t="s">
        <v>1933</v>
      </c>
      <c r="C1822" t="s">
        <v>1928</v>
      </c>
      <c r="D1822">
        <v>0.26960000000000001</v>
      </c>
      <c r="E1822">
        <v>2084</v>
      </c>
      <c r="F1822">
        <f t="shared" si="28"/>
        <v>6</v>
      </c>
      <c r="G1822" t="str">
        <f>STANDINGS_BA[[#This Row],[League]]&amp;STANDINGS_BA[[#This Row],[Team]]</f>
        <v>$150 Draft Champions Jan 07 1:00 pm Lg.3583Agostina</v>
      </c>
    </row>
    <row r="1823" spans="1:7" x14ac:dyDescent="0.25">
      <c r="A1823">
        <v>916</v>
      </c>
      <c r="B1823" t="s">
        <v>1934</v>
      </c>
      <c r="C1823" t="s">
        <v>1928</v>
      </c>
      <c r="D1823">
        <v>0.26900000000000002</v>
      </c>
      <c r="E1823">
        <v>1995</v>
      </c>
      <c r="F1823">
        <f t="shared" si="28"/>
        <v>7</v>
      </c>
      <c r="G1823" t="str">
        <f>STANDINGS_BA[[#This Row],[League]]&amp;STANDINGS_BA[[#This Row],[Team]]</f>
        <v>$150 Draft Champions Jan 07 1:00 pm Lg.3583Captain Chaos</v>
      </c>
    </row>
    <row r="1824" spans="1:7" x14ac:dyDescent="0.25">
      <c r="A1824">
        <v>1353</v>
      </c>
      <c r="B1824" t="s">
        <v>1935</v>
      </c>
      <c r="C1824" t="s">
        <v>1928</v>
      </c>
      <c r="D1824">
        <v>0.26600000000000001</v>
      </c>
      <c r="E1824">
        <v>1558</v>
      </c>
      <c r="F1824">
        <f t="shared" si="28"/>
        <v>8</v>
      </c>
      <c r="G1824" t="str">
        <f>STANDINGS_BA[[#This Row],[League]]&amp;STANDINGS_BA[[#This Row],[Team]]</f>
        <v>$150 Draft Champions Jan 07 1:00 pm Lg.3583Gray Boy Bailey</v>
      </c>
    </row>
    <row r="1825" spans="1:7" x14ac:dyDescent="0.25">
      <c r="A1825">
        <v>1386</v>
      </c>
      <c r="B1825" t="s">
        <v>532</v>
      </c>
      <c r="C1825" t="s">
        <v>1928</v>
      </c>
      <c r="D1825">
        <v>0.26579999999999998</v>
      </c>
      <c r="E1825">
        <v>1525</v>
      </c>
      <c r="F1825">
        <f t="shared" si="28"/>
        <v>9</v>
      </c>
      <c r="G1825" t="str">
        <f>STANDINGS_BA[[#This Row],[League]]&amp;STANDINGS_BA[[#This Row],[Team]]</f>
        <v>$150 Draft Champions Jan 07 1:00 pm Lg.3583Bleacher Bums</v>
      </c>
    </row>
    <row r="1826" spans="1:7" x14ac:dyDescent="0.25">
      <c r="A1826">
        <v>1482</v>
      </c>
      <c r="B1826" t="s">
        <v>1936</v>
      </c>
      <c r="C1826" t="s">
        <v>1928</v>
      </c>
      <c r="D1826">
        <v>0.26519999999999999</v>
      </c>
      <c r="E1826">
        <v>1429</v>
      </c>
      <c r="F1826">
        <f t="shared" si="28"/>
        <v>10</v>
      </c>
      <c r="G1826" t="str">
        <f>STANDINGS_BA[[#This Row],[League]]&amp;STANDINGS_BA[[#This Row],[Team]]</f>
        <v>$150 Draft Champions Jan 07 1:00 pm Lg.3583Pine Tar Gang</v>
      </c>
    </row>
    <row r="1827" spans="1:7" x14ac:dyDescent="0.25">
      <c r="A1827">
        <v>1616</v>
      </c>
      <c r="B1827" t="s">
        <v>1937</v>
      </c>
      <c r="C1827" t="s">
        <v>1928</v>
      </c>
      <c r="D1827">
        <v>0.26440000000000002</v>
      </c>
      <c r="E1827">
        <v>1295</v>
      </c>
      <c r="F1827">
        <f t="shared" si="28"/>
        <v>11</v>
      </c>
      <c r="G1827" t="str">
        <f>STANDINGS_BA[[#This Row],[League]]&amp;STANDINGS_BA[[#This Row],[Team]]</f>
        <v>$150 Draft Champions Jan 07 1:00 pm Lg.3583The District</v>
      </c>
    </row>
    <row r="1828" spans="1:7" x14ac:dyDescent="0.25">
      <c r="A1828">
        <v>1898</v>
      </c>
      <c r="B1828" t="s">
        <v>1938</v>
      </c>
      <c r="C1828" t="s">
        <v>1928</v>
      </c>
      <c r="D1828">
        <v>0.2626</v>
      </c>
      <c r="E1828">
        <v>1013</v>
      </c>
      <c r="F1828">
        <f t="shared" si="28"/>
        <v>12</v>
      </c>
      <c r="G1828" t="str">
        <f>STANDINGS_BA[[#This Row],[League]]&amp;STANDINGS_BA[[#This Row],[Team]]</f>
        <v>$150 Draft Champions Jan 07 1:00 pm Lg.3583Mike Pagliarulo</v>
      </c>
    </row>
    <row r="1829" spans="1:7" x14ac:dyDescent="0.25">
      <c r="A1829">
        <v>2557</v>
      </c>
      <c r="B1829" t="s">
        <v>18</v>
      </c>
      <c r="C1829" t="s">
        <v>1928</v>
      </c>
      <c r="D1829">
        <v>0.25700000000000001</v>
      </c>
      <c r="E1829">
        <v>354</v>
      </c>
      <c r="F1829">
        <f t="shared" si="28"/>
        <v>13</v>
      </c>
      <c r="G1829" t="str">
        <f>STANDINGS_BA[[#This Row],[League]]&amp;STANDINGS_BA[[#This Row],[Team]]</f>
        <v>$150 Draft Champions Jan 07 1:00 pm Lg.3583Home Run Derbies</v>
      </c>
    </row>
    <row r="1830" spans="1:7" x14ac:dyDescent="0.25">
      <c r="A1830">
        <v>2635</v>
      </c>
      <c r="B1830" t="s">
        <v>1939</v>
      </c>
      <c r="C1830" t="s">
        <v>1928</v>
      </c>
      <c r="D1830">
        <v>0.25590000000000002</v>
      </c>
      <c r="E1830">
        <v>276</v>
      </c>
      <c r="F1830">
        <f t="shared" si="28"/>
        <v>14</v>
      </c>
      <c r="G1830" t="str">
        <f>STANDINGS_BA[[#This Row],[League]]&amp;STANDINGS_BA[[#This Row],[Team]]</f>
        <v>$150 Draft Champions Jan 07 1:00 pm Lg.3583Team Winder</v>
      </c>
    </row>
    <row r="1831" spans="1:7" x14ac:dyDescent="0.25">
      <c r="A1831">
        <v>2902</v>
      </c>
      <c r="B1831" t="s">
        <v>1940</v>
      </c>
      <c r="C1831" t="s">
        <v>1928</v>
      </c>
      <c r="D1831">
        <v>0.2465</v>
      </c>
      <c r="E1831">
        <v>9</v>
      </c>
      <c r="F1831">
        <f t="shared" si="28"/>
        <v>15</v>
      </c>
      <c r="G1831" t="str">
        <f>STANDINGS_BA[[#This Row],[League]]&amp;STANDINGS_BA[[#This Row],[Team]]</f>
        <v>$150 Draft Champions Jan 07 1:00 pm Lg.35831883 BOSTON BEANEATERS</v>
      </c>
    </row>
    <row r="1832" spans="1:7" x14ac:dyDescent="0.25">
      <c r="A1832">
        <v>226</v>
      </c>
      <c r="B1832" t="s">
        <v>50</v>
      </c>
      <c r="C1832" t="s">
        <v>1941</v>
      </c>
      <c r="D1832">
        <v>0.27550000000000002</v>
      </c>
      <c r="E1832">
        <v>2685</v>
      </c>
      <c r="F1832">
        <f t="shared" si="28"/>
        <v>1</v>
      </c>
      <c r="G1832" t="str">
        <f>STANDINGS_BA[[#This Row],[League]]&amp;STANDINGS_BA[[#This Row],[Team]]</f>
        <v>$150 Draft Champions Jan 07 1:00 pm Lg.3584Highwayman</v>
      </c>
    </row>
    <row r="1833" spans="1:7" x14ac:dyDescent="0.25">
      <c r="A1833">
        <v>237</v>
      </c>
      <c r="B1833" t="s">
        <v>260</v>
      </c>
      <c r="C1833" t="s">
        <v>1941</v>
      </c>
      <c r="D1833">
        <v>0.27539999999999998</v>
      </c>
      <c r="E1833">
        <v>2674</v>
      </c>
      <c r="F1833">
        <f t="shared" si="28"/>
        <v>2</v>
      </c>
      <c r="G1833" t="str">
        <f>STANDINGS_BA[[#This Row],[League]]&amp;STANDINGS_BA[[#This Row],[Team]]</f>
        <v>$150 Draft Champions Jan 07 1:00 pm Lg.3584Team Maher</v>
      </c>
    </row>
    <row r="1834" spans="1:7" x14ac:dyDescent="0.25">
      <c r="A1834">
        <v>493</v>
      </c>
      <c r="B1834" t="s">
        <v>1942</v>
      </c>
      <c r="C1834" t="s">
        <v>1941</v>
      </c>
      <c r="D1834">
        <v>0.27260000000000001</v>
      </c>
      <c r="E1834">
        <v>2418</v>
      </c>
      <c r="F1834">
        <f t="shared" si="28"/>
        <v>3</v>
      </c>
      <c r="G1834" t="str">
        <f>STANDINGS_BA[[#This Row],[League]]&amp;STANDINGS_BA[[#This Row],[Team]]</f>
        <v>$150 Draft Champions Jan 07 1:00 pm Lg.3584Hey now</v>
      </c>
    </row>
    <row r="1835" spans="1:7" x14ac:dyDescent="0.25">
      <c r="A1835">
        <v>510</v>
      </c>
      <c r="B1835" t="s">
        <v>1943</v>
      </c>
      <c r="C1835" t="s">
        <v>1941</v>
      </c>
      <c r="D1835">
        <v>0.27250000000000002</v>
      </c>
      <c r="E1835">
        <v>2401</v>
      </c>
      <c r="F1835">
        <f t="shared" si="28"/>
        <v>4</v>
      </c>
      <c r="G1835" t="str">
        <f>STANDINGS_BA[[#This Row],[League]]&amp;STANDINGS_BA[[#This Row],[Team]]</f>
        <v>$150 Draft Champions Jan 07 1:00 pm Lg.3584Maddon Gnomes</v>
      </c>
    </row>
    <row r="1836" spans="1:7" x14ac:dyDescent="0.25">
      <c r="A1836">
        <v>554</v>
      </c>
      <c r="B1836" t="s">
        <v>1944</v>
      </c>
      <c r="C1836" t="s">
        <v>1941</v>
      </c>
      <c r="D1836">
        <v>0.27200000000000002</v>
      </c>
      <c r="E1836">
        <v>2357</v>
      </c>
      <c r="F1836">
        <f t="shared" si="28"/>
        <v>5</v>
      </c>
      <c r="G1836" t="str">
        <f>STANDINGS_BA[[#This Row],[League]]&amp;STANDINGS_BA[[#This Row],[Team]]</f>
        <v>$150 Draft Champions Jan 07 1:00 pm Lg.3584Altuve Abreu Keuchel</v>
      </c>
    </row>
    <row r="1837" spans="1:7" x14ac:dyDescent="0.25">
      <c r="A1837">
        <v>749</v>
      </c>
      <c r="B1837" t="s">
        <v>1945</v>
      </c>
      <c r="C1837" t="s">
        <v>1941</v>
      </c>
      <c r="D1837">
        <v>0.27029999999999998</v>
      </c>
      <c r="E1837">
        <v>2162</v>
      </c>
      <c r="F1837">
        <f t="shared" si="28"/>
        <v>6</v>
      </c>
      <c r="G1837" t="str">
        <f>STANDINGS_BA[[#This Row],[League]]&amp;STANDINGS_BA[[#This Row],[Team]]</f>
        <v>$150 Draft Champions Jan 07 1:00 pm Lg.3584EMERSON 5</v>
      </c>
    </row>
    <row r="1838" spans="1:7" x14ac:dyDescent="0.25">
      <c r="A1838">
        <v>787</v>
      </c>
      <c r="B1838" t="s">
        <v>1946</v>
      </c>
      <c r="C1838" t="s">
        <v>1941</v>
      </c>
      <c r="D1838">
        <v>0.26989999999999997</v>
      </c>
      <c r="E1838">
        <v>2124</v>
      </c>
      <c r="F1838">
        <f t="shared" si="28"/>
        <v>7</v>
      </c>
      <c r="G1838" t="str">
        <f>STANDINGS_BA[[#This Row],[League]]&amp;STANDINGS_BA[[#This Row],[Team]]</f>
        <v>$150 Draft Champions Jan 07 1:00 pm Lg.3584EBDB BnB Prime</v>
      </c>
    </row>
    <row r="1839" spans="1:7" x14ac:dyDescent="0.25">
      <c r="A1839">
        <v>965</v>
      </c>
      <c r="B1839" t="s">
        <v>1947</v>
      </c>
      <c r="C1839" t="s">
        <v>1941</v>
      </c>
      <c r="D1839">
        <v>0.26869999999999999</v>
      </c>
      <c r="E1839">
        <v>1946</v>
      </c>
      <c r="F1839">
        <f t="shared" si="28"/>
        <v>8</v>
      </c>
      <c r="G1839" t="str">
        <f>STANDINGS_BA[[#This Row],[League]]&amp;STANDINGS_BA[[#This Row],[Team]]</f>
        <v>$150 Draft Champions Jan 07 1:00 pm Lg.3584Starfishmn 0107</v>
      </c>
    </row>
    <row r="1840" spans="1:7" x14ac:dyDescent="0.25">
      <c r="A1840">
        <v>1100</v>
      </c>
      <c r="B1840" t="s">
        <v>292</v>
      </c>
      <c r="C1840" t="s">
        <v>1941</v>
      </c>
      <c r="D1840">
        <v>0.26779999999999998</v>
      </c>
      <c r="E1840">
        <v>1811</v>
      </c>
      <c r="F1840">
        <f t="shared" si="28"/>
        <v>9</v>
      </c>
      <c r="G1840" t="str">
        <f>STANDINGS_BA[[#This Row],[League]]&amp;STANDINGS_BA[[#This Row],[Team]]</f>
        <v>$150 Draft Champions Jan 07 1:00 pm Lg.3584Team Teixeira</v>
      </c>
    </row>
    <row r="1841" spans="1:7" x14ac:dyDescent="0.25">
      <c r="A1841">
        <v>1367</v>
      </c>
      <c r="B1841" t="s">
        <v>9</v>
      </c>
      <c r="C1841" t="s">
        <v>1941</v>
      </c>
      <c r="D1841">
        <v>0.26600000000000001</v>
      </c>
      <c r="E1841">
        <v>1544</v>
      </c>
      <c r="F1841">
        <f t="shared" si="28"/>
        <v>10</v>
      </c>
      <c r="G1841" t="str">
        <f>STANDINGS_BA[[#This Row],[League]]&amp;STANDINGS_BA[[#This Row],[Team]]</f>
        <v>$150 Draft Champions Jan 07 1:00 pm Lg.3584Team Johnson</v>
      </c>
    </row>
    <row r="1842" spans="1:7" x14ac:dyDescent="0.25">
      <c r="A1842">
        <v>2171</v>
      </c>
      <c r="B1842" t="s">
        <v>1948</v>
      </c>
      <c r="C1842" t="s">
        <v>1941</v>
      </c>
      <c r="D1842">
        <v>0.2606</v>
      </c>
      <c r="E1842">
        <v>740</v>
      </c>
      <c r="F1842">
        <f t="shared" si="28"/>
        <v>11</v>
      </c>
      <c r="G1842" t="str">
        <f>STANDINGS_BA[[#This Row],[League]]&amp;STANDINGS_BA[[#This Row],[Team]]</f>
        <v>$150 Draft Champions Jan 07 1:00 pm Lg.3584Nice Picks for a Ghost</v>
      </c>
    </row>
    <row r="1843" spans="1:7" x14ac:dyDescent="0.25">
      <c r="A1843">
        <v>2447</v>
      </c>
      <c r="B1843" t="s">
        <v>1949</v>
      </c>
      <c r="C1843" t="s">
        <v>1941</v>
      </c>
      <c r="D1843">
        <v>0.25819999999999999</v>
      </c>
      <c r="E1843">
        <v>464</v>
      </c>
      <c r="F1843">
        <f t="shared" si="28"/>
        <v>12</v>
      </c>
      <c r="G1843" t="str">
        <f>STANDINGS_BA[[#This Row],[League]]&amp;STANDINGS_BA[[#This Row],[Team]]</f>
        <v>$150 Draft Champions Jan 07 1:00 pm Lg.3584Team Kent 2</v>
      </c>
    </row>
    <row r="1844" spans="1:7" x14ac:dyDescent="0.25">
      <c r="A1844">
        <v>2598</v>
      </c>
      <c r="B1844" t="s">
        <v>36</v>
      </c>
      <c r="C1844" t="s">
        <v>1941</v>
      </c>
      <c r="D1844">
        <v>0.25640000000000002</v>
      </c>
      <c r="E1844">
        <v>313</v>
      </c>
      <c r="F1844">
        <f t="shared" si="28"/>
        <v>13</v>
      </c>
      <c r="G1844" t="str">
        <f>STANDINGS_BA[[#This Row],[League]]&amp;STANDINGS_BA[[#This Row],[Team]]</f>
        <v>$150 Draft Champions Jan 07 1:00 pm Lg.3584PACO THYME</v>
      </c>
    </row>
    <row r="1845" spans="1:7" x14ac:dyDescent="0.25">
      <c r="A1845">
        <v>2851</v>
      </c>
      <c r="B1845" t="s">
        <v>474</v>
      </c>
      <c r="C1845" t="s">
        <v>1941</v>
      </c>
      <c r="D1845">
        <v>0.251</v>
      </c>
      <c r="E1845">
        <v>60</v>
      </c>
      <c r="F1845">
        <f t="shared" si="28"/>
        <v>14</v>
      </c>
      <c r="G1845" t="str">
        <f>STANDINGS_BA[[#This Row],[League]]&amp;STANDINGS_BA[[#This Row],[Team]]</f>
        <v>$150 Draft Champions Jan 07 1:00 pm Lg.3584Red Barons II</v>
      </c>
    </row>
    <row r="1846" spans="1:7" x14ac:dyDescent="0.25">
      <c r="A1846">
        <v>2868</v>
      </c>
      <c r="B1846" t="s">
        <v>378</v>
      </c>
      <c r="C1846" t="s">
        <v>1941</v>
      </c>
      <c r="D1846">
        <v>0.25040000000000001</v>
      </c>
      <c r="E1846">
        <v>43</v>
      </c>
      <c r="F1846">
        <f t="shared" si="28"/>
        <v>15</v>
      </c>
      <c r="G1846" t="str">
        <f>STANDINGS_BA[[#This Row],[League]]&amp;STANDINGS_BA[[#This Row],[Team]]</f>
        <v>$150 Draft Champions Jan 07 1:00 pm Lg.3584Team Whaley</v>
      </c>
    </row>
    <row r="1847" spans="1:7" x14ac:dyDescent="0.25">
      <c r="A1847">
        <v>252</v>
      </c>
      <c r="B1847" t="s">
        <v>1950</v>
      </c>
      <c r="C1847" t="s">
        <v>1951</v>
      </c>
      <c r="D1847">
        <v>0.27510000000000001</v>
      </c>
      <c r="E1847">
        <v>2659</v>
      </c>
      <c r="F1847">
        <f t="shared" si="28"/>
        <v>1</v>
      </c>
      <c r="G1847" t="str">
        <f>STANDINGS_BA[[#This Row],[League]]&amp;STANDINGS_BA[[#This Row],[Team]]</f>
        <v>$150 Draft Champions Jan 08 1:00 pm Lg.3585Heart-Shaped Box</v>
      </c>
    </row>
    <row r="1848" spans="1:7" x14ac:dyDescent="0.25">
      <c r="A1848">
        <v>435</v>
      </c>
      <c r="B1848" t="s">
        <v>18</v>
      </c>
      <c r="C1848" t="s">
        <v>1951</v>
      </c>
      <c r="D1848">
        <v>0.27310000000000001</v>
      </c>
      <c r="E1848">
        <v>2476</v>
      </c>
      <c r="F1848">
        <f t="shared" si="28"/>
        <v>2</v>
      </c>
      <c r="G1848" t="str">
        <f>STANDINGS_BA[[#This Row],[League]]&amp;STANDINGS_BA[[#This Row],[Team]]</f>
        <v>$150 Draft Champions Jan 08 1:00 pm Lg.3585Home Run Derbies</v>
      </c>
    </row>
    <row r="1849" spans="1:7" x14ac:dyDescent="0.25">
      <c r="A1849">
        <v>478</v>
      </c>
      <c r="B1849" t="s">
        <v>17</v>
      </c>
      <c r="C1849" t="s">
        <v>1951</v>
      </c>
      <c r="D1849">
        <v>0.2727</v>
      </c>
      <c r="E1849">
        <v>2433</v>
      </c>
      <c r="F1849">
        <f t="shared" si="28"/>
        <v>3</v>
      </c>
      <c r="G1849" t="str">
        <f>STANDINGS_BA[[#This Row],[League]]&amp;STANDINGS_BA[[#This Row],[Team]]</f>
        <v>$150 Draft Champions Jan 08 1:00 pm Lg.3585Millertime</v>
      </c>
    </row>
    <row r="1850" spans="1:7" x14ac:dyDescent="0.25">
      <c r="A1850">
        <v>580</v>
      </c>
      <c r="B1850" t="s">
        <v>16</v>
      </c>
      <c r="C1850" t="s">
        <v>1951</v>
      </c>
      <c r="D1850">
        <v>0.27179999999999999</v>
      </c>
      <c r="E1850">
        <v>2331</v>
      </c>
      <c r="F1850">
        <f t="shared" si="28"/>
        <v>4</v>
      </c>
      <c r="G1850" t="str">
        <f>STANDINGS_BA[[#This Row],[League]]&amp;STANDINGS_BA[[#This Row],[Team]]</f>
        <v>$150 Draft Champions Jan 08 1:00 pm Lg.3585Team Phan</v>
      </c>
    </row>
    <row r="1851" spans="1:7" x14ac:dyDescent="0.25">
      <c r="A1851">
        <v>1219</v>
      </c>
      <c r="B1851" t="s">
        <v>1952</v>
      </c>
      <c r="C1851" t="s">
        <v>1951</v>
      </c>
      <c r="D1851">
        <v>0.26700000000000002</v>
      </c>
      <c r="E1851">
        <v>1692</v>
      </c>
      <c r="F1851">
        <f t="shared" si="28"/>
        <v>5</v>
      </c>
      <c r="G1851" t="str">
        <f>STANDINGS_BA[[#This Row],[League]]&amp;STANDINGS_BA[[#This Row],[Team]]</f>
        <v>$150 Draft Champions Jan 08 1:00 pm Lg.3585ShowtimeDC31</v>
      </c>
    </row>
    <row r="1852" spans="1:7" x14ac:dyDescent="0.25">
      <c r="A1852">
        <v>1259</v>
      </c>
      <c r="B1852" t="s">
        <v>98</v>
      </c>
      <c r="C1852" t="s">
        <v>1951</v>
      </c>
      <c r="D1852">
        <v>0.26669999999999999</v>
      </c>
      <c r="E1852">
        <v>1652</v>
      </c>
      <c r="F1852">
        <f t="shared" si="28"/>
        <v>6</v>
      </c>
      <c r="G1852" t="str">
        <f>STANDINGS_BA[[#This Row],[League]]&amp;STANDINGS_BA[[#This Row],[Team]]</f>
        <v>$150 Draft Champions Jan 08 1:00 pm Lg.3585Team Ward</v>
      </c>
    </row>
    <row r="1853" spans="1:7" x14ac:dyDescent="0.25">
      <c r="A1853">
        <v>1306</v>
      </c>
      <c r="B1853" t="s">
        <v>1953</v>
      </c>
      <c r="C1853" t="s">
        <v>1951</v>
      </c>
      <c r="D1853">
        <v>0.26629999999999998</v>
      </c>
      <c r="E1853">
        <v>1605</v>
      </c>
      <c r="F1853">
        <f t="shared" si="28"/>
        <v>7</v>
      </c>
      <c r="G1853" t="str">
        <f>STANDINGS_BA[[#This Row],[League]]&amp;STANDINGS_BA[[#This Row],[Team]]</f>
        <v>$150 Draft Champions Jan 08 1:00 pm Lg.3585Fighting Italians</v>
      </c>
    </row>
    <row r="1854" spans="1:7" x14ac:dyDescent="0.25">
      <c r="A1854">
        <v>1651</v>
      </c>
      <c r="B1854" t="s">
        <v>1954</v>
      </c>
      <c r="C1854" t="s">
        <v>1951</v>
      </c>
      <c r="D1854">
        <v>0.26419999999999999</v>
      </c>
      <c r="E1854">
        <v>1260</v>
      </c>
      <c r="F1854">
        <f t="shared" si="28"/>
        <v>8</v>
      </c>
      <c r="G1854" t="str">
        <f>STANDINGS_BA[[#This Row],[League]]&amp;STANDINGS_BA[[#This Row],[Team]]</f>
        <v>$150 Draft Champions Jan 08 1:00 pm Lg.3585maxamillions</v>
      </c>
    </row>
    <row r="1855" spans="1:7" x14ac:dyDescent="0.25">
      <c r="A1855">
        <v>1670</v>
      </c>
      <c r="B1855" t="s">
        <v>1955</v>
      </c>
      <c r="C1855" t="s">
        <v>1951</v>
      </c>
      <c r="D1855">
        <v>0.2641</v>
      </c>
      <c r="E1855">
        <v>1241</v>
      </c>
      <c r="F1855">
        <f t="shared" si="28"/>
        <v>9</v>
      </c>
      <c r="G1855" t="str">
        <f>STANDINGS_BA[[#This Row],[League]]&amp;STANDINGS_BA[[#This Row],[Team]]</f>
        <v>$150 Draft Champions Jan 08 1:00 pm Lg.3585Team LeValley 3</v>
      </c>
    </row>
    <row r="1856" spans="1:7" x14ac:dyDescent="0.25">
      <c r="A1856">
        <v>1700</v>
      </c>
      <c r="B1856" t="s">
        <v>71</v>
      </c>
      <c r="C1856" t="s">
        <v>1951</v>
      </c>
      <c r="D1856">
        <v>0.26390000000000002</v>
      </c>
      <c r="E1856">
        <v>1211</v>
      </c>
      <c r="F1856">
        <f t="shared" si="28"/>
        <v>10</v>
      </c>
      <c r="G1856" t="str">
        <f>STANDINGS_BA[[#This Row],[League]]&amp;STANDINGS_BA[[#This Row],[Team]]</f>
        <v>$150 Draft Champions Jan 08 1:00 pm Lg.3585Frozen Ropes</v>
      </c>
    </row>
    <row r="1857" spans="1:7" x14ac:dyDescent="0.25">
      <c r="A1857">
        <v>2391</v>
      </c>
      <c r="B1857" t="s">
        <v>1956</v>
      </c>
      <c r="C1857" t="s">
        <v>1951</v>
      </c>
      <c r="D1857">
        <v>0.25879999999999997</v>
      </c>
      <c r="E1857">
        <v>520.5</v>
      </c>
      <c r="F1857">
        <f t="shared" si="28"/>
        <v>11</v>
      </c>
      <c r="G1857" t="str">
        <f>STANDINGS_BA[[#This Row],[League]]&amp;STANDINGS_BA[[#This Row],[Team]]</f>
        <v>$150 Draft Champions Jan 08 1:00 pm Lg.3585Hard Hat &amp; Lunchpale '16</v>
      </c>
    </row>
    <row r="1858" spans="1:7" x14ac:dyDescent="0.25">
      <c r="A1858">
        <v>2406</v>
      </c>
      <c r="B1858" t="s">
        <v>290</v>
      </c>
      <c r="C1858" t="s">
        <v>1951</v>
      </c>
      <c r="D1858">
        <v>0.2586</v>
      </c>
      <c r="E1858">
        <v>505</v>
      </c>
      <c r="F1858">
        <f t="shared" si="28"/>
        <v>12</v>
      </c>
      <c r="G1858" t="str">
        <f>STANDINGS_BA[[#This Row],[League]]&amp;STANDINGS_BA[[#This Row],[Team]]</f>
        <v>$150 Draft Champions Jan 08 1:00 pm Lg.3585Thing 3</v>
      </c>
    </row>
    <row r="1859" spans="1:7" x14ac:dyDescent="0.25">
      <c r="A1859">
        <v>2462</v>
      </c>
      <c r="B1859" t="s">
        <v>1957</v>
      </c>
      <c r="C1859" t="s">
        <v>1951</v>
      </c>
      <c r="D1859">
        <v>0.2581</v>
      </c>
      <c r="E1859">
        <v>449</v>
      </c>
      <c r="F1859">
        <f t="shared" ref="F1859:F1922" si="29">IF(C1859=C1858,F1858+1,1)</f>
        <v>13</v>
      </c>
      <c r="G1859" t="str">
        <f>STANDINGS_BA[[#This Row],[League]]&amp;STANDINGS_BA[[#This Row],[Team]]</f>
        <v>$150 Draft Champions Jan 08 1:00 pm Lg.3585Dutch Mafia (DC2)</v>
      </c>
    </row>
    <row r="1860" spans="1:7" x14ac:dyDescent="0.25">
      <c r="A1860">
        <v>2584</v>
      </c>
      <c r="B1860" t="s">
        <v>318</v>
      </c>
      <c r="C1860" t="s">
        <v>1951</v>
      </c>
      <c r="D1860">
        <v>0.25669999999999998</v>
      </c>
      <c r="E1860">
        <v>327</v>
      </c>
      <c r="F1860">
        <f t="shared" si="29"/>
        <v>14</v>
      </c>
      <c r="G1860" t="str">
        <f>STANDINGS_BA[[#This Row],[League]]&amp;STANDINGS_BA[[#This Row],[Team]]</f>
        <v>$150 Draft Champions Jan 08 1:00 pm Lg.3585Chalupa Batman</v>
      </c>
    </row>
    <row r="1861" spans="1:7" x14ac:dyDescent="0.25">
      <c r="A1861">
        <v>2603</v>
      </c>
      <c r="B1861" t="s">
        <v>1958</v>
      </c>
      <c r="C1861" t="s">
        <v>1951</v>
      </c>
      <c r="D1861">
        <v>0.25640000000000002</v>
      </c>
      <c r="E1861">
        <v>308</v>
      </c>
      <c r="F1861">
        <f t="shared" si="29"/>
        <v>15</v>
      </c>
      <c r="G1861" t="str">
        <f>STANDINGS_BA[[#This Row],[League]]&amp;STANDINGS_BA[[#This Row],[Team]]</f>
        <v>$150 Draft Champions Jan 08 1:00 pm Lg.3585Bobs Big Boys</v>
      </c>
    </row>
    <row r="1862" spans="1:7" x14ac:dyDescent="0.25">
      <c r="A1862">
        <v>28</v>
      </c>
      <c r="B1862" t="s">
        <v>1959</v>
      </c>
      <c r="C1862" t="s">
        <v>1960</v>
      </c>
      <c r="D1862">
        <v>0.28210000000000002</v>
      </c>
      <c r="E1862">
        <v>2883</v>
      </c>
      <c r="F1862">
        <f t="shared" si="29"/>
        <v>1</v>
      </c>
      <c r="G1862" t="str">
        <f>STANDINGS_BA[[#This Row],[League]]&amp;STANDINGS_BA[[#This Row],[Team]]</f>
        <v>$150 Draft Champions Jan 09 1:00 pm Lg.3587Reservoir Dogs</v>
      </c>
    </row>
    <row r="1863" spans="1:7" x14ac:dyDescent="0.25">
      <c r="A1863">
        <v>32</v>
      </c>
      <c r="B1863" t="s">
        <v>1961</v>
      </c>
      <c r="C1863" t="s">
        <v>1960</v>
      </c>
      <c r="D1863">
        <v>0.28179999999999999</v>
      </c>
      <c r="E1863">
        <v>2879</v>
      </c>
      <c r="F1863">
        <f t="shared" si="29"/>
        <v>2</v>
      </c>
      <c r="G1863" t="str">
        <f>STANDINGS_BA[[#This Row],[League]]&amp;STANDINGS_BA[[#This Row],[Team]]</f>
        <v>$150 Draft Champions Jan 09 1:00 pm Lg.3587Thebeau 2</v>
      </c>
    </row>
    <row r="1864" spans="1:7" x14ac:dyDescent="0.25">
      <c r="A1864">
        <v>618</v>
      </c>
      <c r="B1864" t="s">
        <v>1962</v>
      </c>
      <c r="C1864" t="s">
        <v>1960</v>
      </c>
      <c r="D1864">
        <v>0.27150000000000002</v>
      </c>
      <c r="E1864">
        <v>2293</v>
      </c>
      <c r="F1864">
        <f t="shared" si="29"/>
        <v>3</v>
      </c>
      <c r="G1864" t="str">
        <f>STANDINGS_BA[[#This Row],[League]]&amp;STANDINGS_BA[[#This Row],[Team]]</f>
        <v>$150 Draft Champions Jan 09 1:00 pm Lg.3587Dear Mr. Fantasy</v>
      </c>
    </row>
    <row r="1865" spans="1:7" x14ac:dyDescent="0.25">
      <c r="A1865">
        <v>708</v>
      </c>
      <c r="B1865" t="s">
        <v>461</v>
      </c>
      <c r="C1865" t="s">
        <v>1960</v>
      </c>
      <c r="D1865">
        <v>0.27060000000000001</v>
      </c>
      <c r="E1865">
        <v>2203</v>
      </c>
      <c r="F1865">
        <f t="shared" si="29"/>
        <v>4</v>
      </c>
      <c r="G1865" t="str">
        <f>STANDINGS_BA[[#This Row],[League]]&amp;STANDINGS_BA[[#This Row],[Team]]</f>
        <v>$150 Draft Champions Jan 09 1:00 pm Lg.3587Evil Empire</v>
      </c>
    </row>
    <row r="1866" spans="1:7" x14ac:dyDescent="0.25">
      <c r="A1866">
        <v>778</v>
      </c>
      <c r="B1866" t="s">
        <v>1963</v>
      </c>
      <c r="C1866" t="s">
        <v>1960</v>
      </c>
      <c r="D1866">
        <v>0.27</v>
      </c>
      <c r="E1866">
        <v>2133</v>
      </c>
      <c r="F1866">
        <f t="shared" si="29"/>
        <v>5</v>
      </c>
      <c r="G1866" t="str">
        <f>STANDINGS_BA[[#This Row],[League]]&amp;STANDINGS_BA[[#This Row],[Team]]</f>
        <v>$150 Draft Champions Jan 09 1:00 pm Lg.3587EMERSON 6</v>
      </c>
    </row>
    <row r="1867" spans="1:7" x14ac:dyDescent="0.25">
      <c r="A1867">
        <v>1097</v>
      </c>
      <c r="B1867" t="s">
        <v>1964</v>
      </c>
      <c r="C1867" t="s">
        <v>1960</v>
      </c>
      <c r="D1867">
        <v>0.26779999999999998</v>
      </c>
      <c r="E1867">
        <v>1814</v>
      </c>
      <c r="F1867">
        <f t="shared" si="29"/>
        <v>6</v>
      </c>
      <c r="G1867" t="str">
        <f>STANDINGS_BA[[#This Row],[League]]&amp;STANDINGS_BA[[#This Row],[Team]]</f>
        <v>$150 Draft Champions Jan 09 1:00 pm Lg.3587Tuco's Grill</v>
      </c>
    </row>
    <row r="1868" spans="1:7" x14ac:dyDescent="0.25">
      <c r="A1868">
        <v>1323</v>
      </c>
      <c r="B1868" t="s">
        <v>370</v>
      </c>
      <c r="C1868" t="s">
        <v>1960</v>
      </c>
      <c r="D1868">
        <v>0.26619999999999999</v>
      </c>
      <c r="E1868">
        <v>1588</v>
      </c>
      <c r="F1868">
        <f t="shared" si="29"/>
        <v>7</v>
      </c>
      <c r="G1868" t="str">
        <f>STANDINGS_BA[[#This Row],[League]]&amp;STANDINGS_BA[[#This Row],[Team]]</f>
        <v>$150 Draft Champions Jan 09 1:00 pm Lg.3587Lama Lama Ding Dong</v>
      </c>
    </row>
    <row r="1869" spans="1:7" x14ac:dyDescent="0.25">
      <c r="A1869">
        <v>1492</v>
      </c>
      <c r="B1869" t="s">
        <v>1965</v>
      </c>
      <c r="C1869" t="s">
        <v>1960</v>
      </c>
      <c r="D1869">
        <v>0.26519999999999999</v>
      </c>
      <c r="E1869">
        <v>1419</v>
      </c>
      <c r="F1869">
        <f t="shared" si="29"/>
        <v>8</v>
      </c>
      <c r="G1869" t="str">
        <f>STANDINGS_BA[[#This Row],[League]]&amp;STANDINGS_BA[[#This Row],[Team]]</f>
        <v>$150 Draft Champions Jan 09 1:00 pm Lg.3587Bandoleros</v>
      </c>
    </row>
    <row r="1870" spans="1:7" x14ac:dyDescent="0.25">
      <c r="A1870">
        <v>1635</v>
      </c>
      <c r="B1870" t="s">
        <v>1966</v>
      </c>
      <c r="C1870" t="s">
        <v>1960</v>
      </c>
      <c r="D1870">
        <v>0.26419999999999999</v>
      </c>
      <c r="E1870">
        <v>1276</v>
      </c>
      <c r="F1870">
        <f t="shared" si="29"/>
        <v>9</v>
      </c>
      <c r="G1870" t="str">
        <f>STANDINGS_BA[[#This Row],[League]]&amp;STANDINGS_BA[[#This Row],[Team]]</f>
        <v>$150 Draft Champions Jan 09 1:00 pm Lg.3587Steve Sax</v>
      </c>
    </row>
    <row r="1871" spans="1:7" x14ac:dyDescent="0.25">
      <c r="A1871">
        <v>2031</v>
      </c>
      <c r="B1871" t="s">
        <v>1967</v>
      </c>
      <c r="C1871" t="s">
        <v>1960</v>
      </c>
      <c r="D1871">
        <v>0.2616</v>
      </c>
      <c r="E1871">
        <v>880</v>
      </c>
      <c r="F1871">
        <f t="shared" si="29"/>
        <v>10</v>
      </c>
      <c r="G1871" t="str">
        <f>STANDINGS_BA[[#This Row],[League]]&amp;STANDINGS_BA[[#This Row],[Team]]</f>
        <v>$150 Draft Champions Jan 09 1:00 pm Lg.3587NoParticularPlace2Go</v>
      </c>
    </row>
    <row r="1872" spans="1:7" x14ac:dyDescent="0.25">
      <c r="A1872">
        <v>2526</v>
      </c>
      <c r="B1872" t="s">
        <v>18</v>
      </c>
      <c r="C1872" t="s">
        <v>1960</v>
      </c>
      <c r="D1872">
        <v>0.25750000000000001</v>
      </c>
      <c r="E1872">
        <v>385</v>
      </c>
      <c r="F1872">
        <f t="shared" si="29"/>
        <v>11</v>
      </c>
      <c r="G1872" t="str">
        <f>STANDINGS_BA[[#This Row],[League]]&amp;STANDINGS_BA[[#This Row],[Team]]</f>
        <v>$150 Draft Champions Jan 09 1:00 pm Lg.3587Home Run Derbies</v>
      </c>
    </row>
    <row r="1873" spans="1:7" x14ac:dyDescent="0.25">
      <c r="A1873">
        <v>2568</v>
      </c>
      <c r="B1873" t="s">
        <v>1968</v>
      </c>
      <c r="C1873" t="s">
        <v>1960</v>
      </c>
      <c r="D1873">
        <v>0.25690000000000002</v>
      </c>
      <c r="E1873">
        <v>343</v>
      </c>
      <c r="F1873">
        <f t="shared" si="29"/>
        <v>12</v>
      </c>
      <c r="G1873" t="str">
        <f>STANDINGS_BA[[#This Row],[League]]&amp;STANDINGS_BA[[#This Row],[Team]]</f>
        <v>$150 Draft Champions Jan 09 1:00 pm Lg.3587Dead Money</v>
      </c>
    </row>
    <row r="1874" spans="1:7" x14ac:dyDescent="0.25">
      <c r="A1874">
        <v>2750</v>
      </c>
      <c r="B1874" t="s">
        <v>1969</v>
      </c>
      <c r="C1874" t="s">
        <v>1960</v>
      </c>
      <c r="D1874">
        <v>0.25390000000000001</v>
      </c>
      <c r="E1874">
        <v>161</v>
      </c>
      <c r="F1874">
        <f t="shared" si="29"/>
        <v>13</v>
      </c>
      <c r="G1874" t="str">
        <f>STANDINGS_BA[[#This Row],[League]]&amp;STANDINGS_BA[[#This Row],[Team]]</f>
        <v>$150 Draft Champions Jan 09 1:00 pm Lg.3587Starfishmn 0109</v>
      </c>
    </row>
    <row r="1875" spans="1:7" x14ac:dyDescent="0.25">
      <c r="A1875">
        <v>2769</v>
      </c>
      <c r="B1875" t="s">
        <v>1970</v>
      </c>
      <c r="C1875" t="s">
        <v>1960</v>
      </c>
      <c r="D1875">
        <v>0.25369999999999998</v>
      </c>
      <c r="E1875">
        <v>142</v>
      </c>
      <c r="F1875">
        <f t="shared" si="29"/>
        <v>14</v>
      </c>
      <c r="G1875" t="str">
        <f>STANDINGS_BA[[#This Row],[League]]&amp;STANDINGS_BA[[#This Row],[Team]]</f>
        <v>$150 Draft Champions Jan 09 1:00 pm Lg.3587Cowtippers</v>
      </c>
    </row>
    <row r="1876" spans="1:7" x14ac:dyDescent="0.25">
      <c r="A1876">
        <v>2777</v>
      </c>
      <c r="B1876" t="s">
        <v>1971</v>
      </c>
      <c r="C1876" t="s">
        <v>1960</v>
      </c>
      <c r="D1876">
        <v>0.25359999999999999</v>
      </c>
      <c r="E1876">
        <v>134</v>
      </c>
      <c r="F1876">
        <f t="shared" si="29"/>
        <v>15</v>
      </c>
      <c r="G1876" t="str">
        <f>STANDINGS_BA[[#This Row],[League]]&amp;STANDINGS_BA[[#This Row],[Team]]</f>
        <v>$150 Draft Champions Jan 09 1:00 pm Lg.35874DC WAGGENER</v>
      </c>
    </row>
    <row r="1877" spans="1:7" x14ac:dyDescent="0.25">
      <c r="A1877">
        <v>23</v>
      </c>
      <c r="B1877" t="s">
        <v>1972</v>
      </c>
      <c r="C1877" t="s">
        <v>1973</v>
      </c>
      <c r="D1877">
        <v>0.2823</v>
      </c>
      <c r="E1877">
        <v>2888</v>
      </c>
      <c r="F1877">
        <f t="shared" si="29"/>
        <v>1</v>
      </c>
      <c r="G1877" t="str">
        <f>STANDINGS_BA[[#This Row],[League]]&amp;STANDINGS_BA[[#This Row],[Team]]</f>
        <v>$150 Draft Champions Jan 10 1:00 pm Lg.3588Team Spirit</v>
      </c>
    </row>
    <row r="1878" spans="1:7" x14ac:dyDescent="0.25">
      <c r="A1878">
        <v>93</v>
      </c>
      <c r="B1878" t="s">
        <v>1974</v>
      </c>
      <c r="C1878" t="s">
        <v>1973</v>
      </c>
      <c r="D1878">
        <v>0.2787</v>
      </c>
      <c r="E1878">
        <v>2818.5</v>
      </c>
      <c r="F1878">
        <f t="shared" si="29"/>
        <v>2</v>
      </c>
      <c r="G1878" t="str">
        <f>STANDINGS_BA[[#This Row],[League]]&amp;STANDINGS_BA[[#This Row],[Team]]</f>
        <v>$150 Draft Champions Jan 10 1:00 pm Lg.3588War Boys</v>
      </c>
    </row>
    <row r="1879" spans="1:7" x14ac:dyDescent="0.25">
      <c r="A1879">
        <v>254</v>
      </c>
      <c r="B1879" t="s">
        <v>1975</v>
      </c>
      <c r="C1879" t="s">
        <v>1973</v>
      </c>
      <c r="D1879">
        <v>0.27510000000000001</v>
      </c>
      <c r="E1879">
        <v>2657</v>
      </c>
      <c r="F1879">
        <f t="shared" si="29"/>
        <v>3</v>
      </c>
      <c r="G1879" t="str">
        <f>STANDINGS_BA[[#This Row],[League]]&amp;STANDINGS_BA[[#This Row],[Team]]</f>
        <v>$150 Draft Champions Jan 10 1:00 pm Lg.3588Bleacher Bums Dos</v>
      </c>
    </row>
    <row r="1880" spans="1:7" x14ac:dyDescent="0.25">
      <c r="A1880">
        <v>350</v>
      </c>
      <c r="B1880" t="s">
        <v>6</v>
      </c>
      <c r="C1880" t="s">
        <v>1973</v>
      </c>
      <c r="D1880">
        <v>0.27389999999999998</v>
      </c>
      <c r="E1880">
        <v>2561</v>
      </c>
      <c r="F1880">
        <f t="shared" si="29"/>
        <v>4</v>
      </c>
      <c r="G1880" t="str">
        <f>STANDINGS_BA[[#This Row],[League]]&amp;STANDINGS_BA[[#This Row],[Team]]</f>
        <v>$150 Draft Champions Jan 10 1:00 pm Lg.3588The Incredibles</v>
      </c>
    </row>
    <row r="1881" spans="1:7" x14ac:dyDescent="0.25">
      <c r="A1881">
        <v>357</v>
      </c>
      <c r="B1881" t="s">
        <v>1976</v>
      </c>
      <c r="C1881" t="s">
        <v>1973</v>
      </c>
      <c r="D1881">
        <v>0.27389999999999998</v>
      </c>
      <c r="E1881">
        <v>2554</v>
      </c>
      <c r="F1881">
        <f t="shared" si="29"/>
        <v>5</v>
      </c>
      <c r="G1881" t="str">
        <f>STANDINGS_BA[[#This Row],[League]]&amp;STANDINGS_BA[[#This Row],[Team]]</f>
        <v>$150 Draft Champions Jan 10 1:00 pm Lg.3588El Guapos</v>
      </c>
    </row>
    <row r="1882" spans="1:7" x14ac:dyDescent="0.25">
      <c r="A1882">
        <v>1321</v>
      </c>
      <c r="B1882" t="s">
        <v>1977</v>
      </c>
      <c r="C1882" t="s">
        <v>1973</v>
      </c>
      <c r="D1882">
        <v>0.26619999999999999</v>
      </c>
      <c r="E1882">
        <v>1590</v>
      </c>
      <c r="F1882">
        <f t="shared" si="29"/>
        <v>6</v>
      </c>
      <c r="G1882" t="str">
        <f>STANDINGS_BA[[#This Row],[League]]&amp;STANDINGS_BA[[#This Row],[Team]]</f>
        <v>$150 Draft Champions Jan 10 1:00 pm Lg.3588Ryan's Troutfish Squad</v>
      </c>
    </row>
    <row r="1883" spans="1:7" x14ac:dyDescent="0.25">
      <c r="A1883">
        <v>1334</v>
      </c>
      <c r="B1883" t="s">
        <v>230</v>
      </c>
      <c r="C1883" t="s">
        <v>1973</v>
      </c>
      <c r="D1883">
        <v>0.26619999999999999</v>
      </c>
      <c r="E1883">
        <v>1577</v>
      </c>
      <c r="F1883">
        <f t="shared" si="29"/>
        <v>7</v>
      </c>
      <c r="G1883" t="str">
        <f>STANDINGS_BA[[#This Row],[League]]&amp;STANDINGS_BA[[#This Row],[Team]]</f>
        <v>$150 Draft Champions Jan 10 1:00 pm Lg.3588Team Hofmann</v>
      </c>
    </row>
    <row r="1884" spans="1:7" x14ac:dyDescent="0.25">
      <c r="A1884">
        <v>1512</v>
      </c>
      <c r="B1884" t="s">
        <v>1978</v>
      </c>
      <c r="C1884" t="s">
        <v>1973</v>
      </c>
      <c r="D1884">
        <v>0.26500000000000001</v>
      </c>
      <c r="E1884">
        <v>1399</v>
      </c>
      <c r="F1884">
        <f t="shared" si="29"/>
        <v>8</v>
      </c>
      <c r="G1884" t="str">
        <f>STANDINGS_BA[[#This Row],[League]]&amp;STANDINGS_BA[[#This Row],[Team]]</f>
        <v>$150 Draft Champions Jan 10 1:00 pm Lg.3588Kiss of Death</v>
      </c>
    </row>
    <row r="1885" spans="1:7" x14ac:dyDescent="0.25">
      <c r="A1885">
        <v>2062</v>
      </c>
      <c r="B1885" t="s">
        <v>1979</v>
      </c>
      <c r="C1885" t="s">
        <v>1973</v>
      </c>
      <c r="D1885">
        <v>0.26140000000000002</v>
      </c>
      <c r="E1885">
        <v>849</v>
      </c>
      <c r="F1885">
        <f t="shared" si="29"/>
        <v>9</v>
      </c>
      <c r="G1885" t="str">
        <f>STANDINGS_BA[[#This Row],[League]]&amp;STANDINGS_BA[[#This Row],[Team]]</f>
        <v>$150 Draft Champions Jan 10 1:00 pm Lg.3588Wahoos</v>
      </c>
    </row>
    <row r="1886" spans="1:7" x14ac:dyDescent="0.25">
      <c r="A1886">
        <v>2376</v>
      </c>
      <c r="B1886" t="s">
        <v>407</v>
      </c>
      <c r="C1886" t="s">
        <v>1973</v>
      </c>
      <c r="D1886">
        <v>0.25890000000000002</v>
      </c>
      <c r="E1886">
        <v>535</v>
      </c>
      <c r="F1886">
        <f t="shared" si="29"/>
        <v>10</v>
      </c>
      <c r="G1886" t="str">
        <f>STANDINGS_BA[[#This Row],[League]]&amp;STANDINGS_BA[[#This Row],[Team]]</f>
        <v>$150 Draft Champions Jan 10 1:00 pm Lg.3588Captain Crunch 2</v>
      </c>
    </row>
    <row r="1887" spans="1:7" x14ac:dyDescent="0.25">
      <c r="A1887">
        <v>2401</v>
      </c>
      <c r="B1887" t="s">
        <v>1980</v>
      </c>
      <c r="C1887" t="s">
        <v>1973</v>
      </c>
      <c r="D1887">
        <v>0.25869999999999999</v>
      </c>
      <c r="E1887">
        <v>510</v>
      </c>
      <c r="F1887">
        <f t="shared" si="29"/>
        <v>11</v>
      </c>
      <c r="G1887" t="str">
        <f>STANDINGS_BA[[#This Row],[League]]&amp;STANDINGS_BA[[#This Row],[Team]]</f>
        <v>$150 Draft Champions Jan 10 1:00 pm Lg.3588The Sun</v>
      </c>
    </row>
    <row r="1888" spans="1:7" x14ac:dyDescent="0.25">
      <c r="A1888">
        <v>2483</v>
      </c>
      <c r="B1888" t="s">
        <v>1981</v>
      </c>
      <c r="C1888" t="s">
        <v>1973</v>
      </c>
      <c r="D1888">
        <v>0.25790000000000002</v>
      </c>
      <c r="E1888">
        <v>428</v>
      </c>
      <c r="F1888">
        <f t="shared" si="29"/>
        <v>12</v>
      </c>
      <c r="G1888" t="str">
        <f>STANDINGS_BA[[#This Row],[League]]&amp;STANDINGS_BA[[#This Row],[Team]]</f>
        <v>$150 Draft Champions Jan 10 1:00 pm Lg.3588Tenderdumps</v>
      </c>
    </row>
    <row r="1889" spans="1:7" x14ac:dyDescent="0.25">
      <c r="A1889">
        <v>2674</v>
      </c>
      <c r="B1889" t="s">
        <v>1982</v>
      </c>
      <c r="C1889" t="s">
        <v>1973</v>
      </c>
      <c r="D1889">
        <v>0.25530000000000003</v>
      </c>
      <c r="E1889">
        <v>237</v>
      </c>
      <c r="F1889">
        <f t="shared" si="29"/>
        <v>13</v>
      </c>
      <c r="G1889" t="str">
        <f>STANDINGS_BA[[#This Row],[League]]&amp;STANDINGS_BA[[#This Row],[Team]]</f>
        <v>$150 Draft Champions Jan 10 1:00 pm Lg.3588Chalupa Batman 2</v>
      </c>
    </row>
    <row r="1890" spans="1:7" x14ac:dyDescent="0.25">
      <c r="A1890">
        <v>2697</v>
      </c>
      <c r="B1890" t="s">
        <v>1983</v>
      </c>
      <c r="C1890" t="s">
        <v>1973</v>
      </c>
      <c r="D1890">
        <v>0.25490000000000002</v>
      </c>
      <c r="E1890">
        <v>214</v>
      </c>
      <c r="F1890">
        <f t="shared" si="29"/>
        <v>14</v>
      </c>
      <c r="G1890" t="str">
        <f>STANDINGS_BA[[#This Row],[League]]&amp;STANDINGS_BA[[#This Row],[Team]]</f>
        <v>$150 Draft Champions Jan 10 1:00 pm Lg.3588Just Sano</v>
      </c>
    </row>
    <row r="1891" spans="1:7" x14ac:dyDescent="0.25">
      <c r="A1891">
        <v>2761</v>
      </c>
      <c r="B1891" t="s">
        <v>1984</v>
      </c>
      <c r="C1891" t="s">
        <v>1973</v>
      </c>
      <c r="D1891">
        <v>0.25380000000000003</v>
      </c>
      <c r="E1891">
        <v>150</v>
      </c>
      <c r="F1891">
        <f t="shared" si="29"/>
        <v>15</v>
      </c>
      <c r="G1891" t="str">
        <f>STANDINGS_BA[[#This Row],[League]]&amp;STANDINGS_BA[[#This Row],[Team]]</f>
        <v>$150 Draft Champions Jan 10 1:00 pm Lg.3588Belmont Blizzard</v>
      </c>
    </row>
    <row r="1892" spans="1:7" x14ac:dyDescent="0.25">
      <c r="A1892">
        <v>74</v>
      </c>
      <c r="B1892" t="s">
        <v>1985</v>
      </c>
      <c r="C1892" t="s">
        <v>1986</v>
      </c>
      <c r="D1892">
        <v>0.27939999999999998</v>
      </c>
      <c r="E1892">
        <v>2837</v>
      </c>
      <c r="F1892">
        <f t="shared" si="29"/>
        <v>1</v>
      </c>
      <c r="G1892" t="str">
        <f>STANDINGS_BA[[#This Row],[League]]&amp;STANDINGS_BA[[#This Row],[Team]]</f>
        <v>$150 Draft Champions Jan 13 1:00 pm Lg.3589Thebeau 3</v>
      </c>
    </row>
    <row r="1893" spans="1:7" x14ac:dyDescent="0.25">
      <c r="A1893">
        <v>281</v>
      </c>
      <c r="B1893" t="s">
        <v>1987</v>
      </c>
      <c r="C1893" t="s">
        <v>1986</v>
      </c>
      <c r="D1893">
        <v>0.2747</v>
      </c>
      <c r="E1893">
        <v>2630</v>
      </c>
      <c r="F1893">
        <f t="shared" si="29"/>
        <v>2</v>
      </c>
      <c r="G1893" t="str">
        <f>STANDINGS_BA[[#This Row],[League]]&amp;STANDINGS_BA[[#This Row],[Team]]</f>
        <v>$150 Draft Champions Jan 13 1:00 pm Lg.3589Phileas Phreakshow</v>
      </c>
    </row>
    <row r="1894" spans="1:7" x14ac:dyDescent="0.25">
      <c r="A1894">
        <v>516</v>
      </c>
      <c r="B1894" t="s">
        <v>1988</v>
      </c>
      <c r="C1894" t="s">
        <v>1986</v>
      </c>
      <c r="D1894">
        <v>0.27239999999999998</v>
      </c>
      <c r="E1894">
        <v>2395</v>
      </c>
      <c r="F1894">
        <f t="shared" si="29"/>
        <v>3</v>
      </c>
      <c r="G1894" t="str">
        <f>STANDINGS_BA[[#This Row],[League]]&amp;STANDINGS_BA[[#This Row],[Team]]</f>
        <v>$150 Draft Champions Jan 13 1:00 pm Lg.3589*IRON HORSE*</v>
      </c>
    </row>
    <row r="1895" spans="1:7" x14ac:dyDescent="0.25">
      <c r="A1895">
        <v>960</v>
      </c>
      <c r="B1895" t="s">
        <v>1989</v>
      </c>
      <c r="C1895" t="s">
        <v>1986</v>
      </c>
      <c r="D1895">
        <v>0.26879999999999998</v>
      </c>
      <c r="E1895">
        <v>1951</v>
      </c>
      <c r="F1895">
        <f t="shared" si="29"/>
        <v>4</v>
      </c>
      <c r="G1895" t="str">
        <f>STANDINGS_BA[[#This Row],[League]]&amp;STANDINGS_BA[[#This Row],[Team]]</f>
        <v>$150 Draft Champions Jan 13 1:00 pm Lg.3589The Brothers Kip</v>
      </c>
    </row>
    <row r="1896" spans="1:7" x14ac:dyDescent="0.25">
      <c r="A1896">
        <v>1191</v>
      </c>
      <c r="B1896" t="s">
        <v>701</v>
      </c>
      <c r="C1896" t="s">
        <v>1986</v>
      </c>
      <c r="D1896">
        <v>0.26719999999999999</v>
      </c>
      <c r="E1896">
        <v>1720</v>
      </c>
      <c r="F1896">
        <f t="shared" si="29"/>
        <v>5</v>
      </c>
      <c r="G1896" t="str">
        <f>STANDINGS_BA[[#This Row],[League]]&amp;STANDINGS_BA[[#This Row],[Team]]</f>
        <v>$150 Draft Champions Jan 13 1:00 pm Lg.3589Team Shepherd</v>
      </c>
    </row>
    <row r="1897" spans="1:7" x14ac:dyDescent="0.25">
      <c r="A1897">
        <v>1262</v>
      </c>
      <c r="B1897" t="s">
        <v>1990</v>
      </c>
      <c r="C1897" t="s">
        <v>1986</v>
      </c>
      <c r="D1897">
        <v>0.26669999999999999</v>
      </c>
      <c r="E1897">
        <v>1649</v>
      </c>
      <c r="F1897">
        <f t="shared" si="29"/>
        <v>6</v>
      </c>
      <c r="G1897" t="str">
        <f>STANDINGS_BA[[#This Row],[League]]&amp;STANDINGS_BA[[#This Row],[Team]]</f>
        <v>$150 Draft Champions Jan 13 1:00 pm Lg.3589Noc-A-Homas</v>
      </c>
    </row>
    <row r="1898" spans="1:7" x14ac:dyDescent="0.25">
      <c r="A1898">
        <v>1272</v>
      </c>
      <c r="B1898" t="s">
        <v>1991</v>
      </c>
      <c r="C1898" t="s">
        <v>1986</v>
      </c>
      <c r="D1898">
        <v>0.2666</v>
      </c>
      <c r="E1898">
        <v>1639</v>
      </c>
      <c r="F1898">
        <f t="shared" si="29"/>
        <v>7</v>
      </c>
      <c r="G1898" t="str">
        <f>STANDINGS_BA[[#This Row],[League]]&amp;STANDINGS_BA[[#This Row],[Team]]</f>
        <v>$150 Draft Champions Jan 13 1:00 pm Lg.3589The Donald Sons</v>
      </c>
    </row>
    <row r="1899" spans="1:7" x14ac:dyDescent="0.25">
      <c r="A1899">
        <v>1293</v>
      </c>
      <c r="B1899" t="s">
        <v>1992</v>
      </c>
      <c r="C1899" t="s">
        <v>1986</v>
      </c>
      <c r="D1899">
        <v>0.26640000000000003</v>
      </c>
      <c r="E1899">
        <v>1618</v>
      </c>
      <c r="F1899">
        <f t="shared" si="29"/>
        <v>8</v>
      </c>
      <c r="G1899" t="str">
        <f>STANDINGS_BA[[#This Row],[League]]&amp;STANDINGS_BA[[#This Row],[Team]]</f>
        <v>$150 Draft Champions Jan 13 1:00 pm Lg.3589First N Last</v>
      </c>
    </row>
    <row r="1900" spans="1:7" x14ac:dyDescent="0.25">
      <c r="A1900">
        <v>1311</v>
      </c>
      <c r="B1900" t="s">
        <v>24</v>
      </c>
      <c r="C1900" t="s">
        <v>1986</v>
      </c>
      <c r="D1900">
        <v>0.26629999999999998</v>
      </c>
      <c r="E1900">
        <v>1600</v>
      </c>
      <c r="F1900">
        <f t="shared" si="29"/>
        <v>9</v>
      </c>
      <c r="G1900" t="str">
        <f>STANDINGS_BA[[#This Row],[League]]&amp;STANDINGS_BA[[#This Row],[Team]]</f>
        <v>$150 Draft Champions Jan 13 1:00 pm Lg.3589Profloop</v>
      </c>
    </row>
    <row r="1901" spans="1:7" x14ac:dyDescent="0.25">
      <c r="A1901">
        <v>1683</v>
      </c>
      <c r="B1901" t="s">
        <v>1993</v>
      </c>
      <c r="C1901" t="s">
        <v>1986</v>
      </c>
      <c r="D1901">
        <v>0.26400000000000001</v>
      </c>
      <c r="E1901">
        <v>1228</v>
      </c>
      <c r="F1901">
        <f t="shared" si="29"/>
        <v>10</v>
      </c>
      <c r="G1901" t="str">
        <f>STANDINGS_BA[[#This Row],[League]]&amp;STANDINGS_BA[[#This Row],[Team]]</f>
        <v>$150 Draft Champions Jan 13 1:00 pm Lg.3589Cedar Hills Saisons</v>
      </c>
    </row>
    <row r="1902" spans="1:7" x14ac:dyDescent="0.25">
      <c r="A1902">
        <v>1852</v>
      </c>
      <c r="B1902" t="s">
        <v>14</v>
      </c>
      <c r="C1902" t="s">
        <v>1986</v>
      </c>
      <c r="D1902">
        <v>0.26290000000000002</v>
      </c>
      <c r="E1902">
        <v>1059</v>
      </c>
      <c r="F1902">
        <f t="shared" si="29"/>
        <v>11</v>
      </c>
      <c r="G1902" t="str">
        <f>STANDINGS_BA[[#This Row],[League]]&amp;STANDINGS_BA[[#This Row],[Team]]</f>
        <v>$150 Draft Champions Jan 13 1:00 pm Lg.3589Team Martin</v>
      </c>
    </row>
    <row r="1903" spans="1:7" x14ac:dyDescent="0.25">
      <c r="A1903">
        <v>2095</v>
      </c>
      <c r="B1903" t="s">
        <v>1994</v>
      </c>
      <c r="C1903" t="s">
        <v>1986</v>
      </c>
      <c r="D1903">
        <v>0.26119999999999999</v>
      </c>
      <c r="E1903">
        <v>816</v>
      </c>
      <c r="F1903">
        <f t="shared" si="29"/>
        <v>12</v>
      </c>
      <c r="G1903" t="str">
        <f>STANDINGS_BA[[#This Row],[League]]&amp;STANDINGS_BA[[#This Row],[Team]]</f>
        <v>$150 Draft Champions Jan 13 1:00 pm Lg.3589Starfishmn 0113</v>
      </c>
    </row>
    <row r="1904" spans="1:7" x14ac:dyDescent="0.25">
      <c r="A1904">
        <v>2479</v>
      </c>
      <c r="B1904" t="s">
        <v>1995</v>
      </c>
      <c r="C1904" t="s">
        <v>1986</v>
      </c>
      <c r="D1904">
        <v>0.25800000000000001</v>
      </c>
      <c r="E1904">
        <v>432</v>
      </c>
      <c r="F1904">
        <f t="shared" si="29"/>
        <v>13</v>
      </c>
      <c r="G1904" t="str">
        <f>STANDINGS_BA[[#This Row],[League]]&amp;STANDINGS_BA[[#This Row],[Team]]</f>
        <v>$150 Draft Champions Jan 13 1:00 pm Lg.3589Dominance &amp; Submission II</v>
      </c>
    </row>
    <row r="1905" spans="1:7" x14ac:dyDescent="0.25">
      <c r="A1905">
        <v>2668</v>
      </c>
      <c r="B1905" t="s">
        <v>1996</v>
      </c>
      <c r="C1905" t="s">
        <v>1986</v>
      </c>
      <c r="D1905">
        <v>0.25540000000000002</v>
      </c>
      <c r="E1905">
        <v>243</v>
      </c>
      <c r="F1905">
        <f t="shared" si="29"/>
        <v>14</v>
      </c>
      <c r="G1905" t="str">
        <f>STANDINGS_BA[[#This Row],[League]]&amp;STANDINGS_BA[[#This Row],[Team]]</f>
        <v>$150 Draft Champions Jan 13 1:00 pm Lg.3589Piggy Stardust</v>
      </c>
    </row>
    <row r="1906" spans="1:7" x14ac:dyDescent="0.25">
      <c r="A1906">
        <v>2745</v>
      </c>
      <c r="B1906" t="s">
        <v>86</v>
      </c>
      <c r="C1906" t="s">
        <v>1986</v>
      </c>
      <c r="D1906">
        <v>0.254</v>
      </c>
      <c r="E1906">
        <v>166</v>
      </c>
      <c r="F1906">
        <f t="shared" si="29"/>
        <v>15</v>
      </c>
      <c r="G1906" t="str">
        <f>STANDINGS_BA[[#This Row],[League]]&amp;STANDINGS_BA[[#This Row],[Team]]</f>
        <v>$150 Draft Champions Jan 13 1:00 pm Lg.3589The Biscuit</v>
      </c>
    </row>
    <row r="1907" spans="1:7" x14ac:dyDescent="0.25">
      <c r="A1907">
        <v>69</v>
      </c>
      <c r="B1907" t="s">
        <v>1997</v>
      </c>
      <c r="C1907" t="s">
        <v>1998</v>
      </c>
      <c r="D1907">
        <v>0.27950000000000003</v>
      </c>
      <c r="E1907">
        <v>2842</v>
      </c>
      <c r="F1907">
        <f t="shared" si="29"/>
        <v>1</v>
      </c>
      <c r="G1907" t="str">
        <f>STANDINGS_BA[[#This Row],[League]]&amp;STANDINGS_BA[[#This Row],[Team]]</f>
        <v>$150 Draft Champions Jan 13 1:00 pm Lg.3592Come On Now</v>
      </c>
    </row>
    <row r="1908" spans="1:7" x14ac:dyDescent="0.25">
      <c r="A1908">
        <v>149</v>
      </c>
      <c r="B1908" t="s">
        <v>1999</v>
      </c>
      <c r="C1908" t="s">
        <v>1998</v>
      </c>
      <c r="D1908">
        <v>0.27710000000000001</v>
      </c>
      <c r="E1908">
        <v>2762</v>
      </c>
      <c r="F1908">
        <f t="shared" si="29"/>
        <v>2</v>
      </c>
      <c r="G1908" t="str">
        <f>STANDINGS_BA[[#This Row],[League]]&amp;STANDINGS_BA[[#This Row],[Team]]</f>
        <v>$150 Draft Champions Jan 13 1:00 pm Lg.3592Old &amp; In The Way</v>
      </c>
    </row>
    <row r="1909" spans="1:7" x14ac:dyDescent="0.25">
      <c r="A1909">
        <v>529</v>
      </c>
      <c r="B1909" t="s">
        <v>2000</v>
      </c>
      <c r="C1909" t="s">
        <v>1998</v>
      </c>
      <c r="D1909">
        <v>0.2722</v>
      </c>
      <c r="E1909">
        <v>2382</v>
      </c>
      <c r="F1909">
        <f t="shared" si="29"/>
        <v>3</v>
      </c>
      <c r="G1909" t="str">
        <f>STANDINGS_BA[[#This Row],[League]]&amp;STANDINGS_BA[[#This Row],[Team]]</f>
        <v>$150 Draft Champions Jan 13 1:00 pm Lg.3592Swinging Centaurs</v>
      </c>
    </row>
    <row r="1910" spans="1:7" x14ac:dyDescent="0.25">
      <c r="A1910">
        <v>678</v>
      </c>
      <c r="B1910" t="s">
        <v>2001</v>
      </c>
      <c r="C1910" t="s">
        <v>1998</v>
      </c>
      <c r="D1910">
        <v>0.27089999999999997</v>
      </c>
      <c r="E1910">
        <v>2233</v>
      </c>
      <c r="F1910">
        <f t="shared" si="29"/>
        <v>4</v>
      </c>
      <c r="G1910" t="str">
        <f>STANDINGS_BA[[#This Row],[League]]&amp;STANDINGS_BA[[#This Row],[Team]]</f>
        <v>$150 Draft Champions Jan 13 1:00 pm Lg.3592SpinningSeams7</v>
      </c>
    </row>
    <row r="1911" spans="1:7" x14ac:dyDescent="0.25">
      <c r="A1911">
        <v>753</v>
      </c>
      <c r="B1911" t="s">
        <v>2002</v>
      </c>
      <c r="C1911" t="s">
        <v>1998</v>
      </c>
      <c r="D1911">
        <v>0.2702</v>
      </c>
      <c r="E1911">
        <v>2158</v>
      </c>
      <c r="F1911">
        <f t="shared" si="29"/>
        <v>5</v>
      </c>
      <c r="G1911" t="str">
        <f>STANDINGS_BA[[#This Row],[League]]&amp;STANDINGS_BA[[#This Row],[Team]]</f>
        <v>$150 Draft Champions Jan 13 1:00 pm Lg.3592The Palazzo</v>
      </c>
    </row>
    <row r="1912" spans="1:7" x14ac:dyDescent="0.25">
      <c r="A1912">
        <v>881</v>
      </c>
      <c r="B1912" t="s">
        <v>2003</v>
      </c>
      <c r="C1912" t="s">
        <v>1998</v>
      </c>
      <c r="D1912">
        <v>0.26919999999999999</v>
      </c>
      <c r="E1912">
        <v>2029.5</v>
      </c>
      <c r="F1912">
        <f t="shared" si="29"/>
        <v>6</v>
      </c>
      <c r="G1912" t="str">
        <f>STANDINGS_BA[[#This Row],[League]]&amp;STANDINGS_BA[[#This Row],[Team]]</f>
        <v>$150 Draft Champions Jan 13 1:00 pm Lg.3592CREW DC1</v>
      </c>
    </row>
    <row r="1913" spans="1:7" x14ac:dyDescent="0.25">
      <c r="A1913">
        <v>950</v>
      </c>
      <c r="B1913" t="s">
        <v>2004</v>
      </c>
      <c r="C1913" t="s">
        <v>1998</v>
      </c>
      <c r="D1913">
        <v>0.26879999999999998</v>
      </c>
      <c r="E1913">
        <v>1961</v>
      </c>
      <c r="F1913">
        <f t="shared" si="29"/>
        <v>7</v>
      </c>
      <c r="G1913" t="str">
        <f>STANDINGS_BA[[#This Row],[League]]&amp;STANDINGS_BA[[#This Row],[Team]]</f>
        <v>$150 Draft Champions Jan 13 1:00 pm Lg.3592Craig 3hlo</v>
      </c>
    </row>
    <row r="1914" spans="1:7" x14ac:dyDescent="0.25">
      <c r="A1914">
        <v>1065</v>
      </c>
      <c r="B1914" t="s">
        <v>2005</v>
      </c>
      <c r="C1914" t="s">
        <v>1998</v>
      </c>
      <c r="D1914">
        <v>0.26800000000000002</v>
      </c>
      <c r="E1914">
        <v>1846</v>
      </c>
      <c r="F1914">
        <f t="shared" si="29"/>
        <v>8</v>
      </c>
      <c r="G1914" t="str">
        <f>STANDINGS_BA[[#This Row],[League]]&amp;STANDINGS_BA[[#This Row],[Team]]</f>
        <v>$150 Draft Champions Jan 13 1:00 pm Lg.3592Hitchcock Hangovers</v>
      </c>
    </row>
    <row r="1915" spans="1:7" x14ac:dyDescent="0.25">
      <c r="A1915">
        <v>1165</v>
      </c>
      <c r="B1915" t="s">
        <v>2006</v>
      </c>
      <c r="C1915" t="s">
        <v>1998</v>
      </c>
      <c r="D1915">
        <v>0.26729999999999998</v>
      </c>
      <c r="E1915">
        <v>1746</v>
      </c>
      <c r="F1915">
        <f t="shared" si="29"/>
        <v>9</v>
      </c>
      <c r="G1915" t="str">
        <f>STANDINGS_BA[[#This Row],[League]]&amp;STANDINGS_BA[[#This Row],[Team]]</f>
        <v>$150 Draft Champions Jan 13 1:00 pm Lg.3592DEAD PUPPIES DC2</v>
      </c>
    </row>
    <row r="1916" spans="1:7" x14ac:dyDescent="0.25">
      <c r="A1916">
        <v>1264</v>
      </c>
      <c r="B1916" t="s">
        <v>128</v>
      </c>
      <c r="C1916" t="s">
        <v>1998</v>
      </c>
      <c r="D1916">
        <v>0.2666</v>
      </c>
      <c r="E1916">
        <v>1647</v>
      </c>
      <c r="F1916">
        <f t="shared" si="29"/>
        <v>10</v>
      </c>
      <c r="G1916" t="str">
        <f>STANDINGS_BA[[#This Row],[League]]&amp;STANDINGS_BA[[#This Row],[Team]]</f>
        <v>$150 Draft Champions Jan 13 1:00 pm Lg.3592Team Boelkens</v>
      </c>
    </row>
    <row r="1917" spans="1:7" x14ac:dyDescent="0.25">
      <c r="A1917">
        <v>1421</v>
      </c>
      <c r="B1917" t="s">
        <v>2007</v>
      </c>
      <c r="C1917" t="s">
        <v>1998</v>
      </c>
      <c r="D1917">
        <v>0.2656</v>
      </c>
      <c r="E1917">
        <v>1490</v>
      </c>
      <c r="F1917">
        <f t="shared" si="29"/>
        <v>11</v>
      </c>
      <c r="G1917" t="str">
        <f>STANDINGS_BA[[#This Row],[League]]&amp;STANDINGS_BA[[#This Row],[Team]]</f>
        <v>$150 Draft Champions Jan 13 1:00 pm Lg.3592Las Vegas Ratpack</v>
      </c>
    </row>
    <row r="1918" spans="1:7" x14ac:dyDescent="0.25">
      <c r="A1918">
        <v>2708</v>
      </c>
      <c r="B1918" t="s">
        <v>520</v>
      </c>
      <c r="C1918" t="s">
        <v>1998</v>
      </c>
      <c r="D1918">
        <v>0.25480000000000003</v>
      </c>
      <c r="E1918">
        <v>203</v>
      </c>
      <c r="F1918">
        <f t="shared" si="29"/>
        <v>12</v>
      </c>
      <c r="G1918" t="str">
        <f>STANDINGS_BA[[#This Row],[League]]&amp;STANDINGS_BA[[#This Row],[Team]]</f>
        <v>$150 Draft Champions Jan 13 1:00 pm Lg.3592deadmoneyB</v>
      </c>
    </row>
    <row r="1919" spans="1:7" x14ac:dyDescent="0.25">
      <c r="A1919">
        <v>2730</v>
      </c>
      <c r="B1919" t="s">
        <v>191</v>
      </c>
      <c r="C1919" t="s">
        <v>1998</v>
      </c>
      <c r="D1919">
        <v>0.25440000000000002</v>
      </c>
      <c r="E1919">
        <v>181</v>
      </c>
      <c r="F1919">
        <f t="shared" si="29"/>
        <v>13</v>
      </c>
      <c r="G1919" t="str">
        <f>STANDINGS_BA[[#This Row],[League]]&amp;STANDINGS_BA[[#This Row],[Team]]</f>
        <v>$150 Draft Champions Jan 13 1:00 pm Lg.3592Chico's Bail Bonds</v>
      </c>
    </row>
    <row r="1920" spans="1:7" x14ac:dyDescent="0.25">
      <c r="A1920">
        <v>2763</v>
      </c>
      <c r="B1920" t="s">
        <v>2008</v>
      </c>
      <c r="C1920" t="s">
        <v>1998</v>
      </c>
      <c r="D1920">
        <v>0.25380000000000003</v>
      </c>
      <c r="E1920">
        <v>148</v>
      </c>
      <c r="F1920">
        <f t="shared" si="29"/>
        <v>14</v>
      </c>
      <c r="G1920" t="str">
        <f>STANDINGS_BA[[#This Row],[League]]&amp;STANDINGS_BA[[#This Row],[Team]]</f>
        <v>$150 Draft Champions Jan 13 1:00 pm Lg.3592Army of Darkness</v>
      </c>
    </row>
    <row r="1921" spans="1:7" x14ac:dyDescent="0.25">
      <c r="A1921">
        <v>2901</v>
      </c>
      <c r="B1921" t="s">
        <v>2009</v>
      </c>
      <c r="C1921" t="s">
        <v>1998</v>
      </c>
      <c r="D1921">
        <v>0.24690000000000001</v>
      </c>
      <c r="E1921">
        <v>10</v>
      </c>
      <c r="F1921">
        <f t="shared" si="29"/>
        <v>15</v>
      </c>
      <c r="G1921" t="str">
        <f>STANDINGS_BA[[#This Row],[League]]&amp;STANDINGS_BA[[#This Row],[Team]]</f>
        <v>$150 Draft Champions Jan 13 1:00 pm Lg.3592Ernie's Bankers</v>
      </c>
    </row>
    <row r="1922" spans="1:7" x14ac:dyDescent="0.25">
      <c r="A1922">
        <v>72</v>
      </c>
      <c r="B1922" t="s">
        <v>2010</v>
      </c>
      <c r="C1922" t="s">
        <v>2011</v>
      </c>
      <c r="D1922">
        <v>0.27939999999999998</v>
      </c>
      <c r="E1922">
        <v>2839</v>
      </c>
      <c r="F1922">
        <f t="shared" si="29"/>
        <v>1</v>
      </c>
      <c r="G1922" t="str">
        <f>STANDINGS_BA[[#This Row],[League]]&amp;STANDINGS_BA[[#This Row],[Team]]</f>
        <v>$150 Draft Champions Jan 15 1:00 pm Lg.3594Inspector BABIP</v>
      </c>
    </row>
    <row r="1923" spans="1:7" x14ac:dyDescent="0.25">
      <c r="A1923">
        <v>275</v>
      </c>
      <c r="B1923" t="s">
        <v>2012</v>
      </c>
      <c r="C1923" t="s">
        <v>2011</v>
      </c>
      <c r="D1923">
        <v>0.27479999999999999</v>
      </c>
      <c r="E1923">
        <v>2636</v>
      </c>
      <c r="F1923">
        <f t="shared" ref="F1923:F1986" si="30">IF(C1923=C1922,F1922+1,1)</f>
        <v>2</v>
      </c>
      <c r="G1923" t="str">
        <f>STANDINGS_BA[[#This Row],[League]]&amp;STANDINGS_BA[[#This Row],[Team]]</f>
        <v>$150 Draft Champions Jan 15 1:00 pm Lg.3594Charger Bar 3</v>
      </c>
    </row>
    <row r="1924" spans="1:7" x14ac:dyDescent="0.25">
      <c r="A1924">
        <v>398</v>
      </c>
      <c r="B1924" t="s">
        <v>2013</v>
      </c>
      <c r="C1924" t="s">
        <v>2011</v>
      </c>
      <c r="D1924">
        <v>0.27339999999999998</v>
      </c>
      <c r="E1924">
        <v>2513</v>
      </c>
      <c r="F1924">
        <f t="shared" si="30"/>
        <v>3</v>
      </c>
      <c r="G1924" t="str">
        <f>STANDINGS_BA[[#This Row],[League]]&amp;STANDINGS_BA[[#This Row],[Team]]</f>
        <v>$150 Draft Champions Jan 15 1:00 pm Lg.3594Powerball Jackpot</v>
      </c>
    </row>
    <row r="1925" spans="1:7" x14ac:dyDescent="0.25">
      <c r="A1925">
        <v>804</v>
      </c>
      <c r="B1925" t="s">
        <v>2014</v>
      </c>
      <c r="C1925" t="s">
        <v>2011</v>
      </c>
      <c r="D1925">
        <v>0.2697</v>
      </c>
      <c r="E1925">
        <v>2107</v>
      </c>
      <c r="F1925">
        <f t="shared" si="30"/>
        <v>4</v>
      </c>
      <c r="G1925" t="str">
        <f>STANDINGS_BA[[#This Row],[League]]&amp;STANDINGS_BA[[#This Row],[Team]]</f>
        <v>$150 Draft Champions Jan 15 1:00 pm Lg.3594Ehrman The German DC94</v>
      </c>
    </row>
    <row r="1926" spans="1:7" x14ac:dyDescent="0.25">
      <c r="A1926">
        <v>1058</v>
      </c>
      <c r="B1926" t="s">
        <v>1843</v>
      </c>
      <c r="C1926" t="s">
        <v>2011</v>
      </c>
      <c r="D1926">
        <v>0.26800000000000002</v>
      </c>
      <c r="E1926">
        <v>1853</v>
      </c>
      <c r="F1926">
        <f t="shared" si="30"/>
        <v>5</v>
      </c>
      <c r="G1926" t="str">
        <f>STANDINGS_BA[[#This Row],[League]]&amp;STANDINGS_BA[[#This Row],[Team]]</f>
        <v>$150 Draft Champions Jan 15 1:00 pm Lg.3594Rake City</v>
      </c>
    </row>
    <row r="1927" spans="1:7" x14ac:dyDescent="0.25">
      <c r="A1927">
        <v>1187</v>
      </c>
      <c r="B1927" t="s">
        <v>433</v>
      </c>
      <c r="C1927" t="s">
        <v>2011</v>
      </c>
      <c r="D1927">
        <v>0.26719999999999999</v>
      </c>
      <c r="E1927">
        <v>1724</v>
      </c>
      <c r="F1927">
        <f t="shared" si="30"/>
        <v>6</v>
      </c>
      <c r="G1927" t="str">
        <f>STANDINGS_BA[[#This Row],[League]]&amp;STANDINGS_BA[[#This Row],[Team]]</f>
        <v>$150 Draft Champions Jan 15 1:00 pm Lg.3594Lugnuts DC I</v>
      </c>
    </row>
    <row r="1928" spans="1:7" x14ac:dyDescent="0.25">
      <c r="A1928">
        <v>1222</v>
      </c>
      <c r="B1928" t="s">
        <v>56</v>
      </c>
      <c r="C1928" t="s">
        <v>2011</v>
      </c>
      <c r="D1928">
        <v>0.26690000000000003</v>
      </c>
      <c r="E1928">
        <v>1689</v>
      </c>
      <c r="F1928">
        <f t="shared" si="30"/>
        <v>7</v>
      </c>
      <c r="G1928" t="str">
        <f>STANDINGS_BA[[#This Row],[League]]&amp;STANDINGS_BA[[#This Row],[Team]]</f>
        <v>$150 Draft Champions Jan 15 1:00 pm Lg.3594DOUGHBOYS</v>
      </c>
    </row>
    <row r="1929" spans="1:7" x14ac:dyDescent="0.25">
      <c r="A1929">
        <v>1300</v>
      </c>
      <c r="B1929" t="s">
        <v>491</v>
      </c>
      <c r="C1929" t="s">
        <v>2011</v>
      </c>
      <c r="D1929">
        <v>0.26640000000000003</v>
      </c>
      <c r="E1929">
        <v>1611</v>
      </c>
      <c r="F1929">
        <f t="shared" si="30"/>
        <v>8</v>
      </c>
      <c r="G1929" t="str">
        <f>STANDINGS_BA[[#This Row],[League]]&amp;STANDINGS_BA[[#This Row],[Team]]</f>
        <v>$150 Draft Champions Jan 15 1:00 pm Lg.3594Team Wojciechowski</v>
      </c>
    </row>
    <row r="1930" spans="1:7" x14ac:dyDescent="0.25">
      <c r="A1930">
        <v>2017</v>
      </c>
      <c r="B1930" t="s">
        <v>2015</v>
      </c>
      <c r="C1930" t="s">
        <v>2011</v>
      </c>
      <c r="D1930">
        <v>0.26169999999999999</v>
      </c>
      <c r="E1930">
        <v>894</v>
      </c>
      <c r="F1930">
        <f t="shared" si="30"/>
        <v>9</v>
      </c>
      <c r="G1930" t="str">
        <f>STANDINGS_BA[[#This Row],[League]]&amp;STANDINGS_BA[[#This Row],[Team]]</f>
        <v>$150 Draft Champions Jan 15 1:00 pm Lg.3594Big Sloppy</v>
      </c>
    </row>
    <row r="1931" spans="1:7" x14ac:dyDescent="0.25">
      <c r="A1931">
        <v>2063</v>
      </c>
      <c r="B1931" t="s">
        <v>2016</v>
      </c>
      <c r="C1931" t="s">
        <v>2011</v>
      </c>
      <c r="D1931">
        <v>0.26140000000000002</v>
      </c>
      <c r="E1931">
        <v>847.5</v>
      </c>
      <c r="F1931">
        <f t="shared" si="30"/>
        <v>10</v>
      </c>
      <c r="G1931" t="str">
        <f>STANDINGS_BA[[#This Row],[League]]&amp;STANDINGS_BA[[#This Row],[Team]]</f>
        <v>$150 Draft Champions Jan 15 1:00 pm Lg.3594Starfishmn 0115</v>
      </c>
    </row>
    <row r="1932" spans="1:7" x14ac:dyDescent="0.25">
      <c r="A1932">
        <v>2073</v>
      </c>
      <c r="B1932" t="s">
        <v>2017</v>
      </c>
      <c r="C1932" t="s">
        <v>2011</v>
      </c>
      <c r="D1932">
        <v>0.26129999999999998</v>
      </c>
      <c r="E1932">
        <v>838</v>
      </c>
      <c r="F1932">
        <f t="shared" si="30"/>
        <v>11</v>
      </c>
      <c r="G1932" t="str">
        <f>STANDINGS_BA[[#This Row],[League]]&amp;STANDINGS_BA[[#This Row],[Team]]</f>
        <v>$150 Draft Champions Jan 15 1:00 pm Lg.3594Profloop2</v>
      </c>
    </row>
    <row r="1933" spans="1:7" x14ac:dyDescent="0.25">
      <c r="A1933">
        <v>2268</v>
      </c>
      <c r="B1933" t="s">
        <v>78</v>
      </c>
      <c r="C1933" t="s">
        <v>2011</v>
      </c>
      <c r="D1933">
        <v>0.25979999999999998</v>
      </c>
      <c r="E1933">
        <v>643</v>
      </c>
      <c r="F1933">
        <f t="shared" si="30"/>
        <v>12</v>
      </c>
      <c r="G1933" t="str">
        <f>STANDINGS_BA[[#This Row],[League]]&amp;STANDINGS_BA[[#This Row],[Team]]</f>
        <v>$150 Draft Champions Jan 15 1:00 pm Lg.3594Team Barnes</v>
      </c>
    </row>
    <row r="1934" spans="1:7" x14ac:dyDescent="0.25">
      <c r="A1934">
        <v>2472</v>
      </c>
      <c r="B1934" t="s">
        <v>2018</v>
      </c>
      <c r="C1934" t="s">
        <v>2011</v>
      </c>
      <c r="D1934">
        <v>0.25800000000000001</v>
      </c>
      <c r="E1934">
        <v>439</v>
      </c>
      <c r="F1934">
        <f t="shared" si="30"/>
        <v>13</v>
      </c>
      <c r="G1934" t="str">
        <f>STANDINGS_BA[[#This Row],[League]]&amp;STANDINGS_BA[[#This Row],[Team]]</f>
        <v>$150 Draft Champions Jan 15 1:00 pm Lg.3594Smoak n Friers</v>
      </c>
    </row>
    <row r="1935" spans="1:7" x14ac:dyDescent="0.25">
      <c r="A1935">
        <v>2717</v>
      </c>
      <c r="B1935" t="s">
        <v>2019</v>
      </c>
      <c r="C1935" t="s">
        <v>2011</v>
      </c>
      <c r="D1935">
        <v>0.25469999999999998</v>
      </c>
      <c r="E1935">
        <v>194</v>
      </c>
      <c r="F1935">
        <f t="shared" si="30"/>
        <v>14</v>
      </c>
      <c r="G1935" t="str">
        <f>STANDINGS_BA[[#This Row],[League]]&amp;STANDINGS_BA[[#This Row],[Team]]</f>
        <v>$150 Draft Champions Jan 15 1:00 pm Lg.3594Jobu's Heroes #1</v>
      </c>
    </row>
    <row r="1936" spans="1:7" x14ac:dyDescent="0.25">
      <c r="A1936">
        <v>2864</v>
      </c>
      <c r="B1936" t="s">
        <v>154</v>
      </c>
      <c r="C1936" t="s">
        <v>2011</v>
      </c>
      <c r="D1936">
        <v>0.25059999999999999</v>
      </c>
      <c r="E1936">
        <v>47</v>
      </c>
      <c r="F1936">
        <f t="shared" si="30"/>
        <v>15</v>
      </c>
      <c r="G1936" t="str">
        <f>STANDINGS_BA[[#This Row],[League]]&amp;STANDINGS_BA[[#This Row],[Team]]</f>
        <v>$150 Draft Champions Jan 15 1:00 pm Lg.3594GLG20s</v>
      </c>
    </row>
    <row r="1937" spans="1:7" x14ac:dyDescent="0.25">
      <c r="A1937">
        <v>83</v>
      </c>
      <c r="B1937" t="s">
        <v>2020</v>
      </c>
      <c r="C1937" t="s">
        <v>2021</v>
      </c>
      <c r="D1937">
        <v>0.27900000000000003</v>
      </c>
      <c r="E1937">
        <v>2828</v>
      </c>
      <c r="F1937">
        <f t="shared" si="30"/>
        <v>1</v>
      </c>
      <c r="G1937" t="str">
        <f>STANDINGS_BA[[#This Row],[League]]&amp;STANDINGS_BA[[#This Row],[Team]]</f>
        <v>$150 Draft Champions Jan 16 1:00 pm Lg.35964 Aces and a 2</v>
      </c>
    </row>
    <row r="1938" spans="1:7" x14ac:dyDescent="0.25">
      <c r="A1938">
        <v>310</v>
      </c>
      <c r="B1938" t="s">
        <v>2022</v>
      </c>
      <c r="C1938" t="s">
        <v>2021</v>
      </c>
      <c r="D1938">
        <v>0.27439999999999998</v>
      </c>
      <c r="E1938">
        <v>2601</v>
      </c>
      <c r="F1938">
        <f t="shared" si="30"/>
        <v>2</v>
      </c>
      <c r="G1938" t="str">
        <f>STANDINGS_BA[[#This Row],[League]]&amp;STANDINGS_BA[[#This Row],[Team]]</f>
        <v>$150 Draft Champions Jan 16 1:00 pm Lg.3596RedneckBaseballClub</v>
      </c>
    </row>
    <row r="1939" spans="1:7" x14ac:dyDescent="0.25">
      <c r="A1939">
        <v>511</v>
      </c>
      <c r="B1939" t="s">
        <v>2023</v>
      </c>
      <c r="C1939" t="s">
        <v>2021</v>
      </c>
      <c r="D1939">
        <v>0.27250000000000002</v>
      </c>
      <c r="E1939">
        <v>2400</v>
      </c>
      <c r="F1939">
        <f t="shared" si="30"/>
        <v>3</v>
      </c>
      <c r="G1939" t="str">
        <f>STANDINGS_BA[[#This Row],[League]]&amp;STANDINGS_BA[[#This Row],[Team]]</f>
        <v>$150 Draft Champions Jan 16 1:00 pm Lg.3596RD3ECM</v>
      </c>
    </row>
    <row r="1940" spans="1:7" x14ac:dyDescent="0.25">
      <c r="A1940">
        <v>588</v>
      </c>
      <c r="B1940" t="s">
        <v>2024</v>
      </c>
      <c r="C1940" t="s">
        <v>2021</v>
      </c>
      <c r="D1940">
        <v>0.2717</v>
      </c>
      <c r="E1940">
        <v>2323</v>
      </c>
      <c r="F1940">
        <f t="shared" si="30"/>
        <v>4</v>
      </c>
      <c r="G1940" t="str">
        <f>STANDINGS_BA[[#This Row],[League]]&amp;STANDINGS_BA[[#This Row],[Team]]</f>
        <v>$150 Draft Champions Jan 16 1:00 pm Lg.3596Pounders 150 V4</v>
      </c>
    </row>
    <row r="1941" spans="1:7" x14ac:dyDescent="0.25">
      <c r="A1941">
        <v>1009</v>
      </c>
      <c r="B1941" t="s">
        <v>525</v>
      </c>
      <c r="C1941" t="s">
        <v>2021</v>
      </c>
      <c r="D1941">
        <v>0.26840000000000003</v>
      </c>
      <c r="E1941">
        <v>1902</v>
      </c>
      <c r="F1941">
        <f t="shared" si="30"/>
        <v>5</v>
      </c>
      <c r="G1941" t="str">
        <f>STANDINGS_BA[[#This Row],[League]]&amp;STANDINGS_BA[[#This Row],[Team]]</f>
        <v>$150 Draft Champions Jan 16 1:00 pm Lg.3596Tdot Tanks 1</v>
      </c>
    </row>
    <row r="1942" spans="1:7" x14ac:dyDescent="0.25">
      <c r="A1942">
        <v>1103</v>
      </c>
      <c r="B1942" t="s">
        <v>2025</v>
      </c>
      <c r="C1942" t="s">
        <v>2021</v>
      </c>
      <c r="D1942">
        <v>0.26779999999999998</v>
      </c>
      <c r="E1942">
        <v>1808.5</v>
      </c>
      <c r="F1942">
        <f t="shared" si="30"/>
        <v>6</v>
      </c>
      <c r="G1942" t="str">
        <f>STANDINGS_BA[[#This Row],[League]]&amp;STANDINGS_BA[[#This Row],[Team]]</f>
        <v>$150 Draft Champions Jan 16 1:00 pm Lg.3596Gourrielas Warfare</v>
      </c>
    </row>
    <row r="1943" spans="1:7" x14ac:dyDescent="0.25">
      <c r="A1943">
        <v>1223</v>
      </c>
      <c r="B1943" t="s">
        <v>2026</v>
      </c>
      <c r="C1943" t="s">
        <v>2021</v>
      </c>
      <c r="D1943">
        <v>0.26690000000000003</v>
      </c>
      <c r="E1943">
        <v>1688</v>
      </c>
      <c r="F1943">
        <f t="shared" si="30"/>
        <v>7</v>
      </c>
      <c r="G1943" t="str">
        <f>STANDINGS_BA[[#This Row],[League]]&amp;STANDINGS_BA[[#This Row],[Team]]</f>
        <v>$150 Draft Champions Jan 16 1:00 pm Lg.3596G-squared (Jan)</v>
      </c>
    </row>
    <row r="1944" spans="1:7" x14ac:dyDescent="0.25">
      <c r="A1944">
        <v>1242</v>
      </c>
      <c r="B1944" t="s">
        <v>2027</v>
      </c>
      <c r="C1944" t="s">
        <v>2021</v>
      </c>
      <c r="D1944">
        <v>0.26679999999999998</v>
      </c>
      <c r="E1944">
        <v>1669</v>
      </c>
      <c r="F1944">
        <f t="shared" si="30"/>
        <v>8</v>
      </c>
      <c r="G1944" t="str">
        <f>STANDINGS_BA[[#This Row],[League]]&amp;STANDINGS_BA[[#This Row],[Team]]</f>
        <v>$150 Draft Champions Jan 16 1:00 pm Lg.3596Team JP2</v>
      </c>
    </row>
    <row r="1945" spans="1:7" x14ac:dyDescent="0.25">
      <c r="A1945">
        <v>1361</v>
      </c>
      <c r="B1945" t="s">
        <v>1889</v>
      </c>
      <c r="C1945" t="s">
        <v>2021</v>
      </c>
      <c r="D1945">
        <v>0.26600000000000001</v>
      </c>
      <c r="E1945">
        <v>1550</v>
      </c>
      <c r="F1945">
        <f t="shared" si="30"/>
        <v>9</v>
      </c>
      <c r="G1945" t="str">
        <f>STANDINGS_BA[[#This Row],[League]]&amp;STANDINGS_BA[[#This Row],[Team]]</f>
        <v>$150 Draft Champions Jan 16 1:00 pm Lg.3596Team Fonte</v>
      </c>
    </row>
    <row r="1946" spans="1:7" x14ac:dyDescent="0.25">
      <c r="A1946">
        <v>1431</v>
      </c>
      <c r="B1946" t="s">
        <v>2028</v>
      </c>
      <c r="C1946" t="s">
        <v>2021</v>
      </c>
      <c r="D1946">
        <v>0.26550000000000001</v>
      </c>
      <c r="E1946">
        <v>1480</v>
      </c>
      <c r="F1946">
        <f t="shared" si="30"/>
        <v>10</v>
      </c>
      <c r="G1946" t="str">
        <f>STANDINGS_BA[[#This Row],[League]]&amp;STANDINGS_BA[[#This Row],[Team]]</f>
        <v>$150 Draft Champions Jan 16 1:00 pm Lg.3596Put it in her Pujols</v>
      </c>
    </row>
    <row r="1947" spans="1:7" x14ac:dyDescent="0.25">
      <c r="A1947">
        <v>1784</v>
      </c>
      <c r="B1947" t="s">
        <v>325</v>
      </c>
      <c r="C1947" t="s">
        <v>2021</v>
      </c>
      <c r="D1947">
        <v>0.26329999999999998</v>
      </c>
      <c r="E1947">
        <v>1127</v>
      </c>
      <c r="F1947">
        <f t="shared" si="30"/>
        <v>11</v>
      </c>
      <c r="G1947" t="str">
        <f>STANDINGS_BA[[#This Row],[League]]&amp;STANDINGS_BA[[#This Row],[Team]]</f>
        <v>$150 Draft Champions Jan 16 1:00 pm Lg.3596Black Ice Fisherman</v>
      </c>
    </row>
    <row r="1948" spans="1:7" x14ac:dyDescent="0.25">
      <c r="A1948">
        <v>2320</v>
      </c>
      <c r="B1948" t="s">
        <v>2029</v>
      </c>
      <c r="C1948" t="s">
        <v>2021</v>
      </c>
      <c r="D1948">
        <v>0.25940000000000002</v>
      </c>
      <c r="E1948">
        <v>591</v>
      </c>
      <c r="F1948">
        <f t="shared" si="30"/>
        <v>12</v>
      </c>
      <c r="G1948" t="str">
        <f>STANDINGS_BA[[#This Row],[League]]&amp;STANDINGS_BA[[#This Row],[Team]]</f>
        <v>$150 Draft Champions Jan 16 1:00 pm Lg.3596Repeat Offenders</v>
      </c>
    </row>
    <row r="1949" spans="1:7" x14ac:dyDescent="0.25">
      <c r="A1949">
        <v>2613</v>
      </c>
      <c r="B1949" t="s">
        <v>2030</v>
      </c>
      <c r="C1949" t="s">
        <v>2021</v>
      </c>
      <c r="D1949">
        <v>0.25619999999999998</v>
      </c>
      <c r="E1949">
        <v>298</v>
      </c>
      <c r="F1949">
        <f t="shared" si="30"/>
        <v>13</v>
      </c>
      <c r="G1949" t="str">
        <f>STANDINGS_BA[[#This Row],[League]]&amp;STANDINGS_BA[[#This Row],[Team]]</f>
        <v>$150 Draft Champions Jan 16 1:00 pm Lg.3596BIG INDIANS</v>
      </c>
    </row>
    <row r="1950" spans="1:7" x14ac:dyDescent="0.25">
      <c r="A1950">
        <v>2785</v>
      </c>
      <c r="B1950" t="s">
        <v>2031</v>
      </c>
      <c r="C1950" t="s">
        <v>2021</v>
      </c>
      <c r="D1950">
        <v>0.2535</v>
      </c>
      <c r="E1950">
        <v>126</v>
      </c>
      <c r="F1950">
        <f t="shared" si="30"/>
        <v>14</v>
      </c>
      <c r="G1950" t="str">
        <f>STANDINGS_BA[[#This Row],[League]]&amp;STANDINGS_BA[[#This Row],[Team]]</f>
        <v>$150 Draft Champions Jan 16 1:00 pm Lg.3596Three Dogs</v>
      </c>
    </row>
    <row r="1951" spans="1:7" x14ac:dyDescent="0.25">
      <c r="A1951">
        <v>2813</v>
      </c>
      <c r="B1951" t="s">
        <v>2032</v>
      </c>
      <c r="C1951" t="s">
        <v>2021</v>
      </c>
      <c r="D1951">
        <v>0.25269999999999998</v>
      </c>
      <c r="E1951">
        <v>98</v>
      </c>
      <c r="F1951">
        <f t="shared" si="30"/>
        <v>15</v>
      </c>
      <c r="G1951" t="str">
        <f>STANDINGS_BA[[#This Row],[League]]&amp;STANDINGS_BA[[#This Row],[Team]]</f>
        <v>$150 Draft Champions Jan 16 1:00 pm Lg.3596MoleMercy</v>
      </c>
    </row>
    <row r="1952" spans="1:7" x14ac:dyDescent="0.25">
      <c r="A1952">
        <v>164</v>
      </c>
      <c r="B1952" t="s">
        <v>231</v>
      </c>
      <c r="C1952" t="s">
        <v>2033</v>
      </c>
      <c r="D1952">
        <v>0.27679999999999999</v>
      </c>
      <c r="E1952">
        <v>2747</v>
      </c>
      <c r="F1952">
        <f t="shared" si="30"/>
        <v>1</v>
      </c>
      <c r="G1952" t="str">
        <f>STANDINGS_BA[[#This Row],[League]]&amp;STANDINGS_BA[[#This Row],[Team]]</f>
        <v>$150 Draft Champions Jan 17 1:00 pm Lg.3597Ocular Keratitis DC3</v>
      </c>
    </row>
    <row r="1953" spans="1:7" x14ac:dyDescent="0.25">
      <c r="A1953">
        <v>335</v>
      </c>
      <c r="B1953" t="s">
        <v>1235</v>
      </c>
      <c r="C1953" t="s">
        <v>2033</v>
      </c>
      <c r="D1953">
        <v>0.27410000000000001</v>
      </c>
      <c r="E1953">
        <v>2576</v>
      </c>
      <c r="F1953">
        <f t="shared" si="30"/>
        <v>2</v>
      </c>
      <c r="G1953" t="str">
        <f>STANDINGS_BA[[#This Row],[League]]&amp;STANDINGS_BA[[#This Row],[Team]]</f>
        <v>$150 Draft Champions Jan 17 1:00 pm Lg.3597Team mitseff</v>
      </c>
    </row>
    <row r="1954" spans="1:7" x14ac:dyDescent="0.25">
      <c r="A1954">
        <v>344</v>
      </c>
      <c r="B1954" t="s">
        <v>2034</v>
      </c>
      <c r="C1954" t="s">
        <v>2033</v>
      </c>
      <c r="D1954">
        <v>0.27400000000000002</v>
      </c>
      <c r="E1954">
        <v>2567</v>
      </c>
      <c r="F1954">
        <f t="shared" si="30"/>
        <v>3</v>
      </c>
      <c r="G1954" t="str">
        <f>STANDINGS_BA[[#This Row],[League]]&amp;STANDINGS_BA[[#This Row],[Team]]</f>
        <v>$150 Draft Champions Jan 17 1:00 pm Lg.3597Fido's Bowl</v>
      </c>
    </row>
    <row r="1955" spans="1:7" x14ac:dyDescent="0.25">
      <c r="A1955">
        <v>533</v>
      </c>
      <c r="B1955" t="s">
        <v>584</v>
      </c>
      <c r="C1955" t="s">
        <v>2033</v>
      </c>
      <c r="D1955">
        <v>0.2722</v>
      </c>
      <c r="E1955">
        <v>2378</v>
      </c>
      <c r="F1955">
        <f t="shared" si="30"/>
        <v>4</v>
      </c>
      <c r="G1955" t="str">
        <f>STANDINGS_BA[[#This Row],[League]]&amp;STANDINGS_BA[[#This Row],[Team]]</f>
        <v>$150 Draft Champions Jan 17 1:00 pm Lg.3597Team Hughes</v>
      </c>
    </row>
    <row r="1956" spans="1:7" x14ac:dyDescent="0.25">
      <c r="A1956">
        <v>1084</v>
      </c>
      <c r="B1956" t="s">
        <v>2035</v>
      </c>
      <c r="C1956" t="s">
        <v>2033</v>
      </c>
      <c r="D1956">
        <v>0.26790000000000003</v>
      </c>
      <c r="E1956">
        <v>1827</v>
      </c>
      <c r="F1956">
        <f t="shared" si="30"/>
        <v>5</v>
      </c>
      <c r="G1956" t="str">
        <f>STANDINGS_BA[[#This Row],[League]]&amp;STANDINGS_BA[[#This Row],[Team]]</f>
        <v>$150 Draft Champions Jan 17 1:00 pm Lg.3597Team Walsh</v>
      </c>
    </row>
    <row r="1957" spans="1:7" x14ac:dyDescent="0.25">
      <c r="A1957">
        <v>1283</v>
      </c>
      <c r="B1957" t="s">
        <v>154</v>
      </c>
      <c r="C1957" t="s">
        <v>2033</v>
      </c>
      <c r="D1957">
        <v>0.26650000000000001</v>
      </c>
      <c r="E1957">
        <v>1628</v>
      </c>
      <c r="F1957">
        <f t="shared" si="30"/>
        <v>6</v>
      </c>
      <c r="G1957" t="str">
        <f>STANDINGS_BA[[#This Row],[League]]&amp;STANDINGS_BA[[#This Row],[Team]]</f>
        <v>$150 Draft Champions Jan 17 1:00 pm Lg.3597GLG20s</v>
      </c>
    </row>
    <row r="1958" spans="1:7" x14ac:dyDescent="0.25">
      <c r="A1958">
        <v>1355</v>
      </c>
      <c r="B1958" t="s">
        <v>2036</v>
      </c>
      <c r="C1958" t="s">
        <v>2033</v>
      </c>
      <c r="D1958">
        <v>0.26600000000000001</v>
      </c>
      <c r="E1958">
        <v>1556</v>
      </c>
      <c r="F1958">
        <f t="shared" si="30"/>
        <v>7</v>
      </c>
      <c r="G1958" t="str">
        <f>STANDINGS_BA[[#This Row],[League]]&amp;STANDINGS_BA[[#This Row],[Team]]</f>
        <v>$150 Draft Champions Jan 17 1:00 pm Lg.3597BALL FOUR</v>
      </c>
    </row>
    <row r="1959" spans="1:7" x14ac:dyDescent="0.25">
      <c r="A1959">
        <v>1638</v>
      </c>
      <c r="B1959" t="s">
        <v>19</v>
      </c>
      <c r="C1959" t="s">
        <v>2033</v>
      </c>
      <c r="D1959">
        <v>0.26419999999999999</v>
      </c>
      <c r="E1959">
        <v>1273</v>
      </c>
      <c r="F1959">
        <f t="shared" si="30"/>
        <v>8</v>
      </c>
      <c r="G1959" t="str">
        <f>STANDINGS_BA[[#This Row],[League]]&amp;STANDINGS_BA[[#This Row],[Team]]</f>
        <v>$150 Draft Champions Jan 17 1:00 pm Lg.3597One Eyed Jack</v>
      </c>
    </row>
    <row r="1960" spans="1:7" x14ac:dyDescent="0.25">
      <c r="A1960">
        <v>1794</v>
      </c>
      <c r="B1960" t="s">
        <v>2037</v>
      </c>
      <c r="C1960" t="s">
        <v>2033</v>
      </c>
      <c r="D1960">
        <v>0.26329999999999998</v>
      </c>
      <c r="E1960">
        <v>1117</v>
      </c>
      <c r="F1960">
        <f t="shared" si="30"/>
        <v>9</v>
      </c>
      <c r="G1960" t="str">
        <f>STANDINGS_BA[[#This Row],[League]]&amp;STANDINGS_BA[[#This Row],[Team]]</f>
        <v>$150 Draft Champions Jan 17 1:00 pm Lg.3597High Voltage II</v>
      </c>
    </row>
    <row r="1961" spans="1:7" x14ac:dyDescent="0.25">
      <c r="A1961">
        <v>1875</v>
      </c>
      <c r="B1961" t="s">
        <v>2038</v>
      </c>
      <c r="C1961" t="s">
        <v>2033</v>
      </c>
      <c r="D1961">
        <v>0.26269999999999999</v>
      </c>
      <c r="E1961">
        <v>1036</v>
      </c>
      <c r="F1961">
        <f t="shared" si="30"/>
        <v>10</v>
      </c>
      <c r="G1961" t="str">
        <f>STANDINGS_BA[[#This Row],[League]]&amp;STANDINGS_BA[[#This Row],[Team]]</f>
        <v>$150 Draft Champions Jan 17 1:00 pm Lg.3597Bone Collector</v>
      </c>
    </row>
    <row r="1962" spans="1:7" x14ac:dyDescent="0.25">
      <c r="A1962">
        <v>1954</v>
      </c>
      <c r="B1962" t="s">
        <v>2039</v>
      </c>
      <c r="C1962" t="s">
        <v>2033</v>
      </c>
      <c r="D1962">
        <v>0.26219999999999999</v>
      </c>
      <c r="E1962">
        <v>957</v>
      </c>
      <c r="F1962">
        <f t="shared" si="30"/>
        <v>11</v>
      </c>
      <c r="G1962" t="str">
        <f>STANDINGS_BA[[#This Row],[League]]&amp;STANDINGS_BA[[#This Row],[Team]]</f>
        <v>$150 Draft Champions Jan 17 1:00 pm Lg.3597Premie</v>
      </c>
    </row>
    <row r="1963" spans="1:7" x14ac:dyDescent="0.25">
      <c r="A1963">
        <v>2180</v>
      </c>
      <c r="B1963" t="s">
        <v>2040</v>
      </c>
      <c r="C1963" t="s">
        <v>2033</v>
      </c>
      <c r="D1963">
        <v>0.2606</v>
      </c>
      <c r="E1963">
        <v>731</v>
      </c>
      <c r="F1963">
        <f t="shared" si="30"/>
        <v>12</v>
      </c>
      <c r="G1963" t="str">
        <f>STANDINGS_BA[[#This Row],[League]]&amp;STANDINGS_BA[[#This Row],[Team]]</f>
        <v>$150 Draft Champions Jan 17 1:00 pm Lg.3597Cuban Baserunning</v>
      </c>
    </row>
    <row r="1964" spans="1:7" x14ac:dyDescent="0.25">
      <c r="A1964">
        <v>2414</v>
      </c>
      <c r="B1964" t="s">
        <v>424</v>
      </c>
      <c r="C1964" t="s">
        <v>2033</v>
      </c>
      <c r="D1964">
        <v>0.25850000000000001</v>
      </c>
      <c r="E1964">
        <v>497</v>
      </c>
      <c r="F1964">
        <f t="shared" si="30"/>
        <v>13</v>
      </c>
      <c r="G1964" t="str">
        <f>STANDINGS_BA[[#This Row],[League]]&amp;STANDINGS_BA[[#This Row],[Team]]</f>
        <v>$150 Draft Champions Jan 17 1:00 pm Lg.3597Thing 4</v>
      </c>
    </row>
    <row r="1965" spans="1:7" x14ac:dyDescent="0.25">
      <c r="A1965">
        <v>2467</v>
      </c>
      <c r="B1965" t="s">
        <v>2041</v>
      </c>
      <c r="C1965" t="s">
        <v>2033</v>
      </c>
      <c r="D1965">
        <v>0.25800000000000001</v>
      </c>
      <c r="E1965">
        <v>444</v>
      </c>
      <c r="F1965">
        <f t="shared" si="30"/>
        <v>14</v>
      </c>
      <c r="G1965" t="str">
        <f>STANDINGS_BA[[#This Row],[League]]&amp;STANDINGS_BA[[#This Row],[Team]]</f>
        <v>$150 Draft Champions Jan 17 1:00 pm Lg.3597Jobu's Heroes #2</v>
      </c>
    </row>
    <row r="1966" spans="1:7" x14ac:dyDescent="0.25">
      <c r="A1966">
        <v>2726</v>
      </c>
      <c r="B1966" t="s">
        <v>2042</v>
      </c>
      <c r="C1966" t="s">
        <v>2033</v>
      </c>
      <c r="D1966">
        <v>0.2545</v>
      </c>
      <c r="E1966">
        <v>185</v>
      </c>
      <c r="F1966">
        <f t="shared" si="30"/>
        <v>15</v>
      </c>
      <c r="G1966" t="str">
        <f>STANDINGS_BA[[#This Row],[League]]&amp;STANDINGS_BA[[#This Row],[Team]]</f>
        <v>$150 Draft Champions Jan 17 1:00 pm Lg.3597Der'Weiter'schnitzel</v>
      </c>
    </row>
    <row r="1967" spans="1:7" x14ac:dyDescent="0.25">
      <c r="A1967">
        <v>124</v>
      </c>
      <c r="B1967" t="s">
        <v>402</v>
      </c>
      <c r="C1967" t="s">
        <v>2043</v>
      </c>
      <c r="D1967">
        <v>0.27779999999999999</v>
      </c>
      <c r="E1967">
        <v>2787</v>
      </c>
      <c r="F1967">
        <f t="shared" si="30"/>
        <v>1</v>
      </c>
      <c r="G1967" t="str">
        <f>STANDINGS_BA[[#This Row],[League]]&amp;STANDINGS_BA[[#This Row],[Team]]</f>
        <v>$150 Draft Champions Jan 18 1:00 pm Lg.3598Team Leonard</v>
      </c>
    </row>
    <row r="1968" spans="1:7" x14ac:dyDescent="0.25">
      <c r="A1968">
        <v>238</v>
      </c>
      <c r="B1968" t="s">
        <v>2044</v>
      </c>
      <c r="C1968" t="s">
        <v>2043</v>
      </c>
      <c r="D1968">
        <v>0.27529999999999999</v>
      </c>
      <c r="E1968">
        <v>2673</v>
      </c>
      <c r="F1968">
        <f t="shared" si="30"/>
        <v>2</v>
      </c>
      <c r="G1968" t="str">
        <f>STANDINGS_BA[[#This Row],[League]]&amp;STANDINGS_BA[[#This Row],[Team]]</f>
        <v>$150 Draft Champions Jan 18 1:00 pm Lg.3598You Know What I Mean</v>
      </c>
    </row>
    <row r="1969" spans="1:7" x14ac:dyDescent="0.25">
      <c r="A1969">
        <v>406</v>
      </c>
      <c r="B1969" t="s">
        <v>2045</v>
      </c>
      <c r="C1969" t="s">
        <v>2043</v>
      </c>
      <c r="D1969">
        <v>0.27329999999999999</v>
      </c>
      <c r="E1969">
        <v>2505</v>
      </c>
      <c r="F1969">
        <f t="shared" si="30"/>
        <v>3</v>
      </c>
      <c r="G1969" t="str">
        <f>STANDINGS_BA[[#This Row],[League]]&amp;STANDINGS_BA[[#This Row],[Team]]</f>
        <v>$150 Draft Champions Jan 18 1:00 pm Lg.3598Bartolo Colon's Fitbit 2</v>
      </c>
    </row>
    <row r="1970" spans="1:7" x14ac:dyDescent="0.25">
      <c r="A1970">
        <v>687</v>
      </c>
      <c r="B1970" t="s">
        <v>286</v>
      </c>
      <c r="C1970" t="s">
        <v>2043</v>
      </c>
      <c r="D1970">
        <v>0.27079999999999999</v>
      </c>
      <c r="E1970">
        <v>2224</v>
      </c>
      <c r="F1970">
        <f t="shared" si="30"/>
        <v>4</v>
      </c>
      <c r="G1970" t="str">
        <f>STANDINGS_BA[[#This Row],[League]]&amp;STANDINGS_BA[[#This Row],[Team]]</f>
        <v>$150 Draft Champions Jan 18 1:00 pm Lg.3598Team Williams</v>
      </c>
    </row>
    <row r="1971" spans="1:7" x14ac:dyDescent="0.25">
      <c r="A1971">
        <v>774</v>
      </c>
      <c r="B1971" t="s">
        <v>2046</v>
      </c>
      <c r="C1971" t="s">
        <v>2043</v>
      </c>
      <c r="D1971">
        <v>0.27010000000000001</v>
      </c>
      <c r="E1971">
        <v>2137</v>
      </c>
      <c r="F1971">
        <f t="shared" si="30"/>
        <v>5</v>
      </c>
      <c r="G1971" t="str">
        <f>STANDINGS_BA[[#This Row],[League]]&amp;STANDINGS_BA[[#This Row],[Team]]</f>
        <v>$150 Draft Champions Jan 18 1:00 pm Lg.3598Forever Draft 3</v>
      </c>
    </row>
    <row r="1972" spans="1:7" x14ac:dyDescent="0.25">
      <c r="A1972">
        <v>855</v>
      </c>
      <c r="B1972" t="s">
        <v>73</v>
      </c>
      <c r="C1972" t="s">
        <v>2043</v>
      </c>
      <c r="D1972">
        <v>0.26939999999999997</v>
      </c>
      <c r="E1972">
        <v>2056</v>
      </c>
      <c r="F1972">
        <f t="shared" si="30"/>
        <v>6</v>
      </c>
      <c r="G1972" t="str">
        <f>STANDINGS_BA[[#This Row],[League]]&amp;STANDINGS_BA[[#This Row],[Team]]</f>
        <v>$150 Draft Champions Jan 18 1:00 pm Lg.3598Triple A</v>
      </c>
    </row>
    <row r="1973" spans="1:7" x14ac:dyDescent="0.25">
      <c r="A1973">
        <v>1360</v>
      </c>
      <c r="B1973" t="s">
        <v>389</v>
      </c>
      <c r="C1973" t="s">
        <v>2043</v>
      </c>
      <c r="D1973">
        <v>0.26600000000000001</v>
      </c>
      <c r="E1973">
        <v>1551</v>
      </c>
      <c r="F1973">
        <f t="shared" si="30"/>
        <v>7</v>
      </c>
      <c r="G1973" t="str">
        <f>STANDINGS_BA[[#This Row],[League]]&amp;STANDINGS_BA[[#This Row],[Team]]</f>
        <v>$150 Draft Champions Jan 18 1:00 pm Lg.3598smackers III</v>
      </c>
    </row>
    <row r="1974" spans="1:7" x14ac:dyDescent="0.25">
      <c r="A1974">
        <v>1558</v>
      </c>
      <c r="B1974" t="s">
        <v>2047</v>
      </c>
      <c r="C1974" t="s">
        <v>2043</v>
      </c>
      <c r="D1974">
        <v>0.26479999999999998</v>
      </c>
      <c r="E1974">
        <v>1353</v>
      </c>
      <c r="F1974">
        <f t="shared" si="30"/>
        <v>8</v>
      </c>
      <c r="G1974" t="str">
        <f>STANDINGS_BA[[#This Row],[League]]&amp;STANDINGS_BA[[#This Row],[Team]]</f>
        <v>$150 Draft Champions Jan 18 1:00 pm Lg.3598Muscles Marinara</v>
      </c>
    </row>
    <row r="1975" spans="1:7" x14ac:dyDescent="0.25">
      <c r="A1975">
        <v>1650</v>
      </c>
      <c r="B1975" t="s">
        <v>2048</v>
      </c>
      <c r="C1975" t="s">
        <v>2043</v>
      </c>
      <c r="D1975">
        <v>0.26419999999999999</v>
      </c>
      <c r="E1975">
        <v>1261</v>
      </c>
      <c r="F1975">
        <f t="shared" si="30"/>
        <v>9</v>
      </c>
      <c r="G1975" t="str">
        <f>STANDINGS_BA[[#This Row],[League]]&amp;STANDINGS_BA[[#This Row],[Team]]</f>
        <v>$150 Draft Champions Jan 18 1:00 pm Lg.3598No Mercy I</v>
      </c>
    </row>
    <row r="1976" spans="1:7" x14ac:dyDescent="0.25">
      <c r="A1976">
        <v>1659</v>
      </c>
      <c r="B1976" t="s">
        <v>2049</v>
      </c>
      <c r="C1976" t="s">
        <v>2043</v>
      </c>
      <c r="D1976">
        <v>0.2641</v>
      </c>
      <c r="E1976">
        <v>1252</v>
      </c>
      <c r="F1976">
        <f t="shared" si="30"/>
        <v>10</v>
      </c>
      <c r="G1976" t="str">
        <f>STANDINGS_BA[[#This Row],[League]]&amp;STANDINGS_BA[[#This Row],[Team]]</f>
        <v>$150 Draft Champions Jan 18 1:00 pm Lg.3598Brotato Chip</v>
      </c>
    </row>
    <row r="1977" spans="1:7" x14ac:dyDescent="0.25">
      <c r="A1977">
        <v>1917</v>
      </c>
      <c r="B1977" t="s">
        <v>2050</v>
      </c>
      <c r="C1977" t="s">
        <v>2043</v>
      </c>
      <c r="D1977">
        <v>0.26250000000000001</v>
      </c>
      <c r="E1977">
        <v>994</v>
      </c>
      <c r="F1977">
        <f t="shared" si="30"/>
        <v>11</v>
      </c>
      <c r="G1977" t="str">
        <f>STANDINGS_BA[[#This Row],[League]]&amp;STANDINGS_BA[[#This Row],[Team]]</f>
        <v>$150 Draft Champions Jan 18 1:00 pm Lg.3598RAIN DELAY</v>
      </c>
    </row>
    <row r="1978" spans="1:7" x14ac:dyDescent="0.25">
      <c r="A1978">
        <v>2055</v>
      </c>
      <c r="B1978" t="s">
        <v>17</v>
      </c>
      <c r="C1978" t="s">
        <v>2043</v>
      </c>
      <c r="D1978">
        <v>0.26150000000000001</v>
      </c>
      <c r="E1978">
        <v>856</v>
      </c>
      <c r="F1978">
        <f t="shared" si="30"/>
        <v>12</v>
      </c>
      <c r="G1978" t="str">
        <f>STANDINGS_BA[[#This Row],[League]]&amp;STANDINGS_BA[[#This Row],[Team]]</f>
        <v>$150 Draft Champions Jan 18 1:00 pm Lg.3598Millertime</v>
      </c>
    </row>
    <row r="1979" spans="1:7" x14ac:dyDescent="0.25">
      <c r="A1979">
        <v>2122</v>
      </c>
      <c r="B1979" t="s">
        <v>2051</v>
      </c>
      <c r="C1979" t="s">
        <v>2043</v>
      </c>
      <c r="D1979">
        <v>0.26100000000000001</v>
      </c>
      <c r="E1979">
        <v>789</v>
      </c>
      <c r="F1979">
        <f t="shared" si="30"/>
        <v>13</v>
      </c>
      <c r="G1979" t="str">
        <f>STANDINGS_BA[[#This Row],[League]]&amp;STANDINGS_BA[[#This Row],[Team]]</f>
        <v>$150 Draft Champions Jan 18 1:00 pm Lg.3598The Powers of Painwright</v>
      </c>
    </row>
    <row r="1980" spans="1:7" x14ac:dyDescent="0.25">
      <c r="A1980">
        <v>2600</v>
      </c>
      <c r="B1980" t="s">
        <v>2052</v>
      </c>
      <c r="C1980" t="s">
        <v>2043</v>
      </c>
      <c r="D1980">
        <v>0.25640000000000002</v>
      </c>
      <c r="E1980">
        <v>311</v>
      </c>
      <c r="F1980">
        <f t="shared" si="30"/>
        <v>14</v>
      </c>
      <c r="G1980" t="str">
        <f>STANDINGS_BA[[#This Row],[League]]&amp;STANDINGS_BA[[#This Row],[Team]]</f>
        <v>$150 Draft Champions Jan 18 1:00 pm Lg.3598SpinningSeams8</v>
      </c>
    </row>
    <row r="1981" spans="1:7" x14ac:dyDescent="0.25">
      <c r="A1981">
        <v>2796</v>
      </c>
      <c r="B1981" t="s">
        <v>470</v>
      </c>
      <c r="C1981" t="s">
        <v>2043</v>
      </c>
      <c r="D1981">
        <v>0.25319999999999998</v>
      </c>
      <c r="E1981">
        <v>115</v>
      </c>
      <c r="F1981">
        <f t="shared" si="30"/>
        <v>15</v>
      </c>
      <c r="G1981" t="str">
        <f>STANDINGS_BA[[#This Row],[League]]&amp;STANDINGS_BA[[#This Row],[Team]]</f>
        <v>$150 Draft Champions Jan 18 1:00 pm Lg.3598Brickdust</v>
      </c>
    </row>
    <row r="1982" spans="1:7" x14ac:dyDescent="0.25">
      <c r="A1982">
        <v>129</v>
      </c>
      <c r="B1982" t="s">
        <v>2053</v>
      </c>
      <c r="C1982" t="s">
        <v>2054</v>
      </c>
      <c r="D1982">
        <v>0.27760000000000001</v>
      </c>
      <c r="E1982">
        <v>2782</v>
      </c>
      <c r="F1982">
        <f t="shared" si="30"/>
        <v>1</v>
      </c>
      <c r="G1982" t="str">
        <f>STANDINGS_BA[[#This Row],[League]]&amp;STANDINGS_BA[[#This Row],[Team]]</f>
        <v>$150 Draft Champions Jan 19 1:00 pm Lg.3599DC Dogo 3</v>
      </c>
    </row>
    <row r="1983" spans="1:7" x14ac:dyDescent="0.25">
      <c r="A1983">
        <v>643</v>
      </c>
      <c r="B1983" t="s">
        <v>329</v>
      </c>
      <c r="C1983" t="s">
        <v>2054</v>
      </c>
      <c r="D1983">
        <v>0.2712</v>
      </c>
      <c r="E1983">
        <v>2268</v>
      </c>
      <c r="F1983">
        <f t="shared" si="30"/>
        <v>2</v>
      </c>
      <c r="G1983" t="str">
        <f>STANDINGS_BA[[#This Row],[League]]&amp;STANDINGS_BA[[#This Row],[Team]]</f>
        <v>$150 Draft Champions Jan 19 1:00 pm Lg.3599Team Selvaggio</v>
      </c>
    </row>
    <row r="1984" spans="1:7" x14ac:dyDescent="0.25">
      <c r="A1984">
        <v>649</v>
      </c>
      <c r="B1984" t="s">
        <v>422</v>
      </c>
      <c r="C1984" t="s">
        <v>2054</v>
      </c>
      <c r="D1984">
        <v>0.2712</v>
      </c>
      <c r="E1984">
        <v>2262</v>
      </c>
      <c r="F1984">
        <f t="shared" si="30"/>
        <v>3</v>
      </c>
      <c r="G1984" t="str">
        <f>STANDINGS_BA[[#This Row],[League]]&amp;STANDINGS_BA[[#This Row],[Team]]</f>
        <v>$150 Draft Champions Jan 19 1:00 pm Lg.3599Auburn Plainsman</v>
      </c>
    </row>
    <row r="1985" spans="1:7" x14ac:dyDescent="0.25">
      <c r="A1985">
        <v>660</v>
      </c>
      <c r="B1985" t="s">
        <v>405</v>
      </c>
      <c r="C1985" t="s">
        <v>2054</v>
      </c>
      <c r="D1985">
        <v>0.27110000000000001</v>
      </c>
      <c r="E1985">
        <v>2251</v>
      </c>
      <c r="F1985">
        <f t="shared" si="30"/>
        <v>4</v>
      </c>
      <c r="G1985" t="str">
        <f>STANDINGS_BA[[#This Row],[League]]&amp;STANDINGS_BA[[#This Row],[Team]]</f>
        <v>$150 Draft Champions Jan 19 1:00 pm Lg.3599Team Gates</v>
      </c>
    </row>
    <row r="1986" spans="1:7" x14ac:dyDescent="0.25">
      <c r="A1986">
        <v>945</v>
      </c>
      <c r="B1986" t="s">
        <v>1550</v>
      </c>
      <c r="C1986" t="s">
        <v>2054</v>
      </c>
      <c r="D1986">
        <v>0.26879999999999998</v>
      </c>
      <c r="E1986">
        <v>1966</v>
      </c>
      <c r="F1986">
        <f t="shared" si="30"/>
        <v>5</v>
      </c>
      <c r="G1986" t="str">
        <f>STANDINGS_BA[[#This Row],[League]]&amp;STANDINGS_BA[[#This Row],[Team]]</f>
        <v>$150 Draft Champions Jan 19 1:00 pm Lg.3599Wellington Blacks</v>
      </c>
    </row>
    <row r="1987" spans="1:7" x14ac:dyDescent="0.25">
      <c r="A1987">
        <v>1284</v>
      </c>
      <c r="B1987" t="s">
        <v>233</v>
      </c>
      <c r="C1987" t="s">
        <v>2054</v>
      </c>
      <c r="D1987">
        <v>0.26650000000000001</v>
      </c>
      <c r="E1987">
        <v>1627</v>
      </c>
      <c r="F1987">
        <f t="shared" ref="F1987:F2050" si="31">IF(C1987=C1986,F1986+1,1)</f>
        <v>6</v>
      </c>
      <c r="G1987" t="str">
        <f>STANDINGS_BA[[#This Row],[League]]&amp;STANDINGS_BA[[#This Row],[Team]]</f>
        <v>$150 Draft Champions Jan 19 1:00 pm Lg.3599Calgary Cannons v1</v>
      </c>
    </row>
    <row r="1988" spans="1:7" x14ac:dyDescent="0.25">
      <c r="A1988">
        <v>1335</v>
      </c>
      <c r="B1988" t="s">
        <v>2055</v>
      </c>
      <c r="C1988" t="s">
        <v>2054</v>
      </c>
      <c r="D1988">
        <v>0.26619999999999999</v>
      </c>
      <c r="E1988">
        <v>1576</v>
      </c>
      <c r="F1988">
        <f t="shared" si="31"/>
        <v>7</v>
      </c>
      <c r="G1988" t="str">
        <f>STANDINGS_BA[[#This Row],[League]]&amp;STANDINGS_BA[[#This Row],[Team]]</f>
        <v>$150 Draft Champions Jan 19 1:00 pm Lg.3599Yangervis Clevinger</v>
      </c>
    </row>
    <row r="1989" spans="1:7" x14ac:dyDescent="0.25">
      <c r="A1989">
        <v>1534</v>
      </c>
      <c r="B1989" t="s">
        <v>2056</v>
      </c>
      <c r="C1989" t="s">
        <v>2054</v>
      </c>
      <c r="D1989">
        <v>0.26490000000000002</v>
      </c>
      <c r="E1989">
        <v>1377</v>
      </c>
      <c r="F1989">
        <f t="shared" si="31"/>
        <v>8</v>
      </c>
      <c r="G1989" t="str">
        <f>STANDINGS_BA[[#This Row],[League]]&amp;STANDINGS_BA[[#This Row],[Team]]</f>
        <v>$150 Draft Champions Jan 19 1:00 pm Lg.3599We Are Familia</v>
      </c>
    </row>
    <row r="1990" spans="1:7" x14ac:dyDescent="0.25">
      <c r="A1990">
        <v>1581</v>
      </c>
      <c r="B1990" t="s">
        <v>38</v>
      </c>
      <c r="C1990" t="s">
        <v>2054</v>
      </c>
      <c r="D1990">
        <v>0.2646</v>
      </c>
      <c r="E1990">
        <v>1330</v>
      </c>
      <c r="F1990">
        <f t="shared" si="31"/>
        <v>9</v>
      </c>
      <c r="G1990" t="str">
        <f>STANDINGS_BA[[#This Row],[League]]&amp;STANDINGS_BA[[#This Row],[Team]]</f>
        <v>$150 Draft Champions Jan 19 1:00 pm Lg.3599Broken Arms</v>
      </c>
    </row>
    <row r="1991" spans="1:7" x14ac:dyDescent="0.25">
      <c r="A1991">
        <v>1847</v>
      </c>
      <c r="B1991" t="s">
        <v>2057</v>
      </c>
      <c r="C1991" t="s">
        <v>2054</v>
      </c>
      <c r="D1991">
        <v>0.26290000000000002</v>
      </c>
      <c r="E1991">
        <v>1064</v>
      </c>
      <c r="F1991">
        <f t="shared" si="31"/>
        <v>10</v>
      </c>
      <c r="G1991" t="str">
        <f>STANDINGS_BA[[#This Row],[League]]&amp;STANDINGS_BA[[#This Row],[Team]]</f>
        <v>$150 Draft Champions Jan 19 1:00 pm Lg.3599Moz Boyz 12</v>
      </c>
    </row>
    <row r="1992" spans="1:7" x14ac:dyDescent="0.25">
      <c r="A1992">
        <v>1912</v>
      </c>
      <c r="B1992" t="s">
        <v>2058</v>
      </c>
      <c r="C1992" t="s">
        <v>2054</v>
      </c>
      <c r="D1992">
        <v>0.26250000000000001</v>
      </c>
      <c r="E1992">
        <v>999</v>
      </c>
      <c r="F1992">
        <f t="shared" si="31"/>
        <v>11</v>
      </c>
      <c r="G1992" t="str">
        <f>STANDINGS_BA[[#This Row],[League]]&amp;STANDINGS_BA[[#This Row],[Team]]</f>
        <v>$150 Draft Champions Jan 19 1:00 pm Lg.3599Strohs before Hoes</v>
      </c>
    </row>
    <row r="1993" spans="1:7" x14ac:dyDescent="0.25">
      <c r="A1993">
        <v>2005</v>
      </c>
      <c r="B1993" t="s">
        <v>490</v>
      </c>
      <c r="C1993" t="s">
        <v>2054</v>
      </c>
      <c r="D1993">
        <v>0.26179999999999998</v>
      </c>
      <c r="E1993">
        <v>906</v>
      </c>
      <c r="F1993">
        <f t="shared" si="31"/>
        <v>12</v>
      </c>
      <c r="G1993" t="str">
        <f>STANDINGS_BA[[#This Row],[League]]&amp;STANDINGS_BA[[#This Row],[Team]]</f>
        <v>$150 Draft Champions Jan 19 1:00 pm Lg.3599Fox Force Five</v>
      </c>
    </row>
    <row r="1994" spans="1:7" x14ac:dyDescent="0.25">
      <c r="A1994">
        <v>2229</v>
      </c>
      <c r="B1994" t="s">
        <v>2059</v>
      </c>
      <c r="C1994" t="s">
        <v>2054</v>
      </c>
      <c r="D1994">
        <v>0.2601</v>
      </c>
      <c r="E1994">
        <v>682</v>
      </c>
      <c r="F1994">
        <f t="shared" si="31"/>
        <v>13</v>
      </c>
      <c r="G1994" t="str">
        <f>STANDINGS_BA[[#This Row],[League]]&amp;STANDINGS_BA[[#This Row],[Team]]</f>
        <v>$150 Draft Champions Jan 19 1:00 pm Lg.3599Goldschmidter</v>
      </c>
    </row>
    <row r="1995" spans="1:7" x14ac:dyDescent="0.25">
      <c r="A1995">
        <v>2423</v>
      </c>
      <c r="B1995" t="s">
        <v>2060</v>
      </c>
      <c r="C1995" t="s">
        <v>2054</v>
      </c>
      <c r="D1995">
        <v>0.25850000000000001</v>
      </c>
      <c r="E1995">
        <v>488</v>
      </c>
      <c r="F1995">
        <f t="shared" si="31"/>
        <v>14</v>
      </c>
      <c r="G1995" t="str">
        <f>STANDINGS_BA[[#This Row],[League]]&amp;STANDINGS_BA[[#This Row],[Team]]</f>
        <v>$150 Draft Champions Jan 19 1:00 pm Lg.3599Profloop3</v>
      </c>
    </row>
    <row r="1996" spans="1:7" x14ac:dyDescent="0.25">
      <c r="A1996">
        <v>2531</v>
      </c>
      <c r="B1996" t="s">
        <v>2061</v>
      </c>
      <c r="C1996" t="s">
        <v>2054</v>
      </c>
      <c r="D1996">
        <v>0.25740000000000002</v>
      </c>
      <c r="E1996">
        <v>380</v>
      </c>
      <c r="F1996">
        <f t="shared" si="31"/>
        <v>15</v>
      </c>
      <c r="G1996" t="str">
        <f>STANDINGS_BA[[#This Row],[League]]&amp;STANDINGS_BA[[#This Row],[Team]]</f>
        <v>$150 Draft Champions Jan 19 1:00 pm Lg.3599zima.....</v>
      </c>
    </row>
    <row r="1997" spans="1:7" x14ac:dyDescent="0.25">
      <c r="A1997">
        <v>101</v>
      </c>
      <c r="B1997" t="s">
        <v>2062</v>
      </c>
      <c r="C1997" t="s">
        <v>2063</v>
      </c>
      <c r="D1997">
        <v>0.2782</v>
      </c>
      <c r="E1997">
        <v>2810</v>
      </c>
      <c r="F1997">
        <f t="shared" si="31"/>
        <v>1</v>
      </c>
      <c r="G1997" t="str">
        <f>STANDINGS_BA[[#This Row],[League]]&amp;STANDINGS_BA[[#This Row],[Team]]</f>
        <v>$150 Draft Champions Jan 19 1:00 pm Lg.3600The Hitter Formerly Known as Mike</v>
      </c>
    </row>
    <row r="1998" spans="1:7" x14ac:dyDescent="0.25">
      <c r="A1998">
        <v>167</v>
      </c>
      <c r="B1998" t="s">
        <v>2064</v>
      </c>
      <c r="C1998" t="s">
        <v>2063</v>
      </c>
      <c r="D1998">
        <v>0.2767</v>
      </c>
      <c r="E1998">
        <v>2744</v>
      </c>
      <c r="F1998">
        <f t="shared" si="31"/>
        <v>2</v>
      </c>
      <c r="G1998" t="str">
        <f>STANDINGS_BA[[#This Row],[League]]&amp;STANDINGS_BA[[#This Row],[Team]]</f>
        <v>$150 Draft Champions Jan 19 1:00 pm Lg.3600Aubrey Huff's Comeback</v>
      </c>
    </row>
    <row r="1999" spans="1:7" x14ac:dyDescent="0.25">
      <c r="A1999">
        <v>183</v>
      </c>
      <c r="B1999" t="s">
        <v>70</v>
      </c>
      <c r="C1999" t="s">
        <v>2063</v>
      </c>
      <c r="D1999">
        <v>0.27639999999999998</v>
      </c>
      <c r="E1999">
        <v>2728</v>
      </c>
      <c r="F1999">
        <f t="shared" si="31"/>
        <v>3</v>
      </c>
      <c r="G1999" t="str">
        <f>STANDINGS_BA[[#This Row],[League]]&amp;STANDINGS_BA[[#This Row],[Team]]</f>
        <v>$150 Draft Champions Jan 19 1:00 pm Lg.3600Captain Crunch 3</v>
      </c>
    </row>
    <row r="2000" spans="1:7" x14ac:dyDescent="0.25">
      <c r="A2000">
        <v>539</v>
      </c>
      <c r="B2000" t="s">
        <v>508</v>
      </c>
      <c r="C2000" t="s">
        <v>2063</v>
      </c>
      <c r="D2000">
        <v>0.27210000000000001</v>
      </c>
      <c r="E2000">
        <v>2372</v>
      </c>
      <c r="F2000">
        <f t="shared" si="31"/>
        <v>4</v>
      </c>
      <c r="G2000" t="str">
        <f>STANDINGS_BA[[#This Row],[League]]&amp;STANDINGS_BA[[#This Row],[Team]]</f>
        <v>$150 Draft Champions Jan 19 1:00 pm Lg.3600Team Robinson</v>
      </c>
    </row>
    <row r="2001" spans="1:7" x14ac:dyDescent="0.25">
      <c r="A2001">
        <v>759</v>
      </c>
      <c r="B2001" t="s">
        <v>2065</v>
      </c>
      <c r="C2001" t="s">
        <v>2063</v>
      </c>
      <c r="D2001">
        <v>0.2702</v>
      </c>
      <c r="E2001">
        <v>2152</v>
      </c>
      <c r="F2001">
        <f t="shared" si="31"/>
        <v>5</v>
      </c>
      <c r="G2001" t="str">
        <f>STANDINGS_BA[[#This Row],[League]]&amp;STANDINGS_BA[[#This Row],[Team]]</f>
        <v>$150 Draft Champions Jan 19 1:00 pm Lg.3600TROUTSTANDING</v>
      </c>
    </row>
    <row r="2002" spans="1:7" x14ac:dyDescent="0.25">
      <c r="A2002">
        <v>1225</v>
      </c>
      <c r="B2002" t="s">
        <v>2066</v>
      </c>
      <c r="C2002" t="s">
        <v>2063</v>
      </c>
      <c r="D2002">
        <v>0.26690000000000003</v>
      </c>
      <c r="E2002">
        <v>1686</v>
      </c>
      <c r="F2002">
        <f t="shared" si="31"/>
        <v>6</v>
      </c>
      <c r="G2002" t="str">
        <f>STANDINGS_BA[[#This Row],[League]]&amp;STANDINGS_BA[[#This Row],[Team]]</f>
        <v>$150 Draft Champions Jan 19 1:00 pm Lg.3600The Bryce is Right</v>
      </c>
    </row>
    <row r="2003" spans="1:7" x14ac:dyDescent="0.25">
      <c r="A2003">
        <v>1499</v>
      </c>
      <c r="B2003" t="s">
        <v>271</v>
      </c>
      <c r="C2003" t="s">
        <v>2063</v>
      </c>
      <c r="D2003">
        <v>0.2651</v>
      </c>
      <c r="E2003">
        <v>1412</v>
      </c>
      <c r="F2003">
        <f t="shared" si="31"/>
        <v>7</v>
      </c>
      <c r="G2003" t="str">
        <f>STANDINGS_BA[[#This Row],[League]]&amp;STANDINGS_BA[[#This Row],[Team]]</f>
        <v>$150 Draft Champions Jan 19 1:00 pm Lg.3600Team brace</v>
      </c>
    </row>
    <row r="2004" spans="1:7" x14ac:dyDescent="0.25">
      <c r="A2004">
        <v>1757</v>
      </c>
      <c r="B2004" t="s">
        <v>2067</v>
      </c>
      <c r="C2004" t="s">
        <v>2063</v>
      </c>
      <c r="D2004">
        <v>0.26350000000000001</v>
      </c>
      <c r="E2004">
        <v>1154</v>
      </c>
      <c r="F2004">
        <f t="shared" si="31"/>
        <v>8</v>
      </c>
      <c r="G2004" t="str">
        <f>STANDINGS_BA[[#This Row],[League]]&amp;STANDINGS_BA[[#This Row],[Team]]</f>
        <v>$150 Draft Champions Jan 19 1:00 pm Lg.3600Simultaneous</v>
      </c>
    </row>
    <row r="2005" spans="1:7" x14ac:dyDescent="0.25">
      <c r="A2005">
        <v>2117</v>
      </c>
      <c r="B2005" t="s">
        <v>2068</v>
      </c>
      <c r="C2005" t="s">
        <v>2063</v>
      </c>
      <c r="D2005">
        <v>0.26100000000000001</v>
      </c>
      <c r="E2005">
        <v>794.5</v>
      </c>
      <c r="F2005">
        <f t="shared" si="31"/>
        <v>9</v>
      </c>
      <c r="G2005" t="str">
        <f>STANDINGS_BA[[#This Row],[League]]&amp;STANDINGS_BA[[#This Row],[Team]]</f>
        <v>$150 Draft Champions Jan 19 1:00 pm Lg.3600Bingo Wings</v>
      </c>
    </row>
    <row r="2006" spans="1:7" x14ac:dyDescent="0.25">
      <c r="A2006">
        <v>2168</v>
      </c>
      <c r="B2006" t="s">
        <v>2069</v>
      </c>
      <c r="C2006" t="s">
        <v>2063</v>
      </c>
      <c r="D2006">
        <v>0.26069999999999999</v>
      </c>
      <c r="E2006">
        <v>743</v>
      </c>
      <c r="F2006">
        <f t="shared" si="31"/>
        <v>10</v>
      </c>
      <c r="G2006" t="str">
        <f>STANDINGS_BA[[#This Row],[League]]&amp;STANDINGS_BA[[#This Row],[Team]]</f>
        <v>$150 Draft Champions Jan 19 1:00 pm Lg.3600Team Berceau</v>
      </c>
    </row>
    <row r="2007" spans="1:7" x14ac:dyDescent="0.25">
      <c r="A2007">
        <v>2274</v>
      </c>
      <c r="B2007" t="s">
        <v>2070</v>
      </c>
      <c r="C2007" t="s">
        <v>2063</v>
      </c>
      <c r="D2007">
        <v>0.25979999999999998</v>
      </c>
      <c r="E2007">
        <v>637</v>
      </c>
      <c r="F2007">
        <f t="shared" si="31"/>
        <v>11</v>
      </c>
      <c r="G2007" t="str">
        <f>STANDINGS_BA[[#This Row],[League]]&amp;STANDINGS_BA[[#This Row],[Team]]</f>
        <v>$150 Draft Champions Jan 19 1:00 pm Lg.3600Bama 2</v>
      </c>
    </row>
    <row r="2008" spans="1:7" x14ac:dyDescent="0.25">
      <c r="A2008">
        <v>2425</v>
      </c>
      <c r="B2008" t="s">
        <v>461</v>
      </c>
      <c r="C2008" t="s">
        <v>2063</v>
      </c>
      <c r="D2008">
        <v>0.25840000000000002</v>
      </c>
      <c r="E2008">
        <v>486</v>
      </c>
      <c r="F2008">
        <f t="shared" si="31"/>
        <v>12</v>
      </c>
      <c r="G2008" t="str">
        <f>STANDINGS_BA[[#This Row],[League]]&amp;STANDINGS_BA[[#This Row],[Team]]</f>
        <v>$150 Draft Champions Jan 19 1:00 pm Lg.3600Evil Empire</v>
      </c>
    </row>
    <row r="2009" spans="1:7" x14ac:dyDescent="0.25">
      <c r="A2009">
        <v>2452</v>
      </c>
      <c r="B2009" t="s">
        <v>2071</v>
      </c>
      <c r="C2009" t="s">
        <v>2063</v>
      </c>
      <c r="D2009">
        <v>0.25819999999999999</v>
      </c>
      <c r="E2009">
        <v>459</v>
      </c>
      <c r="F2009">
        <f t="shared" si="31"/>
        <v>13</v>
      </c>
      <c r="G2009" t="str">
        <f>STANDINGS_BA[[#This Row],[League]]&amp;STANDINGS_BA[[#This Row],[Team]]</f>
        <v>$150 Draft Champions Jan 19 1:00 pm Lg.3600Chico Lind's Hermanos - DC 42</v>
      </c>
    </row>
    <row r="2010" spans="1:7" x14ac:dyDescent="0.25">
      <c r="A2010">
        <v>2586</v>
      </c>
      <c r="B2010" t="s">
        <v>2072</v>
      </c>
      <c r="C2010" t="s">
        <v>2063</v>
      </c>
      <c r="D2010">
        <v>0.25669999999999998</v>
      </c>
      <c r="E2010">
        <v>325</v>
      </c>
      <c r="F2010">
        <f t="shared" si="31"/>
        <v>14</v>
      </c>
      <c r="G2010" t="str">
        <f>STANDINGS_BA[[#This Row],[League]]&amp;STANDINGS_BA[[#This Row],[Team]]</f>
        <v>$150 Draft Champions Jan 19 1:00 pm Lg.3600Bautista Bomb</v>
      </c>
    </row>
    <row r="2011" spans="1:7" x14ac:dyDescent="0.25">
      <c r="A2011">
        <v>2737</v>
      </c>
      <c r="B2011" t="s">
        <v>2073</v>
      </c>
      <c r="C2011" t="s">
        <v>2063</v>
      </c>
      <c r="D2011">
        <v>0.25419999999999998</v>
      </c>
      <c r="E2011">
        <v>174</v>
      </c>
      <c r="F2011">
        <f t="shared" si="31"/>
        <v>15</v>
      </c>
      <c r="G2011" t="str">
        <f>STANDINGS_BA[[#This Row],[League]]&amp;STANDINGS_BA[[#This Row],[Team]]</f>
        <v>$150 Draft Champions Jan 19 1:00 pm Lg.3600Team Bankus</v>
      </c>
    </row>
    <row r="2012" spans="1:7" x14ac:dyDescent="0.25">
      <c r="A2012">
        <v>56</v>
      </c>
      <c r="B2012" t="s">
        <v>138</v>
      </c>
      <c r="C2012" t="s">
        <v>2074</v>
      </c>
      <c r="D2012">
        <v>0.27989999999999998</v>
      </c>
      <c r="E2012">
        <v>2855</v>
      </c>
      <c r="F2012">
        <f t="shared" si="31"/>
        <v>1</v>
      </c>
      <c r="G2012" t="str">
        <f>STANDINGS_BA[[#This Row],[League]]&amp;STANDINGS_BA[[#This Row],[Team]]</f>
        <v>$150 Draft Champions Jan 20 1:00 pm Lg.3609Las Vegas Blvd I</v>
      </c>
    </row>
    <row r="2013" spans="1:7" x14ac:dyDescent="0.25">
      <c r="A2013">
        <v>173</v>
      </c>
      <c r="B2013" t="s">
        <v>2075</v>
      </c>
      <c r="C2013" t="s">
        <v>2074</v>
      </c>
      <c r="D2013">
        <v>0.27650000000000002</v>
      </c>
      <c r="E2013">
        <v>2738</v>
      </c>
      <c r="F2013">
        <f t="shared" si="31"/>
        <v>2</v>
      </c>
      <c r="G2013" t="str">
        <f>STANDINGS_BA[[#This Row],[League]]&amp;STANDINGS_BA[[#This Row],[Team]]</f>
        <v>$150 Draft Champions Jan 20 1:00 pm Lg.3609Last Chance I</v>
      </c>
    </row>
    <row r="2014" spans="1:7" x14ac:dyDescent="0.25">
      <c r="A2014">
        <v>216</v>
      </c>
      <c r="B2014" t="s">
        <v>2076</v>
      </c>
      <c r="C2014" t="s">
        <v>2074</v>
      </c>
      <c r="D2014">
        <v>0.2757</v>
      </c>
      <c r="E2014">
        <v>2695</v>
      </c>
      <c r="F2014">
        <f t="shared" si="31"/>
        <v>3</v>
      </c>
      <c r="G2014" t="str">
        <f>STANDINGS_BA[[#This Row],[League]]&amp;STANDINGS_BA[[#This Row],[Team]]</f>
        <v>$150 Draft Champions Jan 20 1:00 pm Lg.3609ShowtimeDC43</v>
      </c>
    </row>
    <row r="2015" spans="1:7" x14ac:dyDescent="0.25">
      <c r="A2015">
        <v>414</v>
      </c>
      <c r="B2015" t="s">
        <v>2077</v>
      </c>
      <c r="C2015" t="s">
        <v>2074</v>
      </c>
      <c r="D2015">
        <v>0.2732</v>
      </c>
      <c r="E2015">
        <v>2497</v>
      </c>
      <c r="F2015">
        <f t="shared" si="31"/>
        <v>4</v>
      </c>
      <c r="G2015" t="str">
        <f>STANDINGS_BA[[#This Row],[League]]&amp;STANDINGS_BA[[#This Row],[Team]]</f>
        <v>$150 Draft Champions Jan 20 1:00 pm Lg.3609Kaotik Vapor 4</v>
      </c>
    </row>
    <row r="2016" spans="1:7" x14ac:dyDescent="0.25">
      <c r="A2016">
        <v>957</v>
      </c>
      <c r="B2016" t="s">
        <v>222</v>
      </c>
      <c r="C2016" t="s">
        <v>2074</v>
      </c>
      <c r="D2016">
        <v>0.26879999999999998</v>
      </c>
      <c r="E2016">
        <v>1954</v>
      </c>
      <c r="F2016">
        <f t="shared" si="31"/>
        <v>5</v>
      </c>
      <c r="G2016" t="str">
        <f>STANDINGS_BA[[#This Row],[League]]&amp;STANDINGS_BA[[#This Row],[Team]]</f>
        <v>$150 Draft Champions Jan 20 1:00 pm Lg.3609Dark Helmet</v>
      </c>
    </row>
    <row r="2017" spans="1:7" x14ac:dyDescent="0.25">
      <c r="A2017">
        <v>1044</v>
      </c>
      <c r="B2017" t="s">
        <v>2078</v>
      </c>
      <c r="C2017" t="s">
        <v>2074</v>
      </c>
      <c r="D2017">
        <v>0.2681</v>
      </c>
      <c r="E2017">
        <v>1867</v>
      </c>
      <c r="F2017">
        <f t="shared" si="31"/>
        <v>6</v>
      </c>
      <c r="G2017" t="str">
        <f>STANDINGS_BA[[#This Row],[League]]&amp;STANDINGS_BA[[#This Row],[Team]]</f>
        <v>$150 Draft Champions Jan 20 1:00 pm Lg.3609Iron Pigs</v>
      </c>
    </row>
    <row r="2018" spans="1:7" x14ac:dyDescent="0.25">
      <c r="A2018">
        <v>1171</v>
      </c>
      <c r="B2018" t="s">
        <v>2079</v>
      </c>
      <c r="C2018" t="s">
        <v>2074</v>
      </c>
      <c r="D2018">
        <v>0.26729999999999998</v>
      </c>
      <c r="E2018">
        <v>1740</v>
      </c>
      <c r="F2018">
        <f t="shared" si="31"/>
        <v>7</v>
      </c>
      <c r="G2018" t="str">
        <f>STANDINGS_BA[[#This Row],[League]]&amp;STANDINGS_BA[[#This Row],[Team]]</f>
        <v>$150 Draft Champions Jan 20 1:00 pm Lg.3609Tillie</v>
      </c>
    </row>
    <row r="2019" spans="1:7" x14ac:dyDescent="0.25">
      <c r="A2019">
        <v>1497</v>
      </c>
      <c r="B2019" t="s">
        <v>2080</v>
      </c>
      <c r="C2019" t="s">
        <v>2074</v>
      </c>
      <c r="D2019">
        <v>0.2651</v>
      </c>
      <c r="E2019">
        <v>1414</v>
      </c>
      <c r="F2019">
        <f t="shared" si="31"/>
        <v>8</v>
      </c>
      <c r="G2019" t="str">
        <f>STANDINGS_BA[[#This Row],[League]]&amp;STANDINGS_BA[[#This Row],[Team]]</f>
        <v>$150 Draft Champions Jan 20 1:00 pm Lg.3609Bavaro DC 1</v>
      </c>
    </row>
    <row r="2020" spans="1:7" x14ac:dyDescent="0.25">
      <c r="A2020">
        <v>1582</v>
      </c>
      <c r="B2020" t="s">
        <v>2081</v>
      </c>
      <c r="C2020" t="s">
        <v>2074</v>
      </c>
      <c r="D2020">
        <v>0.2646</v>
      </c>
      <c r="E2020">
        <v>1329</v>
      </c>
      <c r="F2020">
        <f t="shared" si="31"/>
        <v>9</v>
      </c>
      <c r="G2020" t="str">
        <f>STANDINGS_BA[[#This Row],[League]]&amp;STANDINGS_BA[[#This Row],[Team]]</f>
        <v>$150 Draft Champions Jan 20 1:00 pm Lg.3609Brock Strongo</v>
      </c>
    </row>
    <row r="2021" spans="1:7" x14ac:dyDescent="0.25">
      <c r="A2021">
        <v>1589</v>
      </c>
      <c r="B2021" t="s">
        <v>2082</v>
      </c>
      <c r="C2021" t="s">
        <v>2074</v>
      </c>
      <c r="D2021">
        <v>0.2646</v>
      </c>
      <c r="E2021">
        <v>1322</v>
      </c>
      <c r="F2021">
        <f t="shared" si="31"/>
        <v>10</v>
      </c>
      <c r="G2021" t="str">
        <f>STANDINGS_BA[[#This Row],[League]]&amp;STANDINGS_BA[[#This Row],[Team]]</f>
        <v>$150 Draft Champions Jan 20 1:00 pm Lg.3609Debaser</v>
      </c>
    </row>
    <row r="2022" spans="1:7" x14ac:dyDescent="0.25">
      <c r="A2022">
        <v>1844</v>
      </c>
      <c r="B2022" t="s">
        <v>2083</v>
      </c>
      <c r="C2022" t="s">
        <v>2074</v>
      </c>
      <c r="D2022">
        <v>0.26290000000000002</v>
      </c>
      <c r="E2022">
        <v>1067</v>
      </c>
      <c r="F2022">
        <f t="shared" si="31"/>
        <v>11</v>
      </c>
      <c r="G2022" t="str">
        <f>STANDINGS_BA[[#This Row],[League]]&amp;STANDINGS_BA[[#This Row],[Team]]</f>
        <v>$150 Draft Champions Jan 20 1:00 pm Lg.3609Scout Team V2</v>
      </c>
    </row>
    <row r="2023" spans="1:7" x14ac:dyDescent="0.25">
      <c r="A2023">
        <v>2224</v>
      </c>
      <c r="B2023" t="s">
        <v>2084</v>
      </c>
      <c r="C2023" t="s">
        <v>2074</v>
      </c>
      <c r="D2023">
        <v>0.2601</v>
      </c>
      <c r="E2023">
        <v>687</v>
      </c>
      <c r="F2023">
        <f t="shared" si="31"/>
        <v>12</v>
      </c>
      <c r="G2023" t="str">
        <f>STANDINGS_BA[[#This Row],[League]]&amp;STANDINGS_BA[[#This Row],[Team]]</f>
        <v>$150 Draft Champions Jan 20 1:00 pm Lg.3609Lower Deckers DC1</v>
      </c>
    </row>
    <row r="2024" spans="1:7" x14ac:dyDescent="0.25">
      <c r="A2024">
        <v>2491</v>
      </c>
      <c r="B2024" t="s">
        <v>2085</v>
      </c>
      <c r="C2024" t="s">
        <v>2074</v>
      </c>
      <c r="D2024">
        <v>0.25790000000000002</v>
      </c>
      <c r="E2024">
        <v>420</v>
      </c>
      <c r="F2024">
        <f t="shared" si="31"/>
        <v>13</v>
      </c>
      <c r="G2024" t="str">
        <f>STANDINGS_BA[[#This Row],[League]]&amp;STANDINGS_BA[[#This Row],[Team]]</f>
        <v>$150 Draft Champions Jan 20 1:00 pm Lg.3609Frontrunners</v>
      </c>
    </row>
    <row r="2025" spans="1:7" x14ac:dyDescent="0.25">
      <c r="A2025">
        <v>2733</v>
      </c>
      <c r="B2025" t="s">
        <v>2086</v>
      </c>
      <c r="C2025" t="s">
        <v>2074</v>
      </c>
      <c r="D2025">
        <v>0.25430000000000003</v>
      </c>
      <c r="E2025">
        <v>178</v>
      </c>
      <c r="F2025">
        <f t="shared" si="31"/>
        <v>14</v>
      </c>
      <c r="G2025" t="str">
        <f>STANDINGS_BA[[#This Row],[League]]&amp;STANDINGS_BA[[#This Row],[Team]]</f>
        <v>$150 Draft Champions Jan 20 1:00 pm Lg.3609War Boys 2</v>
      </c>
    </row>
    <row r="2026" spans="1:7" x14ac:dyDescent="0.25">
      <c r="A2026">
        <v>2859</v>
      </c>
      <c r="B2026" t="s">
        <v>432</v>
      </c>
      <c r="C2026" t="s">
        <v>2074</v>
      </c>
      <c r="D2026">
        <v>0.25069999999999998</v>
      </c>
      <c r="E2026">
        <v>52</v>
      </c>
      <c r="F2026">
        <f t="shared" si="31"/>
        <v>15</v>
      </c>
      <c r="G2026" t="str">
        <f>STANDINGS_BA[[#This Row],[League]]&amp;STANDINGS_BA[[#This Row],[Team]]</f>
        <v>$150 Draft Champions Jan 20 1:00 pm Lg.3609Smoothman</v>
      </c>
    </row>
    <row r="2027" spans="1:7" x14ac:dyDescent="0.25">
      <c r="A2027">
        <v>266</v>
      </c>
      <c r="B2027" t="s">
        <v>409</v>
      </c>
      <c r="C2027" t="s">
        <v>2087</v>
      </c>
      <c r="D2027">
        <v>0.27489999999999998</v>
      </c>
      <c r="E2027">
        <v>2645</v>
      </c>
      <c r="F2027">
        <f t="shared" si="31"/>
        <v>1</v>
      </c>
      <c r="G2027" t="str">
        <f>STANDINGS_BA[[#This Row],[League]]&amp;STANDINGS_BA[[#This Row],[Team]]</f>
        <v>$150 Draft Champions Jan 21 1:00 pm Lg.3611Perpetual Motion Squad</v>
      </c>
    </row>
    <row r="2028" spans="1:7" x14ac:dyDescent="0.25">
      <c r="A2028">
        <v>291</v>
      </c>
      <c r="B2028" t="s">
        <v>2088</v>
      </c>
      <c r="C2028" t="s">
        <v>2087</v>
      </c>
      <c r="D2028">
        <v>0.27460000000000001</v>
      </c>
      <c r="E2028">
        <v>2620</v>
      </c>
      <c r="F2028">
        <f t="shared" si="31"/>
        <v>2</v>
      </c>
      <c r="G2028" t="str">
        <f>STANDINGS_BA[[#This Row],[League]]&amp;STANDINGS_BA[[#This Row],[Team]]</f>
        <v>$150 Draft Champions Jan 21 1:00 pm Lg.3611Palm Beach Bulldogs</v>
      </c>
    </row>
    <row r="2029" spans="1:7" x14ac:dyDescent="0.25">
      <c r="A2029">
        <v>487</v>
      </c>
      <c r="B2029" t="s">
        <v>2089</v>
      </c>
      <c r="C2029" t="s">
        <v>2087</v>
      </c>
      <c r="D2029">
        <v>0.27260000000000001</v>
      </c>
      <c r="E2029">
        <v>2424</v>
      </c>
      <c r="F2029">
        <f t="shared" si="31"/>
        <v>3</v>
      </c>
      <c r="G2029" t="str">
        <f>STANDINGS_BA[[#This Row],[League]]&amp;STANDINGS_BA[[#This Row],[Team]]</f>
        <v>$150 Draft Champions Jan 21 1:00 pm Lg.36111000 Forms of Fear</v>
      </c>
    </row>
    <row r="2030" spans="1:7" x14ac:dyDescent="0.25">
      <c r="A2030">
        <v>703</v>
      </c>
      <c r="B2030" t="s">
        <v>124</v>
      </c>
      <c r="C2030" t="s">
        <v>2087</v>
      </c>
      <c r="D2030">
        <v>0.2707</v>
      </c>
      <c r="E2030">
        <v>2208</v>
      </c>
      <c r="F2030">
        <f t="shared" si="31"/>
        <v>4</v>
      </c>
      <c r="G2030" t="str">
        <f>STANDINGS_BA[[#This Row],[League]]&amp;STANDINGS_BA[[#This Row],[Team]]</f>
        <v>$150 Draft Champions Jan 21 1:00 pm Lg.3611Krebs Cycle</v>
      </c>
    </row>
    <row r="2031" spans="1:7" x14ac:dyDescent="0.25">
      <c r="A2031">
        <v>1053</v>
      </c>
      <c r="B2031" t="s">
        <v>2090</v>
      </c>
      <c r="C2031" t="s">
        <v>2087</v>
      </c>
      <c r="D2031">
        <v>0.26800000000000002</v>
      </c>
      <c r="E2031">
        <v>1858</v>
      </c>
      <c r="F2031">
        <f t="shared" si="31"/>
        <v>5</v>
      </c>
      <c r="G2031" t="str">
        <f>STANDINGS_BA[[#This Row],[League]]&amp;STANDINGS_BA[[#This Row],[Team]]</f>
        <v>$150 Draft Champions Jan 21 1:00 pm Lg.3611Alexander Mud Ducks</v>
      </c>
    </row>
    <row r="2032" spans="1:7" x14ac:dyDescent="0.25">
      <c r="A2032">
        <v>1287</v>
      </c>
      <c r="B2032" t="s">
        <v>1222</v>
      </c>
      <c r="C2032" t="s">
        <v>2087</v>
      </c>
      <c r="D2032">
        <v>0.26650000000000001</v>
      </c>
      <c r="E2032">
        <v>1624</v>
      </c>
      <c r="F2032">
        <f t="shared" si="31"/>
        <v>6</v>
      </c>
      <c r="G2032" t="str">
        <f>STANDINGS_BA[[#This Row],[League]]&amp;STANDINGS_BA[[#This Row],[Team]]</f>
        <v>$150 Draft Champions Jan 21 1:00 pm Lg.3611Team Levy</v>
      </c>
    </row>
    <row r="2033" spans="1:7" x14ac:dyDescent="0.25">
      <c r="A2033">
        <v>1301</v>
      </c>
      <c r="B2033" t="s">
        <v>2091</v>
      </c>
      <c r="C2033" t="s">
        <v>2087</v>
      </c>
      <c r="D2033">
        <v>0.26640000000000003</v>
      </c>
      <c r="E2033">
        <v>1610</v>
      </c>
      <c r="F2033">
        <f t="shared" si="31"/>
        <v>7</v>
      </c>
      <c r="G2033" t="str">
        <f>STANDINGS_BA[[#This Row],[League]]&amp;STANDINGS_BA[[#This Row],[Team]]</f>
        <v>$150 Draft Champions Jan 21 1:00 pm Lg.3611JD DC2</v>
      </c>
    </row>
    <row r="2034" spans="1:7" x14ac:dyDescent="0.25">
      <c r="A2034">
        <v>1424</v>
      </c>
      <c r="B2034" t="s">
        <v>414</v>
      </c>
      <c r="C2034" t="s">
        <v>2087</v>
      </c>
      <c r="D2034">
        <v>0.2656</v>
      </c>
      <c r="E2034">
        <v>1487</v>
      </c>
      <c r="F2034">
        <f t="shared" si="31"/>
        <v>8</v>
      </c>
      <c r="G2034" t="str">
        <f>STANDINGS_BA[[#This Row],[League]]&amp;STANDINGS_BA[[#This Row],[Team]]</f>
        <v>$150 Draft Champions Jan 21 1:00 pm Lg.3611Irish Jews</v>
      </c>
    </row>
    <row r="2035" spans="1:7" x14ac:dyDescent="0.25">
      <c r="A2035">
        <v>1460</v>
      </c>
      <c r="B2035" t="s">
        <v>394</v>
      </c>
      <c r="C2035" t="s">
        <v>2087</v>
      </c>
      <c r="D2035">
        <v>0.26529999999999998</v>
      </c>
      <c r="E2035">
        <v>1451</v>
      </c>
      <c r="F2035">
        <f t="shared" si="31"/>
        <v>9</v>
      </c>
      <c r="G2035" t="str">
        <f>STANDINGS_BA[[#This Row],[League]]&amp;STANDINGS_BA[[#This Row],[Team]]</f>
        <v>$150 Draft Champions Jan 21 1:00 pm Lg.3611Inflatable Gammoners</v>
      </c>
    </row>
    <row r="2036" spans="1:7" x14ac:dyDescent="0.25">
      <c r="A2036">
        <v>1545</v>
      </c>
      <c r="B2036" t="s">
        <v>2092</v>
      </c>
      <c r="C2036" t="s">
        <v>2087</v>
      </c>
      <c r="D2036">
        <v>0.26479999999999998</v>
      </c>
      <c r="E2036">
        <v>1366</v>
      </c>
      <c r="F2036">
        <f t="shared" si="31"/>
        <v>10</v>
      </c>
      <c r="G2036" t="str">
        <f>STANDINGS_BA[[#This Row],[League]]&amp;STANDINGS_BA[[#This Row],[Team]]</f>
        <v>$150 Draft Champions Jan 21 1:00 pm Lg.3611Team Kent 4</v>
      </c>
    </row>
    <row r="2037" spans="1:7" x14ac:dyDescent="0.25">
      <c r="A2037">
        <v>1790</v>
      </c>
      <c r="B2037" t="s">
        <v>331</v>
      </c>
      <c r="C2037" t="s">
        <v>2087</v>
      </c>
      <c r="D2037">
        <v>0.26329999999999998</v>
      </c>
      <c r="E2037">
        <v>1121</v>
      </c>
      <c r="F2037">
        <f t="shared" si="31"/>
        <v>11</v>
      </c>
      <c r="G2037" t="str">
        <f>STANDINGS_BA[[#This Row],[League]]&amp;STANDINGS_BA[[#This Row],[Team]]</f>
        <v>$150 Draft Champions Jan 21 1:00 pm Lg.3611Golden Sombreros</v>
      </c>
    </row>
    <row r="2038" spans="1:7" x14ac:dyDescent="0.25">
      <c r="A2038">
        <v>2196</v>
      </c>
      <c r="B2038" t="s">
        <v>2093</v>
      </c>
      <c r="C2038" t="s">
        <v>2087</v>
      </c>
      <c r="D2038">
        <v>0.26050000000000001</v>
      </c>
      <c r="E2038">
        <v>715</v>
      </c>
      <c r="F2038">
        <f t="shared" si="31"/>
        <v>12</v>
      </c>
      <c r="G2038" t="str">
        <f>STANDINGS_BA[[#This Row],[League]]&amp;STANDINGS_BA[[#This Row],[Team]]</f>
        <v>$150 Draft Champions Jan 21 1:00 pm Lg.3611Nonagrace1</v>
      </c>
    </row>
    <row r="2039" spans="1:7" x14ac:dyDescent="0.25">
      <c r="A2039">
        <v>2431</v>
      </c>
      <c r="B2039" t="s">
        <v>47</v>
      </c>
      <c r="C2039" t="s">
        <v>2087</v>
      </c>
      <c r="D2039">
        <v>0.25840000000000002</v>
      </c>
      <c r="E2039">
        <v>480</v>
      </c>
      <c r="F2039">
        <f t="shared" si="31"/>
        <v>13</v>
      </c>
      <c r="G2039" t="str">
        <f>STANDINGS_BA[[#This Row],[League]]&amp;STANDINGS_BA[[#This Row],[Team]]</f>
        <v>$150 Draft Champions Jan 21 1:00 pm Lg.3611Let's Play Two</v>
      </c>
    </row>
    <row r="2040" spans="1:7" x14ac:dyDescent="0.25">
      <c r="A2040">
        <v>2516</v>
      </c>
      <c r="B2040" t="s">
        <v>2094</v>
      </c>
      <c r="C2040" t="s">
        <v>2087</v>
      </c>
      <c r="D2040">
        <v>0.2576</v>
      </c>
      <c r="E2040">
        <v>395</v>
      </c>
      <c r="F2040">
        <f t="shared" si="31"/>
        <v>14</v>
      </c>
      <c r="G2040" t="str">
        <f>STANDINGS_BA[[#This Row],[League]]&amp;STANDINGS_BA[[#This Row],[Team]]</f>
        <v>$150 Draft Champions Jan 21 1:00 pm Lg.3611Kersh of the Pharaohs</v>
      </c>
    </row>
    <row r="2041" spans="1:7" x14ac:dyDescent="0.25">
      <c r="A2041">
        <v>2772</v>
      </c>
      <c r="B2041" t="s">
        <v>2095</v>
      </c>
      <c r="C2041" t="s">
        <v>2087</v>
      </c>
      <c r="D2041">
        <v>0.25359999999999999</v>
      </c>
      <c r="E2041">
        <v>139</v>
      </c>
      <c r="F2041">
        <f t="shared" si="31"/>
        <v>15</v>
      </c>
      <c r="G2041" t="str">
        <f>STANDINGS_BA[[#This Row],[League]]&amp;STANDINGS_BA[[#This Row],[Team]]</f>
        <v>$150 Draft Champions Jan 21 1:00 pm Lg.3611Japan Robins</v>
      </c>
    </row>
    <row r="2042" spans="1:7" x14ac:dyDescent="0.25">
      <c r="A2042">
        <v>117</v>
      </c>
      <c r="B2042" t="s">
        <v>2096</v>
      </c>
      <c r="C2042" t="s">
        <v>2097</v>
      </c>
      <c r="D2042">
        <v>0.27800000000000002</v>
      </c>
      <c r="E2042">
        <v>2794</v>
      </c>
      <c r="F2042">
        <f t="shared" si="31"/>
        <v>1</v>
      </c>
      <c r="G2042" t="str">
        <f>STANDINGS_BA[[#This Row],[League]]&amp;STANDINGS_BA[[#This Row],[Team]]</f>
        <v>$150 Draft Champions Jan 21 1:00 pm Lg.3613Team Platt</v>
      </c>
    </row>
    <row r="2043" spans="1:7" x14ac:dyDescent="0.25">
      <c r="A2043">
        <v>586</v>
      </c>
      <c r="B2043" t="s">
        <v>528</v>
      </c>
      <c r="C2043" t="s">
        <v>2097</v>
      </c>
      <c r="D2043">
        <v>0.27179999999999999</v>
      </c>
      <c r="E2043">
        <v>2325</v>
      </c>
      <c r="F2043">
        <f t="shared" si="31"/>
        <v>2</v>
      </c>
      <c r="G2043" t="str">
        <f>STANDINGS_BA[[#This Row],[League]]&amp;STANDINGS_BA[[#This Row],[Team]]</f>
        <v>$150 Draft Champions Jan 21 1:00 pm Lg.3613Team Matthews</v>
      </c>
    </row>
    <row r="2044" spans="1:7" x14ac:dyDescent="0.25">
      <c r="A2044">
        <v>718</v>
      </c>
      <c r="B2044" t="s">
        <v>2098</v>
      </c>
      <c r="C2044" t="s">
        <v>2097</v>
      </c>
      <c r="D2044">
        <v>0.27050000000000002</v>
      </c>
      <c r="E2044">
        <v>2193</v>
      </c>
      <c r="F2044">
        <f t="shared" si="31"/>
        <v>3</v>
      </c>
      <c r="G2044" t="str">
        <f>STANDINGS_BA[[#This Row],[League]]&amp;STANDINGS_BA[[#This Row],[Team]]</f>
        <v>$150 Draft Champions Jan 21 1:00 pm Lg.3613Charger Bar 4</v>
      </c>
    </row>
    <row r="2045" spans="1:7" x14ac:dyDescent="0.25">
      <c r="A2045">
        <v>1008</v>
      </c>
      <c r="B2045" t="s">
        <v>912</v>
      </c>
      <c r="C2045" t="s">
        <v>2097</v>
      </c>
      <c r="D2045">
        <v>0.26840000000000003</v>
      </c>
      <c r="E2045">
        <v>1903</v>
      </c>
      <c r="F2045">
        <f t="shared" si="31"/>
        <v>4</v>
      </c>
      <c r="G2045" t="str">
        <f>STANDINGS_BA[[#This Row],[League]]&amp;STANDINGS_BA[[#This Row],[Team]]</f>
        <v>$150 Draft Champions Jan 21 1:00 pm Lg.3613BIG RED MACHINE</v>
      </c>
    </row>
    <row r="2046" spans="1:7" x14ac:dyDescent="0.25">
      <c r="A2046">
        <v>1071</v>
      </c>
      <c r="B2046" t="s">
        <v>2099</v>
      </c>
      <c r="C2046" t="s">
        <v>2097</v>
      </c>
      <c r="D2046">
        <v>0.26800000000000002</v>
      </c>
      <c r="E2046">
        <v>1840</v>
      </c>
      <c r="F2046">
        <f t="shared" si="31"/>
        <v>5</v>
      </c>
      <c r="G2046" t="str">
        <f>STANDINGS_BA[[#This Row],[League]]&amp;STANDINGS_BA[[#This Row],[Team]]</f>
        <v>$150 Draft Champions Jan 21 1:00 pm Lg.3613Knoblauch</v>
      </c>
    </row>
    <row r="2047" spans="1:7" x14ac:dyDescent="0.25">
      <c r="A2047">
        <v>1088</v>
      </c>
      <c r="B2047">
        <v>11111</v>
      </c>
      <c r="C2047" t="s">
        <v>2097</v>
      </c>
      <c r="D2047">
        <v>0.26779999999999998</v>
      </c>
      <c r="E2047">
        <v>1823</v>
      </c>
      <c r="F2047">
        <f t="shared" si="31"/>
        <v>6</v>
      </c>
      <c r="G2047" t="str">
        <f>STANDINGS_BA[[#This Row],[League]]&amp;STANDINGS_BA[[#This Row],[Team]]</f>
        <v>$150 Draft Champions Jan 21 1:00 pm Lg.361311111</v>
      </c>
    </row>
    <row r="2048" spans="1:7" x14ac:dyDescent="0.25">
      <c r="A2048">
        <v>1159</v>
      </c>
      <c r="B2048" t="s">
        <v>2100</v>
      </c>
      <c r="C2048" t="s">
        <v>2097</v>
      </c>
      <c r="D2048">
        <v>0.26740000000000003</v>
      </c>
      <c r="E2048">
        <v>1752</v>
      </c>
      <c r="F2048">
        <f t="shared" si="31"/>
        <v>7</v>
      </c>
      <c r="G2048" t="str">
        <f>STANDINGS_BA[[#This Row],[League]]&amp;STANDINGS_BA[[#This Row],[Team]]</f>
        <v>$150 Draft Champions Jan 21 1:00 pm Lg.3613Ehrman The German DC13</v>
      </c>
    </row>
    <row r="2049" spans="1:7" x14ac:dyDescent="0.25">
      <c r="A2049">
        <v>1255</v>
      </c>
      <c r="B2049" t="s">
        <v>426</v>
      </c>
      <c r="C2049" t="s">
        <v>2097</v>
      </c>
      <c r="D2049">
        <v>0.26669999999999999</v>
      </c>
      <c r="E2049">
        <v>1656</v>
      </c>
      <c r="F2049">
        <f t="shared" si="31"/>
        <v>8</v>
      </c>
      <c r="G2049" t="str">
        <f>STANDINGS_BA[[#This Row],[League]]&amp;STANDINGS_BA[[#This Row],[Team]]</f>
        <v>$150 Draft Champions Jan 21 1:00 pm Lg.3613Team Fish</v>
      </c>
    </row>
    <row r="2050" spans="1:7" x14ac:dyDescent="0.25">
      <c r="A2050">
        <v>1620</v>
      </c>
      <c r="B2050" t="s">
        <v>134</v>
      </c>
      <c r="C2050" t="s">
        <v>2097</v>
      </c>
      <c r="D2050">
        <v>0.26429999999999998</v>
      </c>
      <c r="E2050">
        <v>1291</v>
      </c>
      <c r="F2050">
        <f t="shared" si="31"/>
        <v>9</v>
      </c>
      <c r="G2050" t="str">
        <f>STANDINGS_BA[[#This Row],[League]]&amp;STANDINGS_BA[[#This Row],[Team]]</f>
        <v>$150 Draft Champions Jan 21 1:00 pm Lg.3613Forest Hills Fiends</v>
      </c>
    </row>
    <row r="2051" spans="1:7" x14ac:dyDescent="0.25">
      <c r="A2051">
        <v>1901</v>
      </c>
      <c r="B2051" t="s">
        <v>2101</v>
      </c>
      <c r="C2051" t="s">
        <v>2097</v>
      </c>
      <c r="D2051">
        <v>0.26250000000000001</v>
      </c>
      <c r="E2051">
        <v>1010</v>
      </c>
      <c r="F2051">
        <f t="shared" ref="F2051:F2114" si="32">IF(C2051=C2050,F2050+1,1)</f>
        <v>10</v>
      </c>
      <c r="G2051" t="str">
        <f>STANDINGS_BA[[#This Row],[League]]&amp;STANDINGS_BA[[#This Row],[Team]]</f>
        <v>$150 Draft Champions Jan 21 1:00 pm Lg.3613Just And Old Vet</v>
      </c>
    </row>
    <row r="2052" spans="1:7" x14ac:dyDescent="0.25">
      <c r="A2052">
        <v>1924</v>
      </c>
      <c r="B2052" t="s">
        <v>2102</v>
      </c>
      <c r="C2052" t="s">
        <v>2097</v>
      </c>
      <c r="D2052">
        <v>0.26240000000000002</v>
      </c>
      <c r="E2052">
        <v>987</v>
      </c>
      <c r="F2052">
        <f t="shared" si="32"/>
        <v>11</v>
      </c>
      <c r="G2052" t="str">
        <f>STANDINGS_BA[[#This Row],[League]]&amp;STANDINGS_BA[[#This Row],[Team]]</f>
        <v>$150 Draft Champions Jan 21 1:00 pm Lg.3613...Big Bang</v>
      </c>
    </row>
    <row r="2053" spans="1:7" x14ac:dyDescent="0.25">
      <c r="A2053">
        <v>1968</v>
      </c>
      <c r="B2053" t="s">
        <v>2103</v>
      </c>
      <c r="C2053" t="s">
        <v>2097</v>
      </c>
      <c r="D2053">
        <v>0.2621</v>
      </c>
      <c r="E2053">
        <v>943</v>
      </c>
      <c r="F2053">
        <f t="shared" si="32"/>
        <v>12</v>
      </c>
      <c r="G2053" t="str">
        <f>STANDINGS_BA[[#This Row],[League]]&amp;STANDINGS_BA[[#This Row],[Team]]</f>
        <v>$150 Draft Champions Jan 21 1:00 pm Lg.3613Harry Doyle All-Stars 3</v>
      </c>
    </row>
    <row r="2054" spans="1:7" x14ac:dyDescent="0.25">
      <c r="A2054">
        <v>2051</v>
      </c>
      <c r="B2054" t="s">
        <v>2104</v>
      </c>
      <c r="C2054" t="s">
        <v>2097</v>
      </c>
      <c r="D2054">
        <v>0.26150000000000001</v>
      </c>
      <c r="E2054">
        <v>860</v>
      </c>
      <c r="F2054">
        <f t="shared" si="32"/>
        <v>13</v>
      </c>
      <c r="G2054" t="str">
        <f>STANDINGS_BA[[#This Row],[League]]&amp;STANDINGS_BA[[#This Row],[Team]]</f>
        <v>$150 Draft Champions Jan 21 1:00 pm Lg.36132 shots of vodka</v>
      </c>
    </row>
    <row r="2055" spans="1:7" x14ac:dyDescent="0.25">
      <c r="A2055">
        <v>2214</v>
      </c>
      <c r="B2055" t="s">
        <v>2105</v>
      </c>
      <c r="C2055" t="s">
        <v>2097</v>
      </c>
      <c r="D2055">
        <v>0.26019999999999999</v>
      </c>
      <c r="E2055">
        <v>697</v>
      </c>
      <c r="F2055">
        <f t="shared" si="32"/>
        <v>14</v>
      </c>
      <c r="G2055" t="str">
        <f>STANDINGS_BA[[#This Row],[League]]&amp;STANDINGS_BA[[#This Row],[Team]]</f>
        <v>$150 Draft Champions Jan 21 1:00 pm Lg.3613Lyin' Eyes</v>
      </c>
    </row>
    <row r="2056" spans="1:7" x14ac:dyDescent="0.25">
      <c r="A2056">
        <v>2380</v>
      </c>
      <c r="B2056" t="s">
        <v>2106</v>
      </c>
      <c r="C2056" t="s">
        <v>2097</v>
      </c>
      <c r="D2056">
        <v>0.25879999999999997</v>
      </c>
      <c r="E2056">
        <v>531</v>
      </c>
      <c r="F2056">
        <f t="shared" si="32"/>
        <v>15</v>
      </c>
      <c r="G2056" t="str">
        <f>STANDINGS_BA[[#This Row],[League]]&amp;STANDINGS_BA[[#This Row],[Team]]</f>
        <v>$150 Draft Champions Jan 21 1:00 pm Lg.3613Doggin it</v>
      </c>
    </row>
    <row r="2057" spans="1:7" x14ac:dyDescent="0.25">
      <c r="A2057">
        <v>187</v>
      </c>
      <c r="B2057" t="s">
        <v>2107</v>
      </c>
      <c r="C2057" t="s">
        <v>2108</v>
      </c>
      <c r="D2057">
        <v>0.27629999999999999</v>
      </c>
      <c r="E2057">
        <v>2724</v>
      </c>
      <c r="F2057">
        <f t="shared" si="32"/>
        <v>1</v>
      </c>
      <c r="G2057" t="str">
        <f>STANDINGS_BA[[#This Row],[League]]&amp;STANDINGS_BA[[#This Row],[Team]]</f>
        <v>$150 Draft Champions Jan 22 1:00 pm Lg.3614Ju-Ju's Juggernauts</v>
      </c>
    </row>
    <row r="2058" spans="1:7" x14ac:dyDescent="0.25">
      <c r="A2058">
        <v>232</v>
      </c>
      <c r="B2058" t="s">
        <v>726</v>
      </c>
      <c r="C2058" t="s">
        <v>2108</v>
      </c>
      <c r="D2058">
        <v>0.27539999999999998</v>
      </c>
      <c r="E2058">
        <v>2679</v>
      </c>
      <c r="F2058">
        <f t="shared" si="32"/>
        <v>2</v>
      </c>
      <c r="G2058" t="str">
        <f>STANDINGS_BA[[#This Row],[League]]&amp;STANDINGS_BA[[#This Row],[Team]]</f>
        <v>$150 Draft Champions Jan 22 1:00 pm Lg.3614Team Warner</v>
      </c>
    </row>
    <row r="2059" spans="1:7" x14ac:dyDescent="0.25">
      <c r="A2059">
        <v>332</v>
      </c>
      <c r="B2059" t="s">
        <v>2109</v>
      </c>
      <c r="C2059" t="s">
        <v>2108</v>
      </c>
      <c r="D2059">
        <v>0.2742</v>
      </c>
      <c r="E2059">
        <v>2579</v>
      </c>
      <c r="F2059">
        <f t="shared" si="32"/>
        <v>3</v>
      </c>
      <c r="G2059" t="str">
        <f>STANDINGS_BA[[#This Row],[League]]&amp;STANDINGS_BA[[#This Row],[Team]]</f>
        <v>$150 Draft Champions Jan 22 1:00 pm Lg.36142016 WarmBeer ColdFood 1st</v>
      </c>
    </row>
    <row r="2060" spans="1:7" x14ac:dyDescent="0.25">
      <c r="A2060">
        <v>768</v>
      </c>
      <c r="B2060" t="s">
        <v>1844</v>
      </c>
      <c r="C2060" t="s">
        <v>2108</v>
      </c>
      <c r="D2060">
        <v>0.27010000000000001</v>
      </c>
      <c r="E2060">
        <v>2143</v>
      </c>
      <c r="F2060">
        <f t="shared" si="32"/>
        <v>4</v>
      </c>
      <c r="G2060" t="str">
        <f>STANDINGS_BA[[#This Row],[League]]&amp;STANDINGS_BA[[#This Row],[Team]]</f>
        <v>$150 Draft Champions Jan 22 1:00 pm Lg.3614SB Nation Royals Review</v>
      </c>
    </row>
    <row r="2061" spans="1:7" x14ac:dyDescent="0.25">
      <c r="A2061">
        <v>888</v>
      </c>
      <c r="B2061" t="s">
        <v>2110</v>
      </c>
      <c r="C2061" t="s">
        <v>2108</v>
      </c>
      <c r="D2061">
        <v>0.26919999999999999</v>
      </c>
      <c r="E2061">
        <v>2023</v>
      </c>
      <c r="F2061">
        <f t="shared" si="32"/>
        <v>5</v>
      </c>
      <c r="G2061" t="str">
        <f>STANDINGS_BA[[#This Row],[League]]&amp;STANDINGS_BA[[#This Row],[Team]]</f>
        <v>$150 Draft Champions Jan 22 1:00 pm Lg.3614Jersey Hitmen</v>
      </c>
    </row>
    <row r="2062" spans="1:7" x14ac:dyDescent="0.25">
      <c r="A2062">
        <v>906</v>
      </c>
      <c r="B2062" t="s">
        <v>118</v>
      </c>
      <c r="C2062" t="s">
        <v>2108</v>
      </c>
      <c r="D2062">
        <v>0.26910000000000001</v>
      </c>
      <c r="E2062">
        <v>2004.5</v>
      </c>
      <c r="F2062">
        <f t="shared" si="32"/>
        <v>6</v>
      </c>
      <c r="G2062" t="str">
        <f>STANDINGS_BA[[#This Row],[League]]&amp;STANDINGS_BA[[#This Row],[Team]]</f>
        <v>$150 Draft Champions Jan 22 1:00 pm Lg.3614Bronx Yankees (DC6)</v>
      </c>
    </row>
    <row r="2063" spans="1:7" x14ac:dyDescent="0.25">
      <c r="A2063">
        <v>975</v>
      </c>
      <c r="B2063" t="s">
        <v>2111</v>
      </c>
      <c r="C2063" t="s">
        <v>2108</v>
      </c>
      <c r="D2063">
        <v>0.26869999999999999</v>
      </c>
      <c r="E2063">
        <v>1936</v>
      </c>
      <c r="F2063">
        <f t="shared" si="32"/>
        <v>7</v>
      </c>
      <c r="G2063" t="str">
        <f>STANDINGS_BA[[#This Row],[League]]&amp;STANDINGS_BA[[#This Row],[Team]]</f>
        <v>$150 Draft Champions Jan 22 1:00 pm Lg.3614LUNKERS SD1</v>
      </c>
    </row>
    <row r="2064" spans="1:7" x14ac:dyDescent="0.25">
      <c r="A2064">
        <v>1226</v>
      </c>
      <c r="B2064" t="s">
        <v>2112</v>
      </c>
      <c r="C2064" t="s">
        <v>2108</v>
      </c>
      <c r="D2064">
        <v>0.26690000000000003</v>
      </c>
      <c r="E2064">
        <v>1685</v>
      </c>
      <c r="F2064">
        <f t="shared" si="32"/>
        <v>8</v>
      </c>
      <c r="G2064" t="str">
        <f>STANDINGS_BA[[#This Row],[League]]&amp;STANDINGS_BA[[#This Row],[Team]]</f>
        <v>$150 Draft Champions Jan 22 1:00 pm Lg.3614Big Swifty</v>
      </c>
    </row>
    <row r="2065" spans="1:7" x14ac:dyDescent="0.25">
      <c r="A2065">
        <v>1232</v>
      </c>
      <c r="B2065" t="s">
        <v>2113</v>
      </c>
      <c r="C2065" t="s">
        <v>2108</v>
      </c>
      <c r="D2065">
        <v>0.26690000000000003</v>
      </c>
      <c r="E2065">
        <v>1679</v>
      </c>
      <c r="F2065">
        <f t="shared" si="32"/>
        <v>9</v>
      </c>
      <c r="G2065" t="str">
        <f>STANDINGS_BA[[#This Row],[League]]&amp;STANDINGS_BA[[#This Row],[Team]]</f>
        <v>$150 Draft Champions Jan 22 1:00 pm Lg.3614Royale with Cheese</v>
      </c>
    </row>
    <row r="2066" spans="1:7" x14ac:dyDescent="0.25">
      <c r="A2066">
        <v>1550</v>
      </c>
      <c r="B2066" t="s">
        <v>2114</v>
      </c>
      <c r="C2066" t="s">
        <v>2108</v>
      </c>
      <c r="D2066">
        <v>0.26479999999999998</v>
      </c>
      <c r="E2066">
        <v>1361</v>
      </c>
      <c r="F2066">
        <f t="shared" si="32"/>
        <v>10</v>
      </c>
      <c r="G2066" t="str">
        <f>STANDINGS_BA[[#This Row],[League]]&amp;STANDINGS_BA[[#This Row],[Team]]</f>
        <v>$150 Draft Champions Jan 22 1:00 pm Lg.3614Off the Head Homers</v>
      </c>
    </row>
    <row r="2067" spans="1:7" x14ac:dyDescent="0.25">
      <c r="A2067">
        <v>1799</v>
      </c>
      <c r="B2067" t="s">
        <v>391</v>
      </c>
      <c r="C2067" t="s">
        <v>2108</v>
      </c>
      <c r="D2067">
        <v>0.26329999999999998</v>
      </c>
      <c r="E2067">
        <v>1112</v>
      </c>
      <c r="F2067">
        <f t="shared" si="32"/>
        <v>11</v>
      </c>
      <c r="G2067" t="str">
        <f>STANDINGS_BA[[#This Row],[League]]&amp;STANDINGS_BA[[#This Row],[Team]]</f>
        <v>$150 Draft Champions Jan 22 1:00 pm Lg.3614Uski3</v>
      </c>
    </row>
    <row r="2068" spans="1:7" x14ac:dyDescent="0.25">
      <c r="A2068">
        <v>1949</v>
      </c>
      <c r="B2068" t="s">
        <v>19</v>
      </c>
      <c r="C2068" t="s">
        <v>2108</v>
      </c>
      <c r="D2068">
        <v>0.26219999999999999</v>
      </c>
      <c r="E2068">
        <v>962</v>
      </c>
      <c r="F2068">
        <f t="shared" si="32"/>
        <v>12</v>
      </c>
      <c r="G2068" t="str">
        <f>STANDINGS_BA[[#This Row],[League]]&amp;STANDINGS_BA[[#This Row],[Team]]</f>
        <v>$150 Draft Champions Jan 22 1:00 pm Lg.3614One Eyed Jack</v>
      </c>
    </row>
    <row r="2069" spans="1:7" x14ac:dyDescent="0.25">
      <c r="A2069">
        <v>2317</v>
      </c>
      <c r="B2069" t="s">
        <v>2115</v>
      </c>
      <c r="C2069" t="s">
        <v>2108</v>
      </c>
      <c r="D2069">
        <v>0.25940000000000002</v>
      </c>
      <c r="E2069">
        <v>594</v>
      </c>
      <c r="F2069">
        <f t="shared" si="32"/>
        <v>13</v>
      </c>
      <c r="G2069" t="str">
        <f>STANDINGS_BA[[#This Row],[League]]&amp;STANDINGS_BA[[#This Row],[Team]]</f>
        <v>$150 Draft Champions Jan 22 1:00 pm Lg.3614Yak Attack 16</v>
      </c>
    </row>
    <row r="2070" spans="1:7" x14ac:dyDescent="0.25">
      <c r="A2070">
        <v>2384</v>
      </c>
      <c r="B2070" t="s">
        <v>2116</v>
      </c>
      <c r="C2070" t="s">
        <v>2108</v>
      </c>
      <c r="D2070">
        <v>0.25879999999999997</v>
      </c>
      <c r="E2070">
        <v>527</v>
      </c>
      <c r="F2070">
        <f t="shared" si="32"/>
        <v>14</v>
      </c>
      <c r="G2070" t="str">
        <f>STANDINGS_BA[[#This Row],[League]]&amp;STANDINGS_BA[[#This Row],[Team]]</f>
        <v>$150 Draft Champions Jan 22 1:00 pm Lg.3614Kiss My El Chapo</v>
      </c>
    </row>
    <row r="2071" spans="1:7" x14ac:dyDescent="0.25">
      <c r="A2071">
        <v>2910</v>
      </c>
      <c r="B2071" t="s">
        <v>2117</v>
      </c>
      <c r="C2071" t="s">
        <v>2108</v>
      </c>
      <c r="D2071">
        <v>0.24249999999999999</v>
      </c>
      <c r="E2071">
        <v>1</v>
      </c>
      <c r="F2071">
        <f t="shared" si="32"/>
        <v>15</v>
      </c>
      <c r="G2071" t="str">
        <f>STANDINGS_BA[[#This Row],[League]]&amp;STANDINGS_BA[[#This Row],[Team]]</f>
        <v>$150 Draft Champions Jan 22 1:00 pm Lg.3614Relaxed Brain</v>
      </c>
    </row>
    <row r="2072" spans="1:7" x14ac:dyDescent="0.25">
      <c r="A2072">
        <v>351</v>
      </c>
      <c r="B2072" t="s">
        <v>2118</v>
      </c>
      <c r="C2072" t="s">
        <v>2119</v>
      </c>
      <c r="D2072">
        <v>0.27389999999999998</v>
      </c>
      <c r="E2072">
        <v>2560</v>
      </c>
      <c r="F2072">
        <f t="shared" si="32"/>
        <v>1</v>
      </c>
      <c r="G2072" t="str">
        <f>STANDINGS_BA[[#This Row],[League]]&amp;STANDINGS_BA[[#This Row],[Team]]</f>
        <v>$150 Draft Champions Jan 23 1:00 pm Lg.3616Fred dont like Beachballs</v>
      </c>
    </row>
    <row r="2073" spans="1:7" x14ac:dyDescent="0.25">
      <c r="A2073">
        <v>737</v>
      </c>
      <c r="B2073" t="s">
        <v>2120</v>
      </c>
      <c r="C2073" t="s">
        <v>2119</v>
      </c>
      <c r="D2073">
        <v>0.27029999999999998</v>
      </c>
      <c r="E2073">
        <v>2174</v>
      </c>
      <c r="F2073">
        <f t="shared" si="32"/>
        <v>2</v>
      </c>
      <c r="G2073" t="str">
        <f>STANDINGS_BA[[#This Row],[League]]&amp;STANDINGS_BA[[#This Row],[Team]]</f>
        <v>$150 Draft Champions Jan 23 1:00 pm Lg.3616RotoGut DC I</v>
      </c>
    </row>
    <row r="2074" spans="1:7" x14ac:dyDescent="0.25">
      <c r="A2074">
        <v>968</v>
      </c>
      <c r="B2074" t="s">
        <v>202</v>
      </c>
      <c r="C2074" t="s">
        <v>2119</v>
      </c>
      <c r="D2074">
        <v>0.26869999999999999</v>
      </c>
      <c r="E2074">
        <v>1943</v>
      </c>
      <c r="F2074">
        <f t="shared" si="32"/>
        <v>3</v>
      </c>
      <c r="G2074" t="str">
        <f>STANDINGS_BA[[#This Row],[League]]&amp;STANDINGS_BA[[#This Row],[Team]]</f>
        <v>$150 Draft Champions Jan 23 1:00 pm Lg.3616One for the Dagger</v>
      </c>
    </row>
    <row r="2075" spans="1:7" x14ac:dyDescent="0.25">
      <c r="A2075">
        <v>1114</v>
      </c>
      <c r="B2075" t="s">
        <v>249</v>
      </c>
      <c r="C2075" t="s">
        <v>2119</v>
      </c>
      <c r="D2075">
        <v>0.26769999999999999</v>
      </c>
      <c r="E2075">
        <v>1797</v>
      </c>
      <c r="F2075">
        <f t="shared" si="32"/>
        <v>4</v>
      </c>
      <c r="G2075" t="str">
        <f>STANDINGS_BA[[#This Row],[League]]&amp;STANDINGS_BA[[#This Row],[Team]]</f>
        <v>$150 Draft Champions Jan 23 1:00 pm Lg.3616OC Wolverines</v>
      </c>
    </row>
    <row r="2076" spans="1:7" x14ac:dyDescent="0.25">
      <c r="A2076">
        <v>1152</v>
      </c>
      <c r="B2076" t="s">
        <v>2121</v>
      </c>
      <c r="C2076" t="s">
        <v>2119</v>
      </c>
      <c r="D2076">
        <v>0.26740000000000003</v>
      </c>
      <c r="E2076">
        <v>1759</v>
      </c>
      <c r="F2076">
        <f t="shared" si="32"/>
        <v>5</v>
      </c>
      <c r="G2076" t="str">
        <f>STANDINGS_BA[[#This Row],[League]]&amp;STANDINGS_BA[[#This Row],[Team]]</f>
        <v>$150 Draft Champions Jan 23 1:00 pm Lg.3616THE BAT PACK</v>
      </c>
    </row>
    <row r="2077" spans="1:7" x14ac:dyDescent="0.25">
      <c r="A2077">
        <v>1194</v>
      </c>
      <c r="B2077" t="s">
        <v>402</v>
      </c>
      <c r="C2077" t="s">
        <v>2119</v>
      </c>
      <c r="D2077">
        <v>0.26719999999999999</v>
      </c>
      <c r="E2077">
        <v>1717</v>
      </c>
      <c r="F2077">
        <f t="shared" si="32"/>
        <v>6</v>
      </c>
      <c r="G2077" t="str">
        <f>STANDINGS_BA[[#This Row],[League]]&amp;STANDINGS_BA[[#This Row],[Team]]</f>
        <v>$150 Draft Champions Jan 23 1:00 pm Lg.3616Team Leonard</v>
      </c>
    </row>
    <row r="2078" spans="1:7" x14ac:dyDescent="0.25">
      <c r="A2078">
        <v>1348</v>
      </c>
      <c r="B2078" t="s">
        <v>2122</v>
      </c>
      <c r="C2078" t="s">
        <v>2119</v>
      </c>
      <c r="D2078">
        <v>0.2661</v>
      </c>
      <c r="E2078">
        <v>1563</v>
      </c>
      <c r="F2078">
        <f t="shared" si="32"/>
        <v>7</v>
      </c>
      <c r="G2078" t="str">
        <f>STANDINGS_BA[[#This Row],[League]]&amp;STANDINGS_BA[[#This Row],[Team]]</f>
        <v>$150 Draft Champions Jan 23 1:00 pm Lg.3616Lets go!</v>
      </c>
    </row>
    <row r="2079" spans="1:7" x14ac:dyDescent="0.25">
      <c r="A2079">
        <v>1388</v>
      </c>
      <c r="B2079" t="s">
        <v>2123</v>
      </c>
      <c r="C2079" t="s">
        <v>2119</v>
      </c>
      <c r="D2079">
        <v>0.26579999999999998</v>
      </c>
      <c r="E2079">
        <v>1523</v>
      </c>
      <c r="F2079">
        <f t="shared" si="32"/>
        <v>8</v>
      </c>
      <c r="G2079" t="str">
        <f>STANDINGS_BA[[#This Row],[League]]&amp;STANDINGS_BA[[#This Row],[Team]]</f>
        <v>$150 Draft Champions Jan 23 1:00 pm Lg.3616Luck Dynasty</v>
      </c>
    </row>
    <row r="2080" spans="1:7" x14ac:dyDescent="0.25">
      <c r="A2080">
        <v>1433</v>
      </c>
      <c r="B2080" t="s">
        <v>584</v>
      </c>
      <c r="C2080" t="s">
        <v>2119</v>
      </c>
      <c r="D2080">
        <v>0.26550000000000001</v>
      </c>
      <c r="E2080">
        <v>1478</v>
      </c>
      <c r="F2080">
        <f t="shared" si="32"/>
        <v>9</v>
      </c>
      <c r="G2080" t="str">
        <f>STANDINGS_BA[[#This Row],[League]]&amp;STANDINGS_BA[[#This Row],[Team]]</f>
        <v>$150 Draft Champions Jan 23 1:00 pm Lg.3616Team Hughes</v>
      </c>
    </row>
    <row r="2081" spans="1:7" x14ac:dyDescent="0.25">
      <c r="A2081">
        <v>1611</v>
      </c>
      <c r="B2081" t="s">
        <v>2124</v>
      </c>
      <c r="C2081" t="s">
        <v>2119</v>
      </c>
      <c r="D2081">
        <v>0.26440000000000002</v>
      </c>
      <c r="E2081">
        <v>1300</v>
      </c>
      <c r="F2081">
        <f t="shared" si="32"/>
        <v>10</v>
      </c>
      <c r="G2081" t="str">
        <f>STANDINGS_BA[[#This Row],[League]]&amp;STANDINGS_BA[[#This Row],[Team]]</f>
        <v>$150 Draft Champions Jan 23 1:00 pm Lg.3616The Incredibles 2</v>
      </c>
    </row>
    <row r="2082" spans="1:7" x14ac:dyDescent="0.25">
      <c r="A2082">
        <v>1633</v>
      </c>
      <c r="B2082" t="s">
        <v>2125</v>
      </c>
      <c r="C2082" t="s">
        <v>2119</v>
      </c>
      <c r="D2082">
        <v>0.26429999999999998</v>
      </c>
      <c r="E2082">
        <v>1278</v>
      </c>
      <c r="F2082">
        <f t="shared" si="32"/>
        <v>11</v>
      </c>
      <c r="G2082" t="str">
        <f>STANDINGS_BA[[#This Row],[League]]&amp;STANDINGS_BA[[#This Row],[Team]]</f>
        <v>$150 Draft Champions Jan 23 1:00 pm Lg.3616Sil E. Gewsez</v>
      </c>
    </row>
    <row r="2083" spans="1:7" x14ac:dyDescent="0.25">
      <c r="A2083">
        <v>1834</v>
      </c>
      <c r="B2083" t="s">
        <v>130</v>
      </c>
      <c r="C2083" t="s">
        <v>2119</v>
      </c>
      <c r="D2083">
        <v>0.26300000000000001</v>
      </c>
      <c r="E2083">
        <v>1077</v>
      </c>
      <c r="F2083">
        <f t="shared" si="32"/>
        <v>12</v>
      </c>
      <c r="G2083" t="str">
        <f>STANDINGS_BA[[#This Row],[League]]&amp;STANDINGS_BA[[#This Row],[Team]]</f>
        <v>$150 Draft Champions Jan 23 1:00 pm Lg.3616PTPers</v>
      </c>
    </row>
    <row r="2084" spans="1:7" x14ac:dyDescent="0.25">
      <c r="A2084">
        <v>2147</v>
      </c>
      <c r="B2084" t="s">
        <v>2126</v>
      </c>
      <c r="C2084" t="s">
        <v>2119</v>
      </c>
      <c r="D2084">
        <v>0.26079999999999998</v>
      </c>
      <c r="E2084">
        <v>764</v>
      </c>
      <c r="F2084">
        <f t="shared" si="32"/>
        <v>13</v>
      </c>
      <c r="G2084" t="str">
        <f>STANDINGS_BA[[#This Row],[League]]&amp;STANDINGS_BA[[#This Row],[Team]]</f>
        <v>$150 Draft Champions Jan 23 1:00 pm Lg.3616Cecil Fielder's Ass</v>
      </c>
    </row>
    <row r="2085" spans="1:7" x14ac:dyDescent="0.25">
      <c r="A2085">
        <v>2153</v>
      </c>
      <c r="B2085" t="s">
        <v>2127</v>
      </c>
      <c r="C2085" t="s">
        <v>2119</v>
      </c>
      <c r="D2085">
        <v>0.26069999999999999</v>
      </c>
      <c r="E2085">
        <v>758</v>
      </c>
      <c r="F2085">
        <f t="shared" si="32"/>
        <v>14</v>
      </c>
      <c r="G2085" t="str">
        <f>STANDINGS_BA[[#This Row],[League]]&amp;STANDINGS_BA[[#This Row],[Team]]</f>
        <v>$150 Draft Champions Jan 23 1:00 pm Lg.36161.21 Gigawatts</v>
      </c>
    </row>
    <row r="2086" spans="1:7" x14ac:dyDescent="0.25">
      <c r="A2086">
        <v>2825</v>
      </c>
      <c r="B2086" t="s">
        <v>2128</v>
      </c>
      <c r="C2086" t="s">
        <v>2119</v>
      </c>
      <c r="D2086">
        <v>0.25230000000000002</v>
      </c>
      <c r="E2086">
        <v>86</v>
      </c>
      <c r="F2086">
        <f t="shared" si="32"/>
        <v>15</v>
      </c>
      <c r="G2086" t="str">
        <f>STANDINGS_BA[[#This Row],[League]]&amp;STANDINGS_BA[[#This Row],[Team]]</f>
        <v>$150 Draft Champions Jan 23 1:00 pm Lg.3616DKS Reds</v>
      </c>
    </row>
    <row r="2087" spans="1:7" x14ac:dyDescent="0.25">
      <c r="A2087">
        <v>20</v>
      </c>
      <c r="B2087" t="s">
        <v>2129</v>
      </c>
      <c r="C2087" t="s">
        <v>2130</v>
      </c>
      <c r="D2087">
        <v>0.28249999999999997</v>
      </c>
      <c r="E2087">
        <v>2891</v>
      </c>
      <c r="F2087">
        <f t="shared" si="32"/>
        <v>1</v>
      </c>
      <c r="G2087" t="str">
        <f>STANDINGS_BA[[#This Row],[League]]&amp;STANDINGS_BA[[#This Row],[Team]]</f>
        <v>$150 Draft Champions Jan 24 1:00 pm Lg.3620Trout's Misfits</v>
      </c>
    </row>
    <row r="2088" spans="1:7" x14ac:dyDescent="0.25">
      <c r="A2088">
        <v>201</v>
      </c>
      <c r="B2088" t="s">
        <v>300</v>
      </c>
      <c r="C2088" t="s">
        <v>2130</v>
      </c>
      <c r="D2088">
        <v>0.27600000000000002</v>
      </c>
      <c r="E2088">
        <v>2710</v>
      </c>
      <c r="F2088">
        <f t="shared" si="32"/>
        <v>2</v>
      </c>
      <c r="G2088" t="str">
        <f>STANDINGS_BA[[#This Row],[League]]&amp;STANDINGS_BA[[#This Row],[Team]]</f>
        <v>$150 Draft Champions Jan 24 1:00 pm Lg.3620Farm Animal of War</v>
      </c>
    </row>
    <row r="2089" spans="1:7" x14ac:dyDescent="0.25">
      <c r="A2089">
        <v>218</v>
      </c>
      <c r="B2089" t="s">
        <v>22</v>
      </c>
      <c r="C2089" t="s">
        <v>2130</v>
      </c>
      <c r="D2089">
        <v>0.2757</v>
      </c>
      <c r="E2089">
        <v>2693</v>
      </c>
      <c r="F2089">
        <f t="shared" si="32"/>
        <v>3</v>
      </c>
      <c r="G2089" t="str">
        <f>STANDINGS_BA[[#This Row],[League]]&amp;STANDINGS_BA[[#This Row],[Team]]</f>
        <v>$150 Draft Champions Jan 24 1:00 pm Lg.3620Rube Nation</v>
      </c>
    </row>
    <row r="2090" spans="1:7" x14ac:dyDescent="0.25">
      <c r="A2090">
        <v>663</v>
      </c>
      <c r="B2090" t="s">
        <v>19</v>
      </c>
      <c r="C2090" t="s">
        <v>2130</v>
      </c>
      <c r="D2090">
        <v>0.27110000000000001</v>
      </c>
      <c r="E2090">
        <v>2248</v>
      </c>
      <c r="F2090">
        <f t="shared" si="32"/>
        <v>4</v>
      </c>
      <c r="G2090" t="str">
        <f>STANDINGS_BA[[#This Row],[League]]&amp;STANDINGS_BA[[#This Row],[Team]]</f>
        <v>$150 Draft Champions Jan 24 1:00 pm Lg.3620One Eyed Jack</v>
      </c>
    </row>
    <row r="2091" spans="1:7" x14ac:dyDescent="0.25">
      <c r="A2091">
        <v>873</v>
      </c>
      <c r="B2091" t="s">
        <v>2131</v>
      </c>
      <c r="C2091" t="s">
        <v>2130</v>
      </c>
      <c r="D2091">
        <v>0.26929999999999998</v>
      </c>
      <c r="E2091">
        <v>2038</v>
      </c>
      <c r="F2091">
        <f t="shared" si="32"/>
        <v>5</v>
      </c>
      <c r="G2091" t="str">
        <f>STANDINGS_BA[[#This Row],[League]]&amp;STANDINGS_BA[[#This Row],[Team]]</f>
        <v>$150 Draft Champions Jan 24 1:00 pm Lg.3620JSK Rockers</v>
      </c>
    </row>
    <row r="2092" spans="1:7" x14ac:dyDescent="0.25">
      <c r="A2092">
        <v>962</v>
      </c>
      <c r="B2092" t="s">
        <v>89</v>
      </c>
      <c r="C2092" t="s">
        <v>2130</v>
      </c>
      <c r="D2092">
        <v>0.26879999999999998</v>
      </c>
      <c r="E2092">
        <v>1949</v>
      </c>
      <c r="F2092">
        <f t="shared" si="32"/>
        <v>6</v>
      </c>
      <c r="G2092" t="str">
        <f>STANDINGS_BA[[#This Row],[League]]&amp;STANDINGS_BA[[#This Row],[Team]]</f>
        <v>$150 Draft Champions Jan 24 1:00 pm Lg.3620Springfield Homers</v>
      </c>
    </row>
    <row r="2093" spans="1:7" x14ac:dyDescent="0.25">
      <c r="A2093">
        <v>993</v>
      </c>
      <c r="B2093" t="s">
        <v>533</v>
      </c>
      <c r="C2093" t="s">
        <v>2130</v>
      </c>
      <c r="D2093">
        <v>0.26850000000000002</v>
      </c>
      <c r="E2093">
        <v>1918</v>
      </c>
      <c r="F2093">
        <f t="shared" si="32"/>
        <v>7</v>
      </c>
      <c r="G2093" t="str">
        <f>STANDINGS_BA[[#This Row],[League]]&amp;STANDINGS_BA[[#This Row],[Team]]</f>
        <v>$150 Draft Champions Jan 24 1:00 pm Lg.3620Funnies2</v>
      </c>
    </row>
    <row r="2094" spans="1:7" x14ac:dyDescent="0.25">
      <c r="A2094">
        <v>1017</v>
      </c>
      <c r="B2094" t="s">
        <v>2132</v>
      </c>
      <c r="C2094" t="s">
        <v>2130</v>
      </c>
      <c r="D2094">
        <v>0.26829999999999998</v>
      </c>
      <c r="E2094">
        <v>1894</v>
      </c>
      <c r="F2094">
        <f t="shared" si="32"/>
        <v>8</v>
      </c>
      <c r="G2094" t="str">
        <f>STANDINGS_BA[[#This Row],[League]]&amp;STANDINGS_BA[[#This Row],[Team]]</f>
        <v>$150 Draft Champions Jan 24 1:00 pm Lg.3620Radical 3-4</v>
      </c>
    </row>
    <row r="2095" spans="1:7" x14ac:dyDescent="0.25">
      <c r="A2095">
        <v>1516</v>
      </c>
      <c r="B2095" t="s">
        <v>302</v>
      </c>
      <c r="C2095" t="s">
        <v>2130</v>
      </c>
      <c r="D2095">
        <v>0.26500000000000001</v>
      </c>
      <c r="E2095">
        <v>1395</v>
      </c>
      <c r="F2095">
        <f t="shared" si="32"/>
        <v>9</v>
      </c>
      <c r="G2095" t="str">
        <f>STANDINGS_BA[[#This Row],[League]]&amp;STANDINGS_BA[[#This Row],[Team]]</f>
        <v>$150 Draft Champions Jan 24 1:00 pm Lg.3620Don Mattingly's Sideburns</v>
      </c>
    </row>
    <row r="2096" spans="1:7" x14ac:dyDescent="0.25">
      <c r="A2096">
        <v>1541</v>
      </c>
      <c r="B2096" t="s">
        <v>2133</v>
      </c>
      <c r="C2096" t="s">
        <v>2130</v>
      </c>
      <c r="D2096">
        <v>0.26490000000000002</v>
      </c>
      <c r="E2096">
        <v>1370</v>
      </c>
      <c r="F2096">
        <f t="shared" si="32"/>
        <v>10</v>
      </c>
      <c r="G2096" t="str">
        <f>STANDINGS_BA[[#This Row],[League]]&amp;STANDINGS_BA[[#This Row],[Team]]</f>
        <v>$150 Draft Champions Jan 24 1:00 pm Lg.3620Vida's Blues no. 2</v>
      </c>
    </row>
    <row r="2097" spans="1:7" x14ac:dyDescent="0.25">
      <c r="A2097">
        <v>2450</v>
      </c>
      <c r="B2097" t="s">
        <v>529</v>
      </c>
      <c r="C2097" t="s">
        <v>2130</v>
      </c>
      <c r="D2097">
        <v>0.25819999999999999</v>
      </c>
      <c r="E2097">
        <v>461</v>
      </c>
      <c r="F2097">
        <f t="shared" si="32"/>
        <v>11</v>
      </c>
      <c r="G2097" t="str">
        <f>STANDINGS_BA[[#This Row],[League]]&amp;STANDINGS_BA[[#This Row],[Team]]</f>
        <v>$150 Draft Champions Jan 24 1:00 pm Lg.3620Campbell Toe</v>
      </c>
    </row>
    <row r="2098" spans="1:7" x14ac:dyDescent="0.25">
      <c r="A2098">
        <v>2486</v>
      </c>
      <c r="B2098" t="s">
        <v>2134</v>
      </c>
      <c r="C2098" t="s">
        <v>2130</v>
      </c>
      <c r="D2098">
        <v>0.25790000000000002</v>
      </c>
      <c r="E2098">
        <v>425</v>
      </c>
      <c r="F2098">
        <f t="shared" si="32"/>
        <v>12</v>
      </c>
      <c r="G2098" t="str">
        <f>STANDINGS_BA[[#This Row],[League]]&amp;STANDINGS_BA[[#This Row],[Team]]</f>
        <v>$150 Draft Champions Jan 24 1:00 pm Lg.3620Team Clarke - 3</v>
      </c>
    </row>
    <row r="2099" spans="1:7" x14ac:dyDescent="0.25">
      <c r="A2099">
        <v>2711</v>
      </c>
      <c r="B2099" t="s">
        <v>107</v>
      </c>
      <c r="C2099" t="s">
        <v>2130</v>
      </c>
      <c r="D2099">
        <v>0.25469999999999998</v>
      </c>
      <c r="E2099">
        <v>200</v>
      </c>
      <c r="F2099">
        <f t="shared" si="32"/>
        <v>13</v>
      </c>
      <c r="G2099" t="str">
        <f>STANDINGS_BA[[#This Row],[League]]&amp;STANDINGS_BA[[#This Row],[Team]]</f>
        <v>$150 Draft Champions Jan 24 1:00 pm Lg.3620Team Scott</v>
      </c>
    </row>
    <row r="2100" spans="1:7" x14ac:dyDescent="0.25">
      <c r="A2100">
        <v>2779</v>
      </c>
      <c r="B2100" t="s">
        <v>2135</v>
      </c>
      <c r="C2100" t="s">
        <v>2130</v>
      </c>
      <c r="D2100">
        <v>0.25359999999999999</v>
      </c>
      <c r="E2100">
        <v>132</v>
      </c>
      <c r="F2100">
        <f t="shared" si="32"/>
        <v>14</v>
      </c>
      <c r="G2100" t="str">
        <f>STANDINGS_BA[[#This Row],[League]]&amp;STANDINGS_BA[[#This Row],[Team]]</f>
        <v>$150 Draft Champions Jan 24 1:00 pm Lg.3620HOOKSLIDE</v>
      </c>
    </row>
    <row r="2101" spans="1:7" x14ac:dyDescent="0.25">
      <c r="A2101">
        <v>2872</v>
      </c>
      <c r="B2101" t="s">
        <v>2136</v>
      </c>
      <c r="C2101" t="s">
        <v>2130</v>
      </c>
      <c r="D2101">
        <v>0.25009999999999999</v>
      </c>
      <c r="E2101">
        <v>39</v>
      </c>
      <c r="F2101">
        <f t="shared" si="32"/>
        <v>15</v>
      </c>
      <c r="G2101" t="str">
        <f>STANDINGS_BA[[#This Row],[League]]&amp;STANDINGS_BA[[#This Row],[Team]]</f>
        <v>$150 Draft Champions Jan 24 1:00 pm Lg.36201899 CLEVELAND SPIDERS</v>
      </c>
    </row>
    <row r="2102" spans="1:7" x14ac:dyDescent="0.25">
      <c r="A2102">
        <v>175</v>
      </c>
      <c r="B2102" t="s">
        <v>2137</v>
      </c>
      <c r="C2102" t="s">
        <v>2138</v>
      </c>
      <c r="D2102">
        <v>0.27650000000000002</v>
      </c>
      <c r="E2102">
        <v>2736</v>
      </c>
      <c r="F2102">
        <f t="shared" si="32"/>
        <v>1</v>
      </c>
      <c r="G2102" t="str">
        <f>STANDINGS_BA[[#This Row],[League]]&amp;STANDINGS_BA[[#This Row],[Team]]</f>
        <v>$150 Draft Champions Jan 24 1:00 pm Lg.3622Habitual Line-Steppers</v>
      </c>
    </row>
    <row r="2103" spans="1:7" x14ac:dyDescent="0.25">
      <c r="A2103">
        <v>204</v>
      </c>
      <c r="B2103" t="s">
        <v>2139</v>
      </c>
      <c r="C2103" t="s">
        <v>2138</v>
      </c>
      <c r="D2103">
        <v>0.27589999999999998</v>
      </c>
      <c r="E2103">
        <v>2707</v>
      </c>
      <c r="F2103">
        <f t="shared" si="32"/>
        <v>2</v>
      </c>
      <c r="G2103" t="str">
        <f>STANDINGS_BA[[#This Row],[League]]&amp;STANDINGS_BA[[#This Row],[Team]]</f>
        <v>$150 Draft Champions Jan 24 1:00 pm Lg.3622CocoCrispies</v>
      </c>
    </row>
    <row r="2104" spans="1:7" x14ac:dyDescent="0.25">
      <c r="A2104">
        <v>230</v>
      </c>
      <c r="B2104" t="s">
        <v>2140</v>
      </c>
      <c r="C2104" t="s">
        <v>2138</v>
      </c>
      <c r="D2104">
        <v>0.27539999999999998</v>
      </c>
      <c r="E2104">
        <v>2681</v>
      </c>
      <c r="F2104">
        <f t="shared" si="32"/>
        <v>3</v>
      </c>
      <c r="G2104" t="str">
        <f>STANDINGS_BA[[#This Row],[League]]&amp;STANDINGS_BA[[#This Row],[Team]]</f>
        <v>$150 Draft Champions Jan 24 1:00 pm Lg.3622Jobu's Heroes #3</v>
      </c>
    </row>
    <row r="2105" spans="1:7" x14ac:dyDescent="0.25">
      <c r="A2105">
        <v>365</v>
      </c>
      <c r="B2105" t="s">
        <v>2141</v>
      </c>
      <c r="C2105" t="s">
        <v>2138</v>
      </c>
      <c r="D2105">
        <v>0.27379999999999999</v>
      </c>
      <c r="E2105">
        <v>2546</v>
      </c>
      <c r="F2105">
        <f t="shared" si="32"/>
        <v>4</v>
      </c>
      <c r="G2105" t="str">
        <f>STANDINGS_BA[[#This Row],[League]]&amp;STANDINGS_BA[[#This Row],[Team]]</f>
        <v>$150 Draft Champions Jan 24 1:00 pm Lg.3622Colt 45</v>
      </c>
    </row>
    <row r="2106" spans="1:7" x14ac:dyDescent="0.25">
      <c r="A2106">
        <v>691</v>
      </c>
      <c r="B2106" t="s">
        <v>16</v>
      </c>
      <c r="C2106" t="s">
        <v>2138</v>
      </c>
      <c r="D2106">
        <v>0.27079999999999999</v>
      </c>
      <c r="E2106">
        <v>2220</v>
      </c>
      <c r="F2106">
        <f t="shared" si="32"/>
        <v>5</v>
      </c>
      <c r="G2106" t="str">
        <f>STANDINGS_BA[[#This Row],[League]]&amp;STANDINGS_BA[[#This Row],[Team]]</f>
        <v>$150 Draft Champions Jan 24 1:00 pm Lg.3622Team Phan</v>
      </c>
    </row>
    <row r="2107" spans="1:7" x14ac:dyDescent="0.25">
      <c r="A2107">
        <v>712</v>
      </c>
      <c r="B2107" t="s">
        <v>2142</v>
      </c>
      <c r="C2107" t="s">
        <v>2138</v>
      </c>
      <c r="D2107">
        <v>0.27060000000000001</v>
      </c>
      <c r="E2107">
        <v>2199</v>
      </c>
      <c r="F2107">
        <f t="shared" si="32"/>
        <v>6</v>
      </c>
      <c r="G2107" t="str">
        <f>STANDINGS_BA[[#This Row],[League]]&amp;STANDINGS_BA[[#This Row],[Team]]</f>
        <v>$150 Draft Champions Jan 24 1:00 pm Lg.3622Evil Knebel</v>
      </c>
    </row>
    <row r="2108" spans="1:7" x14ac:dyDescent="0.25">
      <c r="A2108">
        <v>903</v>
      </c>
      <c r="B2108" t="s">
        <v>2143</v>
      </c>
      <c r="C2108" t="s">
        <v>2138</v>
      </c>
      <c r="D2108">
        <v>0.26910000000000001</v>
      </c>
      <c r="E2108">
        <v>2008</v>
      </c>
      <c r="F2108">
        <f t="shared" si="32"/>
        <v>7</v>
      </c>
      <c r="G2108" t="str">
        <f>STANDINGS_BA[[#This Row],[League]]&amp;STANDINGS_BA[[#This Row],[Team]]</f>
        <v>$150 Draft Champions Jan 24 1:00 pm Lg.3622Space Pants</v>
      </c>
    </row>
    <row r="2109" spans="1:7" x14ac:dyDescent="0.25">
      <c r="A2109">
        <v>1625</v>
      </c>
      <c r="B2109" t="s">
        <v>2144</v>
      </c>
      <c r="C2109" t="s">
        <v>2138</v>
      </c>
      <c r="D2109">
        <v>0.26429999999999998</v>
      </c>
      <c r="E2109">
        <v>1286</v>
      </c>
      <c r="F2109">
        <f t="shared" si="32"/>
        <v>8</v>
      </c>
      <c r="G2109" t="str">
        <f>STANDINGS_BA[[#This Row],[League]]&amp;STANDINGS_BA[[#This Row],[Team]]</f>
        <v>$150 Draft Champions Jan 24 1:00 pm Lg.3622Barbarians At The Yard</v>
      </c>
    </row>
    <row r="2110" spans="1:7" x14ac:dyDescent="0.25">
      <c r="A2110">
        <v>1657</v>
      </c>
      <c r="B2110" t="s">
        <v>353</v>
      </c>
      <c r="C2110" t="s">
        <v>2138</v>
      </c>
      <c r="D2110">
        <v>0.2641</v>
      </c>
      <c r="E2110">
        <v>1254</v>
      </c>
      <c r="F2110">
        <f t="shared" si="32"/>
        <v>9</v>
      </c>
      <c r="G2110" t="str">
        <f>STANDINGS_BA[[#This Row],[League]]&amp;STANDINGS_BA[[#This Row],[Team]]</f>
        <v>$150 Draft Champions Jan 24 1:00 pm Lg.3622Jimpat</v>
      </c>
    </row>
    <row r="2111" spans="1:7" x14ac:dyDescent="0.25">
      <c r="A2111">
        <v>1722</v>
      </c>
      <c r="B2111" t="s">
        <v>1466</v>
      </c>
      <c r="C2111" t="s">
        <v>2138</v>
      </c>
      <c r="D2111">
        <v>0.26379999999999998</v>
      </c>
      <c r="E2111">
        <v>1189</v>
      </c>
      <c r="F2111">
        <f t="shared" si="32"/>
        <v>10</v>
      </c>
      <c r="G2111" t="str">
        <f>STANDINGS_BA[[#This Row],[League]]&amp;STANDINGS_BA[[#This Row],[Team]]</f>
        <v>$150 Draft Champions Jan 24 1:00 pm Lg.3622Team Robbins</v>
      </c>
    </row>
    <row r="2112" spans="1:7" x14ac:dyDescent="0.25">
      <c r="A2112">
        <v>1840</v>
      </c>
      <c r="B2112" t="s">
        <v>286</v>
      </c>
      <c r="C2112" t="s">
        <v>2138</v>
      </c>
      <c r="D2112">
        <v>0.26290000000000002</v>
      </c>
      <c r="E2112">
        <v>1071</v>
      </c>
      <c r="F2112">
        <f t="shared" si="32"/>
        <v>11</v>
      </c>
      <c r="G2112" t="str">
        <f>STANDINGS_BA[[#This Row],[League]]&amp;STANDINGS_BA[[#This Row],[Team]]</f>
        <v>$150 Draft Champions Jan 24 1:00 pm Lg.3622Team Williams</v>
      </c>
    </row>
    <row r="2113" spans="1:7" x14ac:dyDescent="0.25">
      <c r="A2113">
        <v>2490</v>
      </c>
      <c r="B2113" t="s">
        <v>2145</v>
      </c>
      <c r="C2113" t="s">
        <v>2138</v>
      </c>
      <c r="D2113">
        <v>0.25790000000000002</v>
      </c>
      <c r="E2113">
        <v>421</v>
      </c>
      <c r="F2113">
        <f t="shared" si="32"/>
        <v>12</v>
      </c>
      <c r="G2113" t="str">
        <f>STANDINGS_BA[[#This Row],[League]]&amp;STANDINGS_BA[[#This Row],[Team]]</f>
        <v>$150 Draft Champions Jan 24 1:00 pm Lg.3622Tulo-git 2 Quit</v>
      </c>
    </row>
    <row r="2114" spans="1:7" x14ac:dyDescent="0.25">
      <c r="A2114">
        <v>2734</v>
      </c>
      <c r="B2114" t="s">
        <v>469</v>
      </c>
      <c r="C2114" t="s">
        <v>2138</v>
      </c>
      <c r="D2114">
        <v>0.25430000000000003</v>
      </c>
      <c r="E2114">
        <v>177</v>
      </c>
      <c r="F2114">
        <f t="shared" si="32"/>
        <v>13</v>
      </c>
      <c r="G2114" t="str">
        <f>STANDINGS_BA[[#This Row],[League]]&amp;STANDINGS_BA[[#This Row],[Team]]</f>
        <v>$150 Draft Champions Jan 24 1:00 pm Lg.3622Poopy Tooth 5</v>
      </c>
    </row>
    <row r="2115" spans="1:7" x14ac:dyDescent="0.25">
      <c r="A2115">
        <v>2739</v>
      </c>
      <c r="B2115" t="s">
        <v>212</v>
      </c>
      <c r="C2115" t="s">
        <v>2138</v>
      </c>
      <c r="D2115">
        <v>0.25409999999999999</v>
      </c>
      <c r="E2115">
        <v>172</v>
      </c>
      <c r="F2115">
        <f t="shared" ref="F2115:F2178" si="33">IF(C2115=C2114,F2114+1,1)</f>
        <v>14</v>
      </c>
      <c r="G2115" t="str">
        <f>STANDINGS_BA[[#This Row],[League]]&amp;STANDINGS_BA[[#This Row],[Team]]</f>
        <v>$150 Draft Champions Jan 24 1:00 pm Lg.3622Team kuhn</v>
      </c>
    </row>
    <row r="2116" spans="1:7" x14ac:dyDescent="0.25">
      <c r="A2116">
        <v>2908</v>
      </c>
      <c r="B2116" t="s">
        <v>2146</v>
      </c>
      <c r="C2116" t="s">
        <v>2138</v>
      </c>
      <c r="D2116">
        <v>0.24379999999999999</v>
      </c>
      <c r="E2116">
        <v>3</v>
      </c>
      <c r="F2116">
        <f t="shared" si="33"/>
        <v>15</v>
      </c>
      <c r="G2116" t="str">
        <f>STANDINGS_BA[[#This Row],[League]]&amp;STANDINGS_BA[[#This Row],[Team]]</f>
        <v>$150 Draft Champions Jan 24 1:00 pm Lg.3622Immuno Cespedes</v>
      </c>
    </row>
    <row r="2117" spans="1:7" x14ac:dyDescent="0.25">
      <c r="A2117">
        <v>400</v>
      </c>
      <c r="B2117" t="s">
        <v>2147</v>
      </c>
      <c r="C2117" t="s">
        <v>2148</v>
      </c>
      <c r="D2117">
        <v>0.27339999999999998</v>
      </c>
      <c r="E2117">
        <v>2511</v>
      </c>
      <c r="F2117">
        <f t="shared" si="33"/>
        <v>1</v>
      </c>
      <c r="G2117" t="str">
        <f>STANDINGS_BA[[#This Row],[League]]&amp;STANDINGS_BA[[#This Row],[Team]]</f>
        <v>$150 Draft Champions Jan 25 1:00 pm Lg.3624Timbers</v>
      </c>
    </row>
    <row r="2118" spans="1:7" x14ac:dyDescent="0.25">
      <c r="A2118">
        <v>465</v>
      </c>
      <c r="B2118" t="s">
        <v>2149</v>
      </c>
      <c r="C2118" t="s">
        <v>2148</v>
      </c>
      <c r="D2118">
        <v>0.27279999999999999</v>
      </c>
      <c r="E2118">
        <v>2446</v>
      </c>
      <c r="F2118">
        <f t="shared" si="33"/>
        <v>2</v>
      </c>
      <c r="G2118" t="str">
        <f>STANDINGS_BA[[#This Row],[League]]&amp;STANDINGS_BA[[#This Row],[Team]]</f>
        <v>$150 Draft Champions Jan 25 1:00 pm Lg.3624SpinningSeams9</v>
      </c>
    </row>
    <row r="2119" spans="1:7" x14ac:dyDescent="0.25">
      <c r="A2119">
        <v>549</v>
      </c>
      <c r="B2119" t="s">
        <v>2150</v>
      </c>
      <c r="C2119" t="s">
        <v>2148</v>
      </c>
      <c r="D2119">
        <v>0.27200000000000002</v>
      </c>
      <c r="E2119">
        <v>2362</v>
      </c>
      <c r="F2119">
        <f t="shared" si="33"/>
        <v>3</v>
      </c>
      <c r="G2119" t="str">
        <f>STANDINGS_BA[[#This Row],[League]]&amp;STANDINGS_BA[[#This Row],[Team]]</f>
        <v>$150 Draft Champions Jan 25 1:00 pm Lg.3624JH Racing</v>
      </c>
    </row>
    <row r="2120" spans="1:7" x14ac:dyDescent="0.25">
      <c r="A2120">
        <v>670</v>
      </c>
      <c r="B2120" t="s">
        <v>2151</v>
      </c>
      <c r="C2120" t="s">
        <v>2148</v>
      </c>
      <c r="D2120">
        <v>0.27100000000000002</v>
      </c>
      <c r="E2120">
        <v>2241</v>
      </c>
      <c r="F2120">
        <f t="shared" si="33"/>
        <v>4</v>
      </c>
      <c r="G2120" t="str">
        <f>STANDINGS_BA[[#This Row],[League]]&amp;STANDINGS_BA[[#This Row],[Team]]</f>
        <v>$150 Draft Champions Jan 25 1:00 pm Lg.3624Jumpman</v>
      </c>
    </row>
    <row r="2121" spans="1:7" x14ac:dyDescent="0.25">
      <c r="A2121">
        <v>914</v>
      </c>
      <c r="B2121" t="s">
        <v>2152</v>
      </c>
      <c r="C2121" t="s">
        <v>2148</v>
      </c>
      <c r="D2121">
        <v>0.26900000000000002</v>
      </c>
      <c r="E2121">
        <v>1997</v>
      </c>
      <c r="F2121">
        <f t="shared" si="33"/>
        <v>5</v>
      </c>
      <c r="G2121" t="str">
        <f>STANDINGS_BA[[#This Row],[League]]&amp;STANDINGS_BA[[#This Row],[Team]]</f>
        <v>$150 Draft Champions Jan 25 1:00 pm Lg.3624Froggy Bottom</v>
      </c>
    </row>
    <row r="2122" spans="1:7" x14ac:dyDescent="0.25">
      <c r="A2122">
        <v>930</v>
      </c>
      <c r="B2122" t="s">
        <v>2153</v>
      </c>
      <c r="C2122" t="s">
        <v>2148</v>
      </c>
      <c r="D2122">
        <v>0.26889999999999997</v>
      </c>
      <c r="E2122">
        <v>1981</v>
      </c>
      <c r="F2122">
        <f t="shared" si="33"/>
        <v>6</v>
      </c>
      <c r="G2122" t="str">
        <f>STANDINGS_BA[[#This Row],[League]]&amp;STANDINGS_BA[[#This Row],[Team]]</f>
        <v>$150 Draft Champions Jan 25 1:00 pm Lg.3624O Town DC 1</v>
      </c>
    </row>
    <row r="2123" spans="1:7" x14ac:dyDescent="0.25">
      <c r="A2123">
        <v>1118</v>
      </c>
      <c r="B2123" t="s">
        <v>149</v>
      </c>
      <c r="C2123" t="s">
        <v>2148</v>
      </c>
      <c r="D2123">
        <v>0.26769999999999999</v>
      </c>
      <c r="E2123">
        <v>1793</v>
      </c>
      <c r="F2123">
        <f t="shared" si="33"/>
        <v>7</v>
      </c>
      <c r="G2123" t="str">
        <f>STANDINGS_BA[[#This Row],[League]]&amp;STANDINGS_BA[[#This Row],[Team]]</f>
        <v>$150 Draft Champions Jan 25 1:00 pm Lg.3624Magic Markers</v>
      </c>
    </row>
    <row r="2124" spans="1:7" x14ac:dyDescent="0.25">
      <c r="A2124">
        <v>1486</v>
      </c>
      <c r="B2124" t="s">
        <v>2154</v>
      </c>
      <c r="C2124" t="s">
        <v>2148</v>
      </c>
      <c r="D2124">
        <v>0.26519999999999999</v>
      </c>
      <c r="E2124">
        <v>1425</v>
      </c>
      <c r="F2124">
        <f t="shared" si="33"/>
        <v>8</v>
      </c>
      <c r="G2124" t="str">
        <f>STANDINGS_BA[[#This Row],[League]]&amp;STANDINGS_BA[[#This Row],[Team]]</f>
        <v>$150 Draft Champions Jan 25 1:00 pm Lg.3624Vaccaro and Nando Yay!</v>
      </c>
    </row>
    <row r="2125" spans="1:7" x14ac:dyDescent="0.25">
      <c r="A2125">
        <v>1893</v>
      </c>
      <c r="B2125" t="s">
        <v>2155</v>
      </c>
      <c r="C2125" t="s">
        <v>2148</v>
      </c>
      <c r="D2125">
        <v>0.2626</v>
      </c>
      <c r="E2125">
        <v>1018</v>
      </c>
      <c r="F2125">
        <f t="shared" si="33"/>
        <v>9</v>
      </c>
      <c r="G2125" t="str">
        <f>STANDINGS_BA[[#This Row],[League]]&amp;STANDINGS_BA[[#This Row],[Team]]</f>
        <v>$150 Draft Champions Jan 25 1:00 pm Lg.36247Stars reign</v>
      </c>
    </row>
    <row r="2126" spans="1:7" x14ac:dyDescent="0.25">
      <c r="A2126">
        <v>1927</v>
      </c>
      <c r="B2126" t="s">
        <v>503</v>
      </c>
      <c r="C2126" t="s">
        <v>2148</v>
      </c>
      <c r="D2126">
        <v>0.26240000000000002</v>
      </c>
      <c r="E2126">
        <v>984</v>
      </c>
      <c r="F2126">
        <f t="shared" si="33"/>
        <v>10</v>
      </c>
      <c r="G2126" t="str">
        <f>STANDINGS_BA[[#This Row],[League]]&amp;STANDINGS_BA[[#This Row],[Team]]</f>
        <v>$150 Draft Champions Jan 25 1:00 pm Lg.3624Cornbread Muffins</v>
      </c>
    </row>
    <row r="2127" spans="1:7" x14ac:dyDescent="0.25">
      <c r="A2127">
        <v>1934</v>
      </c>
      <c r="B2127" t="s">
        <v>2156</v>
      </c>
      <c r="C2127" t="s">
        <v>2148</v>
      </c>
      <c r="D2127">
        <v>0.26229999999999998</v>
      </c>
      <c r="E2127">
        <v>977</v>
      </c>
      <c r="F2127">
        <f t="shared" si="33"/>
        <v>11</v>
      </c>
      <c r="G2127" t="str">
        <f>STANDINGS_BA[[#This Row],[League]]&amp;STANDINGS_BA[[#This Row],[Team]]</f>
        <v>$150 Draft Champions Jan 25 1:00 pm Lg.3624Rizzo Springer Kluber</v>
      </c>
    </row>
    <row r="2128" spans="1:7" x14ac:dyDescent="0.25">
      <c r="A2128">
        <v>1942</v>
      </c>
      <c r="B2128" t="s">
        <v>2157</v>
      </c>
      <c r="C2128" t="s">
        <v>2148</v>
      </c>
      <c r="D2128">
        <v>0.26229999999999998</v>
      </c>
      <c r="E2128">
        <v>969</v>
      </c>
      <c r="F2128">
        <f t="shared" si="33"/>
        <v>12</v>
      </c>
      <c r="G2128" t="str">
        <f>STANDINGS_BA[[#This Row],[League]]&amp;STANDINGS_BA[[#This Row],[Team]]</f>
        <v>$150 Draft Champions Jan 25 1:00 pm Lg.3624Fido's Spoon</v>
      </c>
    </row>
    <row r="2129" spans="1:7" x14ac:dyDescent="0.25">
      <c r="A2129">
        <v>2205</v>
      </c>
      <c r="B2129" t="s">
        <v>2158</v>
      </c>
      <c r="C2129" t="s">
        <v>2148</v>
      </c>
      <c r="D2129">
        <v>0.26029999999999998</v>
      </c>
      <c r="E2129">
        <v>706</v>
      </c>
      <c r="F2129">
        <f t="shared" si="33"/>
        <v>13</v>
      </c>
      <c r="G2129" t="str">
        <f>STANDINGS_BA[[#This Row],[League]]&amp;STANDINGS_BA[[#This Row],[Team]]</f>
        <v>$150 Draft Champions Jan 25 1:00 pm Lg.3624Just Enough 2 Win</v>
      </c>
    </row>
    <row r="2130" spans="1:7" x14ac:dyDescent="0.25">
      <c r="A2130">
        <v>2404</v>
      </c>
      <c r="B2130" t="s">
        <v>2159</v>
      </c>
      <c r="C2130" t="s">
        <v>2148</v>
      </c>
      <c r="D2130">
        <v>0.25869999999999999</v>
      </c>
      <c r="E2130">
        <v>507</v>
      </c>
      <c r="F2130">
        <f t="shared" si="33"/>
        <v>14</v>
      </c>
      <c r="G2130" t="str">
        <f>STANDINGS_BA[[#This Row],[League]]&amp;STANDINGS_BA[[#This Row],[Team]]</f>
        <v>$150 Draft Champions Jan 25 1:00 pm Lg.3624Buehrle's Heater</v>
      </c>
    </row>
    <row r="2131" spans="1:7" x14ac:dyDescent="0.25">
      <c r="A2131">
        <v>2617</v>
      </c>
      <c r="B2131" t="s">
        <v>2160</v>
      </c>
      <c r="C2131" t="s">
        <v>2148</v>
      </c>
      <c r="D2131">
        <v>0.25619999999999998</v>
      </c>
      <c r="E2131">
        <v>294</v>
      </c>
      <c r="F2131">
        <f t="shared" si="33"/>
        <v>15</v>
      </c>
      <c r="G2131" t="str">
        <f>STANDINGS_BA[[#This Row],[League]]&amp;STANDINGS_BA[[#This Row],[Team]]</f>
        <v>$150 Draft Champions Jan 25 1:00 pm Lg.3624Hooz Ahn Pherst</v>
      </c>
    </row>
    <row r="2132" spans="1:7" x14ac:dyDescent="0.25">
      <c r="A2132">
        <v>203</v>
      </c>
      <c r="B2132" t="s">
        <v>2161</v>
      </c>
      <c r="C2132" t="s">
        <v>2162</v>
      </c>
      <c r="D2132">
        <v>0.27589999999999998</v>
      </c>
      <c r="E2132">
        <v>2708</v>
      </c>
      <c r="F2132">
        <f t="shared" si="33"/>
        <v>1</v>
      </c>
      <c r="G2132" t="str">
        <f>STANDINGS_BA[[#This Row],[League]]&amp;STANDINGS_BA[[#This Row],[Team]]</f>
        <v>$150 Draft Champions Jan 26 1:00 pm Lg.3627Maddon Gnomes 2</v>
      </c>
    </row>
    <row r="2133" spans="1:7" x14ac:dyDescent="0.25">
      <c r="A2133">
        <v>445</v>
      </c>
      <c r="B2133" t="s">
        <v>445</v>
      </c>
      <c r="C2133" t="s">
        <v>2162</v>
      </c>
      <c r="D2133">
        <v>0.27289999999999998</v>
      </c>
      <c r="E2133">
        <v>2466</v>
      </c>
      <c r="F2133">
        <f t="shared" si="33"/>
        <v>2</v>
      </c>
      <c r="G2133" t="str">
        <f>STANDINGS_BA[[#This Row],[League]]&amp;STANDINGS_BA[[#This Row],[Team]]</f>
        <v>$150 Draft Champions Jan 26 1:00 pm Lg.3627Mega Powers Explode</v>
      </c>
    </row>
    <row r="2134" spans="1:7" x14ac:dyDescent="0.25">
      <c r="A2134">
        <v>684</v>
      </c>
      <c r="B2134" t="s">
        <v>2163</v>
      </c>
      <c r="C2134" t="s">
        <v>2162</v>
      </c>
      <c r="D2134">
        <v>0.27089999999999997</v>
      </c>
      <c r="E2134">
        <v>2227</v>
      </c>
      <c r="F2134">
        <f t="shared" si="33"/>
        <v>3</v>
      </c>
      <c r="G2134" t="str">
        <f>STANDINGS_BA[[#This Row],[League]]&amp;STANDINGS_BA[[#This Row],[Team]]</f>
        <v>$150 Draft Champions Jan 26 1:00 pm Lg.3627Laser Show. Relax. Redux.</v>
      </c>
    </row>
    <row r="2135" spans="1:7" x14ac:dyDescent="0.25">
      <c r="A2135">
        <v>848</v>
      </c>
      <c r="B2135" t="s">
        <v>285</v>
      </c>
      <c r="C2135" t="s">
        <v>2162</v>
      </c>
      <c r="D2135">
        <v>0.26950000000000002</v>
      </c>
      <c r="E2135">
        <v>2063</v>
      </c>
      <c r="F2135">
        <f t="shared" si="33"/>
        <v>4</v>
      </c>
      <c r="G2135" t="str">
        <f>STANDINGS_BA[[#This Row],[League]]&amp;STANDINGS_BA[[#This Row],[Team]]</f>
        <v>$150 Draft Champions Jan 26 1:00 pm Lg.3627Team king</v>
      </c>
    </row>
    <row r="2136" spans="1:7" x14ac:dyDescent="0.25">
      <c r="A2136">
        <v>1000</v>
      </c>
      <c r="B2136" t="s">
        <v>2164</v>
      </c>
      <c r="C2136" t="s">
        <v>2162</v>
      </c>
      <c r="D2136">
        <v>0.26850000000000002</v>
      </c>
      <c r="E2136">
        <v>1911</v>
      </c>
      <c r="F2136">
        <f t="shared" si="33"/>
        <v>5</v>
      </c>
      <c r="G2136" t="str">
        <f>STANDINGS_BA[[#This Row],[League]]&amp;STANDINGS_BA[[#This Row],[Team]]</f>
        <v>$150 Draft Champions Jan 26 1:00 pm Lg.3627Sparky's boys</v>
      </c>
    </row>
    <row r="2137" spans="1:7" x14ac:dyDescent="0.25">
      <c r="A2137">
        <v>1056</v>
      </c>
      <c r="B2137" t="s">
        <v>289</v>
      </c>
      <c r="C2137" t="s">
        <v>2162</v>
      </c>
      <c r="D2137">
        <v>0.26800000000000002</v>
      </c>
      <c r="E2137">
        <v>1855</v>
      </c>
      <c r="F2137">
        <f t="shared" si="33"/>
        <v>6</v>
      </c>
      <c r="G2137" t="str">
        <f>STANDINGS_BA[[#This Row],[League]]&amp;STANDINGS_BA[[#This Row],[Team]]</f>
        <v>$150 Draft Champions Jan 26 1:00 pm Lg.3627Aardvarks</v>
      </c>
    </row>
    <row r="2138" spans="1:7" x14ac:dyDescent="0.25">
      <c r="A2138">
        <v>1239</v>
      </c>
      <c r="B2138" t="s">
        <v>339</v>
      </c>
      <c r="C2138" t="s">
        <v>2162</v>
      </c>
      <c r="D2138">
        <v>0.26679999999999998</v>
      </c>
      <c r="E2138">
        <v>1672</v>
      </c>
      <c r="F2138">
        <f t="shared" si="33"/>
        <v>7</v>
      </c>
      <c r="G2138" t="str">
        <f>STANDINGS_BA[[#This Row],[League]]&amp;STANDINGS_BA[[#This Row],[Team]]</f>
        <v>$150 Draft Champions Jan 26 1:00 pm Lg.3627deadmoneyC</v>
      </c>
    </row>
    <row r="2139" spans="1:7" x14ac:dyDescent="0.25">
      <c r="A2139">
        <v>1613</v>
      </c>
      <c r="B2139" t="s">
        <v>2165</v>
      </c>
      <c r="C2139" t="s">
        <v>2162</v>
      </c>
      <c r="D2139">
        <v>0.26440000000000002</v>
      </c>
      <c r="E2139">
        <v>1298</v>
      </c>
      <c r="F2139">
        <f t="shared" si="33"/>
        <v>8</v>
      </c>
      <c r="G2139" t="str">
        <f>STANDINGS_BA[[#This Row],[League]]&amp;STANDINGS_BA[[#This Row],[Team]]</f>
        <v>$150 Draft Champions Jan 26 1:00 pm Lg.3627GoldnMoles</v>
      </c>
    </row>
    <row r="2140" spans="1:7" x14ac:dyDescent="0.25">
      <c r="A2140">
        <v>1618</v>
      </c>
      <c r="B2140" t="s">
        <v>2166</v>
      </c>
      <c r="C2140" t="s">
        <v>2162</v>
      </c>
      <c r="D2140">
        <v>0.26440000000000002</v>
      </c>
      <c r="E2140">
        <v>1293</v>
      </c>
      <c r="F2140">
        <f t="shared" si="33"/>
        <v>9</v>
      </c>
      <c r="G2140" t="str">
        <f>STANDINGS_BA[[#This Row],[League]]&amp;STANDINGS_BA[[#This Row],[Team]]</f>
        <v>$150 Draft Champions Jan 26 1:00 pm Lg.3627Not Fade Away</v>
      </c>
    </row>
    <row r="2141" spans="1:7" x14ac:dyDescent="0.25">
      <c r="A2141">
        <v>1621</v>
      </c>
      <c r="B2141" t="s">
        <v>43</v>
      </c>
      <c r="C2141" t="s">
        <v>2162</v>
      </c>
      <c r="D2141">
        <v>0.26429999999999998</v>
      </c>
      <c r="E2141">
        <v>1290</v>
      </c>
      <c r="F2141">
        <f t="shared" si="33"/>
        <v>10</v>
      </c>
      <c r="G2141" t="str">
        <f>STANDINGS_BA[[#This Row],[League]]&amp;STANDINGS_BA[[#This Row],[Team]]</f>
        <v>$150 Draft Champions Jan 26 1:00 pm Lg.3627Mad Russian</v>
      </c>
    </row>
    <row r="2142" spans="1:7" x14ac:dyDescent="0.25">
      <c r="A2142">
        <v>2181</v>
      </c>
      <c r="B2142" t="s">
        <v>223</v>
      </c>
      <c r="C2142" t="s">
        <v>2162</v>
      </c>
      <c r="D2142">
        <v>0.2606</v>
      </c>
      <c r="E2142">
        <v>730</v>
      </c>
      <c r="F2142">
        <f t="shared" si="33"/>
        <v>11</v>
      </c>
      <c r="G2142" t="str">
        <f>STANDINGS_BA[[#This Row],[League]]&amp;STANDINGS_BA[[#This Row],[Team]]</f>
        <v>$150 Draft Champions Jan 26 1:00 pm Lg.3627Slow Horse</v>
      </c>
    </row>
    <row r="2143" spans="1:7" x14ac:dyDescent="0.25">
      <c r="A2143">
        <v>2307</v>
      </c>
      <c r="B2143" t="s">
        <v>2167</v>
      </c>
      <c r="C2143" t="s">
        <v>2162</v>
      </c>
      <c r="D2143">
        <v>0.25950000000000001</v>
      </c>
      <c r="E2143">
        <v>604</v>
      </c>
      <c r="F2143">
        <f t="shared" si="33"/>
        <v>12</v>
      </c>
      <c r="G2143" t="str">
        <f>STANDINGS_BA[[#This Row],[League]]&amp;STANDINGS_BA[[#This Row],[Team]]</f>
        <v>$150 Draft Champions Jan 26 1:00 pm Lg.3627Gratiot Killers</v>
      </c>
    </row>
    <row r="2144" spans="1:7" x14ac:dyDescent="0.25">
      <c r="A2144">
        <v>2340</v>
      </c>
      <c r="B2144" t="s">
        <v>513</v>
      </c>
      <c r="C2144" t="s">
        <v>2162</v>
      </c>
      <c r="D2144">
        <v>0.25919999999999999</v>
      </c>
      <c r="E2144">
        <v>571</v>
      </c>
      <c r="F2144">
        <f t="shared" si="33"/>
        <v>13</v>
      </c>
      <c r="G2144" t="str">
        <f>STANDINGS_BA[[#This Row],[League]]&amp;STANDINGS_BA[[#This Row],[Team]]</f>
        <v>$150 Draft Champions Jan 26 1:00 pm Lg.3627Strikeouts</v>
      </c>
    </row>
    <row r="2145" spans="1:7" x14ac:dyDescent="0.25">
      <c r="A2145">
        <v>2426</v>
      </c>
      <c r="B2145" t="s">
        <v>181</v>
      </c>
      <c r="C2145" t="s">
        <v>2162</v>
      </c>
      <c r="D2145">
        <v>0.25840000000000002</v>
      </c>
      <c r="E2145">
        <v>485</v>
      </c>
      <c r="F2145">
        <f t="shared" si="33"/>
        <v>14</v>
      </c>
      <c r="G2145" t="str">
        <f>STANDINGS_BA[[#This Row],[League]]&amp;STANDINGS_BA[[#This Row],[Team]]</f>
        <v>$150 Draft Champions Jan 26 1:00 pm Lg.3627CHEEZDAWGZ</v>
      </c>
    </row>
    <row r="2146" spans="1:7" x14ac:dyDescent="0.25">
      <c r="A2146">
        <v>2906</v>
      </c>
      <c r="B2146" t="s">
        <v>2168</v>
      </c>
      <c r="C2146" t="s">
        <v>2162</v>
      </c>
      <c r="D2146">
        <v>0.24579999999999999</v>
      </c>
      <c r="E2146">
        <v>5</v>
      </c>
      <c r="F2146">
        <f t="shared" si="33"/>
        <v>15</v>
      </c>
      <c r="G2146" t="str">
        <f>STANDINGS_BA[[#This Row],[League]]&amp;STANDINGS_BA[[#This Row],[Team]]</f>
        <v>$150 Draft Champions Jan 26 1:00 pm Lg.3627WinterIsComing</v>
      </c>
    </row>
    <row r="2147" spans="1:7" x14ac:dyDescent="0.25">
      <c r="A2147">
        <v>107</v>
      </c>
      <c r="B2147" t="s">
        <v>2169</v>
      </c>
      <c r="C2147" t="s">
        <v>2170</v>
      </c>
      <c r="D2147">
        <v>0.27810000000000001</v>
      </c>
      <c r="E2147">
        <v>2804</v>
      </c>
      <c r="F2147">
        <f t="shared" si="33"/>
        <v>1</v>
      </c>
      <c r="G2147" t="str">
        <f>STANDINGS_BA[[#This Row],[League]]&amp;STANDINGS_BA[[#This Row],[Team]]</f>
        <v>$150 Draft Champions Jan 27 1:00 pm Lg.3629Moon Shots</v>
      </c>
    </row>
    <row r="2148" spans="1:7" x14ac:dyDescent="0.25">
      <c r="A2148">
        <v>160</v>
      </c>
      <c r="B2148" t="s">
        <v>487</v>
      </c>
      <c r="C2148" t="s">
        <v>2170</v>
      </c>
      <c r="D2148">
        <v>0.27689999999999998</v>
      </c>
      <c r="E2148">
        <v>2751</v>
      </c>
      <c r="F2148">
        <f t="shared" si="33"/>
        <v>2</v>
      </c>
      <c r="G2148" t="str">
        <f>STANDINGS_BA[[#This Row],[League]]&amp;STANDINGS_BA[[#This Row],[Team]]</f>
        <v>$150 Draft Champions Jan 27 1:00 pm Lg.3629Hammerhead Yaks</v>
      </c>
    </row>
    <row r="2149" spans="1:7" x14ac:dyDescent="0.25">
      <c r="A2149">
        <v>273</v>
      </c>
      <c r="B2149" t="s">
        <v>2171</v>
      </c>
      <c r="C2149" t="s">
        <v>2170</v>
      </c>
      <c r="D2149">
        <v>0.27479999999999999</v>
      </c>
      <c r="E2149">
        <v>2638</v>
      </c>
      <c r="F2149">
        <f t="shared" si="33"/>
        <v>3</v>
      </c>
      <c r="G2149" t="str">
        <f>STANDINGS_BA[[#This Row],[League]]&amp;STANDINGS_BA[[#This Row],[Team]]</f>
        <v>$150 Draft Champions Jan 27 1:00 pm Lg.3629Fight Owens Fight</v>
      </c>
    </row>
    <row r="2150" spans="1:7" x14ac:dyDescent="0.25">
      <c r="A2150">
        <v>362</v>
      </c>
      <c r="B2150" t="s">
        <v>2172</v>
      </c>
      <c r="C2150" t="s">
        <v>2170</v>
      </c>
      <c r="D2150">
        <v>0.27379999999999999</v>
      </c>
      <c r="E2150">
        <v>2549</v>
      </c>
      <c r="F2150">
        <f t="shared" si="33"/>
        <v>4</v>
      </c>
      <c r="G2150" t="str">
        <f>STANDINGS_BA[[#This Row],[League]]&amp;STANDINGS_BA[[#This Row],[Team]]</f>
        <v>$150 Draft Champions Jan 27 1:00 pm Lg.3629zima......</v>
      </c>
    </row>
    <row r="2151" spans="1:7" x14ac:dyDescent="0.25">
      <c r="A2151">
        <v>498</v>
      </c>
      <c r="B2151" t="s">
        <v>2173</v>
      </c>
      <c r="C2151" t="s">
        <v>2170</v>
      </c>
      <c r="D2151">
        <v>0.27250000000000002</v>
      </c>
      <c r="E2151">
        <v>2413</v>
      </c>
      <c r="F2151">
        <f t="shared" si="33"/>
        <v>5</v>
      </c>
      <c r="G2151" t="str">
        <f>STANDINGS_BA[[#This Row],[League]]&amp;STANDINGS_BA[[#This Row],[Team]]</f>
        <v>$150 Draft Champions Jan 27 1:00 pm Lg.3629Thebeau 4</v>
      </c>
    </row>
    <row r="2152" spans="1:7" x14ac:dyDescent="0.25">
      <c r="A2152">
        <v>680</v>
      </c>
      <c r="B2152" t="s">
        <v>531</v>
      </c>
      <c r="C2152" t="s">
        <v>2170</v>
      </c>
      <c r="D2152">
        <v>0.27089999999999997</v>
      </c>
      <c r="E2152">
        <v>2231</v>
      </c>
      <c r="F2152">
        <f t="shared" si="33"/>
        <v>6</v>
      </c>
      <c r="G2152" t="str">
        <f>STANDINGS_BA[[#This Row],[League]]&amp;STANDINGS_BA[[#This Row],[Team]]</f>
        <v>$150 Draft Champions Jan 27 1:00 pm Lg.3629Master Batters</v>
      </c>
    </row>
    <row r="2153" spans="1:7" x14ac:dyDescent="0.25">
      <c r="A2153">
        <v>838</v>
      </c>
      <c r="B2153" t="s">
        <v>1408</v>
      </c>
      <c r="C2153" t="s">
        <v>2170</v>
      </c>
      <c r="D2153">
        <v>0.26950000000000002</v>
      </c>
      <c r="E2153">
        <v>2073</v>
      </c>
      <c r="F2153">
        <f t="shared" si="33"/>
        <v>7</v>
      </c>
      <c r="G2153" t="str">
        <f>STANDINGS_BA[[#This Row],[League]]&amp;STANDINGS_BA[[#This Row],[Team]]</f>
        <v>$150 Draft Champions Jan 27 1:00 pm Lg.3629Team Rockwell</v>
      </c>
    </row>
    <row r="2154" spans="1:7" x14ac:dyDescent="0.25">
      <c r="A2154">
        <v>1487</v>
      </c>
      <c r="B2154" t="s">
        <v>292</v>
      </c>
      <c r="C2154" t="s">
        <v>2170</v>
      </c>
      <c r="D2154">
        <v>0.26519999999999999</v>
      </c>
      <c r="E2154">
        <v>1424</v>
      </c>
      <c r="F2154">
        <f t="shared" si="33"/>
        <v>8</v>
      </c>
      <c r="G2154" t="str">
        <f>STANDINGS_BA[[#This Row],[League]]&amp;STANDINGS_BA[[#This Row],[Team]]</f>
        <v>$150 Draft Champions Jan 27 1:00 pm Lg.3629Team Teixeira</v>
      </c>
    </row>
    <row r="2155" spans="1:7" x14ac:dyDescent="0.25">
      <c r="A2155">
        <v>1604</v>
      </c>
      <c r="B2155" t="s">
        <v>95</v>
      </c>
      <c r="C2155" t="s">
        <v>2170</v>
      </c>
      <c r="D2155">
        <v>0.26450000000000001</v>
      </c>
      <c r="E2155">
        <v>1307</v>
      </c>
      <c r="F2155">
        <f t="shared" si="33"/>
        <v>9</v>
      </c>
      <c r="G2155" t="str">
        <f>STANDINGS_BA[[#This Row],[League]]&amp;STANDINGS_BA[[#This Row],[Team]]</f>
        <v>$150 Draft Champions Jan 27 1:00 pm Lg.3629Monk's Cafe</v>
      </c>
    </row>
    <row r="2156" spans="1:7" x14ac:dyDescent="0.25">
      <c r="A2156">
        <v>1783</v>
      </c>
      <c r="B2156" t="s">
        <v>2174</v>
      </c>
      <c r="C2156" t="s">
        <v>2170</v>
      </c>
      <c r="D2156">
        <v>0.26340000000000002</v>
      </c>
      <c r="E2156">
        <v>1128</v>
      </c>
      <c r="F2156">
        <f t="shared" si="33"/>
        <v>10</v>
      </c>
      <c r="G2156" t="str">
        <f>STANDINGS_BA[[#This Row],[League]]&amp;STANDINGS_BA[[#This Row],[Team]]</f>
        <v>$150 Draft Champions Jan 27 1:00 pm Lg.3629In The Studio</v>
      </c>
    </row>
    <row r="2157" spans="1:7" x14ac:dyDescent="0.25">
      <c r="A2157">
        <v>2136</v>
      </c>
      <c r="B2157" t="s">
        <v>2175</v>
      </c>
      <c r="C2157" t="s">
        <v>2170</v>
      </c>
      <c r="D2157">
        <v>0.26090000000000002</v>
      </c>
      <c r="E2157">
        <v>775</v>
      </c>
      <c r="F2157">
        <f t="shared" si="33"/>
        <v>11</v>
      </c>
      <c r="G2157" t="str">
        <f>STANDINGS_BA[[#This Row],[League]]&amp;STANDINGS_BA[[#This Row],[Team]]</f>
        <v>$150 Draft Champions Jan 27 1:00 pm Lg.3629One Time</v>
      </c>
    </row>
    <row r="2158" spans="1:7" x14ac:dyDescent="0.25">
      <c r="A2158">
        <v>2327</v>
      </c>
      <c r="B2158" t="s">
        <v>403</v>
      </c>
      <c r="C2158" t="s">
        <v>2170</v>
      </c>
      <c r="D2158">
        <v>0.25929999999999997</v>
      </c>
      <c r="E2158">
        <v>584</v>
      </c>
      <c r="F2158">
        <f t="shared" si="33"/>
        <v>12</v>
      </c>
      <c r="G2158" t="str">
        <f>STANDINGS_BA[[#This Row],[League]]&amp;STANDINGS_BA[[#This Row],[Team]]</f>
        <v>$150 Draft Champions Jan 27 1:00 pm Lg.3629Team Rosenthal</v>
      </c>
    </row>
    <row r="2159" spans="1:7" x14ac:dyDescent="0.25">
      <c r="A2159">
        <v>2379</v>
      </c>
      <c r="B2159" t="s">
        <v>2176</v>
      </c>
      <c r="C2159" t="s">
        <v>2170</v>
      </c>
      <c r="D2159">
        <v>0.25879999999999997</v>
      </c>
      <c r="E2159">
        <v>532</v>
      </c>
      <c r="F2159">
        <f t="shared" si="33"/>
        <v>13</v>
      </c>
      <c r="G2159" t="str">
        <f>STANDINGS_BA[[#This Row],[League]]&amp;STANDINGS_BA[[#This Row],[Team]]</f>
        <v>$150 Draft Champions Jan 27 1:00 pm Lg.3629Starfishmn 0127</v>
      </c>
    </row>
    <row r="2160" spans="1:7" x14ac:dyDescent="0.25">
      <c r="A2160">
        <v>2493</v>
      </c>
      <c r="B2160" t="s">
        <v>2177</v>
      </c>
      <c r="C2160" t="s">
        <v>2170</v>
      </c>
      <c r="D2160">
        <v>0.25790000000000002</v>
      </c>
      <c r="E2160">
        <v>418</v>
      </c>
      <c r="F2160">
        <f t="shared" si="33"/>
        <v>14</v>
      </c>
      <c r="G2160" t="str">
        <f>STANDINGS_BA[[#This Row],[League]]&amp;STANDINGS_BA[[#This Row],[Team]]</f>
        <v>$150 Draft Champions Jan 27 1:00 pm Lg.3629Jackie Treehorn</v>
      </c>
    </row>
    <row r="2161" spans="1:7" x14ac:dyDescent="0.25">
      <c r="A2161">
        <v>2889</v>
      </c>
      <c r="B2161" t="s">
        <v>2178</v>
      </c>
      <c r="C2161" t="s">
        <v>2170</v>
      </c>
      <c r="D2161">
        <v>0.2487</v>
      </c>
      <c r="E2161">
        <v>22</v>
      </c>
      <c r="F2161">
        <f t="shared" si="33"/>
        <v>15</v>
      </c>
      <c r="G2161" t="str">
        <f>STANDINGS_BA[[#This Row],[League]]&amp;STANDINGS_BA[[#This Row],[Team]]</f>
        <v>$150 Draft Champions Jan 27 1:00 pm Lg.3629Aquemini</v>
      </c>
    </row>
    <row r="2162" spans="1:7" x14ac:dyDescent="0.25">
      <c r="A2162">
        <v>284</v>
      </c>
      <c r="B2162" t="s">
        <v>29</v>
      </c>
      <c r="C2162" t="s">
        <v>2179</v>
      </c>
      <c r="D2162">
        <v>0.2747</v>
      </c>
      <c r="E2162">
        <v>2627</v>
      </c>
      <c r="F2162">
        <f t="shared" si="33"/>
        <v>1</v>
      </c>
      <c r="G2162" t="str">
        <f>STANDINGS_BA[[#This Row],[League]]&amp;STANDINGS_BA[[#This Row],[Team]]</f>
        <v>$150 Draft Champions Jan 27 1:00 pm Lg.3630Team Vuotto</v>
      </c>
    </row>
    <row r="2163" spans="1:7" x14ac:dyDescent="0.25">
      <c r="A2163">
        <v>324</v>
      </c>
      <c r="B2163" t="s">
        <v>591</v>
      </c>
      <c r="C2163" t="s">
        <v>2179</v>
      </c>
      <c r="D2163">
        <v>0.27429999999999999</v>
      </c>
      <c r="E2163">
        <v>2587</v>
      </c>
      <c r="F2163">
        <f t="shared" si="33"/>
        <v>2</v>
      </c>
      <c r="G2163" t="str">
        <f>STANDINGS_BA[[#This Row],[League]]&amp;STANDINGS_BA[[#This Row],[Team]]</f>
        <v>$150 Draft Champions Jan 27 1:00 pm Lg.3630Team Benoit</v>
      </c>
    </row>
    <row r="2164" spans="1:7" x14ac:dyDescent="0.25">
      <c r="A2164">
        <v>503</v>
      </c>
      <c r="B2164" t="s">
        <v>2180</v>
      </c>
      <c r="C2164" t="s">
        <v>2179</v>
      </c>
      <c r="D2164">
        <v>0.27250000000000002</v>
      </c>
      <c r="E2164">
        <v>2408</v>
      </c>
      <c r="F2164">
        <f t="shared" si="33"/>
        <v>3</v>
      </c>
      <c r="G2164" t="str">
        <f>STANDINGS_BA[[#This Row],[League]]&amp;STANDINGS_BA[[#This Row],[Team]]</f>
        <v>$150 Draft Champions Jan 27 1:00 pm Lg.3630EMERSON 7</v>
      </c>
    </row>
    <row r="2165" spans="1:7" x14ac:dyDescent="0.25">
      <c r="A2165">
        <v>521</v>
      </c>
      <c r="B2165" t="s">
        <v>650</v>
      </c>
      <c r="C2165" t="s">
        <v>2179</v>
      </c>
      <c r="D2165">
        <v>0.27229999999999999</v>
      </c>
      <c r="E2165">
        <v>2390</v>
      </c>
      <c r="F2165">
        <f t="shared" si="33"/>
        <v>4</v>
      </c>
      <c r="G2165" t="str">
        <f>STANDINGS_BA[[#This Row],[League]]&amp;STANDINGS_BA[[#This Row],[Team]]</f>
        <v>$150 Draft Champions Jan 27 1:00 pm Lg.3630Team Stein</v>
      </c>
    </row>
    <row r="2166" spans="1:7" x14ac:dyDescent="0.25">
      <c r="A2166">
        <v>1061</v>
      </c>
      <c r="B2166" t="s">
        <v>30</v>
      </c>
      <c r="C2166" t="s">
        <v>2179</v>
      </c>
      <c r="D2166">
        <v>0.26800000000000002</v>
      </c>
      <c r="E2166">
        <v>1850</v>
      </c>
      <c r="F2166">
        <f t="shared" si="33"/>
        <v>5</v>
      </c>
      <c r="G2166" t="str">
        <f>STANDINGS_BA[[#This Row],[League]]&amp;STANDINGS_BA[[#This Row],[Team]]</f>
        <v>$150 Draft Champions Jan 27 1:00 pm Lg.3630Vegas Vandals</v>
      </c>
    </row>
    <row r="2167" spans="1:7" x14ac:dyDescent="0.25">
      <c r="A2167">
        <v>1113</v>
      </c>
      <c r="B2167" t="s">
        <v>1071</v>
      </c>
      <c r="C2167" t="s">
        <v>2179</v>
      </c>
      <c r="D2167">
        <v>0.26769999999999999</v>
      </c>
      <c r="E2167">
        <v>1798</v>
      </c>
      <c r="F2167">
        <f t="shared" si="33"/>
        <v>6</v>
      </c>
      <c r="G2167" t="str">
        <f>STANDINGS_BA[[#This Row],[League]]&amp;STANDINGS_BA[[#This Row],[Team]]</f>
        <v>$150 Draft Champions Jan 27 1:00 pm Lg.3630Team Reed</v>
      </c>
    </row>
    <row r="2168" spans="1:7" x14ac:dyDescent="0.25">
      <c r="A2168">
        <v>1154</v>
      </c>
      <c r="B2168" t="s">
        <v>421</v>
      </c>
      <c r="C2168" t="s">
        <v>2179</v>
      </c>
      <c r="D2168">
        <v>0.26740000000000003</v>
      </c>
      <c r="E2168">
        <v>1757</v>
      </c>
      <c r="F2168">
        <f t="shared" si="33"/>
        <v>7</v>
      </c>
      <c r="G2168" t="str">
        <f>STANDINGS_BA[[#This Row],[League]]&amp;STANDINGS_BA[[#This Row],[Team]]</f>
        <v>$150 Draft Champions Jan 27 1:00 pm Lg.3630Colorado Kool Aid</v>
      </c>
    </row>
    <row r="2169" spans="1:7" x14ac:dyDescent="0.25">
      <c r="A2169">
        <v>1366</v>
      </c>
      <c r="B2169" t="s">
        <v>449</v>
      </c>
      <c r="C2169" t="s">
        <v>2179</v>
      </c>
      <c r="D2169">
        <v>0.26600000000000001</v>
      </c>
      <c r="E2169">
        <v>1545</v>
      </c>
      <c r="F2169">
        <f t="shared" si="33"/>
        <v>8</v>
      </c>
      <c r="G2169" t="str">
        <f>STANDINGS_BA[[#This Row],[League]]&amp;STANDINGS_BA[[#This Row],[Team]]</f>
        <v>$150 Draft Champions Jan 27 1:00 pm Lg.3630Margins of Error</v>
      </c>
    </row>
    <row r="2170" spans="1:7" x14ac:dyDescent="0.25">
      <c r="A2170">
        <v>1576</v>
      </c>
      <c r="B2170" t="s">
        <v>348</v>
      </c>
      <c r="C2170" t="s">
        <v>2179</v>
      </c>
      <c r="D2170">
        <v>0.26469999999999999</v>
      </c>
      <c r="E2170">
        <v>1335</v>
      </c>
      <c r="F2170">
        <f t="shared" si="33"/>
        <v>9</v>
      </c>
      <c r="G2170" t="str">
        <f>STANDINGS_BA[[#This Row],[League]]&amp;STANDINGS_BA[[#This Row],[Team]]</f>
        <v>$150 Draft Champions Jan 27 1:00 pm Lg.3630smackers IV</v>
      </c>
    </row>
    <row r="2171" spans="1:7" x14ac:dyDescent="0.25">
      <c r="A2171">
        <v>1880</v>
      </c>
      <c r="B2171" t="s">
        <v>2181</v>
      </c>
      <c r="C2171" t="s">
        <v>2179</v>
      </c>
      <c r="D2171">
        <v>0.26269999999999999</v>
      </c>
      <c r="E2171">
        <v>1031</v>
      </c>
      <c r="F2171">
        <f t="shared" si="33"/>
        <v>10</v>
      </c>
      <c r="G2171" t="str">
        <f>STANDINGS_BA[[#This Row],[League]]&amp;STANDINGS_BA[[#This Row],[Team]]</f>
        <v>$150 Draft Champions Jan 27 1:00 pm Lg.3630Team Notaro</v>
      </c>
    </row>
    <row r="2172" spans="1:7" x14ac:dyDescent="0.25">
      <c r="A2172">
        <v>2034</v>
      </c>
      <c r="B2172" t="s">
        <v>2182</v>
      </c>
      <c r="C2172" t="s">
        <v>2179</v>
      </c>
      <c r="D2172">
        <v>0.2616</v>
      </c>
      <c r="E2172">
        <v>877.5</v>
      </c>
      <c r="F2172">
        <f t="shared" si="33"/>
        <v>11</v>
      </c>
      <c r="G2172" t="str">
        <f>STANDINGS_BA[[#This Row],[League]]&amp;STANDINGS_BA[[#This Row],[Team]]</f>
        <v>$150 Draft Champions Jan 27 1:00 pm Lg.3630Atlanta Braves</v>
      </c>
    </row>
    <row r="2173" spans="1:7" x14ac:dyDescent="0.25">
      <c r="A2173">
        <v>2100</v>
      </c>
      <c r="B2173" t="s">
        <v>2183</v>
      </c>
      <c r="C2173" t="s">
        <v>2179</v>
      </c>
      <c r="D2173">
        <v>0.26119999999999999</v>
      </c>
      <c r="E2173">
        <v>811</v>
      </c>
      <c r="F2173">
        <f t="shared" si="33"/>
        <v>12</v>
      </c>
      <c r="G2173" t="str">
        <f>STANDINGS_BA[[#This Row],[League]]&amp;STANDINGS_BA[[#This Row],[Team]]</f>
        <v>$150 Draft Champions Jan 27 1:00 pm Lg.3630H(o)(o)ters</v>
      </c>
    </row>
    <row r="2174" spans="1:7" x14ac:dyDescent="0.25">
      <c r="A2174">
        <v>2299</v>
      </c>
      <c r="B2174" t="s">
        <v>2184</v>
      </c>
      <c r="C2174" t="s">
        <v>2179</v>
      </c>
      <c r="D2174">
        <v>0.25950000000000001</v>
      </c>
      <c r="E2174">
        <v>612</v>
      </c>
      <c r="F2174">
        <f t="shared" si="33"/>
        <v>13</v>
      </c>
      <c r="G2174" t="str">
        <f>STANDINGS_BA[[#This Row],[League]]&amp;STANDINGS_BA[[#This Row],[Team]]</f>
        <v>$150 Draft Champions Jan 27 1:00 pm Lg.36302016 DC002</v>
      </c>
    </row>
    <row r="2175" spans="1:7" x14ac:dyDescent="0.25">
      <c r="A2175">
        <v>2800</v>
      </c>
      <c r="B2175" t="s">
        <v>2185</v>
      </c>
      <c r="C2175" t="s">
        <v>2179</v>
      </c>
      <c r="D2175">
        <v>0.253</v>
      </c>
      <c r="E2175">
        <v>111</v>
      </c>
      <c r="F2175">
        <f t="shared" si="33"/>
        <v>14</v>
      </c>
      <c r="G2175" t="str">
        <f>STANDINGS_BA[[#This Row],[League]]&amp;STANDINGS_BA[[#This Row],[Team]]</f>
        <v>$150 Draft Champions Jan 27 1:00 pm Lg.3630EA Sports 55</v>
      </c>
    </row>
    <row r="2176" spans="1:7" x14ac:dyDescent="0.25">
      <c r="A2176">
        <v>2842</v>
      </c>
      <c r="B2176" t="s">
        <v>171</v>
      </c>
      <c r="C2176" t="s">
        <v>2179</v>
      </c>
      <c r="D2176">
        <v>0.2515</v>
      </c>
      <c r="E2176">
        <v>69</v>
      </c>
      <c r="F2176">
        <f t="shared" si="33"/>
        <v>15</v>
      </c>
      <c r="G2176" t="str">
        <f>STANDINGS_BA[[#This Row],[League]]&amp;STANDINGS_BA[[#This Row],[Team]]</f>
        <v>$150 Draft Champions Jan 27 1:00 pm Lg.3630Dan's Danimals</v>
      </c>
    </row>
    <row r="2177" spans="1:7" x14ac:dyDescent="0.25">
      <c r="A2177">
        <v>57</v>
      </c>
      <c r="B2177" t="s">
        <v>2186</v>
      </c>
      <c r="C2177" t="s">
        <v>2187</v>
      </c>
      <c r="D2177">
        <v>0.27989999999999998</v>
      </c>
      <c r="E2177">
        <v>2854</v>
      </c>
      <c r="F2177">
        <f t="shared" si="33"/>
        <v>1</v>
      </c>
      <c r="G2177" t="str">
        <f>STANDINGS_BA[[#This Row],[League]]&amp;STANDINGS_BA[[#This Row],[Team]]</f>
        <v>$150 Draft Champions Jan 28 1:00 pm Lg.3632UNMerciful1</v>
      </c>
    </row>
    <row r="2178" spans="1:7" x14ac:dyDescent="0.25">
      <c r="A2178">
        <v>303</v>
      </c>
      <c r="B2178" t="s">
        <v>2188</v>
      </c>
      <c r="C2178" t="s">
        <v>2187</v>
      </c>
      <c r="D2178">
        <v>0.27450000000000002</v>
      </c>
      <c r="E2178">
        <v>2608</v>
      </c>
      <c r="F2178">
        <f t="shared" si="33"/>
        <v>2</v>
      </c>
      <c r="G2178" t="str">
        <f>STANDINGS_BA[[#This Row],[League]]&amp;STANDINGS_BA[[#This Row],[Team]]</f>
        <v>$150 Draft Champions Jan 28 1:00 pm Lg.3632*ICEMAN</v>
      </c>
    </row>
    <row r="2179" spans="1:7" x14ac:dyDescent="0.25">
      <c r="A2179">
        <v>434</v>
      </c>
      <c r="B2179" t="s">
        <v>768</v>
      </c>
      <c r="C2179" t="s">
        <v>2187</v>
      </c>
      <c r="D2179">
        <v>0.27310000000000001</v>
      </c>
      <c r="E2179">
        <v>2477</v>
      </c>
      <c r="F2179">
        <f t="shared" ref="F2179:F2242" si="34">IF(C2179=C2178,F2178+1,1)</f>
        <v>3</v>
      </c>
      <c r="G2179" t="str">
        <f>STANDINGS_BA[[#This Row],[League]]&amp;STANDINGS_BA[[#This Row],[Team]]</f>
        <v>$150 Draft Champions Jan 28 1:00 pm Lg.3632Team Tran</v>
      </c>
    </row>
    <row r="2180" spans="1:7" x14ac:dyDescent="0.25">
      <c r="A2180">
        <v>473</v>
      </c>
      <c r="B2180" t="s">
        <v>87</v>
      </c>
      <c r="C2180" t="s">
        <v>2187</v>
      </c>
      <c r="D2180">
        <v>0.27279999999999999</v>
      </c>
      <c r="E2180">
        <v>2438</v>
      </c>
      <c r="F2180">
        <f t="shared" si="34"/>
        <v>4</v>
      </c>
      <c r="G2180" t="str">
        <f>STANDINGS_BA[[#This Row],[League]]&amp;STANDINGS_BA[[#This Row],[Team]]</f>
        <v>$150 Draft Champions Jan 28 1:00 pm Lg.3632The Northsiders</v>
      </c>
    </row>
    <row r="2181" spans="1:7" x14ac:dyDescent="0.25">
      <c r="A2181">
        <v>735</v>
      </c>
      <c r="B2181" t="s">
        <v>31</v>
      </c>
      <c r="C2181" t="s">
        <v>2187</v>
      </c>
      <c r="D2181">
        <v>0.27029999999999998</v>
      </c>
      <c r="E2181">
        <v>2176</v>
      </c>
      <c r="F2181">
        <f t="shared" si="34"/>
        <v>5</v>
      </c>
      <c r="G2181" t="str">
        <f>STANDINGS_BA[[#This Row],[League]]&amp;STANDINGS_BA[[#This Row],[Team]]</f>
        <v>$150 Draft Champions Jan 28 1:00 pm Lg.3632True and Correct</v>
      </c>
    </row>
    <row r="2182" spans="1:7" x14ac:dyDescent="0.25">
      <c r="A2182">
        <v>880</v>
      </c>
      <c r="B2182" t="s">
        <v>2189</v>
      </c>
      <c r="C2182" t="s">
        <v>2187</v>
      </c>
      <c r="D2182">
        <v>0.26929999999999998</v>
      </c>
      <c r="E2182">
        <v>2031</v>
      </c>
      <c r="F2182">
        <f t="shared" si="34"/>
        <v>6</v>
      </c>
      <c r="G2182" t="str">
        <f>STANDINGS_BA[[#This Row],[League]]&amp;STANDINGS_BA[[#This Row],[Team]]</f>
        <v>$150 Draft Champions Jan 28 1:00 pm Lg.3632Alwaysnextyr</v>
      </c>
    </row>
    <row r="2183" spans="1:7" x14ac:dyDescent="0.25">
      <c r="A2183">
        <v>1268</v>
      </c>
      <c r="B2183" t="s">
        <v>2190</v>
      </c>
      <c r="C2183" t="s">
        <v>2187</v>
      </c>
      <c r="D2183">
        <v>0.2666</v>
      </c>
      <c r="E2183">
        <v>1643</v>
      </c>
      <c r="F2183">
        <f t="shared" si="34"/>
        <v>7</v>
      </c>
      <c r="G2183" t="str">
        <f>STANDINGS_BA[[#This Row],[League]]&amp;STANDINGS_BA[[#This Row],[Team]]</f>
        <v>$150 Draft Champions Jan 28 1:00 pm Lg.3632Lahalito</v>
      </c>
    </row>
    <row r="2184" spans="1:7" x14ac:dyDescent="0.25">
      <c r="A2184">
        <v>1777</v>
      </c>
      <c r="B2184" t="s">
        <v>2191</v>
      </c>
      <c r="C2184" t="s">
        <v>2187</v>
      </c>
      <c r="D2184">
        <v>0.26340000000000002</v>
      </c>
      <c r="E2184">
        <v>1134</v>
      </c>
      <c r="F2184">
        <f t="shared" si="34"/>
        <v>8</v>
      </c>
      <c r="G2184" t="str">
        <f>STANDINGS_BA[[#This Row],[League]]&amp;STANDINGS_BA[[#This Row],[Team]]</f>
        <v>$150 Draft Champions Jan 28 1:00 pm Lg.3632Juggernaut...</v>
      </c>
    </row>
    <row r="2185" spans="1:7" x14ac:dyDescent="0.25">
      <c r="A2185">
        <v>1788</v>
      </c>
      <c r="B2185" t="s">
        <v>2192</v>
      </c>
      <c r="C2185" t="s">
        <v>2187</v>
      </c>
      <c r="D2185">
        <v>0.26329999999999998</v>
      </c>
      <c r="E2185">
        <v>1123</v>
      </c>
      <c r="F2185">
        <f t="shared" si="34"/>
        <v>9</v>
      </c>
      <c r="G2185" t="str">
        <f>STANDINGS_BA[[#This Row],[League]]&amp;STANDINGS_BA[[#This Row],[Team]]</f>
        <v>$150 Draft Champions Jan 28 1:00 pm Lg.3632BREW CREW DC2</v>
      </c>
    </row>
    <row r="2186" spans="1:7" x14ac:dyDescent="0.25">
      <c r="A2186">
        <v>1835</v>
      </c>
      <c r="B2186" t="s">
        <v>2193</v>
      </c>
      <c r="C2186" t="s">
        <v>2187</v>
      </c>
      <c r="D2186">
        <v>0.26300000000000001</v>
      </c>
      <c r="E2186">
        <v>1076</v>
      </c>
      <c r="F2186">
        <f t="shared" si="34"/>
        <v>10</v>
      </c>
      <c r="G2186" t="str">
        <f>STANDINGS_BA[[#This Row],[League]]&amp;STANDINGS_BA[[#This Row],[Team]]</f>
        <v>$150 Draft Champions Jan 28 1:00 pm Lg.3632Eagles</v>
      </c>
    </row>
    <row r="2187" spans="1:7" x14ac:dyDescent="0.25">
      <c r="A2187">
        <v>2081</v>
      </c>
      <c r="B2187" t="s">
        <v>2194</v>
      </c>
      <c r="C2187" t="s">
        <v>2187</v>
      </c>
      <c r="D2187">
        <v>0.26129999999999998</v>
      </c>
      <c r="E2187">
        <v>830</v>
      </c>
      <c r="F2187">
        <f t="shared" si="34"/>
        <v>11</v>
      </c>
      <c r="G2187" t="str">
        <f>STANDINGS_BA[[#This Row],[League]]&amp;STANDINGS_BA[[#This Row],[Team]]</f>
        <v>$150 Draft Champions Jan 28 1:00 pm Lg.363250 ROUNDS</v>
      </c>
    </row>
    <row r="2188" spans="1:7" x14ac:dyDescent="0.25">
      <c r="A2188">
        <v>2311</v>
      </c>
      <c r="B2188" t="s">
        <v>2195</v>
      </c>
      <c r="C2188" t="s">
        <v>2187</v>
      </c>
      <c r="D2188">
        <v>0.25950000000000001</v>
      </c>
      <c r="E2188">
        <v>600</v>
      </c>
      <c r="F2188">
        <f t="shared" si="34"/>
        <v>12</v>
      </c>
      <c r="G2188" t="str">
        <f>STANDINGS_BA[[#This Row],[League]]&amp;STANDINGS_BA[[#This Row],[Team]]</f>
        <v>$150 Draft Champions Jan 28 1:00 pm Lg.3632Dookie McGee v5 - $150</v>
      </c>
    </row>
    <row r="2189" spans="1:7" x14ac:dyDescent="0.25">
      <c r="A2189">
        <v>2420</v>
      </c>
      <c r="B2189" t="s">
        <v>2196</v>
      </c>
      <c r="C2189" t="s">
        <v>2187</v>
      </c>
      <c r="D2189">
        <v>0.25850000000000001</v>
      </c>
      <c r="E2189">
        <v>491</v>
      </c>
      <c r="F2189">
        <f t="shared" si="34"/>
        <v>13</v>
      </c>
      <c r="G2189" t="str">
        <f>STANDINGS_BA[[#This Row],[League]]&amp;STANDINGS_BA[[#This Row],[Team]]</f>
        <v>$150 Draft Champions Jan 28 1:00 pm Lg.3632Moscow Mules</v>
      </c>
    </row>
    <row r="2190" spans="1:7" x14ac:dyDescent="0.25">
      <c r="A2190">
        <v>2476</v>
      </c>
      <c r="B2190" t="s">
        <v>306</v>
      </c>
      <c r="C2190" t="s">
        <v>2187</v>
      </c>
      <c r="D2190">
        <v>0.25800000000000001</v>
      </c>
      <c r="E2190">
        <v>435</v>
      </c>
      <c r="F2190">
        <f t="shared" si="34"/>
        <v>14</v>
      </c>
      <c r="G2190" t="str">
        <f>STANDINGS_BA[[#This Row],[League]]&amp;STANDINGS_BA[[#This Row],[Team]]</f>
        <v>$150 Draft Champions Jan 28 1:00 pm Lg.3632NyMets</v>
      </c>
    </row>
    <row r="2191" spans="1:7" x14ac:dyDescent="0.25">
      <c r="A2191">
        <v>2896</v>
      </c>
      <c r="B2191" t="s">
        <v>2197</v>
      </c>
      <c r="C2191" t="s">
        <v>2187</v>
      </c>
      <c r="D2191">
        <v>0.24790000000000001</v>
      </c>
      <c r="E2191">
        <v>15</v>
      </c>
      <c r="F2191">
        <f t="shared" si="34"/>
        <v>15</v>
      </c>
      <c r="G2191" t="str">
        <f>STANDINGS_BA[[#This Row],[League]]&amp;STANDINGS_BA[[#This Row],[Team]]</f>
        <v>$150 Draft Champions Jan 28 1:00 pm Lg.3632War Boys 3</v>
      </c>
    </row>
    <row r="2192" spans="1:7" x14ac:dyDescent="0.25">
      <c r="A2192">
        <v>34</v>
      </c>
      <c r="B2192" t="s">
        <v>2198</v>
      </c>
      <c r="C2192" t="s">
        <v>2199</v>
      </c>
      <c r="D2192">
        <v>0.28170000000000001</v>
      </c>
      <c r="E2192">
        <v>2877</v>
      </c>
      <c r="F2192">
        <f t="shared" si="34"/>
        <v>1</v>
      </c>
      <c r="G2192" t="str">
        <f>STANDINGS_BA[[#This Row],[League]]&amp;STANDINGS_BA[[#This Row],[Team]]</f>
        <v>$150 Draft Champions Jan 29 1:00 pm Lg.3633Prime Spiral</v>
      </c>
    </row>
    <row r="2193" spans="1:7" x14ac:dyDescent="0.25">
      <c r="A2193">
        <v>87</v>
      </c>
      <c r="B2193" t="s">
        <v>271</v>
      </c>
      <c r="C2193" t="s">
        <v>2199</v>
      </c>
      <c r="D2193">
        <v>0.27889999999999998</v>
      </c>
      <c r="E2193">
        <v>2824</v>
      </c>
      <c r="F2193">
        <f t="shared" si="34"/>
        <v>2</v>
      </c>
      <c r="G2193" t="str">
        <f>STANDINGS_BA[[#This Row],[League]]&amp;STANDINGS_BA[[#This Row],[Team]]</f>
        <v>$150 Draft Champions Jan 29 1:00 pm Lg.3633Team brace</v>
      </c>
    </row>
    <row r="2194" spans="1:7" x14ac:dyDescent="0.25">
      <c r="A2194">
        <v>103</v>
      </c>
      <c r="B2194" t="s">
        <v>1222</v>
      </c>
      <c r="C2194" t="s">
        <v>2199</v>
      </c>
      <c r="D2194">
        <v>0.27810000000000001</v>
      </c>
      <c r="E2194">
        <v>2808</v>
      </c>
      <c r="F2194">
        <f t="shared" si="34"/>
        <v>3</v>
      </c>
      <c r="G2194" t="str">
        <f>STANDINGS_BA[[#This Row],[League]]&amp;STANDINGS_BA[[#This Row],[Team]]</f>
        <v>$150 Draft Champions Jan 29 1:00 pm Lg.3633Team Levy</v>
      </c>
    </row>
    <row r="2195" spans="1:7" x14ac:dyDescent="0.25">
      <c r="A2195">
        <v>656</v>
      </c>
      <c r="B2195" t="s">
        <v>491</v>
      </c>
      <c r="C2195" t="s">
        <v>2199</v>
      </c>
      <c r="D2195">
        <v>0.27110000000000001</v>
      </c>
      <c r="E2195">
        <v>2255</v>
      </c>
      <c r="F2195">
        <f t="shared" si="34"/>
        <v>4</v>
      </c>
      <c r="G2195" t="str">
        <f>STANDINGS_BA[[#This Row],[League]]&amp;STANDINGS_BA[[#This Row],[Team]]</f>
        <v>$150 Draft Champions Jan 29 1:00 pm Lg.3633Team Wojciechowski</v>
      </c>
    </row>
    <row r="2196" spans="1:7" x14ac:dyDescent="0.25">
      <c r="A2196">
        <v>1368</v>
      </c>
      <c r="B2196" t="s">
        <v>454</v>
      </c>
      <c r="C2196" t="s">
        <v>2199</v>
      </c>
      <c r="D2196">
        <v>0.26590000000000003</v>
      </c>
      <c r="E2196">
        <v>1543</v>
      </c>
      <c r="F2196">
        <f t="shared" si="34"/>
        <v>5</v>
      </c>
      <c r="G2196" t="str">
        <f>STANDINGS_BA[[#This Row],[League]]&amp;STANDINGS_BA[[#This Row],[Team]]</f>
        <v>$150 Draft Champions Jan 29 1:00 pm Lg.3633Lugnuts DC II</v>
      </c>
    </row>
    <row r="2197" spans="1:7" x14ac:dyDescent="0.25">
      <c r="A2197">
        <v>1443</v>
      </c>
      <c r="B2197" t="s">
        <v>2200</v>
      </c>
      <c r="C2197" t="s">
        <v>2199</v>
      </c>
      <c r="D2197">
        <v>0.26550000000000001</v>
      </c>
      <c r="E2197">
        <v>1468</v>
      </c>
      <c r="F2197">
        <f t="shared" si="34"/>
        <v>6</v>
      </c>
      <c r="G2197" t="str">
        <f>STANDINGS_BA[[#This Row],[League]]&amp;STANDINGS_BA[[#This Row],[Team]]</f>
        <v>$150 Draft Champions Jan 29 1:00 pm Lg.3633Knights</v>
      </c>
    </row>
    <row r="2198" spans="1:7" x14ac:dyDescent="0.25">
      <c r="A2198">
        <v>1636</v>
      </c>
      <c r="B2198" t="s">
        <v>2201</v>
      </c>
      <c r="C2198" t="s">
        <v>2199</v>
      </c>
      <c r="D2198">
        <v>0.26419999999999999</v>
      </c>
      <c r="E2198">
        <v>1275</v>
      </c>
      <c r="F2198">
        <f t="shared" si="34"/>
        <v>7</v>
      </c>
      <c r="G2198" t="str">
        <f>STANDINGS_BA[[#This Row],[League]]&amp;STANDINGS_BA[[#This Row],[Team]]</f>
        <v>$150 Draft Champions Jan 29 1:00 pm Lg.3633level 7 laser lotus</v>
      </c>
    </row>
    <row r="2199" spans="1:7" x14ac:dyDescent="0.25">
      <c r="A2199">
        <v>1685</v>
      </c>
      <c r="B2199" t="s">
        <v>2202</v>
      </c>
      <c r="C2199" t="s">
        <v>2199</v>
      </c>
      <c r="D2199">
        <v>0.26400000000000001</v>
      </c>
      <c r="E2199">
        <v>1226</v>
      </c>
      <c r="F2199">
        <f t="shared" si="34"/>
        <v>8</v>
      </c>
      <c r="G2199" t="str">
        <f>STANDINGS_BA[[#This Row],[League]]&amp;STANDINGS_BA[[#This Row],[Team]]</f>
        <v>$150 Draft Champions Jan 29 1:00 pm Lg.3633Team Jaggi</v>
      </c>
    </row>
    <row r="2200" spans="1:7" x14ac:dyDescent="0.25">
      <c r="A2200">
        <v>1707</v>
      </c>
      <c r="B2200" t="s">
        <v>2203</v>
      </c>
      <c r="C2200" t="s">
        <v>2199</v>
      </c>
      <c r="D2200">
        <v>0.26390000000000002</v>
      </c>
      <c r="E2200">
        <v>1204</v>
      </c>
      <c r="F2200">
        <f t="shared" si="34"/>
        <v>9</v>
      </c>
      <c r="G2200" t="str">
        <f>STANDINGS_BA[[#This Row],[League]]&amp;STANDINGS_BA[[#This Row],[Team]]</f>
        <v>$150 Draft Champions Jan 29 1:00 pm Lg.363380 Grade</v>
      </c>
    </row>
    <row r="2201" spans="1:7" x14ac:dyDescent="0.25">
      <c r="A2201">
        <v>1793</v>
      </c>
      <c r="B2201" t="s">
        <v>2204</v>
      </c>
      <c r="C2201" t="s">
        <v>2199</v>
      </c>
      <c r="D2201">
        <v>0.26329999999999998</v>
      </c>
      <c r="E2201">
        <v>1118</v>
      </c>
      <c r="F2201">
        <f t="shared" si="34"/>
        <v>10</v>
      </c>
      <c r="G2201" t="str">
        <f>STANDINGS_BA[[#This Row],[League]]&amp;STANDINGS_BA[[#This Row],[Team]]</f>
        <v>$150 Draft Champions Jan 29 1:00 pm Lg.3633Muddy Waters</v>
      </c>
    </row>
    <row r="2202" spans="1:7" x14ac:dyDescent="0.25">
      <c r="A2202">
        <v>1828</v>
      </c>
      <c r="B2202" t="s">
        <v>2205</v>
      </c>
      <c r="C2202" t="s">
        <v>2199</v>
      </c>
      <c r="D2202">
        <v>0.26300000000000001</v>
      </c>
      <c r="E2202">
        <v>1083</v>
      </c>
      <c r="F2202">
        <f t="shared" si="34"/>
        <v>11</v>
      </c>
      <c r="G2202" t="str">
        <f>STANDINGS_BA[[#This Row],[League]]&amp;STANDINGS_BA[[#This Row],[Team]]</f>
        <v>$150 Draft Champions Jan 29 1:00 pm Lg.3633NO Whiner's</v>
      </c>
    </row>
    <row r="2203" spans="1:7" x14ac:dyDescent="0.25">
      <c r="A2203">
        <v>1922</v>
      </c>
      <c r="B2203" t="s">
        <v>2206</v>
      </c>
      <c r="C2203" t="s">
        <v>2199</v>
      </c>
      <c r="D2203">
        <v>0.26240000000000002</v>
      </c>
      <c r="E2203">
        <v>989</v>
      </c>
      <c r="F2203">
        <f t="shared" si="34"/>
        <v>12</v>
      </c>
      <c r="G2203" t="str">
        <f>STANDINGS_BA[[#This Row],[League]]&amp;STANDINGS_BA[[#This Row],[Team]]</f>
        <v>$150 Draft Champions Jan 29 1:00 pm Lg.3633Capitol Knockers Rides Again II</v>
      </c>
    </row>
    <row r="2204" spans="1:7" x14ac:dyDescent="0.25">
      <c r="A2204">
        <v>2481</v>
      </c>
      <c r="B2204" t="s">
        <v>130</v>
      </c>
      <c r="C2204" t="s">
        <v>2199</v>
      </c>
      <c r="D2204">
        <v>0.25790000000000002</v>
      </c>
      <c r="E2204">
        <v>430</v>
      </c>
      <c r="F2204">
        <f t="shared" si="34"/>
        <v>13</v>
      </c>
      <c r="G2204" t="str">
        <f>STANDINGS_BA[[#This Row],[League]]&amp;STANDINGS_BA[[#This Row],[Team]]</f>
        <v>$150 Draft Champions Jan 29 1:00 pm Lg.3633PTPers</v>
      </c>
    </row>
    <row r="2205" spans="1:7" x14ac:dyDescent="0.25">
      <c r="A2205">
        <v>2627</v>
      </c>
      <c r="B2205" t="s">
        <v>2207</v>
      </c>
      <c r="C2205" t="s">
        <v>2199</v>
      </c>
      <c r="D2205">
        <v>0.25600000000000001</v>
      </c>
      <c r="E2205">
        <v>284</v>
      </c>
      <c r="F2205">
        <f t="shared" si="34"/>
        <v>14</v>
      </c>
      <c r="G2205" t="str">
        <f>STANDINGS_BA[[#This Row],[League]]&amp;STANDINGS_BA[[#This Row],[Team]]</f>
        <v>$150 Draft Champions Jan 29 1:00 pm Lg.3633The Nutz</v>
      </c>
    </row>
    <row r="2206" spans="1:7" x14ac:dyDescent="0.25">
      <c r="A2206">
        <v>2798</v>
      </c>
      <c r="B2206" t="s">
        <v>486</v>
      </c>
      <c r="C2206" t="s">
        <v>2199</v>
      </c>
      <c r="D2206">
        <v>0.25309999999999999</v>
      </c>
      <c r="E2206">
        <v>113</v>
      </c>
      <c r="F2206">
        <f t="shared" si="34"/>
        <v>15</v>
      </c>
      <c r="G2206" t="str">
        <f>STANDINGS_BA[[#This Row],[League]]&amp;STANDINGS_BA[[#This Row],[Team]]</f>
        <v>$150 Draft Champions Jan 29 1:00 pm Lg.3633Surfer Rosa</v>
      </c>
    </row>
    <row r="2207" spans="1:7" x14ac:dyDescent="0.25">
      <c r="A2207">
        <v>19</v>
      </c>
      <c r="B2207" t="s">
        <v>1550</v>
      </c>
      <c r="C2207" t="s">
        <v>2208</v>
      </c>
      <c r="D2207">
        <v>0.28320000000000001</v>
      </c>
      <c r="E2207">
        <v>2892</v>
      </c>
      <c r="F2207">
        <f t="shared" si="34"/>
        <v>1</v>
      </c>
      <c r="G2207" t="str">
        <f>STANDINGS_BA[[#This Row],[League]]&amp;STANDINGS_BA[[#This Row],[Team]]</f>
        <v>$150 Draft Champions Jan 30 1:00 pm Lg.3635Wellington Blacks</v>
      </c>
    </row>
    <row r="2208" spans="1:7" x14ac:dyDescent="0.25">
      <c r="A2208">
        <v>77</v>
      </c>
      <c r="B2208" t="s">
        <v>408</v>
      </c>
      <c r="C2208" t="s">
        <v>2208</v>
      </c>
      <c r="D2208">
        <v>0.27929999999999999</v>
      </c>
      <c r="E2208">
        <v>2834</v>
      </c>
      <c r="F2208">
        <f t="shared" si="34"/>
        <v>2</v>
      </c>
      <c r="G2208" t="str">
        <f>STANDINGS_BA[[#This Row],[League]]&amp;STANDINGS_BA[[#This Row],[Team]]</f>
        <v>$150 Draft Champions Jan 30 1:00 pm Lg.3635Cardinal Crunch 1</v>
      </c>
    </row>
    <row r="2209" spans="1:7" x14ac:dyDescent="0.25">
      <c r="A2209">
        <v>502</v>
      </c>
      <c r="B2209" t="s">
        <v>180</v>
      </c>
      <c r="C2209" t="s">
        <v>2208</v>
      </c>
      <c r="D2209">
        <v>0.27250000000000002</v>
      </c>
      <c r="E2209">
        <v>2409</v>
      </c>
      <c r="F2209">
        <f t="shared" si="34"/>
        <v>3</v>
      </c>
      <c r="G2209" t="str">
        <f>STANDINGS_BA[[#This Row],[League]]&amp;STANDINGS_BA[[#This Row],[Team]]</f>
        <v>$150 Draft Champions Jan 30 1:00 pm Lg.3635Midnight Express</v>
      </c>
    </row>
    <row r="2210" spans="1:7" x14ac:dyDescent="0.25">
      <c r="A2210">
        <v>568</v>
      </c>
      <c r="B2210" t="s">
        <v>369</v>
      </c>
      <c r="C2210" t="s">
        <v>2208</v>
      </c>
      <c r="D2210">
        <v>0.27189999999999998</v>
      </c>
      <c r="E2210">
        <v>2343</v>
      </c>
      <c r="F2210">
        <f t="shared" si="34"/>
        <v>4</v>
      </c>
      <c r="G2210" t="str">
        <f>STANDINGS_BA[[#This Row],[League]]&amp;STANDINGS_BA[[#This Row],[Team]]</f>
        <v>$150 Draft Champions Jan 30 1:00 pm Lg.3635Big Boy</v>
      </c>
    </row>
    <row r="2211" spans="1:7" x14ac:dyDescent="0.25">
      <c r="A2211">
        <v>816</v>
      </c>
      <c r="B2211" t="s">
        <v>2209</v>
      </c>
      <c r="C2211" t="s">
        <v>2208</v>
      </c>
      <c r="D2211">
        <v>0.26960000000000001</v>
      </c>
      <c r="E2211">
        <v>2095</v>
      </c>
      <c r="F2211">
        <f t="shared" si="34"/>
        <v>5</v>
      </c>
      <c r="G2211" t="str">
        <f>STANDINGS_BA[[#This Row],[League]]&amp;STANDINGS_BA[[#This Row],[Team]]</f>
        <v>$150 Draft Champions Jan 30 1:00 pm Lg.3635ShowtimeDC58</v>
      </c>
    </row>
    <row r="2212" spans="1:7" x14ac:dyDescent="0.25">
      <c r="A2212">
        <v>877</v>
      </c>
      <c r="B2212" t="s">
        <v>103</v>
      </c>
      <c r="C2212" t="s">
        <v>2208</v>
      </c>
      <c r="D2212">
        <v>0.26929999999999998</v>
      </c>
      <c r="E2212">
        <v>2034</v>
      </c>
      <c r="F2212">
        <f t="shared" si="34"/>
        <v>6</v>
      </c>
      <c r="G2212" t="str">
        <f>STANDINGS_BA[[#This Row],[League]]&amp;STANDINGS_BA[[#This Row],[Team]]</f>
        <v>$150 Draft Champions Jan 30 1:00 pm Lg.3635BIG LUSCIOUS III</v>
      </c>
    </row>
    <row r="2213" spans="1:7" x14ac:dyDescent="0.25">
      <c r="A2213">
        <v>1430</v>
      </c>
      <c r="B2213" t="s">
        <v>2210</v>
      </c>
      <c r="C2213" t="s">
        <v>2208</v>
      </c>
      <c r="D2213">
        <v>0.26550000000000001</v>
      </c>
      <c r="E2213">
        <v>1481</v>
      </c>
      <c r="F2213">
        <f t="shared" si="34"/>
        <v>7</v>
      </c>
      <c r="G2213" t="str">
        <f>STANDINGS_BA[[#This Row],[League]]&amp;STANDINGS_BA[[#This Row],[Team]]</f>
        <v>$150 Draft Champions Jan 30 1:00 pm Lg.3635The Yeti</v>
      </c>
    </row>
    <row r="2214" spans="1:7" x14ac:dyDescent="0.25">
      <c r="A2214">
        <v>1601</v>
      </c>
      <c r="B2214" t="s">
        <v>388</v>
      </c>
      <c r="C2214" t="s">
        <v>2208</v>
      </c>
      <c r="D2214">
        <v>0.26450000000000001</v>
      </c>
      <c r="E2214">
        <v>1310</v>
      </c>
      <c r="F2214">
        <f t="shared" si="34"/>
        <v>8</v>
      </c>
      <c r="G2214" t="str">
        <f>STANDINGS_BA[[#This Row],[League]]&amp;STANDINGS_BA[[#This Row],[Team]]</f>
        <v>$150 Draft Champions Jan 30 1:00 pm Lg.3635Pacific Rim</v>
      </c>
    </row>
    <row r="2215" spans="1:7" x14ac:dyDescent="0.25">
      <c r="A2215">
        <v>2060</v>
      </c>
      <c r="B2215" t="s">
        <v>224</v>
      </c>
      <c r="C2215" t="s">
        <v>2208</v>
      </c>
      <c r="D2215">
        <v>0.26150000000000001</v>
      </c>
      <c r="E2215">
        <v>851</v>
      </c>
      <c r="F2215">
        <f t="shared" si="34"/>
        <v>9</v>
      </c>
      <c r="G2215" t="str">
        <f>STANDINGS_BA[[#This Row],[League]]&amp;STANDINGS_BA[[#This Row],[Team]]</f>
        <v>$150 Draft Champions Jan 30 1:00 pm Lg.3635Top Dog</v>
      </c>
    </row>
    <row r="2216" spans="1:7" x14ac:dyDescent="0.25">
      <c r="A2216">
        <v>2197</v>
      </c>
      <c r="B2216" t="s">
        <v>2211</v>
      </c>
      <c r="C2216" t="s">
        <v>2208</v>
      </c>
      <c r="D2216">
        <v>0.26040000000000002</v>
      </c>
      <c r="E2216">
        <v>714</v>
      </c>
      <c r="F2216">
        <f t="shared" si="34"/>
        <v>10</v>
      </c>
      <c r="G2216" t="str">
        <f>STANDINGS_BA[[#This Row],[League]]&amp;STANDINGS_BA[[#This Row],[Team]]</f>
        <v>$150 Draft Champions Jan 30 1:00 pm Lg.3635Hungry Dogs Hunt Best II</v>
      </c>
    </row>
    <row r="2217" spans="1:7" x14ac:dyDescent="0.25">
      <c r="A2217">
        <v>2211</v>
      </c>
      <c r="B2217" t="s">
        <v>107</v>
      </c>
      <c r="C2217" t="s">
        <v>2208</v>
      </c>
      <c r="D2217">
        <v>0.26029999999999998</v>
      </c>
      <c r="E2217">
        <v>700</v>
      </c>
      <c r="F2217">
        <f t="shared" si="34"/>
        <v>11</v>
      </c>
      <c r="G2217" t="str">
        <f>STANDINGS_BA[[#This Row],[League]]&amp;STANDINGS_BA[[#This Row],[Team]]</f>
        <v>$150 Draft Champions Jan 30 1:00 pm Lg.3635Team Scott</v>
      </c>
    </row>
    <row r="2218" spans="1:7" x14ac:dyDescent="0.25">
      <c r="A2218">
        <v>2339</v>
      </c>
      <c r="B2218" t="s">
        <v>2212</v>
      </c>
      <c r="C2218" t="s">
        <v>2208</v>
      </c>
      <c r="D2218">
        <v>0.25919999999999999</v>
      </c>
      <c r="E2218">
        <v>572</v>
      </c>
      <c r="F2218">
        <f t="shared" si="34"/>
        <v>12</v>
      </c>
      <c r="G2218" t="str">
        <f>STANDINGS_BA[[#This Row],[League]]&amp;STANDINGS_BA[[#This Row],[Team]]</f>
        <v>$150 Draft Champions Jan 30 1:00 pm Lg.3635Tito's Revenge</v>
      </c>
    </row>
    <row r="2219" spans="1:7" x14ac:dyDescent="0.25">
      <c r="A2219">
        <v>2342</v>
      </c>
      <c r="B2219" t="s">
        <v>2213</v>
      </c>
      <c r="C2219" t="s">
        <v>2208</v>
      </c>
      <c r="D2219">
        <v>0.25919999999999999</v>
      </c>
      <c r="E2219">
        <v>569</v>
      </c>
      <c r="F2219">
        <f t="shared" si="34"/>
        <v>13</v>
      </c>
      <c r="G2219" t="str">
        <f>STANDINGS_BA[[#This Row],[League]]&amp;STANDINGS_BA[[#This Row],[Team]]</f>
        <v>$150 Draft Champions Jan 30 1:00 pm Lg.3635Cant we all just get a Wong</v>
      </c>
    </row>
    <row r="2220" spans="1:7" x14ac:dyDescent="0.25">
      <c r="A2220">
        <v>2643</v>
      </c>
      <c r="B2220" t="s">
        <v>2214</v>
      </c>
      <c r="C2220" t="s">
        <v>2208</v>
      </c>
      <c r="D2220">
        <v>0.25580000000000003</v>
      </c>
      <c r="E2220">
        <v>268</v>
      </c>
      <c r="F2220">
        <f t="shared" si="34"/>
        <v>14</v>
      </c>
      <c r="G2220" t="str">
        <f>STANDINGS_BA[[#This Row],[League]]&amp;STANDINGS_BA[[#This Row],[Team]]</f>
        <v>$150 Draft Champions Jan 30 1:00 pm Lg.3635Simoleons</v>
      </c>
    </row>
    <row r="2221" spans="1:7" x14ac:dyDescent="0.25">
      <c r="A2221">
        <v>2749</v>
      </c>
      <c r="B2221" t="s">
        <v>2215</v>
      </c>
      <c r="C2221" t="s">
        <v>2208</v>
      </c>
      <c r="D2221">
        <v>0.254</v>
      </c>
      <c r="E2221">
        <v>162</v>
      </c>
      <c r="F2221">
        <f t="shared" si="34"/>
        <v>15</v>
      </c>
      <c r="G2221" t="str">
        <f>STANDINGS_BA[[#This Row],[League]]&amp;STANDINGS_BA[[#This Row],[Team]]</f>
        <v>$150 Draft Champions Jan 30 1:00 pm Lg.3635Pyrolitic Decomposition 8</v>
      </c>
    </row>
    <row r="2222" spans="1:7" x14ac:dyDescent="0.25">
      <c r="A2222">
        <v>60</v>
      </c>
      <c r="B2222" t="s">
        <v>97</v>
      </c>
      <c r="C2222" t="s">
        <v>2216</v>
      </c>
      <c r="D2222">
        <v>0.27989999999999998</v>
      </c>
      <c r="E2222">
        <v>2851</v>
      </c>
      <c r="F2222">
        <f t="shared" si="34"/>
        <v>1</v>
      </c>
      <c r="G2222" t="str">
        <f>STANDINGS_BA[[#This Row],[League]]&amp;STANDINGS_BA[[#This Row],[Team]]</f>
        <v>$150 Draft Champions Jan 30 1:00 pm Lg.3637Catch This</v>
      </c>
    </row>
    <row r="2223" spans="1:7" x14ac:dyDescent="0.25">
      <c r="A2223">
        <v>224</v>
      </c>
      <c r="B2223" t="s">
        <v>158</v>
      </c>
      <c r="C2223" t="s">
        <v>2216</v>
      </c>
      <c r="D2223">
        <v>0.27550000000000002</v>
      </c>
      <c r="E2223">
        <v>2687</v>
      </c>
      <c r="F2223">
        <f t="shared" si="34"/>
        <v>2</v>
      </c>
      <c r="G2223" t="str">
        <f>STANDINGS_BA[[#This Row],[League]]&amp;STANDINGS_BA[[#This Row],[Team]]</f>
        <v>$150 Draft Champions Jan 30 1:00 pm Lg.3637WV PED Power</v>
      </c>
    </row>
    <row r="2224" spans="1:7" x14ac:dyDescent="0.25">
      <c r="A2224">
        <v>520</v>
      </c>
      <c r="B2224" t="s">
        <v>2217</v>
      </c>
      <c r="C2224" t="s">
        <v>2216</v>
      </c>
      <c r="D2224">
        <v>0.27229999999999999</v>
      </c>
      <c r="E2224">
        <v>2391</v>
      </c>
      <c r="F2224">
        <f t="shared" si="34"/>
        <v>3</v>
      </c>
      <c r="G2224" t="str">
        <f>STANDINGS_BA[[#This Row],[League]]&amp;STANDINGS_BA[[#This Row],[Team]]</f>
        <v>$150 Draft Champions Jan 30 1:00 pm Lg.3637Junebug</v>
      </c>
    </row>
    <row r="2225" spans="1:7" x14ac:dyDescent="0.25">
      <c r="A2225">
        <v>1123</v>
      </c>
      <c r="B2225" t="s">
        <v>279</v>
      </c>
      <c r="C2225" t="s">
        <v>2216</v>
      </c>
      <c r="D2225">
        <v>0.2676</v>
      </c>
      <c r="E2225">
        <v>1788</v>
      </c>
      <c r="F2225">
        <f t="shared" si="34"/>
        <v>4</v>
      </c>
      <c r="G2225" t="str">
        <f>STANDINGS_BA[[#This Row],[League]]&amp;STANDINGS_BA[[#This Row],[Team]]</f>
        <v>$150 Draft Champions Jan 30 1:00 pm Lg.3637EWeezy</v>
      </c>
    </row>
    <row r="2226" spans="1:7" x14ac:dyDescent="0.25">
      <c r="A2226">
        <v>1163</v>
      </c>
      <c r="B2226" t="s">
        <v>2218</v>
      </c>
      <c r="C2226" t="s">
        <v>2216</v>
      </c>
      <c r="D2226">
        <v>0.26729999999999998</v>
      </c>
      <c r="E2226">
        <v>1748</v>
      </c>
      <c r="F2226">
        <f t="shared" si="34"/>
        <v>5</v>
      </c>
      <c r="G2226" t="str">
        <f>STANDINGS_BA[[#This Row],[League]]&amp;STANDINGS_BA[[#This Row],[Team]]</f>
        <v>$150 Draft Champions Jan 30 1:00 pm Lg.3637TeachMeHowToDougieGlanville</v>
      </c>
    </row>
    <row r="2227" spans="1:7" x14ac:dyDescent="0.25">
      <c r="A2227">
        <v>1228</v>
      </c>
      <c r="B2227" t="s">
        <v>2219</v>
      </c>
      <c r="C2227" t="s">
        <v>2216</v>
      </c>
      <c r="D2227">
        <v>0.26690000000000003</v>
      </c>
      <c r="E2227">
        <v>1683</v>
      </c>
      <c r="F2227">
        <f t="shared" si="34"/>
        <v>6</v>
      </c>
      <c r="G2227" t="str">
        <f>STANDINGS_BA[[#This Row],[League]]&amp;STANDINGS_BA[[#This Row],[Team]]</f>
        <v>$150 Draft Champions Jan 30 1:00 pm Lg.3637Team Lindberg</v>
      </c>
    </row>
    <row r="2228" spans="1:7" x14ac:dyDescent="0.25">
      <c r="A2228">
        <v>1273</v>
      </c>
      <c r="B2228" t="s">
        <v>2220</v>
      </c>
      <c r="C2228" t="s">
        <v>2216</v>
      </c>
      <c r="D2228">
        <v>0.26650000000000001</v>
      </c>
      <c r="E2228">
        <v>1638</v>
      </c>
      <c r="F2228">
        <f t="shared" si="34"/>
        <v>7</v>
      </c>
      <c r="G2228" t="str">
        <f>STANDINGS_BA[[#This Row],[League]]&amp;STANDINGS_BA[[#This Row],[Team]]</f>
        <v>$150 Draft Champions Jan 30 1:00 pm Lg.3637BRI34</v>
      </c>
    </row>
    <row r="2229" spans="1:7" x14ac:dyDescent="0.25">
      <c r="A2229">
        <v>1527</v>
      </c>
      <c r="B2229" t="s">
        <v>48</v>
      </c>
      <c r="C2229" t="s">
        <v>2216</v>
      </c>
      <c r="D2229">
        <v>0.26490000000000002</v>
      </c>
      <c r="E2229">
        <v>1384</v>
      </c>
      <c r="F2229">
        <f t="shared" si="34"/>
        <v>8</v>
      </c>
      <c r="G2229" t="str">
        <f>STANDINGS_BA[[#This Row],[League]]&amp;STANDINGS_BA[[#This Row],[Team]]</f>
        <v>$150 Draft Champions Jan 30 1:00 pm Lg.3637Team Reid</v>
      </c>
    </row>
    <row r="2230" spans="1:7" x14ac:dyDescent="0.25">
      <c r="A2230">
        <v>1754</v>
      </c>
      <c r="B2230" t="s">
        <v>2221</v>
      </c>
      <c r="C2230" t="s">
        <v>2216</v>
      </c>
      <c r="D2230">
        <v>0.26350000000000001</v>
      </c>
      <c r="E2230">
        <v>1157</v>
      </c>
      <c r="F2230">
        <f t="shared" si="34"/>
        <v>9</v>
      </c>
      <c r="G2230" t="str">
        <f>STANDINGS_BA[[#This Row],[League]]&amp;STANDINGS_BA[[#This Row],[Team]]</f>
        <v>$150 Draft Champions Jan 30 1:00 pm Lg.3637Ghastly Monsters</v>
      </c>
    </row>
    <row r="2231" spans="1:7" x14ac:dyDescent="0.25">
      <c r="A2231">
        <v>1921</v>
      </c>
      <c r="B2231" t="s">
        <v>2222</v>
      </c>
      <c r="C2231" t="s">
        <v>2216</v>
      </c>
      <c r="D2231">
        <v>0.26240000000000002</v>
      </c>
      <c r="E2231">
        <v>990</v>
      </c>
      <c r="F2231">
        <f t="shared" si="34"/>
        <v>10</v>
      </c>
      <c r="G2231" t="str">
        <f>STANDINGS_BA[[#This Row],[League]]&amp;STANDINGS_BA[[#This Row],[Team]]</f>
        <v>$150 Draft Champions Jan 30 1:00 pm Lg.3637NONAGRACE2</v>
      </c>
    </row>
    <row r="2232" spans="1:7" x14ac:dyDescent="0.25">
      <c r="A2232">
        <v>2047</v>
      </c>
      <c r="B2232" t="s">
        <v>2223</v>
      </c>
      <c r="C2232" t="s">
        <v>2216</v>
      </c>
      <c r="D2232">
        <v>0.26150000000000001</v>
      </c>
      <c r="E2232">
        <v>864</v>
      </c>
      <c r="F2232">
        <f t="shared" si="34"/>
        <v>11</v>
      </c>
      <c r="G2232" t="str">
        <f>STANDINGS_BA[[#This Row],[League]]&amp;STANDINGS_BA[[#This Row],[Team]]</f>
        <v>$150 Draft Champions Jan 30 1:00 pm Lg.3637Las Vegas Ratpack 2</v>
      </c>
    </row>
    <row r="2233" spans="1:7" x14ac:dyDescent="0.25">
      <c r="A2233">
        <v>2389</v>
      </c>
      <c r="B2233" t="s">
        <v>23</v>
      </c>
      <c r="C2233" t="s">
        <v>2216</v>
      </c>
      <c r="D2233">
        <v>0.25879999999999997</v>
      </c>
      <c r="E2233">
        <v>522</v>
      </c>
      <c r="F2233">
        <f t="shared" si="34"/>
        <v>12</v>
      </c>
      <c r="G2233" t="str">
        <f>STANDINGS_BA[[#This Row],[League]]&amp;STANDINGS_BA[[#This Row],[Team]]</f>
        <v>$150 Draft Champions Jan 30 1:00 pm Lg.3637YankeeHaters</v>
      </c>
    </row>
    <row r="2234" spans="1:7" x14ac:dyDescent="0.25">
      <c r="A2234">
        <v>2530</v>
      </c>
      <c r="B2234" t="s">
        <v>2224</v>
      </c>
      <c r="C2234" t="s">
        <v>2216</v>
      </c>
      <c r="D2234">
        <v>0.25740000000000002</v>
      </c>
      <c r="E2234">
        <v>381</v>
      </c>
      <c r="F2234">
        <f t="shared" si="34"/>
        <v>13</v>
      </c>
      <c r="G2234" t="str">
        <f>STANDINGS_BA[[#This Row],[League]]&amp;STANDINGS_BA[[#This Row],[Team]]</f>
        <v>$150 Draft Champions Jan 30 1:00 pm Lg.3637Saint Anthony</v>
      </c>
    </row>
    <row r="2235" spans="1:7" x14ac:dyDescent="0.25">
      <c r="A2235">
        <v>2742</v>
      </c>
      <c r="B2235" t="s">
        <v>154</v>
      </c>
      <c r="C2235" t="s">
        <v>2216</v>
      </c>
      <c r="D2235">
        <v>0.25409999999999999</v>
      </c>
      <c r="E2235">
        <v>169</v>
      </c>
      <c r="F2235">
        <f t="shared" si="34"/>
        <v>14</v>
      </c>
      <c r="G2235" t="str">
        <f>STANDINGS_BA[[#This Row],[League]]&amp;STANDINGS_BA[[#This Row],[Team]]</f>
        <v>$150 Draft Champions Jan 30 1:00 pm Lg.3637GLG20s</v>
      </c>
    </row>
    <row r="2236" spans="1:7" x14ac:dyDescent="0.25">
      <c r="A2236">
        <v>2832</v>
      </c>
      <c r="B2236" t="s">
        <v>2225</v>
      </c>
      <c r="C2236" t="s">
        <v>2216</v>
      </c>
      <c r="D2236">
        <v>0.25190000000000001</v>
      </c>
      <c r="E2236">
        <v>79</v>
      </c>
      <c r="F2236">
        <f t="shared" si="34"/>
        <v>15</v>
      </c>
      <c r="G2236" t="str">
        <f>STANDINGS_BA[[#This Row],[League]]&amp;STANDINGS_BA[[#This Row],[Team]]</f>
        <v>$150 Draft Champions Jan 30 1:00 pm Lg.3637Second Spitter</v>
      </c>
    </row>
    <row r="2237" spans="1:7" x14ac:dyDescent="0.25">
      <c r="A2237">
        <v>78</v>
      </c>
      <c r="B2237" t="s">
        <v>2226</v>
      </c>
      <c r="C2237" t="s">
        <v>2227</v>
      </c>
      <c r="D2237">
        <v>0.27929999999999999</v>
      </c>
      <c r="E2237">
        <v>2833</v>
      </c>
      <c r="F2237">
        <f t="shared" si="34"/>
        <v>1</v>
      </c>
      <c r="G2237" t="str">
        <f>STANDINGS_BA[[#This Row],[League]]&amp;STANDINGS_BA[[#This Row],[Team]]</f>
        <v>$150 Draft Champions Jan 31 1:00 pm Lg.3640Team Weeks</v>
      </c>
    </row>
    <row r="2238" spans="1:7" x14ac:dyDescent="0.25">
      <c r="A2238">
        <v>401</v>
      </c>
      <c r="B2238" t="s">
        <v>2228</v>
      </c>
      <c r="C2238" t="s">
        <v>2227</v>
      </c>
      <c r="D2238">
        <v>0.27339999999999998</v>
      </c>
      <c r="E2238">
        <v>2510</v>
      </c>
      <c r="F2238">
        <f t="shared" si="34"/>
        <v>2</v>
      </c>
      <c r="G2238" t="str">
        <f>STANDINGS_BA[[#This Row],[League]]&amp;STANDINGS_BA[[#This Row],[Team]]</f>
        <v>$150 Draft Champions Jan 31 1:00 pm Lg.3640Team Cox</v>
      </c>
    </row>
    <row r="2239" spans="1:7" x14ac:dyDescent="0.25">
      <c r="A2239">
        <v>419</v>
      </c>
      <c r="B2239" t="s">
        <v>650</v>
      </c>
      <c r="C2239" t="s">
        <v>2227</v>
      </c>
      <c r="D2239">
        <v>0.2732</v>
      </c>
      <c r="E2239">
        <v>2492</v>
      </c>
      <c r="F2239">
        <f t="shared" si="34"/>
        <v>3</v>
      </c>
      <c r="G2239" t="str">
        <f>STANDINGS_BA[[#This Row],[League]]&amp;STANDINGS_BA[[#This Row],[Team]]</f>
        <v>$150 Draft Champions Jan 31 1:00 pm Lg.3640Team Stein</v>
      </c>
    </row>
    <row r="2240" spans="1:7" x14ac:dyDescent="0.25">
      <c r="A2240">
        <v>535</v>
      </c>
      <c r="B2240" t="s">
        <v>2229</v>
      </c>
      <c r="C2240" t="s">
        <v>2227</v>
      </c>
      <c r="D2240">
        <v>0.2722</v>
      </c>
      <c r="E2240">
        <v>2376</v>
      </c>
      <c r="F2240">
        <f t="shared" si="34"/>
        <v>4</v>
      </c>
      <c r="G2240" t="str">
        <f>STANDINGS_BA[[#This Row],[League]]&amp;STANDINGS_BA[[#This Row],[Team]]</f>
        <v>$150 Draft Champions Jan 31 1:00 pm Lg.36402016 DC003</v>
      </c>
    </row>
    <row r="2241" spans="1:7" x14ac:dyDescent="0.25">
      <c r="A2241">
        <v>937</v>
      </c>
      <c r="B2241" t="s">
        <v>2230</v>
      </c>
      <c r="C2241" t="s">
        <v>2227</v>
      </c>
      <c r="D2241">
        <v>0.26889999999999997</v>
      </c>
      <c r="E2241">
        <v>1974</v>
      </c>
      <c r="F2241">
        <f t="shared" si="34"/>
        <v>5</v>
      </c>
      <c r="G2241" t="str">
        <f>STANDINGS_BA[[#This Row],[League]]&amp;STANDINGS_BA[[#This Row],[Team]]</f>
        <v>$150 Draft Champions Jan 31 1:00 pm Lg.3640Team LeValley 4</v>
      </c>
    </row>
    <row r="2242" spans="1:7" x14ac:dyDescent="0.25">
      <c r="A2242">
        <v>1037</v>
      </c>
      <c r="B2242" t="s">
        <v>2231</v>
      </c>
      <c r="C2242" t="s">
        <v>2227</v>
      </c>
      <c r="D2242">
        <v>0.26819999999999999</v>
      </c>
      <c r="E2242">
        <v>1874</v>
      </c>
      <c r="F2242">
        <f t="shared" si="34"/>
        <v>6</v>
      </c>
      <c r="G2242" t="str">
        <f>STANDINGS_BA[[#This Row],[League]]&amp;STANDINGS_BA[[#This Row],[Team]]</f>
        <v>$150 Draft Champions Jan 31 1:00 pm Lg.3640VB Three</v>
      </c>
    </row>
    <row r="2243" spans="1:7" x14ac:dyDescent="0.25">
      <c r="A2243">
        <v>1195</v>
      </c>
      <c r="B2243" t="s">
        <v>2232</v>
      </c>
      <c r="C2243" t="s">
        <v>2227</v>
      </c>
      <c r="D2243">
        <v>0.2671</v>
      </c>
      <c r="E2243">
        <v>1716</v>
      </c>
      <c r="F2243">
        <f t="shared" ref="F2243:F2306" si="35">IF(C2243=C2242,F2242+1,1)</f>
        <v>7</v>
      </c>
      <c r="G2243" t="str">
        <f>STANDINGS_BA[[#This Row],[League]]&amp;STANDINGS_BA[[#This Row],[Team]]</f>
        <v>$150 Draft Champions Jan 31 1:00 pm Lg.3640Fido's Knife</v>
      </c>
    </row>
    <row r="2244" spans="1:7" x14ac:dyDescent="0.25">
      <c r="A2244">
        <v>1261</v>
      </c>
      <c r="B2244" t="s">
        <v>2233</v>
      </c>
      <c r="C2244" t="s">
        <v>2227</v>
      </c>
      <c r="D2244">
        <v>0.26669999999999999</v>
      </c>
      <c r="E2244">
        <v>1650</v>
      </c>
      <c r="F2244">
        <f t="shared" si="35"/>
        <v>8</v>
      </c>
      <c r="G2244" t="str">
        <f>STANDINGS_BA[[#This Row],[League]]&amp;STANDINGS_BA[[#This Row],[Team]]</f>
        <v>$150 Draft Champions Jan 31 1:00 pm Lg.3640Fly The W</v>
      </c>
    </row>
    <row r="2245" spans="1:7" x14ac:dyDescent="0.25">
      <c r="A2245">
        <v>1490</v>
      </c>
      <c r="B2245" t="s">
        <v>2234</v>
      </c>
      <c r="C2245" t="s">
        <v>2227</v>
      </c>
      <c r="D2245">
        <v>0.26519999999999999</v>
      </c>
      <c r="E2245">
        <v>1421</v>
      </c>
      <c r="F2245">
        <f t="shared" si="35"/>
        <v>9</v>
      </c>
      <c r="G2245" t="str">
        <f>STANDINGS_BA[[#This Row],[League]]&amp;STANDINGS_BA[[#This Row],[Team]]</f>
        <v>$150 Draft Champions Jan 31 1:00 pm Lg.3640Lower Deckers DC2</v>
      </c>
    </row>
    <row r="2246" spans="1:7" x14ac:dyDescent="0.25">
      <c r="A2246">
        <v>1958</v>
      </c>
      <c r="B2246" t="s">
        <v>2235</v>
      </c>
      <c r="C2246" t="s">
        <v>2227</v>
      </c>
      <c r="D2246">
        <v>0.2621</v>
      </c>
      <c r="E2246">
        <v>953</v>
      </c>
      <c r="F2246">
        <f t="shared" si="35"/>
        <v>10</v>
      </c>
      <c r="G2246" t="str">
        <f>STANDINGS_BA[[#This Row],[League]]&amp;STANDINGS_BA[[#This Row],[Team]]</f>
        <v>$150 Draft Champions Jan 31 1:00 pm Lg.3640The Krakens</v>
      </c>
    </row>
    <row r="2247" spans="1:7" x14ac:dyDescent="0.25">
      <c r="A2247">
        <v>1963</v>
      </c>
      <c r="B2247" t="s">
        <v>2236</v>
      </c>
      <c r="C2247" t="s">
        <v>2227</v>
      </c>
      <c r="D2247">
        <v>0.2621</v>
      </c>
      <c r="E2247">
        <v>948</v>
      </c>
      <c r="F2247">
        <f t="shared" si="35"/>
        <v>11</v>
      </c>
      <c r="G2247" t="str">
        <f>STANDINGS_BA[[#This Row],[League]]&amp;STANDINGS_BA[[#This Row],[Team]]</f>
        <v>$150 Draft Champions Jan 31 1:00 pm Lg.3640ItIsWhatItIs</v>
      </c>
    </row>
    <row r="2248" spans="1:7" x14ac:dyDescent="0.25">
      <c r="A2248">
        <v>2421</v>
      </c>
      <c r="B2248" t="s">
        <v>2237</v>
      </c>
      <c r="C2248" t="s">
        <v>2227</v>
      </c>
      <c r="D2248">
        <v>0.25850000000000001</v>
      </c>
      <c r="E2248">
        <v>490</v>
      </c>
      <c r="F2248">
        <f t="shared" si="35"/>
        <v>12</v>
      </c>
      <c r="G2248" t="str">
        <f>STANDINGS_BA[[#This Row],[League]]&amp;STANDINGS_BA[[#This Row],[Team]]</f>
        <v>$150 Draft Champions Jan 31 1:00 pm Lg.3640Wahoo's on First?</v>
      </c>
    </row>
    <row r="2249" spans="1:7" x14ac:dyDescent="0.25">
      <c r="A2249">
        <v>2572</v>
      </c>
      <c r="B2249" t="s">
        <v>2238</v>
      </c>
      <c r="C2249" t="s">
        <v>2227</v>
      </c>
      <c r="D2249">
        <v>0.25679999999999997</v>
      </c>
      <c r="E2249">
        <v>339</v>
      </c>
      <c r="F2249">
        <f t="shared" si="35"/>
        <v>13</v>
      </c>
      <c r="G2249" t="str">
        <f>STANDINGS_BA[[#This Row],[League]]&amp;STANDINGS_BA[[#This Row],[Team]]</f>
        <v>$150 Draft Champions Jan 31 1:00 pm Lg.3640Donald Trump</v>
      </c>
    </row>
    <row r="2250" spans="1:7" x14ac:dyDescent="0.25">
      <c r="A2250">
        <v>2794</v>
      </c>
      <c r="B2250" t="s">
        <v>2239</v>
      </c>
      <c r="C2250" t="s">
        <v>2227</v>
      </c>
      <c r="D2250">
        <v>0.25330000000000003</v>
      </c>
      <c r="E2250">
        <v>117</v>
      </c>
      <c r="F2250">
        <f t="shared" si="35"/>
        <v>14</v>
      </c>
      <c r="G2250" t="str">
        <f>STANDINGS_BA[[#This Row],[League]]&amp;STANDINGS_BA[[#This Row],[Team]]</f>
        <v>$150 Draft Champions Jan 31 1:00 pm Lg.3640Charger Bar 5</v>
      </c>
    </row>
    <row r="2251" spans="1:7" x14ac:dyDescent="0.25">
      <c r="A2251">
        <v>2843</v>
      </c>
      <c r="B2251" t="s">
        <v>2240</v>
      </c>
      <c r="C2251" t="s">
        <v>2227</v>
      </c>
      <c r="D2251">
        <v>0.2515</v>
      </c>
      <c r="E2251">
        <v>68</v>
      </c>
      <c r="F2251">
        <f t="shared" si="35"/>
        <v>15</v>
      </c>
      <c r="G2251" t="str">
        <f>STANDINGS_BA[[#This Row],[League]]&amp;STANDINGS_BA[[#This Row],[Team]]</f>
        <v>$150 Draft Champions Jan 31 1:00 pm Lg.3640Bryce to the Top</v>
      </c>
    </row>
    <row r="2252" spans="1:7" x14ac:dyDescent="0.25">
      <c r="A2252">
        <v>190</v>
      </c>
      <c r="B2252" t="s">
        <v>186</v>
      </c>
      <c r="C2252" t="s">
        <v>2241</v>
      </c>
      <c r="D2252">
        <v>0.2762</v>
      </c>
      <c r="E2252">
        <v>2721</v>
      </c>
      <c r="F2252">
        <f t="shared" si="35"/>
        <v>1</v>
      </c>
      <c r="G2252" t="str">
        <f>STANDINGS_BA[[#This Row],[League]]&amp;STANDINGS_BA[[#This Row],[Team]]</f>
        <v>$150 Draft Champions Kenyon Premature LeagueLONG GONE</v>
      </c>
    </row>
    <row r="2253" spans="1:7" x14ac:dyDescent="0.25">
      <c r="A2253">
        <v>279</v>
      </c>
      <c r="B2253" t="s">
        <v>312</v>
      </c>
      <c r="C2253" t="s">
        <v>2241</v>
      </c>
      <c r="D2253">
        <v>0.2747</v>
      </c>
      <c r="E2253">
        <v>2632</v>
      </c>
      <c r="F2253">
        <f t="shared" si="35"/>
        <v>2</v>
      </c>
      <c r="G2253" t="str">
        <f>STANDINGS_BA[[#This Row],[League]]&amp;STANDINGS_BA[[#This Row],[Team]]</f>
        <v>$150 Draft Champions Kenyon Premature LeagueTeam Upchurch</v>
      </c>
    </row>
    <row r="2254" spans="1:7" x14ac:dyDescent="0.25">
      <c r="A2254">
        <v>411</v>
      </c>
      <c r="B2254" t="s">
        <v>2242</v>
      </c>
      <c r="C2254" t="s">
        <v>2241</v>
      </c>
      <c r="D2254">
        <v>0.27329999999999999</v>
      </c>
      <c r="E2254">
        <v>2500</v>
      </c>
      <c r="F2254">
        <f t="shared" si="35"/>
        <v>3</v>
      </c>
      <c r="G2254" t="str">
        <f>STANDINGS_BA[[#This Row],[League]]&amp;STANDINGS_BA[[#This Row],[Team]]</f>
        <v>$150 Draft Champions Kenyon Premature LeagueBullfrogs</v>
      </c>
    </row>
    <row r="2255" spans="1:7" x14ac:dyDescent="0.25">
      <c r="A2255">
        <v>978</v>
      </c>
      <c r="B2255" t="s">
        <v>366</v>
      </c>
      <c r="C2255" t="s">
        <v>2241</v>
      </c>
      <c r="D2255">
        <v>0.26860000000000001</v>
      </c>
      <c r="E2255">
        <v>1933</v>
      </c>
      <c r="F2255">
        <f t="shared" si="35"/>
        <v>4</v>
      </c>
      <c r="G2255" t="str">
        <f>STANDINGS_BA[[#This Row],[League]]&amp;STANDINGS_BA[[#This Row],[Team]]</f>
        <v>$150 Draft Champions Kenyon Premature LeagueEA Sports E-Mail</v>
      </c>
    </row>
    <row r="2256" spans="1:7" x14ac:dyDescent="0.25">
      <c r="A2256">
        <v>1263</v>
      </c>
      <c r="B2256" t="s">
        <v>463</v>
      </c>
      <c r="C2256" t="s">
        <v>2241</v>
      </c>
      <c r="D2256">
        <v>0.2666</v>
      </c>
      <c r="E2256">
        <v>1648</v>
      </c>
      <c r="F2256">
        <f t="shared" si="35"/>
        <v>5</v>
      </c>
      <c r="G2256" t="str">
        <f>STANDINGS_BA[[#This Row],[League]]&amp;STANDINGS_BA[[#This Row],[Team]]</f>
        <v>$150 Draft Champions Kenyon Premature LeagueBronx Yankees (DC1)</v>
      </c>
    </row>
    <row r="2257" spans="1:7" x14ac:dyDescent="0.25">
      <c r="A2257">
        <v>1297</v>
      </c>
      <c r="B2257" t="s">
        <v>2243</v>
      </c>
      <c r="C2257" t="s">
        <v>2241</v>
      </c>
      <c r="D2257">
        <v>0.26640000000000003</v>
      </c>
      <c r="E2257">
        <v>1614</v>
      </c>
      <c r="F2257">
        <f t="shared" si="35"/>
        <v>6</v>
      </c>
      <c r="G2257" t="str">
        <f>STANDINGS_BA[[#This Row],[League]]&amp;STANDINGS_BA[[#This Row],[Team]]</f>
        <v>$150 Draft Champions Kenyon Premature LeagueSurrender Dorothy! (Email)</v>
      </c>
    </row>
    <row r="2258" spans="1:7" x14ac:dyDescent="0.25">
      <c r="A2258">
        <v>1385</v>
      </c>
      <c r="B2258" t="s">
        <v>53</v>
      </c>
      <c r="C2258" t="s">
        <v>2241</v>
      </c>
      <c r="D2258">
        <v>0.26579999999999998</v>
      </c>
      <c r="E2258">
        <v>1526</v>
      </c>
      <c r="F2258">
        <f t="shared" si="35"/>
        <v>7</v>
      </c>
      <c r="G2258" t="str">
        <f>STANDINGS_BA[[#This Row],[League]]&amp;STANDINGS_BA[[#This Row],[Team]]</f>
        <v>$150 Draft Champions Kenyon Premature LeagueBaseball Furies</v>
      </c>
    </row>
    <row r="2259" spans="1:7" x14ac:dyDescent="0.25">
      <c r="A2259">
        <v>1489</v>
      </c>
      <c r="B2259" t="s">
        <v>686</v>
      </c>
      <c r="C2259" t="s">
        <v>2241</v>
      </c>
      <c r="D2259">
        <v>0.26519999999999999</v>
      </c>
      <c r="E2259">
        <v>1422</v>
      </c>
      <c r="F2259">
        <f t="shared" si="35"/>
        <v>8</v>
      </c>
      <c r="G2259" t="str">
        <f>STANDINGS_BA[[#This Row],[League]]&amp;STANDINGS_BA[[#This Row],[Team]]</f>
        <v>$150 Draft Champions Kenyon Premature LeagueTeam Liebman</v>
      </c>
    </row>
    <row r="2260" spans="1:7" x14ac:dyDescent="0.25">
      <c r="A2260">
        <v>1769</v>
      </c>
      <c r="B2260" t="s">
        <v>2244</v>
      </c>
      <c r="C2260" t="s">
        <v>2241</v>
      </c>
      <c r="D2260">
        <v>0.26340000000000002</v>
      </c>
      <c r="E2260">
        <v>1142</v>
      </c>
      <c r="F2260">
        <f t="shared" si="35"/>
        <v>9</v>
      </c>
      <c r="G2260" t="str">
        <f>STANDINGS_BA[[#This Row],[League]]&amp;STANDINGS_BA[[#This Row],[Team]]</f>
        <v>$150 Draft Champions Kenyon Premature LeagueTeam Lavoie</v>
      </c>
    </row>
    <row r="2261" spans="1:7" x14ac:dyDescent="0.25">
      <c r="A2261">
        <v>1933</v>
      </c>
      <c r="B2261" t="s">
        <v>56</v>
      </c>
      <c r="C2261" t="s">
        <v>2241</v>
      </c>
      <c r="D2261">
        <v>0.26229999999999998</v>
      </c>
      <c r="E2261">
        <v>978</v>
      </c>
      <c r="F2261">
        <f t="shared" si="35"/>
        <v>10</v>
      </c>
      <c r="G2261" t="str">
        <f>STANDINGS_BA[[#This Row],[League]]&amp;STANDINGS_BA[[#This Row],[Team]]</f>
        <v>$150 Draft Champions Kenyon Premature LeagueDOUGHBOYS</v>
      </c>
    </row>
    <row r="2262" spans="1:7" x14ac:dyDescent="0.25">
      <c r="A2262">
        <v>2397</v>
      </c>
      <c r="B2262" t="s">
        <v>2245</v>
      </c>
      <c r="C2262" t="s">
        <v>2241</v>
      </c>
      <c r="D2262">
        <v>0.25869999999999999</v>
      </c>
      <c r="E2262">
        <v>514</v>
      </c>
      <c r="F2262">
        <f t="shared" si="35"/>
        <v>11</v>
      </c>
      <c r="G2262" t="str">
        <f>STANDINGS_BA[[#This Row],[League]]&amp;STANDINGS_BA[[#This Row],[Team]]</f>
        <v>$150 Draft Champions Kenyon Premature LeagueBK Mets Premature DC</v>
      </c>
    </row>
    <row r="2263" spans="1:7" x14ac:dyDescent="0.25">
      <c r="A2263">
        <v>2451</v>
      </c>
      <c r="B2263" t="s">
        <v>2246</v>
      </c>
      <c r="C2263" t="s">
        <v>2241</v>
      </c>
      <c r="D2263">
        <v>0.25819999999999999</v>
      </c>
      <c r="E2263">
        <v>460</v>
      </c>
      <c r="F2263">
        <f t="shared" si="35"/>
        <v>12</v>
      </c>
      <c r="G2263" t="str">
        <f>STANDINGS_BA[[#This Row],[League]]&amp;STANDINGS_BA[[#This Row],[Team]]</f>
        <v>$150 Draft Champions Kenyon Premature LeagueMallorysKillers</v>
      </c>
    </row>
    <row r="2264" spans="1:7" x14ac:dyDescent="0.25">
      <c r="A2264">
        <v>2581</v>
      </c>
      <c r="B2264" t="s">
        <v>2247</v>
      </c>
      <c r="C2264" t="s">
        <v>2241</v>
      </c>
      <c r="D2264">
        <v>0.25669999999999998</v>
      </c>
      <c r="E2264">
        <v>330</v>
      </c>
      <c r="F2264">
        <f t="shared" si="35"/>
        <v>13</v>
      </c>
      <c r="G2264" t="str">
        <f>STANDINGS_BA[[#This Row],[League]]&amp;STANDINGS_BA[[#This Row],[Team]]</f>
        <v>$150 Draft Champions Kenyon Premature League1DC WAGGENER</v>
      </c>
    </row>
    <row r="2265" spans="1:7" x14ac:dyDescent="0.25">
      <c r="A2265">
        <v>2593</v>
      </c>
      <c r="B2265" t="s">
        <v>2248</v>
      </c>
      <c r="C2265" t="s">
        <v>2241</v>
      </c>
      <c r="D2265">
        <v>0.25650000000000001</v>
      </c>
      <c r="E2265">
        <v>318</v>
      </c>
      <c r="F2265">
        <f t="shared" si="35"/>
        <v>14</v>
      </c>
      <c r="G2265" t="str">
        <f>STANDINGS_BA[[#This Row],[League]]&amp;STANDINGS_BA[[#This Row],[Team]]</f>
        <v>$150 Draft Champions Kenyon Premature LeaguePoopy Tooth email</v>
      </c>
    </row>
    <row r="2266" spans="1:7" x14ac:dyDescent="0.25">
      <c r="A2266">
        <v>2639</v>
      </c>
      <c r="B2266" t="s">
        <v>2249</v>
      </c>
      <c r="C2266" t="s">
        <v>2241</v>
      </c>
      <c r="D2266">
        <v>0.25590000000000002</v>
      </c>
      <c r="E2266">
        <v>272</v>
      </c>
      <c r="F2266">
        <f t="shared" si="35"/>
        <v>15</v>
      </c>
      <c r="G2266" t="str">
        <f>STANDINGS_BA[[#This Row],[League]]&amp;STANDINGS_BA[[#This Row],[Team]]</f>
        <v>$150 Draft Champions Kenyon Premature LeagueMadcow - DC1 Kenyon</v>
      </c>
    </row>
    <row r="2267" spans="1:7" x14ac:dyDescent="0.25">
      <c r="A2267">
        <v>130</v>
      </c>
      <c r="B2267" t="s">
        <v>2250</v>
      </c>
      <c r="C2267" t="s">
        <v>2251</v>
      </c>
      <c r="D2267">
        <v>0.27760000000000001</v>
      </c>
      <c r="E2267">
        <v>2781</v>
      </c>
      <c r="F2267">
        <f t="shared" si="35"/>
        <v>1</v>
      </c>
      <c r="G2267" t="str">
        <f>STANDINGS_BA[[#This Row],[League]]&amp;STANDINGS_BA[[#This Row],[Team]]</f>
        <v>$150 Draft Champions Mar 01 1:00 pm Lg.38052016 WarmBeer ColdFood 2nd</v>
      </c>
    </row>
    <row r="2268" spans="1:7" x14ac:dyDescent="0.25">
      <c r="A2268">
        <v>404</v>
      </c>
      <c r="B2268" t="s">
        <v>2252</v>
      </c>
      <c r="C2268" t="s">
        <v>2251</v>
      </c>
      <c r="D2268">
        <v>0.27329999999999999</v>
      </c>
      <c r="E2268">
        <v>2507</v>
      </c>
      <c r="F2268">
        <f t="shared" si="35"/>
        <v>2</v>
      </c>
      <c r="G2268" t="str">
        <f>STANDINGS_BA[[#This Row],[League]]&amp;STANDINGS_BA[[#This Row],[Team]]</f>
        <v>$150 Draft Champions Mar 01 1:00 pm Lg.3805Can we have a mulligan?</v>
      </c>
    </row>
    <row r="2269" spans="1:7" x14ac:dyDescent="0.25">
      <c r="A2269">
        <v>614</v>
      </c>
      <c r="B2269" t="s">
        <v>2253</v>
      </c>
      <c r="C2269" t="s">
        <v>2251</v>
      </c>
      <c r="D2269">
        <v>0.27150000000000002</v>
      </c>
      <c r="E2269">
        <v>2297</v>
      </c>
      <c r="F2269">
        <f t="shared" si="35"/>
        <v>3</v>
      </c>
      <c r="G2269" t="str">
        <f>STANDINGS_BA[[#This Row],[League]]&amp;STANDINGS_BA[[#This Row],[Team]]</f>
        <v>$150 Draft Champions Mar 01 1:00 pm Lg.3805Exspins</v>
      </c>
    </row>
    <row r="2270" spans="1:7" x14ac:dyDescent="0.25">
      <c r="A2270">
        <v>742</v>
      </c>
      <c r="B2270" t="s">
        <v>2254</v>
      </c>
      <c r="C2270" t="s">
        <v>2251</v>
      </c>
      <c r="D2270">
        <v>0.27029999999999998</v>
      </c>
      <c r="E2270">
        <v>2169</v>
      </c>
      <c r="F2270">
        <f t="shared" si="35"/>
        <v>4</v>
      </c>
      <c r="G2270" t="str">
        <f>STANDINGS_BA[[#This Row],[League]]&amp;STANDINGS_BA[[#This Row],[Team]]</f>
        <v>$150 Draft Champions Mar 01 1:00 pm Lg.3805Taters 2</v>
      </c>
    </row>
    <row r="2271" spans="1:7" x14ac:dyDescent="0.25">
      <c r="A2271">
        <v>832</v>
      </c>
      <c r="B2271" t="s">
        <v>2255</v>
      </c>
      <c r="C2271" t="s">
        <v>2251</v>
      </c>
      <c r="D2271">
        <v>0.26960000000000001</v>
      </c>
      <c r="E2271">
        <v>2079</v>
      </c>
      <c r="F2271">
        <f t="shared" si="35"/>
        <v>5</v>
      </c>
      <c r="G2271" t="str">
        <f>STANDINGS_BA[[#This Row],[League]]&amp;STANDINGS_BA[[#This Row],[Team]]</f>
        <v>$150 Draft Champions Mar 01 1:00 pm Lg.3805GUERRILLA DC2</v>
      </c>
    </row>
    <row r="2272" spans="1:7" x14ac:dyDescent="0.25">
      <c r="A2272">
        <v>910</v>
      </c>
      <c r="B2272" t="s">
        <v>592</v>
      </c>
      <c r="C2272" t="s">
        <v>2251</v>
      </c>
      <c r="D2272">
        <v>0.26910000000000001</v>
      </c>
      <c r="E2272">
        <v>2001</v>
      </c>
      <c r="F2272">
        <f t="shared" si="35"/>
        <v>6</v>
      </c>
      <c r="G2272" t="str">
        <f>STANDINGS_BA[[#This Row],[League]]&amp;STANDINGS_BA[[#This Row],[Team]]</f>
        <v>$150 Draft Champions Mar 01 1:00 pm Lg.3805Team Bennette</v>
      </c>
    </row>
    <row r="2273" spans="1:7" x14ac:dyDescent="0.25">
      <c r="A2273">
        <v>977</v>
      </c>
      <c r="B2273" t="s">
        <v>385</v>
      </c>
      <c r="C2273" t="s">
        <v>2251</v>
      </c>
      <c r="D2273">
        <v>0.26860000000000001</v>
      </c>
      <c r="E2273">
        <v>1934</v>
      </c>
      <c r="F2273">
        <f t="shared" si="35"/>
        <v>7</v>
      </c>
      <c r="G2273" t="str">
        <f>STANDINGS_BA[[#This Row],[League]]&amp;STANDINGS_BA[[#This Row],[Team]]</f>
        <v>$150 Draft Champions Mar 01 1:00 pm Lg.3805Team slack</v>
      </c>
    </row>
    <row r="2274" spans="1:7" x14ac:dyDescent="0.25">
      <c r="A2274">
        <v>1121</v>
      </c>
      <c r="B2274" t="s">
        <v>2256</v>
      </c>
      <c r="C2274" t="s">
        <v>2251</v>
      </c>
      <c r="D2274">
        <v>0.2676</v>
      </c>
      <c r="E2274">
        <v>1790</v>
      </c>
      <c r="F2274">
        <f t="shared" si="35"/>
        <v>8</v>
      </c>
      <c r="G2274" t="str">
        <f>STANDINGS_BA[[#This Row],[League]]&amp;STANDINGS_BA[[#This Row],[Team]]</f>
        <v>$150 Draft Champions Mar 01 1:00 pm Lg.3805ManBearPuig</v>
      </c>
    </row>
    <row r="2275" spans="1:7" x14ac:dyDescent="0.25">
      <c r="A2275">
        <v>1164</v>
      </c>
      <c r="B2275" t="s">
        <v>157</v>
      </c>
      <c r="C2275" t="s">
        <v>2251</v>
      </c>
      <c r="D2275">
        <v>0.26729999999999998</v>
      </c>
      <c r="E2275">
        <v>1747</v>
      </c>
      <c r="F2275">
        <f t="shared" si="35"/>
        <v>9</v>
      </c>
      <c r="G2275" t="str">
        <f>STANDINGS_BA[[#This Row],[League]]&amp;STANDINGS_BA[[#This Row],[Team]]</f>
        <v>$150 Draft Champions Mar 01 1:00 pm Lg.3805Team Uganski</v>
      </c>
    </row>
    <row r="2276" spans="1:7" x14ac:dyDescent="0.25">
      <c r="A2276">
        <v>1389</v>
      </c>
      <c r="B2276" t="s">
        <v>2257</v>
      </c>
      <c r="C2276" t="s">
        <v>2251</v>
      </c>
      <c r="D2276">
        <v>0.26579999999999998</v>
      </c>
      <c r="E2276">
        <v>1522</v>
      </c>
      <c r="F2276">
        <f t="shared" si="35"/>
        <v>10</v>
      </c>
      <c r="G2276" t="str">
        <f>STANDINGS_BA[[#This Row],[League]]&amp;STANDINGS_BA[[#This Row],[Team]]</f>
        <v>$150 Draft Champions Mar 01 1:00 pm Lg.3805Chihuahuas</v>
      </c>
    </row>
    <row r="2277" spans="1:7" x14ac:dyDescent="0.25">
      <c r="A2277">
        <v>2143</v>
      </c>
      <c r="B2277" t="s">
        <v>2113</v>
      </c>
      <c r="C2277" t="s">
        <v>2251</v>
      </c>
      <c r="D2277">
        <v>0.26079999999999998</v>
      </c>
      <c r="E2277">
        <v>768</v>
      </c>
      <c r="F2277">
        <f t="shared" si="35"/>
        <v>11</v>
      </c>
      <c r="G2277" t="str">
        <f>STANDINGS_BA[[#This Row],[League]]&amp;STANDINGS_BA[[#This Row],[Team]]</f>
        <v>$150 Draft Champions Mar 01 1:00 pm Lg.3805Royale with Cheese</v>
      </c>
    </row>
    <row r="2278" spans="1:7" x14ac:dyDescent="0.25">
      <c r="A2278">
        <v>2419</v>
      </c>
      <c r="B2278" t="s">
        <v>2258</v>
      </c>
      <c r="C2278" t="s">
        <v>2251</v>
      </c>
      <c r="D2278">
        <v>0.25850000000000001</v>
      </c>
      <c r="E2278">
        <v>492</v>
      </c>
      <c r="F2278">
        <f t="shared" si="35"/>
        <v>12</v>
      </c>
      <c r="G2278" t="str">
        <f>STANDINGS_BA[[#This Row],[League]]&amp;STANDINGS_BA[[#This Row],[Team]]</f>
        <v>$150 Draft Champions Mar 01 1:00 pm Lg.3805Dee'z Nuts</v>
      </c>
    </row>
    <row r="2279" spans="1:7" x14ac:dyDescent="0.25">
      <c r="A2279">
        <v>2604</v>
      </c>
      <c r="B2279" t="s">
        <v>456</v>
      </c>
      <c r="C2279" t="s">
        <v>2251</v>
      </c>
      <c r="D2279">
        <v>0.25640000000000002</v>
      </c>
      <c r="E2279">
        <v>307</v>
      </c>
      <c r="F2279">
        <f t="shared" si="35"/>
        <v>13</v>
      </c>
      <c r="G2279" t="str">
        <f>STANDINGS_BA[[#This Row],[League]]&amp;STANDINGS_BA[[#This Row],[Team]]</f>
        <v>$150 Draft Champions Mar 01 1:00 pm Lg.3805I'm Your Daddy</v>
      </c>
    </row>
    <row r="2280" spans="1:7" x14ac:dyDescent="0.25">
      <c r="A2280">
        <v>2625</v>
      </c>
      <c r="B2280" t="s">
        <v>2259</v>
      </c>
      <c r="C2280" t="s">
        <v>2251</v>
      </c>
      <c r="D2280">
        <v>0.25609999999999999</v>
      </c>
      <c r="E2280">
        <v>286</v>
      </c>
      <c r="F2280">
        <f t="shared" si="35"/>
        <v>14</v>
      </c>
      <c r="G2280" t="str">
        <f>STANDINGS_BA[[#This Row],[League]]&amp;STANDINGS_BA[[#This Row],[Team]]</f>
        <v>$150 Draft Champions Mar 01 1:00 pm Lg.3805Dreycott Dragons</v>
      </c>
    </row>
    <row r="2281" spans="1:7" x14ac:dyDescent="0.25">
      <c r="A2281">
        <v>2703</v>
      </c>
      <c r="B2281" t="s">
        <v>98</v>
      </c>
      <c r="C2281" t="s">
        <v>2251</v>
      </c>
      <c r="D2281">
        <v>0.25480000000000003</v>
      </c>
      <c r="E2281">
        <v>208</v>
      </c>
      <c r="F2281">
        <f t="shared" si="35"/>
        <v>15</v>
      </c>
      <c r="G2281" t="str">
        <f>STANDINGS_BA[[#This Row],[League]]&amp;STANDINGS_BA[[#This Row],[Team]]</f>
        <v>$150 Draft Champions Mar 01 1:00 pm Lg.3805Team Ward</v>
      </c>
    </row>
    <row r="2282" spans="1:7" x14ac:dyDescent="0.25">
      <c r="A2282">
        <v>215</v>
      </c>
      <c r="B2282" t="s">
        <v>2260</v>
      </c>
      <c r="C2282" t="s">
        <v>2261</v>
      </c>
      <c r="D2282">
        <v>0.2757</v>
      </c>
      <c r="E2282">
        <v>2696</v>
      </c>
      <c r="F2282">
        <f t="shared" si="35"/>
        <v>1</v>
      </c>
      <c r="G2282" t="str">
        <f>STANDINGS_BA[[#This Row],[League]]&amp;STANDINGS_BA[[#This Row],[Team]]</f>
        <v>$150 Draft Champions Mar 01 1:00 pm Lg.3809Team Coleman</v>
      </c>
    </row>
    <row r="2283" spans="1:7" x14ac:dyDescent="0.25">
      <c r="A2283">
        <v>519</v>
      </c>
      <c r="B2283" t="s">
        <v>2262</v>
      </c>
      <c r="C2283" t="s">
        <v>2261</v>
      </c>
      <c r="D2283">
        <v>0.27239999999999998</v>
      </c>
      <c r="E2283">
        <v>2392</v>
      </c>
      <c r="F2283">
        <f t="shared" si="35"/>
        <v>2</v>
      </c>
      <c r="G2283" t="str">
        <f>STANDINGS_BA[[#This Row],[League]]&amp;STANDINGS_BA[[#This Row],[Team]]</f>
        <v>$150 Draft Champions Mar 01 1:00 pm Lg.3809The Eamus Catulis</v>
      </c>
    </row>
    <row r="2284" spans="1:7" x14ac:dyDescent="0.25">
      <c r="A2284">
        <v>626</v>
      </c>
      <c r="B2284" t="s">
        <v>2263</v>
      </c>
      <c r="C2284" t="s">
        <v>2261</v>
      </c>
      <c r="D2284">
        <v>0.27139999999999997</v>
      </c>
      <c r="E2284">
        <v>2285</v>
      </c>
      <c r="F2284">
        <f t="shared" si="35"/>
        <v>3</v>
      </c>
      <c r="G2284" t="str">
        <f>STANDINGS_BA[[#This Row],[League]]&amp;STANDINGS_BA[[#This Row],[Team]]</f>
        <v>$150 Draft Champions Mar 01 1:00 pm Lg.3809Chicos Bailbonds</v>
      </c>
    </row>
    <row r="2285" spans="1:7" x14ac:dyDescent="0.25">
      <c r="A2285">
        <v>723</v>
      </c>
      <c r="B2285" t="s">
        <v>2264</v>
      </c>
      <c r="C2285" t="s">
        <v>2261</v>
      </c>
      <c r="D2285">
        <v>0.27050000000000002</v>
      </c>
      <c r="E2285">
        <v>2188</v>
      </c>
      <c r="F2285">
        <f t="shared" si="35"/>
        <v>4</v>
      </c>
      <c r="G2285" t="str">
        <f>STANDINGS_BA[[#This Row],[League]]&amp;STANDINGS_BA[[#This Row],[Team]]</f>
        <v>$150 Draft Champions Mar 01 1:00 pm Lg.3809FindMe</v>
      </c>
    </row>
    <row r="2286" spans="1:7" x14ac:dyDescent="0.25">
      <c r="A2286">
        <v>833</v>
      </c>
      <c r="B2286" t="s">
        <v>2265</v>
      </c>
      <c r="C2286" t="s">
        <v>2261</v>
      </c>
      <c r="D2286">
        <v>0.26950000000000002</v>
      </c>
      <c r="E2286">
        <v>2078</v>
      </c>
      <c r="F2286">
        <f t="shared" si="35"/>
        <v>5</v>
      </c>
      <c r="G2286" t="str">
        <f>STANDINGS_BA[[#This Row],[League]]&amp;STANDINGS_BA[[#This Row],[Team]]</f>
        <v>$150 Draft Champions Mar 01 1:00 pm Lg.3809Team Allen</v>
      </c>
    </row>
    <row r="2287" spans="1:7" x14ac:dyDescent="0.25">
      <c r="A2287">
        <v>857</v>
      </c>
      <c r="B2287" t="s">
        <v>2266</v>
      </c>
      <c r="C2287" t="s">
        <v>2261</v>
      </c>
      <c r="D2287">
        <v>0.26939999999999997</v>
      </c>
      <c r="E2287">
        <v>2054</v>
      </c>
      <c r="F2287">
        <f t="shared" si="35"/>
        <v>6</v>
      </c>
      <c r="G2287" t="str">
        <f>STANDINGS_BA[[#This Row],[League]]&amp;STANDINGS_BA[[#This Row],[Team]]</f>
        <v>$150 Draft Champions Mar 01 1:00 pm Lg.3809Sully's Crawdads</v>
      </c>
    </row>
    <row r="2288" spans="1:7" x14ac:dyDescent="0.25">
      <c r="A2288">
        <v>1215</v>
      </c>
      <c r="B2288" t="s">
        <v>282</v>
      </c>
      <c r="C2288" t="s">
        <v>2261</v>
      </c>
      <c r="D2288">
        <v>0.26700000000000002</v>
      </c>
      <c r="E2288">
        <v>1696</v>
      </c>
      <c r="F2288">
        <f t="shared" si="35"/>
        <v>7</v>
      </c>
      <c r="G2288" t="str">
        <f>STANDINGS_BA[[#This Row],[League]]&amp;STANDINGS_BA[[#This Row],[Team]]</f>
        <v>$150 Draft Champions Mar 01 1:00 pm Lg.3809Little Dorf and Shortround</v>
      </c>
    </row>
    <row r="2289" spans="1:7" x14ac:dyDescent="0.25">
      <c r="A2289">
        <v>1577</v>
      </c>
      <c r="B2289" t="s">
        <v>2267</v>
      </c>
      <c r="C2289" t="s">
        <v>2261</v>
      </c>
      <c r="D2289">
        <v>0.26469999999999999</v>
      </c>
      <c r="E2289">
        <v>1334</v>
      </c>
      <c r="F2289">
        <f t="shared" si="35"/>
        <v>8</v>
      </c>
      <c r="G2289" t="str">
        <f>STANDINGS_BA[[#This Row],[League]]&amp;STANDINGS_BA[[#This Row],[Team]]</f>
        <v>$150 Draft Champions Mar 01 1:00 pm Lg.3809SLAAAYER 3</v>
      </c>
    </row>
    <row r="2290" spans="1:7" x14ac:dyDescent="0.25">
      <c r="A2290">
        <v>1785</v>
      </c>
      <c r="B2290" t="s">
        <v>2268</v>
      </c>
      <c r="C2290" t="s">
        <v>2261</v>
      </c>
      <c r="D2290">
        <v>0.26329999999999998</v>
      </c>
      <c r="E2290">
        <v>1126</v>
      </c>
      <c r="F2290">
        <f t="shared" si="35"/>
        <v>9</v>
      </c>
      <c r="G2290" t="str">
        <f>STANDINGS_BA[[#This Row],[League]]&amp;STANDINGS_BA[[#This Row],[Team]]</f>
        <v>$150 Draft Champions Mar 01 1:00 pm Lg.3809Team Gogola</v>
      </c>
    </row>
    <row r="2291" spans="1:7" x14ac:dyDescent="0.25">
      <c r="A2291">
        <v>1892</v>
      </c>
      <c r="B2291" t="s">
        <v>2269</v>
      </c>
      <c r="C2291" t="s">
        <v>2261</v>
      </c>
      <c r="D2291">
        <v>0.2626</v>
      </c>
      <c r="E2291">
        <v>1019</v>
      </c>
      <c r="F2291">
        <f t="shared" si="35"/>
        <v>10</v>
      </c>
      <c r="G2291" t="str">
        <f>STANDINGS_BA[[#This Row],[League]]&amp;STANDINGS_BA[[#This Row],[Team]]</f>
        <v>$150 Draft Champions Mar 01 1:00 pm Lg.3809LockWash</v>
      </c>
    </row>
    <row r="2292" spans="1:7" x14ac:dyDescent="0.25">
      <c r="A2292">
        <v>2003</v>
      </c>
      <c r="B2292" t="s">
        <v>2270</v>
      </c>
      <c r="C2292" t="s">
        <v>2261</v>
      </c>
      <c r="D2292">
        <v>0.26179999999999998</v>
      </c>
      <c r="E2292">
        <v>908</v>
      </c>
      <c r="F2292">
        <f t="shared" si="35"/>
        <v>11</v>
      </c>
      <c r="G2292" t="str">
        <f>STANDINGS_BA[[#This Row],[League]]&amp;STANDINGS_BA[[#This Row],[Team]]</f>
        <v>$150 Draft Champions Mar 01 1:00 pm Lg.3809ThUnderDogs</v>
      </c>
    </row>
    <row r="2293" spans="1:7" x14ac:dyDescent="0.25">
      <c r="A2293">
        <v>2275</v>
      </c>
      <c r="B2293" t="s">
        <v>2271</v>
      </c>
      <c r="C2293" t="s">
        <v>2261</v>
      </c>
      <c r="D2293">
        <v>0.25979999999999998</v>
      </c>
      <c r="E2293">
        <v>636</v>
      </c>
      <c r="F2293">
        <f t="shared" si="35"/>
        <v>12</v>
      </c>
      <c r="G2293" t="str">
        <f>STANDINGS_BA[[#This Row],[League]]&amp;STANDINGS_BA[[#This Row],[Team]]</f>
        <v>$150 Draft Champions Mar 01 1:00 pm Lg.3809French Toast!</v>
      </c>
    </row>
    <row r="2294" spans="1:7" x14ac:dyDescent="0.25">
      <c r="A2294">
        <v>2336</v>
      </c>
      <c r="B2294" t="s">
        <v>386</v>
      </c>
      <c r="C2294" t="s">
        <v>2261</v>
      </c>
      <c r="D2294">
        <v>0.25919999999999999</v>
      </c>
      <c r="E2294">
        <v>575</v>
      </c>
      <c r="F2294">
        <f t="shared" si="35"/>
        <v>13</v>
      </c>
      <c r="G2294" t="str">
        <f>STANDINGS_BA[[#This Row],[League]]&amp;STANDINGS_BA[[#This Row],[Team]]</f>
        <v>$150 Draft Champions Mar 01 1:00 pm Lg.3809The BULLMOOSE</v>
      </c>
    </row>
    <row r="2295" spans="1:7" x14ac:dyDescent="0.25">
      <c r="A2295">
        <v>2351</v>
      </c>
      <c r="B2295" t="s">
        <v>2272</v>
      </c>
      <c r="C2295" t="s">
        <v>2261</v>
      </c>
      <c r="D2295">
        <v>0.2591</v>
      </c>
      <c r="E2295">
        <v>560</v>
      </c>
      <c r="F2295">
        <f t="shared" si="35"/>
        <v>14</v>
      </c>
      <c r="G2295" t="str">
        <f>STANDINGS_BA[[#This Row],[League]]&amp;STANDINGS_BA[[#This Row],[Team]]</f>
        <v>$150 Draft Champions Mar 01 1:00 pm Lg.3809The Walrus</v>
      </c>
    </row>
    <row r="2296" spans="1:7" x14ac:dyDescent="0.25">
      <c r="A2296">
        <v>2860</v>
      </c>
      <c r="B2296" t="s">
        <v>2273</v>
      </c>
      <c r="C2296" t="s">
        <v>2261</v>
      </c>
      <c r="D2296">
        <v>0.25059999999999999</v>
      </c>
      <c r="E2296">
        <v>51</v>
      </c>
      <c r="F2296">
        <f t="shared" si="35"/>
        <v>15</v>
      </c>
      <c r="G2296" t="str">
        <f>STANDINGS_BA[[#This Row],[League]]&amp;STANDINGS_BA[[#This Row],[Team]]</f>
        <v>$150 Draft Champions Mar 01 1:00 pm Lg.3809Sorry I bet on baseball</v>
      </c>
    </row>
    <row r="2297" spans="1:7" x14ac:dyDescent="0.25">
      <c r="A2297">
        <v>123</v>
      </c>
      <c r="B2297" t="s">
        <v>147</v>
      </c>
      <c r="C2297" t="s">
        <v>2274</v>
      </c>
      <c r="D2297">
        <v>0.27779999999999999</v>
      </c>
      <c r="E2297">
        <v>2788</v>
      </c>
      <c r="F2297">
        <f t="shared" si="35"/>
        <v>1</v>
      </c>
      <c r="G2297" t="str">
        <f>STANDINGS_BA[[#This Row],[League]]&amp;STANDINGS_BA[[#This Row],[Team]]</f>
        <v>$150 Draft Champions Mar 02 1:00 pm Lg.3811fung wa express</v>
      </c>
    </row>
    <row r="2298" spans="1:7" x14ac:dyDescent="0.25">
      <c r="A2298">
        <v>376</v>
      </c>
      <c r="B2298" t="s">
        <v>2275</v>
      </c>
      <c r="C2298" t="s">
        <v>2274</v>
      </c>
      <c r="D2298">
        <v>0.2737</v>
      </c>
      <c r="E2298">
        <v>2535</v>
      </c>
      <c r="F2298">
        <f t="shared" si="35"/>
        <v>2</v>
      </c>
      <c r="G2298" t="str">
        <f>STANDINGS_BA[[#This Row],[League]]&amp;STANDINGS_BA[[#This Row],[Team]]</f>
        <v>$150 Draft Champions Mar 02 1:00 pm Lg.3811Bavaro DC 3</v>
      </c>
    </row>
    <row r="2299" spans="1:7" x14ac:dyDescent="0.25">
      <c r="A2299">
        <v>392</v>
      </c>
      <c r="B2299" t="s">
        <v>2276</v>
      </c>
      <c r="C2299" t="s">
        <v>2274</v>
      </c>
      <c r="D2299">
        <v>0.27350000000000002</v>
      </c>
      <c r="E2299">
        <v>2519</v>
      </c>
      <c r="F2299">
        <f t="shared" si="35"/>
        <v>3</v>
      </c>
      <c r="G2299" t="str">
        <f>STANDINGS_BA[[#This Row],[League]]&amp;STANDINGS_BA[[#This Row],[Team]]</f>
        <v>$150 Draft Champions Mar 02 1:00 pm Lg.3811Demo Days</v>
      </c>
    </row>
    <row r="2300" spans="1:7" x14ac:dyDescent="0.25">
      <c r="A2300">
        <v>523</v>
      </c>
      <c r="B2300" t="s">
        <v>214</v>
      </c>
      <c r="C2300" t="s">
        <v>2274</v>
      </c>
      <c r="D2300">
        <v>0.27229999999999999</v>
      </c>
      <c r="E2300">
        <v>2388</v>
      </c>
      <c r="F2300">
        <f t="shared" si="35"/>
        <v>4</v>
      </c>
      <c r="G2300" t="str">
        <f>STANDINGS_BA[[#This Row],[League]]&amp;STANDINGS_BA[[#This Row],[Team]]</f>
        <v>$150 Draft Champions Mar 02 1:00 pm Lg.3811Mississippi Squeeze</v>
      </c>
    </row>
    <row r="2301" spans="1:7" x14ac:dyDescent="0.25">
      <c r="A2301">
        <v>640</v>
      </c>
      <c r="B2301" t="s">
        <v>2277</v>
      </c>
      <c r="C2301" t="s">
        <v>2274</v>
      </c>
      <c r="D2301">
        <v>0.2712</v>
      </c>
      <c r="E2301">
        <v>2271</v>
      </c>
      <c r="F2301">
        <f t="shared" si="35"/>
        <v>5</v>
      </c>
      <c r="G2301" t="str">
        <f>STANDINGS_BA[[#This Row],[League]]&amp;STANDINGS_BA[[#This Row],[Team]]</f>
        <v>$150 Draft Champions Mar 02 1:00 pm Lg.3811shuck me sideways</v>
      </c>
    </row>
    <row r="2302" spans="1:7" x14ac:dyDescent="0.25">
      <c r="A2302">
        <v>746</v>
      </c>
      <c r="B2302" t="s">
        <v>2278</v>
      </c>
      <c r="C2302" t="s">
        <v>2274</v>
      </c>
      <c r="D2302">
        <v>0.27029999999999998</v>
      </c>
      <c r="E2302">
        <v>2164.5</v>
      </c>
      <c r="F2302">
        <f t="shared" si="35"/>
        <v>6</v>
      </c>
      <c r="G2302" t="str">
        <f>STANDINGS_BA[[#This Row],[League]]&amp;STANDINGS_BA[[#This Row],[Team]]</f>
        <v>$150 Draft Champions Mar 02 1:00 pm Lg.3811Mojo Masters</v>
      </c>
    </row>
    <row r="2303" spans="1:7" x14ac:dyDescent="0.25">
      <c r="A2303">
        <v>928</v>
      </c>
      <c r="B2303" t="s">
        <v>2279</v>
      </c>
      <c r="C2303" t="s">
        <v>2274</v>
      </c>
      <c r="D2303">
        <v>0.26900000000000002</v>
      </c>
      <c r="E2303">
        <v>1983</v>
      </c>
      <c r="F2303">
        <f t="shared" si="35"/>
        <v>7</v>
      </c>
      <c r="G2303" t="str">
        <f>STANDINGS_BA[[#This Row],[League]]&amp;STANDINGS_BA[[#This Row],[Team]]</f>
        <v>$150 Draft Champions Mar 02 1:00 pm Lg.3811Livin The Dream</v>
      </c>
    </row>
    <row r="2304" spans="1:7" x14ac:dyDescent="0.25">
      <c r="A2304">
        <v>1325</v>
      </c>
      <c r="B2304" t="s">
        <v>2280</v>
      </c>
      <c r="C2304" t="s">
        <v>2274</v>
      </c>
      <c r="D2304">
        <v>0.26619999999999999</v>
      </c>
      <c r="E2304">
        <v>1586</v>
      </c>
      <c r="F2304">
        <f t="shared" si="35"/>
        <v>8</v>
      </c>
      <c r="G2304" t="str">
        <f>STANDINGS_BA[[#This Row],[League]]&amp;STANDINGS_BA[[#This Row],[Team]]</f>
        <v>$150 Draft Champions Mar 02 1:00 pm Lg.3811Somali Pirates</v>
      </c>
    </row>
    <row r="2305" spans="1:7" x14ac:dyDescent="0.25">
      <c r="A2305">
        <v>1400</v>
      </c>
      <c r="B2305" t="s">
        <v>467</v>
      </c>
      <c r="C2305" t="s">
        <v>2274</v>
      </c>
      <c r="D2305">
        <v>0.26569999999999999</v>
      </c>
      <c r="E2305">
        <v>1511</v>
      </c>
      <c r="F2305">
        <f t="shared" si="35"/>
        <v>9</v>
      </c>
      <c r="G2305" t="str">
        <f>STANDINGS_BA[[#This Row],[League]]&amp;STANDINGS_BA[[#This Row],[Team]]</f>
        <v>$150 Draft Champions Mar 02 1:00 pm Lg.3811DE Destroyers</v>
      </c>
    </row>
    <row r="2306" spans="1:7" x14ac:dyDescent="0.25">
      <c r="A2306">
        <v>1869</v>
      </c>
      <c r="B2306" t="s">
        <v>13</v>
      </c>
      <c r="C2306" t="s">
        <v>2274</v>
      </c>
      <c r="D2306">
        <v>0.26279999999999998</v>
      </c>
      <c r="E2306">
        <v>1042</v>
      </c>
      <c r="F2306">
        <f t="shared" si="35"/>
        <v>10</v>
      </c>
      <c r="G2306" t="str">
        <f>STANDINGS_BA[[#This Row],[League]]&amp;STANDINGS_BA[[#This Row],[Team]]</f>
        <v>$150 Draft Champions Mar 02 1:00 pm Lg.3811The Balking Dead</v>
      </c>
    </row>
    <row r="2307" spans="1:7" x14ac:dyDescent="0.25">
      <c r="A2307">
        <v>1957</v>
      </c>
      <c r="B2307" t="s">
        <v>1087</v>
      </c>
      <c r="C2307" t="s">
        <v>2274</v>
      </c>
      <c r="D2307">
        <v>0.26219999999999999</v>
      </c>
      <c r="E2307">
        <v>954</v>
      </c>
      <c r="F2307">
        <f t="shared" ref="F2307:F2370" si="36">IF(C2307=C2306,F2306+1,1)</f>
        <v>11</v>
      </c>
      <c r="G2307" t="str">
        <f>STANDINGS_BA[[#This Row],[League]]&amp;STANDINGS_BA[[#This Row],[Team]]</f>
        <v>$150 Draft Champions Mar 02 1:00 pm Lg.3811Team Edwards</v>
      </c>
    </row>
    <row r="2308" spans="1:7" x14ac:dyDescent="0.25">
      <c r="A2308">
        <v>2088</v>
      </c>
      <c r="B2308" t="s">
        <v>2281</v>
      </c>
      <c r="C2308" t="s">
        <v>2274</v>
      </c>
      <c r="D2308">
        <v>0.26129999999999998</v>
      </c>
      <c r="E2308">
        <v>823</v>
      </c>
      <c r="F2308">
        <f t="shared" si="36"/>
        <v>12</v>
      </c>
      <c r="G2308" t="str">
        <f>STANDINGS_BA[[#This Row],[League]]&amp;STANDINGS_BA[[#This Row],[Team]]</f>
        <v>$150 Draft Champions Mar 02 1:00 pm Lg.3811Rugen Hardware</v>
      </c>
    </row>
    <row r="2309" spans="1:7" x14ac:dyDescent="0.25">
      <c r="A2309">
        <v>2428</v>
      </c>
      <c r="B2309" t="s">
        <v>2282</v>
      </c>
      <c r="C2309" t="s">
        <v>2274</v>
      </c>
      <c r="D2309">
        <v>0.25840000000000002</v>
      </c>
      <c r="E2309">
        <v>483</v>
      </c>
      <c r="F2309">
        <f t="shared" si="36"/>
        <v>13</v>
      </c>
      <c r="G2309" t="str">
        <f>STANDINGS_BA[[#This Row],[League]]&amp;STANDINGS_BA[[#This Row],[Team]]</f>
        <v>$150 Draft Champions Mar 02 1:00 pm Lg.3811The Low Hanging Fruit</v>
      </c>
    </row>
    <row r="2310" spans="1:7" x14ac:dyDescent="0.25">
      <c r="A2310">
        <v>2444</v>
      </c>
      <c r="B2310" t="s">
        <v>1290</v>
      </c>
      <c r="C2310" t="s">
        <v>2274</v>
      </c>
      <c r="D2310">
        <v>0.25819999999999999</v>
      </c>
      <c r="E2310">
        <v>467</v>
      </c>
      <c r="F2310">
        <f t="shared" si="36"/>
        <v>14</v>
      </c>
      <c r="G2310" t="str">
        <f>STANDINGS_BA[[#This Row],[League]]&amp;STANDINGS_BA[[#This Row],[Team]]</f>
        <v>$150 Draft Champions Mar 02 1:00 pm Lg.3811What Was I Thinking</v>
      </c>
    </row>
    <row r="2311" spans="1:7" x14ac:dyDescent="0.25">
      <c r="A2311">
        <v>2453</v>
      </c>
      <c r="B2311" t="s">
        <v>2283</v>
      </c>
      <c r="C2311" t="s">
        <v>2274</v>
      </c>
      <c r="D2311">
        <v>0.25819999999999999</v>
      </c>
      <c r="E2311">
        <v>458</v>
      </c>
      <c r="F2311">
        <f t="shared" si="36"/>
        <v>15</v>
      </c>
      <c r="G2311" t="str">
        <f>STANDINGS_BA[[#This Row],[League]]&amp;STANDINGS_BA[[#This Row],[Team]]</f>
        <v>$150 Draft Champions Mar 02 1:00 pm Lg.3811Boston = Titletown</v>
      </c>
    </row>
    <row r="2312" spans="1:7" x14ac:dyDescent="0.25">
      <c r="A2312">
        <v>50</v>
      </c>
      <c r="B2312" t="s">
        <v>2284</v>
      </c>
      <c r="C2312" t="s">
        <v>2285</v>
      </c>
      <c r="D2312">
        <v>0.28029999999999999</v>
      </c>
      <c r="E2312">
        <v>2861</v>
      </c>
      <c r="F2312">
        <f t="shared" si="36"/>
        <v>1</v>
      </c>
      <c r="G2312" t="str">
        <f>STANDINGS_BA[[#This Row],[League]]&amp;STANDINGS_BA[[#This Row],[Team]]</f>
        <v>$150 Draft Champions Mar 03 1:00 pm Lg.3813Men with Wood</v>
      </c>
    </row>
    <row r="2313" spans="1:7" x14ac:dyDescent="0.25">
      <c r="A2313">
        <v>685</v>
      </c>
      <c r="B2313" t="s">
        <v>2286</v>
      </c>
      <c r="C2313" t="s">
        <v>2285</v>
      </c>
      <c r="D2313">
        <v>0.27079999999999999</v>
      </c>
      <c r="E2313">
        <v>2226</v>
      </c>
      <c r="F2313">
        <f t="shared" si="36"/>
        <v>2</v>
      </c>
      <c r="G2313" t="str">
        <f>STANDINGS_BA[[#This Row],[League]]&amp;STANDINGS_BA[[#This Row],[Team]]</f>
        <v>$150 Draft Champions Mar 03 1:00 pm Lg.3813Calgary Cannons v3</v>
      </c>
    </row>
    <row r="2314" spans="1:7" x14ac:dyDescent="0.25">
      <c r="A2314">
        <v>834</v>
      </c>
      <c r="B2314" t="s">
        <v>392</v>
      </c>
      <c r="C2314" t="s">
        <v>2285</v>
      </c>
      <c r="D2314">
        <v>0.26950000000000002</v>
      </c>
      <c r="E2314">
        <v>2077</v>
      </c>
      <c r="F2314">
        <f t="shared" si="36"/>
        <v>3</v>
      </c>
      <c r="G2314" t="str">
        <f>STANDINGS_BA[[#This Row],[League]]&amp;STANDINGS_BA[[#This Row],[Team]]</f>
        <v>$150 Draft Champions Mar 03 1:00 pm Lg.3813Team Conlon</v>
      </c>
    </row>
    <row r="2315" spans="1:7" x14ac:dyDescent="0.25">
      <c r="A2315">
        <v>1069</v>
      </c>
      <c r="B2315" t="s">
        <v>499</v>
      </c>
      <c r="C2315" t="s">
        <v>2285</v>
      </c>
      <c r="D2315">
        <v>0.26800000000000002</v>
      </c>
      <c r="E2315">
        <v>1842</v>
      </c>
      <c r="F2315">
        <f t="shared" si="36"/>
        <v>4</v>
      </c>
      <c r="G2315" t="str">
        <f>STANDINGS_BA[[#This Row],[League]]&amp;STANDINGS_BA[[#This Row],[Team]]</f>
        <v>$150 Draft Champions Mar 03 1:00 pm Lg.3813Thing 8</v>
      </c>
    </row>
    <row r="2316" spans="1:7" x14ac:dyDescent="0.25">
      <c r="A2316">
        <v>1265</v>
      </c>
      <c r="B2316" t="s">
        <v>2287</v>
      </c>
      <c r="C2316" t="s">
        <v>2285</v>
      </c>
      <c r="D2316">
        <v>0.2666</v>
      </c>
      <c r="E2316">
        <v>1646</v>
      </c>
      <c r="F2316">
        <f t="shared" si="36"/>
        <v>5</v>
      </c>
      <c r="G2316" t="str">
        <f>STANDINGS_BA[[#This Row],[League]]&amp;STANDINGS_BA[[#This Row],[Team]]</f>
        <v>$150 Draft Champions Mar 03 1:00 pm Lg.3813Sea Predators</v>
      </c>
    </row>
    <row r="2317" spans="1:7" x14ac:dyDescent="0.25">
      <c r="A2317">
        <v>1282</v>
      </c>
      <c r="B2317" t="s">
        <v>100</v>
      </c>
      <c r="C2317" t="s">
        <v>2285</v>
      </c>
      <c r="D2317">
        <v>0.26650000000000001</v>
      </c>
      <c r="E2317">
        <v>1629</v>
      </c>
      <c r="F2317">
        <f t="shared" si="36"/>
        <v>6</v>
      </c>
      <c r="G2317" t="str">
        <f>STANDINGS_BA[[#This Row],[League]]&amp;STANDINGS_BA[[#This Row],[Team]]</f>
        <v>$150 Draft Champions Mar 03 1:00 pm Lg.3813Champagne on Ice</v>
      </c>
    </row>
    <row r="2318" spans="1:7" x14ac:dyDescent="0.25">
      <c r="A2318">
        <v>1344</v>
      </c>
      <c r="B2318" t="s">
        <v>193</v>
      </c>
      <c r="C2318" t="s">
        <v>2285</v>
      </c>
      <c r="D2318">
        <v>0.2661</v>
      </c>
      <c r="E2318">
        <v>1567</v>
      </c>
      <c r="F2318">
        <f t="shared" si="36"/>
        <v>7</v>
      </c>
      <c r="G2318" t="str">
        <f>STANDINGS_BA[[#This Row],[League]]&amp;STANDINGS_BA[[#This Row],[Team]]</f>
        <v>$150 Draft Champions Mar 03 1:00 pm Lg.3813Team Peavey</v>
      </c>
    </row>
    <row r="2319" spans="1:7" x14ac:dyDescent="0.25">
      <c r="A2319">
        <v>1513</v>
      </c>
      <c r="B2319" t="s">
        <v>81</v>
      </c>
      <c r="C2319" t="s">
        <v>2285</v>
      </c>
      <c r="D2319">
        <v>0.26500000000000001</v>
      </c>
      <c r="E2319">
        <v>1398</v>
      </c>
      <c r="F2319">
        <f t="shared" si="36"/>
        <v>8</v>
      </c>
      <c r="G2319" t="str">
        <f>STANDINGS_BA[[#This Row],[League]]&amp;STANDINGS_BA[[#This Row],[Team]]</f>
        <v>$150 Draft Champions Mar 03 1:00 pm Lg.3813London Cheeseheads</v>
      </c>
    </row>
    <row r="2320" spans="1:7" x14ac:dyDescent="0.25">
      <c r="A2320">
        <v>1663</v>
      </c>
      <c r="B2320" t="s">
        <v>2288</v>
      </c>
      <c r="C2320" t="s">
        <v>2285</v>
      </c>
      <c r="D2320">
        <v>0.2641</v>
      </c>
      <c r="E2320">
        <v>1248</v>
      </c>
      <c r="F2320">
        <f t="shared" si="36"/>
        <v>9</v>
      </c>
      <c r="G2320" t="str">
        <f>STANDINGS_BA[[#This Row],[League]]&amp;STANDINGS_BA[[#This Row],[Team]]</f>
        <v>$150 Draft Champions Mar 03 1:00 pm Lg.3813Grimson Reapers</v>
      </c>
    </row>
    <row r="2321" spans="1:7" x14ac:dyDescent="0.25">
      <c r="A2321">
        <v>1718</v>
      </c>
      <c r="B2321" t="s">
        <v>2289</v>
      </c>
      <c r="C2321" t="s">
        <v>2285</v>
      </c>
      <c r="D2321">
        <v>0.26379999999999998</v>
      </c>
      <c r="E2321">
        <v>1193</v>
      </c>
      <c r="F2321">
        <f t="shared" si="36"/>
        <v>10</v>
      </c>
      <c r="G2321" t="str">
        <f>STANDINGS_BA[[#This Row],[League]]&amp;STANDINGS_BA[[#This Row],[Team]]</f>
        <v>$150 Draft Champions Mar 03 1:00 pm Lg.3813I Betts Money</v>
      </c>
    </row>
    <row r="2322" spans="1:7" x14ac:dyDescent="0.25">
      <c r="A2322">
        <v>1995</v>
      </c>
      <c r="B2322" t="s">
        <v>2290</v>
      </c>
      <c r="C2322" t="s">
        <v>2285</v>
      </c>
      <c r="D2322">
        <v>0.26179999999999998</v>
      </c>
      <c r="E2322">
        <v>916</v>
      </c>
      <c r="F2322">
        <f t="shared" si="36"/>
        <v>11</v>
      </c>
      <c r="G2322" t="str">
        <f>STANDINGS_BA[[#This Row],[League]]&amp;STANDINGS_BA[[#This Row],[Team]]</f>
        <v>$150 Draft Champions Mar 03 1:00 pm Lg.3813Byrd, Byrd, Byrd, Byrd is the Word</v>
      </c>
    </row>
    <row r="2323" spans="1:7" x14ac:dyDescent="0.25">
      <c r="A2323">
        <v>2501</v>
      </c>
      <c r="B2323" t="s">
        <v>2291</v>
      </c>
      <c r="C2323" t="s">
        <v>2285</v>
      </c>
      <c r="D2323">
        <v>0.25769999999999998</v>
      </c>
      <c r="E2323">
        <v>410</v>
      </c>
      <c r="F2323">
        <f t="shared" si="36"/>
        <v>12</v>
      </c>
      <c r="G2323" t="str">
        <f>STANDINGS_BA[[#This Row],[League]]&amp;STANDINGS_BA[[#This Row],[Team]]</f>
        <v>$150 Draft Champions Mar 03 1:00 pm Lg.3813Connman</v>
      </c>
    </row>
    <row r="2324" spans="1:7" x14ac:dyDescent="0.25">
      <c r="A2324">
        <v>2506</v>
      </c>
      <c r="B2324" t="s">
        <v>2292</v>
      </c>
      <c r="C2324" t="s">
        <v>2285</v>
      </c>
      <c r="D2324">
        <v>0.25769999999999998</v>
      </c>
      <c r="E2324">
        <v>405</v>
      </c>
      <c r="F2324">
        <f t="shared" si="36"/>
        <v>13</v>
      </c>
      <c r="G2324" t="str">
        <f>STANDINGS_BA[[#This Row],[League]]&amp;STANDINGS_BA[[#This Row],[Team]]</f>
        <v>$150 Draft Champions Mar 03 1:00 pm Lg.3813JUICE</v>
      </c>
    </row>
    <row r="2325" spans="1:7" x14ac:dyDescent="0.25">
      <c r="A2325">
        <v>2652</v>
      </c>
      <c r="B2325" t="s">
        <v>2293</v>
      </c>
      <c r="C2325" t="s">
        <v>2285</v>
      </c>
      <c r="D2325">
        <v>0.25559999999999999</v>
      </c>
      <c r="E2325">
        <v>259</v>
      </c>
      <c r="F2325">
        <f t="shared" si="36"/>
        <v>14</v>
      </c>
      <c r="G2325" t="str">
        <f>STANDINGS_BA[[#This Row],[League]]&amp;STANDINGS_BA[[#This Row],[Team]]</f>
        <v>$150 Draft Champions Mar 03 1:00 pm Lg.3813Oppo Tacos</v>
      </c>
    </row>
    <row r="2326" spans="1:7" x14ac:dyDescent="0.25">
      <c r="A2326">
        <v>2670</v>
      </c>
      <c r="B2326" t="s">
        <v>2294</v>
      </c>
      <c r="C2326" t="s">
        <v>2285</v>
      </c>
      <c r="D2326">
        <v>0.25530000000000003</v>
      </c>
      <c r="E2326">
        <v>241</v>
      </c>
      <c r="F2326">
        <f t="shared" si="36"/>
        <v>15</v>
      </c>
      <c r="G2326" t="str">
        <f>STANDINGS_BA[[#This Row],[League]]&amp;STANDINGS_BA[[#This Row],[Team]]</f>
        <v>$150 Draft Champions Mar 03 1:00 pm Lg.3813Team Dickens</v>
      </c>
    </row>
    <row r="2327" spans="1:7" x14ac:dyDescent="0.25">
      <c r="A2327">
        <v>111</v>
      </c>
      <c r="B2327" t="s">
        <v>2295</v>
      </c>
      <c r="C2327" t="s">
        <v>2296</v>
      </c>
      <c r="D2327">
        <v>0.27800000000000002</v>
      </c>
      <c r="E2327">
        <v>2800</v>
      </c>
      <c r="F2327">
        <f t="shared" si="36"/>
        <v>1</v>
      </c>
      <c r="G2327" t="str">
        <f>STANDINGS_BA[[#This Row],[League]]&amp;STANDINGS_BA[[#This Row],[Team]]</f>
        <v>$150 Draft Champions Mar 03 1:00 pm Lg.3815O-Qua Tangin Wann</v>
      </c>
    </row>
    <row r="2328" spans="1:7" x14ac:dyDescent="0.25">
      <c r="A2328">
        <v>134</v>
      </c>
      <c r="B2328" t="s">
        <v>2297</v>
      </c>
      <c r="C2328" t="s">
        <v>2296</v>
      </c>
      <c r="D2328">
        <v>0.27750000000000002</v>
      </c>
      <c r="E2328">
        <v>2777</v>
      </c>
      <c r="F2328">
        <f t="shared" si="36"/>
        <v>2</v>
      </c>
      <c r="G2328" t="str">
        <f>STANDINGS_BA[[#This Row],[League]]&amp;STANDINGS_BA[[#This Row],[Team]]</f>
        <v>$150 Draft Champions Mar 03 1:00 pm Lg.3815Domo Arigato Mr. Amato</v>
      </c>
    </row>
    <row r="2329" spans="1:7" x14ac:dyDescent="0.25">
      <c r="A2329">
        <v>483</v>
      </c>
      <c r="B2329" t="s">
        <v>2298</v>
      </c>
      <c r="C2329" t="s">
        <v>2296</v>
      </c>
      <c r="D2329">
        <v>0.27260000000000001</v>
      </c>
      <c r="E2329">
        <v>2428</v>
      </c>
      <c r="F2329">
        <f t="shared" si="36"/>
        <v>3</v>
      </c>
      <c r="G2329" t="str">
        <f>STANDINGS_BA[[#This Row],[League]]&amp;STANDINGS_BA[[#This Row],[Team]]</f>
        <v>$150 Draft Champions Mar 03 1:00 pm Lg.3815Team Welsh</v>
      </c>
    </row>
    <row r="2330" spans="1:7" x14ac:dyDescent="0.25">
      <c r="A2330">
        <v>676</v>
      </c>
      <c r="B2330" t="s">
        <v>660</v>
      </c>
      <c r="C2330" t="s">
        <v>2296</v>
      </c>
      <c r="D2330">
        <v>0.27089999999999997</v>
      </c>
      <c r="E2330">
        <v>2235</v>
      </c>
      <c r="F2330">
        <f t="shared" si="36"/>
        <v>4</v>
      </c>
      <c r="G2330" t="str">
        <f>STANDINGS_BA[[#This Row],[League]]&amp;STANDINGS_BA[[#This Row],[Team]]</f>
        <v>$150 Draft Champions Mar 03 1:00 pm Lg.3815JerseyJacks</v>
      </c>
    </row>
    <row r="2331" spans="1:7" x14ac:dyDescent="0.25">
      <c r="A2331">
        <v>701</v>
      </c>
      <c r="B2331" t="s">
        <v>2299</v>
      </c>
      <c r="C2331" t="s">
        <v>2296</v>
      </c>
      <c r="D2331">
        <v>0.2707</v>
      </c>
      <c r="E2331">
        <v>2210</v>
      </c>
      <c r="F2331">
        <f t="shared" si="36"/>
        <v>5</v>
      </c>
      <c r="G2331" t="str">
        <f>STANDINGS_BA[[#This Row],[League]]&amp;STANDINGS_BA[[#This Row],[Team]]</f>
        <v>$150 Draft Champions Mar 03 1:00 pm Lg.3815SpinningSeams11</v>
      </c>
    </row>
    <row r="2332" spans="1:7" x14ac:dyDescent="0.25">
      <c r="A2332">
        <v>1038</v>
      </c>
      <c r="B2332" t="s">
        <v>2300</v>
      </c>
      <c r="C2332" t="s">
        <v>2296</v>
      </c>
      <c r="D2332">
        <v>0.26819999999999999</v>
      </c>
      <c r="E2332">
        <v>1873</v>
      </c>
      <c r="F2332">
        <f t="shared" si="36"/>
        <v>6</v>
      </c>
      <c r="G2332" t="str">
        <f>STANDINGS_BA[[#This Row],[League]]&amp;STANDINGS_BA[[#This Row],[Team]]</f>
        <v>$150 Draft Champions Mar 03 1:00 pm Lg.3815Amato Machine v1.01b</v>
      </c>
    </row>
    <row r="2333" spans="1:7" x14ac:dyDescent="0.25">
      <c r="A2333">
        <v>1295</v>
      </c>
      <c r="B2333" t="s">
        <v>2301</v>
      </c>
      <c r="C2333" t="s">
        <v>2296</v>
      </c>
      <c r="D2333">
        <v>0.26640000000000003</v>
      </c>
      <c r="E2333">
        <v>1616</v>
      </c>
      <c r="F2333">
        <f t="shared" si="36"/>
        <v>7</v>
      </c>
      <c r="G2333" t="str">
        <f>STANDINGS_BA[[#This Row],[League]]&amp;STANDINGS_BA[[#This Row],[Team]]</f>
        <v>$150 Draft Champions Mar 03 1:00 pm Lg.3815Shiiieeeeeeet</v>
      </c>
    </row>
    <row r="2334" spans="1:7" x14ac:dyDescent="0.25">
      <c r="A2334">
        <v>1414</v>
      </c>
      <c r="B2334" t="s">
        <v>2302</v>
      </c>
      <c r="C2334" t="s">
        <v>2296</v>
      </c>
      <c r="D2334">
        <v>0.26569999999999999</v>
      </c>
      <c r="E2334">
        <v>1497</v>
      </c>
      <c r="F2334">
        <f t="shared" si="36"/>
        <v>8</v>
      </c>
      <c r="G2334" t="str">
        <f>STANDINGS_BA[[#This Row],[League]]&amp;STANDINGS_BA[[#This Row],[Team]]</f>
        <v>$150 Draft Champions Mar 03 1:00 pm Lg.3815Diamond Doctors</v>
      </c>
    </row>
    <row r="2335" spans="1:7" x14ac:dyDescent="0.25">
      <c r="A2335">
        <v>1425</v>
      </c>
      <c r="B2335" t="s">
        <v>1290</v>
      </c>
      <c r="C2335" t="s">
        <v>2296</v>
      </c>
      <c r="D2335">
        <v>0.2656</v>
      </c>
      <c r="E2335">
        <v>1486</v>
      </c>
      <c r="F2335">
        <f t="shared" si="36"/>
        <v>9</v>
      </c>
      <c r="G2335" t="str">
        <f>STANDINGS_BA[[#This Row],[League]]&amp;STANDINGS_BA[[#This Row],[Team]]</f>
        <v>$150 Draft Champions Mar 03 1:00 pm Lg.3815What Was I Thinking</v>
      </c>
    </row>
    <row r="2336" spans="1:7" x14ac:dyDescent="0.25">
      <c r="A2336">
        <v>1522</v>
      </c>
      <c r="B2336" t="s">
        <v>2303</v>
      </c>
      <c r="C2336" t="s">
        <v>2296</v>
      </c>
      <c r="D2336">
        <v>0.26500000000000001</v>
      </c>
      <c r="E2336">
        <v>1389</v>
      </c>
      <c r="F2336">
        <f t="shared" si="36"/>
        <v>10</v>
      </c>
      <c r="G2336" t="str">
        <f>STANDINGS_BA[[#This Row],[League]]&amp;STANDINGS_BA[[#This Row],[Team]]</f>
        <v>$150 Draft Champions Mar 03 1:00 pm Lg.3815Dead $</v>
      </c>
    </row>
    <row r="2337" spans="1:7" x14ac:dyDescent="0.25">
      <c r="A2337">
        <v>2237</v>
      </c>
      <c r="B2337" t="s">
        <v>215</v>
      </c>
      <c r="C2337" t="s">
        <v>2296</v>
      </c>
      <c r="D2337">
        <v>0.26</v>
      </c>
      <c r="E2337">
        <v>674</v>
      </c>
      <c r="F2337">
        <f t="shared" si="36"/>
        <v>11</v>
      </c>
      <c r="G2337" t="str">
        <f>STANDINGS_BA[[#This Row],[League]]&amp;STANDINGS_BA[[#This Row],[Team]]</f>
        <v>$150 Draft Champions Mar 03 1:00 pm Lg.3815No Motto</v>
      </c>
    </row>
    <row r="2338" spans="1:7" x14ac:dyDescent="0.25">
      <c r="A2338">
        <v>2332</v>
      </c>
      <c r="B2338" t="s">
        <v>2304</v>
      </c>
      <c r="C2338" t="s">
        <v>2296</v>
      </c>
      <c r="D2338">
        <v>0.25929999999999997</v>
      </c>
      <c r="E2338">
        <v>579</v>
      </c>
      <c r="F2338">
        <f t="shared" si="36"/>
        <v>12</v>
      </c>
      <c r="G2338" t="str">
        <f>STANDINGS_BA[[#This Row],[League]]&amp;STANDINGS_BA[[#This Row],[Team]]</f>
        <v>$150 Draft Champions Mar 03 1:00 pm Lg.3815The Herdsmen</v>
      </c>
    </row>
    <row r="2339" spans="1:7" x14ac:dyDescent="0.25">
      <c r="A2339">
        <v>2385</v>
      </c>
      <c r="B2339" t="s">
        <v>2305</v>
      </c>
      <c r="C2339" t="s">
        <v>2296</v>
      </c>
      <c r="D2339">
        <v>0.25879999999999997</v>
      </c>
      <c r="E2339">
        <v>526</v>
      </c>
      <c r="F2339">
        <f t="shared" si="36"/>
        <v>13</v>
      </c>
      <c r="G2339" t="str">
        <f>STANDINGS_BA[[#This Row],[League]]&amp;STANDINGS_BA[[#This Row],[Team]]</f>
        <v>$150 Draft Champions Mar 03 1:00 pm Lg.3815I hate my team already</v>
      </c>
    </row>
    <row r="2340" spans="1:7" x14ac:dyDescent="0.25">
      <c r="A2340">
        <v>2663</v>
      </c>
      <c r="B2340" t="s">
        <v>2306</v>
      </c>
      <c r="C2340" t="s">
        <v>2296</v>
      </c>
      <c r="D2340">
        <v>0.25540000000000002</v>
      </c>
      <c r="E2340">
        <v>248</v>
      </c>
      <c r="F2340">
        <f t="shared" si="36"/>
        <v>14</v>
      </c>
      <c r="G2340" t="str">
        <f>STANDINGS_BA[[#This Row],[League]]&amp;STANDINGS_BA[[#This Row],[Team]]</f>
        <v>$150 Draft Champions Mar 03 1:00 pm Lg.3815Fantasy Phoenix I</v>
      </c>
    </row>
    <row r="2341" spans="1:7" x14ac:dyDescent="0.25">
      <c r="A2341">
        <v>2899</v>
      </c>
      <c r="B2341" t="s">
        <v>205</v>
      </c>
      <c r="C2341" t="s">
        <v>2296</v>
      </c>
      <c r="D2341">
        <v>0.24740000000000001</v>
      </c>
      <c r="E2341">
        <v>12</v>
      </c>
      <c r="F2341">
        <f t="shared" si="36"/>
        <v>15</v>
      </c>
      <c r="G2341" t="str">
        <f>STANDINGS_BA[[#This Row],[League]]&amp;STANDINGS_BA[[#This Row],[Team]]</f>
        <v>$150 Draft Champions Mar 03 1:00 pm Lg.3815Team Sloan</v>
      </c>
    </row>
    <row r="2342" spans="1:7" x14ac:dyDescent="0.25">
      <c r="A2342">
        <v>282</v>
      </c>
      <c r="B2342" t="s">
        <v>2307</v>
      </c>
      <c r="C2342" t="s">
        <v>2308</v>
      </c>
      <c r="D2342">
        <v>0.2747</v>
      </c>
      <c r="E2342">
        <v>2629</v>
      </c>
      <c r="F2342">
        <f t="shared" si="36"/>
        <v>1</v>
      </c>
      <c r="G2342" t="str">
        <f>STANDINGS_BA[[#This Row],[League]]&amp;STANDINGS_BA[[#This Row],[Team]]</f>
        <v>$150 Draft Champions Mar 04 1:00 pm Lg.3819Lento's Pizzeria</v>
      </c>
    </row>
    <row r="2343" spans="1:7" x14ac:dyDescent="0.25">
      <c r="A2343">
        <v>314</v>
      </c>
      <c r="B2343" t="s">
        <v>2309</v>
      </c>
      <c r="C2343" t="s">
        <v>2308</v>
      </c>
      <c r="D2343">
        <v>0.27429999999999999</v>
      </c>
      <c r="E2343">
        <v>2597</v>
      </c>
      <c r="F2343">
        <f t="shared" si="36"/>
        <v>2</v>
      </c>
      <c r="G2343" t="str">
        <f>STANDINGS_BA[[#This Row],[League]]&amp;STANDINGS_BA[[#This Row],[Team]]</f>
        <v>$150 Draft Champions Mar 04 1:00 pm Lg.3819Fireballers</v>
      </c>
    </row>
    <row r="2344" spans="1:7" x14ac:dyDescent="0.25">
      <c r="A2344">
        <v>504</v>
      </c>
      <c r="B2344" t="s">
        <v>240</v>
      </c>
      <c r="C2344" t="s">
        <v>2308</v>
      </c>
      <c r="D2344">
        <v>0.27250000000000002</v>
      </c>
      <c r="E2344">
        <v>2407</v>
      </c>
      <c r="F2344">
        <f t="shared" si="36"/>
        <v>3</v>
      </c>
      <c r="G2344" t="str">
        <f>STANDINGS_BA[[#This Row],[League]]&amp;STANDINGS_BA[[#This Row],[Team]]</f>
        <v>$150 Draft Champions Mar 04 1:00 pm Lg.3819Team Skowron</v>
      </c>
    </row>
    <row r="2345" spans="1:7" x14ac:dyDescent="0.25">
      <c r="A2345">
        <v>578</v>
      </c>
      <c r="B2345" t="s">
        <v>2310</v>
      </c>
      <c r="C2345" t="s">
        <v>2308</v>
      </c>
      <c r="D2345">
        <v>0.27179999999999999</v>
      </c>
      <c r="E2345">
        <v>2333</v>
      </c>
      <c r="F2345">
        <f t="shared" si="36"/>
        <v>4</v>
      </c>
      <c r="G2345" t="str">
        <f>STANDINGS_BA[[#This Row],[League]]&amp;STANDINGS_BA[[#This Row],[Team]]</f>
        <v>$150 Draft Champions Mar 04 1:00 pm Lg.3819Buck Off</v>
      </c>
    </row>
    <row r="2346" spans="1:7" x14ac:dyDescent="0.25">
      <c r="A2346">
        <v>934</v>
      </c>
      <c r="B2346" t="s">
        <v>191</v>
      </c>
      <c r="C2346" t="s">
        <v>2308</v>
      </c>
      <c r="D2346">
        <v>0.26889999999999997</v>
      </c>
      <c r="E2346">
        <v>1977</v>
      </c>
      <c r="F2346">
        <f t="shared" si="36"/>
        <v>5</v>
      </c>
      <c r="G2346" t="str">
        <f>STANDINGS_BA[[#This Row],[League]]&amp;STANDINGS_BA[[#This Row],[Team]]</f>
        <v>$150 Draft Champions Mar 04 1:00 pm Lg.3819Chico's Bail Bonds</v>
      </c>
    </row>
    <row r="2347" spans="1:7" x14ac:dyDescent="0.25">
      <c r="A2347">
        <v>944</v>
      </c>
      <c r="B2347" t="s">
        <v>2311</v>
      </c>
      <c r="C2347" t="s">
        <v>2308</v>
      </c>
      <c r="D2347">
        <v>0.26879999999999998</v>
      </c>
      <c r="E2347">
        <v>1967</v>
      </c>
      <c r="F2347">
        <f t="shared" si="36"/>
        <v>6</v>
      </c>
      <c r="G2347" t="str">
        <f>STANDINGS_BA[[#This Row],[League]]&amp;STANDINGS_BA[[#This Row],[Team]]</f>
        <v>$150 Draft Champions Mar 04 1:00 pm Lg.3819Killebrew</v>
      </c>
    </row>
    <row r="2348" spans="1:7" x14ac:dyDescent="0.25">
      <c r="A2348">
        <v>1089</v>
      </c>
      <c r="B2348" t="s">
        <v>2312</v>
      </c>
      <c r="C2348" t="s">
        <v>2308</v>
      </c>
      <c r="D2348">
        <v>0.26779999999999998</v>
      </c>
      <c r="E2348">
        <v>1822</v>
      </c>
      <c r="F2348">
        <f t="shared" si="36"/>
        <v>7</v>
      </c>
      <c r="G2348" t="str">
        <f>STANDINGS_BA[[#This Row],[League]]&amp;STANDINGS_BA[[#This Row],[Team]]</f>
        <v>$150 Draft Champions Mar 04 1:00 pm Lg.3819elpollus</v>
      </c>
    </row>
    <row r="2349" spans="1:7" x14ac:dyDescent="0.25">
      <c r="A2349">
        <v>1174</v>
      </c>
      <c r="B2349" t="s">
        <v>273</v>
      </c>
      <c r="C2349" t="s">
        <v>2308</v>
      </c>
      <c r="D2349">
        <v>0.26719999999999999</v>
      </c>
      <c r="E2349">
        <v>1737</v>
      </c>
      <c r="F2349">
        <f t="shared" si="36"/>
        <v>8</v>
      </c>
      <c r="G2349" t="str">
        <f>STANDINGS_BA[[#This Row],[League]]&amp;STANDINGS_BA[[#This Row],[Team]]</f>
        <v>$150 Draft Champions Mar 04 1:00 pm Lg.3819smackers IX</v>
      </c>
    </row>
    <row r="2350" spans="1:7" x14ac:dyDescent="0.25">
      <c r="A2350">
        <v>1466</v>
      </c>
      <c r="B2350" t="s">
        <v>83</v>
      </c>
      <c r="C2350" t="s">
        <v>2308</v>
      </c>
      <c r="D2350">
        <v>0.26529999999999998</v>
      </c>
      <c r="E2350">
        <v>1445</v>
      </c>
      <c r="F2350">
        <f t="shared" si="36"/>
        <v>9</v>
      </c>
      <c r="G2350" t="str">
        <f>STANDINGS_BA[[#This Row],[League]]&amp;STANDINGS_BA[[#This Row],[Team]]</f>
        <v>$150 Draft Champions Mar 04 1:00 pm Lg.3819Tdot Tanks 2</v>
      </c>
    </row>
    <row r="2351" spans="1:7" x14ac:dyDescent="0.25">
      <c r="A2351">
        <v>1857</v>
      </c>
      <c r="B2351" t="s">
        <v>1071</v>
      </c>
      <c r="C2351" t="s">
        <v>2308</v>
      </c>
      <c r="D2351">
        <v>0.26279999999999998</v>
      </c>
      <c r="E2351">
        <v>1054</v>
      </c>
      <c r="F2351">
        <f t="shared" si="36"/>
        <v>10</v>
      </c>
      <c r="G2351" t="str">
        <f>STANDINGS_BA[[#This Row],[League]]&amp;STANDINGS_BA[[#This Row],[Team]]</f>
        <v>$150 Draft Champions Mar 04 1:00 pm Lg.3819Team Reed</v>
      </c>
    </row>
    <row r="2352" spans="1:7" x14ac:dyDescent="0.25">
      <c r="A2352">
        <v>2193</v>
      </c>
      <c r="B2352" t="s">
        <v>2313</v>
      </c>
      <c r="C2352" t="s">
        <v>2308</v>
      </c>
      <c r="D2352">
        <v>0.26050000000000001</v>
      </c>
      <c r="E2352">
        <v>718</v>
      </c>
      <c r="F2352">
        <f t="shared" si="36"/>
        <v>11</v>
      </c>
      <c r="G2352" t="str">
        <f>STANDINGS_BA[[#This Row],[League]]&amp;STANDINGS_BA[[#This Row],[Team]]</f>
        <v>$150 Draft Champions Mar 04 1:00 pm Lg.3819Negasonic Teenage Warhead</v>
      </c>
    </row>
    <row r="2353" spans="1:7" x14ac:dyDescent="0.25">
      <c r="A2353">
        <v>2228</v>
      </c>
      <c r="B2353" t="s">
        <v>2314</v>
      </c>
      <c r="C2353" t="s">
        <v>2308</v>
      </c>
      <c r="D2353">
        <v>0.2601</v>
      </c>
      <c r="E2353">
        <v>683</v>
      </c>
      <c r="F2353">
        <f t="shared" si="36"/>
        <v>12</v>
      </c>
      <c r="G2353" t="str">
        <f>STANDINGS_BA[[#This Row],[League]]&amp;STANDINGS_BA[[#This Row],[Team]]</f>
        <v>$150 Draft Champions Mar 04 1:00 pm Lg.3819The Badabings</v>
      </c>
    </row>
    <row r="2354" spans="1:7" x14ac:dyDescent="0.25">
      <c r="A2354">
        <v>2321</v>
      </c>
      <c r="B2354" t="s">
        <v>2315</v>
      </c>
      <c r="C2354" t="s">
        <v>2308</v>
      </c>
      <c r="D2354">
        <v>0.25940000000000002</v>
      </c>
      <c r="E2354">
        <v>590</v>
      </c>
      <c r="F2354">
        <f t="shared" si="36"/>
        <v>13</v>
      </c>
      <c r="G2354" t="str">
        <f>STANDINGS_BA[[#This Row],[League]]&amp;STANDINGS_BA[[#This Row],[Team]]</f>
        <v>$150 Draft Champions Mar 04 1:00 pm Lg.3819Freedom Tower</v>
      </c>
    </row>
    <row r="2355" spans="1:7" x14ac:dyDescent="0.25">
      <c r="A2355">
        <v>2370</v>
      </c>
      <c r="B2355" t="s">
        <v>19</v>
      </c>
      <c r="C2355" t="s">
        <v>2308</v>
      </c>
      <c r="D2355">
        <v>0.25900000000000001</v>
      </c>
      <c r="E2355">
        <v>541.5</v>
      </c>
      <c r="F2355">
        <f t="shared" si="36"/>
        <v>14</v>
      </c>
      <c r="G2355" t="str">
        <f>STANDINGS_BA[[#This Row],[League]]&amp;STANDINGS_BA[[#This Row],[Team]]</f>
        <v>$150 Draft Champions Mar 04 1:00 pm Lg.3819One Eyed Jack</v>
      </c>
    </row>
    <row r="2356" spans="1:7" x14ac:dyDescent="0.25">
      <c r="A2356">
        <v>2770</v>
      </c>
      <c r="B2356" t="s">
        <v>2316</v>
      </c>
      <c r="C2356" t="s">
        <v>2308</v>
      </c>
      <c r="D2356">
        <v>0.25369999999999998</v>
      </c>
      <c r="E2356">
        <v>141</v>
      </c>
      <c r="F2356">
        <f t="shared" si="36"/>
        <v>15</v>
      </c>
      <c r="G2356" t="str">
        <f>STANDINGS_BA[[#This Row],[League]]&amp;STANDINGS_BA[[#This Row],[Team]]</f>
        <v>$150 Draft Champions Mar 04 1:00 pm Lg.3819Team JP5</v>
      </c>
    </row>
    <row r="2357" spans="1:7" x14ac:dyDescent="0.25">
      <c r="A2357">
        <v>63</v>
      </c>
      <c r="B2357" t="s">
        <v>226</v>
      </c>
      <c r="C2357" t="s">
        <v>2317</v>
      </c>
      <c r="D2357">
        <v>0.27979999999999999</v>
      </c>
      <c r="E2357">
        <v>2848</v>
      </c>
      <c r="F2357">
        <f t="shared" si="36"/>
        <v>1</v>
      </c>
      <c r="G2357" t="str">
        <f>STANDINGS_BA[[#This Row],[League]]&amp;STANDINGS_BA[[#This Row],[Team]]</f>
        <v>$150 Draft Champions Mar 04 1:00 pm Lg.3822New York KNOCKERS</v>
      </c>
    </row>
    <row r="2358" spans="1:7" x14ac:dyDescent="0.25">
      <c r="A2358">
        <v>484</v>
      </c>
      <c r="B2358" t="s">
        <v>2318</v>
      </c>
      <c r="C2358" t="s">
        <v>2317</v>
      </c>
      <c r="D2358">
        <v>0.27260000000000001</v>
      </c>
      <c r="E2358">
        <v>2427</v>
      </c>
      <c r="F2358">
        <f t="shared" si="36"/>
        <v>2</v>
      </c>
      <c r="G2358" t="str">
        <f>STANDINGS_BA[[#This Row],[League]]&amp;STANDINGS_BA[[#This Row],[Team]]</f>
        <v>$150 Draft Champions Mar 04 1:00 pm Lg.3822Team Jahera</v>
      </c>
    </row>
    <row r="2359" spans="1:7" x14ac:dyDescent="0.25">
      <c r="A2359">
        <v>486</v>
      </c>
      <c r="B2359" t="s">
        <v>2319</v>
      </c>
      <c r="C2359" t="s">
        <v>2317</v>
      </c>
      <c r="D2359">
        <v>0.27260000000000001</v>
      </c>
      <c r="E2359">
        <v>2425</v>
      </c>
      <c r="F2359">
        <f t="shared" si="36"/>
        <v>3</v>
      </c>
      <c r="G2359" t="str">
        <f>STANDINGS_BA[[#This Row],[League]]&amp;STANDINGS_BA[[#This Row],[Team]]</f>
        <v>$150 Draft Champions Mar 04 1:00 pm Lg.3822Seib &amp; Seib</v>
      </c>
    </row>
    <row r="2360" spans="1:7" x14ac:dyDescent="0.25">
      <c r="A2360">
        <v>532</v>
      </c>
      <c r="B2360" t="s">
        <v>2320</v>
      </c>
      <c r="C2360" t="s">
        <v>2317</v>
      </c>
      <c r="D2360">
        <v>0.2722</v>
      </c>
      <c r="E2360">
        <v>2379</v>
      </c>
      <c r="F2360">
        <f t="shared" si="36"/>
        <v>4</v>
      </c>
      <c r="G2360" t="str">
        <f>STANDINGS_BA[[#This Row],[League]]&amp;STANDINGS_BA[[#This Row],[Team]]</f>
        <v>$150 Draft Champions Mar 04 1:00 pm Lg.3822Don't Save Me</v>
      </c>
    </row>
    <row r="2361" spans="1:7" x14ac:dyDescent="0.25">
      <c r="A2361">
        <v>1077</v>
      </c>
      <c r="B2361" t="s">
        <v>2321</v>
      </c>
      <c r="C2361" t="s">
        <v>2317</v>
      </c>
      <c r="D2361">
        <v>0.26790000000000003</v>
      </c>
      <c r="E2361">
        <v>1834</v>
      </c>
      <c r="F2361">
        <f t="shared" si="36"/>
        <v>5</v>
      </c>
      <c r="G2361" t="str">
        <f>STANDINGS_BA[[#This Row],[League]]&amp;STANDINGS_BA[[#This Row],[Team]]</f>
        <v>$150 Draft Champions Mar 04 1:00 pm Lg.3822Asgardians</v>
      </c>
    </row>
    <row r="2362" spans="1:7" x14ac:dyDescent="0.25">
      <c r="A2362">
        <v>1151</v>
      </c>
      <c r="B2362" t="s">
        <v>2322</v>
      </c>
      <c r="C2362" t="s">
        <v>2317</v>
      </c>
      <c r="D2362">
        <v>0.26740000000000003</v>
      </c>
      <c r="E2362">
        <v>1760</v>
      </c>
      <c r="F2362">
        <f t="shared" si="36"/>
        <v>6</v>
      </c>
      <c r="G2362" t="str">
        <f>STANDINGS_BA[[#This Row],[League]]&amp;STANDINGS_BA[[#This Row],[Team]]</f>
        <v>$150 Draft Champions Mar 04 1:00 pm Lg.3822Ants Marching</v>
      </c>
    </row>
    <row r="2363" spans="1:7" x14ac:dyDescent="0.25">
      <c r="A2363">
        <v>1390</v>
      </c>
      <c r="B2363" t="s">
        <v>2323</v>
      </c>
      <c r="C2363" t="s">
        <v>2317</v>
      </c>
      <c r="D2363">
        <v>0.26579999999999998</v>
      </c>
      <c r="E2363">
        <v>1521</v>
      </c>
      <c r="F2363">
        <f t="shared" si="36"/>
        <v>7</v>
      </c>
      <c r="G2363" t="str">
        <f>STANDINGS_BA[[#This Row],[League]]&amp;STANDINGS_BA[[#This Row],[Team]]</f>
        <v>$150 Draft Champions Mar 04 1:00 pm Lg.3822I Miss Football</v>
      </c>
    </row>
    <row r="2364" spans="1:7" x14ac:dyDescent="0.25">
      <c r="A2364">
        <v>1682</v>
      </c>
      <c r="B2364" t="s">
        <v>401</v>
      </c>
      <c r="C2364" t="s">
        <v>2317</v>
      </c>
      <c r="D2364">
        <v>0.26400000000000001</v>
      </c>
      <c r="E2364">
        <v>1229</v>
      </c>
      <c r="F2364">
        <f t="shared" si="36"/>
        <v>8</v>
      </c>
      <c r="G2364" t="str">
        <f>STANDINGS_BA[[#This Row],[League]]&amp;STANDINGS_BA[[#This Row],[Team]]</f>
        <v>$150 Draft Champions Mar 04 1:00 pm Lg.3822Las Vegas Blvd VI</v>
      </c>
    </row>
    <row r="2365" spans="1:7" x14ac:dyDescent="0.25">
      <c r="A2365">
        <v>1710</v>
      </c>
      <c r="B2365" t="s">
        <v>2324</v>
      </c>
      <c r="C2365" t="s">
        <v>2317</v>
      </c>
      <c r="D2365">
        <v>0.26390000000000002</v>
      </c>
      <c r="E2365">
        <v>1201</v>
      </c>
      <c r="F2365">
        <f t="shared" si="36"/>
        <v>9</v>
      </c>
      <c r="G2365" t="str">
        <f>STANDINGS_BA[[#This Row],[League]]&amp;STANDINGS_BA[[#This Row],[Team]]</f>
        <v>$150 Draft Champions Mar 04 1:00 pm Lg.3822Not Matt Duffy</v>
      </c>
    </row>
    <row r="2366" spans="1:7" x14ac:dyDescent="0.25">
      <c r="A2366">
        <v>2084</v>
      </c>
      <c r="B2366" t="s">
        <v>275</v>
      </c>
      <c r="C2366" t="s">
        <v>2317</v>
      </c>
      <c r="D2366">
        <v>0.26129999999999998</v>
      </c>
      <c r="E2366">
        <v>827</v>
      </c>
      <c r="F2366">
        <f t="shared" si="36"/>
        <v>10</v>
      </c>
      <c r="G2366" t="str">
        <f>STANDINGS_BA[[#This Row],[League]]&amp;STANDINGS_BA[[#This Row],[Team]]</f>
        <v>$150 Draft Champions Mar 04 1:00 pm Lg.3822PABST</v>
      </c>
    </row>
    <row r="2367" spans="1:7" x14ac:dyDescent="0.25">
      <c r="A2367">
        <v>2206</v>
      </c>
      <c r="B2367" t="s">
        <v>2325</v>
      </c>
      <c r="C2367" t="s">
        <v>2317</v>
      </c>
      <c r="D2367">
        <v>0.26029999999999998</v>
      </c>
      <c r="E2367">
        <v>705</v>
      </c>
      <c r="F2367">
        <f t="shared" si="36"/>
        <v>11</v>
      </c>
      <c r="G2367" t="str">
        <f>STANDINGS_BA[[#This Row],[League]]&amp;STANDINGS_BA[[#This Row],[Team]]</f>
        <v>$150 Draft Champions Mar 04 1:00 pm Lg.3822One and done</v>
      </c>
    </row>
    <row r="2368" spans="1:7" x14ac:dyDescent="0.25">
      <c r="A2368">
        <v>2318</v>
      </c>
      <c r="B2368" t="s">
        <v>2326</v>
      </c>
      <c r="C2368" t="s">
        <v>2317</v>
      </c>
      <c r="D2368">
        <v>0.25940000000000002</v>
      </c>
      <c r="E2368">
        <v>593</v>
      </c>
      <c r="F2368">
        <f t="shared" si="36"/>
        <v>12</v>
      </c>
      <c r="G2368" t="str">
        <f>STANDINGS_BA[[#This Row],[League]]&amp;STANDINGS_BA[[#This Row],[Team]]</f>
        <v>$150 Draft Champions Mar 04 1:00 pm Lg.3822Men of Steal</v>
      </c>
    </row>
    <row r="2369" spans="1:7" x14ac:dyDescent="0.25">
      <c r="A2369">
        <v>2424</v>
      </c>
      <c r="B2369" t="s">
        <v>134</v>
      </c>
      <c r="C2369" t="s">
        <v>2317</v>
      </c>
      <c r="D2369">
        <v>0.25850000000000001</v>
      </c>
      <c r="E2369">
        <v>487</v>
      </c>
      <c r="F2369">
        <f t="shared" si="36"/>
        <v>13</v>
      </c>
      <c r="G2369" t="str">
        <f>STANDINGS_BA[[#This Row],[League]]&amp;STANDINGS_BA[[#This Row],[Team]]</f>
        <v>$150 Draft Champions Mar 04 1:00 pm Lg.3822Forest Hills Fiends</v>
      </c>
    </row>
    <row r="2370" spans="1:7" x14ac:dyDescent="0.25">
      <c r="A2370">
        <v>2535</v>
      </c>
      <c r="B2370" t="s">
        <v>2327</v>
      </c>
      <c r="C2370" t="s">
        <v>2317</v>
      </c>
      <c r="D2370">
        <v>0.25740000000000002</v>
      </c>
      <c r="E2370">
        <v>376</v>
      </c>
      <c r="F2370">
        <f t="shared" si="36"/>
        <v>14</v>
      </c>
      <c r="G2370" t="str">
        <f>STANDINGS_BA[[#This Row],[League]]&amp;STANDINGS_BA[[#This Row],[Team]]</f>
        <v>$150 Draft Champions Mar 04 1:00 pm Lg.3822Team Kleven</v>
      </c>
    </row>
    <row r="2371" spans="1:7" x14ac:dyDescent="0.25">
      <c r="A2371">
        <v>2695</v>
      </c>
      <c r="B2371" t="s">
        <v>2328</v>
      </c>
      <c r="C2371" t="s">
        <v>2317</v>
      </c>
      <c r="D2371">
        <v>0.25490000000000002</v>
      </c>
      <c r="E2371">
        <v>216</v>
      </c>
      <c r="F2371">
        <f t="shared" ref="F2371:F2434" si="37">IF(C2371=C2370,F2370+1,1)</f>
        <v>15</v>
      </c>
      <c r="G2371" t="str">
        <f>STANDINGS_BA[[#This Row],[League]]&amp;STANDINGS_BA[[#This Row],[Team]]</f>
        <v>$150 Draft Champions Mar 04 1:00 pm Lg.3822Rosita Espinosa</v>
      </c>
    </row>
    <row r="2372" spans="1:7" x14ac:dyDescent="0.25">
      <c r="A2372">
        <v>13</v>
      </c>
      <c r="B2372" t="s">
        <v>516</v>
      </c>
      <c r="C2372" t="s">
        <v>2329</v>
      </c>
      <c r="D2372">
        <v>0.28399999999999997</v>
      </c>
      <c r="E2372">
        <v>2898</v>
      </c>
      <c r="F2372">
        <f t="shared" si="37"/>
        <v>1</v>
      </c>
      <c r="G2372" t="str">
        <f>STANDINGS_BA[[#This Row],[League]]&amp;STANDINGS_BA[[#This Row],[Team]]</f>
        <v>$150 Draft Champions Mar 04 1:00 pm Lg.3824Team Binney</v>
      </c>
    </row>
    <row r="2373" spans="1:7" x14ac:dyDescent="0.25">
      <c r="A2373">
        <v>118</v>
      </c>
      <c r="B2373" t="s">
        <v>162</v>
      </c>
      <c r="C2373" t="s">
        <v>2329</v>
      </c>
      <c r="D2373">
        <v>0.27800000000000002</v>
      </c>
      <c r="E2373">
        <v>2793</v>
      </c>
      <c r="F2373">
        <f t="shared" si="37"/>
        <v>2</v>
      </c>
      <c r="G2373" t="str">
        <f>STANDINGS_BA[[#This Row],[League]]&amp;STANDINGS_BA[[#This Row],[Team]]</f>
        <v>$150 Draft Champions Mar 04 1:00 pm Lg.3824New York MUSCLE</v>
      </c>
    </row>
    <row r="2374" spans="1:7" x14ac:dyDescent="0.25">
      <c r="A2374">
        <v>331</v>
      </c>
      <c r="B2374" t="s">
        <v>2330</v>
      </c>
      <c r="C2374" t="s">
        <v>2329</v>
      </c>
      <c r="D2374">
        <v>0.2742</v>
      </c>
      <c r="E2374">
        <v>2580</v>
      </c>
      <c r="F2374">
        <f t="shared" si="37"/>
        <v>3</v>
      </c>
      <c r="G2374" t="str">
        <f>STANDINGS_BA[[#This Row],[League]]&amp;STANDINGS_BA[[#This Row],[Team]]</f>
        <v>$150 Draft Champions Mar 04 1:00 pm Lg.3824Nothing's Gonna Stop Us Now</v>
      </c>
    </row>
    <row r="2375" spans="1:7" x14ac:dyDescent="0.25">
      <c r="A2375">
        <v>852</v>
      </c>
      <c r="B2375" t="s">
        <v>2331</v>
      </c>
      <c r="C2375" t="s">
        <v>2329</v>
      </c>
      <c r="D2375">
        <v>0.26939999999999997</v>
      </c>
      <c r="E2375">
        <v>2059</v>
      </c>
      <c r="F2375">
        <f t="shared" si="37"/>
        <v>4</v>
      </c>
      <c r="G2375" t="str">
        <f>STANDINGS_BA[[#This Row],[League]]&amp;STANDINGS_BA[[#This Row],[Team]]</f>
        <v>$150 Draft Champions Mar 04 1:00 pm Lg.3824Slow Cartel</v>
      </c>
    </row>
    <row r="2376" spans="1:7" x14ac:dyDescent="0.25">
      <c r="A2376">
        <v>1010</v>
      </c>
      <c r="B2376" t="s">
        <v>2332</v>
      </c>
      <c r="C2376" t="s">
        <v>2329</v>
      </c>
      <c r="D2376">
        <v>0.26840000000000003</v>
      </c>
      <c r="E2376">
        <v>1901</v>
      </c>
      <c r="F2376">
        <f t="shared" si="37"/>
        <v>5</v>
      </c>
      <c r="G2376" t="str">
        <f>STANDINGS_BA[[#This Row],[League]]&amp;STANDINGS_BA[[#This Row],[Team]]</f>
        <v>$150 Draft Champions Mar 04 1:00 pm Lg.3824EviLogic</v>
      </c>
    </row>
    <row r="2377" spans="1:7" x14ac:dyDescent="0.25">
      <c r="A2377">
        <v>1198</v>
      </c>
      <c r="B2377" t="s">
        <v>514</v>
      </c>
      <c r="C2377" t="s">
        <v>2329</v>
      </c>
      <c r="D2377">
        <v>0.2671</v>
      </c>
      <c r="E2377">
        <v>1713</v>
      </c>
      <c r="F2377">
        <f t="shared" si="37"/>
        <v>6</v>
      </c>
      <c r="G2377" t="str">
        <f>STANDINGS_BA[[#This Row],[League]]&amp;STANDINGS_BA[[#This Row],[Team]]</f>
        <v>$150 Draft Champions Mar 04 1:00 pm Lg.3824ROID RAGE</v>
      </c>
    </row>
    <row r="2378" spans="1:7" x14ac:dyDescent="0.25">
      <c r="A2378">
        <v>1256</v>
      </c>
      <c r="B2378" t="s">
        <v>2333</v>
      </c>
      <c r="C2378" t="s">
        <v>2329</v>
      </c>
      <c r="D2378">
        <v>0.26669999999999999</v>
      </c>
      <c r="E2378">
        <v>1655</v>
      </c>
      <c r="F2378">
        <f t="shared" si="37"/>
        <v>7</v>
      </c>
      <c r="G2378" t="str">
        <f>STANDINGS_BA[[#This Row],[League]]&amp;STANDINGS_BA[[#This Row],[Team]]</f>
        <v>$150 Draft Champions Mar 04 1:00 pm Lg.3824Almond Piscotty</v>
      </c>
    </row>
    <row r="2379" spans="1:7" x14ac:dyDescent="0.25">
      <c r="A2379">
        <v>1461</v>
      </c>
      <c r="B2379" t="s">
        <v>1290</v>
      </c>
      <c r="C2379" t="s">
        <v>2329</v>
      </c>
      <c r="D2379">
        <v>0.26529999999999998</v>
      </c>
      <c r="E2379">
        <v>1450</v>
      </c>
      <c r="F2379">
        <f t="shared" si="37"/>
        <v>8</v>
      </c>
      <c r="G2379" t="str">
        <f>STANDINGS_BA[[#This Row],[League]]&amp;STANDINGS_BA[[#This Row],[Team]]</f>
        <v>$150 Draft Champions Mar 04 1:00 pm Lg.3824What Was I Thinking</v>
      </c>
    </row>
    <row r="2380" spans="1:7" x14ac:dyDescent="0.25">
      <c r="A2380">
        <v>1642</v>
      </c>
      <c r="B2380" t="s">
        <v>2334</v>
      </c>
      <c r="C2380" t="s">
        <v>2329</v>
      </c>
      <c r="D2380">
        <v>0.26419999999999999</v>
      </c>
      <c r="E2380">
        <v>1269</v>
      </c>
      <c r="F2380">
        <f t="shared" si="37"/>
        <v>9</v>
      </c>
      <c r="G2380" t="str">
        <f>STANDINGS_BA[[#This Row],[League]]&amp;STANDINGS_BA[[#This Row],[Team]]</f>
        <v>$150 Draft Champions Mar 04 1:00 pm Lg.3824The Force-Hartsfield</v>
      </c>
    </row>
    <row r="2381" spans="1:7" x14ac:dyDescent="0.25">
      <c r="A2381">
        <v>1724</v>
      </c>
      <c r="B2381" t="s">
        <v>2335</v>
      </c>
      <c r="C2381" t="s">
        <v>2329</v>
      </c>
      <c r="D2381">
        <v>0.26369999999999999</v>
      </c>
      <c r="E2381">
        <v>1187</v>
      </c>
      <c r="F2381">
        <f t="shared" si="37"/>
        <v>10</v>
      </c>
      <c r="G2381" t="str">
        <f>STANDINGS_BA[[#This Row],[League]]&amp;STANDINGS_BA[[#This Row],[Team]]</f>
        <v>$150 Draft Champions Mar 04 1:00 pm Lg.3824Sierra 55</v>
      </c>
    </row>
    <row r="2382" spans="1:7" x14ac:dyDescent="0.25">
      <c r="A2382">
        <v>1787</v>
      </c>
      <c r="B2382" t="s">
        <v>2336</v>
      </c>
      <c r="C2382" t="s">
        <v>2329</v>
      </c>
      <c r="D2382">
        <v>0.26329999999999998</v>
      </c>
      <c r="E2382">
        <v>1124</v>
      </c>
      <c r="F2382">
        <f t="shared" si="37"/>
        <v>11</v>
      </c>
      <c r="G2382" t="str">
        <f>STANDINGS_BA[[#This Row],[League]]&amp;STANDINGS_BA[[#This Row],[Team]]</f>
        <v>$150 Draft Champions Mar 04 1:00 pm Lg.3824Las Vegas Ratpack 5</v>
      </c>
    </row>
    <row r="2383" spans="1:7" x14ac:dyDescent="0.25">
      <c r="A2383">
        <v>2107</v>
      </c>
      <c r="B2383" t="s">
        <v>2337</v>
      </c>
      <c r="C2383" t="s">
        <v>2329</v>
      </c>
      <c r="D2383">
        <v>0.2611</v>
      </c>
      <c r="E2383">
        <v>804</v>
      </c>
      <c r="F2383">
        <f t="shared" si="37"/>
        <v>12</v>
      </c>
      <c r="G2383" t="str">
        <f>STANDINGS_BA[[#This Row],[League]]&amp;STANDINGS_BA[[#This Row],[Team]]</f>
        <v>$150 Draft Champions Mar 04 1:00 pm Lg.3824Team Burnidge</v>
      </c>
    </row>
    <row r="2384" spans="1:7" x14ac:dyDescent="0.25">
      <c r="A2384">
        <v>2118</v>
      </c>
      <c r="B2384" t="s">
        <v>1789</v>
      </c>
      <c r="C2384" t="s">
        <v>2329</v>
      </c>
      <c r="D2384">
        <v>0.26100000000000001</v>
      </c>
      <c r="E2384">
        <v>793</v>
      </c>
      <c r="F2384">
        <f t="shared" si="37"/>
        <v>13</v>
      </c>
      <c r="G2384" t="str">
        <f>STANDINGS_BA[[#This Row],[League]]&amp;STANDINGS_BA[[#This Row],[Team]]</f>
        <v>$150 Draft Champions Mar 04 1:00 pm Lg.3824Team Ghio</v>
      </c>
    </row>
    <row r="2385" spans="1:7" x14ac:dyDescent="0.25">
      <c r="A2385">
        <v>2220</v>
      </c>
      <c r="B2385" t="s">
        <v>104</v>
      </c>
      <c r="C2385" t="s">
        <v>2329</v>
      </c>
      <c r="D2385">
        <v>0.26019999999999999</v>
      </c>
      <c r="E2385">
        <v>691</v>
      </c>
      <c r="F2385">
        <f t="shared" si="37"/>
        <v>14</v>
      </c>
      <c r="G2385" t="str">
        <f>STANDINGS_BA[[#This Row],[League]]&amp;STANDINGS_BA[[#This Row],[Team]]</f>
        <v>$150 Draft Champions Mar 04 1:00 pm Lg.3824Team Pawlowski</v>
      </c>
    </row>
    <row r="2386" spans="1:7" x14ac:dyDescent="0.25">
      <c r="A2386">
        <v>2671</v>
      </c>
      <c r="B2386" t="s">
        <v>2338</v>
      </c>
      <c r="C2386" t="s">
        <v>2329</v>
      </c>
      <c r="D2386">
        <v>0.25530000000000003</v>
      </c>
      <c r="E2386">
        <v>240</v>
      </c>
      <c r="F2386">
        <f t="shared" si="37"/>
        <v>15</v>
      </c>
      <c r="G2386" t="str">
        <f>STANDINGS_BA[[#This Row],[League]]&amp;STANDINGS_BA[[#This Row],[Team]]</f>
        <v>$150 Draft Champions Mar 04 1:00 pm Lg.3824The Wynn Buffet</v>
      </c>
    </row>
    <row r="2387" spans="1:7" x14ac:dyDescent="0.25">
      <c r="A2387">
        <v>296</v>
      </c>
      <c r="B2387" t="s">
        <v>2339</v>
      </c>
      <c r="C2387" t="s">
        <v>2340</v>
      </c>
      <c r="D2387">
        <v>0.27460000000000001</v>
      </c>
      <c r="E2387">
        <v>2615</v>
      </c>
      <c r="F2387">
        <f t="shared" si="37"/>
        <v>1</v>
      </c>
      <c r="G2387" t="str">
        <f>STANDINGS_BA[[#This Row],[League]]&amp;STANDINGS_BA[[#This Row],[Team]]</f>
        <v>$150 Draft Champions Mar 05 1:00 pm Lg.3826Rush Limbaugh's Oxycontins</v>
      </c>
    </row>
    <row r="2388" spans="1:7" x14ac:dyDescent="0.25">
      <c r="A2388">
        <v>373</v>
      </c>
      <c r="B2388" t="s">
        <v>2341</v>
      </c>
      <c r="C2388" t="s">
        <v>2340</v>
      </c>
      <c r="D2388">
        <v>0.2737</v>
      </c>
      <c r="E2388">
        <v>2538</v>
      </c>
      <c r="F2388">
        <f t="shared" si="37"/>
        <v>2</v>
      </c>
      <c r="G2388" t="str">
        <f>STANDINGS_BA[[#This Row],[League]]&amp;STANDINGS_BA[[#This Row],[Team]]</f>
        <v>$150 Draft Champions Mar 05 1:00 pm Lg.3826Supermarket Sluggers</v>
      </c>
    </row>
    <row r="2389" spans="1:7" x14ac:dyDescent="0.25">
      <c r="A2389">
        <v>458</v>
      </c>
      <c r="B2389" t="s">
        <v>105</v>
      </c>
      <c r="C2389" t="s">
        <v>2340</v>
      </c>
      <c r="D2389">
        <v>0.27289999999999998</v>
      </c>
      <c r="E2389">
        <v>2453</v>
      </c>
      <c r="F2389">
        <f t="shared" si="37"/>
        <v>3</v>
      </c>
      <c r="G2389" t="str">
        <f>STANDINGS_BA[[#This Row],[League]]&amp;STANDINGS_BA[[#This Row],[Team]]</f>
        <v>$150 Draft Champions Mar 05 1:00 pm Lg.3826Inglorious Batsters</v>
      </c>
    </row>
    <row r="2390" spans="1:7" x14ac:dyDescent="0.25">
      <c r="A2390">
        <v>602</v>
      </c>
      <c r="B2390" t="s">
        <v>2342</v>
      </c>
      <c r="C2390" t="s">
        <v>2340</v>
      </c>
      <c r="D2390">
        <v>0.2717</v>
      </c>
      <c r="E2390">
        <v>2309.5</v>
      </c>
      <c r="F2390">
        <f t="shared" si="37"/>
        <v>4</v>
      </c>
      <c r="G2390" t="str">
        <f>STANDINGS_BA[[#This Row],[League]]&amp;STANDINGS_BA[[#This Row],[Team]]</f>
        <v>$150 Draft Champions Mar 05 1:00 pm Lg.3826Pyrolitic Decomposition 14</v>
      </c>
    </row>
    <row r="2391" spans="1:7" x14ac:dyDescent="0.25">
      <c r="A2391">
        <v>777</v>
      </c>
      <c r="B2391" t="s">
        <v>2343</v>
      </c>
      <c r="C2391" t="s">
        <v>2340</v>
      </c>
      <c r="D2391">
        <v>0.27</v>
      </c>
      <c r="E2391">
        <v>2134.5</v>
      </c>
      <c r="F2391">
        <f t="shared" si="37"/>
        <v>5</v>
      </c>
      <c r="G2391" t="str">
        <f>STANDINGS_BA[[#This Row],[League]]&amp;STANDINGS_BA[[#This Row],[Team]]</f>
        <v>$150 Draft Champions Mar 05 1:00 pm Lg.3826Lundzilla 2</v>
      </c>
    </row>
    <row r="2392" spans="1:7" x14ac:dyDescent="0.25">
      <c r="A2392">
        <v>1267</v>
      </c>
      <c r="B2392" t="s">
        <v>2344</v>
      </c>
      <c r="C2392" t="s">
        <v>2340</v>
      </c>
      <c r="D2392">
        <v>0.2666</v>
      </c>
      <c r="E2392">
        <v>1644</v>
      </c>
      <c r="F2392">
        <f t="shared" si="37"/>
        <v>6</v>
      </c>
      <c r="G2392" t="str">
        <f>STANDINGS_BA[[#This Row],[League]]&amp;STANDINGS_BA[[#This Row],[Team]]</f>
        <v>$150 Draft Champions Mar 05 1:00 pm Lg.3826This Year's Bums</v>
      </c>
    </row>
    <row r="2393" spans="1:7" x14ac:dyDescent="0.25">
      <c r="A2393">
        <v>1593</v>
      </c>
      <c r="B2393" t="s">
        <v>2345</v>
      </c>
      <c r="C2393" t="s">
        <v>2340</v>
      </c>
      <c r="D2393">
        <v>0.26450000000000001</v>
      </c>
      <c r="E2393">
        <v>1318</v>
      </c>
      <c r="F2393">
        <f t="shared" si="37"/>
        <v>7</v>
      </c>
      <c r="G2393" t="str">
        <f>STANDINGS_BA[[#This Row],[League]]&amp;STANDINGS_BA[[#This Row],[Team]]</f>
        <v>$150 Draft Champions Mar 05 1:00 pm Lg.3826Painfully Slow but Steady</v>
      </c>
    </row>
    <row r="2394" spans="1:7" x14ac:dyDescent="0.25">
      <c r="A2394">
        <v>1739</v>
      </c>
      <c r="B2394" t="s">
        <v>2346</v>
      </c>
      <c r="C2394" t="s">
        <v>2340</v>
      </c>
      <c r="D2394">
        <v>0.26369999999999999</v>
      </c>
      <c r="E2394">
        <v>1172</v>
      </c>
      <c r="F2394">
        <f t="shared" si="37"/>
        <v>8</v>
      </c>
      <c r="G2394" t="str">
        <f>STANDINGS_BA[[#This Row],[League]]&amp;STANDINGS_BA[[#This Row],[Team]]</f>
        <v>$150 Draft Champions Mar 05 1:00 pm Lg.3826In for a Penny</v>
      </c>
    </row>
    <row r="2395" spans="1:7" x14ac:dyDescent="0.25">
      <c r="A2395">
        <v>1809</v>
      </c>
      <c r="B2395" t="s">
        <v>2347</v>
      </c>
      <c r="C2395" t="s">
        <v>2340</v>
      </c>
      <c r="D2395">
        <v>0.26319999999999999</v>
      </c>
      <c r="E2395">
        <v>1102</v>
      </c>
      <c r="F2395">
        <f t="shared" si="37"/>
        <v>9</v>
      </c>
      <c r="G2395" t="str">
        <f>STANDINGS_BA[[#This Row],[League]]&amp;STANDINGS_BA[[#This Row],[Team]]</f>
        <v>$150 Draft Champions Mar 05 1:00 pm Lg.3826Five Blue Vidas</v>
      </c>
    </row>
    <row r="2396" spans="1:7" x14ac:dyDescent="0.25">
      <c r="A2396">
        <v>1826</v>
      </c>
      <c r="B2396" t="s">
        <v>2348</v>
      </c>
      <c r="C2396" t="s">
        <v>2340</v>
      </c>
      <c r="D2396">
        <v>0.26300000000000001</v>
      </c>
      <c r="E2396">
        <v>1085</v>
      </c>
      <c r="F2396">
        <f t="shared" si="37"/>
        <v>10</v>
      </c>
      <c r="G2396" t="str">
        <f>STANDINGS_BA[[#This Row],[League]]&amp;STANDINGS_BA[[#This Row],[Team]]</f>
        <v>$150 Draft Champions Mar 05 1:00 pm Lg.3826MurphysLawyer</v>
      </c>
    </row>
    <row r="2397" spans="1:7" x14ac:dyDescent="0.25">
      <c r="A2397">
        <v>1970</v>
      </c>
      <c r="B2397" t="s">
        <v>2298</v>
      </c>
      <c r="C2397" t="s">
        <v>2340</v>
      </c>
      <c r="D2397">
        <v>0.2621</v>
      </c>
      <c r="E2397">
        <v>941</v>
      </c>
      <c r="F2397">
        <f t="shared" si="37"/>
        <v>11</v>
      </c>
      <c r="G2397" t="str">
        <f>STANDINGS_BA[[#This Row],[League]]&amp;STANDINGS_BA[[#This Row],[Team]]</f>
        <v>$150 Draft Champions Mar 05 1:00 pm Lg.3826Team Welsh</v>
      </c>
    </row>
    <row r="2398" spans="1:7" x14ac:dyDescent="0.25">
      <c r="A2398">
        <v>2189</v>
      </c>
      <c r="B2398" t="s">
        <v>2349</v>
      </c>
      <c r="C2398" t="s">
        <v>2340</v>
      </c>
      <c r="D2398">
        <v>0.26050000000000001</v>
      </c>
      <c r="E2398">
        <v>722</v>
      </c>
      <c r="F2398">
        <f t="shared" si="37"/>
        <v>12</v>
      </c>
      <c r="G2398" t="str">
        <f>STANDINGS_BA[[#This Row],[League]]&amp;STANDINGS_BA[[#This Row],[Team]]</f>
        <v>$150 Draft Champions Mar 05 1:00 pm Lg.3826Every Rose Has It's Thor</v>
      </c>
    </row>
    <row r="2399" spans="1:7" x14ac:dyDescent="0.25">
      <c r="A2399">
        <v>2199</v>
      </c>
      <c r="B2399" t="s">
        <v>2350</v>
      </c>
      <c r="C2399" t="s">
        <v>2340</v>
      </c>
      <c r="D2399">
        <v>0.26040000000000002</v>
      </c>
      <c r="E2399">
        <v>712</v>
      </c>
      <c r="F2399">
        <f t="shared" si="37"/>
        <v>13</v>
      </c>
      <c r="G2399" t="str">
        <f>STANDINGS_BA[[#This Row],[League]]&amp;STANDINGS_BA[[#This Row],[Team]]</f>
        <v>$150 Draft Champions Mar 05 1:00 pm Lg.3826PANIK DC2</v>
      </c>
    </row>
    <row r="2400" spans="1:7" x14ac:dyDescent="0.25">
      <c r="A2400">
        <v>2322</v>
      </c>
      <c r="B2400" t="s">
        <v>2351</v>
      </c>
      <c r="C2400" t="s">
        <v>2340</v>
      </c>
      <c r="D2400">
        <v>0.25929999999999997</v>
      </c>
      <c r="E2400">
        <v>589</v>
      </c>
      <c r="F2400">
        <f t="shared" si="37"/>
        <v>14</v>
      </c>
      <c r="G2400" t="str">
        <f>STANDINGS_BA[[#This Row],[League]]&amp;STANDINGS_BA[[#This Row],[Team]]</f>
        <v>$150 Draft Champions Mar 05 1:00 pm Lg.3826Clever Team Name3</v>
      </c>
    </row>
    <row r="2401" spans="1:7" x14ac:dyDescent="0.25">
      <c r="A2401">
        <v>2470</v>
      </c>
      <c r="B2401" t="s">
        <v>2352</v>
      </c>
      <c r="C2401" t="s">
        <v>2340</v>
      </c>
      <c r="D2401">
        <v>0.25800000000000001</v>
      </c>
      <c r="E2401">
        <v>441</v>
      </c>
      <c r="F2401">
        <f t="shared" si="37"/>
        <v>15</v>
      </c>
      <c r="G2401" t="str">
        <f>STANDINGS_BA[[#This Row],[League]]&amp;STANDINGS_BA[[#This Row],[Team]]</f>
        <v>$150 Draft Champions Mar 05 1:00 pm Lg.3826Side Jackson</v>
      </c>
    </row>
    <row r="2402" spans="1:7" x14ac:dyDescent="0.25">
      <c r="A2402">
        <v>65</v>
      </c>
      <c r="B2402" t="s">
        <v>2353</v>
      </c>
      <c r="C2402" t="s">
        <v>2354</v>
      </c>
      <c r="D2402">
        <v>0.27979999999999999</v>
      </c>
      <c r="E2402">
        <v>2846</v>
      </c>
      <c r="F2402">
        <f t="shared" si="37"/>
        <v>1</v>
      </c>
      <c r="G2402" t="str">
        <f>STANDINGS_BA[[#This Row],[League]]&amp;STANDINGS_BA[[#This Row],[Team]]</f>
        <v>$150 Draft Champions Mar 05 1:00 pm Lg.3830Grumpy Old Man</v>
      </c>
    </row>
    <row r="2403" spans="1:7" x14ac:dyDescent="0.25">
      <c r="A2403">
        <v>228</v>
      </c>
      <c r="B2403" t="s">
        <v>2355</v>
      </c>
      <c r="C2403" t="s">
        <v>2354</v>
      </c>
      <c r="D2403">
        <v>0.27550000000000002</v>
      </c>
      <c r="E2403">
        <v>2683</v>
      </c>
      <c r="F2403">
        <f t="shared" si="37"/>
        <v>2</v>
      </c>
      <c r="G2403" t="str">
        <f>STANDINGS_BA[[#This Row],[League]]&amp;STANDINGS_BA[[#This Row],[Team]]</f>
        <v>$150 Draft Champions Mar 05 1:00 pm Lg.3830deadmoneyJ</v>
      </c>
    </row>
    <row r="2404" spans="1:7" x14ac:dyDescent="0.25">
      <c r="A2404">
        <v>555</v>
      </c>
      <c r="B2404" t="s">
        <v>2356</v>
      </c>
      <c r="C2404" t="s">
        <v>2354</v>
      </c>
      <c r="D2404">
        <v>0.27200000000000002</v>
      </c>
      <c r="E2404">
        <v>2356</v>
      </c>
      <c r="F2404">
        <f t="shared" si="37"/>
        <v>3</v>
      </c>
      <c r="G2404" t="str">
        <f>STANDINGS_BA[[#This Row],[League]]&amp;STANDINGS_BA[[#This Row],[Team]]</f>
        <v>$150 Draft Champions Mar 05 1:00 pm Lg.3830Team Ioli</v>
      </c>
    </row>
    <row r="2405" spans="1:7" x14ac:dyDescent="0.25">
      <c r="A2405">
        <v>1370</v>
      </c>
      <c r="B2405" t="s">
        <v>2357</v>
      </c>
      <c r="C2405" t="s">
        <v>2354</v>
      </c>
      <c r="D2405">
        <v>0.26590000000000003</v>
      </c>
      <c r="E2405">
        <v>1541</v>
      </c>
      <c r="F2405">
        <f t="shared" si="37"/>
        <v>4</v>
      </c>
      <c r="G2405" t="str">
        <f>STANDINGS_BA[[#This Row],[League]]&amp;STANDINGS_BA[[#This Row],[Team]]</f>
        <v>$150 Draft Champions Mar 05 1:00 pm Lg.3830D'oyle Cartel</v>
      </c>
    </row>
    <row r="2406" spans="1:7" x14ac:dyDescent="0.25">
      <c r="A2406">
        <v>1371</v>
      </c>
      <c r="B2406" t="s">
        <v>2358</v>
      </c>
      <c r="C2406" t="s">
        <v>2354</v>
      </c>
      <c r="D2406">
        <v>0.26590000000000003</v>
      </c>
      <c r="E2406">
        <v>1540</v>
      </c>
      <c r="F2406">
        <f t="shared" si="37"/>
        <v>5</v>
      </c>
      <c r="G2406" t="str">
        <f>STANDINGS_BA[[#This Row],[League]]&amp;STANDINGS_BA[[#This Row],[Team]]</f>
        <v>$150 Draft Champions Mar 05 1:00 pm Lg.3830Ancient Astronaut Theorists</v>
      </c>
    </row>
    <row r="2407" spans="1:7" x14ac:dyDescent="0.25">
      <c r="A2407">
        <v>1447</v>
      </c>
      <c r="B2407" t="s">
        <v>2359</v>
      </c>
      <c r="C2407" t="s">
        <v>2354</v>
      </c>
      <c r="D2407">
        <v>0.26540000000000002</v>
      </c>
      <c r="E2407">
        <v>1464</v>
      </c>
      <c r="F2407">
        <f t="shared" si="37"/>
        <v>6</v>
      </c>
      <c r="G2407" t="str">
        <f>STANDINGS_BA[[#This Row],[League]]&amp;STANDINGS_BA[[#This Row],[Team]]</f>
        <v>$150 Draft Champions Mar 05 1:00 pm Lg.3830Slippin' Jimmies</v>
      </c>
    </row>
    <row r="2408" spans="1:7" x14ac:dyDescent="0.25">
      <c r="A2408">
        <v>1479</v>
      </c>
      <c r="B2408" t="s">
        <v>395</v>
      </c>
      <c r="C2408" t="s">
        <v>2354</v>
      </c>
      <c r="D2408">
        <v>0.26519999999999999</v>
      </c>
      <c r="E2408">
        <v>1432</v>
      </c>
      <c r="F2408">
        <f t="shared" si="37"/>
        <v>7</v>
      </c>
      <c r="G2408" t="str">
        <f>STANDINGS_BA[[#This Row],[League]]&amp;STANDINGS_BA[[#This Row],[Team]]</f>
        <v>$150 Draft Champions Mar 05 1:00 pm Lg.3830American Dreams</v>
      </c>
    </row>
    <row r="2409" spans="1:7" x14ac:dyDescent="0.25">
      <c r="A2409">
        <v>1671</v>
      </c>
      <c r="B2409" t="s">
        <v>2360</v>
      </c>
      <c r="C2409" t="s">
        <v>2354</v>
      </c>
      <c r="D2409">
        <v>0.2641</v>
      </c>
      <c r="E2409">
        <v>1240</v>
      </c>
      <c r="F2409">
        <f t="shared" si="37"/>
        <v>8</v>
      </c>
      <c r="G2409" t="str">
        <f>STANDINGS_BA[[#This Row],[League]]&amp;STANDINGS_BA[[#This Row],[Team]]</f>
        <v>$150 Draft Champions Mar 05 1:00 pm Lg.3830Big Shot Callers</v>
      </c>
    </row>
    <row r="2410" spans="1:7" x14ac:dyDescent="0.25">
      <c r="A2410">
        <v>1943</v>
      </c>
      <c r="B2410" t="s">
        <v>2361</v>
      </c>
      <c r="C2410" t="s">
        <v>2354</v>
      </c>
      <c r="D2410">
        <v>0.26219999999999999</v>
      </c>
      <c r="E2410">
        <v>968</v>
      </c>
      <c r="F2410">
        <f t="shared" si="37"/>
        <v>9</v>
      </c>
      <c r="G2410" t="str">
        <f>STANDINGS_BA[[#This Row],[League]]&amp;STANDINGS_BA[[#This Row],[Team]]</f>
        <v>$150 Draft Champions Mar 05 1:00 pm Lg.3830Scooters Fantasy</v>
      </c>
    </row>
    <row r="2411" spans="1:7" x14ac:dyDescent="0.25">
      <c r="A2411">
        <v>2079</v>
      </c>
      <c r="B2411" t="s">
        <v>2362</v>
      </c>
      <c r="C2411" t="s">
        <v>2354</v>
      </c>
      <c r="D2411">
        <v>0.26129999999999998</v>
      </c>
      <c r="E2411">
        <v>832</v>
      </c>
      <c r="F2411">
        <f t="shared" si="37"/>
        <v>10</v>
      </c>
      <c r="G2411" t="str">
        <f>STANDINGS_BA[[#This Row],[League]]&amp;STANDINGS_BA[[#This Row],[Team]]</f>
        <v>$150 Draft Champions Mar 05 1:00 pm Lg.3830Twin Killerz</v>
      </c>
    </row>
    <row r="2412" spans="1:7" x14ac:dyDescent="0.25">
      <c r="A2412">
        <v>2101</v>
      </c>
      <c r="B2412" t="s">
        <v>2363</v>
      </c>
      <c r="C2412" t="s">
        <v>2354</v>
      </c>
      <c r="D2412">
        <v>0.26119999999999999</v>
      </c>
      <c r="E2412">
        <v>810</v>
      </c>
      <c r="F2412">
        <f t="shared" si="37"/>
        <v>11</v>
      </c>
      <c r="G2412" t="str">
        <f>STANDINGS_BA[[#This Row],[League]]&amp;STANDINGS_BA[[#This Row],[Team]]</f>
        <v>$150 Draft Champions Mar 05 1:00 pm Lg.3830Team Shaw</v>
      </c>
    </row>
    <row r="2413" spans="1:7" x14ac:dyDescent="0.25">
      <c r="A2413">
        <v>2177</v>
      </c>
      <c r="B2413" t="s">
        <v>2364</v>
      </c>
      <c r="C2413" t="s">
        <v>2354</v>
      </c>
      <c r="D2413">
        <v>0.2606</v>
      </c>
      <c r="E2413">
        <v>733.5</v>
      </c>
      <c r="F2413">
        <f t="shared" si="37"/>
        <v>12</v>
      </c>
      <c r="G2413" t="str">
        <f>STANDINGS_BA[[#This Row],[League]]&amp;STANDINGS_BA[[#This Row],[Team]]</f>
        <v>$150 Draft Champions Mar 05 1:00 pm Lg.3830Fantasy Baseball 2k</v>
      </c>
    </row>
    <row r="2414" spans="1:7" x14ac:dyDescent="0.25">
      <c r="A2414">
        <v>2191</v>
      </c>
      <c r="B2414" t="s">
        <v>354</v>
      </c>
      <c r="C2414" t="s">
        <v>2354</v>
      </c>
      <c r="D2414">
        <v>0.26050000000000001</v>
      </c>
      <c r="E2414">
        <v>720</v>
      </c>
      <c r="F2414">
        <f t="shared" si="37"/>
        <v>13</v>
      </c>
      <c r="G2414" t="str">
        <f>STANDINGS_BA[[#This Row],[League]]&amp;STANDINGS_BA[[#This Row],[Team]]</f>
        <v>$150 Draft Champions Mar 05 1:00 pm Lg.3830Evil Prime</v>
      </c>
    </row>
    <row r="2415" spans="1:7" x14ac:dyDescent="0.25">
      <c r="A2415">
        <v>2374</v>
      </c>
      <c r="B2415" t="s">
        <v>2365</v>
      </c>
      <c r="C2415" t="s">
        <v>2354</v>
      </c>
      <c r="D2415">
        <v>0.25890000000000002</v>
      </c>
      <c r="E2415">
        <v>537</v>
      </c>
      <c r="F2415">
        <f t="shared" si="37"/>
        <v>14</v>
      </c>
      <c r="G2415" t="str">
        <f>STANDINGS_BA[[#This Row],[League]]&amp;STANDINGS_BA[[#This Row],[Team]]</f>
        <v>$150 Draft Champions Mar 05 1:00 pm Lg.3830Four Dogs</v>
      </c>
    </row>
    <row r="2416" spans="1:7" x14ac:dyDescent="0.25">
      <c r="A2416">
        <v>2529</v>
      </c>
      <c r="B2416" t="s">
        <v>2366</v>
      </c>
      <c r="C2416" t="s">
        <v>2354</v>
      </c>
      <c r="D2416">
        <v>0.25740000000000002</v>
      </c>
      <c r="E2416">
        <v>382</v>
      </c>
      <c r="F2416">
        <f t="shared" si="37"/>
        <v>15</v>
      </c>
      <c r="G2416" t="str">
        <f>STANDINGS_BA[[#This Row],[League]]&amp;STANDINGS_BA[[#This Row],[Team]]</f>
        <v>$150 Draft Champions Mar 05 1:00 pm Lg.3830Fatter than you!</v>
      </c>
    </row>
    <row r="2417" spans="1:7" x14ac:dyDescent="0.25">
      <c r="A2417">
        <v>209</v>
      </c>
      <c r="B2417" t="s">
        <v>2367</v>
      </c>
      <c r="C2417" t="s">
        <v>2368</v>
      </c>
      <c r="D2417">
        <v>0.27589999999999998</v>
      </c>
      <c r="E2417">
        <v>2702</v>
      </c>
      <c r="F2417">
        <f t="shared" si="37"/>
        <v>1</v>
      </c>
      <c r="G2417" t="str">
        <f>STANDINGS_BA[[#This Row],[League]]&amp;STANDINGS_BA[[#This Row],[Team]]</f>
        <v>$150 Draft Champions Mar 06 1:00 pm Lg.3832Dewey, Cheatem and Howe</v>
      </c>
    </row>
    <row r="2418" spans="1:7" x14ac:dyDescent="0.25">
      <c r="A2418">
        <v>285</v>
      </c>
      <c r="B2418" t="s">
        <v>2369</v>
      </c>
      <c r="C2418" t="s">
        <v>2368</v>
      </c>
      <c r="D2418">
        <v>0.27460000000000001</v>
      </c>
      <c r="E2418">
        <v>2626</v>
      </c>
      <c r="F2418">
        <f t="shared" si="37"/>
        <v>2</v>
      </c>
      <c r="G2418" t="str">
        <f>STANDINGS_BA[[#This Row],[League]]&amp;STANDINGS_BA[[#This Row],[Team]]</f>
        <v>$150 Draft Champions Mar 06 1:00 pm Lg.3832Team MBC</v>
      </c>
    </row>
    <row r="2419" spans="1:7" x14ac:dyDescent="0.25">
      <c r="A2419">
        <v>364</v>
      </c>
      <c r="B2419" t="s">
        <v>2370</v>
      </c>
      <c r="C2419" t="s">
        <v>2368</v>
      </c>
      <c r="D2419">
        <v>0.27379999999999999</v>
      </c>
      <c r="E2419">
        <v>2547</v>
      </c>
      <c r="F2419">
        <f t="shared" si="37"/>
        <v>3</v>
      </c>
      <c r="G2419" t="str">
        <f>STANDINGS_BA[[#This Row],[League]]&amp;STANDINGS_BA[[#This Row],[Team]]</f>
        <v>$150 Draft Champions Mar 06 1:00 pm Lg.3832Bryzzo</v>
      </c>
    </row>
    <row r="2420" spans="1:7" x14ac:dyDescent="0.25">
      <c r="A2420">
        <v>500</v>
      </c>
      <c r="B2420" t="s">
        <v>2371</v>
      </c>
      <c r="C2420" t="s">
        <v>2368</v>
      </c>
      <c r="D2420">
        <v>0.27250000000000002</v>
      </c>
      <c r="E2420">
        <v>2411</v>
      </c>
      <c r="F2420">
        <f t="shared" si="37"/>
        <v>4</v>
      </c>
      <c r="G2420" t="str">
        <f>STANDINGS_BA[[#This Row],[League]]&amp;STANDINGS_BA[[#This Row],[Team]]</f>
        <v>$150 Draft Champions Mar 06 1:00 pm Lg.3832Hawk N Sons</v>
      </c>
    </row>
    <row r="2421" spans="1:7" x14ac:dyDescent="0.25">
      <c r="A2421">
        <v>591</v>
      </c>
      <c r="B2421" t="s">
        <v>19</v>
      </c>
      <c r="C2421" t="s">
        <v>2368</v>
      </c>
      <c r="D2421">
        <v>0.2717</v>
      </c>
      <c r="E2421">
        <v>2320</v>
      </c>
      <c r="F2421">
        <f t="shared" si="37"/>
        <v>5</v>
      </c>
      <c r="G2421" t="str">
        <f>STANDINGS_BA[[#This Row],[League]]&amp;STANDINGS_BA[[#This Row],[Team]]</f>
        <v>$150 Draft Champions Mar 06 1:00 pm Lg.3832One Eyed Jack</v>
      </c>
    </row>
    <row r="2422" spans="1:7" x14ac:dyDescent="0.25">
      <c r="A2422">
        <v>715</v>
      </c>
      <c r="B2422" t="s">
        <v>2372</v>
      </c>
      <c r="C2422" t="s">
        <v>2368</v>
      </c>
      <c r="D2422">
        <v>0.27060000000000001</v>
      </c>
      <c r="E2422">
        <v>2196</v>
      </c>
      <c r="F2422">
        <f t="shared" si="37"/>
        <v>6</v>
      </c>
      <c r="G2422" t="str">
        <f>STANDINGS_BA[[#This Row],[League]]&amp;STANDINGS_BA[[#This Row],[Team]]</f>
        <v>$150 Draft Champions Mar 06 1:00 pm Lg.3832FUBAR</v>
      </c>
    </row>
    <row r="2423" spans="1:7" x14ac:dyDescent="0.25">
      <c r="A2423">
        <v>771</v>
      </c>
      <c r="B2423" t="s">
        <v>2373</v>
      </c>
      <c r="C2423" t="s">
        <v>2368</v>
      </c>
      <c r="D2423">
        <v>0.27010000000000001</v>
      </c>
      <c r="E2423">
        <v>2140</v>
      </c>
      <c r="F2423">
        <f t="shared" si="37"/>
        <v>7</v>
      </c>
      <c r="G2423" t="str">
        <f>STANDINGS_BA[[#This Row],[League]]&amp;STANDINGS_BA[[#This Row],[Team]]</f>
        <v>$150 Draft Champions Mar 06 1:00 pm Lg.3832Team Torres</v>
      </c>
    </row>
    <row r="2424" spans="1:7" x14ac:dyDescent="0.25">
      <c r="A2424">
        <v>772</v>
      </c>
      <c r="B2424" t="s">
        <v>2374</v>
      </c>
      <c r="C2424" t="s">
        <v>2368</v>
      </c>
      <c r="D2424">
        <v>0.27010000000000001</v>
      </c>
      <c r="E2424">
        <v>2139</v>
      </c>
      <c r="F2424">
        <f t="shared" si="37"/>
        <v>8</v>
      </c>
      <c r="G2424" t="str">
        <f>STANDINGS_BA[[#This Row],[League]]&amp;STANDINGS_BA[[#This Row],[Team]]</f>
        <v>$150 Draft Champions Mar 06 1:00 pm Lg.3832Dead Cat Bounce</v>
      </c>
    </row>
    <row r="2425" spans="1:7" x14ac:dyDescent="0.25">
      <c r="A2425">
        <v>1468</v>
      </c>
      <c r="B2425" t="s">
        <v>2375</v>
      </c>
      <c r="C2425" t="s">
        <v>2368</v>
      </c>
      <c r="D2425">
        <v>0.26529999999999998</v>
      </c>
      <c r="E2425">
        <v>1443</v>
      </c>
      <c r="F2425">
        <f t="shared" si="37"/>
        <v>9</v>
      </c>
      <c r="G2425" t="str">
        <f>STANDINGS_BA[[#This Row],[League]]&amp;STANDINGS_BA[[#This Row],[Team]]</f>
        <v>$150 Draft Champions Mar 06 1:00 pm Lg.3832pizza party9</v>
      </c>
    </row>
    <row r="2426" spans="1:7" x14ac:dyDescent="0.25">
      <c r="A2426">
        <v>2001</v>
      </c>
      <c r="B2426" t="s">
        <v>1410</v>
      </c>
      <c r="C2426" t="s">
        <v>2368</v>
      </c>
      <c r="D2426">
        <v>0.26179999999999998</v>
      </c>
      <c r="E2426">
        <v>910</v>
      </c>
      <c r="F2426">
        <f t="shared" si="37"/>
        <v>10</v>
      </c>
      <c r="G2426" t="str">
        <f>STANDINGS_BA[[#This Row],[League]]&amp;STANDINGS_BA[[#This Row],[Team]]</f>
        <v>$150 Draft Champions Mar 06 1:00 pm Lg.3832New York's Finest</v>
      </c>
    </row>
    <row r="2427" spans="1:7" x14ac:dyDescent="0.25">
      <c r="A2427">
        <v>2050</v>
      </c>
      <c r="B2427" t="s">
        <v>112</v>
      </c>
      <c r="C2427" t="s">
        <v>2368</v>
      </c>
      <c r="D2427">
        <v>0.26150000000000001</v>
      </c>
      <c r="E2427">
        <v>861</v>
      </c>
      <c r="F2427">
        <f t="shared" si="37"/>
        <v>11</v>
      </c>
      <c r="G2427" t="str">
        <f>STANDINGS_BA[[#This Row],[League]]&amp;STANDINGS_BA[[#This Row],[Team]]</f>
        <v>$150 Draft Champions Mar 06 1:00 pm Lg.3832Rookie Monsters</v>
      </c>
    </row>
    <row r="2428" spans="1:7" x14ac:dyDescent="0.25">
      <c r="A2428">
        <v>2067</v>
      </c>
      <c r="B2428" t="s">
        <v>16</v>
      </c>
      <c r="C2428" t="s">
        <v>2368</v>
      </c>
      <c r="D2428">
        <v>0.26140000000000002</v>
      </c>
      <c r="E2428">
        <v>844</v>
      </c>
      <c r="F2428">
        <f t="shared" si="37"/>
        <v>12</v>
      </c>
      <c r="G2428" t="str">
        <f>STANDINGS_BA[[#This Row],[League]]&amp;STANDINGS_BA[[#This Row],[Team]]</f>
        <v>$150 Draft Champions Mar 06 1:00 pm Lg.3832Team Phan</v>
      </c>
    </row>
    <row r="2429" spans="1:7" x14ac:dyDescent="0.25">
      <c r="A2429">
        <v>2468</v>
      </c>
      <c r="B2429" t="s">
        <v>186</v>
      </c>
      <c r="C2429" t="s">
        <v>2368</v>
      </c>
      <c r="D2429">
        <v>0.25800000000000001</v>
      </c>
      <c r="E2429">
        <v>443</v>
      </c>
      <c r="F2429">
        <f t="shared" si="37"/>
        <v>13</v>
      </c>
      <c r="G2429" t="str">
        <f>STANDINGS_BA[[#This Row],[League]]&amp;STANDINGS_BA[[#This Row],[Team]]</f>
        <v>$150 Draft Champions Mar 06 1:00 pm Lg.3832LONG GONE</v>
      </c>
    </row>
    <row r="2430" spans="1:7" x14ac:dyDescent="0.25">
      <c r="A2430">
        <v>2521</v>
      </c>
      <c r="B2430" t="s">
        <v>2376</v>
      </c>
      <c r="C2430" t="s">
        <v>2368</v>
      </c>
      <c r="D2430">
        <v>0.25750000000000001</v>
      </c>
      <c r="E2430">
        <v>390</v>
      </c>
      <c r="F2430">
        <f t="shared" si="37"/>
        <v>14</v>
      </c>
      <c r="G2430" t="str">
        <f>STANDINGS_BA[[#This Row],[League]]&amp;STANDINGS_BA[[#This Row],[Team]]</f>
        <v>$150 Draft Champions Mar 06 1:00 pm Lg.3832The Marine Biologist</v>
      </c>
    </row>
    <row r="2431" spans="1:7" x14ac:dyDescent="0.25">
      <c r="A2431">
        <v>2801</v>
      </c>
      <c r="B2431" t="s">
        <v>230</v>
      </c>
      <c r="C2431" t="s">
        <v>2368</v>
      </c>
      <c r="D2431">
        <v>0.253</v>
      </c>
      <c r="E2431">
        <v>110</v>
      </c>
      <c r="F2431">
        <f t="shared" si="37"/>
        <v>15</v>
      </c>
      <c r="G2431" t="str">
        <f>STANDINGS_BA[[#This Row],[League]]&amp;STANDINGS_BA[[#This Row],[Team]]</f>
        <v>$150 Draft Champions Mar 06 1:00 pm Lg.3832Team Hofmann</v>
      </c>
    </row>
    <row r="2432" spans="1:7" x14ac:dyDescent="0.25">
      <c r="A2432">
        <v>29</v>
      </c>
      <c r="B2432" t="s">
        <v>2377</v>
      </c>
      <c r="C2432" t="s">
        <v>2378</v>
      </c>
      <c r="D2432">
        <v>0.28199999999999997</v>
      </c>
      <c r="E2432">
        <v>2882</v>
      </c>
      <c r="F2432">
        <f t="shared" si="37"/>
        <v>1</v>
      </c>
      <c r="G2432" t="str">
        <f>STANDINGS_BA[[#This Row],[League]]&amp;STANDINGS_BA[[#This Row],[Team]]</f>
        <v>$150 Draft Champions Mar 06 1:00 pm Lg.3836Seam Heads</v>
      </c>
    </row>
    <row r="2433" spans="1:7" x14ac:dyDescent="0.25">
      <c r="A2433">
        <v>39</v>
      </c>
      <c r="B2433" t="s">
        <v>2379</v>
      </c>
      <c r="C2433" t="s">
        <v>2378</v>
      </c>
      <c r="D2433">
        <v>0.28129999999999999</v>
      </c>
      <c r="E2433">
        <v>2872</v>
      </c>
      <c r="F2433">
        <f t="shared" si="37"/>
        <v>2</v>
      </c>
      <c r="G2433" t="str">
        <f>STANDINGS_BA[[#This Row],[League]]&amp;STANDINGS_BA[[#This Row],[Team]]</f>
        <v>$150 Draft Champions Mar 06 1:00 pm Lg.3836Master of Karate &amp; Friendship</v>
      </c>
    </row>
    <row r="2434" spans="1:7" x14ac:dyDescent="0.25">
      <c r="A2434">
        <v>62</v>
      </c>
      <c r="B2434" t="s">
        <v>2380</v>
      </c>
      <c r="C2434" t="s">
        <v>2378</v>
      </c>
      <c r="D2434">
        <v>0.27979999999999999</v>
      </c>
      <c r="E2434">
        <v>2849</v>
      </c>
      <c r="F2434">
        <f t="shared" si="37"/>
        <v>3</v>
      </c>
      <c r="G2434" t="str">
        <f>STANDINGS_BA[[#This Row],[League]]&amp;STANDINGS_BA[[#This Row],[Team]]</f>
        <v>$150 Draft Champions Mar 06 1:00 pm Lg.3836FAABuless</v>
      </c>
    </row>
    <row r="2435" spans="1:7" x14ac:dyDescent="0.25">
      <c r="A2435">
        <v>572</v>
      </c>
      <c r="B2435" t="s">
        <v>2381</v>
      </c>
      <c r="C2435" t="s">
        <v>2378</v>
      </c>
      <c r="D2435">
        <v>0.27189999999999998</v>
      </c>
      <c r="E2435">
        <v>2339</v>
      </c>
      <c r="F2435">
        <f t="shared" ref="F2435:F2498" si="38">IF(C2435=C2434,F2434+1,1)</f>
        <v>4</v>
      </c>
      <c r="G2435" t="str">
        <f>STANDINGS_BA[[#This Row],[League]]&amp;STANDINGS_BA[[#This Row],[Team]]</f>
        <v>$150 Draft Champions Mar 06 1:00 pm Lg.3836Bolander/O'Brien 2016</v>
      </c>
    </row>
    <row r="2436" spans="1:7" x14ac:dyDescent="0.25">
      <c r="A2436">
        <v>589</v>
      </c>
      <c r="B2436" t="s">
        <v>2382</v>
      </c>
      <c r="C2436" t="s">
        <v>2378</v>
      </c>
      <c r="D2436">
        <v>0.2717</v>
      </c>
      <c r="E2436">
        <v>2322</v>
      </c>
      <c r="F2436">
        <f t="shared" si="38"/>
        <v>5</v>
      </c>
      <c r="G2436" t="str">
        <f>STANDINGS_BA[[#This Row],[League]]&amp;STANDINGS_BA[[#This Row],[Team]]</f>
        <v>$150 Draft Champions Mar 06 1:00 pm Lg.3836Team 14</v>
      </c>
    </row>
    <row r="2437" spans="1:7" x14ac:dyDescent="0.25">
      <c r="A2437">
        <v>1127</v>
      </c>
      <c r="B2437" t="s">
        <v>2383</v>
      </c>
      <c r="C2437" t="s">
        <v>2378</v>
      </c>
      <c r="D2437">
        <v>0.2676</v>
      </c>
      <c r="E2437">
        <v>1784</v>
      </c>
      <c r="F2437">
        <f t="shared" si="38"/>
        <v>6</v>
      </c>
      <c r="G2437" t="str">
        <f>STANDINGS_BA[[#This Row],[League]]&amp;STANDINGS_BA[[#This Row],[Team]]</f>
        <v>$150 Draft Champions Mar 06 1:00 pm Lg.3836Mud Bugs</v>
      </c>
    </row>
    <row r="2438" spans="1:7" x14ac:dyDescent="0.25">
      <c r="A2438">
        <v>1537</v>
      </c>
      <c r="B2438" t="s">
        <v>2384</v>
      </c>
      <c r="C2438" t="s">
        <v>2378</v>
      </c>
      <c r="D2438">
        <v>0.26490000000000002</v>
      </c>
      <c r="E2438">
        <v>1374</v>
      </c>
      <c r="F2438">
        <f t="shared" si="38"/>
        <v>7</v>
      </c>
      <c r="G2438" t="str">
        <f>STANDINGS_BA[[#This Row],[League]]&amp;STANDINGS_BA[[#This Row],[Team]]</f>
        <v>$150 Draft Champions Mar 06 1:00 pm Lg.3836Kamden Yards</v>
      </c>
    </row>
    <row r="2439" spans="1:7" x14ac:dyDescent="0.25">
      <c r="A2439">
        <v>1641</v>
      </c>
      <c r="B2439" t="s">
        <v>1336</v>
      </c>
      <c r="C2439" t="s">
        <v>2378</v>
      </c>
      <c r="D2439">
        <v>0.26419999999999999</v>
      </c>
      <c r="E2439">
        <v>1270</v>
      </c>
      <c r="F2439">
        <f t="shared" si="38"/>
        <v>8</v>
      </c>
      <c r="G2439" t="str">
        <f>STANDINGS_BA[[#This Row],[League]]&amp;STANDINGS_BA[[#This Row],[Team]]</f>
        <v>$150 Draft Champions Mar 06 1:00 pm Lg.3836Team Madsen</v>
      </c>
    </row>
    <row r="2440" spans="1:7" x14ac:dyDescent="0.25">
      <c r="A2440">
        <v>1839</v>
      </c>
      <c r="B2440" t="s">
        <v>2385</v>
      </c>
      <c r="C2440" t="s">
        <v>2378</v>
      </c>
      <c r="D2440">
        <v>0.26290000000000002</v>
      </c>
      <c r="E2440">
        <v>1072</v>
      </c>
      <c r="F2440">
        <f t="shared" si="38"/>
        <v>9</v>
      </c>
      <c r="G2440" t="str">
        <f>STANDINGS_BA[[#This Row],[League]]&amp;STANDINGS_BA[[#This Row],[Team]]</f>
        <v>$150 Draft Champions Mar 06 1:00 pm Lg.3836Winters Storm</v>
      </c>
    </row>
    <row r="2441" spans="1:7" x14ac:dyDescent="0.25">
      <c r="A2441">
        <v>2068</v>
      </c>
      <c r="B2441" t="s">
        <v>2386</v>
      </c>
      <c r="C2441" t="s">
        <v>2378</v>
      </c>
      <c r="D2441">
        <v>0.26140000000000002</v>
      </c>
      <c r="E2441">
        <v>843</v>
      </c>
      <c r="F2441">
        <f t="shared" si="38"/>
        <v>10</v>
      </c>
      <c r="G2441" t="str">
        <f>STANDINGS_BA[[#This Row],[League]]&amp;STANDINGS_BA[[#This Row],[Team]]</f>
        <v>$150 Draft Champions Mar 06 1:00 pm Lg.3836zima..........</v>
      </c>
    </row>
    <row r="2442" spans="1:7" x14ac:dyDescent="0.25">
      <c r="A2442">
        <v>2227</v>
      </c>
      <c r="B2442" t="s">
        <v>205</v>
      </c>
      <c r="C2442" t="s">
        <v>2378</v>
      </c>
      <c r="D2442">
        <v>0.2601</v>
      </c>
      <c r="E2442">
        <v>684</v>
      </c>
      <c r="F2442">
        <f t="shared" si="38"/>
        <v>11</v>
      </c>
      <c r="G2442" t="str">
        <f>STANDINGS_BA[[#This Row],[League]]&amp;STANDINGS_BA[[#This Row],[Team]]</f>
        <v>$150 Draft Champions Mar 06 1:00 pm Lg.3836Team Sloan</v>
      </c>
    </row>
    <row r="2443" spans="1:7" x14ac:dyDescent="0.25">
      <c r="A2443">
        <v>2314</v>
      </c>
      <c r="B2443" t="s">
        <v>2387</v>
      </c>
      <c r="C2443" t="s">
        <v>2378</v>
      </c>
      <c r="D2443">
        <v>0.25940000000000002</v>
      </c>
      <c r="E2443">
        <v>597</v>
      </c>
      <c r="F2443">
        <f t="shared" si="38"/>
        <v>12</v>
      </c>
      <c r="G2443" t="str">
        <f>STANDINGS_BA[[#This Row],[League]]&amp;STANDINGS_BA[[#This Row],[Team]]</f>
        <v>$150 Draft Champions Mar 06 1:00 pm Lg.3836Ace of Base</v>
      </c>
    </row>
    <row r="2444" spans="1:7" x14ac:dyDescent="0.25">
      <c r="A2444">
        <v>2591</v>
      </c>
      <c r="B2444" t="s">
        <v>376</v>
      </c>
      <c r="C2444" t="s">
        <v>2378</v>
      </c>
      <c r="D2444">
        <v>0.25659999999999999</v>
      </c>
      <c r="E2444">
        <v>320</v>
      </c>
      <c r="F2444">
        <f t="shared" si="38"/>
        <v>13</v>
      </c>
      <c r="G2444" t="str">
        <f>STANDINGS_BA[[#This Row],[League]]&amp;STANDINGS_BA[[#This Row],[Team]]</f>
        <v>$150 Draft Champions Mar 06 1:00 pm Lg.3836Munsons</v>
      </c>
    </row>
    <row r="2445" spans="1:7" x14ac:dyDescent="0.25">
      <c r="A2445">
        <v>2765</v>
      </c>
      <c r="B2445" t="s">
        <v>2388</v>
      </c>
      <c r="C2445" t="s">
        <v>2378</v>
      </c>
      <c r="D2445">
        <v>0.25380000000000003</v>
      </c>
      <c r="E2445">
        <v>146</v>
      </c>
      <c r="F2445">
        <f t="shared" si="38"/>
        <v>14</v>
      </c>
      <c r="G2445" t="str">
        <f>STANDINGS_BA[[#This Row],[League]]&amp;STANDINGS_BA[[#This Row],[Team]]</f>
        <v>$150 Draft Champions Mar 06 1:00 pm Lg.3836Ghostbuster Posey</v>
      </c>
    </row>
    <row r="2446" spans="1:7" x14ac:dyDescent="0.25">
      <c r="A2446">
        <v>2890</v>
      </c>
      <c r="B2446" t="s">
        <v>107</v>
      </c>
      <c r="C2446" t="s">
        <v>2378</v>
      </c>
      <c r="D2446">
        <v>0.24859999999999999</v>
      </c>
      <c r="E2446">
        <v>21</v>
      </c>
      <c r="F2446">
        <f t="shared" si="38"/>
        <v>15</v>
      </c>
      <c r="G2446" t="str">
        <f>STANDINGS_BA[[#This Row],[League]]&amp;STANDINGS_BA[[#This Row],[Team]]</f>
        <v>$150 Draft Champions Mar 06 1:00 pm Lg.3836Team Scott</v>
      </c>
    </row>
    <row r="2447" spans="1:7" x14ac:dyDescent="0.25">
      <c r="A2447">
        <v>283</v>
      </c>
      <c r="B2447" t="s">
        <v>2389</v>
      </c>
      <c r="C2447" t="s">
        <v>2390</v>
      </c>
      <c r="D2447">
        <v>0.2747</v>
      </c>
      <c r="E2447">
        <v>2628</v>
      </c>
      <c r="F2447">
        <f t="shared" si="38"/>
        <v>1</v>
      </c>
      <c r="G2447" t="str">
        <f>STANDINGS_BA[[#This Row],[League]]&amp;STANDINGS_BA[[#This Row],[Team]]</f>
        <v>$150 Draft Champions Mar 06 1:00 pm Lg.3840Four Balls, Can't Walk</v>
      </c>
    </row>
    <row r="2448" spans="1:7" x14ac:dyDescent="0.25">
      <c r="A2448">
        <v>307</v>
      </c>
      <c r="B2448" t="s">
        <v>2391</v>
      </c>
      <c r="C2448" t="s">
        <v>2390</v>
      </c>
      <c r="D2448">
        <v>0.27439999999999998</v>
      </c>
      <c r="E2448">
        <v>2604</v>
      </c>
      <c r="F2448">
        <f t="shared" si="38"/>
        <v>2</v>
      </c>
      <c r="G2448" t="str">
        <f>STANDINGS_BA[[#This Row],[League]]&amp;STANDINGS_BA[[#This Row],[Team]]</f>
        <v>$150 Draft Champions Mar 06 1:00 pm Lg.3840The Terrible Tygers</v>
      </c>
    </row>
    <row r="2449" spans="1:7" x14ac:dyDescent="0.25">
      <c r="A2449">
        <v>409</v>
      </c>
      <c r="B2449" t="s">
        <v>2392</v>
      </c>
      <c r="C2449" t="s">
        <v>2390</v>
      </c>
      <c r="D2449">
        <v>0.27329999999999999</v>
      </c>
      <c r="E2449">
        <v>2502</v>
      </c>
      <c r="F2449">
        <f t="shared" si="38"/>
        <v>3</v>
      </c>
      <c r="G2449" t="str">
        <f>STANDINGS_BA[[#This Row],[League]]&amp;STANDINGS_BA[[#This Row],[Team]]</f>
        <v>$150 Draft Champions Mar 06 1:00 pm Lg.3840WRJ 16</v>
      </c>
    </row>
    <row r="2450" spans="1:7" x14ac:dyDescent="0.25">
      <c r="A2450">
        <v>415</v>
      </c>
      <c r="B2450" t="s">
        <v>20</v>
      </c>
      <c r="C2450" t="s">
        <v>2390</v>
      </c>
      <c r="D2450">
        <v>0.2732</v>
      </c>
      <c r="E2450">
        <v>2496</v>
      </c>
      <c r="F2450">
        <f t="shared" si="38"/>
        <v>4</v>
      </c>
      <c r="G2450" t="str">
        <f>STANDINGS_BA[[#This Row],[League]]&amp;STANDINGS_BA[[#This Row],[Team]]</f>
        <v>$150 Draft Champions Mar 06 1:00 pm Lg.3840Jedi.23</v>
      </c>
    </row>
    <row r="2451" spans="1:7" x14ac:dyDescent="0.25">
      <c r="A2451">
        <v>449</v>
      </c>
      <c r="B2451" t="s">
        <v>2393</v>
      </c>
      <c r="C2451" t="s">
        <v>2390</v>
      </c>
      <c r="D2451">
        <v>0.27289999999999998</v>
      </c>
      <c r="E2451">
        <v>2462</v>
      </c>
      <c r="F2451">
        <f t="shared" si="38"/>
        <v>5</v>
      </c>
      <c r="G2451" t="str">
        <f>STANDINGS_BA[[#This Row],[League]]&amp;STANDINGS_BA[[#This Row],[Team]]</f>
        <v>$150 Draft Champions Mar 06 1:00 pm Lg.3840Wooooooooo</v>
      </c>
    </row>
    <row r="2452" spans="1:7" x14ac:dyDescent="0.25">
      <c r="A2452">
        <v>797</v>
      </c>
      <c r="B2452" t="s">
        <v>2394</v>
      </c>
      <c r="C2452" t="s">
        <v>2390</v>
      </c>
      <c r="D2452">
        <v>0.26979999999999998</v>
      </c>
      <c r="E2452">
        <v>2114</v>
      </c>
      <c r="F2452">
        <f t="shared" si="38"/>
        <v>6</v>
      </c>
      <c r="G2452" t="str">
        <f>STANDINGS_BA[[#This Row],[League]]&amp;STANDINGS_BA[[#This Row],[Team]]</f>
        <v>$150 Draft Champions Mar 06 1:00 pm Lg.3840Team Vintzel</v>
      </c>
    </row>
    <row r="2453" spans="1:7" x14ac:dyDescent="0.25">
      <c r="A2453">
        <v>1519</v>
      </c>
      <c r="B2453" t="s">
        <v>2395</v>
      </c>
      <c r="C2453" t="s">
        <v>2390</v>
      </c>
      <c r="D2453">
        <v>0.26500000000000001</v>
      </c>
      <c r="E2453">
        <v>1392</v>
      </c>
      <c r="F2453">
        <f t="shared" si="38"/>
        <v>7</v>
      </c>
      <c r="G2453" t="str">
        <f>STANDINGS_BA[[#This Row],[League]]&amp;STANDINGS_BA[[#This Row],[Team]]</f>
        <v>$150 Draft Champions Mar 06 1:00 pm Lg.3840Panik! At The Disco</v>
      </c>
    </row>
    <row r="2454" spans="1:7" x14ac:dyDescent="0.25">
      <c r="A2454">
        <v>1677</v>
      </c>
      <c r="B2454" t="s">
        <v>2396</v>
      </c>
      <c r="C2454" t="s">
        <v>2390</v>
      </c>
      <c r="D2454">
        <v>0.26400000000000001</v>
      </c>
      <c r="E2454">
        <v>1234</v>
      </c>
      <c r="F2454">
        <f t="shared" si="38"/>
        <v>8</v>
      </c>
      <c r="G2454" t="str">
        <f>STANDINGS_BA[[#This Row],[League]]&amp;STANDINGS_BA[[#This Row],[Team]]</f>
        <v>$150 Draft Champions Mar 06 1:00 pm Lg.3840It's all about that BASE</v>
      </c>
    </row>
    <row r="2455" spans="1:7" x14ac:dyDescent="0.25">
      <c r="A2455">
        <v>1882</v>
      </c>
      <c r="B2455" t="s">
        <v>404</v>
      </c>
      <c r="C2455" t="s">
        <v>2390</v>
      </c>
      <c r="D2455">
        <v>0.26269999999999999</v>
      </c>
      <c r="E2455">
        <v>1029</v>
      </c>
      <c r="F2455">
        <f t="shared" si="38"/>
        <v>9</v>
      </c>
      <c r="G2455" t="str">
        <f>STANDINGS_BA[[#This Row],[League]]&amp;STANDINGS_BA[[#This Row],[Team]]</f>
        <v>$150 Draft Champions Mar 06 1:00 pm Lg.3840Team Rufe</v>
      </c>
    </row>
    <row r="2456" spans="1:7" x14ac:dyDescent="0.25">
      <c r="A2456">
        <v>2078</v>
      </c>
      <c r="B2456" t="s">
        <v>336</v>
      </c>
      <c r="C2456" t="s">
        <v>2390</v>
      </c>
      <c r="D2456">
        <v>0.26129999999999998</v>
      </c>
      <c r="E2456">
        <v>833</v>
      </c>
      <c r="F2456">
        <f t="shared" si="38"/>
        <v>10</v>
      </c>
      <c r="G2456" t="str">
        <f>STANDINGS_BA[[#This Row],[League]]&amp;STANDINGS_BA[[#This Row],[Team]]</f>
        <v>$150 Draft Champions Mar 06 1:00 pm Lg.3840Team Heffernan</v>
      </c>
    </row>
    <row r="2457" spans="1:7" x14ac:dyDescent="0.25">
      <c r="A2457">
        <v>2120</v>
      </c>
      <c r="B2457" t="s">
        <v>2397</v>
      </c>
      <c r="C2457" t="s">
        <v>2390</v>
      </c>
      <c r="D2457">
        <v>0.26100000000000001</v>
      </c>
      <c r="E2457">
        <v>791</v>
      </c>
      <c r="F2457">
        <f t="shared" si="38"/>
        <v>11</v>
      </c>
      <c r="G2457" t="str">
        <f>STANDINGS_BA[[#This Row],[League]]&amp;STANDINGS_BA[[#This Row],[Team]]</f>
        <v>$150 Draft Champions Mar 06 1:00 pm Lg.3840Team Lindberg II</v>
      </c>
    </row>
    <row r="2458" spans="1:7" x14ac:dyDescent="0.25">
      <c r="A2458">
        <v>2140</v>
      </c>
      <c r="B2458" t="s">
        <v>515</v>
      </c>
      <c r="C2458" t="s">
        <v>2390</v>
      </c>
      <c r="D2458">
        <v>0.26090000000000002</v>
      </c>
      <c r="E2458">
        <v>771</v>
      </c>
      <c r="F2458">
        <f t="shared" si="38"/>
        <v>12</v>
      </c>
      <c r="G2458" t="str">
        <f>STANDINGS_BA[[#This Row],[League]]&amp;STANDINGS_BA[[#This Row],[Team]]</f>
        <v>$150 Draft Champions Mar 06 1:00 pm Lg.3840Poopy Tooth 7</v>
      </c>
    </row>
    <row r="2459" spans="1:7" x14ac:dyDescent="0.25">
      <c r="A2459">
        <v>2194</v>
      </c>
      <c r="B2459" t="s">
        <v>2398</v>
      </c>
      <c r="C2459" t="s">
        <v>2390</v>
      </c>
      <c r="D2459">
        <v>0.26050000000000001</v>
      </c>
      <c r="E2459">
        <v>717</v>
      </c>
      <c r="F2459">
        <f t="shared" si="38"/>
        <v>13</v>
      </c>
      <c r="G2459" t="str">
        <f>STANDINGS_BA[[#This Row],[League]]&amp;STANDINGS_BA[[#This Row],[Team]]</f>
        <v>$150 Draft Champions Mar 06 1:00 pm Lg.3840Mischievous Badgers</v>
      </c>
    </row>
    <row r="2460" spans="1:7" x14ac:dyDescent="0.25">
      <c r="A2460">
        <v>2255</v>
      </c>
      <c r="B2460" t="s">
        <v>2399</v>
      </c>
      <c r="C2460" t="s">
        <v>2390</v>
      </c>
      <c r="D2460">
        <v>0.25990000000000002</v>
      </c>
      <c r="E2460">
        <v>656</v>
      </c>
      <c r="F2460">
        <f t="shared" si="38"/>
        <v>14</v>
      </c>
      <c r="G2460" t="str">
        <f>STANDINGS_BA[[#This Row],[League]]&amp;STANDINGS_BA[[#This Row],[Team]]</f>
        <v>$150 Draft Champions Mar 06 1:00 pm Lg.3840Crazy 88's</v>
      </c>
    </row>
    <row r="2461" spans="1:7" x14ac:dyDescent="0.25">
      <c r="A2461">
        <v>2684</v>
      </c>
      <c r="B2461" t="s">
        <v>18</v>
      </c>
      <c r="C2461" t="s">
        <v>2390</v>
      </c>
      <c r="D2461">
        <v>0.25509999999999999</v>
      </c>
      <c r="E2461">
        <v>227</v>
      </c>
      <c r="F2461">
        <f t="shared" si="38"/>
        <v>15</v>
      </c>
      <c r="G2461" t="str">
        <f>STANDINGS_BA[[#This Row],[League]]&amp;STANDINGS_BA[[#This Row],[Team]]</f>
        <v>$150 Draft Champions Mar 06 1:00 pm Lg.3840Home Run Derbies</v>
      </c>
    </row>
    <row r="2462" spans="1:7" x14ac:dyDescent="0.25">
      <c r="A2462">
        <v>90</v>
      </c>
      <c r="B2462" t="s">
        <v>2400</v>
      </c>
      <c r="C2462" t="s">
        <v>2401</v>
      </c>
      <c r="D2462">
        <v>0.27879999999999999</v>
      </c>
      <c r="E2462">
        <v>2821</v>
      </c>
      <c r="F2462">
        <f t="shared" si="38"/>
        <v>1</v>
      </c>
      <c r="G2462" t="str">
        <f>STANDINGS_BA[[#This Row],[League]]&amp;STANDINGS_BA[[#This Row],[Team]]</f>
        <v>$150 Draft Champions Mar 07 1:00 pm Lg.3847Team Turner</v>
      </c>
    </row>
    <row r="2463" spans="1:7" x14ac:dyDescent="0.25">
      <c r="A2463">
        <v>193</v>
      </c>
      <c r="B2463" t="s">
        <v>2402</v>
      </c>
      <c r="C2463" t="s">
        <v>2401</v>
      </c>
      <c r="D2463">
        <v>0.27610000000000001</v>
      </c>
      <c r="E2463">
        <v>2718</v>
      </c>
      <c r="F2463">
        <f t="shared" si="38"/>
        <v>2</v>
      </c>
      <c r="G2463" t="str">
        <f>STANDINGS_BA[[#This Row],[League]]&amp;STANDINGS_BA[[#This Row],[Team]]</f>
        <v>$150 Draft Champions Mar 07 1:00 pm Lg.3847Chicks dig the long ball</v>
      </c>
    </row>
    <row r="2464" spans="1:7" x14ac:dyDescent="0.25">
      <c r="A2464">
        <v>304</v>
      </c>
      <c r="B2464" t="s">
        <v>2403</v>
      </c>
      <c r="C2464" t="s">
        <v>2401</v>
      </c>
      <c r="D2464">
        <v>0.27450000000000002</v>
      </c>
      <c r="E2464">
        <v>2607</v>
      </c>
      <c r="F2464">
        <f t="shared" si="38"/>
        <v>3</v>
      </c>
      <c r="G2464" t="str">
        <f>STANDINGS_BA[[#This Row],[League]]&amp;STANDINGS_BA[[#This Row],[Team]]</f>
        <v>$150 Draft Champions Mar 07 1:00 pm Lg.3847tulogit2quit</v>
      </c>
    </row>
    <row r="2465" spans="1:7" x14ac:dyDescent="0.25">
      <c r="A2465">
        <v>320</v>
      </c>
      <c r="B2465" t="s">
        <v>2404</v>
      </c>
      <c r="C2465" t="s">
        <v>2401</v>
      </c>
      <c r="D2465">
        <v>0.27429999999999999</v>
      </c>
      <c r="E2465">
        <v>2591</v>
      </c>
      <c r="F2465">
        <f t="shared" si="38"/>
        <v>4</v>
      </c>
      <c r="G2465" t="str">
        <f>STANDINGS_BA[[#This Row],[League]]&amp;STANDINGS_BA[[#This Row],[Team]]</f>
        <v>$150 Draft Champions Mar 07 1:00 pm Lg.3847Elmore James</v>
      </c>
    </row>
    <row r="2466" spans="1:7" x14ac:dyDescent="0.25">
      <c r="A2466">
        <v>754</v>
      </c>
      <c r="B2466" t="s">
        <v>2405</v>
      </c>
      <c r="C2466" t="s">
        <v>2401</v>
      </c>
      <c r="D2466">
        <v>0.2702</v>
      </c>
      <c r="E2466">
        <v>2157</v>
      </c>
      <c r="F2466">
        <f t="shared" si="38"/>
        <v>5</v>
      </c>
      <c r="G2466" t="str">
        <f>STANDINGS_BA[[#This Row],[League]]&amp;STANDINGS_BA[[#This Row],[Team]]</f>
        <v>$150 Draft Champions Mar 07 1:00 pm Lg.3847EnthusiasmUnknown2Mankind</v>
      </c>
    </row>
    <row r="2467" spans="1:7" x14ac:dyDescent="0.25">
      <c r="A2467">
        <v>843</v>
      </c>
      <c r="B2467" t="s">
        <v>221</v>
      </c>
      <c r="C2467" t="s">
        <v>2401</v>
      </c>
      <c r="D2467">
        <v>0.26950000000000002</v>
      </c>
      <c r="E2467">
        <v>2068</v>
      </c>
      <c r="F2467">
        <f t="shared" si="38"/>
        <v>6</v>
      </c>
      <c r="G2467" t="str">
        <f>STANDINGS_BA[[#This Row],[League]]&amp;STANDINGS_BA[[#This Row],[Team]]</f>
        <v>$150 Draft Champions Mar 07 1:00 pm Lg.3847Shake N Bake</v>
      </c>
    </row>
    <row r="2468" spans="1:7" x14ac:dyDescent="0.25">
      <c r="A2468">
        <v>980</v>
      </c>
      <c r="B2468" t="s">
        <v>650</v>
      </c>
      <c r="C2468" t="s">
        <v>2401</v>
      </c>
      <c r="D2468">
        <v>0.26860000000000001</v>
      </c>
      <c r="E2468">
        <v>1931</v>
      </c>
      <c r="F2468">
        <f t="shared" si="38"/>
        <v>7</v>
      </c>
      <c r="G2468" t="str">
        <f>STANDINGS_BA[[#This Row],[League]]&amp;STANDINGS_BA[[#This Row],[Team]]</f>
        <v>$150 Draft Champions Mar 07 1:00 pm Lg.3847Team Stein</v>
      </c>
    </row>
    <row r="2469" spans="1:7" x14ac:dyDescent="0.25">
      <c r="A2469">
        <v>1481</v>
      </c>
      <c r="B2469" t="s">
        <v>496</v>
      </c>
      <c r="C2469" t="s">
        <v>2401</v>
      </c>
      <c r="D2469">
        <v>0.26519999999999999</v>
      </c>
      <c r="E2469">
        <v>1430</v>
      </c>
      <c r="F2469">
        <f t="shared" si="38"/>
        <v>8</v>
      </c>
      <c r="G2469" t="str">
        <f>STANDINGS_BA[[#This Row],[League]]&amp;STANDINGS_BA[[#This Row],[Team]]</f>
        <v>$150 Draft Champions Mar 07 1:00 pm Lg.3847Team Palmer</v>
      </c>
    </row>
    <row r="2470" spans="1:7" x14ac:dyDescent="0.25">
      <c r="A2470">
        <v>2013</v>
      </c>
      <c r="B2470" t="s">
        <v>444</v>
      </c>
      <c r="C2470" t="s">
        <v>2401</v>
      </c>
      <c r="D2470">
        <v>0.26169999999999999</v>
      </c>
      <c r="E2470">
        <v>898</v>
      </c>
      <c r="F2470">
        <f t="shared" si="38"/>
        <v>9</v>
      </c>
      <c r="G2470" t="str">
        <f>STANDINGS_BA[[#This Row],[League]]&amp;STANDINGS_BA[[#This Row],[Team]]</f>
        <v>$150 Draft Champions Mar 07 1:00 pm Lg.3847Team Bonham</v>
      </c>
    </row>
    <row r="2471" spans="1:7" x14ac:dyDescent="0.25">
      <c r="A2471">
        <v>2304</v>
      </c>
      <c r="B2471" t="s">
        <v>2406</v>
      </c>
      <c r="C2471" t="s">
        <v>2401</v>
      </c>
      <c r="D2471">
        <v>0.25950000000000001</v>
      </c>
      <c r="E2471">
        <v>607</v>
      </c>
      <c r="F2471">
        <f t="shared" si="38"/>
        <v>10</v>
      </c>
      <c r="G2471" t="str">
        <f>STANDINGS_BA[[#This Row],[League]]&amp;STANDINGS_BA[[#This Row],[Team]]</f>
        <v>$150 Draft Champions Mar 07 1:00 pm Lg.3847Wasted talent</v>
      </c>
    </row>
    <row r="2472" spans="1:7" x14ac:dyDescent="0.25">
      <c r="A2472">
        <v>2309</v>
      </c>
      <c r="B2472" t="s">
        <v>2407</v>
      </c>
      <c r="C2472" t="s">
        <v>2401</v>
      </c>
      <c r="D2472">
        <v>0.25950000000000001</v>
      </c>
      <c r="E2472">
        <v>602</v>
      </c>
      <c r="F2472">
        <f t="shared" si="38"/>
        <v>11</v>
      </c>
      <c r="G2472" t="str">
        <f>STANDINGS_BA[[#This Row],[League]]&amp;STANDINGS_BA[[#This Row],[Team]]</f>
        <v>$150 Draft Champions Mar 07 1:00 pm Lg.3847fat puigs</v>
      </c>
    </row>
    <row r="2473" spans="1:7" x14ac:dyDescent="0.25">
      <c r="A2473">
        <v>2435</v>
      </c>
      <c r="B2473" t="s">
        <v>726</v>
      </c>
      <c r="C2473" t="s">
        <v>2401</v>
      </c>
      <c r="D2473">
        <v>0.25840000000000002</v>
      </c>
      <c r="E2473">
        <v>476</v>
      </c>
      <c r="F2473">
        <f t="shared" si="38"/>
        <v>12</v>
      </c>
      <c r="G2473" t="str">
        <f>STANDINGS_BA[[#This Row],[League]]&amp;STANDINGS_BA[[#This Row],[Team]]</f>
        <v>$150 Draft Champions Mar 07 1:00 pm Lg.3847Team Warner</v>
      </c>
    </row>
    <row r="2474" spans="1:7" x14ac:dyDescent="0.25">
      <c r="A2474">
        <v>2474</v>
      </c>
      <c r="B2474" t="s">
        <v>2408</v>
      </c>
      <c r="C2474" t="s">
        <v>2401</v>
      </c>
      <c r="D2474">
        <v>0.25800000000000001</v>
      </c>
      <c r="E2474">
        <v>437</v>
      </c>
      <c r="F2474">
        <f t="shared" si="38"/>
        <v>13</v>
      </c>
      <c r="G2474" t="str">
        <f>STANDINGS_BA[[#This Row],[League]]&amp;STANDINGS_BA[[#This Row],[Team]]</f>
        <v>$150 Draft Champions Mar 07 1:00 pm Lg.3847smackers X</v>
      </c>
    </row>
    <row r="2475" spans="1:7" x14ac:dyDescent="0.25">
      <c r="A2475">
        <v>2790</v>
      </c>
      <c r="B2475" t="s">
        <v>2409</v>
      </c>
      <c r="C2475" t="s">
        <v>2401</v>
      </c>
      <c r="D2475">
        <v>0.25340000000000001</v>
      </c>
      <c r="E2475">
        <v>121</v>
      </c>
      <c r="F2475">
        <f t="shared" si="38"/>
        <v>14</v>
      </c>
      <c r="G2475" t="str">
        <f>STANDINGS_BA[[#This Row],[League]]&amp;STANDINGS_BA[[#This Row],[Team]]</f>
        <v>$150 Draft Champions Mar 07 1:00 pm Lg.3847Z Rays</v>
      </c>
    </row>
    <row r="2476" spans="1:7" x14ac:dyDescent="0.25">
      <c r="A2476">
        <v>2797</v>
      </c>
      <c r="B2476" t="s">
        <v>2410</v>
      </c>
      <c r="C2476" t="s">
        <v>2401</v>
      </c>
      <c r="D2476">
        <v>0.25309999999999999</v>
      </c>
      <c r="E2476">
        <v>114</v>
      </c>
      <c r="F2476">
        <f t="shared" si="38"/>
        <v>15</v>
      </c>
      <c r="G2476" t="str">
        <f>STANDINGS_BA[[#This Row],[League]]&amp;STANDINGS_BA[[#This Row],[Team]]</f>
        <v>$150 Draft Champions Mar 07 1:00 pm Lg.3847Pyrolitic Decomposition 15</v>
      </c>
    </row>
    <row r="2477" spans="1:7" x14ac:dyDescent="0.25">
      <c r="A2477">
        <v>379</v>
      </c>
      <c r="B2477" t="s">
        <v>2411</v>
      </c>
      <c r="C2477" t="s">
        <v>2412</v>
      </c>
      <c r="D2477">
        <v>0.27360000000000001</v>
      </c>
      <c r="E2477">
        <v>2532</v>
      </c>
      <c r="F2477">
        <f t="shared" si="38"/>
        <v>1</v>
      </c>
      <c r="G2477" t="str">
        <f>STANDINGS_BA[[#This Row],[League]]&amp;STANDINGS_BA[[#This Row],[Team]]</f>
        <v>$150 Draft Champions Mar 07 1:00 pm Lg.3852Freaks &amp; Geeks</v>
      </c>
    </row>
    <row r="2478" spans="1:7" x14ac:dyDescent="0.25">
      <c r="A2478">
        <v>624</v>
      </c>
      <c r="B2478" t="s">
        <v>1404</v>
      </c>
      <c r="C2478" t="s">
        <v>2412</v>
      </c>
      <c r="D2478">
        <v>0.27139999999999997</v>
      </c>
      <c r="E2478">
        <v>2287</v>
      </c>
      <c r="F2478">
        <f t="shared" si="38"/>
        <v>2</v>
      </c>
      <c r="G2478" t="str">
        <f>STANDINGS_BA[[#This Row],[League]]&amp;STANDINGS_BA[[#This Row],[Team]]</f>
        <v>$150 Draft Champions Mar 07 1:00 pm Lg.3852Team passalacqua</v>
      </c>
    </row>
    <row r="2479" spans="1:7" x14ac:dyDescent="0.25">
      <c r="A2479">
        <v>758</v>
      </c>
      <c r="B2479" t="s">
        <v>2413</v>
      </c>
      <c r="C2479" t="s">
        <v>2412</v>
      </c>
      <c r="D2479">
        <v>0.2702</v>
      </c>
      <c r="E2479">
        <v>2153</v>
      </c>
      <c r="F2479">
        <f t="shared" si="38"/>
        <v>3</v>
      </c>
      <c r="G2479" t="str">
        <f>STANDINGS_BA[[#This Row],[League]]&amp;STANDINGS_BA[[#This Row],[Team]]</f>
        <v>$150 Draft Champions Mar 07 1:00 pm Lg.3852Team Stampfl</v>
      </c>
    </row>
    <row r="2480" spans="1:7" x14ac:dyDescent="0.25">
      <c r="A2480">
        <v>796</v>
      </c>
      <c r="B2480" t="s">
        <v>2414</v>
      </c>
      <c r="C2480" t="s">
        <v>2412</v>
      </c>
      <c r="D2480">
        <v>0.26979999999999998</v>
      </c>
      <c r="E2480">
        <v>2115</v>
      </c>
      <c r="F2480">
        <f t="shared" si="38"/>
        <v>4</v>
      </c>
      <c r="G2480" t="str">
        <f>STANDINGS_BA[[#This Row],[League]]&amp;STANDINGS_BA[[#This Row],[Team]]</f>
        <v>$150 Draft Champions Mar 07 1:00 pm Lg.3852Hotel DL</v>
      </c>
    </row>
    <row r="2481" spans="1:7" x14ac:dyDescent="0.25">
      <c r="A2481">
        <v>828</v>
      </c>
      <c r="B2481" t="s">
        <v>2415</v>
      </c>
      <c r="C2481" t="s">
        <v>2412</v>
      </c>
      <c r="D2481">
        <v>0.26960000000000001</v>
      </c>
      <c r="E2481">
        <v>2083</v>
      </c>
      <c r="F2481">
        <f t="shared" si="38"/>
        <v>5</v>
      </c>
      <c r="G2481" t="str">
        <f>STANDINGS_BA[[#This Row],[League]]&amp;STANDINGS_BA[[#This Row],[Team]]</f>
        <v>$150 Draft Champions Mar 07 1:00 pm Lg.3852ThePitchClock</v>
      </c>
    </row>
    <row r="2482" spans="1:7" x14ac:dyDescent="0.25">
      <c r="A2482">
        <v>1076</v>
      </c>
      <c r="B2482" t="s">
        <v>2416</v>
      </c>
      <c r="C2482" t="s">
        <v>2412</v>
      </c>
      <c r="D2482">
        <v>0.26790000000000003</v>
      </c>
      <c r="E2482">
        <v>1835</v>
      </c>
      <c r="F2482">
        <f t="shared" si="38"/>
        <v>6</v>
      </c>
      <c r="G2482" t="str">
        <f>STANDINGS_BA[[#This Row],[League]]&amp;STANDINGS_BA[[#This Row],[Team]]</f>
        <v>$150 Draft Champions Mar 07 1:00 pm Lg.3852Dan's Danimals Two</v>
      </c>
    </row>
    <row r="2483" spans="1:7" x14ac:dyDescent="0.25">
      <c r="A2483">
        <v>1179</v>
      </c>
      <c r="B2483" t="s">
        <v>2417</v>
      </c>
      <c r="C2483" t="s">
        <v>2412</v>
      </c>
      <c r="D2483">
        <v>0.26719999999999999</v>
      </c>
      <c r="E2483">
        <v>1732</v>
      </c>
      <c r="F2483">
        <f t="shared" si="38"/>
        <v>7</v>
      </c>
      <c r="G2483" t="str">
        <f>STANDINGS_BA[[#This Row],[League]]&amp;STANDINGS_BA[[#This Row],[Team]]</f>
        <v>$150 Draft Champions Mar 07 1:00 pm Lg.3852NTX Storm2</v>
      </c>
    </row>
    <row r="2484" spans="1:7" x14ac:dyDescent="0.25">
      <c r="A2484">
        <v>1455</v>
      </c>
      <c r="B2484" t="s">
        <v>2418</v>
      </c>
      <c r="C2484" t="s">
        <v>2412</v>
      </c>
      <c r="D2484">
        <v>0.26540000000000002</v>
      </c>
      <c r="E2484">
        <v>1456</v>
      </c>
      <c r="F2484">
        <f t="shared" si="38"/>
        <v>8</v>
      </c>
      <c r="G2484" t="str">
        <f>STANDINGS_BA[[#This Row],[League]]&amp;STANDINGS_BA[[#This Row],[Team]]</f>
        <v>$150 Draft Champions Mar 07 1:00 pm Lg.3852shuck me sideways2</v>
      </c>
    </row>
    <row r="2485" spans="1:7" x14ac:dyDescent="0.25">
      <c r="A2485">
        <v>1603</v>
      </c>
      <c r="B2485" t="s">
        <v>2419</v>
      </c>
      <c r="C2485" t="s">
        <v>2412</v>
      </c>
      <c r="D2485">
        <v>0.26450000000000001</v>
      </c>
      <c r="E2485">
        <v>1308</v>
      </c>
      <c r="F2485">
        <f t="shared" si="38"/>
        <v>9</v>
      </c>
      <c r="G2485" t="str">
        <f>STANDINGS_BA[[#This Row],[League]]&amp;STANDINGS_BA[[#This Row],[Team]]</f>
        <v>$150 Draft Champions Mar 07 1:00 pm Lg.385230th St BountyHunters</v>
      </c>
    </row>
    <row r="2486" spans="1:7" x14ac:dyDescent="0.25">
      <c r="A2486">
        <v>1741</v>
      </c>
      <c r="B2486" t="s">
        <v>2420</v>
      </c>
      <c r="C2486" t="s">
        <v>2412</v>
      </c>
      <c r="D2486">
        <v>0.26369999999999999</v>
      </c>
      <c r="E2486">
        <v>1170</v>
      </c>
      <c r="F2486">
        <f t="shared" si="38"/>
        <v>10</v>
      </c>
      <c r="G2486" t="str">
        <f>STANDINGS_BA[[#This Row],[League]]&amp;STANDINGS_BA[[#This Row],[Team]]</f>
        <v>$150 Draft Champions Mar 07 1:00 pm Lg.38522ND TO NONE</v>
      </c>
    </row>
    <row r="2487" spans="1:7" x14ac:dyDescent="0.25">
      <c r="A2487">
        <v>2174</v>
      </c>
      <c r="B2487" t="s">
        <v>2421</v>
      </c>
      <c r="C2487" t="s">
        <v>2412</v>
      </c>
      <c r="D2487">
        <v>0.2606</v>
      </c>
      <c r="E2487">
        <v>737</v>
      </c>
      <c r="F2487">
        <f t="shared" si="38"/>
        <v>11</v>
      </c>
      <c r="G2487" t="str">
        <f>STANDINGS_BA[[#This Row],[League]]&amp;STANDINGS_BA[[#This Row],[Team]]</f>
        <v>$150 Draft Champions Mar 07 1:00 pm Lg.3852Team Yads</v>
      </c>
    </row>
    <row r="2488" spans="1:7" x14ac:dyDescent="0.25">
      <c r="A2488">
        <v>2273</v>
      </c>
      <c r="B2488" t="s">
        <v>18</v>
      </c>
      <c r="C2488" t="s">
        <v>2412</v>
      </c>
      <c r="D2488">
        <v>0.25979999999999998</v>
      </c>
      <c r="E2488">
        <v>638</v>
      </c>
      <c r="F2488">
        <f t="shared" si="38"/>
        <v>12</v>
      </c>
      <c r="G2488" t="str">
        <f>STANDINGS_BA[[#This Row],[League]]&amp;STANDINGS_BA[[#This Row],[Team]]</f>
        <v>$150 Draft Champions Mar 07 1:00 pm Lg.3852Home Run Derbies</v>
      </c>
    </row>
    <row r="2489" spans="1:7" x14ac:dyDescent="0.25">
      <c r="A2489">
        <v>2284</v>
      </c>
      <c r="B2489" t="s">
        <v>2422</v>
      </c>
      <c r="C2489" t="s">
        <v>2412</v>
      </c>
      <c r="D2489">
        <v>0.25969999999999999</v>
      </c>
      <c r="E2489">
        <v>627</v>
      </c>
      <c r="F2489">
        <f t="shared" si="38"/>
        <v>13</v>
      </c>
      <c r="G2489" t="str">
        <f>STANDINGS_BA[[#This Row],[League]]&amp;STANDINGS_BA[[#This Row],[Team]]</f>
        <v>$150 Draft Champions Mar 07 1:00 pm Lg.3852Leonard Graves Phillips</v>
      </c>
    </row>
    <row r="2490" spans="1:7" x14ac:dyDescent="0.25">
      <c r="A2490">
        <v>2386</v>
      </c>
      <c r="B2490" t="s">
        <v>2423</v>
      </c>
      <c r="C2490" t="s">
        <v>2412</v>
      </c>
      <c r="D2490">
        <v>0.25879999999999997</v>
      </c>
      <c r="E2490">
        <v>525</v>
      </c>
      <c r="F2490">
        <f t="shared" si="38"/>
        <v>14</v>
      </c>
      <c r="G2490" t="str">
        <f>STANDINGS_BA[[#This Row],[League]]&amp;STANDINGS_BA[[#This Row],[Team]]</f>
        <v>$150 Draft Champions Mar 07 1:00 pm Lg.3852Jake's Patrol</v>
      </c>
    </row>
    <row r="2491" spans="1:7" x14ac:dyDescent="0.25">
      <c r="A2491">
        <v>2575</v>
      </c>
      <c r="B2491" t="s">
        <v>35</v>
      </c>
      <c r="C2491" t="s">
        <v>2412</v>
      </c>
      <c r="D2491">
        <v>0.25679999999999997</v>
      </c>
      <c r="E2491">
        <v>336</v>
      </c>
      <c r="F2491">
        <f t="shared" si="38"/>
        <v>15</v>
      </c>
      <c r="G2491" t="str">
        <f>STANDINGS_BA[[#This Row],[League]]&amp;STANDINGS_BA[[#This Row],[Team]]</f>
        <v>$150 Draft Champions Mar 07 1:00 pm Lg.3852Team wendler</v>
      </c>
    </row>
    <row r="2492" spans="1:7" x14ac:dyDescent="0.25">
      <c r="A2492">
        <v>95</v>
      </c>
      <c r="B2492" t="s">
        <v>2424</v>
      </c>
      <c r="C2492" t="s">
        <v>2425</v>
      </c>
      <c r="D2492">
        <v>0.27860000000000001</v>
      </c>
      <c r="E2492">
        <v>2816</v>
      </c>
      <c r="F2492">
        <f t="shared" si="38"/>
        <v>1</v>
      </c>
      <c r="G2492" t="str">
        <f>STANDINGS_BA[[#This Row],[League]]&amp;STANDINGS_BA[[#This Row],[Team]]</f>
        <v>$150 Draft Champions Mar 08 1:00 pm Lg.3854Green Plan B</v>
      </c>
    </row>
    <row r="2493" spans="1:7" x14ac:dyDescent="0.25">
      <c r="A2493">
        <v>192</v>
      </c>
      <c r="B2493" t="s">
        <v>2426</v>
      </c>
      <c r="C2493" t="s">
        <v>2425</v>
      </c>
      <c r="D2493">
        <v>0.27610000000000001</v>
      </c>
      <c r="E2493">
        <v>2719</v>
      </c>
      <c r="F2493">
        <f t="shared" si="38"/>
        <v>2</v>
      </c>
      <c r="G2493" t="str">
        <f>STANDINGS_BA[[#This Row],[League]]&amp;STANDINGS_BA[[#This Row],[Team]]</f>
        <v>$150 Draft Champions Mar 08 1:00 pm Lg.3854Your Face is Familia</v>
      </c>
    </row>
    <row r="2494" spans="1:7" x14ac:dyDescent="0.25">
      <c r="A2494">
        <v>271</v>
      </c>
      <c r="B2494" t="s">
        <v>2427</v>
      </c>
      <c r="C2494" t="s">
        <v>2425</v>
      </c>
      <c r="D2494">
        <v>0.27479999999999999</v>
      </c>
      <c r="E2494">
        <v>2640</v>
      </c>
      <c r="F2494">
        <f t="shared" si="38"/>
        <v>3</v>
      </c>
      <c r="G2494" t="str">
        <f>STANDINGS_BA[[#This Row],[League]]&amp;STANDINGS_BA[[#This Row],[Team]]</f>
        <v>$150 Draft Champions Mar 08 1:00 pm Lg.3854Skinny Joe Blanton</v>
      </c>
    </row>
    <row r="2495" spans="1:7" x14ac:dyDescent="0.25">
      <c r="A2495">
        <v>439</v>
      </c>
      <c r="B2495" t="s">
        <v>2428</v>
      </c>
      <c r="C2495" t="s">
        <v>2425</v>
      </c>
      <c r="D2495">
        <v>0.27300000000000002</v>
      </c>
      <c r="E2495">
        <v>2472</v>
      </c>
      <c r="F2495">
        <f t="shared" si="38"/>
        <v>4</v>
      </c>
      <c r="G2495" t="str">
        <f>STANDINGS_BA[[#This Row],[League]]&amp;STANDINGS_BA[[#This Row],[Team]]</f>
        <v>$150 Draft Champions Mar 08 1:00 pm Lg.3854The Wrath of Braun</v>
      </c>
    </row>
    <row r="2496" spans="1:7" x14ac:dyDescent="0.25">
      <c r="A2496">
        <v>497</v>
      </c>
      <c r="B2496" t="s">
        <v>2429</v>
      </c>
      <c r="C2496" t="s">
        <v>2425</v>
      </c>
      <c r="D2496">
        <v>0.27250000000000002</v>
      </c>
      <c r="E2496">
        <v>2414</v>
      </c>
      <c r="F2496">
        <f t="shared" si="38"/>
        <v>5</v>
      </c>
      <c r="G2496" t="str">
        <f>STANDINGS_BA[[#This Row],[League]]&amp;STANDINGS_BA[[#This Row],[Team]]</f>
        <v>$150 Draft Champions Mar 08 1:00 pm Lg.3854Go Jays Go</v>
      </c>
    </row>
    <row r="2497" spans="1:7" x14ac:dyDescent="0.25">
      <c r="A2497">
        <v>1197</v>
      </c>
      <c r="B2497" t="s">
        <v>126</v>
      </c>
      <c r="C2497" t="s">
        <v>2425</v>
      </c>
      <c r="D2497">
        <v>0.2671</v>
      </c>
      <c r="E2497">
        <v>1714</v>
      </c>
      <c r="F2497">
        <f t="shared" si="38"/>
        <v>6</v>
      </c>
      <c r="G2497" t="str">
        <f>STANDINGS_BA[[#This Row],[League]]&amp;STANDINGS_BA[[#This Row],[Team]]</f>
        <v>$150 Draft Champions Mar 08 1:00 pm Lg.3854Big D No E</v>
      </c>
    </row>
    <row r="2498" spans="1:7" x14ac:dyDescent="0.25">
      <c r="A2498">
        <v>1206</v>
      </c>
      <c r="B2498" t="s">
        <v>2430</v>
      </c>
      <c r="C2498" t="s">
        <v>2425</v>
      </c>
      <c r="D2498">
        <v>0.2671</v>
      </c>
      <c r="E2498">
        <v>1705</v>
      </c>
      <c r="F2498">
        <f t="shared" si="38"/>
        <v>7</v>
      </c>
      <c r="G2498" t="str">
        <f>STANDINGS_BA[[#This Row],[League]]&amp;STANDINGS_BA[[#This Row],[Team]]</f>
        <v>$150 Draft Champions Mar 08 1:00 pm Lg.3854Los Pollos Hermanos de Vanguard</v>
      </c>
    </row>
    <row r="2499" spans="1:7" x14ac:dyDescent="0.25">
      <c r="A2499">
        <v>1320</v>
      </c>
      <c r="B2499" t="s">
        <v>97</v>
      </c>
      <c r="C2499" t="s">
        <v>2425</v>
      </c>
      <c r="D2499">
        <v>0.26619999999999999</v>
      </c>
      <c r="E2499">
        <v>1591</v>
      </c>
      <c r="F2499">
        <f t="shared" ref="F2499:F2562" si="39">IF(C2499=C2498,F2498+1,1)</f>
        <v>8</v>
      </c>
      <c r="G2499" t="str">
        <f>STANDINGS_BA[[#This Row],[League]]&amp;STANDINGS_BA[[#This Row],[Team]]</f>
        <v>$150 Draft Champions Mar 08 1:00 pm Lg.3854Catch This</v>
      </c>
    </row>
    <row r="2500" spans="1:7" x14ac:dyDescent="0.25">
      <c r="A2500">
        <v>1347</v>
      </c>
      <c r="B2500" t="s">
        <v>2431</v>
      </c>
      <c r="C2500" t="s">
        <v>2425</v>
      </c>
      <c r="D2500">
        <v>0.2661</v>
      </c>
      <c r="E2500">
        <v>1564</v>
      </c>
      <c r="F2500">
        <f t="shared" si="39"/>
        <v>9</v>
      </c>
      <c r="G2500" t="str">
        <f>STANDINGS_BA[[#This Row],[League]]&amp;STANDINGS_BA[[#This Row],[Team]]</f>
        <v>$150 Draft Champions Mar 08 1:00 pm Lg.3854Plunder The Lox</v>
      </c>
    </row>
    <row r="2501" spans="1:7" x14ac:dyDescent="0.25">
      <c r="A2501">
        <v>1359</v>
      </c>
      <c r="B2501" t="s">
        <v>2432</v>
      </c>
      <c r="C2501" t="s">
        <v>2425</v>
      </c>
      <c r="D2501">
        <v>0.26600000000000001</v>
      </c>
      <c r="E2501">
        <v>1552</v>
      </c>
      <c r="F2501">
        <f t="shared" si="39"/>
        <v>10</v>
      </c>
      <c r="G2501" t="str">
        <f>STANDINGS_BA[[#This Row],[League]]&amp;STANDINGS_BA[[#This Row],[Team]]</f>
        <v>$150 Draft Champions Mar 08 1:00 pm Lg.3854Lee House Lagers</v>
      </c>
    </row>
    <row r="2502" spans="1:7" x14ac:dyDescent="0.25">
      <c r="A2502">
        <v>1411</v>
      </c>
      <c r="B2502" t="s">
        <v>2433</v>
      </c>
      <c r="C2502" t="s">
        <v>2425</v>
      </c>
      <c r="D2502">
        <v>0.26569999999999999</v>
      </c>
      <c r="E2502">
        <v>1500</v>
      </c>
      <c r="F2502">
        <f t="shared" si="39"/>
        <v>11</v>
      </c>
      <c r="G2502" t="str">
        <f>STANDINGS_BA[[#This Row],[League]]&amp;STANDINGS_BA[[#This Row],[Team]]</f>
        <v>$150 Draft Champions Mar 08 1:00 pm Lg.3854Creeping Death</v>
      </c>
    </row>
    <row r="2503" spans="1:7" x14ac:dyDescent="0.25">
      <c r="A2503">
        <v>1998</v>
      </c>
      <c r="B2503" t="s">
        <v>2434</v>
      </c>
      <c r="C2503" t="s">
        <v>2425</v>
      </c>
      <c r="D2503">
        <v>0.26179999999999998</v>
      </c>
      <c r="E2503">
        <v>913</v>
      </c>
      <c r="F2503">
        <f t="shared" si="39"/>
        <v>12</v>
      </c>
      <c r="G2503" t="str">
        <f>STANDINGS_BA[[#This Row],[League]]&amp;STANDINGS_BA[[#This Row],[Team]]</f>
        <v>$150 Draft Champions Mar 08 1:00 pm Lg.3854MMMBop</v>
      </c>
    </row>
    <row r="2504" spans="1:7" x14ac:dyDescent="0.25">
      <c r="A2504">
        <v>2329</v>
      </c>
      <c r="B2504" t="s">
        <v>2435</v>
      </c>
      <c r="C2504" t="s">
        <v>2425</v>
      </c>
      <c r="D2504">
        <v>0.25929999999999997</v>
      </c>
      <c r="E2504">
        <v>582</v>
      </c>
      <c r="F2504">
        <f t="shared" si="39"/>
        <v>13</v>
      </c>
      <c r="G2504" t="str">
        <f>STANDINGS_BA[[#This Row],[League]]&amp;STANDINGS_BA[[#This Row],[Team]]</f>
        <v>$150 Draft Champions Mar 08 1:00 pm Lg.3854Noodler Fun Monkey4</v>
      </c>
    </row>
    <row r="2505" spans="1:7" x14ac:dyDescent="0.25">
      <c r="A2505">
        <v>2619</v>
      </c>
      <c r="B2505" t="s">
        <v>2436</v>
      </c>
      <c r="C2505" t="s">
        <v>2425</v>
      </c>
      <c r="D2505">
        <v>0.25619999999999998</v>
      </c>
      <c r="E2505">
        <v>292</v>
      </c>
      <c r="F2505">
        <f t="shared" si="39"/>
        <v>14</v>
      </c>
      <c r="G2505" t="str">
        <f>STANDINGS_BA[[#This Row],[League]]&amp;STANDINGS_BA[[#This Row],[Team]]</f>
        <v>$150 Draft Champions Mar 08 1:00 pm Lg.3854Charger Bar 8</v>
      </c>
    </row>
    <row r="2506" spans="1:7" x14ac:dyDescent="0.25">
      <c r="A2506">
        <v>2849</v>
      </c>
      <c r="B2506" t="s">
        <v>2437</v>
      </c>
      <c r="C2506" t="s">
        <v>2425</v>
      </c>
      <c r="D2506">
        <v>0.25109999999999999</v>
      </c>
      <c r="E2506">
        <v>62</v>
      </c>
      <c r="F2506">
        <f t="shared" si="39"/>
        <v>15</v>
      </c>
      <c r="G2506" t="str">
        <f>STANDINGS_BA[[#This Row],[League]]&amp;STANDINGS_BA[[#This Row],[Team]]</f>
        <v>$150 Draft Champions Mar 08 1:00 pm Lg.3854Barber poles</v>
      </c>
    </row>
    <row r="2507" spans="1:7" x14ac:dyDescent="0.25">
      <c r="A2507">
        <v>170</v>
      </c>
      <c r="B2507" t="s">
        <v>2438</v>
      </c>
      <c r="C2507" t="s">
        <v>2439</v>
      </c>
      <c r="D2507">
        <v>0.27660000000000001</v>
      </c>
      <c r="E2507">
        <v>2741</v>
      </c>
      <c r="F2507">
        <f t="shared" si="39"/>
        <v>1</v>
      </c>
      <c r="G2507" t="str">
        <f>STANDINGS_BA[[#This Row],[League]]&amp;STANDINGS_BA[[#This Row],[Team]]</f>
        <v>$150 Draft Champions Mar 08 1:00 pm Lg.3856Scores Man</v>
      </c>
    </row>
    <row r="2508" spans="1:7" x14ac:dyDescent="0.25">
      <c r="A2508">
        <v>342</v>
      </c>
      <c r="B2508" t="s">
        <v>2440</v>
      </c>
      <c r="C2508" t="s">
        <v>2439</v>
      </c>
      <c r="D2508">
        <v>0.27400000000000002</v>
      </c>
      <c r="E2508">
        <v>2569</v>
      </c>
      <c r="F2508">
        <f t="shared" si="39"/>
        <v>2</v>
      </c>
      <c r="G2508" t="str">
        <f>STANDINGS_BA[[#This Row],[League]]&amp;STANDINGS_BA[[#This Row],[Team]]</f>
        <v>$150 Draft Champions Mar 08 1:00 pm Lg.3856Muscles' Men</v>
      </c>
    </row>
    <row r="2509" spans="1:7" x14ac:dyDescent="0.25">
      <c r="A2509">
        <v>501</v>
      </c>
      <c r="B2509" t="s">
        <v>1110</v>
      </c>
      <c r="C2509" t="s">
        <v>2439</v>
      </c>
      <c r="D2509">
        <v>0.27250000000000002</v>
      </c>
      <c r="E2509">
        <v>2410</v>
      </c>
      <c r="F2509">
        <f t="shared" si="39"/>
        <v>3</v>
      </c>
      <c r="G2509" t="str">
        <f>STANDINGS_BA[[#This Row],[League]]&amp;STANDINGS_BA[[#This Row],[Team]]</f>
        <v>$150 Draft Champions Mar 08 1:00 pm Lg.3856Five Tool Players</v>
      </c>
    </row>
    <row r="2510" spans="1:7" x14ac:dyDescent="0.25">
      <c r="A2510">
        <v>513</v>
      </c>
      <c r="B2510" t="s">
        <v>497</v>
      </c>
      <c r="C2510" t="s">
        <v>2439</v>
      </c>
      <c r="D2510">
        <v>0.27239999999999998</v>
      </c>
      <c r="E2510">
        <v>2398</v>
      </c>
      <c r="F2510">
        <f t="shared" si="39"/>
        <v>4</v>
      </c>
      <c r="G2510" t="str">
        <f>STANDINGS_BA[[#This Row],[League]]&amp;STANDINGS_BA[[#This Row],[Team]]</f>
        <v>$150 Draft Champions Mar 08 1:00 pm Lg.3856bafALLSTARS</v>
      </c>
    </row>
    <row r="2511" spans="1:7" x14ac:dyDescent="0.25">
      <c r="A2511">
        <v>642</v>
      </c>
      <c r="B2511" t="s">
        <v>205</v>
      </c>
      <c r="C2511" t="s">
        <v>2439</v>
      </c>
      <c r="D2511">
        <v>0.2712</v>
      </c>
      <c r="E2511">
        <v>2269</v>
      </c>
      <c r="F2511">
        <f t="shared" si="39"/>
        <v>5</v>
      </c>
      <c r="G2511" t="str">
        <f>STANDINGS_BA[[#This Row],[League]]&amp;STANDINGS_BA[[#This Row],[Team]]</f>
        <v>$150 Draft Champions Mar 08 1:00 pm Lg.3856Team Sloan</v>
      </c>
    </row>
    <row r="2512" spans="1:7" x14ac:dyDescent="0.25">
      <c r="A2512">
        <v>941</v>
      </c>
      <c r="B2512" t="s">
        <v>2441</v>
      </c>
      <c r="C2512" t="s">
        <v>2439</v>
      </c>
      <c r="D2512">
        <v>0.26889999999999997</v>
      </c>
      <c r="E2512">
        <v>1970</v>
      </c>
      <c r="F2512">
        <f t="shared" si="39"/>
        <v>6</v>
      </c>
      <c r="G2512" t="str">
        <f>STANDINGS_BA[[#This Row],[League]]&amp;STANDINGS_BA[[#This Row],[Team]]</f>
        <v>$150 Draft Champions Mar 08 1:00 pm Lg.3856Girth 2016</v>
      </c>
    </row>
    <row r="2513" spans="1:7" x14ac:dyDescent="0.25">
      <c r="A2513">
        <v>1241</v>
      </c>
      <c r="B2513" t="s">
        <v>2442</v>
      </c>
      <c r="C2513" t="s">
        <v>2439</v>
      </c>
      <c r="D2513">
        <v>0.26679999999999998</v>
      </c>
      <c r="E2513">
        <v>1670</v>
      </c>
      <c r="F2513">
        <f t="shared" si="39"/>
        <v>7</v>
      </c>
      <c r="G2513" t="str">
        <f>STANDINGS_BA[[#This Row],[League]]&amp;STANDINGS_BA[[#This Row],[Team]]</f>
        <v>$150 Draft Champions Mar 08 1:00 pm Lg.385699 Luftballons</v>
      </c>
    </row>
    <row r="2514" spans="1:7" x14ac:dyDescent="0.25">
      <c r="A2514">
        <v>1614</v>
      </c>
      <c r="B2514" t="s">
        <v>2443</v>
      </c>
      <c r="C2514" t="s">
        <v>2439</v>
      </c>
      <c r="D2514">
        <v>0.26440000000000002</v>
      </c>
      <c r="E2514">
        <v>1297</v>
      </c>
      <c r="F2514">
        <f t="shared" si="39"/>
        <v>8</v>
      </c>
      <c r="G2514" t="str">
        <f>STANDINGS_BA[[#This Row],[League]]&amp;STANDINGS_BA[[#This Row],[Team]]</f>
        <v>$150 Draft Champions Mar 08 1:00 pm Lg.3856Dem Bums</v>
      </c>
    </row>
    <row r="2515" spans="1:7" x14ac:dyDescent="0.25">
      <c r="A2515">
        <v>1711</v>
      </c>
      <c r="B2515" t="s">
        <v>270</v>
      </c>
      <c r="C2515" t="s">
        <v>2439</v>
      </c>
      <c r="D2515">
        <v>0.26390000000000002</v>
      </c>
      <c r="E2515">
        <v>1200</v>
      </c>
      <c r="F2515">
        <f t="shared" si="39"/>
        <v>9</v>
      </c>
      <c r="G2515" t="str">
        <f>STANDINGS_BA[[#This Row],[League]]&amp;STANDINGS_BA[[#This Row],[Team]]</f>
        <v>$150 Draft Champions Mar 08 1:00 pm Lg.3856Captain Crunch 6</v>
      </c>
    </row>
    <row r="2516" spans="1:7" x14ac:dyDescent="0.25">
      <c r="A2516">
        <v>1935</v>
      </c>
      <c r="B2516" t="s">
        <v>2444</v>
      </c>
      <c r="C2516" t="s">
        <v>2439</v>
      </c>
      <c r="D2516">
        <v>0.26229999999999998</v>
      </c>
      <c r="E2516">
        <v>976</v>
      </c>
      <c r="F2516">
        <f t="shared" si="39"/>
        <v>10</v>
      </c>
      <c r="G2516" t="str">
        <f>STANDINGS_BA[[#This Row],[League]]&amp;STANDINGS_BA[[#This Row],[Team]]</f>
        <v>$150 Draft Champions Mar 08 1:00 pm Lg.3856Reverse Cowgill 0308</v>
      </c>
    </row>
    <row r="2517" spans="1:7" x14ac:dyDescent="0.25">
      <c r="A2517">
        <v>1948</v>
      </c>
      <c r="B2517" t="s">
        <v>2445</v>
      </c>
      <c r="C2517" t="s">
        <v>2439</v>
      </c>
      <c r="D2517">
        <v>0.26219999999999999</v>
      </c>
      <c r="E2517">
        <v>963</v>
      </c>
      <c r="F2517">
        <f t="shared" si="39"/>
        <v>11</v>
      </c>
      <c r="G2517" t="str">
        <f>STANDINGS_BA[[#This Row],[League]]&amp;STANDINGS_BA[[#This Row],[Team]]</f>
        <v>$150 Draft Champions Mar 08 1:00 pm Lg.3856The Flush</v>
      </c>
    </row>
    <row r="2518" spans="1:7" x14ac:dyDescent="0.25">
      <c r="A2518">
        <v>1993</v>
      </c>
      <c r="B2518" t="s">
        <v>296</v>
      </c>
      <c r="C2518" t="s">
        <v>2439</v>
      </c>
      <c r="D2518">
        <v>0.26190000000000002</v>
      </c>
      <c r="E2518">
        <v>918</v>
      </c>
      <c r="F2518">
        <f t="shared" si="39"/>
        <v>12</v>
      </c>
      <c r="G2518" t="str">
        <f>STANDINGS_BA[[#This Row],[League]]&amp;STANDINGS_BA[[#This Row],[Team]]</f>
        <v>$150 Draft Champions Mar 08 1:00 pm Lg.3856Vegas Bandit</v>
      </c>
    </row>
    <row r="2519" spans="1:7" x14ac:dyDescent="0.25">
      <c r="A2519">
        <v>2512</v>
      </c>
      <c r="B2519" t="s">
        <v>2446</v>
      </c>
      <c r="C2519" t="s">
        <v>2439</v>
      </c>
      <c r="D2519">
        <v>0.2576</v>
      </c>
      <c r="E2519">
        <v>399</v>
      </c>
      <c r="F2519">
        <f t="shared" si="39"/>
        <v>13</v>
      </c>
      <c r="G2519" t="str">
        <f>STANDINGS_BA[[#This Row],[League]]&amp;STANDINGS_BA[[#This Row],[Team]]</f>
        <v>$150 Draft Champions Mar 08 1:00 pm Lg.3856Optimal Prime 8</v>
      </c>
    </row>
    <row r="2520" spans="1:7" x14ac:dyDescent="0.25">
      <c r="A2520">
        <v>2844</v>
      </c>
      <c r="B2520" t="s">
        <v>2447</v>
      </c>
      <c r="C2520" t="s">
        <v>2439</v>
      </c>
      <c r="D2520">
        <v>0.2515</v>
      </c>
      <c r="E2520">
        <v>67</v>
      </c>
      <c r="F2520">
        <f t="shared" si="39"/>
        <v>14</v>
      </c>
      <c r="G2520" t="str">
        <f>STANDINGS_BA[[#This Row],[League]]&amp;STANDINGS_BA[[#This Row],[Team]]</f>
        <v>$150 Draft Champions Mar 08 1:00 pm Lg.3856Gary Scotts</v>
      </c>
    </row>
    <row r="2521" spans="1:7" x14ac:dyDescent="0.25">
      <c r="A2521">
        <v>2895</v>
      </c>
      <c r="B2521" t="s">
        <v>1550</v>
      </c>
      <c r="C2521" t="s">
        <v>2439</v>
      </c>
      <c r="D2521">
        <v>0.24809999999999999</v>
      </c>
      <c r="E2521">
        <v>16</v>
      </c>
      <c r="F2521">
        <f t="shared" si="39"/>
        <v>15</v>
      </c>
      <c r="G2521" t="str">
        <f>STANDINGS_BA[[#This Row],[League]]&amp;STANDINGS_BA[[#This Row],[Team]]</f>
        <v>$150 Draft Champions Mar 08 1:00 pm Lg.3856Wellington Blacks</v>
      </c>
    </row>
    <row r="2522" spans="1:7" x14ac:dyDescent="0.25">
      <c r="A2522">
        <v>113</v>
      </c>
      <c r="B2522" t="s">
        <v>1298</v>
      </c>
      <c r="C2522" t="s">
        <v>2448</v>
      </c>
      <c r="D2522">
        <v>0.27800000000000002</v>
      </c>
      <c r="E2522">
        <v>2798</v>
      </c>
      <c r="F2522">
        <f t="shared" si="39"/>
        <v>1</v>
      </c>
      <c r="G2522" t="str">
        <f>STANDINGS_BA[[#This Row],[League]]&amp;STANDINGS_BA[[#This Row],[Team]]</f>
        <v>$150 Draft Champions Mar 08 1:00 pm Lg.3857Team Winhold</v>
      </c>
    </row>
    <row r="2523" spans="1:7" x14ac:dyDescent="0.25">
      <c r="A2523">
        <v>233</v>
      </c>
      <c r="B2523" t="s">
        <v>19</v>
      </c>
      <c r="C2523" t="s">
        <v>2448</v>
      </c>
      <c r="D2523">
        <v>0.27539999999999998</v>
      </c>
      <c r="E2523">
        <v>2678</v>
      </c>
      <c r="F2523">
        <f t="shared" si="39"/>
        <v>2</v>
      </c>
      <c r="G2523" t="str">
        <f>STANDINGS_BA[[#This Row],[League]]&amp;STANDINGS_BA[[#This Row],[Team]]</f>
        <v>$150 Draft Champions Mar 08 1:00 pm Lg.3857One Eyed Jack</v>
      </c>
    </row>
    <row r="2524" spans="1:7" x14ac:dyDescent="0.25">
      <c r="A2524">
        <v>317</v>
      </c>
      <c r="B2524" t="s">
        <v>2449</v>
      </c>
      <c r="C2524" t="s">
        <v>2448</v>
      </c>
      <c r="D2524">
        <v>0.27429999999999999</v>
      </c>
      <c r="E2524">
        <v>2594</v>
      </c>
      <c r="F2524">
        <f t="shared" si="39"/>
        <v>3</v>
      </c>
      <c r="G2524" t="str">
        <f>STANDINGS_BA[[#This Row],[League]]&amp;STANDINGS_BA[[#This Row],[Team]]</f>
        <v>$150 Draft Champions Mar 08 1:00 pm Lg.3857Team Ahrens</v>
      </c>
    </row>
    <row r="2525" spans="1:7" x14ac:dyDescent="0.25">
      <c r="A2525">
        <v>566</v>
      </c>
      <c r="B2525" t="s">
        <v>2450</v>
      </c>
      <c r="C2525" t="s">
        <v>2448</v>
      </c>
      <c r="D2525">
        <v>0.27189999999999998</v>
      </c>
      <c r="E2525">
        <v>2345</v>
      </c>
      <c r="F2525">
        <f t="shared" si="39"/>
        <v>4</v>
      </c>
      <c r="G2525" t="str">
        <f>STANDINGS_BA[[#This Row],[League]]&amp;STANDINGS_BA[[#This Row],[Team]]</f>
        <v>$150 Draft Champions Mar 08 1:00 pm Lg.3857Team Turner 2</v>
      </c>
    </row>
    <row r="2526" spans="1:7" x14ac:dyDescent="0.25">
      <c r="A2526">
        <v>569</v>
      </c>
      <c r="B2526" t="s">
        <v>2451</v>
      </c>
      <c r="C2526" t="s">
        <v>2448</v>
      </c>
      <c r="D2526">
        <v>0.27189999999999998</v>
      </c>
      <c r="E2526">
        <v>2342</v>
      </c>
      <c r="F2526">
        <f t="shared" si="39"/>
        <v>5</v>
      </c>
      <c r="G2526" t="str">
        <f>STANDINGS_BA[[#This Row],[League]]&amp;STANDINGS_BA[[#This Row],[Team]]</f>
        <v>$150 Draft Champions Mar 08 1:00 pm Lg.3857Z-Force</v>
      </c>
    </row>
    <row r="2527" spans="1:7" x14ac:dyDescent="0.25">
      <c r="A2527">
        <v>891</v>
      </c>
      <c r="B2527" t="s">
        <v>2452</v>
      </c>
      <c r="C2527" t="s">
        <v>2448</v>
      </c>
      <c r="D2527">
        <v>0.26919999999999999</v>
      </c>
      <c r="E2527">
        <v>2020</v>
      </c>
      <c r="F2527">
        <f t="shared" si="39"/>
        <v>6</v>
      </c>
      <c r="G2527" t="str">
        <f>STANDINGS_BA[[#This Row],[League]]&amp;STANDINGS_BA[[#This Row],[Team]]</f>
        <v>$150 Draft Champions Mar 08 1:00 pm Lg.3857Team Tuhy</v>
      </c>
    </row>
    <row r="2528" spans="1:7" x14ac:dyDescent="0.25">
      <c r="A2528">
        <v>994</v>
      </c>
      <c r="B2528" t="s">
        <v>443</v>
      </c>
      <c r="C2528" t="s">
        <v>2448</v>
      </c>
      <c r="D2528">
        <v>0.26850000000000002</v>
      </c>
      <c r="E2528">
        <v>1917</v>
      </c>
      <c r="F2528">
        <f t="shared" si="39"/>
        <v>7</v>
      </c>
      <c r="G2528" t="str">
        <f>STANDINGS_BA[[#This Row],[League]]&amp;STANDINGS_BA[[#This Row],[Team]]</f>
        <v>$150 Draft Champions Mar 08 1:00 pm Lg.3857Comfortably Numb</v>
      </c>
    </row>
    <row r="2529" spans="1:7" x14ac:dyDescent="0.25">
      <c r="A2529">
        <v>1070</v>
      </c>
      <c r="B2529" t="s">
        <v>2453</v>
      </c>
      <c r="C2529" t="s">
        <v>2448</v>
      </c>
      <c r="D2529">
        <v>0.26800000000000002</v>
      </c>
      <c r="E2529">
        <v>1841</v>
      </c>
      <c r="F2529">
        <f t="shared" si="39"/>
        <v>8</v>
      </c>
      <c r="G2529" t="str">
        <f>STANDINGS_BA[[#This Row],[League]]&amp;STANDINGS_BA[[#This Row],[Team]]</f>
        <v>$150 Draft Champions Mar 08 1:00 pm Lg.3857Team Funk</v>
      </c>
    </row>
    <row r="2530" spans="1:7" x14ac:dyDescent="0.25">
      <c r="A2530">
        <v>1238</v>
      </c>
      <c r="B2530" t="s">
        <v>2454</v>
      </c>
      <c r="C2530" t="s">
        <v>2448</v>
      </c>
      <c r="D2530">
        <v>0.26690000000000003</v>
      </c>
      <c r="E2530">
        <v>1673</v>
      </c>
      <c r="F2530">
        <f t="shared" si="39"/>
        <v>9</v>
      </c>
      <c r="G2530" t="str">
        <f>STANDINGS_BA[[#This Row],[League]]&amp;STANDINGS_BA[[#This Row],[Team]]</f>
        <v>$150 Draft Champions Mar 08 1:00 pm Lg.3857NCC-1701-D</v>
      </c>
    </row>
    <row r="2531" spans="1:7" x14ac:dyDescent="0.25">
      <c r="A2531">
        <v>1733</v>
      </c>
      <c r="B2531" t="s">
        <v>2455</v>
      </c>
      <c r="C2531" t="s">
        <v>2448</v>
      </c>
      <c r="D2531">
        <v>0.26369999999999999</v>
      </c>
      <c r="E2531">
        <v>1178</v>
      </c>
      <c r="F2531">
        <f t="shared" si="39"/>
        <v>10</v>
      </c>
      <c r="G2531" t="str">
        <f>STANDINGS_BA[[#This Row],[League]]&amp;STANDINGS_BA[[#This Row],[Team]]</f>
        <v>$150 Draft Champions Mar 08 1:00 pm Lg.3857Jabroni Ponies</v>
      </c>
    </row>
    <row r="2532" spans="1:7" x14ac:dyDescent="0.25">
      <c r="A2532">
        <v>2076</v>
      </c>
      <c r="B2532" t="s">
        <v>2456</v>
      </c>
      <c r="C2532" t="s">
        <v>2448</v>
      </c>
      <c r="D2532">
        <v>0.26129999999999998</v>
      </c>
      <c r="E2532">
        <v>835</v>
      </c>
      <c r="F2532">
        <f t="shared" si="39"/>
        <v>11</v>
      </c>
      <c r="G2532" t="str">
        <f>STANDINGS_BA[[#This Row],[League]]&amp;STANDINGS_BA[[#This Row],[Team]]</f>
        <v>$150 Draft Champions Mar 08 1:00 pm Lg.3857Team Hopkins</v>
      </c>
    </row>
    <row r="2533" spans="1:7" x14ac:dyDescent="0.25">
      <c r="A2533">
        <v>2134</v>
      </c>
      <c r="B2533" t="s">
        <v>182</v>
      </c>
      <c r="C2533" t="s">
        <v>2448</v>
      </c>
      <c r="D2533">
        <v>0.26090000000000002</v>
      </c>
      <c r="E2533">
        <v>777</v>
      </c>
      <c r="F2533">
        <f t="shared" si="39"/>
        <v>12</v>
      </c>
      <c r="G2533" t="str">
        <f>STANDINGS_BA[[#This Row],[League]]&amp;STANDINGS_BA[[#This Row],[Team]]</f>
        <v>$150 Draft Champions Mar 08 1:00 pm Lg.3857Team Fergus</v>
      </c>
    </row>
    <row r="2534" spans="1:7" x14ac:dyDescent="0.25">
      <c r="A2534">
        <v>2291</v>
      </c>
      <c r="B2534" t="s">
        <v>2457</v>
      </c>
      <c r="C2534" t="s">
        <v>2448</v>
      </c>
      <c r="D2534">
        <v>0.2596</v>
      </c>
      <c r="E2534">
        <v>620</v>
      </c>
      <c r="F2534">
        <f t="shared" si="39"/>
        <v>13</v>
      </c>
      <c r="G2534" t="str">
        <f>STANDINGS_BA[[#This Row],[League]]&amp;STANDINGS_BA[[#This Row],[Team]]</f>
        <v>$150 Draft Champions Mar 08 1:00 pm Lg.3857Mack and Bella's Avengers</v>
      </c>
    </row>
    <row r="2535" spans="1:7" x14ac:dyDescent="0.25">
      <c r="A2535">
        <v>2569</v>
      </c>
      <c r="B2535" t="s">
        <v>2458</v>
      </c>
      <c r="C2535" t="s">
        <v>2448</v>
      </c>
      <c r="D2535">
        <v>0.25679999999999997</v>
      </c>
      <c r="E2535">
        <v>342</v>
      </c>
      <c r="F2535">
        <f t="shared" si="39"/>
        <v>14</v>
      </c>
      <c r="G2535" t="str">
        <f>STANDINGS_BA[[#This Row],[League]]&amp;STANDINGS_BA[[#This Row],[Team]]</f>
        <v>$150 Draft Champions Mar 08 1:00 pm Lg.3857Tribe Pride</v>
      </c>
    </row>
    <row r="2536" spans="1:7" x14ac:dyDescent="0.25">
      <c r="A2536">
        <v>2897</v>
      </c>
      <c r="B2536" t="s">
        <v>2459</v>
      </c>
      <c r="C2536" t="s">
        <v>2448</v>
      </c>
      <c r="D2536">
        <v>0.24759999999999999</v>
      </c>
      <c r="E2536">
        <v>14</v>
      </c>
      <c r="F2536">
        <f t="shared" si="39"/>
        <v>15</v>
      </c>
      <c r="G2536" t="str">
        <f>STANDINGS_BA[[#This Row],[League]]&amp;STANDINGS_BA[[#This Row],[Team]]</f>
        <v>$150 Draft Champions Mar 08 1:00 pm Lg.3857ZZZZZZ</v>
      </c>
    </row>
    <row r="2537" spans="1:7" x14ac:dyDescent="0.25">
      <c r="A2537">
        <v>17</v>
      </c>
      <c r="B2537" t="s">
        <v>49</v>
      </c>
      <c r="C2537" t="s">
        <v>2460</v>
      </c>
      <c r="D2537">
        <v>0.2833</v>
      </c>
      <c r="E2537">
        <v>2894</v>
      </c>
      <c r="F2537">
        <f t="shared" si="39"/>
        <v>1</v>
      </c>
      <c r="G2537" t="str">
        <f>STANDINGS_BA[[#This Row],[League]]&amp;STANDINGS_BA[[#This Row],[Team]]</f>
        <v>$150 Draft Champions Mar 08 1:00 pm Lg.3858smokin gun</v>
      </c>
    </row>
    <row r="2538" spans="1:7" x14ac:dyDescent="0.25">
      <c r="A2538">
        <v>182</v>
      </c>
      <c r="B2538" t="s">
        <v>2461</v>
      </c>
      <c r="C2538" t="s">
        <v>2460</v>
      </c>
      <c r="D2538">
        <v>0.27639999999999998</v>
      </c>
      <c r="E2538">
        <v>2729</v>
      </c>
      <c r="F2538">
        <f t="shared" si="39"/>
        <v>2</v>
      </c>
      <c r="G2538" t="str">
        <f>STANDINGS_BA[[#This Row],[League]]&amp;STANDINGS_BA[[#This Row],[Team]]</f>
        <v>$150 Draft Champions Mar 08 1:00 pm Lg.3858Ryan say's Spring it on Rizzo</v>
      </c>
    </row>
    <row r="2539" spans="1:7" x14ac:dyDescent="0.25">
      <c r="A2539">
        <v>306</v>
      </c>
      <c r="B2539" t="s">
        <v>2462</v>
      </c>
      <c r="C2539" t="s">
        <v>2460</v>
      </c>
      <c r="D2539">
        <v>0.27439999999999998</v>
      </c>
      <c r="E2539">
        <v>2605</v>
      </c>
      <c r="F2539">
        <f t="shared" si="39"/>
        <v>3</v>
      </c>
      <c r="G2539" t="str">
        <f>STANDINGS_BA[[#This Row],[League]]&amp;STANDINGS_BA[[#This Row],[Team]]</f>
        <v>$150 Draft Champions Mar 08 1:00 pm Lg.3858Jackrabbits</v>
      </c>
    </row>
    <row r="2540" spans="1:7" x14ac:dyDescent="0.25">
      <c r="A2540">
        <v>531</v>
      </c>
      <c r="B2540" t="s">
        <v>130</v>
      </c>
      <c r="C2540" t="s">
        <v>2460</v>
      </c>
      <c r="D2540">
        <v>0.2722</v>
      </c>
      <c r="E2540">
        <v>2380</v>
      </c>
      <c r="F2540">
        <f t="shared" si="39"/>
        <v>4</v>
      </c>
      <c r="G2540" t="str">
        <f>STANDINGS_BA[[#This Row],[League]]&amp;STANDINGS_BA[[#This Row],[Team]]</f>
        <v>$150 Draft Champions Mar 08 1:00 pm Lg.3858PTPers</v>
      </c>
    </row>
    <row r="2541" spans="1:7" x14ac:dyDescent="0.25">
      <c r="A2541">
        <v>563</v>
      </c>
      <c r="B2541" t="s">
        <v>2463</v>
      </c>
      <c r="C2541" t="s">
        <v>2460</v>
      </c>
      <c r="D2541">
        <v>0.27189999999999998</v>
      </c>
      <c r="E2541">
        <v>2348</v>
      </c>
      <c r="F2541">
        <f t="shared" si="39"/>
        <v>5</v>
      </c>
      <c r="G2541" t="str">
        <f>STANDINGS_BA[[#This Row],[League]]&amp;STANDINGS_BA[[#This Row],[Team]]</f>
        <v>$150 Draft Champions Mar 08 1:00 pm Lg.3858Team Van Fleet</v>
      </c>
    </row>
    <row r="2542" spans="1:7" x14ac:dyDescent="0.25">
      <c r="A2542">
        <v>1133</v>
      </c>
      <c r="B2542" t="s">
        <v>2464</v>
      </c>
      <c r="C2542" t="s">
        <v>2460</v>
      </c>
      <c r="D2542">
        <v>0.2676</v>
      </c>
      <c r="E2542">
        <v>1778.5</v>
      </c>
      <c r="F2542">
        <f t="shared" si="39"/>
        <v>6</v>
      </c>
      <c r="G2542" t="str">
        <f>STANDINGS_BA[[#This Row],[League]]&amp;STANDINGS_BA[[#This Row],[Team]]</f>
        <v>$150 Draft Champions Mar 08 1:00 pm Lg.3858bartoochies</v>
      </c>
    </row>
    <row r="2543" spans="1:7" x14ac:dyDescent="0.25">
      <c r="A2543">
        <v>1231</v>
      </c>
      <c r="B2543" t="s">
        <v>2465</v>
      </c>
      <c r="C2543" t="s">
        <v>2460</v>
      </c>
      <c r="D2543">
        <v>0.26690000000000003</v>
      </c>
      <c r="E2543">
        <v>1680</v>
      </c>
      <c r="F2543">
        <f t="shared" si="39"/>
        <v>7</v>
      </c>
      <c r="G2543" t="str">
        <f>STANDINGS_BA[[#This Row],[League]]&amp;STANDINGS_BA[[#This Row],[Team]]</f>
        <v>$150 Draft Champions Mar 08 1:00 pm Lg.3858Dos Pterodactyls</v>
      </c>
    </row>
    <row r="2544" spans="1:7" x14ac:dyDescent="0.25">
      <c r="A2544">
        <v>1704</v>
      </c>
      <c r="B2544" t="s">
        <v>14</v>
      </c>
      <c r="C2544" t="s">
        <v>2460</v>
      </c>
      <c r="D2544">
        <v>0.26390000000000002</v>
      </c>
      <c r="E2544">
        <v>1207</v>
      </c>
      <c r="F2544">
        <f t="shared" si="39"/>
        <v>8</v>
      </c>
      <c r="G2544" t="str">
        <f>STANDINGS_BA[[#This Row],[League]]&amp;STANDINGS_BA[[#This Row],[Team]]</f>
        <v>$150 Draft Champions Mar 08 1:00 pm Lg.3858Team Martin</v>
      </c>
    </row>
    <row r="2545" spans="1:7" x14ac:dyDescent="0.25">
      <c r="A2545">
        <v>1719</v>
      </c>
      <c r="B2545" t="s">
        <v>562</v>
      </c>
      <c r="C2545" t="s">
        <v>2460</v>
      </c>
      <c r="D2545">
        <v>0.26379999999999998</v>
      </c>
      <c r="E2545">
        <v>1192</v>
      </c>
      <c r="F2545">
        <f t="shared" si="39"/>
        <v>9</v>
      </c>
      <c r="G2545" t="str">
        <f>STANDINGS_BA[[#This Row],[League]]&amp;STANDINGS_BA[[#This Row],[Team]]</f>
        <v>$150 Draft Champions Mar 08 1:00 pm Lg.3858Texas Connection</v>
      </c>
    </row>
    <row r="2546" spans="1:7" x14ac:dyDescent="0.25">
      <c r="A2546">
        <v>2106</v>
      </c>
      <c r="B2546" t="s">
        <v>2466</v>
      </c>
      <c r="C2546" t="s">
        <v>2460</v>
      </c>
      <c r="D2546">
        <v>0.2611</v>
      </c>
      <c r="E2546">
        <v>805</v>
      </c>
      <c r="F2546">
        <f t="shared" si="39"/>
        <v>10</v>
      </c>
      <c r="G2546" t="str">
        <f>STANDINGS_BA[[#This Row],[League]]&amp;STANDINGS_BA[[#This Row],[Team]]</f>
        <v>$150 Draft Champions Mar 08 1:00 pm Lg.3858Crow Hop</v>
      </c>
    </row>
    <row r="2547" spans="1:7" x14ac:dyDescent="0.25">
      <c r="A2547">
        <v>2230</v>
      </c>
      <c r="B2547" t="s">
        <v>53</v>
      </c>
      <c r="C2547" t="s">
        <v>2460</v>
      </c>
      <c r="D2547">
        <v>0.2601</v>
      </c>
      <c r="E2547">
        <v>681</v>
      </c>
      <c r="F2547">
        <f t="shared" si="39"/>
        <v>11</v>
      </c>
      <c r="G2547" t="str">
        <f>STANDINGS_BA[[#This Row],[League]]&amp;STANDINGS_BA[[#This Row],[Team]]</f>
        <v>$150 Draft Champions Mar 08 1:00 pm Lg.3858Baseball Furies</v>
      </c>
    </row>
    <row r="2548" spans="1:7" x14ac:dyDescent="0.25">
      <c r="A2548">
        <v>2324</v>
      </c>
      <c r="B2548" t="s">
        <v>2467</v>
      </c>
      <c r="C2548" t="s">
        <v>2460</v>
      </c>
      <c r="D2548">
        <v>0.25929999999999997</v>
      </c>
      <c r="E2548">
        <v>587</v>
      </c>
      <c r="F2548">
        <f t="shared" si="39"/>
        <v>12</v>
      </c>
      <c r="G2548" t="str">
        <f>STANDINGS_BA[[#This Row],[League]]&amp;STANDINGS_BA[[#This Row],[Team]]</f>
        <v>$150 Draft Champions Mar 08 1:00 pm Lg.3858Noodler Fun Monkey5</v>
      </c>
    </row>
    <row r="2549" spans="1:7" x14ac:dyDescent="0.25">
      <c r="A2549">
        <v>2356</v>
      </c>
      <c r="B2549" t="s">
        <v>56</v>
      </c>
      <c r="C2549" t="s">
        <v>2460</v>
      </c>
      <c r="D2549">
        <v>0.2591</v>
      </c>
      <c r="E2549">
        <v>555</v>
      </c>
      <c r="F2549">
        <f t="shared" si="39"/>
        <v>13</v>
      </c>
      <c r="G2549" t="str">
        <f>STANDINGS_BA[[#This Row],[League]]&amp;STANDINGS_BA[[#This Row],[Team]]</f>
        <v>$150 Draft Champions Mar 08 1:00 pm Lg.3858DOUGHBOYS</v>
      </c>
    </row>
    <row r="2550" spans="1:7" x14ac:dyDescent="0.25">
      <c r="A2550">
        <v>2672</v>
      </c>
      <c r="B2550" t="s">
        <v>2468</v>
      </c>
      <c r="C2550" t="s">
        <v>2460</v>
      </c>
      <c r="D2550">
        <v>0.25530000000000003</v>
      </c>
      <c r="E2550">
        <v>239</v>
      </c>
      <c r="F2550">
        <f t="shared" si="39"/>
        <v>14</v>
      </c>
      <c r="G2550" t="str">
        <f>STANDINGS_BA[[#This Row],[League]]&amp;STANDINGS_BA[[#This Row],[Team]]</f>
        <v>$150 Draft Champions Mar 08 1:00 pm Lg.3858Draughtsman 5</v>
      </c>
    </row>
    <row r="2551" spans="1:7" x14ac:dyDescent="0.25">
      <c r="A2551">
        <v>2793</v>
      </c>
      <c r="B2551" t="s">
        <v>2469</v>
      </c>
      <c r="C2551" t="s">
        <v>2460</v>
      </c>
      <c r="D2551">
        <v>0.25330000000000003</v>
      </c>
      <c r="E2551">
        <v>118</v>
      </c>
      <c r="F2551">
        <f t="shared" si="39"/>
        <v>15</v>
      </c>
      <c r="G2551" t="str">
        <f>STANDINGS_BA[[#This Row],[League]]&amp;STANDINGS_BA[[#This Row],[Team]]</f>
        <v>$150 Draft Champions Mar 08 1:00 pm Lg.3858Bartolo Colon's Fitbit IV</v>
      </c>
    </row>
    <row r="2552" spans="1:7" x14ac:dyDescent="0.25">
      <c r="A2552">
        <v>191</v>
      </c>
      <c r="B2552" t="s">
        <v>2470</v>
      </c>
      <c r="C2552" t="s">
        <v>2471</v>
      </c>
      <c r="D2552">
        <v>0.2762</v>
      </c>
      <c r="E2552">
        <v>2720</v>
      </c>
      <c r="F2552">
        <f t="shared" si="39"/>
        <v>1</v>
      </c>
      <c r="G2552" t="str">
        <f>STANDINGS_BA[[#This Row],[League]]&amp;STANDINGS_BA[[#This Row],[Team]]</f>
        <v>$150 Draft Champions Mar 08 1:00 pm Lg.3861Betts On The Pollock</v>
      </c>
    </row>
    <row r="2553" spans="1:7" x14ac:dyDescent="0.25">
      <c r="A2553">
        <v>345</v>
      </c>
      <c r="B2553" t="s">
        <v>2472</v>
      </c>
      <c r="C2553" t="s">
        <v>2471</v>
      </c>
      <c r="D2553">
        <v>0.27400000000000002</v>
      </c>
      <c r="E2553">
        <v>2566</v>
      </c>
      <c r="F2553">
        <f t="shared" si="39"/>
        <v>2</v>
      </c>
      <c r="G2553" t="str">
        <f>STANDINGS_BA[[#This Row],[League]]&amp;STANDINGS_BA[[#This Row],[Team]]</f>
        <v>$150 Draft Champions Mar 08 1:00 pm Lg.3861Team dougherty</v>
      </c>
    </row>
    <row r="2554" spans="1:7" x14ac:dyDescent="0.25">
      <c r="A2554">
        <v>372</v>
      </c>
      <c r="B2554" t="s">
        <v>2473</v>
      </c>
      <c r="C2554" t="s">
        <v>2471</v>
      </c>
      <c r="D2554">
        <v>0.2737</v>
      </c>
      <c r="E2554">
        <v>2539</v>
      </c>
      <c r="F2554">
        <f t="shared" si="39"/>
        <v>3</v>
      </c>
      <c r="G2554" t="str">
        <f>STANDINGS_BA[[#This Row],[League]]&amp;STANDINGS_BA[[#This Row],[Team]]</f>
        <v>$150 Draft Champions Mar 08 1:00 pm Lg.3861Socrates Clevinger</v>
      </c>
    </row>
    <row r="2555" spans="1:7" x14ac:dyDescent="0.25">
      <c r="A2555">
        <v>683</v>
      </c>
      <c r="B2555" t="s">
        <v>322</v>
      </c>
      <c r="C2555" t="s">
        <v>2471</v>
      </c>
      <c r="D2555">
        <v>0.27089999999999997</v>
      </c>
      <c r="E2555">
        <v>2228</v>
      </c>
      <c r="F2555">
        <f t="shared" si="39"/>
        <v>4</v>
      </c>
      <c r="G2555" t="str">
        <f>STANDINGS_BA[[#This Row],[League]]&amp;STANDINGS_BA[[#This Row],[Team]]</f>
        <v>$150 Draft Champions Mar 08 1:00 pm Lg.3861Team Smith</v>
      </c>
    </row>
    <row r="2556" spans="1:7" x14ac:dyDescent="0.25">
      <c r="A2556">
        <v>692</v>
      </c>
      <c r="B2556" t="s">
        <v>2474</v>
      </c>
      <c r="C2556" t="s">
        <v>2471</v>
      </c>
      <c r="D2556">
        <v>0.27079999999999999</v>
      </c>
      <c r="E2556">
        <v>2219</v>
      </c>
      <c r="F2556">
        <f t="shared" si="39"/>
        <v>5</v>
      </c>
      <c r="G2556" t="str">
        <f>STANDINGS_BA[[#This Row],[League]]&amp;STANDINGS_BA[[#This Row],[Team]]</f>
        <v>$150 Draft Champions Mar 08 1:00 pm Lg.3861Miyagi No Drive Good</v>
      </c>
    </row>
    <row r="2557" spans="1:7" x14ac:dyDescent="0.25">
      <c r="A2557">
        <v>1020</v>
      </c>
      <c r="B2557" t="s">
        <v>2475</v>
      </c>
      <c r="C2557" t="s">
        <v>2471</v>
      </c>
      <c r="D2557">
        <v>0.26829999999999998</v>
      </c>
      <c r="E2557">
        <v>1891</v>
      </c>
      <c r="F2557">
        <f t="shared" si="39"/>
        <v>6</v>
      </c>
      <c r="G2557" t="str">
        <f>STANDINGS_BA[[#This Row],[League]]&amp;STANDINGS_BA[[#This Row],[Team]]</f>
        <v>$150 Draft Champions Mar 08 1:00 pm Lg.3861Mr. Cee's Crew</v>
      </c>
    </row>
    <row r="2558" spans="1:7" x14ac:dyDescent="0.25">
      <c r="A2558">
        <v>1220</v>
      </c>
      <c r="B2558" t="s">
        <v>2476</v>
      </c>
      <c r="C2558" t="s">
        <v>2471</v>
      </c>
      <c r="D2558">
        <v>0.26700000000000002</v>
      </c>
      <c r="E2558">
        <v>1691</v>
      </c>
      <c r="F2558">
        <f t="shared" si="39"/>
        <v>7</v>
      </c>
      <c r="G2558" t="str">
        <f>STANDINGS_BA[[#This Row],[League]]&amp;STANDINGS_BA[[#This Row],[Team]]</f>
        <v>$150 Draft Champions Mar 08 1:00 pm Lg.3861Ollie</v>
      </c>
    </row>
    <row r="2559" spans="1:7" x14ac:dyDescent="0.25">
      <c r="A2559">
        <v>1383</v>
      </c>
      <c r="B2559" t="s">
        <v>19</v>
      </c>
      <c r="C2559" t="s">
        <v>2471</v>
      </c>
      <c r="D2559">
        <v>0.26590000000000003</v>
      </c>
      <c r="E2559">
        <v>1528</v>
      </c>
      <c r="F2559">
        <f t="shared" si="39"/>
        <v>8</v>
      </c>
      <c r="G2559" t="str">
        <f>STANDINGS_BA[[#This Row],[League]]&amp;STANDINGS_BA[[#This Row],[Team]]</f>
        <v>$150 Draft Champions Mar 08 1:00 pm Lg.3861One Eyed Jack</v>
      </c>
    </row>
    <row r="2560" spans="1:7" x14ac:dyDescent="0.25">
      <c r="A2560">
        <v>1415</v>
      </c>
      <c r="B2560" t="s">
        <v>2477</v>
      </c>
      <c r="C2560" t="s">
        <v>2471</v>
      </c>
      <c r="D2560">
        <v>0.26569999999999999</v>
      </c>
      <c r="E2560">
        <v>1496</v>
      </c>
      <c r="F2560">
        <f t="shared" si="39"/>
        <v>9</v>
      </c>
      <c r="G2560" t="str">
        <f>STANDINGS_BA[[#This Row],[League]]&amp;STANDINGS_BA[[#This Row],[Team]]</f>
        <v>$150 Draft Champions Mar 08 1:00 pm Lg.3861Chado Marte Knight</v>
      </c>
    </row>
    <row r="2561" spans="1:7" x14ac:dyDescent="0.25">
      <c r="A2561">
        <v>1493</v>
      </c>
      <c r="B2561" t="s">
        <v>319</v>
      </c>
      <c r="C2561" t="s">
        <v>2471</v>
      </c>
      <c r="D2561">
        <v>0.2651</v>
      </c>
      <c r="E2561">
        <v>1418</v>
      </c>
      <c r="F2561">
        <f t="shared" si="39"/>
        <v>10</v>
      </c>
      <c r="G2561" t="str">
        <f>STANDINGS_BA[[#This Row],[League]]&amp;STANDINGS_BA[[#This Row],[Team]]</f>
        <v>$150 Draft Champions Mar 08 1:00 pm Lg.3861Coast2Coast</v>
      </c>
    </row>
    <row r="2562" spans="1:7" x14ac:dyDescent="0.25">
      <c r="A2562">
        <v>1744</v>
      </c>
      <c r="B2562" t="s">
        <v>2478</v>
      </c>
      <c r="C2562" t="s">
        <v>2471</v>
      </c>
      <c r="D2562">
        <v>0.2636</v>
      </c>
      <c r="E2562">
        <v>1167</v>
      </c>
      <c r="F2562">
        <f t="shared" si="39"/>
        <v>11</v>
      </c>
      <c r="G2562" t="str">
        <f>STANDINGS_BA[[#This Row],[League]]&amp;STANDINGS_BA[[#This Row],[Team]]</f>
        <v>$150 Draft Champions Mar 08 1:00 pm Lg.3861Let's go Royals</v>
      </c>
    </row>
    <row r="2563" spans="1:7" x14ac:dyDescent="0.25">
      <c r="A2563">
        <v>1804</v>
      </c>
      <c r="B2563" t="s">
        <v>2479</v>
      </c>
      <c r="C2563" t="s">
        <v>2471</v>
      </c>
      <c r="D2563">
        <v>0.26319999999999999</v>
      </c>
      <c r="E2563">
        <v>1107</v>
      </c>
      <c r="F2563">
        <f t="shared" ref="F2563:F2626" si="40">IF(C2563=C2562,F2562+1,1)</f>
        <v>12</v>
      </c>
      <c r="G2563" t="str">
        <f>STANDINGS_BA[[#This Row],[League]]&amp;STANDINGS_BA[[#This Row],[Team]]</f>
        <v>$150 Draft Champions Mar 08 1:00 pm Lg.3861Bases Chuck</v>
      </c>
    </row>
    <row r="2564" spans="1:7" x14ac:dyDescent="0.25">
      <c r="A2564">
        <v>2049</v>
      </c>
      <c r="B2564" t="s">
        <v>2480</v>
      </c>
      <c r="C2564" t="s">
        <v>2471</v>
      </c>
      <c r="D2564">
        <v>0.26150000000000001</v>
      </c>
      <c r="E2564">
        <v>862</v>
      </c>
      <c r="F2564">
        <f t="shared" si="40"/>
        <v>13</v>
      </c>
      <c r="G2564" t="str">
        <f>STANDINGS_BA[[#This Row],[League]]&amp;STANDINGS_BA[[#This Row],[Team]]</f>
        <v>$150 Draft Champions Mar 08 1:00 pm Lg.3861Molto Presto</v>
      </c>
    </row>
    <row r="2565" spans="1:7" x14ac:dyDescent="0.25">
      <c r="A2565">
        <v>2395</v>
      </c>
      <c r="B2565" t="s">
        <v>2481</v>
      </c>
      <c r="C2565" t="s">
        <v>2471</v>
      </c>
      <c r="D2565">
        <v>0.25869999999999999</v>
      </c>
      <c r="E2565">
        <v>516</v>
      </c>
      <c r="F2565">
        <f t="shared" si="40"/>
        <v>14</v>
      </c>
      <c r="G2565" t="str">
        <f>STANDINGS_BA[[#This Row],[League]]&amp;STANDINGS_BA[[#This Row],[Team]]</f>
        <v>$150 Draft Champions Mar 08 1:00 pm Lg.3861Kylo Ren</v>
      </c>
    </row>
    <row r="2566" spans="1:7" x14ac:dyDescent="0.25">
      <c r="A2566">
        <v>2724</v>
      </c>
      <c r="B2566" t="s">
        <v>2482</v>
      </c>
      <c r="C2566" t="s">
        <v>2471</v>
      </c>
      <c r="D2566">
        <v>0.25459999999999999</v>
      </c>
      <c r="E2566">
        <v>187</v>
      </c>
      <c r="F2566">
        <f t="shared" si="40"/>
        <v>15</v>
      </c>
      <c r="G2566" t="str">
        <f>STANDINGS_BA[[#This Row],[League]]&amp;STANDINGS_BA[[#This Row],[Team]]</f>
        <v>$150 Draft Champions Mar 08 1:00 pm Lg.3861Lucky 13</v>
      </c>
    </row>
    <row r="2567" spans="1:7" x14ac:dyDescent="0.25">
      <c r="A2567">
        <v>80</v>
      </c>
      <c r="B2567" t="s">
        <v>2483</v>
      </c>
      <c r="C2567" t="s">
        <v>2484</v>
      </c>
      <c r="D2567">
        <v>0.2792</v>
      </c>
      <c r="E2567">
        <v>2831</v>
      </c>
      <c r="F2567">
        <f t="shared" si="40"/>
        <v>1</v>
      </c>
      <c r="G2567" t="str">
        <f>STANDINGS_BA[[#This Row],[League]]&amp;STANDINGS_BA[[#This Row],[Team]]</f>
        <v>$150 Draft Champions Mar 09 1:00 pm Lg.3862Baby Darren and the Afterbirth</v>
      </c>
    </row>
    <row r="2568" spans="1:7" x14ac:dyDescent="0.25">
      <c r="A2568">
        <v>349</v>
      </c>
      <c r="B2568" t="s">
        <v>2485</v>
      </c>
      <c r="C2568" t="s">
        <v>2484</v>
      </c>
      <c r="D2568">
        <v>0.27400000000000002</v>
      </c>
      <c r="E2568">
        <v>2562</v>
      </c>
      <c r="F2568">
        <f t="shared" si="40"/>
        <v>2</v>
      </c>
      <c r="G2568" t="str">
        <f>STANDINGS_BA[[#This Row],[League]]&amp;STANDINGS_BA[[#This Row],[Team]]</f>
        <v>$150 Draft Champions Mar 09 1:00 pm Lg.3862Zak Attack</v>
      </c>
    </row>
    <row r="2569" spans="1:7" x14ac:dyDescent="0.25">
      <c r="A2569">
        <v>416</v>
      </c>
      <c r="B2569" t="s">
        <v>2486</v>
      </c>
      <c r="C2569" t="s">
        <v>2484</v>
      </c>
      <c r="D2569">
        <v>0.2732</v>
      </c>
      <c r="E2569">
        <v>2495</v>
      </c>
      <c r="F2569">
        <f t="shared" si="40"/>
        <v>3</v>
      </c>
      <c r="G2569" t="str">
        <f>STANDINGS_BA[[#This Row],[League]]&amp;STANDINGS_BA[[#This Row],[Team]]</f>
        <v>$150 Draft Champions Mar 09 1:00 pm Lg.3862HIT &amp; RUN</v>
      </c>
    </row>
    <row r="2570" spans="1:7" x14ac:dyDescent="0.25">
      <c r="A2570">
        <v>707</v>
      </c>
      <c r="B2570" t="s">
        <v>2487</v>
      </c>
      <c r="C2570" t="s">
        <v>2484</v>
      </c>
      <c r="D2570">
        <v>0.27060000000000001</v>
      </c>
      <c r="E2570">
        <v>2204</v>
      </c>
      <c r="F2570">
        <f t="shared" si="40"/>
        <v>4</v>
      </c>
      <c r="G2570" t="str">
        <f>STANDINGS_BA[[#This Row],[League]]&amp;STANDINGS_BA[[#This Row],[Team]]</f>
        <v>$150 Draft Champions Mar 09 1:00 pm Lg.3862The Snotters</v>
      </c>
    </row>
    <row r="2571" spans="1:7" x14ac:dyDescent="0.25">
      <c r="A2571">
        <v>985</v>
      </c>
      <c r="B2571" t="s">
        <v>2488</v>
      </c>
      <c r="C2571" t="s">
        <v>2484</v>
      </c>
      <c r="D2571">
        <v>0.26860000000000001</v>
      </c>
      <c r="E2571">
        <v>1926</v>
      </c>
      <c r="F2571">
        <f t="shared" si="40"/>
        <v>5</v>
      </c>
      <c r="G2571" t="str">
        <f>STANDINGS_BA[[#This Row],[League]]&amp;STANDINGS_BA[[#This Row],[Team]]</f>
        <v>$150 Draft Champions Mar 09 1:00 pm Lg.3862Team Mac</v>
      </c>
    </row>
    <row r="2572" spans="1:7" x14ac:dyDescent="0.25">
      <c r="A2572">
        <v>1099</v>
      </c>
      <c r="B2572" t="s">
        <v>2489</v>
      </c>
      <c r="C2572" t="s">
        <v>2484</v>
      </c>
      <c r="D2572">
        <v>0.26779999999999998</v>
      </c>
      <c r="E2572">
        <v>1812</v>
      </c>
      <c r="F2572">
        <f t="shared" si="40"/>
        <v>6</v>
      </c>
      <c r="G2572" t="str">
        <f>STANDINGS_BA[[#This Row],[League]]&amp;STANDINGS_BA[[#This Row],[Team]]</f>
        <v>$150 Draft Champions Mar 09 1:00 pm Lg.3862Splitooners</v>
      </c>
    </row>
    <row r="2573" spans="1:7" x14ac:dyDescent="0.25">
      <c r="A2573">
        <v>1122</v>
      </c>
      <c r="B2573" t="s">
        <v>2490</v>
      </c>
      <c r="C2573" t="s">
        <v>2484</v>
      </c>
      <c r="D2573">
        <v>0.2676</v>
      </c>
      <c r="E2573">
        <v>1789</v>
      </c>
      <c r="F2573">
        <f t="shared" si="40"/>
        <v>7</v>
      </c>
      <c r="G2573" t="str">
        <f>STANDINGS_BA[[#This Row],[League]]&amp;STANDINGS_BA[[#This Row],[Team]]</f>
        <v>$150 Draft Champions Mar 09 1:00 pm Lg.3862Thing 9</v>
      </c>
    </row>
    <row r="2574" spans="1:7" x14ac:dyDescent="0.25">
      <c r="A2574">
        <v>1149</v>
      </c>
      <c r="B2574" t="s">
        <v>2491</v>
      </c>
      <c r="C2574" t="s">
        <v>2484</v>
      </c>
      <c r="D2574">
        <v>0.26740000000000003</v>
      </c>
      <c r="E2574">
        <v>1762</v>
      </c>
      <c r="F2574">
        <f t="shared" si="40"/>
        <v>8</v>
      </c>
      <c r="G2574" t="str">
        <f>STANDINGS_BA[[#This Row],[League]]&amp;STANDINGS_BA[[#This Row],[Team]]</f>
        <v>$150 Draft Champions Mar 09 1:00 pm Lg.3862The Ghost of Wade Boggs</v>
      </c>
    </row>
    <row r="2575" spans="1:7" x14ac:dyDescent="0.25">
      <c r="A2575">
        <v>1318</v>
      </c>
      <c r="B2575" t="s">
        <v>375</v>
      </c>
      <c r="C2575" t="s">
        <v>2484</v>
      </c>
      <c r="D2575">
        <v>0.26619999999999999</v>
      </c>
      <c r="E2575">
        <v>1593</v>
      </c>
      <c r="F2575">
        <f t="shared" si="40"/>
        <v>9</v>
      </c>
      <c r="G2575" t="str">
        <f>STANDINGS_BA[[#This Row],[League]]&amp;STANDINGS_BA[[#This Row],[Team]]</f>
        <v>$150 Draft Champions Mar 09 1:00 pm Lg.3862Jobu's Rum</v>
      </c>
    </row>
    <row r="2576" spans="1:7" x14ac:dyDescent="0.25">
      <c r="A2576">
        <v>1735</v>
      </c>
      <c r="B2576" t="s">
        <v>2492</v>
      </c>
      <c r="C2576" t="s">
        <v>2484</v>
      </c>
      <c r="D2576">
        <v>0.26369999999999999</v>
      </c>
      <c r="E2576">
        <v>1176</v>
      </c>
      <c r="F2576">
        <f t="shared" si="40"/>
        <v>10</v>
      </c>
      <c r="G2576" t="str">
        <f>STANDINGS_BA[[#This Row],[League]]&amp;STANDINGS_BA[[#This Row],[Team]]</f>
        <v>$150 Draft Champions Mar 09 1:00 pm Lg.3862Smidgeon of Pigeon</v>
      </c>
    </row>
    <row r="2577" spans="1:7" x14ac:dyDescent="0.25">
      <c r="A2577">
        <v>2157</v>
      </c>
      <c r="B2577" t="s">
        <v>2493</v>
      </c>
      <c r="C2577" t="s">
        <v>2484</v>
      </c>
      <c r="D2577">
        <v>0.26069999999999999</v>
      </c>
      <c r="E2577">
        <v>754</v>
      </c>
      <c r="F2577">
        <f t="shared" si="40"/>
        <v>11</v>
      </c>
      <c r="G2577" t="str">
        <f>STANDINGS_BA[[#This Row],[League]]&amp;STANDINGS_BA[[#This Row],[Team]]</f>
        <v>$150 Draft Champions Mar 09 1:00 pm Lg.3862Warriors</v>
      </c>
    </row>
    <row r="2578" spans="1:7" x14ac:dyDescent="0.25">
      <c r="A2578">
        <v>2212</v>
      </c>
      <c r="B2578" t="s">
        <v>2494</v>
      </c>
      <c r="C2578" t="s">
        <v>2484</v>
      </c>
      <c r="D2578">
        <v>0.26029999999999998</v>
      </c>
      <c r="E2578">
        <v>699</v>
      </c>
      <c r="F2578">
        <f t="shared" si="40"/>
        <v>12</v>
      </c>
      <c r="G2578" t="str">
        <f>STANDINGS_BA[[#This Row],[League]]&amp;STANDINGS_BA[[#This Row],[Team]]</f>
        <v>$150 Draft Champions Mar 09 1:00 pm Lg.3862You're Killing Me Smalls</v>
      </c>
    </row>
    <row r="2579" spans="1:7" x14ac:dyDescent="0.25">
      <c r="A2579">
        <v>2253</v>
      </c>
      <c r="B2579" t="s">
        <v>2495</v>
      </c>
      <c r="C2579" t="s">
        <v>2484</v>
      </c>
      <c r="D2579">
        <v>0.25990000000000002</v>
      </c>
      <c r="E2579">
        <v>658</v>
      </c>
      <c r="F2579">
        <f t="shared" si="40"/>
        <v>13</v>
      </c>
      <c r="G2579" t="str">
        <f>STANDINGS_BA[[#This Row],[League]]&amp;STANDINGS_BA[[#This Row],[Team]]</f>
        <v>$150 Draft Champions Mar 09 1:00 pm Lg.3862K's Team</v>
      </c>
    </row>
    <row r="2580" spans="1:7" x14ac:dyDescent="0.25">
      <c r="A2580">
        <v>2546</v>
      </c>
      <c r="B2580" t="s">
        <v>2496</v>
      </c>
      <c r="C2580" t="s">
        <v>2484</v>
      </c>
      <c r="D2580">
        <v>0.25719999999999998</v>
      </c>
      <c r="E2580">
        <v>365</v>
      </c>
      <c r="F2580">
        <f t="shared" si="40"/>
        <v>14</v>
      </c>
      <c r="G2580" t="str">
        <f>STANDINGS_BA[[#This Row],[League]]&amp;STANDINGS_BA[[#This Row],[Team]]</f>
        <v>$150 Draft Champions Mar 09 1:00 pm Lg.38621stDraftChamp</v>
      </c>
    </row>
    <row r="2581" spans="1:7" x14ac:dyDescent="0.25">
      <c r="A2581">
        <v>2829</v>
      </c>
      <c r="B2581" t="s">
        <v>2497</v>
      </c>
      <c r="C2581" t="s">
        <v>2484</v>
      </c>
      <c r="D2581">
        <v>0.25190000000000001</v>
      </c>
      <c r="E2581">
        <v>82</v>
      </c>
      <c r="F2581">
        <f t="shared" si="40"/>
        <v>15</v>
      </c>
      <c r="G2581" t="str">
        <f>STANDINGS_BA[[#This Row],[League]]&amp;STANDINGS_BA[[#This Row],[Team]]</f>
        <v>$150 Draft Champions Mar 09 1:00 pm Lg.3862Kash Money</v>
      </c>
    </row>
    <row r="2582" spans="1:7" x14ac:dyDescent="0.25">
      <c r="A2582">
        <v>66</v>
      </c>
      <c r="B2582" t="s">
        <v>2498</v>
      </c>
      <c r="C2582" t="s">
        <v>2499</v>
      </c>
      <c r="D2582">
        <v>0.2797</v>
      </c>
      <c r="E2582">
        <v>2845</v>
      </c>
      <c r="F2582">
        <f t="shared" si="40"/>
        <v>1</v>
      </c>
      <c r="G2582" t="str">
        <f>STANDINGS_BA[[#This Row],[League]]&amp;STANDINGS_BA[[#This Row],[Team]]</f>
        <v>$150 Draft Champions Mar 10 1:00 pm Lg.3867DetectiveKimball</v>
      </c>
    </row>
    <row r="2583" spans="1:7" x14ac:dyDescent="0.25">
      <c r="A2583">
        <v>757</v>
      </c>
      <c r="B2583" t="s">
        <v>502</v>
      </c>
      <c r="C2583" t="s">
        <v>2499</v>
      </c>
      <c r="D2583">
        <v>0.2702</v>
      </c>
      <c r="E2583">
        <v>2154</v>
      </c>
      <c r="F2583">
        <f t="shared" si="40"/>
        <v>2</v>
      </c>
      <c r="G2583" t="str">
        <f>STANDINGS_BA[[#This Row],[League]]&amp;STANDINGS_BA[[#This Row],[Team]]</f>
        <v>$150 Draft Champions Mar 10 1:00 pm Lg.3867WW Minerhawks</v>
      </c>
    </row>
    <row r="2584" spans="1:7" x14ac:dyDescent="0.25">
      <c r="A2584">
        <v>1055</v>
      </c>
      <c r="B2584" t="s">
        <v>2500</v>
      </c>
      <c r="C2584" t="s">
        <v>2499</v>
      </c>
      <c r="D2584">
        <v>0.26800000000000002</v>
      </c>
      <c r="E2584">
        <v>1856</v>
      </c>
      <c r="F2584">
        <f t="shared" si="40"/>
        <v>3</v>
      </c>
      <c r="G2584" t="str">
        <f>STANDINGS_BA[[#This Row],[League]]&amp;STANDINGS_BA[[#This Row],[Team]]</f>
        <v>$150 Draft Champions Mar 10 1:00 pm Lg.3867The Wojan</v>
      </c>
    </row>
    <row r="2585" spans="1:7" x14ac:dyDescent="0.25">
      <c r="A2585">
        <v>1116</v>
      </c>
      <c r="B2585" t="s">
        <v>1654</v>
      </c>
      <c r="C2585" t="s">
        <v>2499</v>
      </c>
      <c r="D2585">
        <v>0.26769999999999999</v>
      </c>
      <c r="E2585">
        <v>1795</v>
      </c>
      <c r="F2585">
        <f t="shared" si="40"/>
        <v>4</v>
      </c>
      <c r="G2585" t="str">
        <f>STANDINGS_BA[[#This Row],[League]]&amp;STANDINGS_BA[[#This Row],[Team]]</f>
        <v>$150 Draft Champions Mar 10 1:00 pm Lg.3867Cimmanom Toast</v>
      </c>
    </row>
    <row r="2586" spans="1:7" x14ac:dyDescent="0.25">
      <c r="A2586">
        <v>1167</v>
      </c>
      <c r="B2586" t="s">
        <v>248</v>
      </c>
      <c r="C2586" t="s">
        <v>2499</v>
      </c>
      <c r="D2586">
        <v>0.26729999999999998</v>
      </c>
      <c r="E2586">
        <v>1744</v>
      </c>
      <c r="F2586">
        <f t="shared" si="40"/>
        <v>5</v>
      </c>
      <c r="G2586" t="str">
        <f>STANDINGS_BA[[#This Row],[League]]&amp;STANDINGS_BA[[#This Row],[Team]]</f>
        <v>$150 Draft Champions Mar 10 1:00 pm Lg.3867Team Lane</v>
      </c>
    </row>
    <row r="2587" spans="1:7" x14ac:dyDescent="0.25">
      <c r="A2587">
        <v>1303</v>
      </c>
      <c r="B2587" t="s">
        <v>165</v>
      </c>
      <c r="C2587" t="s">
        <v>2499</v>
      </c>
      <c r="D2587">
        <v>0.26640000000000003</v>
      </c>
      <c r="E2587">
        <v>1608</v>
      </c>
      <c r="F2587">
        <f t="shared" si="40"/>
        <v>6</v>
      </c>
      <c r="G2587" t="str">
        <f>STANDINGS_BA[[#This Row],[League]]&amp;STANDINGS_BA[[#This Row],[Team]]</f>
        <v>$150 Draft Champions Mar 10 1:00 pm Lg.3867Duck Snorts</v>
      </c>
    </row>
    <row r="2588" spans="1:7" x14ac:dyDescent="0.25">
      <c r="A2588">
        <v>1331</v>
      </c>
      <c r="B2588" t="s">
        <v>2501</v>
      </c>
      <c r="C2588" t="s">
        <v>2499</v>
      </c>
      <c r="D2588">
        <v>0.26619999999999999</v>
      </c>
      <c r="E2588">
        <v>1580</v>
      </c>
      <c r="F2588">
        <f t="shared" si="40"/>
        <v>7</v>
      </c>
      <c r="G2588" t="str">
        <f>STANDINGS_BA[[#This Row],[League]]&amp;STANDINGS_BA[[#This Row],[Team]]</f>
        <v>$150 Draft Champions Mar 10 1:00 pm Lg.3867Hattori Hanzo</v>
      </c>
    </row>
    <row r="2589" spans="1:7" x14ac:dyDescent="0.25">
      <c r="A2589">
        <v>1480</v>
      </c>
      <c r="B2589" t="s">
        <v>2502</v>
      </c>
      <c r="C2589" t="s">
        <v>2499</v>
      </c>
      <c r="D2589">
        <v>0.26519999999999999</v>
      </c>
      <c r="E2589">
        <v>1431</v>
      </c>
      <c r="F2589">
        <f t="shared" si="40"/>
        <v>8</v>
      </c>
      <c r="G2589" t="str">
        <f>STANDINGS_BA[[#This Row],[League]]&amp;STANDINGS_BA[[#This Row],[Team]]</f>
        <v>$150 Draft Champions Mar 10 1:00 pm Lg.3867B's Knees</v>
      </c>
    </row>
    <row r="2590" spans="1:7" x14ac:dyDescent="0.25">
      <c r="A2590">
        <v>1539</v>
      </c>
      <c r="B2590" t="s">
        <v>2503</v>
      </c>
      <c r="C2590" t="s">
        <v>2499</v>
      </c>
      <c r="D2590">
        <v>0.26490000000000002</v>
      </c>
      <c r="E2590">
        <v>1372</v>
      </c>
      <c r="F2590">
        <f t="shared" si="40"/>
        <v>9</v>
      </c>
      <c r="G2590" t="str">
        <f>STANDINGS_BA[[#This Row],[League]]&amp;STANDINGS_BA[[#This Row],[Team]]</f>
        <v>$150 Draft Champions Mar 10 1:00 pm Lg.3867Bale Bonds</v>
      </c>
    </row>
    <row r="2591" spans="1:7" x14ac:dyDescent="0.25">
      <c r="A2591">
        <v>1753</v>
      </c>
      <c r="B2591" t="s">
        <v>1789</v>
      </c>
      <c r="C2591" t="s">
        <v>2499</v>
      </c>
      <c r="D2591">
        <v>0.2636</v>
      </c>
      <c r="E2591">
        <v>1158</v>
      </c>
      <c r="F2591">
        <f t="shared" si="40"/>
        <v>10</v>
      </c>
      <c r="G2591" t="str">
        <f>STANDINGS_BA[[#This Row],[League]]&amp;STANDINGS_BA[[#This Row],[Team]]</f>
        <v>$150 Draft Champions Mar 10 1:00 pm Lg.3867Team Ghio</v>
      </c>
    </row>
    <row r="2592" spans="1:7" x14ac:dyDescent="0.25">
      <c r="A2592">
        <v>1813</v>
      </c>
      <c r="B2592" t="s">
        <v>2298</v>
      </c>
      <c r="C2592" t="s">
        <v>2499</v>
      </c>
      <c r="D2592">
        <v>0.2631</v>
      </c>
      <c r="E2592">
        <v>1098</v>
      </c>
      <c r="F2592">
        <f t="shared" si="40"/>
        <v>11</v>
      </c>
      <c r="G2592" t="str">
        <f>STANDINGS_BA[[#This Row],[League]]&amp;STANDINGS_BA[[#This Row],[Team]]</f>
        <v>$150 Draft Champions Mar 10 1:00 pm Lg.3867Team Welsh</v>
      </c>
    </row>
    <row r="2593" spans="1:7" x14ac:dyDescent="0.25">
      <c r="A2593">
        <v>1815</v>
      </c>
      <c r="B2593" t="s">
        <v>18</v>
      </c>
      <c r="C2593" t="s">
        <v>2499</v>
      </c>
      <c r="D2593">
        <v>0.2631</v>
      </c>
      <c r="E2593">
        <v>1096</v>
      </c>
      <c r="F2593">
        <f t="shared" si="40"/>
        <v>12</v>
      </c>
      <c r="G2593" t="str">
        <f>STANDINGS_BA[[#This Row],[League]]&amp;STANDINGS_BA[[#This Row],[Team]]</f>
        <v>$150 Draft Champions Mar 10 1:00 pm Lg.3867Home Run Derbies</v>
      </c>
    </row>
    <row r="2594" spans="1:7" x14ac:dyDescent="0.25">
      <c r="A2594">
        <v>1951</v>
      </c>
      <c r="B2594" t="s">
        <v>2504</v>
      </c>
      <c r="C2594" t="s">
        <v>2499</v>
      </c>
      <c r="D2594">
        <v>0.26219999999999999</v>
      </c>
      <c r="E2594">
        <v>960</v>
      </c>
      <c r="F2594">
        <f t="shared" si="40"/>
        <v>13</v>
      </c>
      <c r="G2594" t="str">
        <f>STANDINGS_BA[[#This Row],[League]]&amp;STANDINGS_BA[[#This Row],[Team]]</f>
        <v>$150 Draft Champions Mar 10 1:00 pm Lg.3867SuperBills</v>
      </c>
    </row>
    <row r="2595" spans="1:7" x14ac:dyDescent="0.25">
      <c r="A2595">
        <v>2718</v>
      </c>
      <c r="B2595" t="s">
        <v>2505</v>
      </c>
      <c r="C2595" t="s">
        <v>2499</v>
      </c>
      <c r="D2595">
        <v>0.25469999999999998</v>
      </c>
      <c r="E2595">
        <v>193</v>
      </c>
      <c r="F2595">
        <f t="shared" si="40"/>
        <v>14</v>
      </c>
      <c r="G2595" t="str">
        <f>STANDINGS_BA[[#This Row],[League]]&amp;STANDINGS_BA[[#This Row],[Team]]</f>
        <v>$150 Draft Champions Mar 10 1:00 pm Lg.3867Harveys Wallbangers</v>
      </c>
    </row>
    <row r="2596" spans="1:7" x14ac:dyDescent="0.25">
      <c r="A2596">
        <v>2744</v>
      </c>
      <c r="B2596" t="s">
        <v>34</v>
      </c>
      <c r="C2596" t="s">
        <v>2499</v>
      </c>
      <c r="D2596">
        <v>0.254</v>
      </c>
      <c r="E2596">
        <v>167</v>
      </c>
      <c r="F2596">
        <f t="shared" si="40"/>
        <v>15</v>
      </c>
      <c r="G2596" t="str">
        <f>STANDINGS_BA[[#This Row],[League]]&amp;STANDINGS_BA[[#This Row],[Team]]</f>
        <v>$150 Draft Champions Mar 10 1:00 pm Lg.3867Lost Cause</v>
      </c>
    </row>
    <row r="2597" spans="1:7" x14ac:dyDescent="0.25">
      <c r="A2597">
        <v>3</v>
      </c>
      <c r="B2597" t="s">
        <v>2506</v>
      </c>
      <c r="C2597" t="s">
        <v>2507</v>
      </c>
      <c r="D2597">
        <v>0.28999999999999998</v>
      </c>
      <c r="E2597">
        <v>2908</v>
      </c>
      <c r="F2597">
        <f t="shared" si="40"/>
        <v>1</v>
      </c>
      <c r="G2597" t="str">
        <f>STANDINGS_BA[[#This Row],[League]]&amp;STANDINGS_BA[[#This Row],[Team]]</f>
        <v>$150 Draft Champions Mar 10 1:00 pm Lg.3871Team Geoffroy</v>
      </c>
    </row>
    <row r="2598" spans="1:7" x14ac:dyDescent="0.25">
      <c r="A2598">
        <v>136</v>
      </c>
      <c r="B2598" t="s">
        <v>2508</v>
      </c>
      <c r="C2598" t="s">
        <v>2507</v>
      </c>
      <c r="D2598">
        <v>0.27739999999999998</v>
      </c>
      <c r="E2598">
        <v>2775</v>
      </c>
      <c r="F2598">
        <f t="shared" si="40"/>
        <v>2</v>
      </c>
      <c r="G2598" t="str">
        <f>STANDINGS_BA[[#This Row],[League]]&amp;STANDINGS_BA[[#This Row],[Team]]</f>
        <v>$150 Draft Champions Mar 10 1:00 pm Lg.3871smackers XI</v>
      </c>
    </row>
    <row r="2599" spans="1:7" x14ac:dyDescent="0.25">
      <c r="A2599">
        <v>421</v>
      </c>
      <c r="B2599" t="s">
        <v>2509</v>
      </c>
      <c r="C2599" t="s">
        <v>2507</v>
      </c>
      <c r="D2599">
        <v>0.2732</v>
      </c>
      <c r="E2599">
        <v>2490</v>
      </c>
      <c r="F2599">
        <f t="shared" si="40"/>
        <v>3</v>
      </c>
      <c r="G2599" t="str">
        <f>STANDINGS_BA[[#This Row],[League]]&amp;STANDINGS_BA[[#This Row],[Team]]</f>
        <v>$150 Draft Champions Mar 10 1:00 pm Lg.38715TnMIRACLE</v>
      </c>
    </row>
    <row r="2600" spans="1:7" x14ac:dyDescent="0.25">
      <c r="A2600">
        <v>1205</v>
      </c>
      <c r="B2600" t="s">
        <v>2510</v>
      </c>
      <c r="C2600" t="s">
        <v>2507</v>
      </c>
      <c r="D2600">
        <v>0.2671</v>
      </c>
      <c r="E2600">
        <v>1706</v>
      </c>
      <c r="F2600">
        <f t="shared" si="40"/>
        <v>4</v>
      </c>
      <c r="G2600" t="str">
        <f>STANDINGS_BA[[#This Row],[League]]&amp;STANDINGS_BA[[#This Row],[Team]]</f>
        <v>$150 Draft Champions Mar 10 1:00 pm Lg.3871Lower Deckers DC4</v>
      </c>
    </row>
    <row r="2601" spans="1:7" x14ac:dyDescent="0.25">
      <c r="A2601">
        <v>1304</v>
      </c>
      <c r="B2601" t="s">
        <v>245</v>
      </c>
      <c r="C2601" t="s">
        <v>2507</v>
      </c>
      <c r="D2601">
        <v>0.26640000000000003</v>
      </c>
      <c r="E2601">
        <v>1607</v>
      </c>
      <c r="F2601">
        <f t="shared" si="40"/>
        <v>5</v>
      </c>
      <c r="G2601" t="str">
        <f>STANDINGS_BA[[#This Row],[League]]&amp;STANDINGS_BA[[#This Row],[Team]]</f>
        <v>$150 Draft Champions Mar 10 1:00 pm Lg.3871Fresh Ripe Peaches</v>
      </c>
    </row>
    <row r="2602" spans="1:7" x14ac:dyDescent="0.25">
      <c r="A2602">
        <v>1394</v>
      </c>
      <c r="B2602" t="s">
        <v>1763</v>
      </c>
      <c r="C2602" t="s">
        <v>2507</v>
      </c>
      <c r="D2602">
        <v>0.26579999999999998</v>
      </c>
      <c r="E2602">
        <v>1517</v>
      </c>
      <c r="F2602">
        <f t="shared" si="40"/>
        <v>6</v>
      </c>
      <c r="G2602" t="str">
        <f>STANDINGS_BA[[#This Row],[League]]&amp;STANDINGS_BA[[#This Row],[Team]]</f>
        <v>$150 Draft Champions Mar 10 1:00 pm Lg.3871Richie Tenenbaum</v>
      </c>
    </row>
    <row r="2603" spans="1:7" x14ac:dyDescent="0.25">
      <c r="A2603">
        <v>1514</v>
      </c>
      <c r="B2603" t="s">
        <v>18</v>
      </c>
      <c r="C2603" t="s">
        <v>2507</v>
      </c>
      <c r="D2603">
        <v>0.26500000000000001</v>
      </c>
      <c r="E2603">
        <v>1397</v>
      </c>
      <c r="F2603">
        <f t="shared" si="40"/>
        <v>7</v>
      </c>
      <c r="G2603" t="str">
        <f>STANDINGS_BA[[#This Row],[League]]&amp;STANDINGS_BA[[#This Row],[Team]]</f>
        <v>$150 Draft Champions Mar 10 1:00 pm Lg.3871Home Run Derbies</v>
      </c>
    </row>
    <row r="2604" spans="1:7" x14ac:dyDescent="0.25">
      <c r="A2604">
        <v>1665</v>
      </c>
      <c r="B2604" t="s">
        <v>2511</v>
      </c>
      <c r="C2604" t="s">
        <v>2507</v>
      </c>
      <c r="D2604">
        <v>0.2641</v>
      </c>
      <c r="E2604">
        <v>1246</v>
      </c>
      <c r="F2604">
        <f t="shared" si="40"/>
        <v>8</v>
      </c>
      <c r="G2604" t="str">
        <f>STANDINGS_BA[[#This Row],[League]]&amp;STANDINGS_BA[[#This Row],[Team]]</f>
        <v>$150 Draft Champions Mar 10 1:00 pm Lg.3871Lundiason</v>
      </c>
    </row>
    <row r="2605" spans="1:7" x14ac:dyDescent="0.25">
      <c r="A2605">
        <v>1851</v>
      </c>
      <c r="B2605" t="s">
        <v>2512</v>
      </c>
      <c r="C2605" t="s">
        <v>2507</v>
      </c>
      <c r="D2605">
        <v>0.26290000000000002</v>
      </c>
      <c r="E2605">
        <v>1060</v>
      </c>
      <c r="F2605">
        <f t="shared" si="40"/>
        <v>9</v>
      </c>
      <c r="G2605" t="str">
        <f>STANDINGS_BA[[#This Row],[League]]&amp;STANDINGS_BA[[#This Row],[Team]]</f>
        <v>$150 Draft Champions Mar 10 1:00 pm Lg.3871Wilson Phillips</v>
      </c>
    </row>
    <row r="2606" spans="1:7" x14ac:dyDescent="0.25">
      <c r="A2606">
        <v>1859</v>
      </c>
      <c r="B2606" t="s">
        <v>2513</v>
      </c>
      <c r="C2606" t="s">
        <v>2507</v>
      </c>
      <c r="D2606">
        <v>0.26279999999999998</v>
      </c>
      <c r="E2606">
        <v>1052</v>
      </c>
      <c r="F2606">
        <f t="shared" si="40"/>
        <v>10</v>
      </c>
      <c r="G2606" t="str">
        <f>STANDINGS_BA[[#This Row],[League]]&amp;STANDINGS_BA[[#This Row],[Team]]</f>
        <v>$150 Draft Champions Mar 10 1:00 pm Lg.3871Eaton Her Posey</v>
      </c>
    </row>
    <row r="2607" spans="1:7" x14ac:dyDescent="0.25">
      <c r="A2607">
        <v>2505</v>
      </c>
      <c r="B2607" t="s">
        <v>2514</v>
      </c>
      <c r="C2607" t="s">
        <v>2507</v>
      </c>
      <c r="D2607">
        <v>0.25769999999999998</v>
      </c>
      <c r="E2607">
        <v>406</v>
      </c>
      <c r="F2607">
        <f t="shared" si="40"/>
        <v>11</v>
      </c>
      <c r="G2607" t="str">
        <f>STANDINGS_BA[[#This Row],[League]]&amp;STANDINGS_BA[[#This Row],[Team]]</f>
        <v>$150 Draft Champions Mar 10 1:00 pm Lg.3871DisposableHeroes8</v>
      </c>
    </row>
    <row r="2608" spans="1:7" x14ac:dyDescent="0.25">
      <c r="A2608">
        <v>2540</v>
      </c>
      <c r="B2608" t="s">
        <v>2515</v>
      </c>
      <c r="C2608" t="s">
        <v>2507</v>
      </c>
      <c r="D2608">
        <v>0.25729999999999997</v>
      </c>
      <c r="E2608">
        <v>371</v>
      </c>
      <c r="F2608">
        <f t="shared" si="40"/>
        <v>12</v>
      </c>
      <c r="G2608" t="str">
        <f>STANDINGS_BA[[#This Row],[League]]&amp;STANDINGS_BA[[#This Row],[Team]]</f>
        <v>$150 Draft Champions Mar 10 1:00 pm Lg.3871David Ortiz killed father time</v>
      </c>
    </row>
    <row r="2609" spans="1:7" x14ac:dyDescent="0.25">
      <c r="A2609">
        <v>2577</v>
      </c>
      <c r="B2609" t="s">
        <v>2516</v>
      </c>
      <c r="C2609" t="s">
        <v>2507</v>
      </c>
      <c r="D2609">
        <v>0.25679999999999997</v>
      </c>
      <c r="E2609">
        <v>334</v>
      </c>
      <c r="F2609">
        <f t="shared" si="40"/>
        <v>13</v>
      </c>
      <c r="G2609" t="str">
        <f>STANDINGS_BA[[#This Row],[League]]&amp;STANDINGS_BA[[#This Row],[Team]]</f>
        <v>$150 Draft Champions Mar 10 1:00 pm Lg.38712Times</v>
      </c>
    </row>
    <row r="2610" spans="1:7" x14ac:dyDescent="0.25">
      <c r="A2610">
        <v>2622</v>
      </c>
      <c r="B2610" t="s">
        <v>128</v>
      </c>
      <c r="C2610" t="s">
        <v>2507</v>
      </c>
      <c r="D2610">
        <v>0.25609999999999999</v>
      </c>
      <c r="E2610">
        <v>289</v>
      </c>
      <c r="F2610">
        <f t="shared" si="40"/>
        <v>14</v>
      </c>
      <c r="G2610" t="str">
        <f>STANDINGS_BA[[#This Row],[League]]&amp;STANDINGS_BA[[#This Row],[Team]]</f>
        <v>$150 Draft Champions Mar 10 1:00 pm Lg.3871Team Boelkens</v>
      </c>
    </row>
    <row r="2611" spans="1:7" x14ac:dyDescent="0.25">
      <c r="A2611">
        <v>2888</v>
      </c>
      <c r="B2611" t="s">
        <v>189</v>
      </c>
      <c r="C2611" t="s">
        <v>2507</v>
      </c>
      <c r="D2611">
        <v>0.2487</v>
      </c>
      <c r="E2611">
        <v>23</v>
      </c>
      <c r="F2611">
        <f t="shared" si="40"/>
        <v>15</v>
      </c>
      <c r="G2611" t="str">
        <f>STANDINGS_BA[[#This Row],[League]]&amp;STANDINGS_BA[[#This Row],[Team]]</f>
        <v>$150 Draft Champions Mar 10 1:00 pm Lg.3871Homer Hankies</v>
      </c>
    </row>
    <row r="2612" spans="1:7" x14ac:dyDescent="0.25">
      <c r="A2612">
        <v>6</v>
      </c>
      <c r="B2612" t="s">
        <v>1568</v>
      </c>
      <c r="C2612" t="s">
        <v>2517</v>
      </c>
      <c r="D2612">
        <v>0.28789999999999999</v>
      </c>
      <c r="E2612">
        <v>2905</v>
      </c>
      <c r="F2612">
        <f t="shared" si="40"/>
        <v>1</v>
      </c>
      <c r="G2612" t="str">
        <f>STANDINGS_BA[[#This Row],[League]]&amp;STANDINGS_BA[[#This Row],[Team]]</f>
        <v>$150 Draft Champions Mar 10 1:00 pm Lg.3874The Force Awakens</v>
      </c>
    </row>
    <row r="2613" spans="1:7" x14ac:dyDescent="0.25">
      <c r="A2613">
        <v>88</v>
      </c>
      <c r="B2613" t="s">
        <v>2518</v>
      </c>
      <c r="C2613" t="s">
        <v>2517</v>
      </c>
      <c r="D2613">
        <v>0.27879999999999999</v>
      </c>
      <c r="E2613">
        <v>2823</v>
      </c>
      <c r="F2613">
        <f t="shared" si="40"/>
        <v>2</v>
      </c>
      <c r="G2613" t="str">
        <f>STANDINGS_BA[[#This Row],[League]]&amp;STANDINGS_BA[[#This Row],[Team]]</f>
        <v>$150 Draft Champions Mar 10 1:00 pm Lg.3874Team brown</v>
      </c>
    </row>
    <row r="2614" spans="1:7" x14ac:dyDescent="0.25">
      <c r="A2614">
        <v>629</v>
      </c>
      <c r="B2614" t="s">
        <v>384</v>
      </c>
      <c r="C2614" t="s">
        <v>2517</v>
      </c>
      <c r="D2614">
        <v>0.27139999999999997</v>
      </c>
      <c r="E2614">
        <v>2282</v>
      </c>
      <c r="F2614">
        <f t="shared" si="40"/>
        <v>3</v>
      </c>
      <c r="G2614" t="str">
        <f>STANDINGS_BA[[#This Row],[League]]&amp;STANDINGS_BA[[#This Row],[Team]]</f>
        <v>$150 Draft Champions Mar 10 1:00 pm Lg.3874Team Sanford</v>
      </c>
    </row>
    <row r="2615" spans="1:7" x14ac:dyDescent="0.25">
      <c r="A2615">
        <v>811</v>
      </c>
      <c r="B2615" t="s">
        <v>2519</v>
      </c>
      <c r="C2615" t="s">
        <v>2517</v>
      </c>
      <c r="D2615">
        <v>0.2697</v>
      </c>
      <c r="E2615">
        <v>2100</v>
      </c>
      <c r="F2615">
        <f t="shared" si="40"/>
        <v>4</v>
      </c>
      <c r="G2615" t="str">
        <f>STANDINGS_BA[[#This Row],[League]]&amp;STANDINGS_BA[[#This Row],[Team]]</f>
        <v>$150 Draft Champions Mar 10 1:00 pm Lg.3874Bozrah Behemoths</v>
      </c>
    </row>
    <row r="2616" spans="1:7" x14ac:dyDescent="0.25">
      <c r="A2616">
        <v>1105</v>
      </c>
      <c r="B2616" t="s">
        <v>2520</v>
      </c>
      <c r="C2616" t="s">
        <v>2517</v>
      </c>
      <c r="D2616">
        <v>0.26779999999999998</v>
      </c>
      <c r="E2616">
        <v>1806</v>
      </c>
      <c r="F2616">
        <f t="shared" si="40"/>
        <v>5</v>
      </c>
      <c r="G2616" t="str">
        <f>STANDINGS_BA[[#This Row],[League]]&amp;STANDINGS_BA[[#This Row],[Team]]</f>
        <v>$150 Draft Champions Mar 10 1:00 pm Lg.3874SpinningSeams12</v>
      </c>
    </row>
    <row r="2617" spans="1:7" x14ac:dyDescent="0.25">
      <c r="A2617">
        <v>1412</v>
      </c>
      <c r="B2617" t="s">
        <v>2521</v>
      </c>
      <c r="C2617" t="s">
        <v>2517</v>
      </c>
      <c r="D2617">
        <v>0.26569999999999999</v>
      </c>
      <c r="E2617">
        <v>1499</v>
      </c>
      <c r="F2617">
        <f t="shared" si="40"/>
        <v>6</v>
      </c>
      <c r="G2617" t="str">
        <f>STANDINGS_BA[[#This Row],[League]]&amp;STANDINGS_BA[[#This Row],[Team]]</f>
        <v>$150 Draft Champions Mar 10 1:00 pm Lg.3874War(P)igs III</v>
      </c>
    </row>
    <row r="2618" spans="1:7" x14ac:dyDescent="0.25">
      <c r="A2618">
        <v>1517</v>
      </c>
      <c r="B2618" t="s">
        <v>2522</v>
      </c>
      <c r="C2618" t="s">
        <v>2517</v>
      </c>
      <c r="D2618">
        <v>0.26500000000000001</v>
      </c>
      <c r="E2618">
        <v>1394</v>
      </c>
      <c r="F2618">
        <f t="shared" si="40"/>
        <v>7</v>
      </c>
      <c r="G2618" t="str">
        <f>STANDINGS_BA[[#This Row],[League]]&amp;STANDINGS_BA[[#This Row],[Team]]</f>
        <v>$150 Draft Champions Mar 10 1:00 pm Lg.3874Grand Salami</v>
      </c>
    </row>
    <row r="2619" spans="1:7" x14ac:dyDescent="0.25">
      <c r="A2619">
        <v>1766</v>
      </c>
      <c r="B2619" t="s">
        <v>2523</v>
      </c>
      <c r="C2619" t="s">
        <v>2517</v>
      </c>
      <c r="D2619">
        <v>0.26340000000000002</v>
      </c>
      <c r="E2619">
        <v>1145</v>
      </c>
      <c r="F2619">
        <f t="shared" si="40"/>
        <v>8</v>
      </c>
      <c r="G2619" t="str">
        <f>STANDINGS_BA[[#This Row],[League]]&amp;STANDINGS_BA[[#This Row],[Team]]</f>
        <v>$150 Draft Champions Mar 10 1:00 pm Lg.3874NUISANCE</v>
      </c>
    </row>
    <row r="2620" spans="1:7" x14ac:dyDescent="0.25">
      <c r="A2620">
        <v>1894</v>
      </c>
      <c r="B2620" t="s">
        <v>889</v>
      </c>
      <c r="C2620" t="s">
        <v>2517</v>
      </c>
      <c r="D2620">
        <v>0.2626</v>
      </c>
      <c r="E2620">
        <v>1017</v>
      </c>
      <c r="F2620">
        <f t="shared" si="40"/>
        <v>9</v>
      </c>
      <c r="G2620" t="str">
        <f>STANDINGS_BA[[#This Row],[League]]&amp;STANDINGS_BA[[#This Row],[Team]]</f>
        <v>$150 Draft Champions Mar 10 1:00 pm Lg.3874Team Thompson</v>
      </c>
    </row>
    <row r="2621" spans="1:7" x14ac:dyDescent="0.25">
      <c r="A2621">
        <v>1930</v>
      </c>
      <c r="B2621" t="s">
        <v>18</v>
      </c>
      <c r="C2621" t="s">
        <v>2517</v>
      </c>
      <c r="D2621">
        <v>0.26240000000000002</v>
      </c>
      <c r="E2621">
        <v>981</v>
      </c>
      <c r="F2621">
        <f t="shared" si="40"/>
        <v>10</v>
      </c>
      <c r="G2621" t="str">
        <f>STANDINGS_BA[[#This Row],[League]]&amp;STANDINGS_BA[[#This Row],[Team]]</f>
        <v>$150 Draft Champions Mar 10 1:00 pm Lg.3874Home Run Derbies</v>
      </c>
    </row>
    <row r="2622" spans="1:7" x14ac:dyDescent="0.25">
      <c r="A2622">
        <v>2016</v>
      </c>
      <c r="B2622" t="s">
        <v>283</v>
      </c>
      <c r="C2622" t="s">
        <v>2517</v>
      </c>
      <c r="D2622">
        <v>0.26169999999999999</v>
      </c>
      <c r="E2622">
        <v>895</v>
      </c>
      <c r="F2622">
        <f t="shared" si="40"/>
        <v>11</v>
      </c>
      <c r="G2622" t="str">
        <f>STANDINGS_BA[[#This Row],[League]]&amp;STANDINGS_BA[[#This Row],[Team]]</f>
        <v>$150 Draft Champions Mar 10 1:00 pm Lg.3874Team Bromelia</v>
      </c>
    </row>
    <row r="2623" spans="1:7" x14ac:dyDescent="0.25">
      <c r="A2623">
        <v>2508</v>
      </c>
      <c r="B2623" t="s">
        <v>2524</v>
      </c>
      <c r="C2623" t="s">
        <v>2517</v>
      </c>
      <c r="D2623">
        <v>0.2576</v>
      </c>
      <c r="E2623">
        <v>403</v>
      </c>
      <c r="F2623">
        <f t="shared" si="40"/>
        <v>12</v>
      </c>
      <c r="G2623" t="str">
        <f>STANDINGS_BA[[#This Row],[League]]&amp;STANDINGS_BA[[#This Row],[Team]]</f>
        <v>$150 Draft Champions Mar 10 1:00 pm Lg.3874Hammerin' Hawks</v>
      </c>
    </row>
    <row r="2624" spans="1:7" x14ac:dyDescent="0.25">
      <c r="A2624">
        <v>2562</v>
      </c>
      <c r="B2624" t="s">
        <v>522</v>
      </c>
      <c r="C2624" t="s">
        <v>2517</v>
      </c>
      <c r="D2624">
        <v>0.25700000000000001</v>
      </c>
      <c r="E2624">
        <v>349</v>
      </c>
      <c r="F2624">
        <f t="shared" si="40"/>
        <v>13</v>
      </c>
      <c r="G2624" t="str">
        <f>STANDINGS_BA[[#This Row],[League]]&amp;STANDINGS_BA[[#This Row],[Team]]</f>
        <v>$150 Draft Champions Mar 10 1:00 pm Lg.3874Lugnuts DC III</v>
      </c>
    </row>
    <row r="2625" spans="1:7" x14ac:dyDescent="0.25">
      <c r="A2625">
        <v>2714</v>
      </c>
      <c r="B2625" t="s">
        <v>2525</v>
      </c>
      <c r="C2625" t="s">
        <v>2517</v>
      </c>
      <c r="D2625">
        <v>0.25469999999999998</v>
      </c>
      <c r="E2625">
        <v>197</v>
      </c>
      <c r="F2625">
        <f t="shared" si="40"/>
        <v>14</v>
      </c>
      <c r="G2625" t="str">
        <f>STANDINGS_BA[[#This Row],[League]]&amp;STANDINGS_BA[[#This Row],[Team]]</f>
        <v>$150 Draft Champions Mar 10 1:00 pm Lg.3874Team Moon</v>
      </c>
    </row>
    <row r="2626" spans="1:7" x14ac:dyDescent="0.25">
      <c r="A2626">
        <v>2817</v>
      </c>
      <c r="B2626" t="s">
        <v>2526</v>
      </c>
      <c r="C2626" t="s">
        <v>2517</v>
      </c>
      <c r="D2626">
        <v>0.25259999999999999</v>
      </c>
      <c r="E2626">
        <v>94</v>
      </c>
      <c r="F2626">
        <f t="shared" si="40"/>
        <v>15</v>
      </c>
      <c r="G2626" t="str">
        <f>STANDINGS_BA[[#This Row],[League]]&amp;STANDINGS_BA[[#This Row],[Team]]</f>
        <v>$150 Draft Champions Mar 10 1:00 pm Lg.3874Windsor Wallabies</v>
      </c>
    </row>
    <row r="2627" spans="1:7" x14ac:dyDescent="0.25">
      <c r="A2627">
        <v>174</v>
      </c>
      <c r="B2627" t="s">
        <v>19</v>
      </c>
      <c r="C2627" t="s">
        <v>2527</v>
      </c>
      <c r="D2627">
        <v>0.27650000000000002</v>
      </c>
      <c r="E2627">
        <v>2737</v>
      </c>
      <c r="F2627">
        <f t="shared" ref="F2627:F2690" si="41">IF(C2627=C2626,F2626+1,1)</f>
        <v>1</v>
      </c>
      <c r="G2627" t="str">
        <f>STANDINGS_BA[[#This Row],[League]]&amp;STANDINGS_BA[[#This Row],[Team]]</f>
        <v>$150 Draft Champions Mar 11 1:00 pm Lg.3879One Eyed Jack</v>
      </c>
    </row>
    <row r="2628" spans="1:7" x14ac:dyDescent="0.25">
      <c r="A2628">
        <v>308</v>
      </c>
      <c r="B2628" t="s">
        <v>2528</v>
      </c>
      <c r="C2628" t="s">
        <v>2527</v>
      </c>
      <c r="D2628">
        <v>0.27439999999999998</v>
      </c>
      <c r="E2628">
        <v>2603</v>
      </c>
      <c r="F2628">
        <f t="shared" si="41"/>
        <v>2</v>
      </c>
      <c r="G2628" t="str">
        <f>STANDINGS_BA[[#This Row],[League]]&amp;STANDINGS_BA[[#This Row],[Team]]</f>
        <v>$150 Draft Champions Mar 11 1:00 pm Lg.3879Team Turner 3</v>
      </c>
    </row>
    <row r="2629" spans="1:7" x14ac:dyDescent="0.25">
      <c r="A2629">
        <v>794</v>
      </c>
      <c r="B2629" t="s">
        <v>2529</v>
      </c>
      <c r="C2629" t="s">
        <v>2527</v>
      </c>
      <c r="D2629">
        <v>0.26979999999999998</v>
      </c>
      <c r="E2629">
        <v>2117</v>
      </c>
      <c r="F2629">
        <f t="shared" si="41"/>
        <v>3</v>
      </c>
      <c r="G2629" t="str">
        <f>STANDINGS_BA[[#This Row],[League]]&amp;STANDINGS_BA[[#This Row],[Team]]</f>
        <v>$150 Draft Champions Mar 11 1:00 pm Lg.3879Stripers</v>
      </c>
    </row>
    <row r="2630" spans="1:7" x14ac:dyDescent="0.25">
      <c r="A2630">
        <v>861</v>
      </c>
      <c r="B2630" t="s">
        <v>2530</v>
      </c>
      <c r="C2630" t="s">
        <v>2527</v>
      </c>
      <c r="D2630">
        <v>0.26939999999999997</v>
      </c>
      <c r="E2630">
        <v>2050</v>
      </c>
      <c r="F2630">
        <f t="shared" si="41"/>
        <v>4</v>
      </c>
      <c r="G2630" t="str">
        <f>STANDINGS_BA[[#This Row],[League]]&amp;STANDINGS_BA[[#This Row],[Team]]</f>
        <v>$150 Draft Champions Mar 11 1:00 pm Lg.3879Blue Moon Rising</v>
      </c>
    </row>
    <row r="2631" spans="1:7" x14ac:dyDescent="0.25">
      <c r="A2631">
        <v>887</v>
      </c>
      <c r="B2631" t="s">
        <v>213</v>
      </c>
      <c r="C2631" t="s">
        <v>2527</v>
      </c>
      <c r="D2631">
        <v>0.26919999999999999</v>
      </c>
      <c r="E2631">
        <v>2024</v>
      </c>
      <c r="F2631">
        <f t="shared" si="41"/>
        <v>5</v>
      </c>
      <c r="G2631" t="str">
        <f>STANDINGS_BA[[#This Row],[League]]&amp;STANDINGS_BA[[#This Row],[Team]]</f>
        <v>$150 Draft Champions Mar 11 1:00 pm Lg.3879Cardinal Crunch 4</v>
      </c>
    </row>
    <row r="2632" spans="1:7" x14ac:dyDescent="0.25">
      <c r="A2632">
        <v>1119</v>
      </c>
      <c r="B2632" t="s">
        <v>163</v>
      </c>
      <c r="C2632" t="s">
        <v>2527</v>
      </c>
      <c r="D2632">
        <v>0.26769999999999999</v>
      </c>
      <c r="E2632">
        <v>1792</v>
      </c>
      <c r="F2632">
        <f t="shared" si="41"/>
        <v>6</v>
      </c>
      <c r="G2632" t="str">
        <f>STANDINGS_BA[[#This Row],[League]]&amp;STANDINGS_BA[[#This Row],[Team]]</f>
        <v>$150 Draft Champions Mar 11 1:00 pm Lg.3879Team Jones</v>
      </c>
    </row>
    <row r="2633" spans="1:7" x14ac:dyDescent="0.25">
      <c r="A2633">
        <v>1566</v>
      </c>
      <c r="B2633" t="s">
        <v>344</v>
      </c>
      <c r="C2633" t="s">
        <v>2527</v>
      </c>
      <c r="D2633">
        <v>0.26469999999999999</v>
      </c>
      <c r="E2633">
        <v>1345</v>
      </c>
      <c r="F2633">
        <f t="shared" si="41"/>
        <v>7</v>
      </c>
      <c r="G2633" t="str">
        <f>STANDINGS_BA[[#This Row],[League]]&amp;STANDINGS_BA[[#This Row],[Team]]</f>
        <v>$150 Draft Champions Mar 11 1:00 pm Lg.3879Las Vegas Blvd VII</v>
      </c>
    </row>
    <row r="2634" spans="1:7" x14ac:dyDescent="0.25">
      <c r="A2634">
        <v>1572</v>
      </c>
      <c r="B2634" t="s">
        <v>2531</v>
      </c>
      <c r="C2634" t="s">
        <v>2527</v>
      </c>
      <c r="D2634">
        <v>0.26469999999999999</v>
      </c>
      <c r="E2634">
        <v>1339</v>
      </c>
      <c r="F2634">
        <f t="shared" si="41"/>
        <v>8</v>
      </c>
      <c r="G2634" t="str">
        <f>STANDINGS_BA[[#This Row],[League]]&amp;STANDINGS_BA[[#This Row],[Team]]</f>
        <v>$150 Draft Champions Mar 11 1:00 pm Lg.3879Bartolo Colonoscopy</v>
      </c>
    </row>
    <row r="2635" spans="1:7" x14ac:dyDescent="0.25">
      <c r="A2635">
        <v>1664</v>
      </c>
      <c r="B2635" t="s">
        <v>2532</v>
      </c>
      <c r="C2635" t="s">
        <v>2527</v>
      </c>
      <c r="D2635">
        <v>0.2641</v>
      </c>
      <c r="E2635">
        <v>1247</v>
      </c>
      <c r="F2635">
        <f t="shared" si="41"/>
        <v>9</v>
      </c>
      <c r="G2635" t="str">
        <f>STANDINGS_BA[[#This Row],[League]]&amp;STANDINGS_BA[[#This Row],[Team]]</f>
        <v>$150 Draft Champions Mar 11 1:00 pm Lg.3879Bad Robot</v>
      </c>
    </row>
    <row r="2636" spans="1:7" x14ac:dyDescent="0.25">
      <c r="A2636">
        <v>2002</v>
      </c>
      <c r="B2636" t="s">
        <v>2533</v>
      </c>
      <c r="C2636" t="s">
        <v>2527</v>
      </c>
      <c r="D2636">
        <v>0.26179999999999998</v>
      </c>
      <c r="E2636">
        <v>909</v>
      </c>
      <c r="F2636">
        <f t="shared" si="41"/>
        <v>10</v>
      </c>
      <c r="G2636" t="str">
        <f>STANDINGS_BA[[#This Row],[League]]&amp;STANDINGS_BA[[#This Row],[Team]]</f>
        <v>$150 Draft Champions Mar 11 1:00 pm Lg.3879SuperBadAssSweetDaddyJones</v>
      </c>
    </row>
    <row r="2637" spans="1:7" x14ac:dyDescent="0.25">
      <c r="A2637">
        <v>2018</v>
      </c>
      <c r="B2637" t="s">
        <v>2534</v>
      </c>
      <c r="C2637" t="s">
        <v>2527</v>
      </c>
      <c r="D2637">
        <v>0.26169999999999999</v>
      </c>
      <c r="E2637">
        <v>893</v>
      </c>
      <c r="F2637">
        <f t="shared" si="41"/>
        <v>11</v>
      </c>
      <c r="G2637" t="str">
        <f>STANDINGS_BA[[#This Row],[League]]&amp;STANDINGS_BA[[#This Row],[Team]]</f>
        <v>$150 Draft Champions Mar 11 1:00 pm Lg.3879Triple Play!</v>
      </c>
    </row>
    <row r="2638" spans="1:7" x14ac:dyDescent="0.25">
      <c r="A2638">
        <v>2119</v>
      </c>
      <c r="B2638" t="s">
        <v>2535</v>
      </c>
      <c r="C2638" t="s">
        <v>2527</v>
      </c>
      <c r="D2638">
        <v>0.26100000000000001</v>
      </c>
      <c r="E2638">
        <v>792</v>
      </c>
      <c r="F2638">
        <f t="shared" si="41"/>
        <v>12</v>
      </c>
      <c r="G2638" t="str">
        <f>STANDINGS_BA[[#This Row],[League]]&amp;STANDINGS_BA[[#This Row],[Team]]</f>
        <v>$150 Draft Champions Mar 11 1:00 pm Lg.3879GreenCanes</v>
      </c>
    </row>
    <row r="2639" spans="1:7" x14ac:dyDescent="0.25">
      <c r="A2639">
        <v>2166</v>
      </c>
      <c r="B2639" t="s">
        <v>2536</v>
      </c>
      <c r="C2639" t="s">
        <v>2527</v>
      </c>
      <c r="D2639">
        <v>0.26069999999999999</v>
      </c>
      <c r="E2639">
        <v>745</v>
      </c>
      <c r="F2639">
        <f t="shared" si="41"/>
        <v>13</v>
      </c>
      <c r="G2639" t="str">
        <f>STANDINGS_BA[[#This Row],[League]]&amp;STANDINGS_BA[[#This Row],[Team]]</f>
        <v>$150 Draft Champions Mar 11 1:00 pm Lg.3879Sultans of Swings</v>
      </c>
    </row>
    <row r="2640" spans="1:7" x14ac:dyDescent="0.25">
      <c r="A2640">
        <v>2554</v>
      </c>
      <c r="B2640" t="s">
        <v>1466</v>
      </c>
      <c r="C2640" t="s">
        <v>2527</v>
      </c>
      <c r="D2640">
        <v>0.2571</v>
      </c>
      <c r="E2640">
        <v>357</v>
      </c>
      <c r="F2640">
        <f t="shared" si="41"/>
        <v>14</v>
      </c>
      <c r="G2640" t="str">
        <f>STANDINGS_BA[[#This Row],[League]]&amp;STANDINGS_BA[[#This Row],[Team]]</f>
        <v>$150 Draft Champions Mar 11 1:00 pm Lg.3879Team Robbins</v>
      </c>
    </row>
    <row r="2641" spans="1:7" x14ac:dyDescent="0.25">
      <c r="A2641">
        <v>2716</v>
      </c>
      <c r="B2641" t="s">
        <v>2537</v>
      </c>
      <c r="C2641" t="s">
        <v>2527</v>
      </c>
      <c r="D2641">
        <v>0.25469999999999998</v>
      </c>
      <c r="E2641">
        <v>195</v>
      </c>
      <c r="F2641">
        <f t="shared" si="41"/>
        <v>15</v>
      </c>
      <c r="G2641" t="str">
        <f>STANDINGS_BA[[#This Row],[League]]&amp;STANDINGS_BA[[#This Row],[Team]]</f>
        <v>$150 Draft Champions Mar 11 1:00 pm Lg.3879Magma</v>
      </c>
    </row>
    <row r="2642" spans="1:7" x14ac:dyDescent="0.25">
      <c r="A2642">
        <v>61</v>
      </c>
      <c r="B2642" t="s">
        <v>44</v>
      </c>
      <c r="C2642" t="s">
        <v>2538</v>
      </c>
      <c r="D2642">
        <v>0.27989999999999998</v>
      </c>
      <c r="E2642">
        <v>2850</v>
      </c>
      <c r="F2642">
        <f t="shared" si="41"/>
        <v>1</v>
      </c>
      <c r="G2642" t="str">
        <f>STANDINGS_BA[[#This Row],[League]]&amp;STANDINGS_BA[[#This Row],[Team]]</f>
        <v>$150 Draft Champions Mar 11 1:00 pm Lg.3882Frieda's Boss</v>
      </c>
    </row>
    <row r="2643" spans="1:7" x14ac:dyDescent="0.25">
      <c r="A2643">
        <v>403</v>
      </c>
      <c r="B2643" t="s">
        <v>2539</v>
      </c>
      <c r="C2643" t="s">
        <v>2538</v>
      </c>
      <c r="D2643">
        <v>0.27339999999999998</v>
      </c>
      <c r="E2643">
        <v>2508</v>
      </c>
      <c r="F2643">
        <f t="shared" si="41"/>
        <v>2</v>
      </c>
      <c r="G2643" t="str">
        <f>STANDINGS_BA[[#This Row],[League]]&amp;STANDINGS_BA[[#This Row],[Team]]</f>
        <v>$150 Draft Champions Mar 11 1:00 pm Lg.3882Mooksters</v>
      </c>
    </row>
    <row r="2644" spans="1:7" x14ac:dyDescent="0.25">
      <c r="A2644">
        <v>814</v>
      </c>
      <c r="B2644" t="s">
        <v>2540</v>
      </c>
      <c r="C2644" t="s">
        <v>2538</v>
      </c>
      <c r="D2644">
        <v>0.2697</v>
      </c>
      <c r="E2644">
        <v>2097</v>
      </c>
      <c r="F2644">
        <f t="shared" si="41"/>
        <v>3</v>
      </c>
      <c r="G2644" t="str">
        <f>STANDINGS_BA[[#This Row],[League]]&amp;STANDINGS_BA[[#This Row],[Team]]</f>
        <v>$150 Draft Champions Mar 11 1:00 pm Lg.3882New Hamp Lotharios</v>
      </c>
    </row>
    <row r="2645" spans="1:7" x14ac:dyDescent="0.25">
      <c r="A2645">
        <v>1011</v>
      </c>
      <c r="B2645" t="s">
        <v>423</v>
      </c>
      <c r="C2645" t="s">
        <v>2538</v>
      </c>
      <c r="D2645">
        <v>0.26840000000000003</v>
      </c>
      <c r="E2645">
        <v>1900</v>
      </c>
      <c r="F2645">
        <f t="shared" si="41"/>
        <v>4</v>
      </c>
      <c r="G2645" t="str">
        <f>STANDINGS_BA[[#This Row],[League]]&amp;STANDINGS_BA[[#This Row],[Team]]</f>
        <v>$150 Draft Champions Mar 11 1:00 pm Lg.3882Team O`Connor</v>
      </c>
    </row>
    <row r="2646" spans="1:7" x14ac:dyDescent="0.25">
      <c r="A2646">
        <v>1173</v>
      </c>
      <c r="B2646" t="s">
        <v>498</v>
      </c>
      <c r="C2646" t="s">
        <v>2538</v>
      </c>
      <c r="D2646">
        <v>0.26719999999999999</v>
      </c>
      <c r="E2646">
        <v>1738</v>
      </c>
      <c r="F2646">
        <f t="shared" si="41"/>
        <v>5</v>
      </c>
      <c r="G2646" t="str">
        <f>STANDINGS_BA[[#This Row],[League]]&amp;STANDINGS_BA[[#This Row],[Team]]</f>
        <v>$150 Draft Champions Mar 11 1:00 pm Lg.3882Gashouse Gorillas</v>
      </c>
    </row>
    <row r="2647" spans="1:7" x14ac:dyDescent="0.25">
      <c r="A2647">
        <v>1183</v>
      </c>
      <c r="B2647" t="s">
        <v>2541</v>
      </c>
      <c r="C2647" t="s">
        <v>2538</v>
      </c>
      <c r="D2647">
        <v>0.26719999999999999</v>
      </c>
      <c r="E2647">
        <v>1728</v>
      </c>
      <c r="F2647">
        <f t="shared" si="41"/>
        <v>6</v>
      </c>
      <c r="G2647" t="str">
        <f>STANDINGS_BA[[#This Row],[League]]&amp;STANDINGS_BA[[#This Row],[Team]]</f>
        <v>$150 Draft Champions Mar 11 1:00 pm Lg.3882SchtinyT's</v>
      </c>
    </row>
    <row r="2648" spans="1:7" x14ac:dyDescent="0.25">
      <c r="A2648">
        <v>1376</v>
      </c>
      <c r="B2648" t="s">
        <v>2542</v>
      </c>
      <c r="C2648" t="s">
        <v>2538</v>
      </c>
      <c r="D2648">
        <v>0.26590000000000003</v>
      </c>
      <c r="E2648">
        <v>1535</v>
      </c>
      <c r="F2648">
        <f t="shared" si="41"/>
        <v>7</v>
      </c>
      <c r="G2648" t="str">
        <f>STANDINGS_BA[[#This Row],[League]]&amp;STANDINGS_BA[[#This Row],[Team]]</f>
        <v>$150 Draft Champions Mar 11 1:00 pm Lg.3882Wicked Spoon</v>
      </c>
    </row>
    <row r="2649" spans="1:7" x14ac:dyDescent="0.25">
      <c r="A2649">
        <v>1508</v>
      </c>
      <c r="B2649" t="s">
        <v>2543</v>
      </c>
      <c r="C2649" t="s">
        <v>2538</v>
      </c>
      <c r="D2649">
        <v>0.2651</v>
      </c>
      <c r="E2649">
        <v>1403</v>
      </c>
      <c r="F2649">
        <f t="shared" si="41"/>
        <v>8</v>
      </c>
      <c r="G2649" t="str">
        <f>STANDINGS_BA[[#This Row],[League]]&amp;STANDINGS_BA[[#This Row],[Team]]</f>
        <v>$150 Draft Champions Mar 11 1:00 pm Lg.3882Fido's Plate</v>
      </c>
    </row>
    <row r="2650" spans="1:7" x14ac:dyDescent="0.25">
      <c r="A2650">
        <v>1654</v>
      </c>
      <c r="B2650" t="s">
        <v>2202</v>
      </c>
      <c r="C2650" t="s">
        <v>2538</v>
      </c>
      <c r="D2650">
        <v>0.26419999999999999</v>
      </c>
      <c r="E2650">
        <v>1257</v>
      </c>
      <c r="F2650">
        <f t="shared" si="41"/>
        <v>9</v>
      </c>
      <c r="G2650" t="str">
        <f>STANDINGS_BA[[#This Row],[League]]&amp;STANDINGS_BA[[#This Row],[Team]]</f>
        <v>$150 Draft Champions Mar 11 1:00 pm Lg.3882Team Jaggi</v>
      </c>
    </row>
    <row r="2651" spans="1:7" x14ac:dyDescent="0.25">
      <c r="A2651">
        <v>2007</v>
      </c>
      <c r="B2651" t="s">
        <v>2544</v>
      </c>
      <c r="C2651" t="s">
        <v>2538</v>
      </c>
      <c r="D2651">
        <v>0.26179999999999998</v>
      </c>
      <c r="E2651">
        <v>904</v>
      </c>
      <c r="F2651">
        <f t="shared" si="41"/>
        <v>10</v>
      </c>
      <c r="G2651" t="str">
        <f>STANDINGS_BA[[#This Row],[League]]&amp;STANDINGS_BA[[#This Row],[Team]]</f>
        <v>$150 Draft Champions Mar 11 1:00 pm Lg.38822016 WarmBeer ColdFood 3rd</v>
      </c>
    </row>
    <row r="2652" spans="1:7" x14ac:dyDescent="0.25">
      <c r="A2652">
        <v>2040</v>
      </c>
      <c r="B2652" t="s">
        <v>2545</v>
      </c>
      <c r="C2652" t="s">
        <v>2538</v>
      </c>
      <c r="D2652">
        <v>0.2616</v>
      </c>
      <c r="E2652">
        <v>871</v>
      </c>
      <c r="F2652">
        <f t="shared" si="41"/>
        <v>11</v>
      </c>
      <c r="G2652" t="str">
        <f>STANDINGS_BA[[#This Row],[League]]&amp;STANDINGS_BA[[#This Row],[Team]]</f>
        <v>$150 Draft Champions Mar 11 1:00 pm Lg.3882Balk Lives Matter</v>
      </c>
    </row>
    <row r="2653" spans="1:7" x14ac:dyDescent="0.25">
      <c r="A2653">
        <v>2203</v>
      </c>
      <c r="B2653" t="s">
        <v>2337</v>
      </c>
      <c r="C2653" t="s">
        <v>2538</v>
      </c>
      <c r="D2653">
        <v>0.26040000000000002</v>
      </c>
      <c r="E2653">
        <v>708</v>
      </c>
      <c r="F2653">
        <f t="shared" si="41"/>
        <v>12</v>
      </c>
      <c r="G2653" t="str">
        <f>STANDINGS_BA[[#This Row],[League]]&amp;STANDINGS_BA[[#This Row],[Team]]</f>
        <v>$150 Draft Champions Mar 11 1:00 pm Lg.3882Team Burnidge</v>
      </c>
    </row>
    <row r="2654" spans="1:7" x14ac:dyDescent="0.25">
      <c r="A2654">
        <v>2264</v>
      </c>
      <c r="B2654" t="s">
        <v>32</v>
      </c>
      <c r="C2654" t="s">
        <v>2538</v>
      </c>
      <c r="D2654">
        <v>0.25979999999999998</v>
      </c>
      <c r="E2654">
        <v>647</v>
      </c>
      <c r="F2654">
        <f t="shared" si="41"/>
        <v>13</v>
      </c>
      <c r="G2654" t="str">
        <f>STANDINGS_BA[[#This Row],[League]]&amp;STANDINGS_BA[[#This Row],[Team]]</f>
        <v>$150 Draft Champions Mar 11 1:00 pm Lg.3882Team enfield</v>
      </c>
    </row>
    <row r="2655" spans="1:7" x14ac:dyDescent="0.25">
      <c r="A2655">
        <v>2497</v>
      </c>
      <c r="B2655" t="s">
        <v>889</v>
      </c>
      <c r="C2655" t="s">
        <v>2538</v>
      </c>
      <c r="D2655">
        <v>0.25779999999999997</v>
      </c>
      <c r="E2655">
        <v>414</v>
      </c>
      <c r="F2655">
        <f t="shared" si="41"/>
        <v>14</v>
      </c>
      <c r="G2655" t="str">
        <f>STANDINGS_BA[[#This Row],[League]]&amp;STANDINGS_BA[[#This Row],[Team]]</f>
        <v>$150 Draft Champions Mar 11 1:00 pm Lg.3882Team Thompson</v>
      </c>
    </row>
    <row r="2656" spans="1:7" x14ac:dyDescent="0.25">
      <c r="A2656">
        <v>2539</v>
      </c>
      <c r="B2656" t="s">
        <v>19</v>
      </c>
      <c r="C2656" t="s">
        <v>2538</v>
      </c>
      <c r="D2656">
        <v>0.25729999999999997</v>
      </c>
      <c r="E2656">
        <v>372</v>
      </c>
      <c r="F2656">
        <f t="shared" si="41"/>
        <v>15</v>
      </c>
      <c r="G2656" t="str">
        <f>STANDINGS_BA[[#This Row],[League]]&amp;STANDINGS_BA[[#This Row],[Team]]</f>
        <v>$150 Draft Champions Mar 11 1:00 pm Lg.3882One Eyed Jack</v>
      </c>
    </row>
    <row r="2657" spans="1:7" x14ac:dyDescent="0.25">
      <c r="A2657">
        <v>479</v>
      </c>
      <c r="B2657" t="s">
        <v>501</v>
      </c>
      <c r="C2657" t="s">
        <v>2546</v>
      </c>
      <c r="D2657">
        <v>0.2727</v>
      </c>
      <c r="E2657">
        <v>2432</v>
      </c>
      <c r="F2657">
        <f t="shared" si="41"/>
        <v>1</v>
      </c>
      <c r="G2657" t="str">
        <f>STANDINGS_BA[[#This Row],[League]]&amp;STANDINGS_BA[[#This Row],[Team]]</f>
        <v>$150 Draft Champions Mar 11 1:00 pm Lg.3884PTBNLs</v>
      </c>
    </row>
    <row r="2658" spans="1:7" x14ac:dyDescent="0.25">
      <c r="A2658">
        <v>631</v>
      </c>
      <c r="B2658" t="s">
        <v>2547</v>
      </c>
      <c r="C2658" t="s">
        <v>2546</v>
      </c>
      <c r="D2658">
        <v>0.27139999999999997</v>
      </c>
      <c r="E2658">
        <v>2280</v>
      </c>
      <c r="F2658">
        <f t="shared" si="41"/>
        <v>2</v>
      </c>
      <c r="G2658" t="str">
        <f>STANDINGS_BA[[#This Row],[League]]&amp;STANDINGS_BA[[#This Row],[Team]]</f>
        <v>$150 Draft Champions Mar 11 1:00 pm Lg.3884Team Read</v>
      </c>
    </row>
    <row r="2659" spans="1:7" x14ac:dyDescent="0.25">
      <c r="A2659">
        <v>704</v>
      </c>
      <c r="B2659" t="s">
        <v>2548</v>
      </c>
      <c r="C2659" t="s">
        <v>2546</v>
      </c>
      <c r="D2659">
        <v>0.27060000000000001</v>
      </c>
      <c r="E2659">
        <v>2207</v>
      </c>
      <c r="F2659">
        <f t="shared" si="41"/>
        <v>3</v>
      </c>
      <c r="G2659" t="str">
        <f>STANDINGS_BA[[#This Row],[League]]&amp;STANDINGS_BA[[#This Row],[Team]]</f>
        <v>$150 Draft Champions Mar 11 1:00 pm Lg.3884Look at the Flowers</v>
      </c>
    </row>
    <row r="2660" spans="1:7" x14ac:dyDescent="0.25">
      <c r="A2660">
        <v>859</v>
      </c>
      <c r="B2660" t="s">
        <v>2549</v>
      </c>
      <c r="C2660" t="s">
        <v>2546</v>
      </c>
      <c r="D2660">
        <v>0.26939999999999997</v>
      </c>
      <c r="E2660">
        <v>2052</v>
      </c>
      <c r="F2660">
        <f t="shared" si="41"/>
        <v>4</v>
      </c>
      <c r="G2660" t="str">
        <f>STANDINGS_BA[[#This Row],[League]]&amp;STANDINGS_BA[[#This Row],[Team]]</f>
        <v>$150 Draft Champions Mar 11 1:00 pm Lg.3884One Tool Player</v>
      </c>
    </row>
    <row r="2661" spans="1:7" x14ac:dyDescent="0.25">
      <c r="A2661">
        <v>924</v>
      </c>
      <c r="B2661" t="s">
        <v>2550</v>
      </c>
      <c r="C2661" t="s">
        <v>2546</v>
      </c>
      <c r="D2661">
        <v>0.26900000000000002</v>
      </c>
      <c r="E2661">
        <v>1987</v>
      </c>
      <c r="F2661">
        <f t="shared" si="41"/>
        <v>5</v>
      </c>
      <c r="G2661" t="str">
        <f>STANDINGS_BA[[#This Row],[League]]&amp;STANDINGS_BA[[#This Row],[Team]]</f>
        <v>$150 Draft Champions Mar 11 1:00 pm Lg.3884X-Pensive Winos</v>
      </c>
    </row>
    <row r="2662" spans="1:7" x14ac:dyDescent="0.25">
      <c r="A2662">
        <v>942</v>
      </c>
      <c r="B2662" t="s">
        <v>2551</v>
      </c>
      <c r="C2662" t="s">
        <v>2546</v>
      </c>
      <c r="D2662">
        <v>0.26889999999999997</v>
      </c>
      <c r="E2662">
        <v>1969</v>
      </c>
      <c r="F2662">
        <f t="shared" si="41"/>
        <v>6</v>
      </c>
      <c r="G2662" t="str">
        <f>STANDINGS_BA[[#This Row],[League]]&amp;STANDINGS_BA[[#This Row],[Team]]</f>
        <v>$150 Draft Champions Mar 11 1:00 pm Lg.3884Team Neill</v>
      </c>
    </row>
    <row r="2663" spans="1:7" x14ac:dyDescent="0.25">
      <c r="A2663">
        <v>1045</v>
      </c>
      <c r="B2663" t="s">
        <v>2552</v>
      </c>
      <c r="C2663" t="s">
        <v>2546</v>
      </c>
      <c r="D2663">
        <v>0.2681</v>
      </c>
      <c r="E2663">
        <v>1866</v>
      </c>
      <c r="F2663">
        <f t="shared" si="41"/>
        <v>7</v>
      </c>
      <c r="G2663" t="str">
        <f>STANDINGS_BA[[#This Row],[League]]&amp;STANDINGS_BA[[#This Row],[Team]]</f>
        <v>$150 Draft Champions Mar 11 1:00 pm Lg.3884Where's Mugs</v>
      </c>
    </row>
    <row r="2664" spans="1:7" x14ac:dyDescent="0.25">
      <c r="A2664">
        <v>1374</v>
      </c>
      <c r="B2664" t="s">
        <v>2553</v>
      </c>
      <c r="C2664" t="s">
        <v>2546</v>
      </c>
      <c r="D2664">
        <v>0.26590000000000003</v>
      </c>
      <c r="E2664">
        <v>1537</v>
      </c>
      <c r="F2664">
        <f t="shared" si="41"/>
        <v>8</v>
      </c>
      <c r="G2664" t="str">
        <f>STANDINGS_BA[[#This Row],[League]]&amp;STANDINGS_BA[[#This Row],[Team]]</f>
        <v>$150 Draft Champions Mar 11 1:00 pm Lg.3884Team Paul</v>
      </c>
    </row>
    <row r="2665" spans="1:7" x14ac:dyDescent="0.25">
      <c r="A2665">
        <v>1827</v>
      </c>
      <c r="B2665" t="s">
        <v>2554</v>
      </c>
      <c r="C2665" t="s">
        <v>2546</v>
      </c>
      <c r="D2665">
        <v>0.26300000000000001</v>
      </c>
      <c r="E2665">
        <v>1084</v>
      </c>
      <c r="F2665">
        <f t="shared" si="41"/>
        <v>9</v>
      </c>
      <c r="G2665" t="str">
        <f>STANDINGS_BA[[#This Row],[League]]&amp;STANDINGS_BA[[#This Row],[Team]]</f>
        <v>$150 Draft Champions Mar 11 1:00 pm Lg.3884Quien es tu Papi?</v>
      </c>
    </row>
    <row r="2666" spans="1:7" x14ac:dyDescent="0.25">
      <c r="A2666">
        <v>1853</v>
      </c>
      <c r="B2666" t="s">
        <v>2555</v>
      </c>
      <c r="C2666" t="s">
        <v>2546</v>
      </c>
      <c r="D2666">
        <v>0.26290000000000002</v>
      </c>
      <c r="E2666">
        <v>1058</v>
      </c>
      <c r="F2666">
        <f t="shared" si="41"/>
        <v>10</v>
      </c>
      <c r="G2666" t="str">
        <f>STANDINGS_BA[[#This Row],[League]]&amp;STANDINGS_BA[[#This Row],[Team]]</f>
        <v>$150 Draft Champions Mar 11 1:00 pm Lg.3884-TBD-</v>
      </c>
    </row>
    <row r="2667" spans="1:7" x14ac:dyDescent="0.25">
      <c r="A2667">
        <v>1899</v>
      </c>
      <c r="B2667" t="s">
        <v>2556</v>
      </c>
      <c r="C2667" t="s">
        <v>2546</v>
      </c>
      <c r="D2667">
        <v>0.2626</v>
      </c>
      <c r="E2667">
        <v>1012</v>
      </c>
      <c r="F2667">
        <f t="shared" si="41"/>
        <v>11</v>
      </c>
      <c r="G2667" t="str">
        <f>STANDINGS_BA[[#This Row],[League]]&amp;STANDINGS_BA[[#This Row],[Team]]</f>
        <v>$150 Draft Champions Mar 11 1:00 pm Lg.3884double*A-Mode</v>
      </c>
    </row>
    <row r="2668" spans="1:7" x14ac:dyDescent="0.25">
      <c r="A2668">
        <v>2354</v>
      </c>
      <c r="B2668" t="s">
        <v>2557</v>
      </c>
      <c r="C2668" t="s">
        <v>2546</v>
      </c>
      <c r="D2668">
        <v>0.2591</v>
      </c>
      <c r="E2668">
        <v>557</v>
      </c>
      <c r="F2668">
        <f t="shared" si="41"/>
        <v>12</v>
      </c>
      <c r="G2668" t="str">
        <f>STANDINGS_BA[[#This Row],[League]]&amp;STANDINGS_BA[[#This Row],[Team]]</f>
        <v>$150 Draft Champions Mar 11 1:00 pm Lg.3884Team Bradley</v>
      </c>
    </row>
    <row r="2669" spans="1:7" x14ac:dyDescent="0.25">
      <c r="A2669">
        <v>2538</v>
      </c>
      <c r="B2669" t="s">
        <v>2558</v>
      </c>
      <c r="C2669" t="s">
        <v>2546</v>
      </c>
      <c r="D2669">
        <v>0.25729999999999997</v>
      </c>
      <c r="E2669">
        <v>373</v>
      </c>
      <c r="F2669">
        <f t="shared" si="41"/>
        <v>13</v>
      </c>
      <c r="G2669" t="str">
        <f>STANDINGS_BA[[#This Row],[League]]&amp;STANDINGS_BA[[#This Row],[Team]]</f>
        <v>$150 Draft Champions Mar 11 1:00 pm Lg.3884The Pee Pee Dance</v>
      </c>
    </row>
    <row r="2670" spans="1:7" x14ac:dyDescent="0.25">
      <c r="A2670">
        <v>2620</v>
      </c>
      <c r="B2670" t="s">
        <v>310</v>
      </c>
      <c r="C2670" t="s">
        <v>2546</v>
      </c>
      <c r="D2670">
        <v>0.25619999999999998</v>
      </c>
      <c r="E2670">
        <v>291</v>
      </c>
      <c r="F2670">
        <f t="shared" si="41"/>
        <v>14</v>
      </c>
      <c r="G2670" t="str">
        <f>STANDINGS_BA[[#This Row],[League]]&amp;STANDINGS_BA[[#This Row],[Team]]</f>
        <v>$150 Draft Champions Mar 11 1:00 pm Lg.3884Yellow Penguins</v>
      </c>
    </row>
    <row r="2671" spans="1:7" x14ac:dyDescent="0.25">
      <c r="A2671">
        <v>2838</v>
      </c>
      <c r="B2671" t="s">
        <v>2559</v>
      </c>
      <c r="C2671" t="s">
        <v>2546</v>
      </c>
      <c r="D2671">
        <v>0.25159999999999999</v>
      </c>
      <c r="E2671">
        <v>73</v>
      </c>
      <c r="F2671">
        <f t="shared" si="41"/>
        <v>15</v>
      </c>
      <c r="G2671" t="str">
        <f>STANDINGS_BA[[#This Row],[League]]&amp;STANDINGS_BA[[#This Row],[Team]]</f>
        <v>$150 Draft Champions Mar 11 1:00 pm Lg.3884Dookie McGee v7 - $150</v>
      </c>
    </row>
    <row r="2672" spans="1:7" x14ac:dyDescent="0.25">
      <c r="A2672">
        <v>261</v>
      </c>
      <c r="B2672" t="s">
        <v>78</v>
      </c>
      <c r="C2672" t="s">
        <v>2560</v>
      </c>
      <c r="D2672">
        <v>0.27489999999999998</v>
      </c>
      <c r="E2672">
        <v>2650</v>
      </c>
      <c r="F2672">
        <f t="shared" si="41"/>
        <v>1</v>
      </c>
      <c r="G2672" t="str">
        <f>STANDINGS_BA[[#This Row],[League]]&amp;STANDINGS_BA[[#This Row],[Team]]</f>
        <v>$150 Draft Champions Mar 11 1:00 pm Lg.3889Team Barnes</v>
      </c>
    </row>
    <row r="2673" spans="1:7" x14ac:dyDescent="0.25">
      <c r="A2673">
        <v>437</v>
      </c>
      <c r="B2673" t="s">
        <v>2561</v>
      </c>
      <c r="C2673" t="s">
        <v>2560</v>
      </c>
      <c r="D2673">
        <v>0.27300000000000002</v>
      </c>
      <c r="E2673">
        <v>2474</v>
      </c>
      <c r="F2673">
        <f t="shared" si="41"/>
        <v>2</v>
      </c>
      <c r="G2673" t="str">
        <f>STANDINGS_BA[[#This Row],[League]]&amp;STANDINGS_BA[[#This Row],[Team]]</f>
        <v>$150 Draft Champions Mar 11 1:00 pm Lg.3889Team Price</v>
      </c>
    </row>
    <row r="2674" spans="1:7" x14ac:dyDescent="0.25">
      <c r="A2674">
        <v>658</v>
      </c>
      <c r="B2674" t="s">
        <v>2562</v>
      </c>
      <c r="C2674" t="s">
        <v>2560</v>
      </c>
      <c r="D2674">
        <v>0.27110000000000001</v>
      </c>
      <c r="E2674">
        <v>2253</v>
      </c>
      <c r="F2674">
        <f t="shared" si="41"/>
        <v>3</v>
      </c>
      <c r="G2674" t="str">
        <f>STANDINGS_BA[[#This Row],[League]]&amp;STANDINGS_BA[[#This Row],[Team]]</f>
        <v>$150 Draft Champions Mar 11 1:00 pm Lg.3889Team Kalish</v>
      </c>
    </row>
    <row r="2675" spans="1:7" x14ac:dyDescent="0.25">
      <c r="A2675">
        <v>764</v>
      </c>
      <c r="B2675" t="s">
        <v>26</v>
      </c>
      <c r="C2675" t="s">
        <v>2560</v>
      </c>
      <c r="D2675">
        <v>0.27010000000000001</v>
      </c>
      <c r="E2675">
        <v>2147</v>
      </c>
      <c r="F2675">
        <f t="shared" si="41"/>
        <v>4</v>
      </c>
      <c r="G2675" t="str">
        <f>STANDINGS_BA[[#This Row],[League]]&amp;STANDINGS_BA[[#This Row],[Team]]</f>
        <v>$150 Draft Champions Mar 11 1:00 pm Lg.3889Team Young</v>
      </c>
    </row>
    <row r="2676" spans="1:7" x14ac:dyDescent="0.25">
      <c r="A2676">
        <v>775</v>
      </c>
      <c r="B2676" t="s">
        <v>2563</v>
      </c>
      <c r="C2676" t="s">
        <v>2560</v>
      </c>
      <c r="D2676">
        <v>0.27</v>
      </c>
      <c r="E2676">
        <v>2136</v>
      </c>
      <c r="F2676">
        <f t="shared" si="41"/>
        <v>5</v>
      </c>
      <c r="G2676" t="str">
        <f>STANDINGS_BA[[#This Row],[League]]&amp;STANDINGS_BA[[#This Row],[Team]]</f>
        <v>$150 Draft Champions Mar 11 1:00 pm Lg.3889Austin Ranchers</v>
      </c>
    </row>
    <row r="2677" spans="1:7" x14ac:dyDescent="0.25">
      <c r="A2677">
        <v>952</v>
      </c>
      <c r="B2677" t="s">
        <v>2564</v>
      </c>
      <c r="C2677" t="s">
        <v>2560</v>
      </c>
      <c r="D2677">
        <v>0.26879999999999998</v>
      </c>
      <c r="E2677">
        <v>1959</v>
      </c>
      <c r="F2677">
        <f t="shared" si="41"/>
        <v>6</v>
      </c>
      <c r="G2677" t="str">
        <f>STANDINGS_BA[[#This Row],[League]]&amp;STANDINGS_BA[[#This Row],[Team]]</f>
        <v>$150 Draft Champions Mar 11 1:00 pm Lg.3889Mo Tom</v>
      </c>
    </row>
    <row r="2678" spans="1:7" x14ac:dyDescent="0.25">
      <c r="A2678">
        <v>1040</v>
      </c>
      <c r="B2678" t="s">
        <v>2565</v>
      </c>
      <c r="C2678" t="s">
        <v>2560</v>
      </c>
      <c r="D2678">
        <v>0.26819999999999999</v>
      </c>
      <c r="E2678">
        <v>1871</v>
      </c>
      <c r="F2678">
        <f t="shared" si="41"/>
        <v>7</v>
      </c>
      <c r="G2678" t="str">
        <f>STANDINGS_BA[[#This Row],[League]]&amp;STANDINGS_BA[[#This Row],[Team]]</f>
        <v>$150 Draft Champions Mar 11 1:00 pm Lg.3889False Albacore</v>
      </c>
    </row>
    <row r="2679" spans="1:7" x14ac:dyDescent="0.25">
      <c r="A2679">
        <v>1426</v>
      </c>
      <c r="B2679" t="s">
        <v>2566</v>
      </c>
      <c r="C2679" t="s">
        <v>2560</v>
      </c>
      <c r="D2679">
        <v>0.2656</v>
      </c>
      <c r="E2679">
        <v>1485</v>
      </c>
      <c r="F2679">
        <f t="shared" si="41"/>
        <v>8</v>
      </c>
      <c r="G2679" t="str">
        <f>STANDINGS_BA[[#This Row],[League]]&amp;STANDINGS_BA[[#This Row],[Team]]</f>
        <v>$150 Draft Champions Mar 11 1:00 pm Lg.3889XFIP THIS</v>
      </c>
    </row>
    <row r="2680" spans="1:7" x14ac:dyDescent="0.25">
      <c r="A2680">
        <v>1501</v>
      </c>
      <c r="B2680" t="s">
        <v>2567</v>
      </c>
      <c r="C2680" t="s">
        <v>2560</v>
      </c>
      <c r="D2680">
        <v>0.2651</v>
      </c>
      <c r="E2680">
        <v>1410</v>
      </c>
      <c r="F2680">
        <f t="shared" si="41"/>
        <v>9</v>
      </c>
      <c r="G2680" t="str">
        <f>STANDINGS_BA[[#This Row],[League]]&amp;STANDINGS_BA[[#This Row],[Team]]</f>
        <v>$150 Draft Champions Mar 11 1:00 pm Lg.3889Chaser</v>
      </c>
    </row>
    <row r="2681" spans="1:7" x14ac:dyDescent="0.25">
      <c r="A2681">
        <v>1668</v>
      </c>
      <c r="B2681" t="s">
        <v>485</v>
      </c>
      <c r="C2681" t="s">
        <v>2560</v>
      </c>
      <c r="D2681">
        <v>0.2641</v>
      </c>
      <c r="E2681">
        <v>1243</v>
      </c>
      <c r="F2681">
        <f t="shared" si="41"/>
        <v>10</v>
      </c>
      <c r="G2681" t="str">
        <f>STANDINGS_BA[[#This Row],[League]]&amp;STANDINGS_BA[[#This Row],[Team]]</f>
        <v>$150 Draft Champions Mar 11 1:00 pm Lg.3889Chocolate Thunder</v>
      </c>
    </row>
    <row r="2682" spans="1:7" x14ac:dyDescent="0.25">
      <c r="A2682">
        <v>1821</v>
      </c>
      <c r="B2682" t="s">
        <v>2568</v>
      </c>
      <c r="C2682" t="s">
        <v>2560</v>
      </c>
      <c r="D2682">
        <v>0.2631</v>
      </c>
      <c r="E2682">
        <v>1090</v>
      </c>
      <c r="F2682">
        <f t="shared" si="41"/>
        <v>11</v>
      </c>
      <c r="G2682" t="str">
        <f>STANDINGS_BA[[#This Row],[League]]&amp;STANDINGS_BA[[#This Row],[Team]]</f>
        <v>$150 Draft Champions Mar 11 1:00 pm Lg.3889Sheffield Lake Eagles</v>
      </c>
    </row>
    <row r="2683" spans="1:7" x14ac:dyDescent="0.25">
      <c r="A2683">
        <v>1906</v>
      </c>
      <c r="B2683" t="s">
        <v>2569</v>
      </c>
      <c r="C2683" t="s">
        <v>2560</v>
      </c>
      <c r="D2683">
        <v>0.26250000000000001</v>
      </c>
      <c r="E2683">
        <v>1005</v>
      </c>
      <c r="F2683">
        <f t="shared" si="41"/>
        <v>12</v>
      </c>
      <c r="G2683" t="str">
        <f>STANDINGS_BA[[#This Row],[League]]&amp;STANDINGS_BA[[#This Row],[Team]]</f>
        <v>$150 Draft Champions Mar 11 1:00 pm Lg.3889Beast Mode</v>
      </c>
    </row>
    <row r="2684" spans="1:7" x14ac:dyDescent="0.25">
      <c r="A2684">
        <v>2411</v>
      </c>
      <c r="B2684" t="s">
        <v>2570</v>
      </c>
      <c r="C2684" t="s">
        <v>2560</v>
      </c>
      <c r="D2684">
        <v>0.2586</v>
      </c>
      <c r="E2684">
        <v>500.5</v>
      </c>
      <c r="F2684">
        <f t="shared" si="41"/>
        <v>13</v>
      </c>
      <c r="G2684" t="str">
        <f>STANDINGS_BA[[#This Row],[League]]&amp;STANDINGS_BA[[#This Row],[Team]]</f>
        <v>$150 Draft Champions Mar 11 1:00 pm Lg.3889Let's Go, Burnsby Gulley</v>
      </c>
    </row>
    <row r="2685" spans="1:7" x14ac:dyDescent="0.25">
      <c r="A2685">
        <v>2729</v>
      </c>
      <c r="B2685" t="s">
        <v>2571</v>
      </c>
      <c r="C2685" t="s">
        <v>2560</v>
      </c>
      <c r="D2685">
        <v>0.25440000000000002</v>
      </c>
      <c r="E2685">
        <v>182</v>
      </c>
      <c r="F2685">
        <f t="shared" si="41"/>
        <v>14</v>
      </c>
      <c r="G2685" t="str">
        <f>STANDINGS_BA[[#This Row],[League]]&amp;STANDINGS_BA[[#This Row],[Team]]</f>
        <v>$150 Draft Champions Mar 11 1:00 pm Lg.3889Hilltop Hens</v>
      </c>
    </row>
    <row r="2686" spans="1:7" x14ac:dyDescent="0.25">
      <c r="A2686">
        <v>2760</v>
      </c>
      <c r="B2686" t="s">
        <v>19</v>
      </c>
      <c r="C2686" t="s">
        <v>2560</v>
      </c>
      <c r="D2686">
        <v>0.25380000000000003</v>
      </c>
      <c r="E2686">
        <v>151</v>
      </c>
      <c r="F2686">
        <f t="shared" si="41"/>
        <v>15</v>
      </c>
      <c r="G2686" t="str">
        <f>STANDINGS_BA[[#This Row],[League]]&amp;STANDINGS_BA[[#This Row],[Team]]</f>
        <v>$150 Draft Champions Mar 11 1:00 pm Lg.3889One Eyed Jack</v>
      </c>
    </row>
    <row r="2687" spans="1:7" x14ac:dyDescent="0.25">
      <c r="A2687">
        <v>154</v>
      </c>
      <c r="B2687" t="s">
        <v>2572</v>
      </c>
      <c r="C2687" t="s">
        <v>2573</v>
      </c>
      <c r="D2687">
        <v>0.27700000000000002</v>
      </c>
      <c r="E2687">
        <v>2757</v>
      </c>
      <c r="F2687">
        <f t="shared" si="41"/>
        <v>1</v>
      </c>
      <c r="G2687" t="str">
        <f>STANDINGS_BA[[#This Row],[League]]&amp;STANDINGS_BA[[#This Row],[Team]]</f>
        <v>$150 Draft Champions Mar 12 1:00 pm Lg.3894Lumbergher</v>
      </c>
    </row>
    <row r="2688" spans="1:7" x14ac:dyDescent="0.25">
      <c r="A2688">
        <v>606</v>
      </c>
      <c r="B2688" t="s">
        <v>2574</v>
      </c>
      <c r="C2688" t="s">
        <v>2573</v>
      </c>
      <c r="D2688">
        <v>0.27160000000000001</v>
      </c>
      <c r="E2688">
        <v>2305</v>
      </c>
      <c r="F2688">
        <f t="shared" si="41"/>
        <v>2</v>
      </c>
      <c r="G2688" t="str">
        <f>STANDINGS_BA[[#This Row],[League]]&amp;STANDINGS_BA[[#This Row],[Team]]</f>
        <v>$150 Draft Champions Mar 12 1:00 pm Lg.3894Team Boschert</v>
      </c>
    </row>
    <row r="2689" spans="1:7" x14ac:dyDescent="0.25">
      <c r="A2689">
        <v>688</v>
      </c>
      <c r="B2689" t="s">
        <v>2575</v>
      </c>
      <c r="C2689" t="s">
        <v>2573</v>
      </c>
      <c r="D2689">
        <v>0.27079999999999999</v>
      </c>
      <c r="E2689">
        <v>2223</v>
      </c>
      <c r="F2689">
        <f t="shared" si="41"/>
        <v>3</v>
      </c>
      <c r="G2689" t="str">
        <f>STANDINGS_BA[[#This Row],[League]]&amp;STANDINGS_BA[[#This Row],[Team]]</f>
        <v>$150 Draft Champions Mar 12 1:00 pm Lg.3894Champaign Blue Moons</v>
      </c>
    </row>
    <row r="2690" spans="1:7" x14ac:dyDescent="0.25">
      <c r="A2690">
        <v>933</v>
      </c>
      <c r="B2690" t="s">
        <v>331</v>
      </c>
      <c r="C2690" t="s">
        <v>2573</v>
      </c>
      <c r="D2690">
        <v>0.26889999999999997</v>
      </c>
      <c r="E2690">
        <v>1978</v>
      </c>
      <c r="F2690">
        <f t="shared" si="41"/>
        <v>4</v>
      </c>
      <c r="G2690" t="str">
        <f>STANDINGS_BA[[#This Row],[League]]&amp;STANDINGS_BA[[#This Row],[Team]]</f>
        <v>$150 Draft Champions Mar 12 1:00 pm Lg.3894Golden Sombreros</v>
      </c>
    </row>
    <row r="2691" spans="1:7" x14ac:dyDescent="0.25">
      <c r="A2691">
        <v>1005</v>
      </c>
      <c r="B2691" t="s">
        <v>2576</v>
      </c>
      <c r="C2691" t="s">
        <v>2573</v>
      </c>
      <c r="D2691">
        <v>0.26840000000000003</v>
      </c>
      <c r="E2691">
        <v>1906</v>
      </c>
      <c r="F2691">
        <f t="shared" ref="F2691:F2754" si="42">IF(C2691=C2690,F2690+1,1)</f>
        <v>5</v>
      </c>
      <c r="G2691" t="str">
        <f>STANDINGS_BA[[#This Row],[League]]&amp;STANDINGS_BA[[#This Row],[Team]]</f>
        <v>$150 Draft Champions Mar 12 1:00 pm Lg.3894Team Waldo</v>
      </c>
    </row>
    <row r="2692" spans="1:7" x14ac:dyDescent="0.25">
      <c r="A2692">
        <v>1012</v>
      </c>
      <c r="B2692" t="s">
        <v>2577</v>
      </c>
      <c r="C2692" t="s">
        <v>2573</v>
      </c>
      <c r="D2692">
        <v>0.26840000000000003</v>
      </c>
      <c r="E2692">
        <v>1899</v>
      </c>
      <c r="F2692">
        <f t="shared" si="42"/>
        <v>6</v>
      </c>
      <c r="G2692" t="str">
        <f>STANDINGS_BA[[#This Row],[League]]&amp;STANDINGS_BA[[#This Row],[Team]]</f>
        <v>$150 Draft Champions Mar 12 1:00 pm Lg.3894Kosher Meat I</v>
      </c>
    </row>
    <row r="2693" spans="1:7" x14ac:dyDescent="0.25">
      <c r="A2693">
        <v>1074</v>
      </c>
      <c r="B2693" t="s">
        <v>1189</v>
      </c>
      <c r="C2693" t="s">
        <v>2573</v>
      </c>
      <c r="D2693">
        <v>0.26790000000000003</v>
      </c>
      <c r="E2693">
        <v>1837</v>
      </c>
      <c r="F2693">
        <f t="shared" si="42"/>
        <v>7</v>
      </c>
      <c r="G2693" t="str">
        <f>STANDINGS_BA[[#This Row],[League]]&amp;STANDINGS_BA[[#This Row],[Team]]</f>
        <v>$150 Draft Champions Mar 12 1:00 pm Lg.3894Team jones</v>
      </c>
    </row>
    <row r="2694" spans="1:7" x14ac:dyDescent="0.25">
      <c r="A2694">
        <v>1153</v>
      </c>
      <c r="B2694" t="s">
        <v>504</v>
      </c>
      <c r="C2694" t="s">
        <v>2573</v>
      </c>
      <c r="D2694">
        <v>0.26740000000000003</v>
      </c>
      <c r="E2694">
        <v>1758</v>
      </c>
      <c r="F2694">
        <f t="shared" si="42"/>
        <v>8</v>
      </c>
      <c r="G2694" t="str">
        <f>STANDINGS_BA[[#This Row],[League]]&amp;STANDINGS_BA[[#This Row],[Team]]</f>
        <v>$150 Draft Champions Mar 12 1:00 pm Lg.3894Zombie Rabbits</v>
      </c>
    </row>
    <row r="2695" spans="1:7" x14ac:dyDescent="0.25">
      <c r="A2695">
        <v>1248</v>
      </c>
      <c r="B2695" t="s">
        <v>2578</v>
      </c>
      <c r="C2695" t="s">
        <v>2573</v>
      </c>
      <c r="D2695">
        <v>0.26679999999999998</v>
      </c>
      <c r="E2695">
        <v>1663</v>
      </c>
      <c r="F2695">
        <f t="shared" si="42"/>
        <v>9</v>
      </c>
      <c r="G2695" t="str">
        <f>STANDINGS_BA[[#This Row],[League]]&amp;STANDINGS_BA[[#This Row],[Team]]</f>
        <v>$150 Draft Champions Mar 12 1:00 pm Lg.3894Happy Cows</v>
      </c>
    </row>
    <row r="2696" spans="1:7" x14ac:dyDescent="0.25">
      <c r="A2696">
        <v>1721</v>
      </c>
      <c r="B2696" t="s">
        <v>2579</v>
      </c>
      <c r="C2696" t="s">
        <v>2573</v>
      </c>
      <c r="D2696">
        <v>0.26379999999999998</v>
      </c>
      <c r="E2696">
        <v>1190</v>
      </c>
      <c r="F2696">
        <f t="shared" si="42"/>
        <v>10</v>
      </c>
      <c r="G2696" t="str">
        <f>STANDINGS_BA[[#This Row],[League]]&amp;STANDINGS_BA[[#This Row],[Team]]</f>
        <v>$150 Draft Champions Mar 12 1:00 pm Lg.3894Cub Kickers</v>
      </c>
    </row>
    <row r="2697" spans="1:7" x14ac:dyDescent="0.25">
      <c r="A2697">
        <v>1988</v>
      </c>
      <c r="B2697" t="s">
        <v>18</v>
      </c>
      <c r="C2697" t="s">
        <v>2573</v>
      </c>
      <c r="D2697">
        <v>0.26190000000000002</v>
      </c>
      <c r="E2697">
        <v>923</v>
      </c>
      <c r="F2697">
        <f t="shared" si="42"/>
        <v>11</v>
      </c>
      <c r="G2697" t="str">
        <f>STANDINGS_BA[[#This Row],[League]]&amp;STANDINGS_BA[[#This Row],[Team]]</f>
        <v>$150 Draft Champions Mar 12 1:00 pm Lg.3894Home Run Derbies</v>
      </c>
    </row>
    <row r="2698" spans="1:7" x14ac:dyDescent="0.25">
      <c r="A2698">
        <v>2020</v>
      </c>
      <c r="B2698" t="s">
        <v>1451</v>
      </c>
      <c r="C2698" t="s">
        <v>2573</v>
      </c>
      <c r="D2698">
        <v>0.26169999999999999</v>
      </c>
      <c r="E2698">
        <v>891</v>
      </c>
      <c r="F2698">
        <f t="shared" si="42"/>
        <v>12</v>
      </c>
      <c r="G2698" t="str">
        <f>STANDINGS_BA[[#This Row],[League]]&amp;STANDINGS_BA[[#This Row],[Team]]</f>
        <v>$150 Draft Champions Mar 12 1:00 pm Lg.389450 Shades of Sonny Gray</v>
      </c>
    </row>
    <row r="2699" spans="1:7" x14ac:dyDescent="0.25">
      <c r="A2699">
        <v>2183</v>
      </c>
      <c r="B2699" t="s">
        <v>295</v>
      </c>
      <c r="C2699" t="s">
        <v>2573</v>
      </c>
      <c r="D2699">
        <v>0.2606</v>
      </c>
      <c r="E2699">
        <v>728</v>
      </c>
      <c r="F2699">
        <f t="shared" si="42"/>
        <v>13</v>
      </c>
      <c r="G2699" t="str">
        <f>STANDINGS_BA[[#This Row],[League]]&amp;STANDINGS_BA[[#This Row],[Team]]</f>
        <v>$150 Draft Champions Mar 12 1:00 pm Lg.3894Tigers Slappy DC4</v>
      </c>
    </row>
    <row r="2700" spans="1:7" x14ac:dyDescent="0.25">
      <c r="A2700">
        <v>2392</v>
      </c>
      <c r="B2700" t="s">
        <v>650</v>
      </c>
      <c r="C2700" t="s">
        <v>2573</v>
      </c>
      <c r="D2700">
        <v>0.25879999999999997</v>
      </c>
      <c r="E2700">
        <v>519</v>
      </c>
      <c r="F2700">
        <f t="shared" si="42"/>
        <v>14</v>
      </c>
      <c r="G2700" t="str">
        <f>STANDINGS_BA[[#This Row],[League]]&amp;STANDINGS_BA[[#This Row],[Team]]</f>
        <v>$150 Draft Champions Mar 12 1:00 pm Lg.3894Team Stein</v>
      </c>
    </row>
    <row r="2701" spans="1:7" x14ac:dyDescent="0.25">
      <c r="A2701">
        <v>2806</v>
      </c>
      <c r="B2701" t="s">
        <v>2580</v>
      </c>
      <c r="C2701" t="s">
        <v>2573</v>
      </c>
      <c r="D2701">
        <v>0.25290000000000001</v>
      </c>
      <c r="E2701">
        <v>105</v>
      </c>
      <c r="F2701">
        <f t="shared" si="42"/>
        <v>15</v>
      </c>
      <c r="G2701" t="str">
        <f>STANDINGS_BA[[#This Row],[League]]&amp;STANDINGS_BA[[#This Row],[Team]]</f>
        <v>$150 Draft Champions Mar 12 1:00 pm Lg.3894GlassCO</v>
      </c>
    </row>
    <row r="2702" spans="1:7" x14ac:dyDescent="0.25">
      <c r="A2702">
        <v>53</v>
      </c>
      <c r="B2702" t="s">
        <v>17</v>
      </c>
      <c r="C2702" t="s">
        <v>2581</v>
      </c>
      <c r="D2702">
        <v>0.28010000000000002</v>
      </c>
      <c r="E2702">
        <v>2858</v>
      </c>
      <c r="F2702">
        <f t="shared" si="42"/>
        <v>1</v>
      </c>
      <c r="G2702" t="str">
        <f>STANDINGS_BA[[#This Row],[League]]&amp;STANDINGS_BA[[#This Row],[Team]]</f>
        <v>$150 Draft Champions Mar 13 1:00 pm Lg.3901Millertime</v>
      </c>
    </row>
    <row r="2703" spans="1:7" x14ac:dyDescent="0.25">
      <c r="A2703">
        <v>163</v>
      </c>
      <c r="B2703" t="s">
        <v>2582</v>
      </c>
      <c r="C2703" t="s">
        <v>2581</v>
      </c>
      <c r="D2703">
        <v>0.27689999999999998</v>
      </c>
      <c r="E2703">
        <v>2748</v>
      </c>
      <c r="F2703">
        <f t="shared" si="42"/>
        <v>2</v>
      </c>
      <c r="G2703" t="str">
        <f>STANDINGS_BA[[#This Row],[League]]&amp;STANDINGS_BA[[#This Row],[Team]]</f>
        <v>$150 Draft Champions Mar 13 1:00 pm Lg.3901DEAD PUPPIES DC4</v>
      </c>
    </row>
    <row r="2704" spans="1:7" x14ac:dyDescent="0.25">
      <c r="A2704">
        <v>575</v>
      </c>
      <c r="B2704" t="s">
        <v>2583</v>
      </c>
      <c r="C2704" t="s">
        <v>2581</v>
      </c>
      <c r="D2704">
        <v>0.27189999999999998</v>
      </c>
      <c r="E2704">
        <v>2336</v>
      </c>
      <c r="F2704">
        <f t="shared" si="42"/>
        <v>3</v>
      </c>
      <c r="G2704" t="str">
        <f>STANDINGS_BA[[#This Row],[League]]&amp;STANDINGS_BA[[#This Row],[Team]]</f>
        <v>$150 Draft Champions Mar 13 1:00 pm Lg.3901Nocturnal Wrights</v>
      </c>
    </row>
    <row r="2705" spans="1:7" x14ac:dyDescent="0.25">
      <c r="A2705">
        <v>780</v>
      </c>
      <c r="B2705" t="s">
        <v>2584</v>
      </c>
      <c r="C2705" t="s">
        <v>2581</v>
      </c>
      <c r="D2705">
        <v>0.27</v>
      </c>
      <c r="E2705">
        <v>2131</v>
      </c>
      <c r="F2705">
        <f t="shared" si="42"/>
        <v>4</v>
      </c>
      <c r="G2705" t="str">
        <f>STANDINGS_BA[[#This Row],[League]]&amp;STANDINGS_BA[[#This Row],[Team]]</f>
        <v>$150 Draft Champions Mar 13 1:00 pm Lg.3901Pyradachs</v>
      </c>
    </row>
    <row r="2706" spans="1:7" x14ac:dyDescent="0.25">
      <c r="A2706">
        <v>902</v>
      </c>
      <c r="B2706" t="s">
        <v>32</v>
      </c>
      <c r="C2706" t="s">
        <v>2581</v>
      </c>
      <c r="D2706">
        <v>0.26910000000000001</v>
      </c>
      <c r="E2706">
        <v>2009</v>
      </c>
      <c r="F2706">
        <f t="shared" si="42"/>
        <v>5</v>
      </c>
      <c r="G2706" t="str">
        <f>STANDINGS_BA[[#This Row],[League]]&amp;STANDINGS_BA[[#This Row],[Team]]</f>
        <v>$150 Draft Champions Mar 13 1:00 pm Lg.3901Team enfield</v>
      </c>
    </row>
    <row r="2707" spans="1:7" x14ac:dyDescent="0.25">
      <c r="A2707">
        <v>1266</v>
      </c>
      <c r="B2707" t="s">
        <v>2585</v>
      </c>
      <c r="C2707" t="s">
        <v>2581</v>
      </c>
      <c r="D2707">
        <v>0.2666</v>
      </c>
      <c r="E2707">
        <v>1645</v>
      </c>
      <c r="F2707">
        <f t="shared" si="42"/>
        <v>6</v>
      </c>
      <c r="G2707" t="str">
        <f>STANDINGS_BA[[#This Row],[League]]&amp;STANDINGS_BA[[#This Row],[Team]]</f>
        <v>$150 Draft Champions Mar 13 1:00 pm Lg.3901EA Sports 1HR</v>
      </c>
    </row>
    <row r="2708" spans="1:7" x14ac:dyDescent="0.25">
      <c r="A2708">
        <v>1467</v>
      </c>
      <c r="B2708" t="s">
        <v>726</v>
      </c>
      <c r="C2708" t="s">
        <v>2581</v>
      </c>
      <c r="D2708">
        <v>0.26529999999999998</v>
      </c>
      <c r="E2708">
        <v>1444</v>
      </c>
      <c r="F2708">
        <f t="shared" si="42"/>
        <v>7</v>
      </c>
      <c r="G2708" t="str">
        <f>STANDINGS_BA[[#This Row],[League]]&amp;STANDINGS_BA[[#This Row],[Team]]</f>
        <v>$150 Draft Champions Mar 13 1:00 pm Lg.3901Team Warner</v>
      </c>
    </row>
    <row r="2709" spans="1:7" x14ac:dyDescent="0.25">
      <c r="A2709">
        <v>1496</v>
      </c>
      <c r="B2709" t="s">
        <v>2586</v>
      </c>
      <c r="C2709" t="s">
        <v>2581</v>
      </c>
      <c r="D2709">
        <v>0.2651</v>
      </c>
      <c r="E2709">
        <v>1415</v>
      </c>
      <c r="F2709">
        <f t="shared" si="42"/>
        <v>8</v>
      </c>
      <c r="G2709" t="str">
        <f>STANDINGS_BA[[#This Row],[League]]&amp;STANDINGS_BA[[#This Row],[Team]]</f>
        <v>$150 Draft Champions Mar 13 1:00 pm Lg.3901smell the rosses</v>
      </c>
    </row>
    <row r="2710" spans="1:7" x14ac:dyDescent="0.25">
      <c r="A2710">
        <v>1643</v>
      </c>
      <c r="B2710" t="s">
        <v>2587</v>
      </c>
      <c r="C2710" t="s">
        <v>2581</v>
      </c>
      <c r="D2710">
        <v>0.26419999999999999</v>
      </c>
      <c r="E2710">
        <v>1268</v>
      </c>
      <c r="F2710">
        <f t="shared" si="42"/>
        <v>9</v>
      </c>
      <c r="G2710" t="str">
        <f>STANDINGS_BA[[#This Row],[League]]&amp;STANDINGS_BA[[#This Row],[Team]]</f>
        <v>$150 Draft Champions Mar 13 1:00 pm Lg.3901OKMOTS 2</v>
      </c>
    </row>
    <row r="2711" spans="1:7" x14ac:dyDescent="0.25">
      <c r="A2711">
        <v>1749</v>
      </c>
      <c r="B2711" t="s">
        <v>2463</v>
      </c>
      <c r="C2711" t="s">
        <v>2581</v>
      </c>
      <c r="D2711">
        <v>0.2636</v>
      </c>
      <c r="E2711">
        <v>1162</v>
      </c>
      <c r="F2711">
        <f t="shared" si="42"/>
        <v>10</v>
      </c>
      <c r="G2711" t="str">
        <f>STANDINGS_BA[[#This Row],[League]]&amp;STANDINGS_BA[[#This Row],[Team]]</f>
        <v>$150 Draft Champions Mar 13 1:00 pm Lg.3901Team Van Fleet</v>
      </c>
    </row>
    <row r="2712" spans="1:7" x14ac:dyDescent="0.25">
      <c r="A2712">
        <v>2030</v>
      </c>
      <c r="B2712" t="s">
        <v>2588</v>
      </c>
      <c r="C2712" t="s">
        <v>2581</v>
      </c>
      <c r="D2712">
        <v>0.2616</v>
      </c>
      <c r="E2712">
        <v>881</v>
      </c>
      <c r="F2712">
        <f t="shared" si="42"/>
        <v>11</v>
      </c>
      <c r="G2712" t="str">
        <f>STANDINGS_BA[[#This Row],[League]]&amp;STANDINGS_BA[[#This Row],[Team]]</f>
        <v>$150 Draft Champions Mar 13 1:00 pm Lg.3901Round 2 (1HR)</v>
      </c>
    </row>
    <row r="2713" spans="1:7" x14ac:dyDescent="0.25">
      <c r="A2713">
        <v>2086</v>
      </c>
      <c r="B2713" t="s">
        <v>2589</v>
      </c>
      <c r="C2713" t="s">
        <v>2581</v>
      </c>
      <c r="D2713">
        <v>0.26129999999999998</v>
      </c>
      <c r="E2713">
        <v>825</v>
      </c>
      <c r="F2713">
        <f t="shared" si="42"/>
        <v>12</v>
      </c>
      <c r="G2713" t="str">
        <f>STANDINGS_BA[[#This Row],[League]]&amp;STANDINGS_BA[[#This Row],[Team]]</f>
        <v>$150 Draft Champions Mar 13 1:00 pm Lg.3901Knuckleheads DC</v>
      </c>
    </row>
    <row r="2714" spans="1:7" x14ac:dyDescent="0.25">
      <c r="A2714">
        <v>2135</v>
      </c>
      <c r="B2714" t="s">
        <v>53</v>
      </c>
      <c r="C2714" t="s">
        <v>2581</v>
      </c>
      <c r="D2714">
        <v>0.26090000000000002</v>
      </c>
      <c r="E2714">
        <v>776</v>
      </c>
      <c r="F2714">
        <f t="shared" si="42"/>
        <v>13</v>
      </c>
      <c r="G2714" t="str">
        <f>STANDINGS_BA[[#This Row],[League]]&amp;STANDINGS_BA[[#This Row],[Team]]</f>
        <v>$150 Draft Champions Mar 13 1:00 pm Lg.3901Baseball Furies</v>
      </c>
    </row>
    <row r="2715" spans="1:7" x14ac:dyDescent="0.25">
      <c r="A2715">
        <v>2649</v>
      </c>
      <c r="B2715" t="s">
        <v>2590</v>
      </c>
      <c r="C2715" t="s">
        <v>2581</v>
      </c>
      <c r="D2715">
        <v>0.25569999999999998</v>
      </c>
      <c r="E2715">
        <v>262</v>
      </c>
      <c r="F2715">
        <f t="shared" si="42"/>
        <v>14</v>
      </c>
      <c r="G2715" t="str">
        <f>STANDINGS_BA[[#This Row],[League]]&amp;STANDINGS_BA[[#This Row],[Team]]</f>
        <v>$150 Draft Champions Mar 13 1:00 pm Lg.3901The Union Jacks DC2</v>
      </c>
    </row>
    <row r="2716" spans="1:7" x14ac:dyDescent="0.25">
      <c r="A2716">
        <v>2865</v>
      </c>
      <c r="B2716" t="s">
        <v>56</v>
      </c>
      <c r="C2716" t="s">
        <v>2581</v>
      </c>
      <c r="D2716">
        <v>0.2505</v>
      </c>
      <c r="E2716">
        <v>46</v>
      </c>
      <c r="F2716">
        <f t="shared" si="42"/>
        <v>15</v>
      </c>
      <c r="G2716" t="str">
        <f>STANDINGS_BA[[#This Row],[League]]&amp;STANDINGS_BA[[#This Row],[Team]]</f>
        <v>$150 Draft Champions Mar 13 1:00 pm Lg.3901DOUGHBOYS</v>
      </c>
    </row>
    <row r="2717" spans="1:7" x14ac:dyDescent="0.25">
      <c r="A2717">
        <v>75</v>
      </c>
      <c r="B2717" t="s">
        <v>2591</v>
      </c>
      <c r="C2717" t="s">
        <v>2592</v>
      </c>
      <c r="D2717">
        <v>0.27939999999999998</v>
      </c>
      <c r="E2717">
        <v>2836</v>
      </c>
      <c r="F2717">
        <f t="shared" si="42"/>
        <v>1</v>
      </c>
      <c r="G2717" t="str">
        <f>STANDINGS_BA[[#This Row],[League]]&amp;STANDINGS_BA[[#This Row],[Team]]</f>
        <v>$150 Draft Champions Nov 27 1:00 pm Lg.3547Entertainment</v>
      </c>
    </row>
    <row r="2718" spans="1:7" x14ac:dyDescent="0.25">
      <c r="A2718">
        <v>622</v>
      </c>
      <c r="B2718" t="s">
        <v>28</v>
      </c>
      <c r="C2718" t="s">
        <v>2592</v>
      </c>
      <c r="D2718">
        <v>0.27139999999999997</v>
      </c>
      <c r="E2718">
        <v>2289</v>
      </c>
      <c r="F2718">
        <f t="shared" si="42"/>
        <v>2</v>
      </c>
      <c r="G2718" t="str">
        <f>STANDINGS_BA[[#This Row],[League]]&amp;STANDINGS_BA[[#This Row],[Team]]</f>
        <v>$150 Draft Champions Nov 27 1:00 pm Lg.3547Bats and Wingers</v>
      </c>
    </row>
    <row r="2719" spans="1:7" x14ac:dyDescent="0.25">
      <c r="A2719">
        <v>677</v>
      </c>
      <c r="B2719" t="s">
        <v>2593</v>
      </c>
      <c r="C2719" t="s">
        <v>2592</v>
      </c>
      <c r="D2719">
        <v>0.27089999999999997</v>
      </c>
      <c r="E2719">
        <v>2234</v>
      </c>
      <c r="F2719">
        <f t="shared" si="42"/>
        <v>3</v>
      </c>
      <c r="G2719" t="str">
        <f>STANDINGS_BA[[#This Row],[League]]&amp;STANDINGS_BA[[#This Row],[Team]]</f>
        <v>$150 Draft Champions Nov 27 1:00 pm Lg.3547EA Sports 4</v>
      </c>
    </row>
    <row r="2720" spans="1:7" x14ac:dyDescent="0.25">
      <c r="A2720">
        <v>926</v>
      </c>
      <c r="B2720" t="s">
        <v>207</v>
      </c>
      <c r="C2720" t="s">
        <v>2592</v>
      </c>
      <c r="D2720">
        <v>0.26900000000000002</v>
      </c>
      <c r="E2720">
        <v>1985</v>
      </c>
      <c r="F2720">
        <f t="shared" si="42"/>
        <v>4</v>
      </c>
      <c r="G2720" t="str">
        <f>STANDINGS_BA[[#This Row],[League]]&amp;STANDINGS_BA[[#This Row],[Team]]</f>
        <v>$150 Draft Champions Nov 27 1:00 pm Lg.3547Team Vogel</v>
      </c>
    </row>
    <row r="2721" spans="1:7" x14ac:dyDescent="0.25">
      <c r="A2721">
        <v>1104</v>
      </c>
      <c r="B2721" t="s">
        <v>434</v>
      </c>
      <c r="C2721" t="s">
        <v>2592</v>
      </c>
      <c r="D2721">
        <v>0.26779999999999998</v>
      </c>
      <c r="E2721">
        <v>1807</v>
      </c>
      <c r="F2721">
        <f t="shared" si="42"/>
        <v>5</v>
      </c>
      <c r="G2721" t="str">
        <f>STANDINGS_BA[[#This Row],[League]]&amp;STANDINGS_BA[[#This Row],[Team]]</f>
        <v>$150 Draft Champions Nov 27 1:00 pm Lg.3547Team Kent</v>
      </c>
    </row>
    <row r="2722" spans="1:7" x14ac:dyDescent="0.25">
      <c r="A2722">
        <v>1190</v>
      </c>
      <c r="B2722" t="s">
        <v>2594</v>
      </c>
      <c r="C2722" t="s">
        <v>2592</v>
      </c>
      <c r="D2722">
        <v>0.26719999999999999</v>
      </c>
      <c r="E2722">
        <v>1721</v>
      </c>
      <c r="F2722">
        <f t="shared" si="42"/>
        <v>6</v>
      </c>
      <c r="G2722" t="str">
        <f>STANDINGS_BA[[#This Row],[League]]&amp;STANDINGS_BA[[#This Row],[Team]]</f>
        <v>$150 Draft Champions Nov 27 1:00 pm Lg.3547Jack Parkman Diaries</v>
      </c>
    </row>
    <row r="2723" spans="1:7" x14ac:dyDescent="0.25">
      <c r="A2723">
        <v>1439</v>
      </c>
      <c r="B2723" t="s">
        <v>2595</v>
      </c>
      <c r="C2723" t="s">
        <v>2592</v>
      </c>
      <c r="D2723">
        <v>0.26550000000000001</v>
      </c>
      <c r="E2723">
        <v>1472</v>
      </c>
      <c r="F2723">
        <f t="shared" si="42"/>
        <v>7</v>
      </c>
      <c r="G2723" t="str">
        <f>STANDINGS_BA[[#This Row],[League]]&amp;STANDINGS_BA[[#This Row],[Team]]</f>
        <v>$150 Draft Champions Nov 27 1:00 pm Lg.3547Burnt Toast</v>
      </c>
    </row>
    <row r="2724" spans="1:7" x14ac:dyDescent="0.25">
      <c r="A2724">
        <v>1588</v>
      </c>
      <c r="B2724" t="s">
        <v>2596</v>
      </c>
      <c r="C2724" t="s">
        <v>2592</v>
      </c>
      <c r="D2724">
        <v>0.2646</v>
      </c>
      <c r="E2724">
        <v>1323</v>
      </c>
      <c r="F2724">
        <f t="shared" si="42"/>
        <v>8</v>
      </c>
      <c r="G2724" t="str">
        <f>STANDINGS_BA[[#This Row],[League]]&amp;STANDINGS_BA[[#This Row],[Team]]</f>
        <v>$150 Draft Champions Nov 27 1:00 pm Lg.3547ctmbb</v>
      </c>
    </row>
    <row r="2725" spans="1:7" x14ac:dyDescent="0.25">
      <c r="A2725">
        <v>1756</v>
      </c>
      <c r="B2725" t="s">
        <v>2597</v>
      </c>
      <c r="C2725" t="s">
        <v>2592</v>
      </c>
      <c r="D2725">
        <v>0.26350000000000001</v>
      </c>
      <c r="E2725">
        <v>1155</v>
      </c>
      <c r="F2725">
        <f t="shared" si="42"/>
        <v>9</v>
      </c>
      <c r="G2725" t="str">
        <f>STANDINGS_BA[[#This Row],[League]]&amp;STANDINGS_BA[[#This Row],[Team]]</f>
        <v>$150 Draft Champions Nov 27 1:00 pm Lg.3547SILENCE SO LOUD</v>
      </c>
    </row>
    <row r="2726" spans="1:7" x14ac:dyDescent="0.25">
      <c r="A2726">
        <v>1879</v>
      </c>
      <c r="B2726" t="s">
        <v>53</v>
      </c>
      <c r="C2726" t="s">
        <v>2592</v>
      </c>
      <c r="D2726">
        <v>0.26269999999999999</v>
      </c>
      <c r="E2726">
        <v>1032</v>
      </c>
      <c r="F2726">
        <f t="shared" si="42"/>
        <v>10</v>
      </c>
      <c r="G2726" t="str">
        <f>STANDINGS_BA[[#This Row],[League]]&amp;STANDINGS_BA[[#This Row],[Team]]</f>
        <v>$150 Draft Champions Nov 27 1:00 pm Lg.3547Baseball Furies</v>
      </c>
    </row>
    <row r="2727" spans="1:7" x14ac:dyDescent="0.25">
      <c r="A2727">
        <v>1902</v>
      </c>
      <c r="B2727" t="s">
        <v>2598</v>
      </c>
      <c r="C2727" t="s">
        <v>2592</v>
      </c>
      <c r="D2727">
        <v>0.26250000000000001</v>
      </c>
      <c r="E2727">
        <v>1009</v>
      </c>
      <c r="F2727">
        <f t="shared" si="42"/>
        <v>11</v>
      </c>
      <c r="G2727" t="str">
        <f>STANDINGS_BA[[#This Row],[League]]&amp;STANDINGS_BA[[#This Row],[Team]]</f>
        <v>$150 Draft Champions Nov 27 1:00 pm Lg.3547SEMPER FI 2</v>
      </c>
    </row>
    <row r="2728" spans="1:7" x14ac:dyDescent="0.25">
      <c r="A2728">
        <v>2109</v>
      </c>
      <c r="B2728" t="s">
        <v>441</v>
      </c>
      <c r="C2728" t="s">
        <v>2592</v>
      </c>
      <c r="D2728">
        <v>0.2611</v>
      </c>
      <c r="E2728">
        <v>802</v>
      </c>
      <c r="F2728">
        <f t="shared" si="42"/>
        <v>12</v>
      </c>
      <c r="G2728" t="str">
        <f>STANDINGS_BA[[#This Row],[League]]&amp;STANDINGS_BA[[#This Row],[Team]]</f>
        <v>$150 Draft Champions Nov 27 1:00 pm Lg.3547Poopy Tooth 2</v>
      </c>
    </row>
    <row r="2729" spans="1:7" x14ac:dyDescent="0.25">
      <c r="A2729">
        <v>2207</v>
      </c>
      <c r="B2729" t="s">
        <v>2599</v>
      </c>
      <c r="C2729" t="s">
        <v>2592</v>
      </c>
      <c r="D2729">
        <v>0.26029999999999998</v>
      </c>
      <c r="E2729">
        <v>704</v>
      </c>
      <c r="F2729">
        <f t="shared" si="42"/>
        <v>13</v>
      </c>
      <c r="G2729" t="str">
        <f>STANDINGS_BA[[#This Row],[League]]&amp;STANDINGS_BA[[#This Row],[Team]]</f>
        <v>$150 Draft Champions Nov 27 1:00 pm Lg.3547Madcow - DC2</v>
      </c>
    </row>
    <row r="2730" spans="1:7" x14ac:dyDescent="0.25">
      <c r="A2730">
        <v>2217</v>
      </c>
      <c r="B2730" t="s">
        <v>21</v>
      </c>
      <c r="C2730" t="s">
        <v>2592</v>
      </c>
      <c r="D2730">
        <v>0.26019999999999999</v>
      </c>
      <c r="E2730">
        <v>694</v>
      </c>
      <c r="F2730">
        <f t="shared" si="42"/>
        <v>14</v>
      </c>
      <c r="G2730" t="str">
        <f>STANDINGS_BA[[#This Row],[League]]&amp;STANDINGS_BA[[#This Row],[Team]]</f>
        <v>$150 Draft Champions Nov 27 1:00 pm Lg.3547Mudhens</v>
      </c>
    </row>
    <row r="2731" spans="1:7" x14ac:dyDescent="0.25">
      <c r="A2731">
        <v>2762</v>
      </c>
      <c r="B2731" t="s">
        <v>2600</v>
      </c>
      <c r="C2731" t="s">
        <v>2592</v>
      </c>
      <c r="D2731">
        <v>0.25380000000000003</v>
      </c>
      <c r="E2731">
        <v>149</v>
      </c>
      <c r="F2731">
        <f t="shared" si="42"/>
        <v>15</v>
      </c>
      <c r="G2731" t="str">
        <f>STANDINGS_BA[[#This Row],[League]]&amp;STANDINGS_BA[[#This Row],[Team]]</f>
        <v>$150 Draft Champions Nov 27 1:00 pm Lg.3547BK METS FDC</v>
      </c>
    </row>
    <row r="2732" spans="1:7" x14ac:dyDescent="0.25">
      <c r="A2732">
        <v>140</v>
      </c>
      <c r="B2732" t="s">
        <v>2601</v>
      </c>
      <c r="C2732" t="s">
        <v>2602</v>
      </c>
      <c r="D2732">
        <v>0.27739999999999998</v>
      </c>
      <c r="E2732">
        <v>2771</v>
      </c>
      <c r="F2732">
        <f t="shared" si="42"/>
        <v>1</v>
      </c>
      <c r="G2732" t="str">
        <f>STANDINGS_BA[[#This Row],[League]]&amp;STANDINGS_BA[[#This Row],[Team]]</f>
        <v>$150 Draft Champions Nov 27 1:00 pm Lg.3548Slapnut Repellent</v>
      </c>
    </row>
    <row r="2733" spans="1:7" x14ac:dyDescent="0.25">
      <c r="A2733">
        <v>210</v>
      </c>
      <c r="B2733" t="s">
        <v>36</v>
      </c>
      <c r="C2733" t="s">
        <v>2602</v>
      </c>
      <c r="D2733">
        <v>0.27579999999999999</v>
      </c>
      <c r="E2733">
        <v>2701</v>
      </c>
      <c r="F2733">
        <f t="shared" si="42"/>
        <v>2</v>
      </c>
      <c r="G2733" t="str">
        <f>STANDINGS_BA[[#This Row],[League]]&amp;STANDINGS_BA[[#This Row],[Team]]</f>
        <v>$150 Draft Champions Nov 27 1:00 pm Lg.3548PACO THYME</v>
      </c>
    </row>
    <row r="2734" spans="1:7" x14ac:dyDescent="0.25">
      <c r="A2734">
        <v>743</v>
      </c>
      <c r="B2734" t="s">
        <v>2603</v>
      </c>
      <c r="C2734" t="s">
        <v>2602</v>
      </c>
      <c r="D2734">
        <v>0.27029999999999998</v>
      </c>
      <c r="E2734">
        <v>2168</v>
      </c>
      <c r="F2734">
        <f t="shared" si="42"/>
        <v>3</v>
      </c>
      <c r="G2734" t="str">
        <f>STANDINGS_BA[[#This Row],[League]]&amp;STANDINGS_BA[[#This Row],[Team]]</f>
        <v>$150 Draft Champions Nov 27 1:00 pm Lg.3548Lets Go Metz 1</v>
      </c>
    </row>
    <row r="2735" spans="1:7" x14ac:dyDescent="0.25">
      <c r="A2735">
        <v>798</v>
      </c>
      <c r="B2735" t="s">
        <v>139</v>
      </c>
      <c r="C2735" t="s">
        <v>2602</v>
      </c>
      <c r="D2735">
        <v>0.26979999999999998</v>
      </c>
      <c r="E2735">
        <v>2113</v>
      </c>
      <c r="F2735">
        <f t="shared" si="42"/>
        <v>4</v>
      </c>
      <c r="G2735" t="str">
        <f>STANDINGS_BA[[#This Row],[League]]&amp;STANDINGS_BA[[#This Row],[Team]]</f>
        <v>$150 Draft Champions Nov 27 1:00 pm Lg.3548Surrender Dorothy! (1)</v>
      </c>
    </row>
    <row r="2736" spans="1:7" x14ac:dyDescent="0.25">
      <c r="A2736">
        <v>823</v>
      </c>
      <c r="B2736" t="s">
        <v>2604</v>
      </c>
      <c r="C2736" t="s">
        <v>2602</v>
      </c>
      <c r="D2736">
        <v>0.26960000000000001</v>
      </c>
      <c r="E2736">
        <v>2088</v>
      </c>
      <c r="F2736">
        <f t="shared" si="42"/>
        <v>5</v>
      </c>
      <c r="G2736" t="str">
        <f>STANDINGS_BA[[#This Row],[League]]&amp;STANDINGS_BA[[#This Row],[Team]]</f>
        <v>$150 Draft Champions Nov 27 1:00 pm Lg.3548Dock's Dose</v>
      </c>
    </row>
    <row r="2737" spans="1:7" x14ac:dyDescent="0.25">
      <c r="A2737">
        <v>1029</v>
      </c>
      <c r="B2737" t="s">
        <v>2605</v>
      </c>
      <c r="C2737" t="s">
        <v>2602</v>
      </c>
      <c r="D2737">
        <v>0.26819999999999999</v>
      </c>
      <c r="E2737">
        <v>1882</v>
      </c>
      <c r="F2737">
        <f t="shared" si="42"/>
        <v>6</v>
      </c>
      <c r="G2737" t="str">
        <f>STANDINGS_BA[[#This Row],[League]]&amp;STANDINGS_BA[[#This Row],[Team]]</f>
        <v>$150 Draft Champions Nov 27 1:00 pm Lg.3548Wolves</v>
      </c>
    </row>
    <row r="2738" spans="1:7" x14ac:dyDescent="0.25">
      <c r="A2738">
        <v>1258</v>
      </c>
      <c r="B2738" t="s">
        <v>2606</v>
      </c>
      <c r="C2738" t="s">
        <v>2602</v>
      </c>
      <c r="D2738">
        <v>0.26669999999999999</v>
      </c>
      <c r="E2738">
        <v>1653</v>
      </c>
      <c r="F2738">
        <f t="shared" si="42"/>
        <v>7</v>
      </c>
      <c r="G2738" t="str">
        <f>STANDINGS_BA[[#This Row],[League]]&amp;STANDINGS_BA[[#This Row],[Team]]</f>
        <v>$150 Draft Champions Nov 27 1:00 pm Lg.3548The Achievers - DC 1</v>
      </c>
    </row>
    <row r="2739" spans="1:7" x14ac:dyDescent="0.25">
      <c r="A2739">
        <v>1401</v>
      </c>
      <c r="B2739" t="s">
        <v>2607</v>
      </c>
      <c r="C2739" t="s">
        <v>2602</v>
      </c>
      <c r="D2739">
        <v>0.26569999999999999</v>
      </c>
      <c r="E2739">
        <v>1510</v>
      </c>
      <c r="F2739">
        <f t="shared" si="42"/>
        <v>8</v>
      </c>
      <c r="G2739" t="str">
        <f>STANDINGS_BA[[#This Row],[League]]&amp;STANDINGS_BA[[#This Row],[Team]]</f>
        <v>$150 Draft Champions Nov 27 1:00 pm Lg.3548Tiltowait</v>
      </c>
    </row>
    <row r="2740" spans="1:7" x14ac:dyDescent="0.25">
      <c r="A2740">
        <v>1405</v>
      </c>
      <c r="B2740" t="s">
        <v>266</v>
      </c>
      <c r="C2740" t="s">
        <v>2602</v>
      </c>
      <c r="D2740">
        <v>0.26569999999999999</v>
      </c>
      <c r="E2740">
        <v>1506</v>
      </c>
      <c r="F2740">
        <f t="shared" si="42"/>
        <v>9</v>
      </c>
      <c r="G2740" t="str">
        <f>STANDINGS_BA[[#This Row],[League]]&amp;STANDINGS_BA[[#This Row],[Team]]</f>
        <v>$150 Draft Champions Nov 27 1:00 pm Lg.3548Bronx Yankees (DC2)</v>
      </c>
    </row>
    <row r="2741" spans="1:7" x14ac:dyDescent="0.25">
      <c r="A2741">
        <v>1678</v>
      </c>
      <c r="B2741" t="s">
        <v>2608</v>
      </c>
      <c r="C2741" t="s">
        <v>2602</v>
      </c>
      <c r="D2741">
        <v>0.26400000000000001</v>
      </c>
      <c r="E2741">
        <v>1233</v>
      </c>
      <c r="F2741">
        <f t="shared" si="42"/>
        <v>10</v>
      </c>
      <c r="G2741" t="str">
        <f>STANDINGS_BA[[#This Row],[League]]&amp;STANDINGS_BA[[#This Row],[Team]]</f>
        <v>$150 Draft Champions Nov 27 1:00 pm Lg.3548No Small Ball</v>
      </c>
    </row>
    <row r="2742" spans="1:7" x14ac:dyDescent="0.25">
      <c r="A2742">
        <v>2187</v>
      </c>
      <c r="B2742" t="s">
        <v>2609</v>
      </c>
      <c r="C2742" t="s">
        <v>2602</v>
      </c>
      <c r="D2742">
        <v>0.26050000000000001</v>
      </c>
      <c r="E2742">
        <v>724</v>
      </c>
      <c r="F2742">
        <f t="shared" si="42"/>
        <v>11</v>
      </c>
      <c r="G2742" t="str">
        <f>STANDINGS_BA[[#This Row],[League]]&amp;STANDINGS_BA[[#This Row],[Team]]</f>
        <v>$150 Draft Champions Nov 27 1:00 pm Lg.3548Double Dipper</v>
      </c>
    </row>
    <row r="2743" spans="1:7" x14ac:dyDescent="0.25">
      <c r="A2743">
        <v>2239</v>
      </c>
      <c r="B2743" t="s">
        <v>56</v>
      </c>
      <c r="C2743" t="s">
        <v>2602</v>
      </c>
      <c r="D2743">
        <v>0.26</v>
      </c>
      <c r="E2743">
        <v>672</v>
      </c>
      <c r="F2743">
        <f t="shared" si="42"/>
        <v>12</v>
      </c>
      <c r="G2743" t="str">
        <f>STANDINGS_BA[[#This Row],[League]]&amp;STANDINGS_BA[[#This Row],[Team]]</f>
        <v>$150 Draft Champions Nov 27 1:00 pm Lg.3548DOUGHBOYS</v>
      </c>
    </row>
    <row r="2744" spans="1:7" x14ac:dyDescent="0.25">
      <c r="A2744">
        <v>2267</v>
      </c>
      <c r="B2744" t="s">
        <v>2610</v>
      </c>
      <c r="C2744" t="s">
        <v>2602</v>
      </c>
      <c r="D2744">
        <v>0.25979999999999998</v>
      </c>
      <c r="E2744">
        <v>644</v>
      </c>
      <c r="F2744">
        <f t="shared" si="42"/>
        <v>13</v>
      </c>
      <c r="G2744" t="str">
        <f>STANDINGS_BA[[#This Row],[League]]&amp;STANDINGS_BA[[#This Row],[Team]]</f>
        <v>$150 Draft Champions Nov 27 1:00 pm Lg.3548I got milk money from My Mom</v>
      </c>
    </row>
    <row r="2745" spans="1:7" x14ac:dyDescent="0.25">
      <c r="A2745">
        <v>2657</v>
      </c>
      <c r="B2745" t="s">
        <v>2611</v>
      </c>
      <c r="C2745" t="s">
        <v>2602</v>
      </c>
      <c r="D2745">
        <v>0.25559999999999999</v>
      </c>
      <c r="E2745">
        <v>254</v>
      </c>
      <c r="F2745">
        <f t="shared" si="42"/>
        <v>14</v>
      </c>
      <c r="G2745" t="str">
        <f>STANDINGS_BA[[#This Row],[League]]&amp;STANDINGS_BA[[#This Row],[Team]]</f>
        <v>$150 Draft Champions Nov 27 1:00 pm Lg.3548Beasley Magnani DC1</v>
      </c>
    </row>
    <row r="2746" spans="1:7" x14ac:dyDescent="0.25">
      <c r="A2746">
        <v>2731</v>
      </c>
      <c r="B2746" t="s">
        <v>2612</v>
      </c>
      <c r="C2746" t="s">
        <v>2602</v>
      </c>
      <c r="D2746">
        <v>0.25440000000000002</v>
      </c>
      <c r="E2746">
        <v>180</v>
      </c>
      <c r="F2746">
        <f t="shared" si="42"/>
        <v>15</v>
      </c>
      <c r="G2746" t="str">
        <f>STANDINGS_BA[[#This Row],[League]]&amp;STANDINGS_BA[[#This Row],[Team]]</f>
        <v>$150 Draft Champions Nov 27 1:00 pm Lg.3548SEMPER FI 3</v>
      </c>
    </row>
    <row r="2747" spans="1:7" x14ac:dyDescent="0.25">
      <c r="A2747">
        <v>97</v>
      </c>
      <c r="B2747" t="s">
        <v>2613</v>
      </c>
      <c r="C2747" t="s">
        <v>2614</v>
      </c>
      <c r="D2747">
        <v>0.27839999999999998</v>
      </c>
      <c r="E2747">
        <v>2814</v>
      </c>
      <c r="F2747">
        <f t="shared" si="42"/>
        <v>1</v>
      </c>
      <c r="G2747" t="str">
        <f>STANDINGS_BA[[#This Row],[League]]&amp;STANDINGS_BA[[#This Row],[Team]]</f>
        <v>$150 Draft Champions Nov 27 1:00 pm Lg.3549ChipChopChip1</v>
      </c>
    </row>
    <row r="2748" spans="1:7" x14ac:dyDescent="0.25">
      <c r="A2748">
        <v>98</v>
      </c>
      <c r="B2748" t="s">
        <v>2615</v>
      </c>
      <c r="C2748" t="s">
        <v>2614</v>
      </c>
      <c r="D2748">
        <v>0.27829999999999999</v>
      </c>
      <c r="E2748">
        <v>2813</v>
      </c>
      <c r="F2748">
        <f t="shared" si="42"/>
        <v>2</v>
      </c>
      <c r="G2748" t="str">
        <f>STANDINGS_BA[[#This Row],[League]]&amp;STANDINGS_BA[[#This Row],[Team]]</f>
        <v>$150 Draft Champions Nov 27 1:00 pm Lg.3549Trout Sale Bum</v>
      </c>
    </row>
    <row r="2749" spans="1:7" x14ac:dyDescent="0.25">
      <c r="A2749">
        <v>402</v>
      </c>
      <c r="B2749" t="s">
        <v>235</v>
      </c>
      <c r="C2749" t="s">
        <v>2614</v>
      </c>
      <c r="D2749">
        <v>0.27339999999999998</v>
      </c>
      <c r="E2749">
        <v>2509</v>
      </c>
      <c r="F2749">
        <f t="shared" si="42"/>
        <v>3</v>
      </c>
      <c r="G2749" t="str">
        <f>STANDINGS_BA[[#This Row],[League]]&amp;STANDINGS_BA[[#This Row],[Team]]</f>
        <v>$150 Draft Champions Nov 27 1:00 pm Lg.3549Winston The Wolf</v>
      </c>
    </row>
    <row r="2750" spans="1:7" x14ac:dyDescent="0.25">
      <c r="A2750">
        <v>1106</v>
      </c>
      <c r="B2750" t="s">
        <v>2616</v>
      </c>
      <c r="C2750" t="s">
        <v>2614</v>
      </c>
      <c r="D2750">
        <v>0.26779999999999998</v>
      </c>
      <c r="E2750">
        <v>1805</v>
      </c>
      <c r="F2750">
        <f t="shared" si="42"/>
        <v>4</v>
      </c>
      <c r="G2750" t="str">
        <f>STANDINGS_BA[[#This Row],[League]]&amp;STANDINGS_BA[[#This Row],[Team]]</f>
        <v>$150 Draft Champions Nov 27 1:00 pm Lg.3549Peppa Puig</v>
      </c>
    </row>
    <row r="2751" spans="1:7" x14ac:dyDescent="0.25">
      <c r="A2751">
        <v>1132</v>
      </c>
      <c r="B2751" t="s">
        <v>2617</v>
      </c>
      <c r="C2751" t="s">
        <v>2614</v>
      </c>
      <c r="D2751">
        <v>0.2676</v>
      </c>
      <c r="E2751">
        <v>1778.5</v>
      </c>
      <c r="F2751">
        <f t="shared" si="42"/>
        <v>5</v>
      </c>
      <c r="G2751" t="str">
        <f>STANDINGS_BA[[#This Row],[League]]&amp;STANDINGS_BA[[#This Row],[Team]]</f>
        <v>$150 Draft Champions Nov 27 1:00 pm Lg.3549Poopy Tooth 1</v>
      </c>
    </row>
    <row r="2752" spans="1:7" x14ac:dyDescent="0.25">
      <c r="A2752">
        <v>1253</v>
      </c>
      <c r="B2752" t="s">
        <v>508</v>
      </c>
      <c r="C2752" t="s">
        <v>2614</v>
      </c>
      <c r="D2752">
        <v>0.26669999999999999</v>
      </c>
      <c r="E2752">
        <v>1658</v>
      </c>
      <c r="F2752">
        <f t="shared" si="42"/>
        <v>6</v>
      </c>
      <c r="G2752" t="str">
        <f>STANDINGS_BA[[#This Row],[League]]&amp;STANDINGS_BA[[#This Row],[Team]]</f>
        <v>$150 Draft Champions Nov 27 1:00 pm Lg.3549Team Robinson</v>
      </c>
    </row>
    <row r="2753" spans="1:7" x14ac:dyDescent="0.25">
      <c r="A2753">
        <v>1538</v>
      </c>
      <c r="B2753" t="s">
        <v>2618</v>
      </c>
      <c r="C2753" t="s">
        <v>2614</v>
      </c>
      <c r="D2753">
        <v>0.26490000000000002</v>
      </c>
      <c r="E2753">
        <v>1373</v>
      </c>
      <c r="F2753">
        <f t="shared" si="42"/>
        <v>7</v>
      </c>
      <c r="G2753" t="str">
        <f>STANDINGS_BA[[#This Row],[League]]&amp;STANDINGS_BA[[#This Row],[Team]]</f>
        <v>$150 Draft Champions Nov 27 1:00 pm Lg.3549Diamond Studs</v>
      </c>
    </row>
    <row r="2754" spans="1:7" x14ac:dyDescent="0.25">
      <c r="A2754">
        <v>1556</v>
      </c>
      <c r="B2754" t="s">
        <v>2619</v>
      </c>
      <c r="C2754" t="s">
        <v>2614</v>
      </c>
      <c r="D2754">
        <v>0.26479999999999998</v>
      </c>
      <c r="E2754">
        <v>1355</v>
      </c>
      <c r="F2754">
        <f t="shared" si="42"/>
        <v>8</v>
      </c>
      <c r="G2754" t="str">
        <f>STANDINGS_BA[[#This Row],[League]]&amp;STANDINGS_BA[[#This Row],[Team]]</f>
        <v>$150 Draft Champions Nov 27 1:00 pm Lg.3549Gators</v>
      </c>
    </row>
    <row r="2755" spans="1:7" x14ac:dyDescent="0.25">
      <c r="A2755">
        <v>1624</v>
      </c>
      <c r="B2755" t="s">
        <v>2620</v>
      </c>
      <c r="C2755" t="s">
        <v>2614</v>
      </c>
      <c r="D2755">
        <v>0.26429999999999998</v>
      </c>
      <c r="E2755">
        <v>1287</v>
      </c>
      <c r="F2755">
        <f t="shared" ref="F2755:F2818" si="43">IF(C2755=C2754,F2754+1,1)</f>
        <v>9</v>
      </c>
      <c r="G2755" t="str">
        <f>STANDINGS_BA[[#This Row],[League]]&amp;STANDINGS_BA[[#This Row],[Team]]</f>
        <v>$150 Draft Champions Nov 27 1:00 pm Lg.3549Augusta Gators</v>
      </c>
    </row>
    <row r="2756" spans="1:7" x14ac:dyDescent="0.25">
      <c r="A2756">
        <v>1771</v>
      </c>
      <c r="B2756" t="s">
        <v>242</v>
      </c>
      <c r="C2756" t="s">
        <v>2614</v>
      </c>
      <c r="D2756">
        <v>0.26340000000000002</v>
      </c>
      <c r="E2756">
        <v>1140</v>
      </c>
      <c r="F2756">
        <f t="shared" si="43"/>
        <v>10</v>
      </c>
      <c r="G2756" t="str">
        <f>STANDINGS_BA[[#This Row],[League]]&amp;STANDINGS_BA[[#This Row],[Team]]</f>
        <v>$150 Draft Champions Nov 27 1:00 pm Lg.3549Cyclones</v>
      </c>
    </row>
    <row r="2757" spans="1:7" x14ac:dyDescent="0.25">
      <c r="A2757">
        <v>1919</v>
      </c>
      <c r="B2757" t="s">
        <v>2621</v>
      </c>
      <c r="C2757" t="s">
        <v>2614</v>
      </c>
      <c r="D2757">
        <v>0.26250000000000001</v>
      </c>
      <c r="E2757">
        <v>992</v>
      </c>
      <c r="F2757">
        <f t="shared" si="43"/>
        <v>11</v>
      </c>
      <c r="G2757" t="str">
        <f>STANDINGS_BA[[#This Row],[League]]&amp;STANDINGS_BA[[#This Row],[Team]]</f>
        <v>$150 Draft Champions Nov 27 1:00 pm Lg.3549I Roll With Reginald</v>
      </c>
    </row>
    <row r="2758" spans="1:7" x14ac:dyDescent="0.25">
      <c r="A2758">
        <v>2114</v>
      </c>
      <c r="B2758" t="s">
        <v>2622</v>
      </c>
      <c r="C2758" t="s">
        <v>2614</v>
      </c>
      <c r="D2758">
        <v>0.26100000000000001</v>
      </c>
      <c r="E2758">
        <v>797</v>
      </c>
      <c r="F2758">
        <f t="shared" si="43"/>
        <v>12</v>
      </c>
      <c r="G2758" t="str">
        <f>STANDINGS_BA[[#This Row],[League]]&amp;STANDINGS_BA[[#This Row],[Team]]</f>
        <v>$150 Draft Champions Nov 27 1:00 pm Lg.3549Team Lowy</v>
      </c>
    </row>
    <row r="2759" spans="1:7" x14ac:dyDescent="0.25">
      <c r="A2759">
        <v>2461</v>
      </c>
      <c r="B2759" t="s">
        <v>2623</v>
      </c>
      <c r="C2759" t="s">
        <v>2614</v>
      </c>
      <c r="D2759">
        <v>0.2581</v>
      </c>
      <c r="E2759">
        <v>450</v>
      </c>
      <c r="F2759">
        <f t="shared" si="43"/>
        <v>13</v>
      </c>
      <c r="G2759" t="str">
        <f>STANDINGS_BA[[#This Row],[League]]&amp;STANDINGS_BA[[#This Row],[Team]]</f>
        <v>$150 Draft Champions Nov 27 1:00 pm Lg.35492DC WAGGENER</v>
      </c>
    </row>
    <row r="2760" spans="1:7" x14ac:dyDescent="0.25">
      <c r="A2760">
        <v>2626</v>
      </c>
      <c r="B2760" t="s">
        <v>468</v>
      </c>
      <c r="C2760" t="s">
        <v>2614</v>
      </c>
      <c r="D2760">
        <v>0.25609999999999999</v>
      </c>
      <c r="E2760">
        <v>285</v>
      </c>
      <c r="F2760">
        <f t="shared" si="43"/>
        <v>14</v>
      </c>
      <c r="G2760" t="str">
        <f>STANDINGS_BA[[#This Row],[League]]&amp;STANDINGS_BA[[#This Row],[Team]]</f>
        <v>$150 Draft Champions Nov 27 1:00 pm Lg.3549Spiked by Cobb</v>
      </c>
    </row>
    <row r="2761" spans="1:7" x14ac:dyDescent="0.25">
      <c r="A2761">
        <v>2812</v>
      </c>
      <c r="B2761" t="s">
        <v>128</v>
      </c>
      <c r="C2761" t="s">
        <v>2614</v>
      </c>
      <c r="D2761">
        <v>0.25269999999999998</v>
      </c>
      <c r="E2761">
        <v>99</v>
      </c>
      <c r="F2761">
        <f t="shared" si="43"/>
        <v>15</v>
      </c>
      <c r="G2761" t="str">
        <f>STANDINGS_BA[[#This Row],[League]]&amp;STANDINGS_BA[[#This Row],[Team]]</f>
        <v>$150 Draft Champions Nov 27 1:00 pm Lg.3549Team Boelkens</v>
      </c>
    </row>
    <row r="2762" spans="1:7" x14ac:dyDescent="0.25">
      <c r="A2762">
        <v>288</v>
      </c>
      <c r="B2762" t="s">
        <v>2624</v>
      </c>
      <c r="C2762" t="s">
        <v>2625</v>
      </c>
      <c r="D2762">
        <v>0.27460000000000001</v>
      </c>
      <c r="E2762">
        <v>2623</v>
      </c>
      <c r="F2762">
        <f t="shared" si="43"/>
        <v>1</v>
      </c>
      <c r="G2762" t="str">
        <f>STANDINGS_BA[[#This Row],[League]]&amp;STANDINGS_BA[[#This Row],[Team]]</f>
        <v>$400 Draft Champions Feb 01 1:00 pm Lg.3644Spartans</v>
      </c>
    </row>
    <row r="2763" spans="1:7" x14ac:dyDescent="0.25">
      <c r="A2763">
        <v>301</v>
      </c>
      <c r="B2763" t="s">
        <v>2626</v>
      </c>
      <c r="C2763" t="s">
        <v>2625</v>
      </c>
      <c r="D2763">
        <v>0.27450000000000002</v>
      </c>
      <c r="E2763">
        <v>2610</v>
      </c>
      <c r="F2763">
        <f t="shared" si="43"/>
        <v>2</v>
      </c>
      <c r="G2763" t="str">
        <f>STANDINGS_BA[[#This Row],[League]]&amp;STANDINGS_BA[[#This Row],[Team]]</f>
        <v>$400 Draft Champions Feb 01 1:00 pm Lg.3644Into the Crypts of Reyes</v>
      </c>
    </row>
    <row r="2764" spans="1:7" x14ac:dyDescent="0.25">
      <c r="A2764">
        <v>491</v>
      </c>
      <c r="B2764" t="s">
        <v>361</v>
      </c>
      <c r="C2764" t="s">
        <v>2625</v>
      </c>
      <c r="D2764">
        <v>0.27260000000000001</v>
      </c>
      <c r="E2764">
        <v>2420</v>
      </c>
      <c r="F2764">
        <f t="shared" si="43"/>
        <v>3</v>
      </c>
      <c r="G2764" t="str">
        <f>STANDINGS_BA[[#This Row],[League]]&amp;STANDINGS_BA[[#This Row],[Team]]</f>
        <v>$400 Draft Champions Feb 01 1:00 pm Lg.3644Team Bevis</v>
      </c>
    </row>
    <row r="2765" spans="1:7" x14ac:dyDescent="0.25">
      <c r="A2765">
        <v>686</v>
      </c>
      <c r="B2765" t="s">
        <v>2627</v>
      </c>
      <c r="C2765" t="s">
        <v>2625</v>
      </c>
      <c r="D2765">
        <v>0.27079999999999999</v>
      </c>
      <c r="E2765">
        <v>2225</v>
      </c>
      <c r="F2765">
        <f t="shared" si="43"/>
        <v>4</v>
      </c>
      <c r="G2765" t="str">
        <f>STANDINGS_BA[[#This Row],[League]]&amp;STANDINGS_BA[[#This Row],[Team]]</f>
        <v>$400 Draft Champions Feb 01 1:00 pm Lg.3644Team Shovein</v>
      </c>
    </row>
    <row r="2766" spans="1:7" x14ac:dyDescent="0.25">
      <c r="A2766">
        <v>826</v>
      </c>
      <c r="B2766" t="s">
        <v>2628</v>
      </c>
      <c r="C2766" t="s">
        <v>2625</v>
      </c>
      <c r="D2766">
        <v>0.26960000000000001</v>
      </c>
      <c r="E2766">
        <v>2085</v>
      </c>
      <c r="F2766">
        <f t="shared" si="43"/>
        <v>5</v>
      </c>
      <c r="G2766" t="str">
        <f>STANDINGS_BA[[#This Row],[League]]&amp;STANDINGS_BA[[#This Row],[Team]]</f>
        <v>$400 Draft Champions Feb 01 1:00 pm Lg.3644Le Chat Noir</v>
      </c>
    </row>
    <row r="2767" spans="1:7" x14ac:dyDescent="0.25">
      <c r="A2767">
        <v>1006</v>
      </c>
      <c r="B2767" t="s">
        <v>2629</v>
      </c>
      <c r="C2767" t="s">
        <v>2625</v>
      </c>
      <c r="D2767">
        <v>0.26840000000000003</v>
      </c>
      <c r="E2767">
        <v>1905</v>
      </c>
      <c r="F2767">
        <f t="shared" si="43"/>
        <v>6</v>
      </c>
      <c r="G2767" t="str">
        <f>STANDINGS_BA[[#This Row],[League]]&amp;STANDINGS_BA[[#This Row],[Team]]</f>
        <v>$400 Draft Champions Feb 01 1:00 pm Lg.3644Lennon/McCartney</v>
      </c>
    </row>
    <row r="2768" spans="1:7" x14ac:dyDescent="0.25">
      <c r="A2768">
        <v>1213</v>
      </c>
      <c r="B2768" t="s">
        <v>2630</v>
      </c>
      <c r="C2768" t="s">
        <v>2625</v>
      </c>
      <c r="D2768">
        <v>0.26700000000000002</v>
      </c>
      <c r="E2768">
        <v>1698</v>
      </c>
      <c r="F2768">
        <f t="shared" si="43"/>
        <v>7</v>
      </c>
      <c r="G2768" t="str">
        <f>STANDINGS_BA[[#This Row],[League]]&amp;STANDINGS_BA[[#This Row],[Team]]</f>
        <v>$400 Draft Champions Feb 01 1:00 pm Lg.3644Tdot Tanks 3</v>
      </c>
    </row>
    <row r="2769" spans="1:7" x14ac:dyDescent="0.25">
      <c r="A2769">
        <v>1338</v>
      </c>
      <c r="B2769" t="s">
        <v>144</v>
      </c>
      <c r="C2769" t="s">
        <v>2625</v>
      </c>
      <c r="D2769">
        <v>0.2661</v>
      </c>
      <c r="E2769">
        <v>1573</v>
      </c>
      <c r="F2769">
        <f t="shared" si="43"/>
        <v>8</v>
      </c>
      <c r="G2769" t="str">
        <f>STANDINGS_BA[[#This Row],[League]]&amp;STANDINGS_BA[[#This Row],[Team]]</f>
        <v>$400 Draft Champions Feb 01 1:00 pm Lg.3644Team Burns</v>
      </c>
    </row>
    <row r="2770" spans="1:7" x14ac:dyDescent="0.25">
      <c r="A2770">
        <v>1521</v>
      </c>
      <c r="B2770" t="s">
        <v>508</v>
      </c>
      <c r="C2770" t="s">
        <v>2625</v>
      </c>
      <c r="D2770">
        <v>0.26500000000000001</v>
      </c>
      <c r="E2770">
        <v>1390</v>
      </c>
      <c r="F2770">
        <f t="shared" si="43"/>
        <v>9</v>
      </c>
      <c r="G2770" t="str">
        <f>STANDINGS_BA[[#This Row],[League]]&amp;STANDINGS_BA[[#This Row],[Team]]</f>
        <v>$400 Draft Champions Feb 01 1:00 pm Lg.3644Team Robinson</v>
      </c>
    </row>
    <row r="2771" spans="1:7" x14ac:dyDescent="0.25">
      <c r="A2771">
        <v>1819</v>
      </c>
      <c r="B2771" t="s">
        <v>2631</v>
      </c>
      <c r="C2771" t="s">
        <v>2625</v>
      </c>
      <c r="D2771">
        <v>0.2631</v>
      </c>
      <c r="E2771">
        <v>1092</v>
      </c>
      <c r="F2771">
        <f t="shared" si="43"/>
        <v>10</v>
      </c>
      <c r="G2771" t="str">
        <f>STANDINGS_BA[[#This Row],[League]]&amp;STANDINGS_BA[[#This Row],[Team]]</f>
        <v>$400 Draft Champions Feb 01 1:00 pm Lg.3644Dangle - snipe</v>
      </c>
    </row>
    <row r="2772" spans="1:7" x14ac:dyDescent="0.25">
      <c r="A2772">
        <v>1911</v>
      </c>
      <c r="B2772" t="s">
        <v>2632</v>
      </c>
      <c r="C2772" t="s">
        <v>2625</v>
      </c>
      <c r="D2772">
        <v>0.26250000000000001</v>
      </c>
      <c r="E2772">
        <v>1000</v>
      </c>
      <c r="F2772">
        <f t="shared" si="43"/>
        <v>11</v>
      </c>
      <c r="G2772" t="str">
        <f>STANDINGS_BA[[#This Row],[League]]&amp;STANDINGS_BA[[#This Row],[Team]]</f>
        <v>$400 Draft Champions Feb 01 1:00 pm Lg.3644The O-Faces</v>
      </c>
    </row>
    <row r="2773" spans="1:7" x14ac:dyDescent="0.25">
      <c r="A2773">
        <v>2162</v>
      </c>
      <c r="B2773" t="s">
        <v>2633</v>
      </c>
      <c r="C2773" t="s">
        <v>2625</v>
      </c>
      <c r="D2773">
        <v>0.26069999999999999</v>
      </c>
      <c r="E2773">
        <v>749</v>
      </c>
      <c r="F2773">
        <f t="shared" si="43"/>
        <v>12</v>
      </c>
      <c r="G2773" t="str">
        <f>STANDINGS_BA[[#This Row],[League]]&amp;STANDINGS_BA[[#This Row],[Team]]</f>
        <v>$400 Draft Champions Feb 01 1:00 pm Lg.3644Draughtsman 2</v>
      </c>
    </row>
    <row r="2774" spans="1:7" x14ac:dyDescent="0.25">
      <c r="A2774">
        <v>2357</v>
      </c>
      <c r="B2774" t="s">
        <v>889</v>
      </c>
      <c r="C2774" t="s">
        <v>2625</v>
      </c>
      <c r="D2774">
        <v>0.2591</v>
      </c>
      <c r="E2774">
        <v>554</v>
      </c>
      <c r="F2774">
        <f t="shared" si="43"/>
        <v>13</v>
      </c>
      <c r="G2774" t="str">
        <f>STANDINGS_BA[[#This Row],[League]]&amp;STANDINGS_BA[[#This Row],[Team]]</f>
        <v>$400 Draft Champions Feb 01 1:00 pm Lg.3644Team Thompson</v>
      </c>
    </row>
    <row r="2775" spans="1:7" x14ac:dyDescent="0.25">
      <c r="A2775">
        <v>2641</v>
      </c>
      <c r="B2775" t="s">
        <v>2634</v>
      </c>
      <c r="C2775" t="s">
        <v>2625</v>
      </c>
      <c r="D2775">
        <v>0.25590000000000002</v>
      </c>
      <c r="E2775">
        <v>270</v>
      </c>
      <c r="F2775">
        <f t="shared" si="43"/>
        <v>14</v>
      </c>
      <c r="G2775" t="str">
        <f>STANDINGS_BA[[#This Row],[League]]&amp;STANDINGS_BA[[#This Row],[Team]]</f>
        <v>$400 Draft Champions Feb 01 1:00 pm Lg.3644Run Like Dixie</v>
      </c>
    </row>
    <row r="2776" spans="1:7" x14ac:dyDescent="0.25">
      <c r="A2776">
        <v>2759</v>
      </c>
      <c r="B2776" t="s">
        <v>335</v>
      </c>
      <c r="C2776" t="s">
        <v>2625</v>
      </c>
      <c r="D2776">
        <v>0.25390000000000001</v>
      </c>
      <c r="E2776">
        <v>152</v>
      </c>
      <c r="F2776">
        <f t="shared" si="43"/>
        <v>15</v>
      </c>
      <c r="G2776" t="str">
        <f>STANDINGS_BA[[#This Row],[League]]&amp;STANDINGS_BA[[#This Row],[Team]]</f>
        <v>$400 Draft Champions Feb 01 1:00 pm Lg.3644deadmoneyE</v>
      </c>
    </row>
    <row r="2777" spans="1:7" x14ac:dyDescent="0.25">
      <c r="A2777">
        <v>4</v>
      </c>
      <c r="B2777" t="s">
        <v>2635</v>
      </c>
      <c r="C2777" t="s">
        <v>2636</v>
      </c>
      <c r="D2777">
        <v>0.28960000000000002</v>
      </c>
      <c r="E2777">
        <v>2907</v>
      </c>
      <c r="F2777">
        <f t="shared" si="43"/>
        <v>1</v>
      </c>
      <c r="G2777" t="str">
        <f>STANDINGS_BA[[#This Row],[League]]&amp;STANDINGS_BA[[#This Row],[Team]]</f>
        <v>$400 Draft Champions Feb 06 1:00 pm Lg.3660DC Dogo 4</v>
      </c>
    </row>
    <row r="2778" spans="1:7" x14ac:dyDescent="0.25">
      <c r="A2778">
        <v>552</v>
      </c>
      <c r="B2778" t="s">
        <v>402</v>
      </c>
      <c r="C2778" t="s">
        <v>2636</v>
      </c>
      <c r="D2778">
        <v>0.27200000000000002</v>
      </c>
      <c r="E2778">
        <v>2359</v>
      </c>
      <c r="F2778">
        <f t="shared" si="43"/>
        <v>2</v>
      </c>
      <c r="G2778" t="str">
        <f>STANDINGS_BA[[#This Row],[League]]&amp;STANDINGS_BA[[#This Row],[Team]]</f>
        <v>$400 Draft Champions Feb 06 1:00 pm Lg.3660Team Leonard</v>
      </c>
    </row>
    <row r="2779" spans="1:7" x14ac:dyDescent="0.25">
      <c r="A2779">
        <v>673</v>
      </c>
      <c r="B2779" t="s">
        <v>448</v>
      </c>
      <c r="C2779" t="s">
        <v>2636</v>
      </c>
      <c r="D2779">
        <v>0.27100000000000002</v>
      </c>
      <c r="E2779">
        <v>2238</v>
      </c>
      <c r="F2779">
        <f t="shared" si="43"/>
        <v>3</v>
      </c>
      <c r="G2779" t="str">
        <f>STANDINGS_BA[[#This Row],[League]]&amp;STANDINGS_BA[[#This Row],[Team]]</f>
        <v>$400 Draft Champions Feb 06 1:00 pm Lg.3660The Chameleons</v>
      </c>
    </row>
    <row r="2780" spans="1:7" x14ac:dyDescent="0.25">
      <c r="A2780">
        <v>979</v>
      </c>
      <c r="B2780" t="s">
        <v>2637</v>
      </c>
      <c r="C2780" t="s">
        <v>2636</v>
      </c>
      <c r="D2780">
        <v>0.26860000000000001</v>
      </c>
      <c r="E2780">
        <v>1932</v>
      </c>
      <c r="F2780">
        <f t="shared" si="43"/>
        <v>4</v>
      </c>
      <c r="G2780" t="str">
        <f>STANDINGS_BA[[#This Row],[League]]&amp;STANDINGS_BA[[#This Row],[Team]]</f>
        <v>$400 Draft Champions Feb 06 1:00 pm Lg.3660Team Beckey</v>
      </c>
    </row>
    <row r="2781" spans="1:7" x14ac:dyDescent="0.25">
      <c r="A2781">
        <v>1140</v>
      </c>
      <c r="B2781" t="s">
        <v>206</v>
      </c>
      <c r="C2781" t="s">
        <v>2636</v>
      </c>
      <c r="D2781">
        <v>0.26750000000000002</v>
      </c>
      <c r="E2781">
        <v>1771</v>
      </c>
      <c r="F2781">
        <f t="shared" si="43"/>
        <v>5</v>
      </c>
      <c r="G2781" t="str">
        <f>STANDINGS_BA[[#This Row],[League]]&amp;STANDINGS_BA[[#This Row],[Team]]</f>
        <v>$400 Draft Champions Feb 06 1:00 pm Lg.3660Team Eroh</v>
      </c>
    </row>
    <row r="2782" spans="1:7" x14ac:dyDescent="0.25">
      <c r="A2782">
        <v>1184</v>
      </c>
      <c r="B2782" t="s">
        <v>2638</v>
      </c>
      <c r="C2782" t="s">
        <v>2636</v>
      </c>
      <c r="D2782">
        <v>0.26719999999999999</v>
      </c>
      <c r="E2782">
        <v>1727</v>
      </c>
      <c r="F2782">
        <f t="shared" si="43"/>
        <v>6</v>
      </c>
      <c r="G2782" t="str">
        <f>STANDINGS_BA[[#This Row],[League]]&amp;STANDINGS_BA[[#This Row],[Team]]</f>
        <v>$400 Draft Champions Feb 06 1:00 pm Lg.3660ctmbb iv</v>
      </c>
    </row>
    <row r="2783" spans="1:7" x14ac:dyDescent="0.25">
      <c r="A2783">
        <v>1429</v>
      </c>
      <c r="B2783" t="s">
        <v>2639</v>
      </c>
      <c r="C2783" t="s">
        <v>2636</v>
      </c>
      <c r="D2783">
        <v>0.2656</v>
      </c>
      <c r="E2783">
        <v>1482</v>
      </c>
      <c r="F2783">
        <f t="shared" si="43"/>
        <v>7</v>
      </c>
      <c r="G2783" t="str">
        <f>STANDINGS_BA[[#This Row],[League]]&amp;STANDINGS_BA[[#This Row],[Team]]</f>
        <v>$400 Draft Champions Feb 06 1:00 pm Lg.3660Team Pucci</v>
      </c>
    </row>
    <row r="2784" spans="1:7" x14ac:dyDescent="0.25">
      <c r="A2784">
        <v>1640</v>
      </c>
      <c r="B2784" t="s">
        <v>204</v>
      </c>
      <c r="C2784" t="s">
        <v>2636</v>
      </c>
      <c r="D2784">
        <v>0.26419999999999999</v>
      </c>
      <c r="E2784">
        <v>1271</v>
      </c>
      <c r="F2784">
        <f t="shared" si="43"/>
        <v>8</v>
      </c>
      <c r="G2784" t="str">
        <f>STANDINGS_BA[[#This Row],[League]]&amp;STANDINGS_BA[[#This Row],[Team]]</f>
        <v>$400 Draft Champions Feb 06 1:00 pm Lg.3660Cosmos</v>
      </c>
    </row>
    <row r="2785" spans="1:7" x14ac:dyDescent="0.25">
      <c r="A2785">
        <v>1661</v>
      </c>
      <c r="B2785" t="s">
        <v>2640</v>
      </c>
      <c r="C2785" t="s">
        <v>2636</v>
      </c>
      <c r="D2785">
        <v>0.2641</v>
      </c>
      <c r="E2785">
        <v>1250</v>
      </c>
      <c r="F2785">
        <f t="shared" si="43"/>
        <v>9</v>
      </c>
      <c r="G2785" t="str">
        <f>STANDINGS_BA[[#This Row],[League]]&amp;STANDINGS_BA[[#This Row],[Team]]</f>
        <v>$400 Draft Champions Feb 06 1:00 pm Lg.3660Your Daddy</v>
      </c>
    </row>
    <row r="2786" spans="1:7" x14ac:dyDescent="0.25">
      <c r="A2786">
        <v>1692</v>
      </c>
      <c r="B2786" t="s">
        <v>174</v>
      </c>
      <c r="C2786" t="s">
        <v>2636</v>
      </c>
      <c r="D2786">
        <v>0.26400000000000001</v>
      </c>
      <c r="E2786">
        <v>1219</v>
      </c>
      <c r="F2786">
        <f t="shared" si="43"/>
        <v>10</v>
      </c>
      <c r="G2786" t="str">
        <f>STANDINGS_BA[[#This Row],[League]]&amp;STANDINGS_BA[[#This Row],[Team]]</f>
        <v>$400 Draft Champions Feb 06 1:00 pm Lg.3660Team Phillips</v>
      </c>
    </row>
    <row r="2787" spans="1:7" x14ac:dyDescent="0.25">
      <c r="A2787">
        <v>1713</v>
      </c>
      <c r="B2787" t="s">
        <v>267</v>
      </c>
      <c r="C2787" t="s">
        <v>2636</v>
      </c>
      <c r="D2787">
        <v>0.26379999999999998</v>
      </c>
      <c r="E2787">
        <v>1198</v>
      </c>
      <c r="F2787">
        <f t="shared" si="43"/>
        <v>11</v>
      </c>
      <c r="G2787" t="str">
        <f>STANDINGS_BA[[#This Row],[League]]&amp;STANDINGS_BA[[#This Row],[Team]]</f>
        <v>$400 Draft Champions Feb 06 1:00 pm Lg.3660Team Ratner</v>
      </c>
    </row>
    <row r="2788" spans="1:7" x14ac:dyDescent="0.25">
      <c r="A2788">
        <v>1775</v>
      </c>
      <c r="B2788" t="s">
        <v>190</v>
      </c>
      <c r="C2788" t="s">
        <v>2636</v>
      </c>
      <c r="D2788">
        <v>0.26340000000000002</v>
      </c>
      <c r="E2788">
        <v>1136</v>
      </c>
      <c r="F2788">
        <f t="shared" si="43"/>
        <v>12</v>
      </c>
      <c r="G2788" t="str">
        <f>STANDINGS_BA[[#This Row],[League]]&amp;STANDINGS_BA[[#This Row],[Team]]</f>
        <v>$400 Draft Champions Feb 06 1:00 pm Lg.3660Teheran You Apart</v>
      </c>
    </row>
    <row r="2789" spans="1:7" x14ac:dyDescent="0.25">
      <c r="A2789">
        <v>2250</v>
      </c>
      <c r="B2789" t="s">
        <v>202</v>
      </c>
      <c r="C2789" t="s">
        <v>2636</v>
      </c>
      <c r="D2789">
        <v>0.25990000000000002</v>
      </c>
      <c r="E2789">
        <v>660.5</v>
      </c>
      <c r="F2789">
        <f t="shared" si="43"/>
        <v>13</v>
      </c>
      <c r="G2789" t="str">
        <f>STANDINGS_BA[[#This Row],[League]]&amp;STANDINGS_BA[[#This Row],[Team]]</f>
        <v>$400 Draft Champions Feb 06 1:00 pm Lg.3660One for the Dagger</v>
      </c>
    </row>
    <row r="2790" spans="1:7" x14ac:dyDescent="0.25">
      <c r="A2790">
        <v>2276</v>
      </c>
      <c r="B2790" t="s">
        <v>889</v>
      </c>
      <c r="C2790" t="s">
        <v>2636</v>
      </c>
      <c r="D2790">
        <v>0.25969999999999999</v>
      </c>
      <c r="E2790">
        <v>635</v>
      </c>
      <c r="F2790">
        <f t="shared" si="43"/>
        <v>14</v>
      </c>
      <c r="G2790" t="str">
        <f>STANDINGS_BA[[#This Row],[League]]&amp;STANDINGS_BA[[#This Row],[Team]]</f>
        <v>$400 Draft Champions Feb 06 1:00 pm Lg.3660Team Thompson</v>
      </c>
    </row>
    <row r="2791" spans="1:7" x14ac:dyDescent="0.25">
      <c r="A2791">
        <v>2580</v>
      </c>
      <c r="B2791" t="s">
        <v>2641</v>
      </c>
      <c r="C2791" t="s">
        <v>2636</v>
      </c>
      <c r="D2791">
        <v>0.25669999999999998</v>
      </c>
      <c r="E2791">
        <v>331</v>
      </c>
      <c r="F2791">
        <f t="shared" si="43"/>
        <v>15</v>
      </c>
      <c r="G2791" t="str">
        <f>STANDINGS_BA[[#This Row],[League]]&amp;STANDINGS_BA[[#This Row],[Team]]</f>
        <v>$400 Draft Champions Feb 06 1:00 pm Lg.3660Starfishmn 0206</v>
      </c>
    </row>
    <row r="2792" spans="1:7" x14ac:dyDescent="0.25">
      <c r="A2792">
        <v>318</v>
      </c>
      <c r="B2792" t="s">
        <v>429</v>
      </c>
      <c r="C2792" t="s">
        <v>2642</v>
      </c>
      <c r="D2792">
        <v>0.27429999999999999</v>
      </c>
      <c r="E2792">
        <v>2593</v>
      </c>
      <c r="F2792">
        <f t="shared" si="43"/>
        <v>1</v>
      </c>
      <c r="G2792" t="str">
        <f>STANDINGS_BA[[#This Row],[League]]&amp;STANDINGS_BA[[#This Row],[Team]]</f>
        <v>$400 Draft Champions Feb 13 1:00 pm Lg.3694Team Daino</v>
      </c>
    </row>
    <row r="2793" spans="1:7" x14ac:dyDescent="0.25">
      <c r="A2793">
        <v>334</v>
      </c>
      <c r="B2793" t="s">
        <v>1557</v>
      </c>
      <c r="C2793" t="s">
        <v>2642</v>
      </c>
      <c r="D2793">
        <v>0.27410000000000001</v>
      </c>
      <c r="E2793">
        <v>2577</v>
      </c>
      <c r="F2793">
        <f t="shared" si="43"/>
        <v>2</v>
      </c>
      <c r="G2793" t="str">
        <f>STANDINGS_BA[[#This Row],[League]]&amp;STANDINGS_BA[[#This Row],[Team]]</f>
        <v>$400 Draft Champions Feb 13 1:00 pm Lg.3694Team Casey</v>
      </c>
    </row>
    <row r="2794" spans="1:7" x14ac:dyDescent="0.25">
      <c r="A2794">
        <v>546</v>
      </c>
      <c r="B2794" t="s">
        <v>2643</v>
      </c>
      <c r="C2794" t="s">
        <v>2642</v>
      </c>
      <c r="D2794">
        <v>0.27200000000000002</v>
      </c>
      <c r="E2794">
        <v>2365</v>
      </c>
      <c r="F2794">
        <f t="shared" si="43"/>
        <v>3</v>
      </c>
      <c r="G2794" t="str">
        <f>STANDINGS_BA[[#This Row],[League]]&amp;STANDINGS_BA[[#This Row],[Team]]</f>
        <v>$400 Draft Champions Feb 13 1:00 pm Lg.3694Badlanders</v>
      </c>
    </row>
    <row r="2795" spans="1:7" x14ac:dyDescent="0.25">
      <c r="A2795">
        <v>818</v>
      </c>
      <c r="B2795" t="s">
        <v>2644</v>
      </c>
      <c r="C2795" t="s">
        <v>2642</v>
      </c>
      <c r="D2795">
        <v>0.26960000000000001</v>
      </c>
      <c r="E2795">
        <v>2093</v>
      </c>
      <c r="F2795">
        <f t="shared" si="43"/>
        <v>4</v>
      </c>
      <c r="G2795" t="str">
        <f>STANDINGS_BA[[#This Row],[League]]&amp;STANDINGS_BA[[#This Row],[Team]]</f>
        <v>$400 Draft Champions Feb 13 1:00 pm Lg.3694Somos Familia</v>
      </c>
    </row>
    <row r="2796" spans="1:7" x14ac:dyDescent="0.25">
      <c r="A2796">
        <v>954</v>
      </c>
      <c r="B2796" t="s">
        <v>2645</v>
      </c>
      <c r="C2796" t="s">
        <v>2642</v>
      </c>
      <c r="D2796">
        <v>0.26879999999999998</v>
      </c>
      <c r="E2796">
        <v>1957</v>
      </c>
      <c r="F2796">
        <f t="shared" si="43"/>
        <v>5</v>
      </c>
      <c r="G2796" t="str">
        <f>STANDINGS_BA[[#This Row],[League]]&amp;STANDINGS_BA[[#This Row],[Team]]</f>
        <v>$400 Draft Champions Feb 13 1:00 pm Lg.3694Who's Your Papi?</v>
      </c>
    </row>
    <row r="2797" spans="1:7" x14ac:dyDescent="0.25">
      <c r="A2797">
        <v>1245</v>
      </c>
      <c r="B2797" t="s">
        <v>2646</v>
      </c>
      <c r="C2797" t="s">
        <v>2642</v>
      </c>
      <c r="D2797">
        <v>0.26679999999999998</v>
      </c>
      <c r="E2797">
        <v>1666</v>
      </c>
      <c r="F2797">
        <f t="shared" si="43"/>
        <v>6</v>
      </c>
      <c r="G2797" t="str">
        <f>STANDINGS_BA[[#This Row],[League]]&amp;STANDINGS_BA[[#This Row],[Team]]</f>
        <v>$400 Draft Champions Feb 13 1:00 pm Lg.3694Dallas Ruscoe</v>
      </c>
    </row>
    <row r="2798" spans="1:7" x14ac:dyDescent="0.25">
      <c r="A2798">
        <v>1257</v>
      </c>
      <c r="B2798" t="s">
        <v>206</v>
      </c>
      <c r="C2798" t="s">
        <v>2642</v>
      </c>
      <c r="D2798">
        <v>0.26669999999999999</v>
      </c>
      <c r="E2798">
        <v>1654</v>
      </c>
      <c r="F2798">
        <f t="shared" si="43"/>
        <v>7</v>
      </c>
      <c r="G2798" t="str">
        <f>STANDINGS_BA[[#This Row],[League]]&amp;STANDINGS_BA[[#This Row],[Team]]</f>
        <v>$400 Draft Champions Feb 13 1:00 pm Lg.3694Team Eroh</v>
      </c>
    </row>
    <row r="2799" spans="1:7" x14ac:dyDescent="0.25">
      <c r="A2799">
        <v>1340</v>
      </c>
      <c r="B2799" t="s">
        <v>2647</v>
      </c>
      <c r="C2799" t="s">
        <v>2642</v>
      </c>
      <c r="D2799">
        <v>0.2661</v>
      </c>
      <c r="E2799">
        <v>1571</v>
      </c>
      <c r="F2799">
        <f t="shared" si="43"/>
        <v>8</v>
      </c>
      <c r="G2799" t="str">
        <f>STANDINGS_BA[[#This Row],[League]]&amp;STANDINGS_BA[[#This Row],[Team]]</f>
        <v>$400 Draft Champions Feb 13 1:00 pm Lg.3694CHIN MUSIC</v>
      </c>
    </row>
    <row r="2800" spans="1:7" x14ac:dyDescent="0.25">
      <c r="A2800">
        <v>1436</v>
      </c>
      <c r="B2800" t="s">
        <v>2648</v>
      </c>
      <c r="C2800" t="s">
        <v>2642</v>
      </c>
      <c r="D2800">
        <v>0.26550000000000001</v>
      </c>
      <c r="E2800">
        <v>1475</v>
      </c>
      <c r="F2800">
        <f t="shared" si="43"/>
        <v>9</v>
      </c>
      <c r="G2800" t="str">
        <f>STANDINGS_BA[[#This Row],[League]]&amp;STANDINGS_BA[[#This Row],[Team]]</f>
        <v>$400 Draft Champions Feb 13 1:00 pm Lg.3694Side Boy</v>
      </c>
    </row>
    <row r="2801" spans="1:7" x14ac:dyDescent="0.25">
      <c r="A2801">
        <v>1598</v>
      </c>
      <c r="B2801" t="s">
        <v>2649</v>
      </c>
      <c r="C2801" t="s">
        <v>2642</v>
      </c>
      <c r="D2801">
        <v>0.26450000000000001</v>
      </c>
      <c r="E2801">
        <v>1313</v>
      </c>
      <c r="F2801">
        <f t="shared" si="43"/>
        <v>10</v>
      </c>
      <c r="G2801" t="str">
        <f>STANDINGS_BA[[#This Row],[League]]&amp;STANDINGS_BA[[#This Row],[Team]]</f>
        <v>$400 Draft Champions Feb 13 1:00 pm Lg.3694Go Crazy Folks Go Crazy</v>
      </c>
    </row>
    <row r="2802" spans="1:7" x14ac:dyDescent="0.25">
      <c r="A2802">
        <v>1989</v>
      </c>
      <c r="B2802" t="s">
        <v>2650</v>
      </c>
      <c r="C2802" t="s">
        <v>2642</v>
      </c>
      <c r="D2802">
        <v>0.26190000000000002</v>
      </c>
      <c r="E2802">
        <v>922</v>
      </c>
      <c r="F2802">
        <f t="shared" si="43"/>
        <v>11</v>
      </c>
      <c r="G2802" t="str">
        <f>STANDINGS_BA[[#This Row],[League]]&amp;STANDINGS_BA[[#This Row],[Team]]</f>
        <v>$400 Draft Champions Feb 13 1:00 pm Lg.3694JonesCurtisW DC1</v>
      </c>
    </row>
    <row r="2803" spans="1:7" x14ac:dyDescent="0.25">
      <c r="A2803">
        <v>2133</v>
      </c>
      <c r="B2803" t="s">
        <v>2651</v>
      </c>
      <c r="C2803" t="s">
        <v>2642</v>
      </c>
      <c r="D2803">
        <v>0.26090000000000002</v>
      </c>
      <c r="E2803">
        <v>778</v>
      </c>
      <c r="F2803">
        <f t="shared" si="43"/>
        <v>12</v>
      </c>
      <c r="G2803" t="str">
        <f>STANDINGS_BA[[#This Row],[League]]&amp;STANDINGS_BA[[#This Row],[Team]]</f>
        <v>$400 Draft Champions Feb 13 1:00 pm Lg.3694Showstoppin'</v>
      </c>
    </row>
    <row r="2804" spans="1:7" x14ac:dyDescent="0.25">
      <c r="A2804">
        <v>2438</v>
      </c>
      <c r="B2804" t="s">
        <v>245</v>
      </c>
      <c r="C2804" t="s">
        <v>2642</v>
      </c>
      <c r="D2804">
        <v>0.25829999999999997</v>
      </c>
      <c r="E2804">
        <v>473</v>
      </c>
      <c r="F2804">
        <f t="shared" si="43"/>
        <v>13</v>
      </c>
      <c r="G2804" t="str">
        <f>STANDINGS_BA[[#This Row],[League]]&amp;STANDINGS_BA[[#This Row],[Team]]</f>
        <v>$400 Draft Champions Feb 13 1:00 pm Lg.3694Fresh Ripe Peaches</v>
      </c>
    </row>
    <row r="2805" spans="1:7" x14ac:dyDescent="0.25">
      <c r="A2805">
        <v>2518</v>
      </c>
      <c r="B2805" t="s">
        <v>2652</v>
      </c>
      <c r="C2805" t="s">
        <v>2642</v>
      </c>
      <c r="D2805">
        <v>0.25750000000000001</v>
      </c>
      <c r="E2805">
        <v>393</v>
      </c>
      <c r="F2805">
        <f t="shared" si="43"/>
        <v>14</v>
      </c>
      <c r="G2805" t="str">
        <f>STANDINGS_BA[[#This Row],[League]]&amp;STANDINGS_BA[[#This Row],[Team]]</f>
        <v>$400 Draft Champions Feb 13 1:00 pm Lg.3694Starfishmn 0213</v>
      </c>
    </row>
    <row r="2806" spans="1:7" x14ac:dyDescent="0.25">
      <c r="A2806">
        <v>2709</v>
      </c>
      <c r="B2806" t="s">
        <v>726</v>
      </c>
      <c r="C2806" t="s">
        <v>2642</v>
      </c>
      <c r="D2806">
        <v>0.25480000000000003</v>
      </c>
      <c r="E2806">
        <v>202</v>
      </c>
      <c r="F2806">
        <f t="shared" si="43"/>
        <v>15</v>
      </c>
      <c r="G2806" t="str">
        <f>STANDINGS_BA[[#This Row],[League]]&amp;STANDINGS_BA[[#This Row],[Team]]</f>
        <v>$400 Draft Champions Feb 13 1:00 pm Lg.3694Team Warner</v>
      </c>
    </row>
    <row r="2807" spans="1:7" x14ac:dyDescent="0.25">
      <c r="A2807">
        <v>33</v>
      </c>
      <c r="B2807" t="s">
        <v>249</v>
      </c>
      <c r="C2807" t="s">
        <v>2653</v>
      </c>
      <c r="D2807">
        <v>0.28179999999999999</v>
      </c>
      <c r="E2807">
        <v>2878</v>
      </c>
      <c r="F2807">
        <f t="shared" si="43"/>
        <v>1</v>
      </c>
      <c r="G2807" t="str">
        <f>STANDINGS_BA[[#This Row],[League]]&amp;STANDINGS_BA[[#This Row],[Team]]</f>
        <v>$400 Draft Champions Feb 20 1:00 pm Lg.3735OC Wolverines</v>
      </c>
    </row>
    <row r="2808" spans="1:7" x14ac:dyDescent="0.25">
      <c r="A2808">
        <v>236</v>
      </c>
      <c r="B2808" t="s">
        <v>77</v>
      </c>
      <c r="C2808" t="s">
        <v>2653</v>
      </c>
      <c r="D2808">
        <v>0.27539999999999998</v>
      </c>
      <c r="E2808">
        <v>2675</v>
      </c>
      <c r="F2808">
        <f t="shared" si="43"/>
        <v>2</v>
      </c>
      <c r="G2808" t="str">
        <f>STANDINGS_BA[[#This Row],[League]]&amp;STANDINGS_BA[[#This Row],[Team]]</f>
        <v>$400 Draft Champions Feb 20 1:00 pm Lg.3735Team Taylor</v>
      </c>
    </row>
    <row r="2809" spans="1:7" x14ac:dyDescent="0.25">
      <c r="A2809">
        <v>390</v>
      </c>
      <c r="B2809" t="s">
        <v>2654</v>
      </c>
      <c r="C2809" t="s">
        <v>2653</v>
      </c>
      <c r="D2809">
        <v>0.27350000000000002</v>
      </c>
      <c r="E2809">
        <v>2521</v>
      </c>
      <c r="F2809">
        <f t="shared" si="43"/>
        <v>3</v>
      </c>
      <c r="G2809" t="str">
        <f>STANDINGS_BA[[#This Row],[League]]&amp;STANDINGS_BA[[#This Row],[Team]]</f>
        <v>$400 Draft Champions Feb 20 1:00 pm Lg.3735Harry Doyle All-Stars 4</v>
      </c>
    </row>
    <row r="2810" spans="1:7" x14ac:dyDescent="0.25">
      <c r="A2810">
        <v>455</v>
      </c>
      <c r="B2810" t="s">
        <v>2655</v>
      </c>
      <c r="C2810" t="s">
        <v>2653</v>
      </c>
      <c r="D2810">
        <v>0.27289999999999998</v>
      </c>
      <c r="E2810">
        <v>2456</v>
      </c>
      <c r="F2810">
        <f t="shared" si="43"/>
        <v>4</v>
      </c>
      <c r="G2810" t="str">
        <f>STANDINGS_BA[[#This Row],[League]]&amp;STANDINGS_BA[[#This Row],[Team]]</f>
        <v>$400 Draft Champions Feb 20 1:00 pm Lg.3735Baby Brooke's Baseball Bats</v>
      </c>
    </row>
    <row r="2811" spans="1:7" x14ac:dyDescent="0.25">
      <c r="A2811">
        <v>732</v>
      </c>
      <c r="B2811" t="s">
        <v>1159</v>
      </c>
      <c r="C2811" t="s">
        <v>2653</v>
      </c>
      <c r="D2811">
        <v>0.27039999999999997</v>
      </c>
      <c r="E2811">
        <v>2179</v>
      </c>
      <c r="F2811">
        <f t="shared" si="43"/>
        <v>5</v>
      </c>
      <c r="G2811" t="str">
        <f>STANDINGS_BA[[#This Row],[League]]&amp;STANDINGS_BA[[#This Row],[Team]]</f>
        <v>$400 Draft Champions Feb 20 1:00 pm Lg.3735Infinity Management</v>
      </c>
    </row>
    <row r="2812" spans="1:7" x14ac:dyDescent="0.25">
      <c r="A2812">
        <v>1001</v>
      </c>
      <c r="B2812" t="s">
        <v>2656</v>
      </c>
      <c r="C2812" t="s">
        <v>2653</v>
      </c>
      <c r="D2812">
        <v>0.26840000000000003</v>
      </c>
      <c r="E2812">
        <v>1910</v>
      </c>
      <c r="F2812">
        <f t="shared" si="43"/>
        <v>6</v>
      </c>
      <c r="G2812" t="str">
        <f>STANDINGS_BA[[#This Row],[League]]&amp;STANDINGS_BA[[#This Row],[Team]]</f>
        <v>$400 Draft Champions Feb 20 1:00 pm Lg.3735Sgusting Robots RoG</v>
      </c>
    </row>
    <row r="2813" spans="1:7" x14ac:dyDescent="0.25">
      <c r="A2813">
        <v>1207</v>
      </c>
      <c r="B2813" t="s">
        <v>267</v>
      </c>
      <c r="C2813" t="s">
        <v>2653</v>
      </c>
      <c r="D2813">
        <v>0.26700000000000002</v>
      </c>
      <c r="E2813">
        <v>1704</v>
      </c>
      <c r="F2813">
        <f t="shared" si="43"/>
        <v>7</v>
      </c>
      <c r="G2813" t="str">
        <f>STANDINGS_BA[[#This Row],[League]]&amp;STANDINGS_BA[[#This Row],[Team]]</f>
        <v>$400 Draft Champions Feb 20 1:00 pm Lg.3735Team Ratner</v>
      </c>
    </row>
    <row r="2814" spans="1:7" x14ac:dyDescent="0.25">
      <c r="A2814">
        <v>1814</v>
      </c>
      <c r="B2814" t="s">
        <v>2657</v>
      </c>
      <c r="C2814" t="s">
        <v>2653</v>
      </c>
      <c r="D2814">
        <v>0.2631</v>
      </c>
      <c r="E2814">
        <v>1097</v>
      </c>
      <c r="F2814">
        <f t="shared" si="43"/>
        <v>8</v>
      </c>
      <c r="G2814" t="str">
        <f>STANDINGS_BA[[#This Row],[League]]&amp;STANDINGS_BA[[#This Row],[Team]]</f>
        <v>$400 Draft Champions Feb 20 1:00 pm Lg.3735Charm City Rats</v>
      </c>
    </row>
    <row r="2815" spans="1:7" x14ac:dyDescent="0.25">
      <c r="A2815">
        <v>1884</v>
      </c>
      <c r="B2815" t="s">
        <v>244</v>
      </c>
      <c r="C2815" t="s">
        <v>2653</v>
      </c>
      <c r="D2815">
        <v>0.2626</v>
      </c>
      <c r="E2815">
        <v>1027</v>
      </c>
      <c r="F2815">
        <f t="shared" si="43"/>
        <v>9</v>
      </c>
      <c r="G2815" t="str">
        <f>STANDINGS_BA[[#This Row],[League]]&amp;STANDINGS_BA[[#This Row],[Team]]</f>
        <v>$400 Draft Champions Feb 20 1:00 pm Lg.3735Queen Team</v>
      </c>
    </row>
    <row r="2816" spans="1:7" x14ac:dyDescent="0.25">
      <c r="A2816">
        <v>1973</v>
      </c>
      <c r="B2816" t="s">
        <v>2658</v>
      </c>
      <c r="C2816" t="s">
        <v>2653</v>
      </c>
      <c r="D2816">
        <v>0.26200000000000001</v>
      </c>
      <c r="E2816">
        <v>938</v>
      </c>
      <c r="F2816">
        <f t="shared" si="43"/>
        <v>10</v>
      </c>
      <c r="G2816" t="str">
        <f>STANDINGS_BA[[#This Row],[League]]&amp;STANDINGS_BA[[#This Row],[Team]]</f>
        <v>$400 Draft Champions Feb 20 1:00 pm Lg.3735Getpaddled</v>
      </c>
    </row>
    <row r="2817" spans="1:7" x14ac:dyDescent="0.25">
      <c r="A2817">
        <v>2012</v>
      </c>
      <c r="B2817" t="s">
        <v>2659</v>
      </c>
      <c r="C2817" t="s">
        <v>2653</v>
      </c>
      <c r="D2817">
        <v>0.26169999999999999</v>
      </c>
      <c r="E2817">
        <v>899</v>
      </c>
      <c r="F2817">
        <f t="shared" si="43"/>
        <v>11</v>
      </c>
      <c r="G2817" t="str">
        <f>STANDINGS_BA[[#This Row],[League]]&amp;STANDINGS_BA[[#This Row],[Team]]</f>
        <v>$400 Draft Champions Feb 20 1:00 pm Lg.3735Team Wurm</v>
      </c>
    </row>
    <row r="2818" spans="1:7" x14ac:dyDescent="0.25">
      <c r="A2818">
        <v>2344</v>
      </c>
      <c r="B2818" t="s">
        <v>2660</v>
      </c>
      <c r="C2818" t="s">
        <v>2653</v>
      </c>
      <c r="D2818">
        <v>0.25919999999999999</v>
      </c>
      <c r="E2818">
        <v>567</v>
      </c>
      <c r="F2818">
        <f t="shared" si="43"/>
        <v>12</v>
      </c>
      <c r="G2818" t="str">
        <f>STANDINGS_BA[[#This Row],[League]]&amp;STANDINGS_BA[[#This Row],[Team]]</f>
        <v>$400 Draft Champions Feb 20 1:00 pm Lg.3735Liars &amp; Felons #11</v>
      </c>
    </row>
    <row r="2819" spans="1:7" x14ac:dyDescent="0.25">
      <c r="A2819">
        <v>2442</v>
      </c>
      <c r="B2819" t="s">
        <v>517</v>
      </c>
      <c r="C2819" t="s">
        <v>2653</v>
      </c>
      <c r="D2819">
        <v>0.25829999999999997</v>
      </c>
      <c r="E2819">
        <v>469</v>
      </c>
      <c r="F2819">
        <f t="shared" ref="F2819:F2881" si="44">IF(C2819=C2818,F2818+1,1)</f>
        <v>13</v>
      </c>
      <c r="G2819" t="str">
        <f>STANDINGS_BA[[#This Row],[League]]&amp;STANDINGS_BA[[#This Row],[Team]]</f>
        <v>$400 Draft Champions Feb 20 1:00 pm Lg.3735Starfishmn 0220</v>
      </c>
    </row>
    <row r="2820" spans="1:7" x14ac:dyDescent="0.25">
      <c r="A2820">
        <v>2592</v>
      </c>
      <c r="B2820" t="s">
        <v>200</v>
      </c>
      <c r="C2820" t="s">
        <v>2653</v>
      </c>
      <c r="D2820">
        <v>0.25650000000000001</v>
      </c>
      <c r="E2820">
        <v>319</v>
      </c>
      <c r="F2820">
        <f t="shared" si="44"/>
        <v>14</v>
      </c>
      <c r="G2820" t="str">
        <f>STANDINGS_BA[[#This Row],[League]]&amp;STANDINGS_BA[[#This Row],[Team]]</f>
        <v>$400 Draft Champions Feb 20 1:00 pm Lg.3735Stealing from Romeo</v>
      </c>
    </row>
    <row r="2821" spans="1:7" x14ac:dyDescent="0.25">
      <c r="A2821">
        <v>2904</v>
      </c>
      <c r="B2821" t="s">
        <v>80</v>
      </c>
      <c r="C2821" t="s">
        <v>2653</v>
      </c>
      <c r="D2821">
        <v>0.2462</v>
      </c>
      <c r="E2821">
        <v>7</v>
      </c>
      <c r="F2821">
        <f t="shared" si="44"/>
        <v>15</v>
      </c>
      <c r="G2821" t="str">
        <f>STANDINGS_BA[[#This Row],[League]]&amp;STANDINGS_BA[[#This Row],[Team]]</f>
        <v>$400 Draft Champions Feb 20 1:00 pm Lg.3735Sleepahs and Keepahs</v>
      </c>
    </row>
    <row r="2822" spans="1:7" x14ac:dyDescent="0.25">
      <c r="A2822">
        <v>110</v>
      </c>
      <c r="B2822" t="s">
        <v>2661</v>
      </c>
      <c r="C2822" t="s">
        <v>2662</v>
      </c>
      <c r="D2822">
        <v>0.27800000000000002</v>
      </c>
      <c r="E2822">
        <v>2801</v>
      </c>
      <c r="F2822">
        <f t="shared" si="44"/>
        <v>1</v>
      </c>
      <c r="G2822" t="str">
        <f>STANDINGS_BA[[#This Row],[League]]&amp;STANDINGS_BA[[#This Row],[Team]]</f>
        <v>$400 Draft Champions Feb 24 1:00 pm Lg.3760Team Rooney</v>
      </c>
    </row>
    <row r="2823" spans="1:7" x14ac:dyDescent="0.25">
      <c r="A2823">
        <v>525</v>
      </c>
      <c r="B2823" t="s">
        <v>2663</v>
      </c>
      <c r="C2823" t="s">
        <v>2662</v>
      </c>
      <c r="D2823">
        <v>0.27229999999999999</v>
      </c>
      <c r="E2823">
        <v>2386</v>
      </c>
      <c r="F2823">
        <f t="shared" si="44"/>
        <v>2</v>
      </c>
      <c r="G2823" t="str">
        <f>STANDINGS_BA[[#This Row],[League]]&amp;STANDINGS_BA[[#This Row],[Team]]</f>
        <v>$400 Draft Champions Feb 24 1:00 pm Lg.3760Untied Since '68</v>
      </c>
    </row>
    <row r="2824" spans="1:7" x14ac:dyDescent="0.25">
      <c r="A2824">
        <v>540</v>
      </c>
      <c r="B2824" t="s">
        <v>193</v>
      </c>
      <c r="C2824" t="s">
        <v>2662</v>
      </c>
      <c r="D2824">
        <v>0.27210000000000001</v>
      </c>
      <c r="E2824">
        <v>2371</v>
      </c>
      <c r="F2824">
        <f t="shared" si="44"/>
        <v>3</v>
      </c>
      <c r="G2824" t="str">
        <f>STANDINGS_BA[[#This Row],[League]]&amp;STANDINGS_BA[[#This Row],[Team]]</f>
        <v>$400 Draft Champions Feb 24 1:00 pm Lg.3760Team Peavey</v>
      </c>
    </row>
    <row r="2825" spans="1:7" x14ac:dyDescent="0.25">
      <c r="A2825">
        <v>577</v>
      </c>
      <c r="B2825" t="s">
        <v>2664</v>
      </c>
      <c r="C2825" t="s">
        <v>2662</v>
      </c>
      <c r="D2825">
        <v>0.27179999999999999</v>
      </c>
      <c r="E2825">
        <v>2334</v>
      </c>
      <c r="F2825">
        <f t="shared" si="44"/>
        <v>4</v>
      </c>
      <c r="G2825" t="str">
        <f>STANDINGS_BA[[#This Row],[League]]&amp;STANDINGS_BA[[#This Row],[Team]]</f>
        <v>$400 Draft Champions Feb 24 1:00 pm Lg.3760deadmoneyH</v>
      </c>
    </row>
    <row r="2826" spans="1:7" x14ac:dyDescent="0.25">
      <c r="A2826">
        <v>638</v>
      </c>
      <c r="B2826" t="s">
        <v>2665</v>
      </c>
      <c r="C2826" t="s">
        <v>2662</v>
      </c>
      <c r="D2826">
        <v>0.2712</v>
      </c>
      <c r="E2826">
        <v>2273</v>
      </c>
      <c r="F2826">
        <f t="shared" si="44"/>
        <v>5</v>
      </c>
      <c r="G2826" t="str">
        <f>STANDINGS_BA[[#This Row],[League]]&amp;STANDINGS_BA[[#This Row],[Team]]</f>
        <v>$400 Draft Champions Feb 24 1:00 pm Lg.3760Team Herman</v>
      </c>
    </row>
    <row r="2827" spans="1:7" x14ac:dyDescent="0.25">
      <c r="A2827">
        <v>706</v>
      </c>
      <c r="B2827" t="s">
        <v>2666</v>
      </c>
      <c r="C2827" t="s">
        <v>2662</v>
      </c>
      <c r="D2827">
        <v>0.27060000000000001</v>
      </c>
      <c r="E2827">
        <v>2205</v>
      </c>
      <c r="F2827">
        <f t="shared" si="44"/>
        <v>6</v>
      </c>
      <c r="G2827" t="str">
        <f>STANDINGS_BA[[#This Row],[League]]&amp;STANDINGS_BA[[#This Row],[Team]]</f>
        <v>$400 Draft Champions Feb 24 1:00 pm Lg.3760Team Floriolli</v>
      </c>
    </row>
    <row r="2828" spans="1:7" x14ac:dyDescent="0.25">
      <c r="A2828">
        <v>869</v>
      </c>
      <c r="B2828" t="s">
        <v>268</v>
      </c>
      <c r="C2828" t="s">
        <v>2662</v>
      </c>
      <c r="D2828">
        <v>0.26929999999999998</v>
      </c>
      <c r="E2828">
        <v>2042</v>
      </c>
      <c r="F2828">
        <f t="shared" si="44"/>
        <v>7</v>
      </c>
      <c r="G2828" t="str">
        <f>STANDINGS_BA[[#This Row],[League]]&amp;STANDINGS_BA[[#This Row],[Team]]</f>
        <v>$400 Draft Champions Feb 24 1:00 pm Lg.3760Eight Hour Draft League</v>
      </c>
    </row>
    <row r="2829" spans="1:7" x14ac:dyDescent="0.25">
      <c r="A2829">
        <v>1358</v>
      </c>
      <c r="B2829" t="s">
        <v>2667</v>
      </c>
      <c r="C2829" t="s">
        <v>2662</v>
      </c>
      <c r="D2829">
        <v>0.26600000000000001</v>
      </c>
      <c r="E2829">
        <v>1553</v>
      </c>
      <c r="F2829">
        <f t="shared" si="44"/>
        <v>8</v>
      </c>
      <c r="G2829" t="str">
        <f>STANDINGS_BA[[#This Row],[League]]&amp;STANDINGS_BA[[#This Row],[Team]]</f>
        <v>$400 Draft Champions Feb 24 1:00 pm Lg.3760To Catch a Thief</v>
      </c>
    </row>
    <row r="2830" spans="1:7" x14ac:dyDescent="0.25">
      <c r="A2830">
        <v>1808</v>
      </c>
      <c r="B2830" t="s">
        <v>92</v>
      </c>
      <c r="C2830" t="s">
        <v>2662</v>
      </c>
      <c r="D2830">
        <v>0.26319999999999999</v>
      </c>
      <c r="E2830">
        <v>1103</v>
      </c>
      <c r="F2830">
        <f t="shared" si="44"/>
        <v>9</v>
      </c>
      <c r="G2830" t="str">
        <f>STANDINGS_BA[[#This Row],[League]]&amp;STANDINGS_BA[[#This Row],[Team]]</f>
        <v>$400 Draft Champions Feb 24 1:00 pm Lg.3760Black Sox</v>
      </c>
    </row>
    <row r="2831" spans="1:7" x14ac:dyDescent="0.25">
      <c r="A2831">
        <v>2023</v>
      </c>
      <c r="B2831" t="s">
        <v>2668</v>
      </c>
      <c r="C2831" t="s">
        <v>2662</v>
      </c>
      <c r="D2831">
        <v>0.26169999999999999</v>
      </c>
      <c r="E2831">
        <v>888</v>
      </c>
      <c r="F2831">
        <f t="shared" si="44"/>
        <v>10</v>
      </c>
      <c r="G2831" t="str">
        <f>STANDINGS_BA[[#This Row],[League]]&amp;STANDINGS_BA[[#This Row],[Team]]</f>
        <v>$400 Draft Champions Feb 24 1:00 pm Lg.3760Maikel America Great Again</v>
      </c>
    </row>
    <row r="2832" spans="1:7" x14ac:dyDescent="0.25">
      <c r="A2832">
        <v>2159</v>
      </c>
      <c r="B2832" t="s">
        <v>2669</v>
      </c>
      <c r="C2832" t="s">
        <v>2662</v>
      </c>
      <c r="D2832">
        <v>0.26069999999999999</v>
      </c>
      <c r="E2832">
        <v>752</v>
      </c>
      <c r="F2832">
        <f t="shared" si="44"/>
        <v>11</v>
      </c>
      <c r="G2832" t="str">
        <f>STANDINGS_BA[[#This Row],[League]]&amp;STANDINGS_BA[[#This Row],[Team]]</f>
        <v>$400 Draft Champions Feb 24 1:00 pm Lg.3760JonesCurtisW DC2</v>
      </c>
    </row>
    <row r="2833" spans="1:7" x14ac:dyDescent="0.25">
      <c r="A2833">
        <v>2457</v>
      </c>
      <c r="B2833" t="s">
        <v>2670</v>
      </c>
      <c r="C2833" t="s">
        <v>2662</v>
      </c>
      <c r="D2833">
        <v>0.25819999999999999</v>
      </c>
      <c r="E2833">
        <v>454</v>
      </c>
      <c r="F2833">
        <f t="shared" si="44"/>
        <v>12</v>
      </c>
      <c r="G2833" t="str">
        <f>STANDINGS_BA[[#This Row],[League]]&amp;STANDINGS_BA[[#This Row],[Team]]</f>
        <v>$400 Draft Champions Feb 24 1:00 pm Lg.3760Liars &amp; Felons #12</v>
      </c>
    </row>
    <row r="2834" spans="1:7" x14ac:dyDescent="0.25">
      <c r="A2834">
        <v>2524</v>
      </c>
      <c r="B2834" t="s">
        <v>2671</v>
      </c>
      <c r="C2834" t="s">
        <v>2662</v>
      </c>
      <c r="D2834">
        <v>0.25750000000000001</v>
      </c>
      <c r="E2834">
        <v>387</v>
      </c>
      <c r="F2834">
        <f t="shared" si="44"/>
        <v>13</v>
      </c>
      <c r="G2834" t="str">
        <f>STANDINGS_BA[[#This Row],[League]]&amp;STANDINGS_BA[[#This Row],[Team]]</f>
        <v>$400 Draft Champions Feb 24 1:00 pm Lg.3760Rosie's Pishers</v>
      </c>
    </row>
    <row r="2835" spans="1:7" x14ac:dyDescent="0.25">
      <c r="A2835">
        <v>2605</v>
      </c>
      <c r="B2835" t="s">
        <v>2672</v>
      </c>
      <c r="C2835" t="s">
        <v>2662</v>
      </c>
      <c r="D2835">
        <v>0.25629999999999997</v>
      </c>
      <c r="E2835">
        <v>306</v>
      </c>
      <c r="F2835">
        <f t="shared" si="44"/>
        <v>14</v>
      </c>
      <c r="G2835" t="str">
        <f>STANDINGS_BA[[#This Row],[League]]&amp;STANDINGS_BA[[#This Row],[Team]]</f>
        <v>$400 Draft Champions Feb 24 1:00 pm Lg.3760So-Crates</v>
      </c>
    </row>
    <row r="2836" spans="1:7" x14ac:dyDescent="0.25">
      <c r="A2836">
        <v>2837</v>
      </c>
      <c r="B2836" t="s">
        <v>2673</v>
      </c>
      <c r="C2836" t="s">
        <v>2662</v>
      </c>
      <c r="D2836">
        <v>0.25159999999999999</v>
      </c>
      <c r="E2836">
        <v>74</v>
      </c>
      <c r="F2836">
        <f t="shared" si="44"/>
        <v>15</v>
      </c>
      <c r="G2836" t="str">
        <f>STANDINGS_BA[[#This Row],[League]]&amp;STANDINGS_BA[[#This Row],[Team]]</f>
        <v>$400 Draft Champions Feb 24 1:00 pm Lg.3760Sue Baby</v>
      </c>
    </row>
    <row r="2837" spans="1:7" x14ac:dyDescent="0.25">
      <c r="A2837">
        <v>207</v>
      </c>
      <c r="B2837" t="s">
        <v>2674</v>
      </c>
      <c r="C2837" t="s">
        <v>2675</v>
      </c>
      <c r="D2837">
        <v>0.27589999999999998</v>
      </c>
      <c r="E2837">
        <v>2704</v>
      </c>
      <c r="F2837">
        <f t="shared" si="44"/>
        <v>1</v>
      </c>
      <c r="G2837" t="str">
        <f>STANDINGS_BA[[#This Row],[League]]&amp;STANDINGS_BA[[#This Row],[Team]]</f>
        <v>$400 Draft Champions Jan 09 1:00 pm Lg.3586Dookie McGee v1 - $400</v>
      </c>
    </row>
    <row r="2838" spans="1:7" x14ac:dyDescent="0.25">
      <c r="A2838">
        <v>399</v>
      </c>
      <c r="B2838" t="s">
        <v>2676</v>
      </c>
      <c r="C2838" t="s">
        <v>2675</v>
      </c>
      <c r="D2838">
        <v>0.27339999999999998</v>
      </c>
      <c r="E2838">
        <v>2512</v>
      </c>
      <c r="F2838">
        <f t="shared" si="44"/>
        <v>2</v>
      </c>
      <c r="G2838" t="str">
        <f>STANDINGS_BA[[#This Row],[League]]&amp;STANDINGS_BA[[#This Row],[Team]]</f>
        <v>$400 Draft Champions Jan 09 1:00 pm Lg.3586The Notorious C.O.Z.</v>
      </c>
    </row>
    <row r="2839" spans="1:7" x14ac:dyDescent="0.25">
      <c r="A2839">
        <v>446</v>
      </c>
      <c r="B2839" t="s">
        <v>77</v>
      </c>
      <c r="C2839" t="s">
        <v>2675</v>
      </c>
      <c r="D2839">
        <v>0.27289999999999998</v>
      </c>
      <c r="E2839">
        <v>2465</v>
      </c>
      <c r="F2839">
        <f t="shared" si="44"/>
        <v>3</v>
      </c>
      <c r="G2839" t="str">
        <f>STANDINGS_BA[[#This Row],[League]]&amp;STANDINGS_BA[[#This Row],[Team]]</f>
        <v>$400 Draft Champions Jan 09 1:00 pm Lg.3586Team Taylor</v>
      </c>
    </row>
    <row r="2840" spans="1:7" x14ac:dyDescent="0.25">
      <c r="A2840">
        <v>477</v>
      </c>
      <c r="B2840" t="s">
        <v>2677</v>
      </c>
      <c r="C2840" t="s">
        <v>2675</v>
      </c>
      <c r="D2840">
        <v>0.2727</v>
      </c>
      <c r="E2840">
        <v>2434</v>
      </c>
      <c r="F2840">
        <f t="shared" si="44"/>
        <v>4</v>
      </c>
      <c r="G2840" t="str">
        <f>STANDINGS_BA[[#This Row],[League]]&amp;STANDINGS_BA[[#This Row],[Team]]</f>
        <v>$400 Draft Champions Jan 09 1:00 pm Lg.3586Vermont Mariners</v>
      </c>
    </row>
    <row r="2841" spans="1:7" x14ac:dyDescent="0.25">
      <c r="A2841">
        <v>989</v>
      </c>
      <c r="B2841" t="s">
        <v>17</v>
      </c>
      <c r="C2841" t="s">
        <v>2675</v>
      </c>
      <c r="D2841">
        <v>0.26860000000000001</v>
      </c>
      <c r="E2841">
        <v>1922</v>
      </c>
      <c r="F2841">
        <f t="shared" si="44"/>
        <v>5</v>
      </c>
      <c r="G2841" t="str">
        <f>STANDINGS_BA[[#This Row],[League]]&amp;STANDINGS_BA[[#This Row],[Team]]</f>
        <v>$400 Draft Champions Jan 09 1:00 pm Lg.3586Millertime</v>
      </c>
    </row>
    <row r="2842" spans="1:7" x14ac:dyDescent="0.25">
      <c r="A2842">
        <v>1018</v>
      </c>
      <c r="B2842" t="s">
        <v>2678</v>
      </c>
      <c r="C2842" t="s">
        <v>2675</v>
      </c>
      <c r="D2842">
        <v>0.26829999999999998</v>
      </c>
      <c r="E2842">
        <v>1893</v>
      </c>
      <c r="F2842">
        <f t="shared" si="44"/>
        <v>6</v>
      </c>
      <c r="G2842" t="str">
        <f>STANDINGS_BA[[#This Row],[League]]&amp;STANDINGS_BA[[#This Row],[Team]]</f>
        <v>$400 Draft Champions Jan 09 1:00 pm Lg.3586Pounders 400</v>
      </c>
    </row>
    <row r="2843" spans="1:7" x14ac:dyDescent="0.25">
      <c r="A2843">
        <v>1494</v>
      </c>
      <c r="B2843" t="s">
        <v>2679</v>
      </c>
      <c r="C2843" t="s">
        <v>2675</v>
      </c>
      <c r="D2843">
        <v>0.2651</v>
      </c>
      <c r="E2843">
        <v>1417</v>
      </c>
      <c r="F2843">
        <f t="shared" si="44"/>
        <v>7</v>
      </c>
      <c r="G2843" t="str">
        <f>STANDINGS_BA[[#This Row],[League]]&amp;STANDINGS_BA[[#This Row],[Team]]</f>
        <v>$400 Draft Champions Jan 09 1:00 pm Lg.3586Draughtsman 1</v>
      </c>
    </row>
    <row r="2844" spans="1:7" x14ac:dyDescent="0.25">
      <c r="A2844">
        <v>1532</v>
      </c>
      <c r="B2844" t="s">
        <v>2680</v>
      </c>
      <c r="C2844" t="s">
        <v>2675</v>
      </c>
      <c r="D2844">
        <v>0.26490000000000002</v>
      </c>
      <c r="E2844">
        <v>1379</v>
      </c>
      <c r="F2844">
        <f t="shared" si="44"/>
        <v>8</v>
      </c>
      <c r="G2844" t="str">
        <f>STANDINGS_BA[[#This Row],[League]]&amp;STANDINGS_BA[[#This Row],[Team]]</f>
        <v>$400 Draft Champions Jan 09 1:00 pm Lg.3586The Achievers - DC 4</v>
      </c>
    </row>
    <row r="2845" spans="1:7" x14ac:dyDescent="0.25">
      <c r="A2845">
        <v>1667</v>
      </c>
      <c r="B2845" t="s">
        <v>57</v>
      </c>
      <c r="C2845" t="s">
        <v>2675</v>
      </c>
      <c r="D2845">
        <v>0.2641</v>
      </c>
      <c r="E2845">
        <v>1244</v>
      </c>
      <c r="F2845">
        <f t="shared" si="44"/>
        <v>9</v>
      </c>
      <c r="G2845" t="str">
        <f>STANDINGS_BA[[#This Row],[League]]&amp;STANDINGS_BA[[#This Row],[Team]]</f>
        <v>$400 Draft Champions Jan 09 1:00 pm Lg.3586Blood and Gore</v>
      </c>
    </row>
    <row r="2846" spans="1:7" x14ac:dyDescent="0.25">
      <c r="A2846">
        <v>1858</v>
      </c>
      <c r="B2846" t="s">
        <v>2681</v>
      </c>
      <c r="C2846" t="s">
        <v>2675</v>
      </c>
      <c r="D2846">
        <v>0.26279999999999998</v>
      </c>
      <c r="E2846">
        <v>1053</v>
      </c>
      <c r="F2846">
        <f t="shared" si="44"/>
        <v>10</v>
      </c>
      <c r="G2846" t="str">
        <f>STANDINGS_BA[[#This Row],[League]]&amp;STANDINGS_BA[[#This Row],[Team]]</f>
        <v>$400 Draft Champions Jan 09 1:00 pm Lg.3586ShowtimeDC1</v>
      </c>
    </row>
    <row r="2847" spans="1:7" x14ac:dyDescent="0.25">
      <c r="A2847">
        <v>1904</v>
      </c>
      <c r="B2847" t="s">
        <v>2682</v>
      </c>
      <c r="C2847" t="s">
        <v>2675</v>
      </c>
      <c r="D2847">
        <v>0.26250000000000001</v>
      </c>
      <c r="E2847">
        <v>1007</v>
      </c>
      <c r="F2847">
        <f t="shared" si="44"/>
        <v>11</v>
      </c>
      <c r="G2847" t="str">
        <f>STANDINGS_BA[[#This Row],[League]]&amp;STANDINGS_BA[[#This Row],[Team]]</f>
        <v>$400 Draft Champions Jan 09 1:00 pm Lg.3586Dino Rona</v>
      </c>
    </row>
    <row r="2848" spans="1:7" x14ac:dyDescent="0.25">
      <c r="A2848">
        <v>1910</v>
      </c>
      <c r="B2848" t="s">
        <v>2683</v>
      </c>
      <c r="C2848" t="s">
        <v>2675</v>
      </c>
      <c r="D2848">
        <v>0.26250000000000001</v>
      </c>
      <c r="E2848">
        <v>1001</v>
      </c>
      <c r="F2848">
        <f t="shared" si="44"/>
        <v>12</v>
      </c>
      <c r="G2848" t="str">
        <f>STANDINGS_BA[[#This Row],[League]]&amp;STANDINGS_BA[[#This Row],[Team]]</f>
        <v>$400 Draft Champions Jan 09 1:00 pm Lg.3586The Penthouse</v>
      </c>
    </row>
    <row r="2849" spans="1:7" x14ac:dyDescent="0.25">
      <c r="A2849">
        <v>2108</v>
      </c>
      <c r="B2849" t="s">
        <v>208</v>
      </c>
      <c r="C2849" t="s">
        <v>2675</v>
      </c>
      <c r="D2849">
        <v>0.2611</v>
      </c>
      <c r="E2849">
        <v>803</v>
      </c>
      <c r="F2849">
        <f t="shared" si="44"/>
        <v>13</v>
      </c>
      <c r="G2849" t="str">
        <f>STANDINGS_BA[[#This Row],[League]]&amp;STANDINGS_BA[[#This Row],[Team]]</f>
        <v>$400 Draft Champions Jan 09 1:00 pm Lg.3586Gashouse Gang</v>
      </c>
    </row>
    <row r="2850" spans="1:7" x14ac:dyDescent="0.25">
      <c r="A2850">
        <v>2263</v>
      </c>
      <c r="B2850" t="s">
        <v>2684</v>
      </c>
      <c r="C2850" t="s">
        <v>2675</v>
      </c>
      <c r="D2850">
        <v>0.25979999999999998</v>
      </c>
      <c r="E2850">
        <v>648</v>
      </c>
      <c r="F2850">
        <f t="shared" si="44"/>
        <v>14</v>
      </c>
      <c r="G2850" t="str">
        <f>STANDINGS_BA[[#This Row],[League]]&amp;STANDINGS_BA[[#This Row],[Team]]</f>
        <v>$400 Draft Champions Jan 09 1:00 pm Lg.3586Team porus</v>
      </c>
    </row>
    <row r="2851" spans="1:7" x14ac:dyDescent="0.25">
      <c r="A2851">
        <v>2549</v>
      </c>
      <c r="B2851" t="s">
        <v>2685</v>
      </c>
      <c r="C2851" t="s">
        <v>2675</v>
      </c>
      <c r="D2851">
        <v>0.2571</v>
      </c>
      <c r="E2851">
        <v>362</v>
      </c>
      <c r="F2851">
        <f t="shared" si="44"/>
        <v>15</v>
      </c>
      <c r="G2851" t="str">
        <f>STANDINGS_BA[[#This Row],[League]]&amp;STANDINGS_BA[[#This Row],[Team]]</f>
        <v>$400 Draft Champions Jan 09 1:00 pm Lg.3586Gont Sparrowhawks</v>
      </c>
    </row>
    <row r="2852" spans="1:7" x14ac:dyDescent="0.25">
      <c r="A2852">
        <v>294</v>
      </c>
      <c r="B2852" t="s">
        <v>2686</v>
      </c>
      <c r="C2852" t="s">
        <v>2687</v>
      </c>
      <c r="D2852">
        <v>0.27460000000000001</v>
      </c>
      <c r="E2852">
        <v>2617</v>
      </c>
      <c r="F2852">
        <f t="shared" si="44"/>
        <v>1</v>
      </c>
      <c r="G2852" t="str">
        <f>STANDINGS_BA[[#This Row],[League]]&amp;STANDINGS_BA[[#This Row],[Team]]</f>
        <v>$400 Draft Champions Jan 27 1:00 pm Lg.3628Tdot Tanks 4</v>
      </c>
    </row>
    <row r="2853" spans="1:7" x14ac:dyDescent="0.25">
      <c r="A2853">
        <v>309</v>
      </c>
      <c r="B2853" t="s">
        <v>402</v>
      </c>
      <c r="C2853" t="s">
        <v>2687</v>
      </c>
      <c r="D2853">
        <v>0.27439999999999998</v>
      </c>
      <c r="E2853">
        <v>2602</v>
      </c>
      <c r="F2853">
        <f t="shared" si="44"/>
        <v>2</v>
      </c>
      <c r="G2853" t="str">
        <f>STANDINGS_BA[[#This Row],[League]]&amp;STANDINGS_BA[[#This Row],[Team]]</f>
        <v>$400 Draft Champions Jan 27 1:00 pm Lg.3628Team Leonard</v>
      </c>
    </row>
    <row r="2854" spans="1:7" x14ac:dyDescent="0.25">
      <c r="A2854">
        <v>336</v>
      </c>
      <c r="B2854" t="s">
        <v>2688</v>
      </c>
      <c r="C2854" t="s">
        <v>2687</v>
      </c>
      <c r="D2854">
        <v>0.27410000000000001</v>
      </c>
      <c r="E2854">
        <v>2575</v>
      </c>
      <c r="F2854">
        <f t="shared" si="44"/>
        <v>3</v>
      </c>
      <c r="G2854" t="str">
        <f>STANDINGS_BA[[#This Row],[League]]&amp;STANDINGS_BA[[#This Row],[Team]]</f>
        <v>$400 Draft Champions Jan 27 1:00 pm Lg.3628The Mudhens</v>
      </c>
    </row>
    <row r="2855" spans="1:7" x14ac:dyDescent="0.25">
      <c r="A2855">
        <v>466</v>
      </c>
      <c r="B2855" t="s">
        <v>2689</v>
      </c>
      <c r="C2855" t="s">
        <v>2687</v>
      </c>
      <c r="D2855">
        <v>0.27279999999999999</v>
      </c>
      <c r="E2855">
        <v>2445</v>
      </c>
      <c r="F2855">
        <f t="shared" si="44"/>
        <v>4</v>
      </c>
      <c r="G2855" t="str">
        <f>STANDINGS_BA[[#This Row],[League]]&amp;STANDINGS_BA[[#This Row],[Team]]</f>
        <v>$400 Draft Champions Jan 27 1:00 pm Lg.3628Senior Moment</v>
      </c>
    </row>
    <row r="2856" spans="1:7" x14ac:dyDescent="0.25">
      <c r="A2856">
        <v>635</v>
      </c>
      <c r="B2856" t="s">
        <v>2690</v>
      </c>
      <c r="C2856" t="s">
        <v>2687</v>
      </c>
      <c r="D2856">
        <v>0.27129999999999999</v>
      </c>
      <c r="E2856">
        <v>2276</v>
      </c>
      <c r="F2856">
        <f t="shared" si="44"/>
        <v>5</v>
      </c>
      <c r="G2856" t="str">
        <f>STANDINGS_BA[[#This Row],[League]]&amp;STANDINGS_BA[[#This Row],[Team]]</f>
        <v>$400 Draft Champions Jan 27 1:00 pm Lg.3628K Korner</v>
      </c>
    </row>
    <row r="2857" spans="1:7" x14ac:dyDescent="0.25">
      <c r="A2857">
        <v>760</v>
      </c>
      <c r="B2857" t="s">
        <v>264</v>
      </c>
      <c r="C2857" t="s">
        <v>2687</v>
      </c>
      <c r="D2857">
        <v>0.2702</v>
      </c>
      <c r="E2857">
        <v>2151</v>
      </c>
      <c r="F2857">
        <f t="shared" si="44"/>
        <v>6</v>
      </c>
      <c r="G2857" t="str">
        <f>STANDINGS_BA[[#This Row],[League]]&amp;STANDINGS_BA[[#This Row],[Team]]</f>
        <v>$400 Draft Champions Jan 27 1:00 pm Lg.3628Tigers Slappy DC3</v>
      </c>
    </row>
    <row r="2858" spans="1:7" x14ac:dyDescent="0.25">
      <c r="A2858">
        <v>1451</v>
      </c>
      <c r="B2858" t="s">
        <v>2691</v>
      </c>
      <c r="C2858" t="s">
        <v>2687</v>
      </c>
      <c r="D2858">
        <v>0.26540000000000002</v>
      </c>
      <c r="E2858">
        <v>1460</v>
      </c>
      <c r="F2858">
        <f t="shared" si="44"/>
        <v>7</v>
      </c>
      <c r="G2858" t="str">
        <f>STANDINGS_BA[[#This Row],[League]]&amp;STANDINGS_BA[[#This Row],[Team]]</f>
        <v>$400 Draft Champions Jan 27 1:00 pm Lg.3628Garrett Atkins Diet</v>
      </c>
    </row>
    <row r="2859" spans="1:7" x14ac:dyDescent="0.25">
      <c r="A2859">
        <v>1680</v>
      </c>
      <c r="B2859" t="s">
        <v>518</v>
      </c>
      <c r="C2859" t="s">
        <v>2687</v>
      </c>
      <c r="D2859">
        <v>0.26400000000000001</v>
      </c>
      <c r="E2859">
        <v>1231</v>
      </c>
      <c r="F2859">
        <f t="shared" si="44"/>
        <v>8</v>
      </c>
      <c r="G2859" t="str">
        <f>STANDINGS_BA[[#This Row],[League]]&amp;STANDINGS_BA[[#This Row],[Team]]</f>
        <v>$400 Draft Champions Jan 27 1:00 pm Lg.3628Lamentation of Their Women</v>
      </c>
    </row>
    <row r="2860" spans="1:7" x14ac:dyDescent="0.25">
      <c r="A2860">
        <v>1838</v>
      </c>
      <c r="B2860" t="s">
        <v>2692</v>
      </c>
      <c r="C2860" t="s">
        <v>2687</v>
      </c>
      <c r="D2860">
        <v>0.26290000000000002</v>
      </c>
      <c r="E2860">
        <v>1073</v>
      </c>
      <c r="F2860">
        <f t="shared" si="44"/>
        <v>9</v>
      </c>
      <c r="G2860" t="str">
        <f>STANDINGS_BA[[#This Row],[League]]&amp;STANDINGS_BA[[#This Row],[Team]]</f>
        <v>$400 Draft Champions Jan 27 1:00 pm Lg.3628Salisbury Theatre</v>
      </c>
    </row>
    <row r="2861" spans="1:7" x14ac:dyDescent="0.25">
      <c r="A2861">
        <v>1965</v>
      </c>
      <c r="B2861" t="s">
        <v>2693</v>
      </c>
      <c r="C2861" t="s">
        <v>2687</v>
      </c>
      <c r="D2861">
        <v>0.2621</v>
      </c>
      <c r="E2861">
        <v>946</v>
      </c>
      <c r="F2861">
        <f t="shared" si="44"/>
        <v>10</v>
      </c>
      <c r="G2861" t="str">
        <f>STANDINGS_BA[[#This Row],[League]]&amp;STANDINGS_BA[[#This Row],[Team]]</f>
        <v>$400 Draft Champions Jan 27 1:00 pm Lg.3628ShowtimeDC2</v>
      </c>
    </row>
    <row r="2862" spans="1:7" x14ac:dyDescent="0.25">
      <c r="A2862">
        <v>2009</v>
      </c>
      <c r="B2862" t="s">
        <v>2694</v>
      </c>
      <c r="C2862" t="s">
        <v>2687</v>
      </c>
      <c r="D2862">
        <v>0.26169999999999999</v>
      </c>
      <c r="E2862">
        <v>902</v>
      </c>
      <c r="F2862">
        <f t="shared" si="44"/>
        <v>11</v>
      </c>
      <c r="G2862" t="str">
        <f>STANDINGS_BA[[#This Row],[League]]&amp;STANDINGS_BA[[#This Row],[Team]]</f>
        <v>$400 Draft Champions Jan 27 1:00 pm Lg.3628Obstreperous Obelisks</v>
      </c>
    </row>
    <row r="2863" spans="1:7" x14ac:dyDescent="0.25">
      <c r="A2863">
        <v>2025</v>
      </c>
      <c r="B2863" t="s">
        <v>170</v>
      </c>
      <c r="C2863" t="s">
        <v>2687</v>
      </c>
      <c r="D2863">
        <v>0.26169999999999999</v>
      </c>
      <c r="E2863">
        <v>886</v>
      </c>
      <c r="F2863">
        <f t="shared" si="44"/>
        <v>12</v>
      </c>
      <c r="G2863" t="str">
        <f>STANDINGS_BA[[#This Row],[League]]&amp;STANDINGS_BA[[#This Row],[Team]]</f>
        <v>$400 Draft Champions Jan 27 1:00 pm Lg.3628deadmoneyD</v>
      </c>
    </row>
    <row r="2864" spans="1:7" x14ac:dyDescent="0.25">
      <c r="A2864">
        <v>2190</v>
      </c>
      <c r="B2864" t="s">
        <v>2695</v>
      </c>
      <c r="C2864" t="s">
        <v>2687</v>
      </c>
      <c r="D2864">
        <v>0.26050000000000001</v>
      </c>
      <c r="E2864">
        <v>721</v>
      </c>
      <c r="F2864">
        <f t="shared" si="44"/>
        <v>13</v>
      </c>
      <c r="G2864" t="str">
        <f>STANDINGS_BA[[#This Row],[League]]&amp;STANDINGS_BA[[#This Row],[Team]]</f>
        <v>$400 Draft Champions Jan 27 1:00 pm Lg.3628The Achievers - DC 5</v>
      </c>
    </row>
    <row r="2865" spans="1:7" x14ac:dyDescent="0.25">
      <c r="A2865">
        <v>2816</v>
      </c>
      <c r="B2865" t="s">
        <v>2696</v>
      </c>
      <c r="C2865" t="s">
        <v>2687</v>
      </c>
      <c r="D2865">
        <v>0.25259999999999999</v>
      </c>
      <c r="E2865">
        <v>95</v>
      </c>
      <c r="F2865">
        <f t="shared" si="44"/>
        <v>14</v>
      </c>
      <c r="G2865" t="str">
        <f>STANDINGS_BA[[#This Row],[League]]&amp;STANDINGS_BA[[#This Row],[Team]]</f>
        <v>$400 Draft Champions Jan 27 1:00 pm Lg.3628Starfishmn 0127Z</v>
      </c>
    </row>
    <row r="2866" spans="1:7" x14ac:dyDescent="0.25">
      <c r="A2866">
        <v>2858</v>
      </c>
      <c r="B2866" t="s">
        <v>2697</v>
      </c>
      <c r="C2866" t="s">
        <v>2687</v>
      </c>
      <c r="D2866">
        <v>0.25069999999999998</v>
      </c>
      <c r="E2866">
        <v>53</v>
      </c>
      <c r="F2866">
        <f t="shared" si="44"/>
        <v>15</v>
      </c>
      <c r="G2866" t="str">
        <f>STANDINGS_BA[[#This Row],[League]]&amp;STANDINGS_BA[[#This Row],[Team]]</f>
        <v>$400 Draft Champions Jan 27 1:00 pm Lg.3628Makin' it Reign</v>
      </c>
    </row>
    <row r="2867" spans="1:7" x14ac:dyDescent="0.25">
      <c r="A2867">
        <v>543</v>
      </c>
      <c r="B2867" t="s">
        <v>453</v>
      </c>
      <c r="C2867" t="s">
        <v>2698</v>
      </c>
      <c r="D2867">
        <v>0.27210000000000001</v>
      </c>
      <c r="E2867">
        <v>2368</v>
      </c>
      <c r="F2867">
        <f t="shared" si="44"/>
        <v>1</v>
      </c>
      <c r="G2867" t="str">
        <f>STANDINGS_BA[[#This Row],[League]]&amp;STANDINGS_BA[[#This Row],[Team]]</f>
        <v>$400 Draft Champions Mar 01 1:00 pm Lg.3807Lost in the Fog</v>
      </c>
    </row>
    <row r="2868" spans="1:7" x14ac:dyDescent="0.25">
      <c r="A2868">
        <v>882</v>
      </c>
      <c r="B2868" t="s">
        <v>2699</v>
      </c>
      <c r="C2868" t="s">
        <v>2698</v>
      </c>
      <c r="D2868">
        <v>0.26919999999999999</v>
      </c>
      <c r="E2868">
        <v>2029.5</v>
      </c>
      <c r="F2868">
        <f t="shared" si="44"/>
        <v>2</v>
      </c>
      <c r="G2868" t="str">
        <f>STANDINGS_BA[[#This Row],[League]]&amp;STANDINGS_BA[[#This Row],[Team]]</f>
        <v>$400 Draft Champions Mar 01 1:00 pm Lg.3807Who's Your Papi??</v>
      </c>
    </row>
    <row r="2869" spans="1:7" x14ac:dyDescent="0.25">
      <c r="A2869">
        <v>897</v>
      </c>
      <c r="B2869" t="s">
        <v>416</v>
      </c>
      <c r="C2869" t="s">
        <v>2698</v>
      </c>
      <c r="D2869">
        <v>0.26919999999999999</v>
      </c>
      <c r="E2869">
        <v>2014</v>
      </c>
      <c r="F2869">
        <f t="shared" si="44"/>
        <v>3</v>
      </c>
      <c r="G2869" t="str">
        <f>STANDINGS_BA[[#This Row],[League]]&amp;STANDINGS_BA[[#This Row],[Team]]</f>
        <v>$400 Draft Champions Mar 01 1:00 pm Lg.3807B&amp;B</v>
      </c>
    </row>
    <row r="2870" spans="1:7" x14ac:dyDescent="0.25">
      <c r="A2870">
        <v>900</v>
      </c>
      <c r="B2870" t="s">
        <v>2700</v>
      </c>
      <c r="C2870" t="s">
        <v>2698</v>
      </c>
      <c r="D2870">
        <v>0.26910000000000001</v>
      </c>
      <c r="E2870">
        <v>2011</v>
      </c>
      <c r="F2870">
        <f t="shared" si="44"/>
        <v>4</v>
      </c>
      <c r="G2870" t="str">
        <f>STANDINGS_BA[[#This Row],[League]]&amp;STANDINGS_BA[[#This Row],[Team]]</f>
        <v>$400 Draft Champions Mar 01 1:00 pm Lg.3807deadmoneyI</v>
      </c>
    </row>
    <row r="2871" spans="1:7" x14ac:dyDescent="0.25">
      <c r="A2871">
        <v>920</v>
      </c>
      <c r="B2871" t="s">
        <v>256</v>
      </c>
      <c r="C2871" t="s">
        <v>2698</v>
      </c>
      <c r="D2871">
        <v>0.26900000000000002</v>
      </c>
      <c r="E2871">
        <v>1991</v>
      </c>
      <c r="F2871">
        <f t="shared" si="44"/>
        <v>5</v>
      </c>
      <c r="G2871" t="str">
        <f>STANDINGS_BA[[#This Row],[League]]&amp;STANDINGS_BA[[#This Row],[Team]]</f>
        <v>$400 Draft Champions Mar 01 1:00 pm Lg.3807KNIGHTS</v>
      </c>
    </row>
    <row r="2872" spans="1:7" x14ac:dyDescent="0.25">
      <c r="A2872">
        <v>1013</v>
      </c>
      <c r="B2872" t="s">
        <v>2701</v>
      </c>
      <c r="C2872" t="s">
        <v>2698</v>
      </c>
      <c r="D2872">
        <v>0.26840000000000003</v>
      </c>
      <c r="E2872">
        <v>1898</v>
      </c>
      <c r="F2872">
        <f t="shared" si="44"/>
        <v>6</v>
      </c>
      <c r="G2872" t="str">
        <f>STANDINGS_BA[[#This Row],[League]]&amp;STANDINGS_BA[[#This Row],[Team]]</f>
        <v>$400 Draft Champions Mar 01 1:00 pm Lg.3807The Hit Kings</v>
      </c>
    </row>
    <row r="2873" spans="1:7" x14ac:dyDescent="0.25">
      <c r="A2873">
        <v>1286</v>
      </c>
      <c r="B2873" t="s">
        <v>19</v>
      </c>
      <c r="C2873" t="s">
        <v>2698</v>
      </c>
      <c r="D2873">
        <v>0.26650000000000001</v>
      </c>
      <c r="E2873">
        <v>1625</v>
      </c>
      <c r="F2873">
        <f t="shared" si="44"/>
        <v>7</v>
      </c>
      <c r="G2873" t="str">
        <f>STANDINGS_BA[[#This Row],[League]]&amp;STANDINGS_BA[[#This Row],[Team]]</f>
        <v>$400 Draft Champions Mar 01 1:00 pm Lg.3807One Eyed Jack</v>
      </c>
    </row>
    <row r="2874" spans="1:7" x14ac:dyDescent="0.25">
      <c r="A2874">
        <v>1310</v>
      </c>
      <c r="B2874" t="s">
        <v>2702</v>
      </c>
      <c r="C2874" t="s">
        <v>2698</v>
      </c>
      <c r="D2874">
        <v>0.26629999999999998</v>
      </c>
      <c r="E2874">
        <v>1601</v>
      </c>
      <c r="F2874">
        <f t="shared" si="44"/>
        <v>8</v>
      </c>
      <c r="G2874" t="str">
        <f>STANDINGS_BA[[#This Row],[League]]&amp;STANDINGS_BA[[#This Row],[Team]]</f>
        <v>$400 Draft Champions Mar 01 1:00 pm Lg.3807Swamps</v>
      </c>
    </row>
    <row r="2875" spans="1:7" x14ac:dyDescent="0.25">
      <c r="A2875">
        <v>1459</v>
      </c>
      <c r="B2875" t="s">
        <v>1563</v>
      </c>
      <c r="C2875" t="s">
        <v>2698</v>
      </c>
      <c r="D2875">
        <v>0.26540000000000002</v>
      </c>
      <c r="E2875">
        <v>1452</v>
      </c>
      <c r="F2875">
        <f t="shared" si="44"/>
        <v>9</v>
      </c>
      <c r="G2875" t="str">
        <f>STANDINGS_BA[[#This Row],[League]]&amp;STANDINGS_BA[[#This Row],[Team]]</f>
        <v>$400 Draft Champions Mar 01 1:00 pm Lg.3807@SethDaSportsMan</v>
      </c>
    </row>
    <row r="2876" spans="1:7" x14ac:dyDescent="0.25">
      <c r="A2876">
        <v>1560</v>
      </c>
      <c r="B2876" t="s">
        <v>2703</v>
      </c>
      <c r="C2876" t="s">
        <v>2698</v>
      </c>
      <c r="D2876">
        <v>0.26469999999999999</v>
      </c>
      <c r="E2876">
        <v>1351</v>
      </c>
      <c r="F2876">
        <f t="shared" si="44"/>
        <v>10</v>
      </c>
      <c r="G2876" t="str">
        <f>STANDINGS_BA[[#This Row],[League]]&amp;STANDINGS_BA[[#This Row],[Team]]</f>
        <v>$400 Draft Champions Mar 01 1:00 pm Lg.3807JonesCurtisW DC3</v>
      </c>
    </row>
    <row r="2877" spans="1:7" x14ac:dyDescent="0.25">
      <c r="A2877">
        <v>1578</v>
      </c>
      <c r="B2877" t="s">
        <v>252</v>
      </c>
      <c r="C2877" t="s">
        <v>2698</v>
      </c>
      <c r="D2877">
        <v>0.26469999999999999</v>
      </c>
      <c r="E2877">
        <v>1333</v>
      </c>
      <c r="F2877">
        <f t="shared" si="44"/>
        <v>11</v>
      </c>
      <c r="G2877" t="str">
        <f>STANDINGS_BA[[#This Row],[League]]&amp;STANDINGS_BA[[#This Row],[Team]]</f>
        <v>$400 Draft Champions Mar 01 1:00 pm Lg.3807Cuban Baseball Federation</v>
      </c>
    </row>
    <row r="2878" spans="1:7" x14ac:dyDescent="0.25">
      <c r="A2878">
        <v>1891</v>
      </c>
      <c r="B2878" t="s">
        <v>142</v>
      </c>
      <c r="C2878" t="s">
        <v>2698</v>
      </c>
      <c r="D2878">
        <v>0.2626</v>
      </c>
      <c r="E2878">
        <v>1020</v>
      </c>
      <c r="F2878">
        <f t="shared" si="44"/>
        <v>12</v>
      </c>
      <c r="G2878" t="str">
        <f>STANDINGS_BA[[#This Row],[League]]&amp;STANDINGS_BA[[#This Row],[Team]]</f>
        <v>$400 Draft Champions Mar 01 1:00 pm Lg.3807High Hopes</v>
      </c>
    </row>
    <row r="2879" spans="1:7" x14ac:dyDescent="0.25">
      <c r="A2879">
        <v>2503</v>
      </c>
      <c r="B2879" t="s">
        <v>2704</v>
      </c>
      <c r="C2879" t="s">
        <v>2698</v>
      </c>
      <c r="D2879">
        <v>0.25769999999999998</v>
      </c>
      <c r="E2879">
        <v>408</v>
      </c>
      <c r="F2879">
        <f t="shared" si="44"/>
        <v>13</v>
      </c>
      <c r="G2879" t="str">
        <f>STANDINGS_BA[[#This Row],[League]]&amp;STANDINGS_BA[[#This Row],[Team]]</f>
        <v>$400 Draft Champions Mar 01 1:00 pm Lg.3807PhillyCheeseSteaks-DC</v>
      </c>
    </row>
    <row r="2880" spans="1:7" x14ac:dyDescent="0.25">
      <c r="A2880">
        <v>2509</v>
      </c>
      <c r="B2880" t="s">
        <v>2705</v>
      </c>
      <c r="C2880" t="s">
        <v>2698</v>
      </c>
      <c r="D2880">
        <v>0.2576</v>
      </c>
      <c r="E2880">
        <v>402</v>
      </c>
      <c r="F2880">
        <f t="shared" si="44"/>
        <v>14</v>
      </c>
      <c r="G2880" t="str">
        <f>STANDINGS_BA[[#This Row],[League]]&amp;STANDINGS_BA[[#This Row],[Team]]</f>
        <v>$400 Draft Champions Mar 01 1:00 pm Lg.3807Harvey Ballbangers</v>
      </c>
    </row>
    <row r="2881" spans="1:7" x14ac:dyDescent="0.25">
      <c r="A2881">
        <v>2544</v>
      </c>
      <c r="B2881" t="s">
        <v>2706</v>
      </c>
      <c r="C2881" t="s">
        <v>2698</v>
      </c>
      <c r="D2881">
        <v>0.25719999999999998</v>
      </c>
      <c r="E2881">
        <v>367</v>
      </c>
      <c r="F2881">
        <f t="shared" si="44"/>
        <v>15</v>
      </c>
      <c r="G2881" t="str">
        <f>STANDINGS_BA[[#This Row],[League]]&amp;STANDINGS_BA[[#This Row],[Team]]</f>
        <v>$400 Draft Champions Mar 01 1:00 pm Lg.3807Four-Baggers</v>
      </c>
    </row>
    <row r="2882" spans="1:7" x14ac:dyDescent="0.25">
      <c r="A2882">
        <v>346</v>
      </c>
      <c r="B2882" t="s">
        <v>2707</v>
      </c>
      <c r="C2882" t="s">
        <v>2708</v>
      </c>
      <c r="D2882">
        <v>0.27400000000000002</v>
      </c>
      <c r="E2882">
        <v>2565</v>
      </c>
      <c r="F2882">
        <f t="shared" ref="F2882:F2911" si="45">IF(C2882=C2881,F2881+1,1)</f>
        <v>1</v>
      </c>
      <c r="G2882" t="str">
        <f>STANDINGS_BA[[#This Row],[League]]&amp;STANDINGS_BA[[#This Row],[Team]]</f>
        <v>$400 Draft Champions Mar 06 1:00 pm Lg.3837Oceanic Six</v>
      </c>
    </row>
    <row r="2883" spans="1:7" x14ac:dyDescent="0.25">
      <c r="A2883">
        <v>352</v>
      </c>
      <c r="B2883" t="s">
        <v>2709</v>
      </c>
      <c r="C2883" t="s">
        <v>2708</v>
      </c>
      <c r="D2883">
        <v>0.27389999999999998</v>
      </c>
      <c r="E2883">
        <v>2559</v>
      </c>
      <c r="F2883">
        <f t="shared" si="45"/>
        <v>2</v>
      </c>
      <c r="G2883" t="str">
        <f>STANDINGS_BA[[#This Row],[League]]&amp;STANDINGS_BA[[#This Row],[Team]]</f>
        <v>$400 Draft Champions Mar 06 1:00 pm Lg.3837The Dubbies</v>
      </c>
    </row>
    <row r="2884" spans="1:7" x14ac:dyDescent="0.25">
      <c r="A2884">
        <v>369</v>
      </c>
      <c r="B2884" t="s">
        <v>183</v>
      </c>
      <c r="C2884" t="s">
        <v>2708</v>
      </c>
      <c r="D2884">
        <v>0.2737</v>
      </c>
      <c r="E2884">
        <v>2542</v>
      </c>
      <c r="F2884">
        <f t="shared" si="45"/>
        <v>3</v>
      </c>
      <c r="G2884" t="str">
        <f>STANDINGS_BA[[#This Row],[League]]&amp;STANDINGS_BA[[#This Row],[Team]]</f>
        <v>$400 Draft Champions Mar 06 1:00 pm Lg.3837SOI Cube Monkeys</v>
      </c>
    </row>
    <row r="2885" spans="1:7" x14ac:dyDescent="0.25">
      <c r="A2885">
        <v>558</v>
      </c>
      <c r="B2885" t="s">
        <v>245</v>
      </c>
      <c r="C2885" t="s">
        <v>2708</v>
      </c>
      <c r="D2885">
        <v>0.27189999999999998</v>
      </c>
      <c r="E2885">
        <v>2353</v>
      </c>
      <c r="F2885">
        <f t="shared" si="45"/>
        <v>4</v>
      </c>
      <c r="G2885" t="str">
        <f>STANDINGS_BA[[#This Row],[League]]&amp;STANDINGS_BA[[#This Row],[Team]]</f>
        <v>$400 Draft Champions Mar 06 1:00 pm Lg.3837Fresh Ripe Peaches</v>
      </c>
    </row>
    <row r="2886" spans="1:7" x14ac:dyDescent="0.25">
      <c r="A2886">
        <v>730</v>
      </c>
      <c r="B2886" t="s">
        <v>2710</v>
      </c>
      <c r="C2886" t="s">
        <v>2708</v>
      </c>
      <c r="D2886">
        <v>0.27039999999999997</v>
      </c>
      <c r="E2886">
        <v>2181</v>
      </c>
      <c r="F2886">
        <f t="shared" si="45"/>
        <v>5</v>
      </c>
      <c r="G2886" t="str">
        <f>STANDINGS_BA[[#This Row],[League]]&amp;STANDINGS_BA[[#This Row],[Team]]</f>
        <v>$400 Draft Champions Mar 06 1:00 pm Lg.3837Myrtle Beach Mermen</v>
      </c>
    </row>
    <row r="2887" spans="1:7" x14ac:dyDescent="0.25">
      <c r="A2887">
        <v>841</v>
      </c>
      <c r="B2887" t="s">
        <v>2711</v>
      </c>
      <c r="C2887" t="s">
        <v>2708</v>
      </c>
      <c r="D2887">
        <v>0.26950000000000002</v>
      </c>
      <c r="E2887">
        <v>2070</v>
      </c>
      <c r="F2887">
        <f t="shared" si="45"/>
        <v>6</v>
      </c>
      <c r="G2887" t="str">
        <f>STANDINGS_BA[[#This Row],[League]]&amp;STANDINGS_BA[[#This Row],[Team]]</f>
        <v>$400 Draft Champions Mar 06 1:00 pm Lg.3837Raft Riders</v>
      </c>
    </row>
    <row r="2888" spans="1:7" x14ac:dyDescent="0.25">
      <c r="A2888">
        <v>932</v>
      </c>
      <c r="B2888" t="s">
        <v>2712</v>
      </c>
      <c r="C2888" t="s">
        <v>2708</v>
      </c>
      <c r="D2888">
        <v>0.26889999999999997</v>
      </c>
      <c r="E2888">
        <v>1979</v>
      </c>
      <c r="F2888">
        <f t="shared" si="45"/>
        <v>7</v>
      </c>
      <c r="G2888" t="str">
        <f>STANDINGS_BA[[#This Row],[League]]&amp;STANDINGS_BA[[#This Row],[Team]]</f>
        <v>$400 Draft Champions Mar 06 1:00 pm Lg.3837bucks</v>
      </c>
    </row>
    <row r="2889" spans="1:7" x14ac:dyDescent="0.25">
      <c r="A2889">
        <v>1128</v>
      </c>
      <c r="B2889" t="s">
        <v>2713</v>
      </c>
      <c r="C2889" t="s">
        <v>2708</v>
      </c>
      <c r="D2889">
        <v>0.2676</v>
      </c>
      <c r="E2889">
        <v>1783</v>
      </c>
      <c r="F2889">
        <f t="shared" si="45"/>
        <v>8</v>
      </c>
      <c r="G2889" t="str">
        <f>STANDINGS_BA[[#This Row],[League]]&amp;STANDINGS_BA[[#This Row],[Team]]</f>
        <v>$400 Draft Champions Mar 06 1:00 pm Lg.3837deadmoneyK</v>
      </c>
    </row>
    <row r="2890" spans="1:7" x14ac:dyDescent="0.25">
      <c r="A2890">
        <v>1449</v>
      </c>
      <c r="B2890" t="s">
        <v>2714</v>
      </c>
      <c r="C2890" t="s">
        <v>2708</v>
      </c>
      <c r="D2890">
        <v>0.26540000000000002</v>
      </c>
      <c r="E2890">
        <v>1462</v>
      </c>
      <c r="F2890">
        <f t="shared" si="45"/>
        <v>9</v>
      </c>
      <c r="G2890" t="str">
        <f>STANDINGS_BA[[#This Row],[League]]&amp;STANDINGS_BA[[#This Row],[Team]]</f>
        <v>$400 Draft Champions Mar 06 1:00 pm Lg.3837Moody's Revenge</v>
      </c>
    </row>
    <row r="2891" spans="1:7" x14ac:dyDescent="0.25">
      <c r="A2891">
        <v>1748</v>
      </c>
      <c r="B2891" t="s">
        <v>19</v>
      </c>
      <c r="C2891" t="s">
        <v>2708</v>
      </c>
      <c r="D2891">
        <v>0.2636</v>
      </c>
      <c r="E2891">
        <v>1163</v>
      </c>
      <c r="F2891">
        <f t="shared" si="45"/>
        <v>10</v>
      </c>
      <c r="G2891" t="str">
        <f>STANDINGS_BA[[#This Row],[League]]&amp;STANDINGS_BA[[#This Row],[Team]]</f>
        <v>$400 Draft Champions Mar 06 1:00 pm Lg.3837One Eyed Jack</v>
      </c>
    </row>
    <row r="2892" spans="1:7" x14ac:dyDescent="0.25">
      <c r="A2892">
        <v>2097</v>
      </c>
      <c r="B2892" t="s">
        <v>2715</v>
      </c>
      <c r="C2892" t="s">
        <v>2708</v>
      </c>
      <c r="D2892">
        <v>0.26119999999999999</v>
      </c>
      <c r="E2892">
        <v>814</v>
      </c>
      <c r="F2892">
        <f t="shared" si="45"/>
        <v>11</v>
      </c>
      <c r="G2892" t="str">
        <f>STANDINGS_BA[[#This Row],[League]]&amp;STANDINGS_BA[[#This Row],[Team]]</f>
        <v>$400 Draft Champions Mar 06 1:00 pm Lg.3837P burg</v>
      </c>
    </row>
    <row r="2893" spans="1:7" x14ac:dyDescent="0.25">
      <c r="A2893">
        <v>2223</v>
      </c>
      <c r="B2893" t="s">
        <v>2716</v>
      </c>
      <c r="C2893" t="s">
        <v>2708</v>
      </c>
      <c r="D2893">
        <v>0.2601</v>
      </c>
      <c r="E2893">
        <v>688</v>
      </c>
      <c r="F2893">
        <f t="shared" si="45"/>
        <v>12</v>
      </c>
      <c r="G2893" t="str">
        <f>STANDINGS_BA[[#This Row],[League]]&amp;STANDINGS_BA[[#This Row],[Team]]</f>
        <v>$400 Draft Champions Mar 06 1:00 pm Lg.3837Ryan's got some SS</v>
      </c>
    </row>
    <row r="2894" spans="1:7" x14ac:dyDescent="0.25">
      <c r="A2894">
        <v>2313</v>
      </c>
      <c r="B2894" t="s">
        <v>2717</v>
      </c>
      <c r="C2894" t="s">
        <v>2708</v>
      </c>
      <c r="D2894">
        <v>0.25950000000000001</v>
      </c>
      <c r="E2894">
        <v>598</v>
      </c>
      <c r="F2894">
        <f t="shared" si="45"/>
        <v>13</v>
      </c>
      <c r="G2894" t="str">
        <f>STANDINGS_BA[[#This Row],[League]]&amp;STANDINGS_BA[[#This Row],[Team]]</f>
        <v>$400 Draft Champions Mar 06 1:00 pm Lg.3837Quint and Slappy</v>
      </c>
    </row>
    <row r="2895" spans="1:7" x14ac:dyDescent="0.25">
      <c r="A2895">
        <v>2755</v>
      </c>
      <c r="B2895" t="s">
        <v>2718</v>
      </c>
      <c r="C2895" t="s">
        <v>2708</v>
      </c>
      <c r="D2895">
        <v>0.25390000000000001</v>
      </c>
      <c r="E2895">
        <v>156</v>
      </c>
      <c r="F2895">
        <f t="shared" si="45"/>
        <v>14</v>
      </c>
      <c r="G2895" t="str">
        <f>STANDINGS_BA[[#This Row],[League]]&amp;STANDINGS_BA[[#This Row],[Team]]</f>
        <v>$400 Draft Champions Mar 06 1:00 pm Lg.3837Liars &amp; Felons #13</v>
      </c>
    </row>
    <row r="2896" spans="1:7" x14ac:dyDescent="0.25">
      <c r="A2896">
        <v>2909</v>
      </c>
      <c r="B2896" t="s">
        <v>2719</v>
      </c>
      <c r="C2896" t="s">
        <v>2708</v>
      </c>
      <c r="D2896">
        <v>0.2429</v>
      </c>
      <c r="E2896">
        <v>2</v>
      </c>
      <c r="F2896">
        <f t="shared" si="45"/>
        <v>15</v>
      </c>
      <c r="G2896" t="str">
        <f>STANDINGS_BA[[#This Row],[League]]&amp;STANDINGS_BA[[#This Row],[Team]]</f>
        <v>$400 Draft Champions Mar 06 1:00 pm Lg.3837Side Jax</v>
      </c>
    </row>
    <row r="2897" spans="1:7" x14ac:dyDescent="0.25">
      <c r="A2897">
        <v>181</v>
      </c>
      <c r="B2897" t="s">
        <v>2720</v>
      </c>
      <c r="C2897" t="s">
        <v>2721</v>
      </c>
      <c r="D2897">
        <v>0.27639999999999998</v>
      </c>
      <c r="E2897">
        <v>2730</v>
      </c>
      <c r="F2897">
        <f t="shared" si="45"/>
        <v>1</v>
      </c>
      <c r="G2897" t="str">
        <f>STANDINGS_BA[[#This Row],[League]]&amp;STANDINGS_BA[[#This Row],[Team]]</f>
        <v>$400 Draft Champions Mar 10 1:00 pm Lg.3869MEN WITH WOOD 400</v>
      </c>
    </row>
    <row r="2898" spans="1:7" x14ac:dyDescent="0.25">
      <c r="A2898">
        <v>250</v>
      </c>
      <c r="B2898" t="s">
        <v>2722</v>
      </c>
      <c r="C2898" t="s">
        <v>2721</v>
      </c>
      <c r="D2898">
        <v>0.27510000000000001</v>
      </c>
      <c r="E2898">
        <v>2661</v>
      </c>
      <c r="F2898">
        <f t="shared" si="45"/>
        <v>2</v>
      </c>
      <c r="G2898" t="str">
        <f>STANDINGS_BA[[#This Row],[League]]&amp;STANDINGS_BA[[#This Row],[Team]]</f>
        <v>$400 Draft Champions Mar 10 1:00 pm Lg.3869Going Going Gone</v>
      </c>
    </row>
    <row r="2899" spans="1:7" x14ac:dyDescent="0.25">
      <c r="A2899">
        <v>426</v>
      </c>
      <c r="B2899" t="s">
        <v>2723</v>
      </c>
      <c r="C2899" t="s">
        <v>2721</v>
      </c>
      <c r="D2899">
        <v>0.27310000000000001</v>
      </c>
      <c r="E2899">
        <v>2485</v>
      </c>
      <c r="F2899">
        <f t="shared" si="45"/>
        <v>3</v>
      </c>
      <c r="G2899" t="str">
        <f>STANDINGS_BA[[#This Row],[League]]&amp;STANDINGS_BA[[#This Row],[Team]]</f>
        <v>$400 Draft Champions Mar 10 1:00 pm Lg.3869Cano Play With Madness</v>
      </c>
    </row>
    <row r="2900" spans="1:7" x14ac:dyDescent="0.25">
      <c r="A2900">
        <v>815</v>
      </c>
      <c r="B2900" t="s">
        <v>2724</v>
      </c>
      <c r="C2900" t="s">
        <v>2721</v>
      </c>
      <c r="D2900">
        <v>0.26960000000000001</v>
      </c>
      <c r="E2900">
        <v>2096</v>
      </c>
      <c r="F2900">
        <f t="shared" si="45"/>
        <v>4</v>
      </c>
      <c r="G2900" t="str">
        <f>STANDINGS_BA[[#This Row],[League]]&amp;STANDINGS_BA[[#This Row],[Team]]</f>
        <v>$400 Draft Champions Mar 10 1:00 pm Lg.3869Squish the Bug</v>
      </c>
    </row>
    <row r="2901" spans="1:7" x14ac:dyDescent="0.25">
      <c r="A2901">
        <v>1033</v>
      </c>
      <c r="B2901" t="s">
        <v>2725</v>
      </c>
      <c r="C2901" t="s">
        <v>2721</v>
      </c>
      <c r="D2901">
        <v>0.26819999999999999</v>
      </c>
      <c r="E2901">
        <v>1878</v>
      </c>
      <c r="F2901">
        <f t="shared" si="45"/>
        <v>5</v>
      </c>
      <c r="G2901" t="str">
        <f>STANDINGS_BA[[#This Row],[League]]&amp;STANDINGS_BA[[#This Row],[Team]]</f>
        <v>$400 Draft Champions Mar 10 1:00 pm Lg.3869Seeds</v>
      </c>
    </row>
    <row r="2902" spans="1:7" x14ac:dyDescent="0.25">
      <c r="A2902">
        <v>1092</v>
      </c>
      <c r="B2902" t="s">
        <v>2726</v>
      </c>
      <c r="C2902" t="s">
        <v>2721</v>
      </c>
      <c r="D2902">
        <v>0.26779999999999998</v>
      </c>
      <c r="E2902">
        <v>1819</v>
      </c>
      <c r="F2902">
        <f t="shared" si="45"/>
        <v>6</v>
      </c>
      <c r="G2902" t="str">
        <f>STANDINGS_BA[[#This Row],[League]]&amp;STANDINGS_BA[[#This Row],[Team]]</f>
        <v>$400 Draft Champions Mar 10 1:00 pm Lg.3869deadmoneyL</v>
      </c>
    </row>
    <row r="2903" spans="1:7" x14ac:dyDescent="0.25">
      <c r="A2903">
        <v>1098</v>
      </c>
      <c r="B2903" t="s">
        <v>532</v>
      </c>
      <c r="C2903" t="s">
        <v>2721</v>
      </c>
      <c r="D2903">
        <v>0.26779999999999998</v>
      </c>
      <c r="E2903">
        <v>1813</v>
      </c>
      <c r="F2903">
        <f t="shared" si="45"/>
        <v>7</v>
      </c>
      <c r="G2903" t="str">
        <f>STANDINGS_BA[[#This Row],[League]]&amp;STANDINGS_BA[[#This Row],[Team]]</f>
        <v>$400 Draft Champions Mar 10 1:00 pm Lg.3869Bleacher Bums</v>
      </c>
    </row>
    <row r="2904" spans="1:7" x14ac:dyDescent="0.25">
      <c r="A2904">
        <v>1509</v>
      </c>
      <c r="B2904" t="s">
        <v>115</v>
      </c>
      <c r="C2904" t="s">
        <v>2721</v>
      </c>
      <c r="D2904">
        <v>0.2651</v>
      </c>
      <c r="E2904">
        <v>1402</v>
      </c>
      <c r="F2904">
        <f t="shared" si="45"/>
        <v>8</v>
      </c>
      <c r="G2904" t="str">
        <f>STANDINGS_BA[[#This Row],[League]]&amp;STANDINGS_BA[[#This Row],[Team]]</f>
        <v>$400 Draft Champions Mar 10 1:00 pm Lg.3869Team BFJ</v>
      </c>
    </row>
    <row r="2905" spans="1:7" x14ac:dyDescent="0.25">
      <c r="A2905">
        <v>1627</v>
      </c>
      <c r="B2905" t="s">
        <v>18</v>
      </c>
      <c r="C2905" t="s">
        <v>2721</v>
      </c>
      <c r="D2905">
        <v>0.26429999999999998</v>
      </c>
      <c r="E2905">
        <v>1284</v>
      </c>
      <c r="F2905">
        <f t="shared" si="45"/>
        <v>9</v>
      </c>
      <c r="G2905" t="str">
        <f>STANDINGS_BA[[#This Row],[League]]&amp;STANDINGS_BA[[#This Row],[Team]]</f>
        <v>$400 Draft Champions Mar 10 1:00 pm Lg.3869Home Run Derbies</v>
      </c>
    </row>
    <row r="2906" spans="1:7" x14ac:dyDescent="0.25">
      <c r="A2906">
        <v>2102</v>
      </c>
      <c r="B2906" t="s">
        <v>2727</v>
      </c>
      <c r="C2906" t="s">
        <v>2721</v>
      </c>
      <c r="D2906">
        <v>0.26119999999999999</v>
      </c>
      <c r="E2906">
        <v>809</v>
      </c>
      <c r="F2906">
        <f t="shared" si="45"/>
        <v>10</v>
      </c>
      <c r="G2906" t="str">
        <f>STANDINGS_BA[[#This Row],[League]]&amp;STANDINGS_BA[[#This Row],[Team]]</f>
        <v>$400 Draft Champions Mar 10 1:00 pm Lg.3869Bobbleheads deux</v>
      </c>
    </row>
    <row r="2907" spans="1:7" x14ac:dyDescent="0.25">
      <c r="A2907">
        <v>2286</v>
      </c>
      <c r="B2907" t="s">
        <v>523</v>
      </c>
      <c r="C2907" t="s">
        <v>2721</v>
      </c>
      <c r="D2907">
        <v>0.2596</v>
      </c>
      <c r="E2907">
        <v>625</v>
      </c>
      <c r="F2907">
        <f t="shared" si="45"/>
        <v>11</v>
      </c>
      <c r="G2907" t="str">
        <f>STANDINGS_BA[[#This Row],[League]]&amp;STANDINGS_BA[[#This Row],[Team]]</f>
        <v>$400 Draft Champions Mar 10 1:00 pm Lg.3869Ball So Hard</v>
      </c>
    </row>
    <row r="2908" spans="1:7" x14ac:dyDescent="0.25">
      <c r="A2908">
        <v>2621</v>
      </c>
      <c r="B2908" t="s">
        <v>2728</v>
      </c>
      <c r="C2908" t="s">
        <v>2721</v>
      </c>
      <c r="D2908">
        <v>0.25609999999999999</v>
      </c>
      <c r="E2908">
        <v>290</v>
      </c>
      <c r="F2908">
        <f t="shared" si="45"/>
        <v>12</v>
      </c>
      <c r="G2908" t="str">
        <f>STANDINGS_BA[[#This Row],[League]]&amp;STANDINGS_BA[[#This Row],[Team]]</f>
        <v>$400 Draft Champions Mar 10 1:00 pm Lg.3869HoppyBuntz</v>
      </c>
    </row>
    <row r="2909" spans="1:7" x14ac:dyDescent="0.25">
      <c r="A2909">
        <v>2629</v>
      </c>
      <c r="B2909" t="s">
        <v>2729</v>
      </c>
      <c r="C2909" t="s">
        <v>2721</v>
      </c>
      <c r="D2909">
        <v>0.25600000000000001</v>
      </c>
      <c r="E2909">
        <v>282</v>
      </c>
      <c r="F2909">
        <f t="shared" si="45"/>
        <v>13</v>
      </c>
      <c r="G2909" t="str">
        <f>STANDINGS_BA[[#This Row],[League]]&amp;STANDINGS_BA[[#This Row],[Team]]</f>
        <v>$400 Draft Champions Mar 10 1:00 pm Lg.3869Feel the Bern 400</v>
      </c>
    </row>
    <row r="2910" spans="1:7" x14ac:dyDescent="0.25">
      <c r="A2910">
        <v>2630</v>
      </c>
      <c r="B2910" t="s">
        <v>2730</v>
      </c>
      <c r="C2910" t="s">
        <v>2721</v>
      </c>
      <c r="D2910">
        <v>0.25600000000000001</v>
      </c>
      <c r="E2910">
        <v>281</v>
      </c>
      <c r="F2910">
        <f t="shared" si="45"/>
        <v>14</v>
      </c>
      <c r="G2910" t="str">
        <f>STANDINGS_BA[[#This Row],[League]]&amp;STANDINGS_BA[[#This Row],[Team]]</f>
        <v>$400 Draft Champions Mar 10 1:00 pm Lg.3869Exspinner</v>
      </c>
    </row>
    <row r="2911" spans="1:7" x14ac:dyDescent="0.25">
      <c r="A2911">
        <v>2863</v>
      </c>
      <c r="B2911" t="s">
        <v>2731</v>
      </c>
      <c r="C2911" t="s">
        <v>2721</v>
      </c>
      <c r="D2911">
        <v>0.25059999999999999</v>
      </c>
      <c r="E2911">
        <v>48</v>
      </c>
      <c r="F2911">
        <f t="shared" si="45"/>
        <v>15</v>
      </c>
      <c r="G2911" t="str">
        <f>STANDINGS_BA[[#This Row],[League]]&amp;STANDINGS_BA[[#This Row],[Team]]</f>
        <v>$400 Draft Champions Mar 10 1:00 pm Lg.3869My Knee's Great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912"/>
  <sheetViews>
    <sheetView workbookViewId="0">
      <selection activeCell="G2" sqref="G2"/>
    </sheetView>
  </sheetViews>
  <sheetFormatPr defaultRowHeight="15" x14ac:dyDescent="0.25"/>
  <cols>
    <col min="1" max="1" width="7.42578125" customWidth="1"/>
    <col min="2" max="2" width="39.42578125" bestFit="1" customWidth="1"/>
    <col min="3" max="3" width="49.28515625" bestFit="1" customWidth="1"/>
    <col min="4" max="4" width="5" bestFit="1" customWidth="1"/>
    <col min="5" max="5" width="7" bestFit="1" customWidth="1"/>
    <col min="6" max="6" width="18.7109375" bestFit="1" customWidth="1"/>
    <col min="7" max="7" width="87.710937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60</v>
      </c>
      <c r="E1" t="s">
        <v>4</v>
      </c>
      <c r="F1" t="s">
        <v>58</v>
      </c>
      <c r="G1" t="s">
        <v>2732</v>
      </c>
    </row>
    <row r="2" spans="1:7" x14ac:dyDescent="0.25">
      <c r="A2">
        <v>37</v>
      </c>
      <c r="B2" t="s">
        <v>371</v>
      </c>
      <c r="C2" t="s">
        <v>539</v>
      </c>
      <c r="D2">
        <v>1140</v>
      </c>
      <c r="E2">
        <v>2875</v>
      </c>
      <c r="F2">
        <f>IF(C2=C1,F1+1,1)</f>
        <v>1</v>
      </c>
      <c r="G2" t="str">
        <f>STANDINGS_R[[#This Row],[League]]&amp;STANDINGS_R[[#This Row],[Team]]</f>
        <v>$1000 Draft Champions League 2huskies</v>
      </c>
    </row>
    <row r="3" spans="1:7" x14ac:dyDescent="0.25">
      <c r="A3">
        <v>152</v>
      </c>
      <c r="B3" t="s">
        <v>543</v>
      </c>
      <c r="C3" t="s">
        <v>539</v>
      </c>
      <c r="D3">
        <v>1102</v>
      </c>
      <c r="E3">
        <v>2759</v>
      </c>
      <c r="F3">
        <f t="shared" ref="F3:F66" si="0">IF(C3=C2,F2+1,1)</f>
        <v>2</v>
      </c>
      <c r="G3" t="str">
        <f>STANDINGS_R[[#This Row],[League]]&amp;STANDINGS_R[[#This Row],[Team]]</f>
        <v>$1000 Draft Champions League 2Slip Stitches 1K New</v>
      </c>
    </row>
    <row r="4" spans="1:7" x14ac:dyDescent="0.25">
      <c r="A4">
        <v>476</v>
      </c>
      <c r="B4" t="s">
        <v>17</v>
      </c>
      <c r="C4" t="s">
        <v>539</v>
      </c>
      <c r="D4">
        <v>1057</v>
      </c>
      <c r="E4">
        <v>2435.5</v>
      </c>
      <c r="F4">
        <f t="shared" si="0"/>
        <v>3</v>
      </c>
      <c r="G4" t="str">
        <f>STANDINGS_R[[#This Row],[League]]&amp;STANDINGS_R[[#This Row],[Team]]</f>
        <v>$1000 Draft Champions League 2Millertime</v>
      </c>
    </row>
    <row r="5" spans="1:7" x14ac:dyDescent="0.25">
      <c r="A5">
        <v>570</v>
      </c>
      <c r="B5" t="s">
        <v>544</v>
      </c>
      <c r="C5" t="s">
        <v>539</v>
      </c>
      <c r="D5">
        <v>1049</v>
      </c>
      <c r="E5">
        <v>2346</v>
      </c>
      <c r="F5">
        <f t="shared" si="0"/>
        <v>4</v>
      </c>
      <c r="G5" t="str">
        <f>STANDINGS_R[[#This Row],[League]]&amp;STANDINGS_R[[#This Row],[Team]]</f>
        <v>$1000 Draft Champions League 2Vermont Lake Monsters</v>
      </c>
    </row>
    <row r="6" spans="1:7" x14ac:dyDescent="0.25">
      <c r="A6">
        <v>1155</v>
      </c>
      <c r="B6" t="s">
        <v>545</v>
      </c>
      <c r="C6" t="s">
        <v>539</v>
      </c>
      <c r="D6">
        <v>1004</v>
      </c>
      <c r="E6">
        <v>1755.5</v>
      </c>
      <c r="F6">
        <f t="shared" si="0"/>
        <v>5</v>
      </c>
      <c r="G6" t="str">
        <f>STANDINGS_R[[#This Row],[League]]&amp;STANDINGS_R[[#This Row],[Team]]</f>
        <v>$1000 Draft Champions League 2Isla de Encanta</v>
      </c>
    </row>
    <row r="7" spans="1:7" x14ac:dyDescent="0.25">
      <c r="A7">
        <v>1157</v>
      </c>
      <c r="B7" t="s">
        <v>550</v>
      </c>
      <c r="C7" t="s">
        <v>539</v>
      </c>
      <c r="D7">
        <v>1004</v>
      </c>
      <c r="E7">
        <v>1755.5</v>
      </c>
      <c r="F7">
        <f t="shared" si="0"/>
        <v>6</v>
      </c>
      <c r="G7" t="str">
        <f>STANDINGS_R[[#This Row],[League]]&amp;STANDINGS_R[[#This Row],[Team]]</f>
        <v>$1000 Draft Champions League 2SEMPER FI</v>
      </c>
    </row>
    <row r="8" spans="1:7" x14ac:dyDescent="0.25">
      <c r="A8">
        <v>1227</v>
      </c>
      <c r="B8" t="s">
        <v>546</v>
      </c>
      <c r="C8" t="s">
        <v>539</v>
      </c>
      <c r="D8">
        <v>999</v>
      </c>
      <c r="E8">
        <v>1680</v>
      </c>
      <c r="F8">
        <f t="shared" si="0"/>
        <v>7</v>
      </c>
      <c r="G8" t="str">
        <f>STANDINGS_R[[#This Row],[League]]&amp;STANDINGS_R[[#This Row],[Team]]</f>
        <v>$1000 Draft Champions League 2Donnie Baseball</v>
      </c>
    </row>
    <row r="9" spans="1:7" x14ac:dyDescent="0.25">
      <c r="A9">
        <v>1475</v>
      </c>
      <c r="B9" t="s">
        <v>549</v>
      </c>
      <c r="C9" t="s">
        <v>539</v>
      </c>
      <c r="D9">
        <v>982</v>
      </c>
      <c r="E9">
        <v>1433.5</v>
      </c>
      <c r="F9">
        <f t="shared" si="0"/>
        <v>8</v>
      </c>
      <c r="G9" t="str">
        <f>STANDINGS_R[[#This Row],[League]]&amp;STANDINGS_R[[#This Row],[Team]]</f>
        <v>$1000 Draft Champions League 2Lonede's</v>
      </c>
    </row>
    <row r="10" spans="1:7" x14ac:dyDescent="0.25">
      <c r="A10">
        <v>1693</v>
      </c>
      <c r="B10" t="s">
        <v>548</v>
      </c>
      <c r="C10" t="s">
        <v>539</v>
      </c>
      <c r="D10">
        <v>966</v>
      </c>
      <c r="E10">
        <v>1216</v>
      </c>
      <c r="F10">
        <f t="shared" si="0"/>
        <v>9</v>
      </c>
      <c r="G10" t="str">
        <f>STANDINGS_R[[#This Row],[League]]&amp;STANDINGS_R[[#This Row],[Team]]</f>
        <v>$1000 Draft Champions League 2Attie Boys</v>
      </c>
    </row>
    <row r="11" spans="1:7" x14ac:dyDescent="0.25">
      <c r="A11">
        <v>1767</v>
      </c>
      <c r="B11" t="s">
        <v>547</v>
      </c>
      <c r="C11" t="s">
        <v>539</v>
      </c>
      <c r="D11">
        <v>960</v>
      </c>
      <c r="E11">
        <v>1147.5</v>
      </c>
      <c r="F11">
        <f t="shared" si="0"/>
        <v>10</v>
      </c>
      <c r="G11" t="str">
        <f>STANDINGS_R[[#This Row],[League]]&amp;STANDINGS_R[[#This Row],[Team]]</f>
        <v>$1000 Draft Champions League 2Ryan's Harping on Harvey</v>
      </c>
    </row>
    <row r="12" spans="1:7" x14ac:dyDescent="0.25">
      <c r="A12">
        <v>1768</v>
      </c>
      <c r="B12" t="s">
        <v>510</v>
      </c>
      <c r="C12" t="s">
        <v>539</v>
      </c>
      <c r="D12">
        <v>960</v>
      </c>
      <c r="E12">
        <v>1147.5</v>
      </c>
      <c r="F12">
        <f t="shared" si="0"/>
        <v>11</v>
      </c>
      <c r="G12" t="str">
        <f>STANDINGS_R[[#This Row],[League]]&amp;STANDINGS_R[[#This Row],[Team]]</f>
        <v>$1000 Draft Champions League 2Tall Timber</v>
      </c>
    </row>
    <row r="13" spans="1:7" x14ac:dyDescent="0.25">
      <c r="A13">
        <v>1865</v>
      </c>
      <c r="B13" t="s">
        <v>540</v>
      </c>
      <c r="C13" t="s">
        <v>539</v>
      </c>
      <c r="D13">
        <v>952</v>
      </c>
      <c r="E13">
        <v>1048</v>
      </c>
      <c r="F13">
        <f t="shared" si="0"/>
        <v>12</v>
      </c>
      <c r="G13" t="str">
        <f>STANDINGS_R[[#This Row],[League]]&amp;STANDINGS_R[[#This Row],[Team]]</f>
        <v>$1000 Draft Champions League 2Garage Floor Yastrzemskis</v>
      </c>
    </row>
    <row r="14" spans="1:7" x14ac:dyDescent="0.25">
      <c r="A14">
        <v>1961</v>
      </c>
      <c r="B14" t="s">
        <v>541</v>
      </c>
      <c r="C14" t="s">
        <v>539</v>
      </c>
      <c r="D14">
        <v>944</v>
      </c>
      <c r="E14">
        <v>953.5</v>
      </c>
      <c r="F14">
        <f t="shared" si="0"/>
        <v>13</v>
      </c>
      <c r="G14" t="str">
        <f>STANDINGS_R[[#This Row],[League]]&amp;STANDINGS_R[[#This Row],[Team]]</f>
        <v>$1000 Draft Champions League 2Pounders 1000</v>
      </c>
    </row>
    <row r="15" spans="1:7" x14ac:dyDescent="0.25">
      <c r="A15">
        <v>2367</v>
      </c>
      <c r="B15" t="s">
        <v>254</v>
      </c>
      <c r="C15" t="s">
        <v>539</v>
      </c>
      <c r="D15">
        <v>907</v>
      </c>
      <c r="E15">
        <v>549.5</v>
      </c>
      <c r="F15">
        <f t="shared" si="0"/>
        <v>14</v>
      </c>
      <c r="G15" t="str">
        <f>STANDINGS_R[[#This Row],[League]]&amp;STANDINGS_R[[#This Row],[Team]]</f>
        <v>$1000 Draft Champions League 2Vercingetorix II</v>
      </c>
    </row>
    <row r="16" spans="1:7" x14ac:dyDescent="0.25">
      <c r="A16">
        <v>2529</v>
      </c>
      <c r="B16" t="s">
        <v>542</v>
      </c>
      <c r="C16" t="s">
        <v>539</v>
      </c>
      <c r="D16">
        <v>883</v>
      </c>
      <c r="E16">
        <v>386</v>
      </c>
      <c r="F16">
        <f t="shared" si="0"/>
        <v>15</v>
      </c>
      <c r="G16" t="str">
        <f>STANDINGS_R[[#This Row],[League]]&amp;STANDINGS_R[[#This Row],[Team]]</f>
        <v>$1000 Draft Champions League 2The Notorious C.O.Z. - $1000 DC</v>
      </c>
    </row>
    <row r="17" spans="1:7" x14ac:dyDescent="0.25">
      <c r="A17">
        <v>75</v>
      </c>
      <c r="B17" t="s">
        <v>508</v>
      </c>
      <c r="C17" t="s">
        <v>552</v>
      </c>
      <c r="D17">
        <v>1120</v>
      </c>
      <c r="E17">
        <v>2836</v>
      </c>
      <c r="F17">
        <f t="shared" si="0"/>
        <v>1</v>
      </c>
      <c r="G17" t="str">
        <f>STANDINGS_R[[#This Row],[League]]&amp;STANDINGS_R[[#This Row],[Team]]</f>
        <v>$1000 Draft Champions Max's League Feb. 22Team Robinson</v>
      </c>
    </row>
    <row r="18" spans="1:7" x14ac:dyDescent="0.25">
      <c r="A18">
        <v>290</v>
      </c>
      <c r="B18" t="s">
        <v>557</v>
      </c>
      <c r="C18" t="s">
        <v>552</v>
      </c>
      <c r="D18">
        <v>1079</v>
      </c>
      <c r="E18">
        <v>2618.5</v>
      </c>
      <c r="F18">
        <f t="shared" si="0"/>
        <v>2</v>
      </c>
      <c r="G18" t="str">
        <f>STANDINGS_R[[#This Row],[League]]&amp;STANDINGS_R[[#This Row],[Team]]</f>
        <v>$1000 Draft Champions Max's League Feb. 22Breaking Bad</v>
      </c>
    </row>
    <row r="19" spans="1:7" x14ac:dyDescent="0.25">
      <c r="A19">
        <v>391</v>
      </c>
      <c r="B19" t="s">
        <v>53</v>
      </c>
      <c r="C19" t="s">
        <v>552</v>
      </c>
      <c r="D19">
        <v>1066</v>
      </c>
      <c r="E19">
        <v>2512.5</v>
      </c>
      <c r="F19">
        <f t="shared" si="0"/>
        <v>3</v>
      </c>
      <c r="G19" t="str">
        <f>STANDINGS_R[[#This Row],[League]]&amp;STANDINGS_R[[#This Row],[Team]]</f>
        <v>$1000 Draft Champions Max's League Feb. 22Baseball Furies</v>
      </c>
    </row>
    <row r="20" spans="1:7" x14ac:dyDescent="0.25">
      <c r="A20">
        <v>732</v>
      </c>
      <c r="B20" t="s">
        <v>553</v>
      </c>
      <c r="C20" t="s">
        <v>552</v>
      </c>
      <c r="D20">
        <v>1035</v>
      </c>
      <c r="E20">
        <v>2178.5</v>
      </c>
      <c r="F20">
        <f t="shared" si="0"/>
        <v>4</v>
      </c>
      <c r="G20" t="str">
        <f>STANDINGS_R[[#This Row],[League]]&amp;STANDINGS_R[[#This Row],[Team]]</f>
        <v>$1000 Draft Champions Max's League Feb. 22Slip Stitches 1K Orig</v>
      </c>
    </row>
    <row r="21" spans="1:7" x14ac:dyDescent="0.25">
      <c r="A21">
        <v>787</v>
      </c>
      <c r="B21" t="s">
        <v>551</v>
      </c>
      <c r="C21" t="s">
        <v>552</v>
      </c>
      <c r="D21">
        <v>1031</v>
      </c>
      <c r="E21">
        <v>2124</v>
      </c>
      <c r="F21">
        <f t="shared" si="0"/>
        <v>5</v>
      </c>
      <c r="G21" t="str">
        <f>STANDINGS_R[[#This Row],[League]]&amp;STANDINGS_R[[#This Row],[Team]]</f>
        <v>$1000 Draft Champions Max's League Feb. 22Miggy's Crown</v>
      </c>
    </row>
    <row r="22" spans="1:7" x14ac:dyDescent="0.25">
      <c r="A22">
        <v>796</v>
      </c>
      <c r="B22" t="s">
        <v>554</v>
      </c>
      <c r="C22" t="s">
        <v>552</v>
      </c>
      <c r="D22">
        <v>1030</v>
      </c>
      <c r="E22">
        <v>2117</v>
      </c>
      <c r="F22">
        <f t="shared" si="0"/>
        <v>6</v>
      </c>
      <c r="G22" t="str">
        <f>STANDINGS_R[[#This Row],[League]]&amp;STANDINGS_R[[#This Row],[Team]]</f>
        <v>$1000 Draft Champions Max's League Feb. 22Painting The Black DC</v>
      </c>
    </row>
    <row r="23" spans="1:7" x14ac:dyDescent="0.25">
      <c r="A23">
        <v>857</v>
      </c>
      <c r="B23" t="s">
        <v>257</v>
      </c>
      <c r="C23" t="s">
        <v>552</v>
      </c>
      <c r="D23">
        <v>1026</v>
      </c>
      <c r="E23">
        <v>2060.5</v>
      </c>
      <c r="F23">
        <f t="shared" si="0"/>
        <v>7</v>
      </c>
      <c r="G23" t="str">
        <f>STANDINGS_R[[#This Row],[League]]&amp;STANDINGS_R[[#This Row],[Team]]</f>
        <v>$1000 Draft Champions Max's League Feb. 22Vercingetorix I</v>
      </c>
    </row>
    <row r="24" spans="1:7" x14ac:dyDescent="0.25">
      <c r="A24">
        <v>1017</v>
      </c>
      <c r="B24" t="s">
        <v>556</v>
      </c>
      <c r="C24" t="s">
        <v>552</v>
      </c>
      <c r="D24">
        <v>1015</v>
      </c>
      <c r="E24">
        <v>1901.5</v>
      </c>
      <c r="F24">
        <f t="shared" si="0"/>
        <v>8</v>
      </c>
      <c r="G24" t="str">
        <f>STANDINGS_R[[#This Row],[League]]&amp;STANDINGS_R[[#This Row],[Team]]</f>
        <v>$1000 Draft Champions Max's League Feb. 22hawks</v>
      </c>
    </row>
    <row r="25" spans="1:7" x14ac:dyDescent="0.25">
      <c r="A25">
        <v>1577</v>
      </c>
      <c r="B25" t="s">
        <v>558</v>
      </c>
      <c r="C25" t="s">
        <v>552</v>
      </c>
      <c r="D25">
        <v>976</v>
      </c>
      <c r="E25">
        <v>1342.5</v>
      </c>
      <c r="F25">
        <f t="shared" si="0"/>
        <v>9</v>
      </c>
      <c r="G25" t="str">
        <f>STANDINGS_R[[#This Row],[League]]&amp;STANDINGS_R[[#This Row],[Team]]</f>
        <v>$1000 Draft Champions Max's League Feb. 22The Notorious C.O.Z. - Max DC</v>
      </c>
    </row>
    <row r="26" spans="1:7" x14ac:dyDescent="0.25">
      <c r="A26">
        <v>1708</v>
      </c>
      <c r="B26" t="s">
        <v>555</v>
      </c>
      <c r="C26" t="s">
        <v>552</v>
      </c>
      <c r="D26">
        <v>965</v>
      </c>
      <c r="E26">
        <v>1208</v>
      </c>
      <c r="F26">
        <f t="shared" si="0"/>
        <v>10</v>
      </c>
      <c r="G26" t="str">
        <f>STANDINGS_R[[#This Row],[League]]&amp;STANDINGS_R[[#This Row],[Team]]</f>
        <v>$1000 Draft Champions Max's League Feb. 22The Achievers - DC 6</v>
      </c>
    </row>
    <row r="27" spans="1:7" x14ac:dyDescent="0.25">
      <c r="A27">
        <v>1804</v>
      </c>
      <c r="B27" t="s">
        <v>21</v>
      </c>
      <c r="C27" t="s">
        <v>552</v>
      </c>
      <c r="D27">
        <v>957</v>
      </c>
      <c r="E27">
        <v>1107</v>
      </c>
      <c r="F27">
        <f t="shared" si="0"/>
        <v>11</v>
      </c>
      <c r="G27" t="str">
        <f>STANDINGS_R[[#This Row],[League]]&amp;STANDINGS_R[[#This Row],[Team]]</f>
        <v>$1000 Draft Champions Max's League Feb. 22Mudhens</v>
      </c>
    </row>
    <row r="28" spans="1:7" x14ac:dyDescent="0.25">
      <c r="A28">
        <v>1811</v>
      </c>
      <c r="B28" t="s">
        <v>121</v>
      </c>
      <c r="C28" t="s">
        <v>552</v>
      </c>
      <c r="D28">
        <v>957</v>
      </c>
      <c r="E28">
        <v>1107</v>
      </c>
      <c r="F28">
        <f t="shared" si="0"/>
        <v>12</v>
      </c>
      <c r="G28" t="str">
        <f>STANDINGS_R[[#This Row],[League]]&amp;STANDINGS_R[[#This Row],[Team]]</f>
        <v>$1000 Draft Champions Max's League Feb. 22Tredici</v>
      </c>
    </row>
    <row r="29" spans="1:7" x14ac:dyDescent="0.25">
      <c r="A29">
        <v>2004</v>
      </c>
      <c r="B29" t="s">
        <v>477</v>
      </c>
      <c r="C29" t="s">
        <v>552</v>
      </c>
      <c r="D29">
        <v>941</v>
      </c>
      <c r="E29">
        <v>906</v>
      </c>
      <c r="F29">
        <f t="shared" si="0"/>
        <v>13</v>
      </c>
      <c r="G29" t="str">
        <f>STANDINGS_R[[#This Row],[League]]&amp;STANDINGS_R[[#This Row],[Team]]</f>
        <v>$1000 Draft Champions Max's League Feb. 22It Shrinks?</v>
      </c>
    </row>
    <row r="30" spans="1:7" x14ac:dyDescent="0.25">
      <c r="A30">
        <v>2354</v>
      </c>
      <c r="B30" t="s">
        <v>87</v>
      </c>
      <c r="C30" t="s">
        <v>552</v>
      </c>
      <c r="D30">
        <v>908</v>
      </c>
      <c r="E30">
        <v>561.5</v>
      </c>
      <c r="F30">
        <f t="shared" si="0"/>
        <v>14</v>
      </c>
      <c r="G30" t="str">
        <f>STANDINGS_R[[#This Row],[League]]&amp;STANDINGS_R[[#This Row],[Team]]</f>
        <v>$1000 Draft Champions Max's League Feb. 22The Northsiders</v>
      </c>
    </row>
    <row r="31" spans="1:7" x14ac:dyDescent="0.25">
      <c r="A31">
        <v>2854</v>
      </c>
      <c r="B31" t="s">
        <v>559</v>
      </c>
      <c r="C31" t="s">
        <v>552</v>
      </c>
      <c r="D31">
        <v>797</v>
      </c>
      <c r="E31">
        <v>58</v>
      </c>
      <c r="F31">
        <f t="shared" si="0"/>
        <v>15</v>
      </c>
      <c r="G31" t="str">
        <f>STANDINGS_R[[#This Row],[League]]&amp;STANDINGS_R[[#This Row],[Team]]</f>
        <v>$1000 Draft Champions Max's League Feb. 22WINSTON'S EMPIRE -1000</v>
      </c>
    </row>
    <row r="32" spans="1:7" x14ac:dyDescent="0.25">
      <c r="A32">
        <v>77</v>
      </c>
      <c r="B32" t="s">
        <v>567</v>
      </c>
      <c r="C32" t="s">
        <v>561</v>
      </c>
      <c r="D32">
        <v>1119</v>
      </c>
      <c r="E32">
        <v>2832.5</v>
      </c>
      <c r="F32">
        <f t="shared" si="0"/>
        <v>1</v>
      </c>
      <c r="G32" t="str">
        <f>STANDINGS_R[[#This Row],[League]]&amp;STANDINGS_R[[#This Row],[Team]]</f>
        <v>$150 Draft Champions (4 hour) Dec 29 1:00 pm Lg.3573Dayton Moore's Value Picks</v>
      </c>
    </row>
    <row r="33" spans="1:7" x14ac:dyDescent="0.25">
      <c r="A33">
        <v>382</v>
      </c>
      <c r="B33" t="s">
        <v>563</v>
      </c>
      <c r="C33" t="s">
        <v>561</v>
      </c>
      <c r="D33">
        <v>1068</v>
      </c>
      <c r="E33">
        <v>2530.5</v>
      </c>
      <c r="F33">
        <f t="shared" si="0"/>
        <v>2</v>
      </c>
      <c r="G33" t="str">
        <f>STANDINGS_R[[#This Row],[League]]&amp;STANDINGS_R[[#This Row],[Team]]</f>
        <v>$150 Draft Champions (4 hour) Dec 29 1:00 pm Lg.3573SEMPER FI 11</v>
      </c>
    </row>
    <row r="34" spans="1:7" x14ac:dyDescent="0.25">
      <c r="A34">
        <v>407</v>
      </c>
      <c r="B34" t="s">
        <v>472</v>
      </c>
      <c r="C34" t="s">
        <v>561</v>
      </c>
      <c r="D34">
        <v>1065</v>
      </c>
      <c r="E34">
        <v>2498.5</v>
      </c>
      <c r="F34">
        <f t="shared" si="0"/>
        <v>3</v>
      </c>
      <c r="G34" t="str">
        <f>STANDINGS_R[[#This Row],[League]]&amp;STANDINGS_R[[#This Row],[Team]]</f>
        <v>$150 Draft Champions (4 hour) Dec 29 1:00 pm Lg.3573Bronx Yankees (DC4)</v>
      </c>
    </row>
    <row r="35" spans="1:7" x14ac:dyDescent="0.25">
      <c r="A35">
        <v>802</v>
      </c>
      <c r="B35" t="s">
        <v>565</v>
      </c>
      <c r="C35" t="s">
        <v>561</v>
      </c>
      <c r="D35">
        <v>1029</v>
      </c>
      <c r="E35">
        <v>2105.5</v>
      </c>
      <c r="F35">
        <f t="shared" si="0"/>
        <v>4</v>
      </c>
      <c r="G35" t="str">
        <f>STANDINGS_R[[#This Row],[League]]&amp;STANDINGS_R[[#This Row],[Team]]</f>
        <v>$150 Draft Champions (4 hour) Dec 29 1:00 pm Lg.3573KJ || DC3</v>
      </c>
    </row>
    <row r="36" spans="1:7" x14ac:dyDescent="0.25">
      <c r="A36">
        <v>814</v>
      </c>
      <c r="B36" t="s">
        <v>53</v>
      </c>
      <c r="C36" t="s">
        <v>561</v>
      </c>
      <c r="D36">
        <v>1028</v>
      </c>
      <c r="E36">
        <v>2091</v>
      </c>
      <c r="F36">
        <f t="shared" si="0"/>
        <v>5</v>
      </c>
      <c r="G36" t="str">
        <f>STANDINGS_R[[#This Row],[League]]&amp;STANDINGS_R[[#This Row],[Team]]</f>
        <v>$150 Draft Champions (4 hour) Dec 29 1:00 pm Lg.3573Baseball Furies</v>
      </c>
    </row>
    <row r="37" spans="1:7" x14ac:dyDescent="0.25">
      <c r="A37">
        <v>945</v>
      </c>
      <c r="B37" t="s">
        <v>566</v>
      </c>
      <c r="C37" t="s">
        <v>561</v>
      </c>
      <c r="D37">
        <v>1019</v>
      </c>
      <c r="E37">
        <v>1965.5</v>
      </c>
      <c r="F37">
        <f t="shared" si="0"/>
        <v>6</v>
      </c>
      <c r="G37" t="str">
        <f>STANDINGS_R[[#This Row],[League]]&amp;STANDINGS_R[[#This Row],[Team]]</f>
        <v>$150 Draft Champions (4 hour) Dec 29 1:00 pm Lg.3573Tall Timber DC19</v>
      </c>
    </row>
    <row r="38" spans="1:7" x14ac:dyDescent="0.25">
      <c r="A38">
        <v>1030</v>
      </c>
      <c r="B38" t="s">
        <v>560</v>
      </c>
      <c r="C38" t="s">
        <v>561</v>
      </c>
      <c r="D38">
        <v>1014</v>
      </c>
      <c r="E38">
        <v>1884</v>
      </c>
      <c r="F38">
        <f t="shared" si="0"/>
        <v>7</v>
      </c>
      <c r="G38" t="str">
        <f>STANDINGS_R[[#This Row],[League]]&amp;STANDINGS_R[[#This Row],[Team]]</f>
        <v>$150 Draft Champions (4 hour) Dec 29 1:00 pm Lg.3573Slip Stitches 3</v>
      </c>
    </row>
    <row r="39" spans="1:7" x14ac:dyDescent="0.25">
      <c r="A39">
        <v>1275</v>
      </c>
      <c r="B39" t="s">
        <v>562</v>
      </c>
      <c r="C39" t="s">
        <v>561</v>
      </c>
      <c r="D39">
        <v>996</v>
      </c>
      <c r="E39">
        <v>1642</v>
      </c>
      <c r="F39">
        <f t="shared" si="0"/>
        <v>8</v>
      </c>
      <c r="G39" t="str">
        <f>STANDINGS_R[[#This Row],[League]]&amp;STANDINGS_R[[#This Row],[Team]]</f>
        <v>$150 Draft Champions (4 hour) Dec 29 1:00 pm Lg.3573Texas Connection</v>
      </c>
    </row>
    <row r="40" spans="1:7" x14ac:dyDescent="0.25">
      <c r="A40">
        <v>1596</v>
      </c>
      <c r="B40" t="s">
        <v>569</v>
      </c>
      <c r="C40" t="s">
        <v>561</v>
      </c>
      <c r="D40">
        <v>974</v>
      </c>
      <c r="E40">
        <v>1314</v>
      </c>
      <c r="F40">
        <f t="shared" si="0"/>
        <v>9</v>
      </c>
      <c r="G40" t="str">
        <f>STANDINGS_R[[#This Row],[League]]&amp;STANDINGS_R[[#This Row],[Team]]</f>
        <v>$150 Draft Champions (4 hour) Dec 29 1:00 pm Lg.3573Draughtsman 3</v>
      </c>
    </row>
    <row r="41" spans="1:7" x14ac:dyDescent="0.25">
      <c r="A41">
        <v>1731</v>
      </c>
      <c r="B41" t="s">
        <v>216</v>
      </c>
      <c r="C41" t="s">
        <v>561</v>
      </c>
      <c r="D41">
        <v>962</v>
      </c>
      <c r="E41">
        <v>1177.5</v>
      </c>
      <c r="F41">
        <f t="shared" si="0"/>
        <v>10</v>
      </c>
      <c r="G41" t="str">
        <f>STANDINGS_R[[#This Row],[League]]&amp;STANDINGS_R[[#This Row],[Team]]</f>
        <v>$150 Draft Champions (4 hour) Dec 29 1:00 pm Lg.3573Gooden Plenty</v>
      </c>
    </row>
    <row r="42" spans="1:7" x14ac:dyDescent="0.25">
      <c r="A42">
        <v>1892</v>
      </c>
      <c r="B42" t="s">
        <v>56</v>
      </c>
      <c r="C42" t="s">
        <v>561</v>
      </c>
      <c r="D42">
        <v>949</v>
      </c>
      <c r="E42">
        <v>1016</v>
      </c>
      <c r="F42">
        <f t="shared" si="0"/>
        <v>11</v>
      </c>
      <c r="G42" t="str">
        <f>STANDINGS_R[[#This Row],[League]]&amp;STANDINGS_R[[#This Row],[Team]]</f>
        <v>$150 Draft Champions (4 hour) Dec 29 1:00 pm Lg.3573DOUGHBOYS</v>
      </c>
    </row>
    <row r="43" spans="1:7" x14ac:dyDescent="0.25">
      <c r="A43">
        <v>2091</v>
      </c>
      <c r="B43" t="s">
        <v>127</v>
      </c>
      <c r="C43" t="s">
        <v>561</v>
      </c>
      <c r="D43">
        <v>933</v>
      </c>
      <c r="E43">
        <v>818.5</v>
      </c>
      <c r="F43">
        <f t="shared" si="0"/>
        <v>12</v>
      </c>
      <c r="G43" t="str">
        <f>STANDINGS_R[[#This Row],[League]]&amp;STANDINGS_R[[#This Row],[Team]]</f>
        <v>$150 Draft Champions (4 hour) Dec 29 1:00 pm Lg.3573Just An Old Vet</v>
      </c>
    </row>
    <row r="44" spans="1:7" x14ac:dyDescent="0.25">
      <c r="A44">
        <v>2284</v>
      </c>
      <c r="B44" t="s">
        <v>564</v>
      </c>
      <c r="C44" t="s">
        <v>561</v>
      </c>
      <c r="D44">
        <v>914</v>
      </c>
      <c r="E44">
        <v>626</v>
      </c>
      <c r="F44">
        <f t="shared" si="0"/>
        <v>13</v>
      </c>
      <c r="G44" t="str">
        <f>STANDINGS_R[[#This Row],[League]]&amp;STANDINGS_R[[#This Row],[Team]]</f>
        <v>$150 Draft Champions (4 hour) Dec 29 1:00 pm Lg.3573Kennedy Park</v>
      </c>
    </row>
    <row r="45" spans="1:7" x14ac:dyDescent="0.25">
      <c r="A45">
        <v>2373</v>
      </c>
      <c r="B45" t="s">
        <v>71</v>
      </c>
      <c r="C45" t="s">
        <v>561</v>
      </c>
      <c r="D45">
        <v>905</v>
      </c>
      <c r="E45">
        <v>537</v>
      </c>
      <c r="F45">
        <f t="shared" si="0"/>
        <v>14</v>
      </c>
      <c r="G45" t="str">
        <f>STANDINGS_R[[#This Row],[League]]&amp;STANDINGS_R[[#This Row],[Team]]</f>
        <v>$150 Draft Champions (4 hour) Dec 29 1:00 pm Lg.3573Frozen Ropes</v>
      </c>
    </row>
    <row r="46" spans="1:7" x14ac:dyDescent="0.25">
      <c r="A46">
        <v>2630</v>
      </c>
      <c r="B46" t="s">
        <v>568</v>
      </c>
      <c r="C46" t="s">
        <v>561</v>
      </c>
      <c r="D46">
        <v>867</v>
      </c>
      <c r="E46">
        <v>283</v>
      </c>
      <c r="F46">
        <f t="shared" si="0"/>
        <v>15</v>
      </c>
      <c r="G46" t="str">
        <f>STANDINGS_R[[#This Row],[League]]&amp;STANDINGS_R[[#This Row],[Team]]</f>
        <v>$150 Draft Champions (4 hour) Dec 29 1:00 pm Lg.3573SpinningSeams4</v>
      </c>
    </row>
    <row r="47" spans="1:7" x14ac:dyDescent="0.25">
      <c r="A47">
        <v>13</v>
      </c>
      <c r="B47" t="s">
        <v>577</v>
      </c>
      <c r="C47" t="s">
        <v>571</v>
      </c>
      <c r="D47">
        <v>1164</v>
      </c>
      <c r="E47">
        <v>2898</v>
      </c>
      <c r="F47">
        <f t="shared" si="0"/>
        <v>1</v>
      </c>
      <c r="G47" t="str">
        <f>STANDINGS_R[[#This Row],[League]]&amp;STANDINGS_R[[#This Row],[Team]]</f>
        <v>$150 Draft Champions (4 hour) Feb 21 1:00 pm Lg.3738MPG16A</v>
      </c>
    </row>
    <row r="48" spans="1:7" x14ac:dyDescent="0.25">
      <c r="A48">
        <v>70</v>
      </c>
      <c r="B48" t="s">
        <v>317</v>
      </c>
      <c r="C48" t="s">
        <v>571</v>
      </c>
      <c r="D48">
        <v>1122</v>
      </c>
      <c r="E48">
        <v>2840.5</v>
      </c>
      <c r="F48">
        <f t="shared" si="0"/>
        <v>2</v>
      </c>
      <c r="G48" t="str">
        <f>STANDINGS_R[[#This Row],[League]]&amp;STANDINGS_R[[#This Row],[Team]]</f>
        <v>$150 Draft Champions (4 hour) Feb 21 1:00 pm Lg.3738Gooden Plenty 2</v>
      </c>
    </row>
    <row r="49" spans="1:7" x14ac:dyDescent="0.25">
      <c r="A49">
        <v>783</v>
      </c>
      <c r="B49" t="s">
        <v>49</v>
      </c>
      <c r="C49" t="s">
        <v>571</v>
      </c>
      <c r="D49">
        <v>1032</v>
      </c>
      <c r="E49">
        <v>2136.5</v>
      </c>
      <c r="F49">
        <f t="shared" si="0"/>
        <v>3</v>
      </c>
      <c r="G49" t="str">
        <f>STANDINGS_R[[#This Row],[League]]&amp;STANDINGS_R[[#This Row],[Team]]</f>
        <v>$150 Draft Champions (4 hour) Feb 21 1:00 pm Lg.3738smokin gun</v>
      </c>
    </row>
    <row r="50" spans="1:7" x14ac:dyDescent="0.25">
      <c r="A50">
        <v>1215</v>
      </c>
      <c r="B50" t="s">
        <v>581</v>
      </c>
      <c r="C50" t="s">
        <v>571</v>
      </c>
      <c r="D50">
        <v>1000</v>
      </c>
      <c r="E50">
        <v>1694</v>
      </c>
      <c r="F50">
        <f t="shared" si="0"/>
        <v>4</v>
      </c>
      <c r="G50" t="str">
        <f>STANDINGS_R[[#This Row],[League]]&amp;STANDINGS_R[[#This Row],[Team]]</f>
        <v>$150 Draft Champions (4 hour) Feb 21 1:00 pm Lg.3738Mercury</v>
      </c>
    </row>
    <row r="51" spans="1:7" x14ac:dyDescent="0.25">
      <c r="A51">
        <v>1226</v>
      </c>
      <c r="B51" t="s">
        <v>574</v>
      </c>
      <c r="C51" t="s">
        <v>571</v>
      </c>
      <c r="D51">
        <v>999</v>
      </c>
      <c r="E51">
        <v>1680</v>
      </c>
      <c r="F51">
        <f t="shared" si="0"/>
        <v>5</v>
      </c>
      <c r="G51" t="str">
        <f>STANDINGS_R[[#This Row],[League]]&amp;STANDINGS_R[[#This Row],[Team]]</f>
        <v>$150 Draft Champions (4 hour) Feb 21 1:00 pm Lg.3738Brock The House</v>
      </c>
    </row>
    <row r="52" spans="1:7" x14ac:dyDescent="0.25">
      <c r="A52">
        <v>1236</v>
      </c>
      <c r="B52" t="s">
        <v>578</v>
      </c>
      <c r="C52" t="s">
        <v>571</v>
      </c>
      <c r="D52">
        <v>999</v>
      </c>
      <c r="E52">
        <v>1680</v>
      </c>
      <c r="F52">
        <f t="shared" si="0"/>
        <v>6</v>
      </c>
      <c r="G52" t="str">
        <f>STANDINGS_R[[#This Row],[League]]&amp;STANDINGS_R[[#This Row],[Team]]</f>
        <v>$150 Draft Champions (4 hour) Feb 21 1:00 pm Lg.3738Toddfather</v>
      </c>
    </row>
    <row r="53" spans="1:7" x14ac:dyDescent="0.25">
      <c r="A53">
        <v>1488</v>
      </c>
      <c r="B53" t="s">
        <v>382</v>
      </c>
      <c r="C53" t="s">
        <v>571</v>
      </c>
      <c r="D53">
        <v>981</v>
      </c>
      <c r="E53">
        <v>1417.5</v>
      </c>
      <c r="F53">
        <f t="shared" si="0"/>
        <v>7</v>
      </c>
      <c r="G53" t="str">
        <f>STANDINGS_R[[#This Row],[League]]&amp;STANDINGS_R[[#This Row],[Team]]</f>
        <v>$150 Draft Champions (4 hour) Feb 21 1:00 pm Lg.3738Buckeyes</v>
      </c>
    </row>
    <row r="54" spans="1:7" x14ac:dyDescent="0.25">
      <c r="A54">
        <v>1679</v>
      </c>
      <c r="B54" t="s">
        <v>580</v>
      </c>
      <c r="C54" t="s">
        <v>571</v>
      </c>
      <c r="D54">
        <v>967</v>
      </c>
      <c r="E54">
        <v>1226.5</v>
      </c>
      <c r="F54">
        <f t="shared" si="0"/>
        <v>8</v>
      </c>
      <c r="G54" t="str">
        <f>STANDINGS_R[[#This Row],[League]]&amp;STANDINGS_R[[#This Row],[Team]]</f>
        <v>$150 Draft Champions (4 hour) Feb 21 1:00 pm Lg.3738Haberdashery</v>
      </c>
    </row>
    <row r="55" spans="1:7" x14ac:dyDescent="0.25">
      <c r="A55">
        <v>1867</v>
      </c>
      <c r="B55" t="s">
        <v>579</v>
      </c>
      <c r="C55" t="s">
        <v>571</v>
      </c>
      <c r="D55">
        <v>952</v>
      </c>
      <c r="E55">
        <v>1048</v>
      </c>
      <c r="F55">
        <f t="shared" si="0"/>
        <v>9</v>
      </c>
      <c r="G55" t="str">
        <f>STANDINGS_R[[#This Row],[League]]&amp;STANDINGS_R[[#This Row],[Team]]</f>
        <v>$150 Draft Champions (4 hour) Feb 21 1:00 pm Lg.3738Speed vs power</v>
      </c>
    </row>
    <row r="56" spans="1:7" x14ac:dyDescent="0.25">
      <c r="A56">
        <v>1918</v>
      </c>
      <c r="B56" t="s">
        <v>570</v>
      </c>
      <c r="C56" t="s">
        <v>571</v>
      </c>
      <c r="D56">
        <v>947</v>
      </c>
      <c r="E56">
        <v>990.5</v>
      </c>
      <c r="F56">
        <f t="shared" si="0"/>
        <v>10</v>
      </c>
      <c r="G56" t="str">
        <f>STANDINGS_R[[#This Row],[League]]&amp;STANDINGS_R[[#This Row],[Team]]</f>
        <v>$150 Draft Champions (4 hour) Feb 21 1:00 pm Lg.3738Jose Oquendos</v>
      </c>
    </row>
    <row r="57" spans="1:7" x14ac:dyDescent="0.25">
      <c r="A57">
        <v>2190</v>
      </c>
      <c r="B57" t="s">
        <v>576</v>
      </c>
      <c r="C57" t="s">
        <v>571</v>
      </c>
      <c r="D57">
        <v>923</v>
      </c>
      <c r="E57">
        <v>717</v>
      </c>
      <c r="F57">
        <f t="shared" si="0"/>
        <v>11</v>
      </c>
      <c r="G57" t="str">
        <f>STANDINGS_R[[#This Row],[League]]&amp;STANDINGS_R[[#This Row],[Team]]</f>
        <v>$150 Draft Champions (4 hour) Feb 21 1:00 pm Lg.3738Balnubbers</v>
      </c>
    </row>
    <row r="58" spans="1:7" x14ac:dyDescent="0.25">
      <c r="A58">
        <v>2258</v>
      </c>
      <c r="B58" t="s">
        <v>573</v>
      </c>
      <c r="C58" t="s">
        <v>571</v>
      </c>
      <c r="D58">
        <v>918</v>
      </c>
      <c r="E58">
        <v>660</v>
      </c>
      <c r="F58">
        <f t="shared" si="0"/>
        <v>12</v>
      </c>
      <c r="G58" t="str">
        <f>STANDINGS_R[[#This Row],[League]]&amp;STANDINGS_R[[#This Row],[Team]]</f>
        <v>$150 Draft Champions (4 hour) Feb 21 1:00 pm Lg.3738roundmann</v>
      </c>
    </row>
    <row r="59" spans="1:7" x14ac:dyDescent="0.25">
      <c r="A59">
        <v>2429</v>
      </c>
      <c r="B59" t="s">
        <v>572</v>
      </c>
      <c r="C59" t="s">
        <v>571</v>
      </c>
      <c r="D59">
        <v>898</v>
      </c>
      <c r="E59">
        <v>486</v>
      </c>
      <c r="F59">
        <f t="shared" si="0"/>
        <v>13</v>
      </c>
      <c r="G59" t="str">
        <f>STANDINGS_R[[#This Row],[League]]&amp;STANDINGS_R[[#This Row],[Team]]</f>
        <v>$150 Draft Champions (4 hour) Feb 21 1:00 pm Lg.3738zzzzzzzzz</v>
      </c>
    </row>
    <row r="60" spans="1:7" x14ac:dyDescent="0.25">
      <c r="A60">
        <v>2601</v>
      </c>
      <c r="B60" t="s">
        <v>575</v>
      </c>
      <c r="C60" t="s">
        <v>571</v>
      </c>
      <c r="D60">
        <v>872</v>
      </c>
      <c r="E60">
        <v>312</v>
      </c>
      <c r="F60">
        <f t="shared" si="0"/>
        <v>14</v>
      </c>
      <c r="G60" t="str">
        <f>STANDINGS_R[[#This Row],[League]]&amp;STANDINGS_R[[#This Row],[Team]]</f>
        <v>$150 Draft Champions (4 hour) Feb 21 1:00 pm Lg.3738ZebraStripes</v>
      </c>
    </row>
    <row r="61" spans="1:7" x14ac:dyDescent="0.25">
      <c r="A61">
        <v>2894</v>
      </c>
      <c r="B61" t="s">
        <v>69</v>
      </c>
      <c r="C61" t="s">
        <v>571</v>
      </c>
      <c r="D61">
        <v>730</v>
      </c>
      <c r="E61">
        <v>18</v>
      </c>
      <c r="F61">
        <f t="shared" si="0"/>
        <v>15</v>
      </c>
      <c r="G61" t="str">
        <f>STANDINGS_R[[#This Row],[League]]&amp;STANDINGS_R[[#This Row],[Team]]</f>
        <v>$150 Draft Champions (4 hour) Feb 21 1:00 pm Lg.3738papa's nine</v>
      </c>
    </row>
    <row r="62" spans="1:7" x14ac:dyDescent="0.25">
      <c r="A62">
        <v>44</v>
      </c>
      <c r="B62" t="s">
        <v>587</v>
      </c>
      <c r="C62" t="s">
        <v>582</v>
      </c>
      <c r="D62">
        <v>1137</v>
      </c>
      <c r="E62">
        <v>2868</v>
      </c>
      <c r="F62">
        <f t="shared" si="0"/>
        <v>1</v>
      </c>
      <c r="G62" t="str">
        <f>STANDINGS_R[[#This Row],[League]]&amp;STANDINGS_R[[#This Row],[Team]]</f>
        <v>$150 Draft Champions (4 hour) Feb 25 1:00 pm Lg.3765Spartacus DC1</v>
      </c>
    </row>
    <row r="63" spans="1:7" x14ac:dyDescent="0.25">
      <c r="A63">
        <v>265</v>
      </c>
      <c r="B63" t="s">
        <v>590</v>
      </c>
      <c r="C63" t="s">
        <v>582</v>
      </c>
      <c r="D63">
        <v>1084</v>
      </c>
      <c r="E63">
        <v>2649</v>
      </c>
      <c r="F63">
        <f t="shared" si="0"/>
        <v>2</v>
      </c>
      <c r="G63" t="str">
        <f>STANDINGS_R[[#This Row],[League]]&amp;STANDINGS_R[[#This Row],[Team]]</f>
        <v>$150 Draft Champions (4 hour) Feb 25 1:00 pm Lg.3765Tomb of the Boom</v>
      </c>
    </row>
    <row r="64" spans="1:7" x14ac:dyDescent="0.25">
      <c r="A64">
        <v>274</v>
      </c>
      <c r="B64" t="s">
        <v>133</v>
      </c>
      <c r="C64" t="s">
        <v>582</v>
      </c>
      <c r="D64">
        <v>1082</v>
      </c>
      <c r="E64">
        <v>2638</v>
      </c>
      <c r="F64">
        <f t="shared" si="0"/>
        <v>3</v>
      </c>
      <c r="G64" t="str">
        <f>STANDINGS_R[[#This Row],[League]]&amp;STANDINGS_R[[#This Row],[Team]]</f>
        <v>$150 Draft Champions (4 hour) Feb 25 1:00 pm Lg.3765Ocular Keratitis DC5</v>
      </c>
    </row>
    <row r="65" spans="1:7" x14ac:dyDescent="0.25">
      <c r="A65">
        <v>636</v>
      </c>
      <c r="B65" t="s">
        <v>584</v>
      </c>
      <c r="C65" t="s">
        <v>582</v>
      </c>
      <c r="D65">
        <v>1042</v>
      </c>
      <c r="E65">
        <v>2276.5</v>
      </c>
      <c r="F65">
        <f t="shared" si="0"/>
        <v>4</v>
      </c>
      <c r="G65" t="str">
        <f>STANDINGS_R[[#This Row],[League]]&amp;STANDINGS_R[[#This Row],[Team]]</f>
        <v>$150 Draft Champions (4 hour) Feb 25 1:00 pm Lg.3765Team Hughes</v>
      </c>
    </row>
    <row r="66" spans="1:7" x14ac:dyDescent="0.25">
      <c r="A66">
        <v>824</v>
      </c>
      <c r="B66" t="s">
        <v>591</v>
      </c>
      <c r="C66" t="s">
        <v>582</v>
      </c>
      <c r="D66">
        <v>1028</v>
      </c>
      <c r="E66">
        <v>2091</v>
      </c>
      <c r="F66">
        <f t="shared" si="0"/>
        <v>5</v>
      </c>
      <c r="G66" t="str">
        <f>STANDINGS_R[[#This Row],[League]]&amp;STANDINGS_R[[#This Row],[Team]]</f>
        <v>$150 Draft Champions (4 hour) Feb 25 1:00 pm Lg.3765Team Benoit</v>
      </c>
    </row>
    <row r="67" spans="1:7" x14ac:dyDescent="0.25">
      <c r="A67">
        <v>1335</v>
      </c>
      <c r="B67" t="s">
        <v>594</v>
      </c>
      <c r="C67" t="s">
        <v>582</v>
      </c>
      <c r="D67">
        <v>992</v>
      </c>
      <c r="E67">
        <v>1578</v>
      </c>
      <c r="F67">
        <f t="shared" ref="F67:F130" si="1">IF(C67=C66,F66+1,1)</f>
        <v>6</v>
      </c>
      <c r="G67" t="str">
        <f>STANDINGS_R[[#This Row],[League]]&amp;STANDINGS_R[[#This Row],[Team]]</f>
        <v>$150 Draft Champions (4 hour) Feb 25 1:00 pm Lg.3765Round 2 (150)</v>
      </c>
    </row>
    <row r="68" spans="1:7" x14ac:dyDescent="0.25">
      <c r="A68">
        <v>1813</v>
      </c>
      <c r="B68" t="s">
        <v>585</v>
      </c>
      <c r="C68" t="s">
        <v>582</v>
      </c>
      <c r="D68">
        <v>956</v>
      </c>
      <c r="E68">
        <v>1094.5</v>
      </c>
      <c r="F68">
        <f t="shared" si="1"/>
        <v>7</v>
      </c>
      <c r="G68" t="str">
        <f>STANDINGS_R[[#This Row],[League]]&amp;STANDINGS_R[[#This Row],[Team]]</f>
        <v>$150 Draft Champions (4 hour) Feb 25 1:00 pm Lg.3765CubsWillChoke2016</v>
      </c>
    </row>
    <row r="69" spans="1:7" x14ac:dyDescent="0.25">
      <c r="A69">
        <v>1826</v>
      </c>
      <c r="B69" t="s">
        <v>360</v>
      </c>
      <c r="C69" t="s">
        <v>582</v>
      </c>
      <c r="D69">
        <v>955</v>
      </c>
      <c r="E69">
        <v>1084</v>
      </c>
      <c r="F69">
        <f t="shared" si="1"/>
        <v>8</v>
      </c>
      <c r="G69" t="str">
        <f>STANDINGS_R[[#This Row],[League]]&amp;STANDINGS_R[[#This Row],[Team]]</f>
        <v>$150 Draft Champions (4 hour) Feb 25 1:00 pm Lg.3765Las Vegas Blvd V</v>
      </c>
    </row>
    <row r="70" spans="1:7" x14ac:dyDescent="0.25">
      <c r="A70">
        <v>2045</v>
      </c>
      <c r="B70" t="s">
        <v>592</v>
      </c>
      <c r="C70" t="s">
        <v>582</v>
      </c>
      <c r="D70">
        <v>938</v>
      </c>
      <c r="E70">
        <v>868.5</v>
      </c>
      <c r="F70">
        <f t="shared" si="1"/>
        <v>9</v>
      </c>
      <c r="G70" t="str">
        <f>STANDINGS_R[[#This Row],[League]]&amp;STANDINGS_R[[#This Row],[Team]]</f>
        <v>$150 Draft Champions (4 hour) Feb 25 1:00 pm Lg.3765Team Bennette</v>
      </c>
    </row>
    <row r="71" spans="1:7" x14ac:dyDescent="0.25">
      <c r="A71">
        <v>2109</v>
      </c>
      <c r="B71" t="s">
        <v>593</v>
      </c>
      <c r="C71" t="s">
        <v>582</v>
      </c>
      <c r="D71">
        <v>931</v>
      </c>
      <c r="E71">
        <v>798</v>
      </c>
      <c r="F71">
        <f t="shared" si="1"/>
        <v>10</v>
      </c>
      <c r="G71" t="str">
        <f>STANDINGS_R[[#This Row],[League]]&amp;STANDINGS_R[[#This Row],[Team]]</f>
        <v>$150 Draft Champions (4 hour) Feb 25 1:00 pm Lg.3765Angry Possums</v>
      </c>
    </row>
    <row r="72" spans="1:7" x14ac:dyDescent="0.25">
      <c r="A72">
        <v>2209</v>
      </c>
      <c r="B72" t="s">
        <v>583</v>
      </c>
      <c r="C72" t="s">
        <v>582</v>
      </c>
      <c r="D72">
        <v>922</v>
      </c>
      <c r="E72">
        <v>707</v>
      </c>
      <c r="F72">
        <f t="shared" si="1"/>
        <v>11</v>
      </c>
      <c r="G72" t="str">
        <f>STANDINGS_R[[#This Row],[League]]&amp;STANDINGS_R[[#This Row],[Team]]</f>
        <v>$150 Draft Champions (4 hour) Feb 25 1:00 pm Lg.3765sLim picKens3</v>
      </c>
    </row>
    <row r="73" spans="1:7" x14ac:dyDescent="0.25">
      <c r="A73">
        <v>2275</v>
      </c>
      <c r="B73" t="s">
        <v>588</v>
      </c>
      <c r="C73" t="s">
        <v>582</v>
      </c>
      <c r="D73">
        <v>916</v>
      </c>
      <c r="E73">
        <v>641</v>
      </c>
      <c r="F73">
        <f t="shared" si="1"/>
        <v>12</v>
      </c>
      <c r="G73" t="str">
        <f>STANDINGS_R[[#This Row],[League]]&amp;STANDINGS_R[[#This Row],[Team]]</f>
        <v>$150 Draft Champions (4 hour) Feb 25 1:00 pm Lg.3765The fantasy concierge</v>
      </c>
    </row>
    <row r="74" spans="1:7" x14ac:dyDescent="0.25">
      <c r="A74">
        <v>2472</v>
      </c>
      <c r="B74" t="s">
        <v>589</v>
      </c>
      <c r="C74" t="s">
        <v>582</v>
      </c>
      <c r="D74">
        <v>890</v>
      </c>
      <c r="E74">
        <v>436.5</v>
      </c>
      <c r="F74">
        <f t="shared" si="1"/>
        <v>13</v>
      </c>
      <c r="G74" t="str">
        <f>STANDINGS_R[[#This Row],[League]]&amp;STANDINGS_R[[#This Row],[Team]]</f>
        <v>$150 Draft Champions (4 hour) Feb 25 1:00 pm Lg.3765Bulletproof Tiger</v>
      </c>
    </row>
    <row r="75" spans="1:7" x14ac:dyDescent="0.25">
      <c r="A75">
        <v>2562</v>
      </c>
      <c r="B75" t="s">
        <v>586</v>
      </c>
      <c r="C75" t="s">
        <v>582</v>
      </c>
      <c r="D75">
        <v>878</v>
      </c>
      <c r="E75">
        <v>351.5</v>
      </c>
      <c r="F75">
        <f t="shared" si="1"/>
        <v>14</v>
      </c>
      <c r="G75" t="str">
        <f>STANDINGS_R[[#This Row],[League]]&amp;STANDINGS_R[[#This Row],[Team]]</f>
        <v>$150 Draft Champions (4 hour) Feb 25 1:00 pm Lg.3765Sultans of Swat 4</v>
      </c>
    </row>
    <row r="76" spans="1:7" x14ac:dyDescent="0.25">
      <c r="A76">
        <v>2614</v>
      </c>
      <c r="B76" t="s">
        <v>595</v>
      </c>
      <c r="C76" t="s">
        <v>582</v>
      </c>
      <c r="D76">
        <v>869</v>
      </c>
      <c r="E76">
        <v>296.5</v>
      </c>
      <c r="F76">
        <f t="shared" si="1"/>
        <v>15</v>
      </c>
      <c r="G76" t="str">
        <f>STANDINGS_R[[#This Row],[League]]&amp;STANDINGS_R[[#This Row],[Team]]</f>
        <v>$150 Draft Champions (4 hour) Feb 25 1:00 pm Lg.3765Designated Pitchers</v>
      </c>
    </row>
    <row r="77" spans="1:7" x14ac:dyDescent="0.25">
      <c r="A77">
        <v>47</v>
      </c>
      <c r="B77" t="s">
        <v>364</v>
      </c>
      <c r="C77" t="s">
        <v>597</v>
      </c>
      <c r="D77">
        <v>1134</v>
      </c>
      <c r="E77">
        <v>2864</v>
      </c>
      <c r="F77">
        <f t="shared" si="1"/>
        <v>1</v>
      </c>
      <c r="G77" t="str">
        <f>STANDINGS_R[[#This Row],[League]]&amp;STANDINGS_R[[#This Row],[Team]]</f>
        <v>$150 Draft Champions (4 hour) Feb 29 1:00 pm Lg.3801Corleone 5</v>
      </c>
    </row>
    <row r="78" spans="1:7" x14ac:dyDescent="0.25">
      <c r="A78">
        <v>151</v>
      </c>
      <c r="B78" t="s">
        <v>598</v>
      </c>
      <c r="C78" t="s">
        <v>597</v>
      </c>
      <c r="D78">
        <v>1102</v>
      </c>
      <c r="E78">
        <v>2759</v>
      </c>
      <c r="F78">
        <f t="shared" si="1"/>
        <v>2</v>
      </c>
      <c r="G78" t="str">
        <f>STANDINGS_R[[#This Row],[League]]&amp;STANDINGS_R[[#This Row],[Team]]</f>
        <v>$150 Draft Champions (4 hour) Feb 29 1:00 pm Lg.3801Noodler Fun Monkey3</v>
      </c>
    </row>
    <row r="79" spans="1:7" x14ac:dyDescent="0.25">
      <c r="A79">
        <v>355</v>
      </c>
      <c r="B79" t="s">
        <v>606</v>
      </c>
      <c r="C79" t="s">
        <v>597</v>
      </c>
      <c r="D79">
        <v>1071</v>
      </c>
      <c r="E79">
        <v>2555</v>
      </c>
      <c r="F79">
        <f t="shared" si="1"/>
        <v>3</v>
      </c>
      <c r="G79" t="str">
        <f>STANDINGS_R[[#This Row],[League]]&amp;STANDINGS_R[[#This Row],[Team]]</f>
        <v>$150 Draft Champions (4 hour) Feb 29 1:00 pm Lg.3801Best Buy Rewards Cert</v>
      </c>
    </row>
    <row r="80" spans="1:7" x14ac:dyDescent="0.25">
      <c r="A80">
        <v>518</v>
      </c>
      <c r="B80" t="s">
        <v>599</v>
      </c>
      <c r="C80" t="s">
        <v>597</v>
      </c>
      <c r="D80">
        <v>1053</v>
      </c>
      <c r="E80">
        <v>2391</v>
      </c>
      <c r="F80">
        <f t="shared" si="1"/>
        <v>4</v>
      </c>
      <c r="G80" t="str">
        <f>STANDINGS_R[[#This Row],[League]]&amp;STANDINGS_R[[#This Row],[Team]]</f>
        <v>$150 Draft Champions (4 hour) Feb 29 1:00 pm Lg.3801Newbomb's Turks</v>
      </c>
    </row>
    <row r="81" spans="1:7" x14ac:dyDescent="0.25">
      <c r="A81">
        <v>621</v>
      </c>
      <c r="B81" t="s">
        <v>603</v>
      </c>
      <c r="C81" t="s">
        <v>597</v>
      </c>
      <c r="D81">
        <v>1044</v>
      </c>
      <c r="E81">
        <v>2291</v>
      </c>
      <c r="F81">
        <f t="shared" si="1"/>
        <v>5</v>
      </c>
      <c r="G81" t="str">
        <f>STANDINGS_R[[#This Row],[League]]&amp;STANDINGS_R[[#This Row],[Team]]</f>
        <v>$150 Draft Champions (4 hour) Feb 29 1:00 pm Lg.3801Small Sample Size Celebration [DC4]</v>
      </c>
    </row>
    <row r="82" spans="1:7" x14ac:dyDescent="0.25">
      <c r="A82">
        <v>630</v>
      </c>
      <c r="B82" t="s">
        <v>143</v>
      </c>
      <c r="C82" t="s">
        <v>597</v>
      </c>
      <c r="D82">
        <v>1043</v>
      </c>
      <c r="E82">
        <v>2284</v>
      </c>
      <c r="F82">
        <f t="shared" si="1"/>
        <v>6</v>
      </c>
      <c r="G82" t="str">
        <f>STANDINGS_R[[#This Row],[League]]&amp;STANDINGS_R[[#This Row],[Team]]</f>
        <v>$150 Draft Champions (4 hour) Feb 29 1:00 pm Lg.3801Team LeValley</v>
      </c>
    </row>
    <row r="83" spans="1:7" x14ac:dyDescent="0.25">
      <c r="A83">
        <v>868</v>
      </c>
      <c r="B83" t="s">
        <v>285</v>
      </c>
      <c r="C83" t="s">
        <v>597</v>
      </c>
      <c r="D83">
        <v>1025</v>
      </c>
      <c r="E83">
        <v>2045.5</v>
      </c>
      <c r="F83">
        <f t="shared" si="1"/>
        <v>7</v>
      </c>
      <c r="G83" t="str">
        <f>STANDINGS_R[[#This Row],[League]]&amp;STANDINGS_R[[#This Row],[Team]]</f>
        <v>$150 Draft Champions (4 hour) Feb 29 1:00 pm Lg.3801Team king</v>
      </c>
    </row>
    <row r="84" spans="1:7" x14ac:dyDescent="0.25">
      <c r="A84">
        <v>1018</v>
      </c>
      <c r="B84" t="s">
        <v>596</v>
      </c>
      <c r="C84" t="s">
        <v>597</v>
      </c>
      <c r="D84">
        <v>1014</v>
      </c>
      <c r="E84">
        <v>1884</v>
      </c>
      <c r="F84">
        <f t="shared" si="1"/>
        <v>8</v>
      </c>
      <c r="G84" t="str">
        <f>STANDINGS_R[[#This Row],[League]]&amp;STANDINGS_R[[#This Row],[Team]]</f>
        <v>$150 Draft Champions (4 hour) Feb 29 1:00 pm Lg.3801Beatrix Kiddo</v>
      </c>
    </row>
    <row r="85" spans="1:7" x14ac:dyDescent="0.25">
      <c r="A85">
        <v>1453</v>
      </c>
      <c r="B85" t="s">
        <v>600</v>
      </c>
      <c r="C85" t="s">
        <v>597</v>
      </c>
      <c r="D85">
        <v>984</v>
      </c>
      <c r="E85">
        <v>1463</v>
      </c>
      <c r="F85">
        <f t="shared" si="1"/>
        <v>9</v>
      </c>
      <c r="G85" t="str">
        <f>STANDINGS_R[[#This Row],[League]]&amp;STANDINGS_R[[#This Row],[Team]]</f>
        <v>$150 Draft Champions (4 hour) Feb 29 1:00 pm Lg.3801Team Benzine</v>
      </c>
    </row>
    <row r="86" spans="1:7" x14ac:dyDescent="0.25">
      <c r="A86">
        <v>1934</v>
      </c>
      <c r="B86" t="s">
        <v>604</v>
      </c>
      <c r="C86" t="s">
        <v>597</v>
      </c>
      <c r="D86">
        <v>946</v>
      </c>
      <c r="E86">
        <v>979</v>
      </c>
      <c r="F86">
        <f t="shared" si="1"/>
        <v>10</v>
      </c>
      <c r="G86" t="str">
        <f>STANDINGS_R[[#This Row],[League]]&amp;STANDINGS_R[[#This Row],[Team]]</f>
        <v>$150 Draft Champions (4 hour) Feb 29 1:00 pm Lg.3801Phantoms</v>
      </c>
    </row>
    <row r="87" spans="1:7" x14ac:dyDescent="0.25">
      <c r="A87">
        <v>2640</v>
      </c>
      <c r="B87" t="s">
        <v>607</v>
      </c>
      <c r="C87" t="s">
        <v>597</v>
      </c>
      <c r="D87">
        <v>864</v>
      </c>
      <c r="E87">
        <v>271</v>
      </c>
      <c r="F87">
        <f t="shared" si="1"/>
        <v>11</v>
      </c>
      <c r="G87" t="str">
        <f>STANDINGS_R[[#This Row],[League]]&amp;STANDINGS_R[[#This Row],[Team]]</f>
        <v>$150 Draft Champions (4 hour) Feb 29 1:00 pm Lg.3801It Could be Time to Open the Can</v>
      </c>
    </row>
    <row r="88" spans="1:7" x14ac:dyDescent="0.25">
      <c r="A88">
        <v>2656</v>
      </c>
      <c r="B88" t="s">
        <v>601</v>
      </c>
      <c r="C88" t="s">
        <v>597</v>
      </c>
      <c r="D88">
        <v>860</v>
      </c>
      <c r="E88">
        <v>254.5</v>
      </c>
      <c r="F88">
        <f t="shared" si="1"/>
        <v>12</v>
      </c>
      <c r="G88" t="str">
        <f>STANDINGS_R[[#This Row],[League]]&amp;STANDINGS_R[[#This Row],[Team]]</f>
        <v>$150 Draft Champions (4 hour) Feb 29 1:00 pm Lg.3801DBurdz</v>
      </c>
    </row>
    <row r="89" spans="1:7" x14ac:dyDescent="0.25">
      <c r="A89">
        <v>2765</v>
      </c>
      <c r="B89" t="s">
        <v>608</v>
      </c>
      <c r="C89" t="s">
        <v>597</v>
      </c>
      <c r="D89">
        <v>834</v>
      </c>
      <c r="E89">
        <v>148.5</v>
      </c>
      <c r="F89">
        <f t="shared" si="1"/>
        <v>13</v>
      </c>
      <c r="G89" t="str">
        <f>STANDINGS_R[[#This Row],[League]]&amp;STANDINGS_R[[#This Row],[Team]]</f>
        <v>$150 Draft Champions (4 hour) Feb 29 1:00 pm Lg.3801Schoop-y Doo, Skaggs-y, Vela, Frednandez</v>
      </c>
    </row>
    <row r="90" spans="1:7" x14ac:dyDescent="0.25">
      <c r="A90">
        <v>2860</v>
      </c>
      <c r="B90" t="s">
        <v>605</v>
      </c>
      <c r="C90" t="s">
        <v>597</v>
      </c>
      <c r="D90">
        <v>791</v>
      </c>
      <c r="E90">
        <v>53</v>
      </c>
      <c r="F90">
        <f t="shared" si="1"/>
        <v>14</v>
      </c>
      <c r="G90" t="str">
        <f>STANDINGS_R[[#This Row],[League]]&amp;STANDINGS_R[[#This Row],[Team]]</f>
        <v>$150 Draft Champions (4 hour) Feb 29 1:00 pm Lg.3801SPEED KILLS</v>
      </c>
    </row>
    <row r="91" spans="1:7" x14ac:dyDescent="0.25">
      <c r="A91">
        <v>2911</v>
      </c>
      <c r="B91" t="s">
        <v>602</v>
      </c>
      <c r="C91" t="s">
        <v>597</v>
      </c>
      <c r="D91">
        <v>631</v>
      </c>
      <c r="E91">
        <v>1</v>
      </c>
      <c r="F91">
        <f t="shared" si="1"/>
        <v>15</v>
      </c>
      <c r="G91" t="str">
        <f>STANDINGS_R[[#This Row],[League]]&amp;STANDINGS_R[[#This Row],[Team]]</f>
        <v>$150 Draft Champions (4 hour) Feb 29 1:00 pm Lg.3801Team Hall</v>
      </c>
    </row>
    <row r="92" spans="1:7" x14ac:dyDescent="0.25">
      <c r="A92">
        <v>56</v>
      </c>
      <c r="B92" t="s">
        <v>53</v>
      </c>
      <c r="C92" t="s">
        <v>610</v>
      </c>
      <c r="D92">
        <v>1130</v>
      </c>
      <c r="E92">
        <v>2854.5</v>
      </c>
      <c r="F92">
        <f t="shared" si="1"/>
        <v>1</v>
      </c>
      <c r="G92" t="str">
        <f>STANDINGS_R[[#This Row],[League]]&amp;STANDINGS_R[[#This Row],[Team]]</f>
        <v>$150 Draft Champions (4 hour) Jan 13 1:00 pm Lg.3591Baseball Furies</v>
      </c>
    </row>
    <row r="93" spans="1:7" x14ac:dyDescent="0.25">
      <c r="A93">
        <v>88</v>
      </c>
      <c r="B93" t="s">
        <v>613</v>
      </c>
      <c r="C93" t="s">
        <v>610</v>
      </c>
      <c r="D93">
        <v>1117</v>
      </c>
      <c r="E93">
        <v>2824</v>
      </c>
      <c r="F93">
        <f t="shared" si="1"/>
        <v>2</v>
      </c>
      <c r="G93" t="str">
        <f>STANDINGS_R[[#This Row],[League]]&amp;STANDINGS_R[[#This Row],[Team]]</f>
        <v>$150 Draft Champions (4 hour) Jan 13 1:00 pm Lg.3591Slip Stitches 4</v>
      </c>
    </row>
    <row r="94" spans="1:7" x14ac:dyDescent="0.25">
      <c r="A94">
        <v>318</v>
      </c>
      <c r="B94" t="s">
        <v>611</v>
      </c>
      <c r="C94" t="s">
        <v>610</v>
      </c>
      <c r="D94">
        <v>1075</v>
      </c>
      <c r="E94">
        <v>2589.5</v>
      </c>
      <c r="F94">
        <f t="shared" si="1"/>
        <v>3</v>
      </c>
      <c r="G94" t="str">
        <f>STANDINGS_R[[#This Row],[League]]&amp;STANDINGS_R[[#This Row],[Team]]</f>
        <v>$150 Draft Champions (4 hour) Jan 13 1:00 pm Lg.3591ADP Draft Masters</v>
      </c>
    </row>
    <row r="95" spans="1:7" x14ac:dyDescent="0.25">
      <c r="A95">
        <v>608</v>
      </c>
      <c r="B95" t="s">
        <v>616</v>
      </c>
      <c r="C95" t="s">
        <v>610</v>
      </c>
      <c r="D95">
        <v>1045</v>
      </c>
      <c r="E95">
        <v>2299.5</v>
      </c>
      <c r="F95">
        <f t="shared" si="1"/>
        <v>4</v>
      </c>
      <c r="G95" t="str">
        <f>STANDINGS_R[[#This Row],[League]]&amp;STANDINGS_R[[#This Row],[Team]]</f>
        <v>$150 Draft Champions (4 hour) Jan 13 1:00 pm Lg.3591Draughtsman 4</v>
      </c>
    </row>
    <row r="96" spans="1:7" x14ac:dyDescent="0.25">
      <c r="A96">
        <v>617</v>
      </c>
      <c r="B96" t="s">
        <v>247</v>
      </c>
      <c r="C96" t="s">
        <v>610</v>
      </c>
      <c r="D96">
        <v>1044</v>
      </c>
      <c r="E96">
        <v>2291</v>
      </c>
      <c r="F96">
        <f t="shared" si="1"/>
        <v>5</v>
      </c>
      <c r="G96" t="str">
        <f>STANDINGS_R[[#This Row],[League]]&amp;STANDINGS_R[[#This Row],[Team]]</f>
        <v>$150 Draft Champions (4 hour) Jan 13 1:00 pm Lg.3591Bronx Yankees (DC5)</v>
      </c>
    </row>
    <row r="97" spans="1:7" x14ac:dyDescent="0.25">
      <c r="A97">
        <v>785</v>
      </c>
      <c r="B97" t="s">
        <v>612</v>
      </c>
      <c r="C97" t="s">
        <v>610</v>
      </c>
      <c r="D97">
        <v>1031</v>
      </c>
      <c r="E97">
        <v>2124</v>
      </c>
      <c r="F97">
        <f t="shared" si="1"/>
        <v>6</v>
      </c>
      <c r="G97" t="str">
        <f>STANDINGS_R[[#This Row],[League]]&amp;STANDINGS_R[[#This Row],[Team]]</f>
        <v>$150 Draft Champions (4 hour) Jan 13 1:00 pm Lg.3591HUGH GLASS</v>
      </c>
    </row>
    <row r="98" spans="1:7" x14ac:dyDescent="0.25">
      <c r="A98">
        <v>900</v>
      </c>
      <c r="B98" t="s">
        <v>609</v>
      </c>
      <c r="C98" t="s">
        <v>610</v>
      </c>
      <c r="D98">
        <v>1022</v>
      </c>
      <c r="E98">
        <v>2006.5</v>
      </c>
      <c r="F98">
        <f t="shared" si="1"/>
        <v>7</v>
      </c>
      <c r="G98" t="str">
        <f>STANDINGS_R[[#This Row],[League]]&amp;STANDINGS_R[[#This Row],[Team]]</f>
        <v>$150 Draft Champions (4 hour) Jan 13 1:00 pm Lg.3591Big Wheels</v>
      </c>
    </row>
    <row r="99" spans="1:7" x14ac:dyDescent="0.25">
      <c r="A99">
        <v>919</v>
      </c>
      <c r="B99" t="s">
        <v>166</v>
      </c>
      <c r="C99" t="s">
        <v>610</v>
      </c>
      <c r="D99">
        <v>1021</v>
      </c>
      <c r="E99">
        <v>1994.5</v>
      </c>
      <c r="F99">
        <f t="shared" si="1"/>
        <v>8</v>
      </c>
      <c r="G99" t="str">
        <f>STANDINGS_R[[#This Row],[League]]&amp;STANDINGS_R[[#This Row],[Team]]</f>
        <v>$150 Draft Champions (4 hour) Jan 13 1:00 pm Lg.3591Ronaldus Maximus</v>
      </c>
    </row>
    <row r="100" spans="1:7" x14ac:dyDescent="0.25">
      <c r="A100">
        <v>926</v>
      </c>
      <c r="B100" t="s">
        <v>374</v>
      </c>
      <c r="C100" t="s">
        <v>610</v>
      </c>
      <c r="D100">
        <v>1020</v>
      </c>
      <c r="E100">
        <v>1980.5</v>
      </c>
      <c r="F100">
        <f t="shared" si="1"/>
        <v>9</v>
      </c>
      <c r="G100" t="str">
        <f>STANDINGS_R[[#This Row],[League]]&amp;STANDINGS_R[[#This Row],[Team]]</f>
        <v>$150 Draft Champions (4 hour) Jan 13 1:00 pm Lg.3591Corleone 2</v>
      </c>
    </row>
    <row r="101" spans="1:7" x14ac:dyDescent="0.25">
      <c r="A101">
        <v>1687</v>
      </c>
      <c r="B101" t="s">
        <v>615</v>
      </c>
      <c r="C101" t="s">
        <v>610</v>
      </c>
      <c r="D101">
        <v>967</v>
      </c>
      <c r="E101">
        <v>1226.5</v>
      </c>
      <c r="F101">
        <f t="shared" si="1"/>
        <v>10</v>
      </c>
      <c r="G101" t="str">
        <f>STANDINGS_R[[#This Row],[League]]&amp;STANDINGS_R[[#This Row],[Team]]</f>
        <v>$150 Draft Champions (4 hour) Jan 13 1:00 pm Lg.3591Team Cameron</v>
      </c>
    </row>
    <row r="102" spans="1:7" x14ac:dyDescent="0.25">
      <c r="A102">
        <v>1907</v>
      </c>
      <c r="B102" t="s">
        <v>618</v>
      </c>
      <c r="C102" t="s">
        <v>610</v>
      </c>
      <c r="D102">
        <v>948</v>
      </c>
      <c r="E102">
        <v>1003</v>
      </c>
      <c r="F102">
        <f t="shared" si="1"/>
        <v>11</v>
      </c>
      <c r="G102" t="str">
        <f>STANDINGS_R[[#This Row],[League]]&amp;STANDINGS_R[[#This Row],[Team]]</f>
        <v>$150 Draft Champions (4 hour) Jan 13 1:00 pm Lg.3591Grand Canyon</v>
      </c>
    </row>
    <row r="103" spans="1:7" x14ac:dyDescent="0.25">
      <c r="A103">
        <v>2028</v>
      </c>
      <c r="B103" t="s">
        <v>189</v>
      </c>
      <c r="C103" t="s">
        <v>610</v>
      </c>
      <c r="D103">
        <v>939</v>
      </c>
      <c r="E103">
        <v>882</v>
      </c>
      <c r="F103">
        <f t="shared" si="1"/>
        <v>12</v>
      </c>
      <c r="G103" t="str">
        <f>STANDINGS_R[[#This Row],[League]]&amp;STANDINGS_R[[#This Row],[Team]]</f>
        <v>$150 Draft Champions (4 hour) Jan 13 1:00 pm Lg.3591Homer Hankies</v>
      </c>
    </row>
    <row r="104" spans="1:7" x14ac:dyDescent="0.25">
      <c r="A104">
        <v>2384</v>
      </c>
      <c r="B104" t="s">
        <v>130</v>
      </c>
      <c r="C104" t="s">
        <v>610</v>
      </c>
      <c r="D104">
        <v>904</v>
      </c>
      <c r="E104">
        <v>528.5</v>
      </c>
      <c r="F104">
        <f t="shared" si="1"/>
        <v>13</v>
      </c>
      <c r="G104" t="str">
        <f>STANDINGS_R[[#This Row],[League]]&amp;STANDINGS_R[[#This Row],[Team]]</f>
        <v>$150 Draft Champions (4 hour) Jan 13 1:00 pm Lg.3591PTPers</v>
      </c>
    </row>
    <row r="105" spans="1:7" x14ac:dyDescent="0.25">
      <c r="A105">
        <v>2600</v>
      </c>
      <c r="B105" t="s">
        <v>617</v>
      </c>
      <c r="C105" t="s">
        <v>610</v>
      </c>
      <c r="D105">
        <v>872</v>
      </c>
      <c r="E105">
        <v>312</v>
      </c>
      <c r="F105">
        <f t="shared" si="1"/>
        <v>14</v>
      </c>
      <c r="G105" t="str">
        <f>STANDINGS_R[[#This Row],[League]]&amp;STANDINGS_R[[#This Row],[Team]]</f>
        <v>$150 Draft Champions (4 hour) Jan 13 1:00 pm Lg.3591Madcow - DC5</v>
      </c>
    </row>
    <row r="106" spans="1:7" x14ac:dyDescent="0.25">
      <c r="A106">
        <v>2868</v>
      </c>
      <c r="B106" t="s">
        <v>614</v>
      </c>
      <c r="C106" t="s">
        <v>610</v>
      </c>
      <c r="D106">
        <v>782</v>
      </c>
      <c r="E106">
        <v>44.5</v>
      </c>
      <c r="F106">
        <f t="shared" si="1"/>
        <v>15</v>
      </c>
      <c r="G106" t="str">
        <f>STANDINGS_R[[#This Row],[League]]&amp;STANDINGS_R[[#This Row],[Team]]</f>
        <v>$150 Draft Champions (4 hour) Jan 13 1:00 pm Lg.3591Team Kent 3</v>
      </c>
    </row>
    <row r="107" spans="1:7" x14ac:dyDescent="0.25">
      <c r="A107">
        <v>276</v>
      </c>
      <c r="B107" t="s">
        <v>626</v>
      </c>
      <c r="C107" t="s">
        <v>620</v>
      </c>
      <c r="D107">
        <v>1082</v>
      </c>
      <c r="E107">
        <v>2638</v>
      </c>
      <c r="F107">
        <f t="shared" si="1"/>
        <v>1</v>
      </c>
      <c r="G107" t="str">
        <f>STANDINGS_R[[#This Row],[League]]&amp;STANDINGS_R[[#This Row],[Team]]</f>
        <v>$150 Draft Champions (4 hour) Jan 24 1:00 pm Lg.3623Storm Stitches</v>
      </c>
    </row>
    <row r="108" spans="1:7" x14ac:dyDescent="0.25">
      <c r="A108">
        <v>346</v>
      </c>
      <c r="B108" t="s">
        <v>619</v>
      </c>
      <c r="C108" t="s">
        <v>620</v>
      </c>
      <c r="D108">
        <v>1072</v>
      </c>
      <c r="E108">
        <v>2562.5</v>
      </c>
      <c r="F108">
        <f t="shared" si="1"/>
        <v>2</v>
      </c>
      <c r="G108" t="str">
        <f>STANDINGS_R[[#This Row],[League]]&amp;STANDINGS_R[[#This Row],[Team]]</f>
        <v>$150 Draft Champions (4 hour) Jan 24 1:00 pm Lg.3623Big Wheels 2</v>
      </c>
    </row>
    <row r="109" spans="1:7" x14ac:dyDescent="0.25">
      <c r="A109">
        <v>415</v>
      </c>
      <c r="B109" t="s">
        <v>625</v>
      </c>
      <c r="C109" t="s">
        <v>620</v>
      </c>
      <c r="D109">
        <v>1065</v>
      </c>
      <c r="E109">
        <v>2498.5</v>
      </c>
      <c r="F109">
        <f t="shared" si="1"/>
        <v>3</v>
      </c>
      <c r="G109" t="str">
        <f>STANDINGS_R[[#This Row],[League]]&amp;STANDINGS_R[[#This Row],[Team]]</f>
        <v>$150 Draft Champions (4 hour) Jan 24 1:00 pm Lg.3623Team Hunter</v>
      </c>
    </row>
    <row r="110" spans="1:7" x14ac:dyDescent="0.25">
      <c r="A110">
        <v>440</v>
      </c>
      <c r="B110" t="s">
        <v>623</v>
      </c>
      <c r="C110" t="s">
        <v>620</v>
      </c>
      <c r="D110">
        <v>1061</v>
      </c>
      <c r="E110">
        <v>2471.5</v>
      </c>
      <c r="F110">
        <f t="shared" si="1"/>
        <v>4</v>
      </c>
      <c r="G110" t="str">
        <f>STANDINGS_R[[#This Row],[League]]&amp;STANDINGS_R[[#This Row],[Team]]</f>
        <v>$150 Draft Champions (4 hour) Jan 24 1:00 pm Lg.3623Roy's Outlaws</v>
      </c>
    </row>
    <row r="111" spans="1:7" x14ac:dyDescent="0.25">
      <c r="A111">
        <v>816</v>
      </c>
      <c r="B111" t="s">
        <v>521</v>
      </c>
      <c r="C111" t="s">
        <v>620</v>
      </c>
      <c r="D111">
        <v>1028</v>
      </c>
      <c r="E111">
        <v>2091</v>
      </c>
      <c r="F111">
        <f t="shared" si="1"/>
        <v>5</v>
      </c>
      <c r="G111" t="str">
        <f>STANDINGS_R[[#This Row],[League]]&amp;STANDINGS_R[[#This Row],[Team]]</f>
        <v>$150 Draft Champions (4 hour) Jan 24 1:00 pm Lg.3623Corleone 3</v>
      </c>
    </row>
    <row r="112" spans="1:7" x14ac:dyDescent="0.25">
      <c r="A112">
        <v>925</v>
      </c>
      <c r="B112" t="s">
        <v>82</v>
      </c>
      <c r="C112" t="s">
        <v>620</v>
      </c>
      <c r="D112">
        <v>1020</v>
      </c>
      <c r="E112">
        <v>1980.5</v>
      </c>
      <c r="F112">
        <f t="shared" si="1"/>
        <v>6</v>
      </c>
      <c r="G112" t="str">
        <f>STANDINGS_R[[#This Row],[League]]&amp;STANDINGS_R[[#This Row],[Team]]</f>
        <v>$150 Draft Champions (4 hour) Jan 24 1:00 pm Lg.3623Bronx Yankees (DC7)</v>
      </c>
    </row>
    <row r="113" spans="1:7" x14ac:dyDescent="0.25">
      <c r="A113">
        <v>1163</v>
      </c>
      <c r="B113" t="s">
        <v>53</v>
      </c>
      <c r="C113" t="s">
        <v>620</v>
      </c>
      <c r="D113">
        <v>1003</v>
      </c>
      <c r="E113">
        <v>1741.5</v>
      </c>
      <c r="F113">
        <f t="shared" si="1"/>
        <v>7</v>
      </c>
      <c r="G113" t="str">
        <f>STANDINGS_R[[#This Row],[League]]&amp;STANDINGS_R[[#This Row],[Team]]</f>
        <v>$150 Draft Champions (4 hour) Jan 24 1:00 pm Lg.3623Baseball Furies</v>
      </c>
    </row>
    <row r="114" spans="1:7" x14ac:dyDescent="0.25">
      <c r="A114">
        <v>1346</v>
      </c>
      <c r="B114" t="s">
        <v>71</v>
      </c>
      <c r="C114" t="s">
        <v>620</v>
      </c>
      <c r="D114">
        <v>991</v>
      </c>
      <c r="E114">
        <v>1562</v>
      </c>
      <c r="F114">
        <f t="shared" si="1"/>
        <v>8</v>
      </c>
      <c r="G114" t="str">
        <f>STANDINGS_R[[#This Row],[League]]&amp;STANDINGS_R[[#This Row],[Team]]</f>
        <v>$150 Draft Champions (4 hour) Jan 24 1:00 pm Lg.3623Frozen Ropes</v>
      </c>
    </row>
    <row r="115" spans="1:7" x14ac:dyDescent="0.25">
      <c r="A115">
        <v>1366</v>
      </c>
      <c r="B115" t="s">
        <v>207</v>
      </c>
      <c r="C115" t="s">
        <v>620</v>
      </c>
      <c r="D115">
        <v>990</v>
      </c>
      <c r="E115">
        <v>1548.5</v>
      </c>
      <c r="F115">
        <f t="shared" si="1"/>
        <v>9</v>
      </c>
      <c r="G115" t="str">
        <f>STANDINGS_R[[#This Row],[League]]&amp;STANDINGS_R[[#This Row],[Team]]</f>
        <v>$150 Draft Champions (4 hour) Jan 24 1:00 pm Lg.3623Team Vogel</v>
      </c>
    </row>
    <row r="116" spans="1:7" x14ac:dyDescent="0.25">
      <c r="A116">
        <v>1579</v>
      </c>
      <c r="B116" t="s">
        <v>622</v>
      </c>
      <c r="C116" t="s">
        <v>620</v>
      </c>
      <c r="D116">
        <v>975</v>
      </c>
      <c r="E116">
        <v>1327</v>
      </c>
      <c r="F116">
        <f t="shared" si="1"/>
        <v>10</v>
      </c>
      <c r="G116" t="str">
        <f>STANDINGS_R[[#This Row],[League]]&amp;STANDINGS_R[[#This Row],[Team]]</f>
        <v>$150 Draft Champions (4 hour) Jan 24 1:00 pm Lg.3623Blackmon, Fire and Steal</v>
      </c>
    </row>
    <row r="117" spans="1:7" x14ac:dyDescent="0.25">
      <c r="A117">
        <v>2051</v>
      </c>
      <c r="B117" t="s">
        <v>624</v>
      </c>
      <c r="C117" t="s">
        <v>620</v>
      </c>
      <c r="D117">
        <v>937</v>
      </c>
      <c r="E117">
        <v>859</v>
      </c>
      <c r="F117">
        <f t="shared" si="1"/>
        <v>11</v>
      </c>
      <c r="G117" t="str">
        <f>STANDINGS_R[[#This Row],[League]]&amp;STANDINGS_R[[#This Row],[Team]]</f>
        <v>$150 Draft Champions (4 hour) Jan 24 1:00 pm Lg.3623Madcow - DC6</v>
      </c>
    </row>
    <row r="118" spans="1:7" x14ac:dyDescent="0.25">
      <c r="A118">
        <v>2146</v>
      </c>
      <c r="B118" t="s">
        <v>239</v>
      </c>
      <c r="C118" t="s">
        <v>620</v>
      </c>
      <c r="D118">
        <v>928</v>
      </c>
      <c r="E118">
        <v>768</v>
      </c>
      <c r="F118">
        <f t="shared" si="1"/>
        <v>12</v>
      </c>
      <c r="G118" t="str">
        <f>STANDINGS_R[[#This Row],[League]]&amp;STANDINGS_R[[#This Row],[Team]]</f>
        <v>$150 Draft Champions (4 hour) Jan 24 1:00 pm Lg.3623The tip of the nerd spear</v>
      </c>
    </row>
    <row r="119" spans="1:7" x14ac:dyDescent="0.25">
      <c r="A119">
        <v>2290</v>
      </c>
      <c r="B119" t="s">
        <v>14</v>
      </c>
      <c r="C119" t="s">
        <v>620</v>
      </c>
      <c r="D119">
        <v>914</v>
      </c>
      <c r="E119">
        <v>626</v>
      </c>
      <c r="F119">
        <f t="shared" si="1"/>
        <v>13</v>
      </c>
      <c r="G119" t="str">
        <f>STANDINGS_R[[#This Row],[League]]&amp;STANDINGS_R[[#This Row],[Team]]</f>
        <v>$150 Draft Champions (4 hour) Jan 24 1:00 pm Lg.3623Team Martin</v>
      </c>
    </row>
    <row r="120" spans="1:7" x14ac:dyDescent="0.25">
      <c r="A120">
        <v>2664</v>
      </c>
      <c r="B120" t="s">
        <v>621</v>
      </c>
      <c r="C120" t="s">
        <v>620</v>
      </c>
      <c r="D120">
        <v>859</v>
      </c>
      <c r="E120">
        <v>249</v>
      </c>
      <c r="F120">
        <f t="shared" si="1"/>
        <v>14</v>
      </c>
      <c r="G120" t="str">
        <f>STANDINGS_R[[#This Row],[League]]&amp;STANDINGS_R[[#This Row],[Team]]</f>
        <v>$150 Draft Champions (4 hour) Jan 24 1:00 pm Lg.3623Team Kent 6</v>
      </c>
    </row>
    <row r="121" spans="1:7" x14ac:dyDescent="0.25">
      <c r="A121">
        <v>2841</v>
      </c>
      <c r="B121" t="s">
        <v>357</v>
      </c>
      <c r="C121" t="s">
        <v>620</v>
      </c>
      <c r="D121">
        <v>805</v>
      </c>
      <c r="E121">
        <v>70.5</v>
      </c>
      <c r="F121">
        <f t="shared" si="1"/>
        <v>15</v>
      </c>
      <c r="G121" t="str">
        <f>STANDINGS_R[[#This Row],[League]]&amp;STANDINGS_R[[#This Row],[Team]]</f>
        <v>$150 Draft Champions (4 hour) Jan 24 1:00 pm Lg.3623Las Vegas Blvd II</v>
      </c>
    </row>
    <row r="122" spans="1:7" x14ac:dyDescent="0.25">
      <c r="A122">
        <v>201</v>
      </c>
      <c r="B122" t="s">
        <v>634</v>
      </c>
      <c r="C122" t="s">
        <v>628</v>
      </c>
      <c r="D122">
        <v>1093</v>
      </c>
      <c r="E122">
        <v>2709.5</v>
      </c>
      <c r="F122">
        <f t="shared" si="1"/>
        <v>1</v>
      </c>
      <c r="G122" t="str">
        <f>STANDINGS_R[[#This Row],[League]]&amp;STANDINGS_R[[#This Row],[Team]]</f>
        <v>$150 Draft Champions (4 hour) Mar 10 1:00 pm Lg.3868MPG16D</v>
      </c>
    </row>
    <row r="123" spans="1:7" x14ac:dyDescent="0.25">
      <c r="A123">
        <v>227</v>
      </c>
      <c r="B123" t="s">
        <v>629</v>
      </c>
      <c r="C123" t="s">
        <v>628</v>
      </c>
      <c r="D123">
        <v>1089</v>
      </c>
      <c r="E123">
        <v>2685</v>
      </c>
      <c r="F123">
        <f t="shared" si="1"/>
        <v>2</v>
      </c>
      <c r="G123" t="str">
        <f>STANDINGS_R[[#This Row],[League]]&amp;STANDINGS_R[[#This Row],[Team]]</f>
        <v>$150 Draft Champions (4 hour) Mar 10 1:00 pm Lg.3868Mr Cee's Crew II</v>
      </c>
    </row>
    <row r="124" spans="1:7" x14ac:dyDescent="0.25">
      <c r="A124">
        <v>229</v>
      </c>
      <c r="B124" t="s">
        <v>285</v>
      </c>
      <c r="C124" t="s">
        <v>628</v>
      </c>
      <c r="D124">
        <v>1089</v>
      </c>
      <c r="E124">
        <v>2685</v>
      </c>
      <c r="F124">
        <f t="shared" si="1"/>
        <v>3</v>
      </c>
      <c r="G124" t="str">
        <f>STANDINGS_R[[#This Row],[League]]&amp;STANDINGS_R[[#This Row],[Team]]</f>
        <v>$150 Draft Champions (4 hour) Mar 10 1:00 pm Lg.3868Team king</v>
      </c>
    </row>
    <row r="125" spans="1:7" x14ac:dyDescent="0.25">
      <c r="A125">
        <v>779</v>
      </c>
      <c r="B125" t="s">
        <v>636</v>
      </c>
      <c r="C125" t="s">
        <v>628</v>
      </c>
      <c r="D125">
        <v>1032</v>
      </c>
      <c r="E125">
        <v>2136.5</v>
      </c>
      <c r="F125">
        <f t="shared" si="1"/>
        <v>4</v>
      </c>
      <c r="G125" t="str">
        <f>STANDINGS_R[[#This Row],[League]]&amp;STANDINGS_R[[#This Row],[Team]]</f>
        <v>$150 Draft Champions (4 hour) Mar 10 1:00 pm Lg.3868Spartacus DC2</v>
      </c>
    </row>
    <row r="126" spans="1:7" x14ac:dyDescent="0.25">
      <c r="A126">
        <v>1087</v>
      </c>
      <c r="B126" t="s">
        <v>217</v>
      </c>
      <c r="C126" t="s">
        <v>628</v>
      </c>
      <c r="D126">
        <v>1010</v>
      </c>
      <c r="E126">
        <v>1827.5</v>
      </c>
      <c r="F126">
        <f t="shared" si="1"/>
        <v>5</v>
      </c>
      <c r="G126" t="str">
        <f>STANDINGS_R[[#This Row],[League]]&amp;STANDINGS_R[[#This Row],[Team]]</f>
        <v>$150 Draft Champions (4 hour) Mar 10 1:00 pm Lg.3868The Scharfather</v>
      </c>
    </row>
    <row r="127" spans="1:7" x14ac:dyDescent="0.25">
      <c r="A127">
        <v>1231</v>
      </c>
      <c r="B127" t="s">
        <v>630</v>
      </c>
      <c r="C127" t="s">
        <v>628</v>
      </c>
      <c r="D127">
        <v>999</v>
      </c>
      <c r="E127">
        <v>1680</v>
      </c>
      <c r="F127">
        <f t="shared" si="1"/>
        <v>6</v>
      </c>
      <c r="G127" t="str">
        <f>STANDINGS_R[[#This Row],[League]]&amp;STANDINGS_R[[#This Row],[Team]]</f>
        <v>$150 Draft Champions (4 hour) Mar 10 1:00 pm Lg.3868Moz Boyz 17</v>
      </c>
    </row>
    <row r="128" spans="1:7" x14ac:dyDescent="0.25">
      <c r="A128">
        <v>1578</v>
      </c>
      <c r="B128" t="s">
        <v>627</v>
      </c>
      <c r="C128" t="s">
        <v>628</v>
      </c>
      <c r="D128">
        <v>976</v>
      </c>
      <c r="E128">
        <v>1342.5</v>
      </c>
      <c r="F128">
        <f t="shared" si="1"/>
        <v>7</v>
      </c>
      <c r="G128" t="str">
        <f>STANDINGS_R[[#This Row],[League]]&amp;STANDINGS_R[[#This Row],[Team]]</f>
        <v>$150 Draft Champions (4 hour) Mar 10 1:00 pm Lg.3868Tree and a Half Man</v>
      </c>
    </row>
    <row r="129" spans="1:7" x14ac:dyDescent="0.25">
      <c r="A129">
        <v>1617</v>
      </c>
      <c r="B129" t="s">
        <v>437</v>
      </c>
      <c r="C129" t="s">
        <v>628</v>
      </c>
      <c r="D129">
        <v>972</v>
      </c>
      <c r="E129">
        <v>1288</v>
      </c>
      <c r="F129">
        <f t="shared" si="1"/>
        <v>8</v>
      </c>
      <c r="G129" t="str">
        <f>STANDINGS_R[[#This Row],[League]]&amp;STANDINGS_R[[#This Row],[Team]]</f>
        <v>$150 Draft Champions (4 hour) Mar 10 1:00 pm Lg.3868Boyz of Sumner</v>
      </c>
    </row>
    <row r="130" spans="1:7" x14ac:dyDescent="0.25">
      <c r="A130">
        <v>1827</v>
      </c>
      <c r="B130" t="s">
        <v>635</v>
      </c>
      <c r="C130" t="s">
        <v>628</v>
      </c>
      <c r="D130">
        <v>955</v>
      </c>
      <c r="E130">
        <v>1084</v>
      </c>
      <c r="F130">
        <f t="shared" si="1"/>
        <v>9</v>
      </c>
      <c r="G130" t="str">
        <f>STANDINGS_R[[#This Row],[League]]&amp;STANDINGS_R[[#This Row],[Team]]</f>
        <v>$150 Draft Champions (4 hour) Mar 10 1:00 pm Lg.3868OKMOTS 3</v>
      </c>
    </row>
    <row r="131" spans="1:7" x14ac:dyDescent="0.25">
      <c r="A131">
        <v>1843</v>
      </c>
      <c r="B131" t="s">
        <v>631</v>
      </c>
      <c r="C131" t="s">
        <v>628</v>
      </c>
      <c r="D131">
        <v>954</v>
      </c>
      <c r="E131">
        <v>1072</v>
      </c>
      <c r="F131">
        <f t="shared" ref="F131:F194" si="2">IF(C131=C130,F130+1,1)</f>
        <v>10</v>
      </c>
      <c r="G131" t="str">
        <f>STANDINGS_R[[#This Row],[League]]&amp;STANDINGS_R[[#This Row],[Team]]</f>
        <v>$150 Draft Champions (4 hour) Mar 10 1:00 pm Lg.3868Rainmakers XXIV</v>
      </c>
    </row>
    <row r="132" spans="1:7" x14ac:dyDescent="0.25">
      <c r="A132">
        <v>2089</v>
      </c>
      <c r="B132" t="s">
        <v>93</v>
      </c>
      <c r="C132" t="s">
        <v>628</v>
      </c>
      <c r="D132">
        <v>933</v>
      </c>
      <c r="E132">
        <v>818.5</v>
      </c>
      <c r="F132">
        <f t="shared" si="2"/>
        <v>11</v>
      </c>
      <c r="G132" t="str">
        <f>STANDINGS_R[[#This Row],[League]]&amp;STANDINGS_R[[#This Row],[Team]]</f>
        <v>$150 Draft Champions (4 hour) Mar 10 1:00 pm Lg.3868Fantasy Favale</v>
      </c>
    </row>
    <row r="133" spans="1:7" x14ac:dyDescent="0.25">
      <c r="A133">
        <v>2096</v>
      </c>
      <c r="B133" t="s">
        <v>508</v>
      </c>
      <c r="C133" t="s">
        <v>628</v>
      </c>
      <c r="D133">
        <v>933</v>
      </c>
      <c r="E133">
        <v>818.5</v>
      </c>
      <c r="F133">
        <f t="shared" si="2"/>
        <v>12</v>
      </c>
      <c r="G133" t="str">
        <f>STANDINGS_R[[#This Row],[League]]&amp;STANDINGS_R[[#This Row],[Team]]</f>
        <v>$150 Draft Champions (4 hour) Mar 10 1:00 pm Lg.3868Team Robinson</v>
      </c>
    </row>
    <row r="134" spans="1:7" x14ac:dyDescent="0.25">
      <c r="A134">
        <v>2137</v>
      </c>
      <c r="B134" t="s">
        <v>130</v>
      </c>
      <c r="C134" t="s">
        <v>628</v>
      </c>
      <c r="D134">
        <v>929</v>
      </c>
      <c r="E134">
        <v>778.5</v>
      </c>
      <c r="F134">
        <f t="shared" si="2"/>
        <v>13</v>
      </c>
      <c r="G134" t="str">
        <f>STANDINGS_R[[#This Row],[League]]&amp;STANDINGS_R[[#This Row],[Team]]</f>
        <v>$150 Draft Champions (4 hour) Mar 10 1:00 pm Lg.3868PTPers</v>
      </c>
    </row>
    <row r="135" spans="1:7" x14ac:dyDescent="0.25">
      <c r="A135">
        <v>2720</v>
      </c>
      <c r="B135" t="s">
        <v>632</v>
      </c>
      <c r="C135" t="s">
        <v>628</v>
      </c>
      <c r="D135">
        <v>847</v>
      </c>
      <c r="E135">
        <v>192.5</v>
      </c>
      <c r="F135">
        <f t="shared" si="2"/>
        <v>14</v>
      </c>
      <c r="G135" t="str">
        <f>STANDINGS_R[[#This Row],[League]]&amp;STANDINGS_R[[#This Row],[Team]]</f>
        <v>$150 Draft Champions (4 hour) Mar 10 1:00 pm Lg.3868New Directions</v>
      </c>
    </row>
    <row r="136" spans="1:7" x14ac:dyDescent="0.25">
      <c r="A136">
        <v>2879</v>
      </c>
      <c r="B136" t="s">
        <v>633</v>
      </c>
      <c r="C136" t="s">
        <v>628</v>
      </c>
      <c r="D136">
        <v>772</v>
      </c>
      <c r="E136">
        <v>33</v>
      </c>
      <c r="F136">
        <f t="shared" si="2"/>
        <v>15</v>
      </c>
      <c r="G136" t="str">
        <f>STANDINGS_R[[#This Row],[League]]&amp;STANDINGS_R[[#This Row],[Team]]</f>
        <v>$150 Draft Champions (4 hour) Mar 10 1:00 pm Lg.3868Fantasy Reaper</v>
      </c>
    </row>
    <row r="137" spans="1:7" x14ac:dyDescent="0.25">
      <c r="A137">
        <v>28</v>
      </c>
      <c r="B137" t="s">
        <v>289</v>
      </c>
      <c r="C137" t="s">
        <v>637</v>
      </c>
      <c r="D137">
        <v>1146</v>
      </c>
      <c r="E137">
        <v>2882.5</v>
      </c>
      <c r="F137">
        <f t="shared" si="2"/>
        <v>1</v>
      </c>
      <c r="G137" t="str">
        <f>STANDINGS_R[[#This Row],[League]]&amp;STANDINGS_R[[#This Row],[Team]]</f>
        <v>$150 Draft Champions (4 hour) Mar 14 1:00 pm Lg.3904Aardvarks</v>
      </c>
    </row>
    <row r="138" spans="1:7" x14ac:dyDescent="0.25">
      <c r="A138">
        <v>434</v>
      </c>
      <c r="B138" t="s">
        <v>639</v>
      </c>
      <c r="C138" t="s">
        <v>637</v>
      </c>
      <c r="D138">
        <v>1062</v>
      </c>
      <c r="E138">
        <v>2477.5</v>
      </c>
      <c r="F138">
        <f t="shared" si="2"/>
        <v>2</v>
      </c>
      <c r="G138" t="str">
        <f>STANDINGS_R[[#This Row],[League]]&amp;STANDINGS_R[[#This Row],[Team]]</f>
        <v>$150 Draft Champions (4 hour) Mar 14 1:00 pm Lg.3904Team Fisher</v>
      </c>
    </row>
    <row r="139" spans="1:7" x14ac:dyDescent="0.25">
      <c r="A139">
        <v>539</v>
      </c>
      <c r="B139" t="s">
        <v>358</v>
      </c>
      <c r="C139" t="s">
        <v>637</v>
      </c>
      <c r="D139">
        <v>1052</v>
      </c>
      <c r="E139">
        <v>2377</v>
      </c>
      <c r="F139">
        <f t="shared" si="2"/>
        <v>3</v>
      </c>
      <c r="G139" t="str">
        <f>STANDINGS_R[[#This Row],[League]]&amp;STANDINGS_R[[#This Row],[Team]]</f>
        <v>$150 Draft Champions (4 hour) Mar 14 1:00 pm Lg.3904Team Larsen</v>
      </c>
    </row>
    <row r="140" spans="1:7" x14ac:dyDescent="0.25">
      <c r="A140">
        <v>645</v>
      </c>
      <c r="B140" t="s">
        <v>644</v>
      </c>
      <c r="C140" t="s">
        <v>637</v>
      </c>
      <c r="D140">
        <v>1041</v>
      </c>
      <c r="E140">
        <v>2265</v>
      </c>
      <c r="F140">
        <f t="shared" si="2"/>
        <v>4</v>
      </c>
      <c r="G140" t="str">
        <f>STANDINGS_R[[#This Row],[League]]&amp;STANDINGS_R[[#This Row],[Team]]</f>
        <v>$150 Draft Champions (4 hour) Mar 14 1:00 pm Lg.3904Kosher Meat III</v>
      </c>
    </row>
    <row r="141" spans="1:7" x14ac:dyDescent="0.25">
      <c r="A141">
        <v>774</v>
      </c>
      <c r="B141" t="s">
        <v>647</v>
      </c>
      <c r="C141" t="s">
        <v>637</v>
      </c>
      <c r="D141">
        <v>1032</v>
      </c>
      <c r="E141">
        <v>2136.5</v>
      </c>
      <c r="F141">
        <f t="shared" si="2"/>
        <v>5</v>
      </c>
      <c r="G141" t="str">
        <f>STANDINGS_R[[#This Row],[League]]&amp;STANDINGS_R[[#This Row],[Team]]</f>
        <v>$150 Draft Champions (4 hour) Mar 14 1:00 pm Lg.3904High Cheese</v>
      </c>
    </row>
    <row r="142" spans="1:7" x14ac:dyDescent="0.25">
      <c r="A142">
        <v>917</v>
      </c>
      <c r="B142" t="s">
        <v>640</v>
      </c>
      <c r="C142" t="s">
        <v>637</v>
      </c>
      <c r="D142">
        <v>1021</v>
      </c>
      <c r="E142">
        <v>1994.5</v>
      </c>
      <c r="F142">
        <f t="shared" si="2"/>
        <v>6</v>
      </c>
      <c r="G142" t="str">
        <f>STANDINGS_R[[#This Row],[League]]&amp;STANDINGS_R[[#This Row],[Team]]</f>
        <v>$150 Draft Champions (4 hour) Mar 14 1:00 pm Lg.3904Ljubljana Dragonborn</v>
      </c>
    </row>
    <row r="143" spans="1:7" x14ac:dyDescent="0.25">
      <c r="A143">
        <v>1233</v>
      </c>
      <c r="B143" t="s">
        <v>638</v>
      </c>
      <c r="C143" t="s">
        <v>637</v>
      </c>
      <c r="D143">
        <v>999</v>
      </c>
      <c r="E143">
        <v>1680</v>
      </c>
      <c r="F143">
        <f t="shared" si="2"/>
        <v>7</v>
      </c>
      <c r="G143" t="str">
        <f>STANDINGS_R[[#This Row],[League]]&amp;STANDINGS_R[[#This Row],[Team]]</f>
        <v>$150 Draft Champions (4 hour) Mar 14 1:00 pm Lg.3904RAMBONE</v>
      </c>
    </row>
    <row r="144" spans="1:7" x14ac:dyDescent="0.25">
      <c r="A144">
        <v>1656</v>
      </c>
      <c r="B144" t="s">
        <v>646</v>
      </c>
      <c r="C144" t="s">
        <v>637</v>
      </c>
      <c r="D144">
        <v>969</v>
      </c>
      <c r="E144">
        <v>1256</v>
      </c>
      <c r="F144">
        <f t="shared" si="2"/>
        <v>8</v>
      </c>
      <c r="G144" t="str">
        <f>STANDINGS_R[[#This Row],[League]]&amp;STANDINGS_R[[#This Row],[Team]]</f>
        <v>$150 Draft Champions (4 hour) Mar 14 1:00 pm Lg.3904Ragnar's Rampage</v>
      </c>
    </row>
    <row r="145" spans="1:7" x14ac:dyDescent="0.25">
      <c r="A145">
        <v>1661</v>
      </c>
      <c r="B145" t="s">
        <v>642</v>
      </c>
      <c r="C145" t="s">
        <v>637</v>
      </c>
      <c r="D145">
        <v>969</v>
      </c>
      <c r="E145">
        <v>1256</v>
      </c>
      <c r="F145">
        <f t="shared" si="2"/>
        <v>9</v>
      </c>
      <c r="G145" t="str">
        <f>STANDINGS_R[[#This Row],[League]]&amp;STANDINGS_R[[#This Row],[Team]]</f>
        <v>$150 Draft Champions (4 hour) Mar 14 1:00 pm Lg.3904The Digger I Deep</v>
      </c>
    </row>
    <row r="146" spans="1:7" x14ac:dyDescent="0.25">
      <c r="A146">
        <v>1709</v>
      </c>
      <c r="B146" t="s">
        <v>645</v>
      </c>
      <c r="C146" t="s">
        <v>637</v>
      </c>
      <c r="D146">
        <v>964</v>
      </c>
      <c r="E146">
        <v>1196</v>
      </c>
      <c r="F146">
        <f t="shared" si="2"/>
        <v>10</v>
      </c>
      <c r="G146" t="str">
        <f>STANDINGS_R[[#This Row],[League]]&amp;STANDINGS_R[[#This Row],[Team]]</f>
        <v>$150 Draft Champions (4 hour) Mar 14 1:00 pm Lg.39043Peat</v>
      </c>
    </row>
    <row r="147" spans="1:7" x14ac:dyDescent="0.25">
      <c r="A147">
        <v>1805</v>
      </c>
      <c r="B147" t="s">
        <v>641</v>
      </c>
      <c r="C147" t="s">
        <v>637</v>
      </c>
      <c r="D147">
        <v>957</v>
      </c>
      <c r="E147">
        <v>1107</v>
      </c>
      <c r="F147">
        <f t="shared" si="2"/>
        <v>11</v>
      </c>
      <c r="G147" t="str">
        <f>STANDINGS_R[[#This Row],[League]]&amp;STANDINGS_R[[#This Row],[Team]]</f>
        <v>$150 Draft Champions (4 hour) Mar 14 1:00 pm Lg.3904Studiman</v>
      </c>
    </row>
    <row r="148" spans="1:7" x14ac:dyDescent="0.25">
      <c r="A148">
        <v>2674</v>
      </c>
      <c r="B148" t="s">
        <v>392</v>
      </c>
      <c r="C148" t="s">
        <v>637</v>
      </c>
      <c r="D148">
        <v>857</v>
      </c>
      <c r="E148">
        <v>238.5</v>
      </c>
      <c r="F148">
        <f t="shared" si="2"/>
        <v>12</v>
      </c>
      <c r="G148" t="str">
        <f>STANDINGS_R[[#This Row],[League]]&amp;STANDINGS_R[[#This Row],[Team]]</f>
        <v>$150 Draft Champions (4 hour) Mar 14 1:00 pm Lg.3904Team Conlon</v>
      </c>
    </row>
    <row r="149" spans="1:7" x14ac:dyDescent="0.25">
      <c r="A149">
        <v>2701</v>
      </c>
      <c r="B149" t="s">
        <v>643</v>
      </c>
      <c r="C149" t="s">
        <v>637</v>
      </c>
      <c r="D149">
        <v>852</v>
      </c>
      <c r="E149">
        <v>212.5</v>
      </c>
      <c r="F149">
        <f t="shared" si="2"/>
        <v>13</v>
      </c>
      <c r="G149" t="str">
        <f>STANDINGS_R[[#This Row],[League]]&amp;STANDINGS_R[[#This Row],[Team]]</f>
        <v>$150 Draft Champions (4 hour) Mar 14 1:00 pm Lg.3904The Wheelhouse</v>
      </c>
    </row>
    <row r="150" spans="1:7" x14ac:dyDescent="0.25">
      <c r="A150">
        <v>2724</v>
      </c>
      <c r="B150" t="s">
        <v>648</v>
      </c>
      <c r="C150" t="s">
        <v>637</v>
      </c>
      <c r="D150">
        <v>846</v>
      </c>
      <c r="E150">
        <v>186.5</v>
      </c>
      <c r="F150">
        <f t="shared" si="2"/>
        <v>14</v>
      </c>
      <c r="G150" t="str">
        <f>STANDINGS_R[[#This Row],[League]]&amp;STANDINGS_R[[#This Row],[Team]]</f>
        <v>$150 Draft Champions (4 hour) Mar 14 1:00 pm Lg.3904Small Sample Size Celebration [DC2]</v>
      </c>
    </row>
    <row r="151" spans="1:7" x14ac:dyDescent="0.25">
      <c r="A151">
        <v>2745</v>
      </c>
      <c r="B151" t="s">
        <v>649</v>
      </c>
      <c r="C151" t="s">
        <v>637</v>
      </c>
      <c r="D151">
        <v>839</v>
      </c>
      <c r="E151">
        <v>167</v>
      </c>
      <c r="F151">
        <f t="shared" si="2"/>
        <v>15</v>
      </c>
      <c r="G151" t="str">
        <f>STANDINGS_R[[#This Row],[League]]&amp;STANDINGS_R[[#This Row],[Team]]</f>
        <v>$150 Draft Champions (4 hour) Mar 14 1:00 pm Lg.3904Oren Ishii</v>
      </c>
    </row>
    <row r="152" spans="1:7" x14ac:dyDescent="0.25">
      <c r="A152">
        <v>118</v>
      </c>
      <c r="B152" t="s">
        <v>653</v>
      </c>
      <c r="C152" t="s">
        <v>651</v>
      </c>
      <c r="D152">
        <v>1109</v>
      </c>
      <c r="E152">
        <v>2793</v>
      </c>
      <c r="F152">
        <f t="shared" si="2"/>
        <v>1</v>
      </c>
      <c r="G152" t="str">
        <f>STANDINGS_R[[#This Row],[League]]&amp;STANDINGS_R[[#This Row],[Team]]</f>
        <v>$150 Draft Champions (4 hour) Mar 14 1:00 pm Lg.3912Ice Station Zebra Associates</v>
      </c>
    </row>
    <row r="153" spans="1:7" x14ac:dyDescent="0.25">
      <c r="A153">
        <v>182</v>
      </c>
      <c r="B153" t="s">
        <v>654</v>
      </c>
      <c r="C153" t="s">
        <v>651</v>
      </c>
      <c r="D153">
        <v>1097</v>
      </c>
      <c r="E153">
        <v>2729.5</v>
      </c>
      <c r="F153">
        <f t="shared" si="2"/>
        <v>2</v>
      </c>
      <c r="G153" t="str">
        <f>STANDINGS_R[[#This Row],[League]]&amp;STANDINGS_R[[#This Row],[Team]]</f>
        <v>$150 Draft Champions (4 hour) Mar 14 1:00 pm Lg.3912Mr. Cee's Crew Too</v>
      </c>
    </row>
    <row r="154" spans="1:7" x14ac:dyDescent="0.25">
      <c r="A154">
        <v>184</v>
      </c>
      <c r="B154" t="s">
        <v>655</v>
      </c>
      <c r="C154" t="s">
        <v>651</v>
      </c>
      <c r="D154">
        <v>1097</v>
      </c>
      <c r="E154">
        <v>2729.5</v>
      </c>
      <c r="F154">
        <f t="shared" si="2"/>
        <v>3</v>
      </c>
      <c r="G154" t="str">
        <f>STANDINGS_R[[#This Row],[League]]&amp;STANDINGS_R[[#This Row],[Team]]</f>
        <v>$150 Draft Champions (4 hour) Mar 14 1:00 pm Lg.3912Southpaws</v>
      </c>
    </row>
    <row r="155" spans="1:7" x14ac:dyDescent="0.25">
      <c r="A155">
        <v>436</v>
      </c>
      <c r="B155" t="s">
        <v>652</v>
      </c>
      <c r="C155" t="s">
        <v>651</v>
      </c>
      <c r="D155">
        <v>1062</v>
      </c>
      <c r="E155">
        <v>2477.5</v>
      </c>
      <c r="F155">
        <f t="shared" si="2"/>
        <v>4</v>
      </c>
      <c r="G155" t="str">
        <f>STANDINGS_R[[#This Row],[League]]&amp;STANDINGS_R[[#This Row],[Team]]</f>
        <v>$150 Draft Champions (4 hour) Mar 14 1:00 pm Lg.3912Who Knows?</v>
      </c>
    </row>
    <row r="156" spans="1:7" x14ac:dyDescent="0.25">
      <c r="A156">
        <v>1048</v>
      </c>
      <c r="B156" t="s">
        <v>658</v>
      </c>
      <c r="C156" t="s">
        <v>651</v>
      </c>
      <c r="D156">
        <v>1013</v>
      </c>
      <c r="E156">
        <v>1865.5</v>
      </c>
      <c r="F156">
        <f t="shared" si="2"/>
        <v>5</v>
      </c>
      <c r="G156" t="str">
        <f>STANDINGS_R[[#This Row],[League]]&amp;STANDINGS_R[[#This Row],[Team]]</f>
        <v>$150 Draft Champions (4 hour) Mar 14 1:00 pm Lg.3912ROYAL KC</v>
      </c>
    </row>
    <row r="157" spans="1:7" x14ac:dyDescent="0.25">
      <c r="A157">
        <v>1290</v>
      </c>
      <c r="B157" t="s">
        <v>659</v>
      </c>
      <c r="C157" t="s">
        <v>651</v>
      </c>
      <c r="D157">
        <v>995</v>
      </c>
      <c r="E157">
        <v>1625</v>
      </c>
      <c r="F157">
        <f t="shared" si="2"/>
        <v>6</v>
      </c>
      <c r="G157" t="str">
        <f>STANDINGS_R[[#This Row],[League]]&amp;STANDINGS_R[[#This Row],[Team]]</f>
        <v>$150 Draft Champions (4 hour) Mar 14 1:00 pm Lg.3912Team Upon a Time...</v>
      </c>
    </row>
    <row r="158" spans="1:7" x14ac:dyDescent="0.25">
      <c r="A158">
        <v>1471</v>
      </c>
      <c r="B158" t="s">
        <v>301</v>
      </c>
      <c r="C158" t="s">
        <v>651</v>
      </c>
      <c r="D158">
        <v>982</v>
      </c>
      <c r="E158">
        <v>1433.5</v>
      </c>
      <c r="F158">
        <f t="shared" si="2"/>
        <v>7</v>
      </c>
      <c r="G158" t="str">
        <f>STANDINGS_R[[#This Row],[League]]&amp;STANDINGS_R[[#This Row],[Team]]</f>
        <v>$150 Draft Champions (4 hour) Mar 14 1:00 pm Lg.3912CAPT BODGIT</v>
      </c>
    </row>
    <row r="159" spans="1:7" x14ac:dyDescent="0.25">
      <c r="A159">
        <v>1943</v>
      </c>
      <c r="B159" t="s">
        <v>186</v>
      </c>
      <c r="C159" t="s">
        <v>651</v>
      </c>
      <c r="D159">
        <v>945</v>
      </c>
      <c r="E159">
        <v>967</v>
      </c>
      <c r="F159">
        <f t="shared" si="2"/>
        <v>8</v>
      </c>
      <c r="G159" t="str">
        <f>STANDINGS_R[[#This Row],[League]]&amp;STANDINGS_R[[#This Row],[Team]]</f>
        <v>$150 Draft Champions (4 hour) Mar 14 1:00 pm Lg.3912LONG GONE</v>
      </c>
    </row>
    <row r="160" spans="1:7" x14ac:dyDescent="0.25">
      <c r="A160">
        <v>1948</v>
      </c>
      <c r="B160" t="s">
        <v>650</v>
      </c>
      <c r="C160" t="s">
        <v>651</v>
      </c>
      <c r="D160">
        <v>945</v>
      </c>
      <c r="E160">
        <v>967</v>
      </c>
      <c r="F160">
        <f t="shared" si="2"/>
        <v>9</v>
      </c>
      <c r="G160" t="str">
        <f>STANDINGS_R[[#This Row],[League]]&amp;STANDINGS_R[[#This Row],[Team]]</f>
        <v>$150 Draft Champions (4 hour) Mar 14 1:00 pm Lg.3912Team Stein</v>
      </c>
    </row>
    <row r="161" spans="1:7" x14ac:dyDescent="0.25">
      <c r="A161">
        <v>2097</v>
      </c>
      <c r="B161" t="s">
        <v>137</v>
      </c>
      <c r="C161" t="s">
        <v>651</v>
      </c>
      <c r="D161">
        <v>933</v>
      </c>
      <c r="E161">
        <v>818.5</v>
      </c>
      <c r="F161">
        <f t="shared" si="2"/>
        <v>10</v>
      </c>
      <c r="G161" t="str">
        <f>STANDINGS_R[[#This Row],[League]]&amp;STANDINGS_R[[#This Row],[Team]]</f>
        <v>$150 Draft Champions (4 hour) Mar 14 1:00 pm Lg.3912Team Sterling</v>
      </c>
    </row>
    <row r="162" spans="1:7" x14ac:dyDescent="0.25">
      <c r="A162">
        <v>2102</v>
      </c>
      <c r="B162" t="s">
        <v>657</v>
      </c>
      <c r="C162" t="s">
        <v>651</v>
      </c>
      <c r="D162">
        <v>932</v>
      </c>
      <c r="E162">
        <v>808</v>
      </c>
      <c r="F162">
        <f t="shared" si="2"/>
        <v>11</v>
      </c>
      <c r="G162" t="str">
        <f>STANDINGS_R[[#This Row],[League]]&amp;STANDINGS_R[[#This Row],[Team]]</f>
        <v>$150 Draft Champions (4 hour) Mar 14 1:00 pm Lg.3912Reign draft champions</v>
      </c>
    </row>
    <row r="163" spans="1:7" x14ac:dyDescent="0.25">
      <c r="A163">
        <v>2635</v>
      </c>
      <c r="B163" t="s">
        <v>662</v>
      </c>
      <c r="C163" t="s">
        <v>651</v>
      </c>
      <c r="D163">
        <v>866</v>
      </c>
      <c r="E163">
        <v>278</v>
      </c>
      <c r="F163">
        <f t="shared" si="2"/>
        <v>12</v>
      </c>
      <c r="G163" t="str">
        <f>STANDINGS_R[[#This Row],[League]]&amp;STANDINGS_R[[#This Row],[Team]]</f>
        <v>$150 Draft Champions (4 hour) Mar 14 1:00 pm Lg.3912wally57</v>
      </c>
    </row>
    <row r="164" spans="1:7" x14ac:dyDescent="0.25">
      <c r="A164">
        <v>2710</v>
      </c>
      <c r="B164" t="s">
        <v>660</v>
      </c>
      <c r="C164" t="s">
        <v>651</v>
      </c>
      <c r="D164">
        <v>848</v>
      </c>
      <c r="E164">
        <v>199</v>
      </c>
      <c r="F164">
        <f t="shared" si="2"/>
        <v>13</v>
      </c>
      <c r="G164" t="str">
        <f>STANDINGS_R[[#This Row],[League]]&amp;STANDINGS_R[[#This Row],[Team]]</f>
        <v>$150 Draft Champions (4 hour) Mar 14 1:00 pm Lg.3912JerseyJacks</v>
      </c>
    </row>
    <row r="165" spans="1:7" x14ac:dyDescent="0.25">
      <c r="A165">
        <v>2725</v>
      </c>
      <c r="B165" t="s">
        <v>661</v>
      </c>
      <c r="C165" t="s">
        <v>651</v>
      </c>
      <c r="D165">
        <v>846</v>
      </c>
      <c r="E165">
        <v>186.5</v>
      </c>
      <c r="F165">
        <f t="shared" si="2"/>
        <v>14</v>
      </c>
      <c r="G165" t="str">
        <f>STANDINGS_R[[#This Row],[League]]&amp;STANDINGS_R[[#This Row],[Team]]</f>
        <v>$150 Draft Champions (4 hour) Mar 14 1:00 pm Lg.3912Team Burnett</v>
      </c>
    </row>
    <row r="166" spans="1:7" x14ac:dyDescent="0.25">
      <c r="A166">
        <v>2888</v>
      </c>
      <c r="B166" t="s">
        <v>656</v>
      </c>
      <c r="C166" t="s">
        <v>651</v>
      </c>
      <c r="D166">
        <v>747</v>
      </c>
      <c r="E166">
        <v>24</v>
      </c>
      <c r="F166">
        <f t="shared" si="2"/>
        <v>15</v>
      </c>
      <c r="G166" t="str">
        <f>STANDINGS_R[[#This Row],[League]]&amp;STANDINGS_R[[#This Row],[Team]]</f>
        <v>$150 Draft Champions (4 hour) Mar 14 1:00 pm Lg.3912Buzzards</v>
      </c>
    </row>
    <row r="167" spans="1:7" x14ac:dyDescent="0.25">
      <c r="A167">
        <v>89</v>
      </c>
      <c r="B167" t="s">
        <v>87</v>
      </c>
      <c r="C167" t="s">
        <v>663</v>
      </c>
      <c r="D167">
        <v>1117</v>
      </c>
      <c r="E167">
        <v>2824</v>
      </c>
      <c r="F167">
        <f t="shared" si="2"/>
        <v>1</v>
      </c>
      <c r="G167" t="str">
        <f>STANDINGS_R[[#This Row],[League]]&amp;STANDINGS_R[[#This Row],[Team]]</f>
        <v>$150 Draft Champions (4 hour) Mar 15 1:00 pm Lg.3919The Northsiders</v>
      </c>
    </row>
    <row r="168" spans="1:7" x14ac:dyDescent="0.25">
      <c r="A168">
        <v>209</v>
      </c>
      <c r="B168" t="s">
        <v>664</v>
      </c>
      <c r="C168" t="s">
        <v>663</v>
      </c>
      <c r="D168">
        <v>1092</v>
      </c>
      <c r="E168">
        <v>2704</v>
      </c>
      <c r="F168">
        <f t="shared" si="2"/>
        <v>2</v>
      </c>
      <c r="G168" t="str">
        <f>STANDINGS_R[[#This Row],[League]]&amp;STANDINGS_R[[#This Row],[Team]]</f>
        <v>$150 Draft Champions (4 hour) Mar 15 1:00 pm Lg.3919The Amazins</v>
      </c>
    </row>
    <row r="169" spans="1:7" x14ac:dyDescent="0.25">
      <c r="A169">
        <v>841</v>
      </c>
      <c r="B169" t="s">
        <v>668</v>
      </c>
      <c r="C169" t="s">
        <v>663</v>
      </c>
      <c r="D169">
        <v>1027</v>
      </c>
      <c r="E169">
        <v>2077</v>
      </c>
      <c r="F169">
        <f t="shared" si="2"/>
        <v>3</v>
      </c>
      <c r="G169" t="str">
        <f>STANDINGS_R[[#This Row],[League]]&amp;STANDINGS_R[[#This Row],[Team]]</f>
        <v>$150 Draft Champions (4 hour) Mar 15 1:00 pm Lg.3919Wolf's Superstuds</v>
      </c>
    </row>
    <row r="170" spans="1:7" x14ac:dyDescent="0.25">
      <c r="A170">
        <v>948</v>
      </c>
      <c r="B170" t="s">
        <v>667</v>
      </c>
      <c r="C170" t="s">
        <v>663</v>
      </c>
      <c r="D170">
        <v>1019</v>
      </c>
      <c r="E170">
        <v>1965.5</v>
      </c>
      <c r="F170">
        <f t="shared" si="2"/>
        <v>4</v>
      </c>
      <c r="G170" t="str">
        <f>STANDINGS_R[[#This Row],[League]]&amp;STANDINGS_R[[#This Row],[Team]]</f>
        <v>$150 Draft Champions (4 hour) Mar 15 1:00 pm Lg.3919Team Metcalf</v>
      </c>
    </row>
    <row r="171" spans="1:7" x14ac:dyDescent="0.25">
      <c r="A171">
        <v>1094</v>
      </c>
      <c r="B171" t="s">
        <v>178</v>
      </c>
      <c r="C171" t="s">
        <v>663</v>
      </c>
      <c r="D171">
        <v>1009</v>
      </c>
      <c r="E171">
        <v>1813</v>
      </c>
      <c r="F171">
        <f t="shared" si="2"/>
        <v>5</v>
      </c>
      <c r="G171" t="str">
        <f>STANDINGS_R[[#This Row],[League]]&amp;STANDINGS_R[[#This Row],[Team]]</f>
        <v>$150 Draft Champions (4 hour) Mar 15 1:00 pm Lg.3919Fish or Cut Bait</v>
      </c>
    </row>
    <row r="172" spans="1:7" x14ac:dyDescent="0.25">
      <c r="A172">
        <v>1628</v>
      </c>
      <c r="B172" t="s">
        <v>225</v>
      </c>
      <c r="C172" t="s">
        <v>663</v>
      </c>
      <c r="D172">
        <v>972</v>
      </c>
      <c r="E172">
        <v>1288</v>
      </c>
      <c r="F172">
        <f t="shared" si="2"/>
        <v>6</v>
      </c>
      <c r="G172" t="str">
        <f>STANDINGS_R[[#This Row],[League]]&amp;STANDINGS_R[[#This Row],[Team]]</f>
        <v>$150 Draft Champions (4 hour) Mar 15 1:00 pm Lg.3919Team Thiffeault</v>
      </c>
    </row>
    <row r="173" spans="1:7" x14ac:dyDescent="0.25">
      <c r="A173">
        <v>1673</v>
      </c>
      <c r="B173" t="s">
        <v>137</v>
      </c>
      <c r="C173" t="s">
        <v>663</v>
      </c>
      <c r="D173">
        <v>968</v>
      </c>
      <c r="E173">
        <v>1242</v>
      </c>
      <c r="F173">
        <f t="shared" si="2"/>
        <v>7</v>
      </c>
      <c r="G173" t="str">
        <f>STANDINGS_R[[#This Row],[League]]&amp;STANDINGS_R[[#This Row],[Team]]</f>
        <v>$150 Draft Champions (4 hour) Mar 15 1:00 pm Lg.3919Team Sterling</v>
      </c>
    </row>
    <row r="174" spans="1:7" x14ac:dyDescent="0.25">
      <c r="A174">
        <v>1939</v>
      </c>
      <c r="B174" t="s">
        <v>439</v>
      </c>
      <c r="C174" t="s">
        <v>663</v>
      </c>
      <c r="D174">
        <v>946</v>
      </c>
      <c r="E174">
        <v>979</v>
      </c>
      <c r="F174">
        <f t="shared" si="2"/>
        <v>8</v>
      </c>
      <c r="G174" t="str">
        <f>STANDINGS_R[[#This Row],[League]]&amp;STANDINGS_R[[#This Row],[Team]]</f>
        <v>$150 Draft Champions (4 hour) Mar 15 1:00 pm Lg.3919Team silver</v>
      </c>
    </row>
    <row r="175" spans="1:7" x14ac:dyDescent="0.25">
      <c r="A175">
        <v>1975</v>
      </c>
      <c r="B175" t="s">
        <v>670</v>
      </c>
      <c r="C175" t="s">
        <v>663</v>
      </c>
      <c r="D175">
        <v>943</v>
      </c>
      <c r="E175">
        <v>937.5</v>
      </c>
      <c r="F175">
        <f t="shared" si="2"/>
        <v>9</v>
      </c>
      <c r="G175" t="str">
        <f>STANDINGS_R[[#This Row],[League]]&amp;STANDINGS_R[[#This Row],[Team]]</f>
        <v>$150 Draft Champions (4 hour) Mar 15 1:00 pm Lg.3919Schwarbomb</v>
      </c>
    </row>
    <row r="176" spans="1:7" x14ac:dyDescent="0.25">
      <c r="A176">
        <v>2140</v>
      </c>
      <c r="B176" t="s">
        <v>669</v>
      </c>
      <c r="C176" t="s">
        <v>663</v>
      </c>
      <c r="D176">
        <v>928</v>
      </c>
      <c r="E176">
        <v>768</v>
      </c>
      <c r="F176">
        <f t="shared" si="2"/>
        <v>10</v>
      </c>
      <c r="G176" t="str">
        <f>STANDINGS_R[[#This Row],[League]]&amp;STANDINGS_R[[#This Row],[Team]]</f>
        <v>$150 Draft Champions (4 hour) Mar 15 1:00 pm Lg.391930th St NightStalkers</v>
      </c>
    </row>
    <row r="177" spans="1:7" x14ac:dyDescent="0.25">
      <c r="A177">
        <v>2227</v>
      </c>
      <c r="B177" t="s">
        <v>482</v>
      </c>
      <c r="C177" t="s">
        <v>663</v>
      </c>
      <c r="D177">
        <v>920</v>
      </c>
      <c r="E177">
        <v>685</v>
      </c>
      <c r="F177">
        <f t="shared" si="2"/>
        <v>11</v>
      </c>
      <c r="G177" t="str">
        <f>STANDINGS_R[[#This Row],[League]]&amp;STANDINGS_R[[#This Row],[Team]]</f>
        <v>$150 Draft Champions (4 hour) Mar 15 1:00 pm Lg.3919Revenge Of The Sith</v>
      </c>
    </row>
    <row r="178" spans="1:7" x14ac:dyDescent="0.25">
      <c r="A178">
        <v>2428</v>
      </c>
      <c r="B178" t="s">
        <v>666</v>
      </c>
      <c r="C178" t="s">
        <v>663</v>
      </c>
      <c r="D178">
        <v>898</v>
      </c>
      <c r="E178">
        <v>486</v>
      </c>
      <c r="F178">
        <f t="shared" si="2"/>
        <v>12</v>
      </c>
      <c r="G178" t="str">
        <f>STANDINGS_R[[#This Row],[League]]&amp;STANDINGS_R[[#This Row],[Team]]</f>
        <v>$150 Draft Champions (4 hour) Mar 15 1:00 pm Lg.3919squimel</v>
      </c>
    </row>
    <row r="179" spans="1:7" x14ac:dyDescent="0.25">
      <c r="A179">
        <v>2433</v>
      </c>
      <c r="B179" t="s">
        <v>345</v>
      </c>
      <c r="C179" t="s">
        <v>663</v>
      </c>
      <c r="D179">
        <v>897</v>
      </c>
      <c r="E179">
        <v>479.5</v>
      </c>
      <c r="F179">
        <f t="shared" si="2"/>
        <v>13</v>
      </c>
      <c r="G179" t="str">
        <f>STANDINGS_R[[#This Row],[League]]&amp;STANDINGS_R[[#This Row],[Team]]</f>
        <v>$150 Draft Champions (4 hour) Mar 15 1:00 pm Lg.3919Man of Steel</v>
      </c>
    </row>
    <row r="180" spans="1:7" x14ac:dyDescent="0.25">
      <c r="A180">
        <v>2666</v>
      </c>
      <c r="B180" t="s">
        <v>665</v>
      </c>
      <c r="C180" t="s">
        <v>663</v>
      </c>
      <c r="D180">
        <v>859</v>
      </c>
      <c r="E180">
        <v>249</v>
      </c>
      <c r="F180">
        <f t="shared" si="2"/>
        <v>14</v>
      </c>
      <c r="G180" t="str">
        <f>STANDINGS_R[[#This Row],[League]]&amp;STANDINGS_R[[#This Row],[Team]]</f>
        <v>$150 Draft Champions (4 hour) Mar 15 1:00 pm Lg.3919Team parker</v>
      </c>
    </row>
    <row r="181" spans="1:7" x14ac:dyDescent="0.25">
      <c r="A181">
        <v>2843</v>
      </c>
      <c r="B181" t="s">
        <v>334</v>
      </c>
      <c r="C181" t="s">
        <v>663</v>
      </c>
      <c r="D181">
        <v>804</v>
      </c>
      <c r="E181">
        <v>68.5</v>
      </c>
      <c r="F181">
        <f t="shared" si="2"/>
        <v>15</v>
      </c>
      <c r="G181" t="str">
        <f>STANDINGS_R[[#This Row],[League]]&amp;STANDINGS_R[[#This Row],[Team]]</f>
        <v>$150 Draft Champions (4 hour) Mar 15 1:00 pm Lg.3919SO. IMAGE</v>
      </c>
    </row>
    <row r="182" spans="1:7" x14ac:dyDescent="0.25">
      <c r="A182">
        <v>8</v>
      </c>
      <c r="B182" t="s">
        <v>678</v>
      </c>
      <c r="C182" t="s">
        <v>671</v>
      </c>
      <c r="D182">
        <v>1173</v>
      </c>
      <c r="E182">
        <v>2903.5</v>
      </c>
      <c r="F182">
        <f t="shared" si="2"/>
        <v>1</v>
      </c>
      <c r="G182" t="str">
        <f>STANDINGS_R[[#This Row],[League]]&amp;STANDINGS_R[[#This Row],[Team]]</f>
        <v>$150 Draft Champions (4 hour) Mar 16 1:00 pm Lg.3930Team steinerman</v>
      </c>
    </row>
    <row r="183" spans="1:7" x14ac:dyDescent="0.25">
      <c r="A183">
        <v>286</v>
      </c>
      <c r="B183" t="s">
        <v>674</v>
      </c>
      <c r="C183" t="s">
        <v>671</v>
      </c>
      <c r="D183">
        <v>1080</v>
      </c>
      <c r="E183">
        <v>2626</v>
      </c>
      <c r="F183">
        <f t="shared" si="2"/>
        <v>2</v>
      </c>
      <c r="G183" t="str">
        <f>STANDINGS_R[[#This Row],[League]]&amp;STANDINGS_R[[#This Row],[Team]]</f>
        <v>$150 Draft Champions (4 hour) Mar 16 1:00 pm Lg.3930Team butler</v>
      </c>
    </row>
    <row r="184" spans="1:7" x14ac:dyDescent="0.25">
      <c r="A184">
        <v>522</v>
      </c>
      <c r="B184" t="s">
        <v>680</v>
      </c>
      <c r="C184" t="s">
        <v>671</v>
      </c>
      <c r="D184">
        <v>1053</v>
      </c>
      <c r="E184">
        <v>2391</v>
      </c>
      <c r="F184">
        <f t="shared" si="2"/>
        <v>3</v>
      </c>
      <c r="G184" t="str">
        <f>STANDINGS_R[[#This Row],[League]]&amp;STANDINGS_R[[#This Row],[Team]]</f>
        <v>$150 Draft Champions (4 hour) Mar 16 1:00 pm Lg.3930Smooth Rickey</v>
      </c>
    </row>
    <row r="185" spans="1:7" x14ac:dyDescent="0.25">
      <c r="A185">
        <v>615</v>
      </c>
      <c r="B185" t="s">
        <v>677</v>
      </c>
      <c r="C185" t="s">
        <v>671</v>
      </c>
      <c r="D185">
        <v>1045</v>
      </c>
      <c r="E185">
        <v>2299.5</v>
      </c>
      <c r="F185">
        <f t="shared" si="2"/>
        <v>4</v>
      </c>
      <c r="G185" t="str">
        <f>STANDINGS_R[[#This Row],[League]]&amp;STANDINGS_R[[#This Row],[Team]]</f>
        <v>$150 Draft Champions (4 hour) Mar 16 1:00 pm Lg.3930Team Vanek</v>
      </c>
    </row>
    <row r="186" spans="1:7" x14ac:dyDescent="0.25">
      <c r="A186">
        <v>1274</v>
      </c>
      <c r="B186" t="s">
        <v>673</v>
      </c>
      <c r="C186" t="s">
        <v>671</v>
      </c>
      <c r="D186">
        <v>996</v>
      </c>
      <c r="E186">
        <v>1642</v>
      </c>
      <c r="F186">
        <f t="shared" si="2"/>
        <v>5</v>
      </c>
      <c r="G186" t="str">
        <f>STANDINGS_R[[#This Row],[League]]&amp;STANDINGS_R[[#This Row],[Team]]</f>
        <v>$150 Draft Champions (4 hour) Mar 16 1:00 pm Lg.3930Team Resch</v>
      </c>
    </row>
    <row r="187" spans="1:7" x14ac:dyDescent="0.25">
      <c r="A187">
        <v>1283</v>
      </c>
      <c r="B187" t="s">
        <v>676</v>
      </c>
      <c r="C187" t="s">
        <v>671</v>
      </c>
      <c r="D187">
        <v>995</v>
      </c>
      <c r="E187">
        <v>1625</v>
      </c>
      <c r="F187">
        <f t="shared" si="2"/>
        <v>6</v>
      </c>
      <c r="G187" t="str">
        <f>STANDINGS_R[[#This Row],[League]]&amp;STANDINGS_R[[#This Row],[Team]]</f>
        <v>$150 Draft Champions (4 hour) Mar 16 1:00 pm Lg.3930Mendoza Line Master</v>
      </c>
    </row>
    <row r="188" spans="1:7" x14ac:dyDescent="0.25">
      <c r="A188">
        <v>1394</v>
      </c>
      <c r="B188" t="s">
        <v>681</v>
      </c>
      <c r="C188" t="s">
        <v>671</v>
      </c>
      <c r="D188">
        <v>988</v>
      </c>
      <c r="E188">
        <v>1521.5</v>
      </c>
      <c r="F188">
        <f t="shared" si="2"/>
        <v>7</v>
      </c>
      <c r="G188" t="str">
        <f>STANDINGS_R[[#This Row],[League]]&amp;STANDINGS_R[[#This Row],[Team]]</f>
        <v>$150 Draft Champions (4 hour) Mar 16 1:00 pm Lg.3930Team Ruggeri</v>
      </c>
    </row>
    <row r="189" spans="1:7" x14ac:dyDescent="0.25">
      <c r="A189">
        <v>1739</v>
      </c>
      <c r="B189" t="s">
        <v>672</v>
      </c>
      <c r="C189" t="s">
        <v>671</v>
      </c>
      <c r="D189">
        <v>962</v>
      </c>
      <c r="E189">
        <v>1177.5</v>
      </c>
      <c r="F189">
        <f t="shared" si="2"/>
        <v>8</v>
      </c>
      <c r="G189" t="str">
        <f>STANDINGS_R[[#This Row],[League]]&amp;STANDINGS_R[[#This Row],[Team]]</f>
        <v>$150 Draft Champions (4 hour) Mar 16 1:00 pm Lg.3930Vanek Team</v>
      </c>
    </row>
    <row r="190" spans="1:7" x14ac:dyDescent="0.25">
      <c r="A190">
        <v>1866</v>
      </c>
      <c r="B190" t="s">
        <v>679</v>
      </c>
      <c r="C190" t="s">
        <v>671</v>
      </c>
      <c r="D190">
        <v>952</v>
      </c>
      <c r="E190">
        <v>1048</v>
      </c>
      <c r="F190">
        <f t="shared" si="2"/>
        <v>9</v>
      </c>
      <c r="G190" t="str">
        <f>STANDINGS_R[[#This Row],[League]]&amp;STANDINGS_R[[#This Row],[Team]]</f>
        <v>$150 Draft Champions (4 hour) Mar 16 1:00 pm Lg.3930Roaring Rimshots</v>
      </c>
    </row>
    <row r="191" spans="1:7" x14ac:dyDescent="0.25">
      <c r="A191">
        <v>1987</v>
      </c>
      <c r="B191" t="s">
        <v>682</v>
      </c>
      <c r="C191" t="s">
        <v>671</v>
      </c>
      <c r="D191">
        <v>942</v>
      </c>
      <c r="E191">
        <v>921.5</v>
      </c>
      <c r="F191">
        <f t="shared" si="2"/>
        <v>10</v>
      </c>
      <c r="G191" t="str">
        <f>STANDINGS_R[[#This Row],[League]]&amp;STANDINGS_R[[#This Row],[Team]]</f>
        <v>$150 Draft Champions (4 hour) Mar 16 1:00 pm Lg.3930Joe Buck Nasty</v>
      </c>
    </row>
    <row r="192" spans="1:7" x14ac:dyDescent="0.25">
      <c r="A192">
        <v>2294</v>
      </c>
      <c r="B192" t="s">
        <v>675</v>
      </c>
      <c r="C192" t="s">
        <v>671</v>
      </c>
      <c r="D192">
        <v>913</v>
      </c>
      <c r="E192">
        <v>615.5</v>
      </c>
      <c r="F192">
        <f t="shared" si="2"/>
        <v>11</v>
      </c>
      <c r="G192" t="str">
        <f>STANDINGS_R[[#This Row],[League]]&amp;STANDINGS_R[[#This Row],[Team]]</f>
        <v>$150 Draft Champions (4 hour) Mar 16 1:00 pm Lg.3930Krack of the Bat</v>
      </c>
    </row>
    <row r="193" spans="1:7" x14ac:dyDescent="0.25">
      <c r="A193">
        <v>2411</v>
      </c>
      <c r="B193" t="s">
        <v>163</v>
      </c>
      <c r="C193" t="s">
        <v>671</v>
      </c>
      <c r="D193">
        <v>900</v>
      </c>
      <c r="E193">
        <v>501</v>
      </c>
      <c r="F193">
        <f t="shared" si="2"/>
        <v>12</v>
      </c>
      <c r="G193" t="str">
        <f>STANDINGS_R[[#This Row],[League]]&amp;STANDINGS_R[[#This Row],[Team]]</f>
        <v>$150 Draft Champions (4 hour) Mar 16 1:00 pm Lg.3930Team Jones</v>
      </c>
    </row>
    <row r="194" spans="1:7" x14ac:dyDescent="0.25">
      <c r="A194">
        <v>2414</v>
      </c>
      <c r="B194" t="s">
        <v>683</v>
      </c>
      <c r="C194" t="s">
        <v>671</v>
      </c>
      <c r="D194">
        <v>900</v>
      </c>
      <c r="E194">
        <v>501</v>
      </c>
      <c r="F194">
        <f t="shared" si="2"/>
        <v>13</v>
      </c>
      <c r="G194" t="str">
        <f>STANDINGS_R[[#This Row],[League]]&amp;STANDINGS_R[[#This Row],[Team]]</f>
        <v>$150 Draft Champions (4 hour) Mar 16 1:00 pm Lg.3930zima...........</v>
      </c>
    </row>
    <row r="195" spans="1:7" x14ac:dyDescent="0.25">
      <c r="A195">
        <v>2445</v>
      </c>
      <c r="B195" t="s">
        <v>238</v>
      </c>
      <c r="C195" t="s">
        <v>671</v>
      </c>
      <c r="D195">
        <v>894</v>
      </c>
      <c r="E195">
        <v>465</v>
      </c>
      <c r="F195">
        <f t="shared" ref="F195:F258" si="3">IF(C195=C194,F194+1,1)</f>
        <v>14</v>
      </c>
      <c r="G195" t="str">
        <f>STANDINGS_R[[#This Row],[League]]&amp;STANDINGS_R[[#This Row],[Team]]</f>
        <v>$150 Draft Champions (4 hour) Mar 16 1:00 pm Lg.3930Blast it out Yoenis</v>
      </c>
    </row>
    <row r="196" spans="1:7" x14ac:dyDescent="0.25">
      <c r="A196">
        <v>2778</v>
      </c>
      <c r="B196" t="s">
        <v>440</v>
      </c>
      <c r="C196" t="s">
        <v>671</v>
      </c>
      <c r="D196">
        <v>831</v>
      </c>
      <c r="E196">
        <v>135.5</v>
      </c>
      <c r="F196">
        <f t="shared" si="3"/>
        <v>15</v>
      </c>
      <c r="G196" t="str">
        <f>STANDINGS_R[[#This Row],[League]]&amp;STANDINGS_R[[#This Row],[Team]]</f>
        <v>$150 Draft Champions (4 hour) Mar 16 1:00 pm Lg.3930zzzzzzzz</v>
      </c>
    </row>
    <row r="197" spans="1:7" x14ac:dyDescent="0.25">
      <c r="A197">
        <v>226</v>
      </c>
      <c r="B197" t="s">
        <v>684</v>
      </c>
      <c r="C197" t="s">
        <v>685</v>
      </c>
      <c r="D197">
        <v>1089</v>
      </c>
      <c r="E197">
        <v>2685</v>
      </c>
      <c r="F197">
        <f t="shared" si="3"/>
        <v>1</v>
      </c>
      <c r="G197" t="str">
        <f>STANDINGS_R[[#This Row],[League]]&amp;STANDINGS_R[[#This Row],[Team]]</f>
        <v>$150 Draft Champions Dec 01 1:00 pm Lg.3550Forever Draft 1</v>
      </c>
    </row>
    <row r="198" spans="1:7" x14ac:dyDescent="0.25">
      <c r="A198">
        <v>263</v>
      </c>
      <c r="B198" t="s">
        <v>695</v>
      </c>
      <c r="C198" t="s">
        <v>685</v>
      </c>
      <c r="D198">
        <v>1084</v>
      </c>
      <c r="E198">
        <v>2649</v>
      </c>
      <c r="F198">
        <f t="shared" si="3"/>
        <v>2</v>
      </c>
      <c r="G198" t="str">
        <f>STANDINGS_R[[#This Row],[League]]&amp;STANDINGS_R[[#This Row],[Team]]</f>
        <v>$150 Draft Champions Dec 01 1:00 pm Lg.3550The Apollo of the Box</v>
      </c>
    </row>
    <row r="199" spans="1:7" x14ac:dyDescent="0.25">
      <c r="A199">
        <v>426</v>
      </c>
      <c r="B199" t="s">
        <v>691</v>
      </c>
      <c r="C199" t="s">
        <v>685</v>
      </c>
      <c r="D199">
        <v>1063</v>
      </c>
      <c r="E199">
        <v>2483.5</v>
      </c>
      <c r="F199">
        <f t="shared" si="3"/>
        <v>3</v>
      </c>
      <c r="G199" t="str">
        <f>STANDINGS_R[[#This Row],[League]]&amp;STANDINGS_R[[#This Row],[Team]]</f>
        <v>$150 Draft Champions Dec 01 1:00 pm Lg.3550Buffin and Bowie</v>
      </c>
    </row>
    <row r="200" spans="1:7" x14ac:dyDescent="0.25">
      <c r="A200">
        <v>543</v>
      </c>
      <c r="B200" t="s">
        <v>688</v>
      </c>
      <c r="C200" t="s">
        <v>685</v>
      </c>
      <c r="D200">
        <v>1051</v>
      </c>
      <c r="E200">
        <v>2365</v>
      </c>
      <c r="F200">
        <f t="shared" si="3"/>
        <v>4</v>
      </c>
      <c r="G200" t="str">
        <f>STANDINGS_R[[#This Row],[League]]&amp;STANDINGS_R[[#This Row],[Team]]</f>
        <v>$150 Draft Champions Dec 01 1:00 pm Lg.3550Honey Nut Chirinos</v>
      </c>
    </row>
    <row r="201" spans="1:7" x14ac:dyDescent="0.25">
      <c r="A201">
        <v>548</v>
      </c>
      <c r="B201" t="s">
        <v>689</v>
      </c>
      <c r="C201" t="s">
        <v>685</v>
      </c>
      <c r="D201">
        <v>1051</v>
      </c>
      <c r="E201">
        <v>2365</v>
      </c>
      <c r="F201">
        <f t="shared" si="3"/>
        <v>5</v>
      </c>
      <c r="G201" t="str">
        <f>STANDINGS_R[[#This Row],[League]]&amp;STANDINGS_R[[#This Row],[Team]]</f>
        <v>$150 Draft Champions Dec 01 1:00 pm Lg.3550Team Clarke - 1</v>
      </c>
    </row>
    <row r="202" spans="1:7" x14ac:dyDescent="0.25">
      <c r="A202">
        <v>665</v>
      </c>
      <c r="B202" t="s">
        <v>686</v>
      </c>
      <c r="C202" t="s">
        <v>685</v>
      </c>
      <c r="D202">
        <v>1040</v>
      </c>
      <c r="E202">
        <v>2249</v>
      </c>
      <c r="F202">
        <f t="shared" si="3"/>
        <v>6</v>
      </c>
      <c r="G202" t="str">
        <f>STANDINGS_R[[#This Row],[League]]&amp;STANDINGS_R[[#This Row],[Team]]</f>
        <v>$150 Draft Champions Dec 01 1:00 pm Lg.3550Team Liebman</v>
      </c>
    </row>
    <row r="203" spans="1:7" x14ac:dyDescent="0.25">
      <c r="A203">
        <v>1168</v>
      </c>
      <c r="B203" t="s">
        <v>551</v>
      </c>
      <c r="C203" t="s">
        <v>685</v>
      </c>
      <c r="D203">
        <v>1003</v>
      </c>
      <c r="E203">
        <v>1741.5</v>
      </c>
      <c r="F203">
        <f t="shared" si="3"/>
        <v>7</v>
      </c>
      <c r="G203" t="str">
        <f>STANDINGS_R[[#This Row],[League]]&amp;STANDINGS_R[[#This Row],[Team]]</f>
        <v>$150 Draft Champions Dec 01 1:00 pm Lg.3550Miggy's Crown</v>
      </c>
    </row>
    <row r="204" spans="1:7" x14ac:dyDescent="0.25">
      <c r="A204">
        <v>1177</v>
      </c>
      <c r="B204" t="s">
        <v>524</v>
      </c>
      <c r="C204" t="s">
        <v>685</v>
      </c>
      <c r="D204">
        <v>1003</v>
      </c>
      <c r="E204">
        <v>1741.5</v>
      </c>
      <c r="F204">
        <f t="shared" si="3"/>
        <v>8</v>
      </c>
      <c r="G204" t="str">
        <f>STANDINGS_R[[#This Row],[League]]&amp;STANDINGS_R[[#This Row],[Team]]</f>
        <v>$150 Draft Champions Dec 01 1:00 pm Lg.3550zima.</v>
      </c>
    </row>
    <row r="205" spans="1:7" x14ac:dyDescent="0.25">
      <c r="A205">
        <v>1184</v>
      </c>
      <c r="B205" t="s">
        <v>17</v>
      </c>
      <c r="C205" t="s">
        <v>685</v>
      </c>
      <c r="D205">
        <v>1002</v>
      </c>
      <c r="E205">
        <v>1725.5</v>
      </c>
      <c r="F205">
        <f t="shared" si="3"/>
        <v>9</v>
      </c>
      <c r="G205" t="str">
        <f>STANDINGS_R[[#This Row],[League]]&amp;STANDINGS_R[[#This Row],[Team]]</f>
        <v>$150 Draft Champions Dec 01 1:00 pm Lg.3550Millertime</v>
      </c>
    </row>
    <row r="206" spans="1:7" x14ac:dyDescent="0.25">
      <c r="A206">
        <v>1704</v>
      </c>
      <c r="B206" t="s">
        <v>687</v>
      </c>
      <c r="C206" t="s">
        <v>685</v>
      </c>
      <c r="D206">
        <v>965</v>
      </c>
      <c r="E206">
        <v>1208</v>
      </c>
      <c r="F206">
        <f t="shared" si="3"/>
        <v>10</v>
      </c>
      <c r="G206" t="str">
        <f>STANDINGS_R[[#This Row],[League]]&amp;STANDINGS_R[[#This Row],[Team]]</f>
        <v>$150 Draft Champions Dec 01 1:00 pm Lg.3550Prestige Worldwide</v>
      </c>
    </row>
    <row r="207" spans="1:7" x14ac:dyDescent="0.25">
      <c r="A207">
        <v>2038</v>
      </c>
      <c r="B207" t="s">
        <v>693</v>
      </c>
      <c r="C207" t="s">
        <v>685</v>
      </c>
      <c r="D207">
        <v>938</v>
      </c>
      <c r="E207">
        <v>868.5</v>
      </c>
      <c r="F207">
        <f t="shared" si="3"/>
        <v>11</v>
      </c>
      <c r="G207" t="str">
        <f>STANDINGS_R[[#This Row],[League]]&amp;STANDINGS_R[[#This Row],[Team]]</f>
        <v>$150 Draft Champions Dec 01 1:00 pm Lg.3550Bridget Moynahan</v>
      </c>
    </row>
    <row r="208" spans="1:7" x14ac:dyDescent="0.25">
      <c r="A208">
        <v>2218</v>
      </c>
      <c r="B208" t="s">
        <v>690</v>
      </c>
      <c r="C208" t="s">
        <v>685</v>
      </c>
      <c r="D208">
        <v>921</v>
      </c>
      <c r="E208">
        <v>697.5</v>
      </c>
      <c r="F208">
        <f t="shared" si="3"/>
        <v>12</v>
      </c>
      <c r="G208" t="str">
        <f>STANDINGS_R[[#This Row],[League]]&amp;STANDINGS_R[[#This Row],[Team]]</f>
        <v>$150 Draft Champions Dec 01 1:00 pm Lg.3550The Believers</v>
      </c>
    </row>
    <row r="209" spans="1:7" x14ac:dyDescent="0.25">
      <c r="A209">
        <v>2607</v>
      </c>
      <c r="B209" t="s">
        <v>694</v>
      </c>
      <c r="C209" t="s">
        <v>685</v>
      </c>
      <c r="D209">
        <v>871</v>
      </c>
      <c r="E209">
        <v>306.5</v>
      </c>
      <c r="F209">
        <f t="shared" si="3"/>
        <v>13</v>
      </c>
      <c r="G209" t="str">
        <f>STANDINGS_R[[#This Row],[League]]&amp;STANDINGS_R[[#This Row],[Team]]</f>
        <v>$150 Draft Champions Dec 01 1:00 pm Lg.3550The Power of Eddie Gaedel</v>
      </c>
    </row>
    <row r="210" spans="1:7" x14ac:dyDescent="0.25">
      <c r="A210">
        <v>2692</v>
      </c>
      <c r="B210" t="s">
        <v>692</v>
      </c>
      <c r="C210" t="s">
        <v>685</v>
      </c>
      <c r="D210">
        <v>854</v>
      </c>
      <c r="E210">
        <v>219.5</v>
      </c>
      <c r="F210">
        <f t="shared" si="3"/>
        <v>14</v>
      </c>
      <c r="G210" t="str">
        <f>STANDINGS_R[[#This Row],[League]]&amp;STANDINGS_R[[#This Row],[Team]]</f>
        <v>$150 Draft Champions Dec 01 1:00 pm Lg.3550Rain Delay</v>
      </c>
    </row>
    <row r="211" spans="1:7" x14ac:dyDescent="0.25">
      <c r="A211">
        <v>2771</v>
      </c>
      <c r="B211" t="s">
        <v>696</v>
      </c>
      <c r="C211" t="s">
        <v>685</v>
      </c>
      <c r="D211">
        <v>832</v>
      </c>
      <c r="E211">
        <v>139.5</v>
      </c>
      <c r="F211">
        <f t="shared" si="3"/>
        <v>15</v>
      </c>
      <c r="G211" t="str">
        <f>STANDINGS_R[[#This Row],[League]]&amp;STANDINGS_R[[#This Row],[Team]]</f>
        <v>$150 Draft Champions Dec 01 1:00 pm Lg.3550Phillies</v>
      </c>
    </row>
    <row r="212" spans="1:7" x14ac:dyDescent="0.25">
      <c r="A212">
        <v>130</v>
      </c>
      <c r="B212" t="s">
        <v>698</v>
      </c>
      <c r="C212" t="s">
        <v>697</v>
      </c>
      <c r="D212">
        <v>1106</v>
      </c>
      <c r="E212">
        <v>2778.5</v>
      </c>
      <c r="F212">
        <f t="shared" si="3"/>
        <v>1</v>
      </c>
      <c r="G212" t="str">
        <f>STANDINGS_R[[#This Row],[League]]&amp;STANDINGS_R[[#This Row],[Team]]</f>
        <v>$150 Draft Champions Dec 03 1:00 pm Lg.3557Captain Crunch's Liver</v>
      </c>
    </row>
    <row r="213" spans="1:7" x14ac:dyDescent="0.25">
      <c r="A213">
        <v>193</v>
      </c>
      <c r="B213" t="s">
        <v>703</v>
      </c>
      <c r="C213" t="s">
        <v>697</v>
      </c>
      <c r="D213">
        <v>1094</v>
      </c>
      <c r="E213">
        <v>2715.5</v>
      </c>
      <c r="F213">
        <f t="shared" si="3"/>
        <v>2</v>
      </c>
      <c r="G213" t="str">
        <f>STANDINGS_R[[#This Row],[League]]&amp;STANDINGS_R[[#This Row],[Team]]</f>
        <v>$150 Draft Champions Dec 03 1:00 pm Lg.3557Charger Bar 1</v>
      </c>
    </row>
    <row r="214" spans="1:7" x14ac:dyDescent="0.25">
      <c r="A214">
        <v>248</v>
      </c>
      <c r="B214" t="s">
        <v>705</v>
      </c>
      <c r="C214" t="s">
        <v>697</v>
      </c>
      <c r="D214">
        <v>1086</v>
      </c>
      <c r="E214">
        <v>2663</v>
      </c>
      <c r="F214">
        <f t="shared" si="3"/>
        <v>3</v>
      </c>
      <c r="G214" t="str">
        <f>STANDINGS_R[[#This Row],[League]]&amp;STANDINGS_R[[#This Row],[Team]]</f>
        <v>$150 Draft Champions Dec 03 1:00 pm Lg.3557DC Dogo 1</v>
      </c>
    </row>
    <row r="215" spans="1:7" x14ac:dyDescent="0.25">
      <c r="A215">
        <v>350</v>
      </c>
      <c r="B215" t="s">
        <v>71</v>
      </c>
      <c r="C215" t="s">
        <v>697</v>
      </c>
      <c r="D215">
        <v>1072</v>
      </c>
      <c r="E215">
        <v>2562.5</v>
      </c>
      <c r="F215">
        <f t="shared" si="3"/>
        <v>4</v>
      </c>
      <c r="G215" t="str">
        <f>STANDINGS_R[[#This Row],[League]]&amp;STANDINGS_R[[#This Row],[Team]]</f>
        <v>$150 Draft Champions Dec 03 1:00 pm Lg.3557Frozen Ropes</v>
      </c>
    </row>
    <row r="216" spans="1:7" x14ac:dyDescent="0.25">
      <c r="A216">
        <v>1208</v>
      </c>
      <c r="B216" t="s">
        <v>701</v>
      </c>
      <c r="C216" t="s">
        <v>697</v>
      </c>
      <c r="D216">
        <v>1001</v>
      </c>
      <c r="E216">
        <v>1709.5</v>
      </c>
      <c r="F216">
        <f t="shared" si="3"/>
        <v>5</v>
      </c>
      <c r="G216" t="str">
        <f>STANDINGS_R[[#This Row],[League]]&amp;STANDINGS_R[[#This Row],[Team]]</f>
        <v>$150 Draft Champions Dec 03 1:00 pm Lg.3557Team Shepherd</v>
      </c>
    </row>
    <row r="217" spans="1:7" x14ac:dyDescent="0.25">
      <c r="A217">
        <v>1360</v>
      </c>
      <c r="B217" t="s">
        <v>702</v>
      </c>
      <c r="C217" t="s">
        <v>697</v>
      </c>
      <c r="D217">
        <v>990</v>
      </c>
      <c r="E217">
        <v>1548.5</v>
      </c>
      <c r="F217">
        <f t="shared" si="3"/>
        <v>6</v>
      </c>
      <c r="G217" t="str">
        <f>STANDINGS_R[[#This Row],[League]]&amp;STANDINGS_R[[#This Row],[Team]]</f>
        <v>$150 Draft Champions Dec 03 1:00 pm Lg.3557SEMPER FI 4</v>
      </c>
    </row>
    <row r="218" spans="1:7" x14ac:dyDescent="0.25">
      <c r="A218">
        <v>1571</v>
      </c>
      <c r="B218" t="s">
        <v>704</v>
      </c>
      <c r="C218" t="s">
        <v>697</v>
      </c>
      <c r="D218">
        <v>976</v>
      </c>
      <c r="E218">
        <v>1342.5</v>
      </c>
      <c r="F218">
        <f t="shared" si="3"/>
        <v>7</v>
      </c>
      <c r="G218" t="str">
        <f>STANDINGS_R[[#This Row],[League]]&amp;STANDINGS_R[[#This Row],[Team]]</f>
        <v>$150 Draft Champions Dec 03 1:00 pm Lg.3557Moz Boyz 8</v>
      </c>
    </row>
    <row r="219" spans="1:7" x14ac:dyDescent="0.25">
      <c r="A219">
        <v>1632</v>
      </c>
      <c r="B219" t="s">
        <v>699</v>
      </c>
      <c r="C219" t="s">
        <v>697</v>
      </c>
      <c r="D219">
        <v>971</v>
      </c>
      <c r="E219">
        <v>1275</v>
      </c>
      <c r="F219">
        <f t="shared" si="3"/>
        <v>8</v>
      </c>
      <c r="G219" t="str">
        <f>STANDINGS_R[[#This Row],[League]]&amp;STANDINGS_R[[#This Row],[Team]]</f>
        <v>$150 Draft Champions Dec 03 1:00 pm Lg.3557-Vols-</v>
      </c>
    </row>
    <row r="220" spans="1:7" x14ac:dyDescent="0.25">
      <c r="A220">
        <v>1703</v>
      </c>
      <c r="B220" t="s">
        <v>17</v>
      </c>
      <c r="C220" t="s">
        <v>697</v>
      </c>
      <c r="D220">
        <v>965</v>
      </c>
      <c r="E220">
        <v>1208</v>
      </c>
      <c r="F220">
        <f t="shared" si="3"/>
        <v>9</v>
      </c>
      <c r="G220" t="str">
        <f>STANDINGS_R[[#This Row],[League]]&amp;STANDINGS_R[[#This Row],[Team]]</f>
        <v>$150 Draft Champions Dec 03 1:00 pm Lg.3557Millertime</v>
      </c>
    </row>
    <row r="221" spans="1:7" x14ac:dyDescent="0.25">
      <c r="A221">
        <v>1761</v>
      </c>
      <c r="B221" t="s">
        <v>708</v>
      </c>
      <c r="C221" t="s">
        <v>697</v>
      </c>
      <c r="D221">
        <v>960</v>
      </c>
      <c r="E221">
        <v>1147.5</v>
      </c>
      <c r="F221">
        <f t="shared" si="3"/>
        <v>10</v>
      </c>
      <c r="G221" t="str">
        <f>STANDINGS_R[[#This Row],[League]]&amp;STANDINGS_R[[#This Row],[Team]]</f>
        <v>$150 Draft Champions Dec 03 1:00 pm Lg.3557I Call Your Baboon</v>
      </c>
    </row>
    <row r="222" spans="1:7" x14ac:dyDescent="0.25">
      <c r="A222">
        <v>1851</v>
      </c>
      <c r="B222" t="s">
        <v>706</v>
      </c>
      <c r="C222" t="s">
        <v>697</v>
      </c>
      <c r="D222">
        <v>953</v>
      </c>
      <c r="E222">
        <v>1059.5</v>
      </c>
      <c r="F222">
        <f t="shared" si="3"/>
        <v>11</v>
      </c>
      <c r="G222" t="str">
        <f>STANDINGS_R[[#This Row],[League]]&amp;STANDINGS_R[[#This Row],[Team]]</f>
        <v>$150 Draft Champions Dec 03 1:00 pm Lg.3557Dookie McGee v1 - $150</v>
      </c>
    </row>
    <row r="223" spans="1:7" x14ac:dyDescent="0.25">
      <c r="A223">
        <v>2122</v>
      </c>
      <c r="B223" t="s">
        <v>707</v>
      </c>
      <c r="C223" t="s">
        <v>697</v>
      </c>
      <c r="D223">
        <v>930</v>
      </c>
      <c r="E223">
        <v>788.5</v>
      </c>
      <c r="F223">
        <f t="shared" si="3"/>
        <v>12</v>
      </c>
      <c r="G223" t="str">
        <f>STANDINGS_R[[#This Row],[League]]&amp;STANDINGS_R[[#This Row],[Team]]</f>
        <v>$150 Draft Champions Dec 03 1:00 pm Lg.3557EA Sports 5</v>
      </c>
    </row>
    <row r="224" spans="1:7" x14ac:dyDescent="0.25">
      <c r="A224">
        <v>2558</v>
      </c>
      <c r="B224" t="s">
        <v>700</v>
      </c>
      <c r="C224" t="s">
        <v>697</v>
      </c>
      <c r="D224">
        <v>878</v>
      </c>
      <c r="E224">
        <v>351.5</v>
      </c>
      <c r="F224">
        <f t="shared" si="3"/>
        <v>13</v>
      </c>
      <c r="G224" t="str">
        <f>STANDINGS_R[[#This Row],[League]]&amp;STANDINGS_R[[#This Row],[Team]]</f>
        <v>$150 Draft Champions Dec 03 1:00 pm Lg.3557EMERSON</v>
      </c>
    </row>
    <row r="225" spans="1:7" x14ac:dyDescent="0.25">
      <c r="A225">
        <v>2687</v>
      </c>
      <c r="B225" t="s">
        <v>495</v>
      </c>
      <c r="C225" t="s">
        <v>697</v>
      </c>
      <c r="D225">
        <v>855</v>
      </c>
      <c r="E225">
        <v>227</v>
      </c>
      <c r="F225">
        <f t="shared" si="3"/>
        <v>14</v>
      </c>
      <c r="G225" t="str">
        <f>STANDINGS_R[[#This Row],[League]]&amp;STANDINGS_R[[#This Row],[Team]]</f>
        <v>$150 Draft Champions Dec 03 1:00 pm Lg.3557Tigers Slappy DC1</v>
      </c>
    </row>
    <row r="226" spans="1:7" x14ac:dyDescent="0.25">
      <c r="A226">
        <v>2848</v>
      </c>
      <c r="B226" t="s">
        <v>330</v>
      </c>
      <c r="C226" t="s">
        <v>697</v>
      </c>
      <c r="D226">
        <v>801</v>
      </c>
      <c r="E226">
        <v>64</v>
      </c>
      <c r="F226">
        <f t="shared" si="3"/>
        <v>15</v>
      </c>
      <c r="G226" t="str">
        <f>STANDINGS_R[[#This Row],[League]]&amp;STANDINGS_R[[#This Row],[Team]]</f>
        <v>$150 Draft Champions Dec 03 1:00 pm Lg.3557Team Cincotta</v>
      </c>
    </row>
    <row r="227" spans="1:7" x14ac:dyDescent="0.25">
      <c r="A227">
        <v>108</v>
      </c>
      <c r="B227" t="s">
        <v>712</v>
      </c>
      <c r="C227" t="s">
        <v>710</v>
      </c>
      <c r="D227">
        <v>1111</v>
      </c>
      <c r="E227">
        <v>2802</v>
      </c>
      <c r="F227">
        <f t="shared" si="3"/>
        <v>1</v>
      </c>
      <c r="G227" t="str">
        <f>STANDINGS_R[[#This Row],[League]]&amp;STANDINGS_R[[#This Row],[Team]]</f>
        <v>$150 Draft Champions Dec 06 1:00 pm Lg.3559Kicky McSquirmy</v>
      </c>
    </row>
    <row r="228" spans="1:7" x14ac:dyDescent="0.25">
      <c r="A228">
        <v>258</v>
      </c>
      <c r="B228" t="s">
        <v>709</v>
      </c>
      <c r="C228" t="s">
        <v>710</v>
      </c>
      <c r="D228">
        <v>1085</v>
      </c>
      <c r="E228">
        <v>2656.5</v>
      </c>
      <c r="F228">
        <f t="shared" si="3"/>
        <v>2</v>
      </c>
      <c r="G228" t="str">
        <f>STANDINGS_R[[#This Row],[League]]&amp;STANDINGS_R[[#This Row],[Team]]</f>
        <v>$150 Draft Champions Dec 06 1:00 pm Lg.3559UnfreakingRealmuto</v>
      </c>
    </row>
    <row r="229" spans="1:7" x14ac:dyDescent="0.25">
      <c r="A229">
        <v>410</v>
      </c>
      <c r="B229" t="s">
        <v>713</v>
      </c>
      <c r="C229" t="s">
        <v>710</v>
      </c>
      <c r="D229">
        <v>1065</v>
      </c>
      <c r="E229">
        <v>2498.5</v>
      </c>
      <c r="F229">
        <f t="shared" si="3"/>
        <v>3</v>
      </c>
      <c r="G229" t="str">
        <f>STANDINGS_R[[#This Row],[League]]&amp;STANDINGS_R[[#This Row],[Team]]</f>
        <v>$150 Draft Champions Dec 06 1:00 pm Lg.3559I Like Trains</v>
      </c>
    </row>
    <row r="230" spans="1:7" x14ac:dyDescent="0.25">
      <c r="A230">
        <v>495</v>
      </c>
      <c r="B230" t="s">
        <v>716</v>
      </c>
      <c r="C230" t="s">
        <v>710</v>
      </c>
      <c r="D230">
        <v>1055</v>
      </c>
      <c r="E230">
        <v>2417</v>
      </c>
      <c r="F230">
        <f t="shared" si="3"/>
        <v>4</v>
      </c>
      <c r="G230" t="str">
        <f>STANDINGS_R[[#This Row],[League]]&amp;STANDINGS_R[[#This Row],[Team]]</f>
        <v>$150 Draft Champions Dec 06 1:00 pm Lg.3559Pounders 150</v>
      </c>
    </row>
    <row r="231" spans="1:7" x14ac:dyDescent="0.25">
      <c r="A231">
        <v>935</v>
      </c>
      <c r="B231" t="s">
        <v>714</v>
      </c>
      <c r="C231" t="s">
        <v>710</v>
      </c>
      <c r="D231">
        <v>1020</v>
      </c>
      <c r="E231">
        <v>1980.5</v>
      </c>
      <c r="F231">
        <f t="shared" si="3"/>
        <v>5</v>
      </c>
      <c r="G231" t="str">
        <f>STANDINGS_R[[#This Row],[League]]&amp;STANDINGS_R[[#This Row],[Team]]</f>
        <v>$150 Draft Champions Dec 06 1:00 pm Lg.3559Ten Months Later</v>
      </c>
    </row>
    <row r="232" spans="1:7" x14ac:dyDescent="0.25">
      <c r="A232">
        <v>1260</v>
      </c>
      <c r="B232" t="s">
        <v>719</v>
      </c>
      <c r="C232" t="s">
        <v>710</v>
      </c>
      <c r="D232">
        <v>996</v>
      </c>
      <c r="E232">
        <v>1642</v>
      </c>
      <c r="F232">
        <f t="shared" si="3"/>
        <v>6</v>
      </c>
      <c r="G232" t="str">
        <f>STANDINGS_R[[#This Row],[League]]&amp;STANDINGS_R[[#This Row],[Team]]</f>
        <v>$150 Draft Champions Dec 06 1:00 pm Lg.3559Harringthomanns</v>
      </c>
    </row>
    <row r="233" spans="1:7" x14ac:dyDescent="0.25">
      <c r="A233">
        <v>1326</v>
      </c>
      <c r="B233" t="s">
        <v>711</v>
      </c>
      <c r="C233" t="s">
        <v>710</v>
      </c>
      <c r="D233">
        <v>992</v>
      </c>
      <c r="E233">
        <v>1578</v>
      </c>
      <c r="F233">
        <f t="shared" si="3"/>
        <v>7</v>
      </c>
      <c r="G233" t="str">
        <f>STANDINGS_R[[#This Row],[League]]&amp;STANDINGS_R[[#This Row],[Team]]</f>
        <v>$150 Draft Champions Dec 06 1:00 pm Lg.3559Apacofgriff's Now</v>
      </c>
    </row>
    <row r="234" spans="1:7" x14ac:dyDescent="0.25">
      <c r="A234">
        <v>1590</v>
      </c>
      <c r="B234" t="s">
        <v>715</v>
      </c>
      <c r="C234" t="s">
        <v>710</v>
      </c>
      <c r="D234">
        <v>975</v>
      </c>
      <c r="E234">
        <v>1327</v>
      </c>
      <c r="F234">
        <f t="shared" si="3"/>
        <v>8</v>
      </c>
      <c r="G234" t="str">
        <f>STANDINGS_R[[#This Row],[League]]&amp;STANDINGS_R[[#This Row],[Team]]</f>
        <v>$150 Draft Champions Dec 06 1:00 pm Lg.3559Team Marlin</v>
      </c>
    </row>
    <row r="235" spans="1:7" x14ac:dyDescent="0.25">
      <c r="A235">
        <v>1747</v>
      </c>
      <c r="B235" t="s">
        <v>17</v>
      </c>
      <c r="C235" t="s">
        <v>710</v>
      </c>
      <c r="D235">
        <v>961</v>
      </c>
      <c r="E235">
        <v>1164.5</v>
      </c>
      <c r="F235">
        <f t="shared" si="3"/>
        <v>9</v>
      </c>
      <c r="G235" t="str">
        <f>STANDINGS_R[[#This Row],[League]]&amp;STANDINGS_R[[#This Row],[Team]]</f>
        <v>$150 Draft Champions Dec 06 1:00 pm Lg.3559Millertime</v>
      </c>
    </row>
    <row r="236" spans="1:7" x14ac:dyDescent="0.25">
      <c r="A236">
        <v>1801</v>
      </c>
      <c r="B236" t="s">
        <v>717</v>
      </c>
      <c r="C236" t="s">
        <v>710</v>
      </c>
      <c r="D236">
        <v>957</v>
      </c>
      <c r="E236">
        <v>1107</v>
      </c>
      <c r="F236">
        <f t="shared" si="3"/>
        <v>10</v>
      </c>
      <c r="G236" t="str">
        <f>STANDINGS_R[[#This Row],[League]]&amp;STANDINGS_R[[#This Row],[Team]]</f>
        <v>$150 Draft Champions Dec 06 1:00 pm Lg.3559Gray Mousers</v>
      </c>
    </row>
    <row r="237" spans="1:7" x14ac:dyDescent="0.25">
      <c r="A237">
        <v>1864</v>
      </c>
      <c r="B237" t="s">
        <v>722</v>
      </c>
      <c r="C237" t="s">
        <v>710</v>
      </c>
      <c r="D237">
        <v>952</v>
      </c>
      <c r="E237">
        <v>1048</v>
      </c>
      <c r="F237">
        <f t="shared" si="3"/>
        <v>11</v>
      </c>
      <c r="G237" t="str">
        <f>STANDINGS_R[[#This Row],[League]]&amp;STANDINGS_R[[#This Row],[Team]]</f>
        <v>$150 Draft Champions Dec 06 1:00 pm Lg.3559Dookie McGee v2 - $150</v>
      </c>
    </row>
    <row r="238" spans="1:7" x14ac:dyDescent="0.25">
      <c r="A238">
        <v>1914</v>
      </c>
      <c r="B238" t="s">
        <v>718</v>
      </c>
      <c r="C238" t="s">
        <v>710</v>
      </c>
      <c r="D238">
        <v>948</v>
      </c>
      <c r="E238">
        <v>1003</v>
      </c>
      <c r="F238">
        <f t="shared" si="3"/>
        <v>12</v>
      </c>
      <c r="G238" t="str">
        <f>STANDINGS_R[[#This Row],[League]]&amp;STANDINGS_R[[#This Row],[Team]]</f>
        <v>$150 Draft Champions Dec 06 1:00 pm Lg.3559Team Beko</v>
      </c>
    </row>
    <row r="239" spans="1:7" x14ac:dyDescent="0.25">
      <c r="A239">
        <v>2192</v>
      </c>
      <c r="B239" t="s">
        <v>720</v>
      </c>
      <c r="C239" t="s">
        <v>710</v>
      </c>
      <c r="D239">
        <v>923</v>
      </c>
      <c r="E239">
        <v>717</v>
      </c>
      <c r="F239">
        <f t="shared" si="3"/>
        <v>13</v>
      </c>
      <c r="G239" t="str">
        <f>STANDINGS_R[[#This Row],[League]]&amp;STANDINGS_R[[#This Row],[Team]]</f>
        <v>$150 Draft Champions Dec 06 1:00 pm Lg.3559Dizzy Esasky I</v>
      </c>
    </row>
    <row r="240" spans="1:7" x14ac:dyDescent="0.25">
      <c r="A240">
        <v>2353</v>
      </c>
      <c r="B240" t="s">
        <v>79</v>
      </c>
      <c r="C240" t="s">
        <v>710</v>
      </c>
      <c r="D240">
        <v>908</v>
      </c>
      <c r="E240">
        <v>561.5</v>
      </c>
      <c r="F240">
        <f t="shared" si="3"/>
        <v>14</v>
      </c>
      <c r="G240" t="str">
        <f>STANDINGS_R[[#This Row],[League]]&amp;STANDINGS_R[[#This Row],[Team]]</f>
        <v>$150 Draft Champions Dec 06 1:00 pm Lg.3559Team Snater</v>
      </c>
    </row>
    <row r="241" spans="1:7" x14ac:dyDescent="0.25">
      <c r="A241">
        <v>2902</v>
      </c>
      <c r="B241" t="s">
        <v>721</v>
      </c>
      <c r="C241" t="s">
        <v>710</v>
      </c>
      <c r="D241">
        <v>714</v>
      </c>
      <c r="E241">
        <v>9.5</v>
      </c>
      <c r="F241">
        <f t="shared" si="3"/>
        <v>15</v>
      </c>
      <c r="G241" t="str">
        <f>STANDINGS_R[[#This Row],[League]]&amp;STANDINGS_R[[#This Row],[Team]]</f>
        <v>$150 Draft Champions Dec 06 1:00 pm Lg.3559Bosch's Boyz III</v>
      </c>
    </row>
    <row r="242" spans="1:7" x14ac:dyDescent="0.25">
      <c r="A242">
        <v>127</v>
      </c>
      <c r="B242" t="s">
        <v>207</v>
      </c>
      <c r="C242" t="s">
        <v>724</v>
      </c>
      <c r="D242">
        <v>1107</v>
      </c>
      <c r="E242">
        <v>2784.5</v>
      </c>
      <c r="F242">
        <f t="shared" si="3"/>
        <v>1</v>
      </c>
      <c r="G242" t="str">
        <f>STANDINGS_R[[#This Row],[League]]&amp;STANDINGS_R[[#This Row],[Team]]</f>
        <v>$150 Draft Champions Dec 08 1:00 pm Lg.3560Team Vogel</v>
      </c>
    </row>
    <row r="243" spans="1:7" x14ac:dyDescent="0.25">
      <c r="A243">
        <v>395</v>
      </c>
      <c r="B243" t="s">
        <v>237</v>
      </c>
      <c r="C243" t="s">
        <v>724</v>
      </c>
      <c r="D243">
        <v>1066</v>
      </c>
      <c r="E243">
        <v>2512.5</v>
      </c>
      <c r="F243">
        <f t="shared" si="3"/>
        <v>2</v>
      </c>
      <c r="G243" t="str">
        <f>STANDINGS_R[[#This Row],[League]]&amp;STANDINGS_R[[#This Row],[Team]]</f>
        <v>$150 Draft Champions Dec 08 1:00 pm Lg.3560High Voltage</v>
      </c>
    </row>
    <row r="244" spans="1:7" x14ac:dyDescent="0.25">
      <c r="A244">
        <v>507</v>
      </c>
      <c r="B244" t="s">
        <v>727</v>
      </c>
      <c r="C244" t="s">
        <v>724</v>
      </c>
      <c r="D244">
        <v>1054</v>
      </c>
      <c r="E244">
        <v>2405.5</v>
      </c>
      <c r="F244">
        <f t="shared" si="3"/>
        <v>3</v>
      </c>
      <c r="G244" t="str">
        <f>STANDINGS_R[[#This Row],[League]]&amp;STANDINGS_R[[#This Row],[Team]]</f>
        <v>$150 Draft Champions Dec 08 1:00 pm Lg.3560Surge</v>
      </c>
    </row>
    <row r="245" spans="1:7" x14ac:dyDescent="0.25">
      <c r="A245">
        <v>605</v>
      </c>
      <c r="B245" t="s">
        <v>726</v>
      </c>
      <c r="C245" t="s">
        <v>724</v>
      </c>
      <c r="D245">
        <v>1046</v>
      </c>
      <c r="E245">
        <v>2311</v>
      </c>
      <c r="F245">
        <f t="shared" si="3"/>
        <v>4</v>
      </c>
      <c r="G245" t="str">
        <f>STANDINGS_R[[#This Row],[League]]&amp;STANDINGS_R[[#This Row],[Team]]</f>
        <v>$150 Draft Champions Dec 08 1:00 pm Lg.3560Team Warner</v>
      </c>
    </row>
    <row r="246" spans="1:7" x14ac:dyDescent="0.25">
      <c r="A246">
        <v>762</v>
      </c>
      <c r="B246" t="s">
        <v>723</v>
      </c>
      <c r="C246" t="s">
        <v>724</v>
      </c>
      <c r="D246">
        <v>1033</v>
      </c>
      <c r="E246">
        <v>2152</v>
      </c>
      <c r="F246">
        <f t="shared" si="3"/>
        <v>5</v>
      </c>
      <c r="G246" t="str">
        <f>STANDINGS_R[[#This Row],[League]]&amp;STANDINGS_R[[#This Row],[Team]]</f>
        <v>$150 Draft Champions Dec 08 1:00 pm Lg.3560Shaputzvah</v>
      </c>
    </row>
    <row r="247" spans="1:7" x14ac:dyDescent="0.25">
      <c r="A247">
        <v>898</v>
      </c>
      <c r="B247" t="s">
        <v>729</v>
      </c>
      <c r="C247" t="s">
        <v>724</v>
      </c>
      <c r="D247">
        <v>1023</v>
      </c>
      <c r="E247">
        <v>2017.5</v>
      </c>
      <c r="F247">
        <f t="shared" si="3"/>
        <v>6</v>
      </c>
      <c r="G247" t="str">
        <f>STANDINGS_R[[#This Row],[League]]&amp;STANDINGS_R[[#This Row],[Team]]</f>
        <v>$150 Draft Champions Dec 08 1:00 pm Lg.3560Team Castelli</v>
      </c>
    </row>
    <row r="248" spans="1:7" x14ac:dyDescent="0.25">
      <c r="A248">
        <v>1295</v>
      </c>
      <c r="B248" t="s">
        <v>56</v>
      </c>
      <c r="C248" t="s">
        <v>724</v>
      </c>
      <c r="D248">
        <v>994</v>
      </c>
      <c r="E248">
        <v>1611.5</v>
      </c>
      <c r="F248">
        <f t="shared" si="3"/>
        <v>7</v>
      </c>
      <c r="G248" t="str">
        <f>STANDINGS_R[[#This Row],[League]]&amp;STANDINGS_R[[#This Row],[Team]]</f>
        <v>$150 Draft Champions Dec 08 1:00 pm Lg.3560DOUGHBOYS</v>
      </c>
    </row>
    <row r="249" spans="1:7" x14ac:dyDescent="0.25">
      <c r="A249">
        <v>1460</v>
      </c>
      <c r="B249" t="s">
        <v>728</v>
      </c>
      <c r="C249" t="s">
        <v>724</v>
      </c>
      <c r="D249">
        <v>983</v>
      </c>
      <c r="E249">
        <v>1447.5</v>
      </c>
      <c r="F249">
        <f t="shared" si="3"/>
        <v>8</v>
      </c>
      <c r="G249" t="str">
        <f>STANDINGS_R[[#This Row],[League]]&amp;STANDINGS_R[[#This Row],[Team]]</f>
        <v>$150 Draft Champions Dec 08 1:00 pm Lg.3560Team Estes</v>
      </c>
    </row>
    <row r="250" spans="1:7" x14ac:dyDescent="0.25">
      <c r="A250">
        <v>1462</v>
      </c>
      <c r="B250" t="s">
        <v>728</v>
      </c>
      <c r="C250" t="s">
        <v>724</v>
      </c>
      <c r="D250">
        <v>983</v>
      </c>
      <c r="E250">
        <v>1447.5</v>
      </c>
      <c r="F250">
        <f t="shared" si="3"/>
        <v>9</v>
      </c>
      <c r="G250" t="str">
        <f>STANDINGS_R[[#This Row],[League]]&amp;STANDINGS_R[[#This Row],[Team]]</f>
        <v>$150 Draft Champions Dec 08 1:00 pm Lg.3560Team Estes</v>
      </c>
    </row>
    <row r="251" spans="1:7" x14ac:dyDescent="0.25">
      <c r="A251">
        <v>1766</v>
      </c>
      <c r="B251" t="s">
        <v>36</v>
      </c>
      <c r="C251" t="s">
        <v>724</v>
      </c>
      <c r="D251">
        <v>960</v>
      </c>
      <c r="E251">
        <v>1147.5</v>
      </c>
      <c r="F251">
        <f t="shared" si="3"/>
        <v>10</v>
      </c>
      <c r="G251" t="str">
        <f>STANDINGS_R[[#This Row],[League]]&amp;STANDINGS_R[[#This Row],[Team]]</f>
        <v>$150 Draft Champions Dec 08 1:00 pm Lg.3560PACO THYME</v>
      </c>
    </row>
    <row r="252" spans="1:7" x14ac:dyDescent="0.25">
      <c r="A252">
        <v>1772</v>
      </c>
      <c r="B252" t="s">
        <v>732</v>
      </c>
      <c r="C252" t="s">
        <v>724</v>
      </c>
      <c r="D252">
        <v>960</v>
      </c>
      <c r="E252">
        <v>1147.5</v>
      </c>
      <c r="F252">
        <f t="shared" si="3"/>
        <v>11</v>
      </c>
      <c r="G252" t="str">
        <f>STANDINGS_R[[#This Row],[League]]&amp;STANDINGS_R[[#This Row],[Team]]</f>
        <v>$150 Draft Champions Dec 08 1:00 pm Lg.3560Venom</v>
      </c>
    </row>
    <row r="253" spans="1:7" x14ac:dyDescent="0.25">
      <c r="A253">
        <v>2062</v>
      </c>
      <c r="B253" t="s">
        <v>725</v>
      </c>
      <c r="C253" t="s">
        <v>724</v>
      </c>
      <c r="D253">
        <v>936</v>
      </c>
      <c r="E253">
        <v>848.5</v>
      </c>
      <c r="F253">
        <f t="shared" si="3"/>
        <v>12</v>
      </c>
      <c r="G253" t="str">
        <f>STANDINGS_R[[#This Row],[League]]&amp;STANDINGS_R[[#This Row],[Team]]</f>
        <v>$150 Draft Champions Dec 08 1:00 pm Lg.3560Lets Go Metz 2</v>
      </c>
    </row>
    <row r="254" spans="1:7" x14ac:dyDescent="0.25">
      <c r="A254">
        <v>2118</v>
      </c>
      <c r="B254" t="s">
        <v>730</v>
      </c>
      <c r="C254" t="s">
        <v>724</v>
      </c>
      <c r="D254">
        <v>931</v>
      </c>
      <c r="E254">
        <v>798</v>
      </c>
      <c r="F254">
        <f t="shared" si="3"/>
        <v>13</v>
      </c>
      <c r="G254" t="str">
        <f>STANDINGS_R[[#This Row],[League]]&amp;STANDINGS_R[[#This Row],[Team]]</f>
        <v>$150 Draft Champions Dec 08 1:00 pm Lg.3560Uski1</v>
      </c>
    </row>
    <row r="255" spans="1:7" x14ac:dyDescent="0.25">
      <c r="A255">
        <v>2271</v>
      </c>
      <c r="B255" t="s">
        <v>17</v>
      </c>
      <c r="C255" t="s">
        <v>724</v>
      </c>
      <c r="D255">
        <v>916</v>
      </c>
      <c r="E255">
        <v>641</v>
      </c>
      <c r="F255">
        <f t="shared" si="3"/>
        <v>14</v>
      </c>
      <c r="G255" t="str">
        <f>STANDINGS_R[[#This Row],[League]]&amp;STANDINGS_R[[#This Row],[Team]]</f>
        <v>$150 Draft Champions Dec 08 1:00 pm Lg.3560Millertime</v>
      </c>
    </row>
    <row r="256" spans="1:7" x14ac:dyDescent="0.25">
      <c r="A256">
        <v>2622</v>
      </c>
      <c r="B256" t="s">
        <v>733</v>
      </c>
      <c r="C256" t="s">
        <v>724</v>
      </c>
      <c r="D256">
        <v>868</v>
      </c>
      <c r="E256">
        <v>290.5</v>
      </c>
      <c r="F256">
        <f t="shared" si="3"/>
        <v>15</v>
      </c>
      <c r="G256" t="str">
        <f>STANDINGS_R[[#This Row],[League]]&amp;STANDINGS_R[[#This Row],[Team]]</f>
        <v>$150 Draft Champions Dec 08 1:00 pm Lg.3560Iowa Bears</v>
      </c>
    </row>
    <row r="257" spans="1:7" x14ac:dyDescent="0.25">
      <c r="A257">
        <v>2795</v>
      </c>
      <c r="B257" t="s">
        <v>731</v>
      </c>
      <c r="C257" t="s">
        <v>724</v>
      </c>
      <c r="D257">
        <v>827</v>
      </c>
      <c r="E257">
        <v>117.5</v>
      </c>
      <c r="F257">
        <f t="shared" si="3"/>
        <v>16</v>
      </c>
      <c r="G257" t="str">
        <f>STANDINGS_R[[#This Row],[League]]&amp;STANDINGS_R[[#This Row],[Team]]</f>
        <v>$150 Draft Champions Dec 08 1:00 pm Lg.3560Team Owens</v>
      </c>
    </row>
    <row r="258" spans="1:7" x14ac:dyDescent="0.25">
      <c r="A258">
        <v>221</v>
      </c>
      <c r="B258" t="s">
        <v>742</v>
      </c>
      <c r="C258" t="s">
        <v>735</v>
      </c>
      <c r="D258">
        <v>1090</v>
      </c>
      <c r="E258">
        <v>2691</v>
      </c>
      <c r="F258">
        <f t="shared" si="3"/>
        <v>1</v>
      </c>
      <c r="G258" t="str">
        <f>STANDINGS_R[[#This Row],[League]]&amp;STANDINGS_R[[#This Row],[Team]]</f>
        <v>$150 Draft Champions Dec 09 1:00 pm Lg.3561KJ || DC1</v>
      </c>
    </row>
    <row r="259" spans="1:7" x14ac:dyDescent="0.25">
      <c r="A259">
        <v>401</v>
      </c>
      <c r="B259" t="s">
        <v>738</v>
      </c>
      <c r="C259" t="s">
        <v>735</v>
      </c>
      <c r="D259">
        <v>1066</v>
      </c>
      <c r="E259">
        <v>2512.5</v>
      </c>
      <c r="F259">
        <f t="shared" ref="F259:F322" si="4">IF(C259=C258,F258+1,1)</f>
        <v>2</v>
      </c>
      <c r="G259" t="str">
        <f>STANDINGS_R[[#This Row],[League]]&amp;STANDINGS_R[[#This Row],[Team]]</f>
        <v>$150 Draft Champions Dec 09 1:00 pm Lg.3561SEMPER FI 5</v>
      </c>
    </row>
    <row r="260" spans="1:7" x14ac:dyDescent="0.25">
      <c r="A260">
        <v>481</v>
      </c>
      <c r="B260" t="s">
        <v>18</v>
      </c>
      <c r="C260" t="s">
        <v>735</v>
      </c>
      <c r="D260">
        <v>1056</v>
      </c>
      <c r="E260">
        <v>2426.5</v>
      </c>
      <c r="F260">
        <f t="shared" si="4"/>
        <v>3</v>
      </c>
      <c r="G260" t="str">
        <f>STANDINGS_R[[#This Row],[League]]&amp;STANDINGS_R[[#This Row],[Team]]</f>
        <v>$150 Draft Champions Dec 09 1:00 pm Lg.3561Home Run Derbies</v>
      </c>
    </row>
    <row r="261" spans="1:7" x14ac:dyDescent="0.25">
      <c r="A261">
        <v>602</v>
      </c>
      <c r="B261" t="s">
        <v>736</v>
      </c>
      <c r="C261" t="s">
        <v>735</v>
      </c>
      <c r="D261">
        <v>1046</v>
      </c>
      <c r="E261">
        <v>2311</v>
      </c>
      <c r="F261">
        <f t="shared" si="4"/>
        <v>4</v>
      </c>
      <c r="G261" t="str">
        <f>STANDINGS_R[[#This Row],[League]]&amp;STANDINGS_R[[#This Row],[Team]]</f>
        <v>$150 Draft Champions Dec 09 1:00 pm Lg.3561Team LeValley 1</v>
      </c>
    </row>
    <row r="262" spans="1:7" x14ac:dyDescent="0.25">
      <c r="A262">
        <v>620</v>
      </c>
      <c r="B262" t="s">
        <v>741</v>
      </c>
      <c r="C262" t="s">
        <v>735</v>
      </c>
      <c r="D262">
        <v>1044</v>
      </c>
      <c r="E262">
        <v>2291</v>
      </c>
      <c r="F262">
        <f t="shared" si="4"/>
        <v>5</v>
      </c>
      <c r="G262" t="str">
        <f>STANDINGS_R[[#This Row],[League]]&amp;STANDINGS_R[[#This Row],[Team]]</f>
        <v>$150 Draft Champions Dec 09 1:00 pm Lg.3561Moz Boyz 9</v>
      </c>
    </row>
    <row r="263" spans="1:7" x14ac:dyDescent="0.25">
      <c r="A263">
        <v>941</v>
      </c>
      <c r="B263" t="s">
        <v>734</v>
      </c>
      <c r="C263" t="s">
        <v>735</v>
      </c>
      <c r="D263">
        <v>1019</v>
      </c>
      <c r="E263">
        <v>1965.5</v>
      </c>
      <c r="F263">
        <f t="shared" si="4"/>
        <v>6</v>
      </c>
      <c r="G263" t="str">
        <f>STANDINGS_R[[#This Row],[League]]&amp;STANDINGS_R[[#This Row],[Team]]</f>
        <v>$150 Draft Champions Dec 09 1:00 pm Lg.3561Head 2 Head</v>
      </c>
    </row>
    <row r="264" spans="1:7" x14ac:dyDescent="0.25">
      <c r="A264">
        <v>1056</v>
      </c>
      <c r="B264" t="s">
        <v>470</v>
      </c>
      <c r="C264" t="s">
        <v>735</v>
      </c>
      <c r="D264">
        <v>1012</v>
      </c>
      <c r="E264">
        <v>1849</v>
      </c>
      <c r="F264">
        <f t="shared" si="4"/>
        <v>7</v>
      </c>
      <c r="G264" t="str">
        <f>STANDINGS_R[[#This Row],[League]]&amp;STANDINGS_R[[#This Row],[Team]]</f>
        <v>$150 Draft Champions Dec 09 1:00 pm Lg.3561Brickdust</v>
      </c>
    </row>
    <row r="265" spans="1:7" x14ac:dyDescent="0.25">
      <c r="A265">
        <v>1481</v>
      </c>
      <c r="B265" t="s">
        <v>304</v>
      </c>
      <c r="C265" t="s">
        <v>735</v>
      </c>
      <c r="D265">
        <v>982</v>
      </c>
      <c r="E265">
        <v>1433.5</v>
      </c>
      <c r="F265">
        <f t="shared" si="4"/>
        <v>8</v>
      </c>
      <c r="G265" t="str">
        <f>STANDINGS_R[[#This Row],[League]]&amp;STANDINGS_R[[#This Row],[Team]]</f>
        <v>$150 Draft Champions Dec 09 1:00 pm Lg.3561Surrender Dorothy! (3)</v>
      </c>
    </row>
    <row r="266" spans="1:7" x14ac:dyDescent="0.25">
      <c r="A266">
        <v>1542</v>
      </c>
      <c r="B266" t="s">
        <v>737</v>
      </c>
      <c r="C266" t="s">
        <v>735</v>
      </c>
      <c r="D266">
        <v>978</v>
      </c>
      <c r="E266">
        <v>1372</v>
      </c>
      <c r="F266">
        <f t="shared" si="4"/>
        <v>9</v>
      </c>
      <c r="G266" t="str">
        <f>STANDINGS_R[[#This Row],[League]]&amp;STANDINGS_R[[#This Row],[Team]]</f>
        <v>$150 Draft Champions Dec 09 1:00 pm Lg.3561Team Brown</v>
      </c>
    </row>
    <row r="267" spans="1:7" x14ac:dyDescent="0.25">
      <c r="A267">
        <v>1611</v>
      </c>
      <c r="B267" t="s">
        <v>459</v>
      </c>
      <c r="C267" t="s">
        <v>735</v>
      </c>
      <c r="D267">
        <v>973</v>
      </c>
      <c r="E267">
        <v>1301.5</v>
      </c>
      <c r="F267">
        <f t="shared" si="4"/>
        <v>10</v>
      </c>
      <c r="G267" t="str">
        <f>STANDINGS_R[[#This Row],[League]]&amp;STANDINGS_R[[#This Row],[Team]]</f>
        <v>$150 Draft Champions Dec 09 1:00 pm Lg.3561Schoop Dogg</v>
      </c>
    </row>
    <row r="268" spans="1:7" x14ac:dyDescent="0.25">
      <c r="A268">
        <v>1670</v>
      </c>
      <c r="B268" t="s">
        <v>173</v>
      </c>
      <c r="C268" t="s">
        <v>735</v>
      </c>
      <c r="D268">
        <v>968</v>
      </c>
      <c r="E268">
        <v>1242</v>
      </c>
      <c r="F268">
        <f t="shared" si="4"/>
        <v>11</v>
      </c>
      <c r="G268" t="str">
        <f>STANDINGS_R[[#This Row],[League]]&amp;STANDINGS_R[[#This Row],[Team]]</f>
        <v>$150 Draft Champions Dec 09 1:00 pm Lg.3561Spirit of St. Louis</v>
      </c>
    </row>
    <row r="269" spans="1:7" x14ac:dyDescent="0.25">
      <c r="A269">
        <v>1727</v>
      </c>
      <c r="B269" t="s">
        <v>17</v>
      </c>
      <c r="C269" t="s">
        <v>735</v>
      </c>
      <c r="D269">
        <v>963</v>
      </c>
      <c r="E269">
        <v>1185.5</v>
      </c>
      <c r="F269">
        <f t="shared" si="4"/>
        <v>12</v>
      </c>
      <c r="G269" t="str">
        <f>STANDINGS_R[[#This Row],[League]]&amp;STANDINGS_R[[#This Row],[Team]]</f>
        <v>$150 Draft Champions Dec 09 1:00 pm Lg.3561Millertime</v>
      </c>
    </row>
    <row r="270" spans="1:7" x14ac:dyDescent="0.25">
      <c r="A270">
        <v>1749</v>
      </c>
      <c r="B270" t="s">
        <v>739</v>
      </c>
      <c r="C270" t="s">
        <v>735</v>
      </c>
      <c r="D270">
        <v>961</v>
      </c>
      <c r="E270">
        <v>1164.5</v>
      </c>
      <c r="F270">
        <f t="shared" si="4"/>
        <v>13</v>
      </c>
      <c r="G270" t="str">
        <f>STANDINGS_R[[#This Row],[League]]&amp;STANDINGS_R[[#This Row],[Team]]</f>
        <v>$150 Draft Champions Dec 09 1:00 pm Lg.3561Papa's Brand New Bag</v>
      </c>
    </row>
    <row r="271" spans="1:7" x14ac:dyDescent="0.25">
      <c r="A271">
        <v>2007</v>
      </c>
      <c r="B271" t="s">
        <v>740</v>
      </c>
      <c r="C271" t="s">
        <v>735</v>
      </c>
      <c r="D271">
        <v>941</v>
      </c>
      <c r="E271">
        <v>906</v>
      </c>
      <c r="F271">
        <f t="shared" si="4"/>
        <v>14</v>
      </c>
      <c r="G271" t="str">
        <f>STANDINGS_R[[#This Row],[League]]&amp;STANDINGS_R[[#This Row],[Team]]</f>
        <v>$150 Draft Champions Dec 09 1:00 pm Lg.3561Send in the Car</v>
      </c>
    </row>
    <row r="272" spans="1:7" x14ac:dyDescent="0.25">
      <c r="A272">
        <v>2780</v>
      </c>
      <c r="B272" t="s">
        <v>743</v>
      </c>
      <c r="C272" t="s">
        <v>735</v>
      </c>
      <c r="D272">
        <v>830</v>
      </c>
      <c r="E272">
        <v>131</v>
      </c>
      <c r="F272">
        <f t="shared" si="4"/>
        <v>15</v>
      </c>
      <c r="G272" t="str">
        <f>STANDINGS_R[[#This Row],[League]]&amp;STANDINGS_R[[#This Row],[Team]]</f>
        <v>$150 Draft Champions Dec 09 1:00 pm Lg.3561Pounders 150 V2</v>
      </c>
    </row>
    <row r="273" spans="1:7" x14ac:dyDescent="0.25">
      <c r="A273">
        <v>87</v>
      </c>
      <c r="B273" t="s">
        <v>744</v>
      </c>
      <c r="C273" t="s">
        <v>745</v>
      </c>
      <c r="D273">
        <v>1117</v>
      </c>
      <c r="E273">
        <v>2824</v>
      </c>
      <c r="F273">
        <f t="shared" si="4"/>
        <v>1</v>
      </c>
      <c r="G273" t="str">
        <f>STANDINGS_R[[#This Row],[League]]&amp;STANDINGS_R[[#This Row],[Team]]</f>
        <v>$150 Draft Champions Dec 13 1:00 pm Lg.3562SEMPER FI 6</v>
      </c>
    </row>
    <row r="274" spans="1:7" x14ac:dyDescent="0.25">
      <c r="A274">
        <v>259</v>
      </c>
      <c r="B274" t="s">
        <v>442</v>
      </c>
      <c r="C274" t="s">
        <v>745</v>
      </c>
      <c r="D274">
        <v>1084</v>
      </c>
      <c r="E274">
        <v>2649</v>
      </c>
      <c r="F274">
        <f t="shared" si="4"/>
        <v>2</v>
      </c>
      <c r="G274" t="str">
        <f>STANDINGS_R[[#This Row],[League]]&amp;STANDINGS_R[[#This Row],[Team]]</f>
        <v>$150 Draft Champions Dec 13 1:00 pm Lg.3562It's Happening</v>
      </c>
    </row>
    <row r="275" spans="1:7" x14ac:dyDescent="0.25">
      <c r="A275">
        <v>478</v>
      </c>
      <c r="B275" t="s">
        <v>750</v>
      </c>
      <c r="C275" t="s">
        <v>745</v>
      </c>
      <c r="D275">
        <v>1057</v>
      </c>
      <c r="E275">
        <v>2435.5</v>
      </c>
      <c r="F275">
        <f t="shared" si="4"/>
        <v>3</v>
      </c>
      <c r="G275" t="str">
        <f>STANDINGS_R[[#This Row],[League]]&amp;STANDINGS_R[[#This Row],[Team]]</f>
        <v>$150 Draft Champions Dec 13 1:00 pm Lg.3562zima..</v>
      </c>
    </row>
    <row r="276" spans="1:7" x14ac:dyDescent="0.25">
      <c r="A276">
        <v>600</v>
      </c>
      <c r="B276" t="s">
        <v>343</v>
      </c>
      <c r="C276" t="s">
        <v>745</v>
      </c>
      <c r="D276">
        <v>1046</v>
      </c>
      <c r="E276">
        <v>2311</v>
      </c>
      <c r="F276">
        <f t="shared" si="4"/>
        <v>4</v>
      </c>
      <c r="G276" t="str">
        <f>STANDINGS_R[[#This Row],[League]]&amp;STANDINGS_R[[#This Row],[Team]]</f>
        <v>$150 Draft Champions Dec 13 1:00 pm Lg.3562Poopy Tooth 3</v>
      </c>
    </row>
    <row r="277" spans="1:7" x14ac:dyDescent="0.25">
      <c r="A277">
        <v>628</v>
      </c>
      <c r="B277" t="s">
        <v>393</v>
      </c>
      <c r="C277" t="s">
        <v>745</v>
      </c>
      <c r="D277">
        <v>1043</v>
      </c>
      <c r="E277">
        <v>2284</v>
      </c>
      <c r="F277">
        <f t="shared" si="4"/>
        <v>5</v>
      </c>
      <c r="G277" t="str">
        <f>STANDINGS_R[[#This Row],[League]]&amp;STANDINGS_R[[#This Row],[Team]]</f>
        <v>$150 Draft Champions Dec 13 1:00 pm Lg.3562Team Donnelly</v>
      </c>
    </row>
    <row r="278" spans="1:7" x14ac:dyDescent="0.25">
      <c r="A278">
        <v>962</v>
      </c>
      <c r="B278" t="s">
        <v>320</v>
      </c>
      <c r="C278" t="s">
        <v>745</v>
      </c>
      <c r="D278">
        <v>1018</v>
      </c>
      <c r="E278">
        <v>1948</v>
      </c>
      <c r="F278">
        <f t="shared" si="4"/>
        <v>6</v>
      </c>
      <c r="G278" t="str">
        <f>STANDINGS_R[[#This Row],[League]]&amp;STANDINGS_R[[#This Row],[Team]]</f>
        <v>$150 Draft Champions Dec 13 1:00 pm Lg.3562Funnies1</v>
      </c>
    </row>
    <row r="279" spans="1:7" x14ac:dyDescent="0.25">
      <c r="A279">
        <v>1064</v>
      </c>
      <c r="B279" t="s">
        <v>180</v>
      </c>
      <c r="C279" t="s">
        <v>745</v>
      </c>
      <c r="D279">
        <v>1012</v>
      </c>
      <c r="E279">
        <v>1849</v>
      </c>
      <c r="F279">
        <f t="shared" si="4"/>
        <v>7</v>
      </c>
      <c r="G279" t="str">
        <f>STANDINGS_R[[#This Row],[League]]&amp;STANDINGS_R[[#This Row],[Team]]</f>
        <v>$150 Draft Champions Dec 13 1:00 pm Lg.3562Midnight Express</v>
      </c>
    </row>
    <row r="280" spans="1:7" x14ac:dyDescent="0.25">
      <c r="A280">
        <v>1428</v>
      </c>
      <c r="B280" t="s">
        <v>92</v>
      </c>
      <c r="C280" t="s">
        <v>745</v>
      </c>
      <c r="D280">
        <v>985</v>
      </c>
      <c r="E280">
        <v>1478.5</v>
      </c>
      <c r="F280">
        <f t="shared" si="4"/>
        <v>8</v>
      </c>
      <c r="G280" t="str">
        <f>STANDINGS_R[[#This Row],[League]]&amp;STANDINGS_R[[#This Row],[Team]]</f>
        <v>$150 Draft Champions Dec 13 1:00 pm Lg.3562Black Sox</v>
      </c>
    </row>
    <row r="281" spans="1:7" x14ac:dyDescent="0.25">
      <c r="A281">
        <v>1459</v>
      </c>
      <c r="B281" t="s">
        <v>751</v>
      </c>
      <c r="C281" t="s">
        <v>745</v>
      </c>
      <c r="D281">
        <v>983</v>
      </c>
      <c r="E281">
        <v>1447.5</v>
      </c>
      <c r="F281">
        <f t="shared" si="4"/>
        <v>9</v>
      </c>
      <c r="G281" t="str">
        <f>STANDINGS_R[[#This Row],[League]]&amp;STANDINGS_R[[#This Row],[Team]]</f>
        <v>$150 Draft Champions Dec 13 1:00 pm Lg.3562SpinningSeams1</v>
      </c>
    </row>
    <row r="282" spans="1:7" x14ac:dyDescent="0.25">
      <c r="A282">
        <v>1466</v>
      </c>
      <c r="B282" t="s">
        <v>753</v>
      </c>
      <c r="C282" t="s">
        <v>745</v>
      </c>
      <c r="D282">
        <v>983</v>
      </c>
      <c r="E282">
        <v>1447.5</v>
      </c>
      <c r="F282">
        <f t="shared" si="4"/>
        <v>10</v>
      </c>
      <c r="G282" t="str">
        <f>STANDINGS_R[[#This Row],[League]]&amp;STANDINGS_R[[#This Row],[Team]]</f>
        <v>$150 Draft Champions Dec 13 1:00 pm Lg.3562Tooth and Nail</v>
      </c>
    </row>
    <row r="283" spans="1:7" x14ac:dyDescent="0.25">
      <c r="A283">
        <v>1988</v>
      </c>
      <c r="B283" t="s">
        <v>746</v>
      </c>
      <c r="C283" t="s">
        <v>745</v>
      </c>
      <c r="D283">
        <v>942</v>
      </c>
      <c r="E283">
        <v>921.5</v>
      </c>
      <c r="F283">
        <f t="shared" si="4"/>
        <v>11</v>
      </c>
      <c r="G283" t="str">
        <f>STANDINGS_R[[#This Row],[League]]&amp;STANDINGS_R[[#This Row],[Team]]</f>
        <v>$150 Draft Champions Dec 13 1:00 pm Lg.3562Midnight Club</v>
      </c>
    </row>
    <row r="284" spans="1:7" x14ac:dyDescent="0.25">
      <c r="A284">
        <v>2422</v>
      </c>
      <c r="B284" t="s">
        <v>752</v>
      </c>
      <c r="C284" t="s">
        <v>745</v>
      </c>
      <c r="D284">
        <v>899</v>
      </c>
      <c r="E284">
        <v>493.5</v>
      </c>
      <c r="F284">
        <f t="shared" si="4"/>
        <v>12</v>
      </c>
      <c r="G284" t="str">
        <f>STANDINGS_R[[#This Row],[League]]&amp;STANDINGS_R[[#This Row],[Team]]</f>
        <v>$150 Draft Champions Dec 13 1:00 pm Lg.3562Wriggle Field</v>
      </c>
    </row>
    <row r="285" spans="1:7" x14ac:dyDescent="0.25">
      <c r="A285">
        <v>2494</v>
      </c>
      <c r="B285" t="s">
        <v>747</v>
      </c>
      <c r="C285" t="s">
        <v>745</v>
      </c>
      <c r="D285">
        <v>887</v>
      </c>
      <c r="E285">
        <v>416.5</v>
      </c>
      <c r="F285">
        <f t="shared" si="4"/>
        <v>13</v>
      </c>
      <c r="G285" t="str">
        <f>STANDINGS_R[[#This Row],[League]]&amp;STANDINGS_R[[#This Row],[Team]]</f>
        <v>$150 Draft Champions Dec 13 1:00 pm Lg.3562EMERSON 2</v>
      </c>
    </row>
    <row r="286" spans="1:7" x14ac:dyDescent="0.25">
      <c r="A286">
        <v>2513</v>
      </c>
      <c r="B286" t="s">
        <v>749</v>
      </c>
      <c r="C286" t="s">
        <v>745</v>
      </c>
      <c r="D286">
        <v>885</v>
      </c>
      <c r="E286">
        <v>399.5</v>
      </c>
      <c r="F286">
        <f t="shared" si="4"/>
        <v>14</v>
      </c>
      <c r="G286" t="str">
        <f>STANDINGS_R[[#This Row],[League]]&amp;STANDINGS_R[[#This Row],[Team]]</f>
        <v>$150 Draft Champions Dec 13 1:00 pm Lg.3562Lets Go Metz 3</v>
      </c>
    </row>
    <row r="287" spans="1:7" x14ac:dyDescent="0.25">
      <c r="A287">
        <v>2769</v>
      </c>
      <c r="B287" t="s">
        <v>748</v>
      </c>
      <c r="C287" t="s">
        <v>745</v>
      </c>
      <c r="D287">
        <v>833</v>
      </c>
      <c r="E287">
        <v>143.5</v>
      </c>
      <c r="F287">
        <f t="shared" si="4"/>
        <v>15</v>
      </c>
      <c r="G287" t="str">
        <f>STANDINGS_R[[#This Row],[League]]&amp;STANDINGS_R[[#This Row],[Team]]</f>
        <v>$150 Draft Champions Dec 13 1:00 pm Lg.3562La Cheeserie</v>
      </c>
    </row>
    <row r="288" spans="1:7" x14ac:dyDescent="0.25">
      <c r="A288">
        <v>170</v>
      </c>
      <c r="B288" t="s">
        <v>757</v>
      </c>
      <c r="C288" t="s">
        <v>755</v>
      </c>
      <c r="D288">
        <v>1098</v>
      </c>
      <c r="E288">
        <v>2737.5</v>
      </c>
      <c r="F288">
        <f t="shared" si="4"/>
        <v>1</v>
      </c>
      <c r="G288" t="str">
        <f>STANDINGS_R[[#This Row],[League]]&amp;STANDINGS_R[[#This Row],[Team]]</f>
        <v>$150 Draft Champions Dec 14 1:00 pm Lg.3563Batass Boys</v>
      </c>
    </row>
    <row r="289" spans="1:7" x14ac:dyDescent="0.25">
      <c r="A289">
        <v>246</v>
      </c>
      <c r="B289" t="s">
        <v>305</v>
      </c>
      <c r="C289" t="s">
        <v>755</v>
      </c>
      <c r="D289">
        <v>1086</v>
      </c>
      <c r="E289">
        <v>2663</v>
      </c>
      <c r="F289">
        <f t="shared" si="4"/>
        <v>2</v>
      </c>
      <c r="G289" t="str">
        <f>STANDINGS_R[[#This Row],[League]]&amp;STANDINGS_R[[#This Row],[Team]]</f>
        <v>$150 Draft Champions Dec 14 1:00 pm Lg.3563Bronx Yankees (DC3)</v>
      </c>
    </row>
    <row r="290" spans="1:7" x14ac:dyDescent="0.25">
      <c r="A290">
        <v>315</v>
      </c>
      <c r="B290" t="s">
        <v>764</v>
      </c>
      <c r="C290" t="s">
        <v>755</v>
      </c>
      <c r="D290">
        <v>1076</v>
      </c>
      <c r="E290">
        <v>2596.5</v>
      </c>
      <c r="F290">
        <f t="shared" si="4"/>
        <v>3</v>
      </c>
      <c r="G290" t="str">
        <f>STANDINGS_R[[#This Row],[League]]&amp;STANDINGS_R[[#This Row],[Team]]</f>
        <v>$150 Draft Champions Dec 14 1:00 pm Lg.3563SEMPER FI 7</v>
      </c>
    </row>
    <row r="291" spans="1:7" x14ac:dyDescent="0.25">
      <c r="A291">
        <v>817</v>
      </c>
      <c r="B291" t="s">
        <v>56</v>
      </c>
      <c r="C291" t="s">
        <v>755</v>
      </c>
      <c r="D291">
        <v>1028</v>
      </c>
      <c r="E291">
        <v>2091</v>
      </c>
      <c r="F291">
        <f t="shared" si="4"/>
        <v>4</v>
      </c>
      <c r="G291" t="str">
        <f>STANDINGS_R[[#This Row],[League]]&amp;STANDINGS_R[[#This Row],[Team]]</f>
        <v>$150 Draft Champions Dec 14 1:00 pm Lg.3563DOUGHBOYS</v>
      </c>
    </row>
    <row r="292" spans="1:7" x14ac:dyDescent="0.25">
      <c r="A292">
        <v>920</v>
      </c>
      <c r="B292" t="s">
        <v>761</v>
      </c>
      <c r="C292" t="s">
        <v>755</v>
      </c>
      <c r="D292">
        <v>1021</v>
      </c>
      <c r="E292">
        <v>1994.5</v>
      </c>
      <c r="F292">
        <f t="shared" si="4"/>
        <v>5</v>
      </c>
      <c r="G292" t="str">
        <f>STANDINGS_R[[#This Row],[League]]&amp;STANDINGS_R[[#This Row],[Team]]</f>
        <v>$150 Draft Champions Dec 14 1:00 pm Lg.3563Slip Stitches</v>
      </c>
    </row>
    <row r="293" spans="1:7" x14ac:dyDescent="0.25">
      <c r="A293">
        <v>973</v>
      </c>
      <c r="B293" t="s">
        <v>188</v>
      </c>
      <c r="C293" t="s">
        <v>755</v>
      </c>
      <c r="D293">
        <v>1018</v>
      </c>
      <c r="E293">
        <v>1948</v>
      </c>
      <c r="F293">
        <f t="shared" si="4"/>
        <v>6</v>
      </c>
      <c r="G293" t="str">
        <f>STANDINGS_R[[#This Row],[League]]&amp;STANDINGS_R[[#This Row],[Team]]</f>
        <v>$150 Draft Champions Dec 14 1:00 pm Lg.3563the GOAT</v>
      </c>
    </row>
    <row r="294" spans="1:7" x14ac:dyDescent="0.25">
      <c r="A294">
        <v>1006</v>
      </c>
      <c r="B294" t="s">
        <v>756</v>
      </c>
      <c r="C294" t="s">
        <v>755</v>
      </c>
      <c r="D294">
        <v>1015</v>
      </c>
      <c r="E294">
        <v>1901.5</v>
      </c>
      <c r="F294">
        <f t="shared" si="4"/>
        <v>7</v>
      </c>
      <c r="G294" t="str">
        <f>STANDINGS_R[[#This Row],[League]]&amp;STANDINGS_R[[#This Row],[Team]]</f>
        <v>$150 Draft Champions Dec 14 1:00 pm Lg.3563Madcow - DC3</v>
      </c>
    </row>
    <row r="295" spans="1:7" x14ac:dyDescent="0.25">
      <c r="A295">
        <v>1294</v>
      </c>
      <c r="B295" t="s">
        <v>754</v>
      </c>
      <c r="C295" t="s">
        <v>755</v>
      </c>
      <c r="D295">
        <v>994</v>
      </c>
      <c r="E295">
        <v>1611.5</v>
      </c>
      <c r="F295">
        <f t="shared" si="4"/>
        <v>8</v>
      </c>
      <c r="G295" t="str">
        <f>STANDINGS_R[[#This Row],[League]]&amp;STANDINGS_R[[#This Row],[Team]]</f>
        <v>$150 Draft Champions Dec 14 1:00 pm Lg.3563Cryan-1</v>
      </c>
    </row>
    <row r="296" spans="1:7" x14ac:dyDescent="0.25">
      <c r="A296">
        <v>1442</v>
      </c>
      <c r="B296" t="s">
        <v>762</v>
      </c>
      <c r="C296" t="s">
        <v>755</v>
      </c>
      <c r="D296">
        <v>984</v>
      </c>
      <c r="E296">
        <v>1463</v>
      </c>
      <c r="F296">
        <f t="shared" si="4"/>
        <v>9</v>
      </c>
      <c r="G296" t="str">
        <f>STANDINGS_R[[#This Row],[League]]&amp;STANDINGS_R[[#This Row],[Team]]</f>
        <v>$150 Draft Champions Dec 14 1:00 pm Lg.3563ChipChopChip2</v>
      </c>
    </row>
    <row r="297" spans="1:7" x14ac:dyDescent="0.25">
      <c r="A297">
        <v>1464</v>
      </c>
      <c r="B297" t="s">
        <v>759</v>
      </c>
      <c r="C297" t="s">
        <v>755</v>
      </c>
      <c r="D297">
        <v>983</v>
      </c>
      <c r="E297">
        <v>1447.5</v>
      </c>
      <c r="F297">
        <f t="shared" si="4"/>
        <v>10</v>
      </c>
      <c r="G297" t="str">
        <f>STANDINGS_R[[#This Row],[League]]&amp;STANDINGS_R[[#This Row],[Team]]</f>
        <v>$150 Draft Champions Dec 14 1:00 pm Lg.3563Team Saunders</v>
      </c>
    </row>
    <row r="298" spans="1:7" x14ac:dyDescent="0.25">
      <c r="A298">
        <v>1871</v>
      </c>
      <c r="B298" t="s">
        <v>53</v>
      </c>
      <c r="C298" t="s">
        <v>755</v>
      </c>
      <c r="D298">
        <v>951</v>
      </c>
      <c r="E298">
        <v>1035.5</v>
      </c>
      <c r="F298">
        <f t="shared" si="4"/>
        <v>11</v>
      </c>
      <c r="G298" t="str">
        <f>STANDINGS_R[[#This Row],[League]]&amp;STANDINGS_R[[#This Row],[Team]]</f>
        <v>$150 Draft Champions Dec 14 1:00 pm Lg.3563Baseball Furies</v>
      </c>
    </row>
    <row r="299" spans="1:7" x14ac:dyDescent="0.25">
      <c r="A299">
        <v>1916</v>
      </c>
      <c r="B299" t="s">
        <v>763</v>
      </c>
      <c r="C299" t="s">
        <v>755</v>
      </c>
      <c r="D299">
        <v>948</v>
      </c>
      <c r="E299">
        <v>1003</v>
      </c>
      <c r="F299">
        <f t="shared" si="4"/>
        <v>12</v>
      </c>
      <c r="G299" t="str">
        <f>STANDINGS_R[[#This Row],[League]]&amp;STANDINGS_R[[#This Row],[Team]]</f>
        <v>$150 Draft Champions Dec 14 1:00 pm Lg.3563ctmbb II</v>
      </c>
    </row>
    <row r="300" spans="1:7" x14ac:dyDescent="0.25">
      <c r="A300">
        <v>2126</v>
      </c>
      <c r="B300" t="s">
        <v>760</v>
      </c>
      <c r="C300" t="s">
        <v>755</v>
      </c>
      <c r="D300">
        <v>930</v>
      </c>
      <c r="E300">
        <v>788.5</v>
      </c>
      <c r="F300">
        <f t="shared" si="4"/>
        <v>13</v>
      </c>
      <c r="G300" t="str">
        <f>STANDINGS_R[[#This Row],[League]]&amp;STANDINGS_R[[#This Row],[Team]]</f>
        <v>$150 Draft Champions Dec 14 1:00 pm Lg.3563Squirrels</v>
      </c>
    </row>
    <row r="301" spans="1:7" x14ac:dyDescent="0.25">
      <c r="A301">
        <v>2342</v>
      </c>
      <c r="B301" t="s">
        <v>758</v>
      </c>
      <c r="C301" t="s">
        <v>755</v>
      </c>
      <c r="D301">
        <v>909</v>
      </c>
      <c r="E301">
        <v>569.5</v>
      </c>
      <c r="F301">
        <f t="shared" si="4"/>
        <v>14</v>
      </c>
      <c r="G301" t="str">
        <f>STANDINGS_R[[#This Row],[League]]&amp;STANDINGS_R[[#This Row],[Team]]</f>
        <v>$150 Draft Champions Dec 14 1:00 pm Lg.3563Gunilla Knutsson</v>
      </c>
    </row>
    <row r="302" spans="1:7" x14ac:dyDescent="0.25">
      <c r="A302">
        <v>2555</v>
      </c>
      <c r="B302" t="s">
        <v>765</v>
      </c>
      <c r="C302" t="s">
        <v>755</v>
      </c>
      <c r="D302">
        <v>879</v>
      </c>
      <c r="E302">
        <v>357</v>
      </c>
      <c r="F302">
        <f t="shared" si="4"/>
        <v>15</v>
      </c>
      <c r="G302" t="str">
        <f>STANDINGS_R[[#This Row],[League]]&amp;STANDINGS_R[[#This Row],[Team]]</f>
        <v>$150 Draft Champions Dec 14 1:00 pm Lg.3563HaveAGreatDay</v>
      </c>
    </row>
    <row r="303" spans="1:7" x14ac:dyDescent="0.25">
      <c r="A303">
        <v>26</v>
      </c>
      <c r="B303" t="s">
        <v>770</v>
      </c>
      <c r="C303" t="s">
        <v>767</v>
      </c>
      <c r="D303">
        <v>1148</v>
      </c>
      <c r="E303">
        <v>2885.5</v>
      </c>
      <c r="F303">
        <f t="shared" si="4"/>
        <v>1</v>
      </c>
      <c r="G303" t="str">
        <f>STANDINGS_R[[#This Row],[League]]&amp;STANDINGS_R[[#This Row],[Team]]</f>
        <v>$150 Draft Champions Dec 16 1:00 pm Lg.3564Domo Arenado</v>
      </c>
    </row>
    <row r="304" spans="1:7" x14ac:dyDescent="0.25">
      <c r="A304">
        <v>72</v>
      </c>
      <c r="B304" t="s">
        <v>6</v>
      </c>
      <c r="C304" t="s">
        <v>767</v>
      </c>
      <c r="D304">
        <v>1122</v>
      </c>
      <c r="E304">
        <v>2840.5</v>
      </c>
      <c r="F304">
        <f t="shared" si="4"/>
        <v>2</v>
      </c>
      <c r="G304" t="str">
        <f>STANDINGS_R[[#This Row],[League]]&amp;STANDINGS_R[[#This Row],[Team]]</f>
        <v>$150 Draft Champions Dec 16 1:00 pm Lg.3564The Incredibles</v>
      </c>
    </row>
    <row r="305" spans="1:7" x14ac:dyDescent="0.25">
      <c r="A305">
        <v>400</v>
      </c>
      <c r="B305" t="s">
        <v>766</v>
      </c>
      <c r="C305" t="s">
        <v>767</v>
      </c>
      <c r="D305">
        <v>1066</v>
      </c>
      <c r="E305">
        <v>2512.5</v>
      </c>
      <c r="F305">
        <f t="shared" si="4"/>
        <v>3</v>
      </c>
      <c r="G305" t="str">
        <f>STANDINGS_R[[#This Row],[League]]&amp;STANDINGS_R[[#This Row],[Team]]</f>
        <v>$150 Draft Champions Dec 16 1:00 pm Lg.3564Mookie Clevinger</v>
      </c>
    </row>
    <row r="306" spans="1:7" x14ac:dyDescent="0.25">
      <c r="A306">
        <v>590</v>
      </c>
      <c r="B306" t="s">
        <v>435</v>
      </c>
      <c r="C306" t="s">
        <v>767</v>
      </c>
      <c r="D306">
        <v>1047</v>
      </c>
      <c r="E306">
        <v>2323</v>
      </c>
      <c r="F306">
        <f t="shared" si="4"/>
        <v>4</v>
      </c>
      <c r="G306" t="str">
        <f>STANDINGS_R[[#This Row],[League]]&amp;STANDINGS_R[[#This Row],[Team]]</f>
        <v>$150 Draft Champions Dec 16 1:00 pm Lg.3564Lets Go Storm 1</v>
      </c>
    </row>
    <row r="307" spans="1:7" x14ac:dyDescent="0.25">
      <c r="A307">
        <v>1149</v>
      </c>
      <c r="B307" t="s">
        <v>227</v>
      </c>
      <c r="C307" t="s">
        <v>767</v>
      </c>
      <c r="D307">
        <v>1005</v>
      </c>
      <c r="E307">
        <v>1767.5</v>
      </c>
      <c r="F307">
        <f t="shared" si="4"/>
        <v>5</v>
      </c>
      <c r="G307" t="str">
        <f>STANDINGS_R[[#This Row],[League]]&amp;STANDINGS_R[[#This Row],[Team]]</f>
        <v>$150 Draft Champions Dec 16 1:00 pm Lg.3564smackers</v>
      </c>
    </row>
    <row r="308" spans="1:7" x14ac:dyDescent="0.25">
      <c r="A308">
        <v>1194</v>
      </c>
      <c r="B308" t="s">
        <v>769</v>
      </c>
      <c r="C308" t="s">
        <v>767</v>
      </c>
      <c r="D308">
        <v>1001</v>
      </c>
      <c r="E308">
        <v>1709.5</v>
      </c>
      <c r="F308">
        <f t="shared" si="4"/>
        <v>6</v>
      </c>
      <c r="G308" t="str">
        <f>STANDINGS_R[[#This Row],[League]]&amp;STANDINGS_R[[#This Row],[Team]]</f>
        <v>$150 Draft Champions Dec 16 1:00 pm Lg.35641978 Batting Champion</v>
      </c>
    </row>
    <row r="309" spans="1:7" x14ac:dyDescent="0.25">
      <c r="A309">
        <v>1256</v>
      </c>
      <c r="B309" t="s">
        <v>771</v>
      </c>
      <c r="C309" t="s">
        <v>767</v>
      </c>
      <c r="D309">
        <v>997</v>
      </c>
      <c r="E309">
        <v>1656</v>
      </c>
      <c r="F309">
        <f t="shared" si="4"/>
        <v>7</v>
      </c>
      <c r="G309" t="str">
        <f>STANDINGS_R[[#This Row],[League]]&amp;STANDINGS_R[[#This Row],[Team]]</f>
        <v>$150 Draft Champions Dec 16 1:00 pm Lg.3564Team Dan</v>
      </c>
    </row>
    <row r="310" spans="1:7" x14ac:dyDescent="0.25">
      <c r="A310">
        <v>1755</v>
      </c>
      <c r="B310" t="s">
        <v>774</v>
      </c>
      <c r="C310" t="s">
        <v>767</v>
      </c>
      <c r="D310">
        <v>961</v>
      </c>
      <c r="E310">
        <v>1164.5</v>
      </c>
      <c r="F310">
        <f t="shared" si="4"/>
        <v>8</v>
      </c>
      <c r="G310" t="str">
        <f>STANDINGS_R[[#This Row],[League]]&amp;STANDINGS_R[[#This Row],[Team]]</f>
        <v>$150 Draft Champions Dec 16 1:00 pm Lg.3564The Libertines</v>
      </c>
    </row>
    <row r="311" spans="1:7" x14ac:dyDescent="0.25">
      <c r="A311">
        <v>1800</v>
      </c>
      <c r="B311" t="s">
        <v>119</v>
      </c>
      <c r="C311" t="s">
        <v>767</v>
      </c>
      <c r="D311">
        <v>957</v>
      </c>
      <c r="E311">
        <v>1107</v>
      </c>
      <c r="F311">
        <f t="shared" si="4"/>
        <v>9</v>
      </c>
      <c r="G311" t="str">
        <f>STANDINGS_R[[#This Row],[League]]&amp;STANDINGS_R[[#This Row],[Team]]</f>
        <v>$150 Draft Champions Dec 16 1:00 pm Lg.3564GIGANOTOSAURUS</v>
      </c>
    </row>
    <row r="312" spans="1:7" x14ac:dyDescent="0.25">
      <c r="A312">
        <v>1911</v>
      </c>
      <c r="B312" t="s">
        <v>773</v>
      </c>
      <c r="C312" t="s">
        <v>767</v>
      </c>
      <c r="D312">
        <v>948</v>
      </c>
      <c r="E312">
        <v>1003</v>
      </c>
      <c r="F312">
        <f t="shared" si="4"/>
        <v>10</v>
      </c>
      <c r="G312" t="str">
        <f>STANDINGS_R[[#This Row],[League]]&amp;STANDINGS_R[[#This Row],[Team]]</f>
        <v>$150 Draft Champions Dec 16 1:00 pm Lg.3564Pyrolitic Decomposiotion</v>
      </c>
    </row>
    <row r="313" spans="1:7" x14ac:dyDescent="0.25">
      <c r="A313">
        <v>1950</v>
      </c>
      <c r="B313" t="s">
        <v>411</v>
      </c>
      <c r="C313" t="s">
        <v>767</v>
      </c>
      <c r="D313">
        <v>945</v>
      </c>
      <c r="E313">
        <v>967</v>
      </c>
      <c r="F313">
        <f t="shared" si="4"/>
        <v>11</v>
      </c>
      <c r="G313" t="str">
        <f>STANDINGS_R[[#This Row],[League]]&amp;STANDINGS_R[[#This Row],[Team]]</f>
        <v>$150 Draft Champions Dec 16 1:00 pm Lg.3564Thing 1</v>
      </c>
    </row>
    <row r="314" spans="1:7" x14ac:dyDescent="0.25">
      <c r="A314">
        <v>2230</v>
      </c>
      <c r="B314" t="s">
        <v>701</v>
      </c>
      <c r="C314" t="s">
        <v>767</v>
      </c>
      <c r="D314">
        <v>920</v>
      </c>
      <c r="E314">
        <v>685</v>
      </c>
      <c r="F314">
        <f t="shared" si="4"/>
        <v>12</v>
      </c>
      <c r="G314" t="str">
        <f>STANDINGS_R[[#This Row],[League]]&amp;STANDINGS_R[[#This Row],[Team]]</f>
        <v>$150 Draft Champions Dec 16 1:00 pm Lg.3564Team Shepherd</v>
      </c>
    </row>
    <row r="315" spans="1:7" x14ac:dyDescent="0.25">
      <c r="A315">
        <v>2649</v>
      </c>
      <c r="B315" t="s">
        <v>731</v>
      </c>
      <c r="C315" t="s">
        <v>767</v>
      </c>
      <c r="D315">
        <v>863</v>
      </c>
      <c r="E315">
        <v>265.5</v>
      </c>
      <c r="F315">
        <f t="shared" si="4"/>
        <v>13</v>
      </c>
      <c r="G315" t="str">
        <f>STANDINGS_R[[#This Row],[League]]&amp;STANDINGS_R[[#This Row],[Team]]</f>
        <v>$150 Draft Champions Dec 16 1:00 pm Lg.3564Team Owens</v>
      </c>
    </row>
    <row r="316" spans="1:7" x14ac:dyDescent="0.25">
      <c r="A316">
        <v>2737</v>
      </c>
      <c r="B316" t="s">
        <v>768</v>
      </c>
      <c r="C316" t="s">
        <v>767</v>
      </c>
      <c r="D316">
        <v>843</v>
      </c>
      <c r="E316">
        <v>176</v>
      </c>
      <c r="F316">
        <f t="shared" si="4"/>
        <v>14</v>
      </c>
      <c r="G316" t="str">
        <f>STANDINGS_R[[#This Row],[League]]&amp;STANDINGS_R[[#This Row],[Team]]</f>
        <v>$150 Draft Champions Dec 16 1:00 pm Lg.3564Team Tran</v>
      </c>
    </row>
    <row r="317" spans="1:7" x14ac:dyDescent="0.25">
      <c r="A317">
        <v>2798</v>
      </c>
      <c r="B317" t="s">
        <v>772</v>
      </c>
      <c r="C317" t="s">
        <v>767</v>
      </c>
      <c r="D317">
        <v>825</v>
      </c>
      <c r="E317">
        <v>113</v>
      </c>
      <c r="F317">
        <f t="shared" si="4"/>
        <v>15</v>
      </c>
      <c r="G317" t="str">
        <f>STANDINGS_R[[#This Row],[League]]&amp;STANDINGS_R[[#This Row],[Team]]</f>
        <v>$150 Draft Champions Dec 16 1:00 pm Lg.3564Ask Gretchen Wu</v>
      </c>
    </row>
    <row r="318" spans="1:7" x14ac:dyDescent="0.25">
      <c r="A318">
        <v>16</v>
      </c>
      <c r="B318" t="s">
        <v>777</v>
      </c>
      <c r="C318" t="s">
        <v>775</v>
      </c>
      <c r="D318">
        <v>1155</v>
      </c>
      <c r="E318">
        <v>2894.5</v>
      </c>
      <c r="F318">
        <f t="shared" si="4"/>
        <v>1</v>
      </c>
      <c r="G318" t="str">
        <f>STANDINGS_R[[#This Row],[League]]&amp;STANDINGS_R[[#This Row],[Team]]</f>
        <v>$150 Draft Champions Dec 17 1:00 pm Lg.3566Grant Shurinova</v>
      </c>
    </row>
    <row r="319" spans="1:7" x14ac:dyDescent="0.25">
      <c r="A319">
        <v>43</v>
      </c>
      <c r="B319" t="s">
        <v>154</v>
      </c>
      <c r="C319" t="s">
        <v>775</v>
      </c>
      <c r="D319">
        <v>1137</v>
      </c>
      <c r="E319">
        <v>2868</v>
      </c>
      <c r="F319">
        <f t="shared" si="4"/>
        <v>2</v>
      </c>
      <c r="G319" t="str">
        <f>STANDINGS_R[[#This Row],[League]]&amp;STANDINGS_R[[#This Row],[Team]]</f>
        <v>$150 Draft Champions Dec 17 1:00 pm Lg.3566GLG20s</v>
      </c>
    </row>
    <row r="320" spans="1:7" x14ac:dyDescent="0.25">
      <c r="A320">
        <v>321</v>
      </c>
      <c r="B320" t="s">
        <v>776</v>
      </c>
      <c r="C320" t="s">
        <v>775</v>
      </c>
      <c r="D320">
        <v>1075</v>
      </c>
      <c r="E320">
        <v>2589.5</v>
      </c>
      <c r="F320">
        <f t="shared" si="4"/>
        <v>3</v>
      </c>
      <c r="G320" t="str">
        <f>STANDINGS_R[[#This Row],[League]]&amp;STANDINGS_R[[#This Row],[Team]]</f>
        <v>$150 Draft Champions Dec 17 1:00 pm Lg.3566Danger Manger</v>
      </c>
    </row>
    <row r="321" spans="1:7" x14ac:dyDescent="0.25">
      <c r="A321">
        <v>733</v>
      </c>
      <c r="B321" t="s">
        <v>779</v>
      </c>
      <c r="C321" t="s">
        <v>775</v>
      </c>
      <c r="D321">
        <v>1035</v>
      </c>
      <c r="E321">
        <v>2178.5</v>
      </c>
      <c r="F321">
        <f t="shared" si="4"/>
        <v>4</v>
      </c>
      <c r="G321" t="str">
        <f>STANDINGS_R[[#This Row],[League]]&amp;STANDINGS_R[[#This Row],[Team]]</f>
        <v>$150 Draft Champions Dec 17 1:00 pm Lg.3566SpinningSeams2</v>
      </c>
    </row>
    <row r="322" spans="1:7" x14ac:dyDescent="0.25">
      <c r="A322">
        <v>876</v>
      </c>
      <c r="B322" t="s">
        <v>127</v>
      </c>
      <c r="C322" t="s">
        <v>775</v>
      </c>
      <c r="D322">
        <v>1024</v>
      </c>
      <c r="E322">
        <v>2031</v>
      </c>
      <c r="F322">
        <f t="shared" si="4"/>
        <v>5</v>
      </c>
      <c r="G322" t="str">
        <f>STANDINGS_R[[#This Row],[League]]&amp;STANDINGS_R[[#This Row],[Team]]</f>
        <v>$150 Draft Champions Dec 17 1:00 pm Lg.3566Just An Old Vet</v>
      </c>
    </row>
    <row r="323" spans="1:7" x14ac:dyDescent="0.25">
      <c r="A323">
        <v>1112</v>
      </c>
      <c r="B323" t="s">
        <v>782</v>
      </c>
      <c r="C323" t="s">
        <v>775</v>
      </c>
      <c r="D323">
        <v>1008</v>
      </c>
      <c r="E323">
        <v>1801</v>
      </c>
      <c r="F323">
        <f t="shared" ref="F323:F386" si="5">IF(C323=C322,F322+1,1)</f>
        <v>6</v>
      </c>
      <c r="G323" t="str">
        <f>STANDINGS_R[[#This Row],[League]]&amp;STANDINGS_R[[#This Row],[Team]]</f>
        <v>$150 Draft Champions Dec 17 1:00 pm Lg.3566Trachtman's NeverEnding Story 150</v>
      </c>
    </row>
    <row r="324" spans="1:7" x14ac:dyDescent="0.25">
      <c r="A324">
        <v>1324</v>
      </c>
      <c r="B324" t="s">
        <v>780</v>
      </c>
      <c r="C324" t="s">
        <v>775</v>
      </c>
      <c r="D324">
        <v>993</v>
      </c>
      <c r="E324">
        <v>1595.5</v>
      </c>
      <c r="F324">
        <f t="shared" si="5"/>
        <v>7</v>
      </c>
      <c r="G324" t="str">
        <f>STANDINGS_R[[#This Row],[League]]&amp;STANDINGS_R[[#This Row],[Team]]</f>
        <v>$150 Draft Champions Dec 17 1:00 pm Lg.3566The Unused Needles</v>
      </c>
    </row>
    <row r="325" spans="1:7" x14ac:dyDescent="0.25">
      <c r="A325">
        <v>1473</v>
      </c>
      <c r="B325" t="s">
        <v>778</v>
      </c>
      <c r="C325" t="s">
        <v>775</v>
      </c>
      <c r="D325">
        <v>982</v>
      </c>
      <c r="E325">
        <v>1433.5</v>
      </c>
      <c r="F325">
        <f t="shared" si="5"/>
        <v>8</v>
      </c>
      <c r="G325" t="str">
        <f>STANDINGS_R[[#This Row],[League]]&amp;STANDINGS_R[[#This Row],[Team]]</f>
        <v>$150 Draft Champions Dec 17 1:00 pm Lg.3566Elsewhere In The NHL</v>
      </c>
    </row>
    <row r="326" spans="1:7" x14ac:dyDescent="0.25">
      <c r="A326">
        <v>2132</v>
      </c>
      <c r="B326" t="s">
        <v>783</v>
      </c>
      <c r="C326" t="s">
        <v>775</v>
      </c>
      <c r="D326">
        <v>929</v>
      </c>
      <c r="E326">
        <v>778.5</v>
      </c>
      <c r="F326">
        <f t="shared" si="5"/>
        <v>9</v>
      </c>
      <c r="G326" t="str">
        <f>STANDINGS_R[[#This Row],[League]]&amp;STANDINGS_R[[#This Row],[Team]]</f>
        <v>$150 Draft Champions Dec 17 1:00 pm Lg.3566Cotton Dragger</v>
      </c>
    </row>
    <row r="327" spans="1:7" x14ac:dyDescent="0.25">
      <c r="A327">
        <v>2185</v>
      </c>
      <c r="B327" t="s">
        <v>786</v>
      </c>
      <c r="C327" t="s">
        <v>775</v>
      </c>
      <c r="D327">
        <v>924</v>
      </c>
      <c r="E327">
        <v>728</v>
      </c>
      <c r="F327">
        <f t="shared" si="5"/>
        <v>10</v>
      </c>
      <c r="G327" t="str">
        <f>STANDINGS_R[[#This Row],[League]]&amp;STANDINGS_R[[#This Row],[Team]]</f>
        <v>$150 Draft Champions Dec 17 1:00 pm Lg.3566Tall Timber DC12</v>
      </c>
    </row>
    <row r="328" spans="1:7" x14ac:dyDescent="0.25">
      <c r="A328">
        <v>2250</v>
      </c>
      <c r="B328" t="s">
        <v>785</v>
      </c>
      <c r="C328" t="s">
        <v>775</v>
      </c>
      <c r="D328">
        <v>918</v>
      </c>
      <c r="E328">
        <v>660</v>
      </c>
      <c r="F328">
        <f t="shared" si="5"/>
        <v>11</v>
      </c>
      <c r="G328" t="str">
        <f>STANDINGS_R[[#This Row],[League]]&amp;STANDINGS_R[[#This Row],[Team]]</f>
        <v>$150 Draft Champions Dec 17 1:00 pm Lg.3566Forever Draft 2</v>
      </c>
    </row>
    <row r="329" spans="1:7" x14ac:dyDescent="0.25">
      <c r="A329">
        <v>2263</v>
      </c>
      <c r="B329" t="s">
        <v>784</v>
      </c>
      <c r="C329" t="s">
        <v>775</v>
      </c>
      <c r="D329">
        <v>917</v>
      </c>
      <c r="E329">
        <v>649.5</v>
      </c>
      <c r="F329">
        <f t="shared" si="5"/>
        <v>12</v>
      </c>
      <c r="G329" t="str">
        <f>STANDINGS_R[[#This Row],[League]]&amp;STANDINGS_R[[#This Row],[Team]]</f>
        <v>$150 Draft Champions Dec 17 1:00 pm Lg.3566Team Pardi</v>
      </c>
    </row>
    <row r="330" spans="1:7" x14ac:dyDescent="0.25">
      <c r="A330">
        <v>2340</v>
      </c>
      <c r="B330" t="s">
        <v>781</v>
      </c>
      <c r="C330" t="s">
        <v>775</v>
      </c>
      <c r="D330">
        <v>910</v>
      </c>
      <c r="E330">
        <v>577.5</v>
      </c>
      <c r="F330">
        <f t="shared" si="5"/>
        <v>13</v>
      </c>
      <c r="G330" t="str">
        <f>STANDINGS_R[[#This Row],[League]]&amp;STANDINGS_R[[#This Row],[Team]]</f>
        <v>$150 Draft Champions Dec 17 1:00 pm Lg.3566Team Steeves</v>
      </c>
    </row>
    <row r="331" spans="1:7" x14ac:dyDescent="0.25">
      <c r="A331">
        <v>2538</v>
      </c>
      <c r="B331" t="s">
        <v>788</v>
      </c>
      <c r="C331" t="s">
        <v>775</v>
      </c>
      <c r="D331">
        <v>881</v>
      </c>
      <c r="E331">
        <v>373.5</v>
      </c>
      <c r="F331">
        <f t="shared" si="5"/>
        <v>14</v>
      </c>
      <c r="G331" t="str">
        <f>STANDINGS_R[[#This Row],[League]]&amp;STANDINGS_R[[#This Row],[Team]]</f>
        <v>$150 Draft Champions Dec 17 1:00 pm Lg.3566Cultured Hooligan</v>
      </c>
    </row>
    <row r="332" spans="1:7" x14ac:dyDescent="0.25">
      <c r="A332">
        <v>2847</v>
      </c>
      <c r="B332" t="s">
        <v>787</v>
      </c>
      <c r="C332" t="s">
        <v>775</v>
      </c>
      <c r="D332">
        <v>801</v>
      </c>
      <c r="E332">
        <v>64</v>
      </c>
      <c r="F332">
        <f t="shared" si="5"/>
        <v>15</v>
      </c>
      <c r="G332" t="str">
        <f>STANDINGS_R[[#This Row],[League]]&amp;STANDINGS_R[[#This Row],[Team]]</f>
        <v>$150 Draft Champions Dec 17 1:00 pm Lg.3566Team Barbella</v>
      </c>
    </row>
    <row r="333" spans="1:7" x14ac:dyDescent="0.25">
      <c r="A333">
        <v>59</v>
      </c>
      <c r="B333" t="s">
        <v>796</v>
      </c>
      <c r="C333" t="s">
        <v>790</v>
      </c>
      <c r="D333">
        <v>1129</v>
      </c>
      <c r="E333">
        <v>2851</v>
      </c>
      <c r="F333">
        <f t="shared" si="5"/>
        <v>1</v>
      </c>
      <c r="G333" t="str">
        <f>STANDINGS_R[[#This Row],[League]]&amp;STANDINGS_R[[#This Row],[Team]]</f>
        <v>$150 Draft Champions Dec 19 1:00 pm Lg.3567Harp Crush Price</v>
      </c>
    </row>
    <row r="334" spans="1:7" x14ac:dyDescent="0.25">
      <c r="A334">
        <v>296</v>
      </c>
      <c r="B334" t="s">
        <v>793</v>
      </c>
      <c r="C334" t="s">
        <v>790</v>
      </c>
      <c r="D334">
        <v>1078</v>
      </c>
      <c r="E334">
        <v>2613</v>
      </c>
      <c r="F334">
        <f t="shared" si="5"/>
        <v>2</v>
      </c>
      <c r="G334" t="str">
        <f>STANDINGS_R[[#This Row],[League]]&amp;STANDINGS_R[[#This Row],[Team]]</f>
        <v>$150 Draft Champions Dec 19 1:00 pm Lg.3567ChipChopChip3</v>
      </c>
    </row>
    <row r="335" spans="1:7" x14ac:dyDescent="0.25">
      <c r="A335">
        <v>387</v>
      </c>
      <c r="B335" t="s">
        <v>791</v>
      </c>
      <c r="C335" t="s">
        <v>790</v>
      </c>
      <c r="D335">
        <v>1067</v>
      </c>
      <c r="E335">
        <v>2522.5</v>
      </c>
      <c r="F335">
        <f t="shared" si="5"/>
        <v>3</v>
      </c>
      <c r="G335" t="str">
        <f>STANDINGS_R[[#This Row],[League]]&amp;STANDINGS_R[[#This Row],[Team]]</f>
        <v>$150 Draft Champions Dec 19 1:00 pm Lg.3567Dicky Dollar Scholars</v>
      </c>
    </row>
    <row r="336" spans="1:7" x14ac:dyDescent="0.25">
      <c r="A336">
        <v>420</v>
      </c>
      <c r="B336" t="s">
        <v>789</v>
      </c>
      <c r="C336" t="s">
        <v>790</v>
      </c>
      <c r="D336">
        <v>1064</v>
      </c>
      <c r="E336">
        <v>2489.5</v>
      </c>
      <c r="F336">
        <f t="shared" si="5"/>
        <v>4</v>
      </c>
      <c r="G336" t="str">
        <f>STANDINGS_R[[#This Row],[League]]&amp;STANDINGS_R[[#This Row],[Team]]</f>
        <v>$150 Draft Champions Dec 19 1:00 pm Lg.3567G squared</v>
      </c>
    </row>
    <row r="337" spans="1:7" x14ac:dyDescent="0.25">
      <c r="A337">
        <v>592</v>
      </c>
      <c r="B337" t="s">
        <v>393</v>
      </c>
      <c r="C337" t="s">
        <v>790</v>
      </c>
      <c r="D337">
        <v>1047</v>
      </c>
      <c r="E337">
        <v>2323</v>
      </c>
      <c r="F337">
        <f t="shared" si="5"/>
        <v>5</v>
      </c>
      <c r="G337" t="str">
        <f>STANDINGS_R[[#This Row],[League]]&amp;STANDINGS_R[[#This Row],[Team]]</f>
        <v>$150 Draft Champions Dec 19 1:00 pm Lg.3567Team Donnelly</v>
      </c>
    </row>
    <row r="338" spans="1:7" x14ac:dyDescent="0.25">
      <c r="A338">
        <v>861</v>
      </c>
      <c r="B338" t="s">
        <v>795</v>
      </c>
      <c r="C338" t="s">
        <v>790</v>
      </c>
      <c r="D338">
        <v>1025</v>
      </c>
      <c r="E338">
        <v>2045.5</v>
      </c>
      <c r="F338">
        <f t="shared" si="5"/>
        <v>6</v>
      </c>
      <c r="G338" t="str">
        <f>STANDINGS_R[[#This Row],[League]]&amp;STANDINGS_R[[#This Row],[Team]]</f>
        <v>$150 Draft Champions Dec 19 1:00 pm Lg.3567I've Got a Special Purpose</v>
      </c>
    </row>
    <row r="339" spans="1:7" x14ac:dyDescent="0.25">
      <c r="A339">
        <v>1078</v>
      </c>
      <c r="B339" t="s">
        <v>792</v>
      </c>
      <c r="C339" t="s">
        <v>790</v>
      </c>
      <c r="D339">
        <v>1011</v>
      </c>
      <c r="E339">
        <v>1837</v>
      </c>
      <c r="F339">
        <f t="shared" si="5"/>
        <v>7</v>
      </c>
      <c r="G339" t="str">
        <f>STANDINGS_R[[#This Row],[League]]&amp;STANDINGS_R[[#This Row],[Team]]</f>
        <v>$150 Draft Champions Dec 19 1:00 pm Lg.3567Team Robish</v>
      </c>
    </row>
    <row r="340" spans="1:7" x14ac:dyDescent="0.25">
      <c r="A340">
        <v>1258</v>
      </c>
      <c r="B340" t="s">
        <v>794</v>
      </c>
      <c r="C340" t="s">
        <v>790</v>
      </c>
      <c r="D340">
        <v>997</v>
      </c>
      <c r="E340">
        <v>1656</v>
      </c>
      <c r="F340">
        <f t="shared" si="5"/>
        <v>8</v>
      </c>
      <c r="G340" t="str">
        <f>STANDINGS_R[[#This Row],[League]]&amp;STANDINGS_R[[#This Row],[Team]]</f>
        <v>$150 Draft Champions Dec 19 1:00 pm Lg.3567Team Narva</v>
      </c>
    </row>
    <row r="341" spans="1:7" x14ac:dyDescent="0.25">
      <c r="A341">
        <v>1270</v>
      </c>
      <c r="B341" t="s">
        <v>799</v>
      </c>
      <c r="C341" t="s">
        <v>790</v>
      </c>
      <c r="D341">
        <v>996</v>
      </c>
      <c r="E341">
        <v>1642</v>
      </c>
      <c r="F341">
        <f t="shared" si="5"/>
        <v>9</v>
      </c>
      <c r="G341" t="str">
        <f>STANDINGS_R[[#This Row],[League]]&amp;STANDINGS_R[[#This Row],[Team]]</f>
        <v>$150 Draft Champions Dec 19 1:00 pm Lg.3567Team Clarke - 2</v>
      </c>
    </row>
    <row r="342" spans="1:7" x14ac:dyDescent="0.25">
      <c r="A342">
        <v>1308</v>
      </c>
      <c r="B342" t="s">
        <v>425</v>
      </c>
      <c r="C342" t="s">
        <v>790</v>
      </c>
      <c r="D342">
        <v>993</v>
      </c>
      <c r="E342">
        <v>1595.5</v>
      </c>
      <c r="F342">
        <f t="shared" si="5"/>
        <v>10</v>
      </c>
      <c r="G342" t="str">
        <f>STANDINGS_R[[#This Row],[League]]&amp;STANDINGS_R[[#This Row],[Team]]</f>
        <v>$150 Draft Champions Dec 19 1:00 pm Lg.3567Bama DC</v>
      </c>
    </row>
    <row r="343" spans="1:7" x14ac:dyDescent="0.25">
      <c r="A343">
        <v>1597</v>
      </c>
      <c r="B343" t="s">
        <v>798</v>
      </c>
      <c r="C343" t="s">
        <v>790</v>
      </c>
      <c r="D343">
        <v>974</v>
      </c>
      <c r="E343">
        <v>1314</v>
      </c>
      <c r="F343">
        <f t="shared" si="5"/>
        <v>11</v>
      </c>
      <c r="G343" t="str">
        <f>STANDINGS_R[[#This Row],[League]]&amp;STANDINGS_R[[#This Row],[Team]]</f>
        <v>$150 Draft Champions Dec 19 1:00 pm Lg.3567I Want Yu Back</v>
      </c>
    </row>
    <row r="344" spans="1:7" x14ac:dyDescent="0.25">
      <c r="A344">
        <v>2164</v>
      </c>
      <c r="B344" t="s">
        <v>116</v>
      </c>
      <c r="C344" t="s">
        <v>790</v>
      </c>
      <c r="D344">
        <v>926</v>
      </c>
      <c r="E344">
        <v>749.5</v>
      </c>
      <c r="F344">
        <f t="shared" si="5"/>
        <v>12</v>
      </c>
      <c r="G344" t="str">
        <f>STANDINGS_R[[#This Row],[League]]&amp;STANDINGS_R[[#This Row],[Team]]</f>
        <v>$150 Draft Champions Dec 19 1:00 pm Lg.3567Titans</v>
      </c>
    </row>
    <row r="345" spans="1:7" x14ac:dyDescent="0.25">
      <c r="A345">
        <v>2436</v>
      </c>
      <c r="B345" t="s">
        <v>797</v>
      </c>
      <c r="C345" t="s">
        <v>790</v>
      </c>
      <c r="D345">
        <v>896</v>
      </c>
      <c r="E345">
        <v>474</v>
      </c>
      <c r="F345">
        <f t="shared" si="5"/>
        <v>13</v>
      </c>
      <c r="G345" t="str">
        <f>STANDINGS_R[[#This Row],[League]]&amp;STANDINGS_R[[#This Row],[Team]]</f>
        <v>$150 Draft Champions Dec 19 1:00 pm Lg.3567Mikey's Mojo</v>
      </c>
    </row>
    <row r="346" spans="1:7" x14ac:dyDescent="0.25">
      <c r="A346">
        <v>2862</v>
      </c>
      <c r="B346" t="s">
        <v>800</v>
      </c>
      <c r="C346" t="s">
        <v>790</v>
      </c>
      <c r="D346">
        <v>788</v>
      </c>
      <c r="E346">
        <v>50</v>
      </c>
      <c r="F346">
        <f t="shared" si="5"/>
        <v>14</v>
      </c>
      <c r="G346" t="str">
        <f>STANDINGS_R[[#This Row],[League]]&amp;STANDINGS_R[[#This Row],[Team]]</f>
        <v>$150 Draft Champions Dec 19 1:00 pm Lg.3567EMERSON 3</v>
      </c>
    </row>
    <row r="347" spans="1:7" x14ac:dyDescent="0.25">
      <c r="A347">
        <v>2904</v>
      </c>
      <c r="B347" t="s">
        <v>457</v>
      </c>
      <c r="C347" t="s">
        <v>790</v>
      </c>
      <c r="D347">
        <v>711</v>
      </c>
      <c r="E347">
        <v>8</v>
      </c>
      <c r="F347">
        <f t="shared" si="5"/>
        <v>15</v>
      </c>
      <c r="G347" t="str">
        <f>STANDINGS_R[[#This Row],[League]]&amp;STANDINGS_R[[#This Row],[Team]]</f>
        <v>$150 Draft Champions Dec 19 1:00 pm Lg.3567Team Barth</v>
      </c>
    </row>
    <row r="348" spans="1:7" x14ac:dyDescent="0.25">
      <c r="A348">
        <v>50</v>
      </c>
      <c r="B348" t="s">
        <v>87</v>
      </c>
      <c r="C348" t="s">
        <v>801</v>
      </c>
      <c r="D348">
        <v>1133</v>
      </c>
      <c r="E348">
        <v>2862</v>
      </c>
      <c r="F348">
        <f t="shared" si="5"/>
        <v>1</v>
      </c>
      <c r="G348" t="str">
        <f>STANDINGS_R[[#This Row],[League]]&amp;STANDINGS_R[[#This Row],[Team]]</f>
        <v>$150 Draft Champions Dec 21 1:00 pm Lg.3568The Northsiders</v>
      </c>
    </row>
    <row r="349" spans="1:7" x14ac:dyDescent="0.25">
      <c r="A349">
        <v>348</v>
      </c>
      <c r="B349" t="s">
        <v>807</v>
      </c>
      <c r="C349" t="s">
        <v>801</v>
      </c>
      <c r="D349">
        <v>1072</v>
      </c>
      <c r="E349">
        <v>2562.5</v>
      </c>
      <c r="F349">
        <f t="shared" si="5"/>
        <v>2</v>
      </c>
      <c r="G349" t="str">
        <f>STANDINGS_R[[#This Row],[League]]&amp;STANDINGS_R[[#This Row],[Team]]</f>
        <v>$150 Draft Champions Dec 21 1:00 pm Lg.3568DarenZilla I</v>
      </c>
    </row>
    <row r="350" spans="1:7" x14ac:dyDescent="0.25">
      <c r="A350">
        <v>370</v>
      </c>
      <c r="B350" t="s">
        <v>186</v>
      </c>
      <c r="C350" t="s">
        <v>801</v>
      </c>
      <c r="D350">
        <v>1069</v>
      </c>
      <c r="E350">
        <v>2541</v>
      </c>
      <c r="F350">
        <f t="shared" si="5"/>
        <v>3</v>
      </c>
      <c r="G350" t="str">
        <f>STANDINGS_R[[#This Row],[League]]&amp;STANDINGS_R[[#This Row],[Team]]</f>
        <v>$150 Draft Champions Dec 21 1:00 pm Lg.3568LONG GONE</v>
      </c>
    </row>
    <row r="351" spans="1:7" x14ac:dyDescent="0.25">
      <c r="A351">
        <v>585</v>
      </c>
      <c r="B351" t="s">
        <v>808</v>
      </c>
      <c r="C351" t="s">
        <v>801</v>
      </c>
      <c r="D351">
        <v>1047</v>
      </c>
      <c r="E351">
        <v>2323</v>
      </c>
      <c r="F351">
        <f t="shared" si="5"/>
        <v>4</v>
      </c>
      <c r="G351" t="str">
        <f>STANDINGS_R[[#This Row],[League]]&amp;STANDINGS_R[[#This Row],[Team]]</f>
        <v>$150 Draft Champions Dec 21 1:00 pm Lg.3568Dominance &amp; Submission</v>
      </c>
    </row>
    <row r="352" spans="1:7" x14ac:dyDescent="0.25">
      <c r="A352">
        <v>744</v>
      </c>
      <c r="B352" t="s">
        <v>17</v>
      </c>
      <c r="C352" t="s">
        <v>801</v>
      </c>
      <c r="D352">
        <v>1034</v>
      </c>
      <c r="E352">
        <v>2166.5</v>
      </c>
      <c r="F352">
        <f t="shared" si="5"/>
        <v>5</v>
      </c>
      <c r="G352" t="str">
        <f>STANDINGS_R[[#This Row],[League]]&amp;STANDINGS_R[[#This Row],[Team]]</f>
        <v>$150 Draft Champions Dec 21 1:00 pm Lg.3568Millertime</v>
      </c>
    </row>
    <row r="353" spans="1:7" x14ac:dyDescent="0.25">
      <c r="A353">
        <v>974</v>
      </c>
      <c r="B353" t="s">
        <v>109</v>
      </c>
      <c r="C353" t="s">
        <v>801</v>
      </c>
      <c r="D353">
        <v>1017</v>
      </c>
      <c r="E353">
        <v>1929.5</v>
      </c>
      <c r="F353">
        <f t="shared" si="5"/>
        <v>6</v>
      </c>
      <c r="G353" t="str">
        <f>STANDINGS_R[[#This Row],[League]]&amp;STANDINGS_R[[#This Row],[Team]]</f>
        <v>$150 Draft Champions Dec 21 1:00 pm Lg.3568BIG LUSCIOUS</v>
      </c>
    </row>
    <row r="354" spans="1:7" x14ac:dyDescent="0.25">
      <c r="A354">
        <v>1169</v>
      </c>
      <c r="B354" t="s">
        <v>803</v>
      </c>
      <c r="C354" t="s">
        <v>801</v>
      </c>
      <c r="D354">
        <v>1003</v>
      </c>
      <c r="E354">
        <v>1741.5</v>
      </c>
      <c r="F354">
        <f t="shared" si="5"/>
        <v>7</v>
      </c>
      <c r="G354" t="str">
        <f>STANDINGS_R[[#This Row],[League]]&amp;STANDINGS_R[[#This Row],[Team]]</f>
        <v>$150 Draft Champions Dec 21 1:00 pm Lg.3568O'Day or Night Relief</v>
      </c>
    </row>
    <row r="355" spans="1:7" x14ac:dyDescent="0.25">
      <c r="A355">
        <v>1174</v>
      </c>
      <c r="B355" t="s">
        <v>341</v>
      </c>
      <c r="C355" t="s">
        <v>801</v>
      </c>
      <c r="D355">
        <v>1003</v>
      </c>
      <c r="E355">
        <v>1741.5</v>
      </c>
      <c r="F355">
        <f t="shared" si="5"/>
        <v>8</v>
      </c>
      <c r="G355" t="str">
        <f>STANDINGS_R[[#This Row],[League]]&amp;STANDINGS_R[[#This Row],[Team]]</f>
        <v>$150 Draft Champions Dec 21 1:00 pm Lg.3568Team Dorn</v>
      </c>
    </row>
    <row r="356" spans="1:7" x14ac:dyDescent="0.25">
      <c r="A356">
        <v>1946</v>
      </c>
      <c r="B356" t="s">
        <v>450</v>
      </c>
      <c r="C356" t="s">
        <v>801</v>
      </c>
      <c r="D356">
        <v>945</v>
      </c>
      <c r="E356">
        <v>967</v>
      </c>
      <c r="F356">
        <f t="shared" si="5"/>
        <v>9</v>
      </c>
      <c r="G356" t="str">
        <f>STANDINGS_R[[#This Row],[League]]&amp;STANDINGS_R[[#This Row],[Team]]</f>
        <v>$150 Draft Champions Dec 21 1:00 pm Lg.3568Poopy Tooth 4</v>
      </c>
    </row>
    <row r="357" spans="1:7" x14ac:dyDescent="0.25">
      <c r="A357">
        <v>2173</v>
      </c>
      <c r="B357" t="s">
        <v>806</v>
      </c>
      <c r="C357" t="s">
        <v>801</v>
      </c>
      <c r="D357">
        <v>925</v>
      </c>
      <c r="E357">
        <v>740</v>
      </c>
      <c r="F357">
        <f t="shared" si="5"/>
        <v>10</v>
      </c>
      <c r="G357" t="str">
        <f>STANDINGS_R[[#This Row],[League]]&amp;STANDINGS_R[[#This Row],[Team]]</f>
        <v>$150 Draft Champions Dec 21 1:00 pm Lg.3568Riderboot 1 DC</v>
      </c>
    </row>
    <row r="358" spans="1:7" x14ac:dyDescent="0.25">
      <c r="A358">
        <v>2248</v>
      </c>
      <c r="B358" t="s">
        <v>805</v>
      </c>
      <c r="C358" t="s">
        <v>801</v>
      </c>
      <c r="D358">
        <v>918</v>
      </c>
      <c r="E358">
        <v>660</v>
      </c>
      <c r="F358">
        <f t="shared" si="5"/>
        <v>11</v>
      </c>
      <c r="G358" t="str">
        <f>STANDINGS_R[[#This Row],[League]]&amp;STANDINGS_R[[#This Row],[Team]]</f>
        <v>$150 Draft Champions Dec 21 1:00 pm Lg.3568Dizzy Esasky II</v>
      </c>
    </row>
    <row r="359" spans="1:7" x14ac:dyDescent="0.25">
      <c r="A359">
        <v>2358</v>
      </c>
      <c r="B359" t="s">
        <v>809</v>
      </c>
      <c r="C359" t="s">
        <v>801</v>
      </c>
      <c r="D359">
        <v>907</v>
      </c>
      <c r="E359">
        <v>549.5</v>
      </c>
      <c r="F359">
        <f t="shared" si="5"/>
        <v>12</v>
      </c>
      <c r="G359" t="str">
        <f>STANDINGS_R[[#This Row],[League]]&amp;STANDINGS_R[[#This Row],[Team]]</f>
        <v>$150 Draft Champions Dec 21 1:00 pm Lg.3568Dookie McGee v3 - $150</v>
      </c>
    </row>
    <row r="360" spans="1:7" x14ac:dyDescent="0.25">
      <c r="A360">
        <v>2537</v>
      </c>
      <c r="B360" t="s">
        <v>802</v>
      </c>
      <c r="C360" t="s">
        <v>801</v>
      </c>
      <c r="D360">
        <v>881</v>
      </c>
      <c r="E360">
        <v>373.5</v>
      </c>
      <c r="F360">
        <f t="shared" si="5"/>
        <v>13</v>
      </c>
      <c r="G360" t="str">
        <f>STANDINGS_R[[#This Row],[League]]&amp;STANDINGS_R[[#This Row],[Team]]</f>
        <v>$150 Draft Champions Dec 21 1:00 pm Lg.3568Carolina Lightning</v>
      </c>
    </row>
    <row r="361" spans="1:7" x14ac:dyDescent="0.25">
      <c r="A361">
        <v>2713</v>
      </c>
      <c r="B361" t="s">
        <v>434</v>
      </c>
      <c r="C361" t="s">
        <v>801</v>
      </c>
      <c r="D361">
        <v>848</v>
      </c>
      <c r="E361">
        <v>199</v>
      </c>
      <c r="F361">
        <f t="shared" si="5"/>
        <v>14</v>
      </c>
      <c r="G361" t="str">
        <f>STANDINGS_R[[#This Row],[League]]&amp;STANDINGS_R[[#This Row],[Team]]</f>
        <v>$150 Draft Champions Dec 21 1:00 pm Lg.3568Team Kent</v>
      </c>
    </row>
    <row r="362" spans="1:7" x14ac:dyDescent="0.25">
      <c r="A362">
        <v>2815</v>
      </c>
      <c r="B362" t="s">
        <v>804</v>
      </c>
      <c r="C362" t="s">
        <v>801</v>
      </c>
      <c r="D362">
        <v>816</v>
      </c>
      <c r="E362">
        <v>97.5</v>
      </c>
      <c r="F362">
        <f t="shared" si="5"/>
        <v>15</v>
      </c>
      <c r="G362" t="str">
        <f>STANDINGS_R[[#This Row],[League]]&amp;STANDINGS_R[[#This Row],[Team]]</f>
        <v>$150 Draft Champions Dec 21 1:00 pm Lg.3568papas nine</v>
      </c>
    </row>
    <row r="363" spans="1:7" x14ac:dyDescent="0.25">
      <c r="A363">
        <v>132</v>
      </c>
      <c r="B363" t="s">
        <v>817</v>
      </c>
      <c r="C363" t="s">
        <v>811</v>
      </c>
      <c r="D363">
        <v>1106</v>
      </c>
      <c r="E363">
        <v>2778.5</v>
      </c>
      <c r="F363">
        <f t="shared" si="5"/>
        <v>1</v>
      </c>
      <c r="G363" t="str">
        <f>STANDINGS_R[[#This Row],[League]]&amp;STANDINGS_R[[#This Row],[Team]]</f>
        <v>$150 Draft Champions Dec 22 1:00 pm Lg.3569Potter and Pigz</v>
      </c>
    </row>
    <row r="364" spans="1:7" x14ac:dyDescent="0.25">
      <c r="A364">
        <v>378</v>
      </c>
      <c r="B364" t="s">
        <v>71</v>
      </c>
      <c r="C364" t="s">
        <v>811</v>
      </c>
      <c r="D364">
        <v>1068</v>
      </c>
      <c r="E364">
        <v>2530.5</v>
      </c>
      <c r="F364">
        <f t="shared" si="5"/>
        <v>2</v>
      </c>
      <c r="G364" t="str">
        <f>STANDINGS_R[[#This Row],[League]]&amp;STANDINGS_R[[#This Row],[Team]]</f>
        <v>$150 Draft Champions Dec 22 1:00 pm Lg.3569Frozen Ropes</v>
      </c>
    </row>
    <row r="365" spans="1:7" x14ac:dyDescent="0.25">
      <c r="A365">
        <v>465</v>
      </c>
      <c r="B365" t="s">
        <v>818</v>
      </c>
      <c r="C365" t="s">
        <v>811</v>
      </c>
      <c r="D365">
        <v>1058</v>
      </c>
      <c r="E365">
        <v>2443</v>
      </c>
      <c r="F365">
        <f t="shared" si="5"/>
        <v>3</v>
      </c>
      <c r="G365" t="str">
        <f>STANDINGS_R[[#This Row],[League]]&amp;STANDINGS_R[[#This Row],[Team]]</f>
        <v>$150 Draft Champions Dec 22 1:00 pm Lg.3569Cedar Saison Cedenos</v>
      </c>
    </row>
    <row r="366" spans="1:7" x14ac:dyDescent="0.25">
      <c r="A366">
        <v>609</v>
      </c>
      <c r="B366" t="s">
        <v>814</v>
      </c>
      <c r="C366" t="s">
        <v>811</v>
      </c>
      <c r="D366">
        <v>1045</v>
      </c>
      <c r="E366">
        <v>2299.5</v>
      </c>
      <c r="F366">
        <f t="shared" si="5"/>
        <v>4</v>
      </c>
      <c r="G366" t="str">
        <f>STANDINGS_R[[#This Row],[League]]&amp;STANDINGS_R[[#This Row],[Team]]</f>
        <v>$150 Draft Champions Dec 22 1:00 pm Lg.3569Dwight Evans DC15 150</v>
      </c>
    </row>
    <row r="367" spans="1:7" x14ac:dyDescent="0.25">
      <c r="A367">
        <v>714</v>
      </c>
      <c r="B367" t="s">
        <v>813</v>
      </c>
      <c r="C367" t="s">
        <v>811</v>
      </c>
      <c r="D367">
        <v>1036</v>
      </c>
      <c r="E367">
        <v>2191.5</v>
      </c>
      <c r="F367">
        <f t="shared" si="5"/>
        <v>5</v>
      </c>
      <c r="G367" t="str">
        <f>STANDINGS_R[[#This Row],[League]]&amp;STANDINGS_R[[#This Row],[Team]]</f>
        <v>$150 Draft Champions Dec 22 1:00 pm Lg.3569Ironwood Renegades</v>
      </c>
    </row>
    <row r="368" spans="1:7" x14ac:dyDescent="0.25">
      <c r="A368">
        <v>859</v>
      </c>
      <c r="B368" t="s">
        <v>277</v>
      </c>
      <c r="C368" t="s">
        <v>811</v>
      </c>
      <c r="D368">
        <v>1026</v>
      </c>
      <c r="E368">
        <v>2060.5</v>
      </c>
      <c r="F368">
        <f t="shared" si="5"/>
        <v>6</v>
      </c>
      <c r="G368" t="str">
        <f>STANDINGS_R[[#This Row],[League]]&amp;STANDINGS_R[[#This Row],[Team]]</f>
        <v>$150 Draft Champions Dec 22 1:00 pm Lg.3569ZULETA</v>
      </c>
    </row>
    <row r="369" spans="1:7" x14ac:dyDescent="0.25">
      <c r="A369">
        <v>1298</v>
      </c>
      <c r="B369" t="s">
        <v>186</v>
      </c>
      <c r="C369" t="s">
        <v>811</v>
      </c>
      <c r="D369">
        <v>994</v>
      </c>
      <c r="E369">
        <v>1611.5</v>
      </c>
      <c r="F369">
        <f t="shared" si="5"/>
        <v>7</v>
      </c>
      <c r="G369" t="str">
        <f>STANDINGS_R[[#This Row],[League]]&amp;STANDINGS_R[[#This Row],[Team]]</f>
        <v>$150 Draft Champions Dec 22 1:00 pm Lg.3569LONG GONE</v>
      </c>
    </row>
    <row r="370" spans="1:7" x14ac:dyDescent="0.25">
      <c r="A370">
        <v>1540</v>
      </c>
      <c r="B370" t="s">
        <v>815</v>
      </c>
      <c r="C370" t="s">
        <v>811</v>
      </c>
      <c r="D370">
        <v>978</v>
      </c>
      <c r="E370">
        <v>1372</v>
      </c>
      <c r="F370">
        <f t="shared" si="5"/>
        <v>8</v>
      </c>
      <c r="G370" t="str">
        <f>STANDINGS_R[[#This Row],[League]]&amp;STANDINGS_R[[#This Row],[Team]]</f>
        <v>$150 Draft Champions Dec 22 1:00 pm Lg.3569SpinningSeams3</v>
      </c>
    </row>
    <row r="371" spans="1:7" x14ac:dyDescent="0.25">
      <c r="A371">
        <v>1588</v>
      </c>
      <c r="B371" t="s">
        <v>810</v>
      </c>
      <c r="C371" t="s">
        <v>811</v>
      </c>
      <c r="D371">
        <v>975</v>
      </c>
      <c r="E371">
        <v>1327</v>
      </c>
      <c r="F371">
        <f t="shared" si="5"/>
        <v>9</v>
      </c>
      <c r="G371" t="str">
        <f>STANDINGS_R[[#This Row],[League]]&amp;STANDINGS_R[[#This Row],[Team]]</f>
        <v>$150 Draft Champions Dec 22 1:00 pm Lg.3569Sultans of Swat 1</v>
      </c>
    </row>
    <row r="372" spans="1:7" x14ac:dyDescent="0.25">
      <c r="A372">
        <v>1872</v>
      </c>
      <c r="B372" t="s">
        <v>819</v>
      </c>
      <c r="C372" t="s">
        <v>811</v>
      </c>
      <c r="D372">
        <v>951</v>
      </c>
      <c r="E372">
        <v>1035.5</v>
      </c>
      <c r="F372">
        <f t="shared" si="5"/>
        <v>10</v>
      </c>
      <c r="G372" t="str">
        <f>STANDINGS_R[[#This Row],[League]]&amp;STANDINGS_R[[#This Row],[Team]]</f>
        <v>$150 Draft Champions Dec 22 1:00 pm Lg.3569Chico Lind's Hermanos - DC 15</v>
      </c>
    </row>
    <row r="373" spans="1:7" x14ac:dyDescent="0.25">
      <c r="A373">
        <v>1968</v>
      </c>
      <c r="B373" t="s">
        <v>816</v>
      </c>
      <c r="C373" t="s">
        <v>811</v>
      </c>
      <c r="D373">
        <v>943</v>
      </c>
      <c r="E373">
        <v>937.5</v>
      </c>
      <c r="F373">
        <f t="shared" si="5"/>
        <v>11</v>
      </c>
      <c r="G373" t="str">
        <f>STANDINGS_R[[#This Row],[League]]&amp;STANDINGS_R[[#This Row],[Team]]</f>
        <v>$150 Draft Champions Dec 22 1:00 pm Lg.3569Cubs Lose!!! Cubs Lose!!!</v>
      </c>
    </row>
    <row r="374" spans="1:7" x14ac:dyDescent="0.25">
      <c r="A374">
        <v>2390</v>
      </c>
      <c r="B374" t="s">
        <v>431</v>
      </c>
      <c r="C374" t="s">
        <v>811</v>
      </c>
      <c r="D374">
        <v>903</v>
      </c>
      <c r="E374">
        <v>520.5</v>
      </c>
      <c r="F374">
        <f t="shared" si="5"/>
        <v>12</v>
      </c>
      <c r="G374" t="str">
        <f>STANDINGS_R[[#This Row],[League]]&amp;STANDINGS_R[[#This Row],[Team]]</f>
        <v>$150 Draft Champions Dec 22 1:00 pm Lg.3569BIG LUSCIOUS II</v>
      </c>
    </row>
    <row r="375" spans="1:7" x14ac:dyDescent="0.25">
      <c r="A375">
        <v>2450</v>
      </c>
      <c r="B375" t="s">
        <v>812</v>
      </c>
      <c r="C375" t="s">
        <v>811</v>
      </c>
      <c r="D375">
        <v>893</v>
      </c>
      <c r="E375">
        <v>458.5</v>
      </c>
      <c r="F375">
        <f t="shared" si="5"/>
        <v>13</v>
      </c>
      <c r="G375" t="str">
        <f>STANDINGS_R[[#This Row],[League]]&amp;STANDINGS_R[[#This Row],[Team]]</f>
        <v>$150 Draft Champions Dec 22 1:00 pm Lg.3569Dammit Moon Moon</v>
      </c>
    </row>
    <row r="376" spans="1:7" x14ac:dyDescent="0.25">
      <c r="A376">
        <v>2469</v>
      </c>
      <c r="B376" t="s">
        <v>96</v>
      </c>
      <c r="C376" t="s">
        <v>811</v>
      </c>
      <c r="D376">
        <v>891</v>
      </c>
      <c r="E376">
        <v>445</v>
      </c>
      <c r="F376">
        <f t="shared" si="5"/>
        <v>14</v>
      </c>
      <c r="G376" t="str">
        <f>STANDINGS_R[[#This Row],[League]]&amp;STANDINGS_R[[#This Row],[Team]]</f>
        <v>$150 Draft Champions Dec 22 1:00 pm Lg.3569Surrender Dorothy! (2)</v>
      </c>
    </row>
    <row r="377" spans="1:7" x14ac:dyDescent="0.25">
      <c r="A377">
        <v>2699</v>
      </c>
      <c r="B377" t="s">
        <v>33</v>
      </c>
      <c r="C377" t="s">
        <v>811</v>
      </c>
      <c r="D377">
        <v>852</v>
      </c>
      <c r="E377">
        <v>212.5</v>
      </c>
      <c r="F377">
        <f t="shared" si="5"/>
        <v>15</v>
      </c>
      <c r="G377" t="str">
        <f>STANDINGS_R[[#This Row],[League]]&amp;STANDINGS_R[[#This Row],[Team]]</f>
        <v>$150 Draft Champions Dec 22 1:00 pm Lg.3569Highlander</v>
      </c>
    </row>
    <row r="378" spans="1:7" x14ac:dyDescent="0.25">
      <c r="A378">
        <v>178</v>
      </c>
      <c r="B378" t="s">
        <v>826</v>
      </c>
      <c r="C378" t="s">
        <v>821</v>
      </c>
      <c r="D378">
        <v>1097</v>
      </c>
      <c r="E378">
        <v>2729.5</v>
      </c>
      <c r="F378">
        <f t="shared" si="5"/>
        <v>1</v>
      </c>
      <c r="G378" t="str">
        <f>STANDINGS_R[[#This Row],[League]]&amp;STANDINGS_R[[#This Row],[Team]]</f>
        <v>$150 Draft Champions Dec 24 1:00 pm Lg.35702016 DC001</v>
      </c>
    </row>
    <row r="379" spans="1:7" x14ac:dyDescent="0.25">
      <c r="A379">
        <v>289</v>
      </c>
      <c r="B379" t="s">
        <v>397</v>
      </c>
      <c r="C379" t="s">
        <v>821</v>
      </c>
      <c r="D379">
        <v>1080</v>
      </c>
      <c r="E379">
        <v>2626</v>
      </c>
      <c r="F379">
        <f t="shared" si="5"/>
        <v>2</v>
      </c>
      <c r="G379" t="str">
        <f>STANDINGS_R[[#This Row],[League]]&amp;STANDINGS_R[[#This Row],[Team]]</f>
        <v>$150 Draft Champions Dec 24 1:00 pm Lg.3570neener neener</v>
      </c>
    </row>
    <row r="380" spans="1:7" x14ac:dyDescent="0.25">
      <c r="A380">
        <v>452</v>
      </c>
      <c r="B380" t="s">
        <v>475</v>
      </c>
      <c r="C380" t="s">
        <v>821</v>
      </c>
      <c r="D380">
        <v>1059</v>
      </c>
      <c r="E380">
        <v>2454.5</v>
      </c>
      <c r="F380">
        <f t="shared" si="5"/>
        <v>3</v>
      </c>
      <c r="G380" t="str">
        <f>STANDINGS_R[[#This Row],[League]]&amp;STANDINGS_R[[#This Row],[Team]]</f>
        <v>$150 Draft Champions Dec 24 1:00 pm Lg.3570Bad "Buccos"</v>
      </c>
    </row>
    <row r="381" spans="1:7" x14ac:dyDescent="0.25">
      <c r="A381">
        <v>834</v>
      </c>
      <c r="B381" t="s">
        <v>829</v>
      </c>
      <c r="C381" t="s">
        <v>821</v>
      </c>
      <c r="D381">
        <v>1027</v>
      </c>
      <c r="E381">
        <v>2077</v>
      </c>
      <c r="F381">
        <f t="shared" si="5"/>
        <v>4</v>
      </c>
      <c r="G381" t="str">
        <f>STANDINGS_R[[#This Row],[League]]&amp;STANDINGS_R[[#This Row],[Team]]</f>
        <v>$150 Draft Champions Dec 24 1:00 pm Lg.3570SEMPER FI 8</v>
      </c>
    </row>
    <row r="382" spans="1:7" x14ac:dyDescent="0.25">
      <c r="A382">
        <v>922</v>
      </c>
      <c r="B382" t="s">
        <v>822</v>
      </c>
      <c r="C382" t="s">
        <v>821</v>
      </c>
      <c r="D382">
        <v>1021</v>
      </c>
      <c r="E382">
        <v>1994.5</v>
      </c>
      <c r="F382">
        <f t="shared" si="5"/>
        <v>5</v>
      </c>
      <c r="G382" t="str">
        <f>STANDINGS_R[[#This Row],[League]]&amp;STANDINGS_R[[#This Row],[Team]]</f>
        <v>$150 Draft Champions Dec 24 1:00 pm Lg.3570The Panic, The Vomit</v>
      </c>
    </row>
    <row r="383" spans="1:7" x14ac:dyDescent="0.25">
      <c r="A383">
        <v>1405</v>
      </c>
      <c r="B383" t="s">
        <v>825</v>
      </c>
      <c r="C383" t="s">
        <v>821</v>
      </c>
      <c r="D383">
        <v>987</v>
      </c>
      <c r="E383">
        <v>1505.5</v>
      </c>
      <c r="F383">
        <f t="shared" si="5"/>
        <v>6</v>
      </c>
      <c r="G383" t="str">
        <f>STANDINGS_R[[#This Row],[League]]&amp;STANDINGS_R[[#This Row],[Team]]</f>
        <v>$150 Draft Champions Dec 24 1:00 pm Lg.3570Smyly Face</v>
      </c>
    </row>
    <row r="384" spans="1:7" x14ac:dyDescent="0.25">
      <c r="A384">
        <v>1438</v>
      </c>
      <c r="B384" t="s">
        <v>828</v>
      </c>
      <c r="C384" t="s">
        <v>821</v>
      </c>
      <c r="D384">
        <v>985</v>
      </c>
      <c r="E384">
        <v>1478.5</v>
      </c>
      <c r="F384">
        <f t="shared" si="5"/>
        <v>7</v>
      </c>
      <c r="G384" t="str">
        <f>STANDINGS_R[[#This Row],[League]]&amp;STANDINGS_R[[#This Row],[Team]]</f>
        <v>$150 Draft Champions Dec 24 1:00 pm Lg.3570zima...</v>
      </c>
    </row>
    <row r="385" spans="1:7" x14ac:dyDescent="0.25">
      <c r="A385">
        <v>1549</v>
      </c>
      <c r="B385" t="s">
        <v>820</v>
      </c>
      <c r="C385" t="s">
        <v>821</v>
      </c>
      <c r="D385">
        <v>977</v>
      </c>
      <c r="E385">
        <v>1357.5</v>
      </c>
      <c r="F385">
        <f t="shared" si="5"/>
        <v>8</v>
      </c>
      <c r="G385" t="str">
        <f>STANDINGS_R[[#This Row],[League]]&amp;STANDINGS_R[[#This Row],[Team]]</f>
        <v>$150 Draft Champions Dec 24 1:00 pm Lg.3570A1A Car Wash</v>
      </c>
    </row>
    <row r="386" spans="1:7" x14ac:dyDescent="0.25">
      <c r="A386">
        <v>2145</v>
      </c>
      <c r="B386" t="s">
        <v>824</v>
      </c>
      <c r="C386" t="s">
        <v>821</v>
      </c>
      <c r="D386">
        <v>928</v>
      </c>
      <c r="E386">
        <v>768</v>
      </c>
      <c r="F386">
        <f t="shared" si="5"/>
        <v>9</v>
      </c>
      <c r="G386" t="str">
        <f>STANDINGS_R[[#This Row],[League]]&amp;STANDINGS_R[[#This Row],[Team]]</f>
        <v>$150 Draft Champions Dec 24 1:00 pm Lg.3570Seymour</v>
      </c>
    </row>
    <row r="387" spans="1:7" x14ac:dyDescent="0.25">
      <c r="A387">
        <v>2262</v>
      </c>
      <c r="B387" t="s">
        <v>823</v>
      </c>
      <c r="C387" t="s">
        <v>821</v>
      </c>
      <c r="D387">
        <v>917</v>
      </c>
      <c r="E387">
        <v>649.5</v>
      </c>
      <c r="F387">
        <f t="shared" ref="F387:F450" si="6">IF(C387=C386,F386+1,1)</f>
        <v>10</v>
      </c>
      <c r="G387" t="str">
        <f>STANDINGS_R[[#This Row],[League]]&amp;STANDINGS_R[[#This Row],[Team]]</f>
        <v>$150 Draft Champions Dec 24 1:00 pm Lg.3570Moz Boyz 10</v>
      </c>
    </row>
    <row r="388" spans="1:7" x14ac:dyDescent="0.25">
      <c r="A388">
        <v>2300</v>
      </c>
      <c r="B388" t="s">
        <v>827</v>
      </c>
      <c r="C388" t="s">
        <v>821</v>
      </c>
      <c r="D388">
        <v>913</v>
      </c>
      <c r="E388">
        <v>615.5</v>
      </c>
      <c r="F388">
        <f t="shared" si="6"/>
        <v>11</v>
      </c>
      <c r="G388" t="str">
        <f>STANDINGS_R[[#This Row],[League]]&amp;STANDINGS_R[[#This Row],[Team]]</f>
        <v>$150 Draft Champions Dec 24 1:00 pm Lg.3570The Final Boss</v>
      </c>
    </row>
    <row r="389" spans="1:7" x14ac:dyDescent="0.25">
      <c r="A389">
        <v>2312</v>
      </c>
      <c r="B389" t="s">
        <v>726</v>
      </c>
      <c r="C389" t="s">
        <v>821</v>
      </c>
      <c r="D389">
        <v>912</v>
      </c>
      <c r="E389">
        <v>605</v>
      </c>
      <c r="F389">
        <f t="shared" si="6"/>
        <v>12</v>
      </c>
      <c r="G389" t="str">
        <f>STANDINGS_R[[#This Row],[League]]&amp;STANDINGS_R[[#This Row],[Team]]</f>
        <v>$150 Draft Champions Dec 24 1:00 pm Lg.3570Team Warner</v>
      </c>
    </row>
    <row r="390" spans="1:7" x14ac:dyDescent="0.25">
      <c r="A390">
        <v>2506</v>
      </c>
      <c r="B390" t="s">
        <v>584</v>
      </c>
      <c r="C390" t="s">
        <v>821</v>
      </c>
      <c r="D390">
        <v>886</v>
      </c>
      <c r="E390">
        <v>408</v>
      </c>
      <c r="F390">
        <f t="shared" si="6"/>
        <v>13</v>
      </c>
      <c r="G390" t="str">
        <f>STANDINGS_R[[#This Row],[League]]&amp;STANDINGS_R[[#This Row],[Team]]</f>
        <v>$150 Draft Champions Dec 24 1:00 pm Lg.3570Team Hughes</v>
      </c>
    </row>
    <row r="391" spans="1:7" x14ac:dyDescent="0.25">
      <c r="A391">
        <v>2685</v>
      </c>
      <c r="B391" t="s">
        <v>128</v>
      </c>
      <c r="C391" t="s">
        <v>821</v>
      </c>
      <c r="D391">
        <v>855</v>
      </c>
      <c r="E391">
        <v>227</v>
      </c>
      <c r="F391">
        <f t="shared" si="6"/>
        <v>14</v>
      </c>
      <c r="G391" t="str">
        <f>STANDINGS_R[[#This Row],[League]]&amp;STANDINGS_R[[#This Row],[Team]]</f>
        <v>$150 Draft Champions Dec 24 1:00 pm Lg.3570Team Boelkens</v>
      </c>
    </row>
    <row r="392" spans="1:7" x14ac:dyDescent="0.25">
      <c r="A392">
        <v>2791</v>
      </c>
      <c r="B392" t="s">
        <v>466</v>
      </c>
      <c r="C392" t="s">
        <v>821</v>
      </c>
      <c r="D392">
        <v>828</v>
      </c>
      <c r="E392">
        <v>121.5</v>
      </c>
      <c r="F392">
        <f t="shared" si="6"/>
        <v>15</v>
      </c>
      <c r="G392" t="str">
        <f>STANDINGS_R[[#This Row],[League]]&amp;STANDINGS_R[[#This Row],[Team]]</f>
        <v>$150 Draft Champions Dec 24 1:00 pm Lg.3570Red Barons</v>
      </c>
    </row>
    <row r="393" spans="1:7" x14ac:dyDescent="0.25">
      <c r="A393">
        <v>111</v>
      </c>
      <c r="B393" t="s">
        <v>842</v>
      </c>
      <c r="C393" t="s">
        <v>831</v>
      </c>
      <c r="D393">
        <v>1111</v>
      </c>
      <c r="E393">
        <v>2802</v>
      </c>
      <c r="F393">
        <f t="shared" si="6"/>
        <v>1</v>
      </c>
      <c r="G393" t="str">
        <f>STANDINGS_R[[#This Row],[League]]&amp;STANDINGS_R[[#This Row],[Team]]</f>
        <v>$150 Draft Champions Dec 24 1:00 pm Lg.3571SEMPER FI 9</v>
      </c>
    </row>
    <row r="394" spans="1:7" x14ac:dyDescent="0.25">
      <c r="A394">
        <v>140</v>
      </c>
      <c r="B394" t="s">
        <v>87</v>
      </c>
      <c r="C394" t="s">
        <v>831</v>
      </c>
      <c r="D394">
        <v>1105</v>
      </c>
      <c r="E394">
        <v>2772.5</v>
      </c>
      <c r="F394">
        <f t="shared" si="6"/>
        <v>2</v>
      </c>
      <c r="G394" t="str">
        <f>STANDINGS_R[[#This Row],[League]]&amp;STANDINGS_R[[#This Row],[Team]]</f>
        <v>$150 Draft Champions Dec 24 1:00 pm Lg.3571The Northsiders</v>
      </c>
    </row>
    <row r="395" spans="1:7" x14ac:dyDescent="0.25">
      <c r="A395">
        <v>418</v>
      </c>
      <c r="B395" t="s">
        <v>837</v>
      </c>
      <c r="C395" t="s">
        <v>831</v>
      </c>
      <c r="D395">
        <v>1065</v>
      </c>
      <c r="E395">
        <v>2498.5</v>
      </c>
      <c r="F395">
        <f t="shared" si="6"/>
        <v>3</v>
      </c>
      <c r="G395" t="str">
        <f>STANDINGS_R[[#This Row],[League]]&amp;STANDINGS_R[[#This Row],[Team]]</f>
        <v>$150 Draft Champions Dec 24 1:00 pm Lg.3571Vermont Expos</v>
      </c>
    </row>
    <row r="396" spans="1:7" x14ac:dyDescent="0.25">
      <c r="A396">
        <v>610</v>
      </c>
      <c r="B396" t="s">
        <v>835</v>
      </c>
      <c r="C396" t="s">
        <v>831</v>
      </c>
      <c r="D396">
        <v>1045</v>
      </c>
      <c r="E396">
        <v>2299.5</v>
      </c>
      <c r="F396">
        <f t="shared" si="6"/>
        <v>4</v>
      </c>
      <c r="G396" t="str">
        <f>STANDINGS_R[[#This Row],[League]]&amp;STANDINGS_R[[#This Row],[Team]]</f>
        <v>$150 Draft Champions Dec 24 1:00 pm Lg.3571EA Sports 17</v>
      </c>
    </row>
    <row r="397" spans="1:7" x14ac:dyDescent="0.25">
      <c r="A397">
        <v>692</v>
      </c>
      <c r="B397" t="s">
        <v>830</v>
      </c>
      <c r="C397" t="s">
        <v>831</v>
      </c>
      <c r="D397">
        <v>1038</v>
      </c>
      <c r="E397">
        <v>2224.5</v>
      </c>
      <c r="F397">
        <f t="shared" si="6"/>
        <v>5</v>
      </c>
      <c r="G397" t="str">
        <f>STANDINGS_R[[#This Row],[League]]&amp;STANDINGS_R[[#This Row],[Team]]</f>
        <v>$150 Draft Champions Dec 24 1:00 pm Lg.3571Strike Force</v>
      </c>
    </row>
    <row r="398" spans="1:7" x14ac:dyDescent="0.25">
      <c r="A398">
        <v>911</v>
      </c>
      <c r="B398" t="s">
        <v>840</v>
      </c>
      <c r="C398" t="s">
        <v>831</v>
      </c>
      <c r="D398">
        <v>1021</v>
      </c>
      <c r="E398">
        <v>1994.5</v>
      </c>
      <c r="F398">
        <f t="shared" si="6"/>
        <v>6</v>
      </c>
      <c r="G398" t="str">
        <f>STANDINGS_R[[#This Row],[League]]&amp;STANDINGS_R[[#This Row],[Team]]</f>
        <v>$150 Draft Champions Dec 24 1:00 pm Lg.3571BK Mets DC 2</v>
      </c>
    </row>
    <row r="399" spans="1:7" x14ac:dyDescent="0.25">
      <c r="A399">
        <v>1136</v>
      </c>
      <c r="B399" t="s">
        <v>839</v>
      </c>
      <c r="C399" t="s">
        <v>831</v>
      </c>
      <c r="D399">
        <v>1006</v>
      </c>
      <c r="E399">
        <v>1780</v>
      </c>
      <c r="F399">
        <f t="shared" si="6"/>
        <v>7</v>
      </c>
      <c r="G399" t="str">
        <f>STANDINGS_R[[#This Row],[League]]&amp;STANDINGS_R[[#This Row],[Team]]</f>
        <v>$150 Draft Champions Dec 24 1:00 pm Lg.3571The Achievers - DC 2</v>
      </c>
    </row>
    <row r="400" spans="1:7" x14ac:dyDescent="0.25">
      <c r="A400">
        <v>1296</v>
      </c>
      <c r="B400" t="s">
        <v>838</v>
      </c>
      <c r="C400" t="s">
        <v>831</v>
      </c>
      <c r="D400">
        <v>994</v>
      </c>
      <c r="E400">
        <v>1611.5</v>
      </c>
      <c r="F400">
        <f t="shared" si="6"/>
        <v>8</v>
      </c>
      <c r="G400" t="str">
        <f>STANDINGS_R[[#This Row],[League]]&amp;STANDINGS_R[[#This Row],[Team]]</f>
        <v>$150 Draft Champions Dec 24 1:00 pm Lg.3571Galileo</v>
      </c>
    </row>
    <row r="401" spans="1:7" x14ac:dyDescent="0.25">
      <c r="A401">
        <v>1387</v>
      </c>
      <c r="B401" t="s">
        <v>833</v>
      </c>
      <c r="C401" t="s">
        <v>831</v>
      </c>
      <c r="D401">
        <v>988</v>
      </c>
      <c r="E401">
        <v>1521.5</v>
      </c>
      <c r="F401">
        <f t="shared" si="6"/>
        <v>9</v>
      </c>
      <c r="G401" t="str">
        <f>STANDINGS_R[[#This Row],[League]]&amp;STANDINGS_R[[#This Row],[Team]]</f>
        <v>$150 Draft Champions Dec 24 1:00 pm Lg.3571Madcow - DC4</v>
      </c>
    </row>
    <row r="402" spans="1:7" x14ac:dyDescent="0.25">
      <c r="A402">
        <v>1564</v>
      </c>
      <c r="B402" t="s">
        <v>832</v>
      </c>
      <c r="C402" t="s">
        <v>831</v>
      </c>
      <c r="D402">
        <v>976</v>
      </c>
      <c r="E402">
        <v>1342.5</v>
      </c>
      <c r="F402">
        <f t="shared" si="6"/>
        <v>10</v>
      </c>
      <c r="G402" t="str">
        <f>STANDINGS_R[[#This Row],[League]]&amp;STANDINGS_R[[#This Row],[Team]]</f>
        <v>$150 Draft Champions Dec 24 1:00 pm Lg.3571JacuzziGeorge</v>
      </c>
    </row>
    <row r="403" spans="1:7" x14ac:dyDescent="0.25">
      <c r="A403">
        <v>1686</v>
      </c>
      <c r="B403" t="s">
        <v>841</v>
      </c>
      <c r="C403" t="s">
        <v>831</v>
      </c>
      <c r="D403">
        <v>967</v>
      </c>
      <c r="E403">
        <v>1226.5</v>
      </c>
      <c r="F403">
        <f t="shared" si="6"/>
        <v>11</v>
      </c>
      <c r="G403" t="str">
        <f>STANDINGS_R[[#This Row],[League]]&amp;STANDINGS_R[[#This Row],[Team]]</f>
        <v>$150 Draft Champions Dec 24 1:00 pm Lg.3571Slip Stitches 2</v>
      </c>
    </row>
    <row r="404" spans="1:7" x14ac:dyDescent="0.25">
      <c r="A404">
        <v>1710</v>
      </c>
      <c r="B404" t="s">
        <v>834</v>
      </c>
      <c r="C404" t="s">
        <v>831</v>
      </c>
      <c r="D404">
        <v>964</v>
      </c>
      <c r="E404">
        <v>1196</v>
      </c>
      <c r="F404">
        <f t="shared" si="6"/>
        <v>12</v>
      </c>
      <c r="G404" t="str">
        <f>STANDINGS_R[[#This Row],[League]]&amp;STANDINGS_R[[#This Row],[Team]]</f>
        <v>$150 Draft Champions Dec 24 1:00 pm Lg.3571ChipChopChip4</v>
      </c>
    </row>
    <row r="405" spans="1:7" x14ac:dyDescent="0.25">
      <c r="A405">
        <v>1839</v>
      </c>
      <c r="B405" t="s">
        <v>836</v>
      </c>
      <c r="C405" t="s">
        <v>831</v>
      </c>
      <c r="D405">
        <v>954</v>
      </c>
      <c r="E405">
        <v>1072</v>
      </c>
      <c r="F405">
        <f t="shared" si="6"/>
        <v>13</v>
      </c>
      <c r="G405" t="str">
        <f>STANDINGS_R[[#This Row],[League]]&amp;STANDINGS_R[[#This Row],[Team]]</f>
        <v>$150 Draft Champions Dec 24 1:00 pm Lg.3571KJ || DC2</v>
      </c>
    </row>
    <row r="406" spans="1:7" x14ac:dyDescent="0.25">
      <c r="A406">
        <v>2577</v>
      </c>
      <c r="B406" t="s">
        <v>14</v>
      </c>
      <c r="C406" t="s">
        <v>831</v>
      </c>
      <c r="D406">
        <v>876</v>
      </c>
      <c r="E406">
        <v>336</v>
      </c>
      <c r="F406">
        <f t="shared" si="6"/>
        <v>14</v>
      </c>
      <c r="G406" t="str">
        <f>STANDINGS_R[[#This Row],[League]]&amp;STANDINGS_R[[#This Row],[Team]]</f>
        <v>$150 Draft Champions Dec 24 1:00 pm Lg.3571Team Martin</v>
      </c>
    </row>
    <row r="407" spans="1:7" x14ac:dyDescent="0.25">
      <c r="A407">
        <v>2626</v>
      </c>
      <c r="B407" t="s">
        <v>53</v>
      </c>
      <c r="C407" t="s">
        <v>831</v>
      </c>
      <c r="D407">
        <v>867</v>
      </c>
      <c r="E407">
        <v>283</v>
      </c>
      <c r="F407">
        <f t="shared" si="6"/>
        <v>15</v>
      </c>
      <c r="G407" t="str">
        <f>STANDINGS_R[[#This Row],[League]]&amp;STANDINGS_R[[#This Row],[Team]]</f>
        <v>$150 Draft Champions Dec 24 1:00 pm Lg.3571Baseball Furies</v>
      </c>
    </row>
    <row r="408" spans="1:7" x14ac:dyDescent="0.25">
      <c r="A408">
        <v>147</v>
      </c>
      <c r="B408" t="s">
        <v>848</v>
      </c>
      <c r="C408" t="s">
        <v>843</v>
      </c>
      <c r="D408">
        <v>1103</v>
      </c>
      <c r="E408">
        <v>2765</v>
      </c>
      <c r="F408">
        <f t="shared" si="6"/>
        <v>1</v>
      </c>
      <c r="G408" t="str">
        <f>STANDINGS_R[[#This Row],[League]]&amp;STANDINGS_R[[#This Row],[Team]]</f>
        <v>$150 Draft Champions Dec 27 1:00 pm Lg.3572Wild Horse of the Osage</v>
      </c>
    </row>
    <row r="409" spans="1:7" x14ac:dyDescent="0.25">
      <c r="A409">
        <v>241</v>
      </c>
      <c r="B409" t="s">
        <v>844</v>
      </c>
      <c r="C409" t="s">
        <v>843</v>
      </c>
      <c r="D409">
        <v>1087</v>
      </c>
      <c r="E409">
        <v>2669.5</v>
      </c>
      <c r="F409">
        <f t="shared" si="6"/>
        <v>2</v>
      </c>
      <c r="G409" t="str">
        <f>STANDINGS_R[[#This Row],[League]]&amp;STANDINGS_R[[#This Row],[Team]]</f>
        <v>$150 Draft Champions Dec 27 1:00 pm Lg.3572Risky Moles</v>
      </c>
    </row>
    <row r="410" spans="1:7" x14ac:dyDescent="0.25">
      <c r="A410">
        <v>326</v>
      </c>
      <c r="B410" t="s">
        <v>847</v>
      </c>
      <c r="C410" t="s">
        <v>843</v>
      </c>
      <c r="D410">
        <v>1074</v>
      </c>
      <c r="E410">
        <v>2580.5</v>
      </c>
      <c r="F410">
        <f t="shared" si="6"/>
        <v>3</v>
      </c>
      <c r="G410" t="str">
        <f>STANDINGS_R[[#This Row],[League]]&amp;STANDINGS_R[[#This Row],[Team]]</f>
        <v>$150 Draft Champions Dec 27 1:00 pm Lg.3572Charger Bar 2</v>
      </c>
    </row>
    <row r="411" spans="1:7" x14ac:dyDescent="0.25">
      <c r="A411">
        <v>500</v>
      </c>
      <c r="B411" t="s">
        <v>849</v>
      </c>
      <c r="C411" t="s">
        <v>843</v>
      </c>
      <c r="D411">
        <v>1054</v>
      </c>
      <c r="E411">
        <v>2405.5</v>
      </c>
      <c r="F411">
        <f t="shared" si="6"/>
        <v>4</v>
      </c>
      <c r="G411" t="str">
        <f>STANDINGS_R[[#This Row],[League]]&amp;STANDINGS_R[[#This Row],[Team]]</f>
        <v>$150 Draft Champions Dec 27 1:00 pm Lg.3572Fred Lynn DC18 150</v>
      </c>
    </row>
    <row r="412" spans="1:7" x14ac:dyDescent="0.25">
      <c r="A412">
        <v>709</v>
      </c>
      <c r="B412" t="s">
        <v>229</v>
      </c>
      <c r="C412" t="s">
        <v>843</v>
      </c>
      <c r="D412">
        <v>1037</v>
      </c>
      <c r="E412">
        <v>2207.5</v>
      </c>
      <c r="F412">
        <f t="shared" si="6"/>
        <v>5</v>
      </c>
      <c r="G412" t="str">
        <f>STANDINGS_R[[#This Row],[League]]&amp;STANDINGS_R[[#This Row],[Team]]</f>
        <v>$150 Draft Champions Dec 27 1:00 pm Lg.3572The Minyan</v>
      </c>
    </row>
    <row r="413" spans="1:7" x14ac:dyDescent="0.25">
      <c r="A413">
        <v>838</v>
      </c>
      <c r="B413" t="s">
        <v>151</v>
      </c>
      <c r="C413" t="s">
        <v>843</v>
      </c>
      <c r="D413">
        <v>1027</v>
      </c>
      <c r="E413">
        <v>2077</v>
      </c>
      <c r="F413">
        <f t="shared" si="6"/>
        <v>6</v>
      </c>
      <c r="G413" t="str">
        <f>STANDINGS_R[[#This Row],[League]]&amp;STANDINGS_R[[#This Row],[Team]]</f>
        <v>$150 Draft Champions Dec 27 1:00 pm Lg.3572Thing 2</v>
      </c>
    </row>
    <row r="414" spans="1:7" x14ac:dyDescent="0.25">
      <c r="A414">
        <v>1058</v>
      </c>
      <c r="B414" t="s">
        <v>185</v>
      </c>
      <c r="C414" t="s">
        <v>843</v>
      </c>
      <c r="D414">
        <v>1012</v>
      </c>
      <c r="E414">
        <v>1849</v>
      </c>
      <c r="F414">
        <f t="shared" si="6"/>
        <v>7</v>
      </c>
      <c r="G414" t="str">
        <f>STANDINGS_R[[#This Row],[League]]&amp;STANDINGS_R[[#This Row],[Team]]</f>
        <v>$150 Draft Champions Dec 27 1:00 pm Lg.3572Cococrispies</v>
      </c>
    </row>
    <row r="415" spans="1:7" x14ac:dyDescent="0.25">
      <c r="A415">
        <v>1263</v>
      </c>
      <c r="B415" t="s">
        <v>148</v>
      </c>
      <c r="C415" t="s">
        <v>843</v>
      </c>
      <c r="D415">
        <v>996</v>
      </c>
      <c r="E415">
        <v>1642</v>
      </c>
      <c r="F415">
        <f t="shared" si="6"/>
        <v>8</v>
      </c>
      <c r="G415" t="str">
        <f>STANDINGS_R[[#This Row],[League]]&amp;STANDINGS_R[[#This Row],[Team]]</f>
        <v>$150 Draft Champions Dec 27 1:00 pm Lg.3572Ocular Keratitis DC1</v>
      </c>
    </row>
    <row r="416" spans="1:7" x14ac:dyDescent="0.25">
      <c r="A416">
        <v>1361</v>
      </c>
      <c r="B416" t="s">
        <v>850</v>
      </c>
      <c r="C416" t="s">
        <v>843</v>
      </c>
      <c r="D416">
        <v>990</v>
      </c>
      <c r="E416">
        <v>1548.5</v>
      </c>
      <c r="F416">
        <f t="shared" si="6"/>
        <v>9</v>
      </c>
      <c r="G416" t="str">
        <f>STANDINGS_R[[#This Row],[League]]&amp;STANDINGS_R[[#This Row],[Team]]</f>
        <v>$150 Draft Champions Dec 27 1:00 pm Lg.3572Statesboro Blues</v>
      </c>
    </row>
    <row r="417" spans="1:7" x14ac:dyDescent="0.25">
      <c r="A417">
        <v>1389</v>
      </c>
      <c r="B417" t="s">
        <v>17</v>
      </c>
      <c r="C417" t="s">
        <v>843</v>
      </c>
      <c r="D417">
        <v>988</v>
      </c>
      <c r="E417">
        <v>1521.5</v>
      </c>
      <c r="F417">
        <f t="shared" si="6"/>
        <v>10</v>
      </c>
      <c r="G417" t="str">
        <f>STANDINGS_R[[#This Row],[League]]&amp;STANDINGS_R[[#This Row],[Team]]</f>
        <v>$150 Draft Champions Dec 27 1:00 pm Lg.3572Millertime</v>
      </c>
    </row>
    <row r="418" spans="1:7" x14ac:dyDescent="0.25">
      <c r="A418">
        <v>1932</v>
      </c>
      <c r="B418" t="s">
        <v>186</v>
      </c>
      <c r="C418" t="s">
        <v>843</v>
      </c>
      <c r="D418">
        <v>946</v>
      </c>
      <c r="E418">
        <v>979</v>
      </c>
      <c r="F418">
        <f t="shared" si="6"/>
        <v>11</v>
      </c>
      <c r="G418" t="str">
        <f>STANDINGS_R[[#This Row],[League]]&amp;STANDINGS_R[[#This Row],[Team]]</f>
        <v>$150 Draft Champions Dec 27 1:00 pm Lg.3572LONG GONE</v>
      </c>
    </row>
    <row r="419" spans="1:7" x14ac:dyDescent="0.25">
      <c r="A419">
        <v>2003</v>
      </c>
      <c r="B419" t="s">
        <v>851</v>
      </c>
      <c r="C419" t="s">
        <v>843</v>
      </c>
      <c r="D419">
        <v>941</v>
      </c>
      <c r="E419">
        <v>906</v>
      </c>
      <c r="F419">
        <f t="shared" si="6"/>
        <v>12</v>
      </c>
      <c r="G419" t="str">
        <f>STANDINGS_R[[#This Row],[League]]&amp;STANDINGS_R[[#This Row],[Team]]</f>
        <v>$150 Draft Champions Dec 27 1:00 pm Lg.3572Giant Pig</v>
      </c>
    </row>
    <row r="420" spans="1:7" x14ac:dyDescent="0.25">
      <c r="A420">
        <v>2133</v>
      </c>
      <c r="B420" t="s">
        <v>845</v>
      </c>
      <c r="C420" t="s">
        <v>843</v>
      </c>
      <c r="D420">
        <v>929</v>
      </c>
      <c r="E420">
        <v>778.5</v>
      </c>
      <c r="F420">
        <f t="shared" si="6"/>
        <v>13</v>
      </c>
      <c r="G420" t="str">
        <f>STANDINGS_R[[#This Row],[League]]&amp;STANDINGS_R[[#This Row],[Team]]</f>
        <v>$150 Draft Champions Dec 27 1:00 pm Lg.3572Dizzy Esasky III</v>
      </c>
    </row>
    <row r="421" spans="1:7" x14ac:dyDescent="0.25">
      <c r="A421">
        <v>2512</v>
      </c>
      <c r="B421" t="s">
        <v>127</v>
      </c>
      <c r="C421" t="s">
        <v>843</v>
      </c>
      <c r="D421">
        <v>885</v>
      </c>
      <c r="E421">
        <v>399.5</v>
      </c>
      <c r="F421">
        <f t="shared" si="6"/>
        <v>14</v>
      </c>
      <c r="G421" t="str">
        <f>STANDINGS_R[[#This Row],[League]]&amp;STANDINGS_R[[#This Row],[Team]]</f>
        <v>$150 Draft Champions Dec 27 1:00 pm Lg.3572Just An Old Vet</v>
      </c>
    </row>
    <row r="422" spans="1:7" x14ac:dyDescent="0.25">
      <c r="A422">
        <v>2678</v>
      </c>
      <c r="B422" t="s">
        <v>846</v>
      </c>
      <c r="C422" t="s">
        <v>843</v>
      </c>
      <c r="D422">
        <v>856</v>
      </c>
      <c r="E422">
        <v>234</v>
      </c>
      <c r="F422">
        <f t="shared" si="6"/>
        <v>15</v>
      </c>
      <c r="G422" t="str">
        <f>STANDINGS_R[[#This Row],[League]]&amp;STANDINGS_R[[#This Row],[Team]]</f>
        <v>$150 Draft Champions Dec 27 1:00 pm Lg.3572Tall Timber DC18</v>
      </c>
    </row>
    <row r="423" spans="1:7" x14ac:dyDescent="0.25">
      <c r="A423">
        <v>95</v>
      </c>
      <c r="B423" t="s">
        <v>852</v>
      </c>
      <c r="C423" t="s">
        <v>853</v>
      </c>
      <c r="D423">
        <v>1115</v>
      </c>
      <c r="E423">
        <v>2816.5</v>
      </c>
      <c r="F423">
        <f t="shared" si="6"/>
        <v>1</v>
      </c>
      <c r="G423" t="str">
        <f>STANDINGS_R[[#This Row],[League]]&amp;STANDINGS_R[[#This Row],[Team]]</f>
        <v>$150 Draft Champions Dec 29 1:00 pm Lg.3574Team LeValley 2</v>
      </c>
    </row>
    <row r="424" spans="1:7" x14ac:dyDescent="0.25">
      <c r="A424">
        <v>260</v>
      </c>
      <c r="B424" t="s">
        <v>855</v>
      </c>
      <c r="C424" t="s">
        <v>853</v>
      </c>
      <c r="D424">
        <v>1084</v>
      </c>
      <c r="E424">
        <v>2649</v>
      </c>
      <c r="F424">
        <f t="shared" si="6"/>
        <v>2</v>
      </c>
      <c r="G424" t="str">
        <f>STANDINGS_R[[#This Row],[League]]&amp;STANDINGS_R[[#This Row],[Team]]</f>
        <v>$150 Draft Champions Dec 29 1:00 pm Lg.3574McLovin</v>
      </c>
    </row>
    <row r="425" spans="1:7" x14ac:dyDescent="0.25">
      <c r="A425">
        <v>708</v>
      </c>
      <c r="B425" t="s">
        <v>859</v>
      </c>
      <c r="C425" t="s">
        <v>853</v>
      </c>
      <c r="D425">
        <v>1037</v>
      </c>
      <c r="E425">
        <v>2207.5</v>
      </c>
      <c r="F425">
        <f t="shared" si="6"/>
        <v>3</v>
      </c>
      <c r="G425" t="str">
        <f>STANDINGS_R[[#This Row],[League]]&amp;STANDINGS_R[[#This Row],[Team]]</f>
        <v>$150 Draft Champions Dec 29 1:00 pm Lg.3574Team Floyd I</v>
      </c>
    </row>
    <row r="426" spans="1:7" x14ac:dyDescent="0.25">
      <c r="A426">
        <v>902</v>
      </c>
      <c r="B426" t="s">
        <v>56</v>
      </c>
      <c r="C426" t="s">
        <v>853</v>
      </c>
      <c r="D426">
        <v>1022</v>
      </c>
      <c r="E426">
        <v>2006.5</v>
      </c>
      <c r="F426">
        <f t="shared" si="6"/>
        <v>4</v>
      </c>
      <c r="G426" t="str">
        <f>STANDINGS_R[[#This Row],[League]]&amp;STANDINGS_R[[#This Row],[Team]]</f>
        <v>$150 Draft Champions Dec 29 1:00 pm Lg.3574DOUGHBOYS</v>
      </c>
    </row>
    <row r="427" spans="1:7" x14ac:dyDescent="0.25">
      <c r="A427">
        <v>1019</v>
      </c>
      <c r="B427" t="s">
        <v>470</v>
      </c>
      <c r="C427" t="s">
        <v>853</v>
      </c>
      <c r="D427">
        <v>1014</v>
      </c>
      <c r="E427">
        <v>1884</v>
      </c>
      <c r="F427">
        <f t="shared" si="6"/>
        <v>5</v>
      </c>
      <c r="G427" t="str">
        <f>STANDINGS_R[[#This Row],[League]]&amp;STANDINGS_R[[#This Row],[Team]]</f>
        <v>$150 Draft Champions Dec 29 1:00 pm Lg.3574Brickdust</v>
      </c>
    </row>
    <row r="428" spans="1:7" x14ac:dyDescent="0.25">
      <c r="A428">
        <v>1089</v>
      </c>
      <c r="B428" t="s">
        <v>854</v>
      </c>
      <c r="C428" t="s">
        <v>853</v>
      </c>
      <c r="D428">
        <v>1009</v>
      </c>
      <c r="E428">
        <v>1813</v>
      </c>
      <c r="F428">
        <f t="shared" si="6"/>
        <v>6</v>
      </c>
      <c r="G428" t="str">
        <f>STANDINGS_R[[#This Row],[League]]&amp;STANDINGS_R[[#This Row],[Team]]</f>
        <v>$150 Draft Champions Dec 29 1:00 pm Lg.3574Absolute Truth</v>
      </c>
    </row>
    <row r="429" spans="1:7" x14ac:dyDescent="0.25">
      <c r="A429">
        <v>1141</v>
      </c>
      <c r="B429" t="s">
        <v>154</v>
      </c>
      <c r="C429" t="s">
        <v>853</v>
      </c>
      <c r="D429">
        <v>1005</v>
      </c>
      <c r="E429">
        <v>1767.5</v>
      </c>
      <c r="F429">
        <f t="shared" si="6"/>
        <v>7</v>
      </c>
      <c r="G429" t="str">
        <f>STANDINGS_R[[#This Row],[League]]&amp;STANDINGS_R[[#This Row],[Team]]</f>
        <v>$150 Draft Champions Dec 29 1:00 pm Lg.3574GLG20s</v>
      </c>
    </row>
    <row r="430" spans="1:7" x14ac:dyDescent="0.25">
      <c r="A430">
        <v>1180</v>
      </c>
      <c r="B430" t="s">
        <v>331</v>
      </c>
      <c r="C430" t="s">
        <v>853</v>
      </c>
      <c r="D430">
        <v>1002</v>
      </c>
      <c r="E430">
        <v>1725.5</v>
      </c>
      <c r="F430">
        <f t="shared" si="6"/>
        <v>8</v>
      </c>
      <c r="G430" t="str">
        <f>STANDINGS_R[[#This Row],[League]]&amp;STANDINGS_R[[#This Row],[Team]]</f>
        <v>$150 Draft Champions Dec 29 1:00 pm Lg.3574Golden Sombreros</v>
      </c>
    </row>
    <row r="431" spans="1:7" x14ac:dyDescent="0.25">
      <c r="A431">
        <v>1616</v>
      </c>
      <c r="B431" t="s">
        <v>857</v>
      </c>
      <c r="C431" t="s">
        <v>853</v>
      </c>
      <c r="D431">
        <v>973</v>
      </c>
      <c r="E431">
        <v>1301.5</v>
      </c>
      <c r="F431">
        <f t="shared" si="6"/>
        <v>9</v>
      </c>
      <c r="G431" t="str">
        <f>STANDINGS_R[[#This Row],[League]]&amp;STANDINGS_R[[#This Row],[Team]]</f>
        <v>$150 Draft Champions Dec 29 1:00 pm Lg.3574Vida's Blues 1</v>
      </c>
    </row>
    <row r="432" spans="1:7" x14ac:dyDescent="0.25">
      <c r="A432">
        <v>1799</v>
      </c>
      <c r="B432" t="s">
        <v>861</v>
      </c>
      <c r="C432" t="s">
        <v>853</v>
      </c>
      <c r="D432">
        <v>957</v>
      </c>
      <c r="E432">
        <v>1107</v>
      </c>
      <c r="F432">
        <f t="shared" si="6"/>
        <v>10</v>
      </c>
      <c r="G432" t="str">
        <f>STANDINGS_R[[#This Row],[League]]&amp;STANDINGS_R[[#This Row],[Team]]</f>
        <v>$150 Draft Champions Dec 29 1:00 pm Lg.3574Donnie Ballgame</v>
      </c>
    </row>
    <row r="433" spans="1:7" x14ac:dyDescent="0.25">
      <c r="A433">
        <v>1890</v>
      </c>
      <c r="B433" t="s">
        <v>856</v>
      </c>
      <c r="C433" t="s">
        <v>853</v>
      </c>
      <c r="D433">
        <v>950</v>
      </c>
      <c r="E433">
        <v>1025.5</v>
      </c>
      <c r="F433">
        <f t="shared" si="6"/>
        <v>11</v>
      </c>
      <c r="G433" t="str">
        <f>STANDINGS_R[[#This Row],[League]]&amp;STANDINGS_R[[#This Row],[Team]]</f>
        <v>$150 Draft Champions Dec 29 1:00 pm Lg.3574Sunshine Boys</v>
      </c>
    </row>
    <row r="434" spans="1:7" x14ac:dyDescent="0.25">
      <c r="A434">
        <v>2278</v>
      </c>
      <c r="B434" t="s">
        <v>860</v>
      </c>
      <c r="C434" t="s">
        <v>853</v>
      </c>
      <c r="D434">
        <v>915</v>
      </c>
      <c r="E434">
        <v>634</v>
      </c>
      <c r="F434">
        <f t="shared" si="6"/>
        <v>12</v>
      </c>
      <c r="G434" t="str">
        <f>STANDINGS_R[[#This Row],[League]]&amp;STANDINGS_R[[#This Row],[Team]]</f>
        <v>$150 Draft Champions Dec 29 1:00 pm Lg.3574Cultured Hooligan 2</v>
      </c>
    </row>
    <row r="435" spans="1:7" x14ac:dyDescent="0.25">
      <c r="A435">
        <v>2392</v>
      </c>
      <c r="B435" t="s">
        <v>17</v>
      </c>
      <c r="C435" t="s">
        <v>853</v>
      </c>
      <c r="D435">
        <v>903</v>
      </c>
      <c r="E435">
        <v>520.5</v>
      </c>
      <c r="F435">
        <f t="shared" si="6"/>
        <v>13</v>
      </c>
      <c r="G435" t="str">
        <f>STANDINGS_R[[#This Row],[League]]&amp;STANDINGS_R[[#This Row],[Team]]</f>
        <v>$150 Draft Champions Dec 29 1:00 pm Lg.3574Millertime</v>
      </c>
    </row>
    <row r="436" spans="1:7" x14ac:dyDescent="0.25">
      <c r="A436">
        <v>2498</v>
      </c>
      <c r="B436" t="s">
        <v>52</v>
      </c>
      <c r="C436" t="s">
        <v>853</v>
      </c>
      <c r="D436">
        <v>887</v>
      </c>
      <c r="E436">
        <v>416.5</v>
      </c>
      <c r="F436">
        <f t="shared" si="6"/>
        <v>14</v>
      </c>
      <c r="G436" t="str">
        <f>STANDINGS_R[[#This Row],[League]]&amp;STANDINGS_R[[#This Row],[Team]]</f>
        <v>$150 Draft Champions Dec 29 1:00 pm Lg.3574Tree Huggers</v>
      </c>
    </row>
    <row r="437" spans="1:7" x14ac:dyDescent="0.25">
      <c r="A437">
        <v>2564</v>
      </c>
      <c r="B437" t="s">
        <v>858</v>
      </c>
      <c r="C437" t="s">
        <v>853</v>
      </c>
      <c r="D437">
        <v>878</v>
      </c>
      <c r="E437">
        <v>351.5</v>
      </c>
      <c r="F437">
        <f t="shared" si="6"/>
        <v>15</v>
      </c>
      <c r="G437" t="str">
        <f>STANDINGS_R[[#This Row],[League]]&amp;STANDINGS_R[[#This Row],[Team]]</f>
        <v>$150 Draft Champions Dec 29 1:00 pm Lg.3574The Olson Boys</v>
      </c>
    </row>
    <row r="438" spans="1:7" x14ac:dyDescent="0.25">
      <c r="A438">
        <v>91</v>
      </c>
      <c r="B438" t="s">
        <v>480</v>
      </c>
      <c r="C438" t="s">
        <v>863</v>
      </c>
      <c r="D438">
        <v>1116</v>
      </c>
      <c r="E438">
        <v>2819</v>
      </c>
      <c r="F438">
        <f t="shared" si="6"/>
        <v>1</v>
      </c>
      <c r="G438" t="str">
        <f>STANDINGS_R[[#This Row],[League]]&amp;STANDINGS_R[[#This Row],[Team]]</f>
        <v>$150 Draft Champions Dec 30 1:00 pm Lg.3575Boys of Summer</v>
      </c>
    </row>
    <row r="439" spans="1:7" x14ac:dyDescent="0.25">
      <c r="A439">
        <v>368</v>
      </c>
      <c r="B439" t="s">
        <v>866</v>
      </c>
      <c r="C439" t="s">
        <v>863</v>
      </c>
      <c r="D439">
        <v>1069</v>
      </c>
      <c r="E439">
        <v>2541</v>
      </c>
      <c r="F439">
        <f t="shared" si="6"/>
        <v>2</v>
      </c>
      <c r="G439" t="str">
        <f>STANDINGS_R[[#This Row],[League]]&amp;STANDINGS_R[[#This Row],[Team]]</f>
        <v>$150 Draft Champions Dec 30 1:00 pm Lg.3575Caseycausingchaos</v>
      </c>
    </row>
    <row r="440" spans="1:7" x14ac:dyDescent="0.25">
      <c r="A440">
        <v>641</v>
      </c>
      <c r="B440" t="s">
        <v>865</v>
      </c>
      <c r="C440" t="s">
        <v>863</v>
      </c>
      <c r="D440">
        <v>1041</v>
      </c>
      <c r="E440">
        <v>2265</v>
      </c>
      <c r="F440">
        <f t="shared" si="6"/>
        <v>3</v>
      </c>
      <c r="G440" t="str">
        <f>STANDINGS_R[[#This Row],[League]]&amp;STANDINGS_R[[#This Row],[Team]]</f>
        <v>$150 Draft Champions Dec 30 1:00 pm Lg.3575Golden Bozos</v>
      </c>
    </row>
    <row r="441" spans="1:7" x14ac:dyDescent="0.25">
      <c r="A441">
        <v>768</v>
      </c>
      <c r="B441" t="s">
        <v>862</v>
      </c>
      <c r="C441" t="s">
        <v>863</v>
      </c>
      <c r="D441">
        <v>1032</v>
      </c>
      <c r="E441">
        <v>2136.5</v>
      </c>
      <c r="F441">
        <f t="shared" si="6"/>
        <v>4</v>
      </c>
      <c r="G441" t="str">
        <f>STANDINGS_R[[#This Row],[League]]&amp;STANDINGS_R[[#This Row],[Team]]</f>
        <v>$150 Draft Champions Dec 30 1:00 pm Lg.3575Booyah Baseball</v>
      </c>
    </row>
    <row r="442" spans="1:7" x14ac:dyDescent="0.25">
      <c r="A442">
        <v>1035</v>
      </c>
      <c r="B442" t="s">
        <v>870</v>
      </c>
      <c r="C442" t="s">
        <v>863</v>
      </c>
      <c r="D442">
        <v>1014</v>
      </c>
      <c r="E442">
        <v>1884</v>
      </c>
      <c r="F442">
        <f t="shared" si="6"/>
        <v>5</v>
      </c>
      <c r="G442" t="str">
        <f>STANDINGS_R[[#This Row],[League]]&amp;STANDINGS_R[[#This Row],[Team]]</f>
        <v>$150 Draft Champions Dec 30 1:00 pm Lg.3575The Achievers - DC 3</v>
      </c>
    </row>
    <row r="443" spans="1:7" x14ac:dyDescent="0.25">
      <c r="A443">
        <v>1095</v>
      </c>
      <c r="B443" t="s">
        <v>134</v>
      </c>
      <c r="C443" t="s">
        <v>863</v>
      </c>
      <c r="D443">
        <v>1009</v>
      </c>
      <c r="E443">
        <v>1813</v>
      </c>
      <c r="F443">
        <f t="shared" si="6"/>
        <v>6</v>
      </c>
      <c r="G443" t="str">
        <f>STANDINGS_R[[#This Row],[League]]&amp;STANDINGS_R[[#This Row],[Team]]</f>
        <v>$150 Draft Champions Dec 30 1:00 pm Lg.3575Forest Hills Fiends</v>
      </c>
    </row>
    <row r="444" spans="1:7" x14ac:dyDescent="0.25">
      <c r="A444">
        <v>1385</v>
      </c>
      <c r="B444" t="s">
        <v>864</v>
      </c>
      <c r="C444" t="s">
        <v>863</v>
      </c>
      <c r="D444">
        <v>988</v>
      </c>
      <c r="E444">
        <v>1521.5</v>
      </c>
      <c r="F444">
        <f t="shared" si="6"/>
        <v>7</v>
      </c>
      <c r="G444" t="str">
        <f>STANDINGS_R[[#This Row],[League]]&amp;STANDINGS_R[[#This Row],[Team]]</f>
        <v>$150 Draft Champions Dec 30 1:00 pm Lg.3575Hungry Dogs Hunt Best</v>
      </c>
    </row>
    <row r="445" spans="1:7" x14ac:dyDescent="0.25">
      <c r="A445">
        <v>1409</v>
      </c>
      <c r="B445" t="s">
        <v>508</v>
      </c>
      <c r="C445" t="s">
        <v>863</v>
      </c>
      <c r="D445">
        <v>987</v>
      </c>
      <c r="E445">
        <v>1505.5</v>
      </c>
      <c r="F445">
        <f t="shared" si="6"/>
        <v>8</v>
      </c>
      <c r="G445" t="str">
        <f>STANDINGS_R[[#This Row],[League]]&amp;STANDINGS_R[[#This Row],[Team]]</f>
        <v>$150 Draft Champions Dec 30 1:00 pm Lg.3575Team Robinson</v>
      </c>
    </row>
    <row r="446" spans="1:7" x14ac:dyDescent="0.25">
      <c r="A446">
        <v>1467</v>
      </c>
      <c r="B446" t="s">
        <v>871</v>
      </c>
      <c r="C446" t="s">
        <v>863</v>
      </c>
      <c r="D446">
        <v>983</v>
      </c>
      <c r="E446">
        <v>1447.5</v>
      </c>
      <c r="F446">
        <f t="shared" si="6"/>
        <v>9</v>
      </c>
      <c r="G446" t="str">
        <f>STANDINGS_R[[#This Row],[League]]&amp;STANDINGS_R[[#This Row],[Team]]</f>
        <v>$150 Draft Champions Dec 30 1:00 pm Lg.3575Unlisted</v>
      </c>
    </row>
    <row r="447" spans="1:7" x14ac:dyDescent="0.25">
      <c r="A447">
        <v>1712</v>
      </c>
      <c r="B447" t="s">
        <v>494</v>
      </c>
      <c r="C447" t="s">
        <v>863</v>
      </c>
      <c r="D447">
        <v>964</v>
      </c>
      <c r="E447">
        <v>1196</v>
      </c>
      <c r="F447">
        <f t="shared" si="6"/>
        <v>10</v>
      </c>
      <c r="G447" t="str">
        <f>STANDINGS_R[[#This Row],[League]]&amp;STANDINGS_R[[#This Row],[Team]]</f>
        <v>$150 Draft Champions Dec 30 1:00 pm Lg.3575Corleone</v>
      </c>
    </row>
    <row r="448" spans="1:7" x14ac:dyDescent="0.25">
      <c r="A448">
        <v>1734</v>
      </c>
      <c r="B448" t="s">
        <v>867</v>
      </c>
      <c r="C448" t="s">
        <v>863</v>
      </c>
      <c r="D448">
        <v>962</v>
      </c>
      <c r="E448">
        <v>1177.5</v>
      </c>
      <c r="F448">
        <f t="shared" si="6"/>
        <v>11</v>
      </c>
      <c r="G448" t="str">
        <f>STANDINGS_R[[#This Row],[League]]&amp;STANDINGS_R[[#This Row],[Team]]</f>
        <v>$150 Draft Champions Dec 30 1:00 pm Lg.3575SauceBoy</v>
      </c>
    </row>
    <row r="449" spans="1:7" x14ac:dyDescent="0.25">
      <c r="A449">
        <v>2327</v>
      </c>
      <c r="B449" t="s">
        <v>869</v>
      </c>
      <c r="C449" t="s">
        <v>863</v>
      </c>
      <c r="D449">
        <v>911</v>
      </c>
      <c r="E449">
        <v>591.5</v>
      </c>
      <c r="F449">
        <f t="shared" si="6"/>
        <v>12</v>
      </c>
      <c r="G449" t="str">
        <f>STANDINGS_R[[#This Row],[League]]&amp;STANDINGS_R[[#This Row],[Team]]</f>
        <v>$150 Draft Champions Dec 30 1:00 pm Lg.3575Tommy Boy</v>
      </c>
    </row>
    <row r="450" spans="1:7" x14ac:dyDescent="0.25">
      <c r="A450">
        <v>2463</v>
      </c>
      <c r="B450" t="s">
        <v>868</v>
      </c>
      <c r="C450" t="s">
        <v>863</v>
      </c>
      <c r="D450">
        <v>892</v>
      </c>
      <c r="E450">
        <v>451.5</v>
      </c>
      <c r="F450">
        <f t="shared" si="6"/>
        <v>13</v>
      </c>
      <c r="G450" t="str">
        <f>STANDINGS_R[[#This Row],[League]]&amp;STANDINGS_R[[#This Row],[Team]]</f>
        <v>$150 Draft Champions Dec 30 1:00 pm Lg.3575Up in Smoke</v>
      </c>
    </row>
    <row r="451" spans="1:7" x14ac:dyDescent="0.25">
      <c r="A451">
        <v>2595</v>
      </c>
      <c r="B451" t="s">
        <v>27</v>
      </c>
      <c r="C451" t="s">
        <v>863</v>
      </c>
      <c r="D451">
        <v>873</v>
      </c>
      <c r="E451">
        <v>318</v>
      </c>
      <c r="F451">
        <f t="shared" ref="F451:F514" si="7">IF(C451=C450,F450+1,1)</f>
        <v>14</v>
      </c>
      <c r="G451" t="str">
        <f>STANDINGS_R[[#This Row],[League]]&amp;STANDINGS_R[[#This Row],[Team]]</f>
        <v>$150 Draft Champions Dec 30 1:00 pm Lg.3575Team Brady</v>
      </c>
    </row>
    <row r="452" spans="1:7" x14ac:dyDescent="0.25">
      <c r="A452">
        <v>2837</v>
      </c>
      <c r="B452" t="s">
        <v>731</v>
      </c>
      <c r="C452" t="s">
        <v>863</v>
      </c>
      <c r="D452">
        <v>807</v>
      </c>
      <c r="E452">
        <v>76</v>
      </c>
      <c r="F452">
        <f t="shared" si="7"/>
        <v>15</v>
      </c>
      <c r="G452" t="str">
        <f>STANDINGS_R[[#This Row],[League]]&amp;STANDINGS_R[[#This Row],[Team]]</f>
        <v>$150 Draft Champions Dec 30 1:00 pm Lg.3575Team Owens</v>
      </c>
    </row>
    <row r="453" spans="1:7" x14ac:dyDescent="0.25">
      <c r="A453">
        <v>269</v>
      </c>
      <c r="B453" t="s">
        <v>875</v>
      </c>
      <c r="C453" t="s">
        <v>873</v>
      </c>
      <c r="D453">
        <v>1083</v>
      </c>
      <c r="E453">
        <v>2643.5</v>
      </c>
      <c r="F453">
        <f t="shared" si="7"/>
        <v>1</v>
      </c>
      <c r="G453" t="str">
        <f>STANDINGS_R[[#This Row],[League]]&amp;STANDINGS_R[[#This Row],[Team]]</f>
        <v>$150 Draft Champions Express Feb 12 8:00 pm Lg.3692Trouble will find me</v>
      </c>
    </row>
    <row r="454" spans="1:7" x14ac:dyDescent="0.25">
      <c r="A454">
        <v>516</v>
      </c>
      <c r="B454" t="s">
        <v>878</v>
      </c>
      <c r="C454" t="s">
        <v>873</v>
      </c>
      <c r="D454">
        <v>1053</v>
      </c>
      <c r="E454">
        <v>2391</v>
      </c>
      <c r="F454">
        <f t="shared" si="7"/>
        <v>2</v>
      </c>
      <c r="G454" t="str">
        <f>STANDINGS_R[[#This Row],[League]]&amp;STANDINGS_R[[#This Row],[Team]]</f>
        <v>$150 Draft Champions Express Feb 12 8:00 pm Lg.3692Les Brown</v>
      </c>
    </row>
    <row r="455" spans="1:7" x14ac:dyDescent="0.25">
      <c r="A455">
        <v>747</v>
      </c>
      <c r="B455" t="s">
        <v>438</v>
      </c>
      <c r="C455" t="s">
        <v>873</v>
      </c>
      <c r="D455">
        <v>1034</v>
      </c>
      <c r="E455">
        <v>2166.5</v>
      </c>
      <c r="F455">
        <f t="shared" si="7"/>
        <v>3</v>
      </c>
      <c r="G455" t="str">
        <f>STANDINGS_R[[#This Row],[League]]&amp;STANDINGS_R[[#This Row],[Team]]</f>
        <v>$150 Draft Champions Express Feb 12 8:00 pm Lg.3692Surrender Dorothy! (4)</v>
      </c>
    </row>
    <row r="456" spans="1:7" x14ac:dyDescent="0.25">
      <c r="A456">
        <v>1238</v>
      </c>
      <c r="B456" t="s">
        <v>877</v>
      </c>
      <c r="C456" t="s">
        <v>873</v>
      </c>
      <c r="D456">
        <v>998</v>
      </c>
      <c r="E456">
        <v>1666.5</v>
      </c>
      <c r="F456">
        <f t="shared" si="7"/>
        <v>4</v>
      </c>
      <c r="G456" t="str">
        <f>STANDINGS_R[[#This Row],[League]]&amp;STANDINGS_R[[#This Row],[Team]]</f>
        <v>$150 Draft Champions Express Feb 12 8:00 pm Lg.36925 - the Hazel Charlies</v>
      </c>
    </row>
    <row r="457" spans="1:7" x14ac:dyDescent="0.25">
      <c r="A457">
        <v>1420</v>
      </c>
      <c r="B457" t="s">
        <v>169</v>
      </c>
      <c r="C457" t="s">
        <v>873</v>
      </c>
      <c r="D457">
        <v>986</v>
      </c>
      <c r="E457">
        <v>1491</v>
      </c>
      <c r="F457">
        <f t="shared" si="7"/>
        <v>5</v>
      </c>
      <c r="G457" t="str">
        <f>STANDINGS_R[[#This Row],[League]]&amp;STANDINGS_R[[#This Row],[Team]]</f>
        <v>$150 Draft Champions Express Feb 12 8:00 pm Lg.3692Team Malsch</v>
      </c>
    </row>
    <row r="458" spans="1:7" x14ac:dyDescent="0.25">
      <c r="A458">
        <v>1429</v>
      </c>
      <c r="B458" t="s">
        <v>37</v>
      </c>
      <c r="C458" t="s">
        <v>873</v>
      </c>
      <c r="D458">
        <v>985</v>
      </c>
      <c r="E458">
        <v>1478.5</v>
      </c>
      <c r="F458">
        <f t="shared" si="7"/>
        <v>6</v>
      </c>
      <c r="G458" t="str">
        <f>STANDINGS_R[[#This Row],[League]]&amp;STANDINGS_R[[#This Row],[Team]]</f>
        <v>$150 Draft Champions Express Feb 12 8:00 pm Lg.3692Bread Zeppelin</v>
      </c>
    </row>
    <row r="459" spans="1:7" x14ac:dyDescent="0.25">
      <c r="A459">
        <v>1558</v>
      </c>
      <c r="B459" t="s">
        <v>32</v>
      </c>
      <c r="C459" t="s">
        <v>873</v>
      </c>
      <c r="D459">
        <v>977</v>
      </c>
      <c r="E459">
        <v>1357.5</v>
      </c>
      <c r="F459">
        <f t="shared" si="7"/>
        <v>7</v>
      </c>
      <c r="G459" t="str">
        <f>STANDINGS_R[[#This Row],[League]]&amp;STANDINGS_R[[#This Row],[Team]]</f>
        <v>$150 Draft Champions Express Feb 12 8:00 pm Lg.3692Team enfield</v>
      </c>
    </row>
    <row r="460" spans="1:7" x14ac:dyDescent="0.25">
      <c r="A460">
        <v>1683</v>
      </c>
      <c r="B460" t="s">
        <v>874</v>
      </c>
      <c r="C460" t="s">
        <v>873</v>
      </c>
      <c r="D460">
        <v>967</v>
      </c>
      <c r="E460">
        <v>1226.5</v>
      </c>
      <c r="F460">
        <f t="shared" si="7"/>
        <v>8</v>
      </c>
      <c r="G460" t="str">
        <f>STANDINGS_R[[#This Row],[League]]&amp;STANDINGS_R[[#This Row],[Team]]</f>
        <v>$150 Draft Champions Express Feb 12 8:00 pm Lg.3692Lollygaggers DC2</v>
      </c>
    </row>
    <row r="461" spans="1:7" x14ac:dyDescent="0.25">
      <c r="A461">
        <v>1735</v>
      </c>
      <c r="B461" t="s">
        <v>881</v>
      </c>
      <c r="C461" t="s">
        <v>873</v>
      </c>
      <c r="D461">
        <v>962</v>
      </c>
      <c r="E461">
        <v>1177.5</v>
      </c>
      <c r="F461">
        <f t="shared" si="7"/>
        <v>9</v>
      </c>
      <c r="G461" t="str">
        <f>STANDINGS_R[[#This Row],[League]]&amp;STANDINGS_R[[#This Row],[Team]]</f>
        <v>$150 Draft Champions Express Feb 12 8:00 pm Lg.3692Strange Brew Crew</v>
      </c>
    </row>
    <row r="462" spans="1:7" x14ac:dyDescent="0.25">
      <c r="A462">
        <v>1909</v>
      </c>
      <c r="B462" t="s">
        <v>882</v>
      </c>
      <c r="C462" t="s">
        <v>873</v>
      </c>
      <c r="D462">
        <v>948</v>
      </c>
      <c r="E462">
        <v>1003</v>
      </c>
      <c r="F462">
        <f t="shared" si="7"/>
        <v>10</v>
      </c>
      <c r="G462" t="str">
        <f>STANDINGS_R[[#This Row],[League]]&amp;STANDINGS_R[[#This Row],[Team]]</f>
        <v>$150 Draft Champions Express Feb 12 8:00 pm Lg.3692Macaroon</v>
      </c>
    </row>
    <row r="463" spans="1:7" x14ac:dyDescent="0.25">
      <c r="A463">
        <v>2081</v>
      </c>
      <c r="B463" t="s">
        <v>872</v>
      </c>
      <c r="C463" t="s">
        <v>873</v>
      </c>
      <c r="D463">
        <v>934</v>
      </c>
      <c r="E463">
        <v>829.5</v>
      </c>
      <c r="F463">
        <f t="shared" si="7"/>
        <v>11</v>
      </c>
      <c r="G463" t="str">
        <f>STANDINGS_R[[#This Row],[League]]&amp;STANDINGS_R[[#This Row],[Team]]</f>
        <v>$150 Draft Champions Express Feb 12 8:00 pm Lg.3692Grant1</v>
      </c>
    </row>
    <row r="464" spans="1:7" x14ac:dyDescent="0.25">
      <c r="A464">
        <v>2187</v>
      </c>
      <c r="B464" t="s">
        <v>7</v>
      </c>
      <c r="C464" t="s">
        <v>873</v>
      </c>
      <c r="D464">
        <v>924</v>
      </c>
      <c r="E464">
        <v>728</v>
      </c>
      <c r="F464">
        <f t="shared" si="7"/>
        <v>12</v>
      </c>
      <c r="G464" t="str">
        <f>STANDINGS_R[[#This Row],[League]]&amp;STANDINGS_R[[#This Row],[Team]]</f>
        <v>$150 Draft Champions Express Feb 12 8:00 pm Lg.3692Team Miller</v>
      </c>
    </row>
    <row r="465" spans="1:7" x14ac:dyDescent="0.25">
      <c r="A465">
        <v>2310</v>
      </c>
      <c r="B465" t="s">
        <v>879</v>
      </c>
      <c r="C465" t="s">
        <v>873</v>
      </c>
      <c r="D465">
        <v>912</v>
      </c>
      <c r="E465">
        <v>605</v>
      </c>
      <c r="F465">
        <f t="shared" si="7"/>
        <v>13</v>
      </c>
      <c r="G465" t="str">
        <f>STANDINGS_R[[#This Row],[League]]&amp;STANDINGS_R[[#This Row],[Team]]</f>
        <v>$150 Draft Champions Express Feb 12 8:00 pm Lg.3692Team Kuberski2</v>
      </c>
    </row>
    <row r="466" spans="1:7" x14ac:dyDescent="0.25">
      <c r="A466">
        <v>2821</v>
      </c>
      <c r="B466" t="s">
        <v>876</v>
      </c>
      <c r="C466" t="s">
        <v>873</v>
      </c>
      <c r="D466">
        <v>812</v>
      </c>
      <c r="E466">
        <v>90.5</v>
      </c>
      <c r="F466">
        <f t="shared" si="7"/>
        <v>14</v>
      </c>
      <c r="G466" t="str">
        <f>STANDINGS_R[[#This Row],[League]]&amp;STANDINGS_R[[#This Row],[Team]]</f>
        <v>$150 Draft Champions Express Feb 12 8:00 pm Lg.3692Team Larimer</v>
      </c>
    </row>
    <row r="467" spans="1:7" x14ac:dyDescent="0.25">
      <c r="A467">
        <v>2897</v>
      </c>
      <c r="B467" t="s">
        <v>880</v>
      </c>
      <c r="C467" t="s">
        <v>873</v>
      </c>
      <c r="D467">
        <v>725</v>
      </c>
      <c r="E467">
        <v>15</v>
      </c>
      <c r="F467">
        <f t="shared" si="7"/>
        <v>15</v>
      </c>
      <c r="G467" t="str">
        <f>STANDINGS_R[[#This Row],[League]]&amp;STANDINGS_R[[#This Row],[Team]]</f>
        <v>$150 Draft Champions Express Feb 12 8:00 pm Lg.3692Profloop4</v>
      </c>
    </row>
    <row r="468" spans="1:7" x14ac:dyDescent="0.25">
      <c r="A468">
        <v>6</v>
      </c>
      <c r="B468" t="s">
        <v>885</v>
      </c>
      <c r="C468" t="s">
        <v>884</v>
      </c>
      <c r="D468">
        <v>1176</v>
      </c>
      <c r="E468">
        <v>2905</v>
      </c>
      <c r="F468">
        <f t="shared" si="7"/>
        <v>1</v>
      </c>
      <c r="G468" t="str">
        <f>STANDINGS_R[[#This Row],[League]]&amp;STANDINGS_R[[#This Row],[Team]]</f>
        <v>$150 Draft Champions Express Feb 14 7:00 pm Lg.37076 -The Justice Berrys C</v>
      </c>
    </row>
    <row r="469" spans="1:7" x14ac:dyDescent="0.25">
      <c r="A469">
        <v>444</v>
      </c>
      <c r="B469" t="s">
        <v>888</v>
      </c>
      <c r="C469" t="s">
        <v>884</v>
      </c>
      <c r="D469">
        <v>1060</v>
      </c>
      <c r="E469">
        <v>2465</v>
      </c>
      <c r="F469">
        <f t="shared" si="7"/>
        <v>2</v>
      </c>
      <c r="G469" t="str">
        <f>STANDINGS_R[[#This Row],[League]]&amp;STANDINGS_R[[#This Row],[Team]]</f>
        <v>$150 Draft Champions Express Feb 14 7:00 pm Lg.3707Blue Sam</v>
      </c>
    </row>
    <row r="470" spans="1:7" x14ac:dyDescent="0.25">
      <c r="A470">
        <v>725</v>
      </c>
      <c r="B470" t="s">
        <v>32</v>
      </c>
      <c r="C470" t="s">
        <v>884</v>
      </c>
      <c r="D470">
        <v>1036</v>
      </c>
      <c r="E470">
        <v>2191.5</v>
      </c>
      <c r="F470">
        <f t="shared" si="7"/>
        <v>3</v>
      </c>
      <c r="G470" t="str">
        <f>STANDINGS_R[[#This Row],[League]]&amp;STANDINGS_R[[#This Row],[Team]]</f>
        <v>$150 Draft Champions Express Feb 14 7:00 pm Lg.3707Team enfield</v>
      </c>
    </row>
    <row r="471" spans="1:7" x14ac:dyDescent="0.25">
      <c r="A471">
        <v>927</v>
      </c>
      <c r="B471" t="s">
        <v>512</v>
      </c>
      <c r="C471" t="s">
        <v>884</v>
      </c>
      <c r="D471">
        <v>1020</v>
      </c>
      <c r="E471">
        <v>1980.5</v>
      </c>
      <c r="F471">
        <f t="shared" si="7"/>
        <v>4</v>
      </c>
      <c r="G471" t="str">
        <f>STANDINGS_R[[#This Row],[League]]&amp;STANDINGS_R[[#This Row],[Team]]</f>
        <v>$150 Draft Champions Express Feb 14 7:00 pm Lg.3707Enter Sandman</v>
      </c>
    </row>
    <row r="472" spans="1:7" x14ac:dyDescent="0.25">
      <c r="A472">
        <v>1045</v>
      </c>
      <c r="B472" t="s">
        <v>892</v>
      </c>
      <c r="C472" t="s">
        <v>884</v>
      </c>
      <c r="D472">
        <v>1013</v>
      </c>
      <c r="E472">
        <v>1865.5</v>
      </c>
      <c r="F472">
        <f t="shared" si="7"/>
        <v>5</v>
      </c>
      <c r="G472" t="str">
        <f>STANDINGS_R[[#This Row],[League]]&amp;STANDINGS_R[[#This Row],[Team]]</f>
        <v>$150 Draft Champions Express Feb 14 7:00 pm Lg.3707Moz Boyz 14</v>
      </c>
    </row>
    <row r="473" spans="1:7" x14ac:dyDescent="0.25">
      <c r="A473">
        <v>1079</v>
      </c>
      <c r="B473" t="s">
        <v>891</v>
      </c>
      <c r="C473" t="s">
        <v>884</v>
      </c>
      <c r="D473">
        <v>1010</v>
      </c>
      <c r="E473">
        <v>1827.5</v>
      </c>
      <c r="F473">
        <f t="shared" si="7"/>
        <v>6</v>
      </c>
      <c r="G473" t="str">
        <f>STANDINGS_R[[#This Row],[League]]&amp;STANDINGS_R[[#This Row],[Team]]</f>
        <v>$150 Draft Champions Express Feb 14 7:00 pm Lg.3707Art of the Rifle</v>
      </c>
    </row>
    <row r="474" spans="1:7" x14ac:dyDescent="0.25">
      <c r="A474">
        <v>1422</v>
      </c>
      <c r="B474" t="s">
        <v>98</v>
      </c>
      <c r="C474" t="s">
        <v>884</v>
      </c>
      <c r="D474">
        <v>986</v>
      </c>
      <c r="E474">
        <v>1491</v>
      </c>
      <c r="F474">
        <f t="shared" si="7"/>
        <v>7</v>
      </c>
      <c r="G474" t="str">
        <f>STANDINGS_R[[#This Row],[League]]&amp;STANDINGS_R[[#This Row],[Team]]</f>
        <v>$150 Draft Champions Express Feb 14 7:00 pm Lg.3707Team Ward</v>
      </c>
    </row>
    <row r="475" spans="1:7" x14ac:dyDescent="0.25">
      <c r="A475">
        <v>1576</v>
      </c>
      <c r="B475" t="s">
        <v>889</v>
      </c>
      <c r="C475" t="s">
        <v>884</v>
      </c>
      <c r="D475">
        <v>976</v>
      </c>
      <c r="E475">
        <v>1342.5</v>
      </c>
      <c r="F475">
        <f t="shared" si="7"/>
        <v>8</v>
      </c>
      <c r="G475" t="str">
        <f>STANDINGS_R[[#This Row],[League]]&amp;STANDINGS_R[[#This Row],[Team]]</f>
        <v>$150 Draft Champions Express Feb 14 7:00 pm Lg.3707Team Thompson</v>
      </c>
    </row>
    <row r="476" spans="1:7" x14ac:dyDescent="0.25">
      <c r="A476">
        <v>1660</v>
      </c>
      <c r="B476" t="s">
        <v>886</v>
      </c>
      <c r="C476" t="s">
        <v>884</v>
      </c>
      <c r="D476">
        <v>969</v>
      </c>
      <c r="E476">
        <v>1256</v>
      </c>
      <c r="F476">
        <f t="shared" si="7"/>
        <v>9</v>
      </c>
      <c r="G476" t="str">
        <f>STANDINGS_R[[#This Row],[League]]&amp;STANDINGS_R[[#This Row],[Team]]</f>
        <v>$150 Draft Champions Express Feb 14 7:00 pm Lg.3707The Broward Bullies</v>
      </c>
    </row>
    <row r="477" spans="1:7" x14ac:dyDescent="0.25">
      <c r="A477">
        <v>1889</v>
      </c>
      <c r="B477" t="s">
        <v>887</v>
      </c>
      <c r="C477" t="s">
        <v>884</v>
      </c>
      <c r="D477">
        <v>950</v>
      </c>
      <c r="E477">
        <v>1025.5</v>
      </c>
      <c r="F477">
        <f t="shared" si="7"/>
        <v>10</v>
      </c>
      <c r="G477" t="str">
        <f>STANDINGS_R[[#This Row],[League]]&amp;STANDINGS_R[[#This Row],[Team]]</f>
        <v>$150 Draft Champions Express Feb 14 7:00 pm Lg.3707Nomads</v>
      </c>
    </row>
    <row r="478" spans="1:7" x14ac:dyDescent="0.25">
      <c r="A478">
        <v>2009</v>
      </c>
      <c r="B478" t="s">
        <v>128</v>
      </c>
      <c r="C478" t="s">
        <v>884</v>
      </c>
      <c r="D478">
        <v>941</v>
      </c>
      <c r="E478">
        <v>906</v>
      </c>
      <c r="F478">
        <f t="shared" si="7"/>
        <v>11</v>
      </c>
      <c r="G478" t="str">
        <f>STANDINGS_R[[#This Row],[League]]&amp;STANDINGS_R[[#This Row],[Team]]</f>
        <v>$150 Draft Champions Express Feb 14 7:00 pm Lg.3707Team Boelkens</v>
      </c>
    </row>
    <row r="479" spans="1:7" x14ac:dyDescent="0.25">
      <c r="A479">
        <v>2448</v>
      </c>
      <c r="B479" t="s">
        <v>584</v>
      </c>
      <c r="C479" t="s">
        <v>884</v>
      </c>
      <c r="D479">
        <v>894</v>
      </c>
      <c r="E479">
        <v>465</v>
      </c>
      <c r="F479">
        <f t="shared" si="7"/>
        <v>12</v>
      </c>
      <c r="G479" t="str">
        <f>STANDINGS_R[[#This Row],[League]]&amp;STANDINGS_R[[#This Row],[Team]]</f>
        <v>$150 Draft Champions Express Feb 14 7:00 pm Lg.3707Team Hughes</v>
      </c>
    </row>
    <row r="480" spans="1:7" x14ac:dyDescent="0.25">
      <c r="A480">
        <v>2598</v>
      </c>
      <c r="B480" t="s">
        <v>107</v>
      </c>
      <c r="C480" t="s">
        <v>884</v>
      </c>
      <c r="D480">
        <v>873</v>
      </c>
      <c r="E480">
        <v>318</v>
      </c>
      <c r="F480">
        <f t="shared" si="7"/>
        <v>13</v>
      </c>
      <c r="G480" t="str">
        <f>STANDINGS_R[[#This Row],[League]]&amp;STANDINGS_R[[#This Row],[Team]]</f>
        <v>$150 Draft Champions Express Feb 14 7:00 pm Lg.3707Team Scott</v>
      </c>
    </row>
    <row r="481" spans="1:7" x14ac:dyDescent="0.25">
      <c r="A481">
        <v>2812</v>
      </c>
      <c r="B481" t="s">
        <v>883</v>
      </c>
      <c r="C481" t="s">
        <v>884</v>
      </c>
      <c r="D481">
        <v>818</v>
      </c>
      <c r="E481">
        <v>100.5</v>
      </c>
      <c r="F481">
        <f t="shared" si="7"/>
        <v>14</v>
      </c>
      <c r="G481" t="str">
        <f>STANDINGS_R[[#This Row],[League]]&amp;STANDINGS_R[[#This Row],[Team]]</f>
        <v>$150 Draft Champions Express Feb 14 7:00 pm Lg.3707Out of Gas</v>
      </c>
    </row>
    <row r="482" spans="1:7" x14ac:dyDescent="0.25">
      <c r="A482">
        <v>2906</v>
      </c>
      <c r="B482" t="s">
        <v>890</v>
      </c>
      <c r="C482" t="s">
        <v>884</v>
      </c>
      <c r="D482">
        <v>696</v>
      </c>
      <c r="E482">
        <v>6</v>
      </c>
      <c r="F482">
        <f t="shared" si="7"/>
        <v>15</v>
      </c>
      <c r="G482" t="str">
        <f>STANDINGS_R[[#This Row],[League]]&amp;STANDINGS_R[[#This Row],[Team]]</f>
        <v>$150 Draft Champions Express Feb 14 7:00 pm Lg.3707To Kill a Marlon Byrd</v>
      </c>
    </row>
    <row r="483" spans="1:7" x14ac:dyDescent="0.25">
      <c r="A483">
        <v>46</v>
      </c>
      <c r="B483" t="s">
        <v>894</v>
      </c>
      <c r="C483" t="s">
        <v>893</v>
      </c>
      <c r="D483">
        <v>1136</v>
      </c>
      <c r="E483">
        <v>2865.5</v>
      </c>
      <c r="F483">
        <f t="shared" si="7"/>
        <v>1</v>
      </c>
      <c r="G483" t="str">
        <f>STANDINGS_R[[#This Row],[League]]&amp;STANDINGS_R[[#This Row],[Team]]</f>
        <v>$150 Draft Champions Express Feb 19 8:00 pm Lg.3733Mary Ann's Hammocks</v>
      </c>
    </row>
    <row r="484" spans="1:7" x14ac:dyDescent="0.25">
      <c r="A484">
        <v>398</v>
      </c>
      <c r="B484" t="s">
        <v>904</v>
      </c>
      <c r="C484" t="s">
        <v>893</v>
      </c>
      <c r="D484">
        <v>1066</v>
      </c>
      <c r="E484">
        <v>2512.5</v>
      </c>
      <c r="F484">
        <f t="shared" si="7"/>
        <v>2</v>
      </c>
      <c r="G484" t="str">
        <f>STANDINGS_R[[#This Row],[League]]&amp;STANDINGS_R[[#This Row],[Team]]</f>
        <v>$150 Draft Champions Express Feb 19 8:00 pm Lg.3733Lunatic Fringe DC</v>
      </c>
    </row>
    <row r="485" spans="1:7" x14ac:dyDescent="0.25">
      <c r="A485">
        <v>569</v>
      </c>
      <c r="B485" t="s">
        <v>895</v>
      </c>
      <c r="C485" t="s">
        <v>893</v>
      </c>
      <c r="D485">
        <v>1049</v>
      </c>
      <c r="E485">
        <v>2346</v>
      </c>
      <c r="F485">
        <f t="shared" si="7"/>
        <v>3</v>
      </c>
      <c r="G485" t="str">
        <f>STANDINGS_R[[#This Row],[League]]&amp;STANDINGS_R[[#This Row],[Team]]</f>
        <v>$150 Draft Champions Express Feb 19 8:00 pm Lg.3733Thru Fosters Eyes</v>
      </c>
    </row>
    <row r="486" spans="1:7" x14ac:dyDescent="0.25">
      <c r="A486">
        <v>684</v>
      </c>
      <c r="B486" t="s">
        <v>897</v>
      </c>
      <c r="C486" t="s">
        <v>893</v>
      </c>
      <c r="D486">
        <v>1038</v>
      </c>
      <c r="E486">
        <v>2224.5</v>
      </c>
      <c r="F486">
        <f t="shared" si="7"/>
        <v>4</v>
      </c>
      <c r="G486" t="str">
        <f>STANDINGS_R[[#This Row],[League]]&amp;STANDINGS_R[[#This Row],[Team]]</f>
        <v>$150 Draft Champions Express Feb 19 8:00 pm Lg.3733Heyward no Lackey</v>
      </c>
    </row>
    <row r="487" spans="1:7" x14ac:dyDescent="0.25">
      <c r="A487">
        <v>958</v>
      </c>
      <c r="B487" t="s">
        <v>37</v>
      </c>
      <c r="C487" t="s">
        <v>893</v>
      </c>
      <c r="D487">
        <v>1018</v>
      </c>
      <c r="E487">
        <v>1948</v>
      </c>
      <c r="F487">
        <f t="shared" si="7"/>
        <v>5</v>
      </c>
      <c r="G487" t="str">
        <f>STANDINGS_R[[#This Row],[League]]&amp;STANDINGS_R[[#This Row],[Team]]</f>
        <v>$150 Draft Champions Express Feb 19 8:00 pm Lg.3733Bread Zeppelin</v>
      </c>
    </row>
    <row r="488" spans="1:7" x14ac:dyDescent="0.25">
      <c r="A488">
        <v>1143</v>
      </c>
      <c r="B488" t="s">
        <v>898</v>
      </c>
      <c r="C488" t="s">
        <v>893</v>
      </c>
      <c r="D488">
        <v>1005</v>
      </c>
      <c r="E488">
        <v>1767.5</v>
      </c>
      <c r="F488">
        <f t="shared" si="7"/>
        <v>6</v>
      </c>
      <c r="G488" t="str">
        <f>STANDINGS_R[[#This Row],[League]]&amp;STANDINGS_R[[#This Row],[Team]]</f>
        <v>$150 Draft Champions Express Feb 19 8:00 pm Lg.3733Team Asaro</v>
      </c>
    </row>
    <row r="489" spans="1:7" x14ac:dyDescent="0.25">
      <c r="A489">
        <v>1286</v>
      </c>
      <c r="B489" t="s">
        <v>192</v>
      </c>
      <c r="C489" t="s">
        <v>893</v>
      </c>
      <c r="D489">
        <v>995</v>
      </c>
      <c r="E489">
        <v>1625</v>
      </c>
      <c r="F489">
        <f t="shared" si="7"/>
        <v>7</v>
      </c>
      <c r="G489" t="str">
        <f>STANDINGS_R[[#This Row],[League]]&amp;STANDINGS_R[[#This Row],[Team]]</f>
        <v>$150 Draft Champions Express Feb 19 8:00 pm Lg.3733Spike Curve</v>
      </c>
    </row>
    <row r="490" spans="1:7" x14ac:dyDescent="0.25">
      <c r="A490">
        <v>1397</v>
      </c>
      <c r="B490" t="s">
        <v>901</v>
      </c>
      <c r="C490" t="s">
        <v>893</v>
      </c>
      <c r="D490">
        <v>988</v>
      </c>
      <c r="E490">
        <v>1521.5</v>
      </c>
      <c r="F490">
        <f t="shared" si="7"/>
        <v>8</v>
      </c>
      <c r="G490" t="str">
        <f>STANDINGS_R[[#This Row],[League]]&amp;STANDINGS_R[[#This Row],[Team]]</f>
        <v>$150 Draft Champions Express Feb 19 8:00 pm Lg.3733brother</v>
      </c>
    </row>
    <row r="491" spans="1:7" x14ac:dyDescent="0.25">
      <c r="A491">
        <v>1561</v>
      </c>
      <c r="B491" t="s">
        <v>900</v>
      </c>
      <c r="C491" t="s">
        <v>893</v>
      </c>
      <c r="D491">
        <v>976</v>
      </c>
      <c r="E491">
        <v>1342.5</v>
      </c>
      <c r="F491">
        <f t="shared" si="7"/>
        <v>9</v>
      </c>
      <c r="G491" t="str">
        <f>STANDINGS_R[[#This Row],[League]]&amp;STANDINGS_R[[#This Row],[Team]]</f>
        <v>$150 Draft Champions Express Feb 19 8:00 pm Lg.3733BOSCH DC2</v>
      </c>
    </row>
    <row r="492" spans="1:7" x14ac:dyDescent="0.25">
      <c r="A492">
        <v>1777</v>
      </c>
      <c r="B492" t="s">
        <v>130</v>
      </c>
      <c r="C492" t="s">
        <v>893</v>
      </c>
      <c r="D492">
        <v>959</v>
      </c>
      <c r="E492">
        <v>1132.5</v>
      </c>
      <c r="F492">
        <f t="shared" si="7"/>
        <v>10</v>
      </c>
      <c r="G492" t="str">
        <f>STANDINGS_R[[#This Row],[League]]&amp;STANDINGS_R[[#This Row],[Team]]</f>
        <v>$150 Draft Champions Express Feb 19 8:00 pm Lg.3733PTPers</v>
      </c>
    </row>
    <row r="493" spans="1:7" x14ac:dyDescent="0.25">
      <c r="A493">
        <v>2053</v>
      </c>
      <c r="B493" t="s">
        <v>899</v>
      </c>
      <c r="C493" t="s">
        <v>893</v>
      </c>
      <c r="D493">
        <v>937</v>
      </c>
      <c r="E493">
        <v>859</v>
      </c>
      <c r="F493">
        <f t="shared" si="7"/>
        <v>11</v>
      </c>
      <c r="G493" t="str">
        <f>STANDINGS_R[[#This Row],[League]]&amp;STANDINGS_R[[#This Row],[Team]]</f>
        <v>$150 Draft Champions Express Feb 19 8:00 pm Lg.3733Roth1</v>
      </c>
    </row>
    <row r="494" spans="1:7" x14ac:dyDescent="0.25">
      <c r="A494">
        <v>2167</v>
      </c>
      <c r="B494" t="s">
        <v>902</v>
      </c>
      <c r="C494" t="s">
        <v>893</v>
      </c>
      <c r="D494">
        <v>925</v>
      </c>
      <c r="E494">
        <v>740</v>
      </c>
      <c r="F494">
        <f t="shared" si="7"/>
        <v>12</v>
      </c>
      <c r="G494" t="str">
        <f>STANDINGS_R[[#This Row],[League]]&amp;STANDINGS_R[[#This Row],[Team]]</f>
        <v>$150 Draft Champions Express Feb 19 8:00 pm Lg.37334 - The Hazel Charlies 1000</v>
      </c>
    </row>
    <row r="495" spans="1:7" x14ac:dyDescent="0.25">
      <c r="A495">
        <v>2242</v>
      </c>
      <c r="B495" t="s">
        <v>896</v>
      </c>
      <c r="C495" t="s">
        <v>893</v>
      </c>
      <c r="D495">
        <v>919</v>
      </c>
      <c r="E495">
        <v>672</v>
      </c>
      <c r="F495">
        <f t="shared" si="7"/>
        <v>13</v>
      </c>
      <c r="G495" t="str">
        <f>STANDINGS_R[[#This Row],[League]]&amp;STANDINGS_R[[#This Row],[Team]]</f>
        <v>$150 Draft Champions Express Feb 19 8:00 pm Lg.3733Team Sellers</v>
      </c>
    </row>
    <row r="496" spans="1:7" x14ac:dyDescent="0.25">
      <c r="A496">
        <v>2668</v>
      </c>
      <c r="B496" t="s">
        <v>905</v>
      </c>
      <c r="C496" t="s">
        <v>893</v>
      </c>
      <c r="D496">
        <v>858</v>
      </c>
      <c r="E496">
        <v>243</v>
      </c>
      <c r="F496">
        <f t="shared" si="7"/>
        <v>14</v>
      </c>
      <c r="G496" t="str">
        <f>STANDINGS_R[[#This Row],[League]]&amp;STANDINGS_R[[#This Row],[Team]]</f>
        <v>$150 Draft Champions Express Feb 19 8:00 pm Lg.3733LONG ISLAND DONS</v>
      </c>
    </row>
    <row r="497" spans="1:7" x14ac:dyDescent="0.25">
      <c r="A497">
        <v>2845</v>
      </c>
      <c r="B497" t="s">
        <v>903</v>
      </c>
      <c r="C497" t="s">
        <v>893</v>
      </c>
      <c r="D497">
        <v>803</v>
      </c>
      <c r="E497">
        <v>67</v>
      </c>
      <c r="F497">
        <f t="shared" si="7"/>
        <v>15</v>
      </c>
      <c r="G497" t="str">
        <f>STANDINGS_R[[#This Row],[League]]&amp;STANDINGS_R[[#This Row],[Team]]</f>
        <v>$150 Draft Champions Express Feb 19 8:00 pm Lg.3733Sack No Chips</v>
      </c>
    </row>
    <row r="498" spans="1:7" x14ac:dyDescent="0.25">
      <c r="A498">
        <v>163</v>
      </c>
      <c r="B498" t="s">
        <v>906</v>
      </c>
      <c r="C498" t="s">
        <v>907</v>
      </c>
      <c r="D498">
        <v>1100</v>
      </c>
      <c r="E498">
        <v>2746.5</v>
      </c>
      <c r="F498">
        <f t="shared" si="7"/>
        <v>1</v>
      </c>
      <c r="G498" t="str">
        <f>STANDINGS_R[[#This Row],[League]]&amp;STANDINGS_R[[#This Row],[Team]]</f>
        <v>$150 Draft Champions Express Feb 21 7:00 pm Lg.3746Hulk SMASH</v>
      </c>
    </row>
    <row r="499" spans="1:7" x14ac:dyDescent="0.25">
      <c r="A499">
        <v>354</v>
      </c>
      <c r="B499" t="s">
        <v>912</v>
      </c>
      <c r="C499" t="s">
        <v>907</v>
      </c>
      <c r="D499">
        <v>1071</v>
      </c>
      <c r="E499">
        <v>2555</v>
      </c>
      <c r="F499">
        <f t="shared" si="7"/>
        <v>2</v>
      </c>
      <c r="G499" t="str">
        <f>STANDINGS_R[[#This Row],[League]]&amp;STANDINGS_R[[#This Row],[Team]]</f>
        <v>$150 Draft Champions Express Feb 21 7:00 pm Lg.3746BIG RED MACHINE</v>
      </c>
    </row>
    <row r="500" spans="1:7" x14ac:dyDescent="0.25">
      <c r="A500">
        <v>551</v>
      </c>
      <c r="B500" t="s">
        <v>917</v>
      </c>
      <c r="C500" t="s">
        <v>907</v>
      </c>
      <c r="D500">
        <v>1050</v>
      </c>
      <c r="E500">
        <v>2357.5</v>
      </c>
      <c r="F500">
        <f t="shared" si="7"/>
        <v>3</v>
      </c>
      <c r="G500" t="str">
        <f>STANDINGS_R[[#This Row],[League]]&amp;STANDINGS_R[[#This Row],[Team]]</f>
        <v>$150 Draft Champions Express Feb 21 7:00 pm Lg.3746BOSCH DC3</v>
      </c>
    </row>
    <row r="501" spans="1:7" x14ac:dyDescent="0.25">
      <c r="A501">
        <v>573</v>
      </c>
      <c r="B501" t="s">
        <v>908</v>
      </c>
      <c r="C501" t="s">
        <v>907</v>
      </c>
      <c r="D501">
        <v>1049</v>
      </c>
      <c r="E501">
        <v>2346</v>
      </c>
      <c r="F501">
        <f t="shared" si="7"/>
        <v>4</v>
      </c>
      <c r="G501" t="str">
        <f>STANDINGS_R[[#This Row],[League]]&amp;STANDINGS_R[[#This Row],[Team]]</f>
        <v>$150 Draft Champions Express Feb 21 7:00 pm Lg.3746esh dc2</v>
      </c>
    </row>
    <row r="502" spans="1:7" x14ac:dyDescent="0.25">
      <c r="A502">
        <v>850</v>
      </c>
      <c r="B502" t="s">
        <v>186</v>
      </c>
      <c r="C502" t="s">
        <v>907</v>
      </c>
      <c r="D502">
        <v>1026</v>
      </c>
      <c r="E502">
        <v>2060.5</v>
      </c>
      <c r="F502">
        <f t="shared" si="7"/>
        <v>5</v>
      </c>
      <c r="G502" t="str">
        <f>STANDINGS_R[[#This Row],[League]]&amp;STANDINGS_R[[#This Row],[Team]]</f>
        <v>$150 Draft Champions Express Feb 21 7:00 pm Lg.3746LONG GONE</v>
      </c>
    </row>
    <row r="503" spans="1:7" x14ac:dyDescent="0.25">
      <c r="A503">
        <v>1199</v>
      </c>
      <c r="B503" t="s">
        <v>910</v>
      </c>
      <c r="C503" t="s">
        <v>907</v>
      </c>
      <c r="D503">
        <v>1001</v>
      </c>
      <c r="E503">
        <v>1709.5</v>
      </c>
      <c r="F503">
        <f t="shared" si="7"/>
        <v>6</v>
      </c>
      <c r="G503" t="str">
        <f>STANDINGS_R[[#This Row],[League]]&amp;STANDINGS_R[[#This Row],[Team]]</f>
        <v>$150 Draft Champions Express Feb 21 7:00 pm Lg.3746Carrasco Sauce</v>
      </c>
    </row>
    <row r="504" spans="1:7" x14ac:dyDescent="0.25">
      <c r="A504">
        <v>1334</v>
      </c>
      <c r="B504" t="s">
        <v>916</v>
      </c>
      <c r="C504" t="s">
        <v>907</v>
      </c>
      <c r="D504">
        <v>992</v>
      </c>
      <c r="E504">
        <v>1578</v>
      </c>
      <c r="F504">
        <f t="shared" si="7"/>
        <v>7</v>
      </c>
      <c r="G504" t="str">
        <f>STANDINGS_R[[#This Row],[League]]&amp;STANDINGS_R[[#This Row],[Team]]</f>
        <v>$150 Draft Champions Express Feb 21 7:00 pm Lg.3746Panning for Goldschmidt</v>
      </c>
    </row>
    <row r="505" spans="1:7" x14ac:dyDescent="0.25">
      <c r="A505">
        <v>1582</v>
      </c>
      <c r="B505" t="s">
        <v>911</v>
      </c>
      <c r="C505" t="s">
        <v>907</v>
      </c>
      <c r="D505">
        <v>975</v>
      </c>
      <c r="E505">
        <v>1327</v>
      </c>
      <c r="F505">
        <f t="shared" si="7"/>
        <v>8</v>
      </c>
      <c r="G505" t="str">
        <f>STANDINGS_R[[#This Row],[League]]&amp;STANDINGS_R[[#This Row],[Team]]</f>
        <v>$150 Draft Champions Express Feb 21 7:00 pm Lg.3746Lady Rainicorn</v>
      </c>
    </row>
    <row r="506" spans="1:7" x14ac:dyDescent="0.25">
      <c r="A506">
        <v>2000</v>
      </c>
      <c r="B506" t="s">
        <v>909</v>
      </c>
      <c r="C506" t="s">
        <v>907</v>
      </c>
      <c r="D506">
        <v>941</v>
      </c>
      <c r="E506">
        <v>906</v>
      </c>
      <c r="F506">
        <f t="shared" si="7"/>
        <v>9</v>
      </c>
      <c r="G506" t="str">
        <f>STANDINGS_R[[#This Row],[League]]&amp;STANDINGS_R[[#This Row],[Team]]</f>
        <v>$150 Draft Champions Express Feb 21 7:00 pm Lg.3746Diamond Cutters</v>
      </c>
    </row>
    <row r="507" spans="1:7" x14ac:dyDescent="0.25">
      <c r="A507">
        <v>2208</v>
      </c>
      <c r="B507" t="s">
        <v>918</v>
      </c>
      <c r="C507" t="s">
        <v>907</v>
      </c>
      <c r="D507">
        <v>922</v>
      </c>
      <c r="E507">
        <v>707</v>
      </c>
      <c r="F507">
        <f t="shared" si="7"/>
        <v>10</v>
      </c>
      <c r="G507" t="str">
        <f>STANDINGS_R[[#This Row],[League]]&amp;STANDINGS_R[[#This Row],[Team]]</f>
        <v>$150 Draft Champions Express Feb 21 7:00 pm Lg.3746Team Carlone</v>
      </c>
    </row>
    <row r="508" spans="1:7" x14ac:dyDescent="0.25">
      <c r="A508">
        <v>2397</v>
      </c>
      <c r="B508" t="s">
        <v>915</v>
      </c>
      <c r="C508" t="s">
        <v>907</v>
      </c>
      <c r="D508">
        <v>902</v>
      </c>
      <c r="E508">
        <v>514.5</v>
      </c>
      <c r="F508">
        <f t="shared" si="7"/>
        <v>11</v>
      </c>
      <c r="G508" t="str">
        <f>STANDINGS_R[[#This Row],[League]]&amp;STANDINGS_R[[#This Row],[Team]]</f>
        <v>$150 Draft Champions Express Feb 21 7:00 pm Lg.3746Data City Cache Hogs</v>
      </c>
    </row>
    <row r="509" spans="1:7" x14ac:dyDescent="0.25">
      <c r="A509">
        <v>2628</v>
      </c>
      <c r="B509" t="s">
        <v>146</v>
      </c>
      <c r="C509" t="s">
        <v>907</v>
      </c>
      <c r="D509">
        <v>867</v>
      </c>
      <c r="E509">
        <v>283</v>
      </c>
      <c r="F509">
        <f t="shared" si="7"/>
        <v>12</v>
      </c>
      <c r="G509" t="str">
        <f>STANDINGS_R[[#This Row],[League]]&amp;STANDINGS_R[[#This Row],[Team]]</f>
        <v>$150 Draft Champions Express Feb 21 7:00 pm Lg.3746Las Vegas Blvd IV</v>
      </c>
    </row>
    <row r="510" spans="1:7" x14ac:dyDescent="0.25">
      <c r="A510">
        <v>2633</v>
      </c>
      <c r="B510" t="s">
        <v>88</v>
      </c>
      <c r="C510" t="s">
        <v>907</v>
      </c>
      <c r="D510">
        <v>866</v>
      </c>
      <c r="E510">
        <v>278</v>
      </c>
      <c r="F510">
        <f t="shared" si="7"/>
        <v>13</v>
      </c>
      <c r="G510" t="str">
        <f>STANDINGS_R[[#This Row],[League]]&amp;STANDINGS_R[[#This Row],[Team]]</f>
        <v>$150 Draft Champions Express Feb 21 7:00 pm Lg.3746Team Pellegrini</v>
      </c>
    </row>
    <row r="511" spans="1:7" x14ac:dyDescent="0.25">
      <c r="A511">
        <v>2781</v>
      </c>
      <c r="B511" t="s">
        <v>913</v>
      </c>
      <c r="C511" t="s">
        <v>907</v>
      </c>
      <c r="D511">
        <v>830</v>
      </c>
      <c r="E511">
        <v>131</v>
      </c>
      <c r="F511">
        <f t="shared" si="7"/>
        <v>14</v>
      </c>
      <c r="G511" t="str">
        <f>STANDINGS_R[[#This Row],[League]]&amp;STANDINGS_R[[#This Row],[Team]]</f>
        <v>$150 Draft Champions Express Feb 21 7:00 pm Lg.3746Rocky Mountain High</v>
      </c>
    </row>
    <row r="512" spans="1:7" x14ac:dyDescent="0.25">
      <c r="A512">
        <v>2871</v>
      </c>
      <c r="B512" t="s">
        <v>914</v>
      </c>
      <c r="C512" t="s">
        <v>907</v>
      </c>
      <c r="D512">
        <v>780</v>
      </c>
      <c r="E512">
        <v>41</v>
      </c>
      <c r="F512">
        <f t="shared" si="7"/>
        <v>15</v>
      </c>
      <c r="G512" t="str">
        <f>STANDINGS_R[[#This Row],[League]]&amp;STANDINGS_R[[#This Row],[Team]]</f>
        <v>$150 Draft Champions Express Feb 21 7:00 pm Lg.3746Wiffle 102</v>
      </c>
    </row>
    <row r="513" spans="1:7" x14ac:dyDescent="0.25">
      <c r="A513">
        <v>4</v>
      </c>
      <c r="B513" t="s">
        <v>926</v>
      </c>
      <c r="C513" t="s">
        <v>920</v>
      </c>
      <c r="D513">
        <v>1180</v>
      </c>
      <c r="E513">
        <v>2907.5</v>
      </c>
      <c r="F513">
        <f t="shared" si="7"/>
        <v>1</v>
      </c>
      <c r="G513" t="str">
        <f>STANDINGS_R[[#This Row],[League]]&amp;STANDINGS_R[[#This Row],[Team]]</f>
        <v>$150 Draft Champions Express Feb 26 8:00 pm Lg.3774SEMPER FI 12</v>
      </c>
    </row>
    <row r="514" spans="1:7" x14ac:dyDescent="0.25">
      <c r="A514">
        <v>115</v>
      </c>
      <c r="B514" t="s">
        <v>412</v>
      </c>
      <c r="C514" t="s">
        <v>920</v>
      </c>
      <c r="D514">
        <v>1110</v>
      </c>
      <c r="E514">
        <v>2795.5</v>
      </c>
      <c r="F514">
        <f t="shared" si="7"/>
        <v>2</v>
      </c>
      <c r="G514" t="str">
        <f>STANDINGS_R[[#This Row],[League]]&amp;STANDINGS_R[[#This Row],[Team]]</f>
        <v>$150 Draft Champions Express Feb 26 8:00 pm Lg.3774Team Koerner</v>
      </c>
    </row>
    <row r="515" spans="1:7" x14ac:dyDescent="0.25">
      <c r="A515">
        <v>412</v>
      </c>
      <c r="B515" t="s">
        <v>921</v>
      </c>
      <c r="C515" t="s">
        <v>920</v>
      </c>
      <c r="D515">
        <v>1065</v>
      </c>
      <c r="E515">
        <v>2498.5</v>
      </c>
      <c r="F515">
        <f t="shared" ref="F515:F578" si="8">IF(C515=C514,F514+1,1)</f>
        <v>3</v>
      </c>
      <c r="G515" t="str">
        <f>STANDINGS_R[[#This Row],[League]]&amp;STANDINGS_R[[#This Row],[Team]]</f>
        <v>$150 Draft Champions Express Feb 26 8:00 pm Lg.3774MPG16B</v>
      </c>
    </row>
    <row r="516" spans="1:7" x14ac:dyDescent="0.25">
      <c r="A516">
        <v>487</v>
      </c>
      <c r="B516" t="s">
        <v>76</v>
      </c>
      <c r="C516" t="s">
        <v>920</v>
      </c>
      <c r="D516">
        <v>1056</v>
      </c>
      <c r="E516">
        <v>2426.5</v>
      </c>
      <c r="F516">
        <f t="shared" si="8"/>
        <v>4</v>
      </c>
      <c r="G516" t="str">
        <f>STANDINGS_R[[#This Row],[League]]&amp;STANDINGS_R[[#This Row],[Team]]</f>
        <v>$150 Draft Champions Express Feb 26 8:00 pm Lg.3774Team Peterson</v>
      </c>
    </row>
    <row r="517" spans="1:7" x14ac:dyDescent="0.25">
      <c r="A517">
        <v>675</v>
      </c>
      <c r="B517" t="s">
        <v>924</v>
      </c>
      <c r="C517" t="s">
        <v>920</v>
      </c>
      <c r="D517">
        <v>1039</v>
      </c>
      <c r="E517">
        <v>2237.5</v>
      </c>
      <c r="F517">
        <f t="shared" si="8"/>
        <v>5</v>
      </c>
      <c r="G517" t="str">
        <f>STANDINGS_R[[#This Row],[League]]&amp;STANDINGS_R[[#This Row],[Team]]</f>
        <v>$150 Draft Champions Express Feb 26 8:00 pm Lg.3774Team McRae</v>
      </c>
    </row>
    <row r="518" spans="1:7" x14ac:dyDescent="0.25">
      <c r="A518">
        <v>978</v>
      </c>
      <c r="B518" t="s">
        <v>347</v>
      </c>
      <c r="C518" t="s">
        <v>920</v>
      </c>
      <c r="D518">
        <v>1017</v>
      </c>
      <c r="E518">
        <v>1929.5</v>
      </c>
      <c r="F518">
        <f t="shared" si="8"/>
        <v>6</v>
      </c>
      <c r="G518" t="str">
        <f>STANDINGS_R[[#This Row],[League]]&amp;STANDINGS_R[[#This Row],[Team]]</f>
        <v>$150 Draft Champions Express Feb 26 8:00 pm Lg.3774Plati-puses</v>
      </c>
    </row>
    <row r="519" spans="1:7" x14ac:dyDescent="0.25">
      <c r="A519">
        <v>1550</v>
      </c>
      <c r="B519" t="s">
        <v>923</v>
      </c>
      <c r="C519" t="s">
        <v>920</v>
      </c>
      <c r="D519">
        <v>977</v>
      </c>
      <c r="E519">
        <v>1357.5</v>
      </c>
      <c r="F519">
        <f t="shared" si="8"/>
        <v>7</v>
      </c>
      <c r="G519" t="str">
        <f>STANDINGS_R[[#This Row],[League]]&amp;STANDINGS_R[[#This Row],[Team]]</f>
        <v>$150 Draft Champions Express Feb 26 8:00 pm Lg.3774Bad News Bears</v>
      </c>
    </row>
    <row r="520" spans="1:7" x14ac:dyDescent="0.25">
      <c r="A520">
        <v>1814</v>
      </c>
      <c r="B520" t="s">
        <v>930</v>
      </c>
      <c r="C520" t="s">
        <v>920</v>
      </c>
      <c r="D520">
        <v>956</v>
      </c>
      <c r="E520">
        <v>1094.5</v>
      </c>
      <c r="F520">
        <f t="shared" si="8"/>
        <v>8</v>
      </c>
      <c r="G520" t="str">
        <f>STANDINGS_R[[#This Row],[League]]&amp;STANDINGS_R[[#This Row],[Team]]</f>
        <v>$150 Draft Champions Express Feb 26 8:00 pm Lg.3774Duda Where's My Car?</v>
      </c>
    </row>
    <row r="521" spans="1:7" x14ac:dyDescent="0.25">
      <c r="A521">
        <v>2123</v>
      </c>
      <c r="B521" t="s">
        <v>928</v>
      </c>
      <c r="C521" t="s">
        <v>920</v>
      </c>
      <c r="D521">
        <v>930</v>
      </c>
      <c r="E521">
        <v>788.5</v>
      </c>
      <c r="F521">
        <f t="shared" si="8"/>
        <v>9</v>
      </c>
      <c r="G521" t="str">
        <f>STANDINGS_R[[#This Row],[League]]&amp;STANDINGS_R[[#This Row],[Team]]</f>
        <v>$150 Draft Champions Express Feb 26 8:00 pm Lg.3774Hosers</v>
      </c>
    </row>
    <row r="522" spans="1:7" x14ac:dyDescent="0.25">
      <c r="A522">
        <v>2273</v>
      </c>
      <c r="B522" t="s">
        <v>922</v>
      </c>
      <c r="C522" t="s">
        <v>920</v>
      </c>
      <c r="D522">
        <v>916</v>
      </c>
      <c r="E522">
        <v>641</v>
      </c>
      <c r="F522">
        <f t="shared" si="8"/>
        <v>10</v>
      </c>
      <c r="G522" t="str">
        <f>STANDINGS_R[[#This Row],[League]]&amp;STANDINGS_R[[#This Row],[Team]]</f>
        <v>$150 Draft Champions Express Feb 26 8:00 pm Lg.3774Rayn Man</v>
      </c>
    </row>
    <row r="523" spans="1:7" x14ac:dyDescent="0.25">
      <c r="A523">
        <v>2417</v>
      </c>
      <c r="B523" t="s">
        <v>927</v>
      </c>
      <c r="C523" t="s">
        <v>920</v>
      </c>
      <c r="D523">
        <v>899</v>
      </c>
      <c r="E523">
        <v>493.5</v>
      </c>
      <c r="F523">
        <f t="shared" si="8"/>
        <v>11</v>
      </c>
      <c r="G523" t="str">
        <f>STANDINGS_R[[#This Row],[League]]&amp;STANDINGS_R[[#This Row],[Team]]</f>
        <v>$150 Draft Champions Express Feb 26 8:00 pm Lg.3774Ks Galore</v>
      </c>
    </row>
    <row r="524" spans="1:7" x14ac:dyDescent="0.25">
      <c r="A524">
        <v>2509</v>
      </c>
      <c r="B524" t="s">
        <v>919</v>
      </c>
      <c r="C524" t="s">
        <v>920</v>
      </c>
      <c r="D524">
        <v>886</v>
      </c>
      <c r="E524">
        <v>408</v>
      </c>
      <c r="F524">
        <f t="shared" si="8"/>
        <v>12</v>
      </c>
      <c r="G524" t="str">
        <f>STANDINGS_R[[#This Row],[League]]&amp;STANDINGS_R[[#This Row],[Team]]</f>
        <v>$150 Draft Champions Express Feb 26 8:00 pm Lg.3774Thieves and Liars</v>
      </c>
    </row>
    <row r="525" spans="1:7" x14ac:dyDescent="0.25">
      <c r="A525">
        <v>2673</v>
      </c>
      <c r="B525" t="s">
        <v>929</v>
      </c>
      <c r="C525" t="s">
        <v>920</v>
      </c>
      <c r="D525">
        <v>857</v>
      </c>
      <c r="E525">
        <v>238.5</v>
      </c>
      <c r="F525">
        <f t="shared" si="8"/>
        <v>13</v>
      </c>
      <c r="G525" t="str">
        <f>STANDINGS_R[[#This Row],[League]]&amp;STANDINGS_R[[#This Row],[Team]]</f>
        <v>$150 Draft Champions Express Feb 26 8:00 pm Lg.3774TEAM SUCK</v>
      </c>
    </row>
    <row r="526" spans="1:7" x14ac:dyDescent="0.25">
      <c r="A526">
        <v>2686</v>
      </c>
      <c r="B526" t="s">
        <v>925</v>
      </c>
      <c r="C526" t="s">
        <v>920</v>
      </c>
      <c r="D526">
        <v>855</v>
      </c>
      <c r="E526">
        <v>227</v>
      </c>
      <c r="F526">
        <f t="shared" si="8"/>
        <v>14</v>
      </c>
      <c r="G526" t="str">
        <f>STANDINGS_R[[#This Row],[League]]&amp;STANDINGS_R[[#This Row],[Team]]</f>
        <v>$150 Draft Champions Express Feb 26 8:00 pm Lg.3774The Hypetrain to Loserville</v>
      </c>
    </row>
    <row r="527" spans="1:7" x14ac:dyDescent="0.25">
      <c r="A527">
        <v>2892</v>
      </c>
      <c r="B527" t="s">
        <v>458</v>
      </c>
      <c r="C527" t="s">
        <v>920</v>
      </c>
      <c r="D527">
        <v>732</v>
      </c>
      <c r="E527">
        <v>20.5</v>
      </c>
      <c r="F527">
        <f t="shared" si="8"/>
        <v>15</v>
      </c>
      <c r="G527" t="str">
        <f>STANDINGS_R[[#This Row],[League]]&amp;STANDINGS_R[[#This Row],[Team]]</f>
        <v>$150 Draft Champions Express Feb 26 8:00 pm Lg.3774Team Chandar</v>
      </c>
    </row>
    <row r="528" spans="1:7" x14ac:dyDescent="0.25">
      <c r="A528">
        <v>1</v>
      </c>
      <c r="B528" t="s">
        <v>931</v>
      </c>
      <c r="C528" t="s">
        <v>932</v>
      </c>
      <c r="D528">
        <v>1189</v>
      </c>
      <c r="E528">
        <v>2910</v>
      </c>
      <c r="F528">
        <f t="shared" si="8"/>
        <v>1</v>
      </c>
      <c r="G528" t="str">
        <f>STANDINGS_R[[#This Row],[League]]&amp;STANDINGS_R[[#This Row],[Team]]</f>
        <v>$150 Draft Champions Express Feb 28 7:00 pm Lg.3755Lucky # 7</v>
      </c>
    </row>
    <row r="529" spans="1:7" x14ac:dyDescent="0.25">
      <c r="A529">
        <v>369</v>
      </c>
      <c r="B529" t="s">
        <v>934</v>
      </c>
      <c r="C529" t="s">
        <v>932</v>
      </c>
      <c r="D529">
        <v>1069</v>
      </c>
      <c r="E529">
        <v>2541</v>
      </c>
      <c r="F529">
        <f t="shared" si="8"/>
        <v>2</v>
      </c>
      <c r="G529" t="str">
        <f>STANDINGS_R[[#This Row],[League]]&amp;STANDINGS_R[[#This Row],[Team]]</f>
        <v>$150 Draft Champions Express Feb 28 7:00 pm Lg.3755Hopslam</v>
      </c>
    </row>
    <row r="530" spans="1:7" x14ac:dyDescent="0.25">
      <c r="A530">
        <v>414</v>
      </c>
      <c r="B530" t="s">
        <v>941</v>
      </c>
      <c r="C530" t="s">
        <v>932</v>
      </c>
      <c r="D530">
        <v>1065</v>
      </c>
      <c r="E530">
        <v>2498.5</v>
      </c>
      <c r="F530">
        <f t="shared" si="8"/>
        <v>3</v>
      </c>
      <c r="G530" t="str">
        <f>STANDINGS_R[[#This Row],[League]]&amp;STANDINGS_R[[#This Row],[Team]]</f>
        <v>$150 Draft Champions Express Feb 28 7:00 pm Lg.3755Starfishmn 0228X</v>
      </c>
    </row>
    <row r="531" spans="1:7" x14ac:dyDescent="0.25">
      <c r="A531">
        <v>523</v>
      </c>
      <c r="B531" t="s">
        <v>933</v>
      </c>
      <c r="C531" t="s">
        <v>932</v>
      </c>
      <c r="D531">
        <v>1053</v>
      </c>
      <c r="E531">
        <v>2391</v>
      </c>
      <c r="F531">
        <f t="shared" si="8"/>
        <v>4</v>
      </c>
      <c r="G531" t="str">
        <f>STANDINGS_R[[#This Row],[League]]&amp;STANDINGS_R[[#This Row],[Team]]</f>
        <v>$150 Draft Champions Express Feb 28 7:00 pm Lg.3755Team Freadman</v>
      </c>
    </row>
    <row r="532" spans="1:7" x14ac:dyDescent="0.25">
      <c r="A532">
        <v>939</v>
      </c>
      <c r="B532" t="s">
        <v>937</v>
      </c>
      <c r="C532" t="s">
        <v>932</v>
      </c>
      <c r="D532">
        <v>1019</v>
      </c>
      <c r="E532">
        <v>1965.5</v>
      </c>
      <c r="F532">
        <f t="shared" si="8"/>
        <v>5</v>
      </c>
      <c r="G532" t="str">
        <f>STANDINGS_R[[#This Row],[League]]&amp;STANDINGS_R[[#This Row],[Team]]</f>
        <v>$150 Draft Champions Express Feb 28 7:00 pm Lg.3755Diverting Resistance</v>
      </c>
    </row>
    <row r="533" spans="1:7" x14ac:dyDescent="0.25">
      <c r="A533">
        <v>1179</v>
      </c>
      <c r="B533" t="s">
        <v>935</v>
      </c>
      <c r="C533" t="s">
        <v>932</v>
      </c>
      <c r="D533">
        <v>1002</v>
      </c>
      <c r="E533">
        <v>1725.5</v>
      </c>
      <c r="F533">
        <f t="shared" si="8"/>
        <v>6</v>
      </c>
      <c r="G533" t="str">
        <f>STANDINGS_R[[#This Row],[League]]&amp;STANDINGS_R[[#This Row],[Team]]</f>
        <v>$150 Draft Champions Express Feb 28 7:00 pm Lg.3755Gamble Owns You</v>
      </c>
    </row>
    <row r="534" spans="1:7" x14ac:dyDescent="0.25">
      <c r="A534">
        <v>1288</v>
      </c>
      <c r="B534" t="s">
        <v>592</v>
      </c>
      <c r="C534" t="s">
        <v>932</v>
      </c>
      <c r="D534">
        <v>995</v>
      </c>
      <c r="E534">
        <v>1625</v>
      </c>
      <c r="F534">
        <f t="shared" si="8"/>
        <v>7</v>
      </c>
      <c r="G534" t="str">
        <f>STANDINGS_R[[#This Row],[League]]&amp;STANDINGS_R[[#This Row],[Team]]</f>
        <v>$150 Draft Champions Express Feb 28 7:00 pm Lg.3755Team Bennette</v>
      </c>
    </row>
    <row r="535" spans="1:7" x14ac:dyDescent="0.25">
      <c r="A535">
        <v>1496</v>
      </c>
      <c r="B535" t="s">
        <v>938</v>
      </c>
      <c r="C535" t="s">
        <v>932</v>
      </c>
      <c r="D535">
        <v>981</v>
      </c>
      <c r="E535">
        <v>1417.5</v>
      </c>
      <c r="F535">
        <f t="shared" si="8"/>
        <v>8</v>
      </c>
      <c r="G535" t="str">
        <f>STANDINGS_R[[#This Row],[League]]&amp;STANDINGS_R[[#This Row],[Team]]</f>
        <v>$150 Draft Champions Express Feb 28 7:00 pm Lg.3755Stinky Cheese Men</v>
      </c>
    </row>
    <row r="536" spans="1:7" x14ac:dyDescent="0.25">
      <c r="A536">
        <v>1546</v>
      </c>
      <c r="B536" t="s">
        <v>72</v>
      </c>
      <c r="C536" t="s">
        <v>932</v>
      </c>
      <c r="D536">
        <v>978</v>
      </c>
      <c r="E536">
        <v>1372</v>
      </c>
      <c r="F536">
        <f t="shared" si="8"/>
        <v>9</v>
      </c>
      <c r="G536" t="str">
        <f>STANDINGS_R[[#This Row],[League]]&amp;STANDINGS_R[[#This Row],[Team]]</f>
        <v>$150 Draft Champions Express Feb 28 7:00 pm Lg.3755The Losing Edge</v>
      </c>
    </row>
    <row r="537" spans="1:7" x14ac:dyDescent="0.25">
      <c r="A537">
        <v>2114</v>
      </c>
      <c r="B537" t="s">
        <v>940</v>
      </c>
      <c r="C537" t="s">
        <v>932</v>
      </c>
      <c r="D537">
        <v>931</v>
      </c>
      <c r="E537">
        <v>798</v>
      </c>
      <c r="F537">
        <f t="shared" si="8"/>
        <v>10</v>
      </c>
      <c r="G537" t="str">
        <f>STANDINGS_R[[#This Row],[League]]&amp;STANDINGS_R[[#This Row],[Team]]</f>
        <v>$150 Draft Champions Express Feb 28 7:00 pm Lg.3755PowerAid</v>
      </c>
    </row>
    <row r="538" spans="1:7" x14ac:dyDescent="0.25">
      <c r="A538">
        <v>2246</v>
      </c>
      <c r="B538" t="s">
        <v>936</v>
      </c>
      <c r="C538" t="s">
        <v>932</v>
      </c>
      <c r="D538">
        <v>918</v>
      </c>
      <c r="E538">
        <v>660</v>
      </c>
      <c r="F538">
        <f t="shared" si="8"/>
        <v>11</v>
      </c>
      <c r="G538" t="str">
        <f>STANDINGS_R[[#This Row],[League]]&amp;STANDINGS_R[[#This Row],[Team]]</f>
        <v>$150 Draft Champions Express Feb 28 7:00 pm Lg.375576 COLONIALS</v>
      </c>
    </row>
    <row r="539" spans="1:7" x14ac:dyDescent="0.25">
      <c r="A539">
        <v>2652</v>
      </c>
      <c r="B539" t="s">
        <v>380</v>
      </c>
      <c r="C539" t="s">
        <v>932</v>
      </c>
      <c r="D539">
        <v>862</v>
      </c>
      <c r="E539">
        <v>260.5</v>
      </c>
      <c r="F539">
        <f t="shared" si="8"/>
        <v>12</v>
      </c>
      <c r="G539" t="str">
        <f>STANDINGS_R[[#This Row],[League]]&amp;STANDINGS_R[[#This Row],[Team]]</f>
        <v>$150 Draft Champions Express Feb 28 7:00 pm Lg.3755Team McDermott</v>
      </c>
    </row>
    <row r="540" spans="1:7" x14ac:dyDescent="0.25">
      <c r="A540">
        <v>2739</v>
      </c>
      <c r="B540">
        <v>22222</v>
      </c>
      <c r="C540" t="s">
        <v>932</v>
      </c>
      <c r="D540">
        <v>842</v>
      </c>
      <c r="E540">
        <v>172.5</v>
      </c>
      <c r="F540">
        <f t="shared" si="8"/>
        <v>13</v>
      </c>
      <c r="G540" t="str">
        <f>STANDINGS_R[[#This Row],[League]]&amp;STANDINGS_R[[#This Row],[Team]]</f>
        <v>$150 Draft Champions Express Feb 28 7:00 pm Lg.375522222</v>
      </c>
    </row>
    <row r="541" spans="1:7" x14ac:dyDescent="0.25">
      <c r="A541">
        <v>2783</v>
      </c>
      <c r="B541" t="s">
        <v>942</v>
      </c>
      <c r="C541" t="s">
        <v>932</v>
      </c>
      <c r="D541">
        <v>830</v>
      </c>
      <c r="E541">
        <v>131</v>
      </c>
      <c r="F541">
        <f t="shared" si="8"/>
        <v>14</v>
      </c>
      <c r="G541" t="str">
        <f>STANDINGS_R[[#This Row],[League]]&amp;STANDINGS_R[[#This Row],[Team]]</f>
        <v>$150 Draft Champions Express Feb 28 7:00 pm Lg.3755Trump Moron Brigade</v>
      </c>
    </row>
    <row r="542" spans="1:7" x14ac:dyDescent="0.25">
      <c r="A542">
        <v>2792</v>
      </c>
      <c r="B542" t="s">
        <v>939</v>
      </c>
      <c r="C542" t="s">
        <v>932</v>
      </c>
      <c r="D542">
        <v>828</v>
      </c>
      <c r="E542">
        <v>121.5</v>
      </c>
      <c r="F542">
        <f t="shared" si="8"/>
        <v>15</v>
      </c>
      <c r="G542" t="str">
        <f>STANDINGS_R[[#This Row],[League]]&amp;STANDINGS_R[[#This Row],[Team]]</f>
        <v>$150 Draft Champions Express Feb 28 7:00 pm Lg.3755TeamSpitman</v>
      </c>
    </row>
    <row r="543" spans="1:7" x14ac:dyDescent="0.25">
      <c r="A543">
        <v>92</v>
      </c>
      <c r="B543" t="s">
        <v>947</v>
      </c>
      <c r="C543" t="s">
        <v>943</v>
      </c>
      <c r="D543">
        <v>1116</v>
      </c>
      <c r="E543">
        <v>2819</v>
      </c>
      <c r="F543">
        <f t="shared" si="8"/>
        <v>1</v>
      </c>
      <c r="G543" t="str">
        <f>STANDINGS_R[[#This Row],[League]]&amp;STANDINGS_R[[#This Row],[Team]]</f>
        <v>$150 Draft Champions Express Jan 22 8:00 pm Lg.3610SEMPER FI 10</v>
      </c>
    </row>
    <row r="544" spans="1:7" x14ac:dyDescent="0.25">
      <c r="A544">
        <v>492</v>
      </c>
      <c r="B544" t="s">
        <v>259</v>
      </c>
      <c r="C544" t="s">
        <v>943</v>
      </c>
      <c r="D544">
        <v>1055</v>
      </c>
      <c r="E544">
        <v>2417</v>
      </c>
      <c r="F544">
        <f t="shared" si="8"/>
        <v>2</v>
      </c>
      <c r="G544" t="str">
        <f>STANDINGS_R[[#This Row],[League]]&amp;STANDINGS_R[[#This Row],[Team]]</f>
        <v>$150 Draft Champions Express Jan 22 8:00 pm Lg.3610Bridgeville Bombers</v>
      </c>
    </row>
    <row r="545" spans="1:7" x14ac:dyDescent="0.25">
      <c r="A545">
        <v>797</v>
      </c>
      <c r="B545" t="s">
        <v>944</v>
      </c>
      <c r="C545" t="s">
        <v>943</v>
      </c>
      <c r="D545">
        <v>1030</v>
      </c>
      <c r="E545">
        <v>2117</v>
      </c>
      <c r="F545">
        <f t="shared" si="8"/>
        <v>3</v>
      </c>
      <c r="G545" t="str">
        <f>STANDINGS_R[[#This Row],[League]]&amp;STANDINGS_R[[#This Row],[Team]]</f>
        <v>$150 Draft Champions Express Jan 22 8:00 pm Lg.3610The Proving Grounds</v>
      </c>
    </row>
    <row r="546" spans="1:7" x14ac:dyDescent="0.25">
      <c r="A546">
        <v>835</v>
      </c>
      <c r="B546" t="s">
        <v>950</v>
      </c>
      <c r="C546" t="s">
        <v>943</v>
      </c>
      <c r="D546">
        <v>1027</v>
      </c>
      <c r="E546">
        <v>2077</v>
      </c>
      <c r="F546">
        <f t="shared" si="8"/>
        <v>4</v>
      </c>
      <c r="G546" t="str">
        <f>STANDINGS_R[[#This Row],[League]]&amp;STANDINGS_R[[#This Row],[Team]]</f>
        <v>$150 Draft Champions Express Jan 22 8:00 pm Lg.3610Saxton DC Express</v>
      </c>
    </row>
    <row r="547" spans="1:7" x14ac:dyDescent="0.25">
      <c r="A547">
        <v>853</v>
      </c>
      <c r="B547" t="s">
        <v>924</v>
      </c>
      <c r="C547" t="s">
        <v>943</v>
      </c>
      <c r="D547">
        <v>1026</v>
      </c>
      <c r="E547">
        <v>2060.5</v>
      </c>
      <c r="F547">
        <f t="shared" si="8"/>
        <v>5</v>
      </c>
      <c r="G547" t="str">
        <f>STANDINGS_R[[#This Row],[League]]&amp;STANDINGS_R[[#This Row],[Team]]</f>
        <v>$150 Draft Champions Express Jan 22 8:00 pm Lg.3610Team McRae</v>
      </c>
    </row>
    <row r="548" spans="1:7" x14ac:dyDescent="0.25">
      <c r="A548">
        <v>889</v>
      </c>
      <c r="B548" t="s">
        <v>71</v>
      </c>
      <c r="C548" t="s">
        <v>943</v>
      </c>
      <c r="D548">
        <v>1023</v>
      </c>
      <c r="E548">
        <v>2017.5</v>
      </c>
      <c r="F548">
        <f t="shared" si="8"/>
        <v>6</v>
      </c>
      <c r="G548" t="str">
        <f>STANDINGS_R[[#This Row],[League]]&amp;STANDINGS_R[[#This Row],[Team]]</f>
        <v>$150 Draft Champions Express Jan 22 8:00 pm Lg.3610Frozen Ropes</v>
      </c>
    </row>
    <row r="549" spans="1:7" x14ac:dyDescent="0.25">
      <c r="A549">
        <v>910</v>
      </c>
      <c r="B549" t="s">
        <v>953</v>
      </c>
      <c r="C549" t="s">
        <v>943</v>
      </c>
      <c r="D549">
        <v>1022</v>
      </c>
      <c r="E549">
        <v>2006.5</v>
      </c>
      <c r="F549">
        <f t="shared" si="8"/>
        <v>7</v>
      </c>
      <c r="G549" t="str">
        <f>STANDINGS_R[[#This Row],[League]]&amp;STANDINGS_R[[#This Row],[Team]]</f>
        <v>$150 Draft Champions Express Jan 22 8:00 pm Lg.3610Team debert</v>
      </c>
    </row>
    <row r="550" spans="1:7" x14ac:dyDescent="0.25">
      <c r="A550">
        <v>995</v>
      </c>
      <c r="B550" t="s">
        <v>949</v>
      </c>
      <c r="C550" t="s">
        <v>943</v>
      </c>
      <c r="D550">
        <v>1016</v>
      </c>
      <c r="E550">
        <v>1915.5</v>
      </c>
      <c r="F550">
        <f t="shared" si="8"/>
        <v>8</v>
      </c>
      <c r="G550" t="str">
        <f>STANDINGS_R[[#This Row],[League]]&amp;STANDINGS_R[[#This Row],[Team]]</f>
        <v>$150 Draft Champions Express Jan 22 8:00 pm Lg.3610Hawks</v>
      </c>
    </row>
    <row r="551" spans="1:7" x14ac:dyDescent="0.25">
      <c r="A551">
        <v>1178</v>
      </c>
      <c r="B551" t="s">
        <v>179</v>
      </c>
      <c r="C551" t="s">
        <v>943</v>
      </c>
      <c r="D551">
        <v>1002</v>
      </c>
      <c r="E551">
        <v>1725.5</v>
      </c>
      <c r="F551">
        <f t="shared" si="8"/>
        <v>9</v>
      </c>
      <c r="G551" t="str">
        <f>STANDINGS_R[[#This Row],[League]]&amp;STANDINGS_R[[#This Row],[Team]]</f>
        <v>$150 Draft Champions Express Jan 22 8:00 pm Lg.3610Doolittle</v>
      </c>
    </row>
    <row r="552" spans="1:7" x14ac:dyDescent="0.25">
      <c r="A552">
        <v>1434</v>
      </c>
      <c r="B552" t="s">
        <v>951</v>
      </c>
      <c r="C552" t="s">
        <v>943</v>
      </c>
      <c r="D552">
        <v>985</v>
      </c>
      <c r="E552">
        <v>1478.5</v>
      </c>
      <c r="F552">
        <f t="shared" si="8"/>
        <v>10</v>
      </c>
      <c r="G552" t="str">
        <f>STANDINGS_R[[#This Row],[League]]&amp;STANDINGS_R[[#This Row],[Team]]</f>
        <v>$150 Draft Champions Express Jan 22 8:00 pm Lg.3610Red Sam</v>
      </c>
    </row>
    <row r="553" spans="1:7" x14ac:dyDescent="0.25">
      <c r="A553">
        <v>1629</v>
      </c>
      <c r="B553" t="s">
        <v>946</v>
      </c>
      <c r="C553" t="s">
        <v>943</v>
      </c>
      <c r="D553">
        <v>972</v>
      </c>
      <c r="E553">
        <v>1288</v>
      </c>
      <c r="F553">
        <f t="shared" si="8"/>
        <v>11</v>
      </c>
      <c r="G553" t="str">
        <f>STANDINGS_R[[#This Row],[League]]&amp;STANDINGS_R[[#This Row],[Team]]</f>
        <v>$150 Draft Champions Express Jan 22 8:00 pm Lg.3610Vote for Pedro</v>
      </c>
    </row>
    <row r="554" spans="1:7" x14ac:dyDescent="0.25">
      <c r="A554">
        <v>1991</v>
      </c>
      <c r="B554" t="s">
        <v>945</v>
      </c>
      <c r="C554" t="s">
        <v>943</v>
      </c>
      <c r="D554">
        <v>942</v>
      </c>
      <c r="E554">
        <v>921.5</v>
      </c>
      <c r="F554">
        <f t="shared" si="8"/>
        <v>12</v>
      </c>
      <c r="G554" t="str">
        <f>STANDINGS_R[[#This Row],[League]]&amp;STANDINGS_R[[#This Row],[Team]]</f>
        <v>$150 Draft Champions Express Jan 22 8:00 pm Lg.3610THE FINAL BOSS</v>
      </c>
    </row>
    <row r="555" spans="1:7" x14ac:dyDescent="0.25">
      <c r="A555">
        <v>2589</v>
      </c>
      <c r="B555" t="s">
        <v>280</v>
      </c>
      <c r="C555" t="s">
        <v>943</v>
      </c>
      <c r="D555">
        <v>874</v>
      </c>
      <c r="E555">
        <v>325.5</v>
      </c>
      <c r="F555">
        <f t="shared" si="8"/>
        <v>13</v>
      </c>
      <c r="G555" t="str">
        <f>STANDINGS_R[[#This Row],[League]]&amp;STANDINGS_R[[#This Row],[Team]]</f>
        <v>$150 Draft Champions Express Jan 22 8:00 pm Lg.3610UL's Toothpick</v>
      </c>
    </row>
    <row r="556" spans="1:7" x14ac:dyDescent="0.25">
      <c r="A556">
        <v>2814</v>
      </c>
      <c r="B556" t="s">
        <v>948</v>
      </c>
      <c r="C556" t="s">
        <v>943</v>
      </c>
      <c r="D556">
        <v>816</v>
      </c>
      <c r="E556">
        <v>97.5</v>
      </c>
      <c r="F556">
        <f t="shared" si="8"/>
        <v>14</v>
      </c>
      <c r="G556" t="str">
        <f>STANDINGS_R[[#This Row],[League]]&amp;STANDINGS_R[[#This Row],[Team]]</f>
        <v>$150 Draft Champions Express Jan 22 8:00 pm Lg.3610RealJRAnderson</v>
      </c>
    </row>
    <row r="557" spans="1:7" x14ac:dyDescent="0.25">
      <c r="A557">
        <v>2910</v>
      </c>
      <c r="B557" t="s">
        <v>952</v>
      </c>
      <c r="C557" t="s">
        <v>943</v>
      </c>
      <c r="D557">
        <v>649</v>
      </c>
      <c r="E557">
        <v>2</v>
      </c>
      <c r="F557">
        <f t="shared" si="8"/>
        <v>15</v>
      </c>
      <c r="G557" t="str">
        <f>STANDINGS_R[[#This Row],[League]]&amp;STANDINGS_R[[#This Row],[Team]]</f>
        <v>$150 Draft Champions Express Jan 22 8:00 pm Lg.3610Vargas1</v>
      </c>
    </row>
    <row r="558" spans="1:7" x14ac:dyDescent="0.25">
      <c r="A558">
        <v>194</v>
      </c>
      <c r="B558" t="s">
        <v>957</v>
      </c>
      <c r="C558" t="s">
        <v>955</v>
      </c>
      <c r="D558">
        <v>1094</v>
      </c>
      <c r="E558">
        <v>2715.5</v>
      </c>
      <c r="F558">
        <f t="shared" si="8"/>
        <v>1</v>
      </c>
      <c r="G558" t="str">
        <f>STANDINGS_R[[#This Row],[League]]&amp;STANDINGS_R[[#This Row],[Team]]</f>
        <v>$150 Draft Champions Express Jan 31 7:00 pm Lg.3643DEAD PUPPIES EXPRESS</v>
      </c>
    </row>
    <row r="559" spans="1:7" x14ac:dyDescent="0.25">
      <c r="A559">
        <v>223</v>
      </c>
      <c r="B559" t="s">
        <v>959</v>
      </c>
      <c r="C559" t="s">
        <v>955</v>
      </c>
      <c r="D559">
        <v>1089</v>
      </c>
      <c r="E559">
        <v>2685</v>
      </c>
      <c r="F559">
        <f t="shared" si="8"/>
        <v>2</v>
      </c>
      <c r="G559" t="str">
        <f>STANDINGS_R[[#This Row],[League]]&amp;STANDINGS_R[[#This Row],[Team]]</f>
        <v>$150 Draft Champions Express Jan 31 7:00 pm Lg.3643*RED HOT</v>
      </c>
    </row>
    <row r="560" spans="1:7" x14ac:dyDescent="0.25">
      <c r="A560">
        <v>532</v>
      </c>
      <c r="B560" t="s">
        <v>958</v>
      </c>
      <c r="C560" t="s">
        <v>955</v>
      </c>
      <c r="D560">
        <v>1052</v>
      </c>
      <c r="E560">
        <v>2377</v>
      </c>
      <c r="F560">
        <f t="shared" si="8"/>
        <v>3</v>
      </c>
      <c r="G560" t="str">
        <f>STANDINGS_R[[#This Row],[League]]&amp;STANDINGS_R[[#This Row],[Team]]</f>
        <v>$150 Draft Champions Express Jan 31 7:00 pm Lg.3643Hot Dog Papaya</v>
      </c>
    </row>
    <row r="561" spans="1:7" x14ac:dyDescent="0.25">
      <c r="A561">
        <v>679</v>
      </c>
      <c r="B561" t="s">
        <v>181</v>
      </c>
      <c r="C561" t="s">
        <v>955</v>
      </c>
      <c r="D561">
        <v>1038</v>
      </c>
      <c r="E561">
        <v>2224.5</v>
      </c>
      <c r="F561">
        <f t="shared" si="8"/>
        <v>4</v>
      </c>
      <c r="G561" t="str">
        <f>STANDINGS_R[[#This Row],[League]]&amp;STANDINGS_R[[#This Row],[Team]]</f>
        <v>$150 Draft Champions Express Jan 31 7:00 pm Lg.3643CHEEZDAWGZ</v>
      </c>
    </row>
    <row r="562" spans="1:7" x14ac:dyDescent="0.25">
      <c r="A562">
        <v>777</v>
      </c>
      <c r="B562" t="s">
        <v>963</v>
      </c>
      <c r="C562" t="s">
        <v>955</v>
      </c>
      <c r="D562">
        <v>1032</v>
      </c>
      <c r="E562">
        <v>2136.5</v>
      </c>
      <c r="F562">
        <f t="shared" si="8"/>
        <v>5</v>
      </c>
      <c r="G562" t="str">
        <f>STANDINGS_R[[#This Row],[League]]&amp;STANDINGS_R[[#This Row],[Team]]</f>
        <v>$150 Draft Champions Express Jan 31 7:00 pm Lg.3643Neon Madmen</v>
      </c>
    </row>
    <row r="563" spans="1:7" x14ac:dyDescent="0.25">
      <c r="A563">
        <v>1486</v>
      </c>
      <c r="B563" t="s">
        <v>98</v>
      </c>
      <c r="C563" t="s">
        <v>955</v>
      </c>
      <c r="D563">
        <v>982</v>
      </c>
      <c r="E563">
        <v>1433.5</v>
      </c>
      <c r="F563">
        <f t="shared" si="8"/>
        <v>6</v>
      </c>
      <c r="G563" t="str">
        <f>STANDINGS_R[[#This Row],[League]]&amp;STANDINGS_R[[#This Row],[Team]]</f>
        <v>$150 Draft Champions Express Jan 31 7:00 pm Lg.3643Team Ward</v>
      </c>
    </row>
    <row r="564" spans="1:7" x14ac:dyDescent="0.25">
      <c r="A564">
        <v>1566</v>
      </c>
      <c r="B564" t="s">
        <v>960</v>
      </c>
      <c r="C564" t="s">
        <v>955</v>
      </c>
      <c r="D564">
        <v>976</v>
      </c>
      <c r="E564">
        <v>1342.5</v>
      </c>
      <c r="F564">
        <f t="shared" si="8"/>
        <v>7</v>
      </c>
      <c r="G564" t="str">
        <f>STANDINGS_R[[#This Row],[League]]&amp;STANDINGS_R[[#This Row],[Team]]</f>
        <v>$150 Draft Champions Express Jan 31 7:00 pm Lg.3643Jmart41341</v>
      </c>
    </row>
    <row r="565" spans="1:7" x14ac:dyDescent="0.25">
      <c r="A565">
        <v>1698</v>
      </c>
      <c r="B565" t="s">
        <v>954</v>
      </c>
      <c r="C565" t="s">
        <v>955</v>
      </c>
      <c r="D565">
        <v>966</v>
      </c>
      <c r="E565">
        <v>1216</v>
      </c>
      <c r="F565">
        <f t="shared" si="8"/>
        <v>8</v>
      </c>
      <c r="G565" t="str">
        <f>STANDINGS_R[[#This Row],[League]]&amp;STANDINGS_R[[#This Row],[Team]]</f>
        <v>$150 Draft Champions Express Jan 31 7:00 pm Lg.3643Sonic Death Monkeys</v>
      </c>
    </row>
    <row r="566" spans="1:7" x14ac:dyDescent="0.25">
      <c r="A566">
        <v>1829</v>
      </c>
      <c r="B566" t="s">
        <v>107</v>
      </c>
      <c r="C566" t="s">
        <v>955</v>
      </c>
      <c r="D566">
        <v>955</v>
      </c>
      <c r="E566">
        <v>1084</v>
      </c>
      <c r="F566">
        <f t="shared" si="8"/>
        <v>9</v>
      </c>
      <c r="G566" t="str">
        <f>STANDINGS_R[[#This Row],[League]]&amp;STANDINGS_R[[#This Row],[Team]]</f>
        <v>$150 Draft Champions Express Jan 31 7:00 pm Lg.3643Team Scott</v>
      </c>
    </row>
    <row r="567" spans="1:7" x14ac:dyDescent="0.25">
      <c r="A567">
        <v>1895</v>
      </c>
      <c r="B567" t="s">
        <v>355</v>
      </c>
      <c r="C567" t="s">
        <v>955</v>
      </c>
      <c r="D567">
        <v>949</v>
      </c>
      <c r="E567">
        <v>1016</v>
      </c>
      <c r="F567">
        <f t="shared" si="8"/>
        <v>10</v>
      </c>
      <c r="G567" t="str">
        <f>STANDINGS_R[[#This Row],[League]]&amp;STANDINGS_R[[#This Row],[Team]]</f>
        <v>$150 Draft Champions Express Jan 31 7:00 pm Lg.3643Just Express Wins</v>
      </c>
    </row>
    <row r="568" spans="1:7" x14ac:dyDescent="0.25">
      <c r="A568">
        <v>2105</v>
      </c>
      <c r="B568" t="s">
        <v>219</v>
      </c>
      <c r="C568" t="s">
        <v>955</v>
      </c>
      <c r="D568">
        <v>932</v>
      </c>
      <c r="E568">
        <v>808</v>
      </c>
      <c r="F568">
        <f t="shared" si="8"/>
        <v>11</v>
      </c>
      <c r="G568" t="str">
        <f>STANDINGS_R[[#This Row],[League]]&amp;STANDINGS_R[[#This Row],[Team]]</f>
        <v>$150 Draft Champions Express Jan 31 7:00 pm Lg.3643Team Kuberski</v>
      </c>
    </row>
    <row r="569" spans="1:7" x14ac:dyDescent="0.25">
      <c r="A569">
        <v>2195</v>
      </c>
      <c r="B569" t="s">
        <v>956</v>
      </c>
      <c r="C569" t="s">
        <v>955</v>
      </c>
      <c r="D569">
        <v>923</v>
      </c>
      <c r="E569">
        <v>717</v>
      </c>
      <c r="F569">
        <f t="shared" si="8"/>
        <v>12</v>
      </c>
      <c r="G569" t="str">
        <f>STANDINGS_R[[#This Row],[League]]&amp;STANDINGS_R[[#This Row],[Team]]</f>
        <v>$150 Draft Champions Express Jan 31 7:00 pm Lg.3643Jeters Never Prosper (Express)</v>
      </c>
    </row>
    <row r="570" spans="1:7" x14ac:dyDescent="0.25">
      <c r="A570">
        <v>2638</v>
      </c>
      <c r="B570" t="s">
        <v>961</v>
      </c>
      <c r="C570" t="s">
        <v>955</v>
      </c>
      <c r="D570">
        <v>865</v>
      </c>
      <c r="E570">
        <v>275</v>
      </c>
      <c r="F570">
        <f t="shared" si="8"/>
        <v>13</v>
      </c>
      <c r="G570" t="str">
        <f>STANDINGS_R[[#This Row],[League]]&amp;STANDINGS_R[[#This Row],[Team]]</f>
        <v>$150 Draft Champions Express Jan 31 7:00 pm Lg.3643Team Kent 7</v>
      </c>
    </row>
    <row r="571" spans="1:7" x14ac:dyDescent="0.25">
      <c r="A571">
        <v>2646</v>
      </c>
      <c r="B571" t="s">
        <v>964</v>
      </c>
      <c r="C571" t="s">
        <v>955</v>
      </c>
      <c r="D571">
        <v>863</v>
      </c>
      <c r="E571">
        <v>265.5</v>
      </c>
      <c r="F571">
        <f t="shared" si="8"/>
        <v>14</v>
      </c>
      <c r="G571" t="str">
        <f>STANDINGS_R[[#This Row],[League]]&amp;STANDINGS_R[[#This Row],[Team]]</f>
        <v>$150 Draft Champions Express Jan 31 7:00 pm Lg.3643Moz Boyz 13</v>
      </c>
    </row>
    <row r="572" spans="1:7" x14ac:dyDescent="0.25">
      <c r="A572">
        <v>2712</v>
      </c>
      <c r="B572" t="s">
        <v>962</v>
      </c>
      <c r="C572" t="s">
        <v>955</v>
      </c>
      <c r="D572">
        <v>848</v>
      </c>
      <c r="E572">
        <v>199</v>
      </c>
      <c r="F572">
        <f t="shared" si="8"/>
        <v>15</v>
      </c>
      <c r="G572" t="str">
        <f>STANDINGS_R[[#This Row],[League]]&amp;STANDINGS_R[[#This Row],[Team]]</f>
        <v>$150 Draft Champions Express Jan 31 7:00 pm Lg.3643St LUKES 2016</v>
      </c>
    </row>
    <row r="573" spans="1:7" x14ac:dyDescent="0.25">
      <c r="A573">
        <v>94</v>
      </c>
      <c r="B573" t="s">
        <v>965</v>
      </c>
      <c r="C573" t="s">
        <v>966</v>
      </c>
      <c r="D573">
        <v>1115</v>
      </c>
      <c r="E573">
        <v>2816.5</v>
      </c>
      <c r="F573">
        <f t="shared" si="8"/>
        <v>1</v>
      </c>
      <c r="G573" t="str">
        <f>STANDINGS_R[[#This Row],[League]]&amp;STANDINGS_R[[#This Row],[Team]]</f>
        <v>$150 Draft Champions Express Mar 04 8:00 pm Lg.3808DK O's</v>
      </c>
    </row>
    <row r="574" spans="1:7" x14ac:dyDescent="0.25">
      <c r="A574">
        <v>120</v>
      </c>
      <c r="B574" t="s">
        <v>967</v>
      </c>
      <c r="C574" t="s">
        <v>966</v>
      </c>
      <c r="D574">
        <v>1108</v>
      </c>
      <c r="E574">
        <v>2790</v>
      </c>
      <c r="F574">
        <f t="shared" si="8"/>
        <v>2</v>
      </c>
      <c r="G574" t="str">
        <f>STANDINGS_R[[#This Row],[League]]&amp;STANDINGS_R[[#This Row],[Team]]</f>
        <v>$150 Draft Champions Express Mar 04 8:00 pm Lg.3808Fart Blasters</v>
      </c>
    </row>
    <row r="575" spans="1:7" x14ac:dyDescent="0.25">
      <c r="A575">
        <v>375</v>
      </c>
      <c r="B575" t="s">
        <v>970</v>
      </c>
      <c r="C575" t="s">
        <v>966</v>
      </c>
      <c r="D575">
        <v>1068</v>
      </c>
      <c r="E575">
        <v>2530.5</v>
      </c>
      <c r="F575">
        <f t="shared" si="8"/>
        <v>3</v>
      </c>
      <c r="G575" t="str">
        <f>STANDINGS_R[[#This Row],[League]]&amp;STANDINGS_R[[#This Row],[Team]]</f>
        <v>$150 Draft Champions Express Mar 04 8:00 pm Lg.3808Archer? I Hardly Know Her</v>
      </c>
    </row>
    <row r="576" spans="1:7" x14ac:dyDescent="0.25">
      <c r="A576">
        <v>479</v>
      </c>
      <c r="B576" t="s">
        <v>973</v>
      </c>
      <c r="C576" t="s">
        <v>966</v>
      </c>
      <c r="D576">
        <v>1056</v>
      </c>
      <c r="E576">
        <v>2426.5</v>
      </c>
      <c r="F576">
        <f t="shared" si="8"/>
        <v>4</v>
      </c>
      <c r="G576" t="str">
        <f>STANDINGS_R[[#This Row],[League]]&amp;STANDINGS_R[[#This Row],[Team]]</f>
        <v>$150 Draft Champions Express Mar 04 8:00 pm Lg.38084seating.com</v>
      </c>
    </row>
    <row r="577" spans="1:7" x14ac:dyDescent="0.25">
      <c r="A577">
        <v>561</v>
      </c>
      <c r="B577" t="s">
        <v>971</v>
      </c>
      <c r="C577" t="s">
        <v>966</v>
      </c>
      <c r="D577">
        <v>1049</v>
      </c>
      <c r="E577">
        <v>2346</v>
      </c>
      <c r="F577">
        <f t="shared" si="8"/>
        <v>5</v>
      </c>
      <c r="G577" t="str">
        <f>STANDINGS_R[[#This Row],[League]]&amp;STANDINGS_R[[#This Row],[Team]]</f>
        <v>$150 Draft Champions Express Mar 04 8:00 pm Lg.3808Ray Time</v>
      </c>
    </row>
    <row r="578" spans="1:7" x14ac:dyDescent="0.25">
      <c r="A578">
        <v>895</v>
      </c>
      <c r="B578" t="s">
        <v>347</v>
      </c>
      <c r="C578" t="s">
        <v>966</v>
      </c>
      <c r="D578">
        <v>1023</v>
      </c>
      <c r="E578">
        <v>2017.5</v>
      </c>
      <c r="F578">
        <f t="shared" si="8"/>
        <v>6</v>
      </c>
      <c r="G578" t="str">
        <f>STANDINGS_R[[#This Row],[League]]&amp;STANDINGS_R[[#This Row],[Team]]</f>
        <v>$150 Draft Champions Express Mar 04 8:00 pm Lg.3808Plati-puses</v>
      </c>
    </row>
    <row r="579" spans="1:7" x14ac:dyDescent="0.25">
      <c r="A579">
        <v>1449</v>
      </c>
      <c r="B579" t="s">
        <v>972</v>
      </c>
      <c r="C579" t="s">
        <v>966</v>
      </c>
      <c r="D579">
        <v>984</v>
      </c>
      <c r="E579">
        <v>1463</v>
      </c>
      <c r="F579">
        <f t="shared" ref="F579:F642" si="9">IF(C579=C578,F578+1,1)</f>
        <v>7</v>
      </c>
      <c r="G579" t="str">
        <f>STANDINGS_R[[#This Row],[League]]&amp;STANDINGS_R[[#This Row],[Team]]</f>
        <v>$150 Draft Champions Express Mar 04 8:00 pm Lg.3808SNAKE EYES</v>
      </c>
    </row>
    <row r="580" spans="1:7" x14ac:dyDescent="0.25">
      <c r="A580">
        <v>1452</v>
      </c>
      <c r="B580" t="s">
        <v>592</v>
      </c>
      <c r="C580" t="s">
        <v>966</v>
      </c>
      <c r="D580">
        <v>984</v>
      </c>
      <c r="E580">
        <v>1463</v>
      </c>
      <c r="F580">
        <f t="shared" si="9"/>
        <v>8</v>
      </c>
      <c r="G580" t="str">
        <f>STANDINGS_R[[#This Row],[League]]&amp;STANDINGS_R[[#This Row],[Team]]</f>
        <v>$150 Draft Champions Express Mar 04 8:00 pm Lg.3808Team Bennette</v>
      </c>
    </row>
    <row r="581" spans="1:7" x14ac:dyDescent="0.25">
      <c r="A581">
        <v>1723</v>
      </c>
      <c r="B581" t="s">
        <v>968</v>
      </c>
      <c r="C581" t="s">
        <v>966</v>
      </c>
      <c r="D581">
        <v>964</v>
      </c>
      <c r="E581">
        <v>1196</v>
      </c>
      <c r="F581">
        <f t="shared" si="9"/>
        <v>9</v>
      </c>
      <c r="G581" t="str">
        <f>STANDINGS_R[[#This Row],[League]]&amp;STANDINGS_R[[#This Row],[Team]]</f>
        <v>$150 Draft Champions Express Mar 04 8:00 pm Lg.3808Under Achievers</v>
      </c>
    </row>
    <row r="582" spans="1:7" x14ac:dyDescent="0.25">
      <c r="A582">
        <v>1778</v>
      </c>
      <c r="B582" t="s">
        <v>975</v>
      </c>
      <c r="C582" t="s">
        <v>966</v>
      </c>
      <c r="D582">
        <v>959</v>
      </c>
      <c r="E582">
        <v>1132.5</v>
      </c>
      <c r="F582">
        <f t="shared" si="9"/>
        <v>10</v>
      </c>
      <c r="G582" t="str">
        <f>STANDINGS_R[[#This Row],[League]]&amp;STANDINGS_R[[#This Row],[Team]]</f>
        <v>$150 Draft Champions Express Mar 04 8:00 pm Lg.3808Saves Are A Garbage Category</v>
      </c>
    </row>
    <row r="583" spans="1:7" x14ac:dyDescent="0.25">
      <c r="A583">
        <v>2033</v>
      </c>
      <c r="B583" t="s">
        <v>974</v>
      </c>
      <c r="C583" t="s">
        <v>966</v>
      </c>
      <c r="D583">
        <v>939</v>
      </c>
      <c r="E583">
        <v>882</v>
      </c>
      <c r="F583">
        <f t="shared" si="9"/>
        <v>11</v>
      </c>
      <c r="G583" t="str">
        <f>STANDINGS_R[[#This Row],[League]]&amp;STANDINGS_R[[#This Row],[Team]]</f>
        <v>$150 Draft Champions Express Mar 04 8:00 pm Lg.3808Team Griffiths</v>
      </c>
    </row>
    <row r="584" spans="1:7" x14ac:dyDescent="0.25">
      <c r="A584">
        <v>2264</v>
      </c>
      <c r="B584" t="s">
        <v>263</v>
      </c>
      <c r="C584" t="s">
        <v>966</v>
      </c>
      <c r="D584">
        <v>917</v>
      </c>
      <c r="E584">
        <v>649.5</v>
      </c>
      <c r="F584">
        <f t="shared" si="9"/>
        <v>12</v>
      </c>
      <c r="G584" t="str">
        <f>STANDINGS_R[[#This Row],[League]]&amp;STANDINGS_R[[#This Row],[Team]]</f>
        <v>$150 Draft Champions Express Mar 04 8:00 pm Lg.3808Team hickey</v>
      </c>
    </row>
    <row r="585" spans="1:7" x14ac:dyDescent="0.25">
      <c r="A585">
        <v>2491</v>
      </c>
      <c r="B585" t="s">
        <v>889</v>
      </c>
      <c r="C585" t="s">
        <v>966</v>
      </c>
      <c r="D585">
        <v>888</v>
      </c>
      <c r="E585">
        <v>422</v>
      </c>
      <c r="F585">
        <f t="shared" si="9"/>
        <v>13</v>
      </c>
      <c r="G585" t="str">
        <f>STANDINGS_R[[#This Row],[League]]&amp;STANDINGS_R[[#This Row],[Team]]</f>
        <v>$150 Draft Champions Express Mar 04 8:00 pm Lg.3808Team Thompson</v>
      </c>
    </row>
    <row r="586" spans="1:7" x14ac:dyDescent="0.25">
      <c r="A586">
        <v>2629</v>
      </c>
      <c r="B586" t="s">
        <v>969</v>
      </c>
      <c r="C586" t="s">
        <v>966</v>
      </c>
      <c r="D586">
        <v>867</v>
      </c>
      <c r="E586">
        <v>283</v>
      </c>
      <c r="F586">
        <f t="shared" si="9"/>
        <v>14</v>
      </c>
      <c r="G586" t="str">
        <f>STANDINGS_R[[#This Row],[League]]&amp;STANDINGS_R[[#This Row],[Team]]</f>
        <v>$150 Draft Champions Express Mar 04 8:00 pm Lg.3808Poopies Pompies 3</v>
      </c>
    </row>
    <row r="587" spans="1:7" x14ac:dyDescent="0.25">
      <c r="A587">
        <v>2761</v>
      </c>
      <c r="B587" t="s">
        <v>37</v>
      </c>
      <c r="C587" t="s">
        <v>966</v>
      </c>
      <c r="D587">
        <v>834</v>
      </c>
      <c r="E587">
        <v>148.5</v>
      </c>
      <c r="F587">
        <f t="shared" si="9"/>
        <v>15</v>
      </c>
      <c r="G587" t="str">
        <f>STANDINGS_R[[#This Row],[League]]&amp;STANDINGS_R[[#This Row],[Team]]</f>
        <v>$150 Draft Champions Express Mar 04 8:00 pm Lg.3808Bread Zeppelin</v>
      </c>
    </row>
    <row r="588" spans="1:7" x14ac:dyDescent="0.25">
      <c r="A588">
        <v>511</v>
      </c>
      <c r="B588" t="s">
        <v>985</v>
      </c>
      <c r="C588" t="s">
        <v>977</v>
      </c>
      <c r="D588">
        <v>1054</v>
      </c>
      <c r="E588">
        <v>2405.5</v>
      </c>
      <c r="F588">
        <f t="shared" si="9"/>
        <v>1</v>
      </c>
      <c r="G588" t="str">
        <f>STANDINGS_R[[#This Row],[League]]&amp;STANDINGS_R[[#This Row],[Team]]</f>
        <v>$150 Draft Champions Express Mar 06 7:00 pm Lg.3828Team Siegfried</v>
      </c>
    </row>
    <row r="589" spans="1:7" x14ac:dyDescent="0.25">
      <c r="A589">
        <v>571</v>
      </c>
      <c r="B589" t="s">
        <v>978</v>
      </c>
      <c r="C589" t="s">
        <v>977</v>
      </c>
      <c r="D589">
        <v>1049</v>
      </c>
      <c r="E589">
        <v>2346</v>
      </c>
      <c r="F589">
        <f t="shared" si="9"/>
        <v>2</v>
      </c>
      <c r="G589" t="str">
        <f>STANDINGS_R[[#This Row],[League]]&amp;STANDINGS_R[[#This Row],[Team]]</f>
        <v>$150 Draft Champions Express Mar 06 7:00 pm Lg.3828Wally Bunker</v>
      </c>
    </row>
    <row r="590" spans="1:7" x14ac:dyDescent="0.25">
      <c r="A590">
        <v>577</v>
      </c>
      <c r="B590" t="s">
        <v>987</v>
      </c>
      <c r="C590" t="s">
        <v>977</v>
      </c>
      <c r="D590">
        <v>1048</v>
      </c>
      <c r="E590">
        <v>2333</v>
      </c>
      <c r="F590">
        <f t="shared" si="9"/>
        <v>3</v>
      </c>
      <c r="G590" t="str">
        <f>STANDINGS_R[[#This Row],[League]]&amp;STANDINGS_R[[#This Row],[Team]]</f>
        <v>$150 Draft Champions Express Mar 06 7:00 pm Lg.3828MPG16C</v>
      </c>
    </row>
    <row r="591" spans="1:7" x14ac:dyDescent="0.25">
      <c r="A591">
        <v>977</v>
      </c>
      <c r="B591" t="s">
        <v>981</v>
      </c>
      <c r="C591" t="s">
        <v>977</v>
      </c>
      <c r="D591">
        <v>1017</v>
      </c>
      <c r="E591">
        <v>1929.5</v>
      </c>
      <c r="F591">
        <f t="shared" si="9"/>
        <v>4</v>
      </c>
      <c r="G591" t="str">
        <f>STANDINGS_R[[#This Row],[League]]&amp;STANDINGS_R[[#This Row],[Team]]</f>
        <v>$150 Draft Champions Express Mar 06 7:00 pm Lg.3828Magnanimous Monoliths</v>
      </c>
    </row>
    <row r="592" spans="1:7" x14ac:dyDescent="0.25">
      <c r="A592">
        <v>1101</v>
      </c>
      <c r="B592" t="s">
        <v>980</v>
      </c>
      <c r="C592" t="s">
        <v>977</v>
      </c>
      <c r="D592">
        <v>1009</v>
      </c>
      <c r="E592">
        <v>1813</v>
      </c>
      <c r="F592">
        <f t="shared" si="9"/>
        <v>5</v>
      </c>
      <c r="G592" t="str">
        <f>STANDINGS_R[[#This Row],[League]]&amp;STANDINGS_R[[#This Row],[Team]]</f>
        <v>$150 Draft Champions Express Mar 06 7:00 pm Lg.3828Pettinatura</v>
      </c>
    </row>
    <row r="593" spans="1:7" x14ac:dyDescent="0.25">
      <c r="A593">
        <v>1144</v>
      </c>
      <c r="B593" t="s">
        <v>584</v>
      </c>
      <c r="C593" t="s">
        <v>977</v>
      </c>
      <c r="D593">
        <v>1005</v>
      </c>
      <c r="E593">
        <v>1767.5</v>
      </c>
      <c r="F593">
        <f t="shared" si="9"/>
        <v>6</v>
      </c>
      <c r="G593" t="str">
        <f>STANDINGS_R[[#This Row],[League]]&amp;STANDINGS_R[[#This Row],[Team]]</f>
        <v>$150 Draft Champions Express Mar 06 7:00 pm Lg.3828Team Hughes</v>
      </c>
    </row>
    <row r="594" spans="1:7" x14ac:dyDescent="0.25">
      <c r="A594">
        <v>1209</v>
      </c>
      <c r="B594" t="s">
        <v>979</v>
      </c>
      <c r="C594" t="s">
        <v>977</v>
      </c>
      <c r="D594">
        <v>1001</v>
      </c>
      <c r="E594">
        <v>1709.5</v>
      </c>
      <c r="F594">
        <f t="shared" si="9"/>
        <v>7</v>
      </c>
      <c r="G594" t="str">
        <f>STANDINGS_R[[#This Row],[League]]&amp;STANDINGS_R[[#This Row],[Team]]</f>
        <v>$150 Draft Champions Express Mar 06 7:00 pm Lg.3828The Utley Rule</v>
      </c>
    </row>
    <row r="595" spans="1:7" x14ac:dyDescent="0.25">
      <c r="A595">
        <v>1444</v>
      </c>
      <c r="B595" t="s">
        <v>976</v>
      </c>
      <c r="C595" t="s">
        <v>977</v>
      </c>
      <c r="D595">
        <v>984</v>
      </c>
      <c r="E595">
        <v>1463</v>
      </c>
      <c r="F595">
        <f t="shared" si="9"/>
        <v>8</v>
      </c>
      <c r="G595" t="str">
        <f>STANDINGS_R[[#This Row],[League]]&amp;STANDINGS_R[[#This Row],[Team]]</f>
        <v>$150 Draft Champions Express Mar 06 7:00 pm Lg.3828Knoxville Storm</v>
      </c>
    </row>
    <row r="596" spans="1:7" x14ac:dyDescent="0.25">
      <c r="A596">
        <v>1637</v>
      </c>
      <c r="B596" t="s">
        <v>986</v>
      </c>
      <c r="C596" t="s">
        <v>977</v>
      </c>
      <c r="D596">
        <v>971</v>
      </c>
      <c r="E596">
        <v>1275</v>
      </c>
      <c r="F596">
        <f t="shared" si="9"/>
        <v>9</v>
      </c>
      <c r="G596" t="str">
        <f>STANDINGS_R[[#This Row],[League]]&amp;STANDINGS_R[[#This Row],[Team]]</f>
        <v>$150 Draft Champions Express Mar 06 7:00 pm Lg.3828P.A.Roidrangers</v>
      </c>
    </row>
    <row r="597" spans="1:7" x14ac:dyDescent="0.25">
      <c r="A597">
        <v>1830</v>
      </c>
      <c r="B597" t="s">
        <v>299</v>
      </c>
      <c r="C597" t="s">
        <v>977</v>
      </c>
      <c r="D597">
        <v>955</v>
      </c>
      <c r="E597">
        <v>1084</v>
      </c>
      <c r="F597">
        <f t="shared" si="9"/>
        <v>10</v>
      </c>
      <c r="G597" t="str">
        <f>STANDINGS_R[[#This Row],[League]]&amp;STANDINGS_R[[#This Row],[Team]]</f>
        <v>$150 Draft Champions Express Mar 06 7:00 pm Lg.3828Team Ulliac</v>
      </c>
    </row>
    <row r="598" spans="1:7" x14ac:dyDescent="0.25">
      <c r="A598">
        <v>1923</v>
      </c>
      <c r="B598" t="s">
        <v>983</v>
      </c>
      <c r="C598" t="s">
        <v>977</v>
      </c>
      <c r="D598">
        <v>947</v>
      </c>
      <c r="E598">
        <v>990.5</v>
      </c>
      <c r="F598">
        <f t="shared" si="9"/>
        <v>11</v>
      </c>
      <c r="G598" t="str">
        <f>STANDINGS_R[[#This Row],[League]]&amp;STANDINGS_R[[#This Row],[Team]]</f>
        <v>$150 Draft Champions Express Mar 06 7:00 pm Lg.3828The Valley</v>
      </c>
    </row>
    <row r="599" spans="1:7" x14ac:dyDescent="0.25">
      <c r="A599">
        <v>2142</v>
      </c>
      <c r="B599" t="s">
        <v>363</v>
      </c>
      <c r="C599" t="s">
        <v>977</v>
      </c>
      <c r="D599">
        <v>928</v>
      </c>
      <c r="E599">
        <v>768</v>
      </c>
      <c r="F599">
        <f t="shared" si="9"/>
        <v>12</v>
      </c>
      <c r="G599" t="str">
        <f>STANDINGS_R[[#This Row],[League]]&amp;STANDINGS_R[[#This Row],[Team]]</f>
        <v>$150 Draft Champions Express Mar 06 7:00 pm Lg.3828Dead Hookers</v>
      </c>
    </row>
    <row r="600" spans="1:7" x14ac:dyDescent="0.25">
      <c r="A600">
        <v>2233</v>
      </c>
      <c r="B600" t="s">
        <v>988</v>
      </c>
      <c r="C600" t="s">
        <v>977</v>
      </c>
      <c r="D600">
        <v>920</v>
      </c>
      <c r="E600">
        <v>685</v>
      </c>
      <c r="F600">
        <f t="shared" si="9"/>
        <v>13</v>
      </c>
      <c r="G600" t="str">
        <f>STANDINGS_R[[#This Row],[League]]&amp;STANDINGS_R[[#This Row],[Team]]</f>
        <v>$150 Draft Champions Express Mar 06 7:00 pm Lg.3828Zootopia</v>
      </c>
    </row>
    <row r="601" spans="1:7" x14ac:dyDescent="0.25">
      <c r="A601">
        <v>2536</v>
      </c>
      <c r="B601" t="s">
        <v>982</v>
      </c>
      <c r="C601" t="s">
        <v>977</v>
      </c>
      <c r="D601">
        <v>881</v>
      </c>
      <c r="E601">
        <v>373.5</v>
      </c>
      <c r="F601">
        <f t="shared" si="9"/>
        <v>14</v>
      </c>
      <c r="G601" t="str">
        <f>STANDINGS_R[[#This Row],[League]]&amp;STANDINGS_R[[#This Row],[Team]]</f>
        <v>$150 Draft Champions Express Mar 06 7:00 pm Lg.3828Autodraft Champ 2016</v>
      </c>
    </row>
    <row r="602" spans="1:7" x14ac:dyDescent="0.25">
      <c r="A602">
        <v>2540</v>
      </c>
      <c r="B602" t="s">
        <v>984</v>
      </c>
      <c r="C602" t="s">
        <v>977</v>
      </c>
      <c r="D602">
        <v>881</v>
      </c>
      <c r="E602">
        <v>373.5</v>
      </c>
      <c r="F602">
        <f t="shared" si="9"/>
        <v>15</v>
      </c>
      <c r="G602" t="str">
        <f>STANDINGS_R[[#This Row],[League]]&amp;STANDINGS_R[[#This Row],[Team]]</f>
        <v>$150 Draft Champions Express Mar 06 7:00 pm Lg.3828Foley's</v>
      </c>
    </row>
    <row r="603" spans="1:7" x14ac:dyDescent="0.25">
      <c r="A603">
        <v>67</v>
      </c>
      <c r="B603" t="s">
        <v>992</v>
      </c>
      <c r="C603" t="s">
        <v>989</v>
      </c>
      <c r="D603">
        <v>1124</v>
      </c>
      <c r="E603">
        <v>2843.5</v>
      </c>
      <c r="F603">
        <f t="shared" si="9"/>
        <v>1</v>
      </c>
      <c r="G603" t="str">
        <f>STANDINGS_R[[#This Row],[League]]&amp;STANDINGS_R[[#This Row],[Team]]</f>
        <v>$150 Draft Champions Express Mar 11 8:00 pm Lg.3880Dynamic Inertia DC Express</v>
      </c>
    </row>
    <row r="604" spans="1:7" x14ac:dyDescent="0.25">
      <c r="A604">
        <v>506</v>
      </c>
      <c r="B604" t="s">
        <v>74</v>
      </c>
      <c r="C604" t="s">
        <v>989</v>
      </c>
      <c r="D604">
        <v>1054</v>
      </c>
      <c r="E604">
        <v>2405.5</v>
      </c>
      <c r="F604">
        <f t="shared" si="9"/>
        <v>2</v>
      </c>
      <c r="G604" t="str">
        <f>STANDINGS_R[[#This Row],[League]]&amp;STANDINGS_R[[#This Row],[Team]]</f>
        <v>$150 Draft Champions Express Mar 11 8:00 pm Lg.3880St Louis Perfectos</v>
      </c>
    </row>
    <row r="605" spans="1:7" x14ac:dyDescent="0.25">
      <c r="A605">
        <v>627</v>
      </c>
      <c r="B605" t="s">
        <v>999</v>
      </c>
      <c r="C605" t="s">
        <v>989</v>
      </c>
      <c r="D605">
        <v>1043</v>
      </c>
      <c r="E605">
        <v>2284</v>
      </c>
      <c r="F605">
        <f t="shared" si="9"/>
        <v>3</v>
      </c>
      <c r="G605" t="str">
        <f>STANDINGS_R[[#This Row],[League]]&amp;STANDINGS_R[[#This Row],[Team]]</f>
        <v>$150 Draft Champions Express Mar 11 8:00 pm Lg.3880Radon Mitigation System</v>
      </c>
    </row>
    <row r="606" spans="1:7" x14ac:dyDescent="0.25">
      <c r="A606">
        <v>992</v>
      </c>
      <c r="B606" t="s">
        <v>996</v>
      </c>
      <c r="C606" t="s">
        <v>989</v>
      </c>
      <c r="D606">
        <v>1016</v>
      </c>
      <c r="E606">
        <v>1915.5</v>
      </c>
      <c r="F606">
        <f t="shared" si="9"/>
        <v>4</v>
      </c>
      <c r="G606" t="str">
        <f>STANDINGS_R[[#This Row],[League]]&amp;STANDINGS_R[[#This Row],[Team]]</f>
        <v>$150 Draft Champions Express Mar 11 8:00 pm Lg.3880Capital Offense</v>
      </c>
    </row>
    <row r="607" spans="1:7" x14ac:dyDescent="0.25">
      <c r="A607">
        <v>1124</v>
      </c>
      <c r="B607" t="s">
        <v>997</v>
      </c>
      <c r="C607" t="s">
        <v>989</v>
      </c>
      <c r="D607">
        <v>1007</v>
      </c>
      <c r="E607">
        <v>1792.5</v>
      </c>
      <c r="F607">
        <f t="shared" si="9"/>
        <v>5</v>
      </c>
      <c r="G607" t="str">
        <f>STANDINGS_R[[#This Row],[League]]&amp;STANDINGS_R[[#This Row],[Team]]</f>
        <v>$150 Draft Champions Express Mar 11 8:00 pm Lg.3880You can put it on the board! Yes.</v>
      </c>
    </row>
    <row r="608" spans="1:7" x14ac:dyDescent="0.25">
      <c r="A608">
        <v>1150</v>
      </c>
      <c r="B608" t="s">
        <v>990</v>
      </c>
      <c r="C608" t="s">
        <v>989</v>
      </c>
      <c r="D608">
        <v>1004</v>
      </c>
      <c r="E608">
        <v>1755.5</v>
      </c>
      <c r="F608">
        <f t="shared" si="9"/>
        <v>6</v>
      </c>
      <c r="G608" t="str">
        <f>STANDINGS_R[[#This Row],[League]]&amp;STANDINGS_R[[#This Row],[Team]]</f>
        <v>$150 Draft Champions Express Mar 11 8:00 pm Lg.3880Ant's Errors</v>
      </c>
    </row>
    <row r="609" spans="1:7" x14ac:dyDescent="0.25">
      <c r="A609">
        <v>1203</v>
      </c>
      <c r="B609" t="s">
        <v>994</v>
      </c>
      <c r="C609" t="s">
        <v>989</v>
      </c>
      <c r="D609">
        <v>1001</v>
      </c>
      <c r="E609">
        <v>1709.5</v>
      </c>
      <c r="F609">
        <f t="shared" si="9"/>
        <v>7</v>
      </c>
      <c r="G609" t="str">
        <f>STANDINGS_R[[#This Row],[League]]&amp;STANDINGS_R[[#This Row],[Team]]</f>
        <v>$150 Draft Champions Express Mar 11 8:00 pm Lg.3880Mountain Dew</v>
      </c>
    </row>
    <row r="610" spans="1:7" x14ac:dyDescent="0.25">
      <c r="A610">
        <v>1216</v>
      </c>
      <c r="B610" t="s">
        <v>993</v>
      </c>
      <c r="C610" t="s">
        <v>989</v>
      </c>
      <c r="D610">
        <v>1000</v>
      </c>
      <c r="E610">
        <v>1694</v>
      </c>
      <c r="F610">
        <f t="shared" si="9"/>
        <v>8</v>
      </c>
      <c r="G610" t="str">
        <f>STANDINGS_R[[#This Row],[League]]&amp;STANDINGS_R[[#This Row],[Team]]</f>
        <v>$150 Draft Champions Express Mar 11 8:00 pm Lg.3880Papi's Farewell Tour</v>
      </c>
    </row>
    <row r="611" spans="1:7" x14ac:dyDescent="0.25">
      <c r="A611">
        <v>1479</v>
      </c>
      <c r="B611" t="s">
        <v>293</v>
      </c>
      <c r="C611" t="s">
        <v>989</v>
      </c>
      <c r="D611">
        <v>982</v>
      </c>
      <c r="E611">
        <v>1433.5</v>
      </c>
      <c r="F611">
        <f t="shared" si="9"/>
        <v>9</v>
      </c>
      <c r="G611" t="str">
        <f>STANDINGS_R[[#This Row],[League]]&amp;STANDINGS_R[[#This Row],[Team]]</f>
        <v>$150 Draft Champions Express Mar 11 8:00 pm Lg.3880Sons of Thunder</v>
      </c>
    </row>
    <row r="612" spans="1:7" x14ac:dyDescent="0.25">
      <c r="A612">
        <v>1852</v>
      </c>
      <c r="B612" t="s">
        <v>362</v>
      </c>
      <c r="C612" t="s">
        <v>989</v>
      </c>
      <c r="D612">
        <v>953</v>
      </c>
      <c r="E612">
        <v>1059.5</v>
      </c>
      <c r="F612">
        <f t="shared" si="9"/>
        <v>10</v>
      </c>
      <c r="G612" t="str">
        <f>STANDINGS_R[[#This Row],[League]]&amp;STANDINGS_R[[#This Row],[Team]]</f>
        <v>$150 Draft Champions Express Mar 11 8:00 pm Lg.3880MustSeeTV314{DM3}</v>
      </c>
    </row>
    <row r="613" spans="1:7" x14ac:dyDescent="0.25">
      <c r="A613">
        <v>1986</v>
      </c>
      <c r="B613" t="s">
        <v>18</v>
      </c>
      <c r="C613" t="s">
        <v>989</v>
      </c>
      <c r="D613">
        <v>942</v>
      </c>
      <c r="E613">
        <v>921.5</v>
      </c>
      <c r="F613">
        <f t="shared" si="9"/>
        <v>11</v>
      </c>
      <c r="G613" t="str">
        <f>STANDINGS_R[[#This Row],[League]]&amp;STANDINGS_R[[#This Row],[Team]]</f>
        <v>$150 Draft Champions Express Mar 11 8:00 pm Lg.3880Home Run Derbies</v>
      </c>
    </row>
    <row r="614" spans="1:7" x14ac:dyDescent="0.25">
      <c r="A614">
        <v>2018</v>
      </c>
      <c r="B614" t="s">
        <v>1000</v>
      </c>
      <c r="C614" t="s">
        <v>989</v>
      </c>
      <c r="D614">
        <v>940</v>
      </c>
      <c r="E614">
        <v>894</v>
      </c>
      <c r="F614">
        <f t="shared" si="9"/>
        <v>12</v>
      </c>
      <c r="G614" t="str">
        <f>STANDINGS_R[[#This Row],[League]]&amp;STANDINGS_R[[#This Row],[Team]]</f>
        <v>$150 Draft Champions Express Mar 11 8:00 pm Lg.3880Swinging Wienies</v>
      </c>
    </row>
    <row r="615" spans="1:7" x14ac:dyDescent="0.25">
      <c r="A615">
        <v>2503</v>
      </c>
      <c r="B615" t="s">
        <v>991</v>
      </c>
      <c r="C615" t="s">
        <v>989</v>
      </c>
      <c r="D615">
        <v>886</v>
      </c>
      <c r="E615">
        <v>408</v>
      </c>
      <c r="F615">
        <f t="shared" si="9"/>
        <v>13</v>
      </c>
      <c r="G615" t="str">
        <f>STANDINGS_R[[#This Row],[League]]&amp;STANDINGS_R[[#This Row],[Team]]</f>
        <v>$150 Draft Champions Express Mar 11 8:00 pm Lg.3880Team Ball</v>
      </c>
    </row>
    <row r="616" spans="1:7" x14ac:dyDescent="0.25">
      <c r="A616">
        <v>2634</v>
      </c>
      <c r="B616" t="s">
        <v>998</v>
      </c>
      <c r="C616" t="s">
        <v>989</v>
      </c>
      <c r="D616">
        <v>866</v>
      </c>
      <c r="E616">
        <v>278</v>
      </c>
      <c r="F616">
        <f t="shared" si="9"/>
        <v>14</v>
      </c>
      <c r="G616" t="str">
        <f>STANDINGS_R[[#This Row],[League]]&amp;STANDINGS_R[[#This Row],[Team]]</f>
        <v>$150 Draft Champions Express Mar 11 8:00 pm Lg.3880Team Symington</v>
      </c>
    </row>
    <row r="617" spans="1:7" x14ac:dyDescent="0.25">
      <c r="A617">
        <v>2907</v>
      </c>
      <c r="B617" t="s">
        <v>995</v>
      </c>
      <c r="C617" t="s">
        <v>989</v>
      </c>
      <c r="D617">
        <v>691</v>
      </c>
      <c r="E617">
        <v>5</v>
      </c>
      <c r="F617">
        <f t="shared" si="9"/>
        <v>15</v>
      </c>
      <c r="G617" t="str">
        <f>STANDINGS_R[[#This Row],[League]]&amp;STANDINGS_R[[#This Row],[Team]]</f>
        <v>$150 Draft Champions Express Mar 11 8:00 pm Lg.3880Team Flynn</v>
      </c>
    </row>
    <row r="618" spans="1:7" x14ac:dyDescent="0.25">
      <c r="A618">
        <v>228</v>
      </c>
      <c r="B618" t="s">
        <v>1011</v>
      </c>
      <c r="C618" t="s">
        <v>1002</v>
      </c>
      <c r="D618">
        <v>1089</v>
      </c>
      <c r="E618">
        <v>2685</v>
      </c>
      <c r="F618">
        <f t="shared" si="9"/>
        <v>1</v>
      </c>
      <c r="G618" t="str">
        <f>STANDINGS_R[[#This Row],[League]]&amp;STANDINGS_R[[#This Row],[Team]]</f>
        <v>$150 Draft Champions Express Mar 13 7:00 pm Lg.3883Team Balch</v>
      </c>
    </row>
    <row r="619" spans="1:7" x14ac:dyDescent="0.25">
      <c r="A619">
        <v>280</v>
      </c>
      <c r="B619" t="s">
        <v>1004</v>
      </c>
      <c r="C619" t="s">
        <v>1002</v>
      </c>
      <c r="D619">
        <v>1081</v>
      </c>
      <c r="E619">
        <v>2632.5</v>
      </c>
      <c r="F619">
        <f t="shared" si="9"/>
        <v>2</v>
      </c>
      <c r="G619" t="str">
        <f>STANDINGS_R[[#This Row],[League]]&amp;STANDINGS_R[[#This Row],[Team]]</f>
        <v>$150 Draft Champions Express Mar 13 7:00 pm Lg.3883Table 5 All Stars</v>
      </c>
    </row>
    <row r="620" spans="1:7" x14ac:dyDescent="0.25">
      <c r="A620">
        <v>299</v>
      </c>
      <c r="B620" t="s">
        <v>1006</v>
      </c>
      <c r="C620" t="s">
        <v>1002</v>
      </c>
      <c r="D620">
        <v>1078</v>
      </c>
      <c r="E620">
        <v>2613</v>
      </c>
      <c r="F620">
        <f t="shared" si="9"/>
        <v>3</v>
      </c>
      <c r="G620" t="str">
        <f>STANDINGS_R[[#This Row],[League]]&amp;STANDINGS_R[[#This Row],[Team]]</f>
        <v>$150 Draft Champions Express Mar 13 7:00 pm Lg.3883Team Lambach</v>
      </c>
    </row>
    <row r="621" spans="1:7" x14ac:dyDescent="0.25">
      <c r="A621">
        <v>1455</v>
      </c>
      <c r="B621" t="s">
        <v>299</v>
      </c>
      <c r="C621" t="s">
        <v>1002</v>
      </c>
      <c r="D621">
        <v>984</v>
      </c>
      <c r="E621">
        <v>1463</v>
      </c>
      <c r="F621">
        <f t="shared" si="9"/>
        <v>4</v>
      </c>
      <c r="G621" t="str">
        <f>STANDINGS_R[[#This Row],[League]]&amp;STANDINGS_R[[#This Row],[Team]]</f>
        <v>$150 Draft Champions Express Mar 13 7:00 pm Lg.3883Team Ulliac</v>
      </c>
    </row>
    <row r="622" spans="1:7" x14ac:dyDescent="0.25">
      <c r="A622">
        <v>1541</v>
      </c>
      <c r="B622" t="s">
        <v>1012</v>
      </c>
      <c r="C622" t="s">
        <v>1002</v>
      </c>
      <c r="D622">
        <v>978</v>
      </c>
      <c r="E622">
        <v>1372</v>
      </c>
      <c r="F622">
        <f t="shared" si="9"/>
        <v>5</v>
      </c>
      <c r="G622" t="str">
        <f>STANDINGS_R[[#This Row],[League]]&amp;STANDINGS_R[[#This Row],[Team]]</f>
        <v>$150 Draft Champions Express Mar 13 7:00 pm Lg.3883Team Aniano</v>
      </c>
    </row>
    <row r="623" spans="1:7" x14ac:dyDescent="0.25">
      <c r="A623">
        <v>1557</v>
      </c>
      <c r="B623" t="s">
        <v>1001</v>
      </c>
      <c r="C623" t="s">
        <v>1002</v>
      </c>
      <c r="D623">
        <v>977</v>
      </c>
      <c r="E623">
        <v>1357.5</v>
      </c>
      <c r="F623">
        <f t="shared" si="9"/>
        <v>6</v>
      </c>
      <c r="G623" t="str">
        <f>STANDINGS_R[[#This Row],[League]]&amp;STANDINGS_R[[#This Row],[Team]]</f>
        <v>$150 Draft Champions Express Mar 13 7:00 pm Lg.3883Team Moses</v>
      </c>
    </row>
    <row r="624" spans="1:7" x14ac:dyDescent="0.25">
      <c r="A624">
        <v>1789</v>
      </c>
      <c r="B624" t="s">
        <v>1014</v>
      </c>
      <c r="C624" t="s">
        <v>1002</v>
      </c>
      <c r="D624">
        <v>958</v>
      </c>
      <c r="E624">
        <v>1120</v>
      </c>
      <c r="F624">
        <f t="shared" si="9"/>
        <v>7</v>
      </c>
      <c r="G624" t="str">
        <f>STANDINGS_R[[#This Row],[League]]&amp;STANDINGS_R[[#This Row],[Team]]</f>
        <v>$150 Draft Champions Express Mar 13 7:00 pm Lg.3883Boom Boom Sticks</v>
      </c>
    </row>
    <row r="625" spans="1:7" x14ac:dyDescent="0.25">
      <c r="A625">
        <v>1998</v>
      </c>
      <c r="B625" t="s">
        <v>1010</v>
      </c>
      <c r="C625" t="s">
        <v>1002</v>
      </c>
      <c r="D625">
        <v>942</v>
      </c>
      <c r="E625">
        <v>921.5</v>
      </c>
      <c r="F625">
        <f t="shared" si="9"/>
        <v>8</v>
      </c>
      <c r="G625" t="str">
        <f>STANDINGS_R[[#This Row],[League]]&amp;STANDINGS_R[[#This Row],[Team]]</f>
        <v>$150 Draft Champions Express Mar 13 7:00 pm Lg.3883garbage</v>
      </c>
    </row>
    <row r="626" spans="1:7" x14ac:dyDescent="0.25">
      <c r="A626">
        <v>2157</v>
      </c>
      <c r="B626" t="s">
        <v>889</v>
      </c>
      <c r="C626" t="s">
        <v>1002</v>
      </c>
      <c r="D626">
        <v>927</v>
      </c>
      <c r="E626">
        <v>758</v>
      </c>
      <c r="F626">
        <f t="shared" si="9"/>
        <v>9</v>
      </c>
      <c r="G626" t="str">
        <f>STANDINGS_R[[#This Row],[League]]&amp;STANDINGS_R[[#This Row],[Team]]</f>
        <v>$150 Draft Champions Express Mar 13 7:00 pm Lg.3883Team Thompson</v>
      </c>
    </row>
    <row r="627" spans="1:7" x14ac:dyDescent="0.25">
      <c r="A627">
        <v>2175</v>
      </c>
      <c r="B627" t="s">
        <v>1009</v>
      </c>
      <c r="C627" t="s">
        <v>1002</v>
      </c>
      <c r="D627">
        <v>925</v>
      </c>
      <c r="E627">
        <v>740</v>
      </c>
      <c r="F627">
        <f t="shared" si="9"/>
        <v>10</v>
      </c>
      <c r="G627" t="str">
        <f>STANDINGS_R[[#This Row],[League]]&amp;STANDINGS_R[[#This Row],[Team]]</f>
        <v>$150 Draft Champions Express Mar 13 7:00 pm Lg.3883Team Rasmusson</v>
      </c>
    </row>
    <row r="628" spans="1:7" x14ac:dyDescent="0.25">
      <c r="A628">
        <v>2439</v>
      </c>
      <c r="B628" t="s">
        <v>1003</v>
      </c>
      <c r="C628" t="s">
        <v>1002</v>
      </c>
      <c r="D628">
        <v>896</v>
      </c>
      <c r="E628">
        <v>474</v>
      </c>
      <c r="F628">
        <f t="shared" si="9"/>
        <v>11</v>
      </c>
      <c r="G628" t="str">
        <f>STANDINGS_R[[#This Row],[League]]&amp;STANDINGS_R[[#This Row],[Team]]</f>
        <v>$150 Draft Champions Express Mar 13 7:00 pm Lg.3883Team Swagers</v>
      </c>
    </row>
    <row r="629" spans="1:7" x14ac:dyDescent="0.25">
      <c r="A629">
        <v>2528</v>
      </c>
      <c r="B629" t="s">
        <v>1005</v>
      </c>
      <c r="C629" t="s">
        <v>1002</v>
      </c>
      <c r="D629">
        <v>883</v>
      </c>
      <c r="E629">
        <v>386</v>
      </c>
      <c r="F629">
        <f t="shared" si="9"/>
        <v>12</v>
      </c>
      <c r="G629" t="str">
        <f>STANDINGS_R[[#This Row],[League]]&amp;STANDINGS_R[[#This Row],[Team]]</f>
        <v>$150 Draft Champions Express Mar 13 7:00 pm Lg.3883The Byrds and the Puigs</v>
      </c>
    </row>
    <row r="630" spans="1:7" x14ac:dyDescent="0.25">
      <c r="A630">
        <v>2584</v>
      </c>
      <c r="B630" t="s">
        <v>1013</v>
      </c>
      <c r="C630" t="s">
        <v>1002</v>
      </c>
      <c r="D630">
        <v>874</v>
      </c>
      <c r="E630">
        <v>325.5</v>
      </c>
      <c r="F630">
        <f t="shared" si="9"/>
        <v>13</v>
      </c>
      <c r="G630" t="str">
        <f>STANDINGS_R[[#This Row],[League]]&amp;STANDINGS_R[[#This Row],[Team]]</f>
        <v>$150 Draft Champions Express Mar 13 7:00 pm Lg.3883Battle Rats</v>
      </c>
    </row>
    <row r="631" spans="1:7" x14ac:dyDescent="0.25">
      <c r="A631">
        <v>2719</v>
      </c>
      <c r="B631" t="s">
        <v>1008</v>
      </c>
      <c r="C631" t="s">
        <v>1002</v>
      </c>
      <c r="D631">
        <v>847</v>
      </c>
      <c r="E631">
        <v>192.5</v>
      </c>
      <c r="F631">
        <f t="shared" si="9"/>
        <v>14</v>
      </c>
      <c r="G631" t="str">
        <f>STANDINGS_R[[#This Row],[League]]&amp;STANDINGS_R[[#This Row],[Team]]</f>
        <v>$150 Draft Champions Express Mar 13 7:00 pm Lg.3883KONGS VENOM</v>
      </c>
    </row>
    <row r="632" spans="1:7" x14ac:dyDescent="0.25">
      <c r="A632">
        <v>2805</v>
      </c>
      <c r="B632" t="s">
        <v>1007</v>
      </c>
      <c r="C632" t="s">
        <v>1002</v>
      </c>
      <c r="D632">
        <v>821</v>
      </c>
      <c r="E632">
        <v>106.5</v>
      </c>
      <c r="F632">
        <f t="shared" si="9"/>
        <v>15</v>
      </c>
      <c r="G632" t="str">
        <f>STANDINGS_R[[#This Row],[League]]&amp;STANDINGS_R[[#This Row],[Team]]</f>
        <v>$150 Draft Champions Express Mar 13 7:00 pm Lg.3883Dawg Pound 53</v>
      </c>
    </row>
    <row r="633" spans="1:7" x14ac:dyDescent="0.25">
      <c r="A633">
        <v>186</v>
      </c>
      <c r="B633" t="s">
        <v>135</v>
      </c>
      <c r="C633" t="s">
        <v>1016</v>
      </c>
      <c r="D633">
        <v>1096</v>
      </c>
      <c r="E633">
        <v>2724</v>
      </c>
      <c r="F633">
        <f t="shared" si="9"/>
        <v>1</v>
      </c>
      <c r="G633" t="str">
        <f>STANDINGS_R[[#This Row],[League]]&amp;STANDINGS_R[[#This Row],[Team]]</f>
        <v>$150 Draft Champions Express Mar 13 7:00 pm Lg.3905Brewte Force</v>
      </c>
    </row>
    <row r="634" spans="1:7" x14ac:dyDescent="0.25">
      <c r="A634">
        <v>208</v>
      </c>
      <c r="B634" t="s">
        <v>36</v>
      </c>
      <c r="C634" t="s">
        <v>1016</v>
      </c>
      <c r="D634">
        <v>1092</v>
      </c>
      <c r="E634">
        <v>2704</v>
      </c>
      <c r="F634">
        <f t="shared" si="9"/>
        <v>2</v>
      </c>
      <c r="G634" t="str">
        <f>STANDINGS_R[[#This Row],[League]]&amp;STANDINGS_R[[#This Row],[Team]]</f>
        <v>$150 Draft Champions Express Mar 13 7:00 pm Lg.3905PACO THYME</v>
      </c>
    </row>
    <row r="635" spans="1:7" x14ac:dyDescent="0.25">
      <c r="A635">
        <v>282</v>
      </c>
      <c r="B635" t="s">
        <v>19</v>
      </c>
      <c r="C635" t="s">
        <v>1016</v>
      </c>
      <c r="D635">
        <v>1080</v>
      </c>
      <c r="E635">
        <v>2626</v>
      </c>
      <c r="F635">
        <f t="shared" si="9"/>
        <v>3</v>
      </c>
      <c r="G635" t="str">
        <f>STANDINGS_R[[#This Row],[League]]&amp;STANDINGS_R[[#This Row],[Team]]</f>
        <v>$150 Draft Champions Express Mar 13 7:00 pm Lg.3905One Eyed Jack</v>
      </c>
    </row>
    <row r="636" spans="1:7" x14ac:dyDescent="0.25">
      <c r="A636">
        <v>305</v>
      </c>
      <c r="B636" t="s">
        <v>1015</v>
      </c>
      <c r="C636" t="s">
        <v>1016</v>
      </c>
      <c r="D636">
        <v>1077</v>
      </c>
      <c r="E636">
        <v>2605</v>
      </c>
      <c r="F636">
        <f t="shared" si="9"/>
        <v>4</v>
      </c>
      <c r="G636" t="str">
        <f>STANDINGS_R[[#This Row],[League]]&amp;STANDINGS_R[[#This Row],[Team]]</f>
        <v>$150 Draft Champions Express Mar 13 7:00 pm Lg.3905Green Sam</v>
      </c>
    </row>
    <row r="637" spans="1:7" x14ac:dyDescent="0.25">
      <c r="A637">
        <v>345</v>
      </c>
      <c r="B637" t="s">
        <v>1020</v>
      </c>
      <c r="C637" t="s">
        <v>1016</v>
      </c>
      <c r="D637">
        <v>1072</v>
      </c>
      <c r="E637">
        <v>2562.5</v>
      </c>
      <c r="F637">
        <f t="shared" si="9"/>
        <v>5</v>
      </c>
      <c r="G637" t="str">
        <f>STANDINGS_R[[#This Row],[League]]&amp;STANDINGS_R[[#This Row],[Team]]</f>
        <v>$150 Draft Champions Express Mar 13 7:00 pm Lg.3905Amazins2</v>
      </c>
    </row>
    <row r="638" spans="1:7" x14ac:dyDescent="0.25">
      <c r="A638">
        <v>1102</v>
      </c>
      <c r="B638" t="s">
        <v>1021</v>
      </c>
      <c r="C638" t="s">
        <v>1016</v>
      </c>
      <c r="D638">
        <v>1009</v>
      </c>
      <c r="E638">
        <v>1813</v>
      </c>
      <c r="F638">
        <f t="shared" si="9"/>
        <v>6</v>
      </c>
      <c r="G638" t="str">
        <f>STANDINGS_R[[#This Row],[League]]&amp;STANDINGS_R[[#This Row],[Team]]</f>
        <v>$150 Draft Champions Express Mar 13 7:00 pm Lg.3905Pitch Perfecto</v>
      </c>
    </row>
    <row r="639" spans="1:7" x14ac:dyDescent="0.25">
      <c r="A639">
        <v>1343</v>
      </c>
      <c r="B639" t="s">
        <v>1022</v>
      </c>
      <c r="C639" t="s">
        <v>1016</v>
      </c>
      <c r="D639">
        <v>991</v>
      </c>
      <c r="E639">
        <v>1562</v>
      </c>
      <c r="F639">
        <f t="shared" si="9"/>
        <v>7</v>
      </c>
      <c r="G639" t="str">
        <f>STANDINGS_R[[#This Row],[League]]&amp;STANDINGS_R[[#This Row],[Team]]</f>
        <v>$150 Draft Champions Express Mar 13 7:00 pm Lg.3905Charlie Hustles Angels</v>
      </c>
    </row>
    <row r="640" spans="1:7" x14ac:dyDescent="0.25">
      <c r="A640">
        <v>1435</v>
      </c>
      <c r="B640" t="s">
        <v>209</v>
      </c>
      <c r="C640" t="s">
        <v>1016</v>
      </c>
      <c r="D640">
        <v>985</v>
      </c>
      <c r="E640">
        <v>1478.5</v>
      </c>
      <c r="F640">
        <f t="shared" si="9"/>
        <v>8</v>
      </c>
      <c r="G640" t="str">
        <f>STANDINGS_R[[#This Row],[League]]&amp;STANDINGS_R[[#This Row],[Team]]</f>
        <v>$150 Draft Champions Express Mar 13 7:00 pm Lg.3905Team Jung</v>
      </c>
    </row>
    <row r="641" spans="1:7" x14ac:dyDescent="0.25">
      <c r="A641">
        <v>1717</v>
      </c>
      <c r="B641" t="s">
        <v>1024</v>
      </c>
      <c r="C641" t="s">
        <v>1016</v>
      </c>
      <c r="D641">
        <v>964</v>
      </c>
      <c r="E641">
        <v>1196</v>
      </c>
      <c r="F641">
        <f t="shared" si="9"/>
        <v>9</v>
      </c>
      <c r="G641" t="str">
        <f>STANDINGS_R[[#This Row],[League]]&amp;STANDINGS_R[[#This Row],[Team]]</f>
        <v>$150 Draft Champions Express Mar 13 7:00 pm Lg.3905Roy Hobbs</v>
      </c>
    </row>
    <row r="642" spans="1:7" x14ac:dyDescent="0.25">
      <c r="A642">
        <v>1881</v>
      </c>
      <c r="B642" t="s">
        <v>1019</v>
      </c>
      <c r="C642" t="s">
        <v>1016</v>
      </c>
      <c r="D642">
        <v>951</v>
      </c>
      <c r="E642">
        <v>1035.5</v>
      </c>
      <c r="F642">
        <f t="shared" si="9"/>
        <v>10</v>
      </c>
      <c r="G642" t="str">
        <f>STANDINGS_R[[#This Row],[League]]&amp;STANDINGS_R[[#This Row],[Team]]</f>
        <v>$150 Draft Champions Express Mar 13 7:00 pm Lg.3905Team jauvin</v>
      </c>
    </row>
    <row r="643" spans="1:7" x14ac:dyDescent="0.25">
      <c r="A643">
        <v>2059</v>
      </c>
      <c r="B643" t="s">
        <v>1023</v>
      </c>
      <c r="C643" t="s">
        <v>1016</v>
      </c>
      <c r="D643">
        <v>936</v>
      </c>
      <c r="E643">
        <v>848.5</v>
      </c>
      <c r="F643">
        <f t="shared" ref="F643:F706" si="10">IF(C643=C642,F642+1,1)</f>
        <v>11</v>
      </c>
      <c r="G643" t="str">
        <f>STANDINGS_R[[#This Row],[League]]&amp;STANDINGS_R[[#This Row],[Team]]</f>
        <v>$150 Draft Champions Express Mar 13 7:00 pm Lg.3905Brooklyn Bulldogs</v>
      </c>
    </row>
    <row r="644" spans="1:7" x14ac:dyDescent="0.25">
      <c r="A644">
        <v>2421</v>
      </c>
      <c r="B644" t="s">
        <v>1017</v>
      </c>
      <c r="C644" t="s">
        <v>1016</v>
      </c>
      <c r="D644">
        <v>899</v>
      </c>
      <c r="E644">
        <v>493.5</v>
      </c>
      <c r="F644">
        <f t="shared" si="10"/>
        <v>12</v>
      </c>
      <c r="G644" t="str">
        <f>STANDINGS_R[[#This Row],[League]]&amp;STANDINGS_R[[#This Row],[Team]]</f>
        <v>$150 Draft Champions Express Mar 13 7:00 pm Lg.3905The Green Bastards</v>
      </c>
    </row>
    <row r="645" spans="1:7" x14ac:dyDescent="0.25">
      <c r="A645">
        <v>2708</v>
      </c>
      <c r="B645" t="s">
        <v>1018</v>
      </c>
      <c r="C645" t="s">
        <v>1016</v>
      </c>
      <c r="D645">
        <v>849</v>
      </c>
      <c r="E645">
        <v>204</v>
      </c>
      <c r="F645">
        <f t="shared" si="10"/>
        <v>13</v>
      </c>
      <c r="G645" t="str">
        <f>STANDINGS_R[[#This Row],[League]]&amp;STANDINGS_R[[#This Row],[Team]]</f>
        <v>$150 Draft Champions Express Mar 13 7:00 pm Lg.3905The Garaged Ferraris</v>
      </c>
    </row>
    <row r="646" spans="1:7" x14ac:dyDescent="0.25">
      <c r="A646">
        <v>2779</v>
      </c>
      <c r="B646" t="s">
        <v>1025</v>
      </c>
      <c r="C646" t="s">
        <v>1016</v>
      </c>
      <c r="D646">
        <v>830</v>
      </c>
      <c r="E646">
        <v>131</v>
      </c>
      <c r="F646">
        <f t="shared" si="10"/>
        <v>14</v>
      </c>
      <c r="G646" t="str">
        <f>STANDINGS_R[[#This Row],[League]]&amp;STANDINGS_R[[#This Row],[Team]]</f>
        <v>$150 Draft Champions Express Mar 13 7:00 pm Lg.3905J money clutch putts2</v>
      </c>
    </row>
    <row r="647" spans="1:7" x14ac:dyDescent="0.25">
      <c r="A647">
        <v>2806</v>
      </c>
      <c r="B647" t="s">
        <v>164</v>
      </c>
      <c r="C647" t="s">
        <v>1016</v>
      </c>
      <c r="D647">
        <v>821</v>
      </c>
      <c r="E647">
        <v>106.5</v>
      </c>
      <c r="F647">
        <f t="shared" si="10"/>
        <v>15</v>
      </c>
      <c r="G647" t="str">
        <f>STANDINGS_R[[#This Row],[League]]&amp;STANDINGS_R[[#This Row],[Team]]</f>
        <v>$150 Draft Champions Express Mar 13 7:00 pm Lg.3905KISS MY BUNT</v>
      </c>
    </row>
    <row r="648" spans="1:7" x14ac:dyDescent="0.25">
      <c r="A648">
        <v>310</v>
      </c>
      <c r="B648" t="s">
        <v>288</v>
      </c>
      <c r="C648" t="s">
        <v>1026</v>
      </c>
      <c r="D648">
        <v>1077</v>
      </c>
      <c r="E648">
        <v>2605</v>
      </c>
      <c r="F648">
        <f t="shared" si="10"/>
        <v>1</v>
      </c>
      <c r="G648" t="str">
        <f>STANDINGS_R[[#This Row],[League]]&amp;STANDINGS_R[[#This Row],[Team]]</f>
        <v>$150 Draft Champions Express Mar 18 8:00 pm Lg.3944Thunder</v>
      </c>
    </row>
    <row r="649" spans="1:7" x14ac:dyDescent="0.25">
      <c r="A649">
        <v>328</v>
      </c>
      <c r="B649" t="s">
        <v>1030</v>
      </c>
      <c r="C649" t="s">
        <v>1026</v>
      </c>
      <c r="D649">
        <v>1074</v>
      </c>
      <c r="E649">
        <v>2580.5</v>
      </c>
      <c r="F649">
        <f t="shared" si="10"/>
        <v>2</v>
      </c>
      <c r="G649" t="str">
        <f>STANDINGS_R[[#This Row],[League]]&amp;STANDINGS_R[[#This Row],[Team]]</f>
        <v>$150 Draft Champions Express Mar 18 8:00 pm Lg.3944Forever Draft 5 - Express</v>
      </c>
    </row>
    <row r="650" spans="1:7" x14ac:dyDescent="0.25">
      <c r="A650">
        <v>752</v>
      </c>
      <c r="B650" t="s">
        <v>1028</v>
      </c>
      <c r="C650" t="s">
        <v>1026</v>
      </c>
      <c r="D650">
        <v>1034</v>
      </c>
      <c r="E650">
        <v>2166.5</v>
      </c>
      <c r="F650">
        <f t="shared" si="10"/>
        <v>3</v>
      </c>
      <c r="G650" t="str">
        <f>STANDINGS_R[[#This Row],[League]]&amp;STANDINGS_R[[#This Row],[Team]]</f>
        <v>$150 Draft Champions Express Mar 18 8:00 pm Lg.3944Team martin</v>
      </c>
    </row>
    <row r="651" spans="1:7" x14ac:dyDescent="0.25">
      <c r="A651">
        <v>794</v>
      </c>
      <c r="B651" t="s">
        <v>1027</v>
      </c>
      <c r="C651" t="s">
        <v>1026</v>
      </c>
      <c r="D651">
        <v>1030</v>
      </c>
      <c r="E651">
        <v>2117</v>
      </c>
      <c r="F651">
        <f t="shared" si="10"/>
        <v>4</v>
      </c>
      <c r="G651" t="str">
        <f>STANDINGS_R[[#This Row],[League]]&amp;STANDINGS_R[[#This Row],[Team]]</f>
        <v>$150 Draft Champions Express Mar 18 8:00 pm Lg.3944Jays4Life18</v>
      </c>
    </row>
    <row r="652" spans="1:7" x14ac:dyDescent="0.25">
      <c r="A652">
        <v>867</v>
      </c>
      <c r="B652" t="s">
        <v>1009</v>
      </c>
      <c r="C652" t="s">
        <v>1026</v>
      </c>
      <c r="D652">
        <v>1025</v>
      </c>
      <c r="E652">
        <v>2045.5</v>
      </c>
      <c r="F652">
        <f t="shared" si="10"/>
        <v>5</v>
      </c>
      <c r="G652" t="str">
        <f>STANDINGS_R[[#This Row],[League]]&amp;STANDINGS_R[[#This Row],[Team]]</f>
        <v>$150 Draft Champions Express Mar 18 8:00 pm Lg.3944Team Rasmusson</v>
      </c>
    </row>
    <row r="653" spans="1:7" x14ac:dyDescent="0.25">
      <c r="A653">
        <v>1005</v>
      </c>
      <c r="B653" t="s">
        <v>1037</v>
      </c>
      <c r="C653" t="s">
        <v>1026</v>
      </c>
      <c r="D653">
        <v>1015</v>
      </c>
      <c r="E653">
        <v>1901.5</v>
      </c>
      <c r="F653">
        <f t="shared" si="10"/>
        <v>6</v>
      </c>
      <c r="G653" t="str">
        <f>STANDINGS_R[[#This Row],[League]]&amp;STANDINGS_R[[#This Row],[Team]]</f>
        <v>$150 Draft Champions Express Mar 18 8:00 pm Lg.3944KC Intimidators</v>
      </c>
    </row>
    <row r="654" spans="1:7" x14ac:dyDescent="0.25">
      <c r="A654">
        <v>1032</v>
      </c>
      <c r="B654" t="s">
        <v>1031</v>
      </c>
      <c r="C654" t="s">
        <v>1026</v>
      </c>
      <c r="D654">
        <v>1014</v>
      </c>
      <c r="E654">
        <v>1884</v>
      </c>
      <c r="F654">
        <f t="shared" si="10"/>
        <v>7</v>
      </c>
      <c r="G654" t="str">
        <f>STANDINGS_R[[#This Row],[League]]&amp;STANDINGS_R[[#This Row],[Team]]</f>
        <v>$150 Draft Champions Express Mar 18 8:00 pm Lg.3944Team Vetter</v>
      </c>
    </row>
    <row r="655" spans="1:7" x14ac:dyDescent="0.25">
      <c r="A655">
        <v>1631</v>
      </c>
      <c r="B655" t="s">
        <v>349</v>
      </c>
      <c r="C655" t="s">
        <v>1026</v>
      </c>
      <c r="D655">
        <v>972</v>
      </c>
      <c r="E655">
        <v>1288</v>
      </c>
      <c r="F655">
        <f t="shared" si="10"/>
        <v>8</v>
      </c>
      <c r="G655" t="str">
        <f>STANDINGS_R[[#This Row],[League]]&amp;STANDINGS_R[[#This Row],[Team]]</f>
        <v>$150 Draft Champions Express Mar 18 8:00 pm Lg.3944zzzzzzzzzzzz</v>
      </c>
    </row>
    <row r="656" spans="1:7" x14ac:dyDescent="0.25">
      <c r="A656">
        <v>1899</v>
      </c>
      <c r="B656" t="s">
        <v>1029</v>
      </c>
      <c r="C656" t="s">
        <v>1026</v>
      </c>
      <c r="D656">
        <v>949</v>
      </c>
      <c r="E656">
        <v>1016</v>
      </c>
      <c r="F656">
        <f t="shared" si="10"/>
        <v>9</v>
      </c>
      <c r="G656" t="str">
        <f>STANDINGS_R[[#This Row],[League]]&amp;STANDINGS_R[[#This Row],[Team]]</f>
        <v>$150 Draft Champions Express Mar 18 8:00 pm Lg.3944Team NAKOS</v>
      </c>
    </row>
    <row r="657" spans="1:7" x14ac:dyDescent="0.25">
      <c r="A657">
        <v>2012</v>
      </c>
      <c r="B657" t="s">
        <v>1033</v>
      </c>
      <c r="C657" t="s">
        <v>1026</v>
      </c>
      <c r="D657">
        <v>941</v>
      </c>
      <c r="E657">
        <v>906</v>
      </c>
      <c r="F657">
        <f t="shared" si="10"/>
        <v>10</v>
      </c>
      <c r="G657" t="str">
        <f>STANDINGS_R[[#This Row],[League]]&amp;STANDINGS_R[[#This Row],[Team]]</f>
        <v>$150 Draft Champions Express Mar 18 8:00 pm Lg.3944bulldogs7</v>
      </c>
    </row>
    <row r="658" spans="1:7" x14ac:dyDescent="0.25">
      <c r="A658">
        <v>2035</v>
      </c>
      <c r="B658" t="s">
        <v>299</v>
      </c>
      <c r="C658" t="s">
        <v>1026</v>
      </c>
      <c r="D658">
        <v>939</v>
      </c>
      <c r="E658">
        <v>882</v>
      </c>
      <c r="F658">
        <f t="shared" si="10"/>
        <v>11</v>
      </c>
      <c r="G658" t="str">
        <f>STANDINGS_R[[#This Row],[League]]&amp;STANDINGS_R[[#This Row],[Team]]</f>
        <v>$150 Draft Champions Express Mar 18 8:00 pm Lg.3944Team Ulliac</v>
      </c>
    </row>
    <row r="659" spans="1:7" x14ac:dyDescent="0.25">
      <c r="A659">
        <v>2302</v>
      </c>
      <c r="B659" t="s">
        <v>1034</v>
      </c>
      <c r="C659" t="s">
        <v>1026</v>
      </c>
      <c r="D659">
        <v>912</v>
      </c>
      <c r="E659">
        <v>605</v>
      </c>
      <c r="F659">
        <f t="shared" si="10"/>
        <v>12</v>
      </c>
      <c r="G659" t="str">
        <f>STANDINGS_R[[#This Row],[League]]&amp;STANDINGS_R[[#This Row],[Team]]</f>
        <v>$150 Draft Champions Express Mar 18 8:00 pm Lg.39441 - Team Bredin</v>
      </c>
    </row>
    <row r="660" spans="1:7" x14ac:dyDescent="0.25">
      <c r="A660">
        <v>2510</v>
      </c>
      <c r="B660" t="s">
        <v>1035</v>
      </c>
      <c r="C660" t="s">
        <v>1026</v>
      </c>
      <c r="D660">
        <v>885</v>
      </c>
      <c r="E660">
        <v>399.5</v>
      </c>
      <c r="F660">
        <f t="shared" si="10"/>
        <v>13</v>
      </c>
      <c r="G660" t="str">
        <f>STANDINGS_R[[#This Row],[League]]&amp;STANDINGS_R[[#This Row],[Team]]</f>
        <v>$150 Draft Champions Express Mar 18 8:00 pm Lg.3944Dave's Diamond Denizens</v>
      </c>
    </row>
    <row r="661" spans="1:7" x14ac:dyDescent="0.25">
      <c r="A661">
        <v>2659</v>
      </c>
      <c r="B661" t="s">
        <v>1032</v>
      </c>
      <c r="C661" t="s">
        <v>1026</v>
      </c>
      <c r="D661">
        <v>860</v>
      </c>
      <c r="E661">
        <v>254.5</v>
      </c>
      <c r="F661">
        <f t="shared" si="10"/>
        <v>14</v>
      </c>
      <c r="G661" t="str">
        <f>STANDINGS_R[[#This Row],[League]]&amp;STANDINGS_R[[#This Row],[Team]]</f>
        <v>$150 Draft Champions Express Mar 18 8:00 pm Lg.3944The Splendid Splinter</v>
      </c>
    </row>
    <row r="662" spans="1:7" x14ac:dyDescent="0.25">
      <c r="A662">
        <v>2707</v>
      </c>
      <c r="B662" t="s">
        <v>1036</v>
      </c>
      <c r="C662" t="s">
        <v>1026</v>
      </c>
      <c r="D662">
        <v>849</v>
      </c>
      <c r="E662">
        <v>204</v>
      </c>
      <c r="F662">
        <f t="shared" si="10"/>
        <v>15</v>
      </c>
      <c r="G662" t="str">
        <f>STANDINGS_R[[#This Row],[League]]&amp;STANDINGS_R[[#This Row],[Team]]</f>
        <v>$150 Draft Champions Express Mar 18 8:00 pm Lg.3944Saucon Moonshots</v>
      </c>
    </row>
    <row r="663" spans="1:7" x14ac:dyDescent="0.25">
      <c r="A663">
        <v>173</v>
      </c>
      <c r="B663" t="s">
        <v>1042</v>
      </c>
      <c r="C663" t="s">
        <v>1039</v>
      </c>
      <c r="D663">
        <v>1098</v>
      </c>
      <c r="E663">
        <v>2737.5</v>
      </c>
      <c r="F663">
        <f t="shared" si="10"/>
        <v>1</v>
      </c>
      <c r="G663" t="str">
        <f>STANDINGS_R[[#This Row],[League]]&amp;STANDINGS_R[[#This Row],[Team]]</f>
        <v>$150 Draft Champions Express Mar 20 7:00 pm Lg.3914LITTLEFELLAS</v>
      </c>
    </row>
    <row r="664" spans="1:7" x14ac:dyDescent="0.25">
      <c r="A664">
        <v>243</v>
      </c>
      <c r="B664" t="s">
        <v>1041</v>
      </c>
      <c r="C664" t="s">
        <v>1039</v>
      </c>
      <c r="D664">
        <v>1087</v>
      </c>
      <c r="E664">
        <v>2669.5</v>
      </c>
      <c r="F664">
        <f t="shared" si="10"/>
        <v>2</v>
      </c>
      <c r="G664" t="str">
        <f>STANDINGS_R[[#This Row],[League]]&amp;STANDINGS_R[[#This Row],[Team]]</f>
        <v>$150 Draft Champions Express Mar 20 7:00 pm Lg.3914Team Rotolo</v>
      </c>
    </row>
    <row r="665" spans="1:7" x14ac:dyDescent="0.25">
      <c r="A665">
        <v>336</v>
      </c>
      <c r="B665" t="s">
        <v>156</v>
      </c>
      <c r="C665" t="s">
        <v>1039</v>
      </c>
      <c r="D665">
        <v>1073</v>
      </c>
      <c r="E665">
        <v>2571</v>
      </c>
      <c r="F665">
        <f t="shared" si="10"/>
        <v>3</v>
      </c>
      <c r="G665" t="str">
        <f>STANDINGS_R[[#This Row],[League]]&amp;STANDINGS_R[[#This Row],[Team]]</f>
        <v>$150 Draft Champions Express Mar 20 7:00 pm Lg.3914Cubs Win</v>
      </c>
    </row>
    <row r="666" spans="1:7" x14ac:dyDescent="0.25">
      <c r="A666">
        <v>657</v>
      </c>
      <c r="B666" t="s">
        <v>1040</v>
      </c>
      <c r="C666" t="s">
        <v>1039</v>
      </c>
      <c r="D666">
        <v>1040</v>
      </c>
      <c r="E666">
        <v>2249</v>
      </c>
      <c r="F666">
        <f t="shared" si="10"/>
        <v>4</v>
      </c>
      <c r="G666" t="str">
        <f>STANDINGS_R[[#This Row],[League]]&amp;STANDINGS_R[[#This Row],[Team]]</f>
        <v>$150 Draft Champions Express Mar 20 7:00 pm Lg.3914Got the Runs Again</v>
      </c>
    </row>
    <row r="667" spans="1:7" x14ac:dyDescent="0.25">
      <c r="A667">
        <v>780</v>
      </c>
      <c r="B667" t="s">
        <v>1045</v>
      </c>
      <c r="C667" t="s">
        <v>1039</v>
      </c>
      <c r="D667">
        <v>1032</v>
      </c>
      <c r="E667">
        <v>2136.5</v>
      </c>
      <c r="F667">
        <f t="shared" si="10"/>
        <v>5</v>
      </c>
      <c r="G667" t="str">
        <f>STANDINGS_R[[#This Row],[League]]&amp;STANDINGS_R[[#This Row],[Team]]</f>
        <v>$150 Draft Champions Express Mar 20 7:00 pm Lg.3914Sweep The Leg</v>
      </c>
    </row>
    <row r="668" spans="1:7" x14ac:dyDescent="0.25">
      <c r="A668">
        <v>804</v>
      </c>
      <c r="B668" t="s">
        <v>1048</v>
      </c>
      <c r="C668" t="s">
        <v>1039</v>
      </c>
      <c r="D668">
        <v>1029</v>
      </c>
      <c r="E668">
        <v>2105.5</v>
      </c>
      <c r="F668">
        <f t="shared" si="10"/>
        <v>6</v>
      </c>
      <c r="G668" t="str">
        <f>STANDINGS_R[[#This Row],[League]]&amp;STANDINGS_R[[#This Row],[Team]]</f>
        <v>$150 Draft Champions Express Mar 20 7:00 pm Lg.3914Mallorys Killers Express</v>
      </c>
    </row>
    <row r="669" spans="1:7" x14ac:dyDescent="0.25">
      <c r="A669">
        <v>1278</v>
      </c>
      <c r="B669" t="s">
        <v>1038</v>
      </c>
      <c r="C669" t="s">
        <v>1039</v>
      </c>
      <c r="D669">
        <v>996</v>
      </c>
      <c r="E669">
        <v>1642</v>
      </c>
      <c r="F669">
        <f t="shared" si="10"/>
        <v>7</v>
      </c>
      <c r="G669" t="str">
        <f>STANDINGS_R[[#This Row],[League]]&amp;STANDINGS_R[[#This Row],[Team]]</f>
        <v>$150 Draft Champions Express Mar 20 7:00 pm Lg.3914esh dc3</v>
      </c>
    </row>
    <row r="670" spans="1:7" x14ac:dyDescent="0.25">
      <c r="A670">
        <v>1393</v>
      </c>
      <c r="B670" t="s">
        <v>1009</v>
      </c>
      <c r="C670" t="s">
        <v>1039</v>
      </c>
      <c r="D670">
        <v>988</v>
      </c>
      <c r="E670">
        <v>1521.5</v>
      </c>
      <c r="F670">
        <f t="shared" si="10"/>
        <v>8</v>
      </c>
      <c r="G670" t="str">
        <f>STANDINGS_R[[#This Row],[League]]&amp;STANDINGS_R[[#This Row],[Team]]</f>
        <v>$150 Draft Champions Express Mar 20 7:00 pm Lg.3914Team Rasmusson</v>
      </c>
    </row>
    <row r="671" spans="1:7" x14ac:dyDescent="0.25">
      <c r="A671">
        <v>1920</v>
      </c>
      <c r="B671" t="s">
        <v>1046</v>
      </c>
      <c r="C671" t="s">
        <v>1039</v>
      </c>
      <c r="D671">
        <v>947</v>
      </c>
      <c r="E671">
        <v>990.5</v>
      </c>
      <c r="F671">
        <f t="shared" si="10"/>
        <v>9</v>
      </c>
      <c r="G671" t="str">
        <f>STANDINGS_R[[#This Row],[League]]&amp;STANDINGS_R[[#This Row],[Team]]</f>
        <v>$150 Draft Champions Express Mar 20 7:00 pm Lg.3914Pleepleus</v>
      </c>
    </row>
    <row r="672" spans="1:7" x14ac:dyDescent="0.25">
      <c r="A672">
        <v>1972</v>
      </c>
      <c r="B672" t="s">
        <v>85</v>
      </c>
      <c r="C672" t="s">
        <v>1039</v>
      </c>
      <c r="D672">
        <v>943</v>
      </c>
      <c r="E672">
        <v>937.5</v>
      </c>
      <c r="F672">
        <f t="shared" si="10"/>
        <v>10</v>
      </c>
      <c r="G672" t="str">
        <f>STANDINGS_R[[#This Row],[League]]&amp;STANDINGS_R[[#This Row],[Team]]</f>
        <v>$150 Draft Champions Express Mar 20 7:00 pm Lg.3914Las Vegas Blvd VIII</v>
      </c>
    </row>
    <row r="673" spans="1:7" x14ac:dyDescent="0.25">
      <c r="A673">
        <v>2032</v>
      </c>
      <c r="B673" t="s">
        <v>1047</v>
      </c>
      <c r="C673" t="s">
        <v>1039</v>
      </c>
      <c r="D673">
        <v>939</v>
      </c>
      <c r="E673">
        <v>882</v>
      </c>
      <c r="F673">
        <f t="shared" si="10"/>
        <v>11</v>
      </c>
      <c r="G673" t="str">
        <f>STANDINGS_R[[#This Row],[League]]&amp;STANDINGS_R[[#This Row],[Team]]</f>
        <v>$150 Draft Champions Express Mar 20 7:00 pm Lg.3914Stealth Missile</v>
      </c>
    </row>
    <row r="674" spans="1:7" x14ac:dyDescent="0.25">
      <c r="A674">
        <v>2067</v>
      </c>
      <c r="B674" t="s">
        <v>1049</v>
      </c>
      <c r="C674" t="s">
        <v>1039</v>
      </c>
      <c r="D674">
        <v>936</v>
      </c>
      <c r="E674">
        <v>848.5</v>
      </c>
      <c r="F674">
        <f t="shared" si="10"/>
        <v>12</v>
      </c>
      <c r="G674" t="str">
        <f>STANDINGS_R[[#This Row],[League]]&amp;STANDINGS_R[[#This Row],[Team]]</f>
        <v>$150 Draft Champions Express Mar 20 7:00 pm Lg.3914Team bluekrew</v>
      </c>
    </row>
    <row r="675" spans="1:7" x14ac:dyDescent="0.25">
      <c r="A675">
        <v>2197</v>
      </c>
      <c r="B675" t="s">
        <v>1044</v>
      </c>
      <c r="C675" t="s">
        <v>1039</v>
      </c>
      <c r="D675">
        <v>923</v>
      </c>
      <c r="E675">
        <v>717</v>
      </c>
      <c r="F675">
        <f t="shared" si="10"/>
        <v>13</v>
      </c>
      <c r="G675" t="str">
        <f>STANDINGS_R[[#This Row],[League]]&amp;STANDINGS_R[[#This Row],[Team]]</f>
        <v>$150 Draft Champions Express Mar 20 7:00 pm Lg.3914Pioneer Pride</v>
      </c>
    </row>
    <row r="676" spans="1:7" x14ac:dyDescent="0.25">
      <c r="A676">
        <v>2375</v>
      </c>
      <c r="B676" t="s">
        <v>1043</v>
      </c>
      <c r="C676" t="s">
        <v>1039</v>
      </c>
      <c r="D676">
        <v>905</v>
      </c>
      <c r="E676">
        <v>537</v>
      </c>
      <c r="F676">
        <f t="shared" si="10"/>
        <v>14</v>
      </c>
      <c r="G676" t="str">
        <f>STANDINGS_R[[#This Row],[League]]&amp;STANDINGS_R[[#This Row],[Team]]</f>
        <v>$150 Draft Champions Express Mar 20 7:00 pm Lg.3914Stecchini</v>
      </c>
    </row>
    <row r="677" spans="1:7" x14ac:dyDescent="0.25">
      <c r="A677">
        <v>2608</v>
      </c>
      <c r="B677" t="s">
        <v>1050</v>
      </c>
      <c r="C677" t="s">
        <v>1039</v>
      </c>
      <c r="D677">
        <v>871</v>
      </c>
      <c r="E677">
        <v>306.5</v>
      </c>
      <c r="F677">
        <f t="shared" si="10"/>
        <v>15</v>
      </c>
      <c r="G677" t="str">
        <f>STANDINGS_R[[#This Row],[League]]&amp;STANDINGS_R[[#This Row],[Team]]</f>
        <v>$150 Draft Champions Express Mar 20 7:00 pm Lg.3914Thrashers</v>
      </c>
    </row>
    <row r="678" spans="1:7" x14ac:dyDescent="0.25">
      <c r="A678">
        <v>240</v>
      </c>
      <c r="B678" t="s">
        <v>1054</v>
      </c>
      <c r="C678" t="s">
        <v>1052</v>
      </c>
      <c r="D678">
        <v>1087</v>
      </c>
      <c r="E678">
        <v>2669.5</v>
      </c>
      <c r="F678">
        <f t="shared" si="10"/>
        <v>1</v>
      </c>
      <c r="G678" t="str">
        <f>STANDINGS_R[[#This Row],[League]]&amp;STANDINGS_R[[#This Row],[Team]]</f>
        <v>$150 Draft Champions Express Mar 20 7:00 pm Lg.3976Bama Bruisers</v>
      </c>
    </row>
    <row r="679" spans="1:7" x14ac:dyDescent="0.25">
      <c r="A679">
        <v>298</v>
      </c>
      <c r="B679" t="s">
        <v>19</v>
      </c>
      <c r="C679" t="s">
        <v>1052</v>
      </c>
      <c r="D679">
        <v>1078</v>
      </c>
      <c r="E679">
        <v>2613</v>
      </c>
      <c r="F679">
        <f t="shared" si="10"/>
        <v>2</v>
      </c>
      <c r="G679" t="str">
        <f>STANDINGS_R[[#This Row],[League]]&amp;STANDINGS_R[[#This Row],[Team]]</f>
        <v>$150 Draft Champions Express Mar 20 7:00 pm Lg.3976One Eyed Jack</v>
      </c>
    </row>
    <row r="680" spans="1:7" x14ac:dyDescent="0.25">
      <c r="A680">
        <v>893</v>
      </c>
      <c r="B680" t="s">
        <v>1063</v>
      </c>
      <c r="C680" t="s">
        <v>1052</v>
      </c>
      <c r="D680">
        <v>1023</v>
      </c>
      <c r="E680">
        <v>2017.5</v>
      </c>
      <c r="F680">
        <f t="shared" si="10"/>
        <v>3</v>
      </c>
      <c r="G680" t="str">
        <f>STANDINGS_R[[#This Row],[League]]&amp;STANDINGS_R[[#This Row],[Team]]</f>
        <v>$150 Draft Champions Express Mar 20 7:00 pm Lg.3976Lucky</v>
      </c>
    </row>
    <row r="681" spans="1:7" x14ac:dyDescent="0.25">
      <c r="A681">
        <v>972</v>
      </c>
      <c r="B681" t="s">
        <v>1056</v>
      </c>
      <c r="C681" t="s">
        <v>1052</v>
      </c>
      <c r="D681">
        <v>1018</v>
      </c>
      <c r="E681">
        <v>1948</v>
      </c>
      <c r="F681">
        <f t="shared" si="10"/>
        <v>4</v>
      </c>
      <c r="G681" t="str">
        <f>STANDINGS_R[[#This Row],[League]]&amp;STANDINGS_R[[#This Row],[Team]]</f>
        <v>$150 Draft Champions Express Mar 20 7:00 pm Lg.3976Team Steube</v>
      </c>
    </row>
    <row r="682" spans="1:7" x14ac:dyDescent="0.25">
      <c r="A682">
        <v>1014</v>
      </c>
      <c r="B682" t="s">
        <v>1058</v>
      </c>
      <c r="C682" t="s">
        <v>1052</v>
      </c>
      <c r="D682">
        <v>1015</v>
      </c>
      <c r="E682">
        <v>1901.5</v>
      </c>
      <c r="F682">
        <f t="shared" si="10"/>
        <v>5</v>
      </c>
      <c r="G682" t="str">
        <f>STANDINGS_R[[#This Row],[League]]&amp;STANDINGS_R[[#This Row],[Team]]</f>
        <v>$150 Draft Champions Express Mar 20 7:00 pm Lg.3976Veeer</v>
      </c>
    </row>
    <row r="683" spans="1:7" x14ac:dyDescent="0.25">
      <c r="A683">
        <v>1046</v>
      </c>
      <c r="B683" t="s">
        <v>1062</v>
      </c>
      <c r="C683" t="s">
        <v>1052</v>
      </c>
      <c r="D683">
        <v>1013</v>
      </c>
      <c r="E683">
        <v>1865.5</v>
      </c>
      <c r="F683">
        <f t="shared" si="10"/>
        <v>6</v>
      </c>
      <c r="G683" t="str">
        <f>STANDINGS_R[[#This Row],[League]]&amp;STANDINGS_R[[#This Row],[Team]]</f>
        <v>$150 Draft Champions Express Mar 20 7:00 pm Lg.3976Peppers</v>
      </c>
    </row>
    <row r="684" spans="1:7" x14ac:dyDescent="0.25">
      <c r="A684">
        <v>1153</v>
      </c>
      <c r="B684" t="s">
        <v>1055</v>
      </c>
      <c r="C684" t="s">
        <v>1052</v>
      </c>
      <c r="D684">
        <v>1004</v>
      </c>
      <c r="E684">
        <v>1755.5</v>
      </c>
      <c r="F684">
        <f t="shared" si="10"/>
        <v>7</v>
      </c>
      <c r="G684" t="str">
        <f>STANDINGS_R[[#This Row],[League]]&amp;STANDINGS_R[[#This Row],[Team]]</f>
        <v>$150 Draft Champions Express Mar 20 7:00 pm Lg.3976Carolina Thunder</v>
      </c>
    </row>
    <row r="685" spans="1:7" x14ac:dyDescent="0.25">
      <c r="A685">
        <v>1195</v>
      </c>
      <c r="B685" t="s">
        <v>1060</v>
      </c>
      <c r="C685" t="s">
        <v>1052</v>
      </c>
      <c r="D685">
        <v>1001</v>
      </c>
      <c r="E685">
        <v>1709.5</v>
      </c>
      <c r="F685">
        <f t="shared" si="10"/>
        <v>8</v>
      </c>
      <c r="G685" t="str">
        <f>STANDINGS_R[[#This Row],[League]]&amp;STANDINGS_R[[#This Row],[Team]]</f>
        <v>$150 Draft Champions Express Mar 20 7:00 pm Lg.3976Basement Light Fixtures</v>
      </c>
    </row>
    <row r="686" spans="1:7" x14ac:dyDescent="0.25">
      <c r="A686">
        <v>1204</v>
      </c>
      <c r="B686" t="s">
        <v>1061</v>
      </c>
      <c r="C686" t="s">
        <v>1052</v>
      </c>
      <c r="D686">
        <v>1001</v>
      </c>
      <c r="E686">
        <v>1709.5</v>
      </c>
      <c r="F686">
        <f t="shared" si="10"/>
        <v>9</v>
      </c>
      <c r="G686" t="str">
        <f>STANDINGS_R[[#This Row],[League]]&amp;STANDINGS_R[[#This Row],[Team]]</f>
        <v>$150 Draft Champions Express Mar 20 7:00 pm Lg.3976Phil's Automat (DC part1)</v>
      </c>
    </row>
    <row r="687" spans="1:7" x14ac:dyDescent="0.25">
      <c r="A687">
        <v>1301</v>
      </c>
      <c r="B687" t="s">
        <v>1057</v>
      </c>
      <c r="C687" t="s">
        <v>1052</v>
      </c>
      <c r="D687">
        <v>994</v>
      </c>
      <c r="E687">
        <v>1611.5</v>
      </c>
      <c r="F687">
        <f t="shared" si="10"/>
        <v>10</v>
      </c>
      <c r="G687" t="str">
        <f>STANDINGS_R[[#This Row],[League]]&amp;STANDINGS_R[[#This Row],[Team]]</f>
        <v>$150 Draft Champions Express Mar 20 7:00 pm Lg.3976Off The Grid</v>
      </c>
    </row>
    <row r="688" spans="1:7" x14ac:dyDescent="0.25">
      <c r="A688">
        <v>1592</v>
      </c>
      <c r="B688" t="s">
        <v>352</v>
      </c>
      <c r="C688" t="s">
        <v>1052</v>
      </c>
      <c r="D688">
        <v>974</v>
      </c>
      <c r="E688">
        <v>1314</v>
      </c>
      <c r="F688">
        <f t="shared" si="10"/>
        <v>11</v>
      </c>
      <c r="G688" t="str">
        <f>STANDINGS_R[[#This Row],[League]]&amp;STANDINGS_R[[#This Row],[Team]]</f>
        <v>$150 Draft Champions Express Mar 20 7:00 pm Lg.3976Art Vandelay</v>
      </c>
    </row>
    <row r="689" spans="1:7" x14ac:dyDescent="0.25">
      <c r="A689">
        <v>2010</v>
      </c>
      <c r="B689" t="s">
        <v>1053</v>
      </c>
      <c r="C689" t="s">
        <v>1052</v>
      </c>
      <c r="D689">
        <v>941</v>
      </c>
      <c r="E689">
        <v>906</v>
      </c>
      <c r="F689">
        <f t="shared" si="10"/>
        <v>12</v>
      </c>
      <c r="G689" t="str">
        <f>STANDINGS_R[[#This Row],[League]]&amp;STANDINGS_R[[#This Row],[Team]]</f>
        <v>$150 Draft Champions Express Mar 20 7:00 pm Lg.3976Team CLEMENTE</v>
      </c>
    </row>
    <row r="690" spans="1:7" x14ac:dyDescent="0.25">
      <c r="A690">
        <v>2255</v>
      </c>
      <c r="B690" t="s">
        <v>1051</v>
      </c>
      <c r="C690" t="s">
        <v>1052</v>
      </c>
      <c r="D690">
        <v>918</v>
      </c>
      <c r="E690">
        <v>660</v>
      </c>
      <c r="F690">
        <f t="shared" si="10"/>
        <v>13</v>
      </c>
      <c r="G690" t="str">
        <f>STANDINGS_R[[#This Row],[League]]&amp;STANDINGS_R[[#This Row],[Team]]</f>
        <v>$150 Draft Champions Express Mar 20 7:00 pm Lg.3976The Big Shortstop</v>
      </c>
    </row>
    <row r="691" spans="1:7" x14ac:dyDescent="0.25">
      <c r="A691">
        <v>2483</v>
      </c>
      <c r="B691" t="s">
        <v>676</v>
      </c>
      <c r="C691" t="s">
        <v>1052</v>
      </c>
      <c r="D691">
        <v>889</v>
      </c>
      <c r="E691">
        <v>428</v>
      </c>
      <c r="F691">
        <f t="shared" si="10"/>
        <v>14</v>
      </c>
      <c r="G691" t="str">
        <f>STANDINGS_R[[#This Row],[League]]&amp;STANDINGS_R[[#This Row],[Team]]</f>
        <v>$150 Draft Champions Express Mar 20 7:00 pm Lg.3976Mendoza Line Master</v>
      </c>
    </row>
    <row r="692" spans="1:7" x14ac:dyDescent="0.25">
      <c r="A692">
        <v>2789</v>
      </c>
      <c r="B692" t="s">
        <v>1059</v>
      </c>
      <c r="C692" t="s">
        <v>1052</v>
      </c>
      <c r="D692">
        <v>828</v>
      </c>
      <c r="E692">
        <v>121.5</v>
      </c>
      <c r="F692">
        <f t="shared" si="10"/>
        <v>15</v>
      </c>
      <c r="G692" t="str">
        <f>STANDINGS_R[[#This Row],[League]]&amp;STANDINGS_R[[#This Row],[Team]]</f>
        <v>$150 Draft Champions Express Mar 20 7:00 pm Lg.3976DC-Inside5-DC</v>
      </c>
    </row>
    <row r="693" spans="1:7" x14ac:dyDescent="0.25">
      <c r="A693">
        <v>107</v>
      </c>
      <c r="B693" t="s">
        <v>331</v>
      </c>
      <c r="C693" t="s">
        <v>1065</v>
      </c>
      <c r="D693">
        <v>1111</v>
      </c>
      <c r="E693">
        <v>2802</v>
      </c>
      <c r="F693">
        <f t="shared" si="10"/>
        <v>1</v>
      </c>
      <c r="G693" t="str">
        <f>STANDINGS_R[[#This Row],[League]]&amp;STANDINGS_R[[#This Row],[Team]]</f>
        <v>$150 Draft Champions Express Mar 25 8:00 pm Lg.3951Golden Sombreros</v>
      </c>
    </row>
    <row r="694" spans="1:7" x14ac:dyDescent="0.25">
      <c r="A694">
        <v>547</v>
      </c>
      <c r="B694" t="s">
        <v>1075</v>
      </c>
      <c r="C694" t="s">
        <v>1065</v>
      </c>
      <c r="D694">
        <v>1051</v>
      </c>
      <c r="E694">
        <v>2365</v>
      </c>
      <c r="F694">
        <f t="shared" si="10"/>
        <v>2</v>
      </c>
      <c r="G694" t="str">
        <f>STANDINGS_R[[#This Row],[League]]&amp;STANDINGS_R[[#This Row],[Team]]</f>
        <v>$150 Draft Champions Express Mar 25 8:00 pm Lg.3951Ramblin' Gamblin' Man</v>
      </c>
    </row>
    <row r="695" spans="1:7" x14ac:dyDescent="0.25">
      <c r="A695">
        <v>718</v>
      </c>
      <c r="B695" t="s">
        <v>1074</v>
      </c>
      <c r="C695" t="s">
        <v>1065</v>
      </c>
      <c r="D695">
        <v>1036</v>
      </c>
      <c r="E695">
        <v>2191.5</v>
      </c>
      <c r="F695">
        <f t="shared" si="10"/>
        <v>3</v>
      </c>
      <c r="G695" t="str">
        <f>STANDINGS_R[[#This Row],[League]]&amp;STANDINGS_R[[#This Row],[Team]]</f>
        <v>$150 Draft Champions Express Mar 25 8:00 pm Lg.3951Rabin Hood E2</v>
      </c>
    </row>
    <row r="696" spans="1:7" x14ac:dyDescent="0.25">
      <c r="A696">
        <v>1009</v>
      </c>
      <c r="B696" t="s">
        <v>1064</v>
      </c>
      <c r="C696" t="s">
        <v>1065</v>
      </c>
      <c r="D696">
        <v>1015</v>
      </c>
      <c r="E696">
        <v>1901.5</v>
      </c>
      <c r="F696">
        <f t="shared" si="10"/>
        <v>4</v>
      </c>
      <c r="G696" t="str">
        <f>STANDINGS_R[[#This Row],[League]]&amp;STANDINGS_R[[#This Row],[Team]]</f>
        <v>$150 Draft Champions Express Mar 25 8:00 pm Lg.3951Team Nair</v>
      </c>
    </row>
    <row r="697" spans="1:7" x14ac:dyDescent="0.25">
      <c r="A697">
        <v>1255</v>
      </c>
      <c r="B697" t="s">
        <v>1069</v>
      </c>
      <c r="C697" t="s">
        <v>1065</v>
      </c>
      <c r="D697">
        <v>997</v>
      </c>
      <c r="E697">
        <v>1656</v>
      </c>
      <c r="F697">
        <f t="shared" si="10"/>
        <v>5</v>
      </c>
      <c r="G697" t="str">
        <f>STANDINGS_R[[#This Row],[League]]&amp;STANDINGS_R[[#This Row],[Team]]</f>
        <v>$150 Draft Champions Express Mar 25 8:00 pm Lg.3951Tallahassee Foghorns</v>
      </c>
    </row>
    <row r="698" spans="1:7" x14ac:dyDescent="0.25">
      <c r="A698">
        <v>1257</v>
      </c>
      <c r="B698" t="s">
        <v>1070</v>
      </c>
      <c r="C698" t="s">
        <v>1065</v>
      </c>
      <c r="D698">
        <v>997</v>
      </c>
      <c r="E698">
        <v>1656</v>
      </c>
      <c r="F698">
        <f t="shared" si="10"/>
        <v>6</v>
      </c>
      <c r="G698" t="str">
        <f>STANDINGS_R[[#This Row],[League]]&amp;STANDINGS_R[[#This Row],[Team]]</f>
        <v>$150 Draft Champions Express Mar 25 8:00 pm Lg.3951Team Drury</v>
      </c>
    </row>
    <row r="699" spans="1:7" x14ac:dyDescent="0.25">
      <c r="A699">
        <v>1312</v>
      </c>
      <c r="B699" t="s">
        <v>1067</v>
      </c>
      <c r="C699" t="s">
        <v>1065</v>
      </c>
      <c r="D699">
        <v>993</v>
      </c>
      <c r="E699">
        <v>1595.5</v>
      </c>
      <c r="F699">
        <f t="shared" si="10"/>
        <v>7</v>
      </c>
      <c r="G699" t="str">
        <f>STANDINGS_R[[#This Row],[League]]&amp;STANDINGS_R[[#This Row],[Team]]</f>
        <v>$150 Draft Champions Express Mar 25 8:00 pm Lg.3951Fractured Elbow Already</v>
      </c>
    </row>
    <row r="700" spans="1:7" x14ac:dyDescent="0.25">
      <c r="A700">
        <v>1375</v>
      </c>
      <c r="B700" t="s">
        <v>1068</v>
      </c>
      <c r="C700" t="s">
        <v>1065</v>
      </c>
      <c r="D700">
        <v>989</v>
      </c>
      <c r="E700">
        <v>1536</v>
      </c>
      <c r="F700">
        <f t="shared" si="10"/>
        <v>8</v>
      </c>
      <c r="G700" t="str">
        <f>STANDINGS_R[[#This Row],[League]]&amp;STANDINGS_R[[#This Row],[Team]]</f>
        <v>$150 Draft Champions Express Mar 25 8:00 pm Lg.3951Hamburg Hackers</v>
      </c>
    </row>
    <row r="701" spans="1:7" x14ac:dyDescent="0.25">
      <c r="A701">
        <v>1437</v>
      </c>
      <c r="B701" t="s">
        <v>1072</v>
      </c>
      <c r="C701" t="s">
        <v>1065</v>
      </c>
      <c r="D701">
        <v>985</v>
      </c>
      <c r="E701">
        <v>1478.5</v>
      </c>
      <c r="F701">
        <f t="shared" si="10"/>
        <v>9</v>
      </c>
      <c r="G701" t="str">
        <f>STANDINGS_R[[#This Row],[League]]&amp;STANDINGS_R[[#This Row],[Team]]</f>
        <v>$150 Draft Champions Express Mar 25 8:00 pm Lg.3951Wiltz NBC 2016</v>
      </c>
    </row>
    <row r="702" spans="1:7" x14ac:dyDescent="0.25">
      <c r="A702">
        <v>1779</v>
      </c>
      <c r="B702" t="s">
        <v>1066</v>
      </c>
      <c r="C702" t="s">
        <v>1065</v>
      </c>
      <c r="D702">
        <v>959</v>
      </c>
      <c r="E702">
        <v>1132.5</v>
      </c>
      <c r="F702">
        <f t="shared" si="10"/>
        <v>10</v>
      </c>
      <c r="G702" t="str">
        <f>STANDINGS_R[[#This Row],[League]]&amp;STANDINGS_R[[#This Row],[Team]]</f>
        <v>$150 Draft Champions Express Mar 25 8:00 pm Lg.3951Shamrock Sox</v>
      </c>
    </row>
    <row r="703" spans="1:7" x14ac:dyDescent="0.25">
      <c r="A703">
        <v>1796</v>
      </c>
      <c r="B703" t="s">
        <v>328</v>
      </c>
      <c r="C703" t="s">
        <v>1065</v>
      </c>
      <c r="D703">
        <v>958</v>
      </c>
      <c r="E703">
        <v>1120</v>
      </c>
      <c r="F703">
        <f t="shared" si="10"/>
        <v>11</v>
      </c>
      <c r="G703" t="str">
        <f>STANDINGS_R[[#This Row],[League]]&amp;STANDINGS_R[[#This Row],[Team]]</f>
        <v>$150 Draft Champions Express Mar 25 8:00 pm Lg.3951Sotashibs</v>
      </c>
    </row>
    <row r="704" spans="1:7" x14ac:dyDescent="0.25">
      <c r="A704">
        <v>2034</v>
      </c>
      <c r="B704" t="s">
        <v>1009</v>
      </c>
      <c r="C704" t="s">
        <v>1065</v>
      </c>
      <c r="D704">
        <v>939</v>
      </c>
      <c r="E704">
        <v>882</v>
      </c>
      <c r="F704">
        <f t="shared" si="10"/>
        <v>12</v>
      </c>
      <c r="G704" t="str">
        <f>STANDINGS_R[[#This Row],[League]]&amp;STANDINGS_R[[#This Row],[Team]]</f>
        <v>$150 Draft Champions Express Mar 25 8:00 pm Lg.3951Team Rasmusson</v>
      </c>
    </row>
    <row r="705" spans="1:7" x14ac:dyDescent="0.25">
      <c r="A705">
        <v>2168</v>
      </c>
      <c r="B705" t="s">
        <v>1073</v>
      </c>
      <c r="C705" t="s">
        <v>1065</v>
      </c>
      <c r="D705">
        <v>925</v>
      </c>
      <c r="E705">
        <v>740</v>
      </c>
      <c r="F705">
        <f t="shared" si="10"/>
        <v>13</v>
      </c>
      <c r="G705" t="str">
        <f>STANDINGS_R[[#This Row],[League]]&amp;STANDINGS_R[[#This Row],[Team]]</f>
        <v>$150 Draft Champions Express Mar 25 8:00 pm Lg.39518-bit Hero</v>
      </c>
    </row>
    <row r="706" spans="1:7" x14ac:dyDescent="0.25">
      <c r="A706">
        <v>2311</v>
      </c>
      <c r="B706" t="s">
        <v>1071</v>
      </c>
      <c r="C706" t="s">
        <v>1065</v>
      </c>
      <c r="D706">
        <v>912</v>
      </c>
      <c r="E706">
        <v>605</v>
      </c>
      <c r="F706">
        <f t="shared" si="10"/>
        <v>14</v>
      </c>
      <c r="G706" t="str">
        <f>STANDINGS_R[[#This Row],[League]]&amp;STANDINGS_R[[#This Row],[Team]]</f>
        <v>$150 Draft Champions Express Mar 25 8:00 pm Lg.3951Team Reed</v>
      </c>
    </row>
    <row r="707" spans="1:7" x14ac:dyDescent="0.25">
      <c r="A707">
        <v>2826</v>
      </c>
      <c r="B707" t="s">
        <v>1076</v>
      </c>
      <c r="C707" t="s">
        <v>1065</v>
      </c>
      <c r="D707">
        <v>810</v>
      </c>
      <c r="E707">
        <v>84.5</v>
      </c>
      <c r="F707">
        <f t="shared" ref="F707:F770" si="11">IF(C707=C706,F706+1,1)</f>
        <v>15</v>
      </c>
      <c r="G707" t="str">
        <f>STANDINGS_R[[#This Row],[League]]&amp;STANDINGS_R[[#This Row],[Team]]</f>
        <v>$150 Draft Champions Express Mar 25 8:00 pm Lg.3951Arctic Wind</v>
      </c>
    </row>
    <row r="708" spans="1:7" x14ac:dyDescent="0.25">
      <c r="A708">
        <v>42</v>
      </c>
      <c r="B708" t="s">
        <v>1085</v>
      </c>
      <c r="C708" t="s">
        <v>1078</v>
      </c>
      <c r="D708">
        <v>1137</v>
      </c>
      <c r="E708">
        <v>2868</v>
      </c>
      <c r="F708">
        <f t="shared" si="11"/>
        <v>1</v>
      </c>
      <c r="G708" t="str">
        <f>STANDINGS_R[[#This Row],[League]]&amp;STANDINGS_R[[#This Row],[Team]]</f>
        <v>$150 Draft Champions Express Mar 25 8:00 pm Lg.4054BOSCH DC4</v>
      </c>
    </row>
    <row r="709" spans="1:7" x14ac:dyDescent="0.25">
      <c r="A709">
        <v>101</v>
      </c>
      <c r="B709" t="s">
        <v>1084</v>
      </c>
      <c r="C709" t="s">
        <v>1078</v>
      </c>
      <c r="D709">
        <v>1113</v>
      </c>
      <c r="E709">
        <v>2809</v>
      </c>
      <c r="F709">
        <f t="shared" si="11"/>
        <v>2</v>
      </c>
      <c r="G709" t="str">
        <f>STANDINGS_R[[#This Row],[League]]&amp;STANDINGS_R[[#This Row],[Team]]</f>
        <v>$150 Draft Champions Express Mar 25 8:00 pm Lg.4054Team fogel</v>
      </c>
    </row>
    <row r="710" spans="1:7" x14ac:dyDescent="0.25">
      <c r="A710">
        <v>297</v>
      </c>
      <c r="B710" t="s">
        <v>1079</v>
      </c>
      <c r="C710" t="s">
        <v>1078</v>
      </c>
      <c r="D710">
        <v>1078</v>
      </c>
      <c r="E710">
        <v>2613</v>
      </c>
      <c r="F710">
        <f t="shared" si="11"/>
        <v>3</v>
      </c>
      <c r="G710" t="str">
        <f>STANDINGS_R[[#This Row],[League]]&amp;STANDINGS_R[[#This Row],[Team]]</f>
        <v>$150 Draft Champions Express Mar 25 8:00 pm Lg.4054Jim Lahey</v>
      </c>
    </row>
    <row r="711" spans="1:7" x14ac:dyDescent="0.25">
      <c r="A711">
        <v>466</v>
      </c>
      <c r="B711" t="s">
        <v>18</v>
      </c>
      <c r="C711" t="s">
        <v>1078</v>
      </c>
      <c r="D711">
        <v>1058</v>
      </c>
      <c r="E711">
        <v>2443</v>
      </c>
      <c r="F711">
        <f t="shared" si="11"/>
        <v>4</v>
      </c>
      <c r="G711" t="str">
        <f>STANDINGS_R[[#This Row],[League]]&amp;STANDINGS_R[[#This Row],[Team]]</f>
        <v>$150 Draft Champions Express Mar 25 8:00 pm Lg.4054Home Run Derbies</v>
      </c>
    </row>
    <row r="712" spans="1:7" x14ac:dyDescent="0.25">
      <c r="A712">
        <v>836</v>
      </c>
      <c r="B712" t="s">
        <v>1087</v>
      </c>
      <c r="C712" t="s">
        <v>1078</v>
      </c>
      <c r="D712">
        <v>1027</v>
      </c>
      <c r="E712">
        <v>2077</v>
      </c>
      <c r="F712">
        <f t="shared" si="11"/>
        <v>5</v>
      </c>
      <c r="G712" t="str">
        <f>STANDINGS_R[[#This Row],[League]]&amp;STANDINGS_R[[#This Row],[Team]]</f>
        <v>$150 Draft Champions Express Mar 25 8:00 pm Lg.4054Team Edwards</v>
      </c>
    </row>
    <row r="713" spans="1:7" x14ac:dyDescent="0.25">
      <c r="A713">
        <v>1073</v>
      </c>
      <c r="B713" t="s">
        <v>1077</v>
      </c>
      <c r="C713" t="s">
        <v>1078</v>
      </c>
      <c r="D713">
        <v>1011</v>
      </c>
      <c r="E713">
        <v>1837</v>
      </c>
      <c r="F713">
        <f t="shared" si="11"/>
        <v>6</v>
      </c>
      <c r="G713" t="str">
        <f>STANDINGS_R[[#This Row],[League]]&amp;STANDINGS_R[[#This Row],[Team]]</f>
        <v>$150 Draft Champions Express Mar 25 8:00 pm Lg.4054Broken Bench Sitters</v>
      </c>
    </row>
    <row r="714" spans="1:7" x14ac:dyDescent="0.25">
      <c r="A714">
        <v>1354</v>
      </c>
      <c r="B714" t="s">
        <v>1089</v>
      </c>
      <c r="C714" t="s">
        <v>1078</v>
      </c>
      <c r="D714">
        <v>991</v>
      </c>
      <c r="E714">
        <v>1562</v>
      </c>
      <c r="F714">
        <f t="shared" si="11"/>
        <v>7</v>
      </c>
      <c r="G714" t="str">
        <f>STANDINGS_R[[#This Row],[League]]&amp;STANDINGS_R[[#This Row],[Team]]</f>
        <v>$150 Draft Champions Express Mar 25 8:00 pm Lg.4054Team Loew</v>
      </c>
    </row>
    <row r="715" spans="1:7" x14ac:dyDescent="0.25">
      <c r="A715">
        <v>1613</v>
      </c>
      <c r="B715" t="s">
        <v>1083</v>
      </c>
      <c r="C715" t="s">
        <v>1078</v>
      </c>
      <c r="D715">
        <v>973</v>
      </c>
      <c r="E715">
        <v>1301.5</v>
      </c>
      <c r="F715">
        <f t="shared" si="11"/>
        <v>8</v>
      </c>
      <c r="G715" t="str">
        <f>STANDINGS_R[[#This Row],[League]]&amp;STANDINGS_R[[#This Row],[Team]]</f>
        <v>$150 Draft Champions Express Mar 25 8:00 pm Lg.4054The Carlos Dangers</v>
      </c>
    </row>
    <row r="716" spans="1:7" x14ac:dyDescent="0.25">
      <c r="A716">
        <v>1648</v>
      </c>
      <c r="B716" t="s">
        <v>1082</v>
      </c>
      <c r="C716" t="s">
        <v>1078</v>
      </c>
      <c r="D716">
        <v>970</v>
      </c>
      <c r="E716">
        <v>1265.5</v>
      </c>
      <c r="F716">
        <f t="shared" si="11"/>
        <v>9</v>
      </c>
      <c r="G716" t="str">
        <f>STANDINGS_R[[#This Row],[League]]&amp;STANDINGS_R[[#This Row],[Team]]</f>
        <v>$150 Draft Champions Express Mar 25 8:00 pm Lg.4054Team Reiman</v>
      </c>
    </row>
    <row r="717" spans="1:7" x14ac:dyDescent="0.25">
      <c r="A717">
        <v>1854</v>
      </c>
      <c r="B717" t="s">
        <v>1028</v>
      </c>
      <c r="C717" t="s">
        <v>1078</v>
      </c>
      <c r="D717">
        <v>953</v>
      </c>
      <c r="E717">
        <v>1059.5</v>
      </c>
      <c r="F717">
        <f t="shared" si="11"/>
        <v>10</v>
      </c>
      <c r="G717" t="str">
        <f>STANDINGS_R[[#This Row],[League]]&amp;STANDINGS_R[[#This Row],[Team]]</f>
        <v>$150 Draft Champions Express Mar 25 8:00 pm Lg.4054Team martin</v>
      </c>
    </row>
    <row r="718" spans="1:7" x14ac:dyDescent="0.25">
      <c r="A718">
        <v>2156</v>
      </c>
      <c r="B718" t="s">
        <v>1080</v>
      </c>
      <c r="C718" t="s">
        <v>1078</v>
      </c>
      <c r="D718">
        <v>927</v>
      </c>
      <c r="E718">
        <v>758</v>
      </c>
      <c r="F718">
        <f t="shared" si="11"/>
        <v>11</v>
      </c>
      <c r="G718" t="str">
        <f>STANDINGS_R[[#This Row],[League]]&amp;STANDINGS_R[[#This Row],[Team]]</f>
        <v>$150 Draft Champions Express Mar 25 8:00 pm Lg.4054Team Ranck</v>
      </c>
    </row>
    <row r="719" spans="1:7" x14ac:dyDescent="0.25">
      <c r="A719">
        <v>2435</v>
      </c>
      <c r="B719" t="s">
        <v>1088</v>
      </c>
      <c r="C719" t="s">
        <v>1078</v>
      </c>
      <c r="D719">
        <v>897</v>
      </c>
      <c r="E719">
        <v>479.5</v>
      </c>
      <c r="F719">
        <f t="shared" si="11"/>
        <v>12</v>
      </c>
      <c r="G719" t="str">
        <f>STANDINGS_R[[#This Row],[League]]&amp;STANDINGS_R[[#This Row],[Team]]</f>
        <v>$150 Draft Champions Express Mar 25 8:00 pm Lg.4054Team Russo</v>
      </c>
    </row>
    <row r="720" spans="1:7" x14ac:dyDescent="0.25">
      <c r="A720">
        <v>2631</v>
      </c>
      <c r="B720" t="s">
        <v>1081</v>
      </c>
      <c r="C720" t="s">
        <v>1078</v>
      </c>
      <c r="D720">
        <v>867</v>
      </c>
      <c r="E720">
        <v>283</v>
      </c>
      <c r="F720">
        <f t="shared" si="11"/>
        <v>13</v>
      </c>
      <c r="G720" t="str">
        <f>STANDINGS_R[[#This Row],[League]]&amp;STANDINGS_R[[#This Row],[Team]]</f>
        <v>$150 Draft Champions Express Mar 25 8:00 pm Lg.4054Team Tantimonico</v>
      </c>
    </row>
    <row r="721" spans="1:7" x14ac:dyDescent="0.25">
      <c r="A721">
        <v>2751</v>
      </c>
      <c r="B721" t="s">
        <v>1086</v>
      </c>
      <c r="C721" t="s">
        <v>1078</v>
      </c>
      <c r="D721">
        <v>837</v>
      </c>
      <c r="E721">
        <v>161</v>
      </c>
      <c r="F721">
        <f t="shared" si="11"/>
        <v>14</v>
      </c>
      <c r="G721" t="str">
        <f>STANDINGS_R[[#This Row],[League]]&amp;STANDINGS_R[[#This Row],[Team]]</f>
        <v>$150 Draft Champions Express Mar 25 8:00 pm Lg.4054Indiana Cyclones</v>
      </c>
    </row>
    <row r="722" spans="1:7" x14ac:dyDescent="0.25">
      <c r="A722">
        <v>2909</v>
      </c>
      <c r="B722" t="s">
        <v>198</v>
      </c>
      <c r="C722" t="s">
        <v>1078</v>
      </c>
      <c r="D722">
        <v>674</v>
      </c>
      <c r="E722">
        <v>3</v>
      </c>
      <c r="F722">
        <f t="shared" si="11"/>
        <v>15</v>
      </c>
      <c r="G722" t="str">
        <f>STANDINGS_R[[#This Row],[League]]&amp;STANDINGS_R[[#This Row],[Team]]</f>
        <v>$150 Draft Champions Express Mar 25 8:00 pm Lg.4054Team DeMay</v>
      </c>
    </row>
    <row r="723" spans="1:7" x14ac:dyDescent="0.25">
      <c r="A723">
        <v>93</v>
      </c>
      <c r="B723" t="s">
        <v>1094</v>
      </c>
      <c r="C723" t="s">
        <v>1091</v>
      </c>
      <c r="D723">
        <v>1116</v>
      </c>
      <c r="E723">
        <v>2819</v>
      </c>
      <c r="F723">
        <f t="shared" si="11"/>
        <v>1</v>
      </c>
      <c r="G723" t="str">
        <f>STANDINGS_R[[#This Row],[League]]&amp;STANDINGS_R[[#This Row],[Team]]</f>
        <v>$150 Draft Champions Express Mar 27 7:00 pm Lg.3657Team Fernandez</v>
      </c>
    </row>
    <row r="724" spans="1:7" x14ac:dyDescent="0.25">
      <c r="A724">
        <v>204</v>
      </c>
      <c r="B724" t="s">
        <v>1095</v>
      </c>
      <c r="C724" t="s">
        <v>1091</v>
      </c>
      <c r="D724">
        <v>1092</v>
      </c>
      <c r="E724">
        <v>2704</v>
      </c>
      <c r="F724">
        <f t="shared" si="11"/>
        <v>2</v>
      </c>
      <c r="G724" t="str">
        <f>STANDINGS_R[[#This Row],[League]]&amp;STANDINGS_R[[#This Row],[Team]]</f>
        <v>$150 Draft Champions Express Mar 27 7:00 pm Lg.3657Beer Hops</v>
      </c>
    </row>
    <row r="725" spans="1:7" x14ac:dyDescent="0.25">
      <c r="A725">
        <v>429</v>
      </c>
      <c r="B725" t="s">
        <v>1093</v>
      </c>
      <c r="C725" t="s">
        <v>1091</v>
      </c>
      <c r="D725">
        <v>1063</v>
      </c>
      <c r="E725">
        <v>2483.5</v>
      </c>
      <c r="F725">
        <f t="shared" si="11"/>
        <v>3</v>
      </c>
      <c r="G725" t="str">
        <f>STANDINGS_R[[#This Row],[League]]&amp;STANDINGS_R[[#This Row],[Team]]</f>
        <v>$150 Draft Champions Express Mar 27 7:00 pm Lg.3657Newark Bears</v>
      </c>
    </row>
    <row r="726" spans="1:7" x14ac:dyDescent="0.25">
      <c r="A726">
        <v>761</v>
      </c>
      <c r="B726" t="s">
        <v>1092</v>
      </c>
      <c r="C726" t="s">
        <v>1091</v>
      </c>
      <c r="D726">
        <v>1033</v>
      </c>
      <c r="E726">
        <v>2152</v>
      </c>
      <c r="F726">
        <f t="shared" si="11"/>
        <v>4</v>
      </c>
      <c r="G726" t="str">
        <f>STANDINGS_R[[#This Row],[League]]&amp;STANDINGS_R[[#This Row],[Team]]</f>
        <v>$150 Draft Champions Express Mar 27 7:00 pm Lg.3657Psychedelic Bee 3</v>
      </c>
    </row>
    <row r="727" spans="1:7" x14ac:dyDescent="0.25">
      <c r="A727">
        <v>1118</v>
      </c>
      <c r="B727" t="s">
        <v>1096</v>
      </c>
      <c r="C727" t="s">
        <v>1091</v>
      </c>
      <c r="D727">
        <v>1007</v>
      </c>
      <c r="E727">
        <v>1792.5</v>
      </c>
      <c r="F727">
        <f t="shared" si="11"/>
        <v>5</v>
      </c>
      <c r="G727" t="str">
        <f>STANDINGS_R[[#This Row],[League]]&amp;STANDINGS_R[[#This Row],[Team]]</f>
        <v>$150 Draft Champions Express Mar 27 7:00 pm Lg.3657N.S. Nuisance</v>
      </c>
    </row>
    <row r="728" spans="1:7" x14ac:dyDescent="0.25">
      <c r="A728">
        <v>1293</v>
      </c>
      <c r="B728" t="s">
        <v>413</v>
      </c>
      <c r="C728" t="s">
        <v>1091</v>
      </c>
      <c r="D728">
        <v>994</v>
      </c>
      <c r="E728">
        <v>1611.5</v>
      </c>
      <c r="F728">
        <f t="shared" si="11"/>
        <v>6</v>
      </c>
      <c r="G728" t="str">
        <f>STANDINGS_R[[#This Row],[League]]&amp;STANDINGS_R[[#This Row],[Team]]</f>
        <v>$150 Draft Champions Express Mar 27 7:00 pm Lg.3657Avascular Necrosis2</v>
      </c>
    </row>
    <row r="729" spans="1:7" x14ac:dyDescent="0.25">
      <c r="A729">
        <v>1311</v>
      </c>
      <c r="B729" t="s">
        <v>140</v>
      </c>
      <c r="C729" t="s">
        <v>1091</v>
      </c>
      <c r="D729">
        <v>993</v>
      </c>
      <c r="E729">
        <v>1595.5</v>
      </c>
      <c r="F729">
        <f t="shared" si="11"/>
        <v>7</v>
      </c>
      <c r="G729" t="str">
        <f>STANDINGS_R[[#This Row],[League]]&amp;STANDINGS_R[[#This Row],[Team]]</f>
        <v>$150 Draft Champions Express Mar 27 7:00 pm Lg.3657Dregs of Society</v>
      </c>
    </row>
    <row r="730" spans="1:7" x14ac:dyDescent="0.25">
      <c r="A730">
        <v>1416</v>
      </c>
      <c r="B730" t="s">
        <v>1100</v>
      </c>
      <c r="C730" t="s">
        <v>1091</v>
      </c>
      <c r="D730">
        <v>986</v>
      </c>
      <c r="E730">
        <v>1491</v>
      </c>
      <c r="F730">
        <f t="shared" si="11"/>
        <v>8</v>
      </c>
      <c r="G730" t="str">
        <f>STANDINGS_R[[#This Row],[League]]&amp;STANDINGS_R[[#This Row],[Team]]</f>
        <v>$150 Draft Champions Express Mar 27 7:00 pm Lg.3657Damaged Goods</v>
      </c>
    </row>
    <row r="731" spans="1:7" x14ac:dyDescent="0.25">
      <c r="A731">
        <v>1551</v>
      </c>
      <c r="B731" t="s">
        <v>37</v>
      </c>
      <c r="C731" t="s">
        <v>1091</v>
      </c>
      <c r="D731">
        <v>977</v>
      </c>
      <c r="E731">
        <v>1357.5</v>
      </c>
      <c r="F731">
        <f t="shared" si="11"/>
        <v>9</v>
      </c>
      <c r="G731" t="str">
        <f>STANDINGS_R[[#This Row],[League]]&amp;STANDINGS_R[[#This Row],[Team]]</f>
        <v>$150 Draft Champions Express Mar 27 7:00 pm Lg.3657Bread Zeppelin</v>
      </c>
    </row>
    <row r="732" spans="1:7" x14ac:dyDescent="0.25">
      <c r="A732">
        <v>1624</v>
      </c>
      <c r="B732" t="s">
        <v>1090</v>
      </c>
      <c r="C732" t="s">
        <v>1091</v>
      </c>
      <c r="D732">
        <v>972</v>
      </c>
      <c r="E732">
        <v>1288</v>
      </c>
      <c r="F732">
        <f t="shared" si="11"/>
        <v>10</v>
      </c>
      <c r="G732" t="str">
        <f>STANDINGS_R[[#This Row],[League]]&amp;STANDINGS_R[[#This Row],[Team]]</f>
        <v>$150 Draft Champions Express Mar 27 7:00 pm Lg.3657Las Vegas Blvd IX</v>
      </c>
    </row>
    <row r="733" spans="1:7" x14ac:dyDescent="0.25">
      <c r="A733">
        <v>1664</v>
      </c>
      <c r="B733" t="s">
        <v>1097</v>
      </c>
      <c r="C733" t="s">
        <v>1091</v>
      </c>
      <c r="D733">
        <v>968</v>
      </c>
      <c r="E733">
        <v>1242</v>
      </c>
      <c r="F733">
        <f t="shared" si="11"/>
        <v>11</v>
      </c>
      <c r="G733" t="str">
        <f>STANDINGS_R[[#This Row],[League]]&amp;STANDINGS_R[[#This Row],[Team]]</f>
        <v>$150 Draft Champions Express Mar 27 7:00 pm Lg.3657Cosmic Charlie</v>
      </c>
    </row>
    <row r="734" spans="1:7" x14ac:dyDescent="0.25">
      <c r="A734">
        <v>1746</v>
      </c>
      <c r="B734" t="s">
        <v>241</v>
      </c>
      <c r="C734" t="s">
        <v>1091</v>
      </c>
      <c r="D734">
        <v>961</v>
      </c>
      <c r="E734">
        <v>1164.5</v>
      </c>
      <c r="F734">
        <f t="shared" si="11"/>
        <v>12</v>
      </c>
      <c r="G734" t="str">
        <f>STANDINGS_R[[#This Row],[League]]&amp;STANDINGS_R[[#This Row],[Team]]</f>
        <v>$150 Draft Champions Express Mar 27 7:00 pm Lg.3657Johnny Baseball</v>
      </c>
    </row>
    <row r="735" spans="1:7" x14ac:dyDescent="0.25">
      <c r="A735">
        <v>2084</v>
      </c>
      <c r="B735" t="s">
        <v>1099</v>
      </c>
      <c r="C735" t="s">
        <v>1091</v>
      </c>
      <c r="D735">
        <v>934</v>
      </c>
      <c r="E735">
        <v>829.5</v>
      </c>
      <c r="F735">
        <f t="shared" si="11"/>
        <v>13</v>
      </c>
      <c r="G735" t="str">
        <f>STANDINGS_R[[#This Row],[League]]&amp;STANDINGS_R[[#This Row],[Team]]</f>
        <v>$150 Draft Champions Express Mar 27 7:00 pm Lg.3657Stargell's Stars</v>
      </c>
    </row>
    <row r="736" spans="1:7" x14ac:dyDescent="0.25">
      <c r="A736">
        <v>2688</v>
      </c>
      <c r="B736" t="s">
        <v>1098</v>
      </c>
      <c r="C736" t="s">
        <v>1091</v>
      </c>
      <c r="D736">
        <v>855</v>
      </c>
      <c r="E736">
        <v>227</v>
      </c>
      <c r="F736">
        <f t="shared" si="11"/>
        <v>14</v>
      </c>
      <c r="G736" t="str">
        <f>STANDINGS_R[[#This Row],[League]]&amp;STANDINGS_R[[#This Row],[Team]]</f>
        <v>$150 Draft Champions Express Mar 27 7:00 pm Lg.3657Try Not to Suck</v>
      </c>
    </row>
    <row r="737" spans="1:7" x14ac:dyDescent="0.25">
      <c r="A737">
        <v>2898</v>
      </c>
      <c r="B737" t="s">
        <v>1101</v>
      </c>
      <c r="C737" t="s">
        <v>1091</v>
      </c>
      <c r="D737">
        <v>723</v>
      </c>
      <c r="E737">
        <v>14</v>
      </c>
      <c r="F737">
        <f t="shared" si="11"/>
        <v>15</v>
      </c>
      <c r="G737" t="str">
        <f>STANDINGS_R[[#This Row],[League]]&amp;STANDINGS_R[[#This Row],[Team]]</f>
        <v>$150 Draft Champions Express Mar 27 7:00 pm Lg.3657Cant Cutch This</v>
      </c>
    </row>
    <row r="738" spans="1:7" x14ac:dyDescent="0.25">
      <c r="A738">
        <v>168</v>
      </c>
      <c r="B738" t="s">
        <v>296</v>
      </c>
      <c r="C738" t="s">
        <v>1103</v>
      </c>
      <c r="D738">
        <v>1100</v>
      </c>
      <c r="E738">
        <v>2746.5</v>
      </c>
      <c r="F738">
        <f t="shared" si="11"/>
        <v>1</v>
      </c>
      <c r="G738" t="str">
        <f>STANDINGS_R[[#This Row],[League]]&amp;STANDINGS_R[[#This Row],[Team]]</f>
        <v>$150 Draft Champions Express Mar 27 7:00 pm Lg.3863Vegas Bandit</v>
      </c>
    </row>
    <row r="739" spans="1:7" x14ac:dyDescent="0.25">
      <c r="A739">
        <v>320</v>
      </c>
      <c r="B739" t="s">
        <v>1107</v>
      </c>
      <c r="C739" t="s">
        <v>1103</v>
      </c>
      <c r="D739">
        <v>1075</v>
      </c>
      <c r="E739">
        <v>2589.5</v>
      </c>
      <c r="F739">
        <f t="shared" si="11"/>
        <v>2</v>
      </c>
      <c r="G739" t="str">
        <f>STANDINGS_R[[#This Row],[League]]&amp;STANDINGS_R[[#This Row],[Team]]</f>
        <v>$150 Draft Champions Express Mar 27 7:00 pm Lg.3863Coates/Moo</v>
      </c>
    </row>
    <row r="740" spans="1:7" x14ac:dyDescent="0.25">
      <c r="A740">
        <v>389</v>
      </c>
      <c r="B740" t="s">
        <v>1105</v>
      </c>
      <c r="C740" t="s">
        <v>1103</v>
      </c>
      <c r="D740">
        <v>1067</v>
      </c>
      <c r="E740">
        <v>2522.5</v>
      </c>
      <c r="F740">
        <f t="shared" si="11"/>
        <v>3</v>
      </c>
      <c r="G740" t="str">
        <f>STANDINGS_R[[#This Row],[League]]&amp;STANDINGS_R[[#This Row],[Team]]</f>
        <v>$150 Draft Champions Express Mar 27 7:00 pm Lg.3863Team Pettersen</v>
      </c>
    </row>
    <row r="741" spans="1:7" x14ac:dyDescent="0.25">
      <c r="A741">
        <v>728</v>
      </c>
      <c r="B741" t="s">
        <v>1108</v>
      </c>
      <c r="C741" t="s">
        <v>1103</v>
      </c>
      <c r="D741">
        <v>1036</v>
      </c>
      <c r="E741">
        <v>2191.5</v>
      </c>
      <c r="F741">
        <f t="shared" si="11"/>
        <v>4</v>
      </c>
      <c r="G741" t="str">
        <f>STANDINGS_R[[#This Row],[League]]&amp;STANDINGS_R[[#This Row],[Team]]</f>
        <v>$150 Draft Champions Express Mar 27 7:00 pm Lg.3863stifflers funky munky</v>
      </c>
    </row>
    <row r="742" spans="1:7" x14ac:dyDescent="0.25">
      <c r="A742">
        <v>1000</v>
      </c>
      <c r="B742" t="s">
        <v>1112</v>
      </c>
      <c r="C742" t="s">
        <v>1103</v>
      </c>
      <c r="D742">
        <v>1016</v>
      </c>
      <c r="E742">
        <v>1915.5</v>
      </c>
      <c r="F742">
        <f t="shared" si="11"/>
        <v>5</v>
      </c>
      <c r="G742" t="str">
        <f>STANDINGS_R[[#This Row],[League]]&amp;STANDINGS_R[[#This Row],[Team]]</f>
        <v>$150 Draft Champions Express Mar 27 7:00 pm Lg.3863Trout and Pollock Odor</v>
      </c>
    </row>
    <row r="743" spans="1:7" x14ac:dyDescent="0.25">
      <c r="A743">
        <v>1113</v>
      </c>
      <c r="B743" t="s">
        <v>1106</v>
      </c>
      <c r="C743" t="s">
        <v>1103</v>
      </c>
      <c r="D743">
        <v>1007</v>
      </c>
      <c r="E743">
        <v>1792.5</v>
      </c>
      <c r="F743">
        <f t="shared" si="11"/>
        <v>6</v>
      </c>
      <c r="G743" t="str">
        <f>STANDINGS_R[[#This Row],[League]]&amp;STANDINGS_R[[#This Row],[Team]]</f>
        <v>$150 Draft Champions Express Mar 27 7:00 pm Lg.3863Felons and Bimbos</v>
      </c>
    </row>
    <row r="744" spans="1:7" x14ac:dyDescent="0.25">
      <c r="A744">
        <v>1196</v>
      </c>
      <c r="B744" t="s">
        <v>420</v>
      </c>
      <c r="C744" t="s">
        <v>1103</v>
      </c>
      <c r="D744">
        <v>1001</v>
      </c>
      <c r="E744">
        <v>1709.5</v>
      </c>
      <c r="F744">
        <f t="shared" si="11"/>
        <v>7</v>
      </c>
      <c r="G744" t="str">
        <f>STANDINGS_R[[#This Row],[League]]&amp;STANDINGS_R[[#This Row],[Team]]</f>
        <v>$150 Draft Champions Express Mar 27 7:00 pm Lg.3863Blood Practice</v>
      </c>
    </row>
    <row r="745" spans="1:7" x14ac:dyDescent="0.25">
      <c r="A745">
        <v>1240</v>
      </c>
      <c r="B745" t="s">
        <v>1110</v>
      </c>
      <c r="C745" t="s">
        <v>1103</v>
      </c>
      <c r="D745">
        <v>998</v>
      </c>
      <c r="E745">
        <v>1666.5</v>
      </c>
      <c r="F745">
        <f t="shared" si="11"/>
        <v>8</v>
      </c>
      <c r="G745" t="str">
        <f>STANDINGS_R[[#This Row],[League]]&amp;STANDINGS_R[[#This Row],[Team]]</f>
        <v>$150 Draft Champions Express Mar 27 7:00 pm Lg.3863Five Tool Players</v>
      </c>
    </row>
    <row r="746" spans="1:7" x14ac:dyDescent="0.25">
      <c r="A746">
        <v>1339</v>
      </c>
      <c r="B746" t="s">
        <v>1009</v>
      </c>
      <c r="C746" t="s">
        <v>1103</v>
      </c>
      <c r="D746">
        <v>992</v>
      </c>
      <c r="E746">
        <v>1578</v>
      </c>
      <c r="F746">
        <f t="shared" si="11"/>
        <v>9</v>
      </c>
      <c r="G746" t="str">
        <f>STANDINGS_R[[#This Row],[League]]&amp;STANDINGS_R[[#This Row],[Team]]</f>
        <v>$150 Draft Champions Express Mar 27 7:00 pm Lg.3863Team Rasmusson</v>
      </c>
    </row>
    <row r="747" spans="1:7" x14ac:dyDescent="0.25">
      <c r="A747">
        <v>1365</v>
      </c>
      <c r="B747" t="s">
        <v>1104</v>
      </c>
      <c r="C747" t="s">
        <v>1103</v>
      </c>
      <c r="D747">
        <v>990</v>
      </c>
      <c r="E747">
        <v>1548.5</v>
      </c>
      <c r="F747">
        <f t="shared" si="11"/>
        <v>10</v>
      </c>
      <c r="G747" t="str">
        <f>STANDINGS_R[[#This Row],[League]]&amp;STANDINGS_R[[#This Row],[Team]]</f>
        <v>$150 Draft Champions Express Mar 27 7:00 pm Lg.3863Team Tagliaferri</v>
      </c>
    </row>
    <row r="748" spans="1:7" x14ac:dyDescent="0.25">
      <c r="A748">
        <v>1742</v>
      </c>
      <c r="B748" t="s">
        <v>1109</v>
      </c>
      <c r="C748" t="s">
        <v>1103</v>
      </c>
      <c r="D748">
        <v>961</v>
      </c>
      <c r="E748">
        <v>1164.5</v>
      </c>
      <c r="F748">
        <f t="shared" si="11"/>
        <v>11</v>
      </c>
      <c r="G748" t="str">
        <f>STANDINGS_R[[#This Row],[League]]&amp;STANDINGS_R[[#This Row],[Team]]</f>
        <v>$150 Draft Champions Express Mar 27 7:00 pm Lg.3863Blowhards</v>
      </c>
    </row>
    <row r="749" spans="1:7" x14ac:dyDescent="0.25">
      <c r="A749">
        <v>2125</v>
      </c>
      <c r="B749" t="s">
        <v>1102</v>
      </c>
      <c r="C749" t="s">
        <v>1103</v>
      </c>
      <c r="D749">
        <v>930</v>
      </c>
      <c r="E749">
        <v>788.5</v>
      </c>
      <c r="F749">
        <f t="shared" si="11"/>
        <v>12</v>
      </c>
      <c r="G749" t="str">
        <f>STANDINGS_R[[#This Row],[League]]&amp;STANDINGS_R[[#This Row],[Team]]</f>
        <v>$150 Draft Champions Express Mar 27 7:00 pm Lg.3863PsychOs DC1</v>
      </c>
    </row>
    <row r="750" spans="1:7" x14ac:dyDescent="0.25">
      <c r="A750">
        <v>2364</v>
      </c>
      <c r="B750" t="s">
        <v>136</v>
      </c>
      <c r="C750" t="s">
        <v>1103</v>
      </c>
      <c r="D750">
        <v>907</v>
      </c>
      <c r="E750">
        <v>549.5</v>
      </c>
      <c r="F750">
        <f t="shared" si="11"/>
        <v>13</v>
      </c>
      <c r="G750" t="str">
        <f>STANDINGS_R[[#This Row],[League]]&amp;STANDINGS_R[[#This Row],[Team]]</f>
        <v>$150 Draft Champions Express Mar 27 7:00 pm Lg.3863Team Easterlin</v>
      </c>
    </row>
    <row r="751" spans="1:7" x14ac:dyDescent="0.25">
      <c r="A751">
        <v>2636</v>
      </c>
      <c r="B751" t="s">
        <v>1111</v>
      </c>
      <c r="C751" t="s">
        <v>1103</v>
      </c>
      <c r="D751">
        <v>865</v>
      </c>
      <c r="E751">
        <v>275</v>
      </c>
      <c r="F751">
        <f t="shared" si="11"/>
        <v>14</v>
      </c>
      <c r="G751" t="str">
        <f>STANDINGS_R[[#This Row],[League]]&amp;STANDINGS_R[[#This Row],[Team]]</f>
        <v>$150 Draft Champions Express Mar 27 7:00 pm Lg.386357 Via Ziccardi</v>
      </c>
    </row>
    <row r="752" spans="1:7" x14ac:dyDescent="0.25">
      <c r="A752">
        <v>2760</v>
      </c>
      <c r="B752" t="s">
        <v>220</v>
      </c>
      <c r="C752" t="s">
        <v>1103</v>
      </c>
      <c r="D752">
        <v>835</v>
      </c>
      <c r="E752">
        <v>153</v>
      </c>
      <c r="F752">
        <f t="shared" si="11"/>
        <v>15</v>
      </c>
      <c r="G752" t="str">
        <f>STANDINGS_R[[#This Row],[League]]&amp;STANDINGS_R[[#This Row],[Team]]</f>
        <v>$150 Draft Champions Express Mar 27 7:00 pm Lg.3863The Freak Show</v>
      </c>
    </row>
    <row r="753" spans="1:7" x14ac:dyDescent="0.25">
      <c r="A753">
        <v>7</v>
      </c>
      <c r="B753" t="s">
        <v>1114</v>
      </c>
      <c r="C753" t="s">
        <v>1113</v>
      </c>
      <c r="D753">
        <v>1173</v>
      </c>
      <c r="E753">
        <v>2903.5</v>
      </c>
      <c r="F753">
        <f t="shared" si="11"/>
        <v>1</v>
      </c>
      <c r="G753" t="str">
        <f>STANDINGS_R[[#This Row],[League]]&amp;STANDINGS_R[[#This Row],[Team]]</f>
        <v>$150 Draft Champions Express Mar 27 7:00 pm Lg.4039Purple Sam</v>
      </c>
    </row>
    <row r="754" spans="1:7" x14ac:dyDescent="0.25">
      <c r="A754">
        <v>113</v>
      </c>
      <c r="B754" t="s">
        <v>327</v>
      </c>
      <c r="C754" t="s">
        <v>1113</v>
      </c>
      <c r="D754">
        <v>1111</v>
      </c>
      <c r="E754">
        <v>2802</v>
      </c>
      <c r="F754">
        <f t="shared" si="11"/>
        <v>2</v>
      </c>
      <c r="G754" t="str">
        <f>STANDINGS_R[[#This Row],[League]]&amp;STANDINGS_R[[#This Row],[Team]]</f>
        <v>$150 Draft Champions Express Mar 27 7:00 pm Lg.4039Team Dilworth</v>
      </c>
    </row>
    <row r="755" spans="1:7" x14ac:dyDescent="0.25">
      <c r="A755">
        <v>139</v>
      </c>
      <c r="B755" t="s">
        <v>1118</v>
      </c>
      <c r="C755" t="s">
        <v>1113</v>
      </c>
      <c r="D755">
        <v>1105</v>
      </c>
      <c r="E755">
        <v>2772.5</v>
      </c>
      <c r="F755">
        <f t="shared" si="11"/>
        <v>3</v>
      </c>
      <c r="G755" t="str">
        <f>STANDINGS_R[[#This Row],[League]]&amp;STANDINGS_R[[#This Row],[Team]]</f>
        <v>$150 Draft Champions Express Mar 27 7:00 pm Lg.4039Team McBride</v>
      </c>
    </row>
    <row r="756" spans="1:7" x14ac:dyDescent="0.25">
      <c r="A756">
        <v>164</v>
      </c>
      <c r="B756" t="s">
        <v>1116</v>
      </c>
      <c r="C756" t="s">
        <v>1113</v>
      </c>
      <c r="D756">
        <v>1100</v>
      </c>
      <c r="E756">
        <v>2746.5</v>
      </c>
      <c r="F756">
        <f t="shared" si="11"/>
        <v>4</v>
      </c>
      <c r="G756" t="str">
        <f>STANDINGS_R[[#This Row],[League]]&amp;STANDINGS_R[[#This Row],[Team]]</f>
        <v>$150 Draft Champions Express Mar 27 7:00 pm Lg.4039JUDGEment Day Is HERE</v>
      </c>
    </row>
    <row r="757" spans="1:7" x14ac:dyDescent="0.25">
      <c r="A757">
        <v>1445</v>
      </c>
      <c r="B757" t="s">
        <v>1115</v>
      </c>
      <c r="C757" t="s">
        <v>1113</v>
      </c>
      <c r="D757">
        <v>984</v>
      </c>
      <c r="E757">
        <v>1463</v>
      </c>
      <c r="F757">
        <f t="shared" si="11"/>
        <v>5</v>
      </c>
      <c r="G757" t="str">
        <f>STANDINGS_R[[#This Row],[League]]&amp;STANDINGS_R[[#This Row],[Team]]</f>
        <v>$150 Draft Champions Express Mar 27 7:00 pm Lg.4039Lake Mead</v>
      </c>
    </row>
    <row r="758" spans="1:7" x14ac:dyDescent="0.25">
      <c r="A758">
        <v>1507</v>
      </c>
      <c r="B758" t="s">
        <v>1119</v>
      </c>
      <c r="C758" t="s">
        <v>1113</v>
      </c>
      <c r="D758">
        <v>980</v>
      </c>
      <c r="E758">
        <v>1400.5</v>
      </c>
      <c r="F758">
        <f t="shared" si="11"/>
        <v>6</v>
      </c>
      <c r="G758" t="str">
        <f>STANDINGS_R[[#This Row],[League]]&amp;STANDINGS_R[[#This Row],[Team]]</f>
        <v>$150 Draft Champions Express Mar 27 7:00 pm Lg.4039Canton Sluggers</v>
      </c>
    </row>
    <row r="759" spans="1:7" x14ac:dyDescent="0.25">
      <c r="A759">
        <v>1924</v>
      </c>
      <c r="B759" t="s">
        <v>1117</v>
      </c>
      <c r="C759" t="s">
        <v>1113</v>
      </c>
      <c r="D759">
        <v>947</v>
      </c>
      <c r="E759">
        <v>990.5</v>
      </c>
      <c r="F759">
        <f t="shared" si="11"/>
        <v>7</v>
      </c>
      <c r="G759" t="str">
        <f>STANDINGS_R[[#This Row],[League]]&amp;STANDINGS_R[[#This Row],[Team]]</f>
        <v>$150 Draft Champions Express Mar 27 7:00 pm Lg.4039We're Screwed</v>
      </c>
    </row>
    <row r="760" spans="1:7" x14ac:dyDescent="0.25">
      <c r="A760">
        <v>1974</v>
      </c>
      <c r="B760" t="s">
        <v>294</v>
      </c>
      <c r="C760" t="s">
        <v>1113</v>
      </c>
      <c r="D760">
        <v>943</v>
      </c>
      <c r="E760">
        <v>937.5</v>
      </c>
      <c r="F760">
        <f t="shared" si="11"/>
        <v>8</v>
      </c>
      <c r="G760" t="str">
        <f>STANDINGS_R[[#This Row],[League]]&amp;STANDINGS_R[[#This Row],[Team]]</f>
        <v>$150 Draft Champions Express Mar 27 7:00 pm Lg.4039Return Of The Jedi</v>
      </c>
    </row>
    <row r="761" spans="1:7" x14ac:dyDescent="0.25">
      <c r="A761">
        <v>2336</v>
      </c>
      <c r="B761" t="s">
        <v>1125</v>
      </c>
      <c r="C761" t="s">
        <v>1113</v>
      </c>
      <c r="D761">
        <v>910</v>
      </c>
      <c r="E761">
        <v>577.5</v>
      </c>
      <c r="F761">
        <f t="shared" si="11"/>
        <v>9</v>
      </c>
      <c r="G761" t="str">
        <f>STANDINGS_R[[#This Row],[League]]&amp;STANDINGS_R[[#This Row],[Team]]</f>
        <v>$150 Draft Champions Express Mar 27 7:00 pm Lg.4039Team DMD</v>
      </c>
    </row>
    <row r="762" spans="1:7" x14ac:dyDescent="0.25">
      <c r="A762">
        <v>2419</v>
      </c>
      <c r="B762" t="s">
        <v>1121</v>
      </c>
      <c r="C762" t="s">
        <v>1113</v>
      </c>
      <c r="D762">
        <v>899</v>
      </c>
      <c r="E762">
        <v>493.5</v>
      </c>
      <c r="F762">
        <f t="shared" si="11"/>
        <v>10</v>
      </c>
      <c r="G762" t="str">
        <f>STANDINGS_R[[#This Row],[League]]&amp;STANDINGS_R[[#This Row],[Team]]</f>
        <v>$150 Draft Champions Express Mar 27 7:00 pm Lg.4039Smakin Pitches</v>
      </c>
    </row>
    <row r="763" spans="1:7" x14ac:dyDescent="0.25">
      <c r="A763">
        <v>2447</v>
      </c>
      <c r="B763" t="s">
        <v>1122</v>
      </c>
      <c r="C763" t="s">
        <v>1113</v>
      </c>
      <c r="D763">
        <v>894</v>
      </c>
      <c r="E763">
        <v>465</v>
      </c>
      <c r="F763">
        <f t="shared" si="11"/>
        <v>11</v>
      </c>
      <c r="G763" t="str">
        <f>STANDINGS_R[[#This Row],[League]]&amp;STANDINGS_R[[#This Row],[Team]]</f>
        <v>$150 Draft Champions Express Mar 27 7:00 pm Lg.4039Lewisville Sluggers</v>
      </c>
    </row>
    <row r="764" spans="1:7" x14ac:dyDescent="0.25">
      <c r="A764">
        <v>2461</v>
      </c>
      <c r="B764" t="s">
        <v>1123</v>
      </c>
      <c r="C764" t="s">
        <v>1113</v>
      </c>
      <c r="D764">
        <v>892</v>
      </c>
      <c r="E764">
        <v>451.5</v>
      </c>
      <c r="F764">
        <f t="shared" si="11"/>
        <v>12</v>
      </c>
      <c r="G764" t="str">
        <f>STANDINGS_R[[#This Row],[League]]&amp;STANDINGS_R[[#This Row],[Team]]</f>
        <v>$150 Draft Champions Express Mar 27 7:00 pm Lg.4039My Bucholz is on Fiers, it Billy Burns!</v>
      </c>
    </row>
    <row r="765" spans="1:7" x14ac:dyDescent="0.25">
      <c r="A765">
        <v>2478</v>
      </c>
      <c r="B765" t="s">
        <v>1126</v>
      </c>
      <c r="C765" t="s">
        <v>1113</v>
      </c>
      <c r="D765">
        <v>890</v>
      </c>
      <c r="E765">
        <v>436.5</v>
      </c>
      <c r="F765">
        <f t="shared" si="11"/>
        <v>13</v>
      </c>
      <c r="G765" t="str">
        <f>STANDINGS_R[[#This Row],[League]]&amp;STANDINGS_R[[#This Row],[Team]]</f>
        <v>$150 Draft Champions Express Mar 27 7:00 pm Lg.4039Royal Donkeys</v>
      </c>
    </row>
    <row r="766" spans="1:7" x14ac:dyDescent="0.25">
      <c r="A766">
        <v>2546</v>
      </c>
      <c r="B766" t="s">
        <v>1124</v>
      </c>
      <c r="C766" t="s">
        <v>1113</v>
      </c>
      <c r="D766">
        <v>880</v>
      </c>
      <c r="E766">
        <v>363.5</v>
      </c>
      <c r="F766">
        <f t="shared" si="11"/>
        <v>14</v>
      </c>
      <c r="G766" t="str">
        <f>STANDINGS_R[[#This Row],[League]]&amp;STANDINGS_R[[#This Row],[Team]]</f>
        <v>$150 Draft Champions Express Mar 27 7:00 pm Lg.4039Dorset Dropouts</v>
      </c>
    </row>
    <row r="767" spans="1:7" x14ac:dyDescent="0.25">
      <c r="A767">
        <v>2796</v>
      </c>
      <c r="B767" t="s">
        <v>1120</v>
      </c>
      <c r="C767" t="s">
        <v>1113</v>
      </c>
      <c r="D767">
        <v>826</v>
      </c>
      <c r="E767">
        <v>115.5</v>
      </c>
      <c r="F767">
        <f t="shared" si="11"/>
        <v>15</v>
      </c>
      <c r="G767" t="str">
        <f>STANDINGS_R[[#This Row],[League]]&amp;STANDINGS_R[[#This Row],[Team]]</f>
        <v>$150 Draft Champions Express Mar 27 7:00 pm Lg.4039Team 5011</v>
      </c>
    </row>
    <row r="768" spans="1:7" x14ac:dyDescent="0.25">
      <c r="A768">
        <v>119</v>
      </c>
      <c r="B768" t="s">
        <v>1130</v>
      </c>
      <c r="C768" t="s">
        <v>1128</v>
      </c>
      <c r="D768">
        <v>1108</v>
      </c>
      <c r="E768">
        <v>2790</v>
      </c>
      <c r="F768">
        <f t="shared" si="11"/>
        <v>1</v>
      </c>
      <c r="G768" t="str">
        <f>STANDINGS_R[[#This Row],[League]]&amp;STANDINGS_R[[#This Row],[Team]]</f>
        <v>$150 Draft Champions Express Mar 28 7:00 pm Lg.4063Doc Martens</v>
      </c>
    </row>
    <row r="769" spans="1:7" x14ac:dyDescent="0.25">
      <c r="A769">
        <v>438</v>
      </c>
      <c r="B769" t="s">
        <v>1135</v>
      </c>
      <c r="C769" t="s">
        <v>1128</v>
      </c>
      <c r="D769">
        <v>1061</v>
      </c>
      <c r="E769">
        <v>2471.5</v>
      </c>
      <c r="F769">
        <f t="shared" si="11"/>
        <v>2</v>
      </c>
      <c r="G769" t="str">
        <f>STANDINGS_R[[#This Row],[League]]&amp;STANDINGS_R[[#This Row],[Team]]</f>
        <v>$150 Draft Champions Express Mar 28 7:00 pm Lg.4063Buster's Machado Posey</v>
      </c>
    </row>
    <row r="770" spans="1:7" x14ac:dyDescent="0.25">
      <c r="A770">
        <v>840</v>
      </c>
      <c r="B770" t="s">
        <v>1133</v>
      </c>
      <c r="C770" t="s">
        <v>1128</v>
      </c>
      <c r="D770">
        <v>1027</v>
      </c>
      <c r="E770">
        <v>2077</v>
      </c>
      <c r="F770">
        <f t="shared" si="11"/>
        <v>3</v>
      </c>
      <c r="G770" t="str">
        <f>STANDINGS_R[[#This Row],[League]]&amp;STANDINGS_R[[#This Row],[Team]]</f>
        <v>$150 Draft Champions Express Mar 28 7:00 pm Lg.4063Unknown Unknowns</v>
      </c>
    </row>
    <row r="771" spans="1:7" x14ac:dyDescent="0.25">
      <c r="A771">
        <v>858</v>
      </c>
      <c r="B771" t="s">
        <v>1134</v>
      </c>
      <c r="C771" t="s">
        <v>1128</v>
      </c>
      <c r="D771">
        <v>1026</v>
      </c>
      <c r="E771">
        <v>2060.5</v>
      </c>
      <c r="F771">
        <f t="shared" ref="F771:F834" si="12">IF(C771=C770,F770+1,1)</f>
        <v>4</v>
      </c>
      <c r="G771" t="str">
        <f>STANDINGS_R[[#This Row],[League]]&amp;STANDINGS_R[[#This Row],[Team]]</f>
        <v>$150 Draft Champions Express Mar 28 7:00 pm Lg.4063WK Ultra</v>
      </c>
    </row>
    <row r="772" spans="1:7" x14ac:dyDescent="0.25">
      <c r="A772">
        <v>905</v>
      </c>
      <c r="B772" t="s">
        <v>1131</v>
      </c>
      <c r="C772" t="s">
        <v>1128</v>
      </c>
      <c r="D772">
        <v>1022</v>
      </c>
      <c r="E772">
        <v>2006.5</v>
      </c>
      <c r="F772">
        <f t="shared" si="12"/>
        <v>5</v>
      </c>
      <c r="G772" t="str">
        <f>STANDINGS_R[[#This Row],[League]]&amp;STANDINGS_R[[#This Row],[Team]]</f>
        <v>$150 Draft Champions Express Mar 28 7:00 pm Lg.4063IT Nerd</v>
      </c>
    </row>
    <row r="773" spans="1:7" x14ac:dyDescent="0.25">
      <c r="A773">
        <v>986</v>
      </c>
      <c r="B773" t="s">
        <v>1127</v>
      </c>
      <c r="C773" t="s">
        <v>1128</v>
      </c>
      <c r="D773">
        <v>1017</v>
      </c>
      <c r="E773">
        <v>1929.5</v>
      </c>
      <c r="F773">
        <f t="shared" si="12"/>
        <v>6</v>
      </c>
      <c r="G773" t="str">
        <f>STANDINGS_R[[#This Row],[League]]&amp;STANDINGS_R[[#This Row],[Team]]</f>
        <v>$150 Draft Champions Express Mar 28 7:00 pm Lg.4063TrumpForPresident!</v>
      </c>
    </row>
    <row r="774" spans="1:7" x14ac:dyDescent="0.25">
      <c r="A774">
        <v>1020</v>
      </c>
      <c r="B774" t="s">
        <v>1137</v>
      </c>
      <c r="C774" t="s">
        <v>1128</v>
      </c>
      <c r="D774">
        <v>1014</v>
      </c>
      <c r="E774">
        <v>1884</v>
      </c>
      <c r="F774">
        <f t="shared" si="12"/>
        <v>7</v>
      </c>
      <c r="G774" t="str">
        <f>STANDINGS_R[[#This Row],[League]]&amp;STANDINGS_R[[#This Row],[Team]]</f>
        <v>$150 Draft Champions Express Mar 28 7:00 pm Lg.4063Flying Squirrels</v>
      </c>
    </row>
    <row r="775" spans="1:7" x14ac:dyDescent="0.25">
      <c r="A775">
        <v>1383</v>
      </c>
      <c r="B775" t="s">
        <v>1129</v>
      </c>
      <c r="C775" t="s">
        <v>1128</v>
      </c>
      <c r="D775">
        <v>988</v>
      </c>
      <c r="E775">
        <v>1521.5</v>
      </c>
      <c r="F775">
        <f t="shared" si="12"/>
        <v>8</v>
      </c>
      <c r="G775" t="str">
        <f>STANDINGS_R[[#This Row],[League]]&amp;STANDINGS_R[[#This Row],[Team]]</f>
        <v>$150 Draft Champions Express Mar 28 7:00 pm Lg.4063Four Horsemen</v>
      </c>
    </row>
    <row r="776" spans="1:7" x14ac:dyDescent="0.25">
      <c r="A776">
        <v>1753</v>
      </c>
      <c r="B776" t="s">
        <v>602</v>
      </c>
      <c r="C776" t="s">
        <v>1128</v>
      </c>
      <c r="D776">
        <v>961</v>
      </c>
      <c r="E776">
        <v>1164.5</v>
      </c>
      <c r="F776">
        <f t="shared" si="12"/>
        <v>9</v>
      </c>
      <c r="G776" t="str">
        <f>STANDINGS_R[[#This Row],[League]]&amp;STANDINGS_R[[#This Row],[Team]]</f>
        <v>$150 Draft Champions Express Mar 28 7:00 pm Lg.4063Team Hall</v>
      </c>
    </row>
    <row r="777" spans="1:7" x14ac:dyDescent="0.25">
      <c r="A777">
        <v>2046</v>
      </c>
      <c r="B777" t="s">
        <v>625</v>
      </c>
      <c r="C777" t="s">
        <v>1128</v>
      </c>
      <c r="D777">
        <v>938</v>
      </c>
      <c r="E777">
        <v>868.5</v>
      </c>
      <c r="F777">
        <f t="shared" si="12"/>
        <v>10</v>
      </c>
      <c r="G777" t="str">
        <f>STANDINGS_R[[#This Row],[League]]&amp;STANDINGS_R[[#This Row],[Team]]</f>
        <v>$150 Draft Champions Express Mar 28 7:00 pm Lg.4063Team Hunter</v>
      </c>
    </row>
    <row r="778" spans="1:7" x14ac:dyDescent="0.25">
      <c r="A778">
        <v>2251</v>
      </c>
      <c r="B778" t="s">
        <v>1140</v>
      </c>
      <c r="C778" t="s">
        <v>1128</v>
      </c>
      <c r="D778">
        <v>918</v>
      </c>
      <c r="E778">
        <v>660</v>
      </c>
      <c r="F778">
        <f t="shared" si="12"/>
        <v>11</v>
      </c>
      <c r="G778" t="str">
        <f>STANDINGS_R[[#This Row],[League]]&amp;STANDINGS_R[[#This Row],[Team]]</f>
        <v>$150 Draft Champions Express Mar 28 7:00 pm Lg.4063Jung Ho's Kang</v>
      </c>
    </row>
    <row r="779" spans="1:7" x14ac:dyDescent="0.25">
      <c r="A779">
        <v>2425</v>
      </c>
      <c r="B779" t="s">
        <v>1139</v>
      </c>
      <c r="C779" t="s">
        <v>1128</v>
      </c>
      <c r="D779">
        <v>898</v>
      </c>
      <c r="E779">
        <v>486</v>
      </c>
      <c r="F779">
        <f t="shared" si="12"/>
        <v>12</v>
      </c>
      <c r="G779" t="str">
        <f>STANDINGS_R[[#This Row],[League]]&amp;STANDINGS_R[[#This Row],[Team]]</f>
        <v>$150 Draft Champions Express Mar 28 7:00 pm Lg.4063Punkin' Crawdash</v>
      </c>
    </row>
    <row r="780" spans="1:7" x14ac:dyDescent="0.25">
      <c r="A780">
        <v>2516</v>
      </c>
      <c r="B780" t="s">
        <v>1138</v>
      </c>
      <c r="C780" t="s">
        <v>1128</v>
      </c>
      <c r="D780">
        <v>884</v>
      </c>
      <c r="E780">
        <v>393</v>
      </c>
      <c r="F780">
        <f t="shared" si="12"/>
        <v>13</v>
      </c>
      <c r="G780" t="str">
        <f>STANDINGS_R[[#This Row],[League]]&amp;STANDINGS_R[[#This Row],[Team]]</f>
        <v>$150 Draft Champions Express Mar 28 7:00 pm Lg.4063ClubLevelBetting.com</v>
      </c>
    </row>
    <row r="781" spans="1:7" x14ac:dyDescent="0.25">
      <c r="A781">
        <v>2604</v>
      </c>
      <c r="B781" t="s">
        <v>1136</v>
      </c>
      <c r="C781" t="s">
        <v>1128</v>
      </c>
      <c r="D781">
        <v>871</v>
      </c>
      <c r="E781">
        <v>306.5</v>
      </c>
      <c r="F781">
        <f t="shared" si="12"/>
        <v>14</v>
      </c>
      <c r="G781" t="str">
        <f>STANDINGS_R[[#This Row],[League]]&amp;STANDINGS_R[[#This Row],[Team]]</f>
        <v>$150 Draft Champions Express Mar 28 7:00 pm Lg.4063Langhorne Keggers</v>
      </c>
    </row>
    <row r="782" spans="1:7" x14ac:dyDescent="0.25">
      <c r="A782">
        <v>2770</v>
      </c>
      <c r="B782" t="s">
        <v>1132</v>
      </c>
      <c r="C782" t="s">
        <v>1128</v>
      </c>
      <c r="D782">
        <v>833</v>
      </c>
      <c r="E782">
        <v>143.5</v>
      </c>
      <c r="F782">
        <f t="shared" si="12"/>
        <v>15</v>
      </c>
      <c r="G782" t="str">
        <f>STANDINGS_R[[#This Row],[League]]&amp;STANDINGS_R[[#This Row],[Team]]</f>
        <v>$150 Draft Champions Express Mar 28 7:00 pm Lg.4063Team Anderson</v>
      </c>
    </row>
    <row r="783" spans="1:7" x14ac:dyDescent="0.25">
      <c r="A783">
        <v>279</v>
      </c>
      <c r="B783" t="s">
        <v>1150</v>
      </c>
      <c r="C783" t="s">
        <v>1142</v>
      </c>
      <c r="D783">
        <v>1081</v>
      </c>
      <c r="E783">
        <v>2632.5</v>
      </c>
      <c r="F783">
        <f t="shared" si="12"/>
        <v>1</v>
      </c>
      <c r="G783" t="str">
        <f>STANDINGS_R[[#This Row],[League]]&amp;STANDINGS_R[[#This Row],[Team]]</f>
        <v>$150 Draft Champions Express Mar 29 8:00 pm Lg.3923PsychOs DC2</v>
      </c>
    </row>
    <row r="784" spans="1:7" x14ac:dyDescent="0.25">
      <c r="A784">
        <v>629</v>
      </c>
      <c r="B784" t="s">
        <v>1143</v>
      </c>
      <c r="C784" t="s">
        <v>1142</v>
      </c>
      <c r="D784">
        <v>1043</v>
      </c>
      <c r="E784">
        <v>2284</v>
      </c>
      <c r="F784">
        <f t="shared" si="12"/>
        <v>2</v>
      </c>
      <c r="G784" t="str">
        <f>STANDINGS_R[[#This Row],[League]]&amp;STANDINGS_R[[#This Row],[Team]]</f>
        <v>$150 Draft Champions Express Mar 29 8:00 pm Lg.3923Team Labradors</v>
      </c>
    </row>
    <row r="785" spans="1:7" x14ac:dyDescent="0.25">
      <c r="A785">
        <v>676</v>
      </c>
      <c r="B785" t="s">
        <v>1141</v>
      </c>
      <c r="C785" t="s">
        <v>1142</v>
      </c>
      <c r="D785">
        <v>1039</v>
      </c>
      <c r="E785">
        <v>2237.5</v>
      </c>
      <c r="F785">
        <f t="shared" si="12"/>
        <v>3</v>
      </c>
      <c r="G785" t="str">
        <f>STANDINGS_R[[#This Row],[League]]&amp;STANDINGS_R[[#This Row],[Team]]</f>
        <v>$150 Draft Champions Express Mar 29 8:00 pm Lg.3923The Mighty Bombjacks</v>
      </c>
    </row>
    <row r="786" spans="1:7" x14ac:dyDescent="0.25">
      <c r="A786">
        <v>685</v>
      </c>
      <c r="B786" t="s">
        <v>387</v>
      </c>
      <c r="C786" t="s">
        <v>1142</v>
      </c>
      <c r="D786">
        <v>1038</v>
      </c>
      <c r="E786">
        <v>2224.5</v>
      </c>
      <c r="F786">
        <f t="shared" si="12"/>
        <v>4</v>
      </c>
      <c r="G786" t="str">
        <f>STANDINGS_R[[#This Row],[League]]&amp;STANDINGS_R[[#This Row],[Team]]</f>
        <v>$150 Draft Champions Express Mar 29 8:00 pm Lg.3923L-Cat Glory Days</v>
      </c>
    </row>
    <row r="787" spans="1:7" x14ac:dyDescent="0.25">
      <c r="A787">
        <v>892</v>
      </c>
      <c r="B787" t="s">
        <v>1144</v>
      </c>
      <c r="C787" t="s">
        <v>1142</v>
      </c>
      <c r="D787">
        <v>1023</v>
      </c>
      <c r="E787">
        <v>2017.5</v>
      </c>
      <c r="F787">
        <f t="shared" si="12"/>
        <v>5</v>
      </c>
      <c r="G787" t="str">
        <f>STANDINGS_R[[#This Row],[League]]&amp;STANDINGS_R[[#This Row],[Team]]</f>
        <v>$150 Draft Champions Express Mar 29 8:00 pm Lg.3923Kipnis Everdeen</v>
      </c>
    </row>
    <row r="788" spans="1:7" x14ac:dyDescent="0.25">
      <c r="A788">
        <v>1066</v>
      </c>
      <c r="B788" t="s">
        <v>1149</v>
      </c>
      <c r="C788" t="s">
        <v>1142</v>
      </c>
      <c r="D788">
        <v>1012</v>
      </c>
      <c r="E788">
        <v>1849</v>
      </c>
      <c r="F788">
        <f t="shared" si="12"/>
        <v>6</v>
      </c>
      <c r="G788" t="str">
        <f>STANDINGS_R[[#This Row],[League]]&amp;STANDINGS_R[[#This Row],[Team]]</f>
        <v>$150 Draft Champions Express Mar 29 8:00 pm Lg.3923Non-Trivial Zeros</v>
      </c>
    </row>
    <row r="789" spans="1:7" x14ac:dyDescent="0.25">
      <c r="A789">
        <v>1090</v>
      </c>
      <c r="B789" t="s">
        <v>1148</v>
      </c>
      <c r="C789" t="s">
        <v>1142</v>
      </c>
      <c r="D789">
        <v>1009</v>
      </c>
      <c r="E789">
        <v>1813</v>
      </c>
      <c r="F789">
        <f t="shared" si="12"/>
        <v>7</v>
      </c>
      <c r="G789" t="str">
        <f>STANDINGS_R[[#This Row],[League]]&amp;STANDINGS_R[[#This Row],[Team]]</f>
        <v>$150 Draft Champions Express Mar 29 8:00 pm Lg.3923As Good as it Goetz</v>
      </c>
    </row>
    <row r="790" spans="1:7" x14ac:dyDescent="0.25">
      <c r="A790">
        <v>1547</v>
      </c>
      <c r="B790" t="s">
        <v>1146</v>
      </c>
      <c r="C790" t="s">
        <v>1142</v>
      </c>
      <c r="D790">
        <v>978</v>
      </c>
      <c r="E790">
        <v>1372</v>
      </c>
      <c r="F790">
        <f t="shared" si="12"/>
        <v>8</v>
      </c>
      <c r="G790" t="str">
        <f>STANDINGS_R[[#This Row],[League]]&amp;STANDINGS_R[[#This Row],[Team]]</f>
        <v>$150 Draft Champions Express Mar 29 8:00 pm Lg.3923Zio Francesco</v>
      </c>
    </row>
    <row r="791" spans="1:7" x14ac:dyDescent="0.25">
      <c r="A791">
        <v>1763</v>
      </c>
      <c r="B791" t="s">
        <v>1154</v>
      </c>
      <c r="C791" t="s">
        <v>1142</v>
      </c>
      <c r="D791">
        <v>960</v>
      </c>
      <c r="E791">
        <v>1147.5</v>
      </c>
      <c r="F791">
        <f t="shared" si="12"/>
        <v>9</v>
      </c>
      <c r="G791" t="str">
        <f>STANDINGS_R[[#This Row],[League]]&amp;STANDINGS_R[[#This Row],[Team]]</f>
        <v>$150 Draft Champions Express Mar 29 8:00 pm Lg.3923JERRY BULLS</v>
      </c>
    </row>
    <row r="792" spans="1:7" x14ac:dyDescent="0.25">
      <c r="A792">
        <v>1887</v>
      </c>
      <c r="B792" t="s">
        <v>1152</v>
      </c>
      <c r="C792" t="s">
        <v>1142</v>
      </c>
      <c r="D792">
        <v>950</v>
      </c>
      <c r="E792">
        <v>1025.5</v>
      </c>
      <c r="F792">
        <f t="shared" si="12"/>
        <v>10</v>
      </c>
      <c r="G792" t="str">
        <f>STANDINGS_R[[#This Row],[League]]&amp;STANDINGS_R[[#This Row],[Team]]</f>
        <v>$150 Draft Champions Express Mar 29 8:00 pm Lg.3923Howie Wallbangers</v>
      </c>
    </row>
    <row r="793" spans="1:7" x14ac:dyDescent="0.25">
      <c r="A793">
        <v>2202</v>
      </c>
      <c r="B793" t="s">
        <v>1147</v>
      </c>
      <c r="C793" t="s">
        <v>1142</v>
      </c>
      <c r="D793">
        <v>922</v>
      </c>
      <c r="E793">
        <v>707</v>
      </c>
      <c r="F793">
        <f t="shared" si="12"/>
        <v>11</v>
      </c>
      <c r="G793" t="str">
        <f>STANDINGS_R[[#This Row],[League]]&amp;STANDINGS_R[[#This Row],[Team]]</f>
        <v>$150 Draft Champions Express Mar 29 8:00 pm Lg.3923Cigar Puffer</v>
      </c>
    </row>
    <row r="794" spans="1:7" x14ac:dyDescent="0.25">
      <c r="A794">
        <v>2259</v>
      </c>
      <c r="B794" t="s">
        <v>37</v>
      </c>
      <c r="C794" t="s">
        <v>1142</v>
      </c>
      <c r="D794">
        <v>917</v>
      </c>
      <c r="E794">
        <v>649.5</v>
      </c>
      <c r="F794">
        <f t="shared" si="12"/>
        <v>12</v>
      </c>
      <c r="G794" t="str">
        <f>STANDINGS_R[[#This Row],[League]]&amp;STANDINGS_R[[#This Row],[Team]]</f>
        <v>$150 Draft Champions Express Mar 29 8:00 pm Lg.3923Bread Zeppelin</v>
      </c>
    </row>
    <row r="795" spans="1:7" x14ac:dyDescent="0.25">
      <c r="A795">
        <v>2365</v>
      </c>
      <c r="B795" t="s">
        <v>1151</v>
      </c>
      <c r="C795" t="s">
        <v>1142</v>
      </c>
      <c r="D795">
        <v>907</v>
      </c>
      <c r="E795">
        <v>549.5</v>
      </c>
      <c r="F795">
        <f t="shared" si="12"/>
        <v>13</v>
      </c>
      <c r="G795" t="str">
        <f>STANDINGS_R[[#This Row],[League]]&amp;STANDINGS_R[[#This Row],[Team]]</f>
        <v>$150 Draft Champions Express Mar 29 8:00 pm Lg.3923Team Krajanowski</v>
      </c>
    </row>
    <row r="796" spans="1:7" x14ac:dyDescent="0.25">
      <c r="A796">
        <v>2451</v>
      </c>
      <c r="B796" t="s">
        <v>1145</v>
      </c>
      <c r="C796" t="s">
        <v>1142</v>
      </c>
      <c r="D796">
        <v>893</v>
      </c>
      <c r="E796">
        <v>458.5</v>
      </c>
      <c r="F796">
        <f t="shared" si="12"/>
        <v>14</v>
      </c>
      <c r="G796" t="str">
        <f>STANDINGS_R[[#This Row],[League]]&amp;STANDINGS_R[[#This Row],[Team]]</f>
        <v>$150 Draft Champions Express Mar 29 8:00 pm Lg.3923Fast Champ</v>
      </c>
    </row>
    <row r="797" spans="1:7" x14ac:dyDescent="0.25">
      <c r="A797">
        <v>2489</v>
      </c>
      <c r="B797" t="s">
        <v>1153</v>
      </c>
      <c r="C797" t="s">
        <v>1142</v>
      </c>
      <c r="D797">
        <v>888</v>
      </c>
      <c r="E797">
        <v>422</v>
      </c>
      <c r="F797">
        <f t="shared" si="12"/>
        <v>15</v>
      </c>
      <c r="G797" t="str">
        <f>STANDINGS_R[[#This Row],[League]]&amp;STANDINGS_R[[#This Row],[Team]]</f>
        <v>$150 Draft Champions Express Mar 29 8:00 pm Lg.3923KyCat</v>
      </c>
    </row>
    <row r="798" spans="1:7" x14ac:dyDescent="0.25">
      <c r="A798">
        <v>332</v>
      </c>
      <c r="B798" t="s">
        <v>1166</v>
      </c>
      <c r="C798" t="s">
        <v>1156</v>
      </c>
      <c r="D798">
        <v>1074</v>
      </c>
      <c r="E798">
        <v>2580.5</v>
      </c>
      <c r="F798">
        <f t="shared" si="12"/>
        <v>1</v>
      </c>
      <c r="G798" t="str">
        <f>STANDINGS_R[[#This Row],[League]]&amp;STANDINGS_R[[#This Row],[Team]]</f>
        <v>$150 Draft Champions Express Mar 29 8:00 pm Lg.4117Stuffed Pork Chops</v>
      </c>
    </row>
    <row r="799" spans="1:7" x14ac:dyDescent="0.25">
      <c r="A799">
        <v>799</v>
      </c>
      <c r="B799" t="s">
        <v>1158</v>
      </c>
      <c r="C799" t="s">
        <v>1156</v>
      </c>
      <c r="D799">
        <v>1029</v>
      </c>
      <c r="E799">
        <v>2105.5</v>
      </c>
      <c r="F799">
        <f t="shared" si="12"/>
        <v>2</v>
      </c>
      <c r="G799" t="str">
        <f>STANDINGS_R[[#This Row],[League]]&amp;STANDINGS_R[[#This Row],[Team]]</f>
        <v>$150 Draft Champions Express Mar 29 8:00 pm Lg.4117Big Red</v>
      </c>
    </row>
    <row r="800" spans="1:7" x14ac:dyDescent="0.25">
      <c r="A800">
        <v>1053</v>
      </c>
      <c r="B800" t="s">
        <v>1163</v>
      </c>
      <c r="C800" t="s">
        <v>1156</v>
      </c>
      <c r="D800">
        <v>1013</v>
      </c>
      <c r="E800">
        <v>1865.5</v>
      </c>
      <c r="F800">
        <f t="shared" si="12"/>
        <v>3</v>
      </c>
      <c r="G800" t="str">
        <f>STANDINGS_R[[#This Row],[League]]&amp;STANDINGS_R[[#This Row],[Team]]</f>
        <v>$150 Draft Champions Express Mar 29 8:00 pm Lg.4117Virginia is for Lovers</v>
      </c>
    </row>
    <row r="801" spans="1:7" x14ac:dyDescent="0.25">
      <c r="A801">
        <v>1106</v>
      </c>
      <c r="B801" t="s">
        <v>209</v>
      </c>
      <c r="C801" t="s">
        <v>1156</v>
      </c>
      <c r="D801">
        <v>1009</v>
      </c>
      <c r="E801">
        <v>1813</v>
      </c>
      <c r="F801">
        <f t="shared" si="12"/>
        <v>4</v>
      </c>
      <c r="G801" t="str">
        <f>STANDINGS_R[[#This Row],[League]]&amp;STANDINGS_R[[#This Row],[Team]]</f>
        <v>$150 Draft Champions Express Mar 29 8:00 pm Lg.4117Team Jung</v>
      </c>
    </row>
    <row r="802" spans="1:7" x14ac:dyDescent="0.25">
      <c r="A802">
        <v>1265</v>
      </c>
      <c r="B802" t="s">
        <v>1155</v>
      </c>
      <c r="C802" t="s">
        <v>1156</v>
      </c>
      <c r="D802">
        <v>996</v>
      </c>
      <c r="E802">
        <v>1642</v>
      </c>
      <c r="F802">
        <f t="shared" si="12"/>
        <v>5</v>
      </c>
      <c r="G802" t="str">
        <f>STANDINGS_R[[#This Row],[League]]&amp;STANDINGS_R[[#This Row],[Team]]</f>
        <v>$150 Draft Champions Express Mar 29 8:00 pm Lg.4117Profloop5</v>
      </c>
    </row>
    <row r="803" spans="1:7" x14ac:dyDescent="0.25">
      <c r="A803">
        <v>1456</v>
      </c>
      <c r="B803" t="s">
        <v>299</v>
      </c>
      <c r="C803" t="s">
        <v>1156</v>
      </c>
      <c r="D803">
        <v>984</v>
      </c>
      <c r="E803">
        <v>1463</v>
      </c>
      <c r="F803">
        <f t="shared" si="12"/>
        <v>6</v>
      </c>
      <c r="G803" t="str">
        <f>STANDINGS_R[[#This Row],[League]]&amp;STANDINGS_R[[#This Row],[Team]]</f>
        <v>$150 Draft Champions Express Mar 29 8:00 pm Lg.4117Team Ulliac</v>
      </c>
    </row>
    <row r="804" spans="1:7" x14ac:dyDescent="0.25">
      <c r="A804">
        <v>1490</v>
      </c>
      <c r="B804" t="s">
        <v>1167</v>
      </c>
      <c r="C804" t="s">
        <v>1156</v>
      </c>
      <c r="D804">
        <v>981</v>
      </c>
      <c r="E804">
        <v>1417.5</v>
      </c>
      <c r="F804">
        <f t="shared" si="12"/>
        <v>7</v>
      </c>
      <c r="G804" t="str">
        <f>STANDINGS_R[[#This Row],[League]]&amp;STANDINGS_R[[#This Row],[Team]]</f>
        <v>$150 Draft Champions Express Mar 29 8:00 pm Lg.4117Hammerin Hank</v>
      </c>
    </row>
    <row r="805" spans="1:7" x14ac:dyDescent="0.25">
      <c r="A805">
        <v>1623</v>
      </c>
      <c r="B805" t="s">
        <v>1159</v>
      </c>
      <c r="C805" t="s">
        <v>1156</v>
      </c>
      <c r="D805">
        <v>972</v>
      </c>
      <c r="E805">
        <v>1288</v>
      </c>
      <c r="F805">
        <f t="shared" si="12"/>
        <v>8</v>
      </c>
      <c r="G805" t="str">
        <f>STANDINGS_R[[#This Row],[League]]&amp;STANDINGS_R[[#This Row],[Team]]</f>
        <v>$150 Draft Champions Express Mar 29 8:00 pm Lg.4117Infinity Management</v>
      </c>
    </row>
    <row r="806" spans="1:7" x14ac:dyDescent="0.25">
      <c r="A806">
        <v>1821</v>
      </c>
      <c r="B806" t="s">
        <v>1157</v>
      </c>
      <c r="C806" t="s">
        <v>1156</v>
      </c>
      <c r="D806">
        <v>956</v>
      </c>
      <c r="E806">
        <v>1094.5</v>
      </c>
      <c r="F806">
        <f t="shared" si="12"/>
        <v>9</v>
      </c>
      <c r="G806" t="str">
        <f>STANDINGS_R[[#This Row],[League]]&amp;STANDINGS_R[[#This Row],[Team]]</f>
        <v>$150 Draft Champions Express Mar 29 8:00 pm Lg.4117Team boldger</v>
      </c>
    </row>
    <row r="807" spans="1:7" x14ac:dyDescent="0.25">
      <c r="A807">
        <v>2031</v>
      </c>
      <c r="B807" t="s">
        <v>1161</v>
      </c>
      <c r="C807" t="s">
        <v>1156</v>
      </c>
      <c r="D807">
        <v>939</v>
      </c>
      <c r="E807">
        <v>882</v>
      </c>
      <c r="F807">
        <f t="shared" si="12"/>
        <v>10</v>
      </c>
      <c r="G807" t="str">
        <f>STANDINGS_R[[#This Row],[League]]&amp;STANDINGS_R[[#This Row],[Team]]</f>
        <v>$150 Draft Champions Express Mar 29 8:00 pm Lg.4117Springfield Hurricanes</v>
      </c>
    </row>
    <row r="808" spans="1:7" x14ac:dyDescent="0.25">
      <c r="A808">
        <v>2136</v>
      </c>
      <c r="B808" t="s">
        <v>1160</v>
      </c>
      <c r="C808" t="s">
        <v>1156</v>
      </c>
      <c r="D808">
        <v>929</v>
      </c>
      <c r="E808">
        <v>778.5</v>
      </c>
      <c r="F808">
        <f t="shared" si="12"/>
        <v>11</v>
      </c>
      <c r="G808" t="str">
        <f>STANDINGS_R[[#This Row],[League]]&amp;STANDINGS_R[[#This Row],[Team]]</f>
        <v>$150 Draft Champions Express Mar 29 8:00 pm Lg.4117Kan't Hit the Kurve</v>
      </c>
    </row>
    <row r="809" spans="1:7" x14ac:dyDescent="0.25">
      <c r="A809">
        <v>2225</v>
      </c>
      <c r="B809" t="s">
        <v>1164</v>
      </c>
      <c r="C809" t="s">
        <v>1156</v>
      </c>
      <c r="D809">
        <v>920</v>
      </c>
      <c r="E809">
        <v>685</v>
      </c>
      <c r="F809">
        <f t="shared" si="12"/>
        <v>12</v>
      </c>
      <c r="G809" t="str">
        <f>STANDINGS_R[[#This Row],[League]]&amp;STANDINGS_R[[#This Row],[Team]]</f>
        <v>$150 Draft Champions Express Mar 29 8:00 pm Lg.4117Joe Buck Yourself</v>
      </c>
    </row>
    <row r="810" spans="1:7" x14ac:dyDescent="0.25">
      <c r="A810">
        <v>2318</v>
      </c>
      <c r="B810" t="s">
        <v>1165</v>
      </c>
      <c r="C810" t="s">
        <v>1156</v>
      </c>
      <c r="D810">
        <v>911</v>
      </c>
      <c r="E810">
        <v>591.5</v>
      </c>
      <c r="F810">
        <f t="shared" si="12"/>
        <v>13</v>
      </c>
      <c r="G810" t="str">
        <f>STANDINGS_R[[#This Row],[League]]&amp;STANDINGS_R[[#This Row],[Team]]</f>
        <v>$150 Draft Champions Express Mar 29 8:00 pm Lg.4117Panik! At the Rizzo</v>
      </c>
    </row>
    <row r="811" spans="1:7" x14ac:dyDescent="0.25">
      <c r="A811">
        <v>2470</v>
      </c>
      <c r="B811" t="s">
        <v>500</v>
      </c>
      <c r="C811" t="s">
        <v>1156</v>
      </c>
      <c r="D811">
        <v>891</v>
      </c>
      <c r="E811">
        <v>445</v>
      </c>
      <c r="F811">
        <f t="shared" si="12"/>
        <v>14</v>
      </c>
      <c r="G811" t="str">
        <f>STANDINGS_R[[#This Row],[League]]&amp;STANDINGS_R[[#This Row],[Team]]</f>
        <v>$150 Draft Champions Express Mar 29 8:00 pm Lg.4117Team Moxyball</v>
      </c>
    </row>
    <row r="812" spans="1:7" x14ac:dyDescent="0.25">
      <c r="A812">
        <v>2759</v>
      </c>
      <c r="B812" t="s">
        <v>1162</v>
      </c>
      <c r="C812" t="s">
        <v>1156</v>
      </c>
      <c r="D812">
        <v>835</v>
      </c>
      <c r="E812">
        <v>153</v>
      </c>
      <c r="F812">
        <f t="shared" si="12"/>
        <v>15</v>
      </c>
      <c r="G812" t="str">
        <f>STANDINGS_R[[#This Row],[League]]&amp;STANDINGS_R[[#This Row],[Team]]</f>
        <v>$150 Draft Champions Express Mar 29 8:00 pm Lg.4117Team Revet</v>
      </c>
    </row>
    <row r="813" spans="1:7" x14ac:dyDescent="0.25">
      <c r="A813">
        <v>250</v>
      </c>
      <c r="B813" t="s">
        <v>1173</v>
      </c>
      <c r="C813" t="s">
        <v>1169</v>
      </c>
      <c r="D813">
        <v>1086</v>
      </c>
      <c r="E813">
        <v>2663</v>
      </c>
      <c r="F813">
        <f t="shared" si="12"/>
        <v>1</v>
      </c>
      <c r="G813" t="str">
        <f>STANDINGS_R[[#This Row],[League]]&amp;STANDINGS_R[[#This Row],[Team]]</f>
        <v>$150 Draft Champions Express Mar 30 8:00 pm Lg.4076Smooth Operators</v>
      </c>
    </row>
    <row r="814" spans="1:7" x14ac:dyDescent="0.25">
      <c r="A814">
        <v>515</v>
      </c>
      <c r="B814" t="s">
        <v>1181</v>
      </c>
      <c r="C814" t="s">
        <v>1169</v>
      </c>
      <c r="D814">
        <v>1053</v>
      </c>
      <c r="E814">
        <v>2391</v>
      </c>
      <c r="F814">
        <f t="shared" si="12"/>
        <v>2</v>
      </c>
      <c r="G814" t="str">
        <f>STANDINGS_R[[#This Row],[League]]&amp;STANDINGS_R[[#This Row],[Team]]</f>
        <v>$150 Draft Champions Express Mar 30 8:00 pm Lg.4076FAST DC1</v>
      </c>
    </row>
    <row r="815" spans="1:7" x14ac:dyDescent="0.25">
      <c r="A815">
        <v>722</v>
      </c>
      <c r="B815" t="s">
        <v>1170</v>
      </c>
      <c r="C815" t="s">
        <v>1169</v>
      </c>
      <c r="D815">
        <v>1036</v>
      </c>
      <c r="E815">
        <v>2191.5</v>
      </c>
      <c r="F815">
        <f t="shared" si="12"/>
        <v>3</v>
      </c>
      <c r="G815" t="str">
        <f>STANDINGS_R[[#This Row],[League]]&amp;STANDINGS_R[[#This Row],[Team]]</f>
        <v>$150 Draft Champions Express Mar 30 8:00 pm Lg.4076Team Funke</v>
      </c>
    </row>
    <row r="816" spans="1:7" x14ac:dyDescent="0.25">
      <c r="A816">
        <v>818</v>
      </c>
      <c r="B816" t="s">
        <v>1175</v>
      </c>
      <c r="C816" t="s">
        <v>1169</v>
      </c>
      <c r="D816">
        <v>1028</v>
      </c>
      <c r="E816">
        <v>2091</v>
      </c>
      <c r="F816">
        <f t="shared" si="12"/>
        <v>4</v>
      </c>
      <c r="G816" t="str">
        <f>STANDINGS_R[[#This Row],[League]]&amp;STANDINGS_R[[#This Row],[Team]]</f>
        <v>$150 Draft Champions Express Mar 30 8:00 pm Lg.4076Dirty Cheetahs</v>
      </c>
    </row>
    <row r="817" spans="1:7" x14ac:dyDescent="0.25">
      <c r="A817">
        <v>873</v>
      </c>
      <c r="B817" t="s">
        <v>1176</v>
      </c>
      <c r="C817" t="s">
        <v>1169</v>
      </c>
      <c r="D817">
        <v>1024</v>
      </c>
      <c r="E817">
        <v>2031</v>
      </c>
      <c r="F817">
        <f t="shared" si="12"/>
        <v>5</v>
      </c>
      <c r="G817" t="str">
        <f>STANDINGS_R[[#This Row],[League]]&amp;STANDINGS_R[[#This Row],[Team]]</f>
        <v>$150 Draft Champions Express Mar 30 8:00 pm Lg.4076Finast</v>
      </c>
    </row>
    <row r="818" spans="1:7" x14ac:dyDescent="0.25">
      <c r="A818">
        <v>938</v>
      </c>
      <c r="B818" t="s">
        <v>1177</v>
      </c>
      <c r="C818" t="s">
        <v>1169</v>
      </c>
      <c r="D818">
        <v>1020</v>
      </c>
      <c r="E818">
        <v>1980.5</v>
      </c>
      <c r="F818">
        <f t="shared" si="12"/>
        <v>6</v>
      </c>
      <c r="G818" t="str">
        <f>STANDINGS_R[[#This Row],[League]]&amp;STANDINGS_R[[#This Row],[Team]]</f>
        <v>$150 Draft Champions Express Mar 30 8:00 pm Lg.4076kotex army</v>
      </c>
    </row>
    <row r="819" spans="1:7" x14ac:dyDescent="0.25">
      <c r="A819">
        <v>1031</v>
      </c>
      <c r="B819" t="s">
        <v>1009</v>
      </c>
      <c r="C819" t="s">
        <v>1169</v>
      </c>
      <c r="D819">
        <v>1014</v>
      </c>
      <c r="E819">
        <v>1884</v>
      </c>
      <c r="F819">
        <f t="shared" si="12"/>
        <v>7</v>
      </c>
      <c r="G819" t="str">
        <f>STANDINGS_R[[#This Row],[League]]&amp;STANDINGS_R[[#This Row],[Team]]</f>
        <v>$150 Draft Champions Express Mar 30 8:00 pm Lg.4076Team Rasmusson</v>
      </c>
    </row>
    <row r="820" spans="1:7" x14ac:dyDescent="0.25">
      <c r="A820">
        <v>1062</v>
      </c>
      <c r="B820" t="s">
        <v>1179</v>
      </c>
      <c r="C820" t="s">
        <v>1169</v>
      </c>
      <c r="D820">
        <v>1012</v>
      </c>
      <c r="E820">
        <v>1849</v>
      </c>
      <c r="F820">
        <f t="shared" si="12"/>
        <v>8</v>
      </c>
      <c r="G820" t="str">
        <f>STANDINGS_R[[#This Row],[League]]&amp;STANDINGS_R[[#This Row],[Team]]</f>
        <v>$150 Draft Champions Express Mar 30 8:00 pm Lg.4076Latitude 31</v>
      </c>
    </row>
    <row r="821" spans="1:7" x14ac:dyDescent="0.25">
      <c r="A821">
        <v>1780</v>
      </c>
      <c r="B821" t="s">
        <v>1174</v>
      </c>
      <c r="C821" t="s">
        <v>1169</v>
      </c>
      <c r="D821">
        <v>959</v>
      </c>
      <c r="E821">
        <v>1132.5</v>
      </c>
      <c r="F821">
        <f t="shared" si="12"/>
        <v>9</v>
      </c>
      <c r="G821" t="str">
        <f>STANDINGS_R[[#This Row],[League]]&amp;STANDINGS_R[[#This Row],[Team]]</f>
        <v>$150 Draft Champions Express Mar 30 8:00 pm Lg.4076Team CARAVELLA</v>
      </c>
    </row>
    <row r="822" spans="1:7" x14ac:dyDescent="0.25">
      <c r="A822">
        <v>1940</v>
      </c>
      <c r="B822" t="s">
        <v>1171</v>
      </c>
      <c r="C822" t="s">
        <v>1169</v>
      </c>
      <c r="D822">
        <v>945</v>
      </c>
      <c r="E822">
        <v>967</v>
      </c>
      <c r="F822">
        <f t="shared" si="12"/>
        <v>10</v>
      </c>
      <c r="G822" t="str">
        <f>STANDINGS_R[[#This Row],[League]]&amp;STANDINGS_R[[#This Row],[Team]]</f>
        <v>$150 Draft Champions Express Mar 30 8:00 pm Lg.4076Adam Ant</v>
      </c>
    </row>
    <row r="823" spans="1:7" x14ac:dyDescent="0.25">
      <c r="A823">
        <v>2025</v>
      </c>
      <c r="B823" t="s">
        <v>1168</v>
      </c>
      <c r="C823" t="s">
        <v>1169</v>
      </c>
      <c r="D823">
        <v>939</v>
      </c>
      <c r="E823">
        <v>882</v>
      </c>
      <c r="F823">
        <f t="shared" si="12"/>
        <v>11</v>
      </c>
      <c r="G823" t="str">
        <f>STANDINGS_R[[#This Row],[League]]&amp;STANDINGS_R[[#This Row],[Team]]</f>
        <v>$150 Draft Champions Express Mar 30 8:00 pm Lg.4076Detroit Stars</v>
      </c>
    </row>
    <row r="824" spans="1:7" x14ac:dyDescent="0.25">
      <c r="A824">
        <v>2669</v>
      </c>
      <c r="B824" t="s">
        <v>1172</v>
      </c>
      <c r="C824" t="s">
        <v>1169</v>
      </c>
      <c r="D824">
        <v>858</v>
      </c>
      <c r="E824">
        <v>243</v>
      </c>
      <c r="F824">
        <f t="shared" si="12"/>
        <v>12</v>
      </c>
      <c r="G824" t="str">
        <f>STANDINGS_R[[#This Row],[League]]&amp;STANDINGS_R[[#This Row],[Team]]</f>
        <v>$150 Draft Champions Express Mar 30 8:00 pm Lg.4076Semi-Vottomatic Weapons</v>
      </c>
    </row>
    <row r="825" spans="1:7" x14ac:dyDescent="0.25">
      <c r="A825">
        <v>2754</v>
      </c>
      <c r="B825" t="s">
        <v>1180</v>
      </c>
      <c r="C825" t="s">
        <v>1169</v>
      </c>
      <c r="D825">
        <v>836</v>
      </c>
      <c r="E825">
        <v>157</v>
      </c>
      <c r="F825">
        <f t="shared" si="12"/>
        <v>13</v>
      </c>
      <c r="G825" t="str">
        <f>STANDINGS_R[[#This Row],[League]]&amp;STANDINGS_R[[#This Row],[Team]]</f>
        <v>$150 Draft Champions Express Mar 30 8:00 pm Lg.4076Coach Esser</v>
      </c>
    </row>
    <row r="826" spans="1:7" x14ac:dyDescent="0.25">
      <c r="A826">
        <v>2756</v>
      </c>
      <c r="B826" t="s">
        <v>1178</v>
      </c>
      <c r="C826" t="s">
        <v>1169</v>
      </c>
      <c r="D826">
        <v>836</v>
      </c>
      <c r="E826">
        <v>157</v>
      </c>
      <c r="F826">
        <f t="shared" si="12"/>
        <v>14</v>
      </c>
      <c r="G826" t="str">
        <f>STANDINGS_R[[#This Row],[League]]&amp;STANDINGS_R[[#This Row],[Team]]</f>
        <v>$150 Draft Champions Express Mar 30 8:00 pm Lg.4076Kramerica</v>
      </c>
    </row>
    <row r="827" spans="1:7" x14ac:dyDescent="0.25">
      <c r="A827">
        <v>2830</v>
      </c>
      <c r="B827" t="s">
        <v>1182</v>
      </c>
      <c r="C827" t="s">
        <v>1169</v>
      </c>
      <c r="D827">
        <v>810</v>
      </c>
      <c r="E827">
        <v>84.5</v>
      </c>
      <c r="F827">
        <f t="shared" si="12"/>
        <v>15</v>
      </c>
      <c r="G827" t="str">
        <f>STANDINGS_R[[#This Row],[League]]&amp;STANDINGS_R[[#This Row],[Team]]</f>
        <v>$150 Draft Champions Express Mar 30 8:00 pm Lg.4076Team O'BRIEN</v>
      </c>
    </row>
    <row r="828" spans="1:7" x14ac:dyDescent="0.25">
      <c r="A828">
        <v>353</v>
      </c>
      <c r="B828" t="s">
        <v>1191</v>
      </c>
      <c r="C828" t="s">
        <v>1183</v>
      </c>
      <c r="D828">
        <v>1071</v>
      </c>
      <c r="E828">
        <v>2555</v>
      </c>
      <c r="F828">
        <f t="shared" si="12"/>
        <v>1</v>
      </c>
      <c r="G828" t="str">
        <f>STANDINGS_R[[#This Row],[League]]&amp;STANDINGS_R[[#This Row],[Team]]</f>
        <v>$150 Draft Champions Express Mar 31 8:00 pm Lg.4131BDawg 16 Express</v>
      </c>
    </row>
    <row r="829" spans="1:7" x14ac:dyDescent="0.25">
      <c r="A829">
        <v>397</v>
      </c>
      <c r="B829" t="s">
        <v>1188</v>
      </c>
      <c r="C829" t="s">
        <v>1183</v>
      </c>
      <c r="D829">
        <v>1066</v>
      </c>
      <c r="E829">
        <v>2512.5</v>
      </c>
      <c r="F829">
        <f t="shared" si="12"/>
        <v>2</v>
      </c>
      <c r="G829" t="str">
        <f>STANDINGS_R[[#This Row],[League]]&amp;STANDINGS_R[[#This Row],[Team]]</f>
        <v>$150 Draft Champions Express Mar 31 8:00 pm Lg.4131Just Jones</v>
      </c>
    </row>
    <row r="830" spans="1:7" x14ac:dyDescent="0.25">
      <c r="A830">
        <v>403</v>
      </c>
      <c r="B830" t="s">
        <v>1186</v>
      </c>
      <c r="C830" t="s">
        <v>1183</v>
      </c>
      <c r="D830">
        <v>1066</v>
      </c>
      <c r="E830">
        <v>2512.5</v>
      </c>
      <c r="F830">
        <f t="shared" si="12"/>
        <v>3</v>
      </c>
      <c r="G830" t="str">
        <f>STANDINGS_R[[#This Row],[League]]&amp;STANDINGS_R[[#This Row],[Team]]</f>
        <v>$150 Draft Champions Express Mar 31 8:00 pm Lg.4131Tsunami's Waivers</v>
      </c>
    </row>
    <row r="831" spans="1:7" x14ac:dyDescent="0.25">
      <c r="A831">
        <v>735</v>
      </c>
      <c r="B831" t="s">
        <v>32</v>
      </c>
      <c r="C831" t="s">
        <v>1183</v>
      </c>
      <c r="D831">
        <v>1035</v>
      </c>
      <c r="E831">
        <v>2178.5</v>
      </c>
      <c r="F831">
        <f t="shared" si="12"/>
        <v>4</v>
      </c>
      <c r="G831" t="str">
        <f>STANDINGS_R[[#This Row],[League]]&amp;STANDINGS_R[[#This Row],[Team]]</f>
        <v>$150 Draft Champions Express Mar 31 8:00 pm Lg.4131Team enfield</v>
      </c>
    </row>
    <row r="832" spans="1:7" x14ac:dyDescent="0.25">
      <c r="A832">
        <v>750</v>
      </c>
      <c r="B832" t="s">
        <v>953</v>
      </c>
      <c r="C832" t="s">
        <v>1183</v>
      </c>
      <c r="D832">
        <v>1034</v>
      </c>
      <c r="E832">
        <v>2166.5</v>
      </c>
      <c r="F832">
        <f t="shared" si="12"/>
        <v>5</v>
      </c>
      <c r="G832" t="str">
        <f>STANDINGS_R[[#This Row],[League]]&amp;STANDINGS_R[[#This Row],[Team]]</f>
        <v>$150 Draft Champions Express Mar 31 8:00 pm Lg.4131Team debert</v>
      </c>
    </row>
    <row r="833" spans="1:7" x14ac:dyDescent="0.25">
      <c r="A833">
        <v>969</v>
      </c>
      <c r="B833" t="s">
        <v>1184</v>
      </c>
      <c r="C833" t="s">
        <v>1183</v>
      </c>
      <c r="D833">
        <v>1018</v>
      </c>
      <c r="E833">
        <v>1948</v>
      </c>
      <c r="F833">
        <f t="shared" si="12"/>
        <v>6</v>
      </c>
      <c r="G833" t="str">
        <f>STANDINGS_R[[#This Row],[League]]&amp;STANDINGS_R[[#This Row],[Team]]</f>
        <v>$150 Draft Champions Express Mar 31 8:00 pm Lg.4131Team Raney</v>
      </c>
    </row>
    <row r="834" spans="1:7" x14ac:dyDescent="0.25">
      <c r="A834">
        <v>1222</v>
      </c>
      <c r="B834" t="s">
        <v>419</v>
      </c>
      <c r="C834" t="s">
        <v>1183</v>
      </c>
      <c r="D834">
        <v>1000</v>
      </c>
      <c r="E834">
        <v>1694</v>
      </c>
      <c r="F834">
        <f t="shared" si="12"/>
        <v>7</v>
      </c>
      <c r="G834" t="str">
        <f>STANDINGS_R[[#This Row],[League]]&amp;STANDINGS_R[[#This Row],[Team]]</f>
        <v>$150 Draft Champions Express Mar 31 8:00 pm Lg.4131Team Teitelbaum</v>
      </c>
    </row>
    <row r="835" spans="1:7" x14ac:dyDescent="0.25">
      <c r="A835">
        <v>1289</v>
      </c>
      <c r="B835" t="s">
        <v>1190</v>
      </c>
      <c r="C835" t="s">
        <v>1183</v>
      </c>
      <c r="D835">
        <v>995</v>
      </c>
      <c r="E835">
        <v>1625</v>
      </c>
      <c r="F835">
        <f t="shared" ref="F835:F898" si="13">IF(C835=C834,F834+1,1)</f>
        <v>8</v>
      </c>
      <c r="G835" t="str">
        <f>STANDINGS_R[[#This Row],[League]]&amp;STANDINGS_R[[#This Row],[Team]]</f>
        <v>$150 Draft Champions Express Mar 31 8:00 pm Lg.4131Team Franza</v>
      </c>
    </row>
    <row r="836" spans="1:7" x14ac:dyDescent="0.25">
      <c r="A836">
        <v>1513</v>
      </c>
      <c r="B836" t="s">
        <v>1194</v>
      </c>
      <c r="C836" t="s">
        <v>1183</v>
      </c>
      <c r="D836">
        <v>980</v>
      </c>
      <c r="E836">
        <v>1400.5</v>
      </c>
      <c r="F836">
        <f t="shared" si="13"/>
        <v>9</v>
      </c>
      <c r="G836" t="str">
        <f>STANDINGS_R[[#This Row],[League]]&amp;STANDINGS_R[[#This Row],[Team]]</f>
        <v>$150 Draft Champions Express Mar 31 8:00 pm Lg.4131Oregon Stumpman</v>
      </c>
    </row>
    <row r="837" spans="1:7" x14ac:dyDescent="0.25">
      <c r="A837">
        <v>2074</v>
      </c>
      <c r="B837" t="s">
        <v>1193</v>
      </c>
      <c r="C837" t="s">
        <v>1183</v>
      </c>
      <c r="D837">
        <v>935</v>
      </c>
      <c r="E837">
        <v>838</v>
      </c>
      <c r="F837">
        <f t="shared" si="13"/>
        <v>10</v>
      </c>
      <c r="G837" t="str">
        <f>STANDINGS_R[[#This Row],[League]]&amp;STANDINGS_R[[#This Row],[Team]]</f>
        <v>$150 Draft Champions Express Mar 31 8:00 pm Lg.4131Red Beer L&amp;C</v>
      </c>
    </row>
    <row r="838" spans="1:7" x14ac:dyDescent="0.25">
      <c r="A838">
        <v>2535</v>
      </c>
      <c r="B838" t="s">
        <v>1192</v>
      </c>
      <c r="C838" t="s">
        <v>1183</v>
      </c>
      <c r="D838">
        <v>881</v>
      </c>
      <c r="E838">
        <v>373.5</v>
      </c>
      <c r="F838">
        <f t="shared" si="13"/>
        <v>11</v>
      </c>
      <c r="G838" t="str">
        <f>STANDINGS_R[[#This Row],[League]]&amp;STANDINGS_R[[#This Row],[Team]]</f>
        <v>$150 Draft Champions Express Mar 31 8:00 pm Lg.4131Alto Queso</v>
      </c>
    </row>
    <row r="839" spans="1:7" x14ac:dyDescent="0.25">
      <c r="A839">
        <v>2838</v>
      </c>
      <c r="B839" t="s">
        <v>1189</v>
      </c>
      <c r="C839" t="s">
        <v>1183</v>
      </c>
      <c r="D839">
        <v>807</v>
      </c>
      <c r="E839">
        <v>76</v>
      </c>
      <c r="F839">
        <f t="shared" si="13"/>
        <v>12</v>
      </c>
      <c r="G839" t="str">
        <f>STANDINGS_R[[#This Row],[League]]&amp;STANDINGS_R[[#This Row],[Team]]</f>
        <v>$150 Draft Champions Express Mar 31 8:00 pm Lg.4131Team jones</v>
      </c>
    </row>
    <row r="840" spans="1:7" x14ac:dyDescent="0.25">
      <c r="A840">
        <v>2853</v>
      </c>
      <c r="B840" t="s">
        <v>1195</v>
      </c>
      <c r="C840" t="s">
        <v>1183</v>
      </c>
      <c r="D840">
        <v>798</v>
      </c>
      <c r="E840">
        <v>59</v>
      </c>
      <c r="F840">
        <f t="shared" si="13"/>
        <v>13</v>
      </c>
      <c r="G840" t="str">
        <f>STANDINGS_R[[#This Row],[League]]&amp;STANDINGS_R[[#This Row],[Team]]</f>
        <v>$150 Draft Champions Express Mar 31 8:00 pm Lg.4131Team Mchugh</v>
      </c>
    </row>
    <row r="841" spans="1:7" x14ac:dyDescent="0.25">
      <c r="A841">
        <v>2864</v>
      </c>
      <c r="B841" t="s">
        <v>1187</v>
      </c>
      <c r="C841" t="s">
        <v>1183</v>
      </c>
      <c r="D841">
        <v>785</v>
      </c>
      <c r="E841">
        <v>48.5</v>
      </c>
      <c r="F841">
        <f t="shared" si="13"/>
        <v>14</v>
      </c>
      <c r="G841" t="str">
        <f>STANDINGS_R[[#This Row],[League]]&amp;STANDINGS_R[[#This Row],[Team]]</f>
        <v>$150 Draft Champions Express Mar 31 8:00 pm Lg.4131Team Murphy</v>
      </c>
    </row>
    <row r="842" spans="1:7" x14ac:dyDescent="0.25">
      <c r="A842">
        <v>2884</v>
      </c>
      <c r="B842" t="s">
        <v>1185</v>
      </c>
      <c r="C842" t="s">
        <v>1183</v>
      </c>
      <c r="D842">
        <v>763</v>
      </c>
      <c r="E842">
        <v>28</v>
      </c>
      <c r="F842">
        <f t="shared" si="13"/>
        <v>15</v>
      </c>
      <c r="G842" t="str">
        <f>STANDINGS_R[[#This Row],[League]]&amp;STANDINGS_R[[#This Row],[Team]]</f>
        <v>$150 Draft Champions Express Mar 31 8:00 pm Lg.4131New World Order</v>
      </c>
    </row>
    <row r="843" spans="1:7" x14ac:dyDescent="0.25">
      <c r="A843">
        <v>40</v>
      </c>
      <c r="B843" t="s">
        <v>113</v>
      </c>
      <c r="C843" t="s">
        <v>1197</v>
      </c>
      <c r="D843">
        <v>1138</v>
      </c>
      <c r="E843">
        <v>2870.5</v>
      </c>
      <c r="F843">
        <f t="shared" si="13"/>
        <v>1</v>
      </c>
      <c r="G843" t="str">
        <f>STANDINGS_R[[#This Row],[League]]&amp;STANDINGS_R[[#This Row],[Team]]</f>
        <v>$150 Draft Champions Feb 01 1:00 pm Lg.3642Team Christensen</v>
      </c>
    </row>
    <row r="844" spans="1:7" x14ac:dyDescent="0.25">
      <c r="A844">
        <v>81</v>
      </c>
      <c r="B844" t="s">
        <v>1196</v>
      </c>
      <c r="C844" t="s">
        <v>1197</v>
      </c>
      <c r="D844">
        <v>1118</v>
      </c>
      <c r="E844">
        <v>2829</v>
      </c>
      <c r="F844">
        <f t="shared" si="13"/>
        <v>2</v>
      </c>
      <c r="G844" t="str">
        <f>STANDINGS_R[[#This Row],[League]]&amp;STANDINGS_R[[#This Row],[Team]]</f>
        <v>$150 Draft Champions Feb 01 1:00 pm Lg.3642Cedar Hills Socials</v>
      </c>
    </row>
    <row r="845" spans="1:7" x14ac:dyDescent="0.25">
      <c r="A845">
        <v>394</v>
      </c>
      <c r="B845" t="s">
        <v>1204</v>
      </c>
      <c r="C845" t="s">
        <v>1197</v>
      </c>
      <c r="D845">
        <v>1066</v>
      </c>
      <c r="E845">
        <v>2512.5</v>
      </c>
      <c r="F845">
        <f t="shared" si="13"/>
        <v>3</v>
      </c>
      <c r="G845" t="str">
        <f>STANDINGS_R[[#This Row],[League]]&amp;STANDINGS_R[[#This Row],[Team]]</f>
        <v>$150 Draft Champions Feb 01 1:00 pm Lg.3642Down and out!</v>
      </c>
    </row>
    <row r="846" spans="1:7" x14ac:dyDescent="0.25">
      <c r="A846">
        <v>535</v>
      </c>
      <c r="B846" t="s">
        <v>410</v>
      </c>
      <c r="C846" t="s">
        <v>1197</v>
      </c>
      <c r="D846">
        <v>1052</v>
      </c>
      <c r="E846">
        <v>2377</v>
      </c>
      <c r="F846">
        <f t="shared" si="13"/>
        <v>4</v>
      </c>
      <c r="G846" t="str">
        <f>STANDINGS_R[[#This Row],[League]]&amp;STANDINGS_R[[#This Row],[Team]]</f>
        <v>$150 Draft Champions Feb 01 1:00 pm Lg.3642Los Tiradores</v>
      </c>
    </row>
    <row r="847" spans="1:7" x14ac:dyDescent="0.25">
      <c r="A847">
        <v>677</v>
      </c>
      <c r="B847" t="s">
        <v>1199</v>
      </c>
      <c r="C847" t="s">
        <v>1197</v>
      </c>
      <c r="D847">
        <v>1038</v>
      </c>
      <c r="E847">
        <v>2224.5</v>
      </c>
      <c r="F847">
        <f t="shared" si="13"/>
        <v>5</v>
      </c>
      <c r="G847" t="str">
        <f>STANDINGS_R[[#This Row],[League]]&amp;STANDINGS_R[[#This Row],[Team]]</f>
        <v>$150 Draft Champions Feb 01 1:00 pm Lg.3642Anna's Avengers</v>
      </c>
    </row>
    <row r="848" spans="1:7" x14ac:dyDescent="0.25">
      <c r="A848">
        <v>721</v>
      </c>
      <c r="B848" t="s">
        <v>1205</v>
      </c>
      <c r="C848" t="s">
        <v>1197</v>
      </c>
      <c r="D848">
        <v>1036</v>
      </c>
      <c r="E848">
        <v>2191.5</v>
      </c>
      <c r="F848">
        <f t="shared" si="13"/>
        <v>6</v>
      </c>
      <c r="G848" t="str">
        <f>STANDINGS_R[[#This Row],[League]]&amp;STANDINGS_R[[#This Row],[Team]]</f>
        <v>$150 Draft Champions Feb 01 1:00 pm Lg.3642Starfishmn 0201</v>
      </c>
    </row>
    <row r="849" spans="1:7" x14ac:dyDescent="0.25">
      <c r="A849">
        <v>763</v>
      </c>
      <c r="B849" t="s">
        <v>1203</v>
      </c>
      <c r="C849" t="s">
        <v>1197</v>
      </c>
      <c r="D849">
        <v>1033</v>
      </c>
      <c r="E849">
        <v>2152</v>
      </c>
      <c r="F849">
        <f t="shared" si="13"/>
        <v>7</v>
      </c>
      <c r="G849" t="str">
        <f>STANDINGS_R[[#This Row],[League]]&amp;STANDINGS_R[[#This Row],[Team]]</f>
        <v>$150 Draft Champions Feb 01 1:00 pm Lg.3642Sophomore Spring Squatters</v>
      </c>
    </row>
    <row r="850" spans="1:7" x14ac:dyDescent="0.25">
      <c r="A850">
        <v>767</v>
      </c>
      <c r="B850" t="s">
        <v>1201</v>
      </c>
      <c r="C850" t="s">
        <v>1197</v>
      </c>
      <c r="D850">
        <v>1032</v>
      </c>
      <c r="E850">
        <v>2136.5</v>
      </c>
      <c r="F850">
        <f t="shared" si="13"/>
        <v>8</v>
      </c>
      <c r="G850" t="str">
        <f>STANDINGS_R[[#This Row],[League]]&amp;STANDINGS_R[[#This Row],[Team]]</f>
        <v>$150 Draft Champions Feb 01 1:00 pm Lg.3642Bat Flips Rule</v>
      </c>
    </row>
    <row r="851" spans="1:7" x14ac:dyDescent="0.25">
      <c r="A851">
        <v>1123</v>
      </c>
      <c r="B851" t="s">
        <v>1198</v>
      </c>
      <c r="C851" t="s">
        <v>1197</v>
      </c>
      <c r="D851">
        <v>1007</v>
      </c>
      <c r="E851">
        <v>1792.5</v>
      </c>
      <c r="F851">
        <f t="shared" si="13"/>
        <v>9</v>
      </c>
      <c r="G851" t="str">
        <f>STANDINGS_R[[#This Row],[League]]&amp;STANDINGS_R[[#This Row],[Team]]</f>
        <v>$150 Draft Champions Feb 01 1:00 pm Lg.3642Windmills</v>
      </c>
    </row>
    <row r="852" spans="1:7" x14ac:dyDescent="0.25">
      <c r="A852">
        <v>1655</v>
      </c>
      <c r="B852" t="s">
        <v>258</v>
      </c>
      <c r="C852" t="s">
        <v>1197</v>
      </c>
      <c r="D852">
        <v>969</v>
      </c>
      <c r="E852">
        <v>1256</v>
      </c>
      <c r="F852">
        <f t="shared" si="13"/>
        <v>10</v>
      </c>
      <c r="G852" t="str">
        <f>STANDINGS_R[[#This Row],[League]]&amp;STANDINGS_R[[#This Row],[Team]]</f>
        <v>$150 Draft Champions Feb 01 1:00 pm Lg.3642High and Tight</v>
      </c>
    </row>
    <row r="853" spans="1:7" x14ac:dyDescent="0.25">
      <c r="A853">
        <v>1819</v>
      </c>
      <c r="B853" t="s">
        <v>1200</v>
      </c>
      <c r="C853" t="s">
        <v>1197</v>
      </c>
      <c r="D853">
        <v>956</v>
      </c>
      <c r="E853">
        <v>1094.5</v>
      </c>
      <c r="F853">
        <f t="shared" si="13"/>
        <v>11</v>
      </c>
      <c r="G853" t="str">
        <f>STANDINGS_R[[#This Row],[League]]&amp;STANDINGS_R[[#This Row],[Team]]</f>
        <v>$150 Draft Champions Feb 01 1:00 pm Lg.3642Pyrolitic Decomposition 9</v>
      </c>
    </row>
    <row r="854" spans="1:7" x14ac:dyDescent="0.25">
      <c r="A854">
        <v>1891</v>
      </c>
      <c r="B854" t="s">
        <v>493</v>
      </c>
      <c r="C854" t="s">
        <v>1197</v>
      </c>
      <c r="D854">
        <v>949</v>
      </c>
      <c r="E854">
        <v>1016</v>
      </c>
      <c r="F854">
        <f t="shared" si="13"/>
        <v>12</v>
      </c>
      <c r="G854" t="str">
        <f>STANDINGS_R[[#This Row],[League]]&amp;STANDINGS_R[[#This Row],[Team]]</f>
        <v>$150 Draft Champions Feb 01 1:00 pm Lg.3642A R O I D</v>
      </c>
    </row>
    <row r="855" spans="1:7" x14ac:dyDescent="0.25">
      <c r="A855">
        <v>2056</v>
      </c>
      <c r="B855" t="s">
        <v>1207</v>
      </c>
      <c r="C855" t="s">
        <v>1197</v>
      </c>
      <c r="D855">
        <v>937</v>
      </c>
      <c r="E855">
        <v>859</v>
      </c>
      <c r="F855">
        <f t="shared" si="13"/>
        <v>13</v>
      </c>
      <c r="G855" t="str">
        <f>STANDINGS_R[[#This Row],[League]]&amp;STANDINGS_R[[#This Row],[Team]]</f>
        <v>$150 Draft Champions Feb 01 1:00 pm Lg.3642Ultimate Warrior</v>
      </c>
    </row>
    <row r="856" spans="1:7" x14ac:dyDescent="0.25">
      <c r="A856">
        <v>2729</v>
      </c>
      <c r="B856" t="s">
        <v>1202</v>
      </c>
      <c r="C856" t="s">
        <v>1197</v>
      </c>
      <c r="D856">
        <v>845</v>
      </c>
      <c r="E856">
        <v>182.5</v>
      </c>
      <c r="F856">
        <f t="shared" si="13"/>
        <v>14</v>
      </c>
      <c r="G856" t="str">
        <f>STANDINGS_R[[#This Row],[League]]&amp;STANDINGS_R[[#This Row],[Team]]</f>
        <v>$150 Draft Champions Feb 01 1:00 pm Lg.3642Stanton's Familia</v>
      </c>
    </row>
    <row r="857" spans="1:7" x14ac:dyDescent="0.25">
      <c r="A857">
        <v>2768</v>
      </c>
      <c r="B857" t="s">
        <v>1206</v>
      </c>
      <c r="C857" t="s">
        <v>1197</v>
      </c>
      <c r="D857">
        <v>833</v>
      </c>
      <c r="E857">
        <v>143.5</v>
      </c>
      <c r="F857">
        <f t="shared" si="13"/>
        <v>15</v>
      </c>
      <c r="G857" t="str">
        <f>STANDINGS_R[[#This Row],[League]]&amp;STANDINGS_R[[#This Row],[Team]]</f>
        <v>$150 Draft Champions Feb 01 1:00 pm Lg.3642Cripple Creek</v>
      </c>
    </row>
    <row r="858" spans="1:7" x14ac:dyDescent="0.25">
      <c r="A858">
        <v>73</v>
      </c>
      <c r="B858" t="s">
        <v>1212</v>
      </c>
      <c r="C858" t="s">
        <v>1209</v>
      </c>
      <c r="D858">
        <v>1121</v>
      </c>
      <c r="E858">
        <v>2838</v>
      </c>
      <c r="F858">
        <f t="shared" si="13"/>
        <v>1</v>
      </c>
      <c r="G858" t="str">
        <f>STANDINGS_R[[#This Row],[League]]&amp;STANDINGS_R[[#This Row],[Team]]</f>
        <v>$150 Draft Champions Feb 02 1:00 pm Lg.3647ShowtimeDC63</v>
      </c>
    </row>
    <row r="859" spans="1:7" x14ac:dyDescent="0.25">
      <c r="A859">
        <v>316</v>
      </c>
      <c r="B859" t="s">
        <v>1211</v>
      </c>
      <c r="C859" t="s">
        <v>1209</v>
      </c>
      <c r="D859">
        <v>1076</v>
      </c>
      <c r="E859">
        <v>2596.5</v>
      </c>
      <c r="F859">
        <f t="shared" si="13"/>
        <v>2</v>
      </c>
      <c r="G859" t="str">
        <f>STANDINGS_R[[#This Row],[League]]&amp;STANDINGS_R[[#This Row],[Team]]</f>
        <v>$150 Draft Champions Feb 02 1:00 pm Lg.3647Saveless in Seattle</v>
      </c>
    </row>
    <row r="860" spans="1:7" x14ac:dyDescent="0.25">
      <c r="A860">
        <v>364</v>
      </c>
      <c r="B860" t="s">
        <v>1208</v>
      </c>
      <c r="C860" t="s">
        <v>1209</v>
      </c>
      <c r="D860">
        <v>1070</v>
      </c>
      <c r="E860">
        <v>2548.5</v>
      </c>
      <c r="F860">
        <f t="shared" si="13"/>
        <v>3</v>
      </c>
      <c r="G860" t="str">
        <f>STANDINGS_R[[#This Row],[League]]&amp;STANDINGS_R[[#This Row],[Team]]</f>
        <v>$150 Draft Champions Feb 02 1:00 pm Lg.3647Team Daughtry</v>
      </c>
    </row>
    <row r="861" spans="1:7" x14ac:dyDescent="0.25">
      <c r="A861">
        <v>537</v>
      </c>
      <c r="B861" t="s">
        <v>1214</v>
      </c>
      <c r="C861" t="s">
        <v>1209</v>
      </c>
      <c r="D861">
        <v>1052</v>
      </c>
      <c r="E861">
        <v>2377</v>
      </c>
      <c r="F861">
        <f t="shared" si="13"/>
        <v>4</v>
      </c>
      <c r="G861" t="str">
        <f>STANDINGS_R[[#This Row],[League]]&amp;STANDINGS_R[[#This Row],[Team]]</f>
        <v>$150 Draft Champions Feb 02 1:00 pm Lg.3647Rollie's Stache</v>
      </c>
    </row>
    <row r="862" spans="1:7" x14ac:dyDescent="0.25">
      <c r="A862">
        <v>622</v>
      </c>
      <c r="B862" t="s">
        <v>1216</v>
      </c>
      <c r="C862" t="s">
        <v>1209</v>
      </c>
      <c r="D862">
        <v>1044</v>
      </c>
      <c r="E862">
        <v>2291</v>
      </c>
      <c r="F862">
        <f t="shared" si="13"/>
        <v>5</v>
      </c>
      <c r="G862" t="str">
        <f>STANDINGS_R[[#This Row],[League]]&amp;STANDINGS_R[[#This Row],[Team]]</f>
        <v>$150 Draft Champions Feb 02 1:00 pm Lg.3647Thebeau 5</v>
      </c>
    </row>
    <row r="863" spans="1:7" x14ac:dyDescent="0.25">
      <c r="A863">
        <v>844</v>
      </c>
      <c r="B863" t="s">
        <v>1218</v>
      </c>
      <c r="C863" t="s">
        <v>1209</v>
      </c>
      <c r="D863">
        <v>1026</v>
      </c>
      <c r="E863">
        <v>2060.5</v>
      </c>
      <c r="F863">
        <f t="shared" si="13"/>
        <v>6</v>
      </c>
      <c r="G863" t="str">
        <f>STANDINGS_R[[#This Row],[League]]&amp;STANDINGS_R[[#This Row],[Team]]</f>
        <v>$150 Draft Champions Feb 02 1:00 pm Lg.3647Chimi-F'ing-Changas</v>
      </c>
    </row>
    <row r="864" spans="1:7" x14ac:dyDescent="0.25">
      <c r="A864">
        <v>891</v>
      </c>
      <c r="B864" t="s">
        <v>1210</v>
      </c>
      <c r="C864" t="s">
        <v>1209</v>
      </c>
      <c r="D864">
        <v>1023</v>
      </c>
      <c r="E864">
        <v>2017.5</v>
      </c>
      <c r="F864">
        <f t="shared" si="13"/>
        <v>7</v>
      </c>
      <c r="G864" t="str">
        <f>STANDINGS_R[[#This Row],[League]]&amp;STANDINGS_R[[#This Row],[Team]]</f>
        <v>$150 Draft Champions Feb 02 1:00 pm Lg.3647Ithaca Bombers</v>
      </c>
    </row>
    <row r="865" spans="1:7" x14ac:dyDescent="0.25">
      <c r="A865">
        <v>949</v>
      </c>
      <c r="B865" t="s">
        <v>650</v>
      </c>
      <c r="C865" t="s">
        <v>1209</v>
      </c>
      <c r="D865">
        <v>1019</v>
      </c>
      <c r="E865">
        <v>1965.5</v>
      </c>
      <c r="F865">
        <f t="shared" si="13"/>
        <v>8</v>
      </c>
      <c r="G865" t="str">
        <f>STANDINGS_R[[#This Row],[League]]&amp;STANDINGS_R[[#This Row],[Team]]</f>
        <v>$150 Draft Champions Feb 02 1:00 pm Lg.3647Team Stein</v>
      </c>
    </row>
    <row r="866" spans="1:7" x14ac:dyDescent="0.25">
      <c r="A866">
        <v>1156</v>
      </c>
      <c r="B866" t="s">
        <v>1215</v>
      </c>
      <c r="C866" t="s">
        <v>1209</v>
      </c>
      <c r="D866">
        <v>1004</v>
      </c>
      <c r="E866">
        <v>1755.5</v>
      </c>
      <c r="F866">
        <f t="shared" si="13"/>
        <v>9</v>
      </c>
      <c r="G866" t="str">
        <f>STANDINGS_R[[#This Row],[League]]&amp;STANDINGS_R[[#This Row],[Team]]</f>
        <v>$150 Draft Champions Feb 02 1:00 pm Lg.3647Leading Vogt Getter</v>
      </c>
    </row>
    <row r="867" spans="1:7" x14ac:dyDescent="0.25">
      <c r="A867">
        <v>1982</v>
      </c>
      <c r="B867" t="s">
        <v>1221</v>
      </c>
      <c r="C867" t="s">
        <v>1209</v>
      </c>
      <c r="D867">
        <v>943</v>
      </c>
      <c r="E867">
        <v>937.5</v>
      </c>
      <c r="F867">
        <f t="shared" si="13"/>
        <v>10</v>
      </c>
      <c r="G867" t="str">
        <f>STANDINGS_R[[#This Row],[League]]&amp;STANDINGS_R[[#This Row],[Team]]</f>
        <v>$150 Draft Champions Feb 02 1:00 pm Lg.3647sLim picKens</v>
      </c>
    </row>
    <row r="868" spans="1:7" x14ac:dyDescent="0.25">
      <c r="A868">
        <v>2438</v>
      </c>
      <c r="B868" t="s">
        <v>1213</v>
      </c>
      <c r="C868" t="s">
        <v>1209</v>
      </c>
      <c r="D868">
        <v>896</v>
      </c>
      <c r="E868">
        <v>474</v>
      </c>
      <c r="F868">
        <f t="shared" si="13"/>
        <v>11</v>
      </c>
      <c r="G868" t="str">
        <f>STANDINGS_R[[#This Row],[League]]&amp;STANDINGS_R[[#This Row],[Team]]</f>
        <v>$150 Draft Champions Feb 02 1:00 pm Lg.3647Team Lucas</v>
      </c>
    </row>
    <row r="869" spans="1:7" x14ac:dyDescent="0.25">
      <c r="A869">
        <v>2444</v>
      </c>
      <c r="B869" t="s">
        <v>1217</v>
      </c>
      <c r="C869" t="s">
        <v>1209</v>
      </c>
      <c r="D869">
        <v>895</v>
      </c>
      <c r="E869">
        <v>469.5</v>
      </c>
      <c r="F869">
        <f t="shared" si="13"/>
        <v>12</v>
      </c>
      <c r="G869" t="str">
        <f>STANDINGS_R[[#This Row],[League]]&amp;STANDINGS_R[[#This Row],[Team]]</f>
        <v>$150 Draft Champions Feb 02 1:00 pm Lg.3647zima.......</v>
      </c>
    </row>
    <row r="870" spans="1:7" x14ac:dyDescent="0.25">
      <c r="A870">
        <v>2465</v>
      </c>
      <c r="B870" t="s">
        <v>1220</v>
      </c>
      <c r="C870" t="s">
        <v>1209</v>
      </c>
      <c r="D870">
        <v>891</v>
      </c>
      <c r="E870">
        <v>445</v>
      </c>
      <c r="F870">
        <f t="shared" si="13"/>
        <v>13</v>
      </c>
      <c r="G870" t="str">
        <f>STANDINGS_R[[#This Row],[League]]&amp;STANDINGS_R[[#This Row],[Team]]</f>
        <v>$150 Draft Champions Feb 02 1:00 pm Lg.3647Hershel's Walkers</v>
      </c>
    </row>
    <row r="871" spans="1:7" x14ac:dyDescent="0.25">
      <c r="A871">
        <v>2849</v>
      </c>
      <c r="B871" t="s">
        <v>418</v>
      </c>
      <c r="C871" t="s">
        <v>1209</v>
      </c>
      <c r="D871">
        <v>801</v>
      </c>
      <c r="E871">
        <v>64</v>
      </c>
      <c r="F871">
        <f t="shared" si="13"/>
        <v>14</v>
      </c>
      <c r="G871" t="str">
        <f>STANDINGS_R[[#This Row],[League]]&amp;STANDINGS_R[[#This Row],[Team]]</f>
        <v>$150 Draft Champions Feb 02 1:00 pm Lg.3647Team Damico</v>
      </c>
    </row>
    <row r="872" spans="1:7" x14ac:dyDescent="0.25">
      <c r="A872">
        <v>2887</v>
      </c>
      <c r="B872" t="s">
        <v>1219</v>
      </c>
      <c r="C872" t="s">
        <v>1209</v>
      </c>
      <c r="D872">
        <v>748</v>
      </c>
      <c r="E872">
        <v>25</v>
      </c>
      <c r="F872">
        <f t="shared" si="13"/>
        <v>15</v>
      </c>
      <c r="G872" t="str">
        <f>STANDINGS_R[[#This Row],[League]]&amp;STANDINGS_R[[#This Row],[Team]]</f>
        <v>$150 Draft Champions Feb 02 1:00 pm Lg.3647Sultans of Swat 3</v>
      </c>
    </row>
    <row r="873" spans="1:7" x14ac:dyDescent="0.25">
      <c r="A873">
        <v>435</v>
      </c>
      <c r="B873" t="s">
        <v>1235</v>
      </c>
      <c r="C873" t="s">
        <v>1223</v>
      </c>
      <c r="D873">
        <v>1062</v>
      </c>
      <c r="E873">
        <v>2477.5</v>
      </c>
      <c r="F873">
        <f t="shared" si="13"/>
        <v>1</v>
      </c>
      <c r="G873" t="str">
        <f>STANDINGS_R[[#This Row],[League]]&amp;STANDINGS_R[[#This Row],[Team]]</f>
        <v>$150 Draft Champions Feb 02 1:00 pm Lg.3648Team mitseff</v>
      </c>
    </row>
    <row r="874" spans="1:7" x14ac:dyDescent="0.25">
      <c r="A874">
        <v>533</v>
      </c>
      <c r="B874" t="s">
        <v>1227</v>
      </c>
      <c r="C874" t="s">
        <v>1223</v>
      </c>
      <c r="D874">
        <v>1052</v>
      </c>
      <c r="E874">
        <v>2377</v>
      </c>
      <c r="F874">
        <f t="shared" si="13"/>
        <v>2</v>
      </c>
      <c r="G874" t="str">
        <f>STANDINGS_R[[#This Row],[League]]&amp;STANDINGS_R[[#This Row],[Team]]</f>
        <v>$150 Draft Champions Feb 02 1:00 pm Lg.3648Howlin' Wolf</v>
      </c>
    </row>
    <row r="875" spans="1:7" x14ac:dyDescent="0.25">
      <c r="A875">
        <v>697</v>
      </c>
      <c r="B875" t="s">
        <v>1231</v>
      </c>
      <c r="C875" t="s">
        <v>1223</v>
      </c>
      <c r="D875">
        <v>1037</v>
      </c>
      <c r="E875">
        <v>2207.5</v>
      </c>
      <c r="F875">
        <f t="shared" si="13"/>
        <v>3</v>
      </c>
      <c r="G875" t="str">
        <f>STANDINGS_R[[#This Row],[League]]&amp;STANDINGS_R[[#This Row],[Team]]</f>
        <v>$150 Draft Champions Feb 02 1:00 pm Lg.3648B-Team</v>
      </c>
    </row>
    <row r="876" spans="1:7" x14ac:dyDescent="0.25">
      <c r="A876">
        <v>720</v>
      </c>
      <c r="B876" t="s">
        <v>1226</v>
      </c>
      <c r="C876" t="s">
        <v>1223</v>
      </c>
      <c r="D876">
        <v>1036</v>
      </c>
      <c r="E876">
        <v>2191.5</v>
      </c>
      <c r="F876">
        <f t="shared" si="13"/>
        <v>4</v>
      </c>
      <c r="G876" t="str">
        <f>STANDINGS_R[[#This Row],[League]]&amp;STANDINGS_R[[#This Row],[Team]]</f>
        <v>$150 Draft Champions Feb 02 1:00 pm Lg.3648Sons of Hamilton</v>
      </c>
    </row>
    <row r="877" spans="1:7" x14ac:dyDescent="0.25">
      <c r="A877">
        <v>848</v>
      </c>
      <c r="B877" t="s">
        <v>1229</v>
      </c>
      <c r="C877" t="s">
        <v>1223</v>
      </c>
      <c r="D877">
        <v>1026</v>
      </c>
      <c r="E877">
        <v>2060.5</v>
      </c>
      <c r="F877">
        <f t="shared" si="13"/>
        <v>5</v>
      </c>
      <c r="G877" t="str">
        <f>STANDINGS_R[[#This Row],[League]]&amp;STANDINGS_R[[#This Row],[Team]]</f>
        <v>$150 Draft Champions Feb 02 1:00 pm Lg.3648Hootie Hoo</v>
      </c>
    </row>
    <row r="878" spans="1:7" x14ac:dyDescent="0.25">
      <c r="A878">
        <v>932</v>
      </c>
      <c r="B878" t="s">
        <v>1224</v>
      </c>
      <c r="C878" t="s">
        <v>1223</v>
      </c>
      <c r="D878">
        <v>1020</v>
      </c>
      <c r="E878">
        <v>1980.5</v>
      </c>
      <c r="F878">
        <f t="shared" si="13"/>
        <v>6</v>
      </c>
      <c r="G878" t="str">
        <f>STANDINGS_R[[#This Row],[League]]&amp;STANDINGS_R[[#This Row],[Team]]</f>
        <v>$150 Draft Champions Feb 02 1:00 pm Lg.3648Redd Nation</v>
      </c>
    </row>
    <row r="879" spans="1:7" x14ac:dyDescent="0.25">
      <c r="A879">
        <v>1245</v>
      </c>
      <c r="B879" t="s">
        <v>1230</v>
      </c>
      <c r="C879" t="s">
        <v>1223</v>
      </c>
      <c r="D879">
        <v>998</v>
      </c>
      <c r="E879">
        <v>1666.5</v>
      </c>
      <c r="F879">
        <f t="shared" si="13"/>
        <v>7</v>
      </c>
      <c r="G879" t="str">
        <f>STANDINGS_R[[#This Row],[League]]&amp;STANDINGS_R[[#This Row],[Team]]</f>
        <v>$150 Draft Champions Feb 02 1:00 pm Lg.3648LUNKERS SD2</v>
      </c>
    </row>
    <row r="880" spans="1:7" x14ac:dyDescent="0.25">
      <c r="A880">
        <v>1465</v>
      </c>
      <c r="B880" t="s">
        <v>286</v>
      </c>
      <c r="C880" t="s">
        <v>1223</v>
      </c>
      <c r="D880">
        <v>983</v>
      </c>
      <c r="E880">
        <v>1447.5</v>
      </c>
      <c r="F880">
        <f t="shared" si="13"/>
        <v>8</v>
      </c>
      <c r="G880" t="str">
        <f>STANDINGS_R[[#This Row],[League]]&amp;STANDINGS_R[[#This Row],[Team]]</f>
        <v>$150 Draft Champions Feb 02 1:00 pm Lg.3648Team Williams</v>
      </c>
    </row>
    <row r="881" spans="1:7" x14ac:dyDescent="0.25">
      <c r="A881">
        <v>2068</v>
      </c>
      <c r="B881" t="s">
        <v>1234</v>
      </c>
      <c r="C881" t="s">
        <v>1223</v>
      </c>
      <c r="D881">
        <v>936</v>
      </c>
      <c r="E881">
        <v>848.5</v>
      </c>
      <c r="F881">
        <f t="shared" si="13"/>
        <v>9</v>
      </c>
      <c r="G881" t="str">
        <f>STANDINGS_R[[#This Row],[League]]&amp;STANDINGS_R[[#This Row],[Team]]</f>
        <v>$150 Draft Champions Feb 02 1:00 pm Lg.3648The Billygoat Instigators</v>
      </c>
    </row>
    <row r="882" spans="1:7" x14ac:dyDescent="0.25">
      <c r="A882">
        <v>2113</v>
      </c>
      <c r="B882" t="s">
        <v>1228</v>
      </c>
      <c r="C882" t="s">
        <v>1223</v>
      </c>
      <c r="D882">
        <v>931</v>
      </c>
      <c r="E882">
        <v>798</v>
      </c>
      <c r="F882">
        <f t="shared" si="13"/>
        <v>10</v>
      </c>
      <c r="G882" t="str">
        <f>STANDINGS_R[[#This Row],[League]]&amp;STANDINGS_R[[#This Row],[Team]]</f>
        <v>$150 Draft Champions Feb 02 1:00 pm Lg.3648Murder He Roto Slow</v>
      </c>
    </row>
    <row r="883" spans="1:7" x14ac:dyDescent="0.25">
      <c r="A883">
        <v>2155</v>
      </c>
      <c r="B883" t="s">
        <v>1232</v>
      </c>
      <c r="C883" t="s">
        <v>1223</v>
      </c>
      <c r="D883">
        <v>927</v>
      </c>
      <c r="E883">
        <v>758</v>
      </c>
      <c r="F883">
        <f t="shared" si="13"/>
        <v>11</v>
      </c>
      <c r="G883" t="str">
        <f>STANDINGS_R[[#This Row],[League]]&amp;STANDINGS_R[[#This Row],[Team]]</f>
        <v>$150 Draft Champions Feb 02 1:00 pm Lg.3648Long Way to the Top If You Wanna Rock</v>
      </c>
    </row>
    <row r="884" spans="1:7" x14ac:dyDescent="0.25">
      <c r="A884">
        <v>2163</v>
      </c>
      <c r="B884" t="s">
        <v>1225</v>
      </c>
      <c r="C884" t="s">
        <v>1223</v>
      </c>
      <c r="D884">
        <v>926</v>
      </c>
      <c r="E884">
        <v>749.5</v>
      </c>
      <c r="F884">
        <f t="shared" si="13"/>
        <v>12</v>
      </c>
      <c r="G884" t="str">
        <f>STANDINGS_R[[#This Row],[League]]&amp;STANDINGS_R[[#This Row],[Team]]</f>
        <v>$150 Draft Champions Feb 02 1:00 pm Lg.3648Sun Spartacus the Hun Tzu</v>
      </c>
    </row>
    <row r="885" spans="1:7" x14ac:dyDescent="0.25">
      <c r="A885">
        <v>2416</v>
      </c>
      <c r="B885" t="s">
        <v>1233</v>
      </c>
      <c r="C885" t="s">
        <v>1223</v>
      </c>
      <c r="D885">
        <v>899</v>
      </c>
      <c r="E885">
        <v>493.5</v>
      </c>
      <c r="F885">
        <f t="shared" si="13"/>
        <v>13</v>
      </c>
      <c r="G885" t="str">
        <f>STANDINGS_R[[#This Row],[League]]&amp;STANDINGS_R[[#This Row],[Team]]</f>
        <v>$150 Draft Champions Feb 02 1:00 pm Lg.3648HangerBangers</v>
      </c>
    </row>
    <row r="886" spans="1:7" x14ac:dyDescent="0.25">
      <c r="A886">
        <v>2462</v>
      </c>
      <c r="B886" t="s">
        <v>1222</v>
      </c>
      <c r="C886" t="s">
        <v>1223</v>
      </c>
      <c r="D886">
        <v>892</v>
      </c>
      <c r="E886">
        <v>451.5</v>
      </c>
      <c r="F886">
        <f t="shared" si="13"/>
        <v>14</v>
      </c>
      <c r="G886" t="str">
        <f>STANDINGS_R[[#This Row],[League]]&amp;STANDINGS_R[[#This Row],[Team]]</f>
        <v>$150 Draft Champions Feb 02 1:00 pm Lg.3648Team Levy</v>
      </c>
    </row>
    <row r="887" spans="1:7" x14ac:dyDescent="0.25">
      <c r="A887">
        <v>2486</v>
      </c>
      <c r="B887" t="s">
        <v>491</v>
      </c>
      <c r="C887" t="s">
        <v>1223</v>
      </c>
      <c r="D887">
        <v>889</v>
      </c>
      <c r="E887">
        <v>428</v>
      </c>
      <c r="F887">
        <f t="shared" si="13"/>
        <v>15</v>
      </c>
      <c r="G887" t="str">
        <f>STANDINGS_R[[#This Row],[League]]&amp;STANDINGS_R[[#This Row],[Team]]</f>
        <v>$150 Draft Champions Feb 02 1:00 pm Lg.3648Team Wojciechowski</v>
      </c>
    </row>
    <row r="888" spans="1:7" x14ac:dyDescent="0.25">
      <c r="A888">
        <v>14</v>
      </c>
      <c r="B888" t="s">
        <v>1239</v>
      </c>
      <c r="C888" t="s">
        <v>1237</v>
      </c>
      <c r="D888">
        <v>1163</v>
      </c>
      <c r="E888">
        <v>2897</v>
      </c>
      <c r="F888">
        <f t="shared" si="13"/>
        <v>1</v>
      </c>
      <c r="G888" t="str">
        <f>STANDINGS_R[[#This Row],[League]]&amp;STANDINGS_R[[#This Row],[Team]]</f>
        <v>$150 Draft Champions Feb 03 1:00 pm Lg.3651Thebeau 6</v>
      </c>
    </row>
    <row r="889" spans="1:7" x14ac:dyDescent="0.25">
      <c r="A889">
        <v>257</v>
      </c>
      <c r="B889" t="s">
        <v>489</v>
      </c>
      <c r="C889" t="s">
        <v>1237</v>
      </c>
      <c r="D889">
        <v>1085</v>
      </c>
      <c r="E889">
        <v>2656.5</v>
      </c>
      <c r="F889">
        <f t="shared" si="13"/>
        <v>2</v>
      </c>
      <c r="G889" t="str">
        <f>STANDINGS_R[[#This Row],[League]]&amp;STANDINGS_R[[#This Row],[Team]]</f>
        <v>$150 Draft Champions Feb 03 1:00 pm Lg.3651Thing 5</v>
      </c>
    </row>
    <row r="890" spans="1:7" x14ac:dyDescent="0.25">
      <c r="A890">
        <v>284</v>
      </c>
      <c r="B890" t="s">
        <v>1236</v>
      </c>
      <c r="C890" t="s">
        <v>1237</v>
      </c>
      <c r="D890">
        <v>1080</v>
      </c>
      <c r="E890">
        <v>2626</v>
      </c>
      <c r="F890">
        <f t="shared" si="13"/>
        <v>3</v>
      </c>
      <c r="G890" t="str">
        <f>STANDINGS_R[[#This Row],[League]]&amp;STANDINGS_R[[#This Row],[Team]]</f>
        <v>$150 Draft Champions Feb 03 1:00 pm Lg.3651Talons</v>
      </c>
    </row>
    <row r="891" spans="1:7" x14ac:dyDescent="0.25">
      <c r="A891">
        <v>580</v>
      </c>
      <c r="B891" t="s">
        <v>686</v>
      </c>
      <c r="C891" t="s">
        <v>1237</v>
      </c>
      <c r="D891">
        <v>1048</v>
      </c>
      <c r="E891">
        <v>2333</v>
      </c>
      <c r="F891">
        <f t="shared" si="13"/>
        <v>4</v>
      </c>
      <c r="G891" t="str">
        <f>STANDINGS_R[[#This Row],[League]]&amp;STANDINGS_R[[#This Row],[Team]]</f>
        <v>$150 Draft Champions Feb 03 1:00 pm Lg.3651Team Liebman</v>
      </c>
    </row>
    <row r="892" spans="1:7" x14ac:dyDescent="0.25">
      <c r="A892">
        <v>781</v>
      </c>
      <c r="B892" t="s">
        <v>1240</v>
      </c>
      <c r="C892" t="s">
        <v>1237</v>
      </c>
      <c r="D892">
        <v>1032</v>
      </c>
      <c r="E892">
        <v>2136.5</v>
      </c>
      <c r="F892">
        <f t="shared" si="13"/>
        <v>5</v>
      </c>
      <c r="G892" t="str">
        <f>STANDINGS_R[[#This Row],[League]]&amp;STANDINGS_R[[#This Row],[Team]]</f>
        <v>$150 Draft Champions Feb 03 1:00 pm Lg.3651Team Robot</v>
      </c>
    </row>
    <row r="893" spans="1:7" x14ac:dyDescent="0.25">
      <c r="A893">
        <v>1007</v>
      </c>
      <c r="B893" t="s">
        <v>1241</v>
      </c>
      <c r="C893" t="s">
        <v>1237</v>
      </c>
      <c r="D893">
        <v>1015</v>
      </c>
      <c r="E893">
        <v>1901.5</v>
      </c>
      <c r="F893">
        <f t="shared" si="13"/>
        <v>6</v>
      </c>
      <c r="G893" t="str">
        <f>STANDINGS_R[[#This Row],[League]]&amp;STANDINGS_R[[#This Row],[Team]]</f>
        <v>$150 Draft Champions Feb 03 1:00 pm Lg.3651Pyrolitic Decomposition 10</v>
      </c>
    </row>
    <row r="894" spans="1:7" x14ac:dyDescent="0.25">
      <c r="A894">
        <v>1061</v>
      </c>
      <c r="B894" t="s">
        <v>1243</v>
      </c>
      <c r="C894" t="s">
        <v>1237</v>
      </c>
      <c r="D894">
        <v>1012</v>
      </c>
      <c r="E894">
        <v>1849</v>
      </c>
      <c r="F894">
        <f t="shared" si="13"/>
        <v>7</v>
      </c>
      <c r="G894" t="str">
        <f>STANDINGS_R[[#This Row],[League]]&amp;STANDINGS_R[[#This Row],[Team]]</f>
        <v>$150 Draft Champions Feb 03 1:00 pm Lg.3651Harmon Killebrew</v>
      </c>
    </row>
    <row r="895" spans="1:7" x14ac:dyDescent="0.25">
      <c r="A895">
        <v>1728</v>
      </c>
      <c r="B895" t="s">
        <v>1246</v>
      </c>
      <c r="C895" t="s">
        <v>1237</v>
      </c>
      <c r="D895">
        <v>963</v>
      </c>
      <c r="E895">
        <v>1185.5</v>
      </c>
      <c r="F895">
        <f t="shared" si="13"/>
        <v>8</v>
      </c>
      <c r="G895" t="str">
        <f>STANDINGS_R[[#This Row],[League]]&amp;STANDINGS_R[[#This Row],[Team]]</f>
        <v>$150 Draft Champions Feb 03 1:00 pm Lg.3651SmellNiceWithBartoloColon</v>
      </c>
    </row>
    <row r="896" spans="1:7" x14ac:dyDescent="0.25">
      <c r="A896">
        <v>1906</v>
      </c>
      <c r="B896" t="s">
        <v>356</v>
      </c>
      <c r="C896" t="s">
        <v>1237</v>
      </c>
      <c r="D896">
        <v>948</v>
      </c>
      <c r="E896">
        <v>1003</v>
      </c>
      <c r="F896">
        <f t="shared" si="13"/>
        <v>9</v>
      </c>
      <c r="G896" t="str">
        <f>STANDINGS_R[[#This Row],[League]]&amp;STANDINGS_R[[#This Row],[Team]]</f>
        <v>$150 Draft Champions Feb 03 1:00 pm Lg.3651GUERRILLA DC</v>
      </c>
    </row>
    <row r="897" spans="1:7" x14ac:dyDescent="0.25">
      <c r="A897">
        <v>2147</v>
      </c>
      <c r="B897" t="s">
        <v>1238</v>
      </c>
      <c r="C897" t="s">
        <v>1237</v>
      </c>
      <c r="D897">
        <v>928</v>
      </c>
      <c r="E897">
        <v>768</v>
      </c>
      <c r="F897">
        <f t="shared" si="13"/>
        <v>10</v>
      </c>
      <c r="G897" t="str">
        <f>STANDINGS_R[[#This Row],[League]]&amp;STANDINGS_R[[#This Row],[Team]]</f>
        <v>$150 Draft Champions Feb 03 1:00 pm Lg.3651brownsound</v>
      </c>
    </row>
    <row r="898" spans="1:7" x14ac:dyDescent="0.25">
      <c r="A898">
        <v>2232</v>
      </c>
      <c r="B898" t="s">
        <v>98</v>
      </c>
      <c r="C898" t="s">
        <v>1237</v>
      </c>
      <c r="D898">
        <v>920</v>
      </c>
      <c r="E898">
        <v>685</v>
      </c>
      <c r="F898">
        <f t="shared" si="13"/>
        <v>11</v>
      </c>
      <c r="G898" t="str">
        <f>STANDINGS_R[[#This Row],[League]]&amp;STANDINGS_R[[#This Row],[Team]]</f>
        <v>$150 Draft Champions Feb 03 1:00 pm Lg.3651Team Ward</v>
      </c>
    </row>
    <row r="899" spans="1:7" x14ac:dyDescent="0.25">
      <c r="A899">
        <v>2560</v>
      </c>
      <c r="B899" t="s">
        <v>1245</v>
      </c>
      <c r="C899" t="s">
        <v>1237</v>
      </c>
      <c r="D899">
        <v>878</v>
      </c>
      <c r="E899">
        <v>351.5</v>
      </c>
      <c r="F899">
        <f t="shared" ref="F899:F962" si="14">IF(C899=C898,F898+1,1)</f>
        <v>12</v>
      </c>
      <c r="G899" t="str">
        <f>STANDINGS_R[[#This Row],[League]]&amp;STANDINGS_R[[#This Row],[Team]]</f>
        <v>$150 Draft Champions Feb 03 1:00 pm Lg.3651Eskimo Thunder</v>
      </c>
    </row>
    <row r="900" spans="1:7" x14ac:dyDescent="0.25">
      <c r="A900">
        <v>2643</v>
      </c>
      <c r="B900" t="s">
        <v>1242</v>
      </c>
      <c r="C900" t="s">
        <v>1237</v>
      </c>
      <c r="D900">
        <v>864</v>
      </c>
      <c r="E900">
        <v>271</v>
      </c>
      <c r="F900">
        <f t="shared" si="14"/>
        <v>13</v>
      </c>
      <c r="G900" t="str">
        <f>STANDINGS_R[[#This Row],[League]]&amp;STANDINGS_R[[#This Row],[Team]]</f>
        <v>$150 Draft Champions Feb 03 1:00 pm Lg.3651Toledo Mud Hens</v>
      </c>
    </row>
    <row r="901" spans="1:7" x14ac:dyDescent="0.25">
      <c r="A901">
        <v>2816</v>
      </c>
      <c r="B901" t="s">
        <v>1247</v>
      </c>
      <c r="C901" t="s">
        <v>1237</v>
      </c>
      <c r="D901">
        <v>816</v>
      </c>
      <c r="E901">
        <v>97.5</v>
      </c>
      <c r="F901">
        <f t="shared" si="14"/>
        <v>14</v>
      </c>
      <c r="G901" t="str">
        <f>STANDINGS_R[[#This Row],[League]]&amp;STANDINGS_R[[#This Row],[Team]]</f>
        <v>$150 Draft Champions Feb 03 1:00 pm Lg.3651u, Enoesque</v>
      </c>
    </row>
    <row r="902" spans="1:7" x14ac:dyDescent="0.25">
      <c r="A902">
        <v>2858</v>
      </c>
      <c r="B902" t="s">
        <v>1244</v>
      </c>
      <c r="C902" t="s">
        <v>1237</v>
      </c>
      <c r="D902">
        <v>791</v>
      </c>
      <c r="E902">
        <v>53</v>
      </c>
      <c r="F902">
        <f t="shared" si="14"/>
        <v>15</v>
      </c>
      <c r="G902" t="str">
        <f>STANDINGS_R[[#This Row],[League]]&amp;STANDINGS_R[[#This Row],[Team]]</f>
        <v>$150 Draft Champions Feb 03 1:00 pm Lg.3651High Society</v>
      </c>
    </row>
    <row r="903" spans="1:7" x14ac:dyDescent="0.25">
      <c r="A903">
        <v>169</v>
      </c>
      <c r="B903" t="s">
        <v>284</v>
      </c>
      <c r="C903" t="s">
        <v>1248</v>
      </c>
      <c r="D903">
        <v>1099</v>
      </c>
      <c r="E903">
        <v>2742</v>
      </c>
      <c r="F903">
        <f t="shared" si="14"/>
        <v>1</v>
      </c>
      <c r="G903" t="str">
        <f>STANDINGS_R[[#This Row],[League]]&amp;STANDINGS_R[[#This Row],[Team]]</f>
        <v>$150 Draft Champions Feb 04 1:00 pm Lg.3653Team Bloom</v>
      </c>
    </row>
    <row r="904" spans="1:7" x14ac:dyDescent="0.25">
      <c r="A904">
        <v>544</v>
      </c>
      <c r="B904" t="s">
        <v>375</v>
      </c>
      <c r="C904" t="s">
        <v>1248</v>
      </c>
      <c r="D904">
        <v>1051</v>
      </c>
      <c r="E904">
        <v>2365</v>
      </c>
      <c r="F904">
        <f t="shared" si="14"/>
        <v>2</v>
      </c>
      <c r="G904" t="str">
        <f>STANDINGS_R[[#This Row],[League]]&amp;STANDINGS_R[[#This Row],[Team]]</f>
        <v>$150 Draft Champions Feb 04 1:00 pm Lg.3653Jobu's Rum</v>
      </c>
    </row>
    <row r="905" spans="1:7" x14ac:dyDescent="0.25">
      <c r="A905">
        <v>655</v>
      </c>
      <c r="B905" t="s">
        <v>1251</v>
      </c>
      <c r="C905" t="s">
        <v>1248</v>
      </c>
      <c r="D905">
        <v>1040</v>
      </c>
      <c r="E905">
        <v>2249</v>
      </c>
      <c r="F905">
        <f t="shared" si="14"/>
        <v>3</v>
      </c>
      <c r="G905" t="str">
        <f>STANDINGS_R[[#This Row],[League]]&amp;STANDINGS_R[[#This Row],[Team]]</f>
        <v>$150 Draft Champions Feb 04 1:00 pm Lg.3653DAYTON RAIDERS</v>
      </c>
    </row>
    <row r="906" spans="1:7" x14ac:dyDescent="0.25">
      <c r="A906">
        <v>681</v>
      </c>
      <c r="B906" t="s">
        <v>56</v>
      </c>
      <c r="C906" t="s">
        <v>1248</v>
      </c>
      <c r="D906">
        <v>1038</v>
      </c>
      <c r="E906">
        <v>2224.5</v>
      </c>
      <c r="F906">
        <f t="shared" si="14"/>
        <v>4</v>
      </c>
      <c r="G906" t="str">
        <f>STANDINGS_R[[#This Row],[League]]&amp;STANDINGS_R[[#This Row],[Team]]</f>
        <v>$150 Draft Champions Feb 04 1:00 pm Lg.3653DOUGHBOYS</v>
      </c>
    </row>
    <row r="907" spans="1:7" x14ac:dyDescent="0.25">
      <c r="A907">
        <v>756</v>
      </c>
      <c r="B907" t="s">
        <v>1253</v>
      </c>
      <c r="C907" t="s">
        <v>1248</v>
      </c>
      <c r="D907">
        <v>1033</v>
      </c>
      <c r="E907">
        <v>2152</v>
      </c>
      <c r="F907">
        <f t="shared" si="14"/>
        <v>5</v>
      </c>
      <c r="G907" t="str">
        <f>STANDINGS_R[[#This Row],[League]]&amp;STANDINGS_R[[#This Row],[Team]]</f>
        <v>$150 Draft Champions Feb 04 1:00 pm Lg.3653G squared &lt;Feb&gt;</v>
      </c>
    </row>
    <row r="908" spans="1:7" x14ac:dyDescent="0.25">
      <c r="A908">
        <v>964</v>
      </c>
      <c r="B908" t="s">
        <v>1249</v>
      </c>
      <c r="C908" t="s">
        <v>1248</v>
      </c>
      <c r="D908">
        <v>1018</v>
      </c>
      <c r="E908">
        <v>1948</v>
      </c>
      <c r="F908">
        <f t="shared" si="14"/>
        <v>6</v>
      </c>
      <c r="G908" t="str">
        <f>STANDINGS_R[[#This Row],[League]]&amp;STANDINGS_R[[#This Row],[Team]]</f>
        <v>$150 Draft Champions Feb 04 1:00 pm Lg.3653Stalking Butlers</v>
      </c>
    </row>
    <row r="909" spans="1:7" x14ac:dyDescent="0.25">
      <c r="A909">
        <v>1304</v>
      </c>
      <c r="B909" t="s">
        <v>1250</v>
      </c>
      <c r="C909" t="s">
        <v>1248</v>
      </c>
      <c r="D909">
        <v>994</v>
      </c>
      <c r="E909">
        <v>1611.5</v>
      </c>
      <c r="F909">
        <f t="shared" si="14"/>
        <v>7</v>
      </c>
      <c r="G909" t="str">
        <f>STANDINGS_R[[#This Row],[League]]&amp;STANDINGS_R[[#This Row],[Team]]</f>
        <v>$150 Draft Champions Feb 04 1:00 pm Lg.3653Team McLain</v>
      </c>
    </row>
    <row r="910" spans="1:7" x14ac:dyDescent="0.25">
      <c r="A910">
        <v>1378</v>
      </c>
      <c r="B910" t="s">
        <v>111</v>
      </c>
      <c r="C910" t="s">
        <v>1248</v>
      </c>
      <c r="D910">
        <v>989</v>
      </c>
      <c r="E910">
        <v>1536</v>
      </c>
      <c r="F910">
        <f t="shared" si="14"/>
        <v>8</v>
      </c>
      <c r="G910" t="str">
        <f>STANDINGS_R[[#This Row],[League]]&amp;STANDINGS_R[[#This Row],[Team]]</f>
        <v>$150 Draft Champions Feb 04 1:00 pm Lg.3653MustSeeTV314{DM2}</v>
      </c>
    </row>
    <row r="911" spans="1:7" x14ac:dyDescent="0.25">
      <c r="A911">
        <v>1705</v>
      </c>
      <c r="B911" t="s">
        <v>1254</v>
      </c>
      <c r="C911" t="s">
        <v>1248</v>
      </c>
      <c r="D911">
        <v>965</v>
      </c>
      <c r="E911">
        <v>1208</v>
      </c>
      <c r="F911">
        <f t="shared" si="14"/>
        <v>9</v>
      </c>
      <c r="G911" t="str">
        <f>STANDINGS_R[[#This Row],[League]]&amp;STANDINGS_R[[#This Row],[Team]]</f>
        <v>$150 Draft Champions Feb 04 1:00 pm Lg.3653Team Boyd 2</v>
      </c>
    </row>
    <row r="912" spans="1:7" x14ac:dyDescent="0.25">
      <c r="A912">
        <v>1810</v>
      </c>
      <c r="B912" t="s">
        <v>1255</v>
      </c>
      <c r="C912" t="s">
        <v>1248</v>
      </c>
      <c r="D912">
        <v>957</v>
      </c>
      <c r="E912">
        <v>1107</v>
      </c>
      <c r="F912">
        <f t="shared" si="14"/>
        <v>10</v>
      </c>
      <c r="G912" t="str">
        <f>STANDINGS_R[[#This Row],[League]]&amp;STANDINGS_R[[#This Row],[Team]]</f>
        <v>$150 Draft Champions Feb 04 1:00 pm Lg.3653The Todd Father</v>
      </c>
    </row>
    <row r="913" spans="1:7" x14ac:dyDescent="0.25">
      <c r="A913">
        <v>1824</v>
      </c>
      <c r="B913" t="s">
        <v>451</v>
      </c>
      <c r="C913" t="s">
        <v>1248</v>
      </c>
      <c r="D913">
        <v>955</v>
      </c>
      <c r="E913">
        <v>1084</v>
      </c>
      <c r="F913">
        <f t="shared" si="14"/>
        <v>11</v>
      </c>
      <c r="G913" t="str">
        <f>STANDINGS_R[[#This Row],[League]]&amp;STANDINGS_R[[#This Row],[Team]]</f>
        <v>$150 Draft Champions Feb 04 1:00 pm Lg.3653Captain Crunch 4</v>
      </c>
    </row>
    <row r="914" spans="1:7" x14ac:dyDescent="0.25">
      <c r="A914">
        <v>1856</v>
      </c>
      <c r="B914" t="s">
        <v>161</v>
      </c>
      <c r="C914" t="s">
        <v>1248</v>
      </c>
      <c r="D914">
        <v>953</v>
      </c>
      <c r="E914">
        <v>1059.5</v>
      </c>
      <c r="F914">
        <f t="shared" si="14"/>
        <v>12</v>
      </c>
      <c r="G914" t="str">
        <f>STANDINGS_R[[#This Row],[League]]&amp;STANDINGS_R[[#This Row],[Team]]</f>
        <v>$150 Draft Champions Feb 04 1:00 pm Lg.3653Wrecking Crew</v>
      </c>
    </row>
    <row r="915" spans="1:7" x14ac:dyDescent="0.25">
      <c r="A915">
        <v>2303</v>
      </c>
      <c r="B915" t="s">
        <v>55</v>
      </c>
      <c r="C915" t="s">
        <v>1248</v>
      </c>
      <c r="D915">
        <v>912</v>
      </c>
      <c r="E915">
        <v>605</v>
      </c>
      <c r="F915">
        <f t="shared" si="14"/>
        <v>13</v>
      </c>
      <c r="G915" t="str">
        <f>STANDINGS_R[[#This Row],[League]]&amp;STANDINGS_R[[#This Row],[Team]]</f>
        <v>$150 Draft Champions Feb 04 1:00 pm Lg.3653BALCO: HENNESSY &amp; PEDS</v>
      </c>
    </row>
    <row r="916" spans="1:7" x14ac:dyDescent="0.25">
      <c r="A916">
        <v>2329</v>
      </c>
      <c r="B916" t="s">
        <v>1256</v>
      </c>
      <c r="C916" t="s">
        <v>1248</v>
      </c>
      <c r="D916">
        <v>910</v>
      </c>
      <c r="E916">
        <v>577.5</v>
      </c>
      <c r="F916">
        <f t="shared" si="14"/>
        <v>14</v>
      </c>
      <c r="G916" t="str">
        <f>STANDINGS_R[[#This Row],[League]]&amp;STANDINGS_R[[#This Row],[Team]]</f>
        <v>$150 Draft Champions Feb 04 1:00 pm Lg.3653BOSTON CUBS</v>
      </c>
    </row>
    <row r="917" spans="1:7" x14ac:dyDescent="0.25">
      <c r="A917">
        <v>2423</v>
      </c>
      <c r="B917" t="s">
        <v>1252</v>
      </c>
      <c r="C917" t="s">
        <v>1248</v>
      </c>
      <c r="D917">
        <v>898</v>
      </c>
      <c r="E917">
        <v>486</v>
      </c>
      <c r="F917">
        <f t="shared" si="14"/>
        <v>15</v>
      </c>
      <c r="G917" t="str">
        <f>STANDINGS_R[[#This Row],[League]]&amp;STANDINGS_R[[#This Row],[Team]]</f>
        <v>$150 Draft Champions Feb 04 1:00 pm Lg.3653MVPunisher</v>
      </c>
    </row>
    <row r="918" spans="1:7" x14ac:dyDescent="0.25">
      <c r="A918">
        <v>271</v>
      </c>
      <c r="B918" t="s">
        <v>1259</v>
      </c>
      <c r="C918" t="s">
        <v>1258</v>
      </c>
      <c r="D918">
        <v>1082</v>
      </c>
      <c r="E918">
        <v>2638</v>
      </c>
      <c r="F918">
        <f t="shared" si="14"/>
        <v>1</v>
      </c>
      <c r="G918" t="str">
        <f>STANDINGS_R[[#This Row],[League]]&amp;STANDINGS_R[[#This Row],[Team]]</f>
        <v>$150 Draft Champions Feb 05 1:00 pm Lg.3654Hickory High Huskers</v>
      </c>
    </row>
    <row r="919" spans="1:7" x14ac:dyDescent="0.25">
      <c r="A919">
        <v>808</v>
      </c>
      <c r="B919" t="s">
        <v>1269</v>
      </c>
      <c r="C919" t="s">
        <v>1258</v>
      </c>
      <c r="D919">
        <v>1029</v>
      </c>
      <c r="E919">
        <v>2105.5</v>
      </c>
      <c r="F919">
        <f t="shared" si="14"/>
        <v>2</v>
      </c>
      <c r="G919" t="str">
        <f>STANDINGS_R[[#This Row],[League]]&amp;STANDINGS_R[[#This Row],[Team]]</f>
        <v>$150 Draft Champions Feb 05 1:00 pm Lg.3654Surrender Dorothy! (5)</v>
      </c>
    </row>
    <row r="920" spans="1:7" x14ac:dyDescent="0.25">
      <c r="A920">
        <v>1088</v>
      </c>
      <c r="B920" t="s">
        <v>1260</v>
      </c>
      <c r="C920" t="s">
        <v>1258</v>
      </c>
      <c r="D920">
        <v>1010</v>
      </c>
      <c r="E920">
        <v>1827.5</v>
      </c>
      <c r="F920">
        <f t="shared" si="14"/>
        <v>3</v>
      </c>
      <c r="G920" t="str">
        <f>STANDINGS_R[[#This Row],[League]]&amp;STANDINGS_R[[#This Row],[Team]]</f>
        <v>$150 Draft Champions Feb 05 1:00 pm Lg.3654TheFanAddict</v>
      </c>
    </row>
    <row r="921" spans="1:7" x14ac:dyDescent="0.25">
      <c r="A921">
        <v>1119</v>
      </c>
      <c r="B921" t="s">
        <v>1263</v>
      </c>
      <c r="C921" t="s">
        <v>1258</v>
      </c>
      <c r="D921">
        <v>1007</v>
      </c>
      <c r="E921">
        <v>1792.5</v>
      </c>
      <c r="F921">
        <f t="shared" si="14"/>
        <v>4</v>
      </c>
      <c r="G921" t="str">
        <f>STANDINGS_R[[#This Row],[League]]&amp;STANDINGS_R[[#This Row],[Team]]</f>
        <v>$150 Draft Champions Feb 05 1:00 pm Lg.3654Team Eliason 1</v>
      </c>
    </row>
    <row r="922" spans="1:7" x14ac:dyDescent="0.25">
      <c r="A922">
        <v>1262</v>
      </c>
      <c r="B922" t="s">
        <v>274</v>
      </c>
      <c r="C922" t="s">
        <v>1258</v>
      </c>
      <c r="D922">
        <v>996</v>
      </c>
      <c r="E922">
        <v>1642</v>
      </c>
      <c r="F922">
        <f t="shared" si="14"/>
        <v>5</v>
      </c>
      <c r="G922" t="str">
        <f>STANDINGS_R[[#This Row],[League]]&amp;STANDINGS_R[[#This Row],[Team]]</f>
        <v>$150 Draft Champions Feb 05 1:00 pm Lg.3654MOBALL</v>
      </c>
    </row>
    <row r="923" spans="1:7" x14ac:dyDescent="0.25">
      <c r="A923">
        <v>1379</v>
      </c>
      <c r="B923" t="s">
        <v>1267</v>
      </c>
      <c r="C923" t="s">
        <v>1258</v>
      </c>
      <c r="D923">
        <v>989</v>
      </c>
      <c r="E923">
        <v>1536</v>
      </c>
      <c r="F923">
        <f t="shared" si="14"/>
        <v>6</v>
      </c>
      <c r="G923" t="str">
        <f>STANDINGS_R[[#This Row],[League]]&amp;STANDINGS_R[[#This Row],[Team]]</f>
        <v>$150 Draft Champions Feb 05 1:00 pm Lg.3654Noodler Fun Monkey1</v>
      </c>
    </row>
    <row r="924" spans="1:7" x14ac:dyDescent="0.25">
      <c r="A924">
        <v>1425</v>
      </c>
      <c r="B924" t="s">
        <v>1262</v>
      </c>
      <c r="C924" t="s">
        <v>1258</v>
      </c>
      <c r="D924">
        <v>986</v>
      </c>
      <c r="E924">
        <v>1491</v>
      </c>
      <c r="F924">
        <f t="shared" si="14"/>
        <v>7</v>
      </c>
      <c r="G924" t="str">
        <f>STANDINGS_R[[#This Row],[League]]&amp;STANDINGS_R[[#This Row],[Team]]</f>
        <v>$150 Draft Champions Feb 05 1:00 pm Lg.3654Wayne Tolleson</v>
      </c>
    </row>
    <row r="925" spans="1:7" x14ac:dyDescent="0.25">
      <c r="A925">
        <v>1483</v>
      </c>
      <c r="B925" t="s">
        <v>1266</v>
      </c>
      <c r="C925" t="s">
        <v>1258</v>
      </c>
      <c r="D925">
        <v>982</v>
      </c>
      <c r="E925">
        <v>1433.5</v>
      </c>
      <c r="F925">
        <f t="shared" si="14"/>
        <v>8</v>
      </c>
      <c r="G925" t="str">
        <f>STANDINGS_R[[#This Row],[League]]&amp;STANDINGS_R[[#This Row],[Team]]</f>
        <v>$150 Draft Champions Feb 05 1:00 pm Lg.3654Team Bradford</v>
      </c>
    </row>
    <row r="926" spans="1:7" x14ac:dyDescent="0.25">
      <c r="A926">
        <v>1640</v>
      </c>
      <c r="B926" t="s">
        <v>51</v>
      </c>
      <c r="C926" t="s">
        <v>1258</v>
      </c>
      <c r="D926">
        <v>971</v>
      </c>
      <c r="E926">
        <v>1275</v>
      </c>
      <c r="F926">
        <f t="shared" si="14"/>
        <v>9</v>
      </c>
      <c r="G926" t="str">
        <f>STANDINGS_R[[#This Row],[League]]&amp;STANDINGS_R[[#This Row],[Team]]</f>
        <v>$150 Draft Champions Feb 05 1:00 pm Lg.3654Team Kostern</v>
      </c>
    </row>
    <row r="927" spans="1:7" x14ac:dyDescent="0.25">
      <c r="A927">
        <v>1785</v>
      </c>
      <c r="B927" t="s">
        <v>1257</v>
      </c>
      <c r="C927" t="s">
        <v>1258</v>
      </c>
      <c r="D927">
        <v>959</v>
      </c>
      <c r="E927">
        <v>1132.5</v>
      </c>
      <c r="F927">
        <f t="shared" si="14"/>
        <v>10</v>
      </c>
      <c r="G927" t="str">
        <f>STANDINGS_R[[#This Row],[League]]&amp;STANDINGS_R[[#This Row],[Team]]</f>
        <v>$150 Draft Champions Feb 05 1:00 pm Lg.3654ZZzZzZz</v>
      </c>
    </row>
    <row r="928" spans="1:7" x14ac:dyDescent="0.25">
      <c r="A928">
        <v>2152</v>
      </c>
      <c r="B928" t="s">
        <v>1264</v>
      </c>
      <c r="C928" t="s">
        <v>1258</v>
      </c>
      <c r="D928">
        <v>927</v>
      </c>
      <c r="E928">
        <v>758</v>
      </c>
      <c r="F928">
        <f t="shared" si="14"/>
        <v>11</v>
      </c>
      <c r="G928" t="str">
        <f>STANDINGS_R[[#This Row],[League]]&amp;STANDINGS_R[[#This Row],[Team]]</f>
        <v>$150 Draft Champions Feb 05 1:00 pm Lg.3654FORGIVING STEVE BARTMAN</v>
      </c>
    </row>
    <row r="929" spans="1:7" x14ac:dyDescent="0.25">
      <c r="A929">
        <v>2205</v>
      </c>
      <c r="B929" t="s">
        <v>1265</v>
      </c>
      <c r="C929" t="s">
        <v>1258</v>
      </c>
      <c r="D929">
        <v>922</v>
      </c>
      <c r="E929">
        <v>707</v>
      </c>
      <c r="F929">
        <f t="shared" si="14"/>
        <v>12</v>
      </c>
      <c r="G929" t="str">
        <f>STANDINGS_R[[#This Row],[League]]&amp;STANDINGS_R[[#This Row],[Team]]</f>
        <v>$150 Draft Champions Feb 05 1:00 pm Lg.3654Rizzotos, capeesh?</v>
      </c>
    </row>
    <row r="930" spans="1:7" x14ac:dyDescent="0.25">
      <c r="A930">
        <v>2324</v>
      </c>
      <c r="B930" t="s">
        <v>194</v>
      </c>
      <c r="C930" t="s">
        <v>1258</v>
      </c>
      <c r="D930">
        <v>911</v>
      </c>
      <c r="E930">
        <v>591.5</v>
      </c>
      <c r="F930">
        <f t="shared" si="14"/>
        <v>13</v>
      </c>
      <c r="G930" t="str">
        <f>STANDINGS_R[[#This Row],[League]]&amp;STANDINGS_R[[#This Row],[Team]]</f>
        <v>$150 Draft Champions Feb 05 1:00 pm Lg.3654Team Metivier</v>
      </c>
    </row>
    <row r="931" spans="1:7" x14ac:dyDescent="0.25">
      <c r="A931">
        <v>2553</v>
      </c>
      <c r="B931" t="s">
        <v>1261</v>
      </c>
      <c r="C931" t="s">
        <v>1258</v>
      </c>
      <c r="D931">
        <v>880</v>
      </c>
      <c r="E931">
        <v>363.5</v>
      </c>
      <c r="F931">
        <f t="shared" si="14"/>
        <v>14</v>
      </c>
      <c r="G931" t="str">
        <f>STANDINGS_R[[#This Row],[League]]&amp;STANDINGS_R[[#This Row],[Team]]</f>
        <v>$150 Draft Champions Feb 05 1:00 pm Lg.3654papa's 9</v>
      </c>
    </row>
    <row r="932" spans="1:7" x14ac:dyDescent="0.25">
      <c r="A932">
        <v>2568</v>
      </c>
      <c r="B932" t="s">
        <v>1268</v>
      </c>
      <c r="C932" t="s">
        <v>1258</v>
      </c>
      <c r="D932">
        <v>877</v>
      </c>
      <c r="E932">
        <v>343</v>
      </c>
      <c r="F932">
        <f t="shared" si="14"/>
        <v>15</v>
      </c>
      <c r="G932" t="str">
        <f>STANDINGS_R[[#This Row],[League]]&amp;STANDINGS_R[[#This Row],[Team]]</f>
        <v>$150 Draft Champions Feb 05 1:00 pm Lg.3654Hammerhead Yaks 2.0</v>
      </c>
    </row>
    <row r="933" spans="1:7" x14ac:dyDescent="0.25">
      <c r="A933">
        <v>292</v>
      </c>
      <c r="B933" t="s">
        <v>1277</v>
      </c>
      <c r="C933" t="s">
        <v>1271</v>
      </c>
      <c r="D933">
        <v>1079</v>
      </c>
      <c r="E933">
        <v>2618.5</v>
      </c>
      <c r="F933">
        <f t="shared" si="14"/>
        <v>1</v>
      </c>
      <c r="G933" t="str">
        <f>STANDINGS_R[[#This Row],[League]]&amp;STANDINGS_R[[#This Row],[Team]]</f>
        <v>$150 Draft Champions Feb 05 1:00 pm Lg.3656Dominance &amp; Submission III</v>
      </c>
    </row>
    <row r="934" spans="1:7" x14ac:dyDescent="0.25">
      <c r="A934">
        <v>344</v>
      </c>
      <c r="B934" t="s">
        <v>1270</v>
      </c>
      <c r="C934" t="s">
        <v>1271</v>
      </c>
      <c r="D934">
        <v>1073</v>
      </c>
      <c r="E934">
        <v>2571</v>
      </c>
      <c r="F934">
        <f t="shared" si="14"/>
        <v>2</v>
      </c>
      <c r="G934" t="str">
        <f>STANDINGS_R[[#This Row],[League]]&amp;STANDINGS_R[[#This Row],[Team]]</f>
        <v>$150 Draft Champions Feb 05 1:00 pm Lg.3656Wango Tango</v>
      </c>
    </row>
    <row r="935" spans="1:7" x14ac:dyDescent="0.25">
      <c r="A935">
        <v>614</v>
      </c>
      <c r="B935" t="s">
        <v>177</v>
      </c>
      <c r="C935" t="s">
        <v>1271</v>
      </c>
      <c r="D935">
        <v>1045</v>
      </c>
      <c r="E935">
        <v>2299.5</v>
      </c>
      <c r="F935">
        <f t="shared" si="14"/>
        <v>3</v>
      </c>
      <c r="G935" t="str">
        <f>STANDINGS_R[[#This Row],[League]]&amp;STANDINGS_R[[#This Row],[Team]]</f>
        <v>$150 Draft Champions Feb 05 1:00 pm Lg.3656Team JP3</v>
      </c>
    </row>
    <row r="936" spans="1:7" x14ac:dyDescent="0.25">
      <c r="A936">
        <v>1021</v>
      </c>
      <c r="B936" t="s">
        <v>189</v>
      </c>
      <c r="C936" t="s">
        <v>1271</v>
      </c>
      <c r="D936">
        <v>1014</v>
      </c>
      <c r="E936">
        <v>1884</v>
      </c>
      <c r="F936">
        <f t="shared" si="14"/>
        <v>4</v>
      </c>
      <c r="G936" t="str">
        <f>STANDINGS_R[[#This Row],[League]]&amp;STANDINGS_R[[#This Row],[Team]]</f>
        <v>$150 Draft Champions Feb 05 1:00 pm Lg.3656Homer Hankies</v>
      </c>
    </row>
    <row r="937" spans="1:7" x14ac:dyDescent="0.25">
      <c r="A937">
        <v>1175</v>
      </c>
      <c r="B937" t="s">
        <v>1272</v>
      </c>
      <c r="C937" t="s">
        <v>1271</v>
      </c>
      <c r="D937">
        <v>1003</v>
      </c>
      <c r="E937">
        <v>1741.5</v>
      </c>
      <c r="F937">
        <f t="shared" si="14"/>
        <v>5</v>
      </c>
      <c r="G937" t="str">
        <f>STANDINGS_R[[#This Row],[League]]&amp;STANDINGS_R[[#This Row],[Team]]</f>
        <v>$150 Draft Champions Feb 05 1:00 pm Lg.3656Team Forgach</v>
      </c>
    </row>
    <row r="938" spans="1:7" x14ac:dyDescent="0.25">
      <c r="A938">
        <v>1259</v>
      </c>
      <c r="B938" t="s">
        <v>152</v>
      </c>
      <c r="C938" t="s">
        <v>1271</v>
      </c>
      <c r="D938">
        <v>996</v>
      </c>
      <c r="E938">
        <v>1642</v>
      </c>
      <c r="F938">
        <f t="shared" si="14"/>
        <v>6</v>
      </c>
      <c r="G938" t="str">
        <f>STANDINGS_R[[#This Row],[League]]&amp;STANDINGS_R[[#This Row],[Team]]</f>
        <v>$150 Draft Champions Feb 05 1:00 pm Lg.3656Bronx Yankees (DC8)</v>
      </c>
    </row>
    <row r="939" spans="1:7" x14ac:dyDescent="0.25">
      <c r="A939">
        <v>1330</v>
      </c>
      <c r="B939" t="s">
        <v>1274</v>
      </c>
      <c r="C939" t="s">
        <v>1271</v>
      </c>
      <c r="D939">
        <v>992</v>
      </c>
      <c r="E939">
        <v>1578</v>
      </c>
      <c r="F939">
        <f t="shared" si="14"/>
        <v>7</v>
      </c>
      <c r="G939" t="str">
        <f>STANDINGS_R[[#This Row],[League]]&amp;STANDINGS_R[[#This Row],[Team]]</f>
        <v>$150 Draft Champions Feb 05 1:00 pm Lg.3656Exspin</v>
      </c>
    </row>
    <row r="940" spans="1:7" x14ac:dyDescent="0.25">
      <c r="A940">
        <v>1480</v>
      </c>
      <c r="B940" t="s">
        <v>1278</v>
      </c>
      <c r="C940" t="s">
        <v>1271</v>
      </c>
      <c r="D940">
        <v>982</v>
      </c>
      <c r="E940">
        <v>1433.5</v>
      </c>
      <c r="F940">
        <f t="shared" si="14"/>
        <v>8</v>
      </c>
      <c r="G940" t="str">
        <f>STANDINGS_R[[#This Row],[League]]&amp;STANDINGS_R[[#This Row],[Team]]</f>
        <v>$150 Draft Champions Feb 05 1:00 pm Lg.3656SpinningSeams10</v>
      </c>
    </row>
    <row r="941" spans="1:7" x14ac:dyDescent="0.25">
      <c r="A941">
        <v>1539</v>
      </c>
      <c r="B941" t="s">
        <v>1275</v>
      </c>
      <c r="C941" t="s">
        <v>1271</v>
      </c>
      <c r="D941">
        <v>978</v>
      </c>
      <c r="E941">
        <v>1372</v>
      </c>
      <c r="F941">
        <f t="shared" si="14"/>
        <v>9</v>
      </c>
      <c r="G941" t="str">
        <f>STANDINGS_R[[#This Row],[League]]&amp;STANDINGS_R[[#This Row],[Team]]</f>
        <v>$150 Draft Champions Feb 05 1:00 pm Lg.3656STL Cards 23</v>
      </c>
    </row>
    <row r="942" spans="1:7" x14ac:dyDescent="0.25">
      <c r="A942">
        <v>1634</v>
      </c>
      <c r="B942" t="s">
        <v>145</v>
      </c>
      <c r="C942" t="s">
        <v>1271</v>
      </c>
      <c r="D942">
        <v>971</v>
      </c>
      <c r="E942">
        <v>1275</v>
      </c>
      <c r="F942">
        <f t="shared" si="14"/>
        <v>10</v>
      </c>
      <c r="G942" t="str">
        <f>STANDINGS_R[[#This Row],[League]]&amp;STANDINGS_R[[#This Row],[Team]]</f>
        <v>$150 Draft Champions Feb 05 1:00 pm Lg.3656BugEaters</v>
      </c>
    </row>
    <row r="943" spans="1:7" x14ac:dyDescent="0.25">
      <c r="A943">
        <v>1996</v>
      </c>
      <c r="B943" t="s">
        <v>190</v>
      </c>
      <c r="C943" t="s">
        <v>1271</v>
      </c>
      <c r="D943">
        <v>942</v>
      </c>
      <c r="E943">
        <v>921.5</v>
      </c>
      <c r="F943">
        <f t="shared" si="14"/>
        <v>11</v>
      </c>
      <c r="G943" t="str">
        <f>STANDINGS_R[[#This Row],[League]]&amp;STANDINGS_R[[#This Row],[Team]]</f>
        <v>$150 Draft Champions Feb 05 1:00 pm Lg.3656Teheran You Apart</v>
      </c>
    </row>
    <row r="944" spans="1:7" x14ac:dyDescent="0.25">
      <c r="A944">
        <v>2049</v>
      </c>
      <c r="B944" t="s">
        <v>323</v>
      </c>
      <c r="C944" t="s">
        <v>1271</v>
      </c>
      <c r="D944">
        <v>938</v>
      </c>
      <c r="E944">
        <v>868.5</v>
      </c>
      <c r="F944">
        <f t="shared" si="14"/>
        <v>12</v>
      </c>
      <c r="G944" t="str">
        <f>STANDINGS_R[[#This Row],[League]]&amp;STANDINGS_R[[#This Row],[Team]]</f>
        <v>$150 Draft Champions Feb 05 1:00 pm Lg.3656White Trash</v>
      </c>
    </row>
    <row r="945" spans="1:7" x14ac:dyDescent="0.25">
      <c r="A945">
        <v>2098</v>
      </c>
      <c r="B945" t="s">
        <v>1276</v>
      </c>
      <c r="C945" t="s">
        <v>1271</v>
      </c>
      <c r="D945">
        <v>933</v>
      </c>
      <c r="E945">
        <v>818.5</v>
      </c>
      <c r="F945">
        <f t="shared" si="14"/>
        <v>13</v>
      </c>
      <c r="G945" t="str">
        <f>STANDINGS_R[[#This Row],[League]]&amp;STANDINGS_R[[#This Row],[Team]]</f>
        <v>$150 Draft Champions Feb 05 1:00 pm Lg.3656Team To Be Named Later</v>
      </c>
    </row>
    <row r="946" spans="1:7" x14ac:dyDescent="0.25">
      <c r="A946">
        <v>2497</v>
      </c>
      <c r="B946" t="s">
        <v>1273</v>
      </c>
      <c r="C946" t="s">
        <v>1271</v>
      </c>
      <c r="D946">
        <v>887</v>
      </c>
      <c r="E946">
        <v>416.5</v>
      </c>
      <c r="F946">
        <f t="shared" si="14"/>
        <v>14</v>
      </c>
      <c r="G946" t="str">
        <f>STANDINGS_R[[#This Row],[League]]&amp;STANDINGS_R[[#This Row],[Team]]</f>
        <v>$150 Draft Champions Feb 05 1:00 pm Lg.3656Team Trojak</v>
      </c>
    </row>
    <row r="947" spans="1:7" x14ac:dyDescent="0.25">
      <c r="A947">
        <v>2835</v>
      </c>
      <c r="B947" t="s">
        <v>399</v>
      </c>
      <c r="C947" t="s">
        <v>1271</v>
      </c>
      <c r="D947">
        <v>807</v>
      </c>
      <c r="E947">
        <v>76</v>
      </c>
      <c r="F947">
        <f t="shared" si="14"/>
        <v>15</v>
      </c>
      <c r="G947" t="str">
        <f>STANDINGS_R[[#This Row],[League]]&amp;STANDINGS_R[[#This Row],[Team]]</f>
        <v>$150 Draft Champions Feb 05 1:00 pm Lg.3656Kickin' Chickens</v>
      </c>
    </row>
    <row r="948" spans="1:7" x14ac:dyDescent="0.25">
      <c r="A948">
        <v>157</v>
      </c>
      <c r="B948" t="s">
        <v>120</v>
      </c>
      <c r="C948" t="s">
        <v>1279</v>
      </c>
      <c r="D948">
        <v>1101</v>
      </c>
      <c r="E948">
        <v>2752.5</v>
      </c>
      <c r="F948">
        <f t="shared" si="14"/>
        <v>1</v>
      </c>
      <c r="G948" t="str">
        <f>STANDINGS_R[[#This Row],[League]]&amp;STANDINGS_R[[#This Row],[Team]]</f>
        <v>$150 Draft Champions Feb 06 1:00 pm Lg.3658Green Machine</v>
      </c>
    </row>
    <row r="949" spans="1:7" x14ac:dyDescent="0.25">
      <c r="A949">
        <v>220</v>
      </c>
      <c r="B949" t="s">
        <v>1284</v>
      </c>
      <c r="C949" t="s">
        <v>1279</v>
      </c>
      <c r="D949">
        <v>1090</v>
      </c>
      <c r="E949">
        <v>2691</v>
      </c>
      <c r="F949">
        <f t="shared" si="14"/>
        <v>2</v>
      </c>
      <c r="G949" t="str">
        <f>STANDINGS_R[[#This Row],[League]]&amp;STANDINGS_R[[#This Row],[Team]]</f>
        <v>$150 Draft Champions Feb 06 1:00 pm Lg.3658Golden Shower</v>
      </c>
    </row>
    <row r="950" spans="1:7" x14ac:dyDescent="0.25">
      <c r="A950">
        <v>244</v>
      </c>
      <c r="B950" t="s">
        <v>107</v>
      </c>
      <c r="C950" t="s">
        <v>1279</v>
      </c>
      <c r="D950">
        <v>1087</v>
      </c>
      <c r="E950">
        <v>2669.5</v>
      </c>
      <c r="F950">
        <f t="shared" si="14"/>
        <v>3</v>
      </c>
      <c r="G950" t="str">
        <f>STANDINGS_R[[#This Row],[League]]&amp;STANDINGS_R[[#This Row],[Team]]</f>
        <v>$150 Draft Champions Feb 06 1:00 pm Lg.3658Team Scott</v>
      </c>
    </row>
    <row r="951" spans="1:7" x14ac:dyDescent="0.25">
      <c r="A951">
        <v>306</v>
      </c>
      <c r="B951" t="s">
        <v>1280</v>
      </c>
      <c r="C951" t="s">
        <v>1279</v>
      </c>
      <c r="D951">
        <v>1077</v>
      </c>
      <c r="E951">
        <v>2605</v>
      </c>
      <c r="F951">
        <f t="shared" si="14"/>
        <v>4</v>
      </c>
      <c r="G951" t="str">
        <f>STANDINGS_R[[#This Row],[League]]&amp;STANDINGS_R[[#This Row],[Team]]</f>
        <v>$150 Draft Champions Feb 06 1:00 pm Lg.3658Long Beach Bums</v>
      </c>
    </row>
    <row r="952" spans="1:7" x14ac:dyDescent="0.25">
      <c r="A952">
        <v>317</v>
      </c>
      <c r="B952" t="s">
        <v>1281</v>
      </c>
      <c r="C952" t="s">
        <v>1279</v>
      </c>
      <c r="D952">
        <v>1076</v>
      </c>
      <c r="E952">
        <v>2596.5</v>
      </c>
      <c r="F952">
        <f t="shared" si="14"/>
        <v>5</v>
      </c>
      <c r="G952" t="str">
        <f>STANDINGS_R[[#This Row],[League]]&amp;STANDINGS_R[[#This Row],[Team]]</f>
        <v>$150 Draft Champions Feb 06 1:00 pm Lg.3658Thefanaddict &amp; Joe</v>
      </c>
    </row>
    <row r="953" spans="1:7" x14ac:dyDescent="0.25">
      <c r="A953">
        <v>928</v>
      </c>
      <c r="B953" t="s">
        <v>498</v>
      </c>
      <c r="C953" t="s">
        <v>1279</v>
      </c>
      <c r="D953">
        <v>1020</v>
      </c>
      <c r="E953">
        <v>1980.5</v>
      </c>
      <c r="F953">
        <f t="shared" si="14"/>
        <v>6</v>
      </c>
      <c r="G953" t="str">
        <f>STANDINGS_R[[#This Row],[League]]&amp;STANDINGS_R[[#This Row],[Team]]</f>
        <v>$150 Draft Champions Feb 06 1:00 pm Lg.3658Gashouse Gorillas</v>
      </c>
    </row>
    <row r="954" spans="1:7" x14ac:dyDescent="0.25">
      <c r="A954">
        <v>1214</v>
      </c>
      <c r="B954" t="s">
        <v>1286</v>
      </c>
      <c r="C954" t="s">
        <v>1279</v>
      </c>
      <c r="D954">
        <v>1000</v>
      </c>
      <c r="E954">
        <v>1694</v>
      </c>
      <c r="F954">
        <f t="shared" si="14"/>
        <v>7</v>
      </c>
      <c r="G954" t="str">
        <f>STANDINGS_R[[#This Row],[League]]&amp;STANDINGS_R[[#This Row],[Team]]</f>
        <v>$150 Draft Champions Feb 06 1:00 pm Lg.3658House by Side of the Road</v>
      </c>
    </row>
    <row r="955" spans="1:7" x14ac:dyDescent="0.25">
      <c r="A955">
        <v>1280</v>
      </c>
      <c r="B955" t="s">
        <v>1283</v>
      </c>
      <c r="C955" t="s">
        <v>1279</v>
      </c>
      <c r="D955">
        <v>995</v>
      </c>
      <c r="E955">
        <v>1625</v>
      </c>
      <c r="F955">
        <f t="shared" si="14"/>
        <v>8</v>
      </c>
      <c r="G955" t="str">
        <f>STANDINGS_R[[#This Row],[League]]&amp;STANDINGS_R[[#This Row],[Team]]</f>
        <v>$150 Draft Champions Feb 06 1:00 pm Lg.3658Bartolo Colon's FitBit 3</v>
      </c>
    </row>
    <row r="956" spans="1:7" x14ac:dyDescent="0.25">
      <c r="A956">
        <v>1377</v>
      </c>
      <c r="B956" t="s">
        <v>1285</v>
      </c>
      <c r="C956" t="s">
        <v>1279</v>
      </c>
      <c r="D956">
        <v>989</v>
      </c>
      <c r="E956">
        <v>1536</v>
      </c>
      <c r="F956">
        <f t="shared" si="14"/>
        <v>9</v>
      </c>
      <c r="G956" t="str">
        <f>STANDINGS_R[[#This Row],[League]]&amp;STANDINGS_R[[#This Row],[Team]]</f>
        <v>$150 Draft Champions Feb 06 1:00 pm Lg.3658Jonny Parlay's</v>
      </c>
    </row>
    <row r="957" spans="1:7" x14ac:dyDescent="0.25">
      <c r="A957">
        <v>1837</v>
      </c>
      <c r="B957" t="s">
        <v>307</v>
      </c>
      <c r="C957" t="s">
        <v>1279</v>
      </c>
      <c r="D957">
        <v>954</v>
      </c>
      <c r="E957">
        <v>1072</v>
      </c>
      <c r="F957">
        <f t="shared" si="14"/>
        <v>10</v>
      </c>
      <c r="G957" t="str">
        <f>STANDINGS_R[[#This Row],[League]]&amp;STANDINGS_R[[#This Row],[Team]]</f>
        <v>$150 Draft Champions Feb 06 1:00 pm Lg.3658Famous Grouse</v>
      </c>
    </row>
    <row r="958" spans="1:7" x14ac:dyDescent="0.25">
      <c r="A958">
        <v>2085</v>
      </c>
      <c r="B958" t="s">
        <v>7</v>
      </c>
      <c r="C958" t="s">
        <v>1279</v>
      </c>
      <c r="D958">
        <v>934</v>
      </c>
      <c r="E958">
        <v>829.5</v>
      </c>
      <c r="F958">
        <f t="shared" si="14"/>
        <v>11</v>
      </c>
      <c r="G958" t="str">
        <f>STANDINGS_R[[#This Row],[League]]&amp;STANDINGS_R[[#This Row],[Team]]</f>
        <v>$150 Draft Champions Feb 06 1:00 pm Lg.3658Team Miller</v>
      </c>
    </row>
    <row r="959" spans="1:7" x14ac:dyDescent="0.25">
      <c r="A959">
        <v>2231</v>
      </c>
      <c r="B959" t="s">
        <v>889</v>
      </c>
      <c r="C959" t="s">
        <v>1279</v>
      </c>
      <c r="D959">
        <v>920</v>
      </c>
      <c r="E959">
        <v>685</v>
      </c>
      <c r="F959">
        <f t="shared" si="14"/>
        <v>12</v>
      </c>
      <c r="G959" t="str">
        <f>STANDINGS_R[[#This Row],[League]]&amp;STANDINGS_R[[#This Row],[Team]]</f>
        <v>$150 Draft Champions Feb 06 1:00 pm Lg.3658Team Thompson</v>
      </c>
    </row>
    <row r="960" spans="1:7" x14ac:dyDescent="0.25">
      <c r="A960">
        <v>2443</v>
      </c>
      <c r="B960" t="s">
        <v>1287</v>
      </c>
      <c r="C960" t="s">
        <v>1279</v>
      </c>
      <c r="D960">
        <v>895</v>
      </c>
      <c r="E960">
        <v>469.5</v>
      </c>
      <c r="F960">
        <f t="shared" si="14"/>
        <v>13</v>
      </c>
      <c r="G960" t="str">
        <f>STANDINGS_R[[#This Row],[League]]&amp;STANDINGS_R[[#This Row],[Team]]</f>
        <v>$150 Draft Champions Feb 06 1:00 pm Lg.3658Team Nichols</v>
      </c>
    </row>
    <row r="961" spans="1:7" x14ac:dyDescent="0.25">
      <c r="A961">
        <v>2715</v>
      </c>
      <c r="B961" t="s">
        <v>1282</v>
      </c>
      <c r="C961" t="s">
        <v>1279</v>
      </c>
      <c r="D961">
        <v>848</v>
      </c>
      <c r="E961">
        <v>199</v>
      </c>
      <c r="F961">
        <f t="shared" si="14"/>
        <v>14</v>
      </c>
      <c r="G961" t="str">
        <f>STANDINGS_R[[#This Row],[League]]&amp;STANDINGS_R[[#This Row],[Team]]</f>
        <v>$150 Draft Champions Feb 06 1:00 pm Lg.3658The Somnambulants</v>
      </c>
    </row>
    <row r="962" spans="1:7" x14ac:dyDescent="0.25">
      <c r="A962">
        <v>2797</v>
      </c>
      <c r="B962" t="s">
        <v>379</v>
      </c>
      <c r="C962" t="s">
        <v>1279</v>
      </c>
      <c r="D962">
        <v>826</v>
      </c>
      <c r="E962">
        <v>115.5</v>
      </c>
      <c r="F962">
        <f t="shared" si="14"/>
        <v>15</v>
      </c>
      <c r="G962" t="str">
        <f>STANDINGS_R[[#This Row],[League]]&amp;STANDINGS_R[[#This Row],[Team]]</f>
        <v>$150 Draft Champions Feb 06 1:00 pm Lg.3658smackers V</v>
      </c>
    </row>
    <row r="963" spans="1:7" x14ac:dyDescent="0.25">
      <c r="A963">
        <v>10</v>
      </c>
      <c r="B963" t="s">
        <v>168</v>
      </c>
      <c r="C963" t="s">
        <v>1289</v>
      </c>
      <c r="D963">
        <v>1169</v>
      </c>
      <c r="E963">
        <v>2901</v>
      </c>
      <c r="F963">
        <f t="shared" ref="F963:F1026" si="15">IF(C963=C962,F962+1,1)</f>
        <v>1</v>
      </c>
      <c r="G963" t="str">
        <f>STANDINGS_R[[#This Row],[League]]&amp;STANDINGS_R[[#This Row],[Team]]</f>
        <v>$150 Draft Champions Feb 06 1:00 pm Lg.3665Millertime1</v>
      </c>
    </row>
    <row r="964" spans="1:7" x14ac:dyDescent="0.25">
      <c r="A964">
        <v>459</v>
      </c>
      <c r="B964" t="s">
        <v>1291</v>
      </c>
      <c r="C964" t="s">
        <v>1289</v>
      </c>
      <c r="D964">
        <v>1059</v>
      </c>
      <c r="E964">
        <v>2454.5</v>
      </c>
      <c r="F964">
        <f t="shared" si="15"/>
        <v>2</v>
      </c>
      <c r="G964" t="str">
        <f>STANDINGS_R[[#This Row],[League]]&amp;STANDINGS_R[[#This Row],[Team]]</f>
        <v>$150 Draft Champions Feb 06 1:00 pm Lg.3665TP for my Bung-ho</v>
      </c>
    </row>
    <row r="965" spans="1:7" x14ac:dyDescent="0.25">
      <c r="A965">
        <v>789</v>
      </c>
      <c r="B965" t="s">
        <v>1293</v>
      </c>
      <c r="C965" t="s">
        <v>1289</v>
      </c>
      <c r="D965">
        <v>1031</v>
      </c>
      <c r="E965">
        <v>2124</v>
      </c>
      <c r="F965">
        <f t="shared" si="15"/>
        <v>3</v>
      </c>
      <c r="G965" t="str">
        <f>STANDINGS_R[[#This Row],[League]]&amp;STANDINGS_R[[#This Row],[Team]]</f>
        <v>$150 Draft Champions Feb 06 1:00 pm Lg.3665Team Camp</v>
      </c>
    </row>
    <row r="966" spans="1:7" x14ac:dyDescent="0.25">
      <c r="A966">
        <v>865</v>
      </c>
      <c r="B966" t="s">
        <v>347</v>
      </c>
      <c r="C966" t="s">
        <v>1289</v>
      </c>
      <c r="D966">
        <v>1025</v>
      </c>
      <c r="E966">
        <v>2045.5</v>
      </c>
      <c r="F966">
        <f t="shared" si="15"/>
        <v>4</v>
      </c>
      <c r="G966" t="str">
        <f>STANDINGS_R[[#This Row],[League]]&amp;STANDINGS_R[[#This Row],[Team]]</f>
        <v>$150 Draft Champions Feb 06 1:00 pm Lg.3665Plati-puses</v>
      </c>
    </row>
    <row r="967" spans="1:7" x14ac:dyDescent="0.25">
      <c r="A967">
        <v>933</v>
      </c>
      <c r="B967" t="s">
        <v>1294</v>
      </c>
      <c r="C967" t="s">
        <v>1289</v>
      </c>
      <c r="D967">
        <v>1020</v>
      </c>
      <c r="E967">
        <v>1980.5</v>
      </c>
      <c r="F967">
        <f t="shared" si="15"/>
        <v>5</v>
      </c>
      <c r="G967" t="str">
        <f>STANDINGS_R[[#This Row],[League]]&amp;STANDINGS_R[[#This Row],[Team]]</f>
        <v>$150 Draft Champions Feb 06 1:00 pm Lg.3665Side Baby</v>
      </c>
    </row>
    <row r="968" spans="1:7" x14ac:dyDescent="0.25">
      <c r="A968">
        <v>1140</v>
      </c>
      <c r="B968" t="s">
        <v>484</v>
      </c>
      <c r="C968" t="s">
        <v>1289</v>
      </c>
      <c r="D968">
        <v>1005</v>
      </c>
      <c r="E968">
        <v>1767.5</v>
      </c>
      <c r="F968">
        <f t="shared" si="15"/>
        <v>6</v>
      </c>
      <c r="G968" t="str">
        <f>STANDINGS_R[[#This Row],[League]]&amp;STANDINGS_R[[#This Row],[Team]]</f>
        <v>$150 Draft Champions Feb 06 1:00 pm Lg.3665Birdsnterps</v>
      </c>
    </row>
    <row r="969" spans="1:7" x14ac:dyDescent="0.25">
      <c r="A969">
        <v>1315</v>
      </c>
      <c r="B969" t="s">
        <v>1292</v>
      </c>
      <c r="C969" t="s">
        <v>1289</v>
      </c>
      <c r="D969">
        <v>993</v>
      </c>
      <c r="E969">
        <v>1595.5</v>
      </c>
      <c r="F969">
        <f t="shared" si="15"/>
        <v>7</v>
      </c>
      <c r="G969" t="str">
        <f>STANDINGS_R[[#This Row],[League]]&amp;STANDINGS_R[[#This Row],[Team]]</f>
        <v>$150 Draft Champions Feb 06 1:00 pm Lg.3665Goblins Kill</v>
      </c>
    </row>
    <row r="970" spans="1:7" x14ac:dyDescent="0.25">
      <c r="A970">
        <v>1426</v>
      </c>
      <c r="B970" t="s">
        <v>1290</v>
      </c>
      <c r="C970" t="s">
        <v>1289</v>
      </c>
      <c r="D970">
        <v>986</v>
      </c>
      <c r="E970">
        <v>1491</v>
      </c>
      <c r="F970">
        <f t="shared" si="15"/>
        <v>8</v>
      </c>
      <c r="G970" t="str">
        <f>STANDINGS_R[[#This Row],[League]]&amp;STANDINGS_R[[#This Row],[Team]]</f>
        <v>$150 Draft Champions Feb 06 1:00 pm Lg.3665What Was I Thinking</v>
      </c>
    </row>
    <row r="971" spans="1:7" x14ac:dyDescent="0.25">
      <c r="A971">
        <v>1468</v>
      </c>
      <c r="B971" t="s">
        <v>172</v>
      </c>
      <c r="C971" t="s">
        <v>1289</v>
      </c>
      <c r="D971">
        <v>983</v>
      </c>
      <c r="E971">
        <v>1447.5</v>
      </c>
      <c r="F971">
        <f t="shared" si="15"/>
        <v>9</v>
      </c>
      <c r="G971" t="str">
        <f>STANDINGS_R[[#This Row],[League]]&amp;STANDINGS_R[[#This Row],[Team]]</f>
        <v>$150 Draft Champions Feb 06 1:00 pm Lg.3665Wandering Wheelies</v>
      </c>
    </row>
    <row r="972" spans="1:7" x14ac:dyDescent="0.25">
      <c r="A972">
        <v>1697</v>
      </c>
      <c r="B972" t="s">
        <v>1288</v>
      </c>
      <c r="C972" t="s">
        <v>1289</v>
      </c>
      <c r="D972">
        <v>966</v>
      </c>
      <c r="E972">
        <v>1216</v>
      </c>
      <c r="F972">
        <f t="shared" si="15"/>
        <v>10</v>
      </c>
      <c r="G972" t="str">
        <f>STANDINGS_R[[#This Row],[League]]&amp;STANDINGS_R[[#This Row],[Team]]</f>
        <v>$150 Draft Champions Feb 06 1:00 pm Lg.3665Peculiar Features</v>
      </c>
    </row>
    <row r="973" spans="1:7" x14ac:dyDescent="0.25">
      <c r="A973">
        <v>1758</v>
      </c>
      <c r="B973" t="s">
        <v>1297</v>
      </c>
      <c r="C973" t="s">
        <v>1289</v>
      </c>
      <c r="D973">
        <v>960</v>
      </c>
      <c r="E973">
        <v>1147.5</v>
      </c>
      <c r="F973">
        <f t="shared" si="15"/>
        <v>11</v>
      </c>
      <c r="G973" t="str">
        <f>STANDINGS_R[[#This Row],[League]]&amp;STANDINGS_R[[#This Row],[Team]]</f>
        <v>$150 Draft Champions Feb 06 1:00 pm Lg.3665Beasts of da Bay</v>
      </c>
    </row>
    <row r="974" spans="1:7" x14ac:dyDescent="0.25">
      <c r="A974">
        <v>2042</v>
      </c>
      <c r="B974" t="s">
        <v>1296</v>
      </c>
      <c r="C974" t="s">
        <v>1289</v>
      </c>
      <c r="D974">
        <v>938</v>
      </c>
      <c r="E974">
        <v>868.5</v>
      </c>
      <c r="F974">
        <f t="shared" si="15"/>
        <v>12</v>
      </c>
      <c r="G974" t="str">
        <f>STANDINGS_R[[#This Row],[League]]&amp;STANDINGS_R[[#This Row],[Team]]</f>
        <v>$150 Draft Champions Feb 06 1:00 pm Lg.3665N. Correan Nukes</v>
      </c>
    </row>
    <row r="975" spans="1:7" x14ac:dyDescent="0.25">
      <c r="A975">
        <v>2103</v>
      </c>
      <c r="B975" t="s">
        <v>1295</v>
      </c>
      <c r="C975" t="s">
        <v>1289</v>
      </c>
      <c r="D975">
        <v>932</v>
      </c>
      <c r="E975">
        <v>808</v>
      </c>
      <c r="F975">
        <f t="shared" si="15"/>
        <v>13</v>
      </c>
      <c r="G975" t="str">
        <f>STANDINGS_R[[#This Row],[League]]&amp;STANDINGS_R[[#This Row],[Team]]</f>
        <v>$150 Draft Champions Feb 06 1:00 pm Lg.3665Shake and Bake</v>
      </c>
    </row>
    <row r="976" spans="1:7" x14ac:dyDescent="0.25">
      <c r="A976">
        <v>2288</v>
      </c>
      <c r="B976" t="s">
        <v>196</v>
      </c>
      <c r="C976" t="s">
        <v>1289</v>
      </c>
      <c r="D976">
        <v>914</v>
      </c>
      <c r="E976">
        <v>626</v>
      </c>
      <c r="F976">
        <f t="shared" si="15"/>
        <v>14</v>
      </c>
      <c r="G976" t="str">
        <f>STANDINGS_R[[#This Row],[League]]&amp;STANDINGS_R[[#This Row],[Team]]</f>
        <v>$150 Draft Champions Feb 06 1:00 pm Lg.3665Speed Kills</v>
      </c>
    </row>
    <row r="977" spans="1:7" x14ac:dyDescent="0.25">
      <c r="A977">
        <v>2637</v>
      </c>
      <c r="B977" t="s">
        <v>490</v>
      </c>
      <c r="C977" t="s">
        <v>1289</v>
      </c>
      <c r="D977">
        <v>865</v>
      </c>
      <c r="E977">
        <v>275</v>
      </c>
      <c r="F977">
        <f t="shared" si="15"/>
        <v>15</v>
      </c>
      <c r="G977" t="str">
        <f>STANDINGS_R[[#This Row],[League]]&amp;STANDINGS_R[[#This Row],[Team]]</f>
        <v>$150 Draft Champions Feb 06 1:00 pm Lg.3665Fox Force Five</v>
      </c>
    </row>
    <row r="978" spans="1:7" x14ac:dyDescent="0.25">
      <c r="A978">
        <v>66</v>
      </c>
      <c r="B978" t="s">
        <v>1302</v>
      </c>
      <c r="C978" t="s">
        <v>1299</v>
      </c>
      <c r="D978">
        <v>1126</v>
      </c>
      <c r="E978">
        <v>2845</v>
      </c>
      <c r="F978">
        <f t="shared" si="15"/>
        <v>1</v>
      </c>
      <c r="G978" t="str">
        <f>STANDINGS_R[[#This Row],[League]]&amp;STANDINGS_R[[#This Row],[Team]]</f>
        <v>$150 Draft Champions Feb 07 1:00 pm Lg.3668Black Star Don</v>
      </c>
    </row>
    <row r="979" spans="1:7" x14ac:dyDescent="0.25">
      <c r="A979">
        <v>216</v>
      </c>
      <c r="B979" t="s">
        <v>1298</v>
      </c>
      <c r="C979" t="s">
        <v>1299</v>
      </c>
      <c r="D979">
        <v>1091</v>
      </c>
      <c r="E979">
        <v>2697</v>
      </c>
      <c r="F979">
        <f t="shared" si="15"/>
        <v>2</v>
      </c>
      <c r="G979" t="str">
        <f>STANDINGS_R[[#This Row],[League]]&amp;STANDINGS_R[[#This Row],[Team]]</f>
        <v>$150 Draft Champions Feb 07 1:00 pm Lg.3668Team Winhold</v>
      </c>
    </row>
    <row r="980" spans="1:7" x14ac:dyDescent="0.25">
      <c r="A980">
        <v>396</v>
      </c>
      <c r="B980" t="s">
        <v>1301</v>
      </c>
      <c r="C980" t="s">
        <v>1299</v>
      </c>
      <c r="D980">
        <v>1066</v>
      </c>
      <c r="E980">
        <v>2512.5</v>
      </c>
      <c r="F980">
        <f t="shared" si="15"/>
        <v>3</v>
      </c>
      <c r="G980" t="str">
        <f>STANDINGS_R[[#This Row],[League]]&amp;STANDINGS_R[[#This Row],[Team]]</f>
        <v>$150 Draft Champions Feb 07 1:00 pm Lg.3668Ithaca Bombers II</v>
      </c>
    </row>
    <row r="981" spans="1:7" x14ac:dyDescent="0.25">
      <c r="A981">
        <v>462</v>
      </c>
      <c r="B981" t="s">
        <v>1303</v>
      </c>
      <c r="C981" t="s">
        <v>1299</v>
      </c>
      <c r="D981">
        <v>1059</v>
      </c>
      <c r="E981">
        <v>2454.5</v>
      </c>
      <c r="F981">
        <f t="shared" si="15"/>
        <v>4</v>
      </c>
      <c r="G981" t="str">
        <f>STANDINGS_R[[#This Row],[League]]&amp;STANDINGS_R[[#This Row],[Team]]</f>
        <v>$150 Draft Champions Feb 07 1:00 pm Lg.3668Tom Selleck's Moustache</v>
      </c>
    </row>
    <row r="982" spans="1:7" x14ac:dyDescent="0.25">
      <c r="A982">
        <v>540</v>
      </c>
      <c r="B982" t="s">
        <v>1307</v>
      </c>
      <c r="C982" t="s">
        <v>1299</v>
      </c>
      <c r="D982">
        <v>1052</v>
      </c>
      <c r="E982">
        <v>2377</v>
      </c>
      <c r="F982">
        <f t="shared" si="15"/>
        <v>5</v>
      </c>
      <c r="G982" t="str">
        <f>STANDINGS_R[[#This Row],[League]]&amp;STANDINGS_R[[#This Row],[Team]]</f>
        <v>$150 Draft Champions Feb 07 1:00 pm Lg.3668Team LeValley 5</v>
      </c>
    </row>
    <row r="983" spans="1:7" x14ac:dyDescent="0.25">
      <c r="A983">
        <v>698</v>
      </c>
      <c r="B983" t="s">
        <v>1304</v>
      </c>
      <c r="C983" t="s">
        <v>1299</v>
      </c>
      <c r="D983">
        <v>1037</v>
      </c>
      <c r="E983">
        <v>2207.5</v>
      </c>
      <c r="F983">
        <f t="shared" si="15"/>
        <v>6</v>
      </c>
      <c r="G983" t="str">
        <f>STANDINGS_R[[#This Row],[League]]&amp;STANDINGS_R[[#This Row],[Team]]</f>
        <v>$150 Draft Champions Feb 07 1:00 pm Lg.3668Dead Red</v>
      </c>
    </row>
    <row r="984" spans="1:7" x14ac:dyDescent="0.25">
      <c r="A984">
        <v>760</v>
      </c>
      <c r="B984" t="s">
        <v>1306</v>
      </c>
      <c r="C984" t="s">
        <v>1299</v>
      </c>
      <c r="D984">
        <v>1033</v>
      </c>
      <c r="E984">
        <v>2152</v>
      </c>
      <c r="F984">
        <f t="shared" si="15"/>
        <v>7</v>
      </c>
      <c r="G984" t="str">
        <f>STANDINGS_R[[#This Row],[League]]&amp;STANDINGS_R[[#This Row],[Team]]</f>
        <v>$150 Draft Champions Feb 07 1:00 pm Lg.3668Mustard Tigers</v>
      </c>
    </row>
    <row r="985" spans="1:7" x14ac:dyDescent="0.25">
      <c r="A985">
        <v>1643</v>
      </c>
      <c r="B985" t="s">
        <v>1309</v>
      </c>
      <c r="C985" t="s">
        <v>1299</v>
      </c>
      <c r="D985">
        <v>970</v>
      </c>
      <c r="E985">
        <v>1265.5</v>
      </c>
      <c r="F985">
        <f t="shared" si="15"/>
        <v>8</v>
      </c>
      <c r="G985" t="str">
        <f>STANDINGS_R[[#This Row],[League]]&amp;STANDINGS_R[[#This Row],[Team]]</f>
        <v>$150 Draft Champions Feb 07 1:00 pm Lg.3668Down to the wire</v>
      </c>
    </row>
    <row r="986" spans="1:7" x14ac:dyDescent="0.25">
      <c r="A986">
        <v>1759</v>
      </c>
      <c r="B986" t="s">
        <v>251</v>
      </c>
      <c r="C986" t="s">
        <v>1299</v>
      </c>
      <c r="D986">
        <v>960</v>
      </c>
      <c r="E986">
        <v>1147.5</v>
      </c>
      <c r="F986">
        <f t="shared" si="15"/>
        <v>9</v>
      </c>
      <c r="G986" t="str">
        <f>STANDINGS_R[[#This Row],[League]]&amp;STANDINGS_R[[#This Row],[Team]]</f>
        <v>$150 Draft Champions Feb 07 1:00 pm Lg.3668Big Dickey</v>
      </c>
    </row>
    <row r="987" spans="1:7" x14ac:dyDescent="0.25">
      <c r="A987">
        <v>1873</v>
      </c>
      <c r="B987" t="s">
        <v>1300</v>
      </c>
      <c r="C987" t="s">
        <v>1299</v>
      </c>
      <c r="D987">
        <v>951</v>
      </c>
      <c r="E987">
        <v>1035.5</v>
      </c>
      <c r="F987">
        <f t="shared" si="15"/>
        <v>10</v>
      </c>
      <c r="G987" t="str">
        <f>STANDINGS_R[[#This Row],[League]]&amp;STANDINGS_R[[#This Row],[Team]]</f>
        <v>$150 Draft Champions Feb 07 1:00 pm Lg.3668Dirka Dirka Dinger</v>
      </c>
    </row>
    <row r="988" spans="1:7" x14ac:dyDescent="0.25">
      <c r="A988">
        <v>2170</v>
      </c>
      <c r="B988" t="s">
        <v>1311</v>
      </c>
      <c r="C988" t="s">
        <v>1299</v>
      </c>
      <c r="D988">
        <v>925</v>
      </c>
      <c r="E988">
        <v>740</v>
      </c>
      <c r="F988">
        <f t="shared" si="15"/>
        <v>11</v>
      </c>
      <c r="G988" t="str">
        <f>STANDINGS_R[[#This Row],[League]]&amp;STANDINGS_R[[#This Row],[Team]]</f>
        <v>$150 Draft Champions Feb 07 1:00 pm Lg.3668Hubert Sumlin</v>
      </c>
    </row>
    <row r="989" spans="1:7" x14ac:dyDescent="0.25">
      <c r="A989">
        <v>2343</v>
      </c>
      <c r="B989" t="s">
        <v>1308</v>
      </c>
      <c r="C989" t="s">
        <v>1299</v>
      </c>
      <c r="D989">
        <v>909</v>
      </c>
      <c r="E989">
        <v>569.5</v>
      </c>
      <c r="F989">
        <f t="shared" si="15"/>
        <v>12</v>
      </c>
      <c r="G989" t="str">
        <f>STANDINGS_R[[#This Row],[League]]&amp;STANDINGS_R[[#This Row],[Team]]</f>
        <v>$150 Draft Champions Feb 07 1:00 pm Lg.3668SLAAAYER</v>
      </c>
    </row>
    <row r="990" spans="1:7" x14ac:dyDescent="0.25">
      <c r="A990">
        <v>2387</v>
      </c>
      <c r="B990" t="s">
        <v>1305</v>
      </c>
      <c r="C990" t="s">
        <v>1299</v>
      </c>
      <c r="D990">
        <v>904</v>
      </c>
      <c r="E990">
        <v>528.5</v>
      </c>
      <c r="F990">
        <f t="shared" si="15"/>
        <v>13</v>
      </c>
      <c r="G990" t="str">
        <f>STANDINGS_R[[#This Row],[League]]&amp;STANDINGS_R[[#This Row],[Team]]</f>
        <v>$150 Draft Champions Feb 07 1:00 pm Lg.3668Team Langenderfer</v>
      </c>
    </row>
    <row r="991" spans="1:7" x14ac:dyDescent="0.25">
      <c r="A991">
        <v>2581</v>
      </c>
      <c r="B991" t="s">
        <v>1312</v>
      </c>
      <c r="C991" t="s">
        <v>1299</v>
      </c>
      <c r="D991">
        <v>875</v>
      </c>
      <c r="E991">
        <v>331</v>
      </c>
      <c r="F991">
        <f t="shared" si="15"/>
        <v>14</v>
      </c>
      <c r="G991" t="str">
        <f>STANDINGS_R[[#This Row],[League]]&amp;STANDINGS_R[[#This Row],[Team]]</f>
        <v>$150 Draft Champions Feb 07 1:00 pm Lg.3668Sasquatch</v>
      </c>
    </row>
    <row r="992" spans="1:7" x14ac:dyDescent="0.25">
      <c r="A992">
        <v>2700</v>
      </c>
      <c r="B992" t="s">
        <v>1310</v>
      </c>
      <c r="C992" t="s">
        <v>1299</v>
      </c>
      <c r="D992">
        <v>852</v>
      </c>
      <c r="E992">
        <v>212.5</v>
      </c>
      <c r="F992">
        <f t="shared" si="15"/>
        <v>15</v>
      </c>
      <c r="G992" t="str">
        <f>STANDINGS_R[[#This Row],[League]]&amp;STANDINGS_R[[#This Row],[Team]]</f>
        <v>$150 Draft Champions Feb 07 1:00 pm Lg.3668Rowsdower</v>
      </c>
    </row>
    <row r="993" spans="1:7" x14ac:dyDescent="0.25">
      <c r="A993">
        <v>433</v>
      </c>
      <c r="B993" t="s">
        <v>1321</v>
      </c>
      <c r="C993" t="s">
        <v>1314</v>
      </c>
      <c r="D993">
        <v>1062</v>
      </c>
      <c r="E993">
        <v>2477.5</v>
      </c>
      <c r="F993">
        <f t="shared" si="15"/>
        <v>1</v>
      </c>
      <c r="G993" t="str">
        <f>STANDINGS_R[[#This Row],[League]]&amp;STANDINGS_R[[#This Row],[Team]]</f>
        <v>$150 Draft Champions Feb 08 1:00 pm Lg.3669Kissing Bandits</v>
      </c>
    </row>
    <row r="994" spans="1:7" x14ac:dyDescent="0.25">
      <c r="A994">
        <v>625</v>
      </c>
      <c r="B994" t="s">
        <v>1313</v>
      </c>
      <c r="C994" t="s">
        <v>1314</v>
      </c>
      <c r="D994">
        <v>1043</v>
      </c>
      <c r="E994">
        <v>2284</v>
      </c>
      <c r="F994">
        <f t="shared" si="15"/>
        <v>2</v>
      </c>
      <c r="G994" t="str">
        <f>STANDINGS_R[[#This Row],[League]]&amp;STANDINGS_R[[#This Row],[Team]]</f>
        <v>$150 Draft Champions Feb 08 1:00 pm Lg.3669Dynamic Duo</v>
      </c>
    </row>
    <row r="995" spans="1:7" x14ac:dyDescent="0.25">
      <c r="A995">
        <v>754</v>
      </c>
      <c r="B995" t="s">
        <v>1316</v>
      </c>
      <c r="C995" t="s">
        <v>1314</v>
      </c>
      <c r="D995">
        <v>1033</v>
      </c>
      <c r="E995">
        <v>2152</v>
      </c>
      <c r="F995">
        <f t="shared" si="15"/>
        <v>3</v>
      </c>
      <c r="G995" t="str">
        <f>STANDINGS_R[[#This Row],[League]]&amp;STANDINGS_R[[#This Row],[Team]]</f>
        <v>$150 Draft Champions Feb 08 1:00 pm Lg.3669Filthy Nasty and Verly</v>
      </c>
    </row>
    <row r="996" spans="1:7" x14ac:dyDescent="0.25">
      <c r="A996">
        <v>954</v>
      </c>
      <c r="B996" t="s">
        <v>492</v>
      </c>
      <c r="C996" t="s">
        <v>1314</v>
      </c>
      <c r="D996">
        <v>1018</v>
      </c>
      <c r="E996">
        <v>1948</v>
      </c>
      <c r="F996">
        <f t="shared" si="15"/>
        <v>4</v>
      </c>
      <c r="G996" t="str">
        <f>STANDINGS_R[[#This Row],[League]]&amp;STANDINGS_R[[#This Row],[Team]]</f>
        <v>$150 Draft Champions Feb 08 1:00 pm Lg.3669Arrickdale Warthogs</v>
      </c>
    </row>
    <row r="997" spans="1:7" x14ac:dyDescent="0.25">
      <c r="A997">
        <v>976</v>
      </c>
      <c r="B997" t="s">
        <v>131</v>
      </c>
      <c r="C997" t="s">
        <v>1314</v>
      </c>
      <c r="D997">
        <v>1017</v>
      </c>
      <c r="E997">
        <v>1929.5</v>
      </c>
      <c r="F997">
        <f t="shared" si="15"/>
        <v>5</v>
      </c>
      <c r="G997" t="str">
        <f>STANDINGS_R[[#This Row],[League]]&amp;STANDINGS_R[[#This Row],[Team]]</f>
        <v>$150 Draft Champions Feb 08 1:00 pm Lg.3669Las Vegas Blvd III</v>
      </c>
    </row>
    <row r="998" spans="1:7" x14ac:dyDescent="0.25">
      <c r="A998">
        <v>989</v>
      </c>
      <c r="B998" t="s">
        <v>1315</v>
      </c>
      <c r="C998" t="s">
        <v>1314</v>
      </c>
      <c r="D998">
        <v>1017</v>
      </c>
      <c r="E998">
        <v>1929.5</v>
      </c>
      <c r="F998">
        <f t="shared" si="15"/>
        <v>6</v>
      </c>
      <c r="G998" t="str">
        <f>STANDINGS_R[[#This Row],[League]]&amp;STANDINGS_R[[#This Row],[Team]]</f>
        <v>$150 Draft Champions Feb 08 1:00 pm Lg.3669team osborne</v>
      </c>
    </row>
    <row r="999" spans="1:7" x14ac:dyDescent="0.25">
      <c r="A999">
        <v>1247</v>
      </c>
      <c r="B999" t="s">
        <v>1318</v>
      </c>
      <c r="C999" t="s">
        <v>1314</v>
      </c>
      <c r="D999">
        <v>998</v>
      </c>
      <c r="E999">
        <v>1666.5</v>
      </c>
      <c r="F999">
        <f t="shared" si="15"/>
        <v>7</v>
      </c>
      <c r="G999" t="str">
        <f>STANDINGS_R[[#This Row],[League]]&amp;STANDINGS_R[[#This Row],[Team]]</f>
        <v>$150 Draft Champions Feb 08 1:00 pm Lg.3669Team MCHUGH</v>
      </c>
    </row>
    <row r="1000" spans="1:7" x14ac:dyDescent="0.25">
      <c r="A1000">
        <v>1352</v>
      </c>
      <c r="B1000" t="s">
        <v>1320</v>
      </c>
      <c r="C1000" t="s">
        <v>1314</v>
      </c>
      <c r="D1000">
        <v>991</v>
      </c>
      <c r="E1000">
        <v>1562</v>
      </c>
      <c r="F1000">
        <f t="shared" si="15"/>
        <v>8</v>
      </c>
      <c r="G1000" t="str">
        <f>STANDINGS_R[[#This Row],[League]]&amp;STANDINGS_R[[#This Row],[Team]]</f>
        <v>$150 Draft Champions Feb 08 1:00 pm Lg.3669THE TRIBE*</v>
      </c>
    </row>
    <row r="1001" spans="1:7" x14ac:dyDescent="0.25">
      <c r="A1001">
        <v>1376</v>
      </c>
      <c r="B1001" t="s">
        <v>1319</v>
      </c>
      <c r="C1001" t="s">
        <v>1314</v>
      </c>
      <c r="D1001">
        <v>989</v>
      </c>
      <c r="E1001">
        <v>1536</v>
      </c>
      <c r="F1001">
        <f t="shared" si="15"/>
        <v>9</v>
      </c>
      <c r="G1001" t="str">
        <f>STANDINGS_R[[#This Row],[League]]&amp;STANDINGS_R[[#This Row],[Team]]</f>
        <v>$150 Draft Champions Feb 08 1:00 pm Lg.3669Inspector BABIP 101</v>
      </c>
    </row>
    <row r="1002" spans="1:7" x14ac:dyDescent="0.25">
      <c r="A1002">
        <v>1388</v>
      </c>
      <c r="B1002" t="s">
        <v>1317</v>
      </c>
      <c r="C1002" t="s">
        <v>1314</v>
      </c>
      <c r="D1002">
        <v>988</v>
      </c>
      <c r="E1002">
        <v>1521.5</v>
      </c>
      <c r="F1002">
        <f t="shared" si="15"/>
        <v>10</v>
      </c>
      <c r="G1002" t="str">
        <f>STANDINGS_R[[#This Row],[League]]&amp;STANDINGS_R[[#This Row],[Team]]</f>
        <v>$150 Draft Champions Feb 08 1:00 pm Lg.3669Maeda in America</v>
      </c>
    </row>
    <row r="1003" spans="1:7" x14ac:dyDescent="0.25">
      <c r="A1003">
        <v>1543</v>
      </c>
      <c r="B1003" t="s">
        <v>1323</v>
      </c>
      <c r="C1003" t="s">
        <v>1314</v>
      </c>
      <c r="D1003">
        <v>978</v>
      </c>
      <c r="E1003">
        <v>1372</v>
      </c>
      <c r="F1003">
        <f t="shared" si="15"/>
        <v>11</v>
      </c>
      <c r="G1003" t="str">
        <f>STANDINGS_R[[#This Row],[League]]&amp;STANDINGS_R[[#This Row],[Team]]</f>
        <v>$150 Draft Champions Feb 08 1:00 pm Lg.3669Team Chaloux</v>
      </c>
    </row>
    <row r="1004" spans="1:7" x14ac:dyDescent="0.25">
      <c r="A1004">
        <v>1790</v>
      </c>
      <c r="B1004" t="s">
        <v>1322</v>
      </c>
      <c r="C1004" t="s">
        <v>1314</v>
      </c>
      <c r="D1004">
        <v>958</v>
      </c>
      <c r="E1004">
        <v>1120</v>
      </c>
      <c r="F1004">
        <f t="shared" si="15"/>
        <v>12</v>
      </c>
      <c r="G1004" t="str">
        <f>STANDINGS_R[[#This Row],[League]]&amp;STANDINGS_R[[#This Row],[Team]]</f>
        <v>$150 Draft Champions Feb 08 1:00 pm Lg.3669CourageousNordicWarrior22</v>
      </c>
    </row>
    <row r="1005" spans="1:7" x14ac:dyDescent="0.25">
      <c r="A1005">
        <v>2106</v>
      </c>
      <c r="B1005" t="s">
        <v>701</v>
      </c>
      <c r="C1005" t="s">
        <v>1314</v>
      </c>
      <c r="D1005">
        <v>932</v>
      </c>
      <c r="E1005">
        <v>808</v>
      </c>
      <c r="F1005">
        <f t="shared" si="15"/>
        <v>13</v>
      </c>
      <c r="G1005" t="str">
        <f>STANDINGS_R[[#This Row],[League]]&amp;STANDINGS_R[[#This Row],[Team]]</f>
        <v>$150 Draft Champions Feb 08 1:00 pm Lg.3669Team Shepherd</v>
      </c>
    </row>
    <row r="1006" spans="1:7" x14ac:dyDescent="0.25">
      <c r="A1006">
        <v>2496</v>
      </c>
      <c r="B1006" t="s">
        <v>1324</v>
      </c>
      <c r="C1006" t="s">
        <v>1314</v>
      </c>
      <c r="D1006">
        <v>887</v>
      </c>
      <c r="E1006">
        <v>416.5</v>
      </c>
      <c r="F1006">
        <f t="shared" si="15"/>
        <v>14</v>
      </c>
      <c r="G1006" t="str">
        <f>STANDINGS_R[[#This Row],[League]]&amp;STANDINGS_R[[#This Row],[Team]]</f>
        <v>$150 Draft Champions Feb 08 1:00 pm Lg.3669StoolPigeon</v>
      </c>
    </row>
    <row r="1007" spans="1:7" x14ac:dyDescent="0.25">
      <c r="A1007">
        <v>2578</v>
      </c>
      <c r="B1007" t="s">
        <v>1325</v>
      </c>
      <c r="C1007" t="s">
        <v>1314</v>
      </c>
      <c r="D1007">
        <v>876</v>
      </c>
      <c r="E1007">
        <v>336</v>
      </c>
      <c r="F1007">
        <f t="shared" si="15"/>
        <v>15</v>
      </c>
      <c r="G1007" t="str">
        <f>STANDINGS_R[[#This Row],[League]]&amp;STANDINGS_R[[#This Row],[Team]]</f>
        <v>$150 Draft Champions Feb 08 1:00 pm Lg.3669Todd Packer</v>
      </c>
    </row>
    <row r="1008" spans="1:7" x14ac:dyDescent="0.25">
      <c r="A1008">
        <v>61</v>
      </c>
      <c r="B1008" t="s">
        <v>1326</v>
      </c>
      <c r="C1008" t="s">
        <v>1327</v>
      </c>
      <c r="D1008">
        <v>1129</v>
      </c>
      <c r="E1008">
        <v>2851</v>
      </c>
      <c r="F1008">
        <f t="shared" si="15"/>
        <v>1</v>
      </c>
      <c r="G1008" t="str">
        <f>STANDINGS_R[[#This Row],[League]]&amp;STANDINGS_R[[#This Row],[Team]]</f>
        <v>$150 Draft Champions Feb 08 1:00 pm Lg.3671Magic Jacks</v>
      </c>
    </row>
    <row r="1009" spans="1:7" x14ac:dyDescent="0.25">
      <c r="A1009">
        <v>80</v>
      </c>
      <c r="B1009" t="s">
        <v>1330</v>
      </c>
      <c r="C1009" t="s">
        <v>1327</v>
      </c>
      <c r="D1009">
        <v>1119</v>
      </c>
      <c r="E1009">
        <v>2832.5</v>
      </c>
      <c r="F1009">
        <f t="shared" si="15"/>
        <v>2</v>
      </c>
      <c r="G1009" t="str">
        <f>STANDINGS_R[[#This Row],[League]]&amp;STANDINGS_R[[#This Row],[Team]]</f>
        <v>$150 Draft Champions Feb 08 1:00 pm Lg.3671Team palazzo</v>
      </c>
    </row>
    <row r="1010" spans="1:7" x14ac:dyDescent="0.25">
      <c r="A1010">
        <v>656</v>
      </c>
      <c r="B1010" t="s">
        <v>1331</v>
      </c>
      <c r="C1010" t="s">
        <v>1327</v>
      </c>
      <c r="D1010">
        <v>1040</v>
      </c>
      <c r="E1010">
        <v>2249</v>
      </c>
      <c r="F1010">
        <f t="shared" si="15"/>
        <v>3</v>
      </c>
      <c r="G1010" t="str">
        <f>STANDINGS_R[[#This Row],[League]]&amp;STANDINGS_R[[#This Row],[Team]]</f>
        <v>$150 Draft Champions Feb 08 1:00 pm Lg.3671Forever Draft 4</v>
      </c>
    </row>
    <row r="1011" spans="1:7" x14ac:dyDescent="0.25">
      <c r="A1011">
        <v>1531</v>
      </c>
      <c r="B1011" t="s">
        <v>1335</v>
      </c>
      <c r="C1011" t="s">
        <v>1327</v>
      </c>
      <c r="D1011">
        <v>979</v>
      </c>
      <c r="E1011">
        <v>1386</v>
      </c>
      <c r="F1011">
        <f t="shared" si="15"/>
        <v>4</v>
      </c>
      <c r="G1011" t="str">
        <f>STANDINGS_R[[#This Row],[League]]&amp;STANDINGS_R[[#This Row],[Team]]</f>
        <v>$150 Draft Champions Feb 08 1:00 pm Lg.3671sLim picKens1</v>
      </c>
    </row>
    <row r="1012" spans="1:7" x14ac:dyDescent="0.25">
      <c r="A1012">
        <v>1770</v>
      </c>
      <c r="B1012" t="s">
        <v>1336</v>
      </c>
      <c r="C1012" t="s">
        <v>1327</v>
      </c>
      <c r="D1012">
        <v>960</v>
      </c>
      <c r="E1012">
        <v>1147.5</v>
      </c>
      <c r="F1012">
        <f t="shared" si="15"/>
        <v>5</v>
      </c>
      <c r="G1012" t="str">
        <f>STANDINGS_R[[#This Row],[League]]&amp;STANDINGS_R[[#This Row],[Team]]</f>
        <v>$150 Draft Champions Feb 08 1:00 pm Lg.3671Team Madsen</v>
      </c>
    </row>
    <row r="1013" spans="1:7" x14ac:dyDescent="0.25">
      <c r="A1013">
        <v>1859</v>
      </c>
      <c r="B1013" t="s">
        <v>1328</v>
      </c>
      <c r="C1013" t="s">
        <v>1327</v>
      </c>
      <c r="D1013">
        <v>952</v>
      </c>
      <c r="E1013">
        <v>1048</v>
      </c>
      <c r="F1013">
        <f t="shared" si="15"/>
        <v>6</v>
      </c>
      <c r="G1013" t="str">
        <f>STANDINGS_R[[#This Row],[League]]&amp;STANDINGS_R[[#This Row],[Team]]</f>
        <v>$150 Draft Champions Feb 08 1:00 pm Lg.3671Bavaro DC 2</v>
      </c>
    </row>
    <row r="1014" spans="1:7" x14ac:dyDescent="0.25">
      <c r="A1014">
        <v>1861</v>
      </c>
      <c r="B1014" t="s">
        <v>1334</v>
      </c>
      <c r="C1014" t="s">
        <v>1327</v>
      </c>
      <c r="D1014">
        <v>952</v>
      </c>
      <c r="E1014">
        <v>1048</v>
      </c>
      <c r="F1014">
        <f t="shared" si="15"/>
        <v>7</v>
      </c>
      <c r="G1014" t="str">
        <f>STANDINGS_R[[#This Row],[League]]&amp;STANDINGS_R[[#This Row],[Team]]</f>
        <v>$150 Draft Champions Feb 08 1:00 pm Lg.3671Chico Lind's Hermanos - DC 73</v>
      </c>
    </row>
    <row r="1015" spans="1:7" x14ac:dyDescent="0.25">
      <c r="A1015">
        <v>1904</v>
      </c>
      <c r="B1015" t="s">
        <v>1333</v>
      </c>
      <c r="C1015" t="s">
        <v>1327</v>
      </c>
      <c r="D1015">
        <v>948</v>
      </c>
      <c r="E1015">
        <v>1003</v>
      </c>
      <c r="F1015">
        <f t="shared" si="15"/>
        <v>8</v>
      </c>
      <c r="G1015" t="str">
        <f>STANDINGS_R[[#This Row],[League]]&amp;STANDINGS_R[[#This Row],[Team]]</f>
        <v>$150 Draft Champions Feb 08 1:00 pm Lg.3671D'Amico Fan Club</v>
      </c>
    </row>
    <row r="1016" spans="1:7" x14ac:dyDescent="0.25">
      <c r="A1016">
        <v>1905</v>
      </c>
      <c r="B1016" t="s">
        <v>265</v>
      </c>
      <c r="C1016" t="s">
        <v>1327</v>
      </c>
      <c r="D1016">
        <v>948</v>
      </c>
      <c r="E1016">
        <v>1003</v>
      </c>
      <c r="F1016">
        <f t="shared" si="15"/>
        <v>9</v>
      </c>
      <c r="G1016" t="str">
        <f>STANDINGS_R[[#This Row],[League]]&amp;STANDINGS_R[[#This Row],[Team]]</f>
        <v>$150 Draft Champions Feb 08 1:00 pm Lg.3671Dick Poles Staff</v>
      </c>
    </row>
    <row r="1017" spans="1:7" x14ac:dyDescent="0.25">
      <c r="A1017">
        <v>2139</v>
      </c>
      <c r="B1017" t="s">
        <v>1332</v>
      </c>
      <c r="C1017" t="s">
        <v>1327</v>
      </c>
      <c r="D1017">
        <v>929</v>
      </c>
      <c r="E1017">
        <v>778.5</v>
      </c>
      <c r="F1017">
        <f t="shared" si="15"/>
        <v>10</v>
      </c>
      <c r="G1017" t="str">
        <f>STANDINGS_R[[#This Row],[League]]&amp;STANDINGS_R[[#This Row],[Team]]</f>
        <v>$150 Draft Champions Feb 08 1:00 pm Lg.3671Truckers Inc</v>
      </c>
    </row>
    <row r="1018" spans="1:7" x14ac:dyDescent="0.25">
      <c r="A1018">
        <v>2182</v>
      </c>
      <c r="B1018" t="s">
        <v>1329</v>
      </c>
      <c r="C1018" t="s">
        <v>1327</v>
      </c>
      <c r="D1018">
        <v>924</v>
      </c>
      <c r="E1018">
        <v>728</v>
      </c>
      <c r="F1018">
        <f t="shared" si="15"/>
        <v>11</v>
      </c>
      <c r="G1018" t="str">
        <f>STANDINGS_R[[#This Row],[League]]&amp;STANDINGS_R[[#This Row],[Team]]</f>
        <v>$150 Draft Champions Feb 08 1:00 pm Lg.3671Junior Wells</v>
      </c>
    </row>
    <row r="1019" spans="1:7" x14ac:dyDescent="0.25">
      <c r="A1019">
        <v>2344</v>
      </c>
      <c r="B1019" t="s">
        <v>286</v>
      </c>
      <c r="C1019" t="s">
        <v>1327</v>
      </c>
      <c r="D1019">
        <v>909</v>
      </c>
      <c r="E1019">
        <v>569.5</v>
      </c>
      <c r="F1019">
        <f t="shared" si="15"/>
        <v>12</v>
      </c>
      <c r="G1019" t="str">
        <f>STANDINGS_R[[#This Row],[League]]&amp;STANDINGS_R[[#This Row],[Team]]</f>
        <v>$150 Draft Champions Feb 08 1:00 pm Lg.3671Team Williams</v>
      </c>
    </row>
    <row r="1020" spans="1:7" x14ac:dyDescent="0.25">
      <c r="A1020">
        <v>2394</v>
      </c>
      <c r="B1020" t="s">
        <v>102</v>
      </c>
      <c r="C1020" t="s">
        <v>1327</v>
      </c>
      <c r="D1020">
        <v>903</v>
      </c>
      <c r="E1020">
        <v>520.5</v>
      </c>
      <c r="F1020">
        <f t="shared" si="15"/>
        <v>13</v>
      </c>
      <c r="G1020" t="str">
        <f>STANDINGS_R[[#This Row],[League]]&amp;STANDINGS_R[[#This Row],[Team]]</f>
        <v>$150 Draft Champions Feb 08 1:00 pm Lg.3671The Croneys</v>
      </c>
    </row>
    <row r="1021" spans="1:7" x14ac:dyDescent="0.25">
      <c r="A1021">
        <v>2515</v>
      </c>
      <c r="B1021" t="s">
        <v>1187</v>
      </c>
      <c r="C1021" t="s">
        <v>1327</v>
      </c>
      <c r="D1021">
        <v>885</v>
      </c>
      <c r="E1021">
        <v>399.5</v>
      </c>
      <c r="F1021">
        <f t="shared" si="15"/>
        <v>14</v>
      </c>
      <c r="G1021" t="str">
        <f>STANDINGS_R[[#This Row],[League]]&amp;STANDINGS_R[[#This Row],[Team]]</f>
        <v>$150 Draft Champions Feb 08 1:00 pm Lg.3671Team Murphy</v>
      </c>
    </row>
    <row r="1022" spans="1:7" x14ac:dyDescent="0.25">
      <c r="A1022">
        <v>2644</v>
      </c>
      <c r="B1022" t="s">
        <v>1337</v>
      </c>
      <c r="C1022" t="s">
        <v>1327</v>
      </c>
      <c r="D1022">
        <v>863</v>
      </c>
      <c r="E1022">
        <v>265.5</v>
      </c>
      <c r="F1022">
        <f t="shared" si="15"/>
        <v>15</v>
      </c>
      <c r="G1022" t="str">
        <f>STANDINGS_R[[#This Row],[League]]&amp;STANDINGS_R[[#This Row],[Team]]</f>
        <v>$150 Draft Champions Feb 08 1:00 pm Lg.3671BADLANDERS</v>
      </c>
    </row>
    <row r="1023" spans="1:7" x14ac:dyDescent="0.25">
      <c r="A1023">
        <v>31</v>
      </c>
      <c r="B1023" t="s">
        <v>1338</v>
      </c>
      <c r="C1023" t="s">
        <v>1339</v>
      </c>
      <c r="D1023">
        <v>1144</v>
      </c>
      <c r="E1023">
        <v>2879</v>
      </c>
      <c r="F1023">
        <f t="shared" si="15"/>
        <v>1</v>
      </c>
      <c r="G1023" t="str">
        <f>STANDINGS_R[[#This Row],[League]]&amp;STANDINGS_R[[#This Row],[Team]]</f>
        <v>$150 Draft Champions Feb 09 1:00 pm Lg.3672Bambino's Guacamole</v>
      </c>
    </row>
    <row r="1024" spans="1:7" x14ac:dyDescent="0.25">
      <c r="A1024">
        <v>38</v>
      </c>
      <c r="B1024" t="s">
        <v>184</v>
      </c>
      <c r="C1024" t="s">
        <v>1339</v>
      </c>
      <c r="D1024">
        <v>1139</v>
      </c>
      <c r="E1024">
        <v>2872.5</v>
      </c>
      <c r="F1024">
        <f t="shared" si="15"/>
        <v>2</v>
      </c>
      <c r="G1024" t="str">
        <f>STANDINGS_R[[#This Row],[League]]&amp;STANDINGS_R[[#This Row],[Team]]</f>
        <v>$150 Draft Champions Feb 09 1:00 pm Lg.3672Elks Baby Elks</v>
      </c>
    </row>
    <row r="1025" spans="1:7" x14ac:dyDescent="0.25">
      <c r="A1025">
        <v>224</v>
      </c>
      <c r="B1025" t="s">
        <v>1344</v>
      </c>
      <c r="C1025" t="s">
        <v>1339</v>
      </c>
      <c r="D1025">
        <v>1089</v>
      </c>
      <c r="E1025">
        <v>2685</v>
      </c>
      <c r="F1025">
        <f t="shared" si="15"/>
        <v>3</v>
      </c>
      <c r="G1025" t="str">
        <f>STANDINGS_R[[#This Row],[League]]&amp;STANDINGS_R[[#This Row],[Team]]</f>
        <v>$150 Draft Champions Feb 09 1:00 pm Lg.3672All Braun No Brains</v>
      </c>
    </row>
    <row r="1026" spans="1:7" x14ac:dyDescent="0.25">
      <c r="A1026">
        <v>448</v>
      </c>
      <c r="B1026" t="s">
        <v>175</v>
      </c>
      <c r="C1026" t="s">
        <v>1339</v>
      </c>
      <c r="D1026">
        <v>1060</v>
      </c>
      <c r="E1026">
        <v>2465</v>
      </c>
      <c r="F1026">
        <f t="shared" si="15"/>
        <v>4</v>
      </c>
      <c r="G1026" t="str">
        <f>STANDINGS_R[[#This Row],[League]]&amp;STANDINGS_R[[#This Row],[Team]]</f>
        <v>$150 Draft Champions Feb 09 1:00 pm Lg.3672MFF Inc.</v>
      </c>
    </row>
    <row r="1027" spans="1:7" x14ac:dyDescent="0.25">
      <c r="A1027">
        <v>508</v>
      </c>
      <c r="B1027" t="s">
        <v>1346</v>
      </c>
      <c r="C1027" t="s">
        <v>1339</v>
      </c>
      <c r="D1027">
        <v>1054</v>
      </c>
      <c r="E1027">
        <v>2405.5</v>
      </c>
      <c r="F1027">
        <f t="shared" ref="F1027:F1090" si="16">IF(C1027=C1026,F1026+1,1)</f>
        <v>5</v>
      </c>
      <c r="G1027" t="str">
        <f>STANDINGS_R[[#This Row],[League]]&amp;STANDINGS_R[[#This Row],[Team]]</f>
        <v>$150 Draft Champions Feb 09 1:00 pm Lg.3672THE BOMB SQUAD</v>
      </c>
    </row>
    <row r="1028" spans="1:7" x14ac:dyDescent="0.25">
      <c r="A1028">
        <v>1074</v>
      </c>
      <c r="B1028" t="s">
        <v>11</v>
      </c>
      <c r="C1028" t="s">
        <v>1339</v>
      </c>
      <c r="D1028">
        <v>1011</v>
      </c>
      <c r="E1028">
        <v>1837</v>
      </c>
      <c r="F1028">
        <f t="shared" si="16"/>
        <v>6</v>
      </c>
      <c r="G1028" t="str">
        <f>STANDINGS_R[[#This Row],[League]]&amp;STANDINGS_R[[#This Row],[Team]]</f>
        <v>$150 Draft Champions Feb 09 1:00 pm Lg.3672CRACKERJAX</v>
      </c>
    </row>
    <row r="1029" spans="1:7" x14ac:dyDescent="0.25">
      <c r="A1029">
        <v>1489</v>
      </c>
      <c r="B1029" t="s">
        <v>167</v>
      </c>
      <c r="C1029" t="s">
        <v>1339</v>
      </c>
      <c r="D1029">
        <v>981</v>
      </c>
      <c r="E1029">
        <v>1417.5</v>
      </c>
      <c r="F1029">
        <f t="shared" si="16"/>
        <v>7</v>
      </c>
      <c r="G1029" t="str">
        <f>STANDINGS_R[[#This Row],[League]]&amp;STANDINGS_R[[#This Row],[Team]]</f>
        <v>$150 Draft Champions Feb 09 1:00 pm Lg.3672Dillholes</v>
      </c>
    </row>
    <row r="1030" spans="1:7" x14ac:dyDescent="0.25">
      <c r="A1030">
        <v>1978</v>
      </c>
      <c r="B1030" t="s">
        <v>1345</v>
      </c>
      <c r="C1030" t="s">
        <v>1339</v>
      </c>
      <c r="D1030">
        <v>943</v>
      </c>
      <c r="E1030">
        <v>937.5</v>
      </c>
      <c r="F1030">
        <f t="shared" si="16"/>
        <v>8</v>
      </c>
      <c r="G1030" t="str">
        <f>STANDINGS_R[[#This Row],[League]]&amp;STANDINGS_R[[#This Row],[Team]]</f>
        <v>$150 Draft Champions Feb 09 1:00 pm Lg.3672This Dingo Ate Your Baby</v>
      </c>
    </row>
    <row r="1031" spans="1:7" x14ac:dyDescent="0.25">
      <c r="A1031">
        <v>1981</v>
      </c>
      <c r="B1031" t="s">
        <v>1341</v>
      </c>
      <c r="C1031" t="s">
        <v>1339</v>
      </c>
      <c r="D1031">
        <v>943</v>
      </c>
      <c r="E1031">
        <v>937.5</v>
      </c>
      <c r="F1031">
        <f t="shared" si="16"/>
        <v>9</v>
      </c>
      <c r="G1031" t="str">
        <f>STANDINGS_R[[#This Row],[League]]&amp;STANDINGS_R[[#This Row],[Team]]</f>
        <v>$150 Draft Champions Feb 09 1:00 pm Lg.3672javacup</v>
      </c>
    </row>
    <row r="1032" spans="1:7" x14ac:dyDescent="0.25">
      <c r="A1032">
        <v>2348</v>
      </c>
      <c r="B1032" t="s">
        <v>1343</v>
      </c>
      <c r="C1032" t="s">
        <v>1339</v>
      </c>
      <c r="D1032">
        <v>908</v>
      </c>
      <c r="E1032">
        <v>561.5</v>
      </c>
      <c r="F1032">
        <f t="shared" si="16"/>
        <v>10</v>
      </c>
      <c r="G1032" t="str">
        <f>STANDINGS_R[[#This Row],[League]]&amp;STANDINGS_R[[#This Row],[Team]]</f>
        <v>$150 Draft Champions Feb 09 1:00 pm Lg.3672Howard's Homers</v>
      </c>
    </row>
    <row r="1033" spans="1:7" x14ac:dyDescent="0.25">
      <c r="A1033">
        <v>2380</v>
      </c>
      <c r="B1033" t="s">
        <v>1349</v>
      </c>
      <c r="C1033" t="s">
        <v>1339</v>
      </c>
      <c r="D1033">
        <v>904</v>
      </c>
      <c r="E1033">
        <v>528.5</v>
      </c>
      <c r="F1033">
        <f t="shared" si="16"/>
        <v>11</v>
      </c>
      <c r="G1033" t="str">
        <f>STANDINGS_R[[#This Row],[League]]&amp;STANDINGS_R[[#This Row],[Team]]</f>
        <v>$150 Draft Champions Feb 09 1:00 pm Lg.3672Cary Boogie Nights</v>
      </c>
    </row>
    <row r="1034" spans="1:7" x14ac:dyDescent="0.25">
      <c r="A1034">
        <v>2441</v>
      </c>
      <c r="B1034" t="s">
        <v>1342</v>
      </c>
      <c r="C1034" t="s">
        <v>1339</v>
      </c>
      <c r="D1034">
        <v>895</v>
      </c>
      <c r="E1034">
        <v>469.5</v>
      </c>
      <c r="F1034">
        <f t="shared" si="16"/>
        <v>12</v>
      </c>
      <c r="G1034" t="str">
        <f>STANDINGS_R[[#This Row],[League]]&amp;STANDINGS_R[[#This Row],[Team]]</f>
        <v>$150 Draft Champions Feb 09 1:00 pm Lg.3672Dayton Raiders II</v>
      </c>
    </row>
    <row r="1035" spans="1:7" x14ac:dyDescent="0.25">
      <c r="A1035">
        <v>2476</v>
      </c>
      <c r="B1035" t="s">
        <v>1347</v>
      </c>
      <c r="C1035" t="s">
        <v>1339</v>
      </c>
      <c r="D1035">
        <v>890</v>
      </c>
      <c r="E1035">
        <v>436.5</v>
      </c>
      <c r="F1035">
        <f t="shared" si="16"/>
        <v>13</v>
      </c>
      <c r="G1035" t="str">
        <f>STANDINGS_R[[#This Row],[League]]&amp;STANDINGS_R[[#This Row],[Team]]</f>
        <v>$150 Draft Champions Feb 09 1:00 pm Lg.3672Hickory Hurricanes</v>
      </c>
    </row>
    <row r="1036" spans="1:7" x14ac:dyDescent="0.25">
      <c r="A1036">
        <v>2709</v>
      </c>
      <c r="B1036" t="s">
        <v>1348</v>
      </c>
      <c r="C1036" t="s">
        <v>1339</v>
      </c>
      <c r="D1036">
        <v>849</v>
      </c>
      <c r="E1036">
        <v>204</v>
      </c>
      <c r="F1036">
        <f t="shared" si="16"/>
        <v>14</v>
      </c>
      <c r="G1036" t="str">
        <f>STANDINGS_R[[#This Row],[League]]&amp;STANDINGS_R[[#This Row],[Team]]</f>
        <v>$150 Draft Champions Feb 09 1:00 pm Lg.3672When Puigs Fly</v>
      </c>
    </row>
    <row r="1037" spans="1:7" x14ac:dyDescent="0.25">
      <c r="A1037">
        <v>2825</v>
      </c>
      <c r="B1037" t="s">
        <v>1340</v>
      </c>
      <c r="C1037" t="s">
        <v>1339</v>
      </c>
      <c r="D1037">
        <v>810</v>
      </c>
      <c r="E1037">
        <v>84.5</v>
      </c>
      <c r="F1037">
        <f t="shared" si="16"/>
        <v>15</v>
      </c>
      <c r="G1037" t="str">
        <f>STANDINGS_R[[#This Row],[League]]&amp;STANDINGS_R[[#This Row],[Team]]</f>
        <v>$150 Draft Champions Feb 09 1:00 pm Lg.3672Abo's Wabos</v>
      </c>
    </row>
    <row r="1038" spans="1:7" x14ac:dyDescent="0.25">
      <c r="A1038">
        <v>268</v>
      </c>
      <c r="B1038" t="s">
        <v>340</v>
      </c>
      <c r="C1038" t="s">
        <v>1351</v>
      </c>
      <c r="D1038">
        <v>1083</v>
      </c>
      <c r="E1038">
        <v>2643.5</v>
      </c>
      <c r="F1038">
        <f t="shared" si="16"/>
        <v>1</v>
      </c>
      <c r="G1038" t="str">
        <f>STANDINGS_R[[#This Row],[League]]&amp;STANDINGS_R[[#This Row],[Team]]</f>
        <v>$150 Draft Champions Feb 09 1:00 pm Lg.3675Trill 2</v>
      </c>
    </row>
    <row r="1039" spans="1:7" x14ac:dyDescent="0.25">
      <c r="A1039">
        <v>482</v>
      </c>
      <c r="B1039" t="s">
        <v>1354</v>
      </c>
      <c r="C1039" t="s">
        <v>1351</v>
      </c>
      <c r="D1039">
        <v>1056</v>
      </c>
      <c r="E1039">
        <v>2426.5</v>
      </c>
      <c r="F1039">
        <f t="shared" si="16"/>
        <v>2</v>
      </c>
      <c r="G1039" t="str">
        <f>STANDINGS_R[[#This Row],[League]]&amp;STANDINGS_R[[#This Row],[Team]]</f>
        <v>$150 Draft Champions Feb 09 1:00 pm Lg.3675Ithaca Bombers III</v>
      </c>
    </row>
    <row r="1040" spans="1:7" x14ac:dyDescent="0.25">
      <c r="A1040">
        <v>572</v>
      </c>
      <c r="B1040" t="s">
        <v>1355</v>
      </c>
      <c r="C1040" t="s">
        <v>1351</v>
      </c>
      <c r="D1040">
        <v>1049</v>
      </c>
      <c r="E1040">
        <v>2346</v>
      </c>
      <c r="F1040">
        <f t="shared" si="16"/>
        <v>3</v>
      </c>
      <c r="G1040" t="str">
        <f>STANDINGS_R[[#This Row],[League]]&amp;STANDINGS_R[[#This Row],[Team]]</f>
        <v>$150 Draft Champions Feb 09 1:00 pm Lg.3675deadmoneyF</v>
      </c>
    </row>
    <row r="1041" spans="1:7" x14ac:dyDescent="0.25">
      <c r="A1041">
        <v>1189</v>
      </c>
      <c r="B1041" t="s">
        <v>1353</v>
      </c>
      <c r="C1041" t="s">
        <v>1351</v>
      </c>
      <c r="D1041">
        <v>1002</v>
      </c>
      <c r="E1041">
        <v>1725.5</v>
      </c>
      <c r="F1041">
        <f t="shared" si="16"/>
        <v>4</v>
      </c>
      <c r="G1041" t="str">
        <f>STANDINGS_R[[#This Row],[League]]&amp;STANDINGS_R[[#This Row],[Team]]</f>
        <v>$150 Draft Champions Feb 09 1:00 pm Lg.3675Team Cook</v>
      </c>
    </row>
    <row r="1042" spans="1:7" x14ac:dyDescent="0.25">
      <c r="A1042">
        <v>1198</v>
      </c>
      <c r="B1042" t="s">
        <v>210</v>
      </c>
      <c r="C1042" t="s">
        <v>1351</v>
      </c>
      <c r="D1042">
        <v>1001</v>
      </c>
      <c r="E1042">
        <v>1709.5</v>
      </c>
      <c r="F1042">
        <f t="shared" si="16"/>
        <v>5</v>
      </c>
      <c r="G1042" t="str">
        <f>STANDINGS_R[[#This Row],[League]]&amp;STANDINGS_R[[#This Row],[Team]]</f>
        <v>$150 Draft Champions Feb 09 1:00 pm Lg.3675CC's Desperados</v>
      </c>
    </row>
    <row r="1043" spans="1:7" x14ac:dyDescent="0.25">
      <c r="A1043">
        <v>1219</v>
      </c>
      <c r="B1043" t="s">
        <v>1350</v>
      </c>
      <c r="C1043" t="s">
        <v>1351</v>
      </c>
      <c r="D1043">
        <v>1000</v>
      </c>
      <c r="E1043">
        <v>1694</v>
      </c>
      <c r="F1043">
        <f t="shared" si="16"/>
        <v>6</v>
      </c>
      <c r="G1043" t="str">
        <f>STANDINGS_R[[#This Row],[League]]&amp;STANDINGS_R[[#This Row],[Team]]</f>
        <v>$150 Draft Champions Feb 09 1:00 pm Lg.3675Team Dorrian</v>
      </c>
    </row>
    <row r="1044" spans="1:7" x14ac:dyDescent="0.25">
      <c r="A1044">
        <v>1491</v>
      </c>
      <c r="B1044" t="s">
        <v>534</v>
      </c>
      <c r="C1044" t="s">
        <v>1351</v>
      </c>
      <c r="D1044">
        <v>981</v>
      </c>
      <c r="E1044">
        <v>1417.5</v>
      </c>
      <c r="F1044">
        <f t="shared" si="16"/>
        <v>7</v>
      </c>
      <c r="G1044" t="str">
        <f>STANDINGS_R[[#This Row],[League]]&amp;STANDINGS_R[[#This Row],[Team]]</f>
        <v>$150 Draft Champions Feb 09 1:00 pm Lg.3675Light Tower Power</v>
      </c>
    </row>
    <row r="1045" spans="1:7" x14ac:dyDescent="0.25">
      <c r="A1045">
        <v>1917</v>
      </c>
      <c r="B1045" t="s">
        <v>536</v>
      </c>
      <c r="C1045" t="s">
        <v>1351</v>
      </c>
      <c r="D1045">
        <v>947</v>
      </c>
      <c r="E1045">
        <v>990.5</v>
      </c>
      <c r="F1045">
        <f t="shared" si="16"/>
        <v>8</v>
      </c>
      <c r="G1045" t="str">
        <f>STANDINGS_R[[#This Row],[League]]&amp;STANDINGS_R[[#This Row],[Team]]</f>
        <v>$150 Draft Champions Feb 09 1:00 pm Lg.3675Fanton of the Opera</v>
      </c>
    </row>
    <row r="1046" spans="1:7" x14ac:dyDescent="0.25">
      <c r="A1046">
        <v>1959</v>
      </c>
      <c r="B1046" t="s">
        <v>1359</v>
      </c>
      <c r="C1046" t="s">
        <v>1351</v>
      </c>
      <c r="D1046">
        <v>944</v>
      </c>
      <c r="E1046">
        <v>953.5</v>
      </c>
      <c r="F1046">
        <f t="shared" si="16"/>
        <v>9</v>
      </c>
      <c r="G1046" t="str">
        <f>STANDINGS_R[[#This Row],[League]]&amp;STANDINGS_R[[#This Row],[Team]]</f>
        <v>$150 Draft Champions Feb 09 1:00 pm Lg.3675No Glove, No Love</v>
      </c>
    </row>
    <row r="1047" spans="1:7" x14ac:dyDescent="0.25">
      <c r="A1047">
        <v>1983</v>
      </c>
      <c r="B1047" t="s">
        <v>1358</v>
      </c>
      <c r="C1047" t="s">
        <v>1351</v>
      </c>
      <c r="D1047">
        <v>942</v>
      </c>
      <c r="E1047">
        <v>921.5</v>
      </c>
      <c r="F1047">
        <f t="shared" si="16"/>
        <v>10</v>
      </c>
      <c r="G1047" t="str">
        <f>STANDINGS_R[[#This Row],[League]]&amp;STANDINGS_R[[#This Row],[Team]]</f>
        <v>$150 Draft Champions Feb 09 1:00 pm Lg.36757-Line</v>
      </c>
    </row>
    <row r="1048" spans="1:7" x14ac:dyDescent="0.25">
      <c r="A1048">
        <v>2006</v>
      </c>
      <c r="B1048" t="s">
        <v>1352</v>
      </c>
      <c r="C1048" t="s">
        <v>1351</v>
      </c>
      <c r="D1048">
        <v>941</v>
      </c>
      <c r="E1048">
        <v>906</v>
      </c>
      <c r="F1048">
        <f t="shared" si="16"/>
        <v>11</v>
      </c>
      <c r="G1048" t="str">
        <f>STANDINGS_R[[#This Row],[League]]&amp;STANDINGS_R[[#This Row],[Team]]</f>
        <v>$150 Draft Champions Feb 09 1:00 pm Lg.3675Jack and Jordan</v>
      </c>
    </row>
    <row r="1049" spans="1:7" x14ac:dyDescent="0.25">
      <c r="A1049">
        <v>2386</v>
      </c>
      <c r="B1049" t="s">
        <v>230</v>
      </c>
      <c r="C1049" t="s">
        <v>1351</v>
      </c>
      <c r="D1049">
        <v>904</v>
      </c>
      <c r="E1049">
        <v>528.5</v>
      </c>
      <c r="F1049">
        <f t="shared" si="16"/>
        <v>12</v>
      </c>
      <c r="G1049" t="str">
        <f>STANDINGS_R[[#This Row],[League]]&amp;STANDINGS_R[[#This Row],[Team]]</f>
        <v>$150 Draft Champions Feb 09 1:00 pm Lg.3675Team Hofmann</v>
      </c>
    </row>
    <row r="1050" spans="1:7" x14ac:dyDescent="0.25">
      <c r="A1050">
        <v>2404</v>
      </c>
      <c r="B1050" t="s">
        <v>1360</v>
      </c>
      <c r="C1050" t="s">
        <v>1351</v>
      </c>
      <c r="D1050">
        <v>901</v>
      </c>
      <c r="E1050">
        <v>508</v>
      </c>
      <c r="F1050">
        <f t="shared" si="16"/>
        <v>13</v>
      </c>
      <c r="G1050" t="str">
        <f>STANDINGS_R[[#This Row],[League]]&amp;STANDINGS_R[[#This Row],[Team]]</f>
        <v>$150 Draft Champions Feb 09 1:00 pm Lg.3675Lollygaggers DC1</v>
      </c>
    </row>
    <row r="1051" spans="1:7" x14ac:dyDescent="0.25">
      <c r="A1051">
        <v>2406</v>
      </c>
      <c r="B1051" t="s">
        <v>1356</v>
      </c>
      <c r="C1051" t="s">
        <v>1351</v>
      </c>
      <c r="D1051">
        <v>901</v>
      </c>
      <c r="E1051">
        <v>508</v>
      </c>
      <c r="F1051">
        <f t="shared" si="16"/>
        <v>14</v>
      </c>
      <c r="G1051" t="str">
        <f>STANDINGS_R[[#This Row],[League]]&amp;STANDINGS_R[[#This Row],[Team]]</f>
        <v>$150 Draft Champions Feb 09 1:00 pm Lg.3675Team Keene</v>
      </c>
    </row>
    <row r="1052" spans="1:7" x14ac:dyDescent="0.25">
      <c r="A1052">
        <v>2784</v>
      </c>
      <c r="B1052" t="s">
        <v>1357</v>
      </c>
      <c r="C1052" t="s">
        <v>1351</v>
      </c>
      <c r="D1052">
        <v>829</v>
      </c>
      <c r="E1052">
        <v>126.5</v>
      </c>
      <c r="F1052">
        <f t="shared" si="16"/>
        <v>15</v>
      </c>
      <c r="G1052" t="str">
        <f>STANDINGS_R[[#This Row],[League]]&amp;STANDINGS_R[[#This Row],[Team]]</f>
        <v>$150 Draft Champions Feb 09 1:00 pm Lg.3675BrownBear BrownBear</v>
      </c>
    </row>
    <row r="1053" spans="1:7" x14ac:dyDescent="0.25">
      <c r="A1053">
        <v>155</v>
      </c>
      <c r="B1053" t="s">
        <v>1361</v>
      </c>
      <c r="C1053" t="s">
        <v>1362</v>
      </c>
      <c r="D1053">
        <v>1102</v>
      </c>
      <c r="E1053">
        <v>2759</v>
      </c>
      <c r="F1053">
        <f t="shared" si="16"/>
        <v>1</v>
      </c>
      <c r="G1053" t="str">
        <f>STANDINGS_R[[#This Row],[League]]&amp;STANDINGS_R[[#This Row],[Team]]</f>
        <v>$150 Draft Champions Feb 10 1:00 pm Lg.3678Texas Leaguers</v>
      </c>
    </row>
    <row r="1054" spans="1:7" x14ac:dyDescent="0.25">
      <c r="A1054">
        <v>358</v>
      </c>
      <c r="B1054" t="s">
        <v>1368</v>
      </c>
      <c r="C1054" t="s">
        <v>1362</v>
      </c>
      <c r="D1054">
        <v>1071</v>
      </c>
      <c r="E1054">
        <v>2555</v>
      </c>
      <c r="F1054">
        <f t="shared" si="16"/>
        <v>2</v>
      </c>
      <c r="G1054" t="str">
        <f>STANDINGS_R[[#This Row],[League]]&amp;STANDINGS_R[[#This Row],[Team]]</f>
        <v>$150 Draft Champions Feb 10 1:00 pm Lg.3678Rolling Thunder 13</v>
      </c>
    </row>
    <row r="1055" spans="1:7" x14ac:dyDescent="0.25">
      <c r="A1055">
        <v>568</v>
      </c>
      <c r="B1055" t="s">
        <v>650</v>
      </c>
      <c r="C1055" t="s">
        <v>1362</v>
      </c>
      <c r="D1055">
        <v>1049</v>
      </c>
      <c r="E1055">
        <v>2346</v>
      </c>
      <c r="F1055">
        <f t="shared" si="16"/>
        <v>3</v>
      </c>
      <c r="G1055" t="str">
        <f>STANDINGS_R[[#This Row],[League]]&amp;STANDINGS_R[[#This Row],[Team]]</f>
        <v>$150 Draft Champions Feb 10 1:00 pm Lg.3678Team Stein</v>
      </c>
    </row>
    <row r="1056" spans="1:7" x14ac:dyDescent="0.25">
      <c r="A1056">
        <v>606</v>
      </c>
      <c r="B1056" t="s">
        <v>1367</v>
      </c>
      <c r="C1056" t="s">
        <v>1362</v>
      </c>
      <c r="D1056">
        <v>1046</v>
      </c>
      <c r="E1056">
        <v>2311</v>
      </c>
      <c r="F1056">
        <f t="shared" si="16"/>
        <v>4</v>
      </c>
      <c r="G1056" t="str">
        <f>STANDINGS_R[[#This Row],[League]]&amp;STANDINGS_R[[#This Row],[Team]]</f>
        <v>$150 Draft Champions Feb 10 1:00 pm Lg.3678uski4</v>
      </c>
    </row>
    <row r="1057" spans="1:7" x14ac:dyDescent="0.25">
      <c r="A1057">
        <v>739</v>
      </c>
      <c r="B1057" t="s">
        <v>1366</v>
      </c>
      <c r="C1057" t="s">
        <v>1362</v>
      </c>
      <c r="D1057">
        <v>1034</v>
      </c>
      <c r="E1057">
        <v>2166.5</v>
      </c>
      <c r="F1057">
        <f t="shared" si="16"/>
        <v>5</v>
      </c>
      <c r="G1057" t="str">
        <f>STANDINGS_R[[#This Row],[League]]&amp;STANDINGS_R[[#This Row],[Team]]</f>
        <v>$150 Draft Champions Feb 10 1:00 pm Lg.3678Chalupa Batman 5</v>
      </c>
    </row>
    <row r="1058" spans="1:7" x14ac:dyDescent="0.25">
      <c r="A1058">
        <v>1224</v>
      </c>
      <c r="B1058" t="s">
        <v>1177</v>
      </c>
      <c r="C1058" t="s">
        <v>1362</v>
      </c>
      <c r="D1058">
        <v>1000</v>
      </c>
      <c r="E1058">
        <v>1694</v>
      </c>
      <c r="F1058">
        <f t="shared" si="16"/>
        <v>6</v>
      </c>
      <c r="G1058" t="str">
        <f>STANDINGS_R[[#This Row],[League]]&amp;STANDINGS_R[[#This Row],[Team]]</f>
        <v>$150 Draft Champions Feb 10 1:00 pm Lg.3678kotex army</v>
      </c>
    </row>
    <row r="1059" spans="1:7" x14ac:dyDescent="0.25">
      <c r="A1059">
        <v>1400</v>
      </c>
      <c r="B1059" t="s">
        <v>1364</v>
      </c>
      <c r="C1059" t="s">
        <v>1362</v>
      </c>
      <c r="D1059">
        <v>987</v>
      </c>
      <c r="E1059">
        <v>1505.5</v>
      </c>
      <c r="F1059">
        <f t="shared" si="16"/>
        <v>7</v>
      </c>
      <c r="G1059" t="str">
        <f>STANDINGS_R[[#This Row],[League]]&amp;STANDINGS_R[[#This Row],[Team]]</f>
        <v>$150 Draft Champions Feb 10 1:00 pm Lg.3678Fear the Peak</v>
      </c>
    </row>
    <row r="1060" spans="1:7" x14ac:dyDescent="0.25">
      <c r="A1060">
        <v>1417</v>
      </c>
      <c r="B1060" t="s">
        <v>1363</v>
      </c>
      <c r="C1060" t="s">
        <v>1362</v>
      </c>
      <c r="D1060">
        <v>986</v>
      </c>
      <c r="E1060">
        <v>1491</v>
      </c>
      <c r="F1060">
        <f t="shared" si="16"/>
        <v>8</v>
      </c>
      <c r="G1060" t="str">
        <f>STANDINGS_R[[#This Row],[League]]&amp;STANDINGS_R[[#This Row],[Team]]</f>
        <v>$150 Draft Champions Feb 10 1:00 pm Lg.3678Jaguar 2</v>
      </c>
    </row>
    <row r="1061" spans="1:7" x14ac:dyDescent="0.25">
      <c r="A1061">
        <v>1504</v>
      </c>
      <c r="B1061" t="s">
        <v>291</v>
      </c>
      <c r="C1061" t="s">
        <v>1362</v>
      </c>
      <c r="D1061">
        <v>980</v>
      </c>
      <c r="E1061">
        <v>1400.5</v>
      </c>
      <c r="F1061">
        <f t="shared" si="16"/>
        <v>9</v>
      </c>
      <c r="G1061" t="str">
        <f>STANDINGS_R[[#This Row],[League]]&amp;STANDINGS_R[[#This Row],[Team]]</f>
        <v>$150 Draft Champions Feb 10 1:00 pm Lg.3678Big League Wood</v>
      </c>
    </row>
    <row r="1062" spans="1:7" x14ac:dyDescent="0.25">
      <c r="A1062">
        <v>1614</v>
      </c>
      <c r="B1062" t="s">
        <v>1370</v>
      </c>
      <c r="C1062" t="s">
        <v>1362</v>
      </c>
      <c r="D1062">
        <v>973</v>
      </c>
      <c r="E1062">
        <v>1301.5</v>
      </c>
      <c r="F1062">
        <f t="shared" si="16"/>
        <v>10</v>
      </c>
      <c r="G1062" t="str">
        <f>STANDINGS_R[[#This Row],[League]]&amp;STANDINGS_R[[#This Row],[Team]]</f>
        <v>$150 Draft Champions Feb 10 1:00 pm Lg.3678The Rizard of Oz</v>
      </c>
    </row>
    <row r="1063" spans="1:7" x14ac:dyDescent="0.25">
      <c r="A1063">
        <v>1635</v>
      </c>
      <c r="B1063" t="s">
        <v>1372</v>
      </c>
      <c r="C1063" t="s">
        <v>1362</v>
      </c>
      <c r="D1063">
        <v>971</v>
      </c>
      <c r="E1063">
        <v>1275</v>
      </c>
      <c r="F1063">
        <f t="shared" si="16"/>
        <v>11</v>
      </c>
      <c r="G1063" t="str">
        <f>STANDINGS_R[[#This Row],[League]]&amp;STANDINGS_R[[#This Row],[Team]]</f>
        <v>$150 Draft Champions Feb 10 1:00 pm Lg.3678CB &amp; Tay</v>
      </c>
    </row>
    <row r="1064" spans="1:7" x14ac:dyDescent="0.25">
      <c r="A1064">
        <v>1922</v>
      </c>
      <c r="B1064" t="s">
        <v>1365</v>
      </c>
      <c r="C1064" t="s">
        <v>1362</v>
      </c>
      <c r="D1064">
        <v>947</v>
      </c>
      <c r="E1064">
        <v>990.5</v>
      </c>
      <c r="F1064">
        <f t="shared" si="16"/>
        <v>12</v>
      </c>
      <c r="G1064" t="str">
        <f>STANDINGS_R[[#This Row],[League]]&amp;STANDINGS_R[[#This Row],[Team]]</f>
        <v>$150 Draft Champions Feb 10 1:00 pm Lg.3678Skydogs</v>
      </c>
    </row>
    <row r="1065" spans="1:7" x14ac:dyDescent="0.25">
      <c r="A1065">
        <v>1949</v>
      </c>
      <c r="B1065" t="s">
        <v>1369</v>
      </c>
      <c r="C1065" t="s">
        <v>1362</v>
      </c>
      <c r="D1065">
        <v>945</v>
      </c>
      <c r="E1065">
        <v>967</v>
      </c>
      <c r="F1065">
        <f t="shared" si="16"/>
        <v>13</v>
      </c>
      <c r="G1065" t="str">
        <f>STANDINGS_R[[#This Row],[League]]&amp;STANDINGS_R[[#This Row],[Team]]</f>
        <v>$150 Draft Champions Feb 10 1:00 pm Lg.3678Team Wells</v>
      </c>
    </row>
    <row r="1066" spans="1:7" x14ac:dyDescent="0.25">
      <c r="A1066">
        <v>2592</v>
      </c>
      <c r="B1066" t="s">
        <v>1371</v>
      </c>
      <c r="C1066" t="s">
        <v>1362</v>
      </c>
      <c r="D1066">
        <v>873</v>
      </c>
      <c r="E1066">
        <v>318</v>
      </c>
      <c r="F1066">
        <f t="shared" si="16"/>
        <v>14</v>
      </c>
      <c r="G1066" t="str">
        <f>STANDINGS_R[[#This Row],[League]]&amp;STANDINGS_R[[#This Row],[Team]]</f>
        <v>$150 Draft Champions Feb 10 1:00 pm Lg.3678King Of The Hill</v>
      </c>
    </row>
    <row r="1067" spans="1:7" x14ac:dyDescent="0.25">
      <c r="A1067">
        <v>2610</v>
      </c>
      <c r="B1067" t="s">
        <v>1373</v>
      </c>
      <c r="C1067" t="s">
        <v>1362</v>
      </c>
      <c r="D1067">
        <v>870</v>
      </c>
      <c r="E1067">
        <v>300.5</v>
      </c>
      <c r="F1067">
        <f t="shared" si="16"/>
        <v>15</v>
      </c>
      <c r="G1067" t="str">
        <f>STANDINGS_R[[#This Row],[League]]&amp;STANDINGS_R[[#This Row],[Team]]</f>
        <v>$150 Draft Champions Feb 10 1:00 pm Lg.3678Junkball express</v>
      </c>
    </row>
    <row r="1068" spans="1:7" x14ac:dyDescent="0.25">
      <c r="A1068">
        <v>167</v>
      </c>
      <c r="B1068" t="s">
        <v>1374</v>
      </c>
      <c r="C1068" t="s">
        <v>1375</v>
      </c>
      <c r="D1068">
        <v>1100</v>
      </c>
      <c r="E1068">
        <v>2746.5</v>
      </c>
      <c r="F1068">
        <f t="shared" si="16"/>
        <v>1</v>
      </c>
      <c r="G1068" t="str">
        <f>STANDINGS_R[[#This Row],[League]]&amp;STANDINGS_R[[#This Row],[Team]]</f>
        <v>$150 Draft Champions Feb 11 1:00 pm Lg.3679The Good, The Bad, and The Ugly</v>
      </c>
    </row>
    <row r="1069" spans="1:7" x14ac:dyDescent="0.25">
      <c r="A1069">
        <v>253</v>
      </c>
      <c r="B1069" t="s">
        <v>1006</v>
      </c>
      <c r="C1069" t="s">
        <v>1375</v>
      </c>
      <c r="D1069">
        <v>1085</v>
      </c>
      <c r="E1069">
        <v>2656.5</v>
      </c>
      <c r="F1069">
        <f t="shared" si="16"/>
        <v>2</v>
      </c>
      <c r="G1069" t="str">
        <f>STANDINGS_R[[#This Row],[League]]&amp;STANDINGS_R[[#This Row],[Team]]</f>
        <v>$150 Draft Champions Feb 11 1:00 pm Lg.3679Team Lambach</v>
      </c>
    </row>
    <row r="1070" spans="1:7" x14ac:dyDescent="0.25">
      <c r="A1070">
        <v>694</v>
      </c>
      <c r="B1070" t="s">
        <v>16</v>
      </c>
      <c r="C1070" t="s">
        <v>1375</v>
      </c>
      <c r="D1070">
        <v>1038</v>
      </c>
      <c r="E1070">
        <v>2224.5</v>
      </c>
      <c r="F1070">
        <f t="shared" si="16"/>
        <v>3</v>
      </c>
      <c r="G1070" t="str">
        <f>STANDINGS_R[[#This Row],[League]]&amp;STANDINGS_R[[#This Row],[Team]]</f>
        <v>$150 Draft Champions Feb 11 1:00 pm Lg.3679Team Phan</v>
      </c>
    </row>
    <row r="1071" spans="1:7" x14ac:dyDescent="0.25">
      <c r="A1071">
        <v>724</v>
      </c>
      <c r="B1071" t="s">
        <v>792</v>
      </c>
      <c r="C1071" t="s">
        <v>1375</v>
      </c>
      <c r="D1071">
        <v>1036</v>
      </c>
      <c r="E1071">
        <v>2191.5</v>
      </c>
      <c r="F1071">
        <f t="shared" si="16"/>
        <v>4</v>
      </c>
      <c r="G1071" t="str">
        <f>STANDINGS_R[[#This Row],[League]]&amp;STANDINGS_R[[#This Row],[Team]]</f>
        <v>$150 Draft Champions Feb 11 1:00 pm Lg.3679Team Robish</v>
      </c>
    </row>
    <row r="1072" spans="1:7" x14ac:dyDescent="0.25">
      <c r="A1072">
        <v>849</v>
      </c>
      <c r="B1072" t="s">
        <v>1178</v>
      </c>
      <c r="C1072" t="s">
        <v>1375</v>
      </c>
      <c r="D1072">
        <v>1026</v>
      </c>
      <c r="E1072">
        <v>2060.5</v>
      </c>
      <c r="F1072">
        <f t="shared" si="16"/>
        <v>5</v>
      </c>
      <c r="G1072" t="str">
        <f>STANDINGS_R[[#This Row],[League]]&amp;STANDINGS_R[[#This Row],[Team]]</f>
        <v>$150 Draft Champions Feb 11 1:00 pm Lg.3679Kramerica</v>
      </c>
    </row>
    <row r="1073" spans="1:7" x14ac:dyDescent="0.25">
      <c r="A1073">
        <v>1081</v>
      </c>
      <c r="B1073" t="s">
        <v>210</v>
      </c>
      <c r="C1073" t="s">
        <v>1375</v>
      </c>
      <c r="D1073">
        <v>1010</v>
      </c>
      <c r="E1073">
        <v>1827.5</v>
      </c>
      <c r="F1073">
        <f t="shared" si="16"/>
        <v>6</v>
      </c>
      <c r="G1073" t="str">
        <f>STANDINGS_R[[#This Row],[League]]&amp;STANDINGS_R[[#This Row],[Team]]</f>
        <v>$150 Draft Champions Feb 11 1:00 pm Lg.3679CC's Desperados</v>
      </c>
    </row>
    <row r="1074" spans="1:7" x14ac:dyDescent="0.25">
      <c r="A1074">
        <v>1559</v>
      </c>
      <c r="B1074" t="s">
        <v>1378</v>
      </c>
      <c r="C1074" t="s">
        <v>1375</v>
      </c>
      <c r="D1074">
        <v>977</v>
      </c>
      <c r="E1074">
        <v>1357.5</v>
      </c>
      <c r="F1074">
        <f t="shared" si="16"/>
        <v>7</v>
      </c>
      <c r="G1074" t="str">
        <f>STANDINGS_R[[#This Row],[League]]&amp;STANDINGS_R[[#This Row],[Team]]</f>
        <v>$150 Draft Champions Feb 11 1:00 pm Lg.3679The Incredibles ll</v>
      </c>
    </row>
    <row r="1075" spans="1:7" x14ac:dyDescent="0.25">
      <c r="A1075">
        <v>1846</v>
      </c>
      <c r="B1075" t="s">
        <v>232</v>
      </c>
      <c r="C1075" t="s">
        <v>1375</v>
      </c>
      <c r="D1075">
        <v>954</v>
      </c>
      <c r="E1075">
        <v>1072</v>
      </c>
      <c r="F1075">
        <f t="shared" si="16"/>
        <v>8</v>
      </c>
      <c r="G1075" t="str">
        <f>STANDINGS_R[[#This Row],[League]]&amp;STANDINGS_R[[#This Row],[Team]]</f>
        <v>$150 Draft Champions Feb 11 1:00 pm Lg.3679Thing 6</v>
      </c>
    </row>
    <row r="1076" spans="1:7" x14ac:dyDescent="0.25">
      <c r="A1076">
        <v>1967</v>
      </c>
      <c r="B1076" t="s">
        <v>1380</v>
      </c>
      <c r="C1076" t="s">
        <v>1375</v>
      </c>
      <c r="D1076">
        <v>943</v>
      </c>
      <c r="E1076">
        <v>937.5</v>
      </c>
      <c r="F1076">
        <f t="shared" si="16"/>
        <v>9</v>
      </c>
      <c r="G1076" t="str">
        <f>STANDINGS_R[[#This Row],[League]]&amp;STANDINGS_R[[#This Row],[Team]]</f>
        <v>$150 Draft Champions Feb 11 1:00 pm Lg.3679Croips Giants</v>
      </c>
    </row>
    <row r="1077" spans="1:7" x14ac:dyDescent="0.25">
      <c r="A1077">
        <v>2002</v>
      </c>
      <c r="B1077" t="s">
        <v>1377</v>
      </c>
      <c r="C1077" t="s">
        <v>1375</v>
      </c>
      <c r="D1077">
        <v>941</v>
      </c>
      <c r="E1077">
        <v>906</v>
      </c>
      <c r="F1077">
        <f t="shared" si="16"/>
        <v>10</v>
      </c>
      <c r="G1077" t="str">
        <f>STANDINGS_R[[#This Row],[League]]&amp;STANDINGS_R[[#This Row],[Team]]</f>
        <v>$150 Draft Champions Feb 11 1:00 pm Lg.3679Get The Bag</v>
      </c>
    </row>
    <row r="1078" spans="1:7" x14ac:dyDescent="0.25">
      <c r="A1078">
        <v>2070</v>
      </c>
      <c r="B1078" t="s">
        <v>1376</v>
      </c>
      <c r="C1078" t="s">
        <v>1375</v>
      </c>
      <c r="D1078">
        <v>936</v>
      </c>
      <c r="E1078">
        <v>848.5</v>
      </c>
      <c r="F1078">
        <f t="shared" si="16"/>
        <v>11</v>
      </c>
      <c r="G1078" t="str">
        <f>STANDINGS_R[[#This Row],[League]]&amp;STANDINGS_R[[#This Row],[Team]]</f>
        <v>$150 Draft Champions Feb 11 1:00 pm Lg.3679Whistler Hides $ From Sue</v>
      </c>
    </row>
    <row r="1079" spans="1:7" x14ac:dyDescent="0.25">
      <c r="A1079">
        <v>2455</v>
      </c>
      <c r="B1079" t="s">
        <v>281</v>
      </c>
      <c r="C1079" t="s">
        <v>1375</v>
      </c>
      <c r="D1079">
        <v>893</v>
      </c>
      <c r="E1079">
        <v>458.5</v>
      </c>
      <c r="F1079">
        <f t="shared" si="16"/>
        <v>12</v>
      </c>
      <c r="G1079" t="str">
        <f>STANDINGS_R[[#This Row],[League]]&amp;STANDINGS_R[[#This Row],[Team]]</f>
        <v>$150 Draft Champions Feb 11 1:00 pm Lg.3679Scared Hitless</v>
      </c>
    </row>
    <row r="1080" spans="1:7" x14ac:dyDescent="0.25">
      <c r="A1080">
        <v>2556</v>
      </c>
      <c r="B1080" t="s">
        <v>405</v>
      </c>
      <c r="C1080" t="s">
        <v>1375</v>
      </c>
      <c r="D1080">
        <v>879</v>
      </c>
      <c r="E1080">
        <v>357</v>
      </c>
      <c r="F1080">
        <f t="shared" si="16"/>
        <v>13</v>
      </c>
      <c r="G1080" t="str">
        <f>STANDINGS_R[[#This Row],[League]]&amp;STANDINGS_R[[#This Row],[Team]]</f>
        <v>$150 Draft Champions Feb 11 1:00 pm Lg.3679Team Gates</v>
      </c>
    </row>
    <row r="1081" spans="1:7" x14ac:dyDescent="0.25">
      <c r="A1081">
        <v>2683</v>
      </c>
      <c r="B1081" t="s">
        <v>315</v>
      </c>
      <c r="C1081" t="s">
        <v>1375</v>
      </c>
      <c r="D1081">
        <v>855</v>
      </c>
      <c r="E1081">
        <v>227</v>
      </c>
      <c r="F1081">
        <f t="shared" si="16"/>
        <v>14</v>
      </c>
      <c r="G1081" t="str">
        <f>STANDINGS_R[[#This Row],[League]]&amp;STANDINGS_R[[#This Row],[Team]]</f>
        <v>$150 Draft Champions Feb 11 1:00 pm Lg.3679More or Les</v>
      </c>
    </row>
    <row r="1082" spans="1:7" x14ac:dyDescent="0.25">
      <c r="A1082">
        <v>2726</v>
      </c>
      <c r="B1082" t="s">
        <v>1379</v>
      </c>
      <c r="C1082" t="s">
        <v>1375</v>
      </c>
      <c r="D1082">
        <v>846</v>
      </c>
      <c r="E1082">
        <v>186.5</v>
      </c>
      <c r="F1082">
        <f t="shared" si="16"/>
        <v>15</v>
      </c>
      <c r="G1082" t="str">
        <f>STANDINGS_R[[#This Row],[League]]&amp;STANDINGS_R[[#This Row],[Team]]</f>
        <v>$150 Draft Champions Feb 11 1:00 pm Lg.3679Team Haberman</v>
      </c>
    </row>
    <row r="1083" spans="1:7" x14ac:dyDescent="0.25">
      <c r="A1083">
        <v>98</v>
      </c>
      <c r="B1083" t="s">
        <v>276</v>
      </c>
      <c r="C1083" t="s">
        <v>1382</v>
      </c>
      <c r="D1083">
        <v>1114</v>
      </c>
      <c r="E1083">
        <v>2813</v>
      </c>
      <c r="F1083">
        <f t="shared" si="16"/>
        <v>1</v>
      </c>
      <c r="G1083" t="str">
        <f>STANDINGS_R[[#This Row],[League]]&amp;STANDINGS_R[[#This Row],[Team]]</f>
        <v>$150 Draft Champions Feb 11 1:00 pm Lg.3684Starfishmn 0211</v>
      </c>
    </row>
    <row r="1084" spans="1:7" x14ac:dyDescent="0.25">
      <c r="A1084">
        <v>267</v>
      </c>
      <c r="B1084" t="s">
        <v>1387</v>
      </c>
      <c r="C1084" t="s">
        <v>1382</v>
      </c>
      <c r="D1084">
        <v>1083</v>
      </c>
      <c r="E1084">
        <v>2643.5</v>
      </c>
      <c r="F1084">
        <f t="shared" si="16"/>
        <v>2</v>
      </c>
      <c r="G1084" t="str">
        <f>STANDINGS_R[[#This Row],[League]]&amp;STANDINGS_R[[#This Row],[Team]]</f>
        <v>$150 Draft Champions Feb 11 1:00 pm Lg.3684Rainmakers XXI</v>
      </c>
    </row>
    <row r="1085" spans="1:7" x14ac:dyDescent="0.25">
      <c r="A1085">
        <v>903</v>
      </c>
      <c r="B1085" t="s">
        <v>1388</v>
      </c>
      <c r="C1085" t="s">
        <v>1382</v>
      </c>
      <c r="D1085">
        <v>1022</v>
      </c>
      <c r="E1085">
        <v>2006.5</v>
      </c>
      <c r="F1085">
        <f t="shared" si="16"/>
        <v>3</v>
      </c>
      <c r="G1085" t="str">
        <f>STANDINGS_R[[#This Row],[League]]&amp;STANDINGS_R[[#This Row],[Team]]</f>
        <v>$150 Draft Champions Feb 11 1:00 pm Lg.3684DoubleEagles</v>
      </c>
    </row>
    <row r="1086" spans="1:7" x14ac:dyDescent="0.25">
      <c r="A1086">
        <v>1202</v>
      </c>
      <c r="B1086" t="s">
        <v>1383</v>
      </c>
      <c r="C1086" t="s">
        <v>1382</v>
      </c>
      <c r="D1086">
        <v>1001</v>
      </c>
      <c r="E1086">
        <v>1709.5</v>
      </c>
      <c r="F1086">
        <f t="shared" si="16"/>
        <v>4</v>
      </c>
      <c r="G1086" t="str">
        <f>STANDINGS_R[[#This Row],[League]]&amp;STANDINGS_R[[#This Row],[Team]]</f>
        <v>$150 Draft Champions Feb 11 1:00 pm Lg.3684Kiss My El Chapo 2</v>
      </c>
    </row>
    <row r="1087" spans="1:7" x14ac:dyDescent="0.25">
      <c r="A1087">
        <v>1211</v>
      </c>
      <c r="B1087" t="s">
        <v>191</v>
      </c>
      <c r="C1087" t="s">
        <v>1382</v>
      </c>
      <c r="D1087">
        <v>1000</v>
      </c>
      <c r="E1087">
        <v>1694</v>
      </c>
      <c r="F1087">
        <f t="shared" si="16"/>
        <v>5</v>
      </c>
      <c r="G1087" t="str">
        <f>STANDINGS_R[[#This Row],[League]]&amp;STANDINGS_R[[#This Row],[Team]]</f>
        <v>$150 Draft Champions Feb 11 1:00 pm Lg.3684Chico's Bail Bonds</v>
      </c>
    </row>
    <row r="1088" spans="1:7" x14ac:dyDescent="0.25">
      <c r="A1088">
        <v>1287</v>
      </c>
      <c r="B1088" t="s">
        <v>1381</v>
      </c>
      <c r="C1088" t="s">
        <v>1382</v>
      </c>
      <c r="D1088">
        <v>995</v>
      </c>
      <c r="E1088">
        <v>1625</v>
      </c>
      <c r="F1088">
        <f t="shared" si="16"/>
        <v>6</v>
      </c>
      <c r="G1088" t="str">
        <f>STANDINGS_R[[#This Row],[League]]&amp;STANDINGS_R[[#This Row],[Team]]</f>
        <v>$150 Draft Champions Feb 11 1:00 pm Lg.3684Suicide Squeeze</v>
      </c>
    </row>
    <row r="1089" spans="1:7" x14ac:dyDescent="0.25">
      <c r="A1089">
        <v>1403</v>
      </c>
      <c r="B1089" t="s">
        <v>1386</v>
      </c>
      <c r="C1089" t="s">
        <v>1382</v>
      </c>
      <c r="D1089">
        <v>987</v>
      </c>
      <c r="E1089">
        <v>1505.5</v>
      </c>
      <c r="F1089">
        <f t="shared" si="16"/>
        <v>7</v>
      </c>
      <c r="G1089" t="str">
        <f>STANDINGS_R[[#This Row],[League]]&amp;STANDINGS_R[[#This Row],[Team]]</f>
        <v>$150 Draft Champions Feb 11 1:00 pm Lg.3684Reverse Cowgill 0211</v>
      </c>
    </row>
    <row r="1090" spans="1:7" x14ac:dyDescent="0.25">
      <c r="A1090">
        <v>1451</v>
      </c>
      <c r="B1090" t="s">
        <v>1385</v>
      </c>
      <c r="C1090" t="s">
        <v>1382</v>
      </c>
      <c r="D1090">
        <v>984</v>
      </c>
      <c r="E1090">
        <v>1463</v>
      </c>
      <c r="F1090">
        <f t="shared" si="16"/>
        <v>8</v>
      </c>
      <c r="G1090" t="str">
        <f>STANDINGS_R[[#This Row],[League]]&amp;STANDINGS_R[[#This Row],[Team]]</f>
        <v>$150 Draft Champions Feb 11 1:00 pm Lg.3684Stack Attack</v>
      </c>
    </row>
    <row r="1091" spans="1:7" x14ac:dyDescent="0.25">
      <c r="A1091">
        <v>1555</v>
      </c>
      <c r="B1091" t="s">
        <v>141</v>
      </c>
      <c r="C1091" t="s">
        <v>1382</v>
      </c>
      <c r="D1091">
        <v>977</v>
      </c>
      <c r="E1091">
        <v>1357.5</v>
      </c>
      <c r="F1091">
        <f t="shared" ref="F1091:F1154" si="17">IF(C1091=C1090,F1090+1,1)</f>
        <v>9</v>
      </c>
      <c r="G1091" t="str">
        <f>STANDINGS_R[[#This Row],[League]]&amp;STANDINGS_R[[#This Row],[Team]]</f>
        <v>$150 Draft Champions Feb 11 1:00 pm Lg.3684SNK Crushers</v>
      </c>
    </row>
    <row r="1092" spans="1:7" x14ac:dyDescent="0.25">
      <c r="A1092">
        <v>1750</v>
      </c>
      <c r="B1092" t="s">
        <v>1390</v>
      </c>
      <c r="C1092" t="s">
        <v>1382</v>
      </c>
      <c r="D1092">
        <v>961</v>
      </c>
      <c r="E1092">
        <v>1164.5</v>
      </c>
      <c r="F1092">
        <f t="shared" si="17"/>
        <v>10</v>
      </c>
      <c r="G1092" t="str">
        <f>STANDINGS_R[[#This Row],[League]]&amp;STANDINGS_R[[#This Row],[Team]]</f>
        <v>$150 Draft Champions Feb 11 1:00 pm Lg.3684Pyrolitic Decomposition 11</v>
      </c>
    </row>
    <row r="1093" spans="1:7" x14ac:dyDescent="0.25">
      <c r="A1093">
        <v>1938</v>
      </c>
      <c r="B1093" t="s">
        <v>104</v>
      </c>
      <c r="C1093" t="s">
        <v>1382</v>
      </c>
      <c r="D1093">
        <v>946</v>
      </c>
      <c r="E1093">
        <v>979</v>
      </c>
      <c r="F1093">
        <f t="shared" si="17"/>
        <v>11</v>
      </c>
      <c r="G1093" t="str">
        <f>STANDINGS_R[[#This Row],[League]]&amp;STANDINGS_R[[#This Row],[Team]]</f>
        <v>$150 Draft Champions Feb 11 1:00 pm Lg.3684Team Pawlowski</v>
      </c>
    </row>
    <row r="1094" spans="1:7" x14ac:dyDescent="0.25">
      <c r="A1094">
        <v>2020</v>
      </c>
      <c r="B1094" t="s">
        <v>98</v>
      </c>
      <c r="C1094" t="s">
        <v>1382</v>
      </c>
      <c r="D1094">
        <v>940</v>
      </c>
      <c r="E1094">
        <v>894</v>
      </c>
      <c r="F1094">
        <f t="shared" si="17"/>
        <v>12</v>
      </c>
      <c r="G1094" t="str">
        <f>STANDINGS_R[[#This Row],[League]]&amp;STANDINGS_R[[#This Row],[Team]]</f>
        <v>$150 Draft Champions Feb 11 1:00 pm Lg.3684Team Ward</v>
      </c>
    </row>
    <row r="1095" spans="1:7" x14ac:dyDescent="0.25">
      <c r="A1095">
        <v>2073</v>
      </c>
      <c r="B1095" t="s">
        <v>1391</v>
      </c>
      <c r="C1095" t="s">
        <v>1382</v>
      </c>
      <c r="D1095">
        <v>935</v>
      </c>
      <c r="E1095">
        <v>838</v>
      </c>
      <c r="F1095">
        <f t="shared" si="17"/>
        <v>13</v>
      </c>
      <c r="G1095" t="str">
        <f>STANDINGS_R[[#This Row],[League]]&amp;STANDINGS_R[[#This Row],[Team]]</f>
        <v>$150 Draft Champions Feb 11 1:00 pm Lg.3684Hurry Pick Faster!!</v>
      </c>
    </row>
    <row r="1096" spans="1:7" x14ac:dyDescent="0.25">
      <c r="A1096">
        <v>2228</v>
      </c>
      <c r="B1096" t="s">
        <v>1389</v>
      </c>
      <c r="C1096" t="s">
        <v>1382</v>
      </c>
      <c r="D1096">
        <v>920</v>
      </c>
      <c r="E1096">
        <v>685</v>
      </c>
      <c r="F1096">
        <f t="shared" si="17"/>
        <v>14</v>
      </c>
      <c r="G1096" t="str">
        <f>STANDINGS_R[[#This Row],[League]]&amp;STANDINGS_R[[#This Row],[Team]]</f>
        <v>$150 Draft Champions Feb 11 1:00 pm Lg.3684Some People Have Real Problems</v>
      </c>
    </row>
    <row r="1097" spans="1:7" x14ac:dyDescent="0.25">
      <c r="A1097">
        <v>2655</v>
      </c>
      <c r="B1097" t="s">
        <v>1384</v>
      </c>
      <c r="C1097" t="s">
        <v>1382</v>
      </c>
      <c r="D1097">
        <v>861</v>
      </c>
      <c r="E1097">
        <v>257.5</v>
      </c>
      <c r="F1097">
        <f t="shared" si="17"/>
        <v>15</v>
      </c>
      <c r="G1097" t="str">
        <f>STANDINGS_R[[#This Row],[League]]&amp;STANDINGS_R[[#This Row],[Team]]</f>
        <v>$150 Draft Champions Feb 11 1:00 pm Lg.3684Team Poulin</v>
      </c>
    </row>
    <row r="1098" spans="1:7" x14ac:dyDescent="0.25">
      <c r="A1098">
        <v>69</v>
      </c>
      <c r="B1098" t="s">
        <v>331</v>
      </c>
      <c r="C1098" t="s">
        <v>1392</v>
      </c>
      <c r="D1098">
        <v>1122</v>
      </c>
      <c r="E1098">
        <v>2840.5</v>
      </c>
      <c r="F1098">
        <f t="shared" si="17"/>
        <v>1</v>
      </c>
      <c r="G1098" t="str">
        <f>STANDINGS_R[[#This Row],[League]]&amp;STANDINGS_R[[#This Row],[Team]]</f>
        <v>$150 Draft Champions Feb 12 1:00 pm Lg.3685Golden Sombreros</v>
      </c>
    </row>
    <row r="1099" spans="1:7" x14ac:dyDescent="0.25">
      <c r="A1099">
        <v>179</v>
      </c>
      <c r="B1099" t="s">
        <v>150</v>
      </c>
      <c r="C1099" t="s">
        <v>1392</v>
      </c>
      <c r="D1099">
        <v>1097</v>
      </c>
      <c r="E1099">
        <v>2729.5</v>
      </c>
      <c r="F1099">
        <f t="shared" si="17"/>
        <v>2</v>
      </c>
      <c r="G1099" t="str">
        <f>STANDINGS_R[[#This Row],[League]]&amp;STANDINGS_R[[#This Row],[Team]]</f>
        <v>$150 Draft Champions Feb 12 1:00 pm Lg.3685Amazins</v>
      </c>
    </row>
    <row r="1100" spans="1:7" x14ac:dyDescent="0.25">
      <c r="A1100">
        <v>422</v>
      </c>
      <c r="B1100" t="s">
        <v>261</v>
      </c>
      <c r="C1100" t="s">
        <v>1392</v>
      </c>
      <c r="D1100">
        <v>1064</v>
      </c>
      <c r="E1100">
        <v>2489.5</v>
      </c>
      <c r="F1100">
        <f t="shared" si="17"/>
        <v>3</v>
      </c>
      <c r="G1100" t="str">
        <f>STANDINGS_R[[#This Row],[League]]&amp;STANDINGS_R[[#This Row],[Team]]</f>
        <v>$150 Draft Champions Feb 12 1:00 pm Lg.3685Nuisance</v>
      </c>
    </row>
    <row r="1101" spans="1:7" x14ac:dyDescent="0.25">
      <c r="A1101">
        <v>862</v>
      </c>
      <c r="B1101" t="s">
        <v>1393</v>
      </c>
      <c r="C1101" t="s">
        <v>1392</v>
      </c>
      <c r="D1101">
        <v>1025</v>
      </c>
      <c r="E1101">
        <v>2045.5</v>
      </c>
      <c r="F1101">
        <f t="shared" si="17"/>
        <v>4</v>
      </c>
      <c r="G1101" t="str">
        <f>STANDINGS_R[[#This Row],[League]]&amp;STANDINGS_R[[#This Row],[Team]]</f>
        <v>$150 Draft Champions Feb 12 1:00 pm Lg.3685J-Roc's CarWash</v>
      </c>
    </row>
    <row r="1102" spans="1:7" x14ac:dyDescent="0.25">
      <c r="A1102">
        <v>944</v>
      </c>
      <c r="B1102" t="s">
        <v>427</v>
      </c>
      <c r="C1102" t="s">
        <v>1392</v>
      </c>
      <c r="D1102">
        <v>1019</v>
      </c>
      <c r="E1102">
        <v>1965.5</v>
      </c>
      <c r="F1102">
        <f t="shared" si="17"/>
        <v>5</v>
      </c>
      <c r="G1102" t="str">
        <f>STANDINGS_R[[#This Row],[League]]&amp;STANDINGS_R[[#This Row],[Team]]</f>
        <v>$150 Draft Champions Feb 12 1:00 pm Lg.3685RotoGut DC II</v>
      </c>
    </row>
    <row r="1103" spans="1:7" x14ac:dyDescent="0.25">
      <c r="A1103">
        <v>1076</v>
      </c>
      <c r="B1103" t="s">
        <v>203</v>
      </c>
      <c r="C1103" t="s">
        <v>1392</v>
      </c>
      <c r="D1103">
        <v>1011</v>
      </c>
      <c r="E1103">
        <v>1837</v>
      </c>
      <c r="F1103">
        <f t="shared" si="17"/>
        <v>6</v>
      </c>
      <c r="G1103" t="str">
        <f>STANDINGS_R[[#This Row],[League]]&amp;STANDINGS_R[[#This Row],[Team]]</f>
        <v>$150 Draft Champions Feb 12 1:00 pm Lg.3685Corleone 4</v>
      </c>
    </row>
    <row r="1104" spans="1:7" x14ac:dyDescent="0.25">
      <c r="A1104">
        <v>1241</v>
      </c>
      <c r="B1104" t="s">
        <v>1395</v>
      </c>
      <c r="C1104" t="s">
        <v>1392</v>
      </c>
      <c r="D1104">
        <v>998</v>
      </c>
      <c r="E1104">
        <v>1666.5</v>
      </c>
      <c r="F1104">
        <f t="shared" si="17"/>
        <v>7</v>
      </c>
      <c r="G1104" t="str">
        <f>STANDINGS_R[[#This Row],[League]]&amp;STANDINGS_R[[#This Row],[Team]]</f>
        <v>$150 Draft Champions Feb 12 1:00 pm Lg.3685Guiness Stout</v>
      </c>
    </row>
    <row r="1105" spans="1:7" x14ac:dyDescent="0.25">
      <c r="A1105">
        <v>1430</v>
      </c>
      <c r="B1105" t="s">
        <v>470</v>
      </c>
      <c r="C1105" t="s">
        <v>1392</v>
      </c>
      <c r="D1105">
        <v>985</v>
      </c>
      <c r="E1105">
        <v>1478.5</v>
      </c>
      <c r="F1105">
        <f t="shared" si="17"/>
        <v>8</v>
      </c>
      <c r="G1105" t="str">
        <f>STANDINGS_R[[#This Row],[League]]&amp;STANDINGS_R[[#This Row],[Team]]</f>
        <v>$150 Draft Champions Feb 12 1:00 pm Lg.3685Brickdust</v>
      </c>
    </row>
    <row r="1106" spans="1:7" x14ac:dyDescent="0.25">
      <c r="A1106">
        <v>1493</v>
      </c>
      <c r="B1106" t="s">
        <v>1394</v>
      </c>
      <c r="C1106" t="s">
        <v>1392</v>
      </c>
      <c r="D1106">
        <v>981</v>
      </c>
      <c r="E1106">
        <v>1417.5</v>
      </c>
      <c r="F1106">
        <f t="shared" si="17"/>
        <v>9</v>
      </c>
      <c r="G1106" t="str">
        <f>STANDINGS_R[[#This Row],[League]]&amp;STANDINGS_R[[#This Row],[Team]]</f>
        <v>$150 Draft Champions Feb 12 1:00 pm Lg.3685O Town DC 2</v>
      </c>
    </row>
    <row r="1107" spans="1:7" x14ac:dyDescent="0.25">
      <c r="A1107">
        <v>1707</v>
      </c>
      <c r="B1107" t="s">
        <v>286</v>
      </c>
      <c r="C1107" t="s">
        <v>1392</v>
      </c>
      <c r="D1107">
        <v>965</v>
      </c>
      <c r="E1107">
        <v>1208</v>
      </c>
      <c r="F1107">
        <f t="shared" si="17"/>
        <v>10</v>
      </c>
      <c r="G1107" t="str">
        <f>STANDINGS_R[[#This Row],[League]]&amp;STANDINGS_R[[#This Row],[Team]]</f>
        <v>$150 Draft Champions Feb 12 1:00 pm Lg.3685Team Williams</v>
      </c>
    </row>
    <row r="1108" spans="1:7" x14ac:dyDescent="0.25">
      <c r="A1108">
        <v>1915</v>
      </c>
      <c r="B1108" t="s">
        <v>128</v>
      </c>
      <c r="C1108" t="s">
        <v>1392</v>
      </c>
      <c r="D1108">
        <v>948</v>
      </c>
      <c r="E1108">
        <v>1003</v>
      </c>
      <c r="F1108">
        <f t="shared" si="17"/>
        <v>11</v>
      </c>
      <c r="G1108" t="str">
        <f>STANDINGS_R[[#This Row],[League]]&amp;STANDINGS_R[[#This Row],[Team]]</f>
        <v>$150 Draft Champions Feb 12 1:00 pm Lg.3685Team Boelkens</v>
      </c>
    </row>
    <row r="1109" spans="1:7" x14ac:dyDescent="0.25">
      <c r="A1109">
        <v>2339</v>
      </c>
      <c r="B1109" t="s">
        <v>104</v>
      </c>
      <c r="C1109" t="s">
        <v>1392</v>
      </c>
      <c r="D1109">
        <v>910</v>
      </c>
      <c r="E1109">
        <v>577.5</v>
      </c>
      <c r="F1109">
        <f t="shared" si="17"/>
        <v>12</v>
      </c>
      <c r="G1109" t="str">
        <f>STANDINGS_R[[#This Row],[League]]&amp;STANDINGS_R[[#This Row],[Team]]</f>
        <v>$150 Draft Champions Feb 12 1:00 pm Lg.3685Team Pawlowski</v>
      </c>
    </row>
    <row r="1110" spans="1:7" x14ac:dyDescent="0.25">
      <c r="A1110">
        <v>2395</v>
      </c>
      <c r="B1110" t="s">
        <v>1396</v>
      </c>
      <c r="C1110" t="s">
        <v>1392</v>
      </c>
      <c r="D1110">
        <v>902</v>
      </c>
      <c r="E1110">
        <v>514.5</v>
      </c>
      <c r="F1110">
        <f t="shared" si="17"/>
        <v>13</v>
      </c>
      <c r="G1110" t="str">
        <f>STANDINGS_R[[#This Row],[League]]&amp;STANDINGS_R[[#This Row],[Team]]</f>
        <v>$150 Draft Champions Feb 12 1:00 pm Lg.3685Bottom Feeders</v>
      </c>
    </row>
    <row r="1111" spans="1:7" x14ac:dyDescent="0.25">
      <c r="A1111">
        <v>2400</v>
      </c>
      <c r="B1111" t="s">
        <v>25</v>
      </c>
      <c r="C1111" t="s">
        <v>1392</v>
      </c>
      <c r="D1111">
        <v>902</v>
      </c>
      <c r="E1111">
        <v>514.5</v>
      </c>
      <c r="F1111">
        <f t="shared" si="17"/>
        <v>14</v>
      </c>
      <c r="G1111" t="str">
        <f>STANDINGS_R[[#This Row],[League]]&amp;STANDINGS_R[[#This Row],[Team]]</f>
        <v>$150 Draft Champions Feb 12 1:00 pm Lg.3685billyhaze</v>
      </c>
    </row>
    <row r="1112" spans="1:7" x14ac:dyDescent="0.25">
      <c r="A1112">
        <v>2875</v>
      </c>
      <c r="B1112" t="s">
        <v>1397</v>
      </c>
      <c r="C1112" t="s">
        <v>1392</v>
      </c>
      <c r="D1112">
        <v>776</v>
      </c>
      <c r="E1112">
        <v>37</v>
      </c>
      <c r="F1112">
        <f t="shared" si="17"/>
        <v>15</v>
      </c>
      <c r="G1112" t="str">
        <f>STANDINGS_R[[#This Row],[League]]&amp;STANDINGS_R[[#This Row],[Team]]</f>
        <v>$150 Draft Champions Feb 12 1:00 pm Lg.3685El Scorchos</v>
      </c>
    </row>
    <row r="1113" spans="1:7" x14ac:dyDescent="0.25">
      <c r="A1113">
        <v>20</v>
      </c>
      <c r="B1113" t="s">
        <v>1398</v>
      </c>
      <c r="C1113" t="s">
        <v>1399</v>
      </c>
      <c r="D1113">
        <v>1152</v>
      </c>
      <c r="E1113">
        <v>2891</v>
      </c>
      <c r="F1113">
        <f t="shared" si="17"/>
        <v>1</v>
      </c>
      <c r="G1113" t="str">
        <f>STANDINGS_R[[#This Row],[League]]&amp;STANDINGS_R[[#This Row],[Team]]</f>
        <v>$150 Draft Champions Feb 12 1:00 pm Lg.3688the Bunt Sharts!</v>
      </c>
    </row>
    <row r="1114" spans="1:7" x14ac:dyDescent="0.25">
      <c r="A1114">
        <v>114</v>
      </c>
      <c r="B1114" t="s">
        <v>1405</v>
      </c>
      <c r="C1114" t="s">
        <v>1399</v>
      </c>
      <c r="D1114">
        <v>1110</v>
      </c>
      <c r="E1114">
        <v>2795.5</v>
      </c>
      <c r="F1114">
        <f t="shared" si="17"/>
        <v>2</v>
      </c>
      <c r="G1114" t="str">
        <f>STANDINGS_R[[#This Row],[League]]&amp;STANDINGS_R[[#This Row],[Team]]</f>
        <v>$150 Draft Champions Feb 12 1:00 pm Lg.3688Peculiar People</v>
      </c>
    </row>
    <row r="1115" spans="1:7" x14ac:dyDescent="0.25">
      <c r="A1115">
        <v>477</v>
      </c>
      <c r="B1115" t="s">
        <v>278</v>
      </c>
      <c r="C1115" t="s">
        <v>1399</v>
      </c>
      <c r="D1115">
        <v>1057</v>
      </c>
      <c r="E1115">
        <v>2435.5</v>
      </c>
      <c r="F1115">
        <f t="shared" si="17"/>
        <v>3</v>
      </c>
      <c r="G1115" t="str">
        <f>STANDINGS_R[[#This Row],[League]]&amp;STANDINGS_R[[#This Row],[Team]]</f>
        <v>$150 Draft Champions Feb 12 1:00 pm Lg.3688Team Gibbons</v>
      </c>
    </row>
    <row r="1116" spans="1:7" x14ac:dyDescent="0.25">
      <c r="A1116">
        <v>869</v>
      </c>
      <c r="B1116" t="s">
        <v>1404</v>
      </c>
      <c r="C1116" t="s">
        <v>1399</v>
      </c>
      <c r="D1116">
        <v>1025</v>
      </c>
      <c r="E1116">
        <v>2045.5</v>
      </c>
      <c r="F1116">
        <f t="shared" si="17"/>
        <v>4</v>
      </c>
      <c r="G1116" t="str">
        <f>STANDINGS_R[[#This Row],[League]]&amp;STANDINGS_R[[#This Row],[Team]]</f>
        <v>$150 Draft Champions Feb 12 1:00 pm Lg.3688Team passalacqua</v>
      </c>
    </row>
    <row r="1117" spans="1:7" x14ac:dyDescent="0.25">
      <c r="A1117">
        <v>981</v>
      </c>
      <c r="B1117" t="s">
        <v>412</v>
      </c>
      <c r="C1117" t="s">
        <v>1399</v>
      </c>
      <c r="D1117">
        <v>1017</v>
      </c>
      <c r="E1117">
        <v>1929.5</v>
      </c>
      <c r="F1117">
        <f t="shared" si="17"/>
        <v>5</v>
      </c>
      <c r="G1117" t="str">
        <f>STANDINGS_R[[#This Row],[League]]&amp;STANDINGS_R[[#This Row],[Team]]</f>
        <v>$150 Draft Champions Feb 12 1:00 pm Lg.3688Team Koerner</v>
      </c>
    </row>
    <row r="1118" spans="1:7" x14ac:dyDescent="0.25">
      <c r="A1118">
        <v>1170</v>
      </c>
      <c r="B1118" t="s">
        <v>1401</v>
      </c>
      <c r="C1118" t="s">
        <v>1399</v>
      </c>
      <c r="D1118">
        <v>1003</v>
      </c>
      <c r="E1118">
        <v>1741.5</v>
      </c>
      <c r="F1118">
        <f t="shared" si="17"/>
        <v>6</v>
      </c>
      <c r="G1118" t="str">
        <f>STANDINGS_R[[#This Row],[League]]&amp;STANDINGS_R[[#This Row],[Team]]</f>
        <v>$150 Draft Champions Feb 12 1:00 pm Lg.3688Papi for President</v>
      </c>
    </row>
    <row r="1119" spans="1:7" x14ac:dyDescent="0.25">
      <c r="A1119">
        <v>1239</v>
      </c>
      <c r="B1119" t="s">
        <v>365</v>
      </c>
      <c r="C1119" t="s">
        <v>1399</v>
      </c>
      <c r="D1119">
        <v>998</v>
      </c>
      <c r="E1119">
        <v>1666.5</v>
      </c>
      <c r="F1119">
        <f t="shared" si="17"/>
        <v>7</v>
      </c>
      <c r="G1119" t="str">
        <f>STANDINGS_R[[#This Row],[League]]&amp;STANDINGS_R[[#This Row],[Team]]</f>
        <v>$150 Draft Champions Feb 12 1:00 pm Lg.3688BALCO: HENNESSY &amp; PEDS 2</v>
      </c>
    </row>
    <row r="1120" spans="1:7" x14ac:dyDescent="0.25">
      <c r="A1120">
        <v>1585</v>
      </c>
      <c r="B1120" t="s">
        <v>1406</v>
      </c>
      <c r="C1120" t="s">
        <v>1399</v>
      </c>
      <c r="D1120">
        <v>975</v>
      </c>
      <c r="E1120">
        <v>1327</v>
      </c>
      <c r="F1120">
        <f t="shared" si="17"/>
        <v>8</v>
      </c>
      <c r="G1120" t="str">
        <f>STANDINGS_R[[#This Row],[League]]&amp;STANDINGS_R[[#This Row],[Team]]</f>
        <v>$150 Draft Champions Feb 12 1:00 pm Lg.3688OKMOTS 1</v>
      </c>
    </row>
    <row r="1121" spans="1:7" x14ac:dyDescent="0.25">
      <c r="A1121">
        <v>1595</v>
      </c>
      <c r="B1121" t="s">
        <v>1403</v>
      </c>
      <c r="C1121" t="s">
        <v>1399</v>
      </c>
      <c r="D1121">
        <v>974</v>
      </c>
      <c r="E1121">
        <v>1314</v>
      </c>
      <c r="F1121">
        <f t="shared" si="17"/>
        <v>9</v>
      </c>
      <c r="G1121" t="str">
        <f>STANDINGS_R[[#This Row],[League]]&amp;STANDINGS_R[[#This Row],[Team]]</f>
        <v>$150 Draft Champions Feb 12 1:00 pm Lg.3688Da Bums</v>
      </c>
    </row>
    <row r="1122" spans="1:7" x14ac:dyDescent="0.25">
      <c r="A1122">
        <v>1812</v>
      </c>
      <c r="B1122" t="s">
        <v>381</v>
      </c>
      <c r="C1122" t="s">
        <v>1399</v>
      </c>
      <c r="D1122">
        <v>956</v>
      </c>
      <c r="E1122">
        <v>1094.5</v>
      </c>
      <c r="F1122">
        <f t="shared" si="17"/>
        <v>10</v>
      </c>
      <c r="G1122" t="str">
        <f>STANDINGS_R[[#This Row],[League]]&amp;STANDINGS_R[[#This Row],[Team]]</f>
        <v>$150 Draft Champions Feb 12 1:00 pm Lg.3688Calgary Cannons v2</v>
      </c>
    </row>
    <row r="1123" spans="1:7" x14ac:dyDescent="0.25">
      <c r="A1123">
        <v>2093</v>
      </c>
      <c r="B1123" t="s">
        <v>314</v>
      </c>
      <c r="C1123" t="s">
        <v>1399</v>
      </c>
      <c r="D1123">
        <v>933</v>
      </c>
      <c r="E1123">
        <v>818.5</v>
      </c>
      <c r="F1123">
        <f t="shared" si="17"/>
        <v>11</v>
      </c>
      <c r="G1123" t="str">
        <f>STANDINGS_R[[#This Row],[League]]&amp;STANDINGS_R[[#This Row],[Team]]</f>
        <v>$150 Draft Champions Feb 12 1:00 pm Lg.3688Team Baseball</v>
      </c>
    </row>
    <row r="1124" spans="1:7" x14ac:dyDescent="0.25">
      <c r="A1124">
        <v>2307</v>
      </c>
      <c r="B1124" t="s">
        <v>1400</v>
      </c>
      <c r="C1124" t="s">
        <v>1399</v>
      </c>
      <c r="D1124">
        <v>912</v>
      </c>
      <c r="E1124">
        <v>605</v>
      </c>
      <c r="F1124">
        <f t="shared" si="17"/>
        <v>12</v>
      </c>
      <c r="G1124" t="str">
        <f>STANDINGS_R[[#This Row],[League]]&amp;STANDINGS_R[[#This Row],[Team]]</f>
        <v>$150 Draft Champions Feb 12 1:00 pm Lg.3688Maddon Gnomes 3</v>
      </c>
    </row>
    <row r="1125" spans="1:7" x14ac:dyDescent="0.25">
      <c r="A1125">
        <v>2320</v>
      </c>
      <c r="B1125" t="s">
        <v>1402</v>
      </c>
      <c r="C1125" t="s">
        <v>1399</v>
      </c>
      <c r="D1125">
        <v>911</v>
      </c>
      <c r="E1125">
        <v>591.5</v>
      </c>
      <c r="F1125">
        <f t="shared" si="17"/>
        <v>13</v>
      </c>
      <c r="G1125" t="str">
        <f>STANDINGS_R[[#This Row],[League]]&amp;STANDINGS_R[[#This Row],[Team]]</f>
        <v>$150 Draft Champions Feb 12 1:00 pm Lg.3688ROYAL BLUE</v>
      </c>
    </row>
    <row r="1126" spans="1:7" x14ac:dyDescent="0.25">
      <c r="A1126">
        <v>2706</v>
      </c>
      <c r="B1126" t="s">
        <v>1408</v>
      </c>
      <c r="C1126" t="s">
        <v>1399</v>
      </c>
      <c r="D1126">
        <v>850</v>
      </c>
      <c r="E1126">
        <v>207</v>
      </c>
      <c r="F1126">
        <f t="shared" si="17"/>
        <v>14</v>
      </c>
      <c r="G1126" t="str">
        <f>STANDINGS_R[[#This Row],[League]]&amp;STANDINGS_R[[#This Row],[Team]]</f>
        <v>$150 Draft Champions Feb 12 1:00 pm Lg.3688Team Rockwell</v>
      </c>
    </row>
    <row r="1127" spans="1:7" x14ac:dyDescent="0.25">
      <c r="A1127">
        <v>2804</v>
      </c>
      <c r="B1127" t="s">
        <v>1407</v>
      </c>
      <c r="C1127" t="s">
        <v>1399</v>
      </c>
      <c r="D1127">
        <v>822</v>
      </c>
      <c r="E1127">
        <v>108.5</v>
      </c>
      <c r="F1127">
        <f t="shared" si="17"/>
        <v>15</v>
      </c>
      <c r="G1127" t="str">
        <f>STANDINGS_R[[#This Row],[League]]&amp;STANDINGS_R[[#This Row],[Team]]</f>
        <v>$150 Draft Champions Feb 12 1:00 pm Lg.3688Just Pick!!!</v>
      </c>
    </row>
    <row r="1128" spans="1:7" x14ac:dyDescent="0.25">
      <c r="A1128">
        <v>27</v>
      </c>
      <c r="B1128" t="s">
        <v>1416</v>
      </c>
      <c r="C1128" t="s">
        <v>1409</v>
      </c>
      <c r="D1128">
        <v>1147</v>
      </c>
      <c r="E1128">
        <v>2884</v>
      </c>
      <c r="F1128">
        <f t="shared" si="17"/>
        <v>1</v>
      </c>
      <c r="G1128" t="str">
        <f>STANDINGS_R[[#This Row],[League]]&amp;STANDINGS_R[[#This Row],[Team]]</f>
        <v>$150 Draft Champions Feb 13 1:00 pm Lg.36892 - The Hazel Charlies Slo</v>
      </c>
    </row>
    <row r="1129" spans="1:7" x14ac:dyDescent="0.25">
      <c r="A1129">
        <v>124</v>
      </c>
      <c r="B1129" t="s">
        <v>338</v>
      </c>
      <c r="C1129" t="s">
        <v>1409</v>
      </c>
      <c r="D1129">
        <v>1107</v>
      </c>
      <c r="E1129">
        <v>2784.5</v>
      </c>
      <c r="F1129">
        <f t="shared" si="17"/>
        <v>2</v>
      </c>
      <c r="G1129" t="str">
        <f>STANDINGS_R[[#This Row],[League]]&amp;STANDINGS_R[[#This Row],[Team]]</f>
        <v>$150 Draft Champions Feb 13 1:00 pm Lg.3689EWeezy2</v>
      </c>
    </row>
    <row r="1130" spans="1:7" x14ac:dyDescent="0.25">
      <c r="A1130">
        <v>256</v>
      </c>
      <c r="B1130" t="s">
        <v>1413</v>
      </c>
      <c r="C1130" t="s">
        <v>1409</v>
      </c>
      <c r="D1130">
        <v>1085</v>
      </c>
      <c r="E1130">
        <v>2656.5</v>
      </c>
      <c r="F1130">
        <f t="shared" si="17"/>
        <v>3</v>
      </c>
      <c r="G1130" t="str">
        <f>STANDINGS_R[[#This Row],[League]]&amp;STANDINGS_R[[#This Row],[Team]]</f>
        <v>$150 Draft Champions Feb 13 1:00 pm Lg.3689The Killchain</v>
      </c>
    </row>
    <row r="1131" spans="1:7" x14ac:dyDescent="0.25">
      <c r="A1131">
        <v>597</v>
      </c>
      <c r="B1131" t="s">
        <v>534</v>
      </c>
      <c r="C1131" t="s">
        <v>1409</v>
      </c>
      <c r="D1131">
        <v>1046</v>
      </c>
      <c r="E1131">
        <v>2311</v>
      </c>
      <c r="F1131">
        <f t="shared" si="17"/>
        <v>4</v>
      </c>
      <c r="G1131" t="str">
        <f>STANDINGS_R[[#This Row],[League]]&amp;STANDINGS_R[[#This Row],[Team]]</f>
        <v>$150 Draft Champions Feb 13 1:00 pm Lg.3689Light Tower Power</v>
      </c>
    </row>
    <row r="1132" spans="1:7" x14ac:dyDescent="0.25">
      <c r="A1132">
        <v>1242</v>
      </c>
      <c r="B1132" t="s">
        <v>1417</v>
      </c>
      <c r="C1132" t="s">
        <v>1409</v>
      </c>
      <c r="D1132">
        <v>998</v>
      </c>
      <c r="E1132">
        <v>1666.5</v>
      </c>
      <c r="F1132">
        <f t="shared" si="17"/>
        <v>5</v>
      </c>
      <c r="G1132" t="str">
        <f>STANDINGS_R[[#This Row],[League]]&amp;STANDINGS_R[[#This Row],[Team]]</f>
        <v>$150 Draft Champions Feb 13 1:00 pm Lg.3689Harmon Clayton Killebrew</v>
      </c>
    </row>
    <row r="1133" spans="1:7" x14ac:dyDescent="0.25">
      <c r="A1133">
        <v>1251</v>
      </c>
      <c r="B1133" t="s">
        <v>1412</v>
      </c>
      <c r="C1133" t="s">
        <v>1409</v>
      </c>
      <c r="D1133">
        <v>998</v>
      </c>
      <c r="E1133">
        <v>1666.5</v>
      </c>
      <c r="F1133">
        <f t="shared" si="17"/>
        <v>6</v>
      </c>
      <c r="G1133" t="str">
        <f>STANDINGS_R[[#This Row],[League]]&amp;STANDINGS_R[[#This Row],[Team]]</f>
        <v>$150 Draft Champions Feb 13 1:00 pm Lg.3689Team Yadlosky</v>
      </c>
    </row>
    <row r="1134" spans="1:7" x14ac:dyDescent="0.25">
      <c r="A1134">
        <v>1446</v>
      </c>
      <c r="B1134" t="s">
        <v>1410</v>
      </c>
      <c r="C1134" t="s">
        <v>1409</v>
      </c>
      <c r="D1134">
        <v>984</v>
      </c>
      <c r="E1134">
        <v>1463</v>
      </c>
      <c r="F1134">
        <f t="shared" si="17"/>
        <v>7</v>
      </c>
      <c r="G1134" t="str">
        <f>STANDINGS_R[[#This Row],[League]]&amp;STANDINGS_R[[#This Row],[Team]]</f>
        <v>$150 Draft Champions Feb 13 1:00 pm Lg.3689New York's Finest</v>
      </c>
    </row>
    <row r="1135" spans="1:7" x14ac:dyDescent="0.25">
      <c r="A1135">
        <v>1764</v>
      </c>
      <c r="B1135" t="s">
        <v>197</v>
      </c>
      <c r="C1135" t="s">
        <v>1409</v>
      </c>
      <c r="D1135">
        <v>960</v>
      </c>
      <c r="E1135">
        <v>1147.5</v>
      </c>
      <c r="F1135">
        <f t="shared" si="17"/>
        <v>8</v>
      </c>
      <c r="G1135" t="str">
        <f>STANDINGS_R[[#This Row],[League]]&amp;STANDINGS_R[[#This Row],[Team]]</f>
        <v>$150 Draft Champions Feb 13 1:00 pm Lg.3689Macho Lobsters</v>
      </c>
    </row>
    <row r="1136" spans="1:7" x14ac:dyDescent="0.25">
      <c r="A1136">
        <v>1822</v>
      </c>
      <c r="B1136" t="s">
        <v>39</v>
      </c>
      <c r="C1136" t="s">
        <v>1409</v>
      </c>
      <c r="D1136">
        <v>956</v>
      </c>
      <c r="E1136">
        <v>1094.5</v>
      </c>
      <c r="F1136">
        <f t="shared" si="17"/>
        <v>9</v>
      </c>
      <c r="G1136" t="str">
        <f>STANDINGS_R[[#This Row],[League]]&amp;STANDINGS_R[[#This Row],[Team]]</f>
        <v>$150 Draft Champions Feb 13 1:00 pm Lg.3689Team highland</v>
      </c>
    </row>
    <row r="1137" spans="1:7" x14ac:dyDescent="0.25">
      <c r="A1137">
        <v>1841</v>
      </c>
      <c r="B1137" t="s">
        <v>462</v>
      </c>
      <c r="C1137" t="s">
        <v>1409</v>
      </c>
      <c r="D1137">
        <v>954</v>
      </c>
      <c r="E1137">
        <v>1072</v>
      </c>
      <c r="F1137">
        <f t="shared" si="17"/>
        <v>10</v>
      </c>
      <c r="G1137" t="str">
        <f>STANDINGS_R[[#This Row],[League]]&amp;STANDINGS_R[[#This Row],[Team]]</f>
        <v>$150 Draft Champions Feb 13 1:00 pm Lg.3689Miggy's Mashers</v>
      </c>
    </row>
    <row r="1138" spans="1:7" x14ac:dyDescent="0.25">
      <c r="A1138">
        <v>2052</v>
      </c>
      <c r="B1138" t="s">
        <v>400</v>
      </c>
      <c r="C1138" t="s">
        <v>1409</v>
      </c>
      <c r="D1138">
        <v>937</v>
      </c>
      <c r="E1138">
        <v>859</v>
      </c>
      <c r="F1138">
        <f t="shared" si="17"/>
        <v>11</v>
      </c>
      <c r="G1138" t="str">
        <f>STANDINGS_R[[#This Row],[League]]&amp;STANDINGS_R[[#This Row],[Team]]</f>
        <v>$150 Draft Champions Feb 13 1:00 pm Lg.3689Man of Steal</v>
      </c>
    </row>
    <row r="1139" spans="1:7" x14ac:dyDescent="0.25">
      <c r="A1139">
        <v>2148</v>
      </c>
      <c r="B1139" t="s">
        <v>1414</v>
      </c>
      <c r="C1139" t="s">
        <v>1409</v>
      </c>
      <c r="D1139">
        <v>928</v>
      </c>
      <c r="E1139">
        <v>768</v>
      </c>
      <c r="F1139">
        <f t="shared" si="17"/>
        <v>12</v>
      </c>
      <c r="G1139" t="str">
        <f>STANDINGS_R[[#This Row],[League]]&amp;STANDINGS_R[[#This Row],[Team]]</f>
        <v>$150 Draft Champions Feb 13 1:00 pm Lg.3689smackers VI</v>
      </c>
    </row>
    <row r="1140" spans="1:7" x14ac:dyDescent="0.25">
      <c r="A1140">
        <v>2169</v>
      </c>
      <c r="B1140" t="s">
        <v>1418</v>
      </c>
      <c r="C1140" t="s">
        <v>1409</v>
      </c>
      <c r="D1140">
        <v>925</v>
      </c>
      <c r="E1140">
        <v>740</v>
      </c>
      <c r="F1140">
        <f t="shared" si="17"/>
        <v>13</v>
      </c>
      <c r="G1140" t="str">
        <f>STANDINGS_R[[#This Row],[League]]&amp;STANDINGS_R[[#This Row],[Team]]</f>
        <v>$150 Draft Champions Feb 13 1:00 pm Lg.3689Fister - I Hardly Know Her!</v>
      </c>
    </row>
    <row r="1141" spans="1:7" x14ac:dyDescent="0.25">
      <c r="A1141">
        <v>2330</v>
      </c>
      <c r="B1141" t="s">
        <v>1415</v>
      </c>
      <c r="C1141" t="s">
        <v>1409</v>
      </c>
      <c r="D1141">
        <v>910</v>
      </c>
      <c r="E1141">
        <v>577.5</v>
      </c>
      <c r="F1141">
        <f t="shared" si="17"/>
        <v>14</v>
      </c>
      <c r="G1141" t="str">
        <f>STANDINGS_R[[#This Row],[League]]&amp;STANDINGS_R[[#This Row],[Team]]</f>
        <v>$150 Draft Champions Feb 13 1:00 pm Lg.3689Buddy Guy</v>
      </c>
    </row>
    <row r="1142" spans="1:7" x14ac:dyDescent="0.25">
      <c r="A1142">
        <v>2850</v>
      </c>
      <c r="B1142" t="s">
        <v>1411</v>
      </c>
      <c r="C1142" t="s">
        <v>1409</v>
      </c>
      <c r="D1142">
        <v>800</v>
      </c>
      <c r="E1142">
        <v>61</v>
      </c>
      <c r="F1142">
        <f t="shared" si="17"/>
        <v>15</v>
      </c>
      <c r="G1142" t="str">
        <f>STANDINGS_R[[#This Row],[League]]&amp;STANDINGS_R[[#This Row],[Team]]</f>
        <v>$150 Draft Champions Feb 13 1:00 pm Lg.36890.9 Bar</v>
      </c>
    </row>
    <row r="1143" spans="1:7" x14ac:dyDescent="0.25">
      <c r="A1143">
        <v>148</v>
      </c>
      <c r="B1143" t="s">
        <v>1421</v>
      </c>
      <c r="C1143" t="s">
        <v>1420</v>
      </c>
      <c r="D1143">
        <v>1102</v>
      </c>
      <c r="E1143">
        <v>2759</v>
      </c>
      <c r="F1143">
        <f t="shared" si="17"/>
        <v>1</v>
      </c>
      <c r="G1143" t="str">
        <f>STANDINGS_R[[#This Row],[League]]&amp;STANDINGS_R[[#This Row],[Team]]</f>
        <v>$150 Draft Champions Feb 13 1:00 pm Lg.3693Auburn Plainsman II</v>
      </c>
    </row>
    <row r="1144" spans="1:7" x14ac:dyDescent="0.25">
      <c r="A1144">
        <v>361</v>
      </c>
      <c r="B1144" t="s">
        <v>1423</v>
      </c>
      <c r="C1144" t="s">
        <v>1420</v>
      </c>
      <c r="D1144">
        <v>1070</v>
      </c>
      <c r="E1144">
        <v>2548.5</v>
      </c>
      <c r="F1144">
        <f t="shared" si="17"/>
        <v>2</v>
      </c>
      <c r="G1144" t="str">
        <f>STANDINGS_R[[#This Row],[League]]&amp;STANDINGS_R[[#This Row],[Team]]</f>
        <v>$150 Draft Champions Feb 13 1:00 pm Lg.3693Drip Drop</v>
      </c>
    </row>
    <row r="1145" spans="1:7" x14ac:dyDescent="0.25">
      <c r="A1145">
        <v>640</v>
      </c>
      <c r="B1145" t="s">
        <v>1425</v>
      </c>
      <c r="C1145" t="s">
        <v>1420</v>
      </c>
      <c r="D1145">
        <v>1041</v>
      </c>
      <c r="E1145">
        <v>2265</v>
      </c>
      <c r="F1145">
        <f t="shared" si="17"/>
        <v>3</v>
      </c>
      <c r="G1145" t="str">
        <f>STANDINGS_R[[#This Row],[League]]&amp;STANDINGS_R[[#This Row],[Team]]</f>
        <v>$150 Draft Champions Feb 13 1:00 pm Lg.3693Evil Empire II</v>
      </c>
    </row>
    <row r="1146" spans="1:7" x14ac:dyDescent="0.25">
      <c r="A1146">
        <v>751</v>
      </c>
      <c r="B1146" t="s">
        <v>212</v>
      </c>
      <c r="C1146" t="s">
        <v>1420</v>
      </c>
      <c r="D1146">
        <v>1034</v>
      </c>
      <c r="E1146">
        <v>2166.5</v>
      </c>
      <c r="F1146">
        <f t="shared" si="17"/>
        <v>4</v>
      </c>
      <c r="G1146" t="str">
        <f>STANDINGS_R[[#This Row],[League]]&amp;STANDINGS_R[[#This Row],[Team]]</f>
        <v>$150 Draft Champions Feb 13 1:00 pm Lg.3693Team kuhn</v>
      </c>
    </row>
    <row r="1147" spans="1:7" x14ac:dyDescent="0.25">
      <c r="A1147">
        <v>943</v>
      </c>
      <c r="B1147" t="s">
        <v>345</v>
      </c>
      <c r="C1147" t="s">
        <v>1420</v>
      </c>
      <c r="D1147">
        <v>1019</v>
      </c>
      <c r="E1147">
        <v>1965.5</v>
      </c>
      <c r="F1147">
        <f t="shared" si="17"/>
        <v>5</v>
      </c>
      <c r="G1147" t="str">
        <f>STANDINGS_R[[#This Row],[League]]&amp;STANDINGS_R[[#This Row],[Team]]</f>
        <v>$150 Draft Champions Feb 13 1:00 pm Lg.3693Man of Steel</v>
      </c>
    </row>
    <row r="1148" spans="1:7" x14ac:dyDescent="0.25">
      <c r="A1148">
        <v>1077</v>
      </c>
      <c r="B1148" t="s">
        <v>1422</v>
      </c>
      <c r="C1148" t="s">
        <v>1420</v>
      </c>
      <c r="D1148">
        <v>1011</v>
      </c>
      <c r="E1148">
        <v>1837</v>
      </c>
      <c r="F1148">
        <f t="shared" si="17"/>
        <v>6</v>
      </c>
      <c r="G1148" t="str">
        <f>STANDINGS_R[[#This Row],[League]]&amp;STANDINGS_R[[#This Row],[Team]]</f>
        <v>$150 Draft Champions Feb 13 1:00 pm Lg.3693Korean Power</v>
      </c>
    </row>
    <row r="1149" spans="1:7" x14ac:dyDescent="0.25">
      <c r="A1149">
        <v>1152</v>
      </c>
      <c r="B1149" t="s">
        <v>1429</v>
      </c>
      <c r="C1149" t="s">
        <v>1420</v>
      </c>
      <c r="D1149">
        <v>1004</v>
      </c>
      <c r="E1149">
        <v>1755.5</v>
      </c>
      <c r="F1149">
        <f t="shared" si="17"/>
        <v>7</v>
      </c>
      <c r="G1149" t="str">
        <f>STANDINGS_R[[#This Row],[League]]&amp;STANDINGS_R[[#This Row],[Team]]</f>
        <v>$150 Draft Champions Feb 13 1:00 pm Lg.3693Battlin' the Bottle</v>
      </c>
    </row>
    <row r="1150" spans="1:7" x14ac:dyDescent="0.25">
      <c r="A1150">
        <v>1457</v>
      </c>
      <c r="B1150" t="s">
        <v>87</v>
      </c>
      <c r="C1150" t="s">
        <v>1420</v>
      </c>
      <c r="D1150">
        <v>984</v>
      </c>
      <c r="E1150">
        <v>1463</v>
      </c>
      <c r="F1150">
        <f t="shared" si="17"/>
        <v>8</v>
      </c>
      <c r="G1150" t="str">
        <f>STANDINGS_R[[#This Row],[League]]&amp;STANDINGS_R[[#This Row],[Team]]</f>
        <v>$150 Draft Champions Feb 13 1:00 pm Lg.3693The Northsiders</v>
      </c>
    </row>
    <row r="1151" spans="1:7" x14ac:dyDescent="0.25">
      <c r="A1151">
        <v>1675</v>
      </c>
      <c r="B1151" t="s">
        <v>1426</v>
      </c>
      <c r="C1151" t="s">
        <v>1420</v>
      </c>
      <c r="D1151">
        <v>968</v>
      </c>
      <c r="E1151">
        <v>1242</v>
      </c>
      <c r="F1151">
        <f t="shared" si="17"/>
        <v>9</v>
      </c>
      <c r="G1151" t="str">
        <f>STANDINGS_R[[#This Row],[League]]&amp;STANDINGS_R[[#This Row],[Team]]</f>
        <v>$150 Draft Champions Feb 13 1:00 pm Lg.3693Upper Deck</v>
      </c>
    </row>
    <row r="1152" spans="1:7" x14ac:dyDescent="0.25">
      <c r="A1152">
        <v>1720</v>
      </c>
      <c r="B1152" t="s">
        <v>1419</v>
      </c>
      <c r="C1152" t="s">
        <v>1420</v>
      </c>
      <c r="D1152">
        <v>964</v>
      </c>
      <c r="E1152">
        <v>1196</v>
      </c>
      <c r="F1152">
        <f t="shared" si="17"/>
        <v>10</v>
      </c>
      <c r="G1152" t="str">
        <f>STANDINGS_R[[#This Row],[League]]&amp;STANDINGS_R[[#This Row],[Team]]</f>
        <v>$150 Draft Champions Feb 13 1:00 pm Lg.3693Team Wickham</v>
      </c>
    </row>
    <row r="1153" spans="1:7" x14ac:dyDescent="0.25">
      <c r="A1153">
        <v>1994</v>
      </c>
      <c r="B1153" t="s">
        <v>1427</v>
      </c>
      <c r="C1153" t="s">
        <v>1420</v>
      </c>
      <c r="D1153">
        <v>942</v>
      </c>
      <c r="E1153">
        <v>921.5</v>
      </c>
      <c r="F1153">
        <f t="shared" si="17"/>
        <v>11</v>
      </c>
      <c r="G1153" t="str">
        <f>STANDINGS_R[[#This Row],[League]]&amp;STANDINGS_R[[#This Row],[Team]]</f>
        <v>$150 Draft Champions Feb 13 1:00 pm Lg.3693Team Salemme</v>
      </c>
    </row>
    <row r="1154" spans="1:7" x14ac:dyDescent="0.25">
      <c r="A1154">
        <v>2108</v>
      </c>
      <c r="B1154" t="s">
        <v>1424</v>
      </c>
      <c r="C1154" t="s">
        <v>1420</v>
      </c>
      <c r="D1154">
        <v>932</v>
      </c>
      <c r="E1154">
        <v>808</v>
      </c>
      <c r="F1154">
        <f t="shared" si="17"/>
        <v>12</v>
      </c>
      <c r="G1154" t="str">
        <f>STANDINGS_R[[#This Row],[League]]&amp;STANDINGS_R[[#This Row],[Team]]</f>
        <v>$150 Draft Champions Feb 13 1:00 pm Lg.3693The Price is Wrong, Bob</v>
      </c>
    </row>
    <row r="1155" spans="1:7" x14ac:dyDescent="0.25">
      <c r="A1155">
        <v>2269</v>
      </c>
      <c r="B1155" t="s">
        <v>1428</v>
      </c>
      <c r="C1155" t="s">
        <v>1420</v>
      </c>
      <c r="D1155">
        <v>916</v>
      </c>
      <c r="E1155">
        <v>641</v>
      </c>
      <c r="F1155">
        <f t="shared" ref="F1155:F1218" si="18">IF(C1155=C1154,F1154+1,1)</f>
        <v>13</v>
      </c>
      <c r="G1155" t="str">
        <f>STANDINGS_R[[#This Row],[League]]&amp;STANDINGS_R[[#This Row],[Team]]</f>
        <v>$150 Draft Champions Feb 13 1:00 pm Lg.3693Just Chillin'</v>
      </c>
    </row>
    <row r="1156" spans="1:7" x14ac:dyDescent="0.25">
      <c r="A1156">
        <v>2306</v>
      </c>
      <c r="B1156" t="s">
        <v>1430</v>
      </c>
      <c r="C1156" t="s">
        <v>1420</v>
      </c>
      <c r="D1156">
        <v>912</v>
      </c>
      <c r="E1156">
        <v>605</v>
      </c>
      <c r="F1156">
        <f t="shared" si="18"/>
        <v>14</v>
      </c>
      <c r="G1156" t="str">
        <f>STANDINGS_R[[#This Row],[League]]&amp;STANDINGS_R[[#This Row],[Team]]</f>
        <v>$150 Draft Champions Feb 13 1:00 pm Lg.3693El Severino</v>
      </c>
    </row>
    <row r="1157" spans="1:7" x14ac:dyDescent="0.25">
      <c r="A1157">
        <v>2790</v>
      </c>
      <c r="B1157" t="s">
        <v>160</v>
      </c>
      <c r="C1157" t="s">
        <v>1420</v>
      </c>
      <c r="D1157">
        <v>828</v>
      </c>
      <c r="E1157">
        <v>121.5</v>
      </c>
      <c r="F1157">
        <f t="shared" si="18"/>
        <v>15</v>
      </c>
      <c r="G1157" t="str">
        <f>STANDINGS_R[[#This Row],[League]]&amp;STANDINGS_R[[#This Row],[Team]]</f>
        <v>$150 Draft Champions Feb 13 1:00 pm Lg.3693Dirty Vegas</v>
      </c>
    </row>
    <row r="1158" spans="1:7" x14ac:dyDescent="0.25">
      <c r="A1158">
        <v>103</v>
      </c>
      <c r="B1158" t="s">
        <v>473</v>
      </c>
      <c r="C1158" t="s">
        <v>1431</v>
      </c>
      <c r="D1158">
        <v>1113</v>
      </c>
      <c r="E1158">
        <v>2809</v>
      </c>
      <c r="F1158">
        <f t="shared" si="18"/>
        <v>1</v>
      </c>
      <c r="G1158" t="str">
        <f>STANDINGS_R[[#This Row],[League]]&amp;STANDINGS_R[[#This Row],[Team]]</f>
        <v>$150 Draft Champions Feb 13 1:00 pm Lg.3697WAR(P)igs</v>
      </c>
    </row>
    <row r="1159" spans="1:7" x14ac:dyDescent="0.25">
      <c r="A1159">
        <v>135</v>
      </c>
      <c r="B1159" t="s">
        <v>1432</v>
      </c>
      <c r="C1159" t="s">
        <v>1431</v>
      </c>
      <c r="D1159">
        <v>1106</v>
      </c>
      <c r="E1159">
        <v>2778.5</v>
      </c>
      <c r="F1159">
        <f t="shared" si="18"/>
        <v>2</v>
      </c>
      <c r="G1159" t="str">
        <f>STANDINGS_R[[#This Row],[League]]&amp;STANDINGS_R[[#This Row],[Team]]</f>
        <v>$150 Draft Champions Feb 13 1:00 pm Lg.3697The Baseball Tavern</v>
      </c>
    </row>
    <row r="1160" spans="1:7" x14ac:dyDescent="0.25">
      <c r="A1160">
        <v>825</v>
      </c>
      <c r="B1160" t="s">
        <v>1434</v>
      </c>
      <c r="C1160" t="s">
        <v>1431</v>
      </c>
      <c r="D1160">
        <v>1028</v>
      </c>
      <c r="E1160">
        <v>2091</v>
      </c>
      <c r="F1160">
        <f t="shared" si="18"/>
        <v>3</v>
      </c>
      <c r="G1160" t="str">
        <f>STANDINGS_R[[#This Row],[League]]&amp;STANDINGS_R[[#This Row],[Team]]</f>
        <v>$150 Draft Champions Feb 13 1:00 pm Lg.3697The Shelby Sensation</v>
      </c>
    </row>
    <row r="1161" spans="1:7" x14ac:dyDescent="0.25">
      <c r="A1161">
        <v>984</v>
      </c>
      <c r="B1161" t="s">
        <v>1437</v>
      </c>
      <c r="C1161" t="s">
        <v>1431</v>
      </c>
      <c r="D1161">
        <v>1017</v>
      </c>
      <c r="E1161">
        <v>1929.5</v>
      </c>
      <c r="F1161">
        <f t="shared" si="18"/>
        <v>4</v>
      </c>
      <c r="G1161" t="str">
        <f>STANDINGS_R[[#This Row],[League]]&amp;STANDINGS_R[[#This Row],[Team]]</f>
        <v>$150 Draft Champions Feb 13 1:00 pm Lg.3697The BALCO Brigade</v>
      </c>
    </row>
    <row r="1162" spans="1:7" x14ac:dyDescent="0.25">
      <c r="A1162">
        <v>1091</v>
      </c>
      <c r="B1162" t="s">
        <v>377</v>
      </c>
      <c r="C1162" t="s">
        <v>1431</v>
      </c>
      <c r="D1162">
        <v>1009</v>
      </c>
      <c r="E1162">
        <v>1813</v>
      </c>
      <c r="F1162">
        <f t="shared" si="18"/>
        <v>5</v>
      </c>
      <c r="G1162" t="str">
        <f>STANDINGS_R[[#This Row],[League]]&amp;STANDINGS_R[[#This Row],[Team]]</f>
        <v>$150 Draft Champions Feb 13 1:00 pm Lg.3697Cardinal Crunch 2</v>
      </c>
    </row>
    <row r="1163" spans="1:7" x14ac:dyDescent="0.25">
      <c r="A1163">
        <v>1187</v>
      </c>
      <c r="B1163" t="s">
        <v>1436</v>
      </c>
      <c r="C1163" t="s">
        <v>1431</v>
      </c>
      <c r="D1163">
        <v>1002</v>
      </c>
      <c r="E1163">
        <v>1725.5</v>
      </c>
      <c r="F1163">
        <f t="shared" si="18"/>
        <v>6</v>
      </c>
      <c r="G1163" t="str">
        <f>STANDINGS_R[[#This Row],[League]]&amp;STANDINGS_R[[#This Row],[Team]]</f>
        <v>$150 Draft Champions Feb 13 1:00 pm Lg.3697SLAAAYER 2</v>
      </c>
    </row>
    <row r="1164" spans="1:7" x14ac:dyDescent="0.25">
      <c r="A1164">
        <v>1358</v>
      </c>
      <c r="B1164" t="s">
        <v>154</v>
      </c>
      <c r="C1164" t="s">
        <v>1431</v>
      </c>
      <c r="D1164">
        <v>990</v>
      </c>
      <c r="E1164">
        <v>1548.5</v>
      </c>
      <c r="F1164">
        <f t="shared" si="18"/>
        <v>7</v>
      </c>
      <c r="G1164" t="str">
        <f>STANDINGS_R[[#This Row],[League]]&amp;STANDINGS_R[[#This Row],[Team]]</f>
        <v>$150 Draft Champions Feb 13 1:00 pm Lg.3697GLG20s</v>
      </c>
    </row>
    <row r="1165" spans="1:7" x14ac:dyDescent="0.25">
      <c r="A1165">
        <v>1367</v>
      </c>
      <c r="B1165" t="s">
        <v>1438</v>
      </c>
      <c r="C1165" t="s">
        <v>1431</v>
      </c>
      <c r="D1165">
        <v>990</v>
      </c>
      <c r="E1165">
        <v>1548.5</v>
      </c>
      <c r="F1165">
        <f t="shared" si="18"/>
        <v>8</v>
      </c>
      <c r="G1165" t="str">
        <f>STANDINGS_R[[#This Row],[League]]&amp;STANDINGS_R[[#This Row],[Team]]</f>
        <v>$150 Draft Champions Feb 13 1:00 pm Lg.3697The Full Eight Hours</v>
      </c>
    </row>
    <row r="1166" spans="1:7" x14ac:dyDescent="0.25">
      <c r="A1166">
        <v>1606</v>
      </c>
      <c r="B1166" t="s">
        <v>1435</v>
      </c>
      <c r="C1166" t="s">
        <v>1431</v>
      </c>
      <c r="D1166">
        <v>973</v>
      </c>
      <c r="E1166">
        <v>1301.5</v>
      </c>
      <c r="F1166">
        <f t="shared" si="18"/>
        <v>9</v>
      </c>
      <c r="G1166" t="str">
        <f>STANDINGS_R[[#This Row],[League]]&amp;STANDINGS_R[[#This Row],[Team]]</f>
        <v>$150 Draft Champions Feb 13 1:00 pm Lg.3697Charger Bar Six</v>
      </c>
    </row>
    <row r="1167" spans="1:7" x14ac:dyDescent="0.25">
      <c r="A1167">
        <v>1638</v>
      </c>
      <c r="B1167" t="s">
        <v>1433</v>
      </c>
      <c r="C1167" t="s">
        <v>1431</v>
      </c>
      <c r="D1167">
        <v>971</v>
      </c>
      <c r="E1167">
        <v>1275</v>
      </c>
      <c r="F1167">
        <f t="shared" si="18"/>
        <v>10</v>
      </c>
      <c r="G1167" t="str">
        <f>STANDINGS_R[[#This Row],[League]]&amp;STANDINGS_R[[#This Row],[Team]]</f>
        <v>$150 Draft Champions Feb 13 1:00 pm Lg.3697Pine Tar Bats</v>
      </c>
    </row>
    <row r="1168" spans="1:7" x14ac:dyDescent="0.25">
      <c r="A1168">
        <v>2016</v>
      </c>
      <c r="B1168" t="s">
        <v>1439</v>
      </c>
      <c r="C1168" t="s">
        <v>1431</v>
      </c>
      <c r="D1168">
        <v>940</v>
      </c>
      <c r="E1168">
        <v>894</v>
      </c>
      <c r="F1168">
        <f t="shared" si="18"/>
        <v>11</v>
      </c>
      <c r="G1168" t="str">
        <f>STANDINGS_R[[#This Row],[League]]&amp;STANDINGS_R[[#This Row],[Team]]</f>
        <v>$150 Draft Champions Feb 13 1:00 pm Lg.3697J money clutch putts</v>
      </c>
    </row>
    <row r="1169" spans="1:7" x14ac:dyDescent="0.25">
      <c r="A1169">
        <v>2189</v>
      </c>
      <c r="B1169" t="s">
        <v>1440</v>
      </c>
      <c r="C1169" t="s">
        <v>1431</v>
      </c>
      <c r="D1169">
        <v>924</v>
      </c>
      <c r="E1169">
        <v>728</v>
      </c>
      <c r="F1169">
        <f t="shared" si="18"/>
        <v>12</v>
      </c>
      <c r="G1169" t="str">
        <f>STANDINGS_R[[#This Row],[League]]&amp;STANDINGS_R[[#This Row],[Team]]</f>
        <v>$150 Draft Champions Feb 13 1:00 pm Lg.3697ZZZZZZZZ</v>
      </c>
    </row>
    <row r="1170" spans="1:7" x14ac:dyDescent="0.25">
      <c r="A1170">
        <v>2247</v>
      </c>
      <c r="B1170" t="s">
        <v>123</v>
      </c>
      <c r="C1170" t="s">
        <v>1431</v>
      </c>
      <c r="D1170">
        <v>918</v>
      </c>
      <c r="E1170">
        <v>660</v>
      </c>
      <c r="F1170">
        <f t="shared" si="18"/>
        <v>13</v>
      </c>
      <c r="G1170" t="str">
        <f>STANDINGS_R[[#This Row],[League]]&amp;STANDINGS_R[[#This Row],[Team]]</f>
        <v>$150 Draft Champions Feb 13 1:00 pm Lg.3697Clever Team Name</v>
      </c>
    </row>
    <row r="1171" spans="1:7" x14ac:dyDescent="0.25">
      <c r="A1171">
        <v>2328</v>
      </c>
      <c r="B1171" t="s">
        <v>132</v>
      </c>
      <c r="C1171" t="s">
        <v>1431</v>
      </c>
      <c r="D1171">
        <v>911</v>
      </c>
      <c r="E1171">
        <v>591.5</v>
      </c>
      <c r="F1171">
        <f t="shared" si="18"/>
        <v>14</v>
      </c>
      <c r="G1171" t="str">
        <f>STANDINGS_R[[#This Row],[League]]&amp;STANDINGS_R[[#This Row],[Team]]</f>
        <v>$150 Draft Champions Feb 13 1:00 pm Lg.3697Van Buren Boys</v>
      </c>
    </row>
    <row r="1172" spans="1:7" x14ac:dyDescent="0.25">
      <c r="A1172">
        <v>2895</v>
      </c>
      <c r="B1172" t="s">
        <v>511</v>
      </c>
      <c r="C1172" t="s">
        <v>1431</v>
      </c>
      <c r="D1172">
        <v>729</v>
      </c>
      <c r="E1172">
        <v>17</v>
      </c>
      <c r="F1172">
        <f t="shared" si="18"/>
        <v>15</v>
      </c>
      <c r="G1172" t="str">
        <f>STANDINGS_R[[#This Row],[League]]&amp;STANDINGS_R[[#This Row],[Team]]</f>
        <v>$150 Draft Champions Feb 13 1:00 pm Lg.3697Team Blumenthal</v>
      </c>
    </row>
    <row r="1173" spans="1:7" x14ac:dyDescent="0.25">
      <c r="A1173">
        <v>174</v>
      </c>
      <c r="B1173" t="s">
        <v>1450</v>
      </c>
      <c r="C1173" t="s">
        <v>1442</v>
      </c>
      <c r="D1173">
        <v>1098</v>
      </c>
      <c r="E1173">
        <v>2737.5</v>
      </c>
      <c r="F1173">
        <f t="shared" si="18"/>
        <v>1</v>
      </c>
      <c r="G1173" t="str">
        <f>STANDINGS_R[[#This Row],[League]]&amp;STANDINGS_R[[#This Row],[Team]]</f>
        <v>$150 Draft Champions Feb 14 1:00 pm Lg.3699Steinbrenner's Boys</v>
      </c>
    </row>
    <row r="1174" spans="1:7" x14ac:dyDescent="0.25">
      <c r="A1174">
        <v>281</v>
      </c>
      <c r="B1174" t="s">
        <v>1444</v>
      </c>
      <c r="C1174" t="s">
        <v>1442</v>
      </c>
      <c r="D1174">
        <v>1080</v>
      </c>
      <c r="E1174">
        <v>2626</v>
      </c>
      <c r="F1174">
        <f t="shared" si="18"/>
        <v>2</v>
      </c>
      <c r="G1174" t="str">
        <f>STANDINGS_R[[#This Row],[League]]&amp;STANDINGS_R[[#This Row],[Team]]</f>
        <v>$150 Draft Champions Feb 14 1:00 pm Lg.3699GoldiLocks</v>
      </c>
    </row>
    <row r="1175" spans="1:7" x14ac:dyDescent="0.25">
      <c r="A1175">
        <v>587</v>
      </c>
      <c r="B1175" t="s">
        <v>1452</v>
      </c>
      <c r="C1175" t="s">
        <v>1442</v>
      </c>
      <c r="D1175">
        <v>1047</v>
      </c>
      <c r="E1175">
        <v>2323</v>
      </c>
      <c r="F1175">
        <f t="shared" si="18"/>
        <v>3</v>
      </c>
      <c r="G1175" t="str">
        <f>STANDINGS_R[[#This Row],[League]]&amp;STANDINGS_R[[#This Row],[Team]]</f>
        <v>$150 Draft Champions Feb 14 1:00 pm Lg.3699Gose Buster</v>
      </c>
    </row>
    <row r="1176" spans="1:7" x14ac:dyDescent="0.25">
      <c r="A1176">
        <v>967</v>
      </c>
      <c r="B1176" t="s">
        <v>1448</v>
      </c>
      <c r="C1176" t="s">
        <v>1442</v>
      </c>
      <c r="D1176">
        <v>1018</v>
      </c>
      <c r="E1176">
        <v>1948</v>
      </c>
      <c r="F1176">
        <f t="shared" si="18"/>
        <v>4</v>
      </c>
      <c r="G1176" t="str">
        <f>STANDINGS_R[[#This Row],[League]]&amp;STANDINGS_R[[#This Row],[Team]]</f>
        <v>$150 Draft Champions Feb 14 1:00 pm Lg.3699Team Galleher</v>
      </c>
    </row>
    <row r="1177" spans="1:7" x14ac:dyDescent="0.25">
      <c r="A1177">
        <v>1476</v>
      </c>
      <c r="B1177" t="s">
        <v>1449</v>
      </c>
      <c r="C1177" t="s">
        <v>1442</v>
      </c>
      <c r="D1177">
        <v>982</v>
      </c>
      <c r="E1177">
        <v>1433.5</v>
      </c>
      <c r="F1177">
        <f t="shared" si="18"/>
        <v>5</v>
      </c>
      <c r="G1177" t="str">
        <f>STANDINGS_R[[#This Row],[League]]&amp;STANDINGS_R[[#This Row],[Team]]</f>
        <v>$150 Draft Champions Feb 14 1:00 pm Lg.3699Marte Partay</v>
      </c>
    </row>
    <row r="1178" spans="1:7" x14ac:dyDescent="0.25">
      <c r="A1178">
        <v>1522</v>
      </c>
      <c r="B1178" t="s">
        <v>1446</v>
      </c>
      <c r="C1178" t="s">
        <v>1442</v>
      </c>
      <c r="D1178">
        <v>979</v>
      </c>
      <c r="E1178">
        <v>1386</v>
      </c>
      <c r="F1178">
        <f t="shared" si="18"/>
        <v>6</v>
      </c>
      <c r="G1178" t="str">
        <f>STANDINGS_R[[#This Row],[League]]&amp;STANDINGS_R[[#This Row],[Team]]</f>
        <v>$150 Draft Champions Feb 14 1:00 pm Lg.3699Magic Man</v>
      </c>
    </row>
    <row r="1179" spans="1:7" x14ac:dyDescent="0.25">
      <c r="A1179">
        <v>1630</v>
      </c>
      <c r="B1179" t="s">
        <v>662</v>
      </c>
      <c r="C1179" t="s">
        <v>1442</v>
      </c>
      <c r="D1179">
        <v>972</v>
      </c>
      <c r="E1179">
        <v>1288</v>
      </c>
      <c r="F1179">
        <f t="shared" si="18"/>
        <v>7</v>
      </c>
      <c r="G1179" t="str">
        <f>STANDINGS_R[[#This Row],[League]]&amp;STANDINGS_R[[#This Row],[Team]]</f>
        <v>$150 Draft Champions Feb 14 1:00 pm Lg.3699wally57</v>
      </c>
    </row>
    <row r="1180" spans="1:7" x14ac:dyDescent="0.25">
      <c r="A1180">
        <v>1658</v>
      </c>
      <c r="B1180" t="s">
        <v>1443</v>
      </c>
      <c r="C1180" t="s">
        <v>1442</v>
      </c>
      <c r="D1180">
        <v>969</v>
      </c>
      <c r="E1180">
        <v>1256</v>
      </c>
      <c r="F1180">
        <f t="shared" si="18"/>
        <v>8</v>
      </c>
      <c r="G1180" t="str">
        <f>STANDINGS_R[[#This Row],[League]]&amp;STANDINGS_R[[#This Row],[Team]]</f>
        <v>$150 Draft Champions Feb 14 1:00 pm Lg.3699Team Larrick</v>
      </c>
    </row>
    <row r="1181" spans="1:7" x14ac:dyDescent="0.25">
      <c r="A1181">
        <v>1787</v>
      </c>
      <c r="B1181" t="s">
        <v>1453</v>
      </c>
      <c r="C1181" t="s">
        <v>1442</v>
      </c>
      <c r="D1181">
        <v>958</v>
      </c>
      <c r="E1181">
        <v>1120</v>
      </c>
      <c r="F1181">
        <f t="shared" si="18"/>
        <v>9</v>
      </c>
      <c r="G1181" t="str">
        <f>STANDINGS_R[[#This Row],[League]]&amp;STANDINGS_R[[#This Row],[Team]]</f>
        <v>$150 Draft Champions Feb 14 1:00 pm Lg.3699BATS OUT OF HELL</v>
      </c>
    </row>
    <row r="1182" spans="1:7" x14ac:dyDescent="0.25">
      <c r="A1182">
        <v>1869</v>
      </c>
      <c r="B1182" t="s">
        <v>1447</v>
      </c>
      <c r="C1182" t="s">
        <v>1442</v>
      </c>
      <c r="D1182">
        <v>952</v>
      </c>
      <c r="E1182">
        <v>1048</v>
      </c>
      <c r="F1182">
        <f t="shared" si="18"/>
        <v>10</v>
      </c>
      <c r="G1182" t="str">
        <f>STANDINGS_R[[#This Row],[League]]&amp;STANDINGS_R[[#This Row],[Team]]</f>
        <v>$150 Draft Champions Feb 14 1:00 pm Lg.3699Team Neidecker</v>
      </c>
    </row>
    <row r="1183" spans="1:7" x14ac:dyDescent="0.25">
      <c r="A1183">
        <v>1960</v>
      </c>
      <c r="B1183" t="s">
        <v>1441</v>
      </c>
      <c r="C1183" t="s">
        <v>1442</v>
      </c>
      <c r="D1183">
        <v>944</v>
      </c>
      <c r="E1183">
        <v>953.5</v>
      </c>
      <c r="F1183">
        <f t="shared" si="18"/>
        <v>11</v>
      </c>
      <c r="G1183" t="str">
        <f>STANDINGS_R[[#This Row],[League]]&amp;STANDINGS_R[[#This Row],[Team]]</f>
        <v>$150 Draft Champions Feb 14 1:00 pm Lg.3699Penny Blossoms</v>
      </c>
    </row>
    <row r="1184" spans="1:7" x14ac:dyDescent="0.25">
      <c r="A1184">
        <v>2252</v>
      </c>
      <c r="B1184" t="s">
        <v>1454</v>
      </c>
      <c r="C1184" t="s">
        <v>1442</v>
      </c>
      <c r="D1184">
        <v>918</v>
      </c>
      <c r="E1184">
        <v>660</v>
      </c>
      <c r="F1184">
        <f t="shared" si="18"/>
        <v>12</v>
      </c>
      <c r="G1184" t="str">
        <f>STANDINGS_R[[#This Row],[League]]&amp;STANDINGS_R[[#This Row],[Team]]</f>
        <v>$150 Draft Champions Feb 14 1:00 pm Lg.3699Kersh EE JUp</v>
      </c>
    </row>
    <row r="1185" spans="1:7" x14ac:dyDescent="0.25">
      <c r="A1185">
        <v>2430</v>
      </c>
      <c r="B1185" t="s">
        <v>1451</v>
      </c>
      <c r="C1185" t="s">
        <v>1442</v>
      </c>
      <c r="D1185">
        <v>897</v>
      </c>
      <c r="E1185">
        <v>479.5</v>
      </c>
      <c r="F1185">
        <f t="shared" si="18"/>
        <v>13</v>
      </c>
      <c r="G1185" t="str">
        <f>STANDINGS_R[[#This Row],[League]]&amp;STANDINGS_R[[#This Row],[Team]]</f>
        <v>$150 Draft Champions Feb 14 1:00 pm Lg.369950 Shades of Sonny Gray</v>
      </c>
    </row>
    <row r="1186" spans="1:7" x14ac:dyDescent="0.25">
      <c r="A1186">
        <v>2615</v>
      </c>
      <c r="B1186" t="s">
        <v>1445</v>
      </c>
      <c r="C1186" t="s">
        <v>1442</v>
      </c>
      <c r="D1186">
        <v>869</v>
      </c>
      <c r="E1186">
        <v>296.5</v>
      </c>
      <c r="F1186">
        <f t="shared" si="18"/>
        <v>14</v>
      </c>
      <c r="G1186" t="str">
        <f>STANDINGS_R[[#This Row],[League]]&amp;STANDINGS_R[[#This Row],[Team]]</f>
        <v>$150 Draft Champions Feb 14 1:00 pm Lg.3699Fo Rizzo</v>
      </c>
    </row>
    <row r="1187" spans="1:7" x14ac:dyDescent="0.25">
      <c r="A1187">
        <v>2819</v>
      </c>
      <c r="B1187" t="s">
        <v>107</v>
      </c>
      <c r="C1187" t="s">
        <v>1442</v>
      </c>
      <c r="D1187">
        <v>814</v>
      </c>
      <c r="E1187">
        <v>93.5</v>
      </c>
      <c r="F1187">
        <f t="shared" si="18"/>
        <v>15</v>
      </c>
      <c r="G1187" t="str">
        <f>STANDINGS_R[[#This Row],[League]]&amp;STANDINGS_R[[#This Row],[Team]]</f>
        <v>$150 Draft Champions Feb 14 1:00 pm Lg.3699Team Scott</v>
      </c>
    </row>
    <row r="1188" spans="1:7" x14ac:dyDescent="0.25">
      <c r="A1188">
        <v>110</v>
      </c>
      <c r="B1188" t="s">
        <v>417</v>
      </c>
      <c r="C1188" t="s">
        <v>1455</v>
      </c>
      <c r="D1188">
        <v>1111</v>
      </c>
      <c r="E1188">
        <v>2802</v>
      </c>
      <c r="F1188">
        <f t="shared" si="18"/>
        <v>1</v>
      </c>
      <c r="G1188" t="str">
        <f>STANDINGS_R[[#This Row],[League]]&amp;STANDINGS_R[[#This Row],[Team]]</f>
        <v>$150 Draft Champions Feb 14 1:00 pm Lg.3702Ocular Keratitis DC4</v>
      </c>
    </row>
    <row r="1189" spans="1:7" x14ac:dyDescent="0.25">
      <c r="A1189">
        <v>125</v>
      </c>
      <c r="B1189" t="s">
        <v>436</v>
      </c>
      <c r="C1189" t="s">
        <v>1455</v>
      </c>
      <c r="D1189">
        <v>1107</v>
      </c>
      <c r="E1189">
        <v>2784.5</v>
      </c>
      <c r="F1189">
        <f t="shared" si="18"/>
        <v>2</v>
      </c>
      <c r="G1189" t="str">
        <f>STANDINGS_R[[#This Row],[League]]&amp;STANDINGS_R[[#This Row],[Team]]</f>
        <v>$150 Draft Champions Feb 14 1:00 pm Lg.3702Jete Bombs</v>
      </c>
    </row>
    <row r="1190" spans="1:7" x14ac:dyDescent="0.25">
      <c r="A1190">
        <v>1093</v>
      </c>
      <c r="B1190" t="s">
        <v>383</v>
      </c>
      <c r="C1190" t="s">
        <v>1455</v>
      </c>
      <c r="D1190">
        <v>1009</v>
      </c>
      <c r="E1190">
        <v>1813</v>
      </c>
      <c r="F1190">
        <f t="shared" si="18"/>
        <v>3</v>
      </c>
      <c r="G1190" t="str">
        <f>STANDINGS_R[[#This Row],[League]]&amp;STANDINGS_R[[#This Row],[Team]]</f>
        <v>$150 Draft Champions Feb 14 1:00 pm Lg.3702Designated Shitter</v>
      </c>
    </row>
    <row r="1191" spans="1:7" x14ac:dyDescent="0.25">
      <c r="A1191">
        <v>1172</v>
      </c>
      <c r="B1191" t="s">
        <v>1456</v>
      </c>
      <c r="C1191" t="s">
        <v>1455</v>
      </c>
      <c r="D1191">
        <v>1003</v>
      </c>
      <c r="E1191">
        <v>1741.5</v>
      </c>
      <c r="F1191">
        <f t="shared" si="18"/>
        <v>4</v>
      </c>
      <c r="G1191" t="str">
        <f>STANDINGS_R[[#This Row],[League]]&amp;STANDINGS_R[[#This Row],[Team]]</f>
        <v>$150 Draft Champions Feb 14 1:00 pm Lg.3702Springfield Isotopes</v>
      </c>
    </row>
    <row r="1192" spans="1:7" x14ac:dyDescent="0.25">
      <c r="A1192">
        <v>1369</v>
      </c>
      <c r="B1192" t="s">
        <v>1462</v>
      </c>
      <c r="C1192" t="s">
        <v>1455</v>
      </c>
      <c r="D1192">
        <v>989</v>
      </c>
      <c r="E1192">
        <v>1536</v>
      </c>
      <c r="F1192">
        <f t="shared" si="18"/>
        <v>5</v>
      </c>
      <c r="G1192" t="str">
        <f>STANDINGS_R[[#This Row],[League]]&amp;STANDINGS_R[[#This Row],[Team]]</f>
        <v>$150 Draft Champions Feb 14 1:00 pm Lg.3702420 Smokers</v>
      </c>
    </row>
    <row r="1193" spans="1:7" x14ac:dyDescent="0.25">
      <c r="A1193">
        <v>1719</v>
      </c>
      <c r="B1193" t="s">
        <v>337</v>
      </c>
      <c r="C1193" t="s">
        <v>1455</v>
      </c>
      <c r="D1193">
        <v>964</v>
      </c>
      <c r="E1193">
        <v>1196</v>
      </c>
      <c r="F1193">
        <f t="shared" si="18"/>
        <v>6</v>
      </c>
      <c r="G1193" t="str">
        <f>STANDINGS_R[[#This Row],[League]]&amp;STANDINGS_R[[#This Row],[Team]]</f>
        <v>$150 Draft Champions Feb 14 1:00 pm Lg.3702Team Flanagan</v>
      </c>
    </row>
    <row r="1194" spans="1:7" x14ac:dyDescent="0.25">
      <c r="A1194">
        <v>1828</v>
      </c>
      <c r="B1194" t="s">
        <v>253</v>
      </c>
      <c r="C1194" t="s">
        <v>1455</v>
      </c>
      <c r="D1194">
        <v>955</v>
      </c>
      <c r="E1194">
        <v>1084</v>
      </c>
      <c r="F1194">
        <f t="shared" si="18"/>
        <v>7</v>
      </c>
      <c r="G1194" t="str">
        <f>STANDINGS_R[[#This Row],[League]]&amp;STANDINGS_R[[#This Row],[Team]]</f>
        <v>$150 Draft Champions Feb 14 1:00 pm Lg.3702Team Dunning</v>
      </c>
    </row>
    <row r="1195" spans="1:7" x14ac:dyDescent="0.25">
      <c r="A1195">
        <v>1844</v>
      </c>
      <c r="B1195" t="s">
        <v>240</v>
      </c>
      <c r="C1195" t="s">
        <v>1455</v>
      </c>
      <c r="D1195">
        <v>954</v>
      </c>
      <c r="E1195">
        <v>1072</v>
      </c>
      <c r="F1195">
        <f t="shared" si="18"/>
        <v>8</v>
      </c>
      <c r="G1195" t="str">
        <f>STANDINGS_R[[#This Row],[League]]&amp;STANDINGS_R[[#This Row],[Team]]</f>
        <v>$150 Draft Champions Feb 14 1:00 pm Lg.3702Team Skowron</v>
      </c>
    </row>
    <row r="1196" spans="1:7" x14ac:dyDescent="0.25">
      <c r="A1196">
        <v>1901</v>
      </c>
      <c r="B1196" t="s">
        <v>1457</v>
      </c>
      <c r="C1196" t="s">
        <v>1455</v>
      </c>
      <c r="D1196">
        <v>949</v>
      </c>
      <c r="E1196">
        <v>1016</v>
      </c>
      <c r="F1196">
        <f t="shared" si="18"/>
        <v>9</v>
      </c>
      <c r="G1196" t="str">
        <f>STANDINGS_R[[#This Row],[League]]&amp;STANDINGS_R[[#This Row],[Team]]</f>
        <v>$150 Draft Champions Feb 14 1:00 pm Lg.3702Team Trznadel</v>
      </c>
    </row>
    <row r="1197" spans="1:7" x14ac:dyDescent="0.25">
      <c r="A1197">
        <v>1973</v>
      </c>
      <c r="B1197" t="s">
        <v>1458</v>
      </c>
      <c r="C1197" t="s">
        <v>1455</v>
      </c>
      <c r="D1197">
        <v>943</v>
      </c>
      <c r="E1197">
        <v>937.5</v>
      </c>
      <c r="F1197">
        <f t="shared" si="18"/>
        <v>10</v>
      </c>
      <c r="G1197" t="str">
        <f>STANDINGS_R[[#This Row],[League]]&amp;STANDINGS_R[[#This Row],[Team]]</f>
        <v>$150 Draft Champions Feb 14 1:00 pm Lg.3702One Hitter's</v>
      </c>
    </row>
    <row r="1198" spans="1:7" x14ac:dyDescent="0.25">
      <c r="A1198">
        <v>2150</v>
      </c>
      <c r="B1198" t="s">
        <v>242</v>
      </c>
      <c r="C1198" t="s">
        <v>1455</v>
      </c>
      <c r="D1198">
        <v>927</v>
      </c>
      <c r="E1198">
        <v>758</v>
      </c>
      <c r="F1198">
        <f t="shared" si="18"/>
        <v>11</v>
      </c>
      <c r="G1198" t="str">
        <f>STANDINGS_R[[#This Row],[League]]&amp;STANDINGS_R[[#This Row],[Team]]</f>
        <v>$150 Draft Champions Feb 14 1:00 pm Lg.3702Cyclones</v>
      </c>
    </row>
    <row r="1199" spans="1:7" x14ac:dyDescent="0.25">
      <c r="A1199">
        <v>2171</v>
      </c>
      <c r="B1199" t="s">
        <v>1463</v>
      </c>
      <c r="C1199" t="s">
        <v>1455</v>
      </c>
      <c r="D1199">
        <v>925</v>
      </c>
      <c r="E1199">
        <v>740</v>
      </c>
      <c r="F1199">
        <f t="shared" si="18"/>
        <v>12</v>
      </c>
      <c r="G1199" t="str">
        <f>STANDINGS_R[[#This Row],[League]]&amp;STANDINGS_R[[#This Row],[Team]]</f>
        <v>$150 Draft Champions Feb 14 1:00 pm Lg.3702Paint it Black</v>
      </c>
    </row>
    <row r="1200" spans="1:7" x14ac:dyDescent="0.25">
      <c r="A1200">
        <v>2487</v>
      </c>
      <c r="B1200" t="s">
        <v>1460</v>
      </c>
      <c r="C1200" t="s">
        <v>1455</v>
      </c>
      <c r="D1200">
        <v>889</v>
      </c>
      <c r="E1200">
        <v>428</v>
      </c>
      <c r="F1200">
        <f t="shared" si="18"/>
        <v>13</v>
      </c>
      <c r="G1200" t="str">
        <f>STANDINGS_R[[#This Row],[League]]&amp;STANDINGS_R[[#This Row],[Team]]</f>
        <v>$150 Draft Champions Feb 14 1:00 pm Lg.3702sLim picKens2</v>
      </c>
    </row>
    <row r="1201" spans="1:7" x14ac:dyDescent="0.25">
      <c r="A1201">
        <v>2609</v>
      </c>
      <c r="B1201" t="s">
        <v>1461</v>
      </c>
      <c r="C1201" t="s">
        <v>1455</v>
      </c>
      <c r="D1201">
        <v>871</v>
      </c>
      <c r="E1201">
        <v>306.5</v>
      </c>
      <c r="F1201">
        <f t="shared" si="18"/>
        <v>14</v>
      </c>
      <c r="G1201" t="str">
        <f>STANDINGS_R[[#This Row],[League]]&amp;STANDINGS_R[[#This Row],[Team]]</f>
        <v>$150 Draft Champions Feb 14 1:00 pm Lg.3702Who Cares</v>
      </c>
    </row>
    <row r="1202" spans="1:7" x14ac:dyDescent="0.25">
      <c r="A1202">
        <v>2762</v>
      </c>
      <c r="B1202" t="s">
        <v>1459</v>
      </c>
      <c r="C1202" t="s">
        <v>1455</v>
      </c>
      <c r="D1202">
        <v>834</v>
      </c>
      <c r="E1202">
        <v>148.5</v>
      </c>
      <c r="F1202">
        <f t="shared" si="18"/>
        <v>15</v>
      </c>
      <c r="G1202" t="str">
        <f>STANDINGS_R[[#This Row],[League]]&amp;STANDINGS_R[[#This Row],[Team]]</f>
        <v>$150 Draft Champions Feb 14 1:00 pm Lg.3702Damage Inc.</v>
      </c>
    </row>
    <row r="1203" spans="1:7" x14ac:dyDescent="0.25">
      <c r="A1203">
        <v>145</v>
      </c>
      <c r="B1203" t="s">
        <v>430</v>
      </c>
      <c r="C1203" t="s">
        <v>1464</v>
      </c>
      <c r="D1203">
        <v>1103</v>
      </c>
      <c r="E1203">
        <v>2765</v>
      </c>
      <c r="F1203">
        <f t="shared" si="18"/>
        <v>1</v>
      </c>
      <c r="G1203" t="str">
        <f>STANDINGS_R[[#This Row],[League]]&amp;STANDINGS_R[[#This Row],[Team]]</f>
        <v>$150 Draft Champions Feb 15 1:00 pm Lg.3704Poopy Tooth 6</v>
      </c>
    </row>
    <row r="1204" spans="1:7" x14ac:dyDescent="0.25">
      <c r="A1204">
        <v>171</v>
      </c>
      <c r="B1204" t="s">
        <v>122</v>
      </c>
      <c r="C1204" t="s">
        <v>1464</v>
      </c>
      <c r="D1204">
        <v>1098</v>
      </c>
      <c r="E1204">
        <v>2737.5</v>
      </c>
      <c r="F1204">
        <f t="shared" si="18"/>
        <v>2</v>
      </c>
      <c r="G1204" t="str">
        <f>STANDINGS_R[[#This Row],[League]]&amp;STANDINGS_R[[#This Row],[Team]]</f>
        <v>$150 Draft Champions Feb 15 1:00 pm Lg.3704Baxter's in Milwaukee</v>
      </c>
    </row>
    <row r="1205" spans="1:7" x14ac:dyDescent="0.25">
      <c r="A1205">
        <v>399</v>
      </c>
      <c r="B1205" t="s">
        <v>246</v>
      </c>
      <c r="C1205" t="s">
        <v>1464</v>
      </c>
      <c r="D1205">
        <v>1066</v>
      </c>
      <c r="E1205">
        <v>2512.5</v>
      </c>
      <c r="F1205">
        <f t="shared" si="18"/>
        <v>3</v>
      </c>
      <c r="G1205" t="str">
        <f>STANDINGS_R[[#This Row],[League]]&amp;STANDINGS_R[[#This Row],[Team]]</f>
        <v>$150 Draft Champions Feb 15 1:00 pm Lg.3704Monster Island</v>
      </c>
    </row>
    <row r="1206" spans="1:7" x14ac:dyDescent="0.25">
      <c r="A1206">
        <v>494</v>
      </c>
      <c r="B1206" t="s">
        <v>241</v>
      </c>
      <c r="C1206" t="s">
        <v>1464</v>
      </c>
      <c r="D1206">
        <v>1055</v>
      </c>
      <c r="E1206">
        <v>2417</v>
      </c>
      <c r="F1206">
        <f t="shared" si="18"/>
        <v>4</v>
      </c>
      <c r="G1206" t="str">
        <f>STANDINGS_R[[#This Row],[League]]&amp;STANDINGS_R[[#This Row],[Team]]</f>
        <v>$150 Draft Champions Feb 15 1:00 pm Lg.3704Johnny Baseball</v>
      </c>
    </row>
    <row r="1207" spans="1:7" x14ac:dyDescent="0.25">
      <c r="A1207">
        <v>613</v>
      </c>
      <c r="B1207" t="s">
        <v>1470</v>
      </c>
      <c r="C1207" t="s">
        <v>1464</v>
      </c>
      <c r="D1207">
        <v>1045</v>
      </c>
      <c r="E1207">
        <v>2299.5</v>
      </c>
      <c r="F1207">
        <f t="shared" si="18"/>
        <v>5</v>
      </c>
      <c r="G1207" t="str">
        <f>STANDINGS_R[[#This Row],[League]]&amp;STANDINGS_R[[#This Row],[Team]]</f>
        <v>$150 Draft Champions Feb 15 1:00 pm Lg.3704Pyrolitic Decomposition 12</v>
      </c>
    </row>
    <row r="1208" spans="1:7" x14ac:dyDescent="0.25">
      <c r="A1208">
        <v>753</v>
      </c>
      <c r="B1208" t="s">
        <v>1469</v>
      </c>
      <c r="C1208" t="s">
        <v>1464</v>
      </c>
      <c r="D1208">
        <v>1033</v>
      </c>
      <c r="E1208">
        <v>2152</v>
      </c>
      <c r="F1208">
        <f t="shared" si="18"/>
        <v>6</v>
      </c>
      <c r="G1208" t="str">
        <f>STANDINGS_R[[#This Row],[League]]&amp;STANDINGS_R[[#This Row],[Team]]</f>
        <v>$150 Draft Champions Feb 15 1:00 pm Lg.3704Da Bad Ass</v>
      </c>
    </row>
    <row r="1209" spans="1:7" x14ac:dyDescent="0.25">
      <c r="A1209">
        <v>1108</v>
      </c>
      <c r="B1209" t="s">
        <v>1472</v>
      </c>
      <c r="C1209" t="s">
        <v>1464</v>
      </c>
      <c r="D1209">
        <v>1008</v>
      </c>
      <c r="E1209">
        <v>1801</v>
      </c>
      <c r="F1209">
        <f t="shared" si="18"/>
        <v>7</v>
      </c>
      <c r="G1209" t="str">
        <f>STANDINGS_R[[#This Row],[League]]&amp;STANDINGS_R[[#This Row],[Team]]</f>
        <v>$150 Draft Champions Feb 15 1:00 pm Lg.3704Bourgeois &amp; Son</v>
      </c>
    </row>
    <row r="1210" spans="1:7" x14ac:dyDescent="0.25">
      <c r="A1210">
        <v>1408</v>
      </c>
      <c r="B1210" t="s">
        <v>316</v>
      </c>
      <c r="C1210" t="s">
        <v>1464</v>
      </c>
      <c r="D1210">
        <v>987</v>
      </c>
      <c r="E1210">
        <v>1505.5</v>
      </c>
      <c r="F1210">
        <f t="shared" si="18"/>
        <v>8</v>
      </c>
      <c r="G1210" t="str">
        <f>STANDINGS_R[[#This Row],[League]]&amp;STANDINGS_R[[#This Row],[Team]]</f>
        <v>$150 Draft Champions Feb 15 1:00 pm Lg.3704Team Lamont</v>
      </c>
    </row>
    <row r="1211" spans="1:7" x14ac:dyDescent="0.25">
      <c r="A1211">
        <v>1492</v>
      </c>
      <c r="B1211" t="s">
        <v>1465</v>
      </c>
      <c r="C1211" t="s">
        <v>1464</v>
      </c>
      <c r="D1211">
        <v>981</v>
      </c>
      <c r="E1211">
        <v>1417.5</v>
      </c>
      <c r="F1211">
        <f t="shared" si="18"/>
        <v>9</v>
      </c>
      <c r="G1211" t="str">
        <f>STANDINGS_R[[#This Row],[League]]&amp;STANDINGS_R[[#This Row],[Team]]</f>
        <v>$150 Draft Champions Feb 15 1:00 pm Lg.3704Lower Deckers DC3</v>
      </c>
    </row>
    <row r="1212" spans="1:7" x14ac:dyDescent="0.25">
      <c r="A1212">
        <v>1604</v>
      </c>
      <c r="B1212" t="s">
        <v>440</v>
      </c>
      <c r="C1212" t="s">
        <v>1464</v>
      </c>
      <c r="D1212">
        <v>974</v>
      </c>
      <c r="E1212">
        <v>1314</v>
      </c>
      <c r="F1212">
        <f t="shared" si="18"/>
        <v>10</v>
      </c>
      <c r="G1212" t="str">
        <f>STANDINGS_R[[#This Row],[League]]&amp;STANDINGS_R[[#This Row],[Team]]</f>
        <v>$150 Draft Champions Feb 15 1:00 pm Lg.3704zzzzzzzz</v>
      </c>
    </row>
    <row r="1213" spans="1:7" x14ac:dyDescent="0.25">
      <c r="A1213">
        <v>1962</v>
      </c>
      <c r="B1213" t="s">
        <v>104</v>
      </c>
      <c r="C1213" t="s">
        <v>1464</v>
      </c>
      <c r="D1213">
        <v>944</v>
      </c>
      <c r="E1213">
        <v>953.5</v>
      </c>
      <c r="F1213">
        <f t="shared" si="18"/>
        <v>11</v>
      </c>
      <c r="G1213" t="str">
        <f>STANDINGS_R[[#This Row],[League]]&amp;STANDINGS_R[[#This Row],[Team]]</f>
        <v>$150 Draft Champions Feb 15 1:00 pm Lg.3704Team Pawlowski</v>
      </c>
    </row>
    <row r="1214" spans="1:7" x14ac:dyDescent="0.25">
      <c r="A1214">
        <v>2131</v>
      </c>
      <c r="B1214" t="s">
        <v>1468</v>
      </c>
      <c r="C1214" t="s">
        <v>1464</v>
      </c>
      <c r="D1214">
        <v>929</v>
      </c>
      <c r="E1214">
        <v>778.5</v>
      </c>
      <c r="F1214">
        <f t="shared" si="18"/>
        <v>12</v>
      </c>
      <c r="G1214" t="str">
        <f>STANDINGS_R[[#This Row],[League]]&amp;STANDINGS_R[[#This Row],[Team]]</f>
        <v>$150 Draft Champions Feb 15 1:00 pm Lg.3704Boyer Brothers</v>
      </c>
    </row>
    <row r="1215" spans="1:7" x14ac:dyDescent="0.25">
      <c r="A1215">
        <v>2507</v>
      </c>
      <c r="B1215" t="s">
        <v>1466</v>
      </c>
      <c r="C1215" t="s">
        <v>1464</v>
      </c>
      <c r="D1215">
        <v>886</v>
      </c>
      <c r="E1215">
        <v>408</v>
      </c>
      <c r="F1215">
        <f t="shared" si="18"/>
        <v>13</v>
      </c>
      <c r="G1215" t="str">
        <f>STANDINGS_R[[#This Row],[League]]&amp;STANDINGS_R[[#This Row],[Team]]</f>
        <v>$150 Draft Champions Feb 15 1:00 pm Lg.3704Team Robbins</v>
      </c>
    </row>
    <row r="1216" spans="1:7" x14ac:dyDescent="0.25">
      <c r="A1216">
        <v>2682</v>
      </c>
      <c r="B1216" t="s">
        <v>1467</v>
      </c>
      <c r="C1216" t="s">
        <v>1464</v>
      </c>
      <c r="D1216">
        <v>855</v>
      </c>
      <c r="E1216">
        <v>227</v>
      </c>
      <c r="F1216">
        <f t="shared" si="18"/>
        <v>14</v>
      </c>
      <c r="G1216" t="str">
        <f>STANDINGS_R[[#This Row],[League]]&amp;STANDINGS_R[[#This Row],[Team]]</f>
        <v>$150 Draft Champions Feb 15 1:00 pm Lg.3704Cremators</v>
      </c>
    </row>
    <row r="1217" spans="1:7" x14ac:dyDescent="0.25">
      <c r="A1217">
        <v>2861</v>
      </c>
      <c r="B1217" t="s">
        <v>1471</v>
      </c>
      <c r="C1217" t="s">
        <v>1464</v>
      </c>
      <c r="D1217">
        <v>789</v>
      </c>
      <c r="E1217">
        <v>51</v>
      </c>
      <c r="F1217">
        <f t="shared" si="18"/>
        <v>15</v>
      </c>
      <c r="G1217" t="str">
        <f>STANDINGS_R[[#This Row],[League]]&amp;STANDINGS_R[[#This Row],[Team]]</f>
        <v>$150 Draft Champions Feb 15 1:00 pm Lg.3704Team Cole</v>
      </c>
    </row>
    <row r="1218" spans="1:7" x14ac:dyDescent="0.25">
      <c r="A1218">
        <v>245</v>
      </c>
      <c r="B1218" t="s">
        <v>1474</v>
      </c>
      <c r="C1218" t="s">
        <v>1473</v>
      </c>
      <c r="D1218">
        <v>1087</v>
      </c>
      <c r="E1218">
        <v>2669.5</v>
      </c>
      <c r="F1218">
        <f t="shared" si="18"/>
        <v>1</v>
      </c>
      <c r="G1218" t="str">
        <f>STANDINGS_R[[#This Row],[League]]&amp;STANDINGS_R[[#This Row],[Team]]</f>
        <v>$150 Draft Champions Feb 15 1:00 pm Lg.3705The Dad</v>
      </c>
    </row>
    <row r="1219" spans="1:7" x14ac:dyDescent="0.25">
      <c r="A1219">
        <v>283</v>
      </c>
      <c r="B1219" t="s">
        <v>519</v>
      </c>
      <c r="C1219" t="s">
        <v>1473</v>
      </c>
      <c r="D1219">
        <v>1080</v>
      </c>
      <c r="E1219">
        <v>2626</v>
      </c>
      <c r="F1219">
        <f t="shared" ref="F1219:F1282" si="19">IF(C1219=C1218,F1218+1,1)</f>
        <v>2</v>
      </c>
      <c r="G1219" t="str">
        <f>STANDINGS_R[[#This Row],[League]]&amp;STANDINGS_R[[#This Row],[Team]]</f>
        <v>$150 Draft Champions Feb 15 1:00 pm Lg.3705Round 2 (Mia)</v>
      </c>
    </row>
    <row r="1220" spans="1:7" x14ac:dyDescent="0.25">
      <c r="A1220">
        <v>503</v>
      </c>
      <c r="B1220" t="s">
        <v>40</v>
      </c>
      <c r="C1220" t="s">
        <v>1473</v>
      </c>
      <c r="D1220">
        <v>1054</v>
      </c>
      <c r="E1220">
        <v>2405.5</v>
      </c>
      <c r="F1220">
        <f t="shared" si="19"/>
        <v>3</v>
      </c>
      <c r="G1220" t="str">
        <f>STANDINGS_R[[#This Row],[League]]&amp;STANDINGS_R[[#This Row],[Team]]</f>
        <v>$150 Draft Champions Feb 15 1:00 pm Lg.3705Incredible Hulking Us</v>
      </c>
    </row>
    <row r="1221" spans="1:7" x14ac:dyDescent="0.25">
      <c r="A1221">
        <v>529</v>
      </c>
      <c r="B1221" t="s">
        <v>56</v>
      </c>
      <c r="C1221" t="s">
        <v>1473</v>
      </c>
      <c r="D1221">
        <v>1052</v>
      </c>
      <c r="E1221">
        <v>2377</v>
      </c>
      <c r="F1221">
        <f t="shared" si="19"/>
        <v>4</v>
      </c>
      <c r="G1221" t="str">
        <f>STANDINGS_R[[#This Row],[League]]&amp;STANDINGS_R[[#This Row],[Team]]</f>
        <v>$150 Draft Champions Feb 15 1:00 pm Lg.3705DOUGHBOYS</v>
      </c>
    </row>
    <row r="1222" spans="1:7" x14ac:dyDescent="0.25">
      <c r="A1222">
        <v>682</v>
      </c>
      <c r="B1222" t="s">
        <v>1477</v>
      </c>
      <c r="C1222" t="s">
        <v>1473</v>
      </c>
      <c r="D1222">
        <v>1038</v>
      </c>
      <c r="E1222">
        <v>2224.5</v>
      </c>
      <c r="F1222">
        <f t="shared" si="19"/>
        <v>5</v>
      </c>
      <c r="G1222" t="str">
        <f>STANDINGS_R[[#This Row],[League]]&amp;STANDINGS_R[[#This Row],[Team]]</f>
        <v>$150 Draft Champions Feb 15 1:00 pm Lg.3705DYNAMIC DUO</v>
      </c>
    </row>
    <row r="1223" spans="1:7" x14ac:dyDescent="0.25">
      <c r="A1223">
        <v>1099</v>
      </c>
      <c r="B1223" t="s">
        <v>8</v>
      </c>
      <c r="C1223" t="s">
        <v>1473</v>
      </c>
      <c r="D1223">
        <v>1009</v>
      </c>
      <c r="E1223">
        <v>1813</v>
      </c>
      <c r="F1223">
        <f t="shared" si="19"/>
        <v>6</v>
      </c>
      <c r="G1223" t="str">
        <f>STANDINGS_R[[#This Row],[League]]&amp;STANDINGS_R[[#This Row],[Team]]</f>
        <v>$150 Draft Champions Feb 15 1:00 pm Lg.3705King Ken</v>
      </c>
    </row>
    <row r="1224" spans="1:7" x14ac:dyDescent="0.25">
      <c r="A1224">
        <v>1132</v>
      </c>
      <c r="B1224" t="s">
        <v>1478</v>
      </c>
      <c r="C1224" t="s">
        <v>1473</v>
      </c>
      <c r="D1224">
        <v>1006</v>
      </c>
      <c r="E1224">
        <v>1780</v>
      </c>
      <c r="F1224">
        <f t="shared" si="19"/>
        <v>7</v>
      </c>
      <c r="G1224" t="str">
        <f>STANDINGS_R[[#This Row],[League]]&amp;STANDINGS_R[[#This Row],[Team]]</f>
        <v>$150 Draft Champions Feb 15 1:00 pm Lg.3705Madcow - DC7 Mia</v>
      </c>
    </row>
    <row r="1225" spans="1:7" x14ac:dyDescent="0.25">
      <c r="A1225">
        <v>1328</v>
      </c>
      <c r="B1225" t="s">
        <v>153</v>
      </c>
      <c r="C1225" t="s">
        <v>1473</v>
      </c>
      <c r="D1225">
        <v>992</v>
      </c>
      <c r="E1225">
        <v>1578</v>
      </c>
      <c r="F1225">
        <f t="shared" si="19"/>
        <v>8</v>
      </c>
      <c r="G1225" t="str">
        <f>STANDINGS_R[[#This Row],[League]]&amp;STANDINGS_R[[#This Row],[Team]]</f>
        <v>$150 Draft Champions Feb 15 1:00 pm Lg.3705Bronx Yankees (DC9)</v>
      </c>
    </row>
    <row r="1226" spans="1:7" x14ac:dyDescent="0.25">
      <c r="A1226">
        <v>1344</v>
      </c>
      <c r="B1226" t="s">
        <v>297</v>
      </c>
      <c r="C1226" t="s">
        <v>1473</v>
      </c>
      <c r="D1226">
        <v>991</v>
      </c>
      <c r="E1226">
        <v>1562</v>
      </c>
      <c r="F1226">
        <f t="shared" si="19"/>
        <v>9</v>
      </c>
      <c r="G1226" t="str">
        <f>STANDINGS_R[[#This Row],[League]]&amp;STANDINGS_R[[#This Row],[Team]]</f>
        <v>$150 Draft Champions Feb 15 1:00 pm Lg.3705Dark Energy</v>
      </c>
    </row>
    <row r="1227" spans="1:7" x14ac:dyDescent="0.25">
      <c r="A1227">
        <v>1406</v>
      </c>
      <c r="B1227" t="s">
        <v>1475</v>
      </c>
      <c r="C1227" t="s">
        <v>1473</v>
      </c>
      <c r="D1227">
        <v>987</v>
      </c>
      <c r="E1227">
        <v>1505.5</v>
      </c>
      <c r="F1227">
        <f t="shared" si="19"/>
        <v>10</v>
      </c>
      <c r="G1227" t="str">
        <f>STANDINGS_R[[#This Row],[League]]&amp;STANDINGS_R[[#This Row],[Team]]</f>
        <v>$150 Draft Champions Feb 15 1:00 pm Lg.3705SpinningSeamsMia</v>
      </c>
    </row>
    <row r="1228" spans="1:7" x14ac:dyDescent="0.25">
      <c r="A1228">
        <v>1757</v>
      </c>
      <c r="B1228" t="s">
        <v>1476</v>
      </c>
      <c r="C1228" t="s">
        <v>1473</v>
      </c>
      <c r="D1228">
        <v>960</v>
      </c>
      <c r="E1228">
        <v>1147.5</v>
      </c>
      <c r="F1228">
        <f t="shared" si="19"/>
        <v>11</v>
      </c>
      <c r="G1228" t="str">
        <f>STANDINGS_R[[#This Row],[League]]&amp;STANDINGS_R[[#This Row],[Team]]</f>
        <v>$150 Draft Champions Feb 15 1:00 pm Lg.3705BK Mets Mia</v>
      </c>
    </row>
    <row r="1229" spans="1:7" x14ac:dyDescent="0.25">
      <c r="A1229">
        <v>1858</v>
      </c>
      <c r="B1229" t="s">
        <v>53</v>
      </c>
      <c r="C1229" t="s">
        <v>1473</v>
      </c>
      <c r="D1229">
        <v>952</v>
      </c>
      <c r="E1229">
        <v>1048</v>
      </c>
      <c r="F1229">
        <f t="shared" si="19"/>
        <v>12</v>
      </c>
      <c r="G1229" t="str">
        <f>STANDINGS_R[[#This Row],[League]]&amp;STANDINGS_R[[#This Row],[Team]]</f>
        <v>$150 Draft Champions Feb 15 1:00 pm Lg.3705Baseball Furies</v>
      </c>
    </row>
    <row r="1230" spans="1:7" x14ac:dyDescent="0.25">
      <c r="A1230">
        <v>2153</v>
      </c>
      <c r="B1230" t="s">
        <v>45</v>
      </c>
      <c r="C1230" t="s">
        <v>1473</v>
      </c>
      <c r="D1230">
        <v>927</v>
      </c>
      <c r="E1230">
        <v>758</v>
      </c>
      <c r="F1230">
        <f t="shared" si="19"/>
        <v>13</v>
      </c>
      <c r="G1230" t="str">
        <f>STANDINGS_R[[#This Row],[League]]&amp;STANDINGS_R[[#This Row],[Team]]</f>
        <v>$150 Draft Champions Feb 15 1:00 pm Lg.3705Glenneration X</v>
      </c>
    </row>
    <row r="1231" spans="1:7" x14ac:dyDescent="0.25">
      <c r="A1231">
        <v>2222</v>
      </c>
      <c r="B1231" t="s">
        <v>1479</v>
      </c>
      <c r="C1231" t="s">
        <v>1473</v>
      </c>
      <c r="D1231">
        <v>920</v>
      </c>
      <c r="E1231">
        <v>685</v>
      </c>
      <c r="F1231">
        <f t="shared" si="19"/>
        <v>14</v>
      </c>
      <c r="G1231" t="str">
        <f>STANDINGS_R[[#This Row],[League]]&amp;STANDINGS_R[[#This Row],[Team]]</f>
        <v>$150 Draft Champions Feb 15 1:00 pm Lg.3705Dutch Mafia (DC3)</v>
      </c>
    </row>
    <row r="1232" spans="1:7" x14ac:dyDescent="0.25">
      <c r="A1232">
        <v>2502</v>
      </c>
      <c r="B1232" t="s">
        <v>758</v>
      </c>
      <c r="C1232" t="s">
        <v>1473</v>
      </c>
      <c r="D1232">
        <v>886</v>
      </c>
      <c r="E1232">
        <v>408</v>
      </c>
      <c r="F1232">
        <f t="shared" si="19"/>
        <v>15</v>
      </c>
      <c r="G1232" t="str">
        <f>STANDINGS_R[[#This Row],[League]]&amp;STANDINGS_R[[#This Row],[Team]]</f>
        <v>$150 Draft Champions Feb 15 1:00 pm Lg.3705Gunilla Knutsson</v>
      </c>
    </row>
    <row r="1233" spans="1:7" x14ac:dyDescent="0.25">
      <c r="A1233">
        <v>17</v>
      </c>
      <c r="B1233" t="s">
        <v>1483</v>
      </c>
      <c r="C1233" t="s">
        <v>1481</v>
      </c>
      <c r="D1233">
        <v>1155</v>
      </c>
      <c r="E1233">
        <v>2894.5</v>
      </c>
      <c r="F1233">
        <f t="shared" si="19"/>
        <v>1</v>
      </c>
      <c r="G1233" t="str">
        <f>STANDINGS_R[[#This Row],[League]]&amp;STANDINGS_R[[#This Row],[Team]]</f>
        <v>$150 Draft Champions Feb 16 1:00 pm Lg.3708The Late Chargers</v>
      </c>
    </row>
    <row r="1234" spans="1:7" x14ac:dyDescent="0.25">
      <c r="A1234">
        <v>715</v>
      </c>
      <c r="B1234" t="s">
        <v>1482</v>
      </c>
      <c r="C1234" t="s">
        <v>1481</v>
      </c>
      <c r="D1234">
        <v>1036</v>
      </c>
      <c r="E1234">
        <v>2191.5</v>
      </c>
      <c r="F1234">
        <f t="shared" si="19"/>
        <v>2</v>
      </c>
      <c r="G1234" t="str">
        <f>STANDINGS_R[[#This Row],[League]]&amp;STANDINGS_R[[#This Row],[Team]]</f>
        <v>$150 Draft Champions Feb 16 1:00 pm Lg.3708JAGUARS</v>
      </c>
    </row>
    <row r="1235" spans="1:7" x14ac:dyDescent="0.25">
      <c r="A1235">
        <v>737</v>
      </c>
      <c r="B1235" t="s">
        <v>1480</v>
      </c>
      <c r="C1235" t="s">
        <v>1481</v>
      </c>
      <c r="D1235">
        <v>1034</v>
      </c>
      <c r="E1235">
        <v>2166.5</v>
      </c>
      <c r="F1235">
        <f t="shared" si="19"/>
        <v>3</v>
      </c>
      <c r="G1235" t="str">
        <f>STANDINGS_R[[#This Row],[League]]&amp;STANDINGS_R[[#This Row],[Team]]</f>
        <v>$150 Draft Champions Feb 16 1:00 pm Lg.3708BEAST</v>
      </c>
    </row>
    <row r="1236" spans="1:7" x14ac:dyDescent="0.25">
      <c r="A1236">
        <v>860</v>
      </c>
      <c r="B1236" t="s">
        <v>1484</v>
      </c>
      <c r="C1236" t="s">
        <v>1481</v>
      </c>
      <c r="D1236">
        <v>1025</v>
      </c>
      <c r="E1236">
        <v>2045.5</v>
      </c>
      <c r="F1236">
        <f t="shared" si="19"/>
        <v>4</v>
      </c>
      <c r="G1236" t="str">
        <f>STANDINGS_R[[#This Row],[League]]&amp;STANDINGS_R[[#This Row],[Team]]</f>
        <v>$150 Draft Champions Feb 16 1:00 pm Lg.3708BDTMJD</v>
      </c>
    </row>
    <row r="1237" spans="1:7" x14ac:dyDescent="0.25">
      <c r="A1237">
        <v>968</v>
      </c>
      <c r="B1237" t="s">
        <v>1488</v>
      </c>
      <c r="C1237" t="s">
        <v>1481</v>
      </c>
      <c r="D1237">
        <v>1018</v>
      </c>
      <c r="E1237">
        <v>1948</v>
      </c>
      <c r="F1237">
        <f t="shared" si="19"/>
        <v>5</v>
      </c>
      <c r="G1237" t="str">
        <f>STANDINGS_R[[#This Row],[League]]&amp;STANDINGS_R[[#This Row],[Team]]</f>
        <v>$150 Draft Champions Feb 16 1:00 pm Lg.3708Team Kulp</v>
      </c>
    </row>
    <row r="1238" spans="1:7" x14ac:dyDescent="0.25">
      <c r="A1238">
        <v>1072</v>
      </c>
      <c r="B1238" t="s">
        <v>218</v>
      </c>
      <c r="C1238" t="s">
        <v>1481</v>
      </c>
      <c r="D1238">
        <v>1011</v>
      </c>
      <c r="E1238">
        <v>1837</v>
      </c>
      <c r="F1238">
        <f t="shared" si="19"/>
        <v>6</v>
      </c>
      <c r="G1238" t="str">
        <f>STANDINGS_R[[#This Row],[League]]&amp;STANDINGS_R[[#This Row],[Team]]</f>
        <v>$150 Draft Champions Feb 16 1:00 pm Lg.3708Beer City Keggers</v>
      </c>
    </row>
    <row r="1239" spans="1:7" x14ac:dyDescent="0.25">
      <c r="A1239">
        <v>1092</v>
      </c>
      <c r="B1239" t="s">
        <v>191</v>
      </c>
      <c r="C1239" t="s">
        <v>1481</v>
      </c>
      <c r="D1239">
        <v>1009</v>
      </c>
      <c r="E1239">
        <v>1813</v>
      </c>
      <c r="F1239">
        <f t="shared" si="19"/>
        <v>7</v>
      </c>
      <c r="G1239" t="str">
        <f>STANDINGS_R[[#This Row],[League]]&amp;STANDINGS_R[[#This Row],[Team]]</f>
        <v>$150 Draft Champions Feb 16 1:00 pm Lg.3708Chico's Bail Bonds</v>
      </c>
    </row>
    <row r="1240" spans="1:7" x14ac:dyDescent="0.25">
      <c r="A1240">
        <v>1266</v>
      </c>
      <c r="B1240" t="s">
        <v>1485</v>
      </c>
      <c r="C1240" t="s">
        <v>1481</v>
      </c>
      <c r="D1240">
        <v>996</v>
      </c>
      <c r="E1240">
        <v>1642</v>
      </c>
      <c r="F1240">
        <f t="shared" si="19"/>
        <v>8</v>
      </c>
      <c r="G1240" t="str">
        <f>STANDINGS_R[[#This Row],[League]]&amp;STANDINGS_R[[#This Row],[Team]]</f>
        <v>$150 Draft Champions Feb 16 1:00 pm Lg.3708Shark!</v>
      </c>
    </row>
    <row r="1241" spans="1:7" x14ac:dyDescent="0.25">
      <c r="A1241">
        <v>1374</v>
      </c>
      <c r="B1241" t="s">
        <v>54</v>
      </c>
      <c r="C1241" t="s">
        <v>1481</v>
      </c>
      <c r="D1241">
        <v>989</v>
      </c>
      <c r="E1241">
        <v>1536</v>
      </c>
      <c r="F1241">
        <f t="shared" si="19"/>
        <v>9</v>
      </c>
      <c r="G1241" t="str">
        <f>STANDINGS_R[[#This Row],[League]]&amp;STANDINGS_R[[#This Row],[Team]]</f>
        <v>$150 Draft Champions Feb 16 1:00 pm Lg.3708Frozen Tundra</v>
      </c>
    </row>
    <row r="1242" spans="1:7" x14ac:dyDescent="0.25">
      <c r="A1242">
        <v>1652</v>
      </c>
      <c r="B1242" t="s">
        <v>1491</v>
      </c>
      <c r="C1242" t="s">
        <v>1481</v>
      </c>
      <c r="D1242">
        <v>969</v>
      </c>
      <c r="E1242">
        <v>1256</v>
      </c>
      <c r="F1242">
        <f t="shared" si="19"/>
        <v>10</v>
      </c>
      <c r="G1242" t="str">
        <f>STANDINGS_R[[#This Row],[League]]&amp;STANDINGS_R[[#This Row],[Team]]</f>
        <v>$150 Draft Champions Feb 16 1:00 pm Lg.370822 jerks and a squirt.</v>
      </c>
    </row>
    <row r="1243" spans="1:7" x14ac:dyDescent="0.25">
      <c r="A1243">
        <v>2082</v>
      </c>
      <c r="B1243" t="s">
        <v>1487</v>
      </c>
      <c r="C1243" t="s">
        <v>1481</v>
      </c>
      <c r="D1243">
        <v>934</v>
      </c>
      <c r="E1243">
        <v>829.5</v>
      </c>
      <c r="F1243">
        <f t="shared" si="19"/>
        <v>11</v>
      </c>
      <c r="G1243" t="str">
        <f>STANDINGS_R[[#This Row],[League]]&amp;STANDINGS_R[[#This Row],[Team]]</f>
        <v>$150 Draft Champions Feb 16 1:00 pm Lg.3708Hot Ice</v>
      </c>
    </row>
    <row r="1244" spans="1:7" x14ac:dyDescent="0.25">
      <c r="A1244">
        <v>2158</v>
      </c>
      <c r="B1244" t="s">
        <v>1290</v>
      </c>
      <c r="C1244" t="s">
        <v>1481</v>
      </c>
      <c r="D1244">
        <v>927</v>
      </c>
      <c r="E1244">
        <v>758</v>
      </c>
      <c r="F1244">
        <f t="shared" si="19"/>
        <v>12</v>
      </c>
      <c r="G1244" t="str">
        <f>STANDINGS_R[[#This Row],[League]]&amp;STANDINGS_R[[#This Row],[Team]]</f>
        <v>$150 Draft Champions Feb 16 1:00 pm Lg.3708What Was I Thinking</v>
      </c>
    </row>
    <row r="1245" spans="1:7" x14ac:dyDescent="0.25">
      <c r="A1245">
        <v>2321</v>
      </c>
      <c r="B1245" t="s">
        <v>1489</v>
      </c>
      <c r="C1245" t="s">
        <v>1481</v>
      </c>
      <c r="D1245">
        <v>911</v>
      </c>
      <c r="E1245">
        <v>591.5</v>
      </c>
      <c r="F1245">
        <f t="shared" si="19"/>
        <v>13</v>
      </c>
      <c r="G1245" t="str">
        <f>STANDINGS_R[[#This Row],[League]]&amp;STANDINGS_R[[#This Row],[Team]]</f>
        <v>$150 Draft Champions Feb 16 1:00 pm Lg.3708Scalia's Demons</v>
      </c>
    </row>
    <row r="1246" spans="1:7" x14ac:dyDescent="0.25">
      <c r="A1246">
        <v>2593</v>
      </c>
      <c r="B1246" t="s">
        <v>1486</v>
      </c>
      <c r="C1246" t="s">
        <v>1481</v>
      </c>
      <c r="D1246">
        <v>873</v>
      </c>
      <c r="E1246">
        <v>318</v>
      </c>
      <c r="F1246">
        <f t="shared" si="19"/>
        <v>14</v>
      </c>
      <c r="G1246" t="str">
        <f>STANDINGS_R[[#This Row],[League]]&amp;STANDINGS_R[[#This Row],[Team]]</f>
        <v>$150 Draft Champions Feb 16 1:00 pm Lg.3708La Flama Blanca</v>
      </c>
    </row>
    <row r="1247" spans="1:7" x14ac:dyDescent="0.25">
      <c r="A1247">
        <v>2809</v>
      </c>
      <c r="B1247" t="s">
        <v>1490</v>
      </c>
      <c r="C1247" t="s">
        <v>1481</v>
      </c>
      <c r="D1247">
        <v>819</v>
      </c>
      <c r="E1247">
        <v>102.5</v>
      </c>
      <c r="F1247">
        <f t="shared" si="19"/>
        <v>15</v>
      </c>
      <c r="G1247" t="str">
        <f>STANDINGS_R[[#This Row],[League]]&amp;STANDINGS_R[[#This Row],[Team]]</f>
        <v>$150 Draft Champions Feb 16 1:00 pm Lg.3708Macon Whoopie</v>
      </c>
    </row>
    <row r="1248" spans="1:7" x14ac:dyDescent="0.25">
      <c r="A1248">
        <v>146</v>
      </c>
      <c r="B1248" t="s">
        <v>1495</v>
      </c>
      <c r="C1248" t="s">
        <v>1492</v>
      </c>
      <c r="D1248">
        <v>1103</v>
      </c>
      <c r="E1248">
        <v>2765</v>
      </c>
      <c r="F1248">
        <f t="shared" si="19"/>
        <v>1</v>
      </c>
      <c r="G1248" t="str">
        <f>STANDINGS_R[[#This Row],[League]]&amp;STANDINGS_R[[#This Row],[Team]]</f>
        <v>$150 Draft Champions Feb 16 1:00 pm Lg.3712Two Time</v>
      </c>
    </row>
    <row r="1249" spans="1:7" x14ac:dyDescent="0.25">
      <c r="A1249">
        <v>411</v>
      </c>
      <c r="B1249" t="s">
        <v>1493</v>
      </c>
      <c r="C1249" t="s">
        <v>1492</v>
      </c>
      <c r="D1249">
        <v>1065</v>
      </c>
      <c r="E1249">
        <v>2498.5</v>
      </c>
      <c r="F1249">
        <f t="shared" si="19"/>
        <v>2</v>
      </c>
      <c r="G1249" t="str">
        <f>STANDINGS_R[[#This Row],[League]]&amp;STANDINGS_R[[#This Row],[Team]]</f>
        <v>$150 Draft Champions Feb 16 1:00 pm Lg.3712Las Vegas Ratpack 3</v>
      </c>
    </row>
    <row r="1250" spans="1:7" x14ac:dyDescent="0.25">
      <c r="A1250">
        <v>782</v>
      </c>
      <c r="B1250" t="s">
        <v>1496</v>
      </c>
      <c r="C1250" t="s">
        <v>1492</v>
      </c>
      <c r="D1250">
        <v>1032</v>
      </c>
      <c r="E1250">
        <v>2136.5</v>
      </c>
      <c r="F1250">
        <f t="shared" si="19"/>
        <v>3</v>
      </c>
      <c r="G1250" t="str">
        <f>STANDINGS_R[[#This Row],[League]]&amp;STANDINGS_R[[#This Row],[Team]]</f>
        <v>$150 Draft Champions Feb 16 1:00 pm Lg.3712Thebeau 7</v>
      </c>
    </row>
    <row r="1251" spans="1:7" x14ac:dyDescent="0.25">
      <c r="A1251">
        <v>1221</v>
      </c>
      <c r="B1251" t="s">
        <v>51</v>
      </c>
      <c r="C1251" t="s">
        <v>1492</v>
      </c>
      <c r="D1251">
        <v>1000</v>
      </c>
      <c r="E1251">
        <v>1694</v>
      </c>
      <c r="F1251">
        <f t="shared" si="19"/>
        <v>4</v>
      </c>
      <c r="G1251" t="str">
        <f>STANDINGS_R[[#This Row],[League]]&amp;STANDINGS_R[[#This Row],[Team]]</f>
        <v>$150 Draft Champions Feb 16 1:00 pm Lg.3712Team Kostern</v>
      </c>
    </row>
    <row r="1252" spans="1:7" x14ac:dyDescent="0.25">
      <c r="A1252">
        <v>1332</v>
      </c>
      <c r="B1252" t="s">
        <v>1494</v>
      </c>
      <c r="C1252" t="s">
        <v>1492</v>
      </c>
      <c r="D1252">
        <v>992</v>
      </c>
      <c r="E1252">
        <v>1578</v>
      </c>
      <c r="F1252">
        <f t="shared" si="19"/>
        <v>5</v>
      </c>
      <c r="G1252" t="str">
        <f>STANDINGS_R[[#This Row],[League]]&amp;STANDINGS_R[[#This Row],[Team]]</f>
        <v>$150 Draft Champions Feb 16 1:00 pm Lg.3712Matt Capps' Comeback</v>
      </c>
    </row>
    <row r="1253" spans="1:7" x14ac:dyDescent="0.25">
      <c r="A1253">
        <v>1439</v>
      </c>
      <c r="B1253" t="s">
        <v>1501</v>
      </c>
      <c r="C1253" t="s">
        <v>1492</v>
      </c>
      <c r="D1253">
        <v>984</v>
      </c>
      <c r="E1253">
        <v>1463</v>
      </c>
      <c r="F1253">
        <f t="shared" si="19"/>
        <v>6</v>
      </c>
      <c r="G1253" t="str">
        <f>STANDINGS_R[[#This Row],[League]]&amp;STANDINGS_R[[#This Row],[Team]]</f>
        <v>$150 Draft Champions Feb 16 1:00 pm Lg.3712Acouchi</v>
      </c>
    </row>
    <row r="1254" spans="1:7" x14ac:dyDescent="0.25">
      <c r="A1254">
        <v>1583</v>
      </c>
      <c r="B1254" t="s">
        <v>1499</v>
      </c>
      <c r="C1254" t="s">
        <v>1492</v>
      </c>
      <c r="D1254">
        <v>975</v>
      </c>
      <c r="E1254">
        <v>1327</v>
      </c>
      <c r="F1254">
        <f t="shared" si="19"/>
        <v>7</v>
      </c>
      <c r="G1254" t="str">
        <f>STANDINGS_R[[#This Row],[League]]&amp;STANDINGS_R[[#This Row],[Team]]</f>
        <v>$150 Draft Champions Feb 16 1:00 pm Lg.3712LazGaMaz</v>
      </c>
    </row>
    <row r="1255" spans="1:7" x14ac:dyDescent="0.25">
      <c r="A1255">
        <v>1706</v>
      </c>
      <c r="B1255" t="s">
        <v>1498</v>
      </c>
      <c r="C1255" t="s">
        <v>1492</v>
      </c>
      <c r="D1255">
        <v>965</v>
      </c>
      <c r="E1255">
        <v>1208</v>
      </c>
      <c r="F1255">
        <f t="shared" si="19"/>
        <v>8</v>
      </c>
      <c r="G1255" t="str">
        <f>STANDINGS_R[[#This Row],[League]]&amp;STANDINGS_R[[#This Row],[Team]]</f>
        <v>$150 Draft Champions Feb 16 1:00 pm Lg.3712Team Chmielewski</v>
      </c>
    </row>
    <row r="1256" spans="1:7" x14ac:dyDescent="0.25">
      <c r="A1256">
        <v>1718</v>
      </c>
      <c r="B1256" t="s">
        <v>1504</v>
      </c>
      <c r="C1256" t="s">
        <v>1492</v>
      </c>
      <c r="D1256">
        <v>964</v>
      </c>
      <c r="E1256">
        <v>1196</v>
      </c>
      <c r="F1256">
        <f t="shared" si="19"/>
        <v>9</v>
      </c>
      <c r="G1256" t="str">
        <f>STANDINGS_R[[#This Row],[League]]&amp;STANDINGS_R[[#This Row],[Team]]</f>
        <v>$150 Draft Champions Feb 16 1:00 pm Lg.3712Team Everhart</v>
      </c>
    </row>
    <row r="1257" spans="1:7" x14ac:dyDescent="0.25">
      <c r="A1257">
        <v>1729</v>
      </c>
      <c r="B1257" t="s">
        <v>447</v>
      </c>
      <c r="C1257" t="s">
        <v>1492</v>
      </c>
      <c r="D1257">
        <v>963</v>
      </c>
      <c r="E1257">
        <v>1185.5</v>
      </c>
      <c r="F1257">
        <f t="shared" si="19"/>
        <v>10</v>
      </c>
      <c r="G1257" t="str">
        <f>STANDINGS_R[[#This Row],[League]]&amp;STANDINGS_R[[#This Row],[Team]]</f>
        <v>$150 Draft Champions Feb 16 1:00 pm Lg.3712UMmm Baby</v>
      </c>
    </row>
    <row r="1258" spans="1:7" x14ac:dyDescent="0.25">
      <c r="A1258">
        <v>2043</v>
      </c>
      <c r="B1258" t="s">
        <v>1497</v>
      </c>
      <c r="C1258" t="s">
        <v>1492</v>
      </c>
      <c r="D1258">
        <v>938</v>
      </c>
      <c r="E1258">
        <v>868.5</v>
      </c>
      <c r="F1258">
        <f t="shared" si="19"/>
        <v>11</v>
      </c>
      <c r="G1258" t="str">
        <f>STANDINGS_R[[#This Row],[League]]&amp;STANDINGS_R[[#This Row],[Team]]</f>
        <v>$150 Draft Champions Feb 16 1:00 pm Lg.3712Pakes</v>
      </c>
    </row>
    <row r="1259" spans="1:7" x14ac:dyDescent="0.25">
      <c r="A1259">
        <v>2442</v>
      </c>
      <c r="B1259" t="s">
        <v>1503</v>
      </c>
      <c r="C1259" t="s">
        <v>1492</v>
      </c>
      <c r="D1259">
        <v>895</v>
      </c>
      <c r="E1259">
        <v>469.5</v>
      </c>
      <c r="F1259">
        <f t="shared" si="19"/>
        <v>12</v>
      </c>
      <c r="G1259" t="str">
        <f>STANDINGS_R[[#This Row],[League]]&amp;STANDINGS_R[[#This Row],[Team]]</f>
        <v>$150 Draft Champions Feb 16 1:00 pm Lg.3712Stros Fan</v>
      </c>
    </row>
    <row r="1260" spans="1:7" x14ac:dyDescent="0.25">
      <c r="A1260">
        <v>2549</v>
      </c>
      <c r="B1260" t="s">
        <v>1500</v>
      </c>
      <c r="C1260" t="s">
        <v>1492</v>
      </c>
      <c r="D1260">
        <v>880</v>
      </c>
      <c r="E1260">
        <v>363.5</v>
      </c>
      <c r="F1260">
        <f t="shared" si="19"/>
        <v>13</v>
      </c>
      <c r="G1260" t="str">
        <f>STANDINGS_R[[#This Row],[League]]&amp;STANDINGS_R[[#This Row],[Team]]</f>
        <v>$150 Draft Champions Feb 16 1:00 pm Lg.3712Team Packowski</v>
      </c>
    </row>
    <row r="1261" spans="1:7" x14ac:dyDescent="0.25">
      <c r="A1261">
        <v>2585</v>
      </c>
      <c r="B1261" t="s">
        <v>1502</v>
      </c>
      <c r="C1261" t="s">
        <v>1492</v>
      </c>
      <c r="D1261">
        <v>874</v>
      </c>
      <c r="E1261">
        <v>325.5</v>
      </c>
      <c r="F1261">
        <f t="shared" si="19"/>
        <v>14</v>
      </c>
      <c r="G1261" t="str">
        <f>STANDINGS_R[[#This Row],[League]]&amp;STANDINGS_R[[#This Row],[Team]]</f>
        <v>$150 Draft Champions Feb 16 1:00 pm Lg.3712Coleridge Crushers</v>
      </c>
    </row>
    <row r="1262" spans="1:7" x14ac:dyDescent="0.25">
      <c r="A1262">
        <v>2822</v>
      </c>
      <c r="B1262" t="s">
        <v>333</v>
      </c>
      <c r="C1262" t="s">
        <v>1492</v>
      </c>
      <c r="D1262">
        <v>812</v>
      </c>
      <c r="E1262">
        <v>90.5</v>
      </c>
      <c r="F1262">
        <f t="shared" si="19"/>
        <v>15</v>
      </c>
      <c r="G1262" t="str">
        <f>STANDINGS_R[[#This Row],[League]]&amp;STANDINGS_R[[#This Row],[Team]]</f>
        <v>$150 Draft Champions Feb 16 1:00 pm Lg.3712Team Marino</v>
      </c>
    </row>
    <row r="1263" spans="1:7" x14ac:dyDescent="0.25">
      <c r="A1263">
        <v>234</v>
      </c>
      <c r="B1263" t="s">
        <v>1510</v>
      </c>
      <c r="C1263" t="s">
        <v>1506</v>
      </c>
      <c r="D1263">
        <v>1088</v>
      </c>
      <c r="E1263">
        <v>2677.5</v>
      </c>
      <c r="F1263">
        <f t="shared" si="19"/>
        <v>1</v>
      </c>
      <c r="G1263" t="str">
        <f>STANDINGS_R[[#This Row],[League]]&amp;STANDINGS_R[[#This Row],[Team]]</f>
        <v>$150 Draft Champions Feb 17 1:00 pm Lg.3715Inflatable Gammoners Dos</v>
      </c>
    </row>
    <row r="1264" spans="1:7" x14ac:dyDescent="0.25">
      <c r="A1264">
        <v>505</v>
      </c>
      <c r="B1264" t="s">
        <v>1513</v>
      </c>
      <c r="C1264" t="s">
        <v>1506</v>
      </c>
      <c r="D1264">
        <v>1054</v>
      </c>
      <c r="E1264">
        <v>2405.5</v>
      </c>
      <c r="F1264">
        <f t="shared" si="19"/>
        <v>2</v>
      </c>
      <c r="G1264" t="str">
        <f>STANDINGS_R[[#This Row],[League]]&amp;STANDINGS_R[[#This Row],[Team]]</f>
        <v>$150 Draft Champions Feb 17 1:00 pm Lg.3715Power Nine</v>
      </c>
    </row>
    <row r="1265" spans="1:7" x14ac:dyDescent="0.25">
      <c r="A1265">
        <v>527</v>
      </c>
      <c r="B1265" t="s">
        <v>373</v>
      </c>
      <c r="C1265" t="s">
        <v>1506</v>
      </c>
      <c r="D1265">
        <v>1052</v>
      </c>
      <c r="E1265">
        <v>2377</v>
      </c>
      <c r="F1265">
        <f t="shared" si="19"/>
        <v>3</v>
      </c>
      <c r="G1265" t="str">
        <f>STANDINGS_R[[#This Row],[League]]&amp;STANDINGS_R[[#This Row],[Team]]</f>
        <v>$150 Draft Champions Feb 17 1:00 pm Lg.3715Avascular Necrosis1</v>
      </c>
    </row>
    <row r="1266" spans="1:7" x14ac:dyDescent="0.25">
      <c r="A1266">
        <v>649</v>
      </c>
      <c r="B1266" t="s">
        <v>106</v>
      </c>
      <c r="C1266" t="s">
        <v>1506</v>
      </c>
      <c r="D1266">
        <v>1041</v>
      </c>
      <c r="E1266">
        <v>2265</v>
      </c>
      <c r="F1266">
        <f t="shared" si="19"/>
        <v>4</v>
      </c>
      <c r="G1266" t="str">
        <f>STANDINGS_R[[#This Row],[League]]&amp;STANDINGS_R[[#This Row],[Team]]</f>
        <v>$150 Draft Champions Feb 17 1:00 pm Lg.3715Team Ferrari</v>
      </c>
    </row>
    <row r="1267" spans="1:7" x14ac:dyDescent="0.25">
      <c r="A1267">
        <v>680</v>
      </c>
      <c r="B1267" t="s">
        <v>1516</v>
      </c>
      <c r="C1267" t="s">
        <v>1506</v>
      </c>
      <c r="D1267">
        <v>1038</v>
      </c>
      <c r="E1267">
        <v>2224.5</v>
      </c>
      <c r="F1267">
        <f t="shared" si="19"/>
        <v>5</v>
      </c>
      <c r="G1267" t="str">
        <f>STANDINGS_R[[#This Row],[League]]&amp;STANDINGS_R[[#This Row],[Team]]</f>
        <v>$150 Draft Champions Feb 17 1:00 pm Lg.3715Chemrock</v>
      </c>
    </row>
    <row r="1268" spans="1:7" x14ac:dyDescent="0.25">
      <c r="A1268">
        <v>1023</v>
      </c>
      <c r="B1268" t="s">
        <v>1507</v>
      </c>
      <c r="C1268" t="s">
        <v>1506</v>
      </c>
      <c r="D1268">
        <v>1014</v>
      </c>
      <c r="E1268">
        <v>1884</v>
      </c>
      <c r="F1268">
        <f t="shared" si="19"/>
        <v>6</v>
      </c>
      <c r="G1268" t="str">
        <f>STANDINGS_R[[#This Row],[League]]&amp;STANDINGS_R[[#This Row],[Team]]</f>
        <v>$150 Draft Champions Feb 17 1:00 pm Lg.3715Let's Go Bucs</v>
      </c>
    </row>
    <row r="1269" spans="1:7" x14ac:dyDescent="0.25">
      <c r="A1269">
        <v>1029</v>
      </c>
      <c r="B1269" t="s">
        <v>1509</v>
      </c>
      <c r="C1269" t="s">
        <v>1506</v>
      </c>
      <c r="D1269">
        <v>1014</v>
      </c>
      <c r="E1269">
        <v>1884</v>
      </c>
      <c r="F1269">
        <f t="shared" si="19"/>
        <v>7</v>
      </c>
      <c r="G1269" t="str">
        <f>STANDINGS_R[[#This Row],[League]]&amp;STANDINGS_R[[#This Row],[Team]]</f>
        <v>$150 Draft Champions Feb 17 1:00 pm Lg.3715Pig Lumber</v>
      </c>
    </row>
    <row r="1270" spans="1:7" x14ac:dyDescent="0.25">
      <c r="A1270">
        <v>1646</v>
      </c>
      <c r="B1270" t="s">
        <v>1508</v>
      </c>
      <c r="C1270" t="s">
        <v>1506</v>
      </c>
      <c r="D1270">
        <v>970</v>
      </c>
      <c r="E1270">
        <v>1265.5</v>
      </c>
      <c r="F1270">
        <f t="shared" si="19"/>
        <v>8</v>
      </c>
      <c r="G1270" t="str">
        <f>STANDINGS_R[[#This Row],[League]]&amp;STANDINGS_R[[#This Row],[Team]]</f>
        <v>$150 Draft Champions Feb 17 1:00 pm Lg.3715Nipsey Russells' Phalanges</v>
      </c>
    </row>
    <row r="1271" spans="1:7" x14ac:dyDescent="0.25">
      <c r="A1271">
        <v>2099</v>
      </c>
      <c r="B1271" t="s">
        <v>1514</v>
      </c>
      <c r="C1271" t="s">
        <v>1506</v>
      </c>
      <c r="D1271">
        <v>933</v>
      </c>
      <c r="E1271">
        <v>818.5</v>
      </c>
      <c r="F1271">
        <f t="shared" si="19"/>
        <v>9</v>
      </c>
      <c r="G1271" t="str">
        <f>STANDINGS_R[[#This Row],[League]]&amp;STANDINGS_R[[#This Row],[Team]]</f>
        <v>$150 Draft Champions Feb 17 1:00 pm Lg.3715Team Zinser</v>
      </c>
    </row>
    <row r="1272" spans="1:7" x14ac:dyDescent="0.25">
      <c r="A1272">
        <v>2238</v>
      </c>
      <c r="B1272" t="s">
        <v>1515</v>
      </c>
      <c r="C1272" t="s">
        <v>1506</v>
      </c>
      <c r="D1272">
        <v>919</v>
      </c>
      <c r="E1272">
        <v>672</v>
      </c>
      <c r="F1272">
        <f t="shared" si="19"/>
        <v>10</v>
      </c>
      <c r="G1272" t="str">
        <f>STANDINGS_R[[#This Row],[League]]&amp;STANDINGS_R[[#This Row],[Team]]</f>
        <v>$150 Draft Champions Feb 17 1:00 pm Lg.3715Git up, Git out</v>
      </c>
    </row>
    <row r="1273" spans="1:7" x14ac:dyDescent="0.25">
      <c r="A1273">
        <v>2281</v>
      </c>
      <c r="B1273" t="s">
        <v>1505</v>
      </c>
      <c r="C1273" t="s">
        <v>1506</v>
      </c>
      <c r="D1273">
        <v>914</v>
      </c>
      <c r="E1273">
        <v>626</v>
      </c>
      <c r="F1273">
        <f t="shared" si="19"/>
        <v>11</v>
      </c>
      <c r="G1273" t="str">
        <f>STANDINGS_R[[#This Row],[League]]&amp;STANDINGS_R[[#This Row],[Team]]</f>
        <v>$150 Draft Champions Feb 17 1:00 pm Lg.3715Bocephus Mode</v>
      </c>
    </row>
    <row r="1274" spans="1:7" x14ac:dyDescent="0.25">
      <c r="A1274">
        <v>2456</v>
      </c>
      <c r="B1274" t="s">
        <v>1512</v>
      </c>
      <c r="C1274" t="s">
        <v>1506</v>
      </c>
      <c r="D1274">
        <v>893</v>
      </c>
      <c r="E1274">
        <v>458.5</v>
      </c>
      <c r="F1274">
        <f t="shared" si="19"/>
        <v>12</v>
      </c>
      <c r="G1274" t="str">
        <f>STANDINGS_R[[#This Row],[League]]&amp;STANDINGS_R[[#This Row],[Team]]</f>
        <v>$150 Draft Champions Feb 17 1:00 pm Lg.3715Screamin' Ducks 3</v>
      </c>
    </row>
    <row r="1275" spans="1:7" x14ac:dyDescent="0.25">
      <c r="A1275">
        <v>2517</v>
      </c>
      <c r="B1275" t="s">
        <v>127</v>
      </c>
      <c r="C1275" t="s">
        <v>1506</v>
      </c>
      <c r="D1275">
        <v>884</v>
      </c>
      <c r="E1275">
        <v>393</v>
      </c>
      <c r="F1275">
        <f t="shared" si="19"/>
        <v>13</v>
      </c>
      <c r="G1275" t="str">
        <f>STANDINGS_R[[#This Row],[League]]&amp;STANDINGS_R[[#This Row],[Team]]</f>
        <v>$150 Draft Champions Feb 17 1:00 pm Lg.3715Just An Old Vet</v>
      </c>
    </row>
    <row r="1276" spans="1:7" x14ac:dyDescent="0.25">
      <c r="A1276">
        <v>2522</v>
      </c>
      <c r="B1276" t="s">
        <v>1517</v>
      </c>
      <c r="C1276" t="s">
        <v>1506</v>
      </c>
      <c r="D1276">
        <v>884</v>
      </c>
      <c r="E1276">
        <v>393</v>
      </c>
      <c r="F1276">
        <f t="shared" si="19"/>
        <v>14</v>
      </c>
      <c r="G1276" t="str">
        <f>STANDINGS_R[[#This Row],[League]]&amp;STANDINGS_R[[#This Row],[Team]]</f>
        <v>$150 Draft Champions Feb 17 1:00 pm Lg.3715zima........</v>
      </c>
    </row>
    <row r="1277" spans="1:7" x14ac:dyDescent="0.25">
      <c r="A1277">
        <v>2746</v>
      </c>
      <c r="B1277" t="s">
        <v>1511</v>
      </c>
      <c r="C1277" t="s">
        <v>1506</v>
      </c>
      <c r="D1277">
        <v>838</v>
      </c>
      <c r="E1277">
        <v>164.5</v>
      </c>
      <c r="F1277">
        <f t="shared" si="19"/>
        <v>15</v>
      </c>
      <c r="G1277" t="str">
        <f>STANDINGS_R[[#This Row],[League]]&amp;STANDINGS_R[[#This Row],[Team]]</f>
        <v>$150 Draft Champions Feb 17 1:00 pm Lg.3715Callawaykid</v>
      </c>
    </row>
    <row r="1278" spans="1:7" x14ac:dyDescent="0.25">
      <c r="A1278">
        <v>62</v>
      </c>
      <c r="B1278" t="s">
        <v>1521</v>
      </c>
      <c r="C1278" t="s">
        <v>1519</v>
      </c>
      <c r="D1278">
        <v>1129</v>
      </c>
      <c r="E1278">
        <v>2851</v>
      </c>
      <c r="F1278">
        <f t="shared" si="19"/>
        <v>1</v>
      </c>
      <c r="G1278" t="str">
        <f>STANDINGS_R[[#This Row],[League]]&amp;STANDINGS_R[[#This Row],[Team]]</f>
        <v>$150 Draft Champions Feb 17 1:00 pm Lg.3717The Union Jacks DC1</v>
      </c>
    </row>
    <row r="1279" spans="1:7" x14ac:dyDescent="0.25">
      <c r="A1279">
        <v>301</v>
      </c>
      <c r="B1279" t="s">
        <v>1528</v>
      </c>
      <c r="C1279" t="s">
        <v>1519</v>
      </c>
      <c r="D1279">
        <v>1077</v>
      </c>
      <c r="E1279">
        <v>2605</v>
      </c>
      <c r="F1279">
        <f t="shared" si="19"/>
        <v>2</v>
      </c>
      <c r="G1279" t="str">
        <f>STANDINGS_R[[#This Row],[League]]&amp;STANDINGS_R[[#This Row],[Team]]</f>
        <v>$150 Draft Champions Feb 17 1:00 pm Lg.3717Arbitrage Analysts</v>
      </c>
    </row>
    <row r="1280" spans="1:7" x14ac:dyDescent="0.25">
      <c r="A1280">
        <v>633</v>
      </c>
      <c r="B1280" t="s">
        <v>1522</v>
      </c>
      <c r="C1280" t="s">
        <v>1519</v>
      </c>
      <c r="D1280">
        <v>1042</v>
      </c>
      <c r="E1280">
        <v>2276.5</v>
      </c>
      <c r="F1280">
        <f t="shared" si="19"/>
        <v>3</v>
      </c>
      <c r="G1280" t="str">
        <f>STANDINGS_R[[#This Row],[League]]&amp;STANDINGS_R[[#This Row],[Team]]</f>
        <v>$150 Draft Champions Feb 17 1:00 pm Lg.3717Hillbilly</v>
      </c>
    </row>
    <row r="1281" spans="1:7" x14ac:dyDescent="0.25">
      <c r="A1281">
        <v>663</v>
      </c>
      <c r="B1281" t="s">
        <v>1524</v>
      </c>
      <c r="C1281" t="s">
        <v>1519</v>
      </c>
      <c r="D1281">
        <v>1040</v>
      </c>
      <c r="E1281">
        <v>2249</v>
      </c>
      <c r="F1281">
        <f t="shared" si="19"/>
        <v>4</v>
      </c>
      <c r="G1281" t="str">
        <f>STANDINGS_R[[#This Row],[League]]&amp;STANDINGS_R[[#This Row],[Team]]</f>
        <v>$150 Draft Champions Feb 17 1:00 pm Lg.3717STNCLD BUMS</v>
      </c>
    </row>
    <row r="1282" spans="1:7" x14ac:dyDescent="0.25">
      <c r="A1282">
        <v>807</v>
      </c>
      <c r="B1282" t="s">
        <v>1518</v>
      </c>
      <c r="C1282" t="s">
        <v>1519</v>
      </c>
      <c r="D1282">
        <v>1029</v>
      </c>
      <c r="E1282">
        <v>2105.5</v>
      </c>
      <c r="F1282">
        <f t="shared" si="19"/>
        <v>5</v>
      </c>
      <c r="G1282" t="str">
        <f>STANDINGS_R[[#This Row],[League]]&amp;STANDINGS_R[[#This Row],[Team]]</f>
        <v>$150 Draft Champions Feb 17 1:00 pm Lg.3717Stanton Island</v>
      </c>
    </row>
    <row r="1283" spans="1:7" x14ac:dyDescent="0.25">
      <c r="A1283">
        <v>1098</v>
      </c>
      <c r="B1283" t="s">
        <v>1525</v>
      </c>
      <c r="C1283" t="s">
        <v>1519</v>
      </c>
      <c r="D1283">
        <v>1009</v>
      </c>
      <c r="E1283">
        <v>1813</v>
      </c>
      <c r="F1283">
        <f t="shared" ref="F1283:F1346" si="20">IF(C1283=C1282,F1282+1,1)</f>
        <v>6</v>
      </c>
      <c r="G1283" t="str">
        <f>STANDINGS_R[[#This Row],[League]]&amp;STANDINGS_R[[#This Row],[Team]]</f>
        <v>$150 Draft Champions Feb 17 1:00 pm Lg.3717Jose its so</v>
      </c>
    </row>
    <row r="1284" spans="1:7" x14ac:dyDescent="0.25">
      <c r="A1284">
        <v>1322</v>
      </c>
      <c r="B1284" t="s">
        <v>104</v>
      </c>
      <c r="C1284" t="s">
        <v>1519</v>
      </c>
      <c r="D1284">
        <v>993</v>
      </c>
      <c r="E1284">
        <v>1595.5</v>
      </c>
      <c r="F1284">
        <f t="shared" si="20"/>
        <v>7</v>
      </c>
      <c r="G1284" t="str">
        <f>STANDINGS_R[[#This Row],[League]]&amp;STANDINGS_R[[#This Row],[Team]]</f>
        <v>$150 Draft Champions Feb 17 1:00 pm Lg.3717Team Pawlowski</v>
      </c>
    </row>
    <row r="1285" spans="1:7" x14ac:dyDescent="0.25">
      <c r="A1285">
        <v>1647</v>
      </c>
      <c r="B1285" t="s">
        <v>1530</v>
      </c>
      <c r="C1285" t="s">
        <v>1519</v>
      </c>
      <c r="D1285">
        <v>970</v>
      </c>
      <c r="E1285">
        <v>1265.5</v>
      </c>
      <c r="F1285">
        <f t="shared" si="20"/>
        <v>8</v>
      </c>
      <c r="G1285" t="str">
        <f>STANDINGS_R[[#This Row],[League]]&amp;STANDINGS_R[[#This Row],[Team]]</f>
        <v>$150 Draft Champions Feb 17 1:00 pm Lg.3717Team Choi</v>
      </c>
    </row>
    <row r="1286" spans="1:7" x14ac:dyDescent="0.25">
      <c r="A1286">
        <v>1809</v>
      </c>
      <c r="B1286" t="s">
        <v>298</v>
      </c>
      <c r="C1286" t="s">
        <v>1519</v>
      </c>
      <c r="D1286">
        <v>957</v>
      </c>
      <c r="E1286">
        <v>1107</v>
      </c>
      <c r="F1286">
        <f t="shared" si="20"/>
        <v>9</v>
      </c>
      <c r="G1286" t="str">
        <f>STANDINGS_R[[#This Row],[League]]&amp;STANDINGS_R[[#This Row],[Team]]</f>
        <v>$150 Draft Champions Feb 17 1:00 pm Lg.3717The Naturals</v>
      </c>
    </row>
    <row r="1287" spans="1:7" x14ac:dyDescent="0.25">
      <c r="A1287">
        <v>2095</v>
      </c>
      <c r="B1287" t="s">
        <v>1523</v>
      </c>
      <c r="C1287" t="s">
        <v>1519</v>
      </c>
      <c r="D1287">
        <v>933</v>
      </c>
      <c r="E1287">
        <v>818.5</v>
      </c>
      <c r="F1287">
        <f t="shared" si="20"/>
        <v>10</v>
      </c>
      <c r="G1287" t="str">
        <f>STANDINGS_R[[#This Row],[League]]&amp;STANDINGS_R[[#This Row],[Team]]</f>
        <v>$150 Draft Champions Feb 17 1:00 pm Lg.3717Team Dion</v>
      </c>
    </row>
    <row r="1288" spans="1:7" x14ac:dyDescent="0.25">
      <c r="A1288">
        <v>2351</v>
      </c>
      <c r="B1288" t="s">
        <v>1527</v>
      </c>
      <c r="C1288" t="s">
        <v>1519</v>
      </c>
      <c r="D1288">
        <v>908</v>
      </c>
      <c r="E1288">
        <v>561.5</v>
      </c>
      <c r="F1288">
        <f t="shared" si="20"/>
        <v>11</v>
      </c>
      <c r="G1288" t="str">
        <f>STANDINGS_R[[#This Row],[League]]&amp;STANDINGS_R[[#This Row],[Team]]</f>
        <v>$150 Draft Champions Feb 17 1:00 pm Lg.3717Pork Chop Express!!!</v>
      </c>
    </row>
    <row r="1289" spans="1:7" x14ac:dyDescent="0.25">
      <c r="A1289">
        <v>2355</v>
      </c>
      <c r="B1289" t="s">
        <v>1529</v>
      </c>
      <c r="C1289" t="s">
        <v>1519</v>
      </c>
      <c r="D1289">
        <v>908</v>
      </c>
      <c r="E1289">
        <v>561.5</v>
      </c>
      <c r="F1289">
        <f t="shared" si="20"/>
        <v>12</v>
      </c>
      <c r="G1289" t="str">
        <f>STANDINGS_R[[#This Row],[League]]&amp;STANDINGS_R[[#This Row],[Team]]</f>
        <v>$150 Draft Champions Feb 17 1:00 pm Lg.3717WV PED Power 2</v>
      </c>
    </row>
    <row r="1290" spans="1:7" x14ac:dyDescent="0.25">
      <c r="A1290">
        <v>2372</v>
      </c>
      <c r="B1290" t="s">
        <v>506</v>
      </c>
      <c r="C1290" t="s">
        <v>1519</v>
      </c>
      <c r="D1290">
        <v>905</v>
      </c>
      <c r="E1290">
        <v>537</v>
      </c>
      <c r="F1290">
        <f t="shared" si="20"/>
        <v>13</v>
      </c>
      <c r="G1290" t="str">
        <f>STANDINGS_R[[#This Row],[League]]&amp;STANDINGS_R[[#This Row],[Team]]</f>
        <v>$150 Draft Champions Feb 17 1:00 pm Lg.3717Balking Dead</v>
      </c>
    </row>
    <row r="1291" spans="1:7" x14ac:dyDescent="0.25">
      <c r="A1291">
        <v>2385</v>
      </c>
      <c r="B1291" t="s">
        <v>198</v>
      </c>
      <c r="C1291" t="s">
        <v>1519</v>
      </c>
      <c r="D1291">
        <v>904</v>
      </c>
      <c r="E1291">
        <v>528.5</v>
      </c>
      <c r="F1291">
        <f t="shared" si="20"/>
        <v>14</v>
      </c>
      <c r="G1291" t="str">
        <f>STANDINGS_R[[#This Row],[League]]&amp;STANDINGS_R[[#This Row],[Team]]</f>
        <v>$150 Draft Champions Feb 17 1:00 pm Lg.3717Team DeMay</v>
      </c>
    </row>
    <row r="1292" spans="1:7" x14ac:dyDescent="0.25">
      <c r="A1292">
        <v>2661</v>
      </c>
      <c r="B1292" t="s">
        <v>1520</v>
      </c>
      <c r="C1292" t="s">
        <v>1519</v>
      </c>
      <c r="D1292">
        <v>859</v>
      </c>
      <c r="E1292">
        <v>249</v>
      </c>
      <c r="F1292">
        <f t="shared" si="20"/>
        <v>15</v>
      </c>
      <c r="G1292" t="str">
        <f>STANDINGS_R[[#This Row],[League]]&amp;STANDINGS_R[[#This Row],[Team]]</f>
        <v>$150 Draft Champions Feb 17 1:00 pm Lg.3717Bolivar Shagnasty</v>
      </c>
    </row>
    <row r="1293" spans="1:7" x14ac:dyDescent="0.25">
      <c r="A1293">
        <v>55</v>
      </c>
      <c r="B1293" t="s">
        <v>471</v>
      </c>
      <c r="C1293" t="s">
        <v>1531</v>
      </c>
      <c r="D1293">
        <v>1131</v>
      </c>
      <c r="E1293">
        <v>2857.5</v>
      </c>
      <c r="F1293">
        <f t="shared" si="20"/>
        <v>1</v>
      </c>
      <c r="G1293" t="str">
        <f>STANDINGS_R[[#This Row],[League]]&amp;STANDINGS_R[[#This Row],[Team]]</f>
        <v>$150 Draft Champions Feb 17 1:00 pm Lg.3719Wade Boggs's Liver</v>
      </c>
    </row>
    <row r="1294" spans="1:7" x14ac:dyDescent="0.25">
      <c r="A1294">
        <v>207</v>
      </c>
      <c r="B1294" t="s">
        <v>199</v>
      </c>
      <c r="C1294" t="s">
        <v>1531</v>
      </c>
      <c r="D1294">
        <v>1092</v>
      </c>
      <c r="E1294">
        <v>2704</v>
      </c>
      <c r="F1294">
        <f t="shared" si="20"/>
        <v>2</v>
      </c>
      <c r="G1294" t="str">
        <f>STANDINGS_R[[#This Row],[League]]&amp;STANDINGS_R[[#This Row],[Team]]</f>
        <v>$150 Draft Champions Feb 17 1:00 pm Lg.3719Elks Baby Elks 2</v>
      </c>
    </row>
    <row r="1295" spans="1:7" x14ac:dyDescent="0.25">
      <c r="A1295">
        <v>510</v>
      </c>
      <c r="B1295" t="s">
        <v>1532</v>
      </c>
      <c r="C1295" t="s">
        <v>1531</v>
      </c>
      <c r="D1295">
        <v>1054</v>
      </c>
      <c r="E1295">
        <v>2405.5</v>
      </c>
      <c r="F1295">
        <f t="shared" si="20"/>
        <v>3</v>
      </c>
      <c r="G1295" t="str">
        <f>STANDINGS_R[[#This Row],[League]]&amp;STANDINGS_R[[#This Row],[Team]]</f>
        <v>$150 Draft Champions Feb 17 1:00 pm Lg.3719Team Dragoo</v>
      </c>
    </row>
    <row r="1296" spans="1:7" x14ac:dyDescent="0.25">
      <c r="A1296">
        <v>596</v>
      </c>
      <c r="B1296" t="s">
        <v>71</v>
      </c>
      <c r="C1296" t="s">
        <v>1531</v>
      </c>
      <c r="D1296">
        <v>1046</v>
      </c>
      <c r="E1296">
        <v>2311</v>
      </c>
      <c r="F1296">
        <f t="shared" si="20"/>
        <v>4</v>
      </c>
      <c r="G1296" t="str">
        <f>STANDINGS_R[[#This Row],[League]]&amp;STANDINGS_R[[#This Row],[Team]]</f>
        <v>$150 Draft Champions Feb 17 1:00 pm Lg.3719Frozen Ropes</v>
      </c>
    </row>
    <row r="1297" spans="1:7" x14ac:dyDescent="0.25">
      <c r="A1297">
        <v>646</v>
      </c>
      <c r="B1297" t="s">
        <v>1533</v>
      </c>
      <c r="C1297" t="s">
        <v>1531</v>
      </c>
      <c r="D1297">
        <v>1041</v>
      </c>
      <c r="E1297">
        <v>2265</v>
      </c>
      <c r="F1297">
        <f t="shared" si="20"/>
        <v>5</v>
      </c>
      <c r="G1297" t="str">
        <f>STANDINGS_R[[#This Row],[League]]&amp;STANDINGS_R[[#This Row],[Team]]</f>
        <v>$150 Draft Champions Feb 17 1:00 pm Lg.3719Oh Jenrry</v>
      </c>
    </row>
    <row r="1298" spans="1:7" x14ac:dyDescent="0.25">
      <c r="A1298">
        <v>875</v>
      </c>
      <c r="B1298" t="s">
        <v>476</v>
      </c>
      <c r="C1298" t="s">
        <v>1531</v>
      </c>
      <c r="D1298">
        <v>1024</v>
      </c>
      <c r="E1298">
        <v>2031</v>
      </c>
      <c r="F1298">
        <f t="shared" si="20"/>
        <v>6</v>
      </c>
      <c r="G1298" t="str">
        <f>STANDINGS_R[[#This Row],[League]]&amp;STANDINGS_R[[#This Row],[Team]]</f>
        <v>$150 Draft Champions Feb 17 1:00 pm Lg.3719Greenwich Village Gurus</v>
      </c>
    </row>
    <row r="1299" spans="1:7" x14ac:dyDescent="0.25">
      <c r="A1299">
        <v>956</v>
      </c>
      <c r="B1299" t="s">
        <v>1537</v>
      </c>
      <c r="C1299" t="s">
        <v>1531</v>
      </c>
      <c r="D1299">
        <v>1018</v>
      </c>
      <c r="E1299">
        <v>1948</v>
      </c>
      <c r="F1299">
        <f t="shared" si="20"/>
        <v>7</v>
      </c>
      <c r="G1299" t="str">
        <f>STANDINGS_R[[#This Row],[League]]&amp;STANDINGS_R[[#This Row],[Team]]</f>
        <v>$150 Draft Champions Feb 17 1:00 pm Lg.3719Big Foot</v>
      </c>
    </row>
    <row r="1300" spans="1:7" x14ac:dyDescent="0.25">
      <c r="A1300">
        <v>1327</v>
      </c>
      <c r="B1300" t="s">
        <v>1534</v>
      </c>
      <c r="C1300" t="s">
        <v>1531</v>
      </c>
      <c r="D1300">
        <v>992</v>
      </c>
      <c r="E1300">
        <v>1578</v>
      </c>
      <c r="F1300">
        <f t="shared" si="20"/>
        <v>8</v>
      </c>
      <c r="G1300" t="str">
        <f>STANDINGS_R[[#This Row],[League]]&amp;STANDINGS_R[[#This Row],[Team]]</f>
        <v>$150 Draft Champions Feb 17 1:00 pm Lg.3719Blue Bell Kings</v>
      </c>
    </row>
    <row r="1301" spans="1:7" x14ac:dyDescent="0.25">
      <c r="A1301">
        <v>1424</v>
      </c>
      <c r="B1301" t="s">
        <v>1538</v>
      </c>
      <c r="C1301" t="s">
        <v>1531</v>
      </c>
      <c r="D1301">
        <v>986</v>
      </c>
      <c r="E1301">
        <v>1491</v>
      </c>
      <c r="F1301">
        <f t="shared" si="20"/>
        <v>9</v>
      </c>
      <c r="G1301" t="str">
        <f>STANDINGS_R[[#This Row],[League]]&amp;STANDINGS_R[[#This Row],[Team]]</f>
        <v>$150 Draft Champions Feb 17 1:00 pm Lg.3719Vida's Four Blues</v>
      </c>
    </row>
    <row r="1302" spans="1:7" x14ac:dyDescent="0.25">
      <c r="A1302">
        <v>2069</v>
      </c>
      <c r="B1302" t="s">
        <v>1536</v>
      </c>
      <c r="C1302" t="s">
        <v>1531</v>
      </c>
      <c r="D1302">
        <v>936</v>
      </c>
      <c r="E1302">
        <v>848.5</v>
      </c>
      <c r="F1302">
        <f t="shared" si="20"/>
        <v>10</v>
      </c>
      <c r="G1302" t="str">
        <f>STANDINGS_R[[#This Row],[League]]&amp;STANDINGS_R[[#This Row],[Team]]</f>
        <v>$150 Draft Champions Feb 17 1:00 pm Lg.3719Wendell Boys</v>
      </c>
    </row>
    <row r="1303" spans="1:7" x14ac:dyDescent="0.25">
      <c r="A1303">
        <v>2075</v>
      </c>
      <c r="B1303" t="s">
        <v>1540</v>
      </c>
      <c r="C1303" t="s">
        <v>1531</v>
      </c>
      <c r="D1303">
        <v>935</v>
      </c>
      <c r="E1303">
        <v>838</v>
      </c>
      <c r="F1303">
        <f t="shared" si="20"/>
        <v>11</v>
      </c>
      <c r="G1303" t="str">
        <f>STANDINGS_R[[#This Row],[League]]&amp;STANDINGS_R[[#This Row],[Team]]</f>
        <v>$150 Draft Champions Feb 17 1:00 pm Lg.3719Team JP4</v>
      </c>
    </row>
    <row r="1304" spans="1:7" x14ac:dyDescent="0.25">
      <c r="A1304">
        <v>2244</v>
      </c>
      <c r="B1304" t="s">
        <v>272</v>
      </c>
      <c r="C1304" t="s">
        <v>1531</v>
      </c>
      <c r="D1304">
        <v>919</v>
      </c>
      <c r="E1304">
        <v>672</v>
      </c>
      <c r="F1304">
        <f t="shared" si="20"/>
        <v>12</v>
      </c>
      <c r="G1304" t="str">
        <f>STANDINGS_R[[#This Row],[League]]&amp;STANDINGS_R[[#This Row],[Team]]</f>
        <v>$150 Draft Champions Feb 17 1:00 pm Lg.3719The Blatant Disarray</v>
      </c>
    </row>
    <row r="1305" spans="1:7" x14ac:dyDescent="0.25">
      <c r="A1305">
        <v>2282</v>
      </c>
      <c r="B1305" t="s">
        <v>1535</v>
      </c>
      <c r="C1305" t="s">
        <v>1531</v>
      </c>
      <c r="D1305">
        <v>914</v>
      </c>
      <c r="E1305">
        <v>626</v>
      </c>
      <c r="F1305">
        <f t="shared" si="20"/>
        <v>13</v>
      </c>
      <c r="G1305" t="str">
        <f>STANDINGS_R[[#This Row],[League]]&amp;STANDINGS_R[[#This Row],[Team]]</f>
        <v>$150 Draft Champions Feb 17 1:00 pm Lg.3719Dewey Beatem &amp; Howe</v>
      </c>
    </row>
    <row r="1306" spans="1:7" x14ac:dyDescent="0.25">
      <c r="A1306">
        <v>2676</v>
      </c>
      <c r="B1306" t="s">
        <v>1159</v>
      </c>
      <c r="C1306" t="s">
        <v>1531</v>
      </c>
      <c r="D1306">
        <v>856</v>
      </c>
      <c r="E1306">
        <v>234</v>
      </c>
      <c r="F1306">
        <f t="shared" si="20"/>
        <v>14</v>
      </c>
      <c r="G1306" t="str">
        <f>STANDINGS_R[[#This Row],[League]]&amp;STANDINGS_R[[#This Row],[Team]]</f>
        <v>$150 Draft Champions Feb 17 1:00 pm Lg.3719Infinity Management</v>
      </c>
    </row>
    <row r="1307" spans="1:7" x14ac:dyDescent="0.25">
      <c r="A1307">
        <v>2885</v>
      </c>
      <c r="B1307" t="s">
        <v>1539</v>
      </c>
      <c r="C1307" t="s">
        <v>1531</v>
      </c>
      <c r="D1307">
        <v>756</v>
      </c>
      <c r="E1307">
        <v>27</v>
      </c>
      <c r="F1307">
        <f t="shared" si="20"/>
        <v>15</v>
      </c>
      <c r="G1307" t="str">
        <f>STANDINGS_R[[#This Row],[League]]&amp;STANDINGS_R[[#This Row],[Team]]</f>
        <v>$150 Draft Champions Feb 17 1:00 pm Lg.3719Rizzo Fo' Shizzo</v>
      </c>
    </row>
    <row r="1308" spans="1:7" x14ac:dyDescent="0.25">
      <c r="A1308">
        <v>41</v>
      </c>
      <c r="B1308" t="s">
        <v>1290</v>
      </c>
      <c r="C1308" t="s">
        <v>1542</v>
      </c>
      <c r="D1308">
        <v>1138</v>
      </c>
      <c r="E1308">
        <v>2870.5</v>
      </c>
      <c r="F1308">
        <f t="shared" si="20"/>
        <v>1</v>
      </c>
      <c r="G1308" t="str">
        <f>STANDINGS_R[[#This Row],[League]]&amp;STANDINGS_R[[#This Row],[Team]]</f>
        <v>$150 Draft Champions Feb 18 1:00 pm Lg.3722What Was I Thinking</v>
      </c>
    </row>
    <row r="1309" spans="1:7" x14ac:dyDescent="0.25">
      <c r="A1309">
        <v>79</v>
      </c>
      <c r="B1309" t="s">
        <v>292</v>
      </c>
      <c r="C1309" t="s">
        <v>1542</v>
      </c>
      <c r="D1309">
        <v>1119</v>
      </c>
      <c r="E1309">
        <v>2832.5</v>
      </c>
      <c r="F1309">
        <f t="shared" si="20"/>
        <v>2</v>
      </c>
      <c r="G1309" t="str">
        <f>STANDINGS_R[[#This Row],[League]]&amp;STANDINGS_R[[#This Row],[Team]]</f>
        <v>$150 Draft Champions Feb 18 1:00 pm Lg.3722Team Teixeira</v>
      </c>
    </row>
    <row r="1310" spans="1:7" x14ac:dyDescent="0.25">
      <c r="A1310">
        <v>455</v>
      </c>
      <c r="B1310" t="s">
        <v>1541</v>
      </c>
      <c r="C1310" t="s">
        <v>1542</v>
      </c>
      <c r="D1310">
        <v>1059</v>
      </c>
      <c r="E1310">
        <v>2454.5</v>
      </c>
      <c r="F1310">
        <f t="shared" si="20"/>
        <v>3</v>
      </c>
      <c r="G1310" t="str">
        <f>STANDINGS_R[[#This Row],[League]]&amp;STANDINGS_R[[#This Row],[Team]]</f>
        <v>$150 Draft Champions Feb 18 1:00 pm Lg.3722Krebs Cycle II</v>
      </c>
    </row>
    <row r="1311" spans="1:7" x14ac:dyDescent="0.25">
      <c r="A1311">
        <v>512</v>
      </c>
      <c r="B1311" t="s">
        <v>1552</v>
      </c>
      <c r="C1311" t="s">
        <v>1542</v>
      </c>
      <c r="D1311">
        <v>1054</v>
      </c>
      <c r="E1311">
        <v>2405.5</v>
      </c>
      <c r="F1311">
        <f t="shared" si="20"/>
        <v>4</v>
      </c>
      <c r="G1311" t="str">
        <f>STANDINGS_R[[#This Row],[League]]&amp;STANDINGS_R[[#This Row],[Team]]</f>
        <v>$150 Draft Champions Feb 18 1:00 pm Lg.3722deadmoneyG</v>
      </c>
    </row>
    <row r="1312" spans="1:7" x14ac:dyDescent="0.25">
      <c r="A1312">
        <v>1220</v>
      </c>
      <c r="B1312" t="s">
        <v>396</v>
      </c>
      <c r="C1312" t="s">
        <v>1542</v>
      </c>
      <c r="D1312">
        <v>1000</v>
      </c>
      <c r="E1312">
        <v>1694</v>
      </c>
      <c r="F1312">
        <f t="shared" si="20"/>
        <v>5</v>
      </c>
      <c r="G1312" t="str">
        <f>STANDINGS_R[[#This Row],[League]]&amp;STANDINGS_R[[#This Row],[Team]]</f>
        <v>$150 Draft Champions Feb 18 1:00 pm Lg.3722Team Edgar</v>
      </c>
    </row>
    <row r="1313" spans="1:7" x14ac:dyDescent="0.25">
      <c r="A1313">
        <v>1234</v>
      </c>
      <c r="B1313" t="s">
        <v>1543</v>
      </c>
      <c r="C1313" t="s">
        <v>1542</v>
      </c>
      <c r="D1313">
        <v>999</v>
      </c>
      <c r="E1313">
        <v>1680</v>
      </c>
      <c r="F1313">
        <f t="shared" si="20"/>
        <v>6</v>
      </c>
      <c r="G1313" t="str">
        <f>STANDINGS_R[[#This Row],[League]]&amp;STANDINGS_R[[#This Row],[Team]]</f>
        <v>$150 Draft Champions Feb 18 1:00 pm Lg.3722Rum Runner 3</v>
      </c>
    </row>
    <row r="1314" spans="1:7" x14ac:dyDescent="0.25">
      <c r="A1314">
        <v>1284</v>
      </c>
      <c r="B1314" t="s">
        <v>17</v>
      </c>
      <c r="C1314" t="s">
        <v>1542</v>
      </c>
      <c r="D1314">
        <v>995</v>
      </c>
      <c r="E1314">
        <v>1625</v>
      </c>
      <c r="F1314">
        <f t="shared" si="20"/>
        <v>7</v>
      </c>
      <c r="G1314" t="str">
        <f>STANDINGS_R[[#This Row],[League]]&amp;STANDINGS_R[[#This Row],[Team]]</f>
        <v>$150 Draft Champions Feb 18 1:00 pm Lg.3722Millertime</v>
      </c>
    </row>
    <row r="1315" spans="1:7" x14ac:dyDescent="0.25">
      <c r="A1315">
        <v>1586</v>
      </c>
      <c r="B1315" t="s">
        <v>1544</v>
      </c>
      <c r="C1315" t="s">
        <v>1542</v>
      </c>
      <c r="D1315">
        <v>975</v>
      </c>
      <c r="E1315">
        <v>1327</v>
      </c>
      <c r="F1315">
        <f t="shared" si="20"/>
        <v>8</v>
      </c>
      <c r="G1315" t="str">
        <f>STANDINGS_R[[#This Row],[League]]&amp;STANDINGS_R[[#This Row],[Team]]</f>
        <v>$150 Draft Champions Feb 18 1:00 pm Lg.3722Pondjumpers</v>
      </c>
    </row>
    <row r="1316" spans="1:7" x14ac:dyDescent="0.25">
      <c r="A1316">
        <v>1681</v>
      </c>
      <c r="B1316" t="s">
        <v>1548</v>
      </c>
      <c r="C1316" t="s">
        <v>1542</v>
      </c>
      <c r="D1316">
        <v>967</v>
      </c>
      <c r="E1316">
        <v>1226.5</v>
      </c>
      <c r="F1316">
        <f t="shared" si="20"/>
        <v>9</v>
      </c>
      <c r="G1316" t="str">
        <f>STANDINGS_R[[#This Row],[League]]&amp;STANDINGS_R[[#This Row],[Team]]</f>
        <v>$150 Draft Champions Feb 18 1:00 pm Lg.3722Jack and Jordan 2</v>
      </c>
    </row>
    <row r="1317" spans="1:7" x14ac:dyDescent="0.25">
      <c r="A1317">
        <v>1838</v>
      </c>
      <c r="B1317" t="s">
        <v>1545</v>
      </c>
      <c r="C1317" t="s">
        <v>1542</v>
      </c>
      <c r="D1317">
        <v>954</v>
      </c>
      <c r="E1317">
        <v>1072</v>
      </c>
      <c r="F1317">
        <f t="shared" si="20"/>
        <v>10</v>
      </c>
      <c r="G1317" t="str">
        <f>STANDINGS_R[[#This Row],[League]]&amp;STANDINGS_R[[#This Row],[Team]]</f>
        <v>$150 Draft Champions Feb 18 1:00 pm Lg.3722Jrodimus Empire</v>
      </c>
    </row>
    <row r="1318" spans="1:7" x14ac:dyDescent="0.25">
      <c r="A1318">
        <v>2165</v>
      </c>
      <c r="B1318" t="s">
        <v>1547</v>
      </c>
      <c r="C1318" t="s">
        <v>1542</v>
      </c>
      <c r="D1318">
        <v>926</v>
      </c>
      <c r="E1318">
        <v>749.5</v>
      </c>
      <c r="F1318">
        <f t="shared" si="20"/>
        <v>11</v>
      </c>
      <c r="G1318" t="str">
        <f>STANDINGS_R[[#This Row],[League]]&amp;STANDINGS_R[[#This Row],[Team]]</f>
        <v>$150 Draft Champions Feb 18 1:00 pm Lg.3722Trout Wars</v>
      </c>
    </row>
    <row r="1319" spans="1:7" x14ac:dyDescent="0.25">
      <c r="A1319">
        <v>2226</v>
      </c>
      <c r="B1319" t="s">
        <v>1546</v>
      </c>
      <c r="C1319" t="s">
        <v>1542</v>
      </c>
      <c r="D1319">
        <v>920</v>
      </c>
      <c r="E1319">
        <v>685</v>
      </c>
      <c r="F1319">
        <f t="shared" si="20"/>
        <v>12</v>
      </c>
      <c r="G1319" t="str">
        <f>STANDINGS_R[[#This Row],[League]]&amp;STANDINGS_R[[#This Row],[Team]]</f>
        <v>$150 Draft Champions Feb 18 1:00 pm Lg.3722Live Chicken and Rum</v>
      </c>
    </row>
    <row r="1320" spans="1:7" x14ac:dyDescent="0.25">
      <c r="A1320">
        <v>2359</v>
      </c>
      <c r="B1320" t="s">
        <v>1549</v>
      </c>
      <c r="C1320" t="s">
        <v>1542</v>
      </c>
      <c r="D1320">
        <v>907</v>
      </c>
      <c r="E1320">
        <v>549.5</v>
      </c>
      <c r="F1320">
        <f t="shared" si="20"/>
        <v>13</v>
      </c>
      <c r="G1320" t="str">
        <f>STANDINGS_R[[#This Row],[League]]&amp;STANDINGS_R[[#This Row],[Team]]</f>
        <v>$150 Draft Champions Feb 18 1:00 pm Lg.3722GST and Tally Ho</v>
      </c>
    </row>
    <row r="1321" spans="1:7" x14ac:dyDescent="0.25">
      <c r="A1321">
        <v>2407</v>
      </c>
      <c r="B1321" t="s">
        <v>1550</v>
      </c>
      <c r="C1321" t="s">
        <v>1542</v>
      </c>
      <c r="D1321">
        <v>901</v>
      </c>
      <c r="E1321">
        <v>508</v>
      </c>
      <c r="F1321">
        <f t="shared" si="20"/>
        <v>14</v>
      </c>
      <c r="G1321" t="str">
        <f>STANDINGS_R[[#This Row],[League]]&amp;STANDINGS_R[[#This Row],[Team]]</f>
        <v>$150 Draft Champions Feb 18 1:00 pm Lg.3722Wellington Blacks</v>
      </c>
    </row>
    <row r="1322" spans="1:7" x14ac:dyDescent="0.25">
      <c r="A1322">
        <v>2424</v>
      </c>
      <c r="B1322" t="s">
        <v>1551</v>
      </c>
      <c r="C1322" t="s">
        <v>1542</v>
      </c>
      <c r="D1322">
        <v>898</v>
      </c>
      <c r="E1322">
        <v>486</v>
      </c>
      <c r="F1322">
        <f t="shared" si="20"/>
        <v>15</v>
      </c>
      <c r="G1322" t="str">
        <f>STANDINGS_R[[#This Row],[League]]&amp;STANDINGS_R[[#This Row],[Team]]</f>
        <v>$150 Draft Champions Feb 18 1:00 pm Lg.3722Moz Boyz 15</v>
      </c>
    </row>
    <row r="1323" spans="1:7" x14ac:dyDescent="0.25">
      <c r="A1323">
        <v>21</v>
      </c>
      <c r="B1323" t="s">
        <v>49</v>
      </c>
      <c r="C1323" t="s">
        <v>1553</v>
      </c>
      <c r="D1323">
        <v>1151</v>
      </c>
      <c r="E1323">
        <v>2890</v>
      </c>
      <c r="F1323">
        <f t="shared" si="20"/>
        <v>1</v>
      </c>
      <c r="G1323" t="str">
        <f>STANDINGS_R[[#This Row],[League]]&amp;STANDINGS_R[[#This Row],[Team]]</f>
        <v>$150 Draft Champions Feb 18 1:00 pm Lg.3726smokin gun</v>
      </c>
    </row>
    <row r="1324" spans="1:7" x14ac:dyDescent="0.25">
      <c r="A1324">
        <v>357</v>
      </c>
      <c r="B1324" t="s">
        <v>332</v>
      </c>
      <c r="C1324" t="s">
        <v>1553</v>
      </c>
      <c r="D1324">
        <v>1071</v>
      </c>
      <c r="E1324">
        <v>2555</v>
      </c>
      <c r="F1324">
        <f t="shared" si="20"/>
        <v>2</v>
      </c>
      <c r="G1324" t="str">
        <f>STANDINGS_R[[#This Row],[League]]&amp;STANDINGS_R[[#This Row],[Team]]</f>
        <v>$150 Draft Champions Feb 18 1:00 pm Lg.3726Jersey Rhinos</v>
      </c>
    </row>
    <row r="1325" spans="1:7" x14ac:dyDescent="0.25">
      <c r="A1325">
        <v>584</v>
      </c>
      <c r="B1325" t="s">
        <v>1562</v>
      </c>
      <c r="C1325" t="s">
        <v>1553</v>
      </c>
      <c r="D1325">
        <v>1047</v>
      </c>
      <c r="E1325">
        <v>2323</v>
      </c>
      <c r="F1325">
        <f t="shared" si="20"/>
        <v>3</v>
      </c>
      <c r="G1325" t="str">
        <f>STANDINGS_R[[#This Row],[League]]&amp;STANDINGS_R[[#This Row],[Team]]</f>
        <v>$150 Draft Champions Feb 18 1:00 pm Lg.3726Dingaling</v>
      </c>
    </row>
    <row r="1326" spans="1:7" x14ac:dyDescent="0.25">
      <c r="A1326">
        <v>726</v>
      </c>
      <c r="B1326" t="s">
        <v>1556</v>
      </c>
      <c r="C1326" t="s">
        <v>1553</v>
      </c>
      <c r="D1326">
        <v>1036</v>
      </c>
      <c r="E1326">
        <v>2191.5</v>
      </c>
      <c r="F1326">
        <f t="shared" si="20"/>
        <v>4</v>
      </c>
      <c r="G1326" t="str">
        <f>STANDINGS_R[[#This Row],[League]]&amp;STANDINGS_R[[#This Row],[Team]]</f>
        <v>$150 Draft Champions Feb 18 1:00 pm Lg.3726The Gym Triplers</v>
      </c>
    </row>
    <row r="1327" spans="1:7" x14ac:dyDescent="0.25">
      <c r="A1327">
        <v>769</v>
      </c>
      <c r="B1327" t="s">
        <v>443</v>
      </c>
      <c r="C1327" t="s">
        <v>1553</v>
      </c>
      <c r="D1327">
        <v>1032</v>
      </c>
      <c r="E1327">
        <v>2136.5</v>
      </c>
      <c r="F1327">
        <f t="shared" si="20"/>
        <v>5</v>
      </c>
      <c r="G1327" t="str">
        <f>STANDINGS_R[[#This Row],[League]]&amp;STANDINGS_R[[#This Row],[Team]]</f>
        <v>$150 Draft Champions Feb 18 1:00 pm Lg.3726Comfortably Numb</v>
      </c>
    </row>
    <row r="1328" spans="1:7" x14ac:dyDescent="0.25">
      <c r="A1328">
        <v>880</v>
      </c>
      <c r="B1328" t="s">
        <v>1554</v>
      </c>
      <c r="C1328" t="s">
        <v>1553</v>
      </c>
      <c r="D1328">
        <v>1024</v>
      </c>
      <c r="E1328">
        <v>2031</v>
      </c>
      <c r="F1328">
        <f t="shared" si="20"/>
        <v>6</v>
      </c>
      <c r="G1328" t="str">
        <f>STANDINGS_R[[#This Row],[League]]&amp;STANDINGS_R[[#This Row],[Team]]</f>
        <v>$150 Draft Champions Feb 18 1:00 pm Lg.3726Polish Thunder</v>
      </c>
    </row>
    <row r="1329" spans="1:7" x14ac:dyDescent="0.25">
      <c r="A1329">
        <v>1050</v>
      </c>
      <c r="B1329" t="s">
        <v>1560</v>
      </c>
      <c r="C1329" t="s">
        <v>1553</v>
      </c>
      <c r="D1329">
        <v>1013</v>
      </c>
      <c r="E1329">
        <v>1865.5</v>
      </c>
      <c r="F1329">
        <f t="shared" si="20"/>
        <v>7</v>
      </c>
      <c r="G1329" t="str">
        <f>STANDINGS_R[[#This Row],[League]]&amp;STANDINGS_R[[#This Row],[Team]]</f>
        <v>$150 Draft Champions Feb 18 1:00 pm Lg.3726SumoManCrushYou</v>
      </c>
    </row>
    <row r="1330" spans="1:7" x14ac:dyDescent="0.25">
      <c r="A1330">
        <v>1447</v>
      </c>
      <c r="B1330" t="s">
        <v>19</v>
      </c>
      <c r="C1330" t="s">
        <v>1553</v>
      </c>
      <c r="D1330">
        <v>984</v>
      </c>
      <c r="E1330">
        <v>1463</v>
      </c>
      <c r="F1330">
        <f t="shared" si="20"/>
        <v>8</v>
      </c>
      <c r="G1330" t="str">
        <f>STANDINGS_R[[#This Row],[League]]&amp;STANDINGS_R[[#This Row],[Team]]</f>
        <v>$150 Draft Champions Feb 18 1:00 pm Lg.3726One Eyed Jack</v>
      </c>
    </row>
    <row r="1331" spans="1:7" x14ac:dyDescent="0.25">
      <c r="A1331">
        <v>1472</v>
      </c>
      <c r="B1331" t="s">
        <v>1559</v>
      </c>
      <c r="C1331" t="s">
        <v>1553</v>
      </c>
      <c r="D1331">
        <v>982</v>
      </c>
      <c r="E1331">
        <v>1433.5</v>
      </c>
      <c r="F1331">
        <f t="shared" si="20"/>
        <v>9</v>
      </c>
      <c r="G1331" t="str">
        <f>STANDINGS_R[[#This Row],[League]]&amp;STANDINGS_R[[#This Row],[Team]]</f>
        <v>$150 Draft Champions Feb 18 1:00 pm Lg.3726Doc in the box</v>
      </c>
    </row>
    <row r="1332" spans="1:7" x14ac:dyDescent="0.25">
      <c r="A1332">
        <v>1743</v>
      </c>
      <c r="B1332" t="s">
        <v>1561</v>
      </c>
      <c r="C1332" t="s">
        <v>1553</v>
      </c>
      <c r="D1332">
        <v>961</v>
      </c>
      <c r="E1332">
        <v>1164.5</v>
      </c>
      <c r="F1332">
        <f t="shared" si="20"/>
        <v>10</v>
      </c>
      <c r="G1332" t="str">
        <f>STANDINGS_R[[#This Row],[League]]&amp;STANDINGS_R[[#This Row],[Team]]</f>
        <v>$150 Draft Champions Feb 18 1:00 pm Lg.3726FantasyBaseball2k</v>
      </c>
    </row>
    <row r="1333" spans="1:7" x14ac:dyDescent="0.25">
      <c r="A1333">
        <v>1879</v>
      </c>
      <c r="B1333" t="s">
        <v>1557</v>
      </c>
      <c r="C1333" t="s">
        <v>1553</v>
      </c>
      <c r="D1333">
        <v>951</v>
      </c>
      <c r="E1333">
        <v>1035.5</v>
      </c>
      <c r="F1333">
        <f t="shared" si="20"/>
        <v>11</v>
      </c>
      <c r="G1333" t="str">
        <f>STANDINGS_R[[#This Row],[League]]&amp;STANDINGS_R[[#This Row],[Team]]</f>
        <v>$150 Draft Champions Feb 18 1:00 pm Lg.3726Team Casey</v>
      </c>
    </row>
    <row r="1334" spans="1:7" x14ac:dyDescent="0.25">
      <c r="A1334">
        <v>1927</v>
      </c>
      <c r="B1334" t="s">
        <v>1558</v>
      </c>
      <c r="C1334" t="s">
        <v>1553</v>
      </c>
      <c r="D1334">
        <v>946</v>
      </c>
      <c r="E1334">
        <v>979</v>
      </c>
      <c r="F1334">
        <f t="shared" si="20"/>
        <v>12</v>
      </c>
      <c r="G1334" t="str">
        <f>STANDINGS_R[[#This Row],[League]]&amp;STANDINGS_R[[#This Row],[Team]]</f>
        <v>$150 Draft Champions Feb 18 1:00 pm Lg.3726AA Yankees</v>
      </c>
    </row>
    <row r="1335" spans="1:7" x14ac:dyDescent="0.25">
      <c r="A1335">
        <v>2184</v>
      </c>
      <c r="B1335" t="s">
        <v>1555</v>
      </c>
      <c r="C1335" t="s">
        <v>1553</v>
      </c>
      <c r="D1335">
        <v>924</v>
      </c>
      <c r="E1335">
        <v>728</v>
      </c>
      <c r="F1335">
        <f t="shared" si="20"/>
        <v>13</v>
      </c>
      <c r="G1335" t="str">
        <f>STANDINGS_R[[#This Row],[League]]&amp;STANDINGS_R[[#This Row],[Team]]</f>
        <v>$150 Draft Champions Feb 18 1:00 pm Lg.3726Rotoscrubs</v>
      </c>
    </row>
    <row r="1336" spans="1:7" x14ac:dyDescent="0.25">
      <c r="A1336">
        <v>2613</v>
      </c>
      <c r="B1336" t="s">
        <v>48</v>
      </c>
      <c r="C1336" t="s">
        <v>1553</v>
      </c>
      <c r="D1336">
        <v>870</v>
      </c>
      <c r="E1336">
        <v>300.5</v>
      </c>
      <c r="F1336">
        <f t="shared" si="20"/>
        <v>14</v>
      </c>
      <c r="G1336" t="str">
        <f>STANDINGS_R[[#This Row],[League]]&amp;STANDINGS_R[[#This Row],[Team]]</f>
        <v>$150 Draft Champions Feb 18 1:00 pm Lg.3726Team Reid</v>
      </c>
    </row>
    <row r="1337" spans="1:7" x14ac:dyDescent="0.25">
      <c r="A1337">
        <v>2681</v>
      </c>
      <c r="B1337" t="s">
        <v>351</v>
      </c>
      <c r="C1337" t="s">
        <v>1553</v>
      </c>
      <c r="D1337">
        <v>855</v>
      </c>
      <c r="E1337">
        <v>227</v>
      </c>
      <c r="F1337">
        <f t="shared" si="20"/>
        <v>15</v>
      </c>
      <c r="G1337" t="str">
        <f>STANDINGS_R[[#This Row],[League]]&amp;STANDINGS_R[[#This Row],[Team]]</f>
        <v>$150 Draft Champions Feb 18 1:00 pm Lg.3726BALCO: HENNESSY &amp; PEDS 3</v>
      </c>
    </row>
    <row r="1338" spans="1:7" x14ac:dyDescent="0.25">
      <c r="A1338">
        <v>189</v>
      </c>
      <c r="B1338" t="s">
        <v>228</v>
      </c>
      <c r="C1338" t="s">
        <v>1564</v>
      </c>
      <c r="D1338">
        <v>1095</v>
      </c>
      <c r="E1338">
        <v>2721</v>
      </c>
      <c r="F1338">
        <f t="shared" si="20"/>
        <v>1</v>
      </c>
      <c r="G1338" t="str">
        <f>STANDINGS_R[[#This Row],[League]]&amp;STANDINGS_R[[#This Row],[Team]]</f>
        <v>$150 Draft Champions Feb 19 1:00 pm Lg.3727TampRons</v>
      </c>
    </row>
    <row r="1339" spans="1:7" x14ac:dyDescent="0.25">
      <c r="A1339">
        <v>565</v>
      </c>
      <c r="B1339" t="s">
        <v>592</v>
      </c>
      <c r="C1339" t="s">
        <v>1564</v>
      </c>
      <c r="D1339">
        <v>1049</v>
      </c>
      <c r="E1339">
        <v>2346</v>
      </c>
      <c r="F1339">
        <f t="shared" si="20"/>
        <v>2</v>
      </c>
      <c r="G1339" t="str">
        <f>STANDINGS_R[[#This Row],[League]]&amp;STANDINGS_R[[#This Row],[Team]]</f>
        <v>$150 Draft Champions Feb 19 1:00 pm Lg.3727Team Bennette</v>
      </c>
    </row>
    <row r="1340" spans="1:7" x14ac:dyDescent="0.25">
      <c r="A1340">
        <v>581</v>
      </c>
      <c r="B1340" t="s">
        <v>10</v>
      </c>
      <c r="C1340" t="s">
        <v>1564</v>
      </c>
      <c r="D1340">
        <v>1048</v>
      </c>
      <c r="E1340">
        <v>2333</v>
      </c>
      <c r="F1340">
        <f t="shared" si="20"/>
        <v>3</v>
      </c>
      <c r="G1340" t="str">
        <f>STANDINGS_R[[#This Row],[League]]&amp;STANDINGS_R[[#This Row],[Team]]</f>
        <v>$150 Draft Champions Feb 19 1:00 pm Lg.3727Team O'Connor</v>
      </c>
    </row>
    <row r="1341" spans="1:7" x14ac:dyDescent="0.25">
      <c r="A1341">
        <v>729</v>
      </c>
      <c r="B1341" t="s">
        <v>1563</v>
      </c>
      <c r="C1341" t="s">
        <v>1564</v>
      </c>
      <c r="D1341">
        <v>1035</v>
      </c>
      <c r="E1341">
        <v>2178.5</v>
      </c>
      <c r="F1341">
        <f t="shared" si="20"/>
        <v>4</v>
      </c>
      <c r="G1341" t="str">
        <f>STANDINGS_R[[#This Row],[League]]&amp;STANDINGS_R[[#This Row],[Team]]</f>
        <v>$150 Draft Champions Feb 19 1:00 pm Lg.3727@SethDaSportsMan</v>
      </c>
    </row>
    <row r="1342" spans="1:7" x14ac:dyDescent="0.25">
      <c r="A1342">
        <v>952</v>
      </c>
      <c r="B1342" t="s">
        <v>1290</v>
      </c>
      <c r="C1342" t="s">
        <v>1564</v>
      </c>
      <c r="D1342">
        <v>1019</v>
      </c>
      <c r="E1342">
        <v>1965.5</v>
      </c>
      <c r="F1342">
        <f t="shared" si="20"/>
        <v>5</v>
      </c>
      <c r="G1342" t="str">
        <f>STANDINGS_R[[#This Row],[League]]&amp;STANDINGS_R[[#This Row],[Team]]</f>
        <v>$150 Draft Champions Feb 19 1:00 pm Lg.3727What Was I Thinking</v>
      </c>
    </row>
    <row r="1343" spans="1:7" x14ac:dyDescent="0.25">
      <c r="A1343">
        <v>1205</v>
      </c>
      <c r="B1343" t="s">
        <v>1571</v>
      </c>
      <c r="C1343" t="s">
        <v>1564</v>
      </c>
      <c r="D1343">
        <v>1001</v>
      </c>
      <c r="E1343">
        <v>1709.5</v>
      </c>
      <c r="F1343">
        <f t="shared" si="20"/>
        <v>6</v>
      </c>
      <c r="G1343" t="str">
        <f>STANDINGS_R[[#This Row],[League]]&amp;STANDINGS_R[[#This Row],[Team]]</f>
        <v>$150 Draft Champions Feb 19 1:00 pm Lg.3727Starfishmn 0219</v>
      </c>
    </row>
    <row r="1344" spans="1:7" x14ac:dyDescent="0.25">
      <c r="A1344">
        <v>1320</v>
      </c>
      <c r="B1344" t="s">
        <v>1566</v>
      </c>
      <c r="C1344" t="s">
        <v>1564</v>
      </c>
      <c r="D1344">
        <v>993</v>
      </c>
      <c r="E1344">
        <v>1595.5</v>
      </c>
      <c r="F1344">
        <f t="shared" si="20"/>
        <v>7</v>
      </c>
      <c r="G1344" t="str">
        <f>STANDINGS_R[[#This Row],[League]]&amp;STANDINGS_R[[#This Row],[Team]]</f>
        <v>$150 Draft Champions Feb 19 1:00 pm Lg.3727Rowdy Dowdys</v>
      </c>
    </row>
    <row r="1345" spans="1:7" x14ac:dyDescent="0.25">
      <c r="A1345">
        <v>1323</v>
      </c>
      <c r="B1345" t="s">
        <v>1568</v>
      </c>
      <c r="C1345" t="s">
        <v>1564</v>
      </c>
      <c r="D1345">
        <v>993</v>
      </c>
      <c r="E1345">
        <v>1595.5</v>
      </c>
      <c r="F1345">
        <f t="shared" si="20"/>
        <v>8</v>
      </c>
      <c r="G1345" t="str">
        <f>STANDINGS_R[[#This Row],[League]]&amp;STANDINGS_R[[#This Row],[Team]]</f>
        <v>$150 Draft Champions Feb 19 1:00 pm Lg.3727The Force Awakens</v>
      </c>
    </row>
    <row r="1346" spans="1:7" x14ac:dyDescent="0.25">
      <c r="A1346">
        <v>1688</v>
      </c>
      <c r="B1346" t="s">
        <v>426</v>
      </c>
      <c r="C1346" t="s">
        <v>1564</v>
      </c>
      <c r="D1346">
        <v>967</v>
      </c>
      <c r="E1346">
        <v>1226.5</v>
      </c>
      <c r="F1346">
        <f t="shared" si="20"/>
        <v>9</v>
      </c>
      <c r="G1346" t="str">
        <f>STANDINGS_R[[#This Row],[League]]&amp;STANDINGS_R[[#This Row],[Team]]</f>
        <v>$150 Draft Champions Feb 19 1:00 pm Lg.3727Team Fish</v>
      </c>
    </row>
    <row r="1347" spans="1:7" x14ac:dyDescent="0.25">
      <c r="A1347">
        <v>2055</v>
      </c>
      <c r="B1347" t="s">
        <v>1087</v>
      </c>
      <c r="C1347" t="s">
        <v>1564</v>
      </c>
      <c r="D1347">
        <v>937</v>
      </c>
      <c r="E1347">
        <v>859</v>
      </c>
      <c r="F1347">
        <f t="shared" ref="F1347:F1410" si="21">IF(C1347=C1346,F1346+1,1)</f>
        <v>10</v>
      </c>
      <c r="G1347" t="str">
        <f>STANDINGS_R[[#This Row],[League]]&amp;STANDINGS_R[[#This Row],[Team]]</f>
        <v>$150 Draft Champions Feb 19 1:00 pm Lg.3727Team Edwards</v>
      </c>
    </row>
    <row r="1348" spans="1:7" x14ac:dyDescent="0.25">
      <c r="A1348">
        <v>2094</v>
      </c>
      <c r="B1348" t="s">
        <v>1569</v>
      </c>
      <c r="C1348" t="s">
        <v>1564</v>
      </c>
      <c r="D1348">
        <v>933</v>
      </c>
      <c r="E1348">
        <v>818.5</v>
      </c>
      <c r="F1348">
        <f t="shared" si="21"/>
        <v>11</v>
      </c>
      <c r="G1348" t="str">
        <f>STANDINGS_R[[#This Row],[League]]&amp;STANDINGS_R[[#This Row],[Team]]</f>
        <v>$150 Draft Champions Feb 19 1:00 pm Lg.3727Team Belanger</v>
      </c>
    </row>
    <row r="1349" spans="1:7" x14ac:dyDescent="0.25">
      <c r="A1349">
        <v>2200</v>
      </c>
      <c r="B1349" t="s">
        <v>1565</v>
      </c>
      <c r="C1349" t="s">
        <v>1564</v>
      </c>
      <c r="D1349">
        <v>923</v>
      </c>
      <c r="E1349">
        <v>717</v>
      </c>
      <c r="F1349">
        <f t="shared" si="21"/>
        <v>12</v>
      </c>
      <c r="G1349" t="str">
        <f>STANDINGS_R[[#This Row],[League]]&amp;STANDINGS_R[[#This Row],[Team]]</f>
        <v>$150 Draft Champions Feb 19 1:00 pm Lg.3727Team Schnitker</v>
      </c>
    </row>
    <row r="1350" spans="1:7" x14ac:dyDescent="0.25">
      <c r="A1350">
        <v>2326</v>
      </c>
      <c r="B1350" t="s">
        <v>324</v>
      </c>
      <c r="C1350" t="s">
        <v>1564</v>
      </c>
      <c r="D1350">
        <v>911</v>
      </c>
      <c r="E1350">
        <v>591.5</v>
      </c>
      <c r="F1350">
        <f t="shared" si="21"/>
        <v>13</v>
      </c>
      <c r="G1350" t="str">
        <f>STANDINGS_R[[#This Row],[League]]&amp;STANDINGS_R[[#This Row],[Team]]</f>
        <v>$150 Draft Champions Feb 19 1:00 pm Lg.3727The Maestro</v>
      </c>
    </row>
    <row r="1351" spans="1:7" x14ac:dyDescent="0.25">
      <c r="A1351">
        <v>2752</v>
      </c>
      <c r="B1351" t="s">
        <v>1567</v>
      </c>
      <c r="C1351" t="s">
        <v>1564</v>
      </c>
      <c r="D1351">
        <v>837</v>
      </c>
      <c r="E1351">
        <v>161</v>
      </c>
      <c r="F1351">
        <f t="shared" si="21"/>
        <v>14</v>
      </c>
      <c r="G1351" t="str">
        <f>STANDINGS_R[[#This Row],[League]]&amp;STANDINGS_R[[#This Row],[Team]]</f>
        <v>$150 Draft Champions Feb 19 1:00 pm Lg.3727Team Pamperin</v>
      </c>
    </row>
    <row r="1352" spans="1:7" x14ac:dyDescent="0.25">
      <c r="A1352">
        <v>2810</v>
      </c>
      <c r="B1352" t="s">
        <v>1570</v>
      </c>
      <c r="C1352" t="s">
        <v>1564</v>
      </c>
      <c r="D1352">
        <v>819</v>
      </c>
      <c r="E1352">
        <v>102.5</v>
      </c>
      <c r="F1352">
        <f t="shared" si="21"/>
        <v>15</v>
      </c>
      <c r="G1352" t="str">
        <f>STANDINGS_R[[#This Row],[League]]&amp;STANDINGS_R[[#This Row],[Team]]</f>
        <v>$150 Draft Champions Feb 19 1:00 pm Lg.3727Team Eder</v>
      </c>
    </row>
    <row r="1353" spans="1:7" x14ac:dyDescent="0.25">
      <c r="A1353">
        <v>39</v>
      </c>
      <c r="B1353" t="s">
        <v>1208</v>
      </c>
      <c r="C1353" t="s">
        <v>1572</v>
      </c>
      <c r="D1353">
        <v>1139</v>
      </c>
      <c r="E1353">
        <v>2872.5</v>
      </c>
      <c r="F1353">
        <f t="shared" si="21"/>
        <v>1</v>
      </c>
      <c r="G1353" t="str">
        <f>STANDINGS_R[[#This Row],[League]]&amp;STANDINGS_R[[#This Row],[Team]]</f>
        <v>$150 Draft Champions Feb 19 1:00 pm Lg.3729Team Daughtry</v>
      </c>
    </row>
    <row r="1354" spans="1:7" x14ac:dyDescent="0.25">
      <c r="A1354">
        <v>166</v>
      </c>
      <c r="B1354" t="s">
        <v>1323</v>
      </c>
      <c r="C1354" t="s">
        <v>1572</v>
      </c>
      <c r="D1354">
        <v>1100</v>
      </c>
      <c r="E1354">
        <v>2746.5</v>
      </c>
      <c r="F1354">
        <f t="shared" si="21"/>
        <v>2</v>
      </c>
      <c r="G1354" t="str">
        <f>STANDINGS_R[[#This Row],[League]]&amp;STANDINGS_R[[#This Row],[Team]]</f>
        <v>$150 Draft Champions Feb 19 1:00 pm Lg.3729Team Chaloux</v>
      </c>
    </row>
    <row r="1355" spans="1:7" x14ac:dyDescent="0.25">
      <c r="A1355">
        <v>987</v>
      </c>
      <c r="B1355" t="s">
        <v>1576</v>
      </c>
      <c r="C1355" t="s">
        <v>1572</v>
      </c>
      <c r="D1355">
        <v>1017</v>
      </c>
      <c r="E1355">
        <v>1929.5</v>
      </c>
      <c r="F1355">
        <f t="shared" si="21"/>
        <v>3</v>
      </c>
      <c r="G1355" t="str">
        <f>STANDINGS_R[[#This Row],[League]]&amp;STANDINGS_R[[#This Row],[Team]]</f>
        <v>$150 Draft Champions Feb 19 1:00 pm Lg.3729Vegas Legends</v>
      </c>
    </row>
    <row r="1356" spans="1:7" x14ac:dyDescent="0.25">
      <c r="A1356">
        <v>1037</v>
      </c>
      <c r="B1356" t="s">
        <v>1574</v>
      </c>
      <c r="C1356" t="s">
        <v>1572</v>
      </c>
      <c r="D1356">
        <v>1013</v>
      </c>
      <c r="E1356">
        <v>1865.5</v>
      </c>
      <c r="F1356">
        <f t="shared" si="21"/>
        <v>4</v>
      </c>
      <c r="G1356" t="str">
        <f>STANDINGS_R[[#This Row],[League]]&amp;STANDINGS_R[[#This Row],[Team]]</f>
        <v>$150 Draft Champions Feb 19 1:00 pm Lg.3729Captain Muller</v>
      </c>
    </row>
    <row r="1357" spans="1:7" x14ac:dyDescent="0.25">
      <c r="A1357">
        <v>1115</v>
      </c>
      <c r="B1357" t="s">
        <v>1575</v>
      </c>
      <c r="C1357" t="s">
        <v>1572</v>
      </c>
      <c r="D1357">
        <v>1007</v>
      </c>
      <c r="E1357">
        <v>1792.5</v>
      </c>
      <c r="F1357">
        <f t="shared" si="21"/>
        <v>5</v>
      </c>
      <c r="G1357" t="str">
        <f>STANDINGS_R[[#This Row],[League]]&amp;STANDINGS_R[[#This Row],[Team]]</f>
        <v>$150 Draft Champions Feb 19 1:00 pm Lg.3729Jose Can You See?</v>
      </c>
    </row>
    <row r="1358" spans="1:7" x14ac:dyDescent="0.25">
      <c r="A1358">
        <v>1166</v>
      </c>
      <c r="B1358" t="s">
        <v>1573</v>
      </c>
      <c r="C1358" t="s">
        <v>1572</v>
      </c>
      <c r="D1358">
        <v>1003</v>
      </c>
      <c r="E1358">
        <v>1741.5</v>
      </c>
      <c r="F1358">
        <f t="shared" si="21"/>
        <v>6</v>
      </c>
      <c r="G1358" t="str">
        <f>STANDINGS_R[[#This Row],[League]]&amp;STANDINGS_R[[#This Row],[Team]]</f>
        <v>$150 Draft Champions Feb 19 1:00 pm Lg.3729Duffey Clevinger</v>
      </c>
    </row>
    <row r="1359" spans="1:7" x14ac:dyDescent="0.25">
      <c r="A1359">
        <v>1248</v>
      </c>
      <c r="B1359" t="s">
        <v>1500</v>
      </c>
      <c r="C1359" t="s">
        <v>1572</v>
      </c>
      <c r="D1359">
        <v>998</v>
      </c>
      <c r="E1359">
        <v>1666.5</v>
      </c>
      <c r="F1359">
        <f t="shared" si="21"/>
        <v>7</v>
      </c>
      <c r="G1359" t="str">
        <f>STANDINGS_R[[#This Row],[League]]&amp;STANDINGS_R[[#This Row],[Team]]</f>
        <v>$150 Draft Champions Feb 19 1:00 pm Lg.3729Team Packowski</v>
      </c>
    </row>
    <row r="1360" spans="1:7" x14ac:dyDescent="0.25">
      <c r="A1360">
        <v>1567</v>
      </c>
      <c r="B1360" t="s">
        <v>1579</v>
      </c>
      <c r="C1360" t="s">
        <v>1572</v>
      </c>
      <c r="D1360">
        <v>976</v>
      </c>
      <c r="E1360">
        <v>1342.5</v>
      </c>
      <c r="F1360">
        <f t="shared" si="21"/>
        <v>8</v>
      </c>
      <c r="G1360" t="str">
        <f>STANDINGS_R[[#This Row],[League]]&amp;STANDINGS_R[[#This Row],[Team]]</f>
        <v>$150 Draft Champions Feb 19 1:00 pm Lg.3729Kiss My El Chapo 3</v>
      </c>
    </row>
    <row r="1361" spans="1:7" x14ac:dyDescent="0.25">
      <c r="A1361">
        <v>1593</v>
      </c>
      <c r="B1361" t="s">
        <v>416</v>
      </c>
      <c r="C1361" t="s">
        <v>1572</v>
      </c>
      <c r="D1361">
        <v>974</v>
      </c>
      <c r="E1361">
        <v>1314</v>
      </c>
      <c r="F1361">
        <f t="shared" si="21"/>
        <v>9</v>
      </c>
      <c r="G1361" t="str">
        <f>STANDINGS_R[[#This Row],[League]]&amp;STANDINGS_R[[#This Row],[Team]]</f>
        <v>$150 Draft Champions Feb 19 1:00 pm Lg.3729B&amp;B</v>
      </c>
    </row>
    <row r="1362" spans="1:7" x14ac:dyDescent="0.25">
      <c r="A1362">
        <v>1947</v>
      </c>
      <c r="B1362" t="s">
        <v>731</v>
      </c>
      <c r="C1362" t="s">
        <v>1572</v>
      </c>
      <c r="D1362">
        <v>945</v>
      </c>
      <c r="E1362">
        <v>967</v>
      </c>
      <c r="F1362">
        <f t="shared" si="21"/>
        <v>10</v>
      </c>
      <c r="G1362" t="str">
        <f>STANDINGS_R[[#This Row],[League]]&amp;STANDINGS_R[[#This Row],[Team]]</f>
        <v>$150 Draft Champions Feb 19 1:00 pm Lg.3729Team Owens</v>
      </c>
    </row>
    <row r="1363" spans="1:7" x14ac:dyDescent="0.25">
      <c r="A1363">
        <v>2176</v>
      </c>
      <c r="B1363" t="s">
        <v>1578</v>
      </c>
      <c r="C1363" t="s">
        <v>1572</v>
      </c>
      <c r="D1363">
        <v>925</v>
      </c>
      <c r="E1363">
        <v>740</v>
      </c>
      <c r="F1363">
        <f t="shared" si="21"/>
        <v>11</v>
      </c>
      <c r="G1363" t="str">
        <f>STANDINGS_R[[#This Row],[League]]&amp;STANDINGS_R[[#This Row],[Team]]</f>
        <v>$150 Draft Champions Feb 19 1:00 pm Lg.3729TooFine</v>
      </c>
    </row>
    <row r="1364" spans="1:7" x14ac:dyDescent="0.25">
      <c r="A1364">
        <v>2217</v>
      </c>
      <c r="B1364" t="s">
        <v>1580</v>
      </c>
      <c r="C1364" t="s">
        <v>1572</v>
      </c>
      <c r="D1364">
        <v>921</v>
      </c>
      <c r="E1364">
        <v>697.5</v>
      </c>
      <c r="F1364">
        <f t="shared" si="21"/>
        <v>12</v>
      </c>
      <c r="G1364" t="str">
        <f>STANDINGS_R[[#This Row],[League]]&amp;STANDINGS_R[[#This Row],[Team]]</f>
        <v>$150 Draft Champions Feb 19 1:00 pm Lg.3729Teddy Cruz</v>
      </c>
    </row>
    <row r="1365" spans="1:7" x14ac:dyDescent="0.25">
      <c r="A1365">
        <v>2361</v>
      </c>
      <c r="B1365" t="s">
        <v>526</v>
      </c>
      <c r="C1365" t="s">
        <v>1572</v>
      </c>
      <c r="D1365">
        <v>907</v>
      </c>
      <c r="E1365">
        <v>549.5</v>
      </c>
      <c r="F1365">
        <f t="shared" si="21"/>
        <v>13</v>
      </c>
      <c r="G1365" t="str">
        <f>STANDINGS_R[[#This Row],[League]]&amp;STANDINGS_R[[#This Row],[Team]]</f>
        <v>$150 Draft Champions Feb 19 1:00 pm Lg.3729Panda</v>
      </c>
    </row>
    <row r="1366" spans="1:7" x14ac:dyDescent="0.25">
      <c r="A1366">
        <v>2691</v>
      </c>
      <c r="B1366" t="s">
        <v>1581</v>
      </c>
      <c r="C1366" t="s">
        <v>1572</v>
      </c>
      <c r="D1366">
        <v>854</v>
      </c>
      <c r="E1366">
        <v>219.5</v>
      </c>
      <c r="F1366">
        <f t="shared" si="21"/>
        <v>14</v>
      </c>
      <c r="G1366" t="str">
        <f>STANDINGS_R[[#This Row],[League]]&amp;STANDINGS_R[[#This Row],[Team]]</f>
        <v>$150 Draft Champions Feb 19 1:00 pm Lg.3729Ace of Spades</v>
      </c>
    </row>
    <row r="1367" spans="1:7" x14ac:dyDescent="0.25">
      <c r="A1367">
        <v>2738</v>
      </c>
      <c r="B1367" t="s">
        <v>1577</v>
      </c>
      <c r="C1367" t="s">
        <v>1572</v>
      </c>
      <c r="D1367">
        <v>843</v>
      </c>
      <c r="E1367">
        <v>176</v>
      </c>
      <c r="F1367">
        <f t="shared" si="21"/>
        <v>15</v>
      </c>
      <c r="G1367" t="str">
        <f>STANDINGS_R[[#This Row],[League]]&amp;STANDINGS_R[[#This Row],[Team]]</f>
        <v>$150 Draft Champions Feb 19 1:00 pm Lg.3729Team Umizoomi</v>
      </c>
    </row>
    <row r="1368" spans="1:7" x14ac:dyDescent="0.25">
      <c r="A1368">
        <v>239</v>
      </c>
      <c r="B1368" t="s">
        <v>1585</v>
      </c>
      <c r="C1368" t="s">
        <v>1583</v>
      </c>
      <c r="D1368">
        <v>1087</v>
      </c>
      <c r="E1368">
        <v>2669.5</v>
      </c>
      <c r="F1368">
        <f t="shared" si="21"/>
        <v>1</v>
      </c>
      <c r="G1368" t="str">
        <f>STANDINGS_R[[#This Row],[League]]&amp;STANDINGS_R[[#This Row],[Team]]</f>
        <v>$150 Draft Champions Feb 20 1:00 pm Lg.3732Angelos Ashes</v>
      </c>
    </row>
    <row r="1369" spans="1:7" x14ac:dyDescent="0.25">
      <c r="A1369">
        <v>307</v>
      </c>
      <c r="B1369" t="s">
        <v>1589</v>
      </c>
      <c r="C1369" t="s">
        <v>1583</v>
      </c>
      <c r="D1369">
        <v>1077</v>
      </c>
      <c r="E1369">
        <v>2605</v>
      </c>
      <c r="F1369">
        <f t="shared" si="21"/>
        <v>2</v>
      </c>
      <c r="G1369" t="str">
        <f>STANDINGS_R[[#This Row],[League]]&amp;STANDINGS_R[[#This Row],[Team]]</f>
        <v>$150 Draft Champions Feb 20 1:00 pm Lg.3732Team Dolven</v>
      </c>
    </row>
    <row r="1370" spans="1:7" x14ac:dyDescent="0.25">
      <c r="A1370">
        <v>566</v>
      </c>
      <c r="B1370" t="s">
        <v>1582</v>
      </c>
      <c r="C1370" t="s">
        <v>1583</v>
      </c>
      <c r="D1370">
        <v>1049</v>
      </c>
      <c r="E1370">
        <v>2346</v>
      </c>
      <c r="F1370">
        <f t="shared" si="21"/>
        <v>3</v>
      </c>
      <c r="G1370" t="str">
        <f>STANDINGS_R[[#This Row],[League]]&amp;STANDINGS_R[[#This Row],[Team]]</f>
        <v>$150 Draft Champions Feb 20 1:00 pm Lg.3732Team Grewelle</v>
      </c>
    </row>
    <row r="1371" spans="1:7" x14ac:dyDescent="0.25">
      <c r="A1371">
        <v>820</v>
      </c>
      <c r="B1371" t="s">
        <v>1586</v>
      </c>
      <c r="C1371" t="s">
        <v>1583</v>
      </c>
      <c r="D1371">
        <v>1028</v>
      </c>
      <c r="E1371">
        <v>2091</v>
      </c>
      <c r="F1371">
        <f t="shared" si="21"/>
        <v>4</v>
      </c>
      <c r="G1371" t="str">
        <f>STANDINGS_R[[#This Row],[League]]&amp;STANDINGS_R[[#This Row],[Team]]</f>
        <v>$150 Draft Champions Feb 20 1:00 pm Lg.3732Noodler Fun Monkey2</v>
      </c>
    </row>
    <row r="1372" spans="1:7" x14ac:dyDescent="0.25">
      <c r="A1372">
        <v>1055</v>
      </c>
      <c r="B1372" t="s">
        <v>1584</v>
      </c>
      <c r="C1372" t="s">
        <v>1583</v>
      </c>
      <c r="D1372">
        <v>1012</v>
      </c>
      <c r="E1372">
        <v>1849</v>
      </c>
      <c r="F1372">
        <f t="shared" si="21"/>
        <v>5</v>
      </c>
      <c r="G1372" t="str">
        <f>STANDINGS_R[[#This Row],[League]]&amp;STANDINGS_R[[#This Row],[Team]]</f>
        <v>$150 Draft Champions Feb 20 1:00 pm Lg.3732Black Watch</v>
      </c>
    </row>
    <row r="1373" spans="1:7" x14ac:dyDescent="0.25">
      <c r="A1373">
        <v>1470</v>
      </c>
      <c r="B1373" t="s">
        <v>110</v>
      </c>
      <c r="C1373" t="s">
        <v>1583</v>
      </c>
      <c r="D1373">
        <v>983</v>
      </c>
      <c r="E1373">
        <v>1447.5</v>
      </c>
      <c r="F1373">
        <f t="shared" si="21"/>
        <v>6</v>
      </c>
      <c r="G1373" t="str">
        <f>STANDINGS_R[[#This Row],[League]]&amp;STANDINGS_R[[#This Row],[Team]]</f>
        <v>$150 Draft Champions Feb 20 1:00 pm Lg.3732smackers VII</v>
      </c>
    </row>
    <row r="1374" spans="1:7" x14ac:dyDescent="0.25">
      <c r="A1374">
        <v>1521</v>
      </c>
      <c r="B1374" t="s">
        <v>303</v>
      </c>
      <c r="C1374" t="s">
        <v>1583</v>
      </c>
      <c r="D1374">
        <v>979</v>
      </c>
      <c r="E1374">
        <v>1386</v>
      </c>
      <c r="F1374">
        <f t="shared" si="21"/>
        <v>7</v>
      </c>
      <c r="G1374" t="str">
        <f>STANDINGS_R[[#This Row],[League]]&amp;STANDINGS_R[[#This Row],[Team]]</f>
        <v>$150 Draft Champions Feb 20 1:00 pm Lg.3732Lapdancing Monkeys</v>
      </c>
    </row>
    <row r="1375" spans="1:7" x14ac:dyDescent="0.25">
      <c r="A1375">
        <v>1672</v>
      </c>
      <c r="B1375" t="s">
        <v>1379</v>
      </c>
      <c r="C1375" t="s">
        <v>1583</v>
      </c>
      <c r="D1375">
        <v>968</v>
      </c>
      <c r="E1375">
        <v>1242</v>
      </c>
      <c r="F1375">
        <f t="shared" si="21"/>
        <v>8</v>
      </c>
      <c r="G1375" t="str">
        <f>STANDINGS_R[[#This Row],[League]]&amp;STANDINGS_R[[#This Row],[Team]]</f>
        <v>$150 Draft Champions Feb 20 1:00 pm Lg.3732Team Haberman</v>
      </c>
    </row>
    <row r="1376" spans="1:7" x14ac:dyDescent="0.25">
      <c r="A1376">
        <v>1855</v>
      </c>
      <c r="B1376" t="s">
        <v>1590</v>
      </c>
      <c r="C1376" t="s">
        <v>1583</v>
      </c>
      <c r="D1376">
        <v>953</v>
      </c>
      <c r="E1376">
        <v>1059.5</v>
      </c>
      <c r="F1376">
        <f t="shared" si="21"/>
        <v>9</v>
      </c>
      <c r="G1376" t="str">
        <f>STANDINGS_R[[#This Row],[League]]&amp;STANDINGS_R[[#This Row],[Team]]</f>
        <v>$150 Draft Champions Feb 20 1:00 pm Lg.3732The Red Cross Team</v>
      </c>
    </row>
    <row r="1377" spans="1:7" x14ac:dyDescent="0.25">
      <c r="A1377">
        <v>1970</v>
      </c>
      <c r="B1377" t="s">
        <v>1591</v>
      </c>
      <c r="C1377" t="s">
        <v>1583</v>
      </c>
      <c r="D1377">
        <v>943</v>
      </c>
      <c r="E1377">
        <v>937.5</v>
      </c>
      <c r="F1377">
        <f t="shared" si="21"/>
        <v>10</v>
      </c>
      <c r="G1377" t="str">
        <f>STANDINGS_R[[#This Row],[League]]&amp;STANDINGS_R[[#This Row],[Team]]</f>
        <v>$150 Draft Champions Feb 20 1:00 pm Lg.3732Hup Hup Hup</v>
      </c>
    </row>
    <row r="1378" spans="1:7" x14ac:dyDescent="0.25">
      <c r="A1378">
        <v>2019</v>
      </c>
      <c r="B1378" t="s">
        <v>1187</v>
      </c>
      <c r="C1378" t="s">
        <v>1583</v>
      </c>
      <c r="D1378">
        <v>940</v>
      </c>
      <c r="E1378">
        <v>894</v>
      </c>
      <c r="F1378">
        <f t="shared" si="21"/>
        <v>11</v>
      </c>
      <c r="G1378" t="str">
        <f>STANDINGS_R[[#This Row],[League]]&amp;STANDINGS_R[[#This Row],[Team]]</f>
        <v>$150 Draft Champions Feb 20 1:00 pm Lg.3732Team Murphy</v>
      </c>
    </row>
    <row r="1379" spans="1:7" x14ac:dyDescent="0.25">
      <c r="A1379">
        <v>2179</v>
      </c>
      <c r="B1379" t="s">
        <v>53</v>
      </c>
      <c r="C1379" t="s">
        <v>1583</v>
      </c>
      <c r="D1379">
        <v>924</v>
      </c>
      <c r="E1379">
        <v>728</v>
      </c>
      <c r="F1379">
        <f t="shared" si="21"/>
        <v>12</v>
      </c>
      <c r="G1379" t="str">
        <f>STANDINGS_R[[#This Row],[League]]&amp;STANDINGS_R[[#This Row],[Team]]</f>
        <v>$150 Draft Champions Feb 20 1:00 pm Lg.3732Baseball Furies</v>
      </c>
    </row>
    <row r="1380" spans="1:7" x14ac:dyDescent="0.25">
      <c r="A1380">
        <v>2265</v>
      </c>
      <c r="B1380" t="s">
        <v>25</v>
      </c>
      <c r="C1380" t="s">
        <v>1583</v>
      </c>
      <c r="D1380">
        <v>917</v>
      </c>
      <c r="E1380">
        <v>649.5</v>
      </c>
      <c r="F1380">
        <f t="shared" si="21"/>
        <v>13</v>
      </c>
      <c r="G1380" t="str">
        <f>STANDINGS_R[[#This Row],[League]]&amp;STANDINGS_R[[#This Row],[Team]]</f>
        <v>$150 Draft Champions Feb 20 1:00 pm Lg.3732billyhaze</v>
      </c>
    </row>
    <row r="1381" spans="1:7" x14ac:dyDescent="0.25">
      <c r="A1381">
        <v>2308</v>
      </c>
      <c r="B1381" t="s">
        <v>1588</v>
      </c>
      <c r="C1381" t="s">
        <v>1583</v>
      </c>
      <c r="D1381">
        <v>912</v>
      </c>
      <c r="E1381">
        <v>605</v>
      </c>
      <c r="F1381">
        <f t="shared" si="21"/>
        <v>14</v>
      </c>
      <c r="G1381" t="str">
        <f>STANDINGS_R[[#This Row],[League]]&amp;STANDINGS_R[[#This Row],[Team]]</f>
        <v>$150 Draft Champions Feb 20 1:00 pm Lg.3732Pray for Mojo</v>
      </c>
    </row>
    <row r="1382" spans="1:7" x14ac:dyDescent="0.25">
      <c r="A1382">
        <v>2570</v>
      </c>
      <c r="B1382" t="s">
        <v>1587</v>
      </c>
      <c r="C1382" t="s">
        <v>1583</v>
      </c>
      <c r="D1382">
        <v>877</v>
      </c>
      <c r="E1382">
        <v>343</v>
      </c>
      <c r="F1382">
        <f t="shared" si="21"/>
        <v>15</v>
      </c>
      <c r="G1382" t="str">
        <f>STANDINGS_R[[#This Row],[League]]&amp;STANDINGS_R[[#This Row],[Team]]</f>
        <v>$150 Draft Champions Feb 20 1:00 pm Lg.3732Team Andris</v>
      </c>
    </row>
    <row r="1383" spans="1:7" x14ac:dyDescent="0.25">
      <c r="A1383">
        <v>33</v>
      </c>
      <c r="B1383" t="s">
        <v>1592</v>
      </c>
      <c r="C1383" t="s">
        <v>1593</v>
      </c>
      <c r="D1383">
        <v>1144</v>
      </c>
      <c r="E1383">
        <v>2879</v>
      </c>
      <c r="F1383">
        <f t="shared" si="21"/>
        <v>1</v>
      </c>
      <c r="G1383" t="str">
        <f>STANDINGS_R[[#This Row],[League]]&amp;STANDINGS_R[[#This Row],[Team]]</f>
        <v>$150 Draft Champions Feb 20 1:00 pm Lg.3736The Claudell Washingtons</v>
      </c>
    </row>
    <row r="1384" spans="1:7" x14ac:dyDescent="0.25">
      <c r="A1384">
        <v>129</v>
      </c>
      <c r="B1384" t="s">
        <v>1596</v>
      </c>
      <c r="C1384" t="s">
        <v>1593</v>
      </c>
      <c r="D1384">
        <v>1107</v>
      </c>
      <c r="E1384">
        <v>2784.5</v>
      </c>
      <c r="F1384">
        <f t="shared" si="21"/>
        <v>2</v>
      </c>
      <c r="G1384" t="str">
        <f>STANDINGS_R[[#This Row],[League]]&amp;STANDINGS_R[[#This Row],[Team]]</f>
        <v>$150 Draft Champions Feb 20 1:00 pm Lg.3736Walking Deadpool</v>
      </c>
    </row>
    <row r="1385" spans="1:7" x14ac:dyDescent="0.25">
      <c r="A1385">
        <v>560</v>
      </c>
      <c r="B1385" t="s">
        <v>1602</v>
      </c>
      <c r="C1385" t="s">
        <v>1593</v>
      </c>
      <c r="D1385">
        <v>1049</v>
      </c>
      <c r="E1385">
        <v>2346</v>
      </c>
      <c r="F1385">
        <f t="shared" si="21"/>
        <v>3</v>
      </c>
      <c r="G1385" t="str">
        <f>STANDINGS_R[[#This Row],[League]]&amp;STANDINGS_R[[#This Row],[Team]]</f>
        <v>$150 Draft Champions Feb 20 1:00 pm Lg.3736Putsy Caballeros</v>
      </c>
    </row>
    <row r="1386" spans="1:7" x14ac:dyDescent="0.25">
      <c r="A1386">
        <v>852</v>
      </c>
      <c r="B1386" t="s">
        <v>1601</v>
      </c>
      <c r="C1386" t="s">
        <v>1593</v>
      </c>
      <c r="D1386">
        <v>1026</v>
      </c>
      <c r="E1386">
        <v>2060.5</v>
      </c>
      <c r="F1386">
        <f t="shared" si="21"/>
        <v>4</v>
      </c>
      <c r="G1386" t="str">
        <f>STANDINGS_R[[#This Row],[League]]&amp;STANDINGS_R[[#This Row],[Team]]</f>
        <v>$150 Draft Champions Feb 20 1:00 pm Lg.3736Team Horne</v>
      </c>
    </row>
    <row r="1387" spans="1:7" x14ac:dyDescent="0.25">
      <c r="A1387">
        <v>1109</v>
      </c>
      <c r="B1387" t="s">
        <v>1603</v>
      </c>
      <c r="C1387" t="s">
        <v>1593</v>
      </c>
      <c r="D1387">
        <v>1008</v>
      </c>
      <c r="E1387">
        <v>1801</v>
      </c>
      <c r="F1387">
        <f t="shared" si="21"/>
        <v>5</v>
      </c>
      <c r="G1387" t="str">
        <f>STANDINGS_R[[#This Row],[League]]&amp;STANDINGS_R[[#This Row],[Team]]</f>
        <v>$150 Draft Champions Feb 20 1:00 pm Lg.3736Magic Erasers</v>
      </c>
    </row>
    <row r="1388" spans="1:7" x14ac:dyDescent="0.25">
      <c r="A1388">
        <v>1273</v>
      </c>
      <c r="B1388" t="s">
        <v>667</v>
      </c>
      <c r="C1388" t="s">
        <v>1593</v>
      </c>
      <c r="D1388">
        <v>996</v>
      </c>
      <c r="E1388">
        <v>1642</v>
      </c>
      <c r="F1388">
        <f t="shared" si="21"/>
        <v>6</v>
      </c>
      <c r="G1388" t="str">
        <f>STANDINGS_R[[#This Row],[League]]&amp;STANDINGS_R[[#This Row],[Team]]</f>
        <v>$150 Draft Champions Feb 20 1:00 pm Lg.3736Team Metcalf</v>
      </c>
    </row>
    <row r="1389" spans="1:7" x14ac:dyDescent="0.25">
      <c r="A1389">
        <v>1391</v>
      </c>
      <c r="B1389" t="s">
        <v>269</v>
      </c>
      <c r="C1389" t="s">
        <v>1593</v>
      </c>
      <c r="D1389">
        <v>988</v>
      </c>
      <c r="E1389">
        <v>1521.5</v>
      </c>
      <c r="F1389">
        <f t="shared" si="21"/>
        <v>7</v>
      </c>
      <c r="G1389" t="str">
        <f>STANDINGS_R[[#This Row],[League]]&amp;STANDINGS_R[[#This Row],[Team]]</f>
        <v>$150 Draft Champions Feb 20 1:00 pm Lg.3736Team Foley</v>
      </c>
    </row>
    <row r="1390" spans="1:7" x14ac:dyDescent="0.25">
      <c r="A1390">
        <v>1518</v>
      </c>
      <c r="B1390" t="s">
        <v>322</v>
      </c>
      <c r="C1390" t="s">
        <v>1593</v>
      </c>
      <c r="D1390">
        <v>980</v>
      </c>
      <c r="E1390">
        <v>1400.5</v>
      </c>
      <c r="F1390">
        <f t="shared" si="21"/>
        <v>8</v>
      </c>
      <c r="G1390" t="str">
        <f>STANDINGS_R[[#This Row],[League]]&amp;STANDINGS_R[[#This Row],[Team]]</f>
        <v>$150 Draft Champions Feb 20 1:00 pm Lg.3736Team Smith</v>
      </c>
    </row>
    <row r="1391" spans="1:7" x14ac:dyDescent="0.25">
      <c r="A1391">
        <v>1849</v>
      </c>
      <c r="B1391" t="s">
        <v>1595</v>
      </c>
      <c r="C1391" t="s">
        <v>1593</v>
      </c>
      <c r="D1391">
        <v>953</v>
      </c>
      <c r="E1391">
        <v>1059.5</v>
      </c>
      <c r="F1391">
        <f t="shared" si="21"/>
        <v>9</v>
      </c>
      <c r="G1391" t="str">
        <f>STANDINGS_R[[#This Row],[League]]&amp;STANDINGS_R[[#This Row],[Team]]</f>
        <v>$150 Draft Champions Feb 20 1:00 pm Lg.3736Big Bills Adventure</v>
      </c>
    </row>
    <row r="1392" spans="1:7" x14ac:dyDescent="0.25">
      <c r="A1392">
        <v>1954</v>
      </c>
      <c r="B1392" t="s">
        <v>1597</v>
      </c>
      <c r="C1392" t="s">
        <v>1593</v>
      </c>
      <c r="D1392">
        <v>944</v>
      </c>
      <c r="E1392">
        <v>953.5</v>
      </c>
      <c r="F1392">
        <f t="shared" si="21"/>
        <v>10</v>
      </c>
      <c r="G1392" t="str">
        <f>STANDINGS_R[[#This Row],[League]]&amp;STANDINGS_R[[#This Row],[Team]]</f>
        <v>$150 Draft Champions Feb 20 1:00 pm Lg.3736ColedCuts</v>
      </c>
    </row>
    <row r="1393" spans="1:7" x14ac:dyDescent="0.25">
      <c r="A1393">
        <v>2160</v>
      </c>
      <c r="B1393" t="s">
        <v>1594</v>
      </c>
      <c r="C1393" t="s">
        <v>1593</v>
      </c>
      <c r="D1393">
        <v>926</v>
      </c>
      <c r="E1393">
        <v>749.5</v>
      </c>
      <c r="F1393">
        <f t="shared" si="21"/>
        <v>11</v>
      </c>
      <c r="G1393" t="str">
        <f>STANDINGS_R[[#This Row],[League]]&amp;STANDINGS_R[[#This Row],[Team]]</f>
        <v>$150 Draft Champions Feb 20 1:00 pm Lg.3736Damn Dirty Apes</v>
      </c>
    </row>
    <row r="1394" spans="1:7" x14ac:dyDescent="0.25">
      <c r="A1394">
        <v>2477</v>
      </c>
      <c r="B1394" t="s">
        <v>1604</v>
      </c>
      <c r="C1394" t="s">
        <v>1593</v>
      </c>
      <c r="D1394">
        <v>890</v>
      </c>
      <c r="E1394">
        <v>436.5</v>
      </c>
      <c r="F1394">
        <f t="shared" si="21"/>
        <v>12</v>
      </c>
      <c r="G1394" t="str">
        <f>STANDINGS_R[[#This Row],[League]]&amp;STANDINGS_R[[#This Row],[Team]]</f>
        <v>$150 Draft Champions Feb 20 1:00 pm Lg.3736NONAGRACE3</v>
      </c>
    </row>
    <row r="1395" spans="1:7" x14ac:dyDescent="0.25">
      <c r="A1395">
        <v>2520</v>
      </c>
      <c r="B1395" t="s">
        <v>1598</v>
      </c>
      <c r="C1395" t="s">
        <v>1593</v>
      </c>
      <c r="D1395">
        <v>884</v>
      </c>
      <c r="E1395">
        <v>393</v>
      </c>
      <c r="F1395">
        <f t="shared" si="21"/>
        <v>13</v>
      </c>
      <c r="G1395" t="str">
        <f>STANDINGS_R[[#This Row],[League]]&amp;STANDINGS_R[[#This Row],[Team]]</f>
        <v>$150 Draft Champions Feb 20 1:00 pm Lg.3736Team Oswalt</v>
      </c>
    </row>
    <row r="1396" spans="1:7" x14ac:dyDescent="0.25">
      <c r="A1396">
        <v>2575</v>
      </c>
      <c r="B1396" t="s">
        <v>1600</v>
      </c>
      <c r="C1396" t="s">
        <v>1593</v>
      </c>
      <c r="D1396">
        <v>876</v>
      </c>
      <c r="E1396">
        <v>336</v>
      </c>
      <c r="F1396">
        <f t="shared" si="21"/>
        <v>14</v>
      </c>
      <c r="G1396" t="str">
        <f>STANDINGS_R[[#This Row],[League]]&amp;STANDINGS_R[[#This Row],[Team]]</f>
        <v>$150 Draft Champions Feb 20 1:00 pm Lg.3736JACOB High Rollers</v>
      </c>
    </row>
    <row r="1397" spans="1:7" x14ac:dyDescent="0.25">
      <c r="A1397">
        <v>2736</v>
      </c>
      <c r="B1397" t="s">
        <v>1599</v>
      </c>
      <c r="C1397" t="s">
        <v>1593</v>
      </c>
      <c r="D1397">
        <v>843</v>
      </c>
      <c r="E1397">
        <v>176</v>
      </c>
      <c r="F1397">
        <f t="shared" si="21"/>
        <v>15</v>
      </c>
      <c r="G1397" t="str">
        <f>STANDINGS_R[[#This Row],[League]]&amp;STANDINGS_R[[#This Row],[Team]]</f>
        <v>$150 Draft Champions Feb 20 1:00 pm Lg.3736Maddon Gnomes 4</v>
      </c>
    </row>
    <row r="1398" spans="1:7" x14ac:dyDescent="0.25">
      <c r="A1398">
        <v>54</v>
      </c>
      <c r="B1398" t="s">
        <v>91</v>
      </c>
      <c r="C1398" t="s">
        <v>1605</v>
      </c>
      <c r="D1398">
        <v>1131</v>
      </c>
      <c r="E1398">
        <v>2857.5</v>
      </c>
      <c r="F1398">
        <f t="shared" si="21"/>
        <v>1</v>
      </c>
      <c r="G1398" t="str">
        <f>STANDINGS_R[[#This Row],[League]]&amp;STANDINGS_R[[#This Row],[Team]]</f>
        <v>$150 Draft Champions Feb 21 1:00 pm Lg.3739Team Hurd</v>
      </c>
    </row>
    <row r="1399" spans="1:7" x14ac:dyDescent="0.25">
      <c r="A1399">
        <v>122</v>
      </c>
      <c r="B1399" t="s">
        <v>1606</v>
      </c>
      <c r="C1399" t="s">
        <v>1605</v>
      </c>
      <c r="D1399">
        <v>1108</v>
      </c>
      <c r="E1399">
        <v>2790</v>
      </c>
      <c r="F1399">
        <f t="shared" si="21"/>
        <v>2</v>
      </c>
      <c r="G1399" t="str">
        <f>STANDINGS_R[[#This Row],[League]]&amp;STANDINGS_R[[#This Row],[Team]]</f>
        <v>$150 Draft Champions Feb 21 1:00 pm Lg.3739Winters Reign</v>
      </c>
    </row>
    <row r="1400" spans="1:7" x14ac:dyDescent="0.25">
      <c r="A1400">
        <v>192</v>
      </c>
      <c r="B1400" t="s">
        <v>129</v>
      </c>
      <c r="C1400" t="s">
        <v>1605</v>
      </c>
      <c r="D1400">
        <v>1094</v>
      </c>
      <c r="E1400">
        <v>2715.5</v>
      </c>
      <c r="F1400">
        <f t="shared" si="21"/>
        <v>3</v>
      </c>
      <c r="G1400" t="str">
        <f>STANDINGS_R[[#This Row],[League]]&amp;STANDINGS_R[[#This Row],[Team]]</f>
        <v>$150 Draft Champions Feb 21 1:00 pm Lg.3739Back Checkers</v>
      </c>
    </row>
    <row r="1401" spans="1:7" x14ac:dyDescent="0.25">
      <c r="A1401">
        <v>472</v>
      </c>
      <c r="B1401" t="s">
        <v>509</v>
      </c>
      <c r="C1401" t="s">
        <v>1605</v>
      </c>
      <c r="D1401">
        <v>1058</v>
      </c>
      <c r="E1401">
        <v>2443</v>
      </c>
      <c r="F1401">
        <f t="shared" si="21"/>
        <v>4</v>
      </c>
      <c r="G1401" t="str">
        <f>STANDINGS_R[[#This Row],[League]]&amp;STANDINGS_R[[#This Row],[Team]]</f>
        <v>$150 Draft Champions Feb 21 1:00 pm Lg.3739legoyoego</v>
      </c>
    </row>
    <row r="1402" spans="1:7" x14ac:dyDescent="0.25">
      <c r="A1402">
        <v>695</v>
      </c>
      <c r="B1402" t="s">
        <v>107</v>
      </c>
      <c r="C1402" t="s">
        <v>1605</v>
      </c>
      <c r="D1402">
        <v>1038</v>
      </c>
      <c r="E1402">
        <v>2224.5</v>
      </c>
      <c r="F1402">
        <f t="shared" si="21"/>
        <v>5</v>
      </c>
      <c r="G1402" t="str">
        <f>STANDINGS_R[[#This Row],[League]]&amp;STANDINGS_R[[#This Row],[Team]]</f>
        <v>$150 Draft Champions Feb 21 1:00 pm Lg.3739Team Scott</v>
      </c>
    </row>
    <row r="1403" spans="1:7" x14ac:dyDescent="0.25">
      <c r="A1403">
        <v>771</v>
      </c>
      <c r="B1403" t="s">
        <v>1607</v>
      </c>
      <c r="C1403" t="s">
        <v>1605</v>
      </c>
      <c r="D1403">
        <v>1032</v>
      </c>
      <c r="E1403">
        <v>2136.5</v>
      </c>
      <c r="F1403">
        <f t="shared" si="21"/>
        <v>6</v>
      </c>
      <c r="G1403" t="str">
        <f>STANDINGS_R[[#This Row],[League]]&amp;STANDINGS_R[[#This Row],[Team]]</f>
        <v>$150 Draft Champions Feb 21 1:00 pm Lg.3739Fifty Shades of Frae</v>
      </c>
    </row>
    <row r="1404" spans="1:7" x14ac:dyDescent="0.25">
      <c r="A1404">
        <v>1487</v>
      </c>
      <c r="B1404" t="s">
        <v>1608</v>
      </c>
      <c r="C1404" t="s">
        <v>1605</v>
      </c>
      <c r="D1404">
        <v>981</v>
      </c>
      <c r="E1404">
        <v>1417.5</v>
      </c>
      <c r="F1404">
        <f t="shared" si="21"/>
        <v>7</v>
      </c>
      <c r="G1404" t="str">
        <f>STANDINGS_R[[#This Row],[League]]&amp;STANDINGS_R[[#This Row],[Team]]</f>
        <v>$150 Draft Champions Feb 21 1:00 pm Lg.3739Born on Third Base</v>
      </c>
    </row>
    <row r="1405" spans="1:7" x14ac:dyDescent="0.25">
      <c r="A1405">
        <v>1823</v>
      </c>
      <c r="B1405" t="s">
        <v>1611</v>
      </c>
      <c r="C1405" t="s">
        <v>1605</v>
      </c>
      <c r="D1405">
        <v>956</v>
      </c>
      <c r="E1405">
        <v>1094.5</v>
      </c>
      <c r="F1405">
        <f t="shared" si="21"/>
        <v>8</v>
      </c>
      <c r="G1405" t="str">
        <f>STANDINGS_R[[#This Row],[League]]&amp;STANDINGS_R[[#This Row],[Team]]</f>
        <v>$150 Draft Champions Feb 21 1:00 pm Lg.3739The Polish Basement Dwellers</v>
      </c>
    </row>
    <row r="1406" spans="1:7" x14ac:dyDescent="0.25">
      <c r="A1406">
        <v>1870</v>
      </c>
      <c r="B1406" t="s">
        <v>243</v>
      </c>
      <c r="C1406" t="s">
        <v>1605</v>
      </c>
      <c r="D1406">
        <v>952</v>
      </c>
      <c r="E1406">
        <v>1048</v>
      </c>
      <c r="F1406">
        <f t="shared" si="21"/>
        <v>9</v>
      </c>
      <c r="G1406" t="str">
        <f>STANDINGS_R[[#This Row],[League]]&amp;STANDINGS_R[[#This Row],[Team]]</f>
        <v>$150 Draft Champions Feb 21 1:00 pm Lg.3739Team byron</v>
      </c>
    </row>
    <row r="1407" spans="1:7" x14ac:dyDescent="0.25">
      <c r="A1407">
        <v>2427</v>
      </c>
      <c r="B1407" t="s">
        <v>1610</v>
      </c>
      <c r="C1407" t="s">
        <v>1605</v>
      </c>
      <c r="D1407">
        <v>898</v>
      </c>
      <c r="E1407">
        <v>486</v>
      </c>
      <c r="F1407">
        <f t="shared" si="21"/>
        <v>10</v>
      </c>
      <c r="G1407" t="str">
        <f>STANDINGS_R[[#This Row],[League]]&amp;STANDINGS_R[[#This Row],[Team]]</f>
        <v>$150 Draft Champions Feb 21 1:00 pm Lg.3739Team Murillo</v>
      </c>
    </row>
    <row r="1408" spans="1:7" x14ac:dyDescent="0.25">
      <c r="A1408">
        <v>2508</v>
      </c>
      <c r="B1408" t="s">
        <v>1404</v>
      </c>
      <c r="C1408" t="s">
        <v>1605</v>
      </c>
      <c r="D1408">
        <v>886</v>
      </c>
      <c r="E1408">
        <v>408</v>
      </c>
      <c r="F1408">
        <f t="shared" si="21"/>
        <v>11</v>
      </c>
      <c r="G1408" t="str">
        <f>STANDINGS_R[[#This Row],[League]]&amp;STANDINGS_R[[#This Row],[Team]]</f>
        <v>$150 Draft Champions Feb 21 1:00 pm Lg.3739Team passalacqua</v>
      </c>
    </row>
    <row r="1409" spans="1:7" x14ac:dyDescent="0.25">
      <c r="A1409">
        <v>2554</v>
      </c>
      <c r="B1409" t="s">
        <v>1609</v>
      </c>
      <c r="C1409" t="s">
        <v>1605</v>
      </c>
      <c r="D1409">
        <v>879</v>
      </c>
      <c r="E1409">
        <v>357</v>
      </c>
      <c r="F1409">
        <f t="shared" si="21"/>
        <v>12</v>
      </c>
      <c r="G1409" t="str">
        <f>STANDINGS_R[[#This Row],[League]]&amp;STANDINGS_R[[#This Row],[Team]]</f>
        <v>$150 Draft Champions Feb 21 1:00 pm Lg.3739Expos</v>
      </c>
    </row>
    <row r="1410" spans="1:7" x14ac:dyDescent="0.25">
      <c r="A1410">
        <v>2695</v>
      </c>
      <c r="B1410" t="s">
        <v>349</v>
      </c>
      <c r="C1410" t="s">
        <v>1605</v>
      </c>
      <c r="D1410">
        <v>854</v>
      </c>
      <c r="E1410">
        <v>219.5</v>
      </c>
      <c r="F1410">
        <f t="shared" si="21"/>
        <v>13</v>
      </c>
      <c r="G1410" t="str">
        <f>STANDINGS_R[[#This Row],[League]]&amp;STANDINGS_R[[#This Row],[Team]]</f>
        <v>$150 Draft Champions Feb 21 1:00 pm Lg.3739zzzzzzzzzzzz</v>
      </c>
    </row>
    <row r="1411" spans="1:7" x14ac:dyDescent="0.25">
      <c r="A1411">
        <v>2807</v>
      </c>
      <c r="B1411" t="s">
        <v>1612</v>
      </c>
      <c r="C1411" t="s">
        <v>1605</v>
      </c>
      <c r="D1411">
        <v>820</v>
      </c>
      <c r="E1411">
        <v>104.5</v>
      </c>
      <c r="F1411">
        <f t="shared" ref="F1411:F1474" si="22">IF(C1411=C1410,F1410+1,1)</f>
        <v>14</v>
      </c>
      <c r="G1411" t="str">
        <f>STANDINGS_R[[#This Row],[League]]&amp;STANDINGS_R[[#This Row],[Team]]</f>
        <v>$150 Draft Champions Feb 21 1:00 pm Lg.3739Base of Operations</v>
      </c>
    </row>
    <row r="1412" spans="1:7" x14ac:dyDescent="0.25">
      <c r="A1412">
        <v>2842</v>
      </c>
      <c r="B1412" t="s">
        <v>1613</v>
      </c>
      <c r="C1412" t="s">
        <v>1605</v>
      </c>
      <c r="D1412">
        <v>805</v>
      </c>
      <c r="E1412">
        <v>70.5</v>
      </c>
      <c r="F1412">
        <f t="shared" si="22"/>
        <v>15</v>
      </c>
      <c r="G1412" t="str">
        <f>STANDINGS_R[[#This Row],[League]]&amp;STANDINGS_R[[#This Row],[Team]]</f>
        <v>$150 Draft Champions Feb 21 1:00 pm Lg.3739Team Spray</v>
      </c>
    </row>
    <row r="1413" spans="1:7" x14ac:dyDescent="0.25">
      <c r="A1413">
        <v>197</v>
      </c>
      <c r="B1413" t="s">
        <v>114</v>
      </c>
      <c r="C1413" t="s">
        <v>1615</v>
      </c>
      <c r="D1413">
        <v>1094</v>
      </c>
      <c r="E1413">
        <v>2715.5</v>
      </c>
      <c r="F1413">
        <f t="shared" si="22"/>
        <v>1</v>
      </c>
      <c r="G1413" t="str">
        <f>STANDINGS_R[[#This Row],[League]]&amp;STANDINGS_R[[#This Row],[Team]]</f>
        <v>$150 Draft Champions Feb 21 1:00 pm Lg.3741SoutSideVinny</v>
      </c>
    </row>
    <row r="1414" spans="1:7" x14ac:dyDescent="0.25">
      <c r="A1414">
        <v>416</v>
      </c>
      <c r="B1414" t="s">
        <v>496</v>
      </c>
      <c r="C1414" t="s">
        <v>1615</v>
      </c>
      <c r="D1414">
        <v>1065</v>
      </c>
      <c r="E1414">
        <v>2498.5</v>
      </c>
      <c r="F1414">
        <f t="shared" si="22"/>
        <v>2</v>
      </c>
      <c r="G1414" t="str">
        <f>STANDINGS_R[[#This Row],[League]]&amp;STANDINGS_R[[#This Row],[Team]]</f>
        <v>$150 Draft Champions Feb 21 1:00 pm Lg.3741Team Palmer</v>
      </c>
    </row>
    <row r="1415" spans="1:7" x14ac:dyDescent="0.25">
      <c r="A1415">
        <v>509</v>
      </c>
      <c r="B1415" t="s">
        <v>113</v>
      </c>
      <c r="C1415" t="s">
        <v>1615</v>
      </c>
      <c r="D1415">
        <v>1054</v>
      </c>
      <c r="E1415">
        <v>2405.5</v>
      </c>
      <c r="F1415">
        <f t="shared" si="22"/>
        <v>3</v>
      </c>
      <c r="G1415" t="str">
        <f>STANDINGS_R[[#This Row],[League]]&amp;STANDINGS_R[[#This Row],[Team]]</f>
        <v>$150 Draft Champions Feb 21 1:00 pm Lg.3741Team Christensen</v>
      </c>
    </row>
    <row r="1416" spans="1:7" x14ac:dyDescent="0.25">
      <c r="A1416">
        <v>619</v>
      </c>
      <c r="B1416" t="s">
        <v>1614</v>
      </c>
      <c r="C1416" t="s">
        <v>1615</v>
      </c>
      <c r="D1416">
        <v>1044</v>
      </c>
      <c r="E1416">
        <v>2291</v>
      </c>
      <c r="F1416">
        <f t="shared" si="22"/>
        <v>4</v>
      </c>
      <c r="G1416" t="str">
        <f>STANDINGS_R[[#This Row],[League]]&amp;STANDINGS_R[[#This Row],[Team]]</f>
        <v>$150 Draft Champions Feb 21 1:00 pm Lg.3741For Love of Your Money</v>
      </c>
    </row>
    <row r="1417" spans="1:7" x14ac:dyDescent="0.25">
      <c r="A1417">
        <v>667</v>
      </c>
      <c r="B1417" t="s">
        <v>1620</v>
      </c>
      <c r="C1417" t="s">
        <v>1615</v>
      </c>
      <c r="D1417">
        <v>1040</v>
      </c>
      <c r="E1417">
        <v>2249</v>
      </c>
      <c r="F1417">
        <f t="shared" si="22"/>
        <v>5</v>
      </c>
      <c r="G1417" t="str">
        <f>STANDINGS_R[[#This Row],[League]]&amp;STANDINGS_R[[#This Row],[Team]]</f>
        <v>$150 Draft Champions Feb 21 1:00 pm Lg.3741The Corner</v>
      </c>
    </row>
    <row r="1418" spans="1:7" x14ac:dyDescent="0.25">
      <c r="A1418">
        <v>1193</v>
      </c>
      <c r="B1418" t="s">
        <v>1616</v>
      </c>
      <c r="C1418" t="s">
        <v>1615</v>
      </c>
      <c r="D1418">
        <v>1002</v>
      </c>
      <c r="E1418">
        <v>1725.5</v>
      </c>
      <c r="F1418">
        <f t="shared" si="22"/>
        <v>6</v>
      </c>
      <c r="G1418" t="str">
        <f>STANDINGS_R[[#This Row],[League]]&amp;STANDINGS_R[[#This Row],[Team]]</f>
        <v>$150 Draft Champions Feb 21 1:00 pm Lg.3741traveling,swallowing,dramamine</v>
      </c>
    </row>
    <row r="1419" spans="1:7" x14ac:dyDescent="0.25">
      <c r="A1419">
        <v>1213</v>
      </c>
      <c r="B1419" t="s">
        <v>1618</v>
      </c>
      <c r="C1419" t="s">
        <v>1615</v>
      </c>
      <c r="D1419">
        <v>1000</v>
      </c>
      <c r="E1419">
        <v>1694</v>
      </c>
      <c r="F1419">
        <f t="shared" si="22"/>
        <v>7</v>
      </c>
      <c r="G1419" t="str">
        <f>STANDINGS_R[[#This Row],[League]]&amp;STANDINGS_R[[#This Row],[Team]]</f>
        <v>$150 Draft Champions Feb 21 1:00 pm Lg.3741Forever Royal</v>
      </c>
    </row>
    <row r="1420" spans="1:7" x14ac:dyDescent="0.25">
      <c r="A1420">
        <v>1232</v>
      </c>
      <c r="B1420" t="s">
        <v>211</v>
      </c>
      <c r="C1420" t="s">
        <v>1615</v>
      </c>
      <c r="D1420">
        <v>999</v>
      </c>
      <c r="E1420">
        <v>1680</v>
      </c>
      <c r="F1420">
        <f t="shared" si="22"/>
        <v>8</v>
      </c>
      <c r="G1420" t="str">
        <f>STANDINGS_R[[#This Row],[League]]&amp;STANDINGS_R[[#This Row],[Team]]</f>
        <v>$150 Draft Champions Feb 21 1:00 pm Lg.3741Mr.October</v>
      </c>
    </row>
    <row r="1421" spans="1:7" x14ac:dyDescent="0.25">
      <c r="A1421">
        <v>1267</v>
      </c>
      <c r="B1421" t="s">
        <v>1619</v>
      </c>
      <c r="C1421" t="s">
        <v>1615</v>
      </c>
      <c r="D1421">
        <v>996</v>
      </c>
      <c r="E1421">
        <v>1642</v>
      </c>
      <c r="F1421">
        <f t="shared" si="22"/>
        <v>9</v>
      </c>
      <c r="G1421" t="str">
        <f>STANDINGS_R[[#This Row],[League]]&amp;STANDINGS_R[[#This Row],[Team]]</f>
        <v>$150 Draft Champions Feb 21 1:00 pm Lg.3741Side Baby Boy</v>
      </c>
    </row>
    <row r="1422" spans="1:7" x14ac:dyDescent="0.25">
      <c r="A1422">
        <v>1726</v>
      </c>
      <c r="B1422" t="s">
        <v>1621</v>
      </c>
      <c r="C1422" t="s">
        <v>1615</v>
      </c>
      <c r="D1422">
        <v>963</v>
      </c>
      <c r="E1422">
        <v>1185.5</v>
      </c>
      <c r="F1422">
        <f t="shared" si="22"/>
        <v>10</v>
      </c>
      <c r="G1422" t="str">
        <f>STANDINGS_R[[#This Row],[League]]&amp;STANDINGS_R[[#This Row],[Team]]</f>
        <v>$150 Draft Champions Feb 21 1:00 pm Lg.3741Chauvinst Puig</v>
      </c>
    </row>
    <row r="1423" spans="1:7" x14ac:dyDescent="0.25">
      <c r="A1423">
        <v>1979</v>
      </c>
      <c r="B1423" t="s">
        <v>1623</v>
      </c>
      <c r="C1423" t="s">
        <v>1615</v>
      </c>
      <c r="D1423">
        <v>943</v>
      </c>
      <c r="E1423">
        <v>937.5</v>
      </c>
      <c r="F1423">
        <f t="shared" si="22"/>
        <v>11</v>
      </c>
      <c r="G1423" t="str">
        <f>STANDINGS_R[[#This Row],[League]]&amp;STANDINGS_R[[#This Row],[Team]]</f>
        <v>$150 Draft Champions Feb 21 1:00 pm Lg.3741Time For The Long Bombs</v>
      </c>
    </row>
    <row r="1424" spans="1:7" x14ac:dyDescent="0.25">
      <c r="A1424">
        <v>2603</v>
      </c>
      <c r="B1424" t="s">
        <v>1617</v>
      </c>
      <c r="C1424" t="s">
        <v>1615</v>
      </c>
      <c r="D1424">
        <v>871</v>
      </c>
      <c r="E1424">
        <v>306.5</v>
      </c>
      <c r="F1424">
        <f t="shared" si="22"/>
        <v>12</v>
      </c>
      <c r="G1424" t="str">
        <f>STANDINGS_R[[#This Row],[League]]&amp;STANDINGS_R[[#This Row],[Team]]</f>
        <v>$150 Draft Champions Feb 21 1:00 pm Lg.3741Charming Personality</v>
      </c>
    </row>
    <row r="1425" spans="1:7" x14ac:dyDescent="0.25">
      <c r="A1425">
        <v>2648</v>
      </c>
      <c r="B1425" t="s">
        <v>507</v>
      </c>
      <c r="C1425" t="s">
        <v>1615</v>
      </c>
      <c r="D1425">
        <v>863</v>
      </c>
      <c r="E1425">
        <v>265.5</v>
      </c>
      <c r="F1425">
        <f t="shared" si="22"/>
        <v>13</v>
      </c>
      <c r="G1425" t="str">
        <f>STANDINGS_R[[#This Row],[League]]&amp;STANDINGS_R[[#This Row],[Team]]</f>
        <v>$150 Draft Champions Feb 21 1:00 pm Lg.3741Team Kelly</v>
      </c>
    </row>
    <row r="1426" spans="1:7" x14ac:dyDescent="0.25">
      <c r="A1426">
        <v>2703</v>
      </c>
      <c r="B1426" t="s">
        <v>1567</v>
      </c>
      <c r="C1426" t="s">
        <v>1615</v>
      </c>
      <c r="D1426">
        <v>851</v>
      </c>
      <c r="E1426">
        <v>209.5</v>
      </c>
      <c r="F1426">
        <f t="shared" si="22"/>
        <v>14</v>
      </c>
      <c r="G1426" t="str">
        <f>STANDINGS_R[[#This Row],[League]]&amp;STANDINGS_R[[#This Row],[Team]]</f>
        <v>$150 Draft Champions Feb 21 1:00 pm Lg.3741Team Pamperin</v>
      </c>
    </row>
    <row r="1427" spans="1:7" x14ac:dyDescent="0.25">
      <c r="A1427">
        <v>2840</v>
      </c>
      <c r="B1427" t="s">
        <v>1622</v>
      </c>
      <c r="C1427" t="s">
        <v>1615</v>
      </c>
      <c r="D1427">
        <v>806</v>
      </c>
      <c r="E1427">
        <v>72.5</v>
      </c>
      <c r="F1427">
        <f t="shared" si="22"/>
        <v>15</v>
      </c>
      <c r="G1427" t="str">
        <f>STANDINGS_R[[#This Row],[League]]&amp;STANDINGS_R[[#This Row],[Team]]</f>
        <v>$150 Draft Champions Feb 21 1:00 pm Lg.3741Sons Of Beaches</v>
      </c>
    </row>
    <row r="1428" spans="1:7" x14ac:dyDescent="0.25">
      <c r="A1428">
        <v>272</v>
      </c>
      <c r="B1428" t="s">
        <v>186</v>
      </c>
      <c r="C1428" t="s">
        <v>1625</v>
      </c>
      <c r="D1428">
        <v>1082</v>
      </c>
      <c r="E1428">
        <v>2638</v>
      </c>
      <c r="F1428">
        <f t="shared" si="22"/>
        <v>1</v>
      </c>
      <c r="G1428" t="str">
        <f>STANDINGS_R[[#This Row],[League]]&amp;STANDINGS_R[[#This Row],[Team]]</f>
        <v>$150 Draft Champions Feb 22 1:00 pm Lg.3744LONG GONE</v>
      </c>
    </row>
    <row r="1429" spans="1:7" x14ac:dyDescent="0.25">
      <c r="A1429">
        <v>385</v>
      </c>
      <c r="B1429" t="s">
        <v>84</v>
      </c>
      <c r="C1429" t="s">
        <v>1625</v>
      </c>
      <c r="D1429">
        <v>1068</v>
      </c>
      <c r="E1429">
        <v>2530.5</v>
      </c>
      <c r="F1429">
        <f t="shared" si="22"/>
        <v>2</v>
      </c>
      <c r="G1429" t="str">
        <f>STANDINGS_R[[#This Row],[League]]&amp;STANDINGS_R[[#This Row],[Team]]</f>
        <v>$150 Draft Champions Feb 22 1:00 pm Lg.3744Team Bright</v>
      </c>
    </row>
    <row r="1430" spans="1:7" x14ac:dyDescent="0.25">
      <c r="A1430">
        <v>498</v>
      </c>
      <c r="B1430" t="s">
        <v>1624</v>
      </c>
      <c r="C1430" t="s">
        <v>1625</v>
      </c>
      <c r="D1430">
        <v>1054</v>
      </c>
      <c r="E1430">
        <v>2405.5</v>
      </c>
      <c r="F1430">
        <f t="shared" si="22"/>
        <v>3</v>
      </c>
      <c r="G1430" t="str">
        <f>STANDINGS_R[[#This Row],[League]]&amp;STANDINGS_R[[#This Row],[Team]]</f>
        <v>$150 Draft Champions Feb 22 1:00 pm Lg.3744Expected Value</v>
      </c>
    </row>
    <row r="1431" spans="1:7" x14ac:dyDescent="0.25">
      <c r="A1431">
        <v>520</v>
      </c>
      <c r="B1431" t="s">
        <v>1631</v>
      </c>
      <c r="C1431" t="s">
        <v>1625</v>
      </c>
      <c r="D1431">
        <v>1053</v>
      </c>
      <c r="E1431">
        <v>2391</v>
      </c>
      <c r="F1431">
        <f t="shared" si="22"/>
        <v>4</v>
      </c>
      <c r="G1431" t="str">
        <f>STANDINGS_R[[#This Row],[League]]&amp;STANDINGS_R[[#This Row],[Team]]</f>
        <v>$150 Draft Champions Feb 22 1:00 pm Lg.3744Rum Runner 4</v>
      </c>
    </row>
    <row r="1432" spans="1:7" x14ac:dyDescent="0.25">
      <c r="A1432">
        <v>589</v>
      </c>
      <c r="B1432" t="s">
        <v>1628</v>
      </c>
      <c r="C1432" t="s">
        <v>1625</v>
      </c>
      <c r="D1432">
        <v>1047</v>
      </c>
      <c r="E1432">
        <v>2323</v>
      </c>
      <c r="F1432">
        <f t="shared" si="22"/>
        <v>5</v>
      </c>
      <c r="G1432" t="str">
        <f>STANDINGS_R[[#This Row],[League]]&amp;STANDINGS_R[[#This Row],[Team]]</f>
        <v>$150 Draft Champions Feb 22 1:00 pm Lg.3744JColvin FantasyAlarm</v>
      </c>
    </row>
    <row r="1433" spans="1:7" x14ac:dyDescent="0.25">
      <c r="A1433">
        <v>766</v>
      </c>
      <c r="B1433" t="s">
        <v>1632</v>
      </c>
      <c r="C1433" t="s">
        <v>1625</v>
      </c>
      <c r="D1433">
        <v>1032</v>
      </c>
      <c r="E1433">
        <v>2136.5</v>
      </c>
      <c r="F1433">
        <f t="shared" si="22"/>
        <v>6</v>
      </c>
      <c r="G1433" t="str">
        <f>STANDINGS_R[[#This Row],[League]]&amp;STANDINGS_R[[#This Row],[Team]]</f>
        <v>$150 Draft Champions Feb 22 1:00 pm Lg.3744Albert King</v>
      </c>
    </row>
    <row r="1434" spans="1:7" x14ac:dyDescent="0.25">
      <c r="A1434">
        <v>1051</v>
      </c>
      <c r="B1434" t="s">
        <v>1629</v>
      </c>
      <c r="C1434" t="s">
        <v>1625</v>
      </c>
      <c r="D1434">
        <v>1013</v>
      </c>
      <c r="E1434">
        <v>1865.5</v>
      </c>
      <c r="F1434">
        <f t="shared" si="22"/>
        <v>7</v>
      </c>
      <c r="G1434" t="str">
        <f>STANDINGS_R[[#This Row],[League]]&amp;STANDINGS_R[[#This Row],[Team]]</f>
        <v>$150 Draft Champions Feb 22 1:00 pm Lg.3744Team Clarke - 4</v>
      </c>
    </row>
    <row r="1435" spans="1:7" x14ac:dyDescent="0.25">
      <c r="A1435">
        <v>1485</v>
      </c>
      <c r="B1435" t="s">
        <v>1627</v>
      </c>
      <c r="C1435" t="s">
        <v>1625</v>
      </c>
      <c r="D1435">
        <v>982</v>
      </c>
      <c r="E1435">
        <v>1433.5</v>
      </c>
      <c r="F1435">
        <f t="shared" si="22"/>
        <v>8</v>
      </c>
      <c r="G1435" t="str">
        <f>STANDINGS_R[[#This Row],[League]]&amp;STANDINGS_R[[#This Row],[Team]]</f>
        <v>$150 Draft Champions Feb 22 1:00 pm Lg.3744Team Reynolds</v>
      </c>
    </row>
    <row r="1436" spans="1:7" x14ac:dyDescent="0.25">
      <c r="A1436">
        <v>1574</v>
      </c>
      <c r="B1436" t="s">
        <v>19</v>
      </c>
      <c r="C1436" t="s">
        <v>1625</v>
      </c>
      <c r="D1436">
        <v>976</v>
      </c>
      <c r="E1436">
        <v>1342.5</v>
      </c>
      <c r="F1436">
        <f t="shared" si="22"/>
        <v>9</v>
      </c>
      <c r="G1436" t="str">
        <f>STANDINGS_R[[#This Row],[League]]&amp;STANDINGS_R[[#This Row],[Team]]</f>
        <v>$150 Draft Champions Feb 22 1:00 pm Lg.3744One Eyed Jack</v>
      </c>
    </row>
    <row r="1437" spans="1:7" x14ac:dyDescent="0.25">
      <c r="A1437">
        <v>1676</v>
      </c>
      <c r="B1437" t="s">
        <v>1634</v>
      </c>
      <c r="C1437" t="s">
        <v>1625</v>
      </c>
      <c r="D1437">
        <v>968</v>
      </c>
      <c r="E1437">
        <v>1242</v>
      </c>
      <c r="F1437">
        <f t="shared" si="22"/>
        <v>10</v>
      </c>
      <c r="G1437" t="str">
        <f>STANDINGS_R[[#This Row],[League]]&amp;STANDINGS_R[[#This Row],[Team]]</f>
        <v>$150 Draft Champions Feb 22 1:00 pm Lg.3744Wang Dang Doodle Gang</v>
      </c>
    </row>
    <row r="1438" spans="1:7" x14ac:dyDescent="0.25">
      <c r="A1438">
        <v>2029</v>
      </c>
      <c r="B1438" t="s">
        <v>1633</v>
      </c>
      <c r="C1438" t="s">
        <v>1625</v>
      </c>
      <c r="D1438">
        <v>939</v>
      </c>
      <c r="E1438">
        <v>882</v>
      </c>
      <c r="F1438">
        <f t="shared" si="22"/>
        <v>11</v>
      </c>
      <c r="G1438" t="str">
        <f>STANDINGS_R[[#This Row],[League]]&amp;STANDINGS_R[[#This Row],[Team]]</f>
        <v>$150 Draft Champions Feb 22 1:00 pm Lg.3744Old School Players</v>
      </c>
    </row>
    <row r="1439" spans="1:7" x14ac:dyDescent="0.25">
      <c r="A1439">
        <v>2194</v>
      </c>
      <c r="B1439" t="s">
        <v>1630</v>
      </c>
      <c r="C1439" t="s">
        <v>1625</v>
      </c>
      <c r="D1439">
        <v>923</v>
      </c>
      <c r="E1439">
        <v>717</v>
      </c>
      <c r="F1439">
        <f t="shared" si="22"/>
        <v>12</v>
      </c>
      <c r="G1439" t="str">
        <f>STANDINGS_R[[#This Row],[League]]&amp;STANDINGS_R[[#This Row],[Team]]</f>
        <v>$150 Draft Champions Feb 22 1:00 pm Lg.3744Iron Lung</v>
      </c>
    </row>
    <row r="1440" spans="1:7" x14ac:dyDescent="0.25">
      <c r="A1440">
        <v>2203</v>
      </c>
      <c r="B1440" t="s">
        <v>1636</v>
      </c>
      <c r="C1440" t="s">
        <v>1625</v>
      </c>
      <c r="D1440">
        <v>922</v>
      </c>
      <c r="E1440">
        <v>707</v>
      </c>
      <c r="F1440">
        <f t="shared" si="22"/>
        <v>13</v>
      </c>
      <c r="G1440" t="str">
        <f>STANDINGS_R[[#This Row],[League]]&amp;STANDINGS_R[[#This Row],[Team]]</f>
        <v>$150 Draft Champions Feb 22 1:00 pm Lg.3744Hyun-Jin Ryude</v>
      </c>
    </row>
    <row r="1441" spans="1:7" x14ac:dyDescent="0.25">
      <c r="A1441">
        <v>2757</v>
      </c>
      <c r="B1441" t="s">
        <v>1635</v>
      </c>
      <c r="C1441" t="s">
        <v>1625</v>
      </c>
      <c r="D1441">
        <v>836</v>
      </c>
      <c r="E1441">
        <v>157</v>
      </c>
      <c r="F1441">
        <f t="shared" si="22"/>
        <v>14</v>
      </c>
      <c r="G1441" t="str">
        <f>STANDINGS_R[[#This Row],[League]]&amp;STANDINGS_R[[#This Row],[Team]]</f>
        <v>$150 Draft Champions Feb 22 1:00 pm Lg.3744Rally Killing HR</v>
      </c>
    </row>
    <row r="1442" spans="1:7" x14ac:dyDescent="0.25">
      <c r="A1442">
        <v>2839</v>
      </c>
      <c r="B1442" t="s">
        <v>1626</v>
      </c>
      <c r="C1442" t="s">
        <v>1625</v>
      </c>
      <c r="D1442">
        <v>806</v>
      </c>
      <c r="E1442">
        <v>72.5</v>
      </c>
      <c r="F1442">
        <f t="shared" si="22"/>
        <v>15</v>
      </c>
      <c r="G1442" t="str">
        <f>STANDINGS_R[[#This Row],[League]]&amp;STANDINGS_R[[#This Row],[Team]]</f>
        <v>$150 Draft Champions Feb 22 1:00 pm Lg.3744Los Canines</v>
      </c>
    </row>
    <row r="1443" spans="1:7" x14ac:dyDescent="0.25">
      <c r="A1443">
        <v>63</v>
      </c>
      <c r="B1443" t="s">
        <v>1290</v>
      </c>
      <c r="C1443" t="s">
        <v>1638</v>
      </c>
      <c r="D1443">
        <v>1128</v>
      </c>
      <c r="E1443">
        <v>2848</v>
      </c>
      <c r="F1443">
        <f t="shared" si="22"/>
        <v>1</v>
      </c>
      <c r="G1443" t="str">
        <f>STANDINGS_R[[#This Row],[League]]&amp;STANDINGS_R[[#This Row],[Team]]</f>
        <v>$150 Draft Champions Feb 22 1:00 pm Lg.3747What Was I Thinking</v>
      </c>
    </row>
    <row r="1444" spans="1:7" x14ac:dyDescent="0.25">
      <c r="A1444">
        <v>538</v>
      </c>
      <c r="B1444" t="s">
        <v>1647</v>
      </c>
      <c r="C1444" t="s">
        <v>1638</v>
      </c>
      <c r="D1444">
        <v>1052</v>
      </c>
      <c r="E1444">
        <v>2377</v>
      </c>
      <c r="F1444">
        <f t="shared" si="22"/>
        <v>2</v>
      </c>
      <c r="G1444" t="str">
        <f>STANDINGS_R[[#This Row],[League]]&amp;STANDINGS_R[[#This Row],[Team]]</f>
        <v>$150 Draft Champions Feb 22 1:00 pm Lg.3747Team Javenkoski</v>
      </c>
    </row>
    <row r="1445" spans="1:7" x14ac:dyDescent="0.25">
      <c r="A1445">
        <v>696</v>
      </c>
      <c r="B1445" t="s">
        <v>1641</v>
      </c>
      <c r="C1445" t="s">
        <v>1638</v>
      </c>
      <c r="D1445">
        <v>1038</v>
      </c>
      <c r="E1445">
        <v>2224.5</v>
      </c>
      <c r="F1445">
        <f t="shared" si="22"/>
        <v>3</v>
      </c>
      <c r="G1445" t="str">
        <f>STANDINGS_R[[#This Row],[League]]&amp;STANDINGS_R[[#This Row],[Team]]</f>
        <v>$150 Draft Champions Feb 22 1:00 pm Lg.3747YITBOAT</v>
      </c>
    </row>
    <row r="1446" spans="1:7" x14ac:dyDescent="0.25">
      <c r="A1446">
        <v>749</v>
      </c>
      <c r="B1446" t="s">
        <v>726</v>
      </c>
      <c r="C1446" t="s">
        <v>1638</v>
      </c>
      <c r="D1446">
        <v>1034</v>
      </c>
      <c r="E1446">
        <v>2166.5</v>
      </c>
      <c r="F1446">
        <f t="shared" si="22"/>
        <v>4</v>
      </c>
      <c r="G1446" t="str">
        <f>STANDINGS_R[[#This Row],[League]]&amp;STANDINGS_R[[#This Row],[Team]]</f>
        <v>$150 Draft Champions Feb 22 1:00 pm Lg.3747Team Warner</v>
      </c>
    </row>
    <row r="1447" spans="1:7" x14ac:dyDescent="0.25">
      <c r="A1447">
        <v>846</v>
      </c>
      <c r="B1447" t="s">
        <v>1640</v>
      </c>
      <c r="C1447" t="s">
        <v>1638</v>
      </c>
      <c r="D1447">
        <v>1026</v>
      </c>
      <c r="E1447">
        <v>2060.5</v>
      </c>
      <c r="F1447">
        <f t="shared" si="22"/>
        <v>5</v>
      </c>
      <c r="G1447" t="str">
        <f>STANDINGS_R[[#This Row],[League]]&amp;STANDINGS_R[[#This Row],[Team]]</f>
        <v>$150 Draft Champions Feb 22 1:00 pm Lg.3747Fantasy Phoenix II</v>
      </c>
    </row>
    <row r="1448" spans="1:7" x14ac:dyDescent="0.25">
      <c r="A1448">
        <v>934</v>
      </c>
      <c r="B1448" t="s">
        <v>1643</v>
      </c>
      <c r="C1448" t="s">
        <v>1638</v>
      </c>
      <c r="D1448">
        <v>1020</v>
      </c>
      <c r="E1448">
        <v>1980.5</v>
      </c>
      <c r="F1448">
        <f t="shared" si="22"/>
        <v>6</v>
      </c>
      <c r="G1448" t="str">
        <f>STANDINGS_R[[#This Row],[League]]&amp;STANDINGS_R[[#This Row],[Team]]</f>
        <v>$150 Draft Champions Feb 22 1:00 pm Lg.3747Team Barry</v>
      </c>
    </row>
    <row r="1449" spans="1:7" x14ac:dyDescent="0.25">
      <c r="A1449">
        <v>1331</v>
      </c>
      <c r="B1449" t="s">
        <v>18</v>
      </c>
      <c r="C1449" t="s">
        <v>1638</v>
      </c>
      <c r="D1449">
        <v>992</v>
      </c>
      <c r="E1449">
        <v>1578</v>
      </c>
      <c r="F1449">
        <f t="shared" si="22"/>
        <v>7</v>
      </c>
      <c r="G1449" t="str">
        <f>STANDINGS_R[[#This Row],[League]]&amp;STANDINGS_R[[#This Row],[Team]]</f>
        <v>$150 Draft Champions Feb 22 1:00 pm Lg.3747Home Run Derbies</v>
      </c>
    </row>
    <row r="1450" spans="1:7" x14ac:dyDescent="0.25">
      <c r="A1450">
        <v>1500</v>
      </c>
      <c r="B1450" t="s">
        <v>1645</v>
      </c>
      <c r="C1450" t="s">
        <v>1638</v>
      </c>
      <c r="D1450">
        <v>981</v>
      </c>
      <c r="E1450">
        <v>1417.5</v>
      </c>
      <c r="F1450">
        <f t="shared" si="22"/>
        <v>8</v>
      </c>
      <c r="G1450" t="str">
        <f>STANDINGS_R[[#This Row],[League]]&amp;STANDINGS_R[[#This Row],[Team]]</f>
        <v>$150 Draft Champions Feb 22 1:00 pm Lg.3747TonyC</v>
      </c>
    </row>
    <row r="1451" spans="1:7" x14ac:dyDescent="0.25">
      <c r="A1451">
        <v>1584</v>
      </c>
      <c r="B1451" t="s">
        <v>1648</v>
      </c>
      <c r="C1451" t="s">
        <v>1638</v>
      </c>
      <c r="D1451">
        <v>975</v>
      </c>
      <c r="E1451">
        <v>1327</v>
      </c>
      <c r="F1451">
        <f t="shared" si="22"/>
        <v>9</v>
      </c>
      <c r="G1451" t="str">
        <f>STANDINGS_R[[#This Row],[League]]&amp;STANDINGS_R[[#This Row],[Team]]</f>
        <v>$150 Draft Champions Feb 22 1:00 pm Lg.3747Mastersball.com</v>
      </c>
    </row>
    <row r="1452" spans="1:7" x14ac:dyDescent="0.25">
      <c r="A1452">
        <v>1725</v>
      </c>
      <c r="B1452" t="s">
        <v>1642</v>
      </c>
      <c r="C1452" t="s">
        <v>1638</v>
      </c>
      <c r="D1452">
        <v>963</v>
      </c>
      <c r="E1452">
        <v>1185.5</v>
      </c>
      <c r="F1452">
        <f t="shared" si="22"/>
        <v>10</v>
      </c>
      <c r="G1452" t="str">
        <f>STANDINGS_R[[#This Row],[League]]&amp;STANDINGS_R[[#This Row],[Team]]</f>
        <v>$150 Draft Champions Feb 22 1:00 pm Lg.3747Bros B4 Hoes</v>
      </c>
    </row>
    <row r="1453" spans="1:7" x14ac:dyDescent="0.25">
      <c r="A1453">
        <v>1884</v>
      </c>
      <c r="B1453" t="s">
        <v>1646</v>
      </c>
      <c r="C1453" t="s">
        <v>1638</v>
      </c>
      <c r="D1453">
        <v>950</v>
      </c>
      <c r="E1453">
        <v>1025.5</v>
      </c>
      <c r="F1453">
        <f t="shared" si="22"/>
        <v>11</v>
      </c>
      <c r="G1453" t="str">
        <f>STANDINGS_R[[#This Row],[League]]&amp;STANDINGS_R[[#This Row],[Team]]</f>
        <v>$150 Draft Champions Feb 22 1:00 pm Lg.3747FALCONS</v>
      </c>
    </row>
    <row r="1454" spans="1:7" x14ac:dyDescent="0.25">
      <c r="A1454">
        <v>2257</v>
      </c>
      <c r="B1454" t="s">
        <v>1639</v>
      </c>
      <c r="C1454" t="s">
        <v>1638</v>
      </c>
      <c r="D1454">
        <v>918</v>
      </c>
      <c r="E1454">
        <v>660</v>
      </c>
      <c r="F1454">
        <f t="shared" si="22"/>
        <v>12</v>
      </c>
      <c r="G1454" t="str">
        <f>STANDINGS_R[[#This Row],[League]]&amp;STANDINGS_R[[#This Row],[Team]]</f>
        <v>$150 Draft Champions Feb 22 1:00 pm Lg.3747The Wild Bunch</v>
      </c>
    </row>
    <row r="1455" spans="1:7" x14ac:dyDescent="0.25">
      <c r="A1455">
        <v>2413</v>
      </c>
      <c r="B1455" t="s">
        <v>1189</v>
      </c>
      <c r="C1455" t="s">
        <v>1638</v>
      </c>
      <c r="D1455">
        <v>900</v>
      </c>
      <c r="E1455">
        <v>501</v>
      </c>
      <c r="F1455">
        <f t="shared" si="22"/>
        <v>13</v>
      </c>
      <c r="G1455" t="str">
        <f>STANDINGS_R[[#This Row],[League]]&amp;STANDINGS_R[[#This Row],[Team]]</f>
        <v>$150 Draft Champions Feb 22 1:00 pm Lg.3747Team jones</v>
      </c>
    </row>
    <row r="1456" spans="1:7" x14ac:dyDescent="0.25">
      <c r="A1456">
        <v>2689</v>
      </c>
      <c r="B1456" t="s">
        <v>1637</v>
      </c>
      <c r="C1456" t="s">
        <v>1638</v>
      </c>
      <c r="D1456">
        <v>855</v>
      </c>
      <c r="E1456">
        <v>227</v>
      </c>
      <c r="F1456">
        <f t="shared" si="22"/>
        <v>14</v>
      </c>
      <c r="G1456" t="str">
        <f>STANDINGS_R[[#This Row],[League]]&amp;STANDINGS_R[[#This Row],[Team]]</f>
        <v>$150 Draft Champions Feb 22 1:00 pm Lg.3747What's That</v>
      </c>
    </row>
    <row r="1457" spans="1:7" x14ac:dyDescent="0.25">
      <c r="A1457">
        <v>2733</v>
      </c>
      <c r="B1457" t="s">
        <v>1644</v>
      </c>
      <c r="C1457" t="s">
        <v>1638</v>
      </c>
      <c r="D1457">
        <v>844</v>
      </c>
      <c r="E1457">
        <v>180</v>
      </c>
      <c r="F1457">
        <f t="shared" si="22"/>
        <v>15</v>
      </c>
      <c r="G1457" t="str">
        <f>STANDINGS_R[[#This Row],[League]]&amp;STANDINGS_R[[#This Row],[Team]]</f>
        <v>$150 Draft Champions Feb 22 1:00 pm Lg.3747Team Durham</v>
      </c>
    </row>
    <row r="1458" spans="1:7" x14ac:dyDescent="0.25">
      <c r="A1458">
        <v>128</v>
      </c>
      <c r="B1458" t="s">
        <v>262</v>
      </c>
      <c r="C1458" t="s">
        <v>1649</v>
      </c>
      <c r="D1458">
        <v>1107</v>
      </c>
      <c r="E1458">
        <v>2784.5</v>
      </c>
      <c r="F1458">
        <f t="shared" si="22"/>
        <v>1</v>
      </c>
      <c r="G1458" t="str">
        <f>STANDINGS_R[[#This Row],[League]]&amp;STANDINGS_R[[#This Row],[Team]]</f>
        <v>$150 Draft Champions Feb 23 1:00 pm Lg.3750Tennessee Tire</v>
      </c>
    </row>
    <row r="1459" spans="1:7" x14ac:dyDescent="0.25">
      <c r="A1459">
        <v>231</v>
      </c>
      <c r="B1459" t="s">
        <v>446</v>
      </c>
      <c r="C1459" t="s">
        <v>1649</v>
      </c>
      <c r="D1459">
        <v>1088</v>
      </c>
      <c r="E1459">
        <v>2677.5</v>
      </c>
      <c r="F1459">
        <f t="shared" si="22"/>
        <v>2</v>
      </c>
      <c r="G1459" t="str">
        <f>STANDINGS_R[[#This Row],[League]]&amp;STANDINGS_R[[#This Row],[Team]]</f>
        <v>$150 Draft Champions Feb 23 1:00 pm Lg.3750Brave Warriors</v>
      </c>
    </row>
    <row r="1460" spans="1:7" x14ac:dyDescent="0.25">
      <c r="A1460">
        <v>445</v>
      </c>
      <c r="B1460" t="s">
        <v>465</v>
      </c>
      <c r="C1460" t="s">
        <v>1649</v>
      </c>
      <c r="D1460">
        <v>1060</v>
      </c>
      <c r="E1460">
        <v>2465</v>
      </c>
      <c r="F1460">
        <f t="shared" si="22"/>
        <v>3</v>
      </c>
      <c r="G1460" t="str">
        <f>STANDINGS_R[[#This Row],[League]]&amp;STANDINGS_R[[#This Row],[Team]]</f>
        <v>$150 Draft Champions Feb 23 1:00 pm Lg.3750Cape Fear Waterman</v>
      </c>
    </row>
    <row r="1461" spans="1:7" x14ac:dyDescent="0.25">
      <c r="A1461">
        <v>599</v>
      </c>
      <c r="B1461" t="s">
        <v>409</v>
      </c>
      <c r="C1461" t="s">
        <v>1649</v>
      </c>
      <c r="D1461">
        <v>1046</v>
      </c>
      <c r="E1461">
        <v>2311</v>
      </c>
      <c r="F1461">
        <f t="shared" si="22"/>
        <v>4</v>
      </c>
      <c r="G1461" t="str">
        <f>STANDINGS_R[[#This Row],[League]]&amp;STANDINGS_R[[#This Row],[Team]]</f>
        <v>$150 Draft Champions Feb 23 1:00 pm Lg.3750Perpetual Motion Squad</v>
      </c>
    </row>
    <row r="1462" spans="1:7" x14ac:dyDescent="0.25">
      <c r="A1462">
        <v>673</v>
      </c>
      <c r="B1462" t="s">
        <v>1650</v>
      </c>
      <c r="C1462" t="s">
        <v>1649</v>
      </c>
      <c r="D1462">
        <v>1039</v>
      </c>
      <c r="E1462">
        <v>2237.5</v>
      </c>
      <c r="F1462">
        <f t="shared" si="22"/>
        <v>5</v>
      </c>
      <c r="G1462" t="str">
        <f>STANDINGS_R[[#This Row],[League]]&amp;STANDINGS_R[[#This Row],[Team]]</f>
        <v>$150 Draft Champions Feb 23 1:00 pm Lg.3750Greenwave</v>
      </c>
    </row>
    <row r="1463" spans="1:7" x14ac:dyDescent="0.25">
      <c r="A1463">
        <v>742</v>
      </c>
      <c r="B1463" t="s">
        <v>1651</v>
      </c>
      <c r="C1463" t="s">
        <v>1649</v>
      </c>
      <c r="D1463">
        <v>1034</v>
      </c>
      <c r="E1463">
        <v>2166.5</v>
      </c>
      <c r="F1463">
        <f t="shared" si="22"/>
        <v>6</v>
      </c>
      <c r="G1463" t="str">
        <f>STANDINGS_R[[#This Row],[League]]&amp;STANDINGS_R[[#This Row],[Team]]</f>
        <v>$150 Draft Champions Feb 23 1:00 pm Lg.3750GimmieDat Dat</v>
      </c>
    </row>
    <row r="1464" spans="1:7" x14ac:dyDescent="0.25">
      <c r="A1464">
        <v>843</v>
      </c>
      <c r="B1464" t="s">
        <v>1655</v>
      </c>
      <c r="C1464" t="s">
        <v>1649</v>
      </c>
      <c r="D1464">
        <v>1026</v>
      </c>
      <c r="E1464">
        <v>2060.5</v>
      </c>
      <c r="F1464">
        <f t="shared" si="22"/>
        <v>7</v>
      </c>
      <c r="G1464" t="str">
        <f>STANDINGS_R[[#This Row],[League]]&amp;STANDINGS_R[[#This Row],[Team]]</f>
        <v>$150 Draft Champions Feb 23 1:00 pm Lg.3750Campbell Toe II</v>
      </c>
    </row>
    <row r="1465" spans="1:7" x14ac:dyDescent="0.25">
      <c r="A1465">
        <v>1797</v>
      </c>
      <c r="B1465" t="s">
        <v>1652</v>
      </c>
      <c r="C1465" t="s">
        <v>1649</v>
      </c>
      <c r="D1465">
        <v>958</v>
      </c>
      <c r="E1465">
        <v>1120</v>
      </c>
      <c r="F1465">
        <f t="shared" si="22"/>
        <v>8</v>
      </c>
      <c r="G1465" t="str">
        <f>STANDINGS_R[[#This Row],[League]]&amp;STANDINGS_R[[#This Row],[Team]]</f>
        <v>$150 Draft Champions Feb 23 1:00 pm Lg.3750Team Kirshblum</v>
      </c>
    </row>
    <row r="1466" spans="1:7" x14ac:dyDescent="0.25">
      <c r="A1466">
        <v>2087</v>
      </c>
      <c r="B1466" t="s">
        <v>650</v>
      </c>
      <c r="C1466" t="s">
        <v>1649</v>
      </c>
      <c r="D1466">
        <v>934</v>
      </c>
      <c r="E1466">
        <v>829.5</v>
      </c>
      <c r="F1466">
        <f t="shared" si="22"/>
        <v>9</v>
      </c>
      <c r="G1466" t="str">
        <f>STANDINGS_R[[#This Row],[League]]&amp;STANDINGS_R[[#This Row],[Team]]</f>
        <v>$150 Draft Champions Feb 23 1:00 pm Lg.3750Team Stein</v>
      </c>
    </row>
    <row r="1467" spans="1:7" x14ac:dyDescent="0.25">
      <c r="A1467">
        <v>2191</v>
      </c>
      <c r="B1467" t="s">
        <v>308</v>
      </c>
      <c r="C1467" t="s">
        <v>1649</v>
      </c>
      <c r="D1467">
        <v>923</v>
      </c>
      <c r="E1467">
        <v>717</v>
      </c>
      <c r="F1467">
        <f t="shared" si="22"/>
        <v>10</v>
      </c>
      <c r="G1467" t="str">
        <f>STANDINGS_R[[#This Row],[League]]&amp;STANDINGS_R[[#This Row],[Team]]</f>
        <v>$150 Draft Champions Feb 23 1:00 pm Lg.3750Captain Crunch 5</v>
      </c>
    </row>
    <row r="1468" spans="1:7" x14ac:dyDescent="0.25">
      <c r="A1468">
        <v>2285</v>
      </c>
      <c r="B1468" t="s">
        <v>1656</v>
      </c>
      <c r="C1468" t="s">
        <v>1649</v>
      </c>
      <c r="D1468">
        <v>914</v>
      </c>
      <c r="E1468">
        <v>626</v>
      </c>
      <c r="F1468">
        <f t="shared" si="22"/>
        <v>11</v>
      </c>
      <c r="G1468" t="str">
        <f>STANDINGS_R[[#This Row],[League]]&amp;STANDINGS_R[[#This Row],[Team]]</f>
        <v>$150 Draft Champions Feb 23 1:00 pm Lg.3750Malibu Waves 2016 (15 tm)</v>
      </c>
    </row>
    <row r="1469" spans="1:7" x14ac:dyDescent="0.25">
      <c r="A1469">
        <v>2338</v>
      </c>
      <c r="B1469" t="s">
        <v>46</v>
      </c>
      <c r="C1469" t="s">
        <v>1649</v>
      </c>
      <c r="D1469">
        <v>910</v>
      </c>
      <c r="E1469">
        <v>577.5</v>
      </c>
      <c r="F1469">
        <f t="shared" si="22"/>
        <v>12</v>
      </c>
      <c r="G1469" t="str">
        <f>STANDINGS_R[[#This Row],[League]]&amp;STANDINGS_R[[#This Row],[Team]]</f>
        <v>$150 Draft Champions Feb 23 1:00 pm Lg.3750Team Menna</v>
      </c>
    </row>
    <row r="1470" spans="1:7" x14ac:dyDescent="0.25">
      <c r="A1470">
        <v>2349</v>
      </c>
      <c r="B1470" t="s">
        <v>1653</v>
      </c>
      <c r="C1470" t="s">
        <v>1649</v>
      </c>
      <c r="D1470">
        <v>908</v>
      </c>
      <c r="E1470">
        <v>561.5</v>
      </c>
      <c r="F1470">
        <f t="shared" si="22"/>
        <v>13</v>
      </c>
      <c r="G1470" t="str">
        <f>STANDINGS_R[[#This Row],[League]]&amp;STANDINGS_R[[#This Row],[Team]]</f>
        <v>$150 Draft Champions Feb 23 1:00 pm Lg.3750P-n-C Report</v>
      </c>
    </row>
    <row r="1471" spans="1:7" x14ac:dyDescent="0.25">
      <c r="A1471">
        <v>2396</v>
      </c>
      <c r="B1471" t="s">
        <v>42</v>
      </c>
      <c r="C1471" t="s">
        <v>1649</v>
      </c>
      <c r="D1471">
        <v>902</v>
      </c>
      <c r="E1471">
        <v>514.5</v>
      </c>
      <c r="F1471">
        <f t="shared" si="22"/>
        <v>14</v>
      </c>
      <c r="G1471" t="str">
        <f>STANDINGS_R[[#This Row],[League]]&amp;STANDINGS_R[[#This Row],[Team]]</f>
        <v>$150 Draft Champions Feb 23 1:00 pm Lg.3750CAPTAIN BODGIT</v>
      </c>
    </row>
    <row r="1472" spans="1:7" x14ac:dyDescent="0.25">
      <c r="A1472">
        <v>2831</v>
      </c>
      <c r="B1472" t="s">
        <v>1657</v>
      </c>
      <c r="C1472" t="s">
        <v>1649</v>
      </c>
      <c r="D1472">
        <v>809</v>
      </c>
      <c r="E1472">
        <v>81</v>
      </c>
      <c r="F1472">
        <f t="shared" si="22"/>
        <v>15</v>
      </c>
      <c r="G1472" t="str">
        <f>STANDINGS_R[[#This Row],[League]]&amp;STANDINGS_R[[#This Row],[Team]]</f>
        <v>$150 Draft Champions Feb 23 1:00 pm Lg.3750Reverse Cowgill 0223</v>
      </c>
    </row>
    <row r="1473" spans="1:7" x14ac:dyDescent="0.25">
      <c r="A1473">
        <v>96</v>
      </c>
      <c r="B1473" t="s">
        <v>1661</v>
      </c>
      <c r="C1473" t="s">
        <v>1659</v>
      </c>
      <c r="D1473">
        <v>1114</v>
      </c>
      <c r="E1473">
        <v>2813</v>
      </c>
      <c r="F1473">
        <f t="shared" si="22"/>
        <v>1</v>
      </c>
      <c r="G1473" t="str">
        <f>STANDINGS_R[[#This Row],[League]]&amp;STANDINGS_R[[#This Row],[Team]]</f>
        <v>$150 Draft Champions Feb 23 1:00 pm Lg.3751Duda RIght Thing</v>
      </c>
    </row>
    <row r="1474" spans="1:7" x14ac:dyDescent="0.25">
      <c r="A1474">
        <v>367</v>
      </c>
      <c r="B1474" t="s">
        <v>1662</v>
      </c>
      <c r="C1474" t="s">
        <v>1659</v>
      </c>
      <c r="D1474">
        <v>1069</v>
      </c>
      <c r="E1474">
        <v>2541</v>
      </c>
      <c r="F1474">
        <f t="shared" si="22"/>
        <v>2</v>
      </c>
      <c r="G1474" t="str">
        <f>STANDINGS_R[[#This Row],[League]]&amp;STANDINGS_R[[#This Row],[Team]]</f>
        <v>$150 Draft Champions Feb 23 1:00 pm Lg.3751Beachbums</v>
      </c>
    </row>
    <row r="1475" spans="1:7" x14ac:dyDescent="0.25">
      <c r="A1475">
        <v>791</v>
      </c>
      <c r="B1475" t="s">
        <v>1666</v>
      </c>
      <c r="C1475" t="s">
        <v>1659</v>
      </c>
      <c r="D1475">
        <v>1030</v>
      </c>
      <c r="E1475">
        <v>2117</v>
      </c>
      <c r="F1475">
        <f t="shared" ref="F1475:F1538" si="23">IF(C1475=C1474,F1474+1,1)</f>
        <v>3</v>
      </c>
      <c r="G1475" t="str">
        <f>STANDINGS_R[[#This Row],[League]]&amp;STANDINGS_R[[#This Row],[Team]]</f>
        <v>$150 Draft Champions Feb 23 1:00 pm Lg.3751Big Bad Wolf</v>
      </c>
    </row>
    <row r="1476" spans="1:7" x14ac:dyDescent="0.25">
      <c r="A1476">
        <v>1047</v>
      </c>
      <c r="B1476" t="s">
        <v>1664</v>
      </c>
      <c r="C1476" t="s">
        <v>1659</v>
      </c>
      <c r="D1476">
        <v>1013</v>
      </c>
      <c r="E1476">
        <v>1865.5</v>
      </c>
      <c r="F1476">
        <f t="shared" si="23"/>
        <v>4</v>
      </c>
      <c r="G1476" t="str">
        <f>STANDINGS_R[[#This Row],[League]]&amp;STANDINGS_R[[#This Row],[Team]]</f>
        <v>$150 Draft Champions Feb 23 1:00 pm Lg.3751Pine Riders</v>
      </c>
    </row>
    <row r="1477" spans="1:7" x14ac:dyDescent="0.25">
      <c r="A1477">
        <v>1054</v>
      </c>
      <c r="B1477" t="s">
        <v>1663</v>
      </c>
      <c r="C1477" t="s">
        <v>1659</v>
      </c>
      <c r="D1477">
        <v>1013</v>
      </c>
      <c r="E1477">
        <v>1865.5</v>
      </c>
      <c r="F1477">
        <f t="shared" si="23"/>
        <v>5</v>
      </c>
      <c r="G1477" t="str">
        <f>STANDINGS_R[[#This Row],[League]]&amp;STANDINGS_R[[#This Row],[Team]]</f>
        <v>$150 Draft Champions Feb 23 1:00 pm Lg.3751Wade Boggs Style</v>
      </c>
    </row>
    <row r="1478" spans="1:7" x14ac:dyDescent="0.25">
      <c r="A1478">
        <v>1105</v>
      </c>
      <c r="B1478" t="s">
        <v>1658</v>
      </c>
      <c r="C1478" t="s">
        <v>1659</v>
      </c>
      <c r="D1478">
        <v>1009</v>
      </c>
      <c r="E1478">
        <v>1813</v>
      </c>
      <c r="F1478">
        <f t="shared" si="23"/>
        <v>6</v>
      </c>
      <c r="G1478" t="str">
        <f>STANDINGS_R[[#This Row],[League]]&amp;STANDINGS_R[[#This Row],[Team]]</f>
        <v>$150 Draft Champions Feb 23 1:00 pm Lg.3751Team Hamon</v>
      </c>
    </row>
    <row r="1479" spans="1:7" x14ac:dyDescent="0.25">
      <c r="A1479">
        <v>1291</v>
      </c>
      <c r="B1479" t="s">
        <v>455</v>
      </c>
      <c r="C1479" t="s">
        <v>1659</v>
      </c>
      <c r="D1479">
        <v>995</v>
      </c>
      <c r="E1479">
        <v>1625</v>
      </c>
      <c r="F1479">
        <f t="shared" si="23"/>
        <v>7</v>
      </c>
      <c r="G1479" t="str">
        <f>STANDINGS_R[[#This Row],[League]]&amp;STANDINGS_R[[#This Row],[Team]]</f>
        <v>$150 Draft Champions Feb 23 1:00 pm Lg.3751The Warlocks</v>
      </c>
    </row>
    <row r="1480" spans="1:7" x14ac:dyDescent="0.25">
      <c r="A1480">
        <v>1545</v>
      </c>
      <c r="B1480" t="s">
        <v>271</v>
      </c>
      <c r="C1480" t="s">
        <v>1659</v>
      </c>
      <c r="D1480">
        <v>978</v>
      </c>
      <c r="E1480">
        <v>1372</v>
      </c>
      <c r="F1480">
        <f t="shared" si="23"/>
        <v>8</v>
      </c>
      <c r="G1480" t="str">
        <f>STANDINGS_R[[#This Row],[League]]&amp;STANDINGS_R[[#This Row],[Team]]</f>
        <v>$150 Draft Champions Feb 23 1:00 pm Lg.3751Team brace</v>
      </c>
    </row>
    <row r="1481" spans="1:7" x14ac:dyDescent="0.25">
      <c r="A1481">
        <v>1589</v>
      </c>
      <c r="B1481" t="s">
        <v>592</v>
      </c>
      <c r="C1481" t="s">
        <v>1659</v>
      </c>
      <c r="D1481">
        <v>975</v>
      </c>
      <c r="E1481">
        <v>1327</v>
      </c>
      <c r="F1481">
        <f t="shared" si="23"/>
        <v>9</v>
      </c>
      <c r="G1481" t="str">
        <f>STANDINGS_R[[#This Row],[League]]&amp;STANDINGS_R[[#This Row],[Team]]</f>
        <v>$150 Draft Champions Feb 23 1:00 pm Lg.3751Team Bennette</v>
      </c>
    </row>
    <row r="1482" spans="1:7" x14ac:dyDescent="0.25">
      <c r="A1482">
        <v>1663</v>
      </c>
      <c r="B1482" t="s">
        <v>406</v>
      </c>
      <c r="C1482" t="s">
        <v>1659</v>
      </c>
      <c r="D1482">
        <v>968</v>
      </c>
      <c r="E1482">
        <v>1242</v>
      </c>
      <c r="F1482">
        <f t="shared" si="23"/>
        <v>10</v>
      </c>
      <c r="G1482" t="str">
        <f>STANDINGS_R[[#This Row],[League]]&amp;STANDINGS_R[[#This Row],[Team]]</f>
        <v>$150 Draft Champions Feb 23 1:00 pm Lg.375150 Rounds and Pray</v>
      </c>
    </row>
    <row r="1483" spans="1:7" x14ac:dyDescent="0.25">
      <c r="A1483">
        <v>1820</v>
      </c>
      <c r="B1483" t="s">
        <v>205</v>
      </c>
      <c r="C1483" t="s">
        <v>1659</v>
      </c>
      <c r="D1483">
        <v>956</v>
      </c>
      <c r="E1483">
        <v>1094.5</v>
      </c>
      <c r="F1483">
        <f t="shared" si="23"/>
        <v>11</v>
      </c>
      <c r="G1483" t="str">
        <f>STANDINGS_R[[#This Row],[League]]&amp;STANDINGS_R[[#This Row],[Team]]</f>
        <v>$150 Draft Champions Feb 23 1:00 pm Lg.3751Team Sloan</v>
      </c>
    </row>
    <row r="1484" spans="1:7" x14ac:dyDescent="0.25">
      <c r="A1484">
        <v>2115</v>
      </c>
      <c r="B1484" t="s">
        <v>1660</v>
      </c>
      <c r="C1484" t="s">
        <v>1659</v>
      </c>
      <c r="D1484">
        <v>931</v>
      </c>
      <c r="E1484">
        <v>798</v>
      </c>
      <c r="F1484">
        <f t="shared" si="23"/>
        <v>12</v>
      </c>
      <c r="G1484" t="str">
        <f>STANDINGS_R[[#This Row],[League]]&amp;STANDINGS_R[[#This Row],[Team]]</f>
        <v>$150 Draft Champions Feb 23 1:00 pm Lg.3751Sam's Club</v>
      </c>
    </row>
    <row r="1485" spans="1:7" x14ac:dyDescent="0.25">
      <c r="A1485">
        <v>2291</v>
      </c>
      <c r="B1485" t="s">
        <v>1665</v>
      </c>
      <c r="C1485" t="s">
        <v>1659</v>
      </c>
      <c r="D1485">
        <v>914</v>
      </c>
      <c r="E1485">
        <v>626</v>
      </c>
      <c r="F1485">
        <f t="shared" si="23"/>
        <v>13</v>
      </c>
      <c r="G1485" t="str">
        <f>STANDINGS_R[[#This Row],[League]]&amp;STANDINGS_R[[#This Row],[Team]]</f>
        <v>$150 Draft Champions Feb 23 1:00 pm Lg.3751Traylor Dukes</v>
      </c>
    </row>
    <row r="1486" spans="1:7" x14ac:dyDescent="0.25">
      <c r="A1486">
        <v>2645</v>
      </c>
      <c r="B1486" t="s">
        <v>1667</v>
      </c>
      <c r="C1486" t="s">
        <v>1659</v>
      </c>
      <c r="D1486">
        <v>863</v>
      </c>
      <c r="E1486">
        <v>265.5</v>
      </c>
      <c r="F1486">
        <f t="shared" si="23"/>
        <v>14</v>
      </c>
      <c r="G1486" t="str">
        <f>STANDINGS_R[[#This Row],[League]]&amp;STANDINGS_R[[#This Row],[Team]]</f>
        <v>$150 Draft Champions Feb 23 1:00 pm Lg.3751Honey Nut Berrios</v>
      </c>
    </row>
    <row r="1487" spans="1:7" x14ac:dyDescent="0.25">
      <c r="A1487">
        <v>2663</v>
      </c>
      <c r="B1487" t="s">
        <v>15</v>
      </c>
      <c r="C1487" t="s">
        <v>1659</v>
      </c>
      <c r="D1487">
        <v>859</v>
      </c>
      <c r="E1487">
        <v>249</v>
      </c>
      <c r="F1487">
        <f t="shared" si="23"/>
        <v>15</v>
      </c>
      <c r="G1487" t="str">
        <f>STANDINGS_R[[#This Row],[League]]&amp;STANDINGS_R[[#This Row],[Team]]</f>
        <v>$150 Draft Champions Feb 23 1:00 pm Lg.3751SOUTHERN IMAGE</v>
      </c>
    </row>
    <row r="1488" spans="1:7" x14ac:dyDescent="0.25">
      <c r="A1488">
        <v>558</v>
      </c>
      <c r="B1488" t="s">
        <v>1678</v>
      </c>
      <c r="C1488" t="s">
        <v>1668</v>
      </c>
      <c r="D1488">
        <v>1049</v>
      </c>
      <c r="E1488">
        <v>2346</v>
      </c>
      <c r="F1488">
        <f t="shared" si="23"/>
        <v>1</v>
      </c>
      <c r="G1488" t="str">
        <f>STANDINGS_R[[#This Row],[League]]&amp;STANDINGS_R[[#This Row],[Team]]</f>
        <v>$150 Draft Champions Feb 24 1:00 pm Lg.3753Hemmy Wawas</v>
      </c>
    </row>
    <row r="1489" spans="1:7" x14ac:dyDescent="0.25">
      <c r="A1489">
        <v>559</v>
      </c>
      <c r="B1489" t="s">
        <v>1672</v>
      </c>
      <c r="C1489" t="s">
        <v>1668</v>
      </c>
      <c r="D1489">
        <v>1049</v>
      </c>
      <c r="E1489">
        <v>2346</v>
      </c>
      <c r="F1489">
        <f t="shared" si="23"/>
        <v>2</v>
      </c>
      <c r="G1489" t="str">
        <f>STANDINGS_R[[#This Row],[League]]&amp;STANDINGS_R[[#This Row],[Team]]</f>
        <v>$150 Draft Champions Feb 24 1:00 pm Lg.3753O Pack</v>
      </c>
    </row>
    <row r="1490" spans="1:7" x14ac:dyDescent="0.25">
      <c r="A1490">
        <v>576</v>
      </c>
      <c r="B1490" t="s">
        <v>154</v>
      </c>
      <c r="C1490" t="s">
        <v>1668</v>
      </c>
      <c r="D1490">
        <v>1048</v>
      </c>
      <c r="E1490">
        <v>2333</v>
      </c>
      <c r="F1490">
        <f t="shared" si="23"/>
        <v>3</v>
      </c>
      <c r="G1490" t="str">
        <f>STANDINGS_R[[#This Row],[League]]&amp;STANDINGS_R[[#This Row],[Team]]</f>
        <v>$150 Draft Champions Feb 24 1:00 pm Lg.3753GLG20s</v>
      </c>
    </row>
    <row r="1491" spans="1:7" x14ac:dyDescent="0.25">
      <c r="A1491">
        <v>661</v>
      </c>
      <c r="B1491" t="s">
        <v>1679</v>
      </c>
      <c r="C1491" t="s">
        <v>1668</v>
      </c>
      <c r="D1491">
        <v>1040</v>
      </c>
      <c r="E1491">
        <v>2249</v>
      </c>
      <c r="F1491">
        <f t="shared" si="23"/>
        <v>4</v>
      </c>
      <c r="G1491" t="str">
        <f>STANDINGS_R[[#This Row],[League]]&amp;STANDINGS_R[[#This Row],[Team]]</f>
        <v>$150 Draft Champions Feb 24 1:00 pm Lg.3753Little Caleb DC</v>
      </c>
    </row>
    <row r="1492" spans="1:7" x14ac:dyDescent="0.25">
      <c r="A1492">
        <v>710</v>
      </c>
      <c r="B1492" t="s">
        <v>1669</v>
      </c>
      <c r="C1492" t="s">
        <v>1668</v>
      </c>
      <c r="D1492">
        <v>1037</v>
      </c>
      <c r="E1492">
        <v>2207.5</v>
      </c>
      <c r="F1492">
        <f t="shared" si="23"/>
        <v>5</v>
      </c>
      <c r="G1492" t="str">
        <f>STANDINGS_R[[#This Row],[League]]&amp;STANDINGS_R[[#This Row],[Team]]</f>
        <v>$150 Draft Champions Feb 24 1:00 pm Lg.3753The Other Guys</v>
      </c>
    </row>
    <row r="1493" spans="1:7" x14ac:dyDescent="0.25">
      <c r="A1493">
        <v>792</v>
      </c>
      <c r="B1493" t="s">
        <v>1673</v>
      </c>
      <c r="C1493" t="s">
        <v>1668</v>
      </c>
      <c r="D1493">
        <v>1030</v>
      </c>
      <c r="E1493">
        <v>2117</v>
      </c>
      <c r="F1493">
        <f t="shared" si="23"/>
        <v>6</v>
      </c>
      <c r="G1493" t="str">
        <f>STANDINGS_R[[#This Row],[League]]&amp;STANDINGS_R[[#This Row],[Team]]</f>
        <v>$150 Draft Champions Feb 24 1:00 pm Lg.3753Corked Bat Smashers</v>
      </c>
    </row>
    <row r="1494" spans="1:7" x14ac:dyDescent="0.25">
      <c r="A1494">
        <v>887</v>
      </c>
      <c r="B1494" t="s">
        <v>1674</v>
      </c>
      <c r="C1494" t="s">
        <v>1668</v>
      </c>
      <c r="D1494">
        <v>1024</v>
      </c>
      <c r="E1494">
        <v>2031</v>
      </c>
      <c r="F1494">
        <f t="shared" si="23"/>
        <v>7</v>
      </c>
      <c r="G1494" t="str">
        <f>STANDINGS_R[[#This Row],[League]]&amp;STANDINGS_R[[#This Row],[Team]]</f>
        <v>$150 Draft Champions Feb 24 1:00 pm Lg.3753Vermont Reds</v>
      </c>
    </row>
    <row r="1495" spans="1:7" x14ac:dyDescent="0.25">
      <c r="A1495">
        <v>1309</v>
      </c>
      <c r="B1495" t="s">
        <v>1676</v>
      </c>
      <c r="C1495" t="s">
        <v>1668</v>
      </c>
      <c r="D1495">
        <v>993</v>
      </c>
      <c r="E1495">
        <v>1595.5</v>
      </c>
      <c r="F1495">
        <f t="shared" si="23"/>
        <v>8</v>
      </c>
      <c r="G1495" t="str">
        <f>STANDINGS_R[[#This Row],[League]]&amp;STANDINGS_R[[#This Row],[Team]]</f>
        <v>$150 Draft Champions Feb 24 1:00 pm Lg.3753DC xxx</v>
      </c>
    </row>
    <row r="1496" spans="1:7" x14ac:dyDescent="0.25">
      <c r="A1496">
        <v>1399</v>
      </c>
      <c r="B1496" t="s">
        <v>1677</v>
      </c>
      <c r="C1496" t="s">
        <v>1668</v>
      </c>
      <c r="D1496">
        <v>987</v>
      </c>
      <c r="E1496">
        <v>1505.5</v>
      </c>
      <c r="F1496">
        <f t="shared" si="23"/>
        <v>9</v>
      </c>
      <c r="G1496" t="str">
        <f>STANDINGS_R[[#This Row],[League]]&amp;STANDINGS_R[[#This Row],[Team]]</f>
        <v>$150 Draft Champions Feb 24 1:00 pm Lg.3753Dudie Bugs</v>
      </c>
    </row>
    <row r="1497" spans="1:7" x14ac:dyDescent="0.25">
      <c r="A1497">
        <v>1413</v>
      </c>
      <c r="B1497" t="s">
        <v>1675</v>
      </c>
      <c r="C1497" t="s">
        <v>1668</v>
      </c>
      <c r="D1497">
        <v>987</v>
      </c>
      <c r="E1497">
        <v>1505.5</v>
      </c>
      <c r="F1497">
        <f t="shared" si="23"/>
        <v>10</v>
      </c>
      <c r="G1497" t="str">
        <f>STANDINGS_R[[#This Row],[League]]&amp;STANDINGS_R[[#This Row],[Team]]</f>
        <v>$150 Draft Champions Feb 24 1:00 pm Lg.3753Yard Clippings</v>
      </c>
    </row>
    <row r="1498" spans="1:7" x14ac:dyDescent="0.25">
      <c r="A1498">
        <v>2022</v>
      </c>
      <c r="B1498" t="s">
        <v>1670</v>
      </c>
      <c r="C1498" t="s">
        <v>1668</v>
      </c>
      <c r="D1498">
        <v>940</v>
      </c>
      <c r="E1498">
        <v>894</v>
      </c>
      <c r="F1498">
        <f t="shared" si="23"/>
        <v>11</v>
      </c>
      <c r="G1498" t="str">
        <f>STANDINGS_R[[#This Row],[League]]&amp;STANDINGS_R[[#This Row],[Team]]</f>
        <v>$150 Draft Champions Feb 24 1:00 pm Lg.3753UMCanes</v>
      </c>
    </row>
    <row r="1499" spans="1:7" x14ac:dyDescent="0.25">
      <c r="A1499">
        <v>2044</v>
      </c>
      <c r="B1499" t="s">
        <v>1680</v>
      </c>
      <c r="C1499" t="s">
        <v>1668</v>
      </c>
      <c r="D1499">
        <v>938</v>
      </c>
      <c r="E1499">
        <v>868.5</v>
      </c>
      <c r="F1499">
        <f t="shared" si="23"/>
        <v>12</v>
      </c>
      <c r="G1499" t="str">
        <f>STANDINGS_R[[#This Row],[League]]&amp;STANDINGS_R[[#This Row],[Team]]</f>
        <v>$150 Draft Champions Feb 24 1:00 pm Lg.3753Stoke</v>
      </c>
    </row>
    <row r="1500" spans="1:7" x14ac:dyDescent="0.25">
      <c r="A1500">
        <v>2198</v>
      </c>
      <c r="B1500" t="s">
        <v>1671</v>
      </c>
      <c r="C1500" t="s">
        <v>1668</v>
      </c>
      <c r="D1500">
        <v>923</v>
      </c>
      <c r="E1500">
        <v>717</v>
      </c>
      <c r="F1500">
        <f t="shared" si="23"/>
        <v>13</v>
      </c>
      <c r="G1500" t="str">
        <f>STANDINGS_R[[#This Row],[League]]&amp;STANDINGS_R[[#This Row],[Team]]</f>
        <v>$150 Draft Champions Feb 24 1:00 pm Lg.3753Scott's Tots</v>
      </c>
    </row>
    <row r="1501" spans="1:7" x14ac:dyDescent="0.25">
      <c r="A1501">
        <v>2434</v>
      </c>
      <c r="B1501" t="s">
        <v>195</v>
      </c>
      <c r="C1501" t="s">
        <v>1668</v>
      </c>
      <c r="D1501">
        <v>897</v>
      </c>
      <c r="E1501">
        <v>479.5</v>
      </c>
      <c r="F1501">
        <f t="shared" si="23"/>
        <v>14</v>
      </c>
      <c r="G1501" t="str">
        <f>STANDINGS_R[[#This Row],[League]]&amp;STANDINGS_R[[#This Row],[Team]]</f>
        <v>$150 Draft Champions Feb 24 1:00 pm Lg.3753Southern Comfort</v>
      </c>
    </row>
    <row r="1502" spans="1:7" x14ac:dyDescent="0.25">
      <c r="A1502">
        <v>2543</v>
      </c>
      <c r="B1502" t="s">
        <v>1681</v>
      </c>
      <c r="C1502" t="s">
        <v>1668</v>
      </c>
      <c r="D1502">
        <v>881</v>
      </c>
      <c r="E1502">
        <v>373.5</v>
      </c>
      <c r="F1502">
        <f t="shared" si="23"/>
        <v>15</v>
      </c>
      <c r="G1502" t="str">
        <f>STANDINGS_R[[#This Row],[League]]&amp;STANDINGS_R[[#This Row],[Team]]</f>
        <v>$150 Draft Champions Feb 24 1:00 pm Lg.3753Team Simone</v>
      </c>
    </row>
    <row r="1503" spans="1:7" x14ac:dyDescent="0.25">
      <c r="A1503">
        <v>404</v>
      </c>
      <c r="B1503" t="s">
        <v>1686</v>
      </c>
      <c r="C1503" t="s">
        <v>1683</v>
      </c>
      <c r="D1503">
        <v>1066</v>
      </c>
      <c r="E1503">
        <v>2512.5</v>
      </c>
      <c r="F1503">
        <f t="shared" si="23"/>
        <v>1</v>
      </c>
      <c r="G1503" t="str">
        <f>STANDINGS_R[[#This Row],[League]]&amp;STANDINGS_R[[#This Row],[Team]]</f>
        <v>$150 Draft Champions Feb 24 1:00 pm Lg.3754Unplug the Technology</v>
      </c>
    </row>
    <row r="1504" spans="1:7" x14ac:dyDescent="0.25">
      <c r="A1504">
        <v>671</v>
      </c>
      <c r="B1504" t="s">
        <v>1685</v>
      </c>
      <c r="C1504" t="s">
        <v>1683</v>
      </c>
      <c r="D1504">
        <v>1039</v>
      </c>
      <c r="E1504">
        <v>2237.5</v>
      </c>
      <c r="F1504">
        <f t="shared" si="23"/>
        <v>2</v>
      </c>
      <c r="G1504" t="str">
        <f>STANDINGS_R[[#This Row],[League]]&amp;STANDINGS_R[[#This Row],[Team]]</f>
        <v>$150 Draft Champions Feb 24 1:00 pm Lg.37544dakids</v>
      </c>
    </row>
    <row r="1505" spans="1:7" x14ac:dyDescent="0.25">
      <c r="A1505">
        <v>833</v>
      </c>
      <c r="B1505" t="s">
        <v>1688</v>
      </c>
      <c r="C1505" t="s">
        <v>1683</v>
      </c>
      <c r="D1505">
        <v>1027</v>
      </c>
      <c r="E1505">
        <v>2077</v>
      </c>
      <c r="F1505">
        <f t="shared" si="23"/>
        <v>3</v>
      </c>
      <c r="G1505" t="str">
        <f>STANDINGS_R[[#This Row],[League]]&amp;STANDINGS_R[[#This Row],[Team]]</f>
        <v>$150 Draft Champions Feb 24 1:00 pm Lg.3754Makin Babies</v>
      </c>
    </row>
    <row r="1506" spans="1:7" x14ac:dyDescent="0.25">
      <c r="A1506">
        <v>870</v>
      </c>
      <c r="B1506" t="s">
        <v>488</v>
      </c>
      <c r="C1506" t="s">
        <v>1683</v>
      </c>
      <c r="D1506">
        <v>1025</v>
      </c>
      <c r="E1506">
        <v>2045.5</v>
      </c>
      <c r="F1506">
        <f t="shared" si="23"/>
        <v>4</v>
      </c>
      <c r="G1506" t="str">
        <f>STANDINGS_R[[#This Row],[League]]&amp;STANDINGS_R[[#This Row],[Team]]</f>
        <v>$150 Draft Champions Feb 24 1:00 pm Lg.3754The AC Apocalypse</v>
      </c>
    </row>
    <row r="1507" spans="1:7" x14ac:dyDescent="0.25">
      <c r="A1507">
        <v>897</v>
      </c>
      <c r="B1507" t="s">
        <v>1682</v>
      </c>
      <c r="C1507" t="s">
        <v>1683</v>
      </c>
      <c r="D1507">
        <v>1023</v>
      </c>
      <c r="E1507">
        <v>2017.5</v>
      </c>
      <c r="F1507">
        <f t="shared" si="23"/>
        <v>5</v>
      </c>
      <c r="G1507" t="str">
        <f>STANDINGS_R[[#This Row],[League]]&amp;STANDINGS_R[[#This Row],[Team]]</f>
        <v>$150 Draft Champions Feb 24 1:00 pm Lg.3754Scratch That Itch</v>
      </c>
    </row>
    <row r="1508" spans="1:7" x14ac:dyDescent="0.25">
      <c r="A1508">
        <v>899</v>
      </c>
      <c r="B1508" t="s">
        <v>1684</v>
      </c>
      <c r="C1508" t="s">
        <v>1683</v>
      </c>
      <c r="D1508">
        <v>1022</v>
      </c>
      <c r="E1508">
        <v>2006.5</v>
      </c>
      <c r="F1508">
        <f t="shared" si="23"/>
        <v>6</v>
      </c>
      <c r="G1508" t="str">
        <f>STANDINGS_R[[#This Row],[League]]&amp;STANDINGS_R[[#This Row],[Team]]</f>
        <v>$150 Draft Champions Feb 24 1:00 pm Lg.3754Baby Bull, Cha Cha</v>
      </c>
    </row>
    <row r="1509" spans="1:7" x14ac:dyDescent="0.25">
      <c r="A1509">
        <v>951</v>
      </c>
      <c r="B1509" t="s">
        <v>1689</v>
      </c>
      <c r="C1509" t="s">
        <v>1683</v>
      </c>
      <c r="D1509">
        <v>1019</v>
      </c>
      <c r="E1509">
        <v>1965.5</v>
      </c>
      <c r="F1509">
        <f t="shared" si="23"/>
        <v>7</v>
      </c>
      <c r="G1509" t="str">
        <f>STANDINGS_R[[#This Row],[League]]&amp;STANDINGS_R[[#This Row],[Team]]</f>
        <v>$150 Draft Champions Feb 24 1:00 pm Lg.3754The Chosen Few</v>
      </c>
    </row>
    <row r="1510" spans="1:7" x14ac:dyDescent="0.25">
      <c r="A1510">
        <v>1217</v>
      </c>
      <c r="B1510" t="s">
        <v>1696</v>
      </c>
      <c r="C1510" t="s">
        <v>1683</v>
      </c>
      <c r="D1510">
        <v>1000</v>
      </c>
      <c r="E1510">
        <v>1694</v>
      </c>
      <c r="F1510">
        <f t="shared" si="23"/>
        <v>8</v>
      </c>
      <c r="G1510" t="str">
        <f>STANDINGS_R[[#This Row],[League]]&amp;STANDINGS_R[[#This Row],[Team]]</f>
        <v>$150 Draft Champions Feb 24 1:00 pm Lg.3754RickReedFanclub</v>
      </c>
    </row>
    <row r="1511" spans="1:7" x14ac:dyDescent="0.25">
      <c r="A1511">
        <v>1786</v>
      </c>
      <c r="B1511" t="s">
        <v>1694</v>
      </c>
      <c r="C1511" t="s">
        <v>1683</v>
      </c>
      <c r="D1511">
        <v>958</v>
      </c>
      <c r="E1511">
        <v>1120</v>
      </c>
      <c r="F1511">
        <f t="shared" si="23"/>
        <v>9</v>
      </c>
      <c r="G1511" t="str">
        <f>STANDINGS_R[[#This Row],[League]]&amp;STANDINGS_R[[#This Row],[Team]]</f>
        <v>$150 Draft Champions Feb 24 1:00 pm Lg.3754B.O.F.</v>
      </c>
    </row>
    <row r="1512" spans="1:7" x14ac:dyDescent="0.25">
      <c r="A1512">
        <v>1848</v>
      </c>
      <c r="B1512" t="s">
        <v>1687</v>
      </c>
      <c r="C1512" t="s">
        <v>1683</v>
      </c>
      <c r="D1512">
        <v>953</v>
      </c>
      <c r="E1512">
        <v>1059.5</v>
      </c>
      <c r="F1512">
        <f t="shared" si="23"/>
        <v>10</v>
      </c>
      <c r="G1512" t="str">
        <f>STANDINGS_R[[#This Row],[League]]&amp;STANDINGS_R[[#This Row],[Team]]</f>
        <v>$150 Draft Champions Feb 24 1:00 pm Lg.3754$hit &amp; Run</v>
      </c>
    </row>
    <row r="1513" spans="1:7" x14ac:dyDescent="0.25">
      <c r="A1513">
        <v>1936</v>
      </c>
      <c r="B1513" t="s">
        <v>1690</v>
      </c>
      <c r="C1513" t="s">
        <v>1683</v>
      </c>
      <c r="D1513">
        <v>946</v>
      </c>
      <c r="E1513">
        <v>979</v>
      </c>
      <c r="F1513">
        <f t="shared" si="23"/>
        <v>11</v>
      </c>
      <c r="G1513" t="str">
        <f>STANDINGS_R[[#This Row],[League]]&amp;STANDINGS_R[[#This Row],[Team]]</f>
        <v>$150 Draft Champions Feb 24 1:00 pm Lg.3754Stick It Up UR Pujols</v>
      </c>
    </row>
    <row r="1514" spans="1:7" x14ac:dyDescent="0.25">
      <c r="A1514">
        <v>1985</v>
      </c>
      <c r="B1514" t="s">
        <v>1693</v>
      </c>
      <c r="C1514" t="s">
        <v>1683</v>
      </c>
      <c r="D1514">
        <v>942</v>
      </c>
      <c r="E1514">
        <v>921.5</v>
      </c>
      <c r="F1514">
        <f t="shared" si="23"/>
        <v>12</v>
      </c>
      <c r="G1514" t="str">
        <f>STANDINGS_R[[#This Row],[League]]&amp;STANDINGS_R[[#This Row],[Team]]</f>
        <v>$150 Draft Champions Feb 24 1:00 pm Lg.3754ADP All Stars</v>
      </c>
    </row>
    <row r="1515" spans="1:7" x14ac:dyDescent="0.25">
      <c r="A1515">
        <v>2501</v>
      </c>
      <c r="B1515" t="s">
        <v>1691</v>
      </c>
      <c r="C1515" t="s">
        <v>1683</v>
      </c>
      <c r="D1515">
        <v>886</v>
      </c>
      <c r="E1515">
        <v>408</v>
      </c>
      <c r="F1515">
        <f t="shared" si="23"/>
        <v>13</v>
      </c>
      <c r="G1515" t="str">
        <f>STANDINGS_R[[#This Row],[League]]&amp;STANDINGS_R[[#This Row],[Team]]</f>
        <v>$150 Draft Champions Feb 24 1:00 pm Lg.3754Diamond Dogs</v>
      </c>
    </row>
    <row r="1516" spans="1:7" x14ac:dyDescent="0.25">
      <c r="A1516">
        <v>2557</v>
      </c>
      <c r="B1516" t="s">
        <v>1695</v>
      </c>
      <c r="C1516" t="s">
        <v>1683</v>
      </c>
      <c r="D1516">
        <v>878</v>
      </c>
      <c r="E1516">
        <v>351.5</v>
      </c>
      <c r="F1516">
        <f t="shared" si="23"/>
        <v>14</v>
      </c>
      <c r="G1516" t="str">
        <f>STANDINGS_R[[#This Row],[League]]&amp;STANDINGS_R[[#This Row],[Team]]</f>
        <v>$150 Draft Champions Feb 24 1:00 pm Lg.37543 of Paper 2 of Coin</v>
      </c>
    </row>
    <row r="1517" spans="1:7" x14ac:dyDescent="0.25">
      <c r="A1517">
        <v>2865</v>
      </c>
      <c r="B1517" t="s">
        <v>1692</v>
      </c>
      <c r="C1517" t="s">
        <v>1683</v>
      </c>
      <c r="D1517">
        <v>784</v>
      </c>
      <c r="E1517">
        <v>46.5</v>
      </c>
      <c r="F1517">
        <f t="shared" si="23"/>
        <v>15</v>
      </c>
      <c r="G1517" t="str">
        <f>STANDINGS_R[[#This Row],[League]]&amp;STANDINGS_R[[#This Row],[Team]]</f>
        <v>$150 Draft Champions Feb 24 1:00 pm Lg.3754Kitten in a top hat</v>
      </c>
    </row>
    <row r="1518" spans="1:7" x14ac:dyDescent="0.25">
      <c r="A1518">
        <v>437</v>
      </c>
      <c r="B1518" t="s">
        <v>1705</v>
      </c>
      <c r="C1518" t="s">
        <v>1698</v>
      </c>
      <c r="D1518">
        <v>1061</v>
      </c>
      <c r="E1518">
        <v>2471.5</v>
      </c>
      <c r="F1518">
        <f t="shared" si="23"/>
        <v>1</v>
      </c>
      <c r="G1518" t="str">
        <f>STANDINGS_R[[#This Row],[League]]&amp;STANDINGS_R[[#This Row],[Team]]</f>
        <v>$150 Draft Champions Feb 24 1:00 pm Lg.3757Bronx Yankees (DC10)</v>
      </c>
    </row>
    <row r="1519" spans="1:7" x14ac:dyDescent="0.25">
      <c r="A1519">
        <v>470</v>
      </c>
      <c r="B1519" t="s">
        <v>1697</v>
      </c>
      <c r="C1519" t="s">
        <v>1698</v>
      </c>
      <c r="D1519">
        <v>1058</v>
      </c>
      <c r="E1519">
        <v>2443</v>
      </c>
      <c r="F1519">
        <f t="shared" si="23"/>
        <v>2</v>
      </c>
      <c r="G1519" t="str">
        <f>STANDINGS_R[[#This Row],[League]]&amp;STANDINGS_R[[#This Row],[Team]]</f>
        <v>$150 Draft Champions Feb 24 1:00 pm Lg.3757Team Bajer</v>
      </c>
    </row>
    <row r="1520" spans="1:7" x14ac:dyDescent="0.25">
      <c r="A1520">
        <v>488</v>
      </c>
      <c r="B1520" t="s">
        <v>1702</v>
      </c>
      <c r="C1520" t="s">
        <v>1698</v>
      </c>
      <c r="D1520">
        <v>1056</v>
      </c>
      <c r="E1520">
        <v>2426.5</v>
      </c>
      <c r="F1520">
        <f t="shared" si="23"/>
        <v>3</v>
      </c>
      <c r="G1520" t="str">
        <f>STANDINGS_R[[#This Row],[League]]&amp;STANDINGS_R[[#This Row],[Team]]</f>
        <v>$150 Draft Champions Feb 24 1:00 pm Lg.3757Team colvin</v>
      </c>
    </row>
    <row r="1521" spans="1:7" x14ac:dyDescent="0.25">
      <c r="A1521">
        <v>734</v>
      </c>
      <c r="B1521" t="s">
        <v>1700</v>
      </c>
      <c r="C1521" t="s">
        <v>1698</v>
      </c>
      <c r="D1521">
        <v>1035</v>
      </c>
      <c r="E1521">
        <v>2178.5</v>
      </c>
      <c r="F1521">
        <f t="shared" si="23"/>
        <v>4</v>
      </c>
      <c r="G1521" t="str">
        <f>STANDINGS_R[[#This Row],[League]]&amp;STANDINGS_R[[#This Row],[Team]]</f>
        <v>$150 Draft Champions Feb 24 1:00 pm Lg.3757Team Moronese</v>
      </c>
    </row>
    <row r="1522" spans="1:7" x14ac:dyDescent="0.25">
      <c r="A1522">
        <v>874</v>
      </c>
      <c r="B1522" t="s">
        <v>1710</v>
      </c>
      <c r="C1522" t="s">
        <v>1698</v>
      </c>
      <c r="D1522">
        <v>1024</v>
      </c>
      <c r="E1522">
        <v>2031</v>
      </c>
      <c r="F1522">
        <f t="shared" si="23"/>
        <v>5</v>
      </c>
      <c r="G1522" t="str">
        <f>STANDINGS_R[[#This Row],[League]]&amp;STANDINGS_R[[#This Row],[Team]]</f>
        <v>$150 Draft Champions Feb 24 1:00 pm Lg.3757Fink's All-Stars</v>
      </c>
    </row>
    <row r="1523" spans="1:7" x14ac:dyDescent="0.25">
      <c r="A1523">
        <v>1080</v>
      </c>
      <c r="B1523" t="s">
        <v>1709</v>
      </c>
      <c r="C1523" t="s">
        <v>1698</v>
      </c>
      <c r="D1523">
        <v>1010</v>
      </c>
      <c r="E1523">
        <v>1827.5</v>
      </c>
      <c r="F1523">
        <f t="shared" si="23"/>
        <v>6</v>
      </c>
      <c r="G1523" t="str">
        <f>STANDINGS_R[[#This Row],[League]]&amp;STANDINGS_R[[#This Row],[Team]]</f>
        <v>$150 Draft Champions Feb 24 1:00 pm Lg.3757Boof Bonser</v>
      </c>
    </row>
    <row r="1524" spans="1:7" x14ac:dyDescent="0.25">
      <c r="A1524">
        <v>1345</v>
      </c>
      <c r="B1524" t="s">
        <v>530</v>
      </c>
      <c r="C1524" t="s">
        <v>1698</v>
      </c>
      <c r="D1524">
        <v>991</v>
      </c>
      <c r="E1524">
        <v>1562</v>
      </c>
      <c r="F1524">
        <f t="shared" si="23"/>
        <v>7</v>
      </c>
      <c r="G1524" t="str">
        <f>STANDINGS_R[[#This Row],[League]]&amp;STANDINGS_R[[#This Row],[Team]]</f>
        <v>$150 Draft Champions Feb 24 1:00 pm Lg.3757Diamond King</v>
      </c>
    </row>
    <row r="1525" spans="1:7" x14ac:dyDescent="0.25">
      <c r="A1525">
        <v>1384</v>
      </c>
      <c r="B1525" t="s">
        <v>1699</v>
      </c>
      <c r="C1525" t="s">
        <v>1698</v>
      </c>
      <c r="D1525">
        <v>988</v>
      </c>
      <c r="E1525">
        <v>1521.5</v>
      </c>
      <c r="F1525">
        <f t="shared" si="23"/>
        <v>8</v>
      </c>
      <c r="G1525" t="str">
        <f>STANDINGS_R[[#This Row],[League]]&amp;STANDINGS_R[[#This Row],[Team]]</f>
        <v>$150 Draft Champions Feb 24 1:00 pm Lg.3757Frank the Tank</v>
      </c>
    </row>
    <row r="1526" spans="1:7" x14ac:dyDescent="0.25">
      <c r="A1526">
        <v>1769</v>
      </c>
      <c r="B1526" t="s">
        <v>1707</v>
      </c>
      <c r="C1526" t="s">
        <v>1698</v>
      </c>
      <c r="D1526">
        <v>960</v>
      </c>
      <c r="E1526">
        <v>1147.5</v>
      </c>
      <c r="F1526">
        <f t="shared" si="23"/>
        <v>9</v>
      </c>
      <c r="G1526" t="str">
        <f>STANDINGS_R[[#This Row],[League]]&amp;STANDINGS_R[[#This Row],[Team]]</f>
        <v>$150 Draft Champions Feb 24 1:00 pm Lg.3757Team Garrison</v>
      </c>
    </row>
    <row r="1527" spans="1:7" x14ac:dyDescent="0.25">
      <c r="A1527">
        <v>1862</v>
      </c>
      <c r="B1527" t="s">
        <v>326</v>
      </c>
      <c r="C1527" t="s">
        <v>1698</v>
      </c>
      <c r="D1527">
        <v>952</v>
      </c>
      <c r="E1527">
        <v>1048</v>
      </c>
      <c r="F1527">
        <f t="shared" si="23"/>
        <v>10</v>
      </c>
      <c r="G1527" t="str">
        <f>STANDINGS_R[[#This Row],[League]]&amp;STANDINGS_R[[#This Row],[Team]]</f>
        <v>$150 Draft Champions Feb 24 1:00 pm Lg.3757Corsairs</v>
      </c>
    </row>
    <row r="1528" spans="1:7" x14ac:dyDescent="0.25">
      <c r="A1528">
        <v>2120</v>
      </c>
      <c r="B1528" t="s">
        <v>1708</v>
      </c>
      <c r="C1528" t="s">
        <v>1698</v>
      </c>
      <c r="D1528">
        <v>930</v>
      </c>
      <c r="E1528">
        <v>788.5</v>
      </c>
      <c r="F1528">
        <f t="shared" si="23"/>
        <v>11</v>
      </c>
      <c r="G1528" t="str">
        <f>STANDINGS_R[[#This Row],[League]]&amp;STANDINGS_R[[#This Row],[Team]]</f>
        <v>$150 Draft Champions Feb 24 1:00 pm Lg.3757#WWRHD</v>
      </c>
    </row>
    <row r="1529" spans="1:7" x14ac:dyDescent="0.25">
      <c r="A1529">
        <v>2352</v>
      </c>
      <c r="B1529" t="s">
        <v>1703</v>
      </c>
      <c r="C1529" t="s">
        <v>1698</v>
      </c>
      <c r="D1529">
        <v>908</v>
      </c>
      <c r="E1529">
        <v>561.5</v>
      </c>
      <c r="F1529">
        <f t="shared" si="23"/>
        <v>12</v>
      </c>
      <c r="G1529" t="str">
        <f>STANDINGS_R[[#This Row],[League]]&amp;STANDINGS_R[[#This Row],[Team]]</f>
        <v>$150 Draft Champions Feb 24 1:00 pm Lg.3757Team Myers</v>
      </c>
    </row>
    <row r="1530" spans="1:7" x14ac:dyDescent="0.25">
      <c r="A1530">
        <v>2580</v>
      </c>
      <c r="B1530" t="s">
        <v>1706</v>
      </c>
      <c r="C1530" t="s">
        <v>1698</v>
      </c>
      <c r="D1530">
        <v>875</v>
      </c>
      <c r="E1530">
        <v>331</v>
      </c>
      <c r="F1530">
        <f t="shared" si="23"/>
        <v>13</v>
      </c>
      <c r="G1530" t="str">
        <f>STANDINGS_R[[#This Row],[League]]&amp;STANDINGS_R[[#This Row],[Team]]</f>
        <v>$150 Draft Champions Feb 24 1:00 pm Lg.3757Sam's Club 2</v>
      </c>
    </row>
    <row r="1531" spans="1:7" x14ac:dyDescent="0.25">
      <c r="A1531">
        <v>2620</v>
      </c>
      <c r="B1531" t="s">
        <v>1704</v>
      </c>
      <c r="C1531" t="s">
        <v>1698</v>
      </c>
      <c r="D1531">
        <v>868</v>
      </c>
      <c r="E1531">
        <v>290.5</v>
      </c>
      <c r="F1531">
        <f t="shared" si="23"/>
        <v>14</v>
      </c>
      <c r="G1531" t="str">
        <f>STANDINGS_R[[#This Row],[League]]&amp;STANDINGS_R[[#This Row],[Team]]</f>
        <v>$150 Draft Champions Feb 24 1:00 pm Lg.3757Bullwinkle's Meese</v>
      </c>
    </row>
    <row r="1532" spans="1:7" x14ac:dyDescent="0.25">
      <c r="A1532">
        <v>2828</v>
      </c>
      <c r="B1532" t="s">
        <v>1701</v>
      </c>
      <c r="C1532" t="s">
        <v>1698</v>
      </c>
      <c r="D1532">
        <v>810</v>
      </c>
      <c r="E1532">
        <v>84.5</v>
      </c>
      <c r="F1532">
        <f t="shared" si="23"/>
        <v>15</v>
      </c>
      <c r="G1532" t="str">
        <f>STANDINGS_R[[#This Row],[League]]&amp;STANDINGS_R[[#This Row],[Team]]</f>
        <v>$150 Draft Champions Feb 24 1:00 pm Lg.3757Party</v>
      </c>
    </row>
    <row r="1533" spans="1:7" x14ac:dyDescent="0.25">
      <c r="A1533">
        <v>112</v>
      </c>
      <c r="B1533" t="s">
        <v>1713</v>
      </c>
      <c r="C1533" t="s">
        <v>1712</v>
      </c>
      <c r="D1533">
        <v>1111</v>
      </c>
      <c r="E1533">
        <v>2802</v>
      </c>
      <c r="F1533">
        <f t="shared" si="23"/>
        <v>1</v>
      </c>
      <c r="G1533" t="str">
        <f>STANDINGS_R[[#This Row],[League]]&amp;STANDINGS_R[[#This Row],[Team]]</f>
        <v>$150 Draft Champions Feb 25 1:00 pm Lg.3762Stupendous Man</v>
      </c>
    </row>
    <row r="1534" spans="1:7" x14ac:dyDescent="0.25">
      <c r="A1534">
        <v>161</v>
      </c>
      <c r="B1534" t="s">
        <v>1711</v>
      </c>
      <c r="C1534" t="s">
        <v>1712</v>
      </c>
      <c r="D1534">
        <v>1100</v>
      </c>
      <c r="E1534">
        <v>2746.5</v>
      </c>
      <c r="F1534">
        <f t="shared" si="23"/>
        <v>2</v>
      </c>
      <c r="G1534" t="str">
        <f>STANDINGS_R[[#This Row],[League]]&amp;STANDINGS_R[[#This Row],[Team]]</f>
        <v>$150 Draft Champions Feb 25 1:00 pm Lg.3762Big Mama Blues</v>
      </c>
    </row>
    <row r="1535" spans="1:7" x14ac:dyDescent="0.25">
      <c r="A1535">
        <v>288</v>
      </c>
      <c r="B1535" t="s">
        <v>1714</v>
      </c>
      <c r="C1535" t="s">
        <v>1712</v>
      </c>
      <c r="D1535">
        <v>1080</v>
      </c>
      <c r="E1535">
        <v>2626</v>
      </c>
      <c r="F1535">
        <f t="shared" si="23"/>
        <v>3</v>
      </c>
      <c r="G1535" t="str">
        <f>STANDINGS_R[[#This Row],[League]]&amp;STANDINGS_R[[#This Row],[Team]]</f>
        <v>$150 Draft Champions Feb 25 1:00 pm Lg.3762Thebeau 8</v>
      </c>
    </row>
    <row r="1536" spans="1:7" x14ac:dyDescent="0.25">
      <c r="A1536">
        <v>451</v>
      </c>
      <c r="B1536" t="s">
        <v>1717</v>
      </c>
      <c r="C1536" t="s">
        <v>1712</v>
      </c>
      <c r="D1536">
        <v>1059</v>
      </c>
      <c r="E1536">
        <v>2454.5</v>
      </c>
      <c r="F1536">
        <f t="shared" si="23"/>
        <v>4</v>
      </c>
      <c r="G1536" t="str">
        <f>STANDINGS_R[[#This Row],[League]]&amp;STANDINGS_R[[#This Row],[Team]]</f>
        <v>$150 Draft Champions Feb 25 1:00 pm Lg.3762Abner Doubleplay</v>
      </c>
    </row>
    <row r="1537" spans="1:7" x14ac:dyDescent="0.25">
      <c r="A1537">
        <v>1306</v>
      </c>
      <c r="B1537" t="s">
        <v>478</v>
      </c>
      <c r="C1537" t="s">
        <v>1712</v>
      </c>
      <c r="D1537">
        <v>994</v>
      </c>
      <c r="E1537">
        <v>1611.5</v>
      </c>
      <c r="F1537">
        <f t="shared" si="23"/>
        <v>5</v>
      </c>
      <c r="G1537" t="str">
        <f>STANDINGS_R[[#This Row],[League]]&amp;STANDINGS_R[[#This Row],[Team]]</f>
        <v>$150 Draft Champions Feb 25 1:00 pm Lg.3762Thing 7</v>
      </c>
    </row>
    <row r="1538" spans="1:7" x14ac:dyDescent="0.25">
      <c r="A1538">
        <v>1498</v>
      </c>
      <c r="B1538" t="s">
        <v>313</v>
      </c>
      <c r="C1538" t="s">
        <v>1712</v>
      </c>
      <c r="D1538">
        <v>981</v>
      </c>
      <c r="E1538">
        <v>1417.5</v>
      </c>
      <c r="F1538">
        <f t="shared" si="23"/>
        <v>6</v>
      </c>
      <c r="G1538" t="str">
        <f>STANDINGS_R[[#This Row],[League]]&amp;STANDINGS_R[[#This Row],[Team]]</f>
        <v>$150 Draft Champions Feb 25 1:00 pm Lg.3762The Barbarian Horde</v>
      </c>
    </row>
    <row r="1539" spans="1:7" x14ac:dyDescent="0.25">
      <c r="A1539">
        <v>1535</v>
      </c>
      <c r="B1539" t="s">
        <v>1720</v>
      </c>
      <c r="C1539" t="s">
        <v>1712</v>
      </c>
      <c r="D1539">
        <v>978</v>
      </c>
      <c r="E1539">
        <v>1372</v>
      </c>
      <c r="F1539">
        <f t="shared" ref="F1539:F1602" si="24">IF(C1539=C1538,F1538+1,1)</f>
        <v>7</v>
      </c>
      <c r="G1539" t="str">
        <f>STANDINGS_R[[#This Row],[League]]&amp;STANDINGS_R[[#This Row],[Team]]</f>
        <v>$150 Draft Champions Feb 25 1:00 pm Lg.3762Dunsmuir Pushers</v>
      </c>
    </row>
    <row r="1540" spans="1:7" x14ac:dyDescent="0.25">
      <c r="A1540">
        <v>1832</v>
      </c>
      <c r="B1540" t="s">
        <v>1719</v>
      </c>
      <c r="C1540" t="s">
        <v>1712</v>
      </c>
      <c r="D1540">
        <v>955</v>
      </c>
      <c r="E1540">
        <v>1084</v>
      </c>
      <c r="F1540">
        <f t="shared" si="24"/>
        <v>8</v>
      </c>
      <c r="G1540" t="str">
        <f>STANDINGS_R[[#This Row],[League]]&amp;STANDINGS_R[[#This Row],[Team]]</f>
        <v>$150 Draft Champions Feb 25 1:00 pm Lg.3762We Doolittle Betts</v>
      </c>
    </row>
    <row r="1541" spans="1:7" x14ac:dyDescent="0.25">
      <c r="A1541">
        <v>2254</v>
      </c>
      <c r="B1541" t="s">
        <v>1718</v>
      </c>
      <c r="C1541" t="s">
        <v>1712</v>
      </c>
      <c r="D1541">
        <v>918</v>
      </c>
      <c r="E1541">
        <v>660</v>
      </c>
      <c r="F1541">
        <f t="shared" si="24"/>
        <v>9</v>
      </c>
      <c r="G1541" t="str">
        <f>STANDINGS_R[[#This Row],[League]]&amp;STANDINGS_R[[#This Row],[Team]]</f>
        <v>$150 Draft Champions Feb 25 1:00 pm Lg.3762Moz Boyz 16</v>
      </c>
    </row>
    <row r="1542" spans="1:7" x14ac:dyDescent="0.25">
      <c r="A1542">
        <v>2256</v>
      </c>
      <c r="B1542" t="s">
        <v>1715</v>
      </c>
      <c r="C1542" t="s">
        <v>1712</v>
      </c>
      <c r="D1542">
        <v>918</v>
      </c>
      <c r="E1542">
        <v>660</v>
      </c>
      <c r="F1542">
        <f t="shared" si="24"/>
        <v>10</v>
      </c>
      <c r="G1542" t="str">
        <f>STANDINGS_R[[#This Row],[League]]&amp;STANDINGS_R[[#This Row],[Team]]</f>
        <v>$150 Draft Champions Feb 25 1:00 pm Lg.3762The Grandy Man Can</v>
      </c>
    </row>
    <row r="1543" spans="1:7" x14ac:dyDescent="0.25">
      <c r="A1543">
        <v>2316</v>
      </c>
      <c r="B1543" t="s">
        <v>1722</v>
      </c>
      <c r="C1543" t="s">
        <v>1712</v>
      </c>
      <c r="D1543">
        <v>911</v>
      </c>
      <c r="E1543">
        <v>591.5</v>
      </c>
      <c r="F1543">
        <f t="shared" si="24"/>
        <v>11</v>
      </c>
      <c r="G1543" t="str">
        <f>STANDINGS_R[[#This Row],[League]]&amp;STANDINGS_R[[#This Row],[Team]]</f>
        <v>$150 Draft Champions Feb 25 1:00 pm Lg.3762Clever Team Name2</v>
      </c>
    </row>
    <row r="1544" spans="1:7" x14ac:dyDescent="0.25">
      <c r="A1544">
        <v>2345</v>
      </c>
      <c r="B1544" t="s">
        <v>1723</v>
      </c>
      <c r="C1544" t="s">
        <v>1712</v>
      </c>
      <c r="D1544">
        <v>908</v>
      </c>
      <c r="E1544">
        <v>561.5</v>
      </c>
      <c r="F1544">
        <f t="shared" si="24"/>
        <v>12</v>
      </c>
      <c r="G1544" t="str">
        <f>STANDINGS_R[[#This Row],[League]]&amp;STANDINGS_R[[#This Row],[Team]]</f>
        <v>$150 Draft Champions Feb 25 1:00 pm Lg.37621st to 3rd</v>
      </c>
    </row>
    <row r="1545" spans="1:7" x14ac:dyDescent="0.25">
      <c r="A1545">
        <v>2360</v>
      </c>
      <c r="B1545" t="s">
        <v>1716</v>
      </c>
      <c r="C1545" t="s">
        <v>1712</v>
      </c>
      <c r="D1545">
        <v>907</v>
      </c>
      <c r="E1545">
        <v>549.5</v>
      </c>
      <c r="F1545">
        <f t="shared" si="24"/>
        <v>13</v>
      </c>
      <c r="G1545" t="str">
        <f>STANDINGS_R[[#This Row],[League]]&amp;STANDINGS_R[[#This Row],[Team]]</f>
        <v>$150 Draft Champions Feb 25 1:00 pm Lg.3762Lollygaggers DC3</v>
      </c>
    </row>
    <row r="1546" spans="1:7" x14ac:dyDescent="0.25">
      <c r="A1546">
        <v>2820</v>
      </c>
      <c r="B1546" t="s">
        <v>1721</v>
      </c>
      <c r="C1546" t="s">
        <v>1712</v>
      </c>
      <c r="D1546">
        <v>814</v>
      </c>
      <c r="E1546">
        <v>93.5</v>
      </c>
      <c r="F1546">
        <f t="shared" si="24"/>
        <v>14</v>
      </c>
      <c r="G1546" t="str">
        <f>STANDINGS_R[[#This Row],[League]]&amp;STANDINGS_R[[#This Row],[Team]]</f>
        <v>$150 Draft Champions Feb 25 1:00 pm Lg.3762Young Guns</v>
      </c>
    </row>
    <row r="1547" spans="1:7" x14ac:dyDescent="0.25">
      <c r="A1547">
        <v>2880</v>
      </c>
      <c r="B1547" t="s">
        <v>93</v>
      </c>
      <c r="C1547" t="s">
        <v>1712</v>
      </c>
      <c r="D1547">
        <v>770</v>
      </c>
      <c r="E1547">
        <v>32</v>
      </c>
      <c r="F1547">
        <f t="shared" si="24"/>
        <v>15</v>
      </c>
      <c r="G1547" t="str">
        <f>STANDINGS_R[[#This Row],[League]]&amp;STANDINGS_R[[#This Row],[Team]]</f>
        <v>$150 Draft Champions Feb 25 1:00 pm Lg.3762Fantasy Favale</v>
      </c>
    </row>
    <row r="1548" spans="1:7" x14ac:dyDescent="0.25">
      <c r="A1548">
        <v>86</v>
      </c>
      <c r="B1548" t="s">
        <v>75</v>
      </c>
      <c r="C1548" t="s">
        <v>1724</v>
      </c>
      <c r="D1548">
        <v>1117</v>
      </c>
      <c r="E1548">
        <v>2824</v>
      </c>
      <c r="F1548">
        <f t="shared" si="24"/>
        <v>1</v>
      </c>
      <c r="G1548" t="str">
        <f>STANDINGS_R[[#This Row],[League]]&amp;STANDINGS_R[[#This Row],[Team]]</f>
        <v>$150 Draft Champions Feb 25 1:00 pm Lg.3768Millertime2</v>
      </c>
    </row>
    <row r="1549" spans="1:7" x14ac:dyDescent="0.25">
      <c r="A1549">
        <v>486</v>
      </c>
      <c r="B1549" t="s">
        <v>1006</v>
      </c>
      <c r="C1549" t="s">
        <v>1724</v>
      </c>
      <c r="D1549">
        <v>1056</v>
      </c>
      <c r="E1549">
        <v>2426.5</v>
      </c>
      <c r="F1549">
        <f t="shared" si="24"/>
        <v>2</v>
      </c>
      <c r="G1549" t="str">
        <f>STANDINGS_R[[#This Row],[League]]&amp;STANDINGS_R[[#This Row],[Team]]</f>
        <v>$150 Draft Champions Feb 25 1:00 pm Lg.3768Team Lambach</v>
      </c>
    </row>
    <row r="1550" spans="1:7" x14ac:dyDescent="0.25">
      <c r="A1550">
        <v>601</v>
      </c>
      <c r="B1550" t="s">
        <v>1726</v>
      </c>
      <c r="C1550" t="s">
        <v>1724</v>
      </c>
      <c r="D1550">
        <v>1046</v>
      </c>
      <c r="E1550">
        <v>2311</v>
      </c>
      <c r="F1550">
        <f t="shared" si="24"/>
        <v>3</v>
      </c>
      <c r="G1550" t="str">
        <f>STANDINGS_R[[#This Row],[League]]&amp;STANDINGS_R[[#This Row],[Team]]</f>
        <v>$150 Draft Champions Feb 25 1:00 pm Lg.3768Street Justice</v>
      </c>
    </row>
    <row r="1551" spans="1:7" x14ac:dyDescent="0.25">
      <c r="A1551">
        <v>738</v>
      </c>
      <c r="B1551" t="s">
        <v>1728</v>
      </c>
      <c r="C1551" t="s">
        <v>1724</v>
      </c>
      <c r="D1551">
        <v>1034</v>
      </c>
      <c r="E1551">
        <v>2166.5</v>
      </c>
      <c r="F1551">
        <f t="shared" si="24"/>
        <v>4</v>
      </c>
      <c r="G1551" t="str">
        <f>STANDINGS_R[[#This Row],[League]]&amp;STANDINGS_R[[#This Row],[Team]]</f>
        <v>$150 Draft Champions Feb 25 1:00 pm Lg.3768Books</v>
      </c>
    </row>
    <row r="1552" spans="1:7" x14ac:dyDescent="0.25">
      <c r="A1552">
        <v>832</v>
      </c>
      <c r="B1552" t="s">
        <v>197</v>
      </c>
      <c r="C1552" t="s">
        <v>1724</v>
      </c>
      <c r="D1552">
        <v>1027</v>
      </c>
      <c r="E1552">
        <v>2077</v>
      </c>
      <c r="F1552">
        <f t="shared" si="24"/>
        <v>5</v>
      </c>
      <c r="G1552" t="str">
        <f>STANDINGS_R[[#This Row],[League]]&amp;STANDINGS_R[[#This Row],[Team]]</f>
        <v>$150 Draft Champions Feb 25 1:00 pm Lg.3768Macho Lobsters</v>
      </c>
    </row>
    <row r="1553" spans="1:7" x14ac:dyDescent="0.25">
      <c r="A1553">
        <v>847</v>
      </c>
      <c r="B1553" t="s">
        <v>1729</v>
      </c>
      <c r="C1553" t="s">
        <v>1724</v>
      </c>
      <c r="D1553">
        <v>1026</v>
      </c>
      <c r="E1553">
        <v>2060.5</v>
      </c>
      <c r="F1553">
        <f t="shared" si="24"/>
        <v>6</v>
      </c>
      <c r="G1553" t="str">
        <f>STANDINGS_R[[#This Row],[League]]&amp;STANDINGS_R[[#This Row],[Team]]</f>
        <v>$150 Draft Champions Feb 25 1:00 pm Lg.3768GAS ATTACK!</v>
      </c>
    </row>
    <row r="1554" spans="1:7" x14ac:dyDescent="0.25">
      <c r="A1554">
        <v>1355</v>
      </c>
      <c r="B1554" t="s">
        <v>16</v>
      </c>
      <c r="C1554" t="s">
        <v>1724</v>
      </c>
      <c r="D1554">
        <v>991</v>
      </c>
      <c r="E1554">
        <v>1562</v>
      </c>
      <c r="F1554">
        <f t="shared" si="24"/>
        <v>7</v>
      </c>
      <c r="G1554" t="str">
        <f>STANDINGS_R[[#This Row],[League]]&amp;STANDINGS_R[[#This Row],[Team]]</f>
        <v>$150 Draft Champions Feb 25 1:00 pm Lg.3768Team Phan</v>
      </c>
    </row>
    <row r="1555" spans="1:7" x14ac:dyDescent="0.25">
      <c r="A1555">
        <v>1359</v>
      </c>
      <c r="B1555" t="s">
        <v>1730</v>
      </c>
      <c r="C1555" t="s">
        <v>1724</v>
      </c>
      <c r="D1555">
        <v>990</v>
      </c>
      <c r="E1555">
        <v>1548.5</v>
      </c>
      <c r="F1555">
        <f t="shared" si="24"/>
        <v>8</v>
      </c>
      <c r="G1555" t="str">
        <f>STANDINGS_R[[#This Row],[League]]&amp;STANDINGS_R[[#This Row],[Team]]</f>
        <v>$150 Draft Champions Feb 25 1:00 pm Lg.3768PRAGMATIC</v>
      </c>
    </row>
    <row r="1556" spans="1:7" x14ac:dyDescent="0.25">
      <c r="A1556">
        <v>1594</v>
      </c>
      <c r="B1556" t="s">
        <v>1732</v>
      </c>
      <c r="C1556" t="s">
        <v>1724</v>
      </c>
      <c r="D1556">
        <v>974</v>
      </c>
      <c r="E1556">
        <v>1314</v>
      </c>
      <c r="F1556">
        <f t="shared" si="24"/>
        <v>9</v>
      </c>
      <c r="G1556" t="str">
        <f>STANDINGS_R[[#This Row],[League]]&amp;STANDINGS_R[[#This Row],[Team]]</f>
        <v>$150 Draft Champions Feb 25 1:00 pm Lg.3768Charger Bar 7</v>
      </c>
    </row>
    <row r="1557" spans="1:7" x14ac:dyDescent="0.25">
      <c r="A1557">
        <v>1711</v>
      </c>
      <c r="B1557" t="s">
        <v>1731</v>
      </c>
      <c r="C1557" t="s">
        <v>1724</v>
      </c>
      <c r="D1557">
        <v>964</v>
      </c>
      <c r="E1557">
        <v>1196</v>
      </c>
      <c r="F1557">
        <f t="shared" si="24"/>
        <v>10</v>
      </c>
      <c r="G1557" t="str">
        <f>STANDINGS_R[[#This Row],[League]]&amp;STANDINGS_R[[#This Row],[Team]]</f>
        <v>$150 Draft Champions Feb 25 1:00 pm Lg.3768ChrisnLiv</v>
      </c>
    </row>
    <row r="1558" spans="1:7" x14ac:dyDescent="0.25">
      <c r="A1558">
        <v>2177</v>
      </c>
      <c r="B1558" t="s">
        <v>1725</v>
      </c>
      <c r="C1558" t="s">
        <v>1724</v>
      </c>
      <c r="D1558">
        <v>925</v>
      </c>
      <c r="E1558">
        <v>740</v>
      </c>
      <c r="F1558">
        <f t="shared" si="24"/>
        <v>11</v>
      </c>
      <c r="G1558" t="str">
        <f>STANDINGS_R[[#This Row],[League]]&amp;STANDINGS_R[[#This Row],[Team]]</f>
        <v>$150 Draft Champions Feb 25 1:00 pm Lg.3768World Powers</v>
      </c>
    </row>
    <row r="1559" spans="1:7" x14ac:dyDescent="0.25">
      <c r="A1559">
        <v>2322</v>
      </c>
      <c r="B1559" t="s">
        <v>1658</v>
      </c>
      <c r="C1559" t="s">
        <v>1724</v>
      </c>
      <c r="D1559">
        <v>911</v>
      </c>
      <c r="E1559">
        <v>591.5</v>
      </c>
      <c r="F1559">
        <f t="shared" si="24"/>
        <v>12</v>
      </c>
      <c r="G1559" t="str">
        <f>STANDINGS_R[[#This Row],[League]]&amp;STANDINGS_R[[#This Row],[Team]]</f>
        <v>$150 Draft Champions Feb 25 1:00 pm Lg.3768Team Hamon</v>
      </c>
    </row>
    <row r="1560" spans="1:7" x14ac:dyDescent="0.25">
      <c r="A1560">
        <v>2482</v>
      </c>
      <c r="B1560" t="s">
        <v>1727</v>
      </c>
      <c r="C1560" t="s">
        <v>1724</v>
      </c>
      <c r="D1560">
        <v>889</v>
      </c>
      <c r="E1560">
        <v>428</v>
      </c>
      <c r="F1560">
        <f t="shared" si="24"/>
        <v>13</v>
      </c>
      <c r="G1560" t="str">
        <f>STANDINGS_R[[#This Row],[League]]&amp;STANDINGS_R[[#This Row],[Team]]</f>
        <v>$150 Draft Champions Feb 25 1:00 pm Lg.3768It's Clobberintime!</v>
      </c>
    </row>
    <row r="1561" spans="1:7" x14ac:dyDescent="0.25">
      <c r="A1561">
        <v>2525</v>
      </c>
      <c r="B1561" t="s">
        <v>1071</v>
      </c>
      <c r="C1561" t="s">
        <v>1724</v>
      </c>
      <c r="D1561">
        <v>883</v>
      </c>
      <c r="E1561">
        <v>386</v>
      </c>
      <c r="F1561">
        <f t="shared" si="24"/>
        <v>14</v>
      </c>
      <c r="G1561" t="str">
        <f>STANDINGS_R[[#This Row],[League]]&amp;STANDINGS_R[[#This Row],[Team]]</f>
        <v>$150 Draft Champions Feb 25 1:00 pm Lg.3768Team Reed</v>
      </c>
    </row>
    <row r="1562" spans="1:7" x14ac:dyDescent="0.25">
      <c r="A1562">
        <v>2675</v>
      </c>
      <c r="B1562" t="s">
        <v>1733</v>
      </c>
      <c r="C1562" t="s">
        <v>1724</v>
      </c>
      <c r="D1562">
        <v>857</v>
      </c>
      <c r="E1562">
        <v>238.5</v>
      </c>
      <c r="F1562">
        <f t="shared" si="24"/>
        <v>15</v>
      </c>
      <c r="G1562" t="str">
        <f>STANDINGS_R[[#This Row],[League]]&amp;STANDINGS_R[[#This Row],[Team]]</f>
        <v>$150 Draft Champions Feb 25 1:00 pm Lg.3768Yu Choo Dee</v>
      </c>
    </row>
    <row r="1563" spans="1:7" x14ac:dyDescent="0.25">
      <c r="A1563">
        <v>360</v>
      </c>
      <c r="B1563" t="s">
        <v>187</v>
      </c>
      <c r="C1563" t="s">
        <v>1735</v>
      </c>
      <c r="D1563">
        <v>1070</v>
      </c>
      <c r="E1563">
        <v>2548.5</v>
      </c>
      <c r="F1563">
        <f t="shared" si="24"/>
        <v>1</v>
      </c>
      <c r="G1563" t="str">
        <f>STANDINGS_R[[#This Row],[League]]&amp;STANDINGS_R[[#This Row],[Team]]</f>
        <v>$150 Draft Champions Feb 26 1:00 pm Lg.3770August Legion II</v>
      </c>
    </row>
    <row r="1564" spans="1:7" x14ac:dyDescent="0.25">
      <c r="A1564">
        <v>453</v>
      </c>
      <c r="B1564" t="s">
        <v>527</v>
      </c>
      <c r="C1564" t="s">
        <v>1735</v>
      </c>
      <c r="D1564">
        <v>1059</v>
      </c>
      <c r="E1564">
        <v>2454.5</v>
      </c>
      <c r="F1564">
        <f t="shared" si="24"/>
        <v>2</v>
      </c>
      <c r="G1564" t="str">
        <f>STANDINGS_R[[#This Row],[League]]&amp;STANDINGS_R[[#This Row],[Team]]</f>
        <v>$150 Draft Champions Feb 26 1:00 pm Lg.3770Hurlers</v>
      </c>
    </row>
    <row r="1565" spans="1:7" x14ac:dyDescent="0.25">
      <c r="A1565">
        <v>805</v>
      </c>
      <c r="B1565" t="s">
        <v>1734</v>
      </c>
      <c r="C1565" t="s">
        <v>1735</v>
      </c>
      <c r="D1565">
        <v>1029</v>
      </c>
      <c r="E1565">
        <v>2105.5</v>
      </c>
      <c r="F1565">
        <f t="shared" si="24"/>
        <v>3</v>
      </c>
      <c r="G1565" t="str">
        <f>STANDINGS_R[[#This Row],[League]]&amp;STANDINGS_R[[#This Row],[Team]]</f>
        <v>$150 Draft Champions Feb 26 1:00 pm Lg.3770Medlen with my Trout</v>
      </c>
    </row>
    <row r="1566" spans="1:7" x14ac:dyDescent="0.25">
      <c r="A1566">
        <v>924</v>
      </c>
      <c r="B1566" t="s">
        <v>311</v>
      </c>
      <c r="C1566" t="s">
        <v>1735</v>
      </c>
      <c r="D1566">
        <v>1020</v>
      </c>
      <c r="E1566">
        <v>1980.5</v>
      </c>
      <c r="F1566">
        <f t="shared" si="24"/>
        <v>4</v>
      </c>
      <c r="G1566" t="str">
        <f>STANDINGS_R[[#This Row],[League]]&amp;STANDINGS_R[[#This Row],[Team]]</f>
        <v>$150 Draft Champions Feb 26 1:00 pm Lg.3770Blazing Gunz</v>
      </c>
    </row>
    <row r="1567" spans="1:7" x14ac:dyDescent="0.25">
      <c r="A1567">
        <v>1083</v>
      </c>
      <c r="B1567" t="s">
        <v>1740</v>
      </c>
      <c r="C1567" t="s">
        <v>1735</v>
      </c>
      <c r="D1567">
        <v>1010</v>
      </c>
      <c r="E1567">
        <v>1827.5</v>
      </c>
      <c r="F1567">
        <f t="shared" si="24"/>
        <v>5</v>
      </c>
      <c r="G1567" t="str">
        <f>STANDINGS_R[[#This Row],[League]]&amp;STANDINGS_R[[#This Row],[Team]]</f>
        <v>$150 Draft Champions Feb 26 1:00 pm Lg.3770Mad Bum All-Stars</v>
      </c>
    </row>
    <row r="1568" spans="1:7" x14ac:dyDescent="0.25">
      <c r="A1568">
        <v>1104</v>
      </c>
      <c r="B1568" t="s">
        <v>592</v>
      </c>
      <c r="C1568" t="s">
        <v>1735</v>
      </c>
      <c r="D1568">
        <v>1009</v>
      </c>
      <c r="E1568">
        <v>1813</v>
      </c>
      <c r="F1568">
        <f t="shared" si="24"/>
        <v>6</v>
      </c>
      <c r="G1568" t="str">
        <f>STANDINGS_R[[#This Row],[League]]&amp;STANDINGS_R[[#This Row],[Team]]</f>
        <v>$150 Draft Champions Feb 26 1:00 pm Lg.3770Team Bennette</v>
      </c>
    </row>
    <row r="1569" spans="1:7" x14ac:dyDescent="0.25">
      <c r="A1569">
        <v>1303</v>
      </c>
      <c r="B1569" t="s">
        <v>686</v>
      </c>
      <c r="C1569" t="s">
        <v>1735</v>
      </c>
      <c r="D1569">
        <v>994</v>
      </c>
      <c r="E1569">
        <v>1611.5</v>
      </c>
      <c r="F1569">
        <f t="shared" si="24"/>
        <v>7</v>
      </c>
      <c r="G1569" t="str">
        <f>STANDINGS_R[[#This Row],[League]]&amp;STANDINGS_R[[#This Row],[Team]]</f>
        <v>$150 Draft Champions Feb 26 1:00 pm Lg.3770Team Liebman</v>
      </c>
    </row>
    <row r="1570" spans="1:7" x14ac:dyDescent="0.25">
      <c r="A1570">
        <v>1329</v>
      </c>
      <c r="B1570" t="s">
        <v>1736</v>
      </c>
      <c r="C1570" t="s">
        <v>1735</v>
      </c>
      <c r="D1570">
        <v>992</v>
      </c>
      <c r="E1570">
        <v>1578</v>
      </c>
      <c r="F1570">
        <f t="shared" si="24"/>
        <v>8</v>
      </c>
      <c r="G1570" t="str">
        <f>STANDINGS_R[[#This Row],[League]]&amp;STANDINGS_R[[#This Row],[Team]]</f>
        <v>$150 Draft Champions Feb 26 1:00 pm Lg.3770Campy39</v>
      </c>
    </row>
    <row r="1571" spans="1:7" x14ac:dyDescent="0.25">
      <c r="A1571">
        <v>1499</v>
      </c>
      <c r="B1571" t="s">
        <v>1737</v>
      </c>
      <c r="C1571" t="s">
        <v>1735</v>
      </c>
      <c r="D1571">
        <v>981</v>
      </c>
      <c r="E1571">
        <v>1417.5</v>
      </c>
      <c r="F1571">
        <f t="shared" si="24"/>
        <v>9</v>
      </c>
      <c r="G1571" t="str">
        <f>STANDINGS_R[[#This Row],[League]]&amp;STANDINGS_R[[#This Row],[Team]]</f>
        <v>$150 Draft Champions Feb 26 1:00 pm Lg.3770Thebeau 9</v>
      </c>
    </row>
    <row r="1572" spans="1:7" x14ac:dyDescent="0.25">
      <c r="A1572">
        <v>1512</v>
      </c>
      <c r="B1572" t="s">
        <v>1739</v>
      </c>
      <c r="C1572" t="s">
        <v>1735</v>
      </c>
      <c r="D1572">
        <v>980</v>
      </c>
      <c r="E1572">
        <v>1400.5</v>
      </c>
      <c r="F1572">
        <f t="shared" si="24"/>
        <v>10</v>
      </c>
      <c r="G1572" t="str">
        <f>STANDINGS_R[[#This Row],[League]]&amp;STANDINGS_R[[#This Row],[Team]]</f>
        <v>$150 Draft Champions Feb 26 1:00 pm Lg.3770Old School Players-2</v>
      </c>
    </row>
    <row r="1573" spans="1:7" x14ac:dyDescent="0.25">
      <c r="A1573">
        <v>2014</v>
      </c>
      <c r="B1573" t="s">
        <v>479</v>
      </c>
      <c r="C1573" t="s">
        <v>1735</v>
      </c>
      <c r="D1573">
        <v>940</v>
      </c>
      <c r="E1573">
        <v>894</v>
      </c>
      <c r="F1573">
        <f t="shared" si="24"/>
        <v>11</v>
      </c>
      <c r="G1573" t="str">
        <f>STANDINGS_R[[#This Row],[League]]&amp;STANDINGS_R[[#This Row],[Team]]</f>
        <v>$150 Draft Champions Feb 26 1:00 pm Lg.3770FrozenRopes</v>
      </c>
    </row>
    <row r="1574" spans="1:7" x14ac:dyDescent="0.25">
      <c r="A1574">
        <v>2289</v>
      </c>
      <c r="B1574" t="s">
        <v>27</v>
      </c>
      <c r="C1574" t="s">
        <v>1735</v>
      </c>
      <c r="D1574">
        <v>914</v>
      </c>
      <c r="E1574">
        <v>626</v>
      </c>
      <c r="F1574">
        <f t="shared" si="24"/>
        <v>12</v>
      </c>
      <c r="G1574" t="str">
        <f>STANDINGS_R[[#This Row],[League]]&amp;STANDINGS_R[[#This Row],[Team]]</f>
        <v>$150 Draft Champions Feb 26 1:00 pm Lg.3770Team Brady</v>
      </c>
    </row>
    <row r="1575" spans="1:7" x14ac:dyDescent="0.25">
      <c r="A1575">
        <v>2346</v>
      </c>
      <c r="B1575" t="s">
        <v>1738</v>
      </c>
      <c r="C1575" t="s">
        <v>1735</v>
      </c>
      <c r="D1575">
        <v>908</v>
      </c>
      <c r="E1575">
        <v>561.5</v>
      </c>
      <c r="F1575">
        <f t="shared" si="24"/>
        <v>13</v>
      </c>
      <c r="G1575" t="str">
        <f>STANDINGS_R[[#This Row],[League]]&amp;STANDINGS_R[[#This Row],[Team]]</f>
        <v>$150 Draft Champions Feb 26 1:00 pm Lg.3770Aardvarks of Doom</v>
      </c>
    </row>
    <row r="1576" spans="1:7" x14ac:dyDescent="0.25">
      <c r="A1576">
        <v>2410</v>
      </c>
      <c r="B1576" t="s">
        <v>1741</v>
      </c>
      <c r="C1576" t="s">
        <v>1735</v>
      </c>
      <c r="D1576">
        <v>900</v>
      </c>
      <c r="E1576">
        <v>501</v>
      </c>
      <c r="F1576">
        <f t="shared" si="24"/>
        <v>14</v>
      </c>
      <c r="G1576" t="str">
        <f>STANDINGS_R[[#This Row],[League]]&amp;STANDINGS_R[[#This Row],[Team]]</f>
        <v>$150 Draft Champions Feb 26 1:00 pm Lg.3770Sherm</v>
      </c>
    </row>
    <row r="1577" spans="1:7" x14ac:dyDescent="0.25">
      <c r="A1577">
        <v>2457</v>
      </c>
      <c r="B1577" t="s">
        <v>1742</v>
      </c>
      <c r="C1577" t="s">
        <v>1735</v>
      </c>
      <c r="D1577">
        <v>893</v>
      </c>
      <c r="E1577">
        <v>458.5</v>
      </c>
      <c r="F1577">
        <f t="shared" si="24"/>
        <v>15</v>
      </c>
      <c r="G1577" t="str">
        <f>STANDINGS_R[[#This Row],[League]]&amp;STANDINGS_R[[#This Row],[Team]]</f>
        <v>$150 Draft Champions Feb 26 1:00 pm Lg.3770The Lester of Two Evils</v>
      </c>
    </row>
    <row r="1578" spans="1:7" x14ac:dyDescent="0.25">
      <c r="A1578">
        <v>5</v>
      </c>
      <c r="B1578" t="s">
        <v>201</v>
      </c>
      <c r="C1578" t="s">
        <v>1744</v>
      </c>
      <c r="D1578">
        <v>1179</v>
      </c>
      <c r="E1578">
        <v>2906</v>
      </c>
      <c r="F1578">
        <f t="shared" si="24"/>
        <v>1</v>
      </c>
      <c r="G1578" t="str">
        <f>STANDINGS_R[[#This Row],[League]]&amp;STANDINGS_R[[#This Row],[Team]]</f>
        <v>$150 Draft Champions Feb 26 1:00 pm Lg.3772Los Pterodactyls</v>
      </c>
    </row>
    <row r="1579" spans="1:7" x14ac:dyDescent="0.25">
      <c r="A1579">
        <v>11</v>
      </c>
      <c r="B1579" t="s">
        <v>1743</v>
      </c>
      <c r="C1579" t="s">
        <v>1744</v>
      </c>
      <c r="D1579">
        <v>1167</v>
      </c>
      <c r="E1579">
        <v>2900</v>
      </c>
      <c r="F1579">
        <f t="shared" si="24"/>
        <v>2</v>
      </c>
      <c r="G1579" t="str">
        <f>STANDINGS_R[[#This Row],[League]]&amp;STANDINGS_R[[#This Row],[Team]]</f>
        <v>$150 Draft Champions Feb 26 1:00 pm Lg.3772zima.........</v>
      </c>
    </row>
    <row r="1580" spans="1:7" x14ac:dyDescent="0.25">
      <c r="A1580">
        <v>757</v>
      </c>
      <c r="B1580" t="s">
        <v>1746</v>
      </c>
      <c r="C1580" t="s">
        <v>1744</v>
      </c>
      <c r="D1580">
        <v>1033</v>
      </c>
      <c r="E1580">
        <v>2152</v>
      </c>
      <c r="F1580">
        <f t="shared" si="24"/>
        <v>3</v>
      </c>
      <c r="G1580" t="str">
        <f>STANDINGS_R[[#This Row],[League]]&amp;STANDINGS_R[[#This Row],[Team]]</f>
        <v>$150 Draft Champions Feb 26 1:00 pm Lg.3772Hinkie</v>
      </c>
    </row>
    <row r="1581" spans="1:7" x14ac:dyDescent="0.25">
      <c r="A1581">
        <v>819</v>
      </c>
      <c r="B1581" t="s">
        <v>1747</v>
      </c>
      <c r="C1581" t="s">
        <v>1744</v>
      </c>
      <c r="D1581">
        <v>1028</v>
      </c>
      <c r="E1581">
        <v>2091</v>
      </c>
      <c r="F1581">
        <f t="shared" si="24"/>
        <v>4</v>
      </c>
      <c r="G1581" t="str">
        <f>STANDINGS_R[[#This Row],[League]]&amp;STANDINGS_R[[#This Row],[Team]]</f>
        <v>$150 Draft Champions Feb 26 1:00 pm Lg.3772Donkey Teeth</v>
      </c>
    </row>
    <row r="1582" spans="1:7" x14ac:dyDescent="0.25">
      <c r="A1582">
        <v>942</v>
      </c>
      <c r="B1582" t="s">
        <v>1749</v>
      </c>
      <c r="C1582" t="s">
        <v>1744</v>
      </c>
      <c r="D1582">
        <v>1019</v>
      </c>
      <c r="E1582">
        <v>1965.5</v>
      </c>
      <c r="F1582">
        <f t="shared" si="24"/>
        <v>5</v>
      </c>
      <c r="G1582" t="str">
        <f>STANDINGS_R[[#This Row],[League]]&amp;STANDINGS_R[[#This Row],[Team]]</f>
        <v>$150 Draft Champions Feb 26 1:00 pm Lg.3772Jack and Jordan 3</v>
      </c>
    </row>
    <row r="1583" spans="1:7" x14ac:dyDescent="0.25">
      <c r="A1583">
        <v>1371</v>
      </c>
      <c r="B1583" t="s">
        <v>1748</v>
      </c>
      <c r="C1583" t="s">
        <v>1744</v>
      </c>
      <c r="D1583">
        <v>989</v>
      </c>
      <c r="E1583">
        <v>1536</v>
      </c>
      <c r="F1583">
        <f t="shared" si="24"/>
        <v>6</v>
      </c>
      <c r="G1583" t="str">
        <f>STANDINGS_R[[#This Row],[League]]&amp;STANDINGS_R[[#This Row],[Team]]</f>
        <v>$150 Draft Champions Feb 26 1:00 pm Lg.3772Buzzard Bob's</v>
      </c>
    </row>
    <row r="1584" spans="1:7" x14ac:dyDescent="0.25">
      <c r="A1584">
        <v>1514</v>
      </c>
      <c r="B1584" t="s">
        <v>1745</v>
      </c>
      <c r="C1584" t="s">
        <v>1744</v>
      </c>
      <c r="D1584">
        <v>980</v>
      </c>
      <c r="E1584">
        <v>1400.5</v>
      </c>
      <c r="F1584">
        <f t="shared" si="24"/>
        <v>7</v>
      </c>
      <c r="G1584" t="str">
        <f>STANDINGS_R[[#This Row],[League]]&amp;STANDINGS_R[[#This Row],[Team]]</f>
        <v>$150 Draft Champions Feb 26 1:00 pm Lg.3772Philadelphia Punishers</v>
      </c>
    </row>
    <row r="1585" spans="1:7" x14ac:dyDescent="0.25">
      <c r="A1585">
        <v>1524</v>
      </c>
      <c r="B1585" t="s">
        <v>1751</v>
      </c>
      <c r="C1585" t="s">
        <v>1744</v>
      </c>
      <c r="D1585">
        <v>979</v>
      </c>
      <c r="E1585">
        <v>1386</v>
      </c>
      <c r="F1585">
        <f t="shared" si="24"/>
        <v>8</v>
      </c>
      <c r="G1585" t="str">
        <f>STANDINGS_R[[#This Row],[League]]&amp;STANDINGS_R[[#This Row],[Team]]</f>
        <v>$150 Draft Champions Feb 26 1:00 pm Lg.3772Skank Trance V</v>
      </c>
    </row>
    <row r="1586" spans="1:7" x14ac:dyDescent="0.25">
      <c r="A1586">
        <v>1666</v>
      </c>
      <c r="B1586" t="s">
        <v>1754</v>
      </c>
      <c r="C1586" t="s">
        <v>1744</v>
      </c>
      <c r="D1586">
        <v>968</v>
      </c>
      <c r="E1586">
        <v>1242</v>
      </c>
      <c r="F1586">
        <f t="shared" si="24"/>
        <v>9</v>
      </c>
      <c r="G1586" t="str">
        <f>STANDINGS_R[[#This Row],[League]]&amp;STANDINGS_R[[#This Row],[Team]]</f>
        <v>$150 Draft Champions Feb 26 1:00 pm Lg.3772Dookie McGee v6 - $150</v>
      </c>
    </row>
    <row r="1587" spans="1:7" x14ac:dyDescent="0.25">
      <c r="A1587">
        <v>1722</v>
      </c>
      <c r="B1587" t="s">
        <v>1750</v>
      </c>
      <c r="C1587" t="s">
        <v>1744</v>
      </c>
      <c r="D1587">
        <v>964</v>
      </c>
      <c r="E1587">
        <v>1196</v>
      </c>
      <c r="F1587">
        <f t="shared" si="24"/>
        <v>10</v>
      </c>
      <c r="G1587" t="str">
        <f>STANDINGS_R[[#This Row],[League]]&amp;STANDINGS_R[[#This Row],[Team]]</f>
        <v>$150 Draft Champions Feb 26 1:00 pm Lg.3772Tons of Fun</v>
      </c>
    </row>
    <row r="1588" spans="1:7" x14ac:dyDescent="0.25">
      <c r="A1588">
        <v>1877</v>
      </c>
      <c r="B1588" t="s">
        <v>1756</v>
      </c>
      <c r="C1588" t="s">
        <v>1744</v>
      </c>
      <c r="D1588">
        <v>951</v>
      </c>
      <c r="E1588">
        <v>1035.5</v>
      </c>
      <c r="F1588">
        <f t="shared" si="24"/>
        <v>11</v>
      </c>
      <c r="G1588" t="str">
        <f>STANDINGS_R[[#This Row],[League]]&amp;STANDINGS_R[[#This Row],[Team]]</f>
        <v>$150 Draft Champions Feb 26 1:00 pm Lg.3772Roger That</v>
      </c>
    </row>
    <row r="1589" spans="1:7" x14ac:dyDescent="0.25">
      <c r="A1589">
        <v>2511</v>
      </c>
      <c r="B1589" t="s">
        <v>1752</v>
      </c>
      <c r="C1589" t="s">
        <v>1744</v>
      </c>
      <c r="D1589">
        <v>885</v>
      </c>
      <c r="E1589">
        <v>399.5</v>
      </c>
      <c r="F1589">
        <f t="shared" si="24"/>
        <v>12</v>
      </c>
      <c r="G1589" t="str">
        <f>STANDINGS_R[[#This Row],[League]]&amp;STANDINGS_R[[#This Row],[Team]]</f>
        <v>$150 Draft Champions Feb 26 1:00 pm Lg.3772Inspector Gadget</v>
      </c>
    </row>
    <row r="1590" spans="1:7" x14ac:dyDescent="0.25">
      <c r="A1590">
        <v>2561</v>
      </c>
      <c r="B1590" t="s">
        <v>1753</v>
      </c>
      <c r="C1590" t="s">
        <v>1744</v>
      </c>
      <c r="D1590">
        <v>878</v>
      </c>
      <c r="E1590">
        <v>351.5</v>
      </c>
      <c r="F1590">
        <f t="shared" si="24"/>
        <v>13</v>
      </c>
      <c r="G1590" t="str">
        <f>STANDINGS_R[[#This Row],[League]]&amp;STANDINGS_R[[#This Row],[Team]]</f>
        <v>$150 Draft Champions Feb 26 1:00 pm Lg.3772Reuben Kinkaid fan club</v>
      </c>
    </row>
    <row r="1591" spans="1:7" x14ac:dyDescent="0.25">
      <c r="A1591">
        <v>2777</v>
      </c>
      <c r="B1591" t="s">
        <v>1755</v>
      </c>
      <c r="C1591" t="s">
        <v>1744</v>
      </c>
      <c r="D1591">
        <v>831</v>
      </c>
      <c r="E1591">
        <v>135.5</v>
      </c>
      <c r="F1591">
        <f t="shared" si="24"/>
        <v>14</v>
      </c>
      <c r="G1591" t="str">
        <f>STANDINGS_R[[#This Row],[League]]&amp;STANDINGS_R[[#This Row],[Team]]</f>
        <v>$150 Draft Champions Feb 26 1:00 pm Lg.3772The Evil Empire</v>
      </c>
    </row>
    <row r="1592" spans="1:7" x14ac:dyDescent="0.25">
      <c r="A1592">
        <v>2908</v>
      </c>
      <c r="B1592" t="s">
        <v>321</v>
      </c>
      <c r="C1592" t="s">
        <v>1744</v>
      </c>
      <c r="D1592">
        <v>678</v>
      </c>
      <c r="E1592">
        <v>4</v>
      </c>
      <c r="F1592">
        <f t="shared" si="24"/>
        <v>15</v>
      </c>
      <c r="G1592" t="str">
        <f>STANDINGS_R[[#This Row],[League]]&amp;STANDINGS_R[[#This Row],[Team]]</f>
        <v>$150 Draft Champions Feb 26 1:00 pm Lg.3772JoeMorgan</v>
      </c>
    </row>
    <row r="1593" spans="1:7" x14ac:dyDescent="0.25">
      <c r="A1593">
        <v>432</v>
      </c>
      <c r="B1593" t="s">
        <v>1526</v>
      </c>
      <c r="C1593" t="s">
        <v>1758</v>
      </c>
      <c r="D1593">
        <v>1062</v>
      </c>
      <c r="E1593">
        <v>2477.5</v>
      </c>
      <c r="F1593">
        <f t="shared" si="24"/>
        <v>1</v>
      </c>
      <c r="G1593" t="str">
        <f>STANDINGS_R[[#This Row],[League]]&amp;STANDINGS_R[[#This Row],[Team]]</f>
        <v>$150 Draft Champions Feb 27 1:00 pm Lg.3775Jack Keefe</v>
      </c>
    </row>
    <row r="1594" spans="1:7" x14ac:dyDescent="0.25">
      <c r="A1594">
        <v>618</v>
      </c>
      <c r="B1594" t="s">
        <v>1766</v>
      </c>
      <c r="C1594" t="s">
        <v>1758</v>
      </c>
      <c r="D1594">
        <v>1044</v>
      </c>
      <c r="E1594">
        <v>2291</v>
      </c>
      <c r="F1594">
        <f t="shared" si="24"/>
        <v>2</v>
      </c>
      <c r="G1594" t="str">
        <f>STANDINGS_R[[#This Row],[League]]&amp;STANDINGS_R[[#This Row],[Team]]</f>
        <v>$150 Draft Champions Feb 27 1:00 pm Lg.3775BugEaters2</v>
      </c>
    </row>
    <row r="1595" spans="1:7" x14ac:dyDescent="0.25">
      <c r="A1595">
        <v>635</v>
      </c>
      <c r="B1595" t="s">
        <v>1760</v>
      </c>
      <c r="C1595" t="s">
        <v>1758</v>
      </c>
      <c r="D1595">
        <v>1042</v>
      </c>
      <c r="E1595">
        <v>2276.5</v>
      </c>
      <c r="F1595">
        <f t="shared" si="24"/>
        <v>3</v>
      </c>
      <c r="G1595" t="str">
        <f>STANDINGS_R[[#This Row],[League]]&amp;STANDINGS_R[[#This Row],[Team]]</f>
        <v>$150 Draft Champions Feb 27 1:00 pm Lg.3775Team Blasetti</v>
      </c>
    </row>
    <row r="1596" spans="1:7" x14ac:dyDescent="0.25">
      <c r="A1596">
        <v>704</v>
      </c>
      <c r="B1596" t="s">
        <v>1762</v>
      </c>
      <c r="C1596" t="s">
        <v>1758</v>
      </c>
      <c r="D1596">
        <v>1037</v>
      </c>
      <c r="E1596">
        <v>2207.5</v>
      </c>
      <c r="F1596">
        <f t="shared" si="24"/>
        <v>4</v>
      </c>
      <c r="G1596" t="str">
        <f>STANDINGS_R[[#This Row],[League]]&amp;STANDINGS_R[[#This Row],[Team]]</f>
        <v>$150 Draft Champions Feb 27 1:00 pm Lg.3775Kockoa Kong</v>
      </c>
    </row>
    <row r="1597" spans="1:7" x14ac:dyDescent="0.25">
      <c r="A1597">
        <v>765</v>
      </c>
      <c r="B1597" t="s">
        <v>1757</v>
      </c>
      <c r="C1597" t="s">
        <v>1758</v>
      </c>
      <c r="D1597">
        <v>1033</v>
      </c>
      <c r="E1597">
        <v>2152</v>
      </c>
      <c r="F1597">
        <f t="shared" si="24"/>
        <v>5</v>
      </c>
      <c r="G1597" t="str">
        <f>STANDINGS_R[[#This Row],[League]]&amp;STANDINGS_R[[#This Row],[Team]]</f>
        <v>$150 Draft Champions Feb 27 1:00 pm Lg.3775White Russians</v>
      </c>
    </row>
    <row r="1598" spans="1:7" x14ac:dyDescent="0.25">
      <c r="A1598">
        <v>990</v>
      </c>
      <c r="B1598" t="s">
        <v>1768</v>
      </c>
      <c r="C1598" t="s">
        <v>1758</v>
      </c>
      <c r="D1598">
        <v>1016</v>
      </c>
      <c r="E1598">
        <v>1915.5</v>
      </c>
      <c r="F1598">
        <f t="shared" si="24"/>
        <v>6</v>
      </c>
      <c r="G1598" t="str">
        <f>STANDINGS_R[[#This Row],[League]]&amp;STANDINGS_R[[#This Row],[Team]]</f>
        <v>$150 Draft Champions Feb 27 1:00 pm Lg.37752016 Champ</v>
      </c>
    </row>
    <row r="1599" spans="1:7" x14ac:dyDescent="0.25">
      <c r="A1599">
        <v>1125</v>
      </c>
      <c r="B1599" t="s">
        <v>1761</v>
      </c>
      <c r="C1599" t="s">
        <v>1758</v>
      </c>
      <c r="D1599">
        <v>1006</v>
      </c>
      <c r="E1599">
        <v>1780</v>
      </c>
      <c r="F1599">
        <f t="shared" si="24"/>
        <v>7</v>
      </c>
      <c r="G1599" t="str">
        <f>STANDINGS_R[[#This Row],[League]]&amp;STANDINGS_R[[#This Row],[Team]]</f>
        <v>$150 Draft Champions Feb 27 1:00 pm Lg.3775BALL &amp; CHAIN</v>
      </c>
    </row>
    <row r="1600" spans="1:7" x14ac:dyDescent="0.25">
      <c r="A1600">
        <v>1508</v>
      </c>
      <c r="B1600" t="s">
        <v>1764</v>
      </c>
      <c r="C1600" t="s">
        <v>1758</v>
      </c>
      <c r="D1600">
        <v>980</v>
      </c>
      <c r="E1600">
        <v>1400.5</v>
      </c>
      <c r="F1600">
        <f t="shared" si="24"/>
        <v>8</v>
      </c>
      <c r="G1600" t="str">
        <f>STANDINGS_R[[#This Row],[League]]&amp;STANDINGS_R[[#This Row],[Team]]</f>
        <v>$150 Draft Champions Feb 27 1:00 pm Lg.3775Cedar Saisons</v>
      </c>
    </row>
    <row r="1601" spans="1:7" x14ac:dyDescent="0.25">
      <c r="A1601">
        <v>1515</v>
      </c>
      <c r="B1601" t="s">
        <v>1763</v>
      </c>
      <c r="C1601" t="s">
        <v>1758</v>
      </c>
      <c r="D1601">
        <v>980</v>
      </c>
      <c r="E1601">
        <v>1400.5</v>
      </c>
      <c r="F1601">
        <f t="shared" si="24"/>
        <v>9</v>
      </c>
      <c r="G1601" t="str">
        <f>STANDINGS_R[[#This Row],[League]]&amp;STANDINGS_R[[#This Row],[Team]]</f>
        <v>$150 Draft Champions Feb 27 1:00 pm Lg.3775Richie Tenenbaum</v>
      </c>
    </row>
    <row r="1602" spans="1:7" x14ac:dyDescent="0.25">
      <c r="A1602">
        <v>1560</v>
      </c>
      <c r="B1602" t="s">
        <v>1759</v>
      </c>
      <c r="C1602" t="s">
        <v>1758</v>
      </c>
      <c r="D1602">
        <v>977</v>
      </c>
      <c r="E1602">
        <v>1357.5</v>
      </c>
      <c r="F1602">
        <f t="shared" si="24"/>
        <v>10</v>
      </c>
      <c r="G1602" t="str">
        <f>STANDINGS_R[[#This Row],[League]]&amp;STANDINGS_R[[#This Row],[Team]]</f>
        <v>$150 Draft Champions Feb 27 1:00 pm Lg.3775Wallimooners</v>
      </c>
    </row>
    <row r="1603" spans="1:7" x14ac:dyDescent="0.25">
      <c r="A1603">
        <v>1897</v>
      </c>
      <c r="B1603" t="s">
        <v>108</v>
      </c>
      <c r="C1603" t="s">
        <v>1758</v>
      </c>
      <c r="D1603">
        <v>949</v>
      </c>
      <c r="E1603">
        <v>1016</v>
      </c>
      <c r="F1603">
        <f t="shared" ref="F1603:F1666" si="25">IF(C1603=C1602,F1602+1,1)</f>
        <v>11</v>
      </c>
      <c r="G1603" t="str">
        <f>STANDINGS_R[[#This Row],[League]]&amp;STANDINGS_R[[#This Row],[Team]]</f>
        <v>$150 Draft Champions Feb 27 1:00 pm Lg.3775Meercatjohn</v>
      </c>
    </row>
    <row r="1604" spans="1:7" x14ac:dyDescent="0.25">
      <c r="A1604">
        <v>1903</v>
      </c>
      <c r="B1604" t="s">
        <v>1767</v>
      </c>
      <c r="C1604" t="s">
        <v>1758</v>
      </c>
      <c r="D1604">
        <v>948</v>
      </c>
      <c r="E1604">
        <v>1003</v>
      </c>
      <c r="F1604">
        <f t="shared" si="25"/>
        <v>12</v>
      </c>
      <c r="G1604" t="str">
        <f>STANDINGS_R[[#This Row],[League]]&amp;STANDINGS_R[[#This Row],[Team]]</f>
        <v>$150 Draft Champions Feb 27 1:00 pm Lg.3775Big Slick Outlaws</v>
      </c>
    </row>
    <row r="1605" spans="1:7" x14ac:dyDescent="0.25">
      <c r="A1605">
        <v>2452</v>
      </c>
      <c r="B1605" t="s">
        <v>90</v>
      </c>
      <c r="C1605" t="s">
        <v>1758</v>
      </c>
      <c r="D1605">
        <v>893</v>
      </c>
      <c r="E1605">
        <v>458.5</v>
      </c>
      <c r="F1605">
        <f t="shared" si="25"/>
        <v>13</v>
      </c>
      <c r="G1605" t="str">
        <f>STANDINGS_R[[#This Row],[League]]&amp;STANDINGS_R[[#This Row],[Team]]</f>
        <v>$150 Draft Champions Feb 27 1:00 pm Lg.3775Gotham Gophers</v>
      </c>
    </row>
    <row r="1606" spans="1:7" x14ac:dyDescent="0.25">
      <c r="A1606">
        <v>2467</v>
      </c>
      <c r="B1606" t="s">
        <v>1765</v>
      </c>
      <c r="C1606" t="s">
        <v>1758</v>
      </c>
      <c r="D1606">
        <v>891</v>
      </c>
      <c r="E1606">
        <v>445</v>
      </c>
      <c r="F1606">
        <f t="shared" si="25"/>
        <v>14</v>
      </c>
      <c r="G1606" t="str">
        <f>STANDINGS_R[[#This Row],[League]]&amp;STANDINGS_R[[#This Row],[Team]]</f>
        <v>$150 Draft Champions Feb 27 1:00 pm Lg.3775NOKOMIS REDSKINS</v>
      </c>
    </row>
    <row r="1607" spans="1:7" x14ac:dyDescent="0.25">
      <c r="A1607">
        <v>2654</v>
      </c>
      <c r="B1607" t="s">
        <v>1630</v>
      </c>
      <c r="C1607" t="s">
        <v>1758</v>
      </c>
      <c r="D1607">
        <v>861</v>
      </c>
      <c r="E1607">
        <v>257.5</v>
      </c>
      <c r="F1607">
        <f t="shared" si="25"/>
        <v>15</v>
      </c>
      <c r="G1607" t="str">
        <f>STANDINGS_R[[#This Row],[League]]&amp;STANDINGS_R[[#This Row],[Team]]</f>
        <v>$150 Draft Champions Feb 27 1:00 pm Lg.3775Iron Lung</v>
      </c>
    </row>
    <row r="1608" spans="1:7" x14ac:dyDescent="0.25">
      <c r="A1608">
        <v>347</v>
      </c>
      <c r="B1608" t="s">
        <v>1772</v>
      </c>
      <c r="C1608" t="s">
        <v>1770</v>
      </c>
      <c r="D1608">
        <v>1072</v>
      </c>
      <c r="E1608">
        <v>2562.5</v>
      </c>
      <c r="F1608">
        <f t="shared" si="25"/>
        <v>1</v>
      </c>
      <c r="G1608" t="str">
        <f>STANDINGS_R[[#This Row],[League]]&amp;STANDINGS_R[[#This Row],[Team]]</f>
        <v>$150 Draft Champions Feb 27 1:00 pm Lg.3777CoCoCrispies</v>
      </c>
    </row>
    <row r="1609" spans="1:7" x14ac:dyDescent="0.25">
      <c r="A1609">
        <v>594</v>
      </c>
      <c r="B1609" t="s">
        <v>1769</v>
      </c>
      <c r="C1609" t="s">
        <v>1770</v>
      </c>
      <c r="D1609">
        <v>1046</v>
      </c>
      <c r="E1609">
        <v>2311</v>
      </c>
      <c r="F1609">
        <f t="shared" si="25"/>
        <v>2</v>
      </c>
      <c r="G1609" t="str">
        <f>STANDINGS_R[[#This Row],[League]]&amp;STANDINGS_R[[#This Row],[Team]]</f>
        <v>$150 Draft Champions Feb 27 1:00 pm Lg.3777Big Mac Attack DC</v>
      </c>
    </row>
    <row r="1610" spans="1:7" x14ac:dyDescent="0.25">
      <c r="A1610">
        <v>674</v>
      </c>
      <c r="B1610" t="s">
        <v>1771</v>
      </c>
      <c r="C1610" t="s">
        <v>1770</v>
      </c>
      <c r="D1610">
        <v>1039</v>
      </c>
      <c r="E1610">
        <v>2237.5</v>
      </c>
      <c r="F1610">
        <f t="shared" si="25"/>
        <v>3</v>
      </c>
      <c r="G1610" t="str">
        <f>STANDINGS_R[[#This Row],[League]]&amp;STANDINGS_R[[#This Row],[Team]]</f>
        <v>$150 Draft Champions Feb 27 1:00 pm Lg.3777Parnelli98</v>
      </c>
    </row>
    <row r="1611" spans="1:7" x14ac:dyDescent="0.25">
      <c r="A1611">
        <v>886</v>
      </c>
      <c r="B1611" t="s">
        <v>1773</v>
      </c>
      <c r="C1611" t="s">
        <v>1770</v>
      </c>
      <c r="D1611">
        <v>1024</v>
      </c>
      <c r="E1611">
        <v>2031</v>
      </c>
      <c r="F1611">
        <f t="shared" si="25"/>
        <v>4</v>
      </c>
      <c r="G1611" t="str">
        <f>STANDINGS_R[[#This Row],[League]]&amp;STANDINGS_R[[#This Row],[Team]]</f>
        <v>$150 Draft Champions Feb 27 1:00 pm Lg.3777The Iron Duke</v>
      </c>
    </row>
    <row r="1612" spans="1:7" x14ac:dyDescent="0.25">
      <c r="A1612">
        <v>957</v>
      </c>
      <c r="B1612" t="s">
        <v>368</v>
      </c>
      <c r="C1612" t="s">
        <v>1770</v>
      </c>
      <c r="D1612">
        <v>1018</v>
      </c>
      <c r="E1612">
        <v>1948</v>
      </c>
      <c r="F1612">
        <f t="shared" si="25"/>
        <v>5</v>
      </c>
      <c r="G1612" t="str">
        <f>STANDINGS_R[[#This Row],[League]]&amp;STANDINGS_R[[#This Row],[Team]]</f>
        <v>$150 Draft Champions Feb 27 1:00 pm Lg.3777Black Lungs</v>
      </c>
    </row>
    <row r="1613" spans="1:7" x14ac:dyDescent="0.25">
      <c r="A1613">
        <v>960</v>
      </c>
      <c r="B1613" t="s">
        <v>1774</v>
      </c>
      <c r="C1613" t="s">
        <v>1770</v>
      </c>
      <c r="D1613">
        <v>1018</v>
      </c>
      <c r="E1613">
        <v>1948</v>
      </c>
      <c r="F1613">
        <f t="shared" si="25"/>
        <v>6</v>
      </c>
      <c r="G1613" t="str">
        <f>STANDINGS_R[[#This Row],[League]]&amp;STANDINGS_R[[#This Row],[Team]]</f>
        <v>$150 Draft Champions Feb 27 1:00 pm Lg.3777D-Towners</v>
      </c>
    </row>
    <row r="1614" spans="1:7" x14ac:dyDescent="0.25">
      <c r="A1614">
        <v>980</v>
      </c>
      <c r="B1614" t="s">
        <v>1777</v>
      </c>
      <c r="C1614" t="s">
        <v>1770</v>
      </c>
      <c r="D1614">
        <v>1017</v>
      </c>
      <c r="E1614">
        <v>1929.5</v>
      </c>
      <c r="F1614">
        <f t="shared" si="25"/>
        <v>7</v>
      </c>
      <c r="G1614" t="str">
        <f>STANDINGS_R[[#This Row],[League]]&amp;STANDINGS_R[[#This Row],[Team]]</f>
        <v>$150 Draft Champions Feb 27 1:00 pm Lg.3777T &amp; Maz</v>
      </c>
    </row>
    <row r="1615" spans="1:7" x14ac:dyDescent="0.25">
      <c r="A1615">
        <v>1182</v>
      </c>
      <c r="B1615" t="s">
        <v>20</v>
      </c>
      <c r="C1615" t="s">
        <v>1770</v>
      </c>
      <c r="D1615">
        <v>1002</v>
      </c>
      <c r="E1615">
        <v>1725.5</v>
      </c>
      <c r="F1615">
        <f t="shared" si="25"/>
        <v>8</v>
      </c>
      <c r="G1615" t="str">
        <f>STANDINGS_R[[#This Row],[League]]&amp;STANDINGS_R[[#This Row],[Team]]</f>
        <v>$150 Draft Champions Feb 27 1:00 pm Lg.3777Jedi.23</v>
      </c>
    </row>
    <row r="1616" spans="1:7" x14ac:dyDescent="0.25">
      <c r="A1616">
        <v>1261</v>
      </c>
      <c r="B1616" t="s">
        <v>505</v>
      </c>
      <c r="C1616" t="s">
        <v>1770</v>
      </c>
      <c r="D1616">
        <v>996</v>
      </c>
      <c r="E1616">
        <v>1642</v>
      </c>
      <c r="F1616">
        <f t="shared" si="25"/>
        <v>9</v>
      </c>
      <c r="G1616" t="str">
        <f>STANDINGS_R[[#This Row],[League]]&amp;STANDINGS_R[[#This Row],[Team]]</f>
        <v>$150 Draft Champions Feb 27 1:00 pm Lg.3777Hit Grass, Win Salad</v>
      </c>
    </row>
    <row r="1617" spans="1:7" x14ac:dyDescent="0.25">
      <c r="A1617">
        <v>1433</v>
      </c>
      <c r="B1617" t="s">
        <v>1779</v>
      </c>
      <c r="C1617" t="s">
        <v>1770</v>
      </c>
      <c r="D1617">
        <v>985</v>
      </c>
      <c r="E1617">
        <v>1478.5</v>
      </c>
      <c r="F1617">
        <f t="shared" si="25"/>
        <v>10</v>
      </c>
      <c r="G1617" t="str">
        <f>STANDINGS_R[[#This Row],[League]]&amp;STANDINGS_R[[#This Row],[Team]]</f>
        <v>$150 Draft Champions Feb 27 1:00 pm Lg.3777PANIK DC1</v>
      </c>
    </row>
    <row r="1618" spans="1:7" x14ac:dyDescent="0.25">
      <c r="A1618">
        <v>1572</v>
      </c>
      <c r="B1618" t="s">
        <v>398</v>
      </c>
      <c r="C1618" t="s">
        <v>1770</v>
      </c>
      <c r="D1618">
        <v>976</v>
      </c>
      <c r="E1618">
        <v>1342.5</v>
      </c>
      <c r="F1618">
        <f t="shared" si="25"/>
        <v>11</v>
      </c>
      <c r="G1618" t="str">
        <f>STANDINGS_R[[#This Row],[League]]&amp;STANDINGS_R[[#This Row],[Team]]</f>
        <v>$150 Draft Champions Feb 27 1:00 pm Lg.3777NDfan</v>
      </c>
    </row>
    <row r="1619" spans="1:7" x14ac:dyDescent="0.25">
      <c r="A1619">
        <v>2026</v>
      </c>
      <c r="B1619" t="s">
        <v>1775</v>
      </c>
      <c r="C1619" t="s">
        <v>1770</v>
      </c>
      <c r="D1619">
        <v>939</v>
      </c>
      <c r="E1619">
        <v>882</v>
      </c>
      <c r="F1619">
        <f t="shared" si="25"/>
        <v>12</v>
      </c>
      <c r="G1619" t="str">
        <f>STANDINGS_R[[#This Row],[League]]&amp;STANDINGS_R[[#This Row],[Team]]</f>
        <v>$150 Draft Champions Feb 27 1:00 pm Lg.3777Did You Know, I Got Cano</v>
      </c>
    </row>
    <row r="1620" spans="1:7" x14ac:dyDescent="0.25">
      <c r="A1620">
        <v>2261</v>
      </c>
      <c r="B1620" t="s">
        <v>1778</v>
      </c>
      <c r="C1620" t="s">
        <v>1770</v>
      </c>
      <c r="D1620">
        <v>917</v>
      </c>
      <c r="E1620">
        <v>649.5</v>
      </c>
      <c r="F1620">
        <f t="shared" si="25"/>
        <v>13</v>
      </c>
      <c r="G1620" t="str">
        <f>STANDINGS_R[[#This Row],[League]]&amp;STANDINGS_R[[#This Row],[Team]]</f>
        <v>$150 Draft Champions Feb 27 1:00 pm Lg.3777Mad Russians</v>
      </c>
    </row>
    <row r="1621" spans="1:7" x14ac:dyDescent="0.25">
      <c r="A1621">
        <v>2356</v>
      </c>
      <c r="B1621" t="s">
        <v>99</v>
      </c>
      <c r="C1621" t="s">
        <v>1770</v>
      </c>
      <c r="D1621">
        <v>908</v>
      </c>
      <c r="E1621">
        <v>561.5</v>
      </c>
      <c r="F1621">
        <f t="shared" si="25"/>
        <v>14</v>
      </c>
      <c r="G1621" t="str">
        <f>STANDINGS_R[[#This Row],[League]]&amp;STANDINGS_R[[#This Row],[Team]]</f>
        <v>$150 Draft Champions Feb 27 1:00 pm Lg.3777smackers VIII</v>
      </c>
    </row>
    <row r="1622" spans="1:7" x14ac:dyDescent="0.25">
      <c r="A1622">
        <v>2698</v>
      </c>
      <c r="B1622" t="s">
        <v>1776</v>
      </c>
      <c r="C1622" t="s">
        <v>1770</v>
      </c>
      <c r="D1622">
        <v>852</v>
      </c>
      <c r="E1622">
        <v>212.5</v>
      </c>
      <c r="F1622">
        <f t="shared" si="25"/>
        <v>15</v>
      </c>
      <c r="G1622" t="str">
        <f>STANDINGS_R[[#This Row],[League]]&amp;STANDINGS_R[[#This Row],[Team]]</f>
        <v>$150 Draft Champions Feb 27 1:00 pm Lg.3777Funky Cold Molinas</v>
      </c>
    </row>
    <row r="1623" spans="1:7" x14ac:dyDescent="0.25">
      <c r="A1623">
        <v>52</v>
      </c>
      <c r="B1623" t="s">
        <v>1783</v>
      </c>
      <c r="C1623" t="s">
        <v>1781</v>
      </c>
      <c r="D1623">
        <v>1131</v>
      </c>
      <c r="E1623">
        <v>2857.5</v>
      </c>
      <c r="F1623">
        <f t="shared" si="25"/>
        <v>1</v>
      </c>
      <c r="G1623" t="str">
        <f>STANDINGS_R[[#This Row],[League]]&amp;STANDINGS_R[[#This Row],[Team]]</f>
        <v>$150 Draft Champions Feb 27 1:00 pm Lg.3781Rabin Hood</v>
      </c>
    </row>
    <row r="1624" spans="1:7" x14ac:dyDescent="0.25">
      <c r="A1624">
        <v>803</v>
      </c>
      <c r="B1624" t="s">
        <v>1780</v>
      </c>
      <c r="C1624" t="s">
        <v>1781</v>
      </c>
      <c r="D1624">
        <v>1029</v>
      </c>
      <c r="E1624">
        <v>2105.5</v>
      </c>
      <c r="F1624">
        <f t="shared" si="25"/>
        <v>2</v>
      </c>
      <c r="G1624" t="str">
        <f>STANDINGS_R[[#This Row],[League]]&amp;STANDINGS_R[[#This Row],[Team]]</f>
        <v>$150 Draft Champions Feb 27 1:00 pm Lg.3781King of kings 2016</v>
      </c>
    </row>
    <row r="1625" spans="1:7" x14ac:dyDescent="0.25">
      <c r="A1625">
        <v>1001</v>
      </c>
      <c r="B1625" t="s">
        <v>415</v>
      </c>
      <c r="C1625" t="s">
        <v>1781</v>
      </c>
      <c r="D1625">
        <v>1016</v>
      </c>
      <c r="E1625">
        <v>1915.5</v>
      </c>
      <c r="F1625">
        <f t="shared" si="25"/>
        <v>3</v>
      </c>
      <c r="G1625" t="str">
        <f>STANDINGS_R[[#This Row],[League]]&amp;STANDINGS_R[[#This Row],[Team]]</f>
        <v>$150 Draft Champions Feb 27 1:00 pm Lg.3781dagsss</v>
      </c>
    </row>
    <row r="1626" spans="1:7" x14ac:dyDescent="0.25">
      <c r="A1626">
        <v>1167</v>
      </c>
      <c r="B1626" t="s">
        <v>1787</v>
      </c>
      <c r="C1626" t="s">
        <v>1781</v>
      </c>
      <c r="D1626">
        <v>1003</v>
      </c>
      <c r="E1626">
        <v>1741.5</v>
      </c>
      <c r="F1626">
        <f t="shared" si="25"/>
        <v>4</v>
      </c>
      <c r="G1626" t="str">
        <f>STANDINGS_R[[#This Row],[League]]&amp;STANDINGS_R[[#This Row],[Team]]</f>
        <v>$150 Draft Champions Feb 27 1:00 pm Lg.3781Jagged Little Pill</v>
      </c>
    </row>
    <row r="1627" spans="1:7" x14ac:dyDescent="0.25">
      <c r="A1627">
        <v>1186</v>
      </c>
      <c r="B1627" t="s">
        <v>19</v>
      </c>
      <c r="C1627" t="s">
        <v>1781</v>
      </c>
      <c r="D1627">
        <v>1002</v>
      </c>
      <c r="E1627">
        <v>1725.5</v>
      </c>
      <c r="F1627">
        <f t="shared" si="25"/>
        <v>5</v>
      </c>
      <c r="G1627" t="str">
        <f>STANDINGS_R[[#This Row],[League]]&amp;STANDINGS_R[[#This Row],[Team]]</f>
        <v>$150 Draft Champions Feb 27 1:00 pm Lg.3781One Eyed Jack</v>
      </c>
    </row>
    <row r="1628" spans="1:7" x14ac:dyDescent="0.25">
      <c r="A1628">
        <v>1381</v>
      </c>
      <c r="B1628" t="s">
        <v>23</v>
      </c>
      <c r="C1628" t="s">
        <v>1781</v>
      </c>
      <c r="D1628">
        <v>989</v>
      </c>
      <c r="E1628">
        <v>1536</v>
      </c>
      <c r="F1628">
        <f t="shared" si="25"/>
        <v>6</v>
      </c>
      <c r="G1628" t="str">
        <f>STANDINGS_R[[#This Row],[League]]&amp;STANDINGS_R[[#This Row],[Team]]</f>
        <v>$150 Draft Champions Feb 27 1:00 pm Lg.3781YankeeHaters</v>
      </c>
    </row>
    <row r="1629" spans="1:7" x14ac:dyDescent="0.25">
      <c r="A1629">
        <v>1407</v>
      </c>
      <c r="B1629" t="s">
        <v>1789</v>
      </c>
      <c r="C1629" t="s">
        <v>1781</v>
      </c>
      <c r="D1629">
        <v>987</v>
      </c>
      <c r="E1629">
        <v>1505.5</v>
      </c>
      <c r="F1629">
        <f t="shared" si="25"/>
        <v>7</v>
      </c>
      <c r="G1629" t="str">
        <f>STANDINGS_R[[#This Row],[League]]&amp;STANDINGS_R[[#This Row],[Team]]</f>
        <v>$150 Draft Champions Feb 27 1:00 pm Lg.3781Team Ghio</v>
      </c>
    </row>
    <row r="1630" spans="1:7" x14ac:dyDescent="0.25">
      <c r="A1630">
        <v>1448</v>
      </c>
      <c r="B1630" t="s">
        <v>1788</v>
      </c>
      <c r="C1630" t="s">
        <v>1781</v>
      </c>
      <c r="D1630">
        <v>984</v>
      </c>
      <c r="E1630">
        <v>1463</v>
      </c>
      <c r="F1630">
        <f t="shared" si="25"/>
        <v>8</v>
      </c>
      <c r="G1630" t="str">
        <f>STANDINGS_R[[#This Row],[League]]&amp;STANDINGS_R[[#This Row],[Team]]</f>
        <v>$150 Draft Champions Feb 27 1:00 pm Lg.3781Planet Luvtron</v>
      </c>
    </row>
    <row r="1631" spans="1:7" x14ac:dyDescent="0.25">
      <c r="A1631">
        <v>1556</v>
      </c>
      <c r="B1631" t="s">
        <v>196</v>
      </c>
      <c r="C1631" t="s">
        <v>1781</v>
      </c>
      <c r="D1631">
        <v>977</v>
      </c>
      <c r="E1631">
        <v>1357.5</v>
      </c>
      <c r="F1631">
        <f t="shared" si="25"/>
        <v>9</v>
      </c>
      <c r="G1631" t="str">
        <f>STANDINGS_R[[#This Row],[League]]&amp;STANDINGS_R[[#This Row],[Team]]</f>
        <v>$150 Draft Champions Feb 27 1:00 pm Lg.3781Speed Kills</v>
      </c>
    </row>
    <row r="1632" spans="1:7" x14ac:dyDescent="0.25">
      <c r="A1632">
        <v>1605</v>
      </c>
      <c r="B1632" t="s">
        <v>1786</v>
      </c>
      <c r="C1632" t="s">
        <v>1781</v>
      </c>
      <c r="D1632">
        <v>973</v>
      </c>
      <c r="E1632">
        <v>1301.5</v>
      </c>
      <c r="F1632">
        <f t="shared" si="25"/>
        <v>10</v>
      </c>
      <c r="G1632" t="str">
        <f>STANDINGS_R[[#This Row],[League]]&amp;STANDINGS_R[[#This Row],[Team]]</f>
        <v>$150 Draft Champions Feb 27 1:00 pm Lg.3781$BALL</v>
      </c>
    </row>
    <row r="1633" spans="1:7" x14ac:dyDescent="0.25">
      <c r="A1633">
        <v>1774</v>
      </c>
      <c r="B1633" t="s">
        <v>1785</v>
      </c>
      <c r="C1633" t="s">
        <v>1781</v>
      </c>
      <c r="D1633">
        <v>959</v>
      </c>
      <c r="E1633">
        <v>1132.5</v>
      </c>
      <c r="F1633">
        <f t="shared" si="25"/>
        <v>11</v>
      </c>
      <c r="G1633" t="str">
        <f>STANDINGS_R[[#This Row],[League]]&amp;STANDINGS_R[[#This Row],[Team]]</f>
        <v>$150 Draft Champions Feb 27 1:00 pm Lg.37817-10 Splits</v>
      </c>
    </row>
    <row r="1634" spans="1:7" x14ac:dyDescent="0.25">
      <c r="A1634">
        <v>1886</v>
      </c>
      <c r="B1634" t="s">
        <v>1782</v>
      </c>
      <c r="C1634" t="s">
        <v>1781</v>
      </c>
      <c r="D1634">
        <v>950</v>
      </c>
      <c r="E1634">
        <v>1025.5</v>
      </c>
      <c r="F1634">
        <f t="shared" si="25"/>
        <v>12</v>
      </c>
      <c r="G1634" t="str">
        <f>STANDINGS_R[[#This Row],[League]]&amp;STANDINGS_R[[#This Row],[Team]]</f>
        <v>$150 Draft Champions Feb 27 1:00 pm Lg.3781Hitnrun</v>
      </c>
    </row>
    <row r="1635" spans="1:7" x14ac:dyDescent="0.25">
      <c r="A1635">
        <v>2298</v>
      </c>
      <c r="B1635" t="s">
        <v>889</v>
      </c>
      <c r="C1635" t="s">
        <v>1781</v>
      </c>
      <c r="D1635">
        <v>913</v>
      </c>
      <c r="E1635">
        <v>615.5</v>
      </c>
      <c r="F1635">
        <f t="shared" si="25"/>
        <v>13</v>
      </c>
      <c r="G1635" t="str">
        <f>STANDINGS_R[[#This Row],[League]]&amp;STANDINGS_R[[#This Row],[Team]]</f>
        <v>$150 Draft Champions Feb 27 1:00 pm Lg.3781Team Thompson</v>
      </c>
    </row>
    <row r="1636" spans="1:7" x14ac:dyDescent="0.25">
      <c r="A1636">
        <v>2473</v>
      </c>
      <c r="B1636" t="s">
        <v>1784</v>
      </c>
      <c r="C1636" t="s">
        <v>1781</v>
      </c>
      <c r="D1636">
        <v>890</v>
      </c>
      <c r="E1636">
        <v>436.5</v>
      </c>
      <c r="F1636">
        <f t="shared" si="25"/>
        <v>14</v>
      </c>
      <c r="G1636" t="str">
        <f>STANDINGS_R[[#This Row],[League]]&amp;STANDINGS_R[[#This Row],[Team]]</f>
        <v>$150 Draft Champions Feb 27 1:00 pm Lg.3781Columbus Lightning</v>
      </c>
    </row>
    <row r="1637" spans="1:7" x14ac:dyDescent="0.25">
      <c r="A1637">
        <v>2563</v>
      </c>
      <c r="B1637" t="s">
        <v>263</v>
      </c>
      <c r="C1637" t="s">
        <v>1781</v>
      </c>
      <c r="D1637">
        <v>878</v>
      </c>
      <c r="E1637">
        <v>351.5</v>
      </c>
      <c r="F1637">
        <f t="shared" si="25"/>
        <v>15</v>
      </c>
      <c r="G1637" t="str">
        <f>STANDINGS_R[[#This Row],[League]]&amp;STANDINGS_R[[#This Row],[Team]]</f>
        <v>$150 Draft Champions Feb 27 1:00 pm Lg.3781Team hickey</v>
      </c>
    </row>
    <row r="1638" spans="1:7" x14ac:dyDescent="0.25">
      <c r="A1638">
        <v>30</v>
      </c>
      <c r="B1638" t="s">
        <v>107</v>
      </c>
      <c r="C1638" t="s">
        <v>1790</v>
      </c>
      <c r="D1638">
        <v>1145</v>
      </c>
      <c r="E1638">
        <v>2881</v>
      </c>
      <c r="F1638">
        <f t="shared" si="25"/>
        <v>1</v>
      </c>
      <c r="G1638" t="str">
        <f>STANDINGS_R[[#This Row],[League]]&amp;STANDINGS_R[[#This Row],[Team]]</f>
        <v>$150 Draft Champions Feb 28 1:00 pm Lg.3786Team Scott</v>
      </c>
    </row>
    <row r="1639" spans="1:7" x14ac:dyDescent="0.25">
      <c r="A1639">
        <v>339</v>
      </c>
      <c r="B1639" t="s">
        <v>1793</v>
      </c>
      <c r="C1639" t="s">
        <v>1790</v>
      </c>
      <c r="D1639">
        <v>1073</v>
      </c>
      <c r="E1639">
        <v>2571</v>
      </c>
      <c r="F1639">
        <f t="shared" si="25"/>
        <v>2</v>
      </c>
      <c r="G1639" t="str">
        <f>STANDINGS_R[[#This Row],[League]]&amp;STANDINGS_R[[#This Row],[Team]]</f>
        <v>$150 Draft Champions Feb 28 1:00 pm Lg.3786Piscotty And Meatballs</v>
      </c>
    </row>
    <row r="1640" spans="1:7" x14ac:dyDescent="0.25">
      <c r="A1640">
        <v>528</v>
      </c>
      <c r="B1640" t="s">
        <v>101</v>
      </c>
      <c r="C1640" t="s">
        <v>1790</v>
      </c>
      <c r="D1640">
        <v>1052</v>
      </c>
      <c r="E1640">
        <v>2377</v>
      </c>
      <c r="F1640">
        <f t="shared" si="25"/>
        <v>3</v>
      </c>
      <c r="G1640" t="str">
        <f>STANDINGS_R[[#This Row],[League]]&amp;STANDINGS_R[[#This Row],[Team]]</f>
        <v>$150 Draft Champions Feb 28 1:00 pm Lg.3786Cardinal Crunch 3</v>
      </c>
    </row>
    <row r="1641" spans="1:7" x14ac:dyDescent="0.25">
      <c r="A1641">
        <v>831</v>
      </c>
      <c r="B1641" t="s">
        <v>1795</v>
      </c>
      <c r="C1641" t="s">
        <v>1790</v>
      </c>
      <c r="D1641">
        <v>1027</v>
      </c>
      <c r="E1641">
        <v>2077</v>
      </c>
      <c r="F1641">
        <f t="shared" si="25"/>
        <v>4</v>
      </c>
      <c r="G1641" t="str">
        <f>STANDINGS_R[[#This Row],[League]]&amp;STANDINGS_R[[#This Row],[Team]]</f>
        <v>$150 Draft Champions Feb 28 1:00 pm Lg.3786Little Kitten Poop</v>
      </c>
    </row>
    <row r="1642" spans="1:7" x14ac:dyDescent="0.25">
      <c r="A1642">
        <v>885</v>
      </c>
      <c r="B1642" t="s">
        <v>205</v>
      </c>
      <c r="C1642" t="s">
        <v>1790</v>
      </c>
      <c r="D1642">
        <v>1024</v>
      </c>
      <c r="E1642">
        <v>2031</v>
      </c>
      <c r="F1642">
        <f t="shared" si="25"/>
        <v>5</v>
      </c>
      <c r="G1642" t="str">
        <f>STANDINGS_R[[#This Row],[League]]&amp;STANDINGS_R[[#This Row],[Team]]</f>
        <v>$150 Draft Champions Feb 28 1:00 pm Lg.3786Team Sloan</v>
      </c>
    </row>
    <row r="1643" spans="1:7" x14ac:dyDescent="0.25">
      <c r="A1643">
        <v>975</v>
      </c>
      <c r="B1643" t="s">
        <v>1792</v>
      </c>
      <c r="C1643" t="s">
        <v>1790</v>
      </c>
      <c r="D1643">
        <v>1017</v>
      </c>
      <c r="E1643">
        <v>1929.5</v>
      </c>
      <c r="F1643">
        <f t="shared" si="25"/>
        <v>6</v>
      </c>
      <c r="G1643" t="str">
        <f>STANDINGS_R[[#This Row],[League]]&amp;STANDINGS_R[[#This Row],[Team]]</f>
        <v>$150 Draft Champions Feb 28 1:00 pm Lg.3786Fightin Tordis</v>
      </c>
    </row>
    <row r="1644" spans="1:7" x14ac:dyDescent="0.25">
      <c r="A1644">
        <v>1043</v>
      </c>
      <c r="B1644" t="s">
        <v>1791</v>
      </c>
      <c r="C1644" t="s">
        <v>1790</v>
      </c>
      <c r="D1644">
        <v>1013</v>
      </c>
      <c r="E1644">
        <v>1865.5</v>
      </c>
      <c r="F1644">
        <f t="shared" si="25"/>
        <v>7</v>
      </c>
      <c r="G1644" t="str">
        <f>STANDINGS_R[[#This Row],[League]]&amp;STANDINGS_R[[#This Row],[Team]]</f>
        <v>$150 Draft Champions Feb 28 1:00 pm Lg.3786Jeni Says</v>
      </c>
    </row>
    <row r="1645" spans="1:7" x14ac:dyDescent="0.25">
      <c r="A1645">
        <v>1299</v>
      </c>
      <c r="B1645" t="s">
        <v>1797</v>
      </c>
      <c r="C1645" t="s">
        <v>1790</v>
      </c>
      <c r="D1645">
        <v>994</v>
      </c>
      <c r="E1645">
        <v>1611.5</v>
      </c>
      <c r="F1645">
        <f t="shared" si="25"/>
        <v>8</v>
      </c>
      <c r="G1645" t="str">
        <f>STANDINGS_R[[#This Row],[League]]&amp;STANDINGS_R[[#This Row],[Team]]</f>
        <v>$150 Draft Champions Feb 28 1:00 pm Lg.3786Lucy where Choo Goins?</v>
      </c>
    </row>
    <row r="1646" spans="1:7" x14ac:dyDescent="0.25">
      <c r="A1646">
        <v>1667</v>
      </c>
      <c r="B1646" t="s">
        <v>1796</v>
      </c>
      <c r="C1646" t="s">
        <v>1790</v>
      </c>
      <c r="D1646">
        <v>968</v>
      </c>
      <c r="E1646">
        <v>1242</v>
      </c>
      <c r="F1646">
        <f t="shared" si="25"/>
        <v>9</v>
      </c>
      <c r="G1646" t="str">
        <f>STANDINGS_R[[#This Row],[League]]&amp;STANDINGS_R[[#This Row],[Team]]</f>
        <v>$150 Draft Champions Feb 28 1:00 pm Lg.3786Funnies 3</v>
      </c>
    </row>
    <row r="1647" spans="1:7" x14ac:dyDescent="0.25">
      <c r="A1647">
        <v>1847</v>
      </c>
      <c r="B1647" t="s">
        <v>1798</v>
      </c>
      <c r="C1647" t="s">
        <v>1790</v>
      </c>
      <c r="D1647">
        <v>954</v>
      </c>
      <c r="E1647">
        <v>1072</v>
      </c>
      <c r="F1647">
        <f t="shared" si="25"/>
        <v>10</v>
      </c>
      <c r="G1647" t="str">
        <f>STANDINGS_R[[#This Row],[League]]&amp;STANDINGS_R[[#This Row],[Team]]</f>
        <v>$150 Draft Champions Feb 28 1:00 pm Lg.3786Tiger Mommy Chicken Daddy</v>
      </c>
    </row>
    <row r="1648" spans="1:7" x14ac:dyDescent="0.25">
      <c r="A1648">
        <v>1900</v>
      </c>
      <c r="B1648" t="s">
        <v>309</v>
      </c>
      <c r="C1648" t="s">
        <v>1790</v>
      </c>
      <c r="D1648">
        <v>949</v>
      </c>
      <c r="E1648">
        <v>1016</v>
      </c>
      <c r="F1648">
        <f t="shared" si="25"/>
        <v>11</v>
      </c>
      <c r="G1648" t="str">
        <f>STANDINGS_R[[#This Row],[League]]&amp;STANDINGS_R[[#This Row],[Team]]</f>
        <v>$150 Draft Champions Feb 28 1:00 pm Lg.3786Team Nussbaum</v>
      </c>
    </row>
    <row r="1649" spans="1:7" x14ac:dyDescent="0.25">
      <c r="A1649">
        <v>2135</v>
      </c>
      <c r="B1649" t="s">
        <v>1800</v>
      </c>
      <c r="C1649" t="s">
        <v>1790</v>
      </c>
      <c r="D1649">
        <v>929</v>
      </c>
      <c r="E1649">
        <v>778.5</v>
      </c>
      <c r="F1649">
        <f t="shared" si="25"/>
        <v>12</v>
      </c>
      <c r="G1649" t="str">
        <f>STANDINGS_R[[#This Row],[League]]&amp;STANDINGS_R[[#This Row],[Team]]</f>
        <v>$150 Draft Champions Feb 28 1:00 pm Lg.3786High Voltage III</v>
      </c>
    </row>
    <row r="1650" spans="1:7" x14ac:dyDescent="0.25">
      <c r="A1650">
        <v>2505</v>
      </c>
      <c r="B1650" t="s">
        <v>1794</v>
      </c>
      <c r="C1650" t="s">
        <v>1790</v>
      </c>
      <c r="D1650">
        <v>886</v>
      </c>
      <c r="E1650">
        <v>408</v>
      </c>
      <c r="F1650">
        <f t="shared" si="25"/>
        <v>13</v>
      </c>
      <c r="G1650" t="str">
        <f>STANDINGS_R[[#This Row],[League]]&amp;STANDINGS_R[[#This Row],[Team]]</f>
        <v>$150 Draft Champions Feb 28 1:00 pm Lg.3786Team Farrugia</v>
      </c>
    </row>
    <row r="1651" spans="1:7" x14ac:dyDescent="0.25">
      <c r="A1651">
        <v>2653</v>
      </c>
      <c r="B1651" t="s">
        <v>440</v>
      </c>
      <c r="C1651" t="s">
        <v>1790</v>
      </c>
      <c r="D1651">
        <v>862</v>
      </c>
      <c r="E1651">
        <v>260.5</v>
      </c>
      <c r="F1651">
        <f t="shared" si="25"/>
        <v>14</v>
      </c>
      <c r="G1651" t="str">
        <f>STANDINGS_R[[#This Row],[League]]&amp;STANDINGS_R[[#This Row],[Team]]</f>
        <v>$150 Draft Champions Feb 28 1:00 pm Lg.3786zzzzzzzz</v>
      </c>
    </row>
    <row r="1652" spans="1:7" x14ac:dyDescent="0.25">
      <c r="A1652">
        <v>2755</v>
      </c>
      <c r="B1652" t="s">
        <v>1799</v>
      </c>
      <c r="C1652" t="s">
        <v>1790</v>
      </c>
      <c r="D1652">
        <v>836</v>
      </c>
      <c r="E1652">
        <v>157</v>
      </c>
      <c r="F1652">
        <f t="shared" si="25"/>
        <v>15</v>
      </c>
      <c r="G1652" t="str">
        <f>STANDINGS_R[[#This Row],[League]]&amp;STANDINGS_R[[#This Row],[Team]]</f>
        <v>$150 Draft Champions Feb 28 1:00 pm Lg.3786Comfortably Dumb 1</v>
      </c>
    </row>
    <row r="1653" spans="1:7" x14ac:dyDescent="0.25">
      <c r="A1653">
        <v>261</v>
      </c>
      <c r="B1653" t="s">
        <v>1804</v>
      </c>
      <c r="C1653" t="s">
        <v>1801</v>
      </c>
      <c r="D1653">
        <v>1084</v>
      </c>
      <c r="E1653">
        <v>2649</v>
      </c>
      <c r="F1653">
        <f t="shared" si="25"/>
        <v>1</v>
      </c>
      <c r="G1653" t="str">
        <f>STANDINGS_R[[#This Row],[League]]&amp;STANDINGS_R[[#This Row],[Team]]</f>
        <v>$150 Draft Champions Feb 29 1:00 pm Lg.3793Remember the Tytans</v>
      </c>
    </row>
    <row r="1654" spans="1:7" x14ac:dyDescent="0.25">
      <c r="A1654">
        <v>700</v>
      </c>
      <c r="B1654" t="s">
        <v>1813</v>
      </c>
      <c r="C1654" t="s">
        <v>1801</v>
      </c>
      <c r="D1654">
        <v>1037</v>
      </c>
      <c r="E1654">
        <v>2207.5</v>
      </c>
      <c r="F1654">
        <f t="shared" si="25"/>
        <v>2</v>
      </c>
      <c r="G1654" t="str">
        <f>STANDINGS_R[[#This Row],[League]]&amp;STANDINGS_R[[#This Row],[Team]]</f>
        <v>$150 Draft Champions Feb 29 1:00 pm Lg.3793Emperors</v>
      </c>
    </row>
    <row r="1655" spans="1:7" x14ac:dyDescent="0.25">
      <c r="A1655">
        <v>800</v>
      </c>
      <c r="B1655" t="s">
        <v>5</v>
      </c>
      <c r="C1655" t="s">
        <v>1801</v>
      </c>
      <c r="D1655">
        <v>1029</v>
      </c>
      <c r="E1655">
        <v>2105.5</v>
      </c>
      <c r="F1655">
        <f t="shared" si="25"/>
        <v>3</v>
      </c>
      <c r="G1655" t="str">
        <f>STANDINGS_R[[#This Row],[League]]&amp;STANDINGS_R[[#This Row],[Team]]</f>
        <v>$150 Draft Champions Feb 29 1:00 pm Lg.3793CORINTHIAN</v>
      </c>
    </row>
    <row r="1656" spans="1:7" x14ac:dyDescent="0.25">
      <c r="A1656">
        <v>918</v>
      </c>
      <c r="B1656" t="s">
        <v>1806</v>
      </c>
      <c r="C1656" t="s">
        <v>1801</v>
      </c>
      <c r="D1656">
        <v>1021</v>
      </c>
      <c r="E1656">
        <v>1994.5</v>
      </c>
      <c r="F1656">
        <f t="shared" si="25"/>
        <v>4</v>
      </c>
      <c r="G1656" t="str">
        <f>STANDINGS_R[[#This Row],[League]]&amp;STANDINGS_R[[#This Row],[Team]]</f>
        <v>$150 Draft Champions Feb 29 1:00 pm Lg.3793Road Warrior NFBC</v>
      </c>
    </row>
    <row r="1657" spans="1:7" x14ac:dyDescent="0.25">
      <c r="A1657">
        <v>931</v>
      </c>
      <c r="B1657" t="s">
        <v>1803</v>
      </c>
      <c r="C1657" t="s">
        <v>1801</v>
      </c>
      <c r="D1657">
        <v>1020</v>
      </c>
      <c r="E1657">
        <v>1980.5</v>
      </c>
      <c r="F1657">
        <f t="shared" si="25"/>
        <v>5</v>
      </c>
      <c r="G1657" t="str">
        <f>STANDINGS_R[[#This Row],[League]]&amp;STANDINGS_R[[#This Row],[Team]]</f>
        <v>$150 Draft Champions Feb 29 1:00 pm Lg.3793Nuisance1</v>
      </c>
    </row>
    <row r="1658" spans="1:7" x14ac:dyDescent="0.25">
      <c r="A1658">
        <v>998</v>
      </c>
      <c r="B1658" t="s">
        <v>1810</v>
      </c>
      <c r="C1658" t="s">
        <v>1801</v>
      </c>
      <c r="D1658">
        <v>1016</v>
      </c>
      <c r="E1658">
        <v>1915.5</v>
      </c>
      <c r="F1658">
        <f t="shared" si="25"/>
        <v>6</v>
      </c>
      <c r="G1658" t="str">
        <f>STANDINGS_R[[#This Row],[League]]&amp;STANDINGS_R[[#This Row],[Team]]</f>
        <v>$150 Draft Champions Feb 29 1:00 pm Lg.3793Team Shan</v>
      </c>
    </row>
    <row r="1659" spans="1:7" x14ac:dyDescent="0.25">
      <c r="A1659">
        <v>1100</v>
      </c>
      <c r="B1659" t="s">
        <v>1802</v>
      </c>
      <c r="C1659" t="s">
        <v>1801</v>
      </c>
      <c r="D1659">
        <v>1009</v>
      </c>
      <c r="E1659">
        <v>1813</v>
      </c>
      <c r="F1659">
        <f t="shared" si="25"/>
        <v>7</v>
      </c>
      <c r="G1659" t="str">
        <f>STANDINGS_R[[#This Row],[League]]&amp;STANDINGS_R[[#This Row],[Team]]</f>
        <v>$150 Draft Champions Feb 29 1:00 pm Lg.3793Lichtgeschwindigkeit!</v>
      </c>
    </row>
    <row r="1660" spans="1:7" x14ac:dyDescent="0.25">
      <c r="A1660">
        <v>1110</v>
      </c>
      <c r="B1660" t="s">
        <v>1805</v>
      </c>
      <c r="C1660" t="s">
        <v>1801</v>
      </c>
      <c r="D1660">
        <v>1008</v>
      </c>
      <c r="E1660">
        <v>1801</v>
      </c>
      <c r="F1660">
        <f t="shared" si="25"/>
        <v>8</v>
      </c>
      <c r="G1660" t="str">
        <f>STANDINGS_R[[#This Row],[League]]&amp;STANDINGS_R[[#This Row],[Team]]</f>
        <v>$150 Draft Champions Feb 29 1:00 pm Lg.3793Orange and blue</v>
      </c>
    </row>
    <row r="1661" spans="1:7" x14ac:dyDescent="0.25">
      <c r="A1661">
        <v>1762</v>
      </c>
      <c r="B1661" t="s">
        <v>105</v>
      </c>
      <c r="C1661" t="s">
        <v>1801</v>
      </c>
      <c r="D1661">
        <v>960</v>
      </c>
      <c r="E1661">
        <v>1147.5</v>
      </c>
      <c r="F1661">
        <f t="shared" si="25"/>
        <v>9</v>
      </c>
      <c r="G1661" t="str">
        <f>STANDINGS_R[[#This Row],[League]]&amp;STANDINGS_R[[#This Row],[Team]]</f>
        <v>$150 Draft Champions Feb 29 1:00 pm Lg.3793Inglorious Batsters</v>
      </c>
    </row>
    <row r="1662" spans="1:7" x14ac:dyDescent="0.25">
      <c r="A1662">
        <v>1958</v>
      </c>
      <c r="B1662" t="s">
        <v>1811</v>
      </c>
      <c r="C1662" t="s">
        <v>1801</v>
      </c>
      <c r="D1662">
        <v>944</v>
      </c>
      <c r="E1662">
        <v>953.5</v>
      </c>
      <c r="F1662">
        <f t="shared" si="25"/>
        <v>10</v>
      </c>
      <c r="G1662" t="str">
        <f>STANDINGS_R[[#This Row],[League]]&amp;STANDINGS_R[[#This Row],[Team]]</f>
        <v>$150 Draft Champions Feb 29 1:00 pm Lg.3793MBC Champs</v>
      </c>
    </row>
    <row r="1663" spans="1:7" x14ac:dyDescent="0.25">
      <c r="A1663">
        <v>1992</v>
      </c>
      <c r="B1663" t="s">
        <v>206</v>
      </c>
      <c r="C1663" t="s">
        <v>1801</v>
      </c>
      <c r="D1663">
        <v>942</v>
      </c>
      <c r="E1663">
        <v>921.5</v>
      </c>
      <c r="F1663">
        <f t="shared" si="25"/>
        <v>11</v>
      </c>
      <c r="G1663" t="str">
        <f>STANDINGS_R[[#This Row],[League]]&amp;STANDINGS_R[[#This Row],[Team]]</f>
        <v>$150 Draft Champions Feb 29 1:00 pm Lg.3793Team Eroh</v>
      </c>
    </row>
    <row r="1664" spans="1:7" x14ac:dyDescent="0.25">
      <c r="A1664">
        <v>2550</v>
      </c>
      <c r="B1664" t="s">
        <v>1808</v>
      </c>
      <c r="C1664" t="s">
        <v>1801</v>
      </c>
      <c r="D1664">
        <v>880</v>
      </c>
      <c r="E1664">
        <v>363.5</v>
      </c>
      <c r="F1664">
        <f t="shared" si="25"/>
        <v>12</v>
      </c>
      <c r="G1664" t="str">
        <f>STANDINGS_R[[#This Row],[League]]&amp;STANDINGS_R[[#This Row],[Team]]</f>
        <v>$150 Draft Champions Feb 29 1:00 pm Lg.3793Team Pruchnik</v>
      </c>
    </row>
    <row r="1665" spans="1:7" x14ac:dyDescent="0.25">
      <c r="A1665">
        <v>2672</v>
      </c>
      <c r="B1665" t="s">
        <v>1807</v>
      </c>
      <c r="C1665" t="s">
        <v>1801</v>
      </c>
      <c r="D1665">
        <v>857</v>
      </c>
      <c r="E1665">
        <v>238.5</v>
      </c>
      <c r="F1665">
        <f t="shared" si="25"/>
        <v>13</v>
      </c>
      <c r="G1665" t="str">
        <f>STANDINGS_R[[#This Row],[League]]&amp;STANDINGS_R[[#This Row],[Team]]</f>
        <v>$150 Draft Champions Feb 29 1:00 pm Lg.3793Mr Mayhem</v>
      </c>
    </row>
    <row r="1666" spans="1:7" x14ac:dyDescent="0.25">
      <c r="A1666">
        <v>2855</v>
      </c>
      <c r="B1666" t="s">
        <v>1809</v>
      </c>
      <c r="C1666" t="s">
        <v>1801</v>
      </c>
      <c r="D1666">
        <v>794</v>
      </c>
      <c r="E1666">
        <v>57</v>
      </c>
      <c r="F1666">
        <f t="shared" si="25"/>
        <v>14</v>
      </c>
      <c r="G1666" t="str">
        <f>STANDINGS_R[[#This Row],[League]]&amp;STANDINGS_R[[#This Row],[Team]]</f>
        <v>$150 Draft Champions Feb 29 1:00 pm Lg.3793Team Lentz</v>
      </c>
    </row>
    <row r="1667" spans="1:7" x14ac:dyDescent="0.25">
      <c r="A1667">
        <v>2876</v>
      </c>
      <c r="B1667" t="s">
        <v>1812</v>
      </c>
      <c r="C1667" t="s">
        <v>1801</v>
      </c>
      <c r="D1667">
        <v>775</v>
      </c>
      <c r="E1667">
        <v>36</v>
      </c>
      <c r="F1667">
        <f t="shared" ref="F1667:F1730" si="26">IF(C1667=C1666,F1666+1,1)</f>
        <v>15</v>
      </c>
      <c r="G1667" t="str">
        <f>STANDINGS_R[[#This Row],[League]]&amp;STANDINGS_R[[#This Row],[Team]]</f>
        <v>$150 Draft Champions Feb 29 1:00 pm Lg.3793Tobacco Road</v>
      </c>
    </row>
    <row r="1668" spans="1:7" x14ac:dyDescent="0.25">
      <c r="A1668">
        <v>175</v>
      </c>
      <c r="B1668" t="s">
        <v>1318</v>
      </c>
      <c r="C1668" t="s">
        <v>1814</v>
      </c>
      <c r="D1668">
        <v>1098</v>
      </c>
      <c r="E1668">
        <v>2737.5</v>
      </c>
      <c r="F1668">
        <f t="shared" si="26"/>
        <v>1</v>
      </c>
      <c r="G1668" t="str">
        <f>STANDINGS_R[[#This Row],[League]]&amp;STANDINGS_R[[#This Row],[Team]]</f>
        <v>$150 Draft Champions Feb 29 1:00 pm Lg.3794Team MCHUGH</v>
      </c>
    </row>
    <row r="1669" spans="1:7" x14ac:dyDescent="0.25">
      <c r="A1669">
        <v>277</v>
      </c>
      <c r="B1669" t="s">
        <v>342</v>
      </c>
      <c r="C1669" t="s">
        <v>1814</v>
      </c>
      <c r="D1669">
        <v>1081</v>
      </c>
      <c r="E1669">
        <v>2632.5</v>
      </c>
      <c r="F1669">
        <f t="shared" si="26"/>
        <v>2</v>
      </c>
      <c r="G1669" t="str">
        <f>STANDINGS_R[[#This Row],[League]]&amp;STANDINGS_R[[#This Row],[Team]]</f>
        <v>$150 Draft Champions Feb 29 1:00 pm Lg.3794Big League Choo</v>
      </c>
    </row>
    <row r="1670" spans="1:7" x14ac:dyDescent="0.25">
      <c r="A1670">
        <v>373</v>
      </c>
      <c r="B1670" t="s">
        <v>1820</v>
      </c>
      <c r="C1670" t="s">
        <v>1814</v>
      </c>
      <c r="D1670">
        <v>1069</v>
      </c>
      <c r="E1670">
        <v>2541</v>
      </c>
      <c r="F1670">
        <f t="shared" si="26"/>
        <v>3</v>
      </c>
      <c r="G1670" t="str">
        <f>STANDINGS_R[[#This Row],[League]]&amp;STANDINGS_R[[#This Row],[Team]]</f>
        <v>$150 Draft Champions Feb 29 1:00 pm Lg.3794The Elephant Man</v>
      </c>
    </row>
    <row r="1671" spans="1:7" x14ac:dyDescent="0.25">
      <c r="A1671">
        <v>406</v>
      </c>
      <c r="B1671" t="s">
        <v>1816</v>
      </c>
      <c r="C1671" t="s">
        <v>1814</v>
      </c>
      <c r="D1671">
        <v>1066</v>
      </c>
      <c r="E1671">
        <v>2512.5</v>
      </c>
      <c r="F1671">
        <f t="shared" si="26"/>
        <v>4</v>
      </c>
      <c r="G1671" t="str">
        <f>STANDINGS_R[[#This Row],[League]]&amp;STANDINGS_R[[#This Row],[Team]]</f>
        <v>$150 Draft Champions Feb 29 1:00 pm Lg.3794extra one</v>
      </c>
    </row>
    <row r="1672" spans="1:7" x14ac:dyDescent="0.25">
      <c r="A1672">
        <v>940</v>
      </c>
      <c r="B1672" t="s">
        <v>1819</v>
      </c>
      <c r="C1672" t="s">
        <v>1814</v>
      </c>
      <c r="D1672">
        <v>1019</v>
      </c>
      <c r="E1672">
        <v>1965.5</v>
      </c>
      <c r="F1672">
        <f t="shared" si="26"/>
        <v>5</v>
      </c>
      <c r="G1672" t="str">
        <f>STANDINGS_R[[#This Row],[League]]&amp;STANDINGS_R[[#This Row],[Team]]</f>
        <v>$150 Draft Champions Feb 29 1:00 pm Lg.3794Hakuna Machado</v>
      </c>
    </row>
    <row r="1673" spans="1:7" x14ac:dyDescent="0.25">
      <c r="A1673">
        <v>1028</v>
      </c>
      <c r="B1673" t="s">
        <v>1815</v>
      </c>
      <c r="C1673" t="s">
        <v>1814</v>
      </c>
      <c r="D1673">
        <v>1014</v>
      </c>
      <c r="E1673">
        <v>1884</v>
      </c>
      <c r="F1673">
        <f t="shared" si="26"/>
        <v>6</v>
      </c>
      <c r="G1673" t="str">
        <f>STANDINGS_R[[#This Row],[League]]&amp;STANDINGS_R[[#This Row],[Team]]</f>
        <v>$150 Draft Champions Feb 29 1:00 pm Lg.3794One in a Million</v>
      </c>
    </row>
    <row r="1674" spans="1:7" x14ac:dyDescent="0.25">
      <c r="A1674">
        <v>1511</v>
      </c>
      <c r="B1674" t="s">
        <v>1821</v>
      </c>
      <c r="C1674" t="s">
        <v>1814</v>
      </c>
      <c r="D1674">
        <v>980</v>
      </c>
      <c r="E1674">
        <v>1400.5</v>
      </c>
      <c r="F1674">
        <f t="shared" si="26"/>
        <v>7</v>
      </c>
      <c r="G1674" t="str">
        <f>STANDINGS_R[[#This Row],[League]]&amp;STANDINGS_R[[#This Row],[Team]]</f>
        <v>$150 Draft Champions Feb 29 1:00 pm Lg.3794MILWAUKEE DC3</v>
      </c>
    </row>
    <row r="1675" spans="1:7" x14ac:dyDescent="0.25">
      <c r="A1675">
        <v>1527</v>
      </c>
      <c r="B1675" t="s">
        <v>1818</v>
      </c>
      <c r="C1675" t="s">
        <v>1814</v>
      </c>
      <c r="D1675">
        <v>979</v>
      </c>
      <c r="E1675">
        <v>1386</v>
      </c>
      <c r="F1675">
        <f t="shared" si="26"/>
        <v>8</v>
      </c>
      <c r="G1675" t="str">
        <f>STANDINGS_R[[#This Row],[League]]&amp;STANDINGS_R[[#This Row],[Team]]</f>
        <v>$150 Draft Champions Feb 29 1:00 pm Lg.3794Strikeouts 2</v>
      </c>
    </row>
    <row r="1676" spans="1:7" x14ac:dyDescent="0.25">
      <c r="A1676">
        <v>1553</v>
      </c>
      <c r="B1676" t="s">
        <v>1817</v>
      </c>
      <c r="C1676" t="s">
        <v>1814</v>
      </c>
      <c r="D1676">
        <v>977</v>
      </c>
      <c r="E1676">
        <v>1357.5</v>
      </c>
      <c r="F1676">
        <f t="shared" si="26"/>
        <v>9</v>
      </c>
      <c r="G1676" t="str">
        <f>STANDINGS_R[[#This Row],[League]]&amp;STANDINGS_R[[#This Row],[Team]]</f>
        <v>$150 Draft Champions Feb 29 1:00 pm Lg.3794Kulaski's Avengers</v>
      </c>
    </row>
    <row r="1677" spans="1:7" x14ac:dyDescent="0.25">
      <c r="A1677">
        <v>1752</v>
      </c>
      <c r="B1677" t="s">
        <v>128</v>
      </c>
      <c r="C1677" t="s">
        <v>1814</v>
      </c>
      <c r="D1677">
        <v>961</v>
      </c>
      <c r="E1677">
        <v>1164.5</v>
      </c>
      <c r="F1677">
        <f t="shared" si="26"/>
        <v>10</v>
      </c>
      <c r="G1677" t="str">
        <f>STANDINGS_R[[#This Row],[League]]&amp;STANDINGS_R[[#This Row],[Team]]</f>
        <v>$150 Draft Champions Feb 29 1:00 pm Lg.3794Team Boelkens</v>
      </c>
    </row>
    <row r="1678" spans="1:7" x14ac:dyDescent="0.25">
      <c r="A1678">
        <v>2239</v>
      </c>
      <c r="B1678" t="s">
        <v>1825</v>
      </c>
      <c r="C1678" t="s">
        <v>1814</v>
      </c>
      <c r="D1678">
        <v>919</v>
      </c>
      <c r="E1678">
        <v>672</v>
      </c>
      <c r="F1678">
        <f t="shared" si="26"/>
        <v>11</v>
      </c>
      <c r="G1678" t="str">
        <f>STANDINGS_R[[#This Row],[League]]&amp;STANDINGS_R[[#This Row],[Team]]</f>
        <v>$150 Draft Champions Feb 29 1:00 pm Lg.3794Neptune</v>
      </c>
    </row>
    <row r="1679" spans="1:7" x14ac:dyDescent="0.25">
      <c r="A1679">
        <v>2398</v>
      </c>
      <c r="B1679" t="s">
        <v>1822</v>
      </c>
      <c r="C1679" t="s">
        <v>1814</v>
      </c>
      <c r="D1679">
        <v>902</v>
      </c>
      <c r="E1679">
        <v>514.5</v>
      </c>
      <c r="F1679">
        <f t="shared" si="26"/>
        <v>12</v>
      </c>
      <c r="G1679" t="str">
        <f>STANDINGS_R[[#This Row],[League]]&amp;STANDINGS_R[[#This Row],[Team]]</f>
        <v>$150 Draft Champions Feb 29 1:00 pm Lg.3794Team Bell</v>
      </c>
    </row>
    <row r="1680" spans="1:7" x14ac:dyDescent="0.25">
      <c r="A1680">
        <v>2697</v>
      </c>
      <c r="B1680" t="s">
        <v>1823</v>
      </c>
      <c r="C1680" t="s">
        <v>1814</v>
      </c>
      <c r="D1680">
        <v>853</v>
      </c>
      <c r="E1680">
        <v>215.5</v>
      </c>
      <c r="F1680">
        <f t="shared" si="26"/>
        <v>13</v>
      </c>
      <c r="G1680" t="str">
        <f>STANDINGS_R[[#This Row],[League]]&amp;STANDINGS_R[[#This Row],[Team]]</f>
        <v>$150 Draft Champions Feb 29 1:00 pm Lg.3794Sam's Club 3</v>
      </c>
    </row>
    <row r="1681" spans="1:7" x14ac:dyDescent="0.25">
      <c r="A1681">
        <v>2846</v>
      </c>
      <c r="B1681" t="s">
        <v>1824</v>
      </c>
      <c r="C1681" t="s">
        <v>1814</v>
      </c>
      <c r="D1681">
        <v>802</v>
      </c>
      <c r="E1681">
        <v>66</v>
      </c>
      <c r="F1681">
        <f t="shared" si="26"/>
        <v>14</v>
      </c>
      <c r="G1681" t="str">
        <f>STANDINGS_R[[#This Row],[League]]&amp;STANDINGS_R[[#This Row],[Team]]</f>
        <v>$150 Draft Champions Feb 29 1:00 pm Lg.3794Kings of Swing</v>
      </c>
    </row>
    <row r="1682" spans="1:7" x14ac:dyDescent="0.25">
      <c r="A1682">
        <v>2873</v>
      </c>
      <c r="B1682" t="s">
        <v>287</v>
      </c>
      <c r="C1682" t="s">
        <v>1814</v>
      </c>
      <c r="D1682">
        <v>777</v>
      </c>
      <c r="E1682">
        <v>38.5</v>
      </c>
      <c r="F1682">
        <f t="shared" si="26"/>
        <v>15</v>
      </c>
      <c r="G1682" t="str">
        <f>STANDINGS_R[[#This Row],[League]]&amp;STANDINGS_R[[#This Row],[Team]]</f>
        <v>$150 Draft Champions Feb 29 1:00 pm Lg.3794ICE BOX</v>
      </c>
    </row>
    <row r="1683" spans="1:7" x14ac:dyDescent="0.25">
      <c r="A1683">
        <v>156</v>
      </c>
      <c r="B1683" t="s">
        <v>1828</v>
      </c>
      <c r="C1683" t="s">
        <v>1827</v>
      </c>
      <c r="D1683">
        <v>1102</v>
      </c>
      <c r="E1683">
        <v>2759</v>
      </c>
      <c r="F1683">
        <f t="shared" si="26"/>
        <v>1</v>
      </c>
      <c r="G1683" t="str">
        <f>STANDINGS_R[[#This Row],[League]]&amp;STANDINGS_R[[#This Row],[Team]]</f>
        <v>$150 Draft Champions Feb 29 1:00 pm Lg.3800kirksmax</v>
      </c>
    </row>
    <row r="1684" spans="1:7" x14ac:dyDescent="0.25">
      <c r="A1684">
        <v>252</v>
      </c>
      <c r="B1684" t="s">
        <v>1826</v>
      </c>
      <c r="C1684" t="s">
        <v>1827</v>
      </c>
      <c r="D1684">
        <v>1085</v>
      </c>
      <c r="E1684">
        <v>2656.5</v>
      </c>
      <c r="F1684">
        <f t="shared" si="26"/>
        <v>2</v>
      </c>
      <c r="G1684" t="str">
        <f>STANDINGS_R[[#This Row],[League]]&amp;STANDINGS_R[[#This Row],[Team]]</f>
        <v>$150 Draft Champions Feb 29 1:00 pm Lg.3800Team Hodges</v>
      </c>
    </row>
    <row r="1685" spans="1:7" x14ac:dyDescent="0.25">
      <c r="A1685">
        <v>562</v>
      </c>
      <c r="B1685" t="s">
        <v>1837</v>
      </c>
      <c r="C1685" t="s">
        <v>1827</v>
      </c>
      <c r="D1685">
        <v>1049</v>
      </c>
      <c r="E1685">
        <v>2346</v>
      </c>
      <c r="F1685">
        <f t="shared" si="26"/>
        <v>3</v>
      </c>
      <c r="G1685" t="str">
        <f>STANDINGS_R[[#This Row],[League]]&amp;STANDINGS_R[[#This Row],[Team]]</f>
        <v>$150 Draft Champions Feb 29 1:00 pm Lg.3800Revenge of Wally Backman</v>
      </c>
    </row>
    <row r="1686" spans="1:7" x14ac:dyDescent="0.25">
      <c r="A1686">
        <v>582</v>
      </c>
      <c r="B1686" t="s">
        <v>87</v>
      </c>
      <c r="C1686" t="s">
        <v>1827</v>
      </c>
      <c r="D1686">
        <v>1048</v>
      </c>
      <c r="E1686">
        <v>2333</v>
      </c>
      <c r="F1686">
        <f t="shared" si="26"/>
        <v>4</v>
      </c>
      <c r="G1686" t="str">
        <f>STANDINGS_R[[#This Row],[League]]&amp;STANDINGS_R[[#This Row],[Team]]</f>
        <v>$150 Draft Champions Feb 29 1:00 pm Lg.3800The Northsiders</v>
      </c>
    </row>
    <row r="1687" spans="1:7" x14ac:dyDescent="0.25">
      <c r="A1687">
        <v>688</v>
      </c>
      <c r="B1687" t="s">
        <v>1833</v>
      </c>
      <c r="C1687" t="s">
        <v>1827</v>
      </c>
      <c r="D1687">
        <v>1038</v>
      </c>
      <c r="E1687">
        <v>2224.5</v>
      </c>
      <c r="F1687">
        <f t="shared" si="26"/>
        <v>5</v>
      </c>
      <c r="G1687" t="str">
        <f>STANDINGS_R[[#This Row],[League]]&amp;STANDINGS_R[[#This Row],[Team]]</f>
        <v>$150 Draft Champions Feb 29 1:00 pm Lg.3800Piss and Vinegar</v>
      </c>
    </row>
    <row r="1688" spans="1:7" x14ac:dyDescent="0.25">
      <c r="A1688">
        <v>904</v>
      </c>
      <c r="B1688" t="s">
        <v>18</v>
      </c>
      <c r="C1688" t="s">
        <v>1827</v>
      </c>
      <c r="D1688">
        <v>1022</v>
      </c>
      <c r="E1688">
        <v>2006.5</v>
      </c>
      <c r="F1688">
        <f t="shared" si="26"/>
        <v>6</v>
      </c>
      <c r="G1688" t="str">
        <f>STANDINGS_R[[#This Row],[League]]&amp;STANDINGS_R[[#This Row],[Team]]</f>
        <v>$150 Draft Champions Feb 29 1:00 pm Lg.3800Home Run Derbies</v>
      </c>
    </row>
    <row r="1689" spans="1:7" x14ac:dyDescent="0.25">
      <c r="A1689">
        <v>1148</v>
      </c>
      <c r="B1689" t="s">
        <v>1831</v>
      </c>
      <c r="C1689" t="s">
        <v>1827</v>
      </c>
      <c r="D1689">
        <v>1005</v>
      </c>
      <c r="E1689">
        <v>1767.5</v>
      </c>
      <c r="F1689">
        <f t="shared" si="26"/>
        <v>7</v>
      </c>
      <c r="G1689" t="str">
        <f>STANDINGS_R[[#This Row],[League]]&amp;STANDINGS_R[[#This Row],[Team]]</f>
        <v>$150 Draft Champions Feb 29 1:00 pm Lg.3800West Side Child</v>
      </c>
    </row>
    <row r="1690" spans="1:7" x14ac:dyDescent="0.25">
      <c r="A1690">
        <v>1253</v>
      </c>
      <c r="B1690" t="s">
        <v>1829</v>
      </c>
      <c r="C1690" t="s">
        <v>1827</v>
      </c>
      <c r="D1690">
        <v>997</v>
      </c>
      <c r="E1690">
        <v>1656</v>
      </c>
      <c r="F1690">
        <f t="shared" si="26"/>
        <v>8</v>
      </c>
      <c r="G1690" t="str">
        <f>STANDINGS_R[[#This Row],[League]]&amp;STANDINGS_R[[#This Row],[Team]]</f>
        <v>$150 Draft Champions Feb 29 1:00 pm Lg.3800JoDy CoNcREteR</v>
      </c>
    </row>
    <row r="1691" spans="1:7" x14ac:dyDescent="0.25">
      <c r="A1691">
        <v>1316</v>
      </c>
      <c r="B1691" t="s">
        <v>1835</v>
      </c>
      <c r="C1691" t="s">
        <v>1827</v>
      </c>
      <c r="D1691">
        <v>993</v>
      </c>
      <c r="E1691">
        <v>1595.5</v>
      </c>
      <c r="F1691">
        <f t="shared" si="26"/>
        <v>9</v>
      </c>
      <c r="G1691" t="str">
        <f>STANDINGS_R[[#This Row],[League]]&amp;STANDINGS_R[[#This Row],[Team]]</f>
        <v>$150 Draft Champions Feb 29 1:00 pm Lg.3800Las Vegas Ratpack 4</v>
      </c>
    </row>
    <row r="1692" spans="1:7" x14ac:dyDescent="0.25">
      <c r="A1692">
        <v>1484</v>
      </c>
      <c r="B1692" t="s">
        <v>1830</v>
      </c>
      <c r="C1692" t="s">
        <v>1827</v>
      </c>
      <c r="D1692">
        <v>982</v>
      </c>
      <c r="E1692">
        <v>1433.5</v>
      </c>
      <c r="F1692">
        <f t="shared" si="26"/>
        <v>10</v>
      </c>
      <c r="G1692" t="str">
        <f>STANDINGS_R[[#This Row],[League]]&amp;STANDINGS_R[[#This Row],[Team]]</f>
        <v>$150 Draft Champions Feb 29 1:00 pm Lg.3800Team Floyd II</v>
      </c>
    </row>
    <row r="1693" spans="1:7" x14ac:dyDescent="0.25">
      <c r="A1693">
        <v>1573</v>
      </c>
      <c r="B1693" t="s">
        <v>1834</v>
      </c>
      <c r="C1693" t="s">
        <v>1827</v>
      </c>
      <c r="D1693">
        <v>976</v>
      </c>
      <c r="E1693">
        <v>1342.5</v>
      </c>
      <c r="F1693">
        <f t="shared" si="26"/>
        <v>11</v>
      </c>
      <c r="G1693" t="str">
        <f>STANDINGS_R[[#This Row],[League]]&amp;STANDINGS_R[[#This Row],[Team]]</f>
        <v>$150 Draft Champions Feb 29 1:00 pm Lg.3800NDfan2</v>
      </c>
    </row>
    <row r="1694" spans="1:7" x14ac:dyDescent="0.25">
      <c r="A1694">
        <v>2221</v>
      </c>
      <c r="B1694" t="s">
        <v>156</v>
      </c>
      <c r="C1694" t="s">
        <v>1827</v>
      </c>
      <c r="D1694">
        <v>920</v>
      </c>
      <c r="E1694">
        <v>685</v>
      </c>
      <c r="F1694">
        <f t="shared" si="26"/>
        <v>12</v>
      </c>
      <c r="G1694" t="str">
        <f>STANDINGS_R[[#This Row],[League]]&amp;STANDINGS_R[[#This Row],[Team]]</f>
        <v>$150 Draft Champions Feb 29 1:00 pm Lg.3800Cubs Win</v>
      </c>
    </row>
    <row r="1695" spans="1:7" x14ac:dyDescent="0.25">
      <c r="A1695">
        <v>2567</v>
      </c>
      <c r="B1695" t="s">
        <v>1836</v>
      </c>
      <c r="C1695" t="s">
        <v>1827</v>
      </c>
      <c r="D1695">
        <v>877</v>
      </c>
      <c r="E1695">
        <v>343</v>
      </c>
      <c r="F1695">
        <f t="shared" si="26"/>
        <v>13</v>
      </c>
      <c r="G1695" t="str">
        <f>STANDINGS_R[[#This Row],[League]]&amp;STANDINGS_R[[#This Row],[Team]]</f>
        <v>$150 Draft Champions Feb 29 1:00 pm Lg.3800Fishsqueezer</v>
      </c>
    </row>
    <row r="1696" spans="1:7" x14ac:dyDescent="0.25">
      <c r="A1696">
        <v>2711</v>
      </c>
      <c r="B1696" t="s">
        <v>1832</v>
      </c>
      <c r="C1696" t="s">
        <v>1827</v>
      </c>
      <c r="D1696">
        <v>848</v>
      </c>
      <c r="E1696">
        <v>199</v>
      </c>
      <c r="F1696">
        <f t="shared" si="26"/>
        <v>14</v>
      </c>
      <c r="G1696" t="str">
        <f>STANDINGS_R[[#This Row],[League]]&amp;STANDINGS_R[[#This Row],[Team]]</f>
        <v>$150 Draft Champions Feb 29 1:00 pm Lg.3800Magic Carpets</v>
      </c>
    </row>
    <row r="1697" spans="1:7" x14ac:dyDescent="0.25">
      <c r="A1697">
        <v>2744</v>
      </c>
      <c r="B1697" t="s">
        <v>390</v>
      </c>
      <c r="C1697" t="s">
        <v>1827</v>
      </c>
      <c r="D1697">
        <v>840</v>
      </c>
      <c r="E1697">
        <v>168</v>
      </c>
      <c r="F1697">
        <f t="shared" si="26"/>
        <v>15</v>
      </c>
      <c r="G1697" t="str">
        <f>STANDINGS_R[[#This Row],[League]]&amp;STANDINGS_R[[#This Row],[Team]]</f>
        <v>$150 Draft Champions Feb 29 1:00 pm Lg.3800Big Air</v>
      </c>
    </row>
    <row r="1698" spans="1:7" x14ac:dyDescent="0.25">
      <c r="A1698">
        <v>22</v>
      </c>
      <c r="B1698" t="s">
        <v>1838</v>
      </c>
      <c r="C1698" t="s">
        <v>1839</v>
      </c>
      <c r="D1698">
        <v>1150</v>
      </c>
      <c r="E1698">
        <v>2888.5</v>
      </c>
      <c r="F1698">
        <f t="shared" si="26"/>
        <v>1</v>
      </c>
      <c r="G1698" t="str">
        <f>STANDINGS_R[[#This Row],[League]]&amp;STANDINGS_R[[#This Row],[Team]]</f>
        <v>$150 Draft Champions Feb 29 1:00 pm Lg.3802DC Machine2</v>
      </c>
    </row>
    <row r="1699" spans="1:7" x14ac:dyDescent="0.25">
      <c r="A1699">
        <v>521</v>
      </c>
      <c r="B1699" t="s">
        <v>1844</v>
      </c>
      <c r="C1699" t="s">
        <v>1839</v>
      </c>
      <c r="D1699">
        <v>1053</v>
      </c>
      <c r="E1699">
        <v>2391</v>
      </c>
      <c r="F1699">
        <f t="shared" si="26"/>
        <v>2</v>
      </c>
      <c r="G1699" t="str">
        <f>STANDINGS_R[[#This Row],[League]]&amp;STANDINGS_R[[#This Row],[Team]]</f>
        <v>$150 Draft Champions Feb 29 1:00 pm Lg.3802SB Nation Royals Review</v>
      </c>
    </row>
    <row r="1700" spans="1:7" x14ac:dyDescent="0.25">
      <c r="A1700">
        <v>574</v>
      </c>
      <c r="B1700" t="s">
        <v>1845</v>
      </c>
      <c r="C1700" t="s">
        <v>1839</v>
      </c>
      <c r="D1700">
        <v>1048</v>
      </c>
      <c r="E1700">
        <v>2333</v>
      </c>
      <c r="F1700">
        <f t="shared" si="26"/>
        <v>3</v>
      </c>
      <c r="G1700" t="str">
        <f>STANDINGS_R[[#This Row],[League]]&amp;STANDINGS_R[[#This Row],[Team]]</f>
        <v>$150 Draft Champions Feb 29 1:00 pm Lg.3802Ashley Schaeffer</v>
      </c>
    </row>
    <row r="1701" spans="1:7" x14ac:dyDescent="0.25">
      <c r="A1701">
        <v>1052</v>
      </c>
      <c r="B1701" t="s">
        <v>41</v>
      </c>
      <c r="C1701" t="s">
        <v>1839</v>
      </c>
      <c r="D1701">
        <v>1013</v>
      </c>
      <c r="E1701">
        <v>1865.5</v>
      </c>
      <c r="F1701">
        <f t="shared" si="26"/>
        <v>4</v>
      </c>
      <c r="G1701" t="str">
        <f>STANDINGS_R[[#This Row],[League]]&amp;STANDINGS_R[[#This Row],[Team]]</f>
        <v>$150 Draft Champions Feb 29 1:00 pm Lg.3802Team Walker</v>
      </c>
    </row>
    <row r="1702" spans="1:7" x14ac:dyDescent="0.25">
      <c r="A1702">
        <v>1147</v>
      </c>
      <c r="B1702" t="s">
        <v>1841</v>
      </c>
      <c r="C1702" t="s">
        <v>1839</v>
      </c>
      <c r="D1702">
        <v>1005</v>
      </c>
      <c r="E1702">
        <v>1767.5</v>
      </c>
      <c r="F1702">
        <f t="shared" si="26"/>
        <v>5</v>
      </c>
      <c r="G1702" t="str">
        <f>STANDINGS_R[[#This Row],[League]]&amp;STANDINGS_R[[#This Row],[Team]]</f>
        <v>$150 Draft Champions Feb 29 1:00 pm Lg.3802WARthless</v>
      </c>
    </row>
    <row r="1703" spans="1:7" x14ac:dyDescent="0.25">
      <c r="A1703">
        <v>1292</v>
      </c>
      <c r="B1703" t="s">
        <v>1846</v>
      </c>
      <c r="C1703" t="s">
        <v>1839</v>
      </c>
      <c r="D1703">
        <v>995</v>
      </c>
      <c r="E1703">
        <v>1625</v>
      </c>
      <c r="F1703">
        <f t="shared" si="26"/>
        <v>6</v>
      </c>
      <c r="G1703" t="str">
        <f>STANDINGS_R[[#This Row],[League]]&amp;STANDINGS_R[[#This Row],[Team]]</f>
        <v>$150 Draft Champions Feb 29 1:00 pm Lg.3802The Wy's Guys</v>
      </c>
    </row>
    <row r="1704" spans="1:7" x14ac:dyDescent="0.25">
      <c r="A1704">
        <v>1356</v>
      </c>
      <c r="B1704" t="s">
        <v>236</v>
      </c>
      <c r="C1704" t="s">
        <v>1839</v>
      </c>
      <c r="D1704">
        <v>991</v>
      </c>
      <c r="E1704">
        <v>1562</v>
      </c>
      <c r="F1704">
        <f t="shared" si="26"/>
        <v>7</v>
      </c>
      <c r="G1704" t="str">
        <f>STANDINGS_R[[#This Row],[League]]&amp;STANDINGS_R[[#This Row],[Team]]</f>
        <v>$150 Draft Champions Feb 29 1:00 pm Lg.3802Timko Toe Jammers</v>
      </c>
    </row>
    <row r="1705" spans="1:7" x14ac:dyDescent="0.25">
      <c r="A1705">
        <v>1390</v>
      </c>
      <c r="B1705" t="s">
        <v>1843</v>
      </c>
      <c r="C1705" t="s">
        <v>1839</v>
      </c>
      <c r="D1705">
        <v>988</v>
      </c>
      <c r="E1705">
        <v>1521.5</v>
      </c>
      <c r="F1705">
        <f t="shared" si="26"/>
        <v>8</v>
      </c>
      <c r="G1705" t="str">
        <f>STANDINGS_R[[#This Row],[League]]&amp;STANDINGS_R[[#This Row],[Team]]</f>
        <v>$150 Draft Champions Feb 29 1:00 pm Lg.3802Rake City</v>
      </c>
    </row>
    <row r="1706" spans="1:7" x14ac:dyDescent="0.25">
      <c r="A1706">
        <v>1671</v>
      </c>
      <c r="B1706" t="s">
        <v>1842</v>
      </c>
      <c r="C1706" t="s">
        <v>1839</v>
      </c>
      <c r="D1706">
        <v>968</v>
      </c>
      <c r="E1706">
        <v>1242</v>
      </c>
      <c r="F1706">
        <f t="shared" si="26"/>
        <v>9</v>
      </c>
      <c r="G1706" t="str">
        <f>STANDINGS_R[[#This Row],[League]]&amp;STANDINGS_R[[#This Row],[Team]]</f>
        <v>$150 Draft Champions Feb 29 1:00 pm Lg.3802Team Drevojan</v>
      </c>
    </row>
    <row r="1707" spans="1:7" x14ac:dyDescent="0.25">
      <c r="A1707">
        <v>1781</v>
      </c>
      <c r="B1707" t="s">
        <v>1840</v>
      </c>
      <c r="C1707" t="s">
        <v>1839</v>
      </c>
      <c r="D1707">
        <v>959</v>
      </c>
      <c r="E1707">
        <v>1132.5</v>
      </c>
      <c r="F1707">
        <f t="shared" si="26"/>
        <v>10</v>
      </c>
      <c r="G1707" t="str">
        <f>STANDINGS_R[[#This Row],[League]]&amp;STANDINGS_R[[#This Row],[Team]]</f>
        <v>$150 Draft Champions Feb 29 1:00 pm Lg.3802Team Girouard</v>
      </c>
    </row>
    <row r="1708" spans="1:7" x14ac:dyDescent="0.25">
      <c r="A1708">
        <v>1782</v>
      </c>
      <c r="B1708" t="s">
        <v>380</v>
      </c>
      <c r="C1708" t="s">
        <v>1839</v>
      </c>
      <c r="D1708">
        <v>959</v>
      </c>
      <c r="E1708">
        <v>1132.5</v>
      </c>
      <c r="F1708">
        <f t="shared" si="26"/>
        <v>11</v>
      </c>
      <c r="G1708" t="str">
        <f>STANDINGS_R[[#This Row],[League]]&amp;STANDINGS_R[[#This Row],[Team]]</f>
        <v>$150 Draft Champions Feb 29 1:00 pm Lg.3802Team McDermott</v>
      </c>
    </row>
    <row r="1709" spans="1:7" x14ac:dyDescent="0.25">
      <c r="A1709">
        <v>2086</v>
      </c>
      <c r="B1709" t="s">
        <v>1848</v>
      </c>
      <c r="C1709" t="s">
        <v>1839</v>
      </c>
      <c r="D1709">
        <v>934</v>
      </c>
      <c r="E1709">
        <v>829.5</v>
      </c>
      <c r="F1709">
        <f t="shared" si="26"/>
        <v>12</v>
      </c>
      <c r="G1709" t="str">
        <f>STANDINGS_R[[#This Row],[League]]&amp;STANDINGS_R[[#This Row],[Team]]</f>
        <v>$150 Draft Champions Feb 29 1:00 pm Lg.3802Team Savage</v>
      </c>
    </row>
    <row r="1710" spans="1:7" x14ac:dyDescent="0.25">
      <c r="A1710">
        <v>2260</v>
      </c>
      <c r="B1710" t="s">
        <v>1847</v>
      </c>
      <c r="C1710" t="s">
        <v>1839</v>
      </c>
      <c r="D1710">
        <v>917</v>
      </c>
      <c r="E1710">
        <v>649.5</v>
      </c>
      <c r="F1710">
        <f t="shared" si="26"/>
        <v>13</v>
      </c>
      <c r="G1710" t="str">
        <f>STANDINGS_R[[#This Row],[League]]&amp;STANDINGS_R[[#This Row],[Team]]</f>
        <v>$150 Draft Champions Feb 29 1:00 pm Lg.3802Dominance &amp; Submission IV</v>
      </c>
    </row>
    <row r="1711" spans="1:7" x14ac:dyDescent="0.25">
      <c r="A1711">
        <v>2337</v>
      </c>
      <c r="B1711" t="s">
        <v>639</v>
      </c>
      <c r="C1711" t="s">
        <v>1839</v>
      </c>
      <c r="D1711">
        <v>910</v>
      </c>
      <c r="E1711">
        <v>577.5</v>
      </c>
      <c r="F1711">
        <f t="shared" si="26"/>
        <v>14</v>
      </c>
      <c r="G1711" t="str">
        <f>STANDINGS_R[[#This Row],[League]]&amp;STANDINGS_R[[#This Row],[Team]]</f>
        <v>$150 Draft Champions Feb 29 1:00 pm Lg.3802Team Fisher</v>
      </c>
    </row>
    <row r="1712" spans="1:7" x14ac:dyDescent="0.25">
      <c r="A1712">
        <v>2749</v>
      </c>
      <c r="B1712" t="s">
        <v>194</v>
      </c>
      <c r="C1712" t="s">
        <v>1839</v>
      </c>
      <c r="D1712">
        <v>838</v>
      </c>
      <c r="E1712">
        <v>164.5</v>
      </c>
      <c r="F1712">
        <f t="shared" si="26"/>
        <v>15</v>
      </c>
      <c r="G1712" t="str">
        <f>STANDINGS_R[[#This Row],[League]]&amp;STANDINGS_R[[#This Row],[Team]]</f>
        <v>$150 Draft Champions Feb 29 1:00 pm Lg.3802Team Metivier</v>
      </c>
    </row>
    <row r="1713" spans="1:7" x14ac:dyDescent="0.25">
      <c r="A1713">
        <v>205</v>
      </c>
      <c r="B1713" t="s">
        <v>1855</v>
      </c>
      <c r="C1713" t="s">
        <v>1850</v>
      </c>
      <c r="D1713">
        <v>1092</v>
      </c>
      <c r="E1713">
        <v>2704</v>
      </c>
      <c r="F1713">
        <f t="shared" si="26"/>
        <v>1</v>
      </c>
      <c r="G1713" t="str">
        <f>STANDINGS_R[[#This Row],[League]]&amp;STANDINGS_R[[#This Row],[Team]]</f>
        <v>$150 Draft Champions Jan 01 1:00 pm Lg.3576Capitol Knockers Rides Again</v>
      </c>
    </row>
    <row r="1714" spans="1:7" x14ac:dyDescent="0.25">
      <c r="A1714">
        <v>446</v>
      </c>
      <c r="B1714" t="s">
        <v>1849</v>
      </c>
      <c r="C1714" t="s">
        <v>1850</v>
      </c>
      <c r="D1714">
        <v>1060</v>
      </c>
      <c r="E1714">
        <v>2465</v>
      </c>
      <c r="F1714">
        <f t="shared" si="26"/>
        <v>2</v>
      </c>
      <c r="G1714" t="str">
        <f>STANDINGS_R[[#This Row],[League]]&amp;STANDINGS_R[[#This Row],[Team]]</f>
        <v>$150 Draft Champions Jan 01 1:00 pm Lg.3576EMERSON 4</v>
      </c>
    </row>
    <row r="1715" spans="1:7" x14ac:dyDescent="0.25">
      <c r="A1715">
        <v>642</v>
      </c>
      <c r="B1715" t="s">
        <v>1856</v>
      </c>
      <c r="C1715" t="s">
        <v>1850</v>
      </c>
      <c r="D1715">
        <v>1041</v>
      </c>
      <c r="E1715">
        <v>2265</v>
      </c>
      <c r="F1715">
        <f t="shared" si="26"/>
        <v>3</v>
      </c>
      <c r="G1715" t="str">
        <f>STANDINGS_R[[#This Row],[League]]&amp;STANDINGS_R[[#This Row],[Team]]</f>
        <v>$150 Draft Champions Jan 01 1:00 pm Lg.3576Jim Rice DC22 150</v>
      </c>
    </row>
    <row r="1716" spans="1:7" x14ac:dyDescent="0.25">
      <c r="A1716">
        <v>906</v>
      </c>
      <c r="B1716" t="s">
        <v>1851</v>
      </c>
      <c r="C1716" t="s">
        <v>1850</v>
      </c>
      <c r="D1716">
        <v>1022</v>
      </c>
      <c r="E1716">
        <v>2006.5</v>
      </c>
      <c r="F1716">
        <f t="shared" si="26"/>
        <v>4</v>
      </c>
      <c r="G1716" t="str">
        <f>STANDINGS_R[[#This Row],[League]]&amp;STANDINGS_R[[#This Row],[Team]]</f>
        <v>$150 Draft Champions Jan 01 1:00 pm Lg.3576Scout Team</v>
      </c>
    </row>
    <row r="1717" spans="1:7" x14ac:dyDescent="0.25">
      <c r="A1717">
        <v>1069</v>
      </c>
      <c r="B1717" t="s">
        <v>1854</v>
      </c>
      <c r="C1717" t="s">
        <v>1850</v>
      </c>
      <c r="D1717">
        <v>1012</v>
      </c>
      <c r="E1717">
        <v>1849</v>
      </c>
      <c r="F1717">
        <f t="shared" si="26"/>
        <v>5</v>
      </c>
      <c r="G1717" t="str">
        <f>STANDINGS_R[[#This Row],[League]]&amp;STANDINGS_R[[#This Row],[Team]]</f>
        <v>$150 Draft Champions Jan 01 1:00 pm Lg.3576Waiting For Next Year</v>
      </c>
    </row>
    <row r="1718" spans="1:7" x14ac:dyDescent="0.25">
      <c r="A1718">
        <v>1070</v>
      </c>
      <c r="B1718" t="s">
        <v>1859</v>
      </c>
      <c r="C1718" t="s">
        <v>1850</v>
      </c>
      <c r="D1718">
        <v>1011</v>
      </c>
      <c r="E1718">
        <v>1837</v>
      </c>
      <c r="F1718">
        <f t="shared" si="26"/>
        <v>6</v>
      </c>
      <c r="G1718" t="str">
        <f>STANDINGS_R[[#This Row],[League]]&amp;STANDINGS_R[[#This Row],[Team]]</f>
        <v>$150 Draft Champions Jan 01 1:00 pm Lg.3576#CrazyDad</v>
      </c>
    </row>
    <row r="1719" spans="1:7" x14ac:dyDescent="0.25">
      <c r="A1719">
        <v>1171</v>
      </c>
      <c r="B1719" t="s">
        <v>1862</v>
      </c>
      <c r="C1719" t="s">
        <v>1850</v>
      </c>
      <c r="D1719">
        <v>1003</v>
      </c>
      <c r="E1719">
        <v>1741.5</v>
      </c>
      <c r="F1719">
        <f t="shared" si="26"/>
        <v>7</v>
      </c>
      <c r="G1719" t="str">
        <f>STANDINGS_R[[#This Row],[League]]&amp;STANDINGS_R[[#This Row],[Team]]</f>
        <v>$150 Draft Champions Jan 01 1:00 pm Lg.3576Pounders 150 V3</v>
      </c>
    </row>
    <row r="1720" spans="1:7" x14ac:dyDescent="0.25">
      <c r="A1720">
        <v>1443</v>
      </c>
      <c r="B1720" t="s">
        <v>1861</v>
      </c>
      <c r="C1720" t="s">
        <v>1850</v>
      </c>
      <c r="D1720">
        <v>984</v>
      </c>
      <c r="E1720">
        <v>1463</v>
      </c>
      <c r="F1720">
        <f t="shared" si="26"/>
        <v>8</v>
      </c>
      <c r="G1720" t="str">
        <f>STANDINGS_R[[#This Row],[League]]&amp;STANDINGS_R[[#This Row],[Team]]</f>
        <v>$150 Draft Champions Jan 01 1:00 pm Lg.3576Defender's Password</v>
      </c>
    </row>
    <row r="1721" spans="1:7" x14ac:dyDescent="0.25">
      <c r="A1721">
        <v>1516</v>
      </c>
      <c r="B1721" t="s">
        <v>1852</v>
      </c>
      <c r="C1721" t="s">
        <v>1850</v>
      </c>
      <c r="D1721">
        <v>980</v>
      </c>
      <c r="E1721">
        <v>1400.5</v>
      </c>
      <c r="F1721">
        <f t="shared" si="26"/>
        <v>9</v>
      </c>
      <c r="G1721" t="str">
        <f>STANDINGS_R[[#This Row],[League]]&amp;STANDINGS_R[[#This Row],[Team]]</f>
        <v>$150 Draft Champions Jan 01 1:00 pm Lg.3576Riderboot 2 DC</v>
      </c>
    </row>
    <row r="1722" spans="1:7" x14ac:dyDescent="0.25">
      <c r="A1722">
        <v>1533</v>
      </c>
      <c r="B1722" t="s">
        <v>1853</v>
      </c>
      <c r="C1722" t="s">
        <v>1850</v>
      </c>
      <c r="D1722">
        <v>978</v>
      </c>
      <c r="E1722">
        <v>1372</v>
      </c>
      <c r="F1722">
        <f t="shared" si="26"/>
        <v>10</v>
      </c>
      <c r="G1722" t="str">
        <f>STANDINGS_R[[#This Row],[League]]&amp;STANDINGS_R[[#This Row],[Team]]</f>
        <v>$150 Draft Champions Jan 01 1:00 pm Lg.3576Charlotte Thunder</v>
      </c>
    </row>
    <row r="1723" spans="1:7" x14ac:dyDescent="0.25">
      <c r="A1723">
        <v>1534</v>
      </c>
      <c r="B1723" t="s">
        <v>1691</v>
      </c>
      <c r="C1723" t="s">
        <v>1850</v>
      </c>
      <c r="D1723">
        <v>978</v>
      </c>
      <c r="E1723">
        <v>1372</v>
      </c>
      <c r="F1723">
        <f t="shared" si="26"/>
        <v>11</v>
      </c>
      <c r="G1723" t="str">
        <f>STANDINGS_R[[#This Row],[League]]&amp;STANDINGS_R[[#This Row],[Team]]</f>
        <v>$150 Draft Champions Jan 01 1:00 pm Lg.3576Diamond Dogs</v>
      </c>
    </row>
    <row r="1724" spans="1:7" x14ac:dyDescent="0.25">
      <c r="A1724">
        <v>2305</v>
      </c>
      <c r="B1724" t="s">
        <v>1860</v>
      </c>
      <c r="C1724" t="s">
        <v>1850</v>
      </c>
      <c r="D1724">
        <v>912</v>
      </c>
      <c r="E1724">
        <v>605</v>
      </c>
      <c r="F1724">
        <f t="shared" si="26"/>
        <v>12</v>
      </c>
      <c r="G1724" t="str">
        <f>STANDINGS_R[[#This Row],[League]]&amp;STANDINGS_R[[#This Row],[Team]]</f>
        <v>$150 Draft Champions Jan 01 1:00 pm Lg.3576Dookie McGee v4 - $150</v>
      </c>
    </row>
    <row r="1725" spans="1:7" x14ac:dyDescent="0.25">
      <c r="A1725">
        <v>2381</v>
      </c>
      <c r="B1725" t="s">
        <v>189</v>
      </c>
      <c r="C1725" t="s">
        <v>1850</v>
      </c>
      <c r="D1725">
        <v>904</v>
      </c>
      <c r="E1725">
        <v>528.5</v>
      </c>
      <c r="F1725">
        <f t="shared" si="26"/>
        <v>13</v>
      </c>
      <c r="G1725" t="str">
        <f>STANDINGS_R[[#This Row],[League]]&amp;STANDINGS_R[[#This Row],[Team]]</f>
        <v>$150 Draft Champions Jan 01 1:00 pm Lg.3576Homer Hankies</v>
      </c>
    </row>
    <row r="1726" spans="1:7" x14ac:dyDescent="0.25">
      <c r="A1726">
        <v>2524</v>
      </c>
      <c r="B1726" t="s">
        <v>1858</v>
      </c>
      <c r="C1726" t="s">
        <v>1850</v>
      </c>
      <c r="D1726">
        <v>883</v>
      </c>
      <c r="E1726">
        <v>386</v>
      </c>
      <c r="F1726">
        <f t="shared" si="26"/>
        <v>14</v>
      </c>
      <c r="G1726" t="str">
        <f>STANDINGS_R[[#This Row],[League]]&amp;STANDINGS_R[[#This Row],[Team]]</f>
        <v>$150 Draft Champions Jan 01 1:00 pm Lg.3576Palmetto Pebbles</v>
      </c>
    </row>
    <row r="1727" spans="1:7" x14ac:dyDescent="0.25">
      <c r="A1727">
        <v>2539</v>
      </c>
      <c r="B1727" t="s">
        <v>1857</v>
      </c>
      <c r="C1727" t="s">
        <v>1850</v>
      </c>
      <c r="D1727">
        <v>881</v>
      </c>
      <c r="E1727">
        <v>373.5</v>
      </c>
      <c r="F1727">
        <f t="shared" si="26"/>
        <v>15</v>
      </c>
      <c r="G1727" t="str">
        <f>STANDINGS_R[[#This Row],[League]]&amp;STANDINGS_R[[#This Row],[Team]]</f>
        <v>$150 Draft Champions Jan 01 1:00 pm Lg.3576Ehrman The German DC76</v>
      </c>
    </row>
    <row r="1728" spans="1:7" x14ac:dyDescent="0.25">
      <c r="A1728">
        <v>195</v>
      </c>
      <c r="B1728" t="s">
        <v>1873</v>
      </c>
      <c r="C1728" t="s">
        <v>1864</v>
      </c>
      <c r="D1728">
        <v>1094</v>
      </c>
      <c r="E1728">
        <v>2715.5</v>
      </c>
      <c r="F1728">
        <f t="shared" si="26"/>
        <v>1</v>
      </c>
      <c r="G1728" t="str">
        <f>STANDINGS_R[[#This Row],[League]]&amp;STANDINGS_R[[#This Row],[Team]]</f>
        <v>$150 Draft Champions Jan 02 1:00 pm Lg.3577ShowtimeDC23</v>
      </c>
    </row>
    <row r="1729" spans="1:7" x14ac:dyDescent="0.25">
      <c r="A1729">
        <v>278</v>
      </c>
      <c r="B1729" t="s">
        <v>1865</v>
      </c>
      <c r="C1729" t="s">
        <v>1864</v>
      </c>
      <c r="D1729">
        <v>1081</v>
      </c>
      <c r="E1729">
        <v>2632.5</v>
      </c>
      <c r="F1729">
        <f t="shared" si="26"/>
        <v>2</v>
      </c>
      <c r="G1729" t="str">
        <f>STANDINGS_R[[#This Row],[League]]&amp;STANDINGS_R[[#This Row],[Team]]</f>
        <v>$150 Draft Champions Jan 02 1:00 pm Lg.3577Feel the Bern</v>
      </c>
    </row>
    <row r="1730" spans="1:7" x14ac:dyDescent="0.25">
      <c r="A1730">
        <v>464</v>
      </c>
      <c r="B1730" t="s">
        <v>1872</v>
      </c>
      <c r="C1730" t="s">
        <v>1864</v>
      </c>
      <c r="D1730">
        <v>1058</v>
      </c>
      <c r="E1730">
        <v>2443</v>
      </c>
      <c r="F1730">
        <f t="shared" si="26"/>
        <v>3</v>
      </c>
      <c r="G1730" t="str">
        <f>STANDINGS_R[[#This Row],[League]]&amp;STANDINGS_R[[#This Row],[Team]]</f>
        <v>$150 Draft Champions Jan 02 1:00 pm Lg.3577BOSCH DC1</v>
      </c>
    </row>
    <row r="1731" spans="1:7" x14ac:dyDescent="0.25">
      <c r="A1731">
        <v>469</v>
      </c>
      <c r="B1731" t="s">
        <v>250</v>
      </c>
      <c r="C1731" t="s">
        <v>1864</v>
      </c>
      <c r="D1731">
        <v>1058</v>
      </c>
      <c r="E1731">
        <v>2443</v>
      </c>
      <c r="F1731">
        <f t="shared" ref="F1731:F1794" si="27">IF(C1731=C1730,F1730+1,1)</f>
        <v>4</v>
      </c>
      <c r="G1731" t="str">
        <f>STANDINGS_R[[#This Row],[League]]&amp;STANDINGS_R[[#This Row],[Team]]</f>
        <v>$150 Draft Champions Jan 02 1:00 pm Lg.3577My Boys are Salty</v>
      </c>
    </row>
    <row r="1732" spans="1:7" x14ac:dyDescent="0.25">
      <c r="A1732">
        <v>778</v>
      </c>
      <c r="B1732" t="s">
        <v>359</v>
      </c>
      <c r="C1732" t="s">
        <v>1864</v>
      </c>
      <c r="D1732">
        <v>1032</v>
      </c>
      <c r="E1732">
        <v>2136.5</v>
      </c>
      <c r="F1732">
        <f t="shared" si="27"/>
        <v>5</v>
      </c>
      <c r="G1732" t="str">
        <f>STANDINGS_R[[#This Row],[League]]&amp;STANDINGS_R[[#This Row],[Team]]</f>
        <v>$150 Draft Champions Jan 02 1:00 pm Lg.3577Ocular Keratitis DC2</v>
      </c>
    </row>
    <row r="1733" spans="1:7" x14ac:dyDescent="0.25">
      <c r="A1733">
        <v>790</v>
      </c>
      <c r="B1733" t="s">
        <v>1869</v>
      </c>
      <c r="C1733" t="s">
        <v>1864</v>
      </c>
      <c r="D1733">
        <v>1031</v>
      </c>
      <c r="E1733">
        <v>2124</v>
      </c>
      <c r="F1733">
        <f t="shared" si="27"/>
        <v>6</v>
      </c>
      <c r="G1733" t="str">
        <f>STANDINGS_R[[#This Row],[League]]&amp;STANDINGS_R[[#This Row],[Team]]</f>
        <v>$150 Draft Champions Jan 02 1:00 pm Lg.3577Team pappas</v>
      </c>
    </row>
    <row r="1734" spans="1:7" x14ac:dyDescent="0.25">
      <c r="A1734">
        <v>1252</v>
      </c>
      <c r="B1734" t="s">
        <v>1867</v>
      </c>
      <c r="C1734" t="s">
        <v>1864</v>
      </c>
      <c r="D1734">
        <v>997</v>
      </c>
      <c r="E1734">
        <v>1656</v>
      </c>
      <c r="F1734">
        <f t="shared" si="27"/>
        <v>7</v>
      </c>
      <c r="G1734" t="str">
        <f>STANDINGS_R[[#This Row],[League]]&amp;STANDINGS_R[[#This Row],[Team]]</f>
        <v>$150 Draft Champions Jan 02 1:00 pm Lg.3577It all started with a...</v>
      </c>
    </row>
    <row r="1735" spans="1:7" x14ac:dyDescent="0.25">
      <c r="A1735">
        <v>1317</v>
      </c>
      <c r="B1735" t="s">
        <v>1870</v>
      </c>
      <c r="C1735" t="s">
        <v>1864</v>
      </c>
      <c r="D1735">
        <v>993</v>
      </c>
      <c r="E1735">
        <v>1595.5</v>
      </c>
      <c r="F1735">
        <f t="shared" si="27"/>
        <v>8</v>
      </c>
      <c r="G1735" t="str">
        <f>STANDINGS_R[[#This Row],[League]]&amp;STANDINGS_R[[#This Row],[Team]]</f>
        <v>$150 Draft Champions Jan 02 1:00 pm Lg.3577Legends of Bank One Stadium</v>
      </c>
    </row>
    <row r="1736" spans="1:7" x14ac:dyDescent="0.25">
      <c r="A1736">
        <v>1321</v>
      </c>
      <c r="B1736" t="s">
        <v>483</v>
      </c>
      <c r="C1736" t="s">
        <v>1864</v>
      </c>
      <c r="D1736">
        <v>993</v>
      </c>
      <c r="E1736">
        <v>1595.5</v>
      </c>
      <c r="F1736">
        <f t="shared" si="27"/>
        <v>9</v>
      </c>
      <c r="G1736" t="str">
        <f>STANDINGS_R[[#This Row],[League]]&amp;STANDINGS_R[[#This Row],[Team]]</f>
        <v>$150 Draft Champions Jan 02 1:00 pm Lg.3577Saxton DC</v>
      </c>
    </row>
    <row r="1737" spans="1:7" x14ac:dyDescent="0.25">
      <c r="A1737">
        <v>1733</v>
      </c>
      <c r="B1737" t="s">
        <v>1868</v>
      </c>
      <c r="C1737" t="s">
        <v>1864</v>
      </c>
      <c r="D1737">
        <v>962</v>
      </c>
      <c r="E1737">
        <v>1177.5</v>
      </c>
      <c r="F1737">
        <f t="shared" si="27"/>
        <v>10</v>
      </c>
      <c r="G1737" t="str">
        <f>STANDINGS_R[[#This Row],[League]]&amp;STANDINGS_R[[#This Row],[Team]]</f>
        <v>$150 Draft Champions Jan 02 1:00 pm Lg.3577On Maui Time</v>
      </c>
    </row>
    <row r="1738" spans="1:7" x14ac:dyDescent="0.25">
      <c r="A1738">
        <v>1803</v>
      </c>
      <c r="B1738" t="s">
        <v>1866</v>
      </c>
      <c r="C1738" t="s">
        <v>1864</v>
      </c>
      <c r="D1738">
        <v>957</v>
      </c>
      <c r="E1738">
        <v>1107</v>
      </c>
      <c r="F1738">
        <f t="shared" si="27"/>
        <v>11</v>
      </c>
      <c r="G1738" t="str">
        <f>STANDINGS_R[[#This Row],[League]]&amp;STANDINGS_R[[#This Row],[Team]]</f>
        <v>$150 Draft Champions Jan 02 1:00 pm Lg.3577Moz Boyz 11</v>
      </c>
    </row>
    <row r="1739" spans="1:7" x14ac:dyDescent="0.25">
      <c r="A1739">
        <v>2130</v>
      </c>
      <c r="B1739" t="s">
        <v>1871</v>
      </c>
      <c r="C1739" t="s">
        <v>1864</v>
      </c>
      <c r="D1739">
        <v>929</v>
      </c>
      <c r="E1739">
        <v>778.5</v>
      </c>
      <c r="F1739">
        <f t="shared" si="27"/>
        <v>12</v>
      </c>
      <c r="G1739" t="str">
        <f>STANDINGS_R[[#This Row],[League]]&amp;STANDINGS_R[[#This Row],[Team]]</f>
        <v>$150 Draft Champions Jan 02 1:00 pm Lg.3577Bartolo Colon's Fitbit</v>
      </c>
    </row>
    <row r="1740" spans="1:7" x14ac:dyDescent="0.25">
      <c r="A1740">
        <v>2315</v>
      </c>
      <c r="B1740" t="s">
        <v>1863</v>
      </c>
      <c r="C1740" t="s">
        <v>1864</v>
      </c>
      <c r="D1740">
        <v>911</v>
      </c>
      <c r="E1740">
        <v>591.5</v>
      </c>
      <c r="F1740">
        <f t="shared" si="27"/>
        <v>13</v>
      </c>
      <c r="G1740" t="str">
        <f>STANDINGS_R[[#This Row],[League]]&amp;STANDINGS_R[[#This Row],[Team]]</f>
        <v>$150 Draft Champions Jan 02 1:00 pm Lg.3577CHICAGO CUBS</v>
      </c>
    </row>
    <row r="1741" spans="1:7" x14ac:dyDescent="0.25">
      <c r="A1741">
        <v>2660</v>
      </c>
      <c r="B1741" t="s">
        <v>125</v>
      </c>
      <c r="C1741" t="s">
        <v>1864</v>
      </c>
      <c r="D1741">
        <v>859</v>
      </c>
      <c r="E1741">
        <v>249</v>
      </c>
      <c r="F1741">
        <f t="shared" si="27"/>
        <v>14</v>
      </c>
      <c r="G1741" t="str">
        <f>STANDINGS_R[[#This Row],[League]]&amp;STANDINGS_R[[#This Row],[Team]]</f>
        <v>$150 Draft Champions Jan 02 1:00 pm Lg.3577Bobbleheads</v>
      </c>
    </row>
    <row r="1742" spans="1:7" x14ac:dyDescent="0.25">
      <c r="A1742">
        <v>2844</v>
      </c>
      <c r="B1742" t="s">
        <v>1874</v>
      </c>
      <c r="C1742" t="s">
        <v>1864</v>
      </c>
      <c r="D1742">
        <v>804</v>
      </c>
      <c r="E1742">
        <v>68.5</v>
      </c>
      <c r="F1742">
        <f t="shared" si="27"/>
        <v>15</v>
      </c>
      <c r="G1742" t="str">
        <f>STANDINGS_R[[#This Row],[League]]&amp;STANDINGS_R[[#This Row],[Team]]</f>
        <v>$150 Draft Champions Jan 02 1:00 pm Lg.3577Team Crull</v>
      </c>
    </row>
    <row r="1743" spans="1:7" x14ac:dyDescent="0.25">
      <c r="A1743">
        <v>266</v>
      </c>
      <c r="B1743" t="s">
        <v>130</v>
      </c>
      <c r="C1743" t="s">
        <v>1876</v>
      </c>
      <c r="D1743">
        <v>1083</v>
      </c>
      <c r="E1743">
        <v>2643.5</v>
      </c>
      <c r="F1743">
        <f t="shared" si="27"/>
        <v>1</v>
      </c>
      <c r="G1743" t="str">
        <f>STANDINGS_R[[#This Row],[League]]&amp;STANDINGS_R[[#This Row],[Team]]</f>
        <v>$150 Draft Champions Jan 03 1:00 pm Lg.3578PTPers</v>
      </c>
    </row>
    <row r="1744" spans="1:7" x14ac:dyDescent="0.25">
      <c r="A1744">
        <v>359</v>
      </c>
      <c r="B1744" t="s">
        <v>1875</v>
      </c>
      <c r="C1744" t="s">
        <v>1876</v>
      </c>
      <c r="D1744">
        <v>1071</v>
      </c>
      <c r="E1744">
        <v>2555</v>
      </c>
      <c r="F1744">
        <f t="shared" si="27"/>
        <v>2</v>
      </c>
      <c r="G1744" t="str">
        <f>STANDINGS_R[[#This Row],[League]]&amp;STANDINGS_R[[#This Row],[Team]]</f>
        <v>$150 Draft Champions Jan 03 1:00 pm Lg.3578Trips to Win</v>
      </c>
    </row>
    <row r="1745" spans="1:7" x14ac:dyDescent="0.25">
      <c r="A1745">
        <v>463</v>
      </c>
      <c r="B1745" t="s">
        <v>1877</v>
      </c>
      <c r="C1745" t="s">
        <v>1876</v>
      </c>
      <c r="D1745">
        <v>1059</v>
      </c>
      <c r="E1745">
        <v>2454.5</v>
      </c>
      <c r="F1745">
        <f t="shared" si="27"/>
        <v>3</v>
      </c>
      <c r="G1745" t="str">
        <f>STANDINGS_R[[#This Row],[League]]&amp;STANDINGS_R[[#This Row],[Team]]</f>
        <v>$150 Draft Champions Jan 03 1:00 pm Lg.3578zima....</v>
      </c>
    </row>
    <row r="1746" spans="1:7" x14ac:dyDescent="0.25">
      <c r="A1746">
        <v>743</v>
      </c>
      <c r="B1746" t="s">
        <v>1879</v>
      </c>
      <c r="C1746" t="s">
        <v>1876</v>
      </c>
      <c r="D1746">
        <v>1034</v>
      </c>
      <c r="E1746">
        <v>2166.5</v>
      </c>
      <c r="F1746">
        <f t="shared" si="27"/>
        <v>4</v>
      </c>
      <c r="G1746" t="str">
        <f>STANDINGS_R[[#This Row],[League]]&amp;STANDINGS_R[[#This Row],[Team]]</f>
        <v>$150 Draft Champions Jan 03 1:00 pm Lg.3578Human Papelbon Virus</v>
      </c>
    </row>
    <row r="1747" spans="1:7" x14ac:dyDescent="0.25">
      <c r="A1747">
        <v>1164</v>
      </c>
      <c r="B1747" t="s">
        <v>1878</v>
      </c>
      <c r="C1747" t="s">
        <v>1876</v>
      </c>
      <c r="D1747">
        <v>1003</v>
      </c>
      <c r="E1747">
        <v>1741.5</v>
      </c>
      <c r="F1747">
        <f t="shared" si="27"/>
        <v>5</v>
      </c>
      <c r="G1747" t="str">
        <f>STANDINGS_R[[#This Row],[League]]&amp;STANDINGS_R[[#This Row],[Team]]</f>
        <v>$150 Draft Champions Jan 03 1:00 pm Lg.3578DEAD PUPPIES DC1</v>
      </c>
    </row>
    <row r="1748" spans="1:7" x14ac:dyDescent="0.25">
      <c r="A1748">
        <v>1363</v>
      </c>
      <c r="B1748" t="s">
        <v>1883</v>
      </c>
      <c r="C1748" t="s">
        <v>1876</v>
      </c>
      <c r="D1748">
        <v>990</v>
      </c>
      <c r="E1748">
        <v>1548.5</v>
      </c>
      <c r="F1748">
        <f t="shared" si="27"/>
        <v>6</v>
      </c>
      <c r="G1748" t="str">
        <f>STANDINGS_R[[#This Row],[League]]&amp;STANDINGS_R[[#This Row],[Team]]</f>
        <v>$150 Draft Champions Jan 03 1:00 pm Lg.3578Team JP1</v>
      </c>
    </row>
    <row r="1749" spans="1:7" x14ac:dyDescent="0.25">
      <c r="A1749">
        <v>1536</v>
      </c>
      <c r="B1749" t="s">
        <v>17</v>
      </c>
      <c r="C1749" t="s">
        <v>1876</v>
      </c>
      <c r="D1749">
        <v>978</v>
      </c>
      <c r="E1749">
        <v>1372</v>
      </c>
      <c r="F1749">
        <f t="shared" si="27"/>
        <v>7</v>
      </c>
      <c r="G1749" t="str">
        <f>STANDINGS_R[[#This Row],[League]]&amp;STANDINGS_R[[#This Row],[Team]]</f>
        <v>$150 Draft Champions Jan 03 1:00 pm Lg.3578Millertime</v>
      </c>
    </row>
    <row r="1750" spans="1:7" x14ac:dyDescent="0.25">
      <c r="A1750">
        <v>1552</v>
      </c>
      <c r="B1750" t="s">
        <v>18</v>
      </c>
      <c r="C1750" t="s">
        <v>1876</v>
      </c>
      <c r="D1750">
        <v>977</v>
      </c>
      <c r="E1750">
        <v>1357.5</v>
      </c>
      <c r="F1750">
        <f t="shared" si="27"/>
        <v>8</v>
      </c>
      <c r="G1750" t="str">
        <f>STANDINGS_R[[#This Row],[League]]&amp;STANDINGS_R[[#This Row],[Team]]</f>
        <v>$150 Draft Champions Jan 03 1:00 pm Lg.3578Home Run Derbies</v>
      </c>
    </row>
    <row r="1751" spans="1:7" x14ac:dyDescent="0.25">
      <c r="A1751">
        <v>1836</v>
      </c>
      <c r="B1751" t="s">
        <v>1881</v>
      </c>
      <c r="C1751" t="s">
        <v>1876</v>
      </c>
      <c r="D1751">
        <v>954</v>
      </c>
      <c r="E1751">
        <v>1072</v>
      </c>
      <c r="F1751">
        <f t="shared" si="27"/>
        <v>9</v>
      </c>
      <c r="G1751" t="str">
        <f>STANDINGS_R[[#This Row],[League]]&amp;STANDINGS_R[[#This Row],[Team]]</f>
        <v>$150 Draft Champions Jan 03 1:00 pm Lg.3578Captain Crunch</v>
      </c>
    </row>
    <row r="1752" spans="1:7" x14ac:dyDescent="0.25">
      <c r="A1752">
        <v>1942</v>
      </c>
      <c r="B1752" t="s">
        <v>1880</v>
      </c>
      <c r="C1752" t="s">
        <v>1876</v>
      </c>
      <c r="D1752">
        <v>945</v>
      </c>
      <c r="E1752">
        <v>967</v>
      </c>
      <c r="F1752">
        <f t="shared" si="27"/>
        <v>10</v>
      </c>
      <c r="G1752" t="str">
        <f>STANDINGS_R[[#This Row],[League]]&amp;STANDINGS_R[[#This Row],[Team]]</f>
        <v>$150 Draft Champions Jan 03 1:00 pm Lg.3578Chone Figgins</v>
      </c>
    </row>
    <row r="1753" spans="1:7" x14ac:dyDescent="0.25">
      <c r="A1753">
        <v>2211</v>
      </c>
      <c r="B1753" t="s">
        <v>1886</v>
      </c>
      <c r="C1753" t="s">
        <v>1876</v>
      </c>
      <c r="D1753">
        <v>921</v>
      </c>
      <c r="E1753">
        <v>697.5</v>
      </c>
      <c r="F1753">
        <f t="shared" si="27"/>
        <v>11</v>
      </c>
      <c r="G1753" t="str">
        <f>STANDINGS_R[[#This Row],[League]]&amp;STANDINGS_R[[#This Row],[Team]]</f>
        <v>$150 Draft Champions Jan 03 1:00 pm Lg.3578Dutch Mafia (DC1)</v>
      </c>
    </row>
    <row r="1754" spans="1:7" x14ac:dyDescent="0.25">
      <c r="A1754">
        <v>2454</v>
      </c>
      <c r="B1754" t="s">
        <v>1882</v>
      </c>
      <c r="C1754" t="s">
        <v>1876</v>
      </c>
      <c r="D1754">
        <v>893</v>
      </c>
      <c r="E1754">
        <v>458.5</v>
      </c>
      <c r="F1754">
        <f t="shared" si="27"/>
        <v>12</v>
      </c>
      <c r="G1754" t="str">
        <f>STANDINGS_R[[#This Row],[League]]&amp;STANDINGS_R[[#This Row],[Team]]</f>
        <v>$150 Draft Champions Jan 03 1:00 pm Lg.3578JD DC1</v>
      </c>
    </row>
    <row r="1755" spans="1:7" x14ac:dyDescent="0.25">
      <c r="A1755">
        <v>2518</v>
      </c>
      <c r="B1755" t="s">
        <v>1887</v>
      </c>
      <c r="C1755" t="s">
        <v>1876</v>
      </c>
      <c r="D1755">
        <v>884</v>
      </c>
      <c r="E1755">
        <v>393</v>
      </c>
      <c r="F1755">
        <f t="shared" si="27"/>
        <v>13</v>
      </c>
      <c r="G1755" t="str">
        <f>STANDINGS_R[[#This Row],[League]]&amp;STANDINGS_R[[#This Row],[Team]]</f>
        <v>$150 Draft Champions Jan 03 1:00 pm Lg.3578RIP Lemmy!!!</v>
      </c>
    </row>
    <row r="1756" spans="1:7" x14ac:dyDescent="0.25">
      <c r="A1756">
        <v>2547</v>
      </c>
      <c r="B1756" t="s">
        <v>1884</v>
      </c>
      <c r="C1756" t="s">
        <v>1876</v>
      </c>
      <c r="D1756">
        <v>880</v>
      </c>
      <c r="E1756">
        <v>363.5</v>
      </c>
      <c r="F1756">
        <f t="shared" si="27"/>
        <v>14</v>
      </c>
      <c r="G1756" t="str">
        <f>STANDINGS_R[[#This Row],[League]]&amp;STANDINGS_R[[#This Row],[Team]]</f>
        <v>$150 Draft Champions Jan 03 1:00 pm Lg.3578EA Sports 24</v>
      </c>
    </row>
    <row r="1757" spans="1:7" x14ac:dyDescent="0.25">
      <c r="A1757">
        <v>2612</v>
      </c>
      <c r="B1757" t="s">
        <v>1885</v>
      </c>
      <c r="C1757" t="s">
        <v>1876</v>
      </c>
      <c r="D1757">
        <v>870</v>
      </c>
      <c r="E1757">
        <v>300.5</v>
      </c>
      <c r="F1757">
        <f t="shared" si="27"/>
        <v>15</v>
      </c>
      <c r="G1757" t="str">
        <f>STANDINGS_R[[#This Row],[League]]&amp;STANDINGS_R[[#This Row],[Team]]</f>
        <v>$150 Draft Champions Jan 03 1:00 pm Lg.3578Team Kent 1</v>
      </c>
    </row>
    <row r="1758" spans="1:7" x14ac:dyDescent="0.25">
      <c r="A1758">
        <v>48</v>
      </c>
      <c r="B1758" t="s">
        <v>176</v>
      </c>
      <c r="C1758" t="s">
        <v>1888</v>
      </c>
      <c r="D1758">
        <v>1133</v>
      </c>
      <c r="E1758">
        <v>2862</v>
      </c>
      <c r="F1758">
        <f t="shared" si="27"/>
        <v>1</v>
      </c>
      <c r="G1758" t="str">
        <f>STANDINGS_R[[#This Row],[League]]&amp;STANDINGS_R[[#This Row],[Team]]</f>
        <v>$150 Draft Champions Jan 04 1:00 pm Lg.3579Pickle Rookies</v>
      </c>
    </row>
    <row r="1759" spans="1:7" x14ac:dyDescent="0.25">
      <c r="A1759">
        <v>158</v>
      </c>
      <c r="B1759" t="s">
        <v>1897</v>
      </c>
      <c r="C1759" t="s">
        <v>1888</v>
      </c>
      <c r="D1759">
        <v>1101</v>
      </c>
      <c r="E1759">
        <v>2752.5</v>
      </c>
      <c r="F1759">
        <f t="shared" si="27"/>
        <v>2</v>
      </c>
      <c r="G1759" t="str">
        <f>STANDINGS_R[[#This Row],[League]]&amp;STANDINGS_R[[#This Row],[Team]]</f>
        <v>$150 Draft Champions Jan 04 1:00 pm Lg.3579Multilevel</v>
      </c>
    </row>
    <row r="1760" spans="1:7" x14ac:dyDescent="0.25">
      <c r="A1760">
        <v>376</v>
      </c>
      <c r="B1760" t="s">
        <v>1890</v>
      </c>
      <c r="C1760" t="s">
        <v>1888</v>
      </c>
      <c r="D1760">
        <v>1068</v>
      </c>
      <c r="E1760">
        <v>2530.5</v>
      </c>
      <c r="F1760">
        <f t="shared" si="27"/>
        <v>3</v>
      </c>
      <c r="G1760" t="str">
        <f>STANDINGS_R[[#This Row],[League]]&amp;STANDINGS_R[[#This Row],[Team]]</f>
        <v>$150 Draft Champions Jan 04 1:00 pm Lg.3579Chifney Rush</v>
      </c>
    </row>
    <row r="1761" spans="1:7" x14ac:dyDescent="0.25">
      <c r="A1761">
        <v>623</v>
      </c>
      <c r="B1761" t="s">
        <v>155</v>
      </c>
      <c r="C1761" t="s">
        <v>1888</v>
      </c>
      <c r="D1761">
        <v>1044</v>
      </c>
      <c r="E1761">
        <v>2291</v>
      </c>
      <c r="F1761">
        <f t="shared" si="27"/>
        <v>4</v>
      </c>
      <c r="G1761" t="str">
        <f>STANDINGS_R[[#This Row],[League]]&amp;STANDINGS_R[[#This Row],[Team]]</f>
        <v>$150 Draft Champions Jan 04 1:00 pm Lg.3579Uski2</v>
      </c>
    </row>
    <row r="1762" spans="1:7" x14ac:dyDescent="0.25">
      <c r="A1762">
        <v>707</v>
      </c>
      <c r="B1762" t="s">
        <v>1893</v>
      </c>
      <c r="C1762" t="s">
        <v>1888</v>
      </c>
      <c r="D1762">
        <v>1037</v>
      </c>
      <c r="E1762">
        <v>2207.5</v>
      </c>
      <c r="F1762">
        <f t="shared" si="27"/>
        <v>5</v>
      </c>
      <c r="G1762" t="str">
        <f>STANDINGS_R[[#This Row],[League]]&amp;STANDINGS_R[[#This Row],[Team]]</f>
        <v>$150 Draft Champions Jan 04 1:00 pm Lg.3579SpinningSeams5</v>
      </c>
    </row>
    <row r="1763" spans="1:7" x14ac:dyDescent="0.25">
      <c r="A1763">
        <v>826</v>
      </c>
      <c r="B1763" t="s">
        <v>234</v>
      </c>
      <c r="C1763" t="s">
        <v>1888</v>
      </c>
      <c r="D1763">
        <v>1028</v>
      </c>
      <c r="E1763">
        <v>2091</v>
      </c>
      <c r="F1763">
        <f t="shared" si="27"/>
        <v>6</v>
      </c>
      <c r="G1763" t="str">
        <f>STANDINGS_R[[#This Row],[League]]&amp;STANDINGS_R[[#This Row],[Team]]</f>
        <v>$150 Draft Champions Jan 04 1:00 pm Lg.3579deadmoneyA</v>
      </c>
    </row>
    <row r="1764" spans="1:7" x14ac:dyDescent="0.25">
      <c r="A1764">
        <v>1026</v>
      </c>
      <c r="B1764" t="s">
        <v>1891</v>
      </c>
      <c r="C1764" t="s">
        <v>1888</v>
      </c>
      <c r="D1764">
        <v>1014</v>
      </c>
      <c r="E1764">
        <v>1884</v>
      </c>
      <c r="F1764">
        <f t="shared" si="27"/>
        <v>7</v>
      </c>
      <c r="G1764" t="str">
        <f>STANDINGS_R[[#This Row],[League]]&amp;STANDINGS_R[[#This Row],[Team]]</f>
        <v>$150 Draft Champions Jan 04 1:00 pm Lg.3579No Real Plan</v>
      </c>
    </row>
    <row r="1765" spans="1:7" x14ac:dyDescent="0.25">
      <c r="A1765">
        <v>1622</v>
      </c>
      <c r="B1765" t="s">
        <v>1892</v>
      </c>
      <c r="C1765" t="s">
        <v>1888</v>
      </c>
      <c r="D1765">
        <v>972</v>
      </c>
      <c r="E1765">
        <v>1288</v>
      </c>
      <c r="F1765">
        <f t="shared" si="27"/>
        <v>8</v>
      </c>
      <c r="G1765" t="str">
        <f>STANDINGS_R[[#This Row],[League]]&amp;STANDINGS_R[[#This Row],[Team]]</f>
        <v>$150 Draft Champions Jan 04 1:00 pm Lg.3579Good Guy Dolls</v>
      </c>
    </row>
    <row r="1766" spans="1:7" x14ac:dyDescent="0.25">
      <c r="A1766">
        <v>2214</v>
      </c>
      <c r="B1766" t="s">
        <v>1895</v>
      </c>
      <c r="C1766" t="s">
        <v>1888</v>
      </c>
      <c r="D1766">
        <v>921</v>
      </c>
      <c r="E1766">
        <v>697.5</v>
      </c>
      <c r="F1766">
        <f t="shared" si="27"/>
        <v>9</v>
      </c>
      <c r="G1766" t="str">
        <f>STANDINGS_R[[#This Row],[League]]&amp;STANDINGS_R[[#This Row],[Team]]</f>
        <v>$150 Draft Champions Jan 04 1:00 pm Lg.3579Nine and a half</v>
      </c>
    </row>
    <row r="1767" spans="1:7" x14ac:dyDescent="0.25">
      <c r="A1767">
        <v>2377</v>
      </c>
      <c r="B1767" t="s">
        <v>1889</v>
      </c>
      <c r="C1767" t="s">
        <v>1888</v>
      </c>
      <c r="D1767">
        <v>905</v>
      </c>
      <c r="E1767">
        <v>537</v>
      </c>
      <c r="F1767">
        <f t="shared" si="27"/>
        <v>10</v>
      </c>
      <c r="G1767" t="str">
        <f>STANDINGS_R[[#This Row],[League]]&amp;STANDINGS_R[[#This Row],[Team]]</f>
        <v>$150 Draft Champions Jan 04 1:00 pm Lg.3579Team Fonte</v>
      </c>
    </row>
    <row r="1768" spans="1:7" x14ac:dyDescent="0.25">
      <c r="A1768">
        <v>2383</v>
      </c>
      <c r="B1768" t="s">
        <v>1898</v>
      </c>
      <c r="C1768" t="s">
        <v>1888</v>
      </c>
      <c r="D1768">
        <v>904</v>
      </c>
      <c r="E1768">
        <v>528.5</v>
      </c>
      <c r="F1768">
        <f t="shared" si="27"/>
        <v>11</v>
      </c>
      <c r="G1768" t="str">
        <f>STANDINGS_R[[#This Row],[League]]&amp;STANDINGS_R[[#This Row],[Team]]</f>
        <v>$150 Draft Champions Jan 04 1:00 pm Lg.3579Jaguar</v>
      </c>
    </row>
    <row r="1769" spans="1:7" x14ac:dyDescent="0.25">
      <c r="A1769">
        <v>2420</v>
      </c>
      <c r="B1769" t="s">
        <v>1894</v>
      </c>
      <c r="C1769" t="s">
        <v>1888</v>
      </c>
      <c r="D1769">
        <v>899</v>
      </c>
      <c r="E1769">
        <v>493.5</v>
      </c>
      <c r="F1769">
        <f t="shared" si="27"/>
        <v>12</v>
      </c>
      <c r="G1769" t="str">
        <f>STANDINGS_R[[#This Row],[League]]&amp;STANDINGS_R[[#This Row],[Team]]</f>
        <v>$150 Draft Champions Jan 04 1:00 pm Lg.3579Team Rogovin</v>
      </c>
    </row>
    <row r="1770" spans="1:7" x14ac:dyDescent="0.25">
      <c r="A1770">
        <v>2679</v>
      </c>
      <c r="B1770" t="s">
        <v>1896</v>
      </c>
      <c r="C1770" t="s">
        <v>1888</v>
      </c>
      <c r="D1770">
        <v>856</v>
      </c>
      <c r="E1770">
        <v>234</v>
      </c>
      <c r="F1770">
        <f t="shared" si="27"/>
        <v>13</v>
      </c>
      <c r="G1770" t="str">
        <f>STANDINGS_R[[#This Row],[League]]&amp;STANDINGS_R[[#This Row],[Team]]</f>
        <v>$150 Draft Champions Jan 04 1:00 pm Lg.3579Tater Tots</v>
      </c>
    </row>
    <row r="1771" spans="1:7" x14ac:dyDescent="0.25">
      <c r="A1771">
        <v>2793</v>
      </c>
      <c r="B1771" t="s">
        <v>460</v>
      </c>
      <c r="C1771" t="s">
        <v>1888</v>
      </c>
      <c r="D1771">
        <v>828</v>
      </c>
      <c r="E1771">
        <v>121.5</v>
      </c>
      <c r="F1771">
        <f t="shared" si="27"/>
        <v>14</v>
      </c>
      <c r="G1771" t="str">
        <f>STANDINGS_R[[#This Row],[League]]&amp;STANDINGS_R[[#This Row],[Team]]</f>
        <v>$150 Draft Champions Jan 04 1:00 pm Lg.3579smackers II</v>
      </c>
    </row>
    <row r="1772" spans="1:7" x14ac:dyDescent="0.25">
      <c r="A1772">
        <v>2896</v>
      </c>
      <c r="B1772" t="s">
        <v>535</v>
      </c>
      <c r="C1772" t="s">
        <v>1888</v>
      </c>
      <c r="D1772">
        <v>726</v>
      </c>
      <c r="E1772">
        <v>16</v>
      </c>
      <c r="F1772">
        <f t="shared" si="27"/>
        <v>15</v>
      </c>
      <c r="G1772" t="str">
        <f>STANDINGS_R[[#This Row],[League]]&amp;STANDINGS_R[[#This Row],[Team]]</f>
        <v>$150 Draft Champions Jan 04 1:00 pm Lg.3579Team capofari</v>
      </c>
    </row>
    <row r="1773" spans="1:7" x14ac:dyDescent="0.25">
      <c r="A1773">
        <v>180</v>
      </c>
      <c r="B1773" t="s">
        <v>1904</v>
      </c>
      <c r="C1773" t="s">
        <v>1900</v>
      </c>
      <c r="D1773">
        <v>1097</v>
      </c>
      <c r="E1773">
        <v>2729.5</v>
      </c>
      <c r="F1773">
        <f t="shared" si="27"/>
        <v>1</v>
      </c>
      <c r="G1773" t="str">
        <f>STANDINGS_R[[#This Row],[League]]&amp;STANDINGS_R[[#This Row],[Team]]</f>
        <v>$150 Draft Champions Jan 05 1:00 pm Lg.3580Chico Lind's Hermanos - DC 26</v>
      </c>
    </row>
    <row r="1774" spans="1:7" x14ac:dyDescent="0.25">
      <c r="A1774">
        <v>405</v>
      </c>
      <c r="B1774" t="s">
        <v>1906</v>
      </c>
      <c r="C1774" t="s">
        <v>1900</v>
      </c>
      <c r="D1774">
        <v>1066</v>
      </c>
      <c r="E1774">
        <v>2512.5</v>
      </c>
      <c r="F1774">
        <f t="shared" si="27"/>
        <v>2</v>
      </c>
      <c r="G1774" t="str">
        <f>STANDINGS_R[[#This Row],[League]]&amp;STANDINGS_R[[#This Row],[Team]]</f>
        <v>$150 Draft Champions Jan 05 1:00 pm Lg.3580Veni Vidi Vici</v>
      </c>
    </row>
    <row r="1775" spans="1:7" x14ac:dyDescent="0.25">
      <c r="A1775">
        <v>485</v>
      </c>
      <c r="B1775" t="s">
        <v>1899</v>
      </c>
      <c r="C1775" t="s">
        <v>1900</v>
      </c>
      <c r="D1775">
        <v>1056</v>
      </c>
      <c r="E1775">
        <v>2426.5</v>
      </c>
      <c r="F1775">
        <f t="shared" si="27"/>
        <v>3</v>
      </c>
      <c r="G1775" t="str">
        <f>STANDINGS_R[[#This Row],[League]]&amp;STANDINGS_R[[#This Row],[Team]]</f>
        <v>$150 Draft Champions Jan 05 1:00 pm Lg.3580Sultans of Swat 2</v>
      </c>
    </row>
    <row r="1776" spans="1:7" x14ac:dyDescent="0.25">
      <c r="A1776">
        <v>530</v>
      </c>
      <c r="B1776" t="s">
        <v>1903</v>
      </c>
      <c r="C1776" t="s">
        <v>1900</v>
      </c>
      <c r="D1776">
        <v>1052</v>
      </c>
      <c r="E1776">
        <v>2377</v>
      </c>
      <c r="F1776">
        <f t="shared" si="27"/>
        <v>4</v>
      </c>
      <c r="G1776" t="str">
        <f>STANDINGS_R[[#This Row],[League]]&amp;STANDINGS_R[[#This Row],[Team]]</f>
        <v>$150 Draft Champions Jan 05 1:00 pm Lg.3580Griffey's Homerun Swing</v>
      </c>
    </row>
    <row r="1777" spans="1:7" x14ac:dyDescent="0.25">
      <c r="A1777">
        <v>842</v>
      </c>
      <c r="B1777" t="s">
        <v>350</v>
      </c>
      <c r="C1777" t="s">
        <v>1900</v>
      </c>
      <c r="D1777">
        <v>1026</v>
      </c>
      <c r="E1777">
        <v>2060.5</v>
      </c>
      <c r="F1777">
        <f t="shared" si="27"/>
        <v>5</v>
      </c>
      <c r="G1777" t="str">
        <f>STANDINGS_R[[#This Row],[League]]&amp;STANDINGS_R[[#This Row],[Team]]</f>
        <v>$150 Draft Champions Jan 05 1:00 pm Lg.3580August Legion</v>
      </c>
    </row>
    <row r="1778" spans="1:7" x14ac:dyDescent="0.25">
      <c r="A1778">
        <v>1357</v>
      </c>
      <c r="B1778" t="s">
        <v>1907</v>
      </c>
      <c r="C1778" t="s">
        <v>1900</v>
      </c>
      <c r="D1778">
        <v>990</v>
      </c>
      <c r="E1778">
        <v>1548.5</v>
      </c>
      <c r="F1778">
        <f t="shared" si="27"/>
        <v>6</v>
      </c>
      <c r="G1778" t="str">
        <f>STANDINGS_R[[#This Row],[League]]&amp;STANDINGS_R[[#This Row],[Team]]</f>
        <v>$150 Draft Champions Jan 05 1:00 pm Lg.3580Ehrman The German DC80</v>
      </c>
    </row>
    <row r="1779" spans="1:7" x14ac:dyDescent="0.25">
      <c r="A1779">
        <v>1372</v>
      </c>
      <c r="B1779" t="s">
        <v>1902</v>
      </c>
      <c r="C1779" t="s">
        <v>1900</v>
      </c>
      <c r="D1779">
        <v>989</v>
      </c>
      <c r="E1779">
        <v>1536</v>
      </c>
      <c r="F1779">
        <f t="shared" si="27"/>
        <v>7</v>
      </c>
      <c r="G1779" t="str">
        <f>STANDINGS_R[[#This Row],[League]]&amp;STANDINGS_R[[#This Row],[Team]]</f>
        <v>$150 Draft Champions Jan 05 1:00 pm Lg.3580DC Dogo 2</v>
      </c>
    </row>
    <row r="1780" spans="1:7" x14ac:dyDescent="0.25">
      <c r="A1780">
        <v>1402</v>
      </c>
      <c r="B1780" t="s">
        <v>551</v>
      </c>
      <c r="C1780" t="s">
        <v>1900</v>
      </c>
      <c r="D1780">
        <v>987</v>
      </c>
      <c r="E1780">
        <v>1505.5</v>
      </c>
      <c r="F1780">
        <f t="shared" si="27"/>
        <v>8</v>
      </c>
      <c r="G1780" t="str">
        <f>STANDINGS_R[[#This Row],[League]]&amp;STANDINGS_R[[#This Row],[Team]]</f>
        <v>$150 Draft Champions Jan 05 1:00 pm Lg.3580Miggy's Crown</v>
      </c>
    </row>
    <row r="1781" spans="1:7" x14ac:dyDescent="0.25">
      <c r="A1781">
        <v>1477</v>
      </c>
      <c r="B1781" t="s">
        <v>1909</v>
      </c>
      <c r="C1781" t="s">
        <v>1900</v>
      </c>
      <c r="D1781">
        <v>982</v>
      </c>
      <c r="E1781">
        <v>1433.5</v>
      </c>
      <c r="F1781">
        <f t="shared" si="27"/>
        <v>9</v>
      </c>
      <c r="G1781" t="str">
        <f>STANDINGS_R[[#This Row],[League]]&amp;STANDINGS_R[[#This Row],[Team]]</f>
        <v>$150 Draft Champions Jan 05 1:00 pm Lg.3580OSWALDO MOBRAY</v>
      </c>
    </row>
    <row r="1782" spans="1:7" x14ac:dyDescent="0.25">
      <c r="A1782">
        <v>1653</v>
      </c>
      <c r="B1782" t="s">
        <v>464</v>
      </c>
      <c r="C1782" t="s">
        <v>1900</v>
      </c>
      <c r="D1782">
        <v>969</v>
      </c>
      <c r="E1782">
        <v>1256</v>
      </c>
      <c r="F1782">
        <f t="shared" si="27"/>
        <v>10</v>
      </c>
      <c r="G1782" t="str">
        <f>STANDINGS_R[[#This Row],[League]]&amp;STANDINGS_R[[#This Row],[Team]]</f>
        <v>$150 Draft Champions Jan 05 1:00 pm Lg.3580Dead Arms</v>
      </c>
    </row>
    <row r="1783" spans="1:7" x14ac:dyDescent="0.25">
      <c r="A1783">
        <v>1912</v>
      </c>
      <c r="B1783" t="s">
        <v>255</v>
      </c>
      <c r="C1783" t="s">
        <v>1900</v>
      </c>
      <c r="D1783">
        <v>948</v>
      </c>
      <c r="E1783">
        <v>1003</v>
      </c>
      <c r="F1783">
        <f t="shared" si="27"/>
        <v>11</v>
      </c>
      <c r="G1783" t="str">
        <f>STANDINGS_R[[#This Row],[League]]&amp;STANDINGS_R[[#This Row],[Team]]</f>
        <v>$150 Draft Champions Jan 05 1:00 pm Lg.3580Scotch Rocks</v>
      </c>
    </row>
    <row r="1784" spans="1:7" x14ac:dyDescent="0.25">
      <c r="A1784">
        <v>2128</v>
      </c>
      <c r="B1784" t="s">
        <v>1905</v>
      </c>
      <c r="C1784" t="s">
        <v>1900</v>
      </c>
      <c r="D1784">
        <v>929</v>
      </c>
      <c r="E1784">
        <v>778.5</v>
      </c>
      <c r="F1784">
        <f t="shared" si="27"/>
        <v>12</v>
      </c>
      <c r="G1784" t="str">
        <f>STANDINGS_R[[#This Row],[League]]&amp;STANDINGS_R[[#This Row],[Team]]</f>
        <v>$150 Draft Champions Jan 05 1:00 pm Lg.3580484 Hitter</v>
      </c>
    </row>
    <row r="1785" spans="1:7" x14ac:dyDescent="0.25">
      <c r="A1785">
        <v>2334</v>
      </c>
      <c r="B1785" t="s">
        <v>1908</v>
      </c>
      <c r="C1785" t="s">
        <v>1900</v>
      </c>
      <c r="D1785">
        <v>910</v>
      </c>
      <c r="E1785">
        <v>577.5</v>
      </c>
      <c r="F1785">
        <f t="shared" si="27"/>
        <v>13</v>
      </c>
      <c r="G1785" t="str">
        <f>STANDINGS_R[[#This Row],[League]]&amp;STANDINGS_R[[#This Row],[Team]]</f>
        <v>$150 Draft Champions Jan 05 1:00 pm Lg.3580Starfishmn 0105</v>
      </c>
    </row>
    <row r="1786" spans="1:7" x14ac:dyDescent="0.25">
      <c r="A1786">
        <v>2440</v>
      </c>
      <c r="B1786" t="s">
        <v>1901</v>
      </c>
      <c r="C1786" t="s">
        <v>1900</v>
      </c>
      <c r="D1786">
        <v>896</v>
      </c>
      <c r="E1786">
        <v>474</v>
      </c>
      <c r="F1786">
        <f t="shared" si="27"/>
        <v>14</v>
      </c>
      <c r="G1786" t="str">
        <f>STANDINGS_R[[#This Row],[League]]&amp;STANDINGS_R[[#This Row],[Team]]</f>
        <v>$150 Draft Champions Jan 05 1:00 pm Lg.3580Wade Boggs</v>
      </c>
    </row>
    <row r="1787" spans="1:7" x14ac:dyDescent="0.25">
      <c r="A1787">
        <v>2808</v>
      </c>
      <c r="B1787" t="s">
        <v>94</v>
      </c>
      <c r="C1787" t="s">
        <v>1900</v>
      </c>
      <c r="D1787">
        <v>820</v>
      </c>
      <c r="E1787">
        <v>104.5</v>
      </c>
      <c r="F1787">
        <f t="shared" si="27"/>
        <v>15</v>
      </c>
      <c r="G1787" t="str">
        <f>STANDINGS_R[[#This Row],[League]]&amp;STANDINGS_R[[#This Row],[Team]]</f>
        <v>$150 Draft Champions Jan 05 1:00 pm Lg.3580Team Boyd</v>
      </c>
    </row>
    <row r="1788" spans="1:7" x14ac:dyDescent="0.25">
      <c r="A1788">
        <v>273</v>
      </c>
      <c r="B1788" t="s">
        <v>117</v>
      </c>
      <c r="C1788" t="s">
        <v>1910</v>
      </c>
      <c r="D1788">
        <v>1082</v>
      </c>
      <c r="E1788">
        <v>2638</v>
      </c>
      <c r="F1788">
        <f t="shared" si="27"/>
        <v>1</v>
      </c>
      <c r="G1788" t="str">
        <f>STANDINGS_R[[#This Row],[League]]&amp;STANDINGS_R[[#This Row],[Team]]</f>
        <v>$150 Draft Champions Jan 05 1:00 pm Lg.3581MustSeeTV314</v>
      </c>
    </row>
    <row r="1789" spans="1:7" x14ac:dyDescent="0.25">
      <c r="A1789">
        <v>287</v>
      </c>
      <c r="B1789" t="s">
        <v>1915</v>
      </c>
      <c r="C1789" t="s">
        <v>1910</v>
      </c>
      <c r="D1789">
        <v>1080</v>
      </c>
      <c r="E1789">
        <v>2626</v>
      </c>
      <c r="F1789">
        <f t="shared" si="27"/>
        <v>2</v>
      </c>
      <c r="G1789" t="str">
        <f>STANDINGS_R[[#This Row],[League]]&amp;STANDINGS_R[[#This Row],[Team]]</f>
        <v>$150 Draft Champions Jan 05 1:00 pm Lg.3581Thebeau 1</v>
      </c>
    </row>
    <row r="1790" spans="1:7" x14ac:dyDescent="0.25">
      <c r="A1790">
        <v>311</v>
      </c>
      <c r="B1790" t="s">
        <v>428</v>
      </c>
      <c r="C1790" t="s">
        <v>1910</v>
      </c>
      <c r="D1790">
        <v>1077</v>
      </c>
      <c r="E1790">
        <v>2605</v>
      </c>
      <c r="F1790">
        <f t="shared" si="27"/>
        <v>3</v>
      </c>
      <c r="G1790" t="str">
        <f>STANDINGS_R[[#This Row],[League]]&amp;STANDINGS_R[[#This Row],[Team]]</f>
        <v>$150 Draft Champions Jan 05 1:00 pm Lg.3581Trill 1</v>
      </c>
    </row>
    <row r="1791" spans="1:7" x14ac:dyDescent="0.25">
      <c r="A1791">
        <v>379</v>
      </c>
      <c r="B1791" t="s">
        <v>1917</v>
      </c>
      <c r="C1791" t="s">
        <v>1910</v>
      </c>
      <c r="D1791">
        <v>1068</v>
      </c>
      <c r="E1791">
        <v>2530.5</v>
      </c>
      <c r="F1791">
        <f t="shared" si="27"/>
        <v>4</v>
      </c>
      <c r="G1791" t="str">
        <f>STANDINGS_R[[#This Row],[League]]&amp;STANDINGS_R[[#This Row],[Team]]</f>
        <v>$150 Draft Champions Jan 05 1:00 pm Lg.3581Major League Players</v>
      </c>
    </row>
    <row r="1792" spans="1:7" x14ac:dyDescent="0.25">
      <c r="A1792">
        <v>380</v>
      </c>
      <c r="B1792" t="s">
        <v>17</v>
      </c>
      <c r="C1792" t="s">
        <v>1910</v>
      </c>
      <c r="D1792">
        <v>1068</v>
      </c>
      <c r="E1792">
        <v>2530.5</v>
      </c>
      <c r="F1792">
        <f t="shared" si="27"/>
        <v>5</v>
      </c>
      <c r="G1792" t="str">
        <f>STANDINGS_R[[#This Row],[League]]&amp;STANDINGS_R[[#This Row],[Team]]</f>
        <v>$150 Draft Champions Jan 05 1:00 pm Lg.3581Millertime</v>
      </c>
    </row>
    <row r="1793" spans="1:7" x14ac:dyDescent="0.25">
      <c r="A1793">
        <v>702</v>
      </c>
      <c r="B1793" t="s">
        <v>159</v>
      </c>
      <c r="C1793" t="s">
        <v>1910</v>
      </c>
      <c r="D1793">
        <v>1037</v>
      </c>
      <c r="E1793">
        <v>2207.5</v>
      </c>
      <c r="F1793">
        <f t="shared" si="27"/>
        <v>6</v>
      </c>
      <c r="G1793" t="str">
        <f>STANDINGS_R[[#This Row],[League]]&amp;STANDINGS_R[[#This Row],[Team]]</f>
        <v>$150 Draft Champions Jan 05 1:00 pm Lg.3581Impending Doom</v>
      </c>
    </row>
    <row r="1794" spans="1:7" x14ac:dyDescent="0.25">
      <c r="A1794">
        <v>1461</v>
      </c>
      <c r="B1794" t="s">
        <v>728</v>
      </c>
      <c r="C1794" t="s">
        <v>1910</v>
      </c>
      <c r="D1794">
        <v>983</v>
      </c>
      <c r="E1794">
        <v>1447.5</v>
      </c>
      <c r="F1794">
        <f t="shared" si="27"/>
        <v>7</v>
      </c>
      <c r="G1794" t="str">
        <f>STANDINGS_R[[#This Row],[League]]&amp;STANDINGS_R[[#This Row],[Team]]</f>
        <v>$150 Draft Champions Jan 05 1:00 pm Lg.3581Team Estes</v>
      </c>
    </row>
    <row r="1795" spans="1:7" x14ac:dyDescent="0.25">
      <c r="A1795">
        <v>1525</v>
      </c>
      <c r="B1795" t="s">
        <v>1911</v>
      </c>
      <c r="C1795" t="s">
        <v>1910</v>
      </c>
      <c r="D1795">
        <v>979</v>
      </c>
      <c r="E1795">
        <v>1386</v>
      </c>
      <c r="F1795">
        <f t="shared" ref="F1795:F1858" si="28">IF(C1795=C1794,F1794+1,1)</f>
        <v>8</v>
      </c>
      <c r="G1795" t="str">
        <f>STANDINGS_R[[#This Row],[League]]&amp;STANDINGS_R[[#This Row],[Team]]</f>
        <v>$150 Draft Champions Jan 05 1:00 pm Lg.3581Snuffaluffagus</v>
      </c>
    </row>
    <row r="1796" spans="1:7" x14ac:dyDescent="0.25">
      <c r="A1796">
        <v>1600</v>
      </c>
      <c r="B1796" t="s">
        <v>346</v>
      </c>
      <c r="C1796" t="s">
        <v>1910</v>
      </c>
      <c r="D1796">
        <v>974</v>
      </c>
      <c r="E1796">
        <v>1314</v>
      </c>
      <c r="F1796">
        <f t="shared" si="28"/>
        <v>9</v>
      </c>
      <c r="G1796" t="str">
        <f>STANDINGS_R[[#This Row],[League]]&amp;STANDINGS_R[[#This Row],[Team]]</f>
        <v>$150 Draft Champions Jan 05 1:00 pm Lg.3581Miami Mac 2</v>
      </c>
    </row>
    <row r="1797" spans="1:7" x14ac:dyDescent="0.25">
      <c r="A1797">
        <v>1608</v>
      </c>
      <c r="B1797" t="s">
        <v>1912</v>
      </c>
      <c r="C1797" t="s">
        <v>1910</v>
      </c>
      <c r="D1797">
        <v>973</v>
      </c>
      <c r="E1797">
        <v>1301.5</v>
      </c>
      <c r="F1797">
        <f t="shared" si="28"/>
        <v>10</v>
      </c>
      <c r="G1797" t="str">
        <f>STANDINGS_R[[#This Row],[League]]&amp;STANDINGS_R[[#This Row],[Team]]</f>
        <v>$150 Draft Champions Jan 05 1:00 pm Lg.3581It's Not Happening I</v>
      </c>
    </row>
    <row r="1798" spans="1:7" x14ac:dyDescent="0.25">
      <c r="A1798">
        <v>1699</v>
      </c>
      <c r="B1798" t="s">
        <v>1913</v>
      </c>
      <c r="C1798" t="s">
        <v>1910</v>
      </c>
      <c r="D1798">
        <v>966</v>
      </c>
      <c r="E1798">
        <v>1216</v>
      </c>
      <c r="F1798">
        <f t="shared" si="28"/>
        <v>11</v>
      </c>
      <c r="G1798" t="str">
        <f>STANDINGS_R[[#This Row],[League]]&amp;STANDINGS_R[[#This Row],[Team]]</f>
        <v>$150 Draft Champions Jan 05 1:00 pm Lg.3581Wicked Sensation</v>
      </c>
    </row>
    <row r="1799" spans="1:7" x14ac:dyDescent="0.25">
      <c r="A1799">
        <v>2378</v>
      </c>
      <c r="B1799" t="s">
        <v>1914</v>
      </c>
      <c r="C1799" t="s">
        <v>1910</v>
      </c>
      <c r="D1799">
        <v>905</v>
      </c>
      <c r="E1799">
        <v>537</v>
      </c>
      <c r="F1799">
        <f t="shared" si="28"/>
        <v>12</v>
      </c>
      <c r="G1799" t="str">
        <f>STANDINGS_R[[#This Row],[League]]&amp;STANDINGS_R[[#This Row],[Team]]</f>
        <v>$150 Draft Champions Jan 05 1:00 pm Lg.3581esh dc1</v>
      </c>
    </row>
    <row r="1800" spans="1:7" x14ac:dyDescent="0.25">
      <c r="A1800">
        <v>2582</v>
      </c>
      <c r="B1800" t="s">
        <v>1916</v>
      </c>
      <c r="C1800" t="s">
        <v>1910</v>
      </c>
      <c r="D1800">
        <v>875</v>
      </c>
      <c r="E1800">
        <v>331</v>
      </c>
      <c r="F1800">
        <f t="shared" si="28"/>
        <v>13</v>
      </c>
      <c r="G1800" t="str">
        <f>STANDINGS_R[[#This Row],[League]]&amp;STANDINGS_R[[#This Row],[Team]]</f>
        <v>$150 Draft Champions Jan 05 1:00 pm Lg.3581Team WhoopAss</v>
      </c>
    </row>
    <row r="1801" spans="1:7" x14ac:dyDescent="0.25">
      <c r="A1801">
        <v>2813</v>
      </c>
      <c r="B1801" t="s">
        <v>1918</v>
      </c>
      <c r="C1801" t="s">
        <v>1910</v>
      </c>
      <c r="D1801">
        <v>816</v>
      </c>
      <c r="E1801">
        <v>97.5</v>
      </c>
      <c r="F1801">
        <f t="shared" si="28"/>
        <v>14</v>
      </c>
      <c r="G1801" t="str">
        <f>STANDINGS_R[[#This Row],[League]]&amp;STANDINGS_R[[#This Row],[Team]]</f>
        <v>$150 Draft Champions Jan 05 1:00 pm Lg.3581It's Happening II</v>
      </c>
    </row>
    <row r="1802" spans="1:7" x14ac:dyDescent="0.25">
      <c r="A1802">
        <v>2867</v>
      </c>
      <c r="B1802" t="s">
        <v>625</v>
      </c>
      <c r="C1802" t="s">
        <v>1910</v>
      </c>
      <c r="D1802">
        <v>782</v>
      </c>
      <c r="E1802">
        <v>44.5</v>
      </c>
      <c r="F1802">
        <f t="shared" si="28"/>
        <v>15</v>
      </c>
      <c r="G1802" t="str">
        <f>STANDINGS_R[[#This Row],[League]]&amp;STANDINGS_R[[#This Row],[Team]]</f>
        <v>$150 Draft Champions Jan 05 1:00 pm Lg.3581Team Hunter</v>
      </c>
    </row>
    <row r="1803" spans="1:7" x14ac:dyDescent="0.25">
      <c r="A1803">
        <v>3</v>
      </c>
      <c r="B1803" t="s">
        <v>1919</v>
      </c>
      <c r="C1803" t="s">
        <v>1920</v>
      </c>
      <c r="D1803">
        <v>1180</v>
      </c>
      <c r="E1803">
        <v>2907.5</v>
      </c>
      <c r="F1803">
        <f t="shared" si="28"/>
        <v>1</v>
      </c>
      <c r="G1803" t="str">
        <f>STANDINGS_R[[#This Row],[League]]&amp;STANDINGS_R[[#This Row],[Team]]</f>
        <v>$150 Draft Champions Jan 06 1:00 pm Lg.3582MeatLohse</v>
      </c>
    </row>
    <row r="1804" spans="1:7" x14ac:dyDescent="0.25">
      <c r="A1804">
        <v>232</v>
      </c>
      <c r="B1804" t="s">
        <v>1921</v>
      </c>
      <c r="C1804" t="s">
        <v>1920</v>
      </c>
      <c r="D1804">
        <v>1088</v>
      </c>
      <c r="E1804">
        <v>2677.5</v>
      </c>
      <c r="F1804">
        <f t="shared" si="28"/>
        <v>2</v>
      </c>
      <c r="G1804" t="str">
        <f>STANDINGS_R[[#This Row],[League]]&amp;STANDINGS_R[[#This Row],[Team]]</f>
        <v>$150 Draft Champions Jan 06 1:00 pm Lg.3582Chili and Onion Dogs</v>
      </c>
    </row>
    <row r="1805" spans="1:7" x14ac:dyDescent="0.25">
      <c r="A1805">
        <v>525</v>
      </c>
      <c r="B1805" t="s">
        <v>87</v>
      </c>
      <c r="C1805" t="s">
        <v>1920</v>
      </c>
      <c r="D1805">
        <v>1053</v>
      </c>
      <c r="E1805">
        <v>2391</v>
      </c>
      <c r="F1805">
        <f t="shared" si="28"/>
        <v>3</v>
      </c>
      <c r="G1805" t="str">
        <f>STANDINGS_R[[#This Row],[League]]&amp;STANDINGS_R[[#This Row],[Team]]</f>
        <v>$150 Draft Champions Jan 06 1:00 pm Lg.3582The Northsiders</v>
      </c>
    </row>
    <row r="1806" spans="1:7" x14ac:dyDescent="0.25">
      <c r="A1806">
        <v>660</v>
      </c>
      <c r="B1806" t="s">
        <v>1924</v>
      </c>
      <c r="C1806" t="s">
        <v>1920</v>
      </c>
      <c r="D1806">
        <v>1040</v>
      </c>
      <c r="E1806">
        <v>2249</v>
      </c>
      <c r="F1806">
        <f t="shared" si="28"/>
        <v>4</v>
      </c>
      <c r="G1806" t="str">
        <f>STANDINGS_R[[#This Row],[League]]&amp;STANDINGS_R[[#This Row],[Team]]</f>
        <v>$150 Draft Champions Jan 06 1:00 pm Lg.3582Killed By Death</v>
      </c>
    </row>
    <row r="1807" spans="1:7" x14ac:dyDescent="0.25">
      <c r="A1807">
        <v>730</v>
      </c>
      <c r="B1807" t="s">
        <v>1925</v>
      </c>
      <c r="C1807" t="s">
        <v>1920</v>
      </c>
      <c r="D1807">
        <v>1035</v>
      </c>
      <c r="E1807">
        <v>2178.5</v>
      </c>
      <c r="F1807">
        <f t="shared" si="28"/>
        <v>5</v>
      </c>
      <c r="G1807" t="str">
        <f>STANDINGS_R[[#This Row],[League]]&amp;STANDINGS_R[[#This Row],[Team]]</f>
        <v>$150 Draft Champions Jan 06 1:00 pm Lg.3582Akitas</v>
      </c>
    </row>
    <row r="1808" spans="1:7" x14ac:dyDescent="0.25">
      <c r="A1808">
        <v>999</v>
      </c>
      <c r="B1808" t="s">
        <v>367</v>
      </c>
      <c r="C1808" t="s">
        <v>1920</v>
      </c>
      <c r="D1808">
        <v>1016</v>
      </c>
      <c r="E1808">
        <v>1915.5</v>
      </c>
      <c r="F1808">
        <f t="shared" si="28"/>
        <v>6</v>
      </c>
      <c r="G1808" t="str">
        <f>STANDINGS_R[[#This Row],[League]]&amp;STANDINGS_R[[#This Row],[Team]]</f>
        <v>$150 Draft Champions Jan 06 1:00 pm Lg.3582Team Wilson</v>
      </c>
    </row>
    <row r="1809" spans="1:7" x14ac:dyDescent="0.25">
      <c r="A1809">
        <v>1126</v>
      </c>
      <c r="B1809" t="s">
        <v>1922</v>
      </c>
      <c r="C1809" t="s">
        <v>1920</v>
      </c>
      <c r="D1809">
        <v>1006</v>
      </c>
      <c r="E1809">
        <v>1780</v>
      </c>
      <c r="F1809">
        <f t="shared" si="28"/>
        <v>7</v>
      </c>
      <c r="G1809" t="str">
        <f>STANDINGS_R[[#This Row],[League]]&amp;STANDINGS_R[[#This Row],[Team]]</f>
        <v>$150 Draft Champions Jan 06 1:00 pm Lg.3582Cleveland Dustmites</v>
      </c>
    </row>
    <row r="1810" spans="1:7" x14ac:dyDescent="0.25">
      <c r="A1810">
        <v>1173</v>
      </c>
      <c r="B1810" t="s">
        <v>452</v>
      </c>
      <c r="C1810" t="s">
        <v>1920</v>
      </c>
      <c r="D1810">
        <v>1003</v>
      </c>
      <c r="E1810">
        <v>1741.5</v>
      </c>
      <c r="F1810">
        <f t="shared" si="28"/>
        <v>8</v>
      </c>
      <c r="G1810" t="str">
        <f>STANDINGS_R[[#This Row],[League]]&amp;STANDINGS_R[[#This Row],[Team]]</f>
        <v>$150 Draft Champions Jan 06 1:00 pm Lg.3582Super Furry Animals</v>
      </c>
    </row>
    <row r="1811" spans="1:7" x14ac:dyDescent="0.25">
      <c r="A1811">
        <v>1404</v>
      </c>
      <c r="B1811" t="s">
        <v>1923</v>
      </c>
      <c r="C1811" t="s">
        <v>1920</v>
      </c>
      <c r="D1811">
        <v>987</v>
      </c>
      <c r="E1811">
        <v>1505.5</v>
      </c>
      <c r="F1811">
        <f t="shared" si="28"/>
        <v>9</v>
      </c>
      <c r="G1811" t="str">
        <f>STANDINGS_R[[#This Row],[League]]&amp;STANDINGS_R[[#This Row],[Team]]</f>
        <v>$150 Draft Champions Jan 06 1:00 pm Lg.3582Sloth Farmer</v>
      </c>
    </row>
    <row r="1812" spans="1:7" x14ac:dyDescent="0.25">
      <c r="A1812">
        <v>1955</v>
      </c>
      <c r="B1812" t="s">
        <v>481</v>
      </c>
      <c r="C1812" t="s">
        <v>1920</v>
      </c>
      <c r="D1812">
        <v>944</v>
      </c>
      <c r="E1812">
        <v>953.5</v>
      </c>
      <c r="F1812">
        <f t="shared" si="28"/>
        <v>10</v>
      </c>
      <c r="G1812" t="str">
        <f>STANDINGS_R[[#This Row],[League]]&amp;STANDINGS_R[[#This Row],[Team]]</f>
        <v>$150 Draft Champions Jan 06 1:00 pm Lg.3582Cultured Hooligan 3</v>
      </c>
    </row>
    <row r="1813" spans="1:7" x14ac:dyDescent="0.25">
      <c r="A1813">
        <v>1995</v>
      </c>
      <c r="B1813" t="s">
        <v>726</v>
      </c>
      <c r="C1813" t="s">
        <v>1920</v>
      </c>
      <c r="D1813">
        <v>942</v>
      </c>
      <c r="E1813">
        <v>921.5</v>
      </c>
      <c r="F1813">
        <f t="shared" si="28"/>
        <v>11</v>
      </c>
      <c r="G1813" t="str">
        <f>STANDINGS_R[[#This Row],[League]]&amp;STANDINGS_R[[#This Row],[Team]]</f>
        <v>$150 Draft Champions Jan 06 1:00 pm Lg.3582Team Warner</v>
      </c>
    </row>
    <row r="1814" spans="1:7" x14ac:dyDescent="0.25">
      <c r="A1814">
        <v>2206</v>
      </c>
      <c r="B1814" t="s">
        <v>1926</v>
      </c>
      <c r="C1814" t="s">
        <v>1920</v>
      </c>
      <c r="D1814">
        <v>922</v>
      </c>
      <c r="E1814">
        <v>707</v>
      </c>
      <c r="F1814">
        <f t="shared" si="28"/>
        <v>12</v>
      </c>
      <c r="G1814" t="str">
        <f>STANDINGS_R[[#This Row],[League]]&amp;STANDINGS_R[[#This Row],[Team]]</f>
        <v>$150 Draft Champions Jan 06 1:00 pm Lg.3582SpinningSeams6</v>
      </c>
    </row>
    <row r="1815" spans="1:7" x14ac:dyDescent="0.25">
      <c r="A1815">
        <v>2219</v>
      </c>
      <c r="B1815" t="s">
        <v>372</v>
      </c>
      <c r="C1815" t="s">
        <v>1920</v>
      </c>
      <c r="D1815">
        <v>921</v>
      </c>
      <c r="E1815">
        <v>697.5</v>
      </c>
      <c r="F1815">
        <f t="shared" si="28"/>
        <v>13</v>
      </c>
      <c r="G1815" t="str">
        <f>STANDINGS_R[[#This Row],[League]]&amp;STANDINGS_R[[#This Row],[Team]]</f>
        <v>$150 Draft Champions Jan 06 1:00 pm Lg.3582Tigers Slappy DC2</v>
      </c>
    </row>
    <row r="1816" spans="1:7" x14ac:dyDescent="0.25">
      <c r="A1816">
        <v>2485</v>
      </c>
      <c r="B1816" t="s">
        <v>12</v>
      </c>
      <c r="C1816" t="s">
        <v>1920</v>
      </c>
      <c r="D1816">
        <v>889</v>
      </c>
      <c r="E1816">
        <v>428</v>
      </c>
      <c r="F1816">
        <f t="shared" si="28"/>
        <v>14</v>
      </c>
      <c r="G1816" t="str">
        <f>STANDINGS_R[[#This Row],[League]]&amp;STANDINGS_R[[#This Row],[Team]]</f>
        <v>$150 Draft Champions Jan 06 1:00 pm Lg.3582Team Marcus</v>
      </c>
    </row>
    <row r="1817" spans="1:7" x14ac:dyDescent="0.25">
      <c r="A1817">
        <v>2662</v>
      </c>
      <c r="B1817" t="s">
        <v>1927</v>
      </c>
      <c r="C1817" t="s">
        <v>1920</v>
      </c>
      <c r="D1817">
        <v>859</v>
      </c>
      <c r="E1817">
        <v>249</v>
      </c>
      <c r="F1817">
        <f t="shared" si="28"/>
        <v>15</v>
      </c>
      <c r="G1817" t="str">
        <f>STANDINGS_R[[#This Row],[League]]&amp;STANDINGS_R[[#This Row],[Team]]</f>
        <v>$150 Draft Champions Jan 06 1:00 pm Lg.3582Dogeeseseegod</v>
      </c>
    </row>
    <row r="1818" spans="1:7" x14ac:dyDescent="0.25">
      <c r="A1818">
        <v>34</v>
      </c>
      <c r="B1818" t="s">
        <v>1932</v>
      </c>
      <c r="C1818" t="s">
        <v>1928</v>
      </c>
      <c r="D1818">
        <v>1142</v>
      </c>
      <c r="E1818">
        <v>2877</v>
      </c>
      <c r="F1818">
        <f t="shared" si="28"/>
        <v>1</v>
      </c>
      <c r="G1818" t="str">
        <f>STANDINGS_R[[#This Row],[League]]&amp;STANDINGS_R[[#This Row],[Team]]</f>
        <v>$150 Draft Champions Jan 07 1:00 pm Lg.35833DC WAGGENER</v>
      </c>
    </row>
    <row r="1819" spans="1:7" x14ac:dyDescent="0.25">
      <c r="A1819">
        <v>109</v>
      </c>
      <c r="B1819" t="s">
        <v>1930</v>
      </c>
      <c r="C1819" t="s">
        <v>1928</v>
      </c>
      <c r="D1819">
        <v>1111</v>
      </c>
      <c r="E1819">
        <v>2802</v>
      </c>
      <c r="F1819">
        <f t="shared" si="28"/>
        <v>2</v>
      </c>
      <c r="G1819" t="str">
        <f>STANDINGS_R[[#This Row],[League]]&amp;STANDINGS_R[[#This Row],[Team]]</f>
        <v>$150 Draft Champions Jan 07 1:00 pm Lg.3583Lincoln Lumberjacks</v>
      </c>
    </row>
    <row r="1820" spans="1:7" x14ac:dyDescent="0.25">
      <c r="A1820">
        <v>654</v>
      </c>
      <c r="B1820" t="s">
        <v>1933</v>
      </c>
      <c r="C1820" t="s">
        <v>1928</v>
      </c>
      <c r="D1820">
        <v>1040</v>
      </c>
      <c r="E1820">
        <v>2249</v>
      </c>
      <c r="F1820">
        <f t="shared" si="28"/>
        <v>3</v>
      </c>
      <c r="G1820" t="str">
        <f>STANDINGS_R[[#This Row],[League]]&amp;STANDINGS_R[[#This Row],[Team]]</f>
        <v>$150 Draft Champions Jan 07 1:00 pm Lg.3583Agostina</v>
      </c>
    </row>
    <row r="1821" spans="1:7" x14ac:dyDescent="0.25">
      <c r="A1821">
        <v>713</v>
      </c>
      <c r="B1821" t="s">
        <v>1935</v>
      </c>
      <c r="C1821" t="s">
        <v>1928</v>
      </c>
      <c r="D1821">
        <v>1036</v>
      </c>
      <c r="E1821">
        <v>2191.5</v>
      </c>
      <c r="F1821">
        <f t="shared" si="28"/>
        <v>4</v>
      </c>
      <c r="G1821" t="str">
        <f>STANDINGS_R[[#This Row],[League]]&amp;STANDINGS_R[[#This Row],[Team]]</f>
        <v>$150 Draft Champions Jan 07 1:00 pm Lg.3583Gray Boy Bailey</v>
      </c>
    </row>
    <row r="1822" spans="1:7" x14ac:dyDescent="0.25">
      <c r="A1822">
        <v>856</v>
      </c>
      <c r="B1822" t="s">
        <v>1937</v>
      </c>
      <c r="C1822" t="s">
        <v>1928</v>
      </c>
      <c r="D1822">
        <v>1026</v>
      </c>
      <c r="E1822">
        <v>2060.5</v>
      </c>
      <c r="F1822">
        <f t="shared" si="28"/>
        <v>5</v>
      </c>
      <c r="G1822" t="str">
        <f>STANDINGS_R[[#This Row],[League]]&amp;STANDINGS_R[[#This Row],[Team]]</f>
        <v>$150 Draft Champions Jan 07 1:00 pm Lg.3583The District</v>
      </c>
    </row>
    <row r="1823" spans="1:7" x14ac:dyDescent="0.25">
      <c r="A1823">
        <v>1562</v>
      </c>
      <c r="B1823" t="s">
        <v>1934</v>
      </c>
      <c r="C1823" t="s">
        <v>1928</v>
      </c>
      <c r="D1823">
        <v>976</v>
      </c>
      <c r="E1823">
        <v>1342.5</v>
      </c>
      <c r="F1823">
        <f t="shared" si="28"/>
        <v>6</v>
      </c>
      <c r="G1823" t="str">
        <f>STANDINGS_R[[#This Row],[League]]&amp;STANDINGS_R[[#This Row],[Team]]</f>
        <v>$150 Draft Champions Jan 07 1:00 pm Lg.3583Captain Chaos</v>
      </c>
    </row>
    <row r="1824" spans="1:7" x14ac:dyDescent="0.25">
      <c r="A1824">
        <v>1831</v>
      </c>
      <c r="B1824" t="s">
        <v>1929</v>
      </c>
      <c r="C1824" t="s">
        <v>1928</v>
      </c>
      <c r="D1824">
        <v>955</v>
      </c>
      <c r="E1824">
        <v>1084</v>
      </c>
      <c r="F1824">
        <f t="shared" si="28"/>
        <v>7</v>
      </c>
      <c r="G1824" t="str">
        <f>STANDINGS_R[[#This Row],[League]]&amp;STANDINGS_R[[#This Row],[Team]]</f>
        <v>$150 Draft Champions Jan 07 1:00 pm Lg.3583The Price for Bryce</v>
      </c>
    </row>
    <row r="1825" spans="1:7" x14ac:dyDescent="0.25">
      <c r="A1825">
        <v>1835</v>
      </c>
      <c r="B1825" t="s">
        <v>532</v>
      </c>
      <c r="C1825" t="s">
        <v>1928</v>
      </c>
      <c r="D1825">
        <v>954</v>
      </c>
      <c r="E1825">
        <v>1072</v>
      </c>
      <c r="F1825">
        <f t="shared" si="28"/>
        <v>8</v>
      </c>
      <c r="G1825" t="str">
        <f>STANDINGS_R[[#This Row],[League]]&amp;STANDINGS_R[[#This Row],[Team]]</f>
        <v>$150 Draft Champions Jan 07 1:00 pm Lg.3583Bleacher Bums</v>
      </c>
    </row>
    <row r="1826" spans="1:7" x14ac:dyDescent="0.25">
      <c r="A1826">
        <v>1845</v>
      </c>
      <c r="B1826" t="s">
        <v>286</v>
      </c>
      <c r="C1826" t="s">
        <v>1928</v>
      </c>
      <c r="D1826">
        <v>954</v>
      </c>
      <c r="E1826">
        <v>1072</v>
      </c>
      <c r="F1826">
        <f t="shared" si="28"/>
        <v>9</v>
      </c>
      <c r="G1826" t="str">
        <f>STANDINGS_R[[#This Row],[League]]&amp;STANDINGS_R[[#This Row],[Team]]</f>
        <v>$150 Draft Champions Jan 07 1:00 pm Lg.3583Team Williams</v>
      </c>
    </row>
    <row r="1827" spans="1:7" x14ac:dyDescent="0.25">
      <c r="A1827">
        <v>1913</v>
      </c>
      <c r="B1827" t="s">
        <v>1931</v>
      </c>
      <c r="C1827" t="s">
        <v>1928</v>
      </c>
      <c r="D1827">
        <v>948</v>
      </c>
      <c r="E1827">
        <v>1003</v>
      </c>
      <c r="F1827">
        <f t="shared" si="28"/>
        <v>10</v>
      </c>
      <c r="G1827" t="str">
        <f>STANDINGS_R[[#This Row],[League]]&amp;STANDINGS_R[[#This Row],[Team]]</f>
        <v>$150 Draft Champions Jan 07 1:00 pm Lg.3583Squawks</v>
      </c>
    </row>
    <row r="1828" spans="1:7" x14ac:dyDescent="0.25">
      <c r="A1828">
        <v>2172</v>
      </c>
      <c r="B1828" t="s">
        <v>1936</v>
      </c>
      <c r="C1828" t="s">
        <v>1928</v>
      </c>
      <c r="D1828">
        <v>925</v>
      </c>
      <c r="E1828">
        <v>740</v>
      </c>
      <c r="F1828">
        <f t="shared" si="28"/>
        <v>11</v>
      </c>
      <c r="G1828" t="str">
        <f>STANDINGS_R[[#This Row],[League]]&amp;STANDINGS_R[[#This Row],[Team]]</f>
        <v>$150 Draft Champions Jan 07 1:00 pm Lg.3583Pine Tar Gang</v>
      </c>
    </row>
    <row r="1829" spans="1:7" x14ac:dyDescent="0.25">
      <c r="A1829">
        <v>2180</v>
      </c>
      <c r="B1829" t="s">
        <v>18</v>
      </c>
      <c r="C1829" t="s">
        <v>1928</v>
      </c>
      <c r="D1829">
        <v>924</v>
      </c>
      <c r="E1829">
        <v>728</v>
      </c>
      <c r="F1829">
        <f t="shared" si="28"/>
        <v>12</v>
      </c>
      <c r="G1829" t="str">
        <f>STANDINGS_R[[#This Row],[League]]&amp;STANDINGS_R[[#This Row],[Team]]</f>
        <v>$150 Draft Champions Jan 07 1:00 pm Lg.3583Home Run Derbies</v>
      </c>
    </row>
    <row r="1830" spans="1:7" x14ac:dyDescent="0.25">
      <c r="A1830">
        <v>2369</v>
      </c>
      <c r="B1830" t="s">
        <v>1938</v>
      </c>
      <c r="C1830" t="s">
        <v>1928</v>
      </c>
      <c r="D1830">
        <v>906</v>
      </c>
      <c r="E1830">
        <v>542</v>
      </c>
      <c r="F1830">
        <f t="shared" si="28"/>
        <v>13</v>
      </c>
      <c r="G1830" t="str">
        <f>STANDINGS_R[[#This Row],[League]]&amp;STANDINGS_R[[#This Row],[Team]]</f>
        <v>$150 Draft Champions Jan 07 1:00 pm Lg.3583Mike Pagliarulo</v>
      </c>
    </row>
    <row r="1831" spans="1:7" x14ac:dyDescent="0.25">
      <c r="A1831">
        <v>2492</v>
      </c>
      <c r="B1831" t="s">
        <v>1939</v>
      </c>
      <c r="C1831" t="s">
        <v>1928</v>
      </c>
      <c r="D1831">
        <v>888</v>
      </c>
      <c r="E1831">
        <v>422</v>
      </c>
      <c r="F1831">
        <f t="shared" si="28"/>
        <v>14</v>
      </c>
      <c r="G1831" t="str">
        <f>STANDINGS_R[[#This Row],[League]]&amp;STANDINGS_R[[#This Row],[Team]]</f>
        <v>$150 Draft Champions Jan 07 1:00 pm Lg.3583Team Winder</v>
      </c>
    </row>
    <row r="1832" spans="1:7" x14ac:dyDescent="0.25">
      <c r="A1832">
        <v>2767</v>
      </c>
      <c r="B1832" t="s">
        <v>1940</v>
      </c>
      <c r="C1832" t="s">
        <v>1928</v>
      </c>
      <c r="D1832">
        <v>833</v>
      </c>
      <c r="E1832">
        <v>143.5</v>
      </c>
      <c r="F1832">
        <f t="shared" si="28"/>
        <v>15</v>
      </c>
      <c r="G1832" t="str">
        <f>STANDINGS_R[[#This Row],[League]]&amp;STANDINGS_R[[#This Row],[Team]]</f>
        <v>$150 Draft Champions Jan 07 1:00 pm Lg.35831883 BOSTON BEANEATERS</v>
      </c>
    </row>
    <row r="1833" spans="1:7" x14ac:dyDescent="0.25">
      <c r="A1833">
        <v>131</v>
      </c>
      <c r="B1833" t="s">
        <v>50</v>
      </c>
      <c r="C1833" t="s">
        <v>1941</v>
      </c>
      <c r="D1833">
        <v>1106</v>
      </c>
      <c r="E1833">
        <v>2778.5</v>
      </c>
      <c r="F1833">
        <f t="shared" si="28"/>
        <v>1</v>
      </c>
      <c r="G1833" t="str">
        <f>STANDINGS_R[[#This Row],[League]]&amp;STANDINGS_R[[#This Row],[Team]]</f>
        <v>$150 Draft Champions Jan 07 1:00 pm Lg.3584Highwayman</v>
      </c>
    </row>
    <row r="1834" spans="1:7" x14ac:dyDescent="0.25">
      <c r="A1834">
        <v>202</v>
      </c>
      <c r="B1834" t="s">
        <v>1943</v>
      </c>
      <c r="C1834" t="s">
        <v>1941</v>
      </c>
      <c r="D1834">
        <v>1093</v>
      </c>
      <c r="E1834">
        <v>2709.5</v>
      </c>
      <c r="F1834">
        <f t="shared" si="28"/>
        <v>2</v>
      </c>
      <c r="G1834" t="str">
        <f>STANDINGS_R[[#This Row],[League]]&amp;STANDINGS_R[[#This Row],[Team]]</f>
        <v>$150 Draft Champions Jan 07 1:00 pm Lg.3584Maddon Gnomes</v>
      </c>
    </row>
    <row r="1835" spans="1:7" x14ac:dyDescent="0.25">
      <c r="A1835">
        <v>877</v>
      </c>
      <c r="B1835" t="s">
        <v>1948</v>
      </c>
      <c r="C1835" t="s">
        <v>1941</v>
      </c>
      <c r="D1835">
        <v>1024</v>
      </c>
      <c r="E1835">
        <v>2031</v>
      </c>
      <c r="F1835">
        <f t="shared" si="28"/>
        <v>3</v>
      </c>
      <c r="G1835" t="str">
        <f>STANDINGS_R[[#This Row],[League]]&amp;STANDINGS_R[[#This Row],[Team]]</f>
        <v>$150 Draft Champions Jan 07 1:00 pm Lg.3584Nice Picks for a Ghost</v>
      </c>
    </row>
    <row r="1836" spans="1:7" x14ac:dyDescent="0.25">
      <c r="A1836">
        <v>883</v>
      </c>
      <c r="B1836" t="s">
        <v>1947</v>
      </c>
      <c r="C1836" t="s">
        <v>1941</v>
      </c>
      <c r="D1836">
        <v>1024</v>
      </c>
      <c r="E1836">
        <v>2031</v>
      </c>
      <c r="F1836">
        <f t="shared" si="28"/>
        <v>4</v>
      </c>
      <c r="G1836" t="str">
        <f>STANDINGS_R[[#This Row],[League]]&amp;STANDINGS_R[[#This Row],[Team]]</f>
        <v>$150 Draft Champions Jan 07 1:00 pm Lg.3584Starfishmn 0107</v>
      </c>
    </row>
    <row r="1837" spans="1:7" x14ac:dyDescent="0.25">
      <c r="A1837">
        <v>1190</v>
      </c>
      <c r="B1837" t="s">
        <v>9</v>
      </c>
      <c r="C1837" t="s">
        <v>1941</v>
      </c>
      <c r="D1837">
        <v>1002</v>
      </c>
      <c r="E1837">
        <v>1725.5</v>
      </c>
      <c r="F1837">
        <f t="shared" si="28"/>
        <v>5</v>
      </c>
      <c r="G1837" t="str">
        <f>STANDINGS_R[[#This Row],[League]]&amp;STANDINGS_R[[#This Row],[Team]]</f>
        <v>$150 Draft Champions Jan 07 1:00 pm Lg.3584Team Johnson</v>
      </c>
    </row>
    <row r="1838" spans="1:7" x14ac:dyDescent="0.25">
      <c r="A1838">
        <v>1319</v>
      </c>
      <c r="B1838" t="s">
        <v>36</v>
      </c>
      <c r="C1838" t="s">
        <v>1941</v>
      </c>
      <c r="D1838">
        <v>993</v>
      </c>
      <c r="E1838">
        <v>1595.5</v>
      </c>
      <c r="F1838">
        <f t="shared" si="28"/>
        <v>6</v>
      </c>
      <c r="G1838" t="str">
        <f>STANDINGS_R[[#This Row],[League]]&amp;STANDINGS_R[[#This Row],[Team]]</f>
        <v>$150 Draft Champions Jan 07 1:00 pm Lg.3584PACO THYME</v>
      </c>
    </row>
    <row r="1839" spans="1:7" x14ac:dyDescent="0.25">
      <c r="A1839">
        <v>1529</v>
      </c>
      <c r="B1839" t="s">
        <v>378</v>
      </c>
      <c r="C1839" t="s">
        <v>1941</v>
      </c>
      <c r="D1839">
        <v>979</v>
      </c>
      <c r="E1839">
        <v>1386</v>
      </c>
      <c r="F1839">
        <f t="shared" si="28"/>
        <v>7</v>
      </c>
      <c r="G1839" t="str">
        <f>STANDINGS_R[[#This Row],[League]]&amp;STANDINGS_R[[#This Row],[Team]]</f>
        <v>$150 Draft Champions Jan 07 1:00 pm Lg.3584Team Whaley</v>
      </c>
    </row>
    <row r="1840" spans="1:7" x14ac:dyDescent="0.25">
      <c r="A1840">
        <v>1591</v>
      </c>
      <c r="B1840" t="s">
        <v>292</v>
      </c>
      <c r="C1840" t="s">
        <v>1941</v>
      </c>
      <c r="D1840">
        <v>975</v>
      </c>
      <c r="E1840">
        <v>1327</v>
      </c>
      <c r="F1840">
        <f t="shared" si="28"/>
        <v>8</v>
      </c>
      <c r="G1840" t="str">
        <f>STANDINGS_R[[#This Row],[League]]&amp;STANDINGS_R[[#This Row],[Team]]</f>
        <v>$150 Draft Champions Jan 07 1:00 pm Lg.3584Team Teixeira</v>
      </c>
    </row>
    <row r="1841" spans="1:7" x14ac:dyDescent="0.25">
      <c r="A1841">
        <v>1744</v>
      </c>
      <c r="B1841" t="s">
        <v>1942</v>
      </c>
      <c r="C1841" t="s">
        <v>1941</v>
      </c>
      <c r="D1841">
        <v>961</v>
      </c>
      <c r="E1841">
        <v>1164.5</v>
      </c>
      <c r="F1841">
        <f t="shared" si="28"/>
        <v>9</v>
      </c>
      <c r="G1841" t="str">
        <f>STANDINGS_R[[#This Row],[League]]&amp;STANDINGS_R[[#This Row],[Team]]</f>
        <v>$150 Draft Champions Jan 07 1:00 pm Lg.3584Hey now</v>
      </c>
    </row>
    <row r="1842" spans="1:7" x14ac:dyDescent="0.25">
      <c r="A1842">
        <v>1751</v>
      </c>
      <c r="B1842" t="s">
        <v>474</v>
      </c>
      <c r="C1842" t="s">
        <v>1941</v>
      </c>
      <c r="D1842">
        <v>961</v>
      </c>
      <c r="E1842">
        <v>1164.5</v>
      </c>
      <c r="F1842">
        <f t="shared" si="28"/>
        <v>10</v>
      </c>
      <c r="G1842" t="str">
        <f>STANDINGS_R[[#This Row],[League]]&amp;STANDINGS_R[[#This Row],[Team]]</f>
        <v>$150 Draft Champions Jan 07 1:00 pm Lg.3584Red Barons II</v>
      </c>
    </row>
    <row r="1843" spans="1:7" x14ac:dyDescent="0.25">
      <c r="A1843">
        <v>2276</v>
      </c>
      <c r="B1843" t="s">
        <v>1944</v>
      </c>
      <c r="C1843" t="s">
        <v>1941</v>
      </c>
      <c r="D1843">
        <v>915</v>
      </c>
      <c r="E1843">
        <v>634</v>
      </c>
      <c r="F1843">
        <f t="shared" si="28"/>
        <v>11</v>
      </c>
      <c r="G1843" t="str">
        <f>STANDINGS_R[[#This Row],[League]]&amp;STANDINGS_R[[#This Row],[Team]]</f>
        <v>$150 Draft Champions Jan 07 1:00 pm Lg.3584Altuve Abreu Keuchel</v>
      </c>
    </row>
    <row r="1844" spans="1:7" x14ac:dyDescent="0.25">
      <c r="A1844">
        <v>2571</v>
      </c>
      <c r="B1844" t="s">
        <v>1949</v>
      </c>
      <c r="C1844" t="s">
        <v>1941</v>
      </c>
      <c r="D1844">
        <v>877</v>
      </c>
      <c r="E1844">
        <v>343</v>
      </c>
      <c r="F1844">
        <f t="shared" si="28"/>
        <v>12</v>
      </c>
      <c r="G1844" t="str">
        <f>STANDINGS_R[[#This Row],[League]]&amp;STANDINGS_R[[#This Row],[Team]]</f>
        <v>$150 Draft Champions Jan 07 1:00 pm Lg.3584Team Kent 2</v>
      </c>
    </row>
    <row r="1845" spans="1:7" x14ac:dyDescent="0.25">
      <c r="A1845">
        <v>2597</v>
      </c>
      <c r="B1845" t="s">
        <v>260</v>
      </c>
      <c r="C1845" t="s">
        <v>1941</v>
      </c>
      <c r="D1845">
        <v>873</v>
      </c>
      <c r="E1845">
        <v>318</v>
      </c>
      <c r="F1845">
        <f t="shared" si="28"/>
        <v>13</v>
      </c>
      <c r="G1845" t="str">
        <f>STANDINGS_R[[#This Row],[League]]&amp;STANDINGS_R[[#This Row],[Team]]</f>
        <v>$150 Draft Champions Jan 07 1:00 pm Lg.3584Team Maher</v>
      </c>
    </row>
    <row r="1846" spans="1:7" x14ac:dyDescent="0.25">
      <c r="A1846">
        <v>2651</v>
      </c>
      <c r="B1846" t="s">
        <v>1945</v>
      </c>
      <c r="C1846" t="s">
        <v>1941</v>
      </c>
      <c r="D1846">
        <v>862</v>
      </c>
      <c r="E1846">
        <v>260.5</v>
      </c>
      <c r="F1846">
        <f t="shared" si="28"/>
        <v>14</v>
      </c>
      <c r="G1846" t="str">
        <f>STANDINGS_R[[#This Row],[League]]&amp;STANDINGS_R[[#This Row],[Team]]</f>
        <v>$150 Draft Champions Jan 07 1:00 pm Lg.3584EMERSON 5</v>
      </c>
    </row>
    <row r="1847" spans="1:7" x14ac:dyDescent="0.25">
      <c r="A1847">
        <v>2657</v>
      </c>
      <c r="B1847" t="s">
        <v>1946</v>
      </c>
      <c r="C1847" t="s">
        <v>1941</v>
      </c>
      <c r="D1847">
        <v>860</v>
      </c>
      <c r="E1847">
        <v>254.5</v>
      </c>
      <c r="F1847">
        <f t="shared" si="28"/>
        <v>15</v>
      </c>
      <c r="G1847" t="str">
        <f>STANDINGS_R[[#This Row],[League]]&amp;STANDINGS_R[[#This Row],[Team]]</f>
        <v>$150 Draft Champions Jan 07 1:00 pm Lg.3584EBDB BnB Prime</v>
      </c>
    </row>
    <row r="1848" spans="1:7" x14ac:dyDescent="0.25">
      <c r="A1848">
        <v>251</v>
      </c>
      <c r="B1848" t="s">
        <v>1952</v>
      </c>
      <c r="C1848" t="s">
        <v>1951</v>
      </c>
      <c r="D1848">
        <v>1085</v>
      </c>
      <c r="E1848">
        <v>2656.5</v>
      </c>
      <c r="F1848">
        <f t="shared" si="28"/>
        <v>1</v>
      </c>
      <c r="G1848" t="str">
        <f>STANDINGS_R[[#This Row],[League]]&amp;STANDINGS_R[[#This Row],[Team]]</f>
        <v>$150 Draft Champions Jan 08 1:00 pm Lg.3585ShowtimeDC31</v>
      </c>
    </row>
    <row r="1849" spans="1:7" x14ac:dyDescent="0.25">
      <c r="A1849">
        <v>531</v>
      </c>
      <c r="B1849" t="s">
        <v>18</v>
      </c>
      <c r="C1849" t="s">
        <v>1951</v>
      </c>
      <c r="D1849">
        <v>1052</v>
      </c>
      <c r="E1849">
        <v>2377</v>
      </c>
      <c r="F1849">
        <f t="shared" si="28"/>
        <v>2</v>
      </c>
      <c r="G1849" t="str">
        <f>STANDINGS_R[[#This Row],[League]]&amp;STANDINGS_R[[#This Row],[Team]]</f>
        <v>$150 Draft Champions Jan 08 1:00 pm Lg.3585Home Run Derbies</v>
      </c>
    </row>
    <row r="1850" spans="1:7" x14ac:dyDescent="0.25">
      <c r="A1850">
        <v>549</v>
      </c>
      <c r="B1850" t="s">
        <v>16</v>
      </c>
      <c r="C1850" t="s">
        <v>1951</v>
      </c>
      <c r="D1850">
        <v>1051</v>
      </c>
      <c r="E1850">
        <v>2365</v>
      </c>
      <c r="F1850">
        <f t="shared" si="28"/>
        <v>3</v>
      </c>
      <c r="G1850" t="str">
        <f>STANDINGS_R[[#This Row],[League]]&amp;STANDINGS_R[[#This Row],[Team]]</f>
        <v>$150 Draft Champions Jan 08 1:00 pm Lg.3585Team Phan</v>
      </c>
    </row>
    <row r="1851" spans="1:7" x14ac:dyDescent="0.25">
      <c r="A1851">
        <v>593</v>
      </c>
      <c r="B1851" t="s">
        <v>290</v>
      </c>
      <c r="C1851" t="s">
        <v>1951</v>
      </c>
      <c r="D1851">
        <v>1047</v>
      </c>
      <c r="E1851">
        <v>2323</v>
      </c>
      <c r="F1851">
        <f t="shared" si="28"/>
        <v>4</v>
      </c>
      <c r="G1851" t="str">
        <f>STANDINGS_R[[#This Row],[League]]&amp;STANDINGS_R[[#This Row],[Team]]</f>
        <v>$150 Draft Champions Jan 08 1:00 pm Lg.3585Thing 3</v>
      </c>
    </row>
    <row r="1852" spans="1:7" x14ac:dyDescent="0.25">
      <c r="A1852">
        <v>786</v>
      </c>
      <c r="B1852" t="s">
        <v>1956</v>
      </c>
      <c r="C1852" t="s">
        <v>1951</v>
      </c>
      <c r="D1852">
        <v>1031</v>
      </c>
      <c r="E1852">
        <v>2124</v>
      </c>
      <c r="F1852">
        <f t="shared" si="28"/>
        <v>5</v>
      </c>
      <c r="G1852" t="str">
        <f>STANDINGS_R[[#This Row],[League]]&amp;STANDINGS_R[[#This Row],[Team]]</f>
        <v>$150 Draft Champions Jan 08 1:00 pm Lg.3585Hard Hat &amp; Lunchpale '16</v>
      </c>
    </row>
    <row r="1853" spans="1:7" x14ac:dyDescent="0.25">
      <c r="A1853">
        <v>1272</v>
      </c>
      <c r="B1853" t="s">
        <v>1955</v>
      </c>
      <c r="C1853" t="s">
        <v>1951</v>
      </c>
      <c r="D1853">
        <v>996</v>
      </c>
      <c r="E1853">
        <v>1642</v>
      </c>
      <c r="F1853">
        <f t="shared" si="28"/>
        <v>6</v>
      </c>
      <c r="G1853" t="str">
        <f>STANDINGS_R[[#This Row],[League]]&amp;STANDINGS_R[[#This Row],[Team]]</f>
        <v>$150 Draft Champions Jan 08 1:00 pm Lg.3585Team LeValley 3</v>
      </c>
    </row>
    <row r="1854" spans="1:7" x14ac:dyDescent="0.25">
      <c r="A1854">
        <v>1333</v>
      </c>
      <c r="B1854" t="s">
        <v>17</v>
      </c>
      <c r="C1854" t="s">
        <v>1951</v>
      </c>
      <c r="D1854">
        <v>992</v>
      </c>
      <c r="E1854">
        <v>1578</v>
      </c>
      <c r="F1854">
        <f t="shared" si="28"/>
        <v>7</v>
      </c>
      <c r="G1854" t="str">
        <f>STANDINGS_R[[#This Row],[League]]&amp;STANDINGS_R[[#This Row],[Team]]</f>
        <v>$150 Draft Champions Jan 08 1:00 pm Lg.3585Millertime</v>
      </c>
    </row>
    <row r="1855" spans="1:7" x14ac:dyDescent="0.25">
      <c r="A1855">
        <v>1414</v>
      </c>
      <c r="B1855" t="s">
        <v>1958</v>
      </c>
      <c r="C1855" t="s">
        <v>1951</v>
      </c>
      <c r="D1855">
        <v>986</v>
      </c>
      <c r="E1855">
        <v>1491</v>
      </c>
      <c r="F1855">
        <f t="shared" si="28"/>
        <v>8</v>
      </c>
      <c r="G1855" t="str">
        <f>STANDINGS_R[[#This Row],[League]]&amp;STANDINGS_R[[#This Row],[Team]]</f>
        <v>$150 Draft Champions Jan 08 1:00 pm Lg.3585Bobs Big Boys</v>
      </c>
    </row>
    <row r="1856" spans="1:7" x14ac:dyDescent="0.25">
      <c r="A1856">
        <v>1509</v>
      </c>
      <c r="B1856" t="s">
        <v>1953</v>
      </c>
      <c r="C1856" t="s">
        <v>1951</v>
      </c>
      <c r="D1856">
        <v>980</v>
      </c>
      <c r="E1856">
        <v>1400.5</v>
      </c>
      <c r="F1856">
        <f t="shared" si="28"/>
        <v>9</v>
      </c>
      <c r="G1856" t="str">
        <f>STANDINGS_R[[#This Row],[League]]&amp;STANDINGS_R[[#This Row],[Team]]</f>
        <v>$150 Draft Champions Jan 08 1:00 pm Lg.3585Fighting Italians</v>
      </c>
    </row>
    <row r="1857" spans="1:7" x14ac:dyDescent="0.25">
      <c r="A1857">
        <v>1678</v>
      </c>
      <c r="B1857" t="s">
        <v>1954</v>
      </c>
      <c r="C1857" t="s">
        <v>1951</v>
      </c>
      <c r="D1857">
        <v>968</v>
      </c>
      <c r="E1857">
        <v>1242</v>
      </c>
      <c r="F1857">
        <f t="shared" si="28"/>
        <v>10</v>
      </c>
      <c r="G1857" t="str">
        <f>STANDINGS_R[[#This Row],[League]]&amp;STANDINGS_R[[#This Row],[Team]]</f>
        <v>$150 Draft Champions Jan 08 1:00 pm Lg.3585maxamillions</v>
      </c>
    </row>
    <row r="1858" spans="1:7" x14ac:dyDescent="0.25">
      <c r="A1858">
        <v>1691</v>
      </c>
      <c r="B1858" t="s">
        <v>98</v>
      </c>
      <c r="C1858" t="s">
        <v>1951</v>
      </c>
      <c r="D1858">
        <v>967</v>
      </c>
      <c r="E1858">
        <v>1226.5</v>
      </c>
      <c r="F1858">
        <f t="shared" si="28"/>
        <v>11</v>
      </c>
      <c r="G1858" t="str">
        <f>STANDINGS_R[[#This Row],[League]]&amp;STANDINGS_R[[#This Row],[Team]]</f>
        <v>$150 Draft Champions Jan 08 1:00 pm Lg.3585Team Ward</v>
      </c>
    </row>
    <row r="1859" spans="1:7" x14ac:dyDescent="0.25">
      <c r="A1859">
        <v>1969</v>
      </c>
      <c r="B1859" t="s">
        <v>1950</v>
      </c>
      <c r="C1859" t="s">
        <v>1951</v>
      </c>
      <c r="D1859">
        <v>943</v>
      </c>
      <c r="E1859">
        <v>937.5</v>
      </c>
      <c r="F1859">
        <f t="shared" ref="F1859:F1922" si="29">IF(C1859=C1858,F1858+1,1)</f>
        <v>12</v>
      </c>
      <c r="G1859" t="str">
        <f>STANDINGS_R[[#This Row],[League]]&amp;STANDINGS_R[[#This Row],[Team]]</f>
        <v>$150 Draft Champions Jan 08 1:00 pm Lg.3585Heart-Shaped Box</v>
      </c>
    </row>
    <row r="1860" spans="1:7" x14ac:dyDescent="0.25">
      <c r="A1860">
        <v>2283</v>
      </c>
      <c r="B1860" t="s">
        <v>1957</v>
      </c>
      <c r="C1860" t="s">
        <v>1951</v>
      </c>
      <c r="D1860">
        <v>914</v>
      </c>
      <c r="E1860">
        <v>626</v>
      </c>
      <c r="F1860">
        <f t="shared" si="29"/>
        <v>13</v>
      </c>
      <c r="G1860" t="str">
        <f>STANDINGS_R[[#This Row],[League]]&amp;STANDINGS_R[[#This Row],[Team]]</f>
        <v>$150 Draft Champions Jan 08 1:00 pm Lg.3585Dutch Mafia (DC2)</v>
      </c>
    </row>
    <row r="1861" spans="1:7" x14ac:dyDescent="0.25">
      <c r="A1861">
        <v>2403</v>
      </c>
      <c r="B1861" t="s">
        <v>318</v>
      </c>
      <c r="C1861" t="s">
        <v>1951</v>
      </c>
      <c r="D1861">
        <v>901</v>
      </c>
      <c r="E1861">
        <v>508</v>
      </c>
      <c r="F1861">
        <f t="shared" si="29"/>
        <v>14</v>
      </c>
      <c r="G1861" t="str">
        <f>STANDINGS_R[[#This Row],[League]]&amp;STANDINGS_R[[#This Row],[Team]]</f>
        <v>$150 Draft Champions Jan 08 1:00 pm Lg.3585Chalupa Batman</v>
      </c>
    </row>
    <row r="1862" spans="1:7" x14ac:dyDescent="0.25">
      <c r="A1862">
        <v>2823</v>
      </c>
      <c r="B1862" t="s">
        <v>71</v>
      </c>
      <c r="C1862" t="s">
        <v>1951</v>
      </c>
      <c r="D1862">
        <v>811</v>
      </c>
      <c r="E1862">
        <v>88.5</v>
      </c>
      <c r="F1862">
        <f t="shared" si="29"/>
        <v>15</v>
      </c>
      <c r="G1862" t="str">
        <f>STANDINGS_R[[#This Row],[League]]&amp;STANDINGS_R[[#This Row],[Team]]</f>
        <v>$150 Draft Champions Jan 08 1:00 pm Lg.3585Frozen Ropes</v>
      </c>
    </row>
    <row r="1863" spans="1:7" x14ac:dyDescent="0.25">
      <c r="A1863">
        <v>102</v>
      </c>
      <c r="B1863" t="s">
        <v>1961</v>
      </c>
      <c r="C1863" t="s">
        <v>1960</v>
      </c>
      <c r="D1863">
        <v>1113</v>
      </c>
      <c r="E1863">
        <v>2809</v>
      </c>
      <c r="F1863">
        <f t="shared" si="29"/>
        <v>1</v>
      </c>
      <c r="G1863" t="str">
        <f>STANDINGS_R[[#This Row],[League]]&amp;STANDINGS_R[[#This Row],[Team]]</f>
        <v>$150 Draft Champions Jan 09 1:00 pm Lg.3587Thebeau 2</v>
      </c>
    </row>
    <row r="1864" spans="1:7" x14ac:dyDescent="0.25">
      <c r="A1864">
        <v>514</v>
      </c>
      <c r="B1864" t="s">
        <v>461</v>
      </c>
      <c r="C1864" t="s">
        <v>1960</v>
      </c>
      <c r="D1864">
        <v>1053</v>
      </c>
      <c r="E1864">
        <v>2391</v>
      </c>
      <c r="F1864">
        <f t="shared" si="29"/>
        <v>2</v>
      </c>
      <c r="G1864" t="str">
        <f>STANDINGS_R[[#This Row],[League]]&amp;STANDINGS_R[[#This Row],[Team]]</f>
        <v>$150 Draft Champions Jan 09 1:00 pm Lg.3587Evil Empire</v>
      </c>
    </row>
    <row r="1865" spans="1:7" x14ac:dyDescent="0.25">
      <c r="A1865">
        <v>591</v>
      </c>
      <c r="B1865" t="s">
        <v>1959</v>
      </c>
      <c r="C1865" t="s">
        <v>1960</v>
      </c>
      <c r="D1865">
        <v>1047</v>
      </c>
      <c r="E1865">
        <v>2323</v>
      </c>
      <c r="F1865">
        <f t="shared" si="29"/>
        <v>3</v>
      </c>
      <c r="G1865" t="str">
        <f>STANDINGS_R[[#This Row],[League]]&amp;STANDINGS_R[[#This Row],[Team]]</f>
        <v>$150 Draft Champions Jan 09 1:00 pm Lg.3587Reservoir Dogs</v>
      </c>
    </row>
    <row r="1866" spans="1:7" x14ac:dyDescent="0.25">
      <c r="A1866">
        <v>863</v>
      </c>
      <c r="B1866" t="s">
        <v>370</v>
      </c>
      <c r="C1866" t="s">
        <v>1960</v>
      </c>
      <c r="D1866">
        <v>1025</v>
      </c>
      <c r="E1866">
        <v>2045.5</v>
      </c>
      <c r="F1866">
        <f t="shared" si="29"/>
        <v>4</v>
      </c>
      <c r="G1866" t="str">
        <f>STANDINGS_R[[#This Row],[League]]&amp;STANDINGS_R[[#This Row],[Team]]</f>
        <v>$150 Draft Champions Jan 09 1:00 pm Lg.3587Lama Lama Ding Dong</v>
      </c>
    </row>
    <row r="1867" spans="1:7" x14ac:dyDescent="0.25">
      <c r="A1867">
        <v>872</v>
      </c>
      <c r="B1867" t="s">
        <v>1971</v>
      </c>
      <c r="C1867" t="s">
        <v>1960</v>
      </c>
      <c r="D1867">
        <v>1024</v>
      </c>
      <c r="E1867">
        <v>2031</v>
      </c>
      <c r="F1867">
        <f t="shared" si="29"/>
        <v>5</v>
      </c>
      <c r="G1867" t="str">
        <f>STANDINGS_R[[#This Row],[League]]&amp;STANDINGS_R[[#This Row],[Team]]</f>
        <v>$150 Draft Champions Jan 09 1:00 pm Lg.35874DC WAGGENER</v>
      </c>
    </row>
    <row r="1868" spans="1:7" x14ac:dyDescent="0.25">
      <c r="A1868">
        <v>1128</v>
      </c>
      <c r="B1868" t="s">
        <v>1968</v>
      </c>
      <c r="C1868" t="s">
        <v>1960</v>
      </c>
      <c r="D1868">
        <v>1006</v>
      </c>
      <c r="E1868">
        <v>1780</v>
      </c>
      <c r="F1868">
        <f t="shared" si="29"/>
        <v>6</v>
      </c>
      <c r="G1868" t="str">
        <f>STANDINGS_R[[#This Row],[League]]&amp;STANDINGS_R[[#This Row],[Team]]</f>
        <v>$150 Draft Champions Jan 09 1:00 pm Lg.3587Dead Money</v>
      </c>
    </row>
    <row r="1869" spans="1:7" x14ac:dyDescent="0.25">
      <c r="A1869">
        <v>1218</v>
      </c>
      <c r="B1869" t="s">
        <v>1969</v>
      </c>
      <c r="C1869" t="s">
        <v>1960</v>
      </c>
      <c r="D1869">
        <v>1000</v>
      </c>
      <c r="E1869">
        <v>1694</v>
      </c>
      <c r="F1869">
        <f t="shared" si="29"/>
        <v>7</v>
      </c>
      <c r="G1869" t="str">
        <f>STANDINGS_R[[#This Row],[League]]&amp;STANDINGS_R[[#This Row],[Team]]</f>
        <v>$150 Draft Champions Jan 09 1:00 pm Lg.3587Starfishmn 0109</v>
      </c>
    </row>
    <row r="1870" spans="1:7" x14ac:dyDescent="0.25">
      <c r="A1870">
        <v>1474</v>
      </c>
      <c r="B1870" t="s">
        <v>18</v>
      </c>
      <c r="C1870" t="s">
        <v>1960</v>
      </c>
      <c r="D1870">
        <v>982</v>
      </c>
      <c r="E1870">
        <v>1433.5</v>
      </c>
      <c r="F1870">
        <f t="shared" si="29"/>
        <v>8</v>
      </c>
      <c r="G1870" t="str">
        <f>STANDINGS_R[[#This Row],[League]]&amp;STANDINGS_R[[#This Row],[Team]]</f>
        <v>$150 Draft Champions Jan 09 1:00 pm Lg.3587Home Run Derbies</v>
      </c>
    </row>
    <row r="1871" spans="1:7" x14ac:dyDescent="0.25">
      <c r="A1871">
        <v>1563</v>
      </c>
      <c r="B1871" t="s">
        <v>1962</v>
      </c>
      <c r="C1871" t="s">
        <v>1960</v>
      </c>
      <c r="D1871">
        <v>976</v>
      </c>
      <c r="E1871">
        <v>1342.5</v>
      </c>
      <c r="F1871">
        <f t="shared" si="29"/>
        <v>9</v>
      </c>
      <c r="G1871" t="str">
        <f>STANDINGS_R[[#This Row],[League]]&amp;STANDINGS_R[[#This Row],[Team]]</f>
        <v>$150 Draft Champions Jan 09 1:00 pm Lg.3587Dear Mr. Fantasy</v>
      </c>
    </row>
    <row r="1872" spans="1:7" x14ac:dyDescent="0.25">
      <c r="A1872">
        <v>1626</v>
      </c>
      <c r="B1872" t="s">
        <v>1966</v>
      </c>
      <c r="C1872" t="s">
        <v>1960</v>
      </c>
      <c r="D1872">
        <v>972</v>
      </c>
      <c r="E1872">
        <v>1288</v>
      </c>
      <c r="F1872">
        <f t="shared" si="29"/>
        <v>10</v>
      </c>
      <c r="G1872" t="str">
        <f>STANDINGS_R[[#This Row],[League]]&amp;STANDINGS_R[[#This Row],[Team]]</f>
        <v>$150 Draft Champions Jan 09 1:00 pm Lg.3587Steve Sax</v>
      </c>
    </row>
    <row r="1873" spans="1:7" x14ac:dyDescent="0.25">
      <c r="A1873">
        <v>1732</v>
      </c>
      <c r="B1873" t="s">
        <v>1967</v>
      </c>
      <c r="C1873" t="s">
        <v>1960</v>
      </c>
      <c r="D1873">
        <v>962</v>
      </c>
      <c r="E1873">
        <v>1177.5</v>
      </c>
      <c r="F1873">
        <f t="shared" si="29"/>
        <v>11</v>
      </c>
      <c r="G1873" t="str">
        <f>STANDINGS_R[[#This Row],[League]]&amp;STANDINGS_R[[#This Row],[Team]]</f>
        <v>$150 Draft Champions Jan 09 1:00 pm Lg.3587NoParticularPlace2Go</v>
      </c>
    </row>
    <row r="1874" spans="1:7" x14ac:dyDescent="0.25">
      <c r="A1874">
        <v>2366</v>
      </c>
      <c r="B1874" t="s">
        <v>1964</v>
      </c>
      <c r="C1874" t="s">
        <v>1960</v>
      </c>
      <c r="D1874">
        <v>907</v>
      </c>
      <c r="E1874">
        <v>549.5</v>
      </c>
      <c r="F1874">
        <f t="shared" si="29"/>
        <v>12</v>
      </c>
      <c r="G1874" t="str">
        <f>STANDINGS_R[[#This Row],[League]]&amp;STANDINGS_R[[#This Row],[Team]]</f>
        <v>$150 Draft Champions Jan 09 1:00 pm Lg.3587Tuco's Grill</v>
      </c>
    </row>
    <row r="1875" spans="1:7" x14ac:dyDescent="0.25">
      <c r="A1875">
        <v>2459</v>
      </c>
      <c r="B1875" t="s">
        <v>1965</v>
      </c>
      <c r="C1875" t="s">
        <v>1960</v>
      </c>
      <c r="D1875">
        <v>892</v>
      </c>
      <c r="E1875">
        <v>451.5</v>
      </c>
      <c r="F1875">
        <f t="shared" si="29"/>
        <v>13</v>
      </c>
      <c r="G1875" t="str">
        <f>STANDINGS_R[[#This Row],[League]]&amp;STANDINGS_R[[#This Row],[Team]]</f>
        <v>$150 Draft Champions Jan 09 1:00 pm Lg.3587Bandoleros</v>
      </c>
    </row>
    <row r="1876" spans="1:7" x14ac:dyDescent="0.25">
      <c r="A1876">
        <v>2574</v>
      </c>
      <c r="B1876" t="s">
        <v>1963</v>
      </c>
      <c r="C1876" t="s">
        <v>1960</v>
      </c>
      <c r="D1876">
        <v>876</v>
      </c>
      <c r="E1876">
        <v>336</v>
      </c>
      <c r="F1876">
        <f t="shared" si="29"/>
        <v>14</v>
      </c>
      <c r="G1876" t="str">
        <f>STANDINGS_R[[#This Row],[League]]&amp;STANDINGS_R[[#This Row],[Team]]</f>
        <v>$150 Draft Champions Jan 09 1:00 pm Lg.3587EMERSON 6</v>
      </c>
    </row>
    <row r="1877" spans="1:7" x14ac:dyDescent="0.25">
      <c r="A1877">
        <v>2834</v>
      </c>
      <c r="B1877" t="s">
        <v>1970</v>
      </c>
      <c r="C1877" t="s">
        <v>1960</v>
      </c>
      <c r="D1877">
        <v>807</v>
      </c>
      <c r="E1877">
        <v>76</v>
      </c>
      <c r="F1877">
        <f t="shared" si="29"/>
        <v>15</v>
      </c>
      <c r="G1877" t="str">
        <f>STANDINGS_R[[#This Row],[League]]&amp;STANDINGS_R[[#This Row],[Team]]</f>
        <v>$150 Draft Champions Jan 09 1:00 pm Lg.3587Cowtippers</v>
      </c>
    </row>
    <row r="1878" spans="1:7" x14ac:dyDescent="0.25">
      <c r="A1878">
        <v>213</v>
      </c>
      <c r="B1878" t="s">
        <v>1983</v>
      </c>
      <c r="C1878" t="s">
        <v>1973</v>
      </c>
      <c r="D1878">
        <v>1091</v>
      </c>
      <c r="E1878">
        <v>2697</v>
      </c>
      <c r="F1878">
        <f t="shared" si="29"/>
        <v>1</v>
      </c>
      <c r="G1878" t="str">
        <f>STANDINGS_R[[#This Row],[League]]&amp;STANDINGS_R[[#This Row],[Team]]</f>
        <v>$150 Draft Champions Jan 10 1:00 pm Lg.3588Just Sano</v>
      </c>
    </row>
    <row r="1879" spans="1:7" x14ac:dyDescent="0.25">
      <c r="A1879">
        <v>218</v>
      </c>
      <c r="B1879" t="s">
        <v>1975</v>
      </c>
      <c r="C1879" t="s">
        <v>1973</v>
      </c>
      <c r="D1879">
        <v>1090</v>
      </c>
      <c r="E1879">
        <v>2691</v>
      </c>
      <c r="F1879">
        <f t="shared" si="29"/>
        <v>2</v>
      </c>
      <c r="G1879" t="str">
        <f>STANDINGS_R[[#This Row],[League]]&amp;STANDINGS_R[[#This Row],[Team]]</f>
        <v>$150 Draft Champions Jan 10 1:00 pm Lg.3588Bleacher Bums Dos</v>
      </c>
    </row>
    <row r="1880" spans="1:7" x14ac:dyDescent="0.25">
      <c r="A1880">
        <v>342</v>
      </c>
      <c r="B1880" t="s">
        <v>1972</v>
      </c>
      <c r="C1880" t="s">
        <v>1973</v>
      </c>
      <c r="D1880">
        <v>1073</v>
      </c>
      <c r="E1880">
        <v>2571</v>
      </c>
      <c r="F1880">
        <f t="shared" si="29"/>
        <v>3</v>
      </c>
      <c r="G1880" t="str">
        <f>STANDINGS_R[[#This Row],[League]]&amp;STANDINGS_R[[#This Row],[Team]]</f>
        <v>$150 Draft Champions Jan 10 1:00 pm Lg.3588Team Spirit</v>
      </c>
    </row>
    <row r="1881" spans="1:7" x14ac:dyDescent="0.25">
      <c r="A1881">
        <v>365</v>
      </c>
      <c r="B1881" t="s">
        <v>1981</v>
      </c>
      <c r="C1881" t="s">
        <v>1973</v>
      </c>
      <c r="D1881">
        <v>1070</v>
      </c>
      <c r="E1881">
        <v>2548.5</v>
      </c>
      <c r="F1881">
        <f t="shared" si="29"/>
        <v>4</v>
      </c>
      <c r="G1881" t="str">
        <f>STANDINGS_R[[#This Row],[League]]&amp;STANDINGS_R[[#This Row],[Team]]</f>
        <v>$150 Draft Champions Jan 10 1:00 pm Lg.3588Tenderdumps</v>
      </c>
    </row>
    <row r="1882" spans="1:7" x14ac:dyDescent="0.25">
      <c r="A1882">
        <v>490</v>
      </c>
      <c r="B1882" t="s">
        <v>1974</v>
      </c>
      <c r="C1882" t="s">
        <v>1973</v>
      </c>
      <c r="D1882">
        <v>1056</v>
      </c>
      <c r="E1882">
        <v>2426.5</v>
      </c>
      <c r="F1882">
        <f t="shared" si="29"/>
        <v>5</v>
      </c>
      <c r="G1882" t="str">
        <f>STANDINGS_R[[#This Row],[League]]&amp;STANDINGS_R[[#This Row],[Team]]</f>
        <v>$150 Draft Champions Jan 10 1:00 pm Lg.3588War Boys</v>
      </c>
    </row>
    <row r="1883" spans="1:7" x14ac:dyDescent="0.25">
      <c r="A1883">
        <v>914</v>
      </c>
      <c r="B1883" t="s">
        <v>407</v>
      </c>
      <c r="C1883" t="s">
        <v>1973</v>
      </c>
      <c r="D1883">
        <v>1021</v>
      </c>
      <c r="E1883">
        <v>1994.5</v>
      </c>
      <c r="F1883">
        <f t="shared" si="29"/>
        <v>6</v>
      </c>
      <c r="G1883" t="str">
        <f>STANDINGS_R[[#This Row],[League]]&amp;STANDINGS_R[[#This Row],[Team]]</f>
        <v>$150 Draft Champions Jan 10 1:00 pm Lg.3588Captain Crunch 2</v>
      </c>
    </row>
    <row r="1884" spans="1:7" x14ac:dyDescent="0.25">
      <c r="A1884">
        <v>1012</v>
      </c>
      <c r="B1884" t="s">
        <v>6</v>
      </c>
      <c r="C1884" t="s">
        <v>1973</v>
      </c>
      <c r="D1884">
        <v>1015</v>
      </c>
      <c r="E1884">
        <v>1901.5</v>
      </c>
      <c r="F1884">
        <f t="shared" si="29"/>
        <v>7</v>
      </c>
      <c r="G1884" t="str">
        <f>STANDINGS_R[[#This Row],[League]]&amp;STANDINGS_R[[#This Row],[Team]]</f>
        <v>$150 Draft Champions Jan 10 1:00 pm Lg.3588The Incredibles</v>
      </c>
    </row>
    <row r="1885" spans="1:7" x14ac:dyDescent="0.25">
      <c r="A1885">
        <v>1192</v>
      </c>
      <c r="B1885" t="s">
        <v>1979</v>
      </c>
      <c r="C1885" t="s">
        <v>1973</v>
      </c>
      <c r="D1885">
        <v>1002</v>
      </c>
      <c r="E1885">
        <v>1725.5</v>
      </c>
      <c r="F1885">
        <f t="shared" si="29"/>
        <v>8</v>
      </c>
      <c r="G1885" t="str">
        <f>STANDINGS_R[[#This Row],[League]]&amp;STANDINGS_R[[#This Row],[Team]]</f>
        <v>$150 Draft Champions Jan 10 1:00 pm Lg.3588Wahoos</v>
      </c>
    </row>
    <row r="1886" spans="1:7" x14ac:dyDescent="0.25">
      <c r="A1886">
        <v>1581</v>
      </c>
      <c r="B1886" t="s">
        <v>1978</v>
      </c>
      <c r="C1886" t="s">
        <v>1973</v>
      </c>
      <c r="D1886">
        <v>975</v>
      </c>
      <c r="E1886">
        <v>1327</v>
      </c>
      <c r="F1886">
        <f t="shared" si="29"/>
        <v>9</v>
      </c>
      <c r="G1886" t="str">
        <f>STANDINGS_R[[#This Row],[League]]&amp;STANDINGS_R[[#This Row],[Team]]</f>
        <v>$150 Draft Champions Jan 10 1:00 pm Lg.3588Kiss of Death</v>
      </c>
    </row>
    <row r="1887" spans="1:7" x14ac:dyDescent="0.25">
      <c r="A1887">
        <v>2054</v>
      </c>
      <c r="B1887" t="s">
        <v>1977</v>
      </c>
      <c r="C1887" t="s">
        <v>1973</v>
      </c>
      <c r="D1887">
        <v>937</v>
      </c>
      <c r="E1887">
        <v>859</v>
      </c>
      <c r="F1887">
        <f t="shared" si="29"/>
        <v>10</v>
      </c>
      <c r="G1887" t="str">
        <f>STANDINGS_R[[#This Row],[League]]&amp;STANDINGS_R[[#This Row],[Team]]</f>
        <v>$150 Draft Champions Jan 10 1:00 pm Lg.3588Ryan's Troutfish Squad</v>
      </c>
    </row>
    <row r="1888" spans="1:7" x14ac:dyDescent="0.25">
      <c r="A1888">
        <v>2460</v>
      </c>
      <c r="B1888" t="s">
        <v>1982</v>
      </c>
      <c r="C1888" t="s">
        <v>1973</v>
      </c>
      <c r="D1888">
        <v>892</v>
      </c>
      <c r="E1888">
        <v>451.5</v>
      </c>
      <c r="F1888">
        <f t="shared" si="29"/>
        <v>11</v>
      </c>
      <c r="G1888" t="str">
        <f>STANDINGS_R[[#This Row],[League]]&amp;STANDINGS_R[[#This Row],[Team]]</f>
        <v>$150 Draft Champions Jan 10 1:00 pm Lg.3588Chalupa Batman 2</v>
      </c>
    </row>
    <row r="1889" spans="1:7" x14ac:dyDescent="0.25">
      <c r="A1889">
        <v>2552</v>
      </c>
      <c r="B1889" t="s">
        <v>1980</v>
      </c>
      <c r="C1889" t="s">
        <v>1973</v>
      </c>
      <c r="D1889">
        <v>880</v>
      </c>
      <c r="E1889">
        <v>363.5</v>
      </c>
      <c r="F1889">
        <f t="shared" si="29"/>
        <v>12</v>
      </c>
      <c r="G1889" t="str">
        <f>STANDINGS_R[[#This Row],[League]]&amp;STANDINGS_R[[#This Row],[Team]]</f>
        <v>$150 Draft Champions Jan 10 1:00 pm Lg.3588The Sun</v>
      </c>
    </row>
    <row r="1890" spans="1:7" x14ac:dyDescent="0.25">
      <c r="A1890">
        <v>2619</v>
      </c>
      <c r="B1890" t="s">
        <v>1984</v>
      </c>
      <c r="C1890" t="s">
        <v>1973</v>
      </c>
      <c r="D1890">
        <v>868</v>
      </c>
      <c r="E1890">
        <v>290.5</v>
      </c>
      <c r="F1890">
        <f t="shared" si="29"/>
        <v>13</v>
      </c>
      <c r="G1890" t="str">
        <f>STANDINGS_R[[#This Row],[League]]&amp;STANDINGS_R[[#This Row],[Team]]</f>
        <v>$150 Draft Champions Jan 10 1:00 pm Lg.3588Belmont Blizzard</v>
      </c>
    </row>
    <row r="1891" spans="1:7" x14ac:dyDescent="0.25">
      <c r="A1891">
        <v>2750</v>
      </c>
      <c r="B1891" t="s">
        <v>1976</v>
      </c>
      <c r="C1891" t="s">
        <v>1973</v>
      </c>
      <c r="D1891">
        <v>837</v>
      </c>
      <c r="E1891">
        <v>161</v>
      </c>
      <c r="F1891">
        <f t="shared" si="29"/>
        <v>14</v>
      </c>
      <c r="G1891" t="str">
        <f>STANDINGS_R[[#This Row],[League]]&amp;STANDINGS_R[[#This Row],[Team]]</f>
        <v>$150 Draft Champions Jan 10 1:00 pm Lg.3588El Guapos</v>
      </c>
    </row>
    <row r="1892" spans="1:7" x14ac:dyDescent="0.25">
      <c r="A1892">
        <v>2863</v>
      </c>
      <c r="B1892" t="s">
        <v>230</v>
      </c>
      <c r="C1892" t="s">
        <v>1973</v>
      </c>
      <c r="D1892">
        <v>785</v>
      </c>
      <c r="E1892">
        <v>48.5</v>
      </c>
      <c r="F1892">
        <f t="shared" si="29"/>
        <v>15</v>
      </c>
      <c r="G1892" t="str">
        <f>STANDINGS_R[[#This Row],[League]]&amp;STANDINGS_R[[#This Row],[Team]]</f>
        <v>$150 Draft Champions Jan 10 1:00 pm Lg.3588Team Hofmann</v>
      </c>
    </row>
    <row r="1893" spans="1:7" x14ac:dyDescent="0.25">
      <c r="A1893">
        <v>65</v>
      </c>
      <c r="B1893" t="s">
        <v>1985</v>
      </c>
      <c r="C1893" t="s">
        <v>1986</v>
      </c>
      <c r="D1893">
        <v>1127</v>
      </c>
      <c r="E1893">
        <v>2846.5</v>
      </c>
      <c r="F1893">
        <f t="shared" si="29"/>
        <v>1</v>
      </c>
      <c r="G1893" t="str">
        <f>STANDINGS_R[[#This Row],[League]]&amp;STANDINGS_R[[#This Row],[Team]]</f>
        <v>$150 Draft Champions Jan 13 1:00 pm Lg.3589Thebeau 3</v>
      </c>
    </row>
    <row r="1894" spans="1:7" x14ac:dyDescent="0.25">
      <c r="A1894">
        <v>755</v>
      </c>
      <c r="B1894" t="s">
        <v>1992</v>
      </c>
      <c r="C1894" t="s">
        <v>1986</v>
      </c>
      <c r="D1894">
        <v>1033</v>
      </c>
      <c r="E1894">
        <v>2152</v>
      </c>
      <c r="F1894">
        <f t="shared" si="29"/>
        <v>2</v>
      </c>
      <c r="G1894" t="str">
        <f>STANDINGS_R[[#This Row],[League]]&amp;STANDINGS_R[[#This Row],[Team]]</f>
        <v>$150 Draft Champions Jan 13 1:00 pm Lg.3589First N Last</v>
      </c>
    </row>
    <row r="1895" spans="1:7" x14ac:dyDescent="0.25">
      <c r="A1895">
        <v>764</v>
      </c>
      <c r="B1895" t="s">
        <v>1994</v>
      </c>
      <c r="C1895" t="s">
        <v>1986</v>
      </c>
      <c r="D1895">
        <v>1033</v>
      </c>
      <c r="E1895">
        <v>2152</v>
      </c>
      <c r="F1895">
        <f t="shared" si="29"/>
        <v>3</v>
      </c>
      <c r="G1895" t="str">
        <f>STANDINGS_R[[#This Row],[League]]&amp;STANDINGS_R[[#This Row],[Team]]</f>
        <v>$150 Draft Champions Jan 13 1:00 pm Lg.3589Starfishmn 0113</v>
      </c>
    </row>
    <row r="1896" spans="1:7" x14ac:dyDescent="0.25">
      <c r="A1896">
        <v>837</v>
      </c>
      <c r="B1896" t="s">
        <v>86</v>
      </c>
      <c r="C1896" t="s">
        <v>1986</v>
      </c>
      <c r="D1896">
        <v>1027</v>
      </c>
      <c r="E1896">
        <v>2077</v>
      </c>
      <c r="F1896">
        <f t="shared" si="29"/>
        <v>4</v>
      </c>
      <c r="G1896" t="str">
        <f>STANDINGS_R[[#This Row],[League]]&amp;STANDINGS_R[[#This Row],[Team]]</f>
        <v>$150 Draft Champions Jan 13 1:00 pm Lg.3589The Biscuit</v>
      </c>
    </row>
    <row r="1897" spans="1:7" x14ac:dyDescent="0.25">
      <c r="A1897">
        <v>901</v>
      </c>
      <c r="B1897" t="s">
        <v>1993</v>
      </c>
      <c r="C1897" t="s">
        <v>1986</v>
      </c>
      <c r="D1897">
        <v>1022</v>
      </c>
      <c r="E1897">
        <v>2006.5</v>
      </c>
      <c r="F1897">
        <f t="shared" si="29"/>
        <v>5</v>
      </c>
      <c r="G1897" t="str">
        <f>STANDINGS_R[[#This Row],[League]]&amp;STANDINGS_R[[#This Row],[Team]]</f>
        <v>$150 Draft Champions Jan 13 1:00 pm Lg.3589Cedar Hills Saisons</v>
      </c>
    </row>
    <row r="1898" spans="1:7" x14ac:dyDescent="0.25">
      <c r="A1898">
        <v>1111</v>
      </c>
      <c r="B1898" t="s">
        <v>1991</v>
      </c>
      <c r="C1898" t="s">
        <v>1986</v>
      </c>
      <c r="D1898">
        <v>1008</v>
      </c>
      <c r="E1898">
        <v>1801</v>
      </c>
      <c r="F1898">
        <f t="shared" si="29"/>
        <v>6</v>
      </c>
      <c r="G1898" t="str">
        <f>STANDINGS_R[[#This Row],[League]]&amp;STANDINGS_R[[#This Row],[Team]]</f>
        <v>$150 Draft Champions Jan 13 1:00 pm Lg.3589The Donald Sons</v>
      </c>
    </row>
    <row r="1899" spans="1:7" x14ac:dyDescent="0.25">
      <c r="A1899">
        <v>1142</v>
      </c>
      <c r="B1899" t="s">
        <v>1987</v>
      </c>
      <c r="C1899" t="s">
        <v>1986</v>
      </c>
      <c r="D1899">
        <v>1005</v>
      </c>
      <c r="E1899">
        <v>1767.5</v>
      </c>
      <c r="F1899">
        <f t="shared" si="29"/>
        <v>7</v>
      </c>
      <c r="G1899" t="str">
        <f>STANDINGS_R[[#This Row],[League]]&amp;STANDINGS_R[[#This Row],[Team]]</f>
        <v>$150 Draft Champions Jan 13 1:00 pm Lg.3589Phileas Phreakshow</v>
      </c>
    </row>
    <row r="1900" spans="1:7" x14ac:dyDescent="0.25">
      <c r="A1900">
        <v>1254</v>
      </c>
      <c r="B1900" t="s">
        <v>1996</v>
      </c>
      <c r="C1900" t="s">
        <v>1986</v>
      </c>
      <c r="D1900">
        <v>997</v>
      </c>
      <c r="E1900">
        <v>1656</v>
      </c>
      <c r="F1900">
        <f t="shared" si="29"/>
        <v>8</v>
      </c>
      <c r="G1900" t="str">
        <f>STANDINGS_R[[#This Row],[League]]&amp;STANDINGS_R[[#This Row],[Team]]</f>
        <v>$150 Draft Champions Jan 13 1:00 pm Lg.3589Piggy Stardust</v>
      </c>
    </row>
    <row r="1901" spans="1:7" x14ac:dyDescent="0.25">
      <c r="A1901">
        <v>1528</v>
      </c>
      <c r="B1901" t="s">
        <v>14</v>
      </c>
      <c r="C1901" t="s">
        <v>1986</v>
      </c>
      <c r="D1901">
        <v>979</v>
      </c>
      <c r="E1901">
        <v>1386</v>
      </c>
      <c r="F1901">
        <f t="shared" si="29"/>
        <v>9</v>
      </c>
      <c r="G1901" t="str">
        <f>STANDINGS_R[[#This Row],[League]]&amp;STANDINGS_R[[#This Row],[Team]]</f>
        <v>$150 Draft Champions Jan 13 1:00 pm Lg.3589Team Martin</v>
      </c>
    </row>
    <row r="1902" spans="1:7" x14ac:dyDescent="0.25">
      <c r="A1902">
        <v>1641</v>
      </c>
      <c r="B1902" t="s">
        <v>1989</v>
      </c>
      <c r="C1902" t="s">
        <v>1986</v>
      </c>
      <c r="D1902">
        <v>971</v>
      </c>
      <c r="E1902">
        <v>1275</v>
      </c>
      <c r="F1902">
        <f t="shared" si="29"/>
        <v>10</v>
      </c>
      <c r="G1902" t="str">
        <f>STANDINGS_R[[#This Row],[League]]&amp;STANDINGS_R[[#This Row],[Team]]</f>
        <v>$150 Draft Champions Jan 13 1:00 pm Lg.3589The Brothers Kip</v>
      </c>
    </row>
    <row r="1903" spans="1:7" x14ac:dyDescent="0.25">
      <c r="A1903">
        <v>1833</v>
      </c>
      <c r="B1903" t="s">
        <v>1988</v>
      </c>
      <c r="C1903" t="s">
        <v>1986</v>
      </c>
      <c r="D1903">
        <v>954</v>
      </c>
      <c r="E1903">
        <v>1072</v>
      </c>
      <c r="F1903">
        <f t="shared" si="29"/>
        <v>11</v>
      </c>
      <c r="G1903" t="str">
        <f>STANDINGS_R[[#This Row],[League]]&amp;STANDINGS_R[[#This Row],[Team]]</f>
        <v>$150 Draft Champions Jan 13 1:00 pm Lg.3589*IRON HORSE*</v>
      </c>
    </row>
    <row r="1904" spans="1:7" x14ac:dyDescent="0.25">
      <c r="A1904">
        <v>2110</v>
      </c>
      <c r="B1904" t="s">
        <v>1995</v>
      </c>
      <c r="C1904" t="s">
        <v>1986</v>
      </c>
      <c r="D1904">
        <v>931</v>
      </c>
      <c r="E1904">
        <v>798</v>
      </c>
      <c r="F1904">
        <f t="shared" si="29"/>
        <v>12</v>
      </c>
      <c r="G1904" t="str">
        <f>STANDINGS_R[[#This Row],[League]]&amp;STANDINGS_R[[#This Row],[Team]]</f>
        <v>$150 Draft Champions Jan 13 1:00 pm Lg.3589Dominance &amp; Submission II</v>
      </c>
    </row>
    <row r="1905" spans="1:7" x14ac:dyDescent="0.25">
      <c r="A1905">
        <v>2215</v>
      </c>
      <c r="B1905" t="s">
        <v>1990</v>
      </c>
      <c r="C1905" t="s">
        <v>1986</v>
      </c>
      <c r="D1905">
        <v>921</v>
      </c>
      <c r="E1905">
        <v>697.5</v>
      </c>
      <c r="F1905">
        <f t="shared" si="29"/>
        <v>13</v>
      </c>
      <c r="G1905" t="str">
        <f>STANDINGS_R[[#This Row],[League]]&amp;STANDINGS_R[[#This Row],[Team]]</f>
        <v>$150 Draft Champions Jan 13 1:00 pm Lg.3589Noc-A-Homas</v>
      </c>
    </row>
    <row r="1906" spans="1:7" x14ac:dyDescent="0.25">
      <c r="A1906">
        <v>2801</v>
      </c>
      <c r="B1906" t="s">
        <v>701</v>
      </c>
      <c r="C1906" t="s">
        <v>1986</v>
      </c>
      <c r="D1906">
        <v>824</v>
      </c>
      <c r="E1906">
        <v>111</v>
      </c>
      <c r="F1906">
        <f t="shared" si="29"/>
        <v>14</v>
      </c>
      <c r="G1906" t="str">
        <f>STANDINGS_R[[#This Row],[League]]&amp;STANDINGS_R[[#This Row],[Team]]</f>
        <v>$150 Draft Champions Jan 13 1:00 pm Lg.3589Team Shepherd</v>
      </c>
    </row>
    <row r="1907" spans="1:7" x14ac:dyDescent="0.25">
      <c r="A1907">
        <v>2870</v>
      </c>
      <c r="B1907" t="s">
        <v>24</v>
      </c>
      <c r="C1907" t="s">
        <v>1986</v>
      </c>
      <c r="D1907">
        <v>781</v>
      </c>
      <c r="E1907">
        <v>42.5</v>
      </c>
      <c r="F1907">
        <f t="shared" si="29"/>
        <v>15</v>
      </c>
      <c r="G1907" t="str">
        <f>STANDINGS_R[[#This Row],[League]]&amp;STANDINGS_R[[#This Row],[Team]]</f>
        <v>$150 Draft Champions Jan 13 1:00 pm Lg.3589Profloop</v>
      </c>
    </row>
    <row r="1908" spans="1:7" x14ac:dyDescent="0.25">
      <c r="A1908">
        <v>45</v>
      </c>
      <c r="B1908" t="s">
        <v>2004</v>
      </c>
      <c r="C1908" t="s">
        <v>1998</v>
      </c>
      <c r="D1908">
        <v>1136</v>
      </c>
      <c r="E1908">
        <v>2865.5</v>
      </c>
      <c r="F1908">
        <f t="shared" si="29"/>
        <v>1</v>
      </c>
      <c r="G1908" t="str">
        <f>STANDINGS_R[[#This Row],[League]]&amp;STANDINGS_R[[#This Row],[Team]]</f>
        <v>$150 Draft Champions Jan 13 1:00 pm Lg.3592Craig 3hlo</v>
      </c>
    </row>
    <row r="1909" spans="1:7" x14ac:dyDescent="0.25">
      <c r="A1909">
        <v>58</v>
      </c>
      <c r="B1909" t="s">
        <v>1997</v>
      </c>
      <c r="C1909" t="s">
        <v>1998</v>
      </c>
      <c r="D1909">
        <v>1129</v>
      </c>
      <c r="E1909">
        <v>2851</v>
      </c>
      <c r="F1909">
        <f t="shared" si="29"/>
        <v>2</v>
      </c>
      <c r="G1909" t="str">
        <f>STANDINGS_R[[#This Row],[League]]&amp;STANDINGS_R[[#This Row],[Team]]</f>
        <v>$150 Draft Champions Jan 13 1:00 pm Lg.3592Come On Now</v>
      </c>
    </row>
    <row r="1910" spans="1:7" x14ac:dyDescent="0.25">
      <c r="A1910">
        <v>200</v>
      </c>
      <c r="B1910" t="s">
        <v>2005</v>
      </c>
      <c r="C1910" t="s">
        <v>1998</v>
      </c>
      <c r="D1910">
        <v>1093</v>
      </c>
      <c r="E1910">
        <v>2709.5</v>
      </c>
      <c r="F1910">
        <f t="shared" si="29"/>
        <v>3</v>
      </c>
      <c r="G1910" t="str">
        <f>STANDINGS_R[[#This Row],[League]]&amp;STANDINGS_R[[#This Row],[Team]]</f>
        <v>$150 Draft Champions Jan 13 1:00 pm Lg.3592Hitchcock Hangovers</v>
      </c>
    </row>
    <row r="1911" spans="1:7" x14ac:dyDescent="0.25">
      <c r="A1911">
        <v>374</v>
      </c>
      <c r="B1911" t="s">
        <v>520</v>
      </c>
      <c r="C1911" t="s">
        <v>1998</v>
      </c>
      <c r="D1911">
        <v>1069</v>
      </c>
      <c r="E1911">
        <v>2541</v>
      </c>
      <c r="F1911">
        <f t="shared" si="29"/>
        <v>4</v>
      </c>
      <c r="G1911" t="str">
        <f>STANDINGS_R[[#This Row],[League]]&amp;STANDINGS_R[[#This Row],[Team]]</f>
        <v>$150 Draft Champions Jan 13 1:00 pm Lg.3592deadmoneyB</v>
      </c>
    </row>
    <row r="1912" spans="1:7" x14ac:dyDescent="0.25">
      <c r="A1912">
        <v>402</v>
      </c>
      <c r="B1912" t="s">
        <v>2000</v>
      </c>
      <c r="C1912" t="s">
        <v>1998</v>
      </c>
      <c r="D1912">
        <v>1066</v>
      </c>
      <c r="E1912">
        <v>2512.5</v>
      </c>
      <c r="F1912">
        <f t="shared" si="29"/>
        <v>5</v>
      </c>
      <c r="G1912" t="str">
        <f>STANDINGS_R[[#This Row],[League]]&amp;STANDINGS_R[[#This Row],[Team]]</f>
        <v>$150 Draft Champions Jan 13 1:00 pm Lg.3592Swinging Centaurs</v>
      </c>
    </row>
    <row r="1913" spans="1:7" x14ac:dyDescent="0.25">
      <c r="A1913">
        <v>878</v>
      </c>
      <c r="B1913" t="s">
        <v>1999</v>
      </c>
      <c r="C1913" t="s">
        <v>1998</v>
      </c>
      <c r="D1913">
        <v>1024</v>
      </c>
      <c r="E1913">
        <v>2031</v>
      </c>
      <c r="F1913">
        <f t="shared" si="29"/>
        <v>6</v>
      </c>
      <c r="G1913" t="str">
        <f>STANDINGS_R[[#This Row],[League]]&amp;STANDINGS_R[[#This Row],[Team]]</f>
        <v>$150 Draft Champions Jan 13 1:00 pm Lg.3592Old &amp; In The Way</v>
      </c>
    </row>
    <row r="1914" spans="1:7" x14ac:dyDescent="0.25">
      <c r="A1914">
        <v>1068</v>
      </c>
      <c r="B1914" t="s">
        <v>2002</v>
      </c>
      <c r="C1914" t="s">
        <v>1998</v>
      </c>
      <c r="D1914">
        <v>1012</v>
      </c>
      <c r="E1914">
        <v>1849</v>
      </c>
      <c r="F1914">
        <f t="shared" si="29"/>
        <v>7</v>
      </c>
      <c r="G1914" t="str">
        <f>STANDINGS_R[[#This Row],[League]]&amp;STANDINGS_R[[#This Row],[Team]]</f>
        <v>$150 Draft Champions Jan 13 1:00 pm Lg.3592The Palazzo</v>
      </c>
    </row>
    <row r="1915" spans="1:7" x14ac:dyDescent="0.25">
      <c r="A1915">
        <v>1165</v>
      </c>
      <c r="B1915" t="s">
        <v>2006</v>
      </c>
      <c r="C1915" t="s">
        <v>1998</v>
      </c>
      <c r="D1915">
        <v>1003</v>
      </c>
      <c r="E1915">
        <v>1741.5</v>
      </c>
      <c r="F1915">
        <f t="shared" si="29"/>
        <v>8</v>
      </c>
      <c r="G1915" t="str">
        <f>STANDINGS_R[[#This Row],[League]]&amp;STANDINGS_R[[#This Row],[Team]]</f>
        <v>$150 Draft Champions Jan 13 1:00 pm Lg.3592DEAD PUPPIES DC2</v>
      </c>
    </row>
    <row r="1916" spans="1:7" x14ac:dyDescent="0.25">
      <c r="A1916">
        <v>1268</v>
      </c>
      <c r="B1916" t="s">
        <v>2001</v>
      </c>
      <c r="C1916" t="s">
        <v>1998</v>
      </c>
      <c r="D1916">
        <v>996</v>
      </c>
      <c r="E1916">
        <v>1642</v>
      </c>
      <c r="F1916">
        <f t="shared" si="29"/>
        <v>9</v>
      </c>
      <c r="G1916" t="str">
        <f>STANDINGS_R[[#This Row],[League]]&amp;STANDINGS_R[[#This Row],[Team]]</f>
        <v>$150 Draft Champions Jan 13 1:00 pm Lg.3592SpinningSeams7</v>
      </c>
    </row>
    <row r="1917" spans="1:7" x14ac:dyDescent="0.25">
      <c r="A1917">
        <v>1694</v>
      </c>
      <c r="B1917" t="s">
        <v>191</v>
      </c>
      <c r="C1917" t="s">
        <v>1998</v>
      </c>
      <c r="D1917">
        <v>966</v>
      </c>
      <c r="E1917">
        <v>1216</v>
      </c>
      <c r="F1917">
        <f t="shared" si="29"/>
        <v>10</v>
      </c>
      <c r="G1917" t="str">
        <f>STANDINGS_R[[#This Row],[League]]&amp;STANDINGS_R[[#This Row],[Team]]</f>
        <v>$150 Draft Champions Jan 13 1:00 pm Lg.3592Chico's Bail Bonds</v>
      </c>
    </row>
    <row r="1918" spans="1:7" x14ac:dyDescent="0.25">
      <c r="A1918">
        <v>2100</v>
      </c>
      <c r="B1918" t="s">
        <v>2007</v>
      </c>
      <c r="C1918" t="s">
        <v>1998</v>
      </c>
      <c r="D1918">
        <v>932</v>
      </c>
      <c r="E1918">
        <v>808</v>
      </c>
      <c r="F1918">
        <f t="shared" si="29"/>
        <v>11</v>
      </c>
      <c r="G1918" t="str">
        <f>STANDINGS_R[[#This Row],[League]]&amp;STANDINGS_R[[#This Row],[Team]]</f>
        <v>$150 Draft Champions Jan 13 1:00 pm Lg.3592Las Vegas Ratpack</v>
      </c>
    </row>
    <row r="1919" spans="1:7" x14ac:dyDescent="0.25">
      <c r="A1919">
        <v>2391</v>
      </c>
      <c r="B1919" t="s">
        <v>2003</v>
      </c>
      <c r="C1919" t="s">
        <v>1998</v>
      </c>
      <c r="D1919">
        <v>903</v>
      </c>
      <c r="E1919">
        <v>520.5</v>
      </c>
      <c r="F1919">
        <f t="shared" si="29"/>
        <v>12</v>
      </c>
      <c r="G1919" t="str">
        <f>STANDINGS_R[[#This Row],[League]]&amp;STANDINGS_R[[#This Row],[Team]]</f>
        <v>$150 Draft Champions Jan 13 1:00 pm Lg.3592CREW DC1</v>
      </c>
    </row>
    <row r="1920" spans="1:7" x14ac:dyDescent="0.25">
      <c r="A1920">
        <v>2559</v>
      </c>
      <c r="B1920" t="s">
        <v>2009</v>
      </c>
      <c r="C1920" t="s">
        <v>1998</v>
      </c>
      <c r="D1920">
        <v>878</v>
      </c>
      <c r="E1920">
        <v>351.5</v>
      </c>
      <c r="F1920">
        <f t="shared" si="29"/>
        <v>13</v>
      </c>
      <c r="G1920" t="str">
        <f>STANDINGS_R[[#This Row],[League]]&amp;STANDINGS_R[[#This Row],[Team]]</f>
        <v>$150 Draft Champions Jan 13 1:00 pm Lg.3592Ernie's Bankers</v>
      </c>
    </row>
    <row r="1921" spans="1:7" x14ac:dyDescent="0.25">
      <c r="A1921">
        <v>2565</v>
      </c>
      <c r="B1921" t="s">
        <v>2008</v>
      </c>
      <c r="C1921" t="s">
        <v>1998</v>
      </c>
      <c r="D1921">
        <v>877</v>
      </c>
      <c r="E1921">
        <v>343</v>
      </c>
      <c r="F1921">
        <f t="shared" si="29"/>
        <v>14</v>
      </c>
      <c r="G1921" t="str">
        <f>STANDINGS_R[[#This Row],[League]]&amp;STANDINGS_R[[#This Row],[Team]]</f>
        <v>$150 Draft Champions Jan 13 1:00 pm Lg.3592Army of Darkness</v>
      </c>
    </row>
    <row r="1922" spans="1:7" x14ac:dyDescent="0.25">
      <c r="A1922">
        <v>2776</v>
      </c>
      <c r="B1922" t="s">
        <v>128</v>
      </c>
      <c r="C1922" t="s">
        <v>1998</v>
      </c>
      <c r="D1922">
        <v>831</v>
      </c>
      <c r="E1922">
        <v>135.5</v>
      </c>
      <c r="F1922">
        <f t="shared" si="29"/>
        <v>15</v>
      </c>
      <c r="G1922" t="str">
        <f>STANDINGS_R[[#This Row],[League]]&amp;STANDINGS_R[[#This Row],[Team]]</f>
        <v>$150 Draft Champions Jan 13 1:00 pm Lg.3592Team Boelkens</v>
      </c>
    </row>
    <row r="1923" spans="1:7" x14ac:dyDescent="0.25">
      <c r="A1923">
        <v>181</v>
      </c>
      <c r="B1923" t="s">
        <v>56</v>
      </c>
      <c r="C1923" t="s">
        <v>2011</v>
      </c>
      <c r="D1923">
        <v>1097</v>
      </c>
      <c r="E1923">
        <v>2729.5</v>
      </c>
      <c r="F1923">
        <f t="shared" ref="F1923:F1986" si="30">IF(C1923=C1922,F1922+1,1)</f>
        <v>1</v>
      </c>
      <c r="G1923" t="str">
        <f>STANDINGS_R[[#This Row],[League]]&amp;STANDINGS_R[[#This Row],[Team]]</f>
        <v>$150 Draft Champions Jan 15 1:00 pm Lg.3594DOUGHBOYS</v>
      </c>
    </row>
    <row r="1924" spans="1:7" x14ac:dyDescent="0.25">
      <c r="A1924">
        <v>233</v>
      </c>
      <c r="B1924" t="s">
        <v>2014</v>
      </c>
      <c r="C1924" t="s">
        <v>2011</v>
      </c>
      <c r="D1924">
        <v>1088</v>
      </c>
      <c r="E1924">
        <v>2677.5</v>
      </c>
      <c r="F1924">
        <f t="shared" si="30"/>
        <v>2</v>
      </c>
      <c r="G1924" t="str">
        <f>STANDINGS_R[[#This Row],[League]]&amp;STANDINGS_R[[#This Row],[Team]]</f>
        <v>$150 Draft Champions Jan 15 1:00 pm Lg.3594Ehrman The German DC94</v>
      </c>
    </row>
    <row r="1925" spans="1:7" x14ac:dyDescent="0.25">
      <c r="A1925">
        <v>293</v>
      </c>
      <c r="B1925" t="s">
        <v>2010</v>
      </c>
      <c r="C1925" t="s">
        <v>2011</v>
      </c>
      <c r="D1925">
        <v>1079</v>
      </c>
      <c r="E1925">
        <v>2618.5</v>
      </c>
      <c r="F1925">
        <f t="shared" si="30"/>
        <v>3</v>
      </c>
      <c r="G1925" t="str">
        <f>STANDINGS_R[[#This Row],[League]]&amp;STANDINGS_R[[#This Row],[Team]]</f>
        <v>$150 Draft Champions Jan 15 1:00 pm Lg.3594Inspector BABIP</v>
      </c>
    </row>
    <row r="1926" spans="1:7" x14ac:dyDescent="0.25">
      <c r="A1926">
        <v>383</v>
      </c>
      <c r="B1926" t="s">
        <v>2016</v>
      </c>
      <c r="C1926" t="s">
        <v>2011</v>
      </c>
      <c r="D1926">
        <v>1068</v>
      </c>
      <c r="E1926">
        <v>2530.5</v>
      </c>
      <c r="F1926">
        <f t="shared" si="30"/>
        <v>4</v>
      </c>
      <c r="G1926" t="str">
        <f>STANDINGS_R[[#This Row],[League]]&amp;STANDINGS_R[[#This Row],[Team]]</f>
        <v>$150 Draft Champions Jan 15 1:00 pm Lg.3594Starfishmn 0115</v>
      </c>
    </row>
    <row r="1927" spans="1:7" x14ac:dyDescent="0.25">
      <c r="A1927">
        <v>717</v>
      </c>
      <c r="B1927" t="s">
        <v>2013</v>
      </c>
      <c r="C1927" t="s">
        <v>2011</v>
      </c>
      <c r="D1927">
        <v>1036</v>
      </c>
      <c r="E1927">
        <v>2191.5</v>
      </c>
      <c r="F1927">
        <f t="shared" si="30"/>
        <v>5</v>
      </c>
      <c r="G1927" t="str">
        <f>STANDINGS_R[[#This Row],[League]]&amp;STANDINGS_R[[#This Row],[Team]]</f>
        <v>$150 Draft Champions Jan 15 1:00 pm Lg.3594Powerball Jackpot</v>
      </c>
    </row>
    <row r="1928" spans="1:7" x14ac:dyDescent="0.25">
      <c r="A1928">
        <v>882</v>
      </c>
      <c r="B1928" t="s">
        <v>2018</v>
      </c>
      <c r="C1928" t="s">
        <v>2011</v>
      </c>
      <c r="D1928">
        <v>1024</v>
      </c>
      <c r="E1928">
        <v>2031</v>
      </c>
      <c r="F1928">
        <f t="shared" si="30"/>
        <v>6</v>
      </c>
      <c r="G1928" t="str">
        <f>STANDINGS_R[[#This Row],[League]]&amp;STANDINGS_R[[#This Row],[Team]]</f>
        <v>$150 Draft Champions Jan 15 1:00 pm Lg.3594Smoak n Friers</v>
      </c>
    </row>
    <row r="1929" spans="1:7" x14ac:dyDescent="0.25">
      <c r="A1929">
        <v>1057</v>
      </c>
      <c r="B1929" t="s">
        <v>2012</v>
      </c>
      <c r="C1929" t="s">
        <v>2011</v>
      </c>
      <c r="D1929">
        <v>1012</v>
      </c>
      <c r="E1929">
        <v>1849</v>
      </c>
      <c r="F1929">
        <f t="shared" si="30"/>
        <v>7</v>
      </c>
      <c r="G1929" t="str">
        <f>STANDINGS_R[[#This Row],[League]]&amp;STANDINGS_R[[#This Row],[Team]]</f>
        <v>$150 Draft Champions Jan 15 1:00 pm Lg.3594Charger Bar 3</v>
      </c>
    </row>
    <row r="1930" spans="1:7" x14ac:dyDescent="0.25">
      <c r="A1930">
        <v>1610</v>
      </c>
      <c r="B1930" t="s">
        <v>1843</v>
      </c>
      <c r="C1930" t="s">
        <v>2011</v>
      </c>
      <c r="D1930">
        <v>973</v>
      </c>
      <c r="E1930">
        <v>1301.5</v>
      </c>
      <c r="F1930">
        <f t="shared" si="30"/>
        <v>8</v>
      </c>
      <c r="G1930" t="str">
        <f>STANDINGS_R[[#This Row],[League]]&amp;STANDINGS_R[[#This Row],[Team]]</f>
        <v>$150 Draft Champions Jan 15 1:00 pm Lg.3594Rake City</v>
      </c>
    </row>
    <row r="1931" spans="1:7" x14ac:dyDescent="0.25">
      <c r="A1931">
        <v>1817</v>
      </c>
      <c r="B1931" t="s">
        <v>433</v>
      </c>
      <c r="C1931" t="s">
        <v>2011</v>
      </c>
      <c r="D1931">
        <v>956</v>
      </c>
      <c r="E1931">
        <v>1094.5</v>
      </c>
      <c r="F1931">
        <f t="shared" si="30"/>
        <v>9</v>
      </c>
      <c r="G1931" t="str">
        <f>STANDINGS_R[[#This Row],[League]]&amp;STANDINGS_R[[#This Row],[Team]]</f>
        <v>$150 Draft Champions Jan 15 1:00 pm Lg.3594Lugnuts DC I</v>
      </c>
    </row>
    <row r="1932" spans="1:7" x14ac:dyDescent="0.25">
      <c r="A1932">
        <v>2223</v>
      </c>
      <c r="B1932" t="s">
        <v>154</v>
      </c>
      <c r="C1932" t="s">
        <v>2011</v>
      </c>
      <c r="D1932">
        <v>920</v>
      </c>
      <c r="E1932">
        <v>685</v>
      </c>
      <c r="F1932">
        <f t="shared" si="30"/>
        <v>10</v>
      </c>
      <c r="G1932" t="str">
        <f>STANDINGS_R[[#This Row],[League]]&amp;STANDINGS_R[[#This Row],[Team]]</f>
        <v>$150 Draft Champions Jan 15 1:00 pm Lg.3594GLG20s</v>
      </c>
    </row>
    <row r="1933" spans="1:7" x14ac:dyDescent="0.25">
      <c r="A1933">
        <v>2481</v>
      </c>
      <c r="B1933" t="s">
        <v>2015</v>
      </c>
      <c r="C1933" t="s">
        <v>2011</v>
      </c>
      <c r="D1933">
        <v>889</v>
      </c>
      <c r="E1933">
        <v>428</v>
      </c>
      <c r="F1933">
        <f t="shared" si="30"/>
        <v>11</v>
      </c>
      <c r="G1933" t="str">
        <f>STANDINGS_R[[#This Row],[League]]&amp;STANDINGS_R[[#This Row],[Team]]</f>
        <v>$150 Draft Champions Jan 15 1:00 pm Lg.3594Big Sloppy</v>
      </c>
    </row>
    <row r="1934" spans="1:7" x14ac:dyDescent="0.25">
      <c r="A1934">
        <v>2548</v>
      </c>
      <c r="B1934" t="s">
        <v>2019</v>
      </c>
      <c r="C1934" t="s">
        <v>2011</v>
      </c>
      <c r="D1934">
        <v>880</v>
      </c>
      <c r="E1934">
        <v>363.5</v>
      </c>
      <c r="F1934">
        <f t="shared" si="30"/>
        <v>12</v>
      </c>
      <c r="G1934" t="str">
        <f>STANDINGS_R[[#This Row],[League]]&amp;STANDINGS_R[[#This Row],[Team]]</f>
        <v>$150 Draft Champions Jan 15 1:00 pm Lg.3594Jobu's Heroes #1</v>
      </c>
    </row>
    <row r="1935" spans="1:7" x14ac:dyDescent="0.25">
      <c r="A1935">
        <v>2551</v>
      </c>
      <c r="B1935" t="s">
        <v>491</v>
      </c>
      <c r="C1935" t="s">
        <v>2011</v>
      </c>
      <c r="D1935">
        <v>880</v>
      </c>
      <c r="E1935">
        <v>363.5</v>
      </c>
      <c r="F1935">
        <f t="shared" si="30"/>
        <v>13</v>
      </c>
      <c r="G1935" t="str">
        <f>STANDINGS_R[[#This Row],[League]]&amp;STANDINGS_R[[#This Row],[Team]]</f>
        <v>$150 Draft Champions Jan 15 1:00 pm Lg.3594Team Wojciechowski</v>
      </c>
    </row>
    <row r="1936" spans="1:7" x14ac:dyDescent="0.25">
      <c r="A1936">
        <v>2732</v>
      </c>
      <c r="B1936" t="s">
        <v>78</v>
      </c>
      <c r="C1936" t="s">
        <v>2011</v>
      </c>
      <c r="D1936">
        <v>844</v>
      </c>
      <c r="E1936">
        <v>180</v>
      </c>
      <c r="F1936">
        <f t="shared" si="30"/>
        <v>14</v>
      </c>
      <c r="G1936" t="str">
        <f>STANDINGS_R[[#This Row],[League]]&amp;STANDINGS_R[[#This Row],[Team]]</f>
        <v>$150 Draft Champions Jan 15 1:00 pm Lg.3594Team Barnes</v>
      </c>
    </row>
    <row r="1937" spans="1:7" x14ac:dyDescent="0.25">
      <c r="A1937">
        <v>2799</v>
      </c>
      <c r="B1937" t="s">
        <v>2017</v>
      </c>
      <c r="C1937" t="s">
        <v>2011</v>
      </c>
      <c r="D1937">
        <v>825</v>
      </c>
      <c r="E1937">
        <v>113</v>
      </c>
      <c r="F1937">
        <f t="shared" si="30"/>
        <v>15</v>
      </c>
      <c r="G1937" t="str">
        <f>STANDINGS_R[[#This Row],[League]]&amp;STANDINGS_R[[#This Row],[Team]]</f>
        <v>$150 Draft Champions Jan 15 1:00 pm Lg.3594Profloop2</v>
      </c>
    </row>
    <row r="1938" spans="1:7" x14ac:dyDescent="0.25">
      <c r="A1938">
        <v>460</v>
      </c>
      <c r="B1938" t="s">
        <v>2027</v>
      </c>
      <c r="C1938" t="s">
        <v>2021</v>
      </c>
      <c r="D1938">
        <v>1059</v>
      </c>
      <c r="E1938">
        <v>2454.5</v>
      </c>
      <c r="F1938">
        <f t="shared" si="30"/>
        <v>1</v>
      </c>
      <c r="G1938" t="str">
        <f>STANDINGS_R[[#This Row],[League]]&amp;STANDINGS_R[[#This Row],[Team]]</f>
        <v>$150 Draft Champions Jan 16 1:00 pm Lg.3596Team JP2</v>
      </c>
    </row>
    <row r="1939" spans="1:7" x14ac:dyDescent="0.25">
      <c r="A1939">
        <v>662</v>
      </c>
      <c r="B1939" t="s">
        <v>2023</v>
      </c>
      <c r="C1939" t="s">
        <v>2021</v>
      </c>
      <c r="D1939">
        <v>1040</v>
      </c>
      <c r="E1939">
        <v>2249</v>
      </c>
      <c r="F1939">
        <f t="shared" si="30"/>
        <v>2</v>
      </c>
      <c r="G1939" t="str">
        <f>STANDINGS_R[[#This Row],[League]]&amp;STANDINGS_R[[#This Row],[Team]]</f>
        <v>$150 Draft Champions Jan 16 1:00 pm Lg.3596RD3ECM</v>
      </c>
    </row>
    <row r="1940" spans="1:7" x14ac:dyDescent="0.25">
      <c r="A1940">
        <v>740</v>
      </c>
      <c r="B1940" t="s">
        <v>2026</v>
      </c>
      <c r="C1940" t="s">
        <v>2021</v>
      </c>
      <c r="D1940">
        <v>1034</v>
      </c>
      <c r="E1940">
        <v>2166.5</v>
      </c>
      <c r="F1940">
        <f t="shared" si="30"/>
        <v>3</v>
      </c>
      <c r="G1940" t="str">
        <f>STANDINGS_R[[#This Row],[League]]&amp;STANDINGS_R[[#This Row],[Team]]</f>
        <v>$150 Draft Champions Jan 16 1:00 pm Lg.3596G-squared (Jan)</v>
      </c>
    </row>
    <row r="1941" spans="1:7" x14ac:dyDescent="0.25">
      <c r="A1941">
        <v>821</v>
      </c>
      <c r="B1941" t="s">
        <v>2029</v>
      </c>
      <c r="C1941" t="s">
        <v>2021</v>
      </c>
      <c r="D1941">
        <v>1028</v>
      </c>
      <c r="E1941">
        <v>2091</v>
      </c>
      <c r="F1941">
        <f t="shared" si="30"/>
        <v>4</v>
      </c>
      <c r="G1941" t="str">
        <f>STANDINGS_R[[#This Row],[League]]&amp;STANDINGS_R[[#This Row],[Team]]</f>
        <v>$150 Draft Champions Jan 16 1:00 pm Lg.3596Repeat Offenders</v>
      </c>
    </row>
    <row r="1942" spans="1:7" x14ac:dyDescent="0.25">
      <c r="A1942">
        <v>1002</v>
      </c>
      <c r="B1942" t="s">
        <v>2020</v>
      </c>
      <c r="C1942" t="s">
        <v>2021</v>
      </c>
      <c r="D1942">
        <v>1015</v>
      </c>
      <c r="E1942">
        <v>1901.5</v>
      </c>
      <c r="F1942">
        <f t="shared" si="30"/>
        <v>5</v>
      </c>
      <c r="G1942" t="str">
        <f>STANDINGS_R[[#This Row],[League]]&amp;STANDINGS_R[[#This Row],[Team]]</f>
        <v>$150 Draft Champions Jan 16 1:00 pm Lg.35964 Aces and a 2</v>
      </c>
    </row>
    <row r="1943" spans="1:7" x14ac:dyDescent="0.25">
      <c r="A1943">
        <v>1103</v>
      </c>
      <c r="B1943" t="s">
        <v>525</v>
      </c>
      <c r="C1943" t="s">
        <v>2021</v>
      </c>
      <c r="D1943">
        <v>1009</v>
      </c>
      <c r="E1943">
        <v>1813</v>
      </c>
      <c r="F1943">
        <f t="shared" si="30"/>
        <v>6</v>
      </c>
      <c r="G1943" t="str">
        <f>STANDINGS_R[[#This Row],[League]]&amp;STANDINGS_R[[#This Row],[Team]]</f>
        <v>$150 Draft Champions Jan 16 1:00 pm Lg.3596Tdot Tanks 1</v>
      </c>
    </row>
    <row r="1944" spans="1:7" x14ac:dyDescent="0.25">
      <c r="A1944">
        <v>1395</v>
      </c>
      <c r="B1944" t="s">
        <v>2031</v>
      </c>
      <c r="C1944" t="s">
        <v>2021</v>
      </c>
      <c r="D1944">
        <v>988</v>
      </c>
      <c r="E1944">
        <v>1521.5</v>
      </c>
      <c r="F1944">
        <f t="shared" si="30"/>
        <v>7</v>
      </c>
      <c r="G1944" t="str">
        <f>STANDINGS_R[[#This Row],[League]]&amp;STANDINGS_R[[#This Row],[Team]]</f>
        <v>$150 Draft Champions Jan 16 1:00 pm Lg.3596Three Dogs</v>
      </c>
    </row>
    <row r="1945" spans="1:7" x14ac:dyDescent="0.25">
      <c r="A1945">
        <v>1505</v>
      </c>
      <c r="B1945" t="s">
        <v>325</v>
      </c>
      <c r="C1945" t="s">
        <v>2021</v>
      </c>
      <c r="D1945">
        <v>980</v>
      </c>
      <c r="E1945">
        <v>1400.5</v>
      </c>
      <c r="F1945">
        <f t="shared" si="30"/>
        <v>8</v>
      </c>
      <c r="G1945" t="str">
        <f>STANDINGS_R[[#This Row],[League]]&amp;STANDINGS_R[[#This Row],[Team]]</f>
        <v>$150 Draft Champions Jan 16 1:00 pm Lg.3596Black Ice Fisherman</v>
      </c>
    </row>
    <row r="1946" spans="1:7" x14ac:dyDescent="0.25">
      <c r="A1946">
        <v>1639</v>
      </c>
      <c r="B1946" t="s">
        <v>1889</v>
      </c>
      <c r="C1946" t="s">
        <v>2021</v>
      </c>
      <c r="D1946">
        <v>971</v>
      </c>
      <c r="E1946">
        <v>1275</v>
      </c>
      <c r="F1946">
        <f t="shared" si="30"/>
        <v>9</v>
      </c>
      <c r="G1946" t="str">
        <f>STANDINGS_R[[#This Row],[League]]&amp;STANDINGS_R[[#This Row],[Team]]</f>
        <v>$150 Draft Champions Jan 16 1:00 pm Lg.3596Team Fonte</v>
      </c>
    </row>
    <row r="1947" spans="1:7" x14ac:dyDescent="0.25">
      <c r="A1947">
        <v>2063</v>
      </c>
      <c r="B1947" t="s">
        <v>2032</v>
      </c>
      <c r="C1947" t="s">
        <v>2021</v>
      </c>
      <c r="D1947">
        <v>936</v>
      </c>
      <c r="E1947">
        <v>848.5</v>
      </c>
      <c r="F1947">
        <f t="shared" si="30"/>
        <v>10</v>
      </c>
      <c r="G1947" t="str">
        <f>STANDINGS_R[[#This Row],[League]]&amp;STANDINGS_R[[#This Row],[Team]]</f>
        <v>$150 Draft Champions Jan 16 1:00 pm Lg.3596MoleMercy</v>
      </c>
    </row>
    <row r="1948" spans="1:7" x14ac:dyDescent="0.25">
      <c r="A1948">
        <v>2090</v>
      </c>
      <c r="B1948" t="s">
        <v>2025</v>
      </c>
      <c r="C1948" t="s">
        <v>2021</v>
      </c>
      <c r="D1948">
        <v>933</v>
      </c>
      <c r="E1948">
        <v>818.5</v>
      </c>
      <c r="F1948">
        <f t="shared" si="30"/>
        <v>11</v>
      </c>
      <c r="G1948" t="str">
        <f>STANDINGS_R[[#This Row],[League]]&amp;STANDINGS_R[[#This Row],[Team]]</f>
        <v>$150 Draft Champions Jan 16 1:00 pm Lg.3596Gourrielas Warfare</v>
      </c>
    </row>
    <row r="1949" spans="1:7" x14ac:dyDescent="0.25">
      <c r="A1949">
        <v>2286</v>
      </c>
      <c r="B1949" t="s">
        <v>2024</v>
      </c>
      <c r="C1949" t="s">
        <v>2021</v>
      </c>
      <c r="D1949">
        <v>914</v>
      </c>
      <c r="E1949">
        <v>626</v>
      </c>
      <c r="F1949">
        <f t="shared" si="30"/>
        <v>12</v>
      </c>
      <c r="G1949" t="str">
        <f>STANDINGS_R[[#This Row],[League]]&amp;STANDINGS_R[[#This Row],[Team]]</f>
        <v>$150 Draft Champions Jan 16 1:00 pm Lg.3596Pounders 150 V4</v>
      </c>
    </row>
    <row r="1950" spans="1:7" x14ac:dyDescent="0.25">
      <c r="A1950">
        <v>2319</v>
      </c>
      <c r="B1950" t="s">
        <v>2028</v>
      </c>
      <c r="C1950" t="s">
        <v>2021</v>
      </c>
      <c r="D1950">
        <v>911</v>
      </c>
      <c r="E1950">
        <v>591.5</v>
      </c>
      <c r="F1950">
        <f t="shared" si="30"/>
        <v>13</v>
      </c>
      <c r="G1950" t="str">
        <f>STANDINGS_R[[#This Row],[League]]&amp;STANDINGS_R[[#This Row],[Team]]</f>
        <v>$150 Draft Champions Jan 16 1:00 pm Lg.3596Put it in her Pujols</v>
      </c>
    </row>
    <row r="1951" spans="1:7" x14ac:dyDescent="0.25">
      <c r="A1951">
        <v>2544</v>
      </c>
      <c r="B1951" t="s">
        <v>2030</v>
      </c>
      <c r="C1951" t="s">
        <v>2021</v>
      </c>
      <c r="D1951">
        <v>880</v>
      </c>
      <c r="E1951">
        <v>363.5</v>
      </c>
      <c r="F1951">
        <f t="shared" si="30"/>
        <v>14</v>
      </c>
      <c r="G1951" t="str">
        <f>STANDINGS_R[[#This Row],[League]]&amp;STANDINGS_R[[#This Row],[Team]]</f>
        <v>$150 Draft Champions Jan 16 1:00 pm Lg.3596BIG INDIANS</v>
      </c>
    </row>
    <row r="1952" spans="1:7" x14ac:dyDescent="0.25">
      <c r="A1952">
        <v>2605</v>
      </c>
      <c r="B1952" t="s">
        <v>2022</v>
      </c>
      <c r="C1952" t="s">
        <v>2021</v>
      </c>
      <c r="D1952">
        <v>871</v>
      </c>
      <c r="E1952">
        <v>306.5</v>
      </c>
      <c r="F1952">
        <f t="shared" si="30"/>
        <v>15</v>
      </c>
      <c r="G1952" t="str">
        <f>STANDINGS_R[[#This Row],[League]]&amp;STANDINGS_R[[#This Row],[Team]]</f>
        <v>$150 Draft Champions Jan 16 1:00 pm Lg.3596RedneckBaseballClub</v>
      </c>
    </row>
    <row r="1953" spans="1:7" x14ac:dyDescent="0.25">
      <c r="A1953">
        <v>225</v>
      </c>
      <c r="B1953" t="s">
        <v>2034</v>
      </c>
      <c r="C1953" t="s">
        <v>2033</v>
      </c>
      <c r="D1953">
        <v>1089</v>
      </c>
      <c r="E1953">
        <v>2685</v>
      </c>
      <c r="F1953">
        <f t="shared" si="30"/>
        <v>1</v>
      </c>
      <c r="G1953" t="str">
        <f>STANDINGS_R[[#This Row],[League]]&amp;STANDINGS_R[[#This Row],[Team]]</f>
        <v>$150 Draft Champions Jan 17 1:00 pm Lg.3597Fido's Bowl</v>
      </c>
    </row>
    <row r="1954" spans="1:7" x14ac:dyDescent="0.25">
      <c r="A1954">
        <v>294</v>
      </c>
      <c r="B1954" t="s">
        <v>1235</v>
      </c>
      <c r="C1954" t="s">
        <v>2033</v>
      </c>
      <c r="D1954">
        <v>1079</v>
      </c>
      <c r="E1954">
        <v>2618.5</v>
      </c>
      <c r="F1954">
        <f t="shared" si="30"/>
        <v>2</v>
      </c>
      <c r="G1954" t="str">
        <f>STANDINGS_R[[#This Row],[League]]&amp;STANDINGS_R[[#This Row],[Team]]</f>
        <v>$150 Draft Champions Jan 17 1:00 pm Lg.3597Team mitseff</v>
      </c>
    </row>
    <row r="1955" spans="1:7" x14ac:dyDescent="0.25">
      <c r="A1955">
        <v>381</v>
      </c>
      <c r="B1955" t="s">
        <v>231</v>
      </c>
      <c r="C1955" t="s">
        <v>2033</v>
      </c>
      <c r="D1955">
        <v>1068</v>
      </c>
      <c r="E1955">
        <v>2530.5</v>
      </c>
      <c r="F1955">
        <f t="shared" si="30"/>
        <v>3</v>
      </c>
      <c r="G1955" t="str">
        <f>STANDINGS_R[[#This Row],[League]]&amp;STANDINGS_R[[#This Row],[Team]]</f>
        <v>$150 Draft Champions Jan 17 1:00 pm Lg.3597Ocular Keratitis DC3</v>
      </c>
    </row>
    <row r="1956" spans="1:7" x14ac:dyDescent="0.25">
      <c r="A1956">
        <v>442</v>
      </c>
      <c r="B1956" t="s">
        <v>2035</v>
      </c>
      <c r="C1956" t="s">
        <v>2033</v>
      </c>
      <c r="D1956">
        <v>1061</v>
      </c>
      <c r="E1956">
        <v>2471.5</v>
      </c>
      <c r="F1956">
        <f t="shared" si="30"/>
        <v>4</v>
      </c>
      <c r="G1956" t="str">
        <f>STANDINGS_R[[#This Row],[League]]&amp;STANDINGS_R[[#This Row],[Team]]</f>
        <v>$150 Draft Champions Jan 17 1:00 pm Lg.3597Team Walsh</v>
      </c>
    </row>
    <row r="1957" spans="1:7" x14ac:dyDescent="0.25">
      <c r="A1957">
        <v>741</v>
      </c>
      <c r="B1957" t="s">
        <v>154</v>
      </c>
      <c r="C1957" t="s">
        <v>2033</v>
      </c>
      <c r="D1957">
        <v>1034</v>
      </c>
      <c r="E1957">
        <v>2166.5</v>
      </c>
      <c r="F1957">
        <f t="shared" si="30"/>
        <v>5</v>
      </c>
      <c r="G1957" t="str">
        <f>STANDINGS_R[[#This Row],[League]]&amp;STANDINGS_R[[#This Row],[Team]]</f>
        <v>$150 Draft Champions Jan 17 1:00 pm Lg.3597GLG20s</v>
      </c>
    </row>
    <row r="1958" spans="1:7" x14ac:dyDescent="0.25">
      <c r="A1958">
        <v>1197</v>
      </c>
      <c r="B1958" t="s">
        <v>2038</v>
      </c>
      <c r="C1958" t="s">
        <v>2033</v>
      </c>
      <c r="D1958">
        <v>1001</v>
      </c>
      <c r="E1958">
        <v>1709.5</v>
      </c>
      <c r="F1958">
        <f t="shared" si="30"/>
        <v>6</v>
      </c>
      <c r="G1958" t="str">
        <f>STANDINGS_R[[#This Row],[League]]&amp;STANDINGS_R[[#This Row],[Team]]</f>
        <v>$150 Draft Champions Jan 17 1:00 pm Lg.3597Bone Collector</v>
      </c>
    </row>
    <row r="1959" spans="1:7" x14ac:dyDescent="0.25">
      <c r="A1959">
        <v>1246</v>
      </c>
      <c r="B1959" t="s">
        <v>19</v>
      </c>
      <c r="C1959" t="s">
        <v>2033</v>
      </c>
      <c r="D1959">
        <v>998</v>
      </c>
      <c r="E1959">
        <v>1666.5</v>
      </c>
      <c r="F1959">
        <f t="shared" si="30"/>
        <v>7</v>
      </c>
      <c r="G1959" t="str">
        <f>STANDINGS_R[[#This Row],[League]]&amp;STANDINGS_R[[#This Row],[Team]]</f>
        <v>$150 Draft Champions Jan 17 1:00 pm Lg.3597One Eyed Jack</v>
      </c>
    </row>
    <row r="1960" spans="1:7" x14ac:dyDescent="0.25">
      <c r="A1960">
        <v>1530</v>
      </c>
      <c r="B1960" t="s">
        <v>424</v>
      </c>
      <c r="C1960" t="s">
        <v>2033</v>
      </c>
      <c r="D1960">
        <v>979</v>
      </c>
      <c r="E1960">
        <v>1386</v>
      </c>
      <c r="F1960">
        <f t="shared" si="30"/>
        <v>8</v>
      </c>
      <c r="G1960" t="str">
        <f>STANDINGS_R[[#This Row],[League]]&amp;STANDINGS_R[[#This Row],[Team]]</f>
        <v>$150 Draft Champions Jan 17 1:00 pm Lg.3597Thing 4</v>
      </c>
    </row>
    <row r="1961" spans="1:7" x14ac:dyDescent="0.25">
      <c r="A1961">
        <v>1680</v>
      </c>
      <c r="B1961" t="s">
        <v>2037</v>
      </c>
      <c r="C1961" t="s">
        <v>2033</v>
      </c>
      <c r="D1961">
        <v>967</v>
      </c>
      <c r="E1961">
        <v>1226.5</v>
      </c>
      <c r="F1961">
        <f t="shared" si="30"/>
        <v>9</v>
      </c>
      <c r="G1961" t="str">
        <f>STANDINGS_R[[#This Row],[League]]&amp;STANDINGS_R[[#This Row],[Team]]</f>
        <v>$150 Draft Champions Jan 17 1:00 pm Lg.3597High Voltage II</v>
      </c>
    </row>
    <row r="1962" spans="1:7" x14ac:dyDescent="0.25">
      <c r="A1962">
        <v>1700</v>
      </c>
      <c r="B1962" t="s">
        <v>2040</v>
      </c>
      <c r="C1962" t="s">
        <v>2033</v>
      </c>
      <c r="D1962">
        <v>965</v>
      </c>
      <c r="E1962">
        <v>1208</v>
      </c>
      <c r="F1962">
        <f t="shared" si="30"/>
        <v>10</v>
      </c>
      <c r="G1962" t="str">
        <f>STANDINGS_R[[#This Row],[League]]&amp;STANDINGS_R[[#This Row],[Team]]</f>
        <v>$150 Draft Champions Jan 17 1:00 pm Lg.3597Cuban Baserunning</v>
      </c>
    </row>
    <row r="1963" spans="1:7" x14ac:dyDescent="0.25">
      <c r="A1963">
        <v>2088</v>
      </c>
      <c r="B1963" t="s">
        <v>2036</v>
      </c>
      <c r="C1963" t="s">
        <v>2033</v>
      </c>
      <c r="D1963">
        <v>933</v>
      </c>
      <c r="E1963">
        <v>818.5</v>
      </c>
      <c r="F1963">
        <f t="shared" si="30"/>
        <v>11</v>
      </c>
      <c r="G1963" t="str">
        <f>STANDINGS_R[[#This Row],[League]]&amp;STANDINGS_R[[#This Row],[Team]]</f>
        <v>$150 Draft Champions Jan 17 1:00 pm Lg.3597BALL FOUR</v>
      </c>
    </row>
    <row r="1964" spans="1:7" x14ac:dyDescent="0.25">
      <c r="A1964">
        <v>2151</v>
      </c>
      <c r="B1964" t="s">
        <v>2042</v>
      </c>
      <c r="C1964" t="s">
        <v>2033</v>
      </c>
      <c r="D1964">
        <v>927</v>
      </c>
      <c r="E1964">
        <v>758</v>
      </c>
      <c r="F1964">
        <f t="shared" si="30"/>
        <v>12</v>
      </c>
      <c r="G1964" t="str">
        <f>STANDINGS_R[[#This Row],[League]]&amp;STANDINGS_R[[#This Row],[Team]]</f>
        <v>$150 Draft Champions Jan 17 1:00 pm Lg.3597Der'Weiter'schnitzel</v>
      </c>
    </row>
    <row r="1965" spans="1:7" x14ac:dyDescent="0.25">
      <c r="A1965">
        <v>2399</v>
      </c>
      <c r="B1965" t="s">
        <v>584</v>
      </c>
      <c r="C1965" t="s">
        <v>2033</v>
      </c>
      <c r="D1965">
        <v>902</v>
      </c>
      <c r="E1965">
        <v>514.5</v>
      </c>
      <c r="F1965">
        <f t="shared" si="30"/>
        <v>13</v>
      </c>
      <c r="G1965" t="str">
        <f>STANDINGS_R[[#This Row],[League]]&amp;STANDINGS_R[[#This Row],[Team]]</f>
        <v>$150 Draft Champions Jan 17 1:00 pm Lg.3597Team Hughes</v>
      </c>
    </row>
    <row r="1966" spans="1:7" x14ac:dyDescent="0.25">
      <c r="A1966">
        <v>2742</v>
      </c>
      <c r="B1966" t="s">
        <v>2039</v>
      </c>
      <c r="C1966" t="s">
        <v>2033</v>
      </c>
      <c r="D1966">
        <v>841</v>
      </c>
      <c r="E1966">
        <v>170</v>
      </c>
      <c r="F1966">
        <f t="shared" si="30"/>
        <v>14</v>
      </c>
      <c r="G1966" t="str">
        <f>STANDINGS_R[[#This Row],[League]]&amp;STANDINGS_R[[#This Row],[Team]]</f>
        <v>$150 Draft Champions Jan 17 1:00 pm Lg.3597Premie</v>
      </c>
    </row>
    <row r="1967" spans="1:7" x14ac:dyDescent="0.25">
      <c r="A1967">
        <v>2852</v>
      </c>
      <c r="B1967" t="s">
        <v>2041</v>
      </c>
      <c r="C1967" t="s">
        <v>2033</v>
      </c>
      <c r="D1967">
        <v>800</v>
      </c>
      <c r="E1967">
        <v>61</v>
      </c>
      <c r="F1967">
        <f t="shared" si="30"/>
        <v>15</v>
      </c>
      <c r="G1967" t="str">
        <f>STANDINGS_R[[#This Row],[League]]&amp;STANDINGS_R[[#This Row],[Team]]</f>
        <v>$150 Draft Champions Jan 17 1:00 pm Lg.3597Jobu's Heroes #2</v>
      </c>
    </row>
    <row r="1968" spans="1:7" x14ac:dyDescent="0.25">
      <c r="A1968">
        <v>117</v>
      </c>
      <c r="B1968" t="s">
        <v>2044</v>
      </c>
      <c r="C1968" t="s">
        <v>2043</v>
      </c>
      <c r="D1968">
        <v>1110</v>
      </c>
      <c r="E1968">
        <v>2795.5</v>
      </c>
      <c r="F1968">
        <f t="shared" si="30"/>
        <v>1</v>
      </c>
      <c r="G1968" t="str">
        <f>STANDINGS_R[[#This Row],[League]]&amp;STANDINGS_R[[#This Row],[Team]]</f>
        <v>$150 Draft Champions Jan 18 1:00 pm Lg.3598You Know What I Mean</v>
      </c>
    </row>
    <row r="1969" spans="1:7" x14ac:dyDescent="0.25">
      <c r="A1969">
        <v>185</v>
      </c>
      <c r="B1969" t="s">
        <v>2051</v>
      </c>
      <c r="C1969" t="s">
        <v>2043</v>
      </c>
      <c r="D1969">
        <v>1097</v>
      </c>
      <c r="E1969">
        <v>2729.5</v>
      </c>
      <c r="F1969">
        <f t="shared" si="30"/>
        <v>2</v>
      </c>
      <c r="G1969" t="str">
        <f>STANDINGS_R[[#This Row],[League]]&amp;STANDINGS_R[[#This Row],[Team]]</f>
        <v>$150 Draft Champions Jan 18 1:00 pm Lg.3598The Powers of Painwright</v>
      </c>
    </row>
    <row r="1970" spans="1:7" x14ac:dyDescent="0.25">
      <c r="A1970">
        <v>333</v>
      </c>
      <c r="B1970" t="s">
        <v>73</v>
      </c>
      <c r="C1970" t="s">
        <v>2043</v>
      </c>
      <c r="D1970">
        <v>1074</v>
      </c>
      <c r="E1970">
        <v>2580.5</v>
      </c>
      <c r="F1970">
        <f t="shared" si="30"/>
        <v>3</v>
      </c>
      <c r="G1970" t="str">
        <f>STANDINGS_R[[#This Row],[League]]&amp;STANDINGS_R[[#This Row],[Team]]</f>
        <v>$150 Draft Champions Jan 18 1:00 pm Lg.3598Triple A</v>
      </c>
    </row>
    <row r="1971" spans="1:7" x14ac:dyDescent="0.25">
      <c r="A1971">
        <v>554</v>
      </c>
      <c r="B1971" t="s">
        <v>2046</v>
      </c>
      <c r="C1971" t="s">
        <v>2043</v>
      </c>
      <c r="D1971">
        <v>1050</v>
      </c>
      <c r="E1971">
        <v>2357.5</v>
      </c>
      <c r="F1971">
        <f t="shared" si="30"/>
        <v>4</v>
      </c>
      <c r="G1971" t="str">
        <f>STANDINGS_R[[#This Row],[League]]&amp;STANDINGS_R[[#This Row],[Team]]</f>
        <v>$150 Draft Champions Jan 18 1:00 pm Lg.3598Forever Draft 3</v>
      </c>
    </row>
    <row r="1972" spans="1:7" x14ac:dyDescent="0.25">
      <c r="A1972">
        <v>913</v>
      </c>
      <c r="B1972" t="s">
        <v>2049</v>
      </c>
      <c r="C1972" t="s">
        <v>2043</v>
      </c>
      <c r="D1972">
        <v>1021</v>
      </c>
      <c r="E1972">
        <v>1994.5</v>
      </c>
      <c r="F1972">
        <f t="shared" si="30"/>
        <v>5</v>
      </c>
      <c r="G1972" t="str">
        <f>STANDINGS_R[[#This Row],[League]]&amp;STANDINGS_R[[#This Row],[Team]]</f>
        <v>$150 Draft Champions Jan 18 1:00 pm Lg.3598Brotato Chip</v>
      </c>
    </row>
    <row r="1973" spans="1:7" x14ac:dyDescent="0.25">
      <c r="A1973">
        <v>1071</v>
      </c>
      <c r="B1973" t="s">
        <v>2045</v>
      </c>
      <c r="C1973" t="s">
        <v>2043</v>
      </c>
      <c r="D1973">
        <v>1011</v>
      </c>
      <c r="E1973">
        <v>1837</v>
      </c>
      <c r="F1973">
        <f t="shared" si="30"/>
        <v>6</v>
      </c>
      <c r="G1973" t="str">
        <f>STANDINGS_R[[#This Row],[League]]&amp;STANDINGS_R[[#This Row],[Team]]</f>
        <v>$150 Draft Champions Jan 18 1:00 pm Lg.3598Bartolo Colon's Fitbit 2</v>
      </c>
    </row>
    <row r="1974" spans="1:7" x14ac:dyDescent="0.25">
      <c r="A1974">
        <v>1250</v>
      </c>
      <c r="B1974" t="s">
        <v>286</v>
      </c>
      <c r="C1974" t="s">
        <v>2043</v>
      </c>
      <c r="D1974">
        <v>998</v>
      </c>
      <c r="E1974">
        <v>1666.5</v>
      </c>
      <c r="F1974">
        <f t="shared" si="30"/>
        <v>7</v>
      </c>
      <c r="G1974" t="str">
        <f>STANDINGS_R[[#This Row],[League]]&amp;STANDINGS_R[[#This Row],[Team]]</f>
        <v>$150 Draft Champions Jan 18 1:00 pm Lg.3598Team Williams</v>
      </c>
    </row>
    <row r="1975" spans="1:7" x14ac:dyDescent="0.25">
      <c r="A1975">
        <v>1279</v>
      </c>
      <c r="B1975" t="s">
        <v>389</v>
      </c>
      <c r="C1975" t="s">
        <v>2043</v>
      </c>
      <c r="D1975">
        <v>996</v>
      </c>
      <c r="E1975">
        <v>1642</v>
      </c>
      <c r="F1975">
        <f t="shared" si="30"/>
        <v>8</v>
      </c>
      <c r="G1975" t="str">
        <f>STANDINGS_R[[#This Row],[League]]&amp;STANDINGS_R[[#This Row],[Team]]</f>
        <v>$150 Draft Champions Jan 18 1:00 pm Lg.3598smackers III</v>
      </c>
    </row>
    <row r="1976" spans="1:7" x14ac:dyDescent="0.25">
      <c r="A1976">
        <v>1285</v>
      </c>
      <c r="B1976" t="s">
        <v>2048</v>
      </c>
      <c r="C1976" t="s">
        <v>2043</v>
      </c>
      <c r="D1976">
        <v>995</v>
      </c>
      <c r="E1976">
        <v>1625</v>
      </c>
      <c r="F1976">
        <f t="shared" si="30"/>
        <v>9</v>
      </c>
      <c r="G1976" t="str">
        <f>STANDINGS_R[[#This Row],[League]]&amp;STANDINGS_R[[#This Row],[Team]]</f>
        <v>$150 Draft Champions Jan 18 1:00 pm Lg.3598No Mercy I</v>
      </c>
    </row>
    <row r="1977" spans="1:7" x14ac:dyDescent="0.25">
      <c r="A1977">
        <v>2101</v>
      </c>
      <c r="B1977" t="s">
        <v>2047</v>
      </c>
      <c r="C1977" t="s">
        <v>2043</v>
      </c>
      <c r="D1977">
        <v>932</v>
      </c>
      <c r="E1977">
        <v>808</v>
      </c>
      <c r="F1977">
        <f t="shared" si="30"/>
        <v>10</v>
      </c>
      <c r="G1977" t="str">
        <f>STANDINGS_R[[#This Row],[League]]&amp;STANDINGS_R[[#This Row],[Team]]</f>
        <v>$150 Draft Champions Jan 18 1:00 pm Lg.3598Muscles Marinara</v>
      </c>
    </row>
    <row r="1978" spans="1:7" x14ac:dyDescent="0.25">
      <c r="A1978">
        <v>2213</v>
      </c>
      <c r="B1978" t="s">
        <v>17</v>
      </c>
      <c r="C1978" t="s">
        <v>2043</v>
      </c>
      <c r="D1978">
        <v>921</v>
      </c>
      <c r="E1978">
        <v>697.5</v>
      </c>
      <c r="F1978">
        <f t="shared" si="30"/>
        <v>11</v>
      </c>
      <c r="G1978" t="str">
        <f>STANDINGS_R[[#This Row],[League]]&amp;STANDINGS_R[[#This Row],[Team]]</f>
        <v>$150 Draft Champions Jan 18 1:00 pm Lg.3598Millertime</v>
      </c>
    </row>
    <row r="1979" spans="1:7" x14ac:dyDescent="0.25">
      <c r="A1979">
        <v>2277</v>
      </c>
      <c r="B1979" t="s">
        <v>470</v>
      </c>
      <c r="C1979" t="s">
        <v>2043</v>
      </c>
      <c r="D1979">
        <v>915</v>
      </c>
      <c r="E1979">
        <v>634</v>
      </c>
      <c r="F1979">
        <f t="shared" si="30"/>
        <v>12</v>
      </c>
      <c r="G1979" t="str">
        <f>STANDINGS_R[[#This Row],[League]]&amp;STANDINGS_R[[#This Row],[Team]]</f>
        <v>$150 Draft Champions Jan 18 1:00 pm Lg.3598Brickdust</v>
      </c>
    </row>
    <row r="1980" spans="1:7" x14ac:dyDescent="0.25">
      <c r="A1980">
        <v>2297</v>
      </c>
      <c r="B1980" t="s">
        <v>2052</v>
      </c>
      <c r="C1980" t="s">
        <v>2043</v>
      </c>
      <c r="D1980">
        <v>913</v>
      </c>
      <c r="E1980">
        <v>615.5</v>
      </c>
      <c r="F1980">
        <f t="shared" si="30"/>
        <v>13</v>
      </c>
      <c r="G1980" t="str">
        <f>STANDINGS_R[[#This Row],[League]]&amp;STANDINGS_R[[#This Row],[Team]]</f>
        <v>$150 Draft Champions Jan 18 1:00 pm Lg.3598SpinningSeams8</v>
      </c>
    </row>
    <row r="1981" spans="1:7" x14ac:dyDescent="0.25">
      <c r="A1981">
        <v>2437</v>
      </c>
      <c r="B1981" t="s">
        <v>2050</v>
      </c>
      <c r="C1981" t="s">
        <v>2043</v>
      </c>
      <c r="D1981">
        <v>896</v>
      </c>
      <c r="E1981">
        <v>474</v>
      </c>
      <c r="F1981">
        <f t="shared" si="30"/>
        <v>14</v>
      </c>
      <c r="G1981" t="str">
        <f>STANDINGS_R[[#This Row],[League]]&amp;STANDINGS_R[[#This Row],[Team]]</f>
        <v>$150 Draft Champions Jan 18 1:00 pm Lg.3598RAIN DELAY</v>
      </c>
    </row>
    <row r="1982" spans="1:7" x14ac:dyDescent="0.25">
      <c r="A1982">
        <v>2881</v>
      </c>
      <c r="B1982" t="s">
        <v>402</v>
      </c>
      <c r="C1982" t="s">
        <v>2043</v>
      </c>
      <c r="D1982">
        <v>768</v>
      </c>
      <c r="E1982">
        <v>31</v>
      </c>
      <c r="F1982">
        <f t="shared" si="30"/>
        <v>15</v>
      </c>
      <c r="G1982" t="str">
        <f>STANDINGS_R[[#This Row],[League]]&amp;STANDINGS_R[[#This Row],[Team]]</f>
        <v>$150 Draft Champions Jan 18 1:00 pm Lg.3598Team Leonard</v>
      </c>
    </row>
    <row r="1983" spans="1:7" x14ac:dyDescent="0.25">
      <c r="A1983">
        <v>176</v>
      </c>
      <c r="B1983" t="s">
        <v>2056</v>
      </c>
      <c r="C1983" t="s">
        <v>2054</v>
      </c>
      <c r="D1983">
        <v>1098</v>
      </c>
      <c r="E1983">
        <v>2737.5</v>
      </c>
      <c r="F1983">
        <f t="shared" si="30"/>
        <v>1</v>
      </c>
      <c r="G1983" t="str">
        <f>STANDINGS_R[[#This Row],[League]]&amp;STANDINGS_R[[#This Row],[Team]]</f>
        <v>$150 Draft Champions Jan 19 1:00 pm Lg.3599We Are Familia</v>
      </c>
    </row>
    <row r="1984" spans="1:7" x14ac:dyDescent="0.25">
      <c r="A1984">
        <v>219</v>
      </c>
      <c r="B1984" t="s">
        <v>2053</v>
      </c>
      <c r="C1984" t="s">
        <v>2054</v>
      </c>
      <c r="D1984">
        <v>1090</v>
      </c>
      <c r="E1984">
        <v>2691</v>
      </c>
      <c r="F1984">
        <f t="shared" si="30"/>
        <v>2</v>
      </c>
      <c r="G1984" t="str">
        <f>STANDINGS_R[[#This Row],[League]]&amp;STANDINGS_R[[#This Row],[Team]]</f>
        <v>$150 Draft Champions Jan 19 1:00 pm Lg.3599DC Dogo 3</v>
      </c>
    </row>
    <row r="1985" spans="1:7" x14ac:dyDescent="0.25">
      <c r="A1985">
        <v>356</v>
      </c>
      <c r="B1985" t="s">
        <v>38</v>
      </c>
      <c r="C1985" t="s">
        <v>2054</v>
      </c>
      <c r="D1985">
        <v>1071</v>
      </c>
      <c r="E1985">
        <v>2555</v>
      </c>
      <c r="F1985">
        <f t="shared" si="30"/>
        <v>3</v>
      </c>
      <c r="G1985" t="str">
        <f>STANDINGS_R[[#This Row],[League]]&amp;STANDINGS_R[[#This Row],[Team]]</f>
        <v>$150 Draft Champions Jan 19 1:00 pm Lg.3599Broken Arms</v>
      </c>
    </row>
    <row r="1986" spans="1:7" x14ac:dyDescent="0.25">
      <c r="A1986">
        <v>705</v>
      </c>
      <c r="B1986" t="s">
        <v>2057</v>
      </c>
      <c r="C1986" t="s">
        <v>2054</v>
      </c>
      <c r="D1986">
        <v>1037</v>
      </c>
      <c r="E1986">
        <v>2207.5</v>
      </c>
      <c r="F1986">
        <f t="shared" si="30"/>
        <v>4</v>
      </c>
      <c r="G1986" t="str">
        <f>STANDINGS_R[[#This Row],[League]]&amp;STANDINGS_R[[#This Row],[Team]]</f>
        <v>$150 Draft Champions Jan 19 1:00 pm Lg.3599Moz Boyz 12</v>
      </c>
    </row>
    <row r="1987" spans="1:7" x14ac:dyDescent="0.25">
      <c r="A1987">
        <v>772</v>
      </c>
      <c r="B1987" t="s">
        <v>2059</v>
      </c>
      <c r="C1987" t="s">
        <v>2054</v>
      </c>
      <c r="D1987">
        <v>1032</v>
      </c>
      <c r="E1987">
        <v>2136.5</v>
      </c>
      <c r="F1987">
        <f t="shared" ref="F1987:F2050" si="31">IF(C1987=C1986,F1986+1,1)</f>
        <v>5</v>
      </c>
      <c r="G1987" t="str">
        <f>STANDINGS_R[[#This Row],[League]]&amp;STANDINGS_R[[#This Row],[Team]]</f>
        <v>$150 Draft Champions Jan 19 1:00 pm Lg.3599Goldschmidter</v>
      </c>
    </row>
    <row r="1988" spans="1:7" x14ac:dyDescent="0.25">
      <c r="A1988">
        <v>991</v>
      </c>
      <c r="B1988" t="s">
        <v>233</v>
      </c>
      <c r="C1988" t="s">
        <v>2054</v>
      </c>
      <c r="D1988">
        <v>1016</v>
      </c>
      <c r="E1988">
        <v>1915.5</v>
      </c>
      <c r="F1988">
        <f t="shared" si="31"/>
        <v>6</v>
      </c>
      <c r="G1988" t="str">
        <f>STANDINGS_R[[#This Row],[League]]&amp;STANDINGS_R[[#This Row],[Team]]</f>
        <v>$150 Draft Champions Jan 19 1:00 pm Lg.3599Calgary Cannons v1</v>
      </c>
    </row>
    <row r="1989" spans="1:7" x14ac:dyDescent="0.25">
      <c r="A1989">
        <v>1151</v>
      </c>
      <c r="B1989" t="s">
        <v>422</v>
      </c>
      <c r="C1989" t="s">
        <v>2054</v>
      </c>
      <c r="D1989">
        <v>1004</v>
      </c>
      <c r="E1989">
        <v>1755.5</v>
      </c>
      <c r="F1989">
        <f t="shared" si="31"/>
        <v>7</v>
      </c>
      <c r="G1989" t="str">
        <f>STANDINGS_R[[#This Row],[League]]&amp;STANDINGS_R[[#This Row],[Team]]</f>
        <v>$150 Draft Champions Jan 19 1:00 pm Lg.3599Auburn Plainsman</v>
      </c>
    </row>
    <row r="1990" spans="1:7" x14ac:dyDescent="0.25">
      <c r="A1990">
        <v>1548</v>
      </c>
      <c r="B1990" t="s">
        <v>2061</v>
      </c>
      <c r="C1990" t="s">
        <v>2054</v>
      </c>
      <c r="D1990">
        <v>978</v>
      </c>
      <c r="E1990">
        <v>1372</v>
      </c>
      <c r="F1990">
        <f t="shared" si="31"/>
        <v>8</v>
      </c>
      <c r="G1990" t="str">
        <f>STANDINGS_R[[#This Row],[League]]&amp;STANDINGS_R[[#This Row],[Team]]</f>
        <v>$150 Draft Champions Jan 19 1:00 pm Lg.3599zima.....</v>
      </c>
    </row>
    <row r="1991" spans="1:7" x14ac:dyDescent="0.25">
      <c r="A1991">
        <v>1627</v>
      </c>
      <c r="B1991" t="s">
        <v>329</v>
      </c>
      <c r="C1991" t="s">
        <v>2054</v>
      </c>
      <c r="D1991">
        <v>972</v>
      </c>
      <c r="E1991">
        <v>1288</v>
      </c>
      <c r="F1991">
        <f t="shared" si="31"/>
        <v>9</v>
      </c>
      <c r="G1991" t="str">
        <f>STANDINGS_R[[#This Row],[League]]&amp;STANDINGS_R[[#This Row],[Team]]</f>
        <v>$150 Draft Champions Jan 19 1:00 pm Lg.3599Team Selvaggio</v>
      </c>
    </row>
    <row r="1992" spans="1:7" x14ac:dyDescent="0.25">
      <c r="A1992">
        <v>1642</v>
      </c>
      <c r="B1992" t="s">
        <v>2055</v>
      </c>
      <c r="C1992" t="s">
        <v>2054</v>
      </c>
      <c r="D1992">
        <v>971</v>
      </c>
      <c r="E1992">
        <v>1275</v>
      </c>
      <c r="F1992">
        <f t="shared" si="31"/>
        <v>10</v>
      </c>
      <c r="G1992" t="str">
        <f>STANDINGS_R[[#This Row],[League]]&amp;STANDINGS_R[[#This Row],[Team]]</f>
        <v>$150 Draft Champions Jan 19 1:00 pm Lg.3599Yangervis Clevinger</v>
      </c>
    </row>
    <row r="1993" spans="1:7" x14ac:dyDescent="0.25">
      <c r="A1993">
        <v>2301</v>
      </c>
      <c r="B1993" t="s">
        <v>1550</v>
      </c>
      <c r="C1993" t="s">
        <v>2054</v>
      </c>
      <c r="D1993">
        <v>913</v>
      </c>
      <c r="E1993">
        <v>615.5</v>
      </c>
      <c r="F1993">
        <f t="shared" si="31"/>
        <v>11</v>
      </c>
      <c r="G1993" t="str">
        <f>STANDINGS_R[[#This Row],[League]]&amp;STANDINGS_R[[#This Row],[Team]]</f>
        <v>$150 Draft Champions Jan 19 1:00 pm Lg.3599Wellington Blacks</v>
      </c>
    </row>
    <row r="1994" spans="1:7" x14ac:dyDescent="0.25">
      <c r="A1994">
        <v>2484</v>
      </c>
      <c r="B1994" t="s">
        <v>2058</v>
      </c>
      <c r="C1994" t="s">
        <v>2054</v>
      </c>
      <c r="D1994">
        <v>889</v>
      </c>
      <c r="E1994">
        <v>428</v>
      </c>
      <c r="F1994">
        <f t="shared" si="31"/>
        <v>12</v>
      </c>
      <c r="G1994" t="str">
        <f>STANDINGS_R[[#This Row],[League]]&amp;STANDINGS_R[[#This Row],[Team]]</f>
        <v>$150 Draft Champions Jan 19 1:00 pm Lg.3599Strohs before Hoes</v>
      </c>
    </row>
    <row r="1995" spans="1:7" x14ac:dyDescent="0.25">
      <c r="A1995">
        <v>2591</v>
      </c>
      <c r="B1995" t="s">
        <v>490</v>
      </c>
      <c r="C1995" t="s">
        <v>2054</v>
      </c>
      <c r="D1995">
        <v>873</v>
      </c>
      <c r="E1995">
        <v>318</v>
      </c>
      <c r="F1995">
        <f t="shared" si="31"/>
        <v>13</v>
      </c>
      <c r="G1995" t="str">
        <f>STANDINGS_R[[#This Row],[League]]&amp;STANDINGS_R[[#This Row],[Team]]</f>
        <v>$150 Draft Champions Jan 19 1:00 pm Lg.3599Fox Force Five</v>
      </c>
    </row>
    <row r="1996" spans="1:7" x14ac:dyDescent="0.25">
      <c r="A1996">
        <v>2800</v>
      </c>
      <c r="B1996" t="s">
        <v>405</v>
      </c>
      <c r="C1996" t="s">
        <v>2054</v>
      </c>
      <c r="D1996">
        <v>825</v>
      </c>
      <c r="E1996">
        <v>113</v>
      </c>
      <c r="F1996">
        <f t="shared" si="31"/>
        <v>14</v>
      </c>
      <c r="G1996" t="str">
        <f>STANDINGS_R[[#This Row],[League]]&amp;STANDINGS_R[[#This Row],[Team]]</f>
        <v>$150 Draft Champions Jan 19 1:00 pm Lg.3599Team Gates</v>
      </c>
    </row>
    <row r="1997" spans="1:7" x14ac:dyDescent="0.25">
      <c r="A1997">
        <v>2891</v>
      </c>
      <c r="B1997" t="s">
        <v>2060</v>
      </c>
      <c r="C1997" t="s">
        <v>2054</v>
      </c>
      <c r="D1997">
        <v>732</v>
      </c>
      <c r="E1997">
        <v>20.5</v>
      </c>
      <c r="F1997">
        <f t="shared" si="31"/>
        <v>15</v>
      </c>
      <c r="G1997" t="str">
        <f>STANDINGS_R[[#This Row],[League]]&amp;STANDINGS_R[[#This Row],[Team]]</f>
        <v>$150 Draft Champions Jan 19 1:00 pm Lg.3599Profloop3</v>
      </c>
    </row>
    <row r="1998" spans="1:7" x14ac:dyDescent="0.25">
      <c r="A1998">
        <v>319</v>
      </c>
      <c r="B1998" t="s">
        <v>2064</v>
      </c>
      <c r="C1998" t="s">
        <v>2063</v>
      </c>
      <c r="D1998">
        <v>1075</v>
      </c>
      <c r="E1998">
        <v>2589.5</v>
      </c>
      <c r="F1998">
        <f t="shared" si="31"/>
        <v>1</v>
      </c>
      <c r="G1998" t="str">
        <f>STANDINGS_R[[#This Row],[League]]&amp;STANDINGS_R[[#This Row],[Team]]</f>
        <v>$150 Draft Champions Jan 19 1:00 pm Lg.3600Aubrey Huff's Comeback</v>
      </c>
    </row>
    <row r="1999" spans="1:7" x14ac:dyDescent="0.25">
      <c r="A1999">
        <v>480</v>
      </c>
      <c r="B1999" t="s">
        <v>70</v>
      </c>
      <c r="C1999" t="s">
        <v>2063</v>
      </c>
      <c r="D1999">
        <v>1056</v>
      </c>
      <c r="E1999">
        <v>2426.5</v>
      </c>
      <c r="F1999">
        <f t="shared" si="31"/>
        <v>2</v>
      </c>
      <c r="G1999" t="str">
        <f>STANDINGS_R[[#This Row],[League]]&amp;STANDINGS_R[[#This Row],[Team]]</f>
        <v>$150 Draft Champions Jan 19 1:00 pm Lg.3600Captain Crunch 3</v>
      </c>
    </row>
    <row r="2000" spans="1:7" x14ac:dyDescent="0.25">
      <c r="A2000">
        <v>639</v>
      </c>
      <c r="B2000" t="s">
        <v>461</v>
      </c>
      <c r="C2000" t="s">
        <v>2063</v>
      </c>
      <c r="D2000">
        <v>1041</v>
      </c>
      <c r="E2000">
        <v>2265</v>
      </c>
      <c r="F2000">
        <f t="shared" si="31"/>
        <v>3</v>
      </c>
      <c r="G2000" t="str">
        <f>STANDINGS_R[[#This Row],[League]]&amp;STANDINGS_R[[#This Row],[Team]]</f>
        <v>$150 Draft Champions Jan 19 1:00 pm Lg.3600Evil Empire</v>
      </c>
    </row>
    <row r="2001" spans="1:7" x14ac:dyDescent="0.25">
      <c r="A2001">
        <v>678</v>
      </c>
      <c r="B2001" t="s">
        <v>2070</v>
      </c>
      <c r="C2001" t="s">
        <v>2063</v>
      </c>
      <c r="D2001">
        <v>1038</v>
      </c>
      <c r="E2001">
        <v>2224.5</v>
      </c>
      <c r="F2001">
        <f t="shared" si="31"/>
        <v>4</v>
      </c>
      <c r="G2001" t="str">
        <f>STANDINGS_R[[#This Row],[League]]&amp;STANDINGS_R[[#This Row],[Team]]</f>
        <v>$150 Draft Champions Jan 19 1:00 pm Lg.3600Bama 2</v>
      </c>
    </row>
    <row r="2002" spans="1:7" x14ac:dyDescent="0.25">
      <c r="A2002">
        <v>851</v>
      </c>
      <c r="B2002" t="s">
        <v>2073</v>
      </c>
      <c r="C2002" t="s">
        <v>2063</v>
      </c>
      <c r="D2002">
        <v>1026</v>
      </c>
      <c r="E2002">
        <v>2060.5</v>
      </c>
      <c r="F2002">
        <f t="shared" si="31"/>
        <v>5</v>
      </c>
      <c r="G2002" t="str">
        <f>STANDINGS_R[[#This Row],[League]]&amp;STANDINGS_R[[#This Row],[Team]]</f>
        <v>$150 Draft Champions Jan 19 1:00 pm Lg.3600Team Bankus</v>
      </c>
    </row>
    <row r="2003" spans="1:7" x14ac:dyDescent="0.25">
      <c r="A2003">
        <v>936</v>
      </c>
      <c r="B2003" t="s">
        <v>2062</v>
      </c>
      <c r="C2003" t="s">
        <v>2063</v>
      </c>
      <c r="D2003">
        <v>1020</v>
      </c>
      <c r="E2003">
        <v>1980.5</v>
      </c>
      <c r="F2003">
        <f t="shared" si="31"/>
        <v>6</v>
      </c>
      <c r="G2003" t="str">
        <f>STANDINGS_R[[#This Row],[League]]&amp;STANDINGS_R[[#This Row],[Team]]</f>
        <v>$150 Draft Champions Jan 19 1:00 pm Lg.3600The Hitter Formerly Known as Mike</v>
      </c>
    </row>
    <row r="2004" spans="1:7" x14ac:dyDescent="0.25">
      <c r="A2004">
        <v>985</v>
      </c>
      <c r="B2004" t="s">
        <v>2066</v>
      </c>
      <c r="C2004" t="s">
        <v>2063</v>
      </c>
      <c r="D2004">
        <v>1017</v>
      </c>
      <c r="E2004">
        <v>1929.5</v>
      </c>
      <c r="F2004">
        <f t="shared" si="31"/>
        <v>7</v>
      </c>
      <c r="G2004" t="str">
        <f>STANDINGS_R[[#This Row],[League]]&amp;STANDINGS_R[[#This Row],[Team]]</f>
        <v>$150 Draft Champions Jan 19 1:00 pm Lg.3600The Bryce is Right</v>
      </c>
    </row>
    <row r="2005" spans="1:7" x14ac:dyDescent="0.25">
      <c r="A2005">
        <v>1249</v>
      </c>
      <c r="B2005" t="s">
        <v>508</v>
      </c>
      <c r="C2005" t="s">
        <v>2063</v>
      </c>
      <c r="D2005">
        <v>998</v>
      </c>
      <c r="E2005">
        <v>1666.5</v>
      </c>
      <c r="F2005">
        <f t="shared" si="31"/>
        <v>8</v>
      </c>
      <c r="G2005" t="str">
        <f>STANDINGS_R[[#This Row],[League]]&amp;STANDINGS_R[[#This Row],[Team]]</f>
        <v>$150 Draft Champions Jan 19 1:00 pm Lg.3600Team Robinson</v>
      </c>
    </row>
    <row r="2006" spans="1:7" x14ac:dyDescent="0.25">
      <c r="A2006">
        <v>1602</v>
      </c>
      <c r="B2006" t="s">
        <v>2065</v>
      </c>
      <c r="C2006" t="s">
        <v>2063</v>
      </c>
      <c r="D2006">
        <v>974</v>
      </c>
      <c r="E2006">
        <v>1314</v>
      </c>
      <c r="F2006">
        <f t="shared" si="31"/>
        <v>9</v>
      </c>
      <c r="G2006" t="str">
        <f>STANDINGS_R[[#This Row],[League]]&amp;STANDINGS_R[[#This Row],[Team]]</f>
        <v>$150 Draft Champions Jan 19 1:00 pm Lg.3600TROUTSTANDING</v>
      </c>
    </row>
    <row r="2007" spans="1:7" x14ac:dyDescent="0.25">
      <c r="A2007">
        <v>1878</v>
      </c>
      <c r="B2007" t="s">
        <v>2067</v>
      </c>
      <c r="C2007" t="s">
        <v>2063</v>
      </c>
      <c r="D2007">
        <v>951</v>
      </c>
      <c r="E2007">
        <v>1035.5</v>
      </c>
      <c r="F2007">
        <f t="shared" si="31"/>
        <v>10</v>
      </c>
      <c r="G2007" t="str">
        <f>STANDINGS_R[[#This Row],[League]]&amp;STANDINGS_R[[#This Row],[Team]]</f>
        <v>$150 Draft Champions Jan 19 1:00 pm Lg.3600Simultaneous</v>
      </c>
    </row>
    <row r="2008" spans="1:7" x14ac:dyDescent="0.25">
      <c r="A2008">
        <v>2021</v>
      </c>
      <c r="B2008" t="s">
        <v>271</v>
      </c>
      <c r="C2008" t="s">
        <v>2063</v>
      </c>
      <c r="D2008">
        <v>940</v>
      </c>
      <c r="E2008">
        <v>894</v>
      </c>
      <c r="F2008">
        <f t="shared" si="31"/>
        <v>11</v>
      </c>
      <c r="G2008" t="str">
        <f>STANDINGS_R[[#This Row],[League]]&amp;STANDINGS_R[[#This Row],[Team]]</f>
        <v>$150 Draft Champions Jan 19 1:00 pm Lg.3600Team brace</v>
      </c>
    </row>
    <row r="2009" spans="1:7" x14ac:dyDescent="0.25">
      <c r="A2009">
        <v>2210</v>
      </c>
      <c r="B2009" t="s">
        <v>2071</v>
      </c>
      <c r="C2009" t="s">
        <v>2063</v>
      </c>
      <c r="D2009">
        <v>921</v>
      </c>
      <c r="E2009">
        <v>697.5</v>
      </c>
      <c r="F2009">
        <f t="shared" si="31"/>
        <v>12</v>
      </c>
      <c r="G2009" t="str">
        <f>STANDINGS_R[[#This Row],[League]]&amp;STANDINGS_R[[#This Row],[Team]]</f>
        <v>$150 Draft Champions Jan 19 1:00 pm Lg.3600Chico Lind's Hermanos - DC 42</v>
      </c>
    </row>
    <row r="2010" spans="1:7" x14ac:dyDescent="0.25">
      <c r="A2010">
        <v>2431</v>
      </c>
      <c r="B2010" t="s">
        <v>2068</v>
      </c>
      <c r="C2010" t="s">
        <v>2063</v>
      </c>
      <c r="D2010">
        <v>897</v>
      </c>
      <c r="E2010">
        <v>479.5</v>
      </c>
      <c r="F2010">
        <f t="shared" si="31"/>
        <v>13</v>
      </c>
      <c r="G2010" t="str">
        <f>STANDINGS_R[[#This Row],[League]]&amp;STANDINGS_R[[#This Row],[Team]]</f>
        <v>$150 Draft Champions Jan 19 1:00 pm Lg.3600Bingo Wings</v>
      </c>
    </row>
    <row r="2011" spans="1:7" x14ac:dyDescent="0.25">
      <c r="A2011">
        <v>2504</v>
      </c>
      <c r="B2011" t="s">
        <v>2069</v>
      </c>
      <c r="C2011" t="s">
        <v>2063</v>
      </c>
      <c r="D2011">
        <v>886</v>
      </c>
      <c r="E2011">
        <v>408</v>
      </c>
      <c r="F2011">
        <f t="shared" si="31"/>
        <v>14</v>
      </c>
      <c r="G2011" t="str">
        <f>STANDINGS_R[[#This Row],[League]]&amp;STANDINGS_R[[#This Row],[Team]]</f>
        <v>$150 Draft Champions Jan 19 1:00 pm Lg.3600Team Berceau</v>
      </c>
    </row>
    <row r="2012" spans="1:7" x14ac:dyDescent="0.25">
      <c r="A2012">
        <v>2618</v>
      </c>
      <c r="B2012" t="s">
        <v>2072</v>
      </c>
      <c r="C2012" t="s">
        <v>2063</v>
      </c>
      <c r="D2012">
        <v>868</v>
      </c>
      <c r="E2012">
        <v>290.5</v>
      </c>
      <c r="F2012">
        <f t="shared" si="31"/>
        <v>15</v>
      </c>
      <c r="G2012" t="str">
        <f>STANDINGS_R[[#This Row],[League]]&amp;STANDINGS_R[[#This Row],[Team]]</f>
        <v>$150 Draft Champions Jan 19 1:00 pm Lg.3600Bautista Bomb</v>
      </c>
    </row>
    <row r="2013" spans="1:7" x14ac:dyDescent="0.25">
      <c r="A2013">
        <v>196</v>
      </c>
      <c r="B2013" t="s">
        <v>2076</v>
      </c>
      <c r="C2013" t="s">
        <v>2074</v>
      </c>
      <c r="D2013">
        <v>1094</v>
      </c>
      <c r="E2013">
        <v>2715.5</v>
      </c>
      <c r="F2013">
        <f t="shared" si="31"/>
        <v>1</v>
      </c>
      <c r="G2013" t="str">
        <f>STANDINGS_R[[#This Row],[League]]&amp;STANDINGS_R[[#This Row],[Team]]</f>
        <v>$150 Draft Champions Jan 20 1:00 pm Lg.3609ShowtimeDC43</v>
      </c>
    </row>
    <row r="2014" spans="1:7" x14ac:dyDescent="0.25">
      <c r="A2014">
        <v>329</v>
      </c>
      <c r="B2014" t="s">
        <v>2075</v>
      </c>
      <c r="C2014" t="s">
        <v>2074</v>
      </c>
      <c r="D2014">
        <v>1074</v>
      </c>
      <c r="E2014">
        <v>2580.5</v>
      </c>
      <c r="F2014">
        <f t="shared" si="31"/>
        <v>2</v>
      </c>
      <c r="G2014" t="str">
        <f>STANDINGS_R[[#This Row],[League]]&amp;STANDINGS_R[[#This Row],[Team]]</f>
        <v>$150 Draft Champions Jan 20 1:00 pm Lg.3609Last Chance I</v>
      </c>
    </row>
    <row r="2015" spans="1:7" x14ac:dyDescent="0.25">
      <c r="A2015">
        <v>557</v>
      </c>
      <c r="B2015" t="s">
        <v>2081</v>
      </c>
      <c r="C2015" t="s">
        <v>2074</v>
      </c>
      <c r="D2015">
        <v>1049</v>
      </c>
      <c r="E2015">
        <v>2346</v>
      </c>
      <c r="F2015">
        <f t="shared" si="31"/>
        <v>3</v>
      </c>
      <c r="G2015" t="str">
        <f>STANDINGS_R[[#This Row],[League]]&amp;STANDINGS_R[[#This Row],[Team]]</f>
        <v>$150 Draft Champions Jan 20 1:00 pm Lg.3609Brock Strongo</v>
      </c>
    </row>
    <row r="2016" spans="1:7" x14ac:dyDescent="0.25">
      <c r="A2016">
        <v>683</v>
      </c>
      <c r="B2016" t="s">
        <v>2085</v>
      </c>
      <c r="C2016" t="s">
        <v>2074</v>
      </c>
      <c r="D2016">
        <v>1038</v>
      </c>
      <c r="E2016">
        <v>2224.5</v>
      </c>
      <c r="F2016">
        <f t="shared" si="31"/>
        <v>4</v>
      </c>
      <c r="G2016" t="str">
        <f>STANDINGS_R[[#This Row],[League]]&amp;STANDINGS_R[[#This Row],[Team]]</f>
        <v>$150 Draft Champions Jan 20 1:00 pm Lg.3609Frontrunners</v>
      </c>
    </row>
    <row r="2017" spans="1:7" x14ac:dyDescent="0.25">
      <c r="A2017">
        <v>699</v>
      </c>
      <c r="B2017" t="s">
        <v>2082</v>
      </c>
      <c r="C2017" t="s">
        <v>2074</v>
      </c>
      <c r="D2017">
        <v>1037</v>
      </c>
      <c r="E2017">
        <v>2207.5</v>
      </c>
      <c r="F2017">
        <f t="shared" si="31"/>
        <v>5</v>
      </c>
      <c r="G2017" t="str">
        <f>STANDINGS_R[[#This Row],[League]]&amp;STANDINGS_R[[#This Row],[Team]]</f>
        <v>$150 Draft Champions Jan 20 1:00 pm Lg.3609Debaser</v>
      </c>
    </row>
    <row r="2018" spans="1:7" x14ac:dyDescent="0.25">
      <c r="A2018">
        <v>839</v>
      </c>
      <c r="B2018" t="s">
        <v>2079</v>
      </c>
      <c r="C2018" t="s">
        <v>2074</v>
      </c>
      <c r="D2018">
        <v>1027</v>
      </c>
      <c r="E2018">
        <v>2077</v>
      </c>
      <c r="F2018">
        <f t="shared" si="31"/>
        <v>6</v>
      </c>
      <c r="G2018" t="str">
        <f>STANDINGS_R[[#This Row],[League]]&amp;STANDINGS_R[[#This Row],[Team]]</f>
        <v>$150 Draft Champions Jan 20 1:00 pm Lg.3609Tillie</v>
      </c>
    </row>
    <row r="2019" spans="1:7" x14ac:dyDescent="0.25">
      <c r="A2019">
        <v>1060</v>
      </c>
      <c r="B2019" t="s">
        <v>222</v>
      </c>
      <c r="C2019" t="s">
        <v>2074</v>
      </c>
      <c r="D2019">
        <v>1012</v>
      </c>
      <c r="E2019">
        <v>1849</v>
      </c>
      <c r="F2019">
        <f t="shared" si="31"/>
        <v>7</v>
      </c>
      <c r="G2019" t="str">
        <f>STANDINGS_R[[#This Row],[League]]&amp;STANDINGS_R[[#This Row],[Team]]</f>
        <v>$150 Draft Champions Jan 20 1:00 pm Lg.3609Dark Helmet</v>
      </c>
    </row>
    <row r="2020" spans="1:7" x14ac:dyDescent="0.25">
      <c r="A2020">
        <v>1669</v>
      </c>
      <c r="B2020" t="s">
        <v>2084</v>
      </c>
      <c r="C2020" t="s">
        <v>2074</v>
      </c>
      <c r="D2020">
        <v>968</v>
      </c>
      <c r="E2020">
        <v>1242</v>
      </c>
      <c r="F2020">
        <f t="shared" si="31"/>
        <v>8</v>
      </c>
      <c r="G2020" t="str">
        <f>STANDINGS_R[[#This Row],[League]]&amp;STANDINGS_R[[#This Row],[Team]]</f>
        <v>$150 Draft Champions Jan 20 1:00 pm Lg.3609Lower Deckers DC1</v>
      </c>
    </row>
    <row r="2021" spans="1:7" x14ac:dyDescent="0.25">
      <c r="A2021">
        <v>1695</v>
      </c>
      <c r="B2021" t="s">
        <v>2077</v>
      </c>
      <c r="C2021" t="s">
        <v>2074</v>
      </c>
      <c r="D2021">
        <v>966</v>
      </c>
      <c r="E2021">
        <v>1216</v>
      </c>
      <c r="F2021">
        <f t="shared" si="31"/>
        <v>9</v>
      </c>
      <c r="G2021" t="str">
        <f>STANDINGS_R[[#This Row],[League]]&amp;STANDINGS_R[[#This Row],[Team]]</f>
        <v>$150 Draft Champions Jan 20 1:00 pm Lg.3609Kaotik Vapor 4</v>
      </c>
    </row>
    <row r="2022" spans="1:7" x14ac:dyDescent="0.25">
      <c r="A2022">
        <v>1713</v>
      </c>
      <c r="B2022" t="s">
        <v>138</v>
      </c>
      <c r="C2022" t="s">
        <v>2074</v>
      </c>
      <c r="D2022">
        <v>964</v>
      </c>
      <c r="E2022">
        <v>1196</v>
      </c>
      <c r="F2022">
        <f t="shared" si="31"/>
        <v>10</v>
      </c>
      <c r="G2022" t="str">
        <f>STANDINGS_R[[#This Row],[League]]&amp;STANDINGS_R[[#This Row],[Team]]</f>
        <v>$150 Draft Champions Jan 20 1:00 pm Lg.3609Las Vegas Blvd I</v>
      </c>
    </row>
    <row r="2023" spans="1:7" x14ac:dyDescent="0.25">
      <c r="A2023">
        <v>2058</v>
      </c>
      <c r="B2023" t="s">
        <v>2080</v>
      </c>
      <c r="C2023" t="s">
        <v>2074</v>
      </c>
      <c r="D2023">
        <v>936</v>
      </c>
      <c r="E2023">
        <v>848.5</v>
      </c>
      <c r="F2023">
        <f t="shared" si="31"/>
        <v>11</v>
      </c>
      <c r="G2023" t="str">
        <f>STANDINGS_R[[#This Row],[League]]&amp;STANDINGS_R[[#This Row],[Team]]</f>
        <v>$150 Draft Champions Jan 20 1:00 pm Lg.3609Bavaro DC 1</v>
      </c>
    </row>
    <row r="2024" spans="1:7" x14ac:dyDescent="0.25">
      <c r="A2024">
        <v>2573</v>
      </c>
      <c r="B2024" t="s">
        <v>2086</v>
      </c>
      <c r="C2024" t="s">
        <v>2074</v>
      </c>
      <c r="D2024">
        <v>877</v>
      </c>
      <c r="E2024">
        <v>343</v>
      </c>
      <c r="F2024">
        <f t="shared" si="31"/>
        <v>12</v>
      </c>
      <c r="G2024" t="str">
        <f>STANDINGS_R[[#This Row],[League]]&amp;STANDINGS_R[[#This Row],[Team]]</f>
        <v>$150 Draft Champions Jan 20 1:00 pm Lg.3609War Boys 2</v>
      </c>
    </row>
    <row r="2025" spans="1:7" x14ac:dyDescent="0.25">
      <c r="A2025">
        <v>2748</v>
      </c>
      <c r="B2025" t="s">
        <v>2083</v>
      </c>
      <c r="C2025" t="s">
        <v>2074</v>
      </c>
      <c r="D2025">
        <v>838</v>
      </c>
      <c r="E2025">
        <v>164.5</v>
      </c>
      <c r="F2025">
        <f t="shared" si="31"/>
        <v>13</v>
      </c>
      <c r="G2025" t="str">
        <f>STANDINGS_R[[#This Row],[League]]&amp;STANDINGS_R[[#This Row],[Team]]</f>
        <v>$150 Draft Champions Jan 20 1:00 pm Lg.3609Scout Team V2</v>
      </c>
    </row>
    <row r="2026" spans="1:7" x14ac:dyDescent="0.25">
      <c r="A2026">
        <v>2827</v>
      </c>
      <c r="B2026" t="s">
        <v>2078</v>
      </c>
      <c r="C2026" t="s">
        <v>2074</v>
      </c>
      <c r="D2026">
        <v>810</v>
      </c>
      <c r="E2026">
        <v>84.5</v>
      </c>
      <c r="F2026">
        <f t="shared" si="31"/>
        <v>14</v>
      </c>
      <c r="G2026" t="str">
        <f>STANDINGS_R[[#This Row],[League]]&amp;STANDINGS_R[[#This Row],[Team]]</f>
        <v>$150 Draft Champions Jan 20 1:00 pm Lg.3609Iron Pigs</v>
      </c>
    </row>
    <row r="2027" spans="1:7" x14ac:dyDescent="0.25">
      <c r="A2027">
        <v>2856</v>
      </c>
      <c r="B2027" t="s">
        <v>432</v>
      </c>
      <c r="C2027" t="s">
        <v>2074</v>
      </c>
      <c r="D2027">
        <v>793</v>
      </c>
      <c r="E2027">
        <v>55.5</v>
      </c>
      <c r="F2027">
        <f t="shared" si="31"/>
        <v>15</v>
      </c>
      <c r="G2027" t="str">
        <f>STANDINGS_R[[#This Row],[League]]&amp;STANDINGS_R[[#This Row],[Team]]</f>
        <v>$150 Draft Champions Jan 20 1:00 pm Lg.3609Smoothman</v>
      </c>
    </row>
    <row r="2028" spans="1:7" x14ac:dyDescent="0.25">
      <c r="A2028">
        <v>32</v>
      </c>
      <c r="B2028" t="s">
        <v>409</v>
      </c>
      <c r="C2028" t="s">
        <v>2087</v>
      </c>
      <c r="D2028">
        <v>1144</v>
      </c>
      <c r="E2028">
        <v>2879</v>
      </c>
      <c r="F2028">
        <f t="shared" si="31"/>
        <v>1</v>
      </c>
      <c r="G2028" t="str">
        <f>STANDINGS_R[[#This Row],[League]]&amp;STANDINGS_R[[#This Row],[Team]]</f>
        <v>$150 Draft Champions Jan 21 1:00 pm Lg.3611Perpetual Motion Squad</v>
      </c>
    </row>
    <row r="2029" spans="1:7" x14ac:dyDescent="0.25">
      <c r="A2029">
        <v>51</v>
      </c>
      <c r="B2029" t="s">
        <v>2089</v>
      </c>
      <c r="C2029" t="s">
        <v>2087</v>
      </c>
      <c r="D2029">
        <v>1132</v>
      </c>
      <c r="E2029">
        <v>2860</v>
      </c>
      <c r="F2029">
        <f t="shared" si="31"/>
        <v>2</v>
      </c>
      <c r="G2029" t="str">
        <f>STANDINGS_R[[#This Row],[League]]&amp;STANDINGS_R[[#This Row],[Team]]</f>
        <v>$150 Draft Champions Jan 21 1:00 pm Lg.36111000 Forms of Fear</v>
      </c>
    </row>
    <row r="2030" spans="1:7" x14ac:dyDescent="0.25">
      <c r="A2030">
        <v>105</v>
      </c>
      <c r="B2030" t="s">
        <v>2090</v>
      </c>
      <c r="C2030" t="s">
        <v>2087</v>
      </c>
      <c r="D2030">
        <v>1111</v>
      </c>
      <c r="E2030">
        <v>2802</v>
      </c>
      <c r="F2030">
        <f t="shared" si="31"/>
        <v>3</v>
      </c>
      <c r="G2030" t="str">
        <f>STANDINGS_R[[#This Row],[League]]&amp;STANDINGS_R[[#This Row],[Team]]</f>
        <v>$150 Draft Champions Jan 21 1:00 pm Lg.3611Alexander Mud Ducks</v>
      </c>
    </row>
    <row r="2031" spans="1:7" x14ac:dyDescent="0.25">
      <c r="A2031">
        <v>659</v>
      </c>
      <c r="B2031" t="s">
        <v>394</v>
      </c>
      <c r="C2031" t="s">
        <v>2087</v>
      </c>
      <c r="D2031">
        <v>1040</v>
      </c>
      <c r="E2031">
        <v>2249</v>
      </c>
      <c r="F2031">
        <f t="shared" si="31"/>
        <v>4</v>
      </c>
      <c r="G2031" t="str">
        <f>STANDINGS_R[[#This Row],[League]]&amp;STANDINGS_R[[#This Row],[Team]]</f>
        <v>$150 Draft Champions Jan 21 1:00 pm Lg.3611Inflatable Gammoners</v>
      </c>
    </row>
    <row r="2032" spans="1:7" x14ac:dyDescent="0.25">
      <c r="A2032">
        <v>716</v>
      </c>
      <c r="B2032" t="s">
        <v>124</v>
      </c>
      <c r="C2032" t="s">
        <v>2087</v>
      </c>
      <c r="D2032">
        <v>1036</v>
      </c>
      <c r="E2032">
        <v>2191.5</v>
      </c>
      <c r="F2032">
        <f t="shared" si="31"/>
        <v>5</v>
      </c>
      <c r="G2032" t="str">
        <f>STANDINGS_R[[#This Row],[League]]&amp;STANDINGS_R[[#This Row],[Team]]</f>
        <v>$150 Draft Champions Jan 21 1:00 pm Lg.3611Krebs Cycle</v>
      </c>
    </row>
    <row r="2033" spans="1:7" x14ac:dyDescent="0.25">
      <c r="A2033">
        <v>1041</v>
      </c>
      <c r="B2033" t="s">
        <v>331</v>
      </c>
      <c r="C2033" t="s">
        <v>2087</v>
      </c>
      <c r="D2033">
        <v>1013</v>
      </c>
      <c r="E2033">
        <v>1865.5</v>
      </c>
      <c r="F2033">
        <f t="shared" si="31"/>
        <v>6</v>
      </c>
      <c r="G2033" t="str">
        <f>STANDINGS_R[[#This Row],[League]]&amp;STANDINGS_R[[#This Row],[Team]]</f>
        <v>$150 Draft Champions Jan 21 1:00 pm Lg.3611Golden Sombreros</v>
      </c>
    </row>
    <row r="2034" spans="1:7" x14ac:dyDescent="0.25">
      <c r="A2034">
        <v>1181</v>
      </c>
      <c r="B2034" t="s">
        <v>414</v>
      </c>
      <c r="C2034" t="s">
        <v>2087</v>
      </c>
      <c r="D2034">
        <v>1002</v>
      </c>
      <c r="E2034">
        <v>1725.5</v>
      </c>
      <c r="F2034">
        <f t="shared" si="31"/>
        <v>7</v>
      </c>
      <c r="G2034" t="str">
        <f>STANDINGS_R[[#This Row],[League]]&amp;STANDINGS_R[[#This Row],[Team]]</f>
        <v>$150 Draft Champions Jan 21 1:00 pm Lg.3611Irish Jews</v>
      </c>
    </row>
    <row r="2035" spans="1:7" x14ac:dyDescent="0.25">
      <c r="A2035">
        <v>1908</v>
      </c>
      <c r="B2035" t="s">
        <v>2095</v>
      </c>
      <c r="C2035" t="s">
        <v>2087</v>
      </c>
      <c r="D2035">
        <v>948</v>
      </c>
      <c r="E2035">
        <v>1003</v>
      </c>
      <c r="F2035">
        <f t="shared" si="31"/>
        <v>8</v>
      </c>
      <c r="G2035" t="str">
        <f>STANDINGS_R[[#This Row],[League]]&amp;STANDINGS_R[[#This Row],[Team]]</f>
        <v>$150 Draft Champions Jan 21 1:00 pm Lg.3611Japan Robins</v>
      </c>
    </row>
    <row r="2036" spans="1:7" x14ac:dyDescent="0.25">
      <c r="A2036">
        <v>2092</v>
      </c>
      <c r="B2036" t="s">
        <v>2088</v>
      </c>
      <c r="C2036" t="s">
        <v>2087</v>
      </c>
      <c r="D2036">
        <v>933</v>
      </c>
      <c r="E2036">
        <v>818.5</v>
      </c>
      <c r="F2036">
        <f t="shared" si="31"/>
        <v>9</v>
      </c>
      <c r="G2036" t="str">
        <f>STANDINGS_R[[#This Row],[League]]&amp;STANDINGS_R[[#This Row],[Team]]</f>
        <v>$150 Draft Champions Jan 21 1:00 pm Lg.3611Palm Beach Bulldogs</v>
      </c>
    </row>
    <row r="2037" spans="1:7" x14ac:dyDescent="0.25">
      <c r="A2037">
        <v>2154</v>
      </c>
      <c r="B2037" t="s">
        <v>47</v>
      </c>
      <c r="C2037" t="s">
        <v>2087</v>
      </c>
      <c r="D2037">
        <v>927</v>
      </c>
      <c r="E2037">
        <v>758</v>
      </c>
      <c r="F2037">
        <f t="shared" si="31"/>
        <v>10</v>
      </c>
      <c r="G2037" t="str">
        <f>STANDINGS_R[[#This Row],[League]]&amp;STANDINGS_R[[#This Row],[Team]]</f>
        <v>$150 Draft Champions Jan 21 1:00 pm Lg.3611Let's Play Two</v>
      </c>
    </row>
    <row r="2038" spans="1:7" x14ac:dyDescent="0.25">
      <c r="A2038">
        <v>2382</v>
      </c>
      <c r="B2038" t="s">
        <v>2091</v>
      </c>
      <c r="C2038" t="s">
        <v>2087</v>
      </c>
      <c r="D2038">
        <v>904</v>
      </c>
      <c r="E2038">
        <v>528.5</v>
      </c>
      <c r="F2038">
        <f t="shared" si="31"/>
        <v>11</v>
      </c>
      <c r="G2038" t="str">
        <f>STANDINGS_R[[#This Row],[League]]&amp;STANDINGS_R[[#This Row],[Team]]</f>
        <v>$150 Draft Champions Jan 21 1:00 pm Lg.3611JD DC2</v>
      </c>
    </row>
    <row r="2039" spans="1:7" x14ac:dyDescent="0.25">
      <c r="A2039">
        <v>2479</v>
      </c>
      <c r="B2039" t="s">
        <v>2092</v>
      </c>
      <c r="C2039" t="s">
        <v>2087</v>
      </c>
      <c r="D2039">
        <v>890</v>
      </c>
      <c r="E2039">
        <v>436.5</v>
      </c>
      <c r="F2039">
        <f t="shared" si="31"/>
        <v>12</v>
      </c>
      <c r="G2039" t="str">
        <f>STANDINGS_R[[#This Row],[League]]&amp;STANDINGS_R[[#This Row],[Team]]</f>
        <v>$150 Draft Champions Jan 21 1:00 pm Lg.3611Team Kent 4</v>
      </c>
    </row>
    <row r="2040" spans="1:7" x14ac:dyDescent="0.25">
      <c r="A2040">
        <v>2495</v>
      </c>
      <c r="B2040" t="s">
        <v>2093</v>
      </c>
      <c r="C2040" t="s">
        <v>2087</v>
      </c>
      <c r="D2040">
        <v>887</v>
      </c>
      <c r="E2040">
        <v>416.5</v>
      </c>
      <c r="F2040">
        <f t="shared" si="31"/>
        <v>13</v>
      </c>
      <c r="G2040" t="str">
        <f>STANDINGS_R[[#This Row],[League]]&amp;STANDINGS_R[[#This Row],[Team]]</f>
        <v>$150 Draft Champions Jan 21 1:00 pm Lg.3611Nonagrace1</v>
      </c>
    </row>
    <row r="2041" spans="1:7" x14ac:dyDescent="0.25">
      <c r="A2041">
        <v>2542</v>
      </c>
      <c r="B2041" t="s">
        <v>2094</v>
      </c>
      <c r="C2041" t="s">
        <v>2087</v>
      </c>
      <c r="D2041">
        <v>881</v>
      </c>
      <c r="E2041">
        <v>373.5</v>
      </c>
      <c r="F2041">
        <f t="shared" si="31"/>
        <v>14</v>
      </c>
      <c r="G2041" t="str">
        <f>STANDINGS_R[[#This Row],[League]]&amp;STANDINGS_R[[#This Row],[Team]]</f>
        <v>$150 Draft Champions Jan 21 1:00 pm Lg.3611Kersh of the Pharaohs</v>
      </c>
    </row>
    <row r="2042" spans="1:7" x14ac:dyDescent="0.25">
      <c r="A2042">
        <v>2836</v>
      </c>
      <c r="B2042" t="s">
        <v>1222</v>
      </c>
      <c r="C2042" t="s">
        <v>2087</v>
      </c>
      <c r="D2042">
        <v>807</v>
      </c>
      <c r="E2042">
        <v>76</v>
      </c>
      <c r="F2042">
        <f t="shared" si="31"/>
        <v>15</v>
      </c>
      <c r="G2042" t="str">
        <f>STANDINGS_R[[#This Row],[League]]&amp;STANDINGS_R[[#This Row],[Team]]</f>
        <v>$150 Draft Champions Jan 21 1:00 pm Lg.3611Team Levy</v>
      </c>
    </row>
    <row r="2043" spans="1:7" x14ac:dyDescent="0.25">
      <c r="A2043">
        <v>29</v>
      </c>
      <c r="B2043" t="s">
        <v>912</v>
      </c>
      <c r="C2043" t="s">
        <v>2097</v>
      </c>
      <c r="D2043">
        <v>1146</v>
      </c>
      <c r="E2043">
        <v>2882.5</v>
      </c>
      <c r="F2043">
        <f t="shared" si="31"/>
        <v>1</v>
      </c>
      <c r="G2043" t="str">
        <f>STANDINGS_R[[#This Row],[League]]&amp;STANDINGS_R[[#This Row],[Team]]</f>
        <v>$150 Draft Champions Jan 21 1:00 pm Lg.3613BIG RED MACHINE</v>
      </c>
    </row>
    <row r="2044" spans="1:7" x14ac:dyDescent="0.25">
      <c r="A2044">
        <v>586</v>
      </c>
      <c r="B2044" t="s">
        <v>134</v>
      </c>
      <c r="C2044" t="s">
        <v>2097</v>
      </c>
      <c r="D2044">
        <v>1047</v>
      </c>
      <c r="E2044">
        <v>2323</v>
      </c>
      <c r="F2044">
        <f t="shared" si="31"/>
        <v>2</v>
      </c>
      <c r="G2044" t="str">
        <f>STANDINGS_R[[#This Row],[League]]&amp;STANDINGS_R[[#This Row],[Team]]</f>
        <v>$150 Draft Champions Jan 21 1:00 pm Lg.3613Forest Hills Fiends</v>
      </c>
    </row>
    <row r="2045" spans="1:7" x14ac:dyDescent="0.25">
      <c r="A2045">
        <v>1038</v>
      </c>
      <c r="B2045" t="s">
        <v>2098</v>
      </c>
      <c r="C2045" t="s">
        <v>2097</v>
      </c>
      <c r="D2045">
        <v>1013</v>
      </c>
      <c r="E2045">
        <v>1865.5</v>
      </c>
      <c r="F2045">
        <f t="shared" si="31"/>
        <v>3</v>
      </c>
      <c r="G2045" t="str">
        <f>STANDINGS_R[[#This Row],[League]]&amp;STANDINGS_R[[#This Row],[Team]]</f>
        <v>$150 Draft Champions Jan 21 1:00 pm Lg.3613Charger Bar 4</v>
      </c>
    </row>
    <row r="2046" spans="1:7" x14ac:dyDescent="0.25">
      <c r="A2046">
        <v>1307</v>
      </c>
      <c r="B2046" t="s">
        <v>2102</v>
      </c>
      <c r="C2046" t="s">
        <v>2097</v>
      </c>
      <c r="D2046">
        <v>993</v>
      </c>
      <c r="E2046">
        <v>1595.5</v>
      </c>
      <c r="F2046">
        <f t="shared" si="31"/>
        <v>4</v>
      </c>
      <c r="G2046" t="str">
        <f>STANDINGS_R[[#This Row],[League]]&amp;STANDINGS_R[[#This Row],[Team]]</f>
        <v>$150 Draft Champions Jan 21 1:00 pm Lg.3613...Big Bang</v>
      </c>
    </row>
    <row r="2047" spans="1:7" x14ac:dyDescent="0.25">
      <c r="A2047">
        <v>1310</v>
      </c>
      <c r="B2047" t="s">
        <v>2106</v>
      </c>
      <c r="C2047" t="s">
        <v>2097</v>
      </c>
      <c r="D2047">
        <v>993</v>
      </c>
      <c r="E2047">
        <v>1595.5</v>
      </c>
      <c r="F2047">
        <f t="shared" si="31"/>
        <v>5</v>
      </c>
      <c r="G2047" t="str">
        <f>STANDINGS_R[[#This Row],[League]]&amp;STANDINGS_R[[#This Row],[Team]]</f>
        <v>$150 Draft Champions Jan 21 1:00 pm Lg.3613Doggin it</v>
      </c>
    </row>
    <row r="2048" spans="1:7" x14ac:dyDescent="0.25">
      <c r="A2048">
        <v>1454</v>
      </c>
      <c r="B2048" t="s">
        <v>2096</v>
      </c>
      <c r="C2048" t="s">
        <v>2097</v>
      </c>
      <c r="D2048">
        <v>984</v>
      </c>
      <c r="E2048">
        <v>1463</v>
      </c>
      <c r="F2048">
        <f t="shared" si="31"/>
        <v>6</v>
      </c>
      <c r="G2048" t="str">
        <f>STANDINGS_R[[#This Row],[League]]&amp;STANDINGS_R[[#This Row],[Team]]</f>
        <v>$150 Draft Champions Jan 21 1:00 pm Lg.3613Team Platt</v>
      </c>
    </row>
    <row r="2049" spans="1:7" x14ac:dyDescent="0.25">
      <c r="A2049">
        <v>1510</v>
      </c>
      <c r="B2049" t="s">
        <v>2101</v>
      </c>
      <c r="C2049" t="s">
        <v>2097</v>
      </c>
      <c r="D2049">
        <v>980</v>
      </c>
      <c r="E2049">
        <v>1400.5</v>
      </c>
      <c r="F2049">
        <f t="shared" si="31"/>
        <v>7</v>
      </c>
      <c r="G2049" t="str">
        <f>STANDINGS_R[[#This Row],[League]]&amp;STANDINGS_R[[#This Row],[Team]]</f>
        <v>$150 Draft Champions Jan 21 1:00 pm Lg.3613Just And Old Vet</v>
      </c>
    </row>
    <row r="2050" spans="1:7" x14ac:dyDescent="0.25">
      <c r="A2050">
        <v>1568</v>
      </c>
      <c r="B2050" t="s">
        <v>2099</v>
      </c>
      <c r="C2050" t="s">
        <v>2097</v>
      </c>
      <c r="D2050">
        <v>976</v>
      </c>
      <c r="E2050">
        <v>1342.5</v>
      </c>
      <c r="F2050">
        <f t="shared" si="31"/>
        <v>8</v>
      </c>
      <c r="G2050" t="str">
        <f>STANDINGS_R[[#This Row],[League]]&amp;STANDINGS_R[[#This Row],[Team]]</f>
        <v>$150 Draft Champions Jan 21 1:00 pm Lg.3613Knoblauch</v>
      </c>
    </row>
    <row r="2051" spans="1:7" x14ac:dyDescent="0.25">
      <c r="A2051">
        <v>1607</v>
      </c>
      <c r="B2051" t="s">
        <v>2100</v>
      </c>
      <c r="C2051" t="s">
        <v>2097</v>
      </c>
      <c r="D2051">
        <v>973</v>
      </c>
      <c r="E2051">
        <v>1301.5</v>
      </c>
      <c r="F2051">
        <f t="shared" ref="F2051:F2114" si="32">IF(C2051=C2050,F2050+1,1)</f>
        <v>9</v>
      </c>
      <c r="G2051" t="str">
        <f>STANDINGS_R[[#This Row],[League]]&amp;STANDINGS_R[[#This Row],[Team]]</f>
        <v>$150 Draft Champions Jan 21 1:00 pm Lg.3613Ehrman The German DC13</v>
      </c>
    </row>
    <row r="2052" spans="1:7" x14ac:dyDescent="0.25">
      <c r="A2052">
        <v>1657</v>
      </c>
      <c r="B2052" t="s">
        <v>426</v>
      </c>
      <c r="C2052" t="s">
        <v>2097</v>
      </c>
      <c r="D2052">
        <v>969</v>
      </c>
      <c r="E2052">
        <v>1256</v>
      </c>
      <c r="F2052">
        <f t="shared" si="32"/>
        <v>10</v>
      </c>
      <c r="G2052" t="str">
        <f>STANDINGS_R[[#This Row],[League]]&amp;STANDINGS_R[[#This Row],[Team]]</f>
        <v>$150 Draft Champions Jan 21 1:00 pm Lg.3613Team Fish</v>
      </c>
    </row>
    <row r="2053" spans="1:7" x14ac:dyDescent="0.25">
      <c r="A2053">
        <v>1740</v>
      </c>
      <c r="B2053">
        <v>11111</v>
      </c>
      <c r="C2053" t="s">
        <v>2097</v>
      </c>
      <c r="D2053">
        <v>961</v>
      </c>
      <c r="E2053">
        <v>1164.5</v>
      </c>
      <c r="F2053">
        <f t="shared" si="32"/>
        <v>11</v>
      </c>
      <c r="G2053" t="str">
        <f>STANDINGS_R[[#This Row],[League]]&amp;STANDINGS_R[[#This Row],[Team]]</f>
        <v>$150 Draft Champions Jan 21 1:00 pm Lg.361311111</v>
      </c>
    </row>
    <row r="2054" spans="1:7" x14ac:dyDescent="0.25">
      <c r="A2054">
        <v>1834</v>
      </c>
      <c r="B2054" t="s">
        <v>2104</v>
      </c>
      <c r="C2054" t="s">
        <v>2097</v>
      </c>
      <c r="D2054">
        <v>954</v>
      </c>
      <c r="E2054">
        <v>1072</v>
      </c>
      <c r="F2054">
        <f t="shared" si="32"/>
        <v>12</v>
      </c>
      <c r="G2054" t="str">
        <f>STANDINGS_R[[#This Row],[League]]&amp;STANDINGS_R[[#This Row],[Team]]</f>
        <v>$150 Draft Champions Jan 21 1:00 pm Lg.36132 shots of vodka</v>
      </c>
    </row>
    <row r="2055" spans="1:7" x14ac:dyDescent="0.25">
      <c r="A2055">
        <v>2412</v>
      </c>
      <c r="B2055" t="s">
        <v>528</v>
      </c>
      <c r="C2055" t="s">
        <v>2097</v>
      </c>
      <c r="D2055">
        <v>900</v>
      </c>
      <c r="E2055">
        <v>501</v>
      </c>
      <c r="F2055">
        <f t="shared" si="32"/>
        <v>13</v>
      </c>
      <c r="G2055" t="str">
        <f>STANDINGS_R[[#This Row],[League]]&amp;STANDINGS_R[[#This Row],[Team]]</f>
        <v>$150 Draft Champions Jan 21 1:00 pm Lg.3613Team Matthews</v>
      </c>
    </row>
    <row r="2056" spans="1:7" x14ac:dyDescent="0.25">
      <c r="A2056">
        <v>2718</v>
      </c>
      <c r="B2056" t="s">
        <v>2103</v>
      </c>
      <c r="C2056" t="s">
        <v>2097</v>
      </c>
      <c r="D2056">
        <v>847</v>
      </c>
      <c r="E2056">
        <v>192.5</v>
      </c>
      <c r="F2056">
        <f t="shared" si="32"/>
        <v>14</v>
      </c>
      <c r="G2056" t="str">
        <f>STANDINGS_R[[#This Row],[League]]&amp;STANDINGS_R[[#This Row],[Team]]</f>
        <v>$150 Draft Champions Jan 21 1:00 pm Lg.3613Harry Doyle All-Stars 3</v>
      </c>
    </row>
    <row r="2057" spans="1:7" x14ac:dyDescent="0.25">
      <c r="A2057">
        <v>2901</v>
      </c>
      <c r="B2057" t="s">
        <v>2105</v>
      </c>
      <c r="C2057" t="s">
        <v>2097</v>
      </c>
      <c r="D2057">
        <v>716</v>
      </c>
      <c r="E2057">
        <v>11</v>
      </c>
      <c r="F2057">
        <f t="shared" si="32"/>
        <v>15</v>
      </c>
      <c r="G2057" t="str">
        <f>STANDINGS_R[[#This Row],[League]]&amp;STANDINGS_R[[#This Row],[Team]]</f>
        <v>$150 Draft Champions Jan 21 1:00 pm Lg.3613Lyin' Eyes</v>
      </c>
    </row>
    <row r="2058" spans="1:7" x14ac:dyDescent="0.25">
      <c r="A2058">
        <v>60</v>
      </c>
      <c r="B2058" t="s">
        <v>2110</v>
      </c>
      <c r="C2058" t="s">
        <v>2108</v>
      </c>
      <c r="D2058">
        <v>1129</v>
      </c>
      <c r="E2058">
        <v>2851</v>
      </c>
      <c r="F2058">
        <f t="shared" si="32"/>
        <v>1</v>
      </c>
      <c r="G2058" t="str">
        <f>STANDINGS_R[[#This Row],[League]]&amp;STANDINGS_R[[#This Row],[Team]]</f>
        <v>$150 Draft Champions Jan 22 1:00 pm Lg.3614Jersey Hitmen</v>
      </c>
    </row>
    <row r="2059" spans="1:7" x14ac:dyDescent="0.25">
      <c r="A2059">
        <v>133</v>
      </c>
      <c r="B2059" t="s">
        <v>1844</v>
      </c>
      <c r="C2059" t="s">
        <v>2108</v>
      </c>
      <c r="D2059">
        <v>1106</v>
      </c>
      <c r="E2059">
        <v>2778.5</v>
      </c>
      <c r="F2059">
        <f t="shared" si="32"/>
        <v>2</v>
      </c>
      <c r="G2059" t="str">
        <f>STANDINGS_R[[#This Row],[League]]&amp;STANDINGS_R[[#This Row],[Team]]</f>
        <v>$150 Draft Champions Jan 22 1:00 pm Lg.3614SB Nation Royals Review</v>
      </c>
    </row>
    <row r="2060" spans="1:7" x14ac:dyDescent="0.25">
      <c r="A2060">
        <v>312</v>
      </c>
      <c r="B2060" t="s">
        <v>118</v>
      </c>
      <c r="C2060" t="s">
        <v>2108</v>
      </c>
      <c r="D2060">
        <v>1076</v>
      </c>
      <c r="E2060">
        <v>2596.5</v>
      </c>
      <c r="F2060">
        <f t="shared" si="32"/>
        <v>3</v>
      </c>
      <c r="G2060" t="str">
        <f>STANDINGS_R[[#This Row],[League]]&amp;STANDINGS_R[[#This Row],[Team]]</f>
        <v>$150 Draft Champions Jan 22 1:00 pm Lg.3614Bronx Yankees (DC6)</v>
      </c>
    </row>
    <row r="2061" spans="1:7" x14ac:dyDescent="0.25">
      <c r="A2061">
        <v>1011</v>
      </c>
      <c r="B2061" t="s">
        <v>726</v>
      </c>
      <c r="C2061" t="s">
        <v>2108</v>
      </c>
      <c r="D2061">
        <v>1015</v>
      </c>
      <c r="E2061">
        <v>1901.5</v>
      </c>
      <c r="F2061">
        <f t="shared" si="32"/>
        <v>4</v>
      </c>
      <c r="G2061" t="str">
        <f>STANDINGS_R[[#This Row],[League]]&amp;STANDINGS_R[[#This Row],[Team]]</f>
        <v>$150 Draft Champions Jan 22 1:00 pm Lg.3614Team Warner</v>
      </c>
    </row>
    <row r="2062" spans="1:7" x14ac:dyDescent="0.25">
      <c r="A2062">
        <v>1185</v>
      </c>
      <c r="B2062" t="s">
        <v>19</v>
      </c>
      <c r="C2062" t="s">
        <v>2108</v>
      </c>
      <c r="D2062">
        <v>1002</v>
      </c>
      <c r="E2062">
        <v>1725.5</v>
      </c>
      <c r="F2062">
        <f t="shared" si="32"/>
        <v>5</v>
      </c>
      <c r="G2062" t="str">
        <f>STANDINGS_R[[#This Row],[League]]&amp;STANDINGS_R[[#This Row],[Team]]</f>
        <v>$150 Draft Champions Jan 22 1:00 pm Lg.3614One Eyed Jack</v>
      </c>
    </row>
    <row r="2063" spans="1:7" x14ac:dyDescent="0.25">
      <c r="A2063">
        <v>1282</v>
      </c>
      <c r="B2063" t="s">
        <v>2116</v>
      </c>
      <c r="C2063" t="s">
        <v>2108</v>
      </c>
      <c r="D2063">
        <v>995</v>
      </c>
      <c r="E2063">
        <v>1625</v>
      </c>
      <c r="F2063">
        <f t="shared" si="32"/>
        <v>6</v>
      </c>
      <c r="G2063" t="str">
        <f>STANDINGS_R[[#This Row],[League]]&amp;STANDINGS_R[[#This Row],[Team]]</f>
        <v>$150 Draft Champions Jan 22 1:00 pm Lg.3614Kiss My El Chapo</v>
      </c>
    </row>
    <row r="2064" spans="1:7" x14ac:dyDescent="0.25">
      <c r="A2064">
        <v>1888</v>
      </c>
      <c r="B2064" t="s">
        <v>2111</v>
      </c>
      <c r="C2064" t="s">
        <v>2108</v>
      </c>
      <c r="D2064">
        <v>950</v>
      </c>
      <c r="E2064">
        <v>1025.5</v>
      </c>
      <c r="F2064">
        <f t="shared" si="32"/>
        <v>7</v>
      </c>
      <c r="G2064" t="str">
        <f>STANDINGS_R[[#This Row],[League]]&amp;STANDINGS_R[[#This Row],[Team]]</f>
        <v>$150 Draft Champions Jan 22 1:00 pm Lg.3614LUNKERS SD1</v>
      </c>
    </row>
    <row r="2065" spans="1:7" x14ac:dyDescent="0.25">
      <c r="A2065">
        <v>1966</v>
      </c>
      <c r="B2065" t="s">
        <v>391</v>
      </c>
      <c r="C2065" t="s">
        <v>2108</v>
      </c>
      <c r="D2065">
        <v>944</v>
      </c>
      <c r="E2065">
        <v>953.5</v>
      </c>
      <c r="F2065">
        <f t="shared" si="32"/>
        <v>8</v>
      </c>
      <c r="G2065" t="str">
        <f>STANDINGS_R[[#This Row],[League]]&amp;STANDINGS_R[[#This Row],[Team]]</f>
        <v>$150 Draft Champions Jan 22 1:00 pm Lg.3614Uski3</v>
      </c>
    </row>
    <row r="2066" spans="1:7" x14ac:dyDescent="0.25">
      <c r="A2066">
        <v>1971</v>
      </c>
      <c r="B2066" t="s">
        <v>2107</v>
      </c>
      <c r="C2066" t="s">
        <v>2108</v>
      </c>
      <c r="D2066">
        <v>943</v>
      </c>
      <c r="E2066">
        <v>937.5</v>
      </c>
      <c r="F2066">
        <f t="shared" si="32"/>
        <v>9</v>
      </c>
      <c r="G2066" t="str">
        <f>STANDINGS_R[[#This Row],[League]]&amp;STANDINGS_R[[#This Row],[Team]]</f>
        <v>$150 Draft Champions Jan 22 1:00 pm Lg.3614Ju-Ju's Juggernauts</v>
      </c>
    </row>
    <row r="2067" spans="1:7" x14ac:dyDescent="0.25">
      <c r="A2067">
        <v>2065</v>
      </c>
      <c r="B2067" t="s">
        <v>2113</v>
      </c>
      <c r="C2067" t="s">
        <v>2108</v>
      </c>
      <c r="D2067">
        <v>936</v>
      </c>
      <c r="E2067">
        <v>848.5</v>
      </c>
      <c r="F2067">
        <f t="shared" si="32"/>
        <v>10</v>
      </c>
      <c r="G2067" t="str">
        <f>STANDINGS_R[[#This Row],[League]]&amp;STANDINGS_R[[#This Row],[Team]]</f>
        <v>$150 Draft Champions Jan 22 1:00 pm Lg.3614Royale with Cheese</v>
      </c>
    </row>
    <row r="2068" spans="1:7" x14ac:dyDescent="0.25">
      <c r="A2068">
        <v>2201</v>
      </c>
      <c r="B2068" t="s">
        <v>2112</v>
      </c>
      <c r="C2068" t="s">
        <v>2108</v>
      </c>
      <c r="D2068">
        <v>922</v>
      </c>
      <c r="E2068">
        <v>707</v>
      </c>
      <c r="F2068">
        <f t="shared" si="32"/>
        <v>11</v>
      </c>
      <c r="G2068" t="str">
        <f>STANDINGS_R[[#This Row],[League]]&amp;STANDINGS_R[[#This Row],[Team]]</f>
        <v>$150 Draft Champions Jan 22 1:00 pm Lg.3614Big Swifty</v>
      </c>
    </row>
    <row r="2069" spans="1:7" x14ac:dyDescent="0.25">
      <c r="A2069">
        <v>2357</v>
      </c>
      <c r="B2069" t="s">
        <v>2109</v>
      </c>
      <c r="C2069" t="s">
        <v>2108</v>
      </c>
      <c r="D2069">
        <v>907</v>
      </c>
      <c r="E2069">
        <v>549.5</v>
      </c>
      <c r="F2069">
        <f t="shared" si="32"/>
        <v>12</v>
      </c>
      <c r="G2069" t="str">
        <f>STANDINGS_R[[#This Row],[League]]&amp;STANDINGS_R[[#This Row],[Team]]</f>
        <v>$150 Draft Champions Jan 22 1:00 pm Lg.36142016 WarmBeer ColdFood 1st</v>
      </c>
    </row>
    <row r="2070" spans="1:7" x14ac:dyDescent="0.25">
      <c r="A2070">
        <v>2693</v>
      </c>
      <c r="B2070" t="s">
        <v>2117</v>
      </c>
      <c r="C2070" t="s">
        <v>2108</v>
      </c>
      <c r="D2070">
        <v>854</v>
      </c>
      <c r="E2070">
        <v>219.5</v>
      </c>
      <c r="F2070">
        <f t="shared" si="32"/>
        <v>13</v>
      </c>
      <c r="G2070" t="str">
        <f>STANDINGS_R[[#This Row],[League]]&amp;STANDINGS_R[[#This Row],[Team]]</f>
        <v>$150 Draft Champions Jan 22 1:00 pm Lg.3614Relaxed Brain</v>
      </c>
    </row>
    <row r="2071" spans="1:7" x14ac:dyDescent="0.25">
      <c r="A2071">
        <v>2743</v>
      </c>
      <c r="B2071" t="s">
        <v>2115</v>
      </c>
      <c r="C2071" t="s">
        <v>2108</v>
      </c>
      <c r="D2071">
        <v>841</v>
      </c>
      <c r="E2071">
        <v>170</v>
      </c>
      <c r="F2071">
        <f t="shared" si="32"/>
        <v>14</v>
      </c>
      <c r="G2071" t="str">
        <f>STANDINGS_R[[#This Row],[League]]&amp;STANDINGS_R[[#This Row],[Team]]</f>
        <v>$150 Draft Champions Jan 22 1:00 pm Lg.3614Yak Attack 16</v>
      </c>
    </row>
    <row r="2072" spans="1:7" x14ac:dyDescent="0.25">
      <c r="A2072">
        <v>2763</v>
      </c>
      <c r="B2072" t="s">
        <v>2114</v>
      </c>
      <c r="C2072" t="s">
        <v>2108</v>
      </c>
      <c r="D2072">
        <v>834</v>
      </c>
      <c r="E2072">
        <v>148.5</v>
      </c>
      <c r="F2072">
        <f t="shared" si="32"/>
        <v>15</v>
      </c>
      <c r="G2072" t="str">
        <f>STANDINGS_R[[#This Row],[League]]&amp;STANDINGS_R[[#This Row],[Team]]</f>
        <v>$150 Draft Champions Jan 22 1:00 pm Lg.3614Off the Head Homers</v>
      </c>
    </row>
    <row r="2073" spans="1:7" x14ac:dyDescent="0.25">
      <c r="A2073">
        <v>191</v>
      </c>
      <c r="B2073" t="s">
        <v>402</v>
      </c>
      <c r="C2073" t="s">
        <v>2119</v>
      </c>
      <c r="D2073">
        <v>1095</v>
      </c>
      <c r="E2073">
        <v>2721</v>
      </c>
      <c r="F2073">
        <f t="shared" si="32"/>
        <v>1</v>
      </c>
      <c r="G2073" t="str">
        <f>STANDINGS_R[[#This Row],[League]]&amp;STANDINGS_R[[#This Row],[Team]]</f>
        <v>$150 Draft Champions Jan 23 1:00 pm Lg.3616Team Leonard</v>
      </c>
    </row>
    <row r="2074" spans="1:7" x14ac:dyDescent="0.25">
      <c r="A2074">
        <v>275</v>
      </c>
      <c r="B2074" t="s">
        <v>2125</v>
      </c>
      <c r="C2074" t="s">
        <v>2119</v>
      </c>
      <c r="D2074">
        <v>1082</v>
      </c>
      <c r="E2074">
        <v>2638</v>
      </c>
      <c r="F2074">
        <f t="shared" si="32"/>
        <v>2</v>
      </c>
      <c r="G2074" t="str">
        <f>STANDINGS_R[[#This Row],[League]]&amp;STANDINGS_R[[#This Row],[Team]]</f>
        <v>$150 Draft Champions Jan 23 1:00 pm Lg.3616Sil E. Gewsez</v>
      </c>
    </row>
    <row r="2075" spans="1:7" x14ac:dyDescent="0.25">
      <c r="A2075">
        <v>746</v>
      </c>
      <c r="B2075" t="s">
        <v>202</v>
      </c>
      <c r="C2075" t="s">
        <v>2119</v>
      </c>
      <c r="D2075">
        <v>1034</v>
      </c>
      <c r="E2075">
        <v>2166.5</v>
      </c>
      <c r="F2075">
        <f t="shared" si="32"/>
        <v>3</v>
      </c>
      <c r="G2075" t="str">
        <f>STANDINGS_R[[#This Row],[League]]&amp;STANDINGS_R[[#This Row],[Team]]</f>
        <v>$150 Draft Champions Jan 23 1:00 pm Lg.3616One for the Dagger</v>
      </c>
    </row>
    <row r="2076" spans="1:7" x14ac:dyDescent="0.25">
      <c r="A2076">
        <v>881</v>
      </c>
      <c r="B2076" t="s">
        <v>2120</v>
      </c>
      <c r="C2076" t="s">
        <v>2119</v>
      </c>
      <c r="D2076">
        <v>1024</v>
      </c>
      <c r="E2076">
        <v>2031</v>
      </c>
      <c r="F2076">
        <f t="shared" si="32"/>
        <v>4</v>
      </c>
      <c r="G2076" t="str">
        <f>STANDINGS_R[[#This Row],[League]]&amp;STANDINGS_R[[#This Row],[Team]]</f>
        <v>$150 Draft Champions Jan 23 1:00 pm Lg.3616RotoGut DC I</v>
      </c>
    </row>
    <row r="2077" spans="1:7" x14ac:dyDescent="0.25">
      <c r="A2077">
        <v>1013</v>
      </c>
      <c r="B2077" t="s">
        <v>2124</v>
      </c>
      <c r="C2077" t="s">
        <v>2119</v>
      </c>
      <c r="D2077">
        <v>1015</v>
      </c>
      <c r="E2077">
        <v>1901.5</v>
      </c>
      <c r="F2077">
        <f t="shared" si="32"/>
        <v>5</v>
      </c>
      <c r="G2077" t="str">
        <f>STANDINGS_R[[#This Row],[League]]&amp;STANDINGS_R[[#This Row],[Team]]</f>
        <v>$150 Draft Champions Jan 23 1:00 pm Lg.3616The Incredibles 2</v>
      </c>
    </row>
    <row r="2078" spans="1:7" x14ac:dyDescent="0.25">
      <c r="A2078">
        <v>1325</v>
      </c>
      <c r="B2078" t="s">
        <v>2127</v>
      </c>
      <c r="C2078" t="s">
        <v>2119</v>
      </c>
      <c r="D2078">
        <v>992</v>
      </c>
      <c r="E2078">
        <v>1578</v>
      </c>
      <c r="F2078">
        <f t="shared" si="32"/>
        <v>6</v>
      </c>
      <c r="G2078" t="str">
        <f>STANDINGS_R[[#This Row],[League]]&amp;STANDINGS_R[[#This Row],[Team]]</f>
        <v>$150 Draft Champions Jan 23 1:00 pm Lg.36161.21 Gigawatts</v>
      </c>
    </row>
    <row r="2079" spans="1:7" x14ac:dyDescent="0.25">
      <c r="A2079">
        <v>1441</v>
      </c>
      <c r="B2079" t="s">
        <v>2126</v>
      </c>
      <c r="C2079" t="s">
        <v>2119</v>
      </c>
      <c r="D2079">
        <v>984</v>
      </c>
      <c r="E2079">
        <v>1463</v>
      </c>
      <c r="F2079">
        <f t="shared" si="32"/>
        <v>7</v>
      </c>
      <c r="G2079" t="str">
        <f>STANDINGS_R[[#This Row],[League]]&amp;STANDINGS_R[[#This Row],[Team]]</f>
        <v>$150 Draft Champions Jan 23 1:00 pm Lg.3616Cecil Fielder's Ass</v>
      </c>
    </row>
    <row r="2080" spans="1:7" x14ac:dyDescent="0.25">
      <c r="A2080">
        <v>1482</v>
      </c>
      <c r="B2080" t="s">
        <v>2121</v>
      </c>
      <c r="C2080" t="s">
        <v>2119</v>
      </c>
      <c r="D2080">
        <v>982</v>
      </c>
      <c r="E2080">
        <v>1433.5</v>
      </c>
      <c r="F2080">
        <f t="shared" si="32"/>
        <v>8</v>
      </c>
      <c r="G2080" t="str">
        <f>STANDINGS_R[[#This Row],[League]]&amp;STANDINGS_R[[#This Row],[Team]]</f>
        <v>$150 Draft Champions Jan 23 1:00 pm Lg.3616THE BAT PACK</v>
      </c>
    </row>
    <row r="2081" spans="1:7" x14ac:dyDescent="0.25">
      <c r="A2081">
        <v>1715</v>
      </c>
      <c r="B2081" t="s">
        <v>249</v>
      </c>
      <c r="C2081" t="s">
        <v>2119</v>
      </c>
      <c r="D2081">
        <v>964</v>
      </c>
      <c r="E2081">
        <v>1196</v>
      </c>
      <c r="F2081">
        <f t="shared" si="32"/>
        <v>9</v>
      </c>
      <c r="G2081" t="str">
        <f>STANDINGS_R[[#This Row],[League]]&amp;STANDINGS_R[[#This Row],[Team]]</f>
        <v>$150 Draft Champions Jan 23 1:00 pm Lg.3616OC Wolverines</v>
      </c>
    </row>
    <row r="2082" spans="1:7" x14ac:dyDescent="0.25">
      <c r="A2082">
        <v>1776</v>
      </c>
      <c r="B2082" t="s">
        <v>2123</v>
      </c>
      <c r="C2082" t="s">
        <v>2119</v>
      </c>
      <c r="D2082">
        <v>959</v>
      </c>
      <c r="E2082">
        <v>1132.5</v>
      </c>
      <c r="F2082">
        <f t="shared" si="32"/>
        <v>10</v>
      </c>
      <c r="G2082" t="str">
        <f>STANDINGS_R[[#This Row],[League]]&amp;STANDINGS_R[[#This Row],[Team]]</f>
        <v>$150 Draft Champions Jan 23 1:00 pm Lg.3616Luck Dynasty</v>
      </c>
    </row>
    <row r="2083" spans="1:7" x14ac:dyDescent="0.25">
      <c r="A2083">
        <v>1876</v>
      </c>
      <c r="B2083" t="s">
        <v>130</v>
      </c>
      <c r="C2083" t="s">
        <v>2119</v>
      </c>
      <c r="D2083">
        <v>951</v>
      </c>
      <c r="E2083">
        <v>1035.5</v>
      </c>
      <c r="F2083">
        <f t="shared" si="32"/>
        <v>11</v>
      </c>
      <c r="G2083" t="str">
        <f>STANDINGS_R[[#This Row],[League]]&amp;STANDINGS_R[[#This Row],[Team]]</f>
        <v>$150 Draft Champions Jan 23 1:00 pm Lg.3616PTPers</v>
      </c>
    </row>
    <row r="2084" spans="1:7" x14ac:dyDescent="0.25">
      <c r="A2084">
        <v>2196</v>
      </c>
      <c r="B2084" t="s">
        <v>2122</v>
      </c>
      <c r="C2084" t="s">
        <v>2119</v>
      </c>
      <c r="D2084">
        <v>923</v>
      </c>
      <c r="E2084">
        <v>717</v>
      </c>
      <c r="F2084">
        <f t="shared" si="32"/>
        <v>12</v>
      </c>
      <c r="G2084" t="str">
        <f>STANDINGS_R[[#This Row],[League]]&amp;STANDINGS_R[[#This Row],[Team]]</f>
        <v>$150 Draft Champions Jan 23 1:00 pm Lg.3616Lets go!</v>
      </c>
    </row>
    <row r="2085" spans="1:7" x14ac:dyDescent="0.25">
      <c r="A2085">
        <v>2405</v>
      </c>
      <c r="B2085" t="s">
        <v>584</v>
      </c>
      <c r="C2085" t="s">
        <v>2119</v>
      </c>
      <c r="D2085">
        <v>901</v>
      </c>
      <c r="E2085">
        <v>508</v>
      </c>
      <c r="F2085">
        <f t="shared" si="32"/>
        <v>13</v>
      </c>
      <c r="G2085" t="str">
        <f>STANDINGS_R[[#This Row],[League]]&amp;STANDINGS_R[[#This Row],[Team]]</f>
        <v>$150 Draft Champions Jan 23 1:00 pm Lg.3616Team Hughes</v>
      </c>
    </row>
    <row r="2086" spans="1:7" x14ac:dyDescent="0.25">
      <c r="A2086">
        <v>2627</v>
      </c>
      <c r="B2086" t="s">
        <v>2128</v>
      </c>
      <c r="C2086" t="s">
        <v>2119</v>
      </c>
      <c r="D2086">
        <v>867</v>
      </c>
      <c r="E2086">
        <v>283</v>
      </c>
      <c r="F2086">
        <f t="shared" si="32"/>
        <v>14</v>
      </c>
      <c r="G2086" t="str">
        <f>STANDINGS_R[[#This Row],[League]]&amp;STANDINGS_R[[#This Row],[Team]]</f>
        <v>$150 Draft Champions Jan 23 1:00 pm Lg.3616DKS Reds</v>
      </c>
    </row>
    <row r="2087" spans="1:7" x14ac:dyDescent="0.25">
      <c r="A2087">
        <v>2889</v>
      </c>
      <c r="B2087" t="s">
        <v>2118</v>
      </c>
      <c r="C2087" t="s">
        <v>2119</v>
      </c>
      <c r="D2087">
        <v>740</v>
      </c>
      <c r="E2087">
        <v>23</v>
      </c>
      <c r="F2087">
        <f t="shared" si="32"/>
        <v>15</v>
      </c>
      <c r="G2087" t="str">
        <f>STANDINGS_R[[#This Row],[League]]&amp;STANDINGS_R[[#This Row],[Team]]</f>
        <v>$150 Draft Champions Jan 23 1:00 pm Lg.3616Fred dont like Beachballs</v>
      </c>
    </row>
    <row r="2088" spans="1:7" x14ac:dyDescent="0.25">
      <c r="A2088">
        <v>35</v>
      </c>
      <c r="B2088" t="s">
        <v>302</v>
      </c>
      <c r="C2088" t="s">
        <v>2130</v>
      </c>
      <c r="D2088">
        <v>1140</v>
      </c>
      <c r="E2088">
        <v>2875</v>
      </c>
      <c r="F2088">
        <f t="shared" si="32"/>
        <v>1</v>
      </c>
      <c r="G2088" t="str">
        <f>STANDINGS_R[[#This Row],[League]]&amp;STANDINGS_R[[#This Row],[Team]]</f>
        <v>$150 Draft Champions Jan 24 1:00 pm Lg.3620Don Mattingly's Sideburns</v>
      </c>
    </row>
    <row r="2089" spans="1:7" x14ac:dyDescent="0.25">
      <c r="A2089">
        <v>141</v>
      </c>
      <c r="B2089" t="s">
        <v>2133</v>
      </c>
      <c r="C2089" t="s">
        <v>2130</v>
      </c>
      <c r="D2089">
        <v>1105</v>
      </c>
      <c r="E2089">
        <v>2772.5</v>
      </c>
      <c r="F2089">
        <f t="shared" si="32"/>
        <v>2</v>
      </c>
      <c r="G2089" t="str">
        <f>STANDINGS_R[[#This Row],[League]]&amp;STANDINGS_R[[#This Row],[Team]]</f>
        <v>$150 Draft Champions Jan 24 1:00 pm Lg.3620Vida's Blues no. 2</v>
      </c>
    </row>
    <row r="2090" spans="1:7" x14ac:dyDescent="0.25">
      <c r="A2090">
        <v>285</v>
      </c>
      <c r="B2090" t="s">
        <v>2134</v>
      </c>
      <c r="C2090" t="s">
        <v>2130</v>
      </c>
      <c r="D2090">
        <v>1080</v>
      </c>
      <c r="E2090">
        <v>2626</v>
      </c>
      <c r="F2090">
        <f t="shared" si="32"/>
        <v>3</v>
      </c>
      <c r="G2090" t="str">
        <f>STANDINGS_R[[#This Row],[League]]&amp;STANDINGS_R[[#This Row],[Team]]</f>
        <v>$150 Draft Champions Jan 24 1:00 pm Lg.3620Team Clarke - 3</v>
      </c>
    </row>
    <row r="2091" spans="1:7" x14ac:dyDescent="0.25">
      <c r="A2091">
        <v>363</v>
      </c>
      <c r="B2091" t="s">
        <v>2131</v>
      </c>
      <c r="C2091" t="s">
        <v>2130</v>
      </c>
      <c r="D2091">
        <v>1070</v>
      </c>
      <c r="E2091">
        <v>2548.5</v>
      </c>
      <c r="F2091">
        <f t="shared" si="32"/>
        <v>4</v>
      </c>
      <c r="G2091" t="str">
        <f>STANDINGS_R[[#This Row],[League]]&amp;STANDINGS_R[[#This Row],[Team]]</f>
        <v>$150 Draft Champions Jan 24 1:00 pm Lg.3620JSK Rockers</v>
      </c>
    </row>
    <row r="2092" spans="1:7" x14ac:dyDescent="0.25">
      <c r="A2092">
        <v>423</v>
      </c>
      <c r="B2092" t="s">
        <v>19</v>
      </c>
      <c r="C2092" t="s">
        <v>2130</v>
      </c>
      <c r="D2092">
        <v>1064</v>
      </c>
      <c r="E2092">
        <v>2489.5</v>
      </c>
      <c r="F2092">
        <f t="shared" si="32"/>
        <v>5</v>
      </c>
      <c r="G2092" t="str">
        <f>STANDINGS_R[[#This Row],[League]]&amp;STANDINGS_R[[#This Row],[Team]]</f>
        <v>$150 Draft Champions Jan 24 1:00 pm Lg.3620One Eyed Jack</v>
      </c>
    </row>
    <row r="2093" spans="1:7" x14ac:dyDescent="0.25">
      <c r="A2093">
        <v>670</v>
      </c>
      <c r="B2093" t="s">
        <v>2129</v>
      </c>
      <c r="C2093" t="s">
        <v>2130</v>
      </c>
      <c r="D2093">
        <v>1040</v>
      </c>
      <c r="E2093">
        <v>2249</v>
      </c>
      <c r="F2093">
        <f t="shared" si="32"/>
        <v>6</v>
      </c>
      <c r="G2093" t="str">
        <f>STANDINGS_R[[#This Row],[League]]&amp;STANDINGS_R[[#This Row],[Team]]</f>
        <v>$150 Draft Champions Jan 24 1:00 pm Lg.3620Trout's Misfits</v>
      </c>
    </row>
    <row r="2094" spans="1:7" x14ac:dyDescent="0.25">
      <c r="A2094">
        <v>784</v>
      </c>
      <c r="B2094" t="s">
        <v>300</v>
      </c>
      <c r="C2094" t="s">
        <v>2130</v>
      </c>
      <c r="D2094">
        <v>1031</v>
      </c>
      <c r="E2094">
        <v>2124</v>
      </c>
      <c r="F2094">
        <f t="shared" si="32"/>
        <v>7</v>
      </c>
      <c r="G2094" t="str">
        <f>STANDINGS_R[[#This Row],[League]]&amp;STANDINGS_R[[#This Row],[Team]]</f>
        <v>$150 Draft Champions Jan 24 1:00 pm Lg.3620Farm Animal of War</v>
      </c>
    </row>
    <row r="2095" spans="1:7" x14ac:dyDescent="0.25">
      <c r="A2095">
        <v>1621</v>
      </c>
      <c r="B2095" t="s">
        <v>533</v>
      </c>
      <c r="C2095" t="s">
        <v>2130</v>
      </c>
      <c r="D2095">
        <v>972</v>
      </c>
      <c r="E2095">
        <v>1288</v>
      </c>
      <c r="F2095">
        <f t="shared" si="32"/>
        <v>8</v>
      </c>
      <c r="G2095" t="str">
        <f>STANDINGS_R[[#This Row],[League]]&amp;STANDINGS_R[[#This Row],[Team]]</f>
        <v>$150 Draft Champions Jan 24 1:00 pm Lg.3620Funnies2</v>
      </c>
    </row>
    <row r="2096" spans="1:7" x14ac:dyDescent="0.25">
      <c r="A2096">
        <v>1921</v>
      </c>
      <c r="B2096" t="s">
        <v>2132</v>
      </c>
      <c r="C2096" t="s">
        <v>2130</v>
      </c>
      <c r="D2096">
        <v>947</v>
      </c>
      <c r="E2096">
        <v>990.5</v>
      </c>
      <c r="F2096">
        <f t="shared" si="32"/>
        <v>9</v>
      </c>
      <c r="G2096" t="str">
        <f>STANDINGS_R[[#This Row],[League]]&amp;STANDINGS_R[[#This Row],[Team]]</f>
        <v>$150 Draft Champions Jan 24 1:00 pm Lg.3620Radical 3-4</v>
      </c>
    </row>
    <row r="2097" spans="1:7" x14ac:dyDescent="0.25">
      <c r="A2097">
        <v>1935</v>
      </c>
      <c r="B2097" t="s">
        <v>22</v>
      </c>
      <c r="C2097" t="s">
        <v>2130</v>
      </c>
      <c r="D2097">
        <v>946</v>
      </c>
      <c r="E2097">
        <v>979</v>
      </c>
      <c r="F2097">
        <f t="shared" si="32"/>
        <v>10</v>
      </c>
      <c r="G2097" t="str">
        <f>STANDINGS_R[[#This Row],[League]]&amp;STANDINGS_R[[#This Row],[Team]]</f>
        <v>$150 Draft Champions Jan 24 1:00 pm Lg.3620Rube Nation</v>
      </c>
    </row>
    <row r="2098" spans="1:7" x14ac:dyDescent="0.25">
      <c r="A2098">
        <v>1952</v>
      </c>
      <c r="B2098" t="s">
        <v>529</v>
      </c>
      <c r="C2098" t="s">
        <v>2130</v>
      </c>
      <c r="D2098">
        <v>944</v>
      </c>
      <c r="E2098">
        <v>953.5</v>
      </c>
      <c r="F2098">
        <f t="shared" si="32"/>
        <v>11</v>
      </c>
      <c r="G2098" t="str">
        <f>STANDINGS_R[[#This Row],[League]]&amp;STANDINGS_R[[#This Row],[Team]]</f>
        <v>$150 Draft Champions Jan 24 1:00 pm Lg.3620Campbell Toe</v>
      </c>
    </row>
    <row r="2099" spans="1:7" x14ac:dyDescent="0.25">
      <c r="A2099">
        <v>2207</v>
      </c>
      <c r="B2099" t="s">
        <v>89</v>
      </c>
      <c r="C2099" t="s">
        <v>2130</v>
      </c>
      <c r="D2099">
        <v>922</v>
      </c>
      <c r="E2099">
        <v>707</v>
      </c>
      <c r="F2099">
        <f t="shared" si="32"/>
        <v>12</v>
      </c>
      <c r="G2099" t="str">
        <f>STANDINGS_R[[#This Row],[League]]&amp;STANDINGS_R[[#This Row],[Team]]</f>
        <v>$150 Draft Champions Jan 24 1:00 pm Lg.3620Springfield Homers</v>
      </c>
    </row>
    <row r="2100" spans="1:7" x14ac:dyDescent="0.25">
      <c r="A2100">
        <v>2389</v>
      </c>
      <c r="B2100" t="s">
        <v>2136</v>
      </c>
      <c r="C2100" t="s">
        <v>2130</v>
      </c>
      <c r="D2100">
        <v>903</v>
      </c>
      <c r="E2100">
        <v>520.5</v>
      </c>
      <c r="F2100">
        <f t="shared" si="32"/>
        <v>13</v>
      </c>
      <c r="G2100" t="str">
        <f>STANDINGS_R[[#This Row],[League]]&amp;STANDINGS_R[[#This Row],[Team]]</f>
        <v>$150 Draft Champions Jan 24 1:00 pm Lg.36201899 CLEVELAND SPIDERS</v>
      </c>
    </row>
    <row r="2101" spans="1:7" x14ac:dyDescent="0.25">
      <c r="A2101">
        <v>2624</v>
      </c>
      <c r="B2101" t="s">
        <v>107</v>
      </c>
      <c r="C2101" t="s">
        <v>2130</v>
      </c>
      <c r="D2101">
        <v>868</v>
      </c>
      <c r="E2101">
        <v>290.5</v>
      </c>
      <c r="F2101">
        <f t="shared" si="32"/>
        <v>14</v>
      </c>
      <c r="G2101" t="str">
        <f>STANDINGS_R[[#This Row],[League]]&amp;STANDINGS_R[[#This Row],[Team]]</f>
        <v>$150 Draft Champions Jan 24 1:00 pm Lg.3620Team Scott</v>
      </c>
    </row>
    <row r="2102" spans="1:7" x14ac:dyDescent="0.25">
      <c r="A2102">
        <v>2740</v>
      </c>
      <c r="B2102" t="s">
        <v>2135</v>
      </c>
      <c r="C2102" t="s">
        <v>2130</v>
      </c>
      <c r="D2102">
        <v>842</v>
      </c>
      <c r="E2102">
        <v>172.5</v>
      </c>
      <c r="F2102">
        <f t="shared" si="32"/>
        <v>15</v>
      </c>
      <c r="G2102" t="str">
        <f>STANDINGS_R[[#This Row],[League]]&amp;STANDINGS_R[[#This Row],[Team]]</f>
        <v>$150 Draft Champions Jan 24 1:00 pm Lg.3620HOOKSLIDE</v>
      </c>
    </row>
    <row r="2103" spans="1:7" x14ac:dyDescent="0.25">
      <c r="A2103">
        <v>25</v>
      </c>
      <c r="B2103" t="s">
        <v>2139</v>
      </c>
      <c r="C2103" t="s">
        <v>2138</v>
      </c>
      <c r="D2103">
        <v>1148</v>
      </c>
      <c r="E2103">
        <v>2885.5</v>
      </c>
      <c r="F2103">
        <f t="shared" si="32"/>
        <v>1</v>
      </c>
      <c r="G2103" t="str">
        <f>STANDINGS_R[[#This Row],[League]]&amp;STANDINGS_R[[#This Row],[Team]]</f>
        <v>$150 Draft Champions Jan 24 1:00 pm Lg.3622CocoCrispies</v>
      </c>
    </row>
    <row r="2104" spans="1:7" x14ac:dyDescent="0.25">
      <c r="A2104">
        <v>393</v>
      </c>
      <c r="B2104" t="s">
        <v>2141</v>
      </c>
      <c r="C2104" t="s">
        <v>2138</v>
      </c>
      <c r="D2104">
        <v>1066</v>
      </c>
      <c r="E2104">
        <v>2512.5</v>
      </c>
      <c r="F2104">
        <f t="shared" si="32"/>
        <v>2</v>
      </c>
      <c r="G2104" t="str">
        <f>STANDINGS_R[[#This Row],[League]]&amp;STANDINGS_R[[#This Row],[Team]]</f>
        <v>$150 Draft Champions Jan 24 1:00 pm Lg.3622Colt 45</v>
      </c>
    </row>
    <row r="2105" spans="1:7" x14ac:dyDescent="0.25">
      <c r="A2105">
        <v>643</v>
      </c>
      <c r="B2105" t="s">
        <v>353</v>
      </c>
      <c r="C2105" t="s">
        <v>2138</v>
      </c>
      <c r="D2105">
        <v>1041</v>
      </c>
      <c r="E2105">
        <v>2265</v>
      </c>
      <c r="F2105">
        <f t="shared" si="32"/>
        <v>3</v>
      </c>
      <c r="G2105" t="str">
        <f>STANDINGS_R[[#This Row],[League]]&amp;STANDINGS_R[[#This Row],[Team]]</f>
        <v>$150 Draft Champions Jan 24 1:00 pm Lg.3622Jimpat</v>
      </c>
    </row>
    <row r="2106" spans="1:7" x14ac:dyDescent="0.25">
      <c r="A2106">
        <v>822</v>
      </c>
      <c r="B2106" t="s">
        <v>2143</v>
      </c>
      <c r="C2106" t="s">
        <v>2138</v>
      </c>
      <c r="D2106">
        <v>1028</v>
      </c>
      <c r="E2106">
        <v>2091</v>
      </c>
      <c r="F2106">
        <f t="shared" si="32"/>
        <v>4</v>
      </c>
      <c r="G2106" t="str">
        <f>STANDINGS_R[[#This Row],[League]]&amp;STANDINGS_R[[#This Row],[Team]]</f>
        <v>$150 Draft Champions Jan 24 1:00 pm Lg.3622Space Pants</v>
      </c>
    </row>
    <row r="2107" spans="1:7" x14ac:dyDescent="0.25">
      <c r="A2107">
        <v>963</v>
      </c>
      <c r="B2107" t="s">
        <v>469</v>
      </c>
      <c r="C2107" t="s">
        <v>2138</v>
      </c>
      <c r="D2107">
        <v>1018</v>
      </c>
      <c r="E2107">
        <v>1948</v>
      </c>
      <c r="F2107">
        <f t="shared" si="32"/>
        <v>5</v>
      </c>
      <c r="G2107" t="str">
        <f>STANDINGS_R[[#This Row],[League]]&amp;STANDINGS_R[[#This Row],[Team]]</f>
        <v>$150 Draft Champions Jan 24 1:00 pm Lg.3622Poopy Tooth 5</v>
      </c>
    </row>
    <row r="2108" spans="1:7" x14ac:dyDescent="0.25">
      <c r="A2108">
        <v>982</v>
      </c>
      <c r="B2108" t="s">
        <v>1466</v>
      </c>
      <c r="C2108" t="s">
        <v>2138</v>
      </c>
      <c r="D2108">
        <v>1017</v>
      </c>
      <c r="E2108">
        <v>1929.5</v>
      </c>
      <c r="F2108">
        <f t="shared" si="32"/>
        <v>6</v>
      </c>
      <c r="G2108" t="str">
        <f>STANDINGS_R[[#This Row],[League]]&amp;STANDINGS_R[[#This Row],[Team]]</f>
        <v>$150 Draft Champions Jan 24 1:00 pm Lg.3622Team Robbins</v>
      </c>
    </row>
    <row r="2109" spans="1:7" x14ac:dyDescent="0.25">
      <c r="A2109">
        <v>1010</v>
      </c>
      <c r="B2109" t="s">
        <v>16</v>
      </c>
      <c r="C2109" t="s">
        <v>2138</v>
      </c>
      <c r="D2109">
        <v>1015</v>
      </c>
      <c r="E2109">
        <v>1901.5</v>
      </c>
      <c r="F2109">
        <f t="shared" si="32"/>
        <v>7</v>
      </c>
      <c r="G2109" t="str">
        <f>STANDINGS_R[[#This Row],[League]]&amp;STANDINGS_R[[#This Row],[Team]]</f>
        <v>$150 Draft Champions Jan 24 1:00 pm Lg.3622Team Phan</v>
      </c>
    </row>
    <row r="2110" spans="1:7" x14ac:dyDescent="0.25">
      <c r="A2110">
        <v>1244</v>
      </c>
      <c r="B2110" t="s">
        <v>2146</v>
      </c>
      <c r="C2110" t="s">
        <v>2138</v>
      </c>
      <c r="D2110">
        <v>998</v>
      </c>
      <c r="E2110">
        <v>1666.5</v>
      </c>
      <c r="F2110">
        <f t="shared" si="32"/>
        <v>8</v>
      </c>
      <c r="G2110" t="str">
        <f>STANDINGS_R[[#This Row],[League]]&amp;STANDINGS_R[[#This Row],[Team]]</f>
        <v>$150 Draft Champions Jan 24 1:00 pm Lg.3622Immuno Cespedes</v>
      </c>
    </row>
    <row r="2111" spans="1:7" x14ac:dyDescent="0.25">
      <c r="A2111">
        <v>1342</v>
      </c>
      <c r="B2111" t="s">
        <v>2144</v>
      </c>
      <c r="C2111" t="s">
        <v>2138</v>
      </c>
      <c r="D2111">
        <v>991</v>
      </c>
      <c r="E2111">
        <v>1562</v>
      </c>
      <c r="F2111">
        <f t="shared" si="32"/>
        <v>9</v>
      </c>
      <c r="G2111" t="str">
        <f>STANDINGS_R[[#This Row],[League]]&amp;STANDINGS_R[[#This Row],[Team]]</f>
        <v>$150 Draft Champions Jan 24 1:00 pm Lg.3622Barbarians At The Yard</v>
      </c>
    </row>
    <row r="2112" spans="1:7" x14ac:dyDescent="0.25">
      <c r="A2112">
        <v>1431</v>
      </c>
      <c r="B2112" t="s">
        <v>2142</v>
      </c>
      <c r="C2112" t="s">
        <v>2138</v>
      </c>
      <c r="D2112">
        <v>985</v>
      </c>
      <c r="E2112">
        <v>1478.5</v>
      </c>
      <c r="F2112">
        <f t="shared" si="32"/>
        <v>10</v>
      </c>
      <c r="G2112" t="str">
        <f>STANDINGS_R[[#This Row],[League]]&amp;STANDINGS_R[[#This Row],[Team]]</f>
        <v>$150 Draft Champions Jan 24 1:00 pm Lg.3622Evil Knebel</v>
      </c>
    </row>
    <row r="2113" spans="1:7" x14ac:dyDescent="0.25">
      <c r="A2113">
        <v>1721</v>
      </c>
      <c r="B2113" t="s">
        <v>286</v>
      </c>
      <c r="C2113" t="s">
        <v>2138</v>
      </c>
      <c r="D2113">
        <v>964</v>
      </c>
      <c r="E2113">
        <v>1196</v>
      </c>
      <c r="F2113">
        <f t="shared" si="32"/>
        <v>11</v>
      </c>
      <c r="G2113" t="str">
        <f>STANDINGS_R[[#This Row],[League]]&amp;STANDINGS_R[[#This Row],[Team]]</f>
        <v>$150 Draft Champions Jan 24 1:00 pm Lg.3622Team Williams</v>
      </c>
    </row>
    <row r="2114" spans="1:7" x14ac:dyDescent="0.25">
      <c r="A2114">
        <v>1885</v>
      </c>
      <c r="B2114" t="s">
        <v>2137</v>
      </c>
      <c r="C2114" t="s">
        <v>2138</v>
      </c>
      <c r="D2114">
        <v>950</v>
      </c>
      <c r="E2114">
        <v>1025.5</v>
      </c>
      <c r="F2114">
        <f t="shared" si="32"/>
        <v>12</v>
      </c>
      <c r="G2114" t="str">
        <f>STANDINGS_R[[#This Row],[League]]&amp;STANDINGS_R[[#This Row],[Team]]</f>
        <v>$150 Draft Champions Jan 24 1:00 pm Lg.3622Habitual Line-Steppers</v>
      </c>
    </row>
    <row r="2115" spans="1:7" x14ac:dyDescent="0.25">
      <c r="A2115">
        <v>2696</v>
      </c>
      <c r="B2115" t="s">
        <v>2140</v>
      </c>
      <c r="C2115" t="s">
        <v>2138</v>
      </c>
      <c r="D2115">
        <v>853</v>
      </c>
      <c r="E2115">
        <v>215.5</v>
      </c>
      <c r="F2115">
        <f t="shared" ref="F2115:F2178" si="33">IF(C2115=C2114,F2114+1,1)</f>
        <v>13</v>
      </c>
      <c r="G2115" t="str">
        <f>STANDINGS_R[[#This Row],[League]]&amp;STANDINGS_R[[#This Row],[Team]]</f>
        <v>$150 Draft Champions Jan 24 1:00 pm Lg.3622Jobu's Heroes #3</v>
      </c>
    </row>
    <row r="2116" spans="1:7" x14ac:dyDescent="0.25">
      <c r="A2116">
        <v>2833</v>
      </c>
      <c r="B2116" t="s">
        <v>2145</v>
      </c>
      <c r="C2116" t="s">
        <v>2138</v>
      </c>
      <c r="D2116">
        <v>808</v>
      </c>
      <c r="E2116">
        <v>79.5</v>
      </c>
      <c r="F2116">
        <f t="shared" si="33"/>
        <v>14</v>
      </c>
      <c r="G2116" t="str">
        <f>STANDINGS_R[[#This Row],[League]]&amp;STANDINGS_R[[#This Row],[Team]]</f>
        <v>$150 Draft Champions Jan 24 1:00 pm Lg.3622Tulo-git 2 Quit</v>
      </c>
    </row>
    <row r="2117" spans="1:7" x14ac:dyDescent="0.25">
      <c r="A2117">
        <v>2899</v>
      </c>
      <c r="B2117" t="s">
        <v>212</v>
      </c>
      <c r="C2117" t="s">
        <v>2138</v>
      </c>
      <c r="D2117">
        <v>721</v>
      </c>
      <c r="E2117">
        <v>13</v>
      </c>
      <c r="F2117">
        <f t="shared" si="33"/>
        <v>15</v>
      </c>
      <c r="G2117" t="str">
        <f>STANDINGS_R[[#This Row],[League]]&amp;STANDINGS_R[[#This Row],[Team]]</f>
        <v>$150 Draft Champions Jan 24 1:00 pm Lg.3622Team kuhn</v>
      </c>
    </row>
    <row r="2118" spans="1:7" x14ac:dyDescent="0.25">
      <c r="A2118">
        <v>83</v>
      </c>
      <c r="B2118" t="s">
        <v>2156</v>
      </c>
      <c r="C2118" t="s">
        <v>2148</v>
      </c>
      <c r="D2118">
        <v>1118</v>
      </c>
      <c r="E2118">
        <v>2829</v>
      </c>
      <c r="F2118">
        <f t="shared" si="33"/>
        <v>1</v>
      </c>
      <c r="G2118" t="str">
        <f>STANDINGS_R[[#This Row],[League]]&amp;STANDINGS_R[[#This Row],[Team]]</f>
        <v>$150 Draft Champions Jan 25 1:00 pm Lg.3624Rizzo Springer Kluber</v>
      </c>
    </row>
    <row r="2119" spans="1:7" x14ac:dyDescent="0.25">
      <c r="A2119">
        <v>247</v>
      </c>
      <c r="B2119" t="s">
        <v>503</v>
      </c>
      <c r="C2119" t="s">
        <v>2148</v>
      </c>
      <c r="D2119">
        <v>1086</v>
      </c>
      <c r="E2119">
        <v>2663</v>
      </c>
      <c r="F2119">
        <f t="shared" si="33"/>
        <v>2</v>
      </c>
      <c r="G2119" t="str">
        <f>STANDINGS_R[[#This Row],[League]]&amp;STANDINGS_R[[#This Row],[Team]]</f>
        <v>$150 Draft Champions Jan 25 1:00 pm Lg.3624Cornbread Muffins</v>
      </c>
    </row>
    <row r="2120" spans="1:7" x14ac:dyDescent="0.25">
      <c r="A2120">
        <v>270</v>
      </c>
      <c r="B2120" t="s">
        <v>2159</v>
      </c>
      <c r="C2120" t="s">
        <v>2148</v>
      </c>
      <c r="D2120">
        <v>1082</v>
      </c>
      <c r="E2120">
        <v>2638</v>
      </c>
      <c r="F2120">
        <f t="shared" si="33"/>
        <v>3</v>
      </c>
      <c r="G2120" t="str">
        <f>STANDINGS_R[[#This Row],[League]]&amp;STANDINGS_R[[#This Row],[Team]]</f>
        <v>$150 Draft Champions Jan 25 1:00 pm Lg.3624Buehrle's Heater</v>
      </c>
    </row>
    <row r="2121" spans="1:7" x14ac:dyDescent="0.25">
      <c r="A2121">
        <v>669</v>
      </c>
      <c r="B2121" t="s">
        <v>2147</v>
      </c>
      <c r="C2121" t="s">
        <v>2148</v>
      </c>
      <c r="D2121">
        <v>1040</v>
      </c>
      <c r="E2121">
        <v>2249</v>
      </c>
      <c r="F2121">
        <f t="shared" si="33"/>
        <v>4</v>
      </c>
      <c r="G2121" t="str">
        <f>STANDINGS_R[[#This Row],[League]]&amp;STANDINGS_R[[#This Row],[Team]]</f>
        <v>$150 Draft Champions Jan 25 1:00 pm Lg.3624Timbers</v>
      </c>
    </row>
    <row r="2122" spans="1:7" x14ac:dyDescent="0.25">
      <c r="A2122">
        <v>795</v>
      </c>
      <c r="B2122" t="s">
        <v>2151</v>
      </c>
      <c r="C2122" t="s">
        <v>2148</v>
      </c>
      <c r="D2122">
        <v>1030</v>
      </c>
      <c r="E2122">
        <v>2117</v>
      </c>
      <c r="F2122">
        <f t="shared" si="33"/>
        <v>5</v>
      </c>
      <c r="G2122" t="str">
        <f>STANDINGS_R[[#This Row],[League]]&amp;STANDINGS_R[[#This Row],[Team]]</f>
        <v>$150 Draft Champions Jan 25 1:00 pm Lg.3624Jumpman</v>
      </c>
    </row>
    <row r="2123" spans="1:7" x14ac:dyDescent="0.25">
      <c r="A2123">
        <v>1042</v>
      </c>
      <c r="B2123" t="s">
        <v>2150</v>
      </c>
      <c r="C2123" t="s">
        <v>2148</v>
      </c>
      <c r="D2123">
        <v>1013</v>
      </c>
      <c r="E2123">
        <v>1865.5</v>
      </c>
      <c r="F2123">
        <f t="shared" si="33"/>
        <v>6</v>
      </c>
      <c r="G2123" t="str">
        <f>STANDINGS_R[[#This Row],[League]]&amp;STANDINGS_R[[#This Row],[Team]]</f>
        <v>$150 Draft Champions Jan 25 1:00 pm Lg.3624JH Racing</v>
      </c>
    </row>
    <row r="2124" spans="1:7" x14ac:dyDescent="0.25">
      <c r="A2124">
        <v>1096</v>
      </c>
      <c r="B2124" t="s">
        <v>2152</v>
      </c>
      <c r="C2124" t="s">
        <v>2148</v>
      </c>
      <c r="D2124">
        <v>1009</v>
      </c>
      <c r="E2124">
        <v>1813</v>
      </c>
      <c r="F2124">
        <f t="shared" si="33"/>
        <v>7</v>
      </c>
      <c r="G2124" t="str">
        <f>STANDINGS_R[[#This Row],[League]]&amp;STANDINGS_R[[#This Row],[Team]]</f>
        <v>$150 Draft Champions Jan 25 1:00 pm Lg.3624Froggy Bottom</v>
      </c>
    </row>
    <row r="2125" spans="1:7" x14ac:dyDescent="0.25">
      <c r="A2125">
        <v>1297</v>
      </c>
      <c r="B2125" t="s">
        <v>2158</v>
      </c>
      <c r="C2125" t="s">
        <v>2148</v>
      </c>
      <c r="D2125">
        <v>994</v>
      </c>
      <c r="E2125">
        <v>1611.5</v>
      </c>
      <c r="F2125">
        <f t="shared" si="33"/>
        <v>8</v>
      </c>
      <c r="G2125" t="str">
        <f>STANDINGS_R[[#This Row],[League]]&amp;STANDINGS_R[[#This Row],[Team]]</f>
        <v>$150 Draft Champions Jan 25 1:00 pm Lg.3624Just Enough 2 Win</v>
      </c>
    </row>
    <row r="2126" spans="1:7" x14ac:dyDescent="0.25">
      <c r="A2126">
        <v>1714</v>
      </c>
      <c r="B2126" t="s">
        <v>149</v>
      </c>
      <c r="C2126" t="s">
        <v>2148</v>
      </c>
      <c r="D2126">
        <v>964</v>
      </c>
      <c r="E2126">
        <v>1196</v>
      </c>
      <c r="F2126">
        <f t="shared" si="33"/>
        <v>9</v>
      </c>
      <c r="G2126" t="str">
        <f>STANDINGS_R[[#This Row],[League]]&amp;STANDINGS_R[[#This Row],[Team]]</f>
        <v>$150 Draft Champions Jan 25 1:00 pm Lg.3624Magic Markers</v>
      </c>
    </row>
    <row r="2127" spans="1:7" x14ac:dyDescent="0.25">
      <c r="A2127">
        <v>1756</v>
      </c>
      <c r="B2127" t="s">
        <v>2155</v>
      </c>
      <c r="C2127" t="s">
        <v>2148</v>
      </c>
      <c r="D2127">
        <v>960</v>
      </c>
      <c r="E2127">
        <v>1147.5</v>
      </c>
      <c r="F2127">
        <f t="shared" si="33"/>
        <v>10</v>
      </c>
      <c r="G2127" t="str">
        <f>STANDINGS_R[[#This Row],[League]]&amp;STANDINGS_R[[#This Row],[Team]]</f>
        <v>$150 Draft Champions Jan 25 1:00 pm Lg.36247Stars reign</v>
      </c>
    </row>
    <row r="2128" spans="1:7" x14ac:dyDescent="0.25">
      <c r="A2128">
        <v>2080</v>
      </c>
      <c r="B2128" t="s">
        <v>2157</v>
      </c>
      <c r="C2128" t="s">
        <v>2148</v>
      </c>
      <c r="D2128">
        <v>934</v>
      </c>
      <c r="E2128">
        <v>829.5</v>
      </c>
      <c r="F2128">
        <f t="shared" si="33"/>
        <v>11</v>
      </c>
      <c r="G2128" t="str">
        <f>STANDINGS_R[[#This Row],[League]]&amp;STANDINGS_R[[#This Row],[Team]]</f>
        <v>$150 Draft Champions Jan 25 1:00 pm Lg.3624Fido's Spoon</v>
      </c>
    </row>
    <row r="2129" spans="1:7" x14ac:dyDescent="0.25">
      <c r="A2129">
        <v>2268</v>
      </c>
      <c r="B2129" t="s">
        <v>2160</v>
      </c>
      <c r="C2129" t="s">
        <v>2148</v>
      </c>
      <c r="D2129">
        <v>916</v>
      </c>
      <c r="E2129">
        <v>641</v>
      </c>
      <c r="F2129">
        <f t="shared" si="33"/>
        <v>12</v>
      </c>
      <c r="G2129" t="str">
        <f>STANDINGS_R[[#This Row],[League]]&amp;STANDINGS_R[[#This Row],[Team]]</f>
        <v>$150 Draft Champions Jan 25 1:00 pm Lg.3624Hooz Ahn Pherst</v>
      </c>
    </row>
    <row r="2130" spans="1:7" x14ac:dyDescent="0.25">
      <c r="A2130">
        <v>2363</v>
      </c>
      <c r="B2130" t="s">
        <v>2149</v>
      </c>
      <c r="C2130" t="s">
        <v>2148</v>
      </c>
      <c r="D2130">
        <v>907</v>
      </c>
      <c r="E2130">
        <v>549.5</v>
      </c>
      <c r="F2130">
        <f t="shared" si="33"/>
        <v>13</v>
      </c>
      <c r="G2130" t="str">
        <f>STANDINGS_R[[#This Row],[League]]&amp;STANDINGS_R[[#This Row],[Team]]</f>
        <v>$150 Draft Champions Jan 25 1:00 pm Lg.3624SpinningSeams9</v>
      </c>
    </row>
    <row r="2131" spans="1:7" x14ac:dyDescent="0.25">
      <c r="A2131">
        <v>2533</v>
      </c>
      <c r="B2131" t="s">
        <v>2154</v>
      </c>
      <c r="C2131" t="s">
        <v>2148</v>
      </c>
      <c r="D2131">
        <v>882</v>
      </c>
      <c r="E2131">
        <v>380.5</v>
      </c>
      <c r="F2131">
        <f t="shared" si="33"/>
        <v>14</v>
      </c>
      <c r="G2131" t="str">
        <f>STANDINGS_R[[#This Row],[League]]&amp;STANDINGS_R[[#This Row],[Team]]</f>
        <v>$150 Draft Champions Jan 25 1:00 pm Lg.3624Vaccaro and Nando Yay!</v>
      </c>
    </row>
    <row r="2132" spans="1:7" x14ac:dyDescent="0.25">
      <c r="A2132">
        <v>2641</v>
      </c>
      <c r="B2132" t="s">
        <v>2153</v>
      </c>
      <c r="C2132" t="s">
        <v>2148</v>
      </c>
      <c r="D2132">
        <v>864</v>
      </c>
      <c r="E2132">
        <v>271</v>
      </c>
      <c r="F2132">
        <f t="shared" si="33"/>
        <v>15</v>
      </c>
      <c r="G2132" t="str">
        <f>STANDINGS_R[[#This Row],[League]]&amp;STANDINGS_R[[#This Row],[Team]]</f>
        <v>$150 Draft Champions Jan 25 1:00 pm Lg.3624O Town DC 1</v>
      </c>
    </row>
    <row r="2133" spans="1:7" x14ac:dyDescent="0.25">
      <c r="A2133">
        <v>97</v>
      </c>
      <c r="B2133" t="s">
        <v>223</v>
      </c>
      <c r="C2133" t="s">
        <v>2162</v>
      </c>
      <c r="D2133">
        <v>1114</v>
      </c>
      <c r="E2133">
        <v>2813</v>
      </c>
      <c r="F2133">
        <f t="shared" si="33"/>
        <v>1</v>
      </c>
      <c r="G2133" t="str">
        <f>STANDINGS_R[[#This Row],[League]]&amp;STANDINGS_R[[#This Row],[Team]]</f>
        <v>$150 Draft Champions Jan 26 1:00 pm Lg.3627Slow Horse</v>
      </c>
    </row>
    <row r="2134" spans="1:7" x14ac:dyDescent="0.25">
      <c r="A2134">
        <v>238</v>
      </c>
      <c r="B2134" t="s">
        <v>289</v>
      </c>
      <c r="C2134" t="s">
        <v>2162</v>
      </c>
      <c r="D2134">
        <v>1087</v>
      </c>
      <c r="E2134">
        <v>2669.5</v>
      </c>
      <c r="F2134">
        <f t="shared" si="33"/>
        <v>2</v>
      </c>
      <c r="G2134" t="str">
        <f>STANDINGS_R[[#This Row],[League]]&amp;STANDINGS_R[[#This Row],[Team]]</f>
        <v>$150 Draft Champions Jan 26 1:00 pm Lg.3627Aardvarks</v>
      </c>
    </row>
    <row r="2135" spans="1:7" x14ac:dyDescent="0.25">
      <c r="A2135">
        <v>255</v>
      </c>
      <c r="B2135" t="s">
        <v>285</v>
      </c>
      <c r="C2135" t="s">
        <v>2162</v>
      </c>
      <c r="D2135">
        <v>1085</v>
      </c>
      <c r="E2135">
        <v>2656.5</v>
      </c>
      <c r="F2135">
        <f t="shared" si="33"/>
        <v>3</v>
      </c>
      <c r="G2135" t="str">
        <f>STANDINGS_R[[#This Row],[League]]&amp;STANDINGS_R[[#This Row],[Team]]</f>
        <v>$150 Draft Champions Jan 26 1:00 pm Lg.3627Team king</v>
      </c>
    </row>
    <row r="2136" spans="1:7" x14ac:dyDescent="0.25">
      <c r="A2136">
        <v>447</v>
      </c>
      <c r="B2136" t="s">
        <v>2163</v>
      </c>
      <c r="C2136" t="s">
        <v>2162</v>
      </c>
      <c r="D2136">
        <v>1060</v>
      </c>
      <c r="E2136">
        <v>2465</v>
      </c>
      <c r="F2136">
        <f t="shared" si="33"/>
        <v>4</v>
      </c>
      <c r="G2136" t="str">
        <f>STANDINGS_R[[#This Row],[League]]&amp;STANDINGS_R[[#This Row],[Team]]</f>
        <v>$150 Draft Champions Jan 26 1:00 pm Lg.3627Laser Show. Relax. Redux.</v>
      </c>
    </row>
    <row r="2137" spans="1:7" x14ac:dyDescent="0.25">
      <c r="A2137">
        <v>1004</v>
      </c>
      <c r="B2137" t="s">
        <v>2165</v>
      </c>
      <c r="C2137" t="s">
        <v>2162</v>
      </c>
      <c r="D2137">
        <v>1015</v>
      </c>
      <c r="E2137">
        <v>1901.5</v>
      </c>
      <c r="F2137">
        <f t="shared" si="33"/>
        <v>5</v>
      </c>
      <c r="G2137" t="str">
        <f>STANDINGS_R[[#This Row],[League]]&amp;STANDINGS_R[[#This Row],[Team]]</f>
        <v>$150 Draft Champions Jan 26 1:00 pm Lg.3627GoldnMoles</v>
      </c>
    </row>
    <row r="2138" spans="1:7" x14ac:dyDescent="0.25">
      <c r="A2138">
        <v>1063</v>
      </c>
      <c r="B2138" t="s">
        <v>43</v>
      </c>
      <c r="C2138" t="s">
        <v>2162</v>
      </c>
      <c r="D2138">
        <v>1012</v>
      </c>
      <c r="E2138">
        <v>1849</v>
      </c>
      <c r="F2138">
        <f t="shared" si="33"/>
        <v>6</v>
      </c>
      <c r="G2138" t="str">
        <f>STANDINGS_R[[#This Row],[League]]&amp;STANDINGS_R[[#This Row],[Team]]</f>
        <v>$150 Draft Champions Jan 26 1:00 pm Lg.3627Mad Russian</v>
      </c>
    </row>
    <row r="2139" spans="1:7" x14ac:dyDescent="0.25">
      <c r="A2139">
        <v>1161</v>
      </c>
      <c r="B2139" t="s">
        <v>339</v>
      </c>
      <c r="C2139" t="s">
        <v>2162</v>
      </c>
      <c r="D2139">
        <v>1004</v>
      </c>
      <c r="E2139">
        <v>1755.5</v>
      </c>
      <c r="F2139">
        <f t="shared" si="33"/>
        <v>7</v>
      </c>
      <c r="G2139" t="str">
        <f>STANDINGS_R[[#This Row],[League]]&amp;STANDINGS_R[[#This Row],[Team]]</f>
        <v>$150 Draft Champions Jan 26 1:00 pm Lg.3627deadmoneyC</v>
      </c>
    </row>
    <row r="2140" spans="1:7" x14ac:dyDescent="0.25">
      <c r="A2140">
        <v>1318</v>
      </c>
      <c r="B2140" t="s">
        <v>2161</v>
      </c>
      <c r="C2140" t="s">
        <v>2162</v>
      </c>
      <c r="D2140">
        <v>993</v>
      </c>
      <c r="E2140">
        <v>1595.5</v>
      </c>
      <c r="F2140">
        <f t="shared" si="33"/>
        <v>8</v>
      </c>
      <c r="G2140" t="str">
        <f>STANDINGS_R[[#This Row],[League]]&amp;STANDINGS_R[[#This Row],[Team]]</f>
        <v>$150 Draft Champions Jan 26 1:00 pm Lg.3627Maddon Gnomes 2</v>
      </c>
    </row>
    <row r="2141" spans="1:7" x14ac:dyDescent="0.25">
      <c r="A2141">
        <v>1853</v>
      </c>
      <c r="B2141" t="s">
        <v>2164</v>
      </c>
      <c r="C2141" t="s">
        <v>2162</v>
      </c>
      <c r="D2141">
        <v>953</v>
      </c>
      <c r="E2141">
        <v>1059.5</v>
      </c>
      <c r="F2141">
        <f t="shared" si="33"/>
        <v>9</v>
      </c>
      <c r="G2141" t="str">
        <f>STANDINGS_R[[#This Row],[League]]&amp;STANDINGS_R[[#This Row],[Team]]</f>
        <v>$150 Draft Champions Jan 26 1:00 pm Lg.3627Sparky's boys</v>
      </c>
    </row>
    <row r="2142" spans="1:7" x14ac:dyDescent="0.25">
      <c r="A2142">
        <v>1910</v>
      </c>
      <c r="B2142" t="s">
        <v>445</v>
      </c>
      <c r="C2142" t="s">
        <v>2162</v>
      </c>
      <c r="D2142">
        <v>948</v>
      </c>
      <c r="E2142">
        <v>1003</v>
      </c>
      <c r="F2142">
        <f t="shared" si="33"/>
        <v>10</v>
      </c>
      <c r="G2142" t="str">
        <f>STANDINGS_R[[#This Row],[League]]&amp;STANDINGS_R[[#This Row],[Team]]</f>
        <v>$150 Draft Champions Jan 26 1:00 pm Lg.3627Mega Powers Explode</v>
      </c>
    </row>
    <row r="2143" spans="1:7" x14ac:dyDescent="0.25">
      <c r="A2143">
        <v>2199</v>
      </c>
      <c r="B2143" t="s">
        <v>513</v>
      </c>
      <c r="C2143" t="s">
        <v>2162</v>
      </c>
      <c r="D2143">
        <v>923</v>
      </c>
      <c r="E2143">
        <v>717</v>
      </c>
      <c r="F2143">
        <f t="shared" si="33"/>
        <v>11</v>
      </c>
      <c r="G2143" t="str">
        <f>STANDINGS_R[[#This Row],[League]]&amp;STANDINGS_R[[#This Row],[Team]]</f>
        <v>$150 Draft Champions Jan 26 1:00 pm Lg.3627Strikeouts</v>
      </c>
    </row>
    <row r="2144" spans="1:7" x14ac:dyDescent="0.25">
      <c r="A2144">
        <v>2279</v>
      </c>
      <c r="B2144" t="s">
        <v>2167</v>
      </c>
      <c r="C2144" t="s">
        <v>2162</v>
      </c>
      <c r="D2144">
        <v>915</v>
      </c>
      <c r="E2144">
        <v>634</v>
      </c>
      <c r="F2144">
        <f t="shared" si="33"/>
        <v>12</v>
      </c>
      <c r="G2144" t="str">
        <f>STANDINGS_R[[#This Row],[League]]&amp;STANDINGS_R[[#This Row],[Team]]</f>
        <v>$150 Draft Champions Jan 26 1:00 pm Lg.3627Gratiot Killers</v>
      </c>
    </row>
    <row r="2145" spans="1:7" x14ac:dyDescent="0.25">
      <c r="A2145">
        <v>2728</v>
      </c>
      <c r="B2145" t="s">
        <v>2168</v>
      </c>
      <c r="C2145" t="s">
        <v>2162</v>
      </c>
      <c r="D2145">
        <v>846</v>
      </c>
      <c r="E2145">
        <v>186.5</v>
      </c>
      <c r="F2145">
        <f t="shared" si="33"/>
        <v>13</v>
      </c>
      <c r="G2145" t="str">
        <f>STANDINGS_R[[#This Row],[League]]&amp;STANDINGS_R[[#This Row],[Team]]</f>
        <v>$150 Draft Champions Jan 26 1:00 pm Lg.3627WinterIsComing</v>
      </c>
    </row>
    <row r="2146" spans="1:7" x14ac:dyDescent="0.25">
      <c r="A2146">
        <v>2869</v>
      </c>
      <c r="B2146" t="s">
        <v>2166</v>
      </c>
      <c r="C2146" t="s">
        <v>2162</v>
      </c>
      <c r="D2146">
        <v>781</v>
      </c>
      <c r="E2146">
        <v>42.5</v>
      </c>
      <c r="F2146">
        <f t="shared" si="33"/>
        <v>14</v>
      </c>
      <c r="G2146" t="str">
        <f>STANDINGS_R[[#This Row],[League]]&amp;STANDINGS_R[[#This Row],[Team]]</f>
        <v>$150 Draft Champions Jan 26 1:00 pm Lg.3627Not Fade Away</v>
      </c>
    </row>
    <row r="2147" spans="1:7" x14ac:dyDescent="0.25">
      <c r="A2147">
        <v>2886</v>
      </c>
      <c r="B2147" t="s">
        <v>181</v>
      </c>
      <c r="C2147" t="s">
        <v>2162</v>
      </c>
      <c r="D2147">
        <v>752</v>
      </c>
      <c r="E2147">
        <v>26</v>
      </c>
      <c r="F2147">
        <f t="shared" si="33"/>
        <v>15</v>
      </c>
      <c r="G2147" t="str">
        <f>STANDINGS_R[[#This Row],[League]]&amp;STANDINGS_R[[#This Row],[Team]]</f>
        <v>$150 Draft Champions Jan 26 1:00 pm Lg.3627CHEEZDAWGZ</v>
      </c>
    </row>
    <row r="2148" spans="1:7" x14ac:dyDescent="0.25">
      <c r="A2148">
        <v>126</v>
      </c>
      <c r="B2148" t="s">
        <v>2175</v>
      </c>
      <c r="C2148" t="s">
        <v>2170</v>
      </c>
      <c r="D2148">
        <v>1107</v>
      </c>
      <c r="E2148">
        <v>2784.5</v>
      </c>
      <c r="F2148">
        <f t="shared" si="33"/>
        <v>1</v>
      </c>
      <c r="G2148" t="str">
        <f>STANDINGS_R[[#This Row],[League]]&amp;STANDINGS_R[[#This Row],[Team]]</f>
        <v>$150 Draft Champions Jan 27 1:00 pm Lg.3629One Time</v>
      </c>
    </row>
    <row r="2149" spans="1:7" x14ac:dyDescent="0.25">
      <c r="A2149">
        <v>458</v>
      </c>
      <c r="B2149" t="s">
        <v>2176</v>
      </c>
      <c r="C2149" t="s">
        <v>2170</v>
      </c>
      <c r="D2149">
        <v>1059</v>
      </c>
      <c r="E2149">
        <v>2454.5</v>
      </c>
      <c r="F2149">
        <f t="shared" si="33"/>
        <v>2</v>
      </c>
      <c r="G2149" t="str">
        <f>STANDINGS_R[[#This Row],[League]]&amp;STANDINGS_R[[#This Row],[Team]]</f>
        <v>$150 Draft Champions Jan 27 1:00 pm Lg.3629Starfishmn 0127</v>
      </c>
    </row>
    <row r="2150" spans="1:7" x14ac:dyDescent="0.25">
      <c r="A2150">
        <v>534</v>
      </c>
      <c r="B2150" t="s">
        <v>2174</v>
      </c>
      <c r="C2150" t="s">
        <v>2170</v>
      </c>
      <c r="D2150">
        <v>1052</v>
      </c>
      <c r="E2150">
        <v>2377</v>
      </c>
      <c r="F2150">
        <f t="shared" si="33"/>
        <v>3</v>
      </c>
      <c r="G2150" t="str">
        <f>STANDINGS_R[[#This Row],[League]]&amp;STANDINGS_R[[#This Row],[Team]]</f>
        <v>$150 Draft Champions Jan 27 1:00 pm Lg.3629In The Studio</v>
      </c>
    </row>
    <row r="2151" spans="1:7" x14ac:dyDescent="0.25">
      <c r="A2151">
        <v>556</v>
      </c>
      <c r="B2151" t="s">
        <v>2173</v>
      </c>
      <c r="C2151" t="s">
        <v>2170</v>
      </c>
      <c r="D2151">
        <v>1050</v>
      </c>
      <c r="E2151">
        <v>2357.5</v>
      </c>
      <c r="F2151">
        <f t="shared" si="33"/>
        <v>4</v>
      </c>
      <c r="G2151" t="str">
        <f>STANDINGS_R[[#This Row],[League]]&amp;STANDINGS_R[[#This Row],[Team]]</f>
        <v>$150 Draft Champions Jan 27 1:00 pm Lg.3629Thebeau 4</v>
      </c>
    </row>
    <row r="2152" spans="1:7" x14ac:dyDescent="0.25">
      <c r="A2152">
        <v>578</v>
      </c>
      <c r="B2152" t="s">
        <v>531</v>
      </c>
      <c r="C2152" t="s">
        <v>2170</v>
      </c>
      <c r="D2152">
        <v>1048</v>
      </c>
      <c r="E2152">
        <v>2333</v>
      </c>
      <c r="F2152">
        <f t="shared" si="33"/>
        <v>5</v>
      </c>
      <c r="G2152" t="str">
        <f>STANDINGS_R[[#This Row],[League]]&amp;STANDINGS_R[[#This Row],[Team]]</f>
        <v>$150 Draft Champions Jan 27 1:00 pm Lg.3629Master Batters</v>
      </c>
    </row>
    <row r="2153" spans="1:7" x14ac:dyDescent="0.25">
      <c r="A2153">
        <v>890</v>
      </c>
      <c r="B2153" t="s">
        <v>487</v>
      </c>
      <c r="C2153" t="s">
        <v>2170</v>
      </c>
      <c r="D2153">
        <v>1023</v>
      </c>
      <c r="E2153">
        <v>2017.5</v>
      </c>
      <c r="F2153">
        <f t="shared" si="33"/>
        <v>6</v>
      </c>
      <c r="G2153" t="str">
        <f>STANDINGS_R[[#This Row],[League]]&amp;STANDINGS_R[[#This Row],[Team]]</f>
        <v>$150 Draft Champions Jan 27 1:00 pm Lg.3629Hammerhead Yaks</v>
      </c>
    </row>
    <row r="2154" spans="1:7" x14ac:dyDescent="0.25">
      <c r="A2154">
        <v>961</v>
      </c>
      <c r="B2154" t="s">
        <v>2171</v>
      </c>
      <c r="C2154" t="s">
        <v>2170</v>
      </c>
      <c r="D2154">
        <v>1018</v>
      </c>
      <c r="E2154">
        <v>1948</v>
      </c>
      <c r="F2154">
        <f t="shared" si="33"/>
        <v>7</v>
      </c>
      <c r="G2154" t="str">
        <f>STANDINGS_R[[#This Row],[League]]&amp;STANDINGS_R[[#This Row],[Team]]</f>
        <v>$150 Draft Champions Jan 27 1:00 pm Lg.3629Fight Owens Fight</v>
      </c>
    </row>
    <row r="2155" spans="1:7" x14ac:dyDescent="0.25">
      <c r="A2155">
        <v>1544</v>
      </c>
      <c r="B2155" t="s">
        <v>1408</v>
      </c>
      <c r="C2155" t="s">
        <v>2170</v>
      </c>
      <c r="D2155">
        <v>978</v>
      </c>
      <c r="E2155">
        <v>1372</v>
      </c>
      <c r="F2155">
        <f t="shared" si="33"/>
        <v>8</v>
      </c>
      <c r="G2155" t="str">
        <f>STANDINGS_R[[#This Row],[League]]&amp;STANDINGS_R[[#This Row],[Team]]</f>
        <v>$150 Draft Champions Jan 27 1:00 pm Lg.3629Team Rockwell</v>
      </c>
    </row>
    <row r="2156" spans="1:7" x14ac:dyDescent="0.25">
      <c r="A2156">
        <v>1659</v>
      </c>
      <c r="B2156" t="s">
        <v>292</v>
      </c>
      <c r="C2156" t="s">
        <v>2170</v>
      </c>
      <c r="D2156">
        <v>969</v>
      </c>
      <c r="E2156">
        <v>1256</v>
      </c>
      <c r="F2156">
        <f t="shared" si="33"/>
        <v>9</v>
      </c>
      <c r="G2156" t="str">
        <f>STANDINGS_R[[#This Row],[League]]&amp;STANDINGS_R[[#This Row],[Team]]</f>
        <v>$150 Draft Champions Jan 27 1:00 pm Lg.3629Team Teixeira</v>
      </c>
    </row>
    <row r="2157" spans="1:7" x14ac:dyDescent="0.25">
      <c r="A2157">
        <v>1724</v>
      </c>
      <c r="B2157" t="s">
        <v>2178</v>
      </c>
      <c r="C2157" t="s">
        <v>2170</v>
      </c>
      <c r="D2157">
        <v>963</v>
      </c>
      <c r="E2157">
        <v>1185.5</v>
      </c>
      <c r="F2157">
        <f t="shared" si="33"/>
        <v>10</v>
      </c>
      <c r="G2157" t="str">
        <f>STANDINGS_R[[#This Row],[League]]&amp;STANDINGS_R[[#This Row],[Team]]</f>
        <v>$150 Draft Champions Jan 27 1:00 pm Lg.3629Aquemini</v>
      </c>
    </row>
    <row r="2158" spans="1:7" x14ac:dyDescent="0.25">
      <c r="A2158">
        <v>1926</v>
      </c>
      <c r="B2158" t="s">
        <v>2172</v>
      </c>
      <c r="C2158" t="s">
        <v>2170</v>
      </c>
      <c r="D2158">
        <v>947</v>
      </c>
      <c r="E2158">
        <v>990.5</v>
      </c>
      <c r="F2158">
        <f t="shared" si="33"/>
        <v>11</v>
      </c>
      <c r="G2158" t="str">
        <f>STANDINGS_R[[#This Row],[League]]&amp;STANDINGS_R[[#This Row],[Team]]</f>
        <v>$150 Draft Champions Jan 27 1:00 pm Lg.3629zima......</v>
      </c>
    </row>
    <row r="2159" spans="1:7" x14ac:dyDescent="0.25">
      <c r="A2159">
        <v>2061</v>
      </c>
      <c r="B2159" t="s">
        <v>2177</v>
      </c>
      <c r="C2159" t="s">
        <v>2170</v>
      </c>
      <c r="D2159">
        <v>936</v>
      </c>
      <c r="E2159">
        <v>848.5</v>
      </c>
      <c r="F2159">
        <f t="shared" si="33"/>
        <v>12</v>
      </c>
      <c r="G2159" t="str">
        <f>STANDINGS_R[[#This Row],[League]]&amp;STANDINGS_R[[#This Row],[Team]]</f>
        <v>$150 Draft Champions Jan 27 1:00 pm Lg.3629Jackie Treehorn</v>
      </c>
    </row>
    <row r="2160" spans="1:7" x14ac:dyDescent="0.25">
      <c r="A2160">
        <v>2204</v>
      </c>
      <c r="B2160" t="s">
        <v>2169</v>
      </c>
      <c r="C2160" t="s">
        <v>2170</v>
      </c>
      <c r="D2160">
        <v>922</v>
      </c>
      <c r="E2160">
        <v>707</v>
      </c>
      <c r="F2160">
        <f t="shared" si="33"/>
        <v>13</v>
      </c>
      <c r="G2160" t="str">
        <f>STANDINGS_R[[#This Row],[League]]&amp;STANDINGS_R[[#This Row],[Team]]</f>
        <v>$150 Draft Champions Jan 27 1:00 pm Lg.3629Moon Shots</v>
      </c>
    </row>
    <row r="2161" spans="1:7" x14ac:dyDescent="0.25">
      <c r="A2161">
        <v>2274</v>
      </c>
      <c r="B2161" t="s">
        <v>403</v>
      </c>
      <c r="C2161" t="s">
        <v>2170</v>
      </c>
      <c r="D2161">
        <v>916</v>
      </c>
      <c r="E2161">
        <v>641</v>
      </c>
      <c r="F2161">
        <f t="shared" si="33"/>
        <v>14</v>
      </c>
      <c r="G2161" t="str">
        <f>STANDINGS_R[[#This Row],[League]]&amp;STANDINGS_R[[#This Row],[Team]]</f>
        <v>$150 Draft Champions Jan 27 1:00 pm Lg.3629Team Rosenthal</v>
      </c>
    </row>
    <row r="2162" spans="1:7" x14ac:dyDescent="0.25">
      <c r="A2162">
        <v>2623</v>
      </c>
      <c r="B2162" t="s">
        <v>95</v>
      </c>
      <c r="C2162" t="s">
        <v>2170</v>
      </c>
      <c r="D2162">
        <v>868</v>
      </c>
      <c r="E2162">
        <v>290.5</v>
      </c>
      <c r="F2162">
        <f t="shared" si="33"/>
        <v>15</v>
      </c>
      <c r="G2162" t="str">
        <f>STANDINGS_R[[#This Row],[League]]&amp;STANDINGS_R[[#This Row],[Team]]</f>
        <v>$150 Draft Champions Jan 27 1:00 pm Lg.3629Monk's Cafe</v>
      </c>
    </row>
    <row r="2163" spans="1:7" x14ac:dyDescent="0.25">
      <c r="A2163">
        <v>390</v>
      </c>
      <c r="B2163" t="s">
        <v>650</v>
      </c>
      <c r="C2163" t="s">
        <v>2179</v>
      </c>
      <c r="D2163">
        <v>1067</v>
      </c>
      <c r="E2163">
        <v>2522.5</v>
      </c>
      <c r="F2163">
        <f t="shared" si="33"/>
        <v>1</v>
      </c>
      <c r="G2163" t="str">
        <f>STANDINGS_R[[#This Row],[League]]&amp;STANDINGS_R[[#This Row],[Team]]</f>
        <v>$150 Draft Champions Jan 27 1:00 pm Lg.3630Team Stein</v>
      </c>
    </row>
    <row r="2164" spans="1:7" x14ac:dyDescent="0.25">
      <c r="A2164">
        <v>650</v>
      </c>
      <c r="B2164" t="s">
        <v>29</v>
      </c>
      <c r="C2164" t="s">
        <v>2179</v>
      </c>
      <c r="D2164">
        <v>1041</v>
      </c>
      <c r="E2164">
        <v>2265</v>
      </c>
      <c r="F2164">
        <f t="shared" si="33"/>
        <v>2</v>
      </c>
      <c r="G2164" t="str">
        <f>STANDINGS_R[[#This Row],[League]]&amp;STANDINGS_R[[#This Row],[Team]]</f>
        <v>$150 Draft Champions Jan 27 1:00 pm Lg.3630Team Vuotto</v>
      </c>
    </row>
    <row r="2165" spans="1:7" x14ac:dyDescent="0.25">
      <c r="A2165">
        <v>736</v>
      </c>
      <c r="B2165" t="s">
        <v>348</v>
      </c>
      <c r="C2165" t="s">
        <v>2179</v>
      </c>
      <c r="D2165">
        <v>1035</v>
      </c>
      <c r="E2165">
        <v>2178.5</v>
      </c>
      <c r="F2165">
        <f t="shared" si="33"/>
        <v>3</v>
      </c>
      <c r="G2165" t="str">
        <f>STANDINGS_R[[#This Row],[League]]&amp;STANDINGS_R[[#This Row],[Team]]</f>
        <v>$150 Draft Champions Jan 27 1:00 pm Lg.3630smackers IV</v>
      </c>
    </row>
    <row r="2166" spans="1:7" x14ac:dyDescent="0.25">
      <c r="A2166">
        <v>773</v>
      </c>
      <c r="B2166" t="s">
        <v>2183</v>
      </c>
      <c r="C2166" t="s">
        <v>2179</v>
      </c>
      <c r="D2166">
        <v>1032</v>
      </c>
      <c r="E2166">
        <v>2136.5</v>
      </c>
      <c r="F2166">
        <f t="shared" si="33"/>
        <v>4</v>
      </c>
      <c r="G2166" t="str">
        <f>STANDINGS_R[[#This Row],[League]]&amp;STANDINGS_R[[#This Row],[Team]]</f>
        <v>$150 Draft Champions Jan 27 1:00 pm Lg.3630H(o)(o)ters</v>
      </c>
    </row>
    <row r="2167" spans="1:7" x14ac:dyDescent="0.25">
      <c r="A2167">
        <v>854</v>
      </c>
      <c r="B2167" t="s">
        <v>1071</v>
      </c>
      <c r="C2167" t="s">
        <v>2179</v>
      </c>
      <c r="D2167">
        <v>1026</v>
      </c>
      <c r="E2167">
        <v>2060.5</v>
      </c>
      <c r="F2167">
        <f t="shared" si="33"/>
        <v>5</v>
      </c>
      <c r="G2167" t="str">
        <f>STANDINGS_R[[#This Row],[League]]&amp;STANDINGS_R[[#This Row],[Team]]</f>
        <v>$150 Draft Champions Jan 27 1:00 pm Lg.3630Team Reed</v>
      </c>
    </row>
    <row r="2168" spans="1:7" x14ac:dyDescent="0.25">
      <c r="A2168">
        <v>946</v>
      </c>
      <c r="B2168" t="s">
        <v>591</v>
      </c>
      <c r="C2168" t="s">
        <v>2179</v>
      </c>
      <c r="D2168">
        <v>1019</v>
      </c>
      <c r="E2168">
        <v>1965.5</v>
      </c>
      <c r="F2168">
        <f t="shared" si="33"/>
        <v>6</v>
      </c>
      <c r="G2168" t="str">
        <f>STANDINGS_R[[#This Row],[League]]&amp;STANDINGS_R[[#This Row],[Team]]</f>
        <v>$150 Draft Champions Jan 27 1:00 pm Lg.3630Team Benoit</v>
      </c>
    </row>
    <row r="2169" spans="1:7" x14ac:dyDescent="0.25">
      <c r="A2169">
        <v>1107</v>
      </c>
      <c r="B2169" t="s">
        <v>30</v>
      </c>
      <c r="C2169" t="s">
        <v>2179</v>
      </c>
      <c r="D2169">
        <v>1009</v>
      </c>
      <c r="E2169">
        <v>1813</v>
      </c>
      <c r="F2169">
        <f t="shared" si="33"/>
        <v>7</v>
      </c>
      <c r="G2169" t="str">
        <f>STANDINGS_R[[#This Row],[League]]&amp;STANDINGS_R[[#This Row],[Team]]</f>
        <v>$150 Draft Champions Jan 27 1:00 pm Lg.3630Vegas Vandals</v>
      </c>
    </row>
    <row r="2170" spans="1:7" x14ac:dyDescent="0.25">
      <c r="A2170">
        <v>1127</v>
      </c>
      <c r="B2170" t="s">
        <v>421</v>
      </c>
      <c r="C2170" t="s">
        <v>2179</v>
      </c>
      <c r="D2170">
        <v>1006</v>
      </c>
      <c r="E2170">
        <v>1780</v>
      </c>
      <c r="F2170">
        <f t="shared" si="33"/>
        <v>8</v>
      </c>
      <c r="G2170" t="str">
        <f>STANDINGS_R[[#This Row],[League]]&amp;STANDINGS_R[[#This Row],[Team]]</f>
        <v>$150 Draft Champions Jan 27 1:00 pm Lg.3630Colorado Kool Aid</v>
      </c>
    </row>
    <row r="2171" spans="1:7" x14ac:dyDescent="0.25">
      <c r="A2171">
        <v>1225</v>
      </c>
      <c r="B2171" t="s">
        <v>2184</v>
      </c>
      <c r="C2171" t="s">
        <v>2179</v>
      </c>
      <c r="D2171">
        <v>999</v>
      </c>
      <c r="E2171">
        <v>1680</v>
      </c>
      <c r="F2171">
        <f t="shared" si="33"/>
        <v>9</v>
      </c>
      <c r="G2171" t="str">
        <f>STANDINGS_R[[#This Row],[League]]&amp;STANDINGS_R[[#This Row],[Team]]</f>
        <v>$150 Draft Champions Jan 27 1:00 pm Lg.36302016 DC002</v>
      </c>
    </row>
    <row r="2172" spans="1:7" x14ac:dyDescent="0.25">
      <c r="A2172">
        <v>1636</v>
      </c>
      <c r="B2172" t="s">
        <v>449</v>
      </c>
      <c r="C2172" t="s">
        <v>2179</v>
      </c>
      <c r="D2172">
        <v>971</v>
      </c>
      <c r="E2172">
        <v>1275</v>
      </c>
      <c r="F2172">
        <f t="shared" si="33"/>
        <v>10</v>
      </c>
      <c r="G2172" t="str">
        <f>STANDINGS_R[[#This Row],[League]]&amp;STANDINGS_R[[#This Row],[Team]]</f>
        <v>$150 Draft Champions Jan 27 1:00 pm Lg.3630Margins of Error</v>
      </c>
    </row>
    <row r="2173" spans="1:7" x14ac:dyDescent="0.25">
      <c r="A2173">
        <v>1689</v>
      </c>
      <c r="B2173" t="s">
        <v>2181</v>
      </c>
      <c r="C2173" t="s">
        <v>2179</v>
      </c>
      <c r="D2173">
        <v>967</v>
      </c>
      <c r="E2173">
        <v>1226.5</v>
      </c>
      <c r="F2173">
        <f t="shared" si="33"/>
        <v>11</v>
      </c>
      <c r="G2173" t="str">
        <f>STANDINGS_R[[#This Row],[League]]&amp;STANDINGS_R[[#This Row],[Team]]</f>
        <v>$150 Draft Champions Jan 27 1:00 pm Lg.3630Team Notaro</v>
      </c>
    </row>
    <row r="2174" spans="1:7" x14ac:dyDescent="0.25">
      <c r="A2174">
        <v>2050</v>
      </c>
      <c r="B2174" t="s">
        <v>2185</v>
      </c>
      <c r="C2174" t="s">
        <v>2179</v>
      </c>
      <c r="D2174">
        <v>937</v>
      </c>
      <c r="E2174">
        <v>859</v>
      </c>
      <c r="F2174">
        <f t="shared" si="33"/>
        <v>12</v>
      </c>
      <c r="G2174" t="str">
        <f>STANDINGS_R[[#This Row],[League]]&amp;STANDINGS_R[[#This Row],[Team]]</f>
        <v>$150 Draft Champions Jan 27 1:00 pm Lg.3630EA Sports 55</v>
      </c>
    </row>
    <row r="2175" spans="1:7" x14ac:dyDescent="0.25">
      <c r="A2175">
        <v>2235</v>
      </c>
      <c r="B2175" t="s">
        <v>2182</v>
      </c>
      <c r="C2175" t="s">
        <v>2179</v>
      </c>
      <c r="D2175">
        <v>919</v>
      </c>
      <c r="E2175">
        <v>672</v>
      </c>
      <c r="F2175">
        <f t="shared" si="33"/>
        <v>13</v>
      </c>
      <c r="G2175" t="str">
        <f>STANDINGS_R[[#This Row],[League]]&amp;STANDINGS_R[[#This Row],[Team]]</f>
        <v>$150 Draft Champions Jan 27 1:00 pm Lg.3630Atlanta Braves</v>
      </c>
    </row>
    <row r="2176" spans="1:7" x14ac:dyDescent="0.25">
      <c r="A2176">
        <v>2341</v>
      </c>
      <c r="B2176" t="s">
        <v>171</v>
      </c>
      <c r="C2176" t="s">
        <v>2179</v>
      </c>
      <c r="D2176">
        <v>909</v>
      </c>
      <c r="E2176">
        <v>569.5</v>
      </c>
      <c r="F2176">
        <f t="shared" si="33"/>
        <v>14</v>
      </c>
      <c r="G2176" t="str">
        <f>STANDINGS_R[[#This Row],[League]]&amp;STANDINGS_R[[#This Row],[Team]]</f>
        <v>$150 Draft Champions Jan 27 1:00 pm Lg.3630Dan's Danimals</v>
      </c>
    </row>
    <row r="2177" spans="1:7" x14ac:dyDescent="0.25">
      <c r="A2177">
        <v>2717</v>
      </c>
      <c r="B2177" t="s">
        <v>2180</v>
      </c>
      <c r="C2177" t="s">
        <v>2179</v>
      </c>
      <c r="D2177">
        <v>847</v>
      </c>
      <c r="E2177">
        <v>192.5</v>
      </c>
      <c r="F2177">
        <f t="shared" si="33"/>
        <v>15</v>
      </c>
      <c r="G2177" t="str">
        <f>STANDINGS_R[[#This Row],[League]]&amp;STANDINGS_R[[#This Row],[Team]]</f>
        <v>$150 Draft Champions Jan 27 1:00 pm Lg.3630EMERSON 7</v>
      </c>
    </row>
    <row r="2178" spans="1:7" x14ac:dyDescent="0.25">
      <c r="A2178">
        <v>76</v>
      </c>
      <c r="B2178" t="s">
        <v>2186</v>
      </c>
      <c r="C2178" t="s">
        <v>2187</v>
      </c>
      <c r="D2178">
        <v>1120</v>
      </c>
      <c r="E2178">
        <v>2836</v>
      </c>
      <c r="F2178">
        <f t="shared" si="33"/>
        <v>1</v>
      </c>
      <c r="G2178" t="str">
        <f>STANDINGS_R[[#This Row],[League]]&amp;STANDINGS_R[[#This Row],[Team]]</f>
        <v>$150 Draft Champions Jan 28 1:00 pm Lg.3632UNMerciful1</v>
      </c>
    </row>
    <row r="2179" spans="1:7" x14ac:dyDescent="0.25">
      <c r="A2179">
        <v>210</v>
      </c>
      <c r="B2179" t="s">
        <v>87</v>
      </c>
      <c r="C2179" t="s">
        <v>2187</v>
      </c>
      <c r="D2179">
        <v>1092</v>
      </c>
      <c r="E2179">
        <v>2704</v>
      </c>
      <c r="F2179">
        <f t="shared" ref="F2179:F2242" si="34">IF(C2179=C2178,F2178+1,1)</f>
        <v>2</v>
      </c>
      <c r="G2179" t="str">
        <f>STANDINGS_R[[#This Row],[League]]&amp;STANDINGS_R[[#This Row],[Team]]</f>
        <v>$150 Draft Champions Jan 28 1:00 pm Lg.3632The Northsiders</v>
      </c>
    </row>
    <row r="2180" spans="1:7" x14ac:dyDescent="0.25">
      <c r="A2180">
        <v>497</v>
      </c>
      <c r="B2180" t="s">
        <v>31</v>
      </c>
      <c r="C2180" t="s">
        <v>2187</v>
      </c>
      <c r="D2180">
        <v>1055</v>
      </c>
      <c r="E2180">
        <v>2417</v>
      </c>
      <c r="F2180">
        <f t="shared" si="34"/>
        <v>3</v>
      </c>
      <c r="G2180" t="str">
        <f>STANDINGS_R[[#This Row],[League]]&amp;STANDINGS_R[[#This Row],[Team]]</f>
        <v>$150 Draft Champions Jan 28 1:00 pm Lg.3632True and Correct</v>
      </c>
    </row>
    <row r="2181" spans="1:7" x14ac:dyDescent="0.25">
      <c r="A2181">
        <v>775</v>
      </c>
      <c r="B2181" t="s">
        <v>2190</v>
      </c>
      <c r="C2181" t="s">
        <v>2187</v>
      </c>
      <c r="D2181">
        <v>1032</v>
      </c>
      <c r="E2181">
        <v>2136.5</v>
      </c>
      <c r="F2181">
        <f t="shared" si="34"/>
        <v>4</v>
      </c>
      <c r="G2181" t="str">
        <f>STANDINGS_R[[#This Row],[League]]&amp;STANDINGS_R[[#This Row],[Team]]</f>
        <v>$150 Draft Champions Jan 28 1:00 pm Lg.3632Lahalito</v>
      </c>
    </row>
    <row r="2182" spans="1:7" x14ac:dyDescent="0.25">
      <c r="A2182">
        <v>955</v>
      </c>
      <c r="B2182" t="s">
        <v>2192</v>
      </c>
      <c r="C2182" t="s">
        <v>2187</v>
      </c>
      <c r="D2182">
        <v>1018</v>
      </c>
      <c r="E2182">
        <v>1948</v>
      </c>
      <c r="F2182">
        <f t="shared" si="34"/>
        <v>5</v>
      </c>
      <c r="G2182" t="str">
        <f>STANDINGS_R[[#This Row],[League]]&amp;STANDINGS_R[[#This Row],[Team]]</f>
        <v>$150 Draft Champions Jan 28 1:00 pm Lg.3632BREW CREW DC2</v>
      </c>
    </row>
    <row r="2183" spans="1:7" x14ac:dyDescent="0.25">
      <c r="A2183">
        <v>1138</v>
      </c>
      <c r="B2183" t="s">
        <v>2188</v>
      </c>
      <c r="C2183" t="s">
        <v>2187</v>
      </c>
      <c r="D2183">
        <v>1005</v>
      </c>
      <c r="E2183">
        <v>1767.5</v>
      </c>
      <c r="F2183">
        <f t="shared" si="34"/>
        <v>6</v>
      </c>
      <c r="G2183" t="str">
        <f>STANDINGS_R[[#This Row],[League]]&amp;STANDINGS_R[[#This Row],[Team]]</f>
        <v>$150 Draft Champions Jan 28 1:00 pm Lg.3632*ICEMAN</v>
      </c>
    </row>
    <row r="2184" spans="1:7" x14ac:dyDescent="0.25">
      <c r="A2184">
        <v>1300</v>
      </c>
      <c r="B2184" t="s">
        <v>2196</v>
      </c>
      <c r="C2184" t="s">
        <v>2187</v>
      </c>
      <c r="D2184">
        <v>994</v>
      </c>
      <c r="E2184">
        <v>1611.5</v>
      </c>
      <c r="F2184">
        <f t="shared" si="34"/>
        <v>7</v>
      </c>
      <c r="G2184" t="str">
        <f>STANDINGS_R[[#This Row],[League]]&amp;STANDINGS_R[[#This Row],[Team]]</f>
        <v>$150 Draft Champions Jan 28 1:00 pm Lg.3632Moscow Mules</v>
      </c>
    </row>
    <row r="2185" spans="1:7" x14ac:dyDescent="0.25">
      <c r="A2185">
        <v>1398</v>
      </c>
      <c r="B2185" t="s">
        <v>2195</v>
      </c>
      <c r="C2185" t="s">
        <v>2187</v>
      </c>
      <c r="D2185">
        <v>987</v>
      </c>
      <c r="E2185">
        <v>1505.5</v>
      </c>
      <c r="F2185">
        <f t="shared" si="34"/>
        <v>8</v>
      </c>
      <c r="G2185" t="str">
        <f>STANDINGS_R[[#This Row],[League]]&amp;STANDINGS_R[[#This Row],[Team]]</f>
        <v>$150 Draft Champions Jan 28 1:00 pm Lg.3632Dookie McGee v5 - $150</v>
      </c>
    </row>
    <row r="2186" spans="1:7" x14ac:dyDescent="0.25">
      <c r="A2186">
        <v>1427</v>
      </c>
      <c r="B2186" t="s">
        <v>2194</v>
      </c>
      <c r="C2186" t="s">
        <v>2187</v>
      </c>
      <c r="D2186">
        <v>985</v>
      </c>
      <c r="E2186">
        <v>1478.5</v>
      </c>
      <c r="F2186">
        <f t="shared" si="34"/>
        <v>9</v>
      </c>
      <c r="G2186" t="str">
        <f>STANDINGS_R[[#This Row],[League]]&amp;STANDINGS_R[[#This Row],[Team]]</f>
        <v>$150 Draft Champions Jan 28 1:00 pm Lg.363250 ROUNDS</v>
      </c>
    </row>
    <row r="2187" spans="1:7" x14ac:dyDescent="0.25">
      <c r="A2187">
        <v>2039</v>
      </c>
      <c r="B2187" t="s">
        <v>2193</v>
      </c>
      <c r="C2187" t="s">
        <v>2187</v>
      </c>
      <c r="D2187">
        <v>938</v>
      </c>
      <c r="E2187">
        <v>868.5</v>
      </c>
      <c r="F2187">
        <f t="shared" si="34"/>
        <v>10</v>
      </c>
      <c r="G2187" t="str">
        <f>STANDINGS_R[[#This Row],[League]]&amp;STANDINGS_R[[#This Row],[Team]]</f>
        <v>$150 Draft Champions Jan 28 1:00 pm Lg.3632Eagles</v>
      </c>
    </row>
    <row r="2188" spans="1:7" x14ac:dyDescent="0.25">
      <c r="A2188">
        <v>2143</v>
      </c>
      <c r="B2188" t="s">
        <v>2191</v>
      </c>
      <c r="C2188" t="s">
        <v>2187</v>
      </c>
      <c r="D2188">
        <v>928</v>
      </c>
      <c r="E2188">
        <v>768</v>
      </c>
      <c r="F2188">
        <f t="shared" si="34"/>
        <v>11</v>
      </c>
      <c r="G2188" t="str">
        <f>STANDINGS_R[[#This Row],[League]]&amp;STANDINGS_R[[#This Row],[Team]]</f>
        <v>$150 Draft Champions Jan 28 1:00 pm Lg.3632Juggernaut...</v>
      </c>
    </row>
    <row r="2189" spans="1:7" x14ac:dyDescent="0.25">
      <c r="A2189">
        <v>2408</v>
      </c>
      <c r="B2189" t="s">
        <v>306</v>
      </c>
      <c r="C2189" t="s">
        <v>2187</v>
      </c>
      <c r="D2189">
        <v>900</v>
      </c>
      <c r="E2189">
        <v>501</v>
      </c>
      <c r="F2189">
        <f t="shared" si="34"/>
        <v>12</v>
      </c>
      <c r="G2189" t="str">
        <f>STANDINGS_R[[#This Row],[League]]&amp;STANDINGS_R[[#This Row],[Team]]</f>
        <v>$150 Draft Champions Jan 28 1:00 pm Lg.3632NyMets</v>
      </c>
    </row>
    <row r="2190" spans="1:7" x14ac:dyDescent="0.25">
      <c r="A2190">
        <v>2716</v>
      </c>
      <c r="B2190" t="s">
        <v>2197</v>
      </c>
      <c r="C2190" t="s">
        <v>2187</v>
      </c>
      <c r="D2190">
        <v>848</v>
      </c>
      <c r="E2190">
        <v>199</v>
      </c>
      <c r="F2190">
        <f t="shared" si="34"/>
        <v>13</v>
      </c>
      <c r="G2190" t="str">
        <f>STANDINGS_R[[#This Row],[League]]&amp;STANDINGS_R[[#This Row],[Team]]</f>
        <v>$150 Draft Champions Jan 28 1:00 pm Lg.3632War Boys 3</v>
      </c>
    </row>
    <row r="2191" spans="1:7" x14ac:dyDescent="0.25">
      <c r="A2191">
        <v>2788</v>
      </c>
      <c r="B2191" t="s">
        <v>2189</v>
      </c>
      <c r="C2191" t="s">
        <v>2187</v>
      </c>
      <c r="D2191">
        <v>828</v>
      </c>
      <c r="E2191">
        <v>121.5</v>
      </c>
      <c r="F2191">
        <f t="shared" si="34"/>
        <v>14</v>
      </c>
      <c r="G2191" t="str">
        <f>STANDINGS_R[[#This Row],[League]]&amp;STANDINGS_R[[#This Row],[Team]]</f>
        <v>$150 Draft Champions Jan 28 1:00 pm Lg.3632Alwaysnextyr</v>
      </c>
    </row>
    <row r="2192" spans="1:7" x14ac:dyDescent="0.25">
      <c r="A2192">
        <v>2893</v>
      </c>
      <c r="B2192" t="s">
        <v>768</v>
      </c>
      <c r="C2192" t="s">
        <v>2187</v>
      </c>
      <c r="D2192">
        <v>731</v>
      </c>
      <c r="E2192">
        <v>19</v>
      </c>
      <c r="F2192">
        <f t="shared" si="34"/>
        <v>15</v>
      </c>
      <c r="G2192" t="str">
        <f>STANDINGS_R[[#This Row],[League]]&amp;STANDINGS_R[[#This Row],[Team]]</f>
        <v>$150 Draft Champions Jan 28 1:00 pm Lg.3632Team Tran</v>
      </c>
    </row>
    <row r="2193" spans="1:7" x14ac:dyDescent="0.25">
      <c r="A2193">
        <v>9</v>
      </c>
      <c r="B2193" t="s">
        <v>2198</v>
      </c>
      <c r="C2193" t="s">
        <v>2199</v>
      </c>
      <c r="D2193">
        <v>1171</v>
      </c>
      <c r="E2193">
        <v>2902</v>
      </c>
      <c r="F2193">
        <f t="shared" si="34"/>
        <v>1</v>
      </c>
      <c r="G2193" t="str">
        <f>STANDINGS_R[[#This Row],[League]]&amp;STANDINGS_R[[#This Row],[Team]]</f>
        <v>$150 Draft Champions Jan 29 1:00 pm Lg.3633Prime Spiral</v>
      </c>
    </row>
    <row r="2194" spans="1:7" x14ac:dyDescent="0.25">
      <c r="A2194">
        <v>150</v>
      </c>
      <c r="B2194" t="s">
        <v>2204</v>
      </c>
      <c r="C2194" t="s">
        <v>2199</v>
      </c>
      <c r="D2194">
        <v>1102</v>
      </c>
      <c r="E2194">
        <v>2759</v>
      </c>
      <c r="F2194">
        <f t="shared" si="34"/>
        <v>2</v>
      </c>
      <c r="G2194" t="str">
        <f>STANDINGS_R[[#This Row],[League]]&amp;STANDINGS_R[[#This Row],[Team]]</f>
        <v>$150 Draft Champions Jan 29 1:00 pm Lg.3633Muddy Waters</v>
      </c>
    </row>
    <row r="2195" spans="1:7" x14ac:dyDescent="0.25">
      <c r="A2195">
        <v>467</v>
      </c>
      <c r="B2195" t="s">
        <v>2200</v>
      </c>
      <c r="C2195" t="s">
        <v>2199</v>
      </c>
      <c r="D2195">
        <v>1058</v>
      </c>
      <c r="E2195">
        <v>2443</v>
      </c>
      <c r="F2195">
        <f t="shared" si="34"/>
        <v>3</v>
      </c>
      <c r="G2195" t="str">
        <f>STANDINGS_R[[#This Row],[League]]&amp;STANDINGS_R[[#This Row],[Team]]</f>
        <v>$150 Draft Champions Jan 29 1:00 pm Lg.3633Knights</v>
      </c>
    </row>
    <row r="2196" spans="1:7" x14ac:dyDescent="0.25">
      <c r="A2196">
        <v>567</v>
      </c>
      <c r="B2196" t="s">
        <v>2202</v>
      </c>
      <c r="C2196" t="s">
        <v>2199</v>
      </c>
      <c r="D2196">
        <v>1049</v>
      </c>
      <c r="E2196">
        <v>2346</v>
      </c>
      <c r="F2196">
        <f t="shared" si="34"/>
        <v>4</v>
      </c>
      <c r="G2196" t="str">
        <f>STANDINGS_R[[#This Row],[League]]&amp;STANDINGS_R[[#This Row],[Team]]</f>
        <v>$150 Draft Champions Jan 29 1:00 pm Lg.3633Team Jaggi</v>
      </c>
    </row>
    <row r="2197" spans="1:7" x14ac:dyDescent="0.25">
      <c r="A2197">
        <v>583</v>
      </c>
      <c r="B2197" t="s">
        <v>2203</v>
      </c>
      <c r="C2197" t="s">
        <v>2199</v>
      </c>
      <c r="D2197">
        <v>1047</v>
      </c>
      <c r="E2197">
        <v>2323</v>
      </c>
      <c r="F2197">
        <f t="shared" si="34"/>
        <v>5</v>
      </c>
      <c r="G2197" t="str">
        <f>STANDINGS_R[[#This Row],[League]]&amp;STANDINGS_R[[#This Row],[Team]]</f>
        <v>$150 Draft Champions Jan 29 1:00 pm Lg.363380 Grade</v>
      </c>
    </row>
    <row r="2198" spans="1:7" x14ac:dyDescent="0.25">
      <c r="A2198">
        <v>651</v>
      </c>
      <c r="B2198" t="s">
        <v>271</v>
      </c>
      <c r="C2198" t="s">
        <v>2199</v>
      </c>
      <c r="D2198">
        <v>1041</v>
      </c>
      <c r="E2198">
        <v>2265</v>
      </c>
      <c r="F2198">
        <f t="shared" si="34"/>
        <v>6</v>
      </c>
      <c r="G2198" t="str">
        <f>STANDINGS_R[[#This Row],[League]]&amp;STANDINGS_R[[#This Row],[Team]]</f>
        <v>$150 Draft Champions Jan 29 1:00 pm Lg.3633Team brace</v>
      </c>
    </row>
    <row r="2199" spans="1:7" x14ac:dyDescent="0.25">
      <c r="A2199">
        <v>1423</v>
      </c>
      <c r="B2199" t="s">
        <v>2207</v>
      </c>
      <c r="C2199" t="s">
        <v>2199</v>
      </c>
      <c r="D2199">
        <v>986</v>
      </c>
      <c r="E2199">
        <v>1491</v>
      </c>
      <c r="F2199">
        <f t="shared" si="34"/>
        <v>7</v>
      </c>
      <c r="G2199" t="str">
        <f>STANDINGS_R[[#This Row],[League]]&amp;STANDINGS_R[[#This Row],[Team]]</f>
        <v>$150 Draft Champions Jan 29 1:00 pm Lg.3633The Nutz</v>
      </c>
    </row>
    <row r="2200" spans="1:7" x14ac:dyDescent="0.25">
      <c r="A2200">
        <v>1941</v>
      </c>
      <c r="B2200" t="s">
        <v>2206</v>
      </c>
      <c r="C2200" t="s">
        <v>2199</v>
      </c>
      <c r="D2200">
        <v>945</v>
      </c>
      <c r="E2200">
        <v>967</v>
      </c>
      <c r="F2200">
        <f t="shared" si="34"/>
        <v>8</v>
      </c>
      <c r="G2200" t="str">
        <f>STANDINGS_R[[#This Row],[League]]&amp;STANDINGS_R[[#This Row],[Team]]</f>
        <v>$150 Draft Champions Jan 29 1:00 pm Lg.3633Capitol Knockers Rides Again II</v>
      </c>
    </row>
    <row r="2201" spans="1:7" x14ac:dyDescent="0.25">
      <c r="A2201">
        <v>1957</v>
      </c>
      <c r="B2201" t="s">
        <v>454</v>
      </c>
      <c r="C2201" t="s">
        <v>2199</v>
      </c>
      <c r="D2201">
        <v>944</v>
      </c>
      <c r="E2201">
        <v>953.5</v>
      </c>
      <c r="F2201">
        <f t="shared" si="34"/>
        <v>9</v>
      </c>
      <c r="G2201" t="str">
        <f>STANDINGS_R[[#This Row],[League]]&amp;STANDINGS_R[[#This Row],[Team]]</f>
        <v>$150 Draft Champions Jan 29 1:00 pm Lg.3633Lugnuts DC II</v>
      </c>
    </row>
    <row r="2202" spans="1:7" x14ac:dyDescent="0.25">
      <c r="A2202">
        <v>2317</v>
      </c>
      <c r="B2202" t="s">
        <v>2205</v>
      </c>
      <c r="C2202" t="s">
        <v>2199</v>
      </c>
      <c r="D2202">
        <v>911</v>
      </c>
      <c r="E2202">
        <v>591.5</v>
      </c>
      <c r="F2202">
        <f t="shared" si="34"/>
        <v>10</v>
      </c>
      <c r="G2202" t="str">
        <f>STANDINGS_R[[#This Row],[League]]&amp;STANDINGS_R[[#This Row],[Team]]</f>
        <v>$150 Draft Champions Jan 29 1:00 pm Lg.3633NO Whiner's</v>
      </c>
    </row>
    <row r="2203" spans="1:7" x14ac:dyDescent="0.25">
      <c r="A2203">
        <v>2350</v>
      </c>
      <c r="B2203" t="s">
        <v>130</v>
      </c>
      <c r="C2203" t="s">
        <v>2199</v>
      </c>
      <c r="D2203">
        <v>908</v>
      </c>
      <c r="E2203">
        <v>561.5</v>
      </c>
      <c r="F2203">
        <f t="shared" si="34"/>
        <v>11</v>
      </c>
      <c r="G2203" t="str">
        <f>STANDINGS_R[[#This Row],[League]]&amp;STANDINGS_R[[#This Row],[Team]]</f>
        <v>$150 Draft Champions Jan 29 1:00 pm Lg.3633PTPers</v>
      </c>
    </row>
    <row r="2204" spans="1:7" x14ac:dyDescent="0.25">
      <c r="A2204">
        <v>2368</v>
      </c>
      <c r="B2204" t="s">
        <v>2201</v>
      </c>
      <c r="C2204" t="s">
        <v>2199</v>
      </c>
      <c r="D2204">
        <v>907</v>
      </c>
      <c r="E2204">
        <v>549.5</v>
      </c>
      <c r="F2204">
        <f t="shared" si="34"/>
        <v>12</v>
      </c>
      <c r="G2204" t="str">
        <f>STANDINGS_R[[#This Row],[League]]&amp;STANDINGS_R[[#This Row],[Team]]</f>
        <v>$150 Draft Champions Jan 29 1:00 pm Lg.3633level 7 laser lotus</v>
      </c>
    </row>
    <row r="2205" spans="1:7" x14ac:dyDescent="0.25">
      <c r="A2205">
        <v>2468</v>
      </c>
      <c r="B2205" t="s">
        <v>486</v>
      </c>
      <c r="C2205" t="s">
        <v>2199</v>
      </c>
      <c r="D2205">
        <v>891</v>
      </c>
      <c r="E2205">
        <v>445</v>
      </c>
      <c r="F2205">
        <f t="shared" si="34"/>
        <v>13</v>
      </c>
      <c r="G2205" t="str">
        <f>STANDINGS_R[[#This Row],[League]]&amp;STANDINGS_R[[#This Row],[Team]]</f>
        <v>$150 Draft Champions Jan 29 1:00 pm Lg.3633Surfer Rosa</v>
      </c>
    </row>
    <row r="2206" spans="1:7" x14ac:dyDescent="0.25">
      <c r="A2206">
        <v>2665</v>
      </c>
      <c r="B2206" t="s">
        <v>1222</v>
      </c>
      <c r="C2206" t="s">
        <v>2199</v>
      </c>
      <c r="D2206">
        <v>859</v>
      </c>
      <c r="E2206">
        <v>249</v>
      </c>
      <c r="F2206">
        <f t="shared" si="34"/>
        <v>14</v>
      </c>
      <c r="G2206" t="str">
        <f>STANDINGS_R[[#This Row],[League]]&amp;STANDINGS_R[[#This Row],[Team]]</f>
        <v>$150 Draft Champions Jan 29 1:00 pm Lg.3633Team Levy</v>
      </c>
    </row>
    <row r="2207" spans="1:7" x14ac:dyDescent="0.25">
      <c r="A2207">
        <v>2877</v>
      </c>
      <c r="B2207" t="s">
        <v>491</v>
      </c>
      <c r="C2207" t="s">
        <v>2199</v>
      </c>
      <c r="D2207">
        <v>773</v>
      </c>
      <c r="E2207">
        <v>34.5</v>
      </c>
      <c r="F2207">
        <f t="shared" si="34"/>
        <v>15</v>
      </c>
      <c r="G2207" t="str">
        <f>STANDINGS_R[[#This Row],[League]]&amp;STANDINGS_R[[#This Row],[Team]]</f>
        <v>$150 Draft Champions Jan 29 1:00 pm Lg.3633Team Wojciechowski</v>
      </c>
    </row>
    <row r="2208" spans="1:7" x14ac:dyDescent="0.25">
      <c r="A2208">
        <v>165</v>
      </c>
      <c r="B2208" t="s">
        <v>2209</v>
      </c>
      <c r="C2208" t="s">
        <v>2208</v>
      </c>
      <c r="D2208">
        <v>1100</v>
      </c>
      <c r="E2208">
        <v>2746.5</v>
      </c>
      <c r="F2208">
        <f t="shared" si="34"/>
        <v>1</v>
      </c>
      <c r="G2208" t="str">
        <f>STANDINGS_R[[#This Row],[League]]&amp;STANDINGS_R[[#This Row],[Team]]</f>
        <v>$150 Draft Champions Jan 30 1:00 pm Lg.3635ShowtimeDC58</v>
      </c>
    </row>
    <row r="2209" spans="1:7" x14ac:dyDescent="0.25">
      <c r="A2209">
        <v>230</v>
      </c>
      <c r="B2209" t="s">
        <v>369</v>
      </c>
      <c r="C2209" t="s">
        <v>2208</v>
      </c>
      <c r="D2209">
        <v>1088</v>
      </c>
      <c r="E2209">
        <v>2677.5</v>
      </c>
      <c r="F2209">
        <f t="shared" si="34"/>
        <v>2</v>
      </c>
      <c r="G2209" t="str">
        <f>STANDINGS_R[[#This Row],[League]]&amp;STANDINGS_R[[#This Row],[Team]]</f>
        <v>$150 Draft Champions Jan 30 1:00 pm Lg.3635Big Boy</v>
      </c>
    </row>
    <row r="2210" spans="1:7" x14ac:dyDescent="0.25">
      <c r="A2210">
        <v>408</v>
      </c>
      <c r="B2210" t="s">
        <v>408</v>
      </c>
      <c r="C2210" t="s">
        <v>2208</v>
      </c>
      <c r="D2210">
        <v>1065</v>
      </c>
      <c r="E2210">
        <v>2498.5</v>
      </c>
      <c r="F2210">
        <f t="shared" si="34"/>
        <v>3</v>
      </c>
      <c r="G2210" t="str">
        <f>STANDINGS_R[[#This Row],[League]]&amp;STANDINGS_R[[#This Row],[Team]]</f>
        <v>$150 Draft Champions Jan 30 1:00 pm Lg.3635Cardinal Crunch 1</v>
      </c>
    </row>
    <row r="2211" spans="1:7" x14ac:dyDescent="0.25">
      <c r="A2211">
        <v>686</v>
      </c>
      <c r="B2211" t="s">
        <v>180</v>
      </c>
      <c r="C2211" t="s">
        <v>2208</v>
      </c>
      <c r="D2211">
        <v>1038</v>
      </c>
      <c r="E2211">
        <v>2224.5</v>
      </c>
      <c r="F2211">
        <f t="shared" si="34"/>
        <v>4</v>
      </c>
      <c r="G2211" t="str">
        <f>STANDINGS_R[[#This Row],[League]]&amp;STANDINGS_R[[#This Row],[Team]]</f>
        <v>$150 Draft Champions Jan 30 1:00 pm Lg.3635Midnight Express</v>
      </c>
    </row>
    <row r="2212" spans="1:7" x14ac:dyDescent="0.25">
      <c r="A2212">
        <v>812</v>
      </c>
      <c r="B2212" t="s">
        <v>2212</v>
      </c>
      <c r="C2212" t="s">
        <v>2208</v>
      </c>
      <c r="D2212">
        <v>1029</v>
      </c>
      <c r="E2212">
        <v>2105.5</v>
      </c>
      <c r="F2212">
        <f t="shared" si="34"/>
        <v>5</v>
      </c>
      <c r="G2212" t="str">
        <f>STANDINGS_R[[#This Row],[League]]&amp;STANDINGS_R[[#This Row],[Team]]</f>
        <v>$150 Draft Champions Jan 30 1:00 pm Lg.3635Tito's Revenge</v>
      </c>
    </row>
    <row r="2213" spans="1:7" x14ac:dyDescent="0.25">
      <c r="A2213">
        <v>1382</v>
      </c>
      <c r="B2213" t="s">
        <v>103</v>
      </c>
      <c r="C2213" t="s">
        <v>2208</v>
      </c>
      <c r="D2213">
        <v>988</v>
      </c>
      <c r="E2213">
        <v>1521.5</v>
      </c>
      <c r="F2213">
        <f t="shared" si="34"/>
        <v>6</v>
      </c>
      <c r="G2213" t="str">
        <f>STANDINGS_R[[#This Row],[League]]&amp;STANDINGS_R[[#This Row],[Team]]</f>
        <v>$150 Draft Champions Jan 30 1:00 pm Lg.3635BIG LUSCIOUS III</v>
      </c>
    </row>
    <row r="2214" spans="1:7" x14ac:dyDescent="0.25">
      <c r="A2214">
        <v>1450</v>
      </c>
      <c r="B2214" t="s">
        <v>2214</v>
      </c>
      <c r="C2214" t="s">
        <v>2208</v>
      </c>
      <c r="D2214">
        <v>984</v>
      </c>
      <c r="E2214">
        <v>1463</v>
      </c>
      <c r="F2214">
        <f t="shared" si="34"/>
        <v>7</v>
      </c>
      <c r="G2214" t="str">
        <f>STANDINGS_R[[#This Row],[League]]&amp;STANDINGS_R[[#This Row],[Team]]</f>
        <v>$150 Draft Champions Jan 30 1:00 pm Lg.3635Simoleons</v>
      </c>
    </row>
    <row r="2215" spans="1:7" x14ac:dyDescent="0.25">
      <c r="A2215">
        <v>1519</v>
      </c>
      <c r="B2215" t="s">
        <v>1550</v>
      </c>
      <c r="C2215" t="s">
        <v>2208</v>
      </c>
      <c r="D2215">
        <v>980</v>
      </c>
      <c r="E2215">
        <v>1400.5</v>
      </c>
      <c r="F2215">
        <f t="shared" si="34"/>
        <v>8</v>
      </c>
      <c r="G2215" t="str">
        <f>STANDINGS_R[[#This Row],[League]]&amp;STANDINGS_R[[#This Row],[Team]]</f>
        <v>$150 Draft Champions Jan 30 1:00 pm Lg.3635Wellington Blacks</v>
      </c>
    </row>
    <row r="2216" spans="1:7" x14ac:dyDescent="0.25">
      <c r="A2216">
        <v>1523</v>
      </c>
      <c r="B2216" t="s">
        <v>388</v>
      </c>
      <c r="C2216" t="s">
        <v>2208</v>
      </c>
      <c r="D2216">
        <v>979</v>
      </c>
      <c r="E2216">
        <v>1386</v>
      </c>
      <c r="F2216">
        <f t="shared" si="34"/>
        <v>9</v>
      </c>
      <c r="G2216" t="str">
        <f>STANDINGS_R[[#This Row],[League]]&amp;STANDINGS_R[[#This Row],[Team]]</f>
        <v>$150 Draft Champions Jan 30 1:00 pm Lg.3635Pacific Rim</v>
      </c>
    </row>
    <row r="2217" spans="1:7" x14ac:dyDescent="0.25">
      <c r="A2217">
        <v>1807</v>
      </c>
      <c r="B2217" t="s">
        <v>107</v>
      </c>
      <c r="C2217" t="s">
        <v>2208</v>
      </c>
      <c r="D2217">
        <v>957</v>
      </c>
      <c r="E2217">
        <v>1107</v>
      </c>
      <c r="F2217">
        <f t="shared" si="34"/>
        <v>10</v>
      </c>
      <c r="G2217" t="str">
        <f>STANDINGS_R[[#This Row],[League]]&amp;STANDINGS_R[[#This Row],[Team]]</f>
        <v>$150 Draft Champions Jan 30 1:00 pm Lg.3635Team Scott</v>
      </c>
    </row>
    <row r="2218" spans="1:7" x14ac:dyDescent="0.25">
      <c r="A2218">
        <v>1818</v>
      </c>
      <c r="B2218" t="s">
        <v>2215</v>
      </c>
      <c r="C2218" t="s">
        <v>2208</v>
      </c>
      <c r="D2218">
        <v>956</v>
      </c>
      <c r="E2218">
        <v>1094.5</v>
      </c>
      <c r="F2218">
        <f t="shared" si="34"/>
        <v>11</v>
      </c>
      <c r="G2218" t="str">
        <f>STANDINGS_R[[#This Row],[League]]&amp;STANDINGS_R[[#This Row],[Team]]</f>
        <v>$150 Draft Champions Jan 30 1:00 pm Lg.3635Pyrolitic Decomposition 8</v>
      </c>
    </row>
    <row r="2219" spans="1:7" x14ac:dyDescent="0.25">
      <c r="A2219">
        <v>2117</v>
      </c>
      <c r="B2219" t="s">
        <v>2210</v>
      </c>
      <c r="C2219" t="s">
        <v>2208</v>
      </c>
      <c r="D2219">
        <v>931</v>
      </c>
      <c r="E2219">
        <v>798</v>
      </c>
      <c r="F2219">
        <f t="shared" si="34"/>
        <v>12</v>
      </c>
      <c r="G2219" t="str">
        <f>STANDINGS_R[[#This Row],[League]]&amp;STANDINGS_R[[#This Row],[Team]]</f>
        <v>$150 Draft Champions Jan 30 1:00 pm Lg.3635The Yeti</v>
      </c>
    </row>
    <row r="2220" spans="1:7" x14ac:dyDescent="0.25">
      <c r="A2220">
        <v>2149</v>
      </c>
      <c r="B2220" t="s">
        <v>2213</v>
      </c>
      <c r="C2220" t="s">
        <v>2208</v>
      </c>
      <c r="D2220">
        <v>927</v>
      </c>
      <c r="E2220">
        <v>758</v>
      </c>
      <c r="F2220">
        <f t="shared" si="34"/>
        <v>13</v>
      </c>
      <c r="G2220" t="str">
        <f>STANDINGS_R[[#This Row],[League]]&amp;STANDINGS_R[[#This Row],[Team]]</f>
        <v>$150 Draft Champions Jan 30 1:00 pm Lg.3635Cant we all just get a Wong</v>
      </c>
    </row>
    <row r="2221" spans="1:7" x14ac:dyDescent="0.25">
      <c r="A2221">
        <v>2332</v>
      </c>
      <c r="B2221" t="s">
        <v>2211</v>
      </c>
      <c r="C2221" t="s">
        <v>2208</v>
      </c>
      <c r="D2221">
        <v>910</v>
      </c>
      <c r="E2221">
        <v>577.5</v>
      </c>
      <c r="F2221">
        <f t="shared" si="34"/>
        <v>14</v>
      </c>
      <c r="G2221" t="str">
        <f>STANDINGS_R[[#This Row],[League]]&amp;STANDINGS_R[[#This Row],[Team]]</f>
        <v>$150 Draft Champions Jan 30 1:00 pm Lg.3635Hungry Dogs Hunt Best II</v>
      </c>
    </row>
    <row r="2222" spans="1:7" x14ac:dyDescent="0.25">
      <c r="A2222">
        <v>2874</v>
      </c>
      <c r="B2222" t="s">
        <v>224</v>
      </c>
      <c r="C2222" t="s">
        <v>2208</v>
      </c>
      <c r="D2222">
        <v>777</v>
      </c>
      <c r="E2222">
        <v>38.5</v>
      </c>
      <c r="F2222">
        <f t="shared" si="34"/>
        <v>15</v>
      </c>
      <c r="G2222" t="str">
        <f>STANDINGS_R[[#This Row],[League]]&amp;STANDINGS_R[[#This Row],[Team]]</f>
        <v>$150 Draft Champions Jan 30 1:00 pm Lg.3635Top Dog</v>
      </c>
    </row>
    <row r="2223" spans="1:7" x14ac:dyDescent="0.25">
      <c r="A2223">
        <v>138</v>
      </c>
      <c r="B2223" t="s">
        <v>2218</v>
      </c>
      <c r="C2223" t="s">
        <v>2216</v>
      </c>
      <c r="D2223">
        <v>1105</v>
      </c>
      <c r="E2223">
        <v>2772.5</v>
      </c>
      <c r="F2223">
        <f t="shared" si="34"/>
        <v>1</v>
      </c>
      <c r="G2223" t="str">
        <f>STANDINGS_R[[#This Row],[League]]&amp;STANDINGS_R[[#This Row],[Team]]</f>
        <v>$150 Draft Champions Jan 30 1:00 pm Lg.3637TeachMeHowToDougieGlanville</v>
      </c>
    </row>
    <row r="2224" spans="1:7" x14ac:dyDescent="0.25">
      <c r="A2224">
        <v>291</v>
      </c>
      <c r="B2224" t="s">
        <v>97</v>
      </c>
      <c r="C2224" t="s">
        <v>2216</v>
      </c>
      <c r="D2224">
        <v>1079</v>
      </c>
      <c r="E2224">
        <v>2618.5</v>
      </c>
      <c r="F2224">
        <f t="shared" si="34"/>
        <v>2</v>
      </c>
      <c r="G2224" t="str">
        <f>STANDINGS_R[[#This Row],[League]]&amp;STANDINGS_R[[#This Row],[Team]]</f>
        <v>$150 Draft Champions Jan 30 1:00 pm Lg.3637Catch This</v>
      </c>
    </row>
    <row r="2225" spans="1:7" x14ac:dyDescent="0.25">
      <c r="A2225">
        <v>454</v>
      </c>
      <c r="B2225" t="s">
        <v>2217</v>
      </c>
      <c r="C2225" t="s">
        <v>2216</v>
      </c>
      <c r="D2225">
        <v>1059</v>
      </c>
      <c r="E2225">
        <v>2454.5</v>
      </c>
      <c r="F2225">
        <f t="shared" si="34"/>
        <v>3</v>
      </c>
      <c r="G2225" t="str">
        <f>STANDINGS_R[[#This Row],[League]]&amp;STANDINGS_R[[#This Row],[Team]]</f>
        <v>$150 Draft Champions Jan 30 1:00 pm Lg.3637Junebug</v>
      </c>
    </row>
    <row r="2226" spans="1:7" x14ac:dyDescent="0.25">
      <c r="A2226">
        <v>526</v>
      </c>
      <c r="B2226" t="s">
        <v>158</v>
      </c>
      <c r="C2226" t="s">
        <v>2216</v>
      </c>
      <c r="D2226">
        <v>1053</v>
      </c>
      <c r="E2226">
        <v>2391</v>
      </c>
      <c r="F2226">
        <f t="shared" si="34"/>
        <v>4</v>
      </c>
      <c r="G2226" t="str">
        <f>STANDINGS_R[[#This Row],[League]]&amp;STANDINGS_R[[#This Row],[Team]]</f>
        <v>$150 Draft Champions Jan 30 1:00 pm Lg.3637WV PED Power</v>
      </c>
    </row>
    <row r="2227" spans="1:7" x14ac:dyDescent="0.25">
      <c r="A2227">
        <v>829</v>
      </c>
      <c r="B2227" t="s">
        <v>154</v>
      </c>
      <c r="C2227" t="s">
        <v>2216</v>
      </c>
      <c r="D2227">
        <v>1027</v>
      </c>
      <c r="E2227">
        <v>2077</v>
      </c>
      <c r="F2227">
        <f t="shared" si="34"/>
        <v>5</v>
      </c>
      <c r="G2227" t="str">
        <f>STANDINGS_R[[#This Row],[League]]&amp;STANDINGS_R[[#This Row],[Team]]</f>
        <v>$150 Draft Champions Jan 30 1:00 pm Lg.3637GLG20s</v>
      </c>
    </row>
    <row r="2228" spans="1:7" x14ac:dyDescent="0.25">
      <c r="A2228">
        <v>930</v>
      </c>
      <c r="B2228" t="s">
        <v>2222</v>
      </c>
      <c r="C2228" t="s">
        <v>2216</v>
      </c>
      <c r="D2228">
        <v>1020</v>
      </c>
      <c r="E2228">
        <v>1980.5</v>
      </c>
      <c r="F2228">
        <f t="shared" si="34"/>
        <v>6</v>
      </c>
      <c r="G2228" t="str">
        <f>STANDINGS_R[[#This Row],[League]]&amp;STANDINGS_R[[#This Row],[Team]]</f>
        <v>$150 Draft Champions Jan 30 1:00 pm Lg.3637NONAGRACE2</v>
      </c>
    </row>
    <row r="2229" spans="1:7" x14ac:dyDescent="0.25">
      <c r="A2229">
        <v>1341</v>
      </c>
      <c r="B2229" t="s">
        <v>23</v>
      </c>
      <c r="C2229" t="s">
        <v>2216</v>
      </c>
      <c r="D2229">
        <v>992</v>
      </c>
      <c r="E2229">
        <v>1578</v>
      </c>
      <c r="F2229">
        <f t="shared" si="34"/>
        <v>7</v>
      </c>
      <c r="G2229" t="str">
        <f>STANDINGS_R[[#This Row],[League]]&amp;STANDINGS_R[[#This Row],[Team]]</f>
        <v>$150 Draft Champions Jan 30 1:00 pm Lg.3637YankeeHaters</v>
      </c>
    </row>
    <row r="2230" spans="1:7" x14ac:dyDescent="0.25">
      <c r="A2230">
        <v>1392</v>
      </c>
      <c r="B2230" t="s">
        <v>2219</v>
      </c>
      <c r="C2230" t="s">
        <v>2216</v>
      </c>
      <c r="D2230">
        <v>988</v>
      </c>
      <c r="E2230">
        <v>1521.5</v>
      </c>
      <c r="F2230">
        <f t="shared" si="34"/>
        <v>8</v>
      </c>
      <c r="G2230" t="str">
        <f>STANDINGS_R[[#This Row],[League]]&amp;STANDINGS_R[[#This Row],[Team]]</f>
        <v>$150 Draft Champions Jan 30 1:00 pm Lg.3637Team Lindberg</v>
      </c>
    </row>
    <row r="2231" spans="1:7" x14ac:dyDescent="0.25">
      <c r="A2231">
        <v>1930</v>
      </c>
      <c r="B2231" t="s">
        <v>279</v>
      </c>
      <c r="C2231" t="s">
        <v>2216</v>
      </c>
      <c r="D2231">
        <v>946</v>
      </c>
      <c r="E2231">
        <v>979</v>
      </c>
      <c r="F2231">
        <f t="shared" si="34"/>
        <v>9</v>
      </c>
      <c r="G2231" t="str">
        <f>STANDINGS_R[[#This Row],[League]]&amp;STANDINGS_R[[#This Row],[Team]]</f>
        <v>$150 Draft Champions Jan 30 1:00 pm Lg.3637EWeezy</v>
      </c>
    </row>
    <row r="2232" spans="1:7" x14ac:dyDescent="0.25">
      <c r="A2232">
        <v>2041</v>
      </c>
      <c r="B2232" t="s">
        <v>2221</v>
      </c>
      <c r="C2232" t="s">
        <v>2216</v>
      </c>
      <c r="D2232">
        <v>938</v>
      </c>
      <c r="E2232">
        <v>868.5</v>
      </c>
      <c r="F2232">
        <f t="shared" si="34"/>
        <v>10</v>
      </c>
      <c r="G2232" t="str">
        <f>STANDINGS_R[[#This Row],[League]]&amp;STANDINGS_R[[#This Row],[Team]]</f>
        <v>$150 Draft Champions Jan 30 1:00 pm Lg.3637Ghastly Monsters</v>
      </c>
    </row>
    <row r="2233" spans="1:7" x14ac:dyDescent="0.25">
      <c r="A2233">
        <v>2083</v>
      </c>
      <c r="B2233" t="s">
        <v>2224</v>
      </c>
      <c r="C2233" t="s">
        <v>2216</v>
      </c>
      <c r="D2233">
        <v>934</v>
      </c>
      <c r="E2233">
        <v>829.5</v>
      </c>
      <c r="F2233">
        <f t="shared" si="34"/>
        <v>11</v>
      </c>
      <c r="G2233" t="str">
        <f>STANDINGS_R[[#This Row],[League]]&amp;STANDINGS_R[[#This Row],[Team]]</f>
        <v>$150 Draft Champions Jan 30 1:00 pm Lg.3637Saint Anthony</v>
      </c>
    </row>
    <row r="2234" spans="1:7" x14ac:dyDescent="0.25">
      <c r="A2234">
        <v>2270</v>
      </c>
      <c r="B2234" t="s">
        <v>2223</v>
      </c>
      <c r="C2234" t="s">
        <v>2216</v>
      </c>
      <c r="D2234">
        <v>916</v>
      </c>
      <c r="E2234">
        <v>641</v>
      </c>
      <c r="F2234">
        <f t="shared" si="34"/>
        <v>12</v>
      </c>
      <c r="G2234" t="str">
        <f>STANDINGS_R[[#This Row],[League]]&amp;STANDINGS_R[[#This Row],[Team]]</f>
        <v>$150 Draft Champions Jan 30 1:00 pm Lg.3637Las Vegas Ratpack 2</v>
      </c>
    </row>
    <row r="2235" spans="1:7" x14ac:dyDescent="0.25">
      <c r="A2235">
        <v>2723</v>
      </c>
      <c r="B2235" t="s">
        <v>2220</v>
      </c>
      <c r="C2235" t="s">
        <v>2216</v>
      </c>
      <c r="D2235">
        <v>846</v>
      </c>
      <c r="E2235">
        <v>186.5</v>
      </c>
      <c r="F2235">
        <f t="shared" si="34"/>
        <v>13</v>
      </c>
      <c r="G2235" t="str">
        <f>STANDINGS_R[[#This Row],[League]]&amp;STANDINGS_R[[#This Row],[Team]]</f>
        <v>$150 Draft Champions Jan 30 1:00 pm Lg.3637BRI34</v>
      </c>
    </row>
    <row r="2236" spans="1:7" x14ac:dyDescent="0.25">
      <c r="A2236">
        <v>2772</v>
      </c>
      <c r="B2236" t="s">
        <v>2225</v>
      </c>
      <c r="C2236" t="s">
        <v>2216</v>
      </c>
      <c r="D2236">
        <v>832</v>
      </c>
      <c r="E2236">
        <v>139.5</v>
      </c>
      <c r="F2236">
        <f t="shared" si="34"/>
        <v>14</v>
      </c>
      <c r="G2236" t="str">
        <f>STANDINGS_R[[#This Row],[League]]&amp;STANDINGS_R[[#This Row],[Team]]</f>
        <v>$150 Draft Champions Jan 30 1:00 pm Lg.3637Second Spitter</v>
      </c>
    </row>
    <row r="2237" spans="1:7" x14ac:dyDescent="0.25">
      <c r="A2237">
        <v>2802</v>
      </c>
      <c r="B2237" t="s">
        <v>48</v>
      </c>
      <c r="C2237" t="s">
        <v>2216</v>
      </c>
      <c r="D2237">
        <v>823</v>
      </c>
      <c r="E2237">
        <v>110</v>
      </c>
      <c r="F2237">
        <f t="shared" si="34"/>
        <v>15</v>
      </c>
      <c r="G2237" t="str">
        <f>STANDINGS_R[[#This Row],[League]]&amp;STANDINGS_R[[#This Row],[Team]]</f>
        <v>$150 Draft Champions Jan 30 1:00 pm Lg.3637Team Reid</v>
      </c>
    </row>
    <row r="2238" spans="1:7" x14ac:dyDescent="0.25">
      <c r="A2238">
        <v>160</v>
      </c>
      <c r="B2238" t="s">
        <v>2230</v>
      </c>
      <c r="C2238" t="s">
        <v>2227</v>
      </c>
      <c r="D2238">
        <v>1101</v>
      </c>
      <c r="E2238">
        <v>2752.5</v>
      </c>
      <c r="F2238">
        <f t="shared" si="34"/>
        <v>1</v>
      </c>
      <c r="G2238" t="str">
        <f>STANDINGS_R[[#This Row],[League]]&amp;STANDINGS_R[[#This Row],[Team]]</f>
        <v>$150 Draft Champions Jan 31 1:00 pm Lg.3640Team LeValley 4</v>
      </c>
    </row>
    <row r="2239" spans="1:7" x14ac:dyDescent="0.25">
      <c r="A2239">
        <v>337</v>
      </c>
      <c r="B2239" t="s">
        <v>2234</v>
      </c>
      <c r="C2239" t="s">
        <v>2227</v>
      </c>
      <c r="D2239">
        <v>1073</v>
      </c>
      <c r="E2239">
        <v>2571</v>
      </c>
      <c r="F2239">
        <f t="shared" si="34"/>
        <v>2</v>
      </c>
      <c r="G2239" t="str">
        <f>STANDINGS_R[[#This Row],[League]]&amp;STANDINGS_R[[#This Row],[Team]]</f>
        <v>$150 Draft Champions Jan 31 1:00 pm Lg.3640Lower Deckers DC2</v>
      </c>
    </row>
    <row r="2240" spans="1:7" x14ac:dyDescent="0.25">
      <c r="A2240">
        <v>450</v>
      </c>
      <c r="B2240" t="s">
        <v>2229</v>
      </c>
      <c r="C2240" t="s">
        <v>2227</v>
      </c>
      <c r="D2240">
        <v>1059</v>
      </c>
      <c r="E2240">
        <v>2454.5</v>
      </c>
      <c r="F2240">
        <f t="shared" si="34"/>
        <v>3</v>
      </c>
      <c r="G2240" t="str">
        <f>STANDINGS_R[[#This Row],[League]]&amp;STANDINGS_R[[#This Row],[Team]]</f>
        <v>$150 Draft Champions Jan 31 1:00 pm Lg.36402016 DC003</v>
      </c>
    </row>
    <row r="2241" spans="1:7" x14ac:dyDescent="0.25">
      <c r="A2241">
        <v>701</v>
      </c>
      <c r="B2241" t="s">
        <v>2232</v>
      </c>
      <c r="C2241" t="s">
        <v>2227</v>
      </c>
      <c r="D2241">
        <v>1037</v>
      </c>
      <c r="E2241">
        <v>2207.5</v>
      </c>
      <c r="F2241">
        <f t="shared" si="34"/>
        <v>4</v>
      </c>
      <c r="G2241" t="str">
        <f>STANDINGS_R[[#This Row],[League]]&amp;STANDINGS_R[[#This Row],[Team]]</f>
        <v>$150 Draft Champions Jan 31 1:00 pm Lg.3640Fido's Knife</v>
      </c>
    </row>
    <row r="2242" spans="1:7" x14ac:dyDescent="0.25">
      <c r="A2242">
        <v>871</v>
      </c>
      <c r="B2242" t="s">
        <v>2231</v>
      </c>
      <c r="C2242" t="s">
        <v>2227</v>
      </c>
      <c r="D2242">
        <v>1025</v>
      </c>
      <c r="E2242">
        <v>2045.5</v>
      </c>
      <c r="F2242">
        <f t="shared" si="34"/>
        <v>5</v>
      </c>
      <c r="G2242" t="str">
        <f>STANDINGS_R[[#This Row],[League]]&amp;STANDINGS_R[[#This Row],[Team]]</f>
        <v>$150 Draft Champions Jan 31 1:00 pm Lg.3640VB Three</v>
      </c>
    </row>
    <row r="2243" spans="1:7" x14ac:dyDescent="0.25">
      <c r="A2243">
        <v>1086</v>
      </c>
      <c r="B2243" t="s">
        <v>650</v>
      </c>
      <c r="C2243" t="s">
        <v>2227</v>
      </c>
      <c r="D2243">
        <v>1010</v>
      </c>
      <c r="E2243">
        <v>1827.5</v>
      </c>
      <c r="F2243">
        <f t="shared" ref="F2243:F2306" si="35">IF(C2243=C2242,F2242+1,1)</f>
        <v>6</v>
      </c>
      <c r="G2243" t="str">
        <f>STANDINGS_R[[#This Row],[League]]&amp;STANDINGS_R[[#This Row],[Team]]</f>
        <v>$150 Draft Champions Jan 31 1:00 pm Lg.3640Team Stein</v>
      </c>
    </row>
    <row r="2244" spans="1:7" x14ac:dyDescent="0.25">
      <c r="A2244">
        <v>1271</v>
      </c>
      <c r="B2244" t="s">
        <v>2228</v>
      </c>
      <c r="C2244" t="s">
        <v>2227</v>
      </c>
      <c r="D2244">
        <v>996</v>
      </c>
      <c r="E2244">
        <v>1642</v>
      </c>
      <c r="F2244">
        <f t="shared" si="35"/>
        <v>7</v>
      </c>
      <c r="G2244" t="str">
        <f>STANDINGS_R[[#This Row],[League]]&amp;STANDINGS_R[[#This Row],[Team]]</f>
        <v>$150 Draft Champions Jan 31 1:00 pm Lg.3640Team Cox</v>
      </c>
    </row>
    <row r="2245" spans="1:7" x14ac:dyDescent="0.25">
      <c r="A2245">
        <v>1305</v>
      </c>
      <c r="B2245" t="s">
        <v>2226</v>
      </c>
      <c r="C2245" t="s">
        <v>2227</v>
      </c>
      <c r="D2245">
        <v>994</v>
      </c>
      <c r="E2245">
        <v>1611.5</v>
      </c>
      <c r="F2245">
        <f t="shared" si="35"/>
        <v>8</v>
      </c>
      <c r="G2245" t="str">
        <f>STANDINGS_R[[#This Row],[League]]&amp;STANDINGS_R[[#This Row],[Team]]</f>
        <v>$150 Draft Champions Jan 31 1:00 pm Lg.3640Team Weeks</v>
      </c>
    </row>
    <row r="2246" spans="1:7" x14ac:dyDescent="0.25">
      <c r="A2246">
        <v>1618</v>
      </c>
      <c r="B2246" t="s">
        <v>2239</v>
      </c>
      <c r="C2246" t="s">
        <v>2227</v>
      </c>
      <c r="D2246">
        <v>972</v>
      </c>
      <c r="E2246">
        <v>1288</v>
      </c>
      <c r="F2246">
        <f t="shared" si="35"/>
        <v>9</v>
      </c>
      <c r="G2246" t="str">
        <f>STANDINGS_R[[#This Row],[League]]&amp;STANDINGS_R[[#This Row],[Team]]</f>
        <v>$150 Draft Champions Jan 31 1:00 pm Lg.3640Charger Bar 5</v>
      </c>
    </row>
    <row r="2247" spans="1:7" x14ac:dyDescent="0.25">
      <c r="A2247">
        <v>1650</v>
      </c>
      <c r="B2247" t="s">
        <v>2237</v>
      </c>
      <c r="C2247" t="s">
        <v>2227</v>
      </c>
      <c r="D2247">
        <v>970</v>
      </c>
      <c r="E2247">
        <v>1265.5</v>
      </c>
      <c r="F2247">
        <f t="shared" si="35"/>
        <v>10</v>
      </c>
      <c r="G2247" t="str">
        <f>STANDINGS_R[[#This Row],[League]]&amp;STANDINGS_R[[#This Row],[Team]]</f>
        <v>$150 Draft Champions Jan 31 1:00 pm Lg.3640Wahoo's on First?</v>
      </c>
    </row>
    <row r="2248" spans="1:7" x14ac:dyDescent="0.25">
      <c r="A2248">
        <v>2134</v>
      </c>
      <c r="B2248" t="s">
        <v>2238</v>
      </c>
      <c r="C2248" t="s">
        <v>2227</v>
      </c>
      <c r="D2248">
        <v>929</v>
      </c>
      <c r="E2248">
        <v>778.5</v>
      </c>
      <c r="F2248">
        <f t="shared" si="35"/>
        <v>11</v>
      </c>
      <c r="G2248" t="str">
        <f>STANDINGS_R[[#This Row],[League]]&amp;STANDINGS_R[[#This Row],[Team]]</f>
        <v>$150 Draft Champions Jan 31 1:00 pm Lg.3640Donald Trump</v>
      </c>
    </row>
    <row r="2249" spans="1:7" x14ac:dyDescent="0.25">
      <c r="A2249">
        <v>2181</v>
      </c>
      <c r="B2249" t="s">
        <v>2236</v>
      </c>
      <c r="C2249" t="s">
        <v>2227</v>
      </c>
      <c r="D2249">
        <v>924</v>
      </c>
      <c r="E2249">
        <v>728</v>
      </c>
      <c r="F2249">
        <f t="shared" si="35"/>
        <v>12</v>
      </c>
      <c r="G2249" t="str">
        <f>STANDINGS_R[[#This Row],[League]]&amp;STANDINGS_R[[#This Row],[Team]]</f>
        <v>$150 Draft Champions Jan 31 1:00 pm Lg.3640ItIsWhatItIs</v>
      </c>
    </row>
    <row r="2250" spans="1:7" x14ac:dyDescent="0.25">
      <c r="A2250">
        <v>2325</v>
      </c>
      <c r="B2250" t="s">
        <v>2235</v>
      </c>
      <c r="C2250" t="s">
        <v>2227</v>
      </c>
      <c r="D2250">
        <v>911</v>
      </c>
      <c r="E2250">
        <v>591.5</v>
      </c>
      <c r="F2250">
        <f t="shared" si="35"/>
        <v>13</v>
      </c>
      <c r="G2250" t="str">
        <f>STANDINGS_R[[#This Row],[League]]&amp;STANDINGS_R[[#This Row],[Team]]</f>
        <v>$150 Draft Champions Jan 31 1:00 pm Lg.3640The Krakens</v>
      </c>
    </row>
    <row r="2251" spans="1:7" x14ac:dyDescent="0.25">
      <c r="A2251">
        <v>2590</v>
      </c>
      <c r="B2251" t="s">
        <v>2240</v>
      </c>
      <c r="C2251" t="s">
        <v>2227</v>
      </c>
      <c r="D2251">
        <v>873</v>
      </c>
      <c r="E2251">
        <v>318</v>
      </c>
      <c r="F2251">
        <f t="shared" si="35"/>
        <v>14</v>
      </c>
      <c r="G2251" t="str">
        <f>STANDINGS_R[[#This Row],[League]]&amp;STANDINGS_R[[#This Row],[Team]]</f>
        <v>$150 Draft Champions Jan 31 1:00 pm Lg.3640Bryce to the Top</v>
      </c>
    </row>
    <row r="2252" spans="1:7" x14ac:dyDescent="0.25">
      <c r="A2252">
        <v>2621</v>
      </c>
      <c r="B2252" t="s">
        <v>2233</v>
      </c>
      <c r="C2252" t="s">
        <v>2227</v>
      </c>
      <c r="D2252">
        <v>868</v>
      </c>
      <c r="E2252">
        <v>290.5</v>
      </c>
      <c r="F2252">
        <f t="shared" si="35"/>
        <v>15</v>
      </c>
      <c r="G2252" t="str">
        <f>STANDINGS_R[[#This Row],[League]]&amp;STANDINGS_R[[#This Row],[Team]]</f>
        <v>$150 Draft Champions Jan 31 1:00 pm Lg.3640Fly The W</v>
      </c>
    </row>
    <row r="2253" spans="1:7" x14ac:dyDescent="0.25">
      <c r="A2253">
        <v>309</v>
      </c>
      <c r="B2253" t="s">
        <v>312</v>
      </c>
      <c r="C2253" t="s">
        <v>2241</v>
      </c>
      <c r="D2253">
        <v>1077</v>
      </c>
      <c r="E2253">
        <v>2605</v>
      </c>
      <c r="F2253">
        <f t="shared" si="35"/>
        <v>1</v>
      </c>
      <c r="G2253" t="str">
        <f>STANDINGS_R[[#This Row],[League]]&amp;STANDINGS_R[[#This Row],[Team]]</f>
        <v>$150 Draft Champions Kenyon Premature LeagueTeam Upchurch</v>
      </c>
    </row>
    <row r="2254" spans="1:7" x14ac:dyDescent="0.25">
      <c r="A2254">
        <v>427</v>
      </c>
      <c r="B2254" t="s">
        <v>2242</v>
      </c>
      <c r="C2254" t="s">
        <v>2241</v>
      </c>
      <c r="D2254">
        <v>1063</v>
      </c>
      <c r="E2254">
        <v>2483.5</v>
      </c>
      <c r="F2254">
        <f t="shared" si="35"/>
        <v>2</v>
      </c>
      <c r="G2254" t="str">
        <f>STANDINGS_R[[#This Row],[League]]&amp;STANDINGS_R[[#This Row],[Team]]</f>
        <v>$150 Draft Champions Kenyon Premature LeagueBullfrogs</v>
      </c>
    </row>
    <row r="2255" spans="1:7" x14ac:dyDescent="0.25">
      <c r="A2255">
        <v>624</v>
      </c>
      <c r="B2255" t="s">
        <v>463</v>
      </c>
      <c r="C2255" t="s">
        <v>2241</v>
      </c>
      <c r="D2255">
        <v>1043</v>
      </c>
      <c r="E2255">
        <v>2284</v>
      </c>
      <c r="F2255">
        <f t="shared" si="35"/>
        <v>3</v>
      </c>
      <c r="G2255" t="str">
        <f>STANDINGS_R[[#This Row],[League]]&amp;STANDINGS_R[[#This Row],[Team]]</f>
        <v>$150 Draft Champions Kenyon Premature LeagueBronx Yankees (DC1)</v>
      </c>
    </row>
    <row r="2256" spans="1:7" x14ac:dyDescent="0.25">
      <c r="A2256">
        <v>723</v>
      </c>
      <c r="B2256" t="s">
        <v>2244</v>
      </c>
      <c r="C2256" t="s">
        <v>2241</v>
      </c>
      <c r="D2256">
        <v>1036</v>
      </c>
      <c r="E2256">
        <v>2191.5</v>
      </c>
      <c r="F2256">
        <f t="shared" si="35"/>
        <v>4</v>
      </c>
      <c r="G2256" t="str">
        <f>STANDINGS_R[[#This Row],[League]]&amp;STANDINGS_R[[#This Row],[Team]]</f>
        <v>$150 Draft Champions Kenyon Premature LeagueTeam Lavoie</v>
      </c>
    </row>
    <row r="2257" spans="1:7" x14ac:dyDescent="0.25">
      <c r="A2257">
        <v>770</v>
      </c>
      <c r="B2257" t="s">
        <v>56</v>
      </c>
      <c r="C2257" t="s">
        <v>2241</v>
      </c>
      <c r="D2257">
        <v>1032</v>
      </c>
      <c r="E2257">
        <v>2136.5</v>
      </c>
      <c r="F2257">
        <f t="shared" si="35"/>
        <v>5</v>
      </c>
      <c r="G2257" t="str">
        <f>STANDINGS_R[[#This Row],[League]]&amp;STANDINGS_R[[#This Row],[Team]]</f>
        <v>$150 Draft Champions Kenyon Premature LeagueDOUGHBOYS</v>
      </c>
    </row>
    <row r="2258" spans="1:7" x14ac:dyDescent="0.25">
      <c r="A2258">
        <v>921</v>
      </c>
      <c r="B2258" t="s">
        <v>2243</v>
      </c>
      <c r="C2258" t="s">
        <v>2241</v>
      </c>
      <c r="D2258">
        <v>1021</v>
      </c>
      <c r="E2258">
        <v>1994.5</v>
      </c>
      <c r="F2258">
        <f t="shared" si="35"/>
        <v>6</v>
      </c>
      <c r="G2258" t="str">
        <f>STANDINGS_R[[#This Row],[League]]&amp;STANDINGS_R[[#This Row],[Team]]</f>
        <v>$150 Draft Champions Kenyon Premature LeagueSurrender Dorothy! (Email)</v>
      </c>
    </row>
    <row r="2259" spans="1:7" x14ac:dyDescent="0.25">
      <c r="A2259">
        <v>1373</v>
      </c>
      <c r="B2259" t="s">
        <v>366</v>
      </c>
      <c r="C2259" t="s">
        <v>2241</v>
      </c>
      <c r="D2259">
        <v>989</v>
      </c>
      <c r="E2259">
        <v>1536</v>
      </c>
      <c r="F2259">
        <f t="shared" si="35"/>
        <v>7</v>
      </c>
      <c r="G2259" t="str">
        <f>STANDINGS_R[[#This Row],[League]]&amp;STANDINGS_R[[#This Row],[Team]]</f>
        <v>$150 Draft Champions Kenyon Premature LeagueEA Sports E-Mail</v>
      </c>
    </row>
    <row r="2260" spans="1:7" x14ac:dyDescent="0.25">
      <c r="A2260">
        <v>1463</v>
      </c>
      <c r="B2260" t="s">
        <v>686</v>
      </c>
      <c r="C2260" t="s">
        <v>2241</v>
      </c>
      <c r="D2260">
        <v>983</v>
      </c>
      <c r="E2260">
        <v>1447.5</v>
      </c>
      <c r="F2260">
        <f t="shared" si="35"/>
        <v>8</v>
      </c>
      <c r="G2260" t="str">
        <f>STANDINGS_R[[#This Row],[League]]&amp;STANDINGS_R[[#This Row],[Team]]</f>
        <v>$150 Draft Champions Kenyon Premature LeagueTeam Liebman</v>
      </c>
    </row>
    <row r="2261" spans="1:7" x14ac:dyDescent="0.25">
      <c r="A2261">
        <v>1609</v>
      </c>
      <c r="B2261" t="s">
        <v>2246</v>
      </c>
      <c r="C2261" t="s">
        <v>2241</v>
      </c>
      <c r="D2261">
        <v>973</v>
      </c>
      <c r="E2261">
        <v>1301.5</v>
      </c>
      <c r="F2261">
        <f t="shared" si="35"/>
        <v>9</v>
      </c>
      <c r="G2261" t="str">
        <f>STANDINGS_R[[#This Row],[League]]&amp;STANDINGS_R[[#This Row],[Team]]</f>
        <v>$150 Draft Champions Kenyon Premature LeagueMallorysKillers</v>
      </c>
    </row>
    <row r="2262" spans="1:7" x14ac:dyDescent="0.25">
      <c r="A2262">
        <v>1716</v>
      </c>
      <c r="B2262" t="s">
        <v>2248</v>
      </c>
      <c r="C2262" t="s">
        <v>2241</v>
      </c>
      <c r="D2262">
        <v>964</v>
      </c>
      <c r="E2262">
        <v>1196</v>
      </c>
      <c r="F2262">
        <f t="shared" si="35"/>
        <v>10</v>
      </c>
      <c r="G2262" t="str">
        <f>STANDINGS_R[[#This Row],[League]]&amp;STANDINGS_R[[#This Row],[Team]]</f>
        <v>$150 Draft Champions Kenyon Premature LeaguePoopy Tooth email</v>
      </c>
    </row>
    <row r="2263" spans="1:7" x14ac:dyDescent="0.25">
      <c r="A2263">
        <v>1793</v>
      </c>
      <c r="B2263" t="s">
        <v>2249</v>
      </c>
      <c r="C2263" t="s">
        <v>2241</v>
      </c>
      <c r="D2263">
        <v>958</v>
      </c>
      <c r="E2263">
        <v>1120</v>
      </c>
      <c r="F2263">
        <f t="shared" si="35"/>
        <v>11</v>
      </c>
      <c r="G2263" t="str">
        <f>STANDINGS_R[[#This Row],[League]]&amp;STANDINGS_R[[#This Row],[Team]]</f>
        <v>$150 Draft Champions Kenyon Premature LeagueMadcow - DC1 Kenyon</v>
      </c>
    </row>
    <row r="2264" spans="1:7" x14ac:dyDescent="0.25">
      <c r="A2264">
        <v>2057</v>
      </c>
      <c r="B2264" t="s">
        <v>53</v>
      </c>
      <c r="C2264" t="s">
        <v>2241</v>
      </c>
      <c r="D2264">
        <v>936</v>
      </c>
      <c r="E2264">
        <v>848.5</v>
      </c>
      <c r="F2264">
        <f t="shared" si="35"/>
        <v>12</v>
      </c>
      <c r="G2264" t="str">
        <f>STANDINGS_R[[#This Row],[League]]&amp;STANDINGS_R[[#This Row],[Team]]</f>
        <v>$150 Draft Champions Kenyon Premature LeagueBaseball Furies</v>
      </c>
    </row>
    <row r="2265" spans="1:7" x14ac:dyDescent="0.25">
      <c r="A2265">
        <v>2253</v>
      </c>
      <c r="B2265" t="s">
        <v>186</v>
      </c>
      <c r="C2265" t="s">
        <v>2241</v>
      </c>
      <c r="D2265">
        <v>918</v>
      </c>
      <c r="E2265">
        <v>660</v>
      </c>
      <c r="F2265">
        <f t="shared" si="35"/>
        <v>13</v>
      </c>
      <c r="G2265" t="str">
        <f>STANDINGS_R[[#This Row],[League]]&amp;STANDINGS_R[[#This Row],[Team]]</f>
        <v>$150 Draft Champions Kenyon Premature LeagueLONG GONE</v>
      </c>
    </row>
    <row r="2266" spans="1:7" x14ac:dyDescent="0.25">
      <c r="A2266">
        <v>2401</v>
      </c>
      <c r="B2266" t="s">
        <v>2245</v>
      </c>
      <c r="C2266" t="s">
        <v>2241</v>
      </c>
      <c r="D2266">
        <v>901</v>
      </c>
      <c r="E2266">
        <v>508</v>
      </c>
      <c r="F2266">
        <f t="shared" si="35"/>
        <v>14</v>
      </c>
      <c r="G2266" t="str">
        <f>STANDINGS_R[[#This Row],[League]]&amp;STANDINGS_R[[#This Row],[Team]]</f>
        <v>$150 Draft Champions Kenyon Premature LeagueBK Mets Premature DC</v>
      </c>
    </row>
    <row r="2267" spans="1:7" x14ac:dyDescent="0.25">
      <c r="A2267">
        <v>2458</v>
      </c>
      <c r="B2267" t="s">
        <v>2247</v>
      </c>
      <c r="C2267" t="s">
        <v>2241</v>
      </c>
      <c r="D2267">
        <v>892</v>
      </c>
      <c r="E2267">
        <v>451.5</v>
      </c>
      <c r="F2267">
        <f t="shared" si="35"/>
        <v>15</v>
      </c>
      <c r="G2267" t="str">
        <f>STANDINGS_R[[#This Row],[League]]&amp;STANDINGS_R[[#This Row],[Team]]</f>
        <v>$150 Draft Champions Kenyon Premature League1DC WAGGENER</v>
      </c>
    </row>
    <row r="2268" spans="1:7" x14ac:dyDescent="0.25">
      <c r="A2268">
        <v>57</v>
      </c>
      <c r="B2268" t="s">
        <v>2252</v>
      </c>
      <c r="C2268" t="s">
        <v>2251</v>
      </c>
      <c r="D2268">
        <v>1130</v>
      </c>
      <c r="E2268">
        <v>2854.5</v>
      </c>
      <c r="F2268">
        <f t="shared" si="35"/>
        <v>1</v>
      </c>
      <c r="G2268" t="str">
        <f>STANDINGS_R[[#This Row],[League]]&amp;STANDINGS_R[[#This Row],[Team]]</f>
        <v>$150 Draft Champions Mar 01 1:00 pm Lg.3805Can we have a mulligan?</v>
      </c>
    </row>
    <row r="2269" spans="1:7" x14ac:dyDescent="0.25">
      <c r="A2269">
        <v>106</v>
      </c>
      <c r="B2269" t="s">
        <v>2258</v>
      </c>
      <c r="C2269" t="s">
        <v>2251</v>
      </c>
      <c r="D2269">
        <v>1111</v>
      </c>
      <c r="E2269">
        <v>2802</v>
      </c>
      <c r="F2269">
        <f t="shared" si="35"/>
        <v>2</v>
      </c>
      <c r="G2269" t="str">
        <f>STANDINGS_R[[#This Row],[League]]&amp;STANDINGS_R[[#This Row],[Team]]</f>
        <v>$150 Draft Champions Mar 01 1:00 pm Lg.3805Dee'z Nuts</v>
      </c>
    </row>
    <row r="2270" spans="1:7" x14ac:dyDescent="0.25">
      <c r="A2270">
        <v>351</v>
      </c>
      <c r="B2270" t="s">
        <v>2256</v>
      </c>
      <c r="C2270" t="s">
        <v>2251</v>
      </c>
      <c r="D2270">
        <v>1072</v>
      </c>
      <c r="E2270">
        <v>2562.5</v>
      </c>
      <c r="F2270">
        <f t="shared" si="35"/>
        <v>3</v>
      </c>
      <c r="G2270" t="str">
        <f>STANDINGS_R[[#This Row],[League]]&amp;STANDINGS_R[[#This Row],[Team]]</f>
        <v>$150 Draft Champions Mar 01 1:00 pm Lg.3805ManBearPuig</v>
      </c>
    </row>
    <row r="2271" spans="1:7" x14ac:dyDescent="0.25">
      <c r="A2271">
        <v>441</v>
      </c>
      <c r="B2271" t="s">
        <v>2254</v>
      </c>
      <c r="C2271" t="s">
        <v>2251</v>
      </c>
      <c r="D2271">
        <v>1061</v>
      </c>
      <c r="E2271">
        <v>2471.5</v>
      </c>
      <c r="F2271">
        <f t="shared" si="35"/>
        <v>4</v>
      </c>
      <c r="G2271" t="str">
        <f>STANDINGS_R[[#This Row],[League]]&amp;STANDINGS_R[[#This Row],[Team]]</f>
        <v>$150 Draft Champions Mar 01 1:00 pm Lg.3805Taters 2</v>
      </c>
    </row>
    <row r="2272" spans="1:7" x14ac:dyDescent="0.25">
      <c r="A2272">
        <v>855</v>
      </c>
      <c r="B2272" t="s">
        <v>385</v>
      </c>
      <c r="C2272" t="s">
        <v>2251</v>
      </c>
      <c r="D2272">
        <v>1026</v>
      </c>
      <c r="E2272">
        <v>2060.5</v>
      </c>
      <c r="F2272">
        <f t="shared" si="35"/>
        <v>5</v>
      </c>
      <c r="G2272" t="str">
        <f>STANDINGS_R[[#This Row],[League]]&amp;STANDINGS_R[[#This Row],[Team]]</f>
        <v>$150 Draft Champions Mar 01 1:00 pm Lg.3805Team slack</v>
      </c>
    </row>
    <row r="2273" spans="1:7" x14ac:dyDescent="0.25">
      <c r="A2273">
        <v>1158</v>
      </c>
      <c r="B2273" t="s">
        <v>592</v>
      </c>
      <c r="C2273" t="s">
        <v>2251</v>
      </c>
      <c r="D2273">
        <v>1004</v>
      </c>
      <c r="E2273">
        <v>1755.5</v>
      </c>
      <c r="F2273">
        <f t="shared" si="35"/>
        <v>6</v>
      </c>
      <c r="G2273" t="str">
        <f>STANDINGS_R[[#This Row],[League]]&amp;STANDINGS_R[[#This Row],[Team]]</f>
        <v>$150 Draft Champions Mar 01 1:00 pm Lg.3805Team Bennette</v>
      </c>
    </row>
    <row r="2274" spans="1:7" x14ac:dyDescent="0.25">
      <c r="A2274">
        <v>1340</v>
      </c>
      <c r="B2274" t="s">
        <v>157</v>
      </c>
      <c r="C2274" t="s">
        <v>2251</v>
      </c>
      <c r="D2274">
        <v>992</v>
      </c>
      <c r="E2274">
        <v>1578</v>
      </c>
      <c r="F2274">
        <f t="shared" si="35"/>
        <v>7</v>
      </c>
      <c r="G2274" t="str">
        <f>STANDINGS_R[[#This Row],[League]]&amp;STANDINGS_R[[#This Row],[Team]]</f>
        <v>$150 Draft Champions Mar 01 1:00 pm Lg.3805Team Uganski</v>
      </c>
    </row>
    <row r="2275" spans="1:7" x14ac:dyDescent="0.25">
      <c r="A2275">
        <v>1347</v>
      </c>
      <c r="B2275" t="s">
        <v>2255</v>
      </c>
      <c r="C2275" t="s">
        <v>2251</v>
      </c>
      <c r="D2275">
        <v>991</v>
      </c>
      <c r="E2275">
        <v>1562</v>
      </c>
      <c r="F2275">
        <f t="shared" si="35"/>
        <v>8</v>
      </c>
      <c r="G2275" t="str">
        <f>STANDINGS_R[[#This Row],[League]]&amp;STANDINGS_R[[#This Row],[Team]]</f>
        <v>$150 Draft Champions Mar 01 1:00 pm Lg.3805GUERRILLA DC2</v>
      </c>
    </row>
    <row r="2276" spans="1:7" x14ac:dyDescent="0.25">
      <c r="A2276">
        <v>1651</v>
      </c>
      <c r="B2276" t="s">
        <v>2250</v>
      </c>
      <c r="C2276" t="s">
        <v>2251</v>
      </c>
      <c r="D2276">
        <v>969</v>
      </c>
      <c r="E2276">
        <v>1256</v>
      </c>
      <c r="F2276">
        <f t="shared" si="35"/>
        <v>9</v>
      </c>
      <c r="G2276" t="str">
        <f>STANDINGS_R[[#This Row],[League]]&amp;STANDINGS_R[[#This Row],[Team]]</f>
        <v>$150 Draft Champions Mar 01 1:00 pm Lg.38052016 WarmBeer ColdFood 2nd</v>
      </c>
    </row>
    <row r="2277" spans="1:7" x14ac:dyDescent="0.25">
      <c r="A2277">
        <v>1654</v>
      </c>
      <c r="B2277" t="s">
        <v>2253</v>
      </c>
      <c r="C2277" t="s">
        <v>2251</v>
      </c>
      <c r="D2277">
        <v>969</v>
      </c>
      <c r="E2277">
        <v>1256</v>
      </c>
      <c r="F2277">
        <f t="shared" si="35"/>
        <v>10</v>
      </c>
      <c r="G2277" t="str">
        <f>STANDINGS_R[[#This Row],[League]]&amp;STANDINGS_R[[#This Row],[Team]]</f>
        <v>$150 Draft Champions Mar 01 1:00 pm Lg.3805Exspins</v>
      </c>
    </row>
    <row r="2278" spans="1:7" x14ac:dyDescent="0.25">
      <c r="A2278">
        <v>1685</v>
      </c>
      <c r="B2278" t="s">
        <v>2113</v>
      </c>
      <c r="C2278" t="s">
        <v>2251</v>
      </c>
      <c r="D2278">
        <v>967</v>
      </c>
      <c r="E2278">
        <v>1226.5</v>
      </c>
      <c r="F2278">
        <f t="shared" si="35"/>
        <v>11</v>
      </c>
      <c r="G2278" t="str">
        <f>STANDINGS_R[[#This Row],[League]]&amp;STANDINGS_R[[#This Row],[Team]]</f>
        <v>$150 Draft Champions Mar 01 1:00 pm Lg.3805Royale with Cheese</v>
      </c>
    </row>
    <row r="2279" spans="1:7" x14ac:dyDescent="0.25">
      <c r="A2279">
        <v>1956</v>
      </c>
      <c r="B2279" t="s">
        <v>456</v>
      </c>
      <c r="C2279" t="s">
        <v>2251</v>
      </c>
      <c r="D2279">
        <v>944</v>
      </c>
      <c r="E2279">
        <v>953.5</v>
      </c>
      <c r="F2279">
        <f t="shared" si="35"/>
        <v>12</v>
      </c>
      <c r="G2279" t="str">
        <f>STANDINGS_R[[#This Row],[League]]&amp;STANDINGS_R[[#This Row],[Team]]</f>
        <v>$150 Draft Champions Mar 01 1:00 pm Lg.3805I'm Your Daddy</v>
      </c>
    </row>
    <row r="2280" spans="1:7" x14ac:dyDescent="0.25">
      <c r="A2280">
        <v>2480</v>
      </c>
      <c r="B2280" t="s">
        <v>98</v>
      </c>
      <c r="C2280" t="s">
        <v>2251</v>
      </c>
      <c r="D2280">
        <v>890</v>
      </c>
      <c r="E2280">
        <v>436.5</v>
      </c>
      <c r="F2280">
        <f t="shared" si="35"/>
        <v>13</v>
      </c>
      <c r="G2280" t="str">
        <f>STANDINGS_R[[#This Row],[League]]&amp;STANDINGS_R[[#This Row],[Team]]</f>
        <v>$150 Draft Champions Mar 01 1:00 pm Lg.3805Team Ward</v>
      </c>
    </row>
    <row r="2281" spans="1:7" x14ac:dyDescent="0.25">
      <c r="A2281">
        <v>2785</v>
      </c>
      <c r="B2281" t="s">
        <v>2259</v>
      </c>
      <c r="C2281" t="s">
        <v>2251</v>
      </c>
      <c r="D2281">
        <v>829</v>
      </c>
      <c r="E2281">
        <v>126.5</v>
      </c>
      <c r="F2281">
        <f t="shared" si="35"/>
        <v>14</v>
      </c>
      <c r="G2281" t="str">
        <f>STANDINGS_R[[#This Row],[League]]&amp;STANDINGS_R[[#This Row],[Team]]</f>
        <v>$150 Draft Champions Mar 01 1:00 pm Lg.3805Dreycott Dragons</v>
      </c>
    </row>
    <row r="2282" spans="1:7" x14ac:dyDescent="0.25">
      <c r="A2282">
        <v>2803</v>
      </c>
      <c r="B2282" t="s">
        <v>2257</v>
      </c>
      <c r="C2282" t="s">
        <v>2251</v>
      </c>
      <c r="D2282">
        <v>822</v>
      </c>
      <c r="E2282">
        <v>108.5</v>
      </c>
      <c r="F2282">
        <f t="shared" si="35"/>
        <v>15</v>
      </c>
      <c r="G2282" t="str">
        <f>STANDINGS_R[[#This Row],[League]]&amp;STANDINGS_R[[#This Row],[Team]]</f>
        <v>$150 Draft Champions Mar 01 1:00 pm Lg.3805Chihuahuas</v>
      </c>
    </row>
    <row r="2283" spans="1:7" x14ac:dyDescent="0.25">
      <c r="A2283">
        <v>264</v>
      </c>
      <c r="B2283" t="s">
        <v>386</v>
      </c>
      <c r="C2283" t="s">
        <v>2261</v>
      </c>
      <c r="D2283">
        <v>1084</v>
      </c>
      <c r="E2283">
        <v>2649</v>
      </c>
      <c r="F2283">
        <f t="shared" si="35"/>
        <v>1</v>
      </c>
      <c r="G2283" t="str">
        <f>STANDINGS_R[[#This Row],[League]]&amp;STANDINGS_R[[#This Row],[Team]]</f>
        <v>$150 Draft Champions Mar 01 1:00 pm Lg.3809The BULLMOOSE</v>
      </c>
    </row>
    <row r="2284" spans="1:7" x14ac:dyDescent="0.25">
      <c r="A2284">
        <v>303</v>
      </c>
      <c r="B2284" t="s">
        <v>2271</v>
      </c>
      <c r="C2284" t="s">
        <v>2261</v>
      </c>
      <c r="D2284">
        <v>1077</v>
      </c>
      <c r="E2284">
        <v>2605</v>
      </c>
      <c r="F2284">
        <f t="shared" si="35"/>
        <v>2</v>
      </c>
      <c r="G2284" t="str">
        <f>STANDINGS_R[[#This Row],[League]]&amp;STANDINGS_R[[#This Row],[Team]]</f>
        <v>$150 Draft Champions Mar 01 1:00 pm Lg.3809French Toast!</v>
      </c>
    </row>
    <row r="2285" spans="1:7" x14ac:dyDescent="0.25">
      <c r="A2285">
        <v>524</v>
      </c>
      <c r="B2285" t="s">
        <v>2262</v>
      </c>
      <c r="C2285" t="s">
        <v>2261</v>
      </c>
      <c r="D2285">
        <v>1053</v>
      </c>
      <c r="E2285">
        <v>2391</v>
      </c>
      <c r="F2285">
        <f t="shared" si="35"/>
        <v>3</v>
      </c>
      <c r="G2285" t="str">
        <f>STANDINGS_R[[#This Row],[League]]&amp;STANDINGS_R[[#This Row],[Team]]</f>
        <v>$150 Draft Champions Mar 01 1:00 pm Lg.3809The Eamus Catulis</v>
      </c>
    </row>
    <row r="2286" spans="1:7" x14ac:dyDescent="0.25">
      <c r="A2286">
        <v>1024</v>
      </c>
      <c r="B2286" t="s">
        <v>282</v>
      </c>
      <c r="C2286" t="s">
        <v>2261</v>
      </c>
      <c r="D2286">
        <v>1014</v>
      </c>
      <c r="E2286">
        <v>1884</v>
      </c>
      <c r="F2286">
        <f t="shared" si="35"/>
        <v>4</v>
      </c>
      <c r="G2286" t="str">
        <f>STANDINGS_R[[#This Row],[League]]&amp;STANDINGS_R[[#This Row],[Team]]</f>
        <v>$150 Draft Champions Mar 01 1:00 pm Lg.3809Little Dorf and Shortround</v>
      </c>
    </row>
    <row r="2287" spans="1:7" x14ac:dyDescent="0.25">
      <c r="A2287">
        <v>1212</v>
      </c>
      <c r="B2287" t="s">
        <v>2263</v>
      </c>
      <c r="C2287" t="s">
        <v>2261</v>
      </c>
      <c r="D2287">
        <v>1000</v>
      </c>
      <c r="E2287">
        <v>1694</v>
      </c>
      <c r="F2287">
        <f t="shared" si="35"/>
        <v>5</v>
      </c>
      <c r="G2287" t="str">
        <f>STANDINGS_R[[#This Row],[League]]&amp;STANDINGS_R[[#This Row],[Team]]</f>
        <v>$150 Draft Champions Mar 01 1:00 pm Lg.3809Chicos Bailbonds</v>
      </c>
    </row>
    <row r="2288" spans="1:7" x14ac:dyDescent="0.25">
      <c r="A2288">
        <v>1336</v>
      </c>
      <c r="B2288" t="s">
        <v>2267</v>
      </c>
      <c r="C2288" t="s">
        <v>2261</v>
      </c>
      <c r="D2288">
        <v>992</v>
      </c>
      <c r="E2288">
        <v>1578</v>
      </c>
      <c r="F2288">
        <f t="shared" si="35"/>
        <v>6</v>
      </c>
      <c r="G2288" t="str">
        <f>STANDINGS_R[[#This Row],[League]]&amp;STANDINGS_R[[#This Row],[Team]]</f>
        <v>$150 Draft Champions Mar 01 1:00 pm Lg.3809SLAAAYER 3</v>
      </c>
    </row>
    <row r="2289" spans="1:7" x14ac:dyDescent="0.25">
      <c r="A2289">
        <v>1337</v>
      </c>
      <c r="B2289" t="s">
        <v>2260</v>
      </c>
      <c r="C2289" t="s">
        <v>2261</v>
      </c>
      <c r="D2289">
        <v>992</v>
      </c>
      <c r="E2289">
        <v>1578</v>
      </c>
      <c r="F2289">
        <f t="shared" si="35"/>
        <v>7</v>
      </c>
      <c r="G2289" t="str">
        <f>STANDINGS_R[[#This Row],[League]]&amp;STANDINGS_R[[#This Row],[Team]]</f>
        <v>$150 Draft Champions Mar 01 1:00 pm Lg.3809Team Coleman</v>
      </c>
    </row>
    <row r="2290" spans="1:7" x14ac:dyDescent="0.25">
      <c r="A2290">
        <v>1587</v>
      </c>
      <c r="B2290" t="s">
        <v>2266</v>
      </c>
      <c r="C2290" t="s">
        <v>2261</v>
      </c>
      <c r="D2290">
        <v>975</v>
      </c>
      <c r="E2290">
        <v>1327</v>
      </c>
      <c r="F2290">
        <f t="shared" si="35"/>
        <v>8</v>
      </c>
      <c r="G2290" t="str">
        <f>STANDINGS_R[[#This Row],[League]]&amp;STANDINGS_R[[#This Row],[Team]]</f>
        <v>$150 Draft Champions Mar 01 1:00 pm Lg.3809Sully's Crawdads</v>
      </c>
    </row>
    <row r="2291" spans="1:7" x14ac:dyDescent="0.25">
      <c r="A2291">
        <v>1645</v>
      </c>
      <c r="B2291" t="s">
        <v>2269</v>
      </c>
      <c r="C2291" t="s">
        <v>2261</v>
      </c>
      <c r="D2291">
        <v>970</v>
      </c>
      <c r="E2291">
        <v>1265.5</v>
      </c>
      <c r="F2291">
        <f t="shared" si="35"/>
        <v>9</v>
      </c>
      <c r="G2291" t="str">
        <f>STANDINGS_R[[#This Row],[League]]&amp;STANDINGS_R[[#This Row],[Team]]</f>
        <v>$150 Draft Champions Mar 01 1:00 pm Lg.3809LockWash</v>
      </c>
    </row>
    <row r="2292" spans="1:7" x14ac:dyDescent="0.25">
      <c r="A2292">
        <v>1875</v>
      </c>
      <c r="B2292" t="s">
        <v>2264</v>
      </c>
      <c r="C2292" t="s">
        <v>2261</v>
      </c>
      <c r="D2292">
        <v>951</v>
      </c>
      <c r="E2292">
        <v>1035.5</v>
      </c>
      <c r="F2292">
        <f t="shared" si="35"/>
        <v>10</v>
      </c>
      <c r="G2292" t="str">
        <f>STANDINGS_R[[#This Row],[League]]&amp;STANDINGS_R[[#This Row],[Team]]</f>
        <v>$150 Draft Champions Mar 01 1:00 pm Lg.3809FindMe</v>
      </c>
    </row>
    <row r="2293" spans="1:7" x14ac:dyDescent="0.25">
      <c r="A2293">
        <v>1976</v>
      </c>
      <c r="B2293" t="s">
        <v>2273</v>
      </c>
      <c r="C2293" t="s">
        <v>2261</v>
      </c>
      <c r="D2293">
        <v>943</v>
      </c>
      <c r="E2293">
        <v>937.5</v>
      </c>
      <c r="F2293">
        <f t="shared" si="35"/>
        <v>11</v>
      </c>
      <c r="G2293" t="str">
        <f>STANDINGS_R[[#This Row],[League]]&amp;STANDINGS_R[[#This Row],[Team]]</f>
        <v>$150 Draft Champions Mar 01 1:00 pm Lg.3809Sorry I bet on baseball</v>
      </c>
    </row>
    <row r="2294" spans="1:7" x14ac:dyDescent="0.25">
      <c r="A2294">
        <v>1977</v>
      </c>
      <c r="B2294" t="s">
        <v>2270</v>
      </c>
      <c r="C2294" t="s">
        <v>2261</v>
      </c>
      <c r="D2294">
        <v>943</v>
      </c>
      <c r="E2294">
        <v>937.5</v>
      </c>
      <c r="F2294">
        <f t="shared" si="35"/>
        <v>12</v>
      </c>
      <c r="G2294" t="str">
        <f>STANDINGS_R[[#This Row],[League]]&amp;STANDINGS_R[[#This Row],[Team]]</f>
        <v>$150 Draft Champions Mar 01 1:00 pm Lg.3809ThUnderDogs</v>
      </c>
    </row>
    <row r="2295" spans="1:7" x14ac:dyDescent="0.25">
      <c r="A2295">
        <v>2426</v>
      </c>
      <c r="B2295" t="s">
        <v>2268</v>
      </c>
      <c r="C2295" t="s">
        <v>2261</v>
      </c>
      <c r="D2295">
        <v>898</v>
      </c>
      <c r="E2295">
        <v>486</v>
      </c>
      <c r="F2295">
        <f t="shared" si="35"/>
        <v>13</v>
      </c>
      <c r="G2295" t="str">
        <f>STANDINGS_R[[#This Row],[League]]&amp;STANDINGS_R[[#This Row],[Team]]</f>
        <v>$150 Draft Champions Mar 01 1:00 pm Lg.3809Team Gogola</v>
      </c>
    </row>
    <row r="2296" spans="1:7" x14ac:dyDescent="0.25">
      <c r="A2296">
        <v>2449</v>
      </c>
      <c r="B2296" t="s">
        <v>2272</v>
      </c>
      <c r="C2296" t="s">
        <v>2261</v>
      </c>
      <c r="D2296">
        <v>894</v>
      </c>
      <c r="E2296">
        <v>465</v>
      </c>
      <c r="F2296">
        <f t="shared" si="35"/>
        <v>14</v>
      </c>
      <c r="G2296" t="str">
        <f>STANDINGS_R[[#This Row],[League]]&amp;STANDINGS_R[[#This Row],[Team]]</f>
        <v>$150 Draft Champions Mar 01 1:00 pm Lg.3809The Walrus</v>
      </c>
    </row>
    <row r="2297" spans="1:7" x14ac:dyDescent="0.25">
      <c r="A2297">
        <v>2832</v>
      </c>
      <c r="B2297" t="s">
        <v>2265</v>
      </c>
      <c r="C2297" t="s">
        <v>2261</v>
      </c>
      <c r="D2297">
        <v>808</v>
      </c>
      <c r="E2297">
        <v>79.5</v>
      </c>
      <c r="F2297">
        <f t="shared" si="35"/>
        <v>15</v>
      </c>
      <c r="G2297" t="str">
        <f>STANDINGS_R[[#This Row],[League]]&amp;STANDINGS_R[[#This Row],[Team]]</f>
        <v>$150 Draft Champions Mar 01 1:00 pm Lg.3809Team Allen</v>
      </c>
    </row>
    <row r="2298" spans="1:7" x14ac:dyDescent="0.25">
      <c r="A2298">
        <v>162</v>
      </c>
      <c r="B2298" t="s">
        <v>2276</v>
      </c>
      <c r="C2298" t="s">
        <v>2274</v>
      </c>
      <c r="D2298">
        <v>1100</v>
      </c>
      <c r="E2298">
        <v>2746.5</v>
      </c>
      <c r="F2298">
        <f t="shared" si="35"/>
        <v>1</v>
      </c>
      <c r="G2298" t="str">
        <f>STANDINGS_R[[#This Row],[League]]&amp;STANDINGS_R[[#This Row],[Team]]</f>
        <v>$150 Draft Champions Mar 02 1:00 pm Lg.3811Demo Days</v>
      </c>
    </row>
    <row r="2299" spans="1:7" x14ac:dyDescent="0.25">
      <c r="A2299">
        <v>439</v>
      </c>
      <c r="B2299" t="s">
        <v>2278</v>
      </c>
      <c r="C2299" t="s">
        <v>2274</v>
      </c>
      <c r="D2299">
        <v>1061</v>
      </c>
      <c r="E2299">
        <v>2471.5</v>
      </c>
      <c r="F2299">
        <f t="shared" si="35"/>
        <v>2</v>
      </c>
      <c r="G2299" t="str">
        <f>STANDINGS_R[[#This Row],[League]]&amp;STANDINGS_R[[#This Row],[Team]]</f>
        <v>$150 Draft Champions Mar 02 1:00 pm Lg.3811Mojo Masters</v>
      </c>
    </row>
    <row r="2300" spans="1:7" x14ac:dyDescent="0.25">
      <c r="A2300">
        <v>916</v>
      </c>
      <c r="B2300" t="s">
        <v>2279</v>
      </c>
      <c r="C2300" t="s">
        <v>2274</v>
      </c>
      <c r="D2300">
        <v>1021</v>
      </c>
      <c r="E2300">
        <v>1994.5</v>
      </c>
      <c r="F2300">
        <f t="shared" si="35"/>
        <v>3</v>
      </c>
      <c r="G2300" t="str">
        <f>STANDINGS_R[[#This Row],[League]]&amp;STANDINGS_R[[#This Row],[Team]]</f>
        <v>$150 Draft Champions Mar 02 1:00 pm Lg.3811Livin The Dream</v>
      </c>
    </row>
    <row r="2301" spans="1:7" x14ac:dyDescent="0.25">
      <c r="A2301">
        <v>996</v>
      </c>
      <c r="B2301" t="s">
        <v>214</v>
      </c>
      <c r="C2301" t="s">
        <v>2274</v>
      </c>
      <c r="D2301">
        <v>1016</v>
      </c>
      <c r="E2301">
        <v>1915.5</v>
      </c>
      <c r="F2301">
        <f t="shared" si="35"/>
        <v>4</v>
      </c>
      <c r="G2301" t="str">
        <f>STANDINGS_R[[#This Row],[League]]&amp;STANDINGS_R[[#This Row],[Team]]</f>
        <v>$150 Draft Champions Mar 02 1:00 pm Lg.3811Mississippi Squeeze</v>
      </c>
    </row>
    <row r="2302" spans="1:7" x14ac:dyDescent="0.25">
      <c r="A2302">
        <v>1122</v>
      </c>
      <c r="B2302" t="s">
        <v>13</v>
      </c>
      <c r="C2302" t="s">
        <v>2274</v>
      </c>
      <c r="D2302">
        <v>1007</v>
      </c>
      <c r="E2302">
        <v>1792.5</v>
      </c>
      <c r="F2302">
        <f t="shared" si="35"/>
        <v>5</v>
      </c>
      <c r="G2302" t="str">
        <f>STANDINGS_R[[#This Row],[League]]&amp;STANDINGS_R[[#This Row],[Team]]</f>
        <v>$150 Draft Champions Mar 02 1:00 pm Lg.3811The Balking Dead</v>
      </c>
    </row>
    <row r="2303" spans="1:7" x14ac:dyDescent="0.25">
      <c r="A2303">
        <v>1154</v>
      </c>
      <c r="B2303" t="s">
        <v>467</v>
      </c>
      <c r="C2303" t="s">
        <v>2274</v>
      </c>
      <c r="D2303">
        <v>1004</v>
      </c>
      <c r="E2303">
        <v>1755.5</v>
      </c>
      <c r="F2303">
        <f t="shared" si="35"/>
        <v>6</v>
      </c>
      <c r="G2303" t="str">
        <f>STANDINGS_R[[#This Row],[League]]&amp;STANDINGS_R[[#This Row],[Team]]</f>
        <v>$150 Draft Champions Mar 02 1:00 pm Lg.3811DE Destroyers</v>
      </c>
    </row>
    <row r="2304" spans="1:7" x14ac:dyDescent="0.25">
      <c r="A2304">
        <v>1207</v>
      </c>
      <c r="B2304" t="s">
        <v>1087</v>
      </c>
      <c r="C2304" t="s">
        <v>2274</v>
      </c>
      <c r="D2304">
        <v>1001</v>
      </c>
      <c r="E2304">
        <v>1709.5</v>
      </c>
      <c r="F2304">
        <f t="shared" si="35"/>
        <v>7</v>
      </c>
      <c r="G2304" t="str">
        <f>STANDINGS_R[[#This Row],[League]]&amp;STANDINGS_R[[#This Row],[Team]]</f>
        <v>$150 Draft Champions Mar 02 1:00 pm Lg.3811Team Edwards</v>
      </c>
    </row>
    <row r="2305" spans="1:7" x14ac:dyDescent="0.25">
      <c r="A2305">
        <v>1882</v>
      </c>
      <c r="B2305" t="s">
        <v>2277</v>
      </c>
      <c r="C2305" t="s">
        <v>2274</v>
      </c>
      <c r="D2305">
        <v>951</v>
      </c>
      <c r="E2305">
        <v>1035.5</v>
      </c>
      <c r="F2305">
        <f t="shared" si="35"/>
        <v>8</v>
      </c>
      <c r="G2305" t="str">
        <f>STANDINGS_R[[#This Row],[League]]&amp;STANDINGS_R[[#This Row],[Team]]</f>
        <v>$150 Draft Champions Mar 02 1:00 pm Lg.3811shuck me sideways</v>
      </c>
    </row>
    <row r="2306" spans="1:7" x14ac:dyDescent="0.25">
      <c r="A2306">
        <v>1951</v>
      </c>
      <c r="B2306" t="s">
        <v>2283</v>
      </c>
      <c r="C2306" t="s">
        <v>2274</v>
      </c>
      <c r="D2306">
        <v>944</v>
      </c>
      <c r="E2306">
        <v>953.5</v>
      </c>
      <c r="F2306">
        <f t="shared" si="35"/>
        <v>9</v>
      </c>
      <c r="G2306" t="str">
        <f>STANDINGS_R[[#This Row],[League]]&amp;STANDINGS_R[[#This Row],[Team]]</f>
        <v>$150 Draft Champions Mar 02 1:00 pm Lg.3811Boston = Titletown</v>
      </c>
    </row>
    <row r="2307" spans="1:7" x14ac:dyDescent="0.25">
      <c r="A2307">
        <v>1965</v>
      </c>
      <c r="B2307" t="s">
        <v>2282</v>
      </c>
      <c r="C2307" t="s">
        <v>2274</v>
      </c>
      <c r="D2307">
        <v>944</v>
      </c>
      <c r="E2307">
        <v>953.5</v>
      </c>
      <c r="F2307">
        <f t="shared" ref="F2307:F2370" si="36">IF(C2307=C2306,F2306+1,1)</f>
        <v>10</v>
      </c>
      <c r="G2307" t="str">
        <f>STANDINGS_R[[#This Row],[League]]&amp;STANDINGS_R[[#This Row],[Team]]</f>
        <v>$150 Draft Champions Mar 02 1:00 pm Lg.3811The Low Hanging Fruit</v>
      </c>
    </row>
    <row r="2308" spans="1:7" x14ac:dyDescent="0.25">
      <c r="A2308">
        <v>1990</v>
      </c>
      <c r="B2308" t="s">
        <v>2280</v>
      </c>
      <c r="C2308" t="s">
        <v>2274</v>
      </c>
      <c r="D2308">
        <v>942</v>
      </c>
      <c r="E2308">
        <v>921.5</v>
      </c>
      <c r="F2308">
        <f t="shared" si="36"/>
        <v>11</v>
      </c>
      <c r="G2308" t="str">
        <f>STANDINGS_R[[#This Row],[League]]&amp;STANDINGS_R[[#This Row],[Team]]</f>
        <v>$150 Draft Champions Mar 02 1:00 pm Lg.3811Somali Pirates</v>
      </c>
    </row>
    <row r="2309" spans="1:7" x14ac:dyDescent="0.25">
      <c r="A2309">
        <v>2023</v>
      </c>
      <c r="B2309" t="s">
        <v>2275</v>
      </c>
      <c r="C2309" t="s">
        <v>2274</v>
      </c>
      <c r="D2309">
        <v>939</v>
      </c>
      <c r="E2309">
        <v>882</v>
      </c>
      <c r="F2309">
        <f t="shared" si="36"/>
        <v>12</v>
      </c>
      <c r="G2309" t="str">
        <f>STANDINGS_R[[#This Row],[League]]&amp;STANDINGS_R[[#This Row],[Team]]</f>
        <v>$150 Draft Champions Mar 02 1:00 pm Lg.3811Bavaro DC 3</v>
      </c>
    </row>
    <row r="2310" spans="1:7" x14ac:dyDescent="0.25">
      <c r="A2310">
        <v>2077</v>
      </c>
      <c r="B2310" t="s">
        <v>147</v>
      </c>
      <c r="C2310" t="s">
        <v>2274</v>
      </c>
      <c r="D2310">
        <v>935</v>
      </c>
      <c r="E2310">
        <v>838</v>
      </c>
      <c r="F2310">
        <f t="shared" si="36"/>
        <v>13</v>
      </c>
      <c r="G2310" t="str">
        <f>STANDINGS_R[[#This Row],[League]]&amp;STANDINGS_R[[#This Row],[Team]]</f>
        <v>$150 Draft Champions Mar 02 1:00 pm Lg.3811fung wa express</v>
      </c>
    </row>
    <row r="2311" spans="1:7" x14ac:dyDescent="0.25">
      <c r="A2311">
        <v>2245</v>
      </c>
      <c r="B2311" t="s">
        <v>1290</v>
      </c>
      <c r="C2311" t="s">
        <v>2274</v>
      </c>
      <c r="D2311">
        <v>919</v>
      </c>
      <c r="E2311">
        <v>672</v>
      </c>
      <c r="F2311">
        <f t="shared" si="36"/>
        <v>14</v>
      </c>
      <c r="G2311" t="str">
        <f>STANDINGS_R[[#This Row],[League]]&amp;STANDINGS_R[[#This Row],[Team]]</f>
        <v>$150 Draft Champions Mar 02 1:00 pm Lg.3811What Was I Thinking</v>
      </c>
    </row>
    <row r="2312" spans="1:7" x14ac:dyDescent="0.25">
      <c r="A2312">
        <v>2747</v>
      </c>
      <c r="B2312" t="s">
        <v>2281</v>
      </c>
      <c r="C2312" t="s">
        <v>2274</v>
      </c>
      <c r="D2312">
        <v>838</v>
      </c>
      <c r="E2312">
        <v>164.5</v>
      </c>
      <c r="F2312">
        <f t="shared" si="36"/>
        <v>15</v>
      </c>
      <c r="G2312" t="str">
        <f>STANDINGS_R[[#This Row],[League]]&amp;STANDINGS_R[[#This Row],[Team]]</f>
        <v>$150 Draft Champions Mar 02 1:00 pm Lg.3811Rugen Hardware</v>
      </c>
    </row>
    <row r="2313" spans="1:7" x14ac:dyDescent="0.25">
      <c r="A2313">
        <v>19</v>
      </c>
      <c r="B2313" t="s">
        <v>499</v>
      </c>
      <c r="C2313" t="s">
        <v>2285</v>
      </c>
      <c r="D2313">
        <v>1153</v>
      </c>
      <c r="E2313">
        <v>2892</v>
      </c>
      <c r="F2313">
        <f t="shared" si="36"/>
        <v>1</v>
      </c>
      <c r="G2313" t="str">
        <f>STANDINGS_R[[#This Row],[League]]&amp;STANDINGS_R[[#This Row],[Team]]</f>
        <v>$150 Draft Champions Mar 03 1:00 pm Lg.3813Thing 8</v>
      </c>
    </row>
    <row r="2314" spans="1:7" x14ac:dyDescent="0.25">
      <c r="A2314">
        <v>116</v>
      </c>
      <c r="B2314" t="s">
        <v>193</v>
      </c>
      <c r="C2314" t="s">
        <v>2285</v>
      </c>
      <c r="D2314">
        <v>1110</v>
      </c>
      <c r="E2314">
        <v>2795.5</v>
      </c>
      <c r="F2314">
        <f t="shared" si="36"/>
        <v>2</v>
      </c>
      <c r="G2314" t="str">
        <f>STANDINGS_R[[#This Row],[League]]&amp;STANDINGS_R[[#This Row],[Team]]</f>
        <v>$150 Draft Champions Mar 03 1:00 pm Lg.3813Team Peavey</v>
      </c>
    </row>
    <row r="2315" spans="1:7" x14ac:dyDescent="0.25">
      <c r="A2315">
        <v>352</v>
      </c>
      <c r="B2315" t="s">
        <v>2284</v>
      </c>
      <c r="C2315" t="s">
        <v>2285</v>
      </c>
      <c r="D2315">
        <v>1072</v>
      </c>
      <c r="E2315">
        <v>2562.5</v>
      </c>
      <c r="F2315">
        <f t="shared" si="36"/>
        <v>3</v>
      </c>
      <c r="G2315" t="str">
        <f>STANDINGS_R[[#This Row],[League]]&amp;STANDINGS_R[[#This Row],[Team]]</f>
        <v>$150 Draft Champions Mar 03 1:00 pm Lg.3813Men with Wood</v>
      </c>
    </row>
    <row r="2316" spans="1:7" x14ac:dyDescent="0.25">
      <c r="A2316">
        <v>388</v>
      </c>
      <c r="B2316" t="s">
        <v>392</v>
      </c>
      <c r="C2316" t="s">
        <v>2285</v>
      </c>
      <c r="D2316">
        <v>1067</v>
      </c>
      <c r="E2316">
        <v>2522.5</v>
      </c>
      <c r="F2316">
        <f t="shared" si="36"/>
        <v>4</v>
      </c>
      <c r="G2316" t="str">
        <f>STANDINGS_R[[#This Row],[League]]&amp;STANDINGS_R[[#This Row],[Team]]</f>
        <v>$150 Draft Champions Mar 03 1:00 pm Lg.3813Team Conlon</v>
      </c>
    </row>
    <row r="2317" spans="1:7" x14ac:dyDescent="0.25">
      <c r="A2317">
        <v>866</v>
      </c>
      <c r="B2317" t="s">
        <v>2294</v>
      </c>
      <c r="C2317" t="s">
        <v>2285</v>
      </c>
      <c r="D2317">
        <v>1025</v>
      </c>
      <c r="E2317">
        <v>2045.5</v>
      </c>
      <c r="F2317">
        <f t="shared" si="36"/>
        <v>5</v>
      </c>
      <c r="G2317" t="str">
        <f>STANDINGS_R[[#This Row],[League]]&amp;STANDINGS_R[[#This Row],[Team]]</f>
        <v>$150 Draft Champions Mar 03 1:00 pm Lg.3813Team Dickens</v>
      </c>
    </row>
    <row r="2318" spans="1:7" x14ac:dyDescent="0.25">
      <c r="A2318">
        <v>959</v>
      </c>
      <c r="B2318" t="s">
        <v>2286</v>
      </c>
      <c r="C2318" t="s">
        <v>2285</v>
      </c>
      <c r="D2318">
        <v>1018</v>
      </c>
      <c r="E2318">
        <v>1948</v>
      </c>
      <c r="F2318">
        <f t="shared" si="36"/>
        <v>6</v>
      </c>
      <c r="G2318" t="str">
        <f>STANDINGS_R[[#This Row],[League]]&amp;STANDINGS_R[[#This Row],[Team]]</f>
        <v>$150 Draft Champions Mar 03 1:00 pm Lg.3813Calgary Cannons v3</v>
      </c>
    </row>
    <row r="2319" spans="1:7" x14ac:dyDescent="0.25">
      <c r="A2319">
        <v>1075</v>
      </c>
      <c r="B2319" t="s">
        <v>100</v>
      </c>
      <c r="C2319" t="s">
        <v>2285</v>
      </c>
      <c r="D2319">
        <v>1011</v>
      </c>
      <c r="E2319">
        <v>1837</v>
      </c>
      <c r="F2319">
        <f t="shared" si="36"/>
        <v>7</v>
      </c>
      <c r="G2319" t="str">
        <f>STANDINGS_R[[#This Row],[League]]&amp;STANDINGS_R[[#This Row],[Team]]</f>
        <v>$150 Draft Champions Mar 03 1:00 pm Lg.3813Champagne on Ice</v>
      </c>
    </row>
    <row r="2320" spans="1:7" x14ac:dyDescent="0.25">
      <c r="A2320">
        <v>1230</v>
      </c>
      <c r="B2320" t="s">
        <v>81</v>
      </c>
      <c r="C2320" t="s">
        <v>2285</v>
      </c>
      <c r="D2320">
        <v>999</v>
      </c>
      <c r="E2320">
        <v>1680</v>
      </c>
      <c r="F2320">
        <f t="shared" si="36"/>
        <v>8</v>
      </c>
      <c r="G2320" t="str">
        <f>STANDINGS_R[[#This Row],[League]]&amp;STANDINGS_R[[#This Row],[Team]]</f>
        <v>$150 Draft Champions Mar 03 1:00 pm Lg.3813London Cheeseheads</v>
      </c>
    </row>
    <row r="2321" spans="1:7" x14ac:dyDescent="0.25">
      <c r="A2321">
        <v>2446</v>
      </c>
      <c r="B2321" t="s">
        <v>2292</v>
      </c>
      <c r="C2321" t="s">
        <v>2285</v>
      </c>
      <c r="D2321">
        <v>894</v>
      </c>
      <c r="E2321">
        <v>465</v>
      </c>
      <c r="F2321">
        <f t="shared" si="36"/>
        <v>9</v>
      </c>
      <c r="G2321" t="str">
        <f>STANDINGS_R[[#This Row],[League]]&amp;STANDINGS_R[[#This Row],[Team]]</f>
        <v>$150 Draft Champions Mar 03 1:00 pm Lg.3813JUICE</v>
      </c>
    </row>
    <row r="2322" spans="1:7" x14ac:dyDescent="0.25">
      <c r="A2322">
        <v>2488</v>
      </c>
      <c r="B2322" t="s">
        <v>2291</v>
      </c>
      <c r="C2322" t="s">
        <v>2285</v>
      </c>
      <c r="D2322">
        <v>888</v>
      </c>
      <c r="E2322">
        <v>422</v>
      </c>
      <c r="F2322">
        <f t="shared" si="36"/>
        <v>10</v>
      </c>
      <c r="G2322" t="str">
        <f>STANDINGS_R[[#This Row],[League]]&amp;STANDINGS_R[[#This Row],[Team]]</f>
        <v>$150 Draft Champions Mar 03 1:00 pm Lg.3813Connman</v>
      </c>
    </row>
    <row r="2323" spans="1:7" x14ac:dyDescent="0.25">
      <c r="A2323">
        <v>2647</v>
      </c>
      <c r="B2323" t="s">
        <v>2287</v>
      </c>
      <c r="C2323" t="s">
        <v>2285</v>
      </c>
      <c r="D2323">
        <v>863</v>
      </c>
      <c r="E2323">
        <v>265.5</v>
      </c>
      <c r="F2323">
        <f t="shared" si="36"/>
        <v>11</v>
      </c>
      <c r="G2323" t="str">
        <f>STANDINGS_R[[#This Row],[League]]&amp;STANDINGS_R[[#This Row],[Team]]</f>
        <v>$150 Draft Champions Mar 03 1:00 pm Lg.3813Sea Predators</v>
      </c>
    </row>
    <row r="2324" spans="1:7" x14ac:dyDescent="0.25">
      <c r="A2324">
        <v>2684</v>
      </c>
      <c r="B2324" t="s">
        <v>2293</v>
      </c>
      <c r="C2324" t="s">
        <v>2285</v>
      </c>
      <c r="D2324">
        <v>855</v>
      </c>
      <c r="E2324">
        <v>227</v>
      </c>
      <c r="F2324">
        <f t="shared" si="36"/>
        <v>12</v>
      </c>
      <c r="G2324" t="str">
        <f>STANDINGS_R[[#This Row],[League]]&amp;STANDINGS_R[[#This Row],[Team]]</f>
        <v>$150 Draft Champions Mar 03 1:00 pm Lg.3813Oppo Tacos</v>
      </c>
    </row>
    <row r="2325" spans="1:7" x14ac:dyDescent="0.25">
      <c r="A2325">
        <v>2704</v>
      </c>
      <c r="B2325" t="s">
        <v>2288</v>
      </c>
      <c r="C2325" t="s">
        <v>2285</v>
      </c>
      <c r="D2325">
        <v>850</v>
      </c>
      <c r="E2325">
        <v>207</v>
      </c>
      <c r="F2325">
        <f t="shared" si="36"/>
        <v>13</v>
      </c>
      <c r="G2325" t="str">
        <f>STANDINGS_R[[#This Row],[League]]&amp;STANDINGS_R[[#This Row],[Team]]</f>
        <v>$150 Draft Champions Mar 03 1:00 pm Lg.3813Grimson Reapers</v>
      </c>
    </row>
    <row r="2326" spans="1:7" x14ac:dyDescent="0.25">
      <c r="A2326">
        <v>2741</v>
      </c>
      <c r="B2326" t="s">
        <v>2290</v>
      </c>
      <c r="C2326" t="s">
        <v>2285</v>
      </c>
      <c r="D2326">
        <v>841</v>
      </c>
      <c r="E2326">
        <v>170</v>
      </c>
      <c r="F2326">
        <f t="shared" si="36"/>
        <v>14</v>
      </c>
      <c r="G2326" t="str">
        <f>STANDINGS_R[[#This Row],[League]]&amp;STANDINGS_R[[#This Row],[Team]]</f>
        <v>$150 Draft Champions Mar 03 1:00 pm Lg.3813Byrd, Byrd, Byrd, Byrd is the Word</v>
      </c>
    </row>
    <row r="2327" spans="1:7" x14ac:dyDescent="0.25">
      <c r="A2327">
        <v>2824</v>
      </c>
      <c r="B2327" t="s">
        <v>2289</v>
      </c>
      <c r="C2327" t="s">
        <v>2285</v>
      </c>
      <c r="D2327">
        <v>811</v>
      </c>
      <c r="E2327">
        <v>88.5</v>
      </c>
      <c r="F2327">
        <f t="shared" si="36"/>
        <v>15</v>
      </c>
      <c r="G2327" t="str">
        <f>STANDINGS_R[[#This Row],[League]]&amp;STANDINGS_R[[#This Row],[Team]]</f>
        <v>$150 Draft Champions Mar 03 1:00 pm Lg.3813I Betts Money</v>
      </c>
    </row>
    <row r="2328" spans="1:7" x14ac:dyDescent="0.25">
      <c r="A2328">
        <v>183</v>
      </c>
      <c r="B2328" t="s">
        <v>2301</v>
      </c>
      <c r="C2328" t="s">
        <v>2296</v>
      </c>
      <c r="D2328">
        <v>1097</v>
      </c>
      <c r="E2328">
        <v>2729.5</v>
      </c>
      <c r="F2328">
        <f t="shared" si="36"/>
        <v>1</v>
      </c>
      <c r="G2328" t="str">
        <f>STANDINGS_R[[#This Row],[League]]&amp;STANDINGS_R[[#This Row],[Team]]</f>
        <v>$150 Draft Champions Mar 03 1:00 pm Lg.3815Shiiieeeeeeet</v>
      </c>
    </row>
    <row r="2329" spans="1:7" x14ac:dyDescent="0.25">
      <c r="A2329">
        <v>249</v>
      </c>
      <c r="B2329" t="s">
        <v>2295</v>
      </c>
      <c r="C2329" t="s">
        <v>2296</v>
      </c>
      <c r="D2329">
        <v>1086</v>
      </c>
      <c r="E2329">
        <v>2663</v>
      </c>
      <c r="F2329">
        <f t="shared" si="36"/>
        <v>2</v>
      </c>
      <c r="G2329" t="str">
        <f>STANDINGS_R[[#This Row],[League]]&amp;STANDINGS_R[[#This Row],[Team]]</f>
        <v>$150 Draft Champions Mar 03 1:00 pm Lg.3815O-Qua Tangin Wann</v>
      </c>
    </row>
    <row r="2330" spans="1:7" x14ac:dyDescent="0.25">
      <c r="A2330">
        <v>334</v>
      </c>
      <c r="B2330" t="s">
        <v>1290</v>
      </c>
      <c r="C2330" t="s">
        <v>2296</v>
      </c>
      <c r="D2330">
        <v>1074</v>
      </c>
      <c r="E2330">
        <v>2580.5</v>
      </c>
      <c r="F2330">
        <f t="shared" si="36"/>
        <v>3</v>
      </c>
      <c r="G2330" t="str">
        <f>STANDINGS_R[[#This Row],[League]]&amp;STANDINGS_R[[#This Row],[Team]]</f>
        <v>$150 Draft Champions Mar 03 1:00 pm Lg.3815What Was I Thinking</v>
      </c>
    </row>
    <row r="2331" spans="1:7" x14ac:dyDescent="0.25">
      <c r="A2331">
        <v>491</v>
      </c>
      <c r="B2331" t="s">
        <v>2300</v>
      </c>
      <c r="C2331" t="s">
        <v>2296</v>
      </c>
      <c r="D2331">
        <v>1055</v>
      </c>
      <c r="E2331">
        <v>2417</v>
      </c>
      <c r="F2331">
        <f t="shared" si="36"/>
        <v>4</v>
      </c>
      <c r="G2331" t="str">
        <f>STANDINGS_R[[#This Row],[League]]&amp;STANDINGS_R[[#This Row],[Team]]</f>
        <v>$150 Draft Champions Mar 03 1:00 pm Lg.3815Amato Machine v1.01b</v>
      </c>
    </row>
    <row r="2332" spans="1:7" x14ac:dyDescent="0.25">
      <c r="A2332">
        <v>595</v>
      </c>
      <c r="B2332" t="s">
        <v>2297</v>
      </c>
      <c r="C2332" t="s">
        <v>2296</v>
      </c>
      <c r="D2332">
        <v>1046</v>
      </c>
      <c r="E2332">
        <v>2311</v>
      </c>
      <c r="F2332">
        <f t="shared" si="36"/>
        <v>5</v>
      </c>
      <c r="G2332" t="str">
        <f>STANDINGS_R[[#This Row],[League]]&amp;STANDINGS_R[[#This Row],[Team]]</f>
        <v>$150 Draft Champions Mar 03 1:00 pm Lg.3815Domo Arigato Mr. Amato</v>
      </c>
    </row>
    <row r="2333" spans="1:7" x14ac:dyDescent="0.25">
      <c r="A2333">
        <v>909</v>
      </c>
      <c r="B2333" t="s">
        <v>2298</v>
      </c>
      <c r="C2333" t="s">
        <v>2296</v>
      </c>
      <c r="D2333">
        <v>1022</v>
      </c>
      <c r="E2333">
        <v>2006.5</v>
      </c>
      <c r="F2333">
        <f t="shared" si="36"/>
        <v>6</v>
      </c>
      <c r="G2333" t="str">
        <f>STANDINGS_R[[#This Row],[League]]&amp;STANDINGS_R[[#This Row],[Team]]</f>
        <v>$150 Draft Champions Mar 03 1:00 pm Lg.3815Team Welsh</v>
      </c>
    </row>
    <row r="2334" spans="1:7" x14ac:dyDescent="0.25">
      <c r="A2334">
        <v>1229</v>
      </c>
      <c r="B2334" t="s">
        <v>2306</v>
      </c>
      <c r="C2334" t="s">
        <v>2296</v>
      </c>
      <c r="D2334">
        <v>999</v>
      </c>
      <c r="E2334">
        <v>1680</v>
      </c>
      <c r="F2334">
        <f t="shared" si="36"/>
        <v>7</v>
      </c>
      <c r="G2334" t="str">
        <f>STANDINGS_R[[#This Row],[League]]&amp;STANDINGS_R[[#This Row],[Team]]</f>
        <v>$150 Draft Champions Mar 03 1:00 pm Lg.3815Fantasy Phoenix I</v>
      </c>
    </row>
    <row r="2335" spans="1:7" x14ac:dyDescent="0.25">
      <c r="A2335">
        <v>1497</v>
      </c>
      <c r="B2335" t="s">
        <v>205</v>
      </c>
      <c r="C2335" t="s">
        <v>2296</v>
      </c>
      <c r="D2335">
        <v>981</v>
      </c>
      <c r="E2335">
        <v>1417.5</v>
      </c>
      <c r="F2335">
        <f t="shared" si="36"/>
        <v>8</v>
      </c>
      <c r="G2335" t="str">
        <f>STANDINGS_R[[#This Row],[League]]&amp;STANDINGS_R[[#This Row],[Team]]</f>
        <v>$150 Draft Champions Mar 03 1:00 pm Lg.3815Team Sloan</v>
      </c>
    </row>
    <row r="2336" spans="1:7" x14ac:dyDescent="0.25">
      <c r="A2336">
        <v>1526</v>
      </c>
      <c r="B2336" t="s">
        <v>2299</v>
      </c>
      <c r="C2336" t="s">
        <v>2296</v>
      </c>
      <c r="D2336">
        <v>979</v>
      </c>
      <c r="E2336">
        <v>1386</v>
      </c>
      <c r="F2336">
        <f t="shared" si="36"/>
        <v>9</v>
      </c>
      <c r="G2336" t="str">
        <f>STANDINGS_R[[#This Row],[League]]&amp;STANDINGS_R[[#This Row],[Team]]</f>
        <v>$150 Draft Champions Mar 03 1:00 pm Lg.3815SpinningSeams11</v>
      </c>
    </row>
    <row r="2337" spans="1:7" x14ac:dyDescent="0.25">
      <c r="A2337">
        <v>1565</v>
      </c>
      <c r="B2337" t="s">
        <v>660</v>
      </c>
      <c r="C2337" t="s">
        <v>2296</v>
      </c>
      <c r="D2337">
        <v>976</v>
      </c>
      <c r="E2337">
        <v>1342.5</v>
      </c>
      <c r="F2337">
        <f t="shared" si="36"/>
        <v>10</v>
      </c>
      <c r="G2337" t="str">
        <f>STANDINGS_R[[#This Row],[League]]&amp;STANDINGS_R[[#This Row],[Team]]</f>
        <v>$150 Draft Champions Mar 03 1:00 pm Lg.3815JerseyJacks</v>
      </c>
    </row>
    <row r="2338" spans="1:7" x14ac:dyDescent="0.25">
      <c r="A2338">
        <v>1598</v>
      </c>
      <c r="B2338" t="s">
        <v>2305</v>
      </c>
      <c r="C2338" t="s">
        <v>2296</v>
      </c>
      <c r="D2338">
        <v>974</v>
      </c>
      <c r="E2338">
        <v>1314</v>
      </c>
      <c r="F2338">
        <f t="shared" si="36"/>
        <v>11</v>
      </c>
      <c r="G2338" t="str">
        <f>STANDINGS_R[[#This Row],[League]]&amp;STANDINGS_R[[#This Row],[Team]]</f>
        <v>$150 Draft Champions Mar 03 1:00 pm Lg.3815I hate my team already</v>
      </c>
    </row>
    <row r="2339" spans="1:7" x14ac:dyDescent="0.25">
      <c r="A2339">
        <v>1989</v>
      </c>
      <c r="B2339" t="s">
        <v>215</v>
      </c>
      <c r="C2339" t="s">
        <v>2296</v>
      </c>
      <c r="D2339">
        <v>942</v>
      </c>
      <c r="E2339">
        <v>921.5</v>
      </c>
      <c r="F2339">
        <f t="shared" si="36"/>
        <v>12</v>
      </c>
      <c r="G2339" t="str">
        <f>STANDINGS_R[[#This Row],[League]]&amp;STANDINGS_R[[#This Row],[Team]]</f>
        <v>$150 Draft Champions Mar 03 1:00 pm Lg.3815No Motto</v>
      </c>
    </row>
    <row r="2340" spans="1:7" x14ac:dyDescent="0.25">
      <c r="A2340">
        <v>2047</v>
      </c>
      <c r="B2340" t="s">
        <v>2304</v>
      </c>
      <c r="C2340" t="s">
        <v>2296</v>
      </c>
      <c r="D2340">
        <v>938</v>
      </c>
      <c r="E2340">
        <v>868.5</v>
      </c>
      <c r="F2340">
        <f t="shared" si="36"/>
        <v>13</v>
      </c>
      <c r="G2340" t="str">
        <f>STANDINGS_R[[#This Row],[League]]&amp;STANDINGS_R[[#This Row],[Team]]</f>
        <v>$150 Draft Champions Mar 03 1:00 pm Lg.3815The Herdsmen</v>
      </c>
    </row>
    <row r="2341" spans="1:7" x14ac:dyDescent="0.25">
      <c r="A2341">
        <v>2078</v>
      </c>
      <c r="B2341" t="s">
        <v>2303</v>
      </c>
      <c r="C2341" t="s">
        <v>2296</v>
      </c>
      <c r="D2341">
        <v>934</v>
      </c>
      <c r="E2341">
        <v>829.5</v>
      </c>
      <c r="F2341">
        <f t="shared" si="36"/>
        <v>14</v>
      </c>
      <c r="G2341" t="str">
        <f>STANDINGS_R[[#This Row],[League]]&amp;STANDINGS_R[[#This Row],[Team]]</f>
        <v>$150 Draft Champions Mar 03 1:00 pm Lg.3815Dead $</v>
      </c>
    </row>
    <row r="2342" spans="1:7" x14ac:dyDescent="0.25">
      <c r="A2342">
        <v>2545</v>
      </c>
      <c r="B2342" t="s">
        <v>2302</v>
      </c>
      <c r="C2342" t="s">
        <v>2296</v>
      </c>
      <c r="D2342">
        <v>880</v>
      </c>
      <c r="E2342">
        <v>363.5</v>
      </c>
      <c r="F2342">
        <f t="shared" si="36"/>
        <v>15</v>
      </c>
      <c r="G2342" t="str">
        <f>STANDINGS_R[[#This Row],[League]]&amp;STANDINGS_R[[#This Row],[Team]]</f>
        <v>$150 Draft Champions Mar 03 1:00 pm Lg.3815Diamond Doctors</v>
      </c>
    </row>
    <row r="2343" spans="1:7" x14ac:dyDescent="0.25">
      <c r="A2343">
        <v>144</v>
      </c>
      <c r="B2343" t="s">
        <v>273</v>
      </c>
      <c r="C2343" t="s">
        <v>2308</v>
      </c>
      <c r="D2343">
        <v>1104</v>
      </c>
      <c r="E2343">
        <v>2768</v>
      </c>
      <c r="F2343">
        <f t="shared" si="36"/>
        <v>1</v>
      </c>
      <c r="G2343" t="str">
        <f>STANDINGS_R[[#This Row],[League]]&amp;STANDINGS_R[[#This Row],[Team]]</f>
        <v>$150 Draft Champions Mar 04 1:00 pm Lg.3819smackers IX</v>
      </c>
    </row>
    <row r="2344" spans="1:7" x14ac:dyDescent="0.25">
      <c r="A2344">
        <v>190</v>
      </c>
      <c r="B2344" t="s">
        <v>83</v>
      </c>
      <c r="C2344" t="s">
        <v>2308</v>
      </c>
      <c r="D2344">
        <v>1095</v>
      </c>
      <c r="E2344">
        <v>2721</v>
      </c>
      <c r="F2344">
        <f t="shared" si="36"/>
        <v>2</v>
      </c>
      <c r="G2344" t="str">
        <f>STANDINGS_R[[#This Row],[League]]&amp;STANDINGS_R[[#This Row],[Team]]</f>
        <v>$150 Draft Champions Mar 04 1:00 pm Lg.3819Tdot Tanks 2</v>
      </c>
    </row>
    <row r="2345" spans="1:7" x14ac:dyDescent="0.25">
      <c r="A2345">
        <v>302</v>
      </c>
      <c r="B2345" t="s">
        <v>191</v>
      </c>
      <c r="C2345" t="s">
        <v>2308</v>
      </c>
      <c r="D2345">
        <v>1077</v>
      </c>
      <c r="E2345">
        <v>2605</v>
      </c>
      <c r="F2345">
        <f t="shared" si="36"/>
        <v>3</v>
      </c>
      <c r="G2345" t="str">
        <f>STANDINGS_R[[#This Row],[League]]&amp;STANDINGS_R[[#This Row],[Team]]</f>
        <v>$150 Draft Champions Mar 04 1:00 pm Lg.3819Chico's Bail Bonds</v>
      </c>
    </row>
    <row r="2346" spans="1:7" x14ac:dyDescent="0.25">
      <c r="A2346">
        <v>386</v>
      </c>
      <c r="B2346" t="s">
        <v>240</v>
      </c>
      <c r="C2346" t="s">
        <v>2308</v>
      </c>
      <c r="D2346">
        <v>1068</v>
      </c>
      <c r="E2346">
        <v>2530.5</v>
      </c>
      <c r="F2346">
        <f t="shared" si="36"/>
        <v>4</v>
      </c>
      <c r="G2346" t="str">
        <f>STANDINGS_R[[#This Row],[League]]&amp;STANDINGS_R[[#This Row],[Team]]</f>
        <v>$150 Draft Champions Mar 04 1:00 pm Lg.3819Team Skowron</v>
      </c>
    </row>
    <row r="2347" spans="1:7" x14ac:dyDescent="0.25">
      <c r="A2347">
        <v>483</v>
      </c>
      <c r="B2347" t="s">
        <v>2307</v>
      </c>
      <c r="C2347" t="s">
        <v>2308</v>
      </c>
      <c r="D2347">
        <v>1056</v>
      </c>
      <c r="E2347">
        <v>2426.5</v>
      </c>
      <c r="F2347">
        <f t="shared" si="36"/>
        <v>5</v>
      </c>
      <c r="G2347" t="str">
        <f>STANDINGS_R[[#This Row],[League]]&amp;STANDINGS_R[[#This Row],[Team]]</f>
        <v>$150 Draft Champions Mar 04 1:00 pm Lg.3819Lento's Pizzeria</v>
      </c>
    </row>
    <row r="2348" spans="1:7" x14ac:dyDescent="0.25">
      <c r="A2348">
        <v>1237</v>
      </c>
      <c r="B2348" t="s">
        <v>2312</v>
      </c>
      <c r="C2348" t="s">
        <v>2308</v>
      </c>
      <c r="D2348">
        <v>999</v>
      </c>
      <c r="E2348">
        <v>1680</v>
      </c>
      <c r="F2348">
        <f t="shared" si="36"/>
        <v>6</v>
      </c>
      <c r="G2348" t="str">
        <f>STANDINGS_R[[#This Row],[League]]&amp;STANDINGS_R[[#This Row],[Team]]</f>
        <v>$150 Draft Champions Mar 04 1:00 pm Lg.3819elpollus</v>
      </c>
    </row>
    <row r="2349" spans="1:7" x14ac:dyDescent="0.25">
      <c r="A2349">
        <v>1386</v>
      </c>
      <c r="B2349" t="s">
        <v>2311</v>
      </c>
      <c r="C2349" t="s">
        <v>2308</v>
      </c>
      <c r="D2349">
        <v>988</v>
      </c>
      <c r="E2349">
        <v>1521.5</v>
      </c>
      <c r="F2349">
        <f t="shared" si="36"/>
        <v>7</v>
      </c>
      <c r="G2349" t="str">
        <f>STANDINGS_R[[#This Row],[League]]&amp;STANDINGS_R[[#This Row],[Team]]</f>
        <v>$150 Draft Champions Mar 04 1:00 pm Lg.3819Killebrew</v>
      </c>
    </row>
    <row r="2350" spans="1:7" x14ac:dyDescent="0.25">
      <c r="A2350">
        <v>1412</v>
      </c>
      <c r="B2350" t="s">
        <v>2314</v>
      </c>
      <c r="C2350" t="s">
        <v>2308</v>
      </c>
      <c r="D2350">
        <v>987</v>
      </c>
      <c r="E2350">
        <v>1505.5</v>
      </c>
      <c r="F2350">
        <f t="shared" si="36"/>
        <v>8</v>
      </c>
      <c r="G2350" t="str">
        <f>STANDINGS_R[[#This Row],[League]]&amp;STANDINGS_R[[#This Row],[Team]]</f>
        <v>$150 Draft Champions Mar 04 1:00 pm Lg.3819The Badabings</v>
      </c>
    </row>
    <row r="2351" spans="1:7" x14ac:dyDescent="0.25">
      <c r="A2351">
        <v>1702</v>
      </c>
      <c r="B2351" t="s">
        <v>2309</v>
      </c>
      <c r="C2351" t="s">
        <v>2308</v>
      </c>
      <c r="D2351">
        <v>965</v>
      </c>
      <c r="E2351">
        <v>1208</v>
      </c>
      <c r="F2351">
        <f t="shared" si="36"/>
        <v>9</v>
      </c>
      <c r="G2351" t="str">
        <f>STANDINGS_R[[#This Row],[League]]&amp;STANDINGS_R[[#This Row],[Team]]</f>
        <v>$150 Draft Champions Mar 04 1:00 pm Lg.3819Fireballers</v>
      </c>
    </row>
    <row r="2352" spans="1:7" x14ac:dyDescent="0.25">
      <c r="A2352">
        <v>2174</v>
      </c>
      <c r="B2352" t="s">
        <v>2316</v>
      </c>
      <c r="C2352" t="s">
        <v>2308</v>
      </c>
      <c r="D2352">
        <v>925</v>
      </c>
      <c r="E2352">
        <v>740</v>
      </c>
      <c r="F2352">
        <f t="shared" si="36"/>
        <v>10</v>
      </c>
      <c r="G2352" t="str">
        <f>STANDINGS_R[[#This Row],[League]]&amp;STANDINGS_R[[#This Row],[Team]]</f>
        <v>$150 Draft Champions Mar 04 1:00 pm Lg.3819Team JP5</v>
      </c>
    </row>
    <row r="2353" spans="1:7" x14ac:dyDescent="0.25">
      <c r="A2353">
        <v>2193</v>
      </c>
      <c r="B2353" t="s">
        <v>2315</v>
      </c>
      <c r="C2353" t="s">
        <v>2308</v>
      </c>
      <c r="D2353">
        <v>923</v>
      </c>
      <c r="E2353">
        <v>717</v>
      </c>
      <c r="F2353">
        <f t="shared" si="36"/>
        <v>11</v>
      </c>
      <c r="G2353" t="str">
        <f>STANDINGS_R[[#This Row],[League]]&amp;STANDINGS_R[[#This Row],[Team]]</f>
        <v>$150 Draft Champions Mar 04 1:00 pm Lg.3819Freedom Tower</v>
      </c>
    </row>
    <row r="2354" spans="1:7" x14ac:dyDescent="0.25">
      <c r="A2354">
        <v>2333</v>
      </c>
      <c r="B2354" t="s">
        <v>19</v>
      </c>
      <c r="C2354" t="s">
        <v>2308</v>
      </c>
      <c r="D2354">
        <v>910</v>
      </c>
      <c r="E2354">
        <v>577.5</v>
      </c>
      <c r="F2354">
        <f t="shared" si="36"/>
        <v>12</v>
      </c>
      <c r="G2354" t="str">
        <f>STANDINGS_R[[#This Row],[League]]&amp;STANDINGS_R[[#This Row],[Team]]</f>
        <v>$150 Draft Champions Mar 04 1:00 pm Lg.3819One Eyed Jack</v>
      </c>
    </row>
    <row r="2355" spans="1:7" x14ac:dyDescent="0.25">
      <c r="A2355">
        <v>2415</v>
      </c>
      <c r="B2355" t="s">
        <v>2310</v>
      </c>
      <c r="C2355" t="s">
        <v>2308</v>
      </c>
      <c r="D2355">
        <v>899</v>
      </c>
      <c r="E2355">
        <v>493.5</v>
      </c>
      <c r="F2355">
        <f t="shared" si="36"/>
        <v>13</v>
      </c>
      <c r="G2355" t="str">
        <f>STANDINGS_R[[#This Row],[League]]&amp;STANDINGS_R[[#This Row],[Team]]</f>
        <v>$150 Draft Champions Mar 04 1:00 pm Lg.3819Buck Off</v>
      </c>
    </row>
    <row r="2356" spans="1:7" x14ac:dyDescent="0.25">
      <c r="A2356">
        <v>2586</v>
      </c>
      <c r="B2356" t="s">
        <v>2313</v>
      </c>
      <c r="C2356" t="s">
        <v>2308</v>
      </c>
      <c r="D2356">
        <v>874</v>
      </c>
      <c r="E2356">
        <v>325.5</v>
      </c>
      <c r="F2356">
        <f t="shared" si="36"/>
        <v>14</v>
      </c>
      <c r="G2356" t="str">
        <f>STANDINGS_R[[#This Row],[League]]&amp;STANDINGS_R[[#This Row],[Team]]</f>
        <v>$150 Draft Champions Mar 04 1:00 pm Lg.3819Negasonic Teenage Warhead</v>
      </c>
    </row>
    <row r="2357" spans="1:7" x14ac:dyDescent="0.25">
      <c r="A2357">
        <v>2694</v>
      </c>
      <c r="B2357" t="s">
        <v>1071</v>
      </c>
      <c r="C2357" t="s">
        <v>2308</v>
      </c>
      <c r="D2357">
        <v>854</v>
      </c>
      <c r="E2357">
        <v>219.5</v>
      </c>
      <c r="F2357">
        <f t="shared" si="36"/>
        <v>15</v>
      </c>
      <c r="G2357" t="str">
        <f>STANDINGS_R[[#This Row],[League]]&amp;STANDINGS_R[[#This Row],[Team]]</f>
        <v>$150 Draft Champions Mar 04 1:00 pm Lg.3819Team Reed</v>
      </c>
    </row>
    <row r="2358" spans="1:7" x14ac:dyDescent="0.25">
      <c r="A2358">
        <v>82</v>
      </c>
      <c r="B2358" t="s">
        <v>2320</v>
      </c>
      <c r="C2358" t="s">
        <v>2317</v>
      </c>
      <c r="D2358">
        <v>1118</v>
      </c>
      <c r="E2358">
        <v>2829</v>
      </c>
      <c r="F2358">
        <f t="shared" si="36"/>
        <v>1</v>
      </c>
      <c r="G2358" t="str">
        <f>STANDINGS_R[[#This Row],[League]]&amp;STANDINGS_R[[#This Row],[Team]]</f>
        <v>$150 Draft Champions Mar 04 1:00 pm Lg.3822Don't Save Me</v>
      </c>
    </row>
    <row r="2359" spans="1:7" x14ac:dyDescent="0.25">
      <c r="A2359">
        <v>349</v>
      </c>
      <c r="B2359" t="s">
        <v>134</v>
      </c>
      <c r="C2359" t="s">
        <v>2317</v>
      </c>
      <c r="D2359">
        <v>1072</v>
      </c>
      <c r="E2359">
        <v>2562.5</v>
      </c>
      <c r="F2359">
        <f t="shared" si="36"/>
        <v>2</v>
      </c>
      <c r="G2359" t="str">
        <f>STANDINGS_R[[#This Row],[League]]&amp;STANDINGS_R[[#This Row],[Team]]</f>
        <v>$150 Draft Champions Mar 04 1:00 pm Lg.3822Forest Hills Fiends</v>
      </c>
    </row>
    <row r="2360" spans="1:7" x14ac:dyDescent="0.25">
      <c r="A2360">
        <v>484</v>
      </c>
      <c r="B2360" t="s">
        <v>2324</v>
      </c>
      <c r="C2360" t="s">
        <v>2317</v>
      </c>
      <c r="D2360">
        <v>1056</v>
      </c>
      <c r="E2360">
        <v>2426.5</v>
      </c>
      <c r="F2360">
        <f t="shared" si="36"/>
        <v>3</v>
      </c>
      <c r="G2360" t="str">
        <f>STANDINGS_R[[#This Row],[League]]&amp;STANDINGS_R[[#This Row],[Team]]</f>
        <v>$150 Draft Champions Mar 04 1:00 pm Lg.3822Not Matt Duffy</v>
      </c>
    </row>
    <row r="2361" spans="1:7" x14ac:dyDescent="0.25">
      <c r="A2361">
        <v>1162</v>
      </c>
      <c r="B2361" t="s">
        <v>2322</v>
      </c>
      <c r="C2361" t="s">
        <v>2317</v>
      </c>
      <c r="D2361">
        <v>1003</v>
      </c>
      <c r="E2361">
        <v>1741.5</v>
      </c>
      <c r="F2361">
        <f t="shared" si="36"/>
        <v>4</v>
      </c>
      <c r="G2361" t="str">
        <f>STANDINGS_R[[#This Row],[League]]&amp;STANDINGS_R[[#This Row],[Team]]</f>
        <v>$150 Draft Champions Mar 04 1:00 pm Lg.3822Ants Marching</v>
      </c>
    </row>
    <row r="2362" spans="1:7" x14ac:dyDescent="0.25">
      <c r="A2362">
        <v>1503</v>
      </c>
      <c r="B2362" t="s">
        <v>2321</v>
      </c>
      <c r="C2362" t="s">
        <v>2317</v>
      </c>
      <c r="D2362">
        <v>980</v>
      </c>
      <c r="E2362">
        <v>1400.5</v>
      </c>
      <c r="F2362">
        <f t="shared" si="36"/>
        <v>5</v>
      </c>
      <c r="G2362" t="str">
        <f>STANDINGS_R[[#This Row],[League]]&amp;STANDINGS_R[[#This Row],[Team]]</f>
        <v>$150 Draft Champions Mar 04 1:00 pm Lg.3822Asgardians</v>
      </c>
    </row>
    <row r="2363" spans="1:7" x14ac:dyDescent="0.25">
      <c r="A2363">
        <v>1517</v>
      </c>
      <c r="B2363" t="s">
        <v>2318</v>
      </c>
      <c r="C2363" t="s">
        <v>2317</v>
      </c>
      <c r="D2363">
        <v>980</v>
      </c>
      <c r="E2363">
        <v>1400.5</v>
      </c>
      <c r="F2363">
        <f t="shared" si="36"/>
        <v>6</v>
      </c>
      <c r="G2363" t="str">
        <f>STANDINGS_R[[#This Row],[League]]&amp;STANDINGS_R[[#This Row],[Team]]</f>
        <v>$150 Draft Champions Mar 04 1:00 pm Lg.3822Team Jahera</v>
      </c>
    </row>
    <row r="2364" spans="1:7" x14ac:dyDescent="0.25">
      <c r="A2364">
        <v>1537</v>
      </c>
      <c r="B2364" t="s">
        <v>275</v>
      </c>
      <c r="C2364" t="s">
        <v>2317</v>
      </c>
      <c r="D2364">
        <v>978</v>
      </c>
      <c r="E2364">
        <v>1372</v>
      </c>
      <c r="F2364">
        <f t="shared" si="36"/>
        <v>7</v>
      </c>
      <c r="G2364" t="str">
        <f>STANDINGS_R[[#This Row],[League]]&amp;STANDINGS_R[[#This Row],[Team]]</f>
        <v>$150 Draft Champions Mar 04 1:00 pm Lg.3822PABST</v>
      </c>
    </row>
    <row r="2365" spans="1:7" x14ac:dyDescent="0.25">
      <c r="A2365">
        <v>1696</v>
      </c>
      <c r="B2365" t="s">
        <v>226</v>
      </c>
      <c r="C2365" t="s">
        <v>2317</v>
      </c>
      <c r="D2365">
        <v>966</v>
      </c>
      <c r="E2365">
        <v>1216</v>
      </c>
      <c r="F2365">
        <f t="shared" si="36"/>
        <v>8</v>
      </c>
      <c r="G2365" t="str">
        <f>STANDINGS_R[[#This Row],[League]]&amp;STANDINGS_R[[#This Row],[Team]]</f>
        <v>$150 Draft Champions Mar 04 1:00 pm Lg.3822New York KNOCKERS</v>
      </c>
    </row>
    <row r="2366" spans="1:7" x14ac:dyDescent="0.25">
      <c r="A2366">
        <v>1993</v>
      </c>
      <c r="B2366" t="s">
        <v>2327</v>
      </c>
      <c r="C2366" t="s">
        <v>2317</v>
      </c>
      <c r="D2366">
        <v>942</v>
      </c>
      <c r="E2366">
        <v>921.5</v>
      </c>
      <c r="F2366">
        <f t="shared" si="36"/>
        <v>9</v>
      </c>
      <c r="G2366" t="str">
        <f>STANDINGS_R[[#This Row],[League]]&amp;STANDINGS_R[[#This Row],[Team]]</f>
        <v>$150 Draft Champions Mar 04 1:00 pm Lg.3822Team Kleven</v>
      </c>
    </row>
    <row r="2367" spans="1:7" x14ac:dyDescent="0.25">
      <c r="A2367">
        <v>2295</v>
      </c>
      <c r="B2367" t="s">
        <v>2325</v>
      </c>
      <c r="C2367" t="s">
        <v>2317</v>
      </c>
      <c r="D2367">
        <v>913</v>
      </c>
      <c r="E2367">
        <v>615.5</v>
      </c>
      <c r="F2367">
        <f t="shared" si="36"/>
        <v>10</v>
      </c>
      <c r="G2367" t="str">
        <f>STANDINGS_R[[#This Row],[League]]&amp;STANDINGS_R[[#This Row],[Team]]</f>
        <v>$150 Draft Champions Mar 04 1:00 pm Lg.3822One and done</v>
      </c>
    </row>
    <row r="2368" spans="1:7" x14ac:dyDescent="0.25">
      <c r="A2368">
        <v>2409</v>
      </c>
      <c r="B2368" t="s">
        <v>2319</v>
      </c>
      <c r="C2368" t="s">
        <v>2317</v>
      </c>
      <c r="D2368">
        <v>900</v>
      </c>
      <c r="E2368">
        <v>501</v>
      </c>
      <c r="F2368">
        <f t="shared" si="36"/>
        <v>11</v>
      </c>
      <c r="G2368" t="str">
        <f>STANDINGS_R[[#This Row],[League]]&amp;STANDINGS_R[[#This Row],[Team]]</f>
        <v>$150 Draft Champions Mar 04 1:00 pm Lg.3822Seib &amp; Seib</v>
      </c>
    </row>
    <row r="2369" spans="1:7" x14ac:dyDescent="0.25">
      <c r="A2369">
        <v>2418</v>
      </c>
      <c r="B2369" t="s">
        <v>401</v>
      </c>
      <c r="C2369" t="s">
        <v>2317</v>
      </c>
      <c r="D2369">
        <v>899</v>
      </c>
      <c r="E2369">
        <v>493.5</v>
      </c>
      <c r="F2369">
        <f t="shared" si="36"/>
        <v>12</v>
      </c>
      <c r="G2369" t="str">
        <f>STANDINGS_R[[#This Row],[League]]&amp;STANDINGS_R[[#This Row],[Team]]</f>
        <v>$150 Draft Champions Mar 04 1:00 pm Lg.3822Las Vegas Blvd VI</v>
      </c>
    </row>
    <row r="2370" spans="1:7" x14ac:dyDescent="0.25">
      <c r="A2370">
        <v>2532</v>
      </c>
      <c r="B2370" t="s">
        <v>2328</v>
      </c>
      <c r="C2370" t="s">
        <v>2317</v>
      </c>
      <c r="D2370">
        <v>882</v>
      </c>
      <c r="E2370">
        <v>380.5</v>
      </c>
      <c r="F2370">
        <f t="shared" si="36"/>
        <v>13</v>
      </c>
      <c r="G2370" t="str">
        <f>STANDINGS_R[[#This Row],[League]]&amp;STANDINGS_R[[#This Row],[Team]]</f>
        <v>$150 Draft Champions Mar 04 1:00 pm Lg.3822Rosita Espinosa</v>
      </c>
    </row>
    <row r="2371" spans="1:7" x14ac:dyDescent="0.25">
      <c r="A2371">
        <v>2611</v>
      </c>
      <c r="B2371" t="s">
        <v>2326</v>
      </c>
      <c r="C2371" t="s">
        <v>2317</v>
      </c>
      <c r="D2371">
        <v>870</v>
      </c>
      <c r="E2371">
        <v>300.5</v>
      </c>
      <c r="F2371">
        <f t="shared" ref="F2371:F2434" si="37">IF(C2371=C2370,F2370+1,1)</f>
        <v>14</v>
      </c>
      <c r="G2371" t="str">
        <f>STANDINGS_R[[#This Row],[League]]&amp;STANDINGS_R[[#This Row],[Team]]</f>
        <v>$150 Draft Champions Mar 04 1:00 pm Lg.3822Men of Steal</v>
      </c>
    </row>
    <row r="2372" spans="1:7" x14ac:dyDescent="0.25">
      <c r="A2372">
        <v>2882</v>
      </c>
      <c r="B2372" t="s">
        <v>2323</v>
      </c>
      <c r="C2372" t="s">
        <v>2317</v>
      </c>
      <c r="D2372">
        <v>766</v>
      </c>
      <c r="E2372">
        <v>30</v>
      </c>
      <c r="F2372">
        <f t="shared" si="37"/>
        <v>15</v>
      </c>
      <c r="G2372" t="str">
        <f>STANDINGS_R[[#This Row],[League]]&amp;STANDINGS_R[[#This Row],[Team]]</f>
        <v>$150 Draft Champions Mar 04 1:00 pm Lg.3822I Miss Football</v>
      </c>
    </row>
    <row r="2373" spans="1:7" x14ac:dyDescent="0.25">
      <c r="A2373">
        <v>443</v>
      </c>
      <c r="B2373" t="s">
        <v>2333</v>
      </c>
      <c r="C2373" t="s">
        <v>2329</v>
      </c>
      <c r="D2373">
        <v>1060</v>
      </c>
      <c r="E2373">
        <v>2465</v>
      </c>
      <c r="F2373">
        <f t="shared" si="37"/>
        <v>1</v>
      </c>
      <c r="G2373" t="str">
        <f>STANDINGS_R[[#This Row],[League]]&amp;STANDINGS_R[[#This Row],[Team]]</f>
        <v>$150 Draft Champions Mar 04 1:00 pm Lg.3824Almond Piscotty</v>
      </c>
    </row>
    <row r="2374" spans="1:7" x14ac:dyDescent="0.25">
      <c r="A2374">
        <v>550</v>
      </c>
      <c r="B2374" t="s">
        <v>1290</v>
      </c>
      <c r="C2374" t="s">
        <v>2329</v>
      </c>
      <c r="D2374">
        <v>1051</v>
      </c>
      <c r="E2374">
        <v>2365</v>
      </c>
      <c r="F2374">
        <f t="shared" si="37"/>
        <v>2</v>
      </c>
      <c r="G2374" t="str">
        <f>STANDINGS_R[[#This Row],[League]]&amp;STANDINGS_R[[#This Row],[Team]]</f>
        <v>$150 Draft Champions Mar 04 1:00 pm Lg.3824What Was I Thinking</v>
      </c>
    </row>
    <row r="2375" spans="1:7" x14ac:dyDescent="0.25">
      <c r="A2375">
        <v>652</v>
      </c>
      <c r="B2375" t="s">
        <v>2334</v>
      </c>
      <c r="C2375" t="s">
        <v>2329</v>
      </c>
      <c r="D2375">
        <v>1041</v>
      </c>
      <c r="E2375">
        <v>2265</v>
      </c>
      <c r="F2375">
        <f t="shared" si="37"/>
        <v>3</v>
      </c>
      <c r="G2375" t="str">
        <f>STANDINGS_R[[#This Row],[League]]&amp;STANDINGS_R[[#This Row],[Team]]</f>
        <v>$150 Draft Champions Mar 04 1:00 pm Lg.3824The Force-Hartsfield</v>
      </c>
    </row>
    <row r="2376" spans="1:7" x14ac:dyDescent="0.25">
      <c r="A2376">
        <v>690</v>
      </c>
      <c r="B2376" t="s">
        <v>2331</v>
      </c>
      <c r="C2376" t="s">
        <v>2329</v>
      </c>
      <c r="D2376">
        <v>1038</v>
      </c>
      <c r="E2376">
        <v>2224.5</v>
      </c>
      <c r="F2376">
        <f t="shared" si="37"/>
        <v>4</v>
      </c>
      <c r="G2376" t="str">
        <f>STANDINGS_R[[#This Row],[League]]&amp;STANDINGS_R[[#This Row],[Team]]</f>
        <v>$150 Draft Champions Mar 04 1:00 pm Lg.3824Slow Cartel</v>
      </c>
    </row>
    <row r="2377" spans="1:7" x14ac:dyDescent="0.25">
      <c r="A2377">
        <v>748</v>
      </c>
      <c r="B2377" t="s">
        <v>104</v>
      </c>
      <c r="C2377" t="s">
        <v>2329</v>
      </c>
      <c r="D2377">
        <v>1034</v>
      </c>
      <c r="E2377">
        <v>2166.5</v>
      </c>
      <c r="F2377">
        <f t="shared" si="37"/>
        <v>5</v>
      </c>
      <c r="G2377" t="str">
        <f>STANDINGS_R[[#This Row],[League]]&amp;STANDINGS_R[[#This Row],[Team]]</f>
        <v>$150 Draft Champions Mar 04 1:00 pm Lg.3824Team Pawlowski</v>
      </c>
    </row>
    <row r="2378" spans="1:7" x14ac:dyDescent="0.25">
      <c r="A2378">
        <v>979</v>
      </c>
      <c r="B2378" t="s">
        <v>514</v>
      </c>
      <c r="C2378" t="s">
        <v>2329</v>
      </c>
      <c r="D2378">
        <v>1017</v>
      </c>
      <c r="E2378">
        <v>1929.5</v>
      </c>
      <c r="F2378">
        <f t="shared" si="37"/>
        <v>6</v>
      </c>
      <c r="G2378" t="str">
        <f>STANDINGS_R[[#This Row],[League]]&amp;STANDINGS_R[[#This Row],[Team]]</f>
        <v>$150 Draft Champions Mar 04 1:00 pm Lg.3824ROID RAGE</v>
      </c>
    </row>
    <row r="2379" spans="1:7" x14ac:dyDescent="0.25">
      <c r="A2379">
        <v>1022</v>
      </c>
      <c r="B2379" t="s">
        <v>2336</v>
      </c>
      <c r="C2379" t="s">
        <v>2329</v>
      </c>
      <c r="D2379">
        <v>1014</v>
      </c>
      <c r="E2379">
        <v>1884</v>
      </c>
      <c r="F2379">
        <f t="shared" si="37"/>
        <v>7</v>
      </c>
      <c r="G2379" t="str">
        <f>STANDINGS_R[[#This Row],[League]]&amp;STANDINGS_R[[#This Row],[Team]]</f>
        <v>$150 Draft Champions Mar 04 1:00 pm Lg.3824Las Vegas Ratpack 5</v>
      </c>
    </row>
    <row r="2380" spans="1:7" x14ac:dyDescent="0.25">
      <c r="A2380">
        <v>1159</v>
      </c>
      <c r="B2380" t="s">
        <v>516</v>
      </c>
      <c r="C2380" t="s">
        <v>2329</v>
      </c>
      <c r="D2380">
        <v>1004</v>
      </c>
      <c r="E2380">
        <v>1755.5</v>
      </c>
      <c r="F2380">
        <f t="shared" si="37"/>
        <v>8</v>
      </c>
      <c r="G2380" t="str">
        <f>STANDINGS_R[[#This Row],[League]]&amp;STANDINGS_R[[#This Row],[Team]]</f>
        <v>$150 Draft Champions Mar 04 1:00 pm Lg.3824Team Binney</v>
      </c>
    </row>
    <row r="2381" spans="1:7" x14ac:dyDescent="0.25">
      <c r="A2381">
        <v>1235</v>
      </c>
      <c r="B2381" t="s">
        <v>2338</v>
      </c>
      <c r="C2381" t="s">
        <v>2329</v>
      </c>
      <c r="D2381">
        <v>999</v>
      </c>
      <c r="E2381">
        <v>1680</v>
      </c>
      <c r="F2381">
        <f t="shared" si="37"/>
        <v>9</v>
      </c>
      <c r="G2381" t="str">
        <f>STANDINGS_R[[#This Row],[League]]&amp;STANDINGS_R[[#This Row],[Team]]</f>
        <v>$150 Draft Champions Mar 04 1:00 pm Lg.3824The Wynn Buffet</v>
      </c>
    </row>
    <row r="2382" spans="1:7" x14ac:dyDescent="0.25">
      <c r="A2382">
        <v>2104</v>
      </c>
      <c r="B2382" t="s">
        <v>2337</v>
      </c>
      <c r="C2382" t="s">
        <v>2329</v>
      </c>
      <c r="D2382">
        <v>932</v>
      </c>
      <c r="E2382">
        <v>808</v>
      </c>
      <c r="F2382">
        <f t="shared" si="37"/>
        <v>10</v>
      </c>
      <c r="G2382" t="str">
        <f>STANDINGS_R[[#This Row],[League]]&amp;STANDINGS_R[[#This Row],[Team]]</f>
        <v>$150 Draft Champions Mar 04 1:00 pm Lg.3824Team Burnidge</v>
      </c>
    </row>
    <row r="2383" spans="1:7" x14ac:dyDescent="0.25">
      <c r="A2383">
        <v>2292</v>
      </c>
      <c r="B2383" t="s">
        <v>2332</v>
      </c>
      <c r="C2383" t="s">
        <v>2329</v>
      </c>
      <c r="D2383">
        <v>913</v>
      </c>
      <c r="E2383">
        <v>615.5</v>
      </c>
      <c r="F2383">
        <f t="shared" si="37"/>
        <v>11</v>
      </c>
      <c r="G2383" t="str">
        <f>STANDINGS_R[[#This Row],[League]]&amp;STANDINGS_R[[#This Row],[Team]]</f>
        <v>$150 Draft Champions Mar 04 1:00 pm Lg.3824EviLogic</v>
      </c>
    </row>
    <row r="2384" spans="1:7" x14ac:dyDescent="0.25">
      <c r="A2384">
        <v>2393</v>
      </c>
      <c r="B2384" t="s">
        <v>2330</v>
      </c>
      <c r="C2384" t="s">
        <v>2329</v>
      </c>
      <c r="D2384">
        <v>903</v>
      </c>
      <c r="E2384">
        <v>520.5</v>
      </c>
      <c r="F2384">
        <f t="shared" si="37"/>
        <v>12</v>
      </c>
      <c r="G2384" t="str">
        <f>STANDINGS_R[[#This Row],[League]]&amp;STANDINGS_R[[#This Row],[Team]]</f>
        <v>$150 Draft Champions Mar 04 1:00 pm Lg.3824Nothing's Gonna Stop Us Now</v>
      </c>
    </row>
    <row r="2385" spans="1:7" x14ac:dyDescent="0.25">
      <c r="A2385">
        <v>2514</v>
      </c>
      <c r="B2385" t="s">
        <v>2335</v>
      </c>
      <c r="C2385" t="s">
        <v>2329</v>
      </c>
      <c r="D2385">
        <v>885</v>
      </c>
      <c r="E2385">
        <v>399.5</v>
      </c>
      <c r="F2385">
        <f t="shared" si="37"/>
        <v>13</v>
      </c>
      <c r="G2385" t="str">
        <f>STANDINGS_R[[#This Row],[League]]&amp;STANDINGS_R[[#This Row],[Team]]</f>
        <v>$150 Draft Champions Mar 04 1:00 pm Lg.3824Sierra 55</v>
      </c>
    </row>
    <row r="2386" spans="1:7" x14ac:dyDescent="0.25">
      <c r="A2386">
        <v>2576</v>
      </c>
      <c r="B2386" t="s">
        <v>1789</v>
      </c>
      <c r="C2386" t="s">
        <v>2329</v>
      </c>
      <c r="D2386">
        <v>876</v>
      </c>
      <c r="E2386">
        <v>336</v>
      </c>
      <c r="F2386">
        <f t="shared" si="37"/>
        <v>14</v>
      </c>
      <c r="G2386" t="str">
        <f>STANDINGS_R[[#This Row],[League]]&amp;STANDINGS_R[[#This Row],[Team]]</f>
        <v>$150 Draft Champions Mar 04 1:00 pm Lg.3824Team Ghio</v>
      </c>
    </row>
    <row r="2387" spans="1:7" x14ac:dyDescent="0.25">
      <c r="A2387">
        <v>2721</v>
      </c>
      <c r="B2387" t="s">
        <v>162</v>
      </c>
      <c r="C2387" t="s">
        <v>2329</v>
      </c>
      <c r="D2387">
        <v>847</v>
      </c>
      <c r="E2387">
        <v>192.5</v>
      </c>
      <c r="F2387">
        <f t="shared" si="37"/>
        <v>15</v>
      </c>
      <c r="G2387" t="str">
        <f>STANDINGS_R[[#This Row],[League]]&amp;STANDINGS_R[[#This Row],[Team]]</f>
        <v>$150 Draft Champions Mar 04 1:00 pm Lg.3824New York MUSCLE</v>
      </c>
    </row>
    <row r="2388" spans="1:7" x14ac:dyDescent="0.25">
      <c r="A2388">
        <v>142</v>
      </c>
      <c r="B2388" t="s">
        <v>2345</v>
      </c>
      <c r="C2388" t="s">
        <v>2340</v>
      </c>
      <c r="D2388">
        <v>1104</v>
      </c>
      <c r="E2388">
        <v>2768</v>
      </c>
      <c r="F2388">
        <f t="shared" si="37"/>
        <v>1</v>
      </c>
      <c r="G2388" t="str">
        <f>STANDINGS_R[[#This Row],[League]]&amp;STANDINGS_R[[#This Row],[Team]]</f>
        <v>$150 Draft Champions Mar 05 1:00 pm Lg.3826Painfully Slow but Steady</v>
      </c>
    </row>
    <row r="2389" spans="1:7" x14ac:dyDescent="0.25">
      <c r="A2389">
        <v>214</v>
      </c>
      <c r="B2389" t="s">
        <v>2350</v>
      </c>
      <c r="C2389" t="s">
        <v>2340</v>
      </c>
      <c r="D2389">
        <v>1091</v>
      </c>
      <c r="E2389">
        <v>2697</v>
      </c>
      <c r="F2389">
        <f t="shared" si="37"/>
        <v>2</v>
      </c>
      <c r="G2389" t="str">
        <f>STANDINGS_R[[#This Row],[League]]&amp;STANDINGS_R[[#This Row],[Team]]</f>
        <v>$150 Draft Champions Mar 05 1:00 pm Lg.3826PANIK DC2</v>
      </c>
    </row>
    <row r="2390" spans="1:7" x14ac:dyDescent="0.25">
      <c r="A2390">
        <v>362</v>
      </c>
      <c r="B2390" t="s">
        <v>2347</v>
      </c>
      <c r="C2390" t="s">
        <v>2340</v>
      </c>
      <c r="D2390">
        <v>1070</v>
      </c>
      <c r="E2390">
        <v>2548.5</v>
      </c>
      <c r="F2390">
        <f t="shared" si="37"/>
        <v>3</v>
      </c>
      <c r="G2390" t="str">
        <f>STANDINGS_R[[#This Row],[League]]&amp;STANDINGS_R[[#This Row],[Team]]</f>
        <v>$150 Draft Champions Mar 05 1:00 pm Lg.3826Five Blue Vidas</v>
      </c>
    </row>
    <row r="2391" spans="1:7" x14ac:dyDescent="0.25">
      <c r="A2391">
        <v>449</v>
      </c>
      <c r="B2391" t="s">
        <v>2339</v>
      </c>
      <c r="C2391" t="s">
        <v>2340</v>
      </c>
      <c r="D2391">
        <v>1060</v>
      </c>
      <c r="E2391">
        <v>2465</v>
      </c>
      <c r="F2391">
        <f t="shared" si="37"/>
        <v>4</v>
      </c>
      <c r="G2391" t="str">
        <f>STANDINGS_R[[#This Row],[League]]&amp;STANDINGS_R[[#This Row],[Team]]</f>
        <v>$150 Draft Champions Mar 05 1:00 pm Lg.3826Rush Limbaugh's Oxycontins</v>
      </c>
    </row>
    <row r="2392" spans="1:7" x14ac:dyDescent="0.25">
      <c r="A2392">
        <v>637</v>
      </c>
      <c r="B2392" t="s">
        <v>2344</v>
      </c>
      <c r="C2392" t="s">
        <v>2340</v>
      </c>
      <c r="D2392">
        <v>1042</v>
      </c>
      <c r="E2392">
        <v>2276.5</v>
      </c>
      <c r="F2392">
        <f t="shared" si="37"/>
        <v>5</v>
      </c>
      <c r="G2392" t="str">
        <f>STANDINGS_R[[#This Row],[League]]&amp;STANDINGS_R[[#This Row],[Team]]</f>
        <v>$150 Draft Champions Mar 05 1:00 pm Lg.3826This Year's Bums</v>
      </c>
    </row>
    <row r="2393" spans="1:7" x14ac:dyDescent="0.25">
      <c r="A2393">
        <v>759</v>
      </c>
      <c r="B2393" t="s">
        <v>2343</v>
      </c>
      <c r="C2393" t="s">
        <v>2340</v>
      </c>
      <c r="D2393">
        <v>1033</v>
      </c>
      <c r="E2393">
        <v>2152</v>
      </c>
      <c r="F2393">
        <f t="shared" si="37"/>
        <v>6</v>
      </c>
      <c r="G2393" t="str">
        <f>STANDINGS_R[[#This Row],[League]]&amp;STANDINGS_R[[#This Row],[Team]]</f>
        <v>$150 Draft Champions Mar 05 1:00 pm Lg.3826Lundzilla 2</v>
      </c>
    </row>
    <row r="2394" spans="1:7" x14ac:dyDescent="0.25">
      <c r="A2394">
        <v>801</v>
      </c>
      <c r="B2394" t="s">
        <v>105</v>
      </c>
      <c r="C2394" t="s">
        <v>2340</v>
      </c>
      <c r="D2394">
        <v>1029</v>
      </c>
      <c r="E2394">
        <v>2105.5</v>
      </c>
      <c r="F2394">
        <f t="shared" si="37"/>
        <v>7</v>
      </c>
      <c r="G2394" t="str">
        <f>STANDINGS_R[[#This Row],[League]]&amp;STANDINGS_R[[#This Row],[Team]]</f>
        <v>$150 Draft Champions Mar 05 1:00 pm Lg.3826Inglorious Batsters</v>
      </c>
    </row>
    <row r="2395" spans="1:7" x14ac:dyDescent="0.25">
      <c r="A2395">
        <v>965</v>
      </c>
      <c r="B2395" t="s">
        <v>2341</v>
      </c>
      <c r="C2395" t="s">
        <v>2340</v>
      </c>
      <c r="D2395">
        <v>1018</v>
      </c>
      <c r="E2395">
        <v>1948</v>
      </c>
      <c r="F2395">
        <f t="shared" si="37"/>
        <v>8</v>
      </c>
      <c r="G2395" t="str">
        <f>STANDINGS_R[[#This Row],[League]]&amp;STANDINGS_R[[#This Row],[Team]]</f>
        <v>$150 Draft Champions Mar 05 1:00 pm Lg.3826Supermarket Sluggers</v>
      </c>
    </row>
    <row r="2396" spans="1:7" x14ac:dyDescent="0.25">
      <c r="A2396">
        <v>1008</v>
      </c>
      <c r="B2396" t="s">
        <v>2342</v>
      </c>
      <c r="C2396" t="s">
        <v>2340</v>
      </c>
      <c r="D2396">
        <v>1015</v>
      </c>
      <c r="E2396">
        <v>1901.5</v>
      </c>
      <c r="F2396">
        <f t="shared" si="37"/>
        <v>9</v>
      </c>
      <c r="G2396" t="str">
        <f>STANDINGS_R[[#This Row],[League]]&amp;STANDINGS_R[[#This Row],[Team]]</f>
        <v>$150 Draft Champions Mar 05 1:00 pm Lg.3826Pyrolitic Decomposition 14</v>
      </c>
    </row>
    <row r="2397" spans="1:7" x14ac:dyDescent="0.25">
      <c r="A2397">
        <v>1765</v>
      </c>
      <c r="B2397" t="s">
        <v>2348</v>
      </c>
      <c r="C2397" t="s">
        <v>2340</v>
      </c>
      <c r="D2397">
        <v>960</v>
      </c>
      <c r="E2397">
        <v>1147.5</v>
      </c>
      <c r="F2397">
        <f t="shared" si="37"/>
        <v>10</v>
      </c>
      <c r="G2397" t="str">
        <f>STANDINGS_R[[#This Row],[League]]&amp;STANDINGS_R[[#This Row],[Team]]</f>
        <v>$150 Draft Champions Mar 05 1:00 pm Lg.3826MurphysLawyer</v>
      </c>
    </row>
    <row r="2398" spans="1:7" x14ac:dyDescent="0.25">
      <c r="A2398">
        <v>2212</v>
      </c>
      <c r="B2398" t="s">
        <v>2349</v>
      </c>
      <c r="C2398" t="s">
        <v>2340</v>
      </c>
      <c r="D2398">
        <v>921</v>
      </c>
      <c r="E2398">
        <v>697.5</v>
      </c>
      <c r="F2398">
        <f t="shared" si="37"/>
        <v>11</v>
      </c>
      <c r="G2398" t="str">
        <f>STANDINGS_R[[#This Row],[League]]&amp;STANDINGS_R[[#This Row],[Team]]</f>
        <v>$150 Draft Champions Mar 05 1:00 pm Lg.3826Every Rose Has It's Thor</v>
      </c>
    </row>
    <row r="2399" spans="1:7" x14ac:dyDescent="0.25">
      <c r="A2399">
        <v>2572</v>
      </c>
      <c r="B2399" t="s">
        <v>2298</v>
      </c>
      <c r="C2399" t="s">
        <v>2340</v>
      </c>
      <c r="D2399">
        <v>877</v>
      </c>
      <c r="E2399">
        <v>343</v>
      </c>
      <c r="F2399">
        <f t="shared" si="37"/>
        <v>12</v>
      </c>
      <c r="G2399" t="str">
        <f>STANDINGS_R[[#This Row],[League]]&amp;STANDINGS_R[[#This Row],[Team]]</f>
        <v>$150 Draft Champions Mar 05 1:00 pm Lg.3826Team Welsh</v>
      </c>
    </row>
    <row r="2400" spans="1:7" x14ac:dyDescent="0.25">
      <c r="A2400">
        <v>2594</v>
      </c>
      <c r="B2400" t="s">
        <v>2352</v>
      </c>
      <c r="C2400" t="s">
        <v>2340</v>
      </c>
      <c r="D2400">
        <v>873</v>
      </c>
      <c r="E2400">
        <v>318</v>
      </c>
      <c r="F2400">
        <f t="shared" si="37"/>
        <v>13</v>
      </c>
      <c r="G2400" t="str">
        <f>STANDINGS_R[[#This Row],[League]]&amp;STANDINGS_R[[#This Row],[Team]]</f>
        <v>$150 Draft Champions Mar 05 1:00 pm Lg.3826Side Jackson</v>
      </c>
    </row>
    <row r="2401" spans="1:7" x14ac:dyDescent="0.25">
      <c r="A2401">
        <v>2735</v>
      </c>
      <c r="B2401" t="s">
        <v>2346</v>
      </c>
      <c r="C2401" t="s">
        <v>2340</v>
      </c>
      <c r="D2401">
        <v>843</v>
      </c>
      <c r="E2401">
        <v>176</v>
      </c>
      <c r="F2401">
        <f t="shared" si="37"/>
        <v>14</v>
      </c>
      <c r="G2401" t="str">
        <f>STANDINGS_R[[#This Row],[League]]&amp;STANDINGS_R[[#This Row],[Team]]</f>
        <v>$150 Draft Champions Mar 05 1:00 pm Lg.3826In for a Penny</v>
      </c>
    </row>
    <row r="2402" spans="1:7" x14ac:dyDescent="0.25">
      <c r="A2402">
        <v>2753</v>
      </c>
      <c r="B2402" t="s">
        <v>2351</v>
      </c>
      <c r="C2402" t="s">
        <v>2340</v>
      </c>
      <c r="D2402">
        <v>836</v>
      </c>
      <c r="E2402">
        <v>157</v>
      </c>
      <c r="F2402">
        <f t="shared" si="37"/>
        <v>15</v>
      </c>
      <c r="G2402" t="str">
        <f>STANDINGS_R[[#This Row],[League]]&amp;STANDINGS_R[[#This Row],[Team]]</f>
        <v>$150 Draft Champions Mar 05 1:00 pm Lg.3826Clever Team Name3</v>
      </c>
    </row>
    <row r="2403" spans="1:7" x14ac:dyDescent="0.25">
      <c r="A2403">
        <v>12</v>
      </c>
      <c r="B2403" t="s">
        <v>2355</v>
      </c>
      <c r="C2403" t="s">
        <v>2354</v>
      </c>
      <c r="D2403">
        <v>1165</v>
      </c>
      <c r="E2403">
        <v>2899</v>
      </c>
      <c r="F2403">
        <f t="shared" si="37"/>
        <v>1</v>
      </c>
      <c r="G2403" t="str">
        <f>STANDINGS_R[[#This Row],[League]]&amp;STANDINGS_R[[#This Row],[Team]]</f>
        <v>$150 Draft Champions Mar 05 1:00 pm Lg.3830deadmoneyJ</v>
      </c>
    </row>
    <row r="2404" spans="1:7" x14ac:dyDescent="0.25">
      <c r="A2404">
        <v>149</v>
      </c>
      <c r="B2404" t="s">
        <v>2353</v>
      </c>
      <c r="C2404" t="s">
        <v>2354</v>
      </c>
      <c r="D2404">
        <v>1102</v>
      </c>
      <c r="E2404">
        <v>2759</v>
      </c>
      <c r="F2404">
        <f t="shared" si="37"/>
        <v>2</v>
      </c>
      <c r="G2404" t="str">
        <f>STANDINGS_R[[#This Row],[League]]&amp;STANDINGS_R[[#This Row],[Team]]</f>
        <v>$150 Draft Champions Mar 05 1:00 pm Lg.3830Grumpy Old Man</v>
      </c>
    </row>
    <row r="2405" spans="1:7" x14ac:dyDescent="0.25">
      <c r="A2405">
        <v>923</v>
      </c>
      <c r="B2405" t="s">
        <v>2360</v>
      </c>
      <c r="C2405" t="s">
        <v>2354</v>
      </c>
      <c r="D2405">
        <v>1020</v>
      </c>
      <c r="E2405">
        <v>1980.5</v>
      </c>
      <c r="F2405">
        <f t="shared" si="37"/>
        <v>3</v>
      </c>
      <c r="G2405" t="str">
        <f>STANDINGS_R[[#This Row],[League]]&amp;STANDINGS_R[[#This Row],[Team]]</f>
        <v>$150 Draft Champions Mar 05 1:00 pm Lg.3830Big Shot Callers</v>
      </c>
    </row>
    <row r="2406" spans="1:7" x14ac:dyDescent="0.25">
      <c r="A2406">
        <v>1135</v>
      </c>
      <c r="B2406" t="s">
        <v>2356</v>
      </c>
      <c r="C2406" t="s">
        <v>2354</v>
      </c>
      <c r="D2406">
        <v>1006</v>
      </c>
      <c r="E2406">
        <v>1780</v>
      </c>
      <c r="F2406">
        <f t="shared" si="37"/>
        <v>4</v>
      </c>
      <c r="G2406" t="str">
        <f>STANDINGS_R[[#This Row],[League]]&amp;STANDINGS_R[[#This Row],[Team]]</f>
        <v>$150 Draft Champions Mar 05 1:00 pm Lg.3830Team Ioli</v>
      </c>
    </row>
    <row r="2407" spans="1:7" x14ac:dyDescent="0.25">
      <c r="A2407">
        <v>1351</v>
      </c>
      <c r="B2407" t="s">
        <v>2359</v>
      </c>
      <c r="C2407" t="s">
        <v>2354</v>
      </c>
      <c r="D2407">
        <v>991</v>
      </c>
      <c r="E2407">
        <v>1562</v>
      </c>
      <c r="F2407">
        <f t="shared" si="37"/>
        <v>5</v>
      </c>
      <c r="G2407" t="str">
        <f>STANDINGS_R[[#This Row],[League]]&amp;STANDINGS_R[[#This Row],[Team]]</f>
        <v>$150 Draft Champions Mar 05 1:00 pm Lg.3830Slippin' Jimmies</v>
      </c>
    </row>
    <row r="2408" spans="1:7" x14ac:dyDescent="0.25">
      <c r="A2408">
        <v>1478</v>
      </c>
      <c r="B2408" t="s">
        <v>2361</v>
      </c>
      <c r="C2408" t="s">
        <v>2354</v>
      </c>
      <c r="D2408">
        <v>982</v>
      </c>
      <c r="E2408">
        <v>1433.5</v>
      </c>
      <c r="F2408">
        <f t="shared" si="37"/>
        <v>6</v>
      </c>
      <c r="G2408" t="str">
        <f>STANDINGS_R[[#This Row],[League]]&amp;STANDINGS_R[[#This Row],[Team]]</f>
        <v>$150 Draft Champions Mar 05 1:00 pm Lg.3830Scooters Fantasy</v>
      </c>
    </row>
    <row r="2409" spans="1:7" x14ac:dyDescent="0.25">
      <c r="A2409">
        <v>1620</v>
      </c>
      <c r="B2409" t="s">
        <v>354</v>
      </c>
      <c r="C2409" t="s">
        <v>2354</v>
      </c>
      <c r="D2409">
        <v>972</v>
      </c>
      <c r="E2409">
        <v>1288</v>
      </c>
      <c r="F2409">
        <f t="shared" si="37"/>
        <v>7</v>
      </c>
      <c r="G2409" t="str">
        <f>STANDINGS_R[[#This Row],[League]]&amp;STANDINGS_R[[#This Row],[Team]]</f>
        <v>$150 Draft Champions Mar 05 1:00 pm Lg.3830Evil Prime</v>
      </c>
    </row>
    <row r="2410" spans="1:7" x14ac:dyDescent="0.25">
      <c r="A2410">
        <v>1741</v>
      </c>
      <c r="B2410" t="s">
        <v>2358</v>
      </c>
      <c r="C2410" t="s">
        <v>2354</v>
      </c>
      <c r="D2410">
        <v>961</v>
      </c>
      <c r="E2410">
        <v>1164.5</v>
      </c>
      <c r="F2410">
        <f t="shared" si="37"/>
        <v>8</v>
      </c>
      <c r="G2410" t="str">
        <f>STANDINGS_R[[#This Row],[League]]&amp;STANDINGS_R[[#This Row],[Team]]</f>
        <v>$150 Draft Champions Mar 05 1:00 pm Lg.3830Ancient Astronaut Theorists</v>
      </c>
    </row>
    <row r="2411" spans="1:7" x14ac:dyDescent="0.25">
      <c r="A2411">
        <v>1760</v>
      </c>
      <c r="B2411" t="s">
        <v>2364</v>
      </c>
      <c r="C2411" t="s">
        <v>2354</v>
      </c>
      <c r="D2411">
        <v>960</v>
      </c>
      <c r="E2411">
        <v>1147.5</v>
      </c>
      <c r="F2411">
        <f t="shared" si="37"/>
        <v>9</v>
      </c>
      <c r="G2411" t="str">
        <f>STANDINGS_R[[#This Row],[League]]&amp;STANDINGS_R[[#This Row],[Team]]</f>
        <v>$150 Draft Champions Mar 05 1:00 pm Lg.3830Fantasy Baseball 2k</v>
      </c>
    </row>
    <row r="2412" spans="1:7" x14ac:dyDescent="0.25">
      <c r="A2412">
        <v>1771</v>
      </c>
      <c r="B2412" t="s">
        <v>2363</v>
      </c>
      <c r="C2412" t="s">
        <v>2354</v>
      </c>
      <c r="D2412">
        <v>960</v>
      </c>
      <c r="E2412">
        <v>1147.5</v>
      </c>
      <c r="F2412">
        <f t="shared" si="37"/>
        <v>10</v>
      </c>
      <c r="G2412" t="str">
        <f>STANDINGS_R[[#This Row],[League]]&amp;STANDINGS_R[[#This Row],[Team]]</f>
        <v>$150 Draft Champions Mar 05 1:00 pm Lg.3830Team Shaw</v>
      </c>
    </row>
    <row r="2413" spans="1:7" x14ac:dyDescent="0.25">
      <c r="A2413">
        <v>1997</v>
      </c>
      <c r="B2413" t="s">
        <v>2362</v>
      </c>
      <c r="C2413" t="s">
        <v>2354</v>
      </c>
      <c r="D2413">
        <v>942</v>
      </c>
      <c r="E2413">
        <v>921.5</v>
      </c>
      <c r="F2413">
        <f t="shared" si="37"/>
        <v>11</v>
      </c>
      <c r="G2413" t="str">
        <f>STANDINGS_R[[#This Row],[League]]&amp;STANDINGS_R[[#This Row],[Team]]</f>
        <v>$150 Draft Champions Mar 05 1:00 pm Lg.3830Twin Killerz</v>
      </c>
    </row>
    <row r="2414" spans="1:7" x14ac:dyDescent="0.25">
      <c r="A2414">
        <v>2040</v>
      </c>
      <c r="B2414" t="s">
        <v>2366</v>
      </c>
      <c r="C2414" t="s">
        <v>2354</v>
      </c>
      <c r="D2414">
        <v>938</v>
      </c>
      <c r="E2414">
        <v>868.5</v>
      </c>
      <c r="F2414">
        <f t="shared" si="37"/>
        <v>12</v>
      </c>
      <c r="G2414" t="str">
        <f>STANDINGS_R[[#This Row],[League]]&amp;STANDINGS_R[[#This Row],[Team]]</f>
        <v>$150 Draft Champions Mar 05 1:00 pm Lg.3830Fatter than you!</v>
      </c>
    </row>
    <row r="2415" spans="1:7" x14ac:dyDescent="0.25">
      <c r="A2415">
        <v>2162</v>
      </c>
      <c r="B2415" t="s">
        <v>2365</v>
      </c>
      <c r="C2415" t="s">
        <v>2354</v>
      </c>
      <c r="D2415">
        <v>926</v>
      </c>
      <c r="E2415">
        <v>749.5</v>
      </c>
      <c r="F2415">
        <f t="shared" si="37"/>
        <v>13</v>
      </c>
      <c r="G2415" t="str">
        <f>STANDINGS_R[[#This Row],[League]]&amp;STANDINGS_R[[#This Row],[Team]]</f>
        <v>$150 Draft Champions Mar 05 1:00 pm Lg.3830Four Dogs</v>
      </c>
    </row>
    <row r="2416" spans="1:7" x14ac:dyDescent="0.25">
      <c r="A2416">
        <v>2314</v>
      </c>
      <c r="B2416" t="s">
        <v>395</v>
      </c>
      <c r="C2416" t="s">
        <v>2354</v>
      </c>
      <c r="D2416">
        <v>911</v>
      </c>
      <c r="E2416">
        <v>591.5</v>
      </c>
      <c r="F2416">
        <f t="shared" si="37"/>
        <v>14</v>
      </c>
      <c r="G2416" t="str">
        <f>STANDINGS_R[[#This Row],[League]]&amp;STANDINGS_R[[#This Row],[Team]]</f>
        <v>$150 Draft Champions Mar 05 1:00 pm Lg.3830American Dreams</v>
      </c>
    </row>
    <row r="2417" spans="1:7" x14ac:dyDescent="0.25">
      <c r="A2417">
        <v>2523</v>
      </c>
      <c r="B2417" t="s">
        <v>2357</v>
      </c>
      <c r="C2417" t="s">
        <v>2354</v>
      </c>
      <c r="D2417">
        <v>883</v>
      </c>
      <c r="E2417">
        <v>386</v>
      </c>
      <c r="F2417">
        <f t="shared" si="37"/>
        <v>15</v>
      </c>
      <c r="G2417" t="str">
        <f>STANDINGS_R[[#This Row],[League]]&amp;STANDINGS_R[[#This Row],[Team]]</f>
        <v>$150 Draft Champions Mar 05 1:00 pm Lg.3830D'oyle Cartel</v>
      </c>
    </row>
    <row r="2418" spans="1:7" x14ac:dyDescent="0.25">
      <c r="A2418">
        <v>18</v>
      </c>
      <c r="B2418" t="s">
        <v>19</v>
      </c>
      <c r="C2418" t="s">
        <v>2368</v>
      </c>
      <c r="D2418">
        <v>1154</v>
      </c>
      <c r="E2418">
        <v>2893</v>
      </c>
      <c r="F2418">
        <f t="shared" si="37"/>
        <v>1</v>
      </c>
      <c r="G2418" t="str">
        <f>STANDINGS_R[[#This Row],[League]]&amp;STANDINGS_R[[#This Row],[Team]]</f>
        <v>$150 Draft Champions Mar 06 1:00 pm Lg.3832One Eyed Jack</v>
      </c>
    </row>
    <row r="2419" spans="1:7" x14ac:dyDescent="0.25">
      <c r="A2419">
        <v>121</v>
      </c>
      <c r="B2419" t="s">
        <v>186</v>
      </c>
      <c r="C2419" t="s">
        <v>2368</v>
      </c>
      <c r="D2419">
        <v>1108</v>
      </c>
      <c r="E2419">
        <v>2790</v>
      </c>
      <c r="F2419">
        <f t="shared" si="37"/>
        <v>2</v>
      </c>
      <c r="G2419" t="str">
        <f>STANDINGS_R[[#This Row],[League]]&amp;STANDINGS_R[[#This Row],[Team]]</f>
        <v>$150 Draft Champions Mar 06 1:00 pm Lg.3832LONG GONE</v>
      </c>
    </row>
    <row r="2420" spans="1:7" x14ac:dyDescent="0.25">
      <c r="A2420">
        <v>211</v>
      </c>
      <c r="B2420" t="s">
        <v>2367</v>
      </c>
      <c r="C2420" t="s">
        <v>2368</v>
      </c>
      <c r="D2420">
        <v>1091</v>
      </c>
      <c r="E2420">
        <v>2697</v>
      </c>
      <c r="F2420">
        <f t="shared" si="37"/>
        <v>3</v>
      </c>
      <c r="G2420" t="str">
        <f>STANDINGS_R[[#This Row],[League]]&amp;STANDINGS_R[[#This Row],[Team]]</f>
        <v>$150 Draft Champions Mar 06 1:00 pm Lg.3832Dewey, Cheatem and Howe</v>
      </c>
    </row>
    <row r="2421" spans="1:7" x14ac:dyDescent="0.25">
      <c r="A2421">
        <v>672</v>
      </c>
      <c r="B2421" t="s">
        <v>2374</v>
      </c>
      <c r="C2421" t="s">
        <v>2368</v>
      </c>
      <c r="D2421">
        <v>1039</v>
      </c>
      <c r="E2421">
        <v>2237.5</v>
      </c>
      <c r="F2421">
        <f t="shared" si="37"/>
        <v>4</v>
      </c>
      <c r="G2421" t="str">
        <f>STANDINGS_R[[#This Row],[League]]&amp;STANDINGS_R[[#This Row],[Team]]</f>
        <v>$150 Draft Champions Mar 06 1:00 pm Lg.3832Dead Cat Bounce</v>
      </c>
    </row>
    <row r="2422" spans="1:7" x14ac:dyDescent="0.25">
      <c r="A2422">
        <v>950</v>
      </c>
      <c r="B2422" t="s">
        <v>2373</v>
      </c>
      <c r="C2422" t="s">
        <v>2368</v>
      </c>
      <c r="D2422">
        <v>1019</v>
      </c>
      <c r="E2422">
        <v>1965.5</v>
      </c>
      <c r="F2422">
        <f t="shared" si="37"/>
        <v>5</v>
      </c>
      <c r="G2422" t="str">
        <f>STANDINGS_R[[#This Row],[League]]&amp;STANDINGS_R[[#This Row],[Team]]</f>
        <v>$150 Draft Champions Mar 06 1:00 pm Lg.3832Team Torres</v>
      </c>
    </row>
    <row r="2423" spans="1:7" x14ac:dyDescent="0.25">
      <c r="A2423">
        <v>997</v>
      </c>
      <c r="B2423" t="s">
        <v>2369</v>
      </c>
      <c r="C2423" t="s">
        <v>2368</v>
      </c>
      <c r="D2423">
        <v>1016</v>
      </c>
      <c r="E2423">
        <v>1915.5</v>
      </c>
      <c r="F2423">
        <f t="shared" si="37"/>
        <v>6</v>
      </c>
      <c r="G2423" t="str">
        <f>STANDINGS_R[[#This Row],[League]]&amp;STANDINGS_R[[#This Row],[Team]]</f>
        <v>$150 Draft Champions Mar 06 1:00 pm Lg.3832Team MBC</v>
      </c>
    </row>
    <row r="2424" spans="1:7" x14ac:dyDescent="0.25">
      <c r="A2424">
        <v>1201</v>
      </c>
      <c r="B2424" t="s">
        <v>2371</v>
      </c>
      <c r="C2424" t="s">
        <v>2368</v>
      </c>
      <c r="D2424">
        <v>1001</v>
      </c>
      <c r="E2424">
        <v>1709.5</v>
      </c>
      <c r="F2424">
        <f t="shared" si="37"/>
        <v>7</v>
      </c>
      <c r="G2424" t="str">
        <f>STANDINGS_R[[#This Row],[League]]&amp;STANDINGS_R[[#This Row],[Team]]</f>
        <v>$150 Draft Champions Mar 06 1:00 pm Lg.3832Hawk N Sons</v>
      </c>
    </row>
    <row r="2425" spans="1:7" x14ac:dyDescent="0.25">
      <c r="A2425">
        <v>1210</v>
      </c>
      <c r="B2425" t="s">
        <v>2370</v>
      </c>
      <c r="C2425" t="s">
        <v>2368</v>
      </c>
      <c r="D2425">
        <v>1000</v>
      </c>
      <c r="E2425">
        <v>1694</v>
      </c>
      <c r="F2425">
        <f t="shared" si="37"/>
        <v>8</v>
      </c>
      <c r="G2425" t="str">
        <f>STANDINGS_R[[#This Row],[League]]&amp;STANDINGS_R[[#This Row],[Team]]</f>
        <v>$150 Draft Champions Mar 06 1:00 pm Lg.3832Bryzzo</v>
      </c>
    </row>
    <row r="2426" spans="1:7" x14ac:dyDescent="0.25">
      <c r="A2426">
        <v>1538</v>
      </c>
      <c r="B2426" t="s">
        <v>112</v>
      </c>
      <c r="C2426" t="s">
        <v>2368</v>
      </c>
      <c r="D2426">
        <v>978</v>
      </c>
      <c r="E2426">
        <v>1372</v>
      </c>
      <c r="F2426">
        <f t="shared" si="37"/>
        <v>9</v>
      </c>
      <c r="G2426" t="str">
        <f>STANDINGS_R[[#This Row],[League]]&amp;STANDINGS_R[[#This Row],[Team]]</f>
        <v>$150 Draft Champions Mar 06 1:00 pm Lg.3832Rookie Monsters</v>
      </c>
    </row>
    <row r="2427" spans="1:7" x14ac:dyDescent="0.25">
      <c r="A2427">
        <v>1963</v>
      </c>
      <c r="B2427" t="s">
        <v>16</v>
      </c>
      <c r="C2427" t="s">
        <v>2368</v>
      </c>
      <c r="D2427">
        <v>944</v>
      </c>
      <c r="E2427">
        <v>953.5</v>
      </c>
      <c r="F2427">
        <f t="shared" si="37"/>
        <v>10</v>
      </c>
      <c r="G2427" t="str">
        <f>STANDINGS_R[[#This Row],[League]]&amp;STANDINGS_R[[#This Row],[Team]]</f>
        <v>$150 Draft Champions Mar 06 1:00 pm Lg.3832Team Phan</v>
      </c>
    </row>
    <row r="2428" spans="1:7" x14ac:dyDescent="0.25">
      <c r="A2428">
        <v>2127</v>
      </c>
      <c r="B2428" t="s">
        <v>2376</v>
      </c>
      <c r="C2428" t="s">
        <v>2368</v>
      </c>
      <c r="D2428">
        <v>930</v>
      </c>
      <c r="E2428">
        <v>788.5</v>
      </c>
      <c r="F2428">
        <f t="shared" si="37"/>
        <v>11</v>
      </c>
      <c r="G2428" t="str">
        <f>STANDINGS_R[[#This Row],[League]]&amp;STANDINGS_R[[#This Row],[Team]]</f>
        <v>$150 Draft Champions Mar 06 1:00 pm Lg.3832The Marine Biologist</v>
      </c>
    </row>
    <row r="2429" spans="1:7" x14ac:dyDescent="0.25">
      <c r="A2429">
        <v>2249</v>
      </c>
      <c r="B2429" t="s">
        <v>2372</v>
      </c>
      <c r="C2429" t="s">
        <v>2368</v>
      </c>
      <c r="D2429">
        <v>918</v>
      </c>
      <c r="E2429">
        <v>660</v>
      </c>
      <c r="F2429">
        <f t="shared" si="37"/>
        <v>12</v>
      </c>
      <c r="G2429" t="str">
        <f>STANDINGS_R[[#This Row],[League]]&amp;STANDINGS_R[[#This Row],[Team]]</f>
        <v>$150 Draft Champions Mar 06 1:00 pm Lg.3832FUBAR</v>
      </c>
    </row>
    <row r="2430" spans="1:7" x14ac:dyDescent="0.25">
      <c r="A2430">
        <v>2388</v>
      </c>
      <c r="B2430" t="s">
        <v>2375</v>
      </c>
      <c r="C2430" t="s">
        <v>2368</v>
      </c>
      <c r="D2430">
        <v>904</v>
      </c>
      <c r="E2430">
        <v>528.5</v>
      </c>
      <c r="F2430">
        <f t="shared" si="37"/>
        <v>13</v>
      </c>
      <c r="G2430" t="str">
        <f>STANDINGS_R[[#This Row],[League]]&amp;STANDINGS_R[[#This Row],[Team]]</f>
        <v>$150 Draft Champions Mar 06 1:00 pm Lg.3832pizza party9</v>
      </c>
    </row>
    <row r="2431" spans="1:7" x14ac:dyDescent="0.25">
      <c r="A2431">
        <v>2587</v>
      </c>
      <c r="B2431" t="s">
        <v>1410</v>
      </c>
      <c r="C2431" t="s">
        <v>2368</v>
      </c>
      <c r="D2431">
        <v>874</v>
      </c>
      <c r="E2431">
        <v>325.5</v>
      </c>
      <c r="F2431">
        <f t="shared" si="37"/>
        <v>14</v>
      </c>
      <c r="G2431" t="str">
        <f>STANDINGS_R[[#This Row],[League]]&amp;STANDINGS_R[[#This Row],[Team]]</f>
        <v>$150 Draft Champions Mar 06 1:00 pm Lg.3832New York's Finest</v>
      </c>
    </row>
    <row r="2432" spans="1:7" x14ac:dyDescent="0.25">
      <c r="A2432">
        <v>2596</v>
      </c>
      <c r="B2432" t="s">
        <v>230</v>
      </c>
      <c r="C2432" t="s">
        <v>2368</v>
      </c>
      <c r="D2432">
        <v>873</v>
      </c>
      <c r="E2432">
        <v>318</v>
      </c>
      <c r="F2432">
        <f t="shared" si="37"/>
        <v>15</v>
      </c>
      <c r="G2432" t="str">
        <f>STANDINGS_R[[#This Row],[League]]&amp;STANDINGS_R[[#This Row],[Team]]</f>
        <v>$150 Draft Champions Mar 06 1:00 pm Lg.3832Team Hofmann</v>
      </c>
    </row>
    <row r="2433" spans="1:7" x14ac:dyDescent="0.25">
      <c r="A2433">
        <v>123</v>
      </c>
      <c r="B2433" t="s">
        <v>2385</v>
      </c>
      <c r="C2433" t="s">
        <v>2378</v>
      </c>
      <c r="D2433">
        <v>1108</v>
      </c>
      <c r="E2433">
        <v>2790</v>
      </c>
      <c r="F2433">
        <f t="shared" si="37"/>
        <v>1</v>
      </c>
      <c r="G2433" t="str">
        <f>STANDINGS_R[[#This Row],[League]]&amp;STANDINGS_R[[#This Row],[Team]]</f>
        <v>$150 Draft Champions Mar 06 1:00 pm Lg.3836Winters Storm</v>
      </c>
    </row>
    <row r="2434" spans="1:7" x14ac:dyDescent="0.25">
      <c r="A2434">
        <v>341</v>
      </c>
      <c r="B2434" t="s">
        <v>205</v>
      </c>
      <c r="C2434" t="s">
        <v>2378</v>
      </c>
      <c r="D2434">
        <v>1073</v>
      </c>
      <c r="E2434">
        <v>2571</v>
      </c>
      <c r="F2434">
        <f t="shared" si="37"/>
        <v>2</v>
      </c>
      <c r="G2434" t="str">
        <f>STANDINGS_R[[#This Row],[League]]&amp;STANDINGS_R[[#This Row],[Team]]</f>
        <v>$150 Draft Champions Mar 06 1:00 pm Lg.3836Team Sloan</v>
      </c>
    </row>
    <row r="2435" spans="1:7" x14ac:dyDescent="0.25">
      <c r="A2435">
        <v>474</v>
      </c>
      <c r="B2435" t="s">
        <v>2388</v>
      </c>
      <c r="C2435" t="s">
        <v>2378</v>
      </c>
      <c r="D2435">
        <v>1057</v>
      </c>
      <c r="E2435">
        <v>2435.5</v>
      </c>
      <c r="F2435">
        <f t="shared" ref="F2435:F2498" si="38">IF(C2435=C2434,F2434+1,1)</f>
        <v>3</v>
      </c>
      <c r="G2435" t="str">
        <f>STANDINGS_R[[#This Row],[League]]&amp;STANDINGS_R[[#This Row],[Team]]</f>
        <v>$150 Draft Champions Mar 06 1:00 pm Lg.3836Ghostbuster Posey</v>
      </c>
    </row>
    <row r="2436" spans="1:7" x14ac:dyDescent="0.25">
      <c r="A2436">
        <v>542</v>
      </c>
      <c r="B2436" t="s">
        <v>2380</v>
      </c>
      <c r="C2436" t="s">
        <v>2378</v>
      </c>
      <c r="D2436">
        <v>1051</v>
      </c>
      <c r="E2436">
        <v>2365</v>
      </c>
      <c r="F2436">
        <f t="shared" si="38"/>
        <v>4</v>
      </c>
      <c r="G2436" t="str">
        <f>STANDINGS_R[[#This Row],[League]]&amp;STANDINGS_R[[#This Row],[Team]]</f>
        <v>$150 Draft Champions Mar 06 1:00 pm Lg.3836FAABuless</v>
      </c>
    </row>
    <row r="2437" spans="1:7" x14ac:dyDescent="0.25">
      <c r="A2437">
        <v>634</v>
      </c>
      <c r="B2437" t="s">
        <v>2377</v>
      </c>
      <c r="C2437" t="s">
        <v>2378</v>
      </c>
      <c r="D2437">
        <v>1042</v>
      </c>
      <c r="E2437">
        <v>2276.5</v>
      </c>
      <c r="F2437">
        <f t="shared" si="38"/>
        <v>5</v>
      </c>
      <c r="G2437" t="str">
        <f>STANDINGS_R[[#This Row],[League]]&amp;STANDINGS_R[[#This Row],[Team]]</f>
        <v>$150 Draft Champions Mar 06 1:00 pm Lg.3836Seam Heads</v>
      </c>
    </row>
    <row r="2438" spans="1:7" x14ac:dyDescent="0.25">
      <c r="A2438">
        <v>731</v>
      </c>
      <c r="B2438" t="s">
        <v>2379</v>
      </c>
      <c r="C2438" t="s">
        <v>2378</v>
      </c>
      <c r="D2438">
        <v>1035</v>
      </c>
      <c r="E2438">
        <v>2178.5</v>
      </c>
      <c r="F2438">
        <f t="shared" si="38"/>
        <v>6</v>
      </c>
      <c r="G2438" t="str">
        <f>STANDINGS_R[[#This Row],[League]]&amp;STANDINGS_R[[#This Row],[Team]]</f>
        <v>$150 Draft Champions Mar 06 1:00 pm Lg.3836Master of Karate &amp; Friendship</v>
      </c>
    </row>
    <row r="2439" spans="1:7" x14ac:dyDescent="0.25">
      <c r="A2439">
        <v>1133</v>
      </c>
      <c r="B2439" t="s">
        <v>2383</v>
      </c>
      <c r="C2439" t="s">
        <v>2378</v>
      </c>
      <c r="D2439">
        <v>1006</v>
      </c>
      <c r="E2439">
        <v>1780</v>
      </c>
      <c r="F2439">
        <f t="shared" si="38"/>
        <v>7</v>
      </c>
      <c r="G2439" t="str">
        <f>STANDINGS_R[[#This Row],[League]]&amp;STANDINGS_R[[#This Row],[Team]]</f>
        <v>$150 Draft Champions Mar 06 1:00 pm Lg.3836Mud Bugs</v>
      </c>
    </row>
    <row r="2440" spans="1:7" x14ac:dyDescent="0.25">
      <c r="A2440">
        <v>1748</v>
      </c>
      <c r="B2440" t="s">
        <v>376</v>
      </c>
      <c r="C2440" t="s">
        <v>2378</v>
      </c>
      <c r="D2440">
        <v>961</v>
      </c>
      <c r="E2440">
        <v>1164.5</v>
      </c>
      <c r="F2440">
        <f t="shared" si="38"/>
        <v>8</v>
      </c>
      <c r="G2440" t="str">
        <f>STANDINGS_R[[#This Row],[League]]&amp;STANDINGS_R[[#This Row],[Team]]</f>
        <v>$150 Draft Champions Mar 06 1:00 pm Lg.3836Munsons</v>
      </c>
    </row>
    <row r="2441" spans="1:7" x14ac:dyDescent="0.25">
      <c r="A2441">
        <v>2144</v>
      </c>
      <c r="B2441" t="s">
        <v>2384</v>
      </c>
      <c r="C2441" t="s">
        <v>2378</v>
      </c>
      <c r="D2441">
        <v>928</v>
      </c>
      <c r="E2441">
        <v>768</v>
      </c>
      <c r="F2441">
        <f t="shared" si="38"/>
        <v>9</v>
      </c>
      <c r="G2441" t="str">
        <f>STANDINGS_R[[#This Row],[League]]&amp;STANDINGS_R[[#This Row],[Team]]</f>
        <v>$150 Draft Champions Mar 06 1:00 pm Lg.3836Kamden Yards</v>
      </c>
    </row>
    <row r="2442" spans="1:7" x14ac:dyDescent="0.25">
      <c r="A2442">
        <v>2323</v>
      </c>
      <c r="B2442" t="s">
        <v>1336</v>
      </c>
      <c r="C2442" t="s">
        <v>2378</v>
      </c>
      <c r="D2442">
        <v>911</v>
      </c>
      <c r="E2442">
        <v>591.5</v>
      </c>
      <c r="F2442">
        <f t="shared" si="38"/>
        <v>10</v>
      </c>
      <c r="G2442" t="str">
        <f>STANDINGS_R[[#This Row],[League]]&amp;STANDINGS_R[[#This Row],[Team]]</f>
        <v>$150 Draft Champions Mar 06 1:00 pm Lg.3836Team Madsen</v>
      </c>
    </row>
    <row r="2443" spans="1:7" x14ac:dyDescent="0.25">
      <c r="A2443">
        <v>2335</v>
      </c>
      <c r="B2443" t="s">
        <v>2382</v>
      </c>
      <c r="C2443" t="s">
        <v>2378</v>
      </c>
      <c r="D2443">
        <v>910</v>
      </c>
      <c r="E2443">
        <v>577.5</v>
      </c>
      <c r="F2443">
        <f t="shared" si="38"/>
        <v>11</v>
      </c>
      <c r="G2443" t="str">
        <f>STANDINGS_R[[#This Row],[League]]&amp;STANDINGS_R[[#This Row],[Team]]</f>
        <v>$150 Draft Champions Mar 06 1:00 pm Lg.3836Team 14</v>
      </c>
    </row>
    <row r="2444" spans="1:7" x14ac:dyDescent="0.25">
      <c r="A2444">
        <v>2347</v>
      </c>
      <c r="B2444" t="s">
        <v>2381</v>
      </c>
      <c r="C2444" t="s">
        <v>2378</v>
      </c>
      <c r="D2444">
        <v>908</v>
      </c>
      <c r="E2444">
        <v>561.5</v>
      </c>
      <c r="F2444">
        <f t="shared" si="38"/>
        <v>12</v>
      </c>
      <c r="G2444" t="str">
        <f>STANDINGS_R[[#This Row],[League]]&amp;STANDINGS_R[[#This Row],[Team]]</f>
        <v>$150 Draft Champions Mar 06 1:00 pm Lg.3836Bolander/O'Brien 2016</v>
      </c>
    </row>
    <row r="2445" spans="1:7" x14ac:dyDescent="0.25">
      <c r="A2445">
        <v>2521</v>
      </c>
      <c r="B2445" t="s">
        <v>107</v>
      </c>
      <c r="C2445" t="s">
        <v>2378</v>
      </c>
      <c r="D2445">
        <v>884</v>
      </c>
      <c r="E2445">
        <v>393</v>
      </c>
      <c r="F2445">
        <f t="shared" si="38"/>
        <v>13</v>
      </c>
      <c r="G2445" t="str">
        <f>STANDINGS_R[[#This Row],[League]]&amp;STANDINGS_R[[#This Row],[Team]]</f>
        <v>$150 Draft Champions Mar 06 1:00 pm Lg.3836Team Scott</v>
      </c>
    </row>
    <row r="2446" spans="1:7" x14ac:dyDescent="0.25">
      <c r="A2446">
        <v>2534</v>
      </c>
      <c r="B2446" t="s">
        <v>2387</v>
      </c>
      <c r="C2446" t="s">
        <v>2378</v>
      </c>
      <c r="D2446">
        <v>881</v>
      </c>
      <c r="E2446">
        <v>373.5</v>
      </c>
      <c r="F2446">
        <f t="shared" si="38"/>
        <v>14</v>
      </c>
      <c r="G2446" t="str">
        <f>STANDINGS_R[[#This Row],[League]]&amp;STANDINGS_R[[#This Row],[Team]]</f>
        <v>$150 Draft Champions Mar 06 1:00 pm Lg.3836Ace of Base</v>
      </c>
    </row>
    <row r="2447" spans="1:7" x14ac:dyDescent="0.25">
      <c r="A2447">
        <v>2625</v>
      </c>
      <c r="B2447" t="s">
        <v>2386</v>
      </c>
      <c r="C2447" t="s">
        <v>2378</v>
      </c>
      <c r="D2447">
        <v>868</v>
      </c>
      <c r="E2447">
        <v>290.5</v>
      </c>
      <c r="F2447">
        <f t="shared" si="38"/>
        <v>15</v>
      </c>
      <c r="G2447" t="str">
        <f>STANDINGS_R[[#This Row],[League]]&amp;STANDINGS_R[[#This Row],[Team]]</f>
        <v>$150 Draft Champions Mar 06 1:00 pm Lg.3836zima..........</v>
      </c>
    </row>
    <row r="2448" spans="1:7" x14ac:dyDescent="0.25">
      <c r="A2448">
        <v>300</v>
      </c>
      <c r="B2448" t="s">
        <v>2391</v>
      </c>
      <c r="C2448" t="s">
        <v>2390</v>
      </c>
      <c r="D2448">
        <v>1078</v>
      </c>
      <c r="E2448">
        <v>2613</v>
      </c>
      <c r="F2448">
        <f t="shared" si="38"/>
        <v>1</v>
      </c>
      <c r="G2448" t="str">
        <f>STANDINGS_R[[#This Row],[League]]&amp;STANDINGS_R[[#This Row],[Team]]</f>
        <v>$150 Draft Champions Mar 06 1:00 pm Lg.3840The Terrible Tygers</v>
      </c>
    </row>
    <row r="2449" spans="1:7" x14ac:dyDescent="0.25">
      <c r="A2449">
        <v>806</v>
      </c>
      <c r="B2449" t="s">
        <v>2395</v>
      </c>
      <c r="C2449" t="s">
        <v>2390</v>
      </c>
      <c r="D2449">
        <v>1029</v>
      </c>
      <c r="E2449">
        <v>2105.5</v>
      </c>
      <c r="F2449">
        <f t="shared" si="38"/>
        <v>2</v>
      </c>
      <c r="G2449" t="str">
        <f>STANDINGS_R[[#This Row],[League]]&amp;STANDINGS_R[[#This Row],[Team]]</f>
        <v>$150 Draft Champions Mar 06 1:00 pm Lg.3840Panik! At The Disco</v>
      </c>
    </row>
    <row r="2450" spans="1:7" x14ac:dyDescent="0.25">
      <c r="A2450">
        <v>1015</v>
      </c>
      <c r="B2450" t="s">
        <v>2392</v>
      </c>
      <c r="C2450" t="s">
        <v>2390</v>
      </c>
      <c r="D2450">
        <v>1015</v>
      </c>
      <c r="E2450">
        <v>1901.5</v>
      </c>
      <c r="F2450">
        <f t="shared" si="38"/>
        <v>3</v>
      </c>
      <c r="G2450" t="str">
        <f>STANDINGS_R[[#This Row],[League]]&amp;STANDINGS_R[[#This Row],[Team]]</f>
        <v>$150 Draft Champions Mar 06 1:00 pm Lg.3840WRJ 16</v>
      </c>
    </row>
    <row r="2451" spans="1:7" x14ac:dyDescent="0.25">
      <c r="A2451">
        <v>1134</v>
      </c>
      <c r="B2451" t="s">
        <v>515</v>
      </c>
      <c r="C2451" t="s">
        <v>2390</v>
      </c>
      <c r="D2451">
        <v>1006</v>
      </c>
      <c r="E2451">
        <v>1780</v>
      </c>
      <c r="F2451">
        <f t="shared" si="38"/>
        <v>4</v>
      </c>
      <c r="G2451" t="str">
        <f>STANDINGS_R[[#This Row],[League]]&amp;STANDINGS_R[[#This Row],[Team]]</f>
        <v>$150 Draft Champions Mar 06 1:00 pm Lg.3840Poopy Tooth 7</v>
      </c>
    </row>
    <row r="2452" spans="1:7" x14ac:dyDescent="0.25">
      <c r="A2452">
        <v>1176</v>
      </c>
      <c r="B2452" t="s">
        <v>2397</v>
      </c>
      <c r="C2452" t="s">
        <v>2390</v>
      </c>
      <c r="D2452">
        <v>1003</v>
      </c>
      <c r="E2452">
        <v>1741.5</v>
      </c>
      <c r="F2452">
        <f t="shared" si="38"/>
        <v>5</v>
      </c>
      <c r="G2452" t="str">
        <f>STANDINGS_R[[#This Row],[League]]&amp;STANDINGS_R[[#This Row],[Team]]</f>
        <v>$150 Draft Champions Mar 06 1:00 pm Lg.3840Team Lindberg II</v>
      </c>
    </row>
    <row r="2453" spans="1:7" x14ac:dyDescent="0.25">
      <c r="A2453">
        <v>1281</v>
      </c>
      <c r="B2453" t="s">
        <v>2389</v>
      </c>
      <c r="C2453" t="s">
        <v>2390</v>
      </c>
      <c r="D2453">
        <v>995</v>
      </c>
      <c r="E2453">
        <v>1625</v>
      </c>
      <c r="F2453">
        <f t="shared" si="38"/>
        <v>6</v>
      </c>
      <c r="G2453" t="str">
        <f>STANDINGS_R[[#This Row],[League]]&amp;STANDINGS_R[[#This Row],[Team]]</f>
        <v>$150 Draft Champions Mar 06 1:00 pm Lg.3840Four Balls, Can't Walk</v>
      </c>
    </row>
    <row r="2454" spans="1:7" x14ac:dyDescent="0.25">
      <c r="A2454">
        <v>1410</v>
      </c>
      <c r="B2454" t="s">
        <v>2394</v>
      </c>
      <c r="C2454" t="s">
        <v>2390</v>
      </c>
      <c r="D2454">
        <v>987</v>
      </c>
      <c r="E2454">
        <v>1505.5</v>
      </c>
      <c r="F2454">
        <f t="shared" si="38"/>
        <v>7</v>
      </c>
      <c r="G2454" t="str">
        <f>STANDINGS_R[[#This Row],[League]]&amp;STANDINGS_R[[#This Row],[Team]]</f>
        <v>$150 Draft Champions Mar 06 1:00 pm Lg.3840Team Vintzel</v>
      </c>
    </row>
    <row r="2455" spans="1:7" x14ac:dyDescent="0.25">
      <c r="A2455">
        <v>1418</v>
      </c>
      <c r="B2455" t="s">
        <v>2398</v>
      </c>
      <c r="C2455" t="s">
        <v>2390</v>
      </c>
      <c r="D2455">
        <v>986</v>
      </c>
      <c r="E2455">
        <v>1491</v>
      </c>
      <c r="F2455">
        <f t="shared" si="38"/>
        <v>8</v>
      </c>
      <c r="G2455" t="str">
        <f>STANDINGS_R[[#This Row],[League]]&amp;STANDINGS_R[[#This Row],[Team]]</f>
        <v>$150 Draft Champions Mar 06 1:00 pm Lg.3840Mischievous Badgers</v>
      </c>
    </row>
    <row r="2456" spans="1:7" x14ac:dyDescent="0.25">
      <c r="A2456">
        <v>1668</v>
      </c>
      <c r="B2456" t="s">
        <v>18</v>
      </c>
      <c r="C2456" t="s">
        <v>2390</v>
      </c>
      <c r="D2456">
        <v>968</v>
      </c>
      <c r="E2456">
        <v>1242</v>
      </c>
      <c r="F2456">
        <f t="shared" si="38"/>
        <v>9</v>
      </c>
      <c r="G2456" t="str">
        <f>STANDINGS_R[[#This Row],[League]]&amp;STANDINGS_R[[#This Row],[Team]]</f>
        <v>$150 Draft Champions Mar 06 1:00 pm Lg.3840Home Run Derbies</v>
      </c>
    </row>
    <row r="2457" spans="1:7" x14ac:dyDescent="0.25">
      <c r="A2457">
        <v>1677</v>
      </c>
      <c r="B2457" t="s">
        <v>2393</v>
      </c>
      <c r="C2457" t="s">
        <v>2390</v>
      </c>
      <c r="D2457">
        <v>968</v>
      </c>
      <c r="E2457">
        <v>1242</v>
      </c>
      <c r="F2457">
        <f t="shared" si="38"/>
        <v>10</v>
      </c>
      <c r="G2457" t="str">
        <f>STANDINGS_R[[#This Row],[League]]&amp;STANDINGS_R[[#This Row],[Team]]</f>
        <v>$150 Draft Champions Mar 06 1:00 pm Lg.3840Wooooooooo</v>
      </c>
    </row>
    <row r="2458" spans="1:7" x14ac:dyDescent="0.25">
      <c r="A2458">
        <v>1754</v>
      </c>
      <c r="B2458" t="s">
        <v>336</v>
      </c>
      <c r="C2458" t="s">
        <v>2390</v>
      </c>
      <c r="D2458">
        <v>961</v>
      </c>
      <c r="E2458">
        <v>1164.5</v>
      </c>
      <c r="F2458">
        <f t="shared" si="38"/>
        <v>11</v>
      </c>
      <c r="G2458" t="str">
        <f>STANDINGS_R[[#This Row],[League]]&amp;STANDINGS_R[[#This Row],[Team]]</f>
        <v>$150 Draft Champions Mar 06 1:00 pm Lg.3840Team Heffernan</v>
      </c>
    </row>
    <row r="2459" spans="1:7" x14ac:dyDescent="0.25">
      <c r="A2459">
        <v>1816</v>
      </c>
      <c r="B2459" t="s">
        <v>20</v>
      </c>
      <c r="C2459" t="s">
        <v>2390</v>
      </c>
      <c r="D2459">
        <v>956</v>
      </c>
      <c r="E2459">
        <v>1094.5</v>
      </c>
      <c r="F2459">
        <f t="shared" si="38"/>
        <v>12</v>
      </c>
      <c r="G2459" t="str">
        <f>STANDINGS_R[[#This Row],[League]]&amp;STANDINGS_R[[#This Row],[Team]]</f>
        <v>$150 Draft Champions Mar 06 1:00 pm Lg.3840Jedi.23</v>
      </c>
    </row>
    <row r="2460" spans="1:7" x14ac:dyDescent="0.25">
      <c r="A2460">
        <v>1850</v>
      </c>
      <c r="B2460" t="s">
        <v>2399</v>
      </c>
      <c r="C2460" t="s">
        <v>2390</v>
      </c>
      <c r="D2460">
        <v>953</v>
      </c>
      <c r="E2460">
        <v>1059.5</v>
      </c>
      <c r="F2460">
        <f t="shared" si="38"/>
        <v>13</v>
      </c>
      <c r="G2460" t="str">
        <f>STANDINGS_R[[#This Row],[League]]&amp;STANDINGS_R[[#This Row],[Team]]</f>
        <v>$150 Draft Champions Mar 06 1:00 pm Lg.3840Crazy 88's</v>
      </c>
    </row>
    <row r="2461" spans="1:7" x14ac:dyDescent="0.25">
      <c r="A2461">
        <v>2116</v>
      </c>
      <c r="B2461" t="s">
        <v>404</v>
      </c>
      <c r="C2461" t="s">
        <v>2390</v>
      </c>
      <c r="D2461">
        <v>931</v>
      </c>
      <c r="E2461">
        <v>798</v>
      </c>
      <c r="F2461">
        <f t="shared" si="38"/>
        <v>14</v>
      </c>
      <c r="G2461" t="str">
        <f>STANDINGS_R[[#This Row],[League]]&amp;STANDINGS_R[[#This Row],[Team]]</f>
        <v>$150 Draft Champions Mar 06 1:00 pm Lg.3840Team Rufe</v>
      </c>
    </row>
    <row r="2462" spans="1:7" x14ac:dyDescent="0.25">
      <c r="A2462">
        <v>2466</v>
      </c>
      <c r="B2462" t="s">
        <v>2396</v>
      </c>
      <c r="C2462" t="s">
        <v>2390</v>
      </c>
      <c r="D2462">
        <v>891</v>
      </c>
      <c r="E2462">
        <v>445</v>
      </c>
      <c r="F2462">
        <f t="shared" si="38"/>
        <v>15</v>
      </c>
      <c r="G2462" t="str">
        <f>STANDINGS_R[[#This Row],[League]]&amp;STANDINGS_R[[#This Row],[Team]]</f>
        <v>$150 Draft Champions Mar 06 1:00 pm Lg.3840It's all about that BASE</v>
      </c>
    </row>
    <row r="2463" spans="1:7" x14ac:dyDescent="0.25">
      <c r="A2463">
        <v>513</v>
      </c>
      <c r="B2463" t="s">
        <v>2403</v>
      </c>
      <c r="C2463" t="s">
        <v>2401</v>
      </c>
      <c r="D2463">
        <v>1054</v>
      </c>
      <c r="E2463">
        <v>2405.5</v>
      </c>
      <c r="F2463">
        <f t="shared" si="38"/>
        <v>1</v>
      </c>
      <c r="G2463" t="str">
        <f>STANDINGS_R[[#This Row],[League]]&amp;STANDINGS_R[[#This Row],[Team]]</f>
        <v>$150 Draft Champions Mar 07 1:00 pm Lg.3847tulogit2quit</v>
      </c>
    </row>
    <row r="2464" spans="1:7" x14ac:dyDescent="0.25">
      <c r="A2464">
        <v>611</v>
      </c>
      <c r="B2464" t="s">
        <v>2405</v>
      </c>
      <c r="C2464" t="s">
        <v>2401</v>
      </c>
      <c r="D2464">
        <v>1045</v>
      </c>
      <c r="E2464">
        <v>2299.5</v>
      </c>
      <c r="F2464">
        <f t="shared" si="38"/>
        <v>2</v>
      </c>
      <c r="G2464" t="str">
        <f>STANDINGS_R[[#This Row],[League]]&amp;STANDINGS_R[[#This Row],[Team]]</f>
        <v>$150 Draft Champions Mar 07 1:00 pm Lg.3847EnthusiasmUnknown2Mankind</v>
      </c>
    </row>
    <row r="2465" spans="1:7" x14ac:dyDescent="0.25">
      <c r="A2465">
        <v>648</v>
      </c>
      <c r="B2465" t="s">
        <v>444</v>
      </c>
      <c r="C2465" t="s">
        <v>2401</v>
      </c>
      <c r="D2465">
        <v>1041</v>
      </c>
      <c r="E2465">
        <v>2265</v>
      </c>
      <c r="F2465">
        <f t="shared" si="38"/>
        <v>3</v>
      </c>
      <c r="G2465" t="str">
        <f>STANDINGS_R[[#This Row],[League]]&amp;STANDINGS_R[[#This Row],[Team]]</f>
        <v>$150 Draft Champions Mar 07 1:00 pm Lg.3847Team Bonham</v>
      </c>
    </row>
    <row r="2466" spans="1:7" x14ac:dyDescent="0.25">
      <c r="A2466">
        <v>666</v>
      </c>
      <c r="B2466" t="s">
        <v>2400</v>
      </c>
      <c r="C2466" t="s">
        <v>2401</v>
      </c>
      <c r="D2466">
        <v>1040</v>
      </c>
      <c r="E2466">
        <v>2249</v>
      </c>
      <c r="F2466">
        <f t="shared" si="38"/>
        <v>4</v>
      </c>
      <c r="G2466" t="str">
        <f>STANDINGS_R[[#This Row],[League]]&amp;STANDINGS_R[[#This Row],[Team]]</f>
        <v>$150 Draft Champions Mar 07 1:00 pm Lg.3847Team Turner</v>
      </c>
    </row>
    <row r="2467" spans="1:7" x14ac:dyDescent="0.25">
      <c r="A2467">
        <v>888</v>
      </c>
      <c r="B2467" t="s">
        <v>2409</v>
      </c>
      <c r="C2467" t="s">
        <v>2401</v>
      </c>
      <c r="D2467">
        <v>1024</v>
      </c>
      <c r="E2467">
        <v>2031</v>
      </c>
      <c r="F2467">
        <f t="shared" si="38"/>
        <v>5</v>
      </c>
      <c r="G2467" t="str">
        <f>STANDINGS_R[[#This Row],[League]]&amp;STANDINGS_R[[#This Row],[Team]]</f>
        <v>$150 Draft Champions Mar 07 1:00 pm Lg.3847Z Rays</v>
      </c>
    </row>
    <row r="2468" spans="1:7" x14ac:dyDescent="0.25">
      <c r="A2468">
        <v>993</v>
      </c>
      <c r="B2468" t="s">
        <v>2404</v>
      </c>
      <c r="C2468" t="s">
        <v>2401</v>
      </c>
      <c r="D2468">
        <v>1016</v>
      </c>
      <c r="E2468">
        <v>1915.5</v>
      </c>
      <c r="F2468">
        <f t="shared" si="38"/>
        <v>6</v>
      </c>
      <c r="G2468" t="str">
        <f>STANDINGS_R[[#This Row],[League]]&amp;STANDINGS_R[[#This Row],[Team]]</f>
        <v>$150 Draft Champions Mar 07 1:00 pm Lg.3847Elmore James</v>
      </c>
    </row>
    <row r="2469" spans="1:7" x14ac:dyDescent="0.25">
      <c r="A2469">
        <v>1085</v>
      </c>
      <c r="B2469" t="s">
        <v>496</v>
      </c>
      <c r="C2469" t="s">
        <v>2401</v>
      </c>
      <c r="D2469">
        <v>1010</v>
      </c>
      <c r="E2469">
        <v>1827.5</v>
      </c>
      <c r="F2469">
        <f t="shared" si="38"/>
        <v>7</v>
      </c>
      <c r="G2469" t="str">
        <f>STANDINGS_R[[#This Row],[League]]&amp;STANDINGS_R[[#This Row],[Team]]</f>
        <v>$150 Draft Champions Mar 07 1:00 pm Lg.3847Team Palmer</v>
      </c>
    </row>
    <row r="2470" spans="1:7" x14ac:dyDescent="0.25">
      <c r="A2470">
        <v>1302</v>
      </c>
      <c r="B2470" t="s">
        <v>2410</v>
      </c>
      <c r="C2470" t="s">
        <v>2401</v>
      </c>
      <c r="D2470">
        <v>994</v>
      </c>
      <c r="E2470">
        <v>1611.5</v>
      </c>
      <c r="F2470">
        <f t="shared" si="38"/>
        <v>8</v>
      </c>
      <c r="G2470" t="str">
        <f>STANDINGS_R[[#This Row],[League]]&amp;STANDINGS_R[[#This Row],[Team]]</f>
        <v>$150 Draft Champions Mar 07 1:00 pm Lg.3847Pyrolitic Decomposition 15</v>
      </c>
    </row>
    <row r="2471" spans="1:7" x14ac:dyDescent="0.25">
      <c r="A2471">
        <v>1415</v>
      </c>
      <c r="B2471" t="s">
        <v>2402</v>
      </c>
      <c r="C2471" t="s">
        <v>2401</v>
      </c>
      <c r="D2471">
        <v>986</v>
      </c>
      <c r="E2471">
        <v>1491</v>
      </c>
      <c r="F2471">
        <f t="shared" si="38"/>
        <v>9</v>
      </c>
      <c r="G2471" t="str">
        <f>STANDINGS_R[[#This Row],[League]]&amp;STANDINGS_R[[#This Row],[Team]]</f>
        <v>$150 Draft Champions Mar 07 1:00 pm Lg.3847Chicks dig the long ball</v>
      </c>
    </row>
    <row r="2472" spans="1:7" x14ac:dyDescent="0.25">
      <c r="A2472">
        <v>1964</v>
      </c>
      <c r="B2472" t="s">
        <v>726</v>
      </c>
      <c r="C2472" t="s">
        <v>2401</v>
      </c>
      <c r="D2472">
        <v>944</v>
      </c>
      <c r="E2472">
        <v>953.5</v>
      </c>
      <c r="F2472">
        <f t="shared" si="38"/>
        <v>10</v>
      </c>
      <c r="G2472" t="str">
        <f>STANDINGS_R[[#This Row],[League]]&amp;STANDINGS_R[[#This Row],[Team]]</f>
        <v>$150 Draft Champions Mar 07 1:00 pm Lg.3847Team Warner</v>
      </c>
    </row>
    <row r="2473" spans="1:7" x14ac:dyDescent="0.25">
      <c r="A2473">
        <v>2008</v>
      </c>
      <c r="B2473" t="s">
        <v>221</v>
      </c>
      <c r="C2473" t="s">
        <v>2401</v>
      </c>
      <c r="D2473">
        <v>941</v>
      </c>
      <c r="E2473">
        <v>906</v>
      </c>
      <c r="F2473">
        <f t="shared" si="38"/>
        <v>11</v>
      </c>
      <c r="G2473" t="str">
        <f>STANDINGS_R[[#This Row],[League]]&amp;STANDINGS_R[[#This Row],[Team]]</f>
        <v>$150 Draft Champions Mar 07 1:00 pm Lg.3847Shake N Bake</v>
      </c>
    </row>
    <row r="2474" spans="1:7" x14ac:dyDescent="0.25">
      <c r="A2474">
        <v>2048</v>
      </c>
      <c r="B2474" t="s">
        <v>2406</v>
      </c>
      <c r="C2474" t="s">
        <v>2401</v>
      </c>
      <c r="D2474">
        <v>938</v>
      </c>
      <c r="E2474">
        <v>868.5</v>
      </c>
      <c r="F2474">
        <f t="shared" si="38"/>
        <v>12</v>
      </c>
      <c r="G2474" t="str">
        <f>STANDINGS_R[[#This Row],[League]]&amp;STANDINGS_R[[#This Row],[Team]]</f>
        <v>$150 Draft Champions Mar 07 1:00 pm Lg.3847Wasted talent</v>
      </c>
    </row>
    <row r="2475" spans="1:7" x14ac:dyDescent="0.25">
      <c r="A2475">
        <v>2234</v>
      </c>
      <c r="B2475" t="s">
        <v>2408</v>
      </c>
      <c r="C2475" t="s">
        <v>2401</v>
      </c>
      <c r="D2475">
        <v>920</v>
      </c>
      <c r="E2475">
        <v>685</v>
      </c>
      <c r="F2475">
        <f t="shared" si="38"/>
        <v>13</v>
      </c>
      <c r="G2475" t="str">
        <f>STANDINGS_R[[#This Row],[League]]&amp;STANDINGS_R[[#This Row],[Team]]</f>
        <v>$150 Draft Champions Mar 07 1:00 pm Lg.3847smackers X</v>
      </c>
    </row>
    <row r="2476" spans="1:7" x14ac:dyDescent="0.25">
      <c r="A2476">
        <v>2266</v>
      </c>
      <c r="B2476" t="s">
        <v>2407</v>
      </c>
      <c r="C2476" t="s">
        <v>2401</v>
      </c>
      <c r="D2476">
        <v>917</v>
      </c>
      <c r="E2476">
        <v>649.5</v>
      </c>
      <c r="F2476">
        <f t="shared" si="38"/>
        <v>14</v>
      </c>
      <c r="G2476" t="str">
        <f>STANDINGS_R[[#This Row],[League]]&amp;STANDINGS_R[[#This Row],[Team]]</f>
        <v>$150 Draft Champions Mar 07 1:00 pm Lg.3847fat puigs</v>
      </c>
    </row>
    <row r="2477" spans="1:7" x14ac:dyDescent="0.25">
      <c r="A2477">
        <v>2526</v>
      </c>
      <c r="B2477" t="s">
        <v>650</v>
      </c>
      <c r="C2477" t="s">
        <v>2401</v>
      </c>
      <c r="D2477">
        <v>883</v>
      </c>
      <c r="E2477">
        <v>386</v>
      </c>
      <c r="F2477">
        <f t="shared" si="38"/>
        <v>15</v>
      </c>
      <c r="G2477" t="str">
        <f>STANDINGS_R[[#This Row],[League]]&amp;STANDINGS_R[[#This Row],[Team]]</f>
        <v>$150 Draft Champions Mar 07 1:00 pm Lg.3847Team Stein</v>
      </c>
    </row>
    <row r="2478" spans="1:7" x14ac:dyDescent="0.25">
      <c r="A2478">
        <v>217</v>
      </c>
      <c r="B2478" t="s">
        <v>2415</v>
      </c>
      <c r="C2478" t="s">
        <v>2412</v>
      </c>
      <c r="D2478">
        <v>1091</v>
      </c>
      <c r="E2478">
        <v>2697</v>
      </c>
      <c r="F2478">
        <f t="shared" si="38"/>
        <v>1</v>
      </c>
      <c r="G2478" t="str">
        <f>STANDINGS_R[[#This Row],[League]]&amp;STANDINGS_R[[#This Row],[Team]]</f>
        <v>$150 Draft Champions Mar 07 1:00 pm Lg.3852ThePitchClock</v>
      </c>
    </row>
    <row r="2479" spans="1:7" x14ac:dyDescent="0.25">
      <c r="A2479">
        <v>377</v>
      </c>
      <c r="B2479" t="s">
        <v>2411</v>
      </c>
      <c r="C2479" t="s">
        <v>2412</v>
      </c>
      <c r="D2479">
        <v>1068</v>
      </c>
      <c r="E2479">
        <v>2530.5</v>
      </c>
      <c r="F2479">
        <f t="shared" si="38"/>
        <v>2</v>
      </c>
      <c r="G2479" t="str">
        <f>STANDINGS_R[[#This Row],[League]]&amp;STANDINGS_R[[#This Row],[Team]]</f>
        <v>$150 Draft Champions Mar 07 1:00 pm Lg.3852Freaks &amp; Geeks</v>
      </c>
    </row>
    <row r="2480" spans="1:7" x14ac:dyDescent="0.25">
      <c r="A2480">
        <v>908</v>
      </c>
      <c r="B2480" t="s">
        <v>2413</v>
      </c>
      <c r="C2480" t="s">
        <v>2412</v>
      </c>
      <c r="D2480">
        <v>1022</v>
      </c>
      <c r="E2480">
        <v>2006.5</v>
      </c>
      <c r="F2480">
        <f t="shared" si="38"/>
        <v>3</v>
      </c>
      <c r="G2480" t="str">
        <f>STANDINGS_R[[#This Row],[League]]&amp;STANDINGS_R[[#This Row],[Team]]</f>
        <v>$150 Draft Champions Mar 07 1:00 pm Lg.3852Team Stampfl</v>
      </c>
    </row>
    <row r="2481" spans="1:7" x14ac:dyDescent="0.25">
      <c r="A2481">
        <v>1033</v>
      </c>
      <c r="B2481" t="s">
        <v>2421</v>
      </c>
      <c r="C2481" t="s">
        <v>2412</v>
      </c>
      <c r="D2481">
        <v>1014</v>
      </c>
      <c r="E2481">
        <v>1884</v>
      </c>
      <c r="F2481">
        <f t="shared" si="38"/>
        <v>4</v>
      </c>
      <c r="G2481" t="str">
        <f>STANDINGS_R[[#This Row],[League]]&amp;STANDINGS_R[[#This Row],[Team]]</f>
        <v>$150 Draft Champions Mar 07 1:00 pm Lg.3852Team Yads</v>
      </c>
    </row>
    <row r="2482" spans="1:7" x14ac:dyDescent="0.25">
      <c r="A2482">
        <v>1121</v>
      </c>
      <c r="B2482" t="s">
        <v>1404</v>
      </c>
      <c r="C2482" t="s">
        <v>2412</v>
      </c>
      <c r="D2482">
        <v>1007</v>
      </c>
      <c r="E2482">
        <v>1792.5</v>
      </c>
      <c r="F2482">
        <f t="shared" si="38"/>
        <v>5</v>
      </c>
      <c r="G2482" t="str">
        <f>STANDINGS_R[[#This Row],[League]]&amp;STANDINGS_R[[#This Row],[Team]]</f>
        <v>$150 Draft Champions Mar 07 1:00 pm Lg.3852Team passalacqua</v>
      </c>
    </row>
    <row r="2483" spans="1:7" x14ac:dyDescent="0.25">
      <c r="A2483">
        <v>1200</v>
      </c>
      <c r="B2483" t="s">
        <v>2416</v>
      </c>
      <c r="C2483" t="s">
        <v>2412</v>
      </c>
      <c r="D2483">
        <v>1001</v>
      </c>
      <c r="E2483">
        <v>1709.5</v>
      </c>
      <c r="F2483">
        <f t="shared" si="38"/>
        <v>6</v>
      </c>
      <c r="G2483" t="str">
        <f>STANDINGS_R[[#This Row],[League]]&amp;STANDINGS_R[[#This Row],[Team]]</f>
        <v>$150 Draft Champions Mar 07 1:00 pm Lg.3852Dan's Danimals Two</v>
      </c>
    </row>
    <row r="2484" spans="1:7" x14ac:dyDescent="0.25">
      <c r="A2484">
        <v>1469</v>
      </c>
      <c r="B2484" t="s">
        <v>2418</v>
      </c>
      <c r="C2484" t="s">
        <v>2412</v>
      </c>
      <c r="D2484">
        <v>983</v>
      </c>
      <c r="E2484">
        <v>1447.5</v>
      </c>
      <c r="F2484">
        <f t="shared" si="38"/>
        <v>7</v>
      </c>
      <c r="G2484" t="str">
        <f>STANDINGS_R[[#This Row],[League]]&amp;STANDINGS_R[[#This Row],[Team]]</f>
        <v>$150 Draft Champions Mar 07 1:00 pm Lg.3852shuck me sideways2</v>
      </c>
    </row>
    <row r="2485" spans="1:7" x14ac:dyDescent="0.25">
      <c r="A2485">
        <v>1569</v>
      </c>
      <c r="B2485" t="s">
        <v>2422</v>
      </c>
      <c r="C2485" t="s">
        <v>2412</v>
      </c>
      <c r="D2485">
        <v>976</v>
      </c>
      <c r="E2485">
        <v>1342.5</v>
      </c>
      <c r="F2485">
        <f t="shared" si="38"/>
        <v>8</v>
      </c>
      <c r="G2485" t="str">
        <f>STANDINGS_R[[#This Row],[League]]&amp;STANDINGS_R[[#This Row],[Team]]</f>
        <v>$150 Draft Champions Mar 07 1:00 pm Lg.3852Leonard Graves Phillips</v>
      </c>
    </row>
    <row r="2486" spans="1:7" x14ac:dyDescent="0.25">
      <c r="A2486">
        <v>1625</v>
      </c>
      <c r="B2486" t="s">
        <v>2417</v>
      </c>
      <c r="C2486" t="s">
        <v>2412</v>
      </c>
      <c r="D2486">
        <v>972</v>
      </c>
      <c r="E2486">
        <v>1288</v>
      </c>
      <c r="F2486">
        <f t="shared" si="38"/>
        <v>9</v>
      </c>
      <c r="G2486" t="str">
        <f>STANDINGS_R[[#This Row],[League]]&amp;STANDINGS_R[[#This Row],[Team]]</f>
        <v>$150 Draft Champions Mar 07 1:00 pm Lg.3852NTX Storm2</v>
      </c>
    </row>
    <row r="2487" spans="1:7" x14ac:dyDescent="0.25">
      <c r="A2487">
        <v>1815</v>
      </c>
      <c r="B2487" t="s">
        <v>2414</v>
      </c>
      <c r="C2487" t="s">
        <v>2412</v>
      </c>
      <c r="D2487">
        <v>956</v>
      </c>
      <c r="E2487">
        <v>1094.5</v>
      </c>
      <c r="F2487">
        <f t="shared" si="38"/>
        <v>10</v>
      </c>
      <c r="G2487" t="str">
        <f>STANDINGS_R[[#This Row],[League]]&amp;STANDINGS_R[[#This Row],[Team]]</f>
        <v>$150 Draft Champions Mar 07 1:00 pm Lg.3852Hotel DL</v>
      </c>
    </row>
    <row r="2488" spans="1:7" x14ac:dyDescent="0.25">
      <c r="A2488">
        <v>1883</v>
      </c>
      <c r="B2488" t="s">
        <v>2419</v>
      </c>
      <c r="C2488" t="s">
        <v>2412</v>
      </c>
      <c r="D2488">
        <v>950</v>
      </c>
      <c r="E2488">
        <v>1025.5</v>
      </c>
      <c r="F2488">
        <f t="shared" si="38"/>
        <v>11</v>
      </c>
      <c r="G2488" t="str">
        <f>STANDINGS_R[[#This Row],[League]]&amp;STANDINGS_R[[#This Row],[Team]]</f>
        <v>$150 Draft Champions Mar 07 1:00 pm Lg.385230th St BountyHunters</v>
      </c>
    </row>
    <row r="2489" spans="1:7" x14ac:dyDescent="0.25">
      <c r="A2489">
        <v>1902</v>
      </c>
      <c r="B2489" t="s">
        <v>2420</v>
      </c>
      <c r="C2489" t="s">
        <v>2412</v>
      </c>
      <c r="D2489">
        <v>948</v>
      </c>
      <c r="E2489">
        <v>1003</v>
      </c>
      <c r="F2489">
        <f t="shared" si="38"/>
        <v>12</v>
      </c>
      <c r="G2489" t="str">
        <f>STANDINGS_R[[#This Row],[League]]&amp;STANDINGS_R[[#This Row],[Team]]</f>
        <v>$150 Draft Champions Mar 07 1:00 pm Lg.38522ND TO NONE</v>
      </c>
    </row>
    <row r="2490" spans="1:7" x14ac:dyDescent="0.25">
      <c r="A2490">
        <v>2015</v>
      </c>
      <c r="B2490" t="s">
        <v>18</v>
      </c>
      <c r="C2490" t="s">
        <v>2412</v>
      </c>
      <c r="D2490">
        <v>940</v>
      </c>
      <c r="E2490">
        <v>894</v>
      </c>
      <c r="F2490">
        <f t="shared" si="38"/>
        <v>13</v>
      </c>
      <c r="G2490" t="str">
        <f>STANDINGS_R[[#This Row],[League]]&amp;STANDINGS_R[[#This Row],[Team]]</f>
        <v>$150 Draft Champions Mar 07 1:00 pm Lg.3852Home Run Derbies</v>
      </c>
    </row>
    <row r="2491" spans="1:7" x14ac:dyDescent="0.25">
      <c r="A2491">
        <v>2243</v>
      </c>
      <c r="B2491" t="s">
        <v>35</v>
      </c>
      <c r="C2491" t="s">
        <v>2412</v>
      </c>
      <c r="D2491">
        <v>919</v>
      </c>
      <c r="E2491">
        <v>672</v>
      </c>
      <c r="F2491">
        <f t="shared" si="38"/>
        <v>14</v>
      </c>
      <c r="G2491" t="str">
        <f>STANDINGS_R[[#This Row],[League]]&amp;STANDINGS_R[[#This Row],[Team]]</f>
        <v>$150 Draft Champions Mar 07 1:00 pm Lg.3852Team wendler</v>
      </c>
    </row>
    <row r="2492" spans="1:7" x14ac:dyDescent="0.25">
      <c r="A2492">
        <v>2599</v>
      </c>
      <c r="B2492" t="s">
        <v>2423</v>
      </c>
      <c r="C2492" t="s">
        <v>2412</v>
      </c>
      <c r="D2492">
        <v>872</v>
      </c>
      <c r="E2492">
        <v>312</v>
      </c>
      <c r="F2492">
        <f t="shared" si="38"/>
        <v>15</v>
      </c>
      <c r="G2492" t="str">
        <f>STANDINGS_R[[#This Row],[League]]&amp;STANDINGS_R[[#This Row],[Team]]</f>
        <v>$150 Draft Champions Mar 07 1:00 pm Lg.3852Jake's Patrol</v>
      </c>
    </row>
    <row r="2493" spans="1:7" x14ac:dyDescent="0.25">
      <c r="A2493">
        <v>53</v>
      </c>
      <c r="B2493" t="s">
        <v>2427</v>
      </c>
      <c r="C2493" t="s">
        <v>2425</v>
      </c>
      <c r="D2493">
        <v>1131</v>
      </c>
      <c r="E2493">
        <v>2857.5</v>
      </c>
      <c r="F2493">
        <f t="shared" si="38"/>
        <v>1</v>
      </c>
      <c r="G2493" t="str">
        <f>STANDINGS_R[[#This Row],[League]]&amp;STANDINGS_R[[#This Row],[Team]]</f>
        <v>$150 Draft Champions Mar 08 1:00 pm Lg.3854Skinny Joe Blanton</v>
      </c>
    </row>
    <row r="2494" spans="1:7" x14ac:dyDescent="0.25">
      <c r="A2494">
        <v>235</v>
      </c>
      <c r="B2494" t="s">
        <v>2435</v>
      </c>
      <c r="C2494" t="s">
        <v>2425</v>
      </c>
      <c r="D2494">
        <v>1088</v>
      </c>
      <c r="E2494">
        <v>2677.5</v>
      </c>
      <c r="F2494">
        <f t="shared" si="38"/>
        <v>2</v>
      </c>
      <c r="G2494" t="str">
        <f>STANDINGS_R[[#This Row],[League]]&amp;STANDINGS_R[[#This Row],[Team]]</f>
        <v>$150 Draft Champions Mar 08 1:00 pm Lg.3854Noodler Fun Monkey4</v>
      </c>
    </row>
    <row r="2495" spans="1:7" x14ac:dyDescent="0.25">
      <c r="A2495">
        <v>473</v>
      </c>
      <c r="B2495" t="s">
        <v>126</v>
      </c>
      <c r="C2495" t="s">
        <v>2425</v>
      </c>
      <c r="D2495">
        <v>1057</v>
      </c>
      <c r="E2495">
        <v>2435.5</v>
      </c>
      <c r="F2495">
        <f t="shared" si="38"/>
        <v>3</v>
      </c>
      <c r="G2495" t="str">
        <f>STANDINGS_R[[#This Row],[League]]&amp;STANDINGS_R[[#This Row],[Team]]</f>
        <v>$150 Draft Champions Mar 08 1:00 pm Lg.3854Big D No E</v>
      </c>
    </row>
    <row r="2496" spans="1:7" x14ac:dyDescent="0.25">
      <c r="A2496">
        <v>493</v>
      </c>
      <c r="B2496" t="s">
        <v>2424</v>
      </c>
      <c r="C2496" t="s">
        <v>2425</v>
      </c>
      <c r="D2496">
        <v>1055</v>
      </c>
      <c r="E2496">
        <v>2417</v>
      </c>
      <c r="F2496">
        <f t="shared" si="38"/>
        <v>4</v>
      </c>
      <c r="G2496" t="str">
        <f>STANDINGS_R[[#This Row],[League]]&amp;STANDINGS_R[[#This Row],[Team]]</f>
        <v>$150 Draft Champions Mar 08 1:00 pm Lg.3854Green Plan B</v>
      </c>
    </row>
    <row r="2497" spans="1:7" x14ac:dyDescent="0.25">
      <c r="A2497">
        <v>552</v>
      </c>
      <c r="B2497" t="s">
        <v>97</v>
      </c>
      <c r="C2497" t="s">
        <v>2425</v>
      </c>
      <c r="D2497">
        <v>1050</v>
      </c>
      <c r="E2497">
        <v>2357.5</v>
      </c>
      <c r="F2497">
        <f t="shared" si="38"/>
        <v>5</v>
      </c>
      <c r="G2497" t="str">
        <f>STANDINGS_R[[#This Row],[League]]&amp;STANDINGS_R[[#This Row],[Team]]</f>
        <v>$150 Draft Champions Mar 08 1:00 pm Lg.3854Catch This</v>
      </c>
    </row>
    <row r="2498" spans="1:7" x14ac:dyDescent="0.25">
      <c r="A2498">
        <v>626</v>
      </c>
      <c r="B2498" t="s">
        <v>2431</v>
      </c>
      <c r="C2498" t="s">
        <v>2425</v>
      </c>
      <c r="D2498">
        <v>1043</v>
      </c>
      <c r="E2498">
        <v>2284</v>
      </c>
      <c r="F2498">
        <f t="shared" si="38"/>
        <v>6</v>
      </c>
      <c r="G2498" t="str">
        <f>STANDINGS_R[[#This Row],[League]]&amp;STANDINGS_R[[#This Row],[Team]]</f>
        <v>$150 Draft Champions Mar 08 1:00 pm Lg.3854Plunder The Lox</v>
      </c>
    </row>
    <row r="2499" spans="1:7" x14ac:dyDescent="0.25">
      <c r="A2499">
        <v>793</v>
      </c>
      <c r="B2499" t="s">
        <v>2429</v>
      </c>
      <c r="C2499" t="s">
        <v>2425</v>
      </c>
      <c r="D2499">
        <v>1030</v>
      </c>
      <c r="E2499">
        <v>2117</v>
      </c>
      <c r="F2499">
        <f t="shared" ref="F2499:F2562" si="39">IF(C2499=C2498,F2498+1,1)</f>
        <v>7</v>
      </c>
      <c r="G2499" t="str">
        <f>STANDINGS_R[[#This Row],[League]]&amp;STANDINGS_R[[#This Row],[Team]]</f>
        <v>$150 Draft Champions Mar 08 1:00 pm Lg.3854Go Jays Go</v>
      </c>
    </row>
    <row r="2500" spans="1:7" x14ac:dyDescent="0.25">
      <c r="A2500">
        <v>1183</v>
      </c>
      <c r="B2500" t="s">
        <v>2432</v>
      </c>
      <c r="C2500" t="s">
        <v>2425</v>
      </c>
      <c r="D2500">
        <v>1002</v>
      </c>
      <c r="E2500">
        <v>1725.5</v>
      </c>
      <c r="F2500">
        <f t="shared" si="39"/>
        <v>8</v>
      </c>
      <c r="G2500" t="str">
        <f>STANDINGS_R[[#This Row],[League]]&amp;STANDINGS_R[[#This Row],[Team]]</f>
        <v>$150 Draft Champions Mar 08 1:00 pm Lg.3854Lee House Lagers</v>
      </c>
    </row>
    <row r="2501" spans="1:7" x14ac:dyDescent="0.25">
      <c r="A2501">
        <v>1277</v>
      </c>
      <c r="B2501" t="s">
        <v>2428</v>
      </c>
      <c r="C2501" t="s">
        <v>2425</v>
      </c>
      <c r="D2501">
        <v>996</v>
      </c>
      <c r="E2501">
        <v>1642</v>
      </c>
      <c r="F2501">
        <f t="shared" si="39"/>
        <v>9</v>
      </c>
      <c r="G2501" t="str">
        <f>STANDINGS_R[[#This Row],[League]]&amp;STANDINGS_R[[#This Row],[Team]]</f>
        <v>$150 Draft Champions Mar 08 1:00 pm Lg.3854The Wrath of Braun</v>
      </c>
    </row>
    <row r="2502" spans="1:7" x14ac:dyDescent="0.25">
      <c r="A2502">
        <v>1840</v>
      </c>
      <c r="B2502" t="s">
        <v>2434</v>
      </c>
      <c r="C2502" t="s">
        <v>2425</v>
      </c>
      <c r="D2502">
        <v>954</v>
      </c>
      <c r="E2502">
        <v>1072</v>
      </c>
      <c r="F2502">
        <f t="shared" si="39"/>
        <v>10</v>
      </c>
      <c r="G2502" t="str">
        <f>STANDINGS_R[[#This Row],[League]]&amp;STANDINGS_R[[#This Row],[Team]]</f>
        <v>$150 Draft Champions Mar 08 1:00 pm Lg.3854MMMBop</v>
      </c>
    </row>
    <row r="2503" spans="1:7" x14ac:dyDescent="0.25">
      <c r="A2503">
        <v>1999</v>
      </c>
      <c r="B2503" t="s">
        <v>2433</v>
      </c>
      <c r="C2503" t="s">
        <v>2425</v>
      </c>
      <c r="D2503">
        <v>941</v>
      </c>
      <c r="E2503">
        <v>906</v>
      </c>
      <c r="F2503">
        <f t="shared" si="39"/>
        <v>11</v>
      </c>
      <c r="G2503" t="str">
        <f>STANDINGS_R[[#This Row],[League]]&amp;STANDINGS_R[[#This Row],[Team]]</f>
        <v>$150 Draft Champions Mar 08 1:00 pm Lg.3854Creeping Death</v>
      </c>
    </row>
    <row r="2504" spans="1:7" x14ac:dyDescent="0.25">
      <c r="A2504">
        <v>2178</v>
      </c>
      <c r="B2504" t="s">
        <v>2426</v>
      </c>
      <c r="C2504" t="s">
        <v>2425</v>
      </c>
      <c r="D2504">
        <v>925</v>
      </c>
      <c r="E2504">
        <v>740</v>
      </c>
      <c r="F2504">
        <f t="shared" si="39"/>
        <v>12</v>
      </c>
      <c r="G2504" t="str">
        <f>STANDINGS_R[[#This Row],[League]]&amp;STANDINGS_R[[#This Row],[Team]]</f>
        <v>$150 Draft Champions Mar 08 1:00 pm Lg.3854Your Face is Familia</v>
      </c>
    </row>
    <row r="2505" spans="1:7" x14ac:dyDescent="0.25">
      <c r="A2505">
        <v>2220</v>
      </c>
      <c r="B2505" t="s">
        <v>2436</v>
      </c>
      <c r="C2505" t="s">
        <v>2425</v>
      </c>
      <c r="D2505">
        <v>920</v>
      </c>
      <c r="E2505">
        <v>685</v>
      </c>
      <c r="F2505">
        <f t="shared" si="39"/>
        <v>13</v>
      </c>
      <c r="G2505" t="str">
        <f>STANDINGS_R[[#This Row],[League]]&amp;STANDINGS_R[[#This Row],[Team]]</f>
        <v>$150 Draft Champions Mar 08 1:00 pm Lg.3854Charger Bar 8</v>
      </c>
    </row>
    <row r="2506" spans="1:7" x14ac:dyDescent="0.25">
      <c r="A2506">
        <v>2667</v>
      </c>
      <c r="B2506" t="s">
        <v>2437</v>
      </c>
      <c r="C2506" t="s">
        <v>2425</v>
      </c>
      <c r="D2506">
        <v>858</v>
      </c>
      <c r="E2506">
        <v>243</v>
      </c>
      <c r="F2506">
        <f t="shared" si="39"/>
        <v>14</v>
      </c>
      <c r="G2506" t="str">
        <f>STANDINGS_R[[#This Row],[League]]&amp;STANDINGS_R[[#This Row],[Team]]</f>
        <v>$150 Draft Champions Mar 08 1:00 pm Lg.3854Barber poles</v>
      </c>
    </row>
    <row r="2507" spans="1:7" x14ac:dyDescent="0.25">
      <c r="A2507">
        <v>2731</v>
      </c>
      <c r="B2507" t="s">
        <v>2430</v>
      </c>
      <c r="C2507" t="s">
        <v>2425</v>
      </c>
      <c r="D2507">
        <v>844</v>
      </c>
      <c r="E2507">
        <v>180</v>
      </c>
      <c r="F2507">
        <f t="shared" si="39"/>
        <v>15</v>
      </c>
      <c r="G2507" t="str">
        <f>STANDINGS_R[[#This Row],[League]]&amp;STANDINGS_R[[#This Row],[Team]]</f>
        <v>$150 Draft Champions Mar 08 1:00 pm Lg.3854Los Pollos Hermanos de Vanguard</v>
      </c>
    </row>
    <row r="2508" spans="1:7" x14ac:dyDescent="0.25">
      <c r="A2508">
        <v>23</v>
      </c>
      <c r="B2508" t="s">
        <v>497</v>
      </c>
      <c r="C2508" t="s">
        <v>2439</v>
      </c>
      <c r="D2508">
        <v>1150</v>
      </c>
      <c r="E2508">
        <v>2888.5</v>
      </c>
      <c r="F2508">
        <f t="shared" si="39"/>
        <v>1</v>
      </c>
      <c r="G2508" t="str">
        <f>STANDINGS_R[[#This Row],[League]]&amp;STANDINGS_R[[#This Row],[Team]]</f>
        <v>$150 Draft Champions Mar 08 1:00 pm Lg.3856bafALLSTARS</v>
      </c>
    </row>
    <row r="2509" spans="1:7" x14ac:dyDescent="0.25">
      <c r="A2509">
        <v>172</v>
      </c>
      <c r="B2509" t="s">
        <v>270</v>
      </c>
      <c r="C2509" t="s">
        <v>2439</v>
      </c>
      <c r="D2509">
        <v>1098</v>
      </c>
      <c r="E2509">
        <v>2737.5</v>
      </c>
      <c r="F2509">
        <f t="shared" si="39"/>
        <v>2</v>
      </c>
      <c r="G2509" t="str">
        <f>STANDINGS_R[[#This Row],[League]]&amp;STANDINGS_R[[#This Row],[Team]]</f>
        <v>$150 Draft Champions Mar 08 1:00 pm Lg.3856Captain Crunch 6</v>
      </c>
    </row>
    <row r="2510" spans="1:7" x14ac:dyDescent="0.25">
      <c r="A2510">
        <v>188</v>
      </c>
      <c r="B2510" t="s">
        <v>2438</v>
      </c>
      <c r="C2510" t="s">
        <v>2439</v>
      </c>
      <c r="D2510">
        <v>1096</v>
      </c>
      <c r="E2510">
        <v>2724</v>
      </c>
      <c r="F2510">
        <f t="shared" si="39"/>
        <v>3</v>
      </c>
      <c r="G2510" t="str">
        <f>STANDINGS_R[[#This Row],[League]]&amp;STANDINGS_R[[#This Row],[Team]]</f>
        <v>$150 Draft Champions Mar 08 1:00 pm Lg.3856Scores Man</v>
      </c>
    </row>
    <row r="2511" spans="1:7" x14ac:dyDescent="0.25">
      <c r="A2511">
        <v>304</v>
      </c>
      <c r="B2511" t="s">
        <v>2441</v>
      </c>
      <c r="C2511" t="s">
        <v>2439</v>
      </c>
      <c r="D2511">
        <v>1077</v>
      </c>
      <c r="E2511">
        <v>2605</v>
      </c>
      <c r="F2511">
        <f t="shared" si="39"/>
        <v>4</v>
      </c>
      <c r="G2511" t="str">
        <f>STANDINGS_R[[#This Row],[League]]&amp;STANDINGS_R[[#This Row],[Team]]</f>
        <v>$150 Draft Champions Mar 08 1:00 pm Lg.3856Girth 2016</v>
      </c>
    </row>
    <row r="2512" spans="1:7" x14ac:dyDescent="0.25">
      <c r="A2512">
        <v>499</v>
      </c>
      <c r="B2512" t="s">
        <v>1110</v>
      </c>
      <c r="C2512" t="s">
        <v>2439</v>
      </c>
      <c r="D2512">
        <v>1054</v>
      </c>
      <c r="E2512">
        <v>2405.5</v>
      </c>
      <c r="F2512">
        <f t="shared" si="39"/>
        <v>5</v>
      </c>
      <c r="G2512" t="str">
        <f>STANDINGS_R[[#This Row],[League]]&amp;STANDINGS_R[[#This Row],[Team]]</f>
        <v>$150 Draft Champions Mar 08 1:00 pm Lg.3856Five Tool Players</v>
      </c>
    </row>
    <row r="2513" spans="1:7" x14ac:dyDescent="0.25">
      <c r="A2513">
        <v>811</v>
      </c>
      <c r="B2513" t="s">
        <v>2445</v>
      </c>
      <c r="C2513" t="s">
        <v>2439</v>
      </c>
      <c r="D2513">
        <v>1029</v>
      </c>
      <c r="E2513">
        <v>2105.5</v>
      </c>
      <c r="F2513">
        <f t="shared" si="39"/>
        <v>6</v>
      </c>
      <c r="G2513" t="str">
        <f>STANDINGS_R[[#This Row],[League]]&amp;STANDINGS_R[[#This Row],[Team]]</f>
        <v>$150 Draft Champions Mar 08 1:00 pm Lg.3856The Flush</v>
      </c>
    </row>
    <row r="2514" spans="1:7" x14ac:dyDescent="0.25">
      <c r="A2514">
        <v>971</v>
      </c>
      <c r="B2514" t="s">
        <v>205</v>
      </c>
      <c r="C2514" t="s">
        <v>2439</v>
      </c>
      <c r="D2514">
        <v>1018</v>
      </c>
      <c r="E2514">
        <v>1948</v>
      </c>
      <c r="F2514">
        <f t="shared" si="39"/>
        <v>7</v>
      </c>
      <c r="G2514" t="str">
        <f>STANDINGS_R[[#This Row],[League]]&amp;STANDINGS_R[[#This Row],[Team]]</f>
        <v>$150 Draft Champions Mar 08 1:00 pm Lg.3856Team Sloan</v>
      </c>
    </row>
    <row r="2515" spans="1:7" x14ac:dyDescent="0.25">
      <c r="A2515">
        <v>1684</v>
      </c>
      <c r="B2515" t="s">
        <v>2440</v>
      </c>
      <c r="C2515" t="s">
        <v>2439</v>
      </c>
      <c r="D2515">
        <v>967</v>
      </c>
      <c r="E2515">
        <v>1226.5</v>
      </c>
      <c r="F2515">
        <f t="shared" si="39"/>
        <v>8</v>
      </c>
      <c r="G2515" t="str">
        <f>STANDINGS_R[[#This Row],[League]]&amp;STANDINGS_R[[#This Row],[Team]]</f>
        <v>$150 Draft Champions Mar 08 1:00 pm Lg.3856Muscles' Men</v>
      </c>
    </row>
    <row r="2516" spans="1:7" x14ac:dyDescent="0.25">
      <c r="A2516">
        <v>1894</v>
      </c>
      <c r="B2516" t="s">
        <v>2447</v>
      </c>
      <c r="C2516" t="s">
        <v>2439</v>
      </c>
      <c r="D2516">
        <v>949</v>
      </c>
      <c r="E2516">
        <v>1016</v>
      </c>
      <c r="F2516">
        <f t="shared" si="39"/>
        <v>9</v>
      </c>
      <c r="G2516" t="str">
        <f>STANDINGS_R[[#This Row],[League]]&amp;STANDINGS_R[[#This Row],[Team]]</f>
        <v>$150 Draft Champions Mar 08 1:00 pm Lg.3856Gary Scotts</v>
      </c>
    </row>
    <row r="2517" spans="1:7" x14ac:dyDescent="0.25">
      <c r="A2517">
        <v>1980</v>
      </c>
      <c r="B2517" t="s">
        <v>296</v>
      </c>
      <c r="C2517" t="s">
        <v>2439</v>
      </c>
      <c r="D2517">
        <v>943</v>
      </c>
      <c r="E2517">
        <v>937.5</v>
      </c>
      <c r="F2517">
        <f t="shared" si="39"/>
        <v>10</v>
      </c>
      <c r="G2517" t="str">
        <f>STANDINGS_R[[#This Row],[League]]&amp;STANDINGS_R[[#This Row],[Team]]</f>
        <v>$150 Draft Champions Mar 08 1:00 pm Lg.3856Vegas Bandit</v>
      </c>
    </row>
    <row r="2518" spans="1:7" x14ac:dyDescent="0.25">
      <c r="A2518">
        <v>1984</v>
      </c>
      <c r="B2518" t="s">
        <v>2442</v>
      </c>
      <c r="C2518" t="s">
        <v>2439</v>
      </c>
      <c r="D2518">
        <v>942</v>
      </c>
      <c r="E2518">
        <v>921.5</v>
      </c>
      <c r="F2518">
        <f t="shared" si="39"/>
        <v>11</v>
      </c>
      <c r="G2518" t="str">
        <f>STANDINGS_R[[#This Row],[League]]&amp;STANDINGS_R[[#This Row],[Team]]</f>
        <v>$150 Draft Champions Mar 08 1:00 pm Lg.385699 Luftballons</v>
      </c>
    </row>
    <row r="2519" spans="1:7" x14ac:dyDescent="0.25">
      <c r="A2519">
        <v>2024</v>
      </c>
      <c r="B2519" t="s">
        <v>2443</v>
      </c>
      <c r="C2519" t="s">
        <v>2439</v>
      </c>
      <c r="D2519">
        <v>939</v>
      </c>
      <c r="E2519">
        <v>882</v>
      </c>
      <c r="F2519">
        <f t="shared" si="39"/>
        <v>12</v>
      </c>
      <c r="G2519" t="str">
        <f>STANDINGS_R[[#This Row],[League]]&amp;STANDINGS_R[[#This Row],[Team]]</f>
        <v>$150 Draft Champions Mar 08 1:00 pm Lg.3856Dem Bums</v>
      </c>
    </row>
    <row r="2520" spans="1:7" x14ac:dyDescent="0.25">
      <c r="A2520">
        <v>2680</v>
      </c>
      <c r="B2520" t="s">
        <v>1550</v>
      </c>
      <c r="C2520" t="s">
        <v>2439</v>
      </c>
      <c r="D2520">
        <v>856</v>
      </c>
      <c r="E2520">
        <v>234</v>
      </c>
      <c r="F2520">
        <f t="shared" si="39"/>
        <v>13</v>
      </c>
      <c r="G2520" t="str">
        <f>STANDINGS_R[[#This Row],[League]]&amp;STANDINGS_R[[#This Row],[Team]]</f>
        <v>$150 Draft Champions Mar 08 1:00 pm Lg.3856Wellington Blacks</v>
      </c>
    </row>
    <row r="2521" spans="1:7" x14ac:dyDescent="0.25">
      <c r="A2521">
        <v>2794</v>
      </c>
      <c r="B2521" t="s">
        <v>2446</v>
      </c>
      <c r="C2521" t="s">
        <v>2439</v>
      </c>
      <c r="D2521">
        <v>827</v>
      </c>
      <c r="E2521">
        <v>117.5</v>
      </c>
      <c r="F2521">
        <f t="shared" si="39"/>
        <v>14</v>
      </c>
      <c r="G2521" t="str">
        <f>STANDINGS_R[[#This Row],[League]]&amp;STANDINGS_R[[#This Row],[Team]]</f>
        <v>$150 Draft Champions Mar 08 1:00 pm Lg.3856Optimal Prime 8</v>
      </c>
    </row>
    <row r="2522" spans="1:7" x14ac:dyDescent="0.25">
      <c r="A2522">
        <v>2883</v>
      </c>
      <c r="B2522" t="s">
        <v>2444</v>
      </c>
      <c r="C2522" t="s">
        <v>2439</v>
      </c>
      <c r="D2522">
        <v>764</v>
      </c>
      <c r="E2522">
        <v>29</v>
      </c>
      <c r="F2522">
        <f t="shared" si="39"/>
        <v>15</v>
      </c>
      <c r="G2522" t="str">
        <f>STANDINGS_R[[#This Row],[League]]&amp;STANDINGS_R[[#This Row],[Team]]</f>
        <v>$150 Draft Champions Mar 08 1:00 pm Lg.3856Reverse Cowgill 0308</v>
      </c>
    </row>
    <row r="2523" spans="1:7" x14ac:dyDescent="0.25">
      <c r="A2523">
        <v>154</v>
      </c>
      <c r="B2523" t="s">
        <v>1298</v>
      </c>
      <c r="C2523" t="s">
        <v>2448</v>
      </c>
      <c r="D2523">
        <v>1102</v>
      </c>
      <c r="E2523">
        <v>2759</v>
      </c>
      <c r="F2523">
        <f t="shared" si="39"/>
        <v>1</v>
      </c>
      <c r="G2523" t="str">
        <f>STANDINGS_R[[#This Row],[League]]&amp;STANDINGS_R[[#This Row],[Team]]</f>
        <v>$150 Draft Champions Mar 08 1:00 pm Lg.3857Team Winhold</v>
      </c>
    </row>
    <row r="2524" spans="1:7" x14ac:dyDescent="0.25">
      <c r="A2524">
        <v>421</v>
      </c>
      <c r="B2524" t="s">
        <v>2454</v>
      </c>
      <c r="C2524" t="s">
        <v>2448</v>
      </c>
      <c r="D2524">
        <v>1064</v>
      </c>
      <c r="E2524">
        <v>2489.5</v>
      </c>
      <c r="F2524">
        <f t="shared" si="39"/>
        <v>2</v>
      </c>
      <c r="G2524" t="str">
        <f>STANDINGS_R[[#This Row],[League]]&amp;STANDINGS_R[[#This Row],[Team]]</f>
        <v>$150 Draft Champions Mar 08 1:00 pm Lg.3857NCC-1701-D</v>
      </c>
    </row>
    <row r="2525" spans="1:7" x14ac:dyDescent="0.25">
      <c r="A2525">
        <v>430</v>
      </c>
      <c r="B2525" t="s">
        <v>2450</v>
      </c>
      <c r="C2525" t="s">
        <v>2448</v>
      </c>
      <c r="D2525">
        <v>1063</v>
      </c>
      <c r="E2525">
        <v>2483.5</v>
      </c>
      <c r="F2525">
        <f t="shared" si="39"/>
        <v>3</v>
      </c>
      <c r="G2525" t="str">
        <f>STANDINGS_R[[#This Row],[League]]&amp;STANDINGS_R[[#This Row],[Team]]</f>
        <v>$150 Draft Champions Mar 08 1:00 pm Lg.3857Team Turner 2</v>
      </c>
    </row>
    <row r="2526" spans="1:7" x14ac:dyDescent="0.25">
      <c r="A2526">
        <v>575</v>
      </c>
      <c r="B2526" t="s">
        <v>443</v>
      </c>
      <c r="C2526" t="s">
        <v>2448</v>
      </c>
      <c r="D2526">
        <v>1048</v>
      </c>
      <c r="E2526">
        <v>2333</v>
      </c>
      <c r="F2526">
        <f t="shared" si="39"/>
        <v>4</v>
      </c>
      <c r="G2526" t="str">
        <f>STANDINGS_R[[#This Row],[League]]&amp;STANDINGS_R[[#This Row],[Team]]</f>
        <v>$150 Draft Champions Mar 08 1:00 pm Lg.3857Comfortably Numb</v>
      </c>
    </row>
    <row r="2527" spans="1:7" x14ac:dyDescent="0.25">
      <c r="A2527">
        <v>727</v>
      </c>
      <c r="B2527" t="s">
        <v>2451</v>
      </c>
      <c r="C2527" t="s">
        <v>2448</v>
      </c>
      <c r="D2527">
        <v>1036</v>
      </c>
      <c r="E2527">
        <v>2191.5</v>
      </c>
      <c r="F2527">
        <f t="shared" si="39"/>
        <v>5</v>
      </c>
      <c r="G2527" t="str">
        <f>STANDINGS_R[[#This Row],[League]]&amp;STANDINGS_R[[#This Row],[Team]]</f>
        <v>$150 Draft Champions Mar 08 1:00 pm Lg.3857Z-Force</v>
      </c>
    </row>
    <row r="2528" spans="1:7" x14ac:dyDescent="0.25">
      <c r="A2528">
        <v>879</v>
      </c>
      <c r="B2528" t="s">
        <v>19</v>
      </c>
      <c r="C2528" t="s">
        <v>2448</v>
      </c>
      <c r="D2528">
        <v>1024</v>
      </c>
      <c r="E2528">
        <v>2031</v>
      </c>
      <c r="F2528">
        <f t="shared" si="39"/>
        <v>6</v>
      </c>
      <c r="G2528" t="str">
        <f>STANDINGS_R[[#This Row],[League]]&amp;STANDINGS_R[[#This Row],[Team]]</f>
        <v>$150 Draft Champions Mar 08 1:00 pm Lg.3857One Eyed Jack</v>
      </c>
    </row>
    <row r="2529" spans="1:7" x14ac:dyDescent="0.25">
      <c r="A2529">
        <v>1044</v>
      </c>
      <c r="B2529" t="s">
        <v>2457</v>
      </c>
      <c r="C2529" t="s">
        <v>2448</v>
      </c>
      <c r="D2529">
        <v>1013</v>
      </c>
      <c r="E2529">
        <v>1865.5</v>
      </c>
      <c r="F2529">
        <f t="shared" si="39"/>
        <v>7</v>
      </c>
      <c r="G2529" t="str">
        <f>STANDINGS_R[[#This Row],[League]]&amp;STANDINGS_R[[#This Row],[Team]]</f>
        <v>$150 Draft Champions Mar 08 1:00 pm Lg.3857Mack and Bella's Avengers</v>
      </c>
    </row>
    <row r="2530" spans="1:7" x14ac:dyDescent="0.25">
      <c r="A2530">
        <v>1338</v>
      </c>
      <c r="B2530" t="s">
        <v>2453</v>
      </c>
      <c r="C2530" t="s">
        <v>2448</v>
      </c>
      <c r="D2530">
        <v>992</v>
      </c>
      <c r="E2530">
        <v>1578</v>
      </c>
      <c r="F2530">
        <f t="shared" si="39"/>
        <v>8</v>
      </c>
      <c r="G2530" t="str">
        <f>STANDINGS_R[[#This Row],[League]]&amp;STANDINGS_R[[#This Row],[Team]]</f>
        <v>$150 Draft Champions Mar 08 1:00 pm Lg.3857Team Funk</v>
      </c>
    </row>
    <row r="2531" spans="1:7" x14ac:dyDescent="0.25">
      <c r="A2531">
        <v>1857</v>
      </c>
      <c r="B2531" t="s">
        <v>2459</v>
      </c>
      <c r="C2531" t="s">
        <v>2448</v>
      </c>
      <c r="D2531">
        <v>953</v>
      </c>
      <c r="E2531">
        <v>1059.5</v>
      </c>
      <c r="F2531">
        <f t="shared" si="39"/>
        <v>9</v>
      </c>
      <c r="G2531" t="str">
        <f>STANDINGS_R[[#This Row],[League]]&amp;STANDINGS_R[[#This Row],[Team]]</f>
        <v>$150 Draft Champions Mar 08 1:00 pm Lg.3857ZZZZZZ</v>
      </c>
    </row>
    <row r="2532" spans="1:7" x14ac:dyDescent="0.25">
      <c r="A2532">
        <v>2186</v>
      </c>
      <c r="B2532" t="s">
        <v>2449</v>
      </c>
      <c r="C2532" t="s">
        <v>2448</v>
      </c>
      <c r="D2532">
        <v>924</v>
      </c>
      <c r="E2532">
        <v>728</v>
      </c>
      <c r="F2532">
        <f t="shared" si="39"/>
        <v>10</v>
      </c>
      <c r="G2532" t="str">
        <f>STANDINGS_R[[#This Row],[League]]&amp;STANDINGS_R[[#This Row],[Team]]</f>
        <v>$150 Draft Champions Mar 08 1:00 pm Lg.3857Team Ahrens</v>
      </c>
    </row>
    <row r="2533" spans="1:7" x14ac:dyDescent="0.25">
      <c r="A2533">
        <v>2188</v>
      </c>
      <c r="B2533" t="s">
        <v>2452</v>
      </c>
      <c r="C2533" t="s">
        <v>2448</v>
      </c>
      <c r="D2533">
        <v>924</v>
      </c>
      <c r="E2533">
        <v>728</v>
      </c>
      <c r="F2533">
        <f t="shared" si="39"/>
        <v>11</v>
      </c>
      <c r="G2533" t="str">
        <f>STANDINGS_R[[#This Row],[League]]&amp;STANDINGS_R[[#This Row],[Team]]</f>
        <v>$150 Draft Champions Mar 08 1:00 pm Lg.3857Team Tuhy</v>
      </c>
    </row>
    <row r="2534" spans="1:7" x14ac:dyDescent="0.25">
      <c r="A2534">
        <v>2309</v>
      </c>
      <c r="B2534" t="s">
        <v>182</v>
      </c>
      <c r="C2534" t="s">
        <v>2448</v>
      </c>
      <c r="D2534">
        <v>912</v>
      </c>
      <c r="E2534">
        <v>605</v>
      </c>
      <c r="F2534">
        <f t="shared" si="39"/>
        <v>12</v>
      </c>
      <c r="G2534" t="str">
        <f>STANDINGS_R[[#This Row],[League]]&amp;STANDINGS_R[[#This Row],[Team]]</f>
        <v>$150 Draft Champions Mar 08 1:00 pm Lg.3857Team Fergus</v>
      </c>
    </row>
    <row r="2535" spans="1:7" x14ac:dyDescent="0.25">
      <c r="A2535">
        <v>2530</v>
      </c>
      <c r="B2535" t="s">
        <v>2455</v>
      </c>
      <c r="C2535" t="s">
        <v>2448</v>
      </c>
      <c r="D2535">
        <v>882</v>
      </c>
      <c r="E2535">
        <v>380.5</v>
      </c>
      <c r="F2535">
        <f t="shared" si="39"/>
        <v>13</v>
      </c>
      <c r="G2535" t="str">
        <f>STANDINGS_R[[#This Row],[League]]&amp;STANDINGS_R[[#This Row],[Team]]</f>
        <v>$150 Draft Champions Mar 08 1:00 pm Lg.3857Jabroni Ponies</v>
      </c>
    </row>
    <row r="2536" spans="1:7" x14ac:dyDescent="0.25">
      <c r="A2536">
        <v>2787</v>
      </c>
      <c r="B2536" t="s">
        <v>2456</v>
      </c>
      <c r="C2536" t="s">
        <v>2448</v>
      </c>
      <c r="D2536">
        <v>829</v>
      </c>
      <c r="E2536">
        <v>126.5</v>
      </c>
      <c r="F2536">
        <f t="shared" si="39"/>
        <v>14</v>
      </c>
      <c r="G2536" t="str">
        <f>STANDINGS_R[[#This Row],[League]]&amp;STANDINGS_R[[#This Row],[Team]]</f>
        <v>$150 Draft Champions Mar 08 1:00 pm Lg.3857Team Hopkins</v>
      </c>
    </row>
    <row r="2537" spans="1:7" x14ac:dyDescent="0.25">
      <c r="A2537">
        <v>2857</v>
      </c>
      <c r="B2537" t="s">
        <v>2458</v>
      </c>
      <c r="C2537" t="s">
        <v>2448</v>
      </c>
      <c r="D2537">
        <v>793</v>
      </c>
      <c r="E2537">
        <v>55.5</v>
      </c>
      <c r="F2537">
        <f t="shared" si="39"/>
        <v>15</v>
      </c>
      <c r="G2537" t="str">
        <f>STANDINGS_R[[#This Row],[League]]&amp;STANDINGS_R[[#This Row],[Team]]</f>
        <v>$150 Draft Champions Mar 08 1:00 pm Lg.3857Tribe Pride</v>
      </c>
    </row>
    <row r="2538" spans="1:7" x14ac:dyDescent="0.25">
      <c r="A2538">
        <v>203</v>
      </c>
      <c r="B2538" t="s">
        <v>2467</v>
      </c>
      <c r="C2538" t="s">
        <v>2460</v>
      </c>
      <c r="D2538">
        <v>1093</v>
      </c>
      <c r="E2538">
        <v>2709.5</v>
      </c>
      <c r="F2538">
        <f t="shared" si="39"/>
        <v>1</v>
      </c>
      <c r="G2538" t="str">
        <f>STANDINGS_R[[#This Row],[League]]&amp;STANDINGS_R[[#This Row],[Team]]</f>
        <v>$150 Draft Champions Mar 08 1:00 pm Lg.3858Noodler Fun Monkey5</v>
      </c>
    </row>
    <row r="2539" spans="1:7" x14ac:dyDescent="0.25">
      <c r="A2539">
        <v>237</v>
      </c>
      <c r="B2539" t="s">
        <v>2464</v>
      </c>
      <c r="C2539" t="s">
        <v>2460</v>
      </c>
      <c r="D2539">
        <v>1088</v>
      </c>
      <c r="E2539">
        <v>2677.5</v>
      </c>
      <c r="F2539">
        <f t="shared" si="39"/>
        <v>2</v>
      </c>
      <c r="G2539" t="str">
        <f>STANDINGS_R[[#This Row],[League]]&amp;STANDINGS_R[[#This Row],[Team]]</f>
        <v>$150 Draft Champions Mar 08 1:00 pm Lg.3858bartoochies</v>
      </c>
    </row>
    <row r="2540" spans="1:7" x14ac:dyDescent="0.25">
      <c r="A2540">
        <v>327</v>
      </c>
      <c r="B2540" t="s">
        <v>56</v>
      </c>
      <c r="C2540" t="s">
        <v>2460</v>
      </c>
      <c r="D2540">
        <v>1074</v>
      </c>
      <c r="E2540">
        <v>2580.5</v>
      </c>
      <c r="F2540">
        <f t="shared" si="39"/>
        <v>3</v>
      </c>
      <c r="G2540" t="str">
        <f>STANDINGS_R[[#This Row],[League]]&amp;STANDINGS_R[[#This Row],[Team]]</f>
        <v>$150 Draft Champions Mar 08 1:00 pm Lg.3858DOUGHBOYS</v>
      </c>
    </row>
    <row r="2541" spans="1:7" x14ac:dyDescent="0.25">
      <c r="A2541">
        <v>431</v>
      </c>
      <c r="B2541" t="s">
        <v>2466</v>
      </c>
      <c r="C2541" t="s">
        <v>2460</v>
      </c>
      <c r="D2541">
        <v>1062</v>
      </c>
      <c r="E2541">
        <v>2477.5</v>
      </c>
      <c r="F2541">
        <f t="shared" si="39"/>
        <v>4</v>
      </c>
      <c r="G2541" t="str">
        <f>STANDINGS_R[[#This Row],[League]]&amp;STANDINGS_R[[#This Row],[Team]]</f>
        <v>$150 Draft Champions Mar 08 1:00 pm Lg.3858Crow Hop</v>
      </c>
    </row>
    <row r="2542" spans="1:7" x14ac:dyDescent="0.25">
      <c r="A2542">
        <v>706</v>
      </c>
      <c r="B2542" t="s">
        <v>130</v>
      </c>
      <c r="C2542" t="s">
        <v>2460</v>
      </c>
      <c r="D2542">
        <v>1037</v>
      </c>
      <c r="E2542">
        <v>2207.5</v>
      </c>
      <c r="F2542">
        <f t="shared" si="39"/>
        <v>5</v>
      </c>
      <c r="G2542" t="str">
        <f>STANDINGS_R[[#This Row],[League]]&amp;STANDINGS_R[[#This Row],[Team]]</f>
        <v>$150 Draft Champions Mar 08 1:00 pm Lg.3858PTPers</v>
      </c>
    </row>
    <row r="2543" spans="1:7" x14ac:dyDescent="0.25">
      <c r="A2543">
        <v>947</v>
      </c>
      <c r="B2543" t="s">
        <v>14</v>
      </c>
      <c r="C2543" t="s">
        <v>2460</v>
      </c>
      <c r="D2543">
        <v>1019</v>
      </c>
      <c r="E2543">
        <v>1965.5</v>
      </c>
      <c r="F2543">
        <f t="shared" si="39"/>
        <v>6</v>
      </c>
      <c r="G2543" t="str">
        <f>STANDINGS_R[[#This Row],[League]]&amp;STANDINGS_R[[#This Row],[Team]]</f>
        <v>$150 Draft Champions Mar 08 1:00 pm Lg.3858Team Martin</v>
      </c>
    </row>
    <row r="2544" spans="1:7" x14ac:dyDescent="0.25">
      <c r="A2544">
        <v>1502</v>
      </c>
      <c r="B2544" t="s">
        <v>49</v>
      </c>
      <c r="C2544" t="s">
        <v>2460</v>
      </c>
      <c r="D2544">
        <v>981</v>
      </c>
      <c r="E2544">
        <v>1417.5</v>
      </c>
      <c r="F2544">
        <f t="shared" si="39"/>
        <v>7</v>
      </c>
      <c r="G2544" t="str">
        <f>STANDINGS_R[[#This Row],[League]]&amp;STANDINGS_R[[#This Row],[Team]]</f>
        <v>$150 Draft Champions Mar 08 1:00 pm Lg.3858smokin gun</v>
      </c>
    </row>
    <row r="2545" spans="1:7" x14ac:dyDescent="0.25">
      <c r="A2545">
        <v>1554</v>
      </c>
      <c r="B2545" t="s">
        <v>2461</v>
      </c>
      <c r="C2545" t="s">
        <v>2460</v>
      </c>
      <c r="D2545">
        <v>977</v>
      </c>
      <c r="E2545">
        <v>1357.5</v>
      </c>
      <c r="F2545">
        <f t="shared" si="39"/>
        <v>8</v>
      </c>
      <c r="G2545" t="str">
        <f>STANDINGS_R[[#This Row],[League]]&amp;STANDINGS_R[[#This Row],[Team]]</f>
        <v>$150 Draft Champions Mar 08 1:00 pm Lg.3858Ryan say's Spring it on Rizzo</v>
      </c>
    </row>
    <row r="2546" spans="1:7" x14ac:dyDescent="0.25">
      <c r="A2546">
        <v>1692</v>
      </c>
      <c r="B2546" t="s">
        <v>562</v>
      </c>
      <c r="C2546" t="s">
        <v>2460</v>
      </c>
      <c r="D2546">
        <v>967</v>
      </c>
      <c r="E2546">
        <v>1226.5</v>
      </c>
      <c r="F2546">
        <f t="shared" si="39"/>
        <v>9</v>
      </c>
      <c r="G2546" t="str">
        <f>STANDINGS_R[[#This Row],[League]]&amp;STANDINGS_R[[#This Row],[Team]]</f>
        <v>$150 Draft Champions Mar 08 1:00 pm Lg.3858Texas Connection</v>
      </c>
    </row>
    <row r="2547" spans="1:7" x14ac:dyDescent="0.25">
      <c r="A2547">
        <v>1701</v>
      </c>
      <c r="B2547" t="s">
        <v>2468</v>
      </c>
      <c r="C2547" t="s">
        <v>2460</v>
      </c>
      <c r="D2547">
        <v>965</v>
      </c>
      <c r="E2547">
        <v>1208</v>
      </c>
      <c r="F2547">
        <f t="shared" si="39"/>
        <v>10</v>
      </c>
      <c r="G2547" t="str">
        <f>STANDINGS_R[[#This Row],[League]]&amp;STANDINGS_R[[#This Row],[Team]]</f>
        <v>$150 Draft Champions Mar 08 1:00 pm Lg.3858Draughtsman 5</v>
      </c>
    </row>
    <row r="2548" spans="1:7" x14ac:dyDescent="0.25">
      <c r="A2548">
        <v>1880</v>
      </c>
      <c r="B2548" t="s">
        <v>2463</v>
      </c>
      <c r="C2548" t="s">
        <v>2460</v>
      </c>
      <c r="D2548">
        <v>951</v>
      </c>
      <c r="E2548">
        <v>1035.5</v>
      </c>
      <c r="F2548">
        <f t="shared" si="39"/>
        <v>11</v>
      </c>
      <c r="G2548" t="str">
        <f>STANDINGS_R[[#This Row],[League]]&amp;STANDINGS_R[[#This Row],[Team]]</f>
        <v>$150 Draft Champions Mar 08 1:00 pm Lg.3858Team Van Fleet</v>
      </c>
    </row>
    <row r="2549" spans="1:7" x14ac:dyDescent="0.25">
      <c r="A2549">
        <v>2079</v>
      </c>
      <c r="B2549" t="s">
        <v>2465</v>
      </c>
      <c r="C2549" t="s">
        <v>2460</v>
      </c>
      <c r="D2549">
        <v>934</v>
      </c>
      <c r="E2549">
        <v>829.5</v>
      </c>
      <c r="F2549">
        <f t="shared" si="39"/>
        <v>12</v>
      </c>
      <c r="G2549" t="str">
        <f>STANDINGS_R[[#This Row],[League]]&amp;STANDINGS_R[[#This Row],[Team]]</f>
        <v>$150 Draft Champions Mar 08 1:00 pm Lg.3858Dos Pterodactyls</v>
      </c>
    </row>
    <row r="2550" spans="1:7" x14ac:dyDescent="0.25">
      <c r="A2550">
        <v>2112</v>
      </c>
      <c r="B2550" t="s">
        <v>2462</v>
      </c>
      <c r="C2550" t="s">
        <v>2460</v>
      </c>
      <c r="D2550">
        <v>931</v>
      </c>
      <c r="E2550">
        <v>798</v>
      </c>
      <c r="F2550">
        <f t="shared" si="39"/>
        <v>13</v>
      </c>
      <c r="G2550" t="str">
        <f>STANDINGS_R[[#This Row],[League]]&amp;STANDINGS_R[[#This Row],[Team]]</f>
        <v>$150 Draft Champions Mar 08 1:00 pm Lg.3858Jackrabbits</v>
      </c>
    </row>
    <row r="2551" spans="1:7" x14ac:dyDescent="0.25">
      <c r="A2551">
        <v>2267</v>
      </c>
      <c r="B2551" t="s">
        <v>2469</v>
      </c>
      <c r="C2551" t="s">
        <v>2460</v>
      </c>
      <c r="D2551">
        <v>916</v>
      </c>
      <c r="E2551">
        <v>641</v>
      </c>
      <c r="F2551">
        <f t="shared" si="39"/>
        <v>14</v>
      </c>
      <c r="G2551" t="str">
        <f>STANDINGS_R[[#This Row],[League]]&amp;STANDINGS_R[[#This Row],[Team]]</f>
        <v>$150 Draft Champions Mar 08 1:00 pm Lg.3858Bartolo Colon's Fitbit IV</v>
      </c>
    </row>
    <row r="2552" spans="1:7" x14ac:dyDescent="0.25">
      <c r="A2552">
        <v>2499</v>
      </c>
      <c r="B2552" t="s">
        <v>53</v>
      </c>
      <c r="C2552" t="s">
        <v>2460</v>
      </c>
      <c r="D2552">
        <v>886</v>
      </c>
      <c r="E2552">
        <v>408</v>
      </c>
      <c r="F2552">
        <f t="shared" si="39"/>
        <v>15</v>
      </c>
      <c r="G2552" t="str">
        <f>STANDINGS_R[[#This Row],[League]]&amp;STANDINGS_R[[#This Row],[Team]]</f>
        <v>$150 Draft Champions Mar 08 1:00 pm Lg.3858Baseball Furies</v>
      </c>
    </row>
    <row r="2553" spans="1:7" x14ac:dyDescent="0.25">
      <c r="A2553">
        <v>392</v>
      </c>
      <c r="B2553" t="s">
        <v>2470</v>
      </c>
      <c r="C2553" t="s">
        <v>2471</v>
      </c>
      <c r="D2553">
        <v>1066</v>
      </c>
      <c r="E2553">
        <v>2512.5</v>
      </c>
      <c r="F2553">
        <f t="shared" si="39"/>
        <v>1</v>
      </c>
      <c r="G2553" t="str">
        <f>STANDINGS_R[[#This Row],[League]]&amp;STANDINGS_R[[#This Row],[Team]]</f>
        <v>$150 Draft Champions Mar 08 1:00 pm Lg.3861Betts On The Pollock</v>
      </c>
    </row>
    <row r="2554" spans="1:7" x14ac:dyDescent="0.25">
      <c r="A2554">
        <v>519</v>
      </c>
      <c r="B2554" t="s">
        <v>19</v>
      </c>
      <c r="C2554" t="s">
        <v>2471</v>
      </c>
      <c r="D2554">
        <v>1053</v>
      </c>
      <c r="E2554">
        <v>2391</v>
      </c>
      <c r="F2554">
        <f t="shared" si="39"/>
        <v>2</v>
      </c>
      <c r="G2554" t="str">
        <f>STANDINGS_R[[#This Row],[League]]&amp;STANDINGS_R[[#This Row],[Team]]</f>
        <v>$150 Draft Champions Mar 08 1:00 pm Lg.3861One Eyed Jack</v>
      </c>
    </row>
    <row r="2555" spans="1:7" x14ac:dyDescent="0.25">
      <c r="A2555">
        <v>546</v>
      </c>
      <c r="B2555" t="s">
        <v>2476</v>
      </c>
      <c r="C2555" t="s">
        <v>2471</v>
      </c>
      <c r="D2555">
        <v>1051</v>
      </c>
      <c r="E2555">
        <v>2365</v>
      </c>
      <c r="F2555">
        <f t="shared" si="39"/>
        <v>3</v>
      </c>
      <c r="G2555" t="str">
        <f>STANDINGS_R[[#This Row],[League]]&amp;STANDINGS_R[[#This Row],[Team]]</f>
        <v>$150 Draft Champions Mar 08 1:00 pm Lg.3861Ollie</v>
      </c>
    </row>
    <row r="2556" spans="1:7" x14ac:dyDescent="0.25">
      <c r="A2556">
        <v>579</v>
      </c>
      <c r="B2556" t="s">
        <v>2480</v>
      </c>
      <c r="C2556" t="s">
        <v>2471</v>
      </c>
      <c r="D2556">
        <v>1048</v>
      </c>
      <c r="E2556">
        <v>2333</v>
      </c>
      <c r="F2556">
        <f t="shared" si="39"/>
        <v>4</v>
      </c>
      <c r="G2556" t="str">
        <f>STANDINGS_R[[#This Row],[League]]&amp;STANDINGS_R[[#This Row],[Team]]</f>
        <v>$150 Draft Champions Mar 08 1:00 pm Lg.3861Molto Presto</v>
      </c>
    </row>
    <row r="2557" spans="1:7" x14ac:dyDescent="0.25">
      <c r="A2557">
        <v>815</v>
      </c>
      <c r="B2557" t="s">
        <v>2477</v>
      </c>
      <c r="C2557" t="s">
        <v>2471</v>
      </c>
      <c r="D2557">
        <v>1028</v>
      </c>
      <c r="E2557">
        <v>2091</v>
      </c>
      <c r="F2557">
        <f t="shared" si="39"/>
        <v>5</v>
      </c>
      <c r="G2557" t="str">
        <f>STANDINGS_R[[#This Row],[League]]&amp;STANDINGS_R[[#This Row],[Team]]</f>
        <v>$150 Draft Champions Mar 08 1:00 pm Lg.3861Chado Marte Knight</v>
      </c>
    </row>
    <row r="2558" spans="1:7" x14ac:dyDescent="0.25">
      <c r="A2558">
        <v>1049</v>
      </c>
      <c r="B2558" t="s">
        <v>2473</v>
      </c>
      <c r="C2558" t="s">
        <v>2471</v>
      </c>
      <c r="D2558">
        <v>1013</v>
      </c>
      <c r="E2558">
        <v>1865.5</v>
      </c>
      <c r="F2558">
        <f t="shared" si="39"/>
        <v>6</v>
      </c>
      <c r="G2558" t="str">
        <f>STANDINGS_R[[#This Row],[League]]&amp;STANDINGS_R[[#This Row],[Team]]</f>
        <v>$150 Draft Champions Mar 08 1:00 pm Lg.3861Socrates Clevinger</v>
      </c>
    </row>
    <row r="2559" spans="1:7" x14ac:dyDescent="0.25">
      <c r="A2559">
        <v>1116</v>
      </c>
      <c r="B2559" t="s">
        <v>2478</v>
      </c>
      <c r="C2559" t="s">
        <v>2471</v>
      </c>
      <c r="D2559">
        <v>1007</v>
      </c>
      <c r="E2559">
        <v>1792.5</v>
      </c>
      <c r="F2559">
        <f t="shared" si="39"/>
        <v>7</v>
      </c>
      <c r="G2559" t="str">
        <f>STANDINGS_R[[#This Row],[League]]&amp;STANDINGS_R[[#This Row],[Team]]</f>
        <v>$150 Draft Champions Mar 08 1:00 pm Lg.3861Let's go Royals</v>
      </c>
    </row>
    <row r="2560" spans="1:7" x14ac:dyDescent="0.25">
      <c r="A2560">
        <v>1117</v>
      </c>
      <c r="B2560" t="s">
        <v>2474</v>
      </c>
      <c r="C2560" t="s">
        <v>2471</v>
      </c>
      <c r="D2560">
        <v>1007</v>
      </c>
      <c r="E2560">
        <v>1792.5</v>
      </c>
      <c r="F2560">
        <f t="shared" si="39"/>
        <v>8</v>
      </c>
      <c r="G2560" t="str">
        <f>STANDINGS_R[[#This Row],[League]]&amp;STANDINGS_R[[#This Row],[Team]]</f>
        <v>$150 Draft Champions Mar 08 1:00 pm Lg.3861Miyagi No Drive Good</v>
      </c>
    </row>
    <row r="2561" spans="1:7" x14ac:dyDescent="0.25">
      <c r="A2561">
        <v>1419</v>
      </c>
      <c r="B2561" t="s">
        <v>2475</v>
      </c>
      <c r="C2561" t="s">
        <v>2471</v>
      </c>
      <c r="D2561">
        <v>986</v>
      </c>
      <c r="E2561">
        <v>1491</v>
      </c>
      <c r="F2561">
        <f t="shared" si="39"/>
        <v>9</v>
      </c>
      <c r="G2561" t="str">
        <f>STANDINGS_R[[#This Row],[League]]&amp;STANDINGS_R[[#This Row],[Team]]</f>
        <v>$150 Draft Champions Mar 08 1:00 pm Lg.3861Mr. Cee's Crew</v>
      </c>
    </row>
    <row r="2562" spans="1:7" x14ac:dyDescent="0.25">
      <c r="A2562">
        <v>1570</v>
      </c>
      <c r="B2562" t="s">
        <v>2482</v>
      </c>
      <c r="C2562" t="s">
        <v>2471</v>
      </c>
      <c r="D2562">
        <v>976</v>
      </c>
      <c r="E2562">
        <v>1342.5</v>
      </c>
      <c r="F2562">
        <f t="shared" si="39"/>
        <v>10</v>
      </c>
      <c r="G2562" t="str">
        <f>STANDINGS_R[[#This Row],[League]]&amp;STANDINGS_R[[#This Row],[Team]]</f>
        <v>$150 Draft Champions Mar 08 1:00 pm Lg.3861Lucky 13</v>
      </c>
    </row>
    <row r="2563" spans="1:7" x14ac:dyDescent="0.25">
      <c r="A2563">
        <v>1808</v>
      </c>
      <c r="B2563" t="s">
        <v>322</v>
      </c>
      <c r="C2563" t="s">
        <v>2471</v>
      </c>
      <c r="D2563">
        <v>957</v>
      </c>
      <c r="E2563">
        <v>1107</v>
      </c>
      <c r="F2563">
        <f t="shared" ref="F2563:F2626" si="40">IF(C2563=C2562,F2562+1,1)</f>
        <v>11</v>
      </c>
      <c r="G2563" t="str">
        <f>STANDINGS_R[[#This Row],[League]]&amp;STANDINGS_R[[#This Row],[Team]]</f>
        <v>$150 Draft Champions Mar 08 1:00 pm Lg.3861Team Smith</v>
      </c>
    </row>
    <row r="2564" spans="1:7" x14ac:dyDescent="0.25">
      <c r="A2564">
        <v>2071</v>
      </c>
      <c r="B2564" t="s">
        <v>2479</v>
      </c>
      <c r="C2564" t="s">
        <v>2471</v>
      </c>
      <c r="D2564">
        <v>935</v>
      </c>
      <c r="E2564">
        <v>838</v>
      </c>
      <c r="F2564">
        <f t="shared" si="40"/>
        <v>12</v>
      </c>
      <c r="G2564" t="str">
        <f>STANDINGS_R[[#This Row],[League]]&amp;STANDINGS_R[[#This Row],[Team]]</f>
        <v>$150 Draft Champions Mar 08 1:00 pm Lg.3861Bases Chuck</v>
      </c>
    </row>
    <row r="2565" spans="1:7" x14ac:dyDescent="0.25">
      <c r="A2565">
        <v>2490</v>
      </c>
      <c r="B2565" t="s">
        <v>2481</v>
      </c>
      <c r="C2565" t="s">
        <v>2471</v>
      </c>
      <c r="D2565">
        <v>888</v>
      </c>
      <c r="E2565">
        <v>422</v>
      </c>
      <c r="F2565">
        <f t="shared" si="40"/>
        <v>13</v>
      </c>
      <c r="G2565" t="str">
        <f>STANDINGS_R[[#This Row],[League]]&amp;STANDINGS_R[[#This Row],[Team]]</f>
        <v>$150 Draft Champions Mar 08 1:00 pm Lg.3861Kylo Ren</v>
      </c>
    </row>
    <row r="2566" spans="1:7" x14ac:dyDescent="0.25">
      <c r="A2566">
        <v>2670</v>
      </c>
      <c r="B2566" t="s">
        <v>2472</v>
      </c>
      <c r="C2566" t="s">
        <v>2471</v>
      </c>
      <c r="D2566">
        <v>858</v>
      </c>
      <c r="E2566">
        <v>243</v>
      </c>
      <c r="F2566">
        <f t="shared" si="40"/>
        <v>14</v>
      </c>
      <c r="G2566" t="str">
        <f>STANDINGS_R[[#This Row],[League]]&amp;STANDINGS_R[[#This Row],[Team]]</f>
        <v>$150 Draft Champions Mar 08 1:00 pm Lg.3861Team dougherty</v>
      </c>
    </row>
    <row r="2567" spans="1:7" x14ac:dyDescent="0.25">
      <c r="A2567">
        <v>2811</v>
      </c>
      <c r="B2567" t="s">
        <v>319</v>
      </c>
      <c r="C2567" t="s">
        <v>2471</v>
      </c>
      <c r="D2567">
        <v>818</v>
      </c>
      <c r="E2567">
        <v>100.5</v>
      </c>
      <c r="F2567">
        <f t="shared" si="40"/>
        <v>15</v>
      </c>
      <c r="G2567" t="str">
        <f>STANDINGS_R[[#This Row],[League]]&amp;STANDINGS_R[[#This Row],[Team]]</f>
        <v>$150 Draft Champions Mar 08 1:00 pm Lg.3861Coast2Coast</v>
      </c>
    </row>
    <row r="2568" spans="1:7" x14ac:dyDescent="0.25">
      <c r="A2568">
        <v>143</v>
      </c>
      <c r="B2568" t="s">
        <v>2490</v>
      </c>
      <c r="C2568" t="s">
        <v>2484</v>
      </c>
      <c r="D2568">
        <v>1104</v>
      </c>
      <c r="E2568">
        <v>2768</v>
      </c>
      <c r="F2568">
        <f t="shared" si="40"/>
        <v>1</v>
      </c>
      <c r="G2568" t="str">
        <f>STANDINGS_R[[#This Row],[League]]&amp;STANDINGS_R[[#This Row],[Team]]</f>
        <v>$150 Draft Champions Mar 09 1:00 pm Lg.3862Thing 9</v>
      </c>
    </row>
    <row r="2569" spans="1:7" x14ac:dyDescent="0.25">
      <c r="A2569">
        <v>323</v>
      </c>
      <c r="B2569" t="s">
        <v>2491</v>
      </c>
      <c r="C2569" t="s">
        <v>2484</v>
      </c>
      <c r="D2569">
        <v>1075</v>
      </c>
      <c r="E2569">
        <v>2589.5</v>
      </c>
      <c r="F2569">
        <f t="shared" si="40"/>
        <v>2</v>
      </c>
      <c r="G2569" t="str">
        <f>STANDINGS_R[[#This Row],[League]]&amp;STANDINGS_R[[#This Row],[Team]]</f>
        <v>$150 Draft Champions Mar 09 1:00 pm Lg.3862The Ghost of Wade Boggs</v>
      </c>
    </row>
    <row r="2570" spans="1:7" x14ac:dyDescent="0.25">
      <c r="A2570">
        <v>424</v>
      </c>
      <c r="B2570" t="s">
        <v>2489</v>
      </c>
      <c r="C2570" t="s">
        <v>2484</v>
      </c>
      <c r="D2570">
        <v>1064</v>
      </c>
      <c r="E2570">
        <v>2489.5</v>
      </c>
      <c r="F2570">
        <f t="shared" si="40"/>
        <v>3</v>
      </c>
      <c r="G2570" t="str">
        <f>STANDINGS_R[[#This Row],[League]]&amp;STANDINGS_R[[#This Row],[Team]]</f>
        <v>$150 Draft Champions Mar 09 1:00 pm Lg.3862Splitooners</v>
      </c>
    </row>
    <row r="2571" spans="1:7" x14ac:dyDescent="0.25">
      <c r="A2571">
        <v>457</v>
      </c>
      <c r="B2571" t="s">
        <v>2492</v>
      </c>
      <c r="C2571" t="s">
        <v>2484</v>
      </c>
      <c r="D2571">
        <v>1059</v>
      </c>
      <c r="E2571">
        <v>2454.5</v>
      </c>
      <c r="F2571">
        <f t="shared" si="40"/>
        <v>4</v>
      </c>
      <c r="G2571" t="str">
        <f>STANDINGS_R[[#This Row],[League]]&amp;STANDINGS_R[[#This Row],[Team]]</f>
        <v>$150 Draft Champions Mar 09 1:00 pm Lg.3862Smidgeon of Pigeon</v>
      </c>
    </row>
    <row r="2572" spans="1:7" x14ac:dyDescent="0.25">
      <c r="A2572">
        <v>461</v>
      </c>
      <c r="B2572" t="s">
        <v>2488</v>
      </c>
      <c r="C2572" t="s">
        <v>2484</v>
      </c>
      <c r="D2572">
        <v>1059</v>
      </c>
      <c r="E2572">
        <v>2454.5</v>
      </c>
      <c r="F2572">
        <f t="shared" si="40"/>
        <v>5</v>
      </c>
      <c r="G2572" t="str">
        <f>STANDINGS_R[[#This Row],[League]]&amp;STANDINGS_R[[#This Row],[Team]]</f>
        <v>$150 Draft Champions Mar 09 1:00 pm Lg.3862Team Mac</v>
      </c>
    </row>
    <row r="2573" spans="1:7" x14ac:dyDescent="0.25">
      <c r="A2573">
        <v>1082</v>
      </c>
      <c r="B2573" t="s">
        <v>2495</v>
      </c>
      <c r="C2573" t="s">
        <v>2484</v>
      </c>
      <c r="D2573">
        <v>1010</v>
      </c>
      <c r="E2573">
        <v>1827.5</v>
      </c>
      <c r="F2573">
        <f t="shared" si="40"/>
        <v>6</v>
      </c>
      <c r="G2573" t="str">
        <f>STANDINGS_R[[#This Row],[League]]&amp;STANDINGS_R[[#This Row],[Team]]</f>
        <v>$150 Draft Champions Mar 09 1:00 pm Lg.3862K's Team</v>
      </c>
    </row>
    <row r="2574" spans="1:7" x14ac:dyDescent="0.25">
      <c r="A2574">
        <v>1368</v>
      </c>
      <c r="B2574" t="s">
        <v>2494</v>
      </c>
      <c r="C2574" t="s">
        <v>2484</v>
      </c>
      <c r="D2574">
        <v>990</v>
      </c>
      <c r="E2574">
        <v>1548.5</v>
      </c>
      <c r="F2574">
        <f t="shared" si="40"/>
        <v>7</v>
      </c>
      <c r="G2574" t="str">
        <f>STANDINGS_R[[#This Row],[League]]&amp;STANDINGS_R[[#This Row],[Team]]</f>
        <v>$150 Draft Champions Mar 09 1:00 pm Lg.3862You're Killing Me Smalls</v>
      </c>
    </row>
    <row r="2575" spans="1:7" x14ac:dyDescent="0.25">
      <c r="A2575">
        <v>1440</v>
      </c>
      <c r="B2575" t="s">
        <v>2483</v>
      </c>
      <c r="C2575" t="s">
        <v>2484</v>
      </c>
      <c r="D2575">
        <v>984</v>
      </c>
      <c r="E2575">
        <v>1463</v>
      </c>
      <c r="F2575">
        <f t="shared" si="40"/>
        <v>8</v>
      </c>
      <c r="G2575" t="str">
        <f>STANDINGS_R[[#This Row],[League]]&amp;STANDINGS_R[[#This Row],[Team]]</f>
        <v>$150 Draft Champions Mar 09 1:00 pm Lg.3862Baby Darren and the Afterbirth</v>
      </c>
    </row>
    <row r="2576" spans="1:7" x14ac:dyDescent="0.25">
      <c r="A2576">
        <v>1644</v>
      </c>
      <c r="B2576" t="s">
        <v>375</v>
      </c>
      <c r="C2576" t="s">
        <v>2484</v>
      </c>
      <c r="D2576">
        <v>970</v>
      </c>
      <c r="E2576">
        <v>1265.5</v>
      </c>
      <c r="F2576">
        <f t="shared" si="40"/>
        <v>9</v>
      </c>
      <c r="G2576" t="str">
        <f>STANDINGS_R[[#This Row],[League]]&amp;STANDINGS_R[[#This Row],[Team]]</f>
        <v>$150 Draft Champions Mar 09 1:00 pm Lg.3862Jobu's Rum</v>
      </c>
    </row>
    <row r="2577" spans="1:7" x14ac:dyDescent="0.25">
      <c r="A2577">
        <v>1737</v>
      </c>
      <c r="B2577" t="s">
        <v>2487</v>
      </c>
      <c r="C2577" t="s">
        <v>2484</v>
      </c>
      <c r="D2577">
        <v>962</v>
      </c>
      <c r="E2577">
        <v>1177.5</v>
      </c>
      <c r="F2577">
        <f t="shared" si="40"/>
        <v>10</v>
      </c>
      <c r="G2577" t="str">
        <f>STANDINGS_R[[#This Row],[League]]&amp;STANDINGS_R[[#This Row],[Team]]</f>
        <v>$150 Draft Champions Mar 09 1:00 pm Lg.3862The Snotters</v>
      </c>
    </row>
    <row r="2578" spans="1:7" x14ac:dyDescent="0.25">
      <c r="A2578">
        <v>1773</v>
      </c>
      <c r="B2578" t="s">
        <v>2493</v>
      </c>
      <c r="C2578" t="s">
        <v>2484</v>
      </c>
      <c r="D2578">
        <v>960</v>
      </c>
      <c r="E2578">
        <v>1147.5</v>
      </c>
      <c r="F2578">
        <f t="shared" si="40"/>
        <v>11</v>
      </c>
      <c r="G2578" t="str">
        <f>STANDINGS_R[[#This Row],[League]]&amp;STANDINGS_R[[#This Row],[Team]]</f>
        <v>$150 Draft Champions Mar 09 1:00 pm Lg.3862Warriors</v>
      </c>
    </row>
    <row r="2579" spans="1:7" x14ac:dyDescent="0.25">
      <c r="A2579">
        <v>2076</v>
      </c>
      <c r="B2579" t="s">
        <v>2485</v>
      </c>
      <c r="C2579" t="s">
        <v>2484</v>
      </c>
      <c r="D2579">
        <v>935</v>
      </c>
      <c r="E2579">
        <v>838</v>
      </c>
      <c r="F2579">
        <f t="shared" si="40"/>
        <v>12</v>
      </c>
      <c r="G2579" t="str">
        <f>STANDINGS_R[[#This Row],[League]]&amp;STANDINGS_R[[#This Row],[Team]]</f>
        <v>$150 Draft Champions Mar 09 1:00 pm Lg.3862Zak Attack</v>
      </c>
    </row>
    <row r="2580" spans="1:7" x14ac:dyDescent="0.25">
      <c r="A2580">
        <v>2453</v>
      </c>
      <c r="B2580" t="s">
        <v>2486</v>
      </c>
      <c r="C2580" t="s">
        <v>2484</v>
      </c>
      <c r="D2580">
        <v>893</v>
      </c>
      <c r="E2580">
        <v>458.5</v>
      </c>
      <c r="F2580">
        <f t="shared" si="40"/>
        <v>13</v>
      </c>
      <c r="G2580" t="str">
        <f>STANDINGS_R[[#This Row],[League]]&amp;STANDINGS_R[[#This Row],[Team]]</f>
        <v>$150 Draft Champions Mar 09 1:00 pm Lg.3862HIT &amp; RUN</v>
      </c>
    </row>
    <row r="2581" spans="1:7" x14ac:dyDescent="0.25">
      <c r="A2581">
        <v>2579</v>
      </c>
      <c r="B2581" t="s">
        <v>2497</v>
      </c>
      <c r="C2581" t="s">
        <v>2484</v>
      </c>
      <c r="D2581">
        <v>875</v>
      </c>
      <c r="E2581">
        <v>331</v>
      </c>
      <c r="F2581">
        <f t="shared" si="40"/>
        <v>14</v>
      </c>
      <c r="G2581" t="str">
        <f>STANDINGS_R[[#This Row],[League]]&amp;STANDINGS_R[[#This Row],[Team]]</f>
        <v>$150 Draft Champions Mar 09 1:00 pm Lg.3862Kash Money</v>
      </c>
    </row>
    <row r="2582" spans="1:7" x14ac:dyDescent="0.25">
      <c r="A2582">
        <v>2690</v>
      </c>
      <c r="B2582" t="s">
        <v>2496</v>
      </c>
      <c r="C2582" t="s">
        <v>2484</v>
      </c>
      <c r="D2582">
        <v>854</v>
      </c>
      <c r="E2582">
        <v>219.5</v>
      </c>
      <c r="F2582">
        <f t="shared" si="40"/>
        <v>15</v>
      </c>
      <c r="G2582" t="str">
        <f>STANDINGS_R[[#This Row],[League]]&amp;STANDINGS_R[[#This Row],[Team]]</f>
        <v>$150 Draft Champions Mar 09 1:00 pm Lg.38621stDraftChamp</v>
      </c>
    </row>
    <row r="2583" spans="1:7" x14ac:dyDescent="0.25">
      <c r="A2583">
        <v>71</v>
      </c>
      <c r="B2583" t="s">
        <v>1789</v>
      </c>
      <c r="C2583" t="s">
        <v>2499</v>
      </c>
      <c r="D2583">
        <v>1122</v>
      </c>
      <c r="E2583">
        <v>2840.5</v>
      </c>
      <c r="F2583">
        <f t="shared" si="40"/>
        <v>1</v>
      </c>
      <c r="G2583" t="str">
        <f>STANDINGS_R[[#This Row],[League]]&amp;STANDINGS_R[[#This Row],[Team]]</f>
        <v>$150 Draft Champions Mar 10 1:00 pm Lg.3867Team Ghio</v>
      </c>
    </row>
    <row r="2584" spans="1:7" x14ac:dyDescent="0.25">
      <c r="A2584">
        <v>588</v>
      </c>
      <c r="B2584" t="s">
        <v>2501</v>
      </c>
      <c r="C2584" t="s">
        <v>2499</v>
      </c>
      <c r="D2584">
        <v>1047</v>
      </c>
      <c r="E2584">
        <v>2323</v>
      </c>
      <c r="F2584">
        <f t="shared" si="40"/>
        <v>2</v>
      </c>
      <c r="G2584" t="str">
        <f>STANDINGS_R[[#This Row],[League]]&amp;STANDINGS_R[[#This Row],[Team]]</f>
        <v>$150 Draft Champions Mar 10 1:00 pm Lg.3867Hattori Hanzo</v>
      </c>
    </row>
    <row r="2585" spans="1:7" x14ac:dyDescent="0.25">
      <c r="A2585">
        <v>607</v>
      </c>
      <c r="B2585" t="s">
        <v>2498</v>
      </c>
      <c r="C2585" t="s">
        <v>2499</v>
      </c>
      <c r="D2585">
        <v>1045</v>
      </c>
      <c r="E2585">
        <v>2299.5</v>
      </c>
      <c r="F2585">
        <f t="shared" si="40"/>
        <v>3</v>
      </c>
      <c r="G2585" t="str">
        <f>STANDINGS_R[[#This Row],[League]]&amp;STANDINGS_R[[#This Row],[Team]]</f>
        <v>$150 Draft Champions Mar 10 1:00 pm Lg.3867DetectiveKimball</v>
      </c>
    </row>
    <row r="2586" spans="1:7" x14ac:dyDescent="0.25">
      <c r="A2586">
        <v>827</v>
      </c>
      <c r="B2586" t="s">
        <v>2503</v>
      </c>
      <c r="C2586" t="s">
        <v>2499</v>
      </c>
      <c r="D2586">
        <v>1027</v>
      </c>
      <c r="E2586">
        <v>2077</v>
      </c>
      <c r="F2586">
        <f t="shared" si="40"/>
        <v>4</v>
      </c>
      <c r="G2586" t="str">
        <f>STANDINGS_R[[#This Row],[League]]&amp;STANDINGS_R[[#This Row],[Team]]</f>
        <v>$150 Draft Champions Mar 10 1:00 pm Lg.3867Bale Bonds</v>
      </c>
    </row>
    <row r="2587" spans="1:7" x14ac:dyDescent="0.25">
      <c r="A2587">
        <v>864</v>
      </c>
      <c r="B2587" t="s">
        <v>34</v>
      </c>
      <c r="C2587" t="s">
        <v>2499</v>
      </c>
      <c r="D2587">
        <v>1025</v>
      </c>
      <c r="E2587">
        <v>2045.5</v>
      </c>
      <c r="F2587">
        <f t="shared" si="40"/>
        <v>5</v>
      </c>
      <c r="G2587" t="str">
        <f>STANDINGS_R[[#This Row],[League]]&amp;STANDINGS_R[[#This Row],[Team]]</f>
        <v>$150 Draft Champions Mar 10 1:00 pm Lg.3867Lost Cause</v>
      </c>
    </row>
    <row r="2588" spans="1:7" x14ac:dyDescent="0.25">
      <c r="A2588">
        <v>1003</v>
      </c>
      <c r="B2588" t="s">
        <v>1654</v>
      </c>
      <c r="C2588" t="s">
        <v>2499</v>
      </c>
      <c r="D2588">
        <v>1015</v>
      </c>
      <c r="E2588">
        <v>1901.5</v>
      </c>
      <c r="F2588">
        <f t="shared" si="40"/>
        <v>6</v>
      </c>
      <c r="G2588" t="str">
        <f>STANDINGS_R[[#This Row],[League]]&amp;STANDINGS_R[[#This Row],[Team]]</f>
        <v>$150 Draft Champions Mar 10 1:00 pm Lg.3867Cimmanom Toast</v>
      </c>
    </row>
    <row r="2589" spans="1:7" x14ac:dyDescent="0.25">
      <c r="A2589">
        <v>1228</v>
      </c>
      <c r="B2589" t="s">
        <v>165</v>
      </c>
      <c r="C2589" t="s">
        <v>2499</v>
      </c>
      <c r="D2589">
        <v>999</v>
      </c>
      <c r="E2589">
        <v>1680</v>
      </c>
      <c r="F2589">
        <f t="shared" si="40"/>
        <v>7</v>
      </c>
      <c r="G2589" t="str">
        <f>STANDINGS_R[[#This Row],[League]]&amp;STANDINGS_R[[#This Row],[Team]]</f>
        <v>$150 Draft Champions Mar 10 1:00 pm Lg.3867Duck Snorts</v>
      </c>
    </row>
    <row r="2590" spans="1:7" x14ac:dyDescent="0.25">
      <c r="A2590">
        <v>1348</v>
      </c>
      <c r="B2590" t="s">
        <v>18</v>
      </c>
      <c r="C2590" t="s">
        <v>2499</v>
      </c>
      <c r="D2590">
        <v>991</v>
      </c>
      <c r="E2590">
        <v>1562</v>
      </c>
      <c r="F2590">
        <f t="shared" si="40"/>
        <v>8</v>
      </c>
      <c r="G2590" t="str">
        <f>STANDINGS_R[[#This Row],[League]]&amp;STANDINGS_R[[#This Row],[Team]]</f>
        <v>$150 Draft Champions Mar 10 1:00 pm Lg.3867Home Run Derbies</v>
      </c>
    </row>
    <row r="2591" spans="1:7" x14ac:dyDescent="0.25">
      <c r="A2591">
        <v>1370</v>
      </c>
      <c r="B2591" t="s">
        <v>2502</v>
      </c>
      <c r="C2591" t="s">
        <v>2499</v>
      </c>
      <c r="D2591">
        <v>989</v>
      </c>
      <c r="E2591">
        <v>1536</v>
      </c>
      <c r="F2591">
        <f t="shared" si="40"/>
        <v>9</v>
      </c>
      <c r="G2591" t="str">
        <f>STANDINGS_R[[#This Row],[League]]&amp;STANDINGS_R[[#This Row],[Team]]</f>
        <v>$150 Draft Champions Mar 10 1:00 pm Lg.3867B's Knees</v>
      </c>
    </row>
    <row r="2592" spans="1:7" x14ac:dyDescent="0.25">
      <c r="A2592">
        <v>1436</v>
      </c>
      <c r="B2592" t="s">
        <v>502</v>
      </c>
      <c r="C2592" t="s">
        <v>2499</v>
      </c>
      <c r="D2592">
        <v>985</v>
      </c>
      <c r="E2592">
        <v>1478.5</v>
      </c>
      <c r="F2592">
        <f t="shared" si="40"/>
        <v>10</v>
      </c>
      <c r="G2592" t="str">
        <f>STANDINGS_R[[#This Row],[League]]&amp;STANDINGS_R[[#This Row],[Team]]</f>
        <v>$150 Draft Champions Mar 10 1:00 pm Lg.3867WW Minerhawks</v>
      </c>
    </row>
    <row r="2593" spans="1:7" x14ac:dyDescent="0.25">
      <c r="A2593">
        <v>2111</v>
      </c>
      <c r="B2593" t="s">
        <v>2505</v>
      </c>
      <c r="C2593" t="s">
        <v>2499</v>
      </c>
      <c r="D2593">
        <v>931</v>
      </c>
      <c r="E2593">
        <v>798</v>
      </c>
      <c r="F2593">
        <f t="shared" si="40"/>
        <v>11</v>
      </c>
      <c r="G2593" t="str">
        <f>STANDINGS_R[[#This Row],[League]]&amp;STANDINGS_R[[#This Row],[Team]]</f>
        <v>$150 Draft Champions Mar 10 1:00 pm Lg.3867Harveys Wallbangers</v>
      </c>
    </row>
    <row r="2594" spans="1:7" x14ac:dyDescent="0.25">
      <c r="A2594">
        <v>2299</v>
      </c>
      <c r="B2594" t="s">
        <v>2298</v>
      </c>
      <c r="C2594" t="s">
        <v>2499</v>
      </c>
      <c r="D2594">
        <v>913</v>
      </c>
      <c r="E2594">
        <v>615.5</v>
      </c>
      <c r="F2594">
        <f t="shared" si="40"/>
        <v>12</v>
      </c>
      <c r="G2594" t="str">
        <f>STANDINGS_R[[#This Row],[League]]&amp;STANDINGS_R[[#This Row],[Team]]</f>
        <v>$150 Draft Champions Mar 10 1:00 pm Lg.3867Team Welsh</v>
      </c>
    </row>
    <row r="2595" spans="1:7" x14ac:dyDescent="0.25">
      <c r="A2595">
        <v>2872</v>
      </c>
      <c r="B2595" t="s">
        <v>2504</v>
      </c>
      <c r="C2595" t="s">
        <v>2499</v>
      </c>
      <c r="D2595">
        <v>779</v>
      </c>
      <c r="E2595">
        <v>40</v>
      </c>
      <c r="F2595">
        <f t="shared" si="40"/>
        <v>13</v>
      </c>
      <c r="G2595" t="str">
        <f>STANDINGS_R[[#This Row],[League]]&amp;STANDINGS_R[[#This Row],[Team]]</f>
        <v>$150 Draft Champions Mar 10 1:00 pm Lg.3867SuperBills</v>
      </c>
    </row>
    <row r="2596" spans="1:7" x14ac:dyDescent="0.25">
      <c r="A2596">
        <v>2878</v>
      </c>
      <c r="B2596" t="s">
        <v>2500</v>
      </c>
      <c r="C2596" t="s">
        <v>2499</v>
      </c>
      <c r="D2596">
        <v>773</v>
      </c>
      <c r="E2596">
        <v>34.5</v>
      </c>
      <c r="F2596">
        <f t="shared" si="40"/>
        <v>14</v>
      </c>
      <c r="G2596" t="str">
        <f>STANDINGS_R[[#This Row],[League]]&amp;STANDINGS_R[[#This Row],[Team]]</f>
        <v>$150 Draft Champions Mar 10 1:00 pm Lg.3867The Wojan</v>
      </c>
    </row>
    <row r="2597" spans="1:7" x14ac:dyDescent="0.25">
      <c r="A2597">
        <v>2900</v>
      </c>
      <c r="B2597" t="s">
        <v>248</v>
      </c>
      <c r="C2597" t="s">
        <v>2499</v>
      </c>
      <c r="D2597">
        <v>718</v>
      </c>
      <c r="E2597">
        <v>12</v>
      </c>
      <c r="F2597">
        <f t="shared" si="40"/>
        <v>15</v>
      </c>
      <c r="G2597" t="str">
        <f>STANDINGS_R[[#This Row],[League]]&amp;STANDINGS_R[[#This Row],[Team]]</f>
        <v>$150 Draft Champions Mar 10 1:00 pm Lg.3867Team Lane</v>
      </c>
    </row>
    <row r="2598" spans="1:7" x14ac:dyDescent="0.25">
      <c r="A2598">
        <v>36</v>
      </c>
      <c r="B2598" t="s">
        <v>2506</v>
      </c>
      <c r="C2598" t="s">
        <v>2507</v>
      </c>
      <c r="D2598">
        <v>1140</v>
      </c>
      <c r="E2598">
        <v>2875</v>
      </c>
      <c r="F2598">
        <f t="shared" si="40"/>
        <v>1</v>
      </c>
      <c r="G2598" t="str">
        <f>STANDINGS_R[[#This Row],[League]]&amp;STANDINGS_R[[#This Row],[Team]]</f>
        <v>$150 Draft Champions Mar 10 1:00 pm Lg.3871Team Geoffroy</v>
      </c>
    </row>
    <row r="2599" spans="1:7" x14ac:dyDescent="0.25">
      <c r="A2599">
        <v>64</v>
      </c>
      <c r="B2599" t="s">
        <v>245</v>
      </c>
      <c r="C2599" t="s">
        <v>2507</v>
      </c>
      <c r="D2599">
        <v>1127</v>
      </c>
      <c r="E2599">
        <v>2846.5</v>
      </c>
      <c r="F2599">
        <f t="shared" si="40"/>
        <v>2</v>
      </c>
      <c r="G2599" t="str">
        <f>STANDINGS_R[[#This Row],[League]]&amp;STANDINGS_R[[#This Row],[Team]]</f>
        <v>$150 Draft Champions Mar 10 1:00 pm Lg.3871Fresh Ripe Peaches</v>
      </c>
    </row>
    <row r="2600" spans="1:7" x14ac:dyDescent="0.25">
      <c r="A2600">
        <v>177</v>
      </c>
      <c r="B2600" t="s">
        <v>2508</v>
      </c>
      <c r="C2600" t="s">
        <v>2507</v>
      </c>
      <c r="D2600">
        <v>1098</v>
      </c>
      <c r="E2600">
        <v>2737.5</v>
      </c>
      <c r="F2600">
        <f t="shared" si="40"/>
        <v>3</v>
      </c>
      <c r="G2600" t="str">
        <f>STANDINGS_R[[#This Row],[League]]&amp;STANDINGS_R[[#This Row],[Team]]</f>
        <v>$150 Draft Champions Mar 10 1:00 pm Lg.3871smackers XI</v>
      </c>
    </row>
    <row r="2601" spans="1:7" x14ac:dyDescent="0.25">
      <c r="A2601">
        <v>330</v>
      </c>
      <c r="B2601" t="s">
        <v>2511</v>
      </c>
      <c r="C2601" t="s">
        <v>2507</v>
      </c>
      <c r="D2601">
        <v>1074</v>
      </c>
      <c r="E2601">
        <v>2580.5</v>
      </c>
      <c r="F2601">
        <f t="shared" si="40"/>
        <v>4</v>
      </c>
      <c r="G2601" t="str">
        <f>STANDINGS_R[[#This Row],[League]]&amp;STANDINGS_R[[#This Row],[Team]]</f>
        <v>$150 Draft Champions Mar 10 1:00 pm Lg.3871Lundiason</v>
      </c>
    </row>
    <row r="2602" spans="1:7" x14ac:dyDescent="0.25">
      <c r="A2602">
        <v>502</v>
      </c>
      <c r="B2602" t="s">
        <v>18</v>
      </c>
      <c r="C2602" t="s">
        <v>2507</v>
      </c>
      <c r="D2602">
        <v>1054</v>
      </c>
      <c r="E2602">
        <v>2405.5</v>
      </c>
      <c r="F2602">
        <f t="shared" si="40"/>
        <v>5</v>
      </c>
      <c r="G2602" t="str">
        <f>STANDINGS_R[[#This Row],[League]]&amp;STANDINGS_R[[#This Row],[Team]]</f>
        <v>$150 Draft Champions Mar 10 1:00 pm Lg.3871Home Run Derbies</v>
      </c>
    </row>
    <row r="2603" spans="1:7" x14ac:dyDescent="0.25">
      <c r="A2603">
        <v>776</v>
      </c>
      <c r="B2603" t="s">
        <v>2510</v>
      </c>
      <c r="C2603" t="s">
        <v>2507</v>
      </c>
      <c r="D2603">
        <v>1032</v>
      </c>
      <c r="E2603">
        <v>2136.5</v>
      </c>
      <c r="F2603">
        <f t="shared" si="40"/>
        <v>6</v>
      </c>
      <c r="G2603" t="str">
        <f>STANDINGS_R[[#This Row],[League]]&amp;STANDINGS_R[[#This Row],[Team]]</f>
        <v>$150 Draft Champions Mar 10 1:00 pm Lg.3871Lower Deckers DC4</v>
      </c>
    </row>
    <row r="2604" spans="1:7" x14ac:dyDescent="0.25">
      <c r="A2604">
        <v>1580</v>
      </c>
      <c r="B2604" t="s">
        <v>2515</v>
      </c>
      <c r="C2604" t="s">
        <v>2507</v>
      </c>
      <c r="D2604">
        <v>975</v>
      </c>
      <c r="E2604">
        <v>1327</v>
      </c>
      <c r="F2604">
        <f t="shared" si="40"/>
        <v>7</v>
      </c>
      <c r="G2604" t="str">
        <f>STANDINGS_R[[#This Row],[League]]&amp;STANDINGS_R[[#This Row],[Team]]</f>
        <v>$150 Draft Champions Mar 10 1:00 pm Lg.3871David Ortiz killed father time</v>
      </c>
    </row>
    <row r="2605" spans="1:7" x14ac:dyDescent="0.25">
      <c r="A2605">
        <v>1874</v>
      </c>
      <c r="B2605" t="s">
        <v>2514</v>
      </c>
      <c r="C2605" t="s">
        <v>2507</v>
      </c>
      <c r="D2605">
        <v>951</v>
      </c>
      <c r="E2605">
        <v>1035.5</v>
      </c>
      <c r="F2605">
        <f t="shared" si="40"/>
        <v>8</v>
      </c>
      <c r="G2605" t="str">
        <f>STANDINGS_R[[#This Row],[League]]&amp;STANDINGS_R[[#This Row],[Team]]</f>
        <v>$150 Draft Champions Mar 10 1:00 pm Lg.3871DisposableHeroes8</v>
      </c>
    </row>
    <row r="2606" spans="1:7" x14ac:dyDescent="0.25">
      <c r="A2606">
        <v>1937</v>
      </c>
      <c r="B2606" t="s">
        <v>128</v>
      </c>
      <c r="C2606" t="s">
        <v>2507</v>
      </c>
      <c r="D2606">
        <v>946</v>
      </c>
      <c r="E2606">
        <v>979</v>
      </c>
      <c r="F2606">
        <f t="shared" si="40"/>
        <v>9</v>
      </c>
      <c r="G2606" t="str">
        <f>STANDINGS_R[[#This Row],[League]]&amp;STANDINGS_R[[#This Row],[Team]]</f>
        <v>$150 Draft Champions Mar 10 1:00 pm Lg.3871Team Boelkens</v>
      </c>
    </row>
    <row r="2607" spans="1:7" x14ac:dyDescent="0.25">
      <c r="A2607">
        <v>2161</v>
      </c>
      <c r="B2607" t="s">
        <v>2513</v>
      </c>
      <c r="C2607" t="s">
        <v>2507</v>
      </c>
      <c r="D2607">
        <v>926</v>
      </c>
      <c r="E2607">
        <v>749.5</v>
      </c>
      <c r="F2607">
        <f t="shared" si="40"/>
        <v>10</v>
      </c>
      <c r="G2607" t="str">
        <f>STANDINGS_R[[#This Row],[League]]&amp;STANDINGS_R[[#This Row],[Team]]</f>
        <v>$150 Draft Champions Mar 10 1:00 pm Lg.3871Eaton Her Posey</v>
      </c>
    </row>
    <row r="2608" spans="1:7" x14ac:dyDescent="0.25">
      <c r="A2608">
        <v>2166</v>
      </c>
      <c r="B2608" t="s">
        <v>2516</v>
      </c>
      <c r="C2608" t="s">
        <v>2507</v>
      </c>
      <c r="D2608">
        <v>925</v>
      </c>
      <c r="E2608">
        <v>740</v>
      </c>
      <c r="F2608">
        <f t="shared" si="40"/>
        <v>11</v>
      </c>
      <c r="G2608" t="str">
        <f>STANDINGS_R[[#This Row],[League]]&amp;STANDINGS_R[[#This Row],[Team]]</f>
        <v>$150 Draft Champions Mar 10 1:00 pm Lg.38712Times</v>
      </c>
    </row>
    <row r="2609" spans="1:7" x14ac:dyDescent="0.25">
      <c r="A2609">
        <v>2541</v>
      </c>
      <c r="B2609" t="s">
        <v>189</v>
      </c>
      <c r="C2609" t="s">
        <v>2507</v>
      </c>
      <c r="D2609">
        <v>881</v>
      </c>
      <c r="E2609">
        <v>373.5</v>
      </c>
      <c r="F2609">
        <f t="shared" si="40"/>
        <v>12</v>
      </c>
      <c r="G2609" t="str">
        <f>STANDINGS_R[[#This Row],[League]]&amp;STANDINGS_R[[#This Row],[Team]]</f>
        <v>$150 Draft Champions Mar 10 1:00 pm Lg.3871Homer Hankies</v>
      </c>
    </row>
    <row r="2610" spans="1:7" x14ac:dyDescent="0.25">
      <c r="A2610">
        <v>2650</v>
      </c>
      <c r="B2610" t="s">
        <v>2509</v>
      </c>
      <c r="C2610" t="s">
        <v>2507</v>
      </c>
      <c r="D2610">
        <v>862</v>
      </c>
      <c r="E2610">
        <v>260.5</v>
      </c>
      <c r="F2610">
        <f t="shared" si="40"/>
        <v>13</v>
      </c>
      <c r="G2610" t="str">
        <f>STANDINGS_R[[#This Row],[League]]&amp;STANDINGS_R[[#This Row],[Team]]</f>
        <v>$150 Draft Champions Mar 10 1:00 pm Lg.38715TnMIRACLE</v>
      </c>
    </row>
    <row r="2611" spans="1:7" x14ac:dyDescent="0.25">
      <c r="A2611">
        <v>2671</v>
      </c>
      <c r="B2611" t="s">
        <v>2512</v>
      </c>
      <c r="C2611" t="s">
        <v>2507</v>
      </c>
      <c r="D2611">
        <v>858</v>
      </c>
      <c r="E2611">
        <v>243</v>
      </c>
      <c r="F2611">
        <f t="shared" si="40"/>
        <v>14</v>
      </c>
      <c r="G2611" t="str">
        <f>STANDINGS_R[[#This Row],[League]]&amp;STANDINGS_R[[#This Row],[Team]]</f>
        <v>$150 Draft Champions Mar 10 1:00 pm Lg.3871Wilson Phillips</v>
      </c>
    </row>
    <row r="2612" spans="1:7" x14ac:dyDescent="0.25">
      <c r="A2612">
        <v>2764</v>
      </c>
      <c r="B2612" t="s">
        <v>1763</v>
      </c>
      <c r="C2612" t="s">
        <v>2507</v>
      </c>
      <c r="D2612">
        <v>834</v>
      </c>
      <c r="E2612">
        <v>148.5</v>
      </c>
      <c r="F2612">
        <f t="shared" si="40"/>
        <v>15</v>
      </c>
      <c r="G2612" t="str">
        <f>STANDINGS_R[[#This Row],[League]]&amp;STANDINGS_R[[#This Row],[Team]]</f>
        <v>$150 Draft Champions Mar 10 1:00 pm Lg.3871Richie Tenenbaum</v>
      </c>
    </row>
    <row r="2613" spans="1:7" x14ac:dyDescent="0.25">
      <c r="A2613">
        <v>84</v>
      </c>
      <c r="B2613" t="s">
        <v>2519</v>
      </c>
      <c r="C2613" t="s">
        <v>2517</v>
      </c>
      <c r="D2613">
        <v>1117</v>
      </c>
      <c r="E2613">
        <v>2824</v>
      </c>
      <c r="F2613">
        <f t="shared" si="40"/>
        <v>1</v>
      </c>
      <c r="G2613" t="str">
        <f>STANDINGS_R[[#This Row],[League]]&amp;STANDINGS_R[[#This Row],[Team]]</f>
        <v>$150 Draft Champions Mar 10 1:00 pm Lg.3874Bozrah Behemoths</v>
      </c>
    </row>
    <row r="2614" spans="1:7" x14ac:dyDescent="0.25">
      <c r="A2614">
        <v>99</v>
      </c>
      <c r="B2614" t="s">
        <v>283</v>
      </c>
      <c r="C2614" t="s">
        <v>2517</v>
      </c>
      <c r="D2614">
        <v>1114</v>
      </c>
      <c r="E2614">
        <v>2813</v>
      </c>
      <c r="F2614">
        <f t="shared" si="40"/>
        <v>2</v>
      </c>
      <c r="G2614" t="str">
        <f>STANDINGS_R[[#This Row],[League]]&amp;STANDINGS_R[[#This Row],[Team]]</f>
        <v>$150 Draft Champions Mar 10 1:00 pm Lg.3874Team Bromelia</v>
      </c>
    </row>
    <row r="2615" spans="1:7" x14ac:dyDescent="0.25">
      <c r="A2615">
        <v>199</v>
      </c>
      <c r="B2615" t="s">
        <v>2521</v>
      </c>
      <c r="C2615" t="s">
        <v>2517</v>
      </c>
      <c r="D2615">
        <v>1094</v>
      </c>
      <c r="E2615">
        <v>2715.5</v>
      </c>
      <c r="F2615">
        <f t="shared" si="40"/>
        <v>3</v>
      </c>
      <c r="G2615" t="str">
        <f>STANDINGS_R[[#This Row],[League]]&amp;STANDINGS_R[[#This Row],[Team]]</f>
        <v>$150 Draft Champions Mar 10 1:00 pm Lg.3874War(P)igs III</v>
      </c>
    </row>
    <row r="2616" spans="1:7" x14ac:dyDescent="0.25">
      <c r="A2616">
        <v>471</v>
      </c>
      <c r="B2616" t="s">
        <v>1568</v>
      </c>
      <c r="C2616" t="s">
        <v>2517</v>
      </c>
      <c r="D2616">
        <v>1058</v>
      </c>
      <c r="E2616">
        <v>2443</v>
      </c>
      <c r="F2616">
        <f t="shared" si="40"/>
        <v>4</v>
      </c>
      <c r="G2616" t="str">
        <f>STANDINGS_R[[#This Row],[League]]&amp;STANDINGS_R[[#This Row],[Team]]</f>
        <v>$150 Draft Champions Mar 10 1:00 pm Lg.3874The Force Awakens</v>
      </c>
    </row>
    <row r="2617" spans="1:7" x14ac:dyDescent="0.25">
      <c r="A2617">
        <v>915</v>
      </c>
      <c r="B2617" t="s">
        <v>2522</v>
      </c>
      <c r="C2617" t="s">
        <v>2517</v>
      </c>
      <c r="D2617">
        <v>1021</v>
      </c>
      <c r="E2617">
        <v>1994.5</v>
      </c>
      <c r="F2617">
        <f t="shared" si="40"/>
        <v>5</v>
      </c>
      <c r="G2617" t="str">
        <f>STANDINGS_R[[#This Row],[League]]&amp;STANDINGS_R[[#This Row],[Team]]</f>
        <v>$150 Draft Champions Mar 10 1:00 pm Lg.3874Grand Salami</v>
      </c>
    </row>
    <row r="2618" spans="1:7" x14ac:dyDescent="0.25">
      <c r="A2618">
        <v>1034</v>
      </c>
      <c r="B2618" t="s">
        <v>2518</v>
      </c>
      <c r="C2618" t="s">
        <v>2517</v>
      </c>
      <c r="D2618">
        <v>1014</v>
      </c>
      <c r="E2618">
        <v>1884</v>
      </c>
      <c r="F2618">
        <f t="shared" si="40"/>
        <v>6</v>
      </c>
      <c r="G2618" t="str">
        <f>STANDINGS_R[[#This Row],[League]]&amp;STANDINGS_R[[#This Row],[Team]]</f>
        <v>$150 Draft Champions Mar 10 1:00 pm Lg.3874Team brown</v>
      </c>
    </row>
    <row r="2619" spans="1:7" x14ac:dyDescent="0.25">
      <c r="A2619">
        <v>1649</v>
      </c>
      <c r="B2619" t="s">
        <v>384</v>
      </c>
      <c r="C2619" t="s">
        <v>2517</v>
      </c>
      <c r="D2619">
        <v>970</v>
      </c>
      <c r="E2619">
        <v>1265.5</v>
      </c>
      <c r="F2619">
        <f t="shared" si="40"/>
        <v>7</v>
      </c>
      <c r="G2619" t="str">
        <f>STANDINGS_R[[#This Row],[League]]&amp;STANDINGS_R[[#This Row],[Team]]</f>
        <v>$150 Draft Champions Mar 10 1:00 pm Lg.3874Team Sanford</v>
      </c>
    </row>
    <row r="2620" spans="1:7" x14ac:dyDescent="0.25">
      <c r="A2620">
        <v>1896</v>
      </c>
      <c r="B2620" t="s">
        <v>522</v>
      </c>
      <c r="C2620" t="s">
        <v>2517</v>
      </c>
      <c r="D2620">
        <v>949</v>
      </c>
      <c r="E2620">
        <v>1016</v>
      </c>
      <c r="F2620">
        <f t="shared" si="40"/>
        <v>8</v>
      </c>
      <c r="G2620" t="str">
        <f>STANDINGS_R[[#This Row],[League]]&amp;STANDINGS_R[[#This Row],[Team]]</f>
        <v>$150 Draft Champions Mar 10 1:00 pm Lg.3874Lugnuts DC III</v>
      </c>
    </row>
    <row r="2621" spans="1:7" x14ac:dyDescent="0.25">
      <c r="A2621">
        <v>1898</v>
      </c>
      <c r="B2621" t="s">
        <v>2523</v>
      </c>
      <c r="C2621" t="s">
        <v>2517</v>
      </c>
      <c r="D2621">
        <v>949</v>
      </c>
      <c r="E2621">
        <v>1016</v>
      </c>
      <c r="F2621">
        <f t="shared" si="40"/>
        <v>9</v>
      </c>
      <c r="G2621" t="str">
        <f>STANDINGS_R[[#This Row],[League]]&amp;STANDINGS_R[[#This Row],[Team]]</f>
        <v>$150 Draft Champions Mar 10 1:00 pm Lg.3874NUISANCE</v>
      </c>
    </row>
    <row r="2622" spans="1:7" x14ac:dyDescent="0.25">
      <c r="A2622">
        <v>2159</v>
      </c>
      <c r="B2622" t="s">
        <v>2526</v>
      </c>
      <c r="C2622" t="s">
        <v>2517</v>
      </c>
      <c r="D2622">
        <v>927</v>
      </c>
      <c r="E2622">
        <v>758</v>
      </c>
      <c r="F2622">
        <f t="shared" si="40"/>
        <v>10</v>
      </c>
      <c r="G2622" t="str">
        <f>STANDINGS_R[[#This Row],[League]]&amp;STANDINGS_R[[#This Row],[Team]]</f>
        <v>$150 Draft Champions Mar 10 1:00 pm Lg.3874Windsor Wallabies</v>
      </c>
    </row>
    <row r="2623" spans="1:7" x14ac:dyDescent="0.25">
      <c r="A2623">
        <v>2331</v>
      </c>
      <c r="B2623" t="s">
        <v>18</v>
      </c>
      <c r="C2623" t="s">
        <v>2517</v>
      </c>
      <c r="D2623">
        <v>910</v>
      </c>
      <c r="E2623">
        <v>577.5</v>
      </c>
      <c r="F2623">
        <f t="shared" si="40"/>
        <v>11</v>
      </c>
      <c r="G2623" t="str">
        <f>STANDINGS_R[[#This Row],[League]]&amp;STANDINGS_R[[#This Row],[Team]]</f>
        <v>$150 Draft Champions Mar 10 1:00 pm Lg.3874Home Run Derbies</v>
      </c>
    </row>
    <row r="2624" spans="1:7" x14ac:dyDescent="0.25">
      <c r="A2624">
        <v>2527</v>
      </c>
      <c r="B2624" t="s">
        <v>889</v>
      </c>
      <c r="C2624" t="s">
        <v>2517</v>
      </c>
      <c r="D2624">
        <v>883</v>
      </c>
      <c r="E2624">
        <v>386</v>
      </c>
      <c r="F2624">
        <f t="shared" si="40"/>
        <v>12</v>
      </c>
      <c r="G2624" t="str">
        <f>STANDINGS_R[[#This Row],[League]]&amp;STANDINGS_R[[#This Row],[Team]]</f>
        <v>$150 Draft Champions Mar 10 1:00 pm Lg.3874Team Thompson</v>
      </c>
    </row>
    <row r="2625" spans="1:7" x14ac:dyDescent="0.25">
      <c r="A2625">
        <v>2569</v>
      </c>
      <c r="B2625" t="s">
        <v>2520</v>
      </c>
      <c r="C2625" t="s">
        <v>2517</v>
      </c>
      <c r="D2625">
        <v>877</v>
      </c>
      <c r="E2625">
        <v>343</v>
      </c>
      <c r="F2625">
        <f t="shared" si="40"/>
        <v>13</v>
      </c>
      <c r="G2625" t="str">
        <f>STANDINGS_R[[#This Row],[League]]&amp;STANDINGS_R[[#This Row],[Team]]</f>
        <v>$150 Draft Champions Mar 10 1:00 pm Lg.3874SpinningSeams12</v>
      </c>
    </row>
    <row r="2626" spans="1:7" x14ac:dyDescent="0.25">
      <c r="A2626">
        <v>2817</v>
      </c>
      <c r="B2626" t="s">
        <v>2524</v>
      </c>
      <c r="C2626" t="s">
        <v>2517</v>
      </c>
      <c r="D2626">
        <v>814</v>
      </c>
      <c r="E2626">
        <v>93.5</v>
      </c>
      <c r="F2626">
        <f t="shared" si="40"/>
        <v>14</v>
      </c>
      <c r="G2626" t="str">
        <f>STANDINGS_R[[#This Row],[League]]&amp;STANDINGS_R[[#This Row],[Team]]</f>
        <v>$150 Draft Champions Mar 10 1:00 pm Lg.3874Hammerin' Hawks</v>
      </c>
    </row>
    <row r="2627" spans="1:7" x14ac:dyDescent="0.25">
      <c r="A2627">
        <v>2818</v>
      </c>
      <c r="B2627" t="s">
        <v>2525</v>
      </c>
      <c r="C2627" t="s">
        <v>2517</v>
      </c>
      <c r="D2627">
        <v>814</v>
      </c>
      <c r="E2627">
        <v>93.5</v>
      </c>
      <c r="F2627">
        <f t="shared" ref="F2627:F2690" si="41">IF(C2627=C2626,F2626+1,1)</f>
        <v>15</v>
      </c>
      <c r="G2627" t="str">
        <f>STANDINGS_R[[#This Row],[League]]&amp;STANDINGS_R[[#This Row],[Team]]</f>
        <v>$150 Draft Champions Mar 10 1:00 pm Lg.3874Team Moon</v>
      </c>
    </row>
    <row r="2628" spans="1:7" x14ac:dyDescent="0.25">
      <c r="A2628">
        <v>85</v>
      </c>
      <c r="B2628" t="s">
        <v>213</v>
      </c>
      <c r="C2628" t="s">
        <v>2527</v>
      </c>
      <c r="D2628">
        <v>1117</v>
      </c>
      <c r="E2628">
        <v>2824</v>
      </c>
      <c r="F2628">
        <f t="shared" si="41"/>
        <v>1</v>
      </c>
      <c r="G2628" t="str">
        <f>STANDINGS_R[[#This Row],[League]]&amp;STANDINGS_R[[#This Row],[Team]]</f>
        <v>$150 Draft Champions Mar 11 1:00 pm Lg.3879Cardinal Crunch 4</v>
      </c>
    </row>
    <row r="2629" spans="1:7" x14ac:dyDescent="0.25">
      <c r="A2629">
        <v>254</v>
      </c>
      <c r="B2629" t="s">
        <v>2528</v>
      </c>
      <c r="C2629" t="s">
        <v>2527</v>
      </c>
      <c r="D2629">
        <v>1085</v>
      </c>
      <c r="E2629">
        <v>2656.5</v>
      </c>
      <c r="F2629">
        <f t="shared" si="41"/>
        <v>2</v>
      </c>
      <c r="G2629" t="str">
        <f>STANDINGS_R[[#This Row],[League]]&amp;STANDINGS_R[[#This Row],[Team]]</f>
        <v>$150 Draft Champions Mar 11 1:00 pm Lg.3879Team Turner 3</v>
      </c>
    </row>
    <row r="2630" spans="1:7" x14ac:dyDescent="0.25">
      <c r="A2630">
        <v>262</v>
      </c>
      <c r="B2630" t="s">
        <v>2529</v>
      </c>
      <c r="C2630" t="s">
        <v>2527</v>
      </c>
      <c r="D2630">
        <v>1084</v>
      </c>
      <c r="E2630">
        <v>2649</v>
      </c>
      <c r="F2630">
        <f t="shared" si="41"/>
        <v>3</v>
      </c>
      <c r="G2630" t="str">
        <f>STANDINGS_R[[#This Row],[League]]&amp;STANDINGS_R[[#This Row],[Team]]</f>
        <v>$150 Draft Champions Mar 11 1:00 pm Lg.3879Stripers</v>
      </c>
    </row>
    <row r="2631" spans="1:7" x14ac:dyDescent="0.25">
      <c r="A2631">
        <v>308</v>
      </c>
      <c r="B2631" t="s">
        <v>163</v>
      </c>
      <c r="C2631" t="s">
        <v>2527</v>
      </c>
      <c r="D2631">
        <v>1077</v>
      </c>
      <c r="E2631">
        <v>2605</v>
      </c>
      <c r="F2631">
        <f t="shared" si="41"/>
        <v>4</v>
      </c>
      <c r="G2631" t="str">
        <f>STANDINGS_R[[#This Row],[League]]&amp;STANDINGS_R[[#This Row],[Team]]</f>
        <v>$150 Draft Champions Mar 11 1:00 pm Lg.3879Team Jones</v>
      </c>
    </row>
    <row r="2632" spans="1:7" x14ac:dyDescent="0.25">
      <c r="A2632">
        <v>612</v>
      </c>
      <c r="B2632" t="s">
        <v>19</v>
      </c>
      <c r="C2632" t="s">
        <v>2527</v>
      </c>
      <c r="D2632">
        <v>1045</v>
      </c>
      <c r="E2632">
        <v>2299.5</v>
      </c>
      <c r="F2632">
        <f t="shared" si="41"/>
        <v>5</v>
      </c>
      <c r="G2632" t="str">
        <f>STANDINGS_R[[#This Row],[League]]&amp;STANDINGS_R[[#This Row],[Team]]</f>
        <v>$150 Draft Champions Mar 11 1:00 pm Lg.3879One Eyed Jack</v>
      </c>
    </row>
    <row r="2633" spans="1:7" x14ac:dyDescent="0.25">
      <c r="A2633">
        <v>1206</v>
      </c>
      <c r="B2633" t="s">
        <v>2536</v>
      </c>
      <c r="C2633" t="s">
        <v>2527</v>
      </c>
      <c r="D2633">
        <v>1001</v>
      </c>
      <c r="E2633">
        <v>1709.5</v>
      </c>
      <c r="F2633">
        <f t="shared" si="41"/>
        <v>6</v>
      </c>
      <c r="G2633" t="str">
        <f>STANDINGS_R[[#This Row],[League]]&amp;STANDINGS_R[[#This Row],[Team]]</f>
        <v>$150 Draft Champions Mar 11 1:00 pm Lg.3879Sultans of Swings</v>
      </c>
    </row>
    <row r="2634" spans="1:7" x14ac:dyDescent="0.25">
      <c r="A2634">
        <v>1362</v>
      </c>
      <c r="B2634" t="s">
        <v>2533</v>
      </c>
      <c r="C2634" t="s">
        <v>2527</v>
      </c>
      <c r="D2634">
        <v>990</v>
      </c>
      <c r="E2634">
        <v>1548.5</v>
      </c>
      <c r="F2634">
        <f t="shared" si="41"/>
        <v>7</v>
      </c>
      <c r="G2634" t="str">
        <f>STANDINGS_R[[#This Row],[League]]&amp;STANDINGS_R[[#This Row],[Team]]</f>
        <v>$150 Draft Champions Mar 11 1:00 pm Lg.3879SuperBadAssSweetDaddyJones</v>
      </c>
    </row>
    <row r="2635" spans="1:7" x14ac:dyDescent="0.25">
      <c r="A2635">
        <v>1633</v>
      </c>
      <c r="B2635" t="s">
        <v>2530</v>
      </c>
      <c r="C2635" t="s">
        <v>2527</v>
      </c>
      <c r="D2635">
        <v>971</v>
      </c>
      <c r="E2635">
        <v>1275</v>
      </c>
      <c r="F2635">
        <f t="shared" si="41"/>
        <v>8</v>
      </c>
      <c r="G2635" t="str">
        <f>STANDINGS_R[[#This Row],[League]]&amp;STANDINGS_R[[#This Row],[Team]]</f>
        <v>$150 Draft Champions Mar 11 1:00 pm Lg.3879Blue Moon Rising</v>
      </c>
    </row>
    <row r="2636" spans="1:7" x14ac:dyDescent="0.25">
      <c r="A2636">
        <v>1788</v>
      </c>
      <c r="B2636" t="s">
        <v>2531</v>
      </c>
      <c r="C2636" t="s">
        <v>2527</v>
      </c>
      <c r="D2636">
        <v>958</v>
      </c>
      <c r="E2636">
        <v>1120</v>
      </c>
      <c r="F2636">
        <f t="shared" si="41"/>
        <v>9</v>
      </c>
      <c r="G2636" t="str">
        <f>STANDINGS_R[[#This Row],[League]]&amp;STANDINGS_R[[#This Row],[Team]]</f>
        <v>$150 Draft Champions Mar 11 1:00 pm Lg.3879Bartolo Colonoscopy</v>
      </c>
    </row>
    <row r="2637" spans="1:7" x14ac:dyDescent="0.25">
      <c r="A2637">
        <v>2129</v>
      </c>
      <c r="B2637" t="s">
        <v>2532</v>
      </c>
      <c r="C2637" t="s">
        <v>2527</v>
      </c>
      <c r="D2637">
        <v>929</v>
      </c>
      <c r="E2637">
        <v>778.5</v>
      </c>
      <c r="F2637">
        <f t="shared" si="41"/>
        <v>10</v>
      </c>
      <c r="G2637" t="str">
        <f>STANDINGS_R[[#This Row],[League]]&amp;STANDINGS_R[[#This Row],[Team]]</f>
        <v>$150 Draft Champions Mar 11 1:00 pm Lg.3879Bad Robot</v>
      </c>
    </row>
    <row r="2638" spans="1:7" x14ac:dyDescent="0.25">
      <c r="A2638">
        <v>2280</v>
      </c>
      <c r="B2638" t="s">
        <v>2534</v>
      </c>
      <c r="C2638" t="s">
        <v>2527</v>
      </c>
      <c r="D2638">
        <v>915</v>
      </c>
      <c r="E2638">
        <v>634</v>
      </c>
      <c r="F2638">
        <f t="shared" si="41"/>
        <v>11</v>
      </c>
      <c r="G2638" t="str">
        <f>STANDINGS_R[[#This Row],[League]]&amp;STANDINGS_R[[#This Row],[Team]]</f>
        <v>$150 Draft Champions Mar 11 1:00 pm Lg.3879Triple Play!</v>
      </c>
    </row>
    <row r="2639" spans="1:7" x14ac:dyDescent="0.25">
      <c r="A2639">
        <v>2293</v>
      </c>
      <c r="B2639" t="s">
        <v>2535</v>
      </c>
      <c r="C2639" t="s">
        <v>2527</v>
      </c>
      <c r="D2639">
        <v>913</v>
      </c>
      <c r="E2639">
        <v>615.5</v>
      </c>
      <c r="F2639">
        <f t="shared" si="41"/>
        <v>12</v>
      </c>
      <c r="G2639" t="str">
        <f>STANDINGS_R[[#This Row],[League]]&amp;STANDINGS_R[[#This Row],[Team]]</f>
        <v>$150 Draft Champions Mar 11 1:00 pm Lg.3879GreenCanes</v>
      </c>
    </row>
    <row r="2640" spans="1:7" x14ac:dyDescent="0.25">
      <c r="A2640">
        <v>2432</v>
      </c>
      <c r="B2640" t="s">
        <v>2537</v>
      </c>
      <c r="C2640" t="s">
        <v>2527</v>
      </c>
      <c r="D2640">
        <v>897</v>
      </c>
      <c r="E2640">
        <v>479.5</v>
      </c>
      <c r="F2640">
        <f t="shared" si="41"/>
        <v>13</v>
      </c>
      <c r="G2640" t="str">
        <f>STANDINGS_R[[#This Row],[League]]&amp;STANDINGS_R[[#This Row],[Team]]</f>
        <v>$150 Draft Champions Mar 11 1:00 pm Lg.3879Magma</v>
      </c>
    </row>
    <row r="2641" spans="1:7" x14ac:dyDescent="0.25">
      <c r="A2641">
        <v>2702</v>
      </c>
      <c r="B2641" t="s">
        <v>344</v>
      </c>
      <c r="C2641" t="s">
        <v>2527</v>
      </c>
      <c r="D2641">
        <v>851</v>
      </c>
      <c r="E2641">
        <v>209.5</v>
      </c>
      <c r="F2641">
        <f t="shared" si="41"/>
        <v>14</v>
      </c>
      <c r="G2641" t="str">
        <f>STANDINGS_R[[#This Row],[League]]&amp;STANDINGS_R[[#This Row],[Team]]</f>
        <v>$150 Draft Champions Mar 11 1:00 pm Lg.3879Las Vegas Blvd VII</v>
      </c>
    </row>
    <row r="2642" spans="1:7" x14ac:dyDescent="0.25">
      <c r="A2642">
        <v>2727</v>
      </c>
      <c r="B2642" t="s">
        <v>1466</v>
      </c>
      <c r="C2642" t="s">
        <v>2527</v>
      </c>
      <c r="D2642">
        <v>846</v>
      </c>
      <c r="E2642">
        <v>186.5</v>
      </c>
      <c r="F2642">
        <f t="shared" si="41"/>
        <v>15</v>
      </c>
      <c r="G2642" t="str">
        <f>STANDINGS_R[[#This Row],[League]]&amp;STANDINGS_R[[#This Row],[Team]]</f>
        <v>$150 Draft Champions Mar 11 1:00 pm Lg.3879Team Robbins</v>
      </c>
    </row>
    <row r="2643" spans="1:7" x14ac:dyDescent="0.25">
      <c r="A2643">
        <v>187</v>
      </c>
      <c r="B2643" t="s">
        <v>44</v>
      </c>
      <c r="C2643" t="s">
        <v>2538</v>
      </c>
      <c r="D2643">
        <v>1096</v>
      </c>
      <c r="E2643">
        <v>2724</v>
      </c>
      <c r="F2643">
        <f t="shared" si="41"/>
        <v>1</v>
      </c>
      <c r="G2643" t="str">
        <f>STANDINGS_R[[#This Row],[League]]&amp;STANDINGS_R[[#This Row],[Team]]</f>
        <v>$150 Draft Champions Mar 11 1:00 pm Lg.3882Frieda's Boss</v>
      </c>
    </row>
    <row r="2644" spans="1:7" x14ac:dyDescent="0.25">
      <c r="A2644">
        <v>631</v>
      </c>
      <c r="B2644" t="s">
        <v>2545</v>
      </c>
      <c r="C2644" t="s">
        <v>2538</v>
      </c>
      <c r="D2644">
        <v>1042</v>
      </c>
      <c r="E2644">
        <v>2276.5</v>
      </c>
      <c r="F2644">
        <f t="shared" si="41"/>
        <v>2</v>
      </c>
      <c r="G2644" t="str">
        <f>STANDINGS_R[[#This Row],[League]]&amp;STANDINGS_R[[#This Row],[Team]]</f>
        <v>$150 Draft Champions Mar 11 1:00 pm Lg.3882Balk Lives Matter</v>
      </c>
    </row>
    <row r="2645" spans="1:7" x14ac:dyDescent="0.25">
      <c r="A2645">
        <v>638</v>
      </c>
      <c r="B2645" t="s">
        <v>2542</v>
      </c>
      <c r="C2645" t="s">
        <v>2538</v>
      </c>
      <c r="D2645">
        <v>1042</v>
      </c>
      <c r="E2645">
        <v>2276.5</v>
      </c>
      <c r="F2645">
        <f t="shared" si="41"/>
        <v>3</v>
      </c>
      <c r="G2645" t="str">
        <f>STANDINGS_R[[#This Row],[League]]&amp;STANDINGS_R[[#This Row],[Team]]</f>
        <v>$150 Draft Champions Mar 11 1:00 pm Lg.3882Wicked Spoon</v>
      </c>
    </row>
    <row r="2646" spans="1:7" x14ac:dyDescent="0.25">
      <c r="A2646">
        <v>809</v>
      </c>
      <c r="B2646" t="s">
        <v>2202</v>
      </c>
      <c r="C2646" t="s">
        <v>2538</v>
      </c>
      <c r="D2646">
        <v>1029</v>
      </c>
      <c r="E2646">
        <v>2105.5</v>
      </c>
      <c r="F2646">
        <f t="shared" si="41"/>
        <v>4</v>
      </c>
      <c r="G2646" t="str">
        <f>STANDINGS_R[[#This Row],[League]]&amp;STANDINGS_R[[#This Row],[Team]]</f>
        <v>$150 Draft Champions Mar 11 1:00 pm Lg.3882Team Jaggi</v>
      </c>
    </row>
    <row r="2647" spans="1:7" x14ac:dyDescent="0.25">
      <c r="A2647">
        <v>994</v>
      </c>
      <c r="B2647" t="s">
        <v>2543</v>
      </c>
      <c r="C2647" t="s">
        <v>2538</v>
      </c>
      <c r="D2647">
        <v>1016</v>
      </c>
      <c r="E2647">
        <v>1915.5</v>
      </c>
      <c r="F2647">
        <f t="shared" si="41"/>
        <v>5</v>
      </c>
      <c r="G2647" t="str">
        <f>STANDINGS_R[[#This Row],[League]]&amp;STANDINGS_R[[#This Row],[Team]]</f>
        <v>$150 Draft Champions Mar 11 1:00 pm Lg.3882Fido's Plate</v>
      </c>
    </row>
    <row r="2648" spans="1:7" x14ac:dyDescent="0.25">
      <c r="A2648">
        <v>1025</v>
      </c>
      <c r="B2648" t="s">
        <v>2539</v>
      </c>
      <c r="C2648" t="s">
        <v>2538</v>
      </c>
      <c r="D2648">
        <v>1014</v>
      </c>
      <c r="E2648">
        <v>1884</v>
      </c>
      <c r="F2648">
        <f t="shared" si="41"/>
        <v>6</v>
      </c>
      <c r="G2648" t="str">
        <f>STANDINGS_R[[#This Row],[League]]&amp;STANDINGS_R[[#This Row],[Team]]</f>
        <v>$150 Draft Champions Mar 11 1:00 pm Lg.3882Mooksters</v>
      </c>
    </row>
    <row r="2649" spans="1:7" x14ac:dyDescent="0.25">
      <c r="A2649">
        <v>1120</v>
      </c>
      <c r="B2649" t="s">
        <v>423</v>
      </c>
      <c r="C2649" t="s">
        <v>2538</v>
      </c>
      <c r="D2649">
        <v>1007</v>
      </c>
      <c r="E2649">
        <v>1792.5</v>
      </c>
      <c r="F2649">
        <f t="shared" si="41"/>
        <v>7</v>
      </c>
      <c r="G2649" t="str">
        <f>STANDINGS_R[[#This Row],[League]]&amp;STANDINGS_R[[#This Row],[Team]]</f>
        <v>$150 Draft Champions Mar 11 1:00 pm Lg.3882Team O`Connor</v>
      </c>
    </row>
    <row r="2650" spans="1:7" x14ac:dyDescent="0.25">
      <c r="A2650">
        <v>1264</v>
      </c>
      <c r="B2650" t="s">
        <v>19</v>
      </c>
      <c r="C2650" t="s">
        <v>2538</v>
      </c>
      <c r="D2650">
        <v>996</v>
      </c>
      <c r="E2650">
        <v>1642</v>
      </c>
      <c r="F2650">
        <f t="shared" si="41"/>
        <v>8</v>
      </c>
      <c r="G2650" t="str">
        <f>STANDINGS_R[[#This Row],[League]]&amp;STANDINGS_R[[#This Row],[Team]]</f>
        <v>$150 Draft Champions Mar 11 1:00 pm Lg.3882One Eyed Jack</v>
      </c>
    </row>
    <row r="2651" spans="1:7" x14ac:dyDescent="0.25">
      <c r="A2651">
        <v>1349</v>
      </c>
      <c r="B2651" t="s">
        <v>2540</v>
      </c>
      <c r="C2651" t="s">
        <v>2538</v>
      </c>
      <c r="D2651">
        <v>991</v>
      </c>
      <c r="E2651">
        <v>1562</v>
      </c>
      <c r="F2651">
        <f t="shared" si="41"/>
        <v>9</v>
      </c>
      <c r="G2651" t="str">
        <f>STANDINGS_R[[#This Row],[League]]&amp;STANDINGS_R[[#This Row],[Team]]</f>
        <v>$150 Draft Champions Mar 11 1:00 pm Lg.3882New Hamp Lotharios</v>
      </c>
    </row>
    <row r="2652" spans="1:7" x14ac:dyDescent="0.25">
      <c r="A2652">
        <v>1411</v>
      </c>
      <c r="B2652" t="s">
        <v>32</v>
      </c>
      <c r="C2652" t="s">
        <v>2538</v>
      </c>
      <c r="D2652">
        <v>987</v>
      </c>
      <c r="E2652">
        <v>1505.5</v>
      </c>
      <c r="F2652">
        <f t="shared" si="41"/>
        <v>10</v>
      </c>
      <c r="G2652" t="str">
        <f>STANDINGS_R[[#This Row],[League]]&amp;STANDINGS_R[[#This Row],[Team]]</f>
        <v>$150 Draft Champions Mar 11 1:00 pm Lg.3882Team enfield</v>
      </c>
    </row>
    <row r="2653" spans="1:7" x14ac:dyDescent="0.25">
      <c r="A2653">
        <v>1662</v>
      </c>
      <c r="B2653" t="s">
        <v>2544</v>
      </c>
      <c r="C2653" t="s">
        <v>2538</v>
      </c>
      <c r="D2653">
        <v>968</v>
      </c>
      <c r="E2653">
        <v>1242</v>
      </c>
      <c r="F2653">
        <f t="shared" si="41"/>
        <v>11</v>
      </c>
      <c r="G2653" t="str">
        <f>STANDINGS_R[[#This Row],[League]]&amp;STANDINGS_R[[#This Row],[Team]]</f>
        <v>$150 Draft Champions Mar 11 1:00 pm Lg.38822016 WarmBeer ColdFood 3rd</v>
      </c>
    </row>
    <row r="2654" spans="1:7" x14ac:dyDescent="0.25">
      <c r="A2654">
        <v>1792</v>
      </c>
      <c r="B2654" t="s">
        <v>498</v>
      </c>
      <c r="C2654" t="s">
        <v>2538</v>
      </c>
      <c r="D2654">
        <v>958</v>
      </c>
      <c r="E2654">
        <v>1120</v>
      </c>
      <c r="F2654">
        <f t="shared" si="41"/>
        <v>12</v>
      </c>
      <c r="G2654" t="str">
        <f>STANDINGS_R[[#This Row],[League]]&amp;STANDINGS_R[[#This Row],[Team]]</f>
        <v>$150 Draft Champions Mar 11 1:00 pm Lg.3882Gashouse Gorillas</v>
      </c>
    </row>
    <row r="2655" spans="1:7" x14ac:dyDescent="0.25">
      <c r="A2655">
        <v>2229</v>
      </c>
      <c r="B2655" t="s">
        <v>2337</v>
      </c>
      <c r="C2655" t="s">
        <v>2538</v>
      </c>
      <c r="D2655">
        <v>920</v>
      </c>
      <c r="E2655">
        <v>685</v>
      </c>
      <c r="F2655">
        <f t="shared" si="41"/>
        <v>13</v>
      </c>
      <c r="G2655" t="str">
        <f>STANDINGS_R[[#This Row],[League]]&amp;STANDINGS_R[[#This Row],[Team]]</f>
        <v>$150 Draft Champions Mar 11 1:00 pm Lg.3882Team Burnidge</v>
      </c>
    </row>
    <row r="2656" spans="1:7" x14ac:dyDescent="0.25">
      <c r="A2656">
        <v>2287</v>
      </c>
      <c r="B2656" t="s">
        <v>2541</v>
      </c>
      <c r="C2656" t="s">
        <v>2538</v>
      </c>
      <c r="D2656">
        <v>914</v>
      </c>
      <c r="E2656">
        <v>626</v>
      </c>
      <c r="F2656">
        <f t="shared" si="41"/>
        <v>14</v>
      </c>
      <c r="G2656" t="str">
        <f>STANDINGS_R[[#This Row],[League]]&amp;STANDINGS_R[[#This Row],[Team]]</f>
        <v>$150 Draft Champions Mar 11 1:00 pm Lg.3882SchtinyT's</v>
      </c>
    </row>
    <row r="2657" spans="1:7" x14ac:dyDescent="0.25">
      <c r="A2657">
        <v>2774</v>
      </c>
      <c r="B2657" t="s">
        <v>889</v>
      </c>
      <c r="C2657" t="s">
        <v>2538</v>
      </c>
      <c r="D2657">
        <v>832</v>
      </c>
      <c r="E2657">
        <v>139.5</v>
      </c>
      <c r="F2657">
        <f t="shared" si="41"/>
        <v>15</v>
      </c>
      <c r="G2657" t="str">
        <f>STANDINGS_R[[#This Row],[League]]&amp;STANDINGS_R[[#This Row],[Team]]</f>
        <v>$150 Draft Champions Mar 11 1:00 pm Lg.3882Team Thompson</v>
      </c>
    </row>
    <row r="2658" spans="1:7" x14ac:dyDescent="0.25">
      <c r="A2658">
        <v>68</v>
      </c>
      <c r="B2658" t="s">
        <v>501</v>
      </c>
      <c r="C2658" t="s">
        <v>2546</v>
      </c>
      <c r="D2658">
        <v>1124</v>
      </c>
      <c r="E2658">
        <v>2843.5</v>
      </c>
      <c r="F2658">
        <f t="shared" si="41"/>
        <v>1</v>
      </c>
      <c r="G2658" t="str">
        <f>STANDINGS_R[[#This Row],[League]]&amp;STANDINGS_R[[#This Row],[Team]]</f>
        <v>$150 Draft Champions Mar 11 1:00 pm Lg.3884PTBNLs</v>
      </c>
    </row>
    <row r="2659" spans="1:7" x14ac:dyDescent="0.25">
      <c r="A2659">
        <v>541</v>
      </c>
      <c r="B2659" t="s">
        <v>2553</v>
      </c>
      <c r="C2659" t="s">
        <v>2546</v>
      </c>
      <c r="D2659">
        <v>1052</v>
      </c>
      <c r="E2659">
        <v>2377</v>
      </c>
      <c r="F2659">
        <f t="shared" si="41"/>
        <v>2</v>
      </c>
      <c r="G2659" t="str">
        <f>STANDINGS_R[[#This Row],[League]]&amp;STANDINGS_R[[#This Row],[Team]]</f>
        <v>$150 Draft Champions Mar 11 1:00 pm Lg.3884Team Paul</v>
      </c>
    </row>
    <row r="2660" spans="1:7" x14ac:dyDescent="0.25">
      <c r="A2660">
        <v>598</v>
      </c>
      <c r="B2660" t="s">
        <v>2549</v>
      </c>
      <c r="C2660" t="s">
        <v>2546</v>
      </c>
      <c r="D2660">
        <v>1046</v>
      </c>
      <c r="E2660">
        <v>2311</v>
      </c>
      <c r="F2660">
        <f t="shared" si="41"/>
        <v>3</v>
      </c>
      <c r="G2660" t="str">
        <f>STANDINGS_R[[#This Row],[League]]&amp;STANDINGS_R[[#This Row],[Team]]</f>
        <v>$150 Draft Champions Mar 11 1:00 pm Lg.3884One Tool Player</v>
      </c>
    </row>
    <row r="2661" spans="1:7" x14ac:dyDescent="0.25">
      <c r="A2661">
        <v>693</v>
      </c>
      <c r="B2661" t="s">
        <v>2557</v>
      </c>
      <c r="C2661" t="s">
        <v>2546</v>
      </c>
      <c r="D2661">
        <v>1038</v>
      </c>
      <c r="E2661">
        <v>2224.5</v>
      </c>
      <c r="F2661">
        <f t="shared" si="41"/>
        <v>4</v>
      </c>
      <c r="G2661" t="str">
        <f>STANDINGS_R[[#This Row],[League]]&amp;STANDINGS_R[[#This Row],[Team]]</f>
        <v>$150 Draft Champions Mar 11 1:00 pm Lg.3884Team Bradley</v>
      </c>
    </row>
    <row r="2662" spans="1:7" x14ac:dyDescent="0.25">
      <c r="A2662">
        <v>907</v>
      </c>
      <c r="B2662" t="s">
        <v>2547</v>
      </c>
      <c r="C2662" t="s">
        <v>2546</v>
      </c>
      <c r="D2662">
        <v>1022</v>
      </c>
      <c r="E2662">
        <v>2006.5</v>
      </c>
      <c r="F2662">
        <f t="shared" si="41"/>
        <v>5</v>
      </c>
      <c r="G2662" t="str">
        <f>STANDINGS_R[[#This Row],[League]]&amp;STANDINGS_R[[#This Row],[Team]]</f>
        <v>$150 Draft Champions Mar 11 1:00 pm Lg.3884Team Read</v>
      </c>
    </row>
    <row r="2663" spans="1:7" x14ac:dyDescent="0.25">
      <c r="A2663">
        <v>937</v>
      </c>
      <c r="B2663" t="s">
        <v>2552</v>
      </c>
      <c r="C2663" t="s">
        <v>2546</v>
      </c>
      <c r="D2663">
        <v>1020</v>
      </c>
      <c r="E2663">
        <v>1980.5</v>
      </c>
      <c r="F2663">
        <f t="shared" si="41"/>
        <v>6</v>
      </c>
      <c r="G2663" t="str">
        <f>STANDINGS_R[[#This Row],[League]]&amp;STANDINGS_R[[#This Row],[Team]]</f>
        <v>$150 Draft Champions Mar 11 1:00 pm Lg.3884Where's Mugs</v>
      </c>
    </row>
    <row r="2664" spans="1:7" x14ac:dyDescent="0.25">
      <c r="A2664">
        <v>1191</v>
      </c>
      <c r="B2664" t="s">
        <v>2558</v>
      </c>
      <c r="C2664" t="s">
        <v>2546</v>
      </c>
      <c r="D2664">
        <v>1002</v>
      </c>
      <c r="E2664">
        <v>1725.5</v>
      </c>
      <c r="F2664">
        <f t="shared" si="41"/>
        <v>7</v>
      </c>
      <c r="G2664" t="str">
        <f>STANDINGS_R[[#This Row],[League]]&amp;STANDINGS_R[[#This Row],[Team]]</f>
        <v>$150 Draft Champions Mar 11 1:00 pm Lg.3884The Pee Pee Dance</v>
      </c>
    </row>
    <row r="2665" spans="1:7" x14ac:dyDescent="0.25">
      <c r="A2665">
        <v>1401</v>
      </c>
      <c r="B2665" t="s">
        <v>2548</v>
      </c>
      <c r="C2665" t="s">
        <v>2546</v>
      </c>
      <c r="D2665">
        <v>987</v>
      </c>
      <c r="E2665">
        <v>1505.5</v>
      </c>
      <c r="F2665">
        <f t="shared" si="41"/>
        <v>8</v>
      </c>
      <c r="G2665" t="str">
        <f>STANDINGS_R[[#This Row],[League]]&amp;STANDINGS_R[[#This Row],[Team]]</f>
        <v>$150 Draft Champions Mar 11 1:00 pm Lg.3884Look at the Flowers</v>
      </c>
    </row>
    <row r="2666" spans="1:7" x14ac:dyDescent="0.25">
      <c r="A2666">
        <v>1421</v>
      </c>
      <c r="B2666" t="s">
        <v>2551</v>
      </c>
      <c r="C2666" t="s">
        <v>2546</v>
      </c>
      <c r="D2666">
        <v>986</v>
      </c>
      <c r="E2666">
        <v>1491</v>
      </c>
      <c r="F2666">
        <f t="shared" si="41"/>
        <v>9</v>
      </c>
      <c r="G2666" t="str">
        <f>STANDINGS_R[[#This Row],[League]]&amp;STANDINGS_R[[#This Row],[Team]]</f>
        <v>$150 Draft Champions Mar 11 1:00 pm Lg.3884Team Neill</v>
      </c>
    </row>
    <row r="2667" spans="1:7" x14ac:dyDescent="0.25">
      <c r="A2667">
        <v>1501</v>
      </c>
      <c r="B2667" t="s">
        <v>310</v>
      </c>
      <c r="C2667" t="s">
        <v>2546</v>
      </c>
      <c r="D2667">
        <v>981</v>
      </c>
      <c r="E2667">
        <v>1417.5</v>
      </c>
      <c r="F2667">
        <f t="shared" si="41"/>
        <v>10</v>
      </c>
      <c r="G2667" t="str">
        <f>STANDINGS_R[[#This Row],[League]]&amp;STANDINGS_R[[#This Row],[Team]]</f>
        <v>$150 Draft Champions Mar 11 1:00 pm Lg.3884Yellow Penguins</v>
      </c>
    </row>
    <row r="2668" spans="1:7" x14ac:dyDescent="0.25">
      <c r="A2668">
        <v>1929</v>
      </c>
      <c r="B2668" t="s">
        <v>2559</v>
      </c>
      <c r="C2668" t="s">
        <v>2546</v>
      </c>
      <c r="D2668">
        <v>946</v>
      </c>
      <c r="E2668">
        <v>979</v>
      </c>
      <c r="F2668">
        <f t="shared" si="41"/>
        <v>11</v>
      </c>
      <c r="G2668" t="str">
        <f>STANDINGS_R[[#This Row],[League]]&amp;STANDINGS_R[[#This Row],[Team]]</f>
        <v>$150 Draft Champions Mar 11 1:00 pm Lg.3884Dookie McGee v7 - $150</v>
      </c>
    </row>
    <row r="2669" spans="1:7" x14ac:dyDescent="0.25">
      <c r="A2669">
        <v>2036</v>
      </c>
      <c r="B2669" t="s">
        <v>2550</v>
      </c>
      <c r="C2669" t="s">
        <v>2546</v>
      </c>
      <c r="D2669">
        <v>939</v>
      </c>
      <c r="E2669">
        <v>882</v>
      </c>
      <c r="F2669">
        <f t="shared" si="41"/>
        <v>12</v>
      </c>
      <c r="G2669" t="str">
        <f>STANDINGS_R[[#This Row],[League]]&amp;STANDINGS_R[[#This Row],[Team]]</f>
        <v>$150 Draft Champions Mar 11 1:00 pm Lg.3884X-Pensive Winos</v>
      </c>
    </row>
    <row r="2670" spans="1:7" x14ac:dyDescent="0.25">
      <c r="A2670">
        <v>2037</v>
      </c>
      <c r="B2670" t="s">
        <v>2556</v>
      </c>
      <c r="C2670" t="s">
        <v>2546</v>
      </c>
      <c r="D2670">
        <v>939</v>
      </c>
      <c r="E2670">
        <v>882</v>
      </c>
      <c r="F2670">
        <f t="shared" si="41"/>
        <v>13</v>
      </c>
      <c r="G2670" t="str">
        <f>STANDINGS_R[[#This Row],[League]]&amp;STANDINGS_R[[#This Row],[Team]]</f>
        <v>$150 Draft Champions Mar 11 1:00 pm Lg.3884double*A-Mode</v>
      </c>
    </row>
    <row r="2671" spans="1:7" x14ac:dyDescent="0.25">
      <c r="A2671">
        <v>2272</v>
      </c>
      <c r="B2671" t="s">
        <v>2554</v>
      </c>
      <c r="C2671" t="s">
        <v>2546</v>
      </c>
      <c r="D2671">
        <v>916</v>
      </c>
      <c r="E2671">
        <v>641</v>
      </c>
      <c r="F2671">
        <f t="shared" si="41"/>
        <v>14</v>
      </c>
      <c r="G2671" t="str">
        <f>STANDINGS_R[[#This Row],[League]]&amp;STANDINGS_R[[#This Row],[Team]]</f>
        <v>$150 Draft Champions Mar 11 1:00 pm Lg.3884Quien es tu Papi?</v>
      </c>
    </row>
    <row r="2672" spans="1:7" x14ac:dyDescent="0.25">
      <c r="A2672">
        <v>2379</v>
      </c>
      <c r="B2672" t="s">
        <v>2555</v>
      </c>
      <c r="C2672" t="s">
        <v>2546</v>
      </c>
      <c r="D2672">
        <v>904</v>
      </c>
      <c r="E2672">
        <v>528.5</v>
      </c>
      <c r="F2672">
        <f t="shared" si="41"/>
        <v>15</v>
      </c>
      <c r="G2672" t="str">
        <f>STANDINGS_R[[#This Row],[League]]&amp;STANDINGS_R[[#This Row],[Team]]</f>
        <v>$150 Draft Champions Mar 11 1:00 pm Lg.3884-TBD-</v>
      </c>
    </row>
    <row r="2673" spans="1:7" x14ac:dyDescent="0.25">
      <c r="A2673">
        <v>24</v>
      </c>
      <c r="B2673" t="s">
        <v>2561</v>
      </c>
      <c r="C2673" t="s">
        <v>2560</v>
      </c>
      <c r="D2673">
        <v>1149</v>
      </c>
      <c r="E2673">
        <v>2887</v>
      </c>
      <c r="F2673">
        <f t="shared" si="41"/>
        <v>1</v>
      </c>
      <c r="G2673" t="str">
        <f>STANDINGS_R[[#This Row],[League]]&amp;STANDINGS_R[[#This Row],[Team]]</f>
        <v>$150 Draft Champions Mar 11 1:00 pm Lg.3889Team Price</v>
      </c>
    </row>
    <row r="2674" spans="1:7" x14ac:dyDescent="0.25">
      <c r="A2674">
        <v>134</v>
      </c>
      <c r="B2674" t="s">
        <v>2568</v>
      </c>
      <c r="C2674" t="s">
        <v>2560</v>
      </c>
      <c r="D2674">
        <v>1106</v>
      </c>
      <c r="E2674">
        <v>2778.5</v>
      </c>
      <c r="F2674">
        <f t="shared" si="41"/>
        <v>2</v>
      </c>
      <c r="G2674" t="str">
        <f>STANDINGS_R[[#This Row],[League]]&amp;STANDINGS_R[[#This Row],[Team]]</f>
        <v>$150 Draft Champions Mar 11 1:00 pm Lg.3889Sheffield Lake Eagles</v>
      </c>
    </row>
    <row r="2675" spans="1:7" x14ac:dyDescent="0.25">
      <c r="A2675">
        <v>413</v>
      </c>
      <c r="B2675" t="s">
        <v>2564</v>
      </c>
      <c r="C2675" t="s">
        <v>2560</v>
      </c>
      <c r="D2675">
        <v>1065</v>
      </c>
      <c r="E2675">
        <v>2498.5</v>
      </c>
      <c r="F2675">
        <f t="shared" si="41"/>
        <v>3</v>
      </c>
      <c r="G2675" t="str">
        <f>STANDINGS_R[[#This Row],[League]]&amp;STANDINGS_R[[#This Row],[Team]]</f>
        <v>$150 Draft Champions Mar 11 1:00 pm Lg.3889Mo Tom</v>
      </c>
    </row>
    <row r="2676" spans="1:7" x14ac:dyDescent="0.25">
      <c r="A2676">
        <v>563</v>
      </c>
      <c r="B2676" t="s">
        <v>78</v>
      </c>
      <c r="C2676" t="s">
        <v>2560</v>
      </c>
      <c r="D2676">
        <v>1049</v>
      </c>
      <c r="E2676">
        <v>2346</v>
      </c>
      <c r="F2676">
        <f t="shared" si="41"/>
        <v>4</v>
      </c>
      <c r="G2676" t="str">
        <f>STANDINGS_R[[#This Row],[League]]&amp;STANDINGS_R[[#This Row],[Team]]</f>
        <v>$150 Draft Champions Mar 11 1:00 pm Lg.3889Team Barnes</v>
      </c>
    </row>
    <row r="2677" spans="1:7" x14ac:dyDescent="0.25">
      <c r="A2677">
        <v>632</v>
      </c>
      <c r="B2677" t="s">
        <v>2565</v>
      </c>
      <c r="C2677" t="s">
        <v>2560</v>
      </c>
      <c r="D2677">
        <v>1042</v>
      </c>
      <c r="E2677">
        <v>2276.5</v>
      </c>
      <c r="F2677">
        <f t="shared" si="41"/>
        <v>5</v>
      </c>
      <c r="G2677" t="str">
        <f>STANDINGS_R[[#This Row],[League]]&amp;STANDINGS_R[[#This Row],[Team]]</f>
        <v>$150 Draft Champions Mar 11 1:00 pm Lg.3889False Albacore</v>
      </c>
    </row>
    <row r="2678" spans="1:7" x14ac:dyDescent="0.25">
      <c r="A2678">
        <v>810</v>
      </c>
      <c r="B2678" t="s">
        <v>2562</v>
      </c>
      <c r="C2678" t="s">
        <v>2560</v>
      </c>
      <c r="D2678">
        <v>1029</v>
      </c>
      <c r="E2678">
        <v>2105.5</v>
      </c>
      <c r="F2678">
        <f t="shared" si="41"/>
        <v>6</v>
      </c>
      <c r="G2678" t="str">
        <f>STANDINGS_R[[#This Row],[League]]&amp;STANDINGS_R[[#This Row],[Team]]</f>
        <v>$150 Draft Champions Mar 11 1:00 pm Lg.3889Team Kalish</v>
      </c>
    </row>
    <row r="2679" spans="1:7" x14ac:dyDescent="0.25">
      <c r="A2679">
        <v>1146</v>
      </c>
      <c r="B2679" t="s">
        <v>26</v>
      </c>
      <c r="C2679" t="s">
        <v>2560</v>
      </c>
      <c r="D2679">
        <v>1005</v>
      </c>
      <c r="E2679">
        <v>1767.5</v>
      </c>
      <c r="F2679">
        <f t="shared" si="41"/>
        <v>7</v>
      </c>
      <c r="G2679" t="str">
        <f>STANDINGS_R[[#This Row],[League]]&amp;STANDINGS_R[[#This Row],[Team]]</f>
        <v>$150 Draft Champions Mar 11 1:00 pm Lg.3889Team Young</v>
      </c>
    </row>
    <row r="2680" spans="1:7" x14ac:dyDescent="0.25">
      <c r="A2680">
        <v>1494</v>
      </c>
      <c r="B2680" t="s">
        <v>19</v>
      </c>
      <c r="C2680" t="s">
        <v>2560</v>
      </c>
      <c r="D2680">
        <v>981</v>
      </c>
      <c r="E2680">
        <v>1417.5</v>
      </c>
      <c r="F2680">
        <f t="shared" si="41"/>
        <v>8</v>
      </c>
      <c r="G2680" t="str">
        <f>STANDINGS_R[[#This Row],[League]]&amp;STANDINGS_R[[#This Row],[Team]]</f>
        <v>$150 Draft Champions Mar 11 1:00 pm Lg.3889One Eyed Jack</v>
      </c>
    </row>
    <row r="2681" spans="1:7" x14ac:dyDescent="0.25">
      <c r="A2681">
        <v>1599</v>
      </c>
      <c r="B2681" t="s">
        <v>2570</v>
      </c>
      <c r="C2681" t="s">
        <v>2560</v>
      </c>
      <c r="D2681">
        <v>974</v>
      </c>
      <c r="E2681">
        <v>1314</v>
      </c>
      <c r="F2681">
        <f t="shared" si="41"/>
        <v>9</v>
      </c>
      <c r="G2681" t="str">
        <f>STANDINGS_R[[#This Row],[League]]&amp;STANDINGS_R[[#This Row],[Team]]</f>
        <v>$150 Draft Champions Mar 11 1:00 pm Lg.3889Let's Go, Burnsby Gulley</v>
      </c>
    </row>
    <row r="2682" spans="1:7" x14ac:dyDescent="0.25">
      <c r="A2682">
        <v>1860</v>
      </c>
      <c r="B2682" t="s">
        <v>2569</v>
      </c>
      <c r="C2682" t="s">
        <v>2560</v>
      </c>
      <c r="D2682">
        <v>952</v>
      </c>
      <c r="E2682">
        <v>1048</v>
      </c>
      <c r="F2682">
        <f t="shared" si="41"/>
        <v>10</v>
      </c>
      <c r="G2682" t="str">
        <f>STANDINGS_R[[#This Row],[League]]&amp;STANDINGS_R[[#This Row],[Team]]</f>
        <v>$150 Draft Champions Mar 11 1:00 pm Lg.3889Beast Mode</v>
      </c>
    </row>
    <row r="2683" spans="1:7" x14ac:dyDescent="0.25">
      <c r="A2683">
        <v>1953</v>
      </c>
      <c r="B2683" t="s">
        <v>485</v>
      </c>
      <c r="C2683" t="s">
        <v>2560</v>
      </c>
      <c r="D2683">
        <v>944</v>
      </c>
      <c r="E2683">
        <v>953.5</v>
      </c>
      <c r="F2683">
        <f t="shared" si="41"/>
        <v>11</v>
      </c>
      <c r="G2683" t="str">
        <f>STANDINGS_R[[#This Row],[League]]&amp;STANDINGS_R[[#This Row],[Team]]</f>
        <v>$150 Draft Champions Mar 11 1:00 pm Lg.3889Chocolate Thunder</v>
      </c>
    </row>
    <row r="2684" spans="1:7" x14ac:dyDescent="0.25">
      <c r="A2684">
        <v>2060</v>
      </c>
      <c r="B2684" t="s">
        <v>2571</v>
      </c>
      <c r="C2684" t="s">
        <v>2560</v>
      </c>
      <c r="D2684">
        <v>936</v>
      </c>
      <c r="E2684">
        <v>848.5</v>
      </c>
      <c r="F2684">
        <f t="shared" si="41"/>
        <v>12</v>
      </c>
      <c r="G2684" t="str">
        <f>STANDINGS_R[[#This Row],[League]]&amp;STANDINGS_R[[#This Row],[Team]]</f>
        <v>$150 Draft Champions Mar 11 1:00 pm Lg.3889Hilltop Hens</v>
      </c>
    </row>
    <row r="2685" spans="1:7" x14ac:dyDescent="0.25">
      <c r="A2685">
        <v>2371</v>
      </c>
      <c r="B2685" t="s">
        <v>2566</v>
      </c>
      <c r="C2685" t="s">
        <v>2560</v>
      </c>
      <c r="D2685">
        <v>906</v>
      </c>
      <c r="E2685">
        <v>542</v>
      </c>
      <c r="F2685">
        <f t="shared" si="41"/>
        <v>13</v>
      </c>
      <c r="G2685" t="str">
        <f>STANDINGS_R[[#This Row],[League]]&amp;STANDINGS_R[[#This Row],[Team]]</f>
        <v>$150 Draft Champions Mar 11 1:00 pm Lg.3889XFIP THIS</v>
      </c>
    </row>
    <row r="2686" spans="1:7" x14ac:dyDescent="0.25">
      <c r="A2686">
        <v>2602</v>
      </c>
      <c r="B2686" t="s">
        <v>2563</v>
      </c>
      <c r="C2686" t="s">
        <v>2560</v>
      </c>
      <c r="D2686">
        <v>871</v>
      </c>
      <c r="E2686">
        <v>306.5</v>
      </c>
      <c r="F2686">
        <f t="shared" si="41"/>
        <v>14</v>
      </c>
      <c r="G2686" t="str">
        <f>STANDINGS_R[[#This Row],[League]]&amp;STANDINGS_R[[#This Row],[Team]]</f>
        <v>$150 Draft Champions Mar 11 1:00 pm Lg.3889Austin Ranchers</v>
      </c>
    </row>
    <row r="2687" spans="1:7" x14ac:dyDescent="0.25">
      <c r="A2687">
        <v>2734</v>
      </c>
      <c r="B2687" t="s">
        <v>2567</v>
      </c>
      <c r="C2687" t="s">
        <v>2560</v>
      </c>
      <c r="D2687">
        <v>843</v>
      </c>
      <c r="E2687">
        <v>176</v>
      </c>
      <c r="F2687">
        <f t="shared" si="41"/>
        <v>15</v>
      </c>
      <c r="G2687" t="str">
        <f>STANDINGS_R[[#This Row],[League]]&amp;STANDINGS_R[[#This Row],[Team]]</f>
        <v>$150 Draft Champions Mar 11 1:00 pm Lg.3889Chaser</v>
      </c>
    </row>
    <row r="2688" spans="1:7" x14ac:dyDescent="0.25">
      <c r="A2688">
        <v>104</v>
      </c>
      <c r="B2688" t="s">
        <v>2572</v>
      </c>
      <c r="C2688" t="s">
        <v>2573</v>
      </c>
      <c r="D2688">
        <v>1112</v>
      </c>
      <c r="E2688">
        <v>2807</v>
      </c>
      <c r="F2688">
        <f t="shared" si="41"/>
        <v>1</v>
      </c>
      <c r="G2688" t="str">
        <f>STANDINGS_R[[#This Row],[League]]&amp;STANDINGS_R[[#This Row],[Team]]</f>
        <v>$150 Draft Champions Mar 12 1:00 pm Lg.3894Lumbergher</v>
      </c>
    </row>
    <row r="2689" spans="1:7" x14ac:dyDescent="0.25">
      <c r="A2689">
        <v>212</v>
      </c>
      <c r="B2689" t="s">
        <v>331</v>
      </c>
      <c r="C2689" t="s">
        <v>2573</v>
      </c>
      <c r="D2689">
        <v>1091</v>
      </c>
      <c r="E2689">
        <v>2697</v>
      </c>
      <c r="F2689">
        <f t="shared" si="41"/>
        <v>2</v>
      </c>
      <c r="G2689" t="str">
        <f>STANDINGS_R[[#This Row],[League]]&amp;STANDINGS_R[[#This Row],[Team]]</f>
        <v>$150 Draft Champions Mar 12 1:00 pm Lg.3894Golden Sombreros</v>
      </c>
    </row>
    <row r="2690" spans="1:7" x14ac:dyDescent="0.25">
      <c r="A2690">
        <v>313</v>
      </c>
      <c r="B2690" t="s">
        <v>2578</v>
      </c>
      <c r="C2690" t="s">
        <v>2573</v>
      </c>
      <c r="D2690">
        <v>1076</v>
      </c>
      <c r="E2690">
        <v>2596.5</v>
      </c>
      <c r="F2690">
        <f t="shared" si="41"/>
        <v>3</v>
      </c>
      <c r="G2690" t="str">
        <f>STANDINGS_R[[#This Row],[League]]&amp;STANDINGS_R[[#This Row],[Team]]</f>
        <v>$150 Draft Champions Mar 12 1:00 pm Lg.3894Happy Cows</v>
      </c>
    </row>
    <row r="2691" spans="1:7" x14ac:dyDescent="0.25">
      <c r="A2691">
        <v>1036</v>
      </c>
      <c r="B2691" t="s">
        <v>295</v>
      </c>
      <c r="C2691" t="s">
        <v>2573</v>
      </c>
      <c r="D2691">
        <v>1014</v>
      </c>
      <c r="E2691">
        <v>1884</v>
      </c>
      <c r="F2691">
        <f t="shared" ref="F2691:F2754" si="42">IF(C2691=C2690,F2690+1,1)</f>
        <v>4</v>
      </c>
      <c r="G2691" t="str">
        <f>STANDINGS_R[[#This Row],[League]]&amp;STANDINGS_R[[#This Row],[Team]]</f>
        <v>$150 Draft Champions Mar 12 1:00 pm Lg.3894Tigers Slappy DC4</v>
      </c>
    </row>
    <row r="2692" spans="1:7" x14ac:dyDescent="0.25">
      <c r="A2692">
        <v>1269</v>
      </c>
      <c r="B2692" t="s">
        <v>2574</v>
      </c>
      <c r="C2692" t="s">
        <v>2573</v>
      </c>
      <c r="D2692">
        <v>996</v>
      </c>
      <c r="E2692">
        <v>1642</v>
      </c>
      <c r="F2692">
        <f t="shared" si="42"/>
        <v>5</v>
      </c>
      <c r="G2692" t="str">
        <f>STANDINGS_R[[#This Row],[League]]&amp;STANDINGS_R[[#This Row],[Team]]</f>
        <v>$150 Draft Champions Mar 12 1:00 pm Lg.3894Team Boschert</v>
      </c>
    </row>
    <row r="2693" spans="1:7" x14ac:dyDescent="0.25">
      <c r="A2693">
        <v>1603</v>
      </c>
      <c r="B2693" t="s">
        <v>1189</v>
      </c>
      <c r="C2693" t="s">
        <v>2573</v>
      </c>
      <c r="D2693">
        <v>974</v>
      </c>
      <c r="E2693">
        <v>1314</v>
      </c>
      <c r="F2693">
        <f t="shared" si="42"/>
        <v>6</v>
      </c>
      <c r="G2693" t="str">
        <f>STANDINGS_R[[#This Row],[League]]&amp;STANDINGS_R[[#This Row],[Team]]</f>
        <v>$150 Draft Champions Mar 12 1:00 pm Lg.3894Team jones</v>
      </c>
    </row>
    <row r="2694" spans="1:7" x14ac:dyDescent="0.25">
      <c r="A2694">
        <v>1690</v>
      </c>
      <c r="B2694" t="s">
        <v>650</v>
      </c>
      <c r="C2694" t="s">
        <v>2573</v>
      </c>
      <c r="D2694">
        <v>967</v>
      </c>
      <c r="E2694">
        <v>1226.5</v>
      </c>
      <c r="F2694">
        <f t="shared" si="42"/>
        <v>7</v>
      </c>
      <c r="G2694" t="str">
        <f>STANDINGS_R[[#This Row],[League]]&amp;STANDINGS_R[[#This Row],[Team]]</f>
        <v>$150 Draft Champions Mar 12 1:00 pm Lg.3894Team Stein</v>
      </c>
    </row>
    <row r="2695" spans="1:7" x14ac:dyDescent="0.25">
      <c r="A2695">
        <v>1745</v>
      </c>
      <c r="B2695" t="s">
        <v>18</v>
      </c>
      <c r="C2695" t="s">
        <v>2573</v>
      </c>
      <c r="D2695">
        <v>961</v>
      </c>
      <c r="E2695">
        <v>1164.5</v>
      </c>
      <c r="F2695">
        <f t="shared" si="42"/>
        <v>8</v>
      </c>
      <c r="G2695" t="str">
        <f>STANDINGS_R[[#This Row],[League]]&amp;STANDINGS_R[[#This Row],[Team]]</f>
        <v>$150 Draft Champions Mar 12 1:00 pm Lg.3894Home Run Derbies</v>
      </c>
    </row>
    <row r="2696" spans="1:7" x14ac:dyDescent="0.25">
      <c r="A2696">
        <v>1783</v>
      </c>
      <c r="B2696" t="s">
        <v>2576</v>
      </c>
      <c r="C2696" t="s">
        <v>2573</v>
      </c>
      <c r="D2696">
        <v>959</v>
      </c>
      <c r="E2696">
        <v>1132.5</v>
      </c>
      <c r="F2696">
        <f t="shared" si="42"/>
        <v>9</v>
      </c>
      <c r="G2696" t="str">
        <f>STANDINGS_R[[#This Row],[League]]&amp;STANDINGS_R[[#This Row],[Team]]</f>
        <v>$150 Draft Champions Mar 12 1:00 pm Lg.3894Team Waldo</v>
      </c>
    </row>
    <row r="2697" spans="1:7" x14ac:dyDescent="0.25">
      <c r="A2697">
        <v>1925</v>
      </c>
      <c r="B2697" t="s">
        <v>504</v>
      </c>
      <c r="C2697" t="s">
        <v>2573</v>
      </c>
      <c r="D2697">
        <v>947</v>
      </c>
      <c r="E2697">
        <v>990.5</v>
      </c>
      <c r="F2697">
        <f t="shared" si="42"/>
        <v>10</v>
      </c>
      <c r="G2697" t="str">
        <f>STANDINGS_R[[#This Row],[League]]&amp;STANDINGS_R[[#This Row],[Team]]</f>
        <v>$150 Draft Champions Mar 12 1:00 pm Lg.3894Zombie Rabbits</v>
      </c>
    </row>
    <row r="2698" spans="1:7" x14ac:dyDescent="0.25">
      <c r="A2698">
        <v>1931</v>
      </c>
      <c r="B2698" t="s">
        <v>2577</v>
      </c>
      <c r="C2698" t="s">
        <v>2573</v>
      </c>
      <c r="D2698">
        <v>946</v>
      </c>
      <c r="E2698">
        <v>979</v>
      </c>
      <c r="F2698">
        <f t="shared" si="42"/>
        <v>11</v>
      </c>
      <c r="G2698" t="str">
        <f>STANDINGS_R[[#This Row],[League]]&amp;STANDINGS_R[[#This Row],[Team]]</f>
        <v>$150 Draft Champions Mar 12 1:00 pm Lg.3894Kosher Meat I</v>
      </c>
    </row>
    <row r="2699" spans="1:7" x14ac:dyDescent="0.25">
      <c r="A2699">
        <v>2237</v>
      </c>
      <c r="B2699" t="s">
        <v>2575</v>
      </c>
      <c r="C2699" t="s">
        <v>2573</v>
      </c>
      <c r="D2699">
        <v>919</v>
      </c>
      <c r="E2699">
        <v>672</v>
      </c>
      <c r="F2699">
        <f t="shared" si="42"/>
        <v>12</v>
      </c>
      <c r="G2699" t="str">
        <f>STANDINGS_R[[#This Row],[League]]&amp;STANDINGS_R[[#This Row],[Team]]</f>
        <v>$150 Draft Champions Mar 12 1:00 pm Lg.3894Champaign Blue Moons</v>
      </c>
    </row>
    <row r="2700" spans="1:7" x14ac:dyDescent="0.25">
      <c r="A2700">
        <v>2313</v>
      </c>
      <c r="B2700" t="s">
        <v>1451</v>
      </c>
      <c r="C2700" t="s">
        <v>2573</v>
      </c>
      <c r="D2700">
        <v>911</v>
      </c>
      <c r="E2700">
        <v>591.5</v>
      </c>
      <c r="F2700">
        <f t="shared" si="42"/>
        <v>13</v>
      </c>
      <c r="G2700" t="str">
        <f>STANDINGS_R[[#This Row],[League]]&amp;STANDINGS_R[[#This Row],[Team]]</f>
        <v>$150 Draft Champions Mar 12 1:00 pm Lg.389450 Shades of Sonny Gray</v>
      </c>
    </row>
    <row r="2701" spans="1:7" x14ac:dyDescent="0.25">
      <c r="A2701">
        <v>2500</v>
      </c>
      <c r="B2701" t="s">
        <v>2579</v>
      </c>
      <c r="C2701" t="s">
        <v>2573</v>
      </c>
      <c r="D2701">
        <v>886</v>
      </c>
      <c r="E2701">
        <v>408</v>
      </c>
      <c r="F2701">
        <f t="shared" si="42"/>
        <v>14</v>
      </c>
      <c r="G2701" t="str">
        <f>STANDINGS_R[[#This Row],[League]]&amp;STANDINGS_R[[#This Row],[Team]]</f>
        <v>$150 Draft Champions Mar 12 1:00 pm Lg.3894Cub Kickers</v>
      </c>
    </row>
    <row r="2702" spans="1:7" x14ac:dyDescent="0.25">
      <c r="A2702">
        <v>2851</v>
      </c>
      <c r="B2702" t="s">
        <v>2580</v>
      </c>
      <c r="C2702" t="s">
        <v>2573</v>
      </c>
      <c r="D2702">
        <v>800</v>
      </c>
      <c r="E2702">
        <v>61</v>
      </c>
      <c r="F2702">
        <f t="shared" si="42"/>
        <v>15</v>
      </c>
      <c r="G2702" t="str">
        <f>STANDINGS_R[[#This Row],[League]]&amp;STANDINGS_R[[#This Row],[Team]]</f>
        <v>$150 Draft Champions Mar 12 1:00 pm Lg.3894GlassCO</v>
      </c>
    </row>
    <row r="2703" spans="1:7" x14ac:dyDescent="0.25">
      <c r="A2703">
        <v>322</v>
      </c>
      <c r="B2703" t="s">
        <v>2584</v>
      </c>
      <c r="C2703" t="s">
        <v>2581</v>
      </c>
      <c r="D2703">
        <v>1075</v>
      </c>
      <c r="E2703">
        <v>2589.5</v>
      </c>
      <c r="F2703">
        <f t="shared" si="42"/>
        <v>1</v>
      </c>
      <c r="G2703" t="str">
        <f>STANDINGS_R[[#This Row],[League]]&amp;STANDINGS_R[[#This Row],[Team]]</f>
        <v>$150 Draft Champions Mar 13 1:00 pm Lg.3901Pyradachs</v>
      </c>
    </row>
    <row r="2704" spans="1:7" x14ac:dyDescent="0.25">
      <c r="A2704">
        <v>372</v>
      </c>
      <c r="B2704" t="s">
        <v>2463</v>
      </c>
      <c r="C2704" t="s">
        <v>2581</v>
      </c>
      <c r="D2704">
        <v>1069</v>
      </c>
      <c r="E2704">
        <v>2541</v>
      </c>
      <c r="F2704">
        <f t="shared" si="42"/>
        <v>2</v>
      </c>
      <c r="G2704" t="str">
        <f>STANDINGS_R[[#This Row],[League]]&amp;STANDINGS_R[[#This Row],[Team]]</f>
        <v>$150 Draft Champions Mar 13 1:00 pm Lg.3901Team Van Fleet</v>
      </c>
    </row>
    <row r="2705" spans="1:7" x14ac:dyDescent="0.25">
      <c r="A2705">
        <v>545</v>
      </c>
      <c r="B2705" t="s">
        <v>17</v>
      </c>
      <c r="C2705" t="s">
        <v>2581</v>
      </c>
      <c r="D2705">
        <v>1051</v>
      </c>
      <c r="E2705">
        <v>2365</v>
      </c>
      <c r="F2705">
        <f t="shared" si="42"/>
        <v>3</v>
      </c>
      <c r="G2705" t="str">
        <f>STANDINGS_R[[#This Row],[League]]&amp;STANDINGS_R[[#This Row],[Team]]</f>
        <v>$150 Draft Champions Mar 13 1:00 pm Lg.3901Millertime</v>
      </c>
    </row>
    <row r="2706" spans="1:7" x14ac:dyDescent="0.25">
      <c r="A2706">
        <v>983</v>
      </c>
      <c r="B2706" t="s">
        <v>32</v>
      </c>
      <c r="C2706" t="s">
        <v>2581</v>
      </c>
      <c r="D2706">
        <v>1017</v>
      </c>
      <c r="E2706">
        <v>1929.5</v>
      </c>
      <c r="F2706">
        <f t="shared" si="42"/>
        <v>4</v>
      </c>
      <c r="G2706" t="str">
        <f>STANDINGS_R[[#This Row],[League]]&amp;STANDINGS_R[[#This Row],[Team]]</f>
        <v>$150 Draft Champions Mar 13 1:00 pm Lg.3901Team enfield</v>
      </c>
    </row>
    <row r="2707" spans="1:7" x14ac:dyDescent="0.25">
      <c r="A2707">
        <v>1039</v>
      </c>
      <c r="B2707" t="s">
        <v>56</v>
      </c>
      <c r="C2707" t="s">
        <v>2581</v>
      </c>
      <c r="D2707">
        <v>1013</v>
      </c>
      <c r="E2707">
        <v>1865.5</v>
      </c>
      <c r="F2707">
        <f t="shared" si="42"/>
        <v>5</v>
      </c>
      <c r="G2707" t="str">
        <f>STANDINGS_R[[#This Row],[League]]&amp;STANDINGS_R[[#This Row],[Team]]</f>
        <v>$150 Draft Champions Mar 13 1:00 pm Lg.3901DOUGHBOYS</v>
      </c>
    </row>
    <row r="2708" spans="1:7" x14ac:dyDescent="0.25">
      <c r="A2708">
        <v>1059</v>
      </c>
      <c r="B2708" t="s">
        <v>2582</v>
      </c>
      <c r="C2708" t="s">
        <v>2581</v>
      </c>
      <c r="D2708">
        <v>1012</v>
      </c>
      <c r="E2708">
        <v>1849</v>
      </c>
      <c r="F2708">
        <f t="shared" si="42"/>
        <v>6</v>
      </c>
      <c r="G2708" t="str">
        <f>STANDINGS_R[[#This Row],[League]]&amp;STANDINGS_R[[#This Row],[Team]]</f>
        <v>$150 Draft Champions Mar 13 1:00 pm Lg.3901DEAD PUPPIES DC4</v>
      </c>
    </row>
    <row r="2709" spans="1:7" x14ac:dyDescent="0.25">
      <c r="A2709">
        <v>1065</v>
      </c>
      <c r="B2709" t="s">
        <v>2583</v>
      </c>
      <c r="C2709" t="s">
        <v>2581</v>
      </c>
      <c r="D2709">
        <v>1012</v>
      </c>
      <c r="E2709">
        <v>1849</v>
      </c>
      <c r="F2709">
        <f t="shared" si="42"/>
        <v>7</v>
      </c>
      <c r="G2709" t="str">
        <f>STANDINGS_R[[#This Row],[League]]&amp;STANDINGS_R[[#This Row],[Team]]</f>
        <v>$150 Draft Champions Mar 13 1:00 pm Lg.3901Nocturnal Wrights</v>
      </c>
    </row>
    <row r="2710" spans="1:7" x14ac:dyDescent="0.25">
      <c r="A2710">
        <v>1129</v>
      </c>
      <c r="B2710" t="s">
        <v>2585</v>
      </c>
      <c r="C2710" t="s">
        <v>2581</v>
      </c>
      <c r="D2710">
        <v>1006</v>
      </c>
      <c r="E2710">
        <v>1780</v>
      </c>
      <c r="F2710">
        <f t="shared" si="42"/>
        <v>8</v>
      </c>
      <c r="G2710" t="str">
        <f>STANDINGS_R[[#This Row],[League]]&amp;STANDINGS_R[[#This Row],[Team]]</f>
        <v>$150 Draft Champions Mar 13 1:00 pm Lg.3901EA Sports 1HR</v>
      </c>
    </row>
    <row r="2711" spans="1:7" x14ac:dyDescent="0.25">
      <c r="A2711">
        <v>1145</v>
      </c>
      <c r="B2711" t="s">
        <v>726</v>
      </c>
      <c r="C2711" t="s">
        <v>2581</v>
      </c>
      <c r="D2711">
        <v>1005</v>
      </c>
      <c r="E2711">
        <v>1767.5</v>
      </c>
      <c r="F2711">
        <f t="shared" si="42"/>
        <v>9</v>
      </c>
      <c r="G2711" t="str">
        <f>STANDINGS_R[[#This Row],[League]]&amp;STANDINGS_R[[#This Row],[Team]]</f>
        <v>$150 Draft Champions Mar 13 1:00 pm Lg.3901Team Warner</v>
      </c>
    </row>
    <row r="2712" spans="1:7" x14ac:dyDescent="0.25">
      <c r="A2712">
        <v>1350</v>
      </c>
      <c r="B2712" t="s">
        <v>2588</v>
      </c>
      <c r="C2712" t="s">
        <v>2581</v>
      </c>
      <c r="D2712">
        <v>991</v>
      </c>
      <c r="E2712">
        <v>1562</v>
      </c>
      <c r="F2712">
        <f t="shared" si="42"/>
        <v>10</v>
      </c>
      <c r="G2712" t="str">
        <f>STANDINGS_R[[#This Row],[League]]&amp;STANDINGS_R[[#This Row],[Team]]</f>
        <v>$150 Draft Champions Mar 13 1:00 pm Lg.3901Round 2 (1HR)</v>
      </c>
    </row>
    <row r="2713" spans="1:7" x14ac:dyDescent="0.25">
      <c r="A2713">
        <v>1730</v>
      </c>
      <c r="B2713" t="s">
        <v>53</v>
      </c>
      <c r="C2713" t="s">
        <v>2581</v>
      </c>
      <c r="D2713">
        <v>962</v>
      </c>
      <c r="E2713">
        <v>1177.5</v>
      </c>
      <c r="F2713">
        <f t="shared" si="42"/>
        <v>11</v>
      </c>
      <c r="G2713" t="str">
        <f>STANDINGS_R[[#This Row],[League]]&amp;STANDINGS_R[[#This Row],[Team]]</f>
        <v>$150 Draft Champions Mar 13 1:00 pm Lg.3901Baseball Furies</v>
      </c>
    </row>
    <row r="2714" spans="1:7" x14ac:dyDescent="0.25">
      <c r="A2714">
        <v>1738</v>
      </c>
      <c r="B2714" t="s">
        <v>2590</v>
      </c>
      <c r="C2714" t="s">
        <v>2581</v>
      </c>
      <c r="D2714">
        <v>962</v>
      </c>
      <c r="E2714">
        <v>1177.5</v>
      </c>
      <c r="F2714">
        <f t="shared" si="42"/>
        <v>12</v>
      </c>
      <c r="G2714" t="str">
        <f>STANDINGS_R[[#This Row],[League]]&amp;STANDINGS_R[[#This Row],[Team]]</f>
        <v>$150 Draft Champions Mar 13 1:00 pm Lg.3901The Union Jacks DC2</v>
      </c>
    </row>
    <row r="2715" spans="1:7" x14ac:dyDescent="0.25">
      <c r="A2715">
        <v>1798</v>
      </c>
      <c r="B2715" t="s">
        <v>2586</v>
      </c>
      <c r="C2715" t="s">
        <v>2581</v>
      </c>
      <c r="D2715">
        <v>958</v>
      </c>
      <c r="E2715">
        <v>1120</v>
      </c>
      <c r="F2715">
        <f t="shared" si="42"/>
        <v>13</v>
      </c>
      <c r="G2715" t="str">
        <f>STANDINGS_R[[#This Row],[League]]&amp;STANDINGS_R[[#This Row],[Team]]</f>
        <v>$150 Draft Champions Mar 13 1:00 pm Lg.3901smell the rosses</v>
      </c>
    </row>
    <row r="2716" spans="1:7" x14ac:dyDescent="0.25">
      <c r="A2716">
        <v>1825</v>
      </c>
      <c r="B2716" t="s">
        <v>2589</v>
      </c>
      <c r="C2716" t="s">
        <v>2581</v>
      </c>
      <c r="D2716">
        <v>955</v>
      </c>
      <c r="E2716">
        <v>1084</v>
      </c>
      <c r="F2716">
        <f t="shared" si="42"/>
        <v>14</v>
      </c>
      <c r="G2716" t="str">
        <f>STANDINGS_R[[#This Row],[League]]&amp;STANDINGS_R[[#This Row],[Team]]</f>
        <v>$150 Draft Champions Mar 13 1:00 pm Lg.3901Knuckleheads DC</v>
      </c>
    </row>
    <row r="2717" spans="1:7" x14ac:dyDescent="0.25">
      <c r="A2717">
        <v>2240</v>
      </c>
      <c r="B2717" t="s">
        <v>2587</v>
      </c>
      <c r="C2717" t="s">
        <v>2581</v>
      </c>
      <c r="D2717">
        <v>919</v>
      </c>
      <c r="E2717">
        <v>672</v>
      </c>
      <c r="F2717">
        <f t="shared" si="42"/>
        <v>15</v>
      </c>
      <c r="G2717" t="str">
        <f>STANDINGS_R[[#This Row],[League]]&amp;STANDINGS_R[[#This Row],[Team]]</f>
        <v>$150 Draft Champions Mar 13 1:00 pm Lg.3901OKMOTS 2</v>
      </c>
    </row>
    <row r="2718" spans="1:7" x14ac:dyDescent="0.25">
      <c r="A2718">
        <v>137</v>
      </c>
      <c r="B2718" t="s">
        <v>2593</v>
      </c>
      <c r="C2718" t="s">
        <v>2592</v>
      </c>
      <c r="D2718">
        <v>1105</v>
      </c>
      <c r="E2718">
        <v>2772.5</v>
      </c>
      <c r="F2718">
        <f t="shared" si="42"/>
        <v>1</v>
      </c>
      <c r="G2718" t="str">
        <f>STANDINGS_R[[#This Row],[League]]&amp;STANDINGS_R[[#This Row],[Team]]</f>
        <v>$150 Draft Champions Nov 27 1:00 pm Lg.3547EA Sports 4</v>
      </c>
    </row>
    <row r="2719" spans="1:7" x14ac:dyDescent="0.25">
      <c r="A2719">
        <v>153</v>
      </c>
      <c r="B2719" t="s">
        <v>207</v>
      </c>
      <c r="C2719" t="s">
        <v>2592</v>
      </c>
      <c r="D2719">
        <v>1102</v>
      </c>
      <c r="E2719">
        <v>2759</v>
      </c>
      <c r="F2719">
        <f t="shared" si="42"/>
        <v>2</v>
      </c>
      <c r="G2719" t="str">
        <f>STANDINGS_R[[#This Row],[League]]&amp;STANDINGS_R[[#This Row],[Team]]</f>
        <v>$150 Draft Champions Nov 27 1:00 pm Lg.3547Team Vogel</v>
      </c>
    </row>
    <row r="2720" spans="1:7" x14ac:dyDescent="0.25">
      <c r="A2720">
        <v>340</v>
      </c>
      <c r="B2720" t="s">
        <v>2598</v>
      </c>
      <c r="C2720" t="s">
        <v>2592</v>
      </c>
      <c r="D2720">
        <v>1073</v>
      </c>
      <c r="E2720">
        <v>2571</v>
      </c>
      <c r="F2720">
        <f t="shared" si="42"/>
        <v>3</v>
      </c>
      <c r="G2720" t="str">
        <f>STANDINGS_R[[#This Row],[League]]&amp;STANDINGS_R[[#This Row],[Team]]</f>
        <v>$150 Draft Champions Nov 27 1:00 pm Lg.3547SEMPER FI 2</v>
      </c>
    </row>
    <row r="2721" spans="1:7" x14ac:dyDescent="0.25">
      <c r="A2721">
        <v>366</v>
      </c>
      <c r="B2721" t="s">
        <v>28</v>
      </c>
      <c r="C2721" t="s">
        <v>2592</v>
      </c>
      <c r="D2721">
        <v>1069</v>
      </c>
      <c r="E2721">
        <v>2541</v>
      </c>
      <c r="F2721">
        <f t="shared" si="42"/>
        <v>4</v>
      </c>
      <c r="G2721" t="str">
        <f>STANDINGS_R[[#This Row],[League]]&amp;STANDINGS_R[[#This Row],[Team]]</f>
        <v>$150 Draft Champions Nov 27 1:00 pm Lg.3547Bats and Wingers</v>
      </c>
    </row>
    <row r="2722" spans="1:7" x14ac:dyDescent="0.25">
      <c r="A2722">
        <v>896</v>
      </c>
      <c r="B2722" t="s">
        <v>441</v>
      </c>
      <c r="C2722" t="s">
        <v>2592</v>
      </c>
      <c r="D2722">
        <v>1023</v>
      </c>
      <c r="E2722">
        <v>2017.5</v>
      </c>
      <c r="F2722">
        <f t="shared" si="42"/>
        <v>5</v>
      </c>
      <c r="G2722" t="str">
        <f>STANDINGS_R[[#This Row],[League]]&amp;STANDINGS_R[[#This Row],[Team]]</f>
        <v>$150 Draft Champions Nov 27 1:00 pm Lg.3547Poopy Tooth 2</v>
      </c>
    </row>
    <row r="2723" spans="1:7" x14ac:dyDescent="0.25">
      <c r="A2723">
        <v>929</v>
      </c>
      <c r="B2723" t="s">
        <v>21</v>
      </c>
      <c r="C2723" t="s">
        <v>2592</v>
      </c>
      <c r="D2723">
        <v>1020</v>
      </c>
      <c r="E2723">
        <v>1980.5</v>
      </c>
      <c r="F2723">
        <f t="shared" si="42"/>
        <v>6</v>
      </c>
      <c r="G2723" t="str">
        <f>STANDINGS_R[[#This Row],[League]]&amp;STANDINGS_R[[#This Row],[Team]]</f>
        <v>$150 Draft Champions Nov 27 1:00 pm Lg.3547Mudhens</v>
      </c>
    </row>
    <row r="2724" spans="1:7" x14ac:dyDescent="0.25">
      <c r="A2724">
        <v>1775</v>
      </c>
      <c r="B2724" t="s">
        <v>2600</v>
      </c>
      <c r="C2724" t="s">
        <v>2592</v>
      </c>
      <c r="D2724">
        <v>959</v>
      </c>
      <c r="E2724">
        <v>1132.5</v>
      </c>
      <c r="F2724">
        <f t="shared" si="42"/>
        <v>7</v>
      </c>
      <c r="G2724" t="str">
        <f>STANDINGS_R[[#This Row],[League]]&amp;STANDINGS_R[[#This Row],[Team]]</f>
        <v>$150 Draft Champions Nov 27 1:00 pm Lg.3547BK METS FDC</v>
      </c>
    </row>
    <row r="2725" spans="1:7" x14ac:dyDescent="0.25">
      <c r="A2725">
        <v>1868</v>
      </c>
      <c r="B2725" t="s">
        <v>434</v>
      </c>
      <c r="C2725" t="s">
        <v>2592</v>
      </c>
      <c r="D2725">
        <v>952</v>
      </c>
      <c r="E2725">
        <v>1048</v>
      </c>
      <c r="F2725">
        <f t="shared" si="42"/>
        <v>8</v>
      </c>
      <c r="G2725" t="str">
        <f>STANDINGS_R[[#This Row],[League]]&amp;STANDINGS_R[[#This Row],[Team]]</f>
        <v>$150 Draft Champions Nov 27 1:00 pm Lg.3547Team Kent</v>
      </c>
    </row>
    <row r="2726" spans="1:7" x14ac:dyDescent="0.25">
      <c r="A2726">
        <v>1893</v>
      </c>
      <c r="B2726" t="s">
        <v>2591</v>
      </c>
      <c r="C2726" t="s">
        <v>2592</v>
      </c>
      <c r="D2726">
        <v>949</v>
      </c>
      <c r="E2726">
        <v>1016</v>
      </c>
      <c r="F2726">
        <f t="shared" si="42"/>
        <v>9</v>
      </c>
      <c r="G2726" t="str">
        <f>STANDINGS_R[[#This Row],[League]]&amp;STANDINGS_R[[#This Row],[Team]]</f>
        <v>$150 Draft Champions Nov 27 1:00 pm Lg.3547Entertainment</v>
      </c>
    </row>
    <row r="2727" spans="1:7" x14ac:dyDescent="0.25">
      <c r="A2727">
        <v>2005</v>
      </c>
      <c r="B2727" t="s">
        <v>2594</v>
      </c>
      <c r="C2727" t="s">
        <v>2592</v>
      </c>
      <c r="D2727">
        <v>941</v>
      </c>
      <c r="E2727">
        <v>906</v>
      </c>
      <c r="F2727">
        <f t="shared" si="42"/>
        <v>10</v>
      </c>
      <c r="G2727" t="str">
        <f>STANDINGS_R[[#This Row],[League]]&amp;STANDINGS_R[[#This Row],[Team]]</f>
        <v>$150 Draft Champions Nov 27 1:00 pm Lg.3547Jack Parkman Diaries</v>
      </c>
    </row>
    <row r="2728" spans="1:7" x14ac:dyDescent="0.25">
      <c r="A2728">
        <v>2013</v>
      </c>
      <c r="B2728" t="s">
        <v>2596</v>
      </c>
      <c r="C2728" t="s">
        <v>2592</v>
      </c>
      <c r="D2728">
        <v>941</v>
      </c>
      <c r="E2728">
        <v>906</v>
      </c>
      <c r="F2728">
        <f t="shared" si="42"/>
        <v>11</v>
      </c>
      <c r="G2728" t="str">
        <f>STANDINGS_R[[#This Row],[League]]&amp;STANDINGS_R[[#This Row],[Team]]</f>
        <v>$150 Draft Champions Nov 27 1:00 pm Lg.3547ctmbb</v>
      </c>
    </row>
    <row r="2729" spans="1:7" x14ac:dyDescent="0.25">
      <c r="A2729">
        <v>2183</v>
      </c>
      <c r="B2729" t="s">
        <v>2599</v>
      </c>
      <c r="C2729" t="s">
        <v>2592</v>
      </c>
      <c r="D2729">
        <v>924</v>
      </c>
      <c r="E2729">
        <v>728</v>
      </c>
      <c r="F2729">
        <f t="shared" si="42"/>
        <v>12</v>
      </c>
      <c r="G2729" t="str">
        <f>STANDINGS_R[[#This Row],[League]]&amp;STANDINGS_R[[#This Row],[Team]]</f>
        <v>$150 Draft Champions Nov 27 1:00 pm Lg.3547Madcow - DC2</v>
      </c>
    </row>
    <row r="2730" spans="1:7" x14ac:dyDescent="0.25">
      <c r="A2730">
        <v>2236</v>
      </c>
      <c r="B2730" t="s">
        <v>2595</v>
      </c>
      <c r="C2730" t="s">
        <v>2592</v>
      </c>
      <c r="D2730">
        <v>919</v>
      </c>
      <c r="E2730">
        <v>672</v>
      </c>
      <c r="F2730">
        <f t="shared" si="42"/>
        <v>13</v>
      </c>
      <c r="G2730" t="str">
        <f>STANDINGS_R[[#This Row],[League]]&amp;STANDINGS_R[[#This Row],[Team]]</f>
        <v>$150 Draft Champions Nov 27 1:00 pm Lg.3547Burnt Toast</v>
      </c>
    </row>
    <row r="2731" spans="1:7" x14ac:dyDescent="0.25">
      <c r="A2731">
        <v>2402</v>
      </c>
      <c r="B2731" t="s">
        <v>53</v>
      </c>
      <c r="C2731" t="s">
        <v>2592</v>
      </c>
      <c r="D2731">
        <v>901</v>
      </c>
      <c r="E2731">
        <v>508</v>
      </c>
      <c r="F2731">
        <f t="shared" si="42"/>
        <v>14</v>
      </c>
      <c r="G2731" t="str">
        <f>STANDINGS_R[[#This Row],[League]]&amp;STANDINGS_R[[#This Row],[Team]]</f>
        <v>$150 Draft Champions Nov 27 1:00 pm Lg.3547Baseball Furies</v>
      </c>
    </row>
    <row r="2732" spans="1:7" x14ac:dyDescent="0.25">
      <c r="A2732">
        <v>2642</v>
      </c>
      <c r="B2732" t="s">
        <v>2597</v>
      </c>
      <c r="C2732" t="s">
        <v>2592</v>
      </c>
      <c r="D2732">
        <v>864</v>
      </c>
      <c r="E2732">
        <v>271</v>
      </c>
      <c r="F2732">
        <f t="shared" si="42"/>
        <v>15</v>
      </c>
      <c r="G2732" t="str">
        <f>STANDINGS_R[[#This Row],[League]]&amp;STANDINGS_R[[#This Row],[Team]]</f>
        <v>$150 Draft Champions Nov 27 1:00 pm Lg.3547SILENCE SO LOUD</v>
      </c>
    </row>
    <row r="2733" spans="1:7" x14ac:dyDescent="0.25">
      <c r="A2733">
        <v>100</v>
      </c>
      <c r="B2733" t="s">
        <v>2607</v>
      </c>
      <c r="C2733" t="s">
        <v>2602</v>
      </c>
      <c r="D2733">
        <v>1114</v>
      </c>
      <c r="E2733">
        <v>2813</v>
      </c>
      <c r="F2733">
        <f t="shared" si="42"/>
        <v>1</v>
      </c>
      <c r="G2733" t="str">
        <f>STANDINGS_R[[#This Row],[League]]&amp;STANDINGS_R[[#This Row],[Team]]</f>
        <v>$150 Draft Champions Nov 27 1:00 pm Lg.3548Tiltowait</v>
      </c>
    </row>
    <row r="2734" spans="1:7" x14ac:dyDescent="0.25">
      <c r="A2734">
        <v>159</v>
      </c>
      <c r="B2734" t="s">
        <v>36</v>
      </c>
      <c r="C2734" t="s">
        <v>2602</v>
      </c>
      <c r="D2734">
        <v>1101</v>
      </c>
      <c r="E2734">
        <v>2752.5</v>
      </c>
      <c r="F2734">
        <f t="shared" si="42"/>
        <v>2</v>
      </c>
      <c r="G2734" t="str">
        <f>STANDINGS_R[[#This Row],[League]]&amp;STANDINGS_R[[#This Row],[Team]]</f>
        <v>$150 Draft Champions Nov 27 1:00 pm Lg.3548PACO THYME</v>
      </c>
    </row>
    <row r="2735" spans="1:7" x14ac:dyDescent="0.25">
      <c r="A2735">
        <v>314</v>
      </c>
      <c r="B2735" t="s">
        <v>2608</v>
      </c>
      <c r="C2735" t="s">
        <v>2602</v>
      </c>
      <c r="D2735">
        <v>1076</v>
      </c>
      <c r="E2735">
        <v>2596.5</v>
      </c>
      <c r="F2735">
        <f t="shared" si="42"/>
        <v>3</v>
      </c>
      <c r="G2735" t="str">
        <f>STANDINGS_R[[#This Row],[League]]&amp;STANDINGS_R[[#This Row],[Team]]</f>
        <v>$150 Draft Champions Nov 27 1:00 pm Lg.3548No Small Ball</v>
      </c>
    </row>
    <row r="2736" spans="1:7" x14ac:dyDescent="0.25">
      <c r="A2736">
        <v>504</v>
      </c>
      <c r="B2736" t="s">
        <v>2603</v>
      </c>
      <c r="C2736" t="s">
        <v>2602</v>
      </c>
      <c r="D2736">
        <v>1054</v>
      </c>
      <c r="E2736">
        <v>2405.5</v>
      </c>
      <c r="F2736">
        <f t="shared" si="42"/>
        <v>4</v>
      </c>
      <c r="G2736" t="str">
        <f>STANDINGS_R[[#This Row],[League]]&amp;STANDINGS_R[[#This Row],[Team]]</f>
        <v>$150 Draft Champions Nov 27 1:00 pm Lg.3548Lets Go Metz 1</v>
      </c>
    </row>
    <row r="2737" spans="1:7" x14ac:dyDescent="0.25">
      <c r="A2737">
        <v>828</v>
      </c>
      <c r="B2737" t="s">
        <v>56</v>
      </c>
      <c r="C2737" t="s">
        <v>2602</v>
      </c>
      <c r="D2737">
        <v>1027</v>
      </c>
      <c r="E2737">
        <v>2077</v>
      </c>
      <c r="F2737">
        <f t="shared" si="42"/>
        <v>5</v>
      </c>
      <c r="G2737" t="str">
        <f>STANDINGS_R[[#This Row],[League]]&amp;STANDINGS_R[[#This Row],[Team]]</f>
        <v>$150 Draft Champions Nov 27 1:00 pm Lg.3548DOUGHBOYS</v>
      </c>
    </row>
    <row r="2738" spans="1:7" x14ac:dyDescent="0.25">
      <c r="A2738">
        <v>884</v>
      </c>
      <c r="B2738" t="s">
        <v>139</v>
      </c>
      <c r="C2738" t="s">
        <v>2602</v>
      </c>
      <c r="D2738">
        <v>1024</v>
      </c>
      <c r="E2738">
        <v>2031</v>
      </c>
      <c r="F2738">
        <f t="shared" si="42"/>
        <v>6</v>
      </c>
      <c r="G2738" t="str">
        <f>STANDINGS_R[[#This Row],[League]]&amp;STANDINGS_R[[#This Row],[Team]]</f>
        <v>$150 Draft Champions Nov 27 1:00 pm Lg.3548Surrender Dorothy! (1)</v>
      </c>
    </row>
    <row r="2739" spans="1:7" x14ac:dyDescent="0.25">
      <c r="A2739">
        <v>912</v>
      </c>
      <c r="B2739" t="s">
        <v>266</v>
      </c>
      <c r="C2739" t="s">
        <v>2602</v>
      </c>
      <c r="D2739">
        <v>1021</v>
      </c>
      <c r="E2739">
        <v>1994.5</v>
      </c>
      <c r="F2739">
        <f t="shared" si="42"/>
        <v>7</v>
      </c>
      <c r="G2739" t="str">
        <f>STANDINGS_R[[#This Row],[League]]&amp;STANDINGS_R[[#This Row],[Team]]</f>
        <v>$150 Draft Champions Nov 27 1:00 pm Lg.3548Bronx Yankees (DC2)</v>
      </c>
    </row>
    <row r="2740" spans="1:7" x14ac:dyDescent="0.25">
      <c r="A2740">
        <v>1067</v>
      </c>
      <c r="B2740" t="s">
        <v>2612</v>
      </c>
      <c r="C2740" t="s">
        <v>2602</v>
      </c>
      <c r="D2740">
        <v>1012</v>
      </c>
      <c r="E2740">
        <v>1849</v>
      </c>
      <c r="F2740">
        <f t="shared" si="42"/>
        <v>8</v>
      </c>
      <c r="G2740" t="str">
        <f>STANDINGS_R[[#This Row],[League]]&amp;STANDINGS_R[[#This Row],[Team]]</f>
        <v>$150 Draft Champions Nov 27 1:00 pm Lg.3548SEMPER FI 3</v>
      </c>
    </row>
    <row r="2741" spans="1:7" x14ac:dyDescent="0.25">
      <c r="A2741">
        <v>1160</v>
      </c>
      <c r="B2741" t="s">
        <v>2606</v>
      </c>
      <c r="C2741" t="s">
        <v>2602</v>
      </c>
      <c r="D2741">
        <v>1004</v>
      </c>
      <c r="E2741">
        <v>1755.5</v>
      </c>
      <c r="F2741">
        <f t="shared" si="42"/>
        <v>9</v>
      </c>
      <c r="G2741" t="str">
        <f>STANDINGS_R[[#This Row],[League]]&amp;STANDINGS_R[[#This Row],[Team]]</f>
        <v>$150 Draft Champions Nov 27 1:00 pm Lg.3548The Achievers - DC 1</v>
      </c>
    </row>
    <row r="2742" spans="1:7" x14ac:dyDescent="0.25">
      <c r="A2742">
        <v>1575</v>
      </c>
      <c r="B2742" t="s">
        <v>2601</v>
      </c>
      <c r="C2742" t="s">
        <v>2602</v>
      </c>
      <c r="D2742">
        <v>976</v>
      </c>
      <c r="E2742">
        <v>1342.5</v>
      </c>
      <c r="F2742">
        <f t="shared" si="42"/>
        <v>10</v>
      </c>
      <c r="G2742" t="str">
        <f>STANDINGS_R[[#This Row],[League]]&amp;STANDINGS_R[[#This Row],[Team]]</f>
        <v>$150 Draft Champions Nov 27 1:00 pm Lg.3548Slapnut Repellent</v>
      </c>
    </row>
    <row r="2743" spans="1:7" x14ac:dyDescent="0.25">
      <c r="A2743">
        <v>2224</v>
      </c>
      <c r="B2743" t="s">
        <v>2610</v>
      </c>
      <c r="C2743" t="s">
        <v>2602</v>
      </c>
      <c r="D2743">
        <v>920</v>
      </c>
      <c r="E2743">
        <v>685</v>
      </c>
      <c r="F2743">
        <f t="shared" si="42"/>
        <v>11</v>
      </c>
      <c r="G2743" t="str">
        <f>STANDINGS_R[[#This Row],[League]]&amp;STANDINGS_R[[#This Row],[Team]]</f>
        <v>$150 Draft Champions Nov 27 1:00 pm Lg.3548I got milk money from My Mom</v>
      </c>
    </row>
    <row r="2744" spans="1:7" x14ac:dyDescent="0.25">
      <c r="A2744">
        <v>2370</v>
      </c>
      <c r="B2744" t="s">
        <v>2605</v>
      </c>
      <c r="C2744" t="s">
        <v>2602</v>
      </c>
      <c r="D2744">
        <v>906</v>
      </c>
      <c r="E2744">
        <v>542</v>
      </c>
      <c r="F2744">
        <f t="shared" si="42"/>
        <v>12</v>
      </c>
      <c r="G2744" t="str">
        <f>STANDINGS_R[[#This Row],[League]]&amp;STANDINGS_R[[#This Row],[Team]]</f>
        <v>$150 Draft Champions Nov 27 1:00 pm Lg.3548Wolves</v>
      </c>
    </row>
    <row r="2745" spans="1:7" x14ac:dyDescent="0.25">
      <c r="A2745">
        <v>2464</v>
      </c>
      <c r="B2745" t="s">
        <v>2609</v>
      </c>
      <c r="C2745" t="s">
        <v>2602</v>
      </c>
      <c r="D2745">
        <v>891</v>
      </c>
      <c r="E2745">
        <v>445</v>
      </c>
      <c r="F2745">
        <f t="shared" si="42"/>
        <v>13</v>
      </c>
      <c r="G2745" t="str">
        <f>STANDINGS_R[[#This Row],[League]]&amp;STANDINGS_R[[#This Row],[Team]]</f>
        <v>$150 Draft Champions Nov 27 1:00 pm Lg.3548Double Dipper</v>
      </c>
    </row>
    <row r="2746" spans="1:7" x14ac:dyDescent="0.25">
      <c r="A2746">
        <v>2493</v>
      </c>
      <c r="B2746" t="s">
        <v>2604</v>
      </c>
      <c r="C2746" t="s">
        <v>2602</v>
      </c>
      <c r="D2746">
        <v>887</v>
      </c>
      <c r="E2746">
        <v>416.5</v>
      </c>
      <c r="F2746">
        <f t="shared" si="42"/>
        <v>14</v>
      </c>
      <c r="G2746" t="str">
        <f>STANDINGS_R[[#This Row],[League]]&amp;STANDINGS_R[[#This Row],[Team]]</f>
        <v>$150 Draft Champions Nov 27 1:00 pm Lg.3548Dock's Dose</v>
      </c>
    </row>
    <row r="2747" spans="1:7" x14ac:dyDescent="0.25">
      <c r="A2747">
        <v>2905</v>
      </c>
      <c r="B2747" t="s">
        <v>2611</v>
      </c>
      <c r="C2747" t="s">
        <v>2602</v>
      </c>
      <c r="D2747">
        <v>704</v>
      </c>
      <c r="E2747">
        <v>7</v>
      </c>
      <c r="F2747">
        <f t="shared" si="42"/>
        <v>15</v>
      </c>
      <c r="G2747" t="str">
        <f>STANDINGS_R[[#This Row],[League]]&amp;STANDINGS_R[[#This Row],[Team]]</f>
        <v>$150 Draft Champions Nov 27 1:00 pm Lg.3548Beasley Magnani DC1</v>
      </c>
    </row>
    <row r="2748" spans="1:7" x14ac:dyDescent="0.25">
      <c r="A2748">
        <v>206</v>
      </c>
      <c r="B2748" t="s">
        <v>2613</v>
      </c>
      <c r="C2748" t="s">
        <v>2614</v>
      </c>
      <c r="D2748">
        <v>1092</v>
      </c>
      <c r="E2748">
        <v>2704</v>
      </c>
      <c r="F2748">
        <f t="shared" si="42"/>
        <v>1</v>
      </c>
      <c r="G2748" t="str">
        <f>STANDINGS_R[[#This Row],[League]]&amp;STANDINGS_R[[#This Row],[Team]]</f>
        <v>$150 Draft Champions Nov 27 1:00 pm Lg.3549ChipChopChip1</v>
      </c>
    </row>
    <row r="2749" spans="1:7" x14ac:dyDescent="0.25">
      <c r="A2749">
        <v>331</v>
      </c>
      <c r="B2749" t="s">
        <v>2617</v>
      </c>
      <c r="C2749" t="s">
        <v>2614</v>
      </c>
      <c r="D2749">
        <v>1074</v>
      </c>
      <c r="E2749">
        <v>2580.5</v>
      </c>
      <c r="F2749">
        <f t="shared" si="42"/>
        <v>2</v>
      </c>
      <c r="G2749" t="str">
        <f>STANDINGS_R[[#This Row],[League]]&amp;STANDINGS_R[[#This Row],[Team]]</f>
        <v>$150 Draft Champions Nov 27 1:00 pm Lg.3549Poopy Tooth 1</v>
      </c>
    </row>
    <row r="2750" spans="1:7" x14ac:dyDescent="0.25">
      <c r="A2750">
        <v>343</v>
      </c>
      <c r="B2750" t="s">
        <v>2615</v>
      </c>
      <c r="C2750" t="s">
        <v>2614</v>
      </c>
      <c r="D2750">
        <v>1073</v>
      </c>
      <c r="E2750">
        <v>2571</v>
      </c>
      <c r="F2750">
        <f t="shared" si="42"/>
        <v>3</v>
      </c>
      <c r="G2750" t="str">
        <f>STANDINGS_R[[#This Row],[League]]&amp;STANDINGS_R[[#This Row],[Team]]</f>
        <v>$150 Draft Champions Nov 27 1:00 pm Lg.3549Trout Sale Bum</v>
      </c>
    </row>
    <row r="2751" spans="1:7" x14ac:dyDescent="0.25">
      <c r="A2751">
        <v>475</v>
      </c>
      <c r="B2751" t="s">
        <v>2621</v>
      </c>
      <c r="C2751" t="s">
        <v>2614</v>
      </c>
      <c r="D2751">
        <v>1057</v>
      </c>
      <c r="E2751">
        <v>2435.5</v>
      </c>
      <c r="F2751">
        <f t="shared" si="42"/>
        <v>4</v>
      </c>
      <c r="G2751" t="str">
        <f>STANDINGS_R[[#This Row],[League]]&amp;STANDINGS_R[[#This Row],[Team]]</f>
        <v>$150 Draft Champions Nov 27 1:00 pm Lg.3549I Roll With Reginald</v>
      </c>
    </row>
    <row r="2752" spans="1:7" x14ac:dyDescent="0.25">
      <c r="A2752">
        <v>953</v>
      </c>
      <c r="B2752" t="s">
        <v>2623</v>
      </c>
      <c r="C2752" t="s">
        <v>2614</v>
      </c>
      <c r="D2752">
        <v>1018</v>
      </c>
      <c r="E2752">
        <v>1948</v>
      </c>
      <c r="F2752">
        <f t="shared" si="42"/>
        <v>5</v>
      </c>
      <c r="G2752" t="str">
        <f>STANDINGS_R[[#This Row],[League]]&amp;STANDINGS_R[[#This Row],[Team]]</f>
        <v>$150 Draft Champions Nov 27 1:00 pm Lg.35492DC WAGGENER</v>
      </c>
    </row>
    <row r="2753" spans="1:7" x14ac:dyDescent="0.25">
      <c r="A2753">
        <v>1016</v>
      </c>
      <c r="B2753" t="s">
        <v>235</v>
      </c>
      <c r="C2753" t="s">
        <v>2614</v>
      </c>
      <c r="D2753">
        <v>1015</v>
      </c>
      <c r="E2753">
        <v>1901.5</v>
      </c>
      <c r="F2753">
        <f t="shared" si="42"/>
        <v>6</v>
      </c>
      <c r="G2753" t="str">
        <f>STANDINGS_R[[#This Row],[League]]&amp;STANDINGS_R[[#This Row],[Team]]</f>
        <v>$150 Draft Champions Nov 27 1:00 pm Lg.3549Winston The Wolf</v>
      </c>
    </row>
    <row r="2754" spans="1:7" x14ac:dyDescent="0.25">
      <c r="A2754">
        <v>1791</v>
      </c>
      <c r="B2754" t="s">
        <v>2618</v>
      </c>
      <c r="C2754" t="s">
        <v>2614</v>
      </c>
      <c r="D2754">
        <v>958</v>
      </c>
      <c r="E2754">
        <v>1120</v>
      </c>
      <c r="F2754">
        <f t="shared" si="42"/>
        <v>7</v>
      </c>
      <c r="G2754" t="str">
        <f>STANDINGS_R[[#This Row],[League]]&amp;STANDINGS_R[[#This Row],[Team]]</f>
        <v>$150 Draft Champions Nov 27 1:00 pm Lg.3549Diamond Studs</v>
      </c>
    </row>
    <row r="2755" spans="1:7" x14ac:dyDescent="0.25">
      <c r="A2755">
        <v>1806</v>
      </c>
      <c r="B2755" t="s">
        <v>128</v>
      </c>
      <c r="C2755" t="s">
        <v>2614</v>
      </c>
      <c r="D2755">
        <v>957</v>
      </c>
      <c r="E2755">
        <v>1107</v>
      </c>
      <c r="F2755">
        <f t="shared" ref="F2755:F2818" si="43">IF(C2755=C2754,F2754+1,1)</f>
        <v>8</v>
      </c>
      <c r="G2755" t="str">
        <f>STANDINGS_R[[#This Row],[League]]&amp;STANDINGS_R[[#This Row],[Team]]</f>
        <v>$150 Draft Champions Nov 27 1:00 pm Lg.3549Team Boelkens</v>
      </c>
    </row>
    <row r="2756" spans="1:7" x14ac:dyDescent="0.25">
      <c r="A2756">
        <v>1919</v>
      </c>
      <c r="B2756" t="s">
        <v>2616</v>
      </c>
      <c r="C2756" t="s">
        <v>2614</v>
      </c>
      <c r="D2756">
        <v>947</v>
      </c>
      <c r="E2756">
        <v>990.5</v>
      </c>
      <c r="F2756">
        <f t="shared" si="43"/>
        <v>9</v>
      </c>
      <c r="G2756" t="str">
        <f>STANDINGS_R[[#This Row],[League]]&amp;STANDINGS_R[[#This Row],[Team]]</f>
        <v>$150 Draft Champions Nov 27 1:00 pm Lg.3549Peppa Puig</v>
      </c>
    </row>
    <row r="2757" spans="1:7" x14ac:dyDescent="0.25">
      <c r="A2757">
        <v>2027</v>
      </c>
      <c r="B2757" t="s">
        <v>2619</v>
      </c>
      <c r="C2757" t="s">
        <v>2614</v>
      </c>
      <c r="D2757">
        <v>939</v>
      </c>
      <c r="E2757">
        <v>882</v>
      </c>
      <c r="F2757">
        <f t="shared" si="43"/>
        <v>10</v>
      </c>
      <c r="G2757" t="str">
        <f>STANDINGS_R[[#This Row],[League]]&amp;STANDINGS_R[[#This Row],[Team]]</f>
        <v>$150 Draft Champions Nov 27 1:00 pm Lg.3549Gators</v>
      </c>
    </row>
    <row r="2758" spans="1:7" x14ac:dyDescent="0.25">
      <c r="A2758">
        <v>2474</v>
      </c>
      <c r="B2758" t="s">
        <v>242</v>
      </c>
      <c r="C2758" t="s">
        <v>2614</v>
      </c>
      <c r="D2758">
        <v>890</v>
      </c>
      <c r="E2758">
        <v>436.5</v>
      </c>
      <c r="F2758">
        <f t="shared" si="43"/>
        <v>11</v>
      </c>
      <c r="G2758" t="str">
        <f>STANDINGS_R[[#This Row],[League]]&amp;STANDINGS_R[[#This Row],[Team]]</f>
        <v>$150 Draft Champions Nov 27 1:00 pm Lg.3549Cyclones</v>
      </c>
    </row>
    <row r="2759" spans="1:7" x14ac:dyDescent="0.25">
      <c r="A2759">
        <v>2566</v>
      </c>
      <c r="B2759" t="s">
        <v>2620</v>
      </c>
      <c r="C2759" t="s">
        <v>2614</v>
      </c>
      <c r="D2759">
        <v>877</v>
      </c>
      <c r="E2759">
        <v>343</v>
      </c>
      <c r="F2759">
        <f t="shared" si="43"/>
        <v>12</v>
      </c>
      <c r="G2759" t="str">
        <f>STANDINGS_R[[#This Row],[League]]&amp;STANDINGS_R[[#This Row],[Team]]</f>
        <v>$150 Draft Champions Nov 27 1:00 pm Lg.3549Augusta Gators</v>
      </c>
    </row>
    <row r="2760" spans="1:7" x14ac:dyDescent="0.25">
      <c r="A2760">
        <v>2606</v>
      </c>
      <c r="B2760" t="s">
        <v>508</v>
      </c>
      <c r="C2760" t="s">
        <v>2614</v>
      </c>
      <c r="D2760">
        <v>871</v>
      </c>
      <c r="E2760">
        <v>306.5</v>
      </c>
      <c r="F2760">
        <f t="shared" si="43"/>
        <v>13</v>
      </c>
      <c r="G2760" t="str">
        <f>STANDINGS_R[[#This Row],[League]]&amp;STANDINGS_R[[#This Row],[Team]]</f>
        <v>$150 Draft Champions Nov 27 1:00 pm Lg.3549Team Robinson</v>
      </c>
    </row>
    <row r="2761" spans="1:7" x14ac:dyDescent="0.25">
      <c r="A2761">
        <v>2773</v>
      </c>
      <c r="B2761" t="s">
        <v>468</v>
      </c>
      <c r="C2761" t="s">
        <v>2614</v>
      </c>
      <c r="D2761">
        <v>832</v>
      </c>
      <c r="E2761">
        <v>139.5</v>
      </c>
      <c r="F2761">
        <f t="shared" si="43"/>
        <v>14</v>
      </c>
      <c r="G2761" t="str">
        <f>STANDINGS_R[[#This Row],[League]]&amp;STANDINGS_R[[#This Row],[Team]]</f>
        <v>$150 Draft Champions Nov 27 1:00 pm Lg.3549Spiked by Cobb</v>
      </c>
    </row>
    <row r="2762" spans="1:7" x14ac:dyDescent="0.25">
      <c r="A2762">
        <v>2829</v>
      </c>
      <c r="B2762" t="s">
        <v>2622</v>
      </c>
      <c r="C2762" t="s">
        <v>2614</v>
      </c>
      <c r="D2762">
        <v>810</v>
      </c>
      <c r="E2762">
        <v>84.5</v>
      </c>
      <c r="F2762">
        <f t="shared" si="43"/>
        <v>15</v>
      </c>
      <c r="G2762" t="str">
        <f>STANDINGS_R[[#This Row],[League]]&amp;STANDINGS_R[[#This Row],[Team]]</f>
        <v>$150 Draft Champions Nov 27 1:00 pm Lg.3549Team Lowy</v>
      </c>
    </row>
    <row r="2763" spans="1:7" x14ac:dyDescent="0.25">
      <c r="A2763">
        <v>371</v>
      </c>
      <c r="B2763" t="s">
        <v>508</v>
      </c>
      <c r="C2763" t="s">
        <v>2625</v>
      </c>
      <c r="D2763">
        <v>1069</v>
      </c>
      <c r="E2763">
        <v>2541</v>
      </c>
      <c r="F2763">
        <f t="shared" si="43"/>
        <v>1</v>
      </c>
      <c r="G2763" t="str">
        <f>STANDINGS_R[[#This Row],[League]]&amp;STANDINGS_R[[#This Row],[Team]]</f>
        <v>$400 Draft Champions Feb 01 1:00 pm Lg.3644Team Robinson</v>
      </c>
    </row>
    <row r="2764" spans="1:7" x14ac:dyDescent="0.25">
      <c r="A2764">
        <v>468</v>
      </c>
      <c r="B2764" t="s">
        <v>2629</v>
      </c>
      <c r="C2764" t="s">
        <v>2625</v>
      </c>
      <c r="D2764">
        <v>1058</v>
      </c>
      <c r="E2764">
        <v>2443</v>
      </c>
      <c r="F2764">
        <f t="shared" si="43"/>
        <v>2</v>
      </c>
      <c r="G2764" t="str">
        <f>STANDINGS_R[[#This Row],[League]]&amp;STANDINGS_R[[#This Row],[Team]]</f>
        <v>$400 Draft Champions Feb 01 1:00 pm Lg.3644Lennon/McCartney</v>
      </c>
    </row>
    <row r="2765" spans="1:7" x14ac:dyDescent="0.25">
      <c r="A2765">
        <v>553</v>
      </c>
      <c r="B2765" t="s">
        <v>2631</v>
      </c>
      <c r="C2765" t="s">
        <v>2625</v>
      </c>
      <c r="D2765">
        <v>1050</v>
      </c>
      <c r="E2765">
        <v>2357.5</v>
      </c>
      <c r="F2765">
        <f t="shared" si="43"/>
        <v>3</v>
      </c>
      <c r="G2765" t="str">
        <f>STANDINGS_R[[#This Row],[League]]&amp;STANDINGS_R[[#This Row],[Team]]</f>
        <v>$400 Draft Champions Feb 01 1:00 pm Lg.3644Dangle - snipe</v>
      </c>
    </row>
    <row r="2766" spans="1:7" x14ac:dyDescent="0.25">
      <c r="A2766">
        <v>647</v>
      </c>
      <c r="B2766" t="s">
        <v>2630</v>
      </c>
      <c r="C2766" t="s">
        <v>2625</v>
      </c>
      <c r="D2766">
        <v>1041</v>
      </c>
      <c r="E2766">
        <v>2265</v>
      </c>
      <c r="F2766">
        <f t="shared" si="43"/>
        <v>4</v>
      </c>
      <c r="G2766" t="str">
        <f>STANDINGS_R[[#This Row],[League]]&amp;STANDINGS_R[[#This Row],[Team]]</f>
        <v>$400 Draft Champions Feb 01 1:00 pm Lg.3644Tdot Tanks 3</v>
      </c>
    </row>
    <row r="2767" spans="1:7" x14ac:dyDescent="0.25">
      <c r="A2767">
        <v>711</v>
      </c>
      <c r="B2767" t="s">
        <v>2633</v>
      </c>
      <c r="C2767" t="s">
        <v>2625</v>
      </c>
      <c r="D2767">
        <v>1036</v>
      </c>
      <c r="E2767">
        <v>2191.5</v>
      </c>
      <c r="F2767">
        <f t="shared" si="43"/>
        <v>5</v>
      </c>
      <c r="G2767" t="str">
        <f>STANDINGS_R[[#This Row],[League]]&amp;STANDINGS_R[[#This Row],[Team]]</f>
        <v>$400 Draft Champions Feb 01 1:00 pm Lg.3644Draughtsman 2</v>
      </c>
    </row>
    <row r="2768" spans="1:7" x14ac:dyDescent="0.25">
      <c r="A2768">
        <v>966</v>
      </c>
      <c r="B2768" t="s">
        <v>361</v>
      </c>
      <c r="C2768" t="s">
        <v>2625</v>
      </c>
      <c r="D2768">
        <v>1018</v>
      </c>
      <c r="E2768">
        <v>1948</v>
      </c>
      <c r="F2768">
        <f t="shared" si="43"/>
        <v>6</v>
      </c>
      <c r="G2768" t="str">
        <f>STANDINGS_R[[#This Row],[League]]&amp;STANDINGS_R[[#This Row],[Team]]</f>
        <v>$400 Draft Champions Feb 01 1:00 pm Lg.3644Team Bevis</v>
      </c>
    </row>
    <row r="2769" spans="1:7" x14ac:dyDescent="0.25">
      <c r="A2769">
        <v>970</v>
      </c>
      <c r="B2769" t="s">
        <v>2627</v>
      </c>
      <c r="C2769" t="s">
        <v>2625</v>
      </c>
      <c r="D2769">
        <v>1018</v>
      </c>
      <c r="E2769">
        <v>1948</v>
      </c>
      <c r="F2769">
        <f t="shared" si="43"/>
        <v>7</v>
      </c>
      <c r="G2769" t="str">
        <f>STANDINGS_R[[#This Row],[League]]&amp;STANDINGS_R[[#This Row],[Team]]</f>
        <v>$400 Draft Champions Feb 01 1:00 pm Lg.3644Team Shovein</v>
      </c>
    </row>
    <row r="2770" spans="1:7" x14ac:dyDescent="0.25">
      <c r="A2770">
        <v>1131</v>
      </c>
      <c r="B2770" t="s">
        <v>2626</v>
      </c>
      <c r="C2770" t="s">
        <v>2625</v>
      </c>
      <c r="D2770">
        <v>1006</v>
      </c>
      <c r="E2770">
        <v>1780</v>
      </c>
      <c r="F2770">
        <f t="shared" si="43"/>
        <v>8</v>
      </c>
      <c r="G2770" t="str">
        <f>STANDINGS_R[[#This Row],[League]]&amp;STANDINGS_R[[#This Row],[Team]]</f>
        <v>$400 Draft Champions Feb 01 1:00 pm Lg.3644Into the Crypts of Reyes</v>
      </c>
    </row>
    <row r="2771" spans="1:7" x14ac:dyDescent="0.25">
      <c r="A2771">
        <v>1380</v>
      </c>
      <c r="B2771" t="s">
        <v>144</v>
      </c>
      <c r="C2771" t="s">
        <v>2625</v>
      </c>
      <c r="D2771">
        <v>989</v>
      </c>
      <c r="E2771">
        <v>1536</v>
      </c>
      <c r="F2771">
        <f t="shared" si="43"/>
        <v>9</v>
      </c>
      <c r="G2771" t="str">
        <f>STANDINGS_R[[#This Row],[League]]&amp;STANDINGS_R[[#This Row],[Team]]</f>
        <v>$400 Draft Champions Feb 01 1:00 pm Lg.3644Team Burns</v>
      </c>
    </row>
    <row r="2772" spans="1:7" x14ac:dyDescent="0.25">
      <c r="A2772">
        <v>1495</v>
      </c>
      <c r="B2772" t="s">
        <v>2634</v>
      </c>
      <c r="C2772" t="s">
        <v>2625</v>
      </c>
      <c r="D2772">
        <v>981</v>
      </c>
      <c r="E2772">
        <v>1417.5</v>
      </c>
      <c r="F2772">
        <f t="shared" si="43"/>
        <v>10</v>
      </c>
      <c r="G2772" t="str">
        <f>STANDINGS_R[[#This Row],[League]]&amp;STANDINGS_R[[#This Row],[Team]]</f>
        <v>$400 Draft Champions Feb 01 1:00 pm Lg.3644Run Like Dixie</v>
      </c>
    </row>
    <row r="2773" spans="1:7" x14ac:dyDescent="0.25">
      <c r="A2773">
        <v>1520</v>
      </c>
      <c r="B2773" t="s">
        <v>335</v>
      </c>
      <c r="C2773" t="s">
        <v>2625</v>
      </c>
      <c r="D2773">
        <v>980</v>
      </c>
      <c r="E2773">
        <v>1400.5</v>
      </c>
      <c r="F2773">
        <f t="shared" si="43"/>
        <v>11</v>
      </c>
      <c r="G2773" t="str">
        <f>STANDINGS_R[[#This Row],[League]]&amp;STANDINGS_R[[#This Row],[Team]]</f>
        <v>$400 Draft Champions Feb 01 1:00 pm Lg.3644deadmoneyE</v>
      </c>
    </row>
    <row r="2774" spans="1:7" x14ac:dyDescent="0.25">
      <c r="A2774">
        <v>1601</v>
      </c>
      <c r="B2774" t="s">
        <v>2624</v>
      </c>
      <c r="C2774" t="s">
        <v>2625</v>
      </c>
      <c r="D2774">
        <v>974</v>
      </c>
      <c r="E2774">
        <v>1314</v>
      </c>
      <c r="F2774">
        <f t="shared" si="43"/>
        <v>12</v>
      </c>
      <c r="G2774" t="str">
        <f>STANDINGS_R[[#This Row],[League]]&amp;STANDINGS_R[[#This Row],[Team]]</f>
        <v>$400 Draft Champions Feb 01 1:00 pm Lg.3644Spartans</v>
      </c>
    </row>
    <row r="2775" spans="1:7" x14ac:dyDescent="0.25">
      <c r="A2775">
        <v>1933</v>
      </c>
      <c r="B2775" t="s">
        <v>2628</v>
      </c>
      <c r="C2775" t="s">
        <v>2625</v>
      </c>
      <c r="D2775">
        <v>946</v>
      </c>
      <c r="E2775">
        <v>979</v>
      </c>
      <c r="F2775">
        <f t="shared" si="43"/>
        <v>13</v>
      </c>
      <c r="G2775" t="str">
        <f>STANDINGS_R[[#This Row],[League]]&amp;STANDINGS_R[[#This Row],[Team]]</f>
        <v>$400 Draft Champions Feb 01 1:00 pm Lg.3644Le Chat Noir</v>
      </c>
    </row>
    <row r="2776" spans="1:7" x14ac:dyDescent="0.25">
      <c r="A2776">
        <v>2658</v>
      </c>
      <c r="B2776" t="s">
        <v>889</v>
      </c>
      <c r="C2776" t="s">
        <v>2625</v>
      </c>
      <c r="D2776">
        <v>860</v>
      </c>
      <c r="E2776">
        <v>254.5</v>
      </c>
      <c r="F2776">
        <f t="shared" si="43"/>
        <v>14</v>
      </c>
      <c r="G2776" t="str">
        <f>STANDINGS_R[[#This Row],[League]]&amp;STANDINGS_R[[#This Row],[Team]]</f>
        <v>$400 Draft Champions Feb 01 1:00 pm Lg.3644Team Thompson</v>
      </c>
    </row>
    <row r="2777" spans="1:7" x14ac:dyDescent="0.25">
      <c r="A2777">
        <v>2714</v>
      </c>
      <c r="B2777" t="s">
        <v>2632</v>
      </c>
      <c r="C2777" t="s">
        <v>2625</v>
      </c>
      <c r="D2777">
        <v>848</v>
      </c>
      <c r="E2777">
        <v>199</v>
      </c>
      <c r="F2777">
        <f t="shared" si="43"/>
        <v>15</v>
      </c>
      <c r="G2777" t="str">
        <f>STANDINGS_R[[#This Row],[League]]&amp;STANDINGS_R[[#This Row],[Team]]</f>
        <v>$400 Draft Champions Feb 01 1:00 pm Lg.3644The O-Faces</v>
      </c>
    </row>
    <row r="2778" spans="1:7" x14ac:dyDescent="0.25">
      <c r="A2778">
        <v>78</v>
      </c>
      <c r="B2778" t="s">
        <v>2641</v>
      </c>
      <c r="C2778" t="s">
        <v>2636</v>
      </c>
      <c r="D2778">
        <v>1119</v>
      </c>
      <c r="E2778">
        <v>2832.5</v>
      </c>
      <c r="F2778">
        <f t="shared" si="43"/>
        <v>1</v>
      </c>
      <c r="G2778" t="str">
        <f>STANDINGS_R[[#This Row],[League]]&amp;STANDINGS_R[[#This Row],[Team]]</f>
        <v>$400 Draft Champions Feb 06 1:00 pm Lg.3660Starfishmn 0206</v>
      </c>
    </row>
    <row r="2779" spans="1:7" x14ac:dyDescent="0.25">
      <c r="A2779">
        <v>324</v>
      </c>
      <c r="B2779" t="s">
        <v>2638</v>
      </c>
      <c r="C2779" t="s">
        <v>2636</v>
      </c>
      <c r="D2779">
        <v>1075</v>
      </c>
      <c r="E2779">
        <v>2589.5</v>
      </c>
      <c r="F2779">
        <f t="shared" si="43"/>
        <v>2</v>
      </c>
      <c r="G2779" t="str">
        <f>STANDINGS_R[[#This Row],[League]]&amp;STANDINGS_R[[#This Row],[Team]]</f>
        <v>$400 Draft Champions Feb 06 1:00 pm Lg.3660ctmbb iv</v>
      </c>
    </row>
    <row r="2780" spans="1:7" x14ac:dyDescent="0.25">
      <c r="A2780">
        <v>564</v>
      </c>
      <c r="B2780" t="s">
        <v>2637</v>
      </c>
      <c r="C2780" t="s">
        <v>2636</v>
      </c>
      <c r="D2780">
        <v>1049</v>
      </c>
      <c r="E2780">
        <v>2346</v>
      </c>
      <c r="F2780">
        <f t="shared" si="43"/>
        <v>3</v>
      </c>
      <c r="G2780" t="str">
        <f>STANDINGS_R[[#This Row],[League]]&amp;STANDINGS_R[[#This Row],[Team]]</f>
        <v>$400 Draft Champions Feb 06 1:00 pm Lg.3660Team Beckey</v>
      </c>
    </row>
    <row r="2781" spans="1:7" x14ac:dyDescent="0.25">
      <c r="A2781">
        <v>603</v>
      </c>
      <c r="B2781" t="s">
        <v>174</v>
      </c>
      <c r="C2781" t="s">
        <v>2636</v>
      </c>
      <c r="D2781">
        <v>1046</v>
      </c>
      <c r="E2781">
        <v>2311</v>
      </c>
      <c r="F2781">
        <f t="shared" si="43"/>
        <v>4</v>
      </c>
      <c r="G2781" t="str">
        <f>STANDINGS_R[[#This Row],[League]]&amp;STANDINGS_R[[#This Row],[Team]]</f>
        <v>$400 Draft Champions Feb 06 1:00 pm Lg.3660Team Phillips</v>
      </c>
    </row>
    <row r="2782" spans="1:7" x14ac:dyDescent="0.25">
      <c r="A2782">
        <v>616</v>
      </c>
      <c r="B2782" t="s">
        <v>190</v>
      </c>
      <c r="C2782" t="s">
        <v>2636</v>
      </c>
      <c r="D2782">
        <v>1045</v>
      </c>
      <c r="E2782">
        <v>2299.5</v>
      </c>
      <c r="F2782">
        <f t="shared" si="43"/>
        <v>5</v>
      </c>
      <c r="G2782" t="str">
        <f>STANDINGS_R[[#This Row],[League]]&amp;STANDINGS_R[[#This Row],[Team]]</f>
        <v>$400 Draft Champions Feb 06 1:00 pm Lg.3660Teheran You Apart</v>
      </c>
    </row>
    <row r="2783" spans="1:7" x14ac:dyDescent="0.25">
      <c r="A2783">
        <v>664</v>
      </c>
      <c r="B2783" t="s">
        <v>206</v>
      </c>
      <c r="C2783" t="s">
        <v>2636</v>
      </c>
      <c r="D2783">
        <v>1040</v>
      </c>
      <c r="E2783">
        <v>2249</v>
      </c>
      <c r="F2783">
        <f t="shared" si="43"/>
        <v>6</v>
      </c>
      <c r="G2783" t="str">
        <f>STANDINGS_R[[#This Row],[League]]&amp;STANDINGS_R[[#This Row],[Team]]</f>
        <v>$400 Draft Champions Feb 06 1:00 pm Lg.3660Team Eroh</v>
      </c>
    </row>
    <row r="2784" spans="1:7" x14ac:dyDescent="0.25">
      <c r="A2784">
        <v>1027</v>
      </c>
      <c r="B2784" t="s">
        <v>202</v>
      </c>
      <c r="C2784" t="s">
        <v>2636</v>
      </c>
      <c r="D2784">
        <v>1014</v>
      </c>
      <c r="E2784">
        <v>1884</v>
      </c>
      <c r="F2784">
        <f t="shared" si="43"/>
        <v>7</v>
      </c>
      <c r="G2784" t="str">
        <f>STANDINGS_R[[#This Row],[League]]&amp;STANDINGS_R[[#This Row],[Team]]</f>
        <v>$400 Draft Champions Feb 06 1:00 pm Lg.3660One for the Dagger</v>
      </c>
    </row>
    <row r="2785" spans="1:7" x14ac:dyDescent="0.25">
      <c r="A2785">
        <v>1137</v>
      </c>
      <c r="B2785" t="s">
        <v>448</v>
      </c>
      <c r="C2785" t="s">
        <v>2636</v>
      </c>
      <c r="D2785">
        <v>1006</v>
      </c>
      <c r="E2785">
        <v>1780</v>
      </c>
      <c r="F2785">
        <f t="shared" si="43"/>
        <v>8</v>
      </c>
      <c r="G2785" t="str">
        <f>STANDINGS_R[[#This Row],[League]]&amp;STANDINGS_R[[#This Row],[Team]]</f>
        <v>$400 Draft Champions Feb 06 1:00 pm Lg.3660The Chameleons</v>
      </c>
    </row>
    <row r="2786" spans="1:7" x14ac:dyDescent="0.25">
      <c r="A2786">
        <v>1619</v>
      </c>
      <c r="B2786" t="s">
        <v>204</v>
      </c>
      <c r="C2786" t="s">
        <v>2636</v>
      </c>
      <c r="D2786">
        <v>972</v>
      </c>
      <c r="E2786">
        <v>1288</v>
      </c>
      <c r="F2786">
        <f t="shared" si="43"/>
        <v>9</v>
      </c>
      <c r="G2786" t="str">
        <f>STANDINGS_R[[#This Row],[League]]&amp;STANDINGS_R[[#This Row],[Team]]</f>
        <v>$400 Draft Champions Feb 06 1:00 pm Lg.3660Cosmos</v>
      </c>
    </row>
    <row r="2787" spans="1:7" x14ac:dyDescent="0.25">
      <c r="A2787">
        <v>1736</v>
      </c>
      <c r="B2787" t="s">
        <v>267</v>
      </c>
      <c r="C2787" t="s">
        <v>2636</v>
      </c>
      <c r="D2787">
        <v>962</v>
      </c>
      <c r="E2787">
        <v>1177.5</v>
      </c>
      <c r="F2787">
        <f t="shared" si="43"/>
        <v>10</v>
      </c>
      <c r="G2787" t="str">
        <f>STANDINGS_R[[#This Row],[League]]&amp;STANDINGS_R[[#This Row],[Team]]</f>
        <v>$400 Draft Champions Feb 06 1:00 pm Lg.3660Team Ratner</v>
      </c>
    </row>
    <row r="2788" spans="1:7" x14ac:dyDescent="0.25">
      <c r="A2788">
        <v>2141</v>
      </c>
      <c r="B2788" t="s">
        <v>2635</v>
      </c>
      <c r="C2788" t="s">
        <v>2636</v>
      </c>
      <c r="D2788">
        <v>928</v>
      </c>
      <c r="E2788">
        <v>768</v>
      </c>
      <c r="F2788">
        <f t="shared" si="43"/>
        <v>11</v>
      </c>
      <c r="G2788" t="str">
        <f>STANDINGS_R[[#This Row],[League]]&amp;STANDINGS_R[[#This Row],[Team]]</f>
        <v>$400 Draft Champions Feb 06 1:00 pm Lg.3660DC Dogo 4</v>
      </c>
    </row>
    <row r="2789" spans="1:7" x14ac:dyDescent="0.25">
      <c r="A2789">
        <v>2583</v>
      </c>
      <c r="B2789" t="s">
        <v>2640</v>
      </c>
      <c r="C2789" t="s">
        <v>2636</v>
      </c>
      <c r="D2789">
        <v>875</v>
      </c>
      <c r="E2789">
        <v>331</v>
      </c>
      <c r="F2789">
        <f t="shared" si="43"/>
        <v>12</v>
      </c>
      <c r="G2789" t="str">
        <f>STANDINGS_R[[#This Row],[League]]&amp;STANDINGS_R[[#This Row],[Team]]</f>
        <v>$400 Draft Champions Feb 06 1:00 pm Lg.3660Your Daddy</v>
      </c>
    </row>
    <row r="2790" spans="1:7" x14ac:dyDescent="0.25">
      <c r="A2790">
        <v>2632</v>
      </c>
      <c r="B2790" t="s">
        <v>889</v>
      </c>
      <c r="C2790" t="s">
        <v>2636</v>
      </c>
      <c r="D2790">
        <v>867</v>
      </c>
      <c r="E2790">
        <v>283</v>
      </c>
      <c r="F2790">
        <f t="shared" si="43"/>
        <v>13</v>
      </c>
      <c r="G2790" t="str">
        <f>STANDINGS_R[[#This Row],[League]]&amp;STANDINGS_R[[#This Row],[Team]]</f>
        <v>$400 Draft Champions Feb 06 1:00 pm Lg.3660Team Thompson</v>
      </c>
    </row>
    <row r="2791" spans="1:7" x14ac:dyDescent="0.25">
      <c r="A2791">
        <v>2722</v>
      </c>
      <c r="B2791" t="s">
        <v>402</v>
      </c>
      <c r="C2791" t="s">
        <v>2636</v>
      </c>
      <c r="D2791">
        <v>847</v>
      </c>
      <c r="E2791">
        <v>192.5</v>
      </c>
      <c r="F2791">
        <f t="shared" si="43"/>
        <v>14</v>
      </c>
      <c r="G2791" t="str">
        <f>STANDINGS_R[[#This Row],[League]]&amp;STANDINGS_R[[#This Row],[Team]]</f>
        <v>$400 Draft Champions Feb 06 1:00 pm Lg.3660Team Leonard</v>
      </c>
    </row>
    <row r="2792" spans="1:7" x14ac:dyDescent="0.25">
      <c r="A2792">
        <v>2730</v>
      </c>
      <c r="B2792" t="s">
        <v>2639</v>
      </c>
      <c r="C2792" t="s">
        <v>2636</v>
      </c>
      <c r="D2792">
        <v>845</v>
      </c>
      <c r="E2792">
        <v>182.5</v>
      </c>
      <c r="F2792">
        <f t="shared" si="43"/>
        <v>15</v>
      </c>
      <c r="G2792" t="str">
        <f>STANDINGS_R[[#This Row],[League]]&amp;STANDINGS_R[[#This Row],[Team]]</f>
        <v>$400 Draft Champions Feb 06 1:00 pm Lg.3660Team Pucci</v>
      </c>
    </row>
    <row r="2793" spans="1:7" x14ac:dyDescent="0.25">
      <c r="A2793">
        <v>74</v>
      </c>
      <c r="B2793" t="s">
        <v>1557</v>
      </c>
      <c r="C2793" t="s">
        <v>2642</v>
      </c>
      <c r="D2793">
        <v>1120</v>
      </c>
      <c r="E2793">
        <v>2836</v>
      </c>
      <c r="F2793">
        <f t="shared" si="43"/>
        <v>1</v>
      </c>
      <c r="G2793" t="str">
        <f>STANDINGS_R[[#This Row],[League]]&amp;STANDINGS_R[[#This Row],[Team]]</f>
        <v>$400 Draft Champions Feb 13 1:00 pm Lg.3694Team Casey</v>
      </c>
    </row>
    <row r="2794" spans="1:7" x14ac:dyDescent="0.25">
      <c r="A2794">
        <v>198</v>
      </c>
      <c r="B2794" t="s">
        <v>429</v>
      </c>
      <c r="C2794" t="s">
        <v>2642</v>
      </c>
      <c r="D2794">
        <v>1094</v>
      </c>
      <c r="E2794">
        <v>2715.5</v>
      </c>
      <c r="F2794">
        <f t="shared" si="43"/>
        <v>2</v>
      </c>
      <c r="G2794" t="str">
        <f>STANDINGS_R[[#This Row],[League]]&amp;STANDINGS_R[[#This Row],[Team]]</f>
        <v>$400 Draft Champions Feb 13 1:00 pm Lg.3694Team Daino</v>
      </c>
    </row>
    <row r="2795" spans="1:7" x14ac:dyDescent="0.25">
      <c r="A2795">
        <v>384</v>
      </c>
      <c r="B2795" t="s">
        <v>2652</v>
      </c>
      <c r="C2795" t="s">
        <v>2642</v>
      </c>
      <c r="D2795">
        <v>1068</v>
      </c>
      <c r="E2795">
        <v>2530.5</v>
      </c>
      <c r="F2795">
        <f t="shared" si="43"/>
        <v>3</v>
      </c>
      <c r="G2795" t="str">
        <f>STANDINGS_R[[#This Row],[League]]&amp;STANDINGS_R[[#This Row],[Team]]</f>
        <v>$400 Draft Champions Feb 13 1:00 pm Lg.3694Starfishmn 0213</v>
      </c>
    </row>
    <row r="2796" spans="1:7" x14ac:dyDescent="0.25">
      <c r="A2796">
        <v>409</v>
      </c>
      <c r="B2796" t="s">
        <v>2646</v>
      </c>
      <c r="C2796" t="s">
        <v>2642</v>
      </c>
      <c r="D2796">
        <v>1065</v>
      </c>
      <c r="E2796">
        <v>2498.5</v>
      </c>
      <c r="F2796">
        <f t="shared" si="43"/>
        <v>4</v>
      </c>
      <c r="G2796" t="str">
        <f>STANDINGS_R[[#This Row],[League]]&amp;STANDINGS_R[[#This Row],[Team]]</f>
        <v>$400 Draft Champions Feb 13 1:00 pm Lg.3694Dallas Ruscoe</v>
      </c>
    </row>
    <row r="2797" spans="1:7" x14ac:dyDescent="0.25">
      <c r="A2797">
        <v>1097</v>
      </c>
      <c r="B2797" t="s">
        <v>2650</v>
      </c>
      <c r="C2797" t="s">
        <v>2642</v>
      </c>
      <c r="D2797">
        <v>1009</v>
      </c>
      <c r="E2797">
        <v>1813</v>
      </c>
      <c r="F2797">
        <f t="shared" si="43"/>
        <v>5</v>
      </c>
      <c r="G2797" t="str">
        <f>STANDINGS_R[[#This Row],[League]]&amp;STANDINGS_R[[#This Row],[Team]]</f>
        <v>$400 Draft Champions Feb 13 1:00 pm Lg.3694JonesCurtisW DC1</v>
      </c>
    </row>
    <row r="2798" spans="1:7" x14ac:dyDescent="0.25">
      <c r="A2798">
        <v>1313</v>
      </c>
      <c r="B2798" t="s">
        <v>245</v>
      </c>
      <c r="C2798" t="s">
        <v>2642</v>
      </c>
      <c r="D2798">
        <v>993</v>
      </c>
      <c r="E2798">
        <v>1595.5</v>
      </c>
      <c r="F2798">
        <f t="shared" si="43"/>
        <v>6</v>
      </c>
      <c r="G2798" t="str">
        <f>STANDINGS_R[[#This Row],[League]]&amp;STANDINGS_R[[#This Row],[Team]]</f>
        <v>$400 Draft Champions Feb 13 1:00 pm Lg.3694Fresh Ripe Peaches</v>
      </c>
    </row>
    <row r="2799" spans="1:7" x14ac:dyDescent="0.25">
      <c r="A2799">
        <v>1458</v>
      </c>
      <c r="B2799" t="s">
        <v>2648</v>
      </c>
      <c r="C2799" t="s">
        <v>2642</v>
      </c>
      <c r="D2799">
        <v>983</v>
      </c>
      <c r="E2799">
        <v>1447.5</v>
      </c>
      <c r="F2799">
        <f t="shared" si="43"/>
        <v>7</v>
      </c>
      <c r="G2799" t="str">
        <f>STANDINGS_R[[#This Row],[League]]&amp;STANDINGS_R[[#This Row],[Team]]</f>
        <v>$400 Draft Champions Feb 13 1:00 pm Lg.3694Side Boy</v>
      </c>
    </row>
    <row r="2800" spans="1:7" x14ac:dyDescent="0.25">
      <c r="A2800">
        <v>1674</v>
      </c>
      <c r="B2800" t="s">
        <v>726</v>
      </c>
      <c r="C2800" t="s">
        <v>2642</v>
      </c>
      <c r="D2800">
        <v>968</v>
      </c>
      <c r="E2800">
        <v>1242</v>
      </c>
      <c r="F2800">
        <f t="shared" si="43"/>
        <v>8</v>
      </c>
      <c r="G2800" t="str">
        <f>STANDINGS_R[[#This Row],[League]]&amp;STANDINGS_R[[#This Row],[Team]]</f>
        <v>$400 Draft Champions Feb 13 1:00 pm Lg.3694Team Warner</v>
      </c>
    </row>
    <row r="2801" spans="1:7" x14ac:dyDescent="0.25">
      <c r="A2801">
        <v>2066</v>
      </c>
      <c r="B2801" t="s">
        <v>206</v>
      </c>
      <c r="C2801" t="s">
        <v>2642</v>
      </c>
      <c r="D2801">
        <v>936</v>
      </c>
      <c r="E2801">
        <v>848.5</v>
      </c>
      <c r="F2801">
        <f t="shared" si="43"/>
        <v>9</v>
      </c>
      <c r="G2801" t="str">
        <f>STANDINGS_R[[#This Row],[League]]&amp;STANDINGS_R[[#This Row],[Team]]</f>
        <v>$400 Draft Champions Feb 13 1:00 pm Lg.3694Team Eroh</v>
      </c>
    </row>
    <row r="2802" spans="1:7" x14ac:dyDescent="0.25">
      <c r="A2802">
        <v>2119</v>
      </c>
      <c r="B2802" t="s">
        <v>2645</v>
      </c>
      <c r="C2802" t="s">
        <v>2642</v>
      </c>
      <c r="D2802">
        <v>931</v>
      </c>
      <c r="E2802">
        <v>798</v>
      </c>
      <c r="F2802">
        <f t="shared" si="43"/>
        <v>10</v>
      </c>
      <c r="G2802" t="str">
        <f>STANDINGS_R[[#This Row],[League]]&amp;STANDINGS_R[[#This Row],[Team]]</f>
        <v>$400 Draft Champions Feb 13 1:00 pm Lg.3694Who's Your Papi?</v>
      </c>
    </row>
    <row r="2803" spans="1:7" x14ac:dyDescent="0.25">
      <c r="A2803">
        <v>2304</v>
      </c>
      <c r="B2803" t="s">
        <v>2643</v>
      </c>
      <c r="C2803" t="s">
        <v>2642</v>
      </c>
      <c r="D2803">
        <v>912</v>
      </c>
      <c r="E2803">
        <v>605</v>
      </c>
      <c r="F2803">
        <f t="shared" si="43"/>
        <v>11</v>
      </c>
      <c r="G2803" t="str">
        <f>STANDINGS_R[[#This Row],[League]]&amp;STANDINGS_R[[#This Row],[Team]]</f>
        <v>$400 Draft Champions Feb 13 1:00 pm Lg.3694Badlanders</v>
      </c>
    </row>
    <row r="2804" spans="1:7" x14ac:dyDescent="0.25">
      <c r="A2804">
        <v>2519</v>
      </c>
      <c r="B2804" t="s">
        <v>2644</v>
      </c>
      <c r="C2804" t="s">
        <v>2642</v>
      </c>
      <c r="D2804">
        <v>884</v>
      </c>
      <c r="E2804">
        <v>393</v>
      </c>
      <c r="F2804">
        <f t="shared" si="43"/>
        <v>12</v>
      </c>
      <c r="G2804" t="str">
        <f>STANDINGS_R[[#This Row],[League]]&amp;STANDINGS_R[[#This Row],[Team]]</f>
        <v>$400 Draft Champions Feb 13 1:00 pm Lg.3694Somos Familia</v>
      </c>
    </row>
    <row r="2805" spans="1:7" x14ac:dyDescent="0.25">
      <c r="A2805">
        <v>2758</v>
      </c>
      <c r="B2805" t="s">
        <v>2647</v>
      </c>
      <c r="C2805" t="s">
        <v>2642</v>
      </c>
      <c r="D2805">
        <v>835</v>
      </c>
      <c r="E2805">
        <v>153</v>
      </c>
      <c r="F2805">
        <f t="shared" si="43"/>
        <v>13</v>
      </c>
      <c r="G2805" t="str">
        <f>STANDINGS_R[[#This Row],[League]]&amp;STANDINGS_R[[#This Row],[Team]]</f>
        <v>$400 Draft Champions Feb 13 1:00 pm Lg.3694CHIN MUSIC</v>
      </c>
    </row>
    <row r="2806" spans="1:7" x14ac:dyDescent="0.25">
      <c r="A2806">
        <v>2775</v>
      </c>
      <c r="B2806" t="s">
        <v>2649</v>
      </c>
      <c r="C2806" t="s">
        <v>2642</v>
      </c>
      <c r="D2806">
        <v>831</v>
      </c>
      <c r="E2806">
        <v>135.5</v>
      </c>
      <c r="F2806">
        <f t="shared" si="43"/>
        <v>14</v>
      </c>
      <c r="G2806" t="str">
        <f>STANDINGS_R[[#This Row],[League]]&amp;STANDINGS_R[[#This Row],[Team]]</f>
        <v>$400 Draft Champions Feb 13 1:00 pm Lg.3694Go Crazy Folks Go Crazy</v>
      </c>
    </row>
    <row r="2807" spans="1:7" x14ac:dyDescent="0.25">
      <c r="A2807">
        <v>2782</v>
      </c>
      <c r="B2807" t="s">
        <v>2651</v>
      </c>
      <c r="C2807" t="s">
        <v>2642</v>
      </c>
      <c r="D2807">
        <v>830</v>
      </c>
      <c r="E2807">
        <v>131</v>
      </c>
      <c r="F2807">
        <f t="shared" si="43"/>
        <v>15</v>
      </c>
      <c r="G2807" t="str">
        <f>STANDINGS_R[[#This Row],[League]]&amp;STANDINGS_R[[#This Row],[Team]]</f>
        <v>$400 Draft Champions Feb 13 1:00 pm Lg.3694Showstoppin'</v>
      </c>
    </row>
    <row r="2808" spans="1:7" x14ac:dyDescent="0.25">
      <c r="A2808">
        <v>2</v>
      </c>
      <c r="B2808" t="s">
        <v>77</v>
      </c>
      <c r="C2808" t="s">
        <v>2653</v>
      </c>
      <c r="D2808">
        <v>1184</v>
      </c>
      <c r="E2808">
        <v>2909</v>
      </c>
      <c r="F2808">
        <f t="shared" si="43"/>
        <v>1</v>
      </c>
      <c r="G2808" t="str">
        <f>STANDINGS_R[[#This Row],[League]]&amp;STANDINGS_R[[#This Row],[Team]]</f>
        <v>$400 Draft Champions Feb 20 1:00 pm Lg.3735Team Taylor</v>
      </c>
    </row>
    <row r="2809" spans="1:7" x14ac:dyDescent="0.25">
      <c r="A2809">
        <v>425</v>
      </c>
      <c r="B2809" t="s">
        <v>2655</v>
      </c>
      <c r="C2809" t="s">
        <v>2653</v>
      </c>
      <c r="D2809">
        <v>1063</v>
      </c>
      <c r="E2809">
        <v>2483.5</v>
      </c>
      <c r="F2809">
        <f t="shared" si="43"/>
        <v>2</v>
      </c>
      <c r="G2809" t="str">
        <f>STANDINGS_R[[#This Row],[League]]&amp;STANDINGS_R[[#This Row],[Team]]</f>
        <v>$400 Draft Champions Feb 20 1:00 pm Lg.3735Baby Brooke's Baseball Bats</v>
      </c>
    </row>
    <row r="2810" spans="1:7" x14ac:dyDescent="0.25">
      <c r="A2810">
        <v>604</v>
      </c>
      <c r="B2810" t="s">
        <v>267</v>
      </c>
      <c r="C2810" t="s">
        <v>2653</v>
      </c>
      <c r="D2810">
        <v>1046</v>
      </c>
      <c r="E2810">
        <v>2311</v>
      </c>
      <c r="F2810">
        <f t="shared" si="43"/>
        <v>3</v>
      </c>
      <c r="G2810" t="str">
        <f>STANDINGS_R[[#This Row],[League]]&amp;STANDINGS_R[[#This Row],[Team]]</f>
        <v>$400 Draft Champions Feb 20 1:00 pm Lg.3735Team Ratner</v>
      </c>
    </row>
    <row r="2811" spans="1:7" x14ac:dyDescent="0.25">
      <c r="A2811">
        <v>788</v>
      </c>
      <c r="B2811" t="s">
        <v>249</v>
      </c>
      <c r="C2811" t="s">
        <v>2653</v>
      </c>
      <c r="D2811">
        <v>1031</v>
      </c>
      <c r="E2811">
        <v>2124</v>
      </c>
      <c r="F2811">
        <f t="shared" si="43"/>
        <v>4</v>
      </c>
      <c r="G2811" t="str">
        <f>STANDINGS_R[[#This Row],[League]]&amp;STANDINGS_R[[#This Row],[Team]]</f>
        <v>$400 Draft Champions Feb 20 1:00 pm Lg.3735OC Wolverines</v>
      </c>
    </row>
    <row r="2812" spans="1:7" x14ac:dyDescent="0.25">
      <c r="A2812">
        <v>830</v>
      </c>
      <c r="B2812" t="s">
        <v>2654</v>
      </c>
      <c r="C2812" t="s">
        <v>2653</v>
      </c>
      <c r="D2812">
        <v>1027</v>
      </c>
      <c r="E2812">
        <v>2077</v>
      </c>
      <c r="F2812">
        <f t="shared" si="43"/>
        <v>5</v>
      </c>
      <c r="G2812" t="str">
        <f>STANDINGS_R[[#This Row],[League]]&amp;STANDINGS_R[[#This Row],[Team]]</f>
        <v>$400 Draft Champions Feb 20 1:00 pm Lg.3735Harry Doyle All-Stars 4</v>
      </c>
    </row>
    <row r="2813" spans="1:7" x14ac:dyDescent="0.25">
      <c r="A2813">
        <v>1084</v>
      </c>
      <c r="B2813" t="s">
        <v>2656</v>
      </c>
      <c r="C2813" t="s">
        <v>2653</v>
      </c>
      <c r="D2813">
        <v>1010</v>
      </c>
      <c r="E2813">
        <v>1827.5</v>
      </c>
      <c r="F2813">
        <f t="shared" si="43"/>
        <v>6</v>
      </c>
      <c r="G2813" t="str">
        <f>STANDINGS_R[[#This Row],[League]]&amp;STANDINGS_R[[#This Row],[Team]]</f>
        <v>$400 Draft Champions Feb 20 1:00 pm Lg.3735Sgusting Robots RoG</v>
      </c>
    </row>
    <row r="2814" spans="1:7" x14ac:dyDescent="0.25">
      <c r="A2814">
        <v>1130</v>
      </c>
      <c r="B2814" t="s">
        <v>2658</v>
      </c>
      <c r="C2814" t="s">
        <v>2653</v>
      </c>
      <c r="D2814">
        <v>1006</v>
      </c>
      <c r="E2814">
        <v>1780</v>
      </c>
      <c r="F2814">
        <f t="shared" si="43"/>
        <v>7</v>
      </c>
      <c r="G2814" t="str">
        <f>STANDINGS_R[[#This Row],[League]]&amp;STANDINGS_R[[#This Row],[Team]]</f>
        <v>$400 Draft Champions Feb 20 1:00 pm Lg.3735Getpaddled</v>
      </c>
    </row>
    <row r="2815" spans="1:7" x14ac:dyDescent="0.25">
      <c r="A2815">
        <v>1188</v>
      </c>
      <c r="B2815" t="s">
        <v>517</v>
      </c>
      <c r="C2815" t="s">
        <v>2653</v>
      </c>
      <c r="D2815">
        <v>1002</v>
      </c>
      <c r="E2815">
        <v>1725.5</v>
      </c>
      <c r="F2815">
        <f t="shared" si="43"/>
        <v>8</v>
      </c>
      <c r="G2815" t="str">
        <f>STANDINGS_R[[#This Row],[League]]&amp;STANDINGS_R[[#This Row],[Team]]</f>
        <v>$400 Draft Champions Feb 20 1:00 pm Lg.3735Starfishmn 0220</v>
      </c>
    </row>
    <row r="2816" spans="1:7" x14ac:dyDescent="0.25">
      <c r="A2816">
        <v>1795</v>
      </c>
      <c r="B2816" t="s">
        <v>244</v>
      </c>
      <c r="C2816" t="s">
        <v>2653</v>
      </c>
      <c r="D2816">
        <v>958</v>
      </c>
      <c r="E2816">
        <v>1120</v>
      </c>
      <c r="F2816">
        <f t="shared" si="43"/>
        <v>9</v>
      </c>
      <c r="G2816" t="str">
        <f>STANDINGS_R[[#This Row],[League]]&amp;STANDINGS_R[[#This Row],[Team]]</f>
        <v>$400 Draft Champions Feb 20 1:00 pm Lg.3735Queen Team</v>
      </c>
    </row>
    <row r="2817" spans="1:7" x14ac:dyDescent="0.25">
      <c r="A2817">
        <v>1945</v>
      </c>
      <c r="B2817" t="s">
        <v>2660</v>
      </c>
      <c r="C2817" t="s">
        <v>2653</v>
      </c>
      <c r="D2817">
        <v>945</v>
      </c>
      <c r="E2817">
        <v>967</v>
      </c>
      <c r="F2817">
        <f t="shared" si="43"/>
        <v>10</v>
      </c>
      <c r="G2817" t="str">
        <f>STANDINGS_R[[#This Row],[League]]&amp;STANDINGS_R[[#This Row],[Team]]</f>
        <v>$400 Draft Champions Feb 20 1:00 pm Lg.3735Liars &amp; Felons #11</v>
      </c>
    </row>
    <row r="2818" spans="1:7" x14ac:dyDescent="0.25">
      <c r="A2818">
        <v>2030</v>
      </c>
      <c r="B2818" t="s">
        <v>80</v>
      </c>
      <c r="C2818" t="s">
        <v>2653</v>
      </c>
      <c r="D2818">
        <v>939</v>
      </c>
      <c r="E2818">
        <v>882</v>
      </c>
      <c r="F2818">
        <f t="shared" si="43"/>
        <v>11</v>
      </c>
      <c r="G2818" t="str">
        <f>STANDINGS_R[[#This Row],[League]]&amp;STANDINGS_R[[#This Row],[Team]]</f>
        <v>$400 Draft Champions Feb 20 1:00 pm Lg.3735Sleepahs and Keepahs</v>
      </c>
    </row>
    <row r="2819" spans="1:7" x14ac:dyDescent="0.25">
      <c r="A2819">
        <v>2072</v>
      </c>
      <c r="B2819" t="s">
        <v>2657</v>
      </c>
      <c r="C2819" t="s">
        <v>2653</v>
      </c>
      <c r="D2819">
        <v>935</v>
      </c>
      <c r="E2819">
        <v>838</v>
      </c>
      <c r="F2819">
        <f t="shared" ref="F2819:F2881" si="44">IF(C2819=C2818,F2818+1,1)</f>
        <v>12</v>
      </c>
      <c r="G2819" t="str">
        <f>STANDINGS_R[[#This Row],[League]]&amp;STANDINGS_R[[#This Row],[Team]]</f>
        <v>$400 Draft Champions Feb 20 1:00 pm Lg.3735Charm City Rats</v>
      </c>
    </row>
    <row r="2820" spans="1:7" x14ac:dyDescent="0.25">
      <c r="A2820">
        <v>2639</v>
      </c>
      <c r="B2820" t="s">
        <v>1159</v>
      </c>
      <c r="C2820" t="s">
        <v>2653</v>
      </c>
      <c r="D2820">
        <v>864</v>
      </c>
      <c r="E2820">
        <v>271</v>
      </c>
      <c r="F2820">
        <f t="shared" si="44"/>
        <v>13</v>
      </c>
      <c r="G2820" t="str">
        <f>STANDINGS_R[[#This Row],[League]]&amp;STANDINGS_R[[#This Row],[Team]]</f>
        <v>$400 Draft Champions Feb 20 1:00 pm Lg.3735Infinity Management</v>
      </c>
    </row>
    <row r="2821" spans="1:7" x14ac:dyDescent="0.25">
      <c r="A2821">
        <v>2766</v>
      </c>
      <c r="B2821" t="s">
        <v>2659</v>
      </c>
      <c r="C2821" t="s">
        <v>2653</v>
      </c>
      <c r="D2821">
        <v>834</v>
      </c>
      <c r="E2821">
        <v>148.5</v>
      </c>
      <c r="F2821">
        <f t="shared" si="44"/>
        <v>14</v>
      </c>
      <c r="G2821" t="str">
        <f>STANDINGS_R[[#This Row],[League]]&amp;STANDINGS_R[[#This Row],[Team]]</f>
        <v>$400 Draft Champions Feb 20 1:00 pm Lg.3735Team Wurm</v>
      </c>
    </row>
    <row r="2822" spans="1:7" x14ac:dyDescent="0.25">
      <c r="A2822">
        <v>2903</v>
      </c>
      <c r="B2822" t="s">
        <v>200</v>
      </c>
      <c r="C2822" t="s">
        <v>2653</v>
      </c>
      <c r="D2822">
        <v>714</v>
      </c>
      <c r="E2822">
        <v>9.5</v>
      </c>
      <c r="F2822">
        <f t="shared" si="44"/>
        <v>15</v>
      </c>
      <c r="G2822" t="str">
        <f>STANDINGS_R[[#This Row],[League]]&amp;STANDINGS_R[[#This Row],[Team]]</f>
        <v>$400 Draft Champions Feb 20 1:00 pm Lg.3735Stealing from Romeo</v>
      </c>
    </row>
    <row r="2823" spans="1:7" x14ac:dyDescent="0.25">
      <c r="A2823">
        <v>90</v>
      </c>
      <c r="B2823" t="s">
        <v>2663</v>
      </c>
      <c r="C2823" t="s">
        <v>2662</v>
      </c>
      <c r="D2823">
        <v>1117</v>
      </c>
      <c r="E2823">
        <v>2824</v>
      </c>
      <c r="F2823">
        <f t="shared" si="44"/>
        <v>1</v>
      </c>
      <c r="G2823" t="str">
        <f>STANDINGS_R[[#This Row],[League]]&amp;STANDINGS_R[[#This Row],[Team]]</f>
        <v>$400 Draft Champions Feb 24 1:00 pm Lg.3760Untied Since '68</v>
      </c>
    </row>
    <row r="2824" spans="1:7" x14ac:dyDescent="0.25">
      <c r="A2824">
        <v>215</v>
      </c>
      <c r="B2824" t="s">
        <v>2661</v>
      </c>
      <c r="C2824" t="s">
        <v>2662</v>
      </c>
      <c r="D2824">
        <v>1091</v>
      </c>
      <c r="E2824">
        <v>2697</v>
      </c>
      <c r="F2824">
        <f t="shared" si="44"/>
        <v>2</v>
      </c>
      <c r="G2824" t="str">
        <f>STANDINGS_R[[#This Row],[League]]&amp;STANDINGS_R[[#This Row],[Team]]</f>
        <v>$400 Draft Champions Feb 24 1:00 pm Lg.3760Team Rooney</v>
      </c>
    </row>
    <row r="2825" spans="1:7" x14ac:dyDescent="0.25">
      <c r="A2825">
        <v>242</v>
      </c>
      <c r="B2825" t="s">
        <v>2665</v>
      </c>
      <c r="C2825" t="s">
        <v>2662</v>
      </c>
      <c r="D2825">
        <v>1087</v>
      </c>
      <c r="E2825">
        <v>2669.5</v>
      </c>
      <c r="F2825">
        <f t="shared" si="44"/>
        <v>3</v>
      </c>
      <c r="G2825" t="str">
        <f>STANDINGS_R[[#This Row],[League]]&amp;STANDINGS_R[[#This Row],[Team]]</f>
        <v>$400 Draft Champions Feb 24 1:00 pm Lg.3760Team Herman</v>
      </c>
    </row>
    <row r="2826" spans="1:7" x14ac:dyDescent="0.25">
      <c r="A2826">
        <v>325</v>
      </c>
      <c r="B2826" t="s">
        <v>2664</v>
      </c>
      <c r="C2826" t="s">
        <v>2662</v>
      </c>
      <c r="D2826">
        <v>1075</v>
      </c>
      <c r="E2826">
        <v>2589.5</v>
      </c>
      <c r="F2826">
        <f t="shared" si="44"/>
        <v>4</v>
      </c>
      <c r="G2826" t="str">
        <f>STANDINGS_R[[#This Row],[League]]&amp;STANDINGS_R[[#This Row],[Team]]</f>
        <v>$400 Draft Champions Feb 24 1:00 pm Lg.3760deadmoneyH</v>
      </c>
    </row>
    <row r="2827" spans="1:7" x14ac:dyDescent="0.25">
      <c r="A2827">
        <v>417</v>
      </c>
      <c r="B2827" t="s">
        <v>193</v>
      </c>
      <c r="C2827" t="s">
        <v>2662</v>
      </c>
      <c r="D2827">
        <v>1065</v>
      </c>
      <c r="E2827">
        <v>2498.5</v>
      </c>
      <c r="F2827">
        <f t="shared" si="44"/>
        <v>5</v>
      </c>
      <c r="G2827" t="str">
        <f>STANDINGS_R[[#This Row],[League]]&amp;STANDINGS_R[[#This Row],[Team]]</f>
        <v>$400 Draft Champions Feb 24 1:00 pm Lg.3760Team Peavey</v>
      </c>
    </row>
    <row r="2828" spans="1:7" x14ac:dyDescent="0.25">
      <c r="A2828">
        <v>689</v>
      </c>
      <c r="B2828" t="s">
        <v>2671</v>
      </c>
      <c r="C2828" t="s">
        <v>2662</v>
      </c>
      <c r="D2828">
        <v>1038</v>
      </c>
      <c r="E2828">
        <v>2224.5</v>
      </c>
      <c r="F2828">
        <f t="shared" si="44"/>
        <v>6</v>
      </c>
      <c r="G2828" t="str">
        <f>STANDINGS_R[[#This Row],[League]]&amp;STANDINGS_R[[#This Row],[Team]]</f>
        <v>$400 Draft Champions Feb 24 1:00 pm Lg.3760Rosie's Pishers</v>
      </c>
    </row>
    <row r="2829" spans="1:7" x14ac:dyDescent="0.25">
      <c r="A2829">
        <v>845</v>
      </c>
      <c r="B2829" t="s">
        <v>268</v>
      </c>
      <c r="C2829" t="s">
        <v>2662</v>
      </c>
      <c r="D2829">
        <v>1026</v>
      </c>
      <c r="E2829">
        <v>2060.5</v>
      </c>
      <c r="F2829">
        <f t="shared" si="44"/>
        <v>7</v>
      </c>
      <c r="G2829" t="str">
        <f>STANDINGS_R[[#This Row],[League]]&amp;STANDINGS_R[[#This Row],[Team]]</f>
        <v>$400 Draft Champions Feb 24 1:00 pm Lg.3760Eight Hour Draft League</v>
      </c>
    </row>
    <row r="2830" spans="1:7" x14ac:dyDescent="0.25">
      <c r="A2830">
        <v>1506</v>
      </c>
      <c r="B2830" t="s">
        <v>92</v>
      </c>
      <c r="C2830" t="s">
        <v>2662</v>
      </c>
      <c r="D2830">
        <v>980</v>
      </c>
      <c r="E2830">
        <v>1400.5</v>
      </c>
      <c r="F2830">
        <f t="shared" si="44"/>
        <v>8</v>
      </c>
      <c r="G2830" t="str">
        <f>STANDINGS_R[[#This Row],[League]]&amp;STANDINGS_R[[#This Row],[Team]]</f>
        <v>$400 Draft Champions Feb 24 1:00 pm Lg.3760Black Sox</v>
      </c>
    </row>
    <row r="2831" spans="1:7" x14ac:dyDescent="0.25">
      <c r="A2831">
        <v>1682</v>
      </c>
      <c r="B2831" t="s">
        <v>2669</v>
      </c>
      <c r="C2831" t="s">
        <v>2662</v>
      </c>
      <c r="D2831">
        <v>967</v>
      </c>
      <c r="E2831">
        <v>1226.5</v>
      </c>
      <c r="F2831">
        <f t="shared" si="44"/>
        <v>9</v>
      </c>
      <c r="G2831" t="str">
        <f>STANDINGS_R[[#This Row],[League]]&amp;STANDINGS_R[[#This Row],[Team]]</f>
        <v>$400 Draft Champions Feb 24 1:00 pm Lg.3760JonesCurtisW DC2</v>
      </c>
    </row>
    <row r="2832" spans="1:7" x14ac:dyDescent="0.25">
      <c r="A2832">
        <v>2017</v>
      </c>
      <c r="B2832" t="s">
        <v>2673</v>
      </c>
      <c r="C2832" t="s">
        <v>2662</v>
      </c>
      <c r="D2832">
        <v>940</v>
      </c>
      <c r="E2832">
        <v>894</v>
      </c>
      <c r="F2832">
        <f t="shared" si="44"/>
        <v>10</v>
      </c>
      <c r="G2832" t="str">
        <f>STANDINGS_R[[#This Row],[League]]&amp;STANDINGS_R[[#This Row],[Team]]</f>
        <v>$400 Draft Champions Feb 24 1:00 pm Lg.3760Sue Baby</v>
      </c>
    </row>
    <row r="2833" spans="1:7" x14ac:dyDescent="0.25">
      <c r="A2833">
        <v>2376</v>
      </c>
      <c r="B2833" t="s">
        <v>2666</v>
      </c>
      <c r="C2833" t="s">
        <v>2662</v>
      </c>
      <c r="D2833">
        <v>905</v>
      </c>
      <c r="E2833">
        <v>537</v>
      </c>
      <c r="F2833">
        <f t="shared" si="44"/>
        <v>11</v>
      </c>
      <c r="G2833" t="str">
        <f>STANDINGS_R[[#This Row],[League]]&amp;STANDINGS_R[[#This Row],[Team]]</f>
        <v>$400 Draft Champions Feb 24 1:00 pm Lg.3760Team Floriolli</v>
      </c>
    </row>
    <row r="2834" spans="1:7" x14ac:dyDescent="0.25">
      <c r="A2834">
        <v>2531</v>
      </c>
      <c r="B2834" t="s">
        <v>2668</v>
      </c>
      <c r="C2834" t="s">
        <v>2662</v>
      </c>
      <c r="D2834">
        <v>882</v>
      </c>
      <c r="E2834">
        <v>380.5</v>
      </c>
      <c r="F2834">
        <f t="shared" si="44"/>
        <v>12</v>
      </c>
      <c r="G2834" t="str">
        <f>STANDINGS_R[[#This Row],[League]]&amp;STANDINGS_R[[#This Row],[Team]]</f>
        <v>$400 Draft Champions Feb 24 1:00 pm Lg.3760Maikel America Great Again</v>
      </c>
    </row>
    <row r="2835" spans="1:7" x14ac:dyDescent="0.25">
      <c r="A2835">
        <v>2617</v>
      </c>
      <c r="B2835" t="s">
        <v>2667</v>
      </c>
      <c r="C2835" t="s">
        <v>2662</v>
      </c>
      <c r="D2835">
        <v>869</v>
      </c>
      <c r="E2835">
        <v>296.5</v>
      </c>
      <c r="F2835">
        <f t="shared" si="44"/>
        <v>13</v>
      </c>
      <c r="G2835" t="str">
        <f>STANDINGS_R[[#This Row],[League]]&amp;STANDINGS_R[[#This Row],[Team]]</f>
        <v>$400 Draft Champions Feb 24 1:00 pm Lg.3760To Catch a Thief</v>
      </c>
    </row>
    <row r="2836" spans="1:7" x14ac:dyDescent="0.25">
      <c r="A2836">
        <v>2705</v>
      </c>
      <c r="B2836" t="s">
        <v>2670</v>
      </c>
      <c r="C2836" t="s">
        <v>2662</v>
      </c>
      <c r="D2836">
        <v>850</v>
      </c>
      <c r="E2836">
        <v>207</v>
      </c>
      <c r="F2836">
        <f t="shared" si="44"/>
        <v>14</v>
      </c>
      <c r="G2836" t="str">
        <f>STANDINGS_R[[#This Row],[League]]&amp;STANDINGS_R[[#This Row],[Team]]</f>
        <v>$400 Draft Champions Feb 24 1:00 pm Lg.3760Liars &amp; Felons #12</v>
      </c>
    </row>
    <row r="2837" spans="1:7" x14ac:dyDescent="0.25">
      <c r="A2837">
        <v>2866</v>
      </c>
      <c r="B2837" t="s">
        <v>2672</v>
      </c>
      <c r="C2837" t="s">
        <v>2662</v>
      </c>
      <c r="D2837">
        <v>784</v>
      </c>
      <c r="E2837">
        <v>46.5</v>
      </c>
      <c r="F2837">
        <f t="shared" si="44"/>
        <v>15</v>
      </c>
      <c r="G2837" t="str">
        <f>STANDINGS_R[[#This Row],[League]]&amp;STANDINGS_R[[#This Row],[Team]]</f>
        <v>$400 Draft Champions Feb 24 1:00 pm Lg.3760So-Crates</v>
      </c>
    </row>
    <row r="2838" spans="1:7" x14ac:dyDescent="0.25">
      <c r="A2838">
        <v>15</v>
      </c>
      <c r="B2838" t="s">
        <v>2681</v>
      </c>
      <c r="C2838" t="s">
        <v>2675</v>
      </c>
      <c r="D2838">
        <v>1156</v>
      </c>
      <c r="E2838">
        <v>2896</v>
      </c>
      <c r="F2838">
        <f t="shared" si="44"/>
        <v>1</v>
      </c>
      <c r="G2838" t="str">
        <f>STANDINGS_R[[#This Row],[League]]&amp;STANDINGS_R[[#This Row],[Team]]</f>
        <v>$400 Draft Champions Jan 09 1:00 pm Lg.3586ShowtimeDC1</v>
      </c>
    </row>
    <row r="2839" spans="1:7" x14ac:dyDescent="0.25">
      <c r="A2839">
        <v>49</v>
      </c>
      <c r="B2839" t="s">
        <v>77</v>
      </c>
      <c r="C2839" t="s">
        <v>2675</v>
      </c>
      <c r="D2839">
        <v>1133</v>
      </c>
      <c r="E2839">
        <v>2862</v>
      </c>
      <c r="F2839">
        <f t="shared" si="44"/>
        <v>2</v>
      </c>
      <c r="G2839" t="str">
        <f>STANDINGS_R[[#This Row],[League]]&amp;STANDINGS_R[[#This Row],[Team]]</f>
        <v>$400 Draft Champions Jan 09 1:00 pm Lg.3586Team Taylor</v>
      </c>
    </row>
    <row r="2840" spans="1:7" x14ac:dyDescent="0.25">
      <c r="A2840">
        <v>338</v>
      </c>
      <c r="B2840" t="s">
        <v>17</v>
      </c>
      <c r="C2840" t="s">
        <v>2675</v>
      </c>
      <c r="D2840">
        <v>1073</v>
      </c>
      <c r="E2840">
        <v>2571</v>
      </c>
      <c r="F2840">
        <f t="shared" si="44"/>
        <v>3</v>
      </c>
      <c r="G2840" t="str">
        <f>STANDINGS_R[[#This Row],[League]]&amp;STANDINGS_R[[#This Row],[Team]]</f>
        <v>$400 Draft Champions Jan 09 1:00 pm Lg.3586Millertime</v>
      </c>
    </row>
    <row r="2841" spans="1:7" x14ac:dyDescent="0.25">
      <c r="A2841">
        <v>501</v>
      </c>
      <c r="B2841" t="s">
        <v>208</v>
      </c>
      <c r="C2841" t="s">
        <v>2675</v>
      </c>
      <c r="D2841">
        <v>1054</v>
      </c>
      <c r="E2841">
        <v>2405.5</v>
      </c>
      <c r="F2841">
        <f t="shared" si="44"/>
        <v>4</v>
      </c>
      <c r="G2841" t="str">
        <f>STANDINGS_R[[#This Row],[League]]&amp;STANDINGS_R[[#This Row],[Team]]</f>
        <v>$400 Draft Champions Jan 09 1:00 pm Lg.3586Gashouse Gang</v>
      </c>
    </row>
    <row r="2842" spans="1:7" x14ac:dyDescent="0.25">
      <c r="A2842">
        <v>555</v>
      </c>
      <c r="B2842" t="s">
        <v>2676</v>
      </c>
      <c r="C2842" t="s">
        <v>2675</v>
      </c>
      <c r="D2842">
        <v>1050</v>
      </c>
      <c r="E2842">
        <v>2357.5</v>
      </c>
      <c r="F2842">
        <f t="shared" si="44"/>
        <v>5</v>
      </c>
      <c r="G2842" t="str">
        <f>STANDINGS_R[[#This Row],[League]]&amp;STANDINGS_R[[#This Row],[Team]]</f>
        <v>$400 Draft Champions Jan 09 1:00 pm Lg.3586The Notorious C.O.Z.</v>
      </c>
    </row>
    <row r="2843" spans="1:7" x14ac:dyDescent="0.25">
      <c r="A2843">
        <v>1040</v>
      </c>
      <c r="B2843" t="s">
        <v>2679</v>
      </c>
      <c r="C2843" t="s">
        <v>2675</v>
      </c>
      <c r="D2843">
        <v>1013</v>
      </c>
      <c r="E2843">
        <v>1865.5</v>
      </c>
      <c r="F2843">
        <f t="shared" si="44"/>
        <v>6</v>
      </c>
      <c r="G2843" t="str">
        <f>STANDINGS_R[[#This Row],[League]]&amp;STANDINGS_R[[#This Row],[Team]]</f>
        <v>$400 Draft Champions Jan 09 1:00 pm Lg.3586Draughtsman 1</v>
      </c>
    </row>
    <row r="2844" spans="1:7" x14ac:dyDescent="0.25">
      <c r="A2844">
        <v>1532</v>
      </c>
      <c r="B2844" t="s">
        <v>57</v>
      </c>
      <c r="C2844" t="s">
        <v>2675</v>
      </c>
      <c r="D2844">
        <v>978</v>
      </c>
      <c r="E2844">
        <v>1372</v>
      </c>
      <c r="F2844">
        <f t="shared" si="44"/>
        <v>7</v>
      </c>
      <c r="G2844" t="str">
        <f>STANDINGS_R[[#This Row],[League]]&amp;STANDINGS_R[[#This Row],[Team]]</f>
        <v>$400 Draft Champions Jan 09 1:00 pm Lg.3586Blood and Gore</v>
      </c>
    </row>
    <row r="2845" spans="1:7" x14ac:dyDescent="0.25">
      <c r="A2845">
        <v>1615</v>
      </c>
      <c r="B2845" t="s">
        <v>2677</v>
      </c>
      <c r="C2845" t="s">
        <v>2675</v>
      </c>
      <c r="D2845">
        <v>973</v>
      </c>
      <c r="E2845">
        <v>1301.5</v>
      </c>
      <c r="F2845">
        <f t="shared" si="44"/>
        <v>8</v>
      </c>
      <c r="G2845" t="str">
        <f>STANDINGS_R[[#This Row],[League]]&amp;STANDINGS_R[[#This Row],[Team]]</f>
        <v>$400 Draft Champions Jan 09 1:00 pm Lg.3586Vermont Mariners</v>
      </c>
    </row>
    <row r="2846" spans="1:7" x14ac:dyDescent="0.25">
      <c r="A2846">
        <v>1665</v>
      </c>
      <c r="B2846" t="s">
        <v>2674</v>
      </c>
      <c r="C2846" t="s">
        <v>2675</v>
      </c>
      <c r="D2846">
        <v>968</v>
      </c>
      <c r="E2846">
        <v>1242</v>
      </c>
      <c r="F2846">
        <f t="shared" si="44"/>
        <v>9</v>
      </c>
      <c r="G2846" t="str">
        <f>STANDINGS_R[[#This Row],[League]]&amp;STANDINGS_R[[#This Row],[Team]]</f>
        <v>$400 Draft Champions Jan 09 1:00 pm Lg.3586Dookie McGee v1 - $400</v>
      </c>
    </row>
    <row r="2847" spans="1:7" x14ac:dyDescent="0.25">
      <c r="A2847">
        <v>1784</v>
      </c>
      <c r="B2847" t="s">
        <v>2680</v>
      </c>
      <c r="C2847" t="s">
        <v>2675</v>
      </c>
      <c r="D2847">
        <v>959</v>
      </c>
      <c r="E2847">
        <v>1132.5</v>
      </c>
      <c r="F2847">
        <f t="shared" si="44"/>
        <v>10</v>
      </c>
      <c r="G2847" t="str">
        <f>STANDINGS_R[[#This Row],[League]]&amp;STANDINGS_R[[#This Row],[Team]]</f>
        <v>$400 Draft Champions Jan 09 1:00 pm Lg.3586The Achievers - DC 4</v>
      </c>
    </row>
    <row r="2848" spans="1:7" x14ac:dyDescent="0.25">
      <c r="A2848">
        <v>1842</v>
      </c>
      <c r="B2848" t="s">
        <v>2678</v>
      </c>
      <c r="C2848" t="s">
        <v>2675</v>
      </c>
      <c r="D2848">
        <v>954</v>
      </c>
      <c r="E2848">
        <v>1072</v>
      </c>
      <c r="F2848">
        <f t="shared" si="44"/>
        <v>11</v>
      </c>
      <c r="G2848" t="str">
        <f>STANDINGS_R[[#This Row],[League]]&amp;STANDINGS_R[[#This Row],[Team]]</f>
        <v>$400 Draft Champions Jan 09 1:00 pm Lg.3586Pounders 400</v>
      </c>
    </row>
    <row r="2849" spans="1:7" x14ac:dyDescent="0.25">
      <c r="A2849">
        <v>2001</v>
      </c>
      <c r="B2849" t="s">
        <v>2682</v>
      </c>
      <c r="C2849" t="s">
        <v>2675</v>
      </c>
      <c r="D2849">
        <v>941</v>
      </c>
      <c r="E2849">
        <v>906</v>
      </c>
      <c r="F2849">
        <f t="shared" si="44"/>
        <v>12</v>
      </c>
      <c r="G2849" t="str">
        <f>STANDINGS_R[[#This Row],[League]]&amp;STANDINGS_R[[#This Row],[Team]]</f>
        <v>$400 Draft Champions Jan 09 1:00 pm Lg.3586Dino Rona</v>
      </c>
    </row>
    <row r="2850" spans="1:7" x14ac:dyDescent="0.25">
      <c r="A2850">
        <v>2011</v>
      </c>
      <c r="B2850" t="s">
        <v>2684</v>
      </c>
      <c r="C2850" t="s">
        <v>2675</v>
      </c>
      <c r="D2850">
        <v>941</v>
      </c>
      <c r="E2850">
        <v>906</v>
      </c>
      <c r="F2850">
        <f t="shared" si="44"/>
        <v>13</v>
      </c>
      <c r="G2850" t="str">
        <f>STANDINGS_R[[#This Row],[League]]&amp;STANDINGS_R[[#This Row],[Team]]</f>
        <v>$400 Draft Champions Jan 09 1:00 pm Lg.3586Team porus</v>
      </c>
    </row>
    <row r="2851" spans="1:7" x14ac:dyDescent="0.25">
      <c r="A2851">
        <v>2588</v>
      </c>
      <c r="B2851" t="s">
        <v>2683</v>
      </c>
      <c r="C2851" t="s">
        <v>2675</v>
      </c>
      <c r="D2851">
        <v>874</v>
      </c>
      <c r="E2851">
        <v>325.5</v>
      </c>
      <c r="F2851">
        <f t="shared" si="44"/>
        <v>14</v>
      </c>
      <c r="G2851" t="str">
        <f>STANDINGS_R[[#This Row],[League]]&amp;STANDINGS_R[[#This Row],[Team]]</f>
        <v>$400 Draft Champions Jan 09 1:00 pm Lg.3586The Penthouse</v>
      </c>
    </row>
    <row r="2852" spans="1:7" x14ac:dyDescent="0.25">
      <c r="A2852">
        <v>2786</v>
      </c>
      <c r="B2852" t="s">
        <v>2685</v>
      </c>
      <c r="C2852" t="s">
        <v>2675</v>
      </c>
      <c r="D2852">
        <v>829</v>
      </c>
      <c r="E2852">
        <v>126.5</v>
      </c>
      <c r="F2852">
        <f t="shared" si="44"/>
        <v>15</v>
      </c>
      <c r="G2852" t="str">
        <f>STANDINGS_R[[#This Row],[League]]&amp;STANDINGS_R[[#This Row],[Team]]</f>
        <v>$400 Draft Champions Jan 09 1:00 pm Lg.3586Gont Sparrowhawks</v>
      </c>
    </row>
    <row r="2853" spans="1:7" x14ac:dyDescent="0.25">
      <c r="A2853">
        <v>236</v>
      </c>
      <c r="B2853" t="s">
        <v>2693</v>
      </c>
      <c r="C2853" t="s">
        <v>2687</v>
      </c>
      <c r="D2853">
        <v>1088</v>
      </c>
      <c r="E2853">
        <v>2677.5</v>
      </c>
      <c r="F2853">
        <f t="shared" si="44"/>
        <v>1</v>
      </c>
      <c r="G2853" t="str">
        <f>STANDINGS_R[[#This Row],[League]]&amp;STANDINGS_R[[#This Row],[Team]]</f>
        <v>$400 Draft Champions Jan 27 1:00 pm Lg.3628ShowtimeDC2</v>
      </c>
    </row>
    <row r="2854" spans="1:7" x14ac:dyDescent="0.25">
      <c r="A2854">
        <v>295</v>
      </c>
      <c r="B2854" t="s">
        <v>170</v>
      </c>
      <c r="C2854" t="s">
        <v>2687</v>
      </c>
      <c r="D2854">
        <v>1079</v>
      </c>
      <c r="E2854">
        <v>2618.5</v>
      </c>
      <c r="F2854">
        <f t="shared" si="44"/>
        <v>2</v>
      </c>
      <c r="G2854" t="str">
        <f>STANDINGS_R[[#This Row],[League]]&amp;STANDINGS_R[[#This Row],[Team]]</f>
        <v>$400 Draft Champions Jan 27 1:00 pm Lg.3628deadmoneyD</v>
      </c>
    </row>
    <row r="2855" spans="1:7" x14ac:dyDescent="0.25">
      <c r="A2855">
        <v>644</v>
      </c>
      <c r="B2855" t="s">
        <v>2690</v>
      </c>
      <c r="C2855" t="s">
        <v>2687</v>
      </c>
      <c r="D2855">
        <v>1041</v>
      </c>
      <c r="E2855">
        <v>2265</v>
      </c>
      <c r="F2855">
        <f t="shared" si="44"/>
        <v>3</v>
      </c>
      <c r="G2855" t="str">
        <f>STANDINGS_R[[#This Row],[League]]&amp;STANDINGS_R[[#This Row],[Team]]</f>
        <v>$400 Draft Champions Jan 27 1:00 pm Lg.3628K Korner</v>
      </c>
    </row>
    <row r="2856" spans="1:7" x14ac:dyDescent="0.25">
      <c r="A2856">
        <v>668</v>
      </c>
      <c r="B2856" t="s">
        <v>264</v>
      </c>
      <c r="C2856" t="s">
        <v>2687</v>
      </c>
      <c r="D2856">
        <v>1040</v>
      </c>
      <c r="E2856">
        <v>2249</v>
      </c>
      <c r="F2856">
        <f t="shared" si="44"/>
        <v>4</v>
      </c>
      <c r="G2856" t="str">
        <f>STANDINGS_R[[#This Row],[League]]&amp;STANDINGS_R[[#This Row],[Team]]</f>
        <v>$400 Draft Champions Jan 27 1:00 pm Lg.3628Tigers Slappy DC3</v>
      </c>
    </row>
    <row r="2857" spans="1:7" x14ac:dyDescent="0.25">
      <c r="A2857">
        <v>719</v>
      </c>
      <c r="B2857" t="s">
        <v>2692</v>
      </c>
      <c r="C2857" t="s">
        <v>2687</v>
      </c>
      <c r="D2857">
        <v>1036</v>
      </c>
      <c r="E2857">
        <v>2191.5</v>
      </c>
      <c r="F2857">
        <f t="shared" si="44"/>
        <v>5</v>
      </c>
      <c r="G2857" t="str">
        <f>STANDINGS_R[[#This Row],[League]]&amp;STANDINGS_R[[#This Row],[Team]]</f>
        <v>$400 Draft Champions Jan 27 1:00 pm Lg.3628Salisbury Theatre</v>
      </c>
    </row>
    <row r="2858" spans="1:7" x14ac:dyDescent="0.25">
      <c r="A2858">
        <v>823</v>
      </c>
      <c r="B2858" t="s">
        <v>2696</v>
      </c>
      <c r="C2858" t="s">
        <v>2687</v>
      </c>
      <c r="D2858">
        <v>1028</v>
      </c>
      <c r="E2858">
        <v>2091</v>
      </c>
      <c r="F2858">
        <f t="shared" si="44"/>
        <v>6</v>
      </c>
      <c r="G2858" t="str">
        <f>STANDINGS_R[[#This Row],[League]]&amp;STANDINGS_R[[#This Row],[Team]]</f>
        <v>$400 Draft Champions Jan 27 1:00 pm Lg.3628Starfishmn 0127Z</v>
      </c>
    </row>
    <row r="2859" spans="1:7" x14ac:dyDescent="0.25">
      <c r="A2859">
        <v>1276</v>
      </c>
      <c r="B2859" t="s">
        <v>2688</v>
      </c>
      <c r="C2859" t="s">
        <v>2687</v>
      </c>
      <c r="D2859">
        <v>996</v>
      </c>
      <c r="E2859">
        <v>1642</v>
      </c>
      <c r="F2859">
        <f t="shared" si="44"/>
        <v>7</v>
      </c>
      <c r="G2859" t="str">
        <f>STANDINGS_R[[#This Row],[League]]&amp;STANDINGS_R[[#This Row],[Team]]</f>
        <v>$400 Draft Champions Jan 27 1:00 pm Lg.3628The Mudhens</v>
      </c>
    </row>
    <row r="2860" spans="1:7" x14ac:dyDescent="0.25">
      <c r="A2860">
        <v>1314</v>
      </c>
      <c r="B2860" t="s">
        <v>2691</v>
      </c>
      <c r="C2860" t="s">
        <v>2687</v>
      </c>
      <c r="D2860">
        <v>993</v>
      </c>
      <c r="E2860">
        <v>1595.5</v>
      </c>
      <c r="F2860">
        <f t="shared" si="44"/>
        <v>8</v>
      </c>
      <c r="G2860" t="str">
        <f>STANDINGS_R[[#This Row],[League]]&amp;STANDINGS_R[[#This Row],[Team]]</f>
        <v>$400 Draft Champions Jan 27 1:00 pm Lg.3628Garrett Atkins Diet</v>
      </c>
    </row>
    <row r="2861" spans="1:7" x14ac:dyDescent="0.25">
      <c r="A2861">
        <v>1364</v>
      </c>
      <c r="B2861" t="s">
        <v>402</v>
      </c>
      <c r="C2861" t="s">
        <v>2687</v>
      </c>
      <c r="D2861">
        <v>990</v>
      </c>
      <c r="E2861">
        <v>1548.5</v>
      </c>
      <c r="F2861">
        <f t="shared" si="44"/>
        <v>9</v>
      </c>
      <c r="G2861" t="str">
        <f>STANDINGS_R[[#This Row],[League]]&amp;STANDINGS_R[[#This Row],[Team]]</f>
        <v>$400 Draft Champions Jan 27 1:00 pm Lg.3628Team Leonard</v>
      </c>
    </row>
    <row r="2862" spans="1:7" x14ac:dyDescent="0.25">
      <c r="A2862">
        <v>1612</v>
      </c>
      <c r="B2862" t="s">
        <v>2686</v>
      </c>
      <c r="C2862" t="s">
        <v>2687</v>
      </c>
      <c r="D2862">
        <v>973</v>
      </c>
      <c r="E2862">
        <v>1301.5</v>
      </c>
      <c r="F2862">
        <f t="shared" si="44"/>
        <v>10</v>
      </c>
      <c r="G2862" t="str">
        <f>STANDINGS_R[[#This Row],[League]]&amp;STANDINGS_R[[#This Row],[Team]]</f>
        <v>$400 Draft Champions Jan 27 1:00 pm Lg.3628Tdot Tanks 4</v>
      </c>
    </row>
    <row r="2863" spans="1:7" x14ac:dyDescent="0.25">
      <c r="A2863">
        <v>1794</v>
      </c>
      <c r="B2863" t="s">
        <v>2694</v>
      </c>
      <c r="C2863" t="s">
        <v>2687</v>
      </c>
      <c r="D2863">
        <v>958</v>
      </c>
      <c r="E2863">
        <v>1120</v>
      </c>
      <c r="F2863">
        <f t="shared" si="44"/>
        <v>11</v>
      </c>
      <c r="G2863" t="str">
        <f>STANDINGS_R[[#This Row],[League]]&amp;STANDINGS_R[[#This Row],[Team]]</f>
        <v>$400 Draft Champions Jan 27 1:00 pm Lg.3628Obstreperous Obelisks</v>
      </c>
    </row>
    <row r="2864" spans="1:7" x14ac:dyDescent="0.25">
      <c r="A2864">
        <v>1944</v>
      </c>
      <c r="B2864" t="s">
        <v>518</v>
      </c>
      <c r="C2864" t="s">
        <v>2687</v>
      </c>
      <c r="D2864">
        <v>945</v>
      </c>
      <c r="E2864">
        <v>967</v>
      </c>
      <c r="F2864">
        <f t="shared" si="44"/>
        <v>12</v>
      </c>
      <c r="G2864" t="str">
        <f>STANDINGS_R[[#This Row],[League]]&amp;STANDINGS_R[[#This Row],[Team]]</f>
        <v>$400 Draft Champions Jan 27 1:00 pm Lg.3628Lamentation of Their Women</v>
      </c>
    </row>
    <row r="2865" spans="1:7" x14ac:dyDescent="0.25">
      <c r="A2865">
        <v>2107</v>
      </c>
      <c r="B2865" t="s">
        <v>2695</v>
      </c>
      <c r="C2865" t="s">
        <v>2687</v>
      </c>
      <c r="D2865">
        <v>932</v>
      </c>
      <c r="E2865">
        <v>808</v>
      </c>
      <c r="F2865">
        <f t="shared" si="44"/>
        <v>13</v>
      </c>
      <c r="G2865" t="str">
        <f>STANDINGS_R[[#This Row],[League]]&amp;STANDINGS_R[[#This Row],[Team]]</f>
        <v>$400 Draft Champions Jan 27 1:00 pm Lg.3628The Achievers - DC 5</v>
      </c>
    </row>
    <row r="2866" spans="1:7" x14ac:dyDescent="0.25">
      <c r="A2866">
        <v>2362</v>
      </c>
      <c r="B2866" t="s">
        <v>2689</v>
      </c>
      <c r="C2866" t="s">
        <v>2687</v>
      </c>
      <c r="D2866">
        <v>907</v>
      </c>
      <c r="E2866">
        <v>549.5</v>
      </c>
      <c r="F2866">
        <f t="shared" si="44"/>
        <v>14</v>
      </c>
      <c r="G2866" t="str">
        <f>STANDINGS_R[[#This Row],[League]]&amp;STANDINGS_R[[#This Row],[Team]]</f>
        <v>$400 Draft Champions Jan 27 1:00 pm Lg.3628Senior Moment</v>
      </c>
    </row>
    <row r="2867" spans="1:7" x14ac:dyDescent="0.25">
      <c r="A2867">
        <v>2859</v>
      </c>
      <c r="B2867" t="s">
        <v>2697</v>
      </c>
      <c r="C2867" t="s">
        <v>2687</v>
      </c>
      <c r="D2867">
        <v>791</v>
      </c>
      <c r="E2867">
        <v>53</v>
      </c>
      <c r="F2867">
        <f t="shared" si="44"/>
        <v>15</v>
      </c>
      <c r="G2867" t="str">
        <f>STANDINGS_R[[#This Row],[League]]&amp;STANDINGS_R[[#This Row],[Team]]</f>
        <v>$400 Draft Champions Jan 27 1:00 pm Lg.3628Makin' it Reign</v>
      </c>
    </row>
    <row r="2868" spans="1:7" x14ac:dyDescent="0.25">
      <c r="A2868">
        <v>335</v>
      </c>
      <c r="B2868" t="s">
        <v>2700</v>
      </c>
      <c r="C2868" t="s">
        <v>2698</v>
      </c>
      <c r="D2868">
        <v>1074</v>
      </c>
      <c r="E2868">
        <v>2580.5</v>
      </c>
      <c r="F2868">
        <f t="shared" si="44"/>
        <v>1</v>
      </c>
      <c r="G2868" t="str">
        <f>STANDINGS_R[[#This Row],[League]]&amp;STANDINGS_R[[#This Row],[Team]]</f>
        <v>$400 Draft Champions Mar 01 1:00 pm Lg.3807deadmoneyI</v>
      </c>
    </row>
    <row r="2869" spans="1:7" x14ac:dyDescent="0.25">
      <c r="A2869">
        <v>419</v>
      </c>
      <c r="B2869" t="s">
        <v>2706</v>
      </c>
      <c r="C2869" t="s">
        <v>2698</v>
      </c>
      <c r="D2869">
        <v>1064</v>
      </c>
      <c r="E2869">
        <v>2489.5</v>
      </c>
      <c r="F2869">
        <f t="shared" si="44"/>
        <v>2</v>
      </c>
      <c r="G2869" t="str">
        <f>STANDINGS_R[[#This Row],[League]]&amp;STANDINGS_R[[#This Row],[Team]]</f>
        <v>$400 Draft Champions Mar 01 1:00 pm Lg.3807Four-Baggers</v>
      </c>
    </row>
    <row r="2870" spans="1:7" x14ac:dyDescent="0.25">
      <c r="A2870">
        <v>456</v>
      </c>
      <c r="B2870" t="s">
        <v>19</v>
      </c>
      <c r="C2870" t="s">
        <v>2698</v>
      </c>
      <c r="D2870">
        <v>1059</v>
      </c>
      <c r="E2870">
        <v>2454.5</v>
      </c>
      <c r="F2870">
        <f t="shared" si="44"/>
        <v>3</v>
      </c>
      <c r="G2870" t="str">
        <f>STANDINGS_R[[#This Row],[League]]&amp;STANDINGS_R[[#This Row],[Team]]</f>
        <v>$400 Draft Champions Mar 01 1:00 pm Lg.3807One Eyed Jack</v>
      </c>
    </row>
    <row r="2871" spans="1:7" x14ac:dyDescent="0.25">
      <c r="A2871">
        <v>703</v>
      </c>
      <c r="B2871" t="s">
        <v>256</v>
      </c>
      <c r="C2871" t="s">
        <v>2698</v>
      </c>
      <c r="D2871">
        <v>1037</v>
      </c>
      <c r="E2871">
        <v>2207.5</v>
      </c>
      <c r="F2871">
        <f t="shared" si="44"/>
        <v>4</v>
      </c>
      <c r="G2871" t="str">
        <f>STANDINGS_R[[#This Row],[League]]&amp;STANDINGS_R[[#This Row],[Team]]</f>
        <v>$400 Draft Champions Mar 01 1:00 pm Lg.3807KNIGHTS</v>
      </c>
    </row>
    <row r="2872" spans="1:7" x14ac:dyDescent="0.25">
      <c r="A2872">
        <v>798</v>
      </c>
      <c r="B2872" t="s">
        <v>1563</v>
      </c>
      <c r="C2872" t="s">
        <v>2698</v>
      </c>
      <c r="D2872">
        <v>1029</v>
      </c>
      <c r="E2872">
        <v>2105.5</v>
      </c>
      <c r="F2872">
        <f t="shared" si="44"/>
        <v>5</v>
      </c>
      <c r="G2872" t="str">
        <f>STANDINGS_R[[#This Row],[League]]&amp;STANDINGS_R[[#This Row],[Team]]</f>
        <v>$400 Draft Champions Mar 01 1:00 pm Lg.3807@SethDaSportsMan</v>
      </c>
    </row>
    <row r="2873" spans="1:7" x14ac:dyDescent="0.25">
      <c r="A2873">
        <v>1139</v>
      </c>
      <c r="B2873" t="s">
        <v>416</v>
      </c>
      <c r="C2873" t="s">
        <v>2698</v>
      </c>
      <c r="D2873">
        <v>1005</v>
      </c>
      <c r="E2873">
        <v>1767.5</v>
      </c>
      <c r="F2873">
        <f t="shared" si="44"/>
        <v>6</v>
      </c>
      <c r="G2873" t="str">
        <f>STANDINGS_R[[#This Row],[League]]&amp;STANDINGS_R[[#This Row],[Team]]</f>
        <v>$400 Draft Champions Mar 01 1:00 pm Lg.3807B&amp;B</v>
      </c>
    </row>
    <row r="2874" spans="1:7" x14ac:dyDescent="0.25">
      <c r="A2874">
        <v>1223</v>
      </c>
      <c r="B2874" t="s">
        <v>2701</v>
      </c>
      <c r="C2874" t="s">
        <v>2698</v>
      </c>
      <c r="D2874">
        <v>1000</v>
      </c>
      <c r="E2874">
        <v>1694</v>
      </c>
      <c r="F2874">
        <f t="shared" si="44"/>
        <v>7</v>
      </c>
      <c r="G2874" t="str">
        <f>STANDINGS_R[[#This Row],[League]]&amp;STANDINGS_R[[#This Row],[Team]]</f>
        <v>$400 Draft Champions Mar 01 1:00 pm Lg.3807The Hit Kings</v>
      </c>
    </row>
    <row r="2875" spans="1:7" x14ac:dyDescent="0.25">
      <c r="A2875">
        <v>1243</v>
      </c>
      <c r="B2875" t="s">
        <v>142</v>
      </c>
      <c r="C2875" t="s">
        <v>2698</v>
      </c>
      <c r="D2875">
        <v>998</v>
      </c>
      <c r="E2875">
        <v>1666.5</v>
      </c>
      <c r="F2875">
        <f t="shared" si="44"/>
        <v>8</v>
      </c>
      <c r="G2875" t="str">
        <f>STANDINGS_R[[#This Row],[League]]&amp;STANDINGS_R[[#This Row],[Team]]</f>
        <v>$400 Draft Champions Mar 01 1:00 pm Lg.3807High Hopes</v>
      </c>
    </row>
    <row r="2876" spans="1:7" x14ac:dyDescent="0.25">
      <c r="A2876">
        <v>1396</v>
      </c>
      <c r="B2876" t="s">
        <v>2699</v>
      </c>
      <c r="C2876" t="s">
        <v>2698</v>
      </c>
      <c r="D2876">
        <v>988</v>
      </c>
      <c r="E2876">
        <v>1521.5</v>
      </c>
      <c r="F2876">
        <f t="shared" si="44"/>
        <v>9</v>
      </c>
      <c r="G2876" t="str">
        <f>STANDINGS_R[[#This Row],[League]]&amp;STANDINGS_R[[#This Row],[Team]]</f>
        <v>$400 Draft Champions Mar 01 1:00 pm Lg.3807Who's Your Papi??</v>
      </c>
    </row>
    <row r="2877" spans="1:7" x14ac:dyDescent="0.25">
      <c r="A2877">
        <v>1432</v>
      </c>
      <c r="B2877" t="s">
        <v>2705</v>
      </c>
      <c r="C2877" t="s">
        <v>2698</v>
      </c>
      <c r="D2877">
        <v>985</v>
      </c>
      <c r="E2877">
        <v>1478.5</v>
      </c>
      <c r="F2877">
        <f t="shared" si="44"/>
        <v>10</v>
      </c>
      <c r="G2877" t="str">
        <f>STANDINGS_R[[#This Row],[League]]&amp;STANDINGS_R[[#This Row],[Team]]</f>
        <v>$400 Draft Champions Mar 01 1:00 pm Lg.3807Harvey Ballbangers</v>
      </c>
    </row>
    <row r="2878" spans="1:7" x14ac:dyDescent="0.25">
      <c r="A2878">
        <v>1802</v>
      </c>
      <c r="B2878" t="s">
        <v>2703</v>
      </c>
      <c r="C2878" t="s">
        <v>2698</v>
      </c>
      <c r="D2878">
        <v>957</v>
      </c>
      <c r="E2878">
        <v>1107</v>
      </c>
      <c r="F2878">
        <f t="shared" si="44"/>
        <v>11</v>
      </c>
      <c r="G2878" t="str">
        <f>STANDINGS_R[[#This Row],[League]]&amp;STANDINGS_R[[#This Row],[Team]]</f>
        <v>$400 Draft Champions Mar 01 1:00 pm Lg.3807JonesCurtisW DC3</v>
      </c>
    </row>
    <row r="2879" spans="1:7" x14ac:dyDescent="0.25">
      <c r="A2879">
        <v>1863</v>
      </c>
      <c r="B2879" t="s">
        <v>252</v>
      </c>
      <c r="C2879" t="s">
        <v>2698</v>
      </c>
      <c r="D2879">
        <v>952</v>
      </c>
      <c r="E2879">
        <v>1048</v>
      </c>
      <c r="F2879">
        <f t="shared" si="44"/>
        <v>12</v>
      </c>
      <c r="G2879" t="str">
        <f>STANDINGS_R[[#This Row],[League]]&amp;STANDINGS_R[[#This Row],[Team]]</f>
        <v>$400 Draft Champions Mar 01 1:00 pm Lg.3807Cuban Baseball Federation</v>
      </c>
    </row>
    <row r="2880" spans="1:7" x14ac:dyDescent="0.25">
      <c r="A2880">
        <v>2064</v>
      </c>
      <c r="B2880" t="s">
        <v>2704</v>
      </c>
      <c r="C2880" t="s">
        <v>2698</v>
      </c>
      <c r="D2880">
        <v>936</v>
      </c>
      <c r="E2880">
        <v>848.5</v>
      </c>
      <c r="F2880">
        <f t="shared" si="44"/>
        <v>13</v>
      </c>
      <c r="G2880" t="str">
        <f>STANDINGS_R[[#This Row],[League]]&amp;STANDINGS_R[[#This Row],[Team]]</f>
        <v>$400 Draft Champions Mar 01 1:00 pm Lg.3807PhillyCheeseSteaks-DC</v>
      </c>
    </row>
    <row r="2881" spans="1:7" x14ac:dyDescent="0.25">
      <c r="A2881">
        <v>2138</v>
      </c>
      <c r="B2881" t="s">
        <v>2702</v>
      </c>
      <c r="C2881" t="s">
        <v>2698</v>
      </c>
      <c r="D2881">
        <v>929</v>
      </c>
      <c r="E2881">
        <v>778.5</v>
      </c>
      <c r="F2881">
        <f t="shared" si="44"/>
        <v>14</v>
      </c>
      <c r="G2881" t="str">
        <f>STANDINGS_R[[#This Row],[League]]&amp;STANDINGS_R[[#This Row],[Team]]</f>
        <v>$400 Draft Champions Mar 01 1:00 pm Lg.3807Swamps</v>
      </c>
    </row>
    <row r="2882" spans="1:7" x14ac:dyDescent="0.25">
      <c r="A2882">
        <v>2374</v>
      </c>
      <c r="B2882" t="s">
        <v>453</v>
      </c>
      <c r="C2882" t="s">
        <v>2698</v>
      </c>
      <c r="D2882">
        <v>905</v>
      </c>
      <c r="E2882">
        <v>537</v>
      </c>
      <c r="F2882">
        <f t="shared" ref="F2882:F2912" si="45">IF(C2882=C2881,F2881+1,1)</f>
        <v>15</v>
      </c>
      <c r="G2882" t="str">
        <f>STANDINGS_R[[#This Row],[League]]&amp;STANDINGS_R[[#This Row],[Team]]</f>
        <v>$400 Draft Champions Mar 01 1:00 pm Lg.3807Lost in the Fog</v>
      </c>
    </row>
    <row r="2883" spans="1:7" x14ac:dyDescent="0.25">
      <c r="A2883">
        <v>222</v>
      </c>
      <c r="B2883" t="s">
        <v>19</v>
      </c>
      <c r="C2883" t="s">
        <v>2708</v>
      </c>
      <c r="D2883">
        <v>1090</v>
      </c>
      <c r="E2883">
        <v>2691</v>
      </c>
      <c r="F2883">
        <f t="shared" si="45"/>
        <v>1</v>
      </c>
      <c r="G2883" t="str">
        <f>STANDINGS_R[[#This Row],[League]]&amp;STANDINGS_R[[#This Row],[Team]]</f>
        <v>$400 Draft Champions Mar 06 1:00 pm Lg.3837One Eyed Jack</v>
      </c>
    </row>
    <row r="2884" spans="1:7" x14ac:dyDescent="0.25">
      <c r="A2884">
        <v>489</v>
      </c>
      <c r="B2884" t="s">
        <v>2709</v>
      </c>
      <c r="C2884" t="s">
        <v>2708</v>
      </c>
      <c r="D2884">
        <v>1056</v>
      </c>
      <c r="E2884">
        <v>2426.5</v>
      </c>
      <c r="F2884">
        <f t="shared" si="45"/>
        <v>2</v>
      </c>
      <c r="G2884" t="str">
        <f>STANDINGS_R[[#This Row],[League]]&amp;STANDINGS_R[[#This Row],[Team]]</f>
        <v>$400 Draft Champions Mar 06 1:00 pm Lg.3837The Dubbies</v>
      </c>
    </row>
    <row r="2885" spans="1:7" x14ac:dyDescent="0.25">
      <c r="A2885">
        <v>496</v>
      </c>
      <c r="B2885" t="s">
        <v>183</v>
      </c>
      <c r="C2885" t="s">
        <v>2708</v>
      </c>
      <c r="D2885">
        <v>1055</v>
      </c>
      <c r="E2885">
        <v>2417</v>
      </c>
      <c r="F2885">
        <f t="shared" si="45"/>
        <v>3</v>
      </c>
      <c r="G2885" t="str">
        <f>STANDINGS_R[[#This Row],[League]]&amp;STANDINGS_R[[#This Row],[Team]]</f>
        <v>$400 Draft Champions Mar 06 1:00 pm Lg.3837SOI Cube Monkeys</v>
      </c>
    </row>
    <row r="2886" spans="1:7" x14ac:dyDescent="0.25">
      <c r="A2886">
        <v>517</v>
      </c>
      <c r="B2886" t="s">
        <v>2710</v>
      </c>
      <c r="C2886" t="s">
        <v>2708</v>
      </c>
      <c r="D2886">
        <v>1053</v>
      </c>
      <c r="E2886">
        <v>2391</v>
      </c>
      <c r="F2886">
        <f t="shared" si="45"/>
        <v>4</v>
      </c>
      <c r="G2886" t="str">
        <f>STANDINGS_R[[#This Row],[League]]&amp;STANDINGS_R[[#This Row],[Team]]</f>
        <v>$400 Draft Champions Mar 06 1:00 pm Lg.3837Myrtle Beach Mermen</v>
      </c>
    </row>
    <row r="2887" spans="1:7" x14ac:dyDescent="0.25">
      <c r="A2887">
        <v>687</v>
      </c>
      <c r="B2887" t="s">
        <v>2715</v>
      </c>
      <c r="C2887" t="s">
        <v>2708</v>
      </c>
      <c r="D2887">
        <v>1038</v>
      </c>
      <c r="E2887">
        <v>2224.5</v>
      </c>
      <c r="F2887">
        <f t="shared" si="45"/>
        <v>5</v>
      </c>
      <c r="G2887" t="str">
        <f>STANDINGS_R[[#This Row],[League]]&amp;STANDINGS_R[[#This Row],[Team]]</f>
        <v>$400 Draft Champions Mar 06 1:00 pm Lg.3837P burg</v>
      </c>
    </row>
    <row r="2888" spans="1:7" x14ac:dyDescent="0.25">
      <c r="A2888">
        <v>712</v>
      </c>
      <c r="B2888" t="s">
        <v>245</v>
      </c>
      <c r="C2888" t="s">
        <v>2708</v>
      </c>
      <c r="D2888">
        <v>1036</v>
      </c>
      <c r="E2888">
        <v>2191.5</v>
      </c>
      <c r="F2888">
        <f t="shared" si="45"/>
        <v>6</v>
      </c>
      <c r="G2888" t="str">
        <f>STANDINGS_R[[#This Row],[League]]&amp;STANDINGS_R[[#This Row],[Team]]</f>
        <v>$400 Draft Champions Mar 06 1:00 pm Lg.3837Fresh Ripe Peaches</v>
      </c>
    </row>
    <row r="2889" spans="1:7" x14ac:dyDescent="0.25">
      <c r="A2889">
        <v>745</v>
      </c>
      <c r="B2889" t="s">
        <v>2714</v>
      </c>
      <c r="C2889" t="s">
        <v>2708</v>
      </c>
      <c r="D2889">
        <v>1034</v>
      </c>
      <c r="E2889">
        <v>2166.5</v>
      </c>
      <c r="F2889">
        <f t="shared" si="45"/>
        <v>7</v>
      </c>
      <c r="G2889" t="str">
        <f>STANDINGS_R[[#This Row],[League]]&amp;STANDINGS_R[[#This Row],[Team]]</f>
        <v>$400 Draft Champions Mar 06 1:00 pm Lg.3837Moody's Revenge</v>
      </c>
    </row>
    <row r="2890" spans="1:7" x14ac:dyDescent="0.25">
      <c r="A2890">
        <v>813</v>
      </c>
      <c r="B2890" t="s">
        <v>2712</v>
      </c>
      <c r="C2890" t="s">
        <v>2708</v>
      </c>
      <c r="D2890">
        <v>1029</v>
      </c>
      <c r="E2890">
        <v>2105.5</v>
      </c>
      <c r="F2890">
        <f t="shared" si="45"/>
        <v>8</v>
      </c>
      <c r="G2890" t="str">
        <f>STANDINGS_R[[#This Row],[League]]&amp;STANDINGS_R[[#This Row],[Team]]</f>
        <v>$400 Draft Champions Mar 06 1:00 pm Lg.3837bucks</v>
      </c>
    </row>
    <row r="2891" spans="1:7" x14ac:dyDescent="0.25">
      <c r="A2891">
        <v>894</v>
      </c>
      <c r="B2891" t="s">
        <v>2707</v>
      </c>
      <c r="C2891" t="s">
        <v>2708</v>
      </c>
      <c r="D2891">
        <v>1023</v>
      </c>
      <c r="E2891">
        <v>2017.5</v>
      </c>
      <c r="F2891">
        <f t="shared" si="45"/>
        <v>9</v>
      </c>
      <c r="G2891" t="str">
        <f>STANDINGS_R[[#This Row],[League]]&amp;STANDINGS_R[[#This Row],[Team]]</f>
        <v>$400 Draft Champions Mar 06 1:00 pm Lg.3837Oceanic Six</v>
      </c>
    </row>
    <row r="2892" spans="1:7" x14ac:dyDescent="0.25">
      <c r="A2892">
        <v>988</v>
      </c>
      <c r="B2892" t="s">
        <v>2713</v>
      </c>
      <c r="C2892" t="s">
        <v>2708</v>
      </c>
      <c r="D2892">
        <v>1017</v>
      </c>
      <c r="E2892">
        <v>1929.5</v>
      </c>
      <c r="F2892">
        <f t="shared" si="45"/>
        <v>10</v>
      </c>
      <c r="G2892" t="str">
        <f>STANDINGS_R[[#This Row],[League]]&amp;STANDINGS_R[[#This Row],[Team]]</f>
        <v>$400 Draft Champions Mar 06 1:00 pm Lg.3837deadmoneyK</v>
      </c>
    </row>
    <row r="2893" spans="1:7" x14ac:dyDescent="0.25">
      <c r="A2893">
        <v>2216</v>
      </c>
      <c r="B2893" t="s">
        <v>2716</v>
      </c>
      <c r="C2893" t="s">
        <v>2708</v>
      </c>
      <c r="D2893">
        <v>921</v>
      </c>
      <c r="E2893">
        <v>697.5</v>
      </c>
      <c r="F2893">
        <f t="shared" si="45"/>
        <v>11</v>
      </c>
      <c r="G2893" t="str">
        <f>STANDINGS_R[[#This Row],[League]]&amp;STANDINGS_R[[#This Row],[Team]]</f>
        <v>$400 Draft Champions Mar 06 1:00 pm Lg.3837Ryan's got some SS</v>
      </c>
    </row>
    <row r="2894" spans="1:7" x14ac:dyDescent="0.25">
      <c r="A2894">
        <v>2241</v>
      </c>
      <c r="B2894" t="s">
        <v>2719</v>
      </c>
      <c r="C2894" t="s">
        <v>2708</v>
      </c>
      <c r="D2894">
        <v>919</v>
      </c>
      <c r="E2894">
        <v>672</v>
      </c>
      <c r="F2894">
        <f t="shared" si="45"/>
        <v>12</v>
      </c>
      <c r="G2894" t="str">
        <f>STANDINGS_R[[#This Row],[League]]&amp;STANDINGS_R[[#This Row],[Team]]</f>
        <v>$400 Draft Champions Mar 06 1:00 pm Lg.3837Side Jax</v>
      </c>
    </row>
    <row r="2895" spans="1:7" x14ac:dyDescent="0.25">
      <c r="A2895">
        <v>2616</v>
      </c>
      <c r="B2895" t="s">
        <v>2711</v>
      </c>
      <c r="C2895" t="s">
        <v>2708</v>
      </c>
      <c r="D2895">
        <v>869</v>
      </c>
      <c r="E2895">
        <v>296.5</v>
      </c>
      <c r="F2895">
        <f t="shared" si="45"/>
        <v>13</v>
      </c>
      <c r="G2895" t="str">
        <f>STANDINGS_R[[#This Row],[League]]&amp;STANDINGS_R[[#This Row],[Team]]</f>
        <v>$400 Draft Champions Mar 06 1:00 pm Lg.3837Raft Riders</v>
      </c>
    </row>
    <row r="2896" spans="1:7" x14ac:dyDescent="0.25">
      <c r="A2896">
        <v>2677</v>
      </c>
      <c r="B2896" t="s">
        <v>2717</v>
      </c>
      <c r="C2896" t="s">
        <v>2708</v>
      </c>
      <c r="D2896">
        <v>856</v>
      </c>
      <c r="E2896">
        <v>234</v>
      </c>
      <c r="F2896">
        <f t="shared" si="45"/>
        <v>14</v>
      </c>
      <c r="G2896" t="str">
        <f>STANDINGS_R[[#This Row],[League]]&amp;STANDINGS_R[[#This Row],[Team]]</f>
        <v>$400 Draft Champions Mar 06 1:00 pm Lg.3837Quint and Slappy</v>
      </c>
    </row>
    <row r="2897" spans="1:7" x14ac:dyDescent="0.25">
      <c r="A2897">
        <v>2890</v>
      </c>
      <c r="B2897" t="s">
        <v>2718</v>
      </c>
      <c r="C2897" t="s">
        <v>2708</v>
      </c>
      <c r="D2897">
        <v>734</v>
      </c>
      <c r="E2897">
        <v>22</v>
      </c>
      <c r="F2897">
        <f t="shared" si="45"/>
        <v>15</v>
      </c>
      <c r="G2897" t="str">
        <f>STANDINGS_R[[#This Row],[League]]&amp;STANDINGS_R[[#This Row],[Team]]</f>
        <v>$400 Draft Champions Mar 06 1:00 pm Lg.3837Liars &amp; Felons #13</v>
      </c>
    </row>
    <row r="2898" spans="1:7" x14ac:dyDescent="0.25">
      <c r="A2898">
        <v>136</v>
      </c>
      <c r="B2898" t="s">
        <v>2723</v>
      </c>
      <c r="C2898" t="s">
        <v>2721</v>
      </c>
      <c r="D2898">
        <v>1105</v>
      </c>
      <c r="E2898">
        <v>2772.5</v>
      </c>
      <c r="F2898">
        <f t="shared" si="45"/>
        <v>1</v>
      </c>
      <c r="G2898" t="str">
        <f>STANDINGS_R[[#This Row],[League]]&amp;STANDINGS_R[[#This Row],[Team]]</f>
        <v>$400 Draft Champions Mar 10 1:00 pm Lg.3869Cano Play With Madness</v>
      </c>
    </row>
    <row r="2899" spans="1:7" x14ac:dyDescent="0.25">
      <c r="A2899">
        <v>428</v>
      </c>
      <c r="B2899" t="s">
        <v>2730</v>
      </c>
      <c r="C2899" t="s">
        <v>2721</v>
      </c>
      <c r="D2899">
        <v>1063</v>
      </c>
      <c r="E2899">
        <v>2483.5</v>
      </c>
      <c r="F2899">
        <f t="shared" si="45"/>
        <v>2</v>
      </c>
      <c r="G2899" t="str">
        <f>STANDINGS_R[[#This Row],[League]]&amp;STANDINGS_R[[#This Row],[Team]]</f>
        <v>$400 Draft Champions Mar 10 1:00 pm Lg.3869Exspinner</v>
      </c>
    </row>
    <row r="2900" spans="1:7" x14ac:dyDescent="0.25">
      <c r="A2900">
        <v>536</v>
      </c>
      <c r="B2900" t="s">
        <v>2720</v>
      </c>
      <c r="C2900" t="s">
        <v>2721</v>
      </c>
      <c r="D2900">
        <v>1052</v>
      </c>
      <c r="E2900">
        <v>2377</v>
      </c>
      <c r="F2900">
        <f t="shared" si="45"/>
        <v>3</v>
      </c>
      <c r="G2900" t="str">
        <f>STANDINGS_R[[#This Row],[League]]&amp;STANDINGS_R[[#This Row],[Team]]</f>
        <v>$400 Draft Champions Mar 10 1:00 pm Lg.3869MEN WITH WOOD 400</v>
      </c>
    </row>
    <row r="2901" spans="1:7" x14ac:dyDescent="0.25">
      <c r="A2901">
        <v>653</v>
      </c>
      <c r="B2901" t="s">
        <v>2726</v>
      </c>
      <c r="C2901" t="s">
        <v>2721</v>
      </c>
      <c r="D2901">
        <v>1041</v>
      </c>
      <c r="E2901">
        <v>2265</v>
      </c>
      <c r="F2901">
        <f t="shared" si="45"/>
        <v>4</v>
      </c>
      <c r="G2901" t="str">
        <f>STANDINGS_R[[#This Row],[League]]&amp;STANDINGS_R[[#This Row],[Team]]</f>
        <v>$400 Draft Champions Mar 10 1:00 pm Lg.3869deadmoneyL</v>
      </c>
    </row>
    <row r="2902" spans="1:7" x14ac:dyDescent="0.25">
      <c r="A2902">
        <v>658</v>
      </c>
      <c r="B2902" t="s">
        <v>18</v>
      </c>
      <c r="C2902" t="s">
        <v>2721</v>
      </c>
      <c r="D2902">
        <v>1040</v>
      </c>
      <c r="E2902">
        <v>2249</v>
      </c>
      <c r="F2902">
        <f t="shared" si="45"/>
        <v>5</v>
      </c>
      <c r="G2902" t="str">
        <f>STANDINGS_R[[#This Row],[League]]&amp;STANDINGS_R[[#This Row],[Team]]</f>
        <v>$400 Draft Champions Mar 10 1:00 pm Lg.3869Home Run Derbies</v>
      </c>
    </row>
    <row r="2903" spans="1:7" x14ac:dyDescent="0.25">
      <c r="A2903">
        <v>691</v>
      </c>
      <c r="B2903" t="s">
        <v>2724</v>
      </c>
      <c r="C2903" t="s">
        <v>2721</v>
      </c>
      <c r="D2903">
        <v>1038</v>
      </c>
      <c r="E2903">
        <v>2224.5</v>
      </c>
      <c r="F2903">
        <f t="shared" si="45"/>
        <v>6</v>
      </c>
      <c r="G2903" t="str">
        <f>STANDINGS_R[[#This Row],[League]]&amp;STANDINGS_R[[#This Row],[Team]]</f>
        <v>$400 Draft Champions Mar 10 1:00 pm Lg.3869Squish the Bug</v>
      </c>
    </row>
    <row r="2904" spans="1:7" x14ac:dyDescent="0.25">
      <c r="A2904">
        <v>758</v>
      </c>
      <c r="B2904" t="s">
        <v>2728</v>
      </c>
      <c r="C2904" t="s">
        <v>2721</v>
      </c>
      <c r="D2904">
        <v>1033</v>
      </c>
      <c r="E2904">
        <v>2152</v>
      </c>
      <c r="F2904">
        <f t="shared" si="45"/>
        <v>7</v>
      </c>
      <c r="G2904" t="str">
        <f>STANDINGS_R[[#This Row],[League]]&amp;STANDINGS_R[[#This Row],[Team]]</f>
        <v>$400 Draft Champions Mar 10 1:00 pm Lg.3869HoppyBuntz</v>
      </c>
    </row>
    <row r="2905" spans="1:7" x14ac:dyDescent="0.25">
      <c r="A2905">
        <v>1114</v>
      </c>
      <c r="B2905" t="s">
        <v>2722</v>
      </c>
      <c r="C2905" t="s">
        <v>2721</v>
      </c>
      <c r="D2905">
        <v>1007</v>
      </c>
      <c r="E2905">
        <v>1792.5</v>
      </c>
      <c r="F2905">
        <f t="shared" si="45"/>
        <v>8</v>
      </c>
      <c r="G2905" t="str">
        <f>STANDINGS_R[[#This Row],[League]]&amp;STANDINGS_R[[#This Row],[Team]]</f>
        <v>$400 Draft Champions Mar 10 1:00 pm Lg.3869Going Going Gone</v>
      </c>
    </row>
    <row r="2906" spans="1:7" x14ac:dyDescent="0.25">
      <c r="A2906">
        <v>1353</v>
      </c>
      <c r="B2906" t="s">
        <v>115</v>
      </c>
      <c r="C2906" t="s">
        <v>2721</v>
      </c>
      <c r="D2906">
        <v>991</v>
      </c>
      <c r="E2906">
        <v>1562</v>
      </c>
      <c r="F2906">
        <f t="shared" si="45"/>
        <v>9</v>
      </c>
      <c r="G2906" t="str">
        <f>STANDINGS_R[[#This Row],[League]]&amp;STANDINGS_R[[#This Row],[Team]]</f>
        <v>$400 Draft Champions Mar 10 1:00 pm Lg.3869Team BFJ</v>
      </c>
    </row>
    <row r="2907" spans="1:7" x14ac:dyDescent="0.25">
      <c r="A2907">
        <v>1928</v>
      </c>
      <c r="B2907" t="s">
        <v>2727</v>
      </c>
      <c r="C2907" t="s">
        <v>2721</v>
      </c>
      <c r="D2907">
        <v>946</v>
      </c>
      <c r="E2907">
        <v>979</v>
      </c>
      <c r="F2907">
        <f t="shared" si="45"/>
        <v>10</v>
      </c>
      <c r="G2907" t="str">
        <f>STANDINGS_R[[#This Row],[League]]&amp;STANDINGS_R[[#This Row],[Team]]</f>
        <v>$400 Draft Champions Mar 10 1:00 pm Lg.3869Bobbleheads deux</v>
      </c>
    </row>
    <row r="2908" spans="1:7" x14ac:dyDescent="0.25">
      <c r="A2908">
        <v>2121</v>
      </c>
      <c r="B2908" t="s">
        <v>523</v>
      </c>
      <c r="C2908" t="s">
        <v>2721</v>
      </c>
      <c r="D2908">
        <v>930</v>
      </c>
      <c r="E2908">
        <v>788.5</v>
      </c>
      <c r="F2908">
        <f t="shared" si="45"/>
        <v>11</v>
      </c>
      <c r="G2908" t="str">
        <f>STANDINGS_R[[#This Row],[League]]&amp;STANDINGS_R[[#This Row],[Team]]</f>
        <v>$400 Draft Champions Mar 10 1:00 pm Lg.3869Ball So Hard</v>
      </c>
    </row>
    <row r="2909" spans="1:7" x14ac:dyDescent="0.25">
      <c r="A2909">
        <v>2124</v>
      </c>
      <c r="B2909" t="s">
        <v>2731</v>
      </c>
      <c r="C2909" t="s">
        <v>2721</v>
      </c>
      <c r="D2909">
        <v>930</v>
      </c>
      <c r="E2909">
        <v>788.5</v>
      </c>
      <c r="F2909">
        <f t="shared" si="45"/>
        <v>12</v>
      </c>
      <c r="G2909" t="str">
        <f>STANDINGS_R[[#This Row],[League]]&amp;STANDINGS_R[[#This Row],[Team]]</f>
        <v>$400 Draft Champions Mar 10 1:00 pm Lg.3869My Knee's Great</v>
      </c>
    </row>
    <row r="2910" spans="1:7" x14ac:dyDescent="0.25">
      <c r="A2910">
        <v>2296</v>
      </c>
      <c r="B2910" t="s">
        <v>2725</v>
      </c>
      <c r="C2910" t="s">
        <v>2721</v>
      </c>
      <c r="D2910">
        <v>913</v>
      </c>
      <c r="E2910">
        <v>615.5</v>
      </c>
      <c r="F2910">
        <f t="shared" si="45"/>
        <v>13</v>
      </c>
      <c r="G2910" t="str">
        <f>STANDINGS_R[[#This Row],[League]]&amp;STANDINGS_R[[#This Row],[Team]]</f>
        <v>$400 Draft Champions Mar 10 1:00 pm Lg.3869Seeds</v>
      </c>
    </row>
    <row r="2911" spans="1:7" x14ac:dyDescent="0.25">
      <c r="A2911">
        <v>2471</v>
      </c>
      <c r="B2911" t="s">
        <v>532</v>
      </c>
      <c r="C2911" t="s">
        <v>2721</v>
      </c>
      <c r="D2911">
        <v>890</v>
      </c>
      <c r="E2911">
        <v>436.5</v>
      </c>
      <c r="F2911">
        <f t="shared" si="45"/>
        <v>14</v>
      </c>
      <c r="G2911" t="str">
        <f>STANDINGS_R[[#This Row],[League]]&amp;STANDINGS_R[[#This Row],[Team]]</f>
        <v>$400 Draft Champions Mar 10 1:00 pm Lg.3869Bleacher Bums</v>
      </c>
    </row>
    <row r="2912" spans="1:7" x14ac:dyDescent="0.25">
      <c r="A2912">
        <v>2475</v>
      </c>
      <c r="B2912" t="s">
        <v>2729</v>
      </c>
      <c r="C2912" t="s">
        <v>2721</v>
      </c>
      <c r="D2912">
        <v>890</v>
      </c>
      <c r="E2912">
        <v>436.5</v>
      </c>
      <c r="F2912">
        <f t="shared" si="45"/>
        <v>15</v>
      </c>
      <c r="G2912" t="str">
        <f>STANDINGS_R[[#This Row],[League]]&amp;STANDINGS_R[[#This Row],[Team]]</f>
        <v>$400 Draft Champions Mar 10 1:00 pm Lg.3869Feel the Bern 400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911"/>
  <sheetViews>
    <sheetView workbookViewId="0">
      <selection activeCell="G2" sqref="G2:G2911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49.28515625" bestFit="1" customWidth="1"/>
    <col min="4" max="5" width="5.7109375" bestFit="1" customWidth="1"/>
    <col min="6" max="6" width="18.7109375" bestFit="1" customWidth="1"/>
    <col min="7" max="7" width="87.710937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61</v>
      </c>
      <c r="E1" t="s">
        <v>4</v>
      </c>
      <c r="F1" t="s">
        <v>58</v>
      </c>
      <c r="G1" t="s">
        <v>2732</v>
      </c>
    </row>
    <row r="2" spans="1:7" x14ac:dyDescent="0.25">
      <c r="A2">
        <v>24</v>
      </c>
      <c r="B2" t="s">
        <v>546</v>
      </c>
      <c r="C2" t="s">
        <v>539</v>
      </c>
      <c r="D2">
        <v>351</v>
      </c>
      <c r="E2">
        <v>2887</v>
      </c>
      <c r="F2">
        <f>IF(C2=C1,F1+1,1)</f>
        <v>1</v>
      </c>
      <c r="G2" t="str">
        <f>STANDINGS_HR[[#This Row],[League]]&amp;STANDINGS_HR[[#This Row],[Team]]</f>
        <v>$1000 Draft Champions League 2Donnie Baseball</v>
      </c>
    </row>
    <row r="3" spans="1:7" x14ac:dyDescent="0.25">
      <c r="A3">
        <v>41</v>
      </c>
      <c r="B3" t="s">
        <v>371</v>
      </c>
      <c r="C3" t="s">
        <v>539</v>
      </c>
      <c r="D3">
        <v>347</v>
      </c>
      <c r="E3">
        <v>2873</v>
      </c>
      <c r="F3">
        <f t="shared" ref="F3:F66" si="0">IF(C3=C2,F2+1,1)</f>
        <v>2</v>
      </c>
      <c r="G3" t="str">
        <f>STANDINGS_HR[[#This Row],[League]]&amp;STANDINGS_HR[[#This Row],[Team]]</f>
        <v>$1000 Draft Champions League 2huskies</v>
      </c>
    </row>
    <row r="4" spans="1:7" x14ac:dyDescent="0.25">
      <c r="A4">
        <v>59</v>
      </c>
      <c r="B4" t="s">
        <v>543</v>
      </c>
      <c r="C4" t="s">
        <v>539</v>
      </c>
      <c r="D4">
        <v>343</v>
      </c>
      <c r="E4">
        <v>2853</v>
      </c>
      <c r="F4">
        <f t="shared" si="0"/>
        <v>3</v>
      </c>
      <c r="G4" t="str">
        <f>STANDINGS_HR[[#This Row],[League]]&amp;STANDINGS_HR[[#This Row],[Team]]</f>
        <v>$1000 Draft Champions League 2Slip Stitches 1K New</v>
      </c>
    </row>
    <row r="5" spans="1:7" x14ac:dyDescent="0.25">
      <c r="A5">
        <v>500</v>
      </c>
      <c r="B5" t="s">
        <v>17</v>
      </c>
      <c r="C5" t="s">
        <v>539</v>
      </c>
      <c r="D5">
        <v>305</v>
      </c>
      <c r="E5">
        <v>2410.5</v>
      </c>
      <c r="F5">
        <f t="shared" si="0"/>
        <v>4</v>
      </c>
      <c r="G5" t="str">
        <f>STANDINGS_HR[[#This Row],[League]]&amp;STANDINGS_HR[[#This Row],[Team]]</f>
        <v>$1000 Draft Champions League 2Millertime</v>
      </c>
    </row>
    <row r="6" spans="1:7" x14ac:dyDescent="0.25">
      <c r="A6">
        <v>705</v>
      </c>
      <c r="B6" t="s">
        <v>545</v>
      </c>
      <c r="C6" t="s">
        <v>539</v>
      </c>
      <c r="D6">
        <v>296</v>
      </c>
      <c r="E6">
        <v>2200</v>
      </c>
      <c r="F6">
        <f t="shared" si="0"/>
        <v>5</v>
      </c>
      <c r="G6" t="str">
        <f>STANDINGS_HR[[#This Row],[League]]&amp;STANDINGS_HR[[#This Row],[Team]]</f>
        <v>$1000 Draft Champions League 2Isla de Encanta</v>
      </c>
    </row>
    <row r="7" spans="1:7" x14ac:dyDescent="0.25">
      <c r="A7">
        <v>1025</v>
      </c>
      <c r="B7" t="s">
        <v>254</v>
      </c>
      <c r="C7" t="s">
        <v>539</v>
      </c>
      <c r="D7">
        <v>285</v>
      </c>
      <c r="E7">
        <v>1901</v>
      </c>
      <c r="F7">
        <f t="shared" si="0"/>
        <v>6</v>
      </c>
      <c r="G7" t="str">
        <f>STANDINGS_HR[[#This Row],[League]]&amp;STANDINGS_HR[[#This Row],[Team]]</f>
        <v>$1000 Draft Champions League 2Vercingetorix II</v>
      </c>
    </row>
    <row r="8" spans="1:7" x14ac:dyDescent="0.25">
      <c r="A8">
        <v>1376</v>
      </c>
      <c r="B8" t="s">
        <v>549</v>
      </c>
      <c r="C8" t="s">
        <v>539</v>
      </c>
      <c r="D8">
        <v>274</v>
      </c>
      <c r="E8">
        <v>1532.5</v>
      </c>
      <c r="F8">
        <f t="shared" si="0"/>
        <v>7</v>
      </c>
      <c r="G8" t="str">
        <f>STANDINGS_HR[[#This Row],[League]]&amp;STANDINGS_HR[[#This Row],[Team]]</f>
        <v>$1000 Draft Champions League 2Lonede's</v>
      </c>
    </row>
    <row r="9" spans="1:7" x14ac:dyDescent="0.25">
      <c r="A9">
        <v>1568</v>
      </c>
      <c r="B9" t="s">
        <v>548</v>
      </c>
      <c r="C9" t="s">
        <v>539</v>
      </c>
      <c r="D9">
        <v>268</v>
      </c>
      <c r="E9">
        <v>1324.5</v>
      </c>
      <c r="F9">
        <f t="shared" si="0"/>
        <v>8</v>
      </c>
      <c r="G9" t="str">
        <f>STANDINGS_HR[[#This Row],[League]]&amp;STANDINGS_HR[[#This Row],[Team]]</f>
        <v>$1000 Draft Champions League 2Attie Boys</v>
      </c>
    </row>
    <row r="10" spans="1:7" x14ac:dyDescent="0.25">
      <c r="A10">
        <v>1872</v>
      </c>
      <c r="B10" t="s">
        <v>550</v>
      </c>
      <c r="C10" t="s">
        <v>539</v>
      </c>
      <c r="D10">
        <v>259</v>
      </c>
      <c r="E10">
        <v>1044</v>
      </c>
      <c r="F10">
        <f t="shared" si="0"/>
        <v>9</v>
      </c>
      <c r="G10" t="str">
        <f>STANDINGS_HR[[#This Row],[League]]&amp;STANDINGS_HR[[#This Row],[Team]]</f>
        <v>$1000 Draft Champions League 2SEMPER FI</v>
      </c>
    </row>
    <row r="11" spans="1:7" x14ac:dyDescent="0.25">
      <c r="A11">
        <v>1906</v>
      </c>
      <c r="B11" t="s">
        <v>542</v>
      </c>
      <c r="C11" t="s">
        <v>539</v>
      </c>
      <c r="D11">
        <v>258</v>
      </c>
      <c r="E11">
        <v>1012.5</v>
      </c>
      <c r="F11">
        <f t="shared" si="0"/>
        <v>10</v>
      </c>
      <c r="G11" t="str">
        <f>STANDINGS_HR[[#This Row],[League]]&amp;STANDINGS_HR[[#This Row],[Team]]</f>
        <v>$1000 Draft Champions League 2The Notorious C.O.Z. - $1000 DC</v>
      </c>
    </row>
    <row r="12" spans="1:7" x14ac:dyDescent="0.25">
      <c r="A12">
        <v>2244</v>
      </c>
      <c r="B12" t="s">
        <v>544</v>
      </c>
      <c r="C12" t="s">
        <v>539</v>
      </c>
      <c r="D12">
        <v>246</v>
      </c>
      <c r="E12">
        <v>677</v>
      </c>
      <c r="F12">
        <f t="shared" si="0"/>
        <v>11</v>
      </c>
      <c r="G12" t="str">
        <f>STANDINGS_HR[[#This Row],[League]]&amp;STANDINGS_HR[[#This Row],[Team]]</f>
        <v>$1000 Draft Champions League 2Vermont Lake Monsters</v>
      </c>
    </row>
    <row r="13" spans="1:7" x14ac:dyDescent="0.25">
      <c r="A13">
        <v>2448</v>
      </c>
      <c r="B13" t="s">
        <v>547</v>
      </c>
      <c r="C13" t="s">
        <v>539</v>
      </c>
      <c r="D13">
        <v>236</v>
      </c>
      <c r="E13">
        <v>460</v>
      </c>
      <c r="F13">
        <f t="shared" si="0"/>
        <v>12</v>
      </c>
      <c r="G13" t="str">
        <f>STANDINGS_HR[[#This Row],[League]]&amp;STANDINGS_HR[[#This Row],[Team]]</f>
        <v>$1000 Draft Champions League 2Ryan's Harping on Harvey</v>
      </c>
    </row>
    <row r="14" spans="1:7" x14ac:dyDescent="0.25">
      <c r="A14">
        <v>2541</v>
      </c>
      <c r="B14" t="s">
        <v>540</v>
      </c>
      <c r="C14" t="s">
        <v>539</v>
      </c>
      <c r="D14">
        <v>231</v>
      </c>
      <c r="E14">
        <v>365.5</v>
      </c>
      <c r="F14">
        <f t="shared" si="0"/>
        <v>13</v>
      </c>
      <c r="G14" t="str">
        <f>STANDINGS_HR[[#This Row],[League]]&amp;STANDINGS_HR[[#This Row],[Team]]</f>
        <v>$1000 Draft Champions League 2Garage Floor Yastrzemskis</v>
      </c>
    </row>
    <row r="15" spans="1:7" x14ac:dyDescent="0.25">
      <c r="A15">
        <v>2651</v>
      </c>
      <c r="B15" t="s">
        <v>510</v>
      </c>
      <c r="C15" t="s">
        <v>539</v>
      </c>
      <c r="D15">
        <v>224</v>
      </c>
      <c r="E15">
        <v>261</v>
      </c>
      <c r="F15">
        <f t="shared" si="0"/>
        <v>14</v>
      </c>
      <c r="G15" t="str">
        <f>STANDINGS_HR[[#This Row],[League]]&amp;STANDINGS_HR[[#This Row],[Team]]</f>
        <v>$1000 Draft Champions League 2Tall Timber</v>
      </c>
    </row>
    <row r="16" spans="1:7" x14ac:dyDescent="0.25">
      <c r="A16">
        <v>2706</v>
      </c>
      <c r="B16" t="s">
        <v>541</v>
      </c>
      <c r="C16" t="s">
        <v>539</v>
      </c>
      <c r="D16">
        <v>220</v>
      </c>
      <c r="E16">
        <v>206.5</v>
      </c>
      <c r="F16">
        <f t="shared" si="0"/>
        <v>15</v>
      </c>
      <c r="G16" t="str">
        <f>STANDINGS_HR[[#This Row],[League]]&amp;STANDINGS_HR[[#This Row],[Team]]</f>
        <v>$1000 Draft Champions League 2Pounders 1000</v>
      </c>
    </row>
    <row r="17" spans="1:7" x14ac:dyDescent="0.25">
      <c r="A17">
        <v>137</v>
      </c>
      <c r="B17" t="s">
        <v>556</v>
      </c>
      <c r="C17" t="s">
        <v>552</v>
      </c>
      <c r="D17">
        <v>330</v>
      </c>
      <c r="E17">
        <v>2779.5</v>
      </c>
      <c r="F17">
        <f t="shared" si="0"/>
        <v>1</v>
      </c>
      <c r="G17" t="str">
        <f>STANDINGS_HR[[#This Row],[League]]&amp;STANDINGS_HR[[#This Row],[Team]]</f>
        <v>$1000 Draft Champions Max's League Feb. 22hawks</v>
      </c>
    </row>
    <row r="18" spans="1:7" x14ac:dyDescent="0.25">
      <c r="A18">
        <v>147</v>
      </c>
      <c r="B18" t="s">
        <v>53</v>
      </c>
      <c r="C18" t="s">
        <v>552</v>
      </c>
      <c r="D18">
        <v>328</v>
      </c>
      <c r="E18">
        <v>2760.5</v>
      </c>
      <c r="F18">
        <f t="shared" si="0"/>
        <v>2</v>
      </c>
      <c r="G18" t="str">
        <f>STANDINGS_HR[[#This Row],[League]]&amp;STANDINGS_HR[[#This Row],[Team]]</f>
        <v>$1000 Draft Champions Max's League Feb. 22Baseball Furies</v>
      </c>
    </row>
    <row r="19" spans="1:7" x14ac:dyDescent="0.25">
      <c r="A19">
        <v>345</v>
      </c>
      <c r="B19" t="s">
        <v>554</v>
      </c>
      <c r="C19" t="s">
        <v>552</v>
      </c>
      <c r="D19">
        <v>313</v>
      </c>
      <c r="E19">
        <v>2567</v>
      </c>
      <c r="F19">
        <f t="shared" si="0"/>
        <v>3</v>
      </c>
      <c r="G19" t="str">
        <f>STANDINGS_HR[[#This Row],[League]]&amp;STANDINGS_HR[[#This Row],[Team]]</f>
        <v>$1000 Draft Champions Max's League Feb. 22Painting The Black DC</v>
      </c>
    </row>
    <row r="20" spans="1:7" x14ac:dyDescent="0.25">
      <c r="A20">
        <v>692</v>
      </c>
      <c r="B20" t="s">
        <v>508</v>
      </c>
      <c r="C20" t="s">
        <v>552</v>
      </c>
      <c r="D20">
        <v>297</v>
      </c>
      <c r="E20">
        <v>2226</v>
      </c>
      <c r="F20">
        <f t="shared" si="0"/>
        <v>4</v>
      </c>
      <c r="G20" t="str">
        <f>STANDINGS_HR[[#This Row],[League]]&amp;STANDINGS_HR[[#This Row],[Team]]</f>
        <v>$1000 Draft Champions Max's League Feb. 22Team Robinson</v>
      </c>
    </row>
    <row r="21" spans="1:7" x14ac:dyDescent="0.25">
      <c r="A21">
        <v>958</v>
      </c>
      <c r="B21" t="s">
        <v>121</v>
      </c>
      <c r="C21" t="s">
        <v>552</v>
      </c>
      <c r="D21">
        <v>287</v>
      </c>
      <c r="E21">
        <v>1963</v>
      </c>
      <c r="F21">
        <f t="shared" si="0"/>
        <v>5</v>
      </c>
      <c r="G21" t="str">
        <f>STANDINGS_HR[[#This Row],[League]]&amp;STANDINGS_HR[[#This Row],[Team]]</f>
        <v>$1000 Draft Champions Max's League Feb. 22Tredici</v>
      </c>
    </row>
    <row r="22" spans="1:7" x14ac:dyDescent="0.25">
      <c r="A22">
        <v>990</v>
      </c>
      <c r="B22" t="s">
        <v>257</v>
      </c>
      <c r="C22" t="s">
        <v>552</v>
      </c>
      <c r="D22">
        <v>286</v>
      </c>
      <c r="E22">
        <v>1932.5</v>
      </c>
      <c r="F22">
        <f t="shared" si="0"/>
        <v>6</v>
      </c>
      <c r="G22" t="str">
        <f>STANDINGS_HR[[#This Row],[League]]&amp;STANDINGS_HR[[#This Row],[Team]]</f>
        <v>$1000 Draft Champions Max's League Feb. 22Vercingetorix I</v>
      </c>
    </row>
    <row r="23" spans="1:7" x14ac:dyDescent="0.25">
      <c r="A23">
        <v>998</v>
      </c>
      <c r="B23" t="s">
        <v>557</v>
      </c>
      <c r="C23" t="s">
        <v>552</v>
      </c>
      <c r="D23">
        <v>285</v>
      </c>
      <c r="E23">
        <v>1901</v>
      </c>
      <c r="F23">
        <f t="shared" si="0"/>
        <v>7</v>
      </c>
      <c r="G23" t="str">
        <f>STANDINGS_HR[[#This Row],[League]]&amp;STANDINGS_HR[[#This Row],[Team]]</f>
        <v>$1000 Draft Champions Max's League Feb. 22Breaking Bad</v>
      </c>
    </row>
    <row r="24" spans="1:7" x14ac:dyDescent="0.25">
      <c r="A24">
        <v>1390</v>
      </c>
      <c r="B24" t="s">
        <v>558</v>
      </c>
      <c r="C24" t="s">
        <v>552</v>
      </c>
      <c r="D24">
        <v>274</v>
      </c>
      <c r="E24">
        <v>1532.5</v>
      </c>
      <c r="F24">
        <f t="shared" si="0"/>
        <v>8</v>
      </c>
      <c r="G24" t="str">
        <f>STANDINGS_HR[[#This Row],[League]]&amp;STANDINGS_HR[[#This Row],[Team]]</f>
        <v>$1000 Draft Champions Max's League Feb. 22The Notorious C.O.Z. - Max DC</v>
      </c>
    </row>
    <row r="25" spans="1:7" x14ac:dyDescent="0.25">
      <c r="A25">
        <v>1641</v>
      </c>
      <c r="B25" t="s">
        <v>477</v>
      </c>
      <c r="C25" t="s">
        <v>552</v>
      </c>
      <c r="D25">
        <v>266</v>
      </c>
      <c r="E25">
        <v>1264</v>
      </c>
      <c r="F25">
        <f t="shared" si="0"/>
        <v>9</v>
      </c>
      <c r="G25" t="str">
        <f>STANDINGS_HR[[#This Row],[League]]&amp;STANDINGS_HR[[#This Row],[Team]]</f>
        <v>$1000 Draft Champions Max's League Feb. 22It Shrinks?</v>
      </c>
    </row>
    <row r="26" spans="1:7" x14ac:dyDescent="0.25">
      <c r="A26">
        <v>1896</v>
      </c>
      <c r="B26" t="s">
        <v>551</v>
      </c>
      <c r="C26" t="s">
        <v>552</v>
      </c>
      <c r="D26">
        <v>258</v>
      </c>
      <c r="E26">
        <v>1012.5</v>
      </c>
      <c r="F26">
        <f t="shared" si="0"/>
        <v>10</v>
      </c>
      <c r="G26" t="str">
        <f>STANDINGS_HR[[#This Row],[League]]&amp;STANDINGS_HR[[#This Row],[Team]]</f>
        <v>$1000 Draft Champions Max's League Feb. 22Miggy's Crown</v>
      </c>
    </row>
    <row r="27" spans="1:7" x14ac:dyDescent="0.25">
      <c r="A27">
        <v>1976</v>
      </c>
      <c r="B27" t="s">
        <v>21</v>
      </c>
      <c r="C27" t="s">
        <v>552</v>
      </c>
      <c r="D27">
        <v>255</v>
      </c>
      <c r="E27">
        <v>932</v>
      </c>
      <c r="F27">
        <f t="shared" si="0"/>
        <v>11</v>
      </c>
      <c r="G27" t="str">
        <f>STANDINGS_HR[[#This Row],[League]]&amp;STANDINGS_HR[[#This Row],[Team]]</f>
        <v>$1000 Draft Champions Max's League Feb. 22Mudhens</v>
      </c>
    </row>
    <row r="28" spans="1:7" x14ac:dyDescent="0.25">
      <c r="A28">
        <v>2066</v>
      </c>
      <c r="B28" t="s">
        <v>553</v>
      </c>
      <c r="C28" t="s">
        <v>552</v>
      </c>
      <c r="D28">
        <v>252</v>
      </c>
      <c r="E28">
        <v>843.5</v>
      </c>
      <c r="F28">
        <f t="shared" si="0"/>
        <v>12</v>
      </c>
      <c r="G28" t="str">
        <f>STANDINGS_HR[[#This Row],[League]]&amp;STANDINGS_HR[[#This Row],[Team]]</f>
        <v>$1000 Draft Champions Max's League Feb. 22Slip Stitches 1K Orig</v>
      </c>
    </row>
    <row r="29" spans="1:7" x14ac:dyDescent="0.25">
      <c r="A29">
        <v>2156</v>
      </c>
      <c r="B29" t="s">
        <v>555</v>
      </c>
      <c r="C29" t="s">
        <v>552</v>
      </c>
      <c r="D29">
        <v>249</v>
      </c>
      <c r="E29">
        <v>759</v>
      </c>
      <c r="F29">
        <f t="shared" si="0"/>
        <v>13</v>
      </c>
      <c r="G29" t="str">
        <f>STANDINGS_HR[[#This Row],[League]]&amp;STANDINGS_HR[[#This Row],[Team]]</f>
        <v>$1000 Draft Champions Max's League Feb. 22The Achievers - DC 6</v>
      </c>
    </row>
    <row r="30" spans="1:7" x14ac:dyDescent="0.25">
      <c r="A30">
        <v>2531</v>
      </c>
      <c r="B30" t="s">
        <v>87</v>
      </c>
      <c r="C30" t="s">
        <v>552</v>
      </c>
      <c r="D30">
        <v>232</v>
      </c>
      <c r="E30">
        <v>385.5</v>
      </c>
      <c r="F30">
        <f t="shared" si="0"/>
        <v>14</v>
      </c>
      <c r="G30" t="str">
        <f>STANDINGS_HR[[#This Row],[League]]&amp;STANDINGS_HR[[#This Row],[Team]]</f>
        <v>$1000 Draft Champions Max's League Feb. 22The Northsiders</v>
      </c>
    </row>
    <row r="31" spans="1:7" x14ac:dyDescent="0.25">
      <c r="A31">
        <v>2667</v>
      </c>
      <c r="B31" t="s">
        <v>559</v>
      </c>
      <c r="C31" t="s">
        <v>552</v>
      </c>
      <c r="D31">
        <v>223</v>
      </c>
      <c r="E31">
        <v>249</v>
      </c>
      <c r="F31">
        <f t="shared" si="0"/>
        <v>15</v>
      </c>
      <c r="G31" t="str">
        <f>STANDINGS_HR[[#This Row],[League]]&amp;STANDINGS_HR[[#This Row],[Team]]</f>
        <v>$1000 Draft Champions Max's League Feb. 22WINSTON'S EMPIRE -1000</v>
      </c>
    </row>
    <row r="32" spans="1:7" x14ac:dyDescent="0.25">
      <c r="A32">
        <v>155</v>
      </c>
      <c r="B32" t="s">
        <v>53</v>
      </c>
      <c r="C32" t="s">
        <v>561</v>
      </c>
      <c r="D32">
        <v>327</v>
      </c>
      <c r="E32">
        <v>2750</v>
      </c>
      <c r="F32">
        <f t="shared" si="0"/>
        <v>1</v>
      </c>
      <c r="G32" t="str">
        <f>STANDINGS_HR[[#This Row],[League]]&amp;STANDINGS_HR[[#This Row],[Team]]</f>
        <v>$150 Draft Champions (4 hour) Dec 29 1:00 pm Lg.3573Baseball Furies</v>
      </c>
    </row>
    <row r="33" spans="1:7" x14ac:dyDescent="0.25">
      <c r="A33">
        <v>208</v>
      </c>
      <c r="B33" t="s">
        <v>71</v>
      </c>
      <c r="C33" t="s">
        <v>561</v>
      </c>
      <c r="D33">
        <v>323</v>
      </c>
      <c r="E33">
        <v>2702</v>
      </c>
      <c r="F33">
        <f t="shared" si="0"/>
        <v>2</v>
      </c>
      <c r="G33" t="str">
        <f>STANDINGS_HR[[#This Row],[League]]&amp;STANDINGS_HR[[#This Row],[Team]]</f>
        <v>$150 Draft Champions (4 hour) Dec 29 1:00 pm Lg.3573Frozen Ropes</v>
      </c>
    </row>
    <row r="34" spans="1:7" x14ac:dyDescent="0.25">
      <c r="A34">
        <v>505</v>
      </c>
      <c r="B34" t="s">
        <v>566</v>
      </c>
      <c r="C34" t="s">
        <v>561</v>
      </c>
      <c r="D34">
        <v>305</v>
      </c>
      <c r="E34">
        <v>2410.5</v>
      </c>
      <c r="F34">
        <f t="shared" si="0"/>
        <v>3</v>
      </c>
      <c r="G34" t="str">
        <f>STANDINGS_HR[[#This Row],[League]]&amp;STANDINGS_HR[[#This Row],[Team]]</f>
        <v>$150 Draft Champions (4 hour) Dec 29 1:00 pm Lg.3573Tall Timber DC19</v>
      </c>
    </row>
    <row r="35" spans="1:7" x14ac:dyDescent="0.25">
      <c r="A35">
        <v>515</v>
      </c>
      <c r="B35" t="s">
        <v>567</v>
      </c>
      <c r="C35" t="s">
        <v>561</v>
      </c>
      <c r="D35">
        <v>304</v>
      </c>
      <c r="E35">
        <v>2392.5</v>
      </c>
      <c r="F35">
        <f t="shared" si="0"/>
        <v>4</v>
      </c>
      <c r="G35" t="str">
        <f>STANDINGS_HR[[#This Row],[League]]&amp;STANDINGS_HR[[#This Row],[Team]]</f>
        <v>$150 Draft Champions (4 hour) Dec 29 1:00 pm Lg.3573Dayton Moore's Value Picks</v>
      </c>
    </row>
    <row r="36" spans="1:7" x14ac:dyDescent="0.25">
      <c r="A36">
        <v>626</v>
      </c>
      <c r="B36" t="s">
        <v>565</v>
      </c>
      <c r="C36" t="s">
        <v>561</v>
      </c>
      <c r="D36">
        <v>299</v>
      </c>
      <c r="E36">
        <v>2277</v>
      </c>
      <c r="F36">
        <f t="shared" si="0"/>
        <v>5</v>
      </c>
      <c r="G36" t="str">
        <f>STANDINGS_HR[[#This Row],[League]]&amp;STANDINGS_HR[[#This Row],[Team]]</f>
        <v>$150 Draft Champions (4 hour) Dec 29 1:00 pm Lg.3573KJ || DC3</v>
      </c>
    </row>
    <row r="37" spans="1:7" x14ac:dyDescent="0.25">
      <c r="A37">
        <v>858</v>
      </c>
      <c r="B37" t="s">
        <v>569</v>
      </c>
      <c r="C37" t="s">
        <v>561</v>
      </c>
      <c r="D37">
        <v>290</v>
      </c>
      <c r="E37">
        <v>2049</v>
      </c>
      <c r="F37">
        <f t="shared" si="0"/>
        <v>6</v>
      </c>
      <c r="G37" t="str">
        <f>STANDINGS_HR[[#This Row],[League]]&amp;STANDINGS_HR[[#This Row],[Team]]</f>
        <v>$150 Draft Champions (4 hour) Dec 29 1:00 pm Lg.3573Draughtsman 3</v>
      </c>
    </row>
    <row r="38" spans="1:7" x14ac:dyDescent="0.25">
      <c r="A38">
        <v>1503</v>
      </c>
      <c r="B38" t="s">
        <v>216</v>
      </c>
      <c r="C38" t="s">
        <v>561</v>
      </c>
      <c r="D38">
        <v>270</v>
      </c>
      <c r="E38">
        <v>1400</v>
      </c>
      <c r="F38">
        <f t="shared" si="0"/>
        <v>7</v>
      </c>
      <c r="G38" t="str">
        <f>STANDINGS_HR[[#This Row],[League]]&amp;STANDINGS_HR[[#This Row],[Team]]</f>
        <v>$150 Draft Champions (4 hour) Dec 29 1:00 pm Lg.3573Gooden Plenty</v>
      </c>
    </row>
    <row r="39" spans="1:7" x14ac:dyDescent="0.25">
      <c r="A39">
        <v>1751</v>
      </c>
      <c r="B39" t="s">
        <v>563</v>
      </c>
      <c r="C39" t="s">
        <v>561</v>
      </c>
      <c r="D39">
        <v>263</v>
      </c>
      <c r="E39">
        <v>1160.5</v>
      </c>
      <c r="F39">
        <f t="shared" si="0"/>
        <v>8</v>
      </c>
      <c r="G39" t="str">
        <f>STANDINGS_HR[[#This Row],[League]]&amp;STANDINGS_HR[[#This Row],[Team]]</f>
        <v>$150 Draft Champions (4 hour) Dec 29 1:00 pm Lg.3573SEMPER FI 11</v>
      </c>
    </row>
    <row r="40" spans="1:7" x14ac:dyDescent="0.25">
      <c r="A40">
        <v>1754</v>
      </c>
      <c r="B40" t="s">
        <v>560</v>
      </c>
      <c r="C40" t="s">
        <v>561</v>
      </c>
      <c r="D40">
        <v>263</v>
      </c>
      <c r="E40">
        <v>1160.5</v>
      </c>
      <c r="F40">
        <f t="shared" si="0"/>
        <v>9</v>
      </c>
      <c r="G40" t="str">
        <f>STANDINGS_HR[[#This Row],[League]]&amp;STANDINGS_HR[[#This Row],[Team]]</f>
        <v>$150 Draft Champions (4 hour) Dec 29 1:00 pm Lg.3573Slip Stitches 3</v>
      </c>
    </row>
    <row r="41" spans="1:7" x14ac:dyDescent="0.25">
      <c r="A41">
        <v>1940</v>
      </c>
      <c r="B41" t="s">
        <v>562</v>
      </c>
      <c r="C41" t="s">
        <v>561</v>
      </c>
      <c r="D41">
        <v>257</v>
      </c>
      <c r="E41">
        <v>985</v>
      </c>
      <c r="F41">
        <f t="shared" si="0"/>
        <v>10</v>
      </c>
      <c r="G41" t="str">
        <f>STANDINGS_HR[[#This Row],[League]]&amp;STANDINGS_HR[[#This Row],[Team]]</f>
        <v>$150 Draft Champions (4 hour) Dec 29 1:00 pm Lg.3573Texas Connection</v>
      </c>
    </row>
    <row r="42" spans="1:7" x14ac:dyDescent="0.25">
      <c r="A42">
        <v>2000</v>
      </c>
      <c r="B42" t="s">
        <v>56</v>
      </c>
      <c r="C42" t="s">
        <v>561</v>
      </c>
      <c r="D42">
        <v>254</v>
      </c>
      <c r="E42">
        <v>902.5</v>
      </c>
      <c r="F42">
        <f t="shared" si="0"/>
        <v>11</v>
      </c>
      <c r="G42" t="str">
        <f>STANDINGS_HR[[#This Row],[League]]&amp;STANDINGS_HR[[#This Row],[Team]]</f>
        <v>$150 Draft Champions (4 hour) Dec 29 1:00 pm Lg.3573DOUGHBOYS</v>
      </c>
    </row>
    <row r="43" spans="1:7" x14ac:dyDescent="0.25">
      <c r="A43">
        <v>2034</v>
      </c>
      <c r="B43" t="s">
        <v>564</v>
      </c>
      <c r="C43" t="s">
        <v>561</v>
      </c>
      <c r="D43">
        <v>253</v>
      </c>
      <c r="E43">
        <v>873</v>
      </c>
      <c r="F43">
        <f t="shared" si="0"/>
        <v>12</v>
      </c>
      <c r="G43" t="str">
        <f>STANDINGS_HR[[#This Row],[League]]&amp;STANDINGS_HR[[#This Row],[Team]]</f>
        <v>$150 Draft Champions (4 hour) Dec 29 1:00 pm Lg.3573Kennedy Park</v>
      </c>
    </row>
    <row r="44" spans="1:7" x14ac:dyDescent="0.25">
      <c r="A44">
        <v>2306</v>
      </c>
      <c r="B44" t="s">
        <v>127</v>
      </c>
      <c r="C44" t="s">
        <v>561</v>
      </c>
      <c r="D44">
        <v>243</v>
      </c>
      <c r="E44">
        <v>604.5</v>
      </c>
      <c r="F44">
        <f t="shared" si="0"/>
        <v>13</v>
      </c>
      <c r="G44" t="str">
        <f>STANDINGS_HR[[#This Row],[League]]&amp;STANDINGS_HR[[#This Row],[Team]]</f>
        <v>$150 Draft Champions (4 hour) Dec 29 1:00 pm Lg.3573Just An Old Vet</v>
      </c>
    </row>
    <row r="45" spans="1:7" x14ac:dyDescent="0.25">
      <c r="A45">
        <v>2399</v>
      </c>
      <c r="B45" t="s">
        <v>472</v>
      </c>
      <c r="C45" t="s">
        <v>561</v>
      </c>
      <c r="D45">
        <v>238</v>
      </c>
      <c r="E45">
        <v>500.5</v>
      </c>
      <c r="F45">
        <f t="shared" si="0"/>
        <v>14</v>
      </c>
      <c r="G45" t="str">
        <f>STANDINGS_HR[[#This Row],[League]]&amp;STANDINGS_HR[[#This Row],[Team]]</f>
        <v>$150 Draft Champions (4 hour) Dec 29 1:00 pm Lg.3573Bronx Yankees (DC4)</v>
      </c>
    </row>
    <row r="46" spans="1:7" x14ac:dyDescent="0.25">
      <c r="A46">
        <v>2815</v>
      </c>
      <c r="B46" t="s">
        <v>568</v>
      </c>
      <c r="C46" t="s">
        <v>561</v>
      </c>
      <c r="D46">
        <v>208</v>
      </c>
      <c r="E46">
        <v>98.5</v>
      </c>
      <c r="F46">
        <f t="shared" si="0"/>
        <v>15</v>
      </c>
      <c r="G46" t="str">
        <f>STANDINGS_HR[[#This Row],[League]]&amp;STANDINGS_HR[[#This Row],[Team]]</f>
        <v>$150 Draft Champions (4 hour) Dec 29 1:00 pm Lg.3573SpinningSeams4</v>
      </c>
    </row>
    <row r="47" spans="1:7" x14ac:dyDescent="0.25">
      <c r="A47">
        <v>66</v>
      </c>
      <c r="B47" t="s">
        <v>317</v>
      </c>
      <c r="C47" t="s">
        <v>571</v>
      </c>
      <c r="D47">
        <v>340</v>
      </c>
      <c r="E47">
        <v>2844</v>
      </c>
      <c r="F47">
        <f t="shared" si="0"/>
        <v>1</v>
      </c>
      <c r="G47" t="str">
        <f>STANDINGS_HR[[#This Row],[League]]&amp;STANDINGS_HR[[#This Row],[Team]]</f>
        <v>$150 Draft Champions (4 hour) Feb 21 1:00 pm Lg.3738Gooden Plenty 2</v>
      </c>
    </row>
    <row r="48" spans="1:7" x14ac:dyDescent="0.25">
      <c r="A48">
        <v>526</v>
      </c>
      <c r="B48" t="s">
        <v>49</v>
      </c>
      <c r="C48" t="s">
        <v>571</v>
      </c>
      <c r="D48">
        <v>304</v>
      </c>
      <c r="E48">
        <v>2392.5</v>
      </c>
      <c r="F48">
        <f t="shared" si="0"/>
        <v>2</v>
      </c>
      <c r="G48" t="str">
        <f>STANDINGS_HR[[#This Row],[League]]&amp;STANDINGS_HR[[#This Row],[Team]]</f>
        <v>$150 Draft Champions (4 hour) Feb 21 1:00 pm Lg.3738smokin gun</v>
      </c>
    </row>
    <row r="49" spans="1:7" x14ac:dyDescent="0.25">
      <c r="A49">
        <v>531</v>
      </c>
      <c r="B49" t="s">
        <v>580</v>
      </c>
      <c r="C49" t="s">
        <v>571</v>
      </c>
      <c r="D49">
        <v>303</v>
      </c>
      <c r="E49">
        <v>2376</v>
      </c>
      <c r="F49">
        <f t="shared" si="0"/>
        <v>3</v>
      </c>
      <c r="G49" t="str">
        <f>STANDINGS_HR[[#This Row],[League]]&amp;STANDINGS_HR[[#This Row],[Team]]</f>
        <v>$150 Draft Champions (4 hour) Feb 21 1:00 pm Lg.3738Haberdashery</v>
      </c>
    </row>
    <row r="50" spans="1:7" x14ac:dyDescent="0.25">
      <c r="A50">
        <v>681</v>
      </c>
      <c r="B50" t="s">
        <v>581</v>
      </c>
      <c r="C50" t="s">
        <v>571</v>
      </c>
      <c r="D50">
        <v>297</v>
      </c>
      <c r="E50">
        <v>2226</v>
      </c>
      <c r="F50">
        <f t="shared" si="0"/>
        <v>4</v>
      </c>
      <c r="G50" t="str">
        <f>STANDINGS_HR[[#This Row],[League]]&amp;STANDINGS_HR[[#This Row],[Team]]</f>
        <v>$150 Draft Champions (4 hour) Feb 21 1:00 pm Lg.3738Mercury</v>
      </c>
    </row>
    <row r="51" spans="1:7" x14ac:dyDescent="0.25">
      <c r="A51">
        <v>974</v>
      </c>
      <c r="B51" t="s">
        <v>577</v>
      </c>
      <c r="C51" t="s">
        <v>571</v>
      </c>
      <c r="D51">
        <v>286</v>
      </c>
      <c r="E51">
        <v>1932.5</v>
      </c>
      <c r="F51">
        <f t="shared" si="0"/>
        <v>5</v>
      </c>
      <c r="G51" t="str">
        <f>STANDINGS_HR[[#This Row],[League]]&amp;STANDINGS_HR[[#This Row],[Team]]</f>
        <v>$150 Draft Champions (4 hour) Feb 21 1:00 pm Lg.3738MPG16A</v>
      </c>
    </row>
    <row r="52" spans="1:7" x14ac:dyDescent="0.25">
      <c r="A52">
        <v>1067</v>
      </c>
      <c r="B52" t="s">
        <v>576</v>
      </c>
      <c r="C52" t="s">
        <v>571</v>
      </c>
      <c r="D52">
        <v>283</v>
      </c>
      <c r="E52">
        <v>1829.5</v>
      </c>
      <c r="F52">
        <f t="shared" si="0"/>
        <v>6</v>
      </c>
      <c r="G52" t="str">
        <f>STANDINGS_HR[[#This Row],[League]]&amp;STANDINGS_HR[[#This Row],[Team]]</f>
        <v>$150 Draft Champions (4 hour) Feb 21 1:00 pm Lg.3738Balnubbers</v>
      </c>
    </row>
    <row r="53" spans="1:7" x14ac:dyDescent="0.25">
      <c r="A53">
        <v>1070</v>
      </c>
      <c r="B53" t="s">
        <v>574</v>
      </c>
      <c r="C53" t="s">
        <v>571</v>
      </c>
      <c r="D53">
        <v>283</v>
      </c>
      <c r="E53">
        <v>1829.5</v>
      </c>
      <c r="F53">
        <f t="shared" si="0"/>
        <v>7</v>
      </c>
      <c r="G53" t="str">
        <f>STANDINGS_HR[[#This Row],[League]]&amp;STANDINGS_HR[[#This Row],[Team]]</f>
        <v>$150 Draft Champions (4 hour) Feb 21 1:00 pm Lg.3738Brock The House</v>
      </c>
    </row>
    <row r="54" spans="1:7" x14ac:dyDescent="0.25">
      <c r="A54">
        <v>1300</v>
      </c>
      <c r="B54" t="s">
        <v>578</v>
      </c>
      <c r="C54" t="s">
        <v>571</v>
      </c>
      <c r="D54">
        <v>277</v>
      </c>
      <c r="E54">
        <v>1620.5</v>
      </c>
      <c r="F54">
        <f t="shared" si="0"/>
        <v>8</v>
      </c>
      <c r="G54" t="str">
        <f>STANDINGS_HR[[#This Row],[League]]&amp;STANDINGS_HR[[#This Row],[Team]]</f>
        <v>$150 Draft Champions (4 hour) Feb 21 1:00 pm Lg.3738Toddfather</v>
      </c>
    </row>
    <row r="55" spans="1:7" x14ac:dyDescent="0.25">
      <c r="A55">
        <v>1984</v>
      </c>
      <c r="B55" t="s">
        <v>579</v>
      </c>
      <c r="C55" t="s">
        <v>571</v>
      </c>
      <c r="D55">
        <v>255</v>
      </c>
      <c r="E55">
        <v>932</v>
      </c>
      <c r="F55">
        <f t="shared" si="0"/>
        <v>9</v>
      </c>
      <c r="G55" t="str">
        <f>STANDINGS_HR[[#This Row],[League]]&amp;STANDINGS_HR[[#This Row],[Team]]</f>
        <v>$150 Draft Champions (4 hour) Feb 21 1:00 pm Lg.3738Speed vs power</v>
      </c>
    </row>
    <row r="56" spans="1:7" x14ac:dyDescent="0.25">
      <c r="A56">
        <v>2026</v>
      </c>
      <c r="B56" t="s">
        <v>382</v>
      </c>
      <c r="C56" t="s">
        <v>571</v>
      </c>
      <c r="D56">
        <v>253</v>
      </c>
      <c r="E56">
        <v>873</v>
      </c>
      <c r="F56">
        <f t="shared" si="0"/>
        <v>10</v>
      </c>
      <c r="G56" t="str">
        <f>STANDINGS_HR[[#This Row],[League]]&amp;STANDINGS_HR[[#This Row],[Team]]</f>
        <v>$150 Draft Champions (4 hour) Feb 21 1:00 pm Lg.3738Buckeyes</v>
      </c>
    </row>
    <row r="57" spans="1:7" x14ac:dyDescent="0.25">
      <c r="A57">
        <v>2176</v>
      </c>
      <c r="B57" t="s">
        <v>570</v>
      </c>
      <c r="C57" t="s">
        <v>571</v>
      </c>
      <c r="D57">
        <v>248</v>
      </c>
      <c r="E57">
        <v>732</v>
      </c>
      <c r="F57">
        <f t="shared" si="0"/>
        <v>11</v>
      </c>
      <c r="G57" t="str">
        <f>STANDINGS_HR[[#This Row],[League]]&amp;STANDINGS_HR[[#This Row],[Team]]</f>
        <v>$150 Draft Champions (4 hour) Feb 21 1:00 pm Lg.3738Jose Oquendos</v>
      </c>
    </row>
    <row r="58" spans="1:7" x14ac:dyDescent="0.25">
      <c r="A58">
        <v>2319</v>
      </c>
      <c r="B58" t="s">
        <v>575</v>
      </c>
      <c r="C58" t="s">
        <v>571</v>
      </c>
      <c r="D58">
        <v>243</v>
      </c>
      <c r="E58">
        <v>604.5</v>
      </c>
      <c r="F58">
        <f t="shared" si="0"/>
        <v>12</v>
      </c>
      <c r="G58" t="str">
        <f>STANDINGS_HR[[#This Row],[League]]&amp;STANDINGS_HR[[#This Row],[Team]]</f>
        <v>$150 Draft Champions (4 hour) Feb 21 1:00 pm Lg.3738ZebraStripes</v>
      </c>
    </row>
    <row r="59" spans="1:7" x14ac:dyDescent="0.25">
      <c r="A59">
        <v>2342</v>
      </c>
      <c r="B59" t="s">
        <v>572</v>
      </c>
      <c r="C59" t="s">
        <v>571</v>
      </c>
      <c r="D59">
        <v>242</v>
      </c>
      <c r="E59">
        <v>580</v>
      </c>
      <c r="F59">
        <f t="shared" si="0"/>
        <v>13</v>
      </c>
      <c r="G59" t="str">
        <f>STANDINGS_HR[[#This Row],[League]]&amp;STANDINGS_HR[[#This Row],[Team]]</f>
        <v>$150 Draft Champions (4 hour) Feb 21 1:00 pm Lg.3738zzzzzzzzz</v>
      </c>
    </row>
    <row r="60" spans="1:7" x14ac:dyDescent="0.25">
      <c r="A60">
        <v>2779</v>
      </c>
      <c r="B60" t="s">
        <v>573</v>
      </c>
      <c r="C60" t="s">
        <v>571</v>
      </c>
      <c r="D60">
        <v>213</v>
      </c>
      <c r="E60">
        <v>135</v>
      </c>
      <c r="F60">
        <f t="shared" si="0"/>
        <v>14</v>
      </c>
      <c r="G60" t="str">
        <f>STANDINGS_HR[[#This Row],[League]]&amp;STANDINGS_HR[[#This Row],[Team]]</f>
        <v>$150 Draft Champions (4 hour) Feb 21 1:00 pm Lg.3738roundmann</v>
      </c>
    </row>
    <row r="61" spans="1:7" x14ac:dyDescent="0.25">
      <c r="A61">
        <v>2877</v>
      </c>
      <c r="B61" t="s">
        <v>69</v>
      </c>
      <c r="C61" t="s">
        <v>571</v>
      </c>
      <c r="D61">
        <v>194</v>
      </c>
      <c r="E61">
        <v>36</v>
      </c>
      <c r="F61">
        <f t="shared" si="0"/>
        <v>15</v>
      </c>
      <c r="G61" t="str">
        <f>STANDINGS_HR[[#This Row],[League]]&amp;STANDINGS_HR[[#This Row],[Team]]</f>
        <v>$150 Draft Champions (4 hour) Feb 21 1:00 pm Lg.3738papa's nine</v>
      </c>
    </row>
    <row r="62" spans="1:7" x14ac:dyDescent="0.25">
      <c r="A62">
        <v>178</v>
      </c>
      <c r="B62" t="s">
        <v>587</v>
      </c>
      <c r="C62" t="s">
        <v>582</v>
      </c>
      <c r="D62">
        <v>326</v>
      </c>
      <c r="E62">
        <v>2736.5</v>
      </c>
      <c r="F62">
        <f t="shared" si="0"/>
        <v>1</v>
      </c>
      <c r="G62" t="str">
        <f>STANDINGS_HR[[#This Row],[League]]&amp;STANDINGS_HR[[#This Row],[Team]]</f>
        <v>$150 Draft Champions (4 hour) Feb 25 1:00 pm Lg.3765Spartacus DC1</v>
      </c>
    </row>
    <row r="63" spans="1:7" x14ac:dyDescent="0.25">
      <c r="A63">
        <v>251</v>
      </c>
      <c r="B63" t="s">
        <v>591</v>
      </c>
      <c r="C63" t="s">
        <v>582</v>
      </c>
      <c r="D63">
        <v>320</v>
      </c>
      <c r="E63">
        <v>2662</v>
      </c>
      <c r="F63">
        <f t="shared" si="0"/>
        <v>2</v>
      </c>
      <c r="G63" t="str">
        <f>STANDINGS_HR[[#This Row],[League]]&amp;STANDINGS_HR[[#This Row],[Team]]</f>
        <v>$150 Draft Champions (4 hour) Feb 25 1:00 pm Lg.3765Team Benoit</v>
      </c>
    </row>
    <row r="64" spans="1:7" x14ac:dyDescent="0.25">
      <c r="A64">
        <v>386</v>
      </c>
      <c r="B64" t="s">
        <v>590</v>
      </c>
      <c r="C64" t="s">
        <v>582</v>
      </c>
      <c r="D64">
        <v>311</v>
      </c>
      <c r="E64">
        <v>2530</v>
      </c>
      <c r="F64">
        <f t="shared" si="0"/>
        <v>3</v>
      </c>
      <c r="G64" t="str">
        <f>STANDINGS_HR[[#This Row],[League]]&amp;STANDINGS_HR[[#This Row],[Team]]</f>
        <v>$150 Draft Champions (4 hour) Feb 25 1:00 pm Lg.3765Tomb of the Boom</v>
      </c>
    </row>
    <row r="65" spans="1:7" x14ac:dyDescent="0.25">
      <c r="A65">
        <v>635</v>
      </c>
      <c r="B65" t="s">
        <v>584</v>
      </c>
      <c r="C65" t="s">
        <v>582</v>
      </c>
      <c r="D65">
        <v>299</v>
      </c>
      <c r="E65">
        <v>2277</v>
      </c>
      <c r="F65">
        <f t="shared" si="0"/>
        <v>4</v>
      </c>
      <c r="G65" t="str">
        <f>STANDINGS_HR[[#This Row],[League]]&amp;STANDINGS_HR[[#This Row],[Team]]</f>
        <v>$150 Draft Champions (4 hour) Feb 25 1:00 pm Lg.3765Team Hughes</v>
      </c>
    </row>
    <row r="66" spans="1:7" x14ac:dyDescent="0.25">
      <c r="A66">
        <v>683</v>
      </c>
      <c r="B66" t="s">
        <v>133</v>
      </c>
      <c r="C66" t="s">
        <v>582</v>
      </c>
      <c r="D66">
        <v>297</v>
      </c>
      <c r="E66">
        <v>2226</v>
      </c>
      <c r="F66">
        <f t="shared" si="0"/>
        <v>5</v>
      </c>
      <c r="G66" t="str">
        <f>STANDINGS_HR[[#This Row],[League]]&amp;STANDINGS_HR[[#This Row],[Team]]</f>
        <v>$150 Draft Champions (4 hour) Feb 25 1:00 pm Lg.3765Ocular Keratitis DC5</v>
      </c>
    </row>
    <row r="67" spans="1:7" x14ac:dyDescent="0.25">
      <c r="A67">
        <v>1220</v>
      </c>
      <c r="B67" t="s">
        <v>594</v>
      </c>
      <c r="C67" t="s">
        <v>582</v>
      </c>
      <c r="D67">
        <v>279</v>
      </c>
      <c r="E67">
        <v>1692.5</v>
      </c>
      <c r="F67">
        <f t="shared" ref="F67:F130" si="1">IF(C67=C66,F66+1,1)</f>
        <v>6</v>
      </c>
      <c r="G67" t="str">
        <f>STANDINGS_HR[[#This Row],[League]]&amp;STANDINGS_HR[[#This Row],[Team]]</f>
        <v>$150 Draft Champions (4 hour) Feb 25 1:00 pm Lg.3765Round 2 (150)</v>
      </c>
    </row>
    <row r="68" spans="1:7" x14ac:dyDescent="0.25">
      <c r="A68">
        <v>1720</v>
      </c>
      <c r="B68" t="s">
        <v>360</v>
      </c>
      <c r="C68" t="s">
        <v>582</v>
      </c>
      <c r="D68">
        <v>264</v>
      </c>
      <c r="E68">
        <v>1191</v>
      </c>
      <c r="F68">
        <f t="shared" si="1"/>
        <v>7</v>
      </c>
      <c r="G68" t="str">
        <f>STANDINGS_HR[[#This Row],[League]]&amp;STANDINGS_HR[[#This Row],[Team]]</f>
        <v>$150 Draft Champions (4 hour) Feb 25 1:00 pm Lg.3765Las Vegas Blvd V</v>
      </c>
    </row>
    <row r="69" spans="1:7" x14ac:dyDescent="0.25">
      <c r="A69">
        <v>1772</v>
      </c>
      <c r="B69" t="s">
        <v>595</v>
      </c>
      <c r="C69" t="s">
        <v>582</v>
      </c>
      <c r="D69">
        <v>262</v>
      </c>
      <c r="E69">
        <v>1128.5</v>
      </c>
      <c r="F69">
        <f t="shared" si="1"/>
        <v>8</v>
      </c>
      <c r="G69" t="str">
        <f>STANDINGS_HR[[#This Row],[League]]&amp;STANDINGS_HR[[#This Row],[Team]]</f>
        <v>$150 Draft Champions (4 hour) Feb 25 1:00 pm Lg.3765Designated Pitchers</v>
      </c>
    </row>
    <row r="70" spans="1:7" x14ac:dyDescent="0.25">
      <c r="A70">
        <v>1852</v>
      </c>
      <c r="B70" t="s">
        <v>589</v>
      </c>
      <c r="C70" t="s">
        <v>582</v>
      </c>
      <c r="D70">
        <v>259</v>
      </c>
      <c r="E70">
        <v>1044</v>
      </c>
      <c r="F70">
        <f t="shared" si="1"/>
        <v>9</v>
      </c>
      <c r="G70" t="str">
        <f>STANDINGS_HR[[#This Row],[League]]&amp;STANDINGS_HR[[#This Row],[Team]]</f>
        <v>$150 Draft Champions (4 hour) Feb 25 1:00 pm Lg.3765Bulletproof Tiger</v>
      </c>
    </row>
    <row r="71" spans="1:7" x14ac:dyDescent="0.25">
      <c r="A71">
        <v>2163</v>
      </c>
      <c r="B71" t="s">
        <v>583</v>
      </c>
      <c r="C71" t="s">
        <v>582</v>
      </c>
      <c r="D71">
        <v>249</v>
      </c>
      <c r="E71">
        <v>759</v>
      </c>
      <c r="F71">
        <f t="shared" si="1"/>
        <v>10</v>
      </c>
      <c r="G71" t="str">
        <f>STANDINGS_HR[[#This Row],[League]]&amp;STANDINGS_HR[[#This Row],[Team]]</f>
        <v>$150 Draft Champions (4 hour) Feb 25 1:00 pm Lg.3765sLim picKens3</v>
      </c>
    </row>
    <row r="72" spans="1:7" x14ac:dyDescent="0.25">
      <c r="A72">
        <v>2372</v>
      </c>
      <c r="B72" t="s">
        <v>592</v>
      </c>
      <c r="C72" t="s">
        <v>582</v>
      </c>
      <c r="D72">
        <v>240</v>
      </c>
      <c r="E72">
        <v>543.5</v>
      </c>
      <c r="F72">
        <f t="shared" si="1"/>
        <v>11</v>
      </c>
      <c r="G72" t="str">
        <f>STANDINGS_HR[[#This Row],[League]]&amp;STANDINGS_HR[[#This Row],[Team]]</f>
        <v>$150 Draft Champions (4 hour) Feb 25 1:00 pm Lg.3765Team Bennette</v>
      </c>
    </row>
    <row r="73" spans="1:7" x14ac:dyDescent="0.25">
      <c r="A73">
        <v>2380</v>
      </c>
      <c r="B73" t="s">
        <v>593</v>
      </c>
      <c r="C73" t="s">
        <v>582</v>
      </c>
      <c r="D73">
        <v>239</v>
      </c>
      <c r="E73">
        <v>523</v>
      </c>
      <c r="F73">
        <f t="shared" si="1"/>
        <v>12</v>
      </c>
      <c r="G73" t="str">
        <f>STANDINGS_HR[[#This Row],[League]]&amp;STANDINGS_HR[[#This Row],[Team]]</f>
        <v>$150 Draft Champions (4 hour) Feb 25 1:00 pm Lg.3765Angry Possums</v>
      </c>
    </row>
    <row r="74" spans="1:7" x14ac:dyDescent="0.25">
      <c r="A74">
        <v>2465</v>
      </c>
      <c r="B74" t="s">
        <v>585</v>
      </c>
      <c r="C74" t="s">
        <v>582</v>
      </c>
      <c r="D74">
        <v>235</v>
      </c>
      <c r="E74">
        <v>439.5</v>
      </c>
      <c r="F74">
        <f t="shared" si="1"/>
        <v>13</v>
      </c>
      <c r="G74" t="str">
        <f>STANDINGS_HR[[#This Row],[League]]&amp;STANDINGS_HR[[#This Row],[Team]]</f>
        <v>$150 Draft Champions (4 hour) Feb 25 1:00 pm Lg.3765CubsWillChoke2016</v>
      </c>
    </row>
    <row r="75" spans="1:7" x14ac:dyDescent="0.25">
      <c r="A75">
        <v>2762</v>
      </c>
      <c r="B75" t="s">
        <v>588</v>
      </c>
      <c r="C75" t="s">
        <v>582</v>
      </c>
      <c r="D75">
        <v>215</v>
      </c>
      <c r="E75">
        <v>153</v>
      </c>
      <c r="F75">
        <f t="shared" si="1"/>
        <v>14</v>
      </c>
      <c r="G75" t="str">
        <f>STANDINGS_HR[[#This Row],[League]]&amp;STANDINGS_HR[[#This Row],[Team]]</f>
        <v>$150 Draft Champions (4 hour) Feb 25 1:00 pm Lg.3765The fantasy concierge</v>
      </c>
    </row>
    <row r="76" spans="1:7" x14ac:dyDescent="0.25">
      <c r="A76">
        <v>2869</v>
      </c>
      <c r="B76" t="s">
        <v>586</v>
      </c>
      <c r="C76" t="s">
        <v>582</v>
      </c>
      <c r="D76">
        <v>195</v>
      </c>
      <c r="E76">
        <v>42</v>
      </c>
      <c r="F76">
        <f t="shared" si="1"/>
        <v>15</v>
      </c>
      <c r="G76" t="str">
        <f>STANDINGS_HR[[#This Row],[League]]&amp;STANDINGS_HR[[#This Row],[Team]]</f>
        <v>$150 Draft Champions (4 hour) Feb 25 1:00 pm Lg.3765Sultans of Swat 4</v>
      </c>
    </row>
    <row r="77" spans="1:7" x14ac:dyDescent="0.25">
      <c r="A77">
        <v>7</v>
      </c>
      <c r="B77" t="s">
        <v>598</v>
      </c>
      <c r="C77" t="s">
        <v>597</v>
      </c>
      <c r="D77">
        <v>364</v>
      </c>
      <c r="E77">
        <v>2904</v>
      </c>
      <c r="F77">
        <f t="shared" si="1"/>
        <v>1</v>
      </c>
      <c r="G77" t="str">
        <f>STANDINGS_HR[[#This Row],[League]]&amp;STANDINGS_HR[[#This Row],[Team]]</f>
        <v>$150 Draft Champions (4 hour) Feb 29 1:00 pm Lg.3801Noodler Fun Monkey3</v>
      </c>
    </row>
    <row r="78" spans="1:7" x14ac:dyDescent="0.25">
      <c r="A78">
        <v>65</v>
      </c>
      <c r="B78" t="s">
        <v>364</v>
      </c>
      <c r="C78" t="s">
        <v>597</v>
      </c>
      <c r="D78">
        <v>340</v>
      </c>
      <c r="E78">
        <v>2844</v>
      </c>
      <c r="F78">
        <f t="shared" si="1"/>
        <v>2</v>
      </c>
      <c r="G78" t="str">
        <f>STANDINGS_HR[[#This Row],[League]]&amp;STANDINGS_HR[[#This Row],[Team]]</f>
        <v>$150 Draft Champions (4 hour) Feb 29 1:00 pm Lg.3801Corleone 5</v>
      </c>
    </row>
    <row r="79" spans="1:7" x14ac:dyDescent="0.25">
      <c r="A79">
        <v>228</v>
      </c>
      <c r="B79" t="s">
        <v>285</v>
      </c>
      <c r="C79" t="s">
        <v>597</v>
      </c>
      <c r="D79">
        <v>322</v>
      </c>
      <c r="E79">
        <v>2688.5</v>
      </c>
      <c r="F79">
        <f t="shared" si="1"/>
        <v>3</v>
      </c>
      <c r="G79" t="str">
        <f>STANDINGS_HR[[#This Row],[League]]&amp;STANDINGS_HR[[#This Row],[Team]]</f>
        <v>$150 Draft Champions (4 hour) Feb 29 1:00 pm Lg.3801Team king</v>
      </c>
    </row>
    <row r="80" spans="1:7" x14ac:dyDescent="0.25">
      <c r="A80">
        <v>661</v>
      </c>
      <c r="B80" t="s">
        <v>143</v>
      </c>
      <c r="C80" t="s">
        <v>597</v>
      </c>
      <c r="D80">
        <v>298</v>
      </c>
      <c r="E80">
        <v>2250</v>
      </c>
      <c r="F80">
        <f t="shared" si="1"/>
        <v>4</v>
      </c>
      <c r="G80" t="str">
        <f>STANDINGS_HR[[#This Row],[League]]&amp;STANDINGS_HR[[#This Row],[Team]]</f>
        <v>$150 Draft Champions (4 hour) Feb 29 1:00 pm Lg.3801Team LeValley</v>
      </c>
    </row>
    <row r="81" spans="1:7" x14ac:dyDescent="0.25">
      <c r="A81">
        <v>873</v>
      </c>
      <c r="B81" t="s">
        <v>606</v>
      </c>
      <c r="C81" t="s">
        <v>597</v>
      </c>
      <c r="D81">
        <v>289</v>
      </c>
      <c r="E81">
        <v>2019.5</v>
      </c>
      <c r="F81">
        <f t="shared" si="1"/>
        <v>5</v>
      </c>
      <c r="G81" t="str">
        <f>STANDINGS_HR[[#This Row],[League]]&amp;STANDINGS_HR[[#This Row],[Team]]</f>
        <v>$150 Draft Champions (4 hour) Feb 29 1:00 pm Lg.3801Best Buy Rewards Cert</v>
      </c>
    </row>
    <row r="82" spans="1:7" x14ac:dyDescent="0.25">
      <c r="A82">
        <v>948</v>
      </c>
      <c r="B82" t="s">
        <v>599</v>
      </c>
      <c r="C82" t="s">
        <v>597</v>
      </c>
      <c r="D82">
        <v>287</v>
      </c>
      <c r="E82">
        <v>1963</v>
      </c>
      <c r="F82">
        <f t="shared" si="1"/>
        <v>6</v>
      </c>
      <c r="G82" t="str">
        <f>STANDINGS_HR[[#This Row],[League]]&amp;STANDINGS_HR[[#This Row],[Team]]</f>
        <v>$150 Draft Champions (4 hour) Feb 29 1:00 pm Lg.3801Newbomb's Turks</v>
      </c>
    </row>
    <row r="83" spans="1:7" x14ac:dyDescent="0.25">
      <c r="A83">
        <v>1654</v>
      </c>
      <c r="B83" t="s">
        <v>608</v>
      </c>
      <c r="C83" t="s">
        <v>597</v>
      </c>
      <c r="D83">
        <v>266</v>
      </c>
      <c r="E83">
        <v>1264</v>
      </c>
      <c r="F83">
        <f t="shared" si="1"/>
        <v>7</v>
      </c>
      <c r="G83" t="str">
        <f>STANDINGS_HR[[#This Row],[League]]&amp;STANDINGS_HR[[#This Row],[Team]]</f>
        <v>$150 Draft Champions (4 hour) Feb 29 1:00 pm Lg.3801Schoop-y Doo, Skaggs-y, Vela, Frednandez</v>
      </c>
    </row>
    <row r="84" spans="1:7" x14ac:dyDescent="0.25">
      <c r="A84">
        <v>1697</v>
      </c>
      <c r="B84" t="s">
        <v>603</v>
      </c>
      <c r="C84" t="s">
        <v>597</v>
      </c>
      <c r="D84">
        <v>265</v>
      </c>
      <c r="E84">
        <v>1225</v>
      </c>
      <c r="F84">
        <f t="shared" si="1"/>
        <v>8</v>
      </c>
      <c r="G84" t="str">
        <f>STANDINGS_HR[[#This Row],[League]]&amp;STANDINGS_HR[[#This Row],[Team]]</f>
        <v>$150 Draft Champions (4 hour) Feb 29 1:00 pm Lg.3801Small Sample Size Celebration [DC4]</v>
      </c>
    </row>
    <row r="85" spans="1:7" x14ac:dyDescent="0.25">
      <c r="A85">
        <v>1955</v>
      </c>
      <c r="B85" t="s">
        <v>604</v>
      </c>
      <c r="C85" t="s">
        <v>597</v>
      </c>
      <c r="D85">
        <v>256</v>
      </c>
      <c r="E85">
        <v>957.5</v>
      </c>
      <c r="F85">
        <f t="shared" si="1"/>
        <v>9</v>
      </c>
      <c r="G85" t="str">
        <f>STANDINGS_HR[[#This Row],[League]]&amp;STANDINGS_HR[[#This Row],[Team]]</f>
        <v>$150 Draft Champions (4 hour) Feb 29 1:00 pm Lg.3801Phantoms</v>
      </c>
    </row>
    <row r="86" spans="1:7" x14ac:dyDescent="0.25">
      <c r="A86">
        <v>2227</v>
      </c>
      <c r="B86" t="s">
        <v>601</v>
      </c>
      <c r="C86" t="s">
        <v>597</v>
      </c>
      <c r="D86">
        <v>246</v>
      </c>
      <c r="E86">
        <v>677</v>
      </c>
      <c r="F86">
        <f t="shared" si="1"/>
        <v>10</v>
      </c>
      <c r="G86" t="str">
        <f>STANDINGS_HR[[#This Row],[League]]&amp;STANDINGS_HR[[#This Row],[Team]]</f>
        <v>$150 Draft Champions (4 hour) Feb 29 1:00 pm Lg.3801DBurdz</v>
      </c>
    </row>
    <row r="87" spans="1:7" x14ac:dyDescent="0.25">
      <c r="A87">
        <v>2283</v>
      </c>
      <c r="B87" t="s">
        <v>605</v>
      </c>
      <c r="C87" t="s">
        <v>597</v>
      </c>
      <c r="D87">
        <v>244</v>
      </c>
      <c r="E87">
        <v>631</v>
      </c>
      <c r="F87">
        <f t="shared" si="1"/>
        <v>11</v>
      </c>
      <c r="G87" t="str">
        <f>STANDINGS_HR[[#This Row],[League]]&amp;STANDINGS_HR[[#This Row],[Team]]</f>
        <v>$150 Draft Champions (4 hour) Feb 29 1:00 pm Lg.3801SPEED KILLS</v>
      </c>
    </row>
    <row r="88" spans="1:7" x14ac:dyDescent="0.25">
      <c r="A88">
        <v>2324</v>
      </c>
      <c r="B88" t="s">
        <v>596</v>
      </c>
      <c r="C88" t="s">
        <v>597</v>
      </c>
      <c r="D88">
        <v>242</v>
      </c>
      <c r="E88">
        <v>580</v>
      </c>
      <c r="F88">
        <f t="shared" si="1"/>
        <v>12</v>
      </c>
      <c r="G88" t="str">
        <f>STANDINGS_HR[[#This Row],[League]]&amp;STANDINGS_HR[[#This Row],[Team]]</f>
        <v>$150 Draft Champions (4 hour) Feb 29 1:00 pm Lg.3801Beatrix Kiddo</v>
      </c>
    </row>
    <row r="89" spans="1:7" x14ac:dyDescent="0.25">
      <c r="A89">
        <v>2616</v>
      </c>
      <c r="B89" t="s">
        <v>600</v>
      </c>
      <c r="C89" t="s">
        <v>597</v>
      </c>
      <c r="D89">
        <v>227</v>
      </c>
      <c r="E89">
        <v>301</v>
      </c>
      <c r="F89">
        <f t="shared" si="1"/>
        <v>13</v>
      </c>
      <c r="G89" t="str">
        <f>STANDINGS_HR[[#This Row],[League]]&amp;STANDINGS_HR[[#This Row],[Team]]</f>
        <v>$150 Draft Champions (4 hour) Feb 29 1:00 pm Lg.3801Team Benzine</v>
      </c>
    </row>
    <row r="90" spans="1:7" x14ac:dyDescent="0.25">
      <c r="A90">
        <v>2840</v>
      </c>
      <c r="B90" t="s">
        <v>607</v>
      </c>
      <c r="C90" t="s">
        <v>597</v>
      </c>
      <c r="D90">
        <v>204</v>
      </c>
      <c r="E90">
        <v>70</v>
      </c>
      <c r="F90">
        <f t="shared" si="1"/>
        <v>14</v>
      </c>
      <c r="G90" t="str">
        <f>STANDINGS_HR[[#This Row],[League]]&amp;STANDINGS_HR[[#This Row],[Team]]</f>
        <v>$150 Draft Champions (4 hour) Feb 29 1:00 pm Lg.3801It Could be Time to Open the Can</v>
      </c>
    </row>
    <row r="91" spans="1:7" x14ac:dyDescent="0.25">
      <c r="A91">
        <v>2909</v>
      </c>
      <c r="B91" t="s">
        <v>602</v>
      </c>
      <c r="C91" t="s">
        <v>597</v>
      </c>
      <c r="D91">
        <v>138</v>
      </c>
      <c r="E91">
        <v>2</v>
      </c>
      <c r="F91">
        <f t="shared" si="1"/>
        <v>15</v>
      </c>
      <c r="G91" t="str">
        <f>STANDINGS_HR[[#This Row],[League]]&amp;STANDINGS_HR[[#This Row],[Team]]</f>
        <v>$150 Draft Champions (4 hour) Feb 29 1:00 pm Lg.3801Team Hall</v>
      </c>
    </row>
    <row r="92" spans="1:7" x14ac:dyDescent="0.25">
      <c r="A92">
        <v>70</v>
      </c>
      <c r="B92" t="s">
        <v>53</v>
      </c>
      <c r="C92" t="s">
        <v>610</v>
      </c>
      <c r="D92">
        <v>339</v>
      </c>
      <c r="E92">
        <v>2837.5</v>
      </c>
      <c r="F92">
        <f t="shared" si="1"/>
        <v>1</v>
      </c>
      <c r="G92" t="str">
        <f>STANDINGS_HR[[#This Row],[League]]&amp;STANDINGS_HR[[#This Row],[Team]]</f>
        <v>$150 Draft Champions (4 hour) Jan 13 1:00 pm Lg.3591Baseball Furies</v>
      </c>
    </row>
    <row r="93" spans="1:7" x14ac:dyDescent="0.25">
      <c r="A93">
        <v>98</v>
      </c>
      <c r="B93" t="s">
        <v>613</v>
      </c>
      <c r="C93" t="s">
        <v>610</v>
      </c>
      <c r="D93">
        <v>335</v>
      </c>
      <c r="E93">
        <v>2812.5</v>
      </c>
      <c r="F93">
        <f t="shared" si="1"/>
        <v>2</v>
      </c>
      <c r="G93" t="str">
        <f>STANDINGS_HR[[#This Row],[League]]&amp;STANDINGS_HR[[#This Row],[Team]]</f>
        <v>$150 Draft Champions (4 hour) Jan 13 1:00 pm Lg.3591Slip Stitches 4</v>
      </c>
    </row>
    <row r="94" spans="1:7" x14ac:dyDescent="0.25">
      <c r="A94">
        <v>358</v>
      </c>
      <c r="B94" t="s">
        <v>616</v>
      </c>
      <c r="C94" t="s">
        <v>610</v>
      </c>
      <c r="D94">
        <v>312</v>
      </c>
      <c r="E94">
        <v>2547.5</v>
      </c>
      <c r="F94">
        <f t="shared" si="1"/>
        <v>3</v>
      </c>
      <c r="G94" t="str">
        <f>STANDINGS_HR[[#This Row],[League]]&amp;STANDINGS_HR[[#This Row],[Team]]</f>
        <v>$150 Draft Champions (4 hour) Jan 13 1:00 pm Lg.3591Draughtsman 4</v>
      </c>
    </row>
    <row r="95" spans="1:7" x14ac:dyDescent="0.25">
      <c r="A95">
        <v>440</v>
      </c>
      <c r="B95" t="s">
        <v>247</v>
      </c>
      <c r="C95" t="s">
        <v>610</v>
      </c>
      <c r="D95">
        <v>307</v>
      </c>
      <c r="E95">
        <v>2463</v>
      </c>
      <c r="F95">
        <f t="shared" si="1"/>
        <v>4</v>
      </c>
      <c r="G95" t="str">
        <f>STANDINGS_HR[[#This Row],[League]]&amp;STANDINGS_HR[[#This Row],[Team]]</f>
        <v>$150 Draft Champions (4 hour) Jan 13 1:00 pm Lg.3591Bronx Yankees (DC5)</v>
      </c>
    </row>
    <row r="96" spans="1:7" x14ac:dyDescent="0.25">
      <c r="A96">
        <v>476</v>
      </c>
      <c r="B96" t="s">
        <v>166</v>
      </c>
      <c r="C96" t="s">
        <v>610</v>
      </c>
      <c r="D96">
        <v>306</v>
      </c>
      <c r="E96">
        <v>2435.5</v>
      </c>
      <c r="F96">
        <f t="shared" si="1"/>
        <v>5</v>
      </c>
      <c r="G96" t="str">
        <f>STANDINGS_HR[[#This Row],[League]]&amp;STANDINGS_HR[[#This Row],[Team]]</f>
        <v>$150 Draft Champions (4 hour) Jan 13 1:00 pm Lg.3591Ronaldus Maximus</v>
      </c>
    </row>
    <row r="97" spans="1:7" x14ac:dyDescent="0.25">
      <c r="A97">
        <v>833</v>
      </c>
      <c r="B97" t="s">
        <v>618</v>
      </c>
      <c r="C97" t="s">
        <v>610</v>
      </c>
      <c r="D97">
        <v>291</v>
      </c>
      <c r="E97">
        <v>2072.5</v>
      </c>
      <c r="F97">
        <f t="shared" si="1"/>
        <v>6</v>
      </c>
      <c r="G97" t="str">
        <f>STANDINGS_HR[[#This Row],[League]]&amp;STANDINGS_HR[[#This Row],[Team]]</f>
        <v>$150 Draft Champions (4 hour) Jan 13 1:00 pm Lg.3591Grand Canyon</v>
      </c>
    </row>
    <row r="98" spans="1:7" x14ac:dyDescent="0.25">
      <c r="A98">
        <v>834</v>
      </c>
      <c r="B98" t="s">
        <v>612</v>
      </c>
      <c r="C98" t="s">
        <v>610</v>
      </c>
      <c r="D98">
        <v>291</v>
      </c>
      <c r="E98">
        <v>2072.5</v>
      </c>
      <c r="F98">
        <f t="shared" si="1"/>
        <v>7</v>
      </c>
      <c r="G98" t="str">
        <f>STANDINGS_HR[[#This Row],[League]]&amp;STANDINGS_HR[[#This Row],[Team]]</f>
        <v>$150 Draft Champions (4 hour) Jan 13 1:00 pm Lg.3591HUGH GLASS</v>
      </c>
    </row>
    <row r="99" spans="1:7" x14ac:dyDescent="0.25">
      <c r="A99">
        <v>938</v>
      </c>
      <c r="B99" t="s">
        <v>374</v>
      </c>
      <c r="C99" t="s">
        <v>610</v>
      </c>
      <c r="D99">
        <v>287</v>
      </c>
      <c r="E99">
        <v>1963</v>
      </c>
      <c r="F99">
        <f t="shared" si="1"/>
        <v>8</v>
      </c>
      <c r="G99" t="str">
        <f>STANDINGS_HR[[#This Row],[League]]&amp;STANDINGS_HR[[#This Row],[Team]]</f>
        <v>$150 Draft Champions (4 hour) Jan 13 1:00 pm Lg.3591Corleone 2</v>
      </c>
    </row>
    <row r="100" spans="1:7" x14ac:dyDescent="0.25">
      <c r="A100">
        <v>1224</v>
      </c>
      <c r="B100" t="s">
        <v>615</v>
      </c>
      <c r="C100" t="s">
        <v>610</v>
      </c>
      <c r="D100">
        <v>279</v>
      </c>
      <c r="E100">
        <v>1692.5</v>
      </c>
      <c r="F100">
        <f t="shared" si="1"/>
        <v>9</v>
      </c>
      <c r="G100" t="str">
        <f>STANDINGS_HR[[#This Row],[League]]&amp;STANDINGS_HR[[#This Row],[Team]]</f>
        <v>$150 Draft Champions (4 hour) Jan 13 1:00 pm Lg.3591Team Cameron</v>
      </c>
    </row>
    <row r="101" spans="1:7" x14ac:dyDescent="0.25">
      <c r="A101">
        <v>1307</v>
      </c>
      <c r="B101" t="s">
        <v>611</v>
      </c>
      <c r="C101" t="s">
        <v>610</v>
      </c>
      <c r="D101">
        <v>276</v>
      </c>
      <c r="E101">
        <v>1589</v>
      </c>
      <c r="F101">
        <f t="shared" si="1"/>
        <v>10</v>
      </c>
      <c r="G101" t="str">
        <f>STANDINGS_HR[[#This Row],[League]]&amp;STANDINGS_HR[[#This Row],[Team]]</f>
        <v>$150 Draft Champions (4 hour) Jan 13 1:00 pm Lg.3591ADP Draft Masters</v>
      </c>
    </row>
    <row r="102" spans="1:7" x14ac:dyDescent="0.25">
      <c r="A102">
        <v>1888</v>
      </c>
      <c r="B102" t="s">
        <v>609</v>
      </c>
      <c r="C102" t="s">
        <v>610</v>
      </c>
      <c r="D102">
        <v>258</v>
      </c>
      <c r="E102">
        <v>1012.5</v>
      </c>
      <c r="F102">
        <f t="shared" si="1"/>
        <v>11</v>
      </c>
      <c r="G102" t="str">
        <f>STANDINGS_HR[[#This Row],[League]]&amp;STANDINGS_HR[[#This Row],[Team]]</f>
        <v>$150 Draft Champions (4 hour) Jan 13 1:00 pm Lg.3591Big Wheels</v>
      </c>
    </row>
    <row r="103" spans="1:7" x14ac:dyDescent="0.25">
      <c r="A103">
        <v>2472</v>
      </c>
      <c r="B103" t="s">
        <v>130</v>
      </c>
      <c r="C103" t="s">
        <v>610</v>
      </c>
      <c r="D103">
        <v>235</v>
      </c>
      <c r="E103">
        <v>439.5</v>
      </c>
      <c r="F103">
        <f t="shared" si="1"/>
        <v>12</v>
      </c>
      <c r="G103" t="str">
        <f>STANDINGS_HR[[#This Row],[League]]&amp;STANDINGS_HR[[#This Row],[Team]]</f>
        <v>$150 Draft Champions (4 hour) Jan 13 1:00 pm Lg.3591PTPers</v>
      </c>
    </row>
    <row r="104" spans="1:7" x14ac:dyDescent="0.25">
      <c r="A104">
        <v>2607</v>
      </c>
      <c r="B104" t="s">
        <v>189</v>
      </c>
      <c r="C104" t="s">
        <v>610</v>
      </c>
      <c r="D104">
        <v>227</v>
      </c>
      <c r="E104">
        <v>301</v>
      </c>
      <c r="F104">
        <f t="shared" si="1"/>
        <v>13</v>
      </c>
      <c r="G104" t="str">
        <f>STANDINGS_HR[[#This Row],[League]]&amp;STANDINGS_HR[[#This Row],[Team]]</f>
        <v>$150 Draft Champions (4 hour) Jan 13 1:00 pm Lg.3591Homer Hankies</v>
      </c>
    </row>
    <row r="105" spans="1:7" x14ac:dyDescent="0.25">
      <c r="A105">
        <v>2830</v>
      </c>
      <c r="B105" t="s">
        <v>614</v>
      </c>
      <c r="C105" t="s">
        <v>610</v>
      </c>
      <c r="D105">
        <v>206</v>
      </c>
      <c r="E105">
        <v>84</v>
      </c>
      <c r="F105">
        <f t="shared" si="1"/>
        <v>14</v>
      </c>
      <c r="G105" t="str">
        <f>STANDINGS_HR[[#This Row],[League]]&amp;STANDINGS_HR[[#This Row],[Team]]</f>
        <v>$150 Draft Champions (4 hour) Jan 13 1:00 pm Lg.3591Team Kent 3</v>
      </c>
    </row>
    <row r="106" spans="1:7" x14ac:dyDescent="0.25">
      <c r="A106">
        <v>2844</v>
      </c>
      <c r="B106" t="s">
        <v>617</v>
      </c>
      <c r="C106" t="s">
        <v>610</v>
      </c>
      <c r="D106">
        <v>203</v>
      </c>
      <c r="E106">
        <v>66.5</v>
      </c>
      <c r="F106">
        <f t="shared" si="1"/>
        <v>15</v>
      </c>
      <c r="G106" t="str">
        <f>STANDINGS_HR[[#This Row],[League]]&amp;STANDINGS_HR[[#This Row],[Team]]</f>
        <v>$150 Draft Champions (4 hour) Jan 13 1:00 pm Lg.3591Madcow - DC5</v>
      </c>
    </row>
    <row r="107" spans="1:7" x14ac:dyDescent="0.25">
      <c r="A107">
        <v>110</v>
      </c>
      <c r="B107" t="s">
        <v>623</v>
      </c>
      <c r="C107" t="s">
        <v>620</v>
      </c>
      <c r="D107">
        <v>333</v>
      </c>
      <c r="E107">
        <v>2803.5</v>
      </c>
      <c r="F107">
        <f t="shared" si="1"/>
        <v>1</v>
      </c>
      <c r="G107" t="str">
        <f>STANDINGS_HR[[#This Row],[League]]&amp;STANDINGS_HR[[#This Row],[Team]]</f>
        <v>$150 Draft Champions (4 hour) Jan 24 1:00 pm Lg.3623Roy's Outlaws</v>
      </c>
    </row>
    <row r="108" spans="1:7" x14ac:dyDescent="0.25">
      <c r="A108">
        <v>438</v>
      </c>
      <c r="B108" t="s">
        <v>619</v>
      </c>
      <c r="C108" t="s">
        <v>620</v>
      </c>
      <c r="D108">
        <v>307</v>
      </c>
      <c r="E108">
        <v>2463</v>
      </c>
      <c r="F108">
        <f t="shared" si="1"/>
        <v>2</v>
      </c>
      <c r="G108" t="str">
        <f>STANDINGS_HR[[#This Row],[League]]&amp;STANDINGS_HR[[#This Row],[Team]]</f>
        <v>$150 Draft Champions (4 hour) Jan 24 1:00 pm Lg.3623Big Wheels 2</v>
      </c>
    </row>
    <row r="109" spans="1:7" x14ac:dyDescent="0.25">
      <c r="A109">
        <v>1161</v>
      </c>
      <c r="B109" t="s">
        <v>625</v>
      </c>
      <c r="C109" t="s">
        <v>620</v>
      </c>
      <c r="D109">
        <v>281</v>
      </c>
      <c r="E109">
        <v>1759</v>
      </c>
      <c r="F109">
        <f t="shared" si="1"/>
        <v>3</v>
      </c>
      <c r="G109" t="str">
        <f>STANDINGS_HR[[#This Row],[League]]&amp;STANDINGS_HR[[#This Row],[Team]]</f>
        <v>$150 Draft Champions (4 hour) Jan 24 1:00 pm Lg.3623Team Hunter</v>
      </c>
    </row>
    <row r="110" spans="1:7" x14ac:dyDescent="0.25">
      <c r="A110">
        <v>1162</v>
      </c>
      <c r="B110" t="s">
        <v>14</v>
      </c>
      <c r="C110" t="s">
        <v>620</v>
      </c>
      <c r="D110">
        <v>281</v>
      </c>
      <c r="E110">
        <v>1759</v>
      </c>
      <c r="F110">
        <f t="shared" si="1"/>
        <v>4</v>
      </c>
      <c r="G110" t="str">
        <f>STANDINGS_HR[[#This Row],[League]]&amp;STANDINGS_HR[[#This Row],[Team]]</f>
        <v>$150 Draft Champions (4 hour) Jan 24 1:00 pm Lg.3623Team Martin</v>
      </c>
    </row>
    <row r="111" spans="1:7" x14ac:dyDescent="0.25">
      <c r="A111">
        <v>1192</v>
      </c>
      <c r="B111" t="s">
        <v>626</v>
      </c>
      <c r="C111" t="s">
        <v>620</v>
      </c>
      <c r="D111">
        <v>280</v>
      </c>
      <c r="E111">
        <v>1724</v>
      </c>
      <c r="F111">
        <f t="shared" si="1"/>
        <v>5</v>
      </c>
      <c r="G111" t="str">
        <f>STANDINGS_HR[[#This Row],[League]]&amp;STANDINGS_HR[[#This Row],[Team]]</f>
        <v>$150 Draft Champions (4 hour) Jan 24 1:00 pm Lg.3623Storm Stitches</v>
      </c>
    </row>
    <row r="112" spans="1:7" x14ac:dyDescent="0.25">
      <c r="A112">
        <v>1273</v>
      </c>
      <c r="B112" t="s">
        <v>239</v>
      </c>
      <c r="C112" t="s">
        <v>620</v>
      </c>
      <c r="D112">
        <v>278</v>
      </c>
      <c r="E112">
        <v>1655.5</v>
      </c>
      <c r="F112">
        <f t="shared" si="1"/>
        <v>6</v>
      </c>
      <c r="G112" t="str">
        <f>STANDINGS_HR[[#This Row],[League]]&amp;STANDINGS_HR[[#This Row],[Team]]</f>
        <v>$150 Draft Champions (4 hour) Jan 24 1:00 pm Lg.3623The tip of the nerd spear</v>
      </c>
    </row>
    <row r="113" spans="1:7" x14ac:dyDescent="0.25">
      <c r="A113">
        <v>1308</v>
      </c>
      <c r="B113" t="s">
        <v>53</v>
      </c>
      <c r="C113" t="s">
        <v>620</v>
      </c>
      <c r="D113">
        <v>276</v>
      </c>
      <c r="E113">
        <v>1589</v>
      </c>
      <c r="F113">
        <f t="shared" si="1"/>
        <v>7</v>
      </c>
      <c r="G113" t="str">
        <f>STANDINGS_HR[[#This Row],[League]]&amp;STANDINGS_HR[[#This Row],[Team]]</f>
        <v>$150 Draft Champions (4 hour) Jan 24 1:00 pm Lg.3623Baseball Furies</v>
      </c>
    </row>
    <row r="114" spans="1:7" x14ac:dyDescent="0.25">
      <c r="A114">
        <v>1462</v>
      </c>
      <c r="B114" t="s">
        <v>622</v>
      </c>
      <c r="C114" t="s">
        <v>620</v>
      </c>
      <c r="D114">
        <v>271</v>
      </c>
      <c r="E114">
        <v>1434.5</v>
      </c>
      <c r="F114">
        <f t="shared" si="1"/>
        <v>8</v>
      </c>
      <c r="G114" t="str">
        <f>STANDINGS_HR[[#This Row],[League]]&amp;STANDINGS_HR[[#This Row],[Team]]</f>
        <v>$150 Draft Champions (4 hour) Jan 24 1:00 pm Lg.3623Blackmon, Fire and Steal</v>
      </c>
    </row>
    <row r="115" spans="1:7" x14ac:dyDescent="0.25">
      <c r="A115">
        <v>1521</v>
      </c>
      <c r="B115" t="s">
        <v>207</v>
      </c>
      <c r="C115" t="s">
        <v>620</v>
      </c>
      <c r="D115">
        <v>270</v>
      </c>
      <c r="E115">
        <v>1400</v>
      </c>
      <c r="F115">
        <f t="shared" si="1"/>
        <v>9</v>
      </c>
      <c r="G115" t="str">
        <f>STANDINGS_HR[[#This Row],[League]]&amp;STANDINGS_HR[[#This Row],[Team]]</f>
        <v>$150 Draft Champions (4 hour) Jan 24 1:00 pm Lg.3623Team Vogel</v>
      </c>
    </row>
    <row r="116" spans="1:7" x14ac:dyDescent="0.25">
      <c r="A116">
        <v>1638</v>
      </c>
      <c r="B116" t="s">
        <v>71</v>
      </c>
      <c r="C116" t="s">
        <v>620</v>
      </c>
      <c r="D116">
        <v>266</v>
      </c>
      <c r="E116">
        <v>1264</v>
      </c>
      <c r="F116">
        <f t="shared" si="1"/>
        <v>10</v>
      </c>
      <c r="G116" t="str">
        <f>STANDINGS_HR[[#This Row],[League]]&amp;STANDINGS_HR[[#This Row],[Team]]</f>
        <v>$150 Draft Champions (4 hour) Jan 24 1:00 pm Lg.3623Frozen Ropes</v>
      </c>
    </row>
    <row r="117" spans="1:7" x14ac:dyDescent="0.25">
      <c r="A117">
        <v>1854</v>
      </c>
      <c r="B117" t="s">
        <v>521</v>
      </c>
      <c r="C117" t="s">
        <v>620</v>
      </c>
      <c r="D117">
        <v>259</v>
      </c>
      <c r="E117">
        <v>1044</v>
      </c>
      <c r="F117">
        <f t="shared" si="1"/>
        <v>11</v>
      </c>
      <c r="G117" t="str">
        <f>STANDINGS_HR[[#This Row],[League]]&amp;STANDINGS_HR[[#This Row],[Team]]</f>
        <v>$150 Draft Champions (4 hour) Jan 24 1:00 pm Lg.3623Corleone 3</v>
      </c>
    </row>
    <row r="118" spans="1:7" x14ac:dyDescent="0.25">
      <c r="A118">
        <v>1868</v>
      </c>
      <c r="B118" t="s">
        <v>624</v>
      </c>
      <c r="C118" t="s">
        <v>620</v>
      </c>
      <c r="D118">
        <v>259</v>
      </c>
      <c r="E118">
        <v>1044</v>
      </c>
      <c r="F118">
        <f t="shared" si="1"/>
        <v>12</v>
      </c>
      <c r="G118" t="str">
        <f>STANDINGS_HR[[#This Row],[League]]&amp;STANDINGS_HR[[#This Row],[Team]]</f>
        <v>$150 Draft Champions (4 hour) Jan 24 1:00 pm Lg.3623Madcow - DC6</v>
      </c>
    </row>
    <row r="119" spans="1:7" x14ac:dyDescent="0.25">
      <c r="A119">
        <v>2239</v>
      </c>
      <c r="B119" t="s">
        <v>621</v>
      </c>
      <c r="C119" t="s">
        <v>620</v>
      </c>
      <c r="D119">
        <v>246</v>
      </c>
      <c r="E119">
        <v>677</v>
      </c>
      <c r="F119">
        <f t="shared" si="1"/>
        <v>13</v>
      </c>
      <c r="G119" t="str">
        <f>STANDINGS_HR[[#This Row],[League]]&amp;STANDINGS_HR[[#This Row],[Team]]</f>
        <v>$150 Draft Champions (4 hour) Jan 24 1:00 pm Lg.3623Team Kent 6</v>
      </c>
    </row>
    <row r="120" spans="1:7" x14ac:dyDescent="0.25">
      <c r="A120">
        <v>2366</v>
      </c>
      <c r="B120" t="s">
        <v>357</v>
      </c>
      <c r="C120" t="s">
        <v>620</v>
      </c>
      <c r="D120">
        <v>240</v>
      </c>
      <c r="E120">
        <v>543.5</v>
      </c>
      <c r="F120">
        <f t="shared" si="1"/>
        <v>14</v>
      </c>
      <c r="G120" t="str">
        <f>STANDINGS_HR[[#This Row],[League]]&amp;STANDINGS_HR[[#This Row],[Team]]</f>
        <v>$150 Draft Champions (4 hour) Jan 24 1:00 pm Lg.3623Las Vegas Blvd II</v>
      </c>
    </row>
    <row r="121" spans="1:7" x14ac:dyDescent="0.25">
      <c r="A121">
        <v>2699</v>
      </c>
      <c r="B121" t="s">
        <v>82</v>
      </c>
      <c r="C121" t="s">
        <v>620</v>
      </c>
      <c r="D121">
        <v>220</v>
      </c>
      <c r="E121">
        <v>206.5</v>
      </c>
      <c r="F121">
        <f t="shared" si="1"/>
        <v>15</v>
      </c>
      <c r="G121" t="str">
        <f>STANDINGS_HR[[#This Row],[League]]&amp;STANDINGS_HR[[#This Row],[Team]]</f>
        <v>$150 Draft Champions (4 hour) Jan 24 1:00 pm Lg.3623Bronx Yankees (DC7)</v>
      </c>
    </row>
    <row r="122" spans="1:7" x14ac:dyDescent="0.25">
      <c r="A122">
        <v>97</v>
      </c>
      <c r="B122" t="s">
        <v>634</v>
      </c>
      <c r="C122" t="s">
        <v>628</v>
      </c>
      <c r="D122">
        <v>335</v>
      </c>
      <c r="E122">
        <v>2812.5</v>
      </c>
      <c r="F122">
        <f t="shared" si="1"/>
        <v>1</v>
      </c>
      <c r="G122" t="str">
        <f>STANDINGS_HR[[#This Row],[League]]&amp;STANDINGS_HR[[#This Row],[Team]]</f>
        <v>$150 Draft Champions (4 hour) Mar 10 1:00 pm Lg.3868MPG16D</v>
      </c>
    </row>
    <row r="123" spans="1:7" x14ac:dyDescent="0.25">
      <c r="A123">
        <v>519</v>
      </c>
      <c r="B123" t="s">
        <v>631</v>
      </c>
      <c r="C123" t="s">
        <v>628</v>
      </c>
      <c r="D123">
        <v>304</v>
      </c>
      <c r="E123">
        <v>2392.5</v>
      </c>
      <c r="F123">
        <f t="shared" si="1"/>
        <v>2</v>
      </c>
      <c r="G123" t="str">
        <f>STANDINGS_HR[[#This Row],[League]]&amp;STANDINGS_HR[[#This Row],[Team]]</f>
        <v>$150 Draft Champions (4 hour) Mar 10 1:00 pm Lg.3868Rainmakers XXIV</v>
      </c>
    </row>
    <row r="124" spans="1:7" x14ac:dyDescent="0.25">
      <c r="A124">
        <v>629</v>
      </c>
      <c r="B124" t="s">
        <v>130</v>
      </c>
      <c r="C124" t="s">
        <v>628</v>
      </c>
      <c r="D124">
        <v>299</v>
      </c>
      <c r="E124">
        <v>2277</v>
      </c>
      <c r="F124">
        <f t="shared" si="1"/>
        <v>3</v>
      </c>
      <c r="G124" t="str">
        <f>STANDINGS_HR[[#This Row],[League]]&amp;STANDINGS_HR[[#This Row],[Team]]</f>
        <v>$150 Draft Champions (4 hour) Mar 10 1:00 pm Lg.3868PTPers</v>
      </c>
    </row>
    <row r="125" spans="1:7" x14ac:dyDescent="0.25">
      <c r="A125">
        <v>641</v>
      </c>
      <c r="B125" t="s">
        <v>285</v>
      </c>
      <c r="C125" t="s">
        <v>628</v>
      </c>
      <c r="D125">
        <v>299</v>
      </c>
      <c r="E125">
        <v>2277</v>
      </c>
      <c r="F125">
        <f t="shared" si="1"/>
        <v>4</v>
      </c>
      <c r="G125" t="str">
        <f>STANDINGS_HR[[#This Row],[League]]&amp;STANDINGS_HR[[#This Row],[Team]]</f>
        <v>$150 Draft Champions (4 hour) Mar 10 1:00 pm Lg.3868Team king</v>
      </c>
    </row>
    <row r="126" spans="1:7" x14ac:dyDescent="0.25">
      <c r="A126">
        <v>844</v>
      </c>
      <c r="B126" t="s">
        <v>636</v>
      </c>
      <c r="C126" t="s">
        <v>628</v>
      </c>
      <c r="D126">
        <v>291</v>
      </c>
      <c r="E126">
        <v>2072.5</v>
      </c>
      <c r="F126">
        <f t="shared" si="1"/>
        <v>5</v>
      </c>
      <c r="G126" t="str">
        <f>STANDINGS_HR[[#This Row],[League]]&amp;STANDINGS_HR[[#This Row],[Team]]</f>
        <v>$150 Draft Champions (4 hour) Mar 10 1:00 pm Lg.3868Spartacus DC2</v>
      </c>
    </row>
    <row r="127" spans="1:7" x14ac:dyDescent="0.25">
      <c r="A127">
        <v>864</v>
      </c>
      <c r="B127" t="s">
        <v>635</v>
      </c>
      <c r="C127" t="s">
        <v>628</v>
      </c>
      <c r="D127">
        <v>290</v>
      </c>
      <c r="E127">
        <v>2049</v>
      </c>
      <c r="F127">
        <f t="shared" si="1"/>
        <v>6</v>
      </c>
      <c r="G127" t="str">
        <f>STANDINGS_HR[[#This Row],[League]]&amp;STANDINGS_HR[[#This Row],[Team]]</f>
        <v>$150 Draft Champions (4 hour) Mar 10 1:00 pm Lg.3868OKMOTS 3</v>
      </c>
    </row>
    <row r="128" spans="1:7" x14ac:dyDescent="0.25">
      <c r="A128">
        <v>1117</v>
      </c>
      <c r="B128" t="s">
        <v>629</v>
      </c>
      <c r="C128" t="s">
        <v>628</v>
      </c>
      <c r="D128">
        <v>282</v>
      </c>
      <c r="E128">
        <v>1795</v>
      </c>
      <c r="F128">
        <f t="shared" si="1"/>
        <v>7</v>
      </c>
      <c r="G128" t="str">
        <f>STANDINGS_HR[[#This Row],[League]]&amp;STANDINGS_HR[[#This Row],[Team]]</f>
        <v>$150 Draft Champions (4 hour) Mar 10 1:00 pm Lg.3868Mr Cee's Crew II</v>
      </c>
    </row>
    <row r="129" spans="1:7" x14ac:dyDescent="0.25">
      <c r="A129">
        <v>1520</v>
      </c>
      <c r="B129" t="s">
        <v>508</v>
      </c>
      <c r="C129" t="s">
        <v>628</v>
      </c>
      <c r="D129">
        <v>270</v>
      </c>
      <c r="E129">
        <v>1400</v>
      </c>
      <c r="F129">
        <f t="shared" si="1"/>
        <v>8</v>
      </c>
      <c r="G129" t="str">
        <f>STANDINGS_HR[[#This Row],[League]]&amp;STANDINGS_HR[[#This Row],[Team]]</f>
        <v>$150 Draft Champions (4 hour) Mar 10 1:00 pm Lg.3868Team Robinson</v>
      </c>
    </row>
    <row r="130" spans="1:7" x14ac:dyDescent="0.25">
      <c r="A130">
        <v>1690</v>
      </c>
      <c r="B130" t="s">
        <v>630</v>
      </c>
      <c r="C130" t="s">
        <v>628</v>
      </c>
      <c r="D130">
        <v>265</v>
      </c>
      <c r="E130">
        <v>1225</v>
      </c>
      <c r="F130">
        <f t="shared" si="1"/>
        <v>9</v>
      </c>
      <c r="G130" t="str">
        <f>STANDINGS_HR[[#This Row],[League]]&amp;STANDINGS_HR[[#This Row],[Team]]</f>
        <v>$150 Draft Champions (4 hour) Mar 10 1:00 pm Lg.3868Moz Boyz 17</v>
      </c>
    </row>
    <row r="131" spans="1:7" x14ac:dyDescent="0.25">
      <c r="A131">
        <v>1702</v>
      </c>
      <c r="B131" t="s">
        <v>217</v>
      </c>
      <c r="C131" t="s">
        <v>628</v>
      </c>
      <c r="D131">
        <v>265</v>
      </c>
      <c r="E131">
        <v>1225</v>
      </c>
      <c r="F131">
        <f t="shared" ref="F131:F194" si="2">IF(C131=C130,F130+1,1)</f>
        <v>10</v>
      </c>
      <c r="G131" t="str">
        <f>STANDINGS_HR[[#This Row],[League]]&amp;STANDINGS_HR[[#This Row],[Team]]</f>
        <v>$150 Draft Champions (4 hour) Mar 10 1:00 pm Lg.3868The Scharfather</v>
      </c>
    </row>
    <row r="132" spans="1:7" x14ac:dyDescent="0.25">
      <c r="A132">
        <v>2025</v>
      </c>
      <c r="B132" t="s">
        <v>437</v>
      </c>
      <c r="C132" t="s">
        <v>628</v>
      </c>
      <c r="D132">
        <v>253</v>
      </c>
      <c r="E132">
        <v>873</v>
      </c>
      <c r="F132">
        <f t="shared" si="2"/>
        <v>11</v>
      </c>
      <c r="G132" t="str">
        <f>STANDINGS_HR[[#This Row],[League]]&amp;STANDINGS_HR[[#This Row],[Team]]</f>
        <v>$150 Draft Champions (4 hour) Mar 10 1:00 pm Lg.3868Boyz of Sumner</v>
      </c>
    </row>
    <row r="133" spans="1:7" x14ac:dyDescent="0.25">
      <c r="A133">
        <v>2146</v>
      </c>
      <c r="B133" t="s">
        <v>93</v>
      </c>
      <c r="C133" t="s">
        <v>628</v>
      </c>
      <c r="D133">
        <v>249</v>
      </c>
      <c r="E133">
        <v>759</v>
      </c>
      <c r="F133">
        <f t="shared" si="2"/>
        <v>12</v>
      </c>
      <c r="G133" t="str">
        <f>STANDINGS_HR[[#This Row],[League]]&amp;STANDINGS_HR[[#This Row],[Team]]</f>
        <v>$150 Draft Champions (4 hour) Mar 10 1:00 pm Lg.3868Fantasy Favale</v>
      </c>
    </row>
    <row r="134" spans="1:7" x14ac:dyDescent="0.25">
      <c r="A134">
        <v>2341</v>
      </c>
      <c r="B134" t="s">
        <v>627</v>
      </c>
      <c r="C134" t="s">
        <v>628</v>
      </c>
      <c r="D134">
        <v>242</v>
      </c>
      <c r="E134">
        <v>580</v>
      </c>
      <c r="F134">
        <f t="shared" si="2"/>
        <v>13</v>
      </c>
      <c r="G134" t="str">
        <f>STANDINGS_HR[[#This Row],[League]]&amp;STANDINGS_HR[[#This Row],[Team]]</f>
        <v>$150 Draft Champions (4 hour) Mar 10 1:00 pm Lg.3868Tree and a Half Man</v>
      </c>
    </row>
    <row r="135" spans="1:7" x14ac:dyDescent="0.25">
      <c r="A135">
        <v>2673</v>
      </c>
      <c r="B135" t="s">
        <v>633</v>
      </c>
      <c r="C135" t="s">
        <v>628</v>
      </c>
      <c r="D135">
        <v>222</v>
      </c>
      <c r="E135">
        <v>234.5</v>
      </c>
      <c r="F135">
        <f t="shared" si="2"/>
        <v>14</v>
      </c>
      <c r="G135" t="str">
        <f>STANDINGS_HR[[#This Row],[League]]&amp;STANDINGS_HR[[#This Row],[Team]]</f>
        <v>$150 Draft Champions (4 hour) Mar 10 1:00 pm Lg.3868Fantasy Reaper</v>
      </c>
    </row>
    <row r="136" spans="1:7" x14ac:dyDescent="0.25">
      <c r="A136">
        <v>2767</v>
      </c>
      <c r="B136" t="s">
        <v>632</v>
      </c>
      <c r="C136" t="s">
        <v>628</v>
      </c>
      <c r="D136">
        <v>214</v>
      </c>
      <c r="E136">
        <v>143</v>
      </c>
      <c r="F136">
        <f t="shared" si="2"/>
        <v>15</v>
      </c>
      <c r="G136" t="str">
        <f>STANDINGS_HR[[#This Row],[League]]&amp;STANDINGS_HR[[#This Row],[Team]]</f>
        <v>$150 Draft Champions (4 hour) Mar 10 1:00 pm Lg.3868New Directions</v>
      </c>
    </row>
    <row r="137" spans="1:7" x14ac:dyDescent="0.25">
      <c r="A137">
        <v>19</v>
      </c>
      <c r="B137" t="s">
        <v>289</v>
      </c>
      <c r="C137" t="s">
        <v>637</v>
      </c>
      <c r="D137">
        <v>353</v>
      </c>
      <c r="E137">
        <v>2891.5</v>
      </c>
      <c r="F137">
        <f t="shared" si="2"/>
        <v>1</v>
      </c>
      <c r="G137" t="str">
        <f>STANDINGS_HR[[#This Row],[League]]&amp;STANDINGS_HR[[#This Row],[Team]]</f>
        <v>$150 Draft Champions (4 hour) Mar 14 1:00 pm Lg.3904Aardvarks</v>
      </c>
    </row>
    <row r="138" spans="1:7" x14ac:dyDescent="0.25">
      <c r="A138">
        <v>225</v>
      </c>
      <c r="B138" t="s">
        <v>358</v>
      </c>
      <c r="C138" t="s">
        <v>637</v>
      </c>
      <c r="D138">
        <v>322</v>
      </c>
      <c r="E138">
        <v>2688.5</v>
      </c>
      <c r="F138">
        <f t="shared" si="2"/>
        <v>2</v>
      </c>
      <c r="G138" t="str">
        <f>STANDINGS_HR[[#This Row],[League]]&amp;STANDINGS_HR[[#This Row],[Team]]</f>
        <v>$150 Draft Champions (4 hour) Mar 14 1:00 pm Lg.3904Team Larsen</v>
      </c>
    </row>
    <row r="139" spans="1:7" x14ac:dyDescent="0.25">
      <c r="A139">
        <v>407</v>
      </c>
      <c r="B139" t="s">
        <v>647</v>
      </c>
      <c r="C139" t="s">
        <v>637</v>
      </c>
      <c r="D139">
        <v>309</v>
      </c>
      <c r="E139">
        <v>2499</v>
      </c>
      <c r="F139">
        <f t="shared" si="2"/>
        <v>3</v>
      </c>
      <c r="G139" t="str">
        <f>STANDINGS_HR[[#This Row],[League]]&amp;STANDINGS_HR[[#This Row],[Team]]</f>
        <v>$150 Draft Champions (4 hour) Mar 14 1:00 pm Lg.3904High Cheese</v>
      </c>
    </row>
    <row r="140" spans="1:7" x14ac:dyDescent="0.25">
      <c r="A140">
        <v>580</v>
      </c>
      <c r="B140" t="s">
        <v>644</v>
      </c>
      <c r="C140" t="s">
        <v>637</v>
      </c>
      <c r="D140">
        <v>301</v>
      </c>
      <c r="E140">
        <v>2332</v>
      </c>
      <c r="F140">
        <f t="shared" si="2"/>
        <v>4</v>
      </c>
      <c r="G140" t="str">
        <f>STANDINGS_HR[[#This Row],[League]]&amp;STANDINGS_HR[[#This Row],[Team]]</f>
        <v>$150 Draft Champions (4 hour) Mar 14 1:00 pm Lg.3904Kosher Meat III</v>
      </c>
    </row>
    <row r="141" spans="1:7" x14ac:dyDescent="0.25">
      <c r="A141">
        <v>1277</v>
      </c>
      <c r="B141" t="s">
        <v>645</v>
      </c>
      <c r="C141" t="s">
        <v>637</v>
      </c>
      <c r="D141">
        <v>277</v>
      </c>
      <c r="E141">
        <v>1620.5</v>
      </c>
      <c r="F141">
        <f t="shared" si="2"/>
        <v>5</v>
      </c>
      <c r="G141" t="str">
        <f>STANDINGS_HR[[#This Row],[League]]&amp;STANDINGS_HR[[#This Row],[Team]]</f>
        <v>$150 Draft Champions (4 hour) Mar 14 1:00 pm Lg.39043Peat</v>
      </c>
    </row>
    <row r="142" spans="1:7" x14ac:dyDescent="0.25">
      <c r="A142">
        <v>1356</v>
      </c>
      <c r="B142" t="s">
        <v>639</v>
      </c>
      <c r="C142" t="s">
        <v>637</v>
      </c>
      <c r="D142">
        <v>275</v>
      </c>
      <c r="E142">
        <v>1558</v>
      </c>
      <c r="F142">
        <f t="shared" si="2"/>
        <v>6</v>
      </c>
      <c r="G142" t="str">
        <f>STANDINGS_HR[[#This Row],[League]]&amp;STANDINGS_HR[[#This Row],[Team]]</f>
        <v>$150 Draft Champions (4 hour) Mar 14 1:00 pm Lg.3904Team Fisher</v>
      </c>
    </row>
    <row r="143" spans="1:7" x14ac:dyDescent="0.25">
      <c r="A143">
        <v>1450</v>
      </c>
      <c r="B143" t="s">
        <v>646</v>
      </c>
      <c r="C143" t="s">
        <v>637</v>
      </c>
      <c r="D143">
        <v>272</v>
      </c>
      <c r="E143">
        <v>1468.5</v>
      </c>
      <c r="F143">
        <f t="shared" si="2"/>
        <v>7</v>
      </c>
      <c r="G143" t="str">
        <f>STANDINGS_HR[[#This Row],[League]]&amp;STANDINGS_HR[[#This Row],[Team]]</f>
        <v>$150 Draft Champions (4 hour) Mar 14 1:00 pm Lg.3904Ragnar's Rampage</v>
      </c>
    </row>
    <row r="144" spans="1:7" x14ac:dyDescent="0.25">
      <c r="A144">
        <v>1809</v>
      </c>
      <c r="B144" t="s">
        <v>640</v>
      </c>
      <c r="C144" t="s">
        <v>637</v>
      </c>
      <c r="D144">
        <v>261</v>
      </c>
      <c r="E144">
        <v>1099</v>
      </c>
      <c r="F144">
        <f t="shared" si="2"/>
        <v>8</v>
      </c>
      <c r="G144" t="str">
        <f>STANDINGS_HR[[#This Row],[League]]&amp;STANDINGS_HR[[#This Row],[Team]]</f>
        <v>$150 Draft Champions (4 hour) Mar 14 1:00 pm Lg.3904Ljubljana Dragonborn</v>
      </c>
    </row>
    <row r="145" spans="1:7" x14ac:dyDescent="0.25">
      <c r="A145">
        <v>2071</v>
      </c>
      <c r="B145" t="s">
        <v>392</v>
      </c>
      <c r="C145" t="s">
        <v>637</v>
      </c>
      <c r="D145">
        <v>252</v>
      </c>
      <c r="E145">
        <v>843.5</v>
      </c>
      <c r="F145">
        <f t="shared" si="2"/>
        <v>9</v>
      </c>
      <c r="G145" t="str">
        <f>STANDINGS_HR[[#This Row],[League]]&amp;STANDINGS_HR[[#This Row],[Team]]</f>
        <v>$150 Draft Champions (4 hour) Mar 14 1:00 pm Lg.3904Team Conlon</v>
      </c>
    </row>
    <row r="146" spans="1:7" x14ac:dyDescent="0.25">
      <c r="A146">
        <v>2210</v>
      </c>
      <c r="B146" t="s">
        <v>649</v>
      </c>
      <c r="C146" t="s">
        <v>637</v>
      </c>
      <c r="D146">
        <v>247</v>
      </c>
      <c r="E146">
        <v>702.5</v>
      </c>
      <c r="F146">
        <f t="shared" si="2"/>
        <v>10</v>
      </c>
      <c r="G146" t="str">
        <f>STANDINGS_HR[[#This Row],[League]]&amp;STANDINGS_HR[[#This Row],[Team]]</f>
        <v>$150 Draft Champions (4 hour) Mar 14 1:00 pm Lg.3904Oren Ishii</v>
      </c>
    </row>
    <row r="147" spans="1:7" x14ac:dyDescent="0.25">
      <c r="A147">
        <v>2263</v>
      </c>
      <c r="B147" t="s">
        <v>643</v>
      </c>
      <c r="C147" t="s">
        <v>637</v>
      </c>
      <c r="D147">
        <v>245</v>
      </c>
      <c r="E147">
        <v>655.5</v>
      </c>
      <c r="F147">
        <f t="shared" si="2"/>
        <v>11</v>
      </c>
      <c r="G147" t="str">
        <f>STANDINGS_HR[[#This Row],[League]]&amp;STANDINGS_HR[[#This Row],[Team]]</f>
        <v>$150 Draft Champions (4 hour) Mar 14 1:00 pm Lg.3904The Wheelhouse</v>
      </c>
    </row>
    <row r="148" spans="1:7" x14ac:dyDescent="0.25">
      <c r="A148">
        <v>2495</v>
      </c>
      <c r="B148" t="s">
        <v>642</v>
      </c>
      <c r="C148" t="s">
        <v>637</v>
      </c>
      <c r="D148">
        <v>234</v>
      </c>
      <c r="E148">
        <v>421.5</v>
      </c>
      <c r="F148">
        <f t="shared" si="2"/>
        <v>12</v>
      </c>
      <c r="G148" t="str">
        <f>STANDINGS_HR[[#This Row],[League]]&amp;STANDINGS_HR[[#This Row],[Team]]</f>
        <v>$150 Draft Champions (4 hour) Mar 14 1:00 pm Lg.3904The Digger I Deep</v>
      </c>
    </row>
    <row r="149" spans="1:7" x14ac:dyDescent="0.25">
      <c r="A149">
        <v>2624</v>
      </c>
      <c r="B149" t="s">
        <v>638</v>
      </c>
      <c r="C149" t="s">
        <v>637</v>
      </c>
      <c r="D149">
        <v>226</v>
      </c>
      <c r="E149">
        <v>287</v>
      </c>
      <c r="F149">
        <f t="shared" si="2"/>
        <v>13</v>
      </c>
      <c r="G149" t="str">
        <f>STANDINGS_HR[[#This Row],[League]]&amp;STANDINGS_HR[[#This Row],[Team]]</f>
        <v>$150 Draft Champions (4 hour) Mar 14 1:00 pm Lg.3904RAMBONE</v>
      </c>
    </row>
    <row r="150" spans="1:7" x14ac:dyDescent="0.25">
      <c r="A150">
        <v>2679</v>
      </c>
      <c r="B150" t="s">
        <v>641</v>
      </c>
      <c r="C150" t="s">
        <v>637</v>
      </c>
      <c r="D150">
        <v>222</v>
      </c>
      <c r="E150">
        <v>234.5</v>
      </c>
      <c r="F150">
        <f t="shared" si="2"/>
        <v>14</v>
      </c>
      <c r="G150" t="str">
        <f>STANDINGS_HR[[#This Row],[League]]&amp;STANDINGS_HR[[#This Row],[Team]]</f>
        <v>$150 Draft Champions (4 hour) Mar 14 1:00 pm Lg.3904Studiman</v>
      </c>
    </row>
    <row r="151" spans="1:7" x14ac:dyDescent="0.25">
      <c r="A151">
        <v>2739</v>
      </c>
      <c r="B151" t="s">
        <v>648</v>
      </c>
      <c r="C151" t="s">
        <v>637</v>
      </c>
      <c r="D151">
        <v>217</v>
      </c>
      <c r="E151">
        <v>173.5</v>
      </c>
      <c r="F151">
        <f t="shared" si="2"/>
        <v>15</v>
      </c>
      <c r="G151" t="str">
        <f>STANDINGS_HR[[#This Row],[League]]&amp;STANDINGS_HR[[#This Row],[Team]]</f>
        <v>$150 Draft Champions (4 hour) Mar 14 1:00 pm Lg.3904Small Sample Size Celebration [DC2]</v>
      </c>
    </row>
    <row r="152" spans="1:7" x14ac:dyDescent="0.25">
      <c r="A152">
        <v>6</v>
      </c>
      <c r="B152" t="s">
        <v>653</v>
      </c>
      <c r="C152" t="s">
        <v>651</v>
      </c>
      <c r="D152">
        <v>366</v>
      </c>
      <c r="E152">
        <v>2905</v>
      </c>
      <c r="F152">
        <f t="shared" si="2"/>
        <v>1</v>
      </c>
      <c r="G152" t="str">
        <f>STANDINGS_HR[[#This Row],[League]]&amp;STANDINGS_HR[[#This Row],[Team]]</f>
        <v>$150 Draft Champions (4 hour) Mar 14 1:00 pm Lg.3912Ice Station Zebra Associates</v>
      </c>
    </row>
    <row r="153" spans="1:7" x14ac:dyDescent="0.25">
      <c r="A153">
        <v>373</v>
      </c>
      <c r="B153" t="s">
        <v>652</v>
      </c>
      <c r="C153" t="s">
        <v>651</v>
      </c>
      <c r="D153">
        <v>312</v>
      </c>
      <c r="E153">
        <v>2547.5</v>
      </c>
      <c r="F153">
        <f t="shared" si="2"/>
        <v>2</v>
      </c>
      <c r="G153" t="str">
        <f>STANDINGS_HR[[#This Row],[League]]&amp;STANDINGS_HR[[#This Row],[Team]]</f>
        <v>$150 Draft Champions (4 hour) Mar 14 1:00 pm Lg.3912Who Knows?</v>
      </c>
    </row>
    <row r="154" spans="1:7" x14ac:dyDescent="0.25">
      <c r="A154">
        <v>605</v>
      </c>
      <c r="B154" t="s">
        <v>654</v>
      </c>
      <c r="C154" t="s">
        <v>651</v>
      </c>
      <c r="D154">
        <v>300</v>
      </c>
      <c r="E154">
        <v>2307.5</v>
      </c>
      <c r="F154">
        <f t="shared" si="2"/>
        <v>3</v>
      </c>
      <c r="G154" t="str">
        <f>STANDINGS_HR[[#This Row],[League]]&amp;STANDINGS_HR[[#This Row],[Team]]</f>
        <v>$150 Draft Champions (4 hour) Mar 14 1:00 pm Lg.3912Mr. Cee's Crew Too</v>
      </c>
    </row>
    <row r="155" spans="1:7" x14ac:dyDescent="0.25">
      <c r="A155">
        <v>656</v>
      </c>
      <c r="B155" t="s">
        <v>658</v>
      </c>
      <c r="C155" t="s">
        <v>651</v>
      </c>
      <c r="D155">
        <v>298</v>
      </c>
      <c r="E155">
        <v>2250</v>
      </c>
      <c r="F155">
        <f t="shared" si="2"/>
        <v>4</v>
      </c>
      <c r="G155" t="str">
        <f>STANDINGS_HR[[#This Row],[League]]&amp;STANDINGS_HR[[#This Row],[Team]]</f>
        <v>$150 Draft Champions (4 hour) Mar 14 1:00 pm Lg.3912ROYAL KC</v>
      </c>
    </row>
    <row r="156" spans="1:7" x14ac:dyDescent="0.25">
      <c r="A156">
        <v>766</v>
      </c>
      <c r="B156" t="s">
        <v>650</v>
      </c>
      <c r="C156" t="s">
        <v>651</v>
      </c>
      <c r="D156">
        <v>294</v>
      </c>
      <c r="E156">
        <v>2151</v>
      </c>
      <c r="F156">
        <f t="shared" si="2"/>
        <v>5</v>
      </c>
      <c r="G156" t="str">
        <f>STANDINGS_HR[[#This Row],[League]]&amp;STANDINGS_HR[[#This Row],[Team]]</f>
        <v>$150 Draft Champions (4 hour) Mar 14 1:00 pm Lg.3912Team Stein</v>
      </c>
    </row>
    <row r="157" spans="1:7" x14ac:dyDescent="0.25">
      <c r="A157">
        <v>843</v>
      </c>
      <c r="B157" t="s">
        <v>655</v>
      </c>
      <c r="C157" t="s">
        <v>651</v>
      </c>
      <c r="D157">
        <v>291</v>
      </c>
      <c r="E157">
        <v>2072.5</v>
      </c>
      <c r="F157">
        <f t="shared" si="2"/>
        <v>6</v>
      </c>
      <c r="G157" t="str">
        <f>STANDINGS_HR[[#This Row],[League]]&amp;STANDINGS_HR[[#This Row],[Team]]</f>
        <v>$150 Draft Champions (4 hour) Mar 14 1:00 pm Lg.3912Southpaws</v>
      </c>
    </row>
    <row r="158" spans="1:7" x14ac:dyDescent="0.25">
      <c r="A158">
        <v>1486</v>
      </c>
      <c r="B158" t="s">
        <v>137</v>
      </c>
      <c r="C158" t="s">
        <v>651</v>
      </c>
      <c r="D158">
        <v>271</v>
      </c>
      <c r="E158">
        <v>1434.5</v>
      </c>
      <c r="F158">
        <f t="shared" si="2"/>
        <v>7</v>
      </c>
      <c r="G158" t="str">
        <f>STANDINGS_HR[[#This Row],[League]]&amp;STANDINGS_HR[[#This Row],[Team]]</f>
        <v>$150 Draft Champions (4 hour) Mar 14 1:00 pm Lg.3912Team Sterling</v>
      </c>
    </row>
    <row r="159" spans="1:7" x14ac:dyDescent="0.25">
      <c r="A159">
        <v>1585</v>
      </c>
      <c r="B159" t="s">
        <v>186</v>
      </c>
      <c r="C159" t="s">
        <v>651</v>
      </c>
      <c r="D159">
        <v>268</v>
      </c>
      <c r="E159">
        <v>1324.5</v>
      </c>
      <c r="F159">
        <f t="shared" si="2"/>
        <v>8</v>
      </c>
      <c r="G159" t="str">
        <f>STANDINGS_HR[[#This Row],[League]]&amp;STANDINGS_HR[[#This Row],[Team]]</f>
        <v>$150 Draft Champions (4 hour) Mar 14 1:00 pm Lg.3912LONG GONE</v>
      </c>
    </row>
    <row r="160" spans="1:7" x14ac:dyDescent="0.25">
      <c r="A160">
        <v>1823</v>
      </c>
      <c r="B160" t="s">
        <v>659</v>
      </c>
      <c r="C160" t="s">
        <v>651</v>
      </c>
      <c r="D160">
        <v>261</v>
      </c>
      <c r="E160">
        <v>1099</v>
      </c>
      <c r="F160">
        <f t="shared" si="2"/>
        <v>9</v>
      </c>
      <c r="G160" t="str">
        <f>STANDINGS_HR[[#This Row],[League]]&amp;STANDINGS_HR[[#This Row],[Team]]</f>
        <v>$150 Draft Champions (4 hour) Mar 14 1:00 pm Lg.3912Team Upon a Time...</v>
      </c>
    </row>
    <row r="161" spans="1:7" x14ac:dyDescent="0.25">
      <c r="A161">
        <v>2427</v>
      </c>
      <c r="B161" t="s">
        <v>301</v>
      </c>
      <c r="C161" t="s">
        <v>651</v>
      </c>
      <c r="D161">
        <v>237</v>
      </c>
      <c r="E161">
        <v>479.5</v>
      </c>
      <c r="F161">
        <f t="shared" si="2"/>
        <v>10</v>
      </c>
      <c r="G161" t="str">
        <f>STANDINGS_HR[[#This Row],[League]]&amp;STANDINGS_HR[[#This Row],[Team]]</f>
        <v>$150 Draft Champions (4 hour) Mar 14 1:00 pm Lg.3912CAPT BODGIT</v>
      </c>
    </row>
    <row r="162" spans="1:7" x14ac:dyDescent="0.25">
      <c r="A162">
        <v>2537</v>
      </c>
      <c r="B162" t="s">
        <v>656</v>
      </c>
      <c r="C162" t="s">
        <v>651</v>
      </c>
      <c r="D162">
        <v>231</v>
      </c>
      <c r="E162">
        <v>365.5</v>
      </c>
      <c r="F162">
        <f t="shared" si="2"/>
        <v>11</v>
      </c>
      <c r="G162" t="str">
        <f>STANDINGS_HR[[#This Row],[League]]&amp;STANDINGS_HR[[#This Row],[Team]]</f>
        <v>$150 Draft Champions (4 hour) Mar 14 1:00 pm Lg.3912Buzzards</v>
      </c>
    </row>
    <row r="163" spans="1:7" x14ac:dyDescent="0.25">
      <c r="A163">
        <v>2628</v>
      </c>
      <c r="B163" t="s">
        <v>661</v>
      </c>
      <c r="C163" t="s">
        <v>651</v>
      </c>
      <c r="D163">
        <v>226</v>
      </c>
      <c r="E163">
        <v>287</v>
      </c>
      <c r="F163">
        <f t="shared" si="2"/>
        <v>12</v>
      </c>
      <c r="G163" t="str">
        <f>STANDINGS_HR[[#This Row],[League]]&amp;STANDINGS_HR[[#This Row],[Team]]</f>
        <v>$150 Draft Champions (4 hour) Mar 14 1:00 pm Lg.3912Team Burnett</v>
      </c>
    </row>
    <row r="164" spans="1:7" x14ac:dyDescent="0.25">
      <c r="A164">
        <v>2644</v>
      </c>
      <c r="B164" t="s">
        <v>662</v>
      </c>
      <c r="C164" t="s">
        <v>651</v>
      </c>
      <c r="D164">
        <v>225</v>
      </c>
      <c r="E164">
        <v>274.5</v>
      </c>
      <c r="F164">
        <f t="shared" si="2"/>
        <v>13</v>
      </c>
      <c r="G164" t="str">
        <f>STANDINGS_HR[[#This Row],[League]]&amp;STANDINGS_HR[[#This Row],[Team]]</f>
        <v>$150 Draft Champions (4 hour) Mar 14 1:00 pm Lg.3912wally57</v>
      </c>
    </row>
    <row r="165" spans="1:7" x14ac:dyDescent="0.25">
      <c r="A165">
        <v>2766</v>
      </c>
      <c r="B165" t="s">
        <v>660</v>
      </c>
      <c r="C165" t="s">
        <v>651</v>
      </c>
      <c r="D165">
        <v>214</v>
      </c>
      <c r="E165">
        <v>143</v>
      </c>
      <c r="F165">
        <f t="shared" si="2"/>
        <v>14</v>
      </c>
      <c r="G165" t="str">
        <f>STANDINGS_HR[[#This Row],[League]]&amp;STANDINGS_HR[[#This Row],[Team]]</f>
        <v>$150 Draft Champions (4 hour) Mar 14 1:00 pm Lg.3912JerseyJacks</v>
      </c>
    </row>
    <row r="166" spans="1:7" x14ac:dyDescent="0.25">
      <c r="A166">
        <v>2768</v>
      </c>
      <c r="B166" t="s">
        <v>657</v>
      </c>
      <c r="C166" t="s">
        <v>651</v>
      </c>
      <c r="D166">
        <v>214</v>
      </c>
      <c r="E166">
        <v>143</v>
      </c>
      <c r="F166">
        <f t="shared" si="2"/>
        <v>15</v>
      </c>
      <c r="G166" t="str">
        <f>STANDINGS_HR[[#This Row],[League]]&amp;STANDINGS_HR[[#This Row],[Team]]</f>
        <v>$150 Draft Champions (4 hour) Mar 14 1:00 pm Lg.3912Reign draft champions</v>
      </c>
    </row>
    <row r="167" spans="1:7" x14ac:dyDescent="0.25">
      <c r="A167">
        <v>124</v>
      </c>
      <c r="B167" t="s">
        <v>664</v>
      </c>
      <c r="C167" t="s">
        <v>663</v>
      </c>
      <c r="D167">
        <v>331</v>
      </c>
      <c r="E167">
        <v>2789.5</v>
      </c>
      <c r="F167">
        <f t="shared" si="2"/>
        <v>1</v>
      </c>
      <c r="G167" t="str">
        <f>STANDINGS_HR[[#This Row],[League]]&amp;STANDINGS_HR[[#This Row],[Team]]</f>
        <v>$150 Draft Champions (4 hour) Mar 15 1:00 pm Lg.3919The Amazins</v>
      </c>
    </row>
    <row r="168" spans="1:7" x14ac:dyDescent="0.25">
      <c r="A168">
        <v>195</v>
      </c>
      <c r="B168" t="s">
        <v>87</v>
      </c>
      <c r="C168" t="s">
        <v>663</v>
      </c>
      <c r="D168">
        <v>325</v>
      </c>
      <c r="E168">
        <v>2722.5</v>
      </c>
      <c r="F168">
        <f t="shared" si="2"/>
        <v>2</v>
      </c>
      <c r="G168" t="str">
        <f>STANDINGS_HR[[#This Row],[League]]&amp;STANDINGS_HR[[#This Row],[Team]]</f>
        <v>$150 Draft Champions (4 hour) Mar 15 1:00 pm Lg.3919The Northsiders</v>
      </c>
    </row>
    <row r="169" spans="1:7" x14ac:dyDescent="0.25">
      <c r="A169">
        <v>564</v>
      </c>
      <c r="B169" t="s">
        <v>439</v>
      </c>
      <c r="C169" t="s">
        <v>663</v>
      </c>
      <c r="D169">
        <v>302</v>
      </c>
      <c r="E169">
        <v>2354.5</v>
      </c>
      <c r="F169">
        <f t="shared" si="2"/>
        <v>3</v>
      </c>
      <c r="G169" t="str">
        <f>STANDINGS_HR[[#This Row],[League]]&amp;STANDINGS_HR[[#This Row],[Team]]</f>
        <v>$150 Draft Champions (4 hour) Mar 15 1:00 pm Lg.3919Team silver</v>
      </c>
    </row>
    <row r="170" spans="1:7" x14ac:dyDescent="0.25">
      <c r="A170">
        <v>616</v>
      </c>
      <c r="B170" t="s">
        <v>668</v>
      </c>
      <c r="C170" t="s">
        <v>663</v>
      </c>
      <c r="D170">
        <v>300</v>
      </c>
      <c r="E170">
        <v>2307.5</v>
      </c>
      <c r="F170">
        <f t="shared" si="2"/>
        <v>4</v>
      </c>
      <c r="G170" t="str">
        <f>STANDINGS_HR[[#This Row],[League]]&amp;STANDINGS_HR[[#This Row],[Team]]</f>
        <v>$150 Draft Champions (4 hour) Mar 15 1:00 pm Lg.3919Wolf's Superstuds</v>
      </c>
    </row>
    <row r="171" spans="1:7" x14ac:dyDescent="0.25">
      <c r="A171">
        <v>717</v>
      </c>
      <c r="B171" t="s">
        <v>667</v>
      </c>
      <c r="C171" t="s">
        <v>663</v>
      </c>
      <c r="D171">
        <v>296</v>
      </c>
      <c r="E171">
        <v>2200</v>
      </c>
      <c r="F171">
        <f t="shared" si="2"/>
        <v>5</v>
      </c>
      <c r="G171" t="str">
        <f>STANDINGS_HR[[#This Row],[League]]&amp;STANDINGS_HR[[#This Row],[Team]]</f>
        <v>$150 Draft Champions (4 hour) Mar 15 1:00 pm Lg.3919Team Metcalf</v>
      </c>
    </row>
    <row r="172" spans="1:7" x14ac:dyDescent="0.25">
      <c r="A172">
        <v>758</v>
      </c>
      <c r="B172" t="s">
        <v>345</v>
      </c>
      <c r="C172" t="s">
        <v>663</v>
      </c>
      <c r="D172">
        <v>294</v>
      </c>
      <c r="E172">
        <v>2151</v>
      </c>
      <c r="F172">
        <f t="shared" si="2"/>
        <v>6</v>
      </c>
      <c r="G172" t="str">
        <f>STANDINGS_HR[[#This Row],[League]]&amp;STANDINGS_HR[[#This Row],[Team]]</f>
        <v>$150 Draft Champions (4 hour) Mar 15 1:00 pm Lg.3919Man of Steel</v>
      </c>
    </row>
    <row r="173" spans="1:7" x14ac:dyDescent="0.25">
      <c r="A173">
        <v>1165</v>
      </c>
      <c r="B173" t="s">
        <v>225</v>
      </c>
      <c r="C173" t="s">
        <v>663</v>
      </c>
      <c r="D173">
        <v>281</v>
      </c>
      <c r="E173">
        <v>1759</v>
      </c>
      <c r="F173">
        <f t="shared" si="2"/>
        <v>7</v>
      </c>
      <c r="G173" t="str">
        <f>STANDINGS_HR[[#This Row],[League]]&amp;STANDINGS_HR[[#This Row],[Team]]</f>
        <v>$150 Draft Champions (4 hour) Mar 15 1:00 pm Lg.3919Team Thiffeault</v>
      </c>
    </row>
    <row r="174" spans="1:7" x14ac:dyDescent="0.25">
      <c r="A174">
        <v>1438</v>
      </c>
      <c r="B174" t="s">
        <v>178</v>
      </c>
      <c r="C174" t="s">
        <v>663</v>
      </c>
      <c r="D174">
        <v>272</v>
      </c>
      <c r="E174">
        <v>1468.5</v>
      </c>
      <c r="F174">
        <f t="shared" si="2"/>
        <v>8</v>
      </c>
      <c r="G174" t="str">
        <f>STANDINGS_HR[[#This Row],[League]]&amp;STANDINGS_HR[[#This Row],[Team]]</f>
        <v>$150 Draft Champions (4 hour) Mar 15 1:00 pm Lg.3919Fish or Cut Bait</v>
      </c>
    </row>
    <row r="175" spans="1:7" x14ac:dyDescent="0.25">
      <c r="A175">
        <v>1594</v>
      </c>
      <c r="B175" t="s">
        <v>482</v>
      </c>
      <c r="C175" t="s">
        <v>663</v>
      </c>
      <c r="D175">
        <v>268</v>
      </c>
      <c r="E175">
        <v>1324.5</v>
      </c>
      <c r="F175">
        <f t="shared" si="2"/>
        <v>9</v>
      </c>
      <c r="G175" t="str">
        <f>STANDINGS_HR[[#This Row],[League]]&amp;STANDINGS_HR[[#This Row],[Team]]</f>
        <v>$150 Draft Champions (4 hour) Mar 15 1:00 pm Lg.3919Revenge Of The Sith</v>
      </c>
    </row>
    <row r="176" spans="1:7" x14ac:dyDescent="0.25">
      <c r="A176">
        <v>2150</v>
      </c>
      <c r="B176" t="s">
        <v>670</v>
      </c>
      <c r="C176" t="s">
        <v>663</v>
      </c>
      <c r="D176">
        <v>249</v>
      </c>
      <c r="E176">
        <v>759</v>
      </c>
      <c r="F176">
        <f t="shared" si="2"/>
        <v>10</v>
      </c>
      <c r="G176" t="str">
        <f>STANDINGS_HR[[#This Row],[League]]&amp;STANDINGS_HR[[#This Row],[Team]]</f>
        <v>$150 Draft Champions (4 hour) Mar 15 1:00 pm Lg.3919Schwarbomb</v>
      </c>
    </row>
    <row r="177" spans="1:7" x14ac:dyDescent="0.25">
      <c r="A177">
        <v>2217</v>
      </c>
      <c r="B177" t="s">
        <v>137</v>
      </c>
      <c r="C177" t="s">
        <v>663</v>
      </c>
      <c r="D177">
        <v>247</v>
      </c>
      <c r="E177">
        <v>702.5</v>
      </c>
      <c r="F177">
        <f t="shared" si="2"/>
        <v>11</v>
      </c>
      <c r="G177" t="str">
        <f>STANDINGS_HR[[#This Row],[League]]&amp;STANDINGS_HR[[#This Row],[Team]]</f>
        <v>$150 Draft Champions (4 hour) Mar 15 1:00 pm Lg.3919Team Sterling</v>
      </c>
    </row>
    <row r="178" spans="1:7" x14ac:dyDescent="0.25">
      <c r="A178">
        <v>2600</v>
      </c>
      <c r="B178" t="s">
        <v>666</v>
      </c>
      <c r="C178" t="s">
        <v>663</v>
      </c>
      <c r="D178">
        <v>228</v>
      </c>
      <c r="E178">
        <v>315</v>
      </c>
      <c r="F178">
        <f t="shared" si="2"/>
        <v>12</v>
      </c>
      <c r="G178" t="str">
        <f>STANDINGS_HR[[#This Row],[League]]&amp;STANDINGS_HR[[#This Row],[Team]]</f>
        <v>$150 Draft Champions (4 hour) Mar 15 1:00 pm Lg.3919squimel</v>
      </c>
    </row>
    <row r="179" spans="1:7" x14ac:dyDescent="0.25">
      <c r="A179">
        <v>2742</v>
      </c>
      <c r="B179" t="s">
        <v>665</v>
      </c>
      <c r="C179" t="s">
        <v>663</v>
      </c>
      <c r="D179">
        <v>217</v>
      </c>
      <c r="E179">
        <v>173.5</v>
      </c>
      <c r="F179">
        <f t="shared" si="2"/>
        <v>13</v>
      </c>
      <c r="G179" t="str">
        <f>STANDINGS_HR[[#This Row],[League]]&amp;STANDINGS_HR[[#This Row],[Team]]</f>
        <v>$150 Draft Champions (4 hour) Mar 15 1:00 pm Lg.3919Team parker</v>
      </c>
    </row>
    <row r="180" spans="1:7" x14ac:dyDescent="0.25">
      <c r="A180">
        <v>2805</v>
      </c>
      <c r="B180" t="s">
        <v>334</v>
      </c>
      <c r="C180" t="s">
        <v>663</v>
      </c>
      <c r="D180">
        <v>209</v>
      </c>
      <c r="E180">
        <v>106.5</v>
      </c>
      <c r="F180">
        <f t="shared" si="2"/>
        <v>14</v>
      </c>
      <c r="G180" t="str">
        <f>STANDINGS_HR[[#This Row],[League]]&amp;STANDINGS_HR[[#This Row],[Team]]</f>
        <v>$150 Draft Champions (4 hour) Mar 15 1:00 pm Lg.3919SO. IMAGE</v>
      </c>
    </row>
    <row r="181" spans="1:7" x14ac:dyDescent="0.25">
      <c r="A181">
        <v>2862</v>
      </c>
      <c r="B181" t="s">
        <v>669</v>
      </c>
      <c r="C181" t="s">
        <v>663</v>
      </c>
      <c r="D181">
        <v>197</v>
      </c>
      <c r="E181">
        <v>48.5</v>
      </c>
      <c r="F181">
        <f t="shared" si="2"/>
        <v>15</v>
      </c>
      <c r="G181" t="str">
        <f>STANDINGS_HR[[#This Row],[League]]&amp;STANDINGS_HR[[#This Row],[Team]]</f>
        <v>$150 Draft Champions (4 hour) Mar 15 1:00 pm Lg.391930th St NightStalkers</v>
      </c>
    </row>
    <row r="182" spans="1:7" x14ac:dyDescent="0.25">
      <c r="A182">
        <v>1</v>
      </c>
      <c r="B182" t="s">
        <v>678</v>
      </c>
      <c r="C182" t="s">
        <v>671</v>
      </c>
      <c r="D182">
        <v>385</v>
      </c>
      <c r="E182">
        <v>2910</v>
      </c>
      <c r="F182">
        <f t="shared" si="2"/>
        <v>1</v>
      </c>
      <c r="G182" t="str">
        <f>STANDINGS_HR[[#This Row],[League]]&amp;STANDINGS_HR[[#This Row],[Team]]</f>
        <v>$150 Draft Champions (4 hour) Mar 16 1:00 pm Lg.3930Team steinerman</v>
      </c>
    </row>
    <row r="183" spans="1:7" x14ac:dyDescent="0.25">
      <c r="A183">
        <v>649</v>
      </c>
      <c r="B183" t="s">
        <v>683</v>
      </c>
      <c r="C183" t="s">
        <v>671</v>
      </c>
      <c r="D183">
        <v>299</v>
      </c>
      <c r="E183">
        <v>2277</v>
      </c>
      <c r="F183">
        <f t="shared" si="2"/>
        <v>2</v>
      </c>
      <c r="G183" t="str">
        <f>STANDINGS_HR[[#This Row],[League]]&amp;STANDINGS_HR[[#This Row],[Team]]</f>
        <v>$150 Draft Champions (4 hour) Mar 16 1:00 pm Lg.3930zima...........</v>
      </c>
    </row>
    <row r="184" spans="1:7" x14ac:dyDescent="0.25">
      <c r="A184">
        <v>838</v>
      </c>
      <c r="B184" t="s">
        <v>675</v>
      </c>
      <c r="C184" t="s">
        <v>671</v>
      </c>
      <c r="D184">
        <v>291</v>
      </c>
      <c r="E184">
        <v>2072.5</v>
      </c>
      <c r="F184">
        <f t="shared" si="2"/>
        <v>3</v>
      </c>
      <c r="G184" t="str">
        <f>STANDINGS_HR[[#This Row],[League]]&amp;STANDINGS_HR[[#This Row],[Team]]</f>
        <v>$150 Draft Champions (4 hour) Mar 16 1:00 pm Lg.3930Krack of the Bat</v>
      </c>
    </row>
    <row r="185" spans="1:7" x14ac:dyDescent="0.25">
      <c r="A185">
        <v>848</v>
      </c>
      <c r="B185" t="s">
        <v>677</v>
      </c>
      <c r="C185" t="s">
        <v>671</v>
      </c>
      <c r="D185">
        <v>291</v>
      </c>
      <c r="E185">
        <v>2072.5</v>
      </c>
      <c r="F185">
        <f t="shared" si="2"/>
        <v>4</v>
      </c>
      <c r="G185" t="str">
        <f>STANDINGS_HR[[#This Row],[League]]&amp;STANDINGS_HR[[#This Row],[Team]]</f>
        <v>$150 Draft Champions (4 hour) Mar 16 1:00 pm Lg.3930Team Vanek</v>
      </c>
    </row>
    <row r="186" spans="1:7" x14ac:dyDescent="0.25">
      <c r="A186">
        <v>950</v>
      </c>
      <c r="B186" t="s">
        <v>679</v>
      </c>
      <c r="C186" t="s">
        <v>671</v>
      </c>
      <c r="D186">
        <v>287</v>
      </c>
      <c r="E186">
        <v>1963</v>
      </c>
      <c r="F186">
        <f t="shared" si="2"/>
        <v>5</v>
      </c>
      <c r="G186" t="str">
        <f>STANDINGS_HR[[#This Row],[League]]&amp;STANDINGS_HR[[#This Row],[Team]]</f>
        <v>$150 Draft Champions (4 hour) Mar 16 1:00 pm Lg.3930Roaring Rimshots</v>
      </c>
    </row>
    <row r="187" spans="1:7" x14ac:dyDescent="0.25">
      <c r="A187">
        <v>1424</v>
      </c>
      <c r="B187" t="s">
        <v>672</v>
      </c>
      <c r="C187" t="s">
        <v>671</v>
      </c>
      <c r="D187">
        <v>273</v>
      </c>
      <c r="E187">
        <v>1503</v>
      </c>
      <c r="F187">
        <f t="shared" si="2"/>
        <v>6</v>
      </c>
      <c r="G187" t="str">
        <f>STANDINGS_HR[[#This Row],[League]]&amp;STANDINGS_HR[[#This Row],[Team]]</f>
        <v>$150 Draft Champions (4 hour) Mar 16 1:00 pm Lg.3930Vanek Team</v>
      </c>
    </row>
    <row r="188" spans="1:7" x14ac:dyDescent="0.25">
      <c r="A188">
        <v>1600</v>
      </c>
      <c r="B188" t="s">
        <v>673</v>
      </c>
      <c r="C188" t="s">
        <v>671</v>
      </c>
      <c r="D188">
        <v>268</v>
      </c>
      <c r="E188">
        <v>1324.5</v>
      </c>
      <c r="F188">
        <f t="shared" si="2"/>
        <v>7</v>
      </c>
      <c r="G188" t="str">
        <f>STANDINGS_HR[[#This Row],[League]]&amp;STANDINGS_HR[[#This Row],[Team]]</f>
        <v>$150 Draft Champions (4 hour) Mar 16 1:00 pm Lg.3930Team Resch</v>
      </c>
    </row>
    <row r="189" spans="1:7" x14ac:dyDescent="0.25">
      <c r="A189">
        <v>1659</v>
      </c>
      <c r="B189" t="s">
        <v>674</v>
      </c>
      <c r="C189" t="s">
        <v>671</v>
      </c>
      <c r="D189">
        <v>266</v>
      </c>
      <c r="E189">
        <v>1264</v>
      </c>
      <c r="F189">
        <f t="shared" si="2"/>
        <v>8</v>
      </c>
      <c r="G189" t="str">
        <f>STANDINGS_HR[[#This Row],[League]]&amp;STANDINGS_HR[[#This Row],[Team]]</f>
        <v>$150 Draft Champions (4 hour) Mar 16 1:00 pm Lg.3930Team butler</v>
      </c>
    </row>
    <row r="190" spans="1:7" x14ac:dyDescent="0.25">
      <c r="A190">
        <v>1834</v>
      </c>
      <c r="B190" t="s">
        <v>676</v>
      </c>
      <c r="C190" t="s">
        <v>671</v>
      </c>
      <c r="D190">
        <v>260</v>
      </c>
      <c r="E190">
        <v>1075</v>
      </c>
      <c r="F190">
        <f t="shared" si="2"/>
        <v>9</v>
      </c>
      <c r="G190" t="str">
        <f>STANDINGS_HR[[#This Row],[League]]&amp;STANDINGS_HR[[#This Row],[Team]]</f>
        <v>$150 Draft Champions (4 hour) Mar 16 1:00 pm Lg.3930Mendoza Line Master</v>
      </c>
    </row>
    <row r="191" spans="1:7" x14ac:dyDescent="0.25">
      <c r="A191">
        <v>1960</v>
      </c>
      <c r="B191" t="s">
        <v>163</v>
      </c>
      <c r="C191" t="s">
        <v>671</v>
      </c>
      <c r="D191">
        <v>256</v>
      </c>
      <c r="E191">
        <v>957.5</v>
      </c>
      <c r="F191">
        <f t="shared" si="2"/>
        <v>10</v>
      </c>
      <c r="G191" t="str">
        <f>STANDINGS_HR[[#This Row],[League]]&amp;STANDINGS_HR[[#This Row],[Team]]</f>
        <v>$150 Draft Champions (4 hour) Mar 16 1:00 pm Lg.3930Team Jones</v>
      </c>
    </row>
    <row r="192" spans="1:7" x14ac:dyDescent="0.25">
      <c r="A192">
        <v>2153</v>
      </c>
      <c r="B192" t="s">
        <v>680</v>
      </c>
      <c r="C192" t="s">
        <v>671</v>
      </c>
      <c r="D192">
        <v>249</v>
      </c>
      <c r="E192">
        <v>759</v>
      </c>
      <c r="F192">
        <f t="shared" si="2"/>
        <v>11</v>
      </c>
      <c r="G192" t="str">
        <f>STANDINGS_HR[[#This Row],[League]]&amp;STANDINGS_HR[[#This Row],[Team]]</f>
        <v>$150 Draft Champions (4 hour) Mar 16 1:00 pm Lg.3930Smooth Rickey</v>
      </c>
    </row>
    <row r="193" spans="1:7" x14ac:dyDescent="0.25">
      <c r="A193">
        <v>2275</v>
      </c>
      <c r="B193" t="s">
        <v>682</v>
      </c>
      <c r="C193" t="s">
        <v>671</v>
      </c>
      <c r="D193">
        <v>244</v>
      </c>
      <c r="E193">
        <v>631</v>
      </c>
      <c r="F193">
        <f t="shared" si="2"/>
        <v>12</v>
      </c>
      <c r="G193" t="str">
        <f>STANDINGS_HR[[#This Row],[League]]&amp;STANDINGS_HR[[#This Row],[Team]]</f>
        <v>$150 Draft Champions (4 hour) Mar 16 1:00 pm Lg.3930Joe Buck Nasty</v>
      </c>
    </row>
    <row r="194" spans="1:7" x14ac:dyDescent="0.25">
      <c r="A194">
        <v>2354</v>
      </c>
      <c r="B194" t="s">
        <v>681</v>
      </c>
      <c r="C194" t="s">
        <v>671</v>
      </c>
      <c r="D194">
        <v>241</v>
      </c>
      <c r="E194">
        <v>561.5</v>
      </c>
      <c r="F194">
        <f t="shared" si="2"/>
        <v>13</v>
      </c>
      <c r="G194" t="str">
        <f>STANDINGS_HR[[#This Row],[League]]&amp;STANDINGS_HR[[#This Row],[Team]]</f>
        <v>$150 Draft Champions (4 hour) Mar 16 1:00 pm Lg.3930Team Ruggeri</v>
      </c>
    </row>
    <row r="195" spans="1:7" x14ac:dyDescent="0.25">
      <c r="A195">
        <v>2591</v>
      </c>
      <c r="B195" t="s">
        <v>440</v>
      </c>
      <c r="C195" t="s">
        <v>671</v>
      </c>
      <c r="D195">
        <v>229</v>
      </c>
      <c r="E195">
        <v>328</v>
      </c>
      <c r="F195">
        <f t="shared" ref="F195:F258" si="3">IF(C195=C194,F194+1,1)</f>
        <v>14</v>
      </c>
      <c r="G195" t="str">
        <f>STANDINGS_HR[[#This Row],[League]]&amp;STANDINGS_HR[[#This Row],[Team]]</f>
        <v>$150 Draft Champions (4 hour) Mar 16 1:00 pm Lg.3930zzzzzzzz</v>
      </c>
    </row>
    <row r="196" spans="1:7" x14ac:dyDescent="0.25">
      <c r="A196">
        <v>2602</v>
      </c>
      <c r="B196" t="s">
        <v>238</v>
      </c>
      <c r="C196" t="s">
        <v>671</v>
      </c>
      <c r="D196">
        <v>227</v>
      </c>
      <c r="E196">
        <v>301</v>
      </c>
      <c r="F196">
        <f t="shared" si="3"/>
        <v>15</v>
      </c>
      <c r="G196" t="str">
        <f>STANDINGS_HR[[#This Row],[League]]&amp;STANDINGS_HR[[#This Row],[Team]]</f>
        <v>$150 Draft Champions (4 hour) Mar 16 1:00 pm Lg.3930Blast it out Yoenis</v>
      </c>
    </row>
    <row r="197" spans="1:7" x14ac:dyDescent="0.25">
      <c r="A197">
        <v>26</v>
      </c>
      <c r="B197" t="s">
        <v>695</v>
      </c>
      <c r="C197" t="s">
        <v>685</v>
      </c>
      <c r="D197">
        <v>350</v>
      </c>
      <c r="E197">
        <v>2885</v>
      </c>
      <c r="F197">
        <f t="shared" si="3"/>
        <v>1</v>
      </c>
      <c r="G197" t="str">
        <f>STANDINGS_HR[[#This Row],[League]]&amp;STANDINGS_HR[[#This Row],[Team]]</f>
        <v>$150 Draft Champions Dec 01 1:00 pm Lg.3550The Apollo of the Box</v>
      </c>
    </row>
    <row r="198" spans="1:7" x14ac:dyDescent="0.25">
      <c r="A198">
        <v>242</v>
      </c>
      <c r="B198" t="s">
        <v>689</v>
      </c>
      <c r="C198" t="s">
        <v>685</v>
      </c>
      <c r="D198">
        <v>321</v>
      </c>
      <c r="E198">
        <v>2672.5</v>
      </c>
      <c r="F198">
        <f t="shared" si="3"/>
        <v>2</v>
      </c>
      <c r="G198" t="str">
        <f>STANDINGS_HR[[#This Row],[League]]&amp;STANDINGS_HR[[#This Row],[Team]]</f>
        <v>$150 Draft Champions Dec 01 1:00 pm Lg.3550Team Clarke - 1</v>
      </c>
    </row>
    <row r="199" spans="1:7" x14ac:dyDescent="0.25">
      <c r="A199">
        <v>327</v>
      </c>
      <c r="B199" t="s">
        <v>691</v>
      </c>
      <c r="C199" t="s">
        <v>685</v>
      </c>
      <c r="D199">
        <v>314</v>
      </c>
      <c r="E199">
        <v>2581</v>
      </c>
      <c r="F199">
        <f t="shared" si="3"/>
        <v>3</v>
      </c>
      <c r="G199" t="str">
        <f>STANDINGS_HR[[#This Row],[League]]&amp;STANDINGS_HR[[#This Row],[Team]]</f>
        <v>$150 Draft Champions Dec 01 1:00 pm Lg.3550Buffin and Bowie</v>
      </c>
    </row>
    <row r="200" spans="1:7" x14ac:dyDescent="0.25">
      <c r="A200">
        <v>704</v>
      </c>
      <c r="B200" t="s">
        <v>684</v>
      </c>
      <c r="C200" t="s">
        <v>685</v>
      </c>
      <c r="D200">
        <v>296</v>
      </c>
      <c r="E200">
        <v>2200</v>
      </c>
      <c r="F200">
        <f t="shared" si="3"/>
        <v>4</v>
      </c>
      <c r="G200" t="str">
        <f>STANDINGS_HR[[#This Row],[League]]&amp;STANDINGS_HR[[#This Row],[Team]]</f>
        <v>$150 Draft Champions Dec 01 1:00 pm Lg.3550Forever Draft 1</v>
      </c>
    </row>
    <row r="201" spans="1:7" x14ac:dyDescent="0.25">
      <c r="A201">
        <v>724</v>
      </c>
      <c r="B201" t="s">
        <v>524</v>
      </c>
      <c r="C201" t="s">
        <v>685</v>
      </c>
      <c r="D201">
        <v>296</v>
      </c>
      <c r="E201">
        <v>2200</v>
      </c>
      <c r="F201">
        <f t="shared" si="3"/>
        <v>5</v>
      </c>
      <c r="G201" t="str">
        <f>STANDINGS_HR[[#This Row],[League]]&amp;STANDINGS_HR[[#This Row],[Team]]</f>
        <v>$150 Draft Champions Dec 01 1:00 pm Lg.3550zima.</v>
      </c>
    </row>
    <row r="202" spans="1:7" x14ac:dyDescent="0.25">
      <c r="A202">
        <v>976</v>
      </c>
      <c r="B202" t="s">
        <v>687</v>
      </c>
      <c r="C202" t="s">
        <v>685</v>
      </c>
      <c r="D202">
        <v>286</v>
      </c>
      <c r="E202">
        <v>1932.5</v>
      </c>
      <c r="F202">
        <f t="shared" si="3"/>
        <v>6</v>
      </c>
      <c r="G202" t="str">
        <f>STANDINGS_HR[[#This Row],[League]]&amp;STANDINGS_HR[[#This Row],[Team]]</f>
        <v>$150 Draft Champions Dec 01 1:00 pm Lg.3550Prestige Worldwide</v>
      </c>
    </row>
    <row r="203" spans="1:7" x14ac:dyDescent="0.25">
      <c r="A203">
        <v>999</v>
      </c>
      <c r="B203" t="s">
        <v>693</v>
      </c>
      <c r="C203" t="s">
        <v>685</v>
      </c>
      <c r="D203">
        <v>285</v>
      </c>
      <c r="E203">
        <v>1901</v>
      </c>
      <c r="F203">
        <f t="shared" si="3"/>
        <v>7</v>
      </c>
      <c r="G203" t="str">
        <f>STANDINGS_HR[[#This Row],[League]]&amp;STANDINGS_HR[[#This Row],[Team]]</f>
        <v>$150 Draft Champions Dec 01 1:00 pm Lg.3550Bridget Moynahan</v>
      </c>
    </row>
    <row r="204" spans="1:7" x14ac:dyDescent="0.25">
      <c r="A204">
        <v>1470</v>
      </c>
      <c r="B204" t="s">
        <v>688</v>
      </c>
      <c r="C204" t="s">
        <v>685</v>
      </c>
      <c r="D204">
        <v>271</v>
      </c>
      <c r="E204">
        <v>1434.5</v>
      </c>
      <c r="F204">
        <f t="shared" si="3"/>
        <v>8</v>
      </c>
      <c r="G204" t="str">
        <f>STANDINGS_HR[[#This Row],[League]]&amp;STANDINGS_HR[[#This Row],[Team]]</f>
        <v>$150 Draft Champions Dec 01 1:00 pm Lg.3550Honey Nut Chirinos</v>
      </c>
    </row>
    <row r="205" spans="1:7" x14ac:dyDescent="0.25">
      <c r="A205">
        <v>1545</v>
      </c>
      <c r="B205" t="s">
        <v>17</v>
      </c>
      <c r="C205" t="s">
        <v>685</v>
      </c>
      <c r="D205">
        <v>269</v>
      </c>
      <c r="E205">
        <v>1363.5</v>
      </c>
      <c r="F205">
        <f t="shared" si="3"/>
        <v>9</v>
      </c>
      <c r="G205" t="str">
        <f>STANDINGS_HR[[#This Row],[League]]&amp;STANDINGS_HR[[#This Row],[Team]]</f>
        <v>$150 Draft Champions Dec 01 1:00 pm Lg.3550Millertime</v>
      </c>
    </row>
    <row r="206" spans="1:7" x14ac:dyDescent="0.25">
      <c r="A206">
        <v>1721</v>
      </c>
      <c r="B206" t="s">
        <v>551</v>
      </c>
      <c r="C206" t="s">
        <v>685</v>
      </c>
      <c r="D206">
        <v>264</v>
      </c>
      <c r="E206">
        <v>1191</v>
      </c>
      <c r="F206">
        <f t="shared" si="3"/>
        <v>10</v>
      </c>
      <c r="G206" t="str">
        <f>STANDINGS_HR[[#This Row],[League]]&amp;STANDINGS_HR[[#This Row],[Team]]</f>
        <v>$150 Draft Champions Dec 01 1:00 pm Lg.3550Miggy's Crown</v>
      </c>
    </row>
    <row r="207" spans="1:7" x14ac:dyDescent="0.25">
      <c r="A207">
        <v>1986</v>
      </c>
      <c r="B207" t="s">
        <v>686</v>
      </c>
      <c r="C207" t="s">
        <v>685</v>
      </c>
      <c r="D207">
        <v>255</v>
      </c>
      <c r="E207">
        <v>932</v>
      </c>
      <c r="F207">
        <f t="shared" si="3"/>
        <v>11</v>
      </c>
      <c r="G207" t="str">
        <f>STANDINGS_HR[[#This Row],[League]]&amp;STANDINGS_HR[[#This Row],[Team]]</f>
        <v>$150 Draft Champions Dec 01 1:00 pm Lg.3550Team Liebman</v>
      </c>
    </row>
    <row r="208" spans="1:7" x14ac:dyDescent="0.25">
      <c r="A208">
        <v>2039</v>
      </c>
      <c r="B208" t="s">
        <v>692</v>
      </c>
      <c r="C208" t="s">
        <v>685</v>
      </c>
      <c r="D208">
        <v>253</v>
      </c>
      <c r="E208">
        <v>873</v>
      </c>
      <c r="F208">
        <f t="shared" si="3"/>
        <v>12</v>
      </c>
      <c r="G208" t="str">
        <f>STANDINGS_HR[[#This Row],[League]]&amp;STANDINGS_HR[[#This Row],[Team]]</f>
        <v>$150 Draft Champions Dec 01 1:00 pm Lg.3550Rain Delay</v>
      </c>
    </row>
    <row r="209" spans="1:7" x14ac:dyDescent="0.25">
      <c r="A209">
        <v>2530</v>
      </c>
      <c r="B209" t="s">
        <v>690</v>
      </c>
      <c r="C209" t="s">
        <v>685</v>
      </c>
      <c r="D209">
        <v>232</v>
      </c>
      <c r="E209">
        <v>385.5</v>
      </c>
      <c r="F209">
        <f t="shared" si="3"/>
        <v>13</v>
      </c>
      <c r="G209" t="str">
        <f>STANDINGS_HR[[#This Row],[League]]&amp;STANDINGS_HR[[#This Row],[Team]]</f>
        <v>$150 Draft Champions Dec 01 1:00 pm Lg.3550The Believers</v>
      </c>
    </row>
    <row r="210" spans="1:7" x14ac:dyDescent="0.25">
      <c r="A210">
        <v>2661</v>
      </c>
      <c r="B210" t="s">
        <v>696</v>
      </c>
      <c r="C210" t="s">
        <v>685</v>
      </c>
      <c r="D210">
        <v>223</v>
      </c>
      <c r="E210">
        <v>249</v>
      </c>
      <c r="F210">
        <f t="shared" si="3"/>
        <v>14</v>
      </c>
      <c r="G210" t="str">
        <f>STANDINGS_HR[[#This Row],[League]]&amp;STANDINGS_HR[[#This Row],[Team]]</f>
        <v>$150 Draft Champions Dec 01 1:00 pm Lg.3550Phillies</v>
      </c>
    </row>
    <row r="211" spans="1:7" x14ac:dyDescent="0.25">
      <c r="A211">
        <v>2801</v>
      </c>
      <c r="B211" t="s">
        <v>694</v>
      </c>
      <c r="C211" t="s">
        <v>685</v>
      </c>
      <c r="D211">
        <v>210</v>
      </c>
      <c r="E211">
        <v>111.5</v>
      </c>
      <c r="F211">
        <f t="shared" si="3"/>
        <v>15</v>
      </c>
      <c r="G211" t="str">
        <f>STANDINGS_HR[[#This Row],[League]]&amp;STANDINGS_HR[[#This Row],[Team]]</f>
        <v>$150 Draft Champions Dec 01 1:00 pm Lg.3550The Power of Eddie Gaedel</v>
      </c>
    </row>
    <row r="212" spans="1:7" x14ac:dyDescent="0.25">
      <c r="A212">
        <v>80</v>
      </c>
      <c r="B212" t="s">
        <v>698</v>
      </c>
      <c r="C212" t="s">
        <v>697</v>
      </c>
      <c r="D212">
        <v>338</v>
      </c>
      <c r="E212">
        <v>2829.5</v>
      </c>
      <c r="F212">
        <f t="shared" si="3"/>
        <v>1</v>
      </c>
      <c r="G212" t="str">
        <f>STANDINGS_HR[[#This Row],[League]]&amp;STANDINGS_HR[[#This Row],[Team]]</f>
        <v>$150 Draft Champions Dec 03 1:00 pm Lg.3557Captain Crunch's Liver</v>
      </c>
    </row>
    <row r="213" spans="1:7" x14ac:dyDescent="0.25">
      <c r="A213">
        <v>276</v>
      </c>
      <c r="B213" t="s">
        <v>71</v>
      </c>
      <c r="C213" t="s">
        <v>697</v>
      </c>
      <c r="D213">
        <v>317</v>
      </c>
      <c r="E213">
        <v>2628</v>
      </c>
      <c r="F213">
        <f t="shared" si="3"/>
        <v>2</v>
      </c>
      <c r="G213" t="str">
        <f>STANDINGS_HR[[#This Row],[League]]&amp;STANDINGS_HR[[#This Row],[Team]]</f>
        <v>$150 Draft Champions Dec 03 1:00 pm Lg.3557Frozen Ropes</v>
      </c>
    </row>
    <row r="214" spans="1:7" x14ac:dyDescent="0.25">
      <c r="A214">
        <v>466</v>
      </c>
      <c r="B214" t="s">
        <v>705</v>
      </c>
      <c r="C214" t="s">
        <v>697</v>
      </c>
      <c r="D214">
        <v>306</v>
      </c>
      <c r="E214">
        <v>2435.5</v>
      </c>
      <c r="F214">
        <f t="shared" si="3"/>
        <v>3</v>
      </c>
      <c r="G214" t="str">
        <f>STANDINGS_HR[[#This Row],[League]]&amp;STANDINGS_HR[[#This Row],[Team]]</f>
        <v>$150 Draft Champions Dec 03 1:00 pm Lg.3557DC Dogo 1</v>
      </c>
    </row>
    <row r="215" spans="1:7" x14ac:dyDescent="0.25">
      <c r="A215">
        <v>725</v>
      </c>
      <c r="B215" t="s">
        <v>703</v>
      </c>
      <c r="C215" t="s">
        <v>697</v>
      </c>
      <c r="D215">
        <v>295</v>
      </c>
      <c r="E215">
        <v>2174</v>
      </c>
      <c r="F215">
        <f t="shared" si="3"/>
        <v>4</v>
      </c>
      <c r="G215" t="str">
        <f>STANDINGS_HR[[#This Row],[League]]&amp;STANDINGS_HR[[#This Row],[Team]]</f>
        <v>$150 Draft Champions Dec 03 1:00 pm Lg.3557Charger Bar 1</v>
      </c>
    </row>
    <row r="216" spans="1:7" x14ac:dyDescent="0.25">
      <c r="A216">
        <v>1073</v>
      </c>
      <c r="B216" t="s">
        <v>706</v>
      </c>
      <c r="C216" t="s">
        <v>697</v>
      </c>
      <c r="D216">
        <v>283</v>
      </c>
      <c r="E216">
        <v>1829.5</v>
      </c>
      <c r="F216">
        <f t="shared" si="3"/>
        <v>5</v>
      </c>
      <c r="G216" t="str">
        <f>STANDINGS_HR[[#This Row],[League]]&amp;STANDINGS_HR[[#This Row],[Team]]</f>
        <v>$150 Draft Champions Dec 03 1:00 pm Lg.3557Dookie McGee v1 - $150</v>
      </c>
    </row>
    <row r="217" spans="1:7" x14ac:dyDescent="0.25">
      <c r="A217">
        <v>1267</v>
      </c>
      <c r="B217" t="s">
        <v>701</v>
      </c>
      <c r="C217" t="s">
        <v>697</v>
      </c>
      <c r="D217">
        <v>278</v>
      </c>
      <c r="E217">
        <v>1655.5</v>
      </c>
      <c r="F217">
        <f t="shared" si="3"/>
        <v>6</v>
      </c>
      <c r="G217" t="str">
        <f>STANDINGS_HR[[#This Row],[League]]&amp;STANDINGS_HR[[#This Row],[Team]]</f>
        <v>$150 Draft Champions Dec 03 1:00 pm Lg.3557Team Shepherd</v>
      </c>
    </row>
    <row r="218" spans="1:7" x14ac:dyDescent="0.25">
      <c r="A218">
        <v>1529</v>
      </c>
      <c r="B218" t="s">
        <v>699</v>
      </c>
      <c r="C218" t="s">
        <v>697</v>
      </c>
      <c r="D218">
        <v>269</v>
      </c>
      <c r="E218">
        <v>1363.5</v>
      </c>
      <c r="F218">
        <f t="shared" si="3"/>
        <v>7</v>
      </c>
      <c r="G218" t="str">
        <f>STANDINGS_HR[[#This Row],[League]]&amp;STANDINGS_HR[[#This Row],[Team]]</f>
        <v>$150 Draft Champions Dec 03 1:00 pm Lg.3557-Vols-</v>
      </c>
    </row>
    <row r="219" spans="1:7" x14ac:dyDescent="0.25">
      <c r="A219">
        <v>1698</v>
      </c>
      <c r="B219" t="s">
        <v>330</v>
      </c>
      <c r="C219" t="s">
        <v>697</v>
      </c>
      <c r="D219">
        <v>265</v>
      </c>
      <c r="E219">
        <v>1225</v>
      </c>
      <c r="F219">
        <f t="shared" si="3"/>
        <v>8</v>
      </c>
      <c r="G219" t="str">
        <f>STANDINGS_HR[[#This Row],[League]]&amp;STANDINGS_HR[[#This Row],[Team]]</f>
        <v>$150 Draft Champions Dec 03 1:00 pm Lg.3557Team Cincotta</v>
      </c>
    </row>
    <row r="220" spans="1:7" x14ac:dyDescent="0.25">
      <c r="A220">
        <v>1981</v>
      </c>
      <c r="B220" t="s">
        <v>702</v>
      </c>
      <c r="C220" t="s">
        <v>697</v>
      </c>
      <c r="D220">
        <v>255</v>
      </c>
      <c r="E220">
        <v>932</v>
      </c>
      <c r="F220">
        <f t="shared" si="3"/>
        <v>9</v>
      </c>
      <c r="G220" t="str">
        <f>STANDINGS_HR[[#This Row],[League]]&amp;STANDINGS_HR[[#This Row],[Team]]</f>
        <v>$150 Draft Champions Dec 03 1:00 pm Lg.3557SEMPER FI 4</v>
      </c>
    </row>
    <row r="221" spans="1:7" x14ac:dyDescent="0.25">
      <c r="A221">
        <v>2063</v>
      </c>
      <c r="B221" t="s">
        <v>704</v>
      </c>
      <c r="C221" t="s">
        <v>697</v>
      </c>
      <c r="D221">
        <v>252</v>
      </c>
      <c r="E221">
        <v>843.5</v>
      </c>
      <c r="F221">
        <f t="shared" si="3"/>
        <v>10</v>
      </c>
      <c r="G221" t="str">
        <f>STANDINGS_HR[[#This Row],[League]]&amp;STANDINGS_HR[[#This Row],[Team]]</f>
        <v>$150 Draft Champions Dec 03 1:00 pm Lg.3557Moz Boyz 8</v>
      </c>
    </row>
    <row r="222" spans="1:7" x14ac:dyDescent="0.25">
      <c r="A222">
        <v>2090</v>
      </c>
      <c r="B222" t="s">
        <v>708</v>
      </c>
      <c r="C222" t="s">
        <v>697</v>
      </c>
      <c r="D222">
        <v>251</v>
      </c>
      <c r="E222">
        <v>813.5</v>
      </c>
      <c r="F222">
        <f t="shared" si="3"/>
        <v>11</v>
      </c>
      <c r="G222" t="str">
        <f>STANDINGS_HR[[#This Row],[League]]&amp;STANDINGS_HR[[#This Row],[Team]]</f>
        <v>$150 Draft Champions Dec 03 1:00 pm Lg.3557I Call Your Baboon</v>
      </c>
    </row>
    <row r="223" spans="1:7" x14ac:dyDescent="0.25">
      <c r="A223">
        <v>2386</v>
      </c>
      <c r="B223" t="s">
        <v>17</v>
      </c>
      <c r="C223" t="s">
        <v>697</v>
      </c>
      <c r="D223">
        <v>239</v>
      </c>
      <c r="E223">
        <v>523</v>
      </c>
      <c r="F223">
        <f t="shared" si="3"/>
        <v>12</v>
      </c>
      <c r="G223" t="str">
        <f>STANDINGS_HR[[#This Row],[League]]&amp;STANDINGS_HR[[#This Row],[Team]]</f>
        <v>$150 Draft Champions Dec 03 1:00 pm Lg.3557Millertime</v>
      </c>
    </row>
    <row r="224" spans="1:7" x14ac:dyDescent="0.25">
      <c r="A224">
        <v>2428</v>
      </c>
      <c r="B224" t="s">
        <v>707</v>
      </c>
      <c r="C224" t="s">
        <v>697</v>
      </c>
      <c r="D224">
        <v>237</v>
      </c>
      <c r="E224">
        <v>479.5</v>
      </c>
      <c r="F224">
        <f t="shared" si="3"/>
        <v>13</v>
      </c>
      <c r="G224" t="str">
        <f>STANDINGS_HR[[#This Row],[League]]&amp;STANDINGS_HR[[#This Row],[Team]]</f>
        <v>$150 Draft Champions Dec 03 1:00 pm Lg.3557EA Sports 5</v>
      </c>
    </row>
    <row r="225" spans="1:7" x14ac:dyDescent="0.25">
      <c r="A225">
        <v>2479</v>
      </c>
      <c r="B225" t="s">
        <v>495</v>
      </c>
      <c r="C225" t="s">
        <v>697</v>
      </c>
      <c r="D225">
        <v>235</v>
      </c>
      <c r="E225">
        <v>439.5</v>
      </c>
      <c r="F225">
        <f t="shared" si="3"/>
        <v>14</v>
      </c>
      <c r="G225" t="str">
        <f>STANDINGS_HR[[#This Row],[League]]&amp;STANDINGS_HR[[#This Row],[Team]]</f>
        <v>$150 Draft Champions Dec 03 1:00 pm Lg.3557Tigers Slappy DC1</v>
      </c>
    </row>
    <row r="226" spans="1:7" x14ac:dyDescent="0.25">
      <c r="A226">
        <v>2781</v>
      </c>
      <c r="B226" t="s">
        <v>700</v>
      </c>
      <c r="C226" t="s">
        <v>697</v>
      </c>
      <c r="D226">
        <v>212</v>
      </c>
      <c r="E226">
        <v>126.5</v>
      </c>
      <c r="F226">
        <f t="shared" si="3"/>
        <v>15</v>
      </c>
      <c r="G226" t="str">
        <f>STANDINGS_HR[[#This Row],[League]]&amp;STANDINGS_HR[[#This Row],[Team]]</f>
        <v>$150 Draft Champions Dec 03 1:00 pm Lg.3557EMERSON</v>
      </c>
    </row>
    <row r="227" spans="1:7" x14ac:dyDescent="0.25">
      <c r="A227">
        <v>388</v>
      </c>
      <c r="B227" t="s">
        <v>709</v>
      </c>
      <c r="C227" t="s">
        <v>710</v>
      </c>
      <c r="D227">
        <v>311</v>
      </c>
      <c r="E227">
        <v>2530</v>
      </c>
      <c r="F227">
        <f t="shared" si="3"/>
        <v>1</v>
      </c>
      <c r="G227" t="str">
        <f>STANDINGS_HR[[#This Row],[League]]&amp;STANDINGS_HR[[#This Row],[Team]]</f>
        <v>$150 Draft Champions Dec 06 1:00 pm Lg.3559UnfreakingRealmuto</v>
      </c>
    </row>
    <row r="228" spans="1:7" x14ac:dyDescent="0.25">
      <c r="A228">
        <v>579</v>
      </c>
      <c r="B228" t="s">
        <v>713</v>
      </c>
      <c r="C228" t="s">
        <v>710</v>
      </c>
      <c r="D228">
        <v>301</v>
      </c>
      <c r="E228">
        <v>2332</v>
      </c>
      <c r="F228">
        <f t="shared" si="3"/>
        <v>2</v>
      </c>
      <c r="G228" t="str">
        <f>STANDINGS_HR[[#This Row],[League]]&amp;STANDINGS_HR[[#This Row],[Team]]</f>
        <v>$150 Draft Champions Dec 06 1:00 pm Lg.3559I Like Trains</v>
      </c>
    </row>
    <row r="229" spans="1:7" x14ac:dyDescent="0.25">
      <c r="A229">
        <v>598</v>
      </c>
      <c r="B229" t="s">
        <v>722</v>
      </c>
      <c r="C229" t="s">
        <v>710</v>
      </c>
      <c r="D229">
        <v>300</v>
      </c>
      <c r="E229">
        <v>2307.5</v>
      </c>
      <c r="F229">
        <f t="shared" si="3"/>
        <v>3</v>
      </c>
      <c r="G229" t="str">
        <f>STANDINGS_HR[[#This Row],[League]]&amp;STANDINGS_HR[[#This Row],[Team]]</f>
        <v>$150 Draft Champions Dec 06 1:00 pm Lg.3559Dookie McGee v2 - $150</v>
      </c>
    </row>
    <row r="230" spans="1:7" x14ac:dyDescent="0.25">
      <c r="A230">
        <v>673</v>
      </c>
      <c r="B230" t="s">
        <v>711</v>
      </c>
      <c r="C230" t="s">
        <v>710</v>
      </c>
      <c r="D230">
        <v>297</v>
      </c>
      <c r="E230">
        <v>2226</v>
      </c>
      <c r="F230">
        <f t="shared" si="3"/>
        <v>4</v>
      </c>
      <c r="G230" t="str">
        <f>STANDINGS_HR[[#This Row],[League]]&amp;STANDINGS_HR[[#This Row],[Team]]</f>
        <v>$150 Draft Champions Dec 06 1:00 pm Lg.3559Apacofgriff's Now</v>
      </c>
    </row>
    <row r="231" spans="1:7" x14ac:dyDescent="0.25">
      <c r="A231">
        <v>689</v>
      </c>
      <c r="B231" t="s">
        <v>715</v>
      </c>
      <c r="C231" t="s">
        <v>710</v>
      </c>
      <c r="D231">
        <v>297</v>
      </c>
      <c r="E231">
        <v>2226</v>
      </c>
      <c r="F231">
        <f t="shared" si="3"/>
        <v>5</v>
      </c>
      <c r="G231" t="str">
        <f>STANDINGS_HR[[#This Row],[League]]&amp;STANDINGS_HR[[#This Row],[Team]]</f>
        <v>$150 Draft Champions Dec 06 1:00 pm Lg.3559Team Marlin</v>
      </c>
    </row>
    <row r="232" spans="1:7" x14ac:dyDescent="0.25">
      <c r="A232">
        <v>830</v>
      </c>
      <c r="B232" t="s">
        <v>720</v>
      </c>
      <c r="C232" t="s">
        <v>710</v>
      </c>
      <c r="D232">
        <v>291</v>
      </c>
      <c r="E232">
        <v>2072.5</v>
      </c>
      <c r="F232">
        <f t="shared" si="3"/>
        <v>6</v>
      </c>
      <c r="G232" t="str">
        <f>STANDINGS_HR[[#This Row],[League]]&amp;STANDINGS_HR[[#This Row],[Team]]</f>
        <v>$150 Draft Champions Dec 06 1:00 pm Lg.3559Dizzy Esasky I</v>
      </c>
    </row>
    <row r="233" spans="1:7" x14ac:dyDescent="0.25">
      <c r="A233">
        <v>1113</v>
      </c>
      <c r="B233" t="s">
        <v>712</v>
      </c>
      <c r="C233" t="s">
        <v>710</v>
      </c>
      <c r="D233">
        <v>282</v>
      </c>
      <c r="E233">
        <v>1795</v>
      </c>
      <c r="F233">
        <f t="shared" si="3"/>
        <v>7</v>
      </c>
      <c r="G233" t="str">
        <f>STANDINGS_HR[[#This Row],[League]]&amp;STANDINGS_HR[[#This Row],[Team]]</f>
        <v>$150 Draft Champions Dec 06 1:00 pm Lg.3559Kicky McSquirmy</v>
      </c>
    </row>
    <row r="234" spans="1:7" x14ac:dyDescent="0.25">
      <c r="A234">
        <v>1546</v>
      </c>
      <c r="B234" t="s">
        <v>17</v>
      </c>
      <c r="C234" t="s">
        <v>710</v>
      </c>
      <c r="D234">
        <v>269</v>
      </c>
      <c r="E234">
        <v>1363.5</v>
      </c>
      <c r="F234">
        <f t="shared" si="3"/>
        <v>8</v>
      </c>
      <c r="G234" t="str">
        <f>STANDINGS_HR[[#This Row],[League]]&amp;STANDINGS_HR[[#This Row],[Team]]</f>
        <v>$150 Draft Champions Dec 06 1:00 pm Lg.3559Millertime</v>
      </c>
    </row>
    <row r="235" spans="1:7" x14ac:dyDescent="0.25">
      <c r="A235">
        <v>1759</v>
      </c>
      <c r="B235" t="s">
        <v>714</v>
      </c>
      <c r="C235" t="s">
        <v>710</v>
      </c>
      <c r="D235">
        <v>263</v>
      </c>
      <c r="E235">
        <v>1160.5</v>
      </c>
      <c r="F235">
        <f t="shared" si="3"/>
        <v>9</v>
      </c>
      <c r="G235" t="str">
        <f>STANDINGS_HR[[#This Row],[League]]&amp;STANDINGS_HR[[#This Row],[Team]]</f>
        <v>$150 Draft Champions Dec 06 1:00 pm Lg.3559Ten Months Later</v>
      </c>
    </row>
    <row r="236" spans="1:7" x14ac:dyDescent="0.25">
      <c r="A236">
        <v>1806</v>
      </c>
      <c r="B236" t="s">
        <v>719</v>
      </c>
      <c r="C236" t="s">
        <v>710</v>
      </c>
      <c r="D236">
        <v>261</v>
      </c>
      <c r="E236">
        <v>1099</v>
      </c>
      <c r="F236">
        <f t="shared" si="3"/>
        <v>10</v>
      </c>
      <c r="G236" t="str">
        <f>STANDINGS_HR[[#This Row],[League]]&amp;STANDINGS_HR[[#This Row],[Team]]</f>
        <v>$150 Draft Champions Dec 06 1:00 pm Lg.3559Harringthomanns</v>
      </c>
    </row>
    <row r="237" spans="1:7" x14ac:dyDescent="0.25">
      <c r="A237">
        <v>1870</v>
      </c>
      <c r="B237" t="s">
        <v>716</v>
      </c>
      <c r="C237" t="s">
        <v>710</v>
      </c>
      <c r="D237">
        <v>259</v>
      </c>
      <c r="E237">
        <v>1044</v>
      </c>
      <c r="F237">
        <f t="shared" si="3"/>
        <v>11</v>
      </c>
      <c r="G237" t="str">
        <f>STANDINGS_HR[[#This Row],[League]]&amp;STANDINGS_HR[[#This Row],[Team]]</f>
        <v>$150 Draft Champions Dec 06 1:00 pm Lg.3559Pounders 150</v>
      </c>
    </row>
    <row r="238" spans="1:7" x14ac:dyDescent="0.25">
      <c r="A238">
        <v>2173</v>
      </c>
      <c r="B238" t="s">
        <v>717</v>
      </c>
      <c r="C238" t="s">
        <v>710</v>
      </c>
      <c r="D238">
        <v>248</v>
      </c>
      <c r="E238">
        <v>732</v>
      </c>
      <c r="F238">
        <f t="shared" si="3"/>
        <v>12</v>
      </c>
      <c r="G238" t="str">
        <f>STANDINGS_HR[[#This Row],[League]]&amp;STANDINGS_HR[[#This Row],[Team]]</f>
        <v>$150 Draft Champions Dec 06 1:00 pm Lg.3559Gray Mousers</v>
      </c>
    </row>
    <row r="239" spans="1:7" x14ac:dyDescent="0.25">
      <c r="A239">
        <v>2353</v>
      </c>
      <c r="B239" t="s">
        <v>718</v>
      </c>
      <c r="C239" t="s">
        <v>710</v>
      </c>
      <c r="D239">
        <v>241</v>
      </c>
      <c r="E239">
        <v>561.5</v>
      </c>
      <c r="F239">
        <f t="shared" si="3"/>
        <v>13</v>
      </c>
      <c r="G239" t="str">
        <f>STANDINGS_HR[[#This Row],[League]]&amp;STANDINGS_HR[[#This Row],[Team]]</f>
        <v>$150 Draft Champions Dec 06 1:00 pm Lg.3559Team Beko</v>
      </c>
    </row>
    <row r="240" spans="1:7" x14ac:dyDescent="0.25">
      <c r="A240">
        <v>2494</v>
      </c>
      <c r="B240" t="s">
        <v>79</v>
      </c>
      <c r="C240" t="s">
        <v>710</v>
      </c>
      <c r="D240">
        <v>234</v>
      </c>
      <c r="E240">
        <v>421.5</v>
      </c>
      <c r="F240">
        <f t="shared" si="3"/>
        <v>14</v>
      </c>
      <c r="G240" t="str">
        <f>STANDINGS_HR[[#This Row],[League]]&amp;STANDINGS_HR[[#This Row],[Team]]</f>
        <v>$150 Draft Champions Dec 06 1:00 pm Lg.3559Team Snater</v>
      </c>
    </row>
    <row r="241" spans="1:7" x14ac:dyDescent="0.25">
      <c r="A241">
        <v>2867</v>
      </c>
      <c r="B241" t="s">
        <v>721</v>
      </c>
      <c r="C241" t="s">
        <v>710</v>
      </c>
      <c r="D241">
        <v>195</v>
      </c>
      <c r="E241">
        <v>42</v>
      </c>
      <c r="F241">
        <f t="shared" si="3"/>
        <v>15</v>
      </c>
      <c r="G241" t="str">
        <f>STANDINGS_HR[[#This Row],[League]]&amp;STANDINGS_HR[[#This Row],[Team]]</f>
        <v>$150 Draft Champions Dec 06 1:00 pm Lg.3559Bosch's Boyz III</v>
      </c>
    </row>
    <row r="242" spans="1:7" x14ac:dyDescent="0.25">
      <c r="A242">
        <v>144</v>
      </c>
      <c r="B242" t="s">
        <v>729</v>
      </c>
      <c r="C242" t="s">
        <v>724</v>
      </c>
      <c r="D242">
        <v>329</v>
      </c>
      <c r="E242">
        <v>2769</v>
      </c>
      <c r="F242">
        <f t="shared" si="3"/>
        <v>1</v>
      </c>
      <c r="G242" t="str">
        <f>STANDINGS_HR[[#This Row],[League]]&amp;STANDINGS_HR[[#This Row],[Team]]</f>
        <v>$150 Draft Champions Dec 08 1:00 pm Lg.3560Team Castelli</v>
      </c>
    </row>
    <row r="243" spans="1:7" x14ac:dyDescent="0.25">
      <c r="A243">
        <v>645</v>
      </c>
      <c r="B243" t="s">
        <v>732</v>
      </c>
      <c r="C243" t="s">
        <v>724</v>
      </c>
      <c r="D243">
        <v>299</v>
      </c>
      <c r="E243">
        <v>2277</v>
      </c>
      <c r="F243">
        <f t="shared" si="3"/>
        <v>2</v>
      </c>
      <c r="G243" t="str">
        <f>STANDINGS_HR[[#This Row],[League]]&amp;STANDINGS_HR[[#This Row],[Team]]</f>
        <v>$150 Draft Champions Dec 08 1:00 pm Lg.3560Venom</v>
      </c>
    </row>
    <row r="244" spans="1:7" x14ac:dyDescent="0.25">
      <c r="A244">
        <v>676</v>
      </c>
      <c r="B244" t="s">
        <v>56</v>
      </c>
      <c r="C244" t="s">
        <v>724</v>
      </c>
      <c r="D244">
        <v>297</v>
      </c>
      <c r="E244">
        <v>2226</v>
      </c>
      <c r="F244">
        <f t="shared" si="3"/>
        <v>3</v>
      </c>
      <c r="G244" t="str">
        <f>STANDINGS_HR[[#This Row],[League]]&amp;STANDINGS_HR[[#This Row],[Team]]</f>
        <v>$150 Draft Champions Dec 08 1:00 pm Lg.3560DOUGHBOYS</v>
      </c>
    </row>
    <row r="245" spans="1:7" x14ac:dyDescent="0.25">
      <c r="A245">
        <v>795</v>
      </c>
      <c r="B245" t="s">
        <v>726</v>
      </c>
      <c r="C245" t="s">
        <v>724</v>
      </c>
      <c r="D245">
        <v>293</v>
      </c>
      <c r="E245">
        <v>2127</v>
      </c>
      <c r="F245">
        <f t="shared" si="3"/>
        <v>4</v>
      </c>
      <c r="G245" t="str">
        <f>STANDINGS_HR[[#This Row],[League]]&amp;STANDINGS_HR[[#This Row],[Team]]</f>
        <v>$150 Draft Champions Dec 08 1:00 pm Lg.3560Team Warner</v>
      </c>
    </row>
    <row r="246" spans="1:7" x14ac:dyDescent="0.25">
      <c r="A246">
        <v>1017</v>
      </c>
      <c r="B246" t="s">
        <v>727</v>
      </c>
      <c r="C246" t="s">
        <v>724</v>
      </c>
      <c r="D246">
        <v>285</v>
      </c>
      <c r="E246">
        <v>1901</v>
      </c>
      <c r="F246">
        <f t="shared" si="3"/>
        <v>5</v>
      </c>
      <c r="G246" t="str">
        <f>STANDINGS_HR[[#This Row],[League]]&amp;STANDINGS_HR[[#This Row],[Team]]</f>
        <v>$150 Draft Champions Dec 08 1:00 pm Lg.3560Surge</v>
      </c>
    </row>
    <row r="247" spans="1:7" x14ac:dyDescent="0.25">
      <c r="A247">
        <v>1052</v>
      </c>
      <c r="B247" t="s">
        <v>728</v>
      </c>
      <c r="C247" t="s">
        <v>724</v>
      </c>
      <c r="D247">
        <v>284</v>
      </c>
      <c r="E247">
        <v>1866</v>
      </c>
      <c r="F247">
        <f t="shared" si="3"/>
        <v>6</v>
      </c>
      <c r="G247" t="str">
        <f>STANDINGS_HR[[#This Row],[League]]&amp;STANDINGS_HR[[#This Row],[Team]]</f>
        <v>$150 Draft Champions Dec 08 1:00 pm Lg.3560Team Estes</v>
      </c>
    </row>
    <row r="248" spans="1:7" x14ac:dyDescent="0.25">
      <c r="A248">
        <v>1143</v>
      </c>
      <c r="B248" t="s">
        <v>237</v>
      </c>
      <c r="C248" t="s">
        <v>724</v>
      </c>
      <c r="D248">
        <v>281</v>
      </c>
      <c r="E248">
        <v>1759</v>
      </c>
      <c r="F248">
        <f t="shared" si="3"/>
        <v>7</v>
      </c>
      <c r="G248" t="str">
        <f>STANDINGS_HR[[#This Row],[League]]&amp;STANDINGS_HR[[#This Row],[Team]]</f>
        <v>$150 Draft Champions Dec 08 1:00 pm Lg.3560High Voltage</v>
      </c>
    </row>
    <row r="249" spans="1:7" x14ac:dyDescent="0.25">
      <c r="A249">
        <v>1275</v>
      </c>
      <c r="B249" t="s">
        <v>730</v>
      </c>
      <c r="C249" t="s">
        <v>724</v>
      </c>
      <c r="D249">
        <v>278</v>
      </c>
      <c r="E249">
        <v>1655.5</v>
      </c>
      <c r="F249">
        <f t="shared" si="3"/>
        <v>8</v>
      </c>
      <c r="G249" t="str">
        <f>STANDINGS_HR[[#This Row],[League]]&amp;STANDINGS_HR[[#This Row],[Team]]</f>
        <v>$150 Draft Champions Dec 08 1:00 pm Lg.3560Uski1</v>
      </c>
    </row>
    <row r="250" spans="1:7" x14ac:dyDescent="0.25">
      <c r="A250">
        <v>1335</v>
      </c>
      <c r="B250" t="s">
        <v>207</v>
      </c>
      <c r="C250" t="s">
        <v>724</v>
      </c>
      <c r="D250">
        <v>276</v>
      </c>
      <c r="E250">
        <v>1589</v>
      </c>
      <c r="F250">
        <f t="shared" si="3"/>
        <v>9</v>
      </c>
      <c r="G250" t="str">
        <f>STANDINGS_HR[[#This Row],[League]]&amp;STANDINGS_HR[[#This Row],[Team]]</f>
        <v>$150 Draft Champions Dec 08 1:00 pm Lg.3560Team Vogel</v>
      </c>
    </row>
    <row r="251" spans="1:7" x14ac:dyDescent="0.25">
      <c r="A251">
        <v>1512</v>
      </c>
      <c r="B251" t="s">
        <v>723</v>
      </c>
      <c r="C251" t="s">
        <v>724</v>
      </c>
      <c r="D251">
        <v>270</v>
      </c>
      <c r="E251">
        <v>1400</v>
      </c>
      <c r="F251">
        <f t="shared" si="3"/>
        <v>10</v>
      </c>
      <c r="G251" t="str">
        <f>STANDINGS_HR[[#This Row],[League]]&amp;STANDINGS_HR[[#This Row],[Team]]</f>
        <v>$150 Draft Champions Dec 08 1:00 pm Lg.3560Shaputzvah</v>
      </c>
    </row>
    <row r="252" spans="1:7" x14ac:dyDescent="0.25">
      <c r="A252">
        <v>1722</v>
      </c>
      <c r="B252" t="s">
        <v>17</v>
      </c>
      <c r="C252" t="s">
        <v>724</v>
      </c>
      <c r="D252">
        <v>264</v>
      </c>
      <c r="E252">
        <v>1191</v>
      </c>
      <c r="F252">
        <f t="shared" si="3"/>
        <v>11</v>
      </c>
      <c r="G252" t="str">
        <f>STANDINGS_HR[[#This Row],[League]]&amp;STANDINGS_HR[[#This Row],[Team]]</f>
        <v>$150 Draft Champions Dec 08 1:00 pm Lg.3560Millertime</v>
      </c>
    </row>
    <row r="253" spans="1:7" x14ac:dyDescent="0.25">
      <c r="A253">
        <v>1819</v>
      </c>
      <c r="B253" t="s">
        <v>731</v>
      </c>
      <c r="C253" t="s">
        <v>724</v>
      </c>
      <c r="D253">
        <v>261</v>
      </c>
      <c r="E253">
        <v>1099</v>
      </c>
      <c r="F253">
        <f t="shared" si="3"/>
        <v>12</v>
      </c>
      <c r="G253" t="str">
        <f>STANDINGS_HR[[#This Row],[League]]&amp;STANDINGS_HR[[#This Row],[Team]]</f>
        <v>$150 Draft Champions Dec 08 1:00 pm Lg.3560Team Owens</v>
      </c>
    </row>
    <row r="254" spans="1:7" x14ac:dyDescent="0.25">
      <c r="A254">
        <v>2064</v>
      </c>
      <c r="B254" t="s">
        <v>36</v>
      </c>
      <c r="C254" t="s">
        <v>724</v>
      </c>
      <c r="D254">
        <v>252</v>
      </c>
      <c r="E254">
        <v>843.5</v>
      </c>
      <c r="F254">
        <f t="shared" si="3"/>
        <v>13</v>
      </c>
      <c r="G254" t="str">
        <f>STANDINGS_HR[[#This Row],[League]]&amp;STANDINGS_HR[[#This Row],[Team]]</f>
        <v>$150 Draft Champions Dec 08 1:00 pm Lg.3560PACO THYME</v>
      </c>
    </row>
    <row r="255" spans="1:7" x14ac:dyDescent="0.25">
      <c r="A255">
        <v>2406</v>
      </c>
      <c r="B255" t="s">
        <v>725</v>
      </c>
      <c r="C255" t="s">
        <v>724</v>
      </c>
      <c r="D255">
        <v>238</v>
      </c>
      <c r="E255">
        <v>500.5</v>
      </c>
      <c r="F255">
        <f t="shared" si="3"/>
        <v>14</v>
      </c>
      <c r="G255" t="str">
        <f>STANDINGS_HR[[#This Row],[League]]&amp;STANDINGS_HR[[#This Row],[Team]]</f>
        <v>$150 Draft Champions Dec 08 1:00 pm Lg.3560Lets Go Metz 2</v>
      </c>
    </row>
    <row r="256" spans="1:7" x14ac:dyDescent="0.25">
      <c r="A256">
        <v>2857</v>
      </c>
      <c r="B256" t="s">
        <v>733</v>
      </c>
      <c r="C256" t="s">
        <v>724</v>
      </c>
      <c r="D256">
        <v>198</v>
      </c>
      <c r="E256">
        <v>52.5</v>
      </c>
      <c r="F256">
        <f t="shared" si="3"/>
        <v>15</v>
      </c>
      <c r="G256" t="str">
        <f>STANDINGS_HR[[#This Row],[League]]&amp;STANDINGS_HR[[#This Row],[Team]]</f>
        <v>$150 Draft Champions Dec 08 1:00 pm Lg.3560Iowa Bears</v>
      </c>
    </row>
    <row r="257" spans="1:7" x14ac:dyDescent="0.25">
      <c r="A257">
        <v>107</v>
      </c>
      <c r="B257" t="s">
        <v>741</v>
      </c>
      <c r="C257" t="s">
        <v>735</v>
      </c>
      <c r="D257">
        <v>333</v>
      </c>
      <c r="E257">
        <v>2803.5</v>
      </c>
      <c r="F257">
        <f t="shared" si="3"/>
        <v>1</v>
      </c>
      <c r="G257" t="str">
        <f>STANDINGS_HR[[#This Row],[League]]&amp;STANDINGS_HR[[#This Row],[Team]]</f>
        <v>$150 Draft Champions Dec 09 1:00 pm Lg.3561Moz Boyz 9</v>
      </c>
    </row>
    <row r="258" spans="1:7" x14ac:dyDescent="0.25">
      <c r="A258">
        <v>434</v>
      </c>
      <c r="B258" t="s">
        <v>304</v>
      </c>
      <c r="C258" t="s">
        <v>735</v>
      </c>
      <c r="D258">
        <v>308</v>
      </c>
      <c r="E258">
        <v>2483.5</v>
      </c>
      <c r="F258">
        <f t="shared" si="3"/>
        <v>2</v>
      </c>
      <c r="G258" t="str">
        <f>STANDINGS_HR[[#This Row],[League]]&amp;STANDINGS_HR[[#This Row],[Team]]</f>
        <v>$150 Draft Champions Dec 09 1:00 pm Lg.3561Surrender Dorothy! (3)</v>
      </c>
    </row>
    <row r="259" spans="1:7" x14ac:dyDescent="0.25">
      <c r="A259">
        <v>518</v>
      </c>
      <c r="B259" t="s">
        <v>742</v>
      </c>
      <c r="C259" t="s">
        <v>735</v>
      </c>
      <c r="D259">
        <v>304</v>
      </c>
      <c r="E259">
        <v>2392.5</v>
      </c>
      <c r="F259">
        <f t="shared" ref="F259:F322" si="4">IF(C259=C258,F258+1,1)</f>
        <v>3</v>
      </c>
      <c r="G259" t="str">
        <f>STANDINGS_HR[[#This Row],[League]]&amp;STANDINGS_HR[[#This Row],[Team]]</f>
        <v>$150 Draft Champions Dec 09 1:00 pm Lg.3561KJ || DC1</v>
      </c>
    </row>
    <row r="260" spans="1:7" x14ac:dyDescent="0.25">
      <c r="A260">
        <v>625</v>
      </c>
      <c r="B260" t="s">
        <v>18</v>
      </c>
      <c r="C260" t="s">
        <v>735</v>
      </c>
      <c r="D260">
        <v>299</v>
      </c>
      <c r="E260">
        <v>2277</v>
      </c>
      <c r="F260">
        <f t="shared" si="4"/>
        <v>4</v>
      </c>
      <c r="G260" t="str">
        <f>STANDINGS_HR[[#This Row],[League]]&amp;STANDINGS_HR[[#This Row],[Team]]</f>
        <v>$150 Draft Champions Dec 09 1:00 pm Lg.3561Home Run Derbies</v>
      </c>
    </row>
    <row r="261" spans="1:7" x14ac:dyDescent="0.25">
      <c r="A261">
        <v>688</v>
      </c>
      <c r="B261" t="s">
        <v>736</v>
      </c>
      <c r="C261" t="s">
        <v>735</v>
      </c>
      <c r="D261">
        <v>297</v>
      </c>
      <c r="E261">
        <v>2226</v>
      </c>
      <c r="F261">
        <f t="shared" si="4"/>
        <v>5</v>
      </c>
      <c r="G261" t="str">
        <f>STANDINGS_HR[[#This Row],[League]]&amp;STANDINGS_HR[[#This Row],[Team]]</f>
        <v>$150 Draft Champions Dec 09 1:00 pm Lg.3561Team LeValley 1</v>
      </c>
    </row>
    <row r="262" spans="1:7" x14ac:dyDescent="0.25">
      <c r="A262">
        <v>712</v>
      </c>
      <c r="B262" t="s">
        <v>459</v>
      </c>
      <c r="C262" t="s">
        <v>735</v>
      </c>
      <c r="D262">
        <v>296</v>
      </c>
      <c r="E262">
        <v>2200</v>
      </c>
      <c r="F262">
        <f t="shared" si="4"/>
        <v>6</v>
      </c>
      <c r="G262" t="str">
        <f>STANDINGS_HR[[#This Row],[League]]&amp;STANDINGS_HR[[#This Row],[Team]]</f>
        <v>$150 Draft Champions Dec 09 1:00 pm Lg.3561Schoop Dogg</v>
      </c>
    </row>
    <row r="263" spans="1:7" x14ac:dyDescent="0.25">
      <c r="A263">
        <v>842</v>
      </c>
      <c r="B263" t="s">
        <v>738</v>
      </c>
      <c r="C263" t="s">
        <v>735</v>
      </c>
      <c r="D263">
        <v>291</v>
      </c>
      <c r="E263">
        <v>2072.5</v>
      </c>
      <c r="F263">
        <f t="shared" si="4"/>
        <v>7</v>
      </c>
      <c r="G263" t="str">
        <f>STANDINGS_HR[[#This Row],[League]]&amp;STANDINGS_HR[[#This Row],[Team]]</f>
        <v>$150 Draft Champions Dec 09 1:00 pm Lg.3561SEMPER FI 5</v>
      </c>
    </row>
    <row r="264" spans="1:7" x14ac:dyDescent="0.25">
      <c r="A264">
        <v>1031</v>
      </c>
      <c r="B264" t="s">
        <v>470</v>
      </c>
      <c r="C264" t="s">
        <v>735</v>
      </c>
      <c r="D264">
        <v>284</v>
      </c>
      <c r="E264">
        <v>1866</v>
      </c>
      <c r="F264">
        <f t="shared" si="4"/>
        <v>8</v>
      </c>
      <c r="G264" t="str">
        <f>STANDINGS_HR[[#This Row],[League]]&amp;STANDINGS_HR[[#This Row],[Team]]</f>
        <v>$150 Draft Champions Dec 09 1:00 pm Lg.3561Brickdust</v>
      </c>
    </row>
    <row r="265" spans="1:7" x14ac:dyDescent="0.25">
      <c r="A265">
        <v>1328</v>
      </c>
      <c r="B265" t="s">
        <v>173</v>
      </c>
      <c r="C265" t="s">
        <v>735</v>
      </c>
      <c r="D265">
        <v>276</v>
      </c>
      <c r="E265">
        <v>1589</v>
      </c>
      <c r="F265">
        <f t="shared" si="4"/>
        <v>9</v>
      </c>
      <c r="G265" t="str">
        <f>STANDINGS_HR[[#This Row],[League]]&amp;STANDINGS_HR[[#This Row],[Team]]</f>
        <v>$150 Draft Champions Dec 09 1:00 pm Lg.3561Spirit of St. Louis</v>
      </c>
    </row>
    <row r="266" spans="1:7" x14ac:dyDescent="0.25">
      <c r="A266">
        <v>1449</v>
      </c>
      <c r="B266" t="s">
        <v>739</v>
      </c>
      <c r="C266" t="s">
        <v>735</v>
      </c>
      <c r="D266">
        <v>272</v>
      </c>
      <c r="E266">
        <v>1468.5</v>
      </c>
      <c r="F266">
        <f t="shared" si="4"/>
        <v>10</v>
      </c>
      <c r="G266" t="str">
        <f>STANDINGS_HR[[#This Row],[League]]&amp;STANDINGS_HR[[#This Row],[Team]]</f>
        <v>$150 Draft Champions Dec 09 1:00 pm Lg.3561Papa's Brand New Bag</v>
      </c>
    </row>
    <row r="267" spans="1:7" x14ac:dyDescent="0.25">
      <c r="A267">
        <v>1582</v>
      </c>
      <c r="B267" t="s">
        <v>734</v>
      </c>
      <c r="C267" t="s">
        <v>735</v>
      </c>
      <c r="D267">
        <v>268</v>
      </c>
      <c r="E267">
        <v>1324.5</v>
      </c>
      <c r="F267">
        <f t="shared" si="4"/>
        <v>11</v>
      </c>
      <c r="G267" t="str">
        <f>STANDINGS_HR[[#This Row],[League]]&amp;STANDINGS_HR[[#This Row],[Team]]</f>
        <v>$150 Draft Champions Dec 09 1:00 pm Lg.3561Head 2 Head</v>
      </c>
    </row>
    <row r="268" spans="1:7" x14ac:dyDescent="0.25">
      <c r="A268">
        <v>1953</v>
      </c>
      <c r="B268" t="s">
        <v>17</v>
      </c>
      <c r="C268" t="s">
        <v>735</v>
      </c>
      <c r="D268">
        <v>256</v>
      </c>
      <c r="E268">
        <v>957.5</v>
      </c>
      <c r="F268">
        <f t="shared" si="4"/>
        <v>12</v>
      </c>
      <c r="G268" t="str">
        <f>STANDINGS_HR[[#This Row],[League]]&amp;STANDINGS_HR[[#This Row],[Team]]</f>
        <v>$150 Draft Champions Dec 09 1:00 pm Lg.3561Millertime</v>
      </c>
    </row>
    <row r="269" spans="1:7" x14ac:dyDescent="0.25">
      <c r="A269">
        <v>2310</v>
      </c>
      <c r="B269" t="s">
        <v>740</v>
      </c>
      <c r="C269" t="s">
        <v>735</v>
      </c>
      <c r="D269">
        <v>243</v>
      </c>
      <c r="E269">
        <v>604.5</v>
      </c>
      <c r="F269">
        <f t="shared" si="4"/>
        <v>13</v>
      </c>
      <c r="G269" t="str">
        <f>STANDINGS_HR[[#This Row],[League]]&amp;STANDINGS_HR[[#This Row],[Team]]</f>
        <v>$150 Draft Champions Dec 09 1:00 pm Lg.3561Send in the Car</v>
      </c>
    </row>
    <row r="270" spans="1:7" x14ac:dyDescent="0.25">
      <c r="A270">
        <v>2885</v>
      </c>
      <c r="B270" t="s">
        <v>737</v>
      </c>
      <c r="C270" t="s">
        <v>735</v>
      </c>
      <c r="D270">
        <v>189</v>
      </c>
      <c r="E270">
        <v>26</v>
      </c>
      <c r="F270">
        <f t="shared" si="4"/>
        <v>14</v>
      </c>
      <c r="G270" t="str">
        <f>STANDINGS_HR[[#This Row],[League]]&amp;STANDINGS_HR[[#This Row],[Team]]</f>
        <v>$150 Draft Champions Dec 09 1:00 pm Lg.3561Team Brown</v>
      </c>
    </row>
    <row r="271" spans="1:7" x14ac:dyDescent="0.25">
      <c r="A271">
        <v>2908</v>
      </c>
      <c r="B271" t="s">
        <v>743</v>
      </c>
      <c r="C271" t="s">
        <v>735</v>
      </c>
      <c r="D271">
        <v>150</v>
      </c>
      <c r="E271">
        <v>3</v>
      </c>
      <c r="F271">
        <f t="shared" si="4"/>
        <v>15</v>
      </c>
      <c r="G271" t="str">
        <f>STANDINGS_HR[[#This Row],[League]]&amp;STANDINGS_HR[[#This Row],[Team]]</f>
        <v>$150 Draft Champions Dec 09 1:00 pm Lg.3561Pounders 150 V2</v>
      </c>
    </row>
    <row r="272" spans="1:7" x14ac:dyDescent="0.25">
      <c r="A272">
        <v>45</v>
      </c>
      <c r="B272" t="s">
        <v>442</v>
      </c>
      <c r="C272" t="s">
        <v>745</v>
      </c>
      <c r="D272">
        <v>345</v>
      </c>
      <c r="E272">
        <v>2865</v>
      </c>
      <c r="F272">
        <f t="shared" si="4"/>
        <v>1</v>
      </c>
      <c r="G272" t="str">
        <f>STANDINGS_HR[[#This Row],[League]]&amp;STANDINGS_HR[[#This Row],[Team]]</f>
        <v>$150 Draft Champions Dec 13 1:00 pm Lg.3562It's Happening</v>
      </c>
    </row>
    <row r="273" spans="1:7" x14ac:dyDescent="0.25">
      <c r="A273">
        <v>282</v>
      </c>
      <c r="B273" t="s">
        <v>343</v>
      </c>
      <c r="C273" t="s">
        <v>745</v>
      </c>
      <c r="D273">
        <v>317</v>
      </c>
      <c r="E273">
        <v>2628</v>
      </c>
      <c r="F273">
        <f t="shared" si="4"/>
        <v>2</v>
      </c>
      <c r="G273" t="str">
        <f>STANDINGS_HR[[#This Row],[League]]&amp;STANDINGS_HR[[#This Row],[Team]]</f>
        <v>$150 Draft Champions Dec 13 1:00 pm Lg.3562Poopy Tooth 3</v>
      </c>
    </row>
    <row r="274" spans="1:7" x14ac:dyDescent="0.25">
      <c r="A274">
        <v>372</v>
      </c>
      <c r="B274" t="s">
        <v>753</v>
      </c>
      <c r="C274" t="s">
        <v>745</v>
      </c>
      <c r="D274">
        <v>312</v>
      </c>
      <c r="E274">
        <v>2547.5</v>
      </c>
      <c r="F274">
        <f t="shared" si="4"/>
        <v>3</v>
      </c>
      <c r="G274" t="str">
        <f>STANDINGS_HR[[#This Row],[League]]&amp;STANDINGS_HR[[#This Row],[Team]]</f>
        <v>$150 Draft Champions Dec 13 1:00 pm Lg.3562Tooth and Nail</v>
      </c>
    </row>
    <row r="275" spans="1:7" x14ac:dyDescent="0.25">
      <c r="A275">
        <v>632</v>
      </c>
      <c r="B275" t="s">
        <v>393</v>
      </c>
      <c r="C275" t="s">
        <v>745</v>
      </c>
      <c r="D275">
        <v>299</v>
      </c>
      <c r="E275">
        <v>2277</v>
      </c>
      <c r="F275">
        <f t="shared" si="4"/>
        <v>4</v>
      </c>
      <c r="G275" t="str">
        <f>STANDINGS_HR[[#This Row],[League]]&amp;STANDINGS_HR[[#This Row],[Team]]</f>
        <v>$150 Draft Champions Dec 13 1:00 pm Lg.3562Team Donnelly</v>
      </c>
    </row>
    <row r="276" spans="1:7" x14ac:dyDescent="0.25">
      <c r="A276">
        <v>762</v>
      </c>
      <c r="B276" t="s">
        <v>744</v>
      </c>
      <c r="C276" t="s">
        <v>745</v>
      </c>
      <c r="D276">
        <v>294</v>
      </c>
      <c r="E276">
        <v>2151</v>
      </c>
      <c r="F276">
        <f t="shared" si="4"/>
        <v>5</v>
      </c>
      <c r="G276" t="str">
        <f>STANDINGS_HR[[#This Row],[League]]&amp;STANDINGS_HR[[#This Row],[Team]]</f>
        <v>$150 Draft Champions Dec 13 1:00 pm Lg.3562SEMPER FI 6</v>
      </c>
    </row>
    <row r="277" spans="1:7" x14ac:dyDescent="0.25">
      <c r="A277">
        <v>770</v>
      </c>
      <c r="B277" t="s">
        <v>750</v>
      </c>
      <c r="C277" t="s">
        <v>745</v>
      </c>
      <c r="D277">
        <v>294</v>
      </c>
      <c r="E277">
        <v>2151</v>
      </c>
      <c r="F277">
        <f t="shared" si="4"/>
        <v>6</v>
      </c>
      <c r="G277" t="str">
        <f>STANDINGS_HR[[#This Row],[League]]&amp;STANDINGS_HR[[#This Row],[Team]]</f>
        <v>$150 Draft Champions Dec 13 1:00 pm Lg.3562zima..</v>
      </c>
    </row>
    <row r="278" spans="1:7" x14ac:dyDescent="0.25">
      <c r="A278">
        <v>1290</v>
      </c>
      <c r="B278" t="s">
        <v>751</v>
      </c>
      <c r="C278" t="s">
        <v>745</v>
      </c>
      <c r="D278">
        <v>277</v>
      </c>
      <c r="E278">
        <v>1620.5</v>
      </c>
      <c r="F278">
        <f t="shared" si="4"/>
        <v>7</v>
      </c>
      <c r="G278" t="str">
        <f>STANDINGS_HR[[#This Row],[League]]&amp;STANDINGS_HR[[#This Row],[Team]]</f>
        <v>$150 Draft Champions Dec 13 1:00 pm Lg.3562SpinningSeams1</v>
      </c>
    </row>
    <row r="279" spans="1:7" x14ac:dyDescent="0.25">
      <c r="A279">
        <v>1373</v>
      </c>
      <c r="B279" t="s">
        <v>320</v>
      </c>
      <c r="C279" t="s">
        <v>745</v>
      </c>
      <c r="D279">
        <v>274</v>
      </c>
      <c r="E279">
        <v>1532.5</v>
      </c>
      <c r="F279">
        <f t="shared" si="4"/>
        <v>8</v>
      </c>
      <c r="G279" t="str">
        <f>STANDINGS_HR[[#This Row],[League]]&amp;STANDINGS_HR[[#This Row],[Team]]</f>
        <v>$150 Draft Champions Dec 13 1:00 pm Lg.3562Funnies1</v>
      </c>
    </row>
    <row r="280" spans="1:7" x14ac:dyDescent="0.25">
      <c r="A280">
        <v>1427</v>
      </c>
      <c r="B280" t="s">
        <v>92</v>
      </c>
      <c r="C280" t="s">
        <v>745</v>
      </c>
      <c r="D280">
        <v>272</v>
      </c>
      <c r="E280">
        <v>1468.5</v>
      </c>
      <c r="F280">
        <f t="shared" si="4"/>
        <v>9</v>
      </c>
      <c r="G280" t="str">
        <f>STANDINGS_HR[[#This Row],[League]]&amp;STANDINGS_HR[[#This Row],[Team]]</f>
        <v>$150 Draft Champions Dec 13 1:00 pm Lg.3562Black Sox</v>
      </c>
    </row>
    <row r="281" spans="1:7" x14ac:dyDescent="0.25">
      <c r="A281">
        <v>1924</v>
      </c>
      <c r="B281" t="s">
        <v>746</v>
      </c>
      <c r="C281" t="s">
        <v>745</v>
      </c>
      <c r="D281">
        <v>257</v>
      </c>
      <c r="E281">
        <v>985</v>
      </c>
      <c r="F281">
        <f t="shared" si="4"/>
        <v>10</v>
      </c>
      <c r="G281" t="str">
        <f>STANDINGS_HR[[#This Row],[League]]&amp;STANDINGS_HR[[#This Row],[Team]]</f>
        <v>$150 Draft Champions Dec 13 1:00 pm Lg.3562Midnight Club</v>
      </c>
    </row>
    <row r="282" spans="1:7" x14ac:dyDescent="0.25">
      <c r="A282">
        <v>2277</v>
      </c>
      <c r="B282" t="s">
        <v>180</v>
      </c>
      <c r="C282" t="s">
        <v>745</v>
      </c>
      <c r="D282">
        <v>244</v>
      </c>
      <c r="E282">
        <v>631</v>
      </c>
      <c r="F282">
        <f t="shared" si="4"/>
        <v>11</v>
      </c>
      <c r="G282" t="str">
        <f>STANDINGS_HR[[#This Row],[League]]&amp;STANDINGS_HR[[#This Row],[Team]]</f>
        <v>$150 Draft Champions Dec 13 1:00 pm Lg.3562Midnight Express</v>
      </c>
    </row>
    <row r="283" spans="1:7" x14ac:dyDescent="0.25">
      <c r="A283">
        <v>2307</v>
      </c>
      <c r="B283" t="s">
        <v>748</v>
      </c>
      <c r="C283" t="s">
        <v>745</v>
      </c>
      <c r="D283">
        <v>243</v>
      </c>
      <c r="E283">
        <v>604.5</v>
      </c>
      <c r="F283">
        <f t="shared" si="4"/>
        <v>12</v>
      </c>
      <c r="G283" t="str">
        <f>STANDINGS_HR[[#This Row],[League]]&amp;STANDINGS_HR[[#This Row],[Team]]</f>
        <v>$150 Draft Champions Dec 13 1:00 pm Lg.3562La Cheeserie</v>
      </c>
    </row>
    <row r="284" spans="1:7" x14ac:dyDescent="0.25">
      <c r="A284">
        <v>2331</v>
      </c>
      <c r="B284" t="s">
        <v>749</v>
      </c>
      <c r="C284" t="s">
        <v>745</v>
      </c>
      <c r="D284">
        <v>242</v>
      </c>
      <c r="E284">
        <v>580</v>
      </c>
      <c r="F284">
        <f t="shared" si="4"/>
        <v>13</v>
      </c>
      <c r="G284" t="str">
        <f>STANDINGS_HR[[#This Row],[League]]&amp;STANDINGS_HR[[#This Row],[Team]]</f>
        <v>$150 Draft Champions Dec 13 1:00 pm Lg.3562Lets Go Metz 3</v>
      </c>
    </row>
    <row r="285" spans="1:7" x14ac:dyDescent="0.25">
      <c r="A285">
        <v>2604</v>
      </c>
      <c r="B285" t="s">
        <v>747</v>
      </c>
      <c r="C285" t="s">
        <v>745</v>
      </c>
      <c r="D285">
        <v>227</v>
      </c>
      <c r="E285">
        <v>301</v>
      </c>
      <c r="F285">
        <f t="shared" si="4"/>
        <v>14</v>
      </c>
      <c r="G285" t="str">
        <f>STANDINGS_HR[[#This Row],[League]]&amp;STANDINGS_HR[[#This Row],[Team]]</f>
        <v>$150 Draft Champions Dec 13 1:00 pm Lg.3562EMERSON 2</v>
      </c>
    </row>
    <row r="286" spans="1:7" x14ac:dyDescent="0.25">
      <c r="A286">
        <v>2668</v>
      </c>
      <c r="B286" t="s">
        <v>752</v>
      </c>
      <c r="C286" t="s">
        <v>745</v>
      </c>
      <c r="D286">
        <v>223</v>
      </c>
      <c r="E286">
        <v>249</v>
      </c>
      <c r="F286">
        <f t="shared" si="4"/>
        <v>15</v>
      </c>
      <c r="G286" t="str">
        <f>STANDINGS_HR[[#This Row],[League]]&amp;STANDINGS_HR[[#This Row],[Team]]</f>
        <v>$150 Draft Champions Dec 13 1:00 pm Lg.3562Wriggle Field</v>
      </c>
    </row>
    <row r="287" spans="1:7" x14ac:dyDescent="0.25">
      <c r="A287">
        <v>17</v>
      </c>
      <c r="B287" t="s">
        <v>305</v>
      </c>
      <c r="C287" t="s">
        <v>755</v>
      </c>
      <c r="D287">
        <v>355</v>
      </c>
      <c r="E287">
        <v>2894</v>
      </c>
      <c r="F287">
        <f t="shared" si="4"/>
        <v>1</v>
      </c>
      <c r="G287" t="str">
        <f>STANDINGS_HR[[#This Row],[League]]&amp;STANDINGS_HR[[#This Row],[Team]]</f>
        <v>$150 Draft Champions Dec 14 1:00 pm Lg.3563Bronx Yankees (DC3)</v>
      </c>
    </row>
    <row r="288" spans="1:7" x14ac:dyDescent="0.25">
      <c r="A288">
        <v>412</v>
      </c>
      <c r="B288" t="s">
        <v>764</v>
      </c>
      <c r="C288" t="s">
        <v>755</v>
      </c>
      <c r="D288">
        <v>309</v>
      </c>
      <c r="E288">
        <v>2499</v>
      </c>
      <c r="F288">
        <f t="shared" si="4"/>
        <v>2</v>
      </c>
      <c r="G288" t="str">
        <f>STANDINGS_HR[[#This Row],[League]]&amp;STANDINGS_HR[[#This Row],[Team]]</f>
        <v>$150 Draft Champions Dec 14 1:00 pm Lg.3563SEMPER FI 7</v>
      </c>
    </row>
    <row r="289" spans="1:7" x14ac:dyDescent="0.25">
      <c r="A289">
        <v>436</v>
      </c>
      <c r="B289" t="s">
        <v>53</v>
      </c>
      <c r="C289" t="s">
        <v>755</v>
      </c>
      <c r="D289">
        <v>307</v>
      </c>
      <c r="E289">
        <v>2463</v>
      </c>
      <c r="F289">
        <f t="shared" si="4"/>
        <v>3</v>
      </c>
      <c r="G289" t="str">
        <f>STANDINGS_HR[[#This Row],[League]]&amp;STANDINGS_HR[[#This Row],[Team]]</f>
        <v>$150 Draft Champions Dec 14 1:00 pm Lg.3563Baseball Furies</v>
      </c>
    </row>
    <row r="290" spans="1:7" x14ac:dyDescent="0.25">
      <c r="A290">
        <v>471</v>
      </c>
      <c r="B290" t="s">
        <v>756</v>
      </c>
      <c r="C290" t="s">
        <v>755</v>
      </c>
      <c r="D290">
        <v>306</v>
      </c>
      <c r="E290">
        <v>2435.5</v>
      </c>
      <c r="F290">
        <f t="shared" si="4"/>
        <v>4</v>
      </c>
      <c r="G290" t="str">
        <f>STANDINGS_HR[[#This Row],[League]]&amp;STANDINGS_HR[[#This Row],[Team]]</f>
        <v>$150 Draft Champions Dec 14 1:00 pm Lg.3563Madcow - DC3</v>
      </c>
    </row>
    <row r="291" spans="1:7" x14ac:dyDescent="0.25">
      <c r="A291">
        <v>992</v>
      </c>
      <c r="B291" t="s">
        <v>763</v>
      </c>
      <c r="C291" t="s">
        <v>755</v>
      </c>
      <c r="D291">
        <v>286</v>
      </c>
      <c r="E291">
        <v>1932.5</v>
      </c>
      <c r="F291">
        <f t="shared" si="4"/>
        <v>5</v>
      </c>
      <c r="G291" t="str">
        <f>STANDINGS_HR[[#This Row],[League]]&amp;STANDINGS_HR[[#This Row],[Team]]</f>
        <v>$150 Draft Champions Dec 14 1:00 pm Lg.3563ctmbb II</v>
      </c>
    </row>
    <row r="292" spans="1:7" x14ac:dyDescent="0.25">
      <c r="A292">
        <v>1157</v>
      </c>
      <c r="B292" t="s">
        <v>760</v>
      </c>
      <c r="C292" t="s">
        <v>755</v>
      </c>
      <c r="D292">
        <v>281</v>
      </c>
      <c r="E292">
        <v>1759</v>
      </c>
      <c r="F292">
        <f t="shared" si="4"/>
        <v>6</v>
      </c>
      <c r="G292" t="str">
        <f>STANDINGS_HR[[#This Row],[League]]&amp;STANDINGS_HR[[#This Row],[Team]]</f>
        <v>$150 Draft Champions Dec 14 1:00 pm Lg.3563Squirrels</v>
      </c>
    </row>
    <row r="293" spans="1:7" x14ac:dyDescent="0.25">
      <c r="A293">
        <v>1173</v>
      </c>
      <c r="B293" t="s">
        <v>757</v>
      </c>
      <c r="C293" t="s">
        <v>755</v>
      </c>
      <c r="D293">
        <v>280</v>
      </c>
      <c r="E293">
        <v>1724</v>
      </c>
      <c r="F293">
        <f t="shared" si="4"/>
        <v>7</v>
      </c>
      <c r="G293" t="str">
        <f>STANDINGS_HR[[#This Row],[League]]&amp;STANDINGS_HR[[#This Row],[Team]]</f>
        <v>$150 Draft Champions Dec 14 1:00 pm Lg.3563Batass Boys</v>
      </c>
    </row>
    <row r="294" spans="1:7" x14ac:dyDescent="0.25">
      <c r="A294">
        <v>1304</v>
      </c>
      <c r="B294" t="s">
        <v>188</v>
      </c>
      <c r="C294" t="s">
        <v>755</v>
      </c>
      <c r="D294">
        <v>277</v>
      </c>
      <c r="E294">
        <v>1620.5</v>
      </c>
      <c r="F294">
        <f t="shared" si="4"/>
        <v>8</v>
      </c>
      <c r="G294" t="str">
        <f>STANDINGS_HR[[#This Row],[League]]&amp;STANDINGS_HR[[#This Row],[Team]]</f>
        <v>$150 Draft Champions Dec 14 1:00 pm Lg.3563the GOAT</v>
      </c>
    </row>
    <row r="295" spans="1:7" x14ac:dyDescent="0.25">
      <c r="A295">
        <v>1315</v>
      </c>
      <c r="B295" t="s">
        <v>758</v>
      </c>
      <c r="C295" t="s">
        <v>755</v>
      </c>
      <c r="D295">
        <v>276</v>
      </c>
      <c r="E295">
        <v>1589</v>
      </c>
      <c r="F295">
        <f t="shared" si="4"/>
        <v>9</v>
      </c>
      <c r="G295" t="str">
        <f>STANDINGS_HR[[#This Row],[League]]&amp;STANDINGS_HR[[#This Row],[Team]]</f>
        <v>$150 Draft Champions Dec 14 1:00 pm Lg.3563Gunilla Knutsson</v>
      </c>
    </row>
    <row r="296" spans="1:7" x14ac:dyDescent="0.25">
      <c r="A296">
        <v>1815</v>
      </c>
      <c r="B296" t="s">
        <v>761</v>
      </c>
      <c r="C296" t="s">
        <v>755</v>
      </c>
      <c r="D296">
        <v>261</v>
      </c>
      <c r="E296">
        <v>1099</v>
      </c>
      <c r="F296">
        <f t="shared" si="4"/>
        <v>10</v>
      </c>
      <c r="G296" t="str">
        <f>STANDINGS_HR[[#This Row],[League]]&amp;STANDINGS_HR[[#This Row],[Team]]</f>
        <v>$150 Draft Champions Dec 14 1:00 pm Lg.3563Slip Stitches</v>
      </c>
    </row>
    <row r="297" spans="1:7" x14ac:dyDescent="0.25">
      <c r="A297">
        <v>2001</v>
      </c>
      <c r="B297" t="s">
        <v>56</v>
      </c>
      <c r="C297" t="s">
        <v>755</v>
      </c>
      <c r="D297">
        <v>254</v>
      </c>
      <c r="E297">
        <v>902.5</v>
      </c>
      <c r="F297">
        <f t="shared" si="4"/>
        <v>11</v>
      </c>
      <c r="G297" t="str">
        <f>STANDINGS_HR[[#This Row],[League]]&amp;STANDINGS_HR[[#This Row],[Team]]</f>
        <v>$150 Draft Champions Dec 14 1:00 pm Lg.3563DOUGHBOYS</v>
      </c>
    </row>
    <row r="298" spans="1:7" x14ac:dyDescent="0.25">
      <c r="A298">
        <v>2075</v>
      </c>
      <c r="B298" t="s">
        <v>759</v>
      </c>
      <c r="C298" t="s">
        <v>755</v>
      </c>
      <c r="D298">
        <v>252</v>
      </c>
      <c r="E298">
        <v>843.5</v>
      </c>
      <c r="F298">
        <f t="shared" si="4"/>
        <v>12</v>
      </c>
      <c r="G298" t="str">
        <f>STANDINGS_HR[[#This Row],[League]]&amp;STANDINGS_HR[[#This Row],[Team]]</f>
        <v>$150 Draft Champions Dec 14 1:00 pm Lg.3563Team Saunders</v>
      </c>
    </row>
    <row r="299" spans="1:7" x14ac:dyDescent="0.25">
      <c r="A299">
        <v>2295</v>
      </c>
      <c r="B299" t="s">
        <v>762</v>
      </c>
      <c r="C299" t="s">
        <v>755</v>
      </c>
      <c r="D299">
        <v>243</v>
      </c>
      <c r="E299">
        <v>604.5</v>
      </c>
      <c r="F299">
        <f t="shared" si="4"/>
        <v>13</v>
      </c>
      <c r="G299" t="str">
        <f>STANDINGS_HR[[#This Row],[League]]&amp;STANDINGS_HR[[#This Row],[Team]]</f>
        <v>$150 Draft Champions Dec 14 1:00 pm Lg.3563ChipChopChip2</v>
      </c>
    </row>
    <row r="300" spans="1:7" x14ac:dyDescent="0.25">
      <c r="A300">
        <v>2401</v>
      </c>
      <c r="B300" t="s">
        <v>754</v>
      </c>
      <c r="C300" t="s">
        <v>755</v>
      </c>
      <c r="D300">
        <v>238</v>
      </c>
      <c r="E300">
        <v>500.5</v>
      </c>
      <c r="F300">
        <f t="shared" si="4"/>
        <v>14</v>
      </c>
      <c r="G300" t="str">
        <f>STANDINGS_HR[[#This Row],[League]]&amp;STANDINGS_HR[[#This Row],[Team]]</f>
        <v>$150 Draft Champions Dec 14 1:00 pm Lg.3563Cryan-1</v>
      </c>
    </row>
    <row r="301" spans="1:7" x14ac:dyDescent="0.25">
      <c r="A301">
        <v>2856</v>
      </c>
      <c r="B301" t="s">
        <v>765</v>
      </c>
      <c r="C301" t="s">
        <v>755</v>
      </c>
      <c r="D301">
        <v>198</v>
      </c>
      <c r="E301">
        <v>52.5</v>
      </c>
      <c r="F301">
        <f t="shared" si="4"/>
        <v>15</v>
      </c>
      <c r="G301" t="str">
        <f>STANDINGS_HR[[#This Row],[League]]&amp;STANDINGS_HR[[#This Row],[Team]]</f>
        <v>$150 Draft Champions Dec 14 1:00 pm Lg.3563HaveAGreatDay</v>
      </c>
    </row>
    <row r="302" spans="1:7" x14ac:dyDescent="0.25">
      <c r="A302">
        <v>23</v>
      </c>
      <c r="B302" t="s">
        <v>770</v>
      </c>
      <c r="C302" t="s">
        <v>767</v>
      </c>
      <c r="D302">
        <v>351</v>
      </c>
      <c r="E302">
        <v>2887</v>
      </c>
      <c r="F302">
        <f t="shared" si="4"/>
        <v>1</v>
      </c>
      <c r="G302" t="str">
        <f>STANDINGS_HR[[#This Row],[League]]&amp;STANDINGS_HR[[#This Row],[Team]]</f>
        <v>$150 Draft Champions Dec 16 1:00 pm Lg.3564Domo Arenado</v>
      </c>
    </row>
    <row r="303" spans="1:7" x14ac:dyDescent="0.25">
      <c r="A303">
        <v>263</v>
      </c>
      <c r="B303" t="s">
        <v>771</v>
      </c>
      <c r="C303" t="s">
        <v>767</v>
      </c>
      <c r="D303">
        <v>319</v>
      </c>
      <c r="E303">
        <v>2651.5</v>
      </c>
      <c r="F303">
        <f t="shared" si="4"/>
        <v>2</v>
      </c>
      <c r="G303" t="str">
        <f>STANDINGS_HR[[#This Row],[League]]&amp;STANDINGS_HR[[#This Row],[Team]]</f>
        <v>$150 Draft Champions Dec 16 1:00 pm Lg.3564Team Dan</v>
      </c>
    </row>
    <row r="304" spans="1:7" x14ac:dyDescent="0.25">
      <c r="A304">
        <v>627</v>
      </c>
      <c r="B304" t="s">
        <v>435</v>
      </c>
      <c r="C304" t="s">
        <v>767</v>
      </c>
      <c r="D304">
        <v>299</v>
      </c>
      <c r="E304">
        <v>2277</v>
      </c>
      <c r="F304">
        <f t="shared" si="4"/>
        <v>3</v>
      </c>
      <c r="G304" t="str">
        <f>STANDINGS_HR[[#This Row],[League]]&amp;STANDINGS_HR[[#This Row],[Team]]</f>
        <v>$150 Draft Champions Dec 16 1:00 pm Lg.3564Lets Go Storm 1</v>
      </c>
    </row>
    <row r="305" spans="1:7" x14ac:dyDescent="0.25">
      <c r="A305">
        <v>691</v>
      </c>
      <c r="B305" t="s">
        <v>731</v>
      </c>
      <c r="C305" t="s">
        <v>767</v>
      </c>
      <c r="D305">
        <v>297</v>
      </c>
      <c r="E305">
        <v>2226</v>
      </c>
      <c r="F305">
        <f t="shared" si="4"/>
        <v>4</v>
      </c>
      <c r="G305" t="str">
        <f>STANDINGS_HR[[#This Row],[League]]&amp;STANDINGS_HR[[#This Row],[Team]]</f>
        <v>$150 Draft Champions Dec 16 1:00 pm Lg.3564Team Owens</v>
      </c>
    </row>
    <row r="306" spans="1:7" x14ac:dyDescent="0.25">
      <c r="A306">
        <v>709</v>
      </c>
      <c r="B306" t="s">
        <v>766</v>
      </c>
      <c r="C306" t="s">
        <v>767</v>
      </c>
      <c r="D306">
        <v>296</v>
      </c>
      <c r="E306">
        <v>2200</v>
      </c>
      <c r="F306">
        <f t="shared" si="4"/>
        <v>5</v>
      </c>
      <c r="G306" t="str">
        <f>STANDINGS_HR[[#This Row],[League]]&amp;STANDINGS_HR[[#This Row],[Team]]</f>
        <v>$150 Draft Champions Dec 16 1:00 pm Lg.3564Mookie Clevinger</v>
      </c>
    </row>
    <row r="307" spans="1:7" x14ac:dyDescent="0.25">
      <c r="A307">
        <v>1230</v>
      </c>
      <c r="B307" t="s">
        <v>6</v>
      </c>
      <c r="C307" t="s">
        <v>767</v>
      </c>
      <c r="D307">
        <v>279</v>
      </c>
      <c r="E307">
        <v>1692.5</v>
      </c>
      <c r="F307">
        <f t="shared" si="4"/>
        <v>6</v>
      </c>
      <c r="G307" t="str">
        <f>STANDINGS_HR[[#This Row],[League]]&amp;STANDINGS_HR[[#This Row],[Team]]</f>
        <v>$150 Draft Champions Dec 16 1:00 pm Lg.3564The Incredibles</v>
      </c>
    </row>
    <row r="308" spans="1:7" x14ac:dyDescent="0.25">
      <c r="A308">
        <v>1268</v>
      </c>
      <c r="B308" t="s">
        <v>701</v>
      </c>
      <c r="C308" t="s">
        <v>767</v>
      </c>
      <c r="D308">
        <v>278</v>
      </c>
      <c r="E308">
        <v>1655.5</v>
      </c>
      <c r="F308">
        <f t="shared" si="4"/>
        <v>7</v>
      </c>
      <c r="G308" t="str">
        <f>STANDINGS_HR[[#This Row],[League]]&amp;STANDINGS_HR[[#This Row],[Team]]</f>
        <v>$150 Draft Champions Dec 16 1:00 pm Lg.3564Team Shepherd</v>
      </c>
    </row>
    <row r="309" spans="1:7" x14ac:dyDescent="0.25">
      <c r="A309">
        <v>1338</v>
      </c>
      <c r="B309" t="s">
        <v>411</v>
      </c>
      <c r="C309" t="s">
        <v>767</v>
      </c>
      <c r="D309">
        <v>276</v>
      </c>
      <c r="E309">
        <v>1589</v>
      </c>
      <c r="F309">
        <f t="shared" si="4"/>
        <v>8</v>
      </c>
      <c r="G309" t="str">
        <f>STANDINGS_HR[[#This Row],[League]]&amp;STANDINGS_HR[[#This Row],[Team]]</f>
        <v>$150 Draft Champions Dec 16 1:00 pm Lg.3564Thing 1</v>
      </c>
    </row>
    <row r="310" spans="1:7" x14ac:dyDescent="0.25">
      <c r="A310">
        <v>2052</v>
      </c>
      <c r="B310" t="s">
        <v>227</v>
      </c>
      <c r="C310" t="s">
        <v>767</v>
      </c>
      <c r="D310">
        <v>253</v>
      </c>
      <c r="E310">
        <v>873</v>
      </c>
      <c r="F310">
        <f t="shared" si="4"/>
        <v>9</v>
      </c>
      <c r="G310" t="str">
        <f>STANDINGS_HR[[#This Row],[League]]&amp;STANDINGS_HR[[#This Row],[Team]]</f>
        <v>$150 Draft Champions Dec 16 1:00 pm Lg.3564smackers</v>
      </c>
    </row>
    <row r="311" spans="1:7" x14ac:dyDescent="0.25">
      <c r="A311">
        <v>2077</v>
      </c>
      <c r="B311" t="s">
        <v>768</v>
      </c>
      <c r="C311" t="s">
        <v>767</v>
      </c>
      <c r="D311">
        <v>252</v>
      </c>
      <c r="E311">
        <v>843.5</v>
      </c>
      <c r="F311">
        <f t="shared" si="4"/>
        <v>10</v>
      </c>
      <c r="G311" t="str">
        <f>STANDINGS_HR[[#This Row],[League]]&amp;STANDINGS_HR[[#This Row],[Team]]</f>
        <v>$150 Draft Champions Dec 16 1:00 pm Lg.3564Team Tran</v>
      </c>
    </row>
    <row r="312" spans="1:7" x14ac:dyDescent="0.25">
      <c r="A312">
        <v>2128</v>
      </c>
      <c r="B312" t="s">
        <v>773</v>
      </c>
      <c r="C312" t="s">
        <v>767</v>
      </c>
      <c r="D312">
        <v>250</v>
      </c>
      <c r="E312">
        <v>785</v>
      </c>
      <c r="F312">
        <f t="shared" si="4"/>
        <v>11</v>
      </c>
      <c r="G312" t="str">
        <f>STANDINGS_HR[[#This Row],[League]]&amp;STANDINGS_HR[[#This Row],[Team]]</f>
        <v>$150 Draft Champions Dec 16 1:00 pm Lg.3564Pyrolitic Decomposiotion</v>
      </c>
    </row>
    <row r="313" spans="1:7" x14ac:dyDescent="0.25">
      <c r="A313">
        <v>2229</v>
      </c>
      <c r="B313" t="s">
        <v>119</v>
      </c>
      <c r="C313" t="s">
        <v>767</v>
      </c>
      <c r="D313">
        <v>246</v>
      </c>
      <c r="E313">
        <v>677</v>
      </c>
      <c r="F313">
        <f t="shared" si="4"/>
        <v>12</v>
      </c>
      <c r="G313" t="str">
        <f>STANDINGS_HR[[#This Row],[League]]&amp;STANDINGS_HR[[#This Row],[Team]]</f>
        <v>$150 Draft Champions Dec 16 1:00 pm Lg.3564GIGANOTOSAURUS</v>
      </c>
    </row>
    <row r="314" spans="1:7" x14ac:dyDescent="0.25">
      <c r="A314">
        <v>2554</v>
      </c>
      <c r="B314" t="s">
        <v>774</v>
      </c>
      <c r="C314" t="s">
        <v>767</v>
      </c>
      <c r="D314">
        <v>231</v>
      </c>
      <c r="E314">
        <v>365.5</v>
      </c>
      <c r="F314">
        <f t="shared" si="4"/>
        <v>13</v>
      </c>
      <c r="G314" t="str">
        <f>STANDINGS_HR[[#This Row],[League]]&amp;STANDINGS_HR[[#This Row],[Team]]</f>
        <v>$150 Draft Champions Dec 16 1:00 pm Lg.3564The Libertines</v>
      </c>
    </row>
    <row r="315" spans="1:7" x14ac:dyDescent="0.25">
      <c r="A315">
        <v>2669</v>
      </c>
      <c r="B315" t="s">
        <v>769</v>
      </c>
      <c r="C315" t="s">
        <v>767</v>
      </c>
      <c r="D315">
        <v>222</v>
      </c>
      <c r="E315">
        <v>234.5</v>
      </c>
      <c r="F315">
        <f t="shared" si="4"/>
        <v>14</v>
      </c>
      <c r="G315" t="str">
        <f>STANDINGS_HR[[#This Row],[League]]&amp;STANDINGS_HR[[#This Row],[Team]]</f>
        <v>$150 Draft Champions Dec 16 1:00 pm Lg.35641978 Batting Champion</v>
      </c>
    </row>
    <row r="316" spans="1:7" x14ac:dyDescent="0.25">
      <c r="A316">
        <v>2808</v>
      </c>
      <c r="B316" t="s">
        <v>772</v>
      </c>
      <c r="C316" t="s">
        <v>767</v>
      </c>
      <c r="D316">
        <v>208</v>
      </c>
      <c r="E316">
        <v>98.5</v>
      </c>
      <c r="F316">
        <f t="shared" si="4"/>
        <v>15</v>
      </c>
      <c r="G316" t="str">
        <f>STANDINGS_HR[[#This Row],[League]]&amp;STANDINGS_HR[[#This Row],[Team]]</f>
        <v>$150 Draft Champions Dec 16 1:00 pm Lg.3564Ask Gretchen Wu</v>
      </c>
    </row>
    <row r="317" spans="1:7" x14ac:dyDescent="0.25">
      <c r="A317">
        <v>254</v>
      </c>
      <c r="B317" t="s">
        <v>154</v>
      </c>
      <c r="C317" t="s">
        <v>775</v>
      </c>
      <c r="D317">
        <v>319</v>
      </c>
      <c r="E317">
        <v>2651.5</v>
      </c>
      <c r="F317">
        <f t="shared" si="4"/>
        <v>1</v>
      </c>
      <c r="G317" t="str">
        <f>STANDINGS_HR[[#This Row],[League]]&amp;STANDINGS_HR[[#This Row],[Team]]</f>
        <v>$150 Draft Champions Dec 17 1:00 pm Lg.3566GLG20s</v>
      </c>
    </row>
    <row r="318" spans="1:7" x14ac:dyDescent="0.25">
      <c r="A318">
        <v>286</v>
      </c>
      <c r="B318" t="s">
        <v>784</v>
      </c>
      <c r="C318" t="s">
        <v>775</v>
      </c>
      <c r="D318">
        <v>317</v>
      </c>
      <c r="E318">
        <v>2628</v>
      </c>
      <c r="F318">
        <f t="shared" si="4"/>
        <v>2</v>
      </c>
      <c r="G318" t="str">
        <f>STANDINGS_HR[[#This Row],[League]]&amp;STANDINGS_HR[[#This Row],[Team]]</f>
        <v>$150 Draft Champions Dec 17 1:00 pm Lg.3566Team Pardi</v>
      </c>
    </row>
    <row r="319" spans="1:7" x14ac:dyDescent="0.25">
      <c r="A319">
        <v>413</v>
      </c>
      <c r="B319" t="s">
        <v>786</v>
      </c>
      <c r="C319" t="s">
        <v>775</v>
      </c>
      <c r="D319">
        <v>309</v>
      </c>
      <c r="E319">
        <v>2499</v>
      </c>
      <c r="F319">
        <f t="shared" si="4"/>
        <v>3</v>
      </c>
      <c r="G319" t="str">
        <f>STANDINGS_HR[[#This Row],[League]]&amp;STANDINGS_HR[[#This Row],[Team]]</f>
        <v>$150 Draft Champions Dec 17 1:00 pm Lg.3566Tall Timber DC12</v>
      </c>
    </row>
    <row r="320" spans="1:7" x14ac:dyDescent="0.25">
      <c r="A320">
        <v>672</v>
      </c>
      <c r="B320" t="s">
        <v>782</v>
      </c>
      <c r="C320" t="s">
        <v>775</v>
      </c>
      <c r="D320">
        <v>298</v>
      </c>
      <c r="E320">
        <v>2250</v>
      </c>
      <c r="F320">
        <f t="shared" si="4"/>
        <v>4</v>
      </c>
      <c r="G320" t="str">
        <f>STANDINGS_HR[[#This Row],[League]]&amp;STANDINGS_HR[[#This Row],[Team]]</f>
        <v>$150 Draft Champions Dec 17 1:00 pm Lg.3566Trachtman's NeverEnding Story 150</v>
      </c>
    </row>
    <row r="321" spans="1:7" x14ac:dyDescent="0.25">
      <c r="A321">
        <v>1006</v>
      </c>
      <c r="B321" t="s">
        <v>127</v>
      </c>
      <c r="C321" t="s">
        <v>775</v>
      </c>
      <c r="D321">
        <v>285</v>
      </c>
      <c r="E321">
        <v>1901</v>
      </c>
      <c r="F321">
        <f t="shared" si="4"/>
        <v>5</v>
      </c>
      <c r="G321" t="str">
        <f>STANDINGS_HR[[#This Row],[League]]&amp;STANDINGS_HR[[#This Row],[Team]]</f>
        <v>$150 Draft Champions Dec 17 1:00 pm Lg.3566Just An Old Vet</v>
      </c>
    </row>
    <row r="322" spans="1:7" x14ac:dyDescent="0.25">
      <c r="A322">
        <v>1072</v>
      </c>
      <c r="B322" t="s">
        <v>776</v>
      </c>
      <c r="C322" t="s">
        <v>775</v>
      </c>
      <c r="D322">
        <v>283</v>
      </c>
      <c r="E322">
        <v>1829.5</v>
      </c>
      <c r="F322">
        <f t="shared" si="4"/>
        <v>6</v>
      </c>
      <c r="G322" t="str">
        <f>STANDINGS_HR[[#This Row],[League]]&amp;STANDINGS_HR[[#This Row],[Team]]</f>
        <v>$150 Draft Champions Dec 17 1:00 pm Lg.3566Danger Manger</v>
      </c>
    </row>
    <row r="323" spans="1:7" x14ac:dyDescent="0.25">
      <c r="A323">
        <v>1252</v>
      </c>
      <c r="B323" t="s">
        <v>777</v>
      </c>
      <c r="C323" t="s">
        <v>775</v>
      </c>
      <c r="D323">
        <v>278</v>
      </c>
      <c r="E323">
        <v>1655.5</v>
      </c>
      <c r="F323">
        <f t="shared" ref="F323:F386" si="5">IF(C323=C322,F322+1,1)</f>
        <v>7</v>
      </c>
      <c r="G323" t="str">
        <f>STANDINGS_HR[[#This Row],[League]]&amp;STANDINGS_HR[[#This Row],[Team]]</f>
        <v>$150 Draft Champions Dec 17 1:00 pm Lg.3566Grant Shurinova</v>
      </c>
    </row>
    <row r="324" spans="1:7" x14ac:dyDescent="0.25">
      <c r="A324">
        <v>1423</v>
      </c>
      <c r="B324" t="s">
        <v>780</v>
      </c>
      <c r="C324" t="s">
        <v>775</v>
      </c>
      <c r="D324">
        <v>273</v>
      </c>
      <c r="E324">
        <v>1503</v>
      </c>
      <c r="F324">
        <f t="shared" si="5"/>
        <v>8</v>
      </c>
      <c r="G324" t="str">
        <f>STANDINGS_HR[[#This Row],[League]]&amp;STANDINGS_HR[[#This Row],[Team]]</f>
        <v>$150 Draft Champions Dec 17 1:00 pm Lg.3566The Unused Needles</v>
      </c>
    </row>
    <row r="325" spans="1:7" x14ac:dyDescent="0.25">
      <c r="A325">
        <v>1634</v>
      </c>
      <c r="B325" t="s">
        <v>788</v>
      </c>
      <c r="C325" t="s">
        <v>775</v>
      </c>
      <c r="D325">
        <v>266</v>
      </c>
      <c r="E325">
        <v>1264</v>
      </c>
      <c r="F325">
        <f t="shared" si="5"/>
        <v>9</v>
      </c>
      <c r="G325" t="str">
        <f>STANDINGS_HR[[#This Row],[League]]&amp;STANDINGS_HR[[#This Row],[Team]]</f>
        <v>$150 Draft Champions Dec 17 1:00 pm Lg.3566Cultured Hooligan</v>
      </c>
    </row>
    <row r="326" spans="1:7" x14ac:dyDescent="0.25">
      <c r="A326">
        <v>1712</v>
      </c>
      <c r="B326" t="s">
        <v>778</v>
      </c>
      <c r="C326" t="s">
        <v>775</v>
      </c>
      <c r="D326">
        <v>264</v>
      </c>
      <c r="E326">
        <v>1191</v>
      </c>
      <c r="F326">
        <f t="shared" si="5"/>
        <v>10</v>
      </c>
      <c r="G326" t="str">
        <f>STANDINGS_HR[[#This Row],[League]]&amp;STANDINGS_HR[[#This Row],[Team]]</f>
        <v>$150 Draft Champions Dec 17 1:00 pm Lg.3566Elsewhere In The NHL</v>
      </c>
    </row>
    <row r="327" spans="1:7" x14ac:dyDescent="0.25">
      <c r="A327">
        <v>2044</v>
      </c>
      <c r="B327" t="s">
        <v>781</v>
      </c>
      <c r="C327" t="s">
        <v>775</v>
      </c>
      <c r="D327">
        <v>253</v>
      </c>
      <c r="E327">
        <v>873</v>
      </c>
      <c r="F327">
        <f t="shared" si="5"/>
        <v>11</v>
      </c>
      <c r="G327" t="str">
        <f>STANDINGS_HR[[#This Row],[League]]&amp;STANDINGS_HR[[#This Row],[Team]]</f>
        <v>$150 Draft Champions Dec 17 1:00 pm Lg.3566Team Steeves</v>
      </c>
    </row>
    <row r="328" spans="1:7" x14ac:dyDescent="0.25">
      <c r="A328">
        <v>2313</v>
      </c>
      <c r="B328" t="s">
        <v>779</v>
      </c>
      <c r="C328" t="s">
        <v>775</v>
      </c>
      <c r="D328">
        <v>243</v>
      </c>
      <c r="E328">
        <v>604.5</v>
      </c>
      <c r="F328">
        <f t="shared" si="5"/>
        <v>12</v>
      </c>
      <c r="G328" t="str">
        <f>STANDINGS_HR[[#This Row],[League]]&amp;STANDINGS_HR[[#This Row],[Team]]</f>
        <v>$150 Draft Champions Dec 17 1:00 pm Lg.3566SpinningSeams2</v>
      </c>
    </row>
    <row r="329" spans="1:7" x14ac:dyDescent="0.25">
      <c r="A329">
        <v>2327</v>
      </c>
      <c r="B329" t="s">
        <v>785</v>
      </c>
      <c r="C329" t="s">
        <v>775</v>
      </c>
      <c r="D329">
        <v>242</v>
      </c>
      <c r="E329">
        <v>580</v>
      </c>
      <c r="F329">
        <f t="shared" si="5"/>
        <v>13</v>
      </c>
      <c r="G329" t="str">
        <f>STANDINGS_HR[[#This Row],[League]]&amp;STANDINGS_HR[[#This Row],[Team]]</f>
        <v>$150 Draft Champions Dec 17 1:00 pm Lg.3566Forever Draft 2</v>
      </c>
    </row>
    <row r="330" spans="1:7" x14ac:dyDescent="0.25">
      <c r="A330">
        <v>2464</v>
      </c>
      <c r="B330" t="s">
        <v>783</v>
      </c>
      <c r="C330" t="s">
        <v>775</v>
      </c>
      <c r="D330">
        <v>235</v>
      </c>
      <c r="E330">
        <v>439.5</v>
      </c>
      <c r="F330">
        <f t="shared" si="5"/>
        <v>14</v>
      </c>
      <c r="G330" t="str">
        <f>STANDINGS_HR[[#This Row],[League]]&amp;STANDINGS_HR[[#This Row],[Team]]</f>
        <v>$150 Draft Champions Dec 17 1:00 pm Lg.3566Cotton Dragger</v>
      </c>
    </row>
    <row r="331" spans="1:7" x14ac:dyDescent="0.25">
      <c r="A331">
        <v>2527</v>
      </c>
      <c r="B331" t="s">
        <v>787</v>
      </c>
      <c r="C331" t="s">
        <v>775</v>
      </c>
      <c r="D331">
        <v>232</v>
      </c>
      <c r="E331">
        <v>385.5</v>
      </c>
      <c r="F331">
        <f t="shared" si="5"/>
        <v>15</v>
      </c>
      <c r="G331" t="str">
        <f>STANDINGS_HR[[#This Row],[League]]&amp;STANDINGS_HR[[#This Row],[Team]]</f>
        <v>$150 Draft Champions Dec 17 1:00 pm Lg.3566Team Barbella</v>
      </c>
    </row>
    <row r="332" spans="1:7" x14ac:dyDescent="0.25">
      <c r="A332">
        <v>264</v>
      </c>
      <c r="B332" t="s">
        <v>393</v>
      </c>
      <c r="C332" t="s">
        <v>790</v>
      </c>
      <c r="D332">
        <v>319</v>
      </c>
      <c r="E332">
        <v>2651.5</v>
      </c>
      <c r="F332">
        <f t="shared" si="5"/>
        <v>1</v>
      </c>
      <c r="G332" t="str">
        <f>STANDINGS_HR[[#This Row],[League]]&amp;STANDINGS_HR[[#This Row],[Team]]</f>
        <v>$150 Draft Champions Dec 19 1:00 pm Lg.3567Team Donnelly</v>
      </c>
    </row>
    <row r="333" spans="1:7" x14ac:dyDescent="0.25">
      <c r="A333">
        <v>300</v>
      </c>
      <c r="B333" t="s">
        <v>798</v>
      </c>
      <c r="C333" t="s">
        <v>790</v>
      </c>
      <c r="D333">
        <v>316</v>
      </c>
      <c r="E333">
        <v>2609</v>
      </c>
      <c r="F333">
        <f t="shared" si="5"/>
        <v>2</v>
      </c>
      <c r="G333" t="str">
        <f>STANDINGS_HR[[#This Row],[League]]&amp;STANDINGS_HR[[#This Row],[Team]]</f>
        <v>$150 Draft Champions Dec 19 1:00 pm Lg.3567I Want Yu Back</v>
      </c>
    </row>
    <row r="334" spans="1:7" x14ac:dyDescent="0.25">
      <c r="A334">
        <v>343</v>
      </c>
      <c r="B334" t="s">
        <v>789</v>
      </c>
      <c r="C334" t="s">
        <v>790</v>
      </c>
      <c r="D334">
        <v>313</v>
      </c>
      <c r="E334">
        <v>2567</v>
      </c>
      <c r="F334">
        <f t="shared" si="5"/>
        <v>3</v>
      </c>
      <c r="G334" t="str">
        <f>STANDINGS_HR[[#This Row],[League]]&amp;STANDINGS_HR[[#This Row],[Team]]</f>
        <v>$150 Draft Champions Dec 19 1:00 pm Lg.3567G squared</v>
      </c>
    </row>
    <row r="335" spans="1:7" x14ac:dyDescent="0.25">
      <c r="A335">
        <v>577</v>
      </c>
      <c r="B335" t="s">
        <v>796</v>
      </c>
      <c r="C335" t="s">
        <v>790</v>
      </c>
      <c r="D335">
        <v>301</v>
      </c>
      <c r="E335">
        <v>2332</v>
      </c>
      <c r="F335">
        <f t="shared" si="5"/>
        <v>4</v>
      </c>
      <c r="G335" t="str">
        <f>STANDINGS_HR[[#This Row],[League]]&amp;STANDINGS_HR[[#This Row],[Team]]</f>
        <v>$150 Draft Champions Dec 19 1:00 pm Lg.3567Harp Crush Price</v>
      </c>
    </row>
    <row r="336" spans="1:7" x14ac:dyDescent="0.25">
      <c r="A336">
        <v>802</v>
      </c>
      <c r="B336" t="s">
        <v>791</v>
      </c>
      <c r="C336" t="s">
        <v>790</v>
      </c>
      <c r="D336">
        <v>292</v>
      </c>
      <c r="E336">
        <v>2099.5</v>
      </c>
      <c r="F336">
        <f t="shared" si="5"/>
        <v>5</v>
      </c>
      <c r="G336" t="str">
        <f>STANDINGS_HR[[#This Row],[League]]&amp;STANDINGS_HR[[#This Row],[Team]]</f>
        <v>$150 Draft Champions Dec 19 1:00 pm Lg.3567Dicky Dollar Scholars</v>
      </c>
    </row>
    <row r="337" spans="1:7" x14ac:dyDescent="0.25">
      <c r="A337">
        <v>897</v>
      </c>
      <c r="B337" t="s">
        <v>792</v>
      </c>
      <c r="C337" t="s">
        <v>790</v>
      </c>
      <c r="D337">
        <v>289</v>
      </c>
      <c r="E337">
        <v>2019.5</v>
      </c>
      <c r="F337">
        <f t="shared" si="5"/>
        <v>6</v>
      </c>
      <c r="G337" t="str">
        <f>STANDINGS_HR[[#This Row],[League]]&amp;STANDINGS_HR[[#This Row],[Team]]</f>
        <v>$150 Draft Champions Dec 19 1:00 pm Lg.3567Team Robish</v>
      </c>
    </row>
    <row r="338" spans="1:7" x14ac:dyDescent="0.25">
      <c r="A338">
        <v>1050</v>
      </c>
      <c r="B338" t="s">
        <v>799</v>
      </c>
      <c r="C338" t="s">
        <v>790</v>
      </c>
      <c r="D338">
        <v>284</v>
      </c>
      <c r="E338">
        <v>1866</v>
      </c>
      <c r="F338">
        <f t="shared" si="5"/>
        <v>7</v>
      </c>
      <c r="G338" t="str">
        <f>STANDINGS_HR[[#This Row],[League]]&amp;STANDINGS_HR[[#This Row],[Team]]</f>
        <v>$150 Draft Champions Dec 19 1:00 pm Lg.3567Team Clarke - 2</v>
      </c>
    </row>
    <row r="339" spans="1:7" x14ac:dyDescent="0.25">
      <c r="A339">
        <v>1106</v>
      </c>
      <c r="B339" t="s">
        <v>793</v>
      </c>
      <c r="C339" t="s">
        <v>790</v>
      </c>
      <c r="D339">
        <v>282</v>
      </c>
      <c r="E339">
        <v>1795</v>
      </c>
      <c r="F339">
        <f t="shared" si="5"/>
        <v>8</v>
      </c>
      <c r="G339" t="str">
        <f>STANDINGS_HR[[#This Row],[League]]&amp;STANDINGS_HR[[#This Row],[Team]]</f>
        <v>$150 Draft Champions Dec 19 1:00 pm Lg.3567ChipChopChip3</v>
      </c>
    </row>
    <row r="340" spans="1:7" x14ac:dyDescent="0.25">
      <c r="A340">
        <v>1266</v>
      </c>
      <c r="B340" t="s">
        <v>794</v>
      </c>
      <c r="C340" t="s">
        <v>790</v>
      </c>
      <c r="D340">
        <v>278</v>
      </c>
      <c r="E340">
        <v>1655.5</v>
      </c>
      <c r="F340">
        <f t="shared" si="5"/>
        <v>9</v>
      </c>
      <c r="G340" t="str">
        <f>STANDINGS_HR[[#This Row],[League]]&amp;STANDINGS_HR[[#This Row],[Team]]</f>
        <v>$150 Draft Champions Dec 19 1:00 pm Lg.3567Team Narva</v>
      </c>
    </row>
    <row r="341" spans="1:7" x14ac:dyDescent="0.25">
      <c r="A341">
        <v>1321</v>
      </c>
      <c r="B341" t="s">
        <v>797</v>
      </c>
      <c r="C341" t="s">
        <v>790</v>
      </c>
      <c r="D341">
        <v>276</v>
      </c>
      <c r="E341">
        <v>1589</v>
      </c>
      <c r="F341">
        <f t="shared" si="5"/>
        <v>10</v>
      </c>
      <c r="G341" t="str">
        <f>STANDINGS_HR[[#This Row],[League]]&amp;STANDINGS_HR[[#This Row],[Team]]</f>
        <v>$150 Draft Champions Dec 19 1:00 pm Lg.3567Mikey's Mojo</v>
      </c>
    </row>
    <row r="342" spans="1:7" x14ac:dyDescent="0.25">
      <c r="A342">
        <v>1583</v>
      </c>
      <c r="B342" t="s">
        <v>795</v>
      </c>
      <c r="C342" t="s">
        <v>790</v>
      </c>
      <c r="D342">
        <v>268</v>
      </c>
      <c r="E342">
        <v>1324.5</v>
      </c>
      <c r="F342">
        <f t="shared" si="5"/>
        <v>11</v>
      </c>
      <c r="G342" t="str">
        <f>STANDINGS_HR[[#This Row],[League]]&amp;STANDINGS_HR[[#This Row],[Team]]</f>
        <v>$150 Draft Champions Dec 19 1:00 pm Lg.3567I've Got a Special Purpose</v>
      </c>
    </row>
    <row r="343" spans="1:7" x14ac:dyDescent="0.25">
      <c r="A343">
        <v>2381</v>
      </c>
      <c r="B343" t="s">
        <v>425</v>
      </c>
      <c r="C343" t="s">
        <v>790</v>
      </c>
      <c r="D343">
        <v>239</v>
      </c>
      <c r="E343">
        <v>523</v>
      </c>
      <c r="F343">
        <f t="shared" si="5"/>
        <v>12</v>
      </c>
      <c r="G343" t="str">
        <f>STANDINGS_HR[[#This Row],[League]]&amp;STANDINGS_HR[[#This Row],[Team]]</f>
        <v>$150 Draft Champions Dec 19 1:00 pm Lg.3567Bama DC</v>
      </c>
    </row>
    <row r="344" spans="1:7" x14ac:dyDescent="0.25">
      <c r="A344">
        <v>2509</v>
      </c>
      <c r="B344" t="s">
        <v>457</v>
      </c>
      <c r="C344" t="s">
        <v>790</v>
      </c>
      <c r="D344">
        <v>233</v>
      </c>
      <c r="E344">
        <v>403.5</v>
      </c>
      <c r="F344">
        <f t="shared" si="5"/>
        <v>13</v>
      </c>
      <c r="G344" t="str">
        <f>STANDINGS_HR[[#This Row],[League]]&amp;STANDINGS_HR[[#This Row],[Team]]</f>
        <v>$150 Draft Champions Dec 19 1:00 pm Lg.3567Team Barth</v>
      </c>
    </row>
    <row r="345" spans="1:7" x14ac:dyDescent="0.25">
      <c r="A345">
        <v>2590</v>
      </c>
      <c r="B345" t="s">
        <v>116</v>
      </c>
      <c r="C345" t="s">
        <v>790</v>
      </c>
      <c r="D345">
        <v>229</v>
      </c>
      <c r="E345">
        <v>328</v>
      </c>
      <c r="F345">
        <f t="shared" si="5"/>
        <v>14</v>
      </c>
      <c r="G345" t="str">
        <f>STANDINGS_HR[[#This Row],[League]]&amp;STANDINGS_HR[[#This Row],[Team]]</f>
        <v>$150 Draft Champions Dec 19 1:00 pm Lg.3567Titans</v>
      </c>
    </row>
    <row r="346" spans="1:7" x14ac:dyDescent="0.25">
      <c r="A346">
        <v>2891</v>
      </c>
      <c r="B346" t="s">
        <v>800</v>
      </c>
      <c r="C346" t="s">
        <v>790</v>
      </c>
      <c r="D346">
        <v>178</v>
      </c>
      <c r="E346">
        <v>19.5</v>
      </c>
      <c r="F346">
        <f t="shared" si="5"/>
        <v>15</v>
      </c>
      <c r="G346" t="str">
        <f>STANDINGS_HR[[#This Row],[League]]&amp;STANDINGS_HR[[#This Row],[Team]]</f>
        <v>$150 Draft Champions Dec 19 1:00 pm Lg.3567EMERSON 3</v>
      </c>
    </row>
    <row r="347" spans="1:7" x14ac:dyDescent="0.25">
      <c r="A347">
        <v>63</v>
      </c>
      <c r="B347" t="s">
        <v>341</v>
      </c>
      <c r="C347" t="s">
        <v>801</v>
      </c>
      <c r="D347">
        <v>341</v>
      </c>
      <c r="E347">
        <v>2848</v>
      </c>
      <c r="F347">
        <f t="shared" si="5"/>
        <v>1</v>
      </c>
      <c r="G347" t="str">
        <f>STANDINGS_HR[[#This Row],[League]]&amp;STANDINGS_HR[[#This Row],[Team]]</f>
        <v>$150 Draft Champions Dec 21 1:00 pm Lg.3568Team Dorn</v>
      </c>
    </row>
    <row r="348" spans="1:7" x14ac:dyDescent="0.25">
      <c r="A348">
        <v>768</v>
      </c>
      <c r="B348" t="s">
        <v>87</v>
      </c>
      <c r="C348" t="s">
        <v>801</v>
      </c>
      <c r="D348">
        <v>294</v>
      </c>
      <c r="E348">
        <v>2151</v>
      </c>
      <c r="F348">
        <f t="shared" si="5"/>
        <v>2</v>
      </c>
      <c r="G348" t="str">
        <f>STANDINGS_HR[[#This Row],[League]]&amp;STANDINGS_HR[[#This Row],[Team]]</f>
        <v>$150 Draft Champions Dec 21 1:00 pm Lg.3568The Northsiders</v>
      </c>
    </row>
    <row r="349" spans="1:7" x14ac:dyDescent="0.25">
      <c r="A349">
        <v>856</v>
      </c>
      <c r="B349" t="s">
        <v>807</v>
      </c>
      <c r="C349" t="s">
        <v>801</v>
      </c>
      <c r="D349">
        <v>290</v>
      </c>
      <c r="E349">
        <v>2049</v>
      </c>
      <c r="F349">
        <f t="shared" si="5"/>
        <v>3</v>
      </c>
      <c r="G349" t="str">
        <f>STANDINGS_HR[[#This Row],[League]]&amp;STANDINGS_HR[[#This Row],[Team]]</f>
        <v>$150 Draft Champions Dec 21 1:00 pm Lg.3568DarenZilla I</v>
      </c>
    </row>
    <row r="350" spans="1:7" x14ac:dyDescent="0.25">
      <c r="A350">
        <v>879</v>
      </c>
      <c r="B350" t="s">
        <v>808</v>
      </c>
      <c r="C350" t="s">
        <v>801</v>
      </c>
      <c r="D350">
        <v>289</v>
      </c>
      <c r="E350">
        <v>2019.5</v>
      </c>
      <c r="F350">
        <f t="shared" si="5"/>
        <v>4</v>
      </c>
      <c r="G350" t="str">
        <f>STANDINGS_HR[[#This Row],[League]]&amp;STANDINGS_HR[[#This Row],[Team]]</f>
        <v>$150 Draft Champions Dec 21 1:00 pm Lg.3568Dominance &amp; Submission</v>
      </c>
    </row>
    <row r="351" spans="1:7" x14ac:dyDescent="0.25">
      <c r="A351">
        <v>1053</v>
      </c>
      <c r="B351" t="s">
        <v>434</v>
      </c>
      <c r="C351" t="s">
        <v>801</v>
      </c>
      <c r="D351">
        <v>284</v>
      </c>
      <c r="E351">
        <v>1866</v>
      </c>
      <c r="F351">
        <f t="shared" si="5"/>
        <v>5</v>
      </c>
      <c r="G351" t="str">
        <f>STANDINGS_HR[[#This Row],[League]]&amp;STANDINGS_HR[[#This Row],[Team]]</f>
        <v>$150 Draft Champions Dec 21 1:00 pm Lg.3568Team Kent</v>
      </c>
    </row>
    <row r="352" spans="1:7" x14ac:dyDescent="0.25">
      <c r="A352">
        <v>1278</v>
      </c>
      <c r="B352" t="s">
        <v>109</v>
      </c>
      <c r="C352" t="s">
        <v>801</v>
      </c>
      <c r="D352">
        <v>277</v>
      </c>
      <c r="E352">
        <v>1620.5</v>
      </c>
      <c r="F352">
        <f t="shared" si="5"/>
        <v>6</v>
      </c>
      <c r="G352" t="str">
        <f>STANDINGS_HR[[#This Row],[League]]&amp;STANDINGS_HR[[#This Row],[Team]]</f>
        <v>$150 Draft Champions Dec 21 1:00 pm Lg.3568BIG LUSCIOUS</v>
      </c>
    </row>
    <row r="353" spans="1:7" x14ac:dyDescent="0.25">
      <c r="A353">
        <v>1445</v>
      </c>
      <c r="B353" t="s">
        <v>17</v>
      </c>
      <c r="C353" t="s">
        <v>801</v>
      </c>
      <c r="D353">
        <v>272</v>
      </c>
      <c r="E353">
        <v>1468.5</v>
      </c>
      <c r="F353">
        <f t="shared" si="5"/>
        <v>7</v>
      </c>
      <c r="G353" t="str">
        <f>STANDINGS_HR[[#This Row],[League]]&amp;STANDINGS_HR[[#This Row],[Team]]</f>
        <v>$150 Draft Champions Dec 21 1:00 pm Lg.3568Millertime</v>
      </c>
    </row>
    <row r="354" spans="1:7" x14ac:dyDescent="0.25">
      <c r="A354">
        <v>1476</v>
      </c>
      <c r="B354" t="s">
        <v>450</v>
      </c>
      <c r="C354" t="s">
        <v>801</v>
      </c>
      <c r="D354">
        <v>271</v>
      </c>
      <c r="E354">
        <v>1434.5</v>
      </c>
      <c r="F354">
        <f t="shared" si="5"/>
        <v>8</v>
      </c>
      <c r="G354" t="str">
        <f>STANDINGS_HR[[#This Row],[League]]&amp;STANDINGS_HR[[#This Row],[Team]]</f>
        <v>$150 Draft Champions Dec 21 1:00 pm Lg.3568Poopy Tooth 4</v>
      </c>
    </row>
    <row r="355" spans="1:7" x14ac:dyDescent="0.25">
      <c r="A355">
        <v>1497</v>
      </c>
      <c r="B355" t="s">
        <v>802</v>
      </c>
      <c r="C355" t="s">
        <v>801</v>
      </c>
      <c r="D355">
        <v>270</v>
      </c>
      <c r="E355">
        <v>1400</v>
      </c>
      <c r="F355">
        <f t="shared" si="5"/>
        <v>9</v>
      </c>
      <c r="G355" t="str">
        <f>STANDINGS_HR[[#This Row],[League]]&amp;STANDINGS_HR[[#This Row],[Team]]</f>
        <v>$150 Draft Champions Dec 21 1:00 pm Lg.3568Carolina Lightning</v>
      </c>
    </row>
    <row r="356" spans="1:7" x14ac:dyDescent="0.25">
      <c r="A356">
        <v>1592</v>
      </c>
      <c r="B356" t="s">
        <v>803</v>
      </c>
      <c r="C356" t="s">
        <v>801</v>
      </c>
      <c r="D356">
        <v>268</v>
      </c>
      <c r="E356">
        <v>1324.5</v>
      </c>
      <c r="F356">
        <f t="shared" si="5"/>
        <v>10</v>
      </c>
      <c r="G356" t="str">
        <f>STANDINGS_HR[[#This Row],[League]]&amp;STANDINGS_HR[[#This Row],[Team]]</f>
        <v>$150 Draft Champions Dec 21 1:00 pm Lg.3568O'Day or Night Relief</v>
      </c>
    </row>
    <row r="357" spans="1:7" x14ac:dyDescent="0.25">
      <c r="A357">
        <v>1688</v>
      </c>
      <c r="B357" t="s">
        <v>186</v>
      </c>
      <c r="C357" t="s">
        <v>801</v>
      </c>
      <c r="D357">
        <v>265</v>
      </c>
      <c r="E357">
        <v>1225</v>
      </c>
      <c r="F357">
        <f t="shared" si="5"/>
        <v>11</v>
      </c>
      <c r="G357" t="str">
        <f>STANDINGS_HR[[#This Row],[League]]&amp;STANDINGS_HR[[#This Row],[Team]]</f>
        <v>$150 Draft Champions Dec 21 1:00 pm Lg.3568LONG GONE</v>
      </c>
    </row>
    <row r="358" spans="1:7" x14ac:dyDescent="0.25">
      <c r="A358">
        <v>1696</v>
      </c>
      <c r="B358" t="s">
        <v>806</v>
      </c>
      <c r="C358" t="s">
        <v>801</v>
      </c>
      <c r="D358">
        <v>265</v>
      </c>
      <c r="E358">
        <v>1225</v>
      </c>
      <c r="F358">
        <f t="shared" si="5"/>
        <v>12</v>
      </c>
      <c r="G358" t="str">
        <f>STANDINGS_HR[[#This Row],[League]]&amp;STANDINGS_HR[[#This Row],[Team]]</f>
        <v>$150 Draft Champions Dec 21 1:00 pm Lg.3568Riderboot 1 DC</v>
      </c>
    </row>
    <row r="359" spans="1:7" x14ac:dyDescent="0.25">
      <c r="A359">
        <v>1857</v>
      </c>
      <c r="B359" t="s">
        <v>805</v>
      </c>
      <c r="C359" t="s">
        <v>801</v>
      </c>
      <c r="D359">
        <v>259</v>
      </c>
      <c r="E359">
        <v>1044</v>
      </c>
      <c r="F359">
        <f t="shared" si="5"/>
        <v>13</v>
      </c>
      <c r="G359" t="str">
        <f>STANDINGS_HR[[#This Row],[League]]&amp;STANDINGS_HR[[#This Row],[Team]]</f>
        <v>$150 Draft Champions Dec 21 1:00 pm Lg.3568Dizzy Esasky II</v>
      </c>
    </row>
    <row r="360" spans="1:7" x14ac:dyDescent="0.25">
      <c r="A360">
        <v>2736</v>
      </c>
      <c r="B360" t="s">
        <v>809</v>
      </c>
      <c r="C360" t="s">
        <v>801</v>
      </c>
      <c r="D360">
        <v>217</v>
      </c>
      <c r="E360">
        <v>173.5</v>
      </c>
      <c r="F360">
        <f t="shared" si="5"/>
        <v>14</v>
      </c>
      <c r="G360" t="str">
        <f>STANDINGS_HR[[#This Row],[League]]&amp;STANDINGS_HR[[#This Row],[Team]]</f>
        <v>$150 Draft Champions Dec 21 1:00 pm Lg.3568Dookie McGee v3 - $150</v>
      </c>
    </row>
    <row r="361" spans="1:7" x14ac:dyDescent="0.25">
      <c r="A361">
        <v>2878</v>
      </c>
      <c r="B361" t="s">
        <v>804</v>
      </c>
      <c r="C361" t="s">
        <v>801</v>
      </c>
      <c r="D361">
        <v>194</v>
      </c>
      <c r="E361">
        <v>36</v>
      </c>
      <c r="F361">
        <f t="shared" si="5"/>
        <v>15</v>
      </c>
      <c r="G361" t="str">
        <f>STANDINGS_HR[[#This Row],[League]]&amp;STANDINGS_HR[[#This Row],[Team]]</f>
        <v>$150 Draft Champions Dec 21 1:00 pm Lg.3568papas nine</v>
      </c>
    </row>
    <row r="362" spans="1:7" x14ac:dyDescent="0.25">
      <c r="A362">
        <v>130</v>
      </c>
      <c r="B362" t="s">
        <v>71</v>
      </c>
      <c r="C362" t="s">
        <v>811</v>
      </c>
      <c r="D362">
        <v>330</v>
      </c>
      <c r="E362">
        <v>2779.5</v>
      </c>
      <c r="F362">
        <f t="shared" si="5"/>
        <v>1</v>
      </c>
      <c r="G362" t="str">
        <f>STANDINGS_HR[[#This Row],[League]]&amp;STANDINGS_HR[[#This Row],[Team]]</f>
        <v>$150 Draft Champions Dec 22 1:00 pm Lg.3569Frozen Ropes</v>
      </c>
    </row>
    <row r="363" spans="1:7" x14ac:dyDescent="0.25">
      <c r="A363">
        <v>210</v>
      </c>
      <c r="B363" t="s">
        <v>817</v>
      </c>
      <c r="C363" t="s">
        <v>811</v>
      </c>
      <c r="D363">
        <v>323</v>
      </c>
      <c r="E363">
        <v>2702</v>
      </c>
      <c r="F363">
        <f t="shared" si="5"/>
        <v>2</v>
      </c>
      <c r="G363" t="str">
        <f>STANDINGS_HR[[#This Row],[League]]&amp;STANDINGS_HR[[#This Row],[Team]]</f>
        <v>$150 Draft Champions Dec 22 1:00 pm Lg.3569Potter and Pigz</v>
      </c>
    </row>
    <row r="364" spans="1:7" x14ac:dyDescent="0.25">
      <c r="A364">
        <v>236</v>
      </c>
      <c r="B364" t="s">
        <v>818</v>
      </c>
      <c r="C364" t="s">
        <v>811</v>
      </c>
      <c r="D364">
        <v>321</v>
      </c>
      <c r="E364">
        <v>2672.5</v>
      </c>
      <c r="F364">
        <f t="shared" si="5"/>
        <v>3</v>
      </c>
      <c r="G364" t="str">
        <f>STANDINGS_HR[[#This Row],[League]]&amp;STANDINGS_HR[[#This Row],[Team]]</f>
        <v>$150 Draft Champions Dec 22 1:00 pm Lg.3569Cedar Saison Cedenos</v>
      </c>
    </row>
    <row r="365" spans="1:7" x14ac:dyDescent="0.25">
      <c r="A365">
        <v>247</v>
      </c>
      <c r="B365" t="s">
        <v>813</v>
      </c>
      <c r="C365" t="s">
        <v>811</v>
      </c>
      <c r="D365">
        <v>320</v>
      </c>
      <c r="E365">
        <v>2662</v>
      </c>
      <c r="F365">
        <f t="shared" si="5"/>
        <v>4</v>
      </c>
      <c r="G365" t="str">
        <f>STANDINGS_HR[[#This Row],[League]]&amp;STANDINGS_HR[[#This Row],[Team]]</f>
        <v>$150 Draft Champions Dec 22 1:00 pm Lg.3569Ironwood Renegades</v>
      </c>
    </row>
    <row r="366" spans="1:7" x14ac:dyDescent="0.25">
      <c r="A366">
        <v>581</v>
      </c>
      <c r="B366" t="s">
        <v>186</v>
      </c>
      <c r="C366" t="s">
        <v>811</v>
      </c>
      <c r="D366">
        <v>301</v>
      </c>
      <c r="E366">
        <v>2332</v>
      </c>
      <c r="F366">
        <f t="shared" si="5"/>
        <v>5</v>
      </c>
      <c r="G366" t="str">
        <f>STANDINGS_HR[[#This Row],[League]]&amp;STANDINGS_HR[[#This Row],[Team]]</f>
        <v>$150 Draft Champions Dec 22 1:00 pm Lg.3569LONG GONE</v>
      </c>
    </row>
    <row r="367" spans="1:7" x14ac:dyDescent="0.25">
      <c r="A367">
        <v>908</v>
      </c>
      <c r="B367" t="s">
        <v>277</v>
      </c>
      <c r="C367" t="s">
        <v>811</v>
      </c>
      <c r="D367">
        <v>289</v>
      </c>
      <c r="E367">
        <v>2019.5</v>
      </c>
      <c r="F367">
        <f t="shared" si="5"/>
        <v>6</v>
      </c>
      <c r="G367" t="str">
        <f>STANDINGS_HR[[#This Row],[League]]&amp;STANDINGS_HR[[#This Row],[Team]]</f>
        <v>$150 Draft Champions Dec 22 1:00 pm Lg.3569ZULETA</v>
      </c>
    </row>
    <row r="368" spans="1:7" x14ac:dyDescent="0.25">
      <c r="A368">
        <v>1223</v>
      </c>
      <c r="B368" t="s">
        <v>96</v>
      </c>
      <c r="C368" t="s">
        <v>811</v>
      </c>
      <c r="D368">
        <v>279</v>
      </c>
      <c r="E368">
        <v>1692.5</v>
      </c>
      <c r="F368">
        <f t="shared" si="5"/>
        <v>7</v>
      </c>
      <c r="G368" t="str">
        <f>STANDINGS_HR[[#This Row],[League]]&amp;STANDINGS_HR[[#This Row],[Team]]</f>
        <v>$150 Draft Champions Dec 22 1:00 pm Lg.3569Surrender Dorothy! (2)</v>
      </c>
    </row>
    <row r="369" spans="1:7" x14ac:dyDescent="0.25">
      <c r="A369">
        <v>1466</v>
      </c>
      <c r="B369" t="s">
        <v>814</v>
      </c>
      <c r="C369" t="s">
        <v>811</v>
      </c>
      <c r="D369">
        <v>271</v>
      </c>
      <c r="E369">
        <v>1434.5</v>
      </c>
      <c r="F369">
        <f t="shared" si="5"/>
        <v>8</v>
      </c>
      <c r="G369" t="str">
        <f>STANDINGS_HR[[#This Row],[League]]&amp;STANDINGS_HR[[#This Row],[Team]]</f>
        <v>$150 Draft Champions Dec 22 1:00 pm Lg.3569Dwight Evans DC15 150</v>
      </c>
    </row>
    <row r="370" spans="1:7" x14ac:dyDescent="0.25">
      <c r="A370">
        <v>1931</v>
      </c>
      <c r="B370" t="s">
        <v>815</v>
      </c>
      <c r="C370" t="s">
        <v>811</v>
      </c>
      <c r="D370">
        <v>257</v>
      </c>
      <c r="E370">
        <v>985</v>
      </c>
      <c r="F370">
        <f t="shared" si="5"/>
        <v>9</v>
      </c>
      <c r="G370" t="str">
        <f>STANDINGS_HR[[#This Row],[League]]&amp;STANDINGS_HR[[#This Row],[Team]]</f>
        <v>$150 Draft Champions Dec 22 1:00 pm Lg.3569SpinningSeams3</v>
      </c>
    </row>
    <row r="371" spans="1:7" x14ac:dyDescent="0.25">
      <c r="A371">
        <v>1947</v>
      </c>
      <c r="B371" t="s">
        <v>812</v>
      </c>
      <c r="C371" t="s">
        <v>811</v>
      </c>
      <c r="D371">
        <v>256</v>
      </c>
      <c r="E371">
        <v>957.5</v>
      </c>
      <c r="F371">
        <f t="shared" si="5"/>
        <v>10</v>
      </c>
      <c r="G371" t="str">
        <f>STANDINGS_HR[[#This Row],[League]]&amp;STANDINGS_HR[[#This Row],[Team]]</f>
        <v>$150 Draft Champions Dec 22 1:00 pm Lg.3569Dammit Moon Moon</v>
      </c>
    </row>
    <row r="372" spans="1:7" x14ac:dyDescent="0.25">
      <c r="A372">
        <v>1998</v>
      </c>
      <c r="B372" t="s">
        <v>819</v>
      </c>
      <c r="C372" t="s">
        <v>811</v>
      </c>
      <c r="D372">
        <v>254</v>
      </c>
      <c r="E372">
        <v>902.5</v>
      </c>
      <c r="F372">
        <f t="shared" si="5"/>
        <v>11</v>
      </c>
      <c r="G372" t="str">
        <f>STANDINGS_HR[[#This Row],[League]]&amp;STANDINGS_HR[[#This Row],[Team]]</f>
        <v>$150 Draft Champions Dec 22 1:00 pm Lg.3569Chico Lind's Hermanos - DC 15</v>
      </c>
    </row>
    <row r="373" spans="1:7" x14ac:dyDescent="0.25">
      <c r="A373">
        <v>2029</v>
      </c>
      <c r="B373" t="s">
        <v>816</v>
      </c>
      <c r="C373" t="s">
        <v>811</v>
      </c>
      <c r="D373">
        <v>253</v>
      </c>
      <c r="E373">
        <v>873</v>
      </c>
      <c r="F373">
        <f t="shared" si="5"/>
        <v>12</v>
      </c>
      <c r="G373" t="str">
        <f>STANDINGS_HR[[#This Row],[League]]&amp;STANDINGS_HR[[#This Row],[Team]]</f>
        <v>$150 Draft Champions Dec 22 1:00 pm Lg.3569Cubs Lose!!! Cubs Lose!!!</v>
      </c>
    </row>
    <row r="374" spans="1:7" x14ac:dyDescent="0.25">
      <c r="A374">
        <v>2670</v>
      </c>
      <c r="B374" t="s">
        <v>431</v>
      </c>
      <c r="C374" t="s">
        <v>811</v>
      </c>
      <c r="D374">
        <v>222</v>
      </c>
      <c r="E374">
        <v>234.5</v>
      </c>
      <c r="F374">
        <f t="shared" si="5"/>
        <v>13</v>
      </c>
      <c r="G374" t="str">
        <f>STANDINGS_HR[[#This Row],[League]]&amp;STANDINGS_HR[[#This Row],[Team]]</f>
        <v>$150 Draft Champions Dec 22 1:00 pm Lg.3569BIG LUSCIOUS II</v>
      </c>
    </row>
    <row r="375" spans="1:7" x14ac:dyDescent="0.25">
      <c r="A375">
        <v>2774</v>
      </c>
      <c r="B375" t="s">
        <v>33</v>
      </c>
      <c r="C375" t="s">
        <v>811</v>
      </c>
      <c r="D375">
        <v>213</v>
      </c>
      <c r="E375">
        <v>135</v>
      </c>
      <c r="F375">
        <f t="shared" si="5"/>
        <v>14</v>
      </c>
      <c r="G375" t="str">
        <f>STANDINGS_HR[[#This Row],[League]]&amp;STANDINGS_HR[[#This Row],[Team]]</f>
        <v>$150 Draft Champions Dec 22 1:00 pm Lg.3569Highlander</v>
      </c>
    </row>
    <row r="376" spans="1:7" x14ac:dyDescent="0.25">
      <c r="A376">
        <v>2847</v>
      </c>
      <c r="B376" t="s">
        <v>810</v>
      </c>
      <c r="C376" t="s">
        <v>811</v>
      </c>
      <c r="D376">
        <v>202</v>
      </c>
      <c r="E376">
        <v>64.5</v>
      </c>
      <c r="F376">
        <f t="shared" si="5"/>
        <v>15</v>
      </c>
      <c r="G376" t="str">
        <f>STANDINGS_HR[[#This Row],[League]]&amp;STANDINGS_HR[[#This Row],[Team]]</f>
        <v>$150 Draft Champions Dec 22 1:00 pm Lg.3569Sultans of Swat 1</v>
      </c>
    </row>
    <row r="377" spans="1:7" x14ac:dyDescent="0.25">
      <c r="A377">
        <v>336</v>
      </c>
      <c r="B377" t="s">
        <v>826</v>
      </c>
      <c r="C377" t="s">
        <v>821</v>
      </c>
      <c r="D377">
        <v>313</v>
      </c>
      <c r="E377">
        <v>2567</v>
      </c>
      <c r="F377">
        <f t="shared" si="5"/>
        <v>1</v>
      </c>
      <c r="G377" t="str">
        <f>STANDINGS_HR[[#This Row],[League]]&amp;STANDINGS_HR[[#This Row],[Team]]</f>
        <v>$150 Draft Champions Dec 24 1:00 pm Lg.35702016 DC001</v>
      </c>
    </row>
    <row r="378" spans="1:7" x14ac:dyDescent="0.25">
      <c r="A378">
        <v>667</v>
      </c>
      <c r="B378" t="s">
        <v>827</v>
      </c>
      <c r="C378" t="s">
        <v>821</v>
      </c>
      <c r="D378">
        <v>298</v>
      </c>
      <c r="E378">
        <v>2250</v>
      </c>
      <c r="F378">
        <f t="shared" si="5"/>
        <v>2</v>
      </c>
      <c r="G378" t="str">
        <f>STANDINGS_HR[[#This Row],[League]]&amp;STANDINGS_HR[[#This Row],[Team]]</f>
        <v>$150 Draft Champions Dec 24 1:00 pm Lg.3570The Final Boss</v>
      </c>
    </row>
    <row r="379" spans="1:7" x14ac:dyDescent="0.25">
      <c r="A379">
        <v>674</v>
      </c>
      <c r="B379" t="s">
        <v>475</v>
      </c>
      <c r="C379" t="s">
        <v>821</v>
      </c>
      <c r="D379">
        <v>297</v>
      </c>
      <c r="E379">
        <v>2226</v>
      </c>
      <c r="F379">
        <f t="shared" si="5"/>
        <v>3</v>
      </c>
      <c r="G379" t="str">
        <f>STANDINGS_HR[[#This Row],[League]]&amp;STANDINGS_HR[[#This Row],[Team]]</f>
        <v>$150 Draft Champions Dec 24 1:00 pm Lg.3570Bad "Buccos"</v>
      </c>
    </row>
    <row r="380" spans="1:7" x14ac:dyDescent="0.25">
      <c r="A380">
        <v>686</v>
      </c>
      <c r="B380" t="s">
        <v>829</v>
      </c>
      <c r="C380" t="s">
        <v>821</v>
      </c>
      <c r="D380">
        <v>297</v>
      </c>
      <c r="E380">
        <v>2226</v>
      </c>
      <c r="F380">
        <f t="shared" si="5"/>
        <v>4</v>
      </c>
      <c r="G380" t="str">
        <f>STANDINGS_HR[[#This Row],[League]]&amp;STANDINGS_HR[[#This Row],[Team]]</f>
        <v>$150 Draft Champions Dec 24 1:00 pm Lg.3570SEMPER FI 8</v>
      </c>
    </row>
    <row r="381" spans="1:7" x14ac:dyDescent="0.25">
      <c r="A381">
        <v>1131</v>
      </c>
      <c r="B381" t="s">
        <v>397</v>
      </c>
      <c r="C381" t="s">
        <v>821</v>
      </c>
      <c r="D381">
        <v>282</v>
      </c>
      <c r="E381">
        <v>1795</v>
      </c>
      <c r="F381">
        <f t="shared" si="5"/>
        <v>5</v>
      </c>
      <c r="G381" t="str">
        <f>STANDINGS_HR[[#This Row],[League]]&amp;STANDINGS_HR[[#This Row],[Team]]</f>
        <v>$150 Draft Champions Dec 24 1:00 pm Lg.3570neener neener</v>
      </c>
    </row>
    <row r="382" spans="1:7" x14ac:dyDescent="0.25">
      <c r="A382">
        <v>1226</v>
      </c>
      <c r="B382" t="s">
        <v>584</v>
      </c>
      <c r="C382" t="s">
        <v>821</v>
      </c>
      <c r="D382">
        <v>279</v>
      </c>
      <c r="E382">
        <v>1692.5</v>
      </c>
      <c r="F382">
        <f t="shared" si="5"/>
        <v>6</v>
      </c>
      <c r="G382" t="str">
        <f>STANDINGS_HR[[#This Row],[League]]&amp;STANDINGS_HR[[#This Row],[Team]]</f>
        <v>$150 Draft Champions Dec 24 1:00 pm Lg.3570Team Hughes</v>
      </c>
    </row>
    <row r="383" spans="1:7" x14ac:dyDescent="0.25">
      <c r="A383">
        <v>1235</v>
      </c>
      <c r="B383" t="s">
        <v>820</v>
      </c>
      <c r="C383" t="s">
        <v>821</v>
      </c>
      <c r="D383">
        <v>278</v>
      </c>
      <c r="E383">
        <v>1655.5</v>
      </c>
      <c r="F383">
        <f t="shared" si="5"/>
        <v>7</v>
      </c>
      <c r="G383" t="str">
        <f>STANDINGS_HR[[#This Row],[League]]&amp;STANDINGS_HR[[#This Row],[Team]]</f>
        <v>$150 Draft Champions Dec 24 1:00 pm Lg.3570A1A Car Wash</v>
      </c>
    </row>
    <row r="384" spans="1:7" x14ac:dyDescent="0.25">
      <c r="A384">
        <v>1366</v>
      </c>
      <c r="B384" t="s">
        <v>828</v>
      </c>
      <c r="C384" t="s">
        <v>821</v>
      </c>
      <c r="D384">
        <v>275</v>
      </c>
      <c r="E384">
        <v>1558</v>
      </c>
      <c r="F384">
        <f t="shared" si="5"/>
        <v>8</v>
      </c>
      <c r="G384" t="str">
        <f>STANDINGS_HR[[#This Row],[League]]&amp;STANDINGS_HR[[#This Row],[Team]]</f>
        <v>$150 Draft Champions Dec 24 1:00 pm Lg.3570zima...</v>
      </c>
    </row>
    <row r="385" spans="1:7" x14ac:dyDescent="0.25">
      <c r="A385">
        <v>1563</v>
      </c>
      <c r="B385" t="s">
        <v>822</v>
      </c>
      <c r="C385" t="s">
        <v>821</v>
      </c>
      <c r="D385">
        <v>269</v>
      </c>
      <c r="E385">
        <v>1363.5</v>
      </c>
      <c r="F385">
        <f t="shared" si="5"/>
        <v>9</v>
      </c>
      <c r="G385" t="str">
        <f>STANDINGS_HR[[#This Row],[League]]&amp;STANDINGS_HR[[#This Row],[Team]]</f>
        <v>$150 Draft Champions Dec 24 1:00 pm Lg.3570The Panic, The Vomit</v>
      </c>
    </row>
    <row r="386" spans="1:7" x14ac:dyDescent="0.25">
      <c r="A386">
        <v>1755</v>
      </c>
      <c r="B386" t="s">
        <v>825</v>
      </c>
      <c r="C386" t="s">
        <v>821</v>
      </c>
      <c r="D386">
        <v>263</v>
      </c>
      <c r="E386">
        <v>1160.5</v>
      </c>
      <c r="F386">
        <f t="shared" si="5"/>
        <v>10</v>
      </c>
      <c r="G386" t="str">
        <f>STANDINGS_HR[[#This Row],[League]]&amp;STANDINGS_HR[[#This Row],[Team]]</f>
        <v>$150 Draft Champions Dec 24 1:00 pm Lg.3570Smyly Face</v>
      </c>
    </row>
    <row r="387" spans="1:7" x14ac:dyDescent="0.25">
      <c r="A387">
        <v>2281</v>
      </c>
      <c r="B387" t="s">
        <v>466</v>
      </c>
      <c r="C387" t="s">
        <v>821</v>
      </c>
      <c r="D387">
        <v>244</v>
      </c>
      <c r="E387">
        <v>631</v>
      </c>
      <c r="F387">
        <f t="shared" ref="F387:F450" si="6">IF(C387=C386,F386+1,1)</f>
        <v>11</v>
      </c>
      <c r="G387" t="str">
        <f>STANDINGS_HR[[#This Row],[League]]&amp;STANDINGS_HR[[#This Row],[Team]]</f>
        <v>$150 Draft Champions Dec 24 1:00 pm Lg.3570Red Barons</v>
      </c>
    </row>
    <row r="388" spans="1:7" x14ac:dyDescent="0.25">
      <c r="A388">
        <v>2449</v>
      </c>
      <c r="B388" t="s">
        <v>824</v>
      </c>
      <c r="C388" t="s">
        <v>821</v>
      </c>
      <c r="D388">
        <v>236</v>
      </c>
      <c r="E388">
        <v>460</v>
      </c>
      <c r="F388">
        <f t="shared" si="6"/>
        <v>12</v>
      </c>
      <c r="G388" t="str">
        <f>STANDINGS_HR[[#This Row],[League]]&amp;STANDINGS_HR[[#This Row],[Team]]</f>
        <v>$150 Draft Champions Dec 24 1:00 pm Lg.3570Seymour</v>
      </c>
    </row>
    <row r="389" spans="1:7" x14ac:dyDescent="0.25">
      <c r="A389">
        <v>2469</v>
      </c>
      <c r="B389" t="s">
        <v>823</v>
      </c>
      <c r="C389" t="s">
        <v>821</v>
      </c>
      <c r="D389">
        <v>235</v>
      </c>
      <c r="E389">
        <v>439.5</v>
      </c>
      <c r="F389">
        <f t="shared" si="6"/>
        <v>13</v>
      </c>
      <c r="G389" t="str">
        <f>STANDINGS_HR[[#This Row],[League]]&amp;STANDINGS_HR[[#This Row],[Team]]</f>
        <v>$150 Draft Champions Dec 24 1:00 pm Lg.3570Moz Boyz 10</v>
      </c>
    </row>
    <row r="390" spans="1:7" x14ac:dyDescent="0.25">
      <c r="A390">
        <v>2514</v>
      </c>
      <c r="B390" t="s">
        <v>726</v>
      </c>
      <c r="C390" t="s">
        <v>821</v>
      </c>
      <c r="D390">
        <v>233</v>
      </c>
      <c r="E390">
        <v>403.5</v>
      </c>
      <c r="F390">
        <f t="shared" si="6"/>
        <v>14</v>
      </c>
      <c r="G390" t="str">
        <f>STANDINGS_HR[[#This Row],[League]]&amp;STANDINGS_HR[[#This Row],[Team]]</f>
        <v>$150 Draft Champions Dec 24 1:00 pm Lg.3570Team Warner</v>
      </c>
    </row>
    <row r="391" spans="1:7" x14ac:dyDescent="0.25">
      <c r="A391">
        <v>2740</v>
      </c>
      <c r="B391" t="s">
        <v>128</v>
      </c>
      <c r="C391" t="s">
        <v>821</v>
      </c>
      <c r="D391">
        <v>217</v>
      </c>
      <c r="E391">
        <v>173.5</v>
      </c>
      <c r="F391">
        <f t="shared" si="6"/>
        <v>15</v>
      </c>
      <c r="G391" t="str">
        <f>STANDINGS_HR[[#This Row],[League]]&amp;STANDINGS_HR[[#This Row],[Team]]</f>
        <v>$150 Draft Champions Dec 24 1:00 pm Lg.3570Team Boelkens</v>
      </c>
    </row>
    <row r="392" spans="1:7" x14ac:dyDescent="0.25">
      <c r="A392">
        <v>367</v>
      </c>
      <c r="B392" t="s">
        <v>842</v>
      </c>
      <c r="C392" t="s">
        <v>831</v>
      </c>
      <c r="D392">
        <v>312</v>
      </c>
      <c r="E392">
        <v>2547.5</v>
      </c>
      <c r="F392">
        <f t="shared" si="6"/>
        <v>1</v>
      </c>
      <c r="G392" t="str">
        <f>STANDINGS_HR[[#This Row],[League]]&amp;STANDINGS_HR[[#This Row],[Team]]</f>
        <v>$150 Draft Champions Dec 24 1:00 pm Lg.3571SEMPER FI 9</v>
      </c>
    </row>
    <row r="393" spans="1:7" x14ac:dyDescent="0.25">
      <c r="A393">
        <v>458</v>
      </c>
      <c r="B393" t="s">
        <v>839</v>
      </c>
      <c r="C393" t="s">
        <v>831</v>
      </c>
      <c r="D393">
        <v>307</v>
      </c>
      <c r="E393">
        <v>2463</v>
      </c>
      <c r="F393">
        <f t="shared" si="6"/>
        <v>2</v>
      </c>
      <c r="G393" t="str">
        <f>STANDINGS_HR[[#This Row],[League]]&amp;STANDINGS_HR[[#This Row],[Team]]</f>
        <v>$150 Draft Champions Dec 24 1:00 pm Lg.3571The Achievers - DC 2</v>
      </c>
    </row>
    <row r="394" spans="1:7" x14ac:dyDescent="0.25">
      <c r="A394">
        <v>614</v>
      </c>
      <c r="B394" t="s">
        <v>87</v>
      </c>
      <c r="C394" t="s">
        <v>831</v>
      </c>
      <c r="D394">
        <v>300</v>
      </c>
      <c r="E394">
        <v>2307.5</v>
      </c>
      <c r="F394">
        <f t="shared" si="6"/>
        <v>3</v>
      </c>
      <c r="G394" t="str">
        <f>STANDINGS_HR[[#This Row],[League]]&amp;STANDINGS_HR[[#This Row],[Team]]</f>
        <v>$150 Draft Champions Dec 24 1:00 pm Lg.3571The Northsiders</v>
      </c>
    </row>
    <row r="395" spans="1:7" x14ac:dyDescent="0.25">
      <c r="A395">
        <v>619</v>
      </c>
      <c r="B395" t="s">
        <v>53</v>
      </c>
      <c r="C395" t="s">
        <v>831</v>
      </c>
      <c r="D395">
        <v>299</v>
      </c>
      <c r="E395">
        <v>2277</v>
      </c>
      <c r="F395">
        <f t="shared" si="6"/>
        <v>4</v>
      </c>
      <c r="G395" t="str">
        <f>STANDINGS_HR[[#This Row],[League]]&amp;STANDINGS_HR[[#This Row],[Team]]</f>
        <v>$150 Draft Champions Dec 24 1:00 pm Lg.3571Baseball Furies</v>
      </c>
    </row>
    <row r="396" spans="1:7" x14ac:dyDescent="0.25">
      <c r="A396">
        <v>739</v>
      </c>
      <c r="B396" t="s">
        <v>830</v>
      </c>
      <c r="C396" t="s">
        <v>831</v>
      </c>
      <c r="D396">
        <v>295</v>
      </c>
      <c r="E396">
        <v>2174</v>
      </c>
      <c r="F396">
        <f t="shared" si="6"/>
        <v>5</v>
      </c>
      <c r="G396" t="str">
        <f>STANDINGS_HR[[#This Row],[League]]&amp;STANDINGS_HR[[#This Row],[Team]]</f>
        <v>$150 Draft Champions Dec 24 1:00 pm Lg.3571Strike Force</v>
      </c>
    </row>
    <row r="397" spans="1:7" x14ac:dyDescent="0.25">
      <c r="A397">
        <v>751</v>
      </c>
      <c r="B397" t="s">
        <v>840</v>
      </c>
      <c r="C397" t="s">
        <v>831</v>
      </c>
      <c r="D397">
        <v>294</v>
      </c>
      <c r="E397">
        <v>2151</v>
      </c>
      <c r="F397">
        <f t="shared" si="6"/>
        <v>6</v>
      </c>
      <c r="G397" t="str">
        <f>STANDINGS_HR[[#This Row],[League]]&amp;STANDINGS_HR[[#This Row],[Team]]</f>
        <v>$150 Draft Champions Dec 24 1:00 pm Lg.3571BK Mets DC 2</v>
      </c>
    </row>
    <row r="398" spans="1:7" x14ac:dyDescent="0.25">
      <c r="A398">
        <v>790</v>
      </c>
      <c r="B398" t="s">
        <v>14</v>
      </c>
      <c r="C398" t="s">
        <v>831</v>
      </c>
      <c r="D398">
        <v>293</v>
      </c>
      <c r="E398">
        <v>2127</v>
      </c>
      <c r="F398">
        <f t="shared" si="6"/>
        <v>7</v>
      </c>
      <c r="G398" t="str">
        <f>STANDINGS_HR[[#This Row],[League]]&amp;STANDINGS_HR[[#This Row],[Team]]</f>
        <v>$150 Draft Champions Dec 24 1:00 pm Lg.3571Team Martin</v>
      </c>
    </row>
    <row r="399" spans="1:7" x14ac:dyDescent="0.25">
      <c r="A399">
        <v>1434</v>
      </c>
      <c r="B399" t="s">
        <v>835</v>
      </c>
      <c r="C399" t="s">
        <v>831</v>
      </c>
      <c r="D399">
        <v>272</v>
      </c>
      <c r="E399">
        <v>1468.5</v>
      </c>
      <c r="F399">
        <f t="shared" si="6"/>
        <v>8</v>
      </c>
      <c r="G399" t="str">
        <f>STANDINGS_HR[[#This Row],[League]]&amp;STANDINGS_HR[[#This Row],[Team]]</f>
        <v>$150 Draft Champions Dec 24 1:00 pm Lg.3571EA Sports 17</v>
      </c>
    </row>
    <row r="400" spans="1:7" x14ac:dyDescent="0.25">
      <c r="A400">
        <v>1552</v>
      </c>
      <c r="B400" t="s">
        <v>841</v>
      </c>
      <c r="C400" t="s">
        <v>831</v>
      </c>
      <c r="D400">
        <v>269</v>
      </c>
      <c r="E400">
        <v>1363.5</v>
      </c>
      <c r="F400">
        <f t="shared" si="6"/>
        <v>9</v>
      </c>
      <c r="G400" t="str">
        <f>STANDINGS_HR[[#This Row],[League]]&amp;STANDINGS_HR[[#This Row],[Team]]</f>
        <v>$150 Draft Champions Dec 24 1:00 pm Lg.3571Slip Stitches 2</v>
      </c>
    </row>
    <row r="401" spans="1:7" x14ac:dyDescent="0.25">
      <c r="A401">
        <v>1642</v>
      </c>
      <c r="B401" t="s">
        <v>833</v>
      </c>
      <c r="C401" t="s">
        <v>831</v>
      </c>
      <c r="D401">
        <v>266</v>
      </c>
      <c r="E401">
        <v>1264</v>
      </c>
      <c r="F401">
        <f t="shared" si="6"/>
        <v>10</v>
      </c>
      <c r="G401" t="str">
        <f>STANDINGS_HR[[#This Row],[League]]&amp;STANDINGS_HR[[#This Row],[Team]]</f>
        <v>$150 Draft Champions Dec 24 1:00 pm Lg.3571Madcow - DC4</v>
      </c>
    </row>
    <row r="402" spans="1:7" x14ac:dyDescent="0.25">
      <c r="A402">
        <v>2033</v>
      </c>
      <c r="B402" t="s">
        <v>836</v>
      </c>
      <c r="C402" t="s">
        <v>831</v>
      </c>
      <c r="D402">
        <v>253</v>
      </c>
      <c r="E402">
        <v>873</v>
      </c>
      <c r="F402">
        <f t="shared" si="6"/>
        <v>11</v>
      </c>
      <c r="G402" t="str">
        <f>STANDINGS_HR[[#This Row],[League]]&amp;STANDINGS_HR[[#This Row],[Team]]</f>
        <v>$150 Draft Champions Dec 24 1:00 pm Lg.3571KJ || DC2</v>
      </c>
    </row>
    <row r="403" spans="1:7" x14ac:dyDescent="0.25">
      <c r="A403">
        <v>2056</v>
      </c>
      <c r="B403" t="s">
        <v>834</v>
      </c>
      <c r="C403" t="s">
        <v>831</v>
      </c>
      <c r="D403">
        <v>252</v>
      </c>
      <c r="E403">
        <v>843.5</v>
      </c>
      <c r="F403">
        <f t="shared" si="6"/>
        <v>12</v>
      </c>
      <c r="G403" t="str">
        <f>STANDINGS_HR[[#This Row],[League]]&amp;STANDINGS_HR[[#This Row],[Team]]</f>
        <v>$150 Draft Champions Dec 24 1:00 pm Lg.3571ChipChopChip4</v>
      </c>
    </row>
    <row r="404" spans="1:7" x14ac:dyDescent="0.25">
      <c r="A404">
        <v>2221</v>
      </c>
      <c r="B404" t="s">
        <v>837</v>
      </c>
      <c r="C404" t="s">
        <v>831</v>
      </c>
      <c r="D404">
        <v>247</v>
      </c>
      <c r="E404">
        <v>702.5</v>
      </c>
      <c r="F404">
        <f t="shared" si="6"/>
        <v>13</v>
      </c>
      <c r="G404" t="str">
        <f>STANDINGS_HR[[#This Row],[League]]&amp;STANDINGS_HR[[#This Row],[Team]]</f>
        <v>$150 Draft Champions Dec 24 1:00 pm Lg.3571Vermont Expos</v>
      </c>
    </row>
    <row r="405" spans="1:7" x14ac:dyDescent="0.25">
      <c r="A405">
        <v>2252</v>
      </c>
      <c r="B405" t="s">
        <v>838</v>
      </c>
      <c r="C405" t="s">
        <v>831</v>
      </c>
      <c r="D405">
        <v>245</v>
      </c>
      <c r="E405">
        <v>655.5</v>
      </c>
      <c r="F405">
        <f t="shared" si="6"/>
        <v>14</v>
      </c>
      <c r="G405" t="str">
        <f>STANDINGS_HR[[#This Row],[League]]&amp;STANDINGS_HR[[#This Row],[Team]]</f>
        <v>$150 Draft Champions Dec 24 1:00 pm Lg.3571Galileo</v>
      </c>
    </row>
    <row r="406" spans="1:7" x14ac:dyDescent="0.25">
      <c r="A406">
        <v>2524</v>
      </c>
      <c r="B406" t="s">
        <v>832</v>
      </c>
      <c r="C406" t="s">
        <v>831</v>
      </c>
      <c r="D406">
        <v>232</v>
      </c>
      <c r="E406">
        <v>385.5</v>
      </c>
      <c r="F406">
        <f t="shared" si="6"/>
        <v>15</v>
      </c>
      <c r="G406" t="str">
        <f>STANDINGS_HR[[#This Row],[League]]&amp;STANDINGS_HR[[#This Row],[Team]]</f>
        <v>$150 Draft Champions Dec 24 1:00 pm Lg.3571JacuzziGeorge</v>
      </c>
    </row>
    <row r="407" spans="1:7" x14ac:dyDescent="0.25">
      <c r="A407">
        <v>92</v>
      </c>
      <c r="B407" t="s">
        <v>847</v>
      </c>
      <c r="C407" t="s">
        <v>843</v>
      </c>
      <c r="D407">
        <v>336</v>
      </c>
      <c r="E407">
        <v>2817.5</v>
      </c>
      <c r="F407">
        <f t="shared" si="6"/>
        <v>1</v>
      </c>
      <c r="G407" t="str">
        <f>STANDINGS_HR[[#This Row],[League]]&amp;STANDINGS_HR[[#This Row],[Team]]</f>
        <v>$150 Draft Champions Dec 27 1:00 pm Lg.3572Charger Bar 2</v>
      </c>
    </row>
    <row r="408" spans="1:7" x14ac:dyDescent="0.25">
      <c r="A408">
        <v>203</v>
      </c>
      <c r="B408" t="s">
        <v>151</v>
      </c>
      <c r="C408" t="s">
        <v>843</v>
      </c>
      <c r="D408">
        <v>324</v>
      </c>
      <c r="E408">
        <v>2710.5</v>
      </c>
      <c r="F408">
        <f t="shared" si="6"/>
        <v>2</v>
      </c>
      <c r="G408" t="str">
        <f>STANDINGS_HR[[#This Row],[League]]&amp;STANDINGS_HR[[#This Row],[Team]]</f>
        <v>$150 Draft Champions Dec 27 1:00 pm Lg.3572Thing 2</v>
      </c>
    </row>
    <row r="409" spans="1:7" x14ac:dyDescent="0.25">
      <c r="A409">
        <v>216</v>
      </c>
      <c r="B409" t="s">
        <v>845</v>
      </c>
      <c r="C409" t="s">
        <v>843</v>
      </c>
      <c r="D409">
        <v>322</v>
      </c>
      <c r="E409">
        <v>2688.5</v>
      </c>
      <c r="F409">
        <f t="shared" si="6"/>
        <v>3</v>
      </c>
      <c r="G409" t="str">
        <f>STANDINGS_HR[[#This Row],[League]]&amp;STANDINGS_HR[[#This Row],[Team]]</f>
        <v>$150 Draft Champions Dec 27 1:00 pm Lg.3572Dizzy Esasky III</v>
      </c>
    </row>
    <row r="410" spans="1:7" x14ac:dyDescent="0.25">
      <c r="A410">
        <v>489</v>
      </c>
      <c r="B410" t="s">
        <v>848</v>
      </c>
      <c r="C410" t="s">
        <v>843</v>
      </c>
      <c r="D410">
        <v>306</v>
      </c>
      <c r="E410">
        <v>2435.5</v>
      </c>
      <c r="F410">
        <f t="shared" si="6"/>
        <v>4</v>
      </c>
      <c r="G410" t="str">
        <f>STANDINGS_HR[[#This Row],[League]]&amp;STANDINGS_HR[[#This Row],[Team]]</f>
        <v>$150 Draft Champions Dec 27 1:00 pm Lg.3572Wild Horse of the Osage</v>
      </c>
    </row>
    <row r="411" spans="1:7" x14ac:dyDescent="0.25">
      <c r="A411">
        <v>554</v>
      </c>
      <c r="B411" t="s">
        <v>844</v>
      </c>
      <c r="C411" t="s">
        <v>843</v>
      </c>
      <c r="D411">
        <v>302</v>
      </c>
      <c r="E411">
        <v>2354.5</v>
      </c>
      <c r="F411">
        <f t="shared" si="6"/>
        <v>5</v>
      </c>
      <c r="G411" t="str">
        <f>STANDINGS_HR[[#This Row],[League]]&amp;STANDINGS_HR[[#This Row],[Team]]</f>
        <v>$150 Draft Champions Dec 27 1:00 pm Lg.3572Risky Moles</v>
      </c>
    </row>
    <row r="412" spans="1:7" x14ac:dyDescent="0.25">
      <c r="A412">
        <v>1207</v>
      </c>
      <c r="B412" t="s">
        <v>849</v>
      </c>
      <c r="C412" t="s">
        <v>843</v>
      </c>
      <c r="D412">
        <v>279</v>
      </c>
      <c r="E412">
        <v>1692.5</v>
      </c>
      <c r="F412">
        <f t="shared" si="6"/>
        <v>6</v>
      </c>
      <c r="G412" t="str">
        <f>STANDINGS_HR[[#This Row],[League]]&amp;STANDINGS_HR[[#This Row],[Team]]</f>
        <v>$150 Draft Champions Dec 27 1:00 pm Lg.3572Fred Lynn DC18 150</v>
      </c>
    </row>
    <row r="413" spans="1:7" x14ac:dyDescent="0.25">
      <c r="A413">
        <v>1284</v>
      </c>
      <c r="B413" t="s">
        <v>186</v>
      </c>
      <c r="C413" t="s">
        <v>843</v>
      </c>
      <c r="D413">
        <v>277</v>
      </c>
      <c r="E413">
        <v>1620.5</v>
      </c>
      <c r="F413">
        <f t="shared" si="6"/>
        <v>7</v>
      </c>
      <c r="G413" t="str">
        <f>STANDINGS_HR[[#This Row],[League]]&amp;STANDINGS_HR[[#This Row],[Team]]</f>
        <v>$150 Draft Champions Dec 27 1:00 pm Lg.3572LONG GONE</v>
      </c>
    </row>
    <row r="414" spans="1:7" x14ac:dyDescent="0.25">
      <c r="A414">
        <v>1312</v>
      </c>
      <c r="B414" t="s">
        <v>851</v>
      </c>
      <c r="C414" t="s">
        <v>843</v>
      </c>
      <c r="D414">
        <v>276</v>
      </c>
      <c r="E414">
        <v>1589</v>
      </c>
      <c r="F414">
        <f t="shared" si="6"/>
        <v>8</v>
      </c>
      <c r="G414" t="str">
        <f>STANDINGS_HR[[#This Row],[League]]&amp;STANDINGS_HR[[#This Row],[Team]]</f>
        <v>$150 Draft Champions Dec 27 1:00 pm Lg.3572Giant Pig</v>
      </c>
    </row>
    <row r="415" spans="1:7" x14ac:dyDescent="0.25">
      <c r="A415">
        <v>1499</v>
      </c>
      <c r="B415" t="s">
        <v>185</v>
      </c>
      <c r="C415" t="s">
        <v>843</v>
      </c>
      <c r="D415">
        <v>270</v>
      </c>
      <c r="E415">
        <v>1400</v>
      </c>
      <c r="F415">
        <f t="shared" si="6"/>
        <v>9</v>
      </c>
      <c r="G415" t="str">
        <f>STANDINGS_HR[[#This Row],[League]]&amp;STANDINGS_HR[[#This Row],[Team]]</f>
        <v>$150 Draft Champions Dec 27 1:00 pm Lg.3572Cococrispies</v>
      </c>
    </row>
    <row r="416" spans="1:7" x14ac:dyDescent="0.25">
      <c r="A416">
        <v>1723</v>
      </c>
      <c r="B416" t="s">
        <v>148</v>
      </c>
      <c r="C416" t="s">
        <v>843</v>
      </c>
      <c r="D416">
        <v>264</v>
      </c>
      <c r="E416">
        <v>1191</v>
      </c>
      <c r="F416">
        <f t="shared" si="6"/>
        <v>10</v>
      </c>
      <c r="G416" t="str">
        <f>STANDINGS_HR[[#This Row],[League]]&amp;STANDINGS_HR[[#This Row],[Team]]</f>
        <v>$150 Draft Champions Dec 27 1:00 pm Lg.3572Ocular Keratitis DC1</v>
      </c>
    </row>
    <row r="417" spans="1:7" x14ac:dyDescent="0.25">
      <c r="A417">
        <v>1730</v>
      </c>
      <c r="B417" t="s">
        <v>850</v>
      </c>
      <c r="C417" t="s">
        <v>843</v>
      </c>
      <c r="D417">
        <v>264</v>
      </c>
      <c r="E417">
        <v>1191</v>
      </c>
      <c r="F417">
        <f t="shared" si="6"/>
        <v>11</v>
      </c>
      <c r="G417" t="str">
        <f>STANDINGS_HR[[#This Row],[League]]&amp;STANDINGS_HR[[#This Row],[Team]]</f>
        <v>$150 Draft Champions Dec 27 1:00 pm Lg.3572Statesboro Blues</v>
      </c>
    </row>
    <row r="418" spans="1:7" x14ac:dyDescent="0.25">
      <c r="A418">
        <v>2079</v>
      </c>
      <c r="B418" t="s">
        <v>229</v>
      </c>
      <c r="C418" t="s">
        <v>843</v>
      </c>
      <c r="D418">
        <v>252</v>
      </c>
      <c r="E418">
        <v>843.5</v>
      </c>
      <c r="F418">
        <f t="shared" si="6"/>
        <v>12</v>
      </c>
      <c r="G418" t="str">
        <f>STANDINGS_HR[[#This Row],[League]]&amp;STANDINGS_HR[[#This Row],[Team]]</f>
        <v>$150 Draft Champions Dec 27 1:00 pm Lg.3572The Minyan</v>
      </c>
    </row>
    <row r="419" spans="1:7" x14ac:dyDescent="0.25">
      <c r="A419">
        <v>2543</v>
      </c>
      <c r="B419" t="s">
        <v>127</v>
      </c>
      <c r="C419" t="s">
        <v>843</v>
      </c>
      <c r="D419">
        <v>231</v>
      </c>
      <c r="E419">
        <v>365.5</v>
      </c>
      <c r="F419">
        <f t="shared" si="6"/>
        <v>13</v>
      </c>
      <c r="G419" t="str">
        <f>STANDINGS_HR[[#This Row],[League]]&amp;STANDINGS_HR[[#This Row],[Team]]</f>
        <v>$150 Draft Champions Dec 27 1:00 pm Lg.3572Just An Old Vet</v>
      </c>
    </row>
    <row r="420" spans="1:7" x14ac:dyDescent="0.25">
      <c r="A420">
        <v>2660</v>
      </c>
      <c r="B420" t="s">
        <v>17</v>
      </c>
      <c r="C420" t="s">
        <v>843</v>
      </c>
      <c r="D420">
        <v>223</v>
      </c>
      <c r="E420">
        <v>249</v>
      </c>
      <c r="F420">
        <f t="shared" si="6"/>
        <v>14</v>
      </c>
      <c r="G420" t="str">
        <f>STANDINGS_HR[[#This Row],[League]]&amp;STANDINGS_HR[[#This Row],[Team]]</f>
        <v>$150 Draft Champions Dec 27 1:00 pm Lg.3572Millertime</v>
      </c>
    </row>
    <row r="421" spans="1:7" x14ac:dyDescent="0.25">
      <c r="A421">
        <v>2692</v>
      </c>
      <c r="B421" t="s">
        <v>846</v>
      </c>
      <c r="C421" t="s">
        <v>843</v>
      </c>
      <c r="D421">
        <v>221</v>
      </c>
      <c r="E421">
        <v>220.5</v>
      </c>
      <c r="F421">
        <f t="shared" si="6"/>
        <v>15</v>
      </c>
      <c r="G421" t="str">
        <f>STANDINGS_HR[[#This Row],[League]]&amp;STANDINGS_HR[[#This Row],[Team]]</f>
        <v>$150 Draft Champions Dec 27 1:00 pm Lg.3572Tall Timber DC18</v>
      </c>
    </row>
    <row r="422" spans="1:7" x14ac:dyDescent="0.25">
      <c r="A422">
        <v>226</v>
      </c>
      <c r="B422" t="s">
        <v>852</v>
      </c>
      <c r="C422" t="s">
        <v>853</v>
      </c>
      <c r="D422">
        <v>322</v>
      </c>
      <c r="E422">
        <v>2688.5</v>
      </c>
      <c r="F422">
        <f t="shared" si="6"/>
        <v>1</v>
      </c>
      <c r="G422" t="str">
        <f>STANDINGS_HR[[#This Row],[League]]&amp;STANDINGS_HR[[#This Row],[Team]]</f>
        <v>$150 Draft Champions Dec 29 1:00 pm Lg.3574Team LeValley 2</v>
      </c>
    </row>
    <row r="423" spans="1:7" x14ac:dyDescent="0.25">
      <c r="A423">
        <v>298</v>
      </c>
      <c r="B423" t="s">
        <v>154</v>
      </c>
      <c r="C423" t="s">
        <v>853</v>
      </c>
      <c r="D423">
        <v>316</v>
      </c>
      <c r="E423">
        <v>2609</v>
      </c>
      <c r="F423">
        <f t="shared" si="6"/>
        <v>2</v>
      </c>
      <c r="G423" t="str">
        <f>STANDINGS_HR[[#This Row],[League]]&amp;STANDINGS_HR[[#This Row],[Team]]</f>
        <v>$150 Draft Champions Dec 29 1:00 pm Lg.3574GLG20s</v>
      </c>
    </row>
    <row r="424" spans="1:7" x14ac:dyDescent="0.25">
      <c r="A424">
        <v>444</v>
      </c>
      <c r="B424" t="s">
        <v>861</v>
      </c>
      <c r="C424" t="s">
        <v>853</v>
      </c>
      <c r="D424">
        <v>307</v>
      </c>
      <c r="E424">
        <v>2463</v>
      </c>
      <c r="F424">
        <f t="shared" si="6"/>
        <v>3</v>
      </c>
      <c r="G424" t="str">
        <f>STANDINGS_HR[[#This Row],[League]]&amp;STANDINGS_HR[[#This Row],[Team]]</f>
        <v>$150 Draft Champions Dec 29 1:00 pm Lg.3574Donnie Ballgame</v>
      </c>
    </row>
    <row r="425" spans="1:7" x14ac:dyDescent="0.25">
      <c r="A425">
        <v>493</v>
      </c>
      <c r="B425" t="s">
        <v>470</v>
      </c>
      <c r="C425" t="s">
        <v>853</v>
      </c>
      <c r="D425">
        <v>305</v>
      </c>
      <c r="E425">
        <v>2410.5</v>
      </c>
      <c r="F425">
        <f t="shared" si="6"/>
        <v>4</v>
      </c>
      <c r="G425" t="str">
        <f>STANDINGS_HR[[#This Row],[League]]&amp;STANDINGS_HR[[#This Row],[Team]]</f>
        <v>$150 Draft Champions Dec 29 1:00 pm Lg.3574Brickdust</v>
      </c>
    </row>
    <row r="426" spans="1:7" x14ac:dyDescent="0.25">
      <c r="A426">
        <v>722</v>
      </c>
      <c r="B426" t="s">
        <v>857</v>
      </c>
      <c r="C426" t="s">
        <v>853</v>
      </c>
      <c r="D426">
        <v>296</v>
      </c>
      <c r="E426">
        <v>2200</v>
      </c>
      <c r="F426">
        <f t="shared" si="6"/>
        <v>5</v>
      </c>
      <c r="G426" t="str">
        <f>STANDINGS_HR[[#This Row],[League]]&amp;STANDINGS_HR[[#This Row],[Team]]</f>
        <v>$150 Draft Champions Dec 29 1:00 pm Lg.3574Vida's Blues 1</v>
      </c>
    </row>
    <row r="427" spans="1:7" x14ac:dyDescent="0.25">
      <c r="A427">
        <v>941</v>
      </c>
      <c r="B427" t="s">
        <v>56</v>
      </c>
      <c r="C427" t="s">
        <v>853</v>
      </c>
      <c r="D427">
        <v>287</v>
      </c>
      <c r="E427">
        <v>1963</v>
      </c>
      <c r="F427">
        <f t="shared" si="6"/>
        <v>6</v>
      </c>
      <c r="G427" t="str">
        <f>STANDINGS_HR[[#This Row],[League]]&amp;STANDINGS_HR[[#This Row],[Team]]</f>
        <v>$150 Draft Champions Dec 29 1:00 pm Lg.3574DOUGHBOYS</v>
      </c>
    </row>
    <row r="428" spans="1:7" x14ac:dyDescent="0.25">
      <c r="A428">
        <v>1407</v>
      </c>
      <c r="B428" t="s">
        <v>855</v>
      </c>
      <c r="C428" t="s">
        <v>853</v>
      </c>
      <c r="D428">
        <v>273</v>
      </c>
      <c r="E428">
        <v>1503</v>
      </c>
      <c r="F428">
        <f t="shared" si="6"/>
        <v>7</v>
      </c>
      <c r="G428" t="str">
        <f>STANDINGS_HR[[#This Row],[League]]&amp;STANDINGS_HR[[#This Row],[Team]]</f>
        <v>$150 Draft Champions Dec 29 1:00 pm Lg.3574McLovin</v>
      </c>
    </row>
    <row r="429" spans="1:7" x14ac:dyDescent="0.25">
      <c r="A429">
        <v>1736</v>
      </c>
      <c r="B429" t="s">
        <v>854</v>
      </c>
      <c r="C429" t="s">
        <v>853</v>
      </c>
      <c r="D429">
        <v>263</v>
      </c>
      <c r="E429">
        <v>1160.5</v>
      </c>
      <c r="F429">
        <f t="shared" si="6"/>
        <v>8</v>
      </c>
      <c r="G429" t="str">
        <f>STANDINGS_HR[[#This Row],[League]]&amp;STANDINGS_HR[[#This Row],[Team]]</f>
        <v>$150 Draft Champions Dec 29 1:00 pm Lg.3574Absolute Truth</v>
      </c>
    </row>
    <row r="430" spans="1:7" x14ac:dyDescent="0.25">
      <c r="A430">
        <v>1855</v>
      </c>
      <c r="B430" t="s">
        <v>860</v>
      </c>
      <c r="C430" t="s">
        <v>853</v>
      </c>
      <c r="D430">
        <v>259</v>
      </c>
      <c r="E430">
        <v>1044</v>
      </c>
      <c r="F430">
        <f t="shared" si="6"/>
        <v>9</v>
      </c>
      <c r="G430" t="str">
        <f>STANDINGS_HR[[#This Row],[League]]&amp;STANDINGS_HR[[#This Row],[Team]]</f>
        <v>$150 Draft Champions Dec 29 1:00 pm Lg.3574Cultured Hooligan 2</v>
      </c>
    </row>
    <row r="431" spans="1:7" x14ac:dyDescent="0.25">
      <c r="A431">
        <v>1876</v>
      </c>
      <c r="B431" t="s">
        <v>856</v>
      </c>
      <c r="C431" t="s">
        <v>853</v>
      </c>
      <c r="D431">
        <v>259</v>
      </c>
      <c r="E431">
        <v>1044</v>
      </c>
      <c r="F431">
        <f t="shared" si="6"/>
        <v>10</v>
      </c>
      <c r="G431" t="str">
        <f>STANDINGS_HR[[#This Row],[League]]&amp;STANDINGS_HR[[#This Row],[Team]]</f>
        <v>$150 Draft Champions Dec 29 1:00 pm Lg.3574Sunshine Boys</v>
      </c>
    </row>
    <row r="432" spans="1:7" x14ac:dyDescent="0.25">
      <c r="A432">
        <v>2072</v>
      </c>
      <c r="B432" t="s">
        <v>859</v>
      </c>
      <c r="C432" t="s">
        <v>853</v>
      </c>
      <c r="D432">
        <v>252</v>
      </c>
      <c r="E432">
        <v>843.5</v>
      </c>
      <c r="F432">
        <f t="shared" si="6"/>
        <v>11</v>
      </c>
      <c r="G432" t="str">
        <f>STANDINGS_HR[[#This Row],[League]]&amp;STANDINGS_HR[[#This Row],[Team]]</f>
        <v>$150 Draft Champions Dec 29 1:00 pm Lg.3574Team Floyd I</v>
      </c>
    </row>
    <row r="433" spans="1:7" x14ac:dyDescent="0.25">
      <c r="A433">
        <v>2117</v>
      </c>
      <c r="B433" t="s">
        <v>331</v>
      </c>
      <c r="C433" t="s">
        <v>853</v>
      </c>
      <c r="D433">
        <v>250</v>
      </c>
      <c r="E433">
        <v>785</v>
      </c>
      <c r="F433">
        <f t="shared" si="6"/>
        <v>12</v>
      </c>
      <c r="G433" t="str">
        <f>STANDINGS_HR[[#This Row],[League]]&amp;STANDINGS_HR[[#This Row],[Team]]</f>
        <v>$150 Draft Champions Dec 29 1:00 pm Lg.3574Golden Sombreros</v>
      </c>
    </row>
    <row r="434" spans="1:7" x14ac:dyDescent="0.25">
      <c r="A434">
        <v>2292</v>
      </c>
      <c r="B434" t="s">
        <v>858</v>
      </c>
      <c r="C434" t="s">
        <v>853</v>
      </c>
      <c r="D434">
        <v>244</v>
      </c>
      <c r="E434">
        <v>631</v>
      </c>
      <c r="F434">
        <f t="shared" si="6"/>
        <v>13</v>
      </c>
      <c r="G434" t="str">
        <f>STANDINGS_HR[[#This Row],[League]]&amp;STANDINGS_HR[[#This Row],[Team]]</f>
        <v>$150 Draft Champions Dec 29 1:00 pm Lg.3574The Olson Boys</v>
      </c>
    </row>
    <row r="435" spans="1:7" x14ac:dyDescent="0.25">
      <c r="A435">
        <v>2545</v>
      </c>
      <c r="B435" t="s">
        <v>17</v>
      </c>
      <c r="C435" t="s">
        <v>853</v>
      </c>
      <c r="D435">
        <v>231</v>
      </c>
      <c r="E435">
        <v>365.5</v>
      </c>
      <c r="F435">
        <f t="shared" si="6"/>
        <v>14</v>
      </c>
      <c r="G435" t="str">
        <f>STANDINGS_HR[[#This Row],[League]]&amp;STANDINGS_HR[[#This Row],[Team]]</f>
        <v>$150 Draft Champions Dec 29 1:00 pm Lg.3574Millertime</v>
      </c>
    </row>
    <row r="436" spans="1:7" x14ac:dyDescent="0.25">
      <c r="A436">
        <v>2817</v>
      </c>
      <c r="B436" t="s">
        <v>52</v>
      </c>
      <c r="C436" t="s">
        <v>853</v>
      </c>
      <c r="D436">
        <v>208</v>
      </c>
      <c r="E436">
        <v>98.5</v>
      </c>
      <c r="F436">
        <f t="shared" si="6"/>
        <v>15</v>
      </c>
      <c r="G436" t="str">
        <f>STANDINGS_HR[[#This Row],[League]]&amp;STANDINGS_HR[[#This Row],[Team]]</f>
        <v>$150 Draft Champions Dec 29 1:00 pm Lg.3574Tree Huggers</v>
      </c>
    </row>
    <row r="437" spans="1:7" x14ac:dyDescent="0.25">
      <c r="A437">
        <v>392</v>
      </c>
      <c r="B437" t="s">
        <v>862</v>
      </c>
      <c r="C437" t="s">
        <v>863</v>
      </c>
      <c r="D437">
        <v>310</v>
      </c>
      <c r="E437">
        <v>2514.5</v>
      </c>
      <c r="F437">
        <f t="shared" si="6"/>
        <v>1</v>
      </c>
      <c r="G437" t="str">
        <f>STANDINGS_HR[[#This Row],[League]]&amp;STANDINGS_HR[[#This Row],[Team]]</f>
        <v>$150 Draft Champions Dec 30 1:00 pm Lg.3575Booyah Baseball</v>
      </c>
    </row>
    <row r="438" spans="1:7" x14ac:dyDescent="0.25">
      <c r="A438">
        <v>624</v>
      </c>
      <c r="B438" t="s">
        <v>865</v>
      </c>
      <c r="C438" t="s">
        <v>863</v>
      </c>
      <c r="D438">
        <v>299</v>
      </c>
      <c r="E438">
        <v>2277</v>
      </c>
      <c r="F438">
        <f t="shared" si="6"/>
        <v>2</v>
      </c>
      <c r="G438" t="str">
        <f>STANDINGS_HR[[#This Row],[League]]&amp;STANDINGS_HR[[#This Row],[Team]]</f>
        <v>$150 Draft Champions Dec 30 1:00 pm Lg.3575Golden Bozos</v>
      </c>
    </row>
    <row r="439" spans="1:7" x14ac:dyDescent="0.25">
      <c r="A439">
        <v>742</v>
      </c>
      <c r="B439" t="s">
        <v>508</v>
      </c>
      <c r="C439" t="s">
        <v>863</v>
      </c>
      <c r="D439">
        <v>295</v>
      </c>
      <c r="E439">
        <v>2174</v>
      </c>
      <c r="F439">
        <f t="shared" si="6"/>
        <v>3</v>
      </c>
      <c r="G439" t="str">
        <f>STANDINGS_HR[[#This Row],[League]]&amp;STANDINGS_HR[[#This Row],[Team]]</f>
        <v>$150 Draft Champions Dec 30 1:00 pm Lg.3575Team Robinson</v>
      </c>
    </row>
    <row r="440" spans="1:7" x14ac:dyDescent="0.25">
      <c r="A440">
        <v>1101</v>
      </c>
      <c r="B440" t="s">
        <v>480</v>
      </c>
      <c r="C440" t="s">
        <v>863</v>
      </c>
      <c r="D440">
        <v>282</v>
      </c>
      <c r="E440">
        <v>1795</v>
      </c>
      <c r="F440">
        <f t="shared" si="6"/>
        <v>4</v>
      </c>
      <c r="G440" t="str">
        <f>STANDINGS_HR[[#This Row],[League]]&amp;STANDINGS_HR[[#This Row],[Team]]</f>
        <v>$150 Draft Champions Dec 30 1:00 pm Lg.3575Boys of Summer</v>
      </c>
    </row>
    <row r="441" spans="1:7" x14ac:dyDescent="0.25">
      <c r="A441">
        <v>1169</v>
      </c>
      <c r="B441" t="s">
        <v>869</v>
      </c>
      <c r="C441" t="s">
        <v>863</v>
      </c>
      <c r="D441">
        <v>281</v>
      </c>
      <c r="E441">
        <v>1759</v>
      </c>
      <c r="F441">
        <f t="shared" si="6"/>
        <v>5</v>
      </c>
      <c r="G441" t="str">
        <f>STANDINGS_HR[[#This Row],[League]]&amp;STANDINGS_HR[[#This Row],[Team]]</f>
        <v>$150 Draft Champions Dec 30 1:00 pm Lg.3575Tommy Boy</v>
      </c>
    </row>
    <row r="442" spans="1:7" x14ac:dyDescent="0.25">
      <c r="A442">
        <v>1280</v>
      </c>
      <c r="B442" t="s">
        <v>866</v>
      </c>
      <c r="C442" t="s">
        <v>863</v>
      </c>
      <c r="D442">
        <v>277</v>
      </c>
      <c r="E442">
        <v>1620.5</v>
      </c>
      <c r="F442">
        <f t="shared" si="6"/>
        <v>6</v>
      </c>
      <c r="G442" t="str">
        <f>STANDINGS_HR[[#This Row],[League]]&amp;STANDINGS_HR[[#This Row],[Team]]</f>
        <v>$150 Draft Champions Dec 30 1:00 pm Lg.3575Caseycausingchaos</v>
      </c>
    </row>
    <row r="443" spans="1:7" x14ac:dyDescent="0.25">
      <c r="A443">
        <v>1292</v>
      </c>
      <c r="B443" t="s">
        <v>27</v>
      </c>
      <c r="C443" t="s">
        <v>863</v>
      </c>
      <c r="D443">
        <v>277</v>
      </c>
      <c r="E443">
        <v>1620.5</v>
      </c>
      <c r="F443">
        <f t="shared" si="6"/>
        <v>7</v>
      </c>
      <c r="G443" t="str">
        <f>STANDINGS_HR[[#This Row],[League]]&amp;STANDINGS_HR[[#This Row],[Team]]</f>
        <v>$150 Draft Champions Dec 30 1:00 pm Lg.3575Team Brady</v>
      </c>
    </row>
    <row r="444" spans="1:7" x14ac:dyDescent="0.25">
      <c r="A444">
        <v>1525</v>
      </c>
      <c r="B444" t="s">
        <v>871</v>
      </c>
      <c r="C444" t="s">
        <v>863</v>
      </c>
      <c r="D444">
        <v>270</v>
      </c>
      <c r="E444">
        <v>1400</v>
      </c>
      <c r="F444">
        <f t="shared" si="6"/>
        <v>8</v>
      </c>
      <c r="G444" t="str">
        <f>STANDINGS_HR[[#This Row],[League]]&amp;STANDINGS_HR[[#This Row],[Team]]</f>
        <v>$150 Draft Champions Dec 30 1:00 pm Lg.3575Unlisted</v>
      </c>
    </row>
    <row r="445" spans="1:7" x14ac:dyDescent="0.25">
      <c r="A445">
        <v>1632</v>
      </c>
      <c r="B445" t="s">
        <v>494</v>
      </c>
      <c r="C445" t="s">
        <v>863</v>
      </c>
      <c r="D445">
        <v>266</v>
      </c>
      <c r="E445">
        <v>1264</v>
      </c>
      <c r="F445">
        <f t="shared" si="6"/>
        <v>9</v>
      </c>
      <c r="G445" t="str">
        <f>STANDINGS_HR[[#This Row],[League]]&amp;STANDINGS_HR[[#This Row],[Team]]</f>
        <v>$150 Draft Champions Dec 30 1:00 pm Lg.3575Corleone</v>
      </c>
    </row>
    <row r="446" spans="1:7" x14ac:dyDescent="0.25">
      <c r="A446">
        <v>1637</v>
      </c>
      <c r="B446" t="s">
        <v>134</v>
      </c>
      <c r="C446" t="s">
        <v>863</v>
      </c>
      <c r="D446">
        <v>266</v>
      </c>
      <c r="E446">
        <v>1264</v>
      </c>
      <c r="F446">
        <f t="shared" si="6"/>
        <v>10</v>
      </c>
      <c r="G446" t="str">
        <f>STANDINGS_HR[[#This Row],[League]]&amp;STANDINGS_HR[[#This Row],[Team]]</f>
        <v>$150 Draft Champions Dec 30 1:00 pm Lg.3575Forest Hills Fiends</v>
      </c>
    </row>
    <row r="447" spans="1:7" x14ac:dyDescent="0.25">
      <c r="A447">
        <v>1752</v>
      </c>
      <c r="B447" t="s">
        <v>867</v>
      </c>
      <c r="C447" t="s">
        <v>863</v>
      </c>
      <c r="D447">
        <v>263</v>
      </c>
      <c r="E447">
        <v>1160.5</v>
      </c>
      <c r="F447">
        <f t="shared" si="6"/>
        <v>11</v>
      </c>
      <c r="G447" t="str">
        <f>STANDINGS_HR[[#This Row],[League]]&amp;STANDINGS_HR[[#This Row],[Team]]</f>
        <v>$150 Draft Champions Dec 30 1:00 pm Lg.3575SauceBoy</v>
      </c>
    </row>
    <row r="448" spans="1:7" x14ac:dyDescent="0.25">
      <c r="A448">
        <v>1908</v>
      </c>
      <c r="B448" t="s">
        <v>868</v>
      </c>
      <c r="C448" t="s">
        <v>863</v>
      </c>
      <c r="D448">
        <v>258</v>
      </c>
      <c r="E448">
        <v>1012.5</v>
      </c>
      <c r="F448">
        <f t="shared" si="6"/>
        <v>12</v>
      </c>
      <c r="G448" t="str">
        <f>STANDINGS_HR[[#This Row],[League]]&amp;STANDINGS_HR[[#This Row],[Team]]</f>
        <v>$150 Draft Champions Dec 30 1:00 pm Lg.3575Up in Smoke</v>
      </c>
    </row>
    <row r="449" spans="1:7" x14ac:dyDescent="0.25">
      <c r="A449">
        <v>2046</v>
      </c>
      <c r="B449" t="s">
        <v>870</v>
      </c>
      <c r="C449" t="s">
        <v>863</v>
      </c>
      <c r="D449">
        <v>253</v>
      </c>
      <c r="E449">
        <v>873</v>
      </c>
      <c r="F449">
        <f t="shared" si="6"/>
        <v>13</v>
      </c>
      <c r="G449" t="str">
        <f>STANDINGS_HR[[#This Row],[League]]&amp;STANDINGS_HR[[#This Row],[Team]]</f>
        <v>$150 Draft Champions Dec 30 1:00 pm Lg.3575The Achievers - DC 3</v>
      </c>
    </row>
    <row r="450" spans="1:7" x14ac:dyDescent="0.25">
      <c r="A450">
        <v>2303</v>
      </c>
      <c r="B450" t="s">
        <v>864</v>
      </c>
      <c r="C450" t="s">
        <v>863</v>
      </c>
      <c r="D450">
        <v>243</v>
      </c>
      <c r="E450">
        <v>604.5</v>
      </c>
      <c r="F450">
        <f t="shared" si="6"/>
        <v>14</v>
      </c>
      <c r="G450" t="str">
        <f>STANDINGS_HR[[#This Row],[League]]&amp;STANDINGS_HR[[#This Row],[Team]]</f>
        <v>$150 Draft Champions Dec 30 1:00 pm Lg.3575Hungry Dogs Hunt Best</v>
      </c>
    </row>
    <row r="451" spans="1:7" x14ac:dyDescent="0.25">
      <c r="A451">
        <v>2416</v>
      </c>
      <c r="B451" t="s">
        <v>731</v>
      </c>
      <c r="C451" t="s">
        <v>863</v>
      </c>
      <c r="D451">
        <v>238</v>
      </c>
      <c r="E451">
        <v>500.5</v>
      </c>
      <c r="F451">
        <f t="shared" ref="F451:F514" si="7">IF(C451=C450,F450+1,1)</f>
        <v>15</v>
      </c>
      <c r="G451" t="str">
        <f>STANDINGS_HR[[#This Row],[League]]&amp;STANDINGS_HR[[#This Row],[Team]]</f>
        <v>$150 Draft Champions Dec 30 1:00 pm Lg.3575Team Owens</v>
      </c>
    </row>
    <row r="452" spans="1:7" x14ac:dyDescent="0.25">
      <c r="A452">
        <v>95</v>
      </c>
      <c r="B452" t="s">
        <v>881</v>
      </c>
      <c r="C452" t="s">
        <v>873</v>
      </c>
      <c r="D452">
        <v>336</v>
      </c>
      <c r="E452">
        <v>2817.5</v>
      </c>
      <c r="F452">
        <f t="shared" si="7"/>
        <v>1</v>
      </c>
      <c r="G452" t="str">
        <f>STANDINGS_HR[[#This Row],[League]]&amp;STANDINGS_HR[[#This Row],[Team]]</f>
        <v>$150 Draft Champions Express Feb 12 8:00 pm Lg.3692Strange Brew Crew</v>
      </c>
    </row>
    <row r="453" spans="1:7" x14ac:dyDescent="0.25">
      <c r="A453">
        <v>227</v>
      </c>
      <c r="B453" t="s">
        <v>32</v>
      </c>
      <c r="C453" t="s">
        <v>873</v>
      </c>
      <c r="D453">
        <v>322</v>
      </c>
      <c r="E453">
        <v>2688.5</v>
      </c>
      <c r="F453">
        <f t="shared" si="7"/>
        <v>2</v>
      </c>
      <c r="G453" t="str">
        <f>STANDINGS_HR[[#This Row],[League]]&amp;STANDINGS_HR[[#This Row],[Team]]</f>
        <v>$150 Draft Champions Express Feb 12 8:00 pm Lg.3692Team enfield</v>
      </c>
    </row>
    <row r="454" spans="1:7" x14ac:dyDescent="0.25">
      <c r="A454">
        <v>261</v>
      </c>
      <c r="B454" t="s">
        <v>438</v>
      </c>
      <c r="C454" t="s">
        <v>873</v>
      </c>
      <c r="D454">
        <v>319</v>
      </c>
      <c r="E454">
        <v>2651.5</v>
      </c>
      <c r="F454">
        <f t="shared" si="7"/>
        <v>3</v>
      </c>
      <c r="G454" t="str">
        <f>STANDINGS_HR[[#This Row],[League]]&amp;STANDINGS_HR[[#This Row],[Team]]</f>
        <v>$150 Draft Champions Express Feb 12 8:00 pm Lg.3692Surrender Dorothy! (4)</v>
      </c>
    </row>
    <row r="455" spans="1:7" x14ac:dyDescent="0.25">
      <c r="A455">
        <v>273</v>
      </c>
      <c r="B455" t="s">
        <v>875</v>
      </c>
      <c r="C455" t="s">
        <v>873</v>
      </c>
      <c r="D455">
        <v>318</v>
      </c>
      <c r="E455">
        <v>2641.5</v>
      </c>
      <c r="F455">
        <f t="shared" si="7"/>
        <v>4</v>
      </c>
      <c r="G455" t="str">
        <f>STANDINGS_HR[[#This Row],[League]]&amp;STANDINGS_HR[[#This Row],[Team]]</f>
        <v>$150 Draft Champions Express Feb 12 8:00 pm Lg.3692Trouble will find me</v>
      </c>
    </row>
    <row r="456" spans="1:7" x14ac:dyDescent="0.25">
      <c r="A456">
        <v>1182</v>
      </c>
      <c r="B456" t="s">
        <v>874</v>
      </c>
      <c r="C456" t="s">
        <v>873</v>
      </c>
      <c r="D456">
        <v>280</v>
      </c>
      <c r="E456">
        <v>1724</v>
      </c>
      <c r="F456">
        <f t="shared" si="7"/>
        <v>5</v>
      </c>
      <c r="G456" t="str">
        <f>STANDINGS_HR[[#This Row],[League]]&amp;STANDINGS_HR[[#This Row],[Team]]</f>
        <v>$150 Draft Champions Express Feb 12 8:00 pm Lg.3692Lollygaggers DC2</v>
      </c>
    </row>
    <row r="457" spans="1:7" x14ac:dyDescent="0.25">
      <c r="A457">
        <v>1197</v>
      </c>
      <c r="B457" t="s">
        <v>7</v>
      </c>
      <c r="C457" t="s">
        <v>873</v>
      </c>
      <c r="D457">
        <v>280</v>
      </c>
      <c r="E457">
        <v>1724</v>
      </c>
      <c r="F457">
        <f t="shared" si="7"/>
        <v>6</v>
      </c>
      <c r="G457" t="str">
        <f>STANDINGS_HR[[#This Row],[League]]&amp;STANDINGS_HR[[#This Row],[Team]]</f>
        <v>$150 Draft Champions Express Feb 12 8:00 pm Lg.3692Team Miller</v>
      </c>
    </row>
    <row r="458" spans="1:7" x14ac:dyDescent="0.25">
      <c r="A458">
        <v>1350</v>
      </c>
      <c r="B458" t="s">
        <v>878</v>
      </c>
      <c r="C458" t="s">
        <v>873</v>
      </c>
      <c r="D458">
        <v>275</v>
      </c>
      <c r="E458">
        <v>1558</v>
      </c>
      <c r="F458">
        <f t="shared" si="7"/>
        <v>7</v>
      </c>
      <c r="G458" t="str">
        <f>STANDINGS_HR[[#This Row],[League]]&amp;STANDINGS_HR[[#This Row],[Team]]</f>
        <v>$150 Draft Champions Express Feb 12 8:00 pm Lg.3692Les Brown</v>
      </c>
    </row>
    <row r="459" spans="1:7" x14ac:dyDescent="0.25">
      <c r="A459">
        <v>1657</v>
      </c>
      <c r="B459" t="s">
        <v>169</v>
      </c>
      <c r="C459" t="s">
        <v>873</v>
      </c>
      <c r="D459">
        <v>266</v>
      </c>
      <c r="E459">
        <v>1264</v>
      </c>
      <c r="F459">
        <f t="shared" si="7"/>
        <v>8</v>
      </c>
      <c r="G459" t="str">
        <f>STANDINGS_HR[[#This Row],[League]]&amp;STANDINGS_HR[[#This Row],[Team]]</f>
        <v>$150 Draft Champions Express Feb 12 8:00 pm Lg.3692Team Malsch</v>
      </c>
    </row>
    <row r="460" spans="1:7" x14ac:dyDescent="0.25">
      <c r="A460">
        <v>1710</v>
      </c>
      <c r="B460" t="s">
        <v>37</v>
      </c>
      <c r="C460" t="s">
        <v>873</v>
      </c>
      <c r="D460">
        <v>264</v>
      </c>
      <c r="E460">
        <v>1191</v>
      </c>
      <c r="F460">
        <f t="shared" si="7"/>
        <v>9</v>
      </c>
      <c r="G460" t="str">
        <f>STANDINGS_HR[[#This Row],[League]]&amp;STANDINGS_HR[[#This Row],[Team]]</f>
        <v>$150 Draft Champions Express Feb 12 8:00 pm Lg.3692Bread Zeppelin</v>
      </c>
    </row>
    <row r="461" spans="1:7" x14ac:dyDescent="0.25">
      <c r="A461">
        <v>1922</v>
      </c>
      <c r="B461" t="s">
        <v>882</v>
      </c>
      <c r="C461" t="s">
        <v>873</v>
      </c>
      <c r="D461">
        <v>257</v>
      </c>
      <c r="E461">
        <v>985</v>
      </c>
      <c r="F461">
        <f t="shared" si="7"/>
        <v>10</v>
      </c>
      <c r="G461" t="str">
        <f>STANDINGS_HR[[#This Row],[League]]&amp;STANDINGS_HR[[#This Row],[Team]]</f>
        <v>$150 Draft Champions Express Feb 12 8:00 pm Lg.3692Macaroon</v>
      </c>
    </row>
    <row r="462" spans="1:7" x14ac:dyDescent="0.25">
      <c r="A462">
        <v>2240</v>
      </c>
      <c r="B462" t="s">
        <v>876</v>
      </c>
      <c r="C462" t="s">
        <v>873</v>
      </c>
      <c r="D462">
        <v>246</v>
      </c>
      <c r="E462">
        <v>677</v>
      </c>
      <c r="F462">
        <f t="shared" si="7"/>
        <v>11</v>
      </c>
      <c r="G462" t="str">
        <f>STANDINGS_HR[[#This Row],[League]]&amp;STANDINGS_HR[[#This Row],[Team]]</f>
        <v>$150 Draft Champions Express Feb 12 8:00 pm Lg.3692Team Larimer</v>
      </c>
    </row>
    <row r="463" spans="1:7" x14ac:dyDescent="0.25">
      <c r="A463">
        <v>2502</v>
      </c>
      <c r="B463" t="s">
        <v>872</v>
      </c>
      <c r="C463" t="s">
        <v>873</v>
      </c>
      <c r="D463">
        <v>233</v>
      </c>
      <c r="E463">
        <v>403.5</v>
      </c>
      <c r="F463">
        <f t="shared" si="7"/>
        <v>12</v>
      </c>
      <c r="G463" t="str">
        <f>STANDINGS_HR[[#This Row],[League]]&amp;STANDINGS_HR[[#This Row],[Team]]</f>
        <v>$150 Draft Champions Express Feb 12 8:00 pm Lg.3692Grant1</v>
      </c>
    </row>
    <row r="464" spans="1:7" x14ac:dyDescent="0.25">
      <c r="A464">
        <v>2592</v>
      </c>
      <c r="B464" t="s">
        <v>877</v>
      </c>
      <c r="C464" t="s">
        <v>873</v>
      </c>
      <c r="D464">
        <v>228</v>
      </c>
      <c r="E464">
        <v>315</v>
      </c>
      <c r="F464">
        <f t="shared" si="7"/>
        <v>13</v>
      </c>
      <c r="G464" t="str">
        <f>STANDINGS_HR[[#This Row],[League]]&amp;STANDINGS_HR[[#This Row],[Team]]</f>
        <v>$150 Draft Champions Express Feb 12 8:00 pm Lg.36925 - the Hazel Charlies</v>
      </c>
    </row>
    <row r="465" spans="1:7" x14ac:dyDescent="0.25">
      <c r="A465">
        <v>2653</v>
      </c>
      <c r="B465" t="s">
        <v>879</v>
      </c>
      <c r="C465" t="s">
        <v>873</v>
      </c>
      <c r="D465">
        <v>224</v>
      </c>
      <c r="E465">
        <v>261</v>
      </c>
      <c r="F465">
        <f t="shared" si="7"/>
        <v>14</v>
      </c>
      <c r="G465" t="str">
        <f>STANDINGS_HR[[#This Row],[League]]&amp;STANDINGS_HR[[#This Row],[Team]]</f>
        <v>$150 Draft Champions Express Feb 12 8:00 pm Lg.3692Team Kuberski2</v>
      </c>
    </row>
    <row r="466" spans="1:7" x14ac:dyDescent="0.25">
      <c r="A466">
        <v>2737</v>
      </c>
      <c r="B466" t="s">
        <v>880</v>
      </c>
      <c r="C466" t="s">
        <v>873</v>
      </c>
      <c r="D466">
        <v>217</v>
      </c>
      <c r="E466">
        <v>173.5</v>
      </c>
      <c r="F466">
        <f t="shared" si="7"/>
        <v>15</v>
      </c>
      <c r="G466" t="str">
        <f>STANDINGS_HR[[#This Row],[League]]&amp;STANDINGS_HR[[#This Row],[Team]]</f>
        <v>$150 Draft Champions Express Feb 12 8:00 pm Lg.3692Profloop4</v>
      </c>
    </row>
    <row r="467" spans="1:7" x14ac:dyDescent="0.25">
      <c r="A467">
        <v>391</v>
      </c>
      <c r="B467" t="s">
        <v>888</v>
      </c>
      <c r="C467" t="s">
        <v>884</v>
      </c>
      <c r="D467">
        <v>310</v>
      </c>
      <c r="E467">
        <v>2514.5</v>
      </c>
      <c r="F467">
        <f t="shared" si="7"/>
        <v>1</v>
      </c>
      <c r="G467" t="str">
        <f>STANDINGS_HR[[#This Row],[League]]&amp;STANDINGS_HR[[#This Row],[Team]]</f>
        <v>$150 Draft Champions Express Feb 14 7:00 pm Lg.3707Blue Sam</v>
      </c>
    </row>
    <row r="468" spans="1:7" x14ac:dyDescent="0.25">
      <c r="A468">
        <v>571</v>
      </c>
      <c r="B468" t="s">
        <v>885</v>
      </c>
      <c r="C468" t="s">
        <v>884</v>
      </c>
      <c r="D468">
        <v>301</v>
      </c>
      <c r="E468">
        <v>2332</v>
      </c>
      <c r="F468">
        <f t="shared" si="7"/>
        <v>2</v>
      </c>
      <c r="G468" t="str">
        <f>STANDINGS_HR[[#This Row],[League]]&amp;STANDINGS_HR[[#This Row],[Team]]</f>
        <v>$150 Draft Champions Express Feb 14 7:00 pm Lg.37076 -The Justice Berrys C</v>
      </c>
    </row>
    <row r="469" spans="1:7" x14ac:dyDescent="0.25">
      <c r="A469">
        <v>575</v>
      </c>
      <c r="B469" t="s">
        <v>512</v>
      </c>
      <c r="C469" t="s">
        <v>884</v>
      </c>
      <c r="D469">
        <v>301</v>
      </c>
      <c r="E469">
        <v>2332</v>
      </c>
      <c r="F469">
        <f t="shared" si="7"/>
        <v>3</v>
      </c>
      <c r="G469" t="str">
        <f>STANDINGS_HR[[#This Row],[League]]&amp;STANDINGS_HR[[#This Row],[Team]]</f>
        <v>$150 Draft Champions Express Feb 14 7:00 pm Lg.3707Enter Sandman</v>
      </c>
    </row>
    <row r="470" spans="1:7" x14ac:dyDescent="0.25">
      <c r="A470">
        <v>694</v>
      </c>
      <c r="B470" t="s">
        <v>32</v>
      </c>
      <c r="C470" t="s">
        <v>884</v>
      </c>
      <c r="D470">
        <v>297</v>
      </c>
      <c r="E470">
        <v>2226</v>
      </c>
      <c r="F470">
        <f t="shared" si="7"/>
        <v>4</v>
      </c>
      <c r="G470" t="str">
        <f>STANDINGS_HR[[#This Row],[League]]&amp;STANDINGS_HR[[#This Row],[Team]]</f>
        <v>$150 Draft Champions Express Feb 14 7:00 pm Lg.3707Team enfield</v>
      </c>
    </row>
    <row r="471" spans="1:7" x14ac:dyDescent="0.25">
      <c r="A471">
        <v>792</v>
      </c>
      <c r="B471" t="s">
        <v>889</v>
      </c>
      <c r="C471" t="s">
        <v>884</v>
      </c>
      <c r="D471">
        <v>293</v>
      </c>
      <c r="E471">
        <v>2127</v>
      </c>
      <c r="F471">
        <f t="shared" si="7"/>
        <v>5</v>
      </c>
      <c r="G471" t="str">
        <f>STANDINGS_HR[[#This Row],[League]]&amp;STANDINGS_HR[[#This Row],[Team]]</f>
        <v>$150 Draft Champions Express Feb 14 7:00 pm Lg.3707Team Thompson</v>
      </c>
    </row>
    <row r="472" spans="1:7" x14ac:dyDescent="0.25">
      <c r="A472">
        <v>1028</v>
      </c>
      <c r="B472" t="s">
        <v>891</v>
      </c>
      <c r="C472" t="s">
        <v>884</v>
      </c>
      <c r="D472">
        <v>284</v>
      </c>
      <c r="E472">
        <v>1866</v>
      </c>
      <c r="F472">
        <f t="shared" si="7"/>
        <v>6</v>
      </c>
      <c r="G472" t="str">
        <f>STANDINGS_HR[[#This Row],[League]]&amp;STANDINGS_HR[[#This Row],[Team]]</f>
        <v>$150 Draft Champions Express Feb 14 7:00 pm Lg.3707Art of the Rifle</v>
      </c>
    </row>
    <row r="473" spans="1:7" x14ac:dyDescent="0.25">
      <c r="A473">
        <v>1151</v>
      </c>
      <c r="B473" t="s">
        <v>892</v>
      </c>
      <c r="C473" t="s">
        <v>884</v>
      </c>
      <c r="D473">
        <v>281</v>
      </c>
      <c r="E473">
        <v>1759</v>
      </c>
      <c r="F473">
        <f t="shared" si="7"/>
        <v>7</v>
      </c>
      <c r="G473" t="str">
        <f>STANDINGS_HR[[#This Row],[League]]&amp;STANDINGS_HR[[#This Row],[Team]]</f>
        <v>$150 Draft Champions Express Feb 14 7:00 pm Lg.3707Moz Boyz 14</v>
      </c>
    </row>
    <row r="474" spans="1:7" x14ac:dyDescent="0.25">
      <c r="A474">
        <v>1357</v>
      </c>
      <c r="B474" t="s">
        <v>98</v>
      </c>
      <c r="C474" t="s">
        <v>884</v>
      </c>
      <c r="D474">
        <v>275</v>
      </c>
      <c r="E474">
        <v>1558</v>
      </c>
      <c r="F474">
        <f t="shared" si="7"/>
        <v>8</v>
      </c>
      <c r="G474" t="str">
        <f>STANDINGS_HR[[#This Row],[League]]&amp;STANDINGS_HR[[#This Row],[Team]]</f>
        <v>$150 Draft Champions Express Feb 14 7:00 pm Lg.3707Team Ward</v>
      </c>
    </row>
    <row r="475" spans="1:7" x14ac:dyDescent="0.25">
      <c r="A475">
        <v>1789</v>
      </c>
      <c r="B475" t="s">
        <v>128</v>
      </c>
      <c r="C475" t="s">
        <v>884</v>
      </c>
      <c r="D475">
        <v>262</v>
      </c>
      <c r="E475">
        <v>1128.5</v>
      </c>
      <c r="F475">
        <f t="shared" si="7"/>
        <v>9</v>
      </c>
      <c r="G475" t="str">
        <f>STANDINGS_HR[[#This Row],[League]]&amp;STANDINGS_HR[[#This Row],[Team]]</f>
        <v>$150 Draft Champions Express Feb 14 7:00 pm Lg.3707Team Boelkens</v>
      </c>
    </row>
    <row r="476" spans="1:7" x14ac:dyDescent="0.25">
      <c r="A476">
        <v>1926</v>
      </c>
      <c r="B476" t="s">
        <v>887</v>
      </c>
      <c r="C476" t="s">
        <v>884</v>
      </c>
      <c r="D476">
        <v>257</v>
      </c>
      <c r="E476">
        <v>985</v>
      </c>
      <c r="F476">
        <f t="shared" si="7"/>
        <v>10</v>
      </c>
      <c r="G476" t="str">
        <f>STANDINGS_HR[[#This Row],[League]]&amp;STANDINGS_HR[[#This Row],[Team]]</f>
        <v>$150 Draft Champions Express Feb 14 7:00 pm Lg.3707Nomads</v>
      </c>
    </row>
    <row r="477" spans="1:7" x14ac:dyDescent="0.25">
      <c r="A477">
        <v>2076</v>
      </c>
      <c r="B477" t="s">
        <v>107</v>
      </c>
      <c r="C477" t="s">
        <v>884</v>
      </c>
      <c r="D477">
        <v>252</v>
      </c>
      <c r="E477">
        <v>843.5</v>
      </c>
      <c r="F477">
        <f t="shared" si="7"/>
        <v>11</v>
      </c>
      <c r="G477" t="str">
        <f>STANDINGS_HR[[#This Row],[League]]&amp;STANDINGS_HR[[#This Row],[Team]]</f>
        <v>$150 Draft Champions Express Feb 14 7:00 pm Lg.3707Team Scott</v>
      </c>
    </row>
    <row r="478" spans="1:7" x14ac:dyDescent="0.25">
      <c r="A478">
        <v>2185</v>
      </c>
      <c r="B478" t="s">
        <v>584</v>
      </c>
      <c r="C478" t="s">
        <v>884</v>
      </c>
      <c r="D478">
        <v>248</v>
      </c>
      <c r="E478">
        <v>732</v>
      </c>
      <c r="F478">
        <f t="shared" si="7"/>
        <v>12</v>
      </c>
      <c r="G478" t="str">
        <f>STANDINGS_HR[[#This Row],[League]]&amp;STANDINGS_HR[[#This Row],[Team]]</f>
        <v>$150 Draft Champions Express Feb 14 7:00 pm Lg.3707Team Hughes</v>
      </c>
    </row>
    <row r="479" spans="1:7" x14ac:dyDescent="0.25">
      <c r="A479">
        <v>2290</v>
      </c>
      <c r="B479" t="s">
        <v>886</v>
      </c>
      <c r="C479" t="s">
        <v>884</v>
      </c>
      <c r="D479">
        <v>244</v>
      </c>
      <c r="E479">
        <v>631</v>
      </c>
      <c r="F479">
        <f t="shared" si="7"/>
        <v>13</v>
      </c>
      <c r="G479" t="str">
        <f>STANDINGS_HR[[#This Row],[League]]&amp;STANDINGS_HR[[#This Row],[Team]]</f>
        <v>$150 Draft Champions Express Feb 14 7:00 pm Lg.3707The Broward Bullies</v>
      </c>
    </row>
    <row r="480" spans="1:7" x14ac:dyDescent="0.25">
      <c r="A480">
        <v>2705</v>
      </c>
      <c r="B480" t="s">
        <v>883</v>
      </c>
      <c r="C480" t="s">
        <v>884</v>
      </c>
      <c r="D480">
        <v>220</v>
      </c>
      <c r="E480">
        <v>206.5</v>
      </c>
      <c r="F480">
        <f t="shared" si="7"/>
        <v>14</v>
      </c>
      <c r="G480" t="str">
        <f>STANDINGS_HR[[#This Row],[League]]&amp;STANDINGS_HR[[#This Row],[Team]]</f>
        <v>$150 Draft Champions Express Feb 14 7:00 pm Lg.3707Out of Gas</v>
      </c>
    </row>
    <row r="481" spans="1:7" x14ac:dyDescent="0.25">
      <c r="A481">
        <v>2750</v>
      </c>
      <c r="B481" t="s">
        <v>890</v>
      </c>
      <c r="C481" t="s">
        <v>884</v>
      </c>
      <c r="D481">
        <v>216</v>
      </c>
      <c r="E481">
        <v>163.5</v>
      </c>
      <c r="F481">
        <f t="shared" si="7"/>
        <v>15</v>
      </c>
      <c r="G481" t="str">
        <f>STANDINGS_HR[[#This Row],[League]]&amp;STANDINGS_HR[[#This Row],[Team]]</f>
        <v>$150 Draft Champions Express Feb 14 7:00 pm Lg.3707To Kill a Marlon Byrd</v>
      </c>
    </row>
    <row r="482" spans="1:7" x14ac:dyDescent="0.25">
      <c r="A482">
        <v>61</v>
      </c>
      <c r="B482" t="s">
        <v>895</v>
      </c>
      <c r="C482" t="s">
        <v>893</v>
      </c>
      <c r="D482">
        <v>342</v>
      </c>
      <c r="E482">
        <v>2850</v>
      </c>
      <c r="F482">
        <f t="shared" si="7"/>
        <v>1</v>
      </c>
      <c r="G482" t="str">
        <f>STANDINGS_HR[[#This Row],[League]]&amp;STANDINGS_HR[[#This Row],[Team]]</f>
        <v>$150 Draft Champions Express Feb 19 8:00 pm Lg.3733Thru Fosters Eyes</v>
      </c>
    </row>
    <row r="483" spans="1:7" x14ac:dyDescent="0.25">
      <c r="A483">
        <v>176</v>
      </c>
      <c r="B483" t="s">
        <v>894</v>
      </c>
      <c r="C483" t="s">
        <v>893</v>
      </c>
      <c r="D483">
        <v>326</v>
      </c>
      <c r="E483">
        <v>2736.5</v>
      </c>
      <c r="F483">
        <f t="shared" si="7"/>
        <v>2</v>
      </c>
      <c r="G483" t="str">
        <f>STANDINGS_HR[[#This Row],[League]]&amp;STANDINGS_HR[[#This Row],[Team]]</f>
        <v>$150 Draft Champions Express Feb 19 8:00 pm Lg.3733Mary Ann's Hammocks</v>
      </c>
    </row>
    <row r="484" spans="1:7" x14ac:dyDescent="0.25">
      <c r="A484">
        <v>318</v>
      </c>
      <c r="B484" t="s">
        <v>897</v>
      </c>
      <c r="C484" t="s">
        <v>893</v>
      </c>
      <c r="D484">
        <v>315</v>
      </c>
      <c r="E484">
        <v>2592.5</v>
      </c>
      <c r="F484">
        <f t="shared" si="7"/>
        <v>3</v>
      </c>
      <c r="G484" t="str">
        <f>STANDINGS_HR[[#This Row],[League]]&amp;STANDINGS_HR[[#This Row],[Team]]</f>
        <v>$150 Draft Champions Express Feb 19 8:00 pm Lg.3733Heyward no Lackey</v>
      </c>
    </row>
    <row r="485" spans="1:7" x14ac:dyDescent="0.25">
      <c r="A485">
        <v>733</v>
      </c>
      <c r="B485" t="s">
        <v>904</v>
      </c>
      <c r="C485" t="s">
        <v>893</v>
      </c>
      <c r="D485">
        <v>295</v>
      </c>
      <c r="E485">
        <v>2174</v>
      </c>
      <c r="F485">
        <f t="shared" si="7"/>
        <v>4</v>
      </c>
      <c r="G485" t="str">
        <f>STANDINGS_HR[[#This Row],[League]]&amp;STANDINGS_HR[[#This Row],[Team]]</f>
        <v>$150 Draft Champions Express Feb 19 8:00 pm Lg.3733Lunatic Fringe DC</v>
      </c>
    </row>
    <row r="486" spans="1:7" x14ac:dyDescent="0.25">
      <c r="A486">
        <v>816</v>
      </c>
      <c r="B486" t="s">
        <v>898</v>
      </c>
      <c r="C486" t="s">
        <v>893</v>
      </c>
      <c r="D486">
        <v>292</v>
      </c>
      <c r="E486">
        <v>2099.5</v>
      </c>
      <c r="F486">
        <f t="shared" si="7"/>
        <v>5</v>
      </c>
      <c r="G486" t="str">
        <f>STANDINGS_HR[[#This Row],[League]]&amp;STANDINGS_HR[[#This Row],[Team]]</f>
        <v>$150 Draft Champions Express Feb 19 8:00 pm Lg.3733Team Asaro</v>
      </c>
    </row>
    <row r="487" spans="1:7" x14ac:dyDescent="0.25">
      <c r="A487">
        <v>1383</v>
      </c>
      <c r="B487" t="s">
        <v>192</v>
      </c>
      <c r="C487" t="s">
        <v>893</v>
      </c>
      <c r="D487">
        <v>274</v>
      </c>
      <c r="E487">
        <v>1532.5</v>
      </c>
      <c r="F487">
        <f t="shared" si="7"/>
        <v>6</v>
      </c>
      <c r="G487" t="str">
        <f>STANDINGS_HR[[#This Row],[League]]&amp;STANDINGS_HR[[#This Row],[Team]]</f>
        <v>$150 Draft Champions Express Feb 19 8:00 pm Lg.3733Spike Curve</v>
      </c>
    </row>
    <row r="488" spans="1:7" x14ac:dyDescent="0.25">
      <c r="A488">
        <v>1727</v>
      </c>
      <c r="B488" t="s">
        <v>903</v>
      </c>
      <c r="C488" t="s">
        <v>893</v>
      </c>
      <c r="D488">
        <v>264</v>
      </c>
      <c r="E488">
        <v>1191</v>
      </c>
      <c r="F488">
        <f t="shared" si="7"/>
        <v>7</v>
      </c>
      <c r="G488" t="str">
        <f>STANDINGS_HR[[#This Row],[League]]&amp;STANDINGS_HR[[#This Row],[Team]]</f>
        <v>$150 Draft Champions Express Feb 19 8:00 pm Lg.3733Sack No Chips</v>
      </c>
    </row>
    <row r="489" spans="1:7" x14ac:dyDescent="0.25">
      <c r="A489">
        <v>1740</v>
      </c>
      <c r="B489" t="s">
        <v>37</v>
      </c>
      <c r="C489" t="s">
        <v>893</v>
      </c>
      <c r="D489">
        <v>263</v>
      </c>
      <c r="E489">
        <v>1160.5</v>
      </c>
      <c r="F489">
        <f t="shared" si="7"/>
        <v>8</v>
      </c>
      <c r="G489" t="str">
        <f>STANDINGS_HR[[#This Row],[League]]&amp;STANDINGS_HR[[#This Row],[Team]]</f>
        <v>$150 Draft Champions Express Feb 19 8:00 pm Lg.3733Bread Zeppelin</v>
      </c>
    </row>
    <row r="490" spans="1:7" x14ac:dyDescent="0.25">
      <c r="A490">
        <v>1992</v>
      </c>
      <c r="B490" t="s">
        <v>901</v>
      </c>
      <c r="C490" t="s">
        <v>893</v>
      </c>
      <c r="D490">
        <v>255</v>
      </c>
      <c r="E490">
        <v>932</v>
      </c>
      <c r="F490">
        <f t="shared" si="7"/>
        <v>9</v>
      </c>
      <c r="G490" t="str">
        <f>STANDINGS_HR[[#This Row],[League]]&amp;STANDINGS_HR[[#This Row],[Team]]</f>
        <v>$150 Draft Champions Express Feb 19 8:00 pm Lg.3733brother</v>
      </c>
    </row>
    <row r="491" spans="1:7" x14ac:dyDescent="0.25">
      <c r="A491">
        <v>1995</v>
      </c>
      <c r="B491" t="s">
        <v>900</v>
      </c>
      <c r="C491" t="s">
        <v>893</v>
      </c>
      <c r="D491">
        <v>254</v>
      </c>
      <c r="E491">
        <v>902.5</v>
      </c>
      <c r="F491">
        <f t="shared" si="7"/>
        <v>10</v>
      </c>
      <c r="G491" t="str">
        <f>STANDINGS_HR[[#This Row],[League]]&amp;STANDINGS_HR[[#This Row],[Team]]</f>
        <v>$150 Draft Champions Express Feb 19 8:00 pm Lg.3733BOSCH DC2</v>
      </c>
    </row>
    <row r="492" spans="1:7" x14ac:dyDescent="0.25">
      <c r="A492">
        <v>2008</v>
      </c>
      <c r="B492" t="s">
        <v>905</v>
      </c>
      <c r="C492" t="s">
        <v>893</v>
      </c>
      <c r="D492">
        <v>254</v>
      </c>
      <c r="E492">
        <v>902.5</v>
      </c>
      <c r="F492">
        <f t="shared" si="7"/>
        <v>11</v>
      </c>
      <c r="G492" t="str">
        <f>STANDINGS_HR[[#This Row],[League]]&amp;STANDINGS_HR[[#This Row],[Team]]</f>
        <v>$150 Draft Champions Express Feb 19 8:00 pm Lg.3733LONG ISLAND DONS</v>
      </c>
    </row>
    <row r="493" spans="1:7" x14ac:dyDescent="0.25">
      <c r="A493">
        <v>2100</v>
      </c>
      <c r="B493" t="s">
        <v>899</v>
      </c>
      <c r="C493" t="s">
        <v>893</v>
      </c>
      <c r="D493">
        <v>251</v>
      </c>
      <c r="E493">
        <v>813.5</v>
      </c>
      <c r="F493">
        <f t="shared" si="7"/>
        <v>12</v>
      </c>
      <c r="G493" t="str">
        <f>STANDINGS_HR[[#This Row],[League]]&amp;STANDINGS_HR[[#This Row],[Team]]</f>
        <v>$150 Draft Champions Express Feb 19 8:00 pm Lg.3733Roth1</v>
      </c>
    </row>
    <row r="494" spans="1:7" x14ac:dyDescent="0.25">
      <c r="A494">
        <v>2255</v>
      </c>
      <c r="B494" t="s">
        <v>130</v>
      </c>
      <c r="C494" t="s">
        <v>893</v>
      </c>
      <c r="D494">
        <v>245</v>
      </c>
      <c r="E494">
        <v>655.5</v>
      </c>
      <c r="F494">
        <f t="shared" si="7"/>
        <v>13</v>
      </c>
      <c r="G494" t="str">
        <f>STANDINGS_HR[[#This Row],[League]]&amp;STANDINGS_HR[[#This Row],[Team]]</f>
        <v>$150 Draft Champions Express Feb 19 8:00 pm Lg.3733PTPers</v>
      </c>
    </row>
    <row r="495" spans="1:7" x14ac:dyDescent="0.25">
      <c r="A495">
        <v>2418</v>
      </c>
      <c r="B495" t="s">
        <v>896</v>
      </c>
      <c r="C495" t="s">
        <v>893</v>
      </c>
      <c r="D495">
        <v>238</v>
      </c>
      <c r="E495">
        <v>500.5</v>
      </c>
      <c r="F495">
        <f t="shared" si="7"/>
        <v>14</v>
      </c>
      <c r="G495" t="str">
        <f>STANDINGS_HR[[#This Row],[League]]&amp;STANDINGS_HR[[#This Row],[Team]]</f>
        <v>$150 Draft Champions Express Feb 19 8:00 pm Lg.3733Team Sellers</v>
      </c>
    </row>
    <row r="496" spans="1:7" x14ac:dyDescent="0.25">
      <c r="A496">
        <v>2791</v>
      </c>
      <c r="B496" t="s">
        <v>902</v>
      </c>
      <c r="C496" t="s">
        <v>893</v>
      </c>
      <c r="D496">
        <v>211</v>
      </c>
      <c r="E496">
        <v>117.5</v>
      </c>
      <c r="F496">
        <f t="shared" si="7"/>
        <v>15</v>
      </c>
      <c r="G496" t="str">
        <f>STANDINGS_HR[[#This Row],[League]]&amp;STANDINGS_HR[[#This Row],[Team]]</f>
        <v>$150 Draft Champions Express Feb 19 8:00 pm Lg.37334 - The Hazel Charlies 1000</v>
      </c>
    </row>
    <row r="497" spans="1:7" x14ac:dyDescent="0.25">
      <c r="A497">
        <v>197</v>
      </c>
      <c r="B497" t="s">
        <v>910</v>
      </c>
      <c r="C497" t="s">
        <v>907</v>
      </c>
      <c r="D497">
        <v>324</v>
      </c>
      <c r="E497">
        <v>2710.5</v>
      </c>
      <c r="F497">
        <f t="shared" si="7"/>
        <v>1</v>
      </c>
      <c r="G497" t="str">
        <f>STANDINGS_HR[[#This Row],[League]]&amp;STANDINGS_HR[[#This Row],[Team]]</f>
        <v>$150 Draft Champions Express Feb 21 7:00 pm Lg.3746Carrasco Sauce</v>
      </c>
    </row>
    <row r="498" spans="1:7" x14ac:dyDescent="0.25">
      <c r="A498">
        <v>403</v>
      </c>
      <c r="B498" t="s">
        <v>908</v>
      </c>
      <c r="C498" t="s">
        <v>907</v>
      </c>
      <c r="D498">
        <v>310</v>
      </c>
      <c r="E498">
        <v>2514.5</v>
      </c>
      <c r="F498">
        <f t="shared" si="7"/>
        <v>2</v>
      </c>
      <c r="G498" t="str">
        <f>STANDINGS_HR[[#This Row],[League]]&amp;STANDINGS_HR[[#This Row],[Team]]</f>
        <v>$150 Draft Champions Express Feb 21 7:00 pm Lg.3746esh dc2</v>
      </c>
    </row>
    <row r="499" spans="1:7" x14ac:dyDescent="0.25">
      <c r="A499">
        <v>428</v>
      </c>
      <c r="B499" t="s">
        <v>186</v>
      </c>
      <c r="C499" t="s">
        <v>907</v>
      </c>
      <c r="D499">
        <v>308</v>
      </c>
      <c r="E499">
        <v>2483.5</v>
      </c>
      <c r="F499">
        <f t="shared" si="7"/>
        <v>3</v>
      </c>
      <c r="G499" t="str">
        <f>STANDINGS_HR[[#This Row],[League]]&amp;STANDINGS_HR[[#This Row],[Team]]</f>
        <v>$150 Draft Champions Express Feb 21 7:00 pm Lg.3746LONG GONE</v>
      </c>
    </row>
    <row r="500" spans="1:7" x14ac:dyDescent="0.25">
      <c r="A500">
        <v>772</v>
      </c>
      <c r="B500" t="s">
        <v>917</v>
      </c>
      <c r="C500" t="s">
        <v>907</v>
      </c>
      <c r="D500">
        <v>293</v>
      </c>
      <c r="E500">
        <v>2127</v>
      </c>
      <c r="F500">
        <f t="shared" si="7"/>
        <v>4</v>
      </c>
      <c r="G500" t="str">
        <f>STANDINGS_HR[[#This Row],[League]]&amp;STANDINGS_HR[[#This Row],[Team]]</f>
        <v>$150 Draft Champions Express Feb 21 7:00 pm Lg.3746BOSCH DC3</v>
      </c>
    </row>
    <row r="501" spans="1:7" x14ac:dyDescent="0.25">
      <c r="A501">
        <v>826</v>
      </c>
      <c r="B501" t="s">
        <v>912</v>
      </c>
      <c r="C501" t="s">
        <v>907</v>
      </c>
      <c r="D501">
        <v>291</v>
      </c>
      <c r="E501">
        <v>2072.5</v>
      </c>
      <c r="F501">
        <f t="shared" si="7"/>
        <v>5</v>
      </c>
      <c r="G501" t="str">
        <f>STANDINGS_HR[[#This Row],[League]]&amp;STANDINGS_HR[[#This Row],[Team]]</f>
        <v>$150 Draft Champions Express Feb 21 7:00 pm Lg.3746BIG RED MACHINE</v>
      </c>
    </row>
    <row r="502" spans="1:7" x14ac:dyDescent="0.25">
      <c r="A502">
        <v>944</v>
      </c>
      <c r="B502" t="s">
        <v>906</v>
      </c>
      <c r="C502" t="s">
        <v>907</v>
      </c>
      <c r="D502">
        <v>287</v>
      </c>
      <c r="E502">
        <v>1963</v>
      </c>
      <c r="F502">
        <f t="shared" si="7"/>
        <v>6</v>
      </c>
      <c r="G502" t="str">
        <f>STANDINGS_HR[[#This Row],[League]]&amp;STANDINGS_HR[[#This Row],[Team]]</f>
        <v>$150 Draft Champions Express Feb 21 7:00 pm Lg.3746Hulk SMASH</v>
      </c>
    </row>
    <row r="503" spans="1:7" x14ac:dyDescent="0.25">
      <c r="A503">
        <v>1362</v>
      </c>
      <c r="B503" t="s">
        <v>914</v>
      </c>
      <c r="C503" t="s">
        <v>907</v>
      </c>
      <c r="D503">
        <v>275</v>
      </c>
      <c r="E503">
        <v>1558</v>
      </c>
      <c r="F503">
        <f t="shared" si="7"/>
        <v>7</v>
      </c>
      <c r="G503" t="str">
        <f>STANDINGS_HR[[#This Row],[League]]&amp;STANDINGS_HR[[#This Row],[Team]]</f>
        <v>$150 Draft Champions Express Feb 21 7:00 pm Lg.3746Wiffle 102</v>
      </c>
    </row>
    <row r="504" spans="1:7" x14ac:dyDescent="0.25">
      <c r="A504">
        <v>1535</v>
      </c>
      <c r="B504" t="s">
        <v>915</v>
      </c>
      <c r="C504" t="s">
        <v>907</v>
      </c>
      <c r="D504">
        <v>269</v>
      </c>
      <c r="E504">
        <v>1363.5</v>
      </c>
      <c r="F504">
        <f t="shared" si="7"/>
        <v>8</v>
      </c>
      <c r="G504" t="str">
        <f>STANDINGS_HR[[#This Row],[League]]&amp;STANDINGS_HR[[#This Row],[Team]]</f>
        <v>$150 Draft Champions Express Feb 21 7:00 pm Lg.3746Data City Cache Hogs</v>
      </c>
    </row>
    <row r="505" spans="1:7" x14ac:dyDescent="0.25">
      <c r="A505">
        <v>1538</v>
      </c>
      <c r="B505" t="s">
        <v>911</v>
      </c>
      <c r="C505" t="s">
        <v>907</v>
      </c>
      <c r="D505">
        <v>269</v>
      </c>
      <c r="E505">
        <v>1363.5</v>
      </c>
      <c r="F505">
        <f t="shared" si="7"/>
        <v>9</v>
      </c>
      <c r="G505" t="str">
        <f>STANDINGS_HR[[#This Row],[League]]&amp;STANDINGS_HR[[#This Row],[Team]]</f>
        <v>$150 Draft Champions Express Feb 21 7:00 pm Lg.3746Lady Rainicorn</v>
      </c>
    </row>
    <row r="506" spans="1:7" x14ac:dyDescent="0.25">
      <c r="A506">
        <v>2183</v>
      </c>
      <c r="B506" t="s">
        <v>918</v>
      </c>
      <c r="C506" t="s">
        <v>907</v>
      </c>
      <c r="D506">
        <v>248</v>
      </c>
      <c r="E506">
        <v>732</v>
      </c>
      <c r="F506">
        <f t="shared" si="7"/>
        <v>10</v>
      </c>
      <c r="G506" t="str">
        <f>STANDINGS_HR[[#This Row],[League]]&amp;STANDINGS_HR[[#This Row],[Team]]</f>
        <v>$150 Draft Champions Express Feb 21 7:00 pm Lg.3746Team Carlone</v>
      </c>
    </row>
    <row r="507" spans="1:7" x14ac:dyDescent="0.25">
      <c r="A507">
        <v>2280</v>
      </c>
      <c r="B507" t="s">
        <v>916</v>
      </c>
      <c r="C507" t="s">
        <v>907</v>
      </c>
      <c r="D507">
        <v>244</v>
      </c>
      <c r="E507">
        <v>631</v>
      </c>
      <c r="F507">
        <f t="shared" si="7"/>
        <v>11</v>
      </c>
      <c r="G507" t="str">
        <f>STANDINGS_HR[[#This Row],[League]]&amp;STANDINGS_HR[[#This Row],[Team]]</f>
        <v>$150 Draft Champions Express Feb 21 7:00 pm Lg.3746Panning for Goldschmidt</v>
      </c>
    </row>
    <row r="508" spans="1:7" x14ac:dyDescent="0.25">
      <c r="A508">
        <v>2282</v>
      </c>
      <c r="B508" t="s">
        <v>913</v>
      </c>
      <c r="C508" t="s">
        <v>907</v>
      </c>
      <c r="D508">
        <v>244</v>
      </c>
      <c r="E508">
        <v>631</v>
      </c>
      <c r="F508">
        <f t="shared" si="7"/>
        <v>12</v>
      </c>
      <c r="G508" t="str">
        <f>STANDINGS_HR[[#This Row],[League]]&amp;STANDINGS_HR[[#This Row],[Team]]</f>
        <v>$150 Draft Champions Express Feb 21 7:00 pm Lg.3746Rocky Mountain High</v>
      </c>
    </row>
    <row r="509" spans="1:7" x14ac:dyDescent="0.25">
      <c r="A509">
        <v>2525</v>
      </c>
      <c r="B509" t="s">
        <v>146</v>
      </c>
      <c r="C509" t="s">
        <v>907</v>
      </c>
      <c r="D509">
        <v>232</v>
      </c>
      <c r="E509">
        <v>385.5</v>
      </c>
      <c r="F509">
        <f t="shared" si="7"/>
        <v>13</v>
      </c>
      <c r="G509" t="str">
        <f>STANDINGS_HR[[#This Row],[League]]&amp;STANDINGS_HR[[#This Row],[Team]]</f>
        <v>$150 Draft Champions Express Feb 21 7:00 pm Lg.3746Las Vegas Blvd IV</v>
      </c>
    </row>
    <row r="510" spans="1:7" x14ac:dyDescent="0.25">
      <c r="A510">
        <v>2640</v>
      </c>
      <c r="B510" t="s">
        <v>88</v>
      </c>
      <c r="C510" t="s">
        <v>907</v>
      </c>
      <c r="D510">
        <v>225</v>
      </c>
      <c r="E510">
        <v>274.5</v>
      </c>
      <c r="F510">
        <f t="shared" si="7"/>
        <v>14</v>
      </c>
      <c r="G510" t="str">
        <f>STANDINGS_HR[[#This Row],[League]]&amp;STANDINGS_HR[[#This Row],[Team]]</f>
        <v>$150 Draft Champions Express Feb 21 7:00 pm Lg.3746Team Pellegrini</v>
      </c>
    </row>
    <row r="511" spans="1:7" x14ac:dyDescent="0.25">
      <c r="A511">
        <v>2686</v>
      </c>
      <c r="B511" t="s">
        <v>909</v>
      </c>
      <c r="C511" t="s">
        <v>907</v>
      </c>
      <c r="D511">
        <v>221</v>
      </c>
      <c r="E511">
        <v>220.5</v>
      </c>
      <c r="F511">
        <f t="shared" si="7"/>
        <v>15</v>
      </c>
      <c r="G511" t="str">
        <f>STANDINGS_HR[[#This Row],[League]]&amp;STANDINGS_HR[[#This Row],[Team]]</f>
        <v>$150 Draft Champions Express Feb 21 7:00 pm Lg.3746Diamond Cutters</v>
      </c>
    </row>
    <row r="512" spans="1:7" x14ac:dyDescent="0.25">
      <c r="A512">
        <v>12</v>
      </c>
      <c r="B512" t="s">
        <v>926</v>
      </c>
      <c r="C512" t="s">
        <v>920</v>
      </c>
      <c r="D512">
        <v>360</v>
      </c>
      <c r="E512">
        <v>2898.5</v>
      </c>
      <c r="F512">
        <f t="shared" si="7"/>
        <v>1</v>
      </c>
      <c r="G512" t="str">
        <f>STANDINGS_HR[[#This Row],[League]]&amp;STANDINGS_HR[[#This Row],[Team]]</f>
        <v>$150 Draft Champions Express Feb 26 8:00 pm Lg.3774SEMPER FI 12</v>
      </c>
    </row>
    <row r="513" spans="1:7" x14ac:dyDescent="0.25">
      <c r="A513">
        <v>280</v>
      </c>
      <c r="B513" t="s">
        <v>921</v>
      </c>
      <c r="C513" t="s">
        <v>920</v>
      </c>
      <c r="D513">
        <v>317</v>
      </c>
      <c r="E513">
        <v>2628</v>
      </c>
      <c r="F513">
        <f t="shared" si="7"/>
        <v>2</v>
      </c>
      <c r="G513" t="str">
        <f>STANDINGS_HR[[#This Row],[League]]&amp;STANDINGS_HR[[#This Row],[Team]]</f>
        <v>$150 Draft Champions Express Feb 26 8:00 pm Lg.3774MPG16B</v>
      </c>
    </row>
    <row r="514" spans="1:7" x14ac:dyDescent="0.25">
      <c r="A514">
        <v>418</v>
      </c>
      <c r="B514" t="s">
        <v>76</v>
      </c>
      <c r="C514" t="s">
        <v>920</v>
      </c>
      <c r="D514">
        <v>309</v>
      </c>
      <c r="E514">
        <v>2499</v>
      </c>
      <c r="F514">
        <f t="shared" si="7"/>
        <v>3</v>
      </c>
      <c r="G514" t="str">
        <f>STANDINGS_HR[[#This Row],[League]]&amp;STANDINGS_HR[[#This Row],[Team]]</f>
        <v>$150 Draft Champions Express Feb 26 8:00 pm Lg.3774Team Peterson</v>
      </c>
    </row>
    <row r="515" spans="1:7" x14ac:dyDescent="0.25">
      <c r="A515">
        <v>456</v>
      </c>
      <c r="B515" t="s">
        <v>412</v>
      </c>
      <c r="C515" t="s">
        <v>920</v>
      </c>
      <c r="D515">
        <v>307</v>
      </c>
      <c r="E515">
        <v>2463</v>
      </c>
      <c r="F515">
        <f t="shared" ref="F515:F578" si="8">IF(C515=C514,F514+1,1)</f>
        <v>4</v>
      </c>
      <c r="G515" t="str">
        <f>STANDINGS_HR[[#This Row],[League]]&amp;STANDINGS_HR[[#This Row],[Team]]</f>
        <v>$150 Draft Champions Express Feb 26 8:00 pm Lg.3774Team Koerner</v>
      </c>
    </row>
    <row r="516" spans="1:7" x14ac:dyDescent="0.25">
      <c r="A516">
        <v>690</v>
      </c>
      <c r="B516" t="s">
        <v>924</v>
      </c>
      <c r="C516" t="s">
        <v>920</v>
      </c>
      <c r="D516">
        <v>297</v>
      </c>
      <c r="E516">
        <v>2226</v>
      </c>
      <c r="F516">
        <f t="shared" si="8"/>
        <v>5</v>
      </c>
      <c r="G516" t="str">
        <f>STANDINGS_HR[[#This Row],[League]]&amp;STANDINGS_HR[[#This Row],[Team]]</f>
        <v>$150 Draft Champions Express Feb 26 8:00 pm Lg.3774Team McRae</v>
      </c>
    </row>
    <row r="517" spans="1:7" x14ac:dyDescent="0.25">
      <c r="A517">
        <v>891</v>
      </c>
      <c r="B517" t="s">
        <v>347</v>
      </c>
      <c r="C517" t="s">
        <v>920</v>
      </c>
      <c r="D517">
        <v>289</v>
      </c>
      <c r="E517">
        <v>2019.5</v>
      </c>
      <c r="F517">
        <f t="shared" si="8"/>
        <v>6</v>
      </c>
      <c r="G517" t="str">
        <f>STANDINGS_HR[[#This Row],[League]]&amp;STANDINGS_HR[[#This Row],[Team]]</f>
        <v>$150 Draft Champions Express Feb 26 8:00 pm Lg.3774Plati-puses</v>
      </c>
    </row>
    <row r="518" spans="1:7" x14ac:dyDescent="0.25">
      <c r="A518">
        <v>1640</v>
      </c>
      <c r="B518" t="s">
        <v>928</v>
      </c>
      <c r="C518" t="s">
        <v>920</v>
      </c>
      <c r="D518">
        <v>266</v>
      </c>
      <c r="E518">
        <v>1264</v>
      </c>
      <c r="F518">
        <f t="shared" si="8"/>
        <v>7</v>
      </c>
      <c r="G518" t="str">
        <f>STANDINGS_HR[[#This Row],[League]]&amp;STANDINGS_HR[[#This Row],[Team]]</f>
        <v>$150 Draft Champions Express Feb 26 8:00 pm Lg.3774Hosers</v>
      </c>
    </row>
    <row r="519" spans="1:7" x14ac:dyDescent="0.25">
      <c r="A519">
        <v>1708</v>
      </c>
      <c r="B519" t="s">
        <v>923</v>
      </c>
      <c r="C519" t="s">
        <v>920</v>
      </c>
      <c r="D519">
        <v>264</v>
      </c>
      <c r="E519">
        <v>1191</v>
      </c>
      <c r="F519">
        <f t="shared" si="8"/>
        <v>8</v>
      </c>
      <c r="G519" t="str">
        <f>STANDINGS_HR[[#This Row],[League]]&amp;STANDINGS_HR[[#This Row],[Team]]</f>
        <v>$150 Draft Champions Express Feb 26 8:00 pm Lg.3774Bad News Bears</v>
      </c>
    </row>
    <row r="520" spans="1:7" x14ac:dyDescent="0.25">
      <c r="A520">
        <v>1784</v>
      </c>
      <c r="B520" t="s">
        <v>922</v>
      </c>
      <c r="C520" t="s">
        <v>920</v>
      </c>
      <c r="D520">
        <v>262</v>
      </c>
      <c r="E520">
        <v>1128.5</v>
      </c>
      <c r="F520">
        <f t="shared" si="8"/>
        <v>9</v>
      </c>
      <c r="G520" t="str">
        <f>STANDINGS_HR[[#This Row],[League]]&amp;STANDINGS_HR[[#This Row],[Team]]</f>
        <v>$150 Draft Champions Express Feb 26 8:00 pm Lg.3774Rayn Man</v>
      </c>
    </row>
    <row r="521" spans="1:7" x14ac:dyDescent="0.25">
      <c r="A521">
        <v>2035</v>
      </c>
      <c r="B521" t="s">
        <v>927</v>
      </c>
      <c r="C521" t="s">
        <v>920</v>
      </c>
      <c r="D521">
        <v>253</v>
      </c>
      <c r="E521">
        <v>873</v>
      </c>
      <c r="F521">
        <f t="shared" si="8"/>
        <v>10</v>
      </c>
      <c r="G521" t="str">
        <f>STANDINGS_HR[[#This Row],[League]]&amp;STANDINGS_HR[[#This Row],[Team]]</f>
        <v>$150 Draft Champions Express Feb 26 8:00 pm Lg.3774Ks Galore</v>
      </c>
    </row>
    <row r="522" spans="1:7" x14ac:dyDescent="0.25">
      <c r="A522">
        <v>2109</v>
      </c>
      <c r="B522" t="s">
        <v>919</v>
      </c>
      <c r="C522" t="s">
        <v>920</v>
      </c>
      <c r="D522">
        <v>251</v>
      </c>
      <c r="E522">
        <v>813.5</v>
      </c>
      <c r="F522">
        <f t="shared" si="8"/>
        <v>11</v>
      </c>
      <c r="G522" t="str">
        <f>STANDINGS_HR[[#This Row],[League]]&amp;STANDINGS_HR[[#This Row],[Team]]</f>
        <v>$150 Draft Champions Express Feb 26 8:00 pm Lg.3774Thieves and Liars</v>
      </c>
    </row>
    <row r="523" spans="1:7" x14ac:dyDescent="0.25">
      <c r="A523">
        <v>2272</v>
      </c>
      <c r="B523" t="s">
        <v>930</v>
      </c>
      <c r="C523" t="s">
        <v>920</v>
      </c>
      <c r="D523">
        <v>244</v>
      </c>
      <c r="E523">
        <v>631</v>
      </c>
      <c r="F523">
        <f t="shared" si="8"/>
        <v>12</v>
      </c>
      <c r="G523" t="str">
        <f>STANDINGS_HR[[#This Row],[League]]&amp;STANDINGS_HR[[#This Row],[Team]]</f>
        <v>$150 Draft Champions Express Feb 26 8:00 pm Lg.3774Duda Where's My Car?</v>
      </c>
    </row>
    <row r="524" spans="1:7" x14ac:dyDescent="0.25">
      <c r="A524">
        <v>2711</v>
      </c>
      <c r="B524" t="s">
        <v>925</v>
      </c>
      <c r="C524" t="s">
        <v>920</v>
      </c>
      <c r="D524">
        <v>220</v>
      </c>
      <c r="E524">
        <v>206.5</v>
      </c>
      <c r="F524">
        <f t="shared" si="8"/>
        <v>13</v>
      </c>
      <c r="G524" t="str">
        <f>STANDINGS_HR[[#This Row],[League]]&amp;STANDINGS_HR[[#This Row],[Team]]</f>
        <v>$150 Draft Champions Express Feb 26 8:00 pm Lg.3774The Hypetrain to Loserville</v>
      </c>
    </row>
    <row r="525" spans="1:7" x14ac:dyDescent="0.25">
      <c r="A525">
        <v>2729</v>
      </c>
      <c r="B525" t="s">
        <v>929</v>
      </c>
      <c r="C525" t="s">
        <v>920</v>
      </c>
      <c r="D525">
        <v>218</v>
      </c>
      <c r="E525">
        <v>183</v>
      </c>
      <c r="F525">
        <f t="shared" si="8"/>
        <v>14</v>
      </c>
      <c r="G525" t="str">
        <f>STANDINGS_HR[[#This Row],[League]]&amp;STANDINGS_HR[[#This Row],[Team]]</f>
        <v>$150 Draft Champions Express Feb 26 8:00 pm Lg.3774TEAM SUCK</v>
      </c>
    </row>
    <row r="526" spans="1:7" x14ac:dyDescent="0.25">
      <c r="A526">
        <v>2903</v>
      </c>
      <c r="B526" t="s">
        <v>458</v>
      </c>
      <c r="C526" t="s">
        <v>920</v>
      </c>
      <c r="D526">
        <v>169</v>
      </c>
      <c r="E526">
        <v>8</v>
      </c>
      <c r="F526">
        <f t="shared" si="8"/>
        <v>15</v>
      </c>
      <c r="G526" t="str">
        <f>STANDINGS_HR[[#This Row],[League]]&amp;STANDINGS_HR[[#This Row],[Team]]</f>
        <v>$150 Draft Champions Express Feb 26 8:00 pm Lg.3774Team Chandar</v>
      </c>
    </row>
    <row r="527" spans="1:7" x14ac:dyDescent="0.25">
      <c r="A527">
        <v>102</v>
      </c>
      <c r="B527" t="s">
        <v>941</v>
      </c>
      <c r="C527" t="s">
        <v>932</v>
      </c>
      <c r="D527">
        <v>334</v>
      </c>
      <c r="E527">
        <v>2808.5</v>
      </c>
      <c r="F527">
        <f t="shared" si="8"/>
        <v>1</v>
      </c>
      <c r="G527" t="str">
        <f>STANDINGS_HR[[#This Row],[League]]&amp;STANDINGS_HR[[#This Row],[Team]]</f>
        <v>$150 Draft Champions Express Feb 28 7:00 pm Lg.3755Starfishmn 0228X</v>
      </c>
    </row>
    <row r="528" spans="1:7" x14ac:dyDescent="0.25">
      <c r="A528">
        <v>187</v>
      </c>
      <c r="B528" t="s">
        <v>934</v>
      </c>
      <c r="C528" t="s">
        <v>932</v>
      </c>
      <c r="D528">
        <v>325</v>
      </c>
      <c r="E528">
        <v>2722.5</v>
      </c>
      <c r="F528">
        <f t="shared" si="8"/>
        <v>2</v>
      </c>
      <c r="G528" t="str">
        <f>STANDINGS_HR[[#This Row],[League]]&amp;STANDINGS_HR[[#This Row],[Team]]</f>
        <v>$150 Draft Champions Express Feb 28 7:00 pm Lg.3755Hopslam</v>
      </c>
    </row>
    <row r="529" spans="1:7" x14ac:dyDescent="0.25">
      <c r="A529">
        <v>302</v>
      </c>
      <c r="B529" t="s">
        <v>931</v>
      </c>
      <c r="C529" t="s">
        <v>932</v>
      </c>
      <c r="D529">
        <v>316</v>
      </c>
      <c r="E529">
        <v>2609</v>
      </c>
      <c r="F529">
        <f t="shared" si="8"/>
        <v>3</v>
      </c>
      <c r="G529" t="str">
        <f>STANDINGS_HR[[#This Row],[League]]&amp;STANDINGS_HR[[#This Row],[Team]]</f>
        <v>$150 Draft Champions Express Feb 28 7:00 pm Lg.3755Lucky # 7</v>
      </c>
    </row>
    <row r="530" spans="1:7" x14ac:dyDescent="0.25">
      <c r="A530">
        <v>728</v>
      </c>
      <c r="B530" t="s">
        <v>937</v>
      </c>
      <c r="C530" t="s">
        <v>932</v>
      </c>
      <c r="D530">
        <v>295</v>
      </c>
      <c r="E530">
        <v>2174</v>
      </c>
      <c r="F530">
        <f t="shared" si="8"/>
        <v>4</v>
      </c>
      <c r="G530" t="str">
        <f>STANDINGS_HR[[#This Row],[League]]&amp;STANDINGS_HR[[#This Row],[Team]]</f>
        <v>$150 Draft Champions Express Feb 28 7:00 pm Lg.3755Diverting Resistance</v>
      </c>
    </row>
    <row r="531" spans="1:7" x14ac:dyDescent="0.25">
      <c r="A531">
        <v>819</v>
      </c>
      <c r="B531" t="s">
        <v>933</v>
      </c>
      <c r="C531" t="s">
        <v>932</v>
      </c>
      <c r="D531">
        <v>292</v>
      </c>
      <c r="E531">
        <v>2099.5</v>
      </c>
      <c r="F531">
        <f t="shared" si="8"/>
        <v>5</v>
      </c>
      <c r="G531" t="str">
        <f>STANDINGS_HR[[#This Row],[League]]&amp;STANDINGS_HR[[#This Row],[Team]]</f>
        <v>$150 Draft Champions Express Feb 28 7:00 pm Lg.3755Team Freadman</v>
      </c>
    </row>
    <row r="532" spans="1:7" x14ac:dyDescent="0.25">
      <c r="A532">
        <v>1084</v>
      </c>
      <c r="B532" t="s">
        <v>938</v>
      </c>
      <c r="C532" t="s">
        <v>932</v>
      </c>
      <c r="D532">
        <v>283</v>
      </c>
      <c r="E532">
        <v>1829.5</v>
      </c>
      <c r="F532">
        <f t="shared" si="8"/>
        <v>6</v>
      </c>
      <c r="G532" t="str">
        <f>STANDINGS_HR[[#This Row],[League]]&amp;STANDINGS_HR[[#This Row],[Team]]</f>
        <v>$150 Draft Champions Express Feb 28 7:00 pm Lg.3755Stinky Cheese Men</v>
      </c>
    </row>
    <row r="533" spans="1:7" x14ac:dyDescent="0.25">
      <c r="A533">
        <v>1298</v>
      </c>
      <c r="B533" t="s">
        <v>72</v>
      </c>
      <c r="C533" t="s">
        <v>932</v>
      </c>
      <c r="D533">
        <v>277</v>
      </c>
      <c r="E533">
        <v>1620.5</v>
      </c>
      <c r="F533">
        <f t="shared" si="8"/>
        <v>7</v>
      </c>
      <c r="G533" t="str">
        <f>STANDINGS_HR[[#This Row],[League]]&amp;STANDINGS_HR[[#This Row],[Team]]</f>
        <v>$150 Draft Champions Express Feb 28 7:00 pm Lg.3755The Losing Edge</v>
      </c>
    </row>
    <row r="534" spans="1:7" x14ac:dyDescent="0.25">
      <c r="A534">
        <v>1668</v>
      </c>
      <c r="B534" t="s">
        <v>936</v>
      </c>
      <c r="C534" t="s">
        <v>932</v>
      </c>
      <c r="D534">
        <v>265</v>
      </c>
      <c r="E534">
        <v>1225</v>
      </c>
      <c r="F534">
        <f t="shared" si="8"/>
        <v>8</v>
      </c>
      <c r="G534" t="str">
        <f>STANDINGS_HR[[#This Row],[League]]&amp;STANDINGS_HR[[#This Row],[Team]]</f>
        <v>$150 Draft Champions Express Feb 28 7:00 pm Lg.375576 COLONIALS</v>
      </c>
    </row>
    <row r="535" spans="1:7" x14ac:dyDescent="0.25">
      <c r="A535">
        <v>1695</v>
      </c>
      <c r="B535" t="s">
        <v>940</v>
      </c>
      <c r="C535" t="s">
        <v>932</v>
      </c>
      <c r="D535">
        <v>265</v>
      </c>
      <c r="E535">
        <v>1225</v>
      </c>
      <c r="F535">
        <f t="shared" si="8"/>
        <v>9</v>
      </c>
      <c r="G535" t="str">
        <f>STANDINGS_HR[[#This Row],[League]]&amp;STANDINGS_HR[[#This Row],[Team]]</f>
        <v>$150 Draft Champions Express Feb 28 7:00 pm Lg.3755PowerAid</v>
      </c>
    </row>
    <row r="536" spans="1:7" x14ac:dyDescent="0.25">
      <c r="A536">
        <v>1949</v>
      </c>
      <c r="B536" t="s">
        <v>935</v>
      </c>
      <c r="C536" t="s">
        <v>932</v>
      </c>
      <c r="D536">
        <v>256</v>
      </c>
      <c r="E536">
        <v>957.5</v>
      </c>
      <c r="F536">
        <f t="shared" si="8"/>
        <v>10</v>
      </c>
      <c r="G536" t="str">
        <f>STANDINGS_HR[[#This Row],[League]]&amp;STANDINGS_HR[[#This Row],[Team]]</f>
        <v>$150 Draft Champions Express Feb 28 7:00 pm Lg.3755Gamble Owns You</v>
      </c>
    </row>
    <row r="537" spans="1:7" x14ac:dyDescent="0.25">
      <c r="A537">
        <v>2315</v>
      </c>
      <c r="B537" t="s">
        <v>380</v>
      </c>
      <c r="C537" t="s">
        <v>932</v>
      </c>
      <c r="D537">
        <v>243</v>
      </c>
      <c r="E537">
        <v>604.5</v>
      </c>
      <c r="F537">
        <f t="shared" si="8"/>
        <v>11</v>
      </c>
      <c r="G537" t="str">
        <f>STANDINGS_HR[[#This Row],[League]]&amp;STANDINGS_HR[[#This Row],[Team]]</f>
        <v>$150 Draft Champions Express Feb 28 7:00 pm Lg.3755Team McDermott</v>
      </c>
    </row>
    <row r="538" spans="1:7" x14ac:dyDescent="0.25">
      <c r="A538">
        <v>2371</v>
      </c>
      <c r="B538" t="s">
        <v>592</v>
      </c>
      <c r="C538" t="s">
        <v>932</v>
      </c>
      <c r="D538">
        <v>240</v>
      </c>
      <c r="E538">
        <v>543.5</v>
      </c>
      <c r="F538">
        <f t="shared" si="8"/>
        <v>12</v>
      </c>
      <c r="G538" t="str">
        <f>STANDINGS_HR[[#This Row],[League]]&amp;STANDINGS_HR[[#This Row],[Team]]</f>
        <v>$150 Draft Champions Express Feb 28 7:00 pm Lg.3755Team Bennette</v>
      </c>
    </row>
    <row r="539" spans="1:7" x14ac:dyDescent="0.25">
      <c r="A539">
        <v>2497</v>
      </c>
      <c r="B539" t="s">
        <v>942</v>
      </c>
      <c r="C539" t="s">
        <v>932</v>
      </c>
      <c r="D539">
        <v>234</v>
      </c>
      <c r="E539">
        <v>421.5</v>
      </c>
      <c r="F539">
        <f t="shared" si="8"/>
        <v>13</v>
      </c>
      <c r="G539" t="str">
        <f>STANDINGS_HR[[#This Row],[League]]&amp;STANDINGS_HR[[#This Row],[Team]]</f>
        <v>$150 Draft Champions Express Feb 28 7:00 pm Lg.3755Trump Moron Brigade</v>
      </c>
    </row>
    <row r="540" spans="1:7" x14ac:dyDescent="0.25">
      <c r="A540">
        <v>2724</v>
      </c>
      <c r="B540">
        <v>22222</v>
      </c>
      <c r="C540" t="s">
        <v>932</v>
      </c>
      <c r="D540">
        <v>218</v>
      </c>
      <c r="E540">
        <v>183</v>
      </c>
      <c r="F540">
        <f t="shared" si="8"/>
        <v>14</v>
      </c>
      <c r="G540" t="str">
        <f>STANDINGS_HR[[#This Row],[League]]&amp;STANDINGS_HR[[#This Row],[Team]]</f>
        <v>$150 Draft Champions Express Feb 28 7:00 pm Lg.375522222</v>
      </c>
    </row>
    <row r="541" spans="1:7" x14ac:dyDescent="0.25">
      <c r="A541">
        <v>2876</v>
      </c>
      <c r="B541" t="s">
        <v>939</v>
      </c>
      <c r="C541" t="s">
        <v>932</v>
      </c>
      <c r="D541">
        <v>194</v>
      </c>
      <c r="E541">
        <v>36</v>
      </c>
      <c r="F541">
        <f t="shared" si="8"/>
        <v>15</v>
      </c>
      <c r="G541" t="str">
        <f>STANDINGS_HR[[#This Row],[League]]&amp;STANDINGS_HR[[#This Row],[Team]]</f>
        <v>$150 Draft Champions Express Feb 28 7:00 pm Lg.3755TeamSpitman</v>
      </c>
    </row>
    <row r="542" spans="1:7" x14ac:dyDescent="0.25">
      <c r="A542">
        <v>240</v>
      </c>
      <c r="B542" t="s">
        <v>947</v>
      </c>
      <c r="C542" t="s">
        <v>943</v>
      </c>
      <c r="D542">
        <v>321</v>
      </c>
      <c r="E542">
        <v>2672.5</v>
      </c>
      <c r="F542">
        <f t="shared" si="8"/>
        <v>1</v>
      </c>
      <c r="G542" t="str">
        <f>STANDINGS_HR[[#This Row],[League]]&amp;STANDINGS_HR[[#This Row],[Team]]</f>
        <v>$150 Draft Champions Express Jan 22 8:00 pm Lg.3610SEMPER FI 10</v>
      </c>
    </row>
    <row r="543" spans="1:7" x14ac:dyDescent="0.25">
      <c r="A543">
        <v>613</v>
      </c>
      <c r="B543" t="s">
        <v>953</v>
      </c>
      <c r="C543" t="s">
        <v>943</v>
      </c>
      <c r="D543">
        <v>300</v>
      </c>
      <c r="E543">
        <v>2307.5</v>
      </c>
      <c r="F543">
        <f t="shared" si="8"/>
        <v>2</v>
      </c>
      <c r="G543" t="str">
        <f>STANDINGS_HR[[#This Row],[League]]&amp;STANDINGS_HR[[#This Row],[Team]]</f>
        <v>$150 Draft Champions Express Jan 22 8:00 pm Lg.3610Team debert</v>
      </c>
    </row>
    <row r="544" spans="1:7" x14ac:dyDescent="0.25">
      <c r="A544">
        <v>710</v>
      </c>
      <c r="B544" t="s">
        <v>951</v>
      </c>
      <c r="C544" t="s">
        <v>943</v>
      </c>
      <c r="D544">
        <v>296</v>
      </c>
      <c r="E544">
        <v>2200</v>
      </c>
      <c r="F544">
        <f t="shared" si="8"/>
        <v>3</v>
      </c>
      <c r="G544" t="str">
        <f>STANDINGS_HR[[#This Row],[League]]&amp;STANDINGS_HR[[#This Row],[Team]]</f>
        <v>$150 Draft Champions Express Jan 22 8:00 pm Lg.3610Red Sam</v>
      </c>
    </row>
    <row r="545" spans="1:7" x14ac:dyDescent="0.25">
      <c r="A545">
        <v>711</v>
      </c>
      <c r="B545" t="s">
        <v>950</v>
      </c>
      <c r="C545" t="s">
        <v>943</v>
      </c>
      <c r="D545">
        <v>296</v>
      </c>
      <c r="E545">
        <v>2200</v>
      </c>
      <c r="F545">
        <f t="shared" si="8"/>
        <v>4</v>
      </c>
      <c r="G545" t="str">
        <f>STANDINGS_HR[[#This Row],[League]]&amp;STANDINGS_HR[[#This Row],[Team]]</f>
        <v>$150 Draft Champions Express Jan 22 8:00 pm Lg.3610Saxton DC Express</v>
      </c>
    </row>
    <row r="546" spans="1:7" x14ac:dyDescent="0.25">
      <c r="A546">
        <v>943</v>
      </c>
      <c r="B546" t="s">
        <v>949</v>
      </c>
      <c r="C546" t="s">
        <v>943</v>
      </c>
      <c r="D546">
        <v>287</v>
      </c>
      <c r="E546">
        <v>1963</v>
      </c>
      <c r="F546">
        <f t="shared" si="8"/>
        <v>5</v>
      </c>
      <c r="G546" t="str">
        <f>STANDINGS_HR[[#This Row],[League]]&amp;STANDINGS_HR[[#This Row],[Team]]</f>
        <v>$150 Draft Champions Express Jan 22 8:00 pm Lg.3610Hawks</v>
      </c>
    </row>
    <row r="547" spans="1:7" x14ac:dyDescent="0.25">
      <c r="A547">
        <v>1094</v>
      </c>
      <c r="B547" t="s">
        <v>944</v>
      </c>
      <c r="C547" t="s">
        <v>943</v>
      </c>
      <c r="D547">
        <v>283</v>
      </c>
      <c r="E547">
        <v>1829.5</v>
      </c>
      <c r="F547">
        <f t="shared" si="8"/>
        <v>6</v>
      </c>
      <c r="G547" t="str">
        <f>STANDINGS_HR[[#This Row],[League]]&amp;STANDINGS_HR[[#This Row],[Team]]</f>
        <v>$150 Draft Champions Express Jan 22 8:00 pm Lg.3610The Proving Grounds</v>
      </c>
    </row>
    <row r="548" spans="1:7" x14ac:dyDescent="0.25">
      <c r="A548">
        <v>1196</v>
      </c>
      <c r="B548" t="s">
        <v>924</v>
      </c>
      <c r="C548" t="s">
        <v>943</v>
      </c>
      <c r="D548">
        <v>280</v>
      </c>
      <c r="E548">
        <v>1724</v>
      </c>
      <c r="F548">
        <f t="shared" si="8"/>
        <v>7</v>
      </c>
      <c r="G548" t="str">
        <f>STANDINGS_HR[[#This Row],[League]]&amp;STANDINGS_HR[[#This Row],[Team]]</f>
        <v>$150 Draft Champions Express Jan 22 8:00 pm Lg.3610Team McRae</v>
      </c>
    </row>
    <row r="549" spans="1:7" x14ac:dyDescent="0.25">
      <c r="A549">
        <v>1451</v>
      </c>
      <c r="B549" t="s">
        <v>948</v>
      </c>
      <c r="C549" t="s">
        <v>943</v>
      </c>
      <c r="D549">
        <v>272</v>
      </c>
      <c r="E549">
        <v>1468.5</v>
      </c>
      <c r="F549">
        <f t="shared" si="8"/>
        <v>8</v>
      </c>
      <c r="G549" t="str">
        <f>STANDINGS_HR[[#This Row],[League]]&amp;STANDINGS_HR[[#This Row],[Team]]</f>
        <v>$150 Draft Champions Express Jan 22 8:00 pm Lg.3610RealJRAnderson</v>
      </c>
    </row>
    <row r="550" spans="1:7" x14ac:dyDescent="0.25">
      <c r="A550">
        <v>1775</v>
      </c>
      <c r="B550" t="s">
        <v>179</v>
      </c>
      <c r="C550" t="s">
        <v>943</v>
      </c>
      <c r="D550">
        <v>262</v>
      </c>
      <c r="E550">
        <v>1128.5</v>
      </c>
      <c r="F550">
        <f t="shared" si="8"/>
        <v>9</v>
      </c>
      <c r="G550" t="str">
        <f>STANDINGS_HR[[#This Row],[League]]&amp;STANDINGS_HR[[#This Row],[Team]]</f>
        <v>$150 Draft Champions Express Jan 22 8:00 pm Lg.3610Doolittle</v>
      </c>
    </row>
    <row r="551" spans="1:7" x14ac:dyDescent="0.25">
      <c r="A551">
        <v>1816</v>
      </c>
      <c r="B551" t="s">
        <v>945</v>
      </c>
      <c r="C551" t="s">
        <v>943</v>
      </c>
      <c r="D551">
        <v>261</v>
      </c>
      <c r="E551">
        <v>1099</v>
      </c>
      <c r="F551">
        <f t="shared" si="8"/>
        <v>10</v>
      </c>
      <c r="G551" t="str">
        <f>STANDINGS_HR[[#This Row],[League]]&amp;STANDINGS_HR[[#This Row],[Team]]</f>
        <v>$150 Draft Champions Express Jan 22 8:00 pm Lg.3610THE FINAL BOSS</v>
      </c>
    </row>
    <row r="552" spans="1:7" x14ac:dyDescent="0.25">
      <c r="A552">
        <v>1829</v>
      </c>
      <c r="B552" t="s">
        <v>71</v>
      </c>
      <c r="C552" t="s">
        <v>943</v>
      </c>
      <c r="D552">
        <v>260</v>
      </c>
      <c r="E552">
        <v>1075</v>
      </c>
      <c r="F552">
        <f t="shared" si="8"/>
        <v>11</v>
      </c>
      <c r="G552" t="str">
        <f>STANDINGS_HR[[#This Row],[League]]&amp;STANDINGS_HR[[#This Row],[Team]]</f>
        <v>$150 Draft Champions Express Jan 22 8:00 pm Lg.3610Frozen Ropes</v>
      </c>
    </row>
    <row r="553" spans="1:7" x14ac:dyDescent="0.25">
      <c r="A553">
        <v>2111</v>
      </c>
      <c r="B553" t="s">
        <v>946</v>
      </c>
      <c r="C553" t="s">
        <v>943</v>
      </c>
      <c r="D553">
        <v>251</v>
      </c>
      <c r="E553">
        <v>813.5</v>
      </c>
      <c r="F553">
        <f t="shared" si="8"/>
        <v>12</v>
      </c>
      <c r="G553" t="str">
        <f>STANDINGS_HR[[#This Row],[League]]&amp;STANDINGS_HR[[#This Row],[Team]]</f>
        <v>$150 Draft Champions Express Jan 22 8:00 pm Lg.3610Vote for Pedro</v>
      </c>
    </row>
    <row r="554" spans="1:7" x14ac:dyDescent="0.25">
      <c r="A554">
        <v>2137</v>
      </c>
      <c r="B554" t="s">
        <v>280</v>
      </c>
      <c r="C554" t="s">
        <v>943</v>
      </c>
      <c r="D554">
        <v>250</v>
      </c>
      <c r="E554">
        <v>785</v>
      </c>
      <c r="F554">
        <f t="shared" si="8"/>
        <v>13</v>
      </c>
      <c r="G554" t="str">
        <f>STANDINGS_HR[[#This Row],[League]]&amp;STANDINGS_HR[[#This Row],[Team]]</f>
        <v>$150 Draft Champions Express Jan 22 8:00 pm Lg.3610UL's Toothpick</v>
      </c>
    </row>
    <row r="555" spans="1:7" x14ac:dyDescent="0.25">
      <c r="A555">
        <v>2382</v>
      </c>
      <c r="B555" t="s">
        <v>259</v>
      </c>
      <c r="C555" t="s">
        <v>943</v>
      </c>
      <c r="D555">
        <v>239</v>
      </c>
      <c r="E555">
        <v>523</v>
      </c>
      <c r="F555">
        <f t="shared" si="8"/>
        <v>14</v>
      </c>
      <c r="G555" t="str">
        <f>STANDINGS_HR[[#This Row],[League]]&amp;STANDINGS_HR[[#This Row],[Team]]</f>
        <v>$150 Draft Champions Express Jan 22 8:00 pm Lg.3610Bridgeville Bombers</v>
      </c>
    </row>
    <row r="556" spans="1:7" x14ac:dyDescent="0.25">
      <c r="A556">
        <v>2897</v>
      </c>
      <c r="B556" t="s">
        <v>952</v>
      </c>
      <c r="C556" t="s">
        <v>943</v>
      </c>
      <c r="D556">
        <v>174</v>
      </c>
      <c r="E556">
        <v>14</v>
      </c>
      <c r="F556">
        <f t="shared" si="8"/>
        <v>15</v>
      </c>
      <c r="G556" t="str">
        <f>STANDINGS_HR[[#This Row],[League]]&amp;STANDINGS_HR[[#This Row],[Team]]</f>
        <v>$150 Draft Champions Express Jan 22 8:00 pm Lg.3610Vargas1</v>
      </c>
    </row>
    <row r="557" spans="1:7" x14ac:dyDescent="0.25">
      <c r="A557">
        <v>341</v>
      </c>
      <c r="B557" t="s">
        <v>181</v>
      </c>
      <c r="C557" t="s">
        <v>955</v>
      </c>
      <c r="D557">
        <v>313</v>
      </c>
      <c r="E557">
        <v>2567</v>
      </c>
      <c r="F557">
        <f t="shared" si="8"/>
        <v>1</v>
      </c>
      <c r="G557" t="str">
        <f>STANDINGS_HR[[#This Row],[League]]&amp;STANDINGS_HR[[#This Row],[Team]]</f>
        <v>$150 Draft Champions Express Jan 31 7:00 pm Lg.3643CHEEZDAWGZ</v>
      </c>
    </row>
    <row r="558" spans="1:7" x14ac:dyDescent="0.25">
      <c r="A558">
        <v>429</v>
      </c>
      <c r="B558" t="s">
        <v>963</v>
      </c>
      <c r="C558" t="s">
        <v>955</v>
      </c>
      <c r="D558">
        <v>308</v>
      </c>
      <c r="E558">
        <v>2483.5</v>
      </c>
      <c r="F558">
        <f t="shared" si="8"/>
        <v>2</v>
      </c>
      <c r="G558" t="str">
        <f>STANDINGS_HR[[#This Row],[League]]&amp;STANDINGS_HR[[#This Row],[Team]]</f>
        <v>$150 Draft Champions Express Jan 31 7:00 pm Lg.3643Neon Madmen</v>
      </c>
    </row>
    <row r="559" spans="1:7" x14ac:dyDescent="0.25">
      <c r="A559">
        <v>861</v>
      </c>
      <c r="B559" t="s">
        <v>960</v>
      </c>
      <c r="C559" t="s">
        <v>955</v>
      </c>
      <c r="D559">
        <v>290</v>
      </c>
      <c r="E559">
        <v>2049</v>
      </c>
      <c r="F559">
        <f t="shared" si="8"/>
        <v>3</v>
      </c>
      <c r="G559" t="str">
        <f>STANDINGS_HR[[#This Row],[League]]&amp;STANDINGS_HR[[#This Row],[Team]]</f>
        <v>$150 Draft Champions Express Jan 31 7:00 pm Lg.3643Jmart41341</v>
      </c>
    </row>
    <row r="560" spans="1:7" x14ac:dyDescent="0.25">
      <c r="A560">
        <v>1227</v>
      </c>
      <c r="B560" t="s">
        <v>961</v>
      </c>
      <c r="C560" t="s">
        <v>955</v>
      </c>
      <c r="D560">
        <v>279</v>
      </c>
      <c r="E560">
        <v>1692.5</v>
      </c>
      <c r="F560">
        <f t="shared" si="8"/>
        <v>4</v>
      </c>
      <c r="G560" t="str">
        <f>STANDINGS_HR[[#This Row],[League]]&amp;STANDINGS_HR[[#This Row],[Team]]</f>
        <v>$150 Draft Champions Express Jan 31 7:00 pm Lg.3643Team Kent 7</v>
      </c>
    </row>
    <row r="561" spans="1:7" x14ac:dyDescent="0.25">
      <c r="A561">
        <v>1393</v>
      </c>
      <c r="B561" t="s">
        <v>957</v>
      </c>
      <c r="C561" t="s">
        <v>955</v>
      </c>
      <c r="D561">
        <v>273</v>
      </c>
      <c r="E561">
        <v>1503</v>
      </c>
      <c r="F561">
        <f t="shared" si="8"/>
        <v>5</v>
      </c>
      <c r="G561" t="str">
        <f>STANDINGS_HR[[#This Row],[League]]&amp;STANDINGS_HR[[#This Row],[Team]]</f>
        <v>$150 Draft Champions Express Jan 31 7:00 pm Lg.3643DEAD PUPPIES EXPRESS</v>
      </c>
    </row>
    <row r="562" spans="1:7" x14ac:dyDescent="0.25">
      <c r="A562">
        <v>1401</v>
      </c>
      <c r="B562" t="s">
        <v>958</v>
      </c>
      <c r="C562" t="s">
        <v>955</v>
      </c>
      <c r="D562">
        <v>273</v>
      </c>
      <c r="E562">
        <v>1503</v>
      </c>
      <c r="F562">
        <f t="shared" si="8"/>
        <v>6</v>
      </c>
      <c r="G562" t="str">
        <f>STANDINGS_HR[[#This Row],[League]]&amp;STANDINGS_HR[[#This Row],[Team]]</f>
        <v>$150 Draft Champions Express Jan 31 7:00 pm Lg.3643Hot Dog Papaya</v>
      </c>
    </row>
    <row r="563" spans="1:7" x14ac:dyDescent="0.25">
      <c r="A563">
        <v>1482</v>
      </c>
      <c r="B563" t="s">
        <v>219</v>
      </c>
      <c r="C563" t="s">
        <v>955</v>
      </c>
      <c r="D563">
        <v>271</v>
      </c>
      <c r="E563">
        <v>1434.5</v>
      </c>
      <c r="F563">
        <f t="shared" si="8"/>
        <v>7</v>
      </c>
      <c r="G563" t="str">
        <f>STANDINGS_HR[[#This Row],[League]]&amp;STANDINGS_HR[[#This Row],[Team]]</f>
        <v>$150 Draft Champions Express Jan 31 7:00 pm Lg.3643Team Kuberski</v>
      </c>
    </row>
    <row r="564" spans="1:7" x14ac:dyDescent="0.25">
      <c r="A564">
        <v>1506</v>
      </c>
      <c r="B564" t="s">
        <v>956</v>
      </c>
      <c r="C564" t="s">
        <v>955</v>
      </c>
      <c r="D564">
        <v>270</v>
      </c>
      <c r="E564">
        <v>1400</v>
      </c>
      <c r="F564">
        <f t="shared" si="8"/>
        <v>8</v>
      </c>
      <c r="G564" t="str">
        <f>STANDINGS_HR[[#This Row],[League]]&amp;STANDINGS_HR[[#This Row],[Team]]</f>
        <v>$150 Draft Champions Express Jan 31 7:00 pm Lg.3643Jeters Never Prosper (Express)</v>
      </c>
    </row>
    <row r="565" spans="1:7" x14ac:dyDescent="0.25">
      <c r="A565">
        <v>1667</v>
      </c>
      <c r="B565" t="s">
        <v>959</v>
      </c>
      <c r="C565" t="s">
        <v>955</v>
      </c>
      <c r="D565">
        <v>265</v>
      </c>
      <c r="E565">
        <v>1225</v>
      </c>
      <c r="F565">
        <f t="shared" si="8"/>
        <v>9</v>
      </c>
      <c r="G565" t="str">
        <f>STANDINGS_HR[[#This Row],[League]]&amp;STANDINGS_HR[[#This Row],[Team]]</f>
        <v>$150 Draft Champions Express Jan 31 7:00 pm Lg.3643*RED HOT</v>
      </c>
    </row>
    <row r="566" spans="1:7" x14ac:dyDescent="0.25">
      <c r="A566">
        <v>1901</v>
      </c>
      <c r="B566" t="s">
        <v>962</v>
      </c>
      <c r="C566" t="s">
        <v>955</v>
      </c>
      <c r="D566">
        <v>258</v>
      </c>
      <c r="E566">
        <v>1012.5</v>
      </c>
      <c r="F566">
        <f t="shared" si="8"/>
        <v>10</v>
      </c>
      <c r="G566" t="str">
        <f>STANDINGS_HR[[#This Row],[League]]&amp;STANDINGS_HR[[#This Row],[Team]]</f>
        <v>$150 Draft Champions Express Jan 31 7:00 pm Lg.3643St LUKES 2016</v>
      </c>
    </row>
    <row r="567" spans="1:7" x14ac:dyDescent="0.25">
      <c r="A567">
        <v>1957</v>
      </c>
      <c r="B567" t="s">
        <v>954</v>
      </c>
      <c r="C567" t="s">
        <v>955</v>
      </c>
      <c r="D567">
        <v>256</v>
      </c>
      <c r="E567">
        <v>957.5</v>
      </c>
      <c r="F567">
        <f t="shared" si="8"/>
        <v>11</v>
      </c>
      <c r="G567" t="str">
        <f>STANDINGS_HR[[#This Row],[League]]&amp;STANDINGS_HR[[#This Row],[Team]]</f>
        <v>$150 Draft Champions Express Jan 31 7:00 pm Lg.3643Sonic Death Monkeys</v>
      </c>
    </row>
    <row r="568" spans="1:7" x14ac:dyDescent="0.25">
      <c r="A568">
        <v>2216</v>
      </c>
      <c r="B568" t="s">
        <v>107</v>
      </c>
      <c r="C568" t="s">
        <v>955</v>
      </c>
      <c r="D568">
        <v>247</v>
      </c>
      <c r="E568">
        <v>702.5</v>
      </c>
      <c r="F568">
        <f t="shared" si="8"/>
        <v>12</v>
      </c>
      <c r="G568" t="str">
        <f>STANDINGS_HR[[#This Row],[League]]&amp;STANDINGS_HR[[#This Row],[Team]]</f>
        <v>$150 Draft Champions Express Jan 31 7:00 pm Lg.3643Team Scott</v>
      </c>
    </row>
    <row r="569" spans="1:7" x14ac:dyDescent="0.25">
      <c r="A569">
        <v>2405</v>
      </c>
      <c r="B569" t="s">
        <v>355</v>
      </c>
      <c r="C569" t="s">
        <v>955</v>
      </c>
      <c r="D569">
        <v>238</v>
      </c>
      <c r="E569">
        <v>500.5</v>
      </c>
      <c r="F569">
        <f t="shared" si="8"/>
        <v>13</v>
      </c>
      <c r="G569" t="str">
        <f>STANDINGS_HR[[#This Row],[League]]&amp;STANDINGS_HR[[#This Row],[Team]]</f>
        <v>$150 Draft Champions Express Jan 31 7:00 pm Lg.3643Just Express Wins</v>
      </c>
    </row>
    <row r="570" spans="1:7" x14ac:dyDescent="0.25">
      <c r="A570">
        <v>2513</v>
      </c>
      <c r="B570" t="s">
        <v>98</v>
      </c>
      <c r="C570" t="s">
        <v>955</v>
      </c>
      <c r="D570">
        <v>233</v>
      </c>
      <c r="E570">
        <v>403.5</v>
      </c>
      <c r="F570">
        <f t="shared" si="8"/>
        <v>14</v>
      </c>
      <c r="G570" t="str">
        <f>STANDINGS_HR[[#This Row],[League]]&amp;STANDINGS_HR[[#This Row],[Team]]</f>
        <v>$150 Draft Champions Express Jan 31 7:00 pm Lg.3643Team Ward</v>
      </c>
    </row>
    <row r="571" spans="1:7" x14ac:dyDescent="0.25">
      <c r="A571">
        <v>2678</v>
      </c>
      <c r="B571" t="s">
        <v>964</v>
      </c>
      <c r="C571" t="s">
        <v>955</v>
      </c>
      <c r="D571">
        <v>222</v>
      </c>
      <c r="E571">
        <v>234.5</v>
      </c>
      <c r="F571">
        <f t="shared" si="8"/>
        <v>15</v>
      </c>
      <c r="G571" t="str">
        <f>STANDINGS_HR[[#This Row],[League]]&amp;STANDINGS_HR[[#This Row],[Team]]</f>
        <v>$150 Draft Champions Express Jan 31 7:00 pm Lg.3643Moz Boyz 13</v>
      </c>
    </row>
    <row r="572" spans="1:7" x14ac:dyDescent="0.25">
      <c r="A572">
        <v>42</v>
      </c>
      <c r="B572" t="s">
        <v>974</v>
      </c>
      <c r="C572" t="s">
        <v>966</v>
      </c>
      <c r="D572">
        <v>346</v>
      </c>
      <c r="E572">
        <v>2869</v>
      </c>
      <c r="F572">
        <f t="shared" si="8"/>
        <v>1</v>
      </c>
      <c r="G572" t="str">
        <f>STANDINGS_HR[[#This Row],[League]]&amp;STANDINGS_HR[[#This Row],[Team]]</f>
        <v>$150 Draft Champions Express Mar 04 8:00 pm Lg.3808Team Griffiths</v>
      </c>
    </row>
    <row r="573" spans="1:7" x14ac:dyDescent="0.25">
      <c r="A573">
        <v>196</v>
      </c>
      <c r="B573" t="s">
        <v>970</v>
      </c>
      <c r="C573" t="s">
        <v>966</v>
      </c>
      <c r="D573">
        <v>324</v>
      </c>
      <c r="E573">
        <v>2710.5</v>
      </c>
      <c r="F573">
        <f t="shared" si="8"/>
        <v>2</v>
      </c>
      <c r="G573" t="str">
        <f>STANDINGS_HR[[#This Row],[League]]&amp;STANDINGS_HR[[#This Row],[Team]]</f>
        <v>$150 Draft Champions Express Mar 04 8:00 pm Lg.3808Archer? I Hardly Know Her</v>
      </c>
    </row>
    <row r="574" spans="1:7" x14ac:dyDescent="0.25">
      <c r="A574">
        <v>269</v>
      </c>
      <c r="B574" t="s">
        <v>972</v>
      </c>
      <c r="C574" t="s">
        <v>966</v>
      </c>
      <c r="D574">
        <v>318</v>
      </c>
      <c r="E574">
        <v>2641.5</v>
      </c>
      <c r="F574">
        <f t="shared" si="8"/>
        <v>3</v>
      </c>
      <c r="G574" t="str">
        <f>STANDINGS_HR[[#This Row],[League]]&amp;STANDINGS_HR[[#This Row],[Team]]</f>
        <v>$150 Draft Champions Express Mar 04 8:00 pm Lg.3808SNAKE EYES</v>
      </c>
    </row>
    <row r="575" spans="1:7" x14ac:dyDescent="0.25">
      <c r="A575">
        <v>293</v>
      </c>
      <c r="B575" t="s">
        <v>973</v>
      </c>
      <c r="C575" t="s">
        <v>966</v>
      </c>
      <c r="D575">
        <v>316</v>
      </c>
      <c r="E575">
        <v>2609</v>
      </c>
      <c r="F575">
        <f t="shared" si="8"/>
        <v>4</v>
      </c>
      <c r="G575" t="str">
        <f>STANDINGS_HR[[#This Row],[League]]&amp;STANDINGS_HR[[#This Row],[Team]]</f>
        <v>$150 Draft Champions Express Mar 04 8:00 pm Lg.38084seating.com</v>
      </c>
    </row>
    <row r="576" spans="1:7" x14ac:dyDescent="0.25">
      <c r="A576">
        <v>502</v>
      </c>
      <c r="B576" t="s">
        <v>971</v>
      </c>
      <c r="C576" t="s">
        <v>966</v>
      </c>
      <c r="D576">
        <v>305</v>
      </c>
      <c r="E576">
        <v>2410.5</v>
      </c>
      <c r="F576">
        <f t="shared" si="8"/>
        <v>5</v>
      </c>
      <c r="G576" t="str">
        <f>STANDINGS_HR[[#This Row],[League]]&amp;STANDINGS_HR[[#This Row],[Team]]</f>
        <v>$150 Draft Champions Express Mar 04 8:00 pm Lg.3808Ray Time</v>
      </c>
    </row>
    <row r="577" spans="1:7" x14ac:dyDescent="0.25">
      <c r="A577">
        <v>623</v>
      </c>
      <c r="B577" t="s">
        <v>967</v>
      </c>
      <c r="C577" t="s">
        <v>966</v>
      </c>
      <c r="D577">
        <v>299</v>
      </c>
      <c r="E577">
        <v>2277</v>
      </c>
      <c r="F577">
        <f t="shared" si="8"/>
        <v>6</v>
      </c>
      <c r="G577" t="str">
        <f>STANDINGS_HR[[#This Row],[League]]&amp;STANDINGS_HR[[#This Row],[Team]]</f>
        <v>$150 Draft Champions Express Mar 04 8:00 pm Lg.3808Fart Blasters</v>
      </c>
    </row>
    <row r="578" spans="1:7" x14ac:dyDescent="0.25">
      <c r="A578">
        <v>1015</v>
      </c>
      <c r="B578" t="s">
        <v>975</v>
      </c>
      <c r="C578" t="s">
        <v>966</v>
      </c>
      <c r="D578">
        <v>285</v>
      </c>
      <c r="E578">
        <v>1901</v>
      </c>
      <c r="F578">
        <f t="shared" si="8"/>
        <v>7</v>
      </c>
      <c r="G578" t="str">
        <f>STANDINGS_HR[[#This Row],[League]]&amp;STANDINGS_HR[[#This Row],[Team]]</f>
        <v>$150 Draft Champions Express Mar 04 8:00 pm Lg.3808Saves Are A Garbage Category</v>
      </c>
    </row>
    <row r="579" spans="1:7" x14ac:dyDescent="0.25">
      <c r="A579">
        <v>1206</v>
      </c>
      <c r="B579" t="s">
        <v>965</v>
      </c>
      <c r="C579" t="s">
        <v>966</v>
      </c>
      <c r="D579">
        <v>279</v>
      </c>
      <c r="E579">
        <v>1692.5</v>
      </c>
      <c r="F579">
        <f t="shared" ref="F579:F642" si="9">IF(C579=C578,F578+1,1)</f>
        <v>8</v>
      </c>
      <c r="G579" t="str">
        <f>STANDINGS_HR[[#This Row],[League]]&amp;STANDINGS_HR[[#This Row],[Team]]</f>
        <v>$150 Draft Champions Express Mar 04 8:00 pm Lg.3808DK O's</v>
      </c>
    </row>
    <row r="580" spans="1:7" x14ac:dyDescent="0.25">
      <c r="A580">
        <v>1361</v>
      </c>
      <c r="B580" t="s">
        <v>968</v>
      </c>
      <c r="C580" t="s">
        <v>966</v>
      </c>
      <c r="D580">
        <v>275</v>
      </c>
      <c r="E580">
        <v>1558</v>
      </c>
      <c r="F580">
        <f t="shared" si="9"/>
        <v>9</v>
      </c>
      <c r="G580" t="str">
        <f>STANDINGS_HR[[#This Row],[League]]&amp;STANDINGS_HR[[#This Row],[Team]]</f>
        <v>$150 Draft Champions Express Mar 04 8:00 pm Lg.3808Under Achievers</v>
      </c>
    </row>
    <row r="581" spans="1:7" x14ac:dyDescent="0.25">
      <c r="A581">
        <v>1822</v>
      </c>
      <c r="B581" t="s">
        <v>889</v>
      </c>
      <c r="C581" t="s">
        <v>966</v>
      </c>
      <c r="D581">
        <v>261</v>
      </c>
      <c r="E581">
        <v>1099</v>
      </c>
      <c r="F581">
        <f t="shared" si="9"/>
        <v>10</v>
      </c>
      <c r="G581" t="str">
        <f>STANDINGS_HR[[#This Row],[League]]&amp;STANDINGS_HR[[#This Row],[Team]]</f>
        <v>$150 Draft Champions Express Mar 04 8:00 pm Lg.3808Team Thompson</v>
      </c>
    </row>
    <row r="582" spans="1:7" x14ac:dyDescent="0.25">
      <c r="A582">
        <v>2431</v>
      </c>
      <c r="B582" t="s">
        <v>347</v>
      </c>
      <c r="C582" t="s">
        <v>966</v>
      </c>
      <c r="D582">
        <v>237</v>
      </c>
      <c r="E582">
        <v>479.5</v>
      </c>
      <c r="F582">
        <f t="shared" si="9"/>
        <v>11</v>
      </c>
      <c r="G582" t="str">
        <f>STANDINGS_HR[[#This Row],[League]]&amp;STANDINGS_HR[[#This Row],[Team]]</f>
        <v>$150 Draft Champions Express Mar 04 8:00 pm Lg.3808Plati-puses</v>
      </c>
    </row>
    <row r="583" spans="1:7" x14ac:dyDescent="0.25">
      <c r="A583">
        <v>2577</v>
      </c>
      <c r="B583" t="s">
        <v>37</v>
      </c>
      <c r="C583" t="s">
        <v>966</v>
      </c>
      <c r="D583">
        <v>229</v>
      </c>
      <c r="E583">
        <v>328</v>
      </c>
      <c r="F583">
        <f t="shared" si="9"/>
        <v>12</v>
      </c>
      <c r="G583" t="str">
        <f>STANDINGS_HR[[#This Row],[League]]&amp;STANDINGS_HR[[#This Row],[Team]]</f>
        <v>$150 Draft Champions Express Mar 04 8:00 pm Lg.3808Bread Zeppelin</v>
      </c>
    </row>
    <row r="584" spans="1:7" x14ac:dyDescent="0.25">
      <c r="A584">
        <v>2599</v>
      </c>
      <c r="B584" t="s">
        <v>263</v>
      </c>
      <c r="C584" t="s">
        <v>966</v>
      </c>
      <c r="D584">
        <v>228</v>
      </c>
      <c r="E584">
        <v>315</v>
      </c>
      <c r="F584">
        <f t="shared" si="9"/>
        <v>13</v>
      </c>
      <c r="G584" t="str">
        <f>STANDINGS_HR[[#This Row],[League]]&amp;STANDINGS_HR[[#This Row],[Team]]</f>
        <v>$150 Draft Champions Express Mar 04 8:00 pm Lg.3808Team hickey</v>
      </c>
    </row>
    <row r="585" spans="1:7" x14ac:dyDescent="0.25">
      <c r="A585">
        <v>2693</v>
      </c>
      <c r="B585" t="s">
        <v>592</v>
      </c>
      <c r="C585" t="s">
        <v>966</v>
      </c>
      <c r="D585">
        <v>221</v>
      </c>
      <c r="E585">
        <v>220.5</v>
      </c>
      <c r="F585">
        <f t="shared" si="9"/>
        <v>14</v>
      </c>
      <c r="G585" t="str">
        <f>STANDINGS_HR[[#This Row],[League]]&amp;STANDINGS_HR[[#This Row],[Team]]</f>
        <v>$150 Draft Champions Express Mar 04 8:00 pm Lg.3808Team Bennette</v>
      </c>
    </row>
    <row r="586" spans="1:7" x14ac:dyDescent="0.25">
      <c r="A586">
        <v>2846</v>
      </c>
      <c r="B586" t="s">
        <v>969</v>
      </c>
      <c r="C586" t="s">
        <v>966</v>
      </c>
      <c r="D586">
        <v>202</v>
      </c>
      <c r="E586">
        <v>64.5</v>
      </c>
      <c r="F586">
        <f t="shared" si="9"/>
        <v>15</v>
      </c>
      <c r="G586" t="str">
        <f>STANDINGS_HR[[#This Row],[League]]&amp;STANDINGS_HR[[#This Row],[Team]]</f>
        <v>$150 Draft Champions Express Mar 04 8:00 pm Lg.3808Poopies Pompies 3</v>
      </c>
    </row>
    <row r="587" spans="1:7" x14ac:dyDescent="0.25">
      <c r="A587">
        <v>84</v>
      </c>
      <c r="B587" t="s">
        <v>985</v>
      </c>
      <c r="C587" t="s">
        <v>977</v>
      </c>
      <c r="D587">
        <v>338</v>
      </c>
      <c r="E587">
        <v>2829.5</v>
      </c>
      <c r="F587">
        <f t="shared" si="9"/>
        <v>1</v>
      </c>
      <c r="G587" t="str">
        <f>STANDINGS_HR[[#This Row],[League]]&amp;STANDINGS_HR[[#This Row],[Team]]</f>
        <v>$150 Draft Champions Express Mar 06 7:00 pm Lg.3828Team Siegfried</v>
      </c>
    </row>
    <row r="588" spans="1:7" x14ac:dyDescent="0.25">
      <c r="A588">
        <v>400</v>
      </c>
      <c r="B588" t="s">
        <v>978</v>
      </c>
      <c r="C588" t="s">
        <v>977</v>
      </c>
      <c r="D588">
        <v>310</v>
      </c>
      <c r="E588">
        <v>2514.5</v>
      </c>
      <c r="F588">
        <f t="shared" si="9"/>
        <v>2</v>
      </c>
      <c r="G588" t="str">
        <f>STANDINGS_HR[[#This Row],[League]]&amp;STANDINGS_HR[[#This Row],[Team]]</f>
        <v>$150 Draft Champions Express Mar 06 7:00 pm Lg.3828Wally Bunker</v>
      </c>
    </row>
    <row r="589" spans="1:7" x14ac:dyDescent="0.25">
      <c r="A589">
        <v>628</v>
      </c>
      <c r="B589" t="s">
        <v>987</v>
      </c>
      <c r="C589" t="s">
        <v>977</v>
      </c>
      <c r="D589">
        <v>299</v>
      </c>
      <c r="E589">
        <v>2277</v>
      </c>
      <c r="F589">
        <f t="shared" si="9"/>
        <v>3</v>
      </c>
      <c r="G589" t="str">
        <f>STANDINGS_HR[[#This Row],[League]]&amp;STANDINGS_HR[[#This Row],[Team]]</f>
        <v>$150 Draft Champions Express Mar 06 7:00 pm Lg.3828MPG16C</v>
      </c>
    </row>
    <row r="590" spans="1:7" x14ac:dyDescent="0.25">
      <c r="A590">
        <v>1114</v>
      </c>
      <c r="B590" t="s">
        <v>981</v>
      </c>
      <c r="C590" t="s">
        <v>977</v>
      </c>
      <c r="D590">
        <v>282</v>
      </c>
      <c r="E590">
        <v>1795</v>
      </c>
      <c r="F590">
        <f t="shared" si="9"/>
        <v>4</v>
      </c>
      <c r="G590" t="str">
        <f>STANDINGS_HR[[#This Row],[League]]&amp;STANDINGS_HR[[#This Row],[Team]]</f>
        <v>$150 Draft Champions Express Mar 06 7:00 pm Lg.3828Magnanimous Monoliths</v>
      </c>
    </row>
    <row r="591" spans="1:7" x14ac:dyDescent="0.25">
      <c r="A591">
        <v>1123</v>
      </c>
      <c r="B591" t="s">
        <v>584</v>
      </c>
      <c r="C591" t="s">
        <v>977</v>
      </c>
      <c r="D591">
        <v>282</v>
      </c>
      <c r="E591">
        <v>1795</v>
      </c>
      <c r="F591">
        <f t="shared" si="9"/>
        <v>5</v>
      </c>
      <c r="G591" t="str">
        <f>STANDINGS_HR[[#This Row],[League]]&amp;STANDINGS_HR[[#This Row],[Team]]</f>
        <v>$150 Draft Champions Express Mar 06 7:00 pm Lg.3828Team Hughes</v>
      </c>
    </row>
    <row r="592" spans="1:7" x14ac:dyDescent="0.25">
      <c r="A592">
        <v>1137</v>
      </c>
      <c r="B592" t="s">
        <v>363</v>
      </c>
      <c r="C592" t="s">
        <v>977</v>
      </c>
      <c r="D592">
        <v>281</v>
      </c>
      <c r="E592">
        <v>1759</v>
      </c>
      <c r="F592">
        <f t="shared" si="9"/>
        <v>6</v>
      </c>
      <c r="G592" t="str">
        <f>STANDINGS_HR[[#This Row],[League]]&amp;STANDINGS_HR[[#This Row],[Team]]</f>
        <v>$150 Draft Champions Express Mar 06 7:00 pm Lg.3828Dead Hookers</v>
      </c>
    </row>
    <row r="593" spans="1:7" x14ac:dyDescent="0.25">
      <c r="A593">
        <v>1231</v>
      </c>
      <c r="B593" t="s">
        <v>979</v>
      </c>
      <c r="C593" t="s">
        <v>977</v>
      </c>
      <c r="D593">
        <v>279</v>
      </c>
      <c r="E593">
        <v>1692.5</v>
      </c>
      <c r="F593">
        <f t="shared" si="9"/>
        <v>7</v>
      </c>
      <c r="G593" t="str">
        <f>STANDINGS_HR[[#This Row],[League]]&amp;STANDINGS_HR[[#This Row],[Team]]</f>
        <v>$150 Draft Champions Express Mar 06 7:00 pm Lg.3828The Utley Rule</v>
      </c>
    </row>
    <row r="594" spans="1:7" x14ac:dyDescent="0.25">
      <c r="A594">
        <v>1340</v>
      </c>
      <c r="B594" t="s">
        <v>982</v>
      </c>
      <c r="C594" t="s">
        <v>977</v>
      </c>
      <c r="D594">
        <v>275</v>
      </c>
      <c r="E594">
        <v>1558</v>
      </c>
      <c r="F594">
        <f t="shared" si="9"/>
        <v>8</v>
      </c>
      <c r="G594" t="str">
        <f>STANDINGS_HR[[#This Row],[League]]&amp;STANDINGS_HR[[#This Row],[Team]]</f>
        <v>$150 Draft Champions Express Mar 06 7:00 pm Lg.3828Autodraft Champ 2016</v>
      </c>
    </row>
    <row r="595" spans="1:7" x14ac:dyDescent="0.25">
      <c r="A595">
        <v>1378</v>
      </c>
      <c r="B595" t="s">
        <v>986</v>
      </c>
      <c r="C595" t="s">
        <v>977</v>
      </c>
      <c r="D595">
        <v>274</v>
      </c>
      <c r="E595">
        <v>1532.5</v>
      </c>
      <c r="F595">
        <f t="shared" si="9"/>
        <v>9</v>
      </c>
      <c r="G595" t="str">
        <f>STANDINGS_HR[[#This Row],[League]]&amp;STANDINGS_HR[[#This Row],[Team]]</f>
        <v>$150 Draft Champions Express Mar 06 7:00 pm Lg.3828P.A.Roidrangers</v>
      </c>
    </row>
    <row r="596" spans="1:7" x14ac:dyDescent="0.25">
      <c r="A596">
        <v>1405</v>
      </c>
      <c r="B596" t="s">
        <v>976</v>
      </c>
      <c r="C596" t="s">
        <v>977</v>
      </c>
      <c r="D596">
        <v>273</v>
      </c>
      <c r="E596">
        <v>1503</v>
      </c>
      <c r="F596">
        <f t="shared" si="9"/>
        <v>10</v>
      </c>
      <c r="G596" t="str">
        <f>STANDINGS_HR[[#This Row],[League]]&amp;STANDINGS_HR[[#This Row],[Team]]</f>
        <v>$150 Draft Champions Express Mar 06 7:00 pm Lg.3828Knoxville Storm</v>
      </c>
    </row>
    <row r="597" spans="1:7" x14ac:dyDescent="0.25">
      <c r="A597">
        <v>1616</v>
      </c>
      <c r="B597" t="s">
        <v>980</v>
      </c>
      <c r="C597" t="s">
        <v>977</v>
      </c>
      <c r="D597">
        <v>267</v>
      </c>
      <c r="E597">
        <v>1294</v>
      </c>
      <c r="F597">
        <f t="shared" si="9"/>
        <v>11</v>
      </c>
      <c r="G597" t="str">
        <f>STANDINGS_HR[[#This Row],[League]]&amp;STANDINGS_HR[[#This Row],[Team]]</f>
        <v>$150 Draft Champions Express Mar 06 7:00 pm Lg.3828Pettinatura</v>
      </c>
    </row>
    <row r="598" spans="1:7" x14ac:dyDescent="0.25">
      <c r="A598">
        <v>2081</v>
      </c>
      <c r="B598" t="s">
        <v>988</v>
      </c>
      <c r="C598" t="s">
        <v>977</v>
      </c>
      <c r="D598">
        <v>252</v>
      </c>
      <c r="E598">
        <v>843.5</v>
      </c>
      <c r="F598">
        <f t="shared" si="9"/>
        <v>12</v>
      </c>
      <c r="G598" t="str">
        <f>STANDINGS_HR[[#This Row],[League]]&amp;STANDINGS_HR[[#This Row],[Team]]</f>
        <v>$150 Draft Champions Express Mar 06 7:00 pm Lg.3828Zootopia</v>
      </c>
    </row>
    <row r="599" spans="1:7" x14ac:dyDescent="0.25">
      <c r="A599">
        <v>2218</v>
      </c>
      <c r="B599" t="s">
        <v>299</v>
      </c>
      <c r="C599" t="s">
        <v>977</v>
      </c>
      <c r="D599">
        <v>247</v>
      </c>
      <c r="E599">
        <v>702.5</v>
      </c>
      <c r="F599">
        <f t="shared" si="9"/>
        <v>13</v>
      </c>
      <c r="G599" t="str">
        <f>STANDINGS_HR[[#This Row],[League]]&amp;STANDINGS_HR[[#This Row],[Team]]</f>
        <v>$150 Draft Champions Express Mar 06 7:00 pm Lg.3828Team Ulliac</v>
      </c>
    </row>
    <row r="600" spans="1:7" x14ac:dyDescent="0.25">
      <c r="A600">
        <v>2496</v>
      </c>
      <c r="B600" t="s">
        <v>983</v>
      </c>
      <c r="C600" t="s">
        <v>977</v>
      </c>
      <c r="D600">
        <v>234</v>
      </c>
      <c r="E600">
        <v>421.5</v>
      </c>
      <c r="F600">
        <f t="shared" si="9"/>
        <v>14</v>
      </c>
      <c r="G600" t="str">
        <f>STANDINGS_HR[[#This Row],[League]]&amp;STANDINGS_HR[[#This Row],[Team]]</f>
        <v>$150 Draft Champions Express Mar 06 7:00 pm Lg.3828The Valley</v>
      </c>
    </row>
    <row r="601" spans="1:7" x14ac:dyDescent="0.25">
      <c r="A601">
        <v>2632</v>
      </c>
      <c r="B601" t="s">
        <v>984</v>
      </c>
      <c r="C601" t="s">
        <v>977</v>
      </c>
      <c r="D601">
        <v>225</v>
      </c>
      <c r="E601">
        <v>274.5</v>
      </c>
      <c r="F601">
        <f t="shared" si="9"/>
        <v>15</v>
      </c>
      <c r="G601" t="str">
        <f>STANDINGS_HR[[#This Row],[League]]&amp;STANDINGS_HR[[#This Row],[Team]]</f>
        <v>$150 Draft Champions Express Mar 06 7:00 pm Lg.3828Foley's</v>
      </c>
    </row>
    <row r="602" spans="1:7" x14ac:dyDescent="0.25">
      <c r="A602">
        <v>79</v>
      </c>
      <c r="B602" t="s">
        <v>990</v>
      </c>
      <c r="C602" t="s">
        <v>989</v>
      </c>
      <c r="D602">
        <v>338</v>
      </c>
      <c r="E602">
        <v>2829.5</v>
      </c>
      <c r="F602">
        <f t="shared" si="9"/>
        <v>1</v>
      </c>
      <c r="G602" t="str">
        <f>STANDINGS_HR[[#This Row],[League]]&amp;STANDINGS_HR[[#This Row],[Team]]</f>
        <v>$150 Draft Champions Express Mar 11 8:00 pm Lg.3880Ant's Errors</v>
      </c>
    </row>
    <row r="603" spans="1:7" x14ac:dyDescent="0.25">
      <c r="A603">
        <v>591</v>
      </c>
      <c r="B603" t="s">
        <v>996</v>
      </c>
      <c r="C603" t="s">
        <v>989</v>
      </c>
      <c r="D603">
        <v>300</v>
      </c>
      <c r="E603">
        <v>2307.5</v>
      </c>
      <c r="F603">
        <f t="shared" si="9"/>
        <v>2</v>
      </c>
      <c r="G603" t="str">
        <f>STANDINGS_HR[[#This Row],[League]]&amp;STANDINGS_HR[[#This Row],[Team]]</f>
        <v>$150 Draft Champions Express Mar 11 8:00 pm Lg.3880Capital Offense</v>
      </c>
    </row>
    <row r="604" spans="1:7" x14ac:dyDescent="0.25">
      <c r="A604">
        <v>803</v>
      </c>
      <c r="B604" t="s">
        <v>992</v>
      </c>
      <c r="C604" t="s">
        <v>989</v>
      </c>
      <c r="D604">
        <v>292</v>
      </c>
      <c r="E604">
        <v>2099.5</v>
      </c>
      <c r="F604">
        <f t="shared" si="9"/>
        <v>3</v>
      </c>
      <c r="G604" t="str">
        <f>STANDINGS_HR[[#This Row],[League]]&amp;STANDINGS_HR[[#This Row],[Team]]</f>
        <v>$150 Draft Champions Express Mar 11 8:00 pm Lg.3880Dynamic Inertia DC Express</v>
      </c>
    </row>
    <row r="605" spans="1:7" x14ac:dyDescent="0.25">
      <c r="A605">
        <v>812</v>
      </c>
      <c r="B605" t="s">
        <v>293</v>
      </c>
      <c r="C605" t="s">
        <v>989</v>
      </c>
      <c r="D605">
        <v>292</v>
      </c>
      <c r="E605">
        <v>2099.5</v>
      </c>
      <c r="F605">
        <f t="shared" si="9"/>
        <v>4</v>
      </c>
      <c r="G605" t="str">
        <f>STANDINGS_HR[[#This Row],[League]]&amp;STANDINGS_HR[[#This Row],[Team]]</f>
        <v>$150 Draft Champions Express Mar 11 8:00 pm Lg.3880Sons of Thunder</v>
      </c>
    </row>
    <row r="606" spans="1:7" x14ac:dyDescent="0.25">
      <c r="A606">
        <v>887</v>
      </c>
      <c r="B606" t="s">
        <v>994</v>
      </c>
      <c r="C606" t="s">
        <v>989</v>
      </c>
      <c r="D606">
        <v>289</v>
      </c>
      <c r="E606">
        <v>2019.5</v>
      </c>
      <c r="F606">
        <f t="shared" si="9"/>
        <v>5</v>
      </c>
      <c r="G606" t="str">
        <f>STANDINGS_HR[[#This Row],[League]]&amp;STANDINGS_HR[[#This Row],[Team]]</f>
        <v>$150 Draft Champions Express Mar 11 8:00 pm Lg.3880Mountain Dew</v>
      </c>
    </row>
    <row r="607" spans="1:7" x14ac:dyDescent="0.25">
      <c r="A607">
        <v>955</v>
      </c>
      <c r="B607" t="s">
        <v>998</v>
      </c>
      <c r="C607" t="s">
        <v>989</v>
      </c>
      <c r="D607">
        <v>287</v>
      </c>
      <c r="E607">
        <v>1963</v>
      </c>
      <c r="F607">
        <f t="shared" si="9"/>
        <v>6</v>
      </c>
      <c r="G607" t="str">
        <f>STANDINGS_HR[[#This Row],[League]]&amp;STANDINGS_HR[[#This Row],[Team]]</f>
        <v>$150 Draft Champions Express Mar 11 8:00 pm Lg.3880Team Symington</v>
      </c>
    </row>
    <row r="608" spans="1:7" x14ac:dyDescent="0.25">
      <c r="A608">
        <v>1189</v>
      </c>
      <c r="B608" t="s">
        <v>999</v>
      </c>
      <c r="C608" t="s">
        <v>989</v>
      </c>
      <c r="D608">
        <v>280</v>
      </c>
      <c r="E608">
        <v>1724</v>
      </c>
      <c r="F608">
        <f t="shared" si="9"/>
        <v>7</v>
      </c>
      <c r="G608" t="str">
        <f>STANDINGS_HR[[#This Row],[League]]&amp;STANDINGS_HR[[#This Row],[Team]]</f>
        <v>$150 Draft Champions Express Mar 11 8:00 pm Lg.3880Radon Mitigation System</v>
      </c>
    </row>
    <row r="609" spans="1:7" x14ac:dyDescent="0.25">
      <c r="A609">
        <v>1408</v>
      </c>
      <c r="B609" t="s">
        <v>362</v>
      </c>
      <c r="C609" t="s">
        <v>989</v>
      </c>
      <c r="D609">
        <v>273</v>
      </c>
      <c r="E609">
        <v>1503</v>
      </c>
      <c r="F609">
        <f t="shared" si="9"/>
        <v>8</v>
      </c>
      <c r="G609" t="str">
        <f>STANDINGS_HR[[#This Row],[League]]&amp;STANDINGS_HR[[#This Row],[Team]]</f>
        <v>$150 Draft Champions Express Mar 11 8:00 pm Lg.3880MustSeeTV314{DM3}</v>
      </c>
    </row>
    <row r="610" spans="1:7" x14ac:dyDescent="0.25">
      <c r="A610">
        <v>1514</v>
      </c>
      <c r="B610" t="s">
        <v>991</v>
      </c>
      <c r="C610" t="s">
        <v>989</v>
      </c>
      <c r="D610">
        <v>270</v>
      </c>
      <c r="E610">
        <v>1400</v>
      </c>
      <c r="F610">
        <f t="shared" si="9"/>
        <v>9</v>
      </c>
      <c r="G610" t="str">
        <f>STANDINGS_HR[[#This Row],[League]]&amp;STANDINGS_HR[[#This Row],[Team]]</f>
        <v>$150 Draft Champions Express Mar 11 8:00 pm Lg.3880Team Ball</v>
      </c>
    </row>
    <row r="611" spans="1:7" x14ac:dyDescent="0.25">
      <c r="A611">
        <v>1650</v>
      </c>
      <c r="B611" t="s">
        <v>993</v>
      </c>
      <c r="C611" t="s">
        <v>989</v>
      </c>
      <c r="D611">
        <v>266</v>
      </c>
      <c r="E611">
        <v>1264</v>
      </c>
      <c r="F611">
        <f t="shared" si="9"/>
        <v>10</v>
      </c>
      <c r="G611" t="str">
        <f>STANDINGS_HR[[#This Row],[League]]&amp;STANDINGS_HR[[#This Row],[Team]]</f>
        <v>$150 Draft Champions Express Mar 11 8:00 pm Lg.3880Papi's Farewell Tour</v>
      </c>
    </row>
    <row r="612" spans="1:7" x14ac:dyDescent="0.25">
      <c r="A612">
        <v>1655</v>
      </c>
      <c r="B612" t="s">
        <v>74</v>
      </c>
      <c r="C612" t="s">
        <v>989</v>
      </c>
      <c r="D612">
        <v>266</v>
      </c>
      <c r="E612">
        <v>1264</v>
      </c>
      <c r="F612">
        <f t="shared" si="9"/>
        <v>11</v>
      </c>
      <c r="G612" t="str">
        <f>STANDINGS_HR[[#This Row],[League]]&amp;STANDINGS_HR[[#This Row],[Team]]</f>
        <v>$150 Draft Champions Express Mar 11 8:00 pm Lg.3880St Louis Perfectos</v>
      </c>
    </row>
    <row r="613" spans="1:7" x14ac:dyDescent="0.25">
      <c r="A613">
        <v>1973</v>
      </c>
      <c r="B613" t="s">
        <v>18</v>
      </c>
      <c r="C613" t="s">
        <v>989</v>
      </c>
      <c r="D613">
        <v>255</v>
      </c>
      <c r="E613">
        <v>932</v>
      </c>
      <c r="F613">
        <f t="shared" si="9"/>
        <v>12</v>
      </c>
      <c r="G613" t="str">
        <f>STANDINGS_HR[[#This Row],[League]]&amp;STANDINGS_HR[[#This Row],[Team]]</f>
        <v>$150 Draft Champions Express Mar 11 8:00 pm Lg.3880Home Run Derbies</v>
      </c>
    </row>
    <row r="614" spans="1:7" x14ac:dyDescent="0.25">
      <c r="A614">
        <v>2022</v>
      </c>
      <c r="B614" t="s">
        <v>997</v>
      </c>
      <c r="C614" t="s">
        <v>989</v>
      </c>
      <c r="D614">
        <v>254</v>
      </c>
      <c r="E614">
        <v>902.5</v>
      </c>
      <c r="F614">
        <f t="shared" si="9"/>
        <v>13</v>
      </c>
      <c r="G614" t="str">
        <f>STANDINGS_HR[[#This Row],[League]]&amp;STANDINGS_HR[[#This Row],[Team]]</f>
        <v>$150 Draft Champions Express Mar 11 8:00 pm Lg.3880You can put it on the board! Yes.</v>
      </c>
    </row>
    <row r="615" spans="1:7" x14ac:dyDescent="0.25">
      <c r="A615">
        <v>2370</v>
      </c>
      <c r="B615" t="s">
        <v>1000</v>
      </c>
      <c r="C615" t="s">
        <v>989</v>
      </c>
      <c r="D615">
        <v>240</v>
      </c>
      <c r="E615">
        <v>543.5</v>
      </c>
      <c r="F615">
        <f t="shared" si="9"/>
        <v>14</v>
      </c>
      <c r="G615" t="str">
        <f>STANDINGS_HR[[#This Row],[League]]&amp;STANDINGS_HR[[#This Row],[Team]]</f>
        <v>$150 Draft Champions Express Mar 11 8:00 pm Lg.3880Swinging Wienies</v>
      </c>
    </row>
    <row r="616" spans="1:7" x14ac:dyDescent="0.25">
      <c r="A616">
        <v>2901</v>
      </c>
      <c r="B616" t="s">
        <v>995</v>
      </c>
      <c r="C616" t="s">
        <v>989</v>
      </c>
      <c r="D616">
        <v>171</v>
      </c>
      <c r="E616">
        <v>11</v>
      </c>
      <c r="F616">
        <f t="shared" si="9"/>
        <v>15</v>
      </c>
      <c r="G616" t="str">
        <f>STANDINGS_HR[[#This Row],[League]]&amp;STANDINGS_HR[[#This Row],[Team]]</f>
        <v>$150 Draft Champions Express Mar 11 8:00 pm Lg.3880Team Flynn</v>
      </c>
    </row>
    <row r="617" spans="1:7" x14ac:dyDescent="0.25">
      <c r="A617">
        <v>2</v>
      </c>
      <c r="B617" t="s">
        <v>1011</v>
      </c>
      <c r="C617" t="s">
        <v>1002</v>
      </c>
      <c r="D617">
        <v>374</v>
      </c>
      <c r="E617">
        <v>2909</v>
      </c>
      <c r="F617">
        <f t="shared" si="9"/>
        <v>1</v>
      </c>
      <c r="G617" t="str">
        <f>STANDINGS_HR[[#This Row],[League]]&amp;STANDINGS_HR[[#This Row],[Team]]</f>
        <v>$150 Draft Champions Express Mar 13 7:00 pm Lg.3883Team Balch</v>
      </c>
    </row>
    <row r="618" spans="1:7" x14ac:dyDescent="0.25">
      <c r="A618">
        <v>416</v>
      </c>
      <c r="B618" t="s">
        <v>1006</v>
      </c>
      <c r="C618" t="s">
        <v>1002</v>
      </c>
      <c r="D618">
        <v>309</v>
      </c>
      <c r="E618">
        <v>2499</v>
      </c>
      <c r="F618">
        <f t="shared" si="9"/>
        <v>2</v>
      </c>
      <c r="G618" t="str">
        <f>STANDINGS_HR[[#This Row],[League]]&amp;STANDINGS_HR[[#This Row],[Team]]</f>
        <v>$150 Draft Champions Express Mar 13 7:00 pm Lg.3883Team Lambach</v>
      </c>
    </row>
    <row r="619" spans="1:7" x14ac:dyDescent="0.25">
      <c r="A619">
        <v>1019</v>
      </c>
      <c r="B619" t="s">
        <v>1001</v>
      </c>
      <c r="C619" t="s">
        <v>1002</v>
      </c>
      <c r="D619">
        <v>285</v>
      </c>
      <c r="E619">
        <v>1901</v>
      </c>
      <c r="F619">
        <f t="shared" si="9"/>
        <v>3</v>
      </c>
      <c r="G619" t="str">
        <f>STANDINGS_HR[[#This Row],[League]]&amp;STANDINGS_HR[[#This Row],[Team]]</f>
        <v>$150 Draft Champions Express Mar 13 7:00 pm Lg.3883Team Moses</v>
      </c>
    </row>
    <row r="620" spans="1:7" x14ac:dyDescent="0.25">
      <c r="A620">
        <v>1030</v>
      </c>
      <c r="B620" t="s">
        <v>1014</v>
      </c>
      <c r="C620" t="s">
        <v>1002</v>
      </c>
      <c r="D620">
        <v>284</v>
      </c>
      <c r="E620">
        <v>1866</v>
      </c>
      <c r="F620">
        <f t="shared" si="9"/>
        <v>4</v>
      </c>
      <c r="G620" t="str">
        <f>STANDINGS_HR[[#This Row],[League]]&amp;STANDINGS_HR[[#This Row],[Team]]</f>
        <v>$150 Draft Champions Express Mar 13 7:00 pm Lg.3883Boom Boom Sticks</v>
      </c>
    </row>
    <row r="621" spans="1:7" x14ac:dyDescent="0.25">
      <c r="A621">
        <v>1057</v>
      </c>
      <c r="B621" t="s">
        <v>889</v>
      </c>
      <c r="C621" t="s">
        <v>1002</v>
      </c>
      <c r="D621">
        <v>284</v>
      </c>
      <c r="E621">
        <v>1866</v>
      </c>
      <c r="F621">
        <f t="shared" si="9"/>
        <v>5</v>
      </c>
      <c r="G621" t="str">
        <f>STANDINGS_HR[[#This Row],[League]]&amp;STANDINGS_HR[[#This Row],[Team]]</f>
        <v>$150 Draft Champions Express Mar 13 7:00 pm Lg.3883Team Thompson</v>
      </c>
    </row>
    <row r="622" spans="1:7" x14ac:dyDescent="0.25">
      <c r="A622">
        <v>1126</v>
      </c>
      <c r="B622" t="s">
        <v>299</v>
      </c>
      <c r="C622" t="s">
        <v>1002</v>
      </c>
      <c r="D622">
        <v>282</v>
      </c>
      <c r="E622">
        <v>1795</v>
      </c>
      <c r="F622">
        <f t="shared" si="9"/>
        <v>6</v>
      </c>
      <c r="G622" t="str">
        <f>STANDINGS_HR[[#This Row],[League]]&amp;STANDINGS_HR[[#This Row],[Team]]</f>
        <v>$150 Draft Champions Express Mar 13 7:00 pm Lg.3883Team Ulliac</v>
      </c>
    </row>
    <row r="623" spans="1:7" x14ac:dyDescent="0.25">
      <c r="A623">
        <v>1158</v>
      </c>
      <c r="B623" t="s">
        <v>1004</v>
      </c>
      <c r="C623" t="s">
        <v>1002</v>
      </c>
      <c r="D623">
        <v>281</v>
      </c>
      <c r="E623">
        <v>1759</v>
      </c>
      <c r="F623">
        <f t="shared" si="9"/>
        <v>7</v>
      </c>
      <c r="G623" t="str">
        <f>STANDINGS_HR[[#This Row],[League]]&amp;STANDINGS_HR[[#This Row],[Team]]</f>
        <v>$150 Draft Champions Express Mar 13 7:00 pm Lg.3883Table 5 All Stars</v>
      </c>
    </row>
    <row r="624" spans="1:7" x14ac:dyDescent="0.25">
      <c r="A624">
        <v>1760</v>
      </c>
      <c r="B624" t="s">
        <v>1005</v>
      </c>
      <c r="C624" t="s">
        <v>1002</v>
      </c>
      <c r="D624">
        <v>263</v>
      </c>
      <c r="E624">
        <v>1160.5</v>
      </c>
      <c r="F624">
        <f t="shared" si="9"/>
        <v>8</v>
      </c>
      <c r="G624" t="str">
        <f>STANDINGS_HR[[#This Row],[League]]&amp;STANDINGS_HR[[#This Row],[Team]]</f>
        <v>$150 Draft Champions Express Mar 13 7:00 pm Lg.3883The Byrds and the Puigs</v>
      </c>
    </row>
    <row r="625" spans="1:7" x14ac:dyDescent="0.25">
      <c r="A625">
        <v>2138</v>
      </c>
      <c r="B625" t="s">
        <v>1010</v>
      </c>
      <c r="C625" t="s">
        <v>1002</v>
      </c>
      <c r="D625">
        <v>250</v>
      </c>
      <c r="E625">
        <v>785</v>
      </c>
      <c r="F625">
        <f t="shared" si="9"/>
        <v>9</v>
      </c>
      <c r="G625" t="str">
        <f>STANDINGS_HR[[#This Row],[League]]&amp;STANDINGS_HR[[#This Row],[Team]]</f>
        <v>$150 Draft Champions Express Mar 13 7:00 pm Lg.3883garbage</v>
      </c>
    </row>
    <row r="626" spans="1:7" x14ac:dyDescent="0.25">
      <c r="A626">
        <v>2178</v>
      </c>
      <c r="B626" t="s">
        <v>1008</v>
      </c>
      <c r="C626" t="s">
        <v>1002</v>
      </c>
      <c r="D626">
        <v>248</v>
      </c>
      <c r="E626">
        <v>732</v>
      </c>
      <c r="F626">
        <f t="shared" si="9"/>
        <v>10</v>
      </c>
      <c r="G626" t="str">
        <f>STANDINGS_HR[[#This Row],[League]]&amp;STANDINGS_HR[[#This Row],[Team]]</f>
        <v>$150 Draft Champions Express Mar 13 7:00 pm Lg.3883KONGS VENOM</v>
      </c>
    </row>
    <row r="627" spans="1:7" x14ac:dyDescent="0.25">
      <c r="A627">
        <v>2351</v>
      </c>
      <c r="B627" t="s">
        <v>1012</v>
      </c>
      <c r="C627" t="s">
        <v>1002</v>
      </c>
      <c r="D627">
        <v>241</v>
      </c>
      <c r="E627">
        <v>561.5</v>
      </c>
      <c r="F627">
        <f t="shared" si="9"/>
        <v>11</v>
      </c>
      <c r="G627" t="str">
        <f>STANDINGS_HR[[#This Row],[League]]&amp;STANDINGS_HR[[#This Row],[Team]]</f>
        <v>$150 Draft Champions Express Mar 13 7:00 pm Lg.3883Team Aniano</v>
      </c>
    </row>
    <row r="628" spans="1:7" x14ac:dyDescent="0.25">
      <c r="A628">
        <v>2455</v>
      </c>
      <c r="B628" t="s">
        <v>1009</v>
      </c>
      <c r="C628" t="s">
        <v>1002</v>
      </c>
      <c r="D628">
        <v>236</v>
      </c>
      <c r="E628">
        <v>460</v>
      </c>
      <c r="F628">
        <f t="shared" si="9"/>
        <v>12</v>
      </c>
      <c r="G628" t="str">
        <f>STANDINGS_HR[[#This Row],[League]]&amp;STANDINGS_HR[[#This Row],[Team]]</f>
        <v>$150 Draft Champions Express Mar 13 7:00 pm Lg.3883Team Rasmusson</v>
      </c>
    </row>
    <row r="629" spans="1:7" x14ac:dyDescent="0.25">
      <c r="A629">
        <v>2463</v>
      </c>
      <c r="B629" t="s">
        <v>1013</v>
      </c>
      <c r="C629" t="s">
        <v>1002</v>
      </c>
      <c r="D629">
        <v>235</v>
      </c>
      <c r="E629">
        <v>439.5</v>
      </c>
      <c r="F629">
        <f t="shared" si="9"/>
        <v>13</v>
      </c>
      <c r="G629" t="str">
        <f>STANDINGS_HR[[#This Row],[League]]&amp;STANDINGS_HR[[#This Row],[Team]]</f>
        <v>$150 Draft Champions Express Mar 13 7:00 pm Lg.3883Battle Rats</v>
      </c>
    </row>
    <row r="630" spans="1:7" x14ac:dyDescent="0.25">
      <c r="A630">
        <v>2710</v>
      </c>
      <c r="B630" t="s">
        <v>1003</v>
      </c>
      <c r="C630" t="s">
        <v>1002</v>
      </c>
      <c r="D630">
        <v>220</v>
      </c>
      <c r="E630">
        <v>206.5</v>
      </c>
      <c r="F630">
        <f t="shared" si="9"/>
        <v>14</v>
      </c>
      <c r="G630" t="str">
        <f>STANDINGS_HR[[#This Row],[League]]&amp;STANDINGS_HR[[#This Row],[Team]]</f>
        <v>$150 Draft Champions Express Mar 13 7:00 pm Lg.3883Team Swagers</v>
      </c>
    </row>
    <row r="631" spans="1:7" x14ac:dyDescent="0.25">
      <c r="A631">
        <v>2802</v>
      </c>
      <c r="B631" t="s">
        <v>1007</v>
      </c>
      <c r="C631" t="s">
        <v>1002</v>
      </c>
      <c r="D631">
        <v>209</v>
      </c>
      <c r="E631">
        <v>106.5</v>
      </c>
      <c r="F631">
        <f t="shared" si="9"/>
        <v>15</v>
      </c>
      <c r="G631" t="str">
        <f>STANDINGS_HR[[#This Row],[League]]&amp;STANDINGS_HR[[#This Row],[Team]]</f>
        <v>$150 Draft Champions Express Mar 13 7:00 pm Lg.3883Dawg Pound 53</v>
      </c>
    </row>
    <row r="632" spans="1:7" x14ac:dyDescent="0.25">
      <c r="A632">
        <v>183</v>
      </c>
      <c r="B632" t="s">
        <v>135</v>
      </c>
      <c r="C632" t="s">
        <v>1016</v>
      </c>
      <c r="D632">
        <v>325</v>
      </c>
      <c r="E632">
        <v>2722.5</v>
      </c>
      <c r="F632">
        <f t="shared" si="9"/>
        <v>1</v>
      </c>
      <c r="G632" t="str">
        <f>STANDINGS_HR[[#This Row],[League]]&amp;STANDINGS_HR[[#This Row],[Team]]</f>
        <v>$150 Draft Champions Express Mar 13 7:00 pm Lg.3905Brewte Force</v>
      </c>
    </row>
    <row r="633" spans="1:7" x14ac:dyDescent="0.25">
      <c r="A633">
        <v>238</v>
      </c>
      <c r="B633" t="s">
        <v>1015</v>
      </c>
      <c r="C633" t="s">
        <v>1016</v>
      </c>
      <c r="D633">
        <v>321</v>
      </c>
      <c r="E633">
        <v>2672.5</v>
      </c>
      <c r="F633">
        <f t="shared" si="9"/>
        <v>2</v>
      </c>
      <c r="G633" t="str">
        <f>STANDINGS_HR[[#This Row],[League]]&amp;STANDINGS_HR[[#This Row],[Team]]</f>
        <v>$150 Draft Champions Express Mar 13 7:00 pm Lg.3905Green Sam</v>
      </c>
    </row>
    <row r="634" spans="1:7" x14ac:dyDescent="0.25">
      <c r="A634">
        <v>311</v>
      </c>
      <c r="B634" t="s">
        <v>1019</v>
      </c>
      <c r="C634" t="s">
        <v>1016</v>
      </c>
      <c r="D634">
        <v>316</v>
      </c>
      <c r="E634">
        <v>2609</v>
      </c>
      <c r="F634">
        <f t="shared" si="9"/>
        <v>3</v>
      </c>
      <c r="G634" t="str">
        <f>STANDINGS_HR[[#This Row],[League]]&amp;STANDINGS_HR[[#This Row],[Team]]</f>
        <v>$150 Draft Champions Express Mar 13 7:00 pm Lg.3905Team jauvin</v>
      </c>
    </row>
    <row r="635" spans="1:7" x14ac:dyDescent="0.25">
      <c r="A635">
        <v>675</v>
      </c>
      <c r="B635" t="s">
        <v>1022</v>
      </c>
      <c r="C635" t="s">
        <v>1016</v>
      </c>
      <c r="D635">
        <v>297</v>
      </c>
      <c r="E635">
        <v>2226</v>
      </c>
      <c r="F635">
        <f t="shared" si="9"/>
        <v>4</v>
      </c>
      <c r="G635" t="str">
        <f>STANDINGS_HR[[#This Row],[League]]&amp;STANDINGS_HR[[#This Row],[Team]]</f>
        <v>$150 Draft Champions Express Mar 13 7:00 pm Lg.3905Charlie Hustles Angels</v>
      </c>
    </row>
    <row r="636" spans="1:7" x14ac:dyDescent="0.25">
      <c r="A636">
        <v>853</v>
      </c>
      <c r="B636" t="s">
        <v>1020</v>
      </c>
      <c r="C636" t="s">
        <v>1016</v>
      </c>
      <c r="D636">
        <v>290</v>
      </c>
      <c r="E636">
        <v>2049</v>
      </c>
      <c r="F636">
        <f t="shared" si="9"/>
        <v>5</v>
      </c>
      <c r="G636" t="str">
        <f>STANDINGS_HR[[#This Row],[League]]&amp;STANDINGS_HR[[#This Row],[Team]]</f>
        <v>$150 Draft Champions Express Mar 13 7:00 pm Lg.3905Amazins2</v>
      </c>
    </row>
    <row r="637" spans="1:7" x14ac:dyDescent="0.25">
      <c r="A637">
        <v>1044</v>
      </c>
      <c r="B637" t="s">
        <v>36</v>
      </c>
      <c r="C637" t="s">
        <v>1016</v>
      </c>
      <c r="D637">
        <v>284</v>
      </c>
      <c r="E637">
        <v>1866</v>
      </c>
      <c r="F637">
        <f t="shared" si="9"/>
        <v>6</v>
      </c>
      <c r="G637" t="str">
        <f>STANDINGS_HR[[#This Row],[League]]&amp;STANDINGS_HR[[#This Row],[Team]]</f>
        <v>$150 Draft Champions Express Mar 13 7:00 pm Lg.3905PACO THYME</v>
      </c>
    </row>
    <row r="638" spans="1:7" x14ac:dyDescent="0.25">
      <c r="A638">
        <v>1187</v>
      </c>
      <c r="B638" t="s">
        <v>1021</v>
      </c>
      <c r="C638" t="s">
        <v>1016</v>
      </c>
      <c r="D638">
        <v>280</v>
      </c>
      <c r="E638">
        <v>1724</v>
      </c>
      <c r="F638">
        <f t="shared" si="9"/>
        <v>7</v>
      </c>
      <c r="G638" t="str">
        <f>STANDINGS_HR[[#This Row],[League]]&amp;STANDINGS_HR[[#This Row],[Team]]</f>
        <v>$150 Draft Champions Express Mar 13 7:00 pm Lg.3905Pitch Perfecto</v>
      </c>
    </row>
    <row r="639" spans="1:7" x14ac:dyDescent="0.25">
      <c r="A639">
        <v>1353</v>
      </c>
      <c r="B639" t="s">
        <v>19</v>
      </c>
      <c r="C639" t="s">
        <v>1016</v>
      </c>
      <c r="D639">
        <v>275</v>
      </c>
      <c r="E639">
        <v>1558</v>
      </c>
      <c r="F639">
        <f t="shared" si="9"/>
        <v>8</v>
      </c>
      <c r="G639" t="str">
        <f>STANDINGS_HR[[#This Row],[League]]&amp;STANDINGS_HR[[#This Row],[Team]]</f>
        <v>$150 Draft Champions Express Mar 13 7:00 pm Lg.3905One Eyed Jack</v>
      </c>
    </row>
    <row r="640" spans="1:7" x14ac:dyDescent="0.25">
      <c r="A640">
        <v>1685</v>
      </c>
      <c r="B640" t="s">
        <v>1025</v>
      </c>
      <c r="C640" t="s">
        <v>1016</v>
      </c>
      <c r="D640">
        <v>265</v>
      </c>
      <c r="E640">
        <v>1225</v>
      </c>
      <c r="F640">
        <f t="shared" si="9"/>
        <v>9</v>
      </c>
      <c r="G640" t="str">
        <f>STANDINGS_HR[[#This Row],[League]]&amp;STANDINGS_HR[[#This Row],[Team]]</f>
        <v>$150 Draft Champions Express Mar 13 7:00 pm Lg.3905J money clutch putts2</v>
      </c>
    </row>
    <row r="641" spans="1:7" x14ac:dyDescent="0.25">
      <c r="A641">
        <v>2177</v>
      </c>
      <c r="B641" t="s">
        <v>164</v>
      </c>
      <c r="C641" t="s">
        <v>1016</v>
      </c>
      <c r="D641">
        <v>248</v>
      </c>
      <c r="E641">
        <v>732</v>
      </c>
      <c r="F641">
        <f t="shared" si="9"/>
        <v>10</v>
      </c>
      <c r="G641" t="str">
        <f>STANDINGS_HR[[#This Row],[League]]&amp;STANDINGS_HR[[#This Row],[Team]]</f>
        <v>$150 Draft Champions Express Mar 13 7:00 pm Lg.3905KISS MY BUNT</v>
      </c>
    </row>
    <row r="642" spans="1:7" x14ac:dyDescent="0.25">
      <c r="A642">
        <v>2235</v>
      </c>
      <c r="B642" t="s">
        <v>1024</v>
      </c>
      <c r="C642" t="s">
        <v>1016</v>
      </c>
      <c r="D642">
        <v>246</v>
      </c>
      <c r="E642">
        <v>677</v>
      </c>
      <c r="F642">
        <f t="shared" si="9"/>
        <v>11</v>
      </c>
      <c r="G642" t="str">
        <f>STANDINGS_HR[[#This Row],[League]]&amp;STANDINGS_HR[[#This Row],[Team]]</f>
        <v>$150 Draft Champions Express Mar 13 7:00 pm Lg.3905Roy Hobbs</v>
      </c>
    </row>
    <row r="643" spans="1:7" x14ac:dyDescent="0.25">
      <c r="A643">
        <v>2246</v>
      </c>
      <c r="B643" t="s">
        <v>1023</v>
      </c>
      <c r="C643" t="s">
        <v>1016</v>
      </c>
      <c r="D643">
        <v>245</v>
      </c>
      <c r="E643">
        <v>655.5</v>
      </c>
      <c r="F643">
        <f t="shared" ref="F643:F706" si="10">IF(C643=C642,F642+1,1)</f>
        <v>12</v>
      </c>
      <c r="G643" t="str">
        <f>STANDINGS_HR[[#This Row],[League]]&amp;STANDINGS_HR[[#This Row],[Team]]</f>
        <v>$150 Draft Champions Express Mar 13 7:00 pm Lg.3905Brooklyn Bulldogs</v>
      </c>
    </row>
    <row r="644" spans="1:7" x14ac:dyDescent="0.25">
      <c r="A644">
        <v>2437</v>
      </c>
      <c r="B644" t="s">
        <v>1018</v>
      </c>
      <c r="C644" t="s">
        <v>1016</v>
      </c>
      <c r="D644">
        <v>237</v>
      </c>
      <c r="E644">
        <v>479.5</v>
      </c>
      <c r="F644">
        <f t="shared" si="10"/>
        <v>13</v>
      </c>
      <c r="G644" t="str">
        <f>STANDINGS_HR[[#This Row],[League]]&amp;STANDINGS_HR[[#This Row],[Team]]</f>
        <v>$150 Draft Champions Express Mar 13 7:00 pm Lg.3905The Garaged Ferraris</v>
      </c>
    </row>
    <row r="645" spans="1:7" x14ac:dyDescent="0.25">
      <c r="A645">
        <v>2459</v>
      </c>
      <c r="B645" t="s">
        <v>1017</v>
      </c>
      <c r="C645" t="s">
        <v>1016</v>
      </c>
      <c r="D645">
        <v>236</v>
      </c>
      <c r="E645">
        <v>460</v>
      </c>
      <c r="F645">
        <f t="shared" si="10"/>
        <v>14</v>
      </c>
      <c r="G645" t="str">
        <f>STANDINGS_HR[[#This Row],[League]]&amp;STANDINGS_HR[[#This Row],[Team]]</f>
        <v>$150 Draft Champions Express Mar 13 7:00 pm Lg.3905The Green Bastards</v>
      </c>
    </row>
    <row r="646" spans="1:7" x14ac:dyDescent="0.25">
      <c r="A646">
        <v>2741</v>
      </c>
      <c r="B646" t="s">
        <v>209</v>
      </c>
      <c r="C646" t="s">
        <v>1016</v>
      </c>
      <c r="D646">
        <v>217</v>
      </c>
      <c r="E646">
        <v>173.5</v>
      </c>
      <c r="F646">
        <f t="shared" si="10"/>
        <v>15</v>
      </c>
      <c r="G646" t="str">
        <f>STANDINGS_HR[[#This Row],[League]]&amp;STANDINGS_HR[[#This Row],[Team]]</f>
        <v>$150 Draft Champions Express Mar 13 7:00 pm Lg.3905Team Jung</v>
      </c>
    </row>
    <row r="647" spans="1:7" x14ac:dyDescent="0.25">
      <c r="A647">
        <v>232</v>
      </c>
      <c r="B647" t="s">
        <v>349</v>
      </c>
      <c r="C647" t="s">
        <v>1026</v>
      </c>
      <c r="D647">
        <v>322</v>
      </c>
      <c r="E647">
        <v>2688.5</v>
      </c>
      <c r="F647">
        <f t="shared" si="10"/>
        <v>1</v>
      </c>
      <c r="G647" t="str">
        <f>STANDINGS_HR[[#This Row],[League]]&amp;STANDINGS_HR[[#This Row],[Team]]</f>
        <v>$150 Draft Champions Express Mar 18 8:00 pm Lg.3944zzzzzzzzzzzz</v>
      </c>
    </row>
    <row r="648" spans="1:7" x14ac:dyDescent="0.25">
      <c r="A648">
        <v>267</v>
      </c>
      <c r="B648" t="s">
        <v>1037</v>
      </c>
      <c r="C648" t="s">
        <v>1026</v>
      </c>
      <c r="D648">
        <v>318</v>
      </c>
      <c r="E648">
        <v>2641.5</v>
      </c>
      <c r="F648">
        <f t="shared" si="10"/>
        <v>2</v>
      </c>
      <c r="G648" t="str">
        <f>STANDINGS_HR[[#This Row],[League]]&amp;STANDINGS_HR[[#This Row],[Team]]</f>
        <v>$150 Draft Champions Express Mar 18 8:00 pm Lg.3944KC Intimidators</v>
      </c>
    </row>
    <row r="649" spans="1:7" x14ac:dyDescent="0.25">
      <c r="A649">
        <v>911</v>
      </c>
      <c r="B649" t="s">
        <v>1034</v>
      </c>
      <c r="C649" t="s">
        <v>1026</v>
      </c>
      <c r="D649">
        <v>288</v>
      </c>
      <c r="E649">
        <v>1989.5</v>
      </c>
      <c r="F649">
        <f t="shared" si="10"/>
        <v>3</v>
      </c>
      <c r="G649" t="str">
        <f>STANDINGS_HR[[#This Row],[League]]&amp;STANDINGS_HR[[#This Row],[Team]]</f>
        <v>$150 Draft Champions Express Mar 18 8:00 pm Lg.39441 - Team Bredin</v>
      </c>
    </row>
    <row r="650" spans="1:7" x14ac:dyDescent="0.25">
      <c r="A650">
        <v>1062</v>
      </c>
      <c r="B650" t="s">
        <v>1033</v>
      </c>
      <c r="C650" t="s">
        <v>1026</v>
      </c>
      <c r="D650">
        <v>284</v>
      </c>
      <c r="E650">
        <v>1866</v>
      </c>
      <c r="F650">
        <f t="shared" si="10"/>
        <v>4</v>
      </c>
      <c r="G650" t="str">
        <f>STANDINGS_HR[[#This Row],[League]]&amp;STANDINGS_HR[[#This Row],[Team]]</f>
        <v>$150 Draft Champions Express Mar 18 8:00 pm Lg.3944bulldogs7</v>
      </c>
    </row>
    <row r="651" spans="1:7" x14ac:dyDescent="0.25">
      <c r="A651">
        <v>1295</v>
      </c>
      <c r="B651" t="s">
        <v>1028</v>
      </c>
      <c r="C651" t="s">
        <v>1026</v>
      </c>
      <c r="D651">
        <v>277</v>
      </c>
      <c r="E651">
        <v>1620.5</v>
      </c>
      <c r="F651">
        <f t="shared" si="10"/>
        <v>5</v>
      </c>
      <c r="G651" t="str">
        <f>STANDINGS_HR[[#This Row],[League]]&amp;STANDINGS_HR[[#This Row],[Team]]</f>
        <v>$150 Draft Champions Express Mar 18 8:00 pm Lg.3944Team martin</v>
      </c>
    </row>
    <row r="652" spans="1:7" x14ac:dyDescent="0.25">
      <c r="A652">
        <v>1299</v>
      </c>
      <c r="B652" t="s">
        <v>288</v>
      </c>
      <c r="C652" t="s">
        <v>1026</v>
      </c>
      <c r="D652">
        <v>277</v>
      </c>
      <c r="E652">
        <v>1620.5</v>
      </c>
      <c r="F652">
        <f t="shared" si="10"/>
        <v>6</v>
      </c>
      <c r="G652" t="str">
        <f>STANDINGS_HR[[#This Row],[League]]&amp;STANDINGS_HR[[#This Row],[Team]]</f>
        <v>$150 Draft Champions Express Mar 18 8:00 pm Lg.3944Thunder</v>
      </c>
    </row>
    <row r="653" spans="1:7" x14ac:dyDescent="0.25">
      <c r="A653">
        <v>1346</v>
      </c>
      <c r="B653" t="s">
        <v>1030</v>
      </c>
      <c r="C653" t="s">
        <v>1026</v>
      </c>
      <c r="D653">
        <v>275</v>
      </c>
      <c r="E653">
        <v>1558</v>
      </c>
      <c r="F653">
        <f t="shared" si="10"/>
        <v>7</v>
      </c>
      <c r="G653" t="str">
        <f>STANDINGS_HR[[#This Row],[League]]&amp;STANDINGS_HR[[#This Row],[Team]]</f>
        <v>$150 Draft Champions Express Mar 18 8:00 pm Lg.3944Forever Draft 5 - Express</v>
      </c>
    </row>
    <row r="654" spans="1:7" x14ac:dyDescent="0.25">
      <c r="A654">
        <v>1487</v>
      </c>
      <c r="B654" t="s">
        <v>1031</v>
      </c>
      <c r="C654" t="s">
        <v>1026</v>
      </c>
      <c r="D654">
        <v>271</v>
      </c>
      <c r="E654">
        <v>1434.5</v>
      </c>
      <c r="F654">
        <f t="shared" si="10"/>
        <v>8</v>
      </c>
      <c r="G654" t="str">
        <f>STANDINGS_HR[[#This Row],[League]]&amp;STANDINGS_HR[[#This Row],[Team]]</f>
        <v>$150 Draft Champions Express Mar 18 8:00 pm Lg.3944Team Vetter</v>
      </c>
    </row>
    <row r="655" spans="1:7" x14ac:dyDescent="0.25">
      <c r="A655">
        <v>1621</v>
      </c>
      <c r="B655" t="s">
        <v>299</v>
      </c>
      <c r="C655" t="s">
        <v>1026</v>
      </c>
      <c r="D655">
        <v>267</v>
      </c>
      <c r="E655">
        <v>1294</v>
      </c>
      <c r="F655">
        <f t="shared" si="10"/>
        <v>9</v>
      </c>
      <c r="G655" t="str">
        <f>STANDINGS_HR[[#This Row],[League]]&amp;STANDINGS_HR[[#This Row],[Team]]</f>
        <v>$150 Draft Champions Express Mar 18 8:00 pm Lg.3944Team Ulliac</v>
      </c>
    </row>
    <row r="656" spans="1:7" x14ac:dyDescent="0.25">
      <c r="A656">
        <v>1676</v>
      </c>
      <c r="B656" t="s">
        <v>1035</v>
      </c>
      <c r="C656" t="s">
        <v>1026</v>
      </c>
      <c r="D656">
        <v>265</v>
      </c>
      <c r="E656">
        <v>1225</v>
      </c>
      <c r="F656">
        <f t="shared" si="10"/>
        <v>10</v>
      </c>
      <c r="G656" t="str">
        <f>STANDINGS_HR[[#This Row],[League]]&amp;STANDINGS_HR[[#This Row],[Team]]</f>
        <v>$150 Draft Champions Express Mar 18 8:00 pm Lg.3944Dave's Diamond Denizens</v>
      </c>
    </row>
    <row r="657" spans="1:7" x14ac:dyDescent="0.25">
      <c r="A657">
        <v>1895</v>
      </c>
      <c r="B657" t="s">
        <v>1027</v>
      </c>
      <c r="C657" t="s">
        <v>1026</v>
      </c>
      <c r="D657">
        <v>258</v>
      </c>
      <c r="E657">
        <v>1012.5</v>
      </c>
      <c r="F657">
        <f t="shared" si="10"/>
        <v>11</v>
      </c>
      <c r="G657" t="str">
        <f>STANDINGS_HR[[#This Row],[League]]&amp;STANDINGS_HR[[#This Row],[Team]]</f>
        <v>$150 Draft Champions Express Mar 18 8:00 pm Lg.3944Jays4Life18</v>
      </c>
    </row>
    <row r="658" spans="1:7" x14ac:dyDescent="0.25">
      <c r="A658">
        <v>2133</v>
      </c>
      <c r="B658" t="s">
        <v>1009</v>
      </c>
      <c r="C658" t="s">
        <v>1026</v>
      </c>
      <c r="D658">
        <v>250</v>
      </c>
      <c r="E658">
        <v>785</v>
      </c>
      <c r="F658">
        <f t="shared" si="10"/>
        <v>12</v>
      </c>
      <c r="G658" t="str">
        <f>STANDINGS_HR[[#This Row],[League]]&amp;STANDINGS_HR[[#This Row],[Team]]</f>
        <v>$150 Draft Champions Express Mar 18 8:00 pm Lg.3944Team Rasmusson</v>
      </c>
    </row>
    <row r="659" spans="1:7" x14ac:dyDescent="0.25">
      <c r="A659">
        <v>2511</v>
      </c>
      <c r="B659" t="s">
        <v>1029</v>
      </c>
      <c r="C659" t="s">
        <v>1026</v>
      </c>
      <c r="D659">
        <v>233</v>
      </c>
      <c r="E659">
        <v>403.5</v>
      </c>
      <c r="F659">
        <f t="shared" si="10"/>
        <v>13</v>
      </c>
      <c r="G659" t="str">
        <f>STANDINGS_HR[[#This Row],[League]]&amp;STANDINGS_HR[[#This Row],[Team]]</f>
        <v>$150 Draft Champions Express Mar 18 8:00 pm Lg.3944Team NAKOS</v>
      </c>
    </row>
    <row r="660" spans="1:7" x14ac:dyDescent="0.25">
      <c r="A660">
        <v>2589</v>
      </c>
      <c r="B660" t="s">
        <v>1032</v>
      </c>
      <c r="C660" t="s">
        <v>1026</v>
      </c>
      <c r="D660">
        <v>229</v>
      </c>
      <c r="E660">
        <v>328</v>
      </c>
      <c r="F660">
        <f t="shared" si="10"/>
        <v>14</v>
      </c>
      <c r="G660" t="str">
        <f>STANDINGS_HR[[#This Row],[League]]&amp;STANDINGS_HR[[#This Row],[Team]]</f>
        <v>$150 Draft Champions Express Mar 18 8:00 pm Lg.3944The Splendid Splinter</v>
      </c>
    </row>
    <row r="661" spans="1:7" x14ac:dyDescent="0.25">
      <c r="A661">
        <v>2829</v>
      </c>
      <c r="B661" t="s">
        <v>1036</v>
      </c>
      <c r="C661" t="s">
        <v>1026</v>
      </c>
      <c r="D661">
        <v>206</v>
      </c>
      <c r="E661">
        <v>84</v>
      </c>
      <c r="F661">
        <f t="shared" si="10"/>
        <v>15</v>
      </c>
      <c r="G661" t="str">
        <f>STANDINGS_HR[[#This Row],[League]]&amp;STANDINGS_HR[[#This Row],[Team]]</f>
        <v>$150 Draft Champions Express Mar 18 8:00 pm Lg.3944Saucon Moonshots</v>
      </c>
    </row>
    <row r="662" spans="1:7" x14ac:dyDescent="0.25">
      <c r="A662">
        <v>39</v>
      </c>
      <c r="B662" t="s">
        <v>1041</v>
      </c>
      <c r="C662" t="s">
        <v>1039</v>
      </c>
      <c r="D662">
        <v>347</v>
      </c>
      <c r="E662">
        <v>2873</v>
      </c>
      <c r="F662">
        <f t="shared" si="10"/>
        <v>1</v>
      </c>
      <c r="G662" t="str">
        <f>STANDINGS_HR[[#This Row],[League]]&amp;STANDINGS_HR[[#This Row],[Team]]</f>
        <v>$150 Draft Champions Express Mar 20 7:00 pm Lg.3914Team Rotolo</v>
      </c>
    </row>
    <row r="663" spans="1:7" x14ac:dyDescent="0.25">
      <c r="A663">
        <v>158</v>
      </c>
      <c r="B663" t="s">
        <v>1042</v>
      </c>
      <c r="C663" t="s">
        <v>1039</v>
      </c>
      <c r="D663">
        <v>327</v>
      </c>
      <c r="E663">
        <v>2750</v>
      </c>
      <c r="F663">
        <f t="shared" si="10"/>
        <v>2</v>
      </c>
      <c r="G663" t="str">
        <f>STANDINGS_HR[[#This Row],[League]]&amp;STANDINGS_HR[[#This Row],[Team]]</f>
        <v>$150 Draft Champions Express Mar 20 7:00 pm Lg.3914LITTLEFELLAS</v>
      </c>
    </row>
    <row r="664" spans="1:7" x14ac:dyDescent="0.25">
      <c r="A664">
        <v>398</v>
      </c>
      <c r="B664" t="s">
        <v>1009</v>
      </c>
      <c r="C664" t="s">
        <v>1039</v>
      </c>
      <c r="D664">
        <v>310</v>
      </c>
      <c r="E664">
        <v>2514.5</v>
      </c>
      <c r="F664">
        <f t="shared" si="10"/>
        <v>3</v>
      </c>
      <c r="G664" t="str">
        <f>STANDINGS_HR[[#This Row],[League]]&amp;STANDINGS_HR[[#This Row],[Team]]</f>
        <v>$150 Draft Champions Express Mar 20 7:00 pm Lg.3914Team Rasmusson</v>
      </c>
    </row>
    <row r="665" spans="1:7" x14ac:dyDescent="0.25">
      <c r="A665">
        <v>465</v>
      </c>
      <c r="B665" t="s">
        <v>156</v>
      </c>
      <c r="C665" t="s">
        <v>1039</v>
      </c>
      <c r="D665">
        <v>306</v>
      </c>
      <c r="E665">
        <v>2435.5</v>
      </c>
      <c r="F665">
        <f t="shared" si="10"/>
        <v>4</v>
      </c>
      <c r="G665" t="str">
        <f>STANDINGS_HR[[#This Row],[League]]&amp;STANDINGS_HR[[#This Row],[Team]]</f>
        <v>$150 Draft Champions Express Mar 20 7:00 pm Lg.3914Cubs Win</v>
      </c>
    </row>
    <row r="666" spans="1:7" x14ac:dyDescent="0.25">
      <c r="A666">
        <v>478</v>
      </c>
      <c r="B666" t="s">
        <v>1045</v>
      </c>
      <c r="C666" t="s">
        <v>1039</v>
      </c>
      <c r="D666">
        <v>306</v>
      </c>
      <c r="E666">
        <v>2435.5</v>
      </c>
      <c r="F666">
        <f t="shared" si="10"/>
        <v>5</v>
      </c>
      <c r="G666" t="str">
        <f>STANDINGS_HR[[#This Row],[League]]&amp;STANDINGS_HR[[#This Row],[Team]]</f>
        <v>$150 Draft Champions Express Mar 20 7:00 pm Lg.3914Sweep The Leg</v>
      </c>
    </row>
    <row r="667" spans="1:7" x14ac:dyDescent="0.25">
      <c r="A667">
        <v>1007</v>
      </c>
      <c r="B667" t="s">
        <v>85</v>
      </c>
      <c r="C667" t="s">
        <v>1039</v>
      </c>
      <c r="D667">
        <v>285</v>
      </c>
      <c r="E667">
        <v>1901</v>
      </c>
      <c r="F667">
        <f t="shared" si="10"/>
        <v>6</v>
      </c>
      <c r="G667" t="str">
        <f>STANDINGS_HR[[#This Row],[League]]&amp;STANDINGS_HR[[#This Row],[Team]]</f>
        <v>$150 Draft Champions Express Mar 20 7:00 pm Lg.3914Las Vegas Blvd VIII</v>
      </c>
    </row>
    <row r="668" spans="1:7" x14ac:dyDescent="0.25">
      <c r="A668">
        <v>1380</v>
      </c>
      <c r="B668" t="s">
        <v>1044</v>
      </c>
      <c r="C668" t="s">
        <v>1039</v>
      </c>
      <c r="D668">
        <v>274</v>
      </c>
      <c r="E668">
        <v>1532.5</v>
      </c>
      <c r="F668">
        <f t="shared" si="10"/>
        <v>7</v>
      </c>
      <c r="G668" t="str">
        <f>STANDINGS_HR[[#This Row],[League]]&amp;STANDINGS_HR[[#This Row],[Team]]</f>
        <v>$150 Draft Champions Express Mar 20 7:00 pm Lg.3914Pioneer Pride</v>
      </c>
    </row>
    <row r="669" spans="1:7" x14ac:dyDescent="0.25">
      <c r="A669">
        <v>1542</v>
      </c>
      <c r="B669" t="s">
        <v>1048</v>
      </c>
      <c r="C669" t="s">
        <v>1039</v>
      </c>
      <c r="D669">
        <v>269</v>
      </c>
      <c r="E669">
        <v>1363.5</v>
      </c>
      <c r="F669">
        <f t="shared" si="10"/>
        <v>8</v>
      </c>
      <c r="G669" t="str">
        <f>STANDINGS_HR[[#This Row],[League]]&amp;STANDINGS_HR[[#This Row],[Team]]</f>
        <v>$150 Draft Champions Express Mar 20 7:00 pm Lg.3914Mallorys Killers Express</v>
      </c>
    </row>
    <row r="670" spans="1:7" x14ac:dyDescent="0.25">
      <c r="A670">
        <v>1666</v>
      </c>
      <c r="B670" t="s">
        <v>1038</v>
      </c>
      <c r="C670" t="s">
        <v>1039</v>
      </c>
      <c r="D670">
        <v>266</v>
      </c>
      <c r="E670">
        <v>1264</v>
      </c>
      <c r="F670">
        <f t="shared" si="10"/>
        <v>9</v>
      </c>
      <c r="G670" t="str">
        <f>STANDINGS_HR[[#This Row],[League]]&amp;STANDINGS_HR[[#This Row],[Team]]</f>
        <v>$150 Draft Champions Express Mar 20 7:00 pm Lg.3914esh dc3</v>
      </c>
    </row>
    <row r="671" spans="1:7" x14ac:dyDescent="0.25">
      <c r="A671">
        <v>1839</v>
      </c>
      <c r="B671" t="s">
        <v>1047</v>
      </c>
      <c r="C671" t="s">
        <v>1039</v>
      </c>
      <c r="D671">
        <v>260</v>
      </c>
      <c r="E671">
        <v>1075</v>
      </c>
      <c r="F671">
        <f t="shared" si="10"/>
        <v>10</v>
      </c>
      <c r="G671" t="str">
        <f>STANDINGS_HR[[#This Row],[League]]&amp;STANDINGS_HR[[#This Row],[Team]]</f>
        <v>$150 Draft Champions Express Mar 20 7:00 pm Lg.3914Stealth Missile</v>
      </c>
    </row>
    <row r="672" spans="1:7" x14ac:dyDescent="0.25">
      <c r="A672">
        <v>2088</v>
      </c>
      <c r="B672" t="s">
        <v>1040</v>
      </c>
      <c r="C672" t="s">
        <v>1039</v>
      </c>
      <c r="D672">
        <v>251</v>
      </c>
      <c r="E672">
        <v>813.5</v>
      </c>
      <c r="F672">
        <f t="shared" si="10"/>
        <v>11</v>
      </c>
      <c r="G672" t="str">
        <f>STANDINGS_HR[[#This Row],[League]]&amp;STANDINGS_HR[[#This Row],[Team]]</f>
        <v>$150 Draft Champions Express Mar 20 7:00 pm Lg.3914Got the Runs Again</v>
      </c>
    </row>
    <row r="673" spans="1:7" x14ac:dyDescent="0.25">
      <c r="A673">
        <v>2550</v>
      </c>
      <c r="B673" t="s">
        <v>1049</v>
      </c>
      <c r="C673" t="s">
        <v>1039</v>
      </c>
      <c r="D673">
        <v>231</v>
      </c>
      <c r="E673">
        <v>365.5</v>
      </c>
      <c r="F673">
        <f t="shared" si="10"/>
        <v>12</v>
      </c>
      <c r="G673" t="str">
        <f>STANDINGS_HR[[#This Row],[League]]&amp;STANDINGS_HR[[#This Row],[Team]]</f>
        <v>$150 Draft Champions Express Mar 20 7:00 pm Lg.3914Team bluekrew</v>
      </c>
    </row>
    <row r="674" spans="1:7" x14ac:dyDescent="0.25">
      <c r="A674">
        <v>2584</v>
      </c>
      <c r="B674" t="s">
        <v>1043</v>
      </c>
      <c r="C674" t="s">
        <v>1039</v>
      </c>
      <c r="D674">
        <v>229</v>
      </c>
      <c r="E674">
        <v>328</v>
      </c>
      <c r="F674">
        <f t="shared" si="10"/>
        <v>13</v>
      </c>
      <c r="G674" t="str">
        <f>STANDINGS_HR[[#This Row],[League]]&amp;STANDINGS_HR[[#This Row],[Team]]</f>
        <v>$150 Draft Champions Express Mar 20 7:00 pm Lg.3914Stecchini</v>
      </c>
    </row>
    <row r="675" spans="1:7" x14ac:dyDescent="0.25">
      <c r="A675">
        <v>2712</v>
      </c>
      <c r="B675" t="s">
        <v>1050</v>
      </c>
      <c r="C675" t="s">
        <v>1039</v>
      </c>
      <c r="D675">
        <v>220</v>
      </c>
      <c r="E675">
        <v>206.5</v>
      </c>
      <c r="F675">
        <f t="shared" si="10"/>
        <v>14</v>
      </c>
      <c r="G675" t="str">
        <f>STANDINGS_HR[[#This Row],[League]]&amp;STANDINGS_HR[[#This Row],[Team]]</f>
        <v>$150 Draft Champions Express Mar 20 7:00 pm Lg.3914Thrashers</v>
      </c>
    </row>
    <row r="676" spans="1:7" x14ac:dyDescent="0.25">
      <c r="A676">
        <v>2747</v>
      </c>
      <c r="B676" t="s">
        <v>1046</v>
      </c>
      <c r="C676" t="s">
        <v>1039</v>
      </c>
      <c r="D676">
        <v>216</v>
      </c>
      <c r="E676">
        <v>163.5</v>
      </c>
      <c r="F676">
        <f t="shared" si="10"/>
        <v>15</v>
      </c>
      <c r="G676" t="str">
        <f>STANDINGS_HR[[#This Row],[League]]&amp;STANDINGS_HR[[#This Row],[Team]]</f>
        <v>$150 Draft Champions Express Mar 20 7:00 pm Lg.3914Pleepleus</v>
      </c>
    </row>
    <row r="677" spans="1:7" x14ac:dyDescent="0.25">
      <c r="A677">
        <v>74</v>
      </c>
      <c r="B677" t="s">
        <v>19</v>
      </c>
      <c r="C677" t="s">
        <v>1052</v>
      </c>
      <c r="D677">
        <v>339</v>
      </c>
      <c r="E677">
        <v>2837.5</v>
      </c>
      <c r="F677">
        <f t="shared" si="10"/>
        <v>1</v>
      </c>
      <c r="G677" t="str">
        <f>STANDINGS_HR[[#This Row],[League]]&amp;STANDINGS_HR[[#This Row],[Team]]</f>
        <v>$150 Draft Champions Express Mar 20 7:00 pm Lg.3976One Eyed Jack</v>
      </c>
    </row>
    <row r="678" spans="1:7" x14ac:dyDescent="0.25">
      <c r="A678">
        <v>332</v>
      </c>
      <c r="B678" t="s">
        <v>1061</v>
      </c>
      <c r="C678" t="s">
        <v>1052</v>
      </c>
      <c r="D678">
        <v>314</v>
      </c>
      <c r="E678">
        <v>2581</v>
      </c>
      <c r="F678">
        <f t="shared" si="10"/>
        <v>2</v>
      </c>
      <c r="G678" t="str">
        <f>STANDINGS_HR[[#This Row],[League]]&amp;STANDINGS_HR[[#This Row],[Team]]</f>
        <v>$150 Draft Champions Express Mar 20 7:00 pm Lg.3976Phil's Automat (DC part1)</v>
      </c>
    </row>
    <row r="679" spans="1:7" x14ac:dyDescent="0.25">
      <c r="A679">
        <v>381</v>
      </c>
      <c r="B679" t="s">
        <v>1063</v>
      </c>
      <c r="C679" t="s">
        <v>1052</v>
      </c>
      <c r="D679">
        <v>311</v>
      </c>
      <c r="E679">
        <v>2530</v>
      </c>
      <c r="F679">
        <f t="shared" si="10"/>
        <v>3</v>
      </c>
      <c r="G679" t="str">
        <f>STANDINGS_HR[[#This Row],[League]]&amp;STANDINGS_HR[[#This Row],[Team]]</f>
        <v>$150 Draft Champions Express Mar 20 7:00 pm Lg.3976Lucky</v>
      </c>
    </row>
    <row r="680" spans="1:7" x14ac:dyDescent="0.25">
      <c r="A680">
        <v>409</v>
      </c>
      <c r="B680" t="s">
        <v>1062</v>
      </c>
      <c r="C680" t="s">
        <v>1052</v>
      </c>
      <c r="D680">
        <v>309</v>
      </c>
      <c r="E680">
        <v>2499</v>
      </c>
      <c r="F680">
        <f t="shared" si="10"/>
        <v>4</v>
      </c>
      <c r="G680" t="str">
        <f>STANDINGS_HR[[#This Row],[League]]&amp;STANDINGS_HR[[#This Row],[Team]]</f>
        <v>$150 Draft Champions Express Mar 20 7:00 pm Lg.3976Peppers</v>
      </c>
    </row>
    <row r="681" spans="1:7" x14ac:dyDescent="0.25">
      <c r="A681">
        <v>528</v>
      </c>
      <c r="B681" t="s">
        <v>1054</v>
      </c>
      <c r="C681" t="s">
        <v>1052</v>
      </c>
      <c r="D681">
        <v>303</v>
      </c>
      <c r="E681">
        <v>2376</v>
      </c>
      <c r="F681">
        <f t="shared" si="10"/>
        <v>5</v>
      </c>
      <c r="G681" t="str">
        <f>STANDINGS_HR[[#This Row],[League]]&amp;STANDINGS_HR[[#This Row],[Team]]</f>
        <v>$150 Draft Champions Express Mar 20 7:00 pm Lg.3976Bama Bruisers</v>
      </c>
    </row>
    <row r="682" spans="1:7" x14ac:dyDescent="0.25">
      <c r="A682">
        <v>1029</v>
      </c>
      <c r="B682" t="s">
        <v>1060</v>
      </c>
      <c r="C682" t="s">
        <v>1052</v>
      </c>
      <c r="D682">
        <v>284</v>
      </c>
      <c r="E682">
        <v>1866</v>
      </c>
      <c r="F682">
        <f t="shared" si="10"/>
        <v>6</v>
      </c>
      <c r="G682" t="str">
        <f>STANDINGS_HR[[#This Row],[League]]&amp;STANDINGS_HR[[#This Row],[Team]]</f>
        <v>$150 Draft Champions Express Mar 20 7:00 pm Lg.3976Basement Light Fixtures</v>
      </c>
    </row>
    <row r="683" spans="1:7" x14ac:dyDescent="0.25">
      <c r="A683">
        <v>1741</v>
      </c>
      <c r="B683" t="s">
        <v>1055</v>
      </c>
      <c r="C683" t="s">
        <v>1052</v>
      </c>
      <c r="D683">
        <v>263</v>
      </c>
      <c r="E683">
        <v>1160.5</v>
      </c>
      <c r="F683">
        <f t="shared" si="10"/>
        <v>7</v>
      </c>
      <c r="G683" t="str">
        <f>STANDINGS_HR[[#This Row],[League]]&amp;STANDINGS_HR[[#This Row],[Team]]</f>
        <v>$150 Draft Champions Express Mar 20 7:00 pm Lg.3976Carolina Thunder</v>
      </c>
    </row>
    <row r="684" spans="1:7" x14ac:dyDescent="0.25">
      <c r="A684">
        <v>1767</v>
      </c>
      <c r="B684" t="s">
        <v>352</v>
      </c>
      <c r="C684" t="s">
        <v>1052</v>
      </c>
      <c r="D684">
        <v>262</v>
      </c>
      <c r="E684">
        <v>1128.5</v>
      </c>
      <c r="F684">
        <f t="shared" si="10"/>
        <v>8</v>
      </c>
      <c r="G684" t="str">
        <f>STANDINGS_HR[[#This Row],[League]]&amp;STANDINGS_HR[[#This Row],[Team]]</f>
        <v>$150 Draft Champions Express Mar 20 7:00 pm Lg.3976Art Vandelay</v>
      </c>
    </row>
    <row r="685" spans="1:7" x14ac:dyDescent="0.25">
      <c r="A685">
        <v>1959</v>
      </c>
      <c r="B685" t="s">
        <v>1053</v>
      </c>
      <c r="C685" t="s">
        <v>1052</v>
      </c>
      <c r="D685">
        <v>256</v>
      </c>
      <c r="E685">
        <v>957.5</v>
      </c>
      <c r="F685">
        <f t="shared" si="10"/>
        <v>9</v>
      </c>
      <c r="G685" t="str">
        <f>STANDINGS_HR[[#This Row],[League]]&amp;STANDINGS_HR[[#This Row],[Team]]</f>
        <v>$150 Draft Champions Express Mar 20 7:00 pm Lg.3976Team CLEMENTE</v>
      </c>
    </row>
    <row r="686" spans="1:7" x14ac:dyDescent="0.25">
      <c r="A686">
        <v>2191</v>
      </c>
      <c r="B686" t="s">
        <v>1058</v>
      </c>
      <c r="C686" t="s">
        <v>1052</v>
      </c>
      <c r="D686">
        <v>248</v>
      </c>
      <c r="E686">
        <v>732</v>
      </c>
      <c r="F686">
        <f t="shared" si="10"/>
        <v>10</v>
      </c>
      <c r="G686" t="str">
        <f>STANDINGS_HR[[#This Row],[League]]&amp;STANDINGS_HR[[#This Row],[Team]]</f>
        <v>$150 Draft Champions Express Mar 20 7:00 pm Lg.3976Veeer</v>
      </c>
    </row>
    <row r="687" spans="1:7" x14ac:dyDescent="0.25">
      <c r="A687">
        <v>2209</v>
      </c>
      <c r="B687" t="s">
        <v>1057</v>
      </c>
      <c r="C687" t="s">
        <v>1052</v>
      </c>
      <c r="D687">
        <v>247</v>
      </c>
      <c r="E687">
        <v>702.5</v>
      </c>
      <c r="F687">
        <f t="shared" si="10"/>
        <v>11</v>
      </c>
      <c r="G687" t="str">
        <f>STANDINGS_HR[[#This Row],[League]]&amp;STANDINGS_HR[[#This Row],[Team]]</f>
        <v>$150 Draft Champions Express Mar 20 7:00 pm Lg.3976Off The Grid</v>
      </c>
    </row>
    <row r="688" spans="1:7" x14ac:dyDescent="0.25">
      <c r="A688">
        <v>2298</v>
      </c>
      <c r="B688" t="s">
        <v>1059</v>
      </c>
      <c r="C688" t="s">
        <v>1052</v>
      </c>
      <c r="D688">
        <v>243</v>
      </c>
      <c r="E688">
        <v>604.5</v>
      </c>
      <c r="F688">
        <f t="shared" si="10"/>
        <v>12</v>
      </c>
      <c r="G688" t="str">
        <f>STANDINGS_HR[[#This Row],[League]]&amp;STANDINGS_HR[[#This Row],[Team]]</f>
        <v>$150 Draft Champions Express Mar 20 7:00 pm Lg.3976DC-Inside5-DC</v>
      </c>
    </row>
    <row r="689" spans="1:7" x14ac:dyDescent="0.25">
      <c r="A689">
        <v>2552</v>
      </c>
      <c r="B689" t="s">
        <v>1051</v>
      </c>
      <c r="C689" t="s">
        <v>1052</v>
      </c>
      <c r="D689">
        <v>231</v>
      </c>
      <c r="E689">
        <v>365.5</v>
      </c>
      <c r="F689">
        <f t="shared" si="10"/>
        <v>13</v>
      </c>
      <c r="G689" t="str">
        <f>STANDINGS_HR[[#This Row],[League]]&amp;STANDINGS_HR[[#This Row],[Team]]</f>
        <v>$150 Draft Champions Express Mar 20 7:00 pm Lg.3976The Big Shortstop</v>
      </c>
    </row>
    <row r="690" spans="1:7" x14ac:dyDescent="0.25">
      <c r="A690">
        <v>2571</v>
      </c>
      <c r="B690" t="s">
        <v>1056</v>
      </c>
      <c r="C690" t="s">
        <v>1052</v>
      </c>
      <c r="D690">
        <v>230</v>
      </c>
      <c r="E690">
        <v>345.5</v>
      </c>
      <c r="F690">
        <f t="shared" si="10"/>
        <v>14</v>
      </c>
      <c r="G690" t="str">
        <f>STANDINGS_HR[[#This Row],[League]]&amp;STANDINGS_HR[[#This Row],[Team]]</f>
        <v>$150 Draft Champions Express Mar 20 7:00 pm Lg.3976Team Steube</v>
      </c>
    </row>
    <row r="691" spans="1:7" x14ac:dyDescent="0.25">
      <c r="A691">
        <v>2799</v>
      </c>
      <c r="B691" t="s">
        <v>676</v>
      </c>
      <c r="C691" t="s">
        <v>1052</v>
      </c>
      <c r="D691">
        <v>210</v>
      </c>
      <c r="E691">
        <v>111.5</v>
      </c>
      <c r="F691">
        <f t="shared" si="10"/>
        <v>15</v>
      </c>
      <c r="G691" t="str">
        <f>STANDINGS_HR[[#This Row],[League]]&amp;STANDINGS_HR[[#This Row],[Team]]</f>
        <v>$150 Draft Champions Express Mar 20 7:00 pm Lg.3976Mendoza Line Master</v>
      </c>
    </row>
    <row r="692" spans="1:7" x14ac:dyDescent="0.25">
      <c r="A692">
        <v>169</v>
      </c>
      <c r="B692" t="s">
        <v>1073</v>
      </c>
      <c r="C692" t="s">
        <v>1065</v>
      </c>
      <c r="D692">
        <v>326</v>
      </c>
      <c r="E692">
        <v>2736.5</v>
      </c>
      <c r="F692">
        <f t="shared" si="10"/>
        <v>1</v>
      </c>
      <c r="G692" t="str">
        <f>STANDINGS_HR[[#This Row],[League]]&amp;STANDINGS_HR[[#This Row],[Team]]</f>
        <v>$150 Draft Champions Express Mar 25 8:00 pm Lg.39518-bit Hero</v>
      </c>
    </row>
    <row r="693" spans="1:7" x14ac:dyDescent="0.25">
      <c r="A693">
        <v>322</v>
      </c>
      <c r="B693" t="s">
        <v>1075</v>
      </c>
      <c r="C693" t="s">
        <v>1065</v>
      </c>
      <c r="D693">
        <v>315</v>
      </c>
      <c r="E693">
        <v>2592.5</v>
      </c>
      <c r="F693">
        <f t="shared" si="10"/>
        <v>2</v>
      </c>
      <c r="G693" t="str">
        <f>STANDINGS_HR[[#This Row],[League]]&amp;STANDINGS_HR[[#This Row],[Team]]</f>
        <v>$150 Draft Champions Express Mar 25 8:00 pm Lg.3951Ramblin' Gamblin' Man</v>
      </c>
    </row>
    <row r="694" spans="1:7" x14ac:dyDescent="0.25">
      <c r="A694">
        <v>366</v>
      </c>
      <c r="B694" t="s">
        <v>1074</v>
      </c>
      <c r="C694" t="s">
        <v>1065</v>
      </c>
      <c r="D694">
        <v>312</v>
      </c>
      <c r="E694">
        <v>2547.5</v>
      </c>
      <c r="F694">
        <f t="shared" si="10"/>
        <v>3</v>
      </c>
      <c r="G694" t="str">
        <f>STANDINGS_HR[[#This Row],[League]]&amp;STANDINGS_HR[[#This Row],[Team]]</f>
        <v>$150 Draft Champions Express Mar 25 8:00 pm Lg.3951Rabin Hood E2</v>
      </c>
    </row>
    <row r="695" spans="1:7" x14ac:dyDescent="0.25">
      <c r="A695">
        <v>600</v>
      </c>
      <c r="B695" t="s">
        <v>1067</v>
      </c>
      <c r="C695" t="s">
        <v>1065</v>
      </c>
      <c r="D695">
        <v>300</v>
      </c>
      <c r="E695">
        <v>2307.5</v>
      </c>
      <c r="F695">
        <f t="shared" si="10"/>
        <v>4</v>
      </c>
      <c r="G695" t="str">
        <f>STANDINGS_HR[[#This Row],[League]]&amp;STANDINGS_HR[[#This Row],[Team]]</f>
        <v>$150 Draft Champions Express Mar 25 8:00 pm Lg.3951Fractured Elbow Already</v>
      </c>
    </row>
    <row r="696" spans="1:7" x14ac:dyDescent="0.25">
      <c r="A696">
        <v>609</v>
      </c>
      <c r="B696" t="s">
        <v>1069</v>
      </c>
      <c r="C696" t="s">
        <v>1065</v>
      </c>
      <c r="D696">
        <v>300</v>
      </c>
      <c r="E696">
        <v>2307.5</v>
      </c>
      <c r="F696">
        <f t="shared" si="10"/>
        <v>5</v>
      </c>
      <c r="G696" t="str">
        <f>STANDINGS_HR[[#This Row],[League]]&amp;STANDINGS_HR[[#This Row],[Team]]</f>
        <v>$150 Draft Champions Express Mar 25 8:00 pm Lg.3951Tallahassee Foghorns</v>
      </c>
    </row>
    <row r="697" spans="1:7" x14ac:dyDescent="0.25">
      <c r="A697">
        <v>960</v>
      </c>
      <c r="B697" t="s">
        <v>1072</v>
      </c>
      <c r="C697" t="s">
        <v>1065</v>
      </c>
      <c r="D697">
        <v>287</v>
      </c>
      <c r="E697">
        <v>1963</v>
      </c>
      <c r="F697">
        <f t="shared" si="10"/>
        <v>6</v>
      </c>
      <c r="G697" t="str">
        <f>STANDINGS_HR[[#This Row],[League]]&amp;STANDINGS_HR[[#This Row],[Team]]</f>
        <v>$150 Draft Champions Express Mar 25 8:00 pm Lg.3951Wiltz NBC 2016</v>
      </c>
    </row>
    <row r="698" spans="1:7" x14ac:dyDescent="0.25">
      <c r="A698">
        <v>1055</v>
      </c>
      <c r="B698" t="s">
        <v>1064</v>
      </c>
      <c r="C698" t="s">
        <v>1065</v>
      </c>
      <c r="D698">
        <v>284</v>
      </c>
      <c r="E698">
        <v>1866</v>
      </c>
      <c r="F698">
        <f t="shared" si="10"/>
        <v>7</v>
      </c>
      <c r="G698" t="str">
        <f>STANDINGS_HR[[#This Row],[League]]&amp;STANDINGS_HR[[#This Row],[Team]]</f>
        <v>$150 Draft Champions Express Mar 25 8:00 pm Lg.3951Team Nair</v>
      </c>
    </row>
    <row r="699" spans="1:7" x14ac:dyDescent="0.25">
      <c r="A699">
        <v>1581</v>
      </c>
      <c r="B699" t="s">
        <v>331</v>
      </c>
      <c r="C699" t="s">
        <v>1065</v>
      </c>
      <c r="D699">
        <v>268</v>
      </c>
      <c r="E699">
        <v>1324.5</v>
      </c>
      <c r="F699">
        <f t="shared" si="10"/>
        <v>8</v>
      </c>
      <c r="G699" t="str">
        <f>STANDINGS_HR[[#This Row],[League]]&amp;STANDINGS_HR[[#This Row],[Team]]</f>
        <v>$150 Draft Champions Express Mar 25 8:00 pm Lg.3951Golden Sombreros</v>
      </c>
    </row>
    <row r="700" spans="1:7" x14ac:dyDescent="0.25">
      <c r="A700">
        <v>1983</v>
      </c>
      <c r="B700" t="s">
        <v>328</v>
      </c>
      <c r="C700" t="s">
        <v>1065</v>
      </c>
      <c r="D700">
        <v>255</v>
      </c>
      <c r="E700">
        <v>932</v>
      </c>
      <c r="F700">
        <f t="shared" si="10"/>
        <v>9</v>
      </c>
      <c r="G700" t="str">
        <f>STANDINGS_HR[[#This Row],[League]]&amp;STANDINGS_HR[[#This Row],[Team]]</f>
        <v>$150 Draft Champions Express Mar 25 8:00 pm Lg.3951Sotashibs</v>
      </c>
    </row>
    <row r="701" spans="1:7" x14ac:dyDescent="0.25">
      <c r="A701">
        <v>2043</v>
      </c>
      <c r="B701" t="s">
        <v>1009</v>
      </c>
      <c r="C701" t="s">
        <v>1065</v>
      </c>
      <c r="D701">
        <v>253</v>
      </c>
      <c r="E701">
        <v>873</v>
      </c>
      <c r="F701">
        <f t="shared" si="10"/>
        <v>10</v>
      </c>
      <c r="G701" t="str">
        <f>STANDINGS_HR[[#This Row],[League]]&amp;STANDINGS_HR[[#This Row],[Team]]</f>
        <v>$150 Draft Champions Express Mar 25 8:00 pm Lg.3951Team Rasmusson</v>
      </c>
    </row>
    <row r="702" spans="1:7" x14ac:dyDescent="0.25">
      <c r="A702">
        <v>2285</v>
      </c>
      <c r="B702" t="s">
        <v>1070</v>
      </c>
      <c r="C702" t="s">
        <v>1065</v>
      </c>
      <c r="D702">
        <v>244</v>
      </c>
      <c r="E702">
        <v>631</v>
      </c>
      <c r="F702">
        <f t="shared" si="10"/>
        <v>11</v>
      </c>
      <c r="G702" t="str">
        <f>STANDINGS_HR[[#This Row],[League]]&amp;STANDINGS_HR[[#This Row],[Team]]</f>
        <v>$150 Draft Champions Express Mar 25 8:00 pm Lg.3951Team Drury</v>
      </c>
    </row>
    <row r="703" spans="1:7" x14ac:dyDescent="0.25">
      <c r="A703">
        <v>2311</v>
      </c>
      <c r="B703" t="s">
        <v>1066</v>
      </c>
      <c r="C703" t="s">
        <v>1065</v>
      </c>
      <c r="D703">
        <v>243</v>
      </c>
      <c r="E703">
        <v>604.5</v>
      </c>
      <c r="F703">
        <f t="shared" si="10"/>
        <v>12</v>
      </c>
      <c r="G703" t="str">
        <f>STANDINGS_HR[[#This Row],[League]]&amp;STANDINGS_HR[[#This Row],[Team]]</f>
        <v>$150 Draft Champions Express Mar 25 8:00 pm Lg.3951Shamrock Sox</v>
      </c>
    </row>
    <row r="704" spans="1:7" x14ac:dyDescent="0.25">
      <c r="A704">
        <v>2347</v>
      </c>
      <c r="B704" t="s">
        <v>1068</v>
      </c>
      <c r="C704" t="s">
        <v>1065</v>
      </c>
      <c r="D704">
        <v>241</v>
      </c>
      <c r="E704">
        <v>561.5</v>
      </c>
      <c r="F704">
        <f t="shared" si="10"/>
        <v>13</v>
      </c>
      <c r="G704" t="str">
        <f>STANDINGS_HR[[#This Row],[League]]&amp;STANDINGS_HR[[#This Row],[Team]]</f>
        <v>$150 Draft Champions Express Mar 25 8:00 pm Lg.3951Hamburg Hackers</v>
      </c>
    </row>
    <row r="705" spans="1:7" x14ac:dyDescent="0.25">
      <c r="A705">
        <v>2593</v>
      </c>
      <c r="B705" t="s">
        <v>1076</v>
      </c>
      <c r="C705" t="s">
        <v>1065</v>
      </c>
      <c r="D705">
        <v>228</v>
      </c>
      <c r="E705">
        <v>315</v>
      </c>
      <c r="F705">
        <f t="shared" si="10"/>
        <v>14</v>
      </c>
      <c r="G705" t="str">
        <f>STANDINGS_HR[[#This Row],[League]]&amp;STANDINGS_HR[[#This Row],[Team]]</f>
        <v>$150 Draft Champions Express Mar 25 8:00 pm Lg.3951Arctic Wind</v>
      </c>
    </row>
    <row r="706" spans="1:7" x14ac:dyDescent="0.25">
      <c r="A706">
        <v>2681</v>
      </c>
      <c r="B706" t="s">
        <v>1071</v>
      </c>
      <c r="C706" t="s">
        <v>1065</v>
      </c>
      <c r="D706">
        <v>222</v>
      </c>
      <c r="E706">
        <v>234.5</v>
      </c>
      <c r="F706">
        <f t="shared" si="10"/>
        <v>15</v>
      </c>
      <c r="G706" t="str">
        <f>STANDINGS_HR[[#This Row],[League]]&amp;STANDINGS_HR[[#This Row],[Team]]</f>
        <v>$150 Draft Champions Express Mar 25 8:00 pm Lg.3951Team Reed</v>
      </c>
    </row>
    <row r="707" spans="1:7" x14ac:dyDescent="0.25">
      <c r="A707">
        <v>81</v>
      </c>
      <c r="B707" t="s">
        <v>1079</v>
      </c>
      <c r="C707" t="s">
        <v>1078</v>
      </c>
      <c r="D707">
        <v>338</v>
      </c>
      <c r="E707">
        <v>2829.5</v>
      </c>
      <c r="F707">
        <f t="shared" ref="F707:F770" si="11">IF(C707=C706,F706+1,1)</f>
        <v>1</v>
      </c>
      <c r="G707" t="str">
        <f>STANDINGS_HR[[#This Row],[League]]&amp;STANDINGS_HR[[#This Row],[Team]]</f>
        <v>$150 Draft Champions Express Mar 25 8:00 pm Lg.4054Jim Lahey</v>
      </c>
    </row>
    <row r="708" spans="1:7" x14ac:dyDescent="0.25">
      <c r="A708">
        <v>212</v>
      </c>
      <c r="B708" t="s">
        <v>1084</v>
      </c>
      <c r="C708" t="s">
        <v>1078</v>
      </c>
      <c r="D708">
        <v>323</v>
      </c>
      <c r="E708">
        <v>2702</v>
      </c>
      <c r="F708">
        <f t="shared" si="11"/>
        <v>2</v>
      </c>
      <c r="G708" t="str">
        <f>STANDINGS_HR[[#This Row],[League]]&amp;STANDINGS_HR[[#This Row],[Team]]</f>
        <v>$150 Draft Champions Express Mar 25 8:00 pm Lg.4054Team fogel</v>
      </c>
    </row>
    <row r="709" spans="1:7" x14ac:dyDescent="0.25">
      <c r="A709">
        <v>223</v>
      </c>
      <c r="B709" t="s">
        <v>1087</v>
      </c>
      <c r="C709" t="s">
        <v>1078</v>
      </c>
      <c r="D709">
        <v>322</v>
      </c>
      <c r="E709">
        <v>2688.5</v>
      </c>
      <c r="F709">
        <f t="shared" si="11"/>
        <v>3</v>
      </c>
      <c r="G709" t="str">
        <f>STANDINGS_HR[[#This Row],[League]]&amp;STANDINGS_HR[[#This Row],[Team]]</f>
        <v>$150 Draft Champions Express Mar 25 8:00 pm Lg.4054Team Edwards</v>
      </c>
    </row>
    <row r="710" spans="1:7" x14ac:dyDescent="0.25">
      <c r="A710">
        <v>483</v>
      </c>
      <c r="B710" t="s">
        <v>1028</v>
      </c>
      <c r="C710" t="s">
        <v>1078</v>
      </c>
      <c r="D710">
        <v>306</v>
      </c>
      <c r="E710">
        <v>2435.5</v>
      </c>
      <c r="F710">
        <f t="shared" si="11"/>
        <v>4</v>
      </c>
      <c r="G710" t="str">
        <f>STANDINGS_HR[[#This Row],[League]]&amp;STANDINGS_HR[[#This Row],[Team]]</f>
        <v>$150 Draft Champions Express Mar 25 8:00 pm Lg.4054Team martin</v>
      </c>
    </row>
    <row r="711" spans="1:7" x14ac:dyDescent="0.25">
      <c r="A711">
        <v>590</v>
      </c>
      <c r="B711" t="s">
        <v>1085</v>
      </c>
      <c r="C711" t="s">
        <v>1078</v>
      </c>
      <c r="D711">
        <v>300</v>
      </c>
      <c r="E711">
        <v>2307.5</v>
      </c>
      <c r="F711">
        <f t="shared" si="11"/>
        <v>5</v>
      </c>
      <c r="G711" t="str">
        <f>STANDINGS_HR[[#This Row],[League]]&amp;STANDINGS_HR[[#This Row],[Team]]</f>
        <v>$150 Draft Champions Express Mar 25 8:00 pm Lg.4054BOSCH DC4</v>
      </c>
    </row>
    <row r="712" spans="1:7" x14ac:dyDescent="0.25">
      <c r="A712">
        <v>637</v>
      </c>
      <c r="B712" t="s">
        <v>1089</v>
      </c>
      <c r="C712" t="s">
        <v>1078</v>
      </c>
      <c r="D712">
        <v>299</v>
      </c>
      <c r="E712">
        <v>2277</v>
      </c>
      <c r="F712">
        <f t="shared" si="11"/>
        <v>6</v>
      </c>
      <c r="G712" t="str">
        <f>STANDINGS_HR[[#This Row],[League]]&amp;STANDINGS_HR[[#This Row],[Team]]</f>
        <v>$150 Draft Champions Express Mar 25 8:00 pm Lg.4054Team Loew</v>
      </c>
    </row>
    <row r="713" spans="1:7" x14ac:dyDescent="0.25">
      <c r="A713">
        <v>1020</v>
      </c>
      <c r="B713" t="s">
        <v>1080</v>
      </c>
      <c r="C713" t="s">
        <v>1078</v>
      </c>
      <c r="D713">
        <v>285</v>
      </c>
      <c r="E713">
        <v>1901</v>
      </c>
      <c r="F713">
        <f t="shared" si="11"/>
        <v>7</v>
      </c>
      <c r="G713" t="str">
        <f>STANDINGS_HR[[#This Row],[League]]&amp;STANDINGS_HR[[#This Row],[Team]]</f>
        <v>$150 Draft Champions Express Mar 25 8:00 pm Lg.4054Team Ranck</v>
      </c>
    </row>
    <row r="714" spans="1:7" x14ac:dyDescent="0.25">
      <c r="A714">
        <v>1603</v>
      </c>
      <c r="B714" t="s">
        <v>1083</v>
      </c>
      <c r="C714" t="s">
        <v>1078</v>
      </c>
      <c r="D714">
        <v>268</v>
      </c>
      <c r="E714">
        <v>1324.5</v>
      </c>
      <c r="F714">
        <f t="shared" si="11"/>
        <v>8</v>
      </c>
      <c r="G714" t="str">
        <f>STANDINGS_HR[[#This Row],[League]]&amp;STANDINGS_HR[[#This Row],[Team]]</f>
        <v>$150 Draft Champions Express Mar 25 8:00 pm Lg.4054The Carlos Dangers</v>
      </c>
    </row>
    <row r="715" spans="1:7" x14ac:dyDescent="0.25">
      <c r="A715">
        <v>1821</v>
      </c>
      <c r="B715" t="s">
        <v>1081</v>
      </c>
      <c r="C715" t="s">
        <v>1078</v>
      </c>
      <c r="D715">
        <v>261</v>
      </c>
      <c r="E715">
        <v>1099</v>
      </c>
      <c r="F715">
        <f t="shared" si="11"/>
        <v>9</v>
      </c>
      <c r="G715" t="str">
        <f>STANDINGS_HR[[#This Row],[League]]&amp;STANDINGS_HR[[#This Row],[Team]]</f>
        <v>$150 Draft Champions Express Mar 25 8:00 pm Lg.4054Team Tantimonico</v>
      </c>
    </row>
    <row r="716" spans="1:7" x14ac:dyDescent="0.25">
      <c r="A716">
        <v>2134</v>
      </c>
      <c r="B716" t="s">
        <v>1088</v>
      </c>
      <c r="C716" t="s">
        <v>1078</v>
      </c>
      <c r="D716">
        <v>250</v>
      </c>
      <c r="E716">
        <v>785</v>
      </c>
      <c r="F716">
        <f t="shared" si="11"/>
        <v>10</v>
      </c>
      <c r="G716" t="str">
        <f>STANDINGS_HR[[#This Row],[League]]&amp;STANDINGS_HR[[#This Row],[Team]]</f>
        <v>$150 Draft Champions Express Mar 25 8:00 pm Lg.4054Team Russo</v>
      </c>
    </row>
    <row r="717" spans="1:7" x14ac:dyDescent="0.25">
      <c r="A717">
        <v>2385</v>
      </c>
      <c r="B717" t="s">
        <v>18</v>
      </c>
      <c r="C717" t="s">
        <v>1078</v>
      </c>
      <c r="D717">
        <v>239</v>
      </c>
      <c r="E717">
        <v>523</v>
      </c>
      <c r="F717">
        <f t="shared" si="11"/>
        <v>11</v>
      </c>
      <c r="G717" t="str">
        <f>STANDINGS_HR[[#This Row],[League]]&amp;STANDINGS_HR[[#This Row],[Team]]</f>
        <v>$150 Draft Champions Express Mar 25 8:00 pm Lg.4054Home Run Derbies</v>
      </c>
    </row>
    <row r="718" spans="1:7" x14ac:dyDescent="0.25">
      <c r="A718">
        <v>2797</v>
      </c>
      <c r="B718" t="s">
        <v>1082</v>
      </c>
      <c r="C718" t="s">
        <v>1078</v>
      </c>
      <c r="D718">
        <v>211</v>
      </c>
      <c r="E718">
        <v>117.5</v>
      </c>
      <c r="F718">
        <f t="shared" si="11"/>
        <v>12</v>
      </c>
      <c r="G718" t="str">
        <f>STANDINGS_HR[[#This Row],[League]]&amp;STANDINGS_HR[[#This Row],[Team]]</f>
        <v>$150 Draft Champions Express Mar 25 8:00 pm Lg.4054Team Reiman</v>
      </c>
    </row>
    <row r="719" spans="1:7" x14ac:dyDescent="0.25">
      <c r="A719">
        <v>2803</v>
      </c>
      <c r="B719" t="s">
        <v>1086</v>
      </c>
      <c r="C719" t="s">
        <v>1078</v>
      </c>
      <c r="D719">
        <v>209</v>
      </c>
      <c r="E719">
        <v>106.5</v>
      </c>
      <c r="F719">
        <f t="shared" si="11"/>
        <v>13</v>
      </c>
      <c r="G719" t="str">
        <f>STANDINGS_HR[[#This Row],[League]]&amp;STANDINGS_HR[[#This Row],[Team]]</f>
        <v>$150 Draft Champions Express Mar 25 8:00 pm Lg.4054Indiana Cyclones</v>
      </c>
    </row>
    <row r="720" spans="1:7" x14ac:dyDescent="0.25">
      <c r="A720">
        <v>2835</v>
      </c>
      <c r="B720" t="s">
        <v>198</v>
      </c>
      <c r="C720" t="s">
        <v>1078</v>
      </c>
      <c r="D720">
        <v>205</v>
      </c>
      <c r="E720">
        <v>75.5</v>
      </c>
      <c r="F720">
        <f t="shared" si="11"/>
        <v>14</v>
      </c>
      <c r="G720" t="str">
        <f>STANDINGS_HR[[#This Row],[League]]&amp;STANDINGS_HR[[#This Row],[Team]]</f>
        <v>$150 Draft Champions Express Mar 25 8:00 pm Lg.4054Team DeMay</v>
      </c>
    </row>
    <row r="721" spans="1:7" x14ac:dyDescent="0.25">
      <c r="A721">
        <v>2839</v>
      </c>
      <c r="B721" t="s">
        <v>1077</v>
      </c>
      <c r="C721" t="s">
        <v>1078</v>
      </c>
      <c r="D721">
        <v>204</v>
      </c>
      <c r="E721">
        <v>70</v>
      </c>
      <c r="F721">
        <f t="shared" si="11"/>
        <v>15</v>
      </c>
      <c r="G721" t="str">
        <f>STANDINGS_HR[[#This Row],[League]]&amp;STANDINGS_HR[[#This Row],[Team]]</f>
        <v>$150 Draft Champions Express Mar 25 8:00 pm Lg.4054Broken Bench Sitters</v>
      </c>
    </row>
    <row r="722" spans="1:7" x14ac:dyDescent="0.25">
      <c r="A722">
        <v>308</v>
      </c>
      <c r="B722" t="s">
        <v>1094</v>
      </c>
      <c r="C722" t="s">
        <v>1091</v>
      </c>
      <c r="D722">
        <v>316</v>
      </c>
      <c r="E722">
        <v>2609</v>
      </c>
      <c r="F722">
        <f t="shared" si="11"/>
        <v>1</v>
      </c>
      <c r="G722" t="str">
        <f>STANDINGS_HR[[#This Row],[League]]&amp;STANDINGS_HR[[#This Row],[Team]]</f>
        <v>$150 Draft Champions Express Mar 27 7:00 pm Lg.3657Team Fernandez</v>
      </c>
    </row>
    <row r="723" spans="1:7" x14ac:dyDescent="0.25">
      <c r="A723">
        <v>494</v>
      </c>
      <c r="B723" t="s">
        <v>1097</v>
      </c>
      <c r="C723" t="s">
        <v>1091</v>
      </c>
      <c r="D723">
        <v>305</v>
      </c>
      <c r="E723">
        <v>2410.5</v>
      </c>
      <c r="F723">
        <f t="shared" si="11"/>
        <v>2</v>
      </c>
      <c r="G723" t="str">
        <f>STANDINGS_HR[[#This Row],[League]]&amp;STANDINGS_HR[[#This Row],[Team]]</f>
        <v>$150 Draft Champions Express Mar 27 7:00 pm Lg.3657Cosmic Charlie</v>
      </c>
    </row>
    <row r="724" spans="1:7" x14ac:dyDescent="0.25">
      <c r="A724">
        <v>699</v>
      </c>
      <c r="B724" t="s">
        <v>1095</v>
      </c>
      <c r="C724" t="s">
        <v>1091</v>
      </c>
      <c r="D724">
        <v>296</v>
      </c>
      <c r="E724">
        <v>2200</v>
      </c>
      <c r="F724">
        <f t="shared" si="11"/>
        <v>3</v>
      </c>
      <c r="G724" t="str">
        <f>STANDINGS_HR[[#This Row],[League]]&amp;STANDINGS_HR[[#This Row],[Team]]</f>
        <v>$150 Draft Champions Express Mar 27 7:00 pm Lg.3657Beer Hops</v>
      </c>
    </row>
    <row r="725" spans="1:7" x14ac:dyDescent="0.25">
      <c r="A725">
        <v>934</v>
      </c>
      <c r="B725" t="s">
        <v>413</v>
      </c>
      <c r="C725" t="s">
        <v>1091</v>
      </c>
      <c r="D725">
        <v>287</v>
      </c>
      <c r="E725">
        <v>1963</v>
      </c>
      <c r="F725">
        <f t="shared" si="11"/>
        <v>4</v>
      </c>
      <c r="G725" t="str">
        <f>STANDINGS_HR[[#This Row],[League]]&amp;STANDINGS_HR[[#This Row],[Team]]</f>
        <v>$150 Draft Champions Express Mar 27 7:00 pm Lg.3657Avascular Necrosis2</v>
      </c>
    </row>
    <row r="726" spans="1:7" x14ac:dyDescent="0.25">
      <c r="A726">
        <v>1049</v>
      </c>
      <c r="B726" t="s">
        <v>1099</v>
      </c>
      <c r="C726" t="s">
        <v>1091</v>
      </c>
      <c r="D726">
        <v>284</v>
      </c>
      <c r="E726">
        <v>1866</v>
      </c>
      <c r="F726">
        <f t="shared" si="11"/>
        <v>5</v>
      </c>
      <c r="G726" t="str">
        <f>STANDINGS_HR[[#This Row],[League]]&amp;STANDINGS_HR[[#This Row],[Team]]</f>
        <v>$150 Draft Champions Express Mar 27 7:00 pm Lg.3657Stargell's Stars</v>
      </c>
    </row>
    <row r="727" spans="1:7" x14ac:dyDescent="0.25">
      <c r="A727">
        <v>1118</v>
      </c>
      <c r="B727" t="s">
        <v>1093</v>
      </c>
      <c r="C727" t="s">
        <v>1091</v>
      </c>
      <c r="D727">
        <v>282</v>
      </c>
      <c r="E727">
        <v>1795</v>
      </c>
      <c r="F727">
        <f t="shared" si="11"/>
        <v>6</v>
      </c>
      <c r="G727" t="str">
        <f>STANDINGS_HR[[#This Row],[League]]&amp;STANDINGS_HR[[#This Row],[Team]]</f>
        <v>$150 Draft Champions Express Mar 27 7:00 pm Lg.3657Newark Bears</v>
      </c>
    </row>
    <row r="728" spans="1:7" x14ac:dyDescent="0.25">
      <c r="A728">
        <v>1145</v>
      </c>
      <c r="B728" t="s">
        <v>241</v>
      </c>
      <c r="C728" t="s">
        <v>1091</v>
      </c>
      <c r="D728">
        <v>281</v>
      </c>
      <c r="E728">
        <v>1759</v>
      </c>
      <c r="F728">
        <f t="shared" si="11"/>
        <v>7</v>
      </c>
      <c r="G728" t="str">
        <f>STANDINGS_HR[[#This Row],[League]]&amp;STANDINGS_HR[[#This Row],[Team]]</f>
        <v>$150 Draft Champions Express Mar 27 7:00 pm Lg.3657Johnny Baseball</v>
      </c>
    </row>
    <row r="729" spans="1:7" x14ac:dyDescent="0.25">
      <c r="A729">
        <v>1285</v>
      </c>
      <c r="B729" t="s">
        <v>1090</v>
      </c>
      <c r="C729" t="s">
        <v>1091</v>
      </c>
      <c r="D729">
        <v>277</v>
      </c>
      <c r="E729">
        <v>1620.5</v>
      </c>
      <c r="F729">
        <f t="shared" si="11"/>
        <v>8</v>
      </c>
      <c r="G729" t="str">
        <f>STANDINGS_HR[[#This Row],[League]]&amp;STANDINGS_HR[[#This Row],[Team]]</f>
        <v>$150 Draft Champions Express Mar 27 7:00 pm Lg.3657Las Vegas Blvd IX</v>
      </c>
    </row>
    <row r="730" spans="1:7" x14ac:dyDescent="0.25">
      <c r="A730">
        <v>1343</v>
      </c>
      <c r="B730" t="s">
        <v>140</v>
      </c>
      <c r="C730" t="s">
        <v>1091</v>
      </c>
      <c r="D730">
        <v>275</v>
      </c>
      <c r="E730">
        <v>1558</v>
      </c>
      <c r="F730">
        <f t="shared" si="11"/>
        <v>9</v>
      </c>
      <c r="G730" t="str">
        <f>STANDINGS_HR[[#This Row],[League]]&amp;STANDINGS_HR[[#This Row],[Team]]</f>
        <v>$150 Draft Champions Express Mar 27 7:00 pm Lg.3657Dregs of Society</v>
      </c>
    </row>
    <row r="731" spans="1:7" x14ac:dyDescent="0.25">
      <c r="A731">
        <v>1369</v>
      </c>
      <c r="B731" t="s">
        <v>1100</v>
      </c>
      <c r="C731" t="s">
        <v>1091</v>
      </c>
      <c r="D731">
        <v>274</v>
      </c>
      <c r="E731">
        <v>1532.5</v>
      </c>
      <c r="F731">
        <f t="shared" si="11"/>
        <v>10</v>
      </c>
      <c r="G731" t="str">
        <f>STANDINGS_HR[[#This Row],[League]]&amp;STANDINGS_HR[[#This Row],[Team]]</f>
        <v>$150 Draft Champions Express Mar 27 7:00 pm Lg.3657Damaged Goods</v>
      </c>
    </row>
    <row r="732" spans="1:7" x14ac:dyDescent="0.25">
      <c r="A732">
        <v>1749</v>
      </c>
      <c r="B732" t="s">
        <v>1092</v>
      </c>
      <c r="C732" t="s">
        <v>1091</v>
      </c>
      <c r="D732">
        <v>263</v>
      </c>
      <c r="E732">
        <v>1160.5</v>
      </c>
      <c r="F732">
        <f t="shared" si="11"/>
        <v>11</v>
      </c>
      <c r="G732" t="str">
        <f>STANDINGS_HR[[#This Row],[League]]&amp;STANDINGS_HR[[#This Row],[Team]]</f>
        <v>$150 Draft Champions Express Mar 27 7:00 pm Lg.3657Psychedelic Bee 3</v>
      </c>
    </row>
    <row r="733" spans="1:7" x14ac:dyDescent="0.25">
      <c r="A733">
        <v>1768</v>
      </c>
      <c r="B733" t="s">
        <v>37</v>
      </c>
      <c r="C733" t="s">
        <v>1091</v>
      </c>
      <c r="D733">
        <v>262</v>
      </c>
      <c r="E733">
        <v>1128.5</v>
      </c>
      <c r="F733">
        <f t="shared" si="11"/>
        <v>12</v>
      </c>
      <c r="G733" t="str">
        <f>STANDINGS_HR[[#This Row],[League]]&amp;STANDINGS_HR[[#This Row],[Team]]</f>
        <v>$150 Draft Champions Express Mar 27 7:00 pm Lg.3657Bread Zeppelin</v>
      </c>
    </row>
    <row r="734" spans="1:7" x14ac:dyDescent="0.25">
      <c r="A734">
        <v>1835</v>
      </c>
      <c r="B734" t="s">
        <v>1096</v>
      </c>
      <c r="C734" t="s">
        <v>1091</v>
      </c>
      <c r="D734">
        <v>260</v>
      </c>
      <c r="E734">
        <v>1075</v>
      </c>
      <c r="F734">
        <f t="shared" si="11"/>
        <v>13</v>
      </c>
      <c r="G734" t="str">
        <f>STANDINGS_HR[[#This Row],[League]]&amp;STANDINGS_HR[[#This Row],[Team]]</f>
        <v>$150 Draft Champions Express Mar 27 7:00 pm Lg.3657N.S. Nuisance</v>
      </c>
    </row>
    <row r="735" spans="1:7" x14ac:dyDescent="0.25">
      <c r="A735">
        <v>2265</v>
      </c>
      <c r="B735" t="s">
        <v>1098</v>
      </c>
      <c r="C735" t="s">
        <v>1091</v>
      </c>
      <c r="D735">
        <v>245</v>
      </c>
      <c r="E735">
        <v>655.5</v>
      </c>
      <c r="F735">
        <f t="shared" si="11"/>
        <v>14</v>
      </c>
      <c r="G735" t="str">
        <f>STANDINGS_HR[[#This Row],[League]]&amp;STANDINGS_HR[[#This Row],[Team]]</f>
        <v>$150 Draft Champions Express Mar 27 7:00 pm Lg.3657Try Not to Suck</v>
      </c>
    </row>
    <row r="736" spans="1:7" x14ac:dyDescent="0.25">
      <c r="A736">
        <v>2900</v>
      </c>
      <c r="B736" t="s">
        <v>1101</v>
      </c>
      <c r="C736" t="s">
        <v>1091</v>
      </c>
      <c r="D736">
        <v>171</v>
      </c>
      <c r="E736">
        <v>11</v>
      </c>
      <c r="F736">
        <f t="shared" si="11"/>
        <v>15</v>
      </c>
      <c r="G736" t="str">
        <f>STANDINGS_HR[[#This Row],[League]]&amp;STANDINGS_HR[[#This Row],[Team]]</f>
        <v>$150 Draft Champions Express Mar 27 7:00 pm Lg.3657Cant Cutch This</v>
      </c>
    </row>
    <row r="737" spans="1:7" x14ac:dyDescent="0.25">
      <c r="A737">
        <v>71</v>
      </c>
      <c r="B737" t="s">
        <v>420</v>
      </c>
      <c r="C737" t="s">
        <v>1103</v>
      </c>
      <c r="D737">
        <v>339</v>
      </c>
      <c r="E737">
        <v>2837.5</v>
      </c>
      <c r="F737">
        <f t="shared" si="11"/>
        <v>1</v>
      </c>
      <c r="G737" t="str">
        <f>STANDINGS_HR[[#This Row],[League]]&amp;STANDINGS_HR[[#This Row],[Team]]</f>
        <v>$150 Draft Champions Express Mar 27 7:00 pm Lg.3863Blood Practice</v>
      </c>
    </row>
    <row r="738" spans="1:7" x14ac:dyDescent="0.25">
      <c r="A738">
        <v>148</v>
      </c>
      <c r="B738" t="s">
        <v>1107</v>
      </c>
      <c r="C738" t="s">
        <v>1103</v>
      </c>
      <c r="D738">
        <v>328</v>
      </c>
      <c r="E738">
        <v>2760.5</v>
      </c>
      <c r="F738">
        <f t="shared" si="11"/>
        <v>2</v>
      </c>
      <c r="G738" t="str">
        <f>STANDINGS_HR[[#This Row],[League]]&amp;STANDINGS_HR[[#This Row],[Team]]</f>
        <v>$150 Draft Champions Express Mar 27 7:00 pm Lg.3863Coates/Moo</v>
      </c>
    </row>
    <row r="739" spans="1:7" x14ac:dyDescent="0.25">
      <c r="A739">
        <v>193</v>
      </c>
      <c r="B739" t="s">
        <v>1105</v>
      </c>
      <c r="C739" t="s">
        <v>1103</v>
      </c>
      <c r="D739">
        <v>325</v>
      </c>
      <c r="E739">
        <v>2722.5</v>
      </c>
      <c r="F739">
        <f t="shared" si="11"/>
        <v>3</v>
      </c>
      <c r="G739" t="str">
        <f>STANDINGS_HR[[#This Row],[League]]&amp;STANDINGS_HR[[#This Row],[Team]]</f>
        <v>$150 Draft Champions Express Mar 27 7:00 pm Lg.3863Team Pettersen</v>
      </c>
    </row>
    <row r="740" spans="1:7" x14ac:dyDescent="0.25">
      <c r="A740">
        <v>229</v>
      </c>
      <c r="B740" t="s">
        <v>1112</v>
      </c>
      <c r="C740" t="s">
        <v>1103</v>
      </c>
      <c r="D740">
        <v>322</v>
      </c>
      <c r="E740">
        <v>2688.5</v>
      </c>
      <c r="F740">
        <f t="shared" si="11"/>
        <v>4</v>
      </c>
      <c r="G740" t="str">
        <f>STANDINGS_HR[[#This Row],[League]]&amp;STANDINGS_HR[[#This Row],[Team]]</f>
        <v>$150 Draft Champions Express Mar 27 7:00 pm Lg.3863Trout and Pollock Odor</v>
      </c>
    </row>
    <row r="741" spans="1:7" x14ac:dyDescent="0.25">
      <c r="A741">
        <v>415</v>
      </c>
      <c r="B741" t="s">
        <v>136</v>
      </c>
      <c r="C741" t="s">
        <v>1103</v>
      </c>
      <c r="D741">
        <v>309</v>
      </c>
      <c r="E741">
        <v>2499</v>
      </c>
      <c r="F741">
        <f t="shared" si="11"/>
        <v>5</v>
      </c>
      <c r="G741" t="str">
        <f>STANDINGS_HR[[#This Row],[League]]&amp;STANDINGS_HR[[#This Row],[Team]]</f>
        <v>$150 Draft Champions Express Mar 27 7:00 pm Lg.3863Team Easterlin</v>
      </c>
    </row>
    <row r="742" spans="1:7" x14ac:dyDescent="0.25">
      <c r="A742">
        <v>644</v>
      </c>
      <c r="B742" t="s">
        <v>296</v>
      </c>
      <c r="C742" t="s">
        <v>1103</v>
      </c>
      <c r="D742">
        <v>299</v>
      </c>
      <c r="E742">
        <v>2277</v>
      </c>
      <c r="F742">
        <f t="shared" si="11"/>
        <v>6</v>
      </c>
      <c r="G742" t="str">
        <f>STANDINGS_HR[[#This Row],[League]]&amp;STANDINGS_HR[[#This Row],[Team]]</f>
        <v>$150 Draft Champions Express Mar 27 7:00 pm Lg.3863Vegas Bandit</v>
      </c>
    </row>
    <row r="743" spans="1:7" x14ac:dyDescent="0.25">
      <c r="A743">
        <v>1026</v>
      </c>
      <c r="B743" t="s">
        <v>1108</v>
      </c>
      <c r="C743" t="s">
        <v>1103</v>
      </c>
      <c r="D743">
        <v>285</v>
      </c>
      <c r="E743">
        <v>1901</v>
      </c>
      <c r="F743">
        <f t="shared" si="11"/>
        <v>7</v>
      </c>
      <c r="G743" t="str">
        <f>STANDINGS_HR[[#This Row],[League]]&amp;STANDINGS_HR[[#This Row],[Team]]</f>
        <v>$150 Draft Champions Express Mar 27 7:00 pm Lg.3863stifflers funky munky</v>
      </c>
    </row>
    <row r="744" spans="1:7" x14ac:dyDescent="0.25">
      <c r="A744">
        <v>1229</v>
      </c>
      <c r="B744" t="s">
        <v>1009</v>
      </c>
      <c r="C744" t="s">
        <v>1103</v>
      </c>
      <c r="D744">
        <v>279</v>
      </c>
      <c r="E744">
        <v>1692.5</v>
      </c>
      <c r="F744">
        <f t="shared" si="11"/>
        <v>8</v>
      </c>
      <c r="G744" t="str">
        <f>STANDINGS_HR[[#This Row],[League]]&amp;STANDINGS_HR[[#This Row],[Team]]</f>
        <v>$150 Draft Champions Express Mar 27 7:00 pm Lg.3863Team Rasmusson</v>
      </c>
    </row>
    <row r="745" spans="1:7" x14ac:dyDescent="0.25">
      <c r="A745">
        <v>2004</v>
      </c>
      <c r="B745" t="s">
        <v>1106</v>
      </c>
      <c r="C745" t="s">
        <v>1103</v>
      </c>
      <c r="D745">
        <v>254</v>
      </c>
      <c r="E745">
        <v>902.5</v>
      </c>
      <c r="F745">
        <f t="shared" si="11"/>
        <v>9</v>
      </c>
      <c r="G745" t="str">
        <f>STANDINGS_HR[[#This Row],[League]]&amp;STANDINGS_HR[[#This Row],[Team]]</f>
        <v>$150 Draft Champions Express Mar 27 7:00 pm Lg.3863Felons and Bimbos</v>
      </c>
    </row>
    <row r="746" spans="1:7" x14ac:dyDescent="0.25">
      <c r="A746">
        <v>2188</v>
      </c>
      <c r="B746" t="s">
        <v>1104</v>
      </c>
      <c r="C746" t="s">
        <v>1103</v>
      </c>
      <c r="D746">
        <v>248</v>
      </c>
      <c r="E746">
        <v>732</v>
      </c>
      <c r="F746">
        <f t="shared" si="11"/>
        <v>10</v>
      </c>
      <c r="G746" t="str">
        <f>STANDINGS_HR[[#This Row],[League]]&amp;STANDINGS_HR[[#This Row],[Team]]</f>
        <v>$150 Draft Champions Express Mar 27 7:00 pm Lg.3863Team Tagliaferri</v>
      </c>
    </row>
    <row r="747" spans="1:7" x14ac:dyDescent="0.25">
      <c r="A747">
        <v>2501</v>
      </c>
      <c r="B747" t="s">
        <v>1110</v>
      </c>
      <c r="C747" t="s">
        <v>1103</v>
      </c>
      <c r="D747">
        <v>233</v>
      </c>
      <c r="E747">
        <v>403.5</v>
      </c>
      <c r="F747">
        <f t="shared" si="11"/>
        <v>11</v>
      </c>
      <c r="G747" t="str">
        <f>STANDINGS_HR[[#This Row],[League]]&amp;STANDINGS_HR[[#This Row],[Team]]</f>
        <v>$150 Draft Champions Express Mar 27 7:00 pm Lg.3863Five Tool Players</v>
      </c>
    </row>
    <row r="748" spans="1:7" x14ac:dyDescent="0.25">
      <c r="A748">
        <v>2518</v>
      </c>
      <c r="B748" t="s">
        <v>1111</v>
      </c>
      <c r="C748" t="s">
        <v>1103</v>
      </c>
      <c r="D748">
        <v>232</v>
      </c>
      <c r="E748">
        <v>385.5</v>
      </c>
      <c r="F748">
        <f t="shared" si="11"/>
        <v>12</v>
      </c>
      <c r="G748" t="str">
        <f>STANDINGS_HR[[#This Row],[League]]&amp;STANDINGS_HR[[#This Row],[Team]]</f>
        <v>$150 Draft Champions Express Mar 27 7:00 pm Lg.386357 Via Ziccardi</v>
      </c>
    </row>
    <row r="749" spans="1:7" x14ac:dyDescent="0.25">
      <c r="A749">
        <v>2576</v>
      </c>
      <c r="B749" t="s">
        <v>1109</v>
      </c>
      <c r="C749" t="s">
        <v>1103</v>
      </c>
      <c r="D749">
        <v>229</v>
      </c>
      <c r="E749">
        <v>328</v>
      </c>
      <c r="F749">
        <f t="shared" si="11"/>
        <v>13</v>
      </c>
      <c r="G749" t="str">
        <f>STANDINGS_HR[[#This Row],[League]]&amp;STANDINGS_HR[[#This Row],[Team]]</f>
        <v>$150 Draft Champions Express Mar 27 7:00 pm Lg.3863Blowhards</v>
      </c>
    </row>
    <row r="750" spans="1:7" x14ac:dyDescent="0.25">
      <c r="A750">
        <v>2723</v>
      </c>
      <c r="B750" t="s">
        <v>220</v>
      </c>
      <c r="C750" t="s">
        <v>1103</v>
      </c>
      <c r="D750">
        <v>219</v>
      </c>
      <c r="E750">
        <v>193</v>
      </c>
      <c r="F750">
        <f t="shared" si="11"/>
        <v>14</v>
      </c>
      <c r="G750" t="str">
        <f>STANDINGS_HR[[#This Row],[League]]&amp;STANDINGS_HR[[#This Row],[Team]]</f>
        <v>$150 Draft Champions Express Mar 27 7:00 pm Lg.3863The Freak Show</v>
      </c>
    </row>
    <row r="751" spans="1:7" x14ac:dyDescent="0.25">
      <c r="A751">
        <v>2784</v>
      </c>
      <c r="B751" t="s">
        <v>1102</v>
      </c>
      <c r="C751" t="s">
        <v>1103</v>
      </c>
      <c r="D751">
        <v>212</v>
      </c>
      <c r="E751">
        <v>126.5</v>
      </c>
      <c r="F751">
        <f t="shared" si="11"/>
        <v>15</v>
      </c>
      <c r="G751" t="str">
        <f>STANDINGS_HR[[#This Row],[League]]&amp;STANDINGS_HR[[#This Row],[Team]]</f>
        <v>$150 Draft Champions Express Mar 27 7:00 pm Lg.3863PsychOs DC1</v>
      </c>
    </row>
    <row r="752" spans="1:7" x14ac:dyDescent="0.25">
      <c r="A752">
        <v>99</v>
      </c>
      <c r="B752" t="s">
        <v>327</v>
      </c>
      <c r="C752" t="s">
        <v>1113</v>
      </c>
      <c r="D752">
        <v>335</v>
      </c>
      <c r="E752">
        <v>2812.5</v>
      </c>
      <c r="F752">
        <f t="shared" si="11"/>
        <v>1</v>
      </c>
      <c r="G752" t="str">
        <f>STANDINGS_HR[[#This Row],[League]]&amp;STANDINGS_HR[[#This Row],[Team]]</f>
        <v>$150 Draft Champions Express Mar 27 7:00 pm Lg.4039Team Dilworth</v>
      </c>
    </row>
    <row r="753" spans="1:7" x14ac:dyDescent="0.25">
      <c r="A753">
        <v>306</v>
      </c>
      <c r="B753" t="s">
        <v>1114</v>
      </c>
      <c r="C753" t="s">
        <v>1113</v>
      </c>
      <c r="D753">
        <v>316</v>
      </c>
      <c r="E753">
        <v>2609</v>
      </c>
      <c r="F753">
        <f t="shared" si="11"/>
        <v>2</v>
      </c>
      <c r="G753" t="str">
        <f>STANDINGS_HR[[#This Row],[League]]&amp;STANDINGS_HR[[#This Row],[Team]]</f>
        <v>$150 Draft Champions Express Mar 27 7:00 pm Lg.4039Purple Sam</v>
      </c>
    </row>
    <row r="754" spans="1:7" x14ac:dyDescent="0.25">
      <c r="A754">
        <v>550</v>
      </c>
      <c r="B754" t="s">
        <v>1116</v>
      </c>
      <c r="C754" t="s">
        <v>1113</v>
      </c>
      <c r="D754">
        <v>302</v>
      </c>
      <c r="E754">
        <v>2354.5</v>
      </c>
      <c r="F754">
        <f t="shared" si="11"/>
        <v>3</v>
      </c>
      <c r="G754" t="str">
        <f>STANDINGS_HR[[#This Row],[League]]&amp;STANDINGS_HR[[#This Row],[Team]]</f>
        <v>$150 Draft Champions Express Mar 27 7:00 pm Lg.4039JUDGEment Day Is HERE</v>
      </c>
    </row>
    <row r="755" spans="1:7" x14ac:dyDescent="0.25">
      <c r="A755">
        <v>716</v>
      </c>
      <c r="B755" t="s">
        <v>1118</v>
      </c>
      <c r="C755" t="s">
        <v>1113</v>
      </c>
      <c r="D755">
        <v>296</v>
      </c>
      <c r="E755">
        <v>2200</v>
      </c>
      <c r="F755">
        <f t="shared" si="11"/>
        <v>4</v>
      </c>
      <c r="G755" t="str">
        <f>STANDINGS_HR[[#This Row],[League]]&amp;STANDINGS_HR[[#This Row],[Team]]</f>
        <v>$150 Draft Champions Express Mar 27 7:00 pm Lg.4039Team McBride</v>
      </c>
    </row>
    <row r="756" spans="1:7" x14ac:dyDescent="0.25">
      <c r="A756">
        <v>1018</v>
      </c>
      <c r="B756" t="s">
        <v>1125</v>
      </c>
      <c r="C756" t="s">
        <v>1113</v>
      </c>
      <c r="D756">
        <v>285</v>
      </c>
      <c r="E756">
        <v>1901</v>
      </c>
      <c r="F756">
        <f t="shared" si="11"/>
        <v>5</v>
      </c>
      <c r="G756" t="str">
        <f>STANDINGS_HR[[#This Row],[League]]&amp;STANDINGS_HR[[#This Row],[Team]]</f>
        <v>$150 Draft Champions Express Mar 27 7:00 pm Lg.4039Team DMD</v>
      </c>
    </row>
    <row r="757" spans="1:7" x14ac:dyDescent="0.25">
      <c r="A757">
        <v>1433</v>
      </c>
      <c r="B757" t="s">
        <v>1124</v>
      </c>
      <c r="C757" t="s">
        <v>1113</v>
      </c>
      <c r="D757">
        <v>272</v>
      </c>
      <c r="E757">
        <v>1468.5</v>
      </c>
      <c r="F757">
        <f t="shared" si="11"/>
        <v>6</v>
      </c>
      <c r="G757" t="str">
        <f>STANDINGS_HR[[#This Row],[League]]&amp;STANDINGS_HR[[#This Row],[Team]]</f>
        <v>$150 Draft Champions Express Mar 27 7:00 pm Lg.4039Dorset Dropouts</v>
      </c>
    </row>
    <row r="758" spans="1:7" x14ac:dyDescent="0.25">
      <c r="A758">
        <v>1539</v>
      </c>
      <c r="B758" t="s">
        <v>1115</v>
      </c>
      <c r="C758" t="s">
        <v>1113</v>
      </c>
      <c r="D758">
        <v>269</v>
      </c>
      <c r="E758">
        <v>1363.5</v>
      </c>
      <c r="F758">
        <f t="shared" si="11"/>
        <v>7</v>
      </c>
      <c r="G758" t="str">
        <f>STANDINGS_HR[[#This Row],[League]]&amp;STANDINGS_HR[[#This Row],[Team]]</f>
        <v>$150 Draft Champions Express Mar 27 7:00 pm Lg.4039Lake Mead</v>
      </c>
    </row>
    <row r="759" spans="1:7" x14ac:dyDescent="0.25">
      <c r="A759">
        <v>1652</v>
      </c>
      <c r="B759" t="s">
        <v>294</v>
      </c>
      <c r="C759" t="s">
        <v>1113</v>
      </c>
      <c r="D759">
        <v>266</v>
      </c>
      <c r="E759">
        <v>1264</v>
      </c>
      <c r="F759">
        <f t="shared" si="11"/>
        <v>8</v>
      </c>
      <c r="G759" t="str">
        <f>STANDINGS_HR[[#This Row],[League]]&amp;STANDINGS_HR[[#This Row],[Team]]</f>
        <v>$150 Draft Champions Express Mar 27 7:00 pm Lg.4039Return Of The Jedi</v>
      </c>
    </row>
    <row r="760" spans="1:7" x14ac:dyDescent="0.25">
      <c r="A760">
        <v>1810</v>
      </c>
      <c r="B760" t="s">
        <v>1123</v>
      </c>
      <c r="C760" t="s">
        <v>1113</v>
      </c>
      <c r="D760">
        <v>261</v>
      </c>
      <c r="E760">
        <v>1099</v>
      </c>
      <c r="F760">
        <f t="shared" si="11"/>
        <v>9</v>
      </c>
      <c r="G760" t="str">
        <f>STANDINGS_HR[[#This Row],[League]]&amp;STANDINGS_HR[[#This Row],[Team]]</f>
        <v>$150 Draft Champions Express Mar 27 7:00 pm Lg.4039My Bucholz is on Fiers, it Billy Burns!</v>
      </c>
    </row>
    <row r="761" spans="1:7" x14ac:dyDescent="0.25">
      <c r="A761">
        <v>1877</v>
      </c>
      <c r="B761" t="s">
        <v>1120</v>
      </c>
      <c r="C761" t="s">
        <v>1113</v>
      </c>
      <c r="D761">
        <v>259</v>
      </c>
      <c r="E761">
        <v>1044</v>
      </c>
      <c r="F761">
        <f t="shared" si="11"/>
        <v>10</v>
      </c>
      <c r="G761" t="str">
        <f>STANDINGS_HR[[#This Row],[League]]&amp;STANDINGS_HR[[#This Row],[Team]]</f>
        <v>$150 Draft Champions Express Mar 27 7:00 pm Lg.4039Team 5011</v>
      </c>
    </row>
    <row r="762" spans="1:7" x14ac:dyDescent="0.25">
      <c r="A762">
        <v>1979</v>
      </c>
      <c r="B762" t="s">
        <v>1126</v>
      </c>
      <c r="C762" t="s">
        <v>1113</v>
      </c>
      <c r="D762">
        <v>255</v>
      </c>
      <c r="E762">
        <v>932</v>
      </c>
      <c r="F762">
        <f t="shared" si="11"/>
        <v>11</v>
      </c>
      <c r="G762" t="str">
        <f>STANDINGS_HR[[#This Row],[League]]&amp;STANDINGS_HR[[#This Row],[Team]]</f>
        <v>$150 Draft Champions Express Mar 27 7:00 pm Lg.4039Royal Donkeys</v>
      </c>
    </row>
    <row r="763" spans="1:7" x14ac:dyDescent="0.25">
      <c r="A763">
        <v>2200</v>
      </c>
      <c r="B763" t="s">
        <v>1119</v>
      </c>
      <c r="C763" t="s">
        <v>1113</v>
      </c>
      <c r="D763">
        <v>247</v>
      </c>
      <c r="E763">
        <v>702.5</v>
      </c>
      <c r="F763">
        <f t="shared" si="11"/>
        <v>12</v>
      </c>
      <c r="G763" t="str">
        <f>STANDINGS_HR[[#This Row],[League]]&amp;STANDINGS_HR[[#This Row],[Team]]</f>
        <v>$150 Draft Champions Express Mar 27 7:00 pm Lg.4039Canton Sluggers</v>
      </c>
    </row>
    <row r="764" spans="1:7" x14ac:dyDescent="0.25">
      <c r="A764">
        <v>2390</v>
      </c>
      <c r="B764" t="s">
        <v>1121</v>
      </c>
      <c r="C764" t="s">
        <v>1113</v>
      </c>
      <c r="D764">
        <v>239</v>
      </c>
      <c r="E764">
        <v>523</v>
      </c>
      <c r="F764">
        <f t="shared" si="11"/>
        <v>13</v>
      </c>
      <c r="G764" t="str">
        <f>STANDINGS_HR[[#This Row],[League]]&amp;STANDINGS_HR[[#This Row],[Team]]</f>
        <v>$150 Draft Champions Express Mar 27 7:00 pm Lg.4039Smakin Pitches</v>
      </c>
    </row>
    <row r="765" spans="1:7" x14ac:dyDescent="0.25">
      <c r="A765">
        <v>2717</v>
      </c>
      <c r="B765" t="s">
        <v>1122</v>
      </c>
      <c r="C765" t="s">
        <v>1113</v>
      </c>
      <c r="D765">
        <v>219</v>
      </c>
      <c r="E765">
        <v>193</v>
      </c>
      <c r="F765">
        <f t="shared" si="11"/>
        <v>14</v>
      </c>
      <c r="G765" t="str">
        <f>STANDINGS_HR[[#This Row],[League]]&amp;STANDINGS_HR[[#This Row],[Team]]</f>
        <v>$150 Draft Champions Express Mar 27 7:00 pm Lg.4039Lewisville Sluggers</v>
      </c>
    </row>
    <row r="766" spans="1:7" x14ac:dyDescent="0.25">
      <c r="A766">
        <v>2843</v>
      </c>
      <c r="B766" t="s">
        <v>1117</v>
      </c>
      <c r="C766" t="s">
        <v>1113</v>
      </c>
      <c r="D766">
        <v>204</v>
      </c>
      <c r="E766">
        <v>70</v>
      </c>
      <c r="F766">
        <f t="shared" si="11"/>
        <v>15</v>
      </c>
      <c r="G766" t="str">
        <f>STANDINGS_HR[[#This Row],[League]]&amp;STANDINGS_HR[[#This Row],[Team]]</f>
        <v>$150 Draft Champions Express Mar 27 7:00 pm Lg.4039We're Screwed</v>
      </c>
    </row>
    <row r="767" spans="1:7" x14ac:dyDescent="0.25">
      <c r="A767">
        <v>96</v>
      </c>
      <c r="B767" t="s">
        <v>625</v>
      </c>
      <c r="C767" t="s">
        <v>1128</v>
      </c>
      <c r="D767">
        <v>336</v>
      </c>
      <c r="E767">
        <v>2817.5</v>
      </c>
      <c r="F767">
        <f t="shared" si="11"/>
        <v>1</v>
      </c>
      <c r="G767" t="str">
        <f>STANDINGS_HR[[#This Row],[League]]&amp;STANDINGS_HR[[#This Row],[Team]]</f>
        <v>$150 Draft Champions Express Mar 28 7:00 pm Lg.4063Team Hunter</v>
      </c>
    </row>
    <row r="768" spans="1:7" x14ac:dyDescent="0.25">
      <c r="A768">
        <v>140</v>
      </c>
      <c r="B768" t="s">
        <v>1135</v>
      </c>
      <c r="C768" t="s">
        <v>1128</v>
      </c>
      <c r="D768">
        <v>329</v>
      </c>
      <c r="E768">
        <v>2769</v>
      </c>
      <c r="F768">
        <f t="shared" si="11"/>
        <v>2</v>
      </c>
      <c r="G768" t="str">
        <f>STANDINGS_HR[[#This Row],[League]]&amp;STANDINGS_HR[[#This Row],[Team]]</f>
        <v>$150 Draft Champions Express Mar 28 7:00 pm Lg.4063Buster's Machado Posey</v>
      </c>
    </row>
    <row r="769" spans="1:7" x14ac:dyDescent="0.25">
      <c r="A769">
        <v>180</v>
      </c>
      <c r="B769" t="s">
        <v>1134</v>
      </c>
      <c r="C769" t="s">
        <v>1128</v>
      </c>
      <c r="D769">
        <v>326</v>
      </c>
      <c r="E769">
        <v>2736.5</v>
      </c>
      <c r="F769">
        <f t="shared" si="11"/>
        <v>3</v>
      </c>
      <c r="G769" t="str">
        <f>STANDINGS_HR[[#This Row],[League]]&amp;STANDINGS_HR[[#This Row],[Team]]</f>
        <v>$150 Draft Champions Express Mar 28 7:00 pm Lg.4063WK Ultra</v>
      </c>
    </row>
    <row r="770" spans="1:7" x14ac:dyDescent="0.25">
      <c r="A770">
        <v>622</v>
      </c>
      <c r="B770" t="s">
        <v>1130</v>
      </c>
      <c r="C770" t="s">
        <v>1128</v>
      </c>
      <c r="D770">
        <v>299</v>
      </c>
      <c r="E770">
        <v>2277</v>
      </c>
      <c r="F770">
        <f t="shared" si="11"/>
        <v>4</v>
      </c>
      <c r="G770" t="str">
        <f>STANDINGS_HR[[#This Row],[League]]&amp;STANDINGS_HR[[#This Row],[Team]]</f>
        <v>$150 Draft Champions Express Mar 28 7:00 pm Lg.4063Doc Martens</v>
      </c>
    </row>
    <row r="771" spans="1:7" x14ac:dyDescent="0.25">
      <c r="A771">
        <v>878</v>
      </c>
      <c r="B771" t="s">
        <v>1138</v>
      </c>
      <c r="C771" t="s">
        <v>1128</v>
      </c>
      <c r="D771">
        <v>289</v>
      </c>
      <c r="E771">
        <v>2019.5</v>
      </c>
      <c r="F771">
        <f t="shared" ref="F771:F834" si="12">IF(C771=C770,F770+1,1)</f>
        <v>5</v>
      </c>
      <c r="G771" t="str">
        <f>STANDINGS_HR[[#This Row],[League]]&amp;STANDINGS_HR[[#This Row],[Team]]</f>
        <v>$150 Draft Champions Express Mar 28 7:00 pm Lg.4063ClubLevelBetting.com</v>
      </c>
    </row>
    <row r="772" spans="1:7" x14ac:dyDescent="0.25">
      <c r="A772">
        <v>931</v>
      </c>
      <c r="B772" t="s">
        <v>1127</v>
      </c>
      <c r="C772" t="s">
        <v>1128</v>
      </c>
      <c r="D772">
        <v>288</v>
      </c>
      <c r="E772">
        <v>1989.5</v>
      </c>
      <c r="F772">
        <f t="shared" si="12"/>
        <v>6</v>
      </c>
      <c r="G772" t="str">
        <f>STANDINGS_HR[[#This Row],[League]]&amp;STANDINGS_HR[[#This Row],[Team]]</f>
        <v>$150 Draft Champions Express Mar 28 7:00 pm Lg.4063TrumpForPresident!</v>
      </c>
    </row>
    <row r="773" spans="1:7" x14ac:dyDescent="0.25">
      <c r="A773">
        <v>1155</v>
      </c>
      <c r="B773" t="s">
        <v>1139</v>
      </c>
      <c r="C773" t="s">
        <v>1128</v>
      </c>
      <c r="D773">
        <v>281</v>
      </c>
      <c r="E773">
        <v>1759</v>
      </c>
      <c r="F773">
        <f t="shared" si="12"/>
        <v>7</v>
      </c>
      <c r="G773" t="str">
        <f>STANDINGS_HR[[#This Row],[League]]&amp;STANDINGS_HR[[#This Row],[Team]]</f>
        <v>$150 Draft Champions Express Mar 28 7:00 pm Lg.4063Punkin' Crawdash</v>
      </c>
    </row>
    <row r="774" spans="1:7" x14ac:dyDescent="0.25">
      <c r="A774">
        <v>1579</v>
      </c>
      <c r="B774" t="s">
        <v>1137</v>
      </c>
      <c r="C774" t="s">
        <v>1128</v>
      </c>
      <c r="D774">
        <v>268</v>
      </c>
      <c r="E774">
        <v>1324.5</v>
      </c>
      <c r="F774">
        <f t="shared" si="12"/>
        <v>8</v>
      </c>
      <c r="G774" t="str">
        <f>STANDINGS_HR[[#This Row],[League]]&amp;STANDINGS_HR[[#This Row],[Team]]</f>
        <v>$150 Draft Champions Express Mar 28 7:00 pm Lg.4063Flying Squirrels</v>
      </c>
    </row>
    <row r="775" spans="1:7" x14ac:dyDescent="0.25">
      <c r="A775">
        <v>1717</v>
      </c>
      <c r="B775" t="s">
        <v>1140</v>
      </c>
      <c r="C775" t="s">
        <v>1128</v>
      </c>
      <c r="D775">
        <v>264</v>
      </c>
      <c r="E775">
        <v>1191</v>
      </c>
      <c r="F775">
        <f t="shared" si="12"/>
        <v>9</v>
      </c>
      <c r="G775" t="str">
        <f>STANDINGS_HR[[#This Row],[League]]&amp;STANDINGS_HR[[#This Row],[Team]]</f>
        <v>$150 Draft Champions Express Mar 28 7:00 pm Lg.4063Jung Ho's Kang</v>
      </c>
    </row>
    <row r="776" spans="1:7" x14ac:dyDescent="0.25">
      <c r="A776">
        <v>1861</v>
      </c>
      <c r="B776" t="s">
        <v>1131</v>
      </c>
      <c r="C776" t="s">
        <v>1128</v>
      </c>
      <c r="D776">
        <v>259</v>
      </c>
      <c r="E776">
        <v>1044</v>
      </c>
      <c r="F776">
        <f t="shared" si="12"/>
        <v>10</v>
      </c>
      <c r="G776" t="str">
        <f>STANDINGS_HR[[#This Row],[League]]&amp;STANDINGS_HR[[#This Row],[Team]]</f>
        <v>$150 Draft Champions Express Mar 28 7:00 pm Lg.4063IT Nerd</v>
      </c>
    </row>
    <row r="777" spans="1:7" x14ac:dyDescent="0.25">
      <c r="A777">
        <v>1971</v>
      </c>
      <c r="B777" t="s">
        <v>1129</v>
      </c>
      <c r="C777" t="s">
        <v>1128</v>
      </c>
      <c r="D777">
        <v>255</v>
      </c>
      <c r="E777">
        <v>932</v>
      </c>
      <c r="F777">
        <f t="shared" si="12"/>
        <v>11</v>
      </c>
      <c r="G777" t="str">
        <f>STANDINGS_HR[[#This Row],[League]]&amp;STANDINGS_HR[[#This Row],[Team]]</f>
        <v>$150 Draft Champions Express Mar 28 7:00 pm Lg.4063Four Horsemen</v>
      </c>
    </row>
    <row r="778" spans="1:7" x14ac:dyDescent="0.25">
      <c r="A778">
        <v>2207</v>
      </c>
      <c r="B778" t="s">
        <v>1136</v>
      </c>
      <c r="C778" t="s">
        <v>1128</v>
      </c>
      <c r="D778">
        <v>247</v>
      </c>
      <c r="E778">
        <v>702.5</v>
      </c>
      <c r="F778">
        <f t="shared" si="12"/>
        <v>12</v>
      </c>
      <c r="G778" t="str">
        <f>STANDINGS_HR[[#This Row],[League]]&amp;STANDINGS_HR[[#This Row],[Team]]</f>
        <v>$150 Draft Champions Express Mar 28 7:00 pm Lg.4063Langhorne Keggers</v>
      </c>
    </row>
    <row r="779" spans="1:7" x14ac:dyDescent="0.25">
      <c r="A779">
        <v>2266</v>
      </c>
      <c r="B779" t="s">
        <v>1133</v>
      </c>
      <c r="C779" t="s">
        <v>1128</v>
      </c>
      <c r="D779">
        <v>245</v>
      </c>
      <c r="E779">
        <v>655.5</v>
      </c>
      <c r="F779">
        <f t="shared" si="12"/>
        <v>13</v>
      </c>
      <c r="G779" t="str">
        <f>STANDINGS_HR[[#This Row],[League]]&amp;STANDINGS_HR[[#This Row],[Team]]</f>
        <v>$150 Draft Champions Express Mar 28 7:00 pm Lg.4063Unknown Unknowns</v>
      </c>
    </row>
    <row r="780" spans="1:7" x14ac:dyDescent="0.25">
      <c r="A780">
        <v>2492</v>
      </c>
      <c r="B780" t="s">
        <v>602</v>
      </c>
      <c r="C780" t="s">
        <v>1128</v>
      </c>
      <c r="D780">
        <v>234</v>
      </c>
      <c r="E780">
        <v>421.5</v>
      </c>
      <c r="F780">
        <f t="shared" si="12"/>
        <v>14</v>
      </c>
      <c r="G780" t="str">
        <f>STANDINGS_HR[[#This Row],[League]]&amp;STANDINGS_HR[[#This Row],[Team]]</f>
        <v>$150 Draft Champions Express Mar 28 7:00 pm Lg.4063Team Hall</v>
      </c>
    </row>
    <row r="781" spans="1:7" x14ac:dyDescent="0.25">
      <c r="A781">
        <v>2890</v>
      </c>
      <c r="B781" t="s">
        <v>1132</v>
      </c>
      <c r="C781" t="s">
        <v>1128</v>
      </c>
      <c r="D781">
        <v>181</v>
      </c>
      <c r="E781">
        <v>21</v>
      </c>
      <c r="F781">
        <f t="shared" si="12"/>
        <v>15</v>
      </c>
      <c r="G781" t="str">
        <f>STANDINGS_HR[[#This Row],[League]]&amp;STANDINGS_HR[[#This Row],[Team]]</f>
        <v>$150 Draft Champions Express Mar 28 7:00 pm Lg.4063Team Anderson</v>
      </c>
    </row>
    <row r="782" spans="1:7" x14ac:dyDescent="0.25">
      <c r="A782">
        <v>200</v>
      </c>
      <c r="B782" t="s">
        <v>387</v>
      </c>
      <c r="C782" t="s">
        <v>1142</v>
      </c>
      <c r="D782">
        <v>324</v>
      </c>
      <c r="E782">
        <v>2710.5</v>
      </c>
      <c r="F782">
        <f t="shared" si="12"/>
        <v>1</v>
      </c>
      <c r="G782" t="str">
        <f>STANDINGS_HR[[#This Row],[League]]&amp;STANDINGS_HR[[#This Row],[Team]]</f>
        <v>$150 Draft Champions Express Mar 29 8:00 pm Lg.3923L-Cat Glory Days</v>
      </c>
    </row>
    <row r="783" spans="1:7" x14ac:dyDescent="0.25">
      <c r="A783">
        <v>549</v>
      </c>
      <c r="B783" t="s">
        <v>1152</v>
      </c>
      <c r="C783" t="s">
        <v>1142</v>
      </c>
      <c r="D783">
        <v>302</v>
      </c>
      <c r="E783">
        <v>2354.5</v>
      </c>
      <c r="F783">
        <f t="shared" si="12"/>
        <v>2</v>
      </c>
      <c r="G783" t="str">
        <f>STANDINGS_HR[[#This Row],[League]]&amp;STANDINGS_HR[[#This Row],[Team]]</f>
        <v>$150 Draft Champions Express Mar 29 8:00 pm Lg.3923Howie Wallbangers</v>
      </c>
    </row>
    <row r="784" spans="1:7" x14ac:dyDescent="0.25">
      <c r="A784">
        <v>685</v>
      </c>
      <c r="B784" t="s">
        <v>1150</v>
      </c>
      <c r="C784" t="s">
        <v>1142</v>
      </c>
      <c r="D784">
        <v>297</v>
      </c>
      <c r="E784">
        <v>2226</v>
      </c>
      <c r="F784">
        <f t="shared" si="12"/>
        <v>3</v>
      </c>
      <c r="G784" t="str">
        <f>STANDINGS_HR[[#This Row],[League]]&amp;STANDINGS_HR[[#This Row],[Team]]</f>
        <v>$150 Draft Champions Express Mar 29 8:00 pm Lg.3923PsychOs DC2</v>
      </c>
    </row>
    <row r="785" spans="1:7" x14ac:dyDescent="0.25">
      <c r="A785">
        <v>854</v>
      </c>
      <c r="B785" t="s">
        <v>1148</v>
      </c>
      <c r="C785" t="s">
        <v>1142</v>
      </c>
      <c r="D785">
        <v>290</v>
      </c>
      <c r="E785">
        <v>2049</v>
      </c>
      <c r="F785">
        <f t="shared" si="12"/>
        <v>4</v>
      </c>
      <c r="G785" t="str">
        <f>STANDINGS_HR[[#This Row],[League]]&amp;STANDINGS_HR[[#This Row],[Team]]</f>
        <v>$150 Draft Champions Express Mar 29 8:00 pm Lg.3923As Good as it Goetz</v>
      </c>
    </row>
    <row r="786" spans="1:7" x14ac:dyDescent="0.25">
      <c r="A786">
        <v>1079</v>
      </c>
      <c r="B786" t="s">
        <v>1144</v>
      </c>
      <c r="C786" t="s">
        <v>1142</v>
      </c>
      <c r="D786">
        <v>283</v>
      </c>
      <c r="E786">
        <v>1829.5</v>
      </c>
      <c r="F786">
        <f t="shared" si="12"/>
        <v>5</v>
      </c>
      <c r="G786" t="str">
        <f>STANDINGS_HR[[#This Row],[League]]&amp;STANDINGS_HR[[#This Row],[Team]]</f>
        <v>$150 Draft Champions Express Mar 29 8:00 pm Lg.3923Kipnis Everdeen</v>
      </c>
    </row>
    <row r="787" spans="1:7" x14ac:dyDescent="0.25">
      <c r="A787">
        <v>1333</v>
      </c>
      <c r="B787" t="s">
        <v>1143</v>
      </c>
      <c r="C787" t="s">
        <v>1142</v>
      </c>
      <c r="D787">
        <v>276</v>
      </c>
      <c r="E787">
        <v>1589</v>
      </c>
      <c r="F787">
        <f t="shared" si="12"/>
        <v>6</v>
      </c>
      <c r="G787" t="str">
        <f>STANDINGS_HR[[#This Row],[League]]&amp;STANDINGS_HR[[#This Row],[Team]]</f>
        <v>$150 Draft Champions Express Mar 29 8:00 pm Lg.3923Team Labradors</v>
      </c>
    </row>
    <row r="788" spans="1:7" x14ac:dyDescent="0.25">
      <c r="A788">
        <v>1473</v>
      </c>
      <c r="B788" t="s">
        <v>1153</v>
      </c>
      <c r="C788" t="s">
        <v>1142</v>
      </c>
      <c r="D788">
        <v>271</v>
      </c>
      <c r="E788">
        <v>1434.5</v>
      </c>
      <c r="F788">
        <f t="shared" si="12"/>
        <v>7</v>
      </c>
      <c r="G788" t="str">
        <f>STANDINGS_HR[[#This Row],[League]]&amp;STANDINGS_HR[[#This Row],[Team]]</f>
        <v>$150 Draft Champions Express Mar 29 8:00 pm Lg.3923KyCat</v>
      </c>
    </row>
    <row r="789" spans="1:7" x14ac:dyDescent="0.25">
      <c r="A789">
        <v>1518</v>
      </c>
      <c r="B789" t="s">
        <v>1151</v>
      </c>
      <c r="C789" t="s">
        <v>1142</v>
      </c>
      <c r="D789">
        <v>270</v>
      </c>
      <c r="E789">
        <v>1400</v>
      </c>
      <c r="F789">
        <f t="shared" si="12"/>
        <v>8</v>
      </c>
      <c r="G789" t="str">
        <f>STANDINGS_HR[[#This Row],[League]]&amp;STANDINGS_HR[[#This Row],[Team]]</f>
        <v>$150 Draft Champions Express Mar 29 8:00 pm Lg.3923Team Krajanowski</v>
      </c>
    </row>
    <row r="790" spans="1:7" x14ac:dyDescent="0.25">
      <c r="A790">
        <v>1662</v>
      </c>
      <c r="B790" t="s">
        <v>1141</v>
      </c>
      <c r="C790" t="s">
        <v>1142</v>
      </c>
      <c r="D790">
        <v>266</v>
      </c>
      <c r="E790">
        <v>1264</v>
      </c>
      <c r="F790">
        <f t="shared" si="12"/>
        <v>9</v>
      </c>
      <c r="G790" t="str">
        <f>STANDINGS_HR[[#This Row],[League]]&amp;STANDINGS_HR[[#This Row],[Team]]</f>
        <v>$150 Draft Champions Express Mar 29 8:00 pm Lg.3923The Mighty Bombjacks</v>
      </c>
    </row>
    <row r="791" spans="1:7" x14ac:dyDescent="0.25">
      <c r="A791">
        <v>1853</v>
      </c>
      <c r="B791" t="s">
        <v>1147</v>
      </c>
      <c r="C791" t="s">
        <v>1142</v>
      </c>
      <c r="D791">
        <v>259</v>
      </c>
      <c r="E791">
        <v>1044</v>
      </c>
      <c r="F791">
        <f t="shared" si="12"/>
        <v>10</v>
      </c>
      <c r="G791" t="str">
        <f>STANDINGS_HR[[#This Row],[League]]&amp;STANDINGS_HR[[#This Row],[Team]]</f>
        <v>$150 Draft Champions Express Mar 29 8:00 pm Lg.3923Cigar Puffer</v>
      </c>
    </row>
    <row r="792" spans="1:7" x14ac:dyDescent="0.25">
      <c r="A792">
        <v>2009</v>
      </c>
      <c r="B792" t="s">
        <v>1149</v>
      </c>
      <c r="C792" t="s">
        <v>1142</v>
      </c>
      <c r="D792">
        <v>254</v>
      </c>
      <c r="E792">
        <v>902.5</v>
      </c>
      <c r="F792">
        <f t="shared" si="12"/>
        <v>11</v>
      </c>
      <c r="G792" t="str">
        <f>STANDINGS_HR[[#This Row],[League]]&amp;STANDINGS_HR[[#This Row],[Team]]</f>
        <v>$150 Draft Champions Express Mar 29 8:00 pm Lg.3923Non-Trivial Zeros</v>
      </c>
    </row>
    <row r="793" spans="1:7" x14ac:dyDescent="0.25">
      <c r="A793">
        <v>2122</v>
      </c>
      <c r="B793" t="s">
        <v>1154</v>
      </c>
      <c r="C793" t="s">
        <v>1142</v>
      </c>
      <c r="D793">
        <v>250</v>
      </c>
      <c r="E793">
        <v>785</v>
      </c>
      <c r="F793">
        <f t="shared" si="12"/>
        <v>12</v>
      </c>
      <c r="G793" t="str">
        <f>STANDINGS_HR[[#This Row],[League]]&amp;STANDINGS_HR[[#This Row],[Team]]</f>
        <v>$150 Draft Champions Express Mar 29 8:00 pm Lg.3923JERRY BULLS</v>
      </c>
    </row>
    <row r="794" spans="1:7" x14ac:dyDescent="0.25">
      <c r="A794">
        <v>2422</v>
      </c>
      <c r="B794" t="s">
        <v>1146</v>
      </c>
      <c r="C794" t="s">
        <v>1142</v>
      </c>
      <c r="D794">
        <v>238</v>
      </c>
      <c r="E794">
        <v>500.5</v>
      </c>
      <c r="F794">
        <f t="shared" si="12"/>
        <v>13</v>
      </c>
      <c r="G794" t="str">
        <f>STANDINGS_HR[[#This Row],[League]]&amp;STANDINGS_HR[[#This Row],[Team]]</f>
        <v>$150 Draft Champions Express Mar 29 8:00 pm Lg.3923Zio Francesco</v>
      </c>
    </row>
    <row r="795" spans="1:7" x14ac:dyDescent="0.25">
      <c r="A795">
        <v>2442</v>
      </c>
      <c r="B795" t="s">
        <v>37</v>
      </c>
      <c r="C795" t="s">
        <v>1142</v>
      </c>
      <c r="D795">
        <v>236</v>
      </c>
      <c r="E795">
        <v>460</v>
      </c>
      <c r="F795">
        <f t="shared" si="12"/>
        <v>14</v>
      </c>
      <c r="G795" t="str">
        <f>STANDINGS_HR[[#This Row],[League]]&amp;STANDINGS_HR[[#This Row],[Team]]</f>
        <v>$150 Draft Champions Express Mar 29 8:00 pm Lg.3923Bread Zeppelin</v>
      </c>
    </row>
    <row r="796" spans="1:7" x14ac:dyDescent="0.25">
      <c r="A796">
        <v>2765</v>
      </c>
      <c r="B796" t="s">
        <v>1145</v>
      </c>
      <c r="C796" t="s">
        <v>1142</v>
      </c>
      <c r="D796">
        <v>214</v>
      </c>
      <c r="E796">
        <v>143</v>
      </c>
      <c r="F796">
        <f t="shared" si="12"/>
        <v>15</v>
      </c>
      <c r="G796" t="str">
        <f>STANDINGS_HR[[#This Row],[League]]&amp;STANDINGS_HR[[#This Row],[Team]]</f>
        <v>$150 Draft Champions Express Mar 29 8:00 pm Lg.3923Fast Champ</v>
      </c>
    </row>
    <row r="797" spans="1:7" x14ac:dyDescent="0.25">
      <c r="A797">
        <v>194</v>
      </c>
      <c r="B797" t="s">
        <v>299</v>
      </c>
      <c r="C797" t="s">
        <v>1156</v>
      </c>
      <c r="D797">
        <v>325</v>
      </c>
      <c r="E797">
        <v>2722.5</v>
      </c>
      <c r="F797">
        <f t="shared" si="12"/>
        <v>1</v>
      </c>
      <c r="G797" t="str">
        <f>STANDINGS_HR[[#This Row],[League]]&amp;STANDINGS_HR[[#This Row],[Team]]</f>
        <v>$150 Draft Champions Express Mar 29 8:00 pm Lg.4117Team Ulliac</v>
      </c>
    </row>
    <row r="798" spans="1:7" x14ac:dyDescent="0.25">
      <c r="A798">
        <v>504</v>
      </c>
      <c r="B798" t="s">
        <v>1166</v>
      </c>
      <c r="C798" t="s">
        <v>1156</v>
      </c>
      <c r="D798">
        <v>305</v>
      </c>
      <c r="E798">
        <v>2410.5</v>
      </c>
      <c r="F798">
        <f t="shared" si="12"/>
        <v>2</v>
      </c>
      <c r="G798" t="str">
        <f>STANDINGS_HR[[#This Row],[League]]&amp;STANDINGS_HR[[#This Row],[Team]]</f>
        <v>$150 Draft Champions Express Mar 29 8:00 pm Lg.4117Stuffed Pork Chops</v>
      </c>
    </row>
    <row r="799" spans="1:7" x14ac:dyDescent="0.25">
      <c r="A799">
        <v>892</v>
      </c>
      <c r="B799" t="s">
        <v>1155</v>
      </c>
      <c r="C799" t="s">
        <v>1156</v>
      </c>
      <c r="D799">
        <v>289</v>
      </c>
      <c r="E799">
        <v>2019.5</v>
      </c>
      <c r="F799">
        <f t="shared" si="12"/>
        <v>3</v>
      </c>
      <c r="G799" t="str">
        <f>STANDINGS_HR[[#This Row],[League]]&amp;STANDINGS_HR[[#This Row],[Team]]</f>
        <v>$150 Draft Champions Express Mar 29 8:00 pm Lg.4117Profloop5</v>
      </c>
    </row>
    <row r="800" spans="1:7" x14ac:dyDescent="0.25">
      <c r="A800">
        <v>1331</v>
      </c>
      <c r="B800" t="s">
        <v>209</v>
      </c>
      <c r="C800" t="s">
        <v>1156</v>
      </c>
      <c r="D800">
        <v>276</v>
      </c>
      <c r="E800">
        <v>1589</v>
      </c>
      <c r="F800">
        <f t="shared" si="12"/>
        <v>4</v>
      </c>
      <c r="G800" t="str">
        <f>STANDINGS_HR[[#This Row],[League]]&amp;STANDINGS_HR[[#This Row],[Team]]</f>
        <v>$150 Draft Champions Express Mar 29 8:00 pm Lg.4117Team Jung</v>
      </c>
    </row>
    <row r="801" spans="1:7" x14ac:dyDescent="0.25">
      <c r="A801">
        <v>1475</v>
      </c>
      <c r="B801" t="s">
        <v>1165</v>
      </c>
      <c r="C801" t="s">
        <v>1156</v>
      </c>
      <c r="D801">
        <v>271</v>
      </c>
      <c r="E801">
        <v>1434.5</v>
      </c>
      <c r="F801">
        <f t="shared" si="12"/>
        <v>5</v>
      </c>
      <c r="G801" t="str">
        <f>STANDINGS_HR[[#This Row],[League]]&amp;STANDINGS_HR[[#This Row],[Team]]</f>
        <v>$150 Draft Champions Express Mar 29 8:00 pm Lg.4117Panik! At the Rizzo</v>
      </c>
    </row>
    <row r="802" spans="1:7" x14ac:dyDescent="0.25">
      <c r="A802">
        <v>1537</v>
      </c>
      <c r="B802" t="s">
        <v>1164</v>
      </c>
      <c r="C802" t="s">
        <v>1156</v>
      </c>
      <c r="D802">
        <v>269</v>
      </c>
      <c r="E802">
        <v>1363.5</v>
      </c>
      <c r="F802">
        <f t="shared" si="12"/>
        <v>6</v>
      </c>
      <c r="G802" t="str">
        <f>STANDINGS_HR[[#This Row],[League]]&amp;STANDINGS_HR[[#This Row],[Team]]</f>
        <v>$150 Draft Champions Express Mar 29 8:00 pm Lg.4117Joe Buck Yourself</v>
      </c>
    </row>
    <row r="803" spans="1:7" x14ac:dyDescent="0.25">
      <c r="A803">
        <v>1584</v>
      </c>
      <c r="B803" t="s">
        <v>1160</v>
      </c>
      <c r="C803" t="s">
        <v>1156</v>
      </c>
      <c r="D803">
        <v>268</v>
      </c>
      <c r="E803">
        <v>1324.5</v>
      </c>
      <c r="F803">
        <f t="shared" si="12"/>
        <v>7</v>
      </c>
      <c r="G803" t="str">
        <f>STANDINGS_HR[[#This Row],[League]]&amp;STANDINGS_HR[[#This Row],[Team]]</f>
        <v>$150 Draft Champions Express Mar 29 8:00 pm Lg.4117Kan't Hit the Kurve</v>
      </c>
    </row>
    <row r="804" spans="1:7" x14ac:dyDescent="0.25">
      <c r="A804">
        <v>1683</v>
      </c>
      <c r="B804" t="s">
        <v>1167</v>
      </c>
      <c r="C804" t="s">
        <v>1156</v>
      </c>
      <c r="D804">
        <v>265</v>
      </c>
      <c r="E804">
        <v>1225</v>
      </c>
      <c r="F804">
        <f t="shared" si="12"/>
        <v>8</v>
      </c>
      <c r="G804" t="str">
        <f>STANDINGS_HR[[#This Row],[League]]&amp;STANDINGS_HR[[#This Row],[Team]]</f>
        <v>$150 Draft Champions Express Mar 29 8:00 pm Lg.4117Hammerin Hank</v>
      </c>
    </row>
    <row r="805" spans="1:7" x14ac:dyDescent="0.25">
      <c r="A805">
        <v>1701</v>
      </c>
      <c r="B805" t="s">
        <v>1157</v>
      </c>
      <c r="C805" t="s">
        <v>1156</v>
      </c>
      <c r="D805">
        <v>265</v>
      </c>
      <c r="E805">
        <v>1225</v>
      </c>
      <c r="F805">
        <f t="shared" si="12"/>
        <v>9</v>
      </c>
      <c r="G805" t="str">
        <f>STANDINGS_HR[[#This Row],[League]]&amp;STANDINGS_HR[[#This Row],[Team]]</f>
        <v>$150 Draft Champions Express Mar 29 8:00 pm Lg.4117Team boldger</v>
      </c>
    </row>
    <row r="806" spans="1:7" x14ac:dyDescent="0.25">
      <c r="A806">
        <v>1838</v>
      </c>
      <c r="B806" t="s">
        <v>1161</v>
      </c>
      <c r="C806" t="s">
        <v>1156</v>
      </c>
      <c r="D806">
        <v>260</v>
      </c>
      <c r="E806">
        <v>1075</v>
      </c>
      <c r="F806">
        <f t="shared" si="12"/>
        <v>10</v>
      </c>
      <c r="G806" t="str">
        <f>STANDINGS_HR[[#This Row],[League]]&amp;STANDINGS_HR[[#This Row],[Team]]</f>
        <v>$150 Draft Champions Express Mar 29 8:00 pm Lg.4117Springfield Hurricanes</v>
      </c>
    </row>
    <row r="807" spans="1:7" x14ac:dyDescent="0.25">
      <c r="A807">
        <v>2225</v>
      </c>
      <c r="B807" t="s">
        <v>1158</v>
      </c>
      <c r="C807" t="s">
        <v>1156</v>
      </c>
      <c r="D807">
        <v>246</v>
      </c>
      <c r="E807">
        <v>677</v>
      </c>
      <c r="F807">
        <f t="shared" si="12"/>
        <v>11</v>
      </c>
      <c r="G807" t="str">
        <f>STANDINGS_HR[[#This Row],[League]]&amp;STANDINGS_HR[[#This Row],[Team]]</f>
        <v>$150 Draft Champions Express Mar 29 8:00 pm Lg.4117Big Red</v>
      </c>
    </row>
    <row r="808" spans="1:7" x14ac:dyDescent="0.25">
      <c r="A808">
        <v>2288</v>
      </c>
      <c r="B808" t="s">
        <v>500</v>
      </c>
      <c r="C808" t="s">
        <v>1156</v>
      </c>
      <c r="D808">
        <v>244</v>
      </c>
      <c r="E808">
        <v>631</v>
      </c>
      <c r="F808">
        <f t="shared" si="12"/>
        <v>12</v>
      </c>
      <c r="G808" t="str">
        <f>STANDINGS_HR[[#This Row],[League]]&amp;STANDINGS_HR[[#This Row],[Team]]</f>
        <v>$150 Draft Champions Express Mar 29 8:00 pm Lg.4117Team Moxyball</v>
      </c>
    </row>
    <row r="809" spans="1:7" x14ac:dyDescent="0.25">
      <c r="A809">
        <v>2355</v>
      </c>
      <c r="B809" t="s">
        <v>1163</v>
      </c>
      <c r="C809" t="s">
        <v>1156</v>
      </c>
      <c r="D809">
        <v>241</v>
      </c>
      <c r="E809">
        <v>561.5</v>
      </c>
      <c r="F809">
        <f t="shared" si="12"/>
        <v>13</v>
      </c>
      <c r="G809" t="str">
        <f>STANDINGS_HR[[#This Row],[League]]&amp;STANDINGS_HR[[#This Row],[Team]]</f>
        <v>$150 Draft Champions Express Mar 29 8:00 pm Lg.4117Virginia is for Lovers</v>
      </c>
    </row>
    <row r="810" spans="1:7" x14ac:dyDescent="0.25">
      <c r="A810">
        <v>2417</v>
      </c>
      <c r="B810" t="s">
        <v>1162</v>
      </c>
      <c r="C810" t="s">
        <v>1156</v>
      </c>
      <c r="D810">
        <v>238</v>
      </c>
      <c r="E810">
        <v>500.5</v>
      </c>
      <c r="F810">
        <f t="shared" si="12"/>
        <v>14</v>
      </c>
      <c r="G810" t="str">
        <f>STANDINGS_HR[[#This Row],[League]]&amp;STANDINGS_HR[[#This Row],[Team]]</f>
        <v>$150 Draft Champions Express Mar 29 8:00 pm Lg.4117Team Revet</v>
      </c>
    </row>
    <row r="811" spans="1:7" x14ac:dyDescent="0.25">
      <c r="A811">
        <v>2504</v>
      </c>
      <c r="B811" t="s">
        <v>1159</v>
      </c>
      <c r="C811" t="s">
        <v>1156</v>
      </c>
      <c r="D811">
        <v>233</v>
      </c>
      <c r="E811">
        <v>403.5</v>
      </c>
      <c r="F811">
        <f t="shared" si="12"/>
        <v>15</v>
      </c>
      <c r="G811" t="str">
        <f>STANDINGS_HR[[#This Row],[League]]&amp;STANDINGS_HR[[#This Row],[Team]]</f>
        <v>$150 Draft Champions Express Mar 29 8:00 pm Lg.4117Infinity Management</v>
      </c>
    </row>
    <row r="812" spans="1:7" x14ac:dyDescent="0.25">
      <c r="A812">
        <v>404</v>
      </c>
      <c r="B812" t="s">
        <v>1177</v>
      </c>
      <c r="C812" t="s">
        <v>1169</v>
      </c>
      <c r="D812">
        <v>310</v>
      </c>
      <c r="E812">
        <v>2514.5</v>
      </c>
      <c r="F812">
        <f t="shared" si="12"/>
        <v>1</v>
      </c>
      <c r="G812" t="str">
        <f>STANDINGS_HR[[#This Row],[League]]&amp;STANDINGS_HR[[#This Row],[Team]]</f>
        <v>$150 Draft Champions Express Mar 30 8:00 pm Lg.4076kotex army</v>
      </c>
    </row>
    <row r="813" spans="1:7" x14ac:dyDescent="0.25">
      <c r="A813">
        <v>455</v>
      </c>
      <c r="B813" t="s">
        <v>1170</v>
      </c>
      <c r="C813" t="s">
        <v>1169</v>
      </c>
      <c r="D813">
        <v>307</v>
      </c>
      <c r="E813">
        <v>2463</v>
      </c>
      <c r="F813">
        <f t="shared" si="12"/>
        <v>2</v>
      </c>
      <c r="G813" t="str">
        <f>STANDINGS_HR[[#This Row],[League]]&amp;STANDINGS_HR[[#This Row],[Team]]</f>
        <v>$150 Draft Champions Express Mar 30 8:00 pm Lg.4076Team Funke</v>
      </c>
    </row>
    <row r="814" spans="1:7" x14ac:dyDescent="0.25">
      <c r="A814">
        <v>677</v>
      </c>
      <c r="B814" t="s">
        <v>1175</v>
      </c>
      <c r="C814" t="s">
        <v>1169</v>
      </c>
      <c r="D814">
        <v>297</v>
      </c>
      <c r="E814">
        <v>2226</v>
      </c>
      <c r="F814">
        <f t="shared" si="12"/>
        <v>3</v>
      </c>
      <c r="G814" t="str">
        <f>STANDINGS_HR[[#This Row],[League]]&amp;STANDINGS_HR[[#This Row],[Team]]</f>
        <v>$150 Draft Champions Express Mar 30 8:00 pm Lg.4076Dirty Cheetahs</v>
      </c>
    </row>
    <row r="815" spans="1:7" x14ac:dyDescent="0.25">
      <c r="A815">
        <v>741</v>
      </c>
      <c r="B815" t="s">
        <v>1009</v>
      </c>
      <c r="C815" t="s">
        <v>1169</v>
      </c>
      <c r="D815">
        <v>295</v>
      </c>
      <c r="E815">
        <v>2174</v>
      </c>
      <c r="F815">
        <f t="shared" si="12"/>
        <v>4</v>
      </c>
      <c r="G815" t="str">
        <f>STANDINGS_HR[[#This Row],[League]]&amp;STANDINGS_HR[[#This Row],[Team]]</f>
        <v>$150 Draft Champions Express Mar 30 8:00 pm Lg.4076Team Rasmusson</v>
      </c>
    </row>
    <row r="816" spans="1:7" x14ac:dyDescent="0.25">
      <c r="A816">
        <v>860</v>
      </c>
      <c r="B816" t="s">
        <v>1181</v>
      </c>
      <c r="C816" t="s">
        <v>1169</v>
      </c>
      <c r="D816">
        <v>290</v>
      </c>
      <c r="E816">
        <v>2049</v>
      </c>
      <c r="F816">
        <f t="shared" si="12"/>
        <v>5</v>
      </c>
      <c r="G816" t="str">
        <f>STANDINGS_HR[[#This Row],[League]]&amp;STANDINGS_HR[[#This Row],[Team]]</f>
        <v>$150 Draft Champions Express Mar 30 8:00 pm Lg.4076FAST DC1</v>
      </c>
    </row>
    <row r="817" spans="1:7" x14ac:dyDescent="0.25">
      <c r="A817">
        <v>1148</v>
      </c>
      <c r="B817" t="s">
        <v>1179</v>
      </c>
      <c r="C817" t="s">
        <v>1169</v>
      </c>
      <c r="D817">
        <v>281</v>
      </c>
      <c r="E817">
        <v>1759</v>
      </c>
      <c r="F817">
        <f t="shared" si="12"/>
        <v>6</v>
      </c>
      <c r="G817" t="str">
        <f>STANDINGS_HR[[#This Row],[League]]&amp;STANDINGS_HR[[#This Row],[Team]]</f>
        <v>$150 Draft Champions Express Mar 30 8:00 pm Lg.4076Latitude 31</v>
      </c>
    </row>
    <row r="818" spans="1:7" x14ac:dyDescent="0.25">
      <c r="A818">
        <v>1398</v>
      </c>
      <c r="B818" t="s">
        <v>1176</v>
      </c>
      <c r="C818" t="s">
        <v>1169</v>
      </c>
      <c r="D818">
        <v>273</v>
      </c>
      <c r="E818">
        <v>1503</v>
      </c>
      <c r="F818">
        <f t="shared" si="12"/>
        <v>7</v>
      </c>
      <c r="G818" t="str">
        <f>STANDINGS_HR[[#This Row],[League]]&amp;STANDINGS_HR[[#This Row],[Team]]</f>
        <v>$150 Draft Champions Express Mar 30 8:00 pm Lg.4076Finast</v>
      </c>
    </row>
    <row r="819" spans="1:7" x14ac:dyDescent="0.25">
      <c r="A819">
        <v>1595</v>
      </c>
      <c r="B819" t="s">
        <v>1172</v>
      </c>
      <c r="C819" t="s">
        <v>1169</v>
      </c>
      <c r="D819">
        <v>268</v>
      </c>
      <c r="E819">
        <v>1324.5</v>
      </c>
      <c r="F819">
        <f t="shared" si="12"/>
        <v>8</v>
      </c>
      <c r="G819" t="str">
        <f>STANDINGS_HR[[#This Row],[League]]&amp;STANDINGS_HR[[#This Row],[Team]]</f>
        <v>$150 Draft Champions Express Mar 30 8:00 pm Lg.4076Semi-Vottomatic Weapons</v>
      </c>
    </row>
    <row r="820" spans="1:7" x14ac:dyDescent="0.25">
      <c r="A820">
        <v>1619</v>
      </c>
      <c r="B820" t="s">
        <v>1173</v>
      </c>
      <c r="C820" t="s">
        <v>1169</v>
      </c>
      <c r="D820">
        <v>267</v>
      </c>
      <c r="E820">
        <v>1294</v>
      </c>
      <c r="F820">
        <f t="shared" si="12"/>
        <v>9</v>
      </c>
      <c r="G820" t="str">
        <f>STANDINGS_HR[[#This Row],[League]]&amp;STANDINGS_HR[[#This Row],[Team]]</f>
        <v>$150 Draft Champions Express Mar 30 8:00 pm Lg.4076Smooth Operators</v>
      </c>
    </row>
    <row r="821" spans="1:7" x14ac:dyDescent="0.25">
      <c r="A821">
        <v>1674</v>
      </c>
      <c r="B821" t="s">
        <v>1180</v>
      </c>
      <c r="C821" t="s">
        <v>1169</v>
      </c>
      <c r="D821">
        <v>265</v>
      </c>
      <c r="E821">
        <v>1225</v>
      </c>
      <c r="F821">
        <f t="shared" si="12"/>
        <v>10</v>
      </c>
      <c r="G821" t="str">
        <f>STANDINGS_HR[[#This Row],[League]]&amp;STANDINGS_HR[[#This Row],[Team]]</f>
        <v>$150 Draft Champions Express Mar 30 8:00 pm Lg.4076Coach Esser</v>
      </c>
    </row>
    <row r="822" spans="1:7" x14ac:dyDescent="0.25">
      <c r="A822">
        <v>2196</v>
      </c>
      <c r="B822" t="s">
        <v>1171</v>
      </c>
      <c r="C822" t="s">
        <v>1169</v>
      </c>
      <c r="D822">
        <v>247</v>
      </c>
      <c r="E822">
        <v>702.5</v>
      </c>
      <c r="F822">
        <f t="shared" si="12"/>
        <v>11</v>
      </c>
      <c r="G822" t="str">
        <f>STANDINGS_HR[[#This Row],[League]]&amp;STANDINGS_HR[[#This Row],[Team]]</f>
        <v>$150 Draft Champions Express Mar 30 8:00 pm Lg.4076Adam Ant</v>
      </c>
    </row>
    <row r="823" spans="1:7" x14ac:dyDescent="0.25">
      <c r="A823">
        <v>2258</v>
      </c>
      <c r="B823" t="s">
        <v>1174</v>
      </c>
      <c r="C823" t="s">
        <v>1169</v>
      </c>
      <c r="D823">
        <v>245</v>
      </c>
      <c r="E823">
        <v>655.5</v>
      </c>
      <c r="F823">
        <f t="shared" si="12"/>
        <v>12</v>
      </c>
      <c r="G823" t="str">
        <f>STANDINGS_HR[[#This Row],[League]]&amp;STANDINGS_HR[[#This Row],[Team]]</f>
        <v>$150 Draft Champions Express Mar 30 8:00 pm Lg.4076Team CARAVELLA</v>
      </c>
    </row>
    <row r="824" spans="1:7" x14ac:dyDescent="0.25">
      <c r="A824">
        <v>2415</v>
      </c>
      <c r="B824" t="s">
        <v>1182</v>
      </c>
      <c r="C824" t="s">
        <v>1169</v>
      </c>
      <c r="D824">
        <v>238</v>
      </c>
      <c r="E824">
        <v>500.5</v>
      </c>
      <c r="F824">
        <f t="shared" si="12"/>
        <v>13</v>
      </c>
      <c r="G824" t="str">
        <f>STANDINGS_HR[[#This Row],[League]]&amp;STANDINGS_HR[[#This Row],[Team]]</f>
        <v>$150 Draft Champions Express Mar 30 8:00 pm Lg.4076Team O'BRIEN</v>
      </c>
    </row>
    <row r="825" spans="1:7" x14ac:dyDescent="0.25">
      <c r="A825">
        <v>2603</v>
      </c>
      <c r="B825" t="s">
        <v>1168</v>
      </c>
      <c r="C825" t="s">
        <v>1169</v>
      </c>
      <c r="D825">
        <v>227</v>
      </c>
      <c r="E825">
        <v>301</v>
      </c>
      <c r="F825">
        <f t="shared" si="12"/>
        <v>14</v>
      </c>
      <c r="G825" t="str">
        <f>STANDINGS_HR[[#This Row],[League]]&amp;STANDINGS_HR[[#This Row],[Team]]</f>
        <v>$150 Draft Champions Express Mar 30 8:00 pm Lg.4076Detroit Stars</v>
      </c>
    </row>
    <row r="826" spans="1:7" x14ac:dyDescent="0.25">
      <c r="A826">
        <v>2850</v>
      </c>
      <c r="B826" t="s">
        <v>1178</v>
      </c>
      <c r="C826" t="s">
        <v>1169</v>
      </c>
      <c r="D826">
        <v>200</v>
      </c>
      <c r="E826">
        <v>59.5</v>
      </c>
      <c r="F826">
        <f t="shared" si="12"/>
        <v>15</v>
      </c>
      <c r="G826" t="str">
        <f>STANDINGS_HR[[#This Row],[League]]&amp;STANDINGS_HR[[#This Row],[Team]]</f>
        <v>$150 Draft Champions Express Mar 30 8:00 pm Lg.4076Kramerica</v>
      </c>
    </row>
    <row r="827" spans="1:7" x14ac:dyDescent="0.25">
      <c r="A827">
        <v>16</v>
      </c>
      <c r="B827" t="s">
        <v>1184</v>
      </c>
      <c r="C827" t="s">
        <v>1183</v>
      </c>
      <c r="D827">
        <v>358</v>
      </c>
      <c r="E827">
        <v>2895</v>
      </c>
      <c r="F827">
        <f t="shared" si="12"/>
        <v>1</v>
      </c>
      <c r="G827" t="str">
        <f>STANDINGS_HR[[#This Row],[League]]&amp;STANDINGS_HR[[#This Row],[Team]]</f>
        <v>$150 Draft Champions Express Mar 31 8:00 pm Lg.4131Team Raney</v>
      </c>
    </row>
    <row r="828" spans="1:7" x14ac:dyDescent="0.25">
      <c r="A828">
        <v>281</v>
      </c>
      <c r="B828" t="s">
        <v>1194</v>
      </c>
      <c r="C828" t="s">
        <v>1183</v>
      </c>
      <c r="D828">
        <v>317</v>
      </c>
      <c r="E828">
        <v>2628</v>
      </c>
      <c r="F828">
        <f t="shared" si="12"/>
        <v>2</v>
      </c>
      <c r="G828" t="str">
        <f>STANDINGS_HR[[#This Row],[League]]&amp;STANDINGS_HR[[#This Row],[Team]]</f>
        <v>$150 Draft Champions Express Mar 31 8:00 pm Lg.4131Oregon Stumpman</v>
      </c>
    </row>
    <row r="829" spans="1:7" x14ac:dyDescent="0.25">
      <c r="A829">
        <v>387</v>
      </c>
      <c r="B829" t="s">
        <v>1186</v>
      </c>
      <c r="C829" t="s">
        <v>1183</v>
      </c>
      <c r="D829">
        <v>311</v>
      </c>
      <c r="E829">
        <v>2530</v>
      </c>
      <c r="F829">
        <f t="shared" si="12"/>
        <v>3</v>
      </c>
      <c r="G829" t="str">
        <f>STANDINGS_HR[[#This Row],[League]]&amp;STANDINGS_HR[[#This Row],[Team]]</f>
        <v>$150 Draft Champions Express Mar 31 8:00 pm Lg.4131Tsunami's Waivers</v>
      </c>
    </row>
    <row r="830" spans="1:7" x14ac:dyDescent="0.25">
      <c r="A830">
        <v>420</v>
      </c>
      <c r="B830" t="s">
        <v>1191</v>
      </c>
      <c r="C830" t="s">
        <v>1183</v>
      </c>
      <c r="D830">
        <v>308</v>
      </c>
      <c r="E830">
        <v>2483.5</v>
      </c>
      <c r="F830">
        <f t="shared" si="12"/>
        <v>4</v>
      </c>
      <c r="G830" t="str">
        <f>STANDINGS_HR[[#This Row],[League]]&amp;STANDINGS_HR[[#This Row],[Team]]</f>
        <v>$150 Draft Champions Express Mar 31 8:00 pm Lg.4131BDawg 16 Express</v>
      </c>
    </row>
    <row r="831" spans="1:7" x14ac:dyDescent="0.25">
      <c r="A831">
        <v>665</v>
      </c>
      <c r="B831" t="s">
        <v>32</v>
      </c>
      <c r="C831" t="s">
        <v>1183</v>
      </c>
      <c r="D831">
        <v>298</v>
      </c>
      <c r="E831">
        <v>2250</v>
      </c>
      <c r="F831">
        <f t="shared" si="12"/>
        <v>5</v>
      </c>
      <c r="G831" t="str">
        <f>STANDINGS_HR[[#This Row],[League]]&amp;STANDINGS_HR[[#This Row],[Team]]</f>
        <v>$150 Draft Champions Express Mar 31 8:00 pm Lg.4131Team enfield</v>
      </c>
    </row>
    <row r="832" spans="1:7" x14ac:dyDescent="0.25">
      <c r="A832">
        <v>775</v>
      </c>
      <c r="B832" t="s">
        <v>1188</v>
      </c>
      <c r="C832" t="s">
        <v>1183</v>
      </c>
      <c r="D832">
        <v>293</v>
      </c>
      <c r="E832">
        <v>2127</v>
      </c>
      <c r="F832">
        <f t="shared" si="12"/>
        <v>6</v>
      </c>
      <c r="G832" t="str">
        <f>STANDINGS_HR[[#This Row],[League]]&amp;STANDINGS_HR[[#This Row],[Team]]</f>
        <v>$150 Draft Champions Express Mar 31 8:00 pm Lg.4131Just Jones</v>
      </c>
    </row>
    <row r="833" spans="1:7" x14ac:dyDescent="0.25">
      <c r="A833">
        <v>1785</v>
      </c>
      <c r="B833" t="s">
        <v>1193</v>
      </c>
      <c r="C833" t="s">
        <v>1183</v>
      </c>
      <c r="D833">
        <v>262</v>
      </c>
      <c r="E833">
        <v>1128.5</v>
      </c>
      <c r="F833">
        <f t="shared" si="12"/>
        <v>7</v>
      </c>
      <c r="G833" t="str">
        <f>STANDINGS_HR[[#This Row],[League]]&amp;STANDINGS_HR[[#This Row],[Team]]</f>
        <v>$150 Draft Champions Express Mar 31 8:00 pm Lg.4131Red Beer L&amp;C</v>
      </c>
    </row>
    <row r="834" spans="1:7" x14ac:dyDescent="0.25">
      <c r="A834">
        <v>1791</v>
      </c>
      <c r="B834" t="s">
        <v>1195</v>
      </c>
      <c r="C834" t="s">
        <v>1183</v>
      </c>
      <c r="D834">
        <v>262</v>
      </c>
      <c r="E834">
        <v>1128.5</v>
      </c>
      <c r="F834">
        <f t="shared" si="12"/>
        <v>8</v>
      </c>
      <c r="G834" t="str">
        <f>STANDINGS_HR[[#This Row],[League]]&amp;STANDINGS_HR[[#This Row],[Team]]</f>
        <v>$150 Draft Champions Express Mar 31 8:00 pm Lg.4131Team Mchugh</v>
      </c>
    </row>
    <row r="835" spans="1:7" x14ac:dyDescent="0.25">
      <c r="A835">
        <v>1905</v>
      </c>
      <c r="B835" t="s">
        <v>953</v>
      </c>
      <c r="C835" t="s">
        <v>1183</v>
      </c>
      <c r="D835">
        <v>258</v>
      </c>
      <c r="E835">
        <v>1012.5</v>
      </c>
      <c r="F835">
        <f t="shared" ref="F835:F898" si="13">IF(C835=C834,F834+1,1)</f>
        <v>9</v>
      </c>
      <c r="G835" t="str">
        <f>STANDINGS_HR[[#This Row],[League]]&amp;STANDINGS_HR[[#This Row],[Team]]</f>
        <v>$150 Draft Champions Express Mar 31 8:00 pm Lg.4131Team debert</v>
      </c>
    </row>
    <row r="836" spans="1:7" x14ac:dyDescent="0.25">
      <c r="A836">
        <v>2045</v>
      </c>
      <c r="B836" t="s">
        <v>419</v>
      </c>
      <c r="C836" t="s">
        <v>1183</v>
      </c>
      <c r="D836">
        <v>253</v>
      </c>
      <c r="E836">
        <v>873</v>
      </c>
      <c r="F836">
        <f t="shared" si="13"/>
        <v>10</v>
      </c>
      <c r="G836" t="str">
        <f>STANDINGS_HR[[#This Row],[League]]&amp;STANDINGS_HR[[#This Row],[Team]]</f>
        <v>$150 Draft Champions Express Mar 31 8:00 pm Lg.4131Team Teitelbaum</v>
      </c>
    </row>
    <row r="837" spans="1:7" x14ac:dyDescent="0.25">
      <c r="A837">
        <v>2481</v>
      </c>
      <c r="B837" t="s">
        <v>1192</v>
      </c>
      <c r="C837" t="s">
        <v>1183</v>
      </c>
      <c r="D837">
        <v>234</v>
      </c>
      <c r="E837">
        <v>421.5</v>
      </c>
      <c r="F837">
        <f t="shared" si="13"/>
        <v>11</v>
      </c>
      <c r="G837" t="str">
        <f>STANDINGS_HR[[#This Row],[League]]&amp;STANDINGS_HR[[#This Row],[Team]]</f>
        <v>$150 Draft Champions Express Mar 31 8:00 pm Lg.4131Alto Queso</v>
      </c>
    </row>
    <row r="838" spans="1:7" x14ac:dyDescent="0.25">
      <c r="A838">
        <v>2664</v>
      </c>
      <c r="B838" t="s">
        <v>1187</v>
      </c>
      <c r="C838" t="s">
        <v>1183</v>
      </c>
      <c r="D838">
        <v>223</v>
      </c>
      <c r="E838">
        <v>249</v>
      </c>
      <c r="F838">
        <f t="shared" si="13"/>
        <v>12</v>
      </c>
      <c r="G838" t="str">
        <f>STANDINGS_HR[[#This Row],[League]]&amp;STANDINGS_HR[[#This Row],[Team]]</f>
        <v>$150 Draft Champions Express Mar 31 8:00 pm Lg.4131Team Murphy</v>
      </c>
    </row>
    <row r="839" spans="1:7" x14ac:dyDescent="0.25">
      <c r="A839">
        <v>2759</v>
      </c>
      <c r="B839" t="s">
        <v>1190</v>
      </c>
      <c r="C839" t="s">
        <v>1183</v>
      </c>
      <c r="D839">
        <v>215</v>
      </c>
      <c r="E839">
        <v>153</v>
      </c>
      <c r="F839">
        <f t="shared" si="13"/>
        <v>13</v>
      </c>
      <c r="G839" t="str">
        <f>STANDINGS_HR[[#This Row],[League]]&amp;STANDINGS_HR[[#This Row],[Team]]</f>
        <v>$150 Draft Champions Express Mar 31 8:00 pm Lg.4131Team Franza</v>
      </c>
    </row>
    <row r="840" spans="1:7" x14ac:dyDescent="0.25">
      <c r="A840">
        <v>2870</v>
      </c>
      <c r="B840" t="s">
        <v>1189</v>
      </c>
      <c r="C840" t="s">
        <v>1183</v>
      </c>
      <c r="D840">
        <v>195</v>
      </c>
      <c r="E840">
        <v>42</v>
      </c>
      <c r="F840">
        <f t="shared" si="13"/>
        <v>14</v>
      </c>
      <c r="G840" t="str">
        <f>STANDINGS_HR[[#This Row],[League]]&amp;STANDINGS_HR[[#This Row],[Team]]</f>
        <v>$150 Draft Champions Express Mar 31 8:00 pm Lg.4131Team jones</v>
      </c>
    </row>
    <row r="841" spans="1:7" x14ac:dyDescent="0.25">
      <c r="A841">
        <v>2887</v>
      </c>
      <c r="B841" t="s">
        <v>1185</v>
      </c>
      <c r="C841" t="s">
        <v>1183</v>
      </c>
      <c r="D841">
        <v>186</v>
      </c>
      <c r="E841">
        <v>24.5</v>
      </c>
      <c r="F841">
        <f t="shared" si="13"/>
        <v>15</v>
      </c>
      <c r="G841" t="str">
        <f>STANDINGS_HR[[#This Row],[League]]&amp;STANDINGS_HR[[#This Row],[Team]]</f>
        <v>$150 Draft Champions Express Mar 31 8:00 pm Lg.4131New World Order</v>
      </c>
    </row>
    <row r="842" spans="1:7" x14ac:dyDescent="0.25">
      <c r="A842">
        <v>235</v>
      </c>
      <c r="B842" t="s">
        <v>1196</v>
      </c>
      <c r="C842" t="s">
        <v>1197</v>
      </c>
      <c r="D842">
        <v>321</v>
      </c>
      <c r="E842">
        <v>2672.5</v>
      </c>
      <c r="F842">
        <f t="shared" si="13"/>
        <v>1</v>
      </c>
      <c r="G842" t="str">
        <f>STANDINGS_HR[[#This Row],[League]]&amp;STANDINGS_HR[[#This Row],[Team]]</f>
        <v>$150 Draft Champions Feb 01 1:00 pm Lg.3642Cedar Hills Socials</v>
      </c>
    </row>
    <row r="843" spans="1:7" x14ac:dyDescent="0.25">
      <c r="A843">
        <v>274</v>
      </c>
      <c r="B843" t="s">
        <v>1204</v>
      </c>
      <c r="C843" t="s">
        <v>1197</v>
      </c>
      <c r="D843">
        <v>317</v>
      </c>
      <c r="E843">
        <v>2628</v>
      </c>
      <c r="F843">
        <f t="shared" si="13"/>
        <v>2</v>
      </c>
      <c r="G843" t="str">
        <f>STANDINGS_HR[[#This Row],[League]]&amp;STANDINGS_HR[[#This Row],[Team]]</f>
        <v>$150 Draft Champions Feb 01 1:00 pm Lg.3642Down and out!</v>
      </c>
    </row>
    <row r="844" spans="1:7" x14ac:dyDescent="0.25">
      <c r="A844">
        <v>320</v>
      </c>
      <c r="B844" t="s">
        <v>410</v>
      </c>
      <c r="C844" t="s">
        <v>1197</v>
      </c>
      <c r="D844">
        <v>315</v>
      </c>
      <c r="E844">
        <v>2592.5</v>
      </c>
      <c r="F844">
        <f t="shared" si="13"/>
        <v>3</v>
      </c>
      <c r="G844" t="str">
        <f>STANDINGS_HR[[#This Row],[League]]&amp;STANDINGS_HR[[#This Row],[Team]]</f>
        <v>$150 Draft Champions Feb 01 1:00 pm Lg.3642Los Tiradores</v>
      </c>
    </row>
    <row r="845" spans="1:7" x14ac:dyDescent="0.25">
      <c r="A845">
        <v>401</v>
      </c>
      <c r="B845" t="s">
        <v>1198</v>
      </c>
      <c r="C845" t="s">
        <v>1197</v>
      </c>
      <c r="D845">
        <v>310</v>
      </c>
      <c r="E845">
        <v>2514.5</v>
      </c>
      <c r="F845">
        <f t="shared" si="13"/>
        <v>4</v>
      </c>
      <c r="G845" t="str">
        <f>STANDINGS_HR[[#This Row],[League]]&amp;STANDINGS_HR[[#This Row],[Team]]</f>
        <v>$150 Draft Champions Feb 01 1:00 pm Lg.3642Windmills</v>
      </c>
    </row>
    <row r="846" spans="1:7" x14ac:dyDescent="0.25">
      <c r="A846">
        <v>996</v>
      </c>
      <c r="B846" t="s">
        <v>1199</v>
      </c>
      <c r="C846" t="s">
        <v>1197</v>
      </c>
      <c r="D846">
        <v>285</v>
      </c>
      <c r="E846">
        <v>1901</v>
      </c>
      <c r="F846">
        <f t="shared" si="13"/>
        <v>5</v>
      </c>
      <c r="G846" t="str">
        <f>STANDINGS_HR[[#This Row],[League]]&amp;STANDINGS_HR[[#This Row],[Team]]</f>
        <v>$150 Draft Champions Feb 01 1:00 pm Lg.3642Anna's Avengers</v>
      </c>
    </row>
    <row r="847" spans="1:7" x14ac:dyDescent="0.25">
      <c r="A847">
        <v>1120</v>
      </c>
      <c r="B847" t="s">
        <v>1203</v>
      </c>
      <c r="C847" t="s">
        <v>1197</v>
      </c>
      <c r="D847">
        <v>282</v>
      </c>
      <c r="E847">
        <v>1795</v>
      </c>
      <c r="F847">
        <f t="shared" si="13"/>
        <v>6</v>
      </c>
      <c r="G847" t="str">
        <f>STANDINGS_HR[[#This Row],[League]]&amp;STANDINGS_HR[[#This Row],[Team]]</f>
        <v>$150 Draft Champions Feb 01 1:00 pm Lg.3642Sophomore Spring Squatters</v>
      </c>
    </row>
    <row r="848" spans="1:7" x14ac:dyDescent="0.25">
      <c r="A848">
        <v>1232</v>
      </c>
      <c r="B848" t="s">
        <v>1207</v>
      </c>
      <c r="C848" t="s">
        <v>1197</v>
      </c>
      <c r="D848">
        <v>279</v>
      </c>
      <c r="E848">
        <v>1692.5</v>
      </c>
      <c r="F848">
        <f t="shared" si="13"/>
        <v>7</v>
      </c>
      <c r="G848" t="str">
        <f>STANDINGS_HR[[#This Row],[League]]&amp;STANDINGS_HR[[#This Row],[Team]]</f>
        <v>$150 Draft Champions Feb 01 1:00 pm Lg.3642Ultimate Warrior</v>
      </c>
    </row>
    <row r="849" spans="1:7" x14ac:dyDescent="0.25">
      <c r="A849">
        <v>1330</v>
      </c>
      <c r="B849" t="s">
        <v>113</v>
      </c>
      <c r="C849" t="s">
        <v>1197</v>
      </c>
      <c r="D849">
        <v>276</v>
      </c>
      <c r="E849">
        <v>1589</v>
      </c>
      <c r="F849">
        <f t="shared" si="13"/>
        <v>8</v>
      </c>
      <c r="G849" t="str">
        <f>STANDINGS_HR[[#This Row],[League]]&amp;STANDINGS_HR[[#This Row],[Team]]</f>
        <v>$150 Draft Champions Feb 01 1:00 pm Lg.3642Team Christensen</v>
      </c>
    </row>
    <row r="850" spans="1:7" x14ac:dyDescent="0.25">
      <c r="A850">
        <v>1567</v>
      </c>
      <c r="B850" t="s">
        <v>493</v>
      </c>
      <c r="C850" t="s">
        <v>1197</v>
      </c>
      <c r="D850">
        <v>268</v>
      </c>
      <c r="E850">
        <v>1324.5</v>
      </c>
      <c r="F850">
        <f t="shared" si="13"/>
        <v>9</v>
      </c>
      <c r="G850" t="str">
        <f>STANDINGS_HR[[#This Row],[League]]&amp;STANDINGS_HR[[#This Row],[Team]]</f>
        <v>$150 Draft Champions Feb 01 1:00 pm Lg.3642A R O I D</v>
      </c>
    </row>
    <row r="851" spans="1:7" x14ac:dyDescent="0.25">
      <c r="A851">
        <v>1596</v>
      </c>
      <c r="B851" t="s">
        <v>1205</v>
      </c>
      <c r="C851" t="s">
        <v>1197</v>
      </c>
      <c r="D851">
        <v>268</v>
      </c>
      <c r="E851">
        <v>1324.5</v>
      </c>
      <c r="F851">
        <f t="shared" si="13"/>
        <v>10</v>
      </c>
      <c r="G851" t="str">
        <f>STANDINGS_HR[[#This Row],[League]]&amp;STANDINGS_HR[[#This Row],[Team]]</f>
        <v>$150 Draft Champions Feb 01 1:00 pm Lg.3642Starfishmn 0201</v>
      </c>
    </row>
    <row r="852" spans="1:7" x14ac:dyDescent="0.25">
      <c r="A852">
        <v>1966</v>
      </c>
      <c r="B852" t="s">
        <v>1201</v>
      </c>
      <c r="C852" t="s">
        <v>1197</v>
      </c>
      <c r="D852">
        <v>255</v>
      </c>
      <c r="E852">
        <v>932</v>
      </c>
      <c r="F852">
        <f t="shared" si="13"/>
        <v>11</v>
      </c>
      <c r="G852" t="str">
        <f>STANDINGS_HR[[#This Row],[League]]&amp;STANDINGS_HR[[#This Row],[Team]]</f>
        <v>$150 Draft Champions Feb 01 1:00 pm Lg.3642Bat Flips Rule</v>
      </c>
    </row>
    <row r="853" spans="1:7" x14ac:dyDescent="0.25">
      <c r="A853">
        <v>1972</v>
      </c>
      <c r="B853" t="s">
        <v>258</v>
      </c>
      <c r="C853" t="s">
        <v>1197</v>
      </c>
      <c r="D853">
        <v>255</v>
      </c>
      <c r="E853">
        <v>932</v>
      </c>
      <c r="F853">
        <f t="shared" si="13"/>
        <v>12</v>
      </c>
      <c r="G853" t="str">
        <f>STANDINGS_HR[[#This Row],[League]]&amp;STANDINGS_HR[[#This Row],[Team]]</f>
        <v>$150 Draft Champions Feb 01 1:00 pm Lg.3642High and Tight</v>
      </c>
    </row>
    <row r="854" spans="1:7" x14ac:dyDescent="0.25">
      <c r="A854">
        <v>2226</v>
      </c>
      <c r="B854" t="s">
        <v>1206</v>
      </c>
      <c r="C854" t="s">
        <v>1197</v>
      </c>
      <c r="D854">
        <v>246</v>
      </c>
      <c r="E854">
        <v>677</v>
      </c>
      <c r="F854">
        <f t="shared" si="13"/>
        <v>13</v>
      </c>
      <c r="G854" t="str">
        <f>STANDINGS_HR[[#This Row],[League]]&amp;STANDINGS_HR[[#This Row],[Team]]</f>
        <v>$150 Draft Champions Feb 01 1:00 pm Lg.3642Cripple Creek</v>
      </c>
    </row>
    <row r="855" spans="1:7" x14ac:dyDescent="0.25">
      <c r="A855">
        <v>2432</v>
      </c>
      <c r="B855" t="s">
        <v>1200</v>
      </c>
      <c r="C855" t="s">
        <v>1197</v>
      </c>
      <c r="D855">
        <v>237</v>
      </c>
      <c r="E855">
        <v>479.5</v>
      </c>
      <c r="F855">
        <f t="shared" si="13"/>
        <v>14</v>
      </c>
      <c r="G855" t="str">
        <f>STANDINGS_HR[[#This Row],[League]]&amp;STANDINGS_HR[[#This Row],[Team]]</f>
        <v>$150 Draft Champions Feb 01 1:00 pm Lg.3642Pyrolitic Decomposition 9</v>
      </c>
    </row>
    <row r="856" spans="1:7" x14ac:dyDescent="0.25">
      <c r="A856">
        <v>2626</v>
      </c>
      <c r="B856" t="s">
        <v>1202</v>
      </c>
      <c r="C856" t="s">
        <v>1197</v>
      </c>
      <c r="D856">
        <v>226</v>
      </c>
      <c r="E856">
        <v>287</v>
      </c>
      <c r="F856">
        <f t="shared" si="13"/>
        <v>15</v>
      </c>
      <c r="G856" t="str">
        <f>STANDINGS_HR[[#This Row],[League]]&amp;STANDINGS_HR[[#This Row],[Team]]</f>
        <v>$150 Draft Champions Feb 01 1:00 pm Lg.3642Stanton's Familia</v>
      </c>
    </row>
    <row r="857" spans="1:7" x14ac:dyDescent="0.25">
      <c r="A857">
        <v>22</v>
      </c>
      <c r="B857" t="s">
        <v>1212</v>
      </c>
      <c r="C857" t="s">
        <v>1209</v>
      </c>
      <c r="D857">
        <v>352</v>
      </c>
      <c r="E857">
        <v>2889.5</v>
      </c>
      <c r="F857">
        <f t="shared" si="13"/>
        <v>1</v>
      </c>
      <c r="G857" t="str">
        <f>STANDINGS_HR[[#This Row],[League]]&amp;STANDINGS_HR[[#This Row],[Team]]</f>
        <v>$150 Draft Champions Feb 02 1:00 pm Lg.3647ShowtimeDC63</v>
      </c>
    </row>
    <row r="858" spans="1:7" x14ac:dyDescent="0.25">
      <c r="A858">
        <v>453</v>
      </c>
      <c r="B858" t="s">
        <v>1208</v>
      </c>
      <c r="C858" t="s">
        <v>1209</v>
      </c>
      <c r="D858">
        <v>307</v>
      </c>
      <c r="E858">
        <v>2463</v>
      </c>
      <c r="F858">
        <f t="shared" si="13"/>
        <v>2</v>
      </c>
      <c r="G858" t="str">
        <f>STANDINGS_HR[[#This Row],[League]]&amp;STANDINGS_HR[[#This Row],[Team]]</f>
        <v>$150 Draft Champions Feb 02 1:00 pm Lg.3647Team Daughtry</v>
      </c>
    </row>
    <row r="859" spans="1:7" x14ac:dyDescent="0.25">
      <c r="A859">
        <v>573</v>
      </c>
      <c r="B859" t="s">
        <v>1218</v>
      </c>
      <c r="C859" t="s">
        <v>1209</v>
      </c>
      <c r="D859">
        <v>301</v>
      </c>
      <c r="E859">
        <v>2332</v>
      </c>
      <c r="F859">
        <f t="shared" si="13"/>
        <v>3</v>
      </c>
      <c r="G859" t="str">
        <f>STANDINGS_HR[[#This Row],[League]]&amp;STANDINGS_HR[[#This Row],[Team]]</f>
        <v>$150 Draft Champions Feb 02 1:00 pm Lg.3647Chimi-F'ing-Changas</v>
      </c>
    </row>
    <row r="860" spans="1:7" x14ac:dyDescent="0.25">
      <c r="A860">
        <v>957</v>
      </c>
      <c r="B860" t="s">
        <v>1216</v>
      </c>
      <c r="C860" t="s">
        <v>1209</v>
      </c>
      <c r="D860">
        <v>287</v>
      </c>
      <c r="E860">
        <v>1963</v>
      </c>
      <c r="F860">
        <f t="shared" si="13"/>
        <v>4</v>
      </c>
      <c r="G860" t="str">
        <f>STANDINGS_HR[[#This Row],[League]]&amp;STANDINGS_HR[[#This Row],[Team]]</f>
        <v>$150 Draft Champions Feb 02 1:00 pm Lg.3647Thebeau 5</v>
      </c>
    </row>
    <row r="861" spans="1:7" x14ac:dyDescent="0.25">
      <c r="A861">
        <v>1008</v>
      </c>
      <c r="B861" t="s">
        <v>1215</v>
      </c>
      <c r="C861" t="s">
        <v>1209</v>
      </c>
      <c r="D861">
        <v>285</v>
      </c>
      <c r="E861">
        <v>1901</v>
      </c>
      <c r="F861">
        <f t="shared" si="13"/>
        <v>5</v>
      </c>
      <c r="G861" t="str">
        <f>STANDINGS_HR[[#This Row],[League]]&amp;STANDINGS_HR[[#This Row],[Team]]</f>
        <v>$150 Draft Champions Feb 02 1:00 pm Lg.3647Leading Vogt Getter</v>
      </c>
    </row>
    <row r="862" spans="1:7" x14ac:dyDescent="0.25">
      <c r="A862">
        <v>1282</v>
      </c>
      <c r="B862" t="s">
        <v>1220</v>
      </c>
      <c r="C862" t="s">
        <v>1209</v>
      </c>
      <c r="D862">
        <v>277</v>
      </c>
      <c r="E862">
        <v>1620.5</v>
      </c>
      <c r="F862">
        <f t="shared" si="13"/>
        <v>6</v>
      </c>
      <c r="G862" t="str">
        <f>STANDINGS_HR[[#This Row],[League]]&amp;STANDINGS_HR[[#This Row],[Team]]</f>
        <v>$150 Draft Champions Feb 02 1:00 pm Lg.3647Hershel's Walkers</v>
      </c>
    </row>
    <row r="863" spans="1:7" x14ac:dyDescent="0.25">
      <c r="A863">
        <v>1364</v>
      </c>
      <c r="B863" t="s">
        <v>1221</v>
      </c>
      <c r="C863" t="s">
        <v>1209</v>
      </c>
      <c r="D863">
        <v>275</v>
      </c>
      <c r="E863">
        <v>1558</v>
      </c>
      <c r="F863">
        <f t="shared" si="13"/>
        <v>7</v>
      </c>
      <c r="G863" t="str">
        <f>STANDINGS_HR[[#This Row],[League]]&amp;STANDINGS_HR[[#This Row],[Team]]</f>
        <v>$150 Draft Champions Feb 02 1:00 pm Lg.3647sLim picKens</v>
      </c>
    </row>
    <row r="864" spans="1:7" x14ac:dyDescent="0.25">
      <c r="A864">
        <v>1504</v>
      </c>
      <c r="B864" t="s">
        <v>1210</v>
      </c>
      <c r="C864" t="s">
        <v>1209</v>
      </c>
      <c r="D864">
        <v>270</v>
      </c>
      <c r="E864">
        <v>1400</v>
      </c>
      <c r="F864">
        <f t="shared" si="13"/>
        <v>8</v>
      </c>
      <c r="G864" t="str">
        <f>STANDINGS_HR[[#This Row],[League]]&amp;STANDINGS_HR[[#This Row],[Team]]</f>
        <v>$150 Draft Champions Feb 02 1:00 pm Lg.3647Ithaca Bombers</v>
      </c>
    </row>
    <row r="865" spans="1:7" x14ac:dyDescent="0.25">
      <c r="A865">
        <v>1725</v>
      </c>
      <c r="B865" t="s">
        <v>1214</v>
      </c>
      <c r="C865" t="s">
        <v>1209</v>
      </c>
      <c r="D865">
        <v>264</v>
      </c>
      <c r="E865">
        <v>1191</v>
      </c>
      <c r="F865">
        <f t="shared" si="13"/>
        <v>9</v>
      </c>
      <c r="G865" t="str">
        <f>STANDINGS_HR[[#This Row],[League]]&amp;STANDINGS_HR[[#This Row],[Team]]</f>
        <v>$150 Draft Champions Feb 02 1:00 pm Lg.3647Rollie's Stache</v>
      </c>
    </row>
    <row r="866" spans="1:7" x14ac:dyDescent="0.25">
      <c r="A866">
        <v>1728</v>
      </c>
      <c r="B866" t="s">
        <v>1211</v>
      </c>
      <c r="C866" t="s">
        <v>1209</v>
      </c>
      <c r="D866">
        <v>264</v>
      </c>
      <c r="E866">
        <v>1191</v>
      </c>
      <c r="F866">
        <f t="shared" si="13"/>
        <v>10</v>
      </c>
      <c r="G866" t="str">
        <f>STANDINGS_HR[[#This Row],[League]]&amp;STANDINGS_HR[[#This Row],[Team]]</f>
        <v>$150 Draft Champions Feb 02 1:00 pm Lg.3647Saveless in Seattle</v>
      </c>
    </row>
    <row r="867" spans="1:7" x14ac:dyDescent="0.25">
      <c r="A867">
        <v>1795</v>
      </c>
      <c r="B867" t="s">
        <v>650</v>
      </c>
      <c r="C867" t="s">
        <v>1209</v>
      </c>
      <c r="D867">
        <v>262</v>
      </c>
      <c r="E867">
        <v>1128.5</v>
      </c>
      <c r="F867">
        <f t="shared" si="13"/>
        <v>11</v>
      </c>
      <c r="G867" t="str">
        <f>STANDINGS_HR[[#This Row],[League]]&amp;STANDINGS_HR[[#This Row],[Team]]</f>
        <v>$150 Draft Champions Feb 02 1:00 pm Lg.3647Team Stein</v>
      </c>
    </row>
    <row r="868" spans="1:7" x14ac:dyDescent="0.25">
      <c r="A868">
        <v>2413</v>
      </c>
      <c r="B868" t="s">
        <v>1213</v>
      </c>
      <c r="C868" t="s">
        <v>1209</v>
      </c>
      <c r="D868">
        <v>238</v>
      </c>
      <c r="E868">
        <v>500.5</v>
      </c>
      <c r="F868">
        <f t="shared" si="13"/>
        <v>12</v>
      </c>
      <c r="G868" t="str">
        <f>STANDINGS_HR[[#This Row],[League]]&amp;STANDINGS_HR[[#This Row],[Team]]</f>
        <v>$150 Draft Champions Feb 02 1:00 pm Lg.3647Team Lucas</v>
      </c>
    </row>
    <row r="869" spans="1:7" x14ac:dyDescent="0.25">
      <c r="A869">
        <v>2556</v>
      </c>
      <c r="B869" t="s">
        <v>1217</v>
      </c>
      <c r="C869" t="s">
        <v>1209</v>
      </c>
      <c r="D869">
        <v>231</v>
      </c>
      <c r="E869">
        <v>365.5</v>
      </c>
      <c r="F869">
        <f t="shared" si="13"/>
        <v>13</v>
      </c>
      <c r="G869" t="str">
        <f>STANDINGS_HR[[#This Row],[League]]&amp;STANDINGS_HR[[#This Row],[Team]]</f>
        <v>$150 Draft Champions Feb 02 1:00 pm Lg.3647zima.......</v>
      </c>
    </row>
    <row r="870" spans="1:7" x14ac:dyDescent="0.25">
      <c r="A870">
        <v>2794</v>
      </c>
      <c r="B870" t="s">
        <v>418</v>
      </c>
      <c r="C870" t="s">
        <v>1209</v>
      </c>
      <c r="D870">
        <v>211</v>
      </c>
      <c r="E870">
        <v>117.5</v>
      </c>
      <c r="F870">
        <f t="shared" si="13"/>
        <v>14</v>
      </c>
      <c r="G870" t="str">
        <f>STANDINGS_HR[[#This Row],[League]]&amp;STANDINGS_HR[[#This Row],[Team]]</f>
        <v>$150 Draft Champions Feb 02 1:00 pm Lg.3647Team Damico</v>
      </c>
    </row>
    <row r="871" spans="1:7" x14ac:dyDescent="0.25">
      <c r="A871">
        <v>2868</v>
      </c>
      <c r="B871" t="s">
        <v>1219</v>
      </c>
      <c r="C871" t="s">
        <v>1209</v>
      </c>
      <c r="D871">
        <v>195</v>
      </c>
      <c r="E871">
        <v>42</v>
      </c>
      <c r="F871">
        <f t="shared" si="13"/>
        <v>15</v>
      </c>
      <c r="G871" t="str">
        <f>STANDINGS_HR[[#This Row],[League]]&amp;STANDINGS_HR[[#This Row],[Team]]</f>
        <v>$150 Draft Champions Feb 02 1:00 pm Lg.3647Sultans of Swat 3</v>
      </c>
    </row>
    <row r="872" spans="1:7" x14ac:dyDescent="0.25">
      <c r="A872">
        <v>123</v>
      </c>
      <c r="B872" t="s">
        <v>1235</v>
      </c>
      <c r="C872" t="s">
        <v>1223</v>
      </c>
      <c r="D872">
        <v>331</v>
      </c>
      <c r="E872">
        <v>2789.5</v>
      </c>
      <c r="F872">
        <f t="shared" si="13"/>
        <v>1</v>
      </c>
      <c r="G872" t="str">
        <f>STANDINGS_HR[[#This Row],[League]]&amp;STANDINGS_HR[[#This Row],[Team]]</f>
        <v>$150 Draft Champions Feb 02 1:00 pm Lg.3648Team mitseff</v>
      </c>
    </row>
    <row r="873" spans="1:7" x14ac:dyDescent="0.25">
      <c r="A873">
        <v>211</v>
      </c>
      <c r="B873" t="s">
        <v>1224</v>
      </c>
      <c r="C873" t="s">
        <v>1223</v>
      </c>
      <c r="D873">
        <v>323</v>
      </c>
      <c r="E873">
        <v>2702</v>
      </c>
      <c r="F873">
        <f t="shared" si="13"/>
        <v>2</v>
      </c>
      <c r="G873" t="str">
        <f>STANDINGS_HR[[#This Row],[League]]&amp;STANDINGS_HR[[#This Row],[Team]]</f>
        <v>$150 Draft Champions Feb 02 1:00 pm Lg.3648Redd Nation</v>
      </c>
    </row>
    <row r="874" spans="1:7" x14ac:dyDescent="0.25">
      <c r="A874">
        <v>467</v>
      </c>
      <c r="B874" t="s">
        <v>1227</v>
      </c>
      <c r="C874" t="s">
        <v>1223</v>
      </c>
      <c r="D874">
        <v>306</v>
      </c>
      <c r="E874">
        <v>2435.5</v>
      </c>
      <c r="F874">
        <f t="shared" si="13"/>
        <v>3</v>
      </c>
      <c r="G874" t="str">
        <f>STANDINGS_HR[[#This Row],[League]]&amp;STANDINGS_HR[[#This Row],[Team]]</f>
        <v>$150 Draft Champions Feb 02 1:00 pm Lg.3648Howlin' Wolf</v>
      </c>
    </row>
    <row r="875" spans="1:7" x14ac:dyDescent="0.25">
      <c r="A875">
        <v>602</v>
      </c>
      <c r="B875" t="s">
        <v>1230</v>
      </c>
      <c r="C875" t="s">
        <v>1223</v>
      </c>
      <c r="D875">
        <v>300</v>
      </c>
      <c r="E875">
        <v>2307.5</v>
      </c>
      <c r="F875">
        <f t="shared" si="13"/>
        <v>4</v>
      </c>
      <c r="G875" t="str">
        <f>STANDINGS_HR[[#This Row],[League]]&amp;STANDINGS_HR[[#This Row],[Team]]</f>
        <v>$150 Draft Champions Feb 02 1:00 pm Lg.3648LUNKERS SD2</v>
      </c>
    </row>
    <row r="876" spans="1:7" x14ac:dyDescent="0.25">
      <c r="A876">
        <v>774</v>
      </c>
      <c r="B876" t="s">
        <v>1229</v>
      </c>
      <c r="C876" t="s">
        <v>1223</v>
      </c>
      <c r="D876">
        <v>293</v>
      </c>
      <c r="E876">
        <v>2127</v>
      </c>
      <c r="F876">
        <f t="shared" si="13"/>
        <v>5</v>
      </c>
      <c r="G876" t="str">
        <f>STANDINGS_HR[[#This Row],[League]]&amp;STANDINGS_HR[[#This Row],[Team]]</f>
        <v>$150 Draft Champions Feb 02 1:00 pm Lg.3648Hootie Hoo</v>
      </c>
    </row>
    <row r="877" spans="1:7" x14ac:dyDescent="0.25">
      <c r="A877">
        <v>951</v>
      </c>
      <c r="B877" t="s">
        <v>1226</v>
      </c>
      <c r="C877" t="s">
        <v>1223</v>
      </c>
      <c r="D877">
        <v>287</v>
      </c>
      <c r="E877">
        <v>1963</v>
      </c>
      <c r="F877">
        <f t="shared" si="13"/>
        <v>6</v>
      </c>
      <c r="G877" t="str">
        <f>STANDINGS_HR[[#This Row],[League]]&amp;STANDINGS_HR[[#This Row],[Team]]</f>
        <v>$150 Draft Champions Feb 02 1:00 pm Lg.3648Sons of Hamilton</v>
      </c>
    </row>
    <row r="878" spans="1:7" x14ac:dyDescent="0.25">
      <c r="A878">
        <v>1212</v>
      </c>
      <c r="B878" t="s">
        <v>1232</v>
      </c>
      <c r="C878" t="s">
        <v>1223</v>
      </c>
      <c r="D878">
        <v>279</v>
      </c>
      <c r="E878">
        <v>1692.5</v>
      </c>
      <c r="F878">
        <f t="shared" si="13"/>
        <v>7</v>
      </c>
      <c r="G878" t="str">
        <f>STANDINGS_HR[[#This Row],[League]]&amp;STANDINGS_HR[[#This Row],[Team]]</f>
        <v>$150 Draft Champions Feb 02 1:00 pm Lg.3648Long Way to the Top If You Wanna Rock</v>
      </c>
    </row>
    <row r="879" spans="1:7" x14ac:dyDescent="0.25">
      <c r="A879">
        <v>1336</v>
      </c>
      <c r="B879" t="s">
        <v>1234</v>
      </c>
      <c r="C879" t="s">
        <v>1223</v>
      </c>
      <c r="D879">
        <v>276</v>
      </c>
      <c r="E879">
        <v>1589</v>
      </c>
      <c r="F879">
        <f t="shared" si="13"/>
        <v>8</v>
      </c>
      <c r="G879" t="str">
        <f>STANDINGS_HR[[#This Row],[League]]&amp;STANDINGS_HR[[#This Row],[Team]]</f>
        <v>$150 Draft Champions Feb 02 1:00 pm Lg.3648The Billygoat Instigators</v>
      </c>
    </row>
    <row r="880" spans="1:7" x14ac:dyDescent="0.25">
      <c r="A880">
        <v>1511</v>
      </c>
      <c r="B880" t="s">
        <v>1228</v>
      </c>
      <c r="C880" t="s">
        <v>1223</v>
      </c>
      <c r="D880">
        <v>270</v>
      </c>
      <c r="E880">
        <v>1400</v>
      </c>
      <c r="F880">
        <f t="shared" si="13"/>
        <v>9</v>
      </c>
      <c r="G880" t="str">
        <f>STANDINGS_HR[[#This Row],[League]]&amp;STANDINGS_HR[[#This Row],[Team]]</f>
        <v>$150 Draft Champions Feb 02 1:00 pm Lg.3648Murder He Roto Slow</v>
      </c>
    </row>
    <row r="881" spans="1:7" x14ac:dyDescent="0.25">
      <c r="A881">
        <v>1844</v>
      </c>
      <c r="B881" t="s">
        <v>286</v>
      </c>
      <c r="C881" t="s">
        <v>1223</v>
      </c>
      <c r="D881">
        <v>260</v>
      </c>
      <c r="E881">
        <v>1075</v>
      </c>
      <c r="F881">
        <f t="shared" si="13"/>
        <v>10</v>
      </c>
      <c r="G881" t="str">
        <f>STANDINGS_HR[[#This Row],[League]]&amp;STANDINGS_HR[[#This Row],[Team]]</f>
        <v>$150 Draft Champions Feb 02 1:00 pm Lg.3648Team Williams</v>
      </c>
    </row>
    <row r="882" spans="1:7" x14ac:dyDescent="0.25">
      <c r="A882">
        <v>1911</v>
      </c>
      <c r="B882" t="s">
        <v>1231</v>
      </c>
      <c r="C882" t="s">
        <v>1223</v>
      </c>
      <c r="D882">
        <v>257</v>
      </c>
      <c r="E882">
        <v>985</v>
      </c>
      <c r="F882">
        <f t="shared" si="13"/>
        <v>11</v>
      </c>
      <c r="G882" t="str">
        <f>STANDINGS_HR[[#This Row],[League]]&amp;STANDINGS_HR[[#This Row],[Team]]</f>
        <v>$150 Draft Champions Feb 02 1:00 pm Lg.3648B-Team</v>
      </c>
    </row>
    <row r="883" spans="1:7" x14ac:dyDescent="0.25">
      <c r="A883">
        <v>2174</v>
      </c>
      <c r="B883" t="s">
        <v>1233</v>
      </c>
      <c r="C883" t="s">
        <v>1223</v>
      </c>
      <c r="D883">
        <v>248</v>
      </c>
      <c r="E883">
        <v>732</v>
      </c>
      <c r="F883">
        <f t="shared" si="13"/>
        <v>12</v>
      </c>
      <c r="G883" t="str">
        <f>STANDINGS_HR[[#This Row],[League]]&amp;STANDINGS_HR[[#This Row],[Team]]</f>
        <v>$150 Draft Champions Feb 02 1:00 pm Lg.3648HangerBangers</v>
      </c>
    </row>
    <row r="884" spans="1:7" x14ac:dyDescent="0.25">
      <c r="A884">
        <v>2478</v>
      </c>
      <c r="B884" t="s">
        <v>491</v>
      </c>
      <c r="C884" t="s">
        <v>1223</v>
      </c>
      <c r="D884">
        <v>235</v>
      </c>
      <c r="E884">
        <v>439.5</v>
      </c>
      <c r="F884">
        <f t="shared" si="13"/>
        <v>13</v>
      </c>
      <c r="G884" t="str">
        <f>STANDINGS_HR[[#This Row],[League]]&amp;STANDINGS_HR[[#This Row],[Team]]</f>
        <v>$150 Draft Champions Feb 02 1:00 pm Lg.3648Team Wojciechowski</v>
      </c>
    </row>
    <row r="885" spans="1:7" x14ac:dyDescent="0.25">
      <c r="A885">
        <v>2569</v>
      </c>
      <c r="B885" t="s">
        <v>1222</v>
      </c>
      <c r="C885" t="s">
        <v>1223</v>
      </c>
      <c r="D885">
        <v>230</v>
      </c>
      <c r="E885">
        <v>345.5</v>
      </c>
      <c r="F885">
        <f t="shared" si="13"/>
        <v>14</v>
      </c>
      <c r="G885" t="str">
        <f>STANDINGS_HR[[#This Row],[League]]&amp;STANDINGS_HR[[#This Row],[Team]]</f>
        <v>$150 Draft Champions Feb 02 1:00 pm Lg.3648Team Levy</v>
      </c>
    </row>
    <row r="886" spans="1:7" x14ac:dyDescent="0.25">
      <c r="A886">
        <v>2895</v>
      </c>
      <c r="B886" t="s">
        <v>1225</v>
      </c>
      <c r="C886" t="s">
        <v>1223</v>
      </c>
      <c r="D886">
        <v>176</v>
      </c>
      <c r="E886">
        <v>16</v>
      </c>
      <c r="F886">
        <f t="shared" si="13"/>
        <v>15</v>
      </c>
      <c r="G886" t="str">
        <f>STANDINGS_HR[[#This Row],[League]]&amp;STANDINGS_HR[[#This Row],[Team]]</f>
        <v>$150 Draft Champions Feb 02 1:00 pm Lg.3648Sun Spartacus the Hun Tzu</v>
      </c>
    </row>
    <row r="887" spans="1:7" x14ac:dyDescent="0.25">
      <c r="A887">
        <v>29</v>
      </c>
      <c r="B887" t="s">
        <v>1239</v>
      </c>
      <c r="C887" t="s">
        <v>1237</v>
      </c>
      <c r="D887">
        <v>349</v>
      </c>
      <c r="E887">
        <v>2883</v>
      </c>
      <c r="F887">
        <f t="shared" si="13"/>
        <v>1</v>
      </c>
      <c r="G887" t="str">
        <f>STANDINGS_HR[[#This Row],[League]]&amp;STANDINGS_HR[[#This Row],[Team]]</f>
        <v>$150 Draft Champions Feb 03 1:00 pm Lg.3651Thebeau 6</v>
      </c>
    </row>
    <row r="888" spans="1:7" x14ac:dyDescent="0.25">
      <c r="A888">
        <v>163</v>
      </c>
      <c r="B888" t="s">
        <v>686</v>
      </c>
      <c r="C888" t="s">
        <v>1237</v>
      </c>
      <c r="D888">
        <v>327</v>
      </c>
      <c r="E888">
        <v>2750</v>
      </c>
      <c r="F888">
        <f t="shared" si="13"/>
        <v>2</v>
      </c>
      <c r="G888" t="str">
        <f>STANDINGS_HR[[#This Row],[League]]&amp;STANDINGS_HR[[#This Row],[Team]]</f>
        <v>$150 Draft Champions Feb 03 1:00 pm Lg.3651Team Liebman</v>
      </c>
    </row>
    <row r="889" spans="1:7" x14ac:dyDescent="0.25">
      <c r="A889">
        <v>535</v>
      </c>
      <c r="B889" t="s">
        <v>1241</v>
      </c>
      <c r="C889" t="s">
        <v>1237</v>
      </c>
      <c r="D889">
        <v>303</v>
      </c>
      <c r="E889">
        <v>2376</v>
      </c>
      <c r="F889">
        <f t="shared" si="13"/>
        <v>3</v>
      </c>
      <c r="G889" t="str">
        <f>STANDINGS_HR[[#This Row],[League]]&amp;STANDINGS_HR[[#This Row],[Team]]</f>
        <v>$150 Draft Champions Feb 03 1:00 pm Lg.3651Pyrolitic Decomposition 10</v>
      </c>
    </row>
    <row r="890" spans="1:7" x14ac:dyDescent="0.25">
      <c r="A890">
        <v>670</v>
      </c>
      <c r="B890" t="s">
        <v>489</v>
      </c>
      <c r="C890" t="s">
        <v>1237</v>
      </c>
      <c r="D890">
        <v>298</v>
      </c>
      <c r="E890">
        <v>2250</v>
      </c>
      <c r="F890">
        <f t="shared" si="13"/>
        <v>4</v>
      </c>
      <c r="G890" t="str">
        <f>STANDINGS_HR[[#This Row],[League]]&amp;STANDINGS_HR[[#This Row],[Team]]</f>
        <v>$150 Draft Champions Feb 03 1:00 pm Lg.3651Thing 5</v>
      </c>
    </row>
    <row r="891" spans="1:7" x14ac:dyDescent="0.25">
      <c r="A891">
        <v>713</v>
      </c>
      <c r="B891" t="s">
        <v>1246</v>
      </c>
      <c r="C891" t="s">
        <v>1237</v>
      </c>
      <c r="D891">
        <v>296</v>
      </c>
      <c r="E891">
        <v>2200</v>
      </c>
      <c r="F891">
        <f t="shared" si="13"/>
        <v>5</v>
      </c>
      <c r="G891" t="str">
        <f>STANDINGS_HR[[#This Row],[League]]&amp;STANDINGS_HR[[#This Row],[Team]]</f>
        <v>$150 Draft Champions Feb 03 1:00 pm Lg.3651SmellNiceWithBartoloColon</v>
      </c>
    </row>
    <row r="892" spans="1:7" x14ac:dyDescent="0.25">
      <c r="A892">
        <v>953</v>
      </c>
      <c r="B892" t="s">
        <v>1236</v>
      </c>
      <c r="C892" t="s">
        <v>1237</v>
      </c>
      <c r="D892">
        <v>287</v>
      </c>
      <c r="E892">
        <v>1963</v>
      </c>
      <c r="F892">
        <f t="shared" si="13"/>
        <v>6</v>
      </c>
      <c r="G892" t="str">
        <f>STANDINGS_HR[[#This Row],[League]]&amp;STANDINGS_HR[[#This Row],[Team]]</f>
        <v>$150 Draft Champions Feb 03 1:00 pm Lg.3651Talons</v>
      </c>
    </row>
    <row r="893" spans="1:7" x14ac:dyDescent="0.25">
      <c r="A893">
        <v>1485</v>
      </c>
      <c r="B893" t="s">
        <v>1240</v>
      </c>
      <c r="C893" t="s">
        <v>1237</v>
      </c>
      <c r="D893">
        <v>271</v>
      </c>
      <c r="E893">
        <v>1434.5</v>
      </c>
      <c r="F893">
        <f t="shared" si="13"/>
        <v>7</v>
      </c>
      <c r="G893" t="str">
        <f>STANDINGS_HR[[#This Row],[League]]&amp;STANDINGS_HR[[#This Row],[Team]]</f>
        <v>$150 Draft Champions Feb 03 1:00 pm Lg.3651Team Robot</v>
      </c>
    </row>
    <row r="894" spans="1:7" x14ac:dyDescent="0.25">
      <c r="A894">
        <v>1885</v>
      </c>
      <c r="B894" t="s">
        <v>1238</v>
      </c>
      <c r="C894" t="s">
        <v>1237</v>
      </c>
      <c r="D894">
        <v>259</v>
      </c>
      <c r="E894">
        <v>1044</v>
      </c>
      <c r="F894">
        <f t="shared" si="13"/>
        <v>8</v>
      </c>
      <c r="G894" t="str">
        <f>STANDINGS_HR[[#This Row],[League]]&amp;STANDINGS_HR[[#This Row],[Team]]</f>
        <v>$150 Draft Champions Feb 03 1:00 pm Lg.3651brownsound</v>
      </c>
    </row>
    <row r="895" spans="1:7" x14ac:dyDescent="0.25">
      <c r="A895">
        <v>1951</v>
      </c>
      <c r="B895" t="s">
        <v>1243</v>
      </c>
      <c r="C895" t="s">
        <v>1237</v>
      </c>
      <c r="D895">
        <v>256</v>
      </c>
      <c r="E895">
        <v>957.5</v>
      </c>
      <c r="F895">
        <f t="shared" si="13"/>
        <v>9</v>
      </c>
      <c r="G895" t="str">
        <f>STANDINGS_HR[[#This Row],[League]]&amp;STANDINGS_HR[[#This Row],[Team]]</f>
        <v>$150 Draft Champions Feb 03 1:00 pm Lg.3651Harmon Killebrew</v>
      </c>
    </row>
    <row r="896" spans="1:7" x14ac:dyDescent="0.25">
      <c r="A896">
        <v>1969</v>
      </c>
      <c r="B896" t="s">
        <v>1245</v>
      </c>
      <c r="C896" t="s">
        <v>1237</v>
      </c>
      <c r="D896">
        <v>255</v>
      </c>
      <c r="E896">
        <v>932</v>
      </c>
      <c r="F896">
        <f t="shared" si="13"/>
        <v>10</v>
      </c>
      <c r="G896" t="str">
        <f>STANDINGS_HR[[#This Row],[League]]&amp;STANDINGS_HR[[#This Row],[Team]]</f>
        <v>$150 Draft Champions Feb 03 1:00 pm Lg.3651Eskimo Thunder</v>
      </c>
    </row>
    <row r="897" spans="1:7" x14ac:dyDescent="0.25">
      <c r="A897">
        <v>2219</v>
      </c>
      <c r="B897" t="s">
        <v>98</v>
      </c>
      <c r="C897" t="s">
        <v>1237</v>
      </c>
      <c r="D897">
        <v>247</v>
      </c>
      <c r="E897">
        <v>702.5</v>
      </c>
      <c r="F897">
        <f t="shared" si="13"/>
        <v>11</v>
      </c>
      <c r="G897" t="str">
        <f>STANDINGS_HR[[#This Row],[League]]&amp;STANDINGS_HR[[#This Row],[Team]]</f>
        <v>$150 Draft Champions Feb 03 1:00 pm Lg.3651Team Ward</v>
      </c>
    </row>
    <row r="898" spans="1:7" x14ac:dyDescent="0.25">
      <c r="A898">
        <v>2606</v>
      </c>
      <c r="B898" t="s">
        <v>1244</v>
      </c>
      <c r="C898" t="s">
        <v>1237</v>
      </c>
      <c r="D898">
        <v>227</v>
      </c>
      <c r="E898">
        <v>301</v>
      </c>
      <c r="F898">
        <f t="shared" si="13"/>
        <v>12</v>
      </c>
      <c r="G898" t="str">
        <f>STANDINGS_HR[[#This Row],[League]]&amp;STANDINGS_HR[[#This Row],[Team]]</f>
        <v>$150 Draft Champions Feb 03 1:00 pm Lg.3651High Society</v>
      </c>
    </row>
    <row r="899" spans="1:7" x14ac:dyDescent="0.25">
      <c r="A899">
        <v>2641</v>
      </c>
      <c r="B899" t="s">
        <v>1242</v>
      </c>
      <c r="C899" t="s">
        <v>1237</v>
      </c>
      <c r="D899">
        <v>225</v>
      </c>
      <c r="E899">
        <v>274.5</v>
      </c>
      <c r="F899">
        <f t="shared" ref="F899:F962" si="14">IF(C899=C898,F898+1,1)</f>
        <v>13</v>
      </c>
      <c r="G899" t="str">
        <f>STANDINGS_HR[[#This Row],[League]]&amp;STANDINGS_HR[[#This Row],[Team]]</f>
        <v>$150 Draft Champions Feb 03 1:00 pm Lg.3651Toledo Mud Hens</v>
      </c>
    </row>
    <row r="900" spans="1:7" x14ac:dyDescent="0.25">
      <c r="A900">
        <v>2687</v>
      </c>
      <c r="B900" t="s">
        <v>356</v>
      </c>
      <c r="C900" t="s">
        <v>1237</v>
      </c>
      <c r="D900">
        <v>221</v>
      </c>
      <c r="E900">
        <v>220.5</v>
      </c>
      <c r="F900">
        <f t="shared" si="14"/>
        <v>14</v>
      </c>
      <c r="G900" t="str">
        <f>STANDINGS_HR[[#This Row],[League]]&amp;STANDINGS_HR[[#This Row],[Team]]</f>
        <v>$150 Draft Champions Feb 03 1:00 pm Lg.3651GUERRILLA DC</v>
      </c>
    </row>
    <row r="901" spans="1:7" x14ac:dyDescent="0.25">
      <c r="A901">
        <v>2838</v>
      </c>
      <c r="B901" t="s">
        <v>1247</v>
      </c>
      <c r="C901" t="s">
        <v>1237</v>
      </c>
      <c r="D901">
        <v>205</v>
      </c>
      <c r="E901">
        <v>75.5</v>
      </c>
      <c r="F901">
        <f t="shared" si="14"/>
        <v>15</v>
      </c>
      <c r="G901" t="str">
        <f>STANDINGS_HR[[#This Row],[League]]&amp;STANDINGS_HR[[#This Row],[Team]]</f>
        <v>$150 Draft Champions Feb 03 1:00 pm Lg.3651u, Enoesque</v>
      </c>
    </row>
    <row r="902" spans="1:7" x14ac:dyDescent="0.25">
      <c r="A902">
        <v>162</v>
      </c>
      <c r="B902" t="s">
        <v>284</v>
      </c>
      <c r="C902" t="s">
        <v>1248</v>
      </c>
      <c r="D902">
        <v>327</v>
      </c>
      <c r="E902">
        <v>2750</v>
      </c>
      <c r="F902">
        <f t="shared" si="14"/>
        <v>1</v>
      </c>
      <c r="G902" t="str">
        <f>STANDINGS_HR[[#This Row],[League]]&amp;STANDINGS_HR[[#This Row],[Team]]</f>
        <v>$150 Draft Champions Feb 04 1:00 pm Lg.3653Team Bloom</v>
      </c>
    </row>
    <row r="903" spans="1:7" x14ac:dyDescent="0.25">
      <c r="A903">
        <v>380</v>
      </c>
      <c r="B903" t="s">
        <v>375</v>
      </c>
      <c r="C903" t="s">
        <v>1248</v>
      </c>
      <c r="D903">
        <v>311</v>
      </c>
      <c r="E903">
        <v>2530</v>
      </c>
      <c r="F903">
        <f t="shared" si="14"/>
        <v>2</v>
      </c>
      <c r="G903" t="str">
        <f>STANDINGS_HR[[#This Row],[League]]&amp;STANDINGS_HR[[#This Row],[Team]]</f>
        <v>$150 Draft Champions Feb 04 1:00 pm Lg.3653Jobu's Rum</v>
      </c>
    </row>
    <row r="904" spans="1:7" x14ac:dyDescent="0.25">
      <c r="A904">
        <v>443</v>
      </c>
      <c r="B904" t="s">
        <v>56</v>
      </c>
      <c r="C904" t="s">
        <v>1248</v>
      </c>
      <c r="D904">
        <v>307</v>
      </c>
      <c r="E904">
        <v>2463</v>
      </c>
      <c r="F904">
        <f t="shared" si="14"/>
        <v>3</v>
      </c>
      <c r="G904" t="str">
        <f>STANDINGS_HR[[#This Row],[League]]&amp;STANDINGS_HR[[#This Row],[Team]]</f>
        <v>$150 Draft Champions Feb 04 1:00 pm Lg.3653DOUGHBOYS</v>
      </c>
    </row>
    <row r="905" spans="1:7" x14ac:dyDescent="0.25">
      <c r="A905">
        <v>474</v>
      </c>
      <c r="B905" t="s">
        <v>111</v>
      </c>
      <c r="C905" t="s">
        <v>1248</v>
      </c>
      <c r="D905">
        <v>306</v>
      </c>
      <c r="E905">
        <v>2435.5</v>
      </c>
      <c r="F905">
        <f t="shared" si="14"/>
        <v>4</v>
      </c>
      <c r="G905" t="str">
        <f>STANDINGS_HR[[#This Row],[League]]&amp;STANDINGS_HR[[#This Row],[Team]]</f>
        <v>$150 Draft Champions Feb 04 1:00 pm Lg.3653MustSeeTV314{DM2}</v>
      </c>
    </row>
    <row r="906" spans="1:7" x14ac:dyDescent="0.25">
      <c r="A906">
        <v>1329</v>
      </c>
      <c r="B906" t="s">
        <v>1249</v>
      </c>
      <c r="C906" t="s">
        <v>1248</v>
      </c>
      <c r="D906">
        <v>276</v>
      </c>
      <c r="E906">
        <v>1589</v>
      </c>
      <c r="F906">
        <f t="shared" si="14"/>
        <v>5</v>
      </c>
      <c r="G906" t="str">
        <f>STANDINGS_HR[[#This Row],[League]]&amp;STANDINGS_HR[[#This Row],[Team]]</f>
        <v>$150 Draft Champions Feb 04 1:00 pm Lg.3653Stalking Butlers</v>
      </c>
    </row>
    <row r="907" spans="1:7" x14ac:dyDescent="0.25">
      <c r="A907">
        <v>1363</v>
      </c>
      <c r="B907" t="s">
        <v>161</v>
      </c>
      <c r="C907" t="s">
        <v>1248</v>
      </c>
      <c r="D907">
        <v>275</v>
      </c>
      <c r="E907">
        <v>1558</v>
      </c>
      <c r="F907">
        <f t="shared" si="14"/>
        <v>6</v>
      </c>
      <c r="G907" t="str">
        <f>STANDINGS_HR[[#This Row],[League]]&amp;STANDINGS_HR[[#This Row],[Team]]</f>
        <v>$150 Draft Champions Feb 04 1:00 pm Lg.3653Wrecking Crew</v>
      </c>
    </row>
    <row r="908" spans="1:7" x14ac:dyDescent="0.25">
      <c r="A908">
        <v>1384</v>
      </c>
      <c r="B908" t="s">
        <v>1250</v>
      </c>
      <c r="C908" t="s">
        <v>1248</v>
      </c>
      <c r="D908">
        <v>274</v>
      </c>
      <c r="E908">
        <v>1532.5</v>
      </c>
      <c r="F908">
        <f t="shared" si="14"/>
        <v>7</v>
      </c>
      <c r="G908" t="str">
        <f>STANDINGS_HR[[#This Row],[League]]&amp;STANDINGS_HR[[#This Row],[Team]]</f>
        <v>$150 Draft Champions Feb 04 1:00 pm Lg.3653Team McLain</v>
      </c>
    </row>
    <row r="909" spans="1:7" x14ac:dyDescent="0.25">
      <c r="A909">
        <v>1426</v>
      </c>
      <c r="B909" t="s">
        <v>1256</v>
      </c>
      <c r="C909" t="s">
        <v>1248</v>
      </c>
      <c r="D909">
        <v>272</v>
      </c>
      <c r="E909">
        <v>1468.5</v>
      </c>
      <c r="F909">
        <f t="shared" si="14"/>
        <v>8</v>
      </c>
      <c r="G909" t="str">
        <f>STANDINGS_HR[[#This Row],[League]]&amp;STANDINGS_HR[[#This Row],[Team]]</f>
        <v>$150 Draft Champions Feb 04 1:00 pm Lg.3653BOSTON CUBS</v>
      </c>
    </row>
    <row r="910" spans="1:7" x14ac:dyDescent="0.25">
      <c r="A910">
        <v>1488</v>
      </c>
      <c r="B910" t="s">
        <v>1255</v>
      </c>
      <c r="C910" t="s">
        <v>1248</v>
      </c>
      <c r="D910">
        <v>271</v>
      </c>
      <c r="E910">
        <v>1434.5</v>
      </c>
      <c r="F910">
        <f t="shared" si="14"/>
        <v>9</v>
      </c>
      <c r="G910" t="str">
        <f>STANDINGS_HR[[#This Row],[League]]&amp;STANDINGS_HR[[#This Row],[Team]]</f>
        <v>$150 Draft Champions Feb 04 1:00 pm Lg.3653The Todd Father</v>
      </c>
    </row>
    <row r="911" spans="1:7" x14ac:dyDescent="0.25">
      <c r="A911">
        <v>1556</v>
      </c>
      <c r="B911" t="s">
        <v>1254</v>
      </c>
      <c r="C911" t="s">
        <v>1248</v>
      </c>
      <c r="D911">
        <v>269</v>
      </c>
      <c r="E911">
        <v>1363.5</v>
      </c>
      <c r="F911">
        <f t="shared" si="14"/>
        <v>10</v>
      </c>
      <c r="G911" t="str">
        <f>STANDINGS_HR[[#This Row],[League]]&amp;STANDINGS_HR[[#This Row],[Team]]</f>
        <v>$150 Draft Champions Feb 04 1:00 pm Lg.3653Team Boyd 2</v>
      </c>
    </row>
    <row r="912" spans="1:7" x14ac:dyDescent="0.25">
      <c r="A912">
        <v>1715</v>
      </c>
      <c r="B912" t="s">
        <v>1253</v>
      </c>
      <c r="C912" t="s">
        <v>1248</v>
      </c>
      <c r="D912">
        <v>264</v>
      </c>
      <c r="E912">
        <v>1191</v>
      </c>
      <c r="F912">
        <f t="shared" si="14"/>
        <v>11</v>
      </c>
      <c r="G912" t="str">
        <f>STANDINGS_HR[[#This Row],[League]]&amp;STANDINGS_HR[[#This Row],[Team]]</f>
        <v>$150 Draft Champions Feb 04 1:00 pm Lg.3653G squared &lt;Feb&gt;</v>
      </c>
    </row>
    <row r="913" spans="1:7" x14ac:dyDescent="0.25">
      <c r="A913">
        <v>2141</v>
      </c>
      <c r="B913" t="s">
        <v>451</v>
      </c>
      <c r="C913" t="s">
        <v>1248</v>
      </c>
      <c r="D913">
        <v>249</v>
      </c>
      <c r="E913">
        <v>759</v>
      </c>
      <c r="F913">
        <f t="shared" si="14"/>
        <v>12</v>
      </c>
      <c r="G913" t="str">
        <f>STANDINGS_HR[[#This Row],[League]]&amp;STANDINGS_HR[[#This Row],[Team]]</f>
        <v>$150 Draft Champions Feb 04 1:00 pm Lg.3653Captain Crunch 4</v>
      </c>
    </row>
    <row r="914" spans="1:7" x14ac:dyDescent="0.25">
      <c r="A914">
        <v>2169</v>
      </c>
      <c r="B914" t="s">
        <v>1251</v>
      </c>
      <c r="C914" t="s">
        <v>1248</v>
      </c>
      <c r="D914">
        <v>248</v>
      </c>
      <c r="E914">
        <v>732</v>
      </c>
      <c r="F914">
        <f t="shared" si="14"/>
        <v>13</v>
      </c>
      <c r="G914" t="str">
        <f>STANDINGS_HR[[#This Row],[League]]&amp;STANDINGS_HR[[#This Row],[Team]]</f>
        <v>$150 Draft Champions Feb 04 1:00 pm Lg.3653DAYTON RAIDERS</v>
      </c>
    </row>
    <row r="915" spans="1:7" x14ac:dyDescent="0.25">
      <c r="A915">
        <v>2344</v>
      </c>
      <c r="B915" t="s">
        <v>55</v>
      </c>
      <c r="C915" t="s">
        <v>1248</v>
      </c>
      <c r="D915">
        <v>241</v>
      </c>
      <c r="E915">
        <v>561.5</v>
      </c>
      <c r="F915">
        <f t="shared" si="14"/>
        <v>14</v>
      </c>
      <c r="G915" t="str">
        <f>STANDINGS_HR[[#This Row],[League]]&amp;STANDINGS_HR[[#This Row],[Team]]</f>
        <v>$150 Draft Champions Feb 04 1:00 pm Lg.3653BALCO: HENNESSY &amp; PEDS</v>
      </c>
    </row>
    <row r="916" spans="1:7" x14ac:dyDescent="0.25">
      <c r="A916">
        <v>2467</v>
      </c>
      <c r="B916" t="s">
        <v>1252</v>
      </c>
      <c r="C916" t="s">
        <v>1248</v>
      </c>
      <c r="D916">
        <v>235</v>
      </c>
      <c r="E916">
        <v>439.5</v>
      </c>
      <c r="F916">
        <f t="shared" si="14"/>
        <v>15</v>
      </c>
      <c r="G916" t="str">
        <f>STANDINGS_HR[[#This Row],[League]]&amp;STANDINGS_HR[[#This Row],[Team]]</f>
        <v>$150 Draft Champions Feb 04 1:00 pm Lg.3653MVPunisher</v>
      </c>
    </row>
    <row r="917" spans="1:7" x14ac:dyDescent="0.25">
      <c r="A917">
        <v>73</v>
      </c>
      <c r="B917" t="s">
        <v>1267</v>
      </c>
      <c r="C917" t="s">
        <v>1258</v>
      </c>
      <c r="D917">
        <v>339</v>
      </c>
      <c r="E917">
        <v>2837.5</v>
      </c>
      <c r="F917">
        <f t="shared" si="14"/>
        <v>1</v>
      </c>
      <c r="G917" t="str">
        <f>STANDINGS_HR[[#This Row],[League]]&amp;STANDINGS_HR[[#This Row],[Team]]</f>
        <v>$150 Draft Champions Feb 05 1:00 pm Lg.3654Noodler Fun Monkey1</v>
      </c>
    </row>
    <row r="918" spans="1:7" x14ac:dyDescent="0.25">
      <c r="A918">
        <v>277</v>
      </c>
      <c r="B918" t="s">
        <v>1259</v>
      </c>
      <c r="C918" t="s">
        <v>1258</v>
      </c>
      <c r="D918">
        <v>317</v>
      </c>
      <c r="E918">
        <v>2628</v>
      </c>
      <c r="F918">
        <f t="shared" si="14"/>
        <v>2</v>
      </c>
      <c r="G918" t="str">
        <f>STANDINGS_HR[[#This Row],[League]]&amp;STANDINGS_HR[[#This Row],[Team]]</f>
        <v>$150 Draft Champions Feb 05 1:00 pm Lg.3654Hickory High Huskers</v>
      </c>
    </row>
    <row r="919" spans="1:7" x14ac:dyDescent="0.25">
      <c r="A919">
        <v>291</v>
      </c>
      <c r="B919" t="s">
        <v>1262</v>
      </c>
      <c r="C919" t="s">
        <v>1258</v>
      </c>
      <c r="D919">
        <v>317</v>
      </c>
      <c r="E919">
        <v>2628</v>
      </c>
      <c r="F919">
        <f t="shared" si="14"/>
        <v>3</v>
      </c>
      <c r="G919" t="str">
        <f>STANDINGS_HR[[#This Row],[League]]&amp;STANDINGS_HR[[#This Row],[Team]]</f>
        <v>$150 Draft Champions Feb 05 1:00 pm Lg.3654Wayne Tolleson</v>
      </c>
    </row>
    <row r="920" spans="1:7" x14ac:dyDescent="0.25">
      <c r="A920">
        <v>509</v>
      </c>
      <c r="B920" t="s">
        <v>1260</v>
      </c>
      <c r="C920" t="s">
        <v>1258</v>
      </c>
      <c r="D920">
        <v>305</v>
      </c>
      <c r="E920">
        <v>2410.5</v>
      </c>
      <c r="F920">
        <f t="shared" si="14"/>
        <v>4</v>
      </c>
      <c r="G920" t="str">
        <f>STANDINGS_HR[[#This Row],[League]]&amp;STANDINGS_HR[[#This Row],[Team]]</f>
        <v>$150 Draft Champions Feb 05 1:00 pm Lg.3654TheFanAddict</v>
      </c>
    </row>
    <row r="921" spans="1:7" x14ac:dyDescent="0.25">
      <c r="A921">
        <v>608</v>
      </c>
      <c r="B921" t="s">
        <v>1269</v>
      </c>
      <c r="C921" t="s">
        <v>1258</v>
      </c>
      <c r="D921">
        <v>300</v>
      </c>
      <c r="E921">
        <v>2307.5</v>
      </c>
      <c r="F921">
        <f t="shared" si="14"/>
        <v>5</v>
      </c>
      <c r="G921" t="str">
        <f>STANDINGS_HR[[#This Row],[League]]&amp;STANDINGS_HR[[#This Row],[Team]]</f>
        <v>$150 Draft Champions Feb 05 1:00 pm Lg.3654Surrender Dorothy! (5)</v>
      </c>
    </row>
    <row r="922" spans="1:7" x14ac:dyDescent="0.25">
      <c r="A922">
        <v>967</v>
      </c>
      <c r="B922" t="s">
        <v>1264</v>
      </c>
      <c r="C922" t="s">
        <v>1258</v>
      </c>
      <c r="D922">
        <v>286</v>
      </c>
      <c r="E922">
        <v>1932.5</v>
      </c>
      <c r="F922">
        <f t="shared" si="14"/>
        <v>6</v>
      </c>
      <c r="G922" t="str">
        <f>STANDINGS_HR[[#This Row],[League]]&amp;STANDINGS_HR[[#This Row],[Team]]</f>
        <v>$150 Draft Champions Feb 05 1:00 pm Lg.3654FORGIVING STEVE BARTMAN</v>
      </c>
    </row>
    <row r="923" spans="1:7" x14ac:dyDescent="0.25">
      <c r="A923">
        <v>1130</v>
      </c>
      <c r="B923" t="s">
        <v>1257</v>
      </c>
      <c r="C923" t="s">
        <v>1258</v>
      </c>
      <c r="D923">
        <v>282</v>
      </c>
      <c r="E923">
        <v>1795</v>
      </c>
      <c r="F923">
        <f t="shared" si="14"/>
        <v>7</v>
      </c>
      <c r="G923" t="str">
        <f>STANDINGS_HR[[#This Row],[League]]&amp;STANDINGS_HR[[#This Row],[Team]]</f>
        <v>$150 Draft Champions Feb 05 1:00 pm Lg.3654ZZzZzZz</v>
      </c>
    </row>
    <row r="924" spans="1:7" x14ac:dyDescent="0.25">
      <c r="A924">
        <v>1265</v>
      </c>
      <c r="B924" t="s">
        <v>194</v>
      </c>
      <c r="C924" t="s">
        <v>1258</v>
      </c>
      <c r="D924">
        <v>278</v>
      </c>
      <c r="E924">
        <v>1655.5</v>
      </c>
      <c r="F924">
        <f t="shared" si="14"/>
        <v>8</v>
      </c>
      <c r="G924" t="str">
        <f>STANDINGS_HR[[#This Row],[League]]&amp;STANDINGS_HR[[#This Row],[Team]]</f>
        <v>$150 Draft Champions Feb 05 1:00 pm Lg.3654Team Metivier</v>
      </c>
    </row>
    <row r="925" spans="1:7" x14ac:dyDescent="0.25">
      <c r="A925">
        <v>1887</v>
      </c>
      <c r="B925" t="s">
        <v>1261</v>
      </c>
      <c r="C925" t="s">
        <v>1258</v>
      </c>
      <c r="D925">
        <v>259</v>
      </c>
      <c r="E925">
        <v>1044</v>
      </c>
      <c r="F925">
        <f t="shared" si="14"/>
        <v>9</v>
      </c>
      <c r="G925" t="str">
        <f>STANDINGS_HR[[#This Row],[League]]&amp;STANDINGS_HR[[#This Row],[Team]]</f>
        <v>$150 Draft Champions Feb 05 1:00 pm Lg.3654papa's 9</v>
      </c>
    </row>
    <row r="926" spans="1:7" x14ac:dyDescent="0.25">
      <c r="A926">
        <v>1903</v>
      </c>
      <c r="B926" t="s">
        <v>1266</v>
      </c>
      <c r="C926" t="s">
        <v>1258</v>
      </c>
      <c r="D926">
        <v>258</v>
      </c>
      <c r="E926">
        <v>1012.5</v>
      </c>
      <c r="F926">
        <f t="shared" si="14"/>
        <v>10</v>
      </c>
      <c r="G926" t="str">
        <f>STANDINGS_HR[[#This Row],[League]]&amp;STANDINGS_HR[[#This Row],[Team]]</f>
        <v>$150 Draft Champions Feb 05 1:00 pm Lg.3654Team Bradford</v>
      </c>
    </row>
    <row r="927" spans="1:7" x14ac:dyDescent="0.25">
      <c r="A927">
        <v>2308</v>
      </c>
      <c r="B927" t="s">
        <v>274</v>
      </c>
      <c r="C927" t="s">
        <v>1258</v>
      </c>
      <c r="D927">
        <v>243</v>
      </c>
      <c r="E927">
        <v>604.5</v>
      </c>
      <c r="F927">
        <f t="shared" si="14"/>
        <v>11</v>
      </c>
      <c r="G927" t="str">
        <f>STANDINGS_HR[[#This Row],[League]]&amp;STANDINGS_HR[[#This Row],[Team]]</f>
        <v>$150 Draft Champions Feb 05 1:00 pm Lg.3654MOBALL</v>
      </c>
    </row>
    <row r="928" spans="1:7" x14ac:dyDescent="0.25">
      <c r="A928">
        <v>2452</v>
      </c>
      <c r="B928" t="s">
        <v>1263</v>
      </c>
      <c r="C928" t="s">
        <v>1258</v>
      </c>
      <c r="D928">
        <v>236</v>
      </c>
      <c r="E928">
        <v>460</v>
      </c>
      <c r="F928">
        <f t="shared" si="14"/>
        <v>12</v>
      </c>
      <c r="G928" t="str">
        <f>STANDINGS_HR[[#This Row],[League]]&amp;STANDINGS_HR[[#This Row],[Team]]</f>
        <v>$150 Draft Champions Feb 05 1:00 pm Lg.3654Team Eliason 1</v>
      </c>
    </row>
    <row r="929" spans="1:7" x14ac:dyDescent="0.25">
      <c r="A929">
        <v>2508</v>
      </c>
      <c r="B929" t="s">
        <v>1265</v>
      </c>
      <c r="C929" t="s">
        <v>1258</v>
      </c>
      <c r="D929">
        <v>233</v>
      </c>
      <c r="E929">
        <v>403.5</v>
      </c>
      <c r="F929">
        <f t="shared" si="14"/>
        <v>13</v>
      </c>
      <c r="G929" t="str">
        <f>STANDINGS_HR[[#This Row],[League]]&amp;STANDINGS_HR[[#This Row],[Team]]</f>
        <v>$150 Draft Champions Feb 05 1:00 pm Lg.3654Rizzotos, capeesh?</v>
      </c>
    </row>
    <row r="930" spans="1:7" x14ac:dyDescent="0.25">
      <c r="A930">
        <v>2618</v>
      </c>
      <c r="B930" t="s">
        <v>51</v>
      </c>
      <c r="C930" t="s">
        <v>1258</v>
      </c>
      <c r="D930">
        <v>227</v>
      </c>
      <c r="E930">
        <v>301</v>
      </c>
      <c r="F930">
        <f t="shared" si="14"/>
        <v>14</v>
      </c>
      <c r="G930" t="str">
        <f>STANDINGS_HR[[#This Row],[League]]&amp;STANDINGS_HR[[#This Row],[Team]]</f>
        <v>$150 Draft Champions Feb 05 1:00 pm Lg.3654Team Kostern</v>
      </c>
    </row>
    <row r="931" spans="1:7" x14ac:dyDescent="0.25">
      <c r="A931">
        <v>2873</v>
      </c>
      <c r="B931" t="s">
        <v>1268</v>
      </c>
      <c r="C931" t="s">
        <v>1258</v>
      </c>
      <c r="D931">
        <v>194</v>
      </c>
      <c r="E931">
        <v>36</v>
      </c>
      <c r="F931">
        <f t="shared" si="14"/>
        <v>15</v>
      </c>
      <c r="G931" t="str">
        <f>STANDINGS_HR[[#This Row],[League]]&amp;STANDINGS_HR[[#This Row],[Team]]</f>
        <v>$150 Draft Champions Feb 05 1:00 pm Lg.3654Hammerhead Yaks 2.0</v>
      </c>
    </row>
    <row r="932" spans="1:7" x14ac:dyDescent="0.25">
      <c r="A932">
        <v>285</v>
      </c>
      <c r="B932" t="s">
        <v>177</v>
      </c>
      <c r="C932" t="s">
        <v>1271</v>
      </c>
      <c r="D932">
        <v>317</v>
      </c>
      <c r="E932">
        <v>2628</v>
      </c>
      <c r="F932">
        <f t="shared" si="14"/>
        <v>1</v>
      </c>
      <c r="G932" t="str">
        <f>STANDINGS_HR[[#This Row],[League]]&amp;STANDINGS_HR[[#This Row],[Team]]</f>
        <v>$150 Draft Champions Feb 05 1:00 pm Lg.3656Team JP3</v>
      </c>
    </row>
    <row r="933" spans="1:7" x14ac:dyDescent="0.25">
      <c r="A933">
        <v>678</v>
      </c>
      <c r="B933" t="s">
        <v>1277</v>
      </c>
      <c r="C933" t="s">
        <v>1271</v>
      </c>
      <c r="D933">
        <v>297</v>
      </c>
      <c r="E933">
        <v>2226</v>
      </c>
      <c r="F933">
        <f t="shared" si="14"/>
        <v>2</v>
      </c>
      <c r="G933" t="str">
        <f>STANDINGS_HR[[#This Row],[League]]&amp;STANDINGS_HR[[#This Row],[Team]]</f>
        <v>$150 Draft Champions Feb 05 1:00 pm Lg.3656Dominance &amp; Submission III</v>
      </c>
    </row>
    <row r="934" spans="1:7" x14ac:dyDescent="0.25">
      <c r="A934">
        <v>793</v>
      </c>
      <c r="B934" t="s">
        <v>1273</v>
      </c>
      <c r="C934" t="s">
        <v>1271</v>
      </c>
      <c r="D934">
        <v>293</v>
      </c>
      <c r="E934">
        <v>2127</v>
      </c>
      <c r="F934">
        <f t="shared" si="14"/>
        <v>3</v>
      </c>
      <c r="G934" t="str">
        <f>STANDINGS_HR[[#This Row],[League]]&amp;STANDINGS_HR[[#This Row],[Team]]</f>
        <v>$150 Draft Champions Feb 05 1:00 pm Lg.3656Team Trojak</v>
      </c>
    </row>
    <row r="935" spans="1:7" x14ac:dyDescent="0.25">
      <c r="A935">
        <v>846</v>
      </c>
      <c r="B935" t="s">
        <v>1272</v>
      </c>
      <c r="C935" t="s">
        <v>1271</v>
      </c>
      <c r="D935">
        <v>291</v>
      </c>
      <c r="E935">
        <v>2072.5</v>
      </c>
      <c r="F935">
        <f t="shared" si="14"/>
        <v>4</v>
      </c>
      <c r="G935" t="str">
        <f>STANDINGS_HR[[#This Row],[League]]&amp;STANDINGS_HR[[#This Row],[Team]]</f>
        <v>$150 Draft Champions Feb 05 1:00 pm Lg.3656Team Forgach</v>
      </c>
    </row>
    <row r="936" spans="1:7" x14ac:dyDescent="0.25">
      <c r="A936">
        <v>875</v>
      </c>
      <c r="B936" t="s">
        <v>145</v>
      </c>
      <c r="C936" t="s">
        <v>1271</v>
      </c>
      <c r="D936">
        <v>289</v>
      </c>
      <c r="E936">
        <v>2019.5</v>
      </c>
      <c r="F936">
        <f t="shared" si="14"/>
        <v>5</v>
      </c>
      <c r="G936" t="str">
        <f>STANDINGS_HR[[#This Row],[League]]&amp;STANDINGS_HR[[#This Row],[Team]]</f>
        <v>$150 Draft Champions Feb 05 1:00 pm Lg.3656BugEaters</v>
      </c>
    </row>
    <row r="937" spans="1:7" x14ac:dyDescent="0.25">
      <c r="A937">
        <v>916</v>
      </c>
      <c r="B937" t="s">
        <v>189</v>
      </c>
      <c r="C937" t="s">
        <v>1271</v>
      </c>
      <c r="D937">
        <v>288</v>
      </c>
      <c r="E937">
        <v>1989.5</v>
      </c>
      <c r="F937">
        <f t="shared" si="14"/>
        <v>6</v>
      </c>
      <c r="G937" t="str">
        <f>STANDINGS_HR[[#This Row],[League]]&amp;STANDINGS_HR[[#This Row],[Team]]</f>
        <v>$150 Draft Champions Feb 05 1:00 pm Lg.3656Homer Hankies</v>
      </c>
    </row>
    <row r="938" spans="1:7" x14ac:dyDescent="0.25">
      <c r="A938">
        <v>966</v>
      </c>
      <c r="B938" t="s">
        <v>1274</v>
      </c>
      <c r="C938" t="s">
        <v>1271</v>
      </c>
      <c r="D938">
        <v>286</v>
      </c>
      <c r="E938">
        <v>1932.5</v>
      </c>
      <c r="F938">
        <f t="shared" si="14"/>
        <v>7</v>
      </c>
      <c r="G938" t="str">
        <f>STANDINGS_HR[[#This Row],[League]]&amp;STANDINGS_HR[[#This Row],[Team]]</f>
        <v>$150 Draft Champions Feb 05 1:00 pm Lg.3656Exspin</v>
      </c>
    </row>
    <row r="939" spans="1:7" x14ac:dyDescent="0.25">
      <c r="A939">
        <v>1001</v>
      </c>
      <c r="B939" t="s">
        <v>152</v>
      </c>
      <c r="C939" t="s">
        <v>1271</v>
      </c>
      <c r="D939">
        <v>285</v>
      </c>
      <c r="E939">
        <v>1901</v>
      </c>
      <c r="F939">
        <f t="shared" si="14"/>
        <v>8</v>
      </c>
      <c r="G939" t="str">
        <f>STANDINGS_HR[[#This Row],[League]]&amp;STANDINGS_HR[[#This Row],[Team]]</f>
        <v>$150 Draft Champions Feb 05 1:00 pm Lg.3656Bronx Yankees (DC8)</v>
      </c>
    </row>
    <row r="940" spans="1:7" x14ac:dyDescent="0.25">
      <c r="A940">
        <v>1201</v>
      </c>
      <c r="B940" t="s">
        <v>1270</v>
      </c>
      <c r="C940" t="s">
        <v>1271</v>
      </c>
      <c r="D940">
        <v>280</v>
      </c>
      <c r="E940">
        <v>1724</v>
      </c>
      <c r="F940">
        <f t="shared" si="14"/>
        <v>9</v>
      </c>
      <c r="G940" t="str">
        <f>STANDINGS_HR[[#This Row],[League]]&amp;STANDINGS_HR[[#This Row],[Team]]</f>
        <v>$150 Draft Champions Feb 05 1:00 pm Lg.3656Wango Tango</v>
      </c>
    </row>
    <row r="941" spans="1:7" x14ac:dyDescent="0.25">
      <c r="A941">
        <v>1478</v>
      </c>
      <c r="B941" t="s">
        <v>1278</v>
      </c>
      <c r="C941" t="s">
        <v>1271</v>
      </c>
      <c r="D941">
        <v>271</v>
      </c>
      <c r="E941">
        <v>1434.5</v>
      </c>
      <c r="F941">
        <f t="shared" si="14"/>
        <v>10</v>
      </c>
      <c r="G941" t="str">
        <f>STANDINGS_HR[[#This Row],[League]]&amp;STANDINGS_HR[[#This Row],[Team]]</f>
        <v>$150 Draft Champions Feb 05 1:00 pm Lg.3656SpinningSeams10</v>
      </c>
    </row>
    <row r="942" spans="1:7" x14ac:dyDescent="0.25">
      <c r="A942">
        <v>1873</v>
      </c>
      <c r="B942" t="s">
        <v>1275</v>
      </c>
      <c r="C942" t="s">
        <v>1271</v>
      </c>
      <c r="D942">
        <v>259</v>
      </c>
      <c r="E942">
        <v>1044</v>
      </c>
      <c r="F942">
        <f t="shared" si="14"/>
        <v>11</v>
      </c>
      <c r="G942" t="str">
        <f>STANDINGS_HR[[#This Row],[League]]&amp;STANDINGS_HR[[#This Row],[Team]]</f>
        <v>$150 Draft Champions Feb 05 1:00 pm Lg.3656STL Cards 23</v>
      </c>
    </row>
    <row r="943" spans="1:7" x14ac:dyDescent="0.25">
      <c r="A943">
        <v>1989</v>
      </c>
      <c r="B943" t="s">
        <v>1276</v>
      </c>
      <c r="C943" t="s">
        <v>1271</v>
      </c>
      <c r="D943">
        <v>255</v>
      </c>
      <c r="E943">
        <v>932</v>
      </c>
      <c r="F943">
        <f t="shared" si="14"/>
        <v>12</v>
      </c>
      <c r="G943" t="str">
        <f>STANDINGS_HR[[#This Row],[League]]&amp;STANDINGS_HR[[#This Row],[Team]]</f>
        <v>$150 Draft Champions Feb 05 1:00 pm Lg.3656Team To Be Named Later</v>
      </c>
    </row>
    <row r="944" spans="1:7" x14ac:dyDescent="0.25">
      <c r="A944">
        <v>2261</v>
      </c>
      <c r="B944" t="s">
        <v>190</v>
      </c>
      <c r="C944" t="s">
        <v>1271</v>
      </c>
      <c r="D944">
        <v>245</v>
      </c>
      <c r="E944">
        <v>655.5</v>
      </c>
      <c r="F944">
        <f t="shared" si="14"/>
        <v>13</v>
      </c>
      <c r="G944" t="str">
        <f>STANDINGS_HR[[#This Row],[League]]&amp;STANDINGS_HR[[#This Row],[Team]]</f>
        <v>$150 Draft Champions Feb 05 1:00 pm Lg.3656Teheran You Apart</v>
      </c>
    </row>
    <row r="945" spans="1:7" x14ac:dyDescent="0.25">
      <c r="A945">
        <v>2462</v>
      </c>
      <c r="B945" t="s">
        <v>323</v>
      </c>
      <c r="C945" t="s">
        <v>1271</v>
      </c>
      <c r="D945">
        <v>236</v>
      </c>
      <c r="E945">
        <v>460</v>
      </c>
      <c r="F945">
        <f t="shared" si="14"/>
        <v>14</v>
      </c>
      <c r="G945" t="str">
        <f>STANDINGS_HR[[#This Row],[League]]&amp;STANDINGS_HR[[#This Row],[Team]]</f>
        <v>$150 Draft Champions Feb 05 1:00 pm Lg.3656White Trash</v>
      </c>
    </row>
    <row r="946" spans="1:7" x14ac:dyDescent="0.25">
      <c r="A946">
        <v>2880</v>
      </c>
      <c r="B946" t="s">
        <v>399</v>
      </c>
      <c r="C946" t="s">
        <v>1271</v>
      </c>
      <c r="D946">
        <v>192</v>
      </c>
      <c r="E946">
        <v>31</v>
      </c>
      <c r="F946">
        <f t="shared" si="14"/>
        <v>15</v>
      </c>
      <c r="G946" t="str">
        <f>STANDINGS_HR[[#This Row],[League]]&amp;STANDINGS_HR[[#This Row],[Team]]</f>
        <v>$150 Draft Champions Feb 05 1:00 pm Lg.3656Kickin' Chickens</v>
      </c>
    </row>
    <row r="947" spans="1:7" x14ac:dyDescent="0.25">
      <c r="A947">
        <v>351</v>
      </c>
      <c r="B947" t="s">
        <v>1281</v>
      </c>
      <c r="C947" t="s">
        <v>1279</v>
      </c>
      <c r="D947">
        <v>313</v>
      </c>
      <c r="E947">
        <v>2567</v>
      </c>
      <c r="F947">
        <f t="shared" si="14"/>
        <v>1</v>
      </c>
      <c r="G947" t="str">
        <f>STANDINGS_HR[[#This Row],[League]]&amp;STANDINGS_HR[[#This Row],[Team]]</f>
        <v>$150 Draft Champions Feb 06 1:00 pm Lg.3658Thefanaddict &amp; Joe</v>
      </c>
    </row>
    <row r="948" spans="1:7" x14ac:dyDescent="0.25">
      <c r="A948">
        <v>517</v>
      </c>
      <c r="B948" t="s">
        <v>1284</v>
      </c>
      <c r="C948" t="s">
        <v>1279</v>
      </c>
      <c r="D948">
        <v>304</v>
      </c>
      <c r="E948">
        <v>2392.5</v>
      </c>
      <c r="F948">
        <f t="shared" si="14"/>
        <v>2</v>
      </c>
      <c r="G948" t="str">
        <f>STANDINGS_HR[[#This Row],[League]]&amp;STANDINGS_HR[[#This Row],[Team]]</f>
        <v>$150 Draft Champions Feb 06 1:00 pm Lg.3658Golden Shower</v>
      </c>
    </row>
    <row r="949" spans="1:7" x14ac:dyDescent="0.25">
      <c r="A949">
        <v>541</v>
      </c>
      <c r="B949" t="s">
        <v>7</v>
      </c>
      <c r="C949" t="s">
        <v>1279</v>
      </c>
      <c r="D949">
        <v>303</v>
      </c>
      <c r="E949">
        <v>2376</v>
      </c>
      <c r="F949">
        <f t="shared" si="14"/>
        <v>3</v>
      </c>
      <c r="G949" t="str">
        <f>STANDINGS_HR[[#This Row],[League]]&amp;STANDINGS_HR[[#This Row],[Team]]</f>
        <v>$150 Draft Champions Feb 06 1:00 pm Lg.3658Team Miller</v>
      </c>
    </row>
    <row r="950" spans="1:7" x14ac:dyDescent="0.25">
      <c r="A950">
        <v>548</v>
      </c>
      <c r="B950" t="s">
        <v>1286</v>
      </c>
      <c r="C950" t="s">
        <v>1279</v>
      </c>
      <c r="D950">
        <v>302</v>
      </c>
      <c r="E950">
        <v>2354.5</v>
      </c>
      <c r="F950">
        <f t="shared" si="14"/>
        <v>4</v>
      </c>
      <c r="G950" t="str">
        <f>STANDINGS_HR[[#This Row],[League]]&amp;STANDINGS_HR[[#This Row],[Team]]</f>
        <v>$150 Draft Champions Feb 06 1:00 pm Lg.3658House by Side of the Road</v>
      </c>
    </row>
    <row r="951" spans="1:7" x14ac:dyDescent="0.25">
      <c r="A951">
        <v>601</v>
      </c>
      <c r="B951" t="s">
        <v>120</v>
      </c>
      <c r="C951" t="s">
        <v>1279</v>
      </c>
      <c r="D951">
        <v>300</v>
      </c>
      <c r="E951">
        <v>2307.5</v>
      </c>
      <c r="F951">
        <f t="shared" si="14"/>
        <v>5</v>
      </c>
      <c r="G951" t="str">
        <f>STANDINGS_HR[[#This Row],[League]]&amp;STANDINGS_HR[[#This Row],[Team]]</f>
        <v>$150 Draft Champions Feb 06 1:00 pm Lg.3658Green Machine</v>
      </c>
    </row>
    <row r="952" spans="1:7" x14ac:dyDescent="0.25">
      <c r="A952">
        <v>747</v>
      </c>
      <c r="B952" t="s">
        <v>1282</v>
      </c>
      <c r="C952" t="s">
        <v>1279</v>
      </c>
      <c r="D952">
        <v>295</v>
      </c>
      <c r="E952">
        <v>2174</v>
      </c>
      <c r="F952">
        <f t="shared" si="14"/>
        <v>6</v>
      </c>
      <c r="G952" t="str">
        <f>STANDINGS_HR[[#This Row],[League]]&amp;STANDINGS_HR[[#This Row],[Team]]</f>
        <v>$150 Draft Champions Feb 06 1:00 pm Lg.3658The Somnambulants</v>
      </c>
    </row>
    <row r="953" spans="1:7" x14ac:dyDescent="0.25">
      <c r="A953">
        <v>1286</v>
      </c>
      <c r="B953" t="s">
        <v>1280</v>
      </c>
      <c r="C953" t="s">
        <v>1279</v>
      </c>
      <c r="D953">
        <v>277</v>
      </c>
      <c r="E953">
        <v>1620.5</v>
      </c>
      <c r="F953">
        <f t="shared" si="14"/>
        <v>7</v>
      </c>
      <c r="G953" t="str">
        <f>STANDINGS_HR[[#This Row],[League]]&amp;STANDINGS_HR[[#This Row],[Team]]</f>
        <v>$150 Draft Champions Feb 06 1:00 pm Lg.3658Long Beach Bums</v>
      </c>
    </row>
    <row r="954" spans="1:7" x14ac:dyDescent="0.25">
      <c r="A954">
        <v>1483</v>
      </c>
      <c r="B954" t="s">
        <v>1287</v>
      </c>
      <c r="C954" t="s">
        <v>1279</v>
      </c>
      <c r="D954">
        <v>271</v>
      </c>
      <c r="E954">
        <v>1434.5</v>
      </c>
      <c r="F954">
        <f t="shared" si="14"/>
        <v>8</v>
      </c>
      <c r="G954" t="str">
        <f>STANDINGS_HR[[#This Row],[League]]&amp;STANDINGS_HR[[#This Row],[Team]]</f>
        <v>$150 Draft Champions Feb 06 1:00 pm Lg.3658Team Nichols</v>
      </c>
    </row>
    <row r="955" spans="1:7" x14ac:dyDescent="0.25">
      <c r="A955">
        <v>1559</v>
      </c>
      <c r="B955" t="s">
        <v>889</v>
      </c>
      <c r="C955" t="s">
        <v>1279</v>
      </c>
      <c r="D955">
        <v>269</v>
      </c>
      <c r="E955">
        <v>1363.5</v>
      </c>
      <c r="F955">
        <f t="shared" si="14"/>
        <v>9</v>
      </c>
      <c r="G955" t="str">
        <f>STANDINGS_HR[[#This Row],[League]]&amp;STANDINGS_HR[[#This Row],[Team]]</f>
        <v>$150 Draft Champions Feb 06 1:00 pm Lg.3658Team Thompson</v>
      </c>
    </row>
    <row r="956" spans="1:7" x14ac:dyDescent="0.25">
      <c r="A956">
        <v>1681</v>
      </c>
      <c r="B956" t="s">
        <v>307</v>
      </c>
      <c r="C956" t="s">
        <v>1279</v>
      </c>
      <c r="D956">
        <v>265</v>
      </c>
      <c r="E956">
        <v>1225</v>
      </c>
      <c r="F956">
        <f t="shared" si="14"/>
        <v>10</v>
      </c>
      <c r="G956" t="str">
        <f>STANDINGS_HR[[#This Row],[League]]&amp;STANDINGS_HR[[#This Row],[Team]]</f>
        <v>$150 Draft Champions Feb 06 1:00 pm Lg.3658Famous Grouse</v>
      </c>
    </row>
    <row r="957" spans="1:7" x14ac:dyDescent="0.25">
      <c r="A957">
        <v>1891</v>
      </c>
      <c r="B957" t="s">
        <v>498</v>
      </c>
      <c r="C957" t="s">
        <v>1279</v>
      </c>
      <c r="D957">
        <v>258</v>
      </c>
      <c r="E957">
        <v>1012.5</v>
      </c>
      <c r="F957">
        <f t="shared" si="14"/>
        <v>11</v>
      </c>
      <c r="G957" t="str">
        <f>STANDINGS_HR[[#This Row],[League]]&amp;STANDINGS_HR[[#This Row],[Team]]</f>
        <v>$150 Draft Champions Feb 06 1:00 pm Lg.3658Gashouse Gorillas</v>
      </c>
    </row>
    <row r="958" spans="1:7" x14ac:dyDescent="0.25">
      <c r="A958">
        <v>1961</v>
      </c>
      <c r="B958" t="s">
        <v>107</v>
      </c>
      <c r="C958" t="s">
        <v>1279</v>
      </c>
      <c r="D958">
        <v>256</v>
      </c>
      <c r="E958">
        <v>957.5</v>
      </c>
      <c r="F958">
        <f t="shared" si="14"/>
        <v>12</v>
      </c>
      <c r="G958" t="str">
        <f>STANDINGS_HR[[#This Row],[League]]&amp;STANDINGS_HR[[#This Row],[Team]]</f>
        <v>$150 Draft Champions Feb 06 1:00 pm Lg.3658Team Scott</v>
      </c>
    </row>
    <row r="959" spans="1:7" x14ac:dyDescent="0.25">
      <c r="A959">
        <v>2091</v>
      </c>
      <c r="B959" t="s">
        <v>1285</v>
      </c>
      <c r="C959" t="s">
        <v>1279</v>
      </c>
      <c r="D959">
        <v>251</v>
      </c>
      <c r="E959">
        <v>813.5</v>
      </c>
      <c r="F959">
        <f t="shared" si="14"/>
        <v>13</v>
      </c>
      <c r="G959" t="str">
        <f>STANDINGS_HR[[#This Row],[League]]&amp;STANDINGS_HR[[#This Row],[Team]]</f>
        <v>$150 Draft Champions Feb 06 1:00 pm Lg.3658Jonny Parlay's</v>
      </c>
    </row>
    <row r="960" spans="1:7" x14ac:dyDescent="0.25">
      <c r="A960">
        <v>2423</v>
      </c>
      <c r="B960" t="s">
        <v>379</v>
      </c>
      <c r="C960" t="s">
        <v>1279</v>
      </c>
      <c r="D960">
        <v>238</v>
      </c>
      <c r="E960">
        <v>500.5</v>
      </c>
      <c r="F960">
        <f t="shared" si="14"/>
        <v>14</v>
      </c>
      <c r="G960" t="str">
        <f>STANDINGS_HR[[#This Row],[League]]&amp;STANDINGS_HR[[#This Row],[Team]]</f>
        <v>$150 Draft Champions Feb 06 1:00 pm Lg.3658smackers V</v>
      </c>
    </row>
    <row r="961" spans="1:7" x14ac:dyDescent="0.25">
      <c r="A961">
        <v>2482</v>
      </c>
      <c r="B961" t="s">
        <v>1283</v>
      </c>
      <c r="C961" t="s">
        <v>1279</v>
      </c>
      <c r="D961">
        <v>234</v>
      </c>
      <c r="E961">
        <v>421.5</v>
      </c>
      <c r="F961">
        <f t="shared" si="14"/>
        <v>15</v>
      </c>
      <c r="G961" t="str">
        <f>STANDINGS_HR[[#This Row],[League]]&amp;STANDINGS_HR[[#This Row],[Team]]</f>
        <v>$150 Draft Champions Feb 06 1:00 pm Lg.3658Bartolo Colon's FitBit 3</v>
      </c>
    </row>
    <row r="962" spans="1:7" x14ac:dyDescent="0.25">
      <c r="A962">
        <v>303</v>
      </c>
      <c r="B962" t="s">
        <v>168</v>
      </c>
      <c r="C962" t="s">
        <v>1289</v>
      </c>
      <c r="D962">
        <v>316</v>
      </c>
      <c r="E962">
        <v>2609</v>
      </c>
      <c r="F962">
        <f t="shared" si="14"/>
        <v>1</v>
      </c>
      <c r="G962" t="str">
        <f>STANDINGS_HR[[#This Row],[League]]&amp;STANDINGS_HR[[#This Row],[Team]]</f>
        <v>$150 Draft Champions Feb 06 1:00 pm Lg.3665Millertime1</v>
      </c>
    </row>
    <row r="963" spans="1:7" x14ac:dyDescent="0.25">
      <c r="A963">
        <v>463</v>
      </c>
      <c r="B963" t="s">
        <v>484</v>
      </c>
      <c r="C963" t="s">
        <v>1289</v>
      </c>
      <c r="D963">
        <v>306</v>
      </c>
      <c r="E963">
        <v>2435.5</v>
      </c>
      <c r="F963">
        <f t="shared" ref="F963:F1026" si="15">IF(C963=C962,F962+1,1)</f>
        <v>2</v>
      </c>
      <c r="G963" t="str">
        <f>STANDINGS_HR[[#This Row],[League]]&amp;STANDINGS_HR[[#This Row],[Team]]</f>
        <v>$150 Draft Champions Feb 06 1:00 pm Lg.3665Birdsnterps</v>
      </c>
    </row>
    <row r="964" spans="1:7" x14ac:dyDescent="0.25">
      <c r="A964">
        <v>516</v>
      </c>
      <c r="B964" t="s">
        <v>1292</v>
      </c>
      <c r="C964" t="s">
        <v>1289</v>
      </c>
      <c r="D964">
        <v>304</v>
      </c>
      <c r="E964">
        <v>2392.5</v>
      </c>
      <c r="F964">
        <f t="shared" si="15"/>
        <v>3</v>
      </c>
      <c r="G964" t="str">
        <f>STANDINGS_HR[[#This Row],[League]]&amp;STANDINGS_HR[[#This Row],[Team]]</f>
        <v>$150 Draft Champions Feb 06 1:00 pm Lg.3665Goblins Kill</v>
      </c>
    </row>
    <row r="965" spans="1:7" x14ac:dyDescent="0.25">
      <c r="A965">
        <v>539</v>
      </c>
      <c r="B965" t="s">
        <v>1293</v>
      </c>
      <c r="C965" t="s">
        <v>1289</v>
      </c>
      <c r="D965">
        <v>303</v>
      </c>
      <c r="E965">
        <v>2376</v>
      </c>
      <c r="F965">
        <f t="shared" si="15"/>
        <v>4</v>
      </c>
      <c r="G965" t="str">
        <f>STANDINGS_HR[[#This Row],[League]]&amp;STANDINGS_HR[[#This Row],[Team]]</f>
        <v>$150 Draft Champions Feb 06 1:00 pm Lg.3665Team Camp</v>
      </c>
    </row>
    <row r="966" spans="1:7" x14ac:dyDescent="0.25">
      <c r="A966">
        <v>811</v>
      </c>
      <c r="B966" t="s">
        <v>347</v>
      </c>
      <c r="C966" t="s">
        <v>1289</v>
      </c>
      <c r="D966">
        <v>292</v>
      </c>
      <c r="E966">
        <v>2099.5</v>
      </c>
      <c r="F966">
        <f t="shared" si="15"/>
        <v>5</v>
      </c>
      <c r="G966" t="str">
        <f>STANDINGS_HR[[#This Row],[League]]&amp;STANDINGS_HR[[#This Row],[Team]]</f>
        <v>$150 Draft Champions Feb 06 1:00 pm Lg.3665Plati-puses</v>
      </c>
    </row>
    <row r="967" spans="1:7" x14ac:dyDescent="0.25">
      <c r="A967">
        <v>863</v>
      </c>
      <c r="B967" t="s">
        <v>1296</v>
      </c>
      <c r="C967" t="s">
        <v>1289</v>
      </c>
      <c r="D967">
        <v>290</v>
      </c>
      <c r="E967">
        <v>2049</v>
      </c>
      <c r="F967">
        <f t="shared" si="15"/>
        <v>6</v>
      </c>
      <c r="G967" t="str">
        <f>STANDINGS_HR[[#This Row],[League]]&amp;STANDINGS_HR[[#This Row],[Team]]</f>
        <v>$150 Draft Champions Feb 06 1:00 pm Lg.3665N. Correan Nukes</v>
      </c>
    </row>
    <row r="968" spans="1:7" x14ac:dyDescent="0.25">
      <c r="A968">
        <v>1291</v>
      </c>
      <c r="B968" t="s">
        <v>1291</v>
      </c>
      <c r="C968" t="s">
        <v>1289</v>
      </c>
      <c r="D968">
        <v>277</v>
      </c>
      <c r="E968">
        <v>1620.5</v>
      </c>
      <c r="F968">
        <f t="shared" si="15"/>
        <v>7</v>
      </c>
      <c r="G968" t="str">
        <f>STANDINGS_HR[[#This Row],[League]]&amp;STANDINGS_HR[[#This Row],[Team]]</f>
        <v>$150 Draft Champions Feb 06 1:00 pm Lg.3665TP for my Bung-ho</v>
      </c>
    </row>
    <row r="969" spans="1:7" x14ac:dyDescent="0.25">
      <c r="A969">
        <v>1326</v>
      </c>
      <c r="B969" t="s">
        <v>1294</v>
      </c>
      <c r="C969" t="s">
        <v>1289</v>
      </c>
      <c r="D969">
        <v>276</v>
      </c>
      <c r="E969">
        <v>1589</v>
      </c>
      <c r="F969">
        <f t="shared" si="15"/>
        <v>8</v>
      </c>
      <c r="G969" t="str">
        <f>STANDINGS_HR[[#This Row],[League]]&amp;STANDINGS_HR[[#This Row],[Team]]</f>
        <v>$150 Draft Champions Feb 06 1:00 pm Lg.3665Side Baby</v>
      </c>
    </row>
    <row r="970" spans="1:7" x14ac:dyDescent="0.25">
      <c r="A970">
        <v>1341</v>
      </c>
      <c r="B970" t="s">
        <v>1297</v>
      </c>
      <c r="C970" t="s">
        <v>1289</v>
      </c>
      <c r="D970">
        <v>275</v>
      </c>
      <c r="E970">
        <v>1558</v>
      </c>
      <c r="F970">
        <f t="shared" si="15"/>
        <v>9</v>
      </c>
      <c r="G970" t="str">
        <f>STANDINGS_HR[[#This Row],[League]]&amp;STANDINGS_HR[[#This Row],[Team]]</f>
        <v>$150 Draft Champions Feb 06 1:00 pm Lg.3665Beasts of da Bay</v>
      </c>
    </row>
    <row r="971" spans="1:7" x14ac:dyDescent="0.25">
      <c r="A971">
        <v>1490</v>
      </c>
      <c r="B971" t="s">
        <v>172</v>
      </c>
      <c r="C971" t="s">
        <v>1289</v>
      </c>
      <c r="D971">
        <v>271</v>
      </c>
      <c r="E971">
        <v>1434.5</v>
      </c>
      <c r="F971">
        <f t="shared" si="15"/>
        <v>10</v>
      </c>
      <c r="G971" t="str">
        <f>STANDINGS_HR[[#This Row],[League]]&amp;STANDINGS_HR[[#This Row],[Team]]</f>
        <v>$150 Draft Champions Feb 06 1:00 pm Lg.3665Wandering Wheelies</v>
      </c>
    </row>
    <row r="972" spans="1:7" x14ac:dyDescent="0.25">
      <c r="A972">
        <v>2080</v>
      </c>
      <c r="B972" t="s">
        <v>1290</v>
      </c>
      <c r="C972" t="s">
        <v>1289</v>
      </c>
      <c r="D972">
        <v>252</v>
      </c>
      <c r="E972">
        <v>843.5</v>
      </c>
      <c r="F972">
        <f t="shared" si="15"/>
        <v>11</v>
      </c>
      <c r="G972" t="str">
        <f>STANDINGS_HR[[#This Row],[League]]&amp;STANDINGS_HR[[#This Row],[Team]]</f>
        <v>$150 Draft Champions Feb 06 1:00 pm Lg.3665What Was I Thinking</v>
      </c>
    </row>
    <row r="973" spans="1:7" x14ac:dyDescent="0.25">
      <c r="A973">
        <v>2147</v>
      </c>
      <c r="B973" t="s">
        <v>490</v>
      </c>
      <c r="C973" t="s">
        <v>1289</v>
      </c>
      <c r="D973">
        <v>249</v>
      </c>
      <c r="E973">
        <v>759</v>
      </c>
      <c r="F973">
        <f t="shared" si="15"/>
        <v>12</v>
      </c>
      <c r="G973" t="str">
        <f>STANDINGS_HR[[#This Row],[League]]&amp;STANDINGS_HR[[#This Row],[Team]]</f>
        <v>$150 Draft Champions Feb 06 1:00 pm Lg.3665Fox Force Five</v>
      </c>
    </row>
    <row r="974" spans="1:7" x14ac:dyDescent="0.25">
      <c r="A974">
        <v>2151</v>
      </c>
      <c r="B974" t="s">
        <v>1295</v>
      </c>
      <c r="C974" t="s">
        <v>1289</v>
      </c>
      <c r="D974">
        <v>249</v>
      </c>
      <c r="E974">
        <v>759</v>
      </c>
      <c r="F974">
        <f t="shared" si="15"/>
        <v>13</v>
      </c>
      <c r="G974" t="str">
        <f>STANDINGS_HR[[#This Row],[League]]&amp;STANDINGS_HR[[#This Row],[Team]]</f>
        <v>$150 Draft Champions Feb 06 1:00 pm Lg.3665Shake and Bake</v>
      </c>
    </row>
    <row r="975" spans="1:7" x14ac:dyDescent="0.25">
      <c r="A975">
        <v>2211</v>
      </c>
      <c r="B975" t="s">
        <v>1288</v>
      </c>
      <c r="C975" t="s">
        <v>1289</v>
      </c>
      <c r="D975">
        <v>247</v>
      </c>
      <c r="E975">
        <v>702.5</v>
      </c>
      <c r="F975">
        <f t="shared" si="15"/>
        <v>14</v>
      </c>
      <c r="G975" t="str">
        <f>STANDINGS_HR[[#This Row],[League]]&amp;STANDINGS_HR[[#This Row],[Team]]</f>
        <v>$150 Draft Champions Feb 06 1:00 pm Lg.3665Peculiar Features</v>
      </c>
    </row>
    <row r="976" spans="1:7" x14ac:dyDescent="0.25">
      <c r="A976">
        <v>2337</v>
      </c>
      <c r="B976" t="s">
        <v>196</v>
      </c>
      <c r="C976" t="s">
        <v>1289</v>
      </c>
      <c r="D976">
        <v>242</v>
      </c>
      <c r="E976">
        <v>580</v>
      </c>
      <c r="F976">
        <f t="shared" si="15"/>
        <v>15</v>
      </c>
      <c r="G976" t="str">
        <f>STANDINGS_HR[[#This Row],[League]]&amp;STANDINGS_HR[[#This Row],[Team]]</f>
        <v>$150 Draft Champions Feb 06 1:00 pm Lg.3665Speed Kills</v>
      </c>
    </row>
    <row r="977" spans="1:7" x14ac:dyDescent="0.25">
      <c r="A977">
        <v>145</v>
      </c>
      <c r="B977" t="s">
        <v>1307</v>
      </c>
      <c r="C977" t="s">
        <v>1299</v>
      </c>
      <c r="D977">
        <v>329</v>
      </c>
      <c r="E977">
        <v>2769</v>
      </c>
      <c r="F977">
        <f t="shared" si="15"/>
        <v>1</v>
      </c>
      <c r="G977" t="str">
        <f>STANDINGS_HR[[#This Row],[League]]&amp;STANDINGS_HR[[#This Row],[Team]]</f>
        <v>$150 Draft Champions Feb 07 1:00 pm Lg.3668Team LeValley 5</v>
      </c>
    </row>
    <row r="978" spans="1:7" x14ac:dyDescent="0.25">
      <c r="A978">
        <v>245</v>
      </c>
      <c r="B978" t="s">
        <v>1302</v>
      </c>
      <c r="C978" t="s">
        <v>1299</v>
      </c>
      <c r="D978">
        <v>320</v>
      </c>
      <c r="E978">
        <v>2662</v>
      </c>
      <c r="F978">
        <f t="shared" si="15"/>
        <v>2</v>
      </c>
      <c r="G978" t="str">
        <f>STANDINGS_HR[[#This Row],[League]]&amp;STANDINGS_HR[[#This Row],[Team]]</f>
        <v>$150 Draft Champions Feb 07 1:00 pm Lg.3668Black Star Don</v>
      </c>
    </row>
    <row r="979" spans="1:7" x14ac:dyDescent="0.25">
      <c r="A979">
        <v>326</v>
      </c>
      <c r="B979" t="s">
        <v>251</v>
      </c>
      <c r="C979" t="s">
        <v>1299</v>
      </c>
      <c r="D979">
        <v>314</v>
      </c>
      <c r="E979">
        <v>2581</v>
      </c>
      <c r="F979">
        <f t="shared" si="15"/>
        <v>3</v>
      </c>
      <c r="G979" t="str">
        <f>STANDINGS_HR[[#This Row],[League]]&amp;STANDINGS_HR[[#This Row],[Team]]</f>
        <v>$150 Draft Champions Feb 07 1:00 pm Lg.3668Big Dickey</v>
      </c>
    </row>
    <row r="980" spans="1:7" x14ac:dyDescent="0.25">
      <c r="A980">
        <v>356</v>
      </c>
      <c r="B980" t="s">
        <v>1304</v>
      </c>
      <c r="C980" t="s">
        <v>1299</v>
      </c>
      <c r="D980">
        <v>312</v>
      </c>
      <c r="E980">
        <v>2547.5</v>
      </c>
      <c r="F980">
        <f t="shared" si="15"/>
        <v>4</v>
      </c>
      <c r="G980" t="str">
        <f>STANDINGS_HR[[#This Row],[League]]&amp;STANDINGS_HR[[#This Row],[Team]]</f>
        <v>$150 Draft Champions Feb 07 1:00 pm Lg.3668Dead Red</v>
      </c>
    </row>
    <row r="981" spans="1:7" x14ac:dyDescent="0.25">
      <c r="A981">
        <v>743</v>
      </c>
      <c r="B981" t="s">
        <v>1298</v>
      </c>
      <c r="C981" t="s">
        <v>1299</v>
      </c>
      <c r="D981">
        <v>295</v>
      </c>
      <c r="E981">
        <v>2174</v>
      </c>
      <c r="F981">
        <f t="shared" si="15"/>
        <v>5</v>
      </c>
      <c r="G981" t="str">
        <f>STANDINGS_HR[[#This Row],[League]]&amp;STANDINGS_HR[[#This Row],[Team]]</f>
        <v>$150 Draft Champions Feb 07 1:00 pm Lg.3668Team Winhold</v>
      </c>
    </row>
    <row r="982" spans="1:7" x14ac:dyDescent="0.25">
      <c r="A982">
        <v>835</v>
      </c>
      <c r="B982" t="s">
        <v>1301</v>
      </c>
      <c r="C982" t="s">
        <v>1299</v>
      </c>
      <c r="D982">
        <v>291</v>
      </c>
      <c r="E982">
        <v>2072.5</v>
      </c>
      <c r="F982">
        <f t="shared" si="15"/>
        <v>6</v>
      </c>
      <c r="G982" t="str">
        <f>STANDINGS_HR[[#This Row],[League]]&amp;STANDINGS_HR[[#This Row],[Team]]</f>
        <v>$150 Draft Champions Feb 07 1:00 pm Lg.3668Ithaca Bombers II</v>
      </c>
    </row>
    <row r="983" spans="1:7" x14ac:dyDescent="0.25">
      <c r="A983">
        <v>921</v>
      </c>
      <c r="B983" t="s">
        <v>1308</v>
      </c>
      <c r="C983" t="s">
        <v>1299</v>
      </c>
      <c r="D983">
        <v>288</v>
      </c>
      <c r="E983">
        <v>1989.5</v>
      </c>
      <c r="F983">
        <f t="shared" si="15"/>
        <v>7</v>
      </c>
      <c r="G983" t="str">
        <f>STANDINGS_HR[[#This Row],[League]]&amp;STANDINGS_HR[[#This Row],[Team]]</f>
        <v>$150 Draft Champions Feb 07 1:00 pm Lg.3668SLAAAYER</v>
      </c>
    </row>
    <row r="984" spans="1:7" x14ac:dyDescent="0.25">
      <c r="A984">
        <v>1636</v>
      </c>
      <c r="B984" t="s">
        <v>1309</v>
      </c>
      <c r="C984" t="s">
        <v>1299</v>
      </c>
      <c r="D984">
        <v>266</v>
      </c>
      <c r="E984">
        <v>1264</v>
      </c>
      <c r="F984">
        <f t="shared" si="15"/>
        <v>8</v>
      </c>
      <c r="G984" t="str">
        <f>STANDINGS_HR[[#This Row],[League]]&amp;STANDINGS_HR[[#This Row],[Team]]</f>
        <v>$150 Draft Champions Feb 07 1:00 pm Lg.3668Down to the wire</v>
      </c>
    </row>
    <row r="985" spans="1:7" x14ac:dyDescent="0.25">
      <c r="A985">
        <v>1765</v>
      </c>
      <c r="B985" t="s">
        <v>1303</v>
      </c>
      <c r="C985" t="s">
        <v>1299</v>
      </c>
      <c r="D985">
        <v>263</v>
      </c>
      <c r="E985">
        <v>1160.5</v>
      </c>
      <c r="F985">
        <f t="shared" si="15"/>
        <v>9</v>
      </c>
      <c r="G985" t="str">
        <f>STANDINGS_HR[[#This Row],[League]]&amp;STANDINGS_HR[[#This Row],[Team]]</f>
        <v>$150 Draft Champions Feb 07 1:00 pm Lg.3668Tom Selleck's Moustache</v>
      </c>
    </row>
    <row r="986" spans="1:7" x14ac:dyDescent="0.25">
      <c r="A986">
        <v>1856</v>
      </c>
      <c r="B986" t="s">
        <v>1300</v>
      </c>
      <c r="C986" t="s">
        <v>1299</v>
      </c>
      <c r="D986">
        <v>259</v>
      </c>
      <c r="E986">
        <v>1044</v>
      </c>
      <c r="F986">
        <f t="shared" si="15"/>
        <v>10</v>
      </c>
      <c r="G986" t="str">
        <f>STANDINGS_HR[[#This Row],[League]]&amp;STANDINGS_HR[[#This Row],[Team]]</f>
        <v>$150 Draft Champions Feb 07 1:00 pm Lg.3668Dirka Dirka Dinger</v>
      </c>
    </row>
    <row r="987" spans="1:7" x14ac:dyDescent="0.25">
      <c r="A987">
        <v>2101</v>
      </c>
      <c r="B987" t="s">
        <v>1310</v>
      </c>
      <c r="C987" t="s">
        <v>1299</v>
      </c>
      <c r="D987">
        <v>251</v>
      </c>
      <c r="E987">
        <v>813.5</v>
      </c>
      <c r="F987">
        <f t="shared" si="15"/>
        <v>11</v>
      </c>
      <c r="G987" t="str">
        <f>STANDINGS_HR[[#This Row],[League]]&amp;STANDINGS_HR[[#This Row],[Team]]</f>
        <v>$150 Draft Champions Feb 07 1:00 pm Lg.3668Rowsdower</v>
      </c>
    </row>
    <row r="988" spans="1:7" x14ac:dyDescent="0.25">
      <c r="A988">
        <v>2309</v>
      </c>
      <c r="B988" t="s">
        <v>1306</v>
      </c>
      <c r="C988" t="s">
        <v>1299</v>
      </c>
      <c r="D988">
        <v>243</v>
      </c>
      <c r="E988">
        <v>604.5</v>
      </c>
      <c r="F988">
        <f t="shared" si="15"/>
        <v>12</v>
      </c>
      <c r="G988" t="str">
        <f>STANDINGS_HR[[#This Row],[League]]&amp;STANDINGS_HR[[#This Row],[Team]]</f>
        <v>$150 Draft Champions Feb 07 1:00 pm Lg.3668Mustard Tigers</v>
      </c>
    </row>
    <row r="989" spans="1:7" x14ac:dyDescent="0.25">
      <c r="A989">
        <v>2334</v>
      </c>
      <c r="B989" t="s">
        <v>1312</v>
      </c>
      <c r="C989" t="s">
        <v>1299</v>
      </c>
      <c r="D989">
        <v>242</v>
      </c>
      <c r="E989">
        <v>580</v>
      </c>
      <c r="F989">
        <f t="shared" si="15"/>
        <v>13</v>
      </c>
      <c r="G989" t="str">
        <f>STANDINGS_HR[[#This Row],[League]]&amp;STANDINGS_HR[[#This Row],[Team]]</f>
        <v>$150 Draft Champions Feb 07 1:00 pm Lg.3668Sasquatch</v>
      </c>
    </row>
    <row r="990" spans="1:7" x14ac:dyDescent="0.25">
      <c r="A990">
        <v>2434</v>
      </c>
      <c r="B990" t="s">
        <v>1305</v>
      </c>
      <c r="C990" t="s">
        <v>1299</v>
      </c>
      <c r="D990">
        <v>237</v>
      </c>
      <c r="E990">
        <v>479.5</v>
      </c>
      <c r="F990">
        <f t="shared" si="15"/>
        <v>14</v>
      </c>
      <c r="G990" t="str">
        <f>STANDINGS_HR[[#This Row],[League]]&amp;STANDINGS_HR[[#This Row],[Team]]</f>
        <v>$150 Draft Champions Feb 07 1:00 pm Lg.3668Team Langenderfer</v>
      </c>
    </row>
    <row r="991" spans="1:7" x14ac:dyDescent="0.25">
      <c r="A991">
        <v>2757</v>
      </c>
      <c r="B991" t="s">
        <v>1311</v>
      </c>
      <c r="C991" t="s">
        <v>1299</v>
      </c>
      <c r="D991">
        <v>215</v>
      </c>
      <c r="E991">
        <v>153</v>
      </c>
      <c r="F991">
        <f t="shared" si="15"/>
        <v>15</v>
      </c>
      <c r="G991" t="str">
        <f>STANDINGS_HR[[#This Row],[League]]&amp;STANDINGS_HR[[#This Row],[Team]]</f>
        <v>$150 Draft Champions Feb 07 1:00 pm Lg.3668Hubert Sumlin</v>
      </c>
    </row>
    <row r="992" spans="1:7" x14ac:dyDescent="0.25">
      <c r="A992">
        <v>586</v>
      </c>
      <c r="B992" t="s">
        <v>701</v>
      </c>
      <c r="C992" t="s">
        <v>1314</v>
      </c>
      <c r="D992">
        <v>301</v>
      </c>
      <c r="E992">
        <v>2332</v>
      </c>
      <c r="F992">
        <f t="shared" si="15"/>
        <v>1</v>
      </c>
      <c r="G992" t="str">
        <f>STANDINGS_HR[[#This Row],[League]]&amp;STANDINGS_HR[[#This Row],[Team]]</f>
        <v>$150 Draft Champions Feb 08 1:00 pm Lg.3669Team Shepherd</v>
      </c>
    </row>
    <row r="993" spans="1:7" x14ac:dyDescent="0.25">
      <c r="A993">
        <v>599</v>
      </c>
      <c r="B993" t="s">
        <v>1313</v>
      </c>
      <c r="C993" t="s">
        <v>1314</v>
      </c>
      <c r="D993">
        <v>300</v>
      </c>
      <c r="E993">
        <v>2307.5</v>
      </c>
      <c r="F993">
        <f t="shared" si="15"/>
        <v>2</v>
      </c>
      <c r="G993" t="str">
        <f>STANDINGS_HR[[#This Row],[League]]&amp;STANDINGS_HR[[#This Row],[Team]]</f>
        <v>$150 Draft Champions Feb 08 1:00 pm Lg.3669Dynamic Duo</v>
      </c>
    </row>
    <row r="994" spans="1:7" x14ac:dyDescent="0.25">
      <c r="A994">
        <v>789</v>
      </c>
      <c r="B994" t="s">
        <v>1318</v>
      </c>
      <c r="C994" t="s">
        <v>1314</v>
      </c>
      <c r="D994">
        <v>293</v>
      </c>
      <c r="E994">
        <v>2127</v>
      </c>
      <c r="F994">
        <f t="shared" si="15"/>
        <v>3</v>
      </c>
      <c r="G994" t="str">
        <f>STANDINGS_HR[[#This Row],[League]]&amp;STANDINGS_HR[[#This Row],[Team]]</f>
        <v>$150 Draft Champions Feb 08 1:00 pm Lg.3669Team MCHUGH</v>
      </c>
    </row>
    <row r="995" spans="1:7" x14ac:dyDescent="0.25">
      <c r="A995">
        <v>993</v>
      </c>
      <c r="B995" t="s">
        <v>1315</v>
      </c>
      <c r="C995" t="s">
        <v>1314</v>
      </c>
      <c r="D995">
        <v>286</v>
      </c>
      <c r="E995">
        <v>1932.5</v>
      </c>
      <c r="F995">
        <f t="shared" si="15"/>
        <v>4</v>
      </c>
      <c r="G995" t="str">
        <f>STANDINGS_HR[[#This Row],[League]]&amp;STANDINGS_HR[[#This Row],[Team]]</f>
        <v>$150 Draft Champions Feb 08 1:00 pm Lg.3669team osborne</v>
      </c>
    </row>
    <row r="996" spans="1:7" x14ac:dyDescent="0.25">
      <c r="A996">
        <v>1263</v>
      </c>
      <c r="B996" t="s">
        <v>1323</v>
      </c>
      <c r="C996" t="s">
        <v>1314</v>
      </c>
      <c r="D996">
        <v>278</v>
      </c>
      <c r="E996">
        <v>1655.5</v>
      </c>
      <c r="F996">
        <f t="shared" si="15"/>
        <v>5</v>
      </c>
      <c r="G996" t="str">
        <f>STANDINGS_HR[[#This Row],[League]]&amp;STANDINGS_HR[[#This Row],[Team]]</f>
        <v>$150 Draft Champions Feb 08 1:00 pm Lg.3669Team Chaloux</v>
      </c>
    </row>
    <row r="997" spans="1:7" x14ac:dyDescent="0.25">
      <c r="A997">
        <v>1392</v>
      </c>
      <c r="B997" t="s">
        <v>1322</v>
      </c>
      <c r="C997" t="s">
        <v>1314</v>
      </c>
      <c r="D997">
        <v>273</v>
      </c>
      <c r="E997">
        <v>1503</v>
      </c>
      <c r="F997">
        <f t="shared" si="15"/>
        <v>6</v>
      </c>
      <c r="G997" t="str">
        <f>STANDINGS_HR[[#This Row],[League]]&amp;STANDINGS_HR[[#This Row],[Team]]</f>
        <v>$150 Draft Champions Feb 08 1:00 pm Lg.3669CourageousNordicWarrior22</v>
      </c>
    </row>
    <row r="998" spans="1:7" x14ac:dyDescent="0.25">
      <c r="A998">
        <v>1453</v>
      </c>
      <c r="B998" t="s">
        <v>1320</v>
      </c>
      <c r="C998" t="s">
        <v>1314</v>
      </c>
      <c r="D998">
        <v>272</v>
      </c>
      <c r="E998">
        <v>1468.5</v>
      </c>
      <c r="F998">
        <f t="shared" si="15"/>
        <v>7</v>
      </c>
      <c r="G998" t="str">
        <f>STANDINGS_HR[[#This Row],[League]]&amp;STANDINGS_HR[[#This Row],[Team]]</f>
        <v>$150 Draft Champions Feb 08 1:00 pm Lg.3669THE TRIBE*</v>
      </c>
    </row>
    <row r="999" spans="1:7" x14ac:dyDescent="0.25">
      <c r="A999">
        <v>1578</v>
      </c>
      <c r="B999" t="s">
        <v>1316</v>
      </c>
      <c r="C999" t="s">
        <v>1314</v>
      </c>
      <c r="D999">
        <v>268</v>
      </c>
      <c r="E999">
        <v>1324.5</v>
      </c>
      <c r="F999">
        <f t="shared" si="15"/>
        <v>8</v>
      </c>
      <c r="G999" t="str">
        <f>STANDINGS_HR[[#This Row],[League]]&amp;STANDINGS_HR[[#This Row],[Team]]</f>
        <v>$150 Draft Champions Feb 08 1:00 pm Lg.3669Filthy Nasty and Verly</v>
      </c>
    </row>
    <row r="1000" spans="1:7" x14ac:dyDescent="0.25">
      <c r="A1000">
        <v>1624</v>
      </c>
      <c r="B1000" t="s">
        <v>1325</v>
      </c>
      <c r="C1000" t="s">
        <v>1314</v>
      </c>
      <c r="D1000">
        <v>267</v>
      </c>
      <c r="E1000">
        <v>1294</v>
      </c>
      <c r="F1000">
        <f t="shared" si="15"/>
        <v>9</v>
      </c>
      <c r="G1000" t="str">
        <f>STANDINGS_HR[[#This Row],[League]]&amp;STANDINGS_HR[[#This Row],[Team]]</f>
        <v>$150 Draft Champions Feb 08 1:00 pm Lg.3669Todd Packer</v>
      </c>
    </row>
    <row r="1001" spans="1:7" x14ac:dyDescent="0.25">
      <c r="A1001">
        <v>1628</v>
      </c>
      <c r="B1001" t="s">
        <v>492</v>
      </c>
      <c r="C1001" t="s">
        <v>1314</v>
      </c>
      <c r="D1001">
        <v>266</v>
      </c>
      <c r="E1001">
        <v>1264</v>
      </c>
      <c r="F1001">
        <f t="shared" si="15"/>
        <v>10</v>
      </c>
      <c r="G1001" t="str">
        <f>STANDINGS_HR[[#This Row],[League]]&amp;STANDINGS_HR[[#This Row],[Team]]</f>
        <v>$150 Draft Champions Feb 08 1:00 pm Lg.3669Arrickdale Warthogs</v>
      </c>
    </row>
    <row r="1002" spans="1:7" x14ac:dyDescent="0.25">
      <c r="A1002">
        <v>1719</v>
      </c>
      <c r="B1002" t="s">
        <v>131</v>
      </c>
      <c r="C1002" t="s">
        <v>1314</v>
      </c>
      <c r="D1002">
        <v>264</v>
      </c>
      <c r="E1002">
        <v>1191</v>
      </c>
      <c r="F1002">
        <f t="shared" si="15"/>
        <v>11</v>
      </c>
      <c r="G1002" t="str">
        <f>STANDINGS_HR[[#This Row],[League]]&amp;STANDINGS_HR[[#This Row],[Team]]</f>
        <v>$150 Draft Champions Feb 08 1:00 pm Lg.3669Las Vegas Blvd III</v>
      </c>
    </row>
    <row r="1003" spans="1:7" x14ac:dyDescent="0.25">
      <c r="A1003">
        <v>1807</v>
      </c>
      <c r="B1003" t="s">
        <v>1319</v>
      </c>
      <c r="C1003" t="s">
        <v>1314</v>
      </c>
      <c r="D1003">
        <v>261</v>
      </c>
      <c r="E1003">
        <v>1099</v>
      </c>
      <c r="F1003">
        <f t="shared" si="15"/>
        <v>12</v>
      </c>
      <c r="G1003" t="str">
        <f>STANDINGS_HR[[#This Row],[League]]&amp;STANDINGS_HR[[#This Row],[Team]]</f>
        <v>$150 Draft Champions Feb 08 1:00 pm Lg.3669Inspector BABIP 101</v>
      </c>
    </row>
    <row r="1004" spans="1:7" x14ac:dyDescent="0.25">
      <c r="A1004">
        <v>1808</v>
      </c>
      <c r="B1004" t="s">
        <v>1321</v>
      </c>
      <c r="C1004" t="s">
        <v>1314</v>
      </c>
      <c r="D1004">
        <v>261</v>
      </c>
      <c r="E1004">
        <v>1099</v>
      </c>
      <c r="F1004">
        <f t="shared" si="15"/>
        <v>13</v>
      </c>
      <c r="G1004" t="str">
        <f>STANDINGS_HR[[#This Row],[League]]&amp;STANDINGS_HR[[#This Row],[Team]]</f>
        <v>$150 Draft Champions Feb 08 1:00 pm Lg.3669Kissing Bandits</v>
      </c>
    </row>
    <row r="1005" spans="1:7" x14ac:dyDescent="0.25">
      <c r="A1005">
        <v>1923</v>
      </c>
      <c r="B1005" t="s">
        <v>1317</v>
      </c>
      <c r="C1005" t="s">
        <v>1314</v>
      </c>
      <c r="D1005">
        <v>257</v>
      </c>
      <c r="E1005">
        <v>985</v>
      </c>
      <c r="F1005">
        <f t="shared" si="15"/>
        <v>14</v>
      </c>
      <c r="G1005" t="str">
        <f>STANDINGS_HR[[#This Row],[League]]&amp;STANDINGS_HR[[#This Row],[Team]]</f>
        <v>$150 Draft Champions Feb 08 1:00 pm Lg.3669Maeda in America</v>
      </c>
    </row>
    <row r="1006" spans="1:7" x14ac:dyDescent="0.25">
      <c r="A1006">
        <v>2069</v>
      </c>
      <c r="B1006" t="s">
        <v>1324</v>
      </c>
      <c r="C1006" t="s">
        <v>1314</v>
      </c>
      <c r="D1006">
        <v>252</v>
      </c>
      <c r="E1006">
        <v>843.5</v>
      </c>
      <c r="F1006">
        <f t="shared" si="15"/>
        <v>15</v>
      </c>
      <c r="G1006" t="str">
        <f>STANDINGS_HR[[#This Row],[League]]&amp;STANDINGS_HR[[#This Row],[Team]]</f>
        <v>$150 Draft Champions Feb 08 1:00 pm Lg.3669StoolPigeon</v>
      </c>
    </row>
    <row r="1007" spans="1:7" x14ac:dyDescent="0.25">
      <c r="A1007">
        <v>27</v>
      </c>
      <c r="B1007" t="s">
        <v>1326</v>
      </c>
      <c r="C1007" t="s">
        <v>1327</v>
      </c>
      <c r="D1007">
        <v>349</v>
      </c>
      <c r="E1007">
        <v>2883</v>
      </c>
      <c r="F1007">
        <f t="shared" si="15"/>
        <v>1</v>
      </c>
      <c r="G1007" t="str">
        <f>STANDINGS_HR[[#This Row],[League]]&amp;STANDINGS_HR[[#This Row],[Team]]</f>
        <v>$150 Draft Champions Feb 08 1:00 pm Lg.3671Magic Jacks</v>
      </c>
    </row>
    <row r="1008" spans="1:7" x14ac:dyDescent="0.25">
      <c r="A1008">
        <v>113</v>
      </c>
      <c r="B1008" t="s">
        <v>1331</v>
      </c>
      <c r="C1008" t="s">
        <v>1327</v>
      </c>
      <c r="D1008">
        <v>332</v>
      </c>
      <c r="E1008">
        <v>2797</v>
      </c>
      <c r="F1008">
        <f t="shared" si="15"/>
        <v>2</v>
      </c>
      <c r="G1008" t="str">
        <f>STANDINGS_HR[[#This Row],[League]]&amp;STANDINGS_HR[[#This Row],[Team]]</f>
        <v>$150 Draft Champions Feb 08 1:00 pm Lg.3671Forever Draft 4</v>
      </c>
    </row>
    <row r="1009" spans="1:7" x14ac:dyDescent="0.25">
      <c r="A1009">
        <v>1058</v>
      </c>
      <c r="B1009" t="s">
        <v>1330</v>
      </c>
      <c r="C1009" t="s">
        <v>1327</v>
      </c>
      <c r="D1009">
        <v>284</v>
      </c>
      <c r="E1009">
        <v>1866</v>
      </c>
      <c r="F1009">
        <f t="shared" si="15"/>
        <v>3</v>
      </c>
      <c r="G1009" t="str">
        <f>STANDINGS_HR[[#This Row],[League]]&amp;STANDINGS_HR[[#This Row],[Team]]</f>
        <v>$150 Draft Champions Feb 08 1:00 pm Lg.3671Team palazzo</v>
      </c>
    </row>
    <row r="1010" spans="1:7" x14ac:dyDescent="0.25">
      <c r="A1010">
        <v>1395</v>
      </c>
      <c r="B1010" t="s">
        <v>265</v>
      </c>
      <c r="C1010" t="s">
        <v>1327</v>
      </c>
      <c r="D1010">
        <v>273</v>
      </c>
      <c r="E1010">
        <v>1503</v>
      </c>
      <c r="F1010">
        <f t="shared" si="15"/>
        <v>4</v>
      </c>
      <c r="G1010" t="str">
        <f>STANDINGS_HR[[#This Row],[League]]&amp;STANDINGS_HR[[#This Row],[Team]]</f>
        <v>$150 Draft Champions Feb 08 1:00 pm Lg.3671Dick Poles Staff</v>
      </c>
    </row>
    <row r="1011" spans="1:7" x14ac:dyDescent="0.25">
      <c r="A1011">
        <v>1415</v>
      </c>
      <c r="B1011" t="s">
        <v>1336</v>
      </c>
      <c r="C1011" t="s">
        <v>1327</v>
      </c>
      <c r="D1011">
        <v>273</v>
      </c>
      <c r="E1011">
        <v>1503</v>
      </c>
      <c r="F1011">
        <f t="shared" si="15"/>
        <v>5</v>
      </c>
      <c r="G1011" t="str">
        <f>STANDINGS_HR[[#This Row],[League]]&amp;STANDINGS_HR[[#This Row],[Team]]</f>
        <v>$150 Draft Champions Feb 08 1:00 pm Lg.3671Team Madsen</v>
      </c>
    </row>
    <row r="1012" spans="1:7" x14ac:dyDescent="0.25">
      <c r="A1012">
        <v>1530</v>
      </c>
      <c r="B1012" t="s">
        <v>1337</v>
      </c>
      <c r="C1012" t="s">
        <v>1327</v>
      </c>
      <c r="D1012">
        <v>269</v>
      </c>
      <c r="E1012">
        <v>1363.5</v>
      </c>
      <c r="F1012">
        <f t="shared" si="15"/>
        <v>6</v>
      </c>
      <c r="G1012" t="str">
        <f>STANDINGS_HR[[#This Row],[League]]&amp;STANDINGS_HR[[#This Row],[Team]]</f>
        <v>$150 Draft Champions Feb 08 1:00 pm Lg.3671BADLANDERS</v>
      </c>
    </row>
    <row r="1013" spans="1:7" x14ac:dyDescent="0.25">
      <c r="A1013">
        <v>1562</v>
      </c>
      <c r="B1013" t="s">
        <v>102</v>
      </c>
      <c r="C1013" t="s">
        <v>1327</v>
      </c>
      <c r="D1013">
        <v>269</v>
      </c>
      <c r="E1013">
        <v>1363.5</v>
      </c>
      <c r="F1013">
        <f t="shared" si="15"/>
        <v>7</v>
      </c>
      <c r="G1013" t="str">
        <f>STANDINGS_HR[[#This Row],[League]]&amp;STANDINGS_HR[[#This Row],[Team]]</f>
        <v>$150 Draft Champions Feb 08 1:00 pm Lg.3671The Croneys</v>
      </c>
    </row>
    <row r="1014" spans="1:7" x14ac:dyDescent="0.25">
      <c r="A1014">
        <v>1627</v>
      </c>
      <c r="B1014" t="s">
        <v>1335</v>
      </c>
      <c r="C1014" t="s">
        <v>1327</v>
      </c>
      <c r="D1014">
        <v>267</v>
      </c>
      <c r="E1014">
        <v>1294</v>
      </c>
      <c r="F1014">
        <f t="shared" si="15"/>
        <v>8</v>
      </c>
      <c r="G1014" t="str">
        <f>STANDINGS_HR[[#This Row],[League]]&amp;STANDINGS_HR[[#This Row],[Team]]</f>
        <v>$150 Draft Champions Feb 08 1:00 pm Lg.3671sLim picKens1</v>
      </c>
    </row>
    <row r="1015" spans="1:7" x14ac:dyDescent="0.25">
      <c r="A1015">
        <v>1630</v>
      </c>
      <c r="B1015" t="s">
        <v>1334</v>
      </c>
      <c r="C1015" t="s">
        <v>1327</v>
      </c>
      <c r="D1015">
        <v>266</v>
      </c>
      <c r="E1015">
        <v>1264</v>
      </c>
      <c r="F1015">
        <f t="shared" si="15"/>
        <v>9</v>
      </c>
      <c r="G1015" t="str">
        <f>STANDINGS_HR[[#This Row],[League]]&amp;STANDINGS_HR[[#This Row],[Team]]</f>
        <v>$150 Draft Champions Feb 08 1:00 pm Lg.3671Chico Lind's Hermanos - DC 73</v>
      </c>
    </row>
    <row r="1016" spans="1:7" x14ac:dyDescent="0.25">
      <c r="A1016">
        <v>2143</v>
      </c>
      <c r="B1016" t="s">
        <v>1333</v>
      </c>
      <c r="C1016" t="s">
        <v>1327</v>
      </c>
      <c r="D1016">
        <v>249</v>
      </c>
      <c r="E1016">
        <v>759</v>
      </c>
      <c r="F1016">
        <f t="shared" si="15"/>
        <v>10</v>
      </c>
      <c r="G1016" t="str">
        <f>STANDINGS_HR[[#This Row],[League]]&amp;STANDINGS_HR[[#This Row],[Team]]</f>
        <v>$150 Draft Champions Feb 08 1:00 pm Lg.3671D'Amico Fan Club</v>
      </c>
    </row>
    <row r="1017" spans="1:7" x14ac:dyDescent="0.25">
      <c r="A1017">
        <v>2167</v>
      </c>
      <c r="B1017" t="s">
        <v>1328</v>
      </c>
      <c r="C1017" t="s">
        <v>1327</v>
      </c>
      <c r="D1017">
        <v>248</v>
      </c>
      <c r="E1017">
        <v>732</v>
      </c>
      <c r="F1017">
        <f t="shared" si="15"/>
        <v>11</v>
      </c>
      <c r="G1017" t="str">
        <f>STANDINGS_HR[[#This Row],[League]]&amp;STANDINGS_HR[[#This Row],[Team]]</f>
        <v>$150 Draft Champions Feb 08 1:00 pm Lg.3671Bavaro DC 2</v>
      </c>
    </row>
    <row r="1018" spans="1:7" x14ac:dyDescent="0.25">
      <c r="A1018">
        <v>2394</v>
      </c>
      <c r="B1018" t="s">
        <v>1332</v>
      </c>
      <c r="C1018" t="s">
        <v>1327</v>
      </c>
      <c r="D1018">
        <v>239</v>
      </c>
      <c r="E1018">
        <v>523</v>
      </c>
      <c r="F1018">
        <f t="shared" si="15"/>
        <v>12</v>
      </c>
      <c r="G1018" t="str">
        <f>STANDINGS_HR[[#This Row],[League]]&amp;STANDINGS_HR[[#This Row],[Team]]</f>
        <v>$150 Draft Champions Feb 08 1:00 pm Lg.3671Truckers Inc</v>
      </c>
    </row>
    <row r="1019" spans="1:7" x14ac:dyDescent="0.25">
      <c r="A1019">
        <v>2476</v>
      </c>
      <c r="B1019" t="s">
        <v>1187</v>
      </c>
      <c r="C1019" t="s">
        <v>1327</v>
      </c>
      <c r="D1019">
        <v>235</v>
      </c>
      <c r="E1019">
        <v>439.5</v>
      </c>
      <c r="F1019">
        <f t="shared" si="15"/>
        <v>13</v>
      </c>
      <c r="G1019" t="str">
        <f>STANDINGS_HR[[#This Row],[League]]&amp;STANDINGS_HR[[#This Row],[Team]]</f>
        <v>$150 Draft Champions Feb 08 1:00 pm Lg.3671Team Murphy</v>
      </c>
    </row>
    <row r="1020" spans="1:7" x14ac:dyDescent="0.25">
      <c r="A1020">
        <v>2798</v>
      </c>
      <c r="B1020" t="s">
        <v>1329</v>
      </c>
      <c r="C1020" t="s">
        <v>1327</v>
      </c>
      <c r="D1020">
        <v>210</v>
      </c>
      <c r="E1020">
        <v>111.5</v>
      </c>
      <c r="F1020">
        <f t="shared" si="15"/>
        <v>14</v>
      </c>
      <c r="G1020" t="str">
        <f>STANDINGS_HR[[#This Row],[League]]&amp;STANDINGS_HR[[#This Row],[Team]]</f>
        <v>$150 Draft Champions Feb 08 1:00 pm Lg.3671Junior Wells</v>
      </c>
    </row>
    <row r="1021" spans="1:7" x14ac:dyDescent="0.25">
      <c r="A1021">
        <v>2852</v>
      </c>
      <c r="B1021" t="s">
        <v>286</v>
      </c>
      <c r="C1021" t="s">
        <v>1327</v>
      </c>
      <c r="D1021">
        <v>200</v>
      </c>
      <c r="E1021">
        <v>59.5</v>
      </c>
      <c r="F1021">
        <f t="shared" si="15"/>
        <v>15</v>
      </c>
      <c r="G1021" t="str">
        <f>STANDINGS_HR[[#This Row],[League]]&amp;STANDINGS_HR[[#This Row],[Team]]</f>
        <v>$150 Draft Champions Feb 08 1:00 pm Lg.3671Team Williams</v>
      </c>
    </row>
    <row r="1022" spans="1:7" x14ac:dyDescent="0.25">
      <c r="A1022">
        <v>128</v>
      </c>
      <c r="B1022" t="s">
        <v>1338</v>
      </c>
      <c r="C1022" t="s">
        <v>1339</v>
      </c>
      <c r="D1022">
        <v>330</v>
      </c>
      <c r="E1022">
        <v>2779.5</v>
      </c>
      <c r="F1022">
        <f t="shared" si="15"/>
        <v>1</v>
      </c>
      <c r="G1022" t="str">
        <f>STANDINGS_HR[[#This Row],[League]]&amp;STANDINGS_HR[[#This Row],[Team]]</f>
        <v>$150 Draft Champions Feb 09 1:00 pm Lg.3672Bambino's Guacamole</v>
      </c>
    </row>
    <row r="1023" spans="1:7" x14ac:dyDescent="0.25">
      <c r="A1023">
        <v>138</v>
      </c>
      <c r="B1023" t="s">
        <v>1344</v>
      </c>
      <c r="C1023" t="s">
        <v>1339</v>
      </c>
      <c r="D1023">
        <v>329</v>
      </c>
      <c r="E1023">
        <v>2769</v>
      </c>
      <c r="F1023">
        <f t="shared" si="15"/>
        <v>2</v>
      </c>
      <c r="G1023" t="str">
        <f>STANDINGS_HR[[#This Row],[League]]&amp;STANDINGS_HR[[#This Row],[Team]]</f>
        <v>$150 Draft Champions Feb 09 1:00 pm Lg.3672All Braun No Brains</v>
      </c>
    </row>
    <row r="1024" spans="1:7" x14ac:dyDescent="0.25">
      <c r="A1024">
        <v>237</v>
      </c>
      <c r="B1024" t="s">
        <v>184</v>
      </c>
      <c r="C1024" t="s">
        <v>1339</v>
      </c>
      <c r="D1024">
        <v>321</v>
      </c>
      <c r="E1024">
        <v>2672.5</v>
      </c>
      <c r="F1024">
        <f t="shared" si="15"/>
        <v>3</v>
      </c>
      <c r="G1024" t="str">
        <f>STANDINGS_HR[[#This Row],[League]]&amp;STANDINGS_HR[[#This Row],[Team]]</f>
        <v>$150 Draft Champions Feb 09 1:00 pm Lg.3672Elks Baby Elks</v>
      </c>
    </row>
    <row r="1025" spans="1:7" x14ac:dyDescent="0.25">
      <c r="A1025">
        <v>349</v>
      </c>
      <c r="B1025" t="s">
        <v>1346</v>
      </c>
      <c r="C1025" t="s">
        <v>1339</v>
      </c>
      <c r="D1025">
        <v>313</v>
      </c>
      <c r="E1025">
        <v>2567</v>
      </c>
      <c r="F1025">
        <f t="shared" si="15"/>
        <v>4</v>
      </c>
      <c r="G1025" t="str">
        <f>STANDINGS_HR[[#This Row],[League]]&amp;STANDINGS_HR[[#This Row],[Team]]</f>
        <v>$150 Draft Champions Feb 09 1:00 pm Lg.3672THE BOMB SQUAD</v>
      </c>
    </row>
    <row r="1026" spans="1:7" x14ac:dyDescent="0.25">
      <c r="A1026">
        <v>652</v>
      </c>
      <c r="B1026" t="s">
        <v>167</v>
      </c>
      <c r="C1026" t="s">
        <v>1339</v>
      </c>
      <c r="D1026">
        <v>298</v>
      </c>
      <c r="E1026">
        <v>2250</v>
      </c>
      <c r="F1026">
        <f t="shared" si="15"/>
        <v>5</v>
      </c>
      <c r="G1026" t="str">
        <f>STANDINGS_HR[[#This Row],[League]]&amp;STANDINGS_HR[[#This Row],[Team]]</f>
        <v>$150 Draft Champions Feb 09 1:00 pm Lg.3672Dillholes</v>
      </c>
    </row>
    <row r="1027" spans="1:7" x14ac:dyDescent="0.25">
      <c r="A1027">
        <v>1429</v>
      </c>
      <c r="B1027" t="s">
        <v>11</v>
      </c>
      <c r="C1027" t="s">
        <v>1339</v>
      </c>
      <c r="D1027">
        <v>272</v>
      </c>
      <c r="E1027">
        <v>1468.5</v>
      </c>
      <c r="F1027">
        <f t="shared" ref="F1027:F1090" si="16">IF(C1027=C1026,F1026+1,1)</f>
        <v>6</v>
      </c>
      <c r="G1027" t="str">
        <f>STANDINGS_HR[[#This Row],[League]]&amp;STANDINGS_HR[[#This Row],[Team]]</f>
        <v>$150 Draft Champions Feb 09 1:00 pm Lg.3672CRACKERJAX</v>
      </c>
    </row>
    <row r="1028" spans="1:7" x14ac:dyDescent="0.25">
      <c r="A1028">
        <v>1705</v>
      </c>
      <c r="B1028" t="s">
        <v>1348</v>
      </c>
      <c r="C1028" t="s">
        <v>1339</v>
      </c>
      <c r="D1028">
        <v>265</v>
      </c>
      <c r="E1028">
        <v>1225</v>
      </c>
      <c r="F1028">
        <f t="shared" si="16"/>
        <v>7</v>
      </c>
      <c r="G1028" t="str">
        <f>STANDINGS_HR[[#This Row],[League]]&amp;STANDINGS_HR[[#This Row],[Team]]</f>
        <v>$150 Draft Champions Feb 09 1:00 pm Lg.3672When Puigs Fly</v>
      </c>
    </row>
    <row r="1029" spans="1:7" x14ac:dyDescent="0.25">
      <c r="A1029">
        <v>1833</v>
      </c>
      <c r="B1029" t="s">
        <v>175</v>
      </c>
      <c r="C1029" t="s">
        <v>1339</v>
      </c>
      <c r="D1029">
        <v>260</v>
      </c>
      <c r="E1029">
        <v>1075</v>
      </c>
      <c r="F1029">
        <f t="shared" si="16"/>
        <v>8</v>
      </c>
      <c r="G1029" t="str">
        <f>STANDINGS_HR[[#This Row],[League]]&amp;STANDINGS_HR[[#This Row],[Team]]</f>
        <v>$150 Draft Champions Feb 09 1:00 pm Lg.3672MFF Inc.</v>
      </c>
    </row>
    <row r="1030" spans="1:7" x14ac:dyDescent="0.25">
      <c r="A1030">
        <v>1916</v>
      </c>
      <c r="B1030" t="s">
        <v>1347</v>
      </c>
      <c r="C1030" t="s">
        <v>1339</v>
      </c>
      <c r="D1030">
        <v>257</v>
      </c>
      <c r="E1030">
        <v>985</v>
      </c>
      <c r="F1030">
        <f t="shared" si="16"/>
        <v>9</v>
      </c>
      <c r="G1030" t="str">
        <f>STANDINGS_HR[[#This Row],[League]]&amp;STANDINGS_HR[[#This Row],[Team]]</f>
        <v>$150 Draft Champions Feb 09 1:00 pm Lg.3672Hickory Hurricanes</v>
      </c>
    </row>
    <row r="1031" spans="1:7" x14ac:dyDescent="0.25">
      <c r="A1031">
        <v>1963</v>
      </c>
      <c r="B1031" t="s">
        <v>1345</v>
      </c>
      <c r="C1031" t="s">
        <v>1339</v>
      </c>
      <c r="D1031">
        <v>256</v>
      </c>
      <c r="E1031">
        <v>957.5</v>
      </c>
      <c r="F1031">
        <f t="shared" si="16"/>
        <v>10</v>
      </c>
      <c r="G1031" t="str">
        <f>STANDINGS_HR[[#This Row],[League]]&amp;STANDINGS_HR[[#This Row],[Team]]</f>
        <v>$150 Draft Champions Feb 09 1:00 pm Lg.3672This Dingo Ate Your Baby</v>
      </c>
    </row>
    <row r="1032" spans="1:7" x14ac:dyDescent="0.25">
      <c r="A1032">
        <v>2059</v>
      </c>
      <c r="B1032" t="s">
        <v>1343</v>
      </c>
      <c r="C1032" t="s">
        <v>1339</v>
      </c>
      <c r="D1032">
        <v>252</v>
      </c>
      <c r="E1032">
        <v>843.5</v>
      </c>
      <c r="F1032">
        <f t="shared" si="16"/>
        <v>11</v>
      </c>
      <c r="G1032" t="str">
        <f>STANDINGS_HR[[#This Row],[League]]&amp;STANDINGS_HR[[#This Row],[Team]]</f>
        <v>$150 Draft Champions Feb 09 1:00 pm Lg.3672Howard's Homers</v>
      </c>
    </row>
    <row r="1033" spans="1:7" x14ac:dyDescent="0.25">
      <c r="A1033">
        <v>2500</v>
      </c>
      <c r="B1033" t="s">
        <v>1342</v>
      </c>
      <c r="C1033" t="s">
        <v>1339</v>
      </c>
      <c r="D1033">
        <v>233</v>
      </c>
      <c r="E1033">
        <v>403.5</v>
      </c>
      <c r="F1033">
        <f t="shared" si="16"/>
        <v>12</v>
      </c>
      <c r="G1033" t="str">
        <f>STANDINGS_HR[[#This Row],[League]]&amp;STANDINGS_HR[[#This Row],[Team]]</f>
        <v>$150 Draft Champions Feb 09 1:00 pm Lg.3672Dayton Raiders II</v>
      </c>
    </row>
    <row r="1034" spans="1:7" x14ac:dyDescent="0.25">
      <c r="A1034">
        <v>2645</v>
      </c>
      <c r="B1034" t="s">
        <v>1340</v>
      </c>
      <c r="C1034" t="s">
        <v>1339</v>
      </c>
      <c r="D1034">
        <v>224</v>
      </c>
      <c r="E1034">
        <v>261</v>
      </c>
      <c r="F1034">
        <f t="shared" si="16"/>
        <v>13</v>
      </c>
      <c r="G1034" t="str">
        <f>STANDINGS_HR[[#This Row],[League]]&amp;STANDINGS_HR[[#This Row],[Team]]</f>
        <v>$150 Draft Champions Feb 09 1:00 pm Lg.3672Abo's Wabos</v>
      </c>
    </row>
    <row r="1035" spans="1:7" x14ac:dyDescent="0.25">
      <c r="A1035">
        <v>2734</v>
      </c>
      <c r="B1035" t="s">
        <v>1349</v>
      </c>
      <c r="C1035" t="s">
        <v>1339</v>
      </c>
      <c r="D1035">
        <v>217</v>
      </c>
      <c r="E1035">
        <v>173.5</v>
      </c>
      <c r="F1035">
        <f t="shared" si="16"/>
        <v>14</v>
      </c>
      <c r="G1035" t="str">
        <f>STANDINGS_HR[[#This Row],[League]]&amp;STANDINGS_HR[[#This Row],[Team]]</f>
        <v>$150 Draft Champions Feb 09 1:00 pm Lg.3672Cary Boogie Nights</v>
      </c>
    </row>
    <row r="1036" spans="1:7" x14ac:dyDescent="0.25">
      <c r="A1036">
        <v>2789</v>
      </c>
      <c r="B1036" t="s">
        <v>1341</v>
      </c>
      <c r="C1036" t="s">
        <v>1339</v>
      </c>
      <c r="D1036">
        <v>212</v>
      </c>
      <c r="E1036">
        <v>126.5</v>
      </c>
      <c r="F1036">
        <f t="shared" si="16"/>
        <v>15</v>
      </c>
      <c r="G1036" t="str">
        <f>STANDINGS_HR[[#This Row],[League]]&amp;STANDINGS_HR[[#This Row],[Team]]</f>
        <v>$150 Draft Champions Feb 09 1:00 pm Lg.3672javacup</v>
      </c>
    </row>
    <row r="1037" spans="1:7" x14ac:dyDescent="0.25">
      <c r="A1037">
        <v>527</v>
      </c>
      <c r="B1037" t="s">
        <v>1358</v>
      </c>
      <c r="C1037" t="s">
        <v>1351</v>
      </c>
      <c r="D1037">
        <v>303</v>
      </c>
      <c r="E1037">
        <v>2376</v>
      </c>
      <c r="F1037">
        <f t="shared" si="16"/>
        <v>1</v>
      </c>
      <c r="G1037" t="str">
        <f>STANDINGS_HR[[#This Row],[League]]&amp;STANDINGS_HR[[#This Row],[Team]]</f>
        <v>$150 Draft Champions Feb 09 1:00 pm Lg.36757-Line</v>
      </c>
    </row>
    <row r="1038" spans="1:7" x14ac:dyDescent="0.25">
      <c r="A1038">
        <v>582</v>
      </c>
      <c r="B1038" t="s">
        <v>1359</v>
      </c>
      <c r="C1038" t="s">
        <v>1351</v>
      </c>
      <c r="D1038">
        <v>301</v>
      </c>
      <c r="E1038">
        <v>2332</v>
      </c>
      <c r="F1038">
        <f t="shared" si="16"/>
        <v>2</v>
      </c>
      <c r="G1038" t="str">
        <f>STANDINGS_HR[[#This Row],[League]]&amp;STANDINGS_HR[[#This Row],[Team]]</f>
        <v>$150 Draft Champions Feb 09 1:00 pm Lg.3675No Glove, No Love</v>
      </c>
    </row>
    <row r="1039" spans="1:7" x14ac:dyDescent="0.25">
      <c r="A1039">
        <v>755</v>
      </c>
      <c r="B1039" t="s">
        <v>536</v>
      </c>
      <c r="C1039" t="s">
        <v>1351</v>
      </c>
      <c r="D1039">
        <v>294</v>
      </c>
      <c r="E1039">
        <v>2151</v>
      </c>
      <c r="F1039">
        <f t="shared" si="16"/>
        <v>3</v>
      </c>
      <c r="G1039" t="str">
        <f>STANDINGS_HR[[#This Row],[League]]&amp;STANDINGS_HR[[#This Row],[Team]]</f>
        <v>$150 Draft Champions Feb 09 1:00 pm Lg.3675Fanton of the Opera</v>
      </c>
    </row>
    <row r="1040" spans="1:7" x14ac:dyDescent="0.25">
      <c r="A1040">
        <v>824</v>
      </c>
      <c r="B1040" t="s">
        <v>1355</v>
      </c>
      <c r="C1040" t="s">
        <v>1351</v>
      </c>
      <c r="D1040">
        <v>292</v>
      </c>
      <c r="E1040">
        <v>2099.5</v>
      </c>
      <c r="F1040">
        <f t="shared" si="16"/>
        <v>4</v>
      </c>
      <c r="G1040" t="str">
        <f>STANDINGS_HR[[#This Row],[League]]&amp;STANDINGS_HR[[#This Row],[Team]]</f>
        <v>$150 Draft Champions Feb 09 1:00 pm Lg.3675deadmoneyF</v>
      </c>
    </row>
    <row r="1041" spans="1:7" x14ac:dyDescent="0.25">
      <c r="A1041">
        <v>1024</v>
      </c>
      <c r="B1041" t="s">
        <v>340</v>
      </c>
      <c r="C1041" t="s">
        <v>1351</v>
      </c>
      <c r="D1041">
        <v>285</v>
      </c>
      <c r="E1041">
        <v>1901</v>
      </c>
      <c r="F1041">
        <f t="shared" si="16"/>
        <v>5</v>
      </c>
      <c r="G1041" t="str">
        <f>STANDINGS_HR[[#This Row],[League]]&amp;STANDINGS_HR[[#This Row],[Team]]</f>
        <v>$150 Draft Champions Feb 09 1:00 pm Lg.3675Trill 2</v>
      </c>
    </row>
    <row r="1042" spans="1:7" x14ac:dyDescent="0.25">
      <c r="A1042">
        <v>1149</v>
      </c>
      <c r="B1042" t="s">
        <v>1360</v>
      </c>
      <c r="C1042" t="s">
        <v>1351</v>
      </c>
      <c r="D1042">
        <v>281</v>
      </c>
      <c r="E1042">
        <v>1759</v>
      </c>
      <c r="F1042">
        <f t="shared" si="16"/>
        <v>6</v>
      </c>
      <c r="G1042" t="str">
        <f>STANDINGS_HR[[#This Row],[League]]&amp;STANDINGS_HR[[#This Row],[Team]]</f>
        <v>$150 Draft Champions Feb 09 1:00 pm Lg.3675Lollygaggers DC1</v>
      </c>
    </row>
    <row r="1043" spans="1:7" x14ac:dyDescent="0.25">
      <c r="A1043">
        <v>1441</v>
      </c>
      <c r="B1043" t="s">
        <v>1354</v>
      </c>
      <c r="C1043" t="s">
        <v>1351</v>
      </c>
      <c r="D1043">
        <v>272</v>
      </c>
      <c r="E1043">
        <v>1468.5</v>
      </c>
      <c r="F1043">
        <f t="shared" si="16"/>
        <v>7</v>
      </c>
      <c r="G1043" t="str">
        <f>STANDINGS_HR[[#This Row],[League]]&amp;STANDINGS_HR[[#This Row],[Team]]</f>
        <v>$150 Draft Champions Feb 09 1:00 pm Lg.3675Ithaca Bombers III</v>
      </c>
    </row>
    <row r="1044" spans="1:7" x14ac:dyDescent="0.25">
      <c r="A1044">
        <v>1510</v>
      </c>
      <c r="B1044" t="s">
        <v>534</v>
      </c>
      <c r="C1044" t="s">
        <v>1351</v>
      </c>
      <c r="D1044">
        <v>270</v>
      </c>
      <c r="E1044">
        <v>1400</v>
      </c>
      <c r="F1044">
        <f t="shared" si="16"/>
        <v>8</v>
      </c>
      <c r="G1044" t="str">
        <f>STANDINGS_HR[[#This Row],[League]]&amp;STANDINGS_HR[[#This Row],[Team]]</f>
        <v>$150 Draft Champions Feb 09 1:00 pm Lg.3675Light Tower Power</v>
      </c>
    </row>
    <row r="1045" spans="1:7" x14ac:dyDescent="0.25">
      <c r="A1045">
        <v>1671</v>
      </c>
      <c r="B1045" t="s">
        <v>210</v>
      </c>
      <c r="C1045" t="s">
        <v>1351</v>
      </c>
      <c r="D1045">
        <v>265</v>
      </c>
      <c r="E1045">
        <v>1225</v>
      </c>
      <c r="F1045">
        <f t="shared" si="16"/>
        <v>9</v>
      </c>
      <c r="G1045" t="str">
        <f>STANDINGS_HR[[#This Row],[League]]&amp;STANDINGS_HR[[#This Row],[Team]]</f>
        <v>$150 Draft Champions Feb 09 1:00 pm Lg.3675CC's Desperados</v>
      </c>
    </row>
    <row r="1046" spans="1:7" x14ac:dyDescent="0.25">
      <c r="A1046">
        <v>1757</v>
      </c>
      <c r="B1046" t="s">
        <v>1356</v>
      </c>
      <c r="C1046" t="s">
        <v>1351</v>
      </c>
      <c r="D1046">
        <v>263</v>
      </c>
      <c r="E1046">
        <v>1160.5</v>
      </c>
      <c r="F1046">
        <f t="shared" si="16"/>
        <v>10</v>
      </c>
      <c r="G1046" t="str">
        <f>STANDINGS_HR[[#This Row],[League]]&amp;STANDINGS_HR[[#This Row],[Team]]</f>
        <v>$150 Draft Champions Feb 09 1:00 pm Lg.3675Team Keene</v>
      </c>
    </row>
    <row r="1047" spans="1:7" x14ac:dyDescent="0.25">
      <c r="A1047">
        <v>1935</v>
      </c>
      <c r="B1047" t="s">
        <v>1353</v>
      </c>
      <c r="C1047" t="s">
        <v>1351</v>
      </c>
      <c r="D1047">
        <v>257</v>
      </c>
      <c r="E1047">
        <v>985</v>
      </c>
      <c r="F1047">
        <f t="shared" si="16"/>
        <v>11</v>
      </c>
      <c r="G1047" t="str">
        <f>STANDINGS_HR[[#This Row],[League]]&amp;STANDINGS_HR[[#This Row],[Team]]</f>
        <v>$150 Draft Champions Feb 09 1:00 pm Lg.3675Team Cook</v>
      </c>
    </row>
    <row r="1048" spans="1:7" x14ac:dyDescent="0.25">
      <c r="A1048">
        <v>2199</v>
      </c>
      <c r="B1048" t="s">
        <v>1357</v>
      </c>
      <c r="C1048" t="s">
        <v>1351</v>
      </c>
      <c r="D1048">
        <v>247</v>
      </c>
      <c r="E1048">
        <v>702.5</v>
      </c>
      <c r="F1048">
        <f t="shared" si="16"/>
        <v>12</v>
      </c>
      <c r="G1048" t="str">
        <f>STANDINGS_HR[[#This Row],[League]]&amp;STANDINGS_HR[[#This Row],[Team]]</f>
        <v>$150 Draft Champions Feb 09 1:00 pm Lg.3675BrownBear BrownBear</v>
      </c>
    </row>
    <row r="1049" spans="1:7" x14ac:dyDescent="0.25">
      <c r="A1049">
        <v>2304</v>
      </c>
      <c r="B1049" t="s">
        <v>1352</v>
      </c>
      <c r="C1049" t="s">
        <v>1351</v>
      </c>
      <c r="D1049">
        <v>243</v>
      </c>
      <c r="E1049">
        <v>604.5</v>
      </c>
      <c r="F1049">
        <f t="shared" si="16"/>
        <v>13</v>
      </c>
      <c r="G1049" t="str">
        <f>STANDINGS_HR[[#This Row],[League]]&amp;STANDINGS_HR[[#This Row],[Team]]</f>
        <v>$150 Draft Champions Feb 09 1:00 pm Lg.3675Jack and Jordan</v>
      </c>
    </row>
    <row r="1050" spans="1:7" x14ac:dyDescent="0.25">
      <c r="A1050">
        <v>2391</v>
      </c>
      <c r="B1050" t="s">
        <v>1350</v>
      </c>
      <c r="C1050" t="s">
        <v>1351</v>
      </c>
      <c r="D1050">
        <v>239</v>
      </c>
      <c r="E1050">
        <v>523</v>
      </c>
      <c r="F1050">
        <f t="shared" si="16"/>
        <v>14</v>
      </c>
      <c r="G1050" t="str">
        <f>STANDINGS_HR[[#This Row],[League]]&amp;STANDINGS_HR[[#This Row],[Team]]</f>
        <v>$150 Draft Champions Feb 09 1:00 pm Lg.3675Team Dorrian</v>
      </c>
    </row>
    <row r="1051" spans="1:7" x14ac:dyDescent="0.25">
      <c r="A1051">
        <v>2652</v>
      </c>
      <c r="B1051" t="s">
        <v>230</v>
      </c>
      <c r="C1051" t="s">
        <v>1351</v>
      </c>
      <c r="D1051">
        <v>224</v>
      </c>
      <c r="E1051">
        <v>261</v>
      </c>
      <c r="F1051">
        <f t="shared" si="16"/>
        <v>15</v>
      </c>
      <c r="G1051" t="str">
        <f>STANDINGS_HR[[#This Row],[League]]&amp;STANDINGS_HR[[#This Row],[Team]]</f>
        <v>$150 Draft Champions Feb 09 1:00 pm Lg.3675Team Hofmann</v>
      </c>
    </row>
    <row r="1052" spans="1:7" x14ac:dyDescent="0.25">
      <c r="A1052">
        <v>161</v>
      </c>
      <c r="B1052" t="s">
        <v>1368</v>
      </c>
      <c r="C1052" t="s">
        <v>1362</v>
      </c>
      <c r="D1052">
        <v>327</v>
      </c>
      <c r="E1052">
        <v>2750</v>
      </c>
      <c r="F1052">
        <f t="shared" si="16"/>
        <v>1</v>
      </c>
      <c r="G1052" t="str">
        <f>STANDINGS_HR[[#This Row],[League]]&amp;STANDINGS_HR[[#This Row],[Team]]</f>
        <v>$150 Draft Champions Feb 10 1:00 pm Lg.3678Rolling Thunder 13</v>
      </c>
    </row>
    <row r="1053" spans="1:7" x14ac:dyDescent="0.25">
      <c r="A1053">
        <v>353</v>
      </c>
      <c r="B1053" t="s">
        <v>1367</v>
      </c>
      <c r="C1053" t="s">
        <v>1362</v>
      </c>
      <c r="D1053">
        <v>313</v>
      </c>
      <c r="E1053">
        <v>2567</v>
      </c>
      <c r="F1053">
        <f t="shared" si="16"/>
        <v>2</v>
      </c>
      <c r="G1053" t="str">
        <f>STANDINGS_HR[[#This Row],[League]]&amp;STANDINGS_HR[[#This Row],[Team]]</f>
        <v>$150 Draft Champions Feb 10 1:00 pm Lg.3678uski4</v>
      </c>
    </row>
    <row r="1054" spans="1:7" x14ac:dyDescent="0.25">
      <c r="A1054">
        <v>399</v>
      </c>
      <c r="B1054" t="s">
        <v>650</v>
      </c>
      <c r="C1054" t="s">
        <v>1362</v>
      </c>
      <c r="D1054">
        <v>310</v>
      </c>
      <c r="E1054">
        <v>2514.5</v>
      </c>
      <c r="F1054">
        <f t="shared" si="16"/>
        <v>3</v>
      </c>
      <c r="G1054" t="str">
        <f>STANDINGS_HR[[#This Row],[League]]&amp;STANDINGS_HR[[#This Row],[Team]]</f>
        <v>$150 Draft Champions Feb 10 1:00 pm Lg.3678Team Stein</v>
      </c>
    </row>
    <row r="1055" spans="1:7" x14ac:dyDescent="0.25">
      <c r="A1055">
        <v>679</v>
      </c>
      <c r="B1055" t="s">
        <v>1364</v>
      </c>
      <c r="C1055" t="s">
        <v>1362</v>
      </c>
      <c r="D1055">
        <v>297</v>
      </c>
      <c r="E1055">
        <v>2226</v>
      </c>
      <c r="F1055">
        <f t="shared" si="16"/>
        <v>4</v>
      </c>
      <c r="G1055" t="str">
        <f>STANDINGS_HR[[#This Row],[League]]&amp;STANDINGS_HR[[#This Row],[Team]]</f>
        <v>$150 Draft Champions Feb 10 1:00 pm Lg.3678Fear the Peak</v>
      </c>
    </row>
    <row r="1056" spans="1:7" x14ac:dyDescent="0.25">
      <c r="A1056">
        <v>1069</v>
      </c>
      <c r="B1056" t="s">
        <v>291</v>
      </c>
      <c r="C1056" t="s">
        <v>1362</v>
      </c>
      <c r="D1056">
        <v>283</v>
      </c>
      <c r="E1056">
        <v>1829.5</v>
      </c>
      <c r="F1056">
        <f t="shared" si="16"/>
        <v>5</v>
      </c>
      <c r="G1056" t="str">
        <f>STANDINGS_HR[[#This Row],[League]]&amp;STANDINGS_HR[[#This Row],[Team]]</f>
        <v>$150 Draft Champions Feb 10 1:00 pm Lg.3678Big League Wood</v>
      </c>
    </row>
    <row r="1057" spans="1:7" x14ac:dyDescent="0.25">
      <c r="A1057">
        <v>1270</v>
      </c>
      <c r="B1057" t="s">
        <v>1361</v>
      </c>
      <c r="C1057" t="s">
        <v>1362</v>
      </c>
      <c r="D1057">
        <v>278</v>
      </c>
      <c r="E1057">
        <v>1655.5</v>
      </c>
      <c r="F1057">
        <f t="shared" si="16"/>
        <v>6</v>
      </c>
      <c r="G1057" t="str">
        <f>STANDINGS_HR[[#This Row],[League]]&amp;STANDINGS_HR[[#This Row],[Team]]</f>
        <v>$150 Draft Champions Feb 10 1:00 pm Lg.3678Texas Leaguers</v>
      </c>
    </row>
    <row r="1058" spans="1:7" x14ac:dyDescent="0.25">
      <c r="A1058">
        <v>1327</v>
      </c>
      <c r="B1058" t="s">
        <v>1365</v>
      </c>
      <c r="C1058" t="s">
        <v>1362</v>
      </c>
      <c r="D1058">
        <v>276</v>
      </c>
      <c r="E1058">
        <v>1589</v>
      </c>
      <c r="F1058">
        <f t="shared" si="16"/>
        <v>7</v>
      </c>
      <c r="G1058" t="str">
        <f>STANDINGS_HR[[#This Row],[League]]&amp;STANDINGS_HR[[#This Row],[Team]]</f>
        <v>$150 Draft Champions Feb 10 1:00 pm Lg.3678Skydogs</v>
      </c>
    </row>
    <row r="1059" spans="1:7" x14ac:dyDescent="0.25">
      <c r="A1059">
        <v>1358</v>
      </c>
      <c r="B1059" t="s">
        <v>1369</v>
      </c>
      <c r="C1059" t="s">
        <v>1362</v>
      </c>
      <c r="D1059">
        <v>275</v>
      </c>
      <c r="E1059">
        <v>1558</v>
      </c>
      <c r="F1059">
        <f t="shared" si="16"/>
        <v>8</v>
      </c>
      <c r="G1059" t="str">
        <f>STANDINGS_HR[[#This Row],[League]]&amp;STANDINGS_HR[[#This Row],[Team]]</f>
        <v>$150 Draft Champions Feb 10 1:00 pm Lg.3678Team Wells</v>
      </c>
    </row>
    <row r="1060" spans="1:7" x14ac:dyDescent="0.25">
      <c r="A1060">
        <v>1492</v>
      </c>
      <c r="B1060" t="s">
        <v>1177</v>
      </c>
      <c r="C1060" t="s">
        <v>1362</v>
      </c>
      <c r="D1060">
        <v>271</v>
      </c>
      <c r="E1060">
        <v>1434.5</v>
      </c>
      <c r="F1060">
        <f t="shared" si="16"/>
        <v>9</v>
      </c>
      <c r="G1060" t="str">
        <f>STANDINGS_HR[[#This Row],[League]]&amp;STANDINGS_HR[[#This Row],[Team]]</f>
        <v>$150 Draft Champions Feb 10 1:00 pm Lg.3678kotex army</v>
      </c>
    </row>
    <row r="1061" spans="1:7" x14ac:dyDescent="0.25">
      <c r="A1061">
        <v>1623</v>
      </c>
      <c r="B1061" t="s">
        <v>1370</v>
      </c>
      <c r="C1061" t="s">
        <v>1362</v>
      </c>
      <c r="D1061">
        <v>267</v>
      </c>
      <c r="E1061">
        <v>1294</v>
      </c>
      <c r="F1061">
        <f t="shared" si="16"/>
        <v>10</v>
      </c>
      <c r="G1061" t="str">
        <f>STANDINGS_HR[[#This Row],[League]]&amp;STANDINGS_HR[[#This Row],[Team]]</f>
        <v>$150 Draft Champions Feb 10 1:00 pm Lg.3678The Rizard of Oz</v>
      </c>
    </row>
    <row r="1062" spans="1:7" x14ac:dyDescent="0.25">
      <c r="A1062">
        <v>1629</v>
      </c>
      <c r="B1062" t="s">
        <v>1366</v>
      </c>
      <c r="C1062" t="s">
        <v>1362</v>
      </c>
      <c r="D1062">
        <v>266</v>
      </c>
      <c r="E1062">
        <v>1264</v>
      </c>
      <c r="F1062">
        <f t="shared" si="16"/>
        <v>11</v>
      </c>
      <c r="G1062" t="str">
        <f>STANDINGS_HR[[#This Row],[League]]&amp;STANDINGS_HR[[#This Row],[Team]]</f>
        <v>$150 Draft Champions Feb 10 1:00 pm Lg.3678Chalupa Batman 5</v>
      </c>
    </row>
    <row r="1063" spans="1:7" x14ac:dyDescent="0.25">
      <c r="A1063">
        <v>1687</v>
      </c>
      <c r="B1063" t="s">
        <v>1363</v>
      </c>
      <c r="C1063" t="s">
        <v>1362</v>
      </c>
      <c r="D1063">
        <v>265</v>
      </c>
      <c r="E1063">
        <v>1225</v>
      </c>
      <c r="F1063">
        <f t="shared" si="16"/>
        <v>12</v>
      </c>
      <c r="G1063" t="str">
        <f>STANDINGS_HR[[#This Row],[League]]&amp;STANDINGS_HR[[#This Row],[Team]]</f>
        <v>$150 Draft Champions Feb 10 1:00 pm Lg.3678Jaguar 2</v>
      </c>
    </row>
    <row r="1064" spans="1:7" x14ac:dyDescent="0.25">
      <c r="A1064">
        <v>2276</v>
      </c>
      <c r="B1064" t="s">
        <v>1371</v>
      </c>
      <c r="C1064" t="s">
        <v>1362</v>
      </c>
      <c r="D1064">
        <v>244</v>
      </c>
      <c r="E1064">
        <v>631</v>
      </c>
      <c r="F1064">
        <f t="shared" si="16"/>
        <v>13</v>
      </c>
      <c r="G1064" t="str">
        <f>STANDINGS_HR[[#This Row],[League]]&amp;STANDINGS_HR[[#This Row],[Team]]</f>
        <v>$150 Draft Champions Feb 10 1:00 pm Lg.3678King Of The Hill</v>
      </c>
    </row>
    <row r="1065" spans="1:7" x14ac:dyDescent="0.25">
      <c r="A1065">
        <v>2622</v>
      </c>
      <c r="B1065" t="s">
        <v>1372</v>
      </c>
      <c r="C1065" t="s">
        <v>1362</v>
      </c>
      <c r="D1065">
        <v>226</v>
      </c>
      <c r="E1065">
        <v>287</v>
      </c>
      <c r="F1065">
        <f t="shared" si="16"/>
        <v>14</v>
      </c>
      <c r="G1065" t="str">
        <f>STANDINGS_HR[[#This Row],[League]]&amp;STANDINGS_HR[[#This Row],[Team]]</f>
        <v>$150 Draft Champions Feb 10 1:00 pm Lg.3678CB &amp; Tay</v>
      </c>
    </row>
    <row r="1066" spans="1:7" x14ac:dyDescent="0.25">
      <c r="A1066">
        <v>2688</v>
      </c>
      <c r="B1066" t="s">
        <v>1373</v>
      </c>
      <c r="C1066" t="s">
        <v>1362</v>
      </c>
      <c r="D1066">
        <v>221</v>
      </c>
      <c r="E1066">
        <v>220.5</v>
      </c>
      <c r="F1066">
        <f t="shared" si="16"/>
        <v>15</v>
      </c>
      <c r="G1066" t="str">
        <f>STANDINGS_HR[[#This Row],[League]]&amp;STANDINGS_HR[[#This Row],[Team]]</f>
        <v>$150 Draft Champions Feb 10 1:00 pm Lg.3678Junkball express</v>
      </c>
    </row>
    <row r="1067" spans="1:7" x14ac:dyDescent="0.25">
      <c r="A1067">
        <v>5</v>
      </c>
      <c r="B1067" t="s">
        <v>210</v>
      </c>
      <c r="C1067" t="s">
        <v>1375</v>
      </c>
      <c r="D1067">
        <v>367</v>
      </c>
      <c r="E1067">
        <v>2906.5</v>
      </c>
      <c r="F1067">
        <f t="shared" si="16"/>
        <v>1</v>
      </c>
      <c r="G1067" t="str">
        <f>STANDINGS_HR[[#This Row],[League]]&amp;STANDINGS_HR[[#This Row],[Team]]</f>
        <v>$150 Draft Champions Feb 11 1:00 pm Lg.3679CC's Desperados</v>
      </c>
    </row>
    <row r="1068" spans="1:7" x14ac:dyDescent="0.25">
      <c r="A1068">
        <v>484</v>
      </c>
      <c r="B1068" t="s">
        <v>1374</v>
      </c>
      <c r="C1068" t="s">
        <v>1375</v>
      </c>
      <c r="D1068">
        <v>306</v>
      </c>
      <c r="E1068">
        <v>2435.5</v>
      </c>
      <c r="F1068">
        <f t="shared" si="16"/>
        <v>2</v>
      </c>
      <c r="G1068" t="str">
        <f>STANDINGS_HR[[#This Row],[League]]&amp;STANDINGS_HR[[#This Row],[Team]]</f>
        <v>$150 Draft Champions Feb 11 1:00 pm Lg.3679The Good, The Bad, and The Ugly</v>
      </c>
    </row>
    <row r="1069" spans="1:7" x14ac:dyDescent="0.25">
      <c r="A1069">
        <v>507</v>
      </c>
      <c r="B1069" t="s">
        <v>1006</v>
      </c>
      <c r="C1069" t="s">
        <v>1375</v>
      </c>
      <c r="D1069">
        <v>305</v>
      </c>
      <c r="E1069">
        <v>2410.5</v>
      </c>
      <c r="F1069">
        <f t="shared" si="16"/>
        <v>3</v>
      </c>
      <c r="G1069" t="str">
        <f>STANDINGS_HR[[#This Row],[League]]&amp;STANDINGS_HR[[#This Row],[Team]]</f>
        <v>$150 Draft Champions Feb 11 1:00 pm Lg.3679Team Lambach</v>
      </c>
    </row>
    <row r="1070" spans="1:7" x14ac:dyDescent="0.25">
      <c r="A1070">
        <v>621</v>
      </c>
      <c r="B1070" t="s">
        <v>1380</v>
      </c>
      <c r="C1070" t="s">
        <v>1375</v>
      </c>
      <c r="D1070">
        <v>299</v>
      </c>
      <c r="E1070">
        <v>2277</v>
      </c>
      <c r="F1070">
        <f t="shared" si="16"/>
        <v>4</v>
      </c>
      <c r="G1070" t="str">
        <f>STANDINGS_HR[[#This Row],[League]]&amp;STANDINGS_HR[[#This Row],[Team]]</f>
        <v>$150 Draft Champions Feb 11 1:00 pm Lg.3679Croips Giants</v>
      </c>
    </row>
    <row r="1071" spans="1:7" x14ac:dyDescent="0.25">
      <c r="A1071">
        <v>1163</v>
      </c>
      <c r="B1071" t="s">
        <v>792</v>
      </c>
      <c r="C1071" t="s">
        <v>1375</v>
      </c>
      <c r="D1071">
        <v>281</v>
      </c>
      <c r="E1071">
        <v>1759</v>
      </c>
      <c r="F1071">
        <f t="shared" si="16"/>
        <v>5</v>
      </c>
      <c r="G1071" t="str">
        <f>STANDINGS_HR[[#This Row],[League]]&amp;STANDINGS_HR[[#This Row],[Team]]</f>
        <v>$150 Draft Champions Feb 11 1:00 pm Lg.3679Team Robish</v>
      </c>
    </row>
    <row r="1072" spans="1:7" x14ac:dyDescent="0.25">
      <c r="A1072">
        <v>1599</v>
      </c>
      <c r="B1072" t="s">
        <v>16</v>
      </c>
      <c r="C1072" t="s">
        <v>1375</v>
      </c>
      <c r="D1072">
        <v>268</v>
      </c>
      <c r="E1072">
        <v>1324.5</v>
      </c>
      <c r="F1072">
        <f t="shared" si="16"/>
        <v>6</v>
      </c>
      <c r="G1072" t="str">
        <f>STANDINGS_HR[[#This Row],[League]]&amp;STANDINGS_HR[[#This Row],[Team]]</f>
        <v>$150 Draft Champions Feb 11 1:00 pm Lg.3679Team Phan</v>
      </c>
    </row>
    <row r="1073" spans="1:7" x14ac:dyDescent="0.25">
      <c r="A1073">
        <v>1860</v>
      </c>
      <c r="B1073" t="s">
        <v>1377</v>
      </c>
      <c r="C1073" t="s">
        <v>1375</v>
      </c>
      <c r="D1073">
        <v>259</v>
      </c>
      <c r="E1073">
        <v>1044</v>
      </c>
      <c r="F1073">
        <f t="shared" si="16"/>
        <v>7</v>
      </c>
      <c r="G1073" t="str">
        <f>STANDINGS_HR[[#This Row],[League]]&amp;STANDINGS_HR[[#This Row],[Team]]</f>
        <v>$150 Draft Champions Feb 11 1:00 pm Lg.3679Get The Bag</v>
      </c>
    </row>
    <row r="1074" spans="1:7" x14ac:dyDescent="0.25">
      <c r="A1074">
        <v>1919</v>
      </c>
      <c r="B1074" t="s">
        <v>1178</v>
      </c>
      <c r="C1074" t="s">
        <v>1375</v>
      </c>
      <c r="D1074">
        <v>257</v>
      </c>
      <c r="E1074">
        <v>985</v>
      </c>
      <c r="F1074">
        <f t="shared" si="16"/>
        <v>8</v>
      </c>
      <c r="G1074" t="str">
        <f>STANDINGS_HR[[#This Row],[League]]&amp;STANDINGS_HR[[#This Row],[Team]]</f>
        <v>$150 Draft Champions Feb 11 1:00 pm Lg.3679Kramerica</v>
      </c>
    </row>
    <row r="1075" spans="1:7" x14ac:dyDescent="0.25">
      <c r="A1075">
        <v>2021</v>
      </c>
      <c r="B1075" t="s">
        <v>1376</v>
      </c>
      <c r="C1075" t="s">
        <v>1375</v>
      </c>
      <c r="D1075">
        <v>254</v>
      </c>
      <c r="E1075">
        <v>902.5</v>
      </c>
      <c r="F1075">
        <f t="shared" si="16"/>
        <v>9</v>
      </c>
      <c r="G1075" t="str">
        <f>STANDINGS_HR[[#This Row],[League]]&amp;STANDINGS_HR[[#This Row],[Team]]</f>
        <v>$150 Draft Champions Feb 11 1:00 pm Lg.3679Whistler Hides $ From Sue</v>
      </c>
    </row>
    <row r="1076" spans="1:7" x14ac:dyDescent="0.25">
      <c r="A1076">
        <v>2047</v>
      </c>
      <c r="B1076" t="s">
        <v>232</v>
      </c>
      <c r="C1076" t="s">
        <v>1375</v>
      </c>
      <c r="D1076">
        <v>253</v>
      </c>
      <c r="E1076">
        <v>873</v>
      </c>
      <c r="F1076">
        <f t="shared" si="16"/>
        <v>10</v>
      </c>
      <c r="G1076" t="str">
        <f>STANDINGS_HR[[#This Row],[League]]&amp;STANDINGS_HR[[#This Row],[Team]]</f>
        <v>$150 Draft Champions Feb 11 1:00 pm Lg.3679Thing 6</v>
      </c>
    </row>
    <row r="1077" spans="1:7" x14ac:dyDescent="0.25">
      <c r="A1077">
        <v>2157</v>
      </c>
      <c r="B1077" t="s">
        <v>1378</v>
      </c>
      <c r="C1077" t="s">
        <v>1375</v>
      </c>
      <c r="D1077">
        <v>249</v>
      </c>
      <c r="E1077">
        <v>759</v>
      </c>
      <c r="F1077">
        <f t="shared" si="16"/>
        <v>11</v>
      </c>
      <c r="G1077" t="str">
        <f>STANDINGS_HR[[#This Row],[League]]&amp;STANDINGS_HR[[#This Row],[Team]]</f>
        <v>$150 Draft Champions Feb 11 1:00 pm Lg.3679The Incredibles ll</v>
      </c>
    </row>
    <row r="1078" spans="1:7" x14ac:dyDescent="0.25">
      <c r="A1078">
        <v>2184</v>
      </c>
      <c r="B1078" t="s">
        <v>405</v>
      </c>
      <c r="C1078" t="s">
        <v>1375</v>
      </c>
      <c r="D1078">
        <v>248</v>
      </c>
      <c r="E1078">
        <v>732</v>
      </c>
      <c r="F1078">
        <f t="shared" si="16"/>
        <v>12</v>
      </c>
      <c r="G1078" t="str">
        <f>STANDINGS_HR[[#This Row],[League]]&amp;STANDINGS_HR[[#This Row],[Team]]</f>
        <v>$150 Draft Champions Feb 11 1:00 pm Lg.3679Team Gates</v>
      </c>
    </row>
    <row r="1079" spans="1:7" x14ac:dyDescent="0.25">
      <c r="A1079">
        <v>2408</v>
      </c>
      <c r="B1079" t="s">
        <v>315</v>
      </c>
      <c r="C1079" t="s">
        <v>1375</v>
      </c>
      <c r="D1079">
        <v>238</v>
      </c>
      <c r="E1079">
        <v>500.5</v>
      </c>
      <c r="F1079">
        <f t="shared" si="16"/>
        <v>13</v>
      </c>
      <c r="G1079" t="str">
        <f>STANDINGS_HR[[#This Row],[League]]&amp;STANDINGS_HR[[#This Row],[Team]]</f>
        <v>$150 Draft Champions Feb 11 1:00 pm Lg.3679More or Les</v>
      </c>
    </row>
    <row r="1080" spans="1:7" x14ac:dyDescent="0.25">
      <c r="A1080">
        <v>2614</v>
      </c>
      <c r="B1080" t="s">
        <v>281</v>
      </c>
      <c r="C1080" t="s">
        <v>1375</v>
      </c>
      <c r="D1080">
        <v>227</v>
      </c>
      <c r="E1080">
        <v>301</v>
      </c>
      <c r="F1080">
        <f t="shared" si="16"/>
        <v>14</v>
      </c>
      <c r="G1080" t="str">
        <f>STANDINGS_HR[[#This Row],[League]]&amp;STANDINGS_HR[[#This Row],[Team]]</f>
        <v>$150 Draft Champions Feb 11 1:00 pm Lg.3679Scared Hitless</v>
      </c>
    </row>
    <row r="1081" spans="1:7" x14ac:dyDescent="0.25">
      <c r="A1081">
        <v>2841</v>
      </c>
      <c r="B1081" t="s">
        <v>1379</v>
      </c>
      <c r="C1081" t="s">
        <v>1375</v>
      </c>
      <c r="D1081">
        <v>204</v>
      </c>
      <c r="E1081">
        <v>70</v>
      </c>
      <c r="F1081">
        <f t="shared" si="16"/>
        <v>15</v>
      </c>
      <c r="G1081" t="str">
        <f>STANDINGS_HR[[#This Row],[League]]&amp;STANDINGS_HR[[#This Row],[Team]]</f>
        <v>$150 Draft Champions Feb 11 1:00 pm Lg.3679Team Haberman</v>
      </c>
    </row>
    <row r="1082" spans="1:7" x14ac:dyDescent="0.25">
      <c r="A1082">
        <v>10</v>
      </c>
      <c r="B1082" t="s">
        <v>1387</v>
      </c>
      <c r="C1082" t="s">
        <v>1382</v>
      </c>
      <c r="D1082">
        <v>361</v>
      </c>
      <c r="E1082">
        <v>2900.5</v>
      </c>
      <c r="F1082">
        <f t="shared" si="16"/>
        <v>1</v>
      </c>
      <c r="G1082" t="str">
        <f>STANDINGS_HR[[#This Row],[League]]&amp;STANDINGS_HR[[#This Row],[Team]]</f>
        <v>$150 Draft Champions Feb 11 1:00 pm Lg.3684Rainmakers XXI</v>
      </c>
    </row>
    <row r="1083" spans="1:7" x14ac:dyDescent="0.25">
      <c r="A1083">
        <v>67</v>
      </c>
      <c r="B1083" t="s">
        <v>276</v>
      </c>
      <c r="C1083" t="s">
        <v>1382</v>
      </c>
      <c r="D1083">
        <v>340</v>
      </c>
      <c r="E1083">
        <v>2844</v>
      </c>
      <c r="F1083">
        <f t="shared" si="16"/>
        <v>2</v>
      </c>
      <c r="G1083" t="str">
        <f>STANDINGS_HR[[#This Row],[League]]&amp;STANDINGS_HR[[#This Row],[Team]]</f>
        <v>$150 Draft Champions Feb 11 1:00 pm Lg.3684Starfishmn 0211</v>
      </c>
    </row>
    <row r="1084" spans="1:7" x14ac:dyDescent="0.25">
      <c r="A1084">
        <v>220</v>
      </c>
      <c r="B1084" t="s">
        <v>1386</v>
      </c>
      <c r="C1084" t="s">
        <v>1382</v>
      </c>
      <c r="D1084">
        <v>322</v>
      </c>
      <c r="E1084">
        <v>2688.5</v>
      </c>
      <c r="F1084">
        <f t="shared" si="16"/>
        <v>3</v>
      </c>
      <c r="G1084" t="str">
        <f>STANDINGS_HR[[#This Row],[League]]&amp;STANDINGS_HR[[#This Row],[Team]]</f>
        <v>$150 Draft Champions Feb 11 1:00 pm Lg.3684Reverse Cowgill 0211</v>
      </c>
    </row>
    <row r="1085" spans="1:7" x14ac:dyDescent="0.25">
      <c r="A1085">
        <v>545</v>
      </c>
      <c r="B1085" t="s">
        <v>191</v>
      </c>
      <c r="C1085" t="s">
        <v>1382</v>
      </c>
      <c r="D1085">
        <v>302</v>
      </c>
      <c r="E1085">
        <v>2354.5</v>
      </c>
      <c r="F1085">
        <f t="shared" si="16"/>
        <v>4</v>
      </c>
      <c r="G1085" t="str">
        <f>STANDINGS_HR[[#This Row],[League]]&amp;STANDINGS_HR[[#This Row],[Team]]</f>
        <v>$150 Draft Champions Feb 11 1:00 pm Lg.3684Chico's Bail Bonds</v>
      </c>
    </row>
    <row r="1086" spans="1:7" x14ac:dyDescent="0.25">
      <c r="A1086">
        <v>1465</v>
      </c>
      <c r="B1086" t="s">
        <v>1388</v>
      </c>
      <c r="C1086" t="s">
        <v>1382</v>
      </c>
      <c r="D1086">
        <v>271</v>
      </c>
      <c r="E1086">
        <v>1434.5</v>
      </c>
      <c r="F1086">
        <f t="shared" si="16"/>
        <v>5</v>
      </c>
      <c r="G1086" t="str">
        <f>STANDINGS_HR[[#This Row],[League]]&amp;STANDINGS_HR[[#This Row],[Team]]</f>
        <v>$150 Draft Champions Feb 11 1:00 pm Lg.3684DoubleEagles</v>
      </c>
    </row>
    <row r="1087" spans="1:7" x14ac:dyDescent="0.25">
      <c r="A1087">
        <v>1479</v>
      </c>
      <c r="B1087" t="s">
        <v>1381</v>
      </c>
      <c r="C1087" t="s">
        <v>1382</v>
      </c>
      <c r="D1087">
        <v>271</v>
      </c>
      <c r="E1087">
        <v>1434.5</v>
      </c>
      <c r="F1087">
        <f t="shared" si="16"/>
        <v>6</v>
      </c>
      <c r="G1087" t="str">
        <f>STANDINGS_HR[[#This Row],[League]]&amp;STANDINGS_HR[[#This Row],[Team]]</f>
        <v>$150 Draft Champions Feb 11 1:00 pm Lg.3684Suicide Squeeze</v>
      </c>
    </row>
    <row r="1088" spans="1:7" x14ac:dyDescent="0.25">
      <c r="A1088">
        <v>1792</v>
      </c>
      <c r="B1088" t="s">
        <v>1384</v>
      </c>
      <c r="C1088" t="s">
        <v>1382</v>
      </c>
      <c r="D1088">
        <v>262</v>
      </c>
      <c r="E1088">
        <v>1128.5</v>
      </c>
      <c r="F1088">
        <f t="shared" si="16"/>
        <v>7</v>
      </c>
      <c r="G1088" t="str">
        <f>STANDINGS_HR[[#This Row],[League]]&amp;STANDINGS_HR[[#This Row],[Team]]</f>
        <v>$150 Draft Champions Feb 11 1:00 pm Lg.3684Team Poulin</v>
      </c>
    </row>
    <row r="1089" spans="1:7" x14ac:dyDescent="0.25">
      <c r="A1089">
        <v>1918</v>
      </c>
      <c r="B1089" t="s">
        <v>1391</v>
      </c>
      <c r="C1089" t="s">
        <v>1382</v>
      </c>
      <c r="D1089">
        <v>257</v>
      </c>
      <c r="E1089">
        <v>985</v>
      </c>
      <c r="F1089">
        <f t="shared" si="16"/>
        <v>8</v>
      </c>
      <c r="G1089" t="str">
        <f>STANDINGS_HR[[#This Row],[League]]&amp;STANDINGS_HR[[#This Row],[Team]]</f>
        <v>$150 Draft Champions Feb 11 1:00 pm Lg.3684Hurry Pick Faster!!</v>
      </c>
    </row>
    <row r="1090" spans="1:7" x14ac:dyDescent="0.25">
      <c r="A1090">
        <v>1985</v>
      </c>
      <c r="B1090" t="s">
        <v>1385</v>
      </c>
      <c r="C1090" t="s">
        <v>1382</v>
      </c>
      <c r="D1090">
        <v>255</v>
      </c>
      <c r="E1090">
        <v>932</v>
      </c>
      <c r="F1090">
        <f t="shared" si="16"/>
        <v>9</v>
      </c>
      <c r="G1090" t="str">
        <f>STANDINGS_HR[[#This Row],[League]]&amp;STANDINGS_HR[[#This Row],[Team]]</f>
        <v>$150 Draft Champions Feb 11 1:00 pm Lg.3684Stack Attack</v>
      </c>
    </row>
    <row r="1091" spans="1:7" x14ac:dyDescent="0.25">
      <c r="A1091">
        <v>2181</v>
      </c>
      <c r="B1091" t="s">
        <v>1389</v>
      </c>
      <c r="C1091" t="s">
        <v>1382</v>
      </c>
      <c r="D1091">
        <v>248</v>
      </c>
      <c r="E1091">
        <v>732</v>
      </c>
      <c r="F1091">
        <f t="shared" ref="F1091:F1154" si="17">IF(C1091=C1090,F1090+1,1)</f>
        <v>10</v>
      </c>
      <c r="G1091" t="str">
        <f>STANDINGS_HR[[#This Row],[League]]&amp;STANDINGS_HR[[#This Row],[Team]]</f>
        <v>$150 Draft Champions Feb 11 1:00 pm Lg.3684Some People Have Real Problems</v>
      </c>
    </row>
    <row r="1092" spans="1:7" x14ac:dyDescent="0.25">
      <c r="A1092">
        <v>2189</v>
      </c>
      <c r="B1092" t="s">
        <v>98</v>
      </c>
      <c r="C1092" t="s">
        <v>1382</v>
      </c>
      <c r="D1092">
        <v>248</v>
      </c>
      <c r="E1092">
        <v>732</v>
      </c>
      <c r="F1092">
        <f t="shared" si="17"/>
        <v>11</v>
      </c>
      <c r="G1092" t="str">
        <f>STANDINGS_HR[[#This Row],[League]]&amp;STANDINGS_HR[[#This Row],[Team]]</f>
        <v>$150 Draft Champions Feb 11 1:00 pm Lg.3684Team Ward</v>
      </c>
    </row>
    <row r="1093" spans="1:7" x14ac:dyDescent="0.25">
      <c r="A1093">
        <v>2206</v>
      </c>
      <c r="B1093" t="s">
        <v>1383</v>
      </c>
      <c r="C1093" t="s">
        <v>1382</v>
      </c>
      <c r="D1093">
        <v>247</v>
      </c>
      <c r="E1093">
        <v>702.5</v>
      </c>
      <c r="F1093">
        <f t="shared" si="17"/>
        <v>12</v>
      </c>
      <c r="G1093" t="str">
        <f>STANDINGS_HR[[#This Row],[League]]&amp;STANDINGS_HR[[#This Row],[Team]]</f>
        <v>$150 Draft Champions Feb 11 1:00 pm Lg.3684Kiss My El Chapo 2</v>
      </c>
    </row>
    <row r="1094" spans="1:7" x14ac:dyDescent="0.25">
      <c r="A1094">
        <v>2665</v>
      </c>
      <c r="B1094" t="s">
        <v>104</v>
      </c>
      <c r="C1094" t="s">
        <v>1382</v>
      </c>
      <c r="D1094">
        <v>223</v>
      </c>
      <c r="E1094">
        <v>249</v>
      </c>
      <c r="F1094">
        <f t="shared" si="17"/>
        <v>13</v>
      </c>
      <c r="G1094" t="str">
        <f>STANDINGS_HR[[#This Row],[League]]&amp;STANDINGS_HR[[#This Row],[Team]]</f>
        <v>$150 Draft Champions Feb 11 1:00 pm Lg.3684Team Pawlowski</v>
      </c>
    </row>
    <row r="1095" spans="1:7" x14ac:dyDescent="0.25">
      <c r="A1095">
        <v>2738</v>
      </c>
      <c r="B1095" t="s">
        <v>1390</v>
      </c>
      <c r="C1095" t="s">
        <v>1382</v>
      </c>
      <c r="D1095">
        <v>217</v>
      </c>
      <c r="E1095">
        <v>173.5</v>
      </c>
      <c r="F1095">
        <f t="shared" si="17"/>
        <v>14</v>
      </c>
      <c r="G1095" t="str">
        <f>STANDINGS_HR[[#This Row],[League]]&amp;STANDINGS_HR[[#This Row],[Team]]</f>
        <v>$150 Draft Champions Feb 11 1:00 pm Lg.3684Pyrolitic Decomposition 11</v>
      </c>
    </row>
    <row r="1096" spans="1:7" x14ac:dyDescent="0.25">
      <c r="A1096">
        <v>2769</v>
      </c>
      <c r="B1096" t="s">
        <v>141</v>
      </c>
      <c r="C1096" t="s">
        <v>1382</v>
      </c>
      <c r="D1096">
        <v>214</v>
      </c>
      <c r="E1096">
        <v>143</v>
      </c>
      <c r="F1096">
        <f t="shared" si="17"/>
        <v>15</v>
      </c>
      <c r="G1096" t="str">
        <f>STANDINGS_HR[[#This Row],[League]]&amp;STANDINGS_HR[[#This Row],[Team]]</f>
        <v>$150 Draft Champions Feb 11 1:00 pm Lg.3684SNK Crushers</v>
      </c>
    </row>
    <row r="1097" spans="1:7" x14ac:dyDescent="0.25">
      <c r="A1097">
        <v>57</v>
      </c>
      <c r="B1097" t="s">
        <v>261</v>
      </c>
      <c r="C1097" t="s">
        <v>1392</v>
      </c>
      <c r="D1097">
        <v>343</v>
      </c>
      <c r="E1097">
        <v>2853</v>
      </c>
      <c r="F1097">
        <f t="shared" si="17"/>
        <v>1</v>
      </c>
      <c r="G1097" t="str">
        <f>STANDINGS_HR[[#This Row],[League]]&amp;STANDINGS_HR[[#This Row],[Team]]</f>
        <v>$150 Draft Champions Feb 12 1:00 pm Lg.3685Nuisance</v>
      </c>
    </row>
    <row r="1098" spans="1:7" x14ac:dyDescent="0.25">
      <c r="A1098">
        <v>87</v>
      </c>
      <c r="B1098" t="s">
        <v>331</v>
      </c>
      <c r="C1098" t="s">
        <v>1392</v>
      </c>
      <c r="D1098">
        <v>337</v>
      </c>
      <c r="E1098">
        <v>2823</v>
      </c>
      <c r="F1098">
        <f t="shared" si="17"/>
        <v>2</v>
      </c>
      <c r="G1098" t="str">
        <f>STANDINGS_HR[[#This Row],[League]]&amp;STANDINGS_HR[[#This Row],[Team]]</f>
        <v>$150 Draft Champions Feb 12 1:00 pm Lg.3685Golden Sombreros</v>
      </c>
    </row>
    <row r="1099" spans="1:7" x14ac:dyDescent="0.25">
      <c r="A1099">
        <v>207</v>
      </c>
      <c r="B1099" t="s">
        <v>470</v>
      </c>
      <c r="C1099" t="s">
        <v>1392</v>
      </c>
      <c r="D1099">
        <v>323</v>
      </c>
      <c r="E1099">
        <v>2702</v>
      </c>
      <c r="F1099">
        <f t="shared" si="17"/>
        <v>3</v>
      </c>
      <c r="G1099" t="str">
        <f>STANDINGS_HR[[#This Row],[League]]&amp;STANDINGS_HR[[#This Row],[Team]]</f>
        <v>$150 Draft Champions Feb 12 1:00 pm Lg.3685Brickdust</v>
      </c>
    </row>
    <row r="1100" spans="1:7" x14ac:dyDescent="0.25">
      <c r="A1100">
        <v>239</v>
      </c>
      <c r="B1100" t="s">
        <v>1395</v>
      </c>
      <c r="C1100" t="s">
        <v>1392</v>
      </c>
      <c r="D1100">
        <v>321</v>
      </c>
      <c r="E1100">
        <v>2672.5</v>
      </c>
      <c r="F1100">
        <f t="shared" si="17"/>
        <v>4</v>
      </c>
      <c r="G1100" t="str">
        <f>STANDINGS_HR[[#This Row],[League]]&amp;STANDINGS_HR[[#This Row],[Team]]</f>
        <v>$150 Draft Champions Feb 12 1:00 pm Lg.3685Guiness Stout</v>
      </c>
    </row>
    <row r="1101" spans="1:7" x14ac:dyDescent="0.25">
      <c r="A1101">
        <v>855</v>
      </c>
      <c r="B1101" t="s">
        <v>203</v>
      </c>
      <c r="C1101" t="s">
        <v>1392</v>
      </c>
      <c r="D1101">
        <v>290</v>
      </c>
      <c r="E1101">
        <v>2049</v>
      </c>
      <c r="F1101">
        <f t="shared" si="17"/>
        <v>5</v>
      </c>
      <c r="G1101" t="str">
        <f>STANDINGS_HR[[#This Row],[League]]&amp;STANDINGS_HR[[#This Row],[Team]]</f>
        <v>$150 Draft Champions Feb 12 1:00 pm Lg.3685Corleone 4</v>
      </c>
    </row>
    <row r="1102" spans="1:7" x14ac:dyDescent="0.25">
      <c r="A1102">
        <v>1786</v>
      </c>
      <c r="B1102" t="s">
        <v>427</v>
      </c>
      <c r="C1102" t="s">
        <v>1392</v>
      </c>
      <c r="D1102">
        <v>262</v>
      </c>
      <c r="E1102">
        <v>1128.5</v>
      </c>
      <c r="F1102">
        <f t="shared" si="17"/>
        <v>6</v>
      </c>
      <c r="G1102" t="str">
        <f>STANDINGS_HR[[#This Row],[League]]&amp;STANDINGS_HR[[#This Row],[Team]]</f>
        <v>$150 Draft Champions Feb 12 1:00 pm Lg.3685RotoGut DC II</v>
      </c>
    </row>
    <row r="1103" spans="1:7" x14ac:dyDescent="0.25">
      <c r="A1103">
        <v>1824</v>
      </c>
      <c r="B1103" t="s">
        <v>286</v>
      </c>
      <c r="C1103" t="s">
        <v>1392</v>
      </c>
      <c r="D1103">
        <v>261</v>
      </c>
      <c r="E1103">
        <v>1099</v>
      </c>
      <c r="F1103">
        <f t="shared" si="17"/>
        <v>7</v>
      </c>
      <c r="G1103" t="str">
        <f>STANDINGS_HR[[#This Row],[League]]&amp;STANDINGS_HR[[#This Row],[Team]]</f>
        <v>$150 Draft Champions Feb 12 1:00 pm Lg.3685Team Williams</v>
      </c>
    </row>
    <row r="1104" spans="1:7" x14ac:dyDescent="0.25">
      <c r="A1104">
        <v>1842</v>
      </c>
      <c r="B1104" t="s">
        <v>104</v>
      </c>
      <c r="C1104" t="s">
        <v>1392</v>
      </c>
      <c r="D1104">
        <v>260</v>
      </c>
      <c r="E1104">
        <v>1075</v>
      </c>
      <c r="F1104">
        <f t="shared" si="17"/>
        <v>8</v>
      </c>
      <c r="G1104" t="str">
        <f>STANDINGS_HR[[#This Row],[League]]&amp;STANDINGS_HR[[#This Row],[Team]]</f>
        <v>$150 Draft Champions Feb 12 1:00 pm Lg.3685Team Pawlowski</v>
      </c>
    </row>
    <row r="1105" spans="1:7" x14ac:dyDescent="0.25">
      <c r="A1105">
        <v>1846</v>
      </c>
      <c r="B1105" t="s">
        <v>25</v>
      </c>
      <c r="C1105" t="s">
        <v>1392</v>
      </c>
      <c r="D1105">
        <v>260</v>
      </c>
      <c r="E1105">
        <v>1075</v>
      </c>
      <c r="F1105">
        <f t="shared" si="17"/>
        <v>9</v>
      </c>
      <c r="G1105" t="str">
        <f>STANDINGS_HR[[#This Row],[League]]&amp;STANDINGS_HR[[#This Row],[Team]]</f>
        <v>$150 Draft Champions Feb 12 1:00 pm Lg.3685billyhaze</v>
      </c>
    </row>
    <row r="1106" spans="1:7" x14ac:dyDescent="0.25">
      <c r="A1106">
        <v>2032</v>
      </c>
      <c r="B1106" t="s">
        <v>1393</v>
      </c>
      <c r="C1106" t="s">
        <v>1392</v>
      </c>
      <c r="D1106">
        <v>253</v>
      </c>
      <c r="E1106">
        <v>873</v>
      </c>
      <c r="F1106">
        <f t="shared" si="17"/>
        <v>10</v>
      </c>
      <c r="G1106" t="str">
        <f>STANDINGS_HR[[#This Row],[League]]&amp;STANDINGS_HR[[#This Row],[Team]]</f>
        <v>$150 Draft Champions Feb 12 1:00 pm Lg.3685J-Roc's CarWash</v>
      </c>
    </row>
    <row r="1107" spans="1:7" x14ac:dyDescent="0.25">
      <c r="A1107">
        <v>2279</v>
      </c>
      <c r="B1107" t="s">
        <v>1394</v>
      </c>
      <c r="C1107" t="s">
        <v>1392</v>
      </c>
      <c r="D1107">
        <v>244</v>
      </c>
      <c r="E1107">
        <v>631</v>
      </c>
      <c r="F1107">
        <f t="shared" si="17"/>
        <v>11</v>
      </c>
      <c r="G1107" t="str">
        <f>STANDINGS_HR[[#This Row],[League]]&amp;STANDINGS_HR[[#This Row],[Team]]</f>
        <v>$150 Draft Champions Feb 12 1:00 pm Lg.3685O Town DC 2</v>
      </c>
    </row>
    <row r="1108" spans="1:7" x14ac:dyDescent="0.25">
      <c r="A1108">
        <v>2379</v>
      </c>
      <c r="B1108" t="s">
        <v>150</v>
      </c>
      <c r="C1108" t="s">
        <v>1392</v>
      </c>
      <c r="D1108">
        <v>239</v>
      </c>
      <c r="E1108">
        <v>523</v>
      </c>
      <c r="F1108">
        <f t="shared" si="17"/>
        <v>12</v>
      </c>
      <c r="G1108" t="str">
        <f>STANDINGS_HR[[#This Row],[League]]&amp;STANDINGS_HR[[#This Row],[Team]]</f>
        <v>$150 Draft Champions Feb 12 1:00 pm Lg.3685Amazins</v>
      </c>
    </row>
    <row r="1109" spans="1:7" x14ac:dyDescent="0.25">
      <c r="A1109">
        <v>2441</v>
      </c>
      <c r="B1109" t="s">
        <v>1396</v>
      </c>
      <c r="C1109" t="s">
        <v>1392</v>
      </c>
      <c r="D1109">
        <v>236</v>
      </c>
      <c r="E1109">
        <v>460</v>
      </c>
      <c r="F1109">
        <f t="shared" si="17"/>
        <v>13</v>
      </c>
      <c r="G1109" t="str">
        <f>STANDINGS_HR[[#This Row],[League]]&amp;STANDINGS_HR[[#This Row],[Team]]</f>
        <v>$150 Draft Champions Feb 12 1:00 pm Lg.3685Bottom Feeders</v>
      </c>
    </row>
    <row r="1110" spans="1:7" x14ac:dyDescent="0.25">
      <c r="A1110">
        <v>2597</v>
      </c>
      <c r="B1110" t="s">
        <v>128</v>
      </c>
      <c r="C1110" t="s">
        <v>1392</v>
      </c>
      <c r="D1110">
        <v>228</v>
      </c>
      <c r="E1110">
        <v>315</v>
      </c>
      <c r="F1110">
        <f t="shared" si="17"/>
        <v>14</v>
      </c>
      <c r="G1110" t="str">
        <f>STANDINGS_HR[[#This Row],[League]]&amp;STANDINGS_HR[[#This Row],[Team]]</f>
        <v>$150 Draft Champions Feb 12 1:00 pm Lg.3685Team Boelkens</v>
      </c>
    </row>
    <row r="1111" spans="1:7" x14ac:dyDescent="0.25">
      <c r="A1111">
        <v>2702</v>
      </c>
      <c r="B1111" t="s">
        <v>1397</v>
      </c>
      <c r="C1111" t="s">
        <v>1392</v>
      </c>
      <c r="D1111">
        <v>220</v>
      </c>
      <c r="E1111">
        <v>206.5</v>
      </c>
      <c r="F1111">
        <f t="shared" si="17"/>
        <v>15</v>
      </c>
      <c r="G1111" t="str">
        <f>STANDINGS_HR[[#This Row],[League]]&amp;STANDINGS_HR[[#This Row],[Team]]</f>
        <v>$150 Draft Champions Feb 12 1:00 pm Lg.3685El Scorchos</v>
      </c>
    </row>
    <row r="1112" spans="1:7" x14ac:dyDescent="0.25">
      <c r="A1112">
        <v>49</v>
      </c>
      <c r="B1112" t="s">
        <v>1398</v>
      </c>
      <c r="C1112" t="s">
        <v>1399</v>
      </c>
      <c r="D1112">
        <v>345</v>
      </c>
      <c r="E1112">
        <v>2865</v>
      </c>
      <c r="F1112">
        <f t="shared" si="17"/>
        <v>1</v>
      </c>
      <c r="G1112" t="str">
        <f>STANDINGS_HR[[#This Row],[League]]&amp;STANDINGS_HR[[#This Row],[Team]]</f>
        <v>$150 Draft Champions Feb 12 1:00 pm Lg.3688the Bunt Sharts!</v>
      </c>
    </row>
    <row r="1113" spans="1:7" x14ac:dyDescent="0.25">
      <c r="A1113">
        <v>132</v>
      </c>
      <c r="B1113" t="s">
        <v>1405</v>
      </c>
      <c r="C1113" t="s">
        <v>1399</v>
      </c>
      <c r="D1113">
        <v>330</v>
      </c>
      <c r="E1113">
        <v>2779.5</v>
      </c>
      <c r="F1113">
        <f t="shared" si="17"/>
        <v>2</v>
      </c>
      <c r="G1113" t="str">
        <f>STANDINGS_HR[[#This Row],[League]]&amp;STANDINGS_HR[[#This Row],[Team]]</f>
        <v>$150 Draft Champions Feb 12 1:00 pm Lg.3688Peculiar People</v>
      </c>
    </row>
    <row r="1114" spans="1:7" x14ac:dyDescent="0.25">
      <c r="A1114">
        <v>331</v>
      </c>
      <c r="B1114" t="s">
        <v>1406</v>
      </c>
      <c r="C1114" t="s">
        <v>1399</v>
      </c>
      <c r="D1114">
        <v>314</v>
      </c>
      <c r="E1114">
        <v>2581</v>
      </c>
      <c r="F1114">
        <f t="shared" si="17"/>
        <v>3</v>
      </c>
      <c r="G1114" t="str">
        <f>STANDINGS_HR[[#This Row],[League]]&amp;STANDINGS_HR[[#This Row],[Team]]</f>
        <v>$150 Draft Champions Feb 12 1:00 pm Lg.3688OKMOTS 1</v>
      </c>
    </row>
    <row r="1115" spans="1:7" x14ac:dyDescent="0.25">
      <c r="A1115">
        <v>513</v>
      </c>
      <c r="B1115" t="s">
        <v>365</v>
      </c>
      <c r="C1115" t="s">
        <v>1399</v>
      </c>
      <c r="D1115">
        <v>304</v>
      </c>
      <c r="E1115">
        <v>2392.5</v>
      </c>
      <c r="F1115">
        <f t="shared" si="17"/>
        <v>4</v>
      </c>
      <c r="G1115" t="str">
        <f>STANDINGS_HR[[#This Row],[League]]&amp;STANDINGS_HR[[#This Row],[Team]]</f>
        <v>$150 Draft Champions Feb 12 1:00 pm Lg.3688BALCO: HENNESSY &amp; PEDS 2</v>
      </c>
    </row>
    <row r="1116" spans="1:7" x14ac:dyDescent="0.25">
      <c r="A1116">
        <v>660</v>
      </c>
      <c r="B1116" t="s">
        <v>278</v>
      </c>
      <c r="C1116" t="s">
        <v>1399</v>
      </c>
      <c r="D1116">
        <v>298</v>
      </c>
      <c r="E1116">
        <v>2250</v>
      </c>
      <c r="F1116">
        <f t="shared" si="17"/>
        <v>5</v>
      </c>
      <c r="G1116" t="str">
        <f>STANDINGS_HR[[#This Row],[League]]&amp;STANDINGS_HR[[#This Row],[Team]]</f>
        <v>$150 Draft Champions Feb 12 1:00 pm Lg.3688Team Gibbons</v>
      </c>
    </row>
    <row r="1117" spans="1:7" x14ac:dyDescent="0.25">
      <c r="A1117">
        <v>666</v>
      </c>
      <c r="B1117" t="s">
        <v>1404</v>
      </c>
      <c r="C1117" t="s">
        <v>1399</v>
      </c>
      <c r="D1117">
        <v>298</v>
      </c>
      <c r="E1117">
        <v>2250</v>
      </c>
      <c r="F1117">
        <f t="shared" si="17"/>
        <v>6</v>
      </c>
      <c r="G1117" t="str">
        <f>STANDINGS_HR[[#This Row],[League]]&amp;STANDINGS_HR[[#This Row],[Team]]</f>
        <v>$150 Draft Champions Feb 12 1:00 pm Lg.3688Team passalacqua</v>
      </c>
    </row>
    <row r="1118" spans="1:7" x14ac:dyDescent="0.25">
      <c r="A1118">
        <v>1136</v>
      </c>
      <c r="B1118" t="s">
        <v>1403</v>
      </c>
      <c r="C1118" t="s">
        <v>1399</v>
      </c>
      <c r="D1118">
        <v>281</v>
      </c>
      <c r="E1118">
        <v>1759</v>
      </c>
      <c r="F1118">
        <f t="shared" si="17"/>
        <v>7</v>
      </c>
      <c r="G1118" t="str">
        <f>STANDINGS_HR[[#This Row],[League]]&amp;STANDINGS_HR[[#This Row],[Team]]</f>
        <v>$150 Draft Champions Feb 12 1:00 pm Lg.3688Da Bums</v>
      </c>
    </row>
    <row r="1119" spans="1:7" x14ac:dyDescent="0.25">
      <c r="A1119">
        <v>1309</v>
      </c>
      <c r="B1119" t="s">
        <v>381</v>
      </c>
      <c r="C1119" t="s">
        <v>1399</v>
      </c>
      <c r="D1119">
        <v>276</v>
      </c>
      <c r="E1119">
        <v>1589</v>
      </c>
      <c r="F1119">
        <f t="shared" si="17"/>
        <v>8</v>
      </c>
      <c r="G1119" t="str">
        <f>STANDINGS_HR[[#This Row],[League]]&amp;STANDINGS_HR[[#This Row],[Team]]</f>
        <v>$150 Draft Champions Feb 12 1:00 pm Lg.3688Calgary Cannons v2</v>
      </c>
    </row>
    <row r="1120" spans="1:7" x14ac:dyDescent="0.25">
      <c r="A1120">
        <v>1649</v>
      </c>
      <c r="B1120" t="s">
        <v>1401</v>
      </c>
      <c r="C1120" t="s">
        <v>1399</v>
      </c>
      <c r="D1120">
        <v>266</v>
      </c>
      <c r="E1120">
        <v>1264</v>
      </c>
      <c r="F1120">
        <f t="shared" si="17"/>
        <v>9</v>
      </c>
      <c r="G1120" t="str">
        <f>STANDINGS_HR[[#This Row],[League]]&amp;STANDINGS_HR[[#This Row],[Team]]</f>
        <v>$150 Draft Champions Feb 12 1:00 pm Lg.3688Papi for President</v>
      </c>
    </row>
    <row r="1121" spans="1:7" x14ac:dyDescent="0.25">
      <c r="A1121">
        <v>1812</v>
      </c>
      <c r="B1121" t="s">
        <v>1402</v>
      </c>
      <c r="C1121" t="s">
        <v>1399</v>
      </c>
      <c r="D1121">
        <v>261</v>
      </c>
      <c r="E1121">
        <v>1099</v>
      </c>
      <c r="F1121">
        <f t="shared" si="17"/>
        <v>10</v>
      </c>
      <c r="G1121" t="str">
        <f>STANDINGS_HR[[#This Row],[League]]&amp;STANDINGS_HR[[#This Row],[Team]]</f>
        <v>$150 Draft Champions Feb 12 1:00 pm Lg.3688ROYAL BLUE</v>
      </c>
    </row>
    <row r="1122" spans="1:7" x14ac:dyDescent="0.25">
      <c r="A1122">
        <v>2108</v>
      </c>
      <c r="B1122" t="s">
        <v>1408</v>
      </c>
      <c r="C1122" t="s">
        <v>1399</v>
      </c>
      <c r="D1122">
        <v>251</v>
      </c>
      <c r="E1122">
        <v>813.5</v>
      </c>
      <c r="F1122">
        <f t="shared" si="17"/>
        <v>11</v>
      </c>
      <c r="G1122" t="str">
        <f>STANDINGS_HR[[#This Row],[League]]&amp;STANDINGS_HR[[#This Row],[Team]]</f>
        <v>$150 Draft Champions Feb 12 1:00 pm Lg.3688Team Rockwell</v>
      </c>
    </row>
    <row r="1123" spans="1:7" x14ac:dyDescent="0.25">
      <c r="A1123">
        <v>2287</v>
      </c>
      <c r="B1123" t="s">
        <v>412</v>
      </c>
      <c r="C1123" t="s">
        <v>1399</v>
      </c>
      <c r="D1123">
        <v>244</v>
      </c>
      <c r="E1123">
        <v>631</v>
      </c>
      <c r="F1123">
        <f t="shared" si="17"/>
        <v>12</v>
      </c>
      <c r="G1123" t="str">
        <f>STANDINGS_HR[[#This Row],[League]]&amp;STANDINGS_HR[[#This Row],[Team]]</f>
        <v>$150 Draft Champions Feb 12 1:00 pm Lg.3688Team Koerner</v>
      </c>
    </row>
    <row r="1124" spans="1:7" x14ac:dyDescent="0.25">
      <c r="A1124">
        <v>2352</v>
      </c>
      <c r="B1124" t="s">
        <v>314</v>
      </c>
      <c r="C1124" t="s">
        <v>1399</v>
      </c>
      <c r="D1124">
        <v>241</v>
      </c>
      <c r="E1124">
        <v>561.5</v>
      </c>
      <c r="F1124">
        <f t="shared" si="17"/>
        <v>13</v>
      </c>
      <c r="G1124" t="str">
        <f>STANDINGS_HR[[#This Row],[League]]&amp;STANDINGS_HR[[#This Row],[Team]]</f>
        <v>$150 Draft Champions Feb 12 1:00 pm Lg.3688Team Baseball</v>
      </c>
    </row>
    <row r="1125" spans="1:7" x14ac:dyDescent="0.25">
      <c r="A1125">
        <v>2775</v>
      </c>
      <c r="B1125" t="s">
        <v>1400</v>
      </c>
      <c r="C1125" t="s">
        <v>1399</v>
      </c>
      <c r="D1125">
        <v>213</v>
      </c>
      <c r="E1125">
        <v>135</v>
      </c>
      <c r="F1125">
        <f t="shared" si="17"/>
        <v>14</v>
      </c>
      <c r="G1125" t="str">
        <f>STANDINGS_HR[[#This Row],[League]]&amp;STANDINGS_HR[[#This Row],[Team]]</f>
        <v>$150 Draft Champions Feb 12 1:00 pm Lg.3688Maddon Gnomes 3</v>
      </c>
    </row>
    <row r="1126" spans="1:7" x14ac:dyDescent="0.25">
      <c r="A1126">
        <v>2825</v>
      </c>
      <c r="B1126" t="s">
        <v>1407</v>
      </c>
      <c r="C1126" t="s">
        <v>1399</v>
      </c>
      <c r="D1126">
        <v>206</v>
      </c>
      <c r="E1126">
        <v>84</v>
      </c>
      <c r="F1126">
        <f t="shared" si="17"/>
        <v>15</v>
      </c>
      <c r="G1126" t="str">
        <f>STANDINGS_HR[[#This Row],[League]]&amp;STANDINGS_HR[[#This Row],[Team]]</f>
        <v>$150 Draft Champions Feb 12 1:00 pm Lg.3688Just Pick!!!</v>
      </c>
    </row>
    <row r="1127" spans="1:7" x14ac:dyDescent="0.25">
      <c r="A1127">
        <v>51</v>
      </c>
      <c r="B1127" t="s">
        <v>534</v>
      </c>
      <c r="C1127" t="s">
        <v>1409</v>
      </c>
      <c r="D1127">
        <v>344</v>
      </c>
      <c r="E1127">
        <v>2858.5</v>
      </c>
      <c r="F1127">
        <f t="shared" si="17"/>
        <v>1</v>
      </c>
      <c r="G1127" t="str">
        <f>STANDINGS_HR[[#This Row],[League]]&amp;STANDINGS_HR[[#This Row],[Team]]</f>
        <v>$150 Draft Champions Feb 13 1:00 pm Lg.3689Light Tower Power</v>
      </c>
    </row>
    <row r="1128" spans="1:7" x14ac:dyDescent="0.25">
      <c r="A1128">
        <v>126</v>
      </c>
      <c r="B1128" t="s">
        <v>1416</v>
      </c>
      <c r="C1128" t="s">
        <v>1409</v>
      </c>
      <c r="D1128">
        <v>330</v>
      </c>
      <c r="E1128">
        <v>2779.5</v>
      </c>
      <c r="F1128">
        <f t="shared" si="17"/>
        <v>2</v>
      </c>
      <c r="G1128" t="str">
        <f>STANDINGS_HR[[#This Row],[League]]&amp;STANDINGS_HR[[#This Row],[Team]]</f>
        <v>$150 Draft Champions Feb 13 1:00 pm Lg.36892 - The Hazel Charlies Slo</v>
      </c>
    </row>
    <row r="1129" spans="1:7" x14ac:dyDescent="0.25">
      <c r="A1129">
        <v>397</v>
      </c>
      <c r="B1129" t="s">
        <v>197</v>
      </c>
      <c r="C1129" t="s">
        <v>1409</v>
      </c>
      <c r="D1129">
        <v>310</v>
      </c>
      <c r="E1129">
        <v>2514.5</v>
      </c>
      <c r="F1129">
        <f t="shared" si="17"/>
        <v>3</v>
      </c>
      <c r="G1129" t="str">
        <f>STANDINGS_HR[[#This Row],[League]]&amp;STANDINGS_HR[[#This Row],[Team]]</f>
        <v>$150 Draft Champions Feb 13 1:00 pm Lg.3689Macho Lobsters</v>
      </c>
    </row>
    <row r="1130" spans="1:7" x14ac:dyDescent="0.25">
      <c r="A1130">
        <v>485</v>
      </c>
      <c r="B1130" t="s">
        <v>1413</v>
      </c>
      <c r="C1130" t="s">
        <v>1409</v>
      </c>
      <c r="D1130">
        <v>306</v>
      </c>
      <c r="E1130">
        <v>2435.5</v>
      </c>
      <c r="F1130">
        <f t="shared" si="17"/>
        <v>4</v>
      </c>
      <c r="G1130" t="str">
        <f>STANDINGS_HR[[#This Row],[League]]&amp;STANDINGS_HR[[#This Row],[Team]]</f>
        <v>$150 Draft Champions Feb 13 1:00 pm Lg.3689The Killchain</v>
      </c>
    </row>
    <row r="1131" spans="1:7" x14ac:dyDescent="0.25">
      <c r="A1131">
        <v>1142</v>
      </c>
      <c r="B1131" t="s">
        <v>1417</v>
      </c>
      <c r="C1131" t="s">
        <v>1409</v>
      </c>
      <c r="D1131">
        <v>281</v>
      </c>
      <c r="E1131">
        <v>1759</v>
      </c>
      <c r="F1131">
        <f t="shared" si="17"/>
        <v>5</v>
      </c>
      <c r="G1131" t="str">
        <f>STANDINGS_HR[[#This Row],[League]]&amp;STANDINGS_HR[[#This Row],[Team]]</f>
        <v>$150 Draft Champions Feb 13 1:00 pm Lg.3689Harmon Clayton Killebrew</v>
      </c>
    </row>
    <row r="1132" spans="1:7" x14ac:dyDescent="0.25">
      <c r="A1132">
        <v>1179</v>
      </c>
      <c r="B1132" t="s">
        <v>1418</v>
      </c>
      <c r="C1132" t="s">
        <v>1409</v>
      </c>
      <c r="D1132">
        <v>280</v>
      </c>
      <c r="E1132">
        <v>1724</v>
      </c>
      <c r="F1132">
        <f t="shared" si="17"/>
        <v>6</v>
      </c>
      <c r="G1132" t="str">
        <f>STANDINGS_HR[[#This Row],[League]]&amp;STANDINGS_HR[[#This Row],[Team]]</f>
        <v>$150 Draft Champions Feb 13 1:00 pm Lg.3689Fister - I Hardly Know Her!</v>
      </c>
    </row>
    <row r="1133" spans="1:7" x14ac:dyDescent="0.25">
      <c r="A1133">
        <v>1287</v>
      </c>
      <c r="B1133" t="s">
        <v>462</v>
      </c>
      <c r="C1133" t="s">
        <v>1409</v>
      </c>
      <c r="D1133">
        <v>277</v>
      </c>
      <c r="E1133">
        <v>1620.5</v>
      </c>
      <c r="F1133">
        <f t="shared" si="17"/>
        <v>7</v>
      </c>
      <c r="G1133" t="str">
        <f>STANDINGS_HR[[#This Row],[League]]&amp;STANDINGS_HR[[#This Row],[Team]]</f>
        <v>$150 Draft Champions Feb 13 1:00 pm Lg.3689Miggy's Mashers</v>
      </c>
    </row>
    <row r="1134" spans="1:7" x14ac:dyDescent="0.25">
      <c r="A1134">
        <v>1372</v>
      </c>
      <c r="B1134" t="s">
        <v>338</v>
      </c>
      <c r="C1134" t="s">
        <v>1409</v>
      </c>
      <c r="D1134">
        <v>274</v>
      </c>
      <c r="E1134">
        <v>1532.5</v>
      </c>
      <c r="F1134">
        <f t="shared" si="17"/>
        <v>8</v>
      </c>
      <c r="G1134" t="str">
        <f>STANDINGS_HR[[#This Row],[League]]&amp;STANDINGS_HR[[#This Row],[Team]]</f>
        <v>$150 Draft Champions Feb 13 1:00 pm Lg.3689EWeezy2</v>
      </c>
    </row>
    <row r="1135" spans="1:7" x14ac:dyDescent="0.25">
      <c r="A1135">
        <v>1766</v>
      </c>
      <c r="B1135" t="s">
        <v>1414</v>
      </c>
      <c r="C1135" t="s">
        <v>1409</v>
      </c>
      <c r="D1135">
        <v>263</v>
      </c>
      <c r="E1135">
        <v>1160.5</v>
      </c>
      <c r="F1135">
        <f t="shared" si="17"/>
        <v>9</v>
      </c>
      <c r="G1135" t="str">
        <f>STANDINGS_HR[[#This Row],[League]]&amp;STANDINGS_HR[[#This Row],[Team]]</f>
        <v>$150 Draft Champions Feb 13 1:00 pm Lg.3689smackers VI</v>
      </c>
    </row>
    <row r="1136" spans="1:7" x14ac:dyDescent="0.25">
      <c r="A1136">
        <v>1977</v>
      </c>
      <c r="B1136" t="s">
        <v>1410</v>
      </c>
      <c r="C1136" t="s">
        <v>1409</v>
      </c>
      <c r="D1136">
        <v>255</v>
      </c>
      <c r="E1136">
        <v>932</v>
      </c>
      <c r="F1136">
        <f t="shared" si="17"/>
        <v>10</v>
      </c>
      <c r="G1136" t="str">
        <f>STANDINGS_HR[[#This Row],[League]]&amp;STANDINGS_HR[[#This Row],[Team]]</f>
        <v>$150 Draft Champions Feb 13 1:00 pm Lg.3689New York's Finest</v>
      </c>
    </row>
    <row r="1137" spans="1:7" x14ac:dyDescent="0.25">
      <c r="A1137">
        <v>2027</v>
      </c>
      <c r="B1137" t="s">
        <v>1415</v>
      </c>
      <c r="C1137" t="s">
        <v>1409</v>
      </c>
      <c r="D1137">
        <v>253</v>
      </c>
      <c r="E1137">
        <v>873</v>
      </c>
      <c r="F1137">
        <f t="shared" si="17"/>
        <v>11</v>
      </c>
      <c r="G1137" t="str">
        <f>STANDINGS_HR[[#This Row],[League]]&amp;STANDINGS_HR[[#This Row],[Team]]</f>
        <v>$150 Draft Champions Feb 13 1:00 pm Lg.3689Buddy Guy</v>
      </c>
    </row>
    <row r="1138" spans="1:7" x14ac:dyDescent="0.25">
      <c r="A1138">
        <v>2232</v>
      </c>
      <c r="B1138" t="s">
        <v>400</v>
      </c>
      <c r="C1138" t="s">
        <v>1409</v>
      </c>
      <c r="D1138">
        <v>246</v>
      </c>
      <c r="E1138">
        <v>677</v>
      </c>
      <c r="F1138">
        <f t="shared" si="17"/>
        <v>12</v>
      </c>
      <c r="G1138" t="str">
        <f>STANDINGS_HR[[#This Row],[League]]&amp;STANDINGS_HR[[#This Row],[Team]]</f>
        <v>$150 Draft Champions Feb 13 1:00 pm Lg.3689Man of Steal</v>
      </c>
    </row>
    <row r="1139" spans="1:7" x14ac:dyDescent="0.25">
      <c r="A1139">
        <v>2243</v>
      </c>
      <c r="B1139" t="s">
        <v>1412</v>
      </c>
      <c r="C1139" t="s">
        <v>1409</v>
      </c>
      <c r="D1139">
        <v>246</v>
      </c>
      <c r="E1139">
        <v>677</v>
      </c>
      <c r="F1139">
        <f t="shared" si="17"/>
        <v>13</v>
      </c>
      <c r="G1139" t="str">
        <f>STANDINGS_HR[[#This Row],[League]]&amp;STANDINGS_HR[[#This Row],[Team]]</f>
        <v>$150 Draft Champions Feb 13 1:00 pm Lg.3689Team Yadlosky</v>
      </c>
    </row>
    <row r="1140" spans="1:7" x14ac:dyDescent="0.25">
      <c r="A1140">
        <v>2551</v>
      </c>
      <c r="B1140" t="s">
        <v>39</v>
      </c>
      <c r="C1140" t="s">
        <v>1409</v>
      </c>
      <c r="D1140">
        <v>231</v>
      </c>
      <c r="E1140">
        <v>365.5</v>
      </c>
      <c r="F1140">
        <f t="shared" si="17"/>
        <v>14</v>
      </c>
      <c r="G1140" t="str">
        <f>STANDINGS_HR[[#This Row],[League]]&amp;STANDINGS_HR[[#This Row],[Team]]</f>
        <v>$150 Draft Champions Feb 13 1:00 pm Lg.3689Team highland</v>
      </c>
    </row>
    <row r="1141" spans="1:7" x14ac:dyDescent="0.25">
      <c r="A1141">
        <v>2879</v>
      </c>
      <c r="B1141" t="s">
        <v>1411</v>
      </c>
      <c r="C1141" t="s">
        <v>1409</v>
      </c>
      <c r="D1141">
        <v>192</v>
      </c>
      <c r="E1141">
        <v>31</v>
      </c>
      <c r="F1141">
        <f t="shared" si="17"/>
        <v>15</v>
      </c>
      <c r="G1141" t="str">
        <f>STANDINGS_HR[[#This Row],[League]]&amp;STANDINGS_HR[[#This Row],[Team]]</f>
        <v>$150 Draft Champions Feb 13 1:00 pm Lg.36890.9 Bar</v>
      </c>
    </row>
    <row r="1142" spans="1:7" x14ac:dyDescent="0.25">
      <c r="A1142">
        <v>198</v>
      </c>
      <c r="B1142" t="s">
        <v>1423</v>
      </c>
      <c r="C1142" t="s">
        <v>1420</v>
      </c>
      <c r="D1142">
        <v>324</v>
      </c>
      <c r="E1142">
        <v>2710.5</v>
      </c>
      <c r="F1142">
        <f t="shared" si="17"/>
        <v>1</v>
      </c>
      <c r="G1142" t="str">
        <f>STANDINGS_HR[[#This Row],[League]]&amp;STANDINGS_HR[[#This Row],[Team]]</f>
        <v>$150 Draft Champions Feb 13 1:00 pm Lg.3693Drip Drop</v>
      </c>
    </row>
    <row r="1143" spans="1:7" x14ac:dyDescent="0.25">
      <c r="A1143">
        <v>425</v>
      </c>
      <c r="B1143" t="s">
        <v>1430</v>
      </c>
      <c r="C1143" t="s">
        <v>1420</v>
      </c>
      <c r="D1143">
        <v>308</v>
      </c>
      <c r="E1143">
        <v>2483.5</v>
      </c>
      <c r="F1143">
        <f t="shared" si="17"/>
        <v>2</v>
      </c>
      <c r="G1143" t="str">
        <f>STANDINGS_HR[[#This Row],[League]]&amp;STANDINGS_HR[[#This Row],[Team]]</f>
        <v>$150 Draft Champions Feb 13 1:00 pm Lg.3693El Severino</v>
      </c>
    </row>
    <row r="1144" spans="1:7" x14ac:dyDescent="0.25">
      <c r="A1144">
        <v>472</v>
      </c>
      <c r="B1144" t="s">
        <v>345</v>
      </c>
      <c r="C1144" t="s">
        <v>1420</v>
      </c>
      <c r="D1144">
        <v>306</v>
      </c>
      <c r="E1144">
        <v>2435.5</v>
      </c>
      <c r="F1144">
        <f t="shared" si="17"/>
        <v>3</v>
      </c>
      <c r="G1144" t="str">
        <f>STANDINGS_HR[[#This Row],[League]]&amp;STANDINGS_HR[[#This Row],[Team]]</f>
        <v>$150 Draft Champions Feb 13 1:00 pm Lg.3693Man of Steel</v>
      </c>
    </row>
    <row r="1145" spans="1:7" x14ac:dyDescent="0.25">
      <c r="A1145">
        <v>698</v>
      </c>
      <c r="B1145" t="s">
        <v>1429</v>
      </c>
      <c r="C1145" t="s">
        <v>1420</v>
      </c>
      <c r="D1145">
        <v>296</v>
      </c>
      <c r="E1145">
        <v>2200</v>
      </c>
      <c r="F1145">
        <f t="shared" si="17"/>
        <v>4</v>
      </c>
      <c r="G1145" t="str">
        <f>STANDINGS_HR[[#This Row],[League]]&amp;STANDINGS_HR[[#This Row],[Team]]</f>
        <v>$150 Draft Champions Feb 13 1:00 pm Lg.3693Battlin' the Bottle</v>
      </c>
    </row>
    <row r="1146" spans="1:7" x14ac:dyDescent="0.25">
      <c r="A1146">
        <v>831</v>
      </c>
      <c r="B1146" t="s">
        <v>1425</v>
      </c>
      <c r="C1146" t="s">
        <v>1420</v>
      </c>
      <c r="D1146">
        <v>291</v>
      </c>
      <c r="E1146">
        <v>2072.5</v>
      </c>
      <c r="F1146">
        <f t="shared" si="17"/>
        <v>5</v>
      </c>
      <c r="G1146" t="str">
        <f>STANDINGS_HR[[#This Row],[League]]&amp;STANDINGS_HR[[#This Row],[Team]]</f>
        <v>$150 Draft Champions Feb 13 1:00 pm Lg.3693Evil Empire II</v>
      </c>
    </row>
    <row r="1147" spans="1:7" x14ac:dyDescent="0.25">
      <c r="A1147">
        <v>837</v>
      </c>
      <c r="B1147" t="s">
        <v>1428</v>
      </c>
      <c r="C1147" t="s">
        <v>1420</v>
      </c>
      <c r="D1147">
        <v>291</v>
      </c>
      <c r="E1147">
        <v>2072.5</v>
      </c>
      <c r="F1147">
        <f t="shared" si="17"/>
        <v>6</v>
      </c>
      <c r="G1147" t="str">
        <f>STANDINGS_HR[[#This Row],[League]]&amp;STANDINGS_HR[[#This Row],[Team]]</f>
        <v>$150 Draft Champions Feb 13 1:00 pm Lg.3693Just Chillin'</v>
      </c>
    </row>
    <row r="1148" spans="1:7" x14ac:dyDescent="0.25">
      <c r="A1148">
        <v>904</v>
      </c>
      <c r="B1148" t="s">
        <v>1426</v>
      </c>
      <c r="C1148" t="s">
        <v>1420</v>
      </c>
      <c r="D1148">
        <v>289</v>
      </c>
      <c r="E1148">
        <v>2019.5</v>
      </c>
      <c r="F1148">
        <f t="shared" si="17"/>
        <v>7</v>
      </c>
      <c r="G1148" t="str">
        <f>STANDINGS_HR[[#This Row],[League]]&amp;STANDINGS_HR[[#This Row],[Team]]</f>
        <v>$150 Draft Champions Feb 13 1:00 pm Lg.3693Upper Deck</v>
      </c>
    </row>
    <row r="1149" spans="1:7" x14ac:dyDescent="0.25">
      <c r="A1149">
        <v>929</v>
      </c>
      <c r="B1149" t="s">
        <v>87</v>
      </c>
      <c r="C1149" t="s">
        <v>1420</v>
      </c>
      <c r="D1149">
        <v>288</v>
      </c>
      <c r="E1149">
        <v>1989.5</v>
      </c>
      <c r="F1149">
        <f t="shared" si="17"/>
        <v>8</v>
      </c>
      <c r="G1149" t="str">
        <f>STANDINGS_HR[[#This Row],[League]]&amp;STANDINGS_HR[[#This Row],[Team]]</f>
        <v>$150 Draft Champions Feb 13 1:00 pm Lg.3693The Northsiders</v>
      </c>
    </row>
    <row r="1150" spans="1:7" x14ac:dyDescent="0.25">
      <c r="A1150">
        <v>1360</v>
      </c>
      <c r="B1150" t="s">
        <v>212</v>
      </c>
      <c r="C1150" t="s">
        <v>1420</v>
      </c>
      <c r="D1150">
        <v>275</v>
      </c>
      <c r="E1150">
        <v>1558</v>
      </c>
      <c r="F1150">
        <f t="shared" si="17"/>
        <v>9</v>
      </c>
      <c r="G1150" t="str">
        <f>STANDINGS_HR[[#This Row],[League]]&amp;STANDINGS_HR[[#This Row],[Team]]</f>
        <v>$150 Draft Champions Feb 13 1:00 pm Lg.3693Team kuhn</v>
      </c>
    </row>
    <row r="1151" spans="1:7" x14ac:dyDescent="0.25">
      <c r="A1151">
        <v>1522</v>
      </c>
      <c r="B1151" t="s">
        <v>1424</v>
      </c>
      <c r="C1151" t="s">
        <v>1420</v>
      </c>
      <c r="D1151">
        <v>270</v>
      </c>
      <c r="E1151">
        <v>1400</v>
      </c>
      <c r="F1151">
        <f t="shared" si="17"/>
        <v>10</v>
      </c>
      <c r="G1151" t="str">
        <f>STANDINGS_HR[[#This Row],[League]]&amp;STANDINGS_HR[[#This Row],[Team]]</f>
        <v>$150 Draft Champions Feb 13 1:00 pm Lg.3693The Price is Wrong, Bob</v>
      </c>
    </row>
    <row r="1152" spans="1:7" x14ac:dyDescent="0.25">
      <c r="A1152">
        <v>1607</v>
      </c>
      <c r="B1152" t="s">
        <v>1421</v>
      </c>
      <c r="C1152" t="s">
        <v>1420</v>
      </c>
      <c r="D1152">
        <v>267</v>
      </c>
      <c r="E1152">
        <v>1294</v>
      </c>
      <c r="F1152">
        <f t="shared" si="17"/>
        <v>11</v>
      </c>
      <c r="G1152" t="str">
        <f>STANDINGS_HR[[#This Row],[League]]&amp;STANDINGS_HR[[#This Row],[Team]]</f>
        <v>$150 Draft Champions Feb 13 1:00 pm Lg.3693Auburn Plainsman II</v>
      </c>
    </row>
    <row r="1153" spans="1:7" x14ac:dyDescent="0.25">
      <c r="A1153">
        <v>2123</v>
      </c>
      <c r="B1153" t="s">
        <v>1422</v>
      </c>
      <c r="C1153" t="s">
        <v>1420</v>
      </c>
      <c r="D1153">
        <v>250</v>
      </c>
      <c r="E1153">
        <v>785</v>
      </c>
      <c r="F1153">
        <f t="shared" si="17"/>
        <v>12</v>
      </c>
      <c r="G1153" t="str">
        <f>STANDINGS_HR[[#This Row],[League]]&amp;STANDINGS_HR[[#This Row],[Team]]</f>
        <v>$150 Draft Champions Feb 13 1:00 pm Lg.3693Korean Power</v>
      </c>
    </row>
    <row r="1154" spans="1:7" x14ac:dyDescent="0.25">
      <c r="A1154">
        <v>2549</v>
      </c>
      <c r="B1154" t="s">
        <v>1419</v>
      </c>
      <c r="C1154" t="s">
        <v>1420</v>
      </c>
      <c r="D1154">
        <v>231</v>
      </c>
      <c r="E1154">
        <v>365.5</v>
      </c>
      <c r="F1154">
        <f t="shared" si="17"/>
        <v>13</v>
      </c>
      <c r="G1154" t="str">
        <f>STANDINGS_HR[[#This Row],[League]]&amp;STANDINGS_HR[[#This Row],[Team]]</f>
        <v>$150 Draft Champions Feb 13 1:00 pm Lg.3693Team Wickham</v>
      </c>
    </row>
    <row r="1155" spans="1:7" x14ac:dyDescent="0.25">
      <c r="A1155">
        <v>2588</v>
      </c>
      <c r="B1155" t="s">
        <v>1427</v>
      </c>
      <c r="C1155" t="s">
        <v>1420</v>
      </c>
      <c r="D1155">
        <v>229</v>
      </c>
      <c r="E1155">
        <v>328</v>
      </c>
      <c r="F1155">
        <f t="shared" ref="F1155:F1218" si="18">IF(C1155=C1154,F1154+1,1)</f>
        <v>14</v>
      </c>
      <c r="G1155" t="str">
        <f>STANDINGS_HR[[#This Row],[League]]&amp;STANDINGS_HR[[#This Row],[Team]]</f>
        <v>$150 Draft Champions Feb 13 1:00 pm Lg.3693Team Salemme</v>
      </c>
    </row>
    <row r="1156" spans="1:7" x14ac:dyDescent="0.25">
      <c r="A1156">
        <v>2893</v>
      </c>
      <c r="B1156" t="s">
        <v>160</v>
      </c>
      <c r="C1156" t="s">
        <v>1420</v>
      </c>
      <c r="D1156">
        <v>177</v>
      </c>
      <c r="E1156">
        <v>17.5</v>
      </c>
      <c r="F1156">
        <f t="shared" si="18"/>
        <v>15</v>
      </c>
      <c r="G1156" t="str">
        <f>STANDINGS_HR[[#This Row],[League]]&amp;STANDINGS_HR[[#This Row],[Team]]</f>
        <v>$150 Draft Champions Feb 13 1:00 pm Lg.3693Dirty Vegas</v>
      </c>
    </row>
    <row r="1157" spans="1:7" x14ac:dyDescent="0.25">
      <c r="A1157">
        <v>166</v>
      </c>
      <c r="B1157" t="s">
        <v>473</v>
      </c>
      <c r="C1157" t="s">
        <v>1431</v>
      </c>
      <c r="D1157">
        <v>327</v>
      </c>
      <c r="E1157">
        <v>2750</v>
      </c>
      <c r="F1157">
        <f t="shared" si="18"/>
        <v>1</v>
      </c>
      <c r="G1157" t="str">
        <f>STANDINGS_HR[[#This Row],[League]]&amp;STANDINGS_HR[[#This Row],[Team]]</f>
        <v>$150 Draft Champions Feb 13 1:00 pm Lg.3697WAR(P)igs</v>
      </c>
    </row>
    <row r="1158" spans="1:7" x14ac:dyDescent="0.25">
      <c r="A1158">
        <v>260</v>
      </c>
      <c r="B1158" t="s">
        <v>1436</v>
      </c>
      <c r="C1158" t="s">
        <v>1431</v>
      </c>
      <c r="D1158">
        <v>319</v>
      </c>
      <c r="E1158">
        <v>2651.5</v>
      </c>
      <c r="F1158">
        <f t="shared" si="18"/>
        <v>2</v>
      </c>
      <c r="G1158" t="str">
        <f>STANDINGS_HR[[#This Row],[League]]&amp;STANDINGS_HR[[#This Row],[Team]]</f>
        <v>$150 Draft Champions Feb 13 1:00 pm Lg.3697SLAAAYER 2</v>
      </c>
    </row>
    <row r="1159" spans="1:7" x14ac:dyDescent="0.25">
      <c r="A1159">
        <v>272</v>
      </c>
      <c r="B1159" t="s">
        <v>1438</v>
      </c>
      <c r="C1159" t="s">
        <v>1431</v>
      </c>
      <c r="D1159">
        <v>318</v>
      </c>
      <c r="E1159">
        <v>2641.5</v>
      </c>
      <c r="F1159">
        <f t="shared" si="18"/>
        <v>3</v>
      </c>
      <c r="G1159" t="str">
        <f>STANDINGS_HR[[#This Row],[League]]&amp;STANDINGS_HR[[#This Row],[Team]]</f>
        <v>$150 Draft Champions Feb 13 1:00 pm Lg.3697The Full Eight Hours</v>
      </c>
    </row>
    <row r="1160" spans="1:7" x14ac:dyDescent="0.25">
      <c r="A1160">
        <v>524</v>
      </c>
      <c r="B1160" t="s">
        <v>1432</v>
      </c>
      <c r="C1160" t="s">
        <v>1431</v>
      </c>
      <c r="D1160">
        <v>304</v>
      </c>
      <c r="E1160">
        <v>2392.5</v>
      </c>
      <c r="F1160">
        <f t="shared" si="18"/>
        <v>4</v>
      </c>
      <c r="G1160" t="str">
        <f>STANDINGS_HR[[#This Row],[League]]&amp;STANDINGS_HR[[#This Row],[Team]]</f>
        <v>$150 Draft Champions Feb 13 1:00 pm Lg.3697The Baseball Tavern</v>
      </c>
    </row>
    <row r="1161" spans="1:7" x14ac:dyDescent="0.25">
      <c r="A1161">
        <v>701</v>
      </c>
      <c r="B1161" t="s">
        <v>1435</v>
      </c>
      <c r="C1161" t="s">
        <v>1431</v>
      </c>
      <c r="D1161">
        <v>296</v>
      </c>
      <c r="E1161">
        <v>2200</v>
      </c>
      <c r="F1161">
        <f t="shared" si="18"/>
        <v>5</v>
      </c>
      <c r="G1161" t="str">
        <f>STANDINGS_HR[[#This Row],[League]]&amp;STANDINGS_HR[[#This Row],[Team]]</f>
        <v>$150 Draft Champions Feb 13 1:00 pm Lg.3697Charger Bar Six</v>
      </c>
    </row>
    <row r="1162" spans="1:7" x14ac:dyDescent="0.25">
      <c r="A1162">
        <v>988</v>
      </c>
      <c r="B1162" t="s">
        <v>1434</v>
      </c>
      <c r="C1162" t="s">
        <v>1431</v>
      </c>
      <c r="D1162">
        <v>286</v>
      </c>
      <c r="E1162">
        <v>1932.5</v>
      </c>
      <c r="F1162">
        <f t="shared" si="18"/>
        <v>6</v>
      </c>
      <c r="G1162" t="str">
        <f>STANDINGS_HR[[#This Row],[League]]&amp;STANDINGS_HR[[#This Row],[Team]]</f>
        <v>$150 Draft Champions Feb 13 1:00 pm Lg.3697The Shelby Sensation</v>
      </c>
    </row>
    <row r="1163" spans="1:7" x14ac:dyDescent="0.25">
      <c r="A1163">
        <v>1076</v>
      </c>
      <c r="B1163" t="s">
        <v>154</v>
      </c>
      <c r="C1163" t="s">
        <v>1431</v>
      </c>
      <c r="D1163">
        <v>283</v>
      </c>
      <c r="E1163">
        <v>1829.5</v>
      </c>
      <c r="F1163">
        <f t="shared" si="18"/>
        <v>7</v>
      </c>
      <c r="G1163" t="str">
        <f>STANDINGS_HR[[#This Row],[League]]&amp;STANDINGS_HR[[#This Row],[Team]]</f>
        <v>$150 Draft Champions Feb 13 1:00 pm Lg.3697GLG20s</v>
      </c>
    </row>
    <row r="1164" spans="1:7" x14ac:dyDescent="0.25">
      <c r="A1164">
        <v>1276</v>
      </c>
      <c r="B1164" t="s">
        <v>132</v>
      </c>
      <c r="C1164" t="s">
        <v>1431</v>
      </c>
      <c r="D1164">
        <v>278</v>
      </c>
      <c r="E1164">
        <v>1655.5</v>
      </c>
      <c r="F1164">
        <f t="shared" si="18"/>
        <v>8</v>
      </c>
      <c r="G1164" t="str">
        <f>STANDINGS_HR[[#This Row],[League]]&amp;STANDINGS_HR[[#This Row],[Team]]</f>
        <v>$150 Draft Champions Feb 13 1:00 pm Lg.3697Van Buren Boys</v>
      </c>
    </row>
    <row r="1165" spans="1:7" x14ac:dyDescent="0.25">
      <c r="A1165">
        <v>1442</v>
      </c>
      <c r="B1165" t="s">
        <v>1439</v>
      </c>
      <c r="C1165" t="s">
        <v>1431</v>
      </c>
      <c r="D1165">
        <v>272</v>
      </c>
      <c r="E1165">
        <v>1468.5</v>
      </c>
      <c r="F1165">
        <f t="shared" si="18"/>
        <v>9</v>
      </c>
      <c r="G1165" t="str">
        <f>STANDINGS_HR[[#This Row],[League]]&amp;STANDINGS_HR[[#This Row],[Team]]</f>
        <v>$150 Draft Champions Feb 13 1:00 pm Lg.3697J money clutch putts</v>
      </c>
    </row>
    <row r="1166" spans="1:7" x14ac:dyDescent="0.25">
      <c r="A1166">
        <v>1711</v>
      </c>
      <c r="B1166" t="s">
        <v>123</v>
      </c>
      <c r="C1166" t="s">
        <v>1431</v>
      </c>
      <c r="D1166">
        <v>264</v>
      </c>
      <c r="E1166">
        <v>1191</v>
      </c>
      <c r="F1166">
        <f t="shared" si="18"/>
        <v>10</v>
      </c>
      <c r="G1166" t="str">
        <f>STANDINGS_HR[[#This Row],[League]]&amp;STANDINGS_HR[[#This Row],[Team]]</f>
        <v>$150 Draft Champions Feb 13 1:00 pm Lg.3697Clever Team Name</v>
      </c>
    </row>
    <row r="1167" spans="1:7" x14ac:dyDescent="0.25">
      <c r="A1167">
        <v>1941</v>
      </c>
      <c r="B1167" t="s">
        <v>1437</v>
      </c>
      <c r="C1167" t="s">
        <v>1431</v>
      </c>
      <c r="D1167">
        <v>257</v>
      </c>
      <c r="E1167">
        <v>985</v>
      </c>
      <c r="F1167">
        <f t="shared" si="18"/>
        <v>11</v>
      </c>
      <c r="G1167" t="str">
        <f>STANDINGS_HR[[#This Row],[League]]&amp;STANDINGS_HR[[#This Row],[Team]]</f>
        <v>$150 Draft Champions Feb 13 1:00 pm Lg.3697The BALCO Brigade</v>
      </c>
    </row>
    <row r="1168" spans="1:7" x14ac:dyDescent="0.25">
      <c r="A1168">
        <v>2388</v>
      </c>
      <c r="B1168" t="s">
        <v>1433</v>
      </c>
      <c r="C1168" t="s">
        <v>1431</v>
      </c>
      <c r="D1168">
        <v>239</v>
      </c>
      <c r="E1168">
        <v>523</v>
      </c>
      <c r="F1168">
        <f t="shared" si="18"/>
        <v>12</v>
      </c>
      <c r="G1168" t="str">
        <f>STANDINGS_HR[[#This Row],[League]]&amp;STANDINGS_HR[[#This Row],[Team]]</f>
        <v>$150 Draft Champions Feb 13 1:00 pm Lg.3697Pine Tar Bats</v>
      </c>
    </row>
    <row r="1169" spans="1:7" x14ac:dyDescent="0.25">
      <c r="A1169">
        <v>2400</v>
      </c>
      <c r="B1169" t="s">
        <v>377</v>
      </c>
      <c r="C1169" t="s">
        <v>1431</v>
      </c>
      <c r="D1169">
        <v>238</v>
      </c>
      <c r="E1169">
        <v>500.5</v>
      </c>
      <c r="F1169">
        <f t="shared" si="18"/>
        <v>13</v>
      </c>
      <c r="G1169" t="str">
        <f>STANDINGS_HR[[#This Row],[League]]&amp;STANDINGS_HR[[#This Row],[Team]]</f>
        <v>$150 Draft Champions Feb 13 1:00 pm Lg.3697Cardinal Crunch 2</v>
      </c>
    </row>
    <row r="1170" spans="1:7" x14ac:dyDescent="0.25">
      <c r="A1170">
        <v>2534</v>
      </c>
      <c r="B1170" t="s">
        <v>1440</v>
      </c>
      <c r="C1170" t="s">
        <v>1431</v>
      </c>
      <c r="D1170">
        <v>232</v>
      </c>
      <c r="E1170">
        <v>385.5</v>
      </c>
      <c r="F1170">
        <f t="shared" si="18"/>
        <v>14</v>
      </c>
      <c r="G1170" t="str">
        <f>STANDINGS_HR[[#This Row],[League]]&amp;STANDINGS_HR[[#This Row],[Team]]</f>
        <v>$150 Draft Champions Feb 13 1:00 pm Lg.3697ZZZZZZZZ</v>
      </c>
    </row>
    <row r="1171" spans="1:7" x14ac:dyDescent="0.25">
      <c r="A1171">
        <v>2875</v>
      </c>
      <c r="B1171" t="s">
        <v>511</v>
      </c>
      <c r="C1171" t="s">
        <v>1431</v>
      </c>
      <c r="D1171">
        <v>194</v>
      </c>
      <c r="E1171">
        <v>36</v>
      </c>
      <c r="F1171">
        <f t="shared" si="18"/>
        <v>15</v>
      </c>
      <c r="G1171" t="str">
        <f>STANDINGS_HR[[#This Row],[League]]&amp;STANDINGS_HR[[#This Row],[Team]]</f>
        <v>$150 Draft Champions Feb 13 1:00 pm Lg.3697Team Blumenthal</v>
      </c>
    </row>
    <row r="1172" spans="1:7" x14ac:dyDescent="0.25">
      <c r="A1172">
        <v>231</v>
      </c>
      <c r="B1172" t="s">
        <v>662</v>
      </c>
      <c r="C1172" t="s">
        <v>1442</v>
      </c>
      <c r="D1172">
        <v>322</v>
      </c>
      <c r="E1172">
        <v>2688.5</v>
      </c>
      <c r="F1172">
        <f t="shared" si="18"/>
        <v>1</v>
      </c>
      <c r="G1172" t="str">
        <f>STANDINGS_HR[[#This Row],[League]]&amp;STANDINGS_HR[[#This Row],[Team]]</f>
        <v>$150 Draft Champions Feb 14 1:00 pm Lg.3699wally57</v>
      </c>
    </row>
    <row r="1173" spans="1:7" x14ac:dyDescent="0.25">
      <c r="A1173">
        <v>329</v>
      </c>
      <c r="B1173" t="s">
        <v>1452</v>
      </c>
      <c r="C1173" t="s">
        <v>1442</v>
      </c>
      <c r="D1173">
        <v>314</v>
      </c>
      <c r="E1173">
        <v>2581</v>
      </c>
      <c r="F1173">
        <f t="shared" si="18"/>
        <v>2</v>
      </c>
      <c r="G1173" t="str">
        <f>STANDINGS_HR[[#This Row],[League]]&amp;STANDINGS_HR[[#This Row],[Team]]</f>
        <v>$150 Draft Champions Feb 14 1:00 pm Lg.3699Gose Buster</v>
      </c>
    </row>
    <row r="1174" spans="1:7" x14ac:dyDescent="0.25">
      <c r="A1174">
        <v>611</v>
      </c>
      <c r="B1174" t="s">
        <v>1447</v>
      </c>
      <c r="C1174" t="s">
        <v>1442</v>
      </c>
      <c r="D1174">
        <v>300</v>
      </c>
      <c r="E1174">
        <v>2307.5</v>
      </c>
      <c r="F1174">
        <f t="shared" si="18"/>
        <v>3</v>
      </c>
      <c r="G1174" t="str">
        <f>STANDINGS_HR[[#This Row],[League]]&amp;STANDINGS_HR[[#This Row],[Team]]</f>
        <v>$150 Draft Champions Feb 14 1:00 pm Lg.3699Team Neidecker</v>
      </c>
    </row>
    <row r="1175" spans="1:7" x14ac:dyDescent="0.25">
      <c r="A1175">
        <v>659</v>
      </c>
      <c r="B1175" t="s">
        <v>1448</v>
      </c>
      <c r="C1175" t="s">
        <v>1442</v>
      </c>
      <c r="D1175">
        <v>298</v>
      </c>
      <c r="E1175">
        <v>2250</v>
      </c>
      <c r="F1175">
        <f t="shared" si="18"/>
        <v>4</v>
      </c>
      <c r="G1175" t="str">
        <f>STANDINGS_HR[[#This Row],[League]]&amp;STANDINGS_HR[[#This Row],[Team]]</f>
        <v>$150 Draft Champions Feb 14 1:00 pm Lg.3699Team Galleher</v>
      </c>
    </row>
    <row r="1176" spans="1:7" x14ac:dyDescent="0.25">
      <c r="A1176">
        <v>952</v>
      </c>
      <c r="B1176" t="s">
        <v>1450</v>
      </c>
      <c r="C1176" t="s">
        <v>1442</v>
      </c>
      <c r="D1176">
        <v>287</v>
      </c>
      <c r="E1176">
        <v>1963</v>
      </c>
      <c r="F1176">
        <f t="shared" si="18"/>
        <v>5</v>
      </c>
      <c r="G1176" t="str">
        <f>STANDINGS_HR[[#This Row],[League]]&amp;STANDINGS_HR[[#This Row],[Team]]</f>
        <v>$150 Draft Champions Feb 14 1:00 pm Lg.3699Steinbrenner's Boys</v>
      </c>
    </row>
    <row r="1177" spans="1:7" x14ac:dyDescent="0.25">
      <c r="A1177">
        <v>1150</v>
      </c>
      <c r="B1177" t="s">
        <v>1446</v>
      </c>
      <c r="C1177" t="s">
        <v>1442</v>
      </c>
      <c r="D1177">
        <v>281</v>
      </c>
      <c r="E1177">
        <v>1759</v>
      </c>
      <c r="F1177">
        <f t="shared" si="18"/>
        <v>6</v>
      </c>
      <c r="G1177" t="str">
        <f>STANDINGS_HR[[#This Row],[League]]&amp;STANDINGS_HR[[#This Row],[Team]]</f>
        <v>$150 Draft Champions Feb 14 1:00 pm Lg.3699Magic Man</v>
      </c>
    </row>
    <row r="1178" spans="1:7" x14ac:dyDescent="0.25">
      <c r="A1178">
        <v>1210</v>
      </c>
      <c r="B1178" t="s">
        <v>1454</v>
      </c>
      <c r="C1178" t="s">
        <v>1442</v>
      </c>
      <c r="D1178">
        <v>279</v>
      </c>
      <c r="E1178">
        <v>1692.5</v>
      </c>
      <c r="F1178">
        <f t="shared" si="18"/>
        <v>7</v>
      </c>
      <c r="G1178" t="str">
        <f>STANDINGS_HR[[#This Row],[League]]&amp;STANDINGS_HR[[#This Row],[Team]]</f>
        <v>$150 Draft Champions Feb 14 1:00 pm Lg.3699Kersh EE JUp</v>
      </c>
    </row>
    <row r="1179" spans="1:7" x14ac:dyDescent="0.25">
      <c r="A1179">
        <v>1313</v>
      </c>
      <c r="B1179" t="s">
        <v>1444</v>
      </c>
      <c r="C1179" t="s">
        <v>1442</v>
      </c>
      <c r="D1179">
        <v>276</v>
      </c>
      <c r="E1179">
        <v>1589</v>
      </c>
      <c r="F1179">
        <f t="shared" si="18"/>
        <v>8</v>
      </c>
      <c r="G1179" t="str">
        <f>STANDINGS_HR[[#This Row],[League]]&amp;STANDINGS_HR[[#This Row],[Team]]</f>
        <v>$150 Draft Champions Feb 14 1:00 pm Lg.3699GoldiLocks</v>
      </c>
    </row>
    <row r="1180" spans="1:7" x14ac:dyDescent="0.25">
      <c r="A1180">
        <v>1591</v>
      </c>
      <c r="B1180" t="s">
        <v>1449</v>
      </c>
      <c r="C1180" t="s">
        <v>1442</v>
      </c>
      <c r="D1180">
        <v>268</v>
      </c>
      <c r="E1180">
        <v>1324.5</v>
      </c>
      <c r="F1180">
        <f t="shared" si="18"/>
        <v>9</v>
      </c>
      <c r="G1180" t="str">
        <f>STANDINGS_HR[[#This Row],[League]]&amp;STANDINGS_HR[[#This Row],[Team]]</f>
        <v>$150 Draft Champions Feb 14 1:00 pm Lg.3699Marte Partay</v>
      </c>
    </row>
    <row r="1181" spans="1:7" x14ac:dyDescent="0.25">
      <c r="A1181">
        <v>1881</v>
      </c>
      <c r="B1181" t="s">
        <v>1443</v>
      </c>
      <c r="C1181" t="s">
        <v>1442</v>
      </c>
      <c r="D1181">
        <v>259</v>
      </c>
      <c r="E1181">
        <v>1044</v>
      </c>
      <c r="F1181">
        <f t="shared" si="18"/>
        <v>10</v>
      </c>
      <c r="G1181" t="str">
        <f>STANDINGS_HR[[#This Row],[League]]&amp;STANDINGS_HR[[#This Row],[Team]]</f>
        <v>$150 Draft Champions Feb 14 1:00 pm Lg.3699Team Larrick</v>
      </c>
    </row>
    <row r="1182" spans="1:7" x14ac:dyDescent="0.25">
      <c r="A1182">
        <v>2294</v>
      </c>
      <c r="B1182" t="s">
        <v>1453</v>
      </c>
      <c r="C1182" t="s">
        <v>1442</v>
      </c>
      <c r="D1182">
        <v>243</v>
      </c>
      <c r="E1182">
        <v>604.5</v>
      </c>
      <c r="F1182">
        <f t="shared" si="18"/>
        <v>11</v>
      </c>
      <c r="G1182" t="str">
        <f>STANDINGS_HR[[#This Row],[League]]&amp;STANDINGS_HR[[#This Row],[Team]]</f>
        <v>$150 Draft Champions Feb 14 1:00 pm Lg.3699BATS OUT OF HELL</v>
      </c>
    </row>
    <row r="1183" spans="1:7" x14ac:dyDescent="0.25">
      <c r="A1183">
        <v>2358</v>
      </c>
      <c r="B1183" t="s">
        <v>1451</v>
      </c>
      <c r="C1183" t="s">
        <v>1442</v>
      </c>
      <c r="D1183">
        <v>240</v>
      </c>
      <c r="E1183">
        <v>543.5</v>
      </c>
      <c r="F1183">
        <f t="shared" si="18"/>
        <v>12</v>
      </c>
      <c r="G1183" t="str">
        <f>STANDINGS_HR[[#This Row],[League]]&amp;STANDINGS_HR[[#This Row],[Team]]</f>
        <v>$150 Draft Champions Feb 14 1:00 pm Lg.369950 Shades of Sonny Gray</v>
      </c>
    </row>
    <row r="1184" spans="1:7" x14ac:dyDescent="0.25">
      <c r="A1184">
        <v>2512</v>
      </c>
      <c r="B1184" t="s">
        <v>107</v>
      </c>
      <c r="C1184" t="s">
        <v>1442</v>
      </c>
      <c r="D1184">
        <v>233</v>
      </c>
      <c r="E1184">
        <v>403.5</v>
      </c>
      <c r="F1184">
        <f t="shared" si="18"/>
        <v>13</v>
      </c>
      <c r="G1184" t="str">
        <f>STANDINGS_HR[[#This Row],[League]]&amp;STANDINGS_HR[[#This Row],[Team]]</f>
        <v>$150 Draft Champions Feb 14 1:00 pm Lg.3699Team Scott</v>
      </c>
    </row>
    <row r="1185" spans="1:7" x14ac:dyDescent="0.25">
      <c r="A1185">
        <v>2782</v>
      </c>
      <c r="B1185" t="s">
        <v>1445</v>
      </c>
      <c r="C1185" t="s">
        <v>1442</v>
      </c>
      <c r="D1185">
        <v>212</v>
      </c>
      <c r="E1185">
        <v>126.5</v>
      </c>
      <c r="F1185">
        <f t="shared" si="18"/>
        <v>14</v>
      </c>
      <c r="G1185" t="str">
        <f>STANDINGS_HR[[#This Row],[League]]&amp;STANDINGS_HR[[#This Row],[Team]]</f>
        <v>$150 Draft Champions Feb 14 1:00 pm Lg.3699Fo Rizzo</v>
      </c>
    </row>
    <row r="1186" spans="1:7" x14ac:dyDescent="0.25">
      <c r="A1186">
        <v>2828</v>
      </c>
      <c r="B1186" t="s">
        <v>1441</v>
      </c>
      <c r="C1186" t="s">
        <v>1442</v>
      </c>
      <c r="D1186">
        <v>206</v>
      </c>
      <c r="E1186">
        <v>84</v>
      </c>
      <c r="F1186">
        <f t="shared" si="18"/>
        <v>15</v>
      </c>
      <c r="G1186" t="str">
        <f>STANDINGS_HR[[#This Row],[League]]&amp;STANDINGS_HR[[#This Row],[Team]]</f>
        <v>$150 Draft Champions Feb 14 1:00 pm Lg.3699Penny Blossoms</v>
      </c>
    </row>
    <row r="1187" spans="1:7" x14ac:dyDescent="0.25">
      <c r="A1187">
        <v>105</v>
      </c>
      <c r="B1187" t="s">
        <v>436</v>
      </c>
      <c r="C1187" t="s">
        <v>1455</v>
      </c>
      <c r="D1187">
        <v>333</v>
      </c>
      <c r="E1187">
        <v>2803.5</v>
      </c>
      <c r="F1187">
        <f t="shared" si="18"/>
        <v>1</v>
      </c>
      <c r="G1187" t="str">
        <f>STANDINGS_HR[[#This Row],[League]]&amp;STANDINGS_HR[[#This Row],[Team]]</f>
        <v>$150 Draft Champions Feb 14 1:00 pm Lg.3702Jete Bombs</v>
      </c>
    </row>
    <row r="1188" spans="1:7" x14ac:dyDescent="0.25">
      <c r="A1188">
        <v>309</v>
      </c>
      <c r="B1188" t="s">
        <v>337</v>
      </c>
      <c r="C1188" t="s">
        <v>1455</v>
      </c>
      <c r="D1188">
        <v>316</v>
      </c>
      <c r="E1188">
        <v>2609</v>
      </c>
      <c r="F1188">
        <f t="shared" si="18"/>
        <v>2</v>
      </c>
      <c r="G1188" t="str">
        <f>STANDINGS_HR[[#This Row],[League]]&amp;STANDINGS_HR[[#This Row],[Team]]</f>
        <v>$150 Draft Champions Feb 14 1:00 pm Lg.3702Team Flanagan</v>
      </c>
    </row>
    <row r="1189" spans="1:7" x14ac:dyDescent="0.25">
      <c r="A1189">
        <v>337</v>
      </c>
      <c r="B1189" t="s">
        <v>1462</v>
      </c>
      <c r="C1189" t="s">
        <v>1455</v>
      </c>
      <c r="D1189">
        <v>313</v>
      </c>
      <c r="E1189">
        <v>2567</v>
      </c>
      <c r="F1189">
        <f t="shared" si="18"/>
        <v>3</v>
      </c>
      <c r="G1189" t="str">
        <f>STANDINGS_HR[[#This Row],[League]]&amp;STANDINGS_HR[[#This Row],[Team]]</f>
        <v>$150 Draft Champions Feb 14 1:00 pm Lg.3702420 Smokers</v>
      </c>
    </row>
    <row r="1190" spans="1:7" x14ac:dyDescent="0.25">
      <c r="A1190">
        <v>393</v>
      </c>
      <c r="B1190" t="s">
        <v>242</v>
      </c>
      <c r="C1190" t="s">
        <v>1455</v>
      </c>
      <c r="D1190">
        <v>310</v>
      </c>
      <c r="E1190">
        <v>2514.5</v>
      </c>
      <c r="F1190">
        <f t="shared" si="18"/>
        <v>4</v>
      </c>
      <c r="G1190" t="str">
        <f>STANDINGS_HR[[#This Row],[League]]&amp;STANDINGS_HR[[#This Row],[Team]]</f>
        <v>$150 Draft Champions Feb 14 1:00 pm Lg.3702Cyclones</v>
      </c>
    </row>
    <row r="1191" spans="1:7" x14ac:dyDescent="0.25">
      <c r="A1191">
        <v>1042</v>
      </c>
      <c r="B1191" t="s">
        <v>417</v>
      </c>
      <c r="C1191" t="s">
        <v>1455</v>
      </c>
      <c r="D1191">
        <v>284</v>
      </c>
      <c r="E1191">
        <v>1866</v>
      </c>
      <c r="F1191">
        <f t="shared" si="18"/>
        <v>5</v>
      </c>
      <c r="G1191" t="str">
        <f>STANDINGS_HR[[#This Row],[League]]&amp;STANDINGS_HR[[#This Row],[Team]]</f>
        <v>$150 Draft Champions Feb 14 1:00 pm Lg.3702Ocular Keratitis DC4</v>
      </c>
    </row>
    <row r="1192" spans="1:7" x14ac:dyDescent="0.25">
      <c r="A1192">
        <v>1448</v>
      </c>
      <c r="B1192" t="s">
        <v>1463</v>
      </c>
      <c r="C1192" t="s">
        <v>1455</v>
      </c>
      <c r="D1192">
        <v>272</v>
      </c>
      <c r="E1192">
        <v>1468.5</v>
      </c>
      <c r="F1192">
        <f t="shared" si="18"/>
        <v>6</v>
      </c>
      <c r="G1192" t="str">
        <f>STANDINGS_HR[[#This Row],[League]]&amp;STANDINGS_HR[[#This Row],[Team]]</f>
        <v>$150 Draft Champions Feb 14 1:00 pm Lg.3702Paint it Black</v>
      </c>
    </row>
    <row r="1193" spans="1:7" x14ac:dyDescent="0.25">
      <c r="A1193">
        <v>1794</v>
      </c>
      <c r="B1193" t="s">
        <v>240</v>
      </c>
      <c r="C1193" t="s">
        <v>1455</v>
      </c>
      <c r="D1193">
        <v>262</v>
      </c>
      <c r="E1193">
        <v>1128.5</v>
      </c>
      <c r="F1193">
        <f t="shared" si="18"/>
        <v>7</v>
      </c>
      <c r="G1193" t="str">
        <f>STANDINGS_HR[[#This Row],[League]]&amp;STANDINGS_HR[[#This Row],[Team]]</f>
        <v>$150 Draft Champions Feb 14 1:00 pm Lg.3702Team Skowron</v>
      </c>
    </row>
    <row r="1194" spans="1:7" x14ac:dyDescent="0.25">
      <c r="A1194">
        <v>1898</v>
      </c>
      <c r="B1194" t="s">
        <v>1458</v>
      </c>
      <c r="C1194" t="s">
        <v>1455</v>
      </c>
      <c r="D1194">
        <v>258</v>
      </c>
      <c r="E1194">
        <v>1012.5</v>
      </c>
      <c r="F1194">
        <f t="shared" si="18"/>
        <v>8</v>
      </c>
      <c r="G1194" t="str">
        <f>STANDINGS_HR[[#This Row],[League]]&amp;STANDINGS_HR[[#This Row],[Team]]</f>
        <v>$150 Draft Champions Feb 14 1:00 pm Lg.3702One Hitter's</v>
      </c>
    </row>
    <row r="1195" spans="1:7" x14ac:dyDescent="0.25">
      <c r="A1195">
        <v>1914</v>
      </c>
      <c r="B1195" t="s">
        <v>383</v>
      </c>
      <c r="C1195" t="s">
        <v>1455</v>
      </c>
      <c r="D1195">
        <v>257</v>
      </c>
      <c r="E1195">
        <v>985</v>
      </c>
      <c r="F1195">
        <f t="shared" si="18"/>
        <v>9</v>
      </c>
      <c r="G1195" t="str">
        <f>STANDINGS_HR[[#This Row],[League]]&amp;STANDINGS_HR[[#This Row],[Team]]</f>
        <v>$150 Draft Champions Feb 14 1:00 pm Lg.3702Designated Shitter</v>
      </c>
    </row>
    <row r="1196" spans="1:7" x14ac:dyDescent="0.25">
      <c r="A1196">
        <v>2078</v>
      </c>
      <c r="B1196" t="s">
        <v>1457</v>
      </c>
      <c r="C1196" t="s">
        <v>1455</v>
      </c>
      <c r="D1196">
        <v>252</v>
      </c>
      <c r="E1196">
        <v>843.5</v>
      </c>
      <c r="F1196">
        <f t="shared" si="18"/>
        <v>10</v>
      </c>
      <c r="G1196" t="str">
        <f>STANDINGS_HR[[#This Row],[League]]&amp;STANDINGS_HR[[#This Row],[Team]]</f>
        <v>$150 Draft Champions Feb 14 1:00 pm Lg.3702Team Trznadel</v>
      </c>
    </row>
    <row r="1197" spans="1:7" x14ac:dyDescent="0.25">
      <c r="A1197">
        <v>2103</v>
      </c>
      <c r="B1197" t="s">
        <v>253</v>
      </c>
      <c r="C1197" t="s">
        <v>1455</v>
      </c>
      <c r="D1197">
        <v>251</v>
      </c>
      <c r="E1197">
        <v>813.5</v>
      </c>
      <c r="F1197">
        <f t="shared" si="18"/>
        <v>11</v>
      </c>
      <c r="G1197" t="str">
        <f>STANDINGS_HR[[#This Row],[League]]&amp;STANDINGS_HR[[#This Row],[Team]]</f>
        <v>$150 Draft Champions Feb 14 1:00 pm Lg.3702Team Dunning</v>
      </c>
    </row>
    <row r="1198" spans="1:7" x14ac:dyDescent="0.25">
      <c r="A1198">
        <v>2338</v>
      </c>
      <c r="B1198" t="s">
        <v>1456</v>
      </c>
      <c r="C1198" t="s">
        <v>1455</v>
      </c>
      <c r="D1198">
        <v>242</v>
      </c>
      <c r="E1198">
        <v>580</v>
      </c>
      <c r="F1198">
        <f t="shared" si="18"/>
        <v>12</v>
      </c>
      <c r="G1198" t="str">
        <f>STANDINGS_HR[[#This Row],[League]]&amp;STANDINGS_HR[[#This Row],[Team]]</f>
        <v>$150 Draft Champions Feb 14 1:00 pm Lg.3702Springfield Isotopes</v>
      </c>
    </row>
    <row r="1199" spans="1:7" x14ac:dyDescent="0.25">
      <c r="A1199">
        <v>2557</v>
      </c>
      <c r="B1199" t="s">
        <v>1459</v>
      </c>
      <c r="C1199" t="s">
        <v>1455</v>
      </c>
      <c r="D1199">
        <v>230</v>
      </c>
      <c r="E1199">
        <v>345.5</v>
      </c>
      <c r="F1199">
        <f t="shared" si="18"/>
        <v>13</v>
      </c>
      <c r="G1199" t="str">
        <f>STANDINGS_HR[[#This Row],[League]]&amp;STANDINGS_HR[[#This Row],[Team]]</f>
        <v>$150 Draft Champions Feb 14 1:00 pm Lg.3702Damage Inc.</v>
      </c>
    </row>
    <row r="1200" spans="1:7" x14ac:dyDescent="0.25">
      <c r="A1200">
        <v>2643</v>
      </c>
      <c r="B1200" t="s">
        <v>1461</v>
      </c>
      <c r="C1200" t="s">
        <v>1455</v>
      </c>
      <c r="D1200">
        <v>225</v>
      </c>
      <c r="E1200">
        <v>274.5</v>
      </c>
      <c r="F1200">
        <f t="shared" si="18"/>
        <v>14</v>
      </c>
      <c r="G1200" t="str">
        <f>STANDINGS_HR[[#This Row],[League]]&amp;STANDINGS_HR[[#This Row],[Team]]</f>
        <v>$150 Draft Champions Feb 14 1:00 pm Lg.3702Who Cares</v>
      </c>
    </row>
    <row r="1201" spans="1:7" x14ac:dyDescent="0.25">
      <c r="A1201">
        <v>2752</v>
      </c>
      <c r="B1201" t="s">
        <v>1460</v>
      </c>
      <c r="C1201" t="s">
        <v>1455</v>
      </c>
      <c r="D1201">
        <v>216</v>
      </c>
      <c r="E1201">
        <v>163.5</v>
      </c>
      <c r="F1201">
        <f t="shared" si="18"/>
        <v>15</v>
      </c>
      <c r="G1201" t="str">
        <f>STANDINGS_HR[[#This Row],[League]]&amp;STANDINGS_HR[[#This Row],[Team]]</f>
        <v>$150 Draft Champions Feb 14 1:00 pm Lg.3702sLim picKens2</v>
      </c>
    </row>
    <row r="1202" spans="1:7" x14ac:dyDescent="0.25">
      <c r="A1202">
        <v>177</v>
      </c>
      <c r="B1202" t="s">
        <v>1470</v>
      </c>
      <c r="C1202" t="s">
        <v>1464</v>
      </c>
      <c r="D1202">
        <v>326</v>
      </c>
      <c r="E1202">
        <v>2736.5</v>
      </c>
      <c r="F1202">
        <f t="shared" si="18"/>
        <v>1</v>
      </c>
      <c r="G1202" t="str">
        <f>STANDINGS_HR[[#This Row],[League]]&amp;STANDINGS_HR[[#This Row],[Team]]</f>
        <v>$150 Draft Champions Feb 15 1:00 pm Lg.3704Pyrolitic Decomposition 12</v>
      </c>
    </row>
    <row r="1203" spans="1:7" x14ac:dyDescent="0.25">
      <c r="A1203">
        <v>209</v>
      </c>
      <c r="B1203" t="s">
        <v>241</v>
      </c>
      <c r="C1203" t="s">
        <v>1464</v>
      </c>
      <c r="D1203">
        <v>323</v>
      </c>
      <c r="E1203">
        <v>2702</v>
      </c>
      <c r="F1203">
        <f t="shared" si="18"/>
        <v>2</v>
      </c>
      <c r="G1203" t="str">
        <f>STANDINGS_HR[[#This Row],[League]]&amp;STANDINGS_HR[[#This Row],[Team]]</f>
        <v>$150 Draft Champions Feb 15 1:00 pm Lg.3704Johnny Baseball</v>
      </c>
    </row>
    <row r="1204" spans="1:7" x14ac:dyDescent="0.25">
      <c r="A1204">
        <v>271</v>
      </c>
      <c r="B1204" t="s">
        <v>316</v>
      </c>
      <c r="C1204" t="s">
        <v>1464</v>
      </c>
      <c r="D1204">
        <v>318</v>
      </c>
      <c r="E1204">
        <v>2641.5</v>
      </c>
      <c r="F1204">
        <f t="shared" si="18"/>
        <v>3</v>
      </c>
      <c r="G1204" t="str">
        <f>STANDINGS_HR[[#This Row],[League]]&amp;STANDINGS_HR[[#This Row],[Team]]</f>
        <v>$150 Draft Champions Feb 15 1:00 pm Lg.3704Team Lamont</v>
      </c>
    </row>
    <row r="1205" spans="1:7" x14ac:dyDescent="0.25">
      <c r="A1205">
        <v>283</v>
      </c>
      <c r="B1205" t="s">
        <v>430</v>
      </c>
      <c r="C1205" t="s">
        <v>1464</v>
      </c>
      <c r="D1205">
        <v>317</v>
      </c>
      <c r="E1205">
        <v>2628</v>
      </c>
      <c r="F1205">
        <f t="shared" si="18"/>
        <v>4</v>
      </c>
      <c r="G1205" t="str">
        <f>STANDINGS_HR[[#This Row],[League]]&amp;STANDINGS_HR[[#This Row],[Team]]</f>
        <v>$150 Draft Champions Feb 15 1:00 pm Lg.3704Poopy Tooth 6</v>
      </c>
    </row>
    <row r="1206" spans="1:7" x14ac:dyDescent="0.25">
      <c r="A1206">
        <v>340</v>
      </c>
      <c r="B1206" t="s">
        <v>122</v>
      </c>
      <c r="C1206" t="s">
        <v>1464</v>
      </c>
      <c r="D1206">
        <v>313</v>
      </c>
      <c r="E1206">
        <v>2567</v>
      </c>
      <c r="F1206">
        <f t="shared" si="18"/>
        <v>5</v>
      </c>
      <c r="G1206" t="str">
        <f>STANDINGS_HR[[#This Row],[League]]&amp;STANDINGS_HR[[#This Row],[Team]]</f>
        <v>$150 Draft Champions Feb 15 1:00 pm Lg.3704Baxter's in Milwaukee</v>
      </c>
    </row>
    <row r="1207" spans="1:7" x14ac:dyDescent="0.25">
      <c r="A1207">
        <v>421</v>
      </c>
      <c r="B1207" t="s">
        <v>1472</v>
      </c>
      <c r="C1207" t="s">
        <v>1464</v>
      </c>
      <c r="D1207">
        <v>308</v>
      </c>
      <c r="E1207">
        <v>2483.5</v>
      </c>
      <c r="F1207">
        <f t="shared" si="18"/>
        <v>6</v>
      </c>
      <c r="G1207" t="str">
        <f>STANDINGS_HR[[#This Row],[League]]&amp;STANDINGS_HR[[#This Row],[Team]]</f>
        <v>$150 Draft Champions Feb 15 1:00 pm Lg.3704Bourgeois &amp; Son</v>
      </c>
    </row>
    <row r="1208" spans="1:7" x14ac:dyDescent="0.25">
      <c r="A1208">
        <v>851</v>
      </c>
      <c r="B1208" t="s">
        <v>440</v>
      </c>
      <c r="C1208" t="s">
        <v>1464</v>
      </c>
      <c r="D1208">
        <v>291</v>
      </c>
      <c r="E1208">
        <v>2072.5</v>
      </c>
      <c r="F1208">
        <f t="shared" si="18"/>
        <v>7</v>
      </c>
      <c r="G1208" t="str">
        <f>STANDINGS_HR[[#This Row],[League]]&amp;STANDINGS_HR[[#This Row],[Team]]</f>
        <v>$150 Draft Champions Feb 15 1:00 pm Lg.3704zzzzzzzz</v>
      </c>
    </row>
    <row r="1209" spans="1:7" x14ac:dyDescent="0.25">
      <c r="A1209">
        <v>2124</v>
      </c>
      <c r="B1209" t="s">
        <v>1465</v>
      </c>
      <c r="C1209" t="s">
        <v>1464</v>
      </c>
      <c r="D1209">
        <v>250</v>
      </c>
      <c r="E1209">
        <v>785</v>
      </c>
      <c r="F1209">
        <f t="shared" si="18"/>
        <v>8</v>
      </c>
      <c r="G1209" t="str">
        <f>STANDINGS_HR[[#This Row],[League]]&amp;STANDINGS_HR[[#This Row],[Team]]</f>
        <v>$150 Draft Champions Feb 15 1:00 pm Lg.3704Lower Deckers DC3</v>
      </c>
    </row>
    <row r="1210" spans="1:7" x14ac:dyDescent="0.25">
      <c r="A1210">
        <v>2144</v>
      </c>
      <c r="B1210" t="s">
        <v>1469</v>
      </c>
      <c r="C1210" t="s">
        <v>1464</v>
      </c>
      <c r="D1210">
        <v>249</v>
      </c>
      <c r="E1210">
        <v>759</v>
      </c>
      <c r="F1210">
        <f t="shared" si="18"/>
        <v>9</v>
      </c>
      <c r="G1210" t="str">
        <f>STANDINGS_HR[[#This Row],[League]]&amp;STANDINGS_HR[[#This Row],[Team]]</f>
        <v>$150 Draft Champions Feb 15 1:00 pm Lg.3704Da Bad Ass</v>
      </c>
    </row>
    <row r="1211" spans="1:7" x14ac:dyDescent="0.25">
      <c r="A1211">
        <v>2149</v>
      </c>
      <c r="B1211" t="s">
        <v>246</v>
      </c>
      <c r="C1211" t="s">
        <v>1464</v>
      </c>
      <c r="D1211">
        <v>249</v>
      </c>
      <c r="E1211">
        <v>759</v>
      </c>
      <c r="F1211">
        <f t="shared" si="18"/>
        <v>10</v>
      </c>
      <c r="G1211" t="str">
        <f>STANDINGS_HR[[#This Row],[League]]&amp;STANDINGS_HR[[#This Row],[Team]]</f>
        <v>$150 Draft Champions Feb 15 1:00 pm Lg.3704Monster Island</v>
      </c>
    </row>
    <row r="1212" spans="1:7" x14ac:dyDescent="0.25">
      <c r="A1212">
        <v>2187</v>
      </c>
      <c r="B1212" t="s">
        <v>1466</v>
      </c>
      <c r="C1212" t="s">
        <v>1464</v>
      </c>
      <c r="D1212">
        <v>248</v>
      </c>
      <c r="E1212">
        <v>732</v>
      </c>
      <c r="F1212">
        <f t="shared" si="18"/>
        <v>11</v>
      </c>
      <c r="G1212" t="str">
        <f>STANDINGS_HR[[#This Row],[League]]&amp;STANDINGS_HR[[#This Row],[Team]]</f>
        <v>$150 Draft Champions Feb 15 1:00 pm Lg.3704Team Robbins</v>
      </c>
    </row>
    <row r="1213" spans="1:7" x14ac:dyDescent="0.25">
      <c r="A1213">
        <v>2339</v>
      </c>
      <c r="B1213" t="s">
        <v>1471</v>
      </c>
      <c r="C1213" t="s">
        <v>1464</v>
      </c>
      <c r="D1213">
        <v>242</v>
      </c>
      <c r="E1213">
        <v>580</v>
      </c>
      <c r="F1213">
        <f t="shared" si="18"/>
        <v>12</v>
      </c>
      <c r="G1213" t="str">
        <f>STANDINGS_HR[[#This Row],[League]]&amp;STANDINGS_HR[[#This Row],[Team]]</f>
        <v>$150 Draft Champions Feb 15 1:00 pm Lg.3704Team Cole</v>
      </c>
    </row>
    <row r="1214" spans="1:7" x14ac:dyDescent="0.25">
      <c r="A1214">
        <v>2436</v>
      </c>
      <c r="B1214" t="s">
        <v>104</v>
      </c>
      <c r="C1214" t="s">
        <v>1464</v>
      </c>
      <c r="D1214">
        <v>237</v>
      </c>
      <c r="E1214">
        <v>479.5</v>
      </c>
      <c r="F1214">
        <f t="shared" si="18"/>
        <v>13</v>
      </c>
      <c r="G1214" t="str">
        <f>STANDINGS_HR[[#This Row],[League]]&amp;STANDINGS_HR[[#This Row],[Team]]</f>
        <v>$150 Draft Champions Feb 15 1:00 pm Lg.3704Team Pawlowski</v>
      </c>
    </row>
    <row r="1215" spans="1:7" x14ac:dyDescent="0.25">
      <c r="A1215">
        <v>2685</v>
      </c>
      <c r="B1215" t="s">
        <v>1467</v>
      </c>
      <c r="C1215" t="s">
        <v>1464</v>
      </c>
      <c r="D1215">
        <v>221</v>
      </c>
      <c r="E1215">
        <v>220.5</v>
      </c>
      <c r="F1215">
        <f t="shared" si="18"/>
        <v>14</v>
      </c>
      <c r="G1215" t="str">
        <f>STANDINGS_HR[[#This Row],[League]]&amp;STANDINGS_HR[[#This Row],[Team]]</f>
        <v>$150 Draft Champions Feb 15 1:00 pm Lg.3704Cremators</v>
      </c>
    </row>
    <row r="1216" spans="1:7" x14ac:dyDescent="0.25">
      <c r="A1216">
        <v>2733</v>
      </c>
      <c r="B1216" t="s">
        <v>1468</v>
      </c>
      <c r="C1216" t="s">
        <v>1464</v>
      </c>
      <c r="D1216">
        <v>217</v>
      </c>
      <c r="E1216">
        <v>173.5</v>
      </c>
      <c r="F1216">
        <f t="shared" si="18"/>
        <v>15</v>
      </c>
      <c r="G1216" t="str">
        <f>STANDINGS_HR[[#This Row],[League]]&amp;STANDINGS_HR[[#This Row],[Team]]</f>
        <v>$150 Draft Champions Feb 15 1:00 pm Lg.3704Boyer Brothers</v>
      </c>
    </row>
    <row r="1217" spans="1:7" x14ac:dyDescent="0.25">
      <c r="A1217">
        <v>119</v>
      </c>
      <c r="B1217" t="s">
        <v>56</v>
      </c>
      <c r="C1217" t="s">
        <v>1473</v>
      </c>
      <c r="D1217">
        <v>331</v>
      </c>
      <c r="E1217">
        <v>2789.5</v>
      </c>
      <c r="F1217">
        <f t="shared" si="18"/>
        <v>1</v>
      </c>
      <c r="G1217" t="str">
        <f>STANDINGS_HR[[#This Row],[League]]&amp;STANDINGS_HR[[#This Row],[Team]]</f>
        <v>$150 Draft Champions Feb 15 1:00 pm Lg.3705DOUGHBOYS</v>
      </c>
    </row>
    <row r="1218" spans="1:7" x14ac:dyDescent="0.25">
      <c r="A1218">
        <v>307</v>
      </c>
      <c r="B1218" t="s">
        <v>519</v>
      </c>
      <c r="C1218" t="s">
        <v>1473</v>
      </c>
      <c r="D1218">
        <v>316</v>
      </c>
      <c r="E1218">
        <v>2609</v>
      </c>
      <c r="F1218">
        <f t="shared" si="18"/>
        <v>2</v>
      </c>
      <c r="G1218" t="str">
        <f>STANDINGS_HR[[#This Row],[League]]&amp;STANDINGS_HR[[#This Row],[Team]]</f>
        <v>$150 Draft Champions Feb 15 1:00 pm Lg.3705Round 2 (Mia)</v>
      </c>
    </row>
    <row r="1219" spans="1:7" x14ac:dyDescent="0.25">
      <c r="A1219">
        <v>530</v>
      </c>
      <c r="B1219" t="s">
        <v>297</v>
      </c>
      <c r="C1219" t="s">
        <v>1473</v>
      </c>
      <c r="D1219">
        <v>303</v>
      </c>
      <c r="E1219">
        <v>2376</v>
      </c>
      <c r="F1219">
        <f t="shared" ref="F1219:F1282" si="19">IF(C1219=C1218,F1218+1,1)</f>
        <v>3</v>
      </c>
      <c r="G1219" t="str">
        <f>STANDINGS_HR[[#This Row],[League]]&amp;STANDINGS_HR[[#This Row],[Team]]</f>
        <v>$150 Draft Champions Feb 15 1:00 pm Lg.3705Dark Energy</v>
      </c>
    </row>
    <row r="1220" spans="1:7" x14ac:dyDescent="0.25">
      <c r="A1220">
        <v>809</v>
      </c>
      <c r="B1220" t="s">
        <v>1478</v>
      </c>
      <c r="C1220" t="s">
        <v>1473</v>
      </c>
      <c r="D1220">
        <v>292</v>
      </c>
      <c r="E1220">
        <v>2099.5</v>
      </c>
      <c r="F1220">
        <f t="shared" si="19"/>
        <v>4</v>
      </c>
      <c r="G1220" t="str">
        <f>STANDINGS_HR[[#This Row],[League]]&amp;STANDINGS_HR[[#This Row],[Team]]</f>
        <v>$150 Draft Champions Feb 15 1:00 pm Lg.3705Madcow - DC7 Mia</v>
      </c>
    </row>
    <row r="1221" spans="1:7" x14ac:dyDescent="0.25">
      <c r="A1221">
        <v>965</v>
      </c>
      <c r="B1221" t="s">
        <v>1479</v>
      </c>
      <c r="C1221" t="s">
        <v>1473</v>
      </c>
      <c r="D1221">
        <v>286</v>
      </c>
      <c r="E1221">
        <v>1932.5</v>
      </c>
      <c r="F1221">
        <f t="shared" si="19"/>
        <v>5</v>
      </c>
      <c r="G1221" t="str">
        <f>STANDINGS_HR[[#This Row],[League]]&amp;STANDINGS_HR[[#This Row],[Team]]</f>
        <v>$150 Draft Champions Feb 15 1:00 pm Lg.3705Dutch Mafia (DC3)</v>
      </c>
    </row>
    <row r="1222" spans="1:7" x14ac:dyDescent="0.25">
      <c r="A1222">
        <v>997</v>
      </c>
      <c r="B1222" t="s">
        <v>53</v>
      </c>
      <c r="C1222" t="s">
        <v>1473</v>
      </c>
      <c r="D1222">
        <v>285</v>
      </c>
      <c r="E1222">
        <v>1901</v>
      </c>
      <c r="F1222">
        <f t="shared" si="19"/>
        <v>6</v>
      </c>
      <c r="G1222" t="str">
        <f>STANDINGS_HR[[#This Row],[League]]&amp;STANDINGS_HR[[#This Row],[Team]]</f>
        <v>$150 Draft Champions Feb 15 1:00 pm Lg.3705Baseball Furies</v>
      </c>
    </row>
    <row r="1223" spans="1:7" x14ac:dyDescent="0.25">
      <c r="A1223">
        <v>1176</v>
      </c>
      <c r="B1223" t="s">
        <v>1477</v>
      </c>
      <c r="C1223" t="s">
        <v>1473</v>
      </c>
      <c r="D1223">
        <v>280</v>
      </c>
      <c r="E1223">
        <v>1724</v>
      </c>
      <c r="F1223">
        <f t="shared" si="19"/>
        <v>7</v>
      </c>
      <c r="G1223" t="str">
        <f>STANDINGS_HR[[#This Row],[League]]&amp;STANDINGS_HR[[#This Row],[Team]]</f>
        <v>$150 Draft Champions Feb 15 1:00 pm Lg.3705DYNAMIC DUO</v>
      </c>
    </row>
    <row r="1224" spans="1:7" x14ac:dyDescent="0.25">
      <c r="A1224">
        <v>1707</v>
      </c>
      <c r="B1224" t="s">
        <v>1476</v>
      </c>
      <c r="C1224" t="s">
        <v>1473</v>
      </c>
      <c r="D1224">
        <v>264</v>
      </c>
      <c r="E1224">
        <v>1191</v>
      </c>
      <c r="F1224">
        <f t="shared" si="19"/>
        <v>8</v>
      </c>
      <c r="G1224" t="str">
        <f>STANDINGS_HR[[#This Row],[League]]&amp;STANDINGS_HR[[#This Row],[Team]]</f>
        <v>$150 Draft Champions Feb 15 1:00 pm Lg.3705BK Mets Mia</v>
      </c>
    </row>
    <row r="1225" spans="1:7" x14ac:dyDescent="0.25">
      <c r="A1225">
        <v>1734</v>
      </c>
      <c r="B1225" t="s">
        <v>1474</v>
      </c>
      <c r="C1225" t="s">
        <v>1473</v>
      </c>
      <c r="D1225">
        <v>264</v>
      </c>
      <c r="E1225">
        <v>1191</v>
      </c>
      <c r="F1225">
        <f t="shared" si="19"/>
        <v>9</v>
      </c>
      <c r="G1225" t="str">
        <f>STANDINGS_HR[[#This Row],[League]]&amp;STANDINGS_HR[[#This Row],[Team]]</f>
        <v>$150 Draft Champions Feb 15 1:00 pm Lg.3705The Dad</v>
      </c>
    </row>
    <row r="1226" spans="1:7" x14ac:dyDescent="0.25">
      <c r="A1226">
        <v>1746</v>
      </c>
      <c r="B1226" t="s">
        <v>45</v>
      </c>
      <c r="C1226" t="s">
        <v>1473</v>
      </c>
      <c r="D1226">
        <v>263</v>
      </c>
      <c r="E1226">
        <v>1160.5</v>
      </c>
      <c r="F1226">
        <f t="shared" si="19"/>
        <v>10</v>
      </c>
      <c r="G1226" t="str">
        <f>STANDINGS_HR[[#This Row],[League]]&amp;STANDINGS_HR[[#This Row],[Team]]</f>
        <v>$150 Draft Champions Feb 15 1:00 pm Lg.3705Glenneration X</v>
      </c>
    </row>
    <row r="1227" spans="1:7" x14ac:dyDescent="0.25">
      <c r="A1227">
        <v>1747</v>
      </c>
      <c r="B1227" t="s">
        <v>40</v>
      </c>
      <c r="C1227" t="s">
        <v>1473</v>
      </c>
      <c r="D1227">
        <v>263</v>
      </c>
      <c r="E1227">
        <v>1160.5</v>
      </c>
      <c r="F1227">
        <f t="shared" si="19"/>
        <v>11</v>
      </c>
      <c r="G1227" t="str">
        <f>STANDINGS_HR[[#This Row],[League]]&amp;STANDINGS_HR[[#This Row],[Team]]</f>
        <v>$150 Draft Champions Feb 15 1:00 pm Lg.3705Incredible Hulking Us</v>
      </c>
    </row>
    <row r="1228" spans="1:7" x14ac:dyDescent="0.25">
      <c r="A1228">
        <v>1950</v>
      </c>
      <c r="B1228" t="s">
        <v>758</v>
      </c>
      <c r="C1228" t="s">
        <v>1473</v>
      </c>
      <c r="D1228">
        <v>256</v>
      </c>
      <c r="E1228">
        <v>957.5</v>
      </c>
      <c r="F1228">
        <f t="shared" si="19"/>
        <v>12</v>
      </c>
      <c r="G1228" t="str">
        <f>STANDINGS_HR[[#This Row],[League]]&amp;STANDINGS_HR[[#This Row],[Team]]</f>
        <v>$150 Draft Champions Feb 15 1:00 pm Lg.3705Gunilla Knutsson</v>
      </c>
    </row>
    <row r="1229" spans="1:7" x14ac:dyDescent="0.25">
      <c r="A1229">
        <v>1967</v>
      </c>
      <c r="B1229" t="s">
        <v>153</v>
      </c>
      <c r="C1229" t="s">
        <v>1473</v>
      </c>
      <c r="D1229">
        <v>255</v>
      </c>
      <c r="E1229">
        <v>932</v>
      </c>
      <c r="F1229">
        <f t="shared" si="19"/>
        <v>13</v>
      </c>
      <c r="G1229" t="str">
        <f>STANDINGS_HR[[#This Row],[League]]&amp;STANDINGS_HR[[#This Row],[Team]]</f>
        <v>$150 Draft Champions Feb 15 1:00 pm Lg.3705Bronx Yankees (DC9)</v>
      </c>
    </row>
    <row r="1230" spans="1:7" x14ac:dyDescent="0.25">
      <c r="A1230">
        <v>2067</v>
      </c>
      <c r="B1230" t="s">
        <v>1475</v>
      </c>
      <c r="C1230" t="s">
        <v>1473</v>
      </c>
      <c r="D1230">
        <v>252</v>
      </c>
      <c r="E1230">
        <v>843.5</v>
      </c>
      <c r="F1230">
        <f t="shared" si="19"/>
        <v>14</v>
      </c>
      <c r="G1230" t="str">
        <f>STANDINGS_HR[[#This Row],[League]]&amp;STANDINGS_HR[[#This Row],[Team]]</f>
        <v>$150 Draft Champions Feb 15 1:00 pm Lg.3705SpinningSeamsMia</v>
      </c>
    </row>
    <row r="1231" spans="1:7" x14ac:dyDescent="0.25">
      <c r="A1231">
        <v>2544</v>
      </c>
      <c r="B1231" t="s">
        <v>8</v>
      </c>
      <c r="C1231" t="s">
        <v>1473</v>
      </c>
      <c r="D1231">
        <v>231</v>
      </c>
      <c r="E1231">
        <v>365.5</v>
      </c>
      <c r="F1231">
        <f t="shared" si="19"/>
        <v>15</v>
      </c>
      <c r="G1231" t="str">
        <f>STANDINGS_HR[[#This Row],[League]]&amp;STANDINGS_HR[[#This Row],[Team]]</f>
        <v>$150 Draft Champions Feb 15 1:00 pm Lg.3705King Ken</v>
      </c>
    </row>
    <row r="1232" spans="1:7" x14ac:dyDescent="0.25">
      <c r="A1232">
        <v>14</v>
      </c>
      <c r="B1232" t="s">
        <v>1483</v>
      </c>
      <c r="C1232" t="s">
        <v>1481</v>
      </c>
      <c r="D1232">
        <v>359</v>
      </c>
      <c r="E1232">
        <v>2896.5</v>
      </c>
      <c r="F1232">
        <f t="shared" si="19"/>
        <v>1</v>
      </c>
      <c r="G1232" t="str">
        <f>STANDINGS_HR[[#This Row],[League]]&amp;STANDINGS_HR[[#This Row],[Team]]</f>
        <v>$150 Draft Champions Feb 16 1:00 pm Lg.3708The Late Chargers</v>
      </c>
    </row>
    <row r="1233" spans="1:7" x14ac:dyDescent="0.25">
      <c r="A1233">
        <v>752</v>
      </c>
      <c r="B1233" t="s">
        <v>218</v>
      </c>
      <c r="C1233" t="s">
        <v>1481</v>
      </c>
      <c r="D1233">
        <v>294</v>
      </c>
      <c r="E1233">
        <v>2151</v>
      </c>
      <c r="F1233">
        <f t="shared" si="19"/>
        <v>2</v>
      </c>
      <c r="G1233" t="str">
        <f>STANDINGS_HR[[#This Row],[League]]&amp;STANDINGS_HR[[#This Row],[Team]]</f>
        <v>$150 Draft Champions Feb 16 1:00 pm Lg.3708Beer City Keggers</v>
      </c>
    </row>
    <row r="1234" spans="1:7" x14ac:dyDescent="0.25">
      <c r="A1234">
        <v>836</v>
      </c>
      <c r="B1234" t="s">
        <v>1482</v>
      </c>
      <c r="C1234" t="s">
        <v>1481</v>
      </c>
      <c r="D1234">
        <v>291</v>
      </c>
      <c r="E1234">
        <v>2072.5</v>
      </c>
      <c r="F1234">
        <f t="shared" si="19"/>
        <v>3</v>
      </c>
      <c r="G1234" t="str">
        <f>STANDINGS_HR[[#This Row],[League]]&amp;STANDINGS_HR[[#This Row],[Team]]</f>
        <v>$150 Draft Champions Feb 16 1:00 pm Lg.3708JAGUARS</v>
      </c>
    </row>
    <row r="1235" spans="1:7" x14ac:dyDescent="0.25">
      <c r="A1235">
        <v>935</v>
      </c>
      <c r="B1235" t="s">
        <v>1484</v>
      </c>
      <c r="C1235" t="s">
        <v>1481</v>
      </c>
      <c r="D1235">
        <v>287</v>
      </c>
      <c r="E1235">
        <v>1963</v>
      </c>
      <c r="F1235">
        <f t="shared" si="19"/>
        <v>4</v>
      </c>
      <c r="G1235" t="str">
        <f>STANDINGS_HR[[#This Row],[League]]&amp;STANDINGS_HR[[#This Row],[Team]]</f>
        <v>$150 Draft Champions Feb 16 1:00 pm Lg.3708BDTMJD</v>
      </c>
    </row>
    <row r="1236" spans="1:7" x14ac:dyDescent="0.25">
      <c r="A1236">
        <v>1004</v>
      </c>
      <c r="B1236" t="s">
        <v>1487</v>
      </c>
      <c r="C1236" t="s">
        <v>1481</v>
      </c>
      <c r="D1236">
        <v>285</v>
      </c>
      <c r="E1236">
        <v>1901</v>
      </c>
      <c r="F1236">
        <f t="shared" si="19"/>
        <v>5</v>
      </c>
      <c r="G1236" t="str">
        <f>STANDINGS_HR[[#This Row],[League]]&amp;STANDINGS_HR[[#This Row],[Team]]</f>
        <v>$150 Draft Champions Feb 16 1:00 pm Lg.3708Hot Ice</v>
      </c>
    </row>
    <row r="1237" spans="1:7" x14ac:dyDescent="0.25">
      <c r="A1237">
        <v>1110</v>
      </c>
      <c r="B1237" t="s">
        <v>54</v>
      </c>
      <c r="C1237" t="s">
        <v>1481</v>
      </c>
      <c r="D1237">
        <v>282</v>
      </c>
      <c r="E1237">
        <v>1795</v>
      </c>
      <c r="F1237">
        <f t="shared" si="19"/>
        <v>6</v>
      </c>
      <c r="G1237" t="str">
        <f>STANDINGS_HR[[#This Row],[League]]&amp;STANDINGS_HR[[#This Row],[Team]]</f>
        <v>$150 Draft Champions Feb 16 1:00 pm Lg.3708Frozen Tundra</v>
      </c>
    </row>
    <row r="1238" spans="1:7" x14ac:dyDescent="0.25">
      <c r="A1238">
        <v>1305</v>
      </c>
      <c r="B1238" t="s">
        <v>1491</v>
      </c>
      <c r="C1238" t="s">
        <v>1481</v>
      </c>
      <c r="D1238">
        <v>276</v>
      </c>
      <c r="E1238">
        <v>1589</v>
      </c>
      <c r="F1238">
        <f t="shared" si="19"/>
        <v>7</v>
      </c>
      <c r="G1238" t="str">
        <f>STANDINGS_HR[[#This Row],[League]]&amp;STANDINGS_HR[[#This Row],[Team]]</f>
        <v>$150 Draft Champions Feb 16 1:00 pm Lg.370822 jerks and a squirt.</v>
      </c>
    </row>
    <row r="1239" spans="1:7" x14ac:dyDescent="0.25">
      <c r="A1239">
        <v>1519</v>
      </c>
      <c r="B1239" t="s">
        <v>1488</v>
      </c>
      <c r="C1239" t="s">
        <v>1481</v>
      </c>
      <c r="D1239">
        <v>270</v>
      </c>
      <c r="E1239">
        <v>1400</v>
      </c>
      <c r="F1239">
        <f t="shared" si="19"/>
        <v>8</v>
      </c>
      <c r="G1239" t="str">
        <f>STANDINGS_HR[[#This Row],[League]]&amp;STANDINGS_HR[[#This Row],[Team]]</f>
        <v>$150 Draft Champions Feb 16 1:00 pm Lg.3708Team Kulp</v>
      </c>
    </row>
    <row r="1240" spans="1:7" x14ac:dyDescent="0.25">
      <c r="A1240">
        <v>1617</v>
      </c>
      <c r="B1240" t="s">
        <v>1489</v>
      </c>
      <c r="C1240" t="s">
        <v>1481</v>
      </c>
      <c r="D1240">
        <v>267</v>
      </c>
      <c r="E1240">
        <v>1294</v>
      </c>
      <c r="F1240">
        <f t="shared" si="19"/>
        <v>9</v>
      </c>
      <c r="G1240" t="str">
        <f>STANDINGS_HR[[#This Row],[League]]&amp;STANDINGS_HR[[#This Row],[Team]]</f>
        <v>$150 Draft Champions Feb 16 1:00 pm Lg.3708Scalia's Demons</v>
      </c>
    </row>
    <row r="1241" spans="1:7" x14ac:dyDescent="0.25">
      <c r="A1241">
        <v>1704</v>
      </c>
      <c r="B1241" t="s">
        <v>1290</v>
      </c>
      <c r="C1241" t="s">
        <v>1481</v>
      </c>
      <c r="D1241">
        <v>265</v>
      </c>
      <c r="E1241">
        <v>1225</v>
      </c>
      <c r="F1241">
        <f t="shared" si="19"/>
        <v>10</v>
      </c>
      <c r="G1241" t="str">
        <f>STANDINGS_HR[[#This Row],[League]]&amp;STANDINGS_HR[[#This Row],[Team]]</f>
        <v>$150 Draft Champions Feb 16 1:00 pm Lg.3708What Was I Thinking</v>
      </c>
    </row>
    <row r="1242" spans="1:7" x14ac:dyDescent="0.25">
      <c r="A1242">
        <v>1800</v>
      </c>
      <c r="B1242" t="s">
        <v>191</v>
      </c>
      <c r="C1242" t="s">
        <v>1481</v>
      </c>
      <c r="D1242">
        <v>261</v>
      </c>
      <c r="E1242">
        <v>1099</v>
      </c>
      <c r="F1242">
        <f t="shared" si="19"/>
        <v>11</v>
      </c>
      <c r="G1242" t="str">
        <f>STANDINGS_HR[[#This Row],[League]]&amp;STANDINGS_HR[[#This Row],[Team]]</f>
        <v>$150 Draft Champions Feb 16 1:00 pm Lg.3708Chico's Bail Bonds</v>
      </c>
    </row>
    <row r="1243" spans="1:7" x14ac:dyDescent="0.25">
      <c r="A1243">
        <v>2166</v>
      </c>
      <c r="B1243" t="s">
        <v>1480</v>
      </c>
      <c r="C1243" t="s">
        <v>1481</v>
      </c>
      <c r="D1243">
        <v>248</v>
      </c>
      <c r="E1243">
        <v>732</v>
      </c>
      <c r="F1243">
        <f t="shared" si="19"/>
        <v>12</v>
      </c>
      <c r="G1243" t="str">
        <f>STANDINGS_HR[[#This Row],[League]]&amp;STANDINGS_HR[[#This Row],[Team]]</f>
        <v>$150 Draft Champions Feb 16 1:00 pm Lg.3708BEAST</v>
      </c>
    </row>
    <row r="1244" spans="1:7" x14ac:dyDescent="0.25">
      <c r="A1244">
        <v>2336</v>
      </c>
      <c r="B1244" t="s">
        <v>1485</v>
      </c>
      <c r="C1244" t="s">
        <v>1481</v>
      </c>
      <c r="D1244">
        <v>242</v>
      </c>
      <c r="E1244">
        <v>580</v>
      </c>
      <c r="F1244">
        <f t="shared" si="19"/>
        <v>13</v>
      </c>
      <c r="G1244" t="str">
        <f>STANDINGS_HR[[#This Row],[League]]&amp;STANDINGS_HR[[#This Row],[Team]]</f>
        <v>$150 Draft Champions Feb 16 1:00 pm Lg.3708Shark!</v>
      </c>
    </row>
    <row r="1245" spans="1:7" x14ac:dyDescent="0.25">
      <c r="A1245">
        <v>2659</v>
      </c>
      <c r="B1245" t="s">
        <v>1490</v>
      </c>
      <c r="C1245" t="s">
        <v>1481</v>
      </c>
      <c r="D1245">
        <v>223</v>
      </c>
      <c r="E1245">
        <v>249</v>
      </c>
      <c r="F1245">
        <f t="shared" si="19"/>
        <v>14</v>
      </c>
      <c r="G1245" t="str">
        <f>STANDINGS_HR[[#This Row],[League]]&amp;STANDINGS_HR[[#This Row],[Team]]</f>
        <v>$150 Draft Champions Feb 16 1:00 pm Lg.3708Macon Whoopie</v>
      </c>
    </row>
    <row r="1246" spans="1:7" x14ac:dyDescent="0.25">
      <c r="A1246">
        <v>2826</v>
      </c>
      <c r="B1246" t="s">
        <v>1486</v>
      </c>
      <c r="C1246" t="s">
        <v>1481</v>
      </c>
      <c r="D1246">
        <v>206</v>
      </c>
      <c r="E1246">
        <v>84</v>
      </c>
      <c r="F1246">
        <f t="shared" si="19"/>
        <v>15</v>
      </c>
      <c r="G1246" t="str">
        <f>STANDINGS_HR[[#This Row],[League]]&amp;STANDINGS_HR[[#This Row],[Team]]</f>
        <v>$150 Draft Champions Feb 16 1:00 pm Lg.3708La Flama Blanca</v>
      </c>
    </row>
    <row r="1247" spans="1:7" x14ac:dyDescent="0.25">
      <c r="A1247">
        <v>807</v>
      </c>
      <c r="B1247" t="s">
        <v>1493</v>
      </c>
      <c r="C1247" t="s">
        <v>1492</v>
      </c>
      <c r="D1247">
        <v>292</v>
      </c>
      <c r="E1247">
        <v>2099.5</v>
      </c>
      <c r="F1247">
        <f t="shared" si="19"/>
        <v>1</v>
      </c>
      <c r="G1247" t="str">
        <f>STANDINGS_HR[[#This Row],[League]]&amp;STANDINGS_HR[[#This Row],[Team]]</f>
        <v>$150 Draft Champions Feb 16 1:00 pm Lg.3712Las Vegas Ratpack 3</v>
      </c>
    </row>
    <row r="1248" spans="1:7" x14ac:dyDescent="0.25">
      <c r="A1248">
        <v>818</v>
      </c>
      <c r="B1248" t="s">
        <v>1504</v>
      </c>
      <c r="C1248" t="s">
        <v>1492</v>
      </c>
      <c r="D1248">
        <v>292</v>
      </c>
      <c r="E1248">
        <v>2099.5</v>
      </c>
      <c r="F1248">
        <f t="shared" si="19"/>
        <v>2</v>
      </c>
      <c r="G1248" t="str">
        <f>STANDINGS_HR[[#This Row],[League]]&amp;STANDINGS_HR[[#This Row],[Team]]</f>
        <v>$150 Draft Champions Feb 16 1:00 pm Lg.3712Team Everhart</v>
      </c>
    </row>
    <row r="1249" spans="1:7" x14ac:dyDescent="0.25">
      <c r="A1249">
        <v>867</v>
      </c>
      <c r="B1249" t="s">
        <v>333</v>
      </c>
      <c r="C1249" t="s">
        <v>1492</v>
      </c>
      <c r="D1249">
        <v>290</v>
      </c>
      <c r="E1249">
        <v>2049</v>
      </c>
      <c r="F1249">
        <f t="shared" si="19"/>
        <v>3</v>
      </c>
      <c r="G1249" t="str">
        <f>STANDINGS_HR[[#This Row],[League]]&amp;STANDINGS_HR[[#This Row],[Team]]</f>
        <v>$150 Draft Champions Feb 16 1:00 pm Lg.3712Team Marino</v>
      </c>
    </row>
    <row r="1250" spans="1:7" x14ac:dyDescent="0.25">
      <c r="A1250">
        <v>982</v>
      </c>
      <c r="B1250" t="s">
        <v>1498</v>
      </c>
      <c r="C1250" t="s">
        <v>1492</v>
      </c>
      <c r="D1250">
        <v>286</v>
      </c>
      <c r="E1250">
        <v>1932.5</v>
      </c>
      <c r="F1250">
        <f t="shared" si="19"/>
        <v>4</v>
      </c>
      <c r="G1250" t="str">
        <f>STANDINGS_HR[[#This Row],[League]]&amp;STANDINGS_HR[[#This Row],[Team]]</f>
        <v>$150 Draft Champions Feb 16 1:00 pm Lg.3712Team Chmielewski</v>
      </c>
    </row>
    <row r="1251" spans="1:7" x14ac:dyDescent="0.25">
      <c r="A1251">
        <v>995</v>
      </c>
      <c r="B1251" t="s">
        <v>1501</v>
      </c>
      <c r="C1251" t="s">
        <v>1492</v>
      </c>
      <c r="D1251">
        <v>285</v>
      </c>
      <c r="E1251">
        <v>1901</v>
      </c>
      <c r="F1251">
        <f t="shared" si="19"/>
        <v>5</v>
      </c>
      <c r="G1251" t="str">
        <f>STANDINGS_HR[[#This Row],[League]]&amp;STANDINGS_HR[[#This Row],[Team]]</f>
        <v>$150 Draft Champions Feb 16 1:00 pm Lg.3712Acouchi</v>
      </c>
    </row>
    <row r="1252" spans="1:7" x14ac:dyDescent="0.25">
      <c r="A1252">
        <v>1096</v>
      </c>
      <c r="B1252" t="s">
        <v>1496</v>
      </c>
      <c r="C1252" t="s">
        <v>1492</v>
      </c>
      <c r="D1252">
        <v>283</v>
      </c>
      <c r="E1252">
        <v>1829.5</v>
      </c>
      <c r="F1252">
        <f t="shared" si="19"/>
        <v>6</v>
      </c>
      <c r="G1252" t="str">
        <f>STANDINGS_HR[[#This Row],[League]]&amp;STANDINGS_HR[[#This Row],[Team]]</f>
        <v>$150 Draft Champions Feb 16 1:00 pm Lg.3712Thebeau 7</v>
      </c>
    </row>
    <row r="1253" spans="1:7" x14ac:dyDescent="0.25">
      <c r="A1253">
        <v>1195</v>
      </c>
      <c r="B1253" t="s">
        <v>51</v>
      </c>
      <c r="C1253" t="s">
        <v>1492</v>
      </c>
      <c r="D1253">
        <v>280</v>
      </c>
      <c r="E1253">
        <v>1724</v>
      </c>
      <c r="F1253">
        <f t="shared" si="19"/>
        <v>7</v>
      </c>
      <c r="G1253" t="str">
        <f>STANDINGS_HR[[#This Row],[League]]&amp;STANDINGS_HR[[#This Row],[Team]]</f>
        <v>$150 Draft Champions Feb 16 1:00 pm Lg.3712Team Kostern</v>
      </c>
    </row>
    <row r="1254" spans="1:7" x14ac:dyDescent="0.25">
      <c r="A1254">
        <v>1219</v>
      </c>
      <c r="B1254" t="s">
        <v>1497</v>
      </c>
      <c r="C1254" t="s">
        <v>1492</v>
      </c>
      <c r="D1254">
        <v>279</v>
      </c>
      <c r="E1254">
        <v>1692.5</v>
      </c>
      <c r="F1254">
        <f t="shared" si="19"/>
        <v>8</v>
      </c>
      <c r="G1254" t="str">
        <f>STANDINGS_HR[[#This Row],[League]]&amp;STANDINGS_HR[[#This Row],[Team]]</f>
        <v>$150 Draft Champions Feb 16 1:00 pm Lg.3712Pakes</v>
      </c>
    </row>
    <row r="1255" spans="1:7" x14ac:dyDescent="0.25">
      <c r="A1255">
        <v>1301</v>
      </c>
      <c r="B1255" t="s">
        <v>1495</v>
      </c>
      <c r="C1255" t="s">
        <v>1492</v>
      </c>
      <c r="D1255">
        <v>277</v>
      </c>
      <c r="E1255">
        <v>1620.5</v>
      </c>
      <c r="F1255">
        <f t="shared" si="19"/>
        <v>9</v>
      </c>
      <c r="G1255" t="str">
        <f>STANDINGS_HR[[#This Row],[League]]&amp;STANDINGS_HR[[#This Row],[Team]]</f>
        <v>$150 Draft Champions Feb 16 1:00 pm Lg.3712Two Time</v>
      </c>
    </row>
    <row r="1256" spans="1:7" x14ac:dyDescent="0.25">
      <c r="A1256">
        <v>1665</v>
      </c>
      <c r="B1256" t="s">
        <v>447</v>
      </c>
      <c r="C1256" t="s">
        <v>1492</v>
      </c>
      <c r="D1256">
        <v>266</v>
      </c>
      <c r="E1256">
        <v>1264</v>
      </c>
      <c r="F1256">
        <f t="shared" si="19"/>
        <v>10</v>
      </c>
      <c r="G1256" t="str">
        <f>STANDINGS_HR[[#This Row],[League]]&amp;STANDINGS_HR[[#This Row],[Team]]</f>
        <v>$150 Draft Champions Feb 16 1:00 pm Lg.3712UMmm Baby</v>
      </c>
    </row>
    <row r="1257" spans="1:7" x14ac:dyDescent="0.25">
      <c r="A1257">
        <v>1974</v>
      </c>
      <c r="B1257" t="s">
        <v>1494</v>
      </c>
      <c r="C1257" t="s">
        <v>1492</v>
      </c>
      <c r="D1257">
        <v>255</v>
      </c>
      <c r="E1257">
        <v>932</v>
      </c>
      <c r="F1257">
        <f t="shared" si="19"/>
        <v>11</v>
      </c>
      <c r="G1257" t="str">
        <f>STANDINGS_HR[[#This Row],[League]]&amp;STANDINGS_HR[[#This Row],[Team]]</f>
        <v>$150 Draft Champions Feb 16 1:00 pm Lg.3712Matt Capps' Comeback</v>
      </c>
    </row>
    <row r="1258" spans="1:7" x14ac:dyDescent="0.25">
      <c r="A1258">
        <v>2132</v>
      </c>
      <c r="B1258" t="s">
        <v>1500</v>
      </c>
      <c r="C1258" t="s">
        <v>1492</v>
      </c>
      <c r="D1258">
        <v>250</v>
      </c>
      <c r="E1258">
        <v>785</v>
      </c>
      <c r="F1258">
        <f t="shared" si="19"/>
        <v>12</v>
      </c>
      <c r="G1258" t="str">
        <f>STANDINGS_HR[[#This Row],[League]]&amp;STANDINGS_HR[[#This Row],[Team]]</f>
        <v>$150 Draft Champions Feb 16 1:00 pm Lg.3712Team Packowski</v>
      </c>
    </row>
    <row r="1259" spans="1:7" x14ac:dyDescent="0.25">
      <c r="A1259">
        <v>2202</v>
      </c>
      <c r="B1259" t="s">
        <v>1502</v>
      </c>
      <c r="C1259" t="s">
        <v>1492</v>
      </c>
      <c r="D1259">
        <v>247</v>
      </c>
      <c r="E1259">
        <v>702.5</v>
      </c>
      <c r="F1259">
        <f t="shared" si="19"/>
        <v>13</v>
      </c>
      <c r="G1259" t="str">
        <f>STANDINGS_HR[[#This Row],[League]]&amp;STANDINGS_HR[[#This Row],[Team]]</f>
        <v>$150 Draft Champions Feb 16 1:00 pm Lg.3712Coleridge Crushers</v>
      </c>
    </row>
    <row r="1260" spans="1:7" x14ac:dyDescent="0.25">
      <c r="A1260">
        <v>2231</v>
      </c>
      <c r="B1260" t="s">
        <v>1499</v>
      </c>
      <c r="C1260" t="s">
        <v>1492</v>
      </c>
      <c r="D1260">
        <v>246</v>
      </c>
      <c r="E1260">
        <v>677</v>
      </c>
      <c r="F1260">
        <f t="shared" si="19"/>
        <v>14</v>
      </c>
      <c r="G1260" t="str">
        <f>STANDINGS_HR[[#This Row],[League]]&amp;STANDINGS_HR[[#This Row],[Team]]</f>
        <v>$150 Draft Champions Feb 16 1:00 pm Lg.3712LazGaMaz</v>
      </c>
    </row>
    <row r="1261" spans="1:7" x14ac:dyDescent="0.25">
      <c r="A1261">
        <v>2627</v>
      </c>
      <c r="B1261" t="s">
        <v>1503</v>
      </c>
      <c r="C1261" t="s">
        <v>1492</v>
      </c>
      <c r="D1261">
        <v>226</v>
      </c>
      <c r="E1261">
        <v>287</v>
      </c>
      <c r="F1261">
        <f t="shared" si="19"/>
        <v>15</v>
      </c>
      <c r="G1261" t="str">
        <f>STANDINGS_HR[[#This Row],[League]]&amp;STANDINGS_HR[[#This Row],[Team]]</f>
        <v>$150 Draft Champions Feb 16 1:00 pm Lg.3712Stros Fan</v>
      </c>
    </row>
    <row r="1262" spans="1:7" x14ac:dyDescent="0.25">
      <c r="A1262">
        <v>52</v>
      </c>
      <c r="B1262" t="s">
        <v>1513</v>
      </c>
      <c r="C1262" t="s">
        <v>1506</v>
      </c>
      <c r="D1262">
        <v>344</v>
      </c>
      <c r="E1262">
        <v>2858.5</v>
      </c>
      <c r="F1262">
        <f t="shared" si="19"/>
        <v>1</v>
      </c>
      <c r="G1262" t="str">
        <f>STANDINGS_HR[[#This Row],[League]]&amp;STANDINGS_HR[[#This Row],[Team]]</f>
        <v>$150 Draft Champions Feb 17 1:00 pm Lg.3715Power Nine</v>
      </c>
    </row>
    <row r="1263" spans="1:7" x14ac:dyDescent="0.25">
      <c r="A1263">
        <v>330</v>
      </c>
      <c r="B1263" t="s">
        <v>1510</v>
      </c>
      <c r="C1263" t="s">
        <v>1506</v>
      </c>
      <c r="D1263">
        <v>314</v>
      </c>
      <c r="E1263">
        <v>2581</v>
      </c>
      <c r="F1263">
        <f t="shared" si="19"/>
        <v>2</v>
      </c>
      <c r="G1263" t="str">
        <f>STANDINGS_HR[[#This Row],[League]]&amp;STANDINGS_HR[[#This Row],[Team]]</f>
        <v>$150 Draft Champions Feb 17 1:00 pm Lg.3715Inflatable Gammoners Dos</v>
      </c>
    </row>
    <row r="1264" spans="1:7" x14ac:dyDescent="0.25">
      <c r="A1264">
        <v>431</v>
      </c>
      <c r="B1264" t="s">
        <v>1509</v>
      </c>
      <c r="C1264" t="s">
        <v>1506</v>
      </c>
      <c r="D1264">
        <v>308</v>
      </c>
      <c r="E1264">
        <v>2483.5</v>
      </c>
      <c r="F1264">
        <f t="shared" si="19"/>
        <v>3</v>
      </c>
      <c r="G1264" t="str">
        <f>STANDINGS_HR[[#This Row],[League]]&amp;STANDINGS_HR[[#This Row],[Team]]</f>
        <v>$150 Draft Champions Feb 17 1:00 pm Lg.3715Pig Lumber</v>
      </c>
    </row>
    <row r="1265" spans="1:7" x14ac:dyDescent="0.25">
      <c r="A1265">
        <v>454</v>
      </c>
      <c r="B1265" t="s">
        <v>106</v>
      </c>
      <c r="C1265" t="s">
        <v>1506</v>
      </c>
      <c r="D1265">
        <v>307</v>
      </c>
      <c r="E1265">
        <v>2463</v>
      </c>
      <c r="F1265">
        <f t="shared" si="19"/>
        <v>4</v>
      </c>
      <c r="G1265" t="str">
        <f>STANDINGS_HR[[#This Row],[League]]&amp;STANDINGS_HR[[#This Row],[Team]]</f>
        <v>$150 Draft Champions Feb 17 1:00 pm Lg.3715Team Ferrari</v>
      </c>
    </row>
    <row r="1266" spans="1:7" x14ac:dyDescent="0.25">
      <c r="A1266">
        <v>650</v>
      </c>
      <c r="B1266" t="s">
        <v>1516</v>
      </c>
      <c r="C1266" t="s">
        <v>1506</v>
      </c>
      <c r="D1266">
        <v>298</v>
      </c>
      <c r="E1266">
        <v>2250</v>
      </c>
      <c r="F1266">
        <f t="shared" si="19"/>
        <v>5</v>
      </c>
      <c r="G1266" t="str">
        <f>STANDINGS_HR[[#This Row],[League]]&amp;STANDINGS_HR[[#This Row],[Team]]</f>
        <v>$150 Draft Champions Feb 17 1:00 pm Lg.3715Chemrock</v>
      </c>
    </row>
    <row r="1267" spans="1:7" x14ac:dyDescent="0.25">
      <c r="A1267">
        <v>708</v>
      </c>
      <c r="B1267" t="s">
        <v>1507</v>
      </c>
      <c r="C1267" t="s">
        <v>1506</v>
      </c>
      <c r="D1267">
        <v>296</v>
      </c>
      <c r="E1267">
        <v>2200</v>
      </c>
      <c r="F1267">
        <f t="shared" si="19"/>
        <v>6</v>
      </c>
      <c r="G1267" t="str">
        <f>STANDINGS_HR[[#This Row],[League]]&amp;STANDINGS_HR[[#This Row],[Team]]</f>
        <v>$150 Draft Champions Feb 17 1:00 pm Lg.3715Let's Go Bucs</v>
      </c>
    </row>
    <row r="1268" spans="1:7" x14ac:dyDescent="0.25">
      <c r="A1268">
        <v>1239</v>
      </c>
      <c r="B1268" t="s">
        <v>373</v>
      </c>
      <c r="C1268" t="s">
        <v>1506</v>
      </c>
      <c r="D1268">
        <v>278</v>
      </c>
      <c r="E1268">
        <v>1655.5</v>
      </c>
      <c r="F1268">
        <f t="shared" si="19"/>
        <v>7</v>
      </c>
      <c r="G1268" t="str">
        <f>STANDINGS_HR[[#This Row],[League]]&amp;STANDINGS_HR[[#This Row],[Team]]</f>
        <v>$150 Draft Champions Feb 17 1:00 pm Lg.3715Avascular Necrosis1</v>
      </c>
    </row>
    <row r="1269" spans="1:7" x14ac:dyDescent="0.25">
      <c r="A1269">
        <v>1536</v>
      </c>
      <c r="B1269" t="s">
        <v>1515</v>
      </c>
      <c r="C1269" t="s">
        <v>1506</v>
      </c>
      <c r="D1269">
        <v>269</v>
      </c>
      <c r="E1269">
        <v>1363.5</v>
      </c>
      <c r="F1269">
        <f t="shared" si="19"/>
        <v>8</v>
      </c>
      <c r="G1269" t="str">
        <f>STANDINGS_HR[[#This Row],[League]]&amp;STANDINGS_HR[[#This Row],[Team]]</f>
        <v>$150 Draft Champions Feb 17 1:00 pm Lg.3715Git up, Git out</v>
      </c>
    </row>
    <row r="1270" spans="1:7" x14ac:dyDescent="0.25">
      <c r="A1270">
        <v>1718</v>
      </c>
      <c r="B1270" t="s">
        <v>127</v>
      </c>
      <c r="C1270" t="s">
        <v>1506</v>
      </c>
      <c r="D1270">
        <v>264</v>
      </c>
      <c r="E1270">
        <v>1191</v>
      </c>
      <c r="F1270">
        <f t="shared" si="19"/>
        <v>9</v>
      </c>
      <c r="G1270" t="str">
        <f>STANDINGS_HR[[#This Row],[League]]&amp;STANDINGS_HR[[#This Row],[Team]]</f>
        <v>$150 Draft Champions Feb 17 1:00 pm Lg.3715Just An Old Vet</v>
      </c>
    </row>
    <row r="1271" spans="1:7" x14ac:dyDescent="0.25">
      <c r="A1271">
        <v>1753</v>
      </c>
      <c r="B1271" t="s">
        <v>1512</v>
      </c>
      <c r="C1271" t="s">
        <v>1506</v>
      </c>
      <c r="D1271">
        <v>263</v>
      </c>
      <c r="E1271">
        <v>1160.5</v>
      </c>
      <c r="F1271">
        <f t="shared" si="19"/>
        <v>10</v>
      </c>
      <c r="G1271" t="str">
        <f>STANDINGS_HR[[#This Row],[League]]&amp;STANDINGS_HR[[#This Row],[Team]]</f>
        <v>$150 Draft Champions Feb 17 1:00 pm Lg.3715Screamin' Ducks 3</v>
      </c>
    </row>
    <row r="1272" spans="1:7" x14ac:dyDescent="0.25">
      <c r="A1272">
        <v>1954</v>
      </c>
      <c r="B1272" t="s">
        <v>1508</v>
      </c>
      <c r="C1272" t="s">
        <v>1506</v>
      </c>
      <c r="D1272">
        <v>256</v>
      </c>
      <c r="E1272">
        <v>957.5</v>
      </c>
      <c r="F1272">
        <f t="shared" si="19"/>
        <v>11</v>
      </c>
      <c r="G1272" t="str">
        <f>STANDINGS_HR[[#This Row],[League]]&amp;STANDINGS_HR[[#This Row],[Team]]</f>
        <v>$150 Draft Champions Feb 17 1:00 pm Lg.3715Nipsey Russells' Phalanges</v>
      </c>
    </row>
    <row r="1273" spans="1:7" x14ac:dyDescent="0.25">
      <c r="A1273">
        <v>2164</v>
      </c>
      <c r="B1273" t="s">
        <v>1517</v>
      </c>
      <c r="C1273" t="s">
        <v>1506</v>
      </c>
      <c r="D1273">
        <v>249</v>
      </c>
      <c r="E1273">
        <v>759</v>
      </c>
      <c r="F1273">
        <f t="shared" si="19"/>
        <v>12</v>
      </c>
      <c r="G1273" t="str">
        <f>STANDINGS_HR[[#This Row],[League]]&amp;STANDINGS_HR[[#This Row],[Team]]</f>
        <v>$150 Draft Champions Feb 17 1:00 pm Lg.3715zima........</v>
      </c>
    </row>
    <row r="1274" spans="1:7" x14ac:dyDescent="0.25">
      <c r="A1274">
        <v>2572</v>
      </c>
      <c r="B1274" t="s">
        <v>1514</v>
      </c>
      <c r="C1274" t="s">
        <v>1506</v>
      </c>
      <c r="D1274">
        <v>230</v>
      </c>
      <c r="E1274">
        <v>345.5</v>
      </c>
      <c r="F1274">
        <f t="shared" si="19"/>
        <v>13</v>
      </c>
      <c r="G1274" t="str">
        <f>STANDINGS_HR[[#This Row],[League]]&amp;STANDINGS_HR[[#This Row],[Team]]</f>
        <v>$150 Draft Champions Feb 17 1:00 pm Lg.3715Team Zinser</v>
      </c>
    </row>
    <row r="1275" spans="1:7" x14ac:dyDescent="0.25">
      <c r="A1275">
        <v>2743</v>
      </c>
      <c r="B1275" t="s">
        <v>1505</v>
      </c>
      <c r="C1275" t="s">
        <v>1506</v>
      </c>
      <c r="D1275">
        <v>216</v>
      </c>
      <c r="E1275">
        <v>163.5</v>
      </c>
      <c r="F1275">
        <f t="shared" si="19"/>
        <v>14</v>
      </c>
      <c r="G1275" t="str">
        <f>STANDINGS_HR[[#This Row],[League]]&amp;STANDINGS_HR[[#This Row],[Team]]</f>
        <v>$150 Draft Champions Feb 17 1:00 pm Lg.3715Bocephus Mode</v>
      </c>
    </row>
    <row r="1276" spans="1:7" x14ac:dyDescent="0.25">
      <c r="A1276">
        <v>2898</v>
      </c>
      <c r="B1276" t="s">
        <v>1511</v>
      </c>
      <c r="C1276" t="s">
        <v>1506</v>
      </c>
      <c r="D1276">
        <v>172</v>
      </c>
      <c r="E1276">
        <v>13</v>
      </c>
      <c r="F1276">
        <f t="shared" si="19"/>
        <v>15</v>
      </c>
      <c r="G1276" t="str">
        <f>STANDINGS_HR[[#This Row],[League]]&amp;STANDINGS_HR[[#This Row],[Team]]</f>
        <v>$150 Draft Champions Feb 17 1:00 pm Lg.3715Callawaykid</v>
      </c>
    </row>
    <row r="1277" spans="1:7" x14ac:dyDescent="0.25">
      <c r="A1277">
        <v>8</v>
      </c>
      <c r="B1277" t="s">
        <v>1528</v>
      </c>
      <c r="C1277" t="s">
        <v>1519</v>
      </c>
      <c r="D1277">
        <v>363</v>
      </c>
      <c r="E1277">
        <v>2902.5</v>
      </c>
      <c r="F1277">
        <f t="shared" si="19"/>
        <v>1</v>
      </c>
      <c r="G1277" t="str">
        <f>STANDINGS_HR[[#This Row],[League]]&amp;STANDINGS_HR[[#This Row],[Team]]</f>
        <v>$150 Draft Champions Feb 17 1:00 pm Lg.3717Arbitrage Analysts</v>
      </c>
    </row>
    <row r="1278" spans="1:7" x14ac:dyDescent="0.25">
      <c r="A1278">
        <v>149</v>
      </c>
      <c r="B1278" t="s">
        <v>1525</v>
      </c>
      <c r="C1278" t="s">
        <v>1519</v>
      </c>
      <c r="D1278">
        <v>328</v>
      </c>
      <c r="E1278">
        <v>2760.5</v>
      </c>
      <c r="F1278">
        <f t="shared" si="19"/>
        <v>2</v>
      </c>
      <c r="G1278" t="str">
        <f>STANDINGS_HR[[#This Row],[League]]&amp;STANDINGS_HR[[#This Row],[Team]]</f>
        <v>$150 Draft Champions Feb 17 1:00 pm Lg.3717Jose its so</v>
      </c>
    </row>
    <row r="1279" spans="1:7" x14ac:dyDescent="0.25">
      <c r="A1279">
        <v>720</v>
      </c>
      <c r="B1279" t="s">
        <v>1521</v>
      </c>
      <c r="C1279" t="s">
        <v>1519</v>
      </c>
      <c r="D1279">
        <v>296</v>
      </c>
      <c r="E1279">
        <v>2200</v>
      </c>
      <c r="F1279">
        <f t="shared" si="19"/>
        <v>3</v>
      </c>
      <c r="G1279" t="str">
        <f>STANDINGS_HR[[#This Row],[League]]&amp;STANDINGS_HR[[#This Row],[Team]]</f>
        <v>$150 Draft Champions Feb 17 1:00 pm Lg.3717The Union Jacks DC1</v>
      </c>
    </row>
    <row r="1280" spans="1:7" x14ac:dyDescent="0.25">
      <c r="A1280">
        <v>723</v>
      </c>
      <c r="B1280" t="s">
        <v>1529</v>
      </c>
      <c r="C1280" t="s">
        <v>1519</v>
      </c>
      <c r="D1280">
        <v>296</v>
      </c>
      <c r="E1280">
        <v>2200</v>
      </c>
      <c r="F1280">
        <f t="shared" si="19"/>
        <v>4</v>
      </c>
      <c r="G1280" t="str">
        <f>STANDINGS_HR[[#This Row],[League]]&amp;STANDINGS_HR[[#This Row],[Team]]</f>
        <v>$150 Draft Champions Feb 17 1:00 pm Lg.3717WV PED Power 2</v>
      </c>
    </row>
    <row r="1281" spans="1:7" x14ac:dyDescent="0.25">
      <c r="A1281">
        <v>923</v>
      </c>
      <c r="B1281" t="s">
        <v>1524</v>
      </c>
      <c r="C1281" t="s">
        <v>1519</v>
      </c>
      <c r="D1281">
        <v>288</v>
      </c>
      <c r="E1281">
        <v>1989.5</v>
      </c>
      <c r="F1281">
        <f t="shared" si="19"/>
        <v>5</v>
      </c>
      <c r="G1281" t="str">
        <f>STANDINGS_HR[[#This Row],[League]]&amp;STANDINGS_HR[[#This Row],[Team]]</f>
        <v>$150 Draft Champions Feb 17 1:00 pm Lg.3717STNCLD BUMS</v>
      </c>
    </row>
    <row r="1282" spans="1:7" x14ac:dyDescent="0.25">
      <c r="A1282">
        <v>1198</v>
      </c>
      <c r="B1282" t="s">
        <v>104</v>
      </c>
      <c r="C1282" t="s">
        <v>1519</v>
      </c>
      <c r="D1282">
        <v>280</v>
      </c>
      <c r="E1282">
        <v>1724</v>
      </c>
      <c r="F1282">
        <f t="shared" si="19"/>
        <v>6</v>
      </c>
      <c r="G1282" t="str">
        <f>STANDINGS_HR[[#This Row],[League]]&amp;STANDINGS_HR[[#This Row],[Team]]</f>
        <v>$150 Draft Champions Feb 17 1:00 pm Lg.3717Team Pawlowski</v>
      </c>
    </row>
    <row r="1283" spans="1:7" x14ac:dyDescent="0.25">
      <c r="A1283">
        <v>1205</v>
      </c>
      <c r="B1283" t="s">
        <v>506</v>
      </c>
      <c r="C1283" t="s">
        <v>1519</v>
      </c>
      <c r="D1283">
        <v>279</v>
      </c>
      <c r="E1283">
        <v>1692.5</v>
      </c>
      <c r="F1283">
        <f t="shared" ref="F1283:F1346" si="20">IF(C1283=C1282,F1282+1,1)</f>
        <v>7</v>
      </c>
      <c r="G1283" t="str">
        <f>STANDINGS_HR[[#This Row],[League]]&amp;STANDINGS_HR[[#This Row],[Team]]</f>
        <v>$150 Draft Champions Feb 17 1:00 pm Lg.3717Balking Dead</v>
      </c>
    </row>
    <row r="1284" spans="1:7" x14ac:dyDescent="0.25">
      <c r="A1284">
        <v>1598</v>
      </c>
      <c r="B1284" t="s">
        <v>1530</v>
      </c>
      <c r="C1284" t="s">
        <v>1519</v>
      </c>
      <c r="D1284">
        <v>268</v>
      </c>
      <c r="E1284">
        <v>1324.5</v>
      </c>
      <c r="F1284">
        <f t="shared" si="20"/>
        <v>8</v>
      </c>
      <c r="G1284" t="str">
        <f>STANDINGS_HR[[#This Row],[League]]&amp;STANDINGS_HR[[#This Row],[Team]]</f>
        <v>$150 Draft Champions Feb 17 1:00 pm Lg.3717Team Choi</v>
      </c>
    </row>
    <row r="1285" spans="1:7" x14ac:dyDescent="0.25">
      <c r="A1285">
        <v>2068</v>
      </c>
      <c r="B1285" t="s">
        <v>1518</v>
      </c>
      <c r="C1285" t="s">
        <v>1519</v>
      </c>
      <c r="D1285">
        <v>252</v>
      </c>
      <c r="E1285">
        <v>843.5</v>
      </c>
      <c r="F1285">
        <f t="shared" si="20"/>
        <v>9</v>
      </c>
      <c r="G1285" t="str">
        <f>STANDINGS_HR[[#This Row],[League]]&amp;STANDINGS_HR[[#This Row],[Team]]</f>
        <v>$150 Draft Champions Feb 17 1:00 pm Lg.3717Stanton Island</v>
      </c>
    </row>
    <row r="1286" spans="1:7" x14ac:dyDescent="0.25">
      <c r="A1286">
        <v>2361</v>
      </c>
      <c r="B1286" t="s">
        <v>1520</v>
      </c>
      <c r="C1286" t="s">
        <v>1519</v>
      </c>
      <c r="D1286">
        <v>240</v>
      </c>
      <c r="E1286">
        <v>543.5</v>
      </c>
      <c r="F1286">
        <f t="shared" si="20"/>
        <v>10</v>
      </c>
      <c r="G1286" t="str">
        <f>STANDINGS_HR[[#This Row],[League]]&amp;STANDINGS_HR[[#This Row],[Team]]</f>
        <v>$150 Draft Champions Feb 17 1:00 pm Lg.3717Bolivar Shagnasty</v>
      </c>
    </row>
    <row r="1287" spans="1:7" x14ac:dyDescent="0.25">
      <c r="A1287">
        <v>2367</v>
      </c>
      <c r="B1287" t="s">
        <v>1527</v>
      </c>
      <c r="C1287" t="s">
        <v>1519</v>
      </c>
      <c r="D1287">
        <v>240</v>
      </c>
      <c r="E1287">
        <v>543.5</v>
      </c>
      <c r="F1287">
        <f t="shared" si="20"/>
        <v>11</v>
      </c>
      <c r="G1287" t="str">
        <f>STANDINGS_HR[[#This Row],[League]]&amp;STANDINGS_HR[[#This Row],[Team]]</f>
        <v>$150 Draft Champions Feb 17 1:00 pm Lg.3717Pork Chop Express!!!</v>
      </c>
    </row>
    <row r="1288" spans="1:7" x14ac:dyDescent="0.25">
      <c r="A1288">
        <v>2376</v>
      </c>
      <c r="B1288" t="s">
        <v>298</v>
      </c>
      <c r="C1288" t="s">
        <v>1519</v>
      </c>
      <c r="D1288">
        <v>240</v>
      </c>
      <c r="E1288">
        <v>543.5</v>
      </c>
      <c r="F1288">
        <f t="shared" si="20"/>
        <v>12</v>
      </c>
      <c r="G1288" t="str">
        <f>STANDINGS_HR[[#This Row],[League]]&amp;STANDINGS_HR[[#This Row],[Team]]</f>
        <v>$150 Draft Champions Feb 17 1:00 pm Lg.3717The Naturals</v>
      </c>
    </row>
    <row r="1289" spans="1:7" x14ac:dyDescent="0.25">
      <c r="A1289">
        <v>2445</v>
      </c>
      <c r="B1289" t="s">
        <v>1522</v>
      </c>
      <c r="C1289" t="s">
        <v>1519</v>
      </c>
      <c r="D1289">
        <v>236</v>
      </c>
      <c r="E1289">
        <v>460</v>
      </c>
      <c r="F1289">
        <f t="shared" si="20"/>
        <v>13</v>
      </c>
      <c r="G1289" t="str">
        <f>STANDINGS_HR[[#This Row],[League]]&amp;STANDINGS_HR[[#This Row],[Team]]</f>
        <v>$150 Draft Champions Feb 17 1:00 pm Lg.3717Hillbilly</v>
      </c>
    </row>
    <row r="1290" spans="1:7" x14ac:dyDescent="0.25">
      <c r="A1290">
        <v>2547</v>
      </c>
      <c r="B1290" t="s">
        <v>1523</v>
      </c>
      <c r="C1290" t="s">
        <v>1519</v>
      </c>
      <c r="D1290">
        <v>231</v>
      </c>
      <c r="E1290">
        <v>365.5</v>
      </c>
      <c r="F1290">
        <f t="shared" si="20"/>
        <v>14</v>
      </c>
      <c r="G1290" t="str">
        <f>STANDINGS_HR[[#This Row],[League]]&amp;STANDINGS_HR[[#This Row],[Team]]</f>
        <v>$150 Draft Champions Feb 17 1:00 pm Lg.3717Team Dion</v>
      </c>
    </row>
    <row r="1291" spans="1:7" x14ac:dyDescent="0.25">
      <c r="A1291">
        <v>2776</v>
      </c>
      <c r="B1291" t="s">
        <v>198</v>
      </c>
      <c r="C1291" t="s">
        <v>1519</v>
      </c>
      <c r="D1291">
        <v>213</v>
      </c>
      <c r="E1291">
        <v>135</v>
      </c>
      <c r="F1291">
        <f t="shared" si="20"/>
        <v>15</v>
      </c>
      <c r="G1291" t="str">
        <f>STANDINGS_HR[[#This Row],[League]]&amp;STANDINGS_HR[[#This Row],[Team]]</f>
        <v>$150 Draft Champions Feb 17 1:00 pm Lg.3717Team DeMay</v>
      </c>
    </row>
    <row r="1292" spans="1:7" x14ac:dyDescent="0.25">
      <c r="A1292">
        <v>109</v>
      </c>
      <c r="B1292" t="s">
        <v>1533</v>
      </c>
      <c r="C1292" t="s">
        <v>1531</v>
      </c>
      <c r="D1292">
        <v>333</v>
      </c>
      <c r="E1292">
        <v>2803.5</v>
      </c>
      <c r="F1292">
        <f t="shared" si="20"/>
        <v>1</v>
      </c>
      <c r="G1292" t="str">
        <f>STANDINGS_HR[[#This Row],[League]]&amp;STANDINGS_HR[[#This Row],[Team]]</f>
        <v>$150 Draft Champions Feb 17 1:00 pm Lg.3719Oh Jenrry</v>
      </c>
    </row>
    <row r="1293" spans="1:7" x14ac:dyDescent="0.25">
      <c r="A1293">
        <v>299</v>
      </c>
      <c r="B1293" t="s">
        <v>476</v>
      </c>
      <c r="C1293" t="s">
        <v>1531</v>
      </c>
      <c r="D1293">
        <v>316</v>
      </c>
      <c r="E1293">
        <v>2609</v>
      </c>
      <c r="F1293">
        <f t="shared" si="20"/>
        <v>2</v>
      </c>
      <c r="G1293" t="str">
        <f>STANDINGS_HR[[#This Row],[League]]&amp;STANDINGS_HR[[#This Row],[Team]]</f>
        <v>$150 Draft Champions Feb 17 1:00 pm Lg.3719Greenwich Village Gurus</v>
      </c>
    </row>
    <row r="1294" spans="1:7" x14ac:dyDescent="0.25">
      <c r="A1294">
        <v>314</v>
      </c>
      <c r="B1294" t="s">
        <v>199</v>
      </c>
      <c r="C1294" t="s">
        <v>1531</v>
      </c>
      <c r="D1294">
        <v>315</v>
      </c>
      <c r="E1294">
        <v>2592.5</v>
      </c>
      <c r="F1294">
        <f t="shared" si="20"/>
        <v>3</v>
      </c>
      <c r="G1294" t="str">
        <f>STANDINGS_HR[[#This Row],[League]]&amp;STANDINGS_HR[[#This Row],[Team]]</f>
        <v>$150 Draft Champions Feb 17 1:00 pm Lg.3719Elks Baby Elks 2</v>
      </c>
    </row>
    <row r="1295" spans="1:7" x14ac:dyDescent="0.25">
      <c r="A1295">
        <v>419</v>
      </c>
      <c r="B1295" t="s">
        <v>471</v>
      </c>
      <c r="C1295" t="s">
        <v>1531</v>
      </c>
      <c r="D1295">
        <v>309</v>
      </c>
      <c r="E1295">
        <v>2499</v>
      </c>
      <c r="F1295">
        <f t="shared" si="20"/>
        <v>4</v>
      </c>
      <c r="G1295" t="str">
        <f>STANDINGS_HR[[#This Row],[League]]&amp;STANDINGS_HR[[#This Row],[Team]]</f>
        <v>$150 Draft Champions Feb 17 1:00 pm Lg.3719Wade Boggs's Liver</v>
      </c>
    </row>
    <row r="1296" spans="1:7" x14ac:dyDescent="0.25">
      <c r="A1296">
        <v>585</v>
      </c>
      <c r="B1296" t="s">
        <v>1532</v>
      </c>
      <c r="C1296" t="s">
        <v>1531</v>
      </c>
      <c r="D1296">
        <v>301</v>
      </c>
      <c r="E1296">
        <v>2332</v>
      </c>
      <c r="F1296">
        <f t="shared" si="20"/>
        <v>5</v>
      </c>
      <c r="G1296" t="str">
        <f>STANDINGS_HR[[#This Row],[League]]&amp;STANDINGS_HR[[#This Row],[Team]]</f>
        <v>$150 Draft Champions Feb 17 1:00 pm Lg.3719Team Dragoo</v>
      </c>
    </row>
    <row r="1297" spans="1:7" x14ac:dyDescent="0.25">
      <c r="A1297">
        <v>937</v>
      </c>
      <c r="B1297" t="s">
        <v>1537</v>
      </c>
      <c r="C1297" t="s">
        <v>1531</v>
      </c>
      <c r="D1297">
        <v>287</v>
      </c>
      <c r="E1297">
        <v>1963</v>
      </c>
      <c r="F1297">
        <f t="shared" si="20"/>
        <v>6</v>
      </c>
      <c r="G1297" t="str">
        <f>STANDINGS_HR[[#This Row],[League]]&amp;STANDINGS_HR[[#This Row],[Team]]</f>
        <v>$150 Draft Champions Feb 17 1:00 pm Lg.3719Big Foot</v>
      </c>
    </row>
    <row r="1298" spans="1:7" x14ac:dyDescent="0.25">
      <c r="A1298">
        <v>1109</v>
      </c>
      <c r="B1298" t="s">
        <v>71</v>
      </c>
      <c r="C1298" t="s">
        <v>1531</v>
      </c>
      <c r="D1298">
        <v>282</v>
      </c>
      <c r="E1298">
        <v>1795</v>
      </c>
      <c r="F1298">
        <f t="shared" si="20"/>
        <v>7</v>
      </c>
      <c r="G1298" t="str">
        <f>STANDINGS_HR[[#This Row],[League]]&amp;STANDINGS_HR[[#This Row],[Team]]</f>
        <v>$150 Draft Champions Feb 17 1:00 pm Lg.3719Frozen Ropes</v>
      </c>
    </row>
    <row r="1299" spans="1:7" x14ac:dyDescent="0.25">
      <c r="A1299">
        <v>1500</v>
      </c>
      <c r="B1299" t="s">
        <v>1535</v>
      </c>
      <c r="C1299" t="s">
        <v>1531</v>
      </c>
      <c r="D1299">
        <v>270</v>
      </c>
      <c r="E1299">
        <v>1400</v>
      </c>
      <c r="F1299">
        <f t="shared" si="20"/>
        <v>8</v>
      </c>
      <c r="G1299" t="str">
        <f>STANDINGS_HR[[#This Row],[League]]&amp;STANDINGS_HR[[#This Row],[Team]]</f>
        <v>$150 Draft Champions Feb 17 1:00 pm Lg.3719Dewey Beatem &amp; Howe</v>
      </c>
    </row>
    <row r="1300" spans="1:7" x14ac:dyDescent="0.25">
      <c r="A1300">
        <v>1557</v>
      </c>
      <c r="B1300" t="s">
        <v>1540</v>
      </c>
      <c r="C1300" t="s">
        <v>1531</v>
      </c>
      <c r="D1300">
        <v>269</v>
      </c>
      <c r="E1300">
        <v>1363.5</v>
      </c>
      <c r="F1300">
        <f t="shared" si="20"/>
        <v>9</v>
      </c>
      <c r="G1300" t="str">
        <f>STANDINGS_HR[[#This Row],[League]]&amp;STANDINGS_HR[[#This Row],[Team]]</f>
        <v>$150 Draft Champions Feb 17 1:00 pm Lg.3719Team JP4</v>
      </c>
    </row>
    <row r="1301" spans="1:7" x14ac:dyDescent="0.25">
      <c r="A1301">
        <v>1883</v>
      </c>
      <c r="B1301" t="s">
        <v>1536</v>
      </c>
      <c r="C1301" t="s">
        <v>1531</v>
      </c>
      <c r="D1301">
        <v>259</v>
      </c>
      <c r="E1301">
        <v>1044</v>
      </c>
      <c r="F1301">
        <f t="shared" si="20"/>
        <v>10</v>
      </c>
      <c r="G1301" t="str">
        <f>STANDINGS_HR[[#This Row],[League]]&amp;STANDINGS_HR[[#This Row],[Team]]</f>
        <v>$150 Draft Champions Feb 17 1:00 pm Lg.3719Wendell Boys</v>
      </c>
    </row>
    <row r="1302" spans="1:7" x14ac:dyDescent="0.25">
      <c r="A1302">
        <v>1912</v>
      </c>
      <c r="B1302" t="s">
        <v>1534</v>
      </c>
      <c r="C1302" t="s">
        <v>1531</v>
      </c>
      <c r="D1302">
        <v>257</v>
      </c>
      <c r="E1302">
        <v>985</v>
      </c>
      <c r="F1302">
        <f t="shared" si="20"/>
        <v>11</v>
      </c>
      <c r="G1302" t="str">
        <f>STANDINGS_HR[[#This Row],[League]]&amp;STANDINGS_HR[[#This Row],[Team]]</f>
        <v>$150 Draft Champions Feb 17 1:00 pm Lg.3719Blue Bell Kings</v>
      </c>
    </row>
    <row r="1303" spans="1:7" x14ac:dyDescent="0.25">
      <c r="A1303">
        <v>2274</v>
      </c>
      <c r="B1303" t="s">
        <v>1159</v>
      </c>
      <c r="C1303" t="s">
        <v>1531</v>
      </c>
      <c r="D1303">
        <v>244</v>
      </c>
      <c r="E1303">
        <v>631</v>
      </c>
      <c r="F1303">
        <f t="shared" si="20"/>
        <v>12</v>
      </c>
      <c r="G1303" t="str">
        <f>STANDINGS_HR[[#This Row],[League]]&amp;STANDINGS_HR[[#This Row],[Team]]</f>
        <v>$150 Draft Champions Feb 17 1:00 pm Lg.3719Infinity Management</v>
      </c>
    </row>
    <row r="1304" spans="1:7" x14ac:dyDescent="0.25">
      <c r="A1304">
        <v>2722</v>
      </c>
      <c r="B1304" t="s">
        <v>272</v>
      </c>
      <c r="C1304" t="s">
        <v>1531</v>
      </c>
      <c r="D1304">
        <v>219</v>
      </c>
      <c r="E1304">
        <v>193</v>
      </c>
      <c r="F1304">
        <f t="shared" si="20"/>
        <v>13</v>
      </c>
      <c r="G1304" t="str">
        <f>STANDINGS_HR[[#This Row],[League]]&amp;STANDINGS_HR[[#This Row],[Team]]</f>
        <v>$150 Draft Champions Feb 17 1:00 pm Lg.3719The Blatant Disarray</v>
      </c>
    </row>
    <row r="1305" spans="1:7" x14ac:dyDescent="0.25">
      <c r="A1305">
        <v>2788</v>
      </c>
      <c r="B1305" t="s">
        <v>1538</v>
      </c>
      <c r="C1305" t="s">
        <v>1531</v>
      </c>
      <c r="D1305">
        <v>212</v>
      </c>
      <c r="E1305">
        <v>126.5</v>
      </c>
      <c r="F1305">
        <f t="shared" si="20"/>
        <v>14</v>
      </c>
      <c r="G1305" t="str">
        <f>STANDINGS_HR[[#This Row],[League]]&amp;STANDINGS_HR[[#This Row],[Team]]</f>
        <v>$150 Draft Champions Feb 17 1:00 pm Lg.3719Vida's Four Blues</v>
      </c>
    </row>
    <row r="1306" spans="1:7" x14ac:dyDescent="0.25">
      <c r="A1306">
        <v>2834</v>
      </c>
      <c r="B1306" t="s">
        <v>1539</v>
      </c>
      <c r="C1306" t="s">
        <v>1531</v>
      </c>
      <c r="D1306">
        <v>205</v>
      </c>
      <c r="E1306">
        <v>75.5</v>
      </c>
      <c r="F1306">
        <f t="shared" si="20"/>
        <v>15</v>
      </c>
      <c r="G1306" t="str">
        <f>STANDINGS_HR[[#This Row],[League]]&amp;STANDINGS_HR[[#This Row],[Team]]</f>
        <v>$150 Draft Champions Feb 17 1:00 pm Lg.3719Rizzo Fo' Shizzo</v>
      </c>
    </row>
    <row r="1307" spans="1:7" x14ac:dyDescent="0.25">
      <c r="A1307">
        <v>402</v>
      </c>
      <c r="B1307" t="s">
        <v>1552</v>
      </c>
      <c r="C1307" t="s">
        <v>1542</v>
      </c>
      <c r="D1307">
        <v>310</v>
      </c>
      <c r="E1307">
        <v>2514.5</v>
      </c>
      <c r="F1307">
        <f t="shared" si="20"/>
        <v>1</v>
      </c>
      <c r="G1307" t="str">
        <f>STANDINGS_HR[[#This Row],[League]]&amp;STANDINGS_HR[[#This Row],[Team]]</f>
        <v>$150 Draft Champions Feb 18 1:00 pm Lg.3722deadmoneyG</v>
      </c>
    </row>
    <row r="1308" spans="1:7" x14ac:dyDescent="0.25">
      <c r="A1308">
        <v>435</v>
      </c>
      <c r="B1308" t="s">
        <v>1290</v>
      </c>
      <c r="C1308" t="s">
        <v>1542</v>
      </c>
      <c r="D1308">
        <v>308</v>
      </c>
      <c r="E1308">
        <v>2483.5</v>
      </c>
      <c r="F1308">
        <f t="shared" si="20"/>
        <v>2</v>
      </c>
      <c r="G1308" t="str">
        <f>STANDINGS_HR[[#This Row],[League]]&amp;STANDINGS_HR[[#This Row],[Team]]</f>
        <v>$150 Draft Champions Feb 18 1:00 pm Lg.3722What Was I Thinking</v>
      </c>
    </row>
    <row r="1309" spans="1:7" x14ac:dyDescent="0.25">
      <c r="A1309">
        <v>452</v>
      </c>
      <c r="B1309" t="s">
        <v>1543</v>
      </c>
      <c r="C1309" t="s">
        <v>1542</v>
      </c>
      <c r="D1309">
        <v>307</v>
      </c>
      <c r="E1309">
        <v>2463</v>
      </c>
      <c r="F1309">
        <f t="shared" si="20"/>
        <v>3</v>
      </c>
      <c r="G1309" t="str">
        <f>STANDINGS_HR[[#This Row],[League]]&amp;STANDINGS_HR[[#This Row],[Team]]</f>
        <v>$150 Draft Champions Feb 18 1:00 pm Lg.3722Rum Runner 3</v>
      </c>
    </row>
    <row r="1310" spans="1:7" x14ac:dyDescent="0.25">
      <c r="A1310">
        <v>567</v>
      </c>
      <c r="B1310" t="s">
        <v>1547</v>
      </c>
      <c r="C1310" t="s">
        <v>1542</v>
      </c>
      <c r="D1310">
        <v>302</v>
      </c>
      <c r="E1310">
        <v>2354.5</v>
      </c>
      <c r="F1310">
        <f t="shared" si="20"/>
        <v>4</v>
      </c>
      <c r="G1310" t="str">
        <f>STANDINGS_HR[[#This Row],[League]]&amp;STANDINGS_HR[[#This Row],[Team]]</f>
        <v>$150 Draft Champions Feb 18 1:00 pm Lg.3722Trout Wars</v>
      </c>
    </row>
    <row r="1311" spans="1:7" x14ac:dyDescent="0.25">
      <c r="A1311">
        <v>646</v>
      </c>
      <c r="B1311" t="s">
        <v>1550</v>
      </c>
      <c r="C1311" t="s">
        <v>1542</v>
      </c>
      <c r="D1311">
        <v>299</v>
      </c>
      <c r="E1311">
        <v>2277</v>
      </c>
      <c r="F1311">
        <f t="shared" si="20"/>
        <v>5</v>
      </c>
      <c r="G1311" t="str">
        <f>STANDINGS_HR[[#This Row],[League]]&amp;STANDINGS_HR[[#This Row],[Team]]</f>
        <v>$150 Draft Champions Feb 18 1:00 pm Lg.3722Wellington Blacks</v>
      </c>
    </row>
    <row r="1312" spans="1:7" x14ac:dyDescent="0.25">
      <c r="A1312">
        <v>767</v>
      </c>
      <c r="B1312" t="s">
        <v>292</v>
      </c>
      <c r="C1312" t="s">
        <v>1542</v>
      </c>
      <c r="D1312">
        <v>294</v>
      </c>
      <c r="E1312">
        <v>2151</v>
      </c>
      <c r="F1312">
        <f t="shared" si="20"/>
        <v>6</v>
      </c>
      <c r="G1312" t="str">
        <f>STANDINGS_HR[[#This Row],[League]]&amp;STANDINGS_HR[[#This Row],[Team]]</f>
        <v>$150 Draft Champions Feb 18 1:00 pm Lg.3722Team Teixeira</v>
      </c>
    </row>
    <row r="1313" spans="1:7" x14ac:dyDescent="0.25">
      <c r="A1313">
        <v>1051</v>
      </c>
      <c r="B1313" t="s">
        <v>396</v>
      </c>
      <c r="C1313" t="s">
        <v>1542</v>
      </c>
      <c r="D1313">
        <v>284</v>
      </c>
      <c r="E1313">
        <v>1866</v>
      </c>
      <c r="F1313">
        <f t="shared" si="20"/>
        <v>7</v>
      </c>
      <c r="G1313" t="str">
        <f>STANDINGS_HR[[#This Row],[League]]&amp;STANDINGS_HR[[#This Row],[Team]]</f>
        <v>$150 Draft Champions Feb 18 1:00 pm Lg.3722Team Edgar</v>
      </c>
    </row>
    <row r="1314" spans="1:7" x14ac:dyDescent="0.25">
      <c r="A1314">
        <v>1352</v>
      </c>
      <c r="B1314" t="s">
        <v>1551</v>
      </c>
      <c r="C1314" t="s">
        <v>1542</v>
      </c>
      <c r="D1314">
        <v>275</v>
      </c>
      <c r="E1314">
        <v>1558</v>
      </c>
      <c r="F1314">
        <f t="shared" si="20"/>
        <v>8</v>
      </c>
      <c r="G1314" t="str">
        <f>STANDINGS_HR[[#This Row],[League]]&amp;STANDINGS_HR[[#This Row],[Team]]</f>
        <v>$150 Draft Champions Feb 18 1:00 pm Lg.3722Moz Boyz 15</v>
      </c>
    </row>
    <row r="1315" spans="1:7" x14ac:dyDescent="0.25">
      <c r="A1315">
        <v>1472</v>
      </c>
      <c r="B1315" t="s">
        <v>1541</v>
      </c>
      <c r="C1315" t="s">
        <v>1542</v>
      </c>
      <c r="D1315">
        <v>271</v>
      </c>
      <c r="E1315">
        <v>1434.5</v>
      </c>
      <c r="F1315">
        <f t="shared" si="20"/>
        <v>9</v>
      </c>
      <c r="G1315" t="str">
        <f>STANDINGS_HR[[#This Row],[League]]&amp;STANDINGS_HR[[#This Row],[Team]]</f>
        <v>$150 Draft Champions Feb 18 1:00 pm Lg.3722Krebs Cycle II</v>
      </c>
    </row>
    <row r="1316" spans="1:7" x14ac:dyDescent="0.25">
      <c r="A1316">
        <v>1474</v>
      </c>
      <c r="B1316" t="s">
        <v>1546</v>
      </c>
      <c r="C1316" t="s">
        <v>1542</v>
      </c>
      <c r="D1316">
        <v>271</v>
      </c>
      <c r="E1316">
        <v>1434.5</v>
      </c>
      <c r="F1316">
        <f t="shared" si="20"/>
        <v>10</v>
      </c>
      <c r="G1316" t="str">
        <f>STANDINGS_HR[[#This Row],[League]]&amp;STANDINGS_HR[[#This Row],[Team]]</f>
        <v>$150 Draft Champions Feb 18 1:00 pm Lg.3722Live Chicken and Rum</v>
      </c>
    </row>
    <row r="1317" spans="1:7" x14ac:dyDescent="0.25">
      <c r="A1317">
        <v>1925</v>
      </c>
      <c r="B1317" t="s">
        <v>17</v>
      </c>
      <c r="C1317" t="s">
        <v>1542</v>
      </c>
      <c r="D1317">
        <v>257</v>
      </c>
      <c r="E1317">
        <v>985</v>
      </c>
      <c r="F1317">
        <f t="shared" si="20"/>
        <v>11</v>
      </c>
      <c r="G1317" t="str">
        <f>STANDINGS_HR[[#This Row],[League]]&amp;STANDINGS_HR[[#This Row],[Team]]</f>
        <v>$150 Draft Champions Feb 18 1:00 pm Lg.3722Millertime</v>
      </c>
    </row>
    <row r="1318" spans="1:7" x14ac:dyDescent="0.25">
      <c r="A1318">
        <v>2305</v>
      </c>
      <c r="B1318" t="s">
        <v>1548</v>
      </c>
      <c r="C1318" t="s">
        <v>1542</v>
      </c>
      <c r="D1318">
        <v>243</v>
      </c>
      <c r="E1318">
        <v>604.5</v>
      </c>
      <c r="F1318">
        <f t="shared" si="20"/>
        <v>12</v>
      </c>
      <c r="G1318" t="str">
        <f>STANDINGS_HR[[#This Row],[League]]&amp;STANDINGS_HR[[#This Row],[Team]]</f>
        <v>$150 Draft Champions Feb 18 1:00 pm Lg.3722Jack and Jordan 2</v>
      </c>
    </row>
    <row r="1319" spans="1:7" x14ac:dyDescent="0.25">
      <c r="A1319">
        <v>2485</v>
      </c>
      <c r="B1319" t="s">
        <v>1545</v>
      </c>
      <c r="C1319" t="s">
        <v>1542</v>
      </c>
      <c r="D1319">
        <v>234</v>
      </c>
      <c r="E1319">
        <v>421.5</v>
      </c>
      <c r="F1319">
        <f t="shared" si="20"/>
        <v>13</v>
      </c>
      <c r="G1319" t="str">
        <f>STANDINGS_HR[[#This Row],[League]]&amp;STANDINGS_HR[[#This Row],[Team]]</f>
        <v>$150 Draft Champions Feb 18 1:00 pm Lg.3722Jrodimus Empire</v>
      </c>
    </row>
    <row r="1320" spans="1:7" x14ac:dyDescent="0.25">
      <c r="A1320">
        <v>2507</v>
      </c>
      <c r="B1320" t="s">
        <v>1544</v>
      </c>
      <c r="C1320" t="s">
        <v>1542</v>
      </c>
      <c r="D1320">
        <v>233</v>
      </c>
      <c r="E1320">
        <v>403.5</v>
      </c>
      <c r="F1320">
        <f t="shared" si="20"/>
        <v>14</v>
      </c>
      <c r="G1320" t="str">
        <f>STANDINGS_HR[[#This Row],[League]]&amp;STANDINGS_HR[[#This Row],[Team]]</f>
        <v>$150 Draft Champions Feb 18 1:00 pm Lg.3722Pondjumpers</v>
      </c>
    </row>
    <row r="1321" spans="1:7" x14ac:dyDescent="0.25">
      <c r="A1321">
        <v>2540</v>
      </c>
      <c r="B1321" t="s">
        <v>1549</v>
      </c>
      <c r="C1321" t="s">
        <v>1542</v>
      </c>
      <c r="D1321">
        <v>231</v>
      </c>
      <c r="E1321">
        <v>365.5</v>
      </c>
      <c r="F1321">
        <f t="shared" si="20"/>
        <v>15</v>
      </c>
      <c r="G1321" t="str">
        <f>STANDINGS_HR[[#This Row],[League]]&amp;STANDINGS_HR[[#This Row],[Team]]</f>
        <v>$150 Draft Champions Feb 18 1:00 pm Lg.3722GST and Tally Ho</v>
      </c>
    </row>
    <row r="1322" spans="1:7" x14ac:dyDescent="0.25">
      <c r="A1322">
        <v>258</v>
      </c>
      <c r="B1322" t="s">
        <v>19</v>
      </c>
      <c r="C1322" t="s">
        <v>1553</v>
      </c>
      <c r="D1322">
        <v>319</v>
      </c>
      <c r="E1322">
        <v>2651.5</v>
      </c>
      <c r="F1322">
        <f t="shared" si="20"/>
        <v>1</v>
      </c>
      <c r="G1322" t="str">
        <f>STANDINGS_HR[[#This Row],[League]]&amp;STANDINGS_HR[[#This Row],[Team]]</f>
        <v>$150 Draft Champions Feb 18 1:00 pm Lg.3726One Eyed Jack</v>
      </c>
    </row>
    <row r="1323" spans="1:7" x14ac:dyDescent="0.25">
      <c r="A1323">
        <v>814</v>
      </c>
      <c r="B1323" t="s">
        <v>1560</v>
      </c>
      <c r="C1323" t="s">
        <v>1553</v>
      </c>
      <c r="D1323">
        <v>292</v>
      </c>
      <c r="E1323">
        <v>2099.5</v>
      </c>
      <c r="F1323">
        <f t="shared" si="20"/>
        <v>2</v>
      </c>
      <c r="G1323" t="str">
        <f>STANDINGS_HR[[#This Row],[League]]&amp;STANDINGS_HR[[#This Row],[Team]]</f>
        <v>$150 Draft Champions Feb 18 1:00 pm Lg.3726SumoManCrushYou</v>
      </c>
    </row>
    <row r="1324" spans="1:7" x14ac:dyDescent="0.25">
      <c r="A1324">
        <v>872</v>
      </c>
      <c r="B1324" t="s">
        <v>49</v>
      </c>
      <c r="C1324" t="s">
        <v>1553</v>
      </c>
      <c r="D1324">
        <v>290</v>
      </c>
      <c r="E1324">
        <v>2049</v>
      </c>
      <c r="F1324">
        <f t="shared" si="20"/>
        <v>3</v>
      </c>
      <c r="G1324" t="str">
        <f>STANDINGS_HR[[#This Row],[League]]&amp;STANDINGS_HR[[#This Row],[Team]]</f>
        <v>$150 Draft Champions Feb 18 1:00 pm Lg.3726smokin gun</v>
      </c>
    </row>
    <row r="1325" spans="1:7" x14ac:dyDescent="0.25">
      <c r="A1325">
        <v>987</v>
      </c>
      <c r="B1325" t="s">
        <v>1556</v>
      </c>
      <c r="C1325" t="s">
        <v>1553</v>
      </c>
      <c r="D1325">
        <v>286</v>
      </c>
      <c r="E1325">
        <v>1932.5</v>
      </c>
      <c r="F1325">
        <f t="shared" si="20"/>
        <v>4</v>
      </c>
      <c r="G1325" t="str">
        <f>STANDINGS_HR[[#This Row],[League]]&amp;STANDINGS_HR[[#This Row],[Team]]</f>
        <v>$150 Draft Champions Feb 18 1:00 pm Lg.3726The Gym Triplers</v>
      </c>
    </row>
    <row r="1326" spans="1:7" x14ac:dyDescent="0.25">
      <c r="A1326">
        <v>994</v>
      </c>
      <c r="B1326" t="s">
        <v>1558</v>
      </c>
      <c r="C1326" t="s">
        <v>1553</v>
      </c>
      <c r="D1326">
        <v>285</v>
      </c>
      <c r="E1326">
        <v>1901</v>
      </c>
      <c r="F1326">
        <f t="shared" si="20"/>
        <v>5</v>
      </c>
      <c r="G1326" t="str">
        <f>STANDINGS_HR[[#This Row],[League]]&amp;STANDINGS_HR[[#This Row],[Team]]</f>
        <v>$150 Draft Champions Feb 18 1:00 pm Lg.3726AA Yankees</v>
      </c>
    </row>
    <row r="1327" spans="1:7" x14ac:dyDescent="0.25">
      <c r="A1327">
        <v>1138</v>
      </c>
      <c r="B1327" t="s">
        <v>1559</v>
      </c>
      <c r="C1327" t="s">
        <v>1553</v>
      </c>
      <c r="D1327">
        <v>281</v>
      </c>
      <c r="E1327">
        <v>1759</v>
      </c>
      <c r="F1327">
        <f t="shared" si="20"/>
        <v>6</v>
      </c>
      <c r="G1327" t="str">
        <f>STANDINGS_HR[[#This Row],[League]]&amp;STANDINGS_HR[[#This Row],[Team]]</f>
        <v>$150 Draft Champions Feb 18 1:00 pm Lg.3726Doc in the box</v>
      </c>
    </row>
    <row r="1328" spans="1:7" x14ac:dyDescent="0.25">
      <c r="A1328">
        <v>1240</v>
      </c>
      <c r="B1328" t="s">
        <v>351</v>
      </c>
      <c r="C1328" t="s">
        <v>1553</v>
      </c>
      <c r="D1328">
        <v>278</v>
      </c>
      <c r="E1328">
        <v>1655.5</v>
      </c>
      <c r="F1328">
        <f t="shared" si="20"/>
        <v>7</v>
      </c>
      <c r="G1328" t="str">
        <f>STANDINGS_HR[[#This Row],[League]]&amp;STANDINGS_HR[[#This Row],[Team]]</f>
        <v>$150 Draft Champions Feb 18 1:00 pm Lg.3726BALCO: HENNESSY &amp; PEDS 3</v>
      </c>
    </row>
    <row r="1329" spans="1:7" x14ac:dyDescent="0.25">
      <c r="A1329">
        <v>1246</v>
      </c>
      <c r="B1329" t="s">
        <v>1562</v>
      </c>
      <c r="C1329" t="s">
        <v>1553</v>
      </c>
      <c r="D1329">
        <v>278</v>
      </c>
      <c r="E1329">
        <v>1655.5</v>
      </c>
      <c r="F1329">
        <f t="shared" si="20"/>
        <v>8</v>
      </c>
      <c r="G1329" t="str">
        <f>STANDINGS_HR[[#This Row],[League]]&amp;STANDINGS_HR[[#This Row],[Team]]</f>
        <v>$150 Draft Champions Feb 18 1:00 pm Lg.3726Dingaling</v>
      </c>
    </row>
    <row r="1330" spans="1:7" x14ac:dyDescent="0.25">
      <c r="A1330">
        <v>1257</v>
      </c>
      <c r="B1330" t="s">
        <v>1554</v>
      </c>
      <c r="C1330" t="s">
        <v>1553</v>
      </c>
      <c r="D1330">
        <v>278</v>
      </c>
      <c r="E1330">
        <v>1655.5</v>
      </c>
      <c r="F1330">
        <f t="shared" si="20"/>
        <v>9</v>
      </c>
      <c r="G1330" t="str">
        <f>STANDINGS_HR[[#This Row],[League]]&amp;STANDINGS_HR[[#This Row],[Team]]</f>
        <v>$150 Draft Champions Feb 18 1:00 pm Lg.3726Polish Thunder</v>
      </c>
    </row>
    <row r="1331" spans="1:7" x14ac:dyDescent="0.25">
      <c r="A1331">
        <v>1349</v>
      </c>
      <c r="B1331" t="s">
        <v>332</v>
      </c>
      <c r="C1331" t="s">
        <v>1553</v>
      </c>
      <c r="D1331">
        <v>275</v>
      </c>
      <c r="E1331">
        <v>1558</v>
      </c>
      <c r="F1331">
        <f t="shared" si="20"/>
        <v>10</v>
      </c>
      <c r="G1331" t="str">
        <f>STANDINGS_HR[[#This Row],[League]]&amp;STANDINGS_HR[[#This Row],[Team]]</f>
        <v>$150 Draft Champions Feb 18 1:00 pm Lg.3726Jersey Rhinos</v>
      </c>
    </row>
    <row r="1332" spans="1:7" x14ac:dyDescent="0.25">
      <c r="A1332">
        <v>1516</v>
      </c>
      <c r="B1332" t="s">
        <v>1557</v>
      </c>
      <c r="C1332" t="s">
        <v>1553</v>
      </c>
      <c r="D1332">
        <v>270</v>
      </c>
      <c r="E1332">
        <v>1400</v>
      </c>
      <c r="F1332">
        <f t="shared" si="20"/>
        <v>11</v>
      </c>
      <c r="G1332" t="str">
        <f>STANDINGS_HR[[#This Row],[League]]&amp;STANDINGS_HR[[#This Row],[Team]]</f>
        <v>$150 Draft Champions Feb 18 1:00 pm Lg.3726Team Casey</v>
      </c>
    </row>
    <row r="1333" spans="1:7" x14ac:dyDescent="0.25">
      <c r="A1333">
        <v>1793</v>
      </c>
      <c r="B1333" t="s">
        <v>48</v>
      </c>
      <c r="C1333" t="s">
        <v>1553</v>
      </c>
      <c r="D1333">
        <v>262</v>
      </c>
      <c r="E1333">
        <v>1128.5</v>
      </c>
      <c r="F1333">
        <f t="shared" si="20"/>
        <v>12</v>
      </c>
      <c r="G1333" t="str">
        <f>STANDINGS_HR[[#This Row],[League]]&amp;STANDINGS_HR[[#This Row],[Team]]</f>
        <v>$150 Draft Champions Feb 18 1:00 pm Lg.3726Team Reid</v>
      </c>
    </row>
    <row r="1334" spans="1:7" x14ac:dyDescent="0.25">
      <c r="A1334">
        <v>2300</v>
      </c>
      <c r="B1334" t="s">
        <v>1561</v>
      </c>
      <c r="C1334" t="s">
        <v>1553</v>
      </c>
      <c r="D1334">
        <v>243</v>
      </c>
      <c r="E1334">
        <v>604.5</v>
      </c>
      <c r="F1334">
        <f t="shared" si="20"/>
        <v>13</v>
      </c>
      <c r="G1334" t="str">
        <f>STANDINGS_HR[[#This Row],[League]]&amp;STANDINGS_HR[[#This Row],[Team]]</f>
        <v>$150 Draft Champions Feb 18 1:00 pm Lg.3726FantasyBaseball2k</v>
      </c>
    </row>
    <row r="1335" spans="1:7" x14ac:dyDescent="0.25">
      <c r="A1335">
        <v>2325</v>
      </c>
      <c r="B1335" t="s">
        <v>443</v>
      </c>
      <c r="C1335" t="s">
        <v>1553</v>
      </c>
      <c r="D1335">
        <v>242</v>
      </c>
      <c r="E1335">
        <v>580</v>
      </c>
      <c r="F1335">
        <f t="shared" si="20"/>
        <v>14</v>
      </c>
      <c r="G1335" t="str">
        <f>STANDINGS_HR[[#This Row],[League]]&amp;STANDINGS_HR[[#This Row],[Team]]</f>
        <v>$150 Draft Champions Feb 18 1:00 pm Lg.3726Comfortably Numb</v>
      </c>
    </row>
    <row r="1336" spans="1:7" x14ac:dyDescent="0.25">
      <c r="A1336">
        <v>2333</v>
      </c>
      <c r="B1336" t="s">
        <v>1555</v>
      </c>
      <c r="C1336" t="s">
        <v>1553</v>
      </c>
      <c r="D1336">
        <v>242</v>
      </c>
      <c r="E1336">
        <v>580</v>
      </c>
      <c r="F1336">
        <f t="shared" si="20"/>
        <v>15</v>
      </c>
      <c r="G1336" t="str">
        <f>STANDINGS_HR[[#This Row],[League]]&amp;STANDINGS_HR[[#This Row],[Team]]</f>
        <v>$150 Draft Champions Feb 18 1:00 pm Lg.3726Rotoscrubs</v>
      </c>
    </row>
    <row r="1337" spans="1:7" x14ac:dyDescent="0.25">
      <c r="A1337">
        <v>121</v>
      </c>
      <c r="B1337" t="s">
        <v>1571</v>
      </c>
      <c r="C1337" t="s">
        <v>1564</v>
      </c>
      <c r="D1337">
        <v>331</v>
      </c>
      <c r="E1337">
        <v>2789.5</v>
      </c>
      <c r="F1337">
        <f t="shared" si="20"/>
        <v>1</v>
      </c>
      <c r="G1337" t="str">
        <f>STANDINGS_HR[[#This Row],[League]]&amp;STANDINGS_HR[[#This Row],[Team]]</f>
        <v>$150 Draft Champions Feb 19 1:00 pm Lg.3727Starfishmn 0219</v>
      </c>
    </row>
    <row r="1338" spans="1:7" x14ac:dyDescent="0.25">
      <c r="A1338">
        <v>333</v>
      </c>
      <c r="B1338" t="s">
        <v>10</v>
      </c>
      <c r="C1338" t="s">
        <v>1564</v>
      </c>
      <c r="D1338">
        <v>314</v>
      </c>
      <c r="E1338">
        <v>2581</v>
      </c>
      <c r="F1338">
        <f t="shared" si="20"/>
        <v>2</v>
      </c>
      <c r="G1338" t="str">
        <f>STANDINGS_HR[[#This Row],[League]]&amp;STANDINGS_HR[[#This Row],[Team]]</f>
        <v>$150 Draft Champions Feb 19 1:00 pm Lg.3727Team O'Connor</v>
      </c>
    </row>
    <row r="1339" spans="1:7" x14ac:dyDescent="0.25">
      <c r="A1339">
        <v>338</v>
      </c>
      <c r="B1339" t="s">
        <v>1563</v>
      </c>
      <c r="C1339" t="s">
        <v>1564</v>
      </c>
      <c r="D1339">
        <v>313</v>
      </c>
      <c r="E1339">
        <v>2567</v>
      </c>
      <c r="F1339">
        <f t="shared" si="20"/>
        <v>3</v>
      </c>
      <c r="G1339" t="str">
        <f>STANDINGS_HR[[#This Row],[League]]&amp;STANDINGS_HR[[#This Row],[Team]]</f>
        <v>$150 Draft Champions Feb 19 1:00 pm Lg.3727@SethDaSportsMan</v>
      </c>
    </row>
    <row r="1340" spans="1:7" x14ac:dyDescent="0.25">
      <c r="A1340">
        <v>823</v>
      </c>
      <c r="B1340" t="s">
        <v>1568</v>
      </c>
      <c r="C1340" t="s">
        <v>1564</v>
      </c>
      <c r="D1340">
        <v>292</v>
      </c>
      <c r="E1340">
        <v>2099.5</v>
      </c>
      <c r="F1340">
        <f t="shared" si="20"/>
        <v>4</v>
      </c>
      <c r="G1340" t="str">
        <f>STANDINGS_HR[[#This Row],[League]]&amp;STANDINGS_HR[[#This Row],[Team]]</f>
        <v>$150 Draft Champions Feb 19 1:00 pm Lg.3727The Force Awakens</v>
      </c>
    </row>
    <row r="1341" spans="1:7" x14ac:dyDescent="0.25">
      <c r="A1341">
        <v>1122</v>
      </c>
      <c r="B1341" t="s">
        <v>426</v>
      </c>
      <c r="C1341" t="s">
        <v>1564</v>
      </c>
      <c r="D1341">
        <v>282</v>
      </c>
      <c r="E1341">
        <v>1795</v>
      </c>
      <c r="F1341">
        <f t="shared" si="20"/>
        <v>5</v>
      </c>
      <c r="G1341" t="str">
        <f>STANDINGS_HR[[#This Row],[League]]&amp;STANDINGS_HR[[#This Row],[Team]]</f>
        <v>$150 Draft Champions Feb 19 1:00 pm Lg.3727Team Fish</v>
      </c>
    </row>
    <row r="1342" spans="1:7" x14ac:dyDescent="0.25">
      <c r="A1342">
        <v>1159</v>
      </c>
      <c r="B1342" t="s">
        <v>592</v>
      </c>
      <c r="C1342" t="s">
        <v>1564</v>
      </c>
      <c r="D1342">
        <v>281</v>
      </c>
      <c r="E1342">
        <v>1759</v>
      </c>
      <c r="F1342">
        <f t="shared" si="20"/>
        <v>6</v>
      </c>
      <c r="G1342" t="str">
        <f>STANDINGS_HR[[#This Row],[League]]&amp;STANDINGS_HR[[#This Row],[Team]]</f>
        <v>$150 Draft Champions Feb 19 1:00 pm Lg.3727Team Bennette</v>
      </c>
    </row>
    <row r="1343" spans="1:7" x14ac:dyDescent="0.25">
      <c r="A1343">
        <v>1411</v>
      </c>
      <c r="B1343" t="s">
        <v>228</v>
      </c>
      <c r="C1343" t="s">
        <v>1564</v>
      </c>
      <c r="D1343">
        <v>273</v>
      </c>
      <c r="E1343">
        <v>1503</v>
      </c>
      <c r="F1343">
        <f t="shared" si="20"/>
        <v>7</v>
      </c>
      <c r="G1343" t="str">
        <f>STANDINGS_HR[[#This Row],[League]]&amp;STANDINGS_HR[[#This Row],[Team]]</f>
        <v>$150 Draft Champions Feb 19 1:00 pm Lg.3727TampRons</v>
      </c>
    </row>
    <row r="1344" spans="1:7" x14ac:dyDescent="0.25">
      <c r="A1344">
        <v>1555</v>
      </c>
      <c r="B1344" t="s">
        <v>1569</v>
      </c>
      <c r="C1344" t="s">
        <v>1564</v>
      </c>
      <c r="D1344">
        <v>269</v>
      </c>
      <c r="E1344">
        <v>1363.5</v>
      </c>
      <c r="F1344">
        <f t="shared" si="20"/>
        <v>8</v>
      </c>
      <c r="G1344" t="str">
        <f>STANDINGS_HR[[#This Row],[League]]&amp;STANDINGS_HR[[#This Row],[Team]]</f>
        <v>$150 Draft Champions Feb 19 1:00 pm Lg.3727Team Belanger</v>
      </c>
    </row>
    <row r="1345" spans="1:7" x14ac:dyDescent="0.25">
      <c r="A1345">
        <v>1936</v>
      </c>
      <c r="B1345" t="s">
        <v>1087</v>
      </c>
      <c r="C1345" t="s">
        <v>1564</v>
      </c>
      <c r="D1345">
        <v>257</v>
      </c>
      <c r="E1345">
        <v>985</v>
      </c>
      <c r="F1345">
        <f t="shared" si="20"/>
        <v>9</v>
      </c>
      <c r="G1345" t="str">
        <f>STANDINGS_HR[[#This Row],[League]]&amp;STANDINGS_HR[[#This Row],[Team]]</f>
        <v>$150 Draft Champions Feb 19 1:00 pm Lg.3727Team Edwards</v>
      </c>
    </row>
    <row r="1346" spans="1:7" x14ac:dyDescent="0.25">
      <c r="A1346">
        <v>1964</v>
      </c>
      <c r="B1346" t="s">
        <v>1290</v>
      </c>
      <c r="C1346" t="s">
        <v>1564</v>
      </c>
      <c r="D1346">
        <v>256</v>
      </c>
      <c r="E1346">
        <v>957.5</v>
      </c>
      <c r="F1346">
        <f t="shared" si="20"/>
        <v>10</v>
      </c>
      <c r="G1346" t="str">
        <f>STANDINGS_HR[[#This Row],[League]]&amp;STANDINGS_HR[[#This Row],[Team]]</f>
        <v>$150 Draft Champions Feb 19 1:00 pm Lg.3727What Was I Thinking</v>
      </c>
    </row>
    <row r="1347" spans="1:7" x14ac:dyDescent="0.25">
      <c r="A1347">
        <v>2155</v>
      </c>
      <c r="B1347" t="s">
        <v>1565</v>
      </c>
      <c r="C1347" t="s">
        <v>1564</v>
      </c>
      <c r="D1347">
        <v>249</v>
      </c>
      <c r="E1347">
        <v>759</v>
      </c>
      <c r="F1347">
        <f t="shared" ref="F1347:F1410" si="21">IF(C1347=C1346,F1346+1,1)</f>
        <v>11</v>
      </c>
      <c r="G1347" t="str">
        <f>STANDINGS_HR[[#This Row],[League]]&amp;STANDINGS_HR[[#This Row],[Team]]</f>
        <v>$150 Draft Champions Feb 19 1:00 pm Lg.3727Team Schnitker</v>
      </c>
    </row>
    <row r="1348" spans="1:7" x14ac:dyDescent="0.25">
      <c r="A1348">
        <v>2190</v>
      </c>
      <c r="B1348" t="s">
        <v>324</v>
      </c>
      <c r="C1348" t="s">
        <v>1564</v>
      </c>
      <c r="D1348">
        <v>248</v>
      </c>
      <c r="E1348">
        <v>732</v>
      </c>
      <c r="F1348">
        <f t="shared" si="21"/>
        <v>12</v>
      </c>
      <c r="G1348" t="str">
        <f>STANDINGS_HR[[#This Row],[League]]&amp;STANDINGS_HR[[#This Row],[Team]]</f>
        <v>$150 Draft Champions Feb 19 1:00 pm Lg.3727The Maestro</v>
      </c>
    </row>
    <row r="1349" spans="1:7" x14ac:dyDescent="0.25">
      <c r="A1349">
        <v>2286</v>
      </c>
      <c r="B1349" t="s">
        <v>1570</v>
      </c>
      <c r="C1349" t="s">
        <v>1564</v>
      </c>
      <c r="D1349">
        <v>244</v>
      </c>
      <c r="E1349">
        <v>631</v>
      </c>
      <c r="F1349">
        <f t="shared" si="21"/>
        <v>13</v>
      </c>
      <c r="G1349" t="str">
        <f>STANDINGS_HR[[#This Row],[League]]&amp;STANDINGS_HR[[#This Row],[Team]]</f>
        <v>$150 Draft Champions Feb 19 1:00 pm Lg.3727Team Eder</v>
      </c>
    </row>
    <row r="1350" spans="1:7" x14ac:dyDescent="0.25">
      <c r="A1350">
        <v>2473</v>
      </c>
      <c r="B1350" t="s">
        <v>1566</v>
      </c>
      <c r="C1350" t="s">
        <v>1564</v>
      </c>
      <c r="D1350">
        <v>235</v>
      </c>
      <c r="E1350">
        <v>439.5</v>
      </c>
      <c r="F1350">
        <f t="shared" si="21"/>
        <v>14</v>
      </c>
      <c r="G1350" t="str">
        <f>STANDINGS_HR[[#This Row],[League]]&amp;STANDINGS_HR[[#This Row],[Team]]</f>
        <v>$150 Draft Champions Feb 19 1:00 pm Lg.3727Rowdy Dowdys</v>
      </c>
    </row>
    <row r="1351" spans="1:7" x14ac:dyDescent="0.25">
      <c r="A1351">
        <v>2654</v>
      </c>
      <c r="B1351" t="s">
        <v>1567</v>
      </c>
      <c r="C1351" t="s">
        <v>1564</v>
      </c>
      <c r="D1351">
        <v>224</v>
      </c>
      <c r="E1351">
        <v>261</v>
      </c>
      <c r="F1351">
        <f t="shared" si="21"/>
        <v>15</v>
      </c>
      <c r="G1351" t="str">
        <f>STANDINGS_HR[[#This Row],[League]]&amp;STANDINGS_HR[[#This Row],[Team]]</f>
        <v>$150 Draft Champions Feb 19 1:00 pm Lg.3727Team Pamperin</v>
      </c>
    </row>
    <row r="1352" spans="1:7" x14ac:dyDescent="0.25">
      <c r="A1352">
        <v>262</v>
      </c>
      <c r="B1352" t="s">
        <v>1323</v>
      </c>
      <c r="C1352" t="s">
        <v>1572</v>
      </c>
      <c r="D1352">
        <v>319</v>
      </c>
      <c r="E1352">
        <v>2651.5</v>
      </c>
      <c r="F1352">
        <f t="shared" si="21"/>
        <v>1</v>
      </c>
      <c r="G1352" t="str">
        <f>STANDINGS_HR[[#This Row],[League]]&amp;STANDINGS_HR[[#This Row],[Team]]</f>
        <v>$150 Draft Champions Feb 19 1:00 pm Lg.3729Team Chaloux</v>
      </c>
    </row>
    <row r="1353" spans="1:7" x14ac:dyDescent="0.25">
      <c r="A1353">
        <v>362</v>
      </c>
      <c r="B1353" t="s">
        <v>1579</v>
      </c>
      <c r="C1353" t="s">
        <v>1572</v>
      </c>
      <c r="D1353">
        <v>312</v>
      </c>
      <c r="E1353">
        <v>2547.5</v>
      </c>
      <c r="F1353">
        <f t="shared" si="21"/>
        <v>2</v>
      </c>
      <c r="G1353" t="str">
        <f>STANDINGS_HR[[#This Row],[League]]&amp;STANDINGS_HR[[#This Row],[Team]]</f>
        <v>$150 Draft Champions Feb 19 1:00 pm Lg.3729Kiss My El Chapo 3</v>
      </c>
    </row>
    <row r="1354" spans="1:7" x14ac:dyDescent="0.25">
      <c r="A1354">
        <v>523</v>
      </c>
      <c r="B1354" t="s">
        <v>1580</v>
      </c>
      <c r="C1354" t="s">
        <v>1572</v>
      </c>
      <c r="D1354">
        <v>304</v>
      </c>
      <c r="E1354">
        <v>2392.5</v>
      </c>
      <c r="F1354">
        <f t="shared" si="21"/>
        <v>3</v>
      </c>
      <c r="G1354" t="str">
        <f>STANDINGS_HR[[#This Row],[League]]&amp;STANDINGS_HR[[#This Row],[Team]]</f>
        <v>$150 Draft Champions Feb 19 1:00 pm Lg.3729Teddy Cruz</v>
      </c>
    </row>
    <row r="1355" spans="1:7" x14ac:dyDescent="0.25">
      <c r="A1355">
        <v>589</v>
      </c>
      <c r="B1355" t="s">
        <v>416</v>
      </c>
      <c r="C1355" t="s">
        <v>1572</v>
      </c>
      <c r="D1355">
        <v>300</v>
      </c>
      <c r="E1355">
        <v>2307.5</v>
      </c>
      <c r="F1355">
        <f t="shared" si="21"/>
        <v>4</v>
      </c>
      <c r="G1355" t="str">
        <f>STANDINGS_HR[[#This Row],[League]]&amp;STANDINGS_HR[[#This Row],[Team]]</f>
        <v>$150 Draft Champions Feb 19 1:00 pm Lg.3729B&amp;B</v>
      </c>
    </row>
    <row r="1356" spans="1:7" x14ac:dyDescent="0.25">
      <c r="A1356">
        <v>653</v>
      </c>
      <c r="B1356" t="s">
        <v>1573</v>
      </c>
      <c r="C1356" t="s">
        <v>1572</v>
      </c>
      <c r="D1356">
        <v>298</v>
      </c>
      <c r="E1356">
        <v>2250</v>
      </c>
      <c r="F1356">
        <f t="shared" si="21"/>
        <v>5</v>
      </c>
      <c r="G1356" t="str">
        <f>STANDINGS_HR[[#This Row],[League]]&amp;STANDINGS_HR[[#This Row],[Team]]</f>
        <v>$150 Draft Champions Feb 19 1:00 pm Lg.3729Duffey Clevinger</v>
      </c>
    </row>
    <row r="1357" spans="1:7" x14ac:dyDescent="0.25">
      <c r="A1357">
        <v>796</v>
      </c>
      <c r="B1357" t="s">
        <v>1576</v>
      </c>
      <c r="C1357" t="s">
        <v>1572</v>
      </c>
      <c r="D1357">
        <v>293</v>
      </c>
      <c r="E1357">
        <v>2127</v>
      </c>
      <c r="F1357">
        <f t="shared" si="21"/>
        <v>6</v>
      </c>
      <c r="G1357" t="str">
        <f>STANDINGS_HR[[#This Row],[League]]&amp;STANDINGS_HR[[#This Row],[Team]]</f>
        <v>$150 Draft Champions Feb 19 1:00 pm Lg.3729Vegas Legends</v>
      </c>
    </row>
    <row r="1358" spans="1:7" x14ac:dyDescent="0.25">
      <c r="A1358">
        <v>1416</v>
      </c>
      <c r="B1358" t="s">
        <v>1500</v>
      </c>
      <c r="C1358" t="s">
        <v>1572</v>
      </c>
      <c r="D1358">
        <v>273</v>
      </c>
      <c r="E1358">
        <v>1503</v>
      </c>
      <c r="F1358">
        <f t="shared" si="21"/>
        <v>7</v>
      </c>
      <c r="G1358" t="str">
        <f>STANDINGS_HR[[#This Row],[League]]&amp;STANDINGS_HR[[#This Row],[Team]]</f>
        <v>$150 Draft Champions Feb 19 1:00 pm Lg.3729Team Packowski</v>
      </c>
    </row>
    <row r="1359" spans="1:7" x14ac:dyDescent="0.25">
      <c r="A1359">
        <v>1818</v>
      </c>
      <c r="B1359" t="s">
        <v>731</v>
      </c>
      <c r="C1359" t="s">
        <v>1572</v>
      </c>
      <c r="D1359">
        <v>261</v>
      </c>
      <c r="E1359">
        <v>1099</v>
      </c>
      <c r="F1359">
        <f t="shared" si="21"/>
        <v>8</v>
      </c>
      <c r="G1359" t="str">
        <f>STANDINGS_HR[[#This Row],[League]]&amp;STANDINGS_HR[[#This Row],[Team]]</f>
        <v>$150 Draft Champions Feb 19 1:00 pm Lg.3729Team Owens</v>
      </c>
    </row>
    <row r="1360" spans="1:7" x14ac:dyDescent="0.25">
      <c r="A1360">
        <v>2037</v>
      </c>
      <c r="B1360" t="s">
        <v>526</v>
      </c>
      <c r="C1360" t="s">
        <v>1572</v>
      </c>
      <c r="D1360">
        <v>253</v>
      </c>
      <c r="E1360">
        <v>873</v>
      </c>
      <c r="F1360">
        <f t="shared" si="21"/>
        <v>9</v>
      </c>
      <c r="G1360" t="str">
        <f>STANDINGS_HR[[#This Row],[League]]&amp;STANDINGS_HR[[#This Row],[Team]]</f>
        <v>$150 Draft Champions Feb 19 1:00 pm Lg.3729Panda</v>
      </c>
    </row>
    <row r="1361" spans="1:7" x14ac:dyDescent="0.25">
      <c r="A1361">
        <v>2061</v>
      </c>
      <c r="B1361" t="s">
        <v>1575</v>
      </c>
      <c r="C1361" t="s">
        <v>1572</v>
      </c>
      <c r="D1361">
        <v>252</v>
      </c>
      <c r="E1361">
        <v>843.5</v>
      </c>
      <c r="F1361">
        <f t="shared" si="21"/>
        <v>10</v>
      </c>
      <c r="G1361" t="str">
        <f>STANDINGS_HR[[#This Row],[League]]&amp;STANDINGS_HR[[#This Row],[Team]]</f>
        <v>$150 Draft Champions Feb 19 1:00 pm Lg.3729Jose Can You See?</v>
      </c>
    </row>
    <row r="1362" spans="1:7" x14ac:dyDescent="0.25">
      <c r="A1362">
        <v>2084</v>
      </c>
      <c r="B1362" t="s">
        <v>1574</v>
      </c>
      <c r="C1362" t="s">
        <v>1572</v>
      </c>
      <c r="D1362">
        <v>251</v>
      </c>
      <c r="E1362">
        <v>813.5</v>
      </c>
      <c r="F1362">
        <f t="shared" si="21"/>
        <v>11</v>
      </c>
      <c r="G1362" t="str">
        <f>STANDINGS_HR[[#This Row],[League]]&amp;STANDINGS_HR[[#This Row],[Team]]</f>
        <v>$150 Draft Champions Feb 19 1:00 pm Lg.3729Captain Muller</v>
      </c>
    </row>
    <row r="1363" spans="1:7" x14ac:dyDescent="0.25">
      <c r="A1363">
        <v>2237</v>
      </c>
      <c r="B1363" t="s">
        <v>1208</v>
      </c>
      <c r="C1363" t="s">
        <v>1572</v>
      </c>
      <c r="D1363">
        <v>246</v>
      </c>
      <c r="E1363">
        <v>677</v>
      </c>
      <c r="F1363">
        <f t="shared" si="21"/>
        <v>12</v>
      </c>
      <c r="G1363" t="str">
        <f>STANDINGS_HR[[#This Row],[League]]&amp;STANDINGS_HR[[#This Row],[Team]]</f>
        <v>$150 Draft Champions Feb 19 1:00 pm Lg.3729Team Daughtry</v>
      </c>
    </row>
    <row r="1364" spans="1:7" x14ac:dyDescent="0.25">
      <c r="A1364">
        <v>2245</v>
      </c>
      <c r="B1364" t="s">
        <v>1581</v>
      </c>
      <c r="C1364" t="s">
        <v>1572</v>
      </c>
      <c r="D1364">
        <v>245</v>
      </c>
      <c r="E1364">
        <v>655.5</v>
      </c>
      <c r="F1364">
        <f t="shared" si="21"/>
        <v>13</v>
      </c>
      <c r="G1364" t="str">
        <f>STANDINGS_HR[[#This Row],[League]]&amp;STANDINGS_HR[[#This Row],[Team]]</f>
        <v>$150 Draft Champions Feb 19 1:00 pm Lg.3729Ace of Spades</v>
      </c>
    </row>
    <row r="1365" spans="1:7" x14ac:dyDescent="0.25">
      <c r="A1365">
        <v>2460</v>
      </c>
      <c r="B1365" t="s">
        <v>1578</v>
      </c>
      <c r="C1365" t="s">
        <v>1572</v>
      </c>
      <c r="D1365">
        <v>236</v>
      </c>
      <c r="E1365">
        <v>460</v>
      </c>
      <c r="F1365">
        <f t="shared" si="21"/>
        <v>14</v>
      </c>
      <c r="G1365" t="str">
        <f>STANDINGS_HR[[#This Row],[League]]&amp;STANDINGS_HR[[#This Row],[Team]]</f>
        <v>$150 Draft Champions Feb 19 1:00 pm Lg.3729TooFine</v>
      </c>
    </row>
    <row r="1366" spans="1:7" x14ac:dyDescent="0.25">
      <c r="A1366">
        <v>2529</v>
      </c>
      <c r="B1366" t="s">
        <v>1577</v>
      </c>
      <c r="C1366" t="s">
        <v>1572</v>
      </c>
      <c r="D1366">
        <v>232</v>
      </c>
      <c r="E1366">
        <v>385.5</v>
      </c>
      <c r="F1366">
        <f t="shared" si="21"/>
        <v>15</v>
      </c>
      <c r="G1366" t="str">
        <f>STANDINGS_HR[[#This Row],[League]]&amp;STANDINGS_HR[[#This Row],[Team]]</f>
        <v>$150 Draft Champions Feb 19 1:00 pm Lg.3729Team Umizoomi</v>
      </c>
    </row>
    <row r="1367" spans="1:7" x14ac:dyDescent="0.25">
      <c r="A1367">
        <v>529</v>
      </c>
      <c r="B1367" t="s">
        <v>53</v>
      </c>
      <c r="C1367" t="s">
        <v>1583</v>
      </c>
      <c r="D1367">
        <v>303</v>
      </c>
      <c r="E1367">
        <v>2376</v>
      </c>
      <c r="F1367">
        <f t="shared" si="21"/>
        <v>1</v>
      </c>
      <c r="G1367" t="str">
        <f>STANDINGS_HR[[#This Row],[League]]&amp;STANDINGS_HR[[#This Row],[Team]]</f>
        <v>$150 Draft Champions Feb 20 1:00 pm Lg.3732Baseball Furies</v>
      </c>
    </row>
    <row r="1368" spans="1:7" x14ac:dyDescent="0.25">
      <c r="A1368">
        <v>557</v>
      </c>
      <c r="B1368" t="s">
        <v>1589</v>
      </c>
      <c r="C1368" t="s">
        <v>1583</v>
      </c>
      <c r="D1368">
        <v>302</v>
      </c>
      <c r="E1368">
        <v>2354.5</v>
      </c>
      <c r="F1368">
        <f t="shared" si="21"/>
        <v>2</v>
      </c>
      <c r="G1368" t="str">
        <f>STANDINGS_HR[[#This Row],[League]]&amp;STANDINGS_HR[[#This Row],[Team]]</f>
        <v>$150 Draft Champions Feb 20 1:00 pm Lg.3732Team Dolven</v>
      </c>
    </row>
    <row r="1369" spans="1:7" x14ac:dyDescent="0.25">
      <c r="A1369">
        <v>655</v>
      </c>
      <c r="B1369" t="s">
        <v>1586</v>
      </c>
      <c r="C1369" t="s">
        <v>1583</v>
      </c>
      <c r="D1369">
        <v>298</v>
      </c>
      <c r="E1369">
        <v>2250</v>
      </c>
      <c r="F1369">
        <f t="shared" si="21"/>
        <v>3</v>
      </c>
      <c r="G1369" t="str">
        <f>STANDINGS_HR[[#This Row],[League]]&amp;STANDINGS_HR[[#This Row],[Team]]</f>
        <v>$150 Draft Champions Feb 20 1:00 pm Lg.3732Noodler Fun Monkey2</v>
      </c>
    </row>
    <row r="1370" spans="1:7" x14ac:dyDescent="0.25">
      <c r="A1370">
        <v>771</v>
      </c>
      <c r="B1370" t="s">
        <v>1585</v>
      </c>
      <c r="C1370" t="s">
        <v>1583</v>
      </c>
      <c r="D1370">
        <v>293</v>
      </c>
      <c r="E1370">
        <v>2127</v>
      </c>
      <c r="F1370">
        <f t="shared" si="21"/>
        <v>4</v>
      </c>
      <c r="G1370" t="str">
        <f>STANDINGS_HR[[#This Row],[League]]&amp;STANDINGS_HR[[#This Row],[Team]]</f>
        <v>$150 Draft Champions Feb 20 1:00 pm Lg.3732Angelos Ashes</v>
      </c>
    </row>
    <row r="1371" spans="1:7" x14ac:dyDescent="0.25">
      <c r="A1371">
        <v>930</v>
      </c>
      <c r="B1371" t="s">
        <v>1590</v>
      </c>
      <c r="C1371" t="s">
        <v>1583</v>
      </c>
      <c r="D1371">
        <v>288</v>
      </c>
      <c r="E1371">
        <v>1989.5</v>
      </c>
      <c r="F1371">
        <f t="shared" si="21"/>
        <v>5</v>
      </c>
      <c r="G1371" t="str">
        <f>STANDINGS_HR[[#This Row],[League]]&amp;STANDINGS_HR[[#This Row],[Team]]</f>
        <v>$150 Draft Champions Feb 20 1:00 pm Lg.3732The Red Cross Team</v>
      </c>
    </row>
    <row r="1372" spans="1:7" x14ac:dyDescent="0.25">
      <c r="A1372">
        <v>1425</v>
      </c>
      <c r="B1372" t="s">
        <v>25</v>
      </c>
      <c r="C1372" t="s">
        <v>1583</v>
      </c>
      <c r="D1372">
        <v>273</v>
      </c>
      <c r="E1372">
        <v>1503</v>
      </c>
      <c r="F1372">
        <f t="shared" si="21"/>
        <v>6</v>
      </c>
      <c r="G1372" t="str">
        <f>STANDINGS_HR[[#This Row],[League]]&amp;STANDINGS_HR[[#This Row],[Team]]</f>
        <v>$150 Draft Champions Feb 20 1:00 pm Lg.3732billyhaze</v>
      </c>
    </row>
    <row r="1373" spans="1:7" x14ac:dyDescent="0.25">
      <c r="A1373">
        <v>1517</v>
      </c>
      <c r="B1373" t="s">
        <v>1582</v>
      </c>
      <c r="C1373" t="s">
        <v>1583</v>
      </c>
      <c r="D1373">
        <v>270</v>
      </c>
      <c r="E1373">
        <v>1400</v>
      </c>
      <c r="F1373">
        <f t="shared" si="21"/>
        <v>7</v>
      </c>
      <c r="G1373" t="str">
        <f>STANDINGS_HR[[#This Row],[League]]&amp;STANDINGS_HR[[#This Row],[Team]]</f>
        <v>$150 Draft Champions Feb 20 1:00 pm Lg.3732Team Grewelle</v>
      </c>
    </row>
    <row r="1374" spans="1:7" x14ac:dyDescent="0.25">
      <c r="A1374">
        <v>1739</v>
      </c>
      <c r="B1374" t="s">
        <v>1584</v>
      </c>
      <c r="C1374" t="s">
        <v>1583</v>
      </c>
      <c r="D1374">
        <v>263</v>
      </c>
      <c r="E1374">
        <v>1160.5</v>
      </c>
      <c r="F1374">
        <f t="shared" si="21"/>
        <v>8</v>
      </c>
      <c r="G1374" t="str">
        <f>STANDINGS_HR[[#This Row],[League]]&amp;STANDINGS_HR[[#This Row],[Team]]</f>
        <v>$150 Draft Champions Feb 20 1:00 pm Lg.3732Black Watch</v>
      </c>
    </row>
    <row r="1375" spans="1:7" x14ac:dyDescent="0.25">
      <c r="A1375">
        <v>1880</v>
      </c>
      <c r="B1375" t="s">
        <v>1379</v>
      </c>
      <c r="C1375" t="s">
        <v>1583</v>
      </c>
      <c r="D1375">
        <v>259</v>
      </c>
      <c r="E1375">
        <v>1044</v>
      </c>
      <c r="F1375">
        <f t="shared" si="21"/>
        <v>9</v>
      </c>
      <c r="G1375" t="str">
        <f>STANDINGS_HR[[#This Row],[League]]&amp;STANDINGS_HR[[#This Row],[Team]]</f>
        <v>$150 Draft Champions Feb 20 1:00 pm Lg.3732Team Haberman</v>
      </c>
    </row>
    <row r="1376" spans="1:7" x14ac:dyDescent="0.25">
      <c r="A1376">
        <v>1956</v>
      </c>
      <c r="B1376" t="s">
        <v>1588</v>
      </c>
      <c r="C1376" t="s">
        <v>1583</v>
      </c>
      <c r="D1376">
        <v>256</v>
      </c>
      <c r="E1376">
        <v>957.5</v>
      </c>
      <c r="F1376">
        <f t="shared" si="21"/>
        <v>10</v>
      </c>
      <c r="G1376" t="str">
        <f>STANDINGS_HR[[#This Row],[League]]&amp;STANDINGS_HR[[#This Row],[Team]]</f>
        <v>$150 Draft Champions Feb 20 1:00 pm Lg.3732Pray for Mojo</v>
      </c>
    </row>
    <row r="1377" spans="1:7" x14ac:dyDescent="0.25">
      <c r="A1377">
        <v>1993</v>
      </c>
      <c r="B1377" t="s">
        <v>110</v>
      </c>
      <c r="C1377" t="s">
        <v>1583</v>
      </c>
      <c r="D1377">
        <v>255</v>
      </c>
      <c r="E1377">
        <v>932</v>
      </c>
      <c r="F1377">
        <f t="shared" si="21"/>
        <v>11</v>
      </c>
      <c r="G1377" t="str">
        <f>STANDINGS_HR[[#This Row],[League]]&amp;STANDINGS_HR[[#This Row],[Team]]</f>
        <v>$150 Draft Champions Feb 20 1:00 pm Lg.3732smackers VII</v>
      </c>
    </row>
    <row r="1378" spans="1:7" x14ac:dyDescent="0.25">
      <c r="A1378">
        <v>2092</v>
      </c>
      <c r="B1378" t="s">
        <v>303</v>
      </c>
      <c r="C1378" t="s">
        <v>1583</v>
      </c>
      <c r="D1378">
        <v>251</v>
      </c>
      <c r="E1378">
        <v>813.5</v>
      </c>
      <c r="F1378">
        <f t="shared" si="21"/>
        <v>12</v>
      </c>
      <c r="G1378" t="str">
        <f>STANDINGS_HR[[#This Row],[League]]&amp;STANDINGS_HR[[#This Row],[Team]]</f>
        <v>$150 Draft Champions Feb 20 1:00 pm Lg.3732Lapdancing Monkeys</v>
      </c>
    </row>
    <row r="1379" spans="1:7" x14ac:dyDescent="0.25">
      <c r="A1379">
        <v>2259</v>
      </c>
      <c r="B1379" t="s">
        <v>1187</v>
      </c>
      <c r="C1379" t="s">
        <v>1583</v>
      </c>
      <c r="D1379">
        <v>245</v>
      </c>
      <c r="E1379">
        <v>655.5</v>
      </c>
      <c r="F1379">
        <f t="shared" si="21"/>
        <v>13</v>
      </c>
      <c r="G1379" t="str">
        <f>STANDINGS_HR[[#This Row],[League]]&amp;STANDINGS_HR[[#This Row],[Team]]</f>
        <v>$150 Draft Champions Feb 20 1:00 pm Lg.3732Team Murphy</v>
      </c>
    </row>
    <row r="1380" spans="1:7" x14ac:dyDescent="0.25">
      <c r="A1380">
        <v>2404</v>
      </c>
      <c r="B1380" t="s">
        <v>1591</v>
      </c>
      <c r="C1380" t="s">
        <v>1583</v>
      </c>
      <c r="D1380">
        <v>238</v>
      </c>
      <c r="E1380">
        <v>500.5</v>
      </c>
      <c r="F1380">
        <f t="shared" si="21"/>
        <v>14</v>
      </c>
      <c r="G1380" t="str">
        <f>STANDINGS_HR[[#This Row],[League]]&amp;STANDINGS_HR[[#This Row],[Team]]</f>
        <v>$150 Draft Champions Feb 20 1:00 pm Lg.3732Hup Hup Hup</v>
      </c>
    </row>
    <row r="1381" spans="1:7" x14ac:dyDescent="0.25">
      <c r="A1381">
        <v>2638</v>
      </c>
      <c r="B1381" t="s">
        <v>1587</v>
      </c>
      <c r="C1381" t="s">
        <v>1583</v>
      </c>
      <c r="D1381">
        <v>225</v>
      </c>
      <c r="E1381">
        <v>274.5</v>
      </c>
      <c r="F1381">
        <f t="shared" si="21"/>
        <v>15</v>
      </c>
      <c r="G1381" t="str">
        <f>STANDINGS_HR[[#This Row],[League]]&amp;STANDINGS_HR[[#This Row],[Team]]</f>
        <v>$150 Draft Champions Feb 20 1:00 pm Lg.3732Team Andris</v>
      </c>
    </row>
    <row r="1382" spans="1:7" x14ac:dyDescent="0.25">
      <c r="A1382">
        <v>36</v>
      </c>
      <c r="B1382" t="s">
        <v>1603</v>
      </c>
      <c r="C1382" t="s">
        <v>1593</v>
      </c>
      <c r="D1382">
        <v>347</v>
      </c>
      <c r="E1382">
        <v>2873</v>
      </c>
      <c r="F1382">
        <f t="shared" si="21"/>
        <v>1</v>
      </c>
      <c r="G1382" t="str">
        <f>STANDINGS_HR[[#This Row],[League]]&amp;STANDINGS_HR[[#This Row],[Team]]</f>
        <v>$150 Draft Champions Feb 20 1:00 pm Lg.3736Magic Erasers</v>
      </c>
    </row>
    <row r="1383" spans="1:7" x14ac:dyDescent="0.25">
      <c r="A1383">
        <v>289</v>
      </c>
      <c r="B1383" t="s">
        <v>1592</v>
      </c>
      <c r="C1383" t="s">
        <v>1593</v>
      </c>
      <c r="D1383">
        <v>317</v>
      </c>
      <c r="E1383">
        <v>2628</v>
      </c>
      <c r="F1383">
        <f t="shared" si="21"/>
        <v>2</v>
      </c>
      <c r="G1383" t="str">
        <f>STANDINGS_HR[[#This Row],[League]]&amp;STANDINGS_HR[[#This Row],[Team]]</f>
        <v>$150 Draft Champions Feb 20 1:00 pm Lg.3736The Claudell Washingtons</v>
      </c>
    </row>
    <row r="1384" spans="1:7" x14ac:dyDescent="0.25">
      <c r="A1384">
        <v>290</v>
      </c>
      <c r="B1384" t="s">
        <v>1596</v>
      </c>
      <c r="C1384" t="s">
        <v>1593</v>
      </c>
      <c r="D1384">
        <v>317</v>
      </c>
      <c r="E1384">
        <v>2628</v>
      </c>
      <c r="F1384">
        <f t="shared" si="21"/>
        <v>3</v>
      </c>
      <c r="G1384" t="str">
        <f>STANDINGS_HR[[#This Row],[League]]&amp;STANDINGS_HR[[#This Row],[Team]]</f>
        <v>$150 Draft Champions Feb 20 1:00 pm Lg.3736Walking Deadpool</v>
      </c>
    </row>
    <row r="1385" spans="1:7" x14ac:dyDescent="0.25">
      <c r="A1385">
        <v>370</v>
      </c>
      <c r="B1385" t="s">
        <v>667</v>
      </c>
      <c r="C1385" t="s">
        <v>1593</v>
      </c>
      <c r="D1385">
        <v>312</v>
      </c>
      <c r="E1385">
        <v>2547.5</v>
      </c>
      <c r="F1385">
        <f t="shared" si="21"/>
        <v>4</v>
      </c>
      <c r="G1385" t="str">
        <f>STANDINGS_HR[[#This Row],[League]]&amp;STANDINGS_HR[[#This Row],[Team]]</f>
        <v>$150 Draft Champions Feb 20 1:00 pm Lg.3736Team Metcalf</v>
      </c>
    </row>
    <row r="1386" spans="1:7" x14ac:dyDescent="0.25">
      <c r="A1386">
        <v>501</v>
      </c>
      <c r="B1386" t="s">
        <v>1602</v>
      </c>
      <c r="C1386" t="s">
        <v>1593</v>
      </c>
      <c r="D1386">
        <v>305</v>
      </c>
      <c r="E1386">
        <v>2410.5</v>
      </c>
      <c r="F1386">
        <f t="shared" si="21"/>
        <v>5</v>
      </c>
      <c r="G1386" t="str">
        <f>STANDINGS_HR[[#This Row],[League]]&amp;STANDINGS_HR[[#This Row],[Team]]</f>
        <v>$150 Draft Champions Feb 20 1:00 pm Lg.3736Putsy Caballeros</v>
      </c>
    </row>
    <row r="1387" spans="1:7" x14ac:dyDescent="0.25">
      <c r="A1387">
        <v>1193</v>
      </c>
      <c r="B1387" t="s">
        <v>269</v>
      </c>
      <c r="C1387" t="s">
        <v>1593</v>
      </c>
      <c r="D1387">
        <v>280</v>
      </c>
      <c r="E1387">
        <v>1724</v>
      </c>
      <c r="F1387">
        <f t="shared" si="21"/>
        <v>6</v>
      </c>
      <c r="G1387" t="str">
        <f>STANDINGS_HR[[#This Row],[League]]&amp;STANDINGS_HR[[#This Row],[Team]]</f>
        <v>$150 Draft Champions Feb 20 1:00 pm Lg.3736Team Foley</v>
      </c>
    </row>
    <row r="1388" spans="1:7" x14ac:dyDescent="0.25">
      <c r="A1388">
        <v>1480</v>
      </c>
      <c r="B1388" t="s">
        <v>1601</v>
      </c>
      <c r="C1388" t="s">
        <v>1593</v>
      </c>
      <c r="D1388">
        <v>271</v>
      </c>
      <c r="E1388">
        <v>1434.5</v>
      </c>
      <c r="F1388">
        <f t="shared" si="21"/>
        <v>7</v>
      </c>
      <c r="G1388" t="str">
        <f>STANDINGS_HR[[#This Row],[League]]&amp;STANDINGS_HR[[#This Row],[Team]]</f>
        <v>$150 Draft Champions Feb 20 1:00 pm Lg.3736Team Horne</v>
      </c>
    </row>
    <row r="1389" spans="1:7" x14ac:dyDescent="0.25">
      <c r="A1389">
        <v>1999</v>
      </c>
      <c r="B1389" t="s">
        <v>1597</v>
      </c>
      <c r="C1389" t="s">
        <v>1593</v>
      </c>
      <c r="D1389">
        <v>254</v>
      </c>
      <c r="E1389">
        <v>902.5</v>
      </c>
      <c r="F1389">
        <f t="shared" si="21"/>
        <v>8</v>
      </c>
      <c r="G1389" t="str">
        <f>STANDINGS_HR[[#This Row],[League]]&amp;STANDINGS_HR[[#This Row],[Team]]</f>
        <v>$150 Draft Champions Feb 20 1:00 pm Lg.3736ColedCuts</v>
      </c>
    </row>
    <row r="1390" spans="1:7" x14ac:dyDescent="0.25">
      <c r="A1390">
        <v>2107</v>
      </c>
      <c r="B1390" t="s">
        <v>1598</v>
      </c>
      <c r="C1390" t="s">
        <v>1593</v>
      </c>
      <c r="D1390">
        <v>251</v>
      </c>
      <c r="E1390">
        <v>813.5</v>
      </c>
      <c r="F1390">
        <f t="shared" si="21"/>
        <v>9</v>
      </c>
      <c r="G1390" t="str">
        <f>STANDINGS_HR[[#This Row],[League]]&amp;STANDINGS_HR[[#This Row],[Team]]</f>
        <v>$150 Draft Champions Feb 20 1:00 pm Lg.3736Team Oswalt</v>
      </c>
    </row>
    <row r="1391" spans="1:7" x14ac:dyDescent="0.25">
      <c r="A1391">
        <v>2121</v>
      </c>
      <c r="B1391" t="s">
        <v>1600</v>
      </c>
      <c r="C1391" t="s">
        <v>1593</v>
      </c>
      <c r="D1391">
        <v>250</v>
      </c>
      <c r="E1391">
        <v>785</v>
      </c>
      <c r="F1391">
        <f t="shared" si="21"/>
        <v>10</v>
      </c>
      <c r="G1391" t="str">
        <f>STANDINGS_HR[[#This Row],[League]]&amp;STANDINGS_HR[[#This Row],[Team]]</f>
        <v>$150 Draft Champions Feb 20 1:00 pm Lg.3736JACOB High Rollers</v>
      </c>
    </row>
    <row r="1392" spans="1:7" x14ac:dyDescent="0.25">
      <c r="A1392">
        <v>2135</v>
      </c>
      <c r="B1392" t="s">
        <v>322</v>
      </c>
      <c r="C1392" t="s">
        <v>1593</v>
      </c>
      <c r="D1392">
        <v>250</v>
      </c>
      <c r="E1392">
        <v>785</v>
      </c>
      <c r="F1392">
        <f t="shared" si="21"/>
        <v>11</v>
      </c>
      <c r="G1392" t="str">
        <f>STANDINGS_HR[[#This Row],[League]]&amp;STANDINGS_HR[[#This Row],[Team]]</f>
        <v>$150 Draft Champions Feb 20 1:00 pm Lg.3736Team Smith</v>
      </c>
    </row>
    <row r="1393" spans="1:7" x14ac:dyDescent="0.25">
      <c r="A1393">
        <v>2140</v>
      </c>
      <c r="B1393" t="s">
        <v>1595</v>
      </c>
      <c r="C1393" t="s">
        <v>1593</v>
      </c>
      <c r="D1393">
        <v>249</v>
      </c>
      <c r="E1393">
        <v>759</v>
      </c>
      <c r="F1393">
        <f t="shared" si="21"/>
        <v>12</v>
      </c>
      <c r="G1393" t="str">
        <f>STANDINGS_HR[[#This Row],[League]]&amp;STANDINGS_HR[[#This Row],[Team]]</f>
        <v>$150 Draft Champions Feb 20 1:00 pm Lg.3736Big Bills Adventure</v>
      </c>
    </row>
    <row r="1394" spans="1:7" x14ac:dyDescent="0.25">
      <c r="A1394">
        <v>2233</v>
      </c>
      <c r="B1394" t="s">
        <v>1604</v>
      </c>
      <c r="C1394" t="s">
        <v>1593</v>
      </c>
      <c r="D1394">
        <v>246</v>
      </c>
      <c r="E1394">
        <v>677</v>
      </c>
      <c r="F1394">
        <f t="shared" si="21"/>
        <v>13</v>
      </c>
      <c r="G1394" t="str">
        <f>STANDINGS_HR[[#This Row],[League]]&amp;STANDINGS_HR[[#This Row],[Team]]</f>
        <v>$150 Draft Champions Feb 20 1:00 pm Lg.3736NONAGRACE3</v>
      </c>
    </row>
    <row r="1395" spans="1:7" x14ac:dyDescent="0.25">
      <c r="A1395">
        <v>2248</v>
      </c>
      <c r="B1395" t="s">
        <v>1594</v>
      </c>
      <c r="C1395" t="s">
        <v>1593</v>
      </c>
      <c r="D1395">
        <v>245</v>
      </c>
      <c r="E1395">
        <v>655.5</v>
      </c>
      <c r="F1395">
        <f t="shared" si="21"/>
        <v>14</v>
      </c>
      <c r="G1395" t="str">
        <f>STANDINGS_HR[[#This Row],[League]]&amp;STANDINGS_HR[[#This Row],[Team]]</f>
        <v>$150 Draft Champions Feb 20 1:00 pm Lg.3736Damn Dirty Apes</v>
      </c>
    </row>
    <row r="1396" spans="1:7" x14ac:dyDescent="0.25">
      <c r="A1396">
        <v>2649</v>
      </c>
      <c r="B1396" t="s">
        <v>1599</v>
      </c>
      <c r="C1396" t="s">
        <v>1593</v>
      </c>
      <c r="D1396">
        <v>224</v>
      </c>
      <c r="E1396">
        <v>261</v>
      </c>
      <c r="F1396">
        <f t="shared" si="21"/>
        <v>15</v>
      </c>
      <c r="G1396" t="str">
        <f>STANDINGS_HR[[#This Row],[League]]&amp;STANDINGS_HR[[#This Row],[Team]]</f>
        <v>$150 Draft Champions Feb 20 1:00 pm Lg.3736Maddon Gnomes 4</v>
      </c>
    </row>
    <row r="1397" spans="1:7" x14ac:dyDescent="0.25">
      <c r="A1397">
        <v>275</v>
      </c>
      <c r="B1397" t="s">
        <v>1607</v>
      </c>
      <c r="C1397" t="s">
        <v>1605</v>
      </c>
      <c r="D1397">
        <v>317</v>
      </c>
      <c r="E1397">
        <v>2628</v>
      </c>
      <c r="F1397">
        <f t="shared" si="21"/>
        <v>1</v>
      </c>
      <c r="G1397" t="str">
        <f>STANDINGS_HR[[#This Row],[League]]&amp;STANDINGS_HR[[#This Row],[Team]]</f>
        <v>$150 Draft Champions Feb 21 1:00 pm Lg.3739Fifty Shades of Frae</v>
      </c>
    </row>
    <row r="1398" spans="1:7" x14ac:dyDescent="0.25">
      <c r="A1398">
        <v>481</v>
      </c>
      <c r="B1398" t="s">
        <v>91</v>
      </c>
      <c r="C1398" t="s">
        <v>1605</v>
      </c>
      <c r="D1398">
        <v>306</v>
      </c>
      <c r="E1398">
        <v>2435.5</v>
      </c>
      <c r="F1398">
        <f t="shared" si="21"/>
        <v>2</v>
      </c>
      <c r="G1398" t="str">
        <f>STANDINGS_HR[[#This Row],[League]]&amp;STANDINGS_HR[[#This Row],[Team]]</f>
        <v>$150 Draft Champions Feb 21 1:00 pm Lg.3739Team Hurd</v>
      </c>
    </row>
    <row r="1399" spans="1:7" x14ac:dyDescent="0.25">
      <c r="A1399">
        <v>647</v>
      </c>
      <c r="B1399" t="s">
        <v>1606</v>
      </c>
      <c r="C1399" t="s">
        <v>1605</v>
      </c>
      <c r="D1399">
        <v>299</v>
      </c>
      <c r="E1399">
        <v>2277</v>
      </c>
      <c r="F1399">
        <f t="shared" si="21"/>
        <v>3</v>
      </c>
      <c r="G1399" t="str">
        <f>STANDINGS_HR[[#This Row],[League]]&amp;STANDINGS_HR[[#This Row],[Team]]</f>
        <v>$150 Draft Champions Feb 21 1:00 pm Lg.3739Winters Reign</v>
      </c>
    </row>
    <row r="1400" spans="1:7" x14ac:dyDescent="0.25">
      <c r="A1400">
        <v>664</v>
      </c>
      <c r="B1400" t="s">
        <v>243</v>
      </c>
      <c r="C1400" t="s">
        <v>1605</v>
      </c>
      <c r="D1400">
        <v>298</v>
      </c>
      <c r="E1400">
        <v>2250</v>
      </c>
      <c r="F1400">
        <f t="shared" si="21"/>
        <v>4</v>
      </c>
      <c r="G1400" t="str">
        <f>STANDINGS_HR[[#This Row],[League]]&amp;STANDINGS_HR[[#This Row],[Team]]</f>
        <v>$150 Draft Champions Feb 21 1:00 pm Lg.3739Team byron</v>
      </c>
    </row>
    <row r="1401" spans="1:7" x14ac:dyDescent="0.25">
      <c r="A1401">
        <v>827</v>
      </c>
      <c r="B1401" t="s">
        <v>1608</v>
      </c>
      <c r="C1401" t="s">
        <v>1605</v>
      </c>
      <c r="D1401">
        <v>291</v>
      </c>
      <c r="E1401">
        <v>2072.5</v>
      </c>
      <c r="F1401">
        <f t="shared" si="21"/>
        <v>5</v>
      </c>
      <c r="G1401" t="str">
        <f>STANDINGS_HR[[#This Row],[League]]&amp;STANDINGS_HR[[#This Row],[Team]]</f>
        <v>$150 Draft Champions Feb 21 1:00 pm Lg.3739Born on Third Base</v>
      </c>
    </row>
    <row r="1402" spans="1:7" x14ac:dyDescent="0.25">
      <c r="A1402">
        <v>936</v>
      </c>
      <c r="B1402" t="s">
        <v>129</v>
      </c>
      <c r="C1402" t="s">
        <v>1605</v>
      </c>
      <c r="D1402">
        <v>287</v>
      </c>
      <c r="E1402">
        <v>1963</v>
      </c>
      <c r="F1402">
        <f t="shared" si="21"/>
        <v>6</v>
      </c>
      <c r="G1402" t="str">
        <f>STANDINGS_HR[[#This Row],[League]]&amp;STANDINGS_HR[[#This Row],[Team]]</f>
        <v>$150 Draft Champions Feb 21 1:00 pm Lg.3739Back Checkers</v>
      </c>
    </row>
    <row r="1403" spans="1:7" x14ac:dyDescent="0.25">
      <c r="A1403">
        <v>985</v>
      </c>
      <c r="B1403" t="s">
        <v>1404</v>
      </c>
      <c r="C1403" t="s">
        <v>1605</v>
      </c>
      <c r="D1403">
        <v>286</v>
      </c>
      <c r="E1403">
        <v>1932.5</v>
      </c>
      <c r="F1403">
        <f t="shared" si="21"/>
        <v>7</v>
      </c>
      <c r="G1403" t="str">
        <f>STANDINGS_HR[[#This Row],[League]]&amp;STANDINGS_HR[[#This Row],[Team]]</f>
        <v>$150 Draft Champions Feb 21 1:00 pm Lg.3739Team passalacqua</v>
      </c>
    </row>
    <row r="1404" spans="1:7" x14ac:dyDescent="0.25">
      <c r="A1404">
        <v>1056</v>
      </c>
      <c r="B1404" t="s">
        <v>107</v>
      </c>
      <c r="C1404" t="s">
        <v>1605</v>
      </c>
      <c r="D1404">
        <v>284</v>
      </c>
      <c r="E1404">
        <v>1866</v>
      </c>
      <c r="F1404">
        <f t="shared" si="21"/>
        <v>8</v>
      </c>
      <c r="G1404" t="str">
        <f>STANDINGS_HR[[#This Row],[League]]&amp;STANDINGS_HR[[#This Row],[Team]]</f>
        <v>$150 Draft Champions Feb 21 1:00 pm Lg.3739Team Scott</v>
      </c>
    </row>
    <row r="1405" spans="1:7" x14ac:dyDescent="0.25">
      <c r="A1405">
        <v>1167</v>
      </c>
      <c r="B1405" t="s">
        <v>1611</v>
      </c>
      <c r="C1405" t="s">
        <v>1605</v>
      </c>
      <c r="D1405">
        <v>281</v>
      </c>
      <c r="E1405">
        <v>1759</v>
      </c>
      <c r="F1405">
        <f t="shared" si="21"/>
        <v>9</v>
      </c>
      <c r="G1405" t="str">
        <f>STANDINGS_HR[[#This Row],[League]]&amp;STANDINGS_HR[[#This Row],[Team]]</f>
        <v>$150 Draft Champions Feb 21 1:00 pm Lg.3739The Polish Basement Dwellers</v>
      </c>
    </row>
    <row r="1406" spans="1:7" x14ac:dyDescent="0.25">
      <c r="A1406">
        <v>1234</v>
      </c>
      <c r="B1406" t="s">
        <v>509</v>
      </c>
      <c r="C1406" t="s">
        <v>1605</v>
      </c>
      <c r="D1406">
        <v>279</v>
      </c>
      <c r="E1406">
        <v>1692.5</v>
      </c>
      <c r="F1406">
        <f t="shared" si="21"/>
        <v>10</v>
      </c>
      <c r="G1406" t="str">
        <f>STANDINGS_HR[[#This Row],[League]]&amp;STANDINGS_HR[[#This Row],[Team]]</f>
        <v>$150 Draft Champions Feb 21 1:00 pm Lg.3739legoyoego</v>
      </c>
    </row>
    <row r="1407" spans="1:7" x14ac:dyDescent="0.25">
      <c r="A1407">
        <v>2215</v>
      </c>
      <c r="B1407" t="s">
        <v>1610</v>
      </c>
      <c r="C1407" t="s">
        <v>1605</v>
      </c>
      <c r="D1407">
        <v>247</v>
      </c>
      <c r="E1407">
        <v>702.5</v>
      </c>
      <c r="F1407">
        <f t="shared" si="21"/>
        <v>11</v>
      </c>
      <c r="G1407" t="str">
        <f>STANDINGS_HR[[#This Row],[League]]&amp;STANDINGS_HR[[#This Row],[Team]]</f>
        <v>$150 Draft Champions Feb 21 1:00 pm Lg.3739Team Murillo</v>
      </c>
    </row>
    <row r="1408" spans="1:7" x14ac:dyDescent="0.25">
      <c r="A1408">
        <v>2439</v>
      </c>
      <c r="B1408" t="s">
        <v>349</v>
      </c>
      <c r="C1408" t="s">
        <v>1605</v>
      </c>
      <c r="D1408">
        <v>237</v>
      </c>
      <c r="E1408">
        <v>479.5</v>
      </c>
      <c r="F1408">
        <f t="shared" si="21"/>
        <v>12</v>
      </c>
      <c r="G1408" t="str">
        <f>STANDINGS_HR[[#This Row],[League]]&amp;STANDINGS_HR[[#This Row],[Team]]</f>
        <v>$150 Draft Champions Feb 21 1:00 pm Lg.3739zzzzzzzzzzzz</v>
      </c>
    </row>
    <row r="1409" spans="1:7" x14ac:dyDescent="0.25">
      <c r="A1409">
        <v>2521</v>
      </c>
      <c r="B1409" t="s">
        <v>1609</v>
      </c>
      <c r="C1409" t="s">
        <v>1605</v>
      </c>
      <c r="D1409">
        <v>232</v>
      </c>
      <c r="E1409">
        <v>385.5</v>
      </c>
      <c r="F1409">
        <f t="shared" si="21"/>
        <v>13</v>
      </c>
      <c r="G1409" t="str">
        <f>STANDINGS_HR[[#This Row],[League]]&amp;STANDINGS_HR[[#This Row],[Team]]</f>
        <v>$150 Draft Champions Feb 21 1:00 pm Lg.3739Expos</v>
      </c>
    </row>
    <row r="1410" spans="1:7" x14ac:dyDescent="0.25">
      <c r="A1410">
        <v>2777</v>
      </c>
      <c r="B1410" t="s">
        <v>1613</v>
      </c>
      <c r="C1410" t="s">
        <v>1605</v>
      </c>
      <c r="D1410">
        <v>213</v>
      </c>
      <c r="E1410">
        <v>135</v>
      </c>
      <c r="F1410">
        <f t="shared" si="21"/>
        <v>14</v>
      </c>
      <c r="G1410" t="str">
        <f>STANDINGS_HR[[#This Row],[League]]&amp;STANDINGS_HR[[#This Row],[Team]]</f>
        <v>$150 Draft Champions Feb 21 1:00 pm Lg.3739Team Spray</v>
      </c>
    </row>
    <row r="1411" spans="1:7" x14ac:dyDescent="0.25">
      <c r="A1411">
        <v>2854</v>
      </c>
      <c r="B1411" t="s">
        <v>1612</v>
      </c>
      <c r="C1411" t="s">
        <v>1605</v>
      </c>
      <c r="D1411">
        <v>199</v>
      </c>
      <c r="E1411">
        <v>56.5</v>
      </c>
      <c r="F1411">
        <f t="shared" ref="F1411:F1474" si="22">IF(C1411=C1410,F1410+1,1)</f>
        <v>15</v>
      </c>
      <c r="G1411" t="str">
        <f>STANDINGS_HR[[#This Row],[League]]&amp;STANDINGS_HR[[#This Row],[Team]]</f>
        <v>$150 Draft Champions Feb 21 1:00 pm Lg.3739Base of Operations</v>
      </c>
    </row>
    <row r="1412" spans="1:7" x14ac:dyDescent="0.25">
      <c r="A1412">
        <v>33</v>
      </c>
      <c r="B1412" t="s">
        <v>113</v>
      </c>
      <c r="C1412" t="s">
        <v>1615</v>
      </c>
      <c r="D1412">
        <v>348</v>
      </c>
      <c r="E1412">
        <v>2879</v>
      </c>
      <c r="F1412">
        <f t="shared" si="22"/>
        <v>1</v>
      </c>
      <c r="G1412" t="str">
        <f>STANDINGS_HR[[#This Row],[League]]&amp;STANDINGS_HR[[#This Row],[Team]]</f>
        <v>$150 Draft Champions Feb 21 1:00 pm Lg.3741Team Christensen</v>
      </c>
    </row>
    <row r="1413" spans="1:7" x14ac:dyDescent="0.25">
      <c r="A1413">
        <v>117</v>
      </c>
      <c r="B1413" t="s">
        <v>114</v>
      </c>
      <c r="C1413" t="s">
        <v>1615</v>
      </c>
      <c r="D1413">
        <v>332</v>
      </c>
      <c r="E1413">
        <v>2797</v>
      </c>
      <c r="F1413">
        <f t="shared" si="22"/>
        <v>2</v>
      </c>
      <c r="G1413" t="str">
        <f>STANDINGS_HR[[#This Row],[League]]&amp;STANDINGS_HR[[#This Row],[Team]]</f>
        <v>$150 Draft Champions Feb 21 1:00 pm Lg.3741SoutSideVinny</v>
      </c>
    </row>
    <row r="1414" spans="1:7" x14ac:dyDescent="0.25">
      <c r="A1414">
        <v>165</v>
      </c>
      <c r="B1414" t="s">
        <v>1620</v>
      </c>
      <c r="C1414" t="s">
        <v>1615</v>
      </c>
      <c r="D1414">
        <v>327</v>
      </c>
      <c r="E1414">
        <v>2750</v>
      </c>
      <c r="F1414">
        <f t="shared" si="22"/>
        <v>3</v>
      </c>
      <c r="G1414" t="str">
        <f>STANDINGS_HR[[#This Row],[League]]&amp;STANDINGS_HR[[#This Row],[Team]]</f>
        <v>$150 Draft Champions Feb 21 1:00 pm Lg.3741The Corner</v>
      </c>
    </row>
    <row r="1415" spans="1:7" x14ac:dyDescent="0.25">
      <c r="A1415">
        <v>185</v>
      </c>
      <c r="B1415" t="s">
        <v>1621</v>
      </c>
      <c r="C1415" t="s">
        <v>1615</v>
      </c>
      <c r="D1415">
        <v>325</v>
      </c>
      <c r="E1415">
        <v>2722.5</v>
      </c>
      <c r="F1415">
        <f t="shared" si="22"/>
        <v>4</v>
      </c>
      <c r="G1415" t="str">
        <f>STANDINGS_HR[[#This Row],[League]]&amp;STANDINGS_HR[[#This Row],[Team]]</f>
        <v>$150 Draft Champions Feb 21 1:00 pm Lg.3741Chauvinst Puig</v>
      </c>
    </row>
    <row r="1416" spans="1:7" x14ac:dyDescent="0.25">
      <c r="A1416">
        <v>559</v>
      </c>
      <c r="B1416" t="s">
        <v>496</v>
      </c>
      <c r="C1416" t="s">
        <v>1615</v>
      </c>
      <c r="D1416">
        <v>302</v>
      </c>
      <c r="E1416">
        <v>2354.5</v>
      </c>
      <c r="F1416">
        <f t="shared" si="22"/>
        <v>5</v>
      </c>
      <c r="G1416" t="str">
        <f>STANDINGS_HR[[#This Row],[League]]&amp;STANDINGS_HR[[#This Row],[Team]]</f>
        <v>$150 Draft Champions Feb 21 1:00 pm Lg.3741Team Palmer</v>
      </c>
    </row>
    <row r="1417" spans="1:7" x14ac:dyDescent="0.25">
      <c r="A1417">
        <v>1502</v>
      </c>
      <c r="B1417" t="s">
        <v>1614</v>
      </c>
      <c r="C1417" t="s">
        <v>1615</v>
      </c>
      <c r="D1417">
        <v>270</v>
      </c>
      <c r="E1417">
        <v>1400</v>
      </c>
      <c r="F1417">
        <f t="shared" si="22"/>
        <v>6</v>
      </c>
      <c r="G1417" t="str">
        <f>STANDINGS_HR[[#This Row],[League]]&amp;STANDINGS_HR[[#This Row],[Team]]</f>
        <v>$150 Draft Champions Feb 21 1:00 pm Lg.3741For Love of Your Money</v>
      </c>
    </row>
    <row r="1418" spans="1:7" x14ac:dyDescent="0.25">
      <c r="A1418">
        <v>1714</v>
      </c>
      <c r="B1418" t="s">
        <v>1618</v>
      </c>
      <c r="C1418" t="s">
        <v>1615</v>
      </c>
      <c r="D1418">
        <v>264</v>
      </c>
      <c r="E1418">
        <v>1191</v>
      </c>
      <c r="F1418">
        <f t="shared" si="22"/>
        <v>7</v>
      </c>
      <c r="G1418" t="str">
        <f>STANDINGS_HR[[#This Row],[League]]&amp;STANDINGS_HR[[#This Row],[Team]]</f>
        <v>$150 Draft Champions Feb 21 1:00 pm Lg.3741Forever Royal</v>
      </c>
    </row>
    <row r="1419" spans="1:7" x14ac:dyDescent="0.25">
      <c r="A1419">
        <v>1797</v>
      </c>
      <c r="B1419" t="s">
        <v>1623</v>
      </c>
      <c r="C1419" t="s">
        <v>1615</v>
      </c>
      <c r="D1419">
        <v>262</v>
      </c>
      <c r="E1419">
        <v>1128.5</v>
      </c>
      <c r="F1419">
        <f t="shared" si="22"/>
        <v>8</v>
      </c>
      <c r="G1419" t="str">
        <f>STANDINGS_HR[[#This Row],[League]]&amp;STANDINGS_HR[[#This Row],[Team]]</f>
        <v>$150 Draft Champions Feb 21 1:00 pm Lg.3741Time For The Long Bombs</v>
      </c>
    </row>
    <row r="1420" spans="1:7" x14ac:dyDescent="0.25">
      <c r="A1420">
        <v>1975</v>
      </c>
      <c r="B1420" t="s">
        <v>211</v>
      </c>
      <c r="C1420" t="s">
        <v>1615</v>
      </c>
      <c r="D1420">
        <v>255</v>
      </c>
      <c r="E1420">
        <v>932</v>
      </c>
      <c r="F1420">
        <f t="shared" si="22"/>
        <v>9</v>
      </c>
      <c r="G1420" t="str">
        <f>STANDINGS_HR[[#This Row],[League]]&amp;STANDINGS_HR[[#This Row],[Team]]</f>
        <v>$150 Draft Champions Feb 21 1:00 pm Lg.3741Mr.October</v>
      </c>
    </row>
    <row r="1421" spans="1:7" x14ac:dyDescent="0.25">
      <c r="A1421">
        <v>2065</v>
      </c>
      <c r="B1421" t="s">
        <v>1619</v>
      </c>
      <c r="C1421" t="s">
        <v>1615</v>
      </c>
      <c r="D1421">
        <v>252</v>
      </c>
      <c r="E1421">
        <v>843.5</v>
      </c>
      <c r="F1421">
        <f t="shared" si="22"/>
        <v>10</v>
      </c>
      <c r="G1421" t="str">
        <f>STANDINGS_HR[[#This Row],[League]]&amp;STANDINGS_HR[[#This Row],[Team]]</f>
        <v>$150 Draft Champions Feb 21 1:00 pm Lg.3741Side Baby Boy</v>
      </c>
    </row>
    <row r="1422" spans="1:7" x14ac:dyDescent="0.25">
      <c r="A1422">
        <v>2314</v>
      </c>
      <c r="B1422" t="s">
        <v>507</v>
      </c>
      <c r="C1422" t="s">
        <v>1615</v>
      </c>
      <c r="D1422">
        <v>243</v>
      </c>
      <c r="E1422">
        <v>604.5</v>
      </c>
      <c r="F1422">
        <f t="shared" si="22"/>
        <v>11</v>
      </c>
      <c r="G1422" t="str">
        <f>STANDINGS_HR[[#This Row],[League]]&amp;STANDINGS_HR[[#This Row],[Team]]</f>
        <v>$150 Draft Champions Feb 21 1:00 pm Lg.3741Team Kelly</v>
      </c>
    </row>
    <row r="1423" spans="1:7" x14ac:dyDescent="0.25">
      <c r="A1423">
        <v>2356</v>
      </c>
      <c r="B1423" t="s">
        <v>1616</v>
      </c>
      <c r="C1423" t="s">
        <v>1615</v>
      </c>
      <c r="D1423">
        <v>241</v>
      </c>
      <c r="E1423">
        <v>561.5</v>
      </c>
      <c r="F1423">
        <f t="shared" si="22"/>
        <v>12</v>
      </c>
      <c r="G1423" t="str">
        <f>STANDINGS_HR[[#This Row],[League]]&amp;STANDINGS_HR[[#This Row],[Team]]</f>
        <v>$150 Draft Champions Feb 21 1:00 pm Lg.3741traveling,swallowing,dramamine</v>
      </c>
    </row>
    <row r="1424" spans="1:7" x14ac:dyDescent="0.25">
      <c r="A1424">
        <v>2630</v>
      </c>
      <c r="B1424" t="s">
        <v>1617</v>
      </c>
      <c r="C1424" t="s">
        <v>1615</v>
      </c>
      <c r="D1424">
        <v>225</v>
      </c>
      <c r="E1424">
        <v>274.5</v>
      </c>
      <c r="F1424">
        <f t="shared" si="22"/>
        <v>13</v>
      </c>
      <c r="G1424" t="str">
        <f>STANDINGS_HR[[#This Row],[League]]&amp;STANDINGS_HR[[#This Row],[Team]]</f>
        <v>$150 Draft Champions Feb 21 1:00 pm Lg.3741Charming Personality</v>
      </c>
    </row>
    <row r="1425" spans="1:7" x14ac:dyDescent="0.25">
      <c r="A1425">
        <v>2748</v>
      </c>
      <c r="B1425" t="s">
        <v>1567</v>
      </c>
      <c r="C1425" t="s">
        <v>1615</v>
      </c>
      <c r="D1425">
        <v>216</v>
      </c>
      <c r="E1425">
        <v>163.5</v>
      </c>
      <c r="F1425">
        <f t="shared" si="22"/>
        <v>14</v>
      </c>
      <c r="G1425" t="str">
        <f>STANDINGS_HR[[#This Row],[League]]&amp;STANDINGS_HR[[#This Row],[Team]]</f>
        <v>$150 Draft Champions Feb 21 1:00 pm Lg.3741Team Pamperin</v>
      </c>
    </row>
    <row r="1426" spans="1:7" x14ac:dyDescent="0.25">
      <c r="A1426">
        <v>2874</v>
      </c>
      <c r="B1426" t="s">
        <v>1622</v>
      </c>
      <c r="C1426" t="s">
        <v>1615</v>
      </c>
      <c r="D1426">
        <v>194</v>
      </c>
      <c r="E1426">
        <v>36</v>
      </c>
      <c r="F1426">
        <f t="shared" si="22"/>
        <v>15</v>
      </c>
      <c r="G1426" t="str">
        <f>STANDINGS_HR[[#This Row],[League]]&amp;STANDINGS_HR[[#This Row],[Team]]</f>
        <v>$150 Draft Champions Feb 21 1:00 pm Lg.3741Sons Of Beaches</v>
      </c>
    </row>
    <row r="1427" spans="1:7" x14ac:dyDescent="0.25">
      <c r="A1427">
        <v>53</v>
      </c>
      <c r="B1427" t="s">
        <v>1631</v>
      </c>
      <c r="C1427" t="s">
        <v>1625</v>
      </c>
      <c r="D1427">
        <v>344</v>
      </c>
      <c r="E1427">
        <v>2858.5</v>
      </c>
      <c r="F1427">
        <f t="shared" si="22"/>
        <v>1</v>
      </c>
      <c r="G1427" t="str">
        <f>STANDINGS_HR[[#This Row],[League]]&amp;STANDINGS_HR[[#This Row],[Team]]</f>
        <v>$150 Draft Champions Feb 22 1:00 pm Lg.3744Rum Runner 4</v>
      </c>
    </row>
    <row r="1428" spans="1:7" x14ac:dyDescent="0.25">
      <c r="A1428">
        <v>284</v>
      </c>
      <c r="B1428" t="s">
        <v>84</v>
      </c>
      <c r="C1428" t="s">
        <v>1625</v>
      </c>
      <c r="D1428">
        <v>317</v>
      </c>
      <c r="E1428">
        <v>2628</v>
      </c>
      <c r="F1428">
        <f t="shared" si="22"/>
        <v>2</v>
      </c>
      <c r="G1428" t="str">
        <f>STANDINGS_HR[[#This Row],[League]]&amp;STANDINGS_HR[[#This Row],[Team]]</f>
        <v>$150 Draft Champions Feb 22 1:00 pm Lg.3744Team Bright</v>
      </c>
    </row>
    <row r="1429" spans="1:7" x14ac:dyDescent="0.25">
      <c r="A1429">
        <v>360</v>
      </c>
      <c r="B1429" t="s">
        <v>1630</v>
      </c>
      <c r="C1429" t="s">
        <v>1625</v>
      </c>
      <c r="D1429">
        <v>312</v>
      </c>
      <c r="E1429">
        <v>2547.5</v>
      </c>
      <c r="F1429">
        <f t="shared" si="22"/>
        <v>3</v>
      </c>
      <c r="G1429" t="str">
        <f>STANDINGS_HR[[#This Row],[League]]&amp;STANDINGS_HR[[#This Row],[Team]]</f>
        <v>$150 Draft Champions Feb 22 1:00 pm Lg.3744Iron Lung</v>
      </c>
    </row>
    <row r="1430" spans="1:7" x14ac:dyDescent="0.25">
      <c r="A1430">
        <v>707</v>
      </c>
      <c r="B1430" t="s">
        <v>186</v>
      </c>
      <c r="C1430" t="s">
        <v>1625</v>
      </c>
      <c r="D1430">
        <v>296</v>
      </c>
      <c r="E1430">
        <v>2200</v>
      </c>
      <c r="F1430">
        <f t="shared" si="22"/>
        <v>4</v>
      </c>
      <c r="G1430" t="str">
        <f>STANDINGS_HR[[#This Row],[League]]&amp;STANDINGS_HR[[#This Row],[Team]]</f>
        <v>$150 Draft Champions Feb 22 1:00 pm Lg.3744LONG GONE</v>
      </c>
    </row>
    <row r="1431" spans="1:7" x14ac:dyDescent="0.25">
      <c r="A1431">
        <v>757</v>
      </c>
      <c r="B1431" t="s">
        <v>1628</v>
      </c>
      <c r="C1431" t="s">
        <v>1625</v>
      </c>
      <c r="D1431">
        <v>294</v>
      </c>
      <c r="E1431">
        <v>2151</v>
      </c>
      <c r="F1431">
        <f t="shared" si="22"/>
        <v>5</v>
      </c>
      <c r="G1431" t="str">
        <f>STANDINGS_HR[[#This Row],[League]]&amp;STANDINGS_HR[[#This Row],[Team]]</f>
        <v>$150 Draft Champions Feb 22 1:00 pm Lg.3744JColvin FantasyAlarm</v>
      </c>
    </row>
    <row r="1432" spans="1:7" x14ac:dyDescent="0.25">
      <c r="A1432">
        <v>896</v>
      </c>
      <c r="B1432" t="s">
        <v>1629</v>
      </c>
      <c r="C1432" t="s">
        <v>1625</v>
      </c>
      <c r="D1432">
        <v>289</v>
      </c>
      <c r="E1432">
        <v>2019.5</v>
      </c>
      <c r="F1432">
        <f t="shared" si="22"/>
        <v>6</v>
      </c>
      <c r="G1432" t="str">
        <f>STANDINGS_HR[[#This Row],[League]]&amp;STANDINGS_HR[[#This Row],[Team]]</f>
        <v>$150 Draft Champions Feb 22 1:00 pm Lg.3744Team Clarke - 4</v>
      </c>
    </row>
    <row r="1433" spans="1:7" x14ac:dyDescent="0.25">
      <c r="A1433">
        <v>1236</v>
      </c>
      <c r="B1433" t="s">
        <v>1632</v>
      </c>
      <c r="C1433" t="s">
        <v>1625</v>
      </c>
      <c r="D1433">
        <v>278</v>
      </c>
      <c r="E1433">
        <v>1655.5</v>
      </c>
      <c r="F1433">
        <f t="shared" si="22"/>
        <v>7</v>
      </c>
      <c r="G1433" t="str">
        <f>STANDINGS_HR[[#This Row],[League]]&amp;STANDINGS_HR[[#This Row],[Team]]</f>
        <v>$150 Draft Champions Feb 22 1:00 pm Lg.3744Albert King</v>
      </c>
    </row>
    <row r="1434" spans="1:7" x14ac:dyDescent="0.25">
      <c r="A1434">
        <v>1549</v>
      </c>
      <c r="B1434" t="s">
        <v>19</v>
      </c>
      <c r="C1434" t="s">
        <v>1625</v>
      </c>
      <c r="D1434">
        <v>269</v>
      </c>
      <c r="E1434">
        <v>1363.5</v>
      </c>
      <c r="F1434">
        <f t="shared" si="22"/>
        <v>8</v>
      </c>
      <c r="G1434" t="str">
        <f>STANDINGS_HR[[#This Row],[League]]&amp;STANDINGS_HR[[#This Row],[Team]]</f>
        <v>$150 Draft Champions Feb 22 1:00 pm Lg.3744One Eyed Jack</v>
      </c>
    </row>
    <row r="1435" spans="1:7" x14ac:dyDescent="0.25">
      <c r="A1435">
        <v>1558</v>
      </c>
      <c r="B1435" t="s">
        <v>1627</v>
      </c>
      <c r="C1435" t="s">
        <v>1625</v>
      </c>
      <c r="D1435">
        <v>269</v>
      </c>
      <c r="E1435">
        <v>1363.5</v>
      </c>
      <c r="F1435">
        <f t="shared" si="22"/>
        <v>9</v>
      </c>
      <c r="G1435" t="str">
        <f>STANDINGS_HR[[#This Row],[League]]&amp;STANDINGS_HR[[#This Row],[Team]]</f>
        <v>$150 Draft Champions Feb 22 1:00 pm Lg.3744Team Reynolds</v>
      </c>
    </row>
    <row r="1436" spans="1:7" x14ac:dyDescent="0.25">
      <c r="A1436">
        <v>1744</v>
      </c>
      <c r="B1436" t="s">
        <v>1624</v>
      </c>
      <c r="C1436" t="s">
        <v>1625</v>
      </c>
      <c r="D1436">
        <v>263</v>
      </c>
      <c r="E1436">
        <v>1160.5</v>
      </c>
      <c r="F1436">
        <f t="shared" si="22"/>
        <v>10</v>
      </c>
      <c r="G1436" t="str">
        <f>STANDINGS_HR[[#This Row],[League]]&amp;STANDINGS_HR[[#This Row],[Team]]</f>
        <v>$150 Draft Champions Feb 22 1:00 pm Lg.3744Expected Value</v>
      </c>
    </row>
    <row r="1437" spans="1:7" x14ac:dyDescent="0.25">
      <c r="A1437">
        <v>1894</v>
      </c>
      <c r="B1437" t="s">
        <v>1636</v>
      </c>
      <c r="C1437" t="s">
        <v>1625</v>
      </c>
      <c r="D1437">
        <v>258</v>
      </c>
      <c r="E1437">
        <v>1012.5</v>
      </c>
      <c r="F1437">
        <f t="shared" si="22"/>
        <v>11</v>
      </c>
      <c r="G1437" t="str">
        <f>STANDINGS_HR[[#This Row],[League]]&amp;STANDINGS_HR[[#This Row],[Team]]</f>
        <v>$150 Draft Champions Feb 22 1:00 pm Lg.3744Hyun-Jin Ryude</v>
      </c>
    </row>
    <row r="1438" spans="1:7" x14ac:dyDescent="0.25">
      <c r="A1438">
        <v>2050</v>
      </c>
      <c r="B1438" t="s">
        <v>1634</v>
      </c>
      <c r="C1438" t="s">
        <v>1625</v>
      </c>
      <c r="D1438">
        <v>253</v>
      </c>
      <c r="E1438">
        <v>873</v>
      </c>
      <c r="F1438">
        <f t="shared" si="22"/>
        <v>12</v>
      </c>
      <c r="G1438" t="str">
        <f>STANDINGS_HR[[#This Row],[League]]&amp;STANDINGS_HR[[#This Row],[Team]]</f>
        <v>$150 Draft Champions Feb 22 1:00 pm Lg.3744Wang Dang Doodle Gang</v>
      </c>
    </row>
    <row r="1439" spans="1:7" x14ac:dyDescent="0.25">
      <c r="A1439">
        <v>2368</v>
      </c>
      <c r="B1439" t="s">
        <v>1635</v>
      </c>
      <c r="C1439" t="s">
        <v>1625</v>
      </c>
      <c r="D1439">
        <v>240</v>
      </c>
      <c r="E1439">
        <v>543.5</v>
      </c>
      <c r="F1439">
        <f t="shared" si="22"/>
        <v>13</v>
      </c>
      <c r="G1439" t="str">
        <f>STANDINGS_HR[[#This Row],[League]]&amp;STANDINGS_HR[[#This Row],[Team]]</f>
        <v>$150 Draft Champions Feb 22 1:00 pm Lg.3744Rally Killing HR</v>
      </c>
    </row>
    <row r="1440" spans="1:7" x14ac:dyDescent="0.25">
      <c r="A1440">
        <v>2430</v>
      </c>
      <c r="B1440" t="s">
        <v>1633</v>
      </c>
      <c r="C1440" t="s">
        <v>1625</v>
      </c>
      <c r="D1440">
        <v>237</v>
      </c>
      <c r="E1440">
        <v>479.5</v>
      </c>
      <c r="F1440">
        <f t="shared" si="22"/>
        <v>14</v>
      </c>
      <c r="G1440" t="str">
        <f>STANDINGS_HR[[#This Row],[League]]&amp;STANDINGS_HR[[#This Row],[Team]]</f>
        <v>$150 Draft Champions Feb 22 1:00 pm Lg.3744Old School Players</v>
      </c>
    </row>
    <row r="1441" spans="1:7" x14ac:dyDescent="0.25">
      <c r="A1441">
        <v>2882</v>
      </c>
      <c r="B1441" t="s">
        <v>1626</v>
      </c>
      <c r="C1441" t="s">
        <v>1625</v>
      </c>
      <c r="D1441">
        <v>191</v>
      </c>
      <c r="E1441">
        <v>28.5</v>
      </c>
      <c r="F1441">
        <f t="shared" si="22"/>
        <v>15</v>
      </c>
      <c r="G1441" t="str">
        <f>STANDINGS_HR[[#This Row],[League]]&amp;STANDINGS_HR[[#This Row],[Team]]</f>
        <v>$150 Draft Champions Feb 22 1:00 pm Lg.3744Los Canines</v>
      </c>
    </row>
    <row r="1442" spans="1:7" x14ac:dyDescent="0.25">
      <c r="A1442">
        <v>77</v>
      </c>
      <c r="B1442" t="s">
        <v>1647</v>
      </c>
      <c r="C1442" t="s">
        <v>1638</v>
      </c>
      <c r="D1442">
        <v>339</v>
      </c>
      <c r="E1442">
        <v>2837.5</v>
      </c>
      <c r="F1442">
        <f t="shared" si="22"/>
        <v>1</v>
      </c>
      <c r="G1442" t="str">
        <f>STANDINGS_HR[[#This Row],[League]]&amp;STANDINGS_HR[[#This Row],[Team]]</f>
        <v>$150 Draft Champions Feb 22 1:00 pm Lg.3747Team Javenkoski</v>
      </c>
    </row>
    <row r="1443" spans="1:7" x14ac:dyDescent="0.25">
      <c r="A1443">
        <v>134</v>
      </c>
      <c r="B1443" t="s">
        <v>726</v>
      </c>
      <c r="C1443" t="s">
        <v>1638</v>
      </c>
      <c r="D1443">
        <v>330</v>
      </c>
      <c r="E1443">
        <v>2779.5</v>
      </c>
      <c r="F1443">
        <f t="shared" si="22"/>
        <v>2</v>
      </c>
      <c r="G1443" t="str">
        <f>STANDINGS_HR[[#This Row],[League]]&amp;STANDINGS_HR[[#This Row],[Team]]</f>
        <v>$150 Draft Champions Feb 22 1:00 pm Lg.3747Team Warner</v>
      </c>
    </row>
    <row r="1444" spans="1:7" x14ac:dyDescent="0.25">
      <c r="A1444">
        <v>244</v>
      </c>
      <c r="B1444" t="s">
        <v>1641</v>
      </c>
      <c r="C1444" t="s">
        <v>1638</v>
      </c>
      <c r="D1444">
        <v>321</v>
      </c>
      <c r="E1444">
        <v>2672.5</v>
      </c>
      <c r="F1444">
        <f t="shared" si="22"/>
        <v>3</v>
      </c>
      <c r="G1444" t="str">
        <f>STANDINGS_HR[[#This Row],[League]]&amp;STANDINGS_HR[[#This Row],[Team]]</f>
        <v>$150 Draft Champions Feb 22 1:00 pm Lg.3747YITBOAT</v>
      </c>
    </row>
    <row r="1445" spans="1:7" x14ac:dyDescent="0.25">
      <c r="A1445">
        <v>749</v>
      </c>
      <c r="B1445" t="s">
        <v>1290</v>
      </c>
      <c r="C1445" t="s">
        <v>1638</v>
      </c>
      <c r="D1445">
        <v>295</v>
      </c>
      <c r="E1445">
        <v>2174</v>
      </c>
      <c r="F1445">
        <f t="shared" si="22"/>
        <v>4</v>
      </c>
      <c r="G1445" t="str">
        <f>STANDINGS_HR[[#This Row],[League]]&amp;STANDINGS_HR[[#This Row],[Team]]</f>
        <v>$150 Draft Champions Feb 22 1:00 pm Lg.3747What Was I Thinking</v>
      </c>
    </row>
    <row r="1446" spans="1:7" x14ac:dyDescent="0.25">
      <c r="A1446">
        <v>754</v>
      </c>
      <c r="B1446" t="s">
        <v>1646</v>
      </c>
      <c r="C1446" t="s">
        <v>1638</v>
      </c>
      <c r="D1446">
        <v>294</v>
      </c>
      <c r="E1446">
        <v>2151</v>
      </c>
      <c r="F1446">
        <f t="shared" si="22"/>
        <v>5</v>
      </c>
      <c r="G1446" t="str">
        <f>STANDINGS_HR[[#This Row],[League]]&amp;STANDINGS_HR[[#This Row],[Team]]</f>
        <v>$150 Draft Champions Feb 22 1:00 pm Lg.3747FALCONS</v>
      </c>
    </row>
    <row r="1447" spans="1:7" x14ac:dyDescent="0.25">
      <c r="A1447">
        <v>1320</v>
      </c>
      <c r="B1447" t="s">
        <v>1648</v>
      </c>
      <c r="C1447" t="s">
        <v>1638</v>
      </c>
      <c r="D1447">
        <v>276</v>
      </c>
      <c r="E1447">
        <v>1589</v>
      </c>
      <c r="F1447">
        <f t="shared" si="22"/>
        <v>6</v>
      </c>
      <c r="G1447" t="str">
        <f>STANDINGS_HR[[#This Row],[League]]&amp;STANDINGS_HR[[#This Row],[Team]]</f>
        <v>$150 Draft Champions Feb 22 1:00 pm Lg.3747Mastersball.com</v>
      </c>
    </row>
    <row r="1448" spans="1:7" x14ac:dyDescent="0.25">
      <c r="A1448">
        <v>1851</v>
      </c>
      <c r="B1448" t="s">
        <v>1642</v>
      </c>
      <c r="C1448" t="s">
        <v>1638</v>
      </c>
      <c r="D1448">
        <v>259</v>
      </c>
      <c r="E1448">
        <v>1044</v>
      </c>
      <c r="F1448">
        <f t="shared" si="22"/>
        <v>7</v>
      </c>
      <c r="G1448" t="str">
        <f>STANDINGS_HR[[#This Row],[League]]&amp;STANDINGS_HR[[#This Row],[Team]]</f>
        <v>$150 Draft Champions Feb 22 1:00 pm Lg.3747Bros B4 Hoes</v>
      </c>
    </row>
    <row r="1449" spans="1:7" x14ac:dyDescent="0.25">
      <c r="A1449">
        <v>1933</v>
      </c>
      <c r="B1449" t="s">
        <v>1643</v>
      </c>
      <c r="C1449" t="s">
        <v>1638</v>
      </c>
      <c r="D1449">
        <v>257</v>
      </c>
      <c r="E1449">
        <v>985</v>
      </c>
      <c r="F1449">
        <f t="shared" si="22"/>
        <v>8</v>
      </c>
      <c r="G1449" t="str">
        <f>STANDINGS_HR[[#This Row],[League]]&amp;STANDINGS_HR[[#This Row],[Team]]</f>
        <v>$150 Draft Champions Feb 22 1:00 pm Lg.3747Team Barry</v>
      </c>
    </row>
    <row r="1450" spans="1:7" x14ac:dyDescent="0.25">
      <c r="A1450">
        <v>1970</v>
      </c>
      <c r="B1450" t="s">
        <v>1640</v>
      </c>
      <c r="C1450" t="s">
        <v>1638</v>
      </c>
      <c r="D1450">
        <v>255</v>
      </c>
      <c r="E1450">
        <v>932</v>
      </c>
      <c r="F1450">
        <f t="shared" si="22"/>
        <v>9</v>
      </c>
      <c r="G1450" t="str">
        <f>STANDINGS_HR[[#This Row],[League]]&amp;STANDINGS_HR[[#This Row],[Team]]</f>
        <v>$150 Draft Champions Feb 22 1:00 pm Lg.3747Fantasy Phoenix II</v>
      </c>
    </row>
    <row r="1451" spans="1:7" x14ac:dyDescent="0.25">
      <c r="A1451">
        <v>2148</v>
      </c>
      <c r="B1451" t="s">
        <v>18</v>
      </c>
      <c r="C1451" t="s">
        <v>1638</v>
      </c>
      <c r="D1451">
        <v>249</v>
      </c>
      <c r="E1451">
        <v>759</v>
      </c>
      <c r="F1451">
        <f t="shared" si="22"/>
        <v>10</v>
      </c>
      <c r="G1451" t="str">
        <f>STANDINGS_HR[[#This Row],[League]]&amp;STANDINGS_HR[[#This Row],[Team]]</f>
        <v>$150 Draft Champions Feb 22 1:00 pm Lg.3747Home Run Derbies</v>
      </c>
    </row>
    <row r="1452" spans="1:7" x14ac:dyDescent="0.25">
      <c r="A1452">
        <v>2159</v>
      </c>
      <c r="B1452" t="s">
        <v>1645</v>
      </c>
      <c r="C1452" t="s">
        <v>1638</v>
      </c>
      <c r="D1452">
        <v>249</v>
      </c>
      <c r="E1452">
        <v>759</v>
      </c>
      <c r="F1452">
        <f t="shared" si="22"/>
        <v>11</v>
      </c>
      <c r="G1452" t="str">
        <f>STANDINGS_HR[[#This Row],[League]]&amp;STANDINGS_HR[[#This Row],[Team]]</f>
        <v>$150 Draft Champions Feb 22 1:00 pm Lg.3747TonyC</v>
      </c>
    </row>
    <row r="1453" spans="1:7" x14ac:dyDescent="0.25">
      <c r="A1453">
        <v>2264</v>
      </c>
      <c r="B1453" t="s">
        <v>1639</v>
      </c>
      <c r="C1453" t="s">
        <v>1638</v>
      </c>
      <c r="D1453">
        <v>245</v>
      </c>
      <c r="E1453">
        <v>655.5</v>
      </c>
      <c r="F1453">
        <f t="shared" si="22"/>
        <v>12</v>
      </c>
      <c r="G1453" t="str">
        <f>STANDINGS_HR[[#This Row],[League]]&amp;STANDINGS_HR[[#This Row],[Team]]</f>
        <v>$150 Draft Champions Feb 22 1:00 pm Lg.3747The Wild Bunch</v>
      </c>
    </row>
    <row r="1454" spans="1:7" x14ac:dyDescent="0.25">
      <c r="A1454">
        <v>2568</v>
      </c>
      <c r="B1454" t="s">
        <v>1644</v>
      </c>
      <c r="C1454" t="s">
        <v>1638</v>
      </c>
      <c r="D1454">
        <v>230</v>
      </c>
      <c r="E1454">
        <v>345.5</v>
      </c>
      <c r="F1454">
        <f t="shared" si="22"/>
        <v>13</v>
      </c>
      <c r="G1454" t="str">
        <f>STANDINGS_HR[[#This Row],[League]]&amp;STANDINGS_HR[[#This Row],[Team]]</f>
        <v>$150 Draft Champions Feb 22 1:00 pm Lg.3747Team Durham</v>
      </c>
    </row>
    <row r="1455" spans="1:7" x14ac:dyDescent="0.25">
      <c r="A1455">
        <v>2573</v>
      </c>
      <c r="B1455" t="s">
        <v>1189</v>
      </c>
      <c r="C1455" t="s">
        <v>1638</v>
      </c>
      <c r="D1455">
        <v>230</v>
      </c>
      <c r="E1455">
        <v>345.5</v>
      </c>
      <c r="F1455">
        <f t="shared" si="22"/>
        <v>14</v>
      </c>
      <c r="G1455" t="str">
        <f>STANDINGS_HR[[#This Row],[League]]&amp;STANDINGS_HR[[#This Row],[Team]]</f>
        <v>$150 Draft Champions Feb 22 1:00 pm Lg.3747Team jones</v>
      </c>
    </row>
    <row r="1456" spans="1:7" x14ac:dyDescent="0.25">
      <c r="A1456">
        <v>2751</v>
      </c>
      <c r="B1456" t="s">
        <v>1637</v>
      </c>
      <c r="C1456" t="s">
        <v>1638</v>
      </c>
      <c r="D1456">
        <v>216</v>
      </c>
      <c r="E1456">
        <v>163.5</v>
      </c>
      <c r="F1456">
        <f t="shared" si="22"/>
        <v>15</v>
      </c>
      <c r="G1456" t="str">
        <f>STANDINGS_HR[[#This Row],[League]]&amp;STANDINGS_HR[[#This Row],[Team]]</f>
        <v>$150 Draft Champions Feb 22 1:00 pm Lg.3747What's That</v>
      </c>
    </row>
    <row r="1457" spans="1:7" x14ac:dyDescent="0.25">
      <c r="A1457">
        <v>171</v>
      </c>
      <c r="B1457" t="s">
        <v>1651</v>
      </c>
      <c r="C1457" t="s">
        <v>1649</v>
      </c>
      <c r="D1457">
        <v>326</v>
      </c>
      <c r="E1457">
        <v>2736.5</v>
      </c>
      <c r="F1457">
        <f t="shared" si="22"/>
        <v>1</v>
      </c>
      <c r="G1457" t="str">
        <f>STANDINGS_HR[[#This Row],[League]]&amp;STANDINGS_HR[[#This Row],[Team]]</f>
        <v>$150 Draft Champions Feb 23 1:00 pm Lg.3750GimmieDat Dat</v>
      </c>
    </row>
    <row r="1458" spans="1:7" x14ac:dyDescent="0.25">
      <c r="A1458">
        <v>514</v>
      </c>
      <c r="B1458" t="s">
        <v>1655</v>
      </c>
      <c r="C1458" t="s">
        <v>1649</v>
      </c>
      <c r="D1458">
        <v>304</v>
      </c>
      <c r="E1458">
        <v>2392.5</v>
      </c>
      <c r="F1458">
        <f t="shared" si="22"/>
        <v>2</v>
      </c>
      <c r="G1458" t="str">
        <f>STANDINGS_HR[[#This Row],[League]]&amp;STANDINGS_HR[[#This Row],[Team]]</f>
        <v>$150 Draft Champions Feb 23 1:00 pm Lg.3750Campbell Toe II</v>
      </c>
    </row>
    <row r="1459" spans="1:7" x14ac:dyDescent="0.25">
      <c r="A1459">
        <v>534</v>
      </c>
      <c r="B1459" t="s">
        <v>409</v>
      </c>
      <c r="C1459" t="s">
        <v>1649</v>
      </c>
      <c r="D1459">
        <v>303</v>
      </c>
      <c r="E1459">
        <v>2376</v>
      </c>
      <c r="F1459">
        <f t="shared" si="22"/>
        <v>3</v>
      </c>
      <c r="G1459" t="str">
        <f>STANDINGS_HR[[#This Row],[League]]&amp;STANDINGS_HR[[#This Row],[Team]]</f>
        <v>$150 Draft Champions Feb 23 1:00 pm Lg.3750Perpetual Motion Squad</v>
      </c>
    </row>
    <row r="1460" spans="1:7" x14ac:dyDescent="0.25">
      <c r="A1460">
        <v>565</v>
      </c>
      <c r="B1460" t="s">
        <v>262</v>
      </c>
      <c r="C1460" t="s">
        <v>1649</v>
      </c>
      <c r="D1460">
        <v>302</v>
      </c>
      <c r="E1460">
        <v>2354.5</v>
      </c>
      <c r="F1460">
        <f t="shared" si="22"/>
        <v>4</v>
      </c>
      <c r="G1460" t="str">
        <f>STANDINGS_HR[[#This Row],[League]]&amp;STANDINGS_HR[[#This Row],[Team]]</f>
        <v>$150 Draft Champions Feb 23 1:00 pm Lg.3750Tennessee Tire</v>
      </c>
    </row>
    <row r="1461" spans="1:7" x14ac:dyDescent="0.25">
      <c r="A1461">
        <v>828</v>
      </c>
      <c r="B1461" t="s">
        <v>42</v>
      </c>
      <c r="C1461" t="s">
        <v>1649</v>
      </c>
      <c r="D1461">
        <v>291</v>
      </c>
      <c r="E1461">
        <v>2072.5</v>
      </c>
      <c r="F1461">
        <f t="shared" si="22"/>
        <v>5</v>
      </c>
      <c r="G1461" t="str">
        <f>STANDINGS_HR[[#This Row],[League]]&amp;STANDINGS_HR[[#This Row],[Team]]</f>
        <v>$150 Draft Champions Feb 23 1:00 pm Lg.3750CAPTAIN BODGIT</v>
      </c>
    </row>
    <row r="1462" spans="1:7" x14ac:dyDescent="0.25">
      <c r="A1462">
        <v>1002</v>
      </c>
      <c r="B1462" t="s">
        <v>465</v>
      </c>
      <c r="C1462" t="s">
        <v>1649</v>
      </c>
      <c r="D1462">
        <v>285</v>
      </c>
      <c r="E1462">
        <v>1901</v>
      </c>
      <c r="F1462">
        <f t="shared" si="22"/>
        <v>6</v>
      </c>
      <c r="G1462" t="str">
        <f>STANDINGS_HR[[#This Row],[League]]&amp;STANDINGS_HR[[#This Row],[Team]]</f>
        <v>$150 Draft Champions Feb 23 1:00 pm Lg.3750Cape Fear Waterman</v>
      </c>
    </row>
    <row r="1463" spans="1:7" x14ac:dyDescent="0.25">
      <c r="A1463">
        <v>1088</v>
      </c>
      <c r="B1463" t="s">
        <v>1652</v>
      </c>
      <c r="C1463" t="s">
        <v>1649</v>
      </c>
      <c r="D1463">
        <v>283</v>
      </c>
      <c r="E1463">
        <v>1829.5</v>
      </c>
      <c r="F1463">
        <f t="shared" si="22"/>
        <v>7</v>
      </c>
      <c r="G1463" t="str">
        <f>STANDINGS_HR[[#This Row],[League]]&amp;STANDINGS_HR[[#This Row],[Team]]</f>
        <v>$150 Draft Champions Feb 23 1:00 pm Lg.3750Team Kirshblum</v>
      </c>
    </row>
    <row r="1464" spans="1:7" x14ac:dyDescent="0.25">
      <c r="A1464">
        <v>1469</v>
      </c>
      <c r="B1464" t="s">
        <v>1650</v>
      </c>
      <c r="C1464" t="s">
        <v>1649</v>
      </c>
      <c r="D1464">
        <v>271</v>
      </c>
      <c r="E1464">
        <v>1434.5</v>
      </c>
      <c r="F1464">
        <f t="shared" si="22"/>
        <v>8</v>
      </c>
      <c r="G1464" t="str">
        <f>STANDINGS_HR[[#This Row],[League]]&amp;STANDINGS_HR[[#This Row],[Team]]</f>
        <v>$150 Draft Champions Feb 23 1:00 pm Lg.3750Greenwave</v>
      </c>
    </row>
    <row r="1465" spans="1:7" x14ac:dyDescent="0.25">
      <c r="A1465">
        <v>1571</v>
      </c>
      <c r="B1465" t="s">
        <v>446</v>
      </c>
      <c r="C1465" t="s">
        <v>1649</v>
      </c>
      <c r="D1465">
        <v>268</v>
      </c>
      <c r="E1465">
        <v>1324.5</v>
      </c>
      <c r="F1465">
        <f t="shared" si="22"/>
        <v>9</v>
      </c>
      <c r="G1465" t="str">
        <f>STANDINGS_HR[[#This Row],[League]]&amp;STANDINGS_HR[[#This Row],[Team]]</f>
        <v>$150 Draft Champions Feb 23 1:00 pm Lg.3750Brave Warriors</v>
      </c>
    </row>
    <row r="1466" spans="1:7" x14ac:dyDescent="0.25">
      <c r="A1466">
        <v>1590</v>
      </c>
      <c r="B1466" t="s">
        <v>1656</v>
      </c>
      <c r="C1466" t="s">
        <v>1649</v>
      </c>
      <c r="D1466">
        <v>268</v>
      </c>
      <c r="E1466">
        <v>1324.5</v>
      </c>
      <c r="F1466">
        <f t="shared" si="22"/>
        <v>10</v>
      </c>
      <c r="G1466" t="str">
        <f>STANDINGS_HR[[#This Row],[League]]&amp;STANDINGS_HR[[#This Row],[Team]]</f>
        <v>$150 Draft Champions Feb 23 1:00 pm Lg.3750Malibu Waves 2016 (15 tm)</v>
      </c>
    </row>
    <row r="1467" spans="1:7" x14ac:dyDescent="0.25">
      <c r="A1467">
        <v>1699</v>
      </c>
      <c r="B1467" t="s">
        <v>650</v>
      </c>
      <c r="C1467" t="s">
        <v>1649</v>
      </c>
      <c r="D1467">
        <v>265</v>
      </c>
      <c r="E1467">
        <v>1225</v>
      </c>
      <c r="F1467">
        <f t="shared" si="22"/>
        <v>11</v>
      </c>
      <c r="G1467" t="str">
        <f>STANDINGS_HR[[#This Row],[League]]&amp;STANDINGS_HR[[#This Row],[Team]]</f>
        <v>$150 Draft Champions Feb 23 1:00 pm Lg.3750Team Stein</v>
      </c>
    </row>
    <row r="1468" spans="1:7" x14ac:dyDescent="0.25">
      <c r="A1468">
        <v>1889</v>
      </c>
      <c r="B1468" t="s">
        <v>308</v>
      </c>
      <c r="C1468" t="s">
        <v>1649</v>
      </c>
      <c r="D1468">
        <v>258</v>
      </c>
      <c r="E1468">
        <v>1012.5</v>
      </c>
      <c r="F1468">
        <f t="shared" si="22"/>
        <v>12</v>
      </c>
      <c r="G1468" t="str">
        <f>STANDINGS_HR[[#This Row],[League]]&amp;STANDINGS_HR[[#This Row],[Team]]</f>
        <v>$150 Draft Champions Feb 23 1:00 pm Lg.3750Captain Crunch 5</v>
      </c>
    </row>
    <row r="1469" spans="1:7" x14ac:dyDescent="0.25">
      <c r="A1469">
        <v>2099</v>
      </c>
      <c r="B1469" t="s">
        <v>1657</v>
      </c>
      <c r="C1469" t="s">
        <v>1649</v>
      </c>
      <c r="D1469">
        <v>251</v>
      </c>
      <c r="E1469">
        <v>813.5</v>
      </c>
      <c r="F1469">
        <f t="shared" si="22"/>
        <v>13</v>
      </c>
      <c r="G1469" t="str">
        <f>STANDINGS_HR[[#This Row],[League]]&amp;STANDINGS_HR[[#This Row],[Team]]</f>
        <v>$150 Draft Champions Feb 23 1:00 pm Lg.3750Reverse Cowgill 0223</v>
      </c>
    </row>
    <row r="1470" spans="1:7" x14ac:dyDescent="0.25">
      <c r="A1470">
        <v>2587</v>
      </c>
      <c r="B1470" t="s">
        <v>46</v>
      </c>
      <c r="C1470" t="s">
        <v>1649</v>
      </c>
      <c r="D1470">
        <v>229</v>
      </c>
      <c r="E1470">
        <v>328</v>
      </c>
      <c r="F1470">
        <f t="shared" si="22"/>
        <v>14</v>
      </c>
      <c r="G1470" t="str">
        <f>STANDINGS_HR[[#This Row],[League]]&amp;STANDINGS_HR[[#This Row],[Team]]</f>
        <v>$150 Draft Champions Feb 23 1:00 pm Lg.3750Team Menna</v>
      </c>
    </row>
    <row r="1471" spans="1:7" x14ac:dyDescent="0.25">
      <c r="A1471">
        <v>2905</v>
      </c>
      <c r="B1471" t="s">
        <v>1653</v>
      </c>
      <c r="C1471" t="s">
        <v>1649</v>
      </c>
      <c r="D1471">
        <v>157</v>
      </c>
      <c r="E1471">
        <v>6</v>
      </c>
      <c r="F1471">
        <f t="shared" si="22"/>
        <v>15</v>
      </c>
      <c r="G1471" t="str">
        <f>STANDINGS_HR[[#This Row],[League]]&amp;STANDINGS_HR[[#This Row],[Team]]</f>
        <v>$150 Draft Champions Feb 23 1:00 pm Lg.3750P-n-C Report</v>
      </c>
    </row>
    <row r="1472" spans="1:7" x14ac:dyDescent="0.25">
      <c r="A1472">
        <v>294</v>
      </c>
      <c r="B1472" t="s">
        <v>1666</v>
      </c>
      <c r="C1472" t="s">
        <v>1659</v>
      </c>
      <c r="D1472">
        <v>316</v>
      </c>
      <c r="E1472">
        <v>2609</v>
      </c>
      <c r="F1472">
        <f t="shared" si="22"/>
        <v>1</v>
      </c>
      <c r="G1472" t="str">
        <f>STANDINGS_HR[[#This Row],[League]]&amp;STANDINGS_HR[[#This Row],[Team]]</f>
        <v>$150 Draft Champions Feb 23 1:00 pm Lg.3751Big Bad Wolf</v>
      </c>
    </row>
    <row r="1473" spans="1:7" x14ac:dyDescent="0.25">
      <c r="A1473">
        <v>695</v>
      </c>
      <c r="B1473" t="s">
        <v>455</v>
      </c>
      <c r="C1473" t="s">
        <v>1659</v>
      </c>
      <c r="D1473">
        <v>297</v>
      </c>
      <c r="E1473">
        <v>2226</v>
      </c>
      <c r="F1473">
        <f t="shared" si="22"/>
        <v>2</v>
      </c>
      <c r="G1473" t="str">
        <f>STANDINGS_HR[[#This Row],[League]]&amp;STANDINGS_HR[[#This Row],[Team]]</f>
        <v>$150 Draft Champions Feb 23 1:00 pm Lg.3751The Warlocks</v>
      </c>
    </row>
    <row r="1474" spans="1:7" x14ac:dyDescent="0.25">
      <c r="A1474">
        <v>780</v>
      </c>
      <c r="B1474" t="s">
        <v>1664</v>
      </c>
      <c r="C1474" t="s">
        <v>1659</v>
      </c>
      <c r="D1474">
        <v>293</v>
      </c>
      <c r="E1474">
        <v>2127</v>
      </c>
      <c r="F1474">
        <f t="shared" si="22"/>
        <v>3</v>
      </c>
      <c r="G1474" t="str">
        <f>STANDINGS_HR[[#This Row],[League]]&amp;STANDINGS_HR[[#This Row],[Team]]</f>
        <v>$150 Draft Champions Feb 23 1:00 pm Lg.3751Pine Riders</v>
      </c>
    </row>
    <row r="1475" spans="1:7" x14ac:dyDescent="0.25">
      <c r="A1475">
        <v>907</v>
      </c>
      <c r="B1475" t="s">
        <v>1663</v>
      </c>
      <c r="C1475" t="s">
        <v>1659</v>
      </c>
      <c r="D1475">
        <v>289</v>
      </c>
      <c r="E1475">
        <v>2019.5</v>
      </c>
      <c r="F1475">
        <f t="shared" ref="F1475:F1538" si="23">IF(C1475=C1474,F1474+1,1)</f>
        <v>4</v>
      </c>
      <c r="G1475" t="str">
        <f>STANDINGS_HR[[#This Row],[League]]&amp;STANDINGS_HR[[#This Row],[Team]]</f>
        <v>$150 Draft Champions Feb 23 1:00 pm Lg.3751Wade Boggs Style</v>
      </c>
    </row>
    <row r="1476" spans="1:7" x14ac:dyDescent="0.25">
      <c r="A1476">
        <v>1121</v>
      </c>
      <c r="B1476" t="s">
        <v>592</v>
      </c>
      <c r="C1476" t="s">
        <v>1659</v>
      </c>
      <c r="D1476">
        <v>282</v>
      </c>
      <c r="E1476">
        <v>1795</v>
      </c>
      <c r="F1476">
        <f t="shared" si="23"/>
        <v>5</v>
      </c>
      <c r="G1476" t="str">
        <f>STANDINGS_HR[[#This Row],[League]]&amp;STANDINGS_HR[[#This Row],[Team]]</f>
        <v>$150 Draft Champions Feb 23 1:00 pm Lg.3751Team Bennette</v>
      </c>
    </row>
    <row r="1477" spans="1:7" x14ac:dyDescent="0.25">
      <c r="A1477">
        <v>1135</v>
      </c>
      <c r="B1477" t="s">
        <v>1662</v>
      </c>
      <c r="C1477" t="s">
        <v>1659</v>
      </c>
      <c r="D1477">
        <v>281</v>
      </c>
      <c r="E1477">
        <v>1759</v>
      </c>
      <c r="F1477">
        <f t="shared" si="23"/>
        <v>6</v>
      </c>
      <c r="G1477" t="str">
        <f>STANDINGS_HR[[#This Row],[League]]&amp;STANDINGS_HR[[#This Row],[Team]]</f>
        <v>$150 Draft Champions Feb 23 1:00 pm Lg.3751Beachbums</v>
      </c>
    </row>
    <row r="1478" spans="1:7" x14ac:dyDescent="0.25">
      <c r="A1478">
        <v>1164</v>
      </c>
      <c r="B1478" t="s">
        <v>205</v>
      </c>
      <c r="C1478" t="s">
        <v>1659</v>
      </c>
      <c r="D1478">
        <v>281</v>
      </c>
      <c r="E1478">
        <v>1759</v>
      </c>
      <c r="F1478">
        <f t="shared" si="23"/>
        <v>7</v>
      </c>
      <c r="G1478" t="str">
        <f>STANDINGS_HR[[#This Row],[League]]&amp;STANDINGS_HR[[#This Row],[Team]]</f>
        <v>$150 Draft Champions Feb 23 1:00 pm Lg.3751Team Sloan</v>
      </c>
    </row>
    <row r="1479" spans="1:7" x14ac:dyDescent="0.25">
      <c r="A1479">
        <v>1247</v>
      </c>
      <c r="B1479" t="s">
        <v>1661</v>
      </c>
      <c r="C1479" t="s">
        <v>1659</v>
      </c>
      <c r="D1479">
        <v>278</v>
      </c>
      <c r="E1479">
        <v>1655.5</v>
      </c>
      <c r="F1479">
        <f t="shared" si="23"/>
        <v>8</v>
      </c>
      <c r="G1479" t="str">
        <f>STANDINGS_HR[[#This Row],[League]]&amp;STANDINGS_HR[[#This Row],[Team]]</f>
        <v>$150 Draft Champions Feb 23 1:00 pm Lg.3751Duda RIght Thing</v>
      </c>
    </row>
    <row r="1480" spans="1:7" x14ac:dyDescent="0.25">
      <c r="A1480">
        <v>1306</v>
      </c>
      <c r="B1480" t="s">
        <v>406</v>
      </c>
      <c r="C1480" t="s">
        <v>1659</v>
      </c>
      <c r="D1480">
        <v>276</v>
      </c>
      <c r="E1480">
        <v>1589</v>
      </c>
      <c r="F1480">
        <f t="shared" si="23"/>
        <v>9</v>
      </c>
      <c r="G1480" t="str">
        <f>STANDINGS_HR[[#This Row],[League]]&amp;STANDINGS_HR[[#This Row],[Team]]</f>
        <v>$150 Draft Champions Feb 23 1:00 pm Lg.375150 Rounds and Pray</v>
      </c>
    </row>
    <row r="1481" spans="1:7" x14ac:dyDescent="0.25">
      <c r="A1481">
        <v>1359</v>
      </c>
      <c r="B1481" t="s">
        <v>271</v>
      </c>
      <c r="C1481" t="s">
        <v>1659</v>
      </c>
      <c r="D1481">
        <v>275</v>
      </c>
      <c r="E1481">
        <v>1558</v>
      </c>
      <c r="F1481">
        <f t="shared" si="23"/>
        <v>10</v>
      </c>
      <c r="G1481" t="str">
        <f>STANDINGS_HR[[#This Row],[League]]&amp;STANDINGS_HR[[#This Row],[Team]]</f>
        <v>$150 Draft Champions Feb 23 1:00 pm Lg.3751Team brace</v>
      </c>
    </row>
    <row r="1482" spans="1:7" x14ac:dyDescent="0.25">
      <c r="A1482">
        <v>1489</v>
      </c>
      <c r="B1482" t="s">
        <v>1665</v>
      </c>
      <c r="C1482" t="s">
        <v>1659</v>
      </c>
      <c r="D1482">
        <v>271</v>
      </c>
      <c r="E1482">
        <v>1434.5</v>
      </c>
      <c r="F1482">
        <f t="shared" si="23"/>
        <v>11</v>
      </c>
      <c r="G1482" t="str">
        <f>STANDINGS_HR[[#This Row],[League]]&amp;STANDINGS_HR[[#This Row],[Team]]</f>
        <v>$150 Draft Champions Feb 23 1:00 pm Lg.3751Traylor Dukes</v>
      </c>
    </row>
    <row r="1483" spans="1:7" x14ac:dyDescent="0.25">
      <c r="A1483">
        <v>2411</v>
      </c>
      <c r="B1483" t="s">
        <v>1660</v>
      </c>
      <c r="C1483" t="s">
        <v>1659</v>
      </c>
      <c r="D1483">
        <v>238</v>
      </c>
      <c r="E1483">
        <v>500.5</v>
      </c>
      <c r="F1483">
        <f t="shared" si="23"/>
        <v>12</v>
      </c>
      <c r="G1483" t="str">
        <f>STANDINGS_HR[[#This Row],[League]]&amp;STANDINGS_HR[[#This Row],[Team]]</f>
        <v>$150 Draft Champions Feb 23 1:00 pm Lg.3751Sam's Club</v>
      </c>
    </row>
    <row r="1484" spans="1:7" x14ac:dyDescent="0.25">
      <c r="A1484">
        <v>2582</v>
      </c>
      <c r="B1484" t="s">
        <v>15</v>
      </c>
      <c r="C1484" t="s">
        <v>1659</v>
      </c>
      <c r="D1484">
        <v>229</v>
      </c>
      <c r="E1484">
        <v>328</v>
      </c>
      <c r="F1484">
        <f t="shared" si="23"/>
        <v>13</v>
      </c>
      <c r="G1484" t="str">
        <f>STANDINGS_HR[[#This Row],[League]]&amp;STANDINGS_HR[[#This Row],[Team]]</f>
        <v>$150 Draft Champions Feb 23 1:00 pm Lg.3751SOUTHERN IMAGE</v>
      </c>
    </row>
    <row r="1485" spans="1:7" x14ac:dyDescent="0.25">
      <c r="A1485">
        <v>2807</v>
      </c>
      <c r="B1485" t="s">
        <v>1658</v>
      </c>
      <c r="C1485" t="s">
        <v>1659</v>
      </c>
      <c r="D1485">
        <v>209</v>
      </c>
      <c r="E1485">
        <v>106.5</v>
      </c>
      <c r="F1485">
        <f t="shared" si="23"/>
        <v>14</v>
      </c>
      <c r="G1485" t="str">
        <f>STANDINGS_HR[[#This Row],[League]]&amp;STANDINGS_HR[[#This Row],[Team]]</f>
        <v>$150 Draft Champions Feb 23 1:00 pm Lg.3751Team Hamon</v>
      </c>
    </row>
    <row r="1486" spans="1:7" x14ac:dyDescent="0.25">
      <c r="A1486">
        <v>2848</v>
      </c>
      <c r="B1486" t="s">
        <v>1667</v>
      </c>
      <c r="C1486" t="s">
        <v>1659</v>
      </c>
      <c r="D1486">
        <v>201</v>
      </c>
      <c r="E1486">
        <v>62.5</v>
      </c>
      <c r="F1486">
        <f t="shared" si="23"/>
        <v>15</v>
      </c>
      <c r="G1486" t="str">
        <f>STANDINGS_HR[[#This Row],[League]]&amp;STANDINGS_HR[[#This Row],[Team]]</f>
        <v>$150 Draft Champions Feb 23 1:00 pm Lg.3751Honey Nut Berrios</v>
      </c>
    </row>
    <row r="1487" spans="1:7" x14ac:dyDescent="0.25">
      <c r="A1487">
        <v>173</v>
      </c>
      <c r="B1487" t="s">
        <v>1678</v>
      </c>
      <c r="C1487" t="s">
        <v>1668</v>
      </c>
      <c r="D1487">
        <v>326</v>
      </c>
      <c r="E1487">
        <v>2736.5</v>
      </c>
      <c r="F1487">
        <f t="shared" si="23"/>
        <v>1</v>
      </c>
      <c r="G1487" t="str">
        <f>STANDINGS_HR[[#This Row],[League]]&amp;STANDINGS_HR[[#This Row],[Team]]</f>
        <v>$150 Draft Champions Feb 24 1:00 pm Lg.3753Hemmy Wawas</v>
      </c>
    </row>
    <row r="1488" spans="1:7" x14ac:dyDescent="0.25">
      <c r="A1488">
        <v>278</v>
      </c>
      <c r="B1488" t="s">
        <v>1679</v>
      </c>
      <c r="C1488" t="s">
        <v>1668</v>
      </c>
      <c r="D1488">
        <v>317</v>
      </c>
      <c r="E1488">
        <v>2628</v>
      </c>
      <c r="F1488">
        <f t="shared" si="23"/>
        <v>2</v>
      </c>
      <c r="G1488" t="str">
        <f>STANDINGS_HR[[#This Row],[League]]&amp;STANDINGS_HR[[#This Row],[Team]]</f>
        <v>$150 Draft Champions Feb 24 1:00 pm Lg.3753Little Caleb DC</v>
      </c>
    </row>
    <row r="1489" spans="1:7" x14ac:dyDescent="0.25">
      <c r="A1489">
        <v>442</v>
      </c>
      <c r="B1489" t="s">
        <v>1676</v>
      </c>
      <c r="C1489" t="s">
        <v>1668</v>
      </c>
      <c r="D1489">
        <v>307</v>
      </c>
      <c r="E1489">
        <v>2463</v>
      </c>
      <c r="F1489">
        <f t="shared" si="23"/>
        <v>3</v>
      </c>
      <c r="G1489" t="str">
        <f>STANDINGS_HR[[#This Row],[League]]&amp;STANDINGS_HR[[#This Row],[Team]]</f>
        <v>$150 Draft Champions Feb 24 1:00 pm Lg.3753DC xxx</v>
      </c>
    </row>
    <row r="1490" spans="1:7" x14ac:dyDescent="0.25">
      <c r="A1490">
        <v>651</v>
      </c>
      <c r="B1490" t="s">
        <v>1673</v>
      </c>
      <c r="C1490" t="s">
        <v>1668</v>
      </c>
      <c r="D1490">
        <v>298</v>
      </c>
      <c r="E1490">
        <v>2250</v>
      </c>
      <c r="F1490">
        <f t="shared" si="23"/>
        <v>4</v>
      </c>
      <c r="G1490" t="str">
        <f>STANDINGS_HR[[#This Row],[League]]&amp;STANDINGS_HR[[#This Row],[Team]]</f>
        <v>$150 Draft Champions Feb 24 1:00 pm Lg.3753Corked Bat Smashers</v>
      </c>
    </row>
    <row r="1491" spans="1:7" x14ac:dyDescent="0.25">
      <c r="A1491">
        <v>668</v>
      </c>
      <c r="B1491" t="s">
        <v>1669</v>
      </c>
      <c r="C1491" t="s">
        <v>1668</v>
      </c>
      <c r="D1491">
        <v>298</v>
      </c>
      <c r="E1491">
        <v>2250</v>
      </c>
      <c r="F1491">
        <f t="shared" si="23"/>
        <v>5</v>
      </c>
      <c r="G1491" t="str">
        <f>STANDINGS_HR[[#This Row],[League]]&amp;STANDINGS_HR[[#This Row],[Team]]</f>
        <v>$150 Draft Champions Feb 24 1:00 pm Lg.3753The Other Guys</v>
      </c>
    </row>
    <row r="1492" spans="1:7" x14ac:dyDescent="0.25">
      <c r="A1492">
        <v>898</v>
      </c>
      <c r="B1492" t="s">
        <v>1681</v>
      </c>
      <c r="C1492" t="s">
        <v>1668</v>
      </c>
      <c r="D1492">
        <v>289</v>
      </c>
      <c r="E1492">
        <v>2019.5</v>
      </c>
      <c r="F1492">
        <f t="shared" si="23"/>
        <v>6</v>
      </c>
      <c r="G1492" t="str">
        <f>STANDINGS_HR[[#This Row],[League]]&amp;STANDINGS_HR[[#This Row],[Team]]</f>
        <v>$150 Draft Champions Feb 24 1:00 pm Lg.3753Team Simone</v>
      </c>
    </row>
    <row r="1493" spans="1:7" x14ac:dyDescent="0.25">
      <c r="A1493">
        <v>915</v>
      </c>
      <c r="B1493" t="s">
        <v>154</v>
      </c>
      <c r="C1493" t="s">
        <v>1668</v>
      </c>
      <c r="D1493">
        <v>288</v>
      </c>
      <c r="E1493">
        <v>1989.5</v>
      </c>
      <c r="F1493">
        <f t="shared" si="23"/>
        <v>7</v>
      </c>
      <c r="G1493" t="str">
        <f>STANDINGS_HR[[#This Row],[League]]&amp;STANDINGS_HR[[#This Row],[Team]]</f>
        <v>$150 Draft Champions Feb 24 1:00 pm Lg.3753GLG20s</v>
      </c>
    </row>
    <row r="1494" spans="1:7" x14ac:dyDescent="0.25">
      <c r="A1494">
        <v>1248</v>
      </c>
      <c r="B1494" t="s">
        <v>1677</v>
      </c>
      <c r="C1494" t="s">
        <v>1668</v>
      </c>
      <c r="D1494">
        <v>278</v>
      </c>
      <c r="E1494">
        <v>1655.5</v>
      </c>
      <c r="F1494">
        <f t="shared" si="23"/>
        <v>8</v>
      </c>
      <c r="G1494" t="str">
        <f>STANDINGS_HR[[#This Row],[League]]&amp;STANDINGS_HR[[#This Row],[Team]]</f>
        <v>$150 Draft Champions Feb 24 1:00 pm Lg.3753Dudie Bugs</v>
      </c>
    </row>
    <row r="1495" spans="1:7" x14ac:dyDescent="0.25">
      <c r="A1495">
        <v>1409</v>
      </c>
      <c r="B1495" t="s">
        <v>1672</v>
      </c>
      <c r="C1495" t="s">
        <v>1668</v>
      </c>
      <c r="D1495">
        <v>273</v>
      </c>
      <c r="E1495">
        <v>1503</v>
      </c>
      <c r="F1495">
        <f t="shared" si="23"/>
        <v>9</v>
      </c>
      <c r="G1495" t="str">
        <f>STANDINGS_HR[[#This Row],[League]]&amp;STANDINGS_HR[[#This Row],[Team]]</f>
        <v>$150 Draft Champions Feb 24 1:00 pm Lg.3753O Pack</v>
      </c>
    </row>
    <row r="1496" spans="1:7" x14ac:dyDescent="0.25">
      <c r="A1496">
        <v>1902</v>
      </c>
      <c r="B1496" t="s">
        <v>1680</v>
      </c>
      <c r="C1496" t="s">
        <v>1668</v>
      </c>
      <c r="D1496">
        <v>258</v>
      </c>
      <c r="E1496">
        <v>1012.5</v>
      </c>
      <c r="F1496">
        <f t="shared" si="23"/>
        <v>10</v>
      </c>
      <c r="G1496" t="str">
        <f>STANDINGS_HR[[#This Row],[League]]&amp;STANDINGS_HR[[#This Row],[Team]]</f>
        <v>$150 Draft Champions Feb 24 1:00 pm Lg.3753Stoke</v>
      </c>
    </row>
    <row r="1497" spans="1:7" x14ac:dyDescent="0.25">
      <c r="A1497">
        <v>2110</v>
      </c>
      <c r="B1497" t="s">
        <v>1670</v>
      </c>
      <c r="C1497" t="s">
        <v>1668</v>
      </c>
      <c r="D1497">
        <v>251</v>
      </c>
      <c r="E1497">
        <v>813.5</v>
      </c>
      <c r="F1497">
        <f t="shared" si="23"/>
        <v>11</v>
      </c>
      <c r="G1497" t="str">
        <f>STANDINGS_HR[[#This Row],[League]]&amp;STANDINGS_HR[[#This Row],[Team]]</f>
        <v>$150 Draft Champions Feb 24 1:00 pm Lg.3753UMCanes</v>
      </c>
    </row>
    <row r="1498" spans="1:7" x14ac:dyDescent="0.25">
      <c r="A1498">
        <v>2192</v>
      </c>
      <c r="B1498" t="s">
        <v>1674</v>
      </c>
      <c r="C1498" t="s">
        <v>1668</v>
      </c>
      <c r="D1498">
        <v>248</v>
      </c>
      <c r="E1498">
        <v>732</v>
      </c>
      <c r="F1498">
        <f t="shared" si="23"/>
        <v>12</v>
      </c>
      <c r="G1498" t="str">
        <f>STANDINGS_HR[[#This Row],[League]]&amp;STANDINGS_HR[[#This Row],[Team]]</f>
        <v>$150 Draft Champions Feb 24 1:00 pm Lg.3753Vermont Reds</v>
      </c>
    </row>
    <row r="1499" spans="1:7" x14ac:dyDescent="0.25">
      <c r="A1499">
        <v>2615</v>
      </c>
      <c r="B1499" t="s">
        <v>1671</v>
      </c>
      <c r="C1499" t="s">
        <v>1668</v>
      </c>
      <c r="D1499">
        <v>227</v>
      </c>
      <c r="E1499">
        <v>301</v>
      </c>
      <c r="F1499">
        <f t="shared" si="23"/>
        <v>13</v>
      </c>
      <c r="G1499" t="str">
        <f>STANDINGS_HR[[#This Row],[League]]&amp;STANDINGS_HR[[#This Row],[Team]]</f>
        <v>$150 Draft Champions Feb 24 1:00 pm Lg.3753Scott's Tots</v>
      </c>
    </row>
    <row r="1500" spans="1:7" x14ac:dyDescent="0.25">
      <c r="A1500">
        <v>2690</v>
      </c>
      <c r="B1500" t="s">
        <v>195</v>
      </c>
      <c r="C1500" t="s">
        <v>1668</v>
      </c>
      <c r="D1500">
        <v>221</v>
      </c>
      <c r="E1500">
        <v>220.5</v>
      </c>
      <c r="F1500">
        <f t="shared" si="23"/>
        <v>14</v>
      </c>
      <c r="G1500" t="str">
        <f>STANDINGS_HR[[#This Row],[League]]&amp;STANDINGS_HR[[#This Row],[Team]]</f>
        <v>$150 Draft Champions Feb 24 1:00 pm Lg.3753Southern Comfort</v>
      </c>
    </row>
    <row r="1501" spans="1:7" x14ac:dyDescent="0.25">
      <c r="A1501">
        <v>2853</v>
      </c>
      <c r="B1501" t="s">
        <v>1675</v>
      </c>
      <c r="C1501" t="s">
        <v>1668</v>
      </c>
      <c r="D1501">
        <v>200</v>
      </c>
      <c r="E1501">
        <v>59.5</v>
      </c>
      <c r="F1501">
        <f t="shared" si="23"/>
        <v>15</v>
      </c>
      <c r="G1501" t="str">
        <f>STANDINGS_HR[[#This Row],[League]]&amp;STANDINGS_HR[[#This Row],[Team]]</f>
        <v>$150 Draft Champions Feb 24 1:00 pm Lg.3753Yard Clippings</v>
      </c>
    </row>
    <row r="1502" spans="1:7" x14ac:dyDescent="0.25">
      <c r="A1502">
        <v>83</v>
      </c>
      <c r="B1502" t="s">
        <v>1696</v>
      </c>
      <c r="C1502" t="s">
        <v>1683</v>
      </c>
      <c r="D1502">
        <v>338</v>
      </c>
      <c r="E1502">
        <v>2829.5</v>
      </c>
      <c r="F1502">
        <f t="shared" si="23"/>
        <v>1</v>
      </c>
      <c r="G1502" t="str">
        <f>STANDINGS_HR[[#This Row],[League]]&amp;STANDINGS_HR[[#This Row],[Team]]</f>
        <v>$150 Draft Champions Feb 24 1:00 pm Lg.3754RickReedFanclub</v>
      </c>
    </row>
    <row r="1503" spans="1:7" x14ac:dyDescent="0.25">
      <c r="A1503">
        <v>363</v>
      </c>
      <c r="B1503" t="s">
        <v>1688</v>
      </c>
      <c r="C1503" t="s">
        <v>1683</v>
      </c>
      <c r="D1503">
        <v>312</v>
      </c>
      <c r="E1503">
        <v>2547.5</v>
      </c>
      <c r="F1503">
        <f t="shared" si="23"/>
        <v>2</v>
      </c>
      <c r="G1503" t="str">
        <f>STANDINGS_HR[[#This Row],[League]]&amp;STANDINGS_HR[[#This Row],[Team]]</f>
        <v>$150 Draft Champions Feb 24 1:00 pm Lg.3754Makin Babies</v>
      </c>
    </row>
    <row r="1504" spans="1:7" x14ac:dyDescent="0.25">
      <c r="A1504">
        <v>371</v>
      </c>
      <c r="B1504" t="s">
        <v>488</v>
      </c>
      <c r="C1504" t="s">
        <v>1683</v>
      </c>
      <c r="D1504">
        <v>312</v>
      </c>
      <c r="E1504">
        <v>2547.5</v>
      </c>
      <c r="F1504">
        <f t="shared" si="23"/>
        <v>3</v>
      </c>
      <c r="G1504" t="str">
        <f>STANDINGS_HR[[#This Row],[League]]&amp;STANDINGS_HR[[#This Row],[Team]]</f>
        <v>$150 Draft Champions Feb 24 1:00 pm Lg.3754The AC Apocalypse</v>
      </c>
    </row>
    <row r="1505" spans="1:7" x14ac:dyDescent="0.25">
      <c r="A1505">
        <v>745</v>
      </c>
      <c r="B1505" t="s">
        <v>1689</v>
      </c>
      <c r="C1505" t="s">
        <v>1683</v>
      </c>
      <c r="D1505">
        <v>295</v>
      </c>
      <c r="E1505">
        <v>2174</v>
      </c>
      <c r="F1505">
        <f t="shared" si="23"/>
        <v>4</v>
      </c>
      <c r="G1505" t="str">
        <f>STANDINGS_HR[[#This Row],[League]]&amp;STANDINGS_HR[[#This Row],[Team]]</f>
        <v>$150 Draft Champions Feb 24 1:00 pm Lg.3754The Chosen Few</v>
      </c>
    </row>
    <row r="1506" spans="1:7" x14ac:dyDescent="0.25">
      <c r="A1506">
        <v>784</v>
      </c>
      <c r="B1506" t="s">
        <v>1682</v>
      </c>
      <c r="C1506" t="s">
        <v>1683</v>
      </c>
      <c r="D1506">
        <v>293</v>
      </c>
      <c r="E1506">
        <v>2127</v>
      </c>
      <c r="F1506">
        <f t="shared" si="23"/>
        <v>5</v>
      </c>
      <c r="G1506" t="str">
        <f>STANDINGS_HR[[#This Row],[League]]&amp;STANDINGS_HR[[#This Row],[Team]]</f>
        <v>$150 Draft Champions Feb 24 1:00 pm Lg.3754Scratch That Itch</v>
      </c>
    </row>
    <row r="1507" spans="1:7" x14ac:dyDescent="0.25">
      <c r="A1507">
        <v>933</v>
      </c>
      <c r="B1507" t="s">
        <v>1685</v>
      </c>
      <c r="C1507" t="s">
        <v>1683</v>
      </c>
      <c r="D1507">
        <v>287</v>
      </c>
      <c r="E1507">
        <v>1963</v>
      </c>
      <c r="F1507">
        <f t="shared" si="23"/>
        <v>6</v>
      </c>
      <c r="G1507" t="str">
        <f>STANDINGS_HR[[#This Row],[League]]&amp;STANDINGS_HR[[#This Row],[Team]]</f>
        <v>$150 Draft Champions Feb 24 1:00 pm Lg.37544dakids</v>
      </c>
    </row>
    <row r="1508" spans="1:7" x14ac:dyDescent="0.25">
      <c r="A1508">
        <v>1170</v>
      </c>
      <c r="B1508" t="s">
        <v>1686</v>
      </c>
      <c r="C1508" t="s">
        <v>1683</v>
      </c>
      <c r="D1508">
        <v>281</v>
      </c>
      <c r="E1508">
        <v>1759</v>
      </c>
      <c r="F1508">
        <f t="shared" si="23"/>
        <v>7</v>
      </c>
      <c r="G1508" t="str">
        <f>STANDINGS_HR[[#This Row],[League]]&amp;STANDINGS_HR[[#This Row],[Team]]</f>
        <v>$150 Draft Champions Feb 24 1:00 pm Lg.3754Unplug the Technology</v>
      </c>
    </row>
    <row r="1509" spans="1:7" x14ac:dyDescent="0.25">
      <c r="A1509">
        <v>1178</v>
      </c>
      <c r="B1509" t="s">
        <v>1691</v>
      </c>
      <c r="C1509" t="s">
        <v>1683</v>
      </c>
      <c r="D1509">
        <v>280</v>
      </c>
      <c r="E1509">
        <v>1724</v>
      </c>
      <c r="F1509">
        <f t="shared" si="23"/>
        <v>8</v>
      </c>
      <c r="G1509" t="str">
        <f>STANDINGS_HR[[#This Row],[League]]&amp;STANDINGS_HR[[#This Row],[Team]]</f>
        <v>$150 Draft Champions Feb 24 1:00 pm Lg.3754Diamond Dogs</v>
      </c>
    </row>
    <row r="1510" spans="1:7" x14ac:dyDescent="0.25">
      <c r="A1510">
        <v>1279</v>
      </c>
      <c r="B1510" t="s">
        <v>1684</v>
      </c>
      <c r="C1510" t="s">
        <v>1683</v>
      </c>
      <c r="D1510">
        <v>277</v>
      </c>
      <c r="E1510">
        <v>1620.5</v>
      </c>
      <c r="F1510">
        <f t="shared" si="23"/>
        <v>9</v>
      </c>
      <c r="G1510" t="str">
        <f>STANDINGS_HR[[#This Row],[League]]&amp;STANDINGS_HR[[#This Row],[Team]]</f>
        <v>$150 Draft Champions Feb 24 1:00 pm Lg.3754Baby Bull, Cha Cha</v>
      </c>
    </row>
    <row r="1511" spans="1:7" x14ac:dyDescent="0.25">
      <c r="A1511">
        <v>1943</v>
      </c>
      <c r="B1511" t="s">
        <v>1693</v>
      </c>
      <c r="C1511" t="s">
        <v>1683</v>
      </c>
      <c r="D1511">
        <v>256</v>
      </c>
      <c r="E1511">
        <v>957.5</v>
      </c>
      <c r="F1511">
        <f t="shared" si="23"/>
        <v>10</v>
      </c>
      <c r="G1511" t="str">
        <f>STANDINGS_HR[[#This Row],[League]]&amp;STANDINGS_HR[[#This Row],[Team]]</f>
        <v>$150 Draft Champions Feb 24 1:00 pm Lg.3754ADP All Stars</v>
      </c>
    </row>
    <row r="1512" spans="1:7" x14ac:dyDescent="0.25">
      <c r="A1512">
        <v>2114</v>
      </c>
      <c r="B1512" t="s">
        <v>1694</v>
      </c>
      <c r="C1512" t="s">
        <v>1683</v>
      </c>
      <c r="D1512">
        <v>250</v>
      </c>
      <c r="E1512">
        <v>785</v>
      </c>
      <c r="F1512">
        <f t="shared" si="23"/>
        <v>11</v>
      </c>
      <c r="G1512" t="str">
        <f>STANDINGS_HR[[#This Row],[League]]&amp;STANDINGS_HR[[#This Row],[Team]]</f>
        <v>$150 Draft Champions Feb 24 1:00 pm Lg.3754B.O.F.</v>
      </c>
    </row>
    <row r="1513" spans="1:7" x14ac:dyDescent="0.25">
      <c r="A1513">
        <v>2224</v>
      </c>
      <c r="B1513" t="s">
        <v>1695</v>
      </c>
      <c r="C1513" t="s">
        <v>1683</v>
      </c>
      <c r="D1513">
        <v>246</v>
      </c>
      <c r="E1513">
        <v>677</v>
      </c>
      <c r="F1513">
        <f t="shared" si="23"/>
        <v>12</v>
      </c>
      <c r="G1513" t="str">
        <f>STANDINGS_HR[[#This Row],[League]]&amp;STANDINGS_HR[[#This Row],[Team]]</f>
        <v>$150 Draft Champions Feb 24 1:00 pm Lg.37543 of Paper 2 of Coin</v>
      </c>
    </row>
    <row r="1514" spans="1:7" x14ac:dyDescent="0.25">
      <c r="A1514">
        <v>2267</v>
      </c>
      <c r="B1514" t="s">
        <v>1687</v>
      </c>
      <c r="C1514" t="s">
        <v>1683</v>
      </c>
      <c r="D1514">
        <v>244</v>
      </c>
      <c r="E1514">
        <v>631</v>
      </c>
      <c r="F1514">
        <f t="shared" si="23"/>
        <v>13</v>
      </c>
      <c r="G1514" t="str">
        <f>STANDINGS_HR[[#This Row],[League]]&amp;STANDINGS_HR[[#This Row],[Team]]</f>
        <v>$150 Draft Champions Feb 24 1:00 pm Lg.3754$hit &amp; Run</v>
      </c>
    </row>
    <row r="1515" spans="1:7" x14ac:dyDescent="0.25">
      <c r="A1515">
        <v>2647</v>
      </c>
      <c r="B1515" t="s">
        <v>1692</v>
      </c>
      <c r="C1515" t="s">
        <v>1683</v>
      </c>
      <c r="D1515">
        <v>224</v>
      </c>
      <c r="E1515">
        <v>261</v>
      </c>
      <c r="F1515">
        <f t="shared" si="23"/>
        <v>14</v>
      </c>
      <c r="G1515" t="str">
        <f>STANDINGS_HR[[#This Row],[League]]&amp;STANDINGS_HR[[#This Row],[Team]]</f>
        <v>$150 Draft Champions Feb 24 1:00 pm Lg.3754Kitten in a top hat</v>
      </c>
    </row>
    <row r="1516" spans="1:7" x14ac:dyDescent="0.25">
      <c r="A1516">
        <v>2806</v>
      </c>
      <c r="B1516" t="s">
        <v>1690</v>
      </c>
      <c r="C1516" t="s">
        <v>1683</v>
      </c>
      <c r="D1516">
        <v>209</v>
      </c>
      <c r="E1516">
        <v>106.5</v>
      </c>
      <c r="F1516">
        <f t="shared" si="23"/>
        <v>15</v>
      </c>
      <c r="G1516" t="str">
        <f>STANDINGS_HR[[#This Row],[League]]&amp;STANDINGS_HR[[#This Row],[Team]]</f>
        <v>$150 Draft Champions Feb 24 1:00 pm Lg.3754Stick It Up UR Pujols</v>
      </c>
    </row>
    <row r="1517" spans="1:7" x14ac:dyDescent="0.25">
      <c r="A1517">
        <v>30</v>
      </c>
      <c r="B1517" t="s">
        <v>1709</v>
      </c>
      <c r="C1517" t="s">
        <v>1698</v>
      </c>
      <c r="D1517">
        <v>348</v>
      </c>
      <c r="E1517">
        <v>2879</v>
      </c>
      <c r="F1517">
        <f t="shared" si="23"/>
        <v>1</v>
      </c>
      <c r="G1517" t="str">
        <f>STANDINGS_HR[[#This Row],[League]]&amp;STANDINGS_HR[[#This Row],[Team]]</f>
        <v>$150 Draft Champions Feb 24 1:00 pm Lg.3757Boof Bonser</v>
      </c>
    </row>
    <row r="1518" spans="1:7" x14ac:dyDescent="0.25">
      <c r="A1518">
        <v>389</v>
      </c>
      <c r="B1518" t="s">
        <v>1708</v>
      </c>
      <c r="C1518" t="s">
        <v>1698</v>
      </c>
      <c r="D1518">
        <v>310</v>
      </c>
      <c r="E1518">
        <v>2514.5</v>
      </c>
      <c r="F1518">
        <f t="shared" si="23"/>
        <v>2</v>
      </c>
      <c r="G1518" t="str">
        <f>STANDINGS_HR[[#This Row],[League]]&amp;STANDINGS_HR[[#This Row],[Team]]</f>
        <v>$150 Draft Champions Feb 24 1:00 pm Lg.3757#WWRHD</v>
      </c>
    </row>
    <row r="1519" spans="1:7" x14ac:dyDescent="0.25">
      <c r="A1519">
        <v>445</v>
      </c>
      <c r="B1519" t="s">
        <v>1710</v>
      </c>
      <c r="C1519" t="s">
        <v>1698</v>
      </c>
      <c r="D1519">
        <v>307</v>
      </c>
      <c r="E1519">
        <v>2463</v>
      </c>
      <c r="F1519">
        <f t="shared" si="23"/>
        <v>3</v>
      </c>
      <c r="G1519" t="str">
        <f>STANDINGS_HR[[#This Row],[League]]&amp;STANDINGS_HR[[#This Row],[Team]]</f>
        <v>$150 Draft Champions Feb 24 1:00 pm Lg.3757Fink's All-Stars</v>
      </c>
    </row>
    <row r="1520" spans="1:7" x14ac:dyDescent="0.25">
      <c r="A1520">
        <v>538</v>
      </c>
      <c r="B1520" t="s">
        <v>1697</v>
      </c>
      <c r="C1520" t="s">
        <v>1698</v>
      </c>
      <c r="D1520">
        <v>303</v>
      </c>
      <c r="E1520">
        <v>2376</v>
      </c>
      <c r="F1520">
        <f t="shared" si="23"/>
        <v>4</v>
      </c>
      <c r="G1520" t="str">
        <f>STANDINGS_HR[[#This Row],[League]]&amp;STANDINGS_HR[[#This Row],[Team]]</f>
        <v>$150 Draft Champions Feb 24 1:00 pm Lg.3757Team Bajer</v>
      </c>
    </row>
    <row r="1521" spans="1:7" x14ac:dyDescent="0.25">
      <c r="A1521">
        <v>773</v>
      </c>
      <c r="B1521" t="s">
        <v>530</v>
      </c>
      <c r="C1521" t="s">
        <v>1698</v>
      </c>
      <c r="D1521">
        <v>293</v>
      </c>
      <c r="E1521">
        <v>2127</v>
      </c>
      <c r="F1521">
        <f t="shared" si="23"/>
        <v>5</v>
      </c>
      <c r="G1521" t="str">
        <f>STANDINGS_HR[[#This Row],[League]]&amp;STANDINGS_HR[[#This Row],[Team]]</f>
        <v>$150 Draft Champions Feb 24 1:00 pm Lg.3757Diamond King</v>
      </c>
    </row>
    <row r="1522" spans="1:7" x14ac:dyDescent="0.25">
      <c r="A1522">
        <v>1242</v>
      </c>
      <c r="B1522" t="s">
        <v>1705</v>
      </c>
      <c r="C1522" t="s">
        <v>1698</v>
      </c>
      <c r="D1522">
        <v>278</v>
      </c>
      <c r="E1522">
        <v>1655.5</v>
      </c>
      <c r="F1522">
        <f t="shared" si="23"/>
        <v>6</v>
      </c>
      <c r="G1522" t="str">
        <f>STANDINGS_HR[[#This Row],[League]]&amp;STANDINGS_HR[[#This Row],[Team]]</f>
        <v>$150 Draft Champions Feb 24 1:00 pm Lg.3757Bronx Yankees (DC10)</v>
      </c>
    </row>
    <row r="1523" spans="1:7" x14ac:dyDescent="0.25">
      <c r="A1523">
        <v>1389</v>
      </c>
      <c r="B1523" t="s">
        <v>1702</v>
      </c>
      <c r="C1523" t="s">
        <v>1698</v>
      </c>
      <c r="D1523">
        <v>274</v>
      </c>
      <c r="E1523">
        <v>1532.5</v>
      </c>
      <c r="F1523">
        <f t="shared" si="23"/>
        <v>7</v>
      </c>
      <c r="G1523" t="str">
        <f>STANDINGS_HR[[#This Row],[League]]&amp;STANDINGS_HR[[#This Row],[Team]]</f>
        <v>$150 Draft Champions Feb 24 1:00 pm Lg.3757Team colvin</v>
      </c>
    </row>
    <row r="1524" spans="1:7" x14ac:dyDescent="0.25">
      <c r="A1524">
        <v>1930</v>
      </c>
      <c r="B1524" t="s">
        <v>1706</v>
      </c>
      <c r="C1524" t="s">
        <v>1698</v>
      </c>
      <c r="D1524">
        <v>257</v>
      </c>
      <c r="E1524">
        <v>985</v>
      </c>
      <c r="F1524">
        <f t="shared" si="23"/>
        <v>8</v>
      </c>
      <c r="G1524" t="str">
        <f>STANDINGS_HR[[#This Row],[League]]&amp;STANDINGS_HR[[#This Row],[Team]]</f>
        <v>$150 Draft Champions Feb 24 1:00 pm Lg.3757Sam's Club 2</v>
      </c>
    </row>
    <row r="1525" spans="1:7" x14ac:dyDescent="0.25">
      <c r="A1525">
        <v>2016</v>
      </c>
      <c r="B1525" t="s">
        <v>1700</v>
      </c>
      <c r="C1525" t="s">
        <v>1698</v>
      </c>
      <c r="D1525">
        <v>254</v>
      </c>
      <c r="E1525">
        <v>902.5</v>
      </c>
      <c r="F1525">
        <f t="shared" si="23"/>
        <v>9</v>
      </c>
      <c r="G1525" t="str">
        <f>STANDINGS_HR[[#This Row],[League]]&amp;STANDINGS_HR[[#This Row],[Team]]</f>
        <v>$150 Draft Champions Feb 24 1:00 pm Lg.3757Team Moronese</v>
      </c>
    </row>
    <row r="1526" spans="1:7" x14ac:dyDescent="0.25">
      <c r="A1526">
        <v>2142</v>
      </c>
      <c r="B1526" t="s">
        <v>326</v>
      </c>
      <c r="C1526" t="s">
        <v>1698</v>
      </c>
      <c r="D1526">
        <v>249</v>
      </c>
      <c r="E1526">
        <v>759</v>
      </c>
      <c r="F1526">
        <f t="shared" si="23"/>
        <v>10</v>
      </c>
      <c r="G1526" t="str">
        <f>STANDINGS_HR[[#This Row],[League]]&amp;STANDINGS_HR[[#This Row],[Team]]</f>
        <v>$150 Draft Champions Feb 24 1:00 pm Lg.3757Corsairs</v>
      </c>
    </row>
    <row r="1527" spans="1:7" x14ac:dyDescent="0.25">
      <c r="A1527">
        <v>2328</v>
      </c>
      <c r="B1527" t="s">
        <v>1699</v>
      </c>
      <c r="C1527" t="s">
        <v>1698</v>
      </c>
      <c r="D1527">
        <v>242</v>
      </c>
      <c r="E1527">
        <v>580</v>
      </c>
      <c r="F1527">
        <f t="shared" si="23"/>
        <v>11</v>
      </c>
      <c r="G1527" t="str">
        <f>STANDINGS_HR[[#This Row],[League]]&amp;STANDINGS_HR[[#This Row],[Team]]</f>
        <v>$150 Draft Champions Feb 24 1:00 pm Lg.3757Frank the Tank</v>
      </c>
    </row>
    <row r="1528" spans="1:7" x14ac:dyDescent="0.25">
      <c r="A1528">
        <v>2362</v>
      </c>
      <c r="B1528" t="s">
        <v>1704</v>
      </c>
      <c r="C1528" t="s">
        <v>1698</v>
      </c>
      <c r="D1528">
        <v>240</v>
      </c>
      <c r="E1528">
        <v>543.5</v>
      </c>
      <c r="F1528">
        <f t="shared" si="23"/>
        <v>12</v>
      </c>
      <c r="G1528" t="str">
        <f>STANDINGS_HR[[#This Row],[League]]&amp;STANDINGS_HR[[#This Row],[Team]]</f>
        <v>$150 Draft Champions Feb 24 1:00 pm Lg.3757Bullwinkle's Meese</v>
      </c>
    </row>
    <row r="1529" spans="1:7" x14ac:dyDescent="0.25">
      <c r="A1529">
        <v>2375</v>
      </c>
      <c r="B1529" t="s">
        <v>1703</v>
      </c>
      <c r="C1529" t="s">
        <v>1698</v>
      </c>
      <c r="D1529">
        <v>240</v>
      </c>
      <c r="E1529">
        <v>543.5</v>
      </c>
      <c r="F1529">
        <f t="shared" si="23"/>
        <v>13</v>
      </c>
      <c r="G1529" t="str">
        <f>STANDINGS_HR[[#This Row],[League]]&amp;STANDINGS_HR[[#This Row],[Team]]</f>
        <v>$150 Draft Champions Feb 24 1:00 pm Lg.3757Team Myers</v>
      </c>
    </row>
    <row r="1530" spans="1:7" x14ac:dyDescent="0.25">
      <c r="A1530">
        <v>2585</v>
      </c>
      <c r="B1530" t="s">
        <v>1707</v>
      </c>
      <c r="C1530" t="s">
        <v>1698</v>
      </c>
      <c r="D1530">
        <v>229</v>
      </c>
      <c r="E1530">
        <v>328</v>
      </c>
      <c r="F1530">
        <f t="shared" si="23"/>
        <v>14</v>
      </c>
      <c r="G1530" t="str">
        <f>STANDINGS_HR[[#This Row],[League]]&amp;STANDINGS_HR[[#This Row],[Team]]</f>
        <v>$150 Draft Champions Feb 24 1:00 pm Lg.3757Team Garrison</v>
      </c>
    </row>
    <row r="1531" spans="1:7" x14ac:dyDescent="0.25">
      <c r="A1531">
        <v>2827</v>
      </c>
      <c r="B1531" t="s">
        <v>1701</v>
      </c>
      <c r="C1531" t="s">
        <v>1698</v>
      </c>
      <c r="D1531">
        <v>206</v>
      </c>
      <c r="E1531">
        <v>84</v>
      </c>
      <c r="F1531">
        <f t="shared" si="23"/>
        <v>15</v>
      </c>
      <c r="G1531" t="str">
        <f>STANDINGS_HR[[#This Row],[League]]&amp;STANDINGS_HR[[#This Row],[Team]]</f>
        <v>$150 Draft Champions Feb 24 1:00 pm Lg.3757Party</v>
      </c>
    </row>
    <row r="1532" spans="1:7" x14ac:dyDescent="0.25">
      <c r="A1532">
        <v>182</v>
      </c>
      <c r="B1532" t="s">
        <v>1717</v>
      </c>
      <c r="C1532" t="s">
        <v>1712</v>
      </c>
      <c r="D1532">
        <v>325</v>
      </c>
      <c r="E1532">
        <v>2722.5</v>
      </c>
      <c r="F1532">
        <f t="shared" si="23"/>
        <v>1</v>
      </c>
      <c r="G1532" t="str">
        <f>STANDINGS_HR[[#This Row],[League]]&amp;STANDINGS_HR[[#This Row],[Team]]</f>
        <v>$150 Draft Champions Feb 25 1:00 pm Lg.3762Abner Doubleplay</v>
      </c>
    </row>
    <row r="1533" spans="1:7" x14ac:dyDescent="0.25">
      <c r="A1533">
        <v>437</v>
      </c>
      <c r="B1533" t="s">
        <v>1711</v>
      </c>
      <c r="C1533" t="s">
        <v>1712</v>
      </c>
      <c r="D1533">
        <v>307</v>
      </c>
      <c r="E1533">
        <v>2463</v>
      </c>
      <c r="F1533">
        <f t="shared" si="23"/>
        <v>2</v>
      </c>
      <c r="G1533" t="str">
        <f>STANDINGS_HR[[#This Row],[League]]&amp;STANDINGS_HR[[#This Row],[Team]]</f>
        <v>$150 Draft Champions Feb 25 1:00 pm Lg.3762Big Mama Blues</v>
      </c>
    </row>
    <row r="1534" spans="1:7" x14ac:dyDescent="0.25">
      <c r="A1534">
        <v>487</v>
      </c>
      <c r="B1534" t="s">
        <v>1714</v>
      </c>
      <c r="C1534" t="s">
        <v>1712</v>
      </c>
      <c r="D1534">
        <v>306</v>
      </c>
      <c r="E1534">
        <v>2435.5</v>
      </c>
      <c r="F1534">
        <f t="shared" si="23"/>
        <v>3</v>
      </c>
      <c r="G1534" t="str">
        <f>STANDINGS_HR[[#This Row],[League]]&amp;STANDINGS_HR[[#This Row],[Team]]</f>
        <v>$150 Draft Champions Feb 25 1:00 pm Lg.3762Thebeau 8</v>
      </c>
    </row>
    <row r="1535" spans="1:7" x14ac:dyDescent="0.25">
      <c r="A1535">
        <v>542</v>
      </c>
      <c r="B1535" t="s">
        <v>478</v>
      </c>
      <c r="C1535" t="s">
        <v>1712</v>
      </c>
      <c r="D1535">
        <v>303</v>
      </c>
      <c r="E1535">
        <v>2376</v>
      </c>
      <c r="F1535">
        <f t="shared" si="23"/>
        <v>4</v>
      </c>
      <c r="G1535" t="str">
        <f>STANDINGS_HR[[#This Row],[League]]&amp;STANDINGS_HR[[#This Row],[Team]]</f>
        <v>$150 Draft Champions Feb 25 1:00 pm Lg.3762Thing 7</v>
      </c>
    </row>
    <row r="1536" spans="1:7" x14ac:dyDescent="0.25">
      <c r="A1536">
        <v>1422</v>
      </c>
      <c r="B1536" t="s">
        <v>1715</v>
      </c>
      <c r="C1536" t="s">
        <v>1712</v>
      </c>
      <c r="D1536">
        <v>273</v>
      </c>
      <c r="E1536">
        <v>1503</v>
      </c>
      <c r="F1536">
        <f t="shared" si="23"/>
        <v>5</v>
      </c>
      <c r="G1536" t="str">
        <f>STANDINGS_HR[[#This Row],[League]]&amp;STANDINGS_HR[[#This Row],[Team]]</f>
        <v>$150 Draft Champions Feb 25 1:00 pm Lg.3762The Grandy Man Can</v>
      </c>
    </row>
    <row r="1537" spans="1:7" x14ac:dyDescent="0.25">
      <c r="A1537">
        <v>1457</v>
      </c>
      <c r="B1537" t="s">
        <v>313</v>
      </c>
      <c r="C1537" t="s">
        <v>1712</v>
      </c>
      <c r="D1537">
        <v>272</v>
      </c>
      <c r="E1537">
        <v>1468.5</v>
      </c>
      <c r="F1537">
        <f t="shared" si="23"/>
        <v>6</v>
      </c>
      <c r="G1537" t="str">
        <f>STANDINGS_HR[[#This Row],[League]]&amp;STANDINGS_HR[[#This Row],[Team]]</f>
        <v>$150 Draft Champions Feb 25 1:00 pm Lg.3762The Barbarian Horde</v>
      </c>
    </row>
    <row r="1538" spans="1:7" x14ac:dyDescent="0.25">
      <c r="A1538">
        <v>1597</v>
      </c>
      <c r="B1538" t="s">
        <v>1713</v>
      </c>
      <c r="C1538" t="s">
        <v>1712</v>
      </c>
      <c r="D1538">
        <v>268</v>
      </c>
      <c r="E1538">
        <v>1324.5</v>
      </c>
      <c r="F1538">
        <f t="shared" si="23"/>
        <v>7</v>
      </c>
      <c r="G1538" t="str">
        <f>STANDINGS_HR[[#This Row],[League]]&amp;STANDINGS_HR[[#This Row],[Team]]</f>
        <v>$150 Draft Champions Feb 25 1:00 pm Lg.3762Stupendous Man</v>
      </c>
    </row>
    <row r="1539" spans="1:7" x14ac:dyDescent="0.25">
      <c r="A1539">
        <v>1771</v>
      </c>
      <c r="B1539" t="s">
        <v>1722</v>
      </c>
      <c r="C1539" t="s">
        <v>1712</v>
      </c>
      <c r="D1539">
        <v>262</v>
      </c>
      <c r="E1539">
        <v>1128.5</v>
      </c>
      <c r="F1539">
        <f t="shared" ref="F1539:F1602" si="24">IF(C1539=C1538,F1538+1,1)</f>
        <v>8</v>
      </c>
      <c r="G1539" t="str">
        <f>STANDINGS_HR[[#This Row],[League]]&amp;STANDINGS_HR[[#This Row],[Team]]</f>
        <v>$150 Draft Champions Feb 25 1:00 pm Lg.3762Clever Team Name2</v>
      </c>
    </row>
    <row r="1540" spans="1:7" x14ac:dyDescent="0.25">
      <c r="A1540">
        <v>1776</v>
      </c>
      <c r="B1540" t="s">
        <v>1720</v>
      </c>
      <c r="C1540" t="s">
        <v>1712</v>
      </c>
      <c r="D1540">
        <v>262</v>
      </c>
      <c r="E1540">
        <v>1128.5</v>
      </c>
      <c r="F1540">
        <f t="shared" si="24"/>
        <v>9</v>
      </c>
      <c r="G1540" t="str">
        <f>STANDINGS_HR[[#This Row],[League]]&amp;STANDINGS_HR[[#This Row],[Team]]</f>
        <v>$150 Draft Champions Feb 25 1:00 pm Lg.3762Dunsmuir Pushers</v>
      </c>
    </row>
    <row r="1541" spans="1:7" x14ac:dyDescent="0.25">
      <c r="A1541">
        <v>1780</v>
      </c>
      <c r="B1541" t="s">
        <v>1716</v>
      </c>
      <c r="C1541" t="s">
        <v>1712</v>
      </c>
      <c r="D1541">
        <v>262</v>
      </c>
      <c r="E1541">
        <v>1128.5</v>
      </c>
      <c r="F1541">
        <f t="shared" si="24"/>
        <v>10</v>
      </c>
      <c r="G1541" t="str">
        <f>STANDINGS_HR[[#This Row],[League]]&amp;STANDINGS_HR[[#This Row],[Team]]</f>
        <v>$150 Draft Champions Feb 25 1:00 pm Lg.3762Lollygaggers DC3</v>
      </c>
    </row>
    <row r="1542" spans="1:7" x14ac:dyDescent="0.25">
      <c r="A1542">
        <v>2326</v>
      </c>
      <c r="B1542" t="s">
        <v>93</v>
      </c>
      <c r="C1542" t="s">
        <v>1712</v>
      </c>
      <c r="D1542">
        <v>242</v>
      </c>
      <c r="E1542">
        <v>580</v>
      </c>
      <c r="F1542">
        <f t="shared" si="24"/>
        <v>11</v>
      </c>
      <c r="G1542" t="str">
        <f>STANDINGS_HR[[#This Row],[League]]&amp;STANDINGS_HR[[#This Row],[Team]]</f>
        <v>$150 Draft Champions Feb 25 1:00 pm Lg.3762Fantasy Favale</v>
      </c>
    </row>
    <row r="1543" spans="1:7" x14ac:dyDescent="0.25">
      <c r="A1543">
        <v>2343</v>
      </c>
      <c r="B1543" t="s">
        <v>1723</v>
      </c>
      <c r="C1543" t="s">
        <v>1712</v>
      </c>
      <c r="D1543">
        <v>241</v>
      </c>
      <c r="E1543">
        <v>561.5</v>
      </c>
      <c r="F1543">
        <f t="shared" si="24"/>
        <v>12</v>
      </c>
      <c r="G1543" t="str">
        <f>STANDINGS_HR[[#This Row],[League]]&amp;STANDINGS_HR[[#This Row],[Team]]</f>
        <v>$150 Draft Champions Feb 25 1:00 pm Lg.37621st to 3rd</v>
      </c>
    </row>
    <row r="1544" spans="1:7" x14ac:dyDescent="0.25">
      <c r="A1544">
        <v>2498</v>
      </c>
      <c r="B1544" t="s">
        <v>1719</v>
      </c>
      <c r="C1544" t="s">
        <v>1712</v>
      </c>
      <c r="D1544">
        <v>234</v>
      </c>
      <c r="E1544">
        <v>421.5</v>
      </c>
      <c r="F1544">
        <f t="shared" si="24"/>
        <v>13</v>
      </c>
      <c r="G1544" t="str">
        <f>STANDINGS_HR[[#This Row],[League]]&amp;STANDINGS_HR[[#This Row],[Team]]</f>
        <v>$150 Draft Champions Feb 25 1:00 pm Lg.3762We Doolittle Betts</v>
      </c>
    </row>
    <row r="1545" spans="1:7" x14ac:dyDescent="0.25">
      <c r="A1545">
        <v>2696</v>
      </c>
      <c r="B1545" t="s">
        <v>1721</v>
      </c>
      <c r="C1545" t="s">
        <v>1712</v>
      </c>
      <c r="D1545">
        <v>221</v>
      </c>
      <c r="E1545">
        <v>220.5</v>
      </c>
      <c r="F1545">
        <f t="shared" si="24"/>
        <v>14</v>
      </c>
      <c r="G1545" t="str">
        <f>STANDINGS_HR[[#This Row],[League]]&amp;STANDINGS_HR[[#This Row],[Team]]</f>
        <v>$150 Draft Champions Feb 25 1:00 pm Lg.3762Young Guns</v>
      </c>
    </row>
    <row r="1546" spans="1:7" x14ac:dyDescent="0.25">
      <c r="A1546">
        <v>2813</v>
      </c>
      <c r="B1546" t="s">
        <v>1718</v>
      </c>
      <c r="C1546" t="s">
        <v>1712</v>
      </c>
      <c r="D1546">
        <v>208</v>
      </c>
      <c r="E1546">
        <v>98.5</v>
      </c>
      <c r="F1546">
        <f t="shared" si="24"/>
        <v>15</v>
      </c>
      <c r="G1546" t="str">
        <f>STANDINGS_HR[[#This Row],[League]]&amp;STANDINGS_HR[[#This Row],[Team]]</f>
        <v>$150 Draft Champions Feb 25 1:00 pm Lg.3762Moz Boyz 16</v>
      </c>
    </row>
    <row r="1547" spans="1:7" x14ac:dyDescent="0.25">
      <c r="A1547">
        <v>94</v>
      </c>
      <c r="B1547" t="s">
        <v>197</v>
      </c>
      <c r="C1547" t="s">
        <v>1724</v>
      </c>
      <c r="D1547">
        <v>336</v>
      </c>
      <c r="E1547">
        <v>2817.5</v>
      </c>
      <c r="F1547">
        <f t="shared" si="24"/>
        <v>1</v>
      </c>
      <c r="G1547" t="str">
        <f>STANDINGS_HR[[#This Row],[League]]&amp;STANDINGS_HR[[#This Row],[Team]]</f>
        <v>$150 Draft Champions Feb 25 1:00 pm Lg.3768Macho Lobsters</v>
      </c>
    </row>
    <row r="1548" spans="1:7" x14ac:dyDescent="0.25">
      <c r="A1548">
        <v>304</v>
      </c>
      <c r="B1548" t="s">
        <v>75</v>
      </c>
      <c r="C1548" t="s">
        <v>1724</v>
      </c>
      <c r="D1548">
        <v>316</v>
      </c>
      <c r="E1548">
        <v>2609</v>
      </c>
      <c r="F1548">
        <f t="shared" si="24"/>
        <v>2</v>
      </c>
      <c r="G1548" t="str">
        <f>STANDINGS_HR[[#This Row],[League]]&amp;STANDINGS_HR[[#This Row],[Team]]</f>
        <v>$150 Draft Champions Feb 25 1:00 pm Lg.3768Millertime2</v>
      </c>
    </row>
    <row r="1549" spans="1:7" x14ac:dyDescent="0.25">
      <c r="A1549">
        <v>317</v>
      </c>
      <c r="B1549" t="s">
        <v>1729</v>
      </c>
      <c r="C1549" t="s">
        <v>1724</v>
      </c>
      <c r="D1549">
        <v>315</v>
      </c>
      <c r="E1549">
        <v>2592.5</v>
      </c>
      <c r="F1549">
        <f t="shared" si="24"/>
        <v>3</v>
      </c>
      <c r="G1549" t="str">
        <f>STANDINGS_HR[[#This Row],[League]]&amp;STANDINGS_HR[[#This Row],[Team]]</f>
        <v>$150 Draft Champions Feb 25 1:00 pm Lg.3768GAS ATTACK!</v>
      </c>
    </row>
    <row r="1550" spans="1:7" x14ac:dyDescent="0.25">
      <c r="A1550">
        <v>544</v>
      </c>
      <c r="B1550" t="s">
        <v>1728</v>
      </c>
      <c r="C1550" t="s">
        <v>1724</v>
      </c>
      <c r="D1550">
        <v>302</v>
      </c>
      <c r="E1550">
        <v>2354.5</v>
      </c>
      <c r="F1550">
        <f t="shared" si="24"/>
        <v>4</v>
      </c>
      <c r="G1550" t="str">
        <f>STANDINGS_HR[[#This Row],[League]]&amp;STANDINGS_HR[[#This Row],[Team]]</f>
        <v>$150 Draft Champions Feb 25 1:00 pm Lg.3768Books</v>
      </c>
    </row>
    <row r="1551" spans="1:7" x14ac:dyDescent="0.25">
      <c r="A1551">
        <v>610</v>
      </c>
      <c r="B1551" t="s">
        <v>1006</v>
      </c>
      <c r="C1551" t="s">
        <v>1724</v>
      </c>
      <c r="D1551">
        <v>300</v>
      </c>
      <c r="E1551">
        <v>2307.5</v>
      </c>
      <c r="F1551">
        <f t="shared" si="24"/>
        <v>5</v>
      </c>
      <c r="G1551" t="str">
        <f>STANDINGS_HR[[#This Row],[League]]&amp;STANDINGS_HR[[#This Row],[Team]]</f>
        <v>$150 Draft Champions Feb 25 1:00 pm Lg.3768Team Lambach</v>
      </c>
    </row>
    <row r="1552" spans="1:7" x14ac:dyDescent="0.25">
      <c r="A1552">
        <v>820</v>
      </c>
      <c r="B1552" t="s">
        <v>16</v>
      </c>
      <c r="C1552" t="s">
        <v>1724</v>
      </c>
      <c r="D1552">
        <v>292</v>
      </c>
      <c r="E1552">
        <v>2099.5</v>
      </c>
      <c r="F1552">
        <f t="shared" si="24"/>
        <v>6</v>
      </c>
      <c r="G1552" t="str">
        <f>STANDINGS_HR[[#This Row],[League]]&amp;STANDINGS_HR[[#This Row],[Team]]</f>
        <v>$150 Draft Champions Feb 25 1:00 pm Lg.3768Team Phan</v>
      </c>
    </row>
    <row r="1553" spans="1:7" x14ac:dyDescent="0.25">
      <c r="A1553">
        <v>890</v>
      </c>
      <c r="B1553" t="s">
        <v>1730</v>
      </c>
      <c r="C1553" t="s">
        <v>1724</v>
      </c>
      <c r="D1553">
        <v>289</v>
      </c>
      <c r="E1553">
        <v>2019.5</v>
      </c>
      <c r="F1553">
        <f t="shared" si="24"/>
        <v>7</v>
      </c>
      <c r="G1553" t="str">
        <f>STANDINGS_HR[[#This Row],[League]]&amp;STANDINGS_HR[[#This Row],[Team]]</f>
        <v>$150 Draft Champions Feb 25 1:00 pm Lg.3768PRAGMATIC</v>
      </c>
    </row>
    <row r="1554" spans="1:7" x14ac:dyDescent="0.25">
      <c r="A1554">
        <v>1513</v>
      </c>
      <c r="B1554" t="s">
        <v>1726</v>
      </c>
      <c r="C1554" t="s">
        <v>1724</v>
      </c>
      <c r="D1554">
        <v>270</v>
      </c>
      <c r="E1554">
        <v>1400</v>
      </c>
      <c r="F1554">
        <f t="shared" si="24"/>
        <v>8</v>
      </c>
      <c r="G1554" t="str">
        <f>STANDINGS_HR[[#This Row],[League]]&amp;STANDINGS_HR[[#This Row],[Team]]</f>
        <v>$150 Draft Champions Feb 25 1:00 pm Lg.3768Street Justice</v>
      </c>
    </row>
    <row r="1555" spans="1:7" x14ac:dyDescent="0.25">
      <c r="A1555">
        <v>1526</v>
      </c>
      <c r="B1555" t="s">
        <v>1733</v>
      </c>
      <c r="C1555" t="s">
        <v>1724</v>
      </c>
      <c r="D1555">
        <v>270</v>
      </c>
      <c r="E1555">
        <v>1400</v>
      </c>
      <c r="F1555">
        <f t="shared" si="24"/>
        <v>9</v>
      </c>
      <c r="G1555" t="str">
        <f>STANDINGS_HR[[#This Row],[League]]&amp;STANDINGS_HR[[#This Row],[Team]]</f>
        <v>$150 Draft Champions Feb 25 1:00 pm Lg.3768Yu Choo Dee</v>
      </c>
    </row>
    <row r="1556" spans="1:7" x14ac:dyDescent="0.25">
      <c r="A1556">
        <v>1572</v>
      </c>
      <c r="B1556" t="s">
        <v>1732</v>
      </c>
      <c r="C1556" t="s">
        <v>1724</v>
      </c>
      <c r="D1556">
        <v>268</v>
      </c>
      <c r="E1556">
        <v>1324.5</v>
      </c>
      <c r="F1556">
        <f t="shared" si="24"/>
        <v>10</v>
      </c>
      <c r="G1556" t="str">
        <f>STANDINGS_HR[[#This Row],[League]]&amp;STANDINGS_HR[[#This Row],[Team]]</f>
        <v>$150 Draft Champions Feb 25 1:00 pm Lg.3768Charger Bar 7</v>
      </c>
    </row>
    <row r="1557" spans="1:7" x14ac:dyDescent="0.25">
      <c r="A1557">
        <v>2363</v>
      </c>
      <c r="B1557" t="s">
        <v>1731</v>
      </c>
      <c r="C1557" t="s">
        <v>1724</v>
      </c>
      <c r="D1557">
        <v>240</v>
      </c>
      <c r="E1557">
        <v>543.5</v>
      </c>
      <c r="F1557">
        <f t="shared" si="24"/>
        <v>11</v>
      </c>
      <c r="G1557" t="str">
        <f>STANDINGS_HR[[#This Row],[League]]&amp;STANDINGS_HR[[#This Row],[Team]]</f>
        <v>$150 Draft Champions Feb 25 1:00 pm Lg.3768ChrisnLiv</v>
      </c>
    </row>
    <row r="1558" spans="1:7" x14ac:dyDescent="0.25">
      <c r="A1558">
        <v>2396</v>
      </c>
      <c r="B1558" t="s">
        <v>1725</v>
      </c>
      <c r="C1558" t="s">
        <v>1724</v>
      </c>
      <c r="D1558">
        <v>239</v>
      </c>
      <c r="E1558">
        <v>523</v>
      </c>
      <c r="F1558">
        <f t="shared" si="24"/>
        <v>12</v>
      </c>
      <c r="G1558" t="str">
        <f>STANDINGS_HR[[#This Row],[League]]&amp;STANDINGS_HR[[#This Row],[Team]]</f>
        <v>$150 Draft Champions Feb 25 1:00 pm Lg.3768World Powers</v>
      </c>
    </row>
    <row r="1559" spans="1:7" x14ac:dyDescent="0.25">
      <c r="A1559">
        <v>2456</v>
      </c>
      <c r="B1559" t="s">
        <v>1071</v>
      </c>
      <c r="C1559" t="s">
        <v>1724</v>
      </c>
      <c r="D1559">
        <v>236</v>
      </c>
      <c r="E1559">
        <v>460</v>
      </c>
      <c r="F1559">
        <f t="shared" si="24"/>
        <v>13</v>
      </c>
      <c r="G1559" t="str">
        <f>STANDINGS_HR[[#This Row],[League]]&amp;STANDINGS_HR[[#This Row],[Team]]</f>
        <v>$150 Draft Champions Feb 25 1:00 pm Lg.3768Team Reed</v>
      </c>
    </row>
    <row r="1560" spans="1:7" x14ac:dyDescent="0.25">
      <c r="A1560">
        <v>2824</v>
      </c>
      <c r="B1560" t="s">
        <v>1727</v>
      </c>
      <c r="C1560" t="s">
        <v>1724</v>
      </c>
      <c r="D1560">
        <v>206</v>
      </c>
      <c r="E1560">
        <v>84</v>
      </c>
      <c r="F1560">
        <f t="shared" si="24"/>
        <v>14</v>
      </c>
      <c r="G1560" t="str">
        <f>STANDINGS_HR[[#This Row],[League]]&amp;STANDINGS_HR[[#This Row],[Team]]</f>
        <v>$150 Draft Champions Feb 25 1:00 pm Lg.3768It's Clobberintime!</v>
      </c>
    </row>
    <row r="1561" spans="1:7" x14ac:dyDescent="0.25">
      <c r="A1561">
        <v>2892</v>
      </c>
      <c r="B1561" t="s">
        <v>1658</v>
      </c>
      <c r="C1561" t="s">
        <v>1724</v>
      </c>
      <c r="D1561">
        <v>178</v>
      </c>
      <c r="E1561">
        <v>19.5</v>
      </c>
      <c r="F1561">
        <f t="shared" si="24"/>
        <v>15</v>
      </c>
      <c r="G1561" t="str">
        <f>STANDINGS_HR[[#This Row],[League]]&amp;STANDINGS_HR[[#This Row],[Team]]</f>
        <v>$150 Draft Champions Feb 25 1:00 pm Lg.3768Team Hamon</v>
      </c>
    </row>
    <row r="1562" spans="1:7" x14ac:dyDescent="0.25">
      <c r="A1562">
        <v>127</v>
      </c>
      <c r="B1562" t="s">
        <v>187</v>
      </c>
      <c r="C1562" t="s">
        <v>1735</v>
      </c>
      <c r="D1562">
        <v>330</v>
      </c>
      <c r="E1562">
        <v>2779.5</v>
      </c>
      <c r="F1562">
        <f t="shared" si="24"/>
        <v>1</v>
      </c>
      <c r="G1562" t="str">
        <f>STANDINGS_HR[[#This Row],[League]]&amp;STANDINGS_HR[[#This Row],[Team]]</f>
        <v>$150 Draft Champions Feb 26 1:00 pm Lg.3770August Legion II</v>
      </c>
    </row>
    <row r="1563" spans="1:7" x14ac:dyDescent="0.25">
      <c r="A1563">
        <v>160</v>
      </c>
      <c r="B1563" t="s">
        <v>1740</v>
      </c>
      <c r="C1563" t="s">
        <v>1735</v>
      </c>
      <c r="D1563">
        <v>327</v>
      </c>
      <c r="E1563">
        <v>2750</v>
      </c>
      <c r="F1563">
        <f t="shared" si="24"/>
        <v>2</v>
      </c>
      <c r="G1563" t="str">
        <f>STANDINGS_HR[[#This Row],[League]]&amp;STANDINGS_HR[[#This Row],[Team]]</f>
        <v>$150 Draft Champions Feb 26 1:00 pm Lg.3770Mad Bum All-Stars</v>
      </c>
    </row>
    <row r="1564" spans="1:7" x14ac:dyDescent="0.25">
      <c r="A1564">
        <v>266</v>
      </c>
      <c r="B1564" t="s">
        <v>311</v>
      </c>
      <c r="C1564" t="s">
        <v>1735</v>
      </c>
      <c r="D1564">
        <v>318</v>
      </c>
      <c r="E1564">
        <v>2641.5</v>
      </c>
      <c r="F1564">
        <f t="shared" si="24"/>
        <v>3</v>
      </c>
      <c r="G1564" t="str">
        <f>STANDINGS_HR[[#This Row],[League]]&amp;STANDINGS_HR[[#This Row],[Team]]</f>
        <v>$150 Draft Champions Feb 26 1:00 pm Lg.3770Blazing Gunz</v>
      </c>
    </row>
    <row r="1565" spans="1:7" x14ac:dyDescent="0.25">
      <c r="A1565">
        <v>901</v>
      </c>
      <c r="B1565" t="s">
        <v>1742</v>
      </c>
      <c r="C1565" t="s">
        <v>1735</v>
      </c>
      <c r="D1565">
        <v>289</v>
      </c>
      <c r="E1565">
        <v>2019.5</v>
      </c>
      <c r="F1565">
        <f t="shared" si="24"/>
        <v>4</v>
      </c>
      <c r="G1565" t="str">
        <f>STANDINGS_HR[[#This Row],[League]]&amp;STANDINGS_HR[[#This Row],[Team]]</f>
        <v>$150 Draft Champions Feb 26 1:00 pm Lg.3770The Lester of Two Evils</v>
      </c>
    </row>
    <row r="1566" spans="1:7" x14ac:dyDescent="0.25">
      <c r="A1566">
        <v>1037</v>
      </c>
      <c r="B1566" t="s">
        <v>527</v>
      </c>
      <c r="C1566" t="s">
        <v>1735</v>
      </c>
      <c r="D1566">
        <v>284</v>
      </c>
      <c r="E1566">
        <v>1866</v>
      </c>
      <c r="F1566">
        <f t="shared" si="24"/>
        <v>5</v>
      </c>
      <c r="G1566" t="str">
        <f>STANDINGS_HR[[#This Row],[League]]&amp;STANDINGS_HR[[#This Row],[Team]]</f>
        <v>$150 Draft Champions Feb 26 1:00 pm Lg.3770Hurlers</v>
      </c>
    </row>
    <row r="1567" spans="1:7" x14ac:dyDescent="0.25">
      <c r="A1567">
        <v>1413</v>
      </c>
      <c r="B1567" t="s">
        <v>592</v>
      </c>
      <c r="C1567" t="s">
        <v>1735</v>
      </c>
      <c r="D1567">
        <v>273</v>
      </c>
      <c r="E1567">
        <v>1503</v>
      </c>
      <c r="F1567">
        <f t="shared" si="24"/>
        <v>6</v>
      </c>
      <c r="G1567" t="str">
        <f>STANDINGS_HR[[#This Row],[League]]&amp;STANDINGS_HR[[#This Row],[Team]]</f>
        <v>$150 Draft Champions Feb 26 1:00 pm Lg.3770Team Bennette</v>
      </c>
    </row>
    <row r="1568" spans="1:7" x14ac:dyDescent="0.25">
      <c r="A1568">
        <v>1463</v>
      </c>
      <c r="B1568" t="s">
        <v>1736</v>
      </c>
      <c r="C1568" t="s">
        <v>1735</v>
      </c>
      <c r="D1568">
        <v>271</v>
      </c>
      <c r="E1568">
        <v>1434.5</v>
      </c>
      <c r="F1568">
        <f t="shared" si="24"/>
        <v>7</v>
      </c>
      <c r="G1568" t="str">
        <f>STANDINGS_HR[[#This Row],[League]]&amp;STANDINGS_HR[[#This Row],[Team]]</f>
        <v>$150 Draft Champions Feb 26 1:00 pm Lg.3770Campy39</v>
      </c>
    </row>
    <row r="1569" spans="1:7" x14ac:dyDescent="0.25">
      <c r="A1569">
        <v>1756</v>
      </c>
      <c r="B1569" t="s">
        <v>27</v>
      </c>
      <c r="C1569" t="s">
        <v>1735</v>
      </c>
      <c r="D1569">
        <v>263</v>
      </c>
      <c r="E1569">
        <v>1160.5</v>
      </c>
      <c r="F1569">
        <f t="shared" si="24"/>
        <v>8</v>
      </c>
      <c r="G1569" t="str">
        <f>STANDINGS_HR[[#This Row],[League]]&amp;STANDINGS_HR[[#This Row],[Team]]</f>
        <v>$150 Draft Champions Feb 26 1:00 pm Lg.3770Team Brady</v>
      </c>
    </row>
    <row r="1570" spans="1:7" x14ac:dyDescent="0.25">
      <c r="A1570">
        <v>1962</v>
      </c>
      <c r="B1570" t="s">
        <v>1737</v>
      </c>
      <c r="C1570" t="s">
        <v>1735</v>
      </c>
      <c r="D1570">
        <v>256</v>
      </c>
      <c r="E1570">
        <v>957.5</v>
      </c>
      <c r="F1570">
        <f t="shared" si="24"/>
        <v>9</v>
      </c>
      <c r="G1570" t="str">
        <f>STANDINGS_HR[[#This Row],[League]]&amp;STANDINGS_HR[[#This Row],[Team]]</f>
        <v>$150 Draft Champions Feb 26 1:00 pm Lg.3770Thebeau 9</v>
      </c>
    </row>
    <row r="1571" spans="1:7" x14ac:dyDescent="0.25">
      <c r="A1571">
        <v>2102</v>
      </c>
      <c r="B1571" t="s">
        <v>1741</v>
      </c>
      <c r="C1571" t="s">
        <v>1735</v>
      </c>
      <c r="D1571">
        <v>251</v>
      </c>
      <c r="E1571">
        <v>813.5</v>
      </c>
      <c r="F1571">
        <f t="shared" si="24"/>
        <v>10</v>
      </c>
      <c r="G1571" t="str">
        <f>STANDINGS_HR[[#This Row],[League]]&amp;STANDINGS_HR[[#This Row],[Team]]</f>
        <v>$150 Draft Champions Feb 26 1:00 pm Lg.3770Sherm</v>
      </c>
    </row>
    <row r="1572" spans="1:7" x14ac:dyDescent="0.25">
      <c r="A1572">
        <v>2195</v>
      </c>
      <c r="B1572" t="s">
        <v>1738</v>
      </c>
      <c r="C1572" t="s">
        <v>1735</v>
      </c>
      <c r="D1572">
        <v>247</v>
      </c>
      <c r="E1572">
        <v>702.5</v>
      </c>
      <c r="F1572">
        <f t="shared" si="24"/>
        <v>11</v>
      </c>
      <c r="G1572" t="str">
        <f>STANDINGS_HR[[#This Row],[League]]&amp;STANDINGS_HR[[#This Row],[Team]]</f>
        <v>$150 Draft Champions Feb 26 1:00 pm Lg.3770Aardvarks of Doom</v>
      </c>
    </row>
    <row r="1573" spans="1:7" x14ac:dyDescent="0.25">
      <c r="A1573">
        <v>2214</v>
      </c>
      <c r="B1573" t="s">
        <v>686</v>
      </c>
      <c r="C1573" t="s">
        <v>1735</v>
      </c>
      <c r="D1573">
        <v>247</v>
      </c>
      <c r="E1573">
        <v>702.5</v>
      </c>
      <c r="F1573">
        <f t="shared" si="24"/>
        <v>12</v>
      </c>
      <c r="G1573" t="str">
        <f>STANDINGS_HR[[#This Row],[League]]&amp;STANDINGS_HR[[#This Row],[Team]]</f>
        <v>$150 Draft Champions Feb 26 1:00 pm Lg.3770Team Liebman</v>
      </c>
    </row>
    <row r="1574" spans="1:7" x14ac:dyDescent="0.25">
      <c r="A1574">
        <v>2364</v>
      </c>
      <c r="B1574" t="s">
        <v>479</v>
      </c>
      <c r="C1574" t="s">
        <v>1735</v>
      </c>
      <c r="D1574">
        <v>240</v>
      </c>
      <c r="E1574">
        <v>543.5</v>
      </c>
      <c r="F1574">
        <f t="shared" si="24"/>
        <v>13</v>
      </c>
      <c r="G1574" t="str">
        <f>STANDINGS_HR[[#This Row],[League]]&amp;STANDINGS_HR[[#This Row],[Team]]</f>
        <v>$150 Draft Champions Feb 26 1:00 pm Lg.3770FrozenRopes</v>
      </c>
    </row>
    <row r="1575" spans="1:7" x14ac:dyDescent="0.25">
      <c r="A1575">
        <v>2407</v>
      </c>
      <c r="B1575" t="s">
        <v>1734</v>
      </c>
      <c r="C1575" t="s">
        <v>1735</v>
      </c>
      <c r="D1575">
        <v>238</v>
      </c>
      <c r="E1575">
        <v>500.5</v>
      </c>
      <c r="F1575">
        <f t="shared" si="24"/>
        <v>14</v>
      </c>
      <c r="G1575" t="str">
        <f>STANDINGS_HR[[#This Row],[League]]&amp;STANDINGS_HR[[#This Row],[Team]]</f>
        <v>$150 Draft Champions Feb 26 1:00 pm Lg.3770Medlen with my Trout</v>
      </c>
    </row>
    <row r="1576" spans="1:7" x14ac:dyDescent="0.25">
      <c r="A1576">
        <v>2447</v>
      </c>
      <c r="B1576" t="s">
        <v>1739</v>
      </c>
      <c r="C1576" t="s">
        <v>1735</v>
      </c>
      <c r="D1576">
        <v>236</v>
      </c>
      <c r="E1576">
        <v>460</v>
      </c>
      <c r="F1576">
        <f t="shared" si="24"/>
        <v>15</v>
      </c>
      <c r="G1576" t="str">
        <f>STANDINGS_HR[[#This Row],[League]]&amp;STANDINGS_HR[[#This Row],[Team]]</f>
        <v>$150 Draft Champions Feb 26 1:00 pm Lg.3770Old School Players-2</v>
      </c>
    </row>
    <row r="1577" spans="1:7" x14ac:dyDescent="0.25">
      <c r="A1577">
        <v>18</v>
      </c>
      <c r="B1577" t="s">
        <v>201</v>
      </c>
      <c r="C1577" t="s">
        <v>1744</v>
      </c>
      <c r="D1577">
        <v>354</v>
      </c>
      <c r="E1577">
        <v>2893</v>
      </c>
      <c r="F1577">
        <f t="shared" si="24"/>
        <v>1</v>
      </c>
      <c r="G1577" t="str">
        <f>STANDINGS_HR[[#This Row],[League]]&amp;STANDINGS_HR[[#This Row],[Team]]</f>
        <v>$150 Draft Champions Feb 26 1:00 pm Lg.3772Los Pterodactyls</v>
      </c>
    </row>
    <row r="1578" spans="1:7" x14ac:dyDescent="0.25">
      <c r="A1578">
        <v>25</v>
      </c>
      <c r="B1578" t="s">
        <v>1743</v>
      </c>
      <c r="C1578" t="s">
        <v>1744</v>
      </c>
      <c r="D1578">
        <v>351</v>
      </c>
      <c r="E1578">
        <v>2887</v>
      </c>
      <c r="F1578">
        <f t="shared" si="24"/>
        <v>2</v>
      </c>
      <c r="G1578" t="str">
        <f>STANDINGS_HR[[#This Row],[League]]&amp;STANDINGS_HR[[#This Row],[Team]]</f>
        <v>$150 Draft Champions Feb 26 1:00 pm Lg.3772zima.........</v>
      </c>
    </row>
    <row r="1579" spans="1:7" x14ac:dyDescent="0.25">
      <c r="A1579">
        <v>156</v>
      </c>
      <c r="B1579" t="s">
        <v>1747</v>
      </c>
      <c r="C1579" t="s">
        <v>1744</v>
      </c>
      <c r="D1579">
        <v>327</v>
      </c>
      <c r="E1579">
        <v>2750</v>
      </c>
      <c r="F1579">
        <f t="shared" si="24"/>
        <v>3</v>
      </c>
      <c r="G1579" t="str">
        <f>STANDINGS_HR[[#This Row],[League]]&amp;STANDINGS_HR[[#This Row],[Team]]</f>
        <v>$150 Draft Champions Feb 26 1:00 pm Lg.3772Donkey Teeth</v>
      </c>
    </row>
    <row r="1580" spans="1:7" x14ac:dyDescent="0.25">
      <c r="A1580">
        <v>615</v>
      </c>
      <c r="B1580" t="s">
        <v>1750</v>
      </c>
      <c r="C1580" t="s">
        <v>1744</v>
      </c>
      <c r="D1580">
        <v>300</v>
      </c>
      <c r="E1580">
        <v>2307.5</v>
      </c>
      <c r="F1580">
        <f t="shared" si="24"/>
        <v>4</v>
      </c>
      <c r="G1580" t="str">
        <f>STANDINGS_HR[[#This Row],[League]]&amp;STANDINGS_HR[[#This Row],[Team]]</f>
        <v>$150 Draft Champions Feb 26 1:00 pm Lg.3772Tons of Fun</v>
      </c>
    </row>
    <row r="1581" spans="1:7" x14ac:dyDescent="0.25">
      <c r="A1581">
        <v>876</v>
      </c>
      <c r="B1581" t="s">
        <v>1748</v>
      </c>
      <c r="C1581" t="s">
        <v>1744</v>
      </c>
      <c r="D1581">
        <v>289</v>
      </c>
      <c r="E1581">
        <v>2019.5</v>
      </c>
      <c r="F1581">
        <f t="shared" si="24"/>
        <v>5</v>
      </c>
      <c r="G1581" t="str">
        <f>STANDINGS_HR[[#This Row],[League]]&amp;STANDINGS_HR[[#This Row],[Team]]</f>
        <v>$150 Draft Champions Feb 26 1:00 pm Lg.3772Buzzard Bob's</v>
      </c>
    </row>
    <row r="1582" spans="1:7" x14ac:dyDescent="0.25">
      <c r="A1582">
        <v>1083</v>
      </c>
      <c r="B1582" t="s">
        <v>1745</v>
      </c>
      <c r="C1582" t="s">
        <v>1744</v>
      </c>
      <c r="D1582">
        <v>283</v>
      </c>
      <c r="E1582">
        <v>1829.5</v>
      </c>
      <c r="F1582">
        <f t="shared" si="24"/>
        <v>6</v>
      </c>
      <c r="G1582" t="str">
        <f>STANDINGS_HR[[#This Row],[League]]&amp;STANDINGS_HR[[#This Row],[Team]]</f>
        <v>$150 Draft Champions Feb 26 1:00 pm Lg.3772Philadelphia Punishers</v>
      </c>
    </row>
    <row r="1583" spans="1:7" x14ac:dyDescent="0.25">
      <c r="A1583">
        <v>1254</v>
      </c>
      <c r="B1583" t="s">
        <v>1746</v>
      </c>
      <c r="C1583" t="s">
        <v>1744</v>
      </c>
      <c r="D1583">
        <v>278</v>
      </c>
      <c r="E1583">
        <v>1655.5</v>
      </c>
      <c r="F1583">
        <f t="shared" si="24"/>
        <v>7</v>
      </c>
      <c r="G1583" t="str">
        <f>STANDINGS_HR[[#This Row],[League]]&amp;STANDINGS_HR[[#This Row],[Team]]</f>
        <v>$150 Draft Champions Feb 26 1:00 pm Lg.3772Hinkie</v>
      </c>
    </row>
    <row r="1584" spans="1:7" x14ac:dyDescent="0.25">
      <c r="A1584">
        <v>1283</v>
      </c>
      <c r="B1584" t="s">
        <v>1749</v>
      </c>
      <c r="C1584" t="s">
        <v>1744</v>
      </c>
      <c r="D1584">
        <v>277</v>
      </c>
      <c r="E1584">
        <v>1620.5</v>
      </c>
      <c r="F1584">
        <f t="shared" si="24"/>
        <v>8</v>
      </c>
      <c r="G1584" t="str">
        <f>STANDINGS_HR[[#This Row],[League]]&amp;STANDINGS_HR[[#This Row],[Team]]</f>
        <v>$150 Draft Champions Feb 26 1:00 pm Lg.3772Jack and Jordan 3</v>
      </c>
    </row>
    <row r="1585" spans="1:7" x14ac:dyDescent="0.25">
      <c r="A1585">
        <v>1325</v>
      </c>
      <c r="B1585" t="s">
        <v>1756</v>
      </c>
      <c r="C1585" t="s">
        <v>1744</v>
      </c>
      <c r="D1585">
        <v>276</v>
      </c>
      <c r="E1585">
        <v>1589</v>
      </c>
      <c r="F1585">
        <f t="shared" si="24"/>
        <v>9</v>
      </c>
      <c r="G1585" t="str">
        <f>STANDINGS_HR[[#This Row],[League]]&amp;STANDINGS_HR[[#This Row],[Team]]</f>
        <v>$150 Draft Champions Feb 26 1:00 pm Lg.3772Roger That</v>
      </c>
    </row>
    <row r="1586" spans="1:7" x14ac:dyDescent="0.25">
      <c r="A1586">
        <v>1371</v>
      </c>
      <c r="B1586" t="s">
        <v>1754</v>
      </c>
      <c r="C1586" t="s">
        <v>1744</v>
      </c>
      <c r="D1586">
        <v>274</v>
      </c>
      <c r="E1586">
        <v>1532.5</v>
      </c>
      <c r="F1586">
        <f t="shared" si="24"/>
        <v>10</v>
      </c>
      <c r="G1586" t="str">
        <f>STANDINGS_HR[[#This Row],[League]]&amp;STANDINGS_HR[[#This Row],[Team]]</f>
        <v>$150 Draft Champions Feb 26 1:00 pm Lg.3772Dookie McGee v6 - $150</v>
      </c>
    </row>
    <row r="1587" spans="1:7" x14ac:dyDescent="0.25">
      <c r="A1587">
        <v>1410</v>
      </c>
      <c r="B1587" t="s">
        <v>1751</v>
      </c>
      <c r="C1587" t="s">
        <v>1744</v>
      </c>
      <c r="D1587">
        <v>273</v>
      </c>
      <c r="E1587">
        <v>1503</v>
      </c>
      <c r="F1587">
        <f t="shared" si="24"/>
        <v>11</v>
      </c>
      <c r="G1587" t="str">
        <f>STANDINGS_HR[[#This Row],[League]]&amp;STANDINGS_HR[[#This Row],[Team]]</f>
        <v>$150 Draft Champions Feb 26 1:00 pm Lg.3772Skank Trance V</v>
      </c>
    </row>
    <row r="1588" spans="1:7" x14ac:dyDescent="0.25">
      <c r="A1588">
        <v>1421</v>
      </c>
      <c r="B1588" t="s">
        <v>1755</v>
      </c>
      <c r="C1588" t="s">
        <v>1744</v>
      </c>
      <c r="D1588">
        <v>273</v>
      </c>
      <c r="E1588">
        <v>1503</v>
      </c>
      <c r="F1588">
        <f t="shared" si="24"/>
        <v>12</v>
      </c>
      <c r="G1588" t="str">
        <f>STANDINGS_HR[[#This Row],[League]]&amp;STANDINGS_HR[[#This Row],[Team]]</f>
        <v>$150 Draft Champions Feb 26 1:00 pm Lg.3772The Evil Empire</v>
      </c>
    </row>
    <row r="1589" spans="1:7" x14ac:dyDescent="0.25">
      <c r="A1589">
        <v>2792</v>
      </c>
      <c r="B1589" t="s">
        <v>1752</v>
      </c>
      <c r="C1589" t="s">
        <v>1744</v>
      </c>
      <c r="D1589">
        <v>211</v>
      </c>
      <c r="E1589">
        <v>117.5</v>
      </c>
      <c r="F1589">
        <f t="shared" si="24"/>
        <v>13</v>
      </c>
      <c r="G1589" t="str">
        <f>STANDINGS_HR[[#This Row],[League]]&amp;STANDINGS_HR[[#This Row],[Team]]</f>
        <v>$150 Draft Champions Feb 26 1:00 pm Lg.3772Inspector Gadget</v>
      </c>
    </row>
    <row r="1590" spans="1:7" x14ac:dyDescent="0.25">
      <c r="A1590">
        <v>2865</v>
      </c>
      <c r="B1590" t="s">
        <v>1753</v>
      </c>
      <c r="C1590" t="s">
        <v>1744</v>
      </c>
      <c r="D1590">
        <v>196</v>
      </c>
      <c r="E1590">
        <v>46</v>
      </c>
      <c r="F1590">
        <f t="shared" si="24"/>
        <v>14</v>
      </c>
      <c r="G1590" t="str">
        <f>STANDINGS_HR[[#This Row],[League]]&amp;STANDINGS_HR[[#This Row],[Team]]</f>
        <v>$150 Draft Champions Feb 26 1:00 pm Lg.3772Reuben Kinkaid fan club</v>
      </c>
    </row>
    <row r="1591" spans="1:7" x14ac:dyDescent="0.25">
      <c r="A1591">
        <v>2910</v>
      </c>
      <c r="B1591" t="s">
        <v>321</v>
      </c>
      <c r="C1591" t="s">
        <v>1744</v>
      </c>
      <c r="D1591">
        <v>75</v>
      </c>
      <c r="E1591">
        <v>1</v>
      </c>
      <c r="F1591">
        <f t="shared" si="24"/>
        <v>15</v>
      </c>
      <c r="G1591" t="str">
        <f>STANDINGS_HR[[#This Row],[League]]&amp;STANDINGS_HR[[#This Row],[Team]]</f>
        <v>$150 Draft Champions Feb 26 1:00 pm Lg.3772JoeMorgan</v>
      </c>
    </row>
    <row r="1592" spans="1:7" x14ac:dyDescent="0.25">
      <c r="A1592">
        <v>168</v>
      </c>
      <c r="B1592" t="s">
        <v>1768</v>
      </c>
      <c r="C1592" t="s">
        <v>1758</v>
      </c>
      <c r="D1592">
        <v>326</v>
      </c>
      <c r="E1592">
        <v>2736.5</v>
      </c>
      <c r="F1592">
        <f t="shared" si="24"/>
        <v>1</v>
      </c>
      <c r="G1592" t="str">
        <f>STANDINGS_HR[[#This Row],[League]]&amp;STANDINGS_HR[[#This Row],[Team]]</f>
        <v>$150 Draft Champions Feb 27 1:00 pm Lg.37752016 Champ</v>
      </c>
    </row>
    <row r="1593" spans="1:7" x14ac:dyDescent="0.25">
      <c r="A1593">
        <v>464</v>
      </c>
      <c r="B1593" t="s">
        <v>1766</v>
      </c>
      <c r="C1593" t="s">
        <v>1758</v>
      </c>
      <c r="D1593">
        <v>306</v>
      </c>
      <c r="E1593">
        <v>2435.5</v>
      </c>
      <c r="F1593">
        <f t="shared" si="24"/>
        <v>2</v>
      </c>
      <c r="G1593" t="str">
        <f>STANDINGS_HR[[#This Row],[League]]&amp;STANDINGS_HR[[#This Row],[Team]]</f>
        <v>$150 Draft Champions Feb 27 1:00 pm Lg.3775BugEaters2</v>
      </c>
    </row>
    <row r="1594" spans="1:7" x14ac:dyDescent="0.25">
      <c r="A1594">
        <v>551</v>
      </c>
      <c r="B1594" t="s">
        <v>1526</v>
      </c>
      <c r="C1594" t="s">
        <v>1758</v>
      </c>
      <c r="D1594">
        <v>302</v>
      </c>
      <c r="E1594">
        <v>2354.5</v>
      </c>
      <c r="F1594">
        <f t="shared" si="24"/>
        <v>3</v>
      </c>
      <c r="G1594" t="str">
        <f>STANDINGS_HR[[#This Row],[League]]&amp;STANDINGS_HR[[#This Row],[Team]]</f>
        <v>$150 Draft Champions Feb 27 1:00 pm Lg.3775Jack Keefe</v>
      </c>
    </row>
    <row r="1595" spans="1:7" x14ac:dyDescent="0.25">
      <c r="A1595">
        <v>732</v>
      </c>
      <c r="B1595" t="s">
        <v>1762</v>
      </c>
      <c r="C1595" t="s">
        <v>1758</v>
      </c>
      <c r="D1595">
        <v>295</v>
      </c>
      <c r="E1595">
        <v>2174</v>
      </c>
      <c r="F1595">
        <f t="shared" si="24"/>
        <v>4</v>
      </c>
      <c r="G1595" t="str">
        <f>STANDINGS_HR[[#This Row],[League]]&amp;STANDINGS_HR[[#This Row],[Team]]</f>
        <v>$150 Draft Champions Feb 27 1:00 pm Lg.3775Kockoa Kong</v>
      </c>
    </row>
    <row r="1596" spans="1:7" x14ac:dyDescent="0.25">
      <c r="A1596">
        <v>1010</v>
      </c>
      <c r="B1596" t="s">
        <v>108</v>
      </c>
      <c r="C1596" t="s">
        <v>1758</v>
      </c>
      <c r="D1596">
        <v>285</v>
      </c>
      <c r="E1596">
        <v>1901</v>
      </c>
      <c r="F1596">
        <f t="shared" si="24"/>
        <v>5</v>
      </c>
      <c r="G1596" t="str">
        <f>STANDINGS_HR[[#This Row],[League]]&amp;STANDINGS_HR[[#This Row],[Team]]</f>
        <v>$150 Draft Champions Feb 27 1:00 pm Lg.3775Meercatjohn</v>
      </c>
    </row>
    <row r="1597" spans="1:7" x14ac:dyDescent="0.25">
      <c r="A1597">
        <v>1087</v>
      </c>
      <c r="B1597" t="s">
        <v>1760</v>
      </c>
      <c r="C1597" t="s">
        <v>1758</v>
      </c>
      <c r="D1597">
        <v>283</v>
      </c>
      <c r="E1597">
        <v>1829.5</v>
      </c>
      <c r="F1597">
        <f t="shared" si="24"/>
        <v>6</v>
      </c>
      <c r="G1597" t="str">
        <f>STANDINGS_HR[[#This Row],[League]]&amp;STANDINGS_HR[[#This Row],[Team]]</f>
        <v>$150 Draft Champions Feb 27 1:00 pm Lg.3775Team Blasetti</v>
      </c>
    </row>
    <row r="1598" spans="1:7" x14ac:dyDescent="0.25">
      <c r="A1598">
        <v>1204</v>
      </c>
      <c r="B1598" t="s">
        <v>1761</v>
      </c>
      <c r="C1598" t="s">
        <v>1758</v>
      </c>
      <c r="D1598">
        <v>279</v>
      </c>
      <c r="E1598">
        <v>1692.5</v>
      </c>
      <c r="F1598">
        <f t="shared" si="24"/>
        <v>7</v>
      </c>
      <c r="G1598" t="str">
        <f>STANDINGS_HR[[#This Row],[League]]&amp;STANDINGS_HR[[#This Row],[Team]]</f>
        <v>$150 Draft Champions Feb 27 1:00 pm Lg.3775BALL &amp; CHAIN</v>
      </c>
    </row>
    <row r="1599" spans="1:7" x14ac:dyDescent="0.25">
      <c r="A1599">
        <v>1368</v>
      </c>
      <c r="B1599" t="s">
        <v>1764</v>
      </c>
      <c r="C1599" t="s">
        <v>1758</v>
      </c>
      <c r="D1599">
        <v>274</v>
      </c>
      <c r="E1599">
        <v>1532.5</v>
      </c>
      <c r="F1599">
        <f t="shared" si="24"/>
        <v>8</v>
      </c>
      <c r="G1599" t="str">
        <f>STANDINGS_HR[[#This Row],[League]]&amp;STANDINGS_HR[[#This Row],[Team]]</f>
        <v>$150 Draft Champions Feb 27 1:00 pm Lg.3775Cedar Saisons</v>
      </c>
    </row>
    <row r="1600" spans="1:7" x14ac:dyDescent="0.25">
      <c r="A1600">
        <v>1471</v>
      </c>
      <c r="B1600" t="s">
        <v>1630</v>
      </c>
      <c r="C1600" t="s">
        <v>1758</v>
      </c>
      <c r="D1600">
        <v>271</v>
      </c>
      <c r="E1600">
        <v>1434.5</v>
      </c>
      <c r="F1600">
        <f t="shared" si="24"/>
        <v>9</v>
      </c>
      <c r="G1600" t="str">
        <f>STANDINGS_HR[[#This Row],[League]]&amp;STANDINGS_HR[[#This Row],[Team]]</f>
        <v>$150 Draft Champions Feb 27 1:00 pm Lg.3775Iron Lung</v>
      </c>
    </row>
    <row r="1601" spans="1:7" x14ac:dyDescent="0.25">
      <c r="A1601">
        <v>1929</v>
      </c>
      <c r="B1601" t="s">
        <v>1763</v>
      </c>
      <c r="C1601" t="s">
        <v>1758</v>
      </c>
      <c r="D1601">
        <v>257</v>
      </c>
      <c r="E1601">
        <v>985</v>
      </c>
      <c r="F1601">
        <f t="shared" si="24"/>
        <v>10</v>
      </c>
      <c r="G1601" t="str">
        <f>STANDINGS_HR[[#This Row],[League]]&amp;STANDINGS_HR[[#This Row],[Team]]</f>
        <v>$150 Draft Champions Feb 27 1:00 pm Lg.3775Richie Tenenbaum</v>
      </c>
    </row>
    <row r="1602" spans="1:7" x14ac:dyDescent="0.25">
      <c r="A1602">
        <v>1946</v>
      </c>
      <c r="B1602" t="s">
        <v>1767</v>
      </c>
      <c r="C1602" t="s">
        <v>1758</v>
      </c>
      <c r="D1602">
        <v>256</v>
      </c>
      <c r="E1602">
        <v>957.5</v>
      </c>
      <c r="F1602">
        <f t="shared" si="24"/>
        <v>11</v>
      </c>
      <c r="G1602" t="str">
        <f>STANDINGS_HR[[#This Row],[League]]&amp;STANDINGS_HR[[#This Row],[Team]]</f>
        <v>$150 Draft Champions Feb 27 1:00 pm Lg.3775Big Slick Outlaws</v>
      </c>
    </row>
    <row r="1603" spans="1:7" x14ac:dyDescent="0.25">
      <c r="A1603">
        <v>2112</v>
      </c>
      <c r="B1603" t="s">
        <v>1759</v>
      </c>
      <c r="C1603" t="s">
        <v>1758</v>
      </c>
      <c r="D1603">
        <v>251</v>
      </c>
      <c r="E1603">
        <v>813.5</v>
      </c>
      <c r="F1603">
        <f t="shared" ref="F1603:F1666" si="25">IF(C1603=C1602,F1602+1,1)</f>
        <v>12</v>
      </c>
      <c r="G1603" t="str">
        <f>STANDINGS_HR[[#This Row],[League]]&amp;STANDINGS_HR[[#This Row],[Team]]</f>
        <v>$150 Draft Champions Feb 27 1:00 pm Lg.3775Wallimooners</v>
      </c>
    </row>
    <row r="1604" spans="1:7" x14ac:dyDescent="0.25">
      <c r="A1604">
        <v>2318</v>
      </c>
      <c r="B1604" t="s">
        <v>1757</v>
      </c>
      <c r="C1604" t="s">
        <v>1758</v>
      </c>
      <c r="D1604">
        <v>243</v>
      </c>
      <c r="E1604">
        <v>604.5</v>
      </c>
      <c r="F1604">
        <f t="shared" si="25"/>
        <v>13</v>
      </c>
      <c r="G1604" t="str">
        <f>STANDINGS_HR[[#This Row],[League]]&amp;STANDINGS_HR[[#This Row],[Team]]</f>
        <v>$150 Draft Champions Feb 27 1:00 pm Lg.3775White Russians</v>
      </c>
    </row>
    <row r="1605" spans="1:7" x14ac:dyDescent="0.25">
      <c r="A1605">
        <v>2365</v>
      </c>
      <c r="B1605" t="s">
        <v>90</v>
      </c>
      <c r="C1605" t="s">
        <v>1758</v>
      </c>
      <c r="D1605">
        <v>240</v>
      </c>
      <c r="E1605">
        <v>543.5</v>
      </c>
      <c r="F1605">
        <f t="shared" si="25"/>
        <v>14</v>
      </c>
      <c r="G1605" t="str">
        <f>STANDINGS_HR[[#This Row],[League]]&amp;STANDINGS_HR[[#This Row],[Team]]</f>
        <v>$150 Draft Champions Feb 27 1:00 pm Lg.3775Gotham Gophers</v>
      </c>
    </row>
    <row r="1606" spans="1:7" x14ac:dyDescent="0.25">
      <c r="A1606">
        <v>2758</v>
      </c>
      <c r="B1606" t="s">
        <v>1765</v>
      </c>
      <c r="C1606" t="s">
        <v>1758</v>
      </c>
      <c r="D1606">
        <v>215</v>
      </c>
      <c r="E1606">
        <v>153</v>
      </c>
      <c r="F1606">
        <f t="shared" si="25"/>
        <v>15</v>
      </c>
      <c r="G1606" t="str">
        <f>STANDINGS_HR[[#This Row],[League]]&amp;STANDINGS_HR[[#This Row],[Team]]</f>
        <v>$150 Draft Champions Feb 27 1:00 pm Lg.3775NOKOMIS REDSKINS</v>
      </c>
    </row>
    <row r="1607" spans="1:7" x14ac:dyDescent="0.25">
      <c r="A1607">
        <v>344</v>
      </c>
      <c r="B1607" t="s">
        <v>505</v>
      </c>
      <c r="C1607" t="s">
        <v>1770</v>
      </c>
      <c r="D1607">
        <v>313</v>
      </c>
      <c r="E1607">
        <v>2567</v>
      </c>
      <c r="F1607">
        <f t="shared" si="25"/>
        <v>1</v>
      </c>
      <c r="G1607" t="str">
        <f>STANDINGS_HR[[#This Row],[League]]&amp;STANDINGS_HR[[#This Row],[Team]]</f>
        <v>$150 Draft Champions Feb 27 1:00 pm Lg.3777Hit Grass, Win Salad</v>
      </c>
    </row>
    <row r="1608" spans="1:7" x14ac:dyDescent="0.25">
      <c r="A1608">
        <v>377</v>
      </c>
      <c r="B1608" t="s">
        <v>1769</v>
      </c>
      <c r="C1608" t="s">
        <v>1770</v>
      </c>
      <c r="D1608">
        <v>311</v>
      </c>
      <c r="E1608">
        <v>2530</v>
      </c>
      <c r="F1608">
        <f t="shared" si="25"/>
        <v>2</v>
      </c>
      <c r="G1608" t="str">
        <f>STANDINGS_HR[[#This Row],[League]]&amp;STANDINGS_HR[[#This Row],[Team]]</f>
        <v>$150 Draft Champions Feb 27 1:00 pm Lg.3777Big Mac Attack DC</v>
      </c>
    </row>
    <row r="1609" spans="1:7" x14ac:dyDescent="0.25">
      <c r="A1609">
        <v>475</v>
      </c>
      <c r="B1609" t="s">
        <v>398</v>
      </c>
      <c r="C1609" t="s">
        <v>1770</v>
      </c>
      <c r="D1609">
        <v>306</v>
      </c>
      <c r="E1609">
        <v>2435.5</v>
      </c>
      <c r="F1609">
        <f t="shared" si="25"/>
        <v>3</v>
      </c>
      <c r="G1609" t="str">
        <f>STANDINGS_HR[[#This Row],[League]]&amp;STANDINGS_HR[[#This Row],[Team]]</f>
        <v>$150 Draft Champions Feb 27 1:00 pm Lg.3777NDfan</v>
      </c>
    </row>
    <row r="1610" spans="1:7" x14ac:dyDescent="0.25">
      <c r="A1610">
        <v>552</v>
      </c>
      <c r="B1610" t="s">
        <v>20</v>
      </c>
      <c r="C1610" t="s">
        <v>1770</v>
      </c>
      <c r="D1610">
        <v>302</v>
      </c>
      <c r="E1610">
        <v>2354.5</v>
      </c>
      <c r="F1610">
        <f t="shared" si="25"/>
        <v>4</v>
      </c>
      <c r="G1610" t="str">
        <f>STANDINGS_HR[[#This Row],[League]]&amp;STANDINGS_HR[[#This Row],[Team]]</f>
        <v>$150 Draft Champions Feb 27 1:00 pm Lg.3777Jedi.23</v>
      </c>
    </row>
    <row r="1611" spans="1:7" x14ac:dyDescent="0.25">
      <c r="A1611">
        <v>593</v>
      </c>
      <c r="B1611" t="s">
        <v>1772</v>
      </c>
      <c r="C1611" t="s">
        <v>1770</v>
      </c>
      <c r="D1611">
        <v>300</v>
      </c>
      <c r="E1611">
        <v>2307.5</v>
      </c>
      <c r="F1611">
        <f t="shared" si="25"/>
        <v>5</v>
      </c>
      <c r="G1611" t="str">
        <f>STANDINGS_HR[[#This Row],[League]]&amp;STANDINGS_HR[[#This Row],[Team]]</f>
        <v>$150 Draft Champions Feb 27 1:00 pm Lg.3777CoCoCrispies</v>
      </c>
    </row>
    <row r="1612" spans="1:7" x14ac:dyDescent="0.25">
      <c r="A1612">
        <v>642</v>
      </c>
      <c r="B1612" t="s">
        <v>1773</v>
      </c>
      <c r="C1612" t="s">
        <v>1770</v>
      </c>
      <c r="D1612">
        <v>299</v>
      </c>
      <c r="E1612">
        <v>2277</v>
      </c>
      <c r="F1612">
        <f t="shared" si="25"/>
        <v>6</v>
      </c>
      <c r="G1612" t="str">
        <f>STANDINGS_HR[[#This Row],[League]]&amp;STANDINGS_HR[[#This Row],[Team]]</f>
        <v>$150 Draft Champions Feb 27 1:00 pm Lg.3777The Iron Duke</v>
      </c>
    </row>
    <row r="1613" spans="1:7" x14ac:dyDescent="0.25">
      <c r="A1613">
        <v>1217</v>
      </c>
      <c r="B1613" t="s">
        <v>1779</v>
      </c>
      <c r="C1613" t="s">
        <v>1770</v>
      </c>
      <c r="D1613">
        <v>279</v>
      </c>
      <c r="E1613">
        <v>1692.5</v>
      </c>
      <c r="F1613">
        <f t="shared" si="25"/>
        <v>7</v>
      </c>
      <c r="G1613" t="str">
        <f>STANDINGS_HR[[#This Row],[League]]&amp;STANDINGS_HR[[#This Row],[Team]]</f>
        <v>$150 Draft Champions Feb 27 1:00 pm Lg.3777PANIK DC1</v>
      </c>
    </row>
    <row r="1614" spans="1:7" x14ac:dyDescent="0.25">
      <c r="A1614">
        <v>1245</v>
      </c>
      <c r="B1614" t="s">
        <v>1774</v>
      </c>
      <c r="C1614" t="s">
        <v>1770</v>
      </c>
      <c r="D1614">
        <v>278</v>
      </c>
      <c r="E1614">
        <v>1655.5</v>
      </c>
      <c r="F1614">
        <f t="shared" si="25"/>
        <v>8</v>
      </c>
      <c r="G1614" t="str">
        <f>STANDINGS_HR[[#This Row],[League]]&amp;STANDINGS_HR[[#This Row],[Team]]</f>
        <v>$150 Draft Champions Feb 27 1:00 pm Lg.3777D-Towners</v>
      </c>
    </row>
    <row r="1615" spans="1:7" x14ac:dyDescent="0.25">
      <c r="A1615">
        <v>1391</v>
      </c>
      <c r="B1615" t="s">
        <v>368</v>
      </c>
      <c r="C1615" t="s">
        <v>1770</v>
      </c>
      <c r="D1615">
        <v>273</v>
      </c>
      <c r="E1615">
        <v>1503</v>
      </c>
      <c r="F1615">
        <f t="shared" si="25"/>
        <v>9</v>
      </c>
      <c r="G1615" t="str">
        <f>STANDINGS_HR[[#This Row],[League]]&amp;STANDINGS_HR[[#This Row],[Team]]</f>
        <v>$150 Draft Champions Feb 27 1:00 pm Lg.3777Black Lungs</v>
      </c>
    </row>
    <row r="1616" spans="1:7" x14ac:dyDescent="0.25">
      <c r="A1616">
        <v>1452</v>
      </c>
      <c r="B1616" t="s">
        <v>1777</v>
      </c>
      <c r="C1616" t="s">
        <v>1770</v>
      </c>
      <c r="D1616">
        <v>272</v>
      </c>
      <c r="E1616">
        <v>1468.5</v>
      </c>
      <c r="F1616">
        <f t="shared" si="25"/>
        <v>10</v>
      </c>
      <c r="G1616" t="str">
        <f>STANDINGS_HR[[#This Row],[League]]&amp;STANDINGS_HR[[#This Row],[Team]]</f>
        <v>$150 Draft Champions Feb 27 1:00 pm Lg.3777T &amp; Maz</v>
      </c>
    </row>
    <row r="1617" spans="1:7" x14ac:dyDescent="0.25">
      <c r="A1617">
        <v>2127</v>
      </c>
      <c r="B1617" t="s">
        <v>1771</v>
      </c>
      <c r="C1617" t="s">
        <v>1770</v>
      </c>
      <c r="D1617">
        <v>250</v>
      </c>
      <c r="E1617">
        <v>785</v>
      </c>
      <c r="F1617">
        <f t="shared" si="25"/>
        <v>11</v>
      </c>
      <c r="G1617" t="str">
        <f>STANDINGS_HR[[#This Row],[League]]&amp;STANDINGS_HR[[#This Row],[Team]]</f>
        <v>$150 Draft Champions Feb 27 1:00 pm Lg.3777Parnelli98</v>
      </c>
    </row>
    <row r="1618" spans="1:7" x14ac:dyDescent="0.25">
      <c r="A1618">
        <v>2145</v>
      </c>
      <c r="B1618" t="s">
        <v>1775</v>
      </c>
      <c r="C1618" t="s">
        <v>1770</v>
      </c>
      <c r="D1618">
        <v>249</v>
      </c>
      <c r="E1618">
        <v>759</v>
      </c>
      <c r="F1618">
        <f t="shared" si="25"/>
        <v>12</v>
      </c>
      <c r="G1618" t="str">
        <f>STANDINGS_HR[[#This Row],[League]]&amp;STANDINGS_HR[[#This Row],[Team]]</f>
        <v>$150 Draft Champions Feb 27 1:00 pm Lg.3777Did You Know, I Got Cano</v>
      </c>
    </row>
    <row r="1619" spans="1:7" x14ac:dyDescent="0.25">
      <c r="A1619">
        <v>2562</v>
      </c>
      <c r="B1619" t="s">
        <v>1778</v>
      </c>
      <c r="C1619" t="s">
        <v>1770</v>
      </c>
      <c r="D1619">
        <v>230</v>
      </c>
      <c r="E1619">
        <v>345.5</v>
      </c>
      <c r="F1619">
        <f t="shared" si="25"/>
        <v>13</v>
      </c>
      <c r="G1619" t="str">
        <f>STANDINGS_HR[[#This Row],[League]]&amp;STANDINGS_HR[[#This Row],[Team]]</f>
        <v>$150 Draft Champions Feb 27 1:00 pm Lg.3777Mad Russians</v>
      </c>
    </row>
    <row r="1620" spans="1:7" x14ac:dyDescent="0.25">
      <c r="A1620">
        <v>2657</v>
      </c>
      <c r="B1620" t="s">
        <v>1776</v>
      </c>
      <c r="C1620" t="s">
        <v>1770</v>
      </c>
      <c r="D1620">
        <v>223</v>
      </c>
      <c r="E1620">
        <v>249</v>
      </c>
      <c r="F1620">
        <f t="shared" si="25"/>
        <v>14</v>
      </c>
      <c r="G1620" t="str">
        <f>STANDINGS_HR[[#This Row],[League]]&amp;STANDINGS_HR[[#This Row],[Team]]</f>
        <v>$150 Draft Champions Feb 27 1:00 pm Lg.3777Funky Cold Molinas</v>
      </c>
    </row>
    <row r="1621" spans="1:7" x14ac:dyDescent="0.25">
      <c r="A1621">
        <v>2684</v>
      </c>
      <c r="B1621" t="s">
        <v>99</v>
      </c>
      <c r="C1621" t="s">
        <v>1770</v>
      </c>
      <c r="D1621">
        <v>222</v>
      </c>
      <c r="E1621">
        <v>234.5</v>
      </c>
      <c r="F1621">
        <f t="shared" si="25"/>
        <v>15</v>
      </c>
      <c r="G1621" t="str">
        <f>STANDINGS_HR[[#This Row],[League]]&amp;STANDINGS_HR[[#This Row],[Team]]</f>
        <v>$150 Draft Champions Feb 27 1:00 pm Lg.3777smackers VIII</v>
      </c>
    </row>
    <row r="1622" spans="1:7" x14ac:dyDescent="0.25">
      <c r="A1622">
        <v>150</v>
      </c>
      <c r="B1622" t="s">
        <v>1783</v>
      </c>
      <c r="C1622" t="s">
        <v>1781</v>
      </c>
      <c r="D1622">
        <v>328</v>
      </c>
      <c r="E1622">
        <v>2760.5</v>
      </c>
      <c r="F1622">
        <f t="shared" si="25"/>
        <v>1</v>
      </c>
      <c r="G1622" t="str">
        <f>STANDINGS_HR[[#This Row],[League]]&amp;STANDINGS_HR[[#This Row],[Team]]</f>
        <v>$150 Draft Champions Feb 27 1:00 pm Lg.3781Rabin Hood</v>
      </c>
    </row>
    <row r="1623" spans="1:7" x14ac:dyDescent="0.25">
      <c r="A1623">
        <v>365</v>
      </c>
      <c r="B1623" t="s">
        <v>1788</v>
      </c>
      <c r="C1623" t="s">
        <v>1781</v>
      </c>
      <c r="D1623">
        <v>312</v>
      </c>
      <c r="E1623">
        <v>2547.5</v>
      </c>
      <c r="F1623">
        <f t="shared" si="25"/>
        <v>2</v>
      </c>
      <c r="G1623" t="str">
        <f>STANDINGS_HR[[#This Row],[League]]&amp;STANDINGS_HR[[#This Row],[Team]]</f>
        <v>$150 Draft Champions Feb 27 1:00 pm Lg.3781Planet Luvtron</v>
      </c>
    </row>
    <row r="1624" spans="1:7" x14ac:dyDescent="0.25">
      <c r="A1624">
        <v>756</v>
      </c>
      <c r="B1624" t="s">
        <v>1782</v>
      </c>
      <c r="C1624" t="s">
        <v>1781</v>
      </c>
      <c r="D1624">
        <v>294</v>
      </c>
      <c r="E1624">
        <v>2151</v>
      </c>
      <c r="F1624">
        <f t="shared" si="25"/>
        <v>3</v>
      </c>
      <c r="G1624" t="str">
        <f>STANDINGS_HR[[#This Row],[League]]&amp;STANDINGS_HR[[#This Row],[Team]]</f>
        <v>$150 Draft Champions Feb 27 1:00 pm Lg.3781Hitnrun</v>
      </c>
    </row>
    <row r="1625" spans="1:7" x14ac:dyDescent="0.25">
      <c r="A1625">
        <v>871</v>
      </c>
      <c r="B1625" t="s">
        <v>23</v>
      </c>
      <c r="C1625" t="s">
        <v>1781</v>
      </c>
      <c r="D1625">
        <v>290</v>
      </c>
      <c r="E1625">
        <v>2049</v>
      </c>
      <c r="F1625">
        <f t="shared" si="25"/>
        <v>4</v>
      </c>
      <c r="G1625" t="str">
        <f>STANDINGS_HR[[#This Row],[League]]&amp;STANDINGS_HR[[#This Row],[Team]]</f>
        <v>$150 Draft Champions Feb 27 1:00 pm Lg.3781YankeeHaters</v>
      </c>
    </row>
    <row r="1626" spans="1:7" x14ac:dyDescent="0.25">
      <c r="A1626">
        <v>975</v>
      </c>
      <c r="B1626" t="s">
        <v>19</v>
      </c>
      <c r="C1626" t="s">
        <v>1781</v>
      </c>
      <c r="D1626">
        <v>286</v>
      </c>
      <c r="E1626">
        <v>1932.5</v>
      </c>
      <c r="F1626">
        <f t="shared" si="25"/>
        <v>5</v>
      </c>
      <c r="G1626" t="str">
        <f>STANDINGS_HR[[#This Row],[League]]&amp;STANDINGS_HR[[#This Row],[Team]]</f>
        <v>$150 Draft Champions Feb 27 1:00 pm Lg.3781One Eyed Jack</v>
      </c>
    </row>
    <row r="1627" spans="1:7" x14ac:dyDescent="0.25">
      <c r="A1627">
        <v>1194</v>
      </c>
      <c r="B1627" t="s">
        <v>1789</v>
      </c>
      <c r="C1627" t="s">
        <v>1781</v>
      </c>
      <c r="D1627">
        <v>280</v>
      </c>
      <c r="E1627">
        <v>1724</v>
      </c>
      <c r="F1627">
        <f t="shared" si="25"/>
        <v>6</v>
      </c>
      <c r="G1627" t="str">
        <f>STANDINGS_HR[[#This Row],[League]]&amp;STANDINGS_HR[[#This Row],[Team]]</f>
        <v>$150 Draft Champions Feb 27 1:00 pm Lg.3781Team Ghio</v>
      </c>
    </row>
    <row r="1628" spans="1:7" x14ac:dyDescent="0.25">
      <c r="A1628">
        <v>1367</v>
      </c>
      <c r="B1628" t="s">
        <v>1786</v>
      </c>
      <c r="C1628" t="s">
        <v>1781</v>
      </c>
      <c r="D1628">
        <v>274</v>
      </c>
      <c r="E1628">
        <v>1532.5</v>
      </c>
      <c r="F1628">
        <f t="shared" si="25"/>
        <v>7</v>
      </c>
      <c r="G1628" t="str">
        <f>STANDINGS_HR[[#This Row],[League]]&amp;STANDINGS_HR[[#This Row],[Team]]</f>
        <v>$150 Draft Champions Feb 27 1:00 pm Lg.3781$BALL</v>
      </c>
    </row>
    <row r="1629" spans="1:7" x14ac:dyDescent="0.25">
      <c r="A1629">
        <v>1505</v>
      </c>
      <c r="B1629" t="s">
        <v>1787</v>
      </c>
      <c r="C1629" t="s">
        <v>1781</v>
      </c>
      <c r="D1629">
        <v>270</v>
      </c>
      <c r="E1629">
        <v>1400</v>
      </c>
      <c r="F1629">
        <f t="shared" si="25"/>
        <v>8</v>
      </c>
      <c r="G1629" t="str">
        <f>STANDINGS_HR[[#This Row],[League]]&amp;STANDINGS_HR[[#This Row],[Team]]</f>
        <v>$150 Draft Champions Feb 27 1:00 pm Lg.3781Jagged Little Pill</v>
      </c>
    </row>
    <row r="1630" spans="1:7" x14ac:dyDescent="0.25">
      <c r="A1630">
        <v>1601</v>
      </c>
      <c r="B1630" t="s">
        <v>889</v>
      </c>
      <c r="C1630" t="s">
        <v>1781</v>
      </c>
      <c r="D1630">
        <v>268</v>
      </c>
      <c r="E1630">
        <v>1324.5</v>
      </c>
      <c r="F1630">
        <f t="shared" si="25"/>
        <v>9</v>
      </c>
      <c r="G1630" t="str">
        <f>STANDINGS_HR[[#This Row],[League]]&amp;STANDINGS_HR[[#This Row],[Team]]</f>
        <v>$150 Draft Champions Feb 27 1:00 pm Lg.3781Team Thompson</v>
      </c>
    </row>
    <row r="1631" spans="1:7" x14ac:dyDescent="0.25">
      <c r="A1631">
        <v>1626</v>
      </c>
      <c r="B1631" t="s">
        <v>415</v>
      </c>
      <c r="C1631" t="s">
        <v>1781</v>
      </c>
      <c r="D1631">
        <v>267</v>
      </c>
      <c r="E1631">
        <v>1294</v>
      </c>
      <c r="F1631">
        <f t="shared" si="25"/>
        <v>10</v>
      </c>
      <c r="G1631" t="str">
        <f>STANDINGS_HR[[#This Row],[League]]&amp;STANDINGS_HR[[#This Row],[Team]]</f>
        <v>$150 Draft Champions Feb 27 1:00 pm Lg.3781dagsss</v>
      </c>
    </row>
    <row r="1632" spans="1:7" x14ac:dyDescent="0.25">
      <c r="A1632">
        <v>1865</v>
      </c>
      <c r="B1632" t="s">
        <v>1780</v>
      </c>
      <c r="C1632" t="s">
        <v>1781</v>
      </c>
      <c r="D1632">
        <v>259</v>
      </c>
      <c r="E1632">
        <v>1044</v>
      </c>
      <c r="F1632">
        <f t="shared" si="25"/>
        <v>11</v>
      </c>
      <c r="G1632" t="str">
        <f>STANDINGS_HR[[#This Row],[League]]&amp;STANDINGS_HR[[#This Row],[Team]]</f>
        <v>$150 Draft Champions Feb 27 1:00 pm Lg.3781King of kings 2016</v>
      </c>
    </row>
    <row r="1633" spans="1:7" x14ac:dyDescent="0.25">
      <c r="A1633">
        <v>1875</v>
      </c>
      <c r="B1633" t="s">
        <v>196</v>
      </c>
      <c r="C1633" t="s">
        <v>1781</v>
      </c>
      <c r="D1633">
        <v>259</v>
      </c>
      <c r="E1633">
        <v>1044</v>
      </c>
      <c r="F1633">
        <f t="shared" si="25"/>
        <v>12</v>
      </c>
      <c r="G1633" t="str">
        <f>STANDINGS_HR[[#This Row],[League]]&amp;STANDINGS_HR[[#This Row],[Team]]</f>
        <v>$150 Draft Champions Feb 27 1:00 pm Lg.3781Speed Kills</v>
      </c>
    </row>
    <row r="1634" spans="1:7" x14ac:dyDescent="0.25">
      <c r="A1634">
        <v>2515</v>
      </c>
      <c r="B1634" t="s">
        <v>263</v>
      </c>
      <c r="C1634" t="s">
        <v>1781</v>
      </c>
      <c r="D1634">
        <v>233</v>
      </c>
      <c r="E1634">
        <v>403.5</v>
      </c>
      <c r="F1634">
        <f t="shared" si="25"/>
        <v>13</v>
      </c>
      <c r="G1634" t="str">
        <f>STANDINGS_HR[[#This Row],[League]]&amp;STANDINGS_HR[[#This Row],[Team]]</f>
        <v>$150 Draft Champions Feb 27 1:00 pm Lg.3781Team hickey</v>
      </c>
    </row>
    <row r="1635" spans="1:7" x14ac:dyDescent="0.25">
      <c r="A1635">
        <v>2697</v>
      </c>
      <c r="B1635" t="s">
        <v>1785</v>
      </c>
      <c r="C1635" t="s">
        <v>1781</v>
      </c>
      <c r="D1635">
        <v>220</v>
      </c>
      <c r="E1635">
        <v>206.5</v>
      </c>
      <c r="F1635">
        <f t="shared" si="25"/>
        <v>14</v>
      </c>
      <c r="G1635" t="str">
        <f>STANDINGS_HR[[#This Row],[League]]&amp;STANDINGS_HR[[#This Row],[Team]]</f>
        <v>$150 Draft Champions Feb 27 1:00 pm Lg.37817-10 Splits</v>
      </c>
    </row>
    <row r="1636" spans="1:7" x14ac:dyDescent="0.25">
      <c r="A1636">
        <v>2701</v>
      </c>
      <c r="B1636" t="s">
        <v>1784</v>
      </c>
      <c r="C1636" t="s">
        <v>1781</v>
      </c>
      <c r="D1636">
        <v>220</v>
      </c>
      <c r="E1636">
        <v>206.5</v>
      </c>
      <c r="F1636">
        <f t="shared" si="25"/>
        <v>15</v>
      </c>
      <c r="G1636" t="str">
        <f>STANDINGS_HR[[#This Row],[League]]&amp;STANDINGS_HR[[#This Row],[Team]]</f>
        <v>$150 Draft Champions Feb 27 1:00 pm Lg.3781Columbus Lightning</v>
      </c>
    </row>
    <row r="1637" spans="1:7" x14ac:dyDescent="0.25">
      <c r="A1637">
        <v>153</v>
      </c>
      <c r="B1637" t="s">
        <v>107</v>
      </c>
      <c r="C1637" t="s">
        <v>1790</v>
      </c>
      <c r="D1637">
        <v>328</v>
      </c>
      <c r="E1637">
        <v>2760.5</v>
      </c>
      <c r="F1637">
        <f t="shared" si="25"/>
        <v>1</v>
      </c>
      <c r="G1637" t="str">
        <f>STANDINGS_HR[[#This Row],[League]]&amp;STANDINGS_HR[[#This Row],[Team]]</f>
        <v>$150 Draft Champions Feb 28 1:00 pm Lg.3786Team Scott</v>
      </c>
    </row>
    <row r="1638" spans="1:7" x14ac:dyDescent="0.25">
      <c r="A1638">
        <v>234</v>
      </c>
      <c r="B1638" t="s">
        <v>101</v>
      </c>
      <c r="C1638" t="s">
        <v>1790</v>
      </c>
      <c r="D1638">
        <v>321</v>
      </c>
      <c r="E1638">
        <v>2672.5</v>
      </c>
      <c r="F1638">
        <f t="shared" si="25"/>
        <v>2</v>
      </c>
      <c r="G1638" t="str">
        <f>STANDINGS_HR[[#This Row],[League]]&amp;STANDINGS_HR[[#This Row],[Team]]</f>
        <v>$150 Draft Champions Feb 28 1:00 pm Lg.3786Cardinal Crunch 3</v>
      </c>
    </row>
    <row r="1639" spans="1:7" x14ac:dyDescent="0.25">
      <c r="A1639">
        <v>603</v>
      </c>
      <c r="B1639" t="s">
        <v>1797</v>
      </c>
      <c r="C1639" t="s">
        <v>1790</v>
      </c>
      <c r="D1639">
        <v>300</v>
      </c>
      <c r="E1639">
        <v>2307.5</v>
      </c>
      <c r="F1639">
        <f t="shared" si="25"/>
        <v>3</v>
      </c>
      <c r="G1639" t="str">
        <f>STANDINGS_HR[[#This Row],[League]]&amp;STANDINGS_HR[[#This Row],[Team]]</f>
        <v>$150 Draft Champions Feb 28 1:00 pm Lg.3786Lucy where Choo Goins?</v>
      </c>
    </row>
    <row r="1640" spans="1:7" x14ac:dyDescent="0.25">
      <c r="A1640">
        <v>865</v>
      </c>
      <c r="B1640" t="s">
        <v>1793</v>
      </c>
      <c r="C1640" t="s">
        <v>1790</v>
      </c>
      <c r="D1640">
        <v>290</v>
      </c>
      <c r="E1640">
        <v>2049</v>
      </c>
      <c r="F1640">
        <f t="shared" si="25"/>
        <v>4</v>
      </c>
      <c r="G1640" t="str">
        <f>STANDINGS_HR[[#This Row],[League]]&amp;STANDINGS_HR[[#This Row],[Team]]</f>
        <v>$150 Draft Champions Feb 28 1:00 pm Lg.3786Piscotty And Meatballs</v>
      </c>
    </row>
    <row r="1641" spans="1:7" x14ac:dyDescent="0.25">
      <c r="A1641">
        <v>880</v>
      </c>
      <c r="B1641" t="s">
        <v>1792</v>
      </c>
      <c r="C1641" t="s">
        <v>1790</v>
      </c>
      <c r="D1641">
        <v>289</v>
      </c>
      <c r="E1641">
        <v>2019.5</v>
      </c>
      <c r="F1641">
        <f t="shared" si="25"/>
        <v>5</v>
      </c>
      <c r="G1641" t="str">
        <f>STANDINGS_HR[[#This Row],[League]]&amp;STANDINGS_HR[[#This Row],[Team]]</f>
        <v>$150 Draft Champions Feb 28 1:00 pm Lg.3786Fightin Tordis</v>
      </c>
    </row>
    <row r="1642" spans="1:7" x14ac:dyDescent="0.25">
      <c r="A1642">
        <v>1658</v>
      </c>
      <c r="B1642" t="s">
        <v>205</v>
      </c>
      <c r="C1642" t="s">
        <v>1790</v>
      </c>
      <c r="D1642">
        <v>266</v>
      </c>
      <c r="E1642">
        <v>1264</v>
      </c>
      <c r="F1642">
        <f t="shared" si="25"/>
        <v>6</v>
      </c>
      <c r="G1642" t="str">
        <f>STANDINGS_HR[[#This Row],[League]]&amp;STANDINGS_HR[[#This Row],[Team]]</f>
        <v>$150 Draft Champions Feb 28 1:00 pm Lg.3786Team Sloan</v>
      </c>
    </row>
    <row r="1643" spans="1:7" x14ac:dyDescent="0.25">
      <c r="A1643">
        <v>1675</v>
      </c>
      <c r="B1643" t="s">
        <v>1799</v>
      </c>
      <c r="C1643" t="s">
        <v>1790</v>
      </c>
      <c r="D1643">
        <v>265</v>
      </c>
      <c r="E1643">
        <v>1225</v>
      </c>
      <c r="F1643">
        <f t="shared" si="25"/>
        <v>7</v>
      </c>
      <c r="G1643" t="str">
        <f>STANDINGS_HR[[#This Row],[League]]&amp;STANDINGS_HR[[#This Row],[Team]]</f>
        <v>$150 Draft Champions Feb 28 1:00 pm Lg.3786Comfortably Dumb 1</v>
      </c>
    </row>
    <row r="1644" spans="1:7" x14ac:dyDescent="0.25">
      <c r="A1644">
        <v>1745</v>
      </c>
      <c r="B1644" t="s">
        <v>1796</v>
      </c>
      <c r="C1644" t="s">
        <v>1790</v>
      </c>
      <c r="D1644">
        <v>263</v>
      </c>
      <c r="E1644">
        <v>1160.5</v>
      </c>
      <c r="F1644">
        <f t="shared" si="25"/>
        <v>8</v>
      </c>
      <c r="G1644" t="str">
        <f>STANDINGS_HR[[#This Row],[League]]&amp;STANDINGS_HR[[#This Row],[Team]]</f>
        <v>$150 Draft Champions Feb 28 1:00 pm Lg.3786Funnies 3</v>
      </c>
    </row>
    <row r="1645" spans="1:7" x14ac:dyDescent="0.25">
      <c r="A1645">
        <v>1796</v>
      </c>
      <c r="B1645" t="s">
        <v>1798</v>
      </c>
      <c r="C1645" t="s">
        <v>1790</v>
      </c>
      <c r="D1645">
        <v>262</v>
      </c>
      <c r="E1645">
        <v>1128.5</v>
      </c>
      <c r="F1645">
        <f t="shared" si="25"/>
        <v>9</v>
      </c>
      <c r="G1645" t="str">
        <f>STANDINGS_HR[[#This Row],[League]]&amp;STANDINGS_HR[[#This Row],[Team]]</f>
        <v>$150 Draft Champions Feb 28 1:00 pm Lg.3786Tiger Mommy Chicken Daddy</v>
      </c>
    </row>
    <row r="1646" spans="1:7" x14ac:dyDescent="0.25">
      <c r="A1646">
        <v>1917</v>
      </c>
      <c r="B1646" t="s">
        <v>1800</v>
      </c>
      <c r="C1646" t="s">
        <v>1790</v>
      </c>
      <c r="D1646">
        <v>257</v>
      </c>
      <c r="E1646">
        <v>985</v>
      </c>
      <c r="F1646">
        <f t="shared" si="25"/>
        <v>10</v>
      </c>
      <c r="G1646" t="str">
        <f>STANDINGS_HR[[#This Row],[League]]&amp;STANDINGS_HR[[#This Row],[Team]]</f>
        <v>$150 Draft Champions Feb 28 1:00 pm Lg.3786High Voltage III</v>
      </c>
    </row>
    <row r="1647" spans="1:7" x14ac:dyDescent="0.25">
      <c r="A1647">
        <v>1952</v>
      </c>
      <c r="B1647" t="s">
        <v>1791</v>
      </c>
      <c r="C1647" t="s">
        <v>1790</v>
      </c>
      <c r="D1647">
        <v>256</v>
      </c>
      <c r="E1647">
        <v>957.5</v>
      </c>
      <c r="F1647">
        <f t="shared" si="25"/>
        <v>11</v>
      </c>
      <c r="G1647" t="str">
        <f>STANDINGS_HR[[#This Row],[League]]&amp;STANDINGS_HR[[#This Row],[Team]]</f>
        <v>$150 Draft Champions Feb 28 1:00 pm Lg.3786Jeni Says</v>
      </c>
    </row>
    <row r="1648" spans="1:7" x14ac:dyDescent="0.25">
      <c r="A1648">
        <v>2017</v>
      </c>
      <c r="B1648" t="s">
        <v>309</v>
      </c>
      <c r="C1648" t="s">
        <v>1790</v>
      </c>
      <c r="D1648">
        <v>254</v>
      </c>
      <c r="E1648">
        <v>902.5</v>
      </c>
      <c r="F1648">
        <f t="shared" si="25"/>
        <v>12</v>
      </c>
      <c r="G1648" t="str">
        <f>STANDINGS_HR[[#This Row],[League]]&amp;STANDINGS_HR[[#This Row],[Team]]</f>
        <v>$150 Draft Champions Feb 28 1:00 pm Lg.3786Team Nussbaum</v>
      </c>
    </row>
    <row r="1649" spans="1:7" x14ac:dyDescent="0.25">
      <c r="A1649">
        <v>2023</v>
      </c>
      <c r="B1649" t="s">
        <v>440</v>
      </c>
      <c r="C1649" t="s">
        <v>1790</v>
      </c>
      <c r="D1649">
        <v>254</v>
      </c>
      <c r="E1649">
        <v>902.5</v>
      </c>
      <c r="F1649">
        <f t="shared" si="25"/>
        <v>13</v>
      </c>
      <c r="G1649" t="str">
        <f>STANDINGS_HR[[#This Row],[League]]&amp;STANDINGS_HR[[#This Row],[Team]]</f>
        <v>$150 Draft Champions Feb 28 1:00 pm Lg.3786zzzzzzzz</v>
      </c>
    </row>
    <row r="1650" spans="1:7" x14ac:dyDescent="0.25">
      <c r="A1650">
        <v>2253</v>
      </c>
      <c r="B1650" t="s">
        <v>1795</v>
      </c>
      <c r="C1650" t="s">
        <v>1790</v>
      </c>
      <c r="D1650">
        <v>245</v>
      </c>
      <c r="E1650">
        <v>655.5</v>
      </c>
      <c r="F1650">
        <f t="shared" si="25"/>
        <v>14</v>
      </c>
      <c r="G1650" t="str">
        <f>STANDINGS_HR[[#This Row],[League]]&amp;STANDINGS_HR[[#This Row],[Team]]</f>
        <v>$150 Draft Champions Feb 28 1:00 pm Lg.3786Little Kitten Poop</v>
      </c>
    </row>
    <row r="1651" spans="1:7" x14ac:dyDescent="0.25">
      <c r="A1651">
        <v>2680</v>
      </c>
      <c r="B1651" t="s">
        <v>1794</v>
      </c>
      <c r="C1651" t="s">
        <v>1790</v>
      </c>
      <c r="D1651">
        <v>222</v>
      </c>
      <c r="E1651">
        <v>234.5</v>
      </c>
      <c r="F1651">
        <f t="shared" si="25"/>
        <v>15</v>
      </c>
      <c r="G1651" t="str">
        <f>STANDINGS_HR[[#This Row],[League]]&amp;STANDINGS_HR[[#This Row],[Team]]</f>
        <v>$150 Draft Champions Feb 28 1:00 pm Lg.3786Team Farrugia</v>
      </c>
    </row>
    <row r="1652" spans="1:7" x14ac:dyDescent="0.25">
      <c r="A1652">
        <v>447</v>
      </c>
      <c r="B1652" t="s">
        <v>105</v>
      </c>
      <c r="C1652" t="s">
        <v>1801</v>
      </c>
      <c r="D1652">
        <v>307</v>
      </c>
      <c r="E1652">
        <v>2463</v>
      </c>
      <c r="F1652">
        <f t="shared" si="25"/>
        <v>1</v>
      </c>
      <c r="G1652" t="str">
        <f>STANDINGS_HR[[#This Row],[League]]&amp;STANDINGS_HR[[#This Row],[Team]]</f>
        <v>$150 Draft Champions Feb 29 1:00 pm Lg.3793Inglorious Batsters</v>
      </c>
    </row>
    <row r="1653" spans="1:7" x14ac:dyDescent="0.25">
      <c r="A1653">
        <v>663</v>
      </c>
      <c r="B1653" t="s">
        <v>1810</v>
      </c>
      <c r="C1653" t="s">
        <v>1801</v>
      </c>
      <c r="D1653">
        <v>298</v>
      </c>
      <c r="E1653">
        <v>2250</v>
      </c>
      <c r="F1653">
        <f t="shared" si="25"/>
        <v>2</v>
      </c>
      <c r="G1653" t="str">
        <f>STANDINGS_HR[[#This Row],[League]]&amp;STANDINGS_HR[[#This Row],[Team]]</f>
        <v>$150 Draft Champions Feb 29 1:00 pm Lg.3793Team Shan</v>
      </c>
    </row>
    <row r="1654" spans="1:7" x14ac:dyDescent="0.25">
      <c r="A1654">
        <v>782</v>
      </c>
      <c r="B1654" t="s">
        <v>1804</v>
      </c>
      <c r="C1654" t="s">
        <v>1801</v>
      </c>
      <c r="D1654">
        <v>293</v>
      </c>
      <c r="E1654">
        <v>2127</v>
      </c>
      <c r="F1654">
        <f t="shared" si="25"/>
        <v>3</v>
      </c>
      <c r="G1654" t="str">
        <f>STANDINGS_HR[[#This Row],[League]]&amp;STANDINGS_HR[[#This Row],[Team]]</f>
        <v>$150 Draft Champions Feb 29 1:00 pm Lg.3793Remember the Tytans</v>
      </c>
    </row>
    <row r="1655" spans="1:7" x14ac:dyDescent="0.25">
      <c r="A1655">
        <v>947</v>
      </c>
      <c r="B1655" t="s">
        <v>1811</v>
      </c>
      <c r="C1655" t="s">
        <v>1801</v>
      </c>
      <c r="D1655">
        <v>287</v>
      </c>
      <c r="E1655">
        <v>1963</v>
      </c>
      <c r="F1655">
        <f t="shared" si="25"/>
        <v>4</v>
      </c>
      <c r="G1655" t="str">
        <f>STANDINGS_HR[[#This Row],[League]]&amp;STANDINGS_HR[[#This Row],[Team]]</f>
        <v>$150 Draft Champions Feb 29 1:00 pm Lg.3793MBC Champs</v>
      </c>
    </row>
    <row r="1656" spans="1:7" x14ac:dyDescent="0.25">
      <c r="A1656">
        <v>1033</v>
      </c>
      <c r="B1656" t="s">
        <v>5</v>
      </c>
      <c r="C1656" t="s">
        <v>1801</v>
      </c>
      <c r="D1656">
        <v>284</v>
      </c>
      <c r="E1656">
        <v>1866</v>
      </c>
      <c r="F1656">
        <f t="shared" si="25"/>
        <v>5</v>
      </c>
      <c r="G1656" t="str">
        <f>STANDINGS_HR[[#This Row],[League]]&amp;STANDINGS_HR[[#This Row],[Team]]</f>
        <v>$150 Draft Champions Feb 29 1:00 pm Lg.3793CORINTHIAN</v>
      </c>
    </row>
    <row r="1657" spans="1:7" x14ac:dyDescent="0.25">
      <c r="A1657">
        <v>1152</v>
      </c>
      <c r="B1657" t="s">
        <v>1807</v>
      </c>
      <c r="C1657" t="s">
        <v>1801</v>
      </c>
      <c r="D1657">
        <v>281</v>
      </c>
      <c r="E1657">
        <v>1759</v>
      </c>
      <c r="F1657">
        <f t="shared" si="25"/>
        <v>6</v>
      </c>
      <c r="G1657" t="str">
        <f>STANDINGS_HR[[#This Row],[League]]&amp;STANDINGS_HR[[#This Row],[Team]]</f>
        <v>$150 Draft Champions Feb 29 1:00 pm Lg.3793Mr Mayhem</v>
      </c>
    </row>
    <row r="1658" spans="1:7" x14ac:dyDescent="0.25">
      <c r="A1658">
        <v>1345</v>
      </c>
      <c r="B1658" t="s">
        <v>1813</v>
      </c>
      <c r="C1658" t="s">
        <v>1801</v>
      </c>
      <c r="D1658">
        <v>275</v>
      </c>
      <c r="E1658">
        <v>1558</v>
      </c>
      <c r="F1658">
        <f t="shared" si="25"/>
        <v>7</v>
      </c>
      <c r="G1658" t="str">
        <f>STANDINGS_HR[[#This Row],[League]]&amp;STANDINGS_HR[[#This Row],[Team]]</f>
        <v>$150 Draft Champions Feb 29 1:00 pm Lg.3793Emperors</v>
      </c>
    </row>
    <row r="1659" spans="1:7" x14ac:dyDescent="0.25">
      <c r="A1659">
        <v>1550</v>
      </c>
      <c r="B1659" t="s">
        <v>1805</v>
      </c>
      <c r="C1659" t="s">
        <v>1801</v>
      </c>
      <c r="D1659">
        <v>269</v>
      </c>
      <c r="E1659">
        <v>1363.5</v>
      </c>
      <c r="F1659">
        <f t="shared" si="25"/>
        <v>8</v>
      </c>
      <c r="G1659" t="str">
        <f>STANDINGS_HR[[#This Row],[League]]&amp;STANDINGS_HR[[#This Row],[Team]]</f>
        <v>$150 Draft Champions Feb 29 1:00 pm Lg.3793Orange and blue</v>
      </c>
    </row>
    <row r="1660" spans="1:7" x14ac:dyDescent="0.25">
      <c r="A1660">
        <v>1587</v>
      </c>
      <c r="B1660" t="s">
        <v>1802</v>
      </c>
      <c r="C1660" t="s">
        <v>1801</v>
      </c>
      <c r="D1660">
        <v>268</v>
      </c>
      <c r="E1660">
        <v>1324.5</v>
      </c>
      <c r="F1660">
        <f t="shared" si="25"/>
        <v>9</v>
      </c>
      <c r="G1660" t="str">
        <f>STANDINGS_HR[[#This Row],[League]]&amp;STANDINGS_HR[[#This Row],[Team]]</f>
        <v>$150 Draft Champions Feb 29 1:00 pm Lg.3793Lichtgeschwindigkeit!</v>
      </c>
    </row>
    <row r="1661" spans="1:7" x14ac:dyDescent="0.25">
      <c r="A1661">
        <v>1644</v>
      </c>
      <c r="B1661" t="s">
        <v>1803</v>
      </c>
      <c r="C1661" t="s">
        <v>1801</v>
      </c>
      <c r="D1661">
        <v>266</v>
      </c>
      <c r="E1661">
        <v>1264</v>
      </c>
      <c r="F1661">
        <f t="shared" si="25"/>
        <v>10</v>
      </c>
      <c r="G1661" t="str">
        <f>STANDINGS_HR[[#This Row],[League]]&amp;STANDINGS_HR[[#This Row],[Team]]</f>
        <v>$150 Draft Champions Feb 29 1:00 pm Lg.3793Nuisance1</v>
      </c>
    </row>
    <row r="1662" spans="1:7" x14ac:dyDescent="0.25">
      <c r="A1662">
        <v>1653</v>
      </c>
      <c r="B1662" t="s">
        <v>1806</v>
      </c>
      <c r="C1662" t="s">
        <v>1801</v>
      </c>
      <c r="D1662">
        <v>266</v>
      </c>
      <c r="E1662">
        <v>1264</v>
      </c>
      <c r="F1662">
        <f t="shared" si="25"/>
        <v>11</v>
      </c>
      <c r="G1662" t="str">
        <f>STANDINGS_HR[[#This Row],[League]]&amp;STANDINGS_HR[[#This Row],[Team]]</f>
        <v>$150 Draft Champions Feb 29 1:00 pm Lg.3793Road Warrior NFBC</v>
      </c>
    </row>
    <row r="1663" spans="1:7" x14ac:dyDescent="0.25">
      <c r="A1663">
        <v>2435</v>
      </c>
      <c r="B1663" t="s">
        <v>1809</v>
      </c>
      <c r="C1663" t="s">
        <v>1801</v>
      </c>
      <c r="D1663">
        <v>237</v>
      </c>
      <c r="E1663">
        <v>479.5</v>
      </c>
      <c r="F1663">
        <f t="shared" si="25"/>
        <v>12</v>
      </c>
      <c r="G1663" t="str">
        <f>STANDINGS_HR[[#This Row],[League]]&amp;STANDINGS_HR[[#This Row],[Team]]</f>
        <v>$150 Draft Champions Feb 29 1:00 pm Lg.3793Team Lentz</v>
      </c>
    </row>
    <row r="1664" spans="1:7" x14ac:dyDescent="0.25">
      <c r="A1664">
        <v>2528</v>
      </c>
      <c r="B1664" t="s">
        <v>1808</v>
      </c>
      <c r="C1664" t="s">
        <v>1801</v>
      </c>
      <c r="D1664">
        <v>232</v>
      </c>
      <c r="E1664">
        <v>385.5</v>
      </c>
      <c r="F1664">
        <f t="shared" si="25"/>
        <v>13</v>
      </c>
      <c r="G1664" t="str">
        <f>STANDINGS_HR[[#This Row],[League]]&amp;STANDINGS_HR[[#This Row],[Team]]</f>
        <v>$150 Draft Champions Feb 29 1:00 pm Lg.3793Team Pruchnik</v>
      </c>
    </row>
    <row r="1665" spans="1:7" x14ac:dyDescent="0.25">
      <c r="A1665">
        <v>2655</v>
      </c>
      <c r="B1665" t="s">
        <v>1812</v>
      </c>
      <c r="C1665" t="s">
        <v>1801</v>
      </c>
      <c r="D1665">
        <v>224</v>
      </c>
      <c r="E1665">
        <v>261</v>
      </c>
      <c r="F1665">
        <f t="shared" si="25"/>
        <v>14</v>
      </c>
      <c r="G1665" t="str">
        <f>STANDINGS_HR[[#This Row],[League]]&amp;STANDINGS_HR[[#This Row],[Team]]</f>
        <v>$150 Draft Champions Feb 29 1:00 pm Lg.3793Tobacco Road</v>
      </c>
    </row>
    <row r="1666" spans="1:7" x14ac:dyDescent="0.25">
      <c r="A1666">
        <v>2694</v>
      </c>
      <c r="B1666" t="s">
        <v>206</v>
      </c>
      <c r="C1666" t="s">
        <v>1801</v>
      </c>
      <c r="D1666">
        <v>221</v>
      </c>
      <c r="E1666">
        <v>220.5</v>
      </c>
      <c r="F1666">
        <f t="shared" si="25"/>
        <v>15</v>
      </c>
      <c r="G1666" t="str">
        <f>STANDINGS_HR[[#This Row],[League]]&amp;STANDINGS_HR[[#This Row],[Team]]</f>
        <v>$150 Draft Champions Feb 29 1:00 pm Lg.3793Team Eroh</v>
      </c>
    </row>
    <row r="1667" spans="1:7" x14ac:dyDescent="0.25">
      <c r="A1667">
        <v>135</v>
      </c>
      <c r="B1667" t="s">
        <v>1820</v>
      </c>
      <c r="C1667" t="s">
        <v>1814</v>
      </c>
      <c r="D1667">
        <v>330</v>
      </c>
      <c r="E1667">
        <v>2779.5</v>
      </c>
      <c r="F1667">
        <f t="shared" ref="F1667:F1730" si="26">IF(C1667=C1666,F1666+1,1)</f>
        <v>1</v>
      </c>
      <c r="G1667" t="str">
        <f>STANDINGS_HR[[#This Row],[League]]&amp;STANDINGS_HR[[#This Row],[Team]]</f>
        <v>$150 Draft Champions Feb 29 1:00 pm Lg.3794The Elephant Man</v>
      </c>
    </row>
    <row r="1668" spans="1:7" x14ac:dyDescent="0.25">
      <c r="A1668">
        <v>460</v>
      </c>
      <c r="B1668" t="s">
        <v>1816</v>
      </c>
      <c r="C1668" t="s">
        <v>1814</v>
      </c>
      <c r="D1668">
        <v>307</v>
      </c>
      <c r="E1668">
        <v>2463</v>
      </c>
      <c r="F1668">
        <f t="shared" si="26"/>
        <v>2</v>
      </c>
      <c r="G1668" t="str">
        <f>STANDINGS_HR[[#This Row],[League]]&amp;STANDINGS_HR[[#This Row],[Team]]</f>
        <v>$150 Draft Champions Feb 29 1:00 pm Lg.3794extra one</v>
      </c>
    </row>
    <row r="1669" spans="1:7" x14ac:dyDescent="0.25">
      <c r="A1669">
        <v>798</v>
      </c>
      <c r="B1669" t="s">
        <v>342</v>
      </c>
      <c r="C1669" t="s">
        <v>1814</v>
      </c>
      <c r="D1669">
        <v>292</v>
      </c>
      <c r="E1669">
        <v>2099.5</v>
      </c>
      <c r="F1669">
        <f t="shared" si="26"/>
        <v>3</v>
      </c>
      <c r="G1669" t="str">
        <f>STANDINGS_HR[[#This Row],[League]]&amp;STANDINGS_HR[[#This Row],[Team]]</f>
        <v>$150 Draft Champions Feb 29 1:00 pm Lg.3794Big League Choo</v>
      </c>
    </row>
    <row r="1670" spans="1:7" x14ac:dyDescent="0.25">
      <c r="A1670">
        <v>805</v>
      </c>
      <c r="B1670" t="s">
        <v>1819</v>
      </c>
      <c r="C1670" t="s">
        <v>1814</v>
      </c>
      <c r="D1670">
        <v>292</v>
      </c>
      <c r="E1670">
        <v>2099.5</v>
      </c>
      <c r="F1670">
        <f t="shared" si="26"/>
        <v>4</v>
      </c>
      <c r="G1670" t="str">
        <f>STANDINGS_HR[[#This Row],[League]]&amp;STANDINGS_HR[[#This Row],[Team]]</f>
        <v>$150 Draft Champions Feb 29 1:00 pm Lg.3794Hakuna Machado</v>
      </c>
    </row>
    <row r="1671" spans="1:7" x14ac:dyDescent="0.25">
      <c r="A1671">
        <v>1089</v>
      </c>
      <c r="B1671" t="s">
        <v>1318</v>
      </c>
      <c r="C1671" t="s">
        <v>1814</v>
      </c>
      <c r="D1671">
        <v>283</v>
      </c>
      <c r="E1671">
        <v>1829.5</v>
      </c>
      <c r="F1671">
        <f t="shared" si="26"/>
        <v>5</v>
      </c>
      <c r="G1671" t="str">
        <f>STANDINGS_HR[[#This Row],[League]]&amp;STANDINGS_HR[[#This Row],[Team]]</f>
        <v>$150 Draft Champions Feb 29 1:00 pm Lg.3794Team MCHUGH</v>
      </c>
    </row>
    <row r="1672" spans="1:7" x14ac:dyDescent="0.25">
      <c r="A1672">
        <v>1185</v>
      </c>
      <c r="B1672" t="s">
        <v>1825</v>
      </c>
      <c r="C1672" t="s">
        <v>1814</v>
      </c>
      <c r="D1672">
        <v>280</v>
      </c>
      <c r="E1672">
        <v>1724</v>
      </c>
      <c r="F1672">
        <f t="shared" si="26"/>
        <v>6</v>
      </c>
      <c r="G1672" t="str">
        <f>STANDINGS_HR[[#This Row],[League]]&amp;STANDINGS_HR[[#This Row],[Team]]</f>
        <v>$150 Draft Champions Feb 29 1:00 pm Lg.3794Neptune</v>
      </c>
    </row>
    <row r="1673" spans="1:7" x14ac:dyDescent="0.25">
      <c r="A1673">
        <v>1406</v>
      </c>
      <c r="B1673" t="s">
        <v>1817</v>
      </c>
      <c r="C1673" t="s">
        <v>1814</v>
      </c>
      <c r="D1673">
        <v>273</v>
      </c>
      <c r="E1673">
        <v>1503</v>
      </c>
      <c r="F1673">
        <f t="shared" si="26"/>
        <v>7</v>
      </c>
      <c r="G1673" t="str">
        <f>STANDINGS_HR[[#This Row],[League]]&amp;STANDINGS_HR[[#This Row],[Team]]</f>
        <v>$150 Draft Champions Feb 29 1:00 pm Lg.3794Kulaski's Avengers</v>
      </c>
    </row>
    <row r="1674" spans="1:7" x14ac:dyDescent="0.25">
      <c r="A1674">
        <v>1515</v>
      </c>
      <c r="B1674" t="s">
        <v>1822</v>
      </c>
      <c r="C1674" t="s">
        <v>1814</v>
      </c>
      <c r="D1674">
        <v>270</v>
      </c>
      <c r="E1674">
        <v>1400</v>
      </c>
      <c r="F1674">
        <f t="shared" si="26"/>
        <v>8</v>
      </c>
      <c r="G1674" t="str">
        <f>STANDINGS_HR[[#This Row],[League]]&amp;STANDINGS_HR[[#This Row],[Team]]</f>
        <v>$150 Draft Champions Feb 29 1:00 pm Lg.3794Team Bell</v>
      </c>
    </row>
    <row r="1675" spans="1:7" x14ac:dyDescent="0.25">
      <c r="A1675">
        <v>1614</v>
      </c>
      <c r="B1675" t="s">
        <v>1821</v>
      </c>
      <c r="C1675" t="s">
        <v>1814</v>
      </c>
      <c r="D1675">
        <v>267</v>
      </c>
      <c r="E1675">
        <v>1294</v>
      </c>
      <c r="F1675">
        <f t="shared" si="26"/>
        <v>9</v>
      </c>
      <c r="G1675" t="str">
        <f>STANDINGS_HR[[#This Row],[League]]&amp;STANDINGS_HR[[#This Row],[Team]]</f>
        <v>$150 Draft Champions Feb 29 1:00 pm Lg.3794MILWAUKEE DC3</v>
      </c>
    </row>
    <row r="1676" spans="1:7" x14ac:dyDescent="0.25">
      <c r="A1676">
        <v>1694</v>
      </c>
      <c r="B1676" t="s">
        <v>1815</v>
      </c>
      <c r="C1676" t="s">
        <v>1814</v>
      </c>
      <c r="D1676">
        <v>265</v>
      </c>
      <c r="E1676">
        <v>1225</v>
      </c>
      <c r="F1676">
        <f t="shared" si="26"/>
        <v>10</v>
      </c>
      <c r="G1676" t="str">
        <f>STANDINGS_HR[[#This Row],[League]]&amp;STANDINGS_HR[[#This Row],[Team]]</f>
        <v>$150 Draft Champions Feb 29 1:00 pm Lg.3794One in a Million</v>
      </c>
    </row>
    <row r="1677" spans="1:7" x14ac:dyDescent="0.25">
      <c r="A1677">
        <v>1934</v>
      </c>
      <c r="B1677" t="s">
        <v>128</v>
      </c>
      <c r="C1677" t="s">
        <v>1814</v>
      </c>
      <c r="D1677">
        <v>257</v>
      </c>
      <c r="E1677">
        <v>985</v>
      </c>
      <c r="F1677">
        <f t="shared" si="26"/>
        <v>11</v>
      </c>
      <c r="G1677" t="str">
        <f>STANDINGS_HR[[#This Row],[League]]&amp;STANDINGS_HR[[#This Row],[Team]]</f>
        <v>$150 Draft Champions Feb 29 1:00 pm Lg.3794Team Boelkens</v>
      </c>
    </row>
    <row r="1678" spans="1:7" x14ac:dyDescent="0.25">
      <c r="A1678">
        <v>2236</v>
      </c>
      <c r="B1678" t="s">
        <v>1818</v>
      </c>
      <c r="C1678" t="s">
        <v>1814</v>
      </c>
      <c r="D1678">
        <v>246</v>
      </c>
      <c r="E1678">
        <v>677</v>
      </c>
      <c r="F1678">
        <f t="shared" si="26"/>
        <v>12</v>
      </c>
      <c r="G1678" t="str">
        <f>STANDINGS_HR[[#This Row],[League]]&amp;STANDINGS_HR[[#This Row],[Team]]</f>
        <v>$150 Draft Champions Feb 29 1:00 pm Lg.3794Strikeouts 2</v>
      </c>
    </row>
    <row r="1679" spans="1:7" x14ac:dyDescent="0.25">
      <c r="A1679">
        <v>2560</v>
      </c>
      <c r="B1679" t="s">
        <v>287</v>
      </c>
      <c r="C1679" t="s">
        <v>1814</v>
      </c>
      <c r="D1679">
        <v>230</v>
      </c>
      <c r="E1679">
        <v>345.5</v>
      </c>
      <c r="F1679">
        <f t="shared" si="26"/>
        <v>13</v>
      </c>
      <c r="G1679" t="str">
        <f>STANDINGS_HR[[#This Row],[League]]&amp;STANDINGS_HR[[#This Row],[Team]]</f>
        <v>$150 Draft Champions Feb 29 1:00 pm Lg.3794ICE BOX</v>
      </c>
    </row>
    <row r="1680" spans="1:7" x14ac:dyDescent="0.25">
      <c r="A1680">
        <v>2677</v>
      </c>
      <c r="B1680" t="s">
        <v>1824</v>
      </c>
      <c r="C1680" t="s">
        <v>1814</v>
      </c>
      <c r="D1680">
        <v>222</v>
      </c>
      <c r="E1680">
        <v>234.5</v>
      </c>
      <c r="F1680">
        <f t="shared" si="26"/>
        <v>14</v>
      </c>
      <c r="G1680" t="str">
        <f>STANDINGS_HR[[#This Row],[League]]&amp;STANDINGS_HR[[#This Row],[Team]]</f>
        <v>$150 Draft Champions Feb 29 1:00 pm Lg.3794Kings of Swing</v>
      </c>
    </row>
    <row r="1681" spans="1:7" x14ac:dyDescent="0.25">
      <c r="A1681">
        <v>2770</v>
      </c>
      <c r="B1681" t="s">
        <v>1823</v>
      </c>
      <c r="C1681" t="s">
        <v>1814</v>
      </c>
      <c r="D1681">
        <v>214</v>
      </c>
      <c r="E1681">
        <v>143</v>
      </c>
      <c r="F1681">
        <f t="shared" si="26"/>
        <v>15</v>
      </c>
      <c r="G1681" t="str">
        <f>STANDINGS_HR[[#This Row],[League]]&amp;STANDINGS_HR[[#This Row],[Team]]</f>
        <v>$150 Draft Champions Feb 29 1:00 pm Lg.3794Sam's Club 3</v>
      </c>
    </row>
    <row r="1682" spans="1:7" x14ac:dyDescent="0.25">
      <c r="A1682">
        <v>205</v>
      </c>
      <c r="B1682" t="s">
        <v>1828</v>
      </c>
      <c r="C1682" t="s">
        <v>1827</v>
      </c>
      <c r="D1682">
        <v>324</v>
      </c>
      <c r="E1682">
        <v>2710.5</v>
      </c>
      <c r="F1682">
        <f t="shared" si="26"/>
        <v>1</v>
      </c>
      <c r="G1682" t="str">
        <f>STANDINGS_HR[[#This Row],[League]]&amp;STANDINGS_HR[[#This Row],[Team]]</f>
        <v>$150 Draft Champions Feb 29 1:00 pm Lg.3800kirksmax</v>
      </c>
    </row>
    <row r="1683" spans="1:7" x14ac:dyDescent="0.25">
      <c r="A1683">
        <v>379</v>
      </c>
      <c r="B1683" t="s">
        <v>18</v>
      </c>
      <c r="C1683" t="s">
        <v>1827</v>
      </c>
      <c r="D1683">
        <v>311</v>
      </c>
      <c r="E1683">
        <v>2530</v>
      </c>
      <c r="F1683">
        <f t="shared" si="26"/>
        <v>2</v>
      </c>
      <c r="G1683" t="str">
        <f>STANDINGS_HR[[#This Row],[League]]&amp;STANDINGS_HR[[#This Row],[Team]]</f>
        <v>$150 Draft Champions Feb 29 1:00 pm Lg.3800Home Run Derbies</v>
      </c>
    </row>
    <row r="1684" spans="1:7" x14ac:dyDescent="0.25">
      <c r="A1684">
        <v>411</v>
      </c>
      <c r="B1684" t="s">
        <v>1837</v>
      </c>
      <c r="C1684" t="s">
        <v>1827</v>
      </c>
      <c r="D1684">
        <v>309</v>
      </c>
      <c r="E1684">
        <v>2499</v>
      </c>
      <c r="F1684">
        <f t="shared" si="26"/>
        <v>3</v>
      </c>
      <c r="G1684" t="str">
        <f>STANDINGS_HR[[#This Row],[League]]&amp;STANDINGS_HR[[#This Row],[Team]]</f>
        <v>$150 Draft Champions Feb 29 1:00 pm Lg.3800Revenge of Wally Backman</v>
      </c>
    </row>
    <row r="1685" spans="1:7" x14ac:dyDescent="0.25">
      <c r="A1685">
        <v>498</v>
      </c>
      <c r="B1685" t="s">
        <v>1829</v>
      </c>
      <c r="C1685" t="s">
        <v>1827</v>
      </c>
      <c r="D1685">
        <v>305</v>
      </c>
      <c r="E1685">
        <v>2410.5</v>
      </c>
      <c r="F1685">
        <f t="shared" si="26"/>
        <v>4</v>
      </c>
      <c r="G1685" t="str">
        <f>STANDINGS_HR[[#This Row],[League]]&amp;STANDINGS_HR[[#This Row],[Team]]</f>
        <v>$150 Draft Champions Feb 29 1:00 pm Lg.3800JoDy CoNcREteR</v>
      </c>
    </row>
    <row r="1686" spans="1:7" x14ac:dyDescent="0.25">
      <c r="A1686">
        <v>633</v>
      </c>
      <c r="B1686" t="s">
        <v>1830</v>
      </c>
      <c r="C1686" t="s">
        <v>1827</v>
      </c>
      <c r="D1686">
        <v>299</v>
      </c>
      <c r="E1686">
        <v>2277</v>
      </c>
      <c r="F1686">
        <f t="shared" si="26"/>
        <v>5</v>
      </c>
      <c r="G1686" t="str">
        <f>STANDINGS_HR[[#This Row],[League]]&amp;STANDINGS_HR[[#This Row],[Team]]</f>
        <v>$150 Draft Champions Feb 29 1:00 pm Lg.3800Team Floyd II</v>
      </c>
    </row>
    <row r="1687" spans="1:7" x14ac:dyDescent="0.25">
      <c r="A1687">
        <v>634</v>
      </c>
      <c r="B1687" t="s">
        <v>1826</v>
      </c>
      <c r="C1687" t="s">
        <v>1827</v>
      </c>
      <c r="D1687">
        <v>299</v>
      </c>
      <c r="E1687">
        <v>2277</v>
      </c>
      <c r="F1687">
        <f t="shared" si="26"/>
        <v>6</v>
      </c>
      <c r="G1687" t="str">
        <f>STANDINGS_HR[[#This Row],[League]]&amp;STANDINGS_HR[[#This Row],[Team]]</f>
        <v>$150 Draft Champions Feb 29 1:00 pm Lg.3800Team Hodges</v>
      </c>
    </row>
    <row r="1688" spans="1:7" x14ac:dyDescent="0.25">
      <c r="A1688">
        <v>1288</v>
      </c>
      <c r="B1688" t="s">
        <v>1834</v>
      </c>
      <c r="C1688" t="s">
        <v>1827</v>
      </c>
      <c r="D1688">
        <v>277</v>
      </c>
      <c r="E1688">
        <v>1620.5</v>
      </c>
      <c r="F1688">
        <f t="shared" si="26"/>
        <v>7</v>
      </c>
      <c r="G1688" t="str">
        <f>STANDINGS_HR[[#This Row],[League]]&amp;STANDINGS_HR[[#This Row],[Team]]</f>
        <v>$150 Draft Champions Feb 29 1:00 pm Lg.3800NDfan2</v>
      </c>
    </row>
    <row r="1689" spans="1:7" x14ac:dyDescent="0.25">
      <c r="A1689">
        <v>1589</v>
      </c>
      <c r="B1689" t="s">
        <v>1832</v>
      </c>
      <c r="C1689" t="s">
        <v>1827</v>
      </c>
      <c r="D1689">
        <v>268</v>
      </c>
      <c r="E1689">
        <v>1324.5</v>
      </c>
      <c r="F1689">
        <f t="shared" si="26"/>
        <v>8</v>
      </c>
      <c r="G1689" t="str">
        <f>STANDINGS_HR[[#This Row],[League]]&amp;STANDINGS_HR[[#This Row],[Team]]</f>
        <v>$150 Draft Champions Feb 29 1:00 pm Lg.3800Magic Carpets</v>
      </c>
    </row>
    <row r="1690" spans="1:7" x14ac:dyDescent="0.25">
      <c r="A1690">
        <v>1625</v>
      </c>
      <c r="B1690" t="s">
        <v>1831</v>
      </c>
      <c r="C1690" t="s">
        <v>1827</v>
      </c>
      <c r="D1690">
        <v>267</v>
      </c>
      <c r="E1690">
        <v>1294</v>
      </c>
      <c r="F1690">
        <f t="shared" si="26"/>
        <v>9</v>
      </c>
      <c r="G1690" t="str">
        <f>STANDINGS_HR[[#This Row],[League]]&amp;STANDINGS_HR[[#This Row],[Team]]</f>
        <v>$150 Draft Champions Feb 29 1:00 pm Lg.3800West Side Child</v>
      </c>
    </row>
    <row r="1691" spans="1:7" x14ac:dyDescent="0.25">
      <c r="A1691">
        <v>1920</v>
      </c>
      <c r="B1691" t="s">
        <v>1835</v>
      </c>
      <c r="C1691" t="s">
        <v>1827</v>
      </c>
      <c r="D1691">
        <v>257</v>
      </c>
      <c r="E1691">
        <v>985</v>
      </c>
      <c r="F1691">
        <f t="shared" si="26"/>
        <v>10</v>
      </c>
      <c r="G1691" t="str">
        <f>STANDINGS_HR[[#This Row],[League]]&amp;STANDINGS_HR[[#This Row],[Team]]</f>
        <v>$150 Draft Champions Feb 29 1:00 pm Lg.3800Las Vegas Ratpack 4</v>
      </c>
    </row>
    <row r="1692" spans="1:7" x14ac:dyDescent="0.25">
      <c r="A1692">
        <v>2256</v>
      </c>
      <c r="B1692" t="s">
        <v>1833</v>
      </c>
      <c r="C1692" t="s">
        <v>1827</v>
      </c>
      <c r="D1692">
        <v>245</v>
      </c>
      <c r="E1692">
        <v>655.5</v>
      </c>
      <c r="F1692">
        <f t="shared" si="26"/>
        <v>11</v>
      </c>
      <c r="G1692" t="str">
        <f>STANDINGS_HR[[#This Row],[League]]&amp;STANDINGS_HR[[#This Row],[Team]]</f>
        <v>$150 Draft Champions Feb 29 1:00 pm Lg.3800Piss and Vinegar</v>
      </c>
    </row>
    <row r="1693" spans="1:7" x14ac:dyDescent="0.25">
      <c r="A1693">
        <v>2291</v>
      </c>
      <c r="B1693" t="s">
        <v>87</v>
      </c>
      <c r="C1693" t="s">
        <v>1827</v>
      </c>
      <c r="D1693">
        <v>244</v>
      </c>
      <c r="E1693">
        <v>631</v>
      </c>
      <c r="F1693">
        <f t="shared" si="26"/>
        <v>12</v>
      </c>
      <c r="G1693" t="str">
        <f>STANDINGS_HR[[#This Row],[League]]&amp;STANDINGS_HR[[#This Row],[Team]]</f>
        <v>$150 Draft Champions Feb 29 1:00 pm Lg.3800The Northsiders</v>
      </c>
    </row>
    <row r="1694" spans="1:7" x14ac:dyDescent="0.25">
      <c r="A1694">
        <v>2296</v>
      </c>
      <c r="B1694" t="s">
        <v>156</v>
      </c>
      <c r="C1694" t="s">
        <v>1827</v>
      </c>
      <c r="D1694">
        <v>243</v>
      </c>
      <c r="E1694">
        <v>604.5</v>
      </c>
      <c r="F1694">
        <f t="shared" si="26"/>
        <v>13</v>
      </c>
      <c r="G1694" t="str">
        <f>STANDINGS_HR[[#This Row],[League]]&amp;STANDINGS_HR[[#This Row],[Team]]</f>
        <v>$150 Draft Champions Feb 29 1:00 pm Lg.3800Cubs Win</v>
      </c>
    </row>
    <row r="1695" spans="1:7" x14ac:dyDescent="0.25">
      <c r="A1695">
        <v>2601</v>
      </c>
      <c r="B1695" t="s">
        <v>390</v>
      </c>
      <c r="C1695" t="s">
        <v>1827</v>
      </c>
      <c r="D1695">
        <v>227</v>
      </c>
      <c r="E1695">
        <v>301</v>
      </c>
      <c r="F1695">
        <f t="shared" si="26"/>
        <v>14</v>
      </c>
      <c r="G1695" t="str">
        <f>STANDINGS_HR[[#This Row],[League]]&amp;STANDINGS_HR[[#This Row],[Team]]</f>
        <v>$150 Draft Champions Feb 29 1:00 pm Lg.3800Big Air</v>
      </c>
    </row>
    <row r="1696" spans="1:7" x14ac:dyDescent="0.25">
      <c r="A1696">
        <v>2855</v>
      </c>
      <c r="B1696" t="s">
        <v>1836</v>
      </c>
      <c r="C1696" t="s">
        <v>1827</v>
      </c>
      <c r="D1696">
        <v>199</v>
      </c>
      <c r="E1696">
        <v>56.5</v>
      </c>
      <c r="F1696">
        <f t="shared" si="26"/>
        <v>15</v>
      </c>
      <c r="G1696" t="str">
        <f>STANDINGS_HR[[#This Row],[League]]&amp;STANDINGS_HR[[#This Row],[Team]]</f>
        <v>$150 Draft Champions Feb 29 1:00 pm Lg.3800Fishsqueezer</v>
      </c>
    </row>
    <row r="1697" spans="1:7" x14ac:dyDescent="0.25">
      <c r="A1697">
        <v>726</v>
      </c>
      <c r="B1697" t="s">
        <v>1838</v>
      </c>
      <c r="C1697" t="s">
        <v>1839</v>
      </c>
      <c r="D1697">
        <v>295</v>
      </c>
      <c r="E1697">
        <v>2174</v>
      </c>
      <c r="F1697">
        <f t="shared" si="26"/>
        <v>1</v>
      </c>
      <c r="G1697" t="str">
        <f>STANDINGS_HR[[#This Row],[League]]&amp;STANDINGS_HR[[#This Row],[Team]]</f>
        <v>$150 Draft Champions Feb 29 1:00 pm Lg.3802DC Machine2</v>
      </c>
    </row>
    <row r="1698" spans="1:7" x14ac:dyDescent="0.25">
      <c r="A1698">
        <v>737</v>
      </c>
      <c r="B1698" t="s">
        <v>1843</v>
      </c>
      <c r="C1698" t="s">
        <v>1839</v>
      </c>
      <c r="D1698">
        <v>295</v>
      </c>
      <c r="E1698">
        <v>2174</v>
      </c>
      <c r="F1698">
        <f t="shared" si="26"/>
        <v>2</v>
      </c>
      <c r="G1698" t="str">
        <f>STANDINGS_HR[[#This Row],[League]]&amp;STANDINGS_HR[[#This Row],[Team]]</f>
        <v>$150 Draft Champions Feb 29 1:00 pm Lg.3802Rake City</v>
      </c>
    </row>
    <row r="1699" spans="1:7" x14ac:dyDescent="0.25">
      <c r="A1699">
        <v>738</v>
      </c>
      <c r="B1699" t="s">
        <v>1844</v>
      </c>
      <c r="C1699" t="s">
        <v>1839</v>
      </c>
      <c r="D1699">
        <v>295</v>
      </c>
      <c r="E1699">
        <v>2174</v>
      </c>
      <c r="F1699">
        <f t="shared" si="26"/>
        <v>3</v>
      </c>
      <c r="G1699" t="str">
        <f>STANDINGS_HR[[#This Row],[League]]&amp;STANDINGS_HR[[#This Row],[Team]]</f>
        <v>$150 Draft Champions Feb 29 1:00 pm Lg.3802SB Nation Royals Review</v>
      </c>
    </row>
    <row r="1700" spans="1:7" x14ac:dyDescent="0.25">
      <c r="A1700">
        <v>740</v>
      </c>
      <c r="B1700" t="s">
        <v>1842</v>
      </c>
      <c r="C1700" t="s">
        <v>1839</v>
      </c>
      <c r="D1700">
        <v>295</v>
      </c>
      <c r="E1700">
        <v>2174</v>
      </c>
      <c r="F1700">
        <f t="shared" si="26"/>
        <v>4</v>
      </c>
      <c r="G1700" t="str">
        <f>STANDINGS_HR[[#This Row],[League]]&amp;STANDINGS_HR[[#This Row],[Team]]</f>
        <v>$150 Draft Champions Feb 29 1:00 pm Lg.3802Team Drevojan</v>
      </c>
    </row>
    <row r="1701" spans="1:7" x14ac:dyDescent="0.25">
      <c r="A1701">
        <v>927</v>
      </c>
      <c r="B1701" t="s">
        <v>41</v>
      </c>
      <c r="C1701" t="s">
        <v>1839</v>
      </c>
      <c r="D1701">
        <v>288</v>
      </c>
      <c r="E1701">
        <v>1989.5</v>
      </c>
      <c r="F1701">
        <f t="shared" si="26"/>
        <v>5</v>
      </c>
      <c r="G1701" t="str">
        <f>STANDINGS_HR[[#This Row],[League]]&amp;STANDINGS_HR[[#This Row],[Team]]</f>
        <v>$150 Draft Champions Feb 29 1:00 pm Lg.3802Team Walker</v>
      </c>
    </row>
    <row r="1702" spans="1:7" x14ac:dyDescent="0.25">
      <c r="A1702">
        <v>1139</v>
      </c>
      <c r="B1702" t="s">
        <v>1847</v>
      </c>
      <c r="C1702" t="s">
        <v>1839</v>
      </c>
      <c r="D1702">
        <v>281</v>
      </c>
      <c r="E1702">
        <v>1759</v>
      </c>
      <c r="F1702">
        <f t="shared" si="26"/>
        <v>6</v>
      </c>
      <c r="G1702" t="str">
        <f>STANDINGS_HR[[#This Row],[League]]&amp;STANDINGS_HR[[#This Row],[Team]]</f>
        <v>$150 Draft Champions Feb 29 1:00 pm Lg.3802Dominance &amp; Submission IV</v>
      </c>
    </row>
    <row r="1703" spans="1:7" x14ac:dyDescent="0.25">
      <c r="A1703">
        <v>1238</v>
      </c>
      <c r="B1703" t="s">
        <v>1845</v>
      </c>
      <c r="C1703" t="s">
        <v>1839</v>
      </c>
      <c r="D1703">
        <v>278</v>
      </c>
      <c r="E1703">
        <v>1655.5</v>
      </c>
      <c r="F1703">
        <f t="shared" si="26"/>
        <v>7</v>
      </c>
      <c r="G1703" t="str">
        <f>STANDINGS_HR[[#This Row],[League]]&amp;STANDINGS_HR[[#This Row],[Team]]</f>
        <v>$150 Draft Champions Feb 29 1:00 pm Lg.3802Ashley Schaeffer</v>
      </c>
    </row>
    <row r="1704" spans="1:7" x14ac:dyDescent="0.25">
      <c r="A1704">
        <v>1302</v>
      </c>
      <c r="B1704" t="s">
        <v>1841</v>
      </c>
      <c r="C1704" t="s">
        <v>1839</v>
      </c>
      <c r="D1704">
        <v>277</v>
      </c>
      <c r="E1704">
        <v>1620.5</v>
      </c>
      <c r="F1704">
        <f t="shared" si="26"/>
        <v>8</v>
      </c>
      <c r="G1704" t="str">
        <f>STANDINGS_HR[[#This Row],[League]]&amp;STANDINGS_HR[[#This Row],[Team]]</f>
        <v>$150 Draft Champions Feb 29 1:00 pm Lg.3802WARthless</v>
      </c>
    </row>
    <row r="1705" spans="1:7" x14ac:dyDescent="0.25">
      <c r="A1705">
        <v>1337</v>
      </c>
      <c r="B1705" t="s">
        <v>1846</v>
      </c>
      <c r="C1705" t="s">
        <v>1839</v>
      </c>
      <c r="D1705">
        <v>276</v>
      </c>
      <c r="E1705">
        <v>1589</v>
      </c>
      <c r="F1705">
        <f t="shared" si="26"/>
        <v>9</v>
      </c>
      <c r="G1705" t="str">
        <f>STANDINGS_HR[[#This Row],[League]]&amp;STANDINGS_HR[[#This Row],[Team]]</f>
        <v>$150 Draft Champions Feb 29 1:00 pm Lg.3802The Wy's Guys</v>
      </c>
    </row>
    <row r="1706" spans="1:7" x14ac:dyDescent="0.25">
      <c r="A1706">
        <v>1764</v>
      </c>
      <c r="B1706" t="s">
        <v>236</v>
      </c>
      <c r="C1706" t="s">
        <v>1839</v>
      </c>
      <c r="D1706">
        <v>263</v>
      </c>
      <c r="E1706">
        <v>1160.5</v>
      </c>
      <c r="F1706">
        <f t="shared" si="26"/>
        <v>10</v>
      </c>
      <c r="G1706" t="str">
        <f>STANDINGS_HR[[#This Row],[League]]&amp;STANDINGS_HR[[#This Row],[Team]]</f>
        <v>$150 Draft Champions Feb 29 1:00 pm Lg.3802Timko Toe Jammers</v>
      </c>
    </row>
    <row r="1707" spans="1:7" x14ac:dyDescent="0.25">
      <c r="A1707">
        <v>1937</v>
      </c>
      <c r="B1707" t="s">
        <v>639</v>
      </c>
      <c r="C1707" t="s">
        <v>1839</v>
      </c>
      <c r="D1707">
        <v>257</v>
      </c>
      <c r="E1707">
        <v>985</v>
      </c>
      <c r="F1707">
        <f t="shared" si="26"/>
        <v>11</v>
      </c>
      <c r="G1707" t="str">
        <f>STANDINGS_HR[[#This Row],[League]]&amp;STANDINGS_HR[[#This Row],[Team]]</f>
        <v>$150 Draft Champions Feb 29 1:00 pm Lg.3802Team Fisher</v>
      </c>
    </row>
    <row r="1708" spans="1:7" x14ac:dyDescent="0.25">
      <c r="A1708">
        <v>1988</v>
      </c>
      <c r="B1708" t="s">
        <v>1848</v>
      </c>
      <c r="C1708" t="s">
        <v>1839</v>
      </c>
      <c r="D1708">
        <v>255</v>
      </c>
      <c r="E1708">
        <v>932</v>
      </c>
      <c r="F1708">
        <f t="shared" si="26"/>
        <v>12</v>
      </c>
      <c r="G1708" t="str">
        <f>STANDINGS_HR[[#This Row],[League]]&amp;STANDINGS_HR[[#This Row],[Team]]</f>
        <v>$150 Draft Champions Feb 29 1:00 pm Lg.3802Team Savage</v>
      </c>
    </row>
    <row r="1709" spans="1:7" x14ac:dyDescent="0.25">
      <c r="A1709">
        <v>2073</v>
      </c>
      <c r="B1709" t="s">
        <v>1840</v>
      </c>
      <c r="C1709" t="s">
        <v>1839</v>
      </c>
      <c r="D1709">
        <v>252</v>
      </c>
      <c r="E1709">
        <v>843.5</v>
      </c>
      <c r="F1709">
        <f t="shared" si="26"/>
        <v>13</v>
      </c>
      <c r="G1709" t="str">
        <f>STANDINGS_HR[[#This Row],[League]]&amp;STANDINGS_HR[[#This Row],[Team]]</f>
        <v>$150 Draft Champions Feb 29 1:00 pm Lg.3802Team Girouard</v>
      </c>
    </row>
    <row r="1710" spans="1:7" x14ac:dyDescent="0.25">
      <c r="A1710">
        <v>2131</v>
      </c>
      <c r="B1710" t="s">
        <v>380</v>
      </c>
      <c r="C1710" t="s">
        <v>1839</v>
      </c>
      <c r="D1710">
        <v>250</v>
      </c>
      <c r="E1710">
        <v>785</v>
      </c>
      <c r="F1710">
        <f t="shared" si="26"/>
        <v>14</v>
      </c>
      <c r="G1710" t="str">
        <f>STANDINGS_HR[[#This Row],[League]]&amp;STANDINGS_HR[[#This Row],[Team]]</f>
        <v>$150 Draft Champions Feb 29 1:00 pm Lg.3802Team McDermott</v>
      </c>
    </row>
    <row r="1711" spans="1:7" x14ac:dyDescent="0.25">
      <c r="A1711">
        <v>2730</v>
      </c>
      <c r="B1711" t="s">
        <v>194</v>
      </c>
      <c r="C1711" t="s">
        <v>1839</v>
      </c>
      <c r="D1711">
        <v>218</v>
      </c>
      <c r="E1711">
        <v>183</v>
      </c>
      <c r="F1711">
        <f t="shared" si="26"/>
        <v>15</v>
      </c>
      <c r="G1711" t="str">
        <f>STANDINGS_HR[[#This Row],[League]]&amp;STANDINGS_HR[[#This Row],[Team]]</f>
        <v>$150 Draft Champions Feb 29 1:00 pm Lg.3802Team Metivier</v>
      </c>
    </row>
    <row r="1712" spans="1:7" x14ac:dyDescent="0.25">
      <c r="A1712">
        <v>246</v>
      </c>
      <c r="B1712" t="s">
        <v>1855</v>
      </c>
      <c r="C1712" t="s">
        <v>1850</v>
      </c>
      <c r="D1712">
        <v>320</v>
      </c>
      <c r="E1712">
        <v>2662</v>
      </c>
      <c r="F1712">
        <f t="shared" si="26"/>
        <v>1</v>
      </c>
      <c r="G1712" t="str">
        <f>STANDINGS_HR[[#This Row],[League]]&amp;STANDINGS_HR[[#This Row],[Team]]</f>
        <v>$150 Draft Champions Jan 01 1:00 pm Lg.3576Capitol Knockers Rides Again</v>
      </c>
    </row>
    <row r="1713" spans="1:7" x14ac:dyDescent="0.25">
      <c r="A1713">
        <v>313</v>
      </c>
      <c r="B1713" t="s">
        <v>1849</v>
      </c>
      <c r="C1713" t="s">
        <v>1850</v>
      </c>
      <c r="D1713">
        <v>315</v>
      </c>
      <c r="E1713">
        <v>2592.5</v>
      </c>
      <c r="F1713">
        <f t="shared" si="26"/>
        <v>2</v>
      </c>
      <c r="G1713" t="str">
        <f>STANDINGS_HR[[#This Row],[League]]&amp;STANDINGS_HR[[#This Row],[Team]]</f>
        <v>$150 Draft Champions Jan 01 1:00 pm Lg.3576EMERSON 4</v>
      </c>
    </row>
    <row r="1714" spans="1:7" x14ac:dyDescent="0.25">
      <c r="A1714">
        <v>511</v>
      </c>
      <c r="B1714" t="s">
        <v>1859</v>
      </c>
      <c r="C1714" t="s">
        <v>1850</v>
      </c>
      <c r="D1714">
        <v>304</v>
      </c>
      <c r="E1714">
        <v>2392.5</v>
      </c>
      <c r="F1714">
        <f t="shared" si="26"/>
        <v>3</v>
      </c>
      <c r="G1714" t="str">
        <f>STANDINGS_HR[[#This Row],[League]]&amp;STANDINGS_HR[[#This Row],[Team]]</f>
        <v>$150 Draft Champions Jan 01 1:00 pm Lg.3576#CrazyDad</v>
      </c>
    </row>
    <row r="1715" spans="1:7" x14ac:dyDescent="0.25">
      <c r="A1715">
        <v>706</v>
      </c>
      <c r="B1715" t="s">
        <v>1856</v>
      </c>
      <c r="C1715" t="s">
        <v>1850</v>
      </c>
      <c r="D1715">
        <v>296</v>
      </c>
      <c r="E1715">
        <v>2200</v>
      </c>
      <c r="F1715">
        <f t="shared" si="26"/>
        <v>4</v>
      </c>
      <c r="G1715" t="str">
        <f>STANDINGS_HR[[#This Row],[League]]&amp;STANDINGS_HR[[#This Row],[Team]]</f>
        <v>$150 Draft Champions Jan 01 1:00 pm Lg.3576Jim Rice DC22 150</v>
      </c>
    </row>
    <row r="1716" spans="1:7" x14ac:dyDescent="0.25">
      <c r="A1716">
        <v>801</v>
      </c>
      <c r="B1716" t="s">
        <v>1861</v>
      </c>
      <c r="C1716" t="s">
        <v>1850</v>
      </c>
      <c r="D1716">
        <v>292</v>
      </c>
      <c r="E1716">
        <v>2099.5</v>
      </c>
      <c r="F1716">
        <f t="shared" si="26"/>
        <v>5</v>
      </c>
      <c r="G1716" t="str">
        <f>STANDINGS_HR[[#This Row],[League]]&amp;STANDINGS_HR[[#This Row],[Team]]</f>
        <v>$150 Draft Champions Jan 01 1:00 pm Lg.3576Defender's Password</v>
      </c>
    </row>
    <row r="1717" spans="1:7" x14ac:dyDescent="0.25">
      <c r="A1717">
        <v>1097</v>
      </c>
      <c r="B1717" t="s">
        <v>1854</v>
      </c>
      <c r="C1717" t="s">
        <v>1850</v>
      </c>
      <c r="D1717">
        <v>283</v>
      </c>
      <c r="E1717">
        <v>1829.5</v>
      </c>
      <c r="F1717">
        <f t="shared" si="26"/>
        <v>6</v>
      </c>
      <c r="G1717" t="str">
        <f>STANDINGS_HR[[#This Row],[League]]&amp;STANDINGS_HR[[#This Row],[Team]]</f>
        <v>$150 Draft Champions Jan 01 1:00 pm Lg.3576Waiting For Next Year</v>
      </c>
    </row>
    <row r="1718" spans="1:7" x14ac:dyDescent="0.25">
      <c r="A1718">
        <v>1191</v>
      </c>
      <c r="B1718" t="s">
        <v>1851</v>
      </c>
      <c r="C1718" t="s">
        <v>1850</v>
      </c>
      <c r="D1718">
        <v>280</v>
      </c>
      <c r="E1718">
        <v>1724</v>
      </c>
      <c r="F1718">
        <f t="shared" si="26"/>
        <v>7</v>
      </c>
      <c r="G1718" t="str">
        <f>STANDINGS_HR[[#This Row],[League]]&amp;STANDINGS_HR[[#This Row],[Team]]</f>
        <v>$150 Draft Champions Jan 01 1:00 pm Lg.3576Scout Team</v>
      </c>
    </row>
    <row r="1719" spans="1:7" x14ac:dyDescent="0.25">
      <c r="A1719">
        <v>1258</v>
      </c>
      <c r="B1719" t="s">
        <v>1852</v>
      </c>
      <c r="C1719" t="s">
        <v>1850</v>
      </c>
      <c r="D1719">
        <v>278</v>
      </c>
      <c r="E1719">
        <v>1655.5</v>
      </c>
      <c r="F1719">
        <f t="shared" si="26"/>
        <v>8</v>
      </c>
      <c r="G1719" t="str">
        <f>STANDINGS_HR[[#This Row],[League]]&amp;STANDINGS_HR[[#This Row],[Team]]</f>
        <v>$150 Draft Champions Jan 01 1:00 pm Lg.3576Riderboot 2 DC</v>
      </c>
    </row>
    <row r="1720" spans="1:7" x14ac:dyDescent="0.25">
      <c r="A1720">
        <v>1348</v>
      </c>
      <c r="B1720" t="s">
        <v>189</v>
      </c>
      <c r="C1720" t="s">
        <v>1850</v>
      </c>
      <c r="D1720">
        <v>275</v>
      </c>
      <c r="E1720">
        <v>1558</v>
      </c>
      <c r="F1720">
        <f t="shared" si="26"/>
        <v>9</v>
      </c>
      <c r="G1720" t="str">
        <f>STANDINGS_HR[[#This Row],[League]]&amp;STANDINGS_HR[[#This Row],[Team]]</f>
        <v>$150 Draft Champions Jan 01 1:00 pm Lg.3576Homer Hankies</v>
      </c>
    </row>
    <row r="1721" spans="1:7" x14ac:dyDescent="0.25">
      <c r="A1721">
        <v>1610</v>
      </c>
      <c r="B1721" t="s">
        <v>1691</v>
      </c>
      <c r="C1721" t="s">
        <v>1850</v>
      </c>
      <c r="D1721">
        <v>267</v>
      </c>
      <c r="E1721">
        <v>1294</v>
      </c>
      <c r="F1721">
        <f t="shared" si="26"/>
        <v>10</v>
      </c>
      <c r="G1721" t="str">
        <f>STANDINGS_HR[[#This Row],[League]]&amp;STANDINGS_HR[[#This Row],[Team]]</f>
        <v>$150 Draft Champions Jan 01 1:00 pm Lg.3576Diamond Dogs</v>
      </c>
    </row>
    <row r="1722" spans="1:7" x14ac:dyDescent="0.25">
      <c r="A1722">
        <v>1651</v>
      </c>
      <c r="B1722" t="s">
        <v>1862</v>
      </c>
      <c r="C1722" t="s">
        <v>1850</v>
      </c>
      <c r="D1722">
        <v>266</v>
      </c>
      <c r="E1722">
        <v>1264</v>
      </c>
      <c r="F1722">
        <f t="shared" si="26"/>
        <v>11</v>
      </c>
      <c r="G1722" t="str">
        <f>STANDINGS_HR[[#This Row],[League]]&amp;STANDINGS_HR[[#This Row],[Team]]</f>
        <v>$150 Draft Champions Jan 01 1:00 pm Lg.3576Pounders 150 V3</v>
      </c>
    </row>
    <row r="1723" spans="1:7" x14ac:dyDescent="0.25">
      <c r="A1723">
        <v>2203</v>
      </c>
      <c r="B1723" t="s">
        <v>1857</v>
      </c>
      <c r="C1723" t="s">
        <v>1850</v>
      </c>
      <c r="D1723">
        <v>247</v>
      </c>
      <c r="E1723">
        <v>702.5</v>
      </c>
      <c r="F1723">
        <f t="shared" si="26"/>
        <v>12</v>
      </c>
      <c r="G1723" t="str">
        <f>STANDINGS_HR[[#This Row],[League]]&amp;STANDINGS_HR[[#This Row],[Team]]</f>
        <v>$150 Draft Champions Jan 01 1:00 pm Lg.3576Ehrman The German DC76</v>
      </c>
    </row>
    <row r="1724" spans="1:7" x14ac:dyDescent="0.25">
      <c r="A1724">
        <v>2228</v>
      </c>
      <c r="B1724" t="s">
        <v>1860</v>
      </c>
      <c r="C1724" t="s">
        <v>1850</v>
      </c>
      <c r="D1724">
        <v>246</v>
      </c>
      <c r="E1724">
        <v>677</v>
      </c>
      <c r="F1724">
        <f t="shared" si="26"/>
        <v>13</v>
      </c>
      <c r="G1724" t="str">
        <f>STANDINGS_HR[[#This Row],[League]]&amp;STANDINGS_HR[[#This Row],[Team]]</f>
        <v>$150 Draft Champions Jan 01 1:00 pm Lg.3576Dookie McGee v4 - $150</v>
      </c>
    </row>
    <row r="1725" spans="1:7" x14ac:dyDescent="0.25">
      <c r="A1725">
        <v>2247</v>
      </c>
      <c r="B1725" t="s">
        <v>1853</v>
      </c>
      <c r="C1725" t="s">
        <v>1850</v>
      </c>
      <c r="D1725">
        <v>245</v>
      </c>
      <c r="E1725">
        <v>655.5</v>
      </c>
      <c r="F1725">
        <f t="shared" si="26"/>
        <v>14</v>
      </c>
      <c r="G1725" t="str">
        <f>STANDINGS_HR[[#This Row],[League]]&amp;STANDINGS_HR[[#This Row],[Team]]</f>
        <v>$150 Draft Champions Jan 01 1:00 pm Lg.3576Charlotte Thunder</v>
      </c>
    </row>
    <row r="1726" spans="1:7" x14ac:dyDescent="0.25">
      <c r="A1726">
        <v>2506</v>
      </c>
      <c r="B1726" t="s">
        <v>1858</v>
      </c>
      <c r="C1726" t="s">
        <v>1850</v>
      </c>
      <c r="D1726">
        <v>233</v>
      </c>
      <c r="E1726">
        <v>403.5</v>
      </c>
      <c r="F1726">
        <f t="shared" si="26"/>
        <v>15</v>
      </c>
      <c r="G1726" t="str">
        <f>STANDINGS_HR[[#This Row],[League]]&amp;STANDINGS_HR[[#This Row],[Team]]</f>
        <v>$150 Draft Champions Jan 01 1:00 pm Lg.3576Palmetto Pebbles</v>
      </c>
    </row>
    <row r="1727" spans="1:7" x14ac:dyDescent="0.25">
      <c r="A1727">
        <v>82</v>
      </c>
      <c r="B1727" t="s">
        <v>1870</v>
      </c>
      <c r="C1727" t="s">
        <v>1864</v>
      </c>
      <c r="D1727">
        <v>338</v>
      </c>
      <c r="E1727">
        <v>2829.5</v>
      </c>
      <c r="F1727">
        <f t="shared" si="26"/>
        <v>1</v>
      </c>
      <c r="G1727" t="str">
        <f>STANDINGS_HR[[#This Row],[League]]&amp;STANDINGS_HR[[#This Row],[Team]]</f>
        <v>$150 Draft Champions Jan 02 1:00 pm Lg.3577Legends of Bank One Stadium</v>
      </c>
    </row>
    <row r="1728" spans="1:7" x14ac:dyDescent="0.25">
      <c r="A1728">
        <v>104</v>
      </c>
      <c r="B1728" t="s">
        <v>1869</v>
      </c>
      <c r="C1728" t="s">
        <v>1864</v>
      </c>
      <c r="D1728">
        <v>334</v>
      </c>
      <c r="E1728">
        <v>2808.5</v>
      </c>
      <c r="F1728">
        <f t="shared" si="26"/>
        <v>2</v>
      </c>
      <c r="G1728" t="str">
        <f>STANDINGS_HR[[#This Row],[League]]&amp;STANDINGS_HR[[#This Row],[Team]]</f>
        <v>$150 Draft Champions Jan 02 1:00 pm Lg.3577Team pappas</v>
      </c>
    </row>
    <row r="1729" spans="1:7" x14ac:dyDescent="0.25">
      <c r="A1729">
        <v>241</v>
      </c>
      <c r="B1729" t="s">
        <v>1873</v>
      </c>
      <c r="C1729" t="s">
        <v>1864</v>
      </c>
      <c r="D1729">
        <v>321</v>
      </c>
      <c r="E1729">
        <v>2672.5</v>
      </c>
      <c r="F1729">
        <f t="shared" si="26"/>
        <v>3</v>
      </c>
      <c r="G1729" t="str">
        <f>STANDINGS_HR[[#This Row],[League]]&amp;STANDINGS_HR[[#This Row],[Team]]</f>
        <v>$150 Draft Champions Jan 02 1:00 pm Lg.3577ShowtimeDC23</v>
      </c>
    </row>
    <row r="1730" spans="1:7" x14ac:dyDescent="0.25">
      <c r="A1730">
        <v>462</v>
      </c>
      <c r="B1730" t="s">
        <v>1872</v>
      </c>
      <c r="C1730" t="s">
        <v>1864</v>
      </c>
      <c r="D1730">
        <v>306</v>
      </c>
      <c r="E1730">
        <v>2435.5</v>
      </c>
      <c r="F1730">
        <f t="shared" si="26"/>
        <v>4</v>
      </c>
      <c r="G1730" t="str">
        <f>STANDINGS_HR[[#This Row],[League]]&amp;STANDINGS_HR[[#This Row],[Team]]</f>
        <v>$150 Draft Champions Jan 02 1:00 pm Lg.3577BOSCH DC1</v>
      </c>
    </row>
    <row r="1731" spans="1:7" x14ac:dyDescent="0.25">
      <c r="A1731">
        <v>537</v>
      </c>
      <c r="B1731" t="s">
        <v>483</v>
      </c>
      <c r="C1731" t="s">
        <v>1864</v>
      </c>
      <c r="D1731">
        <v>303</v>
      </c>
      <c r="E1731">
        <v>2376</v>
      </c>
      <c r="F1731">
        <f t="shared" ref="F1731:F1794" si="27">IF(C1731=C1730,F1730+1,1)</f>
        <v>5</v>
      </c>
      <c r="G1731" t="str">
        <f>STANDINGS_HR[[#This Row],[League]]&amp;STANDINGS_HR[[#This Row],[Team]]</f>
        <v>$150 Draft Champions Jan 02 1:00 pm Lg.3577Saxton DC</v>
      </c>
    </row>
    <row r="1732" spans="1:7" x14ac:dyDescent="0.25">
      <c r="A1732">
        <v>888</v>
      </c>
      <c r="B1732" t="s">
        <v>250</v>
      </c>
      <c r="C1732" t="s">
        <v>1864</v>
      </c>
      <c r="D1732">
        <v>289</v>
      </c>
      <c r="E1732">
        <v>2019.5</v>
      </c>
      <c r="F1732">
        <f t="shared" si="27"/>
        <v>6</v>
      </c>
      <c r="G1732" t="str">
        <f>STANDINGS_HR[[#This Row],[League]]&amp;STANDINGS_HR[[#This Row],[Team]]</f>
        <v>$150 Draft Champions Jan 02 1:00 pm Lg.3577My Boys are Salty</v>
      </c>
    </row>
    <row r="1733" spans="1:7" x14ac:dyDescent="0.25">
      <c r="A1733">
        <v>1100</v>
      </c>
      <c r="B1733" t="s">
        <v>125</v>
      </c>
      <c r="C1733" t="s">
        <v>1864</v>
      </c>
      <c r="D1733">
        <v>282</v>
      </c>
      <c r="E1733">
        <v>1795</v>
      </c>
      <c r="F1733">
        <f t="shared" si="27"/>
        <v>7</v>
      </c>
      <c r="G1733" t="str">
        <f>STANDINGS_HR[[#This Row],[League]]&amp;STANDINGS_HR[[#This Row],[Team]]</f>
        <v>$150 Draft Champions Jan 02 1:00 pm Lg.3577Bobbleheads</v>
      </c>
    </row>
    <row r="1734" spans="1:7" x14ac:dyDescent="0.25">
      <c r="A1734">
        <v>1645</v>
      </c>
      <c r="B1734" t="s">
        <v>359</v>
      </c>
      <c r="C1734" t="s">
        <v>1864</v>
      </c>
      <c r="D1734">
        <v>266</v>
      </c>
      <c r="E1734">
        <v>1264</v>
      </c>
      <c r="F1734">
        <f t="shared" si="27"/>
        <v>8</v>
      </c>
      <c r="G1734" t="str">
        <f>STANDINGS_HR[[#This Row],[League]]&amp;STANDINGS_HR[[#This Row],[Team]]</f>
        <v>$150 Draft Champions Jan 02 1:00 pm Lg.3577Ocular Keratitis DC2</v>
      </c>
    </row>
    <row r="1735" spans="1:7" x14ac:dyDescent="0.25">
      <c r="A1735">
        <v>1693</v>
      </c>
      <c r="B1735" t="s">
        <v>1868</v>
      </c>
      <c r="C1735" t="s">
        <v>1864</v>
      </c>
      <c r="D1735">
        <v>265</v>
      </c>
      <c r="E1735">
        <v>1225</v>
      </c>
      <c r="F1735">
        <f t="shared" si="27"/>
        <v>9</v>
      </c>
      <c r="G1735" t="str">
        <f>STANDINGS_HR[[#This Row],[League]]&amp;STANDINGS_HR[[#This Row],[Team]]</f>
        <v>$150 Draft Champions Jan 02 1:00 pm Lg.3577On Maui Time</v>
      </c>
    </row>
    <row r="1736" spans="1:7" x14ac:dyDescent="0.25">
      <c r="A1736">
        <v>2250</v>
      </c>
      <c r="B1736" t="s">
        <v>1865</v>
      </c>
      <c r="C1736" t="s">
        <v>1864</v>
      </c>
      <c r="D1736">
        <v>245</v>
      </c>
      <c r="E1736">
        <v>655.5</v>
      </c>
      <c r="F1736">
        <f t="shared" si="27"/>
        <v>10</v>
      </c>
      <c r="G1736" t="str">
        <f>STANDINGS_HR[[#This Row],[League]]&amp;STANDINGS_HR[[#This Row],[Team]]</f>
        <v>$150 Draft Champions Jan 02 1:00 pm Lg.3577Feel the Bern</v>
      </c>
    </row>
    <row r="1737" spans="1:7" x14ac:dyDescent="0.25">
      <c r="A1737">
        <v>2409</v>
      </c>
      <c r="B1737" t="s">
        <v>1866</v>
      </c>
      <c r="C1737" t="s">
        <v>1864</v>
      </c>
      <c r="D1737">
        <v>238</v>
      </c>
      <c r="E1737">
        <v>500.5</v>
      </c>
      <c r="F1737">
        <f t="shared" si="27"/>
        <v>11</v>
      </c>
      <c r="G1737" t="str">
        <f>STANDINGS_HR[[#This Row],[League]]&amp;STANDINGS_HR[[#This Row],[Team]]</f>
        <v>$150 Draft Champions Jan 02 1:00 pm Lg.3577Moz Boyz 11</v>
      </c>
    </row>
    <row r="1738" spans="1:7" x14ac:dyDescent="0.25">
      <c r="A1738">
        <v>2617</v>
      </c>
      <c r="B1738" t="s">
        <v>1874</v>
      </c>
      <c r="C1738" t="s">
        <v>1864</v>
      </c>
      <c r="D1738">
        <v>227</v>
      </c>
      <c r="E1738">
        <v>301</v>
      </c>
      <c r="F1738">
        <f t="shared" si="27"/>
        <v>12</v>
      </c>
      <c r="G1738" t="str">
        <f>STANDINGS_HR[[#This Row],[League]]&amp;STANDINGS_HR[[#This Row],[Team]]</f>
        <v>$150 Draft Champions Jan 02 1:00 pm Lg.3577Team Crull</v>
      </c>
    </row>
    <row r="1739" spans="1:7" x14ac:dyDescent="0.25">
      <c r="A1739">
        <v>2658</v>
      </c>
      <c r="B1739" t="s">
        <v>1867</v>
      </c>
      <c r="C1739" t="s">
        <v>1864</v>
      </c>
      <c r="D1739">
        <v>223</v>
      </c>
      <c r="E1739">
        <v>249</v>
      </c>
      <c r="F1739">
        <f t="shared" si="27"/>
        <v>13</v>
      </c>
      <c r="G1739" t="str">
        <f>STANDINGS_HR[[#This Row],[League]]&amp;STANDINGS_HR[[#This Row],[Team]]</f>
        <v>$150 Draft Champions Jan 02 1:00 pm Lg.3577It all started with a...</v>
      </c>
    </row>
    <row r="1740" spans="1:7" x14ac:dyDescent="0.25">
      <c r="A1740">
        <v>2754</v>
      </c>
      <c r="B1740" t="s">
        <v>1871</v>
      </c>
      <c r="C1740" t="s">
        <v>1864</v>
      </c>
      <c r="D1740">
        <v>215</v>
      </c>
      <c r="E1740">
        <v>153</v>
      </c>
      <c r="F1740">
        <f t="shared" si="27"/>
        <v>14</v>
      </c>
      <c r="G1740" t="str">
        <f>STANDINGS_HR[[#This Row],[League]]&amp;STANDINGS_HR[[#This Row],[Team]]</f>
        <v>$150 Draft Champions Jan 02 1:00 pm Lg.3577Bartolo Colon's Fitbit</v>
      </c>
    </row>
    <row r="1741" spans="1:7" x14ac:dyDescent="0.25">
      <c r="A1741">
        <v>2780</v>
      </c>
      <c r="B1741" t="s">
        <v>1863</v>
      </c>
      <c r="C1741" t="s">
        <v>1864</v>
      </c>
      <c r="D1741">
        <v>212</v>
      </c>
      <c r="E1741">
        <v>126.5</v>
      </c>
      <c r="F1741">
        <f t="shared" si="27"/>
        <v>15</v>
      </c>
      <c r="G1741" t="str">
        <f>STANDINGS_HR[[#This Row],[League]]&amp;STANDINGS_HR[[#This Row],[Team]]</f>
        <v>$150 Draft Champions Jan 02 1:00 pm Lg.3577CHICAGO CUBS</v>
      </c>
    </row>
    <row r="1742" spans="1:7" x14ac:dyDescent="0.25">
      <c r="A1742">
        <v>143</v>
      </c>
      <c r="B1742" t="s">
        <v>130</v>
      </c>
      <c r="C1742" t="s">
        <v>1876</v>
      </c>
      <c r="D1742">
        <v>329</v>
      </c>
      <c r="E1742">
        <v>2769</v>
      </c>
      <c r="F1742">
        <f t="shared" si="27"/>
        <v>1</v>
      </c>
      <c r="G1742" t="str">
        <f>STANDINGS_HR[[#This Row],[League]]&amp;STANDINGS_HR[[#This Row],[Team]]</f>
        <v>$150 Draft Champions Jan 03 1:00 pm Lg.3578PTPers</v>
      </c>
    </row>
    <row r="1743" spans="1:7" x14ac:dyDescent="0.25">
      <c r="A1743">
        <v>342</v>
      </c>
      <c r="B1743" t="s">
        <v>1886</v>
      </c>
      <c r="C1743" t="s">
        <v>1876</v>
      </c>
      <c r="D1743">
        <v>313</v>
      </c>
      <c r="E1743">
        <v>2567</v>
      </c>
      <c r="F1743">
        <f t="shared" si="27"/>
        <v>2</v>
      </c>
      <c r="G1743" t="str">
        <f>STANDINGS_HR[[#This Row],[League]]&amp;STANDINGS_HR[[#This Row],[Team]]</f>
        <v>$150 Draft Champions Jan 03 1:00 pm Lg.3578Dutch Mafia (DC1)</v>
      </c>
    </row>
    <row r="1744" spans="1:7" x14ac:dyDescent="0.25">
      <c r="A1744">
        <v>715</v>
      </c>
      <c r="B1744" t="s">
        <v>1883</v>
      </c>
      <c r="C1744" t="s">
        <v>1876</v>
      </c>
      <c r="D1744">
        <v>296</v>
      </c>
      <c r="E1744">
        <v>2200</v>
      </c>
      <c r="F1744">
        <f t="shared" si="27"/>
        <v>3</v>
      </c>
      <c r="G1744" t="str">
        <f>STANDINGS_HR[[#This Row],[League]]&amp;STANDINGS_HR[[#This Row],[Team]]</f>
        <v>$150 Draft Champions Jan 03 1:00 pm Lg.3578Team JP1</v>
      </c>
    </row>
    <row r="1745" spans="1:7" x14ac:dyDescent="0.25">
      <c r="A1745">
        <v>903</v>
      </c>
      <c r="B1745" t="s">
        <v>1875</v>
      </c>
      <c r="C1745" t="s">
        <v>1876</v>
      </c>
      <c r="D1745">
        <v>289</v>
      </c>
      <c r="E1745">
        <v>2019.5</v>
      </c>
      <c r="F1745">
        <f t="shared" si="27"/>
        <v>4</v>
      </c>
      <c r="G1745" t="str">
        <f>STANDINGS_HR[[#This Row],[League]]&amp;STANDINGS_HR[[#This Row],[Team]]</f>
        <v>$150 Draft Champions Jan 03 1:00 pm Lg.3578Trips to Win</v>
      </c>
    </row>
    <row r="1746" spans="1:7" x14ac:dyDescent="0.25">
      <c r="A1746">
        <v>969</v>
      </c>
      <c r="B1746" t="s">
        <v>1879</v>
      </c>
      <c r="C1746" t="s">
        <v>1876</v>
      </c>
      <c r="D1746">
        <v>286</v>
      </c>
      <c r="E1746">
        <v>1932.5</v>
      </c>
      <c r="F1746">
        <f t="shared" si="27"/>
        <v>5</v>
      </c>
      <c r="G1746" t="str">
        <f>STANDINGS_HR[[#This Row],[League]]&amp;STANDINGS_HR[[#This Row],[Team]]</f>
        <v>$150 Draft Champions Jan 03 1:00 pm Lg.3578Human Papelbon Virus</v>
      </c>
    </row>
    <row r="1747" spans="1:7" x14ac:dyDescent="0.25">
      <c r="A1747">
        <v>1063</v>
      </c>
      <c r="B1747" t="s">
        <v>1877</v>
      </c>
      <c r="C1747" t="s">
        <v>1876</v>
      </c>
      <c r="D1747">
        <v>284</v>
      </c>
      <c r="E1747">
        <v>1866</v>
      </c>
      <c r="F1747">
        <f t="shared" si="27"/>
        <v>6</v>
      </c>
      <c r="G1747" t="str">
        <f>STANDINGS_HR[[#This Row],[League]]&amp;STANDINGS_HR[[#This Row],[Team]]</f>
        <v>$150 Draft Champions Jan 03 1:00 pm Lg.3578zima....</v>
      </c>
    </row>
    <row r="1748" spans="1:7" x14ac:dyDescent="0.25">
      <c r="A1748">
        <v>1174</v>
      </c>
      <c r="B1748" t="s">
        <v>1881</v>
      </c>
      <c r="C1748" t="s">
        <v>1876</v>
      </c>
      <c r="D1748">
        <v>280</v>
      </c>
      <c r="E1748">
        <v>1724</v>
      </c>
      <c r="F1748">
        <f t="shared" si="27"/>
        <v>7</v>
      </c>
      <c r="G1748" t="str">
        <f>STANDINGS_HR[[#This Row],[League]]&amp;STANDINGS_HR[[#This Row],[Team]]</f>
        <v>$150 Draft Champions Jan 03 1:00 pm Lg.3578Captain Crunch</v>
      </c>
    </row>
    <row r="1749" spans="1:7" x14ac:dyDescent="0.25">
      <c r="A1749">
        <v>1347</v>
      </c>
      <c r="B1749" t="s">
        <v>18</v>
      </c>
      <c r="C1749" t="s">
        <v>1876</v>
      </c>
      <c r="D1749">
        <v>275</v>
      </c>
      <c r="E1749">
        <v>1558</v>
      </c>
      <c r="F1749">
        <f t="shared" si="27"/>
        <v>8</v>
      </c>
      <c r="G1749" t="str">
        <f>STANDINGS_HR[[#This Row],[League]]&amp;STANDINGS_HR[[#This Row],[Team]]</f>
        <v>$150 Draft Champions Jan 03 1:00 pm Lg.3578Home Run Derbies</v>
      </c>
    </row>
    <row r="1750" spans="1:7" x14ac:dyDescent="0.25">
      <c r="A1750">
        <v>1574</v>
      </c>
      <c r="B1750" t="s">
        <v>1878</v>
      </c>
      <c r="C1750" t="s">
        <v>1876</v>
      </c>
      <c r="D1750">
        <v>268</v>
      </c>
      <c r="E1750">
        <v>1324.5</v>
      </c>
      <c r="F1750">
        <f t="shared" si="27"/>
        <v>9</v>
      </c>
      <c r="G1750" t="str">
        <f>STANDINGS_HR[[#This Row],[League]]&amp;STANDINGS_HR[[#This Row],[Team]]</f>
        <v>$150 Draft Champions Jan 03 1:00 pm Lg.3578DEAD PUPPIES DC1</v>
      </c>
    </row>
    <row r="1751" spans="1:7" x14ac:dyDescent="0.25">
      <c r="A1751">
        <v>1897</v>
      </c>
      <c r="B1751" t="s">
        <v>17</v>
      </c>
      <c r="C1751" t="s">
        <v>1876</v>
      </c>
      <c r="D1751">
        <v>258</v>
      </c>
      <c r="E1751">
        <v>1012.5</v>
      </c>
      <c r="F1751">
        <f t="shared" si="27"/>
        <v>10</v>
      </c>
      <c r="G1751" t="str">
        <f>STANDINGS_HR[[#This Row],[League]]&amp;STANDINGS_HR[[#This Row],[Team]]</f>
        <v>$150 Draft Champions Jan 03 1:00 pm Lg.3578Millertime</v>
      </c>
    </row>
    <row r="1752" spans="1:7" x14ac:dyDescent="0.25">
      <c r="A1752">
        <v>2097</v>
      </c>
      <c r="B1752" t="s">
        <v>1887</v>
      </c>
      <c r="C1752" t="s">
        <v>1876</v>
      </c>
      <c r="D1752">
        <v>251</v>
      </c>
      <c r="E1752">
        <v>813.5</v>
      </c>
      <c r="F1752">
        <f t="shared" si="27"/>
        <v>11</v>
      </c>
      <c r="G1752" t="str">
        <f>STANDINGS_HR[[#This Row],[League]]&amp;STANDINGS_HR[[#This Row],[Team]]</f>
        <v>$150 Draft Champions Jan 03 1:00 pm Lg.3578RIP Lemmy!!!</v>
      </c>
    </row>
    <row r="1753" spans="1:7" x14ac:dyDescent="0.25">
      <c r="A1753">
        <v>2168</v>
      </c>
      <c r="B1753" t="s">
        <v>1880</v>
      </c>
      <c r="C1753" t="s">
        <v>1876</v>
      </c>
      <c r="D1753">
        <v>248</v>
      </c>
      <c r="E1753">
        <v>732</v>
      </c>
      <c r="F1753">
        <f t="shared" si="27"/>
        <v>12</v>
      </c>
      <c r="G1753" t="str">
        <f>STANDINGS_HR[[#This Row],[League]]&amp;STANDINGS_HR[[#This Row],[Team]]</f>
        <v>$150 Draft Champions Jan 03 1:00 pm Lg.3578Chone Figgins</v>
      </c>
    </row>
    <row r="1754" spans="1:7" x14ac:dyDescent="0.25">
      <c r="A1754">
        <v>2412</v>
      </c>
      <c r="B1754" t="s">
        <v>1885</v>
      </c>
      <c r="C1754" t="s">
        <v>1876</v>
      </c>
      <c r="D1754">
        <v>238</v>
      </c>
      <c r="E1754">
        <v>500.5</v>
      </c>
      <c r="F1754">
        <f t="shared" si="27"/>
        <v>13</v>
      </c>
      <c r="G1754" t="str">
        <f>STANDINGS_HR[[#This Row],[League]]&amp;STANDINGS_HR[[#This Row],[Team]]</f>
        <v>$150 Draft Champions Jan 03 1:00 pm Lg.3578Team Kent 1</v>
      </c>
    </row>
    <row r="1755" spans="1:7" x14ac:dyDescent="0.25">
      <c r="A1755">
        <v>2793</v>
      </c>
      <c r="B1755" t="s">
        <v>1882</v>
      </c>
      <c r="C1755" t="s">
        <v>1876</v>
      </c>
      <c r="D1755">
        <v>211</v>
      </c>
      <c r="E1755">
        <v>117.5</v>
      </c>
      <c r="F1755">
        <f t="shared" si="27"/>
        <v>14</v>
      </c>
      <c r="G1755" t="str">
        <f>STANDINGS_HR[[#This Row],[League]]&amp;STANDINGS_HR[[#This Row],[Team]]</f>
        <v>$150 Draft Champions Jan 03 1:00 pm Lg.3578JD DC1</v>
      </c>
    </row>
    <row r="1756" spans="1:7" x14ac:dyDescent="0.25">
      <c r="A1756">
        <v>2864</v>
      </c>
      <c r="B1756" t="s">
        <v>1884</v>
      </c>
      <c r="C1756" t="s">
        <v>1876</v>
      </c>
      <c r="D1756">
        <v>196</v>
      </c>
      <c r="E1756">
        <v>46</v>
      </c>
      <c r="F1756">
        <f t="shared" si="27"/>
        <v>15</v>
      </c>
      <c r="G1756" t="str">
        <f>STANDINGS_HR[[#This Row],[League]]&amp;STANDINGS_HR[[#This Row],[Team]]</f>
        <v>$150 Draft Champions Jan 03 1:00 pm Lg.3578EA Sports 24</v>
      </c>
    </row>
    <row r="1757" spans="1:7" x14ac:dyDescent="0.25">
      <c r="A1757">
        <v>146</v>
      </c>
      <c r="B1757" t="s">
        <v>155</v>
      </c>
      <c r="C1757" t="s">
        <v>1888</v>
      </c>
      <c r="D1757">
        <v>329</v>
      </c>
      <c r="E1757">
        <v>2769</v>
      </c>
      <c r="F1757">
        <f t="shared" si="27"/>
        <v>1</v>
      </c>
      <c r="G1757" t="str">
        <f>STANDINGS_HR[[#This Row],[League]]&amp;STANDINGS_HR[[#This Row],[Team]]</f>
        <v>$150 Draft Champions Jan 04 1:00 pm Lg.3579Uski2</v>
      </c>
    </row>
    <row r="1758" spans="1:7" x14ac:dyDescent="0.25">
      <c r="A1758">
        <v>189</v>
      </c>
      <c r="B1758" t="s">
        <v>176</v>
      </c>
      <c r="C1758" t="s">
        <v>1888</v>
      </c>
      <c r="D1758">
        <v>325</v>
      </c>
      <c r="E1758">
        <v>2722.5</v>
      </c>
      <c r="F1758">
        <f t="shared" si="27"/>
        <v>2</v>
      </c>
      <c r="G1758" t="str">
        <f>STANDINGS_HR[[#This Row],[League]]&amp;STANDINGS_HR[[#This Row],[Team]]</f>
        <v>$150 Draft Champions Jan 04 1:00 pm Lg.3579Pickle Rookies</v>
      </c>
    </row>
    <row r="1759" spans="1:7" x14ac:dyDescent="0.25">
      <c r="A1759">
        <v>682</v>
      </c>
      <c r="B1759" t="s">
        <v>1897</v>
      </c>
      <c r="C1759" t="s">
        <v>1888</v>
      </c>
      <c r="D1759">
        <v>297</v>
      </c>
      <c r="E1759">
        <v>2226</v>
      </c>
      <c r="F1759">
        <f t="shared" si="27"/>
        <v>3</v>
      </c>
      <c r="G1759" t="str">
        <f>STANDINGS_HR[[#This Row],[League]]&amp;STANDINGS_HR[[#This Row],[Team]]</f>
        <v>$150 Draft Champions Jan 04 1:00 pm Lg.3579Multilevel</v>
      </c>
    </row>
    <row r="1760" spans="1:7" x14ac:dyDescent="0.25">
      <c r="A1760">
        <v>821</v>
      </c>
      <c r="B1760" t="s">
        <v>1894</v>
      </c>
      <c r="C1760" t="s">
        <v>1888</v>
      </c>
      <c r="D1760">
        <v>292</v>
      </c>
      <c r="E1760">
        <v>2099.5</v>
      </c>
      <c r="F1760">
        <f t="shared" si="27"/>
        <v>4</v>
      </c>
      <c r="G1760" t="str">
        <f>STANDINGS_HR[[#This Row],[League]]&amp;STANDINGS_HR[[#This Row],[Team]]</f>
        <v>$150 Draft Champions Jan 04 1:00 pm Lg.3579Team Rogovin</v>
      </c>
    </row>
    <row r="1761" spans="1:7" x14ac:dyDescent="0.25">
      <c r="A1761">
        <v>1011</v>
      </c>
      <c r="B1761" t="s">
        <v>1891</v>
      </c>
      <c r="C1761" t="s">
        <v>1888</v>
      </c>
      <c r="D1761">
        <v>285</v>
      </c>
      <c r="E1761">
        <v>1901</v>
      </c>
      <c r="F1761">
        <f t="shared" si="27"/>
        <v>5</v>
      </c>
      <c r="G1761" t="str">
        <f>STANDINGS_HR[[#This Row],[League]]&amp;STANDINGS_HR[[#This Row],[Team]]</f>
        <v>$150 Draft Champions Jan 04 1:00 pm Lg.3579No Real Plan</v>
      </c>
    </row>
    <row r="1762" spans="1:7" x14ac:dyDescent="0.25">
      <c r="A1762">
        <v>1208</v>
      </c>
      <c r="B1762" t="s">
        <v>1898</v>
      </c>
      <c r="C1762" t="s">
        <v>1888</v>
      </c>
      <c r="D1762">
        <v>279</v>
      </c>
      <c r="E1762">
        <v>1692.5</v>
      </c>
      <c r="F1762">
        <f t="shared" si="27"/>
        <v>6</v>
      </c>
      <c r="G1762" t="str">
        <f>STANDINGS_HR[[#This Row],[League]]&amp;STANDINGS_HR[[#This Row],[Team]]</f>
        <v>$150 Draft Champions Jan 04 1:00 pm Lg.3579Jaguar</v>
      </c>
    </row>
    <row r="1763" spans="1:7" x14ac:dyDescent="0.25">
      <c r="A1763">
        <v>1260</v>
      </c>
      <c r="B1763" t="s">
        <v>1893</v>
      </c>
      <c r="C1763" t="s">
        <v>1888</v>
      </c>
      <c r="D1763">
        <v>278</v>
      </c>
      <c r="E1763">
        <v>1655.5</v>
      </c>
      <c r="F1763">
        <f t="shared" si="27"/>
        <v>7</v>
      </c>
      <c r="G1763" t="str">
        <f>STANDINGS_HR[[#This Row],[League]]&amp;STANDINGS_HR[[#This Row],[Team]]</f>
        <v>$150 Draft Champions Jan 04 1:00 pm Lg.3579SpinningSeams5</v>
      </c>
    </row>
    <row r="1764" spans="1:7" x14ac:dyDescent="0.25">
      <c r="A1764">
        <v>1673</v>
      </c>
      <c r="B1764" t="s">
        <v>1890</v>
      </c>
      <c r="C1764" t="s">
        <v>1888</v>
      </c>
      <c r="D1764">
        <v>265</v>
      </c>
      <c r="E1764">
        <v>1225</v>
      </c>
      <c r="F1764">
        <f t="shared" si="27"/>
        <v>8</v>
      </c>
      <c r="G1764" t="str">
        <f>STANDINGS_HR[[#This Row],[League]]&amp;STANDINGS_HR[[#This Row],[Team]]</f>
        <v>$150 Draft Champions Jan 04 1:00 pm Lg.3579Chifney Rush</v>
      </c>
    </row>
    <row r="1765" spans="1:7" x14ac:dyDescent="0.25">
      <c r="A1765">
        <v>2082</v>
      </c>
      <c r="B1765" t="s">
        <v>234</v>
      </c>
      <c r="C1765" t="s">
        <v>1888</v>
      </c>
      <c r="D1765">
        <v>252</v>
      </c>
      <c r="E1765">
        <v>843.5</v>
      </c>
      <c r="F1765">
        <f t="shared" si="27"/>
        <v>9</v>
      </c>
      <c r="G1765" t="str">
        <f>STANDINGS_HR[[#This Row],[League]]&amp;STANDINGS_HR[[#This Row],[Team]]</f>
        <v>$150 Draft Champions Jan 04 1:00 pm Lg.3579deadmoneyA</v>
      </c>
    </row>
    <row r="1766" spans="1:7" x14ac:dyDescent="0.25">
      <c r="A1766">
        <v>2130</v>
      </c>
      <c r="B1766" t="s">
        <v>1889</v>
      </c>
      <c r="C1766" t="s">
        <v>1888</v>
      </c>
      <c r="D1766">
        <v>250</v>
      </c>
      <c r="E1766">
        <v>785</v>
      </c>
      <c r="F1766">
        <f t="shared" si="27"/>
        <v>10</v>
      </c>
      <c r="G1766" t="str">
        <f>STANDINGS_HR[[#This Row],[League]]&amp;STANDINGS_HR[[#This Row],[Team]]</f>
        <v>$150 Draft Champions Jan 04 1:00 pm Lg.3579Team Fonte</v>
      </c>
    </row>
    <row r="1767" spans="1:7" x14ac:dyDescent="0.25">
      <c r="A1767">
        <v>2223</v>
      </c>
      <c r="B1767" t="s">
        <v>460</v>
      </c>
      <c r="C1767" t="s">
        <v>1888</v>
      </c>
      <c r="D1767">
        <v>247</v>
      </c>
      <c r="E1767">
        <v>702.5</v>
      </c>
      <c r="F1767">
        <f t="shared" si="27"/>
        <v>11</v>
      </c>
      <c r="G1767" t="str">
        <f>STANDINGS_HR[[#This Row],[League]]&amp;STANDINGS_HR[[#This Row],[Team]]</f>
        <v>$150 Draft Champions Jan 04 1:00 pm Lg.3579smackers II</v>
      </c>
    </row>
    <row r="1768" spans="1:7" x14ac:dyDescent="0.25">
      <c r="A1768">
        <v>2330</v>
      </c>
      <c r="B1768" t="s">
        <v>1892</v>
      </c>
      <c r="C1768" t="s">
        <v>1888</v>
      </c>
      <c r="D1768">
        <v>242</v>
      </c>
      <c r="E1768">
        <v>580</v>
      </c>
      <c r="F1768">
        <f t="shared" si="27"/>
        <v>12</v>
      </c>
      <c r="G1768" t="str">
        <f>STANDINGS_HR[[#This Row],[League]]&amp;STANDINGS_HR[[#This Row],[Team]]</f>
        <v>$150 Draft Champions Jan 04 1:00 pm Lg.3579Good Guy Dolls</v>
      </c>
    </row>
    <row r="1769" spans="1:7" x14ac:dyDescent="0.25">
      <c r="A1769">
        <v>2349</v>
      </c>
      <c r="B1769" t="s">
        <v>1895</v>
      </c>
      <c r="C1769" t="s">
        <v>1888</v>
      </c>
      <c r="D1769">
        <v>241</v>
      </c>
      <c r="E1769">
        <v>561.5</v>
      </c>
      <c r="F1769">
        <f t="shared" si="27"/>
        <v>13</v>
      </c>
      <c r="G1769" t="str">
        <f>STANDINGS_HR[[#This Row],[League]]&amp;STANDINGS_HR[[#This Row],[Team]]</f>
        <v>$150 Draft Champions Jan 04 1:00 pm Lg.3579Nine and a half</v>
      </c>
    </row>
    <row r="1770" spans="1:7" x14ac:dyDescent="0.25">
      <c r="A1770">
        <v>2474</v>
      </c>
      <c r="B1770" t="s">
        <v>1896</v>
      </c>
      <c r="C1770" t="s">
        <v>1888</v>
      </c>
      <c r="D1770">
        <v>235</v>
      </c>
      <c r="E1770">
        <v>439.5</v>
      </c>
      <c r="F1770">
        <f t="shared" si="27"/>
        <v>14</v>
      </c>
      <c r="G1770" t="str">
        <f>STANDINGS_HR[[#This Row],[League]]&amp;STANDINGS_HR[[#This Row],[Team]]</f>
        <v>$150 Draft Champions Jan 04 1:00 pm Lg.3579Tater Tots</v>
      </c>
    </row>
    <row r="1771" spans="1:7" x14ac:dyDescent="0.25">
      <c r="A1771">
        <v>2845</v>
      </c>
      <c r="B1771" t="s">
        <v>535</v>
      </c>
      <c r="C1771" t="s">
        <v>1888</v>
      </c>
      <c r="D1771">
        <v>203</v>
      </c>
      <c r="E1771">
        <v>66.5</v>
      </c>
      <c r="F1771">
        <f t="shared" si="27"/>
        <v>15</v>
      </c>
      <c r="G1771" t="str">
        <f>STANDINGS_HR[[#This Row],[League]]&amp;STANDINGS_HR[[#This Row],[Team]]</f>
        <v>$150 Draft Champions Jan 04 1:00 pm Lg.3579Team capofari</v>
      </c>
    </row>
    <row r="1772" spans="1:7" x14ac:dyDescent="0.25">
      <c r="A1772">
        <v>93</v>
      </c>
      <c r="B1772" t="s">
        <v>1904</v>
      </c>
      <c r="C1772" t="s">
        <v>1900</v>
      </c>
      <c r="D1772">
        <v>336</v>
      </c>
      <c r="E1772">
        <v>2817.5</v>
      </c>
      <c r="F1772">
        <f t="shared" si="27"/>
        <v>1</v>
      </c>
      <c r="G1772" t="str">
        <f>STANDINGS_HR[[#This Row],[League]]&amp;STANDINGS_HR[[#This Row],[Team]]</f>
        <v>$150 Draft Champions Jan 05 1:00 pm Lg.3580Chico Lind's Hermanos - DC 26</v>
      </c>
    </row>
    <row r="1773" spans="1:7" x14ac:dyDescent="0.25">
      <c r="A1773">
        <v>378</v>
      </c>
      <c r="B1773" t="s">
        <v>1902</v>
      </c>
      <c r="C1773" t="s">
        <v>1900</v>
      </c>
      <c r="D1773">
        <v>311</v>
      </c>
      <c r="E1773">
        <v>2530</v>
      </c>
      <c r="F1773">
        <f t="shared" si="27"/>
        <v>2</v>
      </c>
      <c r="G1773" t="str">
        <f>STANDINGS_HR[[#This Row],[League]]&amp;STANDINGS_HR[[#This Row],[Team]]</f>
        <v>$150 Draft Champions Jan 05 1:00 pm Lg.3580DC Dogo 2</v>
      </c>
    </row>
    <row r="1774" spans="1:7" x14ac:dyDescent="0.25">
      <c r="A1774">
        <v>512</v>
      </c>
      <c r="B1774" t="s">
        <v>350</v>
      </c>
      <c r="C1774" t="s">
        <v>1900</v>
      </c>
      <c r="D1774">
        <v>304</v>
      </c>
      <c r="E1774">
        <v>2392.5</v>
      </c>
      <c r="F1774">
        <f t="shared" si="27"/>
        <v>3</v>
      </c>
      <c r="G1774" t="str">
        <f>STANDINGS_HR[[#This Row],[League]]&amp;STANDINGS_HR[[#This Row],[Team]]</f>
        <v>$150 Draft Champions Jan 05 1:00 pm Lg.3580August Legion</v>
      </c>
    </row>
    <row r="1775" spans="1:7" x14ac:dyDescent="0.25">
      <c r="A1775">
        <v>631</v>
      </c>
      <c r="B1775" t="s">
        <v>1899</v>
      </c>
      <c r="C1775" t="s">
        <v>1900</v>
      </c>
      <c r="D1775">
        <v>299</v>
      </c>
      <c r="E1775">
        <v>2277</v>
      </c>
      <c r="F1775">
        <f t="shared" si="27"/>
        <v>4</v>
      </c>
      <c r="G1775" t="str">
        <f>STANDINGS_HR[[#This Row],[League]]&amp;STANDINGS_HR[[#This Row],[Team]]</f>
        <v>$150 Draft Champions Jan 05 1:00 pm Lg.3580Sultans of Swat 2</v>
      </c>
    </row>
    <row r="1776" spans="1:7" x14ac:dyDescent="0.25">
      <c r="A1776">
        <v>906</v>
      </c>
      <c r="B1776" t="s">
        <v>1906</v>
      </c>
      <c r="C1776" t="s">
        <v>1900</v>
      </c>
      <c r="D1776">
        <v>289</v>
      </c>
      <c r="E1776">
        <v>2019.5</v>
      </c>
      <c r="F1776">
        <f t="shared" si="27"/>
        <v>5</v>
      </c>
      <c r="G1776" t="str">
        <f>STANDINGS_HR[[#This Row],[League]]&amp;STANDINGS_HR[[#This Row],[Team]]</f>
        <v>$150 Draft Champions Jan 05 1:00 pm Lg.3580Veni Vidi Vici</v>
      </c>
    </row>
    <row r="1777" spans="1:7" x14ac:dyDescent="0.25">
      <c r="A1777">
        <v>1141</v>
      </c>
      <c r="B1777" t="s">
        <v>1903</v>
      </c>
      <c r="C1777" t="s">
        <v>1900</v>
      </c>
      <c r="D1777">
        <v>281</v>
      </c>
      <c r="E1777">
        <v>1759</v>
      </c>
      <c r="F1777">
        <f t="shared" si="27"/>
        <v>6</v>
      </c>
      <c r="G1777" t="str">
        <f>STANDINGS_HR[[#This Row],[League]]&amp;STANDINGS_HR[[#This Row],[Team]]</f>
        <v>$150 Draft Champions Jan 05 1:00 pm Lg.3580Griffey's Homerun Swing</v>
      </c>
    </row>
    <row r="1778" spans="1:7" x14ac:dyDescent="0.25">
      <c r="A1778">
        <v>1249</v>
      </c>
      <c r="B1778" t="s">
        <v>1907</v>
      </c>
      <c r="C1778" t="s">
        <v>1900</v>
      </c>
      <c r="D1778">
        <v>278</v>
      </c>
      <c r="E1778">
        <v>1655.5</v>
      </c>
      <c r="F1778">
        <f t="shared" si="27"/>
        <v>7</v>
      </c>
      <c r="G1778" t="str">
        <f>STANDINGS_HR[[#This Row],[League]]&amp;STANDINGS_HR[[#This Row],[Team]]</f>
        <v>$150 Draft Champions Jan 05 1:00 pm Lg.3580Ehrman The German DC80</v>
      </c>
    </row>
    <row r="1779" spans="1:7" x14ac:dyDescent="0.25">
      <c r="A1779">
        <v>1377</v>
      </c>
      <c r="B1779" t="s">
        <v>1909</v>
      </c>
      <c r="C1779" t="s">
        <v>1900</v>
      </c>
      <c r="D1779">
        <v>274</v>
      </c>
      <c r="E1779">
        <v>1532.5</v>
      </c>
      <c r="F1779">
        <f t="shared" si="27"/>
        <v>8</v>
      </c>
      <c r="G1779" t="str">
        <f>STANDINGS_HR[[#This Row],[League]]&amp;STANDINGS_HR[[#This Row],[Team]]</f>
        <v>$150 Draft Champions Jan 05 1:00 pm Lg.3580OSWALDO MOBRAY</v>
      </c>
    </row>
    <row r="1780" spans="1:7" x14ac:dyDescent="0.25">
      <c r="A1780">
        <v>1544</v>
      </c>
      <c r="B1780" t="s">
        <v>551</v>
      </c>
      <c r="C1780" t="s">
        <v>1900</v>
      </c>
      <c r="D1780">
        <v>269</v>
      </c>
      <c r="E1780">
        <v>1363.5</v>
      </c>
      <c r="F1780">
        <f t="shared" si="27"/>
        <v>9</v>
      </c>
      <c r="G1780" t="str">
        <f>STANDINGS_HR[[#This Row],[League]]&amp;STANDINGS_HR[[#This Row],[Team]]</f>
        <v>$150 Draft Champions Jan 05 1:00 pm Lg.3580Miggy's Crown</v>
      </c>
    </row>
    <row r="1781" spans="1:7" x14ac:dyDescent="0.25">
      <c r="A1781">
        <v>1735</v>
      </c>
      <c r="B1781" t="s">
        <v>1905</v>
      </c>
      <c r="C1781" t="s">
        <v>1900</v>
      </c>
      <c r="D1781">
        <v>263</v>
      </c>
      <c r="E1781">
        <v>1160.5</v>
      </c>
      <c r="F1781">
        <f t="shared" si="27"/>
        <v>10</v>
      </c>
      <c r="G1781" t="str">
        <f>STANDINGS_HR[[#This Row],[League]]&amp;STANDINGS_HR[[#This Row],[Team]]</f>
        <v>$150 Draft Champions Jan 05 1:00 pm Lg.3580484 Hitter</v>
      </c>
    </row>
    <row r="1782" spans="1:7" x14ac:dyDescent="0.25">
      <c r="A1782">
        <v>1982</v>
      </c>
      <c r="B1782" t="s">
        <v>255</v>
      </c>
      <c r="C1782" t="s">
        <v>1900</v>
      </c>
      <c r="D1782">
        <v>255</v>
      </c>
      <c r="E1782">
        <v>932</v>
      </c>
      <c r="F1782">
        <f t="shared" si="27"/>
        <v>11</v>
      </c>
      <c r="G1782" t="str">
        <f>STANDINGS_HR[[#This Row],[League]]&amp;STANDINGS_HR[[#This Row],[Team]]</f>
        <v>$150 Draft Champions Jan 05 1:00 pm Lg.3580Scotch Rocks</v>
      </c>
    </row>
    <row r="1783" spans="1:7" x14ac:dyDescent="0.25">
      <c r="A1783">
        <v>2019</v>
      </c>
      <c r="B1783" t="s">
        <v>1901</v>
      </c>
      <c r="C1783" t="s">
        <v>1900</v>
      </c>
      <c r="D1783">
        <v>254</v>
      </c>
      <c r="E1783">
        <v>902.5</v>
      </c>
      <c r="F1783">
        <f t="shared" si="27"/>
        <v>12</v>
      </c>
      <c r="G1783" t="str">
        <f>STANDINGS_HR[[#This Row],[League]]&amp;STANDINGS_HR[[#This Row],[Team]]</f>
        <v>$150 Draft Champions Jan 05 1:00 pm Lg.3580Wade Boggs</v>
      </c>
    </row>
    <row r="1784" spans="1:7" x14ac:dyDescent="0.25">
      <c r="A1784">
        <v>2170</v>
      </c>
      <c r="B1784" t="s">
        <v>464</v>
      </c>
      <c r="C1784" t="s">
        <v>1900</v>
      </c>
      <c r="D1784">
        <v>248</v>
      </c>
      <c r="E1784">
        <v>732</v>
      </c>
      <c r="F1784">
        <f t="shared" si="27"/>
        <v>13</v>
      </c>
      <c r="G1784" t="str">
        <f>STANDINGS_HR[[#This Row],[League]]&amp;STANDINGS_HR[[#This Row],[Team]]</f>
        <v>$150 Draft Champions Jan 05 1:00 pm Lg.3580Dead Arms</v>
      </c>
    </row>
    <row r="1785" spans="1:7" x14ac:dyDescent="0.25">
      <c r="A1785">
        <v>2567</v>
      </c>
      <c r="B1785" t="s">
        <v>94</v>
      </c>
      <c r="C1785" t="s">
        <v>1900</v>
      </c>
      <c r="D1785">
        <v>230</v>
      </c>
      <c r="E1785">
        <v>345.5</v>
      </c>
      <c r="F1785">
        <f t="shared" si="27"/>
        <v>14</v>
      </c>
      <c r="G1785" t="str">
        <f>STANDINGS_HR[[#This Row],[League]]&amp;STANDINGS_HR[[#This Row],[Team]]</f>
        <v>$150 Draft Champions Jan 05 1:00 pm Lg.3580Team Boyd</v>
      </c>
    </row>
    <row r="1786" spans="1:7" x14ac:dyDescent="0.25">
      <c r="A1786">
        <v>2691</v>
      </c>
      <c r="B1786" t="s">
        <v>1908</v>
      </c>
      <c r="C1786" t="s">
        <v>1900</v>
      </c>
      <c r="D1786">
        <v>221</v>
      </c>
      <c r="E1786">
        <v>220.5</v>
      </c>
      <c r="F1786">
        <f t="shared" si="27"/>
        <v>15</v>
      </c>
      <c r="G1786" t="str">
        <f>STANDINGS_HR[[#This Row],[League]]&amp;STANDINGS_HR[[#This Row],[Team]]</f>
        <v>$150 Draft Champions Jan 05 1:00 pm Lg.3580Starfishmn 0105</v>
      </c>
    </row>
    <row r="1787" spans="1:7" x14ac:dyDescent="0.25">
      <c r="A1787">
        <v>46</v>
      </c>
      <c r="B1787" t="s">
        <v>117</v>
      </c>
      <c r="C1787" t="s">
        <v>1910</v>
      </c>
      <c r="D1787">
        <v>345</v>
      </c>
      <c r="E1787">
        <v>2865</v>
      </c>
      <c r="F1787">
        <f t="shared" si="27"/>
        <v>1</v>
      </c>
      <c r="G1787" t="str">
        <f>STANDINGS_HR[[#This Row],[League]]&amp;STANDINGS_HR[[#This Row],[Team]]</f>
        <v>$150 Draft Champions Jan 05 1:00 pm Lg.3581MustSeeTV314</v>
      </c>
    </row>
    <row r="1788" spans="1:7" x14ac:dyDescent="0.25">
      <c r="A1788">
        <v>106</v>
      </c>
      <c r="B1788" t="s">
        <v>1917</v>
      </c>
      <c r="C1788" t="s">
        <v>1910</v>
      </c>
      <c r="D1788">
        <v>333</v>
      </c>
      <c r="E1788">
        <v>2803.5</v>
      </c>
      <c r="F1788">
        <f t="shared" si="27"/>
        <v>2</v>
      </c>
      <c r="G1788" t="str">
        <f>STANDINGS_HR[[#This Row],[League]]&amp;STANDINGS_HR[[#This Row],[Team]]</f>
        <v>$150 Draft Champions Jan 05 1:00 pm Lg.3581Major League Players</v>
      </c>
    </row>
    <row r="1789" spans="1:7" x14ac:dyDescent="0.25">
      <c r="A1789">
        <v>510</v>
      </c>
      <c r="B1789" t="s">
        <v>1915</v>
      </c>
      <c r="C1789" t="s">
        <v>1910</v>
      </c>
      <c r="D1789">
        <v>305</v>
      </c>
      <c r="E1789">
        <v>2410.5</v>
      </c>
      <c r="F1789">
        <f t="shared" si="27"/>
        <v>3</v>
      </c>
      <c r="G1789" t="str">
        <f>STANDINGS_HR[[#This Row],[League]]&amp;STANDINGS_HR[[#This Row],[Team]]</f>
        <v>$150 Draft Champions Jan 05 1:00 pm Lg.3581Thebeau 1</v>
      </c>
    </row>
    <row r="1790" spans="1:7" x14ac:dyDescent="0.25">
      <c r="A1790">
        <v>566</v>
      </c>
      <c r="B1790" t="s">
        <v>428</v>
      </c>
      <c r="C1790" t="s">
        <v>1910</v>
      </c>
      <c r="D1790">
        <v>302</v>
      </c>
      <c r="E1790">
        <v>2354.5</v>
      </c>
      <c r="F1790">
        <f t="shared" si="27"/>
        <v>4</v>
      </c>
      <c r="G1790" t="str">
        <f>STANDINGS_HR[[#This Row],[League]]&amp;STANDINGS_HR[[#This Row],[Team]]</f>
        <v>$150 Draft Champions Jan 05 1:00 pm Lg.3581Trill 1</v>
      </c>
    </row>
    <row r="1791" spans="1:7" x14ac:dyDescent="0.25">
      <c r="A1791">
        <v>910</v>
      </c>
      <c r="B1791" t="s">
        <v>1914</v>
      </c>
      <c r="C1791" t="s">
        <v>1910</v>
      </c>
      <c r="D1791">
        <v>289</v>
      </c>
      <c r="E1791">
        <v>2019.5</v>
      </c>
      <c r="F1791">
        <f t="shared" si="27"/>
        <v>5</v>
      </c>
      <c r="G1791" t="str">
        <f>STANDINGS_HR[[#This Row],[League]]&amp;STANDINGS_HR[[#This Row],[Team]]</f>
        <v>$150 Draft Champions Jan 05 1:00 pm Lg.3581esh dc1</v>
      </c>
    </row>
    <row r="1792" spans="1:7" x14ac:dyDescent="0.25">
      <c r="A1792">
        <v>1099</v>
      </c>
      <c r="B1792" t="s">
        <v>1913</v>
      </c>
      <c r="C1792" t="s">
        <v>1910</v>
      </c>
      <c r="D1792">
        <v>283</v>
      </c>
      <c r="E1792">
        <v>1829.5</v>
      </c>
      <c r="F1792">
        <f t="shared" si="27"/>
        <v>6</v>
      </c>
      <c r="G1792" t="str">
        <f>STANDINGS_HR[[#This Row],[League]]&amp;STANDINGS_HR[[#This Row],[Team]]</f>
        <v>$150 Draft Champions Jan 05 1:00 pm Lg.3581Wicked Sensation</v>
      </c>
    </row>
    <row r="1793" spans="1:7" x14ac:dyDescent="0.25">
      <c r="A1793">
        <v>1115</v>
      </c>
      <c r="B1793" t="s">
        <v>346</v>
      </c>
      <c r="C1793" t="s">
        <v>1910</v>
      </c>
      <c r="D1793">
        <v>282</v>
      </c>
      <c r="E1793">
        <v>1795</v>
      </c>
      <c r="F1793">
        <f t="shared" si="27"/>
        <v>7</v>
      </c>
      <c r="G1793" t="str">
        <f>STANDINGS_HR[[#This Row],[League]]&amp;STANDINGS_HR[[#This Row],[Team]]</f>
        <v>$150 Draft Champions Jan 05 1:00 pm Lg.3581Miami Mac 2</v>
      </c>
    </row>
    <row r="1794" spans="1:7" x14ac:dyDescent="0.25">
      <c r="A1794">
        <v>1116</v>
      </c>
      <c r="B1794" t="s">
        <v>17</v>
      </c>
      <c r="C1794" t="s">
        <v>1910</v>
      </c>
      <c r="D1794">
        <v>282</v>
      </c>
      <c r="E1794">
        <v>1795</v>
      </c>
      <c r="F1794">
        <f t="shared" si="27"/>
        <v>8</v>
      </c>
      <c r="G1794" t="str">
        <f>STANDINGS_HR[[#This Row],[League]]&amp;STANDINGS_HR[[#This Row],[Team]]</f>
        <v>$150 Draft Champions Jan 05 1:00 pm Lg.3581Millertime</v>
      </c>
    </row>
    <row r="1795" spans="1:7" x14ac:dyDescent="0.25">
      <c r="A1795">
        <v>1293</v>
      </c>
      <c r="B1795" t="s">
        <v>728</v>
      </c>
      <c r="C1795" t="s">
        <v>1910</v>
      </c>
      <c r="D1795">
        <v>277</v>
      </c>
      <c r="E1795">
        <v>1620.5</v>
      </c>
      <c r="F1795">
        <f t="shared" ref="F1795:F1858" si="28">IF(C1795=C1794,F1794+1,1)</f>
        <v>9</v>
      </c>
      <c r="G1795" t="str">
        <f>STANDINGS_HR[[#This Row],[League]]&amp;STANDINGS_HR[[#This Row],[Team]]</f>
        <v>$150 Draft Champions Jan 05 1:00 pm Lg.3581Team Estes</v>
      </c>
    </row>
    <row r="1796" spans="1:7" x14ac:dyDescent="0.25">
      <c r="A1796">
        <v>1684</v>
      </c>
      <c r="B1796" t="s">
        <v>159</v>
      </c>
      <c r="C1796" t="s">
        <v>1910</v>
      </c>
      <c r="D1796">
        <v>265</v>
      </c>
      <c r="E1796">
        <v>1225</v>
      </c>
      <c r="F1796">
        <f t="shared" si="28"/>
        <v>10</v>
      </c>
      <c r="G1796" t="str">
        <f>STANDINGS_HR[[#This Row],[League]]&amp;STANDINGS_HR[[#This Row],[Team]]</f>
        <v>$150 Draft Champions Jan 05 1:00 pm Lg.3581Impending Doom</v>
      </c>
    </row>
    <row r="1797" spans="1:7" x14ac:dyDescent="0.25">
      <c r="A1797">
        <v>2014</v>
      </c>
      <c r="B1797" t="s">
        <v>1911</v>
      </c>
      <c r="C1797" t="s">
        <v>1910</v>
      </c>
      <c r="D1797">
        <v>254</v>
      </c>
      <c r="E1797">
        <v>902.5</v>
      </c>
      <c r="F1797">
        <f t="shared" si="28"/>
        <v>11</v>
      </c>
      <c r="G1797" t="str">
        <f>STANDINGS_HR[[#This Row],[League]]&amp;STANDINGS_HR[[#This Row],[Team]]</f>
        <v>$150 Draft Champions Jan 05 1:00 pm Lg.3581Snuffaluffagus</v>
      </c>
    </row>
    <row r="1798" spans="1:7" x14ac:dyDescent="0.25">
      <c r="A1798">
        <v>2031</v>
      </c>
      <c r="B1798" t="s">
        <v>1912</v>
      </c>
      <c r="C1798" t="s">
        <v>1910</v>
      </c>
      <c r="D1798">
        <v>253</v>
      </c>
      <c r="E1798">
        <v>873</v>
      </c>
      <c r="F1798">
        <f t="shared" si="28"/>
        <v>12</v>
      </c>
      <c r="G1798" t="str">
        <f>STANDINGS_HR[[#This Row],[League]]&amp;STANDINGS_HR[[#This Row],[Team]]</f>
        <v>$150 Draft Champions Jan 05 1:00 pm Lg.3581It's Not Happening I</v>
      </c>
    </row>
    <row r="1799" spans="1:7" x14ac:dyDescent="0.25">
      <c r="A1799">
        <v>2761</v>
      </c>
      <c r="B1799" t="s">
        <v>1916</v>
      </c>
      <c r="C1799" t="s">
        <v>1910</v>
      </c>
      <c r="D1799">
        <v>215</v>
      </c>
      <c r="E1799">
        <v>153</v>
      </c>
      <c r="F1799">
        <f t="shared" si="28"/>
        <v>13</v>
      </c>
      <c r="G1799" t="str">
        <f>STANDINGS_HR[[#This Row],[League]]&amp;STANDINGS_HR[[#This Row],[Team]]</f>
        <v>$150 Draft Champions Jan 05 1:00 pm Lg.3581Team WhoopAss</v>
      </c>
    </row>
    <row r="1800" spans="1:7" x14ac:dyDescent="0.25">
      <c r="A1800">
        <v>2818</v>
      </c>
      <c r="B1800" t="s">
        <v>1918</v>
      </c>
      <c r="C1800" t="s">
        <v>1910</v>
      </c>
      <c r="D1800">
        <v>207</v>
      </c>
      <c r="E1800">
        <v>91.5</v>
      </c>
      <c r="F1800">
        <f t="shared" si="28"/>
        <v>14</v>
      </c>
      <c r="G1800" t="str">
        <f>STANDINGS_HR[[#This Row],[League]]&amp;STANDINGS_HR[[#This Row],[Team]]</f>
        <v>$150 Draft Champions Jan 05 1:00 pm Lg.3581It's Happening II</v>
      </c>
    </row>
    <row r="1801" spans="1:7" x14ac:dyDescent="0.25">
      <c r="A1801">
        <v>2837</v>
      </c>
      <c r="B1801" t="s">
        <v>625</v>
      </c>
      <c r="C1801" t="s">
        <v>1910</v>
      </c>
      <c r="D1801">
        <v>205</v>
      </c>
      <c r="E1801">
        <v>75.5</v>
      </c>
      <c r="F1801">
        <f t="shared" si="28"/>
        <v>15</v>
      </c>
      <c r="G1801" t="str">
        <f>STANDINGS_HR[[#This Row],[League]]&amp;STANDINGS_HR[[#This Row],[Team]]</f>
        <v>$150 Draft Champions Jan 05 1:00 pm Lg.3581Team Hunter</v>
      </c>
    </row>
    <row r="1802" spans="1:7" x14ac:dyDescent="0.25">
      <c r="A1802">
        <v>28</v>
      </c>
      <c r="B1802" t="s">
        <v>1919</v>
      </c>
      <c r="C1802" t="s">
        <v>1920</v>
      </c>
      <c r="D1802">
        <v>349</v>
      </c>
      <c r="E1802">
        <v>2883</v>
      </c>
      <c r="F1802">
        <f t="shared" si="28"/>
        <v>1</v>
      </c>
      <c r="G1802" t="str">
        <f>STANDINGS_HR[[#This Row],[League]]&amp;STANDINGS_HR[[#This Row],[Team]]</f>
        <v>$150 Draft Champions Jan 06 1:00 pm Lg.3582MeatLohse</v>
      </c>
    </row>
    <row r="1803" spans="1:7" x14ac:dyDescent="0.25">
      <c r="A1803">
        <v>658</v>
      </c>
      <c r="B1803" t="s">
        <v>452</v>
      </c>
      <c r="C1803" t="s">
        <v>1920</v>
      </c>
      <c r="D1803">
        <v>298</v>
      </c>
      <c r="E1803">
        <v>2250</v>
      </c>
      <c r="F1803">
        <f t="shared" si="28"/>
        <v>2</v>
      </c>
      <c r="G1803" t="str">
        <f>STANDINGS_HR[[#This Row],[League]]&amp;STANDINGS_HR[[#This Row],[Team]]</f>
        <v>$150 Draft Champions Jan 06 1:00 pm Lg.3582Super Furry Animals</v>
      </c>
    </row>
    <row r="1804" spans="1:7" x14ac:dyDescent="0.25">
      <c r="A1804">
        <v>750</v>
      </c>
      <c r="B1804" t="s">
        <v>1925</v>
      </c>
      <c r="C1804" t="s">
        <v>1920</v>
      </c>
      <c r="D1804">
        <v>294</v>
      </c>
      <c r="E1804">
        <v>2151</v>
      </c>
      <c r="F1804">
        <f t="shared" si="28"/>
        <v>3</v>
      </c>
      <c r="G1804" t="str">
        <f>STANDINGS_HR[[#This Row],[League]]&amp;STANDINGS_HR[[#This Row],[Team]]</f>
        <v>$150 Draft Champions Jan 06 1:00 pm Lg.3582Akitas</v>
      </c>
    </row>
    <row r="1805" spans="1:7" x14ac:dyDescent="0.25">
      <c r="A1805">
        <v>829</v>
      </c>
      <c r="B1805" t="s">
        <v>1921</v>
      </c>
      <c r="C1805" t="s">
        <v>1920</v>
      </c>
      <c r="D1805">
        <v>291</v>
      </c>
      <c r="E1805">
        <v>2072.5</v>
      </c>
      <c r="F1805">
        <f t="shared" si="28"/>
        <v>4</v>
      </c>
      <c r="G1805" t="str">
        <f>STANDINGS_HR[[#This Row],[League]]&amp;STANDINGS_HR[[#This Row],[Team]]</f>
        <v>$150 Draft Champions Jan 06 1:00 pm Lg.3582Chili and Onion Dogs</v>
      </c>
    </row>
    <row r="1806" spans="1:7" x14ac:dyDescent="0.25">
      <c r="A1806">
        <v>884</v>
      </c>
      <c r="B1806" t="s">
        <v>1924</v>
      </c>
      <c r="C1806" t="s">
        <v>1920</v>
      </c>
      <c r="D1806">
        <v>289</v>
      </c>
      <c r="E1806">
        <v>2019.5</v>
      </c>
      <c r="F1806">
        <f t="shared" si="28"/>
        <v>5</v>
      </c>
      <c r="G1806" t="str">
        <f>STANDINGS_HR[[#This Row],[League]]&amp;STANDINGS_HR[[#This Row],[Team]]</f>
        <v>$150 Draft Champions Jan 06 1:00 pm Lg.3582Killed By Death</v>
      </c>
    </row>
    <row r="1807" spans="1:7" x14ac:dyDescent="0.25">
      <c r="A1807">
        <v>1022</v>
      </c>
      <c r="B1807" t="s">
        <v>726</v>
      </c>
      <c r="C1807" t="s">
        <v>1920</v>
      </c>
      <c r="D1807">
        <v>285</v>
      </c>
      <c r="E1807">
        <v>1901</v>
      </c>
      <c r="F1807">
        <f t="shared" si="28"/>
        <v>6</v>
      </c>
      <c r="G1807" t="str">
        <f>STANDINGS_HR[[#This Row],[League]]&amp;STANDINGS_HR[[#This Row],[Team]]</f>
        <v>$150 Draft Champions Jan 06 1:00 pm Lg.3582Team Warner</v>
      </c>
    </row>
    <row r="1808" spans="1:7" x14ac:dyDescent="0.25">
      <c r="A1808">
        <v>1127</v>
      </c>
      <c r="B1808" t="s">
        <v>367</v>
      </c>
      <c r="C1808" t="s">
        <v>1920</v>
      </c>
      <c r="D1808">
        <v>282</v>
      </c>
      <c r="E1808">
        <v>1795</v>
      </c>
      <c r="F1808">
        <f t="shared" si="28"/>
        <v>7</v>
      </c>
      <c r="G1808" t="str">
        <f>STANDINGS_HR[[#This Row],[League]]&amp;STANDINGS_HR[[#This Row],[Team]]</f>
        <v>$150 Draft Champions Jan 06 1:00 pm Lg.3582Team Wilson</v>
      </c>
    </row>
    <row r="1809" spans="1:7" x14ac:dyDescent="0.25">
      <c r="A1809">
        <v>1622</v>
      </c>
      <c r="B1809" t="s">
        <v>87</v>
      </c>
      <c r="C1809" t="s">
        <v>1920</v>
      </c>
      <c r="D1809">
        <v>267</v>
      </c>
      <c r="E1809">
        <v>1294</v>
      </c>
      <c r="F1809">
        <f t="shared" si="28"/>
        <v>8</v>
      </c>
      <c r="G1809" t="str">
        <f>STANDINGS_HR[[#This Row],[League]]&amp;STANDINGS_HR[[#This Row],[Team]]</f>
        <v>$150 Draft Champions Jan 06 1:00 pm Lg.3582The Northsiders</v>
      </c>
    </row>
    <row r="1810" spans="1:7" x14ac:dyDescent="0.25">
      <c r="A1810">
        <v>1770</v>
      </c>
      <c r="B1810" t="s">
        <v>1922</v>
      </c>
      <c r="C1810" t="s">
        <v>1920</v>
      </c>
      <c r="D1810">
        <v>262</v>
      </c>
      <c r="E1810">
        <v>1128.5</v>
      </c>
      <c r="F1810">
        <f t="shared" si="28"/>
        <v>9</v>
      </c>
      <c r="G1810" t="str">
        <f>STANDINGS_HR[[#This Row],[League]]&amp;STANDINGS_HR[[#This Row],[Team]]</f>
        <v>$150 Draft Champions Jan 06 1:00 pm Lg.3582Cleveland Dustmites</v>
      </c>
    </row>
    <row r="1811" spans="1:7" x14ac:dyDescent="0.25">
      <c r="A1811">
        <v>1773</v>
      </c>
      <c r="B1811" t="s">
        <v>1927</v>
      </c>
      <c r="C1811" t="s">
        <v>1920</v>
      </c>
      <c r="D1811">
        <v>262</v>
      </c>
      <c r="E1811">
        <v>1128.5</v>
      </c>
      <c r="F1811">
        <f t="shared" si="28"/>
        <v>10</v>
      </c>
      <c r="G1811" t="str">
        <f>STANDINGS_HR[[#This Row],[League]]&amp;STANDINGS_HR[[#This Row],[Team]]</f>
        <v>$150 Draft Champions Jan 06 1:00 pm Lg.3582Dogeeseseegod</v>
      </c>
    </row>
    <row r="1812" spans="1:7" x14ac:dyDescent="0.25">
      <c r="A1812">
        <v>1836</v>
      </c>
      <c r="B1812" t="s">
        <v>1923</v>
      </c>
      <c r="C1812" t="s">
        <v>1920</v>
      </c>
      <c r="D1812">
        <v>260</v>
      </c>
      <c r="E1812">
        <v>1075</v>
      </c>
      <c r="F1812">
        <f t="shared" si="28"/>
        <v>11</v>
      </c>
      <c r="G1812" t="str">
        <f>STANDINGS_HR[[#This Row],[League]]&amp;STANDINGS_HR[[#This Row],[Team]]</f>
        <v>$150 Draft Champions Jan 06 1:00 pm Lg.3582Sloth Farmer</v>
      </c>
    </row>
    <row r="1813" spans="1:7" x14ac:dyDescent="0.25">
      <c r="A1813">
        <v>1990</v>
      </c>
      <c r="B1813" t="s">
        <v>372</v>
      </c>
      <c r="C1813" t="s">
        <v>1920</v>
      </c>
      <c r="D1813">
        <v>255</v>
      </c>
      <c r="E1813">
        <v>932</v>
      </c>
      <c r="F1813">
        <f t="shared" si="28"/>
        <v>12</v>
      </c>
      <c r="G1813" t="str">
        <f>STANDINGS_HR[[#This Row],[League]]&amp;STANDINGS_HR[[#This Row],[Team]]</f>
        <v>$150 Draft Champions Jan 06 1:00 pm Lg.3582Tigers Slappy DC2</v>
      </c>
    </row>
    <row r="1814" spans="1:7" x14ac:dyDescent="0.25">
      <c r="A1814">
        <v>2086</v>
      </c>
      <c r="B1814" t="s">
        <v>481</v>
      </c>
      <c r="C1814" t="s">
        <v>1920</v>
      </c>
      <c r="D1814">
        <v>251</v>
      </c>
      <c r="E1814">
        <v>813.5</v>
      </c>
      <c r="F1814">
        <f t="shared" si="28"/>
        <v>13</v>
      </c>
      <c r="G1814" t="str">
        <f>STANDINGS_HR[[#This Row],[League]]&amp;STANDINGS_HR[[#This Row],[Team]]</f>
        <v>$150 Draft Champions Jan 06 1:00 pm Lg.3582Cultured Hooligan 3</v>
      </c>
    </row>
    <row r="1815" spans="1:7" x14ac:dyDescent="0.25">
      <c r="A1815">
        <v>2414</v>
      </c>
      <c r="B1815" t="s">
        <v>12</v>
      </c>
      <c r="C1815" t="s">
        <v>1920</v>
      </c>
      <c r="D1815">
        <v>238</v>
      </c>
      <c r="E1815">
        <v>500.5</v>
      </c>
      <c r="F1815">
        <f t="shared" si="28"/>
        <v>14</v>
      </c>
      <c r="G1815" t="str">
        <f>STANDINGS_HR[[#This Row],[League]]&amp;STANDINGS_HR[[#This Row],[Team]]</f>
        <v>$150 Draft Champions Jan 06 1:00 pm Lg.3582Team Marcus</v>
      </c>
    </row>
    <row r="1816" spans="1:7" x14ac:dyDescent="0.25">
      <c r="A1816">
        <v>2625</v>
      </c>
      <c r="B1816" t="s">
        <v>1926</v>
      </c>
      <c r="C1816" t="s">
        <v>1920</v>
      </c>
      <c r="D1816">
        <v>226</v>
      </c>
      <c r="E1816">
        <v>287</v>
      </c>
      <c r="F1816">
        <f t="shared" si="28"/>
        <v>15</v>
      </c>
      <c r="G1816" t="str">
        <f>STANDINGS_HR[[#This Row],[League]]&amp;STANDINGS_HR[[#This Row],[Team]]</f>
        <v>$150 Draft Champions Jan 06 1:00 pm Lg.3582SpinningSeams6</v>
      </c>
    </row>
    <row r="1817" spans="1:7" x14ac:dyDescent="0.25">
      <c r="A1817">
        <v>159</v>
      </c>
      <c r="B1817" t="s">
        <v>1930</v>
      </c>
      <c r="C1817" t="s">
        <v>1928</v>
      </c>
      <c r="D1817">
        <v>327</v>
      </c>
      <c r="E1817">
        <v>2750</v>
      </c>
      <c r="F1817">
        <f t="shared" si="28"/>
        <v>1</v>
      </c>
      <c r="G1817" t="str">
        <f>STANDINGS_HR[[#This Row],[League]]&amp;STANDINGS_HR[[#This Row],[Team]]</f>
        <v>$150 Draft Champions Jan 07 1:00 pm Lg.3583Lincoln Lumberjacks</v>
      </c>
    </row>
    <row r="1818" spans="1:7" x14ac:dyDescent="0.25">
      <c r="A1818">
        <v>186</v>
      </c>
      <c r="B1818" t="s">
        <v>1935</v>
      </c>
      <c r="C1818" t="s">
        <v>1928</v>
      </c>
      <c r="D1818">
        <v>325</v>
      </c>
      <c r="E1818">
        <v>2722.5</v>
      </c>
      <c r="F1818">
        <f t="shared" si="28"/>
        <v>2</v>
      </c>
      <c r="G1818" t="str">
        <f>STANDINGS_HR[[#This Row],[League]]&amp;STANDINGS_HR[[#This Row],[Team]]</f>
        <v>$150 Draft Champions Jan 07 1:00 pm Lg.3583Gray Boy Bailey</v>
      </c>
    </row>
    <row r="1819" spans="1:7" x14ac:dyDescent="0.25">
      <c r="A1819">
        <v>233</v>
      </c>
      <c r="B1819" t="s">
        <v>1932</v>
      </c>
      <c r="C1819" t="s">
        <v>1928</v>
      </c>
      <c r="D1819">
        <v>321</v>
      </c>
      <c r="E1819">
        <v>2672.5</v>
      </c>
      <c r="F1819">
        <f t="shared" si="28"/>
        <v>3</v>
      </c>
      <c r="G1819" t="str">
        <f>STANDINGS_HR[[#This Row],[League]]&amp;STANDINGS_HR[[#This Row],[Team]]</f>
        <v>$150 Draft Champions Jan 07 1:00 pm Lg.35833DC WAGGENER</v>
      </c>
    </row>
    <row r="1820" spans="1:7" x14ac:dyDescent="0.25">
      <c r="A1820">
        <v>776</v>
      </c>
      <c r="B1820" t="s">
        <v>1938</v>
      </c>
      <c r="C1820" t="s">
        <v>1928</v>
      </c>
      <c r="D1820">
        <v>293</v>
      </c>
      <c r="E1820">
        <v>2127</v>
      </c>
      <c r="F1820">
        <f t="shared" si="28"/>
        <v>4</v>
      </c>
      <c r="G1820" t="str">
        <f>STANDINGS_HR[[#This Row],[League]]&amp;STANDINGS_HR[[#This Row],[Team]]</f>
        <v>$150 Draft Champions Jan 07 1:00 pm Lg.3583Mike Pagliarulo</v>
      </c>
    </row>
    <row r="1821" spans="1:7" x14ac:dyDescent="0.25">
      <c r="A1821">
        <v>786</v>
      </c>
      <c r="B1821" t="s">
        <v>1931</v>
      </c>
      <c r="C1821" t="s">
        <v>1928</v>
      </c>
      <c r="D1821">
        <v>293</v>
      </c>
      <c r="E1821">
        <v>2127</v>
      </c>
      <c r="F1821">
        <f t="shared" si="28"/>
        <v>5</v>
      </c>
      <c r="G1821" t="str">
        <f>STANDINGS_HR[[#This Row],[League]]&amp;STANDINGS_HR[[#This Row],[Team]]</f>
        <v>$150 Draft Champions Jan 07 1:00 pm Lg.3583Squawks</v>
      </c>
    </row>
    <row r="1822" spans="1:7" x14ac:dyDescent="0.25">
      <c r="A1822">
        <v>1296</v>
      </c>
      <c r="B1822" t="s">
        <v>1937</v>
      </c>
      <c r="C1822" t="s">
        <v>1928</v>
      </c>
      <c r="D1822">
        <v>277</v>
      </c>
      <c r="E1822">
        <v>1620.5</v>
      </c>
      <c r="F1822">
        <f t="shared" si="28"/>
        <v>6</v>
      </c>
      <c r="G1822" t="str">
        <f>STANDINGS_HR[[#This Row],[League]]&amp;STANDINGS_HR[[#This Row],[Team]]</f>
        <v>$150 Draft Champions Jan 07 1:00 pm Lg.3583The District</v>
      </c>
    </row>
    <row r="1823" spans="1:7" x14ac:dyDescent="0.25">
      <c r="A1823">
        <v>1464</v>
      </c>
      <c r="B1823" t="s">
        <v>1934</v>
      </c>
      <c r="C1823" t="s">
        <v>1928</v>
      </c>
      <c r="D1823">
        <v>271</v>
      </c>
      <c r="E1823">
        <v>1434.5</v>
      </c>
      <c r="F1823">
        <f t="shared" si="28"/>
        <v>7</v>
      </c>
      <c r="G1823" t="str">
        <f>STANDINGS_HR[[#This Row],[League]]&amp;STANDINGS_HR[[#This Row],[Team]]</f>
        <v>$150 Draft Champions Jan 07 1:00 pm Lg.3583Captain Chaos</v>
      </c>
    </row>
    <row r="1824" spans="1:7" x14ac:dyDescent="0.25">
      <c r="A1824">
        <v>1737</v>
      </c>
      <c r="B1824" t="s">
        <v>1933</v>
      </c>
      <c r="C1824" t="s">
        <v>1928</v>
      </c>
      <c r="D1824">
        <v>263</v>
      </c>
      <c r="E1824">
        <v>1160.5</v>
      </c>
      <c r="F1824">
        <f t="shared" si="28"/>
        <v>8</v>
      </c>
      <c r="G1824" t="str">
        <f>STANDINGS_HR[[#This Row],[League]]&amp;STANDINGS_HR[[#This Row],[Team]]</f>
        <v>$150 Draft Champions Jan 07 1:00 pm Lg.3583Agostina</v>
      </c>
    </row>
    <row r="1825" spans="1:7" x14ac:dyDescent="0.25">
      <c r="A1825">
        <v>1997</v>
      </c>
      <c r="B1825" t="s">
        <v>532</v>
      </c>
      <c r="C1825" t="s">
        <v>1928</v>
      </c>
      <c r="D1825">
        <v>254</v>
      </c>
      <c r="E1825">
        <v>902.5</v>
      </c>
      <c r="F1825">
        <f t="shared" si="28"/>
        <v>9</v>
      </c>
      <c r="G1825" t="str">
        <f>STANDINGS_HR[[#This Row],[League]]&amp;STANDINGS_HR[[#This Row],[Team]]</f>
        <v>$150 Draft Champions Jan 07 1:00 pm Lg.3583Bleacher Bums</v>
      </c>
    </row>
    <row r="1826" spans="1:7" x14ac:dyDescent="0.25">
      <c r="A1826">
        <v>2030</v>
      </c>
      <c r="B1826" t="s">
        <v>18</v>
      </c>
      <c r="C1826" t="s">
        <v>1928</v>
      </c>
      <c r="D1826">
        <v>253</v>
      </c>
      <c r="E1826">
        <v>873</v>
      </c>
      <c r="F1826">
        <f t="shared" si="28"/>
        <v>10</v>
      </c>
      <c r="G1826" t="str">
        <f>STANDINGS_HR[[#This Row],[League]]&amp;STANDINGS_HR[[#This Row],[Team]]</f>
        <v>$150 Draft Champions Jan 07 1:00 pm Lg.3583Home Run Derbies</v>
      </c>
    </row>
    <row r="1827" spans="1:7" x14ac:dyDescent="0.25">
      <c r="A1827">
        <v>2096</v>
      </c>
      <c r="B1827" t="s">
        <v>1936</v>
      </c>
      <c r="C1827" t="s">
        <v>1928</v>
      </c>
      <c r="D1827">
        <v>251</v>
      </c>
      <c r="E1827">
        <v>813.5</v>
      </c>
      <c r="F1827">
        <f t="shared" si="28"/>
        <v>11</v>
      </c>
      <c r="G1827" t="str">
        <f>STANDINGS_HR[[#This Row],[League]]&amp;STANDINGS_HR[[#This Row],[Team]]</f>
        <v>$150 Draft Champions Jan 07 1:00 pm Lg.3583Pine Tar Gang</v>
      </c>
    </row>
    <row r="1828" spans="1:7" x14ac:dyDescent="0.25">
      <c r="A1828">
        <v>2158</v>
      </c>
      <c r="B1828" t="s">
        <v>1929</v>
      </c>
      <c r="C1828" t="s">
        <v>1928</v>
      </c>
      <c r="D1828">
        <v>249</v>
      </c>
      <c r="E1828">
        <v>759</v>
      </c>
      <c r="F1828">
        <f t="shared" si="28"/>
        <v>12</v>
      </c>
      <c r="G1828" t="str">
        <f>STANDINGS_HR[[#This Row],[League]]&amp;STANDINGS_HR[[#This Row],[Team]]</f>
        <v>$150 Draft Champions Jan 07 1:00 pm Lg.3583The Price for Bryce</v>
      </c>
    </row>
    <row r="1829" spans="1:7" x14ac:dyDescent="0.25">
      <c r="A1829">
        <v>2242</v>
      </c>
      <c r="B1829" t="s">
        <v>286</v>
      </c>
      <c r="C1829" t="s">
        <v>1928</v>
      </c>
      <c r="D1829">
        <v>246</v>
      </c>
      <c r="E1829">
        <v>677</v>
      </c>
      <c r="F1829">
        <f t="shared" si="28"/>
        <v>13</v>
      </c>
      <c r="G1829" t="str">
        <f>STANDINGS_HR[[#This Row],[League]]&amp;STANDINGS_HR[[#This Row],[Team]]</f>
        <v>$150 Draft Champions Jan 07 1:00 pm Lg.3583Team Williams</v>
      </c>
    </row>
    <row r="1830" spans="1:7" x14ac:dyDescent="0.25">
      <c r="A1830">
        <v>2440</v>
      </c>
      <c r="B1830" t="s">
        <v>1940</v>
      </c>
      <c r="C1830" t="s">
        <v>1928</v>
      </c>
      <c r="D1830">
        <v>236</v>
      </c>
      <c r="E1830">
        <v>460</v>
      </c>
      <c r="F1830">
        <f t="shared" si="28"/>
        <v>14</v>
      </c>
      <c r="G1830" t="str">
        <f>STANDINGS_HR[[#This Row],[League]]&amp;STANDINGS_HR[[#This Row],[Team]]</f>
        <v>$150 Draft Champions Jan 07 1:00 pm Lg.35831883 BOSTON BEANEATERS</v>
      </c>
    </row>
    <row r="1831" spans="1:7" x14ac:dyDescent="0.25">
      <c r="A1831">
        <v>2842</v>
      </c>
      <c r="B1831" t="s">
        <v>1939</v>
      </c>
      <c r="C1831" t="s">
        <v>1928</v>
      </c>
      <c r="D1831">
        <v>204</v>
      </c>
      <c r="E1831">
        <v>70</v>
      </c>
      <c r="F1831">
        <f t="shared" si="28"/>
        <v>15</v>
      </c>
      <c r="G1831" t="str">
        <f>STANDINGS_HR[[#This Row],[League]]&amp;STANDINGS_HR[[#This Row],[Team]]</f>
        <v>$150 Draft Champions Jan 07 1:00 pm Lg.3583Team Winder</v>
      </c>
    </row>
    <row r="1832" spans="1:7" x14ac:dyDescent="0.25">
      <c r="A1832">
        <v>108</v>
      </c>
      <c r="B1832" t="s">
        <v>1948</v>
      </c>
      <c r="C1832" t="s">
        <v>1941</v>
      </c>
      <c r="D1832">
        <v>333</v>
      </c>
      <c r="E1832">
        <v>2803.5</v>
      </c>
      <c r="F1832">
        <f t="shared" si="28"/>
        <v>1</v>
      </c>
      <c r="G1832" t="str">
        <f>STANDINGS_HR[[#This Row],[League]]&amp;STANDINGS_HR[[#This Row],[Team]]</f>
        <v>$150 Draft Champions Jan 07 1:00 pm Lg.3584Nice Picks for a Ghost</v>
      </c>
    </row>
    <row r="1833" spans="1:7" x14ac:dyDescent="0.25">
      <c r="A1833">
        <v>310</v>
      </c>
      <c r="B1833" t="s">
        <v>378</v>
      </c>
      <c r="C1833" t="s">
        <v>1941</v>
      </c>
      <c r="D1833">
        <v>316</v>
      </c>
      <c r="E1833">
        <v>2609</v>
      </c>
      <c r="F1833">
        <f t="shared" si="28"/>
        <v>2</v>
      </c>
      <c r="G1833" t="str">
        <f>STANDINGS_HR[[#This Row],[League]]&amp;STANDINGS_HR[[#This Row],[Team]]</f>
        <v>$150 Draft Champions Jan 07 1:00 pm Lg.3584Team Whaley</v>
      </c>
    </row>
    <row r="1834" spans="1:7" x14ac:dyDescent="0.25">
      <c r="A1834">
        <v>584</v>
      </c>
      <c r="B1834" t="s">
        <v>474</v>
      </c>
      <c r="C1834" t="s">
        <v>1941</v>
      </c>
      <c r="D1834">
        <v>301</v>
      </c>
      <c r="E1834">
        <v>2332</v>
      </c>
      <c r="F1834">
        <f t="shared" si="28"/>
        <v>3</v>
      </c>
      <c r="G1834" t="str">
        <f>STANDINGS_HR[[#This Row],[League]]&amp;STANDINGS_HR[[#This Row],[Team]]</f>
        <v>$150 Draft Champions Jan 07 1:00 pm Lg.3584Red Barons II</v>
      </c>
    </row>
    <row r="1835" spans="1:7" x14ac:dyDescent="0.25">
      <c r="A1835">
        <v>687</v>
      </c>
      <c r="B1835" t="s">
        <v>1947</v>
      </c>
      <c r="C1835" t="s">
        <v>1941</v>
      </c>
      <c r="D1835">
        <v>297</v>
      </c>
      <c r="E1835">
        <v>2226</v>
      </c>
      <c r="F1835">
        <f t="shared" si="28"/>
        <v>4</v>
      </c>
      <c r="G1835" t="str">
        <f>STANDINGS_HR[[#This Row],[League]]&amp;STANDINGS_HR[[#This Row],[Team]]</f>
        <v>$150 Draft Champions Jan 07 1:00 pm Lg.3584Starfishmn 0107</v>
      </c>
    </row>
    <row r="1836" spans="1:7" x14ac:dyDescent="0.25">
      <c r="A1836">
        <v>1041</v>
      </c>
      <c r="B1836" t="s">
        <v>1943</v>
      </c>
      <c r="C1836" t="s">
        <v>1941</v>
      </c>
      <c r="D1836">
        <v>284</v>
      </c>
      <c r="E1836">
        <v>1866</v>
      </c>
      <c r="F1836">
        <f t="shared" si="28"/>
        <v>5</v>
      </c>
      <c r="G1836" t="str">
        <f>STANDINGS_HR[[#This Row],[League]]&amp;STANDINGS_HR[[#This Row],[Team]]</f>
        <v>$150 Draft Champions Jan 07 1:00 pm Lg.3584Maddon Gnomes</v>
      </c>
    </row>
    <row r="1837" spans="1:7" x14ac:dyDescent="0.25">
      <c r="A1837">
        <v>1186</v>
      </c>
      <c r="B1837" t="s">
        <v>36</v>
      </c>
      <c r="C1837" t="s">
        <v>1941</v>
      </c>
      <c r="D1837">
        <v>280</v>
      </c>
      <c r="E1837">
        <v>1724</v>
      </c>
      <c r="F1837">
        <f t="shared" si="28"/>
        <v>6</v>
      </c>
      <c r="G1837" t="str">
        <f>STANDINGS_HR[[#This Row],[League]]&amp;STANDINGS_HR[[#This Row],[Team]]</f>
        <v>$150 Draft Champions Jan 07 1:00 pm Lg.3584PACO THYME</v>
      </c>
    </row>
    <row r="1838" spans="1:7" x14ac:dyDescent="0.25">
      <c r="A1838">
        <v>1264</v>
      </c>
      <c r="B1838" t="s">
        <v>9</v>
      </c>
      <c r="C1838" t="s">
        <v>1941</v>
      </c>
      <c r="D1838">
        <v>278</v>
      </c>
      <c r="E1838">
        <v>1655.5</v>
      </c>
      <c r="F1838">
        <f t="shared" si="28"/>
        <v>7</v>
      </c>
      <c r="G1838" t="str">
        <f>STANDINGS_HR[[#This Row],[League]]&amp;STANDINGS_HR[[#This Row],[Team]]</f>
        <v>$150 Draft Champions Jan 07 1:00 pm Lg.3584Team Johnson</v>
      </c>
    </row>
    <row r="1839" spans="1:7" x14ac:dyDescent="0.25">
      <c r="A1839">
        <v>1332</v>
      </c>
      <c r="B1839" t="s">
        <v>1949</v>
      </c>
      <c r="C1839" t="s">
        <v>1941</v>
      </c>
      <c r="D1839">
        <v>276</v>
      </c>
      <c r="E1839">
        <v>1589</v>
      </c>
      <c r="F1839">
        <f t="shared" si="28"/>
        <v>8</v>
      </c>
      <c r="G1839" t="str">
        <f>STANDINGS_HR[[#This Row],[League]]&amp;STANDINGS_HR[[#This Row],[Team]]</f>
        <v>$150 Draft Champions Jan 07 1:00 pm Lg.3584Team Kent 2</v>
      </c>
    </row>
    <row r="1840" spans="1:7" x14ac:dyDescent="0.25">
      <c r="A1840">
        <v>1440</v>
      </c>
      <c r="B1840" t="s">
        <v>50</v>
      </c>
      <c r="C1840" t="s">
        <v>1941</v>
      </c>
      <c r="D1840">
        <v>272</v>
      </c>
      <c r="E1840">
        <v>1468.5</v>
      </c>
      <c r="F1840">
        <f t="shared" si="28"/>
        <v>9</v>
      </c>
      <c r="G1840" t="str">
        <f>STANDINGS_HR[[#This Row],[League]]&amp;STANDINGS_HR[[#This Row],[Team]]</f>
        <v>$150 Draft Champions Jan 07 1:00 pm Lg.3584Highwayman</v>
      </c>
    </row>
    <row r="1841" spans="1:7" x14ac:dyDescent="0.25">
      <c r="A1841">
        <v>1700</v>
      </c>
      <c r="B1841" t="s">
        <v>292</v>
      </c>
      <c r="C1841" t="s">
        <v>1941</v>
      </c>
      <c r="D1841">
        <v>265</v>
      </c>
      <c r="E1841">
        <v>1225</v>
      </c>
      <c r="F1841">
        <f t="shared" si="28"/>
        <v>10</v>
      </c>
      <c r="G1841" t="str">
        <f>STANDINGS_HR[[#This Row],[League]]&amp;STANDINGS_HR[[#This Row],[Team]]</f>
        <v>$150 Draft Champions Jan 07 1:00 pm Lg.3584Team Teixeira</v>
      </c>
    </row>
    <row r="1842" spans="1:7" x14ac:dyDescent="0.25">
      <c r="A1842">
        <v>2002</v>
      </c>
      <c r="B1842" t="s">
        <v>1946</v>
      </c>
      <c r="C1842" t="s">
        <v>1941</v>
      </c>
      <c r="D1842">
        <v>254</v>
      </c>
      <c r="E1842">
        <v>902.5</v>
      </c>
      <c r="F1842">
        <f t="shared" si="28"/>
        <v>11</v>
      </c>
      <c r="G1842" t="str">
        <f>STANDINGS_HR[[#This Row],[League]]&amp;STANDINGS_HR[[#This Row],[Team]]</f>
        <v>$150 Draft Champions Jan 07 1:00 pm Lg.3584EBDB BnB Prime</v>
      </c>
    </row>
    <row r="1843" spans="1:7" x14ac:dyDescent="0.25">
      <c r="A1843">
        <v>2006</v>
      </c>
      <c r="B1843" t="s">
        <v>1942</v>
      </c>
      <c r="C1843" t="s">
        <v>1941</v>
      </c>
      <c r="D1843">
        <v>254</v>
      </c>
      <c r="E1843">
        <v>902.5</v>
      </c>
      <c r="F1843">
        <f t="shared" si="28"/>
        <v>12</v>
      </c>
      <c r="G1843" t="str">
        <f>STANDINGS_HR[[#This Row],[League]]&amp;STANDINGS_HR[[#This Row],[Team]]</f>
        <v>$150 Draft Champions Jan 07 1:00 pm Lg.3584Hey now</v>
      </c>
    </row>
    <row r="1844" spans="1:7" x14ac:dyDescent="0.25">
      <c r="A1844">
        <v>2197</v>
      </c>
      <c r="B1844" t="s">
        <v>1944</v>
      </c>
      <c r="C1844" t="s">
        <v>1941</v>
      </c>
      <c r="D1844">
        <v>247</v>
      </c>
      <c r="E1844">
        <v>702.5</v>
      </c>
      <c r="F1844">
        <f t="shared" si="28"/>
        <v>13</v>
      </c>
      <c r="G1844" t="str">
        <f>STANDINGS_HR[[#This Row],[League]]&amp;STANDINGS_HR[[#This Row],[Team]]</f>
        <v>$150 Draft Champions Jan 07 1:00 pm Lg.3584Altuve Abreu Keuchel</v>
      </c>
    </row>
    <row r="1845" spans="1:7" x14ac:dyDescent="0.25">
      <c r="A1845">
        <v>2796</v>
      </c>
      <c r="B1845" t="s">
        <v>260</v>
      </c>
      <c r="C1845" t="s">
        <v>1941</v>
      </c>
      <c r="D1845">
        <v>211</v>
      </c>
      <c r="E1845">
        <v>117.5</v>
      </c>
      <c r="F1845">
        <f t="shared" si="28"/>
        <v>14</v>
      </c>
      <c r="G1845" t="str">
        <f>STANDINGS_HR[[#This Row],[League]]&amp;STANDINGS_HR[[#This Row],[Team]]</f>
        <v>$150 Draft Champions Jan 07 1:00 pm Lg.3584Team Maher</v>
      </c>
    </row>
    <row r="1846" spans="1:7" x14ac:dyDescent="0.25">
      <c r="A1846">
        <v>2894</v>
      </c>
      <c r="B1846" t="s">
        <v>1945</v>
      </c>
      <c r="C1846" t="s">
        <v>1941</v>
      </c>
      <c r="D1846">
        <v>177</v>
      </c>
      <c r="E1846">
        <v>17.5</v>
      </c>
      <c r="F1846">
        <f t="shared" si="28"/>
        <v>15</v>
      </c>
      <c r="G1846" t="str">
        <f>STANDINGS_HR[[#This Row],[League]]&amp;STANDINGS_HR[[#This Row],[Team]]</f>
        <v>$150 Draft Champions Jan 07 1:00 pm Lg.3584EMERSON 5</v>
      </c>
    </row>
    <row r="1847" spans="1:7" x14ac:dyDescent="0.25">
      <c r="A1847">
        <v>133</v>
      </c>
      <c r="B1847" t="s">
        <v>1952</v>
      </c>
      <c r="C1847" t="s">
        <v>1951</v>
      </c>
      <c r="D1847">
        <v>330</v>
      </c>
      <c r="E1847">
        <v>2779.5</v>
      </c>
      <c r="F1847">
        <f t="shared" si="28"/>
        <v>1</v>
      </c>
      <c r="G1847" t="str">
        <f>STANDINGS_HR[[#This Row],[League]]&amp;STANDINGS_HR[[#This Row],[Team]]</f>
        <v>$150 Draft Champions Jan 08 1:00 pm Lg.3585ShowtimeDC31</v>
      </c>
    </row>
    <row r="1848" spans="1:7" x14ac:dyDescent="0.25">
      <c r="A1848">
        <v>315</v>
      </c>
      <c r="B1848" t="s">
        <v>1953</v>
      </c>
      <c r="C1848" t="s">
        <v>1951</v>
      </c>
      <c r="D1848">
        <v>315</v>
      </c>
      <c r="E1848">
        <v>2592.5</v>
      </c>
      <c r="F1848">
        <f t="shared" si="28"/>
        <v>2</v>
      </c>
      <c r="G1848" t="str">
        <f>STANDINGS_HR[[#This Row],[League]]&amp;STANDINGS_HR[[#This Row],[Team]]</f>
        <v>$150 Draft Champions Jan 08 1:00 pm Lg.3585Fighting Italians</v>
      </c>
    </row>
    <row r="1849" spans="1:7" x14ac:dyDescent="0.25">
      <c r="A1849">
        <v>578</v>
      </c>
      <c r="B1849" t="s">
        <v>18</v>
      </c>
      <c r="C1849" t="s">
        <v>1951</v>
      </c>
      <c r="D1849">
        <v>301</v>
      </c>
      <c r="E1849">
        <v>2332</v>
      </c>
      <c r="F1849">
        <f t="shared" si="28"/>
        <v>3</v>
      </c>
      <c r="G1849" t="str">
        <f>STANDINGS_HR[[#This Row],[League]]&amp;STANDINGS_HR[[#This Row],[Team]]</f>
        <v>$150 Draft Champions Jan 08 1:00 pm Lg.3585Home Run Derbies</v>
      </c>
    </row>
    <row r="1850" spans="1:7" x14ac:dyDescent="0.25">
      <c r="A1850">
        <v>765</v>
      </c>
      <c r="B1850" t="s">
        <v>1955</v>
      </c>
      <c r="C1850" t="s">
        <v>1951</v>
      </c>
      <c r="D1850">
        <v>294</v>
      </c>
      <c r="E1850">
        <v>2151</v>
      </c>
      <c r="F1850">
        <f t="shared" si="28"/>
        <v>4</v>
      </c>
      <c r="G1850" t="str">
        <f>STANDINGS_HR[[#This Row],[League]]&amp;STANDINGS_HR[[#This Row],[Team]]</f>
        <v>$150 Draft Champions Jan 08 1:00 pm Lg.3585Team LeValley 3</v>
      </c>
    </row>
    <row r="1851" spans="1:7" x14ac:dyDescent="0.25">
      <c r="A1851">
        <v>874</v>
      </c>
      <c r="B1851" t="s">
        <v>1958</v>
      </c>
      <c r="C1851" t="s">
        <v>1951</v>
      </c>
      <c r="D1851">
        <v>289</v>
      </c>
      <c r="E1851">
        <v>2019.5</v>
      </c>
      <c r="F1851">
        <f t="shared" si="28"/>
        <v>5</v>
      </c>
      <c r="G1851" t="str">
        <f>STANDINGS_HR[[#This Row],[League]]&amp;STANDINGS_HR[[#This Row],[Team]]</f>
        <v>$150 Draft Champions Jan 08 1:00 pm Lg.3585Bobs Big Boys</v>
      </c>
    </row>
    <row r="1852" spans="1:7" x14ac:dyDescent="0.25">
      <c r="A1852">
        <v>962</v>
      </c>
      <c r="B1852" t="s">
        <v>1954</v>
      </c>
      <c r="C1852" t="s">
        <v>1951</v>
      </c>
      <c r="D1852">
        <v>287</v>
      </c>
      <c r="E1852">
        <v>1963</v>
      </c>
      <c r="F1852">
        <f t="shared" si="28"/>
        <v>6</v>
      </c>
      <c r="G1852" t="str">
        <f>STANDINGS_HR[[#This Row],[League]]&amp;STANDINGS_HR[[#This Row],[Team]]</f>
        <v>$150 Draft Champions Jan 08 1:00 pm Lg.3585maxamillions</v>
      </c>
    </row>
    <row r="1853" spans="1:7" x14ac:dyDescent="0.25">
      <c r="A1853">
        <v>1419</v>
      </c>
      <c r="B1853" t="s">
        <v>98</v>
      </c>
      <c r="C1853" t="s">
        <v>1951</v>
      </c>
      <c r="D1853">
        <v>273</v>
      </c>
      <c r="E1853">
        <v>1503</v>
      </c>
      <c r="F1853">
        <f t="shared" si="28"/>
        <v>7</v>
      </c>
      <c r="G1853" t="str">
        <f>STANDINGS_HR[[#This Row],[League]]&amp;STANDINGS_HR[[#This Row],[Team]]</f>
        <v>$150 Draft Champions Jan 08 1:00 pm Lg.3585Team Ward</v>
      </c>
    </row>
    <row r="1854" spans="1:7" x14ac:dyDescent="0.25">
      <c r="A1854">
        <v>1484</v>
      </c>
      <c r="B1854" t="s">
        <v>16</v>
      </c>
      <c r="C1854" t="s">
        <v>1951</v>
      </c>
      <c r="D1854">
        <v>271</v>
      </c>
      <c r="E1854">
        <v>1434.5</v>
      </c>
      <c r="F1854">
        <f t="shared" si="28"/>
        <v>8</v>
      </c>
      <c r="G1854" t="str">
        <f>STANDINGS_HR[[#This Row],[League]]&amp;STANDINGS_HR[[#This Row],[Team]]</f>
        <v>$150 Draft Champions Jan 08 1:00 pm Lg.3585Team Phan</v>
      </c>
    </row>
    <row r="1855" spans="1:7" x14ac:dyDescent="0.25">
      <c r="A1855">
        <v>1777</v>
      </c>
      <c r="B1855" t="s">
        <v>1956</v>
      </c>
      <c r="C1855" t="s">
        <v>1951</v>
      </c>
      <c r="D1855">
        <v>262</v>
      </c>
      <c r="E1855">
        <v>1128.5</v>
      </c>
      <c r="F1855">
        <f t="shared" si="28"/>
        <v>9</v>
      </c>
      <c r="G1855" t="str">
        <f>STANDINGS_HR[[#This Row],[League]]&amp;STANDINGS_HR[[#This Row],[Team]]</f>
        <v>$150 Draft Champions Jan 08 1:00 pm Lg.3585Hard Hat &amp; Lunchpale '16</v>
      </c>
    </row>
    <row r="1856" spans="1:7" x14ac:dyDescent="0.25">
      <c r="A1856">
        <v>1942</v>
      </c>
      <c r="B1856" t="s">
        <v>290</v>
      </c>
      <c r="C1856" t="s">
        <v>1951</v>
      </c>
      <c r="D1856">
        <v>257</v>
      </c>
      <c r="E1856">
        <v>985</v>
      </c>
      <c r="F1856">
        <f t="shared" si="28"/>
        <v>10</v>
      </c>
      <c r="G1856" t="str">
        <f>STANDINGS_HR[[#This Row],[League]]&amp;STANDINGS_HR[[#This Row],[Team]]</f>
        <v>$150 Draft Champions Jan 08 1:00 pm Lg.3585Thing 3</v>
      </c>
    </row>
    <row r="1857" spans="1:7" x14ac:dyDescent="0.25">
      <c r="A1857">
        <v>1948</v>
      </c>
      <c r="B1857" t="s">
        <v>1957</v>
      </c>
      <c r="C1857" t="s">
        <v>1951</v>
      </c>
      <c r="D1857">
        <v>256</v>
      </c>
      <c r="E1857">
        <v>957.5</v>
      </c>
      <c r="F1857">
        <f t="shared" si="28"/>
        <v>11</v>
      </c>
      <c r="G1857" t="str">
        <f>STANDINGS_HR[[#This Row],[League]]&amp;STANDINGS_HR[[#This Row],[Team]]</f>
        <v>$150 Draft Champions Jan 08 1:00 pm Lg.3585Dutch Mafia (DC2)</v>
      </c>
    </row>
    <row r="1858" spans="1:7" x14ac:dyDescent="0.25">
      <c r="A1858">
        <v>2387</v>
      </c>
      <c r="B1858" t="s">
        <v>17</v>
      </c>
      <c r="C1858" t="s">
        <v>1951</v>
      </c>
      <c r="D1858">
        <v>239</v>
      </c>
      <c r="E1858">
        <v>523</v>
      </c>
      <c r="F1858">
        <f t="shared" si="28"/>
        <v>12</v>
      </c>
      <c r="G1858" t="str">
        <f>STANDINGS_HR[[#This Row],[League]]&amp;STANDINGS_HR[[#This Row],[Team]]</f>
        <v>$150 Draft Champions Jan 08 1:00 pm Lg.3585Millertime</v>
      </c>
    </row>
    <row r="1859" spans="1:7" x14ac:dyDescent="0.25">
      <c r="A1859">
        <v>2444</v>
      </c>
      <c r="B1859" t="s">
        <v>71</v>
      </c>
      <c r="C1859" t="s">
        <v>1951</v>
      </c>
      <c r="D1859">
        <v>236</v>
      </c>
      <c r="E1859">
        <v>460</v>
      </c>
      <c r="F1859">
        <f t="shared" ref="F1859:F1922" si="29">IF(C1859=C1858,F1858+1,1)</f>
        <v>13</v>
      </c>
      <c r="G1859" t="str">
        <f>STANDINGS_HR[[#This Row],[League]]&amp;STANDINGS_HR[[#This Row],[Team]]</f>
        <v>$150 Draft Champions Jan 08 1:00 pm Lg.3585Frozen Ropes</v>
      </c>
    </row>
    <row r="1860" spans="1:7" x14ac:dyDescent="0.25">
      <c r="A1860">
        <v>2675</v>
      </c>
      <c r="B1860" t="s">
        <v>1950</v>
      </c>
      <c r="C1860" t="s">
        <v>1951</v>
      </c>
      <c r="D1860">
        <v>222</v>
      </c>
      <c r="E1860">
        <v>234.5</v>
      </c>
      <c r="F1860">
        <f t="shared" si="29"/>
        <v>14</v>
      </c>
      <c r="G1860" t="str">
        <f>STANDINGS_HR[[#This Row],[League]]&amp;STANDINGS_HR[[#This Row],[Team]]</f>
        <v>$150 Draft Champions Jan 08 1:00 pm Lg.3585Heart-Shaped Box</v>
      </c>
    </row>
    <row r="1861" spans="1:7" x14ac:dyDescent="0.25">
      <c r="A1861">
        <v>2700</v>
      </c>
      <c r="B1861" t="s">
        <v>318</v>
      </c>
      <c r="C1861" t="s">
        <v>1951</v>
      </c>
      <c r="D1861">
        <v>220</v>
      </c>
      <c r="E1861">
        <v>206.5</v>
      </c>
      <c r="F1861">
        <f t="shared" si="29"/>
        <v>15</v>
      </c>
      <c r="G1861" t="str">
        <f>STANDINGS_HR[[#This Row],[League]]&amp;STANDINGS_HR[[#This Row],[Team]]</f>
        <v>$150 Draft Champions Jan 08 1:00 pm Lg.3585Chalupa Batman</v>
      </c>
    </row>
    <row r="1862" spans="1:7" x14ac:dyDescent="0.25">
      <c r="A1862">
        <v>270</v>
      </c>
      <c r="B1862" t="s">
        <v>1969</v>
      </c>
      <c r="C1862" t="s">
        <v>1960</v>
      </c>
      <c r="D1862">
        <v>318</v>
      </c>
      <c r="E1862">
        <v>2641.5</v>
      </c>
      <c r="F1862">
        <f t="shared" si="29"/>
        <v>1</v>
      </c>
      <c r="G1862" t="str">
        <f>STANDINGS_HR[[#This Row],[League]]&amp;STANDINGS_HR[[#This Row],[Team]]</f>
        <v>$150 Draft Champions Jan 09 1:00 pm Lg.3587Starfishmn 0109</v>
      </c>
    </row>
    <row r="1863" spans="1:7" x14ac:dyDescent="0.25">
      <c r="A1863">
        <v>374</v>
      </c>
      <c r="B1863" t="s">
        <v>1971</v>
      </c>
      <c r="C1863" t="s">
        <v>1960</v>
      </c>
      <c r="D1863">
        <v>311</v>
      </c>
      <c r="E1863">
        <v>2530</v>
      </c>
      <c r="F1863">
        <f t="shared" si="29"/>
        <v>2</v>
      </c>
      <c r="G1863" t="str">
        <f>STANDINGS_HR[[#This Row],[League]]&amp;STANDINGS_HR[[#This Row],[Team]]</f>
        <v>$150 Draft Champions Jan 09 1:00 pm Lg.35874DC WAGGENER</v>
      </c>
    </row>
    <row r="1864" spans="1:7" x14ac:dyDescent="0.25">
      <c r="A1864">
        <v>383</v>
      </c>
      <c r="B1864" t="s">
        <v>1966</v>
      </c>
      <c r="C1864" t="s">
        <v>1960</v>
      </c>
      <c r="D1864">
        <v>311</v>
      </c>
      <c r="E1864">
        <v>2530</v>
      </c>
      <c r="F1864">
        <f t="shared" si="29"/>
        <v>3</v>
      </c>
      <c r="G1864" t="str">
        <f>STANDINGS_HR[[#This Row],[League]]&amp;STANDINGS_HR[[#This Row],[Team]]</f>
        <v>$150 Draft Champions Jan 09 1:00 pm Lg.3587Steve Sax</v>
      </c>
    </row>
    <row r="1865" spans="1:7" x14ac:dyDescent="0.25">
      <c r="A1865">
        <v>669</v>
      </c>
      <c r="B1865" t="s">
        <v>1961</v>
      </c>
      <c r="C1865" t="s">
        <v>1960</v>
      </c>
      <c r="D1865">
        <v>298</v>
      </c>
      <c r="E1865">
        <v>2250</v>
      </c>
      <c r="F1865">
        <f t="shared" si="29"/>
        <v>4</v>
      </c>
      <c r="G1865" t="str">
        <f>STANDINGS_HR[[#This Row],[League]]&amp;STANDINGS_HR[[#This Row],[Team]]</f>
        <v>$150 Draft Champions Jan 09 1:00 pm Lg.3587Thebeau 2</v>
      </c>
    </row>
    <row r="1866" spans="1:7" x14ac:dyDescent="0.25">
      <c r="A1866">
        <v>702</v>
      </c>
      <c r="B1866" t="s">
        <v>461</v>
      </c>
      <c r="C1866" t="s">
        <v>1960</v>
      </c>
      <c r="D1866">
        <v>296</v>
      </c>
      <c r="E1866">
        <v>2200</v>
      </c>
      <c r="F1866">
        <f t="shared" si="29"/>
        <v>5</v>
      </c>
      <c r="G1866" t="str">
        <f>STANDINGS_HR[[#This Row],[League]]&amp;STANDINGS_HR[[#This Row],[Team]]</f>
        <v>$150 Draft Champions Jan 09 1:00 pm Lg.3587Evil Empire</v>
      </c>
    </row>
    <row r="1867" spans="1:7" x14ac:dyDescent="0.25">
      <c r="A1867">
        <v>1014</v>
      </c>
      <c r="B1867" t="s">
        <v>1959</v>
      </c>
      <c r="C1867" t="s">
        <v>1960</v>
      </c>
      <c r="D1867">
        <v>285</v>
      </c>
      <c r="E1867">
        <v>1901</v>
      </c>
      <c r="F1867">
        <f t="shared" si="29"/>
        <v>6</v>
      </c>
      <c r="G1867" t="str">
        <f>STANDINGS_HR[[#This Row],[League]]&amp;STANDINGS_HR[[#This Row],[Team]]</f>
        <v>$150 Draft Champions Jan 09 1:00 pm Lg.3587Reservoir Dogs</v>
      </c>
    </row>
    <row r="1868" spans="1:7" x14ac:dyDescent="0.25">
      <c r="A1868">
        <v>1147</v>
      </c>
      <c r="B1868" t="s">
        <v>370</v>
      </c>
      <c r="C1868" t="s">
        <v>1960</v>
      </c>
      <c r="D1868">
        <v>281</v>
      </c>
      <c r="E1868">
        <v>1759</v>
      </c>
      <c r="F1868">
        <f t="shared" si="29"/>
        <v>7</v>
      </c>
      <c r="G1868" t="str">
        <f>STANDINGS_HR[[#This Row],[League]]&amp;STANDINGS_HR[[#This Row],[Team]]</f>
        <v>$150 Draft Champions Jan 09 1:00 pm Lg.3587Lama Lama Ding Dong</v>
      </c>
    </row>
    <row r="1869" spans="1:7" x14ac:dyDescent="0.25">
      <c r="A1869">
        <v>1181</v>
      </c>
      <c r="B1869" t="s">
        <v>18</v>
      </c>
      <c r="C1869" t="s">
        <v>1960</v>
      </c>
      <c r="D1869">
        <v>280</v>
      </c>
      <c r="E1869">
        <v>1724</v>
      </c>
      <c r="F1869">
        <f t="shared" si="29"/>
        <v>8</v>
      </c>
      <c r="G1869" t="str">
        <f>STANDINGS_HR[[#This Row],[League]]&amp;STANDINGS_HR[[#This Row],[Team]]</f>
        <v>$150 Draft Champions Jan 09 1:00 pm Lg.3587Home Run Derbies</v>
      </c>
    </row>
    <row r="1870" spans="1:7" x14ac:dyDescent="0.25">
      <c r="A1870">
        <v>1677</v>
      </c>
      <c r="B1870" t="s">
        <v>1968</v>
      </c>
      <c r="C1870" t="s">
        <v>1960</v>
      </c>
      <c r="D1870">
        <v>265</v>
      </c>
      <c r="E1870">
        <v>1225</v>
      </c>
      <c r="F1870">
        <f t="shared" si="29"/>
        <v>9</v>
      </c>
      <c r="G1870" t="str">
        <f>STANDINGS_HR[[#This Row],[League]]&amp;STANDINGS_HR[[#This Row],[Team]]</f>
        <v>$150 Draft Champions Jan 09 1:00 pm Lg.3587Dead Money</v>
      </c>
    </row>
    <row r="1871" spans="1:7" x14ac:dyDescent="0.25">
      <c r="A1871">
        <v>1890</v>
      </c>
      <c r="B1871" t="s">
        <v>1962</v>
      </c>
      <c r="C1871" t="s">
        <v>1960</v>
      </c>
      <c r="D1871">
        <v>258</v>
      </c>
      <c r="E1871">
        <v>1012.5</v>
      </c>
      <c r="F1871">
        <f t="shared" si="29"/>
        <v>10</v>
      </c>
      <c r="G1871" t="str">
        <f>STANDINGS_HR[[#This Row],[League]]&amp;STANDINGS_HR[[#This Row],[Team]]</f>
        <v>$150 Draft Champions Jan 09 1:00 pm Lg.3587Dear Mr. Fantasy</v>
      </c>
    </row>
    <row r="1872" spans="1:7" x14ac:dyDescent="0.25">
      <c r="A1872">
        <v>2028</v>
      </c>
      <c r="B1872" t="s">
        <v>1970</v>
      </c>
      <c r="C1872" t="s">
        <v>1960</v>
      </c>
      <c r="D1872">
        <v>253</v>
      </c>
      <c r="E1872">
        <v>873</v>
      </c>
      <c r="F1872">
        <f t="shared" si="29"/>
        <v>11</v>
      </c>
      <c r="G1872" t="str">
        <f>STANDINGS_HR[[#This Row],[League]]&amp;STANDINGS_HR[[#This Row],[Team]]</f>
        <v>$150 Draft Champions Jan 09 1:00 pm Lg.3587Cowtippers</v>
      </c>
    </row>
    <row r="1873" spans="1:7" x14ac:dyDescent="0.25">
      <c r="A1873">
        <v>2360</v>
      </c>
      <c r="B1873" t="s">
        <v>1965</v>
      </c>
      <c r="C1873" t="s">
        <v>1960</v>
      </c>
      <c r="D1873">
        <v>240</v>
      </c>
      <c r="E1873">
        <v>543.5</v>
      </c>
      <c r="F1873">
        <f t="shared" si="29"/>
        <v>12</v>
      </c>
      <c r="G1873" t="str">
        <f>STANDINGS_HR[[#This Row],[League]]&amp;STANDINGS_HR[[#This Row],[Team]]</f>
        <v>$150 Draft Champions Jan 09 1:00 pm Lg.3587Bandoleros</v>
      </c>
    </row>
    <row r="1874" spans="1:7" x14ac:dyDescent="0.25">
      <c r="A1874">
        <v>2505</v>
      </c>
      <c r="B1874" t="s">
        <v>1967</v>
      </c>
      <c r="C1874" t="s">
        <v>1960</v>
      </c>
      <c r="D1874">
        <v>233</v>
      </c>
      <c r="E1874">
        <v>403.5</v>
      </c>
      <c r="F1874">
        <f t="shared" si="29"/>
        <v>13</v>
      </c>
      <c r="G1874" t="str">
        <f>STANDINGS_HR[[#This Row],[League]]&amp;STANDINGS_HR[[#This Row],[Team]]</f>
        <v>$150 Draft Champions Jan 09 1:00 pm Lg.3587NoParticularPlace2Go</v>
      </c>
    </row>
    <row r="1875" spans="1:7" x14ac:dyDescent="0.25">
      <c r="A1875">
        <v>2532</v>
      </c>
      <c r="B1875" t="s">
        <v>1964</v>
      </c>
      <c r="C1875" t="s">
        <v>1960</v>
      </c>
      <c r="D1875">
        <v>232</v>
      </c>
      <c r="E1875">
        <v>385.5</v>
      </c>
      <c r="F1875">
        <f t="shared" si="29"/>
        <v>14</v>
      </c>
      <c r="G1875" t="str">
        <f>STANDINGS_HR[[#This Row],[League]]&amp;STANDINGS_HR[[#This Row],[Team]]</f>
        <v>$150 Draft Champions Jan 09 1:00 pm Lg.3587Tuco's Grill</v>
      </c>
    </row>
    <row r="1876" spans="1:7" x14ac:dyDescent="0.25">
      <c r="A1876">
        <v>2809</v>
      </c>
      <c r="B1876" t="s">
        <v>1963</v>
      </c>
      <c r="C1876" t="s">
        <v>1960</v>
      </c>
      <c r="D1876">
        <v>208</v>
      </c>
      <c r="E1876">
        <v>98.5</v>
      </c>
      <c r="F1876">
        <f t="shared" si="29"/>
        <v>15</v>
      </c>
      <c r="G1876" t="str">
        <f>STANDINGS_HR[[#This Row],[League]]&amp;STANDINGS_HR[[#This Row],[Team]]</f>
        <v>$150 Draft Champions Jan 09 1:00 pm Lg.3587EMERSON 6</v>
      </c>
    </row>
    <row r="1877" spans="1:7" x14ac:dyDescent="0.25">
      <c r="A1877">
        <v>50</v>
      </c>
      <c r="B1877" t="s">
        <v>1983</v>
      </c>
      <c r="C1877" t="s">
        <v>1973</v>
      </c>
      <c r="D1877">
        <v>344</v>
      </c>
      <c r="E1877">
        <v>2858.5</v>
      </c>
      <c r="F1877">
        <f t="shared" si="29"/>
        <v>1</v>
      </c>
      <c r="G1877" t="str">
        <f>STANDINGS_HR[[#This Row],[League]]&amp;STANDINGS_HR[[#This Row],[Team]]</f>
        <v>$150 Draft Champions Jan 10 1:00 pm Lg.3588Just Sano</v>
      </c>
    </row>
    <row r="1878" spans="1:7" x14ac:dyDescent="0.25">
      <c r="A1878">
        <v>60</v>
      </c>
      <c r="B1878" t="s">
        <v>1972</v>
      </c>
      <c r="C1878" t="s">
        <v>1973</v>
      </c>
      <c r="D1878">
        <v>343</v>
      </c>
      <c r="E1878">
        <v>2853</v>
      </c>
      <c r="F1878">
        <f t="shared" si="29"/>
        <v>2</v>
      </c>
      <c r="G1878" t="str">
        <f>STANDINGS_HR[[#This Row],[League]]&amp;STANDINGS_HR[[#This Row],[Team]]</f>
        <v>$150 Draft Champions Jan 10 1:00 pm Lg.3588Team Spirit</v>
      </c>
    </row>
    <row r="1879" spans="1:7" x14ac:dyDescent="0.25">
      <c r="A1879">
        <v>201</v>
      </c>
      <c r="B1879" t="s">
        <v>1981</v>
      </c>
      <c r="C1879" t="s">
        <v>1973</v>
      </c>
      <c r="D1879">
        <v>324</v>
      </c>
      <c r="E1879">
        <v>2710.5</v>
      </c>
      <c r="F1879">
        <f t="shared" si="29"/>
        <v>3</v>
      </c>
      <c r="G1879" t="str">
        <f>STANDINGS_HR[[#This Row],[League]]&amp;STANDINGS_HR[[#This Row],[Team]]</f>
        <v>$150 Draft Champions Jan 10 1:00 pm Lg.3588Tenderdumps</v>
      </c>
    </row>
    <row r="1880" spans="1:7" x14ac:dyDescent="0.25">
      <c r="A1880">
        <v>748</v>
      </c>
      <c r="B1880" t="s">
        <v>1974</v>
      </c>
      <c r="C1880" t="s">
        <v>1973</v>
      </c>
      <c r="D1880">
        <v>295</v>
      </c>
      <c r="E1880">
        <v>2174</v>
      </c>
      <c r="F1880">
        <f t="shared" si="29"/>
        <v>4</v>
      </c>
      <c r="G1880" t="str">
        <f>STANDINGS_HR[[#This Row],[League]]&amp;STANDINGS_HR[[#This Row],[Team]]</f>
        <v>$150 Draft Champions Jan 10 1:00 pm Lg.3588War Boys</v>
      </c>
    </row>
    <row r="1881" spans="1:7" x14ac:dyDescent="0.25">
      <c r="A1881">
        <v>1199</v>
      </c>
      <c r="B1881" t="s">
        <v>1980</v>
      </c>
      <c r="C1881" t="s">
        <v>1973</v>
      </c>
      <c r="D1881">
        <v>280</v>
      </c>
      <c r="E1881">
        <v>1724</v>
      </c>
      <c r="F1881">
        <f t="shared" si="29"/>
        <v>5</v>
      </c>
      <c r="G1881" t="str">
        <f>STANDINGS_HR[[#This Row],[League]]&amp;STANDINGS_HR[[#This Row],[Team]]</f>
        <v>$150 Draft Champions Jan 10 1:00 pm Lg.3588The Sun</v>
      </c>
    </row>
    <row r="1882" spans="1:7" x14ac:dyDescent="0.25">
      <c r="A1882">
        <v>1297</v>
      </c>
      <c r="B1882" t="s">
        <v>6</v>
      </c>
      <c r="C1882" t="s">
        <v>1973</v>
      </c>
      <c r="D1882">
        <v>277</v>
      </c>
      <c r="E1882">
        <v>1620.5</v>
      </c>
      <c r="F1882">
        <f t="shared" si="29"/>
        <v>6</v>
      </c>
      <c r="G1882" t="str">
        <f>STANDINGS_HR[[#This Row],[League]]&amp;STANDINGS_HR[[#This Row],[Team]]</f>
        <v>$150 Draft Champions Jan 10 1:00 pm Lg.3588The Incredibles</v>
      </c>
    </row>
    <row r="1883" spans="1:7" x14ac:dyDescent="0.25">
      <c r="A1883">
        <v>1303</v>
      </c>
      <c r="B1883" t="s">
        <v>1979</v>
      </c>
      <c r="C1883" t="s">
        <v>1973</v>
      </c>
      <c r="D1883">
        <v>277</v>
      </c>
      <c r="E1883">
        <v>1620.5</v>
      </c>
      <c r="F1883">
        <f t="shared" si="29"/>
        <v>7</v>
      </c>
      <c r="G1883" t="str">
        <f>STANDINGS_HR[[#This Row],[League]]&amp;STANDINGS_HR[[#This Row],[Team]]</f>
        <v>$150 Draft Champions Jan 10 1:00 pm Lg.3588Wahoos</v>
      </c>
    </row>
    <row r="1884" spans="1:7" x14ac:dyDescent="0.25">
      <c r="A1884">
        <v>1374</v>
      </c>
      <c r="B1884" t="s">
        <v>1978</v>
      </c>
      <c r="C1884" t="s">
        <v>1973</v>
      </c>
      <c r="D1884">
        <v>274</v>
      </c>
      <c r="E1884">
        <v>1532.5</v>
      </c>
      <c r="F1884">
        <f t="shared" si="29"/>
        <v>8</v>
      </c>
      <c r="G1884" t="str">
        <f>STANDINGS_HR[[#This Row],[League]]&amp;STANDINGS_HR[[#This Row],[Team]]</f>
        <v>$150 Draft Champions Jan 10 1:00 pm Lg.3588Kiss of Death</v>
      </c>
    </row>
    <row r="1885" spans="1:7" x14ac:dyDescent="0.25">
      <c r="A1885">
        <v>1428</v>
      </c>
      <c r="B1885" t="s">
        <v>1975</v>
      </c>
      <c r="C1885" t="s">
        <v>1973</v>
      </c>
      <c r="D1885">
        <v>272</v>
      </c>
      <c r="E1885">
        <v>1468.5</v>
      </c>
      <c r="F1885">
        <f t="shared" si="29"/>
        <v>9</v>
      </c>
      <c r="G1885" t="str">
        <f>STANDINGS_HR[[#This Row],[League]]&amp;STANDINGS_HR[[#This Row],[Team]]</f>
        <v>$150 Draft Champions Jan 10 1:00 pm Lg.3588Bleacher Bums Dos</v>
      </c>
    </row>
    <row r="1886" spans="1:7" x14ac:dyDescent="0.25">
      <c r="A1886">
        <v>1531</v>
      </c>
      <c r="B1886" t="s">
        <v>1984</v>
      </c>
      <c r="C1886" t="s">
        <v>1973</v>
      </c>
      <c r="D1886">
        <v>269</v>
      </c>
      <c r="E1886">
        <v>1363.5</v>
      </c>
      <c r="F1886">
        <f t="shared" si="29"/>
        <v>10</v>
      </c>
      <c r="G1886" t="str">
        <f>STANDINGS_HR[[#This Row],[League]]&amp;STANDINGS_HR[[#This Row],[Team]]</f>
        <v>$150 Draft Champions Jan 10 1:00 pm Lg.3588Belmont Blizzard</v>
      </c>
    </row>
    <row r="1887" spans="1:7" x14ac:dyDescent="0.25">
      <c r="A1887">
        <v>1787</v>
      </c>
      <c r="B1887" t="s">
        <v>1977</v>
      </c>
      <c r="C1887" t="s">
        <v>1973</v>
      </c>
      <c r="D1887">
        <v>262</v>
      </c>
      <c r="E1887">
        <v>1128.5</v>
      </c>
      <c r="F1887">
        <f t="shared" si="29"/>
        <v>11</v>
      </c>
      <c r="G1887" t="str">
        <f>STANDINGS_HR[[#This Row],[League]]&amp;STANDINGS_HR[[#This Row],[Team]]</f>
        <v>$150 Draft Champions Jan 10 1:00 pm Lg.3588Ryan's Troutfish Squad</v>
      </c>
    </row>
    <row r="1888" spans="1:7" x14ac:dyDescent="0.25">
      <c r="A1888">
        <v>2201</v>
      </c>
      <c r="B1888" t="s">
        <v>407</v>
      </c>
      <c r="C1888" t="s">
        <v>1973</v>
      </c>
      <c r="D1888">
        <v>247</v>
      </c>
      <c r="E1888">
        <v>702.5</v>
      </c>
      <c r="F1888">
        <f t="shared" si="29"/>
        <v>12</v>
      </c>
      <c r="G1888" t="str">
        <f>STANDINGS_HR[[#This Row],[League]]&amp;STANDINGS_HR[[#This Row],[Team]]</f>
        <v>$150 Draft Champions Jan 10 1:00 pm Lg.3588Captain Crunch 2</v>
      </c>
    </row>
    <row r="1889" spans="1:7" x14ac:dyDescent="0.25">
      <c r="A1889">
        <v>2539</v>
      </c>
      <c r="B1889" t="s">
        <v>1982</v>
      </c>
      <c r="C1889" t="s">
        <v>1973</v>
      </c>
      <c r="D1889">
        <v>231</v>
      </c>
      <c r="E1889">
        <v>365.5</v>
      </c>
      <c r="F1889">
        <f t="shared" si="29"/>
        <v>13</v>
      </c>
      <c r="G1889" t="str">
        <f>STANDINGS_HR[[#This Row],[League]]&amp;STANDINGS_HR[[#This Row],[Team]]</f>
        <v>$150 Draft Champions Jan 10 1:00 pm Lg.3588Chalupa Batman 2</v>
      </c>
    </row>
    <row r="1890" spans="1:7" x14ac:dyDescent="0.25">
      <c r="A1890">
        <v>2787</v>
      </c>
      <c r="B1890" t="s">
        <v>230</v>
      </c>
      <c r="C1890" t="s">
        <v>1973</v>
      </c>
      <c r="D1890">
        <v>212</v>
      </c>
      <c r="E1890">
        <v>126.5</v>
      </c>
      <c r="F1890">
        <f t="shared" si="29"/>
        <v>14</v>
      </c>
      <c r="G1890" t="str">
        <f>STANDINGS_HR[[#This Row],[League]]&amp;STANDINGS_HR[[#This Row],[Team]]</f>
        <v>$150 Draft Champions Jan 10 1:00 pm Lg.3588Team Hofmann</v>
      </c>
    </row>
    <row r="1891" spans="1:7" x14ac:dyDescent="0.25">
      <c r="A1891">
        <v>2823</v>
      </c>
      <c r="B1891" t="s">
        <v>1976</v>
      </c>
      <c r="C1891" t="s">
        <v>1973</v>
      </c>
      <c r="D1891">
        <v>206</v>
      </c>
      <c r="E1891">
        <v>84</v>
      </c>
      <c r="F1891">
        <f t="shared" si="29"/>
        <v>15</v>
      </c>
      <c r="G1891" t="str">
        <f>STANDINGS_HR[[#This Row],[League]]&amp;STANDINGS_HR[[#This Row],[Team]]</f>
        <v>$150 Draft Champions Jan 10 1:00 pm Lg.3588El Guapos</v>
      </c>
    </row>
    <row r="1892" spans="1:7" x14ac:dyDescent="0.25">
      <c r="A1892">
        <v>154</v>
      </c>
      <c r="B1892" t="s">
        <v>86</v>
      </c>
      <c r="C1892" t="s">
        <v>1986</v>
      </c>
      <c r="D1892">
        <v>328</v>
      </c>
      <c r="E1892">
        <v>2760.5</v>
      </c>
      <c r="F1892">
        <f t="shared" si="29"/>
        <v>1</v>
      </c>
      <c r="G1892" t="str">
        <f>STANDINGS_HR[[#This Row],[League]]&amp;STANDINGS_HR[[#This Row],[Team]]</f>
        <v>$150 Draft Champions Jan 13 1:00 pm Lg.3589The Biscuit</v>
      </c>
    </row>
    <row r="1893" spans="1:7" x14ac:dyDescent="0.25">
      <c r="A1893">
        <v>451</v>
      </c>
      <c r="B1893" t="s">
        <v>1987</v>
      </c>
      <c r="C1893" t="s">
        <v>1986</v>
      </c>
      <c r="D1893">
        <v>307</v>
      </c>
      <c r="E1893">
        <v>2463</v>
      </c>
      <c r="F1893">
        <f t="shared" si="29"/>
        <v>2</v>
      </c>
      <c r="G1893" t="str">
        <f>STANDINGS_HR[[#This Row],[League]]&amp;STANDINGS_HR[[#This Row],[Team]]</f>
        <v>$150 Draft Champions Jan 13 1:00 pm Lg.3589Phileas Phreakshow</v>
      </c>
    </row>
    <row r="1894" spans="1:7" x14ac:dyDescent="0.25">
      <c r="A1894">
        <v>482</v>
      </c>
      <c r="B1894" t="s">
        <v>14</v>
      </c>
      <c r="C1894" t="s">
        <v>1986</v>
      </c>
      <c r="D1894">
        <v>306</v>
      </c>
      <c r="E1894">
        <v>2435.5</v>
      </c>
      <c r="F1894">
        <f t="shared" si="29"/>
        <v>3</v>
      </c>
      <c r="G1894" t="str">
        <f>STANDINGS_HR[[#This Row],[League]]&amp;STANDINGS_HR[[#This Row],[Team]]</f>
        <v>$150 Draft Champions Jan 13 1:00 pm Lg.3589Team Martin</v>
      </c>
    </row>
    <row r="1895" spans="1:7" x14ac:dyDescent="0.25">
      <c r="A1895">
        <v>486</v>
      </c>
      <c r="B1895" t="s">
        <v>1985</v>
      </c>
      <c r="C1895" t="s">
        <v>1986</v>
      </c>
      <c r="D1895">
        <v>306</v>
      </c>
      <c r="E1895">
        <v>2435.5</v>
      </c>
      <c r="F1895">
        <f t="shared" si="29"/>
        <v>4</v>
      </c>
      <c r="G1895" t="str">
        <f>STANDINGS_HR[[#This Row],[League]]&amp;STANDINGS_HR[[#This Row],[Team]]</f>
        <v>$150 Draft Champions Jan 13 1:00 pm Lg.3589Thebeau 3</v>
      </c>
    </row>
    <row r="1896" spans="1:7" x14ac:dyDescent="0.25">
      <c r="A1896">
        <v>556</v>
      </c>
      <c r="B1896" t="s">
        <v>1994</v>
      </c>
      <c r="C1896" t="s">
        <v>1986</v>
      </c>
      <c r="D1896">
        <v>302</v>
      </c>
      <c r="E1896">
        <v>2354.5</v>
      </c>
      <c r="F1896">
        <f t="shared" si="29"/>
        <v>5</v>
      </c>
      <c r="G1896" t="str">
        <f>STANDINGS_HR[[#This Row],[League]]&amp;STANDINGS_HR[[#This Row],[Team]]</f>
        <v>$150 Draft Champions Jan 13 1:00 pm Lg.3589Starfishmn 0113</v>
      </c>
    </row>
    <row r="1897" spans="1:7" x14ac:dyDescent="0.25">
      <c r="A1897">
        <v>877</v>
      </c>
      <c r="B1897" t="s">
        <v>1993</v>
      </c>
      <c r="C1897" t="s">
        <v>1986</v>
      </c>
      <c r="D1897">
        <v>289</v>
      </c>
      <c r="E1897">
        <v>2019.5</v>
      </c>
      <c r="F1897">
        <f t="shared" si="29"/>
        <v>6</v>
      </c>
      <c r="G1897" t="str">
        <f>STANDINGS_HR[[#This Row],[League]]&amp;STANDINGS_HR[[#This Row],[Team]]</f>
        <v>$150 Draft Champions Jan 13 1:00 pm Lg.3589Cedar Hills Saisons</v>
      </c>
    </row>
    <row r="1898" spans="1:7" x14ac:dyDescent="0.25">
      <c r="A1898">
        <v>1013</v>
      </c>
      <c r="B1898" t="s">
        <v>1996</v>
      </c>
      <c r="C1898" t="s">
        <v>1986</v>
      </c>
      <c r="D1898">
        <v>285</v>
      </c>
      <c r="E1898">
        <v>1901</v>
      </c>
      <c r="F1898">
        <f t="shared" si="29"/>
        <v>7</v>
      </c>
      <c r="G1898" t="str">
        <f>STANDINGS_HR[[#This Row],[League]]&amp;STANDINGS_HR[[#This Row],[Team]]</f>
        <v>$150 Draft Champions Jan 13 1:00 pm Lg.3589Piggy Stardust</v>
      </c>
    </row>
    <row r="1899" spans="1:7" x14ac:dyDescent="0.25">
      <c r="A1899">
        <v>1420</v>
      </c>
      <c r="B1899" t="s">
        <v>1989</v>
      </c>
      <c r="C1899" t="s">
        <v>1986</v>
      </c>
      <c r="D1899">
        <v>273</v>
      </c>
      <c r="E1899">
        <v>1503</v>
      </c>
      <c r="F1899">
        <f t="shared" si="29"/>
        <v>8</v>
      </c>
      <c r="G1899" t="str">
        <f>STANDINGS_HR[[#This Row],[League]]&amp;STANDINGS_HR[[#This Row],[Team]]</f>
        <v>$150 Draft Champions Jan 13 1:00 pm Lg.3589The Brothers Kip</v>
      </c>
    </row>
    <row r="1900" spans="1:7" x14ac:dyDescent="0.25">
      <c r="A1900">
        <v>1748</v>
      </c>
      <c r="B1900" t="s">
        <v>24</v>
      </c>
      <c r="C1900" t="s">
        <v>1986</v>
      </c>
      <c r="D1900">
        <v>263</v>
      </c>
      <c r="E1900">
        <v>1160.5</v>
      </c>
      <c r="F1900">
        <f t="shared" si="29"/>
        <v>9</v>
      </c>
      <c r="G1900" t="str">
        <f>STANDINGS_HR[[#This Row],[League]]&amp;STANDINGS_HR[[#This Row],[Team]]</f>
        <v>$150 Draft Champions Jan 13 1:00 pm Lg.3589Profloop</v>
      </c>
    </row>
    <row r="1901" spans="1:7" x14ac:dyDescent="0.25">
      <c r="A1901">
        <v>1820</v>
      </c>
      <c r="B1901" t="s">
        <v>701</v>
      </c>
      <c r="C1901" t="s">
        <v>1986</v>
      </c>
      <c r="D1901">
        <v>261</v>
      </c>
      <c r="E1901">
        <v>1099</v>
      </c>
      <c r="F1901">
        <f t="shared" si="29"/>
        <v>10</v>
      </c>
      <c r="G1901" t="str">
        <f>STANDINGS_HR[[#This Row],[League]]&amp;STANDINGS_HR[[#This Row],[Team]]</f>
        <v>$150 Draft Champions Jan 13 1:00 pm Lg.3589Team Shepherd</v>
      </c>
    </row>
    <row r="1902" spans="1:7" x14ac:dyDescent="0.25">
      <c r="A1902">
        <v>2316</v>
      </c>
      <c r="B1902" t="s">
        <v>1991</v>
      </c>
      <c r="C1902" t="s">
        <v>1986</v>
      </c>
      <c r="D1902">
        <v>243</v>
      </c>
      <c r="E1902">
        <v>604.5</v>
      </c>
      <c r="F1902">
        <f t="shared" si="29"/>
        <v>11</v>
      </c>
      <c r="G1902" t="str">
        <f>STANDINGS_HR[[#This Row],[League]]&amp;STANDINGS_HR[[#This Row],[Team]]</f>
        <v>$150 Draft Champions Jan 13 1:00 pm Lg.3589The Donald Sons</v>
      </c>
    </row>
    <row r="1903" spans="1:7" x14ac:dyDescent="0.25">
      <c r="A1903">
        <v>2320</v>
      </c>
      <c r="B1903" t="s">
        <v>1988</v>
      </c>
      <c r="C1903" t="s">
        <v>1986</v>
      </c>
      <c r="D1903">
        <v>242</v>
      </c>
      <c r="E1903">
        <v>580</v>
      </c>
      <c r="F1903">
        <f t="shared" si="29"/>
        <v>12</v>
      </c>
      <c r="G1903" t="str">
        <f>STANDINGS_HR[[#This Row],[League]]&amp;STANDINGS_HR[[#This Row],[Team]]</f>
        <v>$150 Draft Champions Jan 13 1:00 pm Lg.3589*IRON HORSE*</v>
      </c>
    </row>
    <row r="1904" spans="1:7" x14ac:dyDescent="0.25">
      <c r="A1904">
        <v>2346</v>
      </c>
      <c r="B1904" t="s">
        <v>1995</v>
      </c>
      <c r="C1904" t="s">
        <v>1986</v>
      </c>
      <c r="D1904">
        <v>241</v>
      </c>
      <c r="E1904">
        <v>561.5</v>
      </c>
      <c r="F1904">
        <f t="shared" si="29"/>
        <v>13</v>
      </c>
      <c r="G1904" t="str">
        <f>STANDINGS_HR[[#This Row],[League]]&amp;STANDINGS_HR[[#This Row],[Team]]</f>
        <v>$150 Draft Champions Jan 13 1:00 pm Lg.3589Dominance &amp; Submission II</v>
      </c>
    </row>
    <row r="1905" spans="1:7" x14ac:dyDescent="0.25">
      <c r="A1905">
        <v>2489</v>
      </c>
      <c r="B1905" t="s">
        <v>1990</v>
      </c>
      <c r="C1905" t="s">
        <v>1986</v>
      </c>
      <c r="D1905">
        <v>234</v>
      </c>
      <c r="E1905">
        <v>421.5</v>
      </c>
      <c r="F1905">
        <f t="shared" si="29"/>
        <v>14</v>
      </c>
      <c r="G1905" t="str">
        <f>STANDINGS_HR[[#This Row],[League]]&amp;STANDINGS_HR[[#This Row],[Team]]</f>
        <v>$150 Draft Champions Jan 13 1:00 pm Lg.3589Noc-A-Homas</v>
      </c>
    </row>
    <row r="1906" spans="1:7" x14ac:dyDescent="0.25">
      <c r="A1906">
        <v>2674</v>
      </c>
      <c r="B1906" t="s">
        <v>1992</v>
      </c>
      <c r="C1906" t="s">
        <v>1986</v>
      </c>
      <c r="D1906">
        <v>222</v>
      </c>
      <c r="E1906">
        <v>234.5</v>
      </c>
      <c r="F1906">
        <f t="shared" si="29"/>
        <v>15</v>
      </c>
      <c r="G1906" t="str">
        <f>STANDINGS_HR[[#This Row],[League]]&amp;STANDINGS_HR[[#This Row],[Team]]</f>
        <v>$150 Draft Champions Jan 13 1:00 pm Lg.3589First N Last</v>
      </c>
    </row>
    <row r="1907" spans="1:7" x14ac:dyDescent="0.25">
      <c r="A1907">
        <v>86</v>
      </c>
      <c r="B1907" t="s">
        <v>2004</v>
      </c>
      <c r="C1907" t="s">
        <v>1998</v>
      </c>
      <c r="D1907">
        <v>337</v>
      </c>
      <c r="E1907">
        <v>2823</v>
      </c>
      <c r="F1907">
        <f t="shared" si="29"/>
        <v>1</v>
      </c>
      <c r="G1907" t="str">
        <f>STANDINGS_HR[[#This Row],[League]]&amp;STANDINGS_HR[[#This Row],[Team]]</f>
        <v>$150 Draft Champions Jan 13 1:00 pm Lg.3592Craig 3hlo</v>
      </c>
    </row>
    <row r="1908" spans="1:7" x14ac:dyDescent="0.25">
      <c r="A1908">
        <v>532</v>
      </c>
      <c r="B1908" t="s">
        <v>2005</v>
      </c>
      <c r="C1908" t="s">
        <v>1998</v>
      </c>
      <c r="D1908">
        <v>303</v>
      </c>
      <c r="E1908">
        <v>2376</v>
      </c>
      <c r="F1908">
        <f t="shared" si="29"/>
        <v>2</v>
      </c>
      <c r="G1908" t="str">
        <f>STANDINGS_HR[[#This Row],[League]]&amp;STANDINGS_HR[[#This Row],[Team]]</f>
        <v>$150 Draft Champions Jan 13 1:00 pm Lg.3592Hitchcock Hangovers</v>
      </c>
    </row>
    <row r="1909" spans="1:7" x14ac:dyDescent="0.25">
      <c r="A1909">
        <v>569</v>
      </c>
      <c r="B1909" t="s">
        <v>520</v>
      </c>
      <c r="C1909" t="s">
        <v>1998</v>
      </c>
      <c r="D1909">
        <v>302</v>
      </c>
      <c r="E1909">
        <v>2354.5</v>
      </c>
      <c r="F1909">
        <f t="shared" si="29"/>
        <v>3</v>
      </c>
      <c r="G1909" t="str">
        <f>STANDINGS_HR[[#This Row],[League]]&amp;STANDINGS_HR[[#This Row],[Team]]</f>
        <v>$150 Draft Champions Jan 13 1:00 pm Lg.3592deadmoneyB</v>
      </c>
    </row>
    <row r="1910" spans="1:7" x14ac:dyDescent="0.25">
      <c r="A1910">
        <v>594</v>
      </c>
      <c r="B1910" t="s">
        <v>1997</v>
      </c>
      <c r="C1910" t="s">
        <v>1998</v>
      </c>
      <c r="D1910">
        <v>300</v>
      </c>
      <c r="E1910">
        <v>2307.5</v>
      </c>
      <c r="F1910">
        <f t="shared" si="29"/>
        <v>4</v>
      </c>
      <c r="G1910" t="str">
        <f>STANDINGS_HR[[#This Row],[League]]&amp;STANDINGS_HR[[#This Row],[Team]]</f>
        <v>$150 Draft Champions Jan 13 1:00 pm Lg.3592Come On Now</v>
      </c>
    </row>
    <row r="1911" spans="1:7" x14ac:dyDescent="0.25">
      <c r="A1911">
        <v>979</v>
      </c>
      <c r="B1911" t="s">
        <v>2000</v>
      </c>
      <c r="C1911" t="s">
        <v>1998</v>
      </c>
      <c r="D1911">
        <v>286</v>
      </c>
      <c r="E1911">
        <v>1932.5</v>
      </c>
      <c r="F1911">
        <f t="shared" si="29"/>
        <v>5</v>
      </c>
      <c r="G1911" t="str">
        <f>STANDINGS_HR[[#This Row],[League]]&amp;STANDINGS_HR[[#This Row],[Team]]</f>
        <v>$150 Draft Champions Jan 13 1:00 pm Lg.3592Swinging Centaurs</v>
      </c>
    </row>
    <row r="1912" spans="1:7" x14ac:dyDescent="0.25">
      <c r="A1912">
        <v>1108</v>
      </c>
      <c r="B1912" t="s">
        <v>2009</v>
      </c>
      <c r="C1912" t="s">
        <v>1998</v>
      </c>
      <c r="D1912">
        <v>282</v>
      </c>
      <c r="E1912">
        <v>1795</v>
      </c>
      <c r="F1912">
        <f t="shared" si="29"/>
        <v>6</v>
      </c>
      <c r="G1912" t="str">
        <f>STANDINGS_HR[[#This Row],[League]]&amp;STANDINGS_HR[[#This Row],[Team]]</f>
        <v>$150 Draft Champions Jan 13 1:00 pm Lg.3592Ernie's Bankers</v>
      </c>
    </row>
    <row r="1913" spans="1:7" x14ac:dyDescent="0.25">
      <c r="A1913">
        <v>1311</v>
      </c>
      <c r="B1913" t="s">
        <v>191</v>
      </c>
      <c r="C1913" t="s">
        <v>1998</v>
      </c>
      <c r="D1913">
        <v>276</v>
      </c>
      <c r="E1913">
        <v>1589</v>
      </c>
      <c r="F1913">
        <f t="shared" si="29"/>
        <v>7</v>
      </c>
      <c r="G1913" t="str">
        <f>STANDINGS_HR[[#This Row],[League]]&amp;STANDINGS_HR[[#This Row],[Team]]</f>
        <v>$150 Draft Champions Jan 13 1:00 pm Lg.3592Chico's Bail Bonds</v>
      </c>
    </row>
    <row r="1914" spans="1:7" x14ac:dyDescent="0.25">
      <c r="A1914">
        <v>1458</v>
      </c>
      <c r="B1914" t="s">
        <v>2002</v>
      </c>
      <c r="C1914" t="s">
        <v>1998</v>
      </c>
      <c r="D1914">
        <v>272</v>
      </c>
      <c r="E1914">
        <v>1468.5</v>
      </c>
      <c r="F1914">
        <f t="shared" si="29"/>
        <v>8</v>
      </c>
      <c r="G1914" t="str">
        <f>STANDINGS_HR[[#This Row],[League]]&amp;STANDINGS_HR[[#This Row],[Team]]</f>
        <v>$150 Draft Champions Jan 13 1:00 pm Lg.3592The Palazzo</v>
      </c>
    </row>
    <row r="1915" spans="1:7" x14ac:dyDescent="0.25">
      <c r="A1915">
        <v>1593</v>
      </c>
      <c r="B1915" t="s">
        <v>1999</v>
      </c>
      <c r="C1915" t="s">
        <v>1998</v>
      </c>
      <c r="D1915">
        <v>268</v>
      </c>
      <c r="E1915">
        <v>1324.5</v>
      </c>
      <c r="F1915">
        <f t="shared" si="29"/>
        <v>9</v>
      </c>
      <c r="G1915" t="str">
        <f>STANDINGS_HR[[#This Row],[League]]&amp;STANDINGS_HR[[#This Row],[Team]]</f>
        <v>$150 Draft Champions Jan 13 1:00 pm Lg.3592Old &amp; In The Way</v>
      </c>
    </row>
    <row r="1916" spans="1:7" x14ac:dyDescent="0.25">
      <c r="A1916">
        <v>1801</v>
      </c>
      <c r="B1916" t="s">
        <v>2006</v>
      </c>
      <c r="C1916" t="s">
        <v>1998</v>
      </c>
      <c r="D1916">
        <v>261</v>
      </c>
      <c r="E1916">
        <v>1099</v>
      </c>
      <c r="F1916">
        <f t="shared" si="29"/>
        <v>10</v>
      </c>
      <c r="G1916" t="str">
        <f>STANDINGS_HR[[#This Row],[League]]&amp;STANDINGS_HR[[#This Row],[Team]]</f>
        <v>$150 Draft Champions Jan 13 1:00 pm Lg.3592DEAD PUPPIES DC2</v>
      </c>
    </row>
    <row r="1917" spans="1:7" x14ac:dyDescent="0.25">
      <c r="A1917">
        <v>1848</v>
      </c>
      <c r="B1917" t="s">
        <v>2008</v>
      </c>
      <c r="C1917" t="s">
        <v>1998</v>
      </c>
      <c r="D1917">
        <v>259</v>
      </c>
      <c r="E1917">
        <v>1044</v>
      </c>
      <c r="F1917">
        <f t="shared" si="29"/>
        <v>11</v>
      </c>
      <c r="G1917" t="str">
        <f>STANDINGS_HR[[#This Row],[League]]&amp;STANDINGS_HR[[#This Row],[Team]]</f>
        <v>$150 Draft Champions Jan 13 1:00 pm Lg.3592Army of Darkness</v>
      </c>
    </row>
    <row r="1918" spans="1:7" x14ac:dyDescent="0.25">
      <c r="A1918">
        <v>2154</v>
      </c>
      <c r="B1918" t="s">
        <v>128</v>
      </c>
      <c r="C1918" t="s">
        <v>1998</v>
      </c>
      <c r="D1918">
        <v>249</v>
      </c>
      <c r="E1918">
        <v>759</v>
      </c>
      <c r="F1918">
        <f t="shared" si="29"/>
        <v>12</v>
      </c>
      <c r="G1918" t="str">
        <f>STANDINGS_HR[[#This Row],[League]]&amp;STANDINGS_HR[[#This Row],[Team]]</f>
        <v>$150 Draft Champions Jan 13 1:00 pm Lg.3592Team Boelkens</v>
      </c>
    </row>
    <row r="1919" spans="1:7" x14ac:dyDescent="0.25">
      <c r="A1919">
        <v>2182</v>
      </c>
      <c r="B1919" t="s">
        <v>2001</v>
      </c>
      <c r="C1919" t="s">
        <v>1998</v>
      </c>
      <c r="D1919">
        <v>248</v>
      </c>
      <c r="E1919">
        <v>732</v>
      </c>
      <c r="F1919">
        <f t="shared" si="29"/>
        <v>13</v>
      </c>
      <c r="G1919" t="str">
        <f>STANDINGS_HR[[#This Row],[League]]&amp;STANDINGS_HR[[#This Row],[Team]]</f>
        <v>$150 Draft Champions Jan 13 1:00 pm Lg.3592SpinningSeams7</v>
      </c>
    </row>
    <row r="1920" spans="1:7" x14ac:dyDescent="0.25">
      <c r="A1920">
        <v>2208</v>
      </c>
      <c r="B1920" t="s">
        <v>2007</v>
      </c>
      <c r="C1920" t="s">
        <v>1998</v>
      </c>
      <c r="D1920">
        <v>247</v>
      </c>
      <c r="E1920">
        <v>702.5</v>
      </c>
      <c r="F1920">
        <f t="shared" si="29"/>
        <v>14</v>
      </c>
      <c r="G1920" t="str">
        <f>STANDINGS_HR[[#This Row],[League]]&amp;STANDINGS_HR[[#This Row],[Team]]</f>
        <v>$150 Draft Champions Jan 13 1:00 pm Lg.3592Las Vegas Ratpack</v>
      </c>
    </row>
    <row r="1921" spans="1:7" x14ac:dyDescent="0.25">
      <c r="A1921">
        <v>2269</v>
      </c>
      <c r="B1921" t="s">
        <v>2003</v>
      </c>
      <c r="C1921" t="s">
        <v>1998</v>
      </c>
      <c r="D1921">
        <v>244</v>
      </c>
      <c r="E1921">
        <v>631</v>
      </c>
      <c r="F1921">
        <f t="shared" si="29"/>
        <v>15</v>
      </c>
      <c r="G1921" t="str">
        <f>STANDINGS_HR[[#This Row],[League]]&amp;STANDINGS_HR[[#This Row],[Team]]</f>
        <v>$150 Draft Champions Jan 13 1:00 pm Lg.3592CREW DC1</v>
      </c>
    </row>
    <row r="1922" spans="1:7" x14ac:dyDescent="0.25">
      <c r="A1922">
        <v>255</v>
      </c>
      <c r="B1922" t="s">
        <v>2010</v>
      </c>
      <c r="C1922" t="s">
        <v>2011</v>
      </c>
      <c r="D1922">
        <v>319</v>
      </c>
      <c r="E1922">
        <v>2651.5</v>
      </c>
      <c r="F1922">
        <f t="shared" si="29"/>
        <v>1</v>
      </c>
      <c r="G1922" t="str">
        <f>STANDINGS_HR[[#This Row],[League]]&amp;STANDINGS_HR[[#This Row],[Team]]</f>
        <v>$150 Draft Champions Jan 15 1:00 pm Lg.3594Inspector BABIP</v>
      </c>
    </row>
    <row r="1923" spans="1:7" x14ac:dyDescent="0.25">
      <c r="A1923">
        <v>394</v>
      </c>
      <c r="B1923" t="s">
        <v>2014</v>
      </c>
      <c r="C1923" t="s">
        <v>2011</v>
      </c>
      <c r="D1923">
        <v>310</v>
      </c>
      <c r="E1923">
        <v>2514.5</v>
      </c>
      <c r="F1923">
        <f t="shared" ref="F1923:F1986" si="30">IF(C1923=C1922,F1922+1,1)</f>
        <v>2</v>
      </c>
      <c r="G1923" t="str">
        <f>STANDINGS_HR[[#This Row],[League]]&amp;STANDINGS_HR[[#This Row],[Team]]</f>
        <v>$150 Draft Champions Jan 15 1:00 pm Lg.3594Ehrman The German DC94</v>
      </c>
    </row>
    <row r="1924" spans="1:7" x14ac:dyDescent="0.25">
      <c r="A1924">
        <v>596</v>
      </c>
      <c r="B1924" t="s">
        <v>56</v>
      </c>
      <c r="C1924" t="s">
        <v>2011</v>
      </c>
      <c r="D1924">
        <v>300</v>
      </c>
      <c r="E1924">
        <v>2307.5</v>
      </c>
      <c r="F1924">
        <f t="shared" si="30"/>
        <v>3</v>
      </c>
      <c r="G1924" t="str">
        <f>STANDINGS_HR[[#This Row],[League]]&amp;STANDINGS_HR[[#This Row],[Team]]</f>
        <v>$150 Draft Champions Jan 15 1:00 pm Lg.3594DOUGHBOYS</v>
      </c>
    </row>
    <row r="1925" spans="1:7" x14ac:dyDescent="0.25">
      <c r="A1925">
        <v>620</v>
      </c>
      <c r="B1925" t="s">
        <v>2012</v>
      </c>
      <c r="C1925" t="s">
        <v>2011</v>
      </c>
      <c r="D1925">
        <v>299</v>
      </c>
      <c r="E1925">
        <v>2277</v>
      </c>
      <c r="F1925">
        <f t="shared" si="30"/>
        <v>4</v>
      </c>
      <c r="G1925" t="str">
        <f>STANDINGS_HR[[#This Row],[League]]&amp;STANDINGS_HR[[#This Row],[Team]]</f>
        <v>$150 Draft Champions Jan 15 1:00 pm Lg.3594Charger Bar 3</v>
      </c>
    </row>
    <row r="1926" spans="1:7" x14ac:dyDescent="0.25">
      <c r="A1926">
        <v>684</v>
      </c>
      <c r="B1926" t="s">
        <v>2013</v>
      </c>
      <c r="C1926" t="s">
        <v>2011</v>
      </c>
      <c r="D1926">
        <v>297</v>
      </c>
      <c r="E1926">
        <v>2226</v>
      </c>
      <c r="F1926">
        <f t="shared" si="30"/>
        <v>5</v>
      </c>
      <c r="G1926" t="str">
        <f>STANDINGS_HR[[#This Row],[League]]&amp;STANDINGS_HR[[#This Row],[Team]]</f>
        <v>$150 Draft Champions Jan 15 1:00 pm Lg.3594Powerball Jackpot</v>
      </c>
    </row>
    <row r="1927" spans="1:7" x14ac:dyDescent="0.25">
      <c r="A1927">
        <v>714</v>
      </c>
      <c r="B1927" t="s">
        <v>2016</v>
      </c>
      <c r="C1927" t="s">
        <v>2011</v>
      </c>
      <c r="D1927">
        <v>296</v>
      </c>
      <c r="E1927">
        <v>2200</v>
      </c>
      <c r="F1927">
        <f t="shared" si="30"/>
        <v>6</v>
      </c>
      <c r="G1927" t="str">
        <f>STANDINGS_HR[[#This Row],[League]]&amp;STANDINGS_HR[[#This Row],[Team]]</f>
        <v>$150 Draft Champions Jan 15 1:00 pm Lg.3594Starfishmn 0115</v>
      </c>
    </row>
    <row r="1928" spans="1:7" x14ac:dyDescent="0.25">
      <c r="A1928">
        <v>785</v>
      </c>
      <c r="B1928" t="s">
        <v>2018</v>
      </c>
      <c r="C1928" t="s">
        <v>2011</v>
      </c>
      <c r="D1928">
        <v>293</v>
      </c>
      <c r="E1928">
        <v>2127</v>
      </c>
      <c r="F1928">
        <f t="shared" si="30"/>
        <v>7</v>
      </c>
      <c r="G1928" t="str">
        <f>STANDINGS_HR[[#This Row],[League]]&amp;STANDINGS_HR[[#This Row],[Team]]</f>
        <v>$150 Draft Champions Jan 15 1:00 pm Lg.3594Smoak n Friers</v>
      </c>
    </row>
    <row r="1929" spans="1:7" x14ac:dyDescent="0.25">
      <c r="A1929">
        <v>1140</v>
      </c>
      <c r="B1929" t="s">
        <v>154</v>
      </c>
      <c r="C1929" t="s">
        <v>2011</v>
      </c>
      <c r="D1929">
        <v>281</v>
      </c>
      <c r="E1929">
        <v>1759</v>
      </c>
      <c r="F1929">
        <f t="shared" si="30"/>
        <v>8</v>
      </c>
      <c r="G1929" t="str">
        <f>STANDINGS_HR[[#This Row],[League]]&amp;STANDINGS_HR[[#This Row],[Team]]</f>
        <v>$150 Draft Champions Jan 15 1:00 pm Lg.3594GLG20s</v>
      </c>
    </row>
    <row r="1930" spans="1:7" x14ac:dyDescent="0.25">
      <c r="A1930">
        <v>1669</v>
      </c>
      <c r="B1930" t="s">
        <v>2015</v>
      </c>
      <c r="C1930" t="s">
        <v>2011</v>
      </c>
      <c r="D1930">
        <v>265</v>
      </c>
      <c r="E1930">
        <v>1225</v>
      </c>
      <c r="F1930">
        <f t="shared" si="30"/>
        <v>9</v>
      </c>
      <c r="G1930" t="str">
        <f>STANDINGS_HR[[#This Row],[League]]&amp;STANDINGS_HR[[#This Row],[Team]]</f>
        <v>$150 Draft Champions Jan 15 1:00 pm Lg.3594Big Sloppy</v>
      </c>
    </row>
    <row r="1931" spans="1:7" x14ac:dyDescent="0.25">
      <c r="A1931">
        <v>2094</v>
      </c>
      <c r="B1931" t="s">
        <v>433</v>
      </c>
      <c r="C1931" t="s">
        <v>2011</v>
      </c>
      <c r="D1931">
        <v>251</v>
      </c>
      <c r="E1931">
        <v>813.5</v>
      </c>
      <c r="F1931">
        <f t="shared" si="30"/>
        <v>10</v>
      </c>
      <c r="G1931" t="str">
        <f>STANDINGS_HR[[#This Row],[League]]&amp;STANDINGS_HR[[#This Row],[Team]]</f>
        <v>$150 Draft Champions Jan 15 1:00 pm Lg.3594Lugnuts DC I</v>
      </c>
    </row>
    <row r="1932" spans="1:7" x14ac:dyDescent="0.25">
      <c r="A1932">
        <v>2098</v>
      </c>
      <c r="B1932" t="s">
        <v>1843</v>
      </c>
      <c r="C1932" t="s">
        <v>2011</v>
      </c>
      <c r="D1932">
        <v>251</v>
      </c>
      <c r="E1932">
        <v>813.5</v>
      </c>
      <c r="F1932">
        <f t="shared" si="30"/>
        <v>11</v>
      </c>
      <c r="G1932" t="str">
        <f>STANDINGS_HR[[#This Row],[League]]&amp;STANDINGS_HR[[#This Row],[Team]]</f>
        <v>$150 Draft Champions Jan 15 1:00 pm Lg.3594Rake City</v>
      </c>
    </row>
    <row r="1933" spans="1:7" x14ac:dyDescent="0.25">
      <c r="A1933">
        <v>2205</v>
      </c>
      <c r="B1933" t="s">
        <v>2019</v>
      </c>
      <c r="C1933" t="s">
        <v>2011</v>
      </c>
      <c r="D1933">
        <v>247</v>
      </c>
      <c r="E1933">
        <v>702.5</v>
      </c>
      <c r="F1933">
        <f t="shared" si="30"/>
        <v>12</v>
      </c>
      <c r="G1933" t="str">
        <f>STANDINGS_HR[[#This Row],[League]]&amp;STANDINGS_HR[[#This Row],[Team]]</f>
        <v>$150 Draft Champions Jan 15 1:00 pm Lg.3594Jobu's Heroes #1</v>
      </c>
    </row>
    <row r="1934" spans="1:7" x14ac:dyDescent="0.25">
      <c r="A1934">
        <v>2212</v>
      </c>
      <c r="B1934" t="s">
        <v>2017</v>
      </c>
      <c r="C1934" t="s">
        <v>2011</v>
      </c>
      <c r="D1934">
        <v>247</v>
      </c>
      <c r="E1934">
        <v>702.5</v>
      </c>
      <c r="F1934">
        <f t="shared" si="30"/>
        <v>13</v>
      </c>
      <c r="G1934" t="str">
        <f>STANDINGS_HR[[#This Row],[League]]&amp;STANDINGS_HR[[#This Row],[Team]]</f>
        <v>$150 Draft Champions Jan 15 1:00 pm Lg.3594Profloop2</v>
      </c>
    </row>
    <row r="1935" spans="1:7" x14ac:dyDescent="0.25">
      <c r="A1935">
        <v>2772</v>
      </c>
      <c r="B1935" t="s">
        <v>491</v>
      </c>
      <c r="C1935" t="s">
        <v>2011</v>
      </c>
      <c r="D1935">
        <v>214</v>
      </c>
      <c r="E1935">
        <v>143</v>
      </c>
      <c r="F1935">
        <f t="shared" si="30"/>
        <v>14</v>
      </c>
      <c r="G1935" t="str">
        <f>STANDINGS_HR[[#This Row],[League]]&amp;STANDINGS_HR[[#This Row],[Team]]</f>
        <v>$150 Draft Champions Jan 15 1:00 pm Lg.3594Team Wojciechowski</v>
      </c>
    </row>
    <row r="1936" spans="1:7" x14ac:dyDescent="0.25">
      <c r="A1936">
        <v>2858</v>
      </c>
      <c r="B1936" t="s">
        <v>78</v>
      </c>
      <c r="C1936" t="s">
        <v>2011</v>
      </c>
      <c r="D1936">
        <v>198</v>
      </c>
      <c r="E1936">
        <v>52.5</v>
      </c>
      <c r="F1936">
        <f t="shared" si="30"/>
        <v>15</v>
      </c>
      <c r="G1936" t="str">
        <f>STANDINGS_HR[[#This Row],[League]]&amp;STANDINGS_HR[[#This Row],[Team]]</f>
        <v>$150 Draft Champions Jan 15 1:00 pm Lg.3594Team Barnes</v>
      </c>
    </row>
    <row r="1937" spans="1:7" x14ac:dyDescent="0.25">
      <c r="A1937">
        <v>75</v>
      </c>
      <c r="B1937" t="s">
        <v>2029</v>
      </c>
      <c r="C1937" t="s">
        <v>2021</v>
      </c>
      <c r="D1937">
        <v>339</v>
      </c>
      <c r="E1937">
        <v>2837.5</v>
      </c>
      <c r="F1937">
        <f t="shared" si="30"/>
        <v>1</v>
      </c>
      <c r="G1937" t="str">
        <f>STANDINGS_HR[[#This Row],[League]]&amp;STANDINGS_HR[[#This Row],[Team]]</f>
        <v>$150 Draft Champions Jan 16 1:00 pm Lg.3596Repeat Offenders</v>
      </c>
    </row>
    <row r="1938" spans="1:7" x14ac:dyDescent="0.25">
      <c r="A1938">
        <v>217</v>
      </c>
      <c r="B1938" t="s">
        <v>2025</v>
      </c>
      <c r="C1938" t="s">
        <v>2021</v>
      </c>
      <c r="D1938">
        <v>322</v>
      </c>
      <c r="E1938">
        <v>2688.5</v>
      </c>
      <c r="F1938">
        <f t="shared" si="30"/>
        <v>2</v>
      </c>
      <c r="G1938" t="str">
        <f>STANDINGS_HR[[#This Row],[League]]&amp;STANDINGS_HR[[#This Row],[Team]]</f>
        <v>$150 Draft Champions Jan 16 1:00 pm Lg.3596Gourrielas Warfare</v>
      </c>
    </row>
    <row r="1939" spans="1:7" x14ac:dyDescent="0.25">
      <c r="A1939">
        <v>426</v>
      </c>
      <c r="B1939" t="s">
        <v>2026</v>
      </c>
      <c r="C1939" t="s">
        <v>2021</v>
      </c>
      <c r="D1939">
        <v>308</v>
      </c>
      <c r="E1939">
        <v>2483.5</v>
      </c>
      <c r="F1939">
        <f t="shared" si="30"/>
        <v>3</v>
      </c>
      <c r="G1939" t="str">
        <f>STANDINGS_HR[[#This Row],[League]]&amp;STANDINGS_HR[[#This Row],[Team]]</f>
        <v>$150 Draft Champions Jan 16 1:00 pm Lg.3596G-squared (Jan)</v>
      </c>
    </row>
    <row r="1940" spans="1:7" x14ac:dyDescent="0.25">
      <c r="A1940">
        <v>736</v>
      </c>
      <c r="B1940" t="s">
        <v>2023</v>
      </c>
      <c r="C1940" t="s">
        <v>2021</v>
      </c>
      <c r="D1940">
        <v>295</v>
      </c>
      <c r="E1940">
        <v>2174</v>
      </c>
      <c r="F1940">
        <f t="shared" si="30"/>
        <v>4</v>
      </c>
      <c r="G1940" t="str">
        <f>STANDINGS_HR[[#This Row],[League]]&amp;STANDINGS_HR[[#This Row],[Team]]</f>
        <v>$150 Draft Champions Jan 16 1:00 pm Lg.3596RD3ECM</v>
      </c>
    </row>
    <row r="1941" spans="1:7" x14ac:dyDescent="0.25">
      <c r="A1941">
        <v>866</v>
      </c>
      <c r="B1941" t="s">
        <v>2027</v>
      </c>
      <c r="C1941" t="s">
        <v>2021</v>
      </c>
      <c r="D1941">
        <v>290</v>
      </c>
      <c r="E1941">
        <v>2049</v>
      </c>
      <c r="F1941">
        <f t="shared" si="30"/>
        <v>5</v>
      </c>
      <c r="G1941" t="str">
        <f>STANDINGS_HR[[#This Row],[League]]&amp;STANDINGS_HR[[#This Row],[Team]]</f>
        <v>$150 Draft Champions Jan 16 1:00 pm Lg.3596Team JP2</v>
      </c>
    </row>
    <row r="1942" spans="1:7" x14ac:dyDescent="0.25">
      <c r="A1942">
        <v>1342</v>
      </c>
      <c r="B1942" t="s">
        <v>325</v>
      </c>
      <c r="C1942" t="s">
        <v>2021</v>
      </c>
      <c r="D1942">
        <v>275</v>
      </c>
      <c r="E1942">
        <v>1558</v>
      </c>
      <c r="F1942">
        <f t="shared" si="30"/>
        <v>6</v>
      </c>
      <c r="G1942" t="str">
        <f>STANDINGS_HR[[#This Row],[League]]&amp;STANDINGS_HR[[#This Row],[Team]]</f>
        <v>$150 Draft Champions Jan 16 1:00 pm Lg.3596Black Ice Fisherman</v>
      </c>
    </row>
    <row r="1943" spans="1:7" x14ac:dyDescent="0.25">
      <c r="A1943">
        <v>1446</v>
      </c>
      <c r="B1943" t="s">
        <v>2032</v>
      </c>
      <c r="C1943" t="s">
        <v>2021</v>
      </c>
      <c r="D1943">
        <v>272</v>
      </c>
      <c r="E1943">
        <v>1468.5</v>
      </c>
      <c r="F1943">
        <f t="shared" si="30"/>
        <v>7</v>
      </c>
      <c r="G1943" t="str">
        <f>STANDINGS_HR[[#This Row],[League]]&amp;STANDINGS_HR[[#This Row],[Team]]</f>
        <v>$150 Draft Champions Jan 16 1:00 pm Lg.3596MoleMercy</v>
      </c>
    </row>
    <row r="1944" spans="1:7" x14ac:dyDescent="0.25">
      <c r="A1944">
        <v>1554</v>
      </c>
      <c r="B1944" t="s">
        <v>525</v>
      </c>
      <c r="C1944" t="s">
        <v>2021</v>
      </c>
      <c r="D1944">
        <v>269</v>
      </c>
      <c r="E1944">
        <v>1363.5</v>
      </c>
      <c r="F1944">
        <f t="shared" si="30"/>
        <v>8</v>
      </c>
      <c r="G1944" t="str">
        <f>STANDINGS_HR[[#This Row],[League]]&amp;STANDINGS_HR[[#This Row],[Team]]</f>
        <v>$150 Draft Champions Jan 16 1:00 pm Lg.3596Tdot Tanks 1</v>
      </c>
    </row>
    <row r="1945" spans="1:7" x14ac:dyDescent="0.25">
      <c r="A1945">
        <v>1849</v>
      </c>
      <c r="B1945" t="s">
        <v>2030</v>
      </c>
      <c r="C1945" t="s">
        <v>2021</v>
      </c>
      <c r="D1945">
        <v>259</v>
      </c>
      <c r="E1945">
        <v>1044</v>
      </c>
      <c r="F1945">
        <f t="shared" si="30"/>
        <v>9</v>
      </c>
      <c r="G1945" t="str">
        <f>STANDINGS_HR[[#This Row],[League]]&amp;STANDINGS_HR[[#This Row],[Team]]</f>
        <v>$150 Draft Champions Jan 16 1:00 pm Lg.3596BIG INDIANS</v>
      </c>
    </row>
    <row r="1946" spans="1:7" x14ac:dyDescent="0.25">
      <c r="A1946">
        <v>2038</v>
      </c>
      <c r="B1946" t="s">
        <v>2028</v>
      </c>
      <c r="C1946" t="s">
        <v>2021</v>
      </c>
      <c r="D1946">
        <v>253</v>
      </c>
      <c r="E1946">
        <v>873</v>
      </c>
      <c r="F1946">
        <f t="shared" si="30"/>
        <v>10</v>
      </c>
      <c r="G1946" t="str">
        <f>STANDINGS_HR[[#This Row],[League]]&amp;STANDINGS_HR[[#This Row],[Team]]</f>
        <v>$150 Draft Champions Jan 16 1:00 pm Lg.3596Put it in her Pujols</v>
      </c>
    </row>
    <row r="1947" spans="1:7" x14ac:dyDescent="0.25">
      <c r="A1947">
        <v>2048</v>
      </c>
      <c r="B1947" t="s">
        <v>2031</v>
      </c>
      <c r="C1947" t="s">
        <v>2021</v>
      </c>
      <c r="D1947">
        <v>253</v>
      </c>
      <c r="E1947">
        <v>873</v>
      </c>
      <c r="F1947">
        <f t="shared" si="30"/>
        <v>11</v>
      </c>
      <c r="G1947" t="str">
        <f>STANDINGS_HR[[#This Row],[League]]&amp;STANDINGS_HR[[#This Row],[Team]]</f>
        <v>$150 Draft Champions Jan 16 1:00 pm Lg.3596Three Dogs</v>
      </c>
    </row>
    <row r="1948" spans="1:7" x14ac:dyDescent="0.25">
      <c r="A1948">
        <v>2105</v>
      </c>
      <c r="B1948" t="s">
        <v>1889</v>
      </c>
      <c r="C1948" t="s">
        <v>2021</v>
      </c>
      <c r="D1948">
        <v>251</v>
      </c>
      <c r="E1948">
        <v>813.5</v>
      </c>
      <c r="F1948">
        <f t="shared" si="30"/>
        <v>12</v>
      </c>
      <c r="G1948" t="str">
        <f>STANDINGS_HR[[#This Row],[League]]&amp;STANDINGS_HR[[#This Row],[Team]]</f>
        <v>$150 Draft Champions Jan 16 1:00 pm Lg.3596Team Fonte</v>
      </c>
    </row>
    <row r="1949" spans="1:7" x14ac:dyDescent="0.25">
      <c r="A1949">
        <v>2257</v>
      </c>
      <c r="B1949" t="s">
        <v>2024</v>
      </c>
      <c r="C1949" t="s">
        <v>2021</v>
      </c>
      <c r="D1949">
        <v>245</v>
      </c>
      <c r="E1949">
        <v>655.5</v>
      </c>
      <c r="F1949">
        <f t="shared" si="30"/>
        <v>13</v>
      </c>
      <c r="G1949" t="str">
        <f>STANDINGS_HR[[#This Row],[League]]&amp;STANDINGS_HR[[#This Row],[Team]]</f>
        <v>$150 Draft Champions Jan 16 1:00 pm Lg.3596Pounders 150 V4</v>
      </c>
    </row>
    <row r="1950" spans="1:7" x14ac:dyDescent="0.25">
      <c r="A1950">
        <v>2357</v>
      </c>
      <c r="B1950" t="s">
        <v>2020</v>
      </c>
      <c r="C1950" t="s">
        <v>2021</v>
      </c>
      <c r="D1950">
        <v>240</v>
      </c>
      <c r="E1950">
        <v>543.5</v>
      </c>
      <c r="F1950">
        <f t="shared" si="30"/>
        <v>14</v>
      </c>
      <c r="G1950" t="str">
        <f>STANDINGS_HR[[#This Row],[League]]&amp;STANDINGS_HR[[#This Row],[Team]]</f>
        <v>$150 Draft Champions Jan 16 1:00 pm Lg.35964 Aces and a 2</v>
      </c>
    </row>
    <row r="1951" spans="1:7" x14ac:dyDescent="0.25">
      <c r="A1951">
        <v>2849</v>
      </c>
      <c r="B1951" t="s">
        <v>2022</v>
      </c>
      <c r="C1951" t="s">
        <v>2021</v>
      </c>
      <c r="D1951">
        <v>201</v>
      </c>
      <c r="E1951">
        <v>62.5</v>
      </c>
      <c r="F1951">
        <f t="shared" si="30"/>
        <v>15</v>
      </c>
      <c r="G1951" t="str">
        <f>STANDINGS_HR[[#This Row],[League]]&amp;STANDINGS_HR[[#This Row],[Team]]</f>
        <v>$150 Draft Champions Jan 16 1:00 pm Lg.3596RedneckBaseballClub</v>
      </c>
    </row>
    <row r="1952" spans="1:7" x14ac:dyDescent="0.25">
      <c r="A1952">
        <v>206</v>
      </c>
      <c r="B1952" t="s">
        <v>2038</v>
      </c>
      <c r="C1952" t="s">
        <v>2033</v>
      </c>
      <c r="D1952">
        <v>323</v>
      </c>
      <c r="E1952">
        <v>2702</v>
      </c>
      <c r="F1952">
        <f t="shared" si="30"/>
        <v>1</v>
      </c>
      <c r="G1952" t="str">
        <f>STANDINGS_HR[[#This Row],[League]]&amp;STANDINGS_HR[[#This Row],[Team]]</f>
        <v>$150 Draft Champions Jan 17 1:00 pm Lg.3597Bone Collector</v>
      </c>
    </row>
    <row r="1953" spans="1:7" x14ac:dyDescent="0.25">
      <c r="A1953">
        <v>253</v>
      </c>
      <c r="B1953" t="s">
        <v>424</v>
      </c>
      <c r="C1953" t="s">
        <v>2033</v>
      </c>
      <c r="D1953">
        <v>320</v>
      </c>
      <c r="E1953">
        <v>2662</v>
      </c>
      <c r="F1953">
        <f t="shared" si="30"/>
        <v>2</v>
      </c>
      <c r="G1953" t="str">
        <f>STANDINGS_HR[[#This Row],[League]]&amp;STANDINGS_HR[[#This Row],[Team]]</f>
        <v>$150 Draft Champions Jan 17 1:00 pm Lg.3597Thing 4</v>
      </c>
    </row>
    <row r="1954" spans="1:7" x14ac:dyDescent="0.25">
      <c r="A1954">
        <v>287</v>
      </c>
      <c r="B1954" t="s">
        <v>1235</v>
      </c>
      <c r="C1954" t="s">
        <v>2033</v>
      </c>
      <c r="D1954">
        <v>317</v>
      </c>
      <c r="E1954">
        <v>2628</v>
      </c>
      <c r="F1954">
        <f t="shared" si="30"/>
        <v>3</v>
      </c>
      <c r="G1954" t="str">
        <f>STANDINGS_HR[[#This Row],[League]]&amp;STANDINGS_HR[[#This Row],[Team]]</f>
        <v>$150 Draft Champions Jan 17 1:00 pm Lg.3597Team mitseff</v>
      </c>
    </row>
    <row r="1955" spans="1:7" x14ac:dyDescent="0.25">
      <c r="A1955">
        <v>562</v>
      </c>
      <c r="B1955" t="s">
        <v>2035</v>
      </c>
      <c r="C1955" t="s">
        <v>2033</v>
      </c>
      <c r="D1955">
        <v>302</v>
      </c>
      <c r="E1955">
        <v>2354.5</v>
      </c>
      <c r="F1955">
        <f t="shared" si="30"/>
        <v>4</v>
      </c>
      <c r="G1955" t="str">
        <f>STANDINGS_HR[[#This Row],[League]]&amp;STANDINGS_HR[[#This Row],[Team]]</f>
        <v>$150 Draft Champions Jan 17 1:00 pm Lg.3597Team Walsh</v>
      </c>
    </row>
    <row r="1956" spans="1:7" x14ac:dyDescent="0.25">
      <c r="A1956">
        <v>703</v>
      </c>
      <c r="B1956" t="s">
        <v>2034</v>
      </c>
      <c r="C1956" t="s">
        <v>2033</v>
      </c>
      <c r="D1956">
        <v>296</v>
      </c>
      <c r="E1956">
        <v>2200</v>
      </c>
      <c r="F1956">
        <f t="shared" si="30"/>
        <v>5</v>
      </c>
      <c r="G1956" t="str">
        <f>STANDINGS_HR[[#This Row],[League]]&amp;STANDINGS_HR[[#This Row],[Team]]</f>
        <v>$150 Draft Champions Jan 17 1:00 pm Lg.3597Fido's Bowl</v>
      </c>
    </row>
    <row r="1957" spans="1:7" x14ac:dyDescent="0.25">
      <c r="A1957">
        <v>881</v>
      </c>
      <c r="B1957" t="s">
        <v>154</v>
      </c>
      <c r="C1957" t="s">
        <v>2033</v>
      </c>
      <c r="D1957">
        <v>289</v>
      </c>
      <c r="E1957">
        <v>2019.5</v>
      </c>
      <c r="F1957">
        <f t="shared" si="30"/>
        <v>6</v>
      </c>
      <c r="G1957" t="str">
        <f>STANDINGS_HR[[#This Row],[League]]&amp;STANDINGS_HR[[#This Row],[Team]]</f>
        <v>$150 Draft Champions Jan 17 1:00 pm Lg.3597GLG20s</v>
      </c>
    </row>
    <row r="1958" spans="1:7" x14ac:dyDescent="0.25">
      <c r="A1958">
        <v>1216</v>
      </c>
      <c r="B1958" t="s">
        <v>19</v>
      </c>
      <c r="C1958" t="s">
        <v>2033</v>
      </c>
      <c r="D1958">
        <v>279</v>
      </c>
      <c r="E1958">
        <v>1692.5</v>
      </c>
      <c r="F1958">
        <f t="shared" si="30"/>
        <v>7</v>
      </c>
      <c r="G1958" t="str">
        <f>STANDINGS_HR[[#This Row],[League]]&amp;STANDINGS_HR[[#This Row],[Team]]</f>
        <v>$150 Draft Champions Jan 17 1:00 pm Lg.3597One Eyed Jack</v>
      </c>
    </row>
    <row r="1959" spans="1:7" x14ac:dyDescent="0.25">
      <c r="A1959">
        <v>1534</v>
      </c>
      <c r="B1959" t="s">
        <v>2040</v>
      </c>
      <c r="C1959" t="s">
        <v>2033</v>
      </c>
      <c r="D1959">
        <v>269</v>
      </c>
      <c r="E1959">
        <v>1363.5</v>
      </c>
      <c r="F1959">
        <f t="shared" si="30"/>
        <v>8</v>
      </c>
      <c r="G1959" t="str">
        <f>STANDINGS_HR[[#This Row],[League]]&amp;STANDINGS_HR[[#This Row],[Team]]</f>
        <v>$150 Draft Champions Jan 17 1:00 pm Lg.3597Cuban Baserunning</v>
      </c>
    </row>
    <row r="1960" spans="1:7" x14ac:dyDescent="0.25">
      <c r="A1960">
        <v>1646</v>
      </c>
      <c r="B1960" t="s">
        <v>231</v>
      </c>
      <c r="C1960" t="s">
        <v>2033</v>
      </c>
      <c r="D1960">
        <v>266</v>
      </c>
      <c r="E1960">
        <v>1264</v>
      </c>
      <c r="F1960">
        <f t="shared" si="30"/>
        <v>9</v>
      </c>
      <c r="G1960" t="str">
        <f>STANDINGS_HR[[#This Row],[League]]&amp;STANDINGS_HR[[#This Row],[Team]]</f>
        <v>$150 Draft Champions Jan 17 1:00 pm Lg.3597Ocular Keratitis DC3</v>
      </c>
    </row>
    <row r="1961" spans="1:7" x14ac:dyDescent="0.25">
      <c r="A1961">
        <v>2011</v>
      </c>
      <c r="B1961" t="s">
        <v>2039</v>
      </c>
      <c r="C1961" t="s">
        <v>2033</v>
      </c>
      <c r="D1961">
        <v>254</v>
      </c>
      <c r="E1961">
        <v>902.5</v>
      </c>
      <c r="F1961">
        <f t="shared" si="30"/>
        <v>10</v>
      </c>
      <c r="G1961" t="str">
        <f>STANDINGS_HR[[#This Row],[League]]&amp;STANDINGS_HR[[#This Row],[Team]]</f>
        <v>$150 Draft Champions Jan 17 1:00 pm Lg.3597Premie</v>
      </c>
    </row>
    <row r="1962" spans="1:7" x14ac:dyDescent="0.25">
      <c r="A1962">
        <v>2106</v>
      </c>
      <c r="B1962" t="s">
        <v>584</v>
      </c>
      <c r="C1962" t="s">
        <v>2033</v>
      </c>
      <c r="D1962">
        <v>251</v>
      </c>
      <c r="E1962">
        <v>813.5</v>
      </c>
      <c r="F1962">
        <f t="shared" si="30"/>
        <v>11</v>
      </c>
      <c r="G1962" t="str">
        <f>STANDINGS_HR[[#This Row],[League]]&amp;STANDINGS_HR[[#This Row],[Team]]</f>
        <v>$150 Draft Champions Jan 17 1:00 pm Lg.3597Team Hughes</v>
      </c>
    </row>
    <row r="1963" spans="1:7" x14ac:dyDescent="0.25">
      <c r="A1963">
        <v>2299</v>
      </c>
      <c r="B1963" t="s">
        <v>2042</v>
      </c>
      <c r="C1963" t="s">
        <v>2033</v>
      </c>
      <c r="D1963">
        <v>243</v>
      </c>
      <c r="E1963">
        <v>604.5</v>
      </c>
      <c r="F1963">
        <f t="shared" si="30"/>
        <v>12</v>
      </c>
      <c r="G1963" t="str">
        <f>STANDINGS_HR[[#This Row],[League]]&amp;STANDINGS_HR[[#This Row],[Team]]</f>
        <v>$150 Draft Champions Jan 17 1:00 pm Lg.3597Der'Weiter'schnitzel</v>
      </c>
    </row>
    <row r="1964" spans="1:7" x14ac:dyDescent="0.25">
      <c r="A1964">
        <v>2629</v>
      </c>
      <c r="B1964" t="s">
        <v>2036</v>
      </c>
      <c r="C1964" t="s">
        <v>2033</v>
      </c>
      <c r="D1964">
        <v>225</v>
      </c>
      <c r="E1964">
        <v>274.5</v>
      </c>
      <c r="F1964">
        <f t="shared" si="30"/>
        <v>13</v>
      </c>
      <c r="G1964" t="str">
        <f>STANDINGS_HR[[#This Row],[League]]&amp;STANDINGS_HR[[#This Row],[Team]]</f>
        <v>$150 Draft Champions Jan 17 1:00 pm Lg.3597BALL FOUR</v>
      </c>
    </row>
    <row r="1965" spans="1:7" x14ac:dyDescent="0.25">
      <c r="A1965">
        <v>2634</v>
      </c>
      <c r="B1965" t="s">
        <v>2037</v>
      </c>
      <c r="C1965" t="s">
        <v>2033</v>
      </c>
      <c r="D1965">
        <v>225</v>
      </c>
      <c r="E1965">
        <v>274.5</v>
      </c>
      <c r="F1965">
        <f t="shared" si="30"/>
        <v>14</v>
      </c>
      <c r="G1965" t="str">
        <f>STANDINGS_HR[[#This Row],[League]]&amp;STANDINGS_HR[[#This Row],[Team]]</f>
        <v>$150 Draft Champions Jan 17 1:00 pm Lg.3597High Voltage II</v>
      </c>
    </row>
    <row r="1966" spans="1:7" x14ac:dyDescent="0.25">
      <c r="A1966">
        <v>2746</v>
      </c>
      <c r="B1966" t="s">
        <v>2041</v>
      </c>
      <c r="C1966" t="s">
        <v>2033</v>
      </c>
      <c r="D1966">
        <v>216</v>
      </c>
      <c r="E1966">
        <v>163.5</v>
      </c>
      <c r="F1966">
        <f t="shared" si="30"/>
        <v>15</v>
      </c>
      <c r="G1966" t="str">
        <f>STANDINGS_HR[[#This Row],[League]]&amp;STANDINGS_HR[[#This Row],[Team]]</f>
        <v>$150 Draft Champions Jan 17 1:00 pm Lg.3597Jobu's Heroes #2</v>
      </c>
    </row>
    <row r="1967" spans="1:7" x14ac:dyDescent="0.25">
      <c r="A1967">
        <v>68</v>
      </c>
      <c r="B1967" t="s">
        <v>2044</v>
      </c>
      <c r="C1967" t="s">
        <v>2043</v>
      </c>
      <c r="D1967">
        <v>340</v>
      </c>
      <c r="E1967">
        <v>2844</v>
      </c>
      <c r="F1967">
        <f t="shared" si="30"/>
        <v>1</v>
      </c>
      <c r="G1967" t="str">
        <f>STANDINGS_HR[[#This Row],[League]]&amp;STANDINGS_HR[[#This Row],[Team]]</f>
        <v>$150 Draft Champions Jan 18 1:00 pm Lg.3598You Know What I Mean</v>
      </c>
    </row>
    <row r="1968" spans="1:7" x14ac:dyDescent="0.25">
      <c r="A1968">
        <v>588</v>
      </c>
      <c r="B1968" t="s">
        <v>2051</v>
      </c>
      <c r="C1968" t="s">
        <v>2043</v>
      </c>
      <c r="D1968">
        <v>301</v>
      </c>
      <c r="E1968">
        <v>2332</v>
      </c>
      <c r="F1968">
        <f t="shared" si="30"/>
        <v>2</v>
      </c>
      <c r="G1968" t="str">
        <f>STANDINGS_HR[[#This Row],[League]]&amp;STANDINGS_HR[[#This Row],[Team]]</f>
        <v>$150 Draft Champions Jan 18 1:00 pm Lg.3598The Powers of Painwright</v>
      </c>
    </row>
    <row r="1969" spans="1:7" x14ac:dyDescent="0.25">
      <c r="A1969">
        <v>696</v>
      </c>
      <c r="B1969" t="s">
        <v>73</v>
      </c>
      <c r="C1969" t="s">
        <v>2043</v>
      </c>
      <c r="D1969">
        <v>297</v>
      </c>
      <c r="E1969">
        <v>2226</v>
      </c>
      <c r="F1969">
        <f t="shared" si="30"/>
        <v>3</v>
      </c>
      <c r="G1969" t="str">
        <f>STANDINGS_HR[[#This Row],[League]]&amp;STANDINGS_HR[[#This Row],[Team]]</f>
        <v>$150 Draft Champions Jan 18 1:00 pm Lg.3598Triple A</v>
      </c>
    </row>
    <row r="1970" spans="1:7" x14ac:dyDescent="0.25">
      <c r="A1970">
        <v>778</v>
      </c>
      <c r="B1970" t="s">
        <v>2048</v>
      </c>
      <c r="C1970" t="s">
        <v>2043</v>
      </c>
      <c r="D1970">
        <v>293</v>
      </c>
      <c r="E1970">
        <v>2127</v>
      </c>
      <c r="F1970">
        <f t="shared" si="30"/>
        <v>4</v>
      </c>
      <c r="G1970" t="str">
        <f>STANDINGS_HR[[#This Row],[League]]&amp;STANDINGS_HR[[#This Row],[Team]]</f>
        <v>$150 Draft Champions Jan 18 1:00 pm Lg.3598No Mercy I</v>
      </c>
    </row>
    <row r="1971" spans="1:7" x14ac:dyDescent="0.25">
      <c r="A1971">
        <v>822</v>
      </c>
      <c r="B1971" t="s">
        <v>286</v>
      </c>
      <c r="C1971" t="s">
        <v>2043</v>
      </c>
      <c r="D1971">
        <v>292</v>
      </c>
      <c r="E1971">
        <v>2099.5</v>
      </c>
      <c r="F1971">
        <f t="shared" si="30"/>
        <v>5</v>
      </c>
      <c r="G1971" t="str">
        <f>STANDINGS_HR[[#This Row],[League]]&amp;STANDINGS_HR[[#This Row],[Team]]</f>
        <v>$150 Draft Champions Jan 18 1:00 pm Lg.3598Team Williams</v>
      </c>
    </row>
    <row r="1972" spans="1:7" x14ac:dyDescent="0.25">
      <c r="A1972">
        <v>1102</v>
      </c>
      <c r="B1972" t="s">
        <v>470</v>
      </c>
      <c r="C1972" t="s">
        <v>2043</v>
      </c>
      <c r="D1972">
        <v>282</v>
      </c>
      <c r="E1972">
        <v>1795</v>
      </c>
      <c r="F1972">
        <f t="shared" si="30"/>
        <v>6</v>
      </c>
      <c r="G1972" t="str">
        <f>STANDINGS_HR[[#This Row],[League]]&amp;STANDINGS_HR[[#This Row],[Team]]</f>
        <v>$150 Draft Champions Jan 18 1:00 pm Lg.3598Brickdust</v>
      </c>
    </row>
    <row r="1973" spans="1:7" x14ac:dyDescent="0.25">
      <c r="A1973">
        <v>1439</v>
      </c>
      <c r="B1973" t="s">
        <v>2046</v>
      </c>
      <c r="C1973" t="s">
        <v>2043</v>
      </c>
      <c r="D1973">
        <v>272</v>
      </c>
      <c r="E1973">
        <v>1468.5</v>
      </c>
      <c r="F1973">
        <f t="shared" si="30"/>
        <v>7</v>
      </c>
      <c r="G1973" t="str">
        <f>STANDINGS_HR[[#This Row],[League]]&amp;STANDINGS_HR[[#This Row],[Team]]</f>
        <v>$150 Draft Champions Jan 18 1:00 pm Lg.3598Forever Draft 3</v>
      </c>
    </row>
    <row r="1974" spans="1:7" x14ac:dyDescent="0.25">
      <c r="A1974">
        <v>1527</v>
      </c>
      <c r="B1974" t="s">
        <v>389</v>
      </c>
      <c r="C1974" t="s">
        <v>2043</v>
      </c>
      <c r="D1974">
        <v>270</v>
      </c>
      <c r="E1974">
        <v>1400</v>
      </c>
      <c r="F1974">
        <f t="shared" si="30"/>
        <v>8</v>
      </c>
      <c r="G1974" t="str">
        <f>STANDINGS_HR[[#This Row],[League]]&amp;STANDINGS_HR[[#This Row],[Team]]</f>
        <v>$150 Draft Champions Jan 18 1:00 pm Lg.3598smackers III</v>
      </c>
    </row>
    <row r="1975" spans="1:7" x14ac:dyDescent="0.25">
      <c r="A1975">
        <v>1547</v>
      </c>
      <c r="B1975" t="s">
        <v>2047</v>
      </c>
      <c r="C1975" t="s">
        <v>2043</v>
      </c>
      <c r="D1975">
        <v>269</v>
      </c>
      <c r="E1975">
        <v>1363.5</v>
      </c>
      <c r="F1975">
        <f t="shared" si="30"/>
        <v>9</v>
      </c>
      <c r="G1975" t="str">
        <f>STANDINGS_HR[[#This Row],[League]]&amp;STANDINGS_HR[[#This Row],[Team]]</f>
        <v>$150 Draft Champions Jan 18 1:00 pm Lg.3598Muscles Marinara</v>
      </c>
    </row>
    <row r="1976" spans="1:7" x14ac:dyDescent="0.25">
      <c r="A1976">
        <v>1769</v>
      </c>
      <c r="B1976" t="s">
        <v>2049</v>
      </c>
      <c r="C1976" t="s">
        <v>2043</v>
      </c>
      <c r="D1976">
        <v>262</v>
      </c>
      <c r="E1976">
        <v>1128.5</v>
      </c>
      <c r="F1976">
        <f t="shared" si="30"/>
        <v>10</v>
      </c>
      <c r="G1976" t="str">
        <f>STANDINGS_HR[[#This Row],[League]]&amp;STANDINGS_HR[[#This Row],[Team]]</f>
        <v>$150 Draft Champions Jan 18 1:00 pm Lg.3598Brotato Chip</v>
      </c>
    </row>
    <row r="1977" spans="1:7" x14ac:dyDescent="0.25">
      <c r="A1977">
        <v>1837</v>
      </c>
      <c r="B1977" t="s">
        <v>2052</v>
      </c>
      <c r="C1977" t="s">
        <v>2043</v>
      </c>
      <c r="D1977">
        <v>260</v>
      </c>
      <c r="E1977">
        <v>1075</v>
      </c>
      <c r="F1977">
        <f t="shared" si="30"/>
        <v>11</v>
      </c>
      <c r="G1977" t="str">
        <f>STANDINGS_HR[[#This Row],[League]]&amp;STANDINGS_HR[[#This Row],[Team]]</f>
        <v>$150 Draft Champions Jan 18 1:00 pm Lg.3598SpinningSeams8</v>
      </c>
    </row>
    <row r="1978" spans="1:7" x14ac:dyDescent="0.25">
      <c r="A1978">
        <v>2013</v>
      </c>
      <c r="B1978" t="s">
        <v>2050</v>
      </c>
      <c r="C1978" t="s">
        <v>2043</v>
      </c>
      <c r="D1978">
        <v>254</v>
      </c>
      <c r="E1978">
        <v>902.5</v>
      </c>
      <c r="F1978">
        <f t="shared" si="30"/>
        <v>12</v>
      </c>
      <c r="G1978" t="str">
        <f>STANDINGS_HR[[#This Row],[League]]&amp;STANDINGS_HR[[#This Row],[Team]]</f>
        <v>$150 Draft Champions Jan 18 1:00 pm Lg.3598RAIN DELAY</v>
      </c>
    </row>
    <row r="1979" spans="1:7" x14ac:dyDescent="0.25">
      <c r="A1979">
        <v>2055</v>
      </c>
      <c r="B1979" t="s">
        <v>2045</v>
      </c>
      <c r="C1979" t="s">
        <v>2043</v>
      </c>
      <c r="D1979">
        <v>252</v>
      </c>
      <c r="E1979">
        <v>843.5</v>
      </c>
      <c r="F1979">
        <f t="shared" si="30"/>
        <v>13</v>
      </c>
      <c r="G1979" t="str">
        <f>STANDINGS_HR[[#This Row],[League]]&amp;STANDINGS_HR[[#This Row],[Team]]</f>
        <v>$150 Draft Champions Jan 18 1:00 pm Lg.3598Bartolo Colon's Fitbit 2</v>
      </c>
    </row>
    <row r="1980" spans="1:7" x14ac:dyDescent="0.25">
      <c r="A1980">
        <v>2278</v>
      </c>
      <c r="B1980" t="s">
        <v>17</v>
      </c>
      <c r="C1980" t="s">
        <v>2043</v>
      </c>
      <c r="D1980">
        <v>244</v>
      </c>
      <c r="E1980">
        <v>631</v>
      </c>
      <c r="F1980">
        <f t="shared" si="30"/>
        <v>14</v>
      </c>
      <c r="G1980" t="str">
        <f>STANDINGS_HR[[#This Row],[League]]&amp;STANDINGS_HR[[#This Row],[Team]]</f>
        <v>$150 Draft Champions Jan 18 1:00 pm Lg.3598Millertime</v>
      </c>
    </row>
    <row r="1981" spans="1:7" x14ac:dyDescent="0.25">
      <c r="A1981">
        <v>2859</v>
      </c>
      <c r="B1981" t="s">
        <v>402</v>
      </c>
      <c r="C1981" t="s">
        <v>2043</v>
      </c>
      <c r="D1981">
        <v>198</v>
      </c>
      <c r="E1981">
        <v>52.5</v>
      </c>
      <c r="F1981">
        <f t="shared" si="30"/>
        <v>15</v>
      </c>
      <c r="G1981" t="str">
        <f>STANDINGS_HR[[#This Row],[League]]&amp;STANDINGS_HR[[#This Row],[Team]]</f>
        <v>$150 Draft Champions Jan 18 1:00 pm Lg.3598Team Leonard</v>
      </c>
    </row>
    <row r="1982" spans="1:7" x14ac:dyDescent="0.25">
      <c r="A1982">
        <v>15</v>
      </c>
      <c r="B1982" t="s">
        <v>2056</v>
      </c>
      <c r="C1982" t="s">
        <v>2054</v>
      </c>
      <c r="D1982">
        <v>359</v>
      </c>
      <c r="E1982">
        <v>2896.5</v>
      </c>
      <c r="F1982">
        <f t="shared" si="30"/>
        <v>1</v>
      </c>
      <c r="G1982" t="str">
        <f>STANDINGS_HR[[#This Row],[League]]&amp;STANDINGS_HR[[#This Row],[Team]]</f>
        <v>$150 Draft Champions Jan 19 1:00 pm Lg.3599We Are Familia</v>
      </c>
    </row>
    <row r="1983" spans="1:7" x14ac:dyDescent="0.25">
      <c r="A1983">
        <v>184</v>
      </c>
      <c r="B1983" t="s">
        <v>38</v>
      </c>
      <c r="C1983" t="s">
        <v>2054</v>
      </c>
      <c r="D1983">
        <v>325</v>
      </c>
      <c r="E1983">
        <v>2722.5</v>
      </c>
      <c r="F1983">
        <f t="shared" si="30"/>
        <v>2</v>
      </c>
      <c r="G1983" t="str">
        <f>STANDINGS_HR[[#This Row],[League]]&amp;STANDINGS_HR[[#This Row],[Team]]</f>
        <v>$150 Draft Champions Jan 19 1:00 pm Lg.3599Broken Arms</v>
      </c>
    </row>
    <row r="1984" spans="1:7" x14ac:dyDescent="0.25">
      <c r="A1984">
        <v>595</v>
      </c>
      <c r="B1984" t="s">
        <v>2053</v>
      </c>
      <c r="C1984" t="s">
        <v>2054</v>
      </c>
      <c r="D1984">
        <v>300</v>
      </c>
      <c r="E1984">
        <v>2307.5</v>
      </c>
      <c r="F1984">
        <f t="shared" si="30"/>
        <v>3</v>
      </c>
      <c r="G1984" t="str">
        <f>STANDINGS_HR[[#This Row],[League]]&amp;STANDINGS_HR[[#This Row],[Team]]</f>
        <v>$150 Draft Champions Jan 19 1:00 pm Lg.3599DC Dogo 3</v>
      </c>
    </row>
    <row r="1985" spans="1:7" x14ac:dyDescent="0.25">
      <c r="A1985">
        <v>617</v>
      </c>
      <c r="B1985" t="s">
        <v>2055</v>
      </c>
      <c r="C1985" t="s">
        <v>2054</v>
      </c>
      <c r="D1985">
        <v>300</v>
      </c>
      <c r="E1985">
        <v>2307.5</v>
      </c>
      <c r="F1985">
        <f t="shared" si="30"/>
        <v>4</v>
      </c>
      <c r="G1985" t="str">
        <f>STANDINGS_HR[[#This Row],[League]]&amp;STANDINGS_HR[[#This Row],[Team]]</f>
        <v>$150 Draft Champions Jan 19 1:00 pm Lg.3599Yangervis Clevinger</v>
      </c>
    </row>
    <row r="1986" spans="1:7" x14ac:dyDescent="0.25">
      <c r="A1986">
        <v>700</v>
      </c>
      <c r="B1986" t="s">
        <v>233</v>
      </c>
      <c r="C1986" t="s">
        <v>2054</v>
      </c>
      <c r="D1986">
        <v>296</v>
      </c>
      <c r="E1986">
        <v>2200</v>
      </c>
      <c r="F1986">
        <f t="shared" si="30"/>
        <v>5</v>
      </c>
      <c r="G1986" t="str">
        <f>STANDINGS_HR[[#This Row],[League]]&amp;STANDINGS_HR[[#This Row],[Team]]</f>
        <v>$150 Draft Champions Jan 19 1:00 pm Lg.3599Calgary Cannons v1</v>
      </c>
    </row>
    <row r="1987" spans="1:7" x14ac:dyDescent="0.25">
      <c r="A1987">
        <v>1081</v>
      </c>
      <c r="B1987" t="s">
        <v>2057</v>
      </c>
      <c r="C1987" t="s">
        <v>2054</v>
      </c>
      <c r="D1987">
        <v>283</v>
      </c>
      <c r="E1987">
        <v>1829.5</v>
      </c>
      <c r="F1987">
        <f t="shared" ref="F1987:F2050" si="31">IF(C1987=C1986,F1986+1,1)</f>
        <v>6</v>
      </c>
      <c r="G1987" t="str">
        <f>STANDINGS_HR[[#This Row],[League]]&amp;STANDINGS_HR[[#This Row],[Team]]</f>
        <v>$150 Draft Champions Jan 19 1:00 pm Lg.3599Moz Boyz 12</v>
      </c>
    </row>
    <row r="1988" spans="1:7" x14ac:dyDescent="0.25">
      <c r="A1988">
        <v>1528</v>
      </c>
      <c r="B1988" t="s">
        <v>2061</v>
      </c>
      <c r="C1988" t="s">
        <v>2054</v>
      </c>
      <c r="D1988">
        <v>270</v>
      </c>
      <c r="E1988">
        <v>1400</v>
      </c>
      <c r="F1988">
        <f t="shared" si="31"/>
        <v>7</v>
      </c>
      <c r="G1988" t="str">
        <f>STANDINGS_HR[[#This Row],[League]]&amp;STANDINGS_HR[[#This Row],[Team]]</f>
        <v>$150 Draft Champions Jan 19 1:00 pm Lg.3599zima.....</v>
      </c>
    </row>
    <row r="1989" spans="1:7" x14ac:dyDescent="0.25">
      <c r="A1989">
        <v>1703</v>
      </c>
      <c r="B1989" t="s">
        <v>1550</v>
      </c>
      <c r="C1989" t="s">
        <v>2054</v>
      </c>
      <c r="D1989">
        <v>265</v>
      </c>
      <c r="E1989">
        <v>1225</v>
      </c>
      <c r="F1989">
        <f t="shared" si="31"/>
        <v>8</v>
      </c>
      <c r="G1989" t="str">
        <f>STANDINGS_HR[[#This Row],[League]]&amp;STANDINGS_HR[[#This Row],[Team]]</f>
        <v>$150 Draft Champions Jan 19 1:00 pm Lg.3599Wellington Blacks</v>
      </c>
    </row>
    <row r="1990" spans="1:7" x14ac:dyDescent="0.25">
      <c r="A1990">
        <v>1892</v>
      </c>
      <c r="B1990" t="s">
        <v>2059</v>
      </c>
      <c r="C1990" t="s">
        <v>2054</v>
      </c>
      <c r="D1990">
        <v>258</v>
      </c>
      <c r="E1990">
        <v>1012.5</v>
      </c>
      <c r="F1990">
        <f t="shared" si="31"/>
        <v>9</v>
      </c>
      <c r="G1990" t="str">
        <f>STANDINGS_HR[[#This Row],[League]]&amp;STANDINGS_HR[[#This Row],[Team]]</f>
        <v>$150 Draft Champions Jan 19 1:00 pm Lg.3599Goldschmidter</v>
      </c>
    </row>
    <row r="1991" spans="1:7" x14ac:dyDescent="0.25">
      <c r="A1991">
        <v>1910</v>
      </c>
      <c r="B1991" t="s">
        <v>422</v>
      </c>
      <c r="C1991" t="s">
        <v>2054</v>
      </c>
      <c r="D1991">
        <v>257</v>
      </c>
      <c r="E1991">
        <v>985</v>
      </c>
      <c r="F1991">
        <f t="shared" si="31"/>
        <v>10</v>
      </c>
      <c r="G1991" t="str">
        <f>STANDINGS_HR[[#This Row],[League]]&amp;STANDINGS_HR[[#This Row],[Team]]</f>
        <v>$150 Draft Champions Jan 19 1:00 pm Lg.3599Auburn Plainsman</v>
      </c>
    </row>
    <row r="1992" spans="1:7" x14ac:dyDescent="0.25">
      <c r="A1992">
        <v>2450</v>
      </c>
      <c r="B1992" t="s">
        <v>2058</v>
      </c>
      <c r="C1992" t="s">
        <v>2054</v>
      </c>
      <c r="D1992">
        <v>236</v>
      </c>
      <c r="E1992">
        <v>460</v>
      </c>
      <c r="F1992">
        <f t="shared" si="31"/>
        <v>11</v>
      </c>
      <c r="G1992" t="str">
        <f>STANDINGS_HR[[#This Row],[League]]&amp;STANDINGS_HR[[#This Row],[Team]]</f>
        <v>$150 Draft Champions Jan 19 1:00 pm Lg.3599Strohs before Hoes</v>
      </c>
    </row>
    <row r="1993" spans="1:7" x14ac:dyDescent="0.25">
      <c r="A1993">
        <v>2457</v>
      </c>
      <c r="B1993" t="s">
        <v>329</v>
      </c>
      <c r="C1993" t="s">
        <v>2054</v>
      </c>
      <c r="D1993">
        <v>236</v>
      </c>
      <c r="E1993">
        <v>460</v>
      </c>
      <c r="F1993">
        <f t="shared" si="31"/>
        <v>12</v>
      </c>
      <c r="G1993" t="str">
        <f>STANDINGS_HR[[#This Row],[League]]&amp;STANDINGS_HR[[#This Row],[Team]]</f>
        <v>$150 Draft Champions Jan 19 1:00 pm Lg.3599Team Selvaggio</v>
      </c>
    </row>
    <row r="1994" spans="1:7" x14ac:dyDescent="0.25">
      <c r="A1994">
        <v>2689</v>
      </c>
      <c r="B1994" t="s">
        <v>2060</v>
      </c>
      <c r="C1994" t="s">
        <v>2054</v>
      </c>
      <c r="D1994">
        <v>221</v>
      </c>
      <c r="E1994">
        <v>220.5</v>
      </c>
      <c r="F1994">
        <f t="shared" si="31"/>
        <v>13</v>
      </c>
      <c r="G1994" t="str">
        <f>STANDINGS_HR[[#This Row],[League]]&amp;STANDINGS_HR[[#This Row],[Team]]</f>
        <v>$150 Draft Champions Jan 19 1:00 pm Lg.3599Profloop3</v>
      </c>
    </row>
    <row r="1995" spans="1:7" x14ac:dyDescent="0.25">
      <c r="A1995">
        <v>2756</v>
      </c>
      <c r="B1995" t="s">
        <v>490</v>
      </c>
      <c r="C1995" t="s">
        <v>2054</v>
      </c>
      <c r="D1995">
        <v>215</v>
      </c>
      <c r="E1995">
        <v>153</v>
      </c>
      <c r="F1995">
        <f t="shared" si="31"/>
        <v>14</v>
      </c>
      <c r="G1995" t="str">
        <f>STANDINGS_HR[[#This Row],[League]]&amp;STANDINGS_HR[[#This Row],[Team]]</f>
        <v>$150 Draft Champions Jan 19 1:00 pm Lg.3599Fox Force Five</v>
      </c>
    </row>
    <row r="1996" spans="1:7" x14ac:dyDescent="0.25">
      <c r="A1996">
        <v>2820</v>
      </c>
      <c r="B1996" t="s">
        <v>405</v>
      </c>
      <c r="C1996" t="s">
        <v>2054</v>
      </c>
      <c r="D1996">
        <v>207</v>
      </c>
      <c r="E1996">
        <v>91.5</v>
      </c>
      <c r="F1996">
        <f t="shared" si="31"/>
        <v>15</v>
      </c>
      <c r="G1996" t="str">
        <f>STANDINGS_HR[[#This Row],[League]]&amp;STANDINGS_HR[[#This Row],[Team]]</f>
        <v>$150 Draft Champions Jan 19 1:00 pm Lg.3599Team Gates</v>
      </c>
    </row>
    <row r="1997" spans="1:7" x14ac:dyDescent="0.25">
      <c r="A1997">
        <v>213</v>
      </c>
      <c r="B1997" t="s">
        <v>2064</v>
      </c>
      <c r="C1997" t="s">
        <v>2063</v>
      </c>
      <c r="D1997">
        <v>322</v>
      </c>
      <c r="E1997">
        <v>2688.5</v>
      </c>
      <c r="F1997">
        <f t="shared" si="31"/>
        <v>1</v>
      </c>
      <c r="G1997" t="str">
        <f>STANDINGS_HR[[#This Row],[League]]&amp;STANDINGS_HR[[#This Row],[Team]]</f>
        <v>$150 Draft Champions Jan 19 1:00 pm Lg.3600Aubrey Huff's Comeback</v>
      </c>
    </row>
    <row r="1998" spans="1:7" x14ac:dyDescent="0.25">
      <c r="A1998">
        <v>587</v>
      </c>
      <c r="B1998" t="s">
        <v>2062</v>
      </c>
      <c r="C1998" t="s">
        <v>2063</v>
      </c>
      <c r="D1998">
        <v>301</v>
      </c>
      <c r="E1998">
        <v>2332</v>
      </c>
      <c r="F1998">
        <f t="shared" si="31"/>
        <v>2</v>
      </c>
      <c r="G1998" t="str">
        <f>STANDINGS_HR[[#This Row],[League]]&amp;STANDINGS_HR[[#This Row],[Team]]</f>
        <v>$150 Draft Champions Jan 19 1:00 pm Lg.3600The Hitter Formerly Known as Mike</v>
      </c>
    </row>
    <row r="1999" spans="1:7" x14ac:dyDescent="0.25">
      <c r="A1999">
        <v>980</v>
      </c>
      <c r="B1999" t="s">
        <v>2073</v>
      </c>
      <c r="C1999" t="s">
        <v>2063</v>
      </c>
      <c r="D1999">
        <v>286</v>
      </c>
      <c r="E1999">
        <v>1932.5</v>
      </c>
      <c r="F1999">
        <f t="shared" si="31"/>
        <v>3</v>
      </c>
      <c r="G1999" t="str">
        <f>STANDINGS_HR[[#This Row],[League]]&amp;STANDINGS_HR[[#This Row],[Team]]</f>
        <v>$150 Draft Champions Jan 19 1:00 pm Lg.3600Team Bankus</v>
      </c>
    </row>
    <row r="2000" spans="1:7" x14ac:dyDescent="0.25">
      <c r="A2000">
        <v>981</v>
      </c>
      <c r="B2000" t="s">
        <v>2069</v>
      </c>
      <c r="C2000" t="s">
        <v>2063</v>
      </c>
      <c r="D2000">
        <v>286</v>
      </c>
      <c r="E2000">
        <v>1932.5</v>
      </c>
      <c r="F2000">
        <f t="shared" si="31"/>
        <v>4</v>
      </c>
      <c r="G2000" t="str">
        <f>STANDINGS_HR[[#This Row],[League]]&amp;STANDINGS_HR[[#This Row],[Team]]</f>
        <v>$150 Draft Champions Jan 19 1:00 pm Lg.3600Team Berceau</v>
      </c>
    </row>
    <row r="2001" spans="1:7" x14ac:dyDescent="0.25">
      <c r="A2001">
        <v>986</v>
      </c>
      <c r="B2001" t="s">
        <v>2066</v>
      </c>
      <c r="C2001" t="s">
        <v>2063</v>
      </c>
      <c r="D2001">
        <v>286</v>
      </c>
      <c r="E2001">
        <v>1932.5</v>
      </c>
      <c r="F2001">
        <f t="shared" si="31"/>
        <v>5</v>
      </c>
      <c r="G2001" t="str">
        <f>STANDINGS_HR[[#This Row],[League]]&amp;STANDINGS_HR[[#This Row],[Team]]</f>
        <v>$150 Draft Champions Jan 19 1:00 pm Lg.3600The Bryce is Right</v>
      </c>
    </row>
    <row r="2002" spans="1:7" x14ac:dyDescent="0.25">
      <c r="A2002">
        <v>1105</v>
      </c>
      <c r="B2002" t="s">
        <v>70</v>
      </c>
      <c r="C2002" t="s">
        <v>2063</v>
      </c>
      <c r="D2002">
        <v>282</v>
      </c>
      <c r="E2002">
        <v>1795</v>
      </c>
      <c r="F2002">
        <f t="shared" si="31"/>
        <v>6</v>
      </c>
      <c r="G2002" t="str">
        <f>STANDINGS_HR[[#This Row],[League]]&amp;STANDINGS_HR[[#This Row],[Team]]</f>
        <v>$150 Draft Champions Jan 19 1:00 pm Lg.3600Captain Crunch 3</v>
      </c>
    </row>
    <row r="2003" spans="1:7" x14ac:dyDescent="0.25">
      <c r="A2003">
        <v>1175</v>
      </c>
      <c r="B2003" t="s">
        <v>2071</v>
      </c>
      <c r="C2003" t="s">
        <v>2063</v>
      </c>
      <c r="D2003">
        <v>280</v>
      </c>
      <c r="E2003">
        <v>1724</v>
      </c>
      <c r="F2003">
        <f t="shared" si="31"/>
        <v>7</v>
      </c>
      <c r="G2003" t="str">
        <f>STANDINGS_HR[[#This Row],[League]]&amp;STANDINGS_HR[[#This Row],[Team]]</f>
        <v>$150 Draft Champions Jan 19 1:00 pm Lg.3600Chico Lind's Hermanos - DC 42</v>
      </c>
    </row>
    <row r="2004" spans="1:7" x14ac:dyDescent="0.25">
      <c r="A2004">
        <v>1261</v>
      </c>
      <c r="B2004" t="s">
        <v>2065</v>
      </c>
      <c r="C2004" t="s">
        <v>2063</v>
      </c>
      <c r="D2004">
        <v>278</v>
      </c>
      <c r="E2004">
        <v>1655.5</v>
      </c>
      <c r="F2004">
        <f t="shared" si="31"/>
        <v>8</v>
      </c>
      <c r="G2004" t="str">
        <f>STANDINGS_HR[[#This Row],[League]]&amp;STANDINGS_HR[[#This Row],[Team]]</f>
        <v>$150 Draft Champions Jan 19 1:00 pm Lg.3600TROUTSTANDING</v>
      </c>
    </row>
    <row r="2005" spans="1:7" x14ac:dyDescent="0.25">
      <c r="A2005">
        <v>1435</v>
      </c>
      <c r="B2005" t="s">
        <v>461</v>
      </c>
      <c r="C2005" t="s">
        <v>2063</v>
      </c>
      <c r="D2005">
        <v>272</v>
      </c>
      <c r="E2005">
        <v>1468.5</v>
      </c>
      <c r="F2005">
        <f t="shared" si="31"/>
        <v>9</v>
      </c>
      <c r="G2005" t="str">
        <f>STANDINGS_HR[[#This Row],[League]]&amp;STANDINGS_HR[[#This Row],[Team]]</f>
        <v>$150 Draft Champions Jan 19 1:00 pm Lg.3600Evil Empire</v>
      </c>
    </row>
    <row r="2006" spans="1:7" x14ac:dyDescent="0.25">
      <c r="A2006">
        <v>1456</v>
      </c>
      <c r="B2006" t="s">
        <v>508</v>
      </c>
      <c r="C2006" t="s">
        <v>2063</v>
      </c>
      <c r="D2006">
        <v>272</v>
      </c>
      <c r="E2006">
        <v>1468.5</v>
      </c>
      <c r="F2006">
        <f t="shared" si="31"/>
        <v>10</v>
      </c>
      <c r="G2006" t="str">
        <f>STANDINGS_HR[[#This Row],[League]]&amp;STANDINGS_HR[[#This Row],[Team]]</f>
        <v>$150 Draft Champions Jan 19 1:00 pm Lg.3600Team Robinson</v>
      </c>
    </row>
    <row r="2007" spans="1:7" x14ac:dyDescent="0.25">
      <c r="A2007">
        <v>1799</v>
      </c>
      <c r="B2007" t="s">
        <v>2070</v>
      </c>
      <c r="C2007" t="s">
        <v>2063</v>
      </c>
      <c r="D2007">
        <v>261</v>
      </c>
      <c r="E2007">
        <v>1099</v>
      </c>
      <c r="F2007">
        <f t="shared" si="31"/>
        <v>11</v>
      </c>
      <c r="G2007" t="str">
        <f>STANDINGS_HR[[#This Row],[League]]&amp;STANDINGS_HR[[#This Row],[Team]]</f>
        <v>$150 Draft Champions Jan 19 1:00 pm Lg.3600Bama 2</v>
      </c>
    </row>
    <row r="2008" spans="1:7" x14ac:dyDescent="0.25">
      <c r="A2008">
        <v>1825</v>
      </c>
      <c r="B2008" t="s">
        <v>271</v>
      </c>
      <c r="C2008" t="s">
        <v>2063</v>
      </c>
      <c r="D2008">
        <v>261</v>
      </c>
      <c r="E2008">
        <v>1099</v>
      </c>
      <c r="F2008">
        <f t="shared" si="31"/>
        <v>12</v>
      </c>
      <c r="G2008" t="str">
        <f>STANDINGS_HR[[#This Row],[League]]&amp;STANDINGS_HR[[#This Row],[Team]]</f>
        <v>$150 Draft Champions Jan 19 1:00 pm Lg.3600Team brace</v>
      </c>
    </row>
    <row r="2009" spans="1:7" x14ac:dyDescent="0.25">
      <c r="A2009">
        <v>2152</v>
      </c>
      <c r="B2009" t="s">
        <v>2067</v>
      </c>
      <c r="C2009" t="s">
        <v>2063</v>
      </c>
      <c r="D2009">
        <v>249</v>
      </c>
      <c r="E2009">
        <v>759</v>
      </c>
      <c r="F2009">
        <f t="shared" si="31"/>
        <v>13</v>
      </c>
      <c r="G2009" t="str">
        <f>STANDINGS_HR[[#This Row],[League]]&amp;STANDINGS_HR[[#This Row],[Team]]</f>
        <v>$150 Draft Champions Jan 19 1:00 pm Lg.3600Simultaneous</v>
      </c>
    </row>
    <row r="2010" spans="1:7" x14ac:dyDescent="0.25">
      <c r="A2010">
        <v>2198</v>
      </c>
      <c r="B2010" t="s">
        <v>2068</v>
      </c>
      <c r="C2010" t="s">
        <v>2063</v>
      </c>
      <c r="D2010">
        <v>247</v>
      </c>
      <c r="E2010">
        <v>702.5</v>
      </c>
      <c r="F2010">
        <f t="shared" si="31"/>
        <v>14</v>
      </c>
      <c r="G2010" t="str">
        <f>STANDINGS_HR[[#This Row],[League]]&amp;STANDINGS_HR[[#This Row],[Team]]</f>
        <v>$150 Draft Champions Jan 19 1:00 pm Lg.3600Bingo Wings</v>
      </c>
    </row>
    <row r="2011" spans="1:7" x14ac:dyDescent="0.25">
      <c r="A2011">
        <v>2621</v>
      </c>
      <c r="B2011" t="s">
        <v>2072</v>
      </c>
      <c r="C2011" t="s">
        <v>2063</v>
      </c>
      <c r="D2011">
        <v>226</v>
      </c>
      <c r="E2011">
        <v>287</v>
      </c>
      <c r="F2011">
        <f t="shared" si="31"/>
        <v>15</v>
      </c>
      <c r="G2011" t="str">
        <f>STANDINGS_HR[[#This Row],[League]]&amp;STANDINGS_HR[[#This Row],[Team]]</f>
        <v>$150 Draft Champions Jan 19 1:00 pm Lg.3600Bautista Bomb</v>
      </c>
    </row>
    <row r="2012" spans="1:7" x14ac:dyDescent="0.25">
      <c r="A2012">
        <v>116</v>
      </c>
      <c r="B2012" t="s">
        <v>2076</v>
      </c>
      <c r="C2012" t="s">
        <v>2074</v>
      </c>
      <c r="D2012">
        <v>332</v>
      </c>
      <c r="E2012">
        <v>2797</v>
      </c>
      <c r="F2012">
        <f t="shared" si="31"/>
        <v>1</v>
      </c>
      <c r="G2012" t="str">
        <f>STANDINGS_HR[[#This Row],[League]]&amp;STANDINGS_HR[[#This Row],[Team]]</f>
        <v>$150 Draft Champions Jan 20 1:00 pm Lg.3609ShowtimeDC43</v>
      </c>
    </row>
    <row r="2013" spans="1:7" x14ac:dyDescent="0.25">
      <c r="A2013">
        <v>316</v>
      </c>
      <c r="B2013" t="s">
        <v>2085</v>
      </c>
      <c r="C2013" t="s">
        <v>2074</v>
      </c>
      <c r="D2013">
        <v>315</v>
      </c>
      <c r="E2013">
        <v>2592.5</v>
      </c>
      <c r="F2013">
        <f t="shared" si="31"/>
        <v>2</v>
      </c>
      <c r="G2013" t="str">
        <f>STANDINGS_HR[[#This Row],[League]]&amp;STANDINGS_HR[[#This Row],[Team]]</f>
        <v>$150 Draft Champions Jan 20 1:00 pm Lg.3609Frontrunners</v>
      </c>
    </row>
    <row r="2014" spans="1:7" x14ac:dyDescent="0.25">
      <c r="A2014">
        <v>328</v>
      </c>
      <c r="B2014" t="s">
        <v>222</v>
      </c>
      <c r="C2014" t="s">
        <v>2074</v>
      </c>
      <c r="D2014">
        <v>314</v>
      </c>
      <c r="E2014">
        <v>2581</v>
      </c>
      <c r="F2014">
        <f t="shared" si="31"/>
        <v>3</v>
      </c>
      <c r="G2014" t="str">
        <f>STANDINGS_HR[[#This Row],[League]]&amp;STANDINGS_HR[[#This Row],[Team]]</f>
        <v>$150 Draft Champions Jan 20 1:00 pm Lg.3609Dark Helmet</v>
      </c>
    </row>
    <row r="2015" spans="1:7" x14ac:dyDescent="0.25">
      <c r="A2015">
        <v>469</v>
      </c>
      <c r="B2015" t="s">
        <v>2075</v>
      </c>
      <c r="C2015" t="s">
        <v>2074</v>
      </c>
      <c r="D2015">
        <v>306</v>
      </c>
      <c r="E2015">
        <v>2435.5</v>
      </c>
      <c r="F2015">
        <f t="shared" si="31"/>
        <v>4</v>
      </c>
      <c r="G2015" t="str">
        <f>STANDINGS_HR[[#This Row],[League]]&amp;STANDINGS_HR[[#This Row],[Team]]</f>
        <v>$150 Draft Champions Jan 20 1:00 pm Lg.3609Last Chance I</v>
      </c>
    </row>
    <row r="2016" spans="1:7" x14ac:dyDescent="0.25">
      <c r="A2016">
        <v>902</v>
      </c>
      <c r="B2016" t="s">
        <v>2079</v>
      </c>
      <c r="C2016" t="s">
        <v>2074</v>
      </c>
      <c r="D2016">
        <v>289</v>
      </c>
      <c r="E2016">
        <v>2019.5</v>
      </c>
      <c r="F2016">
        <f t="shared" si="31"/>
        <v>5</v>
      </c>
      <c r="G2016" t="str">
        <f>STANDINGS_HR[[#This Row],[League]]&amp;STANDINGS_HR[[#This Row],[Team]]</f>
        <v>$150 Draft Champions Jan 20 1:00 pm Lg.3609Tillie</v>
      </c>
    </row>
    <row r="2017" spans="1:7" x14ac:dyDescent="0.25">
      <c r="A2017">
        <v>1000</v>
      </c>
      <c r="B2017" t="s">
        <v>2081</v>
      </c>
      <c r="C2017" t="s">
        <v>2074</v>
      </c>
      <c r="D2017">
        <v>285</v>
      </c>
      <c r="E2017">
        <v>1901</v>
      </c>
      <c r="F2017">
        <f t="shared" si="31"/>
        <v>6</v>
      </c>
      <c r="G2017" t="str">
        <f>STANDINGS_HR[[#This Row],[League]]&amp;STANDINGS_HR[[#This Row],[Team]]</f>
        <v>$150 Draft Champions Jan 20 1:00 pm Lg.3609Brock Strongo</v>
      </c>
    </row>
    <row r="2018" spans="1:7" x14ac:dyDescent="0.25">
      <c r="A2018">
        <v>1394</v>
      </c>
      <c r="B2018" t="s">
        <v>2082</v>
      </c>
      <c r="C2018" t="s">
        <v>2074</v>
      </c>
      <c r="D2018">
        <v>273</v>
      </c>
      <c r="E2018">
        <v>1503</v>
      </c>
      <c r="F2018">
        <f t="shared" si="31"/>
        <v>7</v>
      </c>
      <c r="G2018" t="str">
        <f>STANDINGS_HR[[#This Row],[League]]&amp;STANDINGS_HR[[#This Row],[Team]]</f>
        <v>$150 Draft Champions Jan 20 1:00 pm Lg.3609Debaser</v>
      </c>
    </row>
    <row r="2019" spans="1:7" x14ac:dyDescent="0.25">
      <c r="A2019">
        <v>1586</v>
      </c>
      <c r="B2019" t="s">
        <v>138</v>
      </c>
      <c r="C2019" t="s">
        <v>2074</v>
      </c>
      <c r="D2019">
        <v>268</v>
      </c>
      <c r="E2019">
        <v>1324.5</v>
      </c>
      <c r="F2019">
        <f t="shared" si="31"/>
        <v>8</v>
      </c>
      <c r="G2019" t="str">
        <f>STANDINGS_HR[[#This Row],[League]]&amp;STANDINGS_HR[[#This Row],[Team]]</f>
        <v>$150 Draft Champions Jan 20 1:00 pm Lg.3609Las Vegas Blvd I</v>
      </c>
    </row>
    <row r="2020" spans="1:7" x14ac:dyDescent="0.25">
      <c r="A2020">
        <v>1588</v>
      </c>
      <c r="B2020" t="s">
        <v>2084</v>
      </c>
      <c r="C2020" t="s">
        <v>2074</v>
      </c>
      <c r="D2020">
        <v>268</v>
      </c>
      <c r="E2020">
        <v>1324.5</v>
      </c>
      <c r="F2020">
        <f t="shared" si="31"/>
        <v>9</v>
      </c>
      <c r="G2020" t="str">
        <f>STANDINGS_HR[[#This Row],[League]]&amp;STANDINGS_HR[[#This Row],[Team]]</f>
        <v>$150 Draft Champions Jan 20 1:00 pm Lg.3609Lower Deckers DC1</v>
      </c>
    </row>
    <row r="2021" spans="1:7" x14ac:dyDescent="0.25">
      <c r="A2021">
        <v>1864</v>
      </c>
      <c r="B2021" t="s">
        <v>2077</v>
      </c>
      <c r="C2021" t="s">
        <v>2074</v>
      </c>
      <c r="D2021">
        <v>259</v>
      </c>
      <c r="E2021">
        <v>1044</v>
      </c>
      <c r="F2021">
        <f t="shared" si="31"/>
        <v>10</v>
      </c>
      <c r="G2021" t="str">
        <f>STANDINGS_HR[[#This Row],[League]]&amp;STANDINGS_HR[[#This Row],[Team]]</f>
        <v>$150 Draft Champions Jan 20 1:00 pm Lg.3609Kaotik Vapor 4</v>
      </c>
    </row>
    <row r="2022" spans="1:7" x14ac:dyDescent="0.25">
      <c r="A2022">
        <v>2193</v>
      </c>
      <c r="B2022" t="s">
        <v>2086</v>
      </c>
      <c r="C2022" t="s">
        <v>2074</v>
      </c>
      <c r="D2022">
        <v>248</v>
      </c>
      <c r="E2022">
        <v>732</v>
      </c>
      <c r="F2022">
        <f t="shared" si="31"/>
        <v>11</v>
      </c>
      <c r="G2022" t="str">
        <f>STANDINGS_HR[[#This Row],[League]]&amp;STANDINGS_HR[[#This Row],[Team]]</f>
        <v>$150 Draft Champions Jan 20 1:00 pm Lg.3609War Boys 2</v>
      </c>
    </row>
    <row r="2023" spans="1:7" x14ac:dyDescent="0.25">
      <c r="A2023">
        <v>2662</v>
      </c>
      <c r="B2023" t="s">
        <v>2083</v>
      </c>
      <c r="C2023" t="s">
        <v>2074</v>
      </c>
      <c r="D2023">
        <v>223</v>
      </c>
      <c r="E2023">
        <v>249</v>
      </c>
      <c r="F2023">
        <f t="shared" si="31"/>
        <v>12</v>
      </c>
      <c r="G2023" t="str">
        <f>STANDINGS_HR[[#This Row],[League]]&amp;STANDINGS_HR[[#This Row],[Team]]</f>
        <v>$150 Draft Champions Jan 20 1:00 pm Lg.3609Scout Team V2</v>
      </c>
    </row>
    <row r="2024" spans="1:7" x14ac:dyDescent="0.25">
      <c r="A2024">
        <v>2663</v>
      </c>
      <c r="B2024" t="s">
        <v>432</v>
      </c>
      <c r="C2024" t="s">
        <v>2074</v>
      </c>
      <c r="D2024">
        <v>223</v>
      </c>
      <c r="E2024">
        <v>249</v>
      </c>
      <c r="F2024">
        <f t="shared" si="31"/>
        <v>13</v>
      </c>
      <c r="G2024" t="str">
        <f>STANDINGS_HR[[#This Row],[League]]&amp;STANDINGS_HR[[#This Row],[Team]]</f>
        <v>$150 Draft Champions Jan 20 1:00 pm Lg.3609Smoothman</v>
      </c>
    </row>
    <row r="2025" spans="1:7" x14ac:dyDescent="0.25">
      <c r="A2025">
        <v>2755</v>
      </c>
      <c r="B2025" t="s">
        <v>2080</v>
      </c>
      <c r="C2025" t="s">
        <v>2074</v>
      </c>
      <c r="D2025">
        <v>215</v>
      </c>
      <c r="E2025">
        <v>153</v>
      </c>
      <c r="F2025">
        <f t="shared" si="31"/>
        <v>14</v>
      </c>
      <c r="G2025" t="str">
        <f>STANDINGS_HR[[#This Row],[League]]&amp;STANDINGS_HR[[#This Row],[Team]]</f>
        <v>$150 Draft Champions Jan 20 1:00 pm Lg.3609Bavaro DC 1</v>
      </c>
    </row>
    <row r="2026" spans="1:7" x14ac:dyDescent="0.25">
      <c r="A2026">
        <v>2886</v>
      </c>
      <c r="B2026" t="s">
        <v>2078</v>
      </c>
      <c r="C2026" t="s">
        <v>2074</v>
      </c>
      <c r="D2026">
        <v>186</v>
      </c>
      <c r="E2026">
        <v>24.5</v>
      </c>
      <c r="F2026">
        <f t="shared" si="31"/>
        <v>15</v>
      </c>
      <c r="G2026" t="str">
        <f>STANDINGS_HR[[#This Row],[League]]&amp;STANDINGS_HR[[#This Row],[Team]]</f>
        <v>$150 Draft Champions Jan 20 1:00 pm Lg.3609Iron Pigs</v>
      </c>
    </row>
    <row r="2027" spans="1:7" x14ac:dyDescent="0.25">
      <c r="A2027">
        <v>78</v>
      </c>
      <c r="B2027" t="s">
        <v>2090</v>
      </c>
      <c r="C2027" t="s">
        <v>2087</v>
      </c>
      <c r="D2027">
        <v>338</v>
      </c>
      <c r="E2027">
        <v>2829.5</v>
      </c>
      <c r="F2027">
        <f t="shared" si="31"/>
        <v>1</v>
      </c>
      <c r="G2027" t="str">
        <f>STANDINGS_HR[[#This Row],[League]]&amp;STANDINGS_HR[[#This Row],[Team]]</f>
        <v>$150 Draft Champions Jan 21 1:00 pm Lg.3611Alexander Mud Ducks</v>
      </c>
    </row>
    <row r="2028" spans="1:7" x14ac:dyDescent="0.25">
      <c r="A2028">
        <v>188</v>
      </c>
      <c r="B2028" t="s">
        <v>409</v>
      </c>
      <c r="C2028" t="s">
        <v>2087</v>
      </c>
      <c r="D2028">
        <v>325</v>
      </c>
      <c r="E2028">
        <v>2722.5</v>
      </c>
      <c r="F2028">
        <f t="shared" si="31"/>
        <v>2</v>
      </c>
      <c r="G2028" t="str">
        <f>STANDINGS_HR[[#This Row],[League]]&amp;STANDINGS_HR[[#This Row],[Team]]</f>
        <v>$150 Draft Champions Jan 21 1:00 pm Lg.3611Perpetual Motion Squad</v>
      </c>
    </row>
    <row r="2029" spans="1:7" x14ac:dyDescent="0.25">
      <c r="A2029">
        <v>468</v>
      </c>
      <c r="B2029" t="s">
        <v>414</v>
      </c>
      <c r="C2029" t="s">
        <v>2087</v>
      </c>
      <c r="D2029">
        <v>306</v>
      </c>
      <c r="E2029">
        <v>2435.5</v>
      </c>
      <c r="F2029">
        <f t="shared" si="31"/>
        <v>3</v>
      </c>
      <c r="G2029" t="str">
        <f>STANDINGS_HR[[#This Row],[League]]&amp;STANDINGS_HR[[#This Row],[Team]]</f>
        <v>$150 Draft Champions Jan 21 1:00 pm Lg.3611Irish Jews</v>
      </c>
    </row>
    <row r="2030" spans="1:7" x14ac:dyDescent="0.25">
      <c r="A2030">
        <v>852</v>
      </c>
      <c r="B2030" t="s">
        <v>2089</v>
      </c>
      <c r="C2030" t="s">
        <v>2087</v>
      </c>
      <c r="D2030">
        <v>290</v>
      </c>
      <c r="E2030">
        <v>2049</v>
      </c>
      <c r="F2030">
        <f t="shared" si="31"/>
        <v>4</v>
      </c>
      <c r="G2030" t="str">
        <f>STANDINGS_HR[[#This Row],[League]]&amp;STANDINGS_HR[[#This Row],[Team]]</f>
        <v>$150 Draft Champions Jan 21 1:00 pm Lg.36111000 Forms of Fear</v>
      </c>
    </row>
    <row r="2031" spans="1:7" x14ac:dyDescent="0.25">
      <c r="A2031">
        <v>883</v>
      </c>
      <c r="B2031" t="s">
        <v>394</v>
      </c>
      <c r="C2031" t="s">
        <v>2087</v>
      </c>
      <c r="D2031">
        <v>289</v>
      </c>
      <c r="E2031">
        <v>2019.5</v>
      </c>
      <c r="F2031">
        <f t="shared" si="31"/>
        <v>5</v>
      </c>
      <c r="G2031" t="str">
        <f>STANDINGS_HR[[#This Row],[League]]&amp;STANDINGS_HR[[#This Row],[Team]]</f>
        <v>$150 Draft Champions Jan 21 1:00 pm Lg.3611Inflatable Gammoners</v>
      </c>
    </row>
    <row r="2032" spans="1:7" x14ac:dyDescent="0.25">
      <c r="A2032">
        <v>918</v>
      </c>
      <c r="B2032" t="s">
        <v>124</v>
      </c>
      <c r="C2032" t="s">
        <v>2087</v>
      </c>
      <c r="D2032">
        <v>288</v>
      </c>
      <c r="E2032">
        <v>1989.5</v>
      </c>
      <c r="F2032">
        <f t="shared" si="31"/>
        <v>6</v>
      </c>
      <c r="G2032" t="str">
        <f>STANDINGS_HR[[#This Row],[League]]&amp;STANDINGS_HR[[#This Row],[Team]]</f>
        <v>$150 Draft Champions Jan 21 1:00 pm Lg.3611Krebs Cycle</v>
      </c>
    </row>
    <row r="2033" spans="1:7" x14ac:dyDescent="0.25">
      <c r="A2033">
        <v>1005</v>
      </c>
      <c r="B2033" t="s">
        <v>2095</v>
      </c>
      <c r="C2033" t="s">
        <v>2087</v>
      </c>
      <c r="D2033">
        <v>285</v>
      </c>
      <c r="E2033">
        <v>1901</v>
      </c>
      <c r="F2033">
        <f t="shared" si="31"/>
        <v>7</v>
      </c>
      <c r="G2033" t="str">
        <f>STANDINGS_HR[[#This Row],[League]]&amp;STANDINGS_HR[[#This Row],[Team]]</f>
        <v>$150 Draft Champions Jan 21 1:00 pm Lg.3611Japan Robins</v>
      </c>
    </row>
    <row r="2034" spans="1:7" x14ac:dyDescent="0.25">
      <c r="A2034">
        <v>1213</v>
      </c>
      <c r="B2034" t="s">
        <v>2093</v>
      </c>
      <c r="C2034" t="s">
        <v>2087</v>
      </c>
      <c r="D2034">
        <v>279</v>
      </c>
      <c r="E2034">
        <v>1692.5</v>
      </c>
      <c r="F2034">
        <f t="shared" si="31"/>
        <v>8</v>
      </c>
      <c r="G2034" t="str">
        <f>STANDINGS_HR[[#This Row],[League]]&amp;STANDINGS_HR[[#This Row],[Team]]</f>
        <v>$150 Draft Champions Jan 21 1:00 pm Lg.3611Nonagrace1</v>
      </c>
    </row>
    <row r="2035" spans="1:7" x14ac:dyDescent="0.25">
      <c r="A2035">
        <v>1648</v>
      </c>
      <c r="B2035" t="s">
        <v>2088</v>
      </c>
      <c r="C2035" t="s">
        <v>2087</v>
      </c>
      <c r="D2035">
        <v>266</v>
      </c>
      <c r="E2035">
        <v>1264</v>
      </c>
      <c r="F2035">
        <f t="shared" si="31"/>
        <v>9</v>
      </c>
      <c r="G2035" t="str">
        <f>STANDINGS_HR[[#This Row],[League]]&amp;STANDINGS_HR[[#This Row],[Team]]</f>
        <v>$150 Draft Champions Jan 21 1:00 pm Lg.3611Palm Beach Bulldogs</v>
      </c>
    </row>
    <row r="2036" spans="1:7" x14ac:dyDescent="0.25">
      <c r="A2036">
        <v>2060</v>
      </c>
      <c r="B2036" t="s">
        <v>2091</v>
      </c>
      <c r="C2036" t="s">
        <v>2087</v>
      </c>
      <c r="D2036">
        <v>252</v>
      </c>
      <c r="E2036">
        <v>843.5</v>
      </c>
      <c r="F2036">
        <f t="shared" si="31"/>
        <v>10</v>
      </c>
      <c r="G2036" t="str">
        <f>STANDINGS_HR[[#This Row],[League]]&amp;STANDINGS_HR[[#This Row],[Team]]</f>
        <v>$150 Draft Champions Jan 21 1:00 pm Lg.3611JD DC2</v>
      </c>
    </row>
    <row r="2037" spans="1:7" x14ac:dyDescent="0.25">
      <c r="A2037">
        <v>2074</v>
      </c>
      <c r="B2037" t="s">
        <v>2092</v>
      </c>
      <c r="C2037" t="s">
        <v>2087</v>
      </c>
      <c r="D2037">
        <v>252</v>
      </c>
      <c r="E2037">
        <v>843.5</v>
      </c>
      <c r="F2037">
        <f t="shared" si="31"/>
        <v>11</v>
      </c>
      <c r="G2037" t="str">
        <f>STANDINGS_HR[[#This Row],[League]]&amp;STANDINGS_HR[[#This Row],[Team]]</f>
        <v>$150 Draft Champions Jan 21 1:00 pm Lg.3611Team Kent 4</v>
      </c>
    </row>
    <row r="2038" spans="1:7" x14ac:dyDescent="0.25">
      <c r="A2038">
        <v>2273</v>
      </c>
      <c r="B2038" t="s">
        <v>331</v>
      </c>
      <c r="C2038" t="s">
        <v>2087</v>
      </c>
      <c r="D2038">
        <v>244</v>
      </c>
      <c r="E2038">
        <v>631</v>
      </c>
      <c r="F2038">
        <f t="shared" si="31"/>
        <v>12</v>
      </c>
      <c r="G2038" t="str">
        <f>STANDINGS_HR[[#This Row],[League]]&amp;STANDINGS_HR[[#This Row],[Team]]</f>
        <v>$150 Draft Champions Jan 21 1:00 pm Lg.3611Golden Sombreros</v>
      </c>
    </row>
    <row r="2039" spans="1:7" x14ac:dyDescent="0.25">
      <c r="A2039">
        <v>2487</v>
      </c>
      <c r="B2039" t="s">
        <v>47</v>
      </c>
      <c r="C2039" t="s">
        <v>2087</v>
      </c>
      <c r="D2039">
        <v>234</v>
      </c>
      <c r="E2039">
        <v>421.5</v>
      </c>
      <c r="F2039">
        <f t="shared" si="31"/>
        <v>13</v>
      </c>
      <c r="G2039" t="str">
        <f>STANDINGS_HR[[#This Row],[League]]&amp;STANDINGS_HR[[#This Row],[Team]]</f>
        <v>$150 Draft Champions Jan 21 1:00 pm Lg.3611Let's Play Two</v>
      </c>
    </row>
    <row r="2040" spans="1:7" x14ac:dyDescent="0.25">
      <c r="A2040">
        <v>2610</v>
      </c>
      <c r="B2040" t="s">
        <v>2094</v>
      </c>
      <c r="C2040" t="s">
        <v>2087</v>
      </c>
      <c r="D2040">
        <v>227</v>
      </c>
      <c r="E2040">
        <v>301</v>
      </c>
      <c r="F2040">
        <f t="shared" si="31"/>
        <v>14</v>
      </c>
      <c r="G2040" t="str">
        <f>STANDINGS_HR[[#This Row],[League]]&amp;STANDINGS_HR[[#This Row],[Team]]</f>
        <v>$150 Draft Champions Jan 21 1:00 pm Lg.3611Kersh of the Pharaohs</v>
      </c>
    </row>
    <row r="2041" spans="1:7" x14ac:dyDescent="0.25">
      <c r="A2041">
        <v>2795</v>
      </c>
      <c r="B2041" t="s">
        <v>1222</v>
      </c>
      <c r="C2041" t="s">
        <v>2087</v>
      </c>
      <c r="D2041">
        <v>211</v>
      </c>
      <c r="E2041">
        <v>117.5</v>
      </c>
      <c r="F2041">
        <f t="shared" si="31"/>
        <v>15</v>
      </c>
      <c r="G2041" t="str">
        <f>STANDINGS_HR[[#This Row],[League]]&amp;STANDINGS_HR[[#This Row],[Team]]</f>
        <v>$150 Draft Champions Jan 21 1:00 pm Lg.3611Team Levy</v>
      </c>
    </row>
    <row r="2042" spans="1:7" x14ac:dyDescent="0.25">
      <c r="A2042">
        <v>335</v>
      </c>
      <c r="B2042" t="s">
        <v>2102</v>
      </c>
      <c r="C2042" t="s">
        <v>2097</v>
      </c>
      <c r="D2042">
        <v>313</v>
      </c>
      <c r="E2042">
        <v>2567</v>
      </c>
      <c r="F2042">
        <f t="shared" si="31"/>
        <v>1</v>
      </c>
      <c r="G2042" t="str">
        <f>STANDINGS_HR[[#This Row],[League]]&amp;STANDINGS_HR[[#This Row],[Team]]</f>
        <v>$150 Draft Champions Jan 21 1:00 pm Lg.3613...Big Bang</v>
      </c>
    </row>
    <row r="2043" spans="1:7" x14ac:dyDescent="0.25">
      <c r="A2043">
        <v>448</v>
      </c>
      <c r="B2043" t="s">
        <v>2101</v>
      </c>
      <c r="C2043" t="s">
        <v>2097</v>
      </c>
      <c r="D2043">
        <v>307</v>
      </c>
      <c r="E2043">
        <v>2463</v>
      </c>
      <c r="F2043">
        <f t="shared" si="31"/>
        <v>2</v>
      </c>
      <c r="G2043" t="str">
        <f>STANDINGS_HR[[#This Row],[League]]&amp;STANDINGS_HR[[#This Row],[Team]]</f>
        <v>$150 Draft Champions Jan 21 1:00 pm Lg.3613Just And Old Vet</v>
      </c>
    </row>
    <row r="2044" spans="1:7" x14ac:dyDescent="0.25">
      <c r="A2044">
        <v>461</v>
      </c>
      <c r="B2044" t="s">
        <v>912</v>
      </c>
      <c r="C2044" t="s">
        <v>2097</v>
      </c>
      <c r="D2044">
        <v>306</v>
      </c>
      <c r="E2044">
        <v>2435.5</v>
      </c>
      <c r="F2044">
        <f t="shared" si="31"/>
        <v>3</v>
      </c>
      <c r="G2044" t="str">
        <f>STANDINGS_HR[[#This Row],[League]]&amp;STANDINGS_HR[[#This Row],[Team]]</f>
        <v>$150 Draft Champions Jan 21 1:00 pm Lg.3613BIG RED MACHINE</v>
      </c>
    </row>
    <row r="2045" spans="1:7" x14ac:dyDescent="0.25">
      <c r="A2045">
        <v>553</v>
      </c>
      <c r="B2045" t="s">
        <v>2099</v>
      </c>
      <c r="C2045" t="s">
        <v>2097</v>
      </c>
      <c r="D2045">
        <v>302</v>
      </c>
      <c r="E2045">
        <v>2354.5</v>
      </c>
      <c r="F2045">
        <f t="shared" si="31"/>
        <v>4</v>
      </c>
      <c r="G2045" t="str">
        <f>STANDINGS_HR[[#This Row],[League]]&amp;STANDINGS_HR[[#This Row],[Team]]</f>
        <v>$150 Draft Champions Jan 21 1:00 pm Lg.3613Knoblauch</v>
      </c>
    </row>
    <row r="2046" spans="1:7" x14ac:dyDescent="0.25">
      <c r="A2046">
        <v>592</v>
      </c>
      <c r="B2046" t="s">
        <v>2098</v>
      </c>
      <c r="C2046" t="s">
        <v>2097</v>
      </c>
      <c r="D2046">
        <v>300</v>
      </c>
      <c r="E2046">
        <v>2307.5</v>
      </c>
      <c r="F2046">
        <f t="shared" si="31"/>
        <v>5</v>
      </c>
      <c r="G2046" t="str">
        <f>STANDINGS_HR[[#This Row],[League]]&amp;STANDINGS_HR[[#This Row],[Team]]</f>
        <v>$150 Draft Champions Jan 21 1:00 pm Lg.3613Charger Bar 4</v>
      </c>
    </row>
    <row r="2047" spans="1:7" x14ac:dyDescent="0.25">
      <c r="A2047">
        <v>914</v>
      </c>
      <c r="B2047" t="s">
        <v>134</v>
      </c>
      <c r="C2047" t="s">
        <v>2097</v>
      </c>
      <c r="D2047">
        <v>288</v>
      </c>
      <c r="E2047">
        <v>1989.5</v>
      </c>
      <c r="F2047">
        <f t="shared" si="31"/>
        <v>6</v>
      </c>
      <c r="G2047" t="str">
        <f>STANDINGS_HR[[#This Row],[League]]&amp;STANDINGS_HR[[#This Row],[Team]]</f>
        <v>$150 Draft Champions Jan 21 1:00 pm Lg.3613Forest Hills Fiends</v>
      </c>
    </row>
    <row r="2048" spans="1:7" x14ac:dyDescent="0.25">
      <c r="A2048">
        <v>954</v>
      </c>
      <c r="B2048" t="s">
        <v>426</v>
      </c>
      <c r="C2048" t="s">
        <v>2097</v>
      </c>
      <c r="D2048">
        <v>287</v>
      </c>
      <c r="E2048">
        <v>1963</v>
      </c>
      <c r="F2048">
        <f t="shared" si="31"/>
        <v>7</v>
      </c>
      <c r="G2048" t="str">
        <f>STANDINGS_HR[[#This Row],[League]]&amp;STANDINGS_HR[[#This Row],[Team]]</f>
        <v>$150 Draft Champions Jan 21 1:00 pm Lg.3613Team Fish</v>
      </c>
    </row>
    <row r="2049" spans="1:7" x14ac:dyDescent="0.25">
      <c r="A2049">
        <v>1075</v>
      </c>
      <c r="B2049" t="s">
        <v>2100</v>
      </c>
      <c r="C2049" t="s">
        <v>2097</v>
      </c>
      <c r="D2049">
        <v>283</v>
      </c>
      <c r="E2049">
        <v>1829.5</v>
      </c>
      <c r="F2049">
        <f t="shared" si="31"/>
        <v>8</v>
      </c>
      <c r="G2049" t="str">
        <f>STANDINGS_HR[[#This Row],[League]]&amp;STANDINGS_HR[[#This Row],[Team]]</f>
        <v>$150 Draft Champions Jan 21 1:00 pm Lg.3613Ehrman The German DC13</v>
      </c>
    </row>
    <row r="2050" spans="1:7" x14ac:dyDescent="0.25">
      <c r="A2050">
        <v>1461</v>
      </c>
      <c r="B2050" t="s">
        <v>2104</v>
      </c>
      <c r="C2050" t="s">
        <v>2097</v>
      </c>
      <c r="D2050">
        <v>271</v>
      </c>
      <c r="E2050">
        <v>1434.5</v>
      </c>
      <c r="F2050">
        <f t="shared" si="31"/>
        <v>9</v>
      </c>
      <c r="G2050" t="str">
        <f>STANDINGS_HR[[#This Row],[League]]&amp;STANDINGS_HR[[#This Row],[Team]]</f>
        <v>$150 Draft Champions Jan 21 1:00 pm Lg.36132 shots of vodka</v>
      </c>
    </row>
    <row r="2051" spans="1:7" x14ac:dyDescent="0.25">
      <c r="A2051">
        <v>1575</v>
      </c>
      <c r="B2051" t="s">
        <v>2106</v>
      </c>
      <c r="C2051" t="s">
        <v>2097</v>
      </c>
      <c r="D2051">
        <v>268</v>
      </c>
      <c r="E2051">
        <v>1324.5</v>
      </c>
      <c r="F2051">
        <f t="shared" ref="F2051:F2114" si="32">IF(C2051=C2050,F2050+1,1)</f>
        <v>10</v>
      </c>
      <c r="G2051" t="str">
        <f>STANDINGS_HR[[#This Row],[League]]&amp;STANDINGS_HR[[#This Row],[Team]]</f>
        <v>$150 Draft Champions Jan 21 1:00 pm Lg.3613Doggin it</v>
      </c>
    </row>
    <row r="2052" spans="1:7" x14ac:dyDescent="0.25">
      <c r="A2052">
        <v>2042</v>
      </c>
      <c r="B2052" t="s">
        <v>2096</v>
      </c>
      <c r="C2052" t="s">
        <v>2097</v>
      </c>
      <c r="D2052">
        <v>253</v>
      </c>
      <c r="E2052">
        <v>873</v>
      </c>
      <c r="F2052">
        <f t="shared" si="32"/>
        <v>11</v>
      </c>
      <c r="G2052" t="str">
        <f>STANDINGS_HR[[#This Row],[League]]&amp;STANDINGS_HR[[#This Row],[Team]]</f>
        <v>$150 Draft Champions Jan 21 1:00 pm Lg.3613Team Platt</v>
      </c>
    </row>
    <row r="2053" spans="1:7" x14ac:dyDescent="0.25">
      <c r="A2053">
        <v>2194</v>
      </c>
      <c r="B2053">
        <v>11111</v>
      </c>
      <c r="C2053" t="s">
        <v>2097</v>
      </c>
      <c r="D2053">
        <v>247</v>
      </c>
      <c r="E2053">
        <v>702.5</v>
      </c>
      <c r="F2053">
        <f t="shared" si="32"/>
        <v>12</v>
      </c>
      <c r="G2053" t="str">
        <f>STANDINGS_HR[[#This Row],[League]]&amp;STANDINGS_HR[[#This Row],[Team]]</f>
        <v>$150 Draft Champions Jan 21 1:00 pm Lg.361311111</v>
      </c>
    </row>
    <row r="2054" spans="1:7" x14ac:dyDescent="0.25">
      <c r="A2054">
        <v>2510</v>
      </c>
      <c r="B2054" t="s">
        <v>528</v>
      </c>
      <c r="C2054" t="s">
        <v>2097</v>
      </c>
      <c r="D2054">
        <v>233</v>
      </c>
      <c r="E2054">
        <v>403.5</v>
      </c>
      <c r="F2054">
        <f t="shared" si="32"/>
        <v>13</v>
      </c>
      <c r="G2054" t="str">
        <f>STANDINGS_HR[[#This Row],[League]]&amp;STANDINGS_HR[[#This Row],[Team]]</f>
        <v>$150 Draft Champions Jan 21 1:00 pm Lg.3613Team Matthews</v>
      </c>
    </row>
    <row r="2055" spans="1:7" x14ac:dyDescent="0.25">
      <c r="A2055">
        <v>2744</v>
      </c>
      <c r="B2055" t="s">
        <v>2103</v>
      </c>
      <c r="C2055" t="s">
        <v>2097</v>
      </c>
      <c r="D2055">
        <v>216</v>
      </c>
      <c r="E2055">
        <v>163.5</v>
      </c>
      <c r="F2055">
        <f t="shared" si="32"/>
        <v>14</v>
      </c>
      <c r="G2055" t="str">
        <f>STANDINGS_HR[[#This Row],[League]]&amp;STANDINGS_HR[[#This Row],[Team]]</f>
        <v>$150 Draft Champions Jan 21 1:00 pm Lg.3613Harry Doyle All-Stars 3</v>
      </c>
    </row>
    <row r="2056" spans="1:7" x14ac:dyDescent="0.25">
      <c r="A2056">
        <v>2902</v>
      </c>
      <c r="B2056" t="s">
        <v>2105</v>
      </c>
      <c r="C2056" t="s">
        <v>2097</v>
      </c>
      <c r="D2056">
        <v>169</v>
      </c>
      <c r="E2056">
        <v>8</v>
      </c>
      <c r="F2056">
        <f t="shared" si="32"/>
        <v>15</v>
      </c>
      <c r="G2056" t="str">
        <f>STANDINGS_HR[[#This Row],[League]]&amp;STANDINGS_HR[[#This Row],[Team]]</f>
        <v>$150 Draft Champions Jan 21 1:00 pm Lg.3613Lyin' Eyes</v>
      </c>
    </row>
    <row r="2057" spans="1:7" x14ac:dyDescent="0.25">
      <c r="A2057">
        <v>157</v>
      </c>
      <c r="B2057" t="s">
        <v>2110</v>
      </c>
      <c r="C2057" t="s">
        <v>2108</v>
      </c>
      <c r="D2057">
        <v>327</v>
      </c>
      <c r="E2057">
        <v>2750</v>
      </c>
      <c r="F2057">
        <f t="shared" si="32"/>
        <v>1</v>
      </c>
      <c r="G2057" t="str">
        <f>STANDINGS_HR[[#This Row],[League]]&amp;STANDINGS_HR[[#This Row],[Team]]</f>
        <v>$150 Draft Champions Jan 22 1:00 pm Lg.3614Jersey Hitmen</v>
      </c>
    </row>
    <row r="2058" spans="1:7" x14ac:dyDescent="0.25">
      <c r="A2058">
        <v>405</v>
      </c>
      <c r="B2058" t="s">
        <v>118</v>
      </c>
      <c r="C2058" t="s">
        <v>2108</v>
      </c>
      <c r="D2058">
        <v>309</v>
      </c>
      <c r="E2058">
        <v>2499</v>
      </c>
      <c r="F2058">
        <f t="shared" si="32"/>
        <v>2</v>
      </c>
      <c r="G2058" t="str">
        <f>STANDINGS_HR[[#This Row],[League]]&amp;STANDINGS_HR[[#This Row],[Team]]</f>
        <v>$150 Draft Champions Jan 22 1:00 pm Lg.3614Bronx Yankees (DC6)</v>
      </c>
    </row>
    <row r="2059" spans="1:7" x14ac:dyDescent="0.25">
      <c r="A2059">
        <v>503</v>
      </c>
      <c r="B2059" t="s">
        <v>1844</v>
      </c>
      <c r="C2059" t="s">
        <v>2108</v>
      </c>
      <c r="D2059">
        <v>305</v>
      </c>
      <c r="E2059">
        <v>2410.5</v>
      </c>
      <c r="F2059">
        <f t="shared" si="32"/>
        <v>3</v>
      </c>
      <c r="G2059" t="str">
        <f>STANDINGS_HR[[#This Row],[League]]&amp;STANDINGS_HR[[#This Row],[Team]]</f>
        <v>$150 Draft Champions Jan 22 1:00 pm Lg.3614SB Nation Royals Review</v>
      </c>
    </row>
    <row r="2060" spans="1:7" x14ac:dyDescent="0.25">
      <c r="A2060">
        <v>905</v>
      </c>
      <c r="B2060" t="s">
        <v>391</v>
      </c>
      <c r="C2060" t="s">
        <v>2108</v>
      </c>
      <c r="D2060">
        <v>289</v>
      </c>
      <c r="E2060">
        <v>2019.5</v>
      </c>
      <c r="F2060">
        <f t="shared" si="32"/>
        <v>4</v>
      </c>
      <c r="G2060" t="str">
        <f>STANDINGS_HR[[#This Row],[League]]&amp;STANDINGS_HR[[#This Row],[Team]]</f>
        <v>$150 Draft Champions Jan 22 1:00 pm Lg.3614Uski3</v>
      </c>
    </row>
    <row r="2061" spans="1:7" x14ac:dyDescent="0.25">
      <c r="A2061">
        <v>1090</v>
      </c>
      <c r="B2061" t="s">
        <v>726</v>
      </c>
      <c r="C2061" t="s">
        <v>2108</v>
      </c>
      <c r="D2061">
        <v>283</v>
      </c>
      <c r="E2061">
        <v>1829.5</v>
      </c>
      <c r="F2061">
        <f t="shared" si="32"/>
        <v>5</v>
      </c>
      <c r="G2061" t="str">
        <f>STANDINGS_HR[[#This Row],[League]]&amp;STANDINGS_HR[[#This Row],[Team]]</f>
        <v>$150 Draft Champions Jan 22 1:00 pm Lg.3614Team Warner</v>
      </c>
    </row>
    <row r="2062" spans="1:7" x14ac:dyDescent="0.25">
      <c r="A2062">
        <v>1133</v>
      </c>
      <c r="B2062" t="s">
        <v>2109</v>
      </c>
      <c r="C2062" t="s">
        <v>2108</v>
      </c>
      <c r="D2062">
        <v>281</v>
      </c>
      <c r="E2062">
        <v>1759</v>
      </c>
      <c r="F2062">
        <f t="shared" si="32"/>
        <v>6</v>
      </c>
      <c r="G2062" t="str">
        <f>STANDINGS_HR[[#This Row],[League]]&amp;STANDINGS_HR[[#This Row],[Team]]</f>
        <v>$150 Draft Champions Jan 22 1:00 pm Lg.36142016 WarmBeer ColdFood 1st</v>
      </c>
    </row>
    <row r="2063" spans="1:7" x14ac:dyDescent="0.25">
      <c r="A2063">
        <v>1215</v>
      </c>
      <c r="B2063" t="s">
        <v>19</v>
      </c>
      <c r="C2063" t="s">
        <v>2108</v>
      </c>
      <c r="D2063">
        <v>279</v>
      </c>
      <c r="E2063">
        <v>1692.5</v>
      </c>
      <c r="F2063">
        <f t="shared" si="32"/>
        <v>7</v>
      </c>
      <c r="G2063" t="str">
        <f>STANDINGS_HR[[#This Row],[League]]&amp;STANDINGS_HR[[#This Row],[Team]]</f>
        <v>$150 Draft Champions Jan 22 1:00 pm Lg.3614One Eyed Jack</v>
      </c>
    </row>
    <row r="2064" spans="1:7" x14ac:dyDescent="0.25">
      <c r="A2064">
        <v>1318</v>
      </c>
      <c r="B2064" t="s">
        <v>2107</v>
      </c>
      <c r="C2064" t="s">
        <v>2108</v>
      </c>
      <c r="D2064">
        <v>276</v>
      </c>
      <c r="E2064">
        <v>1589</v>
      </c>
      <c r="F2064">
        <f t="shared" si="32"/>
        <v>8</v>
      </c>
      <c r="G2064" t="str">
        <f>STANDINGS_HR[[#This Row],[League]]&amp;STANDINGS_HR[[#This Row],[Team]]</f>
        <v>$150 Draft Champions Jan 22 1:00 pm Lg.3614Ju-Ju's Juggernauts</v>
      </c>
    </row>
    <row r="2065" spans="1:7" x14ac:dyDescent="0.25">
      <c r="A2065">
        <v>1508</v>
      </c>
      <c r="B2065" t="s">
        <v>2116</v>
      </c>
      <c r="C2065" t="s">
        <v>2108</v>
      </c>
      <c r="D2065">
        <v>270</v>
      </c>
      <c r="E2065">
        <v>1400</v>
      </c>
      <c r="F2065">
        <f t="shared" si="32"/>
        <v>9</v>
      </c>
      <c r="G2065" t="str">
        <f>STANDINGS_HR[[#This Row],[League]]&amp;STANDINGS_HR[[#This Row],[Team]]</f>
        <v>$150 Draft Champions Jan 22 1:00 pm Lg.3614Kiss My El Chapo</v>
      </c>
    </row>
    <row r="2066" spans="1:7" x14ac:dyDescent="0.25">
      <c r="A2066">
        <v>1608</v>
      </c>
      <c r="B2066" t="s">
        <v>2112</v>
      </c>
      <c r="C2066" t="s">
        <v>2108</v>
      </c>
      <c r="D2066">
        <v>267</v>
      </c>
      <c r="E2066">
        <v>1294</v>
      </c>
      <c r="F2066">
        <f t="shared" si="32"/>
        <v>10</v>
      </c>
      <c r="G2066" t="str">
        <f>STANDINGS_HR[[#This Row],[League]]&amp;STANDINGS_HR[[#This Row],[Team]]</f>
        <v>$150 Draft Champions Jan 22 1:00 pm Lg.3614Big Swifty</v>
      </c>
    </row>
    <row r="2067" spans="1:7" x14ac:dyDescent="0.25">
      <c r="A2067">
        <v>1813</v>
      </c>
      <c r="B2067" t="s">
        <v>2117</v>
      </c>
      <c r="C2067" t="s">
        <v>2108</v>
      </c>
      <c r="D2067">
        <v>261</v>
      </c>
      <c r="E2067">
        <v>1099</v>
      </c>
      <c r="F2067">
        <f t="shared" si="32"/>
        <v>11</v>
      </c>
      <c r="G2067" t="str">
        <f>STANDINGS_HR[[#This Row],[League]]&amp;STANDINGS_HR[[#This Row],[Team]]</f>
        <v>$150 Draft Champions Jan 22 1:00 pm Lg.3614Relaxed Brain</v>
      </c>
    </row>
    <row r="2068" spans="1:7" x14ac:dyDescent="0.25">
      <c r="A2068">
        <v>2695</v>
      </c>
      <c r="B2068" t="s">
        <v>2115</v>
      </c>
      <c r="C2068" t="s">
        <v>2108</v>
      </c>
      <c r="D2068">
        <v>221</v>
      </c>
      <c r="E2068">
        <v>220.5</v>
      </c>
      <c r="F2068">
        <f t="shared" si="32"/>
        <v>12</v>
      </c>
      <c r="G2068" t="str">
        <f>STANDINGS_HR[[#This Row],[League]]&amp;STANDINGS_HR[[#This Row],[Team]]</f>
        <v>$150 Draft Champions Jan 22 1:00 pm Lg.3614Yak Attack 16</v>
      </c>
    </row>
    <row r="2069" spans="1:7" x14ac:dyDescent="0.25">
      <c r="A2069">
        <v>2804</v>
      </c>
      <c r="B2069" t="s">
        <v>2114</v>
      </c>
      <c r="C2069" t="s">
        <v>2108</v>
      </c>
      <c r="D2069">
        <v>209</v>
      </c>
      <c r="E2069">
        <v>106.5</v>
      </c>
      <c r="F2069">
        <f t="shared" si="32"/>
        <v>13</v>
      </c>
      <c r="G2069" t="str">
        <f>STANDINGS_HR[[#This Row],[League]]&amp;STANDINGS_HR[[#This Row],[Team]]</f>
        <v>$150 Draft Champions Jan 22 1:00 pm Lg.3614Off the Head Homers</v>
      </c>
    </row>
    <row r="2070" spans="1:7" x14ac:dyDescent="0.25">
      <c r="A2070">
        <v>2811</v>
      </c>
      <c r="B2070" t="s">
        <v>2111</v>
      </c>
      <c r="C2070" t="s">
        <v>2108</v>
      </c>
      <c r="D2070">
        <v>208</v>
      </c>
      <c r="E2070">
        <v>98.5</v>
      </c>
      <c r="F2070">
        <f t="shared" si="32"/>
        <v>14</v>
      </c>
      <c r="G2070" t="str">
        <f>STANDINGS_HR[[#This Row],[League]]&amp;STANDINGS_HR[[#This Row],[Team]]</f>
        <v>$150 Draft Champions Jan 22 1:00 pm Lg.3614LUNKERS SD1</v>
      </c>
    </row>
    <row r="2071" spans="1:7" x14ac:dyDescent="0.25">
      <c r="A2071">
        <v>2814</v>
      </c>
      <c r="B2071" t="s">
        <v>2113</v>
      </c>
      <c r="C2071" t="s">
        <v>2108</v>
      </c>
      <c r="D2071">
        <v>208</v>
      </c>
      <c r="E2071">
        <v>98.5</v>
      </c>
      <c r="F2071">
        <f t="shared" si="32"/>
        <v>15</v>
      </c>
      <c r="G2071" t="str">
        <f>STANDINGS_HR[[#This Row],[League]]&amp;STANDINGS_HR[[#This Row],[Team]]</f>
        <v>$150 Draft Champions Jan 22 1:00 pm Lg.3614Royale with Cheese</v>
      </c>
    </row>
    <row r="2072" spans="1:7" x14ac:dyDescent="0.25">
      <c r="A2072">
        <v>120</v>
      </c>
      <c r="B2072" t="s">
        <v>2125</v>
      </c>
      <c r="C2072" t="s">
        <v>2119</v>
      </c>
      <c r="D2072">
        <v>331</v>
      </c>
      <c r="E2072">
        <v>2789.5</v>
      </c>
      <c r="F2072">
        <f t="shared" si="32"/>
        <v>1</v>
      </c>
      <c r="G2072" t="str">
        <f>STANDINGS_HR[[#This Row],[League]]&amp;STANDINGS_HR[[#This Row],[Team]]</f>
        <v>$150 Draft Champions Jan 23 1:00 pm Lg.3616Sil E. Gewsez</v>
      </c>
    </row>
    <row r="2073" spans="1:7" x14ac:dyDescent="0.25">
      <c r="A2073">
        <v>219</v>
      </c>
      <c r="B2073" t="s">
        <v>202</v>
      </c>
      <c r="C2073" t="s">
        <v>2119</v>
      </c>
      <c r="D2073">
        <v>322</v>
      </c>
      <c r="E2073">
        <v>2688.5</v>
      </c>
      <c r="F2073">
        <f t="shared" si="32"/>
        <v>2</v>
      </c>
      <c r="G2073" t="str">
        <f>STANDINGS_HR[[#This Row],[League]]&amp;STANDINGS_HR[[#This Row],[Team]]</f>
        <v>$150 Draft Champions Jan 23 1:00 pm Lg.3616One for the Dagger</v>
      </c>
    </row>
    <row r="2074" spans="1:7" x14ac:dyDescent="0.25">
      <c r="A2074">
        <v>570</v>
      </c>
      <c r="B2074" t="s">
        <v>2127</v>
      </c>
      <c r="C2074" t="s">
        <v>2119</v>
      </c>
      <c r="D2074">
        <v>301</v>
      </c>
      <c r="E2074">
        <v>2332</v>
      </c>
      <c r="F2074">
        <f t="shared" si="32"/>
        <v>3</v>
      </c>
      <c r="G2074" t="str">
        <f>STANDINGS_HR[[#This Row],[League]]&amp;STANDINGS_HR[[#This Row],[Team]]</f>
        <v>$150 Draft Champions Jan 23 1:00 pm Lg.36161.21 Gigawatts</v>
      </c>
    </row>
    <row r="2075" spans="1:7" x14ac:dyDescent="0.25">
      <c r="A2075">
        <v>606</v>
      </c>
      <c r="B2075" t="s">
        <v>130</v>
      </c>
      <c r="C2075" t="s">
        <v>2119</v>
      </c>
      <c r="D2075">
        <v>300</v>
      </c>
      <c r="E2075">
        <v>2307.5</v>
      </c>
      <c r="F2075">
        <f t="shared" si="32"/>
        <v>4</v>
      </c>
      <c r="G2075" t="str">
        <f>STANDINGS_HR[[#This Row],[League]]&amp;STANDINGS_HR[[#This Row],[Team]]</f>
        <v>$150 Draft Champions Jan 23 1:00 pm Lg.3616PTPers</v>
      </c>
    </row>
    <row r="2076" spans="1:7" x14ac:dyDescent="0.25">
      <c r="A2076">
        <v>654</v>
      </c>
      <c r="B2076" t="s">
        <v>2123</v>
      </c>
      <c r="C2076" t="s">
        <v>2119</v>
      </c>
      <c r="D2076">
        <v>298</v>
      </c>
      <c r="E2076">
        <v>2250</v>
      </c>
      <c r="F2076">
        <f t="shared" si="32"/>
        <v>5</v>
      </c>
      <c r="G2076" t="str">
        <f>STANDINGS_HR[[#This Row],[League]]&amp;STANDINGS_HR[[#This Row],[Team]]</f>
        <v>$150 Draft Champions Jan 23 1:00 pm Lg.3616Luck Dynasty</v>
      </c>
    </row>
    <row r="2077" spans="1:7" x14ac:dyDescent="0.25">
      <c r="A2077">
        <v>788</v>
      </c>
      <c r="B2077" t="s">
        <v>402</v>
      </c>
      <c r="C2077" t="s">
        <v>2119</v>
      </c>
      <c r="D2077">
        <v>293</v>
      </c>
      <c r="E2077">
        <v>2127</v>
      </c>
      <c r="F2077">
        <f t="shared" si="32"/>
        <v>6</v>
      </c>
      <c r="G2077" t="str">
        <f>STANDINGS_HR[[#This Row],[League]]&amp;STANDINGS_HR[[#This Row],[Team]]</f>
        <v>$150 Draft Champions Jan 23 1:00 pm Lg.3616Team Leonard</v>
      </c>
    </row>
    <row r="2078" spans="1:7" x14ac:dyDescent="0.25">
      <c r="A2078">
        <v>964</v>
      </c>
      <c r="B2078" t="s">
        <v>2126</v>
      </c>
      <c r="C2078" t="s">
        <v>2119</v>
      </c>
      <c r="D2078">
        <v>286</v>
      </c>
      <c r="E2078">
        <v>1932.5</v>
      </c>
      <c r="F2078">
        <f t="shared" si="32"/>
        <v>7</v>
      </c>
      <c r="G2078" t="str">
        <f>STANDINGS_HR[[#This Row],[League]]&amp;STANDINGS_HR[[#This Row],[Team]]</f>
        <v>$150 Draft Champions Jan 23 1:00 pm Lg.3616Cecil Fielder's Ass</v>
      </c>
    </row>
    <row r="2079" spans="1:7" x14ac:dyDescent="0.25">
      <c r="A2079">
        <v>1046</v>
      </c>
      <c r="B2079" t="s">
        <v>2120</v>
      </c>
      <c r="C2079" t="s">
        <v>2119</v>
      </c>
      <c r="D2079">
        <v>284</v>
      </c>
      <c r="E2079">
        <v>1866</v>
      </c>
      <c r="F2079">
        <f t="shared" si="32"/>
        <v>8</v>
      </c>
      <c r="G2079" t="str">
        <f>STANDINGS_HR[[#This Row],[League]]&amp;STANDINGS_HR[[#This Row],[Team]]</f>
        <v>$150 Draft Champions Jan 23 1:00 pm Lg.3616RotoGut DC I</v>
      </c>
    </row>
    <row r="2080" spans="1:7" x14ac:dyDescent="0.25">
      <c r="A2080">
        <v>1059</v>
      </c>
      <c r="B2080" t="s">
        <v>2124</v>
      </c>
      <c r="C2080" t="s">
        <v>2119</v>
      </c>
      <c r="D2080">
        <v>284</v>
      </c>
      <c r="E2080">
        <v>1866</v>
      </c>
      <c r="F2080">
        <f t="shared" si="32"/>
        <v>9</v>
      </c>
      <c r="G2080" t="str">
        <f>STANDINGS_HR[[#This Row],[League]]&amp;STANDINGS_HR[[#This Row],[Team]]</f>
        <v>$150 Draft Champions Jan 23 1:00 pm Lg.3616The Incredibles 2</v>
      </c>
    </row>
    <row r="2081" spans="1:7" x14ac:dyDescent="0.25">
      <c r="A2081">
        <v>2129</v>
      </c>
      <c r="B2081" t="s">
        <v>2121</v>
      </c>
      <c r="C2081" t="s">
        <v>2119</v>
      </c>
      <c r="D2081">
        <v>250</v>
      </c>
      <c r="E2081">
        <v>785</v>
      </c>
      <c r="F2081">
        <f t="shared" si="32"/>
        <v>10</v>
      </c>
      <c r="G2081" t="str">
        <f>STANDINGS_HR[[#This Row],[League]]&amp;STANDINGS_HR[[#This Row],[Team]]</f>
        <v>$150 Draft Champions Jan 23 1:00 pm Lg.3616THE BAT PACK</v>
      </c>
    </row>
    <row r="2082" spans="1:7" x14ac:dyDescent="0.25">
      <c r="A2082">
        <v>2383</v>
      </c>
      <c r="B2082" t="s">
        <v>2128</v>
      </c>
      <c r="C2082" t="s">
        <v>2119</v>
      </c>
      <c r="D2082">
        <v>239</v>
      </c>
      <c r="E2082">
        <v>523</v>
      </c>
      <c r="F2082">
        <f t="shared" si="32"/>
        <v>11</v>
      </c>
      <c r="G2082" t="str">
        <f>STANDINGS_HR[[#This Row],[League]]&amp;STANDINGS_HR[[#This Row],[Team]]</f>
        <v>$150 Draft Champions Jan 23 1:00 pm Lg.3616DKS Reds</v>
      </c>
    </row>
    <row r="2083" spans="1:7" x14ac:dyDescent="0.25">
      <c r="A2083">
        <v>2579</v>
      </c>
      <c r="B2083" t="s">
        <v>2122</v>
      </c>
      <c r="C2083" t="s">
        <v>2119</v>
      </c>
      <c r="D2083">
        <v>229</v>
      </c>
      <c r="E2083">
        <v>328</v>
      </c>
      <c r="F2083">
        <f t="shared" si="32"/>
        <v>12</v>
      </c>
      <c r="G2083" t="str">
        <f>STANDINGS_HR[[#This Row],[League]]&amp;STANDINGS_HR[[#This Row],[Team]]</f>
        <v>$150 Draft Champions Jan 23 1:00 pm Lg.3616Lets go!</v>
      </c>
    </row>
    <row r="2084" spans="1:7" x14ac:dyDescent="0.25">
      <c r="A2084">
        <v>2704</v>
      </c>
      <c r="B2084" t="s">
        <v>249</v>
      </c>
      <c r="C2084" t="s">
        <v>2119</v>
      </c>
      <c r="D2084">
        <v>220</v>
      </c>
      <c r="E2084">
        <v>206.5</v>
      </c>
      <c r="F2084">
        <f t="shared" si="32"/>
        <v>13</v>
      </c>
      <c r="G2084" t="str">
        <f>STANDINGS_HR[[#This Row],[League]]&amp;STANDINGS_HR[[#This Row],[Team]]</f>
        <v>$150 Draft Champions Jan 23 1:00 pm Lg.3616OC Wolverines</v>
      </c>
    </row>
    <row r="2085" spans="1:7" x14ac:dyDescent="0.25">
      <c r="A2085">
        <v>2715</v>
      </c>
      <c r="B2085" t="s">
        <v>2118</v>
      </c>
      <c r="C2085" t="s">
        <v>2119</v>
      </c>
      <c r="D2085">
        <v>219</v>
      </c>
      <c r="E2085">
        <v>193</v>
      </c>
      <c r="F2085">
        <f t="shared" si="32"/>
        <v>14</v>
      </c>
      <c r="G2085" t="str">
        <f>STANDINGS_HR[[#This Row],[League]]&amp;STANDINGS_HR[[#This Row],[Team]]</f>
        <v>$150 Draft Champions Jan 23 1:00 pm Lg.3616Fred dont like Beachballs</v>
      </c>
    </row>
    <row r="2086" spans="1:7" x14ac:dyDescent="0.25">
      <c r="A2086">
        <v>2836</v>
      </c>
      <c r="B2086" t="s">
        <v>584</v>
      </c>
      <c r="C2086" t="s">
        <v>2119</v>
      </c>
      <c r="D2086">
        <v>205</v>
      </c>
      <c r="E2086">
        <v>75.5</v>
      </c>
      <c r="F2086">
        <f t="shared" si="32"/>
        <v>15</v>
      </c>
      <c r="G2086" t="str">
        <f>STANDINGS_HR[[#This Row],[League]]&amp;STANDINGS_HR[[#This Row],[Team]]</f>
        <v>$150 Draft Champions Jan 23 1:00 pm Lg.3616Team Hughes</v>
      </c>
    </row>
    <row r="2087" spans="1:7" x14ac:dyDescent="0.25">
      <c r="A2087">
        <v>37</v>
      </c>
      <c r="B2087" t="s">
        <v>2134</v>
      </c>
      <c r="C2087" t="s">
        <v>2130</v>
      </c>
      <c r="D2087">
        <v>347</v>
      </c>
      <c r="E2087">
        <v>2873</v>
      </c>
      <c r="F2087">
        <f t="shared" si="32"/>
        <v>1</v>
      </c>
      <c r="G2087" t="str">
        <f>STANDINGS_HR[[#This Row],[League]]&amp;STANDINGS_HR[[#This Row],[Team]]</f>
        <v>$150 Draft Champions Jan 24 1:00 pm Lg.3620Team Clarke - 3</v>
      </c>
    </row>
    <row r="2088" spans="1:7" x14ac:dyDescent="0.25">
      <c r="A2088">
        <v>43</v>
      </c>
      <c r="B2088" t="s">
        <v>302</v>
      </c>
      <c r="C2088" t="s">
        <v>2130</v>
      </c>
      <c r="D2088">
        <v>345</v>
      </c>
      <c r="E2088">
        <v>2865</v>
      </c>
      <c r="F2088">
        <f t="shared" si="32"/>
        <v>2</v>
      </c>
      <c r="G2088" t="str">
        <f>STANDINGS_HR[[#This Row],[League]]&amp;STANDINGS_HR[[#This Row],[Team]]</f>
        <v>$150 Draft Champions Jan 24 1:00 pm Lg.3620Don Mattingly's Sideburns</v>
      </c>
    </row>
    <row r="2089" spans="1:7" x14ac:dyDescent="0.25">
      <c r="A2089">
        <v>488</v>
      </c>
      <c r="B2089" t="s">
        <v>2133</v>
      </c>
      <c r="C2089" t="s">
        <v>2130</v>
      </c>
      <c r="D2089">
        <v>306</v>
      </c>
      <c r="E2089">
        <v>2435.5</v>
      </c>
      <c r="F2089">
        <f t="shared" si="32"/>
        <v>3</v>
      </c>
      <c r="G2089" t="str">
        <f>STANDINGS_HR[[#This Row],[League]]&amp;STANDINGS_HR[[#This Row],[Team]]</f>
        <v>$150 Draft Champions Jan 24 1:00 pm Lg.3620Vida's Blues no. 2</v>
      </c>
    </row>
    <row r="2090" spans="1:7" x14ac:dyDescent="0.25">
      <c r="A2090">
        <v>583</v>
      </c>
      <c r="B2090" t="s">
        <v>19</v>
      </c>
      <c r="C2090" t="s">
        <v>2130</v>
      </c>
      <c r="D2090">
        <v>301</v>
      </c>
      <c r="E2090">
        <v>2332</v>
      </c>
      <c r="F2090">
        <f t="shared" si="32"/>
        <v>4</v>
      </c>
      <c r="G2090" t="str">
        <f>STANDINGS_HR[[#This Row],[League]]&amp;STANDINGS_HR[[#This Row],[Team]]</f>
        <v>$150 Draft Champions Jan 24 1:00 pm Lg.3620One Eyed Jack</v>
      </c>
    </row>
    <row r="2091" spans="1:7" x14ac:dyDescent="0.25">
      <c r="A2091">
        <v>813</v>
      </c>
      <c r="B2091" t="s">
        <v>89</v>
      </c>
      <c r="C2091" t="s">
        <v>2130</v>
      </c>
      <c r="D2091">
        <v>292</v>
      </c>
      <c r="E2091">
        <v>2099.5</v>
      </c>
      <c r="F2091">
        <f t="shared" si="32"/>
        <v>5</v>
      </c>
      <c r="G2091" t="str">
        <f>STANDINGS_HR[[#This Row],[League]]&amp;STANDINGS_HR[[#This Row],[Team]]</f>
        <v>$150 Draft Champions Jan 24 1:00 pm Lg.3620Springfield Homers</v>
      </c>
    </row>
    <row r="2092" spans="1:7" x14ac:dyDescent="0.25">
      <c r="A2092">
        <v>959</v>
      </c>
      <c r="B2092" t="s">
        <v>2129</v>
      </c>
      <c r="C2092" t="s">
        <v>2130</v>
      </c>
      <c r="D2092">
        <v>287</v>
      </c>
      <c r="E2092">
        <v>1963</v>
      </c>
      <c r="F2092">
        <f t="shared" si="32"/>
        <v>6</v>
      </c>
      <c r="G2092" t="str">
        <f>STANDINGS_HR[[#This Row],[League]]&amp;STANDINGS_HR[[#This Row],[Team]]</f>
        <v>$150 Draft Champions Jan 24 1:00 pm Lg.3620Trout's Misfits</v>
      </c>
    </row>
    <row r="2093" spans="1:7" x14ac:dyDescent="0.25">
      <c r="A2093">
        <v>1188</v>
      </c>
      <c r="B2093" t="s">
        <v>2132</v>
      </c>
      <c r="C2093" t="s">
        <v>2130</v>
      </c>
      <c r="D2093">
        <v>280</v>
      </c>
      <c r="E2093">
        <v>1724</v>
      </c>
      <c r="F2093">
        <f t="shared" si="32"/>
        <v>7</v>
      </c>
      <c r="G2093" t="str">
        <f>STANDINGS_HR[[#This Row],[League]]&amp;STANDINGS_HR[[#This Row],[Team]]</f>
        <v>$150 Draft Champions Jan 24 1:00 pm Lg.3620Radical 3-4</v>
      </c>
    </row>
    <row r="2094" spans="1:7" x14ac:dyDescent="0.25">
      <c r="A2094">
        <v>1403</v>
      </c>
      <c r="B2094" t="s">
        <v>2131</v>
      </c>
      <c r="C2094" t="s">
        <v>2130</v>
      </c>
      <c r="D2094">
        <v>273</v>
      </c>
      <c r="E2094">
        <v>1503</v>
      </c>
      <c r="F2094">
        <f t="shared" si="32"/>
        <v>8</v>
      </c>
      <c r="G2094" t="str">
        <f>STANDINGS_HR[[#This Row],[League]]&amp;STANDINGS_HR[[#This Row],[Team]]</f>
        <v>$150 Draft Champions Jan 24 1:00 pm Lg.3620JSK Rockers</v>
      </c>
    </row>
    <row r="2095" spans="1:7" x14ac:dyDescent="0.25">
      <c r="A2095">
        <v>1436</v>
      </c>
      <c r="B2095" t="s">
        <v>300</v>
      </c>
      <c r="C2095" t="s">
        <v>2130</v>
      </c>
      <c r="D2095">
        <v>272</v>
      </c>
      <c r="E2095">
        <v>1468.5</v>
      </c>
      <c r="F2095">
        <f t="shared" si="32"/>
        <v>9</v>
      </c>
      <c r="G2095" t="str">
        <f>STANDINGS_HR[[#This Row],[League]]&amp;STANDINGS_HR[[#This Row],[Team]]</f>
        <v>$150 Draft Champions Jan 24 1:00 pm Lg.3620Farm Animal of War</v>
      </c>
    </row>
    <row r="2096" spans="1:7" x14ac:dyDescent="0.25">
      <c r="A2096">
        <v>1460</v>
      </c>
      <c r="B2096" t="s">
        <v>2136</v>
      </c>
      <c r="C2096" t="s">
        <v>2130</v>
      </c>
      <c r="D2096">
        <v>271</v>
      </c>
      <c r="E2096">
        <v>1434.5</v>
      </c>
      <c r="F2096">
        <f t="shared" si="32"/>
        <v>10</v>
      </c>
      <c r="G2096" t="str">
        <f>STANDINGS_HR[[#This Row],[League]]&amp;STANDINGS_HR[[#This Row],[Team]]</f>
        <v>$150 Draft Champions Jan 24 1:00 pm Lg.36201899 CLEVELAND SPIDERS</v>
      </c>
    </row>
    <row r="2097" spans="1:7" x14ac:dyDescent="0.25">
      <c r="A2097">
        <v>1580</v>
      </c>
      <c r="B2097" t="s">
        <v>533</v>
      </c>
      <c r="C2097" t="s">
        <v>2130</v>
      </c>
      <c r="D2097">
        <v>268</v>
      </c>
      <c r="E2097">
        <v>1324.5</v>
      </c>
      <c r="F2097">
        <f t="shared" si="32"/>
        <v>11</v>
      </c>
      <c r="G2097" t="str">
        <f>STANDINGS_HR[[#This Row],[League]]&amp;STANDINGS_HR[[#This Row],[Team]]</f>
        <v>$150 Draft Champions Jan 24 1:00 pm Lg.3620Funnies2</v>
      </c>
    </row>
    <row r="2098" spans="1:7" x14ac:dyDescent="0.25">
      <c r="A2098">
        <v>2443</v>
      </c>
      <c r="B2098" t="s">
        <v>529</v>
      </c>
      <c r="C2098" t="s">
        <v>2130</v>
      </c>
      <c r="D2098">
        <v>236</v>
      </c>
      <c r="E2098">
        <v>460</v>
      </c>
      <c r="F2098">
        <f t="shared" si="32"/>
        <v>12</v>
      </c>
      <c r="G2098" t="str">
        <f>STANDINGS_HR[[#This Row],[League]]&amp;STANDINGS_HR[[#This Row],[Team]]</f>
        <v>$150 Draft Champions Jan 24 1:00 pm Lg.3620Campbell Toe</v>
      </c>
    </row>
    <row r="2099" spans="1:7" x14ac:dyDescent="0.25">
      <c r="A2099">
        <v>2728</v>
      </c>
      <c r="B2099" t="s">
        <v>22</v>
      </c>
      <c r="C2099" t="s">
        <v>2130</v>
      </c>
      <c r="D2099">
        <v>218</v>
      </c>
      <c r="E2099">
        <v>183</v>
      </c>
      <c r="F2099">
        <f t="shared" si="32"/>
        <v>13</v>
      </c>
      <c r="G2099" t="str">
        <f>STANDINGS_HR[[#This Row],[League]]&amp;STANDINGS_HR[[#This Row],[Team]]</f>
        <v>$150 Draft Champions Jan 24 1:00 pm Lg.3620Rube Nation</v>
      </c>
    </row>
    <row r="2100" spans="1:7" x14ac:dyDescent="0.25">
      <c r="A2100">
        <v>2810</v>
      </c>
      <c r="B2100" t="s">
        <v>2135</v>
      </c>
      <c r="C2100" t="s">
        <v>2130</v>
      </c>
      <c r="D2100">
        <v>208</v>
      </c>
      <c r="E2100">
        <v>98.5</v>
      </c>
      <c r="F2100">
        <f t="shared" si="32"/>
        <v>14</v>
      </c>
      <c r="G2100" t="str">
        <f>STANDINGS_HR[[#This Row],[League]]&amp;STANDINGS_HR[[#This Row],[Team]]</f>
        <v>$150 Draft Champions Jan 24 1:00 pm Lg.3620HOOKSLIDE</v>
      </c>
    </row>
    <row r="2101" spans="1:7" x14ac:dyDescent="0.25">
      <c r="A2101">
        <v>2831</v>
      </c>
      <c r="B2101" t="s">
        <v>107</v>
      </c>
      <c r="C2101" t="s">
        <v>2130</v>
      </c>
      <c r="D2101">
        <v>206</v>
      </c>
      <c r="E2101">
        <v>84</v>
      </c>
      <c r="F2101">
        <f t="shared" si="32"/>
        <v>15</v>
      </c>
      <c r="G2101" t="str">
        <f>STANDINGS_HR[[#This Row],[League]]&amp;STANDINGS_HR[[#This Row],[Team]]</f>
        <v>$150 Draft Champions Jan 24 1:00 pm Lg.3620Team Scott</v>
      </c>
    </row>
    <row r="2102" spans="1:7" x14ac:dyDescent="0.25">
      <c r="A2102">
        <v>214</v>
      </c>
      <c r="B2102" t="s">
        <v>2141</v>
      </c>
      <c r="C2102" t="s">
        <v>2138</v>
      </c>
      <c r="D2102">
        <v>322</v>
      </c>
      <c r="E2102">
        <v>2688.5</v>
      </c>
      <c r="F2102">
        <f t="shared" si="32"/>
        <v>1</v>
      </c>
      <c r="G2102" t="str">
        <f>STANDINGS_HR[[#This Row],[League]]&amp;STANDINGS_HR[[#This Row],[Team]]</f>
        <v>$150 Draft Champions Jan 24 1:00 pm Lg.3622Colt 45</v>
      </c>
    </row>
    <row r="2103" spans="1:7" x14ac:dyDescent="0.25">
      <c r="A2103">
        <v>427</v>
      </c>
      <c r="B2103" t="s">
        <v>2146</v>
      </c>
      <c r="C2103" t="s">
        <v>2138</v>
      </c>
      <c r="D2103">
        <v>308</v>
      </c>
      <c r="E2103">
        <v>2483.5</v>
      </c>
      <c r="F2103">
        <f t="shared" si="32"/>
        <v>2</v>
      </c>
      <c r="G2103" t="str">
        <f>STANDINGS_HR[[#This Row],[League]]&amp;STANDINGS_HR[[#This Row],[Team]]</f>
        <v>$150 Draft Champions Jan 24 1:00 pm Lg.3622Immuno Cespedes</v>
      </c>
    </row>
    <row r="2104" spans="1:7" x14ac:dyDescent="0.25">
      <c r="A2104">
        <v>521</v>
      </c>
      <c r="B2104" t="s">
        <v>1466</v>
      </c>
      <c r="C2104" t="s">
        <v>2138</v>
      </c>
      <c r="D2104">
        <v>304</v>
      </c>
      <c r="E2104">
        <v>2392.5</v>
      </c>
      <c r="F2104">
        <f t="shared" si="32"/>
        <v>3</v>
      </c>
      <c r="G2104" t="str">
        <f>STANDINGS_HR[[#This Row],[League]]&amp;STANDINGS_HR[[#This Row],[Team]]</f>
        <v>$150 Draft Champions Jan 24 1:00 pm Lg.3622Team Robbins</v>
      </c>
    </row>
    <row r="2105" spans="1:7" x14ac:dyDescent="0.25">
      <c r="A2105">
        <v>612</v>
      </c>
      <c r="B2105" t="s">
        <v>16</v>
      </c>
      <c r="C2105" t="s">
        <v>2138</v>
      </c>
      <c r="D2105">
        <v>300</v>
      </c>
      <c r="E2105">
        <v>2307.5</v>
      </c>
      <c r="F2105">
        <f t="shared" si="32"/>
        <v>4</v>
      </c>
      <c r="G2105" t="str">
        <f>STANDINGS_HR[[#This Row],[League]]&amp;STANDINGS_HR[[#This Row],[Team]]</f>
        <v>$150 Draft Champions Jan 24 1:00 pm Lg.3622Team Phan</v>
      </c>
    </row>
    <row r="2106" spans="1:7" x14ac:dyDescent="0.25">
      <c r="A2106">
        <v>680</v>
      </c>
      <c r="B2106" t="s">
        <v>353</v>
      </c>
      <c r="C2106" t="s">
        <v>2138</v>
      </c>
      <c r="D2106">
        <v>297</v>
      </c>
      <c r="E2106">
        <v>2226</v>
      </c>
      <c r="F2106">
        <f t="shared" si="32"/>
        <v>5</v>
      </c>
      <c r="G2106" t="str">
        <f>STANDINGS_HR[[#This Row],[League]]&amp;STANDINGS_HR[[#This Row],[Team]]</f>
        <v>$150 Draft Champions Jan 24 1:00 pm Lg.3622Jimpat</v>
      </c>
    </row>
    <row r="2107" spans="1:7" x14ac:dyDescent="0.25">
      <c r="A2107">
        <v>781</v>
      </c>
      <c r="B2107" t="s">
        <v>469</v>
      </c>
      <c r="C2107" t="s">
        <v>2138</v>
      </c>
      <c r="D2107">
        <v>293</v>
      </c>
      <c r="E2107">
        <v>2127</v>
      </c>
      <c r="F2107">
        <f t="shared" si="32"/>
        <v>6</v>
      </c>
      <c r="G2107" t="str">
        <f>STANDINGS_HR[[#This Row],[League]]&amp;STANDINGS_HR[[#This Row],[Team]]</f>
        <v>$150 Draft Champions Jan 24 1:00 pm Lg.3622Poopy Tooth 5</v>
      </c>
    </row>
    <row r="2108" spans="1:7" x14ac:dyDescent="0.25">
      <c r="A2108">
        <v>799</v>
      </c>
      <c r="B2108" t="s">
        <v>2139</v>
      </c>
      <c r="C2108" t="s">
        <v>2138</v>
      </c>
      <c r="D2108">
        <v>292</v>
      </c>
      <c r="E2108">
        <v>2099.5</v>
      </c>
      <c r="F2108">
        <f t="shared" si="32"/>
        <v>7</v>
      </c>
      <c r="G2108" t="str">
        <f>STANDINGS_HR[[#This Row],[League]]&amp;STANDINGS_HR[[#This Row],[Team]]</f>
        <v>$150 Draft Champions Jan 24 1:00 pm Lg.3622CocoCrispies</v>
      </c>
    </row>
    <row r="2109" spans="1:7" x14ac:dyDescent="0.25">
      <c r="A2109">
        <v>1289</v>
      </c>
      <c r="B2109" t="s">
        <v>2143</v>
      </c>
      <c r="C2109" t="s">
        <v>2138</v>
      </c>
      <c r="D2109">
        <v>277</v>
      </c>
      <c r="E2109">
        <v>1620.5</v>
      </c>
      <c r="F2109">
        <f t="shared" si="32"/>
        <v>8</v>
      </c>
      <c r="G2109" t="str">
        <f>STANDINGS_HR[[#This Row],[League]]&amp;STANDINGS_HR[[#This Row],[Team]]</f>
        <v>$150 Draft Champions Jan 24 1:00 pm Lg.3622Space Pants</v>
      </c>
    </row>
    <row r="2110" spans="1:7" x14ac:dyDescent="0.25">
      <c r="A2110">
        <v>1397</v>
      </c>
      <c r="B2110" t="s">
        <v>2142</v>
      </c>
      <c r="C2110" t="s">
        <v>2138</v>
      </c>
      <c r="D2110">
        <v>273</v>
      </c>
      <c r="E2110">
        <v>1503</v>
      </c>
      <c r="F2110">
        <f t="shared" si="32"/>
        <v>9</v>
      </c>
      <c r="G2110" t="str">
        <f>STANDINGS_HR[[#This Row],[League]]&amp;STANDINGS_HR[[#This Row],[Team]]</f>
        <v>$150 Draft Champions Jan 24 1:00 pm Lg.3622Evil Knebel</v>
      </c>
    </row>
    <row r="2111" spans="1:7" x14ac:dyDescent="0.25">
      <c r="A2111">
        <v>1569</v>
      </c>
      <c r="B2111" t="s">
        <v>2144</v>
      </c>
      <c r="C2111" t="s">
        <v>2138</v>
      </c>
      <c r="D2111">
        <v>268</v>
      </c>
      <c r="E2111">
        <v>1324.5</v>
      </c>
      <c r="F2111">
        <f t="shared" si="32"/>
        <v>10</v>
      </c>
      <c r="G2111" t="str">
        <f>STANDINGS_HR[[#This Row],[League]]&amp;STANDINGS_HR[[#This Row],[Team]]</f>
        <v>$150 Draft Champions Jan 24 1:00 pm Lg.3622Barbarians At The Yard</v>
      </c>
    </row>
    <row r="2112" spans="1:7" x14ac:dyDescent="0.25">
      <c r="A2112">
        <v>1602</v>
      </c>
      <c r="B2112" t="s">
        <v>286</v>
      </c>
      <c r="C2112" t="s">
        <v>2138</v>
      </c>
      <c r="D2112">
        <v>268</v>
      </c>
      <c r="E2112">
        <v>1324.5</v>
      </c>
      <c r="F2112">
        <f t="shared" si="32"/>
        <v>11</v>
      </c>
      <c r="G2112" t="str">
        <f>STANDINGS_HR[[#This Row],[League]]&amp;STANDINGS_HR[[#This Row],[Team]]</f>
        <v>$150 Draft Champions Jan 24 1:00 pm Lg.3622Team Williams</v>
      </c>
    </row>
    <row r="2113" spans="1:7" x14ac:dyDescent="0.25">
      <c r="A2113">
        <v>2118</v>
      </c>
      <c r="B2113" t="s">
        <v>2137</v>
      </c>
      <c r="C2113" t="s">
        <v>2138</v>
      </c>
      <c r="D2113">
        <v>250</v>
      </c>
      <c r="E2113">
        <v>785</v>
      </c>
      <c r="F2113">
        <f t="shared" si="32"/>
        <v>12</v>
      </c>
      <c r="G2113" t="str">
        <f>STANDINGS_HR[[#This Row],[League]]&amp;STANDINGS_HR[[#This Row],[Team]]</f>
        <v>$150 Draft Champions Jan 24 1:00 pm Lg.3622Habitual Line-Steppers</v>
      </c>
    </row>
    <row r="2114" spans="1:7" x14ac:dyDescent="0.25">
      <c r="A2114">
        <v>2516</v>
      </c>
      <c r="B2114" t="s">
        <v>2145</v>
      </c>
      <c r="C2114" t="s">
        <v>2138</v>
      </c>
      <c r="D2114">
        <v>233</v>
      </c>
      <c r="E2114">
        <v>403.5</v>
      </c>
      <c r="F2114">
        <f t="shared" si="32"/>
        <v>13</v>
      </c>
      <c r="G2114" t="str">
        <f>STANDINGS_HR[[#This Row],[League]]&amp;STANDINGS_HR[[#This Row],[Team]]</f>
        <v>$150 Draft Champions Jan 24 1:00 pm Lg.3622Tulo-git 2 Quit</v>
      </c>
    </row>
    <row r="2115" spans="1:7" x14ac:dyDescent="0.25">
      <c r="A2115">
        <v>2703</v>
      </c>
      <c r="B2115" t="s">
        <v>2140</v>
      </c>
      <c r="C2115" t="s">
        <v>2138</v>
      </c>
      <c r="D2115">
        <v>220</v>
      </c>
      <c r="E2115">
        <v>206.5</v>
      </c>
      <c r="F2115">
        <f t="shared" ref="F2115:F2178" si="33">IF(C2115=C2114,F2114+1,1)</f>
        <v>14</v>
      </c>
      <c r="G2115" t="str">
        <f>STANDINGS_HR[[#This Row],[League]]&amp;STANDINGS_HR[[#This Row],[Team]]</f>
        <v>$150 Draft Champions Jan 24 1:00 pm Lg.3622Jobu's Heroes #3</v>
      </c>
    </row>
    <row r="2116" spans="1:7" x14ac:dyDescent="0.25">
      <c r="A2116">
        <v>2816</v>
      </c>
      <c r="B2116" t="s">
        <v>212</v>
      </c>
      <c r="C2116" t="s">
        <v>2138</v>
      </c>
      <c r="D2116">
        <v>208</v>
      </c>
      <c r="E2116">
        <v>98.5</v>
      </c>
      <c r="F2116">
        <f t="shared" si="33"/>
        <v>15</v>
      </c>
      <c r="G2116" t="str">
        <f>STANDINGS_HR[[#This Row],[League]]&amp;STANDINGS_HR[[#This Row],[Team]]</f>
        <v>$150 Draft Champions Jan 24 1:00 pm Lg.3622Team kuhn</v>
      </c>
    </row>
    <row r="2117" spans="1:7" x14ac:dyDescent="0.25">
      <c r="A2117">
        <v>4</v>
      </c>
      <c r="B2117" t="s">
        <v>2159</v>
      </c>
      <c r="C2117" t="s">
        <v>2148</v>
      </c>
      <c r="D2117">
        <v>367</v>
      </c>
      <c r="E2117">
        <v>2906.5</v>
      </c>
      <c r="F2117">
        <f t="shared" si="33"/>
        <v>1</v>
      </c>
      <c r="G2117" t="str">
        <f>STANDINGS_HR[[#This Row],[League]]&amp;STANDINGS_HR[[#This Row],[Team]]</f>
        <v>$150 Draft Champions Jan 25 1:00 pm Lg.3624Buehrle's Heater</v>
      </c>
    </row>
    <row r="2118" spans="1:7" x14ac:dyDescent="0.25">
      <c r="A2118">
        <v>35</v>
      </c>
      <c r="B2118" t="s">
        <v>2151</v>
      </c>
      <c r="C2118" t="s">
        <v>2148</v>
      </c>
      <c r="D2118">
        <v>347</v>
      </c>
      <c r="E2118">
        <v>2873</v>
      </c>
      <c r="F2118">
        <f t="shared" si="33"/>
        <v>2</v>
      </c>
      <c r="G2118" t="str">
        <f>STANDINGS_HR[[#This Row],[League]]&amp;STANDINGS_HR[[#This Row],[Team]]</f>
        <v>$150 Draft Champions Jan 25 1:00 pm Lg.3624Jumpman</v>
      </c>
    </row>
    <row r="2119" spans="1:7" x14ac:dyDescent="0.25">
      <c r="A2119">
        <v>432</v>
      </c>
      <c r="B2119" t="s">
        <v>2156</v>
      </c>
      <c r="C2119" t="s">
        <v>2148</v>
      </c>
      <c r="D2119">
        <v>308</v>
      </c>
      <c r="E2119">
        <v>2483.5</v>
      </c>
      <c r="F2119">
        <f t="shared" si="33"/>
        <v>3</v>
      </c>
      <c r="G2119" t="str">
        <f>STANDINGS_HR[[#This Row],[League]]&amp;STANDINGS_HR[[#This Row],[Team]]</f>
        <v>$150 Draft Champions Jan 25 1:00 pm Lg.3624Rizzo Springer Kluber</v>
      </c>
    </row>
    <row r="2120" spans="1:7" x14ac:dyDescent="0.25">
      <c r="A2120">
        <v>533</v>
      </c>
      <c r="B2120" t="s">
        <v>149</v>
      </c>
      <c r="C2120" t="s">
        <v>2148</v>
      </c>
      <c r="D2120">
        <v>303</v>
      </c>
      <c r="E2120">
        <v>2376</v>
      </c>
      <c r="F2120">
        <f t="shared" si="33"/>
        <v>4</v>
      </c>
      <c r="G2120" t="str">
        <f>STANDINGS_HR[[#This Row],[League]]&amp;STANDINGS_HR[[#This Row],[Team]]</f>
        <v>$150 Draft Champions Jan 25 1:00 pm Lg.3624Magic Markers</v>
      </c>
    </row>
    <row r="2121" spans="1:7" x14ac:dyDescent="0.25">
      <c r="A2121">
        <v>671</v>
      </c>
      <c r="B2121" t="s">
        <v>2147</v>
      </c>
      <c r="C2121" t="s">
        <v>2148</v>
      </c>
      <c r="D2121">
        <v>298</v>
      </c>
      <c r="E2121">
        <v>2250</v>
      </c>
      <c r="F2121">
        <f t="shared" si="33"/>
        <v>5</v>
      </c>
      <c r="G2121" t="str">
        <f>STANDINGS_HR[[#This Row],[League]]&amp;STANDINGS_HR[[#This Row],[Team]]</f>
        <v>$150 Draft Champions Jan 25 1:00 pm Lg.3624Timbers</v>
      </c>
    </row>
    <row r="2122" spans="1:7" x14ac:dyDescent="0.25">
      <c r="A2122">
        <v>939</v>
      </c>
      <c r="B2122" t="s">
        <v>503</v>
      </c>
      <c r="C2122" t="s">
        <v>2148</v>
      </c>
      <c r="D2122">
        <v>287</v>
      </c>
      <c r="E2122">
        <v>1963</v>
      </c>
      <c r="F2122">
        <f t="shared" si="33"/>
        <v>6</v>
      </c>
      <c r="G2122" t="str">
        <f>STANDINGS_HR[[#This Row],[League]]&amp;STANDINGS_HR[[#This Row],[Team]]</f>
        <v>$150 Draft Champions Jan 25 1:00 pm Lg.3624Cornbread Muffins</v>
      </c>
    </row>
    <row r="2123" spans="1:7" x14ac:dyDescent="0.25">
      <c r="A2123">
        <v>1209</v>
      </c>
      <c r="B2123" t="s">
        <v>2158</v>
      </c>
      <c r="C2123" t="s">
        <v>2148</v>
      </c>
      <c r="D2123">
        <v>279</v>
      </c>
      <c r="E2123">
        <v>1692.5</v>
      </c>
      <c r="F2123">
        <f t="shared" si="33"/>
        <v>7</v>
      </c>
      <c r="G2123" t="str">
        <f>STANDINGS_HR[[#This Row],[League]]&amp;STANDINGS_HR[[#This Row],[Team]]</f>
        <v>$150 Draft Champions Jan 25 1:00 pm Lg.3624Just Enough 2 Win</v>
      </c>
    </row>
    <row r="2124" spans="1:7" x14ac:dyDescent="0.25">
      <c r="A2124">
        <v>1437</v>
      </c>
      <c r="B2124" t="s">
        <v>2157</v>
      </c>
      <c r="C2124" t="s">
        <v>2148</v>
      </c>
      <c r="D2124">
        <v>272</v>
      </c>
      <c r="E2124">
        <v>1468.5</v>
      </c>
      <c r="F2124">
        <f t="shared" si="33"/>
        <v>8</v>
      </c>
      <c r="G2124" t="str">
        <f>STANDINGS_HR[[#This Row],[League]]&amp;STANDINGS_HR[[#This Row],[Team]]</f>
        <v>$150 Draft Champions Jan 25 1:00 pm Lg.3624Fido's Spoon</v>
      </c>
    </row>
    <row r="2125" spans="1:7" x14ac:dyDescent="0.25">
      <c r="A2125">
        <v>1443</v>
      </c>
      <c r="B2125" t="s">
        <v>2150</v>
      </c>
      <c r="C2125" t="s">
        <v>2148</v>
      </c>
      <c r="D2125">
        <v>272</v>
      </c>
      <c r="E2125">
        <v>1468.5</v>
      </c>
      <c r="F2125">
        <f t="shared" si="33"/>
        <v>9</v>
      </c>
      <c r="G2125" t="str">
        <f>STANDINGS_HR[[#This Row],[League]]&amp;STANDINGS_HR[[#This Row],[Team]]</f>
        <v>$150 Draft Champions Jan 25 1:00 pm Lg.3624JH Racing</v>
      </c>
    </row>
    <row r="2126" spans="1:7" x14ac:dyDescent="0.25">
      <c r="A2126">
        <v>2083</v>
      </c>
      <c r="B2126" t="s">
        <v>2155</v>
      </c>
      <c r="C2126" t="s">
        <v>2148</v>
      </c>
      <c r="D2126">
        <v>251</v>
      </c>
      <c r="E2126">
        <v>813.5</v>
      </c>
      <c r="F2126">
        <f t="shared" si="33"/>
        <v>10</v>
      </c>
      <c r="G2126" t="str">
        <f>STANDINGS_HR[[#This Row],[League]]&amp;STANDINGS_HR[[#This Row],[Team]]</f>
        <v>$150 Draft Champions Jan 25 1:00 pm Lg.36247Stars reign</v>
      </c>
    </row>
    <row r="2127" spans="1:7" x14ac:dyDescent="0.25">
      <c r="A2127">
        <v>2116</v>
      </c>
      <c r="B2127" t="s">
        <v>2152</v>
      </c>
      <c r="C2127" t="s">
        <v>2148</v>
      </c>
      <c r="D2127">
        <v>250</v>
      </c>
      <c r="E2127">
        <v>785</v>
      </c>
      <c r="F2127">
        <f t="shared" si="33"/>
        <v>11</v>
      </c>
      <c r="G2127" t="str">
        <f>STANDINGS_HR[[#This Row],[League]]&amp;STANDINGS_HR[[#This Row],[Team]]</f>
        <v>$150 Draft Champions Jan 25 1:00 pm Lg.3624Froggy Bottom</v>
      </c>
    </row>
    <row r="2128" spans="1:7" x14ac:dyDescent="0.25">
      <c r="A2128">
        <v>2302</v>
      </c>
      <c r="B2128" t="s">
        <v>2160</v>
      </c>
      <c r="C2128" t="s">
        <v>2148</v>
      </c>
      <c r="D2128">
        <v>243</v>
      </c>
      <c r="E2128">
        <v>604.5</v>
      </c>
      <c r="F2128">
        <f t="shared" si="33"/>
        <v>12</v>
      </c>
      <c r="G2128" t="str">
        <f>STANDINGS_HR[[#This Row],[League]]&amp;STANDINGS_HR[[#This Row],[Team]]</f>
        <v>$150 Draft Champions Jan 25 1:00 pm Lg.3624Hooz Ahn Pherst</v>
      </c>
    </row>
    <row r="2129" spans="1:7" x14ac:dyDescent="0.25">
      <c r="A2129">
        <v>2533</v>
      </c>
      <c r="B2129" t="s">
        <v>2154</v>
      </c>
      <c r="C2129" t="s">
        <v>2148</v>
      </c>
      <c r="D2129">
        <v>232</v>
      </c>
      <c r="E2129">
        <v>385.5</v>
      </c>
      <c r="F2129">
        <f t="shared" si="33"/>
        <v>13</v>
      </c>
      <c r="G2129" t="str">
        <f>STANDINGS_HR[[#This Row],[League]]&amp;STANDINGS_HR[[#This Row],[Team]]</f>
        <v>$150 Draft Champions Jan 25 1:00 pm Lg.3624Vaccaro and Nando Yay!</v>
      </c>
    </row>
    <row r="2130" spans="1:7" x14ac:dyDescent="0.25">
      <c r="A2130">
        <v>2833</v>
      </c>
      <c r="B2130" t="s">
        <v>2153</v>
      </c>
      <c r="C2130" t="s">
        <v>2148</v>
      </c>
      <c r="D2130">
        <v>205</v>
      </c>
      <c r="E2130">
        <v>75.5</v>
      </c>
      <c r="F2130">
        <f t="shared" si="33"/>
        <v>14</v>
      </c>
      <c r="G2130" t="str">
        <f>STANDINGS_HR[[#This Row],[League]]&amp;STANDINGS_HR[[#This Row],[Team]]</f>
        <v>$150 Draft Champions Jan 25 1:00 pm Lg.3624O Town DC 1</v>
      </c>
    </row>
    <row r="2131" spans="1:7" x14ac:dyDescent="0.25">
      <c r="A2131">
        <v>2881</v>
      </c>
      <c r="B2131" t="s">
        <v>2149</v>
      </c>
      <c r="C2131" t="s">
        <v>2148</v>
      </c>
      <c r="D2131">
        <v>192</v>
      </c>
      <c r="E2131">
        <v>31</v>
      </c>
      <c r="F2131">
        <f t="shared" si="33"/>
        <v>15</v>
      </c>
      <c r="G2131" t="str">
        <f>STANDINGS_HR[[#This Row],[League]]&amp;STANDINGS_HR[[#This Row],[Team]]</f>
        <v>$150 Draft Champions Jan 25 1:00 pm Lg.3624SpinningSeams9</v>
      </c>
    </row>
    <row r="2132" spans="1:7" x14ac:dyDescent="0.25">
      <c r="A2132">
        <v>122</v>
      </c>
      <c r="B2132" t="s">
        <v>285</v>
      </c>
      <c r="C2132" t="s">
        <v>2162</v>
      </c>
      <c r="D2132">
        <v>331</v>
      </c>
      <c r="E2132">
        <v>2789.5</v>
      </c>
      <c r="F2132">
        <f t="shared" si="33"/>
        <v>1</v>
      </c>
      <c r="G2132" t="str">
        <f>STANDINGS_HR[[#This Row],[League]]&amp;STANDINGS_HR[[#This Row],[Team]]</f>
        <v>$150 Draft Champions Jan 26 1:00 pm Lg.3627Team king</v>
      </c>
    </row>
    <row r="2133" spans="1:7" x14ac:dyDescent="0.25">
      <c r="A2133">
        <v>347</v>
      </c>
      <c r="B2133" t="s">
        <v>223</v>
      </c>
      <c r="C2133" t="s">
        <v>2162</v>
      </c>
      <c r="D2133">
        <v>313</v>
      </c>
      <c r="E2133">
        <v>2567</v>
      </c>
      <c r="F2133">
        <f t="shared" si="33"/>
        <v>2</v>
      </c>
      <c r="G2133" t="str">
        <f>STANDINGS_HR[[#This Row],[League]]&amp;STANDINGS_HR[[#This Row],[Team]]</f>
        <v>$150 Draft Champions Jan 26 1:00 pm Lg.3627Slow Horse</v>
      </c>
    </row>
    <row r="2134" spans="1:7" x14ac:dyDescent="0.25">
      <c r="A2134">
        <v>648</v>
      </c>
      <c r="B2134" t="s">
        <v>339</v>
      </c>
      <c r="C2134" t="s">
        <v>2162</v>
      </c>
      <c r="D2134">
        <v>299</v>
      </c>
      <c r="E2134">
        <v>2277</v>
      </c>
      <c r="F2134">
        <f t="shared" si="33"/>
        <v>3</v>
      </c>
      <c r="G2134" t="str">
        <f>STANDINGS_HR[[#This Row],[League]]&amp;STANDINGS_HR[[#This Row],[Team]]</f>
        <v>$150 Draft Champions Jan 26 1:00 pm Lg.3627deadmoneyC</v>
      </c>
    </row>
    <row r="2135" spans="1:7" x14ac:dyDescent="0.25">
      <c r="A2135">
        <v>972</v>
      </c>
      <c r="B2135" t="s">
        <v>2163</v>
      </c>
      <c r="C2135" t="s">
        <v>2162</v>
      </c>
      <c r="D2135">
        <v>286</v>
      </c>
      <c r="E2135">
        <v>1932.5</v>
      </c>
      <c r="F2135">
        <f t="shared" si="33"/>
        <v>4</v>
      </c>
      <c r="G2135" t="str">
        <f>STANDINGS_HR[[#This Row],[League]]&amp;STANDINGS_HR[[#This Row],[Team]]</f>
        <v>$150 Draft Champions Jan 26 1:00 pm Lg.3627Laser Show. Relax. Redux.</v>
      </c>
    </row>
    <row r="2136" spans="1:7" x14ac:dyDescent="0.25">
      <c r="A2136">
        <v>1027</v>
      </c>
      <c r="B2136" t="s">
        <v>289</v>
      </c>
      <c r="C2136" t="s">
        <v>2162</v>
      </c>
      <c r="D2136">
        <v>284</v>
      </c>
      <c r="E2136">
        <v>1866</v>
      </c>
      <c r="F2136">
        <f t="shared" si="33"/>
        <v>5</v>
      </c>
      <c r="G2136" t="str">
        <f>STANDINGS_HR[[#This Row],[League]]&amp;STANDINGS_HR[[#This Row],[Team]]</f>
        <v>$150 Draft Champions Jan 26 1:00 pm Lg.3627Aardvarks</v>
      </c>
    </row>
    <row r="2137" spans="1:7" x14ac:dyDescent="0.25">
      <c r="A2137">
        <v>1444</v>
      </c>
      <c r="B2137" t="s">
        <v>445</v>
      </c>
      <c r="C2137" t="s">
        <v>2162</v>
      </c>
      <c r="D2137">
        <v>272</v>
      </c>
      <c r="E2137">
        <v>1468.5</v>
      </c>
      <c r="F2137">
        <f t="shared" si="33"/>
        <v>6</v>
      </c>
      <c r="G2137" t="str">
        <f>STANDINGS_HR[[#This Row],[League]]&amp;STANDINGS_HR[[#This Row],[Team]]</f>
        <v>$150 Draft Champions Jan 26 1:00 pm Lg.3627Mega Powers Explode</v>
      </c>
    </row>
    <row r="2138" spans="1:7" x14ac:dyDescent="0.25">
      <c r="A2138">
        <v>1612</v>
      </c>
      <c r="B2138" t="s">
        <v>2165</v>
      </c>
      <c r="C2138" t="s">
        <v>2162</v>
      </c>
      <c r="D2138">
        <v>267</v>
      </c>
      <c r="E2138">
        <v>1294</v>
      </c>
      <c r="F2138">
        <f t="shared" si="33"/>
        <v>7</v>
      </c>
      <c r="G2138" t="str">
        <f>STANDINGS_HR[[#This Row],[League]]&amp;STANDINGS_HR[[#This Row],[Team]]</f>
        <v>$150 Draft Champions Jan 26 1:00 pm Lg.3627GoldnMoles</v>
      </c>
    </row>
    <row r="2139" spans="1:7" x14ac:dyDescent="0.25">
      <c r="A2139">
        <v>1643</v>
      </c>
      <c r="B2139" t="s">
        <v>2161</v>
      </c>
      <c r="C2139" t="s">
        <v>2162</v>
      </c>
      <c r="D2139">
        <v>266</v>
      </c>
      <c r="E2139">
        <v>1264</v>
      </c>
      <c r="F2139">
        <f t="shared" si="33"/>
        <v>8</v>
      </c>
      <c r="G2139" t="str">
        <f>STANDINGS_HR[[#This Row],[League]]&amp;STANDINGS_HR[[#This Row],[Team]]</f>
        <v>$150 Draft Champions Jan 26 1:00 pm Lg.3627Maddon Gnomes 2</v>
      </c>
    </row>
    <row r="2140" spans="1:7" x14ac:dyDescent="0.25">
      <c r="A2140">
        <v>1689</v>
      </c>
      <c r="B2140" t="s">
        <v>43</v>
      </c>
      <c r="C2140" t="s">
        <v>2162</v>
      </c>
      <c r="D2140">
        <v>265</v>
      </c>
      <c r="E2140">
        <v>1225</v>
      </c>
      <c r="F2140">
        <f t="shared" si="33"/>
        <v>9</v>
      </c>
      <c r="G2140" t="str">
        <f>STANDINGS_HR[[#This Row],[League]]&amp;STANDINGS_HR[[#This Row],[Team]]</f>
        <v>$150 Draft Champions Jan 26 1:00 pm Lg.3627Mad Russian</v>
      </c>
    </row>
    <row r="2141" spans="1:7" x14ac:dyDescent="0.25">
      <c r="A2141">
        <v>1932</v>
      </c>
      <c r="B2141" t="s">
        <v>513</v>
      </c>
      <c r="C2141" t="s">
        <v>2162</v>
      </c>
      <c r="D2141">
        <v>257</v>
      </c>
      <c r="E2141">
        <v>985</v>
      </c>
      <c r="F2141">
        <f t="shared" si="33"/>
        <v>10</v>
      </c>
      <c r="G2141" t="str">
        <f>STANDINGS_HR[[#This Row],[League]]&amp;STANDINGS_HR[[#This Row],[Team]]</f>
        <v>$150 Draft Champions Jan 26 1:00 pm Lg.3627Strikeouts</v>
      </c>
    </row>
    <row r="2142" spans="1:7" x14ac:dyDescent="0.25">
      <c r="A2142">
        <v>2036</v>
      </c>
      <c r="B2142" t="s">
        <v>2166</v>
      </c>
      <c r="C2142" t="s">
        <v>2162</v>
      </c>
      <c r="D2142">
        <v>253</v>
      </c>
      <c r="E2142">
        <v>873</v>
      </c>
      <c r="F2142">
        <f t="shared" si="33"/>
        <v>11</v>
      </c>
      <c r="G2142" t="str">
        <f>STANDINGS_HR[[#This Row],[League]]&amp;STANDINGS_HR[[#This Row],[Team]]</f>
        <v>$150 Draft Champions Jan 26 1:00 pm Lg.3627Not Fade Away</v>
      </c>
    </row>
    <row r="2143" spans="1:7" x14ac:dyDescent="0.25">
      <c r="A2143">
        <v>2058</v>
      </c>
      <c r="B2143" t="s">
        <v>2167</v>
      </c>
      <c r="C2143" t="s">
        <v>2162</v>
      </c>
      <c r="D2143">
        <v>252</v>
      </c>
      <c r="E2143">
        <v>843.5</v>
      </c>
      <c r="F2143">
        <f t="shared" si="33"/>
        <v>12</v>
      </c>
      <c r="G2143" t="str">
        <f>STANDINGS_HR[[#This Row],[League]]&amp;STANDINGS_HR[[#This Row],[Team]]</f>
        <v>$150 Draft Champions Jan 26 1:00 pm Lg.3627Gratiot Killers</v>
      </c>
    </row>
    <row r="2144" spans="1:7" x14ac:dyDescent="0.25">
      <c r="A2144">
        <v>2369</v>
      </c>
      <c r="B2144" t="s">
        <v>2164</v>
      </c>
      <c r="C2144" t="s">
        <v>2162</v>
      </c>
      <c r="D2144">
        <v>240</v>
      </c>
      <c r="E2144">
        <v>543.5</v>
      </c>
      <c r="F2144">
        <f t="shared" si="33"/>
        <v>13</v>
      </c>
      <c r="G2144" t="str">
        <f>STANDINGS_HR[[#This Row],[League]]&amp;STANDINGS_HR[[#This Row],[Team]]</f>
        <v>$150 Draft Champions Jan 26 1:00 pm Lg.3627Sparky's boys</v>
      </c>
    </row>
    <row r="2145" spans="1:7" x14ac:dyDescent="0.25">
      <c r="A2145">
        <v>2421</v>
      </c>
      <c r="B2145" t="s">
        <v>2168</v>
      </c>
      <c r="C2145" t="s">
        <v>2162</v>
      </c>
      <c r="D2145">
        <v>238</v>
      </c>
      <c r="E2145">
        <v>500.5</v>
      </c>
      <c r="F2145">
        <f t="shared" si="33"/>
        <v>14</v>
      </c>
      <c r="G2145" t="str">
        <f>STANDINGS_HR[[#This Row],[League]]&amp;STANDINGS_HR[[#This Row],[Team]]</f>
        <v>$150 Draft Champions Jan 26 1:00 pm Lg.3627WinterIsComing</v>
      </c>
    </row>
    <row r="2146" spans="1:7" x14ac:dyDescent="0.25">
      <c r="A2146">
        <v>2671</v>
      </c>
      <c r="B2146" t="s">
        <v>181</v>
      </c>
      <c r="C2146" t="s">
        <v>2162</v>
      </c>
      <c r="D2146">
        <v>222</v>
      </c>
      <c r="E2146">
        <v>234.5</v>
      </c>
      <c r="F2146">
        <f t="shared" si="33"/>
        <v>15</v>
      </c>
      <c r="G2146" t="str">
        <f>STANDINGS_HR[[#This Row],[League]]&amp;STANDINGS_HR[[#This Row],[Team]]</f>
        <v>$150 Draft Champions Jan 26 1:00 pm Lg.3627CHEEZDAWGZ</v>
      </c>
    </row>
    <row r="2147" spans="1:7" x14ac:dyDescent="0.25">
      <c r="A2147">
        <v>364</v>
      </c>
      <c r="B2147" t="s">
        <v>2175</v>
      </c>
      <c r="C2147" t="s">
        <v>2170</v>
      </c>
      <c r="D2147">
        <v>312</v>
      </c>
      <c r="E2147">
        <v>2547.5</v>
      </c>
      <c r="F2147">
        <f t="shared" si="33"/>
        <v>1</v>
      </c>
      <c r="G2147" t="str">
        <f>STANDINGS_HR[[#This Row],[League]]&amp;STANDINGS_HR[[#This Row],[Team]]</f>
        <v>$150 Draft Champions Jan 27 1:00 pm Lg.3629One Time</v>
      </c>
    </row>
    <row r="2148" spans="1:7" x14ac:dyDescent="0.25">
      <c r="A2148">
        <v>721</v>
      </c>
      <c r="B2148" t="s">
        <v>2173</v>
      </c>
      <c r="C2148" t="s">
        <v>2170</v>
      </c>
      <c r="D2148">
        <v>296</v>
      </c>
      <c r="E2148">
        <v>2200</v>
      </c>
      <c r="F2148">
        <f t="shared" si="33"/>
        <v>2</v>
      </c>
      <c r="G2148" t="str">
        <f>STANDINGS_HR[[#This Row],[League]]&amp;STANDINGS_HR[[#This Row],[Team]]</f>
        <v>$150 Draft Champions Jan 27 1:00 pm Lg.3629Thebeau 4</v>
      </c>
    </row>
    <row r="2149" spans="1:7" x14ac:dyDescent="0.25">
      <c r="A2149">
        <v>839</v>
      </c>
      <c r="B2149" t="s">
        <v>2169</v>
      </c>
      <c r="C2149" t="s">
        <v>2170</v>
      </c>
      <c r="D2149">
        <v>291</v>
      </c>
      <c r="E2149">
        <v>2072.5</v>
      </c>
      <c r="F2149">
        <f t="shared" si="33"/>
        <v>3</v>
      </c>
      <c r="G2149" t="str">
        <f>STANDINGS_HR[[#This Row],[League]]&amp;STANDINGS_HR[[#This Row],[Team]]</f>
        <v>$150 Draft Champions Jan 27 1:00 pm Lg.3629Moon Shots</v>
      </c>
    </row>
    <row r="2150" spans="1:7" x14ac:dyDescent="0.25">
      <c r="A2150">
        <v>868</v>
      </c>
      <c r="B2150" t="s">
        <v>1408</v>
      </c>
      <c r="C2150" t="s">
        <v>2170</v>
      </c>
      <c r="D2150">
        <v>290</v>
      </c>
      <c r="E2150">
        <v>2049</v>
      </c>
      <c r="F2150">
        <f t="shared" si="33"/>
        <v>4</v>
      </c>
      <c r="G2150" t="str">
        <f>STANDINGS_HR[[#This Row],[League]]&amp;STANDINGS_HR[[#This Row],[Team]]</f>
        <v>$150 Draft Champions Jan 27 1:00 pm Lg.3629Team Rockwell</v>
      </c>
    </row>
    <row r="2151" spans="1:7" x14ac:dyDescent="0.25">
      <c r="A2151">
        <v>886</v>
      </c>
      <c r="B2151" t="s">
        <v>531</v>
      </c>
      <c r="C2151" t="s">
        <v>2170</v>
      </c>
      <c r="D2151">
        <v>289</v>
      </c>
      <c r="E2151">
        <v>2019.5</v>
      </c>
      <c r="F2151">
        <f t="shared" si="33"/>
        <v>5</v>
      </c>
      <c r="G2151" t="str">
        <f>STANDINGS_HR[[#This Row],[League]]&amp;STANDINGS_HR[[#This Row],[Team]]</f>
        <v>$150 Draft Champions Jan 27 1:00 pm Lg.3629Master Batters</v>
      </c>
    </row>
    <row r="2152" spans="1:7" x14ac:dyDescent="0.25">
      <c r="A2152">
        <v>917</v>
      </c>
      <c r="B2152" t="s">
        <v>2174</v>
      </c>
      <c r="C2152" t="s">
        <v>2170</v>
      </c>
      <c r="D2152">
        <v>288</v>
      </c>
      <c r="E2152">
        <v>1989.5</v>
      </c>
      <c r="F2152">
        <f t="shared" si="33"/>
        <v>6</v>
      </c>
      <c r="G2152" t="str">
        <f>STANDINGS_HR[[#This Row],[League]]&amp;STANDINGS_HR[[#This Row],[Team]]</f>
        <v>$150 Draft Champions Jan 27 1:00 pm Lg.3629In The Studio</v>
      </c>
    </row>
    <row r="2153" spans="1:7" x14ac:dyDescent="0.25">
      <c r="A2153">
        <v>1021</v>
      </c>
      <c r="B2153" t="s">
        <v>292</v>
      </c>
      <c r="C2153" t="s">
        <v>2170</v>
      </c>
      <c r="D2153">
        <v>285</v>
      </c>
      <c r="E2153">
        <v>1901</v>
      </c>
      <c r="F2153">
        <f t="shared" si="33"/>
        <v>7</v>
      </c>
      <c r="G2153" t="str">
        <f>STANDINGS_HR[[#This Row],[League]]&amp;STANDINGS_HR[[#This Row],[Team]]</f>
        <v>$150 Draft Champions Jan 27 1:00 pm Lg.3629Team Teixeira</v>
      </c>
    </row>
    <row r="2154" spans="1:7" x14ac:dyDescent="0.25">
      <c r="A2154">
        <v>1048</v>
      </c>
      <c r="B2154" t="s">
        <v>2176</v>
      </c>
      <c r="C2154" t="s">
        <v>2170</v>
      </c>
      <c r="D2154">
        <v>284</v>
      </c>
      <c r="E2154">
        <v>1866</v>
      </c>
      <c r="F2154">
        <f t="shared" si="33"/>
        <v>8</v>
      </c>
      <c r="G2154" t="str">
        <f>STANDINGS_HR[[#This Row],[League]]&amp;STANDINGS_HR[[#This Row],[Team]]</f>
        <v>$150 Draft Champions Jan 27 1:00 pm Lg.3629Starfishmn 0127</v>
      </c>
    </row>
    <row r="2155" spans="1:7" x14ac:dyDescent="0.25">
      <c r="A2155">
        <v>1237</v>
      </c>
      <c r="B2155" t="s">
        <v>2178</v>
      </c>
      <c r="C2155" t="s">
        <v>2170</v>
      </c>
      <c r="D2155">
        <v>278</v>
      </c>
      <c r="E2155">
        <v>1655.5</v>
      </c>
      <c r="F2155">
        <f t="shared" si="33"/>
        <v>9</v>
      </c>
      <c r="G2155" t="str">
        <f>STANDINGS_HR[[#This Row],[League]]&amp;STANDINGS_HR[[#This Row],[Team]]</f>
        <v>$150 Draft Champions Jan 27 1:00 pm Lg.3629Aquemini</v>
      </c>
    </row>
    <row r="2156" spans="1:7" x14ac:dyDescent="0.25">
      <c r="A2156">
        <v>1417</v>
      </c>
      <c r="B2156" t="s">
        <v>403</v>
      </c>
      <c r="C2156" t="s">
        <v>2170</v>
      </c>
      <c r="D2156">
        <v>273</v>
      </c>
      <c r="E2156">
        <v>1503</v>
      </c>
      <c r="F2156">
        <f t="shared" si="33"/>
        <v>10</v>
      </c>
      <c r="G2156" t="str">
        <f>STANDINGS_HR[[#This Row],[League]]&amp;STANDINGS_HR[[#This Row],[Team]]</f>
        <v>$150 Draft Champions Jan 27 1:00 pm Lg.3629Team Rosenthal</v>
      </c>
    </row>
    <row r="2157" spans="1:7" x14ac:dyDescent="0.25">
      <c r="A2157">
        <v>1686</v>
      </c>
      <c r="B2157" t="s">
        <v>2177</v>
      </c>
      <c r="C2157" t="s">
        <v>2170</v>
      </c>
      <c r="D2157">
        <v>265</v>
      </c>
      <c r="E2157">
        <v>1225</v>
      </c>
      <c r="F2157">
        <f t="shared" si="33"/>
        <v>11</v>
      </c>
      <c r="G2157" t="str">
        <f>STANDINGS_HR[[#This Row],[League]]&amp;STANDINGS_HR[[#This Row],[Team]]</f>
        <v>$150 Draft Champions Jan 27 1:00 pm Lg.3629Jackie Treehorn</v>
      </c>
    </row>
    <row r="2158" spans="1:7" x14ac:dyDescent="0.25">
      <c r="A2158">
        <v>1798</v>
      </c>
      <c r="B2158" t="s">
        <v>2172</v>
      </c>
      <c r="C2158" t="s">
        <v>2170</v>
      </c>
      <c r="D2158">
        <v>262</v>
      </c>
      <c r="E2158">
        <v>1128.5</v>
      </c>
      <c r="F2158">
        <f t="shared" si="33"/>
        <v>12</v>
      </c>
      <c r="G2158" t="str">
        <f>STANDINGS_HR[[#This Row],[League]]&amp;STANDINGS_HR[[#This Row],[Team]]</f>
        <v>$150 Draft Champions Jan 27 1:00 pm Lg.3629zima......</v>
      </c>
    </row>
    <row r="2159" spans="1:7" x14ac:dyDescent="0.25">
      <c r="A2159">
        <v>1805</v>
      </c>
      <c r="B2159" t="s">
        <v>487</v>
      </c>
      <c r="C2159" t="s">
        <v>2170</v>
      </c>
      <c r="D2159">
        <v>261</v>
      </c>
      <c r="E2159">
        <v>1099</v>
      </c>
      <c r="F2159">
        <f t="shared" si="33"/>
        <v>13</v>
      </c>
      <c r="G2159" t="str">
        <f>STANDINGS_HR[[#This Row],[League]]&amp;STANDINGS_HR[[#This Row],[Team]]</f>
        <v>$150 Draft Champions Jan 27 1:00 pm Lg.3629Hammerhead Yaks</v>
      </c>
    </row>
    <row r="2160" spans="1:7" x14ac:dyDescent="0.25">
      <c r="A2160">
        <v>2612</v>
      </c>
      <c r="B2160" t="s">
        <v>95</v>
      </c>
      <c r="C2160" t="s">
        <v>2170</v>
      </c>
      <c r="D2160">
        <v>227</v>
      </c>
      <c r="E2160">
        <v>301</v>
      </c>
      <c r="F2160">
        <f t="shared" si="33"/>
        <v>14</v>
      </c>
      <c r="G2160" t="str">
        <f>STANDINGS_HR[[#This Row],[League]]&amp;STANDINGS_HR[[#This Row],[Team]]</f>
        <v>$150 Draft Champions Jan 27 1:00 pm Lg.3629Monk's Cafe</v>
      </c>
    </row>
    <row r="2161" spans="1:7" x14ac:dyDescent="0.25">
      <c r="A2161">
        <v>2631</v>
      </c>
      <c r="B2161" t="s">
        <v>2171</v>
      </c>
      <c r="C2161" t="s">
        <v>2170</v>
      </c>
      <c r="D2161">
        <v>225</v>
      </c>
      <c r="E2161">
        <v>274.5</v>
      </c>
      <c r="F2161">
        <f t="shared" si="33"/>
        <v>15</v>
      </c>
      <c r="G2161" t="str">
        <f>STANDINGS_HR[[#This Row],[League]]&amp;STANDINGS_HR[[#This Row],[Team]]</f>
        <v>$150 Draft Champions Jan 27 1:00 pm Lg.3629Fight Owens Fight</v>
      </c>
    </row>
    <row r="2162" spans="1:7" x14ac:dyDescent="0.25">
      <c r="A2162">
        <v>115</v>
      </c>
      <c r="B2162" t="s">
        <v>2183</v>
      </c>
      <c r="C2162" t="s">
        <v>2179</v>
      </c>
      <c r="D2162">
        <v>332</v>
      </c>
      <c r="E2162">
        <v>2797</v>
      </c>
      <c r="F2162">
        <f t="shared" si="33"/>
        <v>1</v>
      </c>
      <c r="G2162" t="str">
        <f>STANDINGS_HR[[#This Row],[League]]&amp;STANDINGS_HR[[#This Row],[Team]]</f>
        <v>$150 Draft Champions Jan 27 1:00 pm Lg.3630H(o)(o)ters</v>
      </c>
    </row>
    <row r="2163" spans="1:7" x14ac:dyDescent="0.25">
      <c r="A2163">
        <v>423</v>
      </c>
      <c r="B2163" t="s">
        <v>421</v>
      </c>
      <c r="C2163" t="s">
        <v>2179</v>
      </c>
      <c r="D2163">
        <v>308</v>
      </c>
      <c r="E2163">
        <v>2483.5</v>
      </c>
      <c r="F2163">
        <f t="shared" si="33"/>
        <v>2</v>
      </c>
      <c r="G2163" t="str">
        <f>STANDINGS_HR[[#This Row],[League]]&amp;STANDINGS_HR[[#This Row],[Team]]</f>
        <v>$150 Draft Champions Jan 27 1:00 pm Lg.3630Colorado Kool Aid</v>
      </c>
    </row>
    <row r="2164" spans="1:7" x14ac:dyDescent="0.25">
      <c r="A2164">
        <v>491</v>
      </c>
      <c r="B2164" t="s">
        <v>2184</v>
      </c>
      <c r="C2164" t="s">
        <v>2179</v>
      </c>
      <c r="D2164">
        <v>305</v>
      </c>
      <c r="E2164">
        <v>2410.5</v>
      </c>
      <c r="F2164">
        <f t="shared" si="33"/>
        <v>3</v>
      </c>
      <c r="G2164" t="str">
        <f>STANDINGS_HR[[#This Row],[League]]&amp;STANDINGS_HR[[#This Row],[Team]]</f>
        <v>$150 Draft Champions Jan 27 1:00 pm Lg.36302016 DC002</v>
      </c>
    </row>
    <row r="2165" spans="1:7" x14ac:dyDescent="0.25">
      <c r="A2165">
        <v>506</v>
      </c>
      <c r="B2165" t="s">
        <v>591</v>
      </c>
      <c r="C2165" t="s">
        <v>2179</v>
      </c>
      <c r="D2165">
        <v>305</v>
      </c>
      <c r="E2165">
        <v>2410.5</v>
      </c>
      <c r="F2165">
        <f t="shared" si="33"/>
        <v>4</v>
      </c>
      <c r="G2165" t="str">
        <f>STANDINGS_HR[[#This Row],[League]]&amp;STANDINGS_HR[[#This Row],[Team]]</f>
        <v>$150 Draft Champions Jan 27 1:00 pm Lg.3630Team Benoit</v>
      </c>
    </row>
    <row r="2166" spans="1:7" x14ac:dyDescent="0.25">
      <c r="A2166">
        <v>639</v>
      </c>
      <c r="B2166" t="s">
        <v>650</v>
      </c>
      <c r="C2166" t="s">
        <v>2179</v>
      </c>
      <c r="D2166">
        <v>299</v>
      </c>
      <c r="E2166">
        <v>2277</v>
      </c>
      <c r="F2166">
        <f t="shared" si="33"/>
        <v>5</v>
      </c>
      <c r="G2166" t="str">
        <f>STANDINGS_HR[[#This Row],[League]]&amp;STANDINGS_HR[[#This Row],[Team]]</f>
        <v>$150 Draft Champions Jan 27 1:00 pm Lg.3630Team Stein</v>
      </c>
    </row>
    <row r="2167" spans="1:7" x14ac:dyDescent="0.25">
      <c r="A2167">
        <v>919</v>
      </c>
      <c r="B2167" t="s">
        <v>449</v>
      </c>
      <c r="C2167" t="s">
        <v>2179</v>
      </c>
      <c r="D2167">
        <v>288</v>
      </c>
      <c r="E2167">
        <v>1989.5</v>
      </c>
      <c r="F2167">
        <f t="shared" si="33"/>
        <v>6</v>
      </c>
      <c r="G2167" t="str">
        <f>STANDINGS_HR[[#This Row],[League]]&amp;STANDINGS_HR[[#This Row],[Team]]</f>
        <v>$150 Draft Champions Jan 27 1:00 pm Lg.3630Margins of Error</v>
      </c>
    </row>
    <row r="2168" spans="1:7" x14ac:dyDescent="0.25">
      <c r="A2168">
        <v>1132</v>
      </c>
      <c r="B2168" t="s">
        <v>348</v>
      </c>
      <c r="C2168" t="s">
        <v>2179</v>
      </c>
      <c r="D2168">
        <v>282</v>
      </c>
      <c r="E2168">
        <v>1795</v>
      </c>
      <c r="F2168">
        <f t="shared" si="33"/>
        <v>7</v>
      </c>
      <c r="G2168" t="str">
        <f>STANDINGS_HR[[#This Row],[League]]&amp;STANDINGS_HR[[#This Row],[Team]]</f>
        <v>$150 Draft Champions Jan 27 1:00 pm Lg.3630smackers IV</v>
      </c>
    </row>
    <row r="2169" spans="1:7" x14ac:dyDescent="0.25">
      <c r="A2169">
        <v>1802</v>
      </c>
      <c r="B2169" t="s">
        <v>171</v>
      </c>
      <c r="C2169" t="s">
        <v>2179</v>
      </c>
      <c r="D2169">
        <v>261</v>
      </c>
      <c r="E2169">
        <v>1099</v>
      </c>
      <c r="F2169">
        <f t="shared" si="33"/>
        <v>8</v>
      </c>
      <c r="G2169" t="str">
        <f>STANDINGS_HR[[#This Row],[League]]&amp;STANDINGS_HR[[#This Row],[Team]]</f>
        <v>$150 Draft Champions Jan 27 1:00 pm Lg.3630Dan's Danimals</v>
      </c>
    </row>
    <row r="2170" spans="1:7" x14ac:dyDescent="0.25">
      <c r="A2170">
        <v>1939</v>
      </c>
      <c r="B2170" t="s">
        <v>29</v>
      </c>
      <c r="C2170" t="s">
        <v>2179</v>
      </c>
      <c r="D2170">
        <v>257</v>
      </c>
      <c r="E2170">
        <v>985</v>
      </c>
      <c r="F2170">
        <f t="shared" si="33"/>
        <v>9</v>
      </c>
      <c r="G2170" t="str">
        <f>STANDINGS_HR[[#This Row],[League]]&amp;STANDINGS_HR[[#This Row],[Team]]</f>
        <v>$150 Draft Champions Jan 27 1:00 pm Lg.3630Team Vuotto</v>
      </c>
    </row>
    <row r="2171" spans="1:7" x14ac:dyDescent="0.25">
      <c r="A2171">
        <v>1968</v>
      </c>
      <c r="B2171" t="s">
        <v>2185</v>
      </c>
      <c r="C2171" t="s">
        <v>2179</v>
      </c>
      <c r="D2171">
        <v>255</v>
      </c>
      <c r="E2171">
        <v>932</v>
      </c>
      <c r="F2171">
        <f t="shared" si="33"/>
        <v>10</v>
      </c>
      <c r="G2171" t="str">
        <f>STANDINGS_HR[[#This Row],[League]]&amp;STANDINGS_HR[[#This Row],[Team]]</f>
        <v>$150 Draft Champions Jan 27 1:00 pm Lg.3630EA Sports 55</v>
      </c>
    </row>
    <row r="2172" spans="1:7" x14ac:dyDescent="0.25">
      <c r="A2172">
        <v>2049</v>
      </c>
      <c r="B2172" t="s">
        <v>30</v>
      </c>
      <c r="C2172" t="s">
        <v>2179</v>
      </c>
      <c r="D2172">
        <v>253</v>
      </c>
      <c r="E2172">
        <v>873</v>
      </c>
      <c r="F2172">
        <f t="shared" si="33"/>
        <v>11</v>
      </c>
      <c r="G2172" t="str">
        <f>STANDINGS_HR[[#This Row],[League]]&amp;STANDINGS_HR[[#This Row],[Team]]</f>
        <v>$150 Draft Champions Jan 27 1:00 pm Lg.3630Vegas Vandals</v>
      </c>
    </row>
    <row r="2173" spans="1:7" x14ac:dyDescent="0.25">
      <c r="A2173">
        <v>2398</v>
      </c>
      <c r="B2173" t="s">
        <v>2182</v>
      </c>
      <c r="C2173" t="s">
        <v>2179</v>
      </c>
      <c r="D2173">
        <v>238</v>
      </c>
      <c r="E2173">
        <v>500.5</v>
      </c>
      <c r="F2173">
        <f t="shared" si="33"/>
        <v>12</v>
      </c>
      <c r="G2173" t="str">
        <f>STANDINGS_HR[[#This Row],[League]]&amp;STANDINGS_HR[[#This Row],[Team]]</f>
        <v>$150 Draft Champions Jan 27 1:00 pm Lg.3630Atlanta Braves</v>
      </c>
    </row>
    <row r="2174" spans="1:7" x14ac:dyDescent="0.25">
      <c r="A2174">
        <v>2403</v>
      </c>
      <c r="B2174" t="s">
        <v>2180</v>
      </c>
      <c r="C2174" t="s">
        <v>2179</v>
      </c>
      <c r="D2174">
        <v>238</v>
      </c>
      <c r="E2174">
        <v>500.5</v>
      </c>
      <c r="F2174">
        <f t="shared" si="33"/>
        <v>13</v>
      </c>
      <c r="G2174" t="str">
        <f>STANDINGS_HR[[#This Row],[League]]&amp;STANDINGS_HR[[#This Row],[Team]]</f>
        <v>$150 Draft Champions Jan 27 1:00 pm Lg.3630EMERSON 7</v>
      </c>
    </row>
    <row r="2175" spans="1:7" x14ac:dyDescent="0.25">
      <c r="A2175">
        <v>2570</v>
      </c>
      <c r="B2175" t="s">
        <v>1071</v>
      </c>
      <c r="C2175" t="s">
        <v>2179</v>
      </c>
      <c r="D2175">
        <v>230</v>
      </c>
      <c r="E2175">
        <v>345.5</v>
      </c>
      <c r="F2175">
        <f t="shared" si="33"/>
        <v>14</v>
      </c>
      <c r="G2175" t="str">
        <f>STANDINGS_HR[[#This Row],[League]]&amp;STANDINGS_HR[[#This Row],[Team]]</f>
        <v>$150 Draft Champions Jan 27 1:00 pm Lg.3630Team Reed</v>
      </c>
    </row>
    <row r="2176" spans="1:7" x14ac:dyDescent="0.25">
      <c r="A2176">
        <v>2619</v>
      </c>
      <c r="B2176" t="s">
        <v>2181</v>
      </c>
      <c r="C2176" t="s">
        <v>2179</v>
      </c>
      <c r="D2176">
        <v>227</v>
      </c>
      <c r="E2176">
        <v>301</v>
      </c>
      <c r="F2176">
        <f t="shared" si="33"/>
        <v>15</v>
      </c>
      <c r="G2176" t="str">
        <f>STANDINGS_HR[[#This Row],[League]]&amp;STANDINGS_HR[[#This Row],[Team]]</f>
        <v>$150 Draft Champions Jan 27 1:00 pm Lg.3630Team Notaro</v>
      </c>
    </row>
    <row r="2177" spans="1:7" x14ac:dyDescent="0.25">
      <c r="A2177">
        <v>204</v>
      </c>
      <c r="B2177" t="s">
        <v>2186</v>
      </c>
      <c r="C2177" t="s">
        <v>2187</v>
      </c>
      <c r="D2177">
        <v>324</v>
      </c>
      <c r="E2177">
        <v>2710.5</v>
      </c>
      <c r="F2177">
        <f t="shared" si="33"/>
        <v>1</v>
      </c>
      <c r="G2177" t="str">
        <f>STANDINGS_HR[[#This Row],[League]]&amp;STANDINGS_HR[[#This Row],[Team]]</f>
        <v>$150 Draft Champions Jan 28 1:00 pm Lg.3632UNMerciful1</v>
      </c>
    </row>
    <row r="2178" spans="1:7" x14ac:dyDescent="0.25">
      <c r="A2178">
        <v>568</v>
      </c>
      <c r="B2178" t="s">
        <v>31</v>
      </c>
      <c r="C2178" t="s">
        <v>2187</v>
      </c>
      <c r="D2178">
        <v>302</v>
      </c>
      <c r="E2178">
        <v>2354.5</v>
      </c>
      <c r="F2178">
        <f t="shared" si="33"/>
        <v>2</v>
      </c>
      <c r="G2178" t="str">
        <f>STANDINGS_HR[[#This Row],[League]]&amp;STANDINGS_HR[[#This Row],[Team]]</f>
        <v>$150 Draft Champions Jan 28 1:00 pm Lg.3632True and Correct</v>
      </c>
    </row>
    <row r="2179" spans="1:7" x14ac:dyDescent="0.25">
      <c r="A2179">
        <v>604</v>
      </c>
      <c r="B2179" t="s">
        <v>2196</v>
      </c>
      <c r="C2179" t="s">
        <v>2187</v>
      </c>
      <c r="D2179">
        <v>300</v>
      </c>
      <c r="E2179">
        <v>2307.5</v>
      </c>
      <c r="F2179">
        <f t="shared" ref="F2179:F2242" si="34">IF(C2179=C2178,F2178+1,1)</f>
        <v>3</v>
      </c>
      <c r="G2179" t="str">
        <f>STANDINGS_HR[[#This Row],[League]]&amp;STANDINGS_HR[[#This Row],[Team]]</f>
        <v>$150 Draft Champions Jan 28 1:00 pm Lg.3632Moscow Mules</v>
      </c>
    </row>
    <row r="2180" spans="1:7" x14ac:dyDescent="0.25">
      <c r="A2180">
        <v>870</v>
      </c>
      <c r="B2180" t="s">
        <v>87</v>
      </c>
      <c r="C2180" t="s">
        <v>2187</v>
      </c>
      <c r="D2180">
        <v>290</v>
      </c>
      <c r="E2180">
        <v>2049</v>
      </c>
      <c r="F2180">
        <f t="shared" si="34"/>
        <v>4</v>
      </c>
      <c r="G2180" t="str">
        <f>STANDINGS_HR[[#This Row],[League]]&amp;STANDINGS_HR[[#This Row],[Team]]</f>
        <v>$150 Draft Champions Jan 28 1:00 pm Lg.3632The Northsiders</v>
      </c>
    </row>
    <row r="2181" spans="1:7" x14ac:dyDescent="0.25">
      <c r="A2181">
        <v>1066</v>
      </c>
      <c r="B2181" t="s">
        <v>2192</v>
      </c>
      <c r="C2181" t="s">
        <v>2187</v>
      </c>
      <c r="D2181">
        <v>283</v>
      </c>
      <c r="E2181">
        <v>1829.5</v>
      </c>
      <c r="F2181">
        <f t="shared" si="34"/>
        <v>5</v>
      </c>
      <c r="G2181" t="str">
        <f>STANDINGS_HR[[#This Row],[League]]&amp;STANDINGS_HR[[#This Row],[Team]]</f>
        <v>$150 Draft Champions Jan 28 1:00 pm Lg.3632BREW CREW DC2</v>
      </c>
    </row>
    <row r="2182" spans="1:7" x14ac:dyDescent="0.25">
      <c r="A2182">
        <v>1074</v>
      </c>
      <c r="B2182" t="s">
        <v>2195</v>
      </c>
      <c r="C2182" t="s">
        <v>2187</v>
      </c>
      <c r="D2182">
        <v>283</v>
      </c>
      <c r="E2182">
        <v>1829.5</v>
      </c>
      <c r="F2182">
        <f t="shared" si="34"/>
        <v>6</v>
      </c>
      <c r="G2182" t="str">
        <f>STANDINGS_HR[[#This Row],[League]]&amp;STANDINGS_HR[[#This Row],[Team]]</f>
        <v>$150 Draft Champions Jan 28 1:00 pm Lg.3632Dookie McGee v5 - $150</v>
      </c>
    </row>
    <row r="2183" spans="1:7" x14ac:dyDescent="0.25">
      <c r="A2183">
        <v>1146</v>
      </c>
      <c r="B2183" t="s">
        <v>2190</v>
      </c>
      <c r="C2183" t="s">
        <v>2187</v>
      </c>
      <c r="D2183">
        <v>281</v>
      </c>
      <c r="E2183">
        <v>1759</v>
      </c>
      <c r="F2183">
        <f t="shared" si="34"/>
        <v>7</v>
      </c>
      <c r="G2183" t="str">
        <f>STANDINGS_HR[[#This Row],[League]]&amp;STANDINGS_HR[[#This Row],[Team]]</f>
        <v>$150 Draft Champions Jan 28 1:00 pm Lg.3632Lahalito</v>
      </c>
    </row>
    <row r="2184" spans="1:7" x14ac:dyDescent="0.25">
      <c r="A2184">
        <v>1447</v>
      </c>
      <c r="B2184" t="s">
        <v>306</v>
      </c>
      <c r="C2184" t="s">
        <v>2187</v>
      </c>
      <c r="D2184">
        <v>272</v>
      </c>
      <c r="E2184">
        <v>1468.5</v>
      </c>
      <c r="F2184">
        <f t="shared" si="34"/>
        <v>8</v>
      </c>
      <c r="G2184" t="str">
        <f>STANDINGS_HR[[#This Row],[League]]&amp;STANDINGS_HR[[#This Row],[Team]]</f>
        <v>$150 Draft Champions Jan 28 1:00 pm Lg.3632NyMets</v>
      </c>
    </row>
    <row r="2185" spans="1:7" x14ac:dyDescent="0.25">
      <c r="A2185">
        <v>1606</v>
      </c>
      <c r="B2185" t="s">
        <v>2197</v>
      </c>
      <c r="C2185" t="s">
        <v>2187</v>
      </c>
      <c r="D2185">
        <v>268</v>
      </c>
      <c r="E2185">
        <v>1324.5</v>
      </c>
      <c r="F2185">
        <f t="shared" si="34"/>
        <v>9</v>
      </c>
      <c r="G2185" t="str">
        <f>STANDINGS_HR[[#This Row],[League]]&amp;STANDINGS_HR[[#This Row],[Team]]</f>
        <v>$150 Draft Champions Jan 28 1:00 pm Lg.3632War Boys 3</v>
      </c>
    </row>
    <row r="2186" spans="1:7" x14ac:dyDescent="0.25">
      <c r="A2186">
        <v>1779</v>
      </c>
      <c r="B2186" t="s">
        <v>2191</v>
      </c>
      <c r="C2186" t="s">
        <v>2187</v>
      </c>
      <c r="D2186">
        <v>262</v>
      </c>
      <c r="E2186">
        <v>1128.5</v>
      </c>
      <c r="F2186">
        <f t="shared" si="34"/>
        <v>10</v>
      </c>
      <c r="G2186" t="str">
        <f>STANDINGS_HR[[#This Row],[League]]&amp;STANDINGS_HR[[#This Row],[Team]]</f>
        <v>$150 Draft Champions Jan 28 1:00 pm Lg.3632Juggernaut...</v>
      </c>
    </row>
    <row r="2187" spans="1:7" x14ac:dyDescent="0.25">
      <c r="A2187">
        <v>1994</v>
      </c>
      <c r="B2187" t="s">
        <v>2194</v>
      </c>
      <c r="C2187" t="s">
        <v>2187</v>
      </c>
      <c r="D2187">
        <v>254</v>
      </c>
      <c r="E2187">
        <v>902.5</v>
      </c>
      <c r="F2187">
        <f t="shared" si="34"/>
        <v>11</v>
      </c>
      <c r="G2187" t="str">
        <f>STANDINGS_HR[[#This Row],[League]]&amp;STANDINGS_HR[[#This Row],[Team]]</f>
        <v>$150 Draft Champions Jan 28 1:00 pm Lg.363250 ROUNDS</v>
      </c>
    </row>
    <row r="2188" spans="1:7" x14ac:dyDescent="0.25">
      <c r="A2188">
        <v>2171</v>
      </c>
      <c r="B2188" t="s">
        <v>2193</v>
      </c>
      <c r="C2188" t="s">
        <v>2187</v>
      </c>
      <c r="D2188">
        <v>248</v>
      </c>
      <c r="E2188">
        <v>732</v>
      </c>
      <c r="F2188">
        <f t="shared" si="34"/>
        <v>12</v>
      </c>
      <c r="G2188" t="str">
        <f>STANDINGS_HR[[#This Row],[League]]&amp;STANDINGS_HR[[#This Row],[Team]]</f>
        <v>$150 Draft Champions Jan 28 1:00 pm Lg.3632Eagles</v>
      </c>
    </row>
    <row r="2189" spans="1:7" x14ac:dyDescent="0.25">
      <c r="A2189">
        <v>2424</v>
      </c>
      <c r="B2189" t="s">
        <v>2189</v>
      </c>
      <c r="C2189" t="s">
        <v>2187</v>
      </c>
      <c r="D2189">
        <v>237</v>
      </c>
      <c r="E2189">
        <v>479.5</v>
      </c>
      <c r="F2189">
        <f t="shared" si="34"/>
        <v>13</v>
      </c>
      <c r="G2189" t="str">
        <f>STANDINGS_HR[[#This Row],[League]]&amp;STANDINGS_HR[[#This Row],[Team]]</f>
        <v>$150 Draft Champions Jan 28 1:00 pm Lg.3632Alwaysnextyr</v>
      </c>
    </row>
    <row r="2190" spans="1:7" x14ac:dyDescent="0.25">
      <c r="A2190">
        <v>2517</v>
      </c>
      <c r="B2190" t="s">
        <v>2188</v>
      </c>
      <c r="C2190" t="s">
        <v>2187</v>
      </c>
      <c r="D2190">
        <v>232</v>
      </c>
      <c r="E2190">
        <v>385.5</v>
      </c>
      <c r="F2190">
        <f t="shared" si="34"/>
        <v>14</v>
      </c>
      <c r="G2190" t="str">
        <f>STANDINGS_HR[[#This Row],[League]]&amp;STANDINGS_HR[[#This Row],[Team]]</f>
        <v>$150 Draft Champions Jan 28 1:00 pm Lg.3632*ICEMAN</v>
      </c>
    </row>
    <row r="2191" spans="1:7" x14ac:dyDescent="0.25">
      <c r="A2191">
        <v>2860</v>
      </c>
      <c r="B2191" t="s">
        <v>768</v>
      </c>
      <c r="C2191" t="s">
        <v>2187</v>
      </c>
      <c r="D2191">
        <v>198</v>
      </c>
      <c r="E2191">
        <v>52.5</v>
      </c>
      <c r="F2191">
        <f t="shared" si="34"/>
        <v>15</v>
      </c>
      <c r="G2191" t="str">
        <f>STANDINGS_HR[[#This Row],[League]]&amp;STANDINGS_HR[[#This Row],[Team]]</f>
        <v>$150 Draft Champions Jan 28 1:00 pm Lg.3632Team Tran</v>
      </c>
    </row>
    <row r="2192" spans="1:7" x14ac:dyDescent="0.25">
      <c r="A2192">
        <v>56</v>
      </c>
      <c r="B2192" t="s">
        <v>2203</v>
      </c>
      <c r="C2192" t="s">
        <v>2199</v>
      </c>
      <c r="D2192">
        <v>343</v>
      </c>
      <c r="E2192">
        <v>2853</v>
      </c>
      <c r="F2192">
        <f t="shared" si="34"/>
        <v>1</v>
      </c>
      <c r="G2192" t="str">
        <f>STANDINGS_HR[[#This Row],[League]]&amp;STANDINGS_HR[[#This Row],[Team]]</f>
        <v>$150 Draft Champions Jan 29 1:00 pm Lg.363380 Grade</v>
      </c>
    </row>
    <row r="2193" spans="1:7" x14ac:dyDescent="0.25">
      <c r="A2193">
        <v>72</v>
      </c>
      <c r="B2193" t="s">
        <v>2204</v>
      </c>
      <c r="C2193" t="s">
        <v>2199</v>
      </c>
      <c r="D2193">
        <v>339</v>
      </c>
      <c r="E2193">
        <v>2837.5</v>
      </c>
      <c r="F2193">
        <f t="shared" si="34"/>
        <v>2</v>
      </c>
      <c r="G2193" t="str">
        <f>STANDINGS_HR[[#This Row],[League]]&amp;STANDINGS_HR[[#This Row],[Team]]</f>
        <v>$150 Draft Champions Jan 29 1:00 pm Lg.3633Muddy Waters</v>
      </c>
    </row>
    <row r="2194" spans="1:7" x14ac:dyDescent="0.25">
      <c r="A2194">
        <v>230</v>
      </c>
      <c r="B2194" t="s">
        <v>2201</v>
      </c>
      <c r="C2194" t="s">
        <v>2199</v>
      </c>
      <c r="D2194">
        <v>322</v>
      </c>
      <c r="E2194">
        <v>2688.5</v>
      </c>
      <c r="F2194">
        <f t="shared" si="34"/>
        <v>3</v>
      </c>
      <c r="G2194" t="str">
        <f>STANDINGS_HR[[#This Row],[League]]&amp;STANDINGS_HR[[#This Row],[Team]]</f>
        <v>$150 Draft Champions Jan 29 1:00 pm Lg.3633level 7 laser lotus</v>
      </c>
    </row>
    <row r="2195" spans="1:7" x14ac:dyDescent="0.25">
      <c r="A2195">
        <v>410</v>
      </c>
      <c r="B2195" t="s">
        <v>2198</v>
      </c>
      <c r="C2195" t="s">
        <v>2199</v>
      </c>
      <c r="D2195">
        <v>309</v>
      </c>
      <c r="E2195">
        <v>2499</v>
      </c>
      <c r="F2195">
        <f t="shared" si="34"/>
        <v>4</v>
      </c>
      <c r="G2195" t="str">
        <f>STANDINGS_HR[[#This Row],[League]]&amp;STANDINGS_HR[[#This Row],[Team]]</f>
        <v>$150 Draft Champions Jan 29 1:00 pm Lg.3633Prime Spiral</v>
      </c>
    </row>
    <row r="2196" spans="1:7" x14ac:dyDescent="0.25">
      <c r="A2196">
        <v>499</v>
      </c>
      <c r="B2196" t="s">
        <v>2200</v>
      </c>
      <c r="C2196" t="s">
        <v>2199</v>
      </c>
      <c r="D2196">
        <v>305</v>
      </c>
      <c r="E2196">
        <v>2410.5</v>
      </c>
      <c r="F2196">
        <f t="shared" si="34"/>
        <v>5</v>
      </c>
      <c r="G2196" t="str">
        <f>STANDINGS_HR[[#This Row],[League]]&amp;STANDINGS_HR[[#This Row],[Team]]</f>
        <v>$150 Draft Champions Jan 29 1:00 pm Lg.3633Knights</v>
      </c>
    </row>
    <row r="2197" spans="1:7" x14ac:dyDescent="0.25">
      <c r="A2197">
        <v>1218</v>
      </c>
      <c r="B2197" t="s">
        <v>130</v>
      </c>
      <c r="C2197" t="s">
        <v>2199</v>
      </c>
      <c r="D2197">
        <v>279</v>
      </c>
      <c r="E2197">
        <v>1692.5</v>
      </c>
      <c r="F2197">
        <f t="shared" si="34"/>
        <v>6</v>
      </c>
      <c r="G2197" t="str">
        <f>STANDINGS_HR[[#This Row],[League]]&amp;STANDINGS_HR[[#This Row],[Team]]</f>
        <v>$150 Draft Champions Jan 29 1:00 pm Lg.3633PTPers</v>
      </c>
    </row>
    <row r="2198" spans="1:7" x14ac:dyDescent="0.25">
      <c r="A2198">
        <v>1388</v>
      </c>
      <c r="B2198" t="s">
        <v>271</v>
      </c>
      <c r="C2198" t="s">
        <v>2199</v>
      </c>
      <c r="D2198">
        <v>274</v>
      </c>
      <c r="E2198">
        <v>1532.5</v>
      </c>
      <c r="F2198">
        <f t="shared" si="34"/>
        <v>7</v>
      </c>
      <c r="G2198" t="str">
        <f>STANDINGS_HR[[#This Row],[League]]&amp;STANDINGS_HR[[#This Row],[Team]]</f>
        <v>$150 Draft Champions Jan 29 1:00 pm Lg.3633Team brace</v>
      </c>
    </row>
    <row r="2199" spans="1:7" x14ac:dyDescent="0.25">
      <c r="A2199">
        <v>1414</v>
      </c>
      <c r="B2199" t="s">
        <v>2202</v>
      </c>
      <c r="C2199" t="s">
        <v>2199</v>
      </c>
      <c r="D2199">
        <v>273</v>
      </c>
      <c r="E2199">
        <v>1503</v>
      </c>
      <c r="F2199">
        <f t="shared" si="34"/>
        <v>8</v>
      </c>
      <c r="G2199" t="str">
        <f>STANDINGS_HR[[#This Row],[League]]&amp;STANDINGS_HR[[#This Row],[Team]]</f>
        <v>$150 Draft Champions Jan 29 1:00 pm Lg.3633Team Jaggi</v>
      </c>
    </row>
    <row r="2200" spans="1:7" x14ac:dyDescent="0.25">
      <c r="A2200">
        <v>1605</v>
      </c>
      <c r="B2200" t="s">
        <v>2207</v>
      </c>
      <c r="C2200" t="s">
        <v>2199</v>
      </c>
      <c r="D2200">
        <v>268</v>
      </c>
      <c r="E2200">
        <v>1324.5</v>
      </c>
      <c r="F2200">
        <f t="shared" si="34"/>
        <v>9</v>
      </c>
      <c r="G2200" t="str">
        <f>STANDINGS_HR[[#This Row],[League]]&amp;STANDINGS_HR[[#This Row],[Team]]</f>
        <v>$150 Draft Champions Jan 29 1:00 pm Lg.3633The Nutz</v>
      </c>
    </row>
    <row r="2201" spans="1:7" x14ac:dyDescent="0.25">
      <c r="A2201">
        <v>1788</v>
      </c>
      <c r="B2201" t="s">
        <v>486</v>
      </c>
      <c r="C2201" t="s">
        <v>2199</v>
      </c>
      <c r="D2201">
        <v>262</v>
      </c>
      <c r="E2201">
        <v>1128.5</v>
      </c>
      <c r="F2201">
        <f t="shared" si="34"/>
        <v>10</v>
      </c>
      <c r="G2201" t="str">
        <f>STANDINGS_HR[[#This Row],[League]]&amp;STANDINGS_HR[[#This Row],[Team]]</f>
        <v>$150 Draft Champions Jan 29 1:00 pm Lg.3633Surfer Rosa</v>
      </c>
    </row>
    <row r="2202" spans="1:7" x14ac:dyDescent="0.25">
      <c r="A2202">
        <v>2062</v>
      </c>
      <c r="B2202" t="s">
        <v>454</v>
      </c>
      <c r="C2202" t="s">
        <v>2199</v>
      </c>
      <c r="D2202">
        <v>252</v>
      </c>
      <c r="E2202">
        <v>843.5</v>
      </c>
      <c r="F2202">
        <f t="shared" si="34"/>
        <v>11</v>
      </c>
      <c r="G2202" t="str">
        <f>STANDINGS_HR[[#This Row],[League]]&amp;STANDINGS_HR[[#This Row],[Team]]</f>
        <v>$150 Draft Champions Jan 29 1:00 pm Lg.3633Lugnuts DC II</v>
      </c>
    </row>
    <row r="2203" spans="1:7" x14ac:dyDescent="0.25">
      <c r="A2203">
        <v>2538</v>
      </c>
      <c r="B2203" t="s">
        <v>2206</v>
      </c>
      <c r="C2203" t="s">
        <v>2199</v>
      </c>
      <c r="D2203">
        <v>231</v>
      </c>
      <c r="E2203">
        <v>365.5</v>
      </c>
      <c r="F2203">
        <f t="shared" si="34"/>
        <v>12</v>
      </c>
      <c r="G2203" t="str">
        <f>STANDINGS_HR[[#This Row],[League]]&amp;STANDINGS_HR[[#This Row],[Team]]</f>
        <v>$150 Draft Champions Jan 29 1:00 pm Lg.3633Capitol Knockers Rides Again II</v>
      </c>
    </row>
    <row r="2204" spans="1:7" x14ac:dyDescent="0.25">
      <c r="A2204">
        <v>2564</v>
      </c>
      <c r="B2204" t="s">
        <v>2205</v>
      </c>
      <c r="C2204" t="s">
        <v>2199</v>
      </c>
      <c r="D2204">
        <v>230</v>
      </c>
      <c r="E2204">
        <v>345.5</v>
      </c>
      <c r="F2204">
        <f t="shared" si="34"/>
        <v>13</v>
      </c>
      <c r="G2204" t="str">
        <f>STANDINGS_HR[[#This Row],[League]]&amp;STANDINGS_HR[[#This Row],[Team]]</f>
        <v>$150 Draft Champions Jan 29 1:00 pm Lg.3633NO Whiner's</v>
      </c>
    </row>
    <row r="2205" spans="1:7" x14ac:dyDescent="0.25">
      <c r="A2205">
        <v>2832</v>
      </c>
      <c r="B2205" t="s">
        <v>491</v>
      </c>
      <c r="C2205" t="s">
        <v>2199</v>
      </c>
      <c r="D2205">
        <v>206</v>
      </c>
      <c r="E2205">
        <v>84</v>
      </c>
      <c r="F2205">
        <f t="shared" si="34"/>
        <v>14</v>
      </c>
      <c r="G2205" t="str">
        <f>STANDINGS_HR[[#This Row],[League]]&amp;STANDINGS_HR[[#This Row],[Team]]</f>
        <v>$150 Draft Champions Jan 29 1:00 pm Lg.3633Team Wojciechowski</v>
      </c>
    </row>
    <row r="2206" spans="1:7" x14ac:dyDescent="0.25">
      <c r="A2206">
        <v>2904</v>
      </c>
      <c r="B2206" t="s">
        <v>1222</v>
      </c>
      <c r="C2206" t="s">
        <v>2199</v>
      </c>
      <c r="D2206">
        <v>169</v>
      </c>
      <c r="E2206">
        <v>8</v>
      </c>
      <c r="F2206">
        <f t="shared" si="34"/>
        <v>15</v>
      </c>
      <c r="G2206" t="str">
        <f>STANDINGS_HR[[#This Row],[League]]&amp;STANDINGS_HR[[#This Row],[Team]]</f>
        <v>$150 Draft Champions Jan 29 1:00 pm Lg.3633Team Levy</v>
      </c>
    </row>
    <row r="2207" spans="1:7" x14ac:dyDescent="0.25">
      <c r="A2207">
        <v>112</v>
      </c>
      <c r="B2207" t="s">
        <v>369</v>
      </c>
      <c r="C2207" t="s">
        <v>2208</v>
      </c>
      <c r="D2207">
        <v>332</v>
      </c>
      <c r="E2207">
        <v>2797</v>
      </c>
      <c r="F2207">
        <f t="shared" si="34"/>
        <v>1</v>
      </c>
      <c r="G2207" t="str">
        <f>STANDINGS_HR[[#This Row],[League]]&amp;STANDINGS_HR[[#This Row],[Team]]</f>
        <v>$150 Draft Champions Jan 30 1:00 pm Lg.3635Big Boy</v>
      </c>
    </row>
    <row r="2208" spans="1:7" x14ac:dyDescent="0.25">
      <c r="A2208">
        <v>221</v>
      </c>
      <c r="B2208" t="s">
        <v>2209</v>
      </c>
      <c r="C2208" t="s">
        <v>2208</v>
      </c>
      <c r="D2208">
        <v>322</v>
      </c>
      <c r="E2208">
        <v>2688.5</v>
      </c>
      <c r="F2208">
        <f t="shared" si="34"/>
        <v>2</v>
      </c>
      <c r="G2208" t="str">
        <f>STANDINGS_HR[[#This Row],[League]]&amp;STANDINGS_HR[[#This Row],[Team]]</f>
        <v>$150 Draft Champions Jan 30 1:00 pm Lg.3635ShowtimeDC58</v>
      </c>
    </row>
    <row r="2209" spans="1:7" x14ac:dyDescent="0.25">
      <c r="A2209">
        <v>243</v>
      </c>
      <c r="B2209" t="s">
        <v>2212</v>
      </c>
      <c r="C2209" t="s">
        <v>2208</v>
      </c>
      <c r="D2209">
        <v>321</v>
      </c>
      <c r="E2209">
        <v>2672.5</v>
      </c>
      <c r="F2209">
        <f t="shared" si="34"/>
        <v>3</v>
      </c>
      <c r="G2209" t="str">
        <f>STANDINGS_HR[[#This Row],[League]]&amp;STANDINGS_HR[[#This Row],[Team]]</f>
        <v>$150 Draft Champions Jan 30 1:00 pm Lg.3635Tito's Revenge</v>
      </c>
    </row>
    <row r="2210" spans="1:7" x14ac:dyDescent="0.25">
      <c r="A2210">
        <v>1119</v>
      </c>
      <c r="B2210" t="s">
        <v>2214</v>
      </c>
      <c r="C2210" t="s">
        <v>2208</v>
      </c>
      <c r="D2210">
        <v>282</v>
      </c>
      <c r="E2210">
        <v>1795</v>
      </c>
      <c r="F2210">
        <f t="shared" si="34"/>
        <v>4</v>
      </c>
      <c r="G2210" t="str">
        <f>STANDINGS_HR[[#This Row],[League]]&amp;STANDINGS_HR[[#This Row],[Team]]</f>
        <v>$150 Draft Champions Jan 30 1:00 pm Lg.3635Simoleons</v>
      </c>
    </row>
    <row r="2211" spans="1:7" x14ac:dyDescent="0.25">
      <c r="A2211">
        <v>1168</v>
      </c>
      <c r="B2211" t="s">
        <v>2210</v>
      </c>
      <c r="C2211" t="s">
        <v>2208</v>
      </c>
      <c r="D2211">
        <v>281</v>
      </c>
      <c r="E2211">
        <v>1759</v>
      </c>
      <c r="F2211">
        <f t="shared" si="34"/>
        <v>5</v>
      </c>
      <c r="G2211" t="str">
        <f>STANDINGS_HR[[#This Row],[League]]&amp;STANDINGS_HR[[#This Row],[Team]]</f>
        <v>$150 Draft Champions Jan 30 1:00 pm Lg.3635The Yeti</v>
      </c>
    </row>
    <row r="2212" spans="1:7" x14ac:dyDescent="0.25">
      <c r="A2212">
        <v>1256</v>
      </c>
      <c r="B2212" t="s">
        <v>388</v>
      </c>
      <c r="C2212" t="s">
        <v>2208</v>
      </c>
      <c r="D2212">
        <v>278</v>
      </c>
      <c r="E2212">
        <v>1655.5</v>
      </c>
      <c r="F2212">
        <f t="shared" si="34"/>
        <v>6</v>
      </c>
      <c r="G2212" t="str">
        <f>STANDINGS_HR[[#This Row],[League]]&amp;STANDINGS_HR[[#This Row],[Team]]</f>
        <v>$150 Draft Champions Jan 30 1:00 pm Lg.3635Pacific Rim</v>
      </c>
    </row>
    <row r="2213" spans="1:7" x14ac:dyDescent="0.25">
      <c r="A2213">
        <v>1491</v>
      </c>
      <c r="B2213" t="s">
        <v>1550</v>
      </c>
      <c r="C2213" t="s">
        <v>2208</v>
      </c>
      <c r="D2213">
        <v>271</v>
      </c>
      <c r="E2213">
        <v>1434.5</v>
      </c>
      <c r="F2213">
        <f t="shared" si="34"/>
        <v>7</v>
      </c>
      <c r="G2213" t="str">
        <f>STANDINGS_HR[[#This Row],[League]]&amp;STANDINGS_HR[[#This Row],[Team]]</f>
        <v>$150 Draft Champions Jan 30 1:00 pm Lg.3635Wellington Blacks</v>
      </c>
    </row>
    <row r="2214" spans="1:7" x14ac:dyDescent="0.25">
      <c r="A2214">
        <v>1543</v>
      </c>
      <c r="B2214" t="s">
        <v>180</v>
      </c>
      <c r="C2214" t="s">
        <v>2208</v>
      </c>
      <c r="D2214">
        <v>269</v>
      </c>
      <c r="E2214">
        <v>1363.5</v>
      </c>
      <c r="F2214">
        <f t="shared" si="34"/>
        <v>8</v>
      </c>
      <c r="G2214" t="str">
        <f>STANDINGS_HR[[#This Row],[League]]&amp;STANDINGS_HR[[#This Row],[Team]]</f>
        <v>$150 Draft Champions Jan 30 1:00 pm Lg.3635Midnight Express</v>
      </c>
    </row>
    <row r="2215" spans="1:7" x14ac:dyDescent="0.25">
      <c r="A2215">
        <v>1672</v>
      </c>
      <c r="B2215" t="s">
        <v>2213</v>
      </c>
      <c r="C2215" t="s">
        <v>2208</v>
      </c>
      <c r="D2215">
        <v>265</v>
      </c>
      <c r="E2215">
        <v>1225</v>
      </c>
      <c r="F2215">
        <f t="shared" si="34"/>
        <v>9</v>
      </c>
      <c r="G2215" t="str">
        <f>STANDINGS_HR[[#This Row],[League]]&amp;STANDINGS_HR[[#This Row],[Team]]</f>
        <v>$150 Draft Champions Jan 30 1:00 pm Lg.3635Cant we all just get a Wong</v>
      </c>
    </row>
    <row r="2216" spans="1:7" x14ac:dyDescent="0.25">
      <c r="A2216">
        <v>1893</v>
      </c>
      <c r="B2216" t="s">
        <v>2211</v>
      </c>
      <c r="C2216" t="s">
        <v>2208</v>
      </c>
      <c r="D2216">
        <v>258</v>
      </c>
      <c r="E2216">
        <v>1012.5</v>
      </c>
      <c r="F2216">
        <f t="shared" si="34"/>
        <v>10</v>
      </c>
      <c r="G2216" t="str">
        <f>STANDINGS_HR[[#This Row],[League]]&amp;STANDINGS_HR[[#This Row],[Team]]</f>
        <v>$150 Draft Champions Jan 30 1:00 pm Lg.3635Hungry Dogs Hunt Best II</v>
      </c>
    </row>
    <row r="2217" spans="1:7" x14ac:dyDescent="0.25">
      <c r="A2217">
        <v>1913</v>
      </c>
      <c r="B2217" t="s">
        <v>408</v>
      </c>
      <c r="C2217" t="s">
        <v>2208</v>
      </c>
      <c r="D2217">
        <v>257</v>
      </c>
      <c r="E2217">
        <v>985</v>
      </c>
      <c r="F2217">
        <f t="shared" si="34"/>
        <v>11</v>
      </c>
      <c r="G2217" t="str">
        <f>STANDINGS_HR[[#This Row],[League]]&amp;STANDINGS_HR[[#This Row],[Team]]</f>
        <v>$150 Draft Champions Jan 30 1:00 pm Lg.3635Cardinal Crunch 1</v>
      </c>
    </row>
    <row r="2218" spans="1:7" x14ac:dyDescent="0.25">
      <c r="A2218">
        <v>2234</v>
      </c>
      <c r="B2218" t="s">
        <v>2215</v>
      </c>
      <c r="C2218" t="s">
        <v>2208</v>
      </c>
      <c r="D2218">
        <v>246</v>
      </c>
      <c r="E2218">
        <v>677</v>
      </c>
      <c r="F2218">
        <f t="shared" si="34"/>
        <v>12</v>
      </c>
      <c r="G2218" t="str">
        <f>STANDINGS_HR[[#This Row],[League]]&amp;STANDINGS_HR[[#This Row],[Team]]</f>
        <v>$150 Draft Champions Jan 30 1:00 pm Lg.3635Pyrolitic Decomposition 8</v>
      </c>
    </row>
    <row r="2219" spans="1:7" x14ac:dyDescent="0.25">
      <c r="A2219">
        <v>2241</v>
      </c>
      <c r="B2219" t="s">
        <v>107</v>
      </c>
      <c r="C2219" t="s">
        <v>2208</v>
      </c>
      <c r="D2219">
        <v>246</v>
      </c>
      <c r="E2219">
        <v>677</v>
      </c>
      <c r="F2219">
        <f t="shared" si="34"/>
        <v>13</v>
      </c>
      <c r="G2219" t="str">
        <f>STANDINGS_HR[[#This Row],[League]]&amp;STANDINGS_HR[[#This Row],[Team]]</f>
        <v>$150 Draft Champions Jan 30 1:00 pm Lg.3635Team Scott</v>
      </c>
    </row>
    <row r="2220" spans="1:7" x14ac:dyDescent="0.25">
      <c r="A2220">
        <v>2763</v>
      </c>
      <c r="B2220" t="s">
        <v>224</v>
      </c>
      <c r="C2220" t="s">
        <v>2208</v>
      </c>
      <c r="D2220">
        <v>215</v>
      </c>
      <c r="E2220">
        <v>153</v>
      </c>
      <c r="F2220">
        <f t="shared" si="34"/>
        <v>14</v>
      </c>
      <c r="G2220" t="str">
        <f>STANDINGS_HR[[#This Row],[League]]&amp;STANDINGS_HR[[#This Row],[Team]]</f>
        <v>$150 Draft Champions Jan 30 1:00 pm Lg.3635Top Dog</v>
      </c>
    </row>
    <row r="2221" spans="1:7" x14ac:dyDescent="0.25">
      <c r="A2221">
        <v>2764</v>
      </c>
      <c r="B2221" t="s">
        <v>103</v>
      </c>
      <c r="C2221" t="s">
        <v>2208</v>
      </c>
      <c r="D2221">
        <v>214</v>
      </c>
      <c r="E2221">
        <v>143</v>
      </c>
      <c r="F2221">
        <f t="shared" si="34"/>
        <v>15</v>
      </c>
      <c r="G2221" t="str">
        <f>STANDINGS_HR[[#This Row],[League]]&amp;STANDINGS_HR[[#This Row],[Team]]</f>
        <v>$150 Draft Champions Jan 30 1:00 pm Lg.3635BIG LUSCIOUS III</v>
      </c>
    </row>
    <row r="2222" spans="1:7" x14ac:dyDescent="0.25">
      <c r="A2222">
        <v>250</v>
      </c>
      <c r="B2222" t="s">
        <v>2222</v>
      </c>
      <c r="C2222" t="s">
        <v>2216</v>
      </c>
      <c r="D2222">
        <v>320</v>
      </c>
      <c r="E2222">
        <v>2662</v>
      </c>
      <c r="F2222">
        <f t="shared" si="34"/>
        <v>1</v>
      </c>
      <c r="G2222" t="str">
        <f>STANDINGS_HR[[#This Row],[League]]&amp;STANDINGS_HR[[#This Row],[Team]]</f>
        <v>$150 Draft Champions Jan 30 1:00 pm Lg.3637NONAGRACE2</v>
      </c>
    </row>
    <row r="2223" spans="1:7" x14ac:dyDescent="0.25">
      <c r="A2223">
        <v>361</v>
      </c>
      <c r="B2223" t="s">
        <v>2217</v>
      </c>
      <c r="C2223" t="s">
        <v>2216</v>
      </c>
      <c r="D2223">
        <v>312</v>
      </c>
      <c r="E2223">
        <v>2547.5</v>
      </c>
      <c r="F2223">
        <f t="shared" si="34"/>
        <v>2</v>
      </c>
      <c r="G2223" t="str">
        <f>STANDINGS_HR[[#This Row],[League]]&amp;STANDINGS_HR[[#This Row],[Team]]</f>
        <v>$150 Draft Champions Jan 30 1:00 pm Lg.3637Junebug</v>
      </c>
    </row>
    <row r="2224" spans="1:7" x14ac:dyDescent="0.25">
      <c r="A2224">
        <v>414</v>
      </c>
      <c r="B2224" t="s">
        <v>2218</v>
      </c>
      <c r="C2224" t="s">
        <v>2216</v>
      </c>
      <c r="D2224">
        <v>309</v>
      </c>
      <c r="E2224">
        <v>2499</v>
      </c>
      <c r="F2224">
        <f t="shared" si="34"/>
        <v>3</v>
      </c>
      <c r="G2224" t="str">
        <f>STANDINGS_HR[[#This Row],[League]]&amp;STANDINGS_HR[[#This Row],[Team]]</f>
        <v>$150 Draft Champions Jan 30 1:00 pm Lg.3637TeachMeHowToDougieGlanville</v>
      </c>
    </row>
    <row r="2225" spans="1:7" x14ac:dyDescent="0.25">
      <c r="A2225">
        <v>422</v>
      </c>
      <c r="B2225" t="s">
        <v>97</v>
      </c>
      <c r="C2225" t="s">
        <v>2216</v>
      </c>
      <c r="D2225">
        <v>308</v>
      </c>
      <c r="E2225">
        <v>2483.5</v>
      </c>
      <c r="F2225">
        <f t="shared" si="34"/>
        <v>4</v>
      </c>
      <c r="G2225" t="str">
        <f>STANDINGS_HR[[#This Row],[League]]&amp;STANDINGS_HR[[#This Row],[Team]]</f>
        <v>$150 Draft Champions Jan 30 1:00 pm Lg.3637Catch This</v>
      </c>
    </row>
    <row r="2226" spans="1:7" x14ac:dyDescent="0.25">
      <c r="A2226">
        <v>497</v>
      </c>
      <c r="B2226" t="s">
        <v>154</v>
      </c>
      <c r="C2226" t="s">
        <v>2216</v>
      </c>
      <c r="D2226">
        <v>305</v>
      </c>
      <c r="E2226">
        <v>2410.5</v>
      </c>
      <c r="F2226">
        <f t="shared" si="34"/>
        <v>5</v>
      </c>
      <c r="G2226" t="str">
        <f>STANDINGS_HR[[#This Row],[League]]&amp;STANDINGS_HR[[#This Row],[Team]]</f>
        <v>$150 Draft Champions Jan 30 1:00 pm Lg.3637GLG20s</v>
      </c>
    </row>
    <row r="2227" spans="1:7" x14ac:dyDescent="0.25">
      <c r="A2227">
        <v>558</v>
      </c>
      <c r="B2227" t="s">
        <v>2219</v>
      </c>
      <c r="C2227" t="s">
        <v>2216</v>
      </c>
      <c r="D2227">
        <v>302</v>
      </c>
      <c r="E2227">
        <v>2354.5</v>
      </c>
      <c r="F2227">
        <f t="shared" si="34"/>
        <v>6</v>
      </c>
      <c r="G2227" t="str">
        <f>STANDINGS_HR[[#This Row],[League]]&amp;STANDINGS_HR[[#This Row],[Team]]</f>
        <v>$150 Draft Champions Jan 30 1:00 pm Lg.3637Team Lindberg</v>
      </c>
    </row>
    <row r="2228" spans="1:7" x14ac:dyDescent="0.25">
      <c r="A2228">
        <v>697</v>
      </c>
      <c r="B2228" t="s">
        <v>158</v>
      </c>
      <c r="C2228" t="s">
        <v>2216</v>
      </c>
      <c r="D2228">
        <v>297</v>
      </c>
      <c r="E2228">
        <v>2226</v>
      </c>
      <c r="F2228">
        <f t="shared" si="34"/>
        <v>7</v>
      </c>
      <c r="G2228" t="str">
        <f>STANDINGS_HR[[#This Row],[League]]&amp;STANDINGS_HR[[#This Row],[Team]]</f>
        <v>$150 Draft Champions Jan 30 1:00 pm Lg.3637WV PED Power</v>
      </c>
    </row>
    <row r="2229" spans="1:7" x14ac:dyDescent="0.25">
      <c r="A2229">
        <v>1233</v>
      </c>
      <c r="B2229" t="s">
        <v>23</v>
      </c>
      <c r="C2229" t="s">
        <v>2216</v>
      </c>
      <c r="D2229">
        <v>279</v>
      </c>
      <c r="E2229">
        <v>1692.5</v>
      </c>
      <c r="F2229">
        <f t="shared" si="34"/>
        <v>8</v>
      </c>
      <c r="G2229" t="str">
        <f>STANDINGS_HR[[#This Row],[League]]&amp;STANDINGS_HR[[#This Row],[Team]]</f>
        <v>$150 Draft Champions Jan 30 1:00 pm Lg.3637YankeeHaters</v>
      </c>
    </row>
    <row r="2230" spans="1:7" x14ac:dyDescent="0.25">
      <c r="A2230">
        <v>2115</v>
      </c>
      <c r="B2230" t="s">
        <v>279</v>
      </c>
      <c r="C2230" t="s">
        <v>2216</v>
      </c>
      <c r="D2230">
        <v>250</v>
      </c>
      <c r="E2230">
        <v>785</v>
      </c>
      <c r="F2230">
        <f t="shared" si="34"/>
        <v>9</v>
      </c>
      <c r="G2230" t="str">
        <f>STANDINGS_HR[[#This Row],[League]]&amp;STANDINGS_HR[[#This Row],[Team]]</f>
        <v>$150 Draft Champions Jan 30 1:00 pm Lg.3637EWeezy</v>
      </c>
    </row>
    <row r="2231" spans="1:7" x14ac:dyDescent="0.25">
      <c r="A2231">
        <v>2322</v>
      </c>
      <c r="B2231" t="s">
        <v>2220</v>
      </c>
      <c r="C2231" t="s">
        <v>2216</v>
      </c>
      <c r="D2231">
        <v>242</v>
      </c>
      <c r="E2231">
        <v>580</v>
      </c>
      <c r="F2231">
        <f t="shared" si="34"/>
        <v>10</v>
      </c>
      <c r="G2231" t="str">
        <f>STANDINGS_HR[[#This Row],[League]]&amp;STANDINGS_HR[[#This Row],[Team]]</f>
        <v>$150 Draft Champions Jan 30 1:00 pm Lg.3637BRI34</v>
      </c>
    </row>
    <row r="2232" spans="1:7" x14ac:dyDescent="0.25">
      <c r="A2232">
        <v>2335</v>
      </c>
      <c r="B2232" t="s">
        <v>2225</v>
      </c>
      <c r="C2232" t="s">
        <v>2216</v>
      </c>
      <c r="D2232">
        <v>242</v>
      </c>
      <c r="E2232">
        <v>580</v>
      </c>
      <c r="F2232">
        <f t="shared" si="34"/>
        <v>11</v>
      </c>
      <c r="G2232" t="str">
        <f>STANDINGS_HR[[#This Row],[League]]&amp;STANDINGS_HR[[#This Row],[Team]]</f>
        <v>$150 Draft Champions Jan 30 1:00 pm Lg.3637Second Spitter</v>
      </c>
    </row>
    <row r="2233" spans="1:7" x14ac:dyDescent="0.25">
      <c r="A2233">
        <v>2561</v>
      </c>
      <c r="B2233" t="s">
        <v>2223</v>
      </c>
      <c r="C2233" t="s">
        <v>2216</v>
      </c>
      <c r="D2233">
        <v>230</v>
      </c>
      <c r="E2233">
        <v>345.5</v>
      </c>
      <c r="F2233">
        <f t="shared" si="34"/>
        <v>12</v>
      </c>
      <c r="G2233" t="str">
        <f>STANDINGS_HR[[#This Row],[League]]&amp;STANDINGS_HR[[#This Row],[Team]]</f>
        <v>$150 Draft Champions Jan 30 1:00 pm Lg.3637Las Vegas Ratpack 2</v>
      </c>
    </row>
    <row r="2234" spans="1:7" x14ac:dyDescent="0.25">
      <c r="A2234">
        <v>2583</v>
      </c>
      <c r="B2234" t="s">
        <v>2224</v>
      </c>
      <c r="C2234" t="s">
        <v>2216</v>
      </c>
      <c r="D2234">
        <v>229</v>
      </c>
      <c r="E2234">
        <v>328</v>
      </c>
      <c r="F2234">
        <f t="shared" si="34"/>
        <v>13</v>
      </c>
      <c r="G2234" t="str">
        <f>STANDINGS_HR[[#This Row],[League]]&amp;STANDINGS_HR[[#This Row],[Team]]</f>
        <v>$150 Draft Champions Jan 30 1:00 pm Lg.3637Saint Anthony</v>
      </c>
    </row>
    <row r="2235" spans="1:7" x14ac:dyDescent="0.25">
      <c r="A2235">
        <v>2633</v>
      </c>
      <c r="B2235" t="s">
        <v>2221</v>
      </c>
      <c r="C2235" t="s">
        <v>2216</v>
      </c>
      <c r="D2235">
        <v>225</v>
      </c>
      <c r="E2235">
        <v>274.5</v>
      </c>
      <c r="F2235">
        <f t="shared" si="34"/>
        <v>14</v>
      </c>
      <c r="G2235" t="str">
        <f>STANDINGS_HR[[#This Row],[League]]&amp;STANDINGS_HR[[#This Row],[Team]]</f>
        <v>$150 Draft Champions Jan 30 1:00 pm Lg.3637Ghastly Monsters</v>
      </c>
    </row>
    <row r="2236" spans="1:7" x14ac:dyDescent="0.25">
      <c r="A2236">
        <v>2883</v>
      </c>
      <c r="B2236" t="s">
        <v>48</v>
      </c>
      <c r="C2236" t="s">
        <v>2216</v>
      </c>
      <c r="D2236">
        <v>191</v>
      </c>
      <c r="E2236">
        <v>28.5</v>
      </c>
      <c r="F2236">
        <f t="shared" si="34"/>
        <v>15</v>
      </c>
      <c r="G2236" t="str">
        <f>STANDINGS_HR[[#This Row],[League]]&amp;STANDINGS_HR[[#This Row],[Team]]</f>
        <v>$150 Draft Champions Jan 30 1:00 pm Lg.3637Team Reid</v>
      </c>
    </row>
    <row r="2237" spans="1:7" x14ac:dyDescent="0.25">
      <c r="A2237">
        <v>175</v>
      </c>
      <c r="B2237" t="s">
        <v>2234</v>
      </c>
      <c r="C2237" t="s">
        <v>2227</v>
      </c>
      <c r="D2237">
        <v>326</v>
      </c>
      <c r="E2237">
        <v>2736.5</v>
      </c>
      <c r="F2237">
        <f t="shared" si="34"/>
        <v>1</v>
      </c>
      <c r="G2237" t="str">
        <f>STANDINGS_HR[[#This Row],[League]]&amp;STANDINGS_HR[[#This Row],[Team]]</f>
        <v>$150 Draft Champions Jan 31 1:00 pm Lg.3640Lower Deckers DC2</v>
      </c>
    </row>
    <row r="2238" spans="1:7" x14ac:dyDescent="0.25">
      <c r="A2238">
        <v>417</v>
      </c>
      <c r="B2238" t="s">
        <v>2230</v>
      </c>
      <c r="C2238" t="s">
        <v>2227</v>
      </c>
      <c r="D2238">
        <v>309</v>
      </c>
      <c r="E2238">
        <v>2499</v>
      </c>
      <c r="F2238">
        <f t="shared" si="34"/>
        <v>2</v>
      </c>
      <c r="G2238" t="str">
        <f>STANDINGS_HR[[#This Row],[League]]&amp;STANDINGS_HR[[#This Row],[Team]]</f>
        <v>$150 Draft Champions Jan 31 1:00 pm Lg.3640Team LeValley 4</v>
      </c>
    </row>
    <row r="2239" spans="1:7" x14ac:dyDescent="0.25">
      <c r="A2239">
        <v>1032</v>
      </c>
      <c r="B2239" t="s">
        <v>2240</v>
      </c>
      <c r="C2239" t="s">
        <v>2227</v>
      </c>
      <c r="D2239">
        <v>284</v>
      </c>
      <c r="E2239">
        <v>1866</v>
      </c>
      <c r="F2239">
        <f t="shared" si="34"/>
        <v>3</v>
      </c>
      <c r="G2239" t="str">
        <f>STANDINGS_HR[[#This Row],[League]]&amp;STANDINGS_HR[[#This Row],[Team]]</f>
        <v>$150 Draft Champions Jan 31 1:00 pm Lg.3640Bryce to the Top</v>
      </c>
    </row>
    <row r="2240" spans="1:7" x14ac:dyDescent="0.25">
      <c r="A2240">
        <v>1064</v>
      </c>
      <c r="B2240" t="s">
        <v>2229</v>
      </c>
      <c r="C2240" t="s">
        <v>2227</v>
      </c>
      <c r="D2240">
        <v>283</v>
      </c>
      <c r="E2240">
        <v>1829.5</v>
      </c>
      <c r="F2240">
        <f t="shared" si="34"/>
        <v>4</v>
      </c>
      <c r="G2240" t="str">
        <f>STANDINGS_HR[[#This Row],[League]]&amp;STANDINGS_HR[[#This Row],[Team]]</f>
        <v>$150 Draft Champions Jan 31 1:00 pm Lg.36402016 DC003</v>
      </c>
    </row>
    <row r="2241" spans="1:7" x14ac:dyDescent="0.25">
      <c r="A2241">
        <v>1124</v>
      </c>
      <c r="B2241" t="s">
        <v>650</v>
      </c>
      <c r="C2241" t="s">
        <v>2227</v>
      </c>
      <c r="D2241">
        <v>282</v>
      </c>
      <c r="E2241">
        <v>1795</v>
      </c>
      <c r="F2241">
        <f t="shared" si="34"/>
        <v>5</v>
      </c>
      <c r="G2241" t="str">
        <f>STANDINGS_HR[[#This Row],[League]]&amp;STANDINGS_HR[[#This Row],[Team]]</f>
        <v>$150 Draft Champions Jan 31 1:00 pm Lg.3640Team Stein</v>
      </c>
    </row>
    <row r="2242" spans="1:7" x14ac:dyDescent="0.25">
      <c r="A2242">
        <v>1317</v>
      </c>
      <c r="B2242" t="s">
        <v>2236</v>
      </c>
      <c r="C2242" t="s">
        <v>2227</v>
      </c>
      <c r="D2242">
        <v>276</v>
      </c>
      <c r="E2242">
        <v>1589</v>
      </c>
      <c r="F2242">
        <f t="shared" si="34"/>
        <v>6</v>
      </c>
      <c r="G2242" t="str">
        <f>STANDINGS_HR[[#This Row],[League]]&amp;STANDINGS_HR[[#This Row],[Team]]</f>
        <v>$150 Draft Champions Jan 31 1:00 pm Lg.3640ItIsWhatItIs</v>
      </c>
    </row>
    <row r="2243" spans="1:7" x14ac:dyDescent="0.25">
      <c r="A2243">
        <v>1355</v>
      </c>
      <c r="B2243" t="s">
        <v>2228</v>
      </c>
      <c r="C2243" t="s">
        <v>2227</v>
      </c>
      <c r="D2243">
        <v>275</v>
      </c>
      <c r="E2243">
        <v>1558</v>
      </c>
      <c r="F2243">
        <f t="shared" ref="F2243:F2306" si="35">IF(C2243=C2242,F2242+1,1)</f>
        <v>7</v>
      </c>
      <c r="G2243" t="str">
        <f>STANDINGS_HR[[#This Row],[League]]&amp;STANDINGS_HR[[#This Row],[Team]]</f>
        <v>$150 Draft Champions Jan 31 1:00 pm Lg.3640Team Cox</v>
      </c>
    </row>
    <row r="2244" spans="1:7" x14ac:dyDescent="0.25">
      <c r="A2244">
        <v>1432</v>
      </c>
      <c r="B2244" t="s">
        <v>2238</v>
      </c>
      <c r="C2244" t="s">
        <v>2227</v>
      </c>
      <c r="D2244">
        <v>272</v>
      </c>
      <c r="E2244">
        <v>1468.5</v>
      </c>
      <c r="F2244">
        <f t="shared" si="35"/>
        <v>8</v>
      </c>
      <c r="G2244" t="str">
        <f>STANDINGS_HR[[#This Row],[League]]&amp;STANDINGS_HR[[#This Row],[Team]]</f>
        <v>$150 Draft Champions Jan 31 1:00 pm Lg.3640Donald Trump</v>
      </c>
    </row>
    <row r="2245" spans="1:7" x14ac:dyDescent="0.25">
      <c r="A2245">
        <v>1533</v>
      </c>
      <c r="B2245" t="s">
        <v>2239</v>
      </c>
      <c r="C2245" t="s">
        <v>2227</v>
      </c>
      <c r="D2245">
        <v>269</v>
      </c>
      <c r="E2245">
        <v>1363.5</v>
      </c>
      <c r="F2245">
        <f t="shared" si="35"/>
        <v>9</v>
      </c>
      <c r="G2245" t="str">
        <f>STANDINGS_HR[[#This Row],[League]]&amp;STANDINGS_HR[[#This Row],[Team]]</f>
        <v>$150 Draft Champions Jan 31 1:00 pm Lg.3640Charger Bar 5</v>
      </c>
    </row>
    <row r="2246" spans="1:7" x14ac:dyDescent="0.25">
      <c r="A2246">
        <v>1561</v>
      </c>
      <c r="B2246" t="s">
        <v>2226</v>
      </c>
      <c r="C2246" t="s">
        <v>2227</v>
      </c>
      <c r="D2246">
        <v>269</v>
      </c>
      <c r="E2246">
        <v>1363.5</v>
      </c>
      <c r="F2246">
        <f t="shared" si="35"/>
        <v>10</v>
      </c>
      <c r="G2246" t="str">
        <f>STANDINGS_HR[[#This Row],[League]]&amp;STANDINGS_HR[[#This Row],[Team]]</f>
        <v>$150 Draft Champions Jan 31 1:00 pm Lg.3640Team Weeks</v>
      </c>
    </row>
    <row r="2247" spans="1:7" x14ac:dyDescent="0.25">
      <c r="A2247">
        <v>1577</v>
      </c>
      <c r="B2247" t="s">
        <v>2232</v>
      </c>
      <c r="C2247" t="s">
        <v>2227</v>
      </c>
      <c r="D2247">
        <v>268</v>
      </c>
      <c r="E2247">
        <v>1324.5</v>
      </c>
      <c r="F2247">
        <f t="shared" si="35"/>
        <v>11</v>
      </c>
      <c r="G2247" t="str">
        <f>STANDINGS_HR[[#This Row],[League]]&amp;STANDINGS_HR[[#This Row],[Team]]</f>
        <v>$150 Draft Champions Jan 31 1:00 pm Lg.3640Fido's Knife</v>
      </c>
    </row>
    <row r="2248" spans="1:7" x14ac:dyDescent="0.25">
      <c r="A2248">
        <v>2005</v>
      </c>
      <c r="B2248" t="s">
        <v>2233</v>
      </c>
      <c r="C2248" t="s">
        <v>2227</v>
      </c>
      <c r="D2248">
        <v>254</v>
      </c>
      <c r="E2248">
        <v>902.5</v>
      </c>
      <c r="F2248">
        <f t="shared" si="35"/>
        <v>12</v>
      </c>
      <c r="G2248" t="str">
        <f>STANDINGS_HR[[#This Row],[League]]&amp;STANDINGS_HR[[#This Row],[Team]]</f>
        <v>$150 Draft Champions Jan 31 1:00 pm Lg.3640Fly The W</v>
      </c>
    </row>
    <row r="2249" spans="1:7" x14ac:dyDescent="0.25">
      <c r="A2249">
        <v>2020</v>
      </c>
      <c r="B2249" t="s">
        <v>2237</v>
      </c>
      <c r="C2249" t="s">
        <v>2227</v>
      </c>
      <c r="D2249">
        <v>254</v>
      </c>
      <c r="E2249">
        <v>902.5</v>
      </c>
      <c r="F2249">
        <f t="shared" si="35"/>
        <v>13</v>
      </c>
      <c r="G2249" t="str">
        <f>STANDINGS_HR[[#This Row],[League]]&amp;STANDINGS_HR[[#This Row],[Team]]</f>
        <v>$150 Draft Champions Jan 31 1:00 pm Lg.3640Wahoo's on First?</v>
      </c>
    </row>
    <row r="2250" spans="1:7" x14ac:dyDescent="0.25">
      <c r="A2250">
        <v>2553</v>
      </c>
      <c r="B2250" t="s">
        <v>2235</v>
      </c>
      <c r="C2250" t="s">
        <v>2227</v>
      </c>
      <c r="D2250">
        <v>231</v>
      </c>
      <c r="E2250">
        <v>365.5</v>
      </c>
      <c r="F2250">
        <f t="shared" si="35"/>
        <v>14</v>
      </c>
      <c r="G2250" t="str">
        <f>STANDINGS_HR[[#This Row],[League]]&amp;STANDINGS_HR[[#This Row],[Team]]</f>
        <v>$150 Draft Champions Jan 31 1:00 pm Lg.3640The Krakens</v>
      </c>
    </row>
    <row r="2251" spans="1:7" x14ac:dyDescent="0.25">
      <c r="A2251">
        <v>2642</v>
      </c>
      <c r="B2251" t="s">
        <v>2231</v>
      </c>
      <c r="C2251" t="s">
        <v>2227</v>
      </c>
      <c r="D2251">
        <v>225</v>
      </c>
      <c r="E2251">
        <v>274.5</v>
      </c>
      <c r="F2251">
        <f t="shared" si="35"/>
        <v>15</v>
      </c>
      <c r="G2251" t="str">
        <f>STANDINGS_HR[[#This Row],[League]]&amp;STANDINGS_HR[[#This Row],[Team]]</f>
        <v>$150 Draft Champions Jan 31 1:00 pm Lg.3640VB Three</v>
      </c>
    </row>
    <row r="2252" spans="1:7" x14ac:dyDescent="0.25">
      <c r="A2252">
        <v>424</v>
      </c>
      <c r="B2252" t="s">
        <v>56</v>
      </c>
      <c r="C2252" t="s">
        <v>2241</v>
      </c>
      <c r="D2252">
        <v>308</v>
      </c>
      <c r="E2252">
        <v>2483.5</v>
      </c>
      <c r="F2252">
        <f t="shared" si="35"/>
        <v>1</v>
      </c>
      <c r="G2252" t="str">
        <f>STANDINGS_HR[[#This Row],[League]]&amp;STANDINGS_HR[[#This Row],[Team]]</f>
        <v>$150 Draft Champions Kenyon Premature LeagueDOUGHBOYS</v>
      </c>
    </row>
    <row r="2253" spans="1:7" x14ac:dyDescent="0.25">
      <c r="A2253">
        <v>636</v>
      </c>
      <c r="B2253" t="s">
        <v>2244</v>
      </c>
      <c r="C2253" t="s">
        <v>2241</v>
      </c>
      <c r="D2253">
        <v>299</v>
      </c>
      <c r="E2253">
        <v>2277</v>
      </c>
      <c r="F2253">
        <f t="shared" si="35"/>
        <v>2</v>
      </c>
      <c r="G2253" t="str">
        <f>STANDINGS_HR[[#This Row],[League]]&amp;STANDINGS_HR[[#This Row],[Team]]</f>
        <v>$150 Draft Champions Kenyon Premature LeagueTeam Lavoie</v>
      </c>
    </row>
    <row r="2254" spans="1:7" x14ac:dyDescent="0.25">
      <c r="A2254">
        <v>885</v>
      </c>
      <c r="B2254" t="s">
        <v>2246</v>
      </c>
      <c r="C2254" t="s">
        <v>2241</v>
      </c>
      <c r="D2254">
        <v>289</v>
      </c>
      <c r="E2254">
        <v>2019.5</v>
      </c>
      <c r="F2254">
        <f t="shared" si="35"/>
        <v>3</v>
      </c>
      <c r="G2254" t="str">
        <f>STANDINGS_HR[[#This Row],[League]]&amp;STANDINGS_HR[[#This Row],[Team]]</f>
        <v>$150 Draft Champions Kenyon Premature LeagueMallorysKillers</v>
      </c>
    </row>
    <row r="2255" spans="1:7" x14ac:dyDescent="0.25">
      <c r="A2255">
        <v>1045</v>
      </c>
      <c r="B2255" t="s">
        <v>2248</v>
      </c>
      <c r="C2255" t="s">
        <v>2241</v>
      </c>
      <c r="D2255">
        <v>284</v>
      </c>
      <c r="E2255">
        <v>1866</v>
      </c>
      <c r="F2255">
        <f t="shared" si="35"/>
        <v>4</v>
      </c>
      <c r="G2255" t="str">
        <f>STANDINGS_HR[[#This Row],[League]]&amp;STANDINGS_HR[[#This Row],[Team]]</f>
        <v>$150 Draft Champions Kenyon Premature LeaguePoopy Tooth email</v>
      </c>
    </row>
    <row r="2256" spans="1:7" x14ac:dyDescent="0.25">
      <c r="A2256">
        <v>1068</v>
      </c>
      <c r="B2256" t="s">
        <v>53</v>
      </c>
      <c r="C2256" t="s">
        <v>2241</v>
      </c>
      <c r="D2256">
        <v>283</v>
      </c>
      <c r="E2256">
        <v>1829.5</v>
      </c>
      <c r="F2256">
        <f t="shared" si="35"/>
        <v>5</v>
      </c>
      <c r="G2256" t="str">
        <f>STANDINGS_HR[[#This Row],[League]]&amp;STANDINGS_HR[[#This Row],[Team]]</f>
        <v>$150 Draft Champions Kenyon Premature LeagueBaseball Furies</v>
      </c>
    </row>
    <row r="2257" spans="1:7" x14ac:dyDescent="0.25">
      <c r="A2257">
        <v>1085</v>
      </c>
      <c r="B2257" t="s">
        <v>2243</v>
      </c>
      <c r="C2257" t="s">
        <v>2241</v>
      </c>
      <c r="D2257">
        <v>283</v>
      </c>
      <c r="E2257">
        <v>1829.5</v>
      </c>
      <c r="F2257">
        <f t="shared" si="35"/>
        <v>6</v>
      </c>
      <c r="G2257" t="str">
        <f>STANDINGS_HR[[#This Row],[League]]&amp;STANDINGS_HR[[#This Row],[Team]]</f>
        <v>$150 Draft Champions Kenyon Premature LeagueSurrender Dorothy! (Email)</v>
      </c>
    </row>
    <row r="2258" spans="1:7" x14ac:dyDescent="0.25">
      <c r="A2258">
        <v>1103</v>
      </c>
      <c r="B2258" t="s">
        <v>2242</v>
      </c>
      <c r="C2258" t="s">
        <v>2241</v>
      </c>
      <c r="D2258">
        <v>282</v>
      </c>
      <c r="E2258">
        <v>1795</v>
      </c>
      <c r="F2258">
        <f t="shared" si="35"/>
        <v>7</v>
      </c>
      <c r="G2258" t="str">
        <f>STANDINGS_HR[[#This Row],[League]]&amp;STANDINGS_HR[[#This Row],[Team]]</f>
        <v>$150 Draft Champions Kenyon Premature LeagueBullfrogs</v>
      </c>
    </row>
    <row r="2259" spans="1:7" x14ac:dyDescent="0.25">
      <c r="A2259">
        <v>1228</v>
      </c>
      <c r="B2259" t="s">
        <v>686</v>
      </c>
      <c r="C2259" t="s">
        <v>2241</v>
      </c>
      <c r="D2259">
        <v>279</v>
      </c>
      <c r="E2259">
        <v>1692.5</v>
      </c>
      <c r="F2259">
        <f t="shared" si="35"/>
        <v>8</v>
      </c>
      <c r="G2259" t="str">
        <f>STANDINGS_HR[[#This Row],[League]]&amp;STANDINGS_HR[[#This Row],[Team]]</f>
        <v>$150 Draft Champions Kenyon Premature LeagueTeam Liebman</v>
      </c>
    </row>
    <row r="2260" spans="1:7" x14ac:dyDescent="0.25">
      <c r="A2260">
        <v>1319</v>
      </c>
      <c r="B2260" t="s">
        <v>2249</v>
      </c>
      <c r="C2260" t="s">
        <v>2241</v>
      </c>
      <c r="D2260">
        <v>276</v>
      </c>
      <c r="E2260">
        <v>1589</v>
      </c>
      <c r="F2260">
        <f t="shared" si="35"/>
        <v>9</v>
      </c>
      <c r="G2260" t="str">
        <f>STANDINGS_HR[[#This Row],[League]]&amp;STANDINGS_HR[[#This Row],[Team]]</f>
        <v>$150 Draft Champions Kenyon Premature LeagueMadcow - DC1 Kenyon</v>
      </c>
    </row>
    <row r="2261" spans="1:7" x14ac:dyDescent="0.25">
      <c r="A2261">
        <v>1532</v>
      </c>
      <c r="B2261" t="s">
        <v>463</v>
      </c>
      <c r="C2261" t="s">
        <v>2241</v>
      </c>
      <c r="D2261">
        <v>269</v>
      </c>
      <c r="E2261">
        <v>1363.5</v>
      </c>
      <c r="F2261">
        <f t="shared" si="35"/>
        <v>10</v>
      </c>
      <c r="G2261" t="str">
        <f>STANDINGS_HR[[#This Row],[League]]&amp;STANDINGS_HR[[#This Row],[Team]]</f>
        <v>$150 Draft Champions Kenyon Premature LeagueBronx Yankees (DC1)</v>
      </c>
    </row>
    <row r="2262" spans="1:7" x14ac:dyDescent="0.25">
      <c r="A2262">
        <v>1859</v>
      </c>
      <c r="B2262" t="s">
        <v>366</v>
      </c>
      <c r="C2262" t="s">
        <v>2241</v>
      </c>
      <c r="D2262">
        <v>259</v>
      </c>
      <c r="E2262">
        <v>1044</v>
      </c>
      <c r="F2262">
        <f t="shared" si="35"/>
        <v>11</v>
      </c>
      <c r="G2262" t="str">
        <f>STANDINGS_HR[[#This Row],[League]]&amp;STANDINGS_HR[[#This Row],[Team]]</f>
        <v>$150 Draft Champions Kenyon Premature LeagueEA Sports E-Mail</v>
      </c>
    </row>
    <row r="2263" spans="1:7" x14ac:dyDescent="0.25">
      <c r="A2263">
        <v>1867</v>
      </c>
      <c r="B2263" t="s">
        <v>186</v>
      </c>
      <c r="C2263" t="s">
        <v>2241</v>
      </c>
      <c r="D2263">
        <v>259</v>
      </c>
      <c r="E2263">
        <v>1044</v>
      </c>
      <c r="F2263">
        <f t="shared" si="35"/>
        <v>12</v>
      </c>
      <c r="G2263" t="str">
        <f>STANDINGS_HR[[#This Row],[League]]&amp;STANDINGS_HR[[#This Row],[Team]]</f>
        <v>$150 Draft Champions Kenyon Premature LeagueLONG GONE</v>
      </c>
    </row>
    <row r="2264" spans="1:7" x14ac:dyDescent="0.25">
      <c r="A2264">
        <v>2165</v>
      </c>
      <c r="B2264" t="s">
        <v>2247</v>
      </c>
      <c r="C2264" t="s">
        <v>2241</v>
      </c>
      <c r="D2264">
        <v>248</v>
      </c>
      <c r="E2264">
        <v>732</v>
      </c>
      <c r="F2264">
        <f t="shared" si="35"/>
        <v>13</v>
      </c>
      <c r="G2264" t="str">
        <f>STANDINGS_HR[[#This Row],[League]]&amp;STANDINGS_HR[[#This Row],[Team]]</f>
        <v>$150 Draft Champions Kenyon Premature League1DC WAGGENER</v>
      </c>
    </row>
    <row r="2265" spans="1:7" x14ac:dyDescent="0.25">
      <c r="A2265">
        <v>2260</v>
      </c>
      <c r="B2265" t="s">
        <v>312</v>
      </c>
      <c r="C2265" t="s">
        <v>2241</v>
      </c>
      <c r="D2265">
        <v>245</v>
      </c>
      <c r="E2265">
        <v>655.5</v>
      </c>
      <c r="F2265">
        <f t="shared" si="35"/>
        <v>14</v>
      </c>
      <c r="G2265" t="str">
        <f>STANDINGS_HR[[#This Row],[League]]&amp;STANDINGS_HR[[#This Row],[Team]]</f>
        <v>$150 Draft Champions Kenyon Premature LeagueTeam Upchurch</v>
      </c>
    </row>
    <row r="2266" spans="1:7" x14ac:dyDescent="0.25">
      <c r="A2266">
        <v>2426</v>
      </c>
      <c r="B2266" t="s">
        <v>2245</v>
      </c>
      <c r="C2266" t="s">
        <v>2241</v>
      </c>
      <c r="D2266">
        <v>237</v>
      </c>
      <c r="E2266">
        <v>479.5</v>
      </c>
      <c r="F2266">
        <f t="shared" si="35"/>
        <v>15</v>
      </c>
      <c r="G2266" t="str">
        <f>STANDINGS_HR[[#This Row],[League]]&amp;STANDINGS_HR[[#This Row],[Team]]</f>
        <v>$150 Draft Champions Kenyon Premature LeagueBK Mets Premature DC</v>
      </c>
    </row>
    <row r="2267" spans="1:7" x14ac:dyDescent="0.25">
      <c r="A2267">
        <v>179</v>
      </c>
      <c r="B2267" t="s">
        <v>2254</v>
      </c>
      <c r="C2267" t="s">
        <v>2251</v>
      </c>
      <c r="D2267">
        <v>326</v>
      </c>
      <c r="E2267">
        <v>2736.5</v>
      </c>
      <c r="F2267">
        <f t="shared" si="35"/>
        <v>1</v>
      </c>
      <c r="G2267" t="str">
        <f>STANDINGS_HR[[#This Row],[League]]&amp;STANDINGS_HR[[#This Row],[Team]]</f>
        <v>$150 Draft Champions Mar 01 1:00 pm Lg.3805Taters 2</v>
      </c>
    </row>
    <row r="2268" spans="1:7" x14ac:dyDescent="0.25">
      <c r="A2268">
        <v>257</v>
      </c>
      <c r="B2268" t="s">
        <v>2256</v>
      </c>
      <c r="C2268" t="s">
        <v>2251</v>
      </c>
      <c r="D2268">
        <v>319</v>
      </c>
      <c r="E2268">
        <v>2651.5</v>
      </c>
      <c r="F2268">
        <f t="shared" si="35"/>
        <v>2</v>
      </c>
      <c r="G2268" t="str">
        <f>STANDINGS_HR[[#This Row],[League]]&amp;STANDINGS_HR[[#This Row],[Team]]</f>
        <v>$150 Draft Champions Mar 01 1:00 pm Lg.3805ManBearPuig</v>
      </c>
    </row>
    <row r="2269" spans="1:7" x14ac:dyDescent="0.25">
      <c r="A2269">
        <v>297</v>
      </c>
      <c r="B2269" t="s">
        <v>2258</v>
      </c>
      <c r="C2269" t="s">
        <v>2251</v>
      </c>
      <c r="D2269">
        <v>316</v>
      </c>
      <c r="E2269">
        <v>2609</v>
      </c>
      <c r="F2269">
        <f t="shared" si="35"/>
        <v>3</v>
      </c>
      <c r="G2269" t="str">
        <f>STANDINGS_HR[[#This Row],[League]]&amp;STANDINGS_HR[[#This Row],[Team]]</f>
        <v>$150 Draft Champions Mar 01 1:00 pm Lg.3805Dee'z Nuts</v>
      </c>
    </row>
    <row r="2270" spans="1:7" x14ac:dyDescent="0.25">
      <c r="A2270">
        <v>912</v>
      </c>
      <c r="B2270" t="s">
        <v>2252</v>
      </c>
      <c r="C2270" t="s">
        <v>2251</v>
      </c>
      <c r="D2270">
        <v>288</v>
      </c>
      <c r="E2270">
        <v>1989.5</v>
      </c>
      <c r="F2270">
        <f t="shared" si="35"/>
        <v>4</v>
      </c>
      <c r="G2270" t="str">
        <f>STANDINGS_HR[[#This Row],[League]]&amp;STANDINGS_HR[[#This Row],[Team]]</f>
        <v>$150 Draft Champions Mar 01 1:00 pm Lg.3805Can we have a mulligan?</v>
      </c>
    </row>
    <row r="2271" spans="1:7" x14ac:dyDescent="0.25">
      <c r="A2271">
        <v>984</v>
      </c>
      <c r="B2271" t="s">
        <v>157</v>
      </c>
      <c r="C2271" t="s">
        <v>2251</v>
      </c>
      <c r="D2271">
        <v>286</v>
      </c>
      <c r="E2271">
        <v>1932.5</v>
      </c>
      <c r="F2271">
        <f t="shared" si="35"/>
        <v>5</v>
      </c>
      <c r="G2271" t="str">
        <f>STANDINGS_HR[[#This Row],[League]]&amp;STANDINGS_HR[[#This Row],[Team]]</f>
        <v>$150 Draft Champions Mar 01 1:00 pm Lg.3805Team Uganski</v>
      </c>
    </row>
    <row r="2272" spans="1:7" x14ac:dyDescent="0.25">
      <c r="A2272">
        <v>1077</v>
      </c>
      <c r="B2272" t="s">
        <v>2255</v>
      </c>
      <c r="C2272" t="s">
        <v>2251</v>
      </c>
      <c r="D2272">
        <v>283</v>
      </c>
      <c r="E2272">
        <v>1829.5</v>
      </c>
      <c r="F2272">
        <f t="shared" si="35"/>
        <v>6</v>
      </c>
      <c r="G2272" t="str">
        <f>STANDINGS_HR[[#This Row],[League]]&amp;STANDINGS_HR[[#This Row],[Team]]</f>
        <v>$150 Draft Champions Mar 01 1:00 pm Lg.3805GUERRILLA DC2</v>
      </c>
    </row>
    <row r="2273" spans="1:7" x14ac:dyDescent="0.25">
      <c r="A2273">
        <v>1091</v>
      </c>
      <c r="B2273" t="s">
        <v>385</v>
      </c>
      <c r="C2273" t="s">
        <v>2251</v>
      </c>
      <c r="D2273">
        <v>283</v>
      </c>
      <c r="E2273">
        <v>1829.5</v>
      </c>
      <c r="F2273">
        <f t="shared" si="35"/>
        <v>7</v>
      </c>
      <c r="G2273" t="str">
        <f>STANDINGS_HR[[#This Row],[League]]&amp;STANDINGS_HR[[#This Row],[Team]]</f>
        <v>$150 Draft Champions Mar 01 1:00 pm Lg.3805Team slack</v>
      </c>
    </row>
    <row r="2274" spans="1:7" x14ac:dyDescent="0.25">
      <c r="A2274">
        <v>1259</v>
      </c>
      <c r="B2274" t="s">
        <v>2113</v>
      </c>
      <c r="C2274" t="s">
        <v>2251</v>
      </c>
      <c r="D2274">
        <v>278</v>
      </c>
      <c r="E2274">
        <v>1655.5</v>
      </c>
      <c r="F2274">
        <f t="shared" si="35"/>
        <v>8</v>
      </c>
      <c r="G2274" t="str">
        <f>STANDINGS_HR[[#This Row],[League]]&amp;STANDINGS_HR[[#This Row],[Team]]</f>
        <v>$150 Draft Champions Mar 01 1:00 pm Lg.3805Royale with Cheese</v>
      </c>
    </row>
    <row r="2275" spans="1:7" x14ac:dyDescent="0.25">
      <c r="A2275">
        <v>1402</v>
      </c>
      <c r="B2275" t="s">
        <v>456</v>
      </c>
      <c r="C2275" t="s">
        <v>2251</v>
      </c>
      <c r="D2275">
        <v>273</v>
      </c>
      <c r="E2275">
        <v>1503</v>
      </c>
      <c r="F2275">
        <f t="shared" si="35"/>
        <v>9</v>
      </c>
      <c r="G2275" t="str">
        <f>STANDINGS_HR[[#This Row],[League]]&amp;STANDINGS_HR[[#This Row],[Team]]</f>
        <v>$150 Draft Champions Mar 01 1:00 pm Lg.3805I'm Your Daddy</v>
      </c>
    </row>
    <row r="2276" spans="1:7" x14ac:dyDescent="0.25">
      <c r="A2276">
        <v>1560</v>
      </c>
      <c r="B2276" t="s">
        <v>98</v>
      </c>
      <c r="C2276" t="s">
        <v>2251</v>
      </c>
      <c r="D2276">
        <v>269</v>
      </c>
      <c r="E2276">
        <v>1363.5</v>
      </c>
      <c r="F2276">
        <f t="shared" si="35"/>
        <v>10</v>
      </c>
      <c r="G2276" t="str">
        <f>STANDINGS_HR[[#This Row],[League]]&amp;STANDINGS_HR[[#This Row],[Team]]</f>
        <v>$150 Draft Champions Mar 01 1:00 pm Lg.3805Team Ward</v>
      </c>
    </row>
    <row r="2277" spans="1:7" x14ac:dyDescent="0.25">
      <c r="A2277">
        <v>1706</v>
      </c>
      <c r="B2277" t="s">
        <v>2250</v>
      </c>
      <c r="C2277" t="s">
        <v>2251</v>
      </c>
      <c r="D2277">
        <v>264</v>
      </c>
      <c r="E2277">
        <v>1191</v>
      </c>
      <c r="F2277">
        <f t="shared" si="35"/>
        <v>11</v>
      </c>
      <c r="G2277" t="str">
        <f>STANDINGS_HR[[#This Row],[League]]&amp;STANDINGS_HR[[#This Row],[Team]]</f>
        <v>$150 Draft Champions Mar 01 1:00 pm Lg.38052016 WarmBeer ColdFood 2nd</v>
      </c>
    </row>
    <row r="2278" spans="1:7" x14ac:dyDescent="0.25">
      <c r="A2278">
        <v>1828</v>
      </c>
      <c r="B2278" t="s">
        <v>2253</v>
      </c>
      <c r="C2278" t="s">
        <v>2251</v>
      </c>
      <c r="D2278">
        <v>260</v>
      </c>
      <c r="E2278">
        <v>1075</v>
      </c>
      <c r="F2278">
        <f t="shared" si="35"/>
        <v>12</v>
      </c>
      <c r="G2278" t="str">
        <f>STANDINGS_HR[[#This Row],[League]]&amp;STANDINGS_HR[[#This Row],[Team]]</f>
        <v>$150 Draft Champions Mar 01 1:00 pm Lg.3805Exspins</v>
      </c>
    </row>
    <row r="2279" spans="1:7" x14ac:dyDescent="0.25">
      <c r="A2279">
        <v>2070</v>
      </c>
      <c r="B2279" t="s">
        <v>592</v>
      </c>
      <c r="C2279" t="s">
        <v>2251</v>
      </c>
      <c r="D2279">
        <v>252</v>
      </c>
      <c r="E2279">
        <v>843.5</v>
      </c>
      <c r="F2279">
        <f t="shared" si="35"/>
        <v>13</v>
      </c>
      <c r="G2279" t="str">
        <f>STANDINGS_HR[[#This Row],[League]]&amp;STANDINGS_HR[[#This Row],[Team]]</f>
        <v>$150 Draft Champions Mar 01 1:00 pm Lg.3805Team Bennette</v>
      </c>
    </row>
    <row r="2280" spans="1:7" x14ac:dyDescent="0.25">
      <c r="A2280">
        <v>2384</v>
      </c>
      <c r="B2280" t="s">
        <v>2259</v>
      </c>
      <c r="C2280" t="s">
        <v>2251</v>
      </c>
      <c r="D2280">
        <v>239</v>
      </c>
      <c r="E2280">
        <v>523</v>
      </c>
      <c r="F2280">
        <f t="shared" si="35"/>
        <v>14</v>
      </c>
      <c r="G2280" t="str">
        <f>STANDINGS_HR[[#This Row],[League]]&amp;STANDINGS_HR[[#This Row],[Team]]</f>
        <v>$150 Draft Champions Mar 01 1:00 pm Lg.3805Dreycott Dragons</v>
      </c>
    </row>
    <row r="2281" spans="1:7" x14ac:dyDescent="0.25">
      <c r="A2281">
        <v>2896</v>
      </c>
      <c r="B2281" t="s">
        <v>2257</v>
      </c>
      <c r="C2281" t="s">
        <v>2251</v>
      </c>
      <c r="D2281">
        <v>175</v>
      </c>
      <c r="E2281">
        <v>15</v>
      </c>
      <c r="F2281">
        <f t="shared" si="35"/>
        <v>15</v>
      </c>
      <c r="G2281" t="str">
        <f>STANDINGS_HR[[#This Row],[League]]&amp;STANDINGS_HR[[#This Row],[Team]]</f>
        <v>$150 Draft Champions Mar 01 1:00 pm Lg.3805Chihuahuas</v>
      </c>
    </row>
    <row r="2282" spans="1:7" x14ac:dyDescent="0.25">
      <c r="A2282">
        <v>129</v>
      </c>
      <c r="B2282" t="s">
        <v>2271</v>
      </c>
      <c r="C2282" t="s">
        <v>2261</v>
      </c>
      <c r="D2282">
        <v>330</v>
      </c>
      <c r="E2282">
        <v>2779.5</v>
      </c>
      <c r="F2282">
        <f t="shared" si="35"/>
        <v>1</v>
      </c>
      <c r="G2282" t="str">
        <f>STANDINGS_HR[[#This Row],[League]]&amp;STANDINGS_HR[[#This Row],[Team]]</f>
        <v>$150 Draft Champions Mar 01 1:00 pm Lg.3809French Toast!</v>
      </c>
    </row>
    <row r="2283" spans="1:7" x14ac:dyDescent="0.25">
      <c r="A2283">
        <v>433</v>
      </c>
      <c r="B2283" t="s">
        <v>2273</v>
      </c>
      <c r="C2283" t="s">
        <v>2261</v>
      </c>
      <c r="D2283">
        <v>308</v>
      </c>
      <c r="E2283">
        <v>2483.5</v>
      </c>
      <c r="F2283">
        <f t="shared" si="35"/>
        <v>2</v>
      </c>
      <c r="G2283" t="str">
        <f>STANDINGS_HR[[#This Row],[League]]&amp;STANDINGS_HR[[#This Row],[Team]]</f>
        <v>$150 Draft Champions Mar 01 1:00 pm Lg.3809Sorry I bet on baseball</v>
      </c>
    </row>
    <row r="2284" spans="1:7" x14ac:dyDescent="0.25">
      <c r="A2284">
        <v>744</v>
      </c>
      <c r="B2284" t="s">
        <v>386</v>
      </c>
      <c r="C2284" t="s">
        <v>2261</v>
      </c>
      <c r="D2284">
        <v>295</v>
      </c>
      <c r="E2284">
        <v>2174</v>
      </c>
      <c r="F2284">
        <f t="shared" si="35"/>
        <v>3</v>
      </c>
      <c r="G2284" t="str">
        <f>STANDINGS_HR[[#This Row],[League]]&amp;STANDINGS_HR[[#This Row],[Team]]</f>
        <v>$150 Draft Champions Mar 01 1:00 pm Lg.3809The BULLMOOSE</v>
      </c>
    </row>
    <row r="2285" spans="1:7" x14ac:dyDescent="0.25">
      <c r="A2285">
        <v>900</v>
      </c>
      <c r="B2285" t="s">
        <v>2262</v>
      </c>
      <c r="C2285" t="s">
        <v>2261</v>
      </c>
      <c r="D2285">
        <v>289</v>
      </c>
      <c r="E2285">
        <v>2019.5</v>
      </c>
      <c r="F2285">
        <f t="shared" si="35"/>
        <v>4</v>
      </c>
      <c r="G2285" t="str">
        <f>STANDINGS_HR[[#This Row],[League]]&amp;STANDINGS_HR[[#This Row],[Team]]</f>
        <v>$150 Draft Champions Mar 01 1:00 pm Lg.3809The Eamus Catulis</v>
      </c>
    </row>
    <row r="2286" spans="1:7" x14ac:dyDescent="0.25">
      <c r="A2286">
        <v>946</v>
      </c>
      <c r="B2286" t="s">
        <v>2269</v>
      </c>
      <c r="C2286" t="s">
        <v>2261</v>
      </c>
      <c r="D2286">
        <v>287</v>
      </c>
      <c r="E2286">
        <v>1963</v>
      </c>
      <c r="F2286">
        <f t="shared" si="35"/>
        <v>5</v>
      </c>
      <c r="G2286" t="str">
        <f>STANDINGS_HR[[#This Row],[League]]&amp;STANDINGS_HR[[#This Row],[Team]]</f>
        <v>$150 Draft Champions Mar 01 1:00 pm Lg.3809LockWash</v>
      </c>
    </row>
    <row r="2287" spans="1:7" x14ac:dyDescent="0.25">
      <c r="A2287">
        <v>1009</v>
      </c>
      <c r="B2287" t="s">
        <v>282</v>
      </c>
      <c r="C2287" t="s">
        <v>2261</v>
      </c>
      <c r="D2287">
        <v>285</v>
      </c>
      <c r="E2287">
        <v>1901</v>
      </c>
      <c r="F2287">
        <f t="shared" si="35"/>
        <v>6</v>
      </c>
      <c r="G2287" t="str">
        <f>STANDINGS_HR[[#This Row],[League]]&amp;STANDINGS_HR[[#This Row],[Team]]</f>
        <v>$150 Draft Champions Mar 01 1:00 pm Lg.3809Little Dorf and Shortround</v>
      </c>
    </row>
    <row r="2288" spans="1:7" x14ac:dyDescent="0.25">
      <c r="A2288">
        <v>1221</v>
      </c>
      <c r="B2288" t="s">
        <v>2266</v>
      </c>
      <c r="C2288" t="s">
        <v>2261</v>
      </c>
      <c r="D2288">
        <v>279</v>
      </c>
      <c r="E2288">
        <v>1692.5</v>
      </c>
      <c r="F2288">
        <f t="shared" si="35"/>
        <v>7</v>
      </c>
      <c r="G2288" t="str">
        <f>STANDINGS_HR[[#This Row],[League]]&amp;STANDINGS_HR[[#This Row],[Team]]</f>
        <v>$150 Draft Champions Mar 01 1:00 pm Lg.3809Sully's Crawdads</v>
      </c>
    </row>
    <row r="2289" spans="1:7" x14ac:dyDescent="0.25">
      <c r="A2289">
        <v>1733</v>
      </c>
      <c r="B2289" t="s">
        <v>2270</v>
      </c>
      <c r="C2289" t="s">
        <v>2261</v>
      </c>
      <c r="D2289">
        <v>264</v>
      </c>
      <c r="E2289">
        <v>1191</v>
      </c>
      <c r="F2289">
        <f t="shared" si="35"/>
        <v>8</v>
      </c>
      <c r="G2289" t="str">
        <f>STANDINGS_HR[[#This Row],[League]]&amp;STANDINGS_HR[[#This Row],[Team]]</f>
        <v>$150 Draft Champions Mar 01 1:00 pm Lg.3809ThUnderDogs</v>
      </c>
    </row>
    <row r="2290" spans="1:7" x14ac:dyDescent="0.25">
      <c r="A2290">
        <v>1762</v>
      </c>
      <c r="B2290" t="s">
        <v>2272</v>
      </c>
      <c r="C2290" t="s">
        <v>2261</v>
      </c>
      <c r="D2290">
        <v>263</v>
      </c>
      <c r="E2290">
        <v>1160.5</v>
      </c>
      <c r="F2290">
        <f t="shared" si="35"/>
        <v>9</v>
      </c>
      <c r="G2290" t="str">
        <f>STANDINGS_HR[[#This Row],[League]]&amp;STANDINGS_HR[[#This Row],[Team]]</f>
        <v>$150 Draft Champions Mar 01 1:00 pm Lg.3809The Walrus</v>
      </c>
    </row>
    <row r="2291" spans="1:7" x14ac:dyDescent="0.25">
      <c r="A2291">
        <v>1803</v>
      </c>
      <c r="B2291" t="s">
        <v>2264</v>
      </c>
      <c r="C2291" t="s">
        <v>2261</v>
      </c>
      <c r="D2291">
        <v>261</v>
      </c>
      <c r="E2291">
        <v>1099</v>
      </c>
      <c r="F2291">
        <f t="shared" si="35"/>
        <v>10</v>
      </c>
      <c r="G2291" t="str">
        <f>STANDINGS_HR[[#This Row],[League]]&amp;STANDINGS_HR[[#This Row],[Team]]</f>
        <v>$150 Draft Champions Mar 01 1:00 pm Lg.3809FindMe</v>
      </c>
    </row>
    <row r="2292" spans="1:7" x14ac:dyDescent="0.25">
      <c r="A2292">
        <v>1814</v>
      </c>
      <c r="B2292" t="s">
        <v>2267</v>
      </c>
      <c r="C2292" t="s">
        <v>2261</v>
      </c>
      <c r="D2292">
        <v>261</v>
      </c>
      <c r="E2292">
        <v>1099</v>
      </c>
      <c r="F2292">
        <f t="shared" si="35"/>
        <v>11</v>
      </c>
      <c r="G2292" t="str">
        <f>STANDINGS_HR[[#This Row],[League]]&amp;STANDINGS_HR[[#This Row],[Team]]</f>
        <v>$150 Draft Champions Mar 01 1:00 pm Lg.3809SLAAAYER 3</v>
      </c>
    </row>
    <row r="2293" spans="1:7" x14ac:dyDescent="0.25">
      <c r="A2293">
        <v>1827</v>
      </c>
      <c r="B2293" t="s">
        <v>2263</v>
      </c>
      <c r="C2293" t="s">
        <v>2261</v>
      </c>
      <c r="D2293">
        <v>260</v>
      </c>
      <c r="E2293">
        <v>1075</v>
      </c>
      <c r="F2293">
        <f t="shared" si="35"/>
        <v>12</v>
      </c>
      <c r="G2293" t="str">
        <f>STANDINGS_HR[[#This Row],[League]]&amp;STANDINGS_HR[[#This Row],[Team]]</f>
        <v>$150 Draft Champions Mar 01 1:00 pm Lg.3809Chicos Bailbonds</v>
      </c>
    </row>
    <row r="2294" spans="1:7" x14ac:dyDescent="0.25">
      <c r="A2294">
        <v>1879</v>
      </c>
      <c r="B2294" t="s">
        <v>2260</v>
      </c>
      <c r="C2294" t="s">
        <v>2261</v>
      </c>
      <c r="D2294">
        <v>259</v>
      </c>
      <c r="E2294">
        <v>1044</v>
      </c>
      <c r="F2294">
        <f t="shared" si="35"/>
        <v>13</v>
      </c>
      <c r="G2294" t="str">
        <f>STANDINGS_HR[[#This Row],[League]]&amp;STANDINGS_HR[[#This Row],[Team]]</f>
        <v>$150 Draft Champions Mar 01 1:00 pm Lg.3809Team Coleman</v>
      </c>
    </row>
    <row r="2295" spans="1:7" x14ac:dyDescent="0.25">
      <c r="A2295">
        <v>2586</v>
      </c>
      <c r="B2295" t="s">
        <v>2268</v>
      </c>
      <c r="C2295" t="s">
        <v>2261</v>
      </c>
      <c r="D2295">
        <v>229</v>
      </c>
      <c r="E2295">
        <v>328</v>
      </c>
      <c r="F2295">
        <f t="shared" si="35"/>
        <v>14</v>
      </c>
      <c r="G2295" t="str">
        <f>STANDINGS_HR[[#This Row],[League]]&amp;STANDINGS_HR[[#This Row],[Team]]</f>
        <v>$150 Draft Champions Mar 01 1:00 pm Lg.3809Team Gogola</v>
      </c>
    </row>
    <row r="2296" spans="1:7" x14ac:dyDescent="0.25">
      <c r="A2296">
        <v>2709</v>
      </c>
      <c r="B2296" t="s">
        <v>2265</v>
      </c>
      <c r="C2296" t="s">
        <v>2261</v>
      </c>
      <c r="D2296">
        <v>220</v>
      </c>
      <c r="E2296">
        <v>206.5</v>
      </c>
      <c r="F2296">
        <f t="shared" si="35"/>
        <v>15</v>
      </c>
      <c r="G2296" t="str">
        <f>STANDINGS_HR[[#This Row],[League]]&amp;STANDINGS_HR[[#This Row],[Team]]</f>
        <v>$150 Draft Champions Mar 01 1:00 pm Lg.3809Team Allen</v>
      </c>
    </row>
    <row r="2297" spans="1:7" x14ac:dyDescent="0.25">
      <c r="A2297">
        <v>13</v>
      </c>
      <c r="B2297" t="s">
        <v>1087</v>
      </c>
      <c r="C2297" t="s">
        <v>2274</v>
      </c>
      <c r="D2297">
        <v>360</v>
      </c>
      <c r="E2297">
        <v>2898.5</v>
      </c>
      <c r="F2297">
        <f t="shared" si="35"/>
        <v>1</v>
      </c>
      <c r="G2297" t="str">
        <f>STANDINGS_HR[[#This Row],[League]]&amp;STANDINGS_HR[[#This Row],[Team]]</f>
        <v>$150 Draft Champions Mar 02 1:00 pm Lg.3811Team Edwards</v>
      </c>
    </row>
    <row r="2298" spans="1:7" x14ac:dyDescent="0.25">
      <c r="A2298">
        <v>385</v>
      </c>
      <c r="B2298" t="s">
        <v>2282</v>
      </c>
      <c r="C2298" t="s">
        <v>2274</v>
      </c>
      <c r="D2298">
        <v>311</v>
      </c>
      <c r="E2298">
        <v>2530</v>
      </c>
      <c r="F2298">
        <f t="shared" si="35"/>
        <v>2</v>
      </c>
      <c r="G2298" t="str">
        <f>STANDINGS_HR[[#This Row],[League]]&amp;STANDINGS_HR[[#This Row],[Team]]</f>
        <v>$150 Draft Champions Mar 02 1:00 pm Lg.3811The Low Hanging Fruit</v>
      </c>
    </row>
    <row r="2299" spans="1:7" x14ac:dyDescent="0.25">
      <c r="A2299">
        <v>473</v>
      </c>
      <c r="B2299" t="s">
        <v>2278</v>
      </c>
      <c r="C2299" t="s">
        <v>2274</v>
      </c>
      <c r="D2299">
        <v>306</v>
      </c>
      <c r="E2299">
        <v>2435.5</v>
      </c>
      <c r="F2299">
        <f t="shared" si="35"/>
        <v>3</v>
      </c>
      <c r="G2299" t="str">
        <f>STANDINGS_HR[[#This Row],[League]]&amp;STANDINGS_HR[[#This Row],[Team]]</f>
        <v>$150 Draft Champions Mar 02 1:00 pm Lg.3811Mojo Masters</v>
      </c>
    </row>
    <row r="2300" spans="1:7" x14ac:dyDescent="0.25">
      <c r="A2300">
        <v>800</v>
      </c>
      <c r="B2300" t="s">
        <v>467</v>
      </c>
      <c r="C2300" t="s">
        <v>2274</v>
      </c>
      <c r="D2300">
        <v>292</v>
      </c>
      <c r="E2300">
        <v>2099.5</v>
      </c>
      <c r="F2300">
        <f t="shared" si="35"/>
        <v>4</v>
      </c>
      <c r="G2300" t="str">
        <f>STANDINGS_HR[[#This Row],[League]]&amp;STANDINGS_HR[[#This Row],[Team]]</f>
        <v>$150 Draft Champions Mar 02 1:00 pm Lg.3811DE Destroyers</v>
      </c>
    </row>
    <row r="2301" spans="1:7" x14ac:dyDescent="0.25">
      <c r="A2301">
        <v>1211</v>
      </c>
      <c r="B2301" t="s">
        <v>2279</v>
      </c>
      <c r="C2301" t="s">
        <v>2274</v>
      </c>
      <c r="D2301">
        <v>279</v>
      </c>
      <c r="E2301">
        <v>1692.5</v>
      </c>
      <c r="F2301">
        <f t="shared" si="35"/>
        <v>5</v>
      </c>
      <c r="G2301" t="str">
        <f>STANDINGS_HR[[#This Row],[League]]&amp;STANDINGS_HR[[#This Row],[Team]]</f>
        <v>$150 Draft Champions Mar 02 1:00 pm Lg.3811Livin The Dream</v>
      </c>
    </row>
    <row r="2302" spans="1:7" x14ac:dyDescent="0.25">
      <c r="A2302">
        <v>1459</v>
      </c>
      <c r="B2302" t="s">
        <v>2277</v>
      </c>
      <c r="C2302" t="s">
        <v>2274</v>
      </c>
      <c r="D2302">
        <v>272</v>
      </c>
      <c r="E2302">
        <v>1468.5</v>
      </c>
      <c r="F2302">
        <f t="shared" si="35"/>
        <v>6</v>
      </c>
      <c r="G2302" t="str">
        <f>STANDINGS_HR[[#This Row],[League]]&amp;STANDINGS_HR[[#This Row],[Team]]</f>
        <v>$150 Draft Champions Mar 02 1:00 pm Lg.3811shuck me sideways</v>
      </c>
    </row>
    <row r="2303" spans="1:7" x14ac:dyDescent="0.25">
      <c r="A2303">
        <v>1566</v>
      </c>
      <c r="B2303" t="s">
        <v>147</v>
      </c>
      <c r="C2303" t="s">
        <v>2274</v>
      </c>
      <c r="D2303">
        <v>269</v>
      </c>
      <c r="E2303">
        <v>1363.5</v>
      </c>
      <c r="F2303">
        <f t="shared" si="35"/>
        <v>7</v>
      </c>
      <c r="G2303" t="str">
        <f>STANDINGS_HR[[#This Row],[League]]&amp;STANDINGS_HR[[#This Row],[Team]]</f>
        <v>$150 Draft Champions Mar 02 1:00 pm Lg.3811fung wa express</v>
      </c>
    </row>
    <row r="2304" spans="1:7" x14ac:dyDescent="0.25">
      <c r="A2304">
        <v>1570</v>
      </c>
      <c r="B2304" t="s">
        <v>2283</v>
      </c>
      <c r="C2304" t="s">
        <v>2274</v>
      </c>
      <c r="D2304">
        <v>268</v>
      </c>
      <c r="E2304">
        <v>1324.5</v>
      </c>
      <c r="F2304">
        <f t="shared" si="35"/>
        <v>8</v>
      </c>
      <c r="G2304" t="str">
        <f>STANDINGS_HR[[#This Row],[League]]&amp;STANDINGS_HR[[#This Row],[Team]]</f>
        <v>$150 Draft Champions Mar 02 1:00 pm Lg.3811Boston = Titletown</v>
      </c>
    </row>
    <row r="2305" spans="1:7" x14ac:dyDescent="0.25">
      <c r="A2305">
        <v>1678</v>
      </c>
      <c r="B2305" t="s">
        <v>2276</v>
      </c>
      <c r="C2305" t="s">
        <v>2274</v>
      </c>
      <c r="D2305">
        <v>265</v>
      </c>
      <c r="E2305">
        <v>1225</v>
      </c>
      <c r="F2305">
        <f t="shared" si="35"/>
        <v>9</v>
      </c>
      <c r="G2305" t="str">
        <f>STANDINGS_HR[[#This Row],[League]]&amp;STANDINGS_HR[[#This Row],[Team]]</f>
        <v>$150 Draft Champions Mar 02 1:00 pm Lg.3811Demo Days</v>
      </c>
    </row>
    <row r="2306" spans="1:7" x14ac:dyDescent="0.25">
      <c r="A2306">
        <v>1782</v>
      </c>
      <c r="B2306" t="s">
        <v>214</v>
      </c>
      <c r="C2306" t="s">
        <v>2274</v>
      </c>
      <c r="D2306">
        <v>262</v>
      </c>
      <c r="E2306">
        <v>1128.5</v>
      </c>
      <c r="F2306">
        <f t="shared" si="35"/>
        <v>10</v>
      </c>
      <c r="G2306" t="str">
        <f>STANDINGS_HR[[#This Row],[League]]&amp;STANDINGS_HR[[#This Row],[Team]]</f>
        <v>$150 Draft Champions Mar 02 1:00 pm Lg.3811Mississippi Squeeze</v>
      </c>
    </row>
    <row r="2307" spans="1:7" x14ac:dyDescent="0.25">
      <c r="A2307">
        <v>2220</v>
      </c>
      <c r="B2307" t="s">
        <v>13</v>
      </c>
      <c r="C2307" t="s">
        <v>2274</v>
      </c>
      <c r="D2307">
        <v>247</v>
      </c>
      <c r="E2307">
        <v>702.5</v>
      </c>
      <c r="F2307">
        <f t="shared" ref="F2307:F2370" si="36">IF(C2307=C2306,F2306+1,1)</f>
        <v>11</v>
      </c>
      <c r="G2307" t="str">
        <f>STANDINGS_HR[[#This Row],[League]]&amp;STANDINGS_HR[[#This Row],[Team]]</f>
        <v>$150 Draft Champions Mar 02 1:00 pm Lg.3811The Balking Dead</v>
      </c>
    </row>
    <row r="2308" spans="1:7" x14ac:dyDescent="0.25">
      <c r="A2308">
        <v>2395</v>
      </c>
      <c r="B2308" t="s">
        <v>1290</v>
      </c>
      <c r="C2308" t="s">
        <v>2274</v>
      </c>
      <c r="D2308">
        <v>239</v>
      </c>
      <c r="E2308">
        <v>523</v>
      </c>
      <c r="F2308">
        <f t="shared" si="36"/>
        <v>12</v>
      </c>
      <c r="G2308" t="str">
        <f>STANDINGS_HR[[#This Row],[League]]&amp;STANDINGS_HR[[#This Row],[Team]]</f>
        <v>$150 Draft Champions Mar 02 1:00 pm Lg.3811What Was I Thinking</v>
      </c>
    </row>
    <row r="2309" spans="1:7" x14ac:dyDescent="0.25">
      <c r="A2309">
        <v>2491</v>
      </c>
      <c r="B2309" t="s">
        <v>2280</v>
      </c>
      <c r="C2309" t="s">
        <v>2274</v>
      </c>
      <c r="D2309">
        <v>234</v>
      </c>
      <c r="E2309">
        <v>421.5</v>
      </c>
      <c r="F2309">
        <f t="shared" si="36"/>
        <v>13</v>
      </c>
      <c r="G2309" t="str">
        <f>STANDINGS_HR[[#This Row],[League]]&amp;STANDINGS_HR[[#This Row],[Team]]</f>
        <v>$150 Draft Champions Mar 02 1:00 pm Lg.3811Somali Pirates</v>
      </c>
    </row>
    <row r="2310" spans="1:7" x14ac:dyDescent="0.25">
      <c r="A2310">
        <v>2773</v>
      </c>
      <c r="B2310" t="s">
        <v>2275</v>
      </c>
      <c r="C2310" t="s">
        <v>2274</v>
      </c>
      <c r="D2310">
        <v>213</v>
      </c>
      <c r="E2310">
        <v>135</v>
      </c>
      <c r="F2310">
        <f t="shared" si="36"/>
        <v>14</v>
      </c>
      <c r="G2310" t="str">
        <f>STANDINGS_HR[[#This Row],[League]]&amp;STANDINGS_HR[[#This Row],[Team]]</f>
        <v>$150 Draft Champions Mar 02 1:00 pm Lg.3811Bavaro DC 3</v>
      </c>
    </row>
    <row r="2311" spans="1:7" x14ac:dyDescent="0.25">
      <c r="A2311">
        <v>2800</v>
      </c>
      <c r="B2311" t="s">
        <v>2281</v>
      </c>
      <c r="C2311" t="s">
        <v>2274</v>
      </c>
      <c r="D2311">
        <v>210</v>
      </c>
      <c r="E2311">
        <v>111.5</v>
      </c>
      <c r="F2311">
        <f t="shared" si="36"/>
        <v>15</v>
      </c>
      <c r="G2311" t="str">
        <f>STANDINGS_HR[[#This Row],[League]]&amp;STANDINGS_HR[[#This Row],[Team]]</f>
        <v>$150 Draft Champions Mar 02 1:00 pm Lg.3811Rugen Hardware</v>
      </c>
    </row>
    <row r="2312" spans="1:7" x14ac:dyDescent="0.25">
      <c r="A2312">
        <v>164</v>
      </c>
      <c r="B2312" t="s">
        <v>193</v>
      </c>
      <c r="C2312" t="s">
        <v>2285</v>
      </c>
      <c r="D2312">
        <v>327</v>
      </c>
      <c r="E2312">
        <v>2750</v>
      </c>
      <c r="F2312">
        <f t="shared" si="36"/>
        <v>1</v>
      </c>
      <c r="G2312" t="str">
        <f>STANDINGS_HR[[#This Row],[League]]&amp;STANDINGS_HR[[#This Row],[Team]]</f>
        <v>$150 Draft Champions Mar 03 1:00 pm Lg.3813Team Peavey</v>
      </c>
    </row>
    <row r="2313" spans="1:7" x14ac:dyDescent="0.25">
      <c r="A2313">
        <v>265</v>
      </c>
      <c r="B2313" t="s">
        <v>499</v>
      </c>
      <c r="C2313" t="s">
        <v>2285</v>
      </c>
      <c r="D2313">
        <v>319</v>
      </c>
      <c r="E2313">
        <v>2651.5</v>
      </c>
      <c r="F2313">
        <f t="shared" si="36"/>
        <v>2</v>
      </c>
      <c r="G2313" t="str">
        <f>STANDINGS_HR[[#This Row],[League]]&amp;STANDINGS_HR[[#This Row],[Team]]</f>
        <v>$150 Draft Champions Mar 03 1:00 pm Lg.3813Thing 8</v>
      </c>
    </row>
    <row r="2314" spans="1:7" x14ac:dyDescent="0.25">
      <c r="A2314">
        <v>279</v>
      </c>
      <c r="B2314" t="s">
        <v>81</v>
      </c>
      <c r="C2314" t="s">
        <v>2285</v>
      </c>
      <c r="D2314">
        <v>317</v>
      </c>
      <c r="E2314">
        <v>2628</v>
      </c>
      <c r="F2314">
        <f t="shared" si="36"/>
        <v>3</v>
      </c>
      <c r="G2314" t="str">
        <f>STANDINGS_HR[[#This Row],[League]]&amp;STANDINGS_HR[[#This Row],[Team]]</f>
        <v>$150 Draft Champions Mar 03 1:00 pm Lg.3813London Cheeseheads</v>
      </c>
    </row>
    <row r="2315" spans="1:7" x14ac:dyDescent="0.25">
      <c r="A2315">
        <v>323</v>
      </c>
      <c r="B2315" t="s">
        <v>392</v>
      </c>
      <c r="C2315" t="s">
        <v>2285</v>
      </c>
      <c r="D2315">
        <v>315</v>
      </c>
      <c r="E2315">
        <v>2592.5</v>
      </c>
      <c r="F2315">
        <f t="shared" si="36"/>
        <v>4</v>
      </c>
      <c r="G2315" t="str">
        <f>STANDINGS_HR[[#This Row],[League]]&amp;STANDINGS_HR[[#This Row],[Team]]</f>
        <v>$150 Draft Champions Mar 03 1:00 pm Lg.3813Team Conlon</v>
      </c>
    </row>
    <row r="2316" spans="1:7" x14ac:dyDescent="0.25">
      <c r="A2316">
        <v>480</v>
      </c>
      <c r="B2316" t="s">
        <v>2294</v>
      </c>
      <c r="C2316" t="s">
        <v>2285</v>
      </c>
      <c r="D2316">
        <v>306</v>
      </c>
      <c r="E2316">
        <v>2435.5</v>
      </c>
      <c r="F2316">
        <f t="shared" si="36"/>
        <v>5</v>
      </c>
      <c r="G2316" t="str">
        <f>STANDINGS_HR[[#This Row],[League]]&amp;STANDINGS_HR[[#This Row],[Team]]</f>
        <v>$150 Draft Champions Mar 03 1:00 pm Lg.3813Team Dickens</v>
      </c>
    </row>
    <row r="2317" spans="1:7" x14ac:dyDescent="0.25">
      <c r="A2317">
        <v>1104</v>
      </c>
      <c r="B2317" t="s">
        <v>2286</v>
      </c>
      <c r="C2317" t="s">
        <v>2285</v>
      </c>
      <c r="D2317">
        <v>282</v>
      </c>
      <c r="E2317">
        <v>1795</v>
      </c>
      <c r="F2317">
        <f t="shared" si="36"/>
        <v>6</v>
      </c>
      <c r="G2317" t="str">
        <f>STANDINGS_HR[[#This Row],[League]]&amp;STANDINGS_HR[[#This Row],[Team]]</f>
        <v>$150 Draft Champions Mar 03 1:00 pm Lg.3813Calgary Cannons v3</v>
      </c>
    </row>
    <row r="2318" spans="1:7" x14ac:dyDescent="0.25">
      <c r="A2318">
        <v>1244</v>
      </c>
      <c r="B2318" t="s">
        <v>2291</v>
      </c>
      <c r="C2318" t="s">
        <v>2285</v>
      </c>
      <c r="D2318">
        <v>278</v>
      </c>
      <c r="E2318">
        <v>1655.5</v>
      </c>
      <c r="F2318">
        <f t="shared" si="36"/>
        <v>7</v>
      </c>
      <c r="G2318" t="str">
        <f>STANDINGS_HR[[#This Row],[League]]&amp;STANDINGS_HR[[#This Row],[Team]]</f>
        <v>$150 Draft Champions Mar 03 1:00 pm Lg.3813Connman</v>
      </c>
    </row>
    <row r="2319" spans="1:7" x14ac:dyDescent="0.25">
      <c r="A2319">
        <v>1682</v>
      </c>
      <c r="B2319" t="s">
        <v>2288</v>
      </c>
      <c r="C2319" t="s">
        <v>2285</v>
      </c>
      <c r="D2319">
        <v>265</v>
      </c>
      <c r="E2319">
        <v>1225</v>
      </c>
      <c r="F2319">
        <f t="shared" si="36"/>
        <v>8</v>
      </c>
      <c r="G2319" t="str">
        <f>STANDINGS_HR[[#This Row],[League]]&amp;STANDINGS_HR[[#This Row],[Team]]</f>
        <v>$150 Draft Champions Mar 03 1:00 pm Lg.3813Grimson Reapers</v>
      </c>
    </row>
    <row r="2320" spans="1:7" x14ac:dyDescent="0.25">
      <c r="A2320">
        <v>2085</v>
      </c>
      <c r="B2320" t="s">
        <v>100</v>
      </c>
      <c r="C2320" t="s">
        <v>2285</v>
      </c>
      <c r="D2320">
        <v>251</v>
      </c>
      <c r="E2320">
        <v>813.5</v>
      </c>
      <c r="F2320">
        <f t="shared" si="36"/>
        <v>9</v>
      </c>
      <c r="G2320" t="str">
        <f>STANDINGS_HR[[#This Row],[League]]&amp;STANDINGS_HR[[#This Row],[Team]]</f>
        <v>$150 Draft Champions Mar 03 1:00 pm Lg.3813Champagne on Ice</v>
      </c>
    </row>
    <row r="2321" spans="1:7" x14ac:dyDescent="0.25">
      <c r="A2321">
        <v>2332</v>
      </c>
      <c r="B2321" t="s">
        <v>2284</v>
      </c>
      <c r="C2321" t="s">
        <v>2285</v>
      </c>
      <c r="D2321">
        <v>242</v>
      </c>
      <c r="E2321">
        <v>580</v>
      </c>
      <c r="F2321">
        <f t="shared" si="36"/>
        <v>10</v>
      </c>
      <c r="G2321" t="str">
        <f>STANDINGS_HR[[#This Row],[League]]&amp;STANDINGS_HR[[#This Row],[Team]]</f>
        <v>$150 Draft Champions Mar 03 1:00 pm Lg.3813Men with Wood</v>
      </c>
    </row>
    <row r="2322" spans="1:7" x14ac:dyDescent="0.25">
      <c r="A2322">
        <v>2350</v>
      </c>
      <c r="B2322" t="s">
        <v>2293</v>
      </c>
      <c r="C2322" t="s">
        <v>2285</v>
      </c>
      <c r="D2322">
        <v>241</v>
      </c>
      <c r="E2322">
        <v>561.5</v>
      </c>
      <c r="F2322">
        <f t="shared" si="36"/>
        <v>11</v>
      </c>
      <c r="G2322" t="str">
        <f>STANDINGS_HR[[#This Row],[League]]&amp;STANDINGS_HR[[#This Row],[Team]]</f>
        <v>$150 Draft Champions Mar 03 1:00 pm Lg.3813Oppo Tacos</v>
      </c>
    </row>
    <row r="2323" spans="1:7" x14ac:dyDescent="0.25">
      <c r="A2323">
        <v>2519</v>
      </c>
      <c r="B2323" t="s">
        <v>2290</v>
      </c>
      <c r="C2323" t="s">
        <v>2285</v>
      </c>
      <c r="D2323">
        <v>232</v>
      </c>
      <c r="E2323">
        <v>385.5</v>
      </c>
      <c r="F2323">
        <f t="shared" si="36"/>
        <v>12</v>
      </c>
      <c r="G2323" t="str">
        <f>STANDINGS_HR[[#This Row],[League]]&amp;STANDINGS_HR[[#This Row],[Team]]</f>
        <v>$150 Draft Champions Mar 03 1:00 pm Lg.3813Byrd, Byrd, Byrd, Byrd is the Word</v>
      </c>
    </row>
    <row r="2324" spans="1:7" x14ac:dyDescent="0.25">
      <c r="A2324">
        <v>2523</v>
      </c>
      <c r="B2324" t="s">
        <v>2292</v>
      </c>
      <c r="C2324" t="s">
        <v>2285</v>
      </c>
      <c r="D2324">
        <v>232</v>
      </c>
      <c r="E2324">
        <v>385.5</v>
      </c>
      <c r="F2324">
        <f t="shared" si="36"/>
        <v>13</v>
      </c>
      <c r="G2324" t="str">
        <f>STANDINGS_HR[[#This Row],[League]]&amp;STANDINGS_HR[[#This Row],[Team]]</f>
        <v>$150 Draft Champions Mar 03 1:00 pm Lg.3813JUICE</v>
      </c>
    </row>
    <row r="2325" spans="1:7" x14ac:dyDescent="0.25">
      <c r="A2325">
        <v>2636</v>
      </c>
      <c r="B2325" t="s">
        <v>2287</v>
      </c>
      <c r="C2325" t="s">
        <v>2285</v>
      </c>
      <c r="D2325">
        <v>225</v>
      </c>
      <c r="E2325">
        <v>274.5</v>
      </c>
      <c r="F2325">
        <f t="shared" si="36"/>
        <v>14</v>
      </c>
      <c r="G2325" t="str">
        <f>STANDINGS_HR[[#This Row],[League]]&amp;STANDINGS_HR[[#This Row],[Team]]</f>
        <v>$150 Draft Champions Mar 03 1:00 pm Lg.3813Sea Predators</v>
      </c>
    </row>
    <row r="2326" spans="1:7" x14ac:dyDescent="0.25">
      <c r="A2326">
        <v>2745</v>
      </c>
      <c r="B2326" t="s">
        <v>2289</v>
      </c>
      <c r="C2326" t="s">
        <v>2285</v>
      </c>
      <c r="D2326">
        <v>216</v>
      </c>
      <c r="E2326">
        <v>163.5</v>
      </c>
      <c r="F2326">
        <f t="shared" si="36"/>
        <v>15</v>
      </c>
      <c r="G2326" t="str">
        <f>STANDINGS_HR[[#This Row],[League]]&amp;STANDINGS_HR[[#This Row],[Team]]</f>
        <v>$150 Draft Champions Mar 03 1:00 pm Lg.3813I Betts Money</v>
      </c>
    </row>
    <row r="2327" spans="1:7" x14ac:dyDescent="0.25">
      <c r="A2327">
        <v>89</v>
      </c>
      <c r="B2327" t="s">
        <v>2301</v>
      </c>
      <c r="C2327" t="s">
        <v>2296</v>
      </c>
      <c r="D2327">
        <v>337</v>
      </c>
      <c r="E2327">
        <v>2823</v>
      </c>
      <c r="F2327">
        <f t="shared" si="36"/>
        <v>1</v>
      </c>
      <c r="G2327" t="str">
        <f>STANDINGS_HR[[#This Row],[League]]&amp;STANDINGS_HR[[#This Row],[Team]]</f>
        <v>$150 Draft Champions Mar 03 1:00 pm Lg.3815Shiiieeeeeeet</v>
      </c>
    </row>
    <row r="2328" spans="1:7" x14ac:dyDescent="0.25">
      <c r="A2328">
        <v>142</v>
      </c>
      <c r="B2328" t="s">
        <v>2295</v>
      </c>
      <c r="C2328" t="s">
        <v>2296</v>
      </c>
      <c r="D2328">
        <v>329</v>
      </c>
      <c r="E2328">
        <v>2769</v>
      </c>
      <c r="F2328">
        <f t="shared" si="36"/>
        <v>2</v>
      </c>
      <c r="G2328" t="str">
        <f>STANDINGS_HR[[#This Row],[League]]&amp;STANDINGS_HR[[#This Row],[Team]]</f>
        <v>$150 Draft Champions Mar 03 1:00 pm Lg.3815O-Qua Tangin Wann</v>
      </c>
    </row>
    <row r="2329" spans="1:7" x14ac:dyDescent="0.25">
      <c r="A2329">
        <v>354</v>
      </c>
      <c r="B2329" t="s">
        <v>2300</v>
      </c>
      <c r="C2329" t="s">
        <v>2296</v>
      </c>
      <c r="D2329">
        <v>312</v>
      </c>
      <c r="E2329">
        <v>2547.5</v>
      </c>
      <c r="F2329">
        <f t="shared" si="36"/>
        <v>3</v>
      </c>
      <c r="G2329" t="str">
        <f>STANDINGS_HR[[#This Row],[League]]&amp;STANDINGS_HR[[#This Row],[Team]]</f>
        <v>$150 Draft Champions Mar 03 1:00 pm Lg.3815Amato Machine v1.01b</v>
      </c>
    </row>
    <row r="2330" spans="1:7" x14ac:dyDescent="0.25">
      <c r="A2330">
        <v>718</v>
      </c>
      <c r="B2330" t="s">
        <v>205</v>
      </c>
      <c r="C2330" t="s">
        <v>2296</v>
      </c>
      <c r="D2330">
        <v>296</v>
      </c>
      <c r="E2330">
        <v>2200</v>
      </c>
      <c r="F2330">
        <f t="shared" si="36"/>
        <v>4</v>
      </c>
      <c r="G2330" t="str">
        <f>STANDINGS_HR[[#This Row],[League]]&amp;STANDINGS_HR[[#This Row],[Team]]</f>
        <v>$150 Draft Champions Mar 03 1:00 pm Lg.3815Team Sloan</v>
      </c>
    </row>
    <row r="2331" spans="1:7" x14ac:dyDescent="0.25">
      <c r="A2331">
        <v>850</v>
      </c>
      <c r="B2331" t="s">
        <v>1290</v>
      </c>
      <c r="C2331" t="s">
        <v>2296</v>
      </c>
      <c r="D2331">
        <v>291</v>
      </c>
      <c r="E2331">
        <v>2072.5</v>
      </c>
      <c r="F2331">
        <f t="shared" si="36"/>
        <v>5</v>
      </c>
      <c r="G2331" t="str">
        <f>STANDINGS_HR[[#This Row],[League]]&amp;STANDINGS_HR[[#This Row],[Team]]</f>
        <v>$150 Draft Champions Mar 03 1:00 pm Lg.3815What Was I Thinking</v>
      </c>
    </row>
    <row r="2332" spans="1:7" x14ac:dyDescent="0.25">
      <c r="A2332">
        <v>882</v>
      </c>
      <c r="B2332" t="s">
        <v>2305</v>
      </c>
      <c r="C2332" t="s">
        <v>2296</v>
      </c>
      <c r="D2332">
        <v>289</v>
      </c>
      <c r="E2332">
        <v>2019.5</v>
      </c>
      <c r="F2332">
        <f t="shared" si="36"/>
        <v>6</v>
      </c>
      <c r="G2332" t="str">
        <f>STANDINGS_HR[[#This Row],[League]]&amp;STANDINGS_HR[[#This Row],[Team]]</f>
        <v>$150 Draft Champions Mar 03 1:00 pm Lg.3815I hate my team already</v>
      </c>
    </row>
    <row r="2333" spans="1:7" x14ac:dyDescent="0.25">
      <c r="A2333">
        <v>1023</v>
      </c>
      <c r="B2333" t="s">
        <v>2298</v>
      </c>
      <c r="C2333" t="s">
        <v>2296</v>
      </c>
      <c r="D2333">
        <v>285</v>
      </c>
      <c r="E2333">
        <v>1901</v>
      </c>
      <c r="F2333">
        <f t="shared" si="36"/>
        <v>7</v>
      </c>
      <c r="G2333" t="str">
        <f>STANDINGS_HR[[#This Row],[League]]&amp;STANDINGS_HR[[#This Row],[Team]]</f>
        <v>$150 Draft Champions Mar 03 1:00 pm Lg.3815Team Welsh</v>
      </c>
    </row>
    <row r="2334" spans="1:7" x14ac:dyDescent="0.25">
      <c r="A2334">
        <v>1255</v>
      </c>
      <c r="B2334" t="s">
        <v>660</v>
      </c>
      <c r="C2334" t="s">
        <v>2296</v>
      </c>
      <c r="D2334">
        <v>278</v>
      </c>
      <c r="E2334">
        <v>1655.5</v>
      </c>
      <c r="F2334">
        <f t="shared" si="36"/>
        <v>8</v>
      </c>
      <c r="G2334" t="str">
        <f>STANDINGS_HR[[#This Row],[League]]&amp;STANDINGS_HR[[#This Row],[Team]]</f>
        <v>$150 Draft Champions Mar 03 1:00 pm Lg.3815JerseyJacks</v>
      </c>
    </row>
    <row r="2335" spans="1:7" x14ac:dyDescent="0.25">
      <c r="A2335">
        <v>1467</v>
      </c>
      <c r="B2335" t="s">
        <v>2306</v>
      </c>
      <c r="C2335" t="s">
        <v>2296</v>
      </c>
      <c r="D2335">
        <v>271</v>
      </c>
      <c r="E2335">
        <v>1434.5</v>
      </c>
      <c r="F2335">
        <f t="shared" si="36"/>
        <v>9</v>
      </c>
      <c r="G2335" t="str">
        <f>STANDINGS_HR[[#This Row],[League]]&amp;STANDINGS_HR[[#This Row],[Team]]</f>
        <v>$150 Draft Champions Mar 03 1:00 pm Lg.3815Fantasy Phoenix I</v>
      </c>
    </row>
    <row r="2336" spans="1:7" x14ac:dyDescent="0.25">
      <c r="A2336">
        <v>1692</v>
      </c>
      <c r="B2336" t="s">
        <v>215</v>
      </c>
      <c r="C2336" t="s">
        <v>2296</v>
      </c>
      <c r="D2336">
        <v>265</v>
      </c>
      <c r="E2336">
        <v>1225</v>
      </c>
      <c r="F2336">
        <f t="shared" si="36"/>
        <v>10</v>
      </c>
      <c r="G2336" t="str">
        <f>STANDINGS_HR[[#This Row],[League]]&amp;STANDINGS_HR[[#This Row],[Team]]</f>
        <v>$150 Draft Champions Mar 03 1:00 pm Lg.3815No Motto</v>
      </c>
    </row>
    <row r="2337" spans="1:7" x14ac:dyDescent="0.25">
      <c r="A2337">
        <v>1761</v>
      </c>
      <c r="B2337" t="s">
        <v>2304</v>
      </c>
      <c r="C2337" t="s">
        <v>2296</v>
      </c>
      <c r="D2337">
        <v>263</v>
      </c>
      <c r="E2337">
        <v>1160.5</v>
      </c>
      <c r="F2337">
        <f t="shared" si="36"/>
        <v>11</v>
      </c>
      <c r="G2337" t="str">
        <f>STANDINGS_HR[[#This Row],[League]]&amp;STANDINGS_HR[[#This Row],[Team]]</f>
        <v>$150 Draft Champions Mar 03 1:00 pm Lg.3815The Herdsmen</v>
      </c>
    </row>
    <row r="2338" spans="1:7" x14ac:dyDescent="0.25">
      <c r="A2338">
        <v>2249</v>
      </c>
      <c r="B2338" t="s">
        <v>2297</v>
      </c>
      <c r="C2338" t="s">
        <v>2296</v>
      </c>
      <c r="D2338">
        <v>245</v>
      </c>
      <c r="E2338">
        <v>655.5</v>
      </c>
      <c r="F2338">
        <f t="shared" si="36"/>
        <v>12</v>
      </c>
      <c r="G2338" t="str">
        <f>STANDINGS_HR[[#This Row],[League]]&amp;STANDINGS_HR[[#This Row],[Team]]</f>
        <v>$150 Draft Champions Mar 03 1:00 pm Lg.3815Domo Arigato Mr. Amato</v>
      </c>
    </row>
    <row r="2339" spans="1:7" x14ac:dyDescent="0.25">
      <c r="A2339">
        <v>2637</v>
      </c>
      <c r="B2339" t="s">
        <v>2299</v>
      </c>
      <c r="C2339" t="s">
        <v>2296</v>
      </c>
      <c r="D2339">
        <v>225</v>
      </c>
      <c r="E2339">
        <v>274.5</v>
      </c>
      <c r="F2339">
        <f t="shared" si="36"/>
        <v>13</v>
      </c>
      <c r="G2339" t="str">
        <f>STANDINGS_HR[[#This Row],[League]]&amp;STANDINGS_HR[[#This Row],[Team]]</f>
        <v>$150 Draft Champions Mar 03 1:00 pm Lg.3815SpinningSeams11</v>
      </c>
    </row>
    <row r="2340" spans="1:7" x14ac:dyDescent="0.25">
      <c r="A2340">
        <v>2656</v>
      </c>
      <c r="B2340" t="s">
        <v>2302</v>
      </c>
      <c r="C2340" t="s">
        <v>2296</v>
      </c>
      <c r="D2340">
        <v>223</v>
      </c>
      <c r="E2340">
        <v>249</v>
      </c>
      <c r="F2340">
        <f t="shared" si="36"/>
        <v>14</v>
      </c>
      <c r="G2340" t="str">
        <f>STANDINGS_HR[[#This Row],[League]]&amp;STANDINGS_HR[[#This Row],[Team]]</f>
        <v>$150 Draft Champions Mar 03 1:00 pm Lg.3815Diamond Doctors</v>
      </c>
    </row>
    <row r="2341" spans="1:7" x14ac:dyDescent="0.25">
      <c r="A2341">
        <v>2725</v>
      </c>
      <c r="B2341" t="s">
        <v>2303</v>
      </c>
      <c r="C2341" t="s">
        <v>2296</v>
      </c>
      <c r="D2341">
        <v>218</v>
      </c>
      <c r="E2341">
        <v>183</v>
      </c>
      <c r="F2341">
        <f t="shared" si="36"/>
        <v>15</v>
      </c>
      <c r="G2341" t="str">
        <f>STANDINGS_HR[[#This Row],[League]]&amp;STANDINGS_HR[[#This Row],[Team]]</f>
        <v>$150 Draft Champions Mar 03 1:00 pm Lg.3815Dead $</v>
      </c>
    </row>
    <row r="2342" spans="1:7" x14ac:dyDescent="0.25">
      <c r="A2342">
        <v>11</v>
      </c>
      <c r="B2342" t="s">
        <v>240</v>
      </c>
      <c r="C2342" t="s">
        <v>2308</v>
      </c>
      <c r="D2342">
        <v>361</v>
      </c>
      <c r="E2342">
        <v>2900.5</v>
      </c>
      <c r="F2342">
        <f t="shared" si="36"/>
        <v>1</v>
      </c>
      <c r="G2342" t="str">
        <f>STANDINGS_HR[[#This Row],[League]]&amp;STANDINGS_HR[[#This Row],[Team]]</f>
        <v>$150 Draft Champions Mar 04 1:00 pm Lg.3819Team Skowron</v>
      </c>
    </row>
    <row r="2343" spans="1:7" x14ac:dyDescent="0.25">
      <c r="A2343">
        <v>288</v>
      </c>
      <c r="B2343" t="s">
        <v>2314</v>
      </c>
      <c r="C2343" t="s">
        <v>2308</v>
      </c>
      <c r="D2343">
        <v>317</v>
      </c>
      <c r="E2343">
        <v>2628</v>
      </c>
      <c r="F2343">
        <f t="shared" si="36"/>
        <v>2</v>
      </c>
      <c r="G2343" t="str">
        <f>STANDINGS_HR[[#This Row],[League]]&amp;STANDINGS_HR[[#This Row],[Team]]</f>
        <v>$150 Draft Champions Mar 04 1:00 pm Lg.3819The Badabings</v>
      </c>
    </row>
    <row r="2344" spans="1:7" x14ac:dyDescent="0.25">
      <c r="A2344">
        <v>295</v>
      </c>
      <c r="B2344" t="s">
        <v>191</v>
      </c>
      <c r="C2344" t="s">
        <v>2308</v>
      </c>
      <c r="D2344">
        <v>316</v>
      </c>
      <c r="E2344">
        <v>2609</v>
      </c>
      <c r="F2344">
        <f t="shared" si="36"/>
        <v>3</v>
      </c>
      <c r="G2344" t="str">
        <f>STANDINGS_HR[[#This Row],[League]]&amp;STANDINGS_HR[[#This Row],[Team]]</f>
        <v>$150 Draft Champions Mar 04 1:00 pm Lg.3819Chico's Bail Bonds</v>
      </c>
    </row>
    <row r="2345" spans="1:7" x14ac:dyDescent="0.25">
      <c r="A2345">
        <v>618</v>
      </c>
      <c r="B2345" t="s">
        <v>273</v>
      </c>
      <c r="C2345" t="s">
        <v>2308</v>
      </c>
      <c r="D2345">
        <v>300</v>
      </c>
      <c r="E2345">
        <v>2307.5</v>
      </c>
      <c r="F2345">
        <f t="shared" si="36"/>
        <v>4</v>
      </c>
      <c r="G2345" t="str">
        <f>STANDINGS_HR[[#This Row],[League]]&amp;STANDINGS_HR[[#This Row],[Team]]</f>
        <v>$150 Draft Champions Mar 04 1:00 pm Lg.3819smackers IX</v>
      </c>
    </row>
    <row r="2346" spans="1:7" x14ac:dyDescent="0.25">
      <c r="A2346">
        <v>825</v>
      </c>
      <c r="B2346" t="s">
        <v>2312</v>
      </c>
      <c r="C2346" t="s">
        <v>2308</v>
      </c>
      <c r="D2346">
        <v>292</v>
      </c>
      <c r="E2346">
        <v>2099.5</v>
      </c>
      <c r="F2346">
        <f t="shared" si="36"/>
        <v>5</v>
      </c>
      <c r="G2346" t="str">
        <f>STANDINGS_HR[[#This Row],[League]]&amp;STANDINGS_HR[[#This Row],[Team]]</f>
        <v>$150 Draft Champions Mar 04 1:00 pm Lg.3819elpollus</v>
      </c>
    </row>
    <row r="2347" spans="1:7" x14ac:dyDescent="0.25">
      <c r="A2347">
        <v>945</v>
      </c>
      <c r="B2347" t="s">
        <v>2307</v>
      </c>
      <c r="C2347" t="s">
        <v>2308</v>
      </c>
      <c r="D2347">
        <v>287</v>
      </c>
      <c r="E2347">
        <v>1963</v>
      </c>
      <c r="F2347">
        <f t="shared" si="36"/>
        <v>6</v>
      </c>
      <c r="G2347" t="str">
        <f>STANDINGS_HR[[#This Row],[League]]&amp;STANDINGS_HR[[#This Row],[Team]]</f>
        <v>$150 Draft Champions Mar 04 1:00 pm Lg.3819Lento's Pizzeria</v>
      </c>
    </row>
    <row r="2348" spans="1:7" x14ac:dyDescent="0.25">
      <c r="A2348">
        <v>1412</v>
      </c>
      <c r="B2348" t="s">
        <v>83</v>
      </c>
      <c r="C2348" t="s">
        <v>2308</v>
      </c>
      <c r="D2348">
        <v>273</v>
      </c>
      <c r="E2348">
        <v>1503</v>
      </c>
      <c r="F2348">
        <f t="shared" si="36"/>
        <v>7</v>
      </c>
      <c r="G2348" t="str">
        <f>STANDINGS_HR[[#This Row],[League]]&amp;STANDINGS_HR[[#This Row],[Team]]</f>
        <v>$150 Draft Champions Mar 04 1:00 pm Lg.3819Tdot Tanks 2</v>
      </c>
    </row>
    <row r="2349" spans="1:7" x14ac:dyDescent="0.25">
      <c r="A2349">
        <v>1507</v>
      </c>
      <c r="B2349" t="s">
        <v>2311</v>
      </c>
      <c r="C2349" t="s">
        <v>2308</v>
      </c>
      <c r="D2349">
        <v>270</v>
      </c>
      <c r="E2349">
        <v>1400</v>
      </c>
      <c r="F2349">
        <f t="shared" si="36"/>
        <v>8</v>
      </c>
      <c r="G2349" t="str">
        <f>STANDINGS_HR[[#This Row],[League]]&amp;STANDINGS_HR[[#This Row],[Team]]</f>
        <v>$150 Draft Champions Mar 04 1:00 pm Lg.3819Killebrew</v>
      </c>
    </row>
    <row r="2350" spans="1:7" x14ac:dyDescent="0.25">
      <c r="A2350">
        <v>1656</v>
      </c>
      <c r="B2350" t="s">
        <v>2316</v>
      </c>
      <c r="C2350" t="s">
        <v>2308</v>
      </c>
      <c r="D2350">
        <v>266</v>
      </c>
      <c r="E2350">
        <v>1264</v>
      </c>
      <c r="F2350">
        <f t="shared" si="36"/>
        <v>9</v>
      </c>
      <c r="G2350" t="str">
        <f>STANDINGS_HR[[#This Row],[League]]&amp;STANDINGS_HR[[#This Row],[Team]]</f>
        <v>$150 Draft Champions Mar 04 1:00 pm Lg.3819Team JP5</v>
      </c>
    </row>
    <row r="2351" spans="1:7" x14ac:dyDescent="0.25">
      <c r="A2351">
        <v>2251</v>
      </c>
      <c r="B2351" t="s">
        <v>2309</v>
      </c>
      <c r="C2351" t="s">
        <v>2308</v>
      </c>
      <c r="D2351">
        <v>245</v>
      </c>
      <c r="E2351">
        <v>655.5</v>
      </c>
      <c r="F2351">
        <f t="shared" si="36"/>
        <v>10</v>
      </c>
      <c r="G2351" t="str">
        <f>STANDINGS_HR[[#This Row],[League]]&amp;STANDINGS_HR[[#This Row],[Team]]</f>
        <v>$150 Draft Champions Mar 04 1:00 pm Lg.3819Fireballers</v>
      </c>
    </row>
    <row r="2352" spans="1:7" x14ac:dyDescent="0.25">
      <c r="A2352">
        <v>2470</v>
      </c>
      <c r="B2352" t="s">
        <v>2313</v>
      </c>
      <c r="C2352" t="s">
        <v>2308</v>
      </c>
      <c r="D2352">
        <v>235</v>
      </c>
      <c r="E2352">
        <v>439.5</v>
      </c>
      <c r="F2352">
        <f t="shared" si="36"/>
        <v>11</v>
      </c>
      <c r="G2352" t="str">
        <f>STANDINGS_HR[[#This Row],[League]]&amp;STANDINGS_HR[[#This Row],[Team]]</f>
        <v>$150 Draft Champions Mar 04 1:00 pm Lg.3819Negasonic Teenage Warhead</v>
      </c>
    </row>
    <row r="2353" spans="1:7" x14ac:dyDescent="0.25">
      <c r="A2353">
        <v>2471</v>
      </c>
      <c r="B2353" t="s">
        <v>19</v>
      </c>
      <c r="C2353" t="s">
        <v>2308</v>
      </c>
      <c r="D2353">
        <v>235</v>
      </c>
      <c r="E2353">
        <v>439.5</v>
      </c>
      <c r="F2353">
        <f t="shared" si="36"/>
        <v>12</v>
      </c>
      <c r="G2353" t="str">
        <f>STANDINGS_HR[[#This Row],[League]]&amp;STANDINGS_HR[[#This Row],[Team]]</f>
        <v>$150 Draft Champions Mar 04 1:00 pm Lg.3819One Eyed Jack</v>
      </c>
    </row>
    <row r="2354" spans="1:7" x14ac:dyDescent="0.25">
      <c r="A2354">
        <v>2477</v>
      </c>
      <c r="B2354" t="s">
        <v>1071</v>
      </c>
      <c r="C2354" t="s">
        <v>2308</v>
      </c>
      <c r="D2354">
        <v>235</v>
      </c>
      <c r="E2354">
        <v>439.5</v>
      </c>
      <c r="F2354">
        <f t="shared" si="36"/>
        <v>13</v>
      </c>
      <c r="G2354" t="str">
        <f>STANDINGS_HR[[#This Row],[League]]&amp;STANDINGS_HR[[#This Row],[Team]]</f>
        <v>$150 Draft Champions Mar 04 1:00 pm Lg.3819Team Reed</v>
      </c>
    </row>
    <row r="2355" spans="1:7" x14ac:dyDescent="0.25">
      <c r="A2355">
        <v>2578</v>
      </c>
      <c r="B2355" t="s">
        <v>2315</v>
      </c>
      <c r="C2355" t="s">
        <v>2308</v>
      </c>
      <c r="D2355">
        <v>229</v>
      </c>
      <c r="E2355">
        <v>328</v>
      </c>
      <c r="F2355">
        <f t="shared" si="36"/>
        <v>14</v>
      </c>
      <c r="G2355" t="str">
        <f>STANDINGS_HR[[#This Row],[League]]&amp;STANDINGS_HR[[#This Row],[Team]]</f>
        <v>$150 Draft Champions Mar 04 1:00 pm Lg.3819Freedom Tower</v>
      </c>
    </row>
    <row r="2356" spans="1:7" x14ac:dyDescent="0.25">
      <c r="A2356">
        <v>2713</v>
      </c>
      <c r="B2356" t="s">
        <v>2310</v>
      </c>
      <c r="C2356" t="s">
        <v>2308</v>
      </c>
      <c r="D2356">
        <v>219</v>
      </c>
      <c r="E2356">
        <v>193</v>
      </c>
      <c r="F2356">
        <f t="shared" si="36"/>
        <v>15</v>
      </c>
      <c r="G2356" t="str">
        <f>STANDINGS_HR[[#This Row],[League]]&amp;STANDINGS_HR[[#This Row],[Team]]</f>
        <v>$150 Draft Champions Mar 04 1:00 pm Lg.3819Buck Off</v>
      </c>
    </row>
    <row r="2357" spans="1:7" x14ac:dyDescent="0.25">
      <c r="A2357">
        <v>111</v>
      </c>
      <c r="B2357" t="s">
        <v>2321</v>
      </c>
      <c r="C2357" t="s">
        <v>2317</v>
      </c>
      <c r="D2357">
        <v>332</v>
      </c>
      <c r="E2357">
        <v>2797</v>
      </c>
      <c r="F2357">
        <f t="shared" si="36"/>
        <v>1</v>
      </c>
      <c r="G2357" t="str">
        <f>STANDINGS_HR[[#This Row],[League]]&amp;STANDINGS_HR[[#This Row],[Team]]</f>
        <v>$150 Draft Champions Mar 04 1:00 pm Lg.3822Asgardians</v>
      </c>
    </row>
    <row r="2358" spans="1:7" x14ac:dyDescent="0.25">
      <c r="A2358">
        <v>496</v>
      </c>
      <c r="B2358" t="s">
        <v>134</v>
      </c>
      <c r="C2358" t="s">
        <v>2317</v>
      </c>
      <c r="D2358">
        <v>305</v>
      </c>
      <c r="E2358">
        <v>2410.5</v>
      </c>
      <c r="F2358">
        <f t="shared" si="36"/>
        <v>2</v>
      </c>
      <c r="G2358" t="str">
        <f>STANDINGS_HR[[#This Row],[League]]&amp;STANDINGS_HR[[#This Row],[Team]]</f>
        <v>$150 Draft Champions Mar 04 1:00 pm Lg.3822Forest Hills Fiends</v>
      </c>
    </row>
    <row r="2359" spans="1:7" x14ac:dyDescent="0.25">
      <c r="A2359">
        <v>597</v>
      </c>
      <c r="B2359" t="s">
        <v>2320</v>
      </c>
      <c r="C2359" t="s">
        <v>2317</v>
      </c>
      <c r="D2359">
        <v>300</v>
      </c>
      <c r="E2359">
        <v>2307.5</v>
      </c>
      <c r="F2359">
        <f t="shared" si="36"/>
        <v>3</v>
      </c>
      <c r="G2359" t="str">
        <f>STANDINGS_HR[[#This Row],[League]]&amp;STANDINGS_HR[[#This Row],[Team]]</f>
        <v>$150 Draft Champions Mar 04 1:00 pm Lg.3822Don't Save Me</v>
      </c>
    </row>
    <row r="2360" spans="1:7" x14ac:dyDescent="0.25">
      <c r="A2360">
        <v>761</v>
      </c>
      <c r="B2360" t="s">
        <v>275</v>
      </c>
      <c r="C2360" t="s">
        <v>2317</v>
      </c>
      <c r="D2360">
        <v>294</v>
      </c>
      <c r="E2360">
        <v>2151</v>
      </c>
      <c r="F2360">
        <f t="shared" si="36"/>
        <v>4</v>
      </c>
      <c r="G2360" t="str">
        <f>STANDINGS_HR[[#This Row],[League]]&amp;STANDINGS_HR[[#This Row],[Team]]</f>
        <v>$150 Draft Champions Mar 04 1:00 pm Lg.3822PABST</v>
      </c>
    </row>
    <row r="2361" spans="1:7" x14ac:dyDescent="0.25">
      <c r="A2361">
        <v>893</v>
      </c>
      <c r="B2361" t="s">
        <v>2328</v>
      </c>
      <c r="C2361" t="s">
        <v>2317</v>
      </c>
      <c r="D2361">
        <v>289</v>
      </c>
      <c r="E2361">
        <v>2019.5</v>
      </c>
      <c r="F2361">
        <f t="shared" si="36"/>
        <v>5</v>
      </c>
      <c r="G2361" t="str">
        <f>STANDINGS_HR[[#This Row],[League]]&amp;STANDINGS_HR[[#This Row],[Team]]</f>
        <v>$150 Draft Champions Mar 04 1:00 pm Lg.3822Rosita Espinosa</v>
      </c>
    </row>
    <row r="2362" spans="1:7" x14ac:dyDescent="0.25">
      <c r="A2362">
        <v>1481</v>
      </c>
      <c r="B2362" t="s">
        <v>2327</v>
      </c>
      <c r="C2362" t="s">
        <v>2317</v>
      </c>
      <c r="D2362">
        <v>271</v>
      </c>
      <c r="E2362">
        <v>1434.5</v>
      </c>
      <c r="F2362">
        <f t="shared" si="36"/>
        <v>6</v>
      </c>
      <c r="G2362" t="str">
        <f>STANDINGS_HR[[#This Row],[League]]&amp;STANDINGS_HR[[#This Row],[Team]]</f>
        <v>$150 Draft Champions Mar 04 1:00 pm Lg.3822Team Kleven</v>
      </c>
    </row>
    <row r="2363" spans="1:7" x14ac:dyDescent="0.25">
      <c r="A2363">
        <v>1548</v>
      </c>
      <c r="B2363" t="s">
        <v>2324</v>
      </c>
      <c r="C2363" t="s">
        <v>2317</v>
      </c>
      <c r="D2363">
        <v>269</v>
      </c>
      <c r="E2363">
        <v>1363.5</v>
      </c>
      <c r="F2363">
        <f t="shared" si="36"/>
        <v>7</v>
      </c>
      <c r="G2363" t="str">
        <f>STANDINGS_HR[[#This Row],[League]]&amp;STANDINGS_HR[[#This Row],[Team]]</f>
        <v>$150 Draft Champions Mar 04 1:00 pm Lg.3822Not Matt Duffy</v>
      </c>
    </row>
    <row r="2364" spans="1:7" x14ac:dyDescent="0.25">
      <c r="A2364">
        <v>1847</v>
      </c>
      <c r="B2364" t="s">
        <v>2322</v>
      </c>
      <c r="C2364" t="s">
        <v>2317</v>
      </c>
      <c r="D2364">
        <v>259</v>
      </c>
      <c r="E2364">
        <v>1044</v>
      </c>
      <c r="F2364">
        <f t="shared" si="36"/>
        <v>8</v>
      </c>
      <c r="G2364" t="str">
        <f>STANDINGS_HR[[#This Row],[League]]&amp;STANDINGS_HR[[#This Row],[Team]]</f>
        <v>$150 Draft Champions Mar 04 1:00 pm Lg.3822Ants Marching</v>
      </c>
    </row>
    <row r="2365" spans="1:7" x14ac:dyDescent="0.25">
      <c r="A2365">
        <v>2095</v>
      </c>
      <c r="B2365" t="s">
        <v>2325</v>
      </c>
      <c r="C2365" t="s">
        <v>2317</v>
      </c>
      <c r="D2365">
        <v>251</v>
      </c>
      <c r="E2365">
        <v>813.5</v>
      </c>
      <c r="F2365">
        <f t="shared" si="36"/>
        <v>9</v>
      </c>
      <c r="G2365" t="str">
        <f>STANDINGS_HR[[#This Row],[League]]&amp;STANDINGS_HR[[#This Row],[Team]]</f>
        <v>$150 Draft Champions Mar 04 1:00 pm Lg.3822One and done</v>
      </c>
    </row>
    <row r="2366" spans="1:7" x14ac:dyDescent="0.25">
      <c r="A2366">
        <v>2284</v>
      </c>
      <c r="B2366" t="s">
        <v>2319</v>
      </c>
      <c r="C2366" t="s">
        <v>2317</v>
      </c>
      <c r="D2366">
        <v>244</v>
      </c>
      <c r="E2366">
        <v>631</v>
      </c>
      <c r="F2366">
        <f t="shared" si="36"/>
        <v>10</v>
      </c>
      <c r="G2366" t="str">
        <f>STANDINGS_HR[[#This Row],[League]]&amp;STANDINGS_HR[[#This Row],[Team]]</f>
        <v>$150 Draft Champions Mar 04 1:00 pm Lg.3822Seib &amp; Seib</v>
      </c>
    </row>
    <row r="2367" spans="1:7" x14ac:dyDescent="0.25">
      <c r="A2367">
        <v>2348</v>
      </c>
      <c r="B2367" t="s">
        <v>226</v>
      </c>
      <c r="C2367" t="s">
        <v>2317</v>
      </c>
      <c r="D2367">
        <v>241</v>
      </c>
      <c r="E2367">
        <v>561.5</v>
      </c>
      <c r="F2367">
        <f t="shared" si="36"/>
        <v>11</v>
      </c>
      <c r="G2367" t="str">
        <f>STANDINGS_HR[[#This Row],[League]]&amp;STANDINGS_HR[[#This Row],[Team]]</f>
        <v>$150 Draft Champions Mar 04 1:00 pm Lg.3822New York KNOCKERS</v>
      </c>
    </row>
    <row r="2368" spans="1:7" x14ac:dyDescent="0.25">
      <c r="A2368">
        <v>2468</v>
      </c>
      <c r="B2368" t="s">
        <v>2326</v>
      </c>
      <c r="C2368" t="s">
        <v>2317</v>
      </c>
      <c r="D2368">
        <v>235</v>
      </c>
      <c r="E2368">
        <v>439.5</v>
      </c>
      <c r="F2368">
        <f t="shared" si="36"/>
        <v>12</v>
      </c>
      <c r="G2368" t="str">
        <f>STANDINGS_HR[[#This Row],[League]]&amp;STANDINGS_HR[[#This Row],[Team]]</f>
        <v>$150 Draft Champions Mar 04 1:00 pm Lg.3822Men of Steal</v>
      </c>
    </row>
    <row r="2369" spans="1:7" x14ac:dyDescent="0.25">
      <c r="A2369">
        <v>2475</v>
      </c>
      <c r="B2369" t="s">
        <v>2318</v>
      </c>
      <c r="C2369" t="s">
        <v>2317</v>
      </c>
      <c r="D2369">
        <v>235</v>
      </c>
      <c r="E2369">
        <v>439.5</v>
      </c>
      <c r="F2369">
        <f t="shared" si="36"/>
        <v>13</v>
      </c>
      <c r="G2369" t="str">
        <f>STANDINGS_HR[[#This Row],[League]]&amp;STANDINGS_HR[[#This Row],[Team]]</f>
        <v>$150 Draft Champions Mar 04 1:00 pm Lg.3822Team Jahera</v>
      </c>
    </row>
    <row r="2370" spans="1:7" x14ac:dyDescent="0.25">
      <c r="A2370">
        <v>2635</v>
      </c>
      <c r="B2370" t="s">
        <v>401</v>
      </c>
      <c r="C2370" t="s">
        <v>2317</v>
      </c>
      <c r="D2370">
        <v>225</v>
      </c>
      <c r="E2370">
        <v>274.5</v>
      </c>
      <c r="F2370">
        <f t="shared" si="36"/>
        <v>14</v>
      </c>
      <c r="G2370" t="str">
        <f>STANDINGS_HR[[#This Row],[League]]&amp;STANDINGS_HR[[#This Row],[Team]]</f>
        <v>$150 Draft Champions Mar 04 1:00 pm Lg.3822Las Vegas Blvd VI</v>
      </c>
    </row>
    <row r="2371" spans="1:7" x14ac:dyDescent="0.25">
      <c r="A2371">
        <v>2716</v>
      </c>
      <c r="B2371" t="s">
        <v>2323</v>
      </c>
      <c r="C2371" t="s">
        <v>2317</v>
      </c>
      <c r="D2371">
        <v>219</v>
      </c>
      <c r="E2371">
        <v>193</v>
      </c>
      <c r="F2371">
        <f t="shared" ref="F2371:F2434" si="37">IF(C2371=C2370,F2370+1,1)</f>
        <v>15</v>
      </c>
      <c r="G2371" t="str">
        <f>STANDINGS_HR[[#This Row],[League]]&amp;STANDINGS_HR[[#This Row],[Team]]</f>
        <v>$150 Draft Champions Mar 04 1:00 pm Lg.3822I Miss Football</v>
      </c>
    </row>
    <row r="2372" spans="1:7" x14ac:dyDescent="0.25">
      <c r="A2372">
        <v>139</v>
      </c>
      <c r="B2372" t="s">
        <v>2333</v>
      </c>
      <c r="C2372" t="s">
        <v>2329</v>
      </c>
      <c r="D2372">
        <v>329</v>
      </c>
      <c r="E2372">
        <v>2769</v>
      </c>
      <c r="F2372">
        <f t="shared" si="37"/>
        <v>1</v>
      </c>
      <c r="G2372" t="str">
        <f>STANDINGS_HR[[#This Row],[League]]&amp;STANDINGS_HR[[#This Row],[Team]]</f>
        <v>$150 Draft Champions Mar 04 1:00 pm Lg.3824Almond Piscotty</v>
      </c>
    </row>
    <row r="2373" spans="1:7" x14ac:dyDescent="0.25">
      <c r="A2373">
        <v>555</v>
      </c>
      <c r="B2373" t="s">
        <v>2331</v>
      </c>
      <c r="C2373" t="s">
        <v>2329</v>
      </c>
      <c r="D2373">
        <v>302</v>
      </c>
      <c r="E2373">
        <v>2354.5</v>
      </c>
      <c r="F2373">
        <f t="shared" si="37"/>
        <v>2</v>
      </c>
      <c r="G2373" t="str">
        <f>STANDINGS_HR[[#This Row],[League]]&amp;STANDINGS_HR[[#This Row],[Team]]</f>
        <v>$150 Draft Champions Mar 04 1:00 pm Lg.3824Slow Cartel</v>
      </c>
    </row>
    <row r="2374" spans="1:7" x14ac:dyDescent="0.25">
      <c r="A2374">
        <v>746</v>
      </c>
      <c r="B2374" t="s">
        <v>2334</v>
      </c>
      <c r="C2374" t="s">
        <v>2329</v>
      </c>
      <c r="D2374">
        <v>295</v>
      </c>
      <c r="E2374">
        <v>2174</v>
      </c>
      <c r="F2374">
        <f t="shared" si="37"/>
        <v>3</v>
      </c>
      <c r="G2374" t="str">
        <f>STANDINGS_HR[[#This Row],[League]]&amp;STANDINGS_HR[[#This Row],[Team]]</f>
        <v>$150 Draft Champions Mar 04 1:00 pm Lg.3824The Force-Hartsfield</v>
      </c>
    </row>
    <row r="2375" spans="1:7" x14ac:dyDescent="0.25">
      <c r="A2375">
        <v>977</v>
      </c>
      <c r="B2375" t="s">
        <v>514</v>
      </c>
      <c r="C2375" t="s">
        <v>2329</v>
      </c>
      <c r="D2375">
        <v>286</v>
      </c>
      <c r="E2375">
        <v>1932.5</v>
      </c>
      <c r="F2375">
        <f t="shared" si="37"/>
        <v>4</v>
      </c>
      <c r="G2375" t="str">
        <f>STANDINGS_HR[[#This Row],[League]]&amp;STANDINGS_HR[[#This Row],[Team]]</f>
        <v>$150 Draft Champions Mar 04 1:00 pm Lg.3824ROID RAGE</v>
      </c>
    </row>
    <row r="2376" spans="1:7" x14ac:dyDescent="0.25">
      <c r="A2376">
        <v>991</v>
      </c>
      <c r="B2376" t="s">
        <v>1290</v>
      </c>
      <c r="C2376" t="s">
        <v>2329</v>
      </c>
      <c r="D2376">
        <v>286</v>
      </c>
      <c r="E2376">
        <v>1932.5</v>
      </c>
      <c r="F2376">
        <f t="shared" si="37"/>
        <v>5</v>
      </c>
      <c r="G2376" t="str">
        <f>STANDINGS_HR[[#This Row],[League]]&amp;STANDINGS_HR[[#This Row],[Team]]</f>
        <v>$150 Draft Champions Mar 04 1:00 pm Lg.3824What Was I Thinking</v>
      </c>
    </row>
    <row r="2377" spans="1:7" x14ac:dyDescent="0.25">
      <c r="A2377">
        <v>1016</v>
      </c>
      <c r="B2377" t="s">
        <v>2335</v>
      </c>
      <c r="C2377" t="s">
        <v>2329</v>
      </c>
      <c r="D2377">
        <v>285</v>
      </c>
      <c r="E2377">
        <v>1901</v>
      </c>
      <c r="F2377">
        <f t="shared" si="37"/>
        <v>6</v>
      </c>
      <c r="G2377" t="str">
        <f>STANDINGS_HR[[#This Row],[League]]&amp;STANDINGS_HR[[#This Row],[Team]]</f>
        <v>$150 Draft Champions Mar 04 1:00 pm Lg.3824Sierra 55</v>
      </c>
    </row>
    <row r="2378" spans="1:7" x14ac:dyDescent="0.25">
      <c r="A2378">
        <v>1086</v>
      </c>
      <c r="B2378" t="s">
        <v>516</v>
      </c>
      <c r="C2378" t="s">
        <v>2329</v>
      </c>
      <c r="D2378">
        <v>283</v>
      </c>
      <c r="E2378">
        <v>1829.5</v>
      </c>
      <c r="F2378">
        <f t="shared" si="37"/>
        <v>7</v>
      </c>
      <c r="G2378" t="str">
        <f>STANDINGS_HR[[#This Row],[League]]&amp;STANDINGS_HR[[#This Row],[Team]]</f>
        <v>$150 Draft Champions Mar 04 1:00 pm Lg.3824Team Binney</v>
      </c>
    </row>
    <row r="2379" spans="1:7" x14ac:dyDescent="0.25">
      <c r="A2379">
        <v>1214</v>
      </c>
      <c r="B2379" t="s">
        <v>2330</v>
      </c>
      <c r="C2379" t="s">
        <v>2329</v>
      </c>
      <c r="D2379">
        <v>279</v>
      </c>
      <c r="E2379">
        <v>1692.5</v>
      </c>
      <c r="F2379">
        <f t="shared" si="37"/>
        <v>8</v>
      </c>
      <c r="G2379" t="str">
        <f>STANDINGS_HR[[#This Row],[League]]&amp;STANDINGS_HR[[#This Row],[Team]]</f>
        <v>$150 Draft Champions Mar 04 1:00 pm Lg.3824Nothing's Gonna Stop Us Now</v>
      </c>
    </row>
    <row r="2380" spans="1:7" x14ac:dyDescent="0.25">
      <c r="A2380">
        <v>1375</v>
      </c>
      <c r="B2380" t="s">
        <v>2336</v>
      </c>
      <c r="C2380" t="s">
        <v>2329</v>
      </c>
      <c r="D2380">
        <v>274</v>
      </c>
      <c r="E2380">
        <v>1532.5</v>
      </c>
      <c r="F2380">
        <f t="shared" si="37"/>
        <v>9</v>
      </c>
      <c r="G2380" t="str">
        <f>STANDINGS_HR[[#This Row],[League]]&amp;STANDINGS_HR[[#This Row],[Team]]</f>
        <v>$150 Draft Champions Mar 04 1:00 pm Lg.3824Las Vegas Ratpack 5</v>
      </c>
    </row>
    <row r="2381" spans="1:7" x14ac:dyDescent="0.25">
      <c r="A2381">
        <v>1385</v>
      </c>
      <c r="B2381" t="s">
        <v>104</v>
      </c>
      <c r="C2381" t="s">
        <v>2329</v>
      </c>
      <c r="D2381">
        <v>274</v>
      </c>
      <c r="E2381">
        <v>1532.5</v>
      </c>
      <c r="F2381">
        <f t="shared" si="37"/>
        <v>10</v>
      </c>
      <c r="G2381" t="str">
        <f>STANDINGS_HR[[#This Row],[League]]&amp;STANDINGS_HR[[#This Row],[Team]]</f>
        <v>$150 Draft Champions Mar 04 1:00 pm Lg.3824Team Pawlowski</v>
      </c>
    </row>
    <row r="2382" spans="1:7" x14ac:dyDescent="0.25">
      <c r="A2382">
        <v>1763</v>
      </c>
      <c r="B2382" t="s">
        <v>2338</v>
      </c>
      <c r="C2382" t="s">
        <v>2329</v>
      </c>
      <c r="D2382">
        <v>263</v>
      </c>
      <c r="E2382">
        <v>1160.5</v>
      </c>
      <c r="F2382">
        <f t="shared" si="37"/>
        <v>11</v>
      </c>
      <c r="G2382" t="str">
        <f>STANDINGS_HR[[#This Row],[League]]&amp;STANDINGS_HR[[#This Row],[Team]]</f>
        <v>$150 Draft Champions Mar 04 1:00 pm Lg.3824The Wynn Buffet</v>
      </c>
    </row>
    <row r="2383" spans="1:7" x14ac:dyDescent="0.25">
      <c r="A2383">
        <v>2373</v>
      </c>
      <c r="B2383" t="s">
        <v>2337</v>
      </c>
      <c r="C2383" t="s">
        <v>2329</v>
      </c>
      <c r="D2383">
        <v>240</v>
      </c>
      <c r="E2383">
        <v>543.5</v>
      </c>
      <c r="F2383">
        <f t="shared" si="37"/>
        <v>12</v>
      </c>
      <c r="G2383" t="str">
        <f>STANDINGS_HR[[#This Row],[League]]&amp;STANDINGS_HR[[#This Row],[Team]]</f>
        <v>$150 Draft Champions Mar 04 1:00 pm Lg.3824Team Burnidge</v>
      </c>
    </row>
    <row r="2384" spans="1:7" x14ac:dyDescent="0.25">
      <c r="A2384">
        <v>2526</v>
      </c>
      <c r="B2384" t="s">
        <v>162</v>
      </c>
      <c r="C2384" t="s">
        <v>2329</v>
      </c>
      <c r="D2384">
        <v>232</v>
      </c>
      <c r="E2384">
        <v>385.5</v>
      </c>
      <c r="F2384">
        <f t="shared" si="37"/>
        <v>13</v>
      </c>
      <c r="G2384" t="str">
        <f>STANDINGS_HR[[#This Row],[League]]&amp;STANDINGS_HR[[#This Row],[Team]]</f>
        <v>$150 Draft Champions Mar 04 1:00 pm Lg.3824New York MUSCLE</v>
      </c>
    </row>
    <row r="2385" spans="1:7" x14ac:dyDescent="0.25">
      <c r="A2385">
        <v>2558</v>
      </c>
      <c r="B2385" t="s">
        <v>2332</v>
      </c>
      <c r="C2385" t="s">
        <v>2329</v>
      </c>
      <c r="D2385">
        <v>230</v>
      </c>
      <c r="E2385">
        <v>345.5</v>
      </c>
      <c r="F2385">
        <f t="shared" si="37"/>
        <v>14</v>
      </c>
      <c r="G2385" t="str">
        <f>STANDINGS_HR[[#This Row],[League]]&amp;STANDINGS_HR[[#This Row],[Team]]</f>
        <v>$150 Draft Champions Mar 04 1:00 pm Lg.3824EviLogic</v>
      </c>
    </row>
    <row r="2386" spans="1:7" x14ac:dyDescent="0.25">
      <c r="A2386">
        <v>2786</v>
      </c>
      <c r="B2386" t="s">
        <v>1789</v>
      </c>
      <c r="C2386" t="s">
        <v>2329</v>
      </c>
      <c r="D2386">
        <v>212</v>
      </c>
      <c r="E2386">
        <v>126.5</v>
      </c>
      <c r="F2386">
        <f t="shared" si="37"/>
        <v>15</v>
      </c>
      <c r="G2386" t="str">
        <f>STANDINGS_HR[[#This Row],[League]]&amp;STANDINGS_HR[[#This Row],[Team]]</f>
        <v>$150 Draft Champions Mar 04 1:00 pm Lg.3824Team Ghio</v>
      </c>
    </row>
    <row r="2387" spans="1:7" x14ac:dyDescent="0.25">
      <c r="A2387">
        <v>62</v>
      </c>
      <c r="B2387" t="s">
        <v>105</v>
      </c>
      <c r="C2387" t="s">
        <v>2340</v>
      </c>
      <c r="D2387">
        <v>341</v>
      </c>
      <c r="E2387">
        <v>2848</v>
      </c>
      <c r="F2387">
        <f t="shared" si="37"/>
        <v>1</v>
      </c>
      <c r="G2387" t="str">
        <f>STANDINGS_HR[[#This Row],[League]]&amp;STANDINGS_HR[[#This Row],[Team]]</f>
        <v>$150 Draft Champions Mar 05 1:00 pm Lg.3826Inglorious Batsters</v>
      </c>
    </row>
    <row r="2388" spans="1:7" x14ac:dyDescent="0.25">
      <c r="A2388">
        <v>259</v>
      </c>
      <c r="B2388" t="s">
        <v>2339</v>
      </c>
      <c r="C2388" t="s">
        <v>2340</v>
      </c>
      <c r="D2388">
        <v>319</v>
      </c>
      <c r="E2388">
        <v>2651.5</v>
      </c>
      <c r="F2388">
        <f t="shared" si="37"/>
        <v>2</v>
      </c>
      <c r="G2388" t="str">
        <f>STANDINGS_HR[[#This Row],[League]]&amp;STANDINGS_HR[[#This Row],[Team]]</f>
        <v>$150 Draft Champions Mar 05 1:00 pm Lg.3826Rush Limbaugh's Oxycontins</v>
      </c>
    </row>
    <row r="2389" spans="1:7" x14ac:dyDescent="0.25">
      <c r="A2389">
        <v>305</v>
      </c>
      <c r="B2389" t="s">
        <v>2350</v>
      </c>
      <c r="C2389" t="s">
        <v>2340</v>
      </c>
      <c r="D2389">
        <v>316</v>
      </c>
      <c r="E2389">
        <v>2609</v>
      </c>
      <c r="F2389">
        <f t="shared" si="37"/>
        <v>3</v>
      </c>
      <c r="G2389" t="str">
        <f>STANDINGS_HR[[#This Row],[League]]&amp;STANDINGS_HR[[#This Row],[Team]]</f>
        <v>$150 Draft Champions Mar 05 1:00 pm Lg.3826PANIK DC2</v>
      </c>
    </row>
    <row r="2390" spans="1:7" x14ac:dyDescent="0.25">
      <c r="A2390">
        <v>495</v>
      </c>
      <c r="B2390" t="s">
        <v>2347</v>
      </c>
      <c r="C2390" t="s">
        <v>2340</v>
      </c>
      <c r="D2390">
        <v>305</v>
      </c>
      <c r="E2390">
        <v>2410.5</v>
      </c>
      <c r="F2390">
        <f t="shared" si="37"/>
        <v>4</v>
      </c>
      <c r="G2390" t="str">
        <f>STANDINGS_HR[[#This Row],[League]]&amp;STANDINGS_HR[[#This Row],[Team]]</f>
        <v>$150 Draft Champions Mar 05 1:00 pm Lg.3826Five Blue Vidas</v>
      </c>
    </row>
    <row r="2391" spans="1:7" x14ac:dyDescent="0.25">
      <c r="A2391">
        <v>735</v>
      </c>
      <c r="B2391" t="s">
        <v>2345</v>
      </c>
      <c r="C2391" t="s">
        <v>2340</v>
      </c>
      <c r="D2391">
        <v>295</v>
      </c>
      <c r="E2391">
        <v>2174</v>
      </c>
      <c r="F2391">
        <f t="shared" si="37"/>
        <v>5</v>
      </c>
      <c r="G2391" t="str">
        <f>STANDINGS_HR[[#This Row],[League]]&amp;STANDINGS_HR[[#This Row],[Team]]</f>
        <v>$150 Draft Champions Mar 05 1:00 pm Lg.3826Painfully Slow but Steady</v>
      </c>
    </row>
    <row r="2392" spans="1:7" x14ac:dyDescent="0.25">
      <c r="A2392">
        <v>815</v>
      </c>
      <c r="B2392" t="s">
        <v>2341</v>
      </c>
      <c r="C2392" t="s">
        <v>2340</v>
      </c>
      <c r="D2392">
        <v>292</v>
      </c>
      <c r="E2392">
        <v>2099.5</v>
      </c>
      <c r="F2392">
        <f t="shared" si="37"/>
        <v>6</v>
      </c>
      <c r="G2392" t="str">
        <f>STANDINGS_HR[[#This Row],[League]]&amp;STANDINGS_HR[[#This Row],[Team]]</f>
        <v>$150 Draft Champions Mar 05 1:00 pm Lg.3826Supermarket Sluggers</v>
      </c>
    </row>
    <row r="2393" spans="1:7" x14ac:dyDescent="0.25">
      <c r="A2393">
        <v>989</v>
      </c>
      <c r="B2393" t="s">
        <v>2344</v>
      </c>
      <c r="C2393" t="s">
        <v>2340</v>
      </c>
      <c r="D2393">
        <v>286</v>
      </c>
      <c r="E2393">
        <v>1932.5</v>
      </c>
      <c r="F2393">
        <f t="shared" si="37"/>
        <v>7</v>
      </c>
      <c r="G2393" t="str">
        <f>STANDINGS_HR[[#This Row],[League]]&amp;STANDINGS_HR[[#This Row],[Team]]</f>
        <v>$150 Draft Champions Mar 05 1:00 pm Lg.3826This Year's Bums</v>
      </c>
    </row>
    <row r="2394" spans="1:7" x14ac:dyDescent="0.25">
      <c r="A2394">
        <v>1477</v>
      </c>
      <c r="B2394" t="s">
        <v>2352</v>
      </c>
      <c r="C2394" t="s">
        <v>2340</v>
      </c>
      <c r="D2394">
        <v>271</v>
      </c>
      <c r="E2394">
        <v>1434.5</v>
      </c>
      <c r="F2394">
        <f t="shared" si="37"/>
        <v>8</v>
      </c>
      <c r="G2394" t="str">
        <f>STANDINGS_HR[[#This Row],[League]]&amp;STANDINGS_HR[[#This Row],[Team]]</f>
        <v>$150 Draft Champions Mar 05 1:00 pm Lg.3826Side Jackson</v>
      </c>
    </row>
    <row r="2395" spans="1:7" x14ac:dyDescent="0.25">
      <c r="A2395">
        <v>1611</v>
      </c>
      <c r="B2395" t="s">
        <v>2349</v>
      </c>
      <c r="C2395" t="s">
        <v>2340</v>
      </c>
      <c r="D2395">
        <v>267</v>
      </c>
      <c r="E2395">
        <v>1294</v>
      </c>
      <c r="F2395">
        <f t="shared" si="37"/>
        <v>9</v>
      </c>
      <c r="G2395" t="str">
        <f>STANDINGS_HR[[#This Row],[League]]&amp;STANDINGS_HR[[#This Row],[Team]]</f>
        <v>$150 Draft Champions Mar 05 1:00 pm Lg.3826Every Rose Has It's Thor</v>
      </c>
    </row>
    <row r="2396" spans="1:7" x14ac:dyDescent="0.25">
      <c r="A2396">
        <v>1783</v>
      </c>
      <c r="B2396" t="s">
        <v>2342</v>
      </c>
      <c r="C2396" t="s">
        <v>2340</v>
      </c>
      <c r="D2396">
        <v>262</v>
      </c>
      <c r="E2396">
        <v>1128.5</v>
      </c>
      <c r="F2396">
        <f t="shared" si="37"/>
        <v>10</v>
      </c>
      <c r="G2396" t="str">
        <f>STANDINGS_HR[[#This Row],[League]]&amp;STANDINGS_HR[[#This Row],[Team]]</f>
        <v>$150 Draft Champions Mar 05 1:00 pm Lg.3826Pyrolitic Decomposition 14</v>
      </c>
    </row>
    <row r="2397" spans="1:7" x14ac:dyDescent="0.25">
      <c r="A2397">
        <v>2125</v>
      </c>
      <c r="B2397" t="s">
        <v>2343</v>
      </c>
      <c r="C2397" t="s">
        <v>2340</v>
      </c>
      <c r="D2397">
        <v>250</v>
      </c>
      <c r="E2397">
        <v>785</v>
      </c>
      <c r="F2397">
        <f t="shared" si="37"/>
        <v>11</v>
      </c>
      <c r="G2397" t="str">
        <f>STANDINGS_HR[[#This Row],[League]]&amp;STANDINGS_HR[[#This Row],[Team]]</f>
        <v>$150 Draft Champions Mar 05 1:00 pm Lg.3826Lundzilla 2</v>
      </c>
    </row>
    <row r="2398" spans="1:7" x14ac:dyDescent="0.25">
      <c r="A2398">
        <v>2392</v>
      </c>
      <c r="B2398" t="s">
        <v>2298</v>
      </c>
      <c r="C2398" t="s">
        <v>2340</v>
      </c>
      <c r="D2398">
        <v>239</v>
      </c>
      <c r="E2398">
        <v>523</v>
      </c>
      <c r="F2398">
        <f t="shared" si="37"/>
        <v>12</v>
      </c>
      <c r="G2398" t="str">
        <f>STANDINGS_HR[[#This Row],[League]]&amp;STANDINGS_HR[[#This Row],[Team]]</f>
        <v>$150 Draft Champions Mar 05 1:00 pm Lg.3826Team Welsh</v>
      </c>
    </row>
    <row r="2399" spans="1:7" x14ac:dyDescent="0.25">
      <c r="A2399">
        <v>2676</v>
      </c>
      <c r="B2399" t="s">
        <v>2346</v>
      </c>
      <c r="C2399" t="s">
        <v>2340</v>
      </c>
      <c r="D2399">
        <v>222</v>
      </c>
      <c r="E2399">
        <v>234.5</v>
      </c>
      <c r="F2399">
        <f t="shared" si="37"/>
        <v>13</v>
      </c>
      <c r="G2399" t="str">
        <f>STANDINGS_HR[[#This Row],[League]]&amp;STANDINGS_HR[[#This Row],[Team]]</f>
        <v>$150 Draft Champions Mar 05 1:00 pm Lg.3826In for a Penny</v>
      </c>
    </row>
    <row r="2400" spans="1:7" x14ac:dyDescent="0.25">
      <c r="A2400">
        <v>2718</v>
      </c>
      <c r="B2400" t="s">
        <v>2348</v>
      </c>
      <c r="C2400" t="s">
        <v>2340</v>
      </c>
      <c r="D2400">
        <v>219</v>
      </c>
      <c r="E2400">
        <v>193</v>
      </c>
      <c r="F2400">
        <f t="shared" si="37"/>
        <v>14</v>
      </c>
      <c r="G2400" t="str">
        <f>STANDINGS_HR[[#This Row],[League]]&amp;STANDINGS_HR[[#This Row],[Team]]</f>
        <v>$150 Draft Champions Mar 05 1:00 pm Lg.3826MurphysLawyer</v>
      </c>
    </row>
    <row r="2401" spans="1:7" x14ac:dyDescent="0.25">
      <c r="A2401">
        <v>2735</v>
      </c>
      <c r="B2401" t="s">
        <v>2351</v>
      </c>
      <c r="C2401" t="s">
        <v>2340</v>
      </c>
      <c r="D2401">
        <v>217</v>
      </c>
      <c r="E2401">
        <v>173.5</v>
      </c>
      <c r="F2401">
        <f t="shared" si="37"/>
        <v>15</v>
      </c>
      <c r="G2401" t="str">
        <f>STANDINGS_HR[[#This Row],[League]]&amp;STANDINGS_HR[[#This Row],[Team]]</f>
        <v>$150 Draft Champions Mar 05 1:00 pm Lg.3826Clever Team Name3</v>
      </c>
    </row>
    <row r="2402" spans="1:7" x14ac:dyDescent="0.25">
      <c r="A2402">
        <v>69</v>
      </c>
      <c r="B2402" t="s">
        <v>2355</v>
      </c>
      <c r="C2402" t="s">
        <v>2354</v>
      </c>
      <c r="D2402">
        <v>340</v>
      </c>
      <c r="E2402">
        <v>2844</v>
      </c>
      <c r="F2402">
        <f t="shared" si="37"/>
        <v>1</v>
      </c>
      <c r="G2402" t="str">
        <f>STANDINGS_HR[[#This Row],[League]]&amp;STANDINGS_HR[[#This Row],[Team]]</f>
        <v>$150 Draft Champions Mar 05 1:00 pm Lg.3830deadmoneyJ</v>
      </c>
    </row>
    <row r="2403" spans="1:7" x14ac:dyDescent="0.25">
      <c r="A2403">
        <v>324</v>
      </c>
      <c r="B2403" t="s">
        <v>2356</v>
      </c>
      <c r="C2403" t="s">
        <v>2354</v>
      </c>
      <c r="D2403">
        <v>315</v>
      </c>
      <c r="E2403">
        <v>2592.5</v>
      </c>
      <c r="F2403">
        <f t="shared" si="37"/>
        <v>2</v>
      </c>
      <c r="G2403" t="str">
        <f>STANDINGS_HR[[#This Row],[League]]&amp;STANDINGS_HR[[#This Row],[Team]]</f>
        <v>$150 Draft Champions Mar 05 1:00 pm Lg.3830Team Ioli</v>
      </c>
    </row>
    <row r="2404" spans="1:7" x14ac:dyDescent="0.25">
      <c r="A2404">
        <v>832</v>
      </c>
      <c r="B2404" t="s">
        <v>2366</v>
      </c>
      <c r="C2404" t="s">
        <v>2354</v>
      </c>
      <c r="D2404">
        <v>291</v>
      </c>
      <c r="E2404">
        <v>2072.5</v>
      </c>
      <c r="F2404">
        <f t="shared" si="37"/>
        <v>3</v>
      </c>
      <c r="G2404" t="str">
        <f>STANDINGS_HR[[#This Row],[League]]&amp;STANDINGS_HR[[#This Row],[Team]]</f>
        <v>$150 Draft Champions Mar 05 1:00 pm Lg.3830Fatter than you!</v>
      </c>
    </row>
    <row r="2405" spans="1:7" x14ac:dyDescent="0.25">
      <c r="A2405">
        <v>869</v>
      </c>
      <c r="B2405" t="s">
        <v>2363</v>
      </c>
      <c r="C2405" t="s">
        <v>2354</v>
      </c>
      <c r="D2405">
        <v>290</v>
      </c>
      <c r="E2405">
        <v>2049</v>
      </c>
      <c r="F2405">
        <f t="shared" si="37"/>
        <v>4</v>
      </c>
      <c r="G2405" t="str">
        <f>STANDINGS_HR[[#This Row],[League]]&amp;STANDINGS_HR[[#This Row],[Team]]</f>
        <v>$150 Draft Champions Mar 05 1:00 pm Lg.3830Team Shaw</v>
      </c>
    </row>
    <row r="2406" spans="1:7" x14ac:dyDescent="0.25">
      <c r="A2406">
        <v>1190</v>
      </c>
      <c r="B2406" t="s">
        <v>2361</v>
      </c>
      <c r="C2406" t="s">
        <v>2354</v>
      </c>
      <c r="D2406">
        <v>280</v>
      </c>
      <c r="E2406">
        <v>1724</v>
      </c>
      <c r="F2406">
        <f t="shared" si="37"/>
        <v>5</v>
      </c>
      <c r="G2406" t="str">
        <f>STANDINGS_HR[[#This Row],[League]]&amp;STANDINGS_HR[[#This Row],[Team]]</f>
        <v>$150 Draft Champions Mar 05 1:00 pm Lg.3830Scooters Fantasy</v>
      </c>
    </row>
    <row r="2407" spans="1:7" x14ac:dyDescent="0.25">
      <c r="A2407">
        <v>1250</v>
      </c>
      <c r="B2407" t="s">
        <v>2364</v>
      </c>
      <c r="C2407" t="s">
        <v>2354</v>
      </c>
      <c r="D2407">
        <v>278</v>
      </c>
      <c r="E2407">
        <v>1655.5</v>
      </c>
      <c r="F2407">
        <f t="shared" si="37"/>
        <v>6</v>
      </c>
      <c r="G2407" t="str">
        <f>STANDINGS_HR[[#This Row],[League]]&amp;STANDINGS_HR[[#This Row],[Team]]</f>
        <v>$150 Draft Champions Mar 05 1:00 pm Lg.3830Fantasy Baseball 2k</v>
      </c>
    </row>
    <row r="2408" spans="1:7" x14ac:dyDescent="0.25">
      <c r="A2408">
        <v>1524</v>
      </c>
      <c r="B2408" t="s">
        <v>2362</v>
      </c>
      <c r="C2408" t="s">
        <v>2354</v>
      </c>
      <c r="D2408">
        <v>270</v>
      </c>
      <c r="E2408">
        <v>1400</v>
      </c>
      <c r="F2408">
        <f t="shared" si="37"/>
        <v>7</v>
      </c>
      <c r="G2408" t="str">
        <f>STANDINGS_HR[[#This Row],[League]]&amp;STANDINGS_HR[[#This Row],[Team]]</f>
        <v>$150 Draft Champions Mar 05 1:00 pm Lg.3830Twin Killerz</v>
      </c>
    </row>
    <row r="2409" spans="1:7" x14ac:dyDescent="0.25">
      <c r="A2409">
        <v>1576</v>
      </c>
      <c r="B2409" t="s">
        <v>354</v>
      </c>
      <c r="C2409" t="s">
        <v>2354</v>
      </c>
      <c r="D2409">
        <v>268</v>
      </c>
      <c r="E2409">
        <v>1324.5</v>
      </c>
      <c r="F2409">
        <f t="shared" si="37"/>
        <v>8</v>
      </c>
      <c r="G2409" t="str">
        <f>STANDINGS_HR[[#This Row],[League]]&amp;STANDINGS_HR[[#This Row],[Team]]</f>
        <v>$150 Draft Champions Mar 05 1:00 pm Lg.3830Evil Prime</v>
      </c>
    </row>
    <row r="2410" spans="1:7" x14ac:dyDescent="0.25">
      <c r="A2410">
        <v>1618</v>
      </c>
      <c r="B2410" t="s">
        <v>2359</v>
      </c>
      <c r="C2410" t="s">
        <v>2354</v>
      </c>
      <c r="D2410">
        <v>267</v>
      </c>
      <c r="E2410">
        <v>1294</v>
      </c>
      <c r="F2410">
        <f t="shared" si="37"/>
        <v>9</v>
      </c>
      <c r="G2410" t="str">
        <f>STANDINGS_HR[[#This Row],[League]]&amp;STANDINGS_HR[[#This Row],[Team]]</f>
        <v>$150 Draft Champions Mar 05 1:00 pm Lg.3830Slippin' Jimmies</v>
      </c>
    </row>
    <row r="2411" spans="1:7" x14ac:dyDescent="0.25">
      <c r="A2411">
        <v>1639</v>
      </c>
      <c r="B2411" t="s">
        <v>2353</v>
      </c>
      <c r="C2411" t="s">
        <v>2354</v>
      </c>
      <c r="D2411">
        <v>266</v>
      </c>
      <c r="E2411">
        <v>1264</v>
      </c>
      <c r="F2411">
        <f t="shared" si="37"/>
        <v>10</v>
      </c>
      <c r="G2411" t="str">
        <f>STANDINGS_HR[[#This Row],[League]]&amp;STANDINGS_HR[[#This Row],[Team]]</f>
        <v>$150 Draft Champions Mar 05 1:00 pm Lg.3830Grumpy Old Man</v>
      </c>
    </row>
    <row r="2412" spans="1:7" x14ac:dyDescent="0.25">
      <c r="A2412">
        <v>1804</v>
      </c>
      <c r="B2412" t="s">
        <v>2365</v>
      </c>
      <c r="C2412" t="s">
        <v>2354</v>
      </c>
      <c r="D2412">
        <v>261</v>
      </c>
      <c r="E2412">
        <v>1099</v>
      </c>
      <c r="F2412">
        <f t="shared" si="37"/>
        <v>11</v>
      </c>
      <c r="G2412" t="str">
        <f>STANDINGS_HR[[#This Row],[League]]&amp;STANDINGS_HR[[#This Row],[Team]]</f>
        <v>$150 Draft Champions Mar 05 1:00 pm Lg.3830Four Dogs</v>
      </c>
    </row>
    <row r="2413" spans="1:7" x14ac:dyDescent="0.25">
      <c r="A2413">
        <v>1996</v>
      </c>
      <c r="B2413" t="s">
        <v>2360</v>
      </c>
      <c r="C2413" t="s">
        <v>2354</v>
      </c>
      <c r="D2413">
        <v>254</v>
      </c>
      <c r="E2413">
        <v>902.5</v>
      </c>
      <c r="F2413">
        <f t="shared" si="37"/>
        <v>12</v>
      </c>
      <c r="G2413" t="str">
        <f>STANDINGS_HR[[#This Row],[League]]&amp;STANDINGS_HR[[#This Row],[Team]]</f>
        <v>$150 Draft Champions Mar 05 1:00 pm Lg.3830Big Shot Callers</v>
      </c>
    </row>
    <row r="2414" spans="1:7" x14ac:dyDescent="0.25">
      <c r="A2414">
        <v>2297</v>
      </c>
      <c r="B2414" t="s">
        <v>2357</v>
      </c>
      <c r="C2414" t="s">
        <v>2354</v>
      </c>
      <c r="D2414">
        <v>243</v>
      </c>
      <c r="E2414">
        <v>604.5</v>
      </c>
      <c r="F2414">
        <f t="shared" si="37"/>
        <v>13</v>
      </c>
      <c r="G2414" t="str">
        <f>STANDINGS_HR[[#This Row],[League]]&amp;STANDINGS_HR[[#This Row],[Team]]</f>
        <v>$150 Draft Champions Mar 05 1:00 pm Lg.3830D'oyle Cartel</v>
      </c>
    </row>
    <row r="2415" spans="1:7" x14ac:dyDescent="0.25">
      <c r="A2415">
        <v>2359</v>
      </c>
      <c r="B2415" t="s">
        <v>2358</v>
      </c>
      <c r="C2415" t="s">
        <v>2354</v>
      </c>
      <c r="D2415">
        <v>240</v>
      </c>
      <c r="E2415">
        <v>543.5</v>
      </c>
      <c r="F2415">
        <f t="shared" si="37"/>
        <v>14</v>
      </c>
      <c r="G2415" t="str">
        <f>STANDINGS_HR[[#This Row],[League]]&amp;STANDINGS_HR[[#This Row],[Team]]</f>
        <v>$150 Draft Champions Mar 05 1:00 pm Lg.3830Ancient Astronaut Theorists</v>
      </c>
    </row>
    <row r="2416" spans="1:7" x14ac:dyDescent="0.25">
      <c r="A2416">
        <v>2425</v>
      </c>
      <c r="B2416" t="s">
        <v>395</v>
      </c>
      <c r="C2416" t="s">
        <v>2354</v>
      </c>
      <c r="D2416">
        <v>237</v>
      </c>
      <c r="E2416">
        <v>479.5</v>
      </c>
      <c r="F2416">
        <f t="shared" si="37"/>
        <v>15</v>
      </c>
      <c r="G2416" t="str">
        <f>STANDINGS_HR[[#This Row],[League]]&amp;STANDINGS_HR[[#This Row],[Team]]</f>
        <v>$150 Draft Champions Mar 05 1:00 pm Lg.3830American Dreams</v>
      </c>
    </row>
    <row r="2417" spans="1:7" x14ac:dyDescent="0.25">
      <c r="A2417">
        <v>256</v>
      </c>
      <c r="B2417" t="s">
        <v>186</v>
      </c>
      <c r="C2417" t="s">
        <v>2368</v>
      </c>
      <c r="D2417">
        <v>319</v>
      </c>
      <c r="E2417">
        <v>2651.5</v>
      </c>
      <c r="F2417">
        <f t="shared" si="37"/>
        <v>1</v>
      </c>
      <c r="G2417" t="str">
        <f>STANDINGS_HR[[#This Row],[League]]&amp;STANDINGS_HR[[#This Row],[Team]]</f>
        <v>$150 Draft Champions Mar 06 1:00 pm Lg.3832LONG GONE</v>
      </c>
    </row>
    <row r="2418" spans="1:7" x14ac:dyDescent="0.25">
      <c r="A2418">
        <v>536</v>
      </c>
      <c r="B2418" t="s">
        <v>112</v>
      </c>
      <c r="C2418" t="s">
        <v>2368</v>
      </c>
      <c r="D2418">
        <v>303</v>
      </c>
      <c r="E2418">
        <v>2376</v>
      </c>
      <c r="F2418">
        <f t="shared" si="37"/>
        <v>2</v>
      </c>
      <c r="G2418" t="str">
        <f>STANDINGS_HR[[#This Row],[League]]&amp;STANDINGS_HR[[#This Row],[Team]]</f>
        <v>$150 Draft Champions Mar 06 1:00 pm Lg.3832Rookie Monsters</v>
      </c>
    </row>
    <row r="2419" spans="1:7" x14ac:dyDescent="0.25">
      <c r="A2419">
        <v>662</v>
      </c>
      <c r="B2419" t="s">
        <v>16</v>
      </c>
      <c r="C2419" t="s">
        <v>2368</v>
      </c>
      <c r="D2419">
        <v>298</v>
      </c>
      <c r="E2419">
        <v>2250</v>
      </c>
      <c r="F2419">
        <f t="shared" si="37"/>
        <v>3</v>
      </c>
      <c r="G2419" t="str">
        <f>STANDINGS_HR[[#This Row],[League]]&amp;STANDINGS_HR[[#This Row],[Team]]</f>
        <v>$150 Draft Champions Mar 06 1:00 pm Lg.3832Team Phan</v>
      </c>
    </row>
    <row r="2420" spans="1:7" x14ac:dyDescent="0.25">
      <c r="A2420">
        <v>719</v>
      </c>
      <c r="B2420" t="s">
        <v>2373</v>
      </c>
      <c r="C2420" t="s">
        <v>2368</v>
      </c>
      <c r="D2420">
        <v>296</v>
      </c>
      <c r="E2420">
        <v>2200</v>
      </c>
      <c r="F2420">
        <f t="shared" si="37"/>
        <v>4</v>
      </c>
      <c r="G2420" t="str">
        <f>STANDINGS_HR[[#This Row],[League]]&amp;STANDINGS_HR[[#This Row],[Team]]</f>
        <v>$150 Draft Champions Mar 06 1:00 pm Lg.3832Team Torres</v>
      </c>
    </row>
    <row r="2421" spans="1:7" x14ac:dyDescent="0.25">
      <c r="A2421">
        <v>840</v>
      </c>
      <c r="B2421" t="s">
        <v>1410</v>
      </c>
      <c r="C2421" t="s">
        <v>2368</v>
      </c>
      <c r="D2421">
        <v>291</v>
      </c>
      <c r="E2421">
        <v>2072.5</v>
      </c>
      <c r="F2421">
        <f t="shared" si="37"/>
        <v>5</v>
      </c>
      <c r="G2421" t="str">
        <f>STANDINGS_HR[[#This Row],[League]]&amp;STANDINGS_HR[[#This Row],[Team]]</f>
        <v>$150 Draft Champions Mar 06 1:00 pm Lg.3832New York's Finest</v>
      </c>
    </row>
    <row r="2422" spans="1:7" x14ac:dyDescent="0.25">
      <c r="A2422">
        <v>889</v>
      </c>
      <c r="B2422" t="s">
        <v>19</v>
      </c>
      <c r="C2422" t="s">
        <v>2368</v>
      </c>
      <c r="D2422">
        <v>289</v>
      </c>
      <c r="E2422">
        <v>2019.5</v>
      </c>
      <c r="F2422">
        <f t="shared" si="37"/>
        <v>6</v>
      </c>
      <c r="G2422" t="str">
        <f>STANDINGS_HR[[#This Row],[League]]&amp;STANDINGS_HR[[#This Row],[Team]]</f>
        <v>$150 Draft Champions Mar 06 1:00 pm Lg.3832One Eyed Jack</v>
      </c>
    </row>
    <row r="2423" spans="1:7" x14ac:dyDescent="0.25">
      <c r="A2423">
        <v>1243</v>
      </c>
      <c r="B2423" t="s">
        <v>2370</v>
      </c>
      <c r="C2423" t="s">
        <v>2368</v>
      </c>
      <c r="D2423">
        <v>278</v>
      </c>
      <c r="E2423">
        <v>1655.5</v>
      </c>
      <c r="F2423">
        <f t="shared" si="37"/>
        <v>7</v>
      </c>
      <c r="G2423" t="str">
        <f>STANDINGS_HR[[#This Row],[League]]&amp;STANDINGS_HR[[#This Row],[Team]]</f>
        <v>$150 Draft Champions Mar 06 1:00 pm Lg.3832Bryzzo</v>
      </c>
    </row>
    <row r="2424" spans="1:7" x14ac:dyDescent="0.25">
      <c r="A2424">
        <v>1272</v>
      </c>
      <c r="B2424" t="s">
        <v>2376</v>
      </c>
      <c r="C2424" t="s">
        <v>2368</v>
      </c>
      <c r="D2424">
        <v>278</v>
      </c>
      <c r="E2424">
        <v>1655.5</v>
      </c>
      <c r="F2424">
        <f t="shared" si="37"/>
        <v>8</v>
      </c>
      <c r="G2424" t="str">
        <f>STANDINGS_HR[[#This Row],[League]]&amp;STANDINGS_HR[[#This Row],[Team]]</f>
        <v>$150 Draft Champions Mar 06 1:00 pm Lg.3832The Marine Biologist</v>
      </c>
    </row>
    <row r="2425" spans="1:7" x14ac:dyDescent="0.25">
      <c r="A2425">
        <v>1316</v>
      </c>
      <c r="B2425" t="s">
        <v>2371</v>
      </c>
      <c r="C2425" t="s">
        <v>2368</v>
      </c>
      <c r="D2425">
        <v>276</v>
      </c>
      <c r="E2425">
        <v>1589</v>
      </c>
      <c r="F2425">
        <f t="shared" si="37"/>
        <v>9</v>
      </c>
      <c r="G2425" t="str">
        <f>STANDINGS_HR[[#This Row],[League]]&amp;STANDINGS_HR[[#This Row],[Team]]</f>
        <v>$150 Draft Champions Mar 06 1:00 pm Lg.3832Hawk N Sons</v>
      </c>
    </row>
    <row r="2426" spans="1:7" x14ac:dyDescent="0.25">
      <c r="A2426">
        <v>1431</v>
      </c>
      <c r="B2426" t="s">
        <v>2374</v>
      </c>
      <c r="C2426" t="s">
        <v>2368</v>
      </c>
      <c r="D2426">
        <v>272</v>
      </c>
      <c r="E2426">
        <v>1468.5</v>
      </c>
      <c r="F2426">
        <f t="shared" si="37"/>
        <v>10</v>
      </c>
      <c r="G2426" t="str">
        <f>STANDINGS_HR[[#This Row],[League]]&amp;STANDINGS_HR[[#This Row],[Team]]</f>
        <v>$150 Draft Champions Mar 06 1:00 pm Lg.3832Dead Cat Bounce</v>
      </c>
    </row>
    <row r="2427" spans="1:7" x14ac:dyDescent="0.25">
      <c r="A2427">
        <v>1455</v>
      </c>
      <c r="B2427" t="s">
        <v>230</v>
      </c>
      <c r="C2427" t="s">
        <v>2368</v>
      </c>
      <c r="D2427">
        <v>272</v>
      </c>
      <c r="E2427">
        <v>1468.5</v>
      </c>
      <c r="F2427">
        <f t="shared" si="37"/>
        <v>11</v>
      </c>
      <c r="G2427" t="str">
        <f>STANDINGS_HR[[#This Row],[League]]&amp;STANDINGS_HR[[#This Row],[Team]]</f>
        <v>$150 Draft Champions Mar 06 1:00 pm Lg.3832Team Hofmann</v>
      </c>
    </row>
    <row r="2428" spans="1:7" x14ac:dyDescent="0.25">
      <c r="A2428">
        <v>1841</v>
      </c>
      <c r="B2428" t="s">
        <v>2369</v>
      </c>
      <c r="C2428" t="s">
        <v>2368</v>
      </c>
      <c r="D2428">
        <v>260</v>
      </c>
      <c r="E2428">
        <v>1075</v>
      </c>
      <c r="F2428">
        <f t="shared" si="37"/>
        <v>12</v>
      </c>
      <c r="G2428" t="str">
        <f>STANDINGS_HR[[#This Row],[League]]&amp;STANDINGS_HR[[#This Row],[Team]]</f>
        <v>$150 Draft Champions Mar 06 1:00 pm Lg.3832Team MBC</v>
      </c>
    </row>
    <row r="2429" spans="1:7" x14ac:dyDescent="0.25">
      <c r="A2429">
        <v>2087</v>
      </c>
      <c r="B2429" t="s">
        <v>2367</v>
      </c>
      <c r="C2429" t="s">
        <v>2368</v>
      </c>
      <c r="D2429">
        <v>251</v>
      </c>
      <c r="E2429">
        <v>813.5</v>
      </c>
      <c r="F2429">
        <f t="shared" si="37"/>
        <v>13</v>
      </c>
      <c r="G2429" t="str">
        <f>STANDINGS_HR[[#This Row],[League]]&amp;STANDINGS_HR[[#This Row],[Team]]</f>
        <v>$150 Draft Champions Mar 06 1:00 pm Lg.3832Dewey, Cheatem and Howe</v>
      </c>
    </row>
    <row r="2430" spans="1:7" x14ac:dyDescent="0.25">
      <c r="A2430">
        <v>2438</v>
      </c>
      <c r="B2430" t="s">
        <v>2375</v>
      </c>
      <c r="C2430" t="s">
        <v>2368</v>
      </c>
      <c r="D2430">
        <v>237</v>
      </c>
      <c r="E2430">
        <v>479.5</v>
      </c>
      <c r="F2430">
        <f t="shared" si="37"/>
        <v>14</v>
      </c>
      <c r="G2430" t="str">
        <f>STANDINGS_HR[[#This Row],[League]]&amp;STANDINGS_HR[[#This Row],[Team]]</f>
        <v>$150 Draft Champions Mar 06 1:00 pm Lg.3832pizza party9</v>
      </c>
    </row>
    <row r="2431" spans="1:7" x14ac:dyDescent="0.25">
      <c r="A2431">
        <v>2559</v>
      </c>
      <c r="B2431" t="s">
        <v>2372</v>
      </c>
      <c r="C2431" t="s">
        <v>2368</v>
      </c>
      <c r="D2431">
        <v>230</v>
      </c>
      <c r="E2431">
        <v>345.5</v>
      </c>
      <c r="F2431">
        <f t="shared" si="37"/>
        <v>15</v>
      </c>
      <c r="G2431" t="str">
        <f>STANDINGS_HR[[#This Row],[League]]&amp;STANDINGS_HR[[#This Row],[Team]]</f>
        <v>$150 Draft Champions Mar 06 1:00 pm Lg.3832FUBAR</v>
      </c>
    </row>
    <row r="2432" spans="1:7" x14ac:dyDescent="0.25">
      <c r="A2432">
        <v>20</v>
      </c>
      <c r="B2432" t="s">
        <v>2379</v>
      </c>
      <c r="C2432" t="s">
        <v>2378</v>
      </c>
      <c r="D2432">
        <v>353</v>
      </c>
      <c r="E2432">
        <v>2891.5</v>
      </c>
      <c r="F2432">
        <f t="shared" si="37"/>
        <v>1</v>
      </c>
      <c r="G2432" t="str">
        <f>STANDINGS_HR[[#This Row],[League]]&amp;STANDINGS_HR[[#This Row],[Team]]</f>
        <v>$150 Draft Champions Mar 06 1:00 pm Lg.3836Master of Karate &amp; Friendship</v>
      </c>
    </row>
    <row r="2433" spans="1:7" x14ac:dyDescent="0.25">
      <c r="A2433">
        <v>44</v>
      </c>
      <c r="B2433" t="s">
        <v>2388</v>
      </c>
      <c r="C2433" t="s">
        <v>2378</v>
      </c>
      <c r="D2433">
        <v>345</v>
      </c>
      <c r="E2433">
        <v>2865</v>
      </c>
      <c r="F2433">
        <f t="shared" si="37"/>
        <v>2</v>
      </c>
      <c r="G2433" t="str">
        <f>STANDINGS_HR[[#This Row],[League]]&amp;STANDINGS_HR[[#This Row],[Team]]</f>
        <v>$150 Draft Champions Mar 06 1:00 pm Lg.3836Ghostbuster Posey</v>
      </c>
    </row>
    <row r="2434" spans="1:7" x14ac:dyDescent="0.25">
      <c r="A2434">
        <v>522</v>
      </c>
      <c r="B2434" t="s">
        <v>205</v>
      </c>
      <c r="C2434" t="s">
        <v>2378</v>
      </c>
      <c r="D2434">
        <v>304</v>
      </c>
      <c r="E2434">
        <v>2392.5</v>
      </c>
      <c r="F2434">
        <f t="shared" si="37"/>
        <v>3</v>
      </c>
      <c r="G2434" t="str">
        <f>STANDINGS_HR[[#This Row],[League]]&amp;STANDINGS_HR[[#This Row],[Team]]</f>
        <v>$150 Draft Champions Mar 06 1:00 pm Lg.3836Team Sloan</v>
      </c>
    </row>
    <row r="2435" spans="1:7" x14ac:dyDescent="0.25">
      <c r="A2435">
        <v>693</v>
      </c>
      <c r="B2435" t="s">
        <v>107</v>
      </c>
      <c r="C2435" t="s">
        <v>2378</v>
      </c>
      <c r="D2435">
        <v>297</v>
      </c>
      <c r="E2435">
        <v>2226</v>
      </c>
      <c r="F2435">
        <f t="shared" ref="F2435:F2498" si="38">IF(C2435=C2434,F2434+1,1)</f>
        <v>4</v>
      </c>
      <c r="G2435" t="str">
        <f>STANDINGS_HR[[#This Row],[League]]&amp;STANDINGS_HR[[#This Row],[Team]]</f>
        <v>$150 Draft Champions Mar 06 1:00 pm Lg.3836Team Scott</v>
      </c>
    </row>
    <row r="2436" spans="1:7" x14ac:dyDescent="0.25">
      <c r="A2436">
        <v>1061</v>
      </c>
      <c r="B2436" t="s">
        <v>2385</v>
      </c>
      <c r="C2436" t="s">
        <v>2378</v>
      </c>
      <c r="D2436">
        <v>284</v>
      </c>
      <c r="E2436">
        <v>1866</v>
      </c>
      <c r="F2436">
        <f t="shared" si="38"/>
        <v>5</v>
      </c>
      <c r="G2436" t="str">
        <f>STANDINGS_HR[[#This Row],[League]]&amp;STANDINGS_HR[[#This Row],[Team]]</f>
        <v>$150 Draft Champions Mar 06 1:00 pm Lg.3836Winters Storm</v>
      </c>
    </row>
    <row r="2437" spans="1:7" x14ac:dyDescent="0.25">
      <c r="A2437">
        <v>1203</v>
      </c>
      <c r="B2437" t="s">
        <v>2387</v>
      </c>
      <c r="C2437" t="s">
        <v>2378</v>
      </c>
      <c r="D2437">
        <v>279</v>
      </c>
      <c r="E2437">
        <v>1692.5</v>
      </c>
      <c r="F2437">
        <f t="shared" si="38"/>
        <v>6</v>
      </c>
      <c r="G2437" t="str">
        <f>STANDINGS_HR[[#This Row],[League]]&amp;STANDINGS_HR[[#This Row],[Team]]</f>
        <v>$150 Draft Champions Mar 06 1:00 pm Lg.3836Ace of Base</v>
      </c>
    </row>
    <row r="2438" spans="1:7" x14ac:dyDescent="0.25">
      <c r="A2438">
        <v>1454</v>
      </c>
      <c r="B2438" t="s">
        <v>2382</v>
      </c>
      <c r="C2438" t="s">
        <v>2378</v>
      </c>
      <c r="D2438">
        <v>272</v>
      </c>
      <c r="E2438">
        <v>1468.5</v>
      </c>
      <c r="F2438">
        <f t="shared" si="38"/>
        <v>7</v>
      </c>
      <c r="G2438" t="str">
        <f>STANDINGS_HR[[#This Row],[League]]&amp;STANDINGS_HR[[#This Row],[Team]]</f>
        <v>$150 Draft Champions Mar 06 1:00 pm Lg.3836Team 14</v>
      </c>
    </row>
    <row r="2439" spans="1:7" x14ac:dyDescent="0.25">
      <c r="A2439">
        <v>1680</v>
      </c>
      <c r="B2439" t="s">
        <v>2380</v>
      </c>
      <c r="C2439" t="s">
        <v>2378</v>
      </c>
      <c r="D2439">
        <v>265</v>
      </c>
      <c r="E2439">
        <v>1225</v>
      </c>
      <c r="F2439">
        <f t="shared" si="38"/>
        <v>8</v>
      </c>
      <c r="G2439" t="str">
        <f>STANDINGS_HR[[#This Row],[League]]&amp;STANDINGS_HR[[#This Row],[Team]]</f>
        <v>$150 Draft Champions Mar 06 1:00 pm Lg.3836FAABuless</v>
      </c>
    </row>
    <row r="2440" spans="1:7" x14ac:dyDescent="0.25">
      <c r="A2440">
        <v>1863</v>
      </c>
      <c r="B2440" t="s">
        <v>2384</v>
      </c>
      <c r="C2440" t="s">
        <v>2378</v>
      </c>
      <c r="D2440">
        <v>259</v>
      </c>
      <c r="E2440">
        <v>1044</v>
      </c>
      <c r="F2440">
        <f t="shared" si="38"/>
        <v>9</v>
      </c>
      <c r="G2440" t="str">
        <f>STANDINGS_HR[[#This Row],[League]]&amp;STANDINGS_HR[[#This Row],[Team]]</f>
        <v>$150 Draft Champions Mar 06 1:00 pm Lg.3836Kamden Yards</v>
      </c>
    </row>
    <row r="2441" spans="1:7" x14ac:dyDescent="0.25">
      <c r="A2441">
        <v>1900</v>
      </c>
      <c r="B2441" t="s">
        <v>2377</v>
      </c>
      <c r="C2441" t="s">
        <v>2378</v>
      </c>
      <c r="D2441">
        <v>258</v>
      </c>
      <c r="E2441">
        <v>1012.5</v>
      </c>
      <c r="F2441">
        <f t="shared" si="38"/>
        <v>10</v>
      </c>
      <c r="G2441" t="str">
        <f>STANDINGS_HR[[#This Row],[League]]&amp;STANDINGS_HR[[#This Row],[Team]]</f>
        <v>$150 Draft Champions Mar 06 1:00 pm Lg.3836Seam Heads</v>
      </c>
    </row>
    <row r="2442" spans="1:7" x14ac:dyDescent="0.25">
      <c r="A2442">
        <v>2015</v>
      </c>
      <c r="B2442" t="s">
        <v>1336</v>
      </c>
      <c r="C2442" t="s">
        <v>2378</v>
      </c>
      <c r="D2442">
        <v>254</v>
      </c>
      <c r="E2442">
        <v>902.5</v>
      </c>
      <c r="F2442">
        <f t="shared" si="38"/>
        <v>11</v>
      </c>
      <c r="G2442" t="str">
        <f>STANDINGS_HR[[#This Row],[League]]&amp;STANDINGS_HR[[#This Row],[Team]]</f>
        <v>$150 Draft Champions Mar 06 1:00 pm Lg.3836Team Madsen</v>
      </c>
    </row>
    <row r="2443" spans="1:7" x14ac:dyDescent="0.25">
      <c r="A2443">
        <v>2139</v>
      </c>
      <c r="B2443" t="s">
        <v>2386</v>
      </c>
      <c r="C2443" t="s">
        <v>2378</v>
      </c>
      <c r="D2443">
        <v>250</v>
      </c>
      <c r="E2443">
        <v>785</v>
      </c>
      <c r="F2443">
        <f t="shared" si="38"/>
        <v>12</v>
      </c>
      <c r="G2443" t="str">
        <f>STANDINGS_HR[[#This Row],[League]]&amp;STANDINGS_HR[[#This Row],[Team]]</f>
        <v>$150 Draft Champions Mar 06 1:00 pm Lg.3836zima..........</v>
      </c>
    </row>
    <row r="2444" spans="1:7" x14ac:dyDescent="0.25">
      <c r="A2444">
        <v>2580</v>
      </c>
      <c r="B2444" t="s">
        <v>376</v>
      </c>
      <c r="C2444" t="s">
        <v>2378</v>
      </c>
      <c r="D2444">
        <v>229</v>
      </c>
      <c r="E2444">
        <v>328</v>
      </c>
      <c r="F2444">
        <f t="shared" si="38"/>
        <v>13</v>
      </c>
      <c r="G2444" t="str">
        <f>STANDINGS_HR[[#This Row],[League]]&amp;STANDINGS_HR[[#This Row],[Team]]</f>
        <v>$150 Draft Champions Mar 06 1:00 pm Lg.3836Munsons</v>
      </c>
    </row>
    <row r="2445" spans="1:7" x14ac:dyDescent="0.25">
      <c r="A2445">
        <v>2698</v>
      </c>
      <c r="B2445" t="s">
        <v>2381</v>
      </c>
      <c r="C2445" t="s">
        <v>2378</v>
      </c>
      <c r="D2445">
        <v>220</v>
      </c>
      <c r="E2445">
        <v>206.5</v>
      </c>
      <c r="F2445">
        <f t="shared" si="38"/>
        <v>14</v>
      </c>
      <c r="G2445" t="str">
        <f>STANDINGS_HR[[#This Row],[League]]&amp;STANDINGS_HR[[#This Row],[Team]]</f>
        <v>$150 Draft Champions Mar 06 1:00 pm Lg.3836Bolander/O'Brien 2016</v>
      </c>
    </row>
    <row r="2446" spans="1:7" x14ac:dyDescent="0.25">
      <c r="A2446">
        <v>2783</v>
      </c>
      <c r="B2446" t="s">
        <v>2383</v>
      </c>
      <c r="C2446" t="s">
        <v>2378</v>
      </c>
      <c r="D2446">
        <v>212</v>
      </c>
      <c r="E2446">
        <v>126.5</v>
      </c>
      <c r="F2446">
        <f t="shared" si="38"/>
        <v>15</v>
      </c>
      <c r="G2446" t="str">
        <f>STANDINGS_HR[[#This Row],[League]]&amp;STANDINGS_HR[[#This Row],[Team]]</f>
        <v>$150 Draft Champions Mar 06 1:00 pm Lg.3836Mud Bugs</v>
      </c>
    </row>
    <row r="2447" spans="1:7" x14ac:dyDescent="0.25">
      <c r="A2447">
        <v>100</v>
      </c>
      <c r="B2447" t="s">
        <v>2397</v>
      </c>
      <c r="C2447" t="s">
        <v>2390</v>
      </c>
      <c r="D2447">
        <v>335</v>
      </c>
      <c r="E2447">
        <v>2812.5</v>
      </c>
      <c r="F2447">
        <f t="shared" si="38"/>
        <v>1</v>
      </c>
      <c r="G2447" t="str">
        <f>STANDINGS_HR[[#This Row],[League]]&amp;STANDINGS_HR[[#This Row],[Team]]</f>
        <v>$150 Draft Champions Mar 06 1:00 pm Lg.3840Team Lindberg II</v>
      </c>
    </row>
    <row r="2448" spans="1:7" x14ac:dyDescent="0.25">
      <c r="A2448">
        <v>301</v>
      </c>
      <c r="B2448" t="s">
        <v>20</v>
      </c>
      <c r="C2448" t="s">
        <v>2390</v>
      </c>
      <c r="D2448">
        <v>316</v>
      </c>
      <c r="E2448">
        <v>2609</v>
      </c>
      <c r="F2448">
        <f t="shared" si="38"/>
        <v>2</v>
      </c>
      <c r="G2448" t="str">
        <f>STANDINGS_HR[[#This Row],[League]]&amp;STANDINGS_HR[[#This Row],[Team]]</f>
        <v>$150 Draft Champions Mar 06 1:00 pm Lg.3840Jedi.23</v>
      </c>
    </row>
    <row r="2449" spans="1:7" x14ac:dyDescent="0.25">
      <c r="A2449">
        <v>1095</v>
      </c>
      <c r="B2449" t="s">
        <v>2391</v>
      </c>
      <c r="C2449" t="s">
        <v>2390</v>
      </c>
      <c r="D2449">
        <v>283</v>
      </c>
      <c r="E2449">
        <v>1829.5</v>
      </c>
      <c r="F2449">
        <f t="shared" si="38"/>
        <v>3</v>
      </c>
      <c r="G2449" t="str">
        <f>STANDINGS_HR[[#This Row],[League]]&amp;STANDINGS_HR[[#This Row],[Team]]</f>
        <v>$150 Draft Champions Mar 06 1:00 pm Lg.3840The Terrible Tygers</v>
      </c>
    </row>
    <row r="2450" spans="1:7" x14ac:dyDescent="0.25">
      <c r="A2450">
        <v>1184</v>
      </c>
      <c r="B2450" t="s">
        <v>2398</v>
      </c>
      <c r="C2450" t="s">
        <v>2390</v>
      </c>
      <c r="D2450">
        <v>280</v>
      </c>
      <c r="E2450">
        <v>1724</v>
      </c>
      <c r="F2450">
        <f t="shared" si="38"/>
        <v>4</v>
      </c>
      <c r="G2450" t="str">
        <f>STANDINGS_HR[[#This Row],[League]]&amp;STANDINGS_HR[[#This Row],[Team]]</f>
        <v>$150 Draft Champions Mar 06 1:00 pm Lg.3840Mischievous Badgers</v>
      </c>
    </row>
    <row r="2451" spans="1:7" x14ac:dyDescent="0.25">
      <c r="A2451">
        <v>1200</v>
      </c>
      <c r="B2451" t="s">
        <v>2392</v>
      </c>
      <c r="C2451" t="s">
        <v>2390</v>
      </c>
      <c r="D2451">
        <v>280</v>
      </c>
      <c r="E2451">
        <v>1724</v>
      </c>
      <c r="F2451">
        <f t="shared" si="38"/>
        <v>5</v>
      </c>
      <c r="G2451" t="str">
        <f>STANDINGS_HR[[#This Row],[League]]&amp;STANDINGS_HR[[#This Row],[Team]]</f>
        <v>$150 Draft Champions Mar 06 1:00 pm Lg.3840WRJ 16</v>
      </c>
    </row>
    <row r="2452" spans="1:7" x14ac:dyDescent="0.25">
      <c r="A2452">
        <v>1225</v>
      </c>
      <c r="B2452" t="s">
        <v>336</v>
      </c>
      <c r="C2452" t="s">
        <v>2390</v>
      </c>
      <c r="D2452">
        <v>279</v>
      </c>
      <c r="E2452">
        <v>1692.5</v>
      </c>
      <c r="F2452">
        <f t="shared" si="38"/>
        <v>6</v>
      </c>
      <c r="G2452" t="str">
        <f>STANDINGS_HR[[#This Row],[League]]&amp;STANDINGS_HR[[#This Row],[Team]]</f>
        <v>$150 Draft Champions Mar 06 1:00 pm Lg.3840Team Heffernan</v>
      </c>
    </row>
    <row r="2453" spans="1:7" x14ac:dyDescent="0.25">
      <c r="A2453">
        <v>1269</v>
      </c>
      <c r="B2453" t="s">
        <v>2394</v>
      </c>
      <c r="C2453" t="s">
        <v>2390</v>
      </c>
      <c r="D2453">
        <v>278</v>
      </c>
      <c r="E2453">
        <v>1655.5</v>
      </c>
      <c r="F2453">
        <f t="shared" si="38"/>
        <v>7</v>
      </c>
      <c r="G2453" t="str">
        <f>STANDINGS_HR[[#This Row],[League]]&amp;STANDINGS_HR[[#This Row],[Team]]</f>
        <v>$150 Draft Champions Mar 06 1:00 pm Lg.3840Team Vintzel</v>
      </c>
    </row>
    <row r="2454" spans="1:7" x14ac:dyDescent="0.25">
      <c r="A2454">
        <v>1324</v>
      </c>
      <c r="B2454" t="s">
        <v>2395</v>
      </c>
      <c r="C2454" t="s">
        <v>2390</v>
      </c>
      <c r="D2454">
        <v>276</v>
      </c>
      <c r="E2454">
        <v>1589</v>
      </c>
      <c r="F2454">
        <f t="shared" si="38"/>
        <v>8</v>
      </c>
      <c r="G2454" t="str">
        <f>STANDINGS_HR[[#This Row],[League]]&amp;STANDINGS_HR[[#This Row],[Team]]</f>
        <v>$150 Draft Champions Mar 06 1:00 pm Lg.3840Panik! At The Disco</v>
      </c>
    </row>
    <row r="2455" spans="1:7" x14ac:dyDescent="0.25">
      <c r="A2455">
        <v>1381</v>
      </c>
      <c r="B2455" t="s">
        <v>515</v>
      </c>
      <c r="C2455" t="s">
        <v>2390</v>
      </c>
      <c r="D2455">
        <v>274</v>
      </c>
      <c r="E2455">
        <v>1532.5</v>
      </c>
      <c r="F2455">
        <f t="shared" si="38"/>
        <v>9</v>
      </c>
      <c r="G2455" t="str">
        <f>STANDINGS_HR[[#This Row],[League]]&amp;STANDINGS_HR[[#This Row],[Team]]</f>
        <v>$150 Draft Champions Mar 06 1:00 pm Lg.3840Poopy Tooth 7</v>
      </c>
    </row>
    <row r="2456" spans="1:7" x14ac:dyDescent="0.25">
      <c r="A2456">
        <v>1399</v>
      </c>
      <c r="B2456" t="s">
        <v>2389</v>
      </c>
      <c r="C2456" t="s">
        <v>2390</v>
      </c>
      <c r="D2456">
        <v>273</v>
      </c>
      <c r="E2456">
        <v>1503</v>
      </c>
      <c r="F2456">
        <f t="shared" si="38"/>
        <v>10</v>
      </c>
      <c r="G2456" t="str">
        <f>STANDINGS_HR[[#This Row],[League]]&amp;STANDINGS_HR[[#This Row],[Team]]</f>
        <v>$150 Draft Champions Mar 06 1:00 pm Lg.3840Four Balls, Can't Walk</v>
      </c>
    </row>
    <row r="2457" spans="1:7" x14ac:dyDescent="0.25">
      <c r="A2457">
        <v>1573</v>
      </c>
      <c r="B2457" t="s">
        <v>2399</v>
      </c>
      <c r="C2457" t="s">
        <v>2390</v>
      </c>
      <c r="D2457">
        <v>268</v>
      </c>
      <c r="E2457">
        <v>1324.5</v>
      </c>
      <c r="F2457">
        <f t="shared" si="38"/>
        <v>11</v>
      </c>
      <c r="G2457" t="str">
        <f>STANDINGS_HR[[#This Row],[League]]&amp;STANDINGS_HR[[#This Row],[Team]]</f>
        <v>$150 Draft Champions Mar 06 1:00 pm Lg.3840Crazy 88's</v>
      </c>
    </row>
    <row r="2458" spans="1:7" x14ac:dyDescent="0.25">
      <c r="A2458">
        <v>1613</v>
      </c>
      <c r="B2458" t="s">
        <v>18</v>
      </c>
      <c r="C2458" t="s">
        <v>2390</v>
      </c>
      <c r="D2458">
        <v>267</v>
      </c>
      <c r="E2458">
        <v>1294</v>
      </c>
      <c r="F2458">
        <f t="shared" si="38"/>
        <v>12</v>
      </c>
      <c r="G2458" t="str">
        <f>STANDINGS_HR[[#This Row],[League]]&amp;STANDINGS_HR[[#This Row],[Team]]</f>
        <v>$150 Draft Champions Mar 06 1:00 pm Lg.3840Home Run Derbies</v>
      </c>
    </row>
    <row r="2459" spans="1:7" x14ac:dyDescent="0.25">
      <c r="A2459">
        <v>2161</v>
      </c>
      <c r="B2459" t="s">
        <v>2393</v>
      </c>
      <c r="C2459" t="s">
        <v>2390</v>
      </c>
      <c r="D2459">
        <v>249</v>
      </c>
      <c r="E2459">
        <v>759</v>
      </c>
      <c r="F2459">
        <f t="shared" si="38"/>
        <v>13</v>
      </c>
      <c r="G2459" t="str">
        <f>STANDINGS_HR[[#This Row],[League]]&amp;STANDINGS_HR[[#This Row],[Team]]</f>
        <v>$150 Draft Champions Mar 06 1:00 pm Lg.3840Wooooooooo</v>
      </c>
    </row>
    <row r="2460" spans="1:7" x14ac:dyDescent="0.25">
      <c r="A2460">
        <v>2548</v>
      </c>
      <c r="B2460" t="s">
        <v>404</v>
      </c>
      <c r="C2460" t="s">
        <v>2390</v>
      </c>
      <c r="D2460">
        <v>231</v>
      </c>
      <c r="E2460">
        <v>365.5</v>
      </c>
      <c r="F2460">
        <f t="shared" si="38"/>
        <v>14</v>
      </c>
      <c r="G2460" t="str">
        <f>STANDINGS_HR[[#This Row],[League]]&amp;STANDINGS_HR[[#This Row],[Team]]</f>
        <v>$150 Draft Champions Mar 06 1:00 pm Lg.3840Team Rufe</v>
      </c>
    </row>
    <row r="2461" spans="1:7" x14ac:dyDescent="0.25">
      <c r="A2461">
        <v>2608</v>
      </c>
      <c r="B2461" t="s">
        <v>2396</v>
      </c>
      <c r="C2461" t="s">
        <v>2390</v>
      </c>
      <c r="D2461">
        <v>227</v>
      </c>
      <c r="E2461">
        <v>301</v>
      </c>
      <c r="F2461">
        <f t="shared" si="38"/>
        <v>15</v>
      </c>
      <c r="G2461" t="str">
        <f>STANDINGS_HR[[#This Row],[League]]&amp;STANDINGS_HR[[#This Row],[Team]]</f>
        <v>$150 Draft Champions Mar 06 1:00 pm Lg.3840It's all about that BASE</v>
      </c>
    </row>
    <row r="2462" spans="1:7" x14ac:dyDescent="0.25">
      <c r="A2462">
        <v>136</v>
      </c>
      <c r="B2462" t="s">
        <v>2409</v>
      </c>
      <c r="C2462" t="s">
        <v>2401</v>
      </c>
      <c r="D2462">
        <v>330</v>
      </c>
      <c r="E2462">
        <v>2779.5</v>
      </c>
      <c r="F2462">
        <f t="shared" si="38"/>
        <v>1</v>
      </c>
      <c r="G2462" t="str">
        <f>STANDINGS_HR[[#This Row],[League]]&amp;STANDINGS_HR[[#This Row],[Team]]</f>
        <v>$150 Draft Champions Mar 07 1:00 pm Lg.3847Z Rays</v>
      </c>
    </row>
    <row r="2463" spans="1:7" x14ac:dyDescent="0.25">
      <c r="A2463">
        <v>222</v>
      </c>
      <c r="B2463" t="s">
        <v>444</v>
      </c>
      <c r="C2463" t="s">
        <v>2401</v>
      </c>
      <c r="D2463">
        <v>322</v>
      </c>
      <c r="E2463">
        <v>2688.5</v>
      </c>
      <c r="F2463">
        <f t="shared" si="38"/>
        <v>2</v>
      </c>
      <c r="G2463" t="str">
        <f>STANDINGS_HR[[#This Row],[League]]&amp;STANDINGS_HR[[#This Row],[Team]]</f>
        <v>$150 Draft Champions Mar 07 1:00 pm Lg.3847Team Bonham</v>
      </c>
    </row>
    <row r="2464" spans="1:7" x14ac:dyDescent="0.25">
      <c r="A2464">
        <v>252</v>
      </c>
      <c r="B2464" t="s">
        <v>726</v>
      </c>
      <c r="C2464" t="s">
        <v>2401</v>
      </c>
      <c r="D2464">
        <v>320</v>
      </c>
      <c r="E2464">
        <v>2662</v>
      </c>
      <c r="F2464">
        <f t="shared" si="38"/>
        <v>3</v>
      </c>
      <c r="G2464" t="str">
        <f>STANDINGS_HR[[#This Row],[League]]&amp;STANDINGS_HR[[#This Row],[Team]]</f>
        <v>$150 Draft Champions Mar 07 1:00 pm Lg.3847Team Warner</v>
      </c>
    </row>
    <row r="2465" spans="1:7" x14ac:dyDescent="0.25">
      <c r="A2465">
        <v>560</v>
      </c>
      <c r="B2465" t="s">
        <v>496</v>
      </c>
      <c r="C2465" t="s">
        <v>2401</v>
      </c>
      <c r="D2465">
        <v>302</v>
      </c>
      <c r="E2465">
        <v>2354.5</v>
      </c>
      <c r="F2465">
        <f t="shared" si="38"/>
        <v>4</v>
      </c>
      <c r="G2465" t="str">
        <f>STANDINGS_HR[[#This Row],[League]]&amp;STANDINGS_HR[[#This Row],[Team]]</f>
        <v>$150 Draft Champions Mar 07 1:00 pm Lg.3847Team Palmer</v>
      </c>
    </row>
    <row r="2466" spans="1:7" x14ac:dyDescent="0.25">
      <c r="A2466">
        <v>1202</v>
      </c>
      <c r="B2466" t="s">
        <v>2403</v>
      </c>
      <c r="C2466" t="s">
        <v>2401</v>
      </c>
      <c r="D2466">
        <v>280</v>
      </c>
      <c r="E2466">
        <v>1724</v>
      </c>
      <c r="F2466">
        <f t="shared" si="38"/>
        <v>5</v>
      </c>
      <c r="G2466" t="str">
        <f>STANDINGS_HR[[#This Row],[League]]&amp;STANDINGS_HR[[#This Row],[Team]]</f>
        <v>$150 Draft Champions Mar 07 1:00 pm Lg.3847tulogit2quit</v>
      </c>
    </row>
    <row r="2467" spans="1:7" x14ac:dyDescent="0.25">
      <c r="A2467">
        <v>1365</v>
      </c>
      <c r="B2467" t="s">
        <v>2408</v>
      </c>
      <c r="C2467" t="s">
        <v>2401</v>
      </c>
      <c r="D2467">
        <v>275</v>
      </c>
      <c r="E2467">
        <v>1558</v>
      </c>
      <c r="F2467">
        <f t="shared" si="38"/>
        <v>6</v>
      </c>
      <c r="G2467" t="str">
        <f>STANDINGS_HR[[#This Row],[League]]&amp;STANDINGS_HR[[#This Row],[Team]]</f>
        <v>$150 Draft Champions Mar 07 1:00 pm Lg.3847smackers X</v>
      </c>
    </row>
    <row r="2468" spans="1:7" x14ac:dyDescent="0.25">
      <c r="A2468">
        <v>1396</v>
      </c>
      <c r="B2468" t="s">
        <v>2404</v>
      </c>
      <c r="C2468" t="s">
        <v>2401</v>
      </c>
      <c r="D2468">
        <v>273</v>
      </c>
      <c r="E2468">
        <v>1503</v>
      </c>
      <c r="F2468">
        <f t="shared" si="38"/>
        <v>7</v>
      </c>
      <c r="G2468" t="str">
        <f>STANDINGS_HR[[#This Row],[League]]&amp;STANDINGS_HR[[#This Row],[Team]]</f>
        <v>$150 Draft Champions Mar 07 1:00 pm Lg.3847Elmore James</v>
      </c>
    </row>
    <row r="2469" spans="1:7" x14ac:dyDescent="0.25">
      <c r="A2469">
        <v>1743</v>
      </c>
      <c r="B2469" t="s">
        <v>2405</v>
      </c>
      <c r="C2469" t="s">
        <v>2401</v>
      </c>
      <c r="D2469">
        <v>263</v>
      </c>
      <c r="E2469">
        <v>1160.5</v>
      </c>
      <c r="F2469">
        <f t="shared" si="38"/>
        <v>8</v>
      </c>
      <c r="G2469" t="str">
        <f>STANDINGS_HR[[#This Row],[League]]&amp;STANDINGS_HR[[#This Row],[Team]]</f>
        <v>$150 Draft Champions Mar 07 1:00 pm Lg.3847EnthusiasmUnknown2Mankind</v>
      </c>
    </row>
    <row r="2470" spans="1:7" x14ac:dyDescent="0.25">
      <c r="A2470">
        <v>1750</v>
      </c>
      <c r="B2470" t="s">
        <v>2410</v>
      </c>
      <c r="C2470" t="s">
        <v>2401</v>
      </c>
      <c r="D2470">
        <v>263</v>
      </c>
      <c r="E2470">
        <v>1160.5</v>
      </c>
      <c r="F2470">
        <f t="shared" si="38"/>
        <v>9</v>
      </c>
      <c r="G2470" t="str">
        <f>STANDINGS_HR[[#This Row],[League]]&amp;STANDINGS_HR[[#This Row],[Team]]</f>
        <v>$150 Draft Champions Mar 07 1:00 pm Lg.3847Pyrolitic Decomposition 15</v>
      </c>
    </row>
    <row r="2471" spans="1:7" x14ac:dyDescent="0.25">
      <c r="A2471">
        <v>1826</v>
      </c>
      <c r="B2471" t="s">
        <v>2402</v>
      </c>
      <c r="C2471" t="s">
        <v>2401</v>
      </c>
      <c r="D2471">
        <v>260</v>
      </c>
      <c r="E2471">
        <v>1075</v>
      </c>
      <c r="F2471">
        <f t="shared" si="38"/>
        <v>10</v>
      </c>
      <c r="G2471" t="str">
        <f>STANDINGS_HR[[#This Row],[League]]&amp;STANDINGS_HR[[#This Row],[Team]]</f>
        <v>$150 Draft Champions Mar 07 1:00 pm Lg.3847Chicks dig the long ball</v>
      </c>
    </row>
    <row r="2472" spans="1:7" x14ac:dyDescent="0.25">
      <c r="A2472">
        <v>1886</v>
      </c>
      <c r="B2472" t="s">
        <v>2407</v>
      </c>
      <c r="C2472" t="s">
        <v>2401</v>
      </c>
      <c r="D2472">
        <v>259</v>
      </c>
      <c r="E2472">
        <v>1044</v>
      </c>
      <c r="F2472">
        <f t="shared" si="38"/>
        <v>11</v>
      </c>
      <c r="G2472" t="str">
        <f>STANDINGS_HR[[#This Row],[League]]&amp;STANDINGS_HR[[#This Row],[Team]]</f>
        <v>$150 Draft Champions Mar 07 1:00 pm Lg.3847fat puigs</v>
      </c>
    </row>
    <row r="2473" spans="1:7" x14ac:dyDescent="0.25">
      <c r="A2473">
        <v>2179</v>
      </c>
      <c r="B2473" t="s">
        <v>221</v>
      </c>
      <c r="C2473" t="s">
        <v>2401</v>
      </c>
      <c r="D2473">
        <v>248</v>
      </c>
      <c r="E2473">
        <v>732</v>
      </c>
      <c r="F2473">
        <f t="shared" si="38"/>
        <v>12</v>
      </c>
      <c r="G2473" t="str">
        <f>STANDINGS_HR[[#This Row],[League]]&amp;STANDINGS_HR[[#This Row],[Team]]</f>
        <v>$150 Draft Champions Mar 07 1:00 pm Lg.3847Shake N Bake</v>
      </c>
    </row>
    <row r="2474" spans="1:7" x14ac:dyDescent="0.25">
      <c r="A2474">
        <v>2317</v>
      </c>
      <c r="B2474" t="s">
        <v>2406</v>
      </c>
      <c r="C2474" t="s">
        <v>2401</v>
      </c>
      <c r="D2474">
        <v>243</v>
      </c>
      <c r="E2474">
        <v>604.5</v>
      </c>
      <c r="F2474">
        <f t="shared" si="38"/>
        <v>13</v>
      </c>
      <c r="G2474" t="str">
        <f>STANDINGS_HR[[#This Row],[League]]&amp;STANDINGS_HR[[#This Row],[Team]]</f>
        <v>$150 Draft Champions Mar 07 1:00 pm Lg.3847Wasted talent</v>
      </c>
    </row>
    <row r="2475" spans="1:7" x14ac:dyDescent="0.25">
      <c r="A2475">
        <v>2721</v>
      </c>
      <c r="B2475" t="s">
        <v>2400</v>
      </c>
      <c r="C2475" t="s">
        <v>2401</v>
      </c>
      <c r="D2475">
        <v>219</v>
      </c>
      <c r="E2475">
        <v>193</v>
      </c>
      <c r="F2475">
        <f t="shared" si="38"/>
        <v>14</v>
      </c>
      <c r="G2475" t="str">
        <f>STANDINGS_HR[[#This Row],[League]]&amp;STANDINGS_HR[[#This Row],[Team]]</f>
        <v>$150 Draft Champions Mar 07 1:00 pm Lg.3847Team Turner</v>
      </c>
    </row>
    <row r="2476" spans="1:7" x14ac:dyDescent="0.25">
      <c r="A2476">
        <v>2731</v>
      </c>
      <c r="B2476" t="s">
        <v>650</v>
      </c>
      <c r="C2476" t="s">
        <v>2401</v>
      </c>
      <c r="D2476">
        <v>218</v>
      </c>
      <c r="E2476">
        <v>183</v>
      </c>
      <c r="F2476">
        <f t="shared" si="38"/>
        <v>15</v>
      </c>
      <c r="G2476" t="str">
        <f>STANDINGS_HR[[#This Row],[League]]&amp;STANDINGS_HR[[#This Row],[Team]]</f>
        <v>$150 Draft Champions Mar 07 1:00 pm Lg.3847Team Stein</v>
      </c>
    </row>
    <row r="2477" spans="1:7" x14ac:dyDescent="0.25">
      <c r="A2477">
        <v>449</v>
      </c>
      <c r="B2477" t="s">
        <v>2422</v>
      </c>
      <c r="C2477" t="s">
        <v>2412</v>
      </c>
      <c r="D2477">
        <v>307</v>
      </c>
      <c r="E2477">
        <v>2463</v>
      </c>
      <c r="F2477">
        <f t="shared" si="38"/>
        <v>1</v>
      </c>
      <c r="G2477" t="str">
        <f>STANDINGS_HR[[#This Row],[League]]&amp;STANDINGS_HR[[#This Row],[Team]]</f>
        <v>$150 Draft Champions Mar 07 1:00 pm Lg.3852Leonard Graves Phillips</v>
      </c>
    </row>
    <row r="2478" spans="1:7" x14ac:dyDescent="0.25">
      <c r="A2478">
        <v>563</v>
      </c>
      <c r="B2478" t="s">
        <v>2421</v>
      </c>
      <c r="C2478" t="s">
        <v>2412</v>
      </c>
      <c r="D2478">
        <v>302</v>
      </c>
      <c r="E2478">
        <v>2354.5</v>
      </c>
      <c r="F2478">
        <f t="shared" si="38"/>
        <v>2</v>
      </c>
      <c r="G2478" t="str">
        <f>STANDINGS_HR[[#This Row],[League]]&amp;STANDINGS_HR[[#This Row],[Team]]</f>
        <v>$150 Draft Champions Mar 07 1:00 pm Lg.3852Team Yads</v>
      </c>
    </row>
    <row r="2479" spans="1:7" x14ac:dyDescent="0.25">
      <c r="A2479">
        <v>643</v>
      </c>
      <c r="B2479" t="s">
        <v>2415</v>
      </c>
      <c r="C2479" t="s">
        <v>2412</v>
      </c>
      <c r="D2479">
        <v>299</v>
      </c>
      <c r="E2479">
        <v>2277</v>
      </c>
      <c r="F2479">
        <f t="shared" si="38"/>
        <v>3</v>
      </c>
      <c r="G2479" t="str">
        <f>STANDINGS_HR[[#This Row],[League]]&amp;STANDINGS_HR[[#This Row],[Team]]</f>
        <v>$150 Draft Champions Mar 07 1:00 pm Lg.3852ThePitchClock</v>
      </c>
    </row>
    <row r="2480" spans="1:7" x14ac:dyDescent="0.25">
      <c r="A2480">
        <v>920</v>
      </c>
      <c r="B2480" t="s">
        <v>2417</v>
      </c>
      <c r="C2480" t="s">
        <v>2412</v>
      </c>
      <c r="D2480">
        <v>288</v>
      </c>
      <c r="E2480">
        <v>1989.5</v>
      </c>
      <c r="F2480">
        <f t="shared" si="38"/>
        <v>4</v>
      </c>
      <c r="G2480" t="str">
        <f>STANDINGS_HR[[#This Row],[League]]&amp;STANDINGS_HR[[#This Row],[Team]]</f>
        <v>$150 Draft Champions Mar 07 1:00 pm Lg.3852NTX Storm2</v>
      </c>
    </row>
    <row r="2481" spans="1:7" x14ac:dyDescent="0.25">
      <c r="A2481">
        <v>926</v>
      </c>
      <c r="B2481" t="s">
        <v>2413</v>
      </c>
      <c r="C2481" t="s">
        <v>2412</v>
      </c>
      <c r="D2481">
        <v>288</v>
      </c>
      <c r="E2481">
        <v>1989.5</v>
      </c>
      <c r="F2481">
        <f t="shared" si="38"/>
        <v>5</v>
      </c>
      <c r="G2481" t="str">
        <f>STANDINGS_HR[[#This Row],[League]]&amp;STANDINGS_HR[[#This Row],[Team]]</f>
        <v>$150 Draft Champions Mar 07 1:00 pm Lg.3852Team Stampfl</v>
      </c>
    </row>
    <row r="2482" spans="1:7" x14ac:dyDescent="0.25">
      <c r="A2482">
        <v>963</v>
      </c>
      <c r="B2482" t="s">
        <v>2418</v>
      </c>
      <c r="C2482" t="s">
        <v>2412</v>
      </c>
      <c r="D2482">
        <v>287</v>
      </c>
      <c r="E2482">
        <v>1963</v>
      </c>
      <c r="F2482">
        <f t="shared" si="38"/>
        <v>6</v>
      </c>
      <c r="G2482" t="str">
        <f>STANDINGS_HR[[#This Row],[League]]&amp;STANDINGS_HR[[#This Row],[Team]]</f>
        <v>$150 Draft Champions Mar 07 1:00 pm Lg.3852shuck me sideways2</v>
      </c>
    </row>
    <row r="2483" spans="1:7" x14ac:dyDescent="0.25">
      <c r="A2483">
        <v>1172</v>
      </c>
      <c r="B2483" t="s">
        <v>2420</v>
      </c>
      <c r="C2483" t="s">
        <v>2412</v>
      </c>
      <c r="D2483">
        <v>280</v>
      </c>
      <c r="E2483">
        <v>1724</v>
      </c>
      <c r="F2483">
        <f t="shared" si="38"/>
        <v>7</v>
      </c>
      <c r="G2483" t="str">
        <f>STANDINGS_HR[[#This Row],[League]]&amp;STANDINGS_HR[[#This Row],[Team]]</f>
        <v>$150 Draft Champions Mar 07 1:00 pm Lg.38522ND TO NONE</v>
      </c>
    </row>
    <row r="2484" spans="1:7" x14ac:dyDescent="0.25">
      <c r="A2484">
        <v>1494</v>
      </c>
      <c r="B2484" t="s">
        <v>2419</v>
      </c>
      <c r="C2484" t="s">
        <v>2412</v>
      </c>
      <c r="D2484">
        <v>270</v>
      </c>
      <c r="E2484">
        <v>1400</v>
      </c>
      <c r="F2484">
        <f t="shared" si="38"/>
        <v>8</v>
      </c>
      <c r="G2484" t="str">
        <f>STANDINGS_HR[[#This Row],[League]]&amp;STANDINGS_HR[[#This Row],[Team]]</f>
        <v>$150 Draft Champions Mar 07 1:00 pm Lg.385230th St BountyHunters</v>
      </c>
    </row>
    <row r="2485" spans="1:7" x14ac:dyDescent="0.25">
      <c r="A2485">
        <v>1831</v>
      </c>
      <c r="B2485" t="s">
        <v>18</v>
      </c>
      <c r="C2485" t="s">
        <v>2412</v>
      </c>
      <c r="D2485">
        <v>260</v>
      </c>
      <c r="E2485">
        <v>1075</v>
      </c>
      <c r="F2485">
        <f t="shared" si="38"/>
        <v>9</v>
      </c>
      <c r="G2485" t="str">
        <f>STANDINGS_HR[[#This Row],[League]]&amp;STANDINGS_HR[[#This Row],[Team]]</f>
        <v>$150 Draft Champions Mar 07 1:00 pm Lg.3852Home Run Derbies</v>
      </c>
    </row>
    <row r="2486" spans="1:7" x14ac:dyDescent="0.25">
      <c r="A2486">
        <v>2007</v>
      </c>
      <c r="B2486" t="s">
        <v>2423</v>
      </c>
      <c r="C2486" t="s">
        <v>2412</v>
      </c>
      <c r="D2486">
        <v>254</v>
      </c>
      <c r="E2486">
        <v>902.5</v>
      </c>
      <c r="F2486">
        <f t="shared" si="38"/>
        <v>10</v>
      </c>
      <c r="G2486" t="str">
        <f>STANDINGS_HR[[#This Row],[League]]&amp;STANDINGS_HR[[#This Row],[Team]]</f>
        <v>$150 Draft Champions Mar 07 1:00 pm Lg.3852Jake's Patrol</v>
      </c>
    </row>
    <row r="2487" spans="1:7" x14ac:dyDescent="0.25">
      <c r="A2487">
        <v>2057</v>
      </c>
      <c r="B2487" t="s">
        <v>2416</v>
      </c>
      <c r="C2487" t="s">
        <v>2412</v>
      </c>
      <c r="D2487">
        <v>252</v>
      </c>
      <c r="E2487">
        <v>843.5</v>
      </c>
      <c r="F2487">
        <f t="shared" si="38"/>
        <v>11</v>
      </c>
      <c r="G2487" t="str">
        <f>STANDINGS_HR[[#This Row],[League]]&amp;STANDINGS_HR[[#This Row],[Team]]</f>
        <v>$150 Draft Champions Mar 07 1:00 pm Lg.3852Dan's Danimals Two</v>
      </c>
    </row>
    <row r="2488" spans="1:7" x14ac:dyDescent="0.25">
      <c r="A2488">
        <v>2172</v>
      </c>
      <c r="B2488" t="s">
        <v>2411</v>
      </c>
      <c r="C2488" t="s">
        <v>2412</v>
      </c>
      <c r="D2488">
        <v>248</v>
      </c>
      <c r="E2488">
        <v>732</v>
      </c>
      <c r="F2488">
        <f t="shared" si="38"/>
        <v>12</v>
      </c>
      <c r="G2488" t="str">
        <f>STANDINGS_HR[[#This Row],[League]]&amp;STANDINGS_HR[[#This Row],[Team]]</f>
        <v>$150 Draft Champions Mar 07 1:00 pm Lg.3852Freaks &amp; Geeks</v>
      </c>
    </row>
    <row r="2489" spans="1:7" x14ac:dyDescent="0.25">
      <c r="A2489">
        <v>2230</v>
      </c>
      <c r="B2489" t="s">
        <v>2414</v>
      </c>
      <c r="C2489" t="s">
        <v>2412</v>
      </c>
      <c r="D2489">
        <v>246</v>
      </c>
      <c r="E2489">
        <v>677</v>
      </c>
      <c r="F2489">
        <f t="shared" si="38"/>
        <v>13</v>
      </c>
      <c r="G2489" t="str">
        <f>STANDINGS_HR[[#This Row],[League]]&amp;STANDINGS_HR[[#This Row],[Team]]</f>
        <v>$150 Draft Champions Mar 07 1:00 pm Lg.3852Hotel DL</v>
      </c>
    </row>
    <row r="2490" spans="1:7" x14ac:dyDescent="0.25">
      <c r="A2490">
        <v>2393</v>
      </c>
      <c r="B2490" t="s">
        <v>1404</v>
      </c>
      <c r="C2490" t="s">
        <v>2412</v>
      </c>
      <c r="D2490">
        <v>239</v>
      </c>
      <c r="E2490">
        <v>523</v>
      </c>
      <c r="F2490">
        <f t="shared" si="38"/>
        <v>14</v>
      </c>
      <c r="G2490" t="str">
        <f>STANDINGS_HR[[#This Row],[League]]&amp;STANDINGS_HR[[#This Row],[Team]]</f>
        <v>$150 Draft Champions Mar 07 1:00 pm Lg.3852Team passalacqua</v>
      </c>
    </row>
    <row r="2491" spans="1:7" x14ac:dyDescent="0.25">
      <c r="A2491">
        <v>2420</v>
      </c>
      <c r="B2491" t="s">
        <v>35</v>
      </c>
      <c r="C2491" t="s">
        <v>2412</v>
      </c>
      <c r="D2491">
        <v>238</v>
      </c>
      <c r="E2491">
        <v>500.5</v>
      </c>
      <c r="F2491">
        <f t="shared" si="38"/>
        <v>15</v>
      </c>
      <c r="G2491" t="str">
        <f>STANDINGS_HR[[#This Row],[League]]&amp;STANDINGS_HR[[#This Row],[Team]]</f>
        <v>$150 Draft Champions Mar 07 1:00 pm Lg.3852Team wendler</v>
      </c>
    </row>
    <row r="2492" spans="1:7" x14ac:dyDescent="0.25">
      <c r="A2492">
        <v>101</v>
      </c>
      <c r="B2492" t="s">
        <v>2427</v>
      </c>
      <c r="C2492" t="s">
        <v>2425</v>
      </c>
      <c r="D2492">
        <v>334</v>
      </c>
      <c r="E2492">
        <v>2808.5</v>
      </c>
      <c r="F2492">
        <f t="shared" si="38"/>
        <v>1</v>
      </c>
      <c r="G2492" t="str">
        <f>STANDINGS_HR[[#This Row],[League]]&amp;STANDINGS_HR[[#This Row],[Team]]</f>
        <v>$150 Draft Champions Mar 08 1:00 pm Lg.3854Skinny Joe Blanton</v>
      </c>
    </row>
    <row r="2493" spans="1:7" x14ac:dyDescent="0.25">
      <c r="A2493">
        <v>376</v>
      </c>
      <c r="B2493" t="s">
        <v>126</v>
      </c>
      <c r="C2493" t="s">
        <v>2425</v>
      </c>
      <c r="D2493">
        <v>311</v>
      </c>
      <c r="E2493">
        <v>2530</v>
      </c>
      <c r="F2493">
        <f t="shared" si="38"/>
        <v>2</v>
      </c>
      <c r="G2493" t="str">
        <f>STANDINGS_HR[[#This Row],[League]]&amp;STANDINGS_HR[[#This Row],[Team]]</f>
        <v>$150 Draft Champions Mar 08 1:00 pm Lg.3854Big D No E</v>
      </c>
    </row>
    <row r="2494" spans="1:7" x14ac:dyDescent="0.25">
      <c r="A2494">
        <v>408</v>
      </c>
      <c r="B2494" t="s">
        <v>2432</v>
      </c>
      <c r="C2494" t="s">
        <v>2425</v>
      </c>
      <c r="D2494">
        <v>309</v>
      </c>
      <c r="E2494">
        <v>2499</v>
      </c>
      <c r="F2494">
        <f t="shared" si="38"/>
        <v>3</v>
      </c>
      <c r="G2494" t="str">
        <f>STANDINGS_HR[[#This Row],[League]]&amp;STANDINGS_HR[[#This Row],[Team]]</f>
        <v>$150 Draft Champions Mar 08 1:00 pm Lg.3854Lee House Lagers</v>
      </c>
    </row>
    <row r="2495" spans="1:7" x14ac:dyDescent="0.25">
      <c r="A2495">
        <v>446</v>
      </c>
      <c r="B2495" t="s">
        <v>2429</v>
      </c>
      <c r="C2495" t="s">
        <v>2425</v>
      </c>
      <c r="D2495">
        <v>307</v>
      </c>
      <c r="E2495">
        <v>2463</v>
      </c>
      <c r="F2495">
        <f t="shared" si="38"/>
        <v>4</v>
      </c>
      <c r="G2495" t="str">
        <f>STANDINGS_HR[[#This Row],[League]]&amp;STANDINGS_HR[[#This Row],[Team]]</f>
        <v>$150 Draft Champions Mar 08 1:00 pm Lg.3854Go Jays Go</v>
      </c>
    </row>
    <row r="2496" spans="1:7" x14ac:dyDescent="0.25">
      <c r="A2496">
        <v>779</v>
      </c>
      <c r="B2496" t="s">
        <v>2435</v>
      </c>
      <c r="C2496" t="s">
        <v>2425</v>
      </c>
      <c r="D2496">
        <v>293</v>
      </c>
      <c r="E2496">
        <v>2127</v>
      </c>
      <c r="F2496">
        <f t="shared" si="38"/>
        <v>5</v>
      </c>
      <c r="G2496" t="str">
        <f>STANDINGS_HR[[#This Row],[League]]&amp;STANDINGS_HR[[#This Row],[Team]]</f>
        <v>$150 Draft Champions Mar 08 1:00 pm Lg.3854Noodler Fun Monkey4</v>
      </c>
    </row>
    <row r="2497" spans="1:7" x14ac:dyDescent="0.25">
      <c r="A2497">
        <v>841</v>
      </c>
      <c r="B2497" t="s">
        <v>2431</v>
      </c>
      <c r="C2497" t="s">
        <v>2425</v>
      </c>
      <c r="D2497">
        <v>291</v>
      </c>
      <c r="E2497">
        <v>2072.5</v>
      </c>
      <c r="F2497">
        <f t="shared" si="38"/>
        <v>6</v>
      </c>
      <c r="G2497" t="str">
        <f>STANDINGS_HR[[#This Row],[League]]&amp;STANDINGS_HR[[#This Row],[Team]]</f>
        <v>$150 Draft Champions Mar 08 1:00 pm Lg.3854Plunder The Lox</v>
      </c>
    </row>
    <row r="2498" spans="1:7" x14ac:dyDescent="0.25">
      <c r="A2498">
        <v>1281</v>
      </c>
      <c r="B2498" t="s">
        <v>2433</v>
      </c>
      <c r="C2498" t="s">
        <v>2425</v>
      </c>
      <c r="D2498">
        <v>277</v>
      </c>
      <c r="E2498">
        <v>1620.5</v>
      </c>
      <c r="F2498">
        <f t="shared" si="38"/>
        <v>7</v>
      </c>
      <c r="G2498" t="str">
        <f>STANDINGS_HR[[#This Row],[League]]&amp;STANDINGS_HR[[#This Row],[Team]]</f>
        <v>$150 Draft Champions Mar 08 1:00 pm Lg.3854Creeping Death</v>
      </c>
    </row>
    <row r="2499" spans="1:7" x14ac:dyDescent="0.25">
      <c r="A2499">
        <v>1310</v>
      </c>
      <c r="B2499" t="s">
        <v>97</v>
      </c>
      <c r="C2499" t="s">
        <v>2425</v>
      </c>
      <c r="D2499">
        <v>276</v>
      </c>
      <c r="E2499">
        <v>1589</v>
      </c>
      <c r="F2499">
        <f t="shared" ref="F2499:F2562" si="39">IF(C2499=C2498,F2498+1,1)</f>
        <v>8</v>
      </c>
      <c r="G2499" t="str">
        <f>STANDINGS_HR[[#This Row],[League]]&amp;STANDINGS_HR[[#This Row],[Team]]</f>
        <v>$150 Draft Champions Mar 08 1:00 pm Lg.3854Catch This</v>
      </c>
    </row>
    <row r="2500" spans="1:7" x14ac:dyDescent="0.25">
      <c r="A2500">
        <v>1351</v>
      </c>
      <c r="B2500" t="s">
        <v>2434</v>
      </c>
      <c r="C2500" t="s">
        <v>2425</v>
      </c>
      <c r="D2500">
        <v>275</v>
      </c>
      <c r="E2500">
        <v>1558</v>
      </c>
      <c r="F2500">
        <f t="shared" si="39"/>
        <v>9</v>
      </c>
      <c r="G2500" t="str">
        <f>STANDINGS_HR[[#This Row],[League]]&amp;STANDINGS_HR[[#This Row],[Team]]</f>
        <v>$150 Draft Champions Mar 08 1:00 pm Lg.3854MMMBop</v>
      </c>
    </row>
    <row r="2501" spans="1:7" x14ac:dyDescent="0.25">
      <c r="A2501">
        <v>1498</v>
      </c>
      <c r="B2501" t="s">
        <v>2436</v>
      </c>
      <c r="C2501" t="s">
        <v>2425</v>
      </c>
      <c r="D2501">
        <v>270</v>
      </c>
      <c r="E2501">
        <v>1400</v>
      </c>
      <c r="F2501">
        <f t="shared" si="39"/>
        <v>10</v>
      </c>
      <c r="G2501" t="str">
        <f>STANDINGS_HR[[#This Row],[League]]&amp;STANDINGS_HR[[#This Row],[Team]]</f>
        <v>$150 Draft Champions Mar 08 1:00 pm Lg.3854Charger Bar 8</v>
      </c>
    </row>
    <row r="2502" spans="1:7" x14ac:dyDescent="0.25">
      <c r="A2502">
        <v>1664</v>
      </c>
      <c r="B2502" t="s">
        <v>2428</v>
      </c>
      <c r="C2502" t="s">
        <v>2425</v>
      </c>
      <c r="D2502">
        <v>266</v>
      </c>
      <c r="E2502">
        <v>1264</v>
      </c>
      <c r="F2502">
        <f t="shared" si="39"/>
        <v>11</v>
      </c>
      <c r="G2502" t="str">
        <f>STANDINGS_HR[[#This Row],[League]]&amp;STANDINGS_HR[[#This Row],[Team]]</f>
        <v>$150 Draft Champions Mar 08 1:00 pm Lg.3854The Wrath of Braun</v>
      </c>
    </row>
    <row r="2503" spans="1:7" x14ac:dyDescent="0.25">
      <c r="A2503">
        <v>2054</v>
      </c>
      <c r="B2503" t="s">
        <v>2437</v>
      </c>
      <c r="C2503" t="s">
        <v>2425</v>
      </c>
      <c r="D2503">
        <v>252</v>
      </c>
      <c r="E2503">
        <v>843.5</v>
      </c>
      <c r="F2503">
        <f t="shared" si="39"/>
        <v>12</v>
      </c>
      <c r="G2503" t="str">
        <f>STANDINGS_HR[[#This Row],[League]]&amp;STANDINGS_HR[[#This Row],[Team]]</f>
        <v>$150 Draft Champions Mar 08 1:00 pm Lg.3854Barber poles</v>
      </c>
    </row>
    <row r="2504" spans="1:7" x14ac:dyDescent="0.25">
      <c r="A2504">
        <v>2162</v>
      </c>
      <c r="B2504" t="s">
        <v>2426</v>
      </c>
      <c r="C2504" t="s">
        <v>2425</v>
      </c>
      <c r="D2504">
        <v>249</v>
      </c>
      <c r="E2504">
        <v>759</v>
      </c>
      <c r="F2504">
        <f t="shared" si="39"/>
        <v>13</v>
      </c>
      <c r="G2504" t="str">
        <f>STANDINGS_HR[[#This Row],[League]]&amp;STANDINGS_HR[[#This Row],[Team]]</f>
        <v>$150 Draft Champions Mar 08 1:00 pm Lg.3854Your Face is Familia</v>
      </c>
    </row>
    <row r="2505" spans="1:7" x14ac:dyDescent="0.25">
      <c r="A2505">
        <v>2595</v>
      </c>
      <c r="B2505" t="s">
        <v>2424</v>
      </c>
      <c r="C2505" t="s">
        <v>2425</v>
      </c>
      <c r="D2505">
        <v>228</v>
      </c>
      <c r="E2505">
        <v>315</v>
      </c>
      <c r="F2505">
        <f t="shared" si="39"/>
        <v>14</v>
      </c>
      <c r="G2505" t="str">
        <f>STANDINGS_HR[[#This Row],[League]]&amp;STANDINGS_HR[[#This Row],[Team]]</f>
        <v>$150 Draft Champions Mar 08 1:00 pm Lg.3854Green Plan B</v>
      </c>
    </row>
    <row r="2506" spans="1:7" x14ac:dyDescent="0.25">
      <c r="A2506">
        <v>2812</v>
      </c>
      <c r="B2506" t="s">
        <v>2430</v>
      </c>
      <c r="C2506" t="s">
        <v>2425</v>
      </c>
      <c r="D2506">
        <v>208</v>
      </c>
      <c r="E2506">
        <v>98.5</v>
      </c>
      <c r="F2506">
        <f t="shared" si="39"/>
        <v>15</v>
      </c>
      <c r="G2506" t="str">
        <f>STANDINGS_HR[[#This Row],[League]]&amp;STANDINGS_HR[[#This Row],[Team]]</f>
        <v>$150 Draft Champions Mar 08 1:00 pm Lg.3854Los Pollos Hermanos de Vanguard</v>
      </c>
    </row>
    <row r="2507" spans="1:7" x14ac:dyDescent="0.25">
      <c r="A2507">
        <v>34</v>
      </c>
      <c r="B2507" t="s">
        <v>497</v>
      </c>
      <c r="C2507" t="s">
        <v>2439</v>
      </c>
      <c r="D2507">
        <v>348</v>
      </c>
      <c r="E2507">
        <v>2879</v>
      </c>
      <c r="F2507">
        <f t="shared" si="39"/>
        <v>1</v>
      </c>
      <c r="G2507" t="str">
        <f>STANDINGS_HR[[#This Row],[League]]&amp;STANDINGS_HR[[#This Row],[Team]]</f>
        <v>$150 Draft Champions Mar 08 1:00 pm Lg.3856bafALLSTARS</v>
      </c>
    </row>
    <row r="2508" spans="1:7" x14ac:dyDescent="0.25">
      <c r="A2508">
        <v>312</v>
      </c>
      <c r="B2508" t="s">
        <v>270</v>
      </c>
      <c r="C2508" t="s">
        <v>2439</v>
      </c>
      <c r="D2508">
        <v>315</v>
      </c>
      <c r="E2508">
        <v>2592.5</v>
      </c>
      <c r="F2508">
        <f t="shared" si="39"/>
        <v>2</v>
      </c>
      <c r="G2508" t="str">
        <f>STANDINGS_HR[[#This Row],[League]]&amp;STANDINGS_HR[[#This Row],[Team]]</f>
        <v>$150 Draft Champions Mar 08 1:00 pm Lg.3856Captain Crunch 6</v>
      </c>
    </row>
    <row r="2509" spans="1:7" x14ac:dyDescent="0.25">
      <c r="A2509">
        <v>547</v>
      </c>
      <c r="B2509" t="s">
        <v>2441</v>
      </c>
      <c r="C2509" t="s">
        <v>2439</v>
      </c>
      <c r="D2509">
        <v>302</v>
      </c>
      <c r="E2509">
        <v>2354.5</v>
      </c>
      <c r="F2509">
        <f t="shared" si="39"/>
        <v>3</v>
      </c>
      <c r="G2509" t="str">
        <f>STANDINGS_HR[[#This Row],[League]]&amp;STANDINGS_HR[[#This Row],[Team]]</f>
        <v>$150 Draft Champions Mar 08 1:00 pm Lg.3856Girth 2016</v>
      </c>
    </row>
    <row r="2510" spans="1:7" x14ac:dyDescent="0.25">
      <c r="A2510">
        <v>638</v>
      </c>
      <c r="B2510" t="s">
        <v>205</v>
      </c>
      <c r="C2510" t="s">
        <v>2439</v>
      </c>
      <c r="D2510">
        <v>299</v>
      </c>
      <c r="E2510">
        <v>2277</v>
      </c>
      <c r="F2510">
        <f t="shared" si="39"/>
        <v>4</v>
      </c>
      <c r="G2510" t="str">
        <f>STANDINGS_HR[[#This Row],[League]]&amp;STANDINGS_HR[[#This Row],[Team]]</f>
        <v>$150 Draft Champions Mar 08 1:00 pm Lg.3856Team Sloan</v>
      </c>
    </row>
    <row r="2511" spans="1:7" x14ac:dyDescent="0.25">
      <c r="A2511">
        <v>932</v>
      </c>
      <c r="B2511" t="s">
        <v>1550</v>
      </c>
      <c r="C2511" t="s">
        <v>2439</v>
      </c>
      <c r="D2511">
        <v>288</v>
      </c>
      <c r="E2511">
        <v>1989.5</v>
      </c>
      <c r="F2511">
        <f t="shared" si="39"/>
        <v>5</v>
      </c>
      <c r="G2511" t="str">
        <f>STANDINGS_HR[[#This Row],[League]]&amp;STANDINGS_HR[[#This Row],[Team]]</f>
        <v>$150 Draft Champions Mar 08 1:00 pm Lg.3856Wellington Blacks</v>
      </c>
    </row>
    <row r="2512" spans="1:7" x14ac:dyDescent="0.25">
      <c r="A2512">
        <v>1111</v>
      </c>
      <c r="B2512" t="s">
        <v>2447</v>
      </c>
      <c r="C2512" t="s">
        <v>2439</v>
      </c>
      <c r="D2512">
        <v>282</v>
      </c>
      <c r="E2512">
        <v>1795</v>
      </c>
      <c r="F2512">
        <f t="shared" si="39"/>
        <v>6</v>
      </c>
      <c r="G2512" t="str">
        <f>STANDINGS_HR[[#This Row],[League]]&amp;STANDINGS_HR[[#This Row],[Team]]</f>
        <v>$150 Draft Champions Mar 08 1:00 pm Lg.3856Gary Scotts</v>
      </c>
    </row>
    <row r="2513" spans="1:7" x14ac:dyDescent="0.25">
      <c r="A2513">
        <v>1180</v>
      </c>
      <c r="B2513" t="s">
        <v>1110</v>
      </c>
      <c r="C2513" t="s">
        <v>2439</v>
      </c>
      <c r="D2513">
        <v>280</v>
      </c>
      <c r="E2513">
        <v>1724</v>
      </c>
      <c r="F2513">
        <f t="shared" si="39"/>
        <v>7</v>
      </c>
      <c r="G2513" t="str">
        <f>STANDINGS_HR[[#This Row],[League]]&amp;STANDINGS_HR[[#This Row],[Team]]</f>
        <v>$150 Draft Champions Mar 08 1:00 pm Lg.3856Five Tool Players</v>
      </c>
    </row>
    <row r="2514" spans="1:7" x14ac:dyDescent="0.25">
      <c r="A2514">
        <v>1604</v>
      </c>
      <c r="B2514" t="s">
        <v>2445</v>
      </c>
      <c r="C2514" t="s">
        <v>2439</v>
      </c>
      <c r="D2514">
        <v>268</v>
      </c>
      <c r="E2514">
        <v>1324.5</v>
      </c>
      <c r="F2514">
        <f t="shared" si="39"/>
        <v>8</v>
      </c>
      <c r="G2514" t="str">
        <f>STANDINGS_HR[[#This Row],[League]]&amp;STANDINGS_HR[[#This Row],[Team]]</f>
        <v>$150 Draft Champions Mar 08 1:00 pm Lg.3856The Flush</v>
      </c>
    </row>
    <row r="2515" spans="1:7" x14ac:dyDescent="0.25">
      <c r="A2515">
        <v>1635</v>
      </c>
      <c r="B2515" t="s">
        <v>2443</v>
      </c>
      <c r="C2515" t="s">
        <v>2439</v>
      </c>
      <c r="D2515">
        <v>266</v>
      </c>
      <c r="E2515">
        <v>1264</v>
      </c>
      <c r="F2515">
        <f t="shared" si="39"/>
        <v>9</v>
      </c>
      <c r="G2515" t="str">
        <f>STANDINGS_HR[[#This Row],[League]]&amp;STANDINGS_HR[[#This Row],[Team]]</f>
        <v>$150 Draft Champions Mar 08 1:00 pm Lg.3856Dem Bums</v>
      </c>
    </row>
    <row r="2516" spans="1:7" x14ac:dyDescent="0.25">
      <c r="A2516">
        <v>1691</v>
      </c>
      <c r="B2516" t="s">
        <v>2440</v>
      </c>
      <c r="C2516" t="s">
        <v>2439</v>
      </c>
      <c r="D2516">
        <v>265</v>
      </c>
      <c r="E2516">
        <v>1225</v>
      </c>
      <c r="F2516">
        <f t="shared" si="39"/>
        <v>10</v>
      </c>
      <c r="G2516" t="str">
        <f>STANDINGS_HR[[#This Row],[League]]&amp;STANDINGS_HR[[#This Row],[Team]]</f>
        <v>$150 Draft Champions Mar 08 1:00 pm Lg.3856Muscles' Men</v>
      </c>
    </row>
    <row r="2517" spans="1:7" x14ac:dyDescent="0.25">
      <c r="A2517">
        <v>1899</v>
      </c>
      <c r="B2517" t="s">
        <v>2438</v>
      </c>
      <c r="C2517" t="s">
        <v>2439</v>
      </c>
      <c r="D2517">
        <v>258</v>
      </c>
      <c r="E2517">
        <v>1012.5</v>
      </c>
      <c r="F2517">
        <f t="shared" si="39"/>
        <v>11</v>
      </c>
      <c r="G2517" t="str">
        <f>STANDINGS_HR[[#This Row],[League]]&amp;STANDINGS_HR[[#This Row],[Team]]</f>
        <v>$150 Draft Champions Mar 08 1:00 pm Lg.3856Scores Man</v>
      </c>
    </row>
    <row r="2518" spans="1:7" x14ac:dyDescent="0.25">
      <c r="A2518">
        <v>2461</v>
      </c>
      <c r="B2518" t="s">
        <v>296</v>
      </c>
      <c r="C2518" t="s">
        <v>2439</v>
      </c>
      <c r="D2518">
        <v>236</v>
      </c>
      <c r="E2518">
        <v>460</v>
      </c>
      <c r="F2518">
        <f t="shared" si="39"/>
        <v>12</v>
      </c>
      <c r="G2518" t="str">
        <f>STANDINGS_HR[[#This Row],[League]]&amp;STANDINGS_HR[[#This Row],[Team]]</f>
        <v>$150 Draft Champions Mar 08 1:00 pm Lg.3856Vegas Bandit</v>
      </c>
    </row>
    <row r="2519" spans="1:7" x14ac:dyDescent="0.25">
      <c r="A2519">
        <v>2490</v>
      </c>
      <c r="B2519" t="s">
        <v>2446</v>
      </c>
      <c r="C2519" t="s">
        <v>2439</v>
      </c>
      <c r="D2519">
        <v>234</v>
      </c>
      <c r="E2519">
        <v>421.5</v>
      </c>
      <c r="F2519">
        <f t="shared" si="39"/>
        <v>13</v>
      </c>
      <c r="G2519" t="str">
        <f>STANDINGS_HR[[#This Row],[League]]&amp;STANDINGS_HR[[#This Row],[Team]]</f>
        <v>$150 Draft Champions Mar 08 1:00 pm Lg.3856Optimal Prime 8</v>
      </c>
    </row>
    <row r="2520" spans="1:7" x14ac:dyDescent="0.25">
      <c r="A2520">
        <v>2566</v>
      </c>
      <c r="B2520" t="s">
        <v>2444</v>
      </c>
      <c r="C2520" t="s">
        <v>2439</v>
      </c>
      <c r="D2520">
        <v>230</v>
      </c>
      <c r="E2520">
        <v>345.5</v>
      </c>
      <c r="F2520">
        <f t="shared" si="39"/>
        <v>14</v>
      </c>
      <c r="G2520" t="str">
        <f>STANDINGS_HR[[#This Row],[League]]&amp;STANDINGS_HR[[#This Row],[Team]]</f>
        <v>$150 Draft Champions Mar 08 1:00 pm Lg.3856Reverse Cowgill 0308</v>
      </c>
    </row>
    <row r="2521" spans="1:7" x14ac:dyDescent="0.25">
      <c r="A2521">
        <v>2872</v>
      </c>
      <c r="B2521" t="s">
        <v>2442</v>
      </c>
      <c r="C2521" t="s">
        <v>2439</v>
      </c>
      <c r="D2521">
        <v>194</v>
      </c>
      <c r="E2521">
        <v>36</v>
      </c>
      <c r="F2521">
        <f t="shared" si="39"/>
        <v>15</v>
      </c>
      <c r="G2521" t="str">
        <f>STANDINGS_HR[[#This Row],[League]]&amp;STANDINGS_HR[[#This Row],[Team]]</f>
        <v>$150 Draft Champions Mar 08 1:00 pm Lg.385699 Luftballons</v>
      </c>
    </row>
    <row r="2522" spans="1:7" x14ac:dyDescent="0.25">
      <c r="A2522">
        <v>218</v>
      </c>
      <c r="B2522" t="s">
        <v>2454</v>
      </c>
      <c r="C2522" t="s">
        <v>2448</v>
      </c>
      <c r="D2522">
        <v>322</v>
      </c>
      <c r="E2522">
        <v>2688.5</v>
      </c>
      <c r="F2522">
        <f t="shared" si="39"/>
        <v>1</v>
      </c>
      <c r="G2522" t="str">
        <f>STANDINGS_HR[[#This Row],[League]]&amp;STANDINGS_HR[[#This Row],[Team]]</f>
        <v>$150 Draft Champions Mar 08 1:00 pm Lg.3857NCC-1701-D</v>
      </c>
    </row>
    <row r="2523" spans="1:7" x14ac:dyDescent="0.25">
      <c r="A2523">
        <v>292</v>
      </c>
      <c r="B2523" t="s">
        <v>2459</v>
      </c>
      <c r="C2523" t="s">
        <v>2448</v>
      </c>
      <c r="D2523">
        <v>317</v>
      </c>
      <c r="E2523">
        <v>2628</v>
      </c>
      <c r="F2523">
        <f t="shared" si="39"/>
        <v>2</v>
      </c>
      <c r="G2523" t="str">
        <f>STANDINGS_HR[[#This Row],[League]]&amp;STANDINGS_HR[[#This Row],[Team]]</f>
        <v>$150 Draft Champions Mar 08 1:00 pm Lg.3857ZZZZZZ</v>
      </c>
    </row>
    <row r="2524" spans="1:7" x14ac:dyDescent="0.25">
      <c r="A2524">
        <v>382</v>
      </c>
      <c r="B2524" t="s">
        <v>2457</v>
      </c>
      <c r="C2524" t="s">
        <v>2448</v>
      </c>
      <c r="D2524">
        <v>311</v>
      </c>
      <c r="E2524">
        <v>2530</v>
      </c>
      <c r="F2524">
        <f t="shared" si="39"/>
        <v>3</v>
      </c>
      <c r="G2524" t="str">
        <f>STANDINGS_HR[[#This Row],[League]]&amp;STANDINGS_HR[[#This Row],[Team]]</f>
        <v>$150 Draft Champions Mar 08 1:00 pm Lg.3857Mack and Bella's Avengers</v>
      </c>
    </row>
    <row r="2525" spans="1:7" x14ac:dyDescent="0.25">
      <c r="A2525">
        <v>899</v>
      </c>
      <c r="B2525" t="s">
        <v>1298</v>
      </c>
      <c r="C2525" t="s">
        <v>2448</v>
      </c>
      <c r="D2525">
        <v>289</v>
      </c>
      <c r="E2525">
        <v>2019.5</v>
      </c>
      <c r="F2525">
        <f t="shared" si="39"/>
        <v>4</v>
      </c>
      <c r="G2525" t="str">
        <f>STANDINGS_HR[[#This Row],[League]]&amp;STANDINGS_HR[[#This Row],[Team]]</f>
        <v>$150 Draft Champions Mar 08 1:00 pm Lg.3857Team Winhold</v>
      </c>
    </row>
    <row r="2526" spans="1:7" x14ac:dyDescent="0.25">
      <c r="A2526">
        <v>961</v>
      </c>
      <c r="B2526" t="s">
        <v>2451</v>
      </c>
      <c r="C2526" t="s">
        <v>2448</v>
      </c>
      <c r="D2526">
        <v>287</v>
      </c>
      <c r="E2526">
        <v>1963</v>
      </c>
      <c r="F2526">
        <f t="shared" si="39"/>
        <v>5</v>
      </c>
      <c r="G2526" t="str">
        <f>STANDINGS_HR[[#This Row],[League]]&amp;STANDINGS_HR[[#This Row],[Team]]</f>
        <v>$150 Draft Champions Mar 08 1:00 pm Lg.3857Z-Force</v>
      </c>
    </row>
    <row r="2527" spans="1:7" x14ac:dyDescent="0.25">
      <c r="A2527">
        <v>1034</v>
      </c>
      <c r="B2527" t="s">
        <v>443</v>
      </c>
      <c r="C2527" t="s">
        <v>2448</v>
      </c>
      <c r="D2527">
        <v>284</v>
      </c>
      <c r="E2527">
        <v>1866</v>
      </c>
      <c r="F2527">
        <f t="shared" si="39"/>
        <v>6</v>
      </c>
      <c r="G2527" t="str">
        <f>STANDINGS_HR[[#This Row],[League]]&amp;STANDINGS_HR[[#This Row],[Team]]</f>
        <v>$150 Draft Champions Mar 08 1:00 pm Lg.3857Comfortably Numb</v>
      </c>
    </row>
    <row r="2528" spans="1:7" x14ac:dyDescent="0.25">
      <c r="A2528">
        <v>1125</v>
      </c>
      <c r="B2528" t="s">
        <v>2452</v>
      </c>
      <c r="C2528" t="s">
        <v>2448</v>
      </c>
      <c r="D2528">
        <v>282</v>
      </c>
      <c r="E2528">
        <v>1795</v>
      </c>
      <c r="F2528">
        <f t="shared" si="39"/>
        <v>7</v>
      </c>
      <c r="G2528" t="str">
        <f>STANDINGS_HR[[#This Row],[League]]&amp;STANDINGS_HR[[#This Row],[Team]]</f>
        <v>$150 Draft Champions Mar 08 1:00 pm Lg.3857Team Tuhy</v>
      </c>
    </row>
    <row r="2529" spans="1:7" x14ac:dyDescent="0.25">
      <c r="A2529">
        <v>1620</v>
      </c>
      <c r="B2529" t="s">
        <v>2449</v>
      </c>
      <c r="C2529" t="s">
        <v>2448</v>
      </c>
      <c r="D2529">
        <v>267</v>
      </c>
      <c r="E2529">
        <v>1294</v>
      </c>
      <c r="F2529">
        <f t="shared" si="39"/>
        <v>8</v>
      </c>
      <c r="G2529" t="str">
        <f>STANDINGS_HR[[#This Row],[League]]&amp;STANDINGS_HR[[#This Row],[Team]]</f>
        <v>$150 Draft Champions Mar 08 1:00 pm Lg.3857Team Ahrens</v>
      </c>
    </row>
    <row r="2530" spans="1:7" x14ac:dyDescent="0.25">
      <c r="A2530">
        <v>1817</v>
      </c>
      <c r="B2530" t="s">
        <v>2453</v>
      </c>
      <c r="C2530" t="s">
        <v>2448</v>
      </c>
      <c r="D2530">
        <v>261</v>
      </c>
      <c r="E2530">
        <v>1099</v>
      </c>
      <c r="F2530">
        <f t="shared" si="39"/>
        <v>9</v>
      </c>
      <c r="G2530" t="str">
        <f>STANDINGS_HR[[#This Row],[League]]&amp;STANDINGS_HR[[#This Row],[Team]]</f>
        <v>$150 Draft Champions Mar 08 1:00 pm Lg.3857Team Funk</v>
      </c>
    </row>
    <row r="2531" spans="1:7" x14ac:dyDescent="0.25">
      <c r="A2531">
        <v>1843</v>
      </c>
      <c r="B2531" t="s">
        <v>2450</v>
      </c>
      <c r="C2531" t="s">
        <v>2448</v>
      </c>
      <c r="D2531">
        <v>260</v>
      </c>
      <c r="E2531">
        <v>1075</v>
      </c>
      <c r="F2531">
        <f t="shared" si="39"/>
        <v>10</v>
      </c>
      <c r="G2531" t="str">
        <f>STANDINGS_HR[[#This Row],[League]]&amp;STANDINGS_HR[[#This Row],[Team]]</f>
        <v>$150 Draft Champions Mar 08 1:00 pm Lg.3857Team Turner 2</v>
      </c>
    </row>
    <row r="2532" spans="1:7" x14ac:dyDescent="0.25">
      <c r="A2532">
        <v>2238</v>
      </c>
      <c r="B2532" t="s">
        <v>182</v>
      </c>
      <c r="C2532" t="s">
        <v>2448</v>
      </c>
      <c r="D2532">
        <v>246</v>
      </c>
      <c r="E2532">
        <v>677</v>
      </c>
      <c r="F2532">
        <f t="shared" si="39"/>
        <v>11</v>
      </c>
      <c r="G2532" t="str">
        <f>STANDINGS_HR[[#This Row],[League]]&amp;STANDINGS_HR[[#This Row],[Team]]</f>
        <v>$150 Draft Champions Mar 08 1:00 pm Lg.3857Team Fergus</v>
      </c>
    </row>
    <row r="2533" spans="1:7" x14ac:dyDescent="0.25">
      <c r="A2533">
        <v>2454</v>
      </c>
      <c r="B2533" t="s">
        <v>2456</v>
      </c>
      <c r="C2533" t="s">
        <v>2448</v>
      </c>
      <c r="D2533">
        <v>236</v>
      </c>
      <c r="E2533">
        <v>460</v>
      </c>
      <c r="F2533">
        <f t="shared" si="39"/>
        <v>12</v>
      </c>
      <c r="G2533" t="str">
        <f>STANDINGS_HR[[#This Row],[League]]&amp;STANDINGS_HR[[#This Row],[Team]]</f>
        <v>$150 Draft Champions Mar 08 1:00 pm Lg.3857Team Hopkins</v>
      </c>
    </row>
    <row r="2534" spans="1:7" x14ac:dyDescent="0.25">
      <c r="A2534">
        <v>2581</v>
      </c>
      <c r="B2534" t="s">
        <v>19</v>
      </c>
      <c r="C2534" t="s">
        <v>2448</v>
      </c>
      <c r="D2534">
        <v>229</v>
      </c>
      <c r="E2534">
        <v>328</v>
      </c>
      <c r="F2534">
        <f t="shared" si="39"/>
        <v>13</v>
      </c>
      <c r="G2534" t="str">
        <f>STANDINGS_HR[[#This Row],[League]]&amp;STANDINGS_HR[[#This Row],[Team]]</f>
        <v>$150 Draft Champions Mar 08 1:00 pm Lg.3857One Eyed Jack</v>
      </c>
    </row>
    <row r="2535" spans="1:7" x14ac:dyDescent="0.25">
      <c r="A2535">
        <v>2609</v>
      </c>
      <c r="B2535" t="s">
        <v>2455</v>
      </c>
      <c r="C2535" t="s">
        <v>2448</v>
      </c>
      <c r="D2535">
        <v>227</v>
      </c>
      <c r="E2535">
        <v>301</v>
      </c>
      <c r="F2535">
        <f t="shared" si="39"/>
        <v>14</v>
      </c>
      <c r="G2535" t="str">
        <f>STANDINGS_HR[[#This Row],[League]]&amp;STANDINGS_HR[[#This Row],[Team]]</f>
        <v>$150 Draft Champions Mar 08 1:00 pm Lg.3857Jabroni Ponies</v>
      </c>
    </row>
    <row r="2536" spans="1:7" x14ac:dyDescent="0.25">
      <c r="A2536">
        <v>2871</v>
      </c>
      <c r="B2536" t="s">
        <v>2458</v>
      </c>
      <c r="C2536" t="s">
        <v>2448</v>
      </c>
      <c r="D2536">
        <v>195</v>
      </c>
      <c r="E2536">
        <v>42</v>
      </c>
      <c r="F2536">
        <f t="shared" si="39"/>
        <v>15</v>
      </c>
      <c r="G2536" t="str">
        <f>STANDINGS_HR[[#This Row],[League]]&amp;STANDINGS_HR[[#This Row],[Team]]</f>
        <v>$150 Draft Champions Mar 08 1:00 pm Lg.3857Tribe Pride</v>
      </c>
    </row>
    <row r="2537" spans="1:7" x14ac:dyDescent="0.25">
      <c r="A2537">
        <v>31</v>
      </c>
      <c r="B2537" t="s">
        <v>2467</v>
      </c>
      <c r="C2537" t="s">
        <v>2460</v>
      </c>
      <c r="D2537">
        <v>348</v>
      </c>
      <c r="E2537">
        <v>2879</v>
      </c>
      <c r="F2537">
        <f t="shared" si="39"/>
        <v>1</v>
      </c>
      <c r="G2537" t="str">
        <f>STANDINGS_HR[[#This Row],[League]]&amp;STANDINGS_HR[[#This Row],[Team]]</f>
        <v>$150 Draft Champions Mar 08 1:00 pm Lg.3858Noodler Fun Monkey5</v>
      </c>
    </row>
    <row r="2538" spans="1:7" x14ac:dyDescent="0.25">
      <c r="A2538">
        <v>118</v>
      </c>
      <c r="B2538" t="s">
        <v>56</v>
      </c>
      <c r="C2538" t="s">
        <v>2460</v>
      </c>
      <c r="D2538">
        <v>331</v>
      </c>
      <c r="E2538">
        <v>2789.5</v>
      </c>
      <c r="F2538">
        <f t="shared" si="39"/>
        <v>2</v>
      </c>
      <c r="G2538" t="str">
        <f>STANDINGS_HR[[#This Row],[League]]&amp;STANDINGS_HR[[#This Row],[Team]]</f>
        <v>$150 Draft Champions Mar 08 1:00 pm Lg.3858DOUGHBOYS</v>
      </c>
    </row>
    <row r="2539" spans="1:7" x14ac:dyDescent="0.25">
      <c r="A2539">
        <v>525</v>
      </c>
      <c r="B2539" t="s">
        <v>2464</v>
      </c>
      <c r="C2539" t="s">
        <v>2460</v>
      </c>
      <c r="D2539">
        <v>304</v>
      </c>
      <c r="E2539">
        <v>2392.5</v>
      </c>
      <c r="F2539">
        <f t="shared" si="39"/>
        <v>3</v>
      </c>
      <c r="G2539" t="str">
        <f>STANDINGS_HR[[#This Row],[League]]&amp;STANDINGS_HR[[#This Row],[Team]]</f>
        <v>$150 Draft Champions Mar 08 1:00 pm Lg.3858bartoochies</v>
      </c>
    </row>
    <row r="2540" spans="1:7" x14ac:dyDescent="0.25">
      <c r="A2540">
        <v>574</v>
      </c>
      <c r="B2540" t="s">
        <v>2466</v>
      </c>
      <c r="C2540" t="s">
        <v>2460</v>
      </c>
      <c r="D2540">
        <v>301</v>
      </c>
      <c r="E2540">
        <v>2332</v>
      </c>
      <c r="F2540">
        <f t="shared" si="39"/>
        <v>4</v>
      </c>
      <c r="G2540" t="str">
        <f>STANDINGS_HR[[#This Row],[League]]&amp;STANDINGS_HR[[#This Row],[Team]]</f>
        <v>$150 Draft Champions Mar 08 1:00 pm Lg.3858Crow Hop</v>
      </c>
    </row>
    <row r="2541" spans="1:7" x14ac:dyDescent="0.25">
      <c r="A2541">
        <v>859</v>
      </c>
      <c r="B2541" t="s">
        <v>2468</v>
      </c>
      <c r="C2541" t="s">
        <v>2460</v>
      </c>
      <c r="D2541">
        <v>290</v>
      </c>
      <c r="E2541">
        <v>2049</v>
      </c>
      <c r="F2541">
        <f t="shared" si="39"/>
        <v>5</v>
      </c>
      <c r="G2541" t="str">
        <f>STANDINGS_HR[[#This Row],[League]]&amp;STANDINGS_HR[[#This Row],[Team]]</f>
        <v>$150 Draft Champions Mar 08 1:00 pm Lg.3858Draughtsman 5</v>
      </c>
    </row>
    <row r="2542" spans="1:7" x14ac:dyDescent="0.25">
      <c r="A2542">
        <v>1054</v>
      </c>
      <c r="B2542" t="s">
        <v>14</v>
      </c>
      <c r="C2542" t="s">
        <v>2460</v>
      </c>
      <c r="D2542">
        <v>284</v>
      </c>
      <c r="E2542">
        <v>1866</v>
      </c>
      <c r="F2542">
        <f t="shared" si="39"/>
        <v>6</v>
      </c>
      <c r="G2542" t="str">
        <f>STANDINGS_HR[[#This Row],[League]]&amp;STANDINGS_HR[[#This Row],[Team]]</f>
        <v>$150 Draft Champions Mar 08 1:00 pm Lg.3858Team Martin</v>
      </c>
    </row>
    <row r="2543" spans="1:7" x14ac:dyDescent="0.25">
      <c r="A2543">
        <v>1144</v>
      </c>
      <c r="B2543" t="s">
        <v>2462</v>
      </c>
      <c r="C2543" t="s">
        <v>2460</v>
      </c>
      <c r="D2543">
        <v>281</v>
      </c>
      <c r="E2543">
        <v>1759</v>
      </c>
      <c r="F2543">
        <f t="shared" si="39"/>
        <v>7</v>
      </c>
      <c r="G2543" t="str">
        <f>STANDINGS_HR[[#This Row],[League]]&amp;STANDINGS_HR[[#This Row],[Team]]</f>
        <v>$150 Draft Champions Mar 08 1:00 pm Lg.3858Jackrabbits</v>
      </c>
    </row>
    <row r="2544" spans="1:7" x14ac:dyDescent="0.25">
      <c r="A2544">
        <v>1379</v>
      </c>
      <c r="B2544" t="s">
        <v>130</v>
      </c>
      <c r="C2544" t="s">
        <v>2460</v>
      </c>
      <c r="D2544">
        <v>274</v>
      </c>
      <c r="E2544">
        <v>1532.5</v>
      </c>
      <c r="F2544">
        <f t="shared" si="39"/>
        <v>8</v>
      </c>
      <c r="G2544" t="str">
        <f>STANDINGS_HR[[#This Row],[League]]&amp;STANDINGS_HR[[#This Row],[Team]]</f>
        <v>$150 Draft Champions Mar 08 1:00 pm Lg.3858PTPers</v>
      </c>
    </row>
    <row r="2545" spans="1:7" x14ac:dyDescent="0.25">
      <c r="A2545">
        <v>1495</v>
      </c>
      <c r="B2545" t="s">
        <v>53</v>
      </c>
      <c r="C2545" t="s">
        <v>2460</v>
      </c>
      <c r="D2545">
        <v>270</v>
      </c>
      <c r="E2545">
        <v>1400</v>
      </c>
      <c r="F2545">
        <f t="shared" si="39"/>
        <v>9</v>
      </c>
      <c r="G2545" t="str">
        <f>STANDINGS_HR[[#This Row],[League]]&amp;STANDINGS_HR[[#This Row],[Team]]</f>
        <v>$150 Draft Champions Mar 08 1:00 pm Lg.3858Baseball Furies</v>
      </c>
    </row>
    <row r="2546" spans="1:7" x14ac:dyDescent="0.25">
      <c r="A2546">
        <v>1551</v>
      </c>
      <c r="B2546" t="s">
        <v>2461</v>
      </c>
      <c r="C2546" t="s">
        <v>2460</v>
      </c>
      <c r="D2546">
        <v>269</v>
      </c>
      <c r="E2546">
        <v>1363.5</v>
      </c>
      <c r="F2546">
        <f t="shared" si="39"/>
        <v>10</v>
      </c>
      <c r="G2546" t="str">
        <f>STANDINGS_HR[[#This Row],[League]]&amp;STANDINGS_HR[[#This Row],[Team]]</f>
        <v>$150 Draft Champions Mar 08 1:00 pm Lg.3858Ryan say's Spring it on Rizzo</v>
      </c>
    </row>
    <row r="2547" spans="1:7" x14ac:dyDescent="0.25">
      <c r="A2547">
        <v>1679</v>
      </c>
      <c r="B2547" t="s">
        <v>2465</v>
      </c>
      <c r="C2547" t="s">
        <v>2460</v>
      </c>
      <c r="D2547">
        <v>265</v>
      </c>
      <c r="E2547">
        <v>1225</v>
      </c>
      <c r="F2547">
        <f t="shared" si="39"/>
        <v>11</v>
      </c>
      <c r="G2547" t="str">
        <f>STANDINGS_HR[[#This Row],[League]]&amp;STANDINGS_HR[[#This Row],[Team]]</f>
        <v>$150 Draft Champions Mar 08 1:00 pm Lg.3858Dos Pterodactyls</v>
      </c>
    </row>
    <row r="2548" spans="1:7" x14ac:dyDescent="0.25">
      <c r="A2548">
        <v>2499</v>
      </c>
      <c r="B2548" t="s">
        <v>2469</v>
      </c>
      <c r="C2548" t="s">
        <v>2460</v>
      </c>
      <c r="D2548">
        <v>233</v>
      </c>
      <c r="E2548">
        <v>403.5</v>
      </c>
      <c r="F2548">
        <f t="shared" si="39"/>
        <v>12</v>
      </c>
      <c r="G2548" t="str">
        <f>STANDINGS_HR[[#This Row],[League]]&amp;STANDINGS_HR[[#This Row],[Team]]</f>
        <v>$150 Draft Champions Mar 08 1:00 pm Lg.3858Bartolo Colon's Fitbit IV</v>
      </c>
    </row>
    <row r="2549" spans="1:7" x14ac:dyDescent="0.25">
      <c r="A2549">
        <v>2555</v>
      </c>
      <c r="B2549" t="s">
        <v>49</v>
      </c>
      <c r="C2549" t="s">
        <v>2460</v>
      </c>
      <c r="D2549">
        <v>231</v>
      </c>
      <c r="E2549">
        <v>365.5</v>
      </c>
      <c r="F2549">
        <f t="shared" si="39"/>
        <v>13</v>
      </c>
      <c r="G2549" t="str">
        <f>STANDINGS_HR[[#This Row],[League]]&amp;STANDINGS_HR[[#This Row],[Team]]</f>
        <v>$150 Draft Champions Mar 08 1:00 pm Lg.3858smokin gun</v>
      </c>
    </row>
    <row r="2550" spans="1:7" x14ac:dyDescent="0.25">
      <c r="A2550">
        <v>2749</v>
      </c>
      <c r="B2550" t="s">
        <v>2463</v>
      </c>
      <c r="C2550" t="s">
        <v>2460</v>
      </c>
      <c r="D2550">
        <v>216</v>
      </c>
      <c r="E2550">
        <v>163.5</v>
      </c>
      <c r="F2550">
        <f t="shared" si="39"/>
        <v>14</v>
      </c>
      <c r="G2550" t="str">
        <f>STANDINGS_HR[[#This Row],[League]]&amp;STANDINGS_HR[[#This Row],[Team]]</f>
        <v>$150 Draft Champions Mar 08 1:00 pm Lg.3858Team Van Fleet</v>
      </c>
    </row>
    <row r="2551" spans="1:7" x14ac:dyDescent="0.25">
      <c r="A2551">
        <v>2778</v>
      </c>
      <c r="B2551" t="s">
        <v>562</v>
      </c>
      <c r="C2551" t="s">
        <v>2460</v>
      </c>
      <c r="D2551">
        <v>213</v>
      </c>
      <c r="E2551">
        <v>135</v>
      </c>
      <c r="F2551">
        <f t="shared" si="39"/>
        <v>15</v>
      </c>
      <c r="G2551" t="str">
        <f>STANDINGS_HR[[#This Row],[League]]&amp;STANDINGS_HR[[#This Row],[Team]]</f>
        <v>$150 Draft Champions Mar 08 1:00 pm Lg.3858Texas Connection</v>
      </c>
    </row>
    <row r="2552" spans="1:7" x14ac:dyDescent="0.25">
      <c r="A2552">
        <v>249</v>
      </c>
      <c r="B2552" t="s">
        <v>2480</v>
      </c>
      <c r="C2552" t="s">
        <v>2471</v>
      </c>
      <c r="D2552">
        <v>320</v>
      </c>
      <c r="E2552">
        <v>2662</v>
      </c>
      <c r="F2552">
        <f t="shared" si="39"/>
        <v>1</v>
      </c>
      <c r="G2552" t="str">
        <f>STANDINGS_HR[[#This Row],[League]]&amp;STANDINGS_HR[[#This Row],[Team]]</f>
        <v>$150 Draft Champions Mar 08 1:00 pm Lg.3861Molto Presto</v>
      </c>
    </row>
    <row r="2553" spans="1:7" x14ac:dyDescent="0.25">
      <c r="A2553">
        <v>430</v>
      </c>
      <c r="B2553" t="s">
        <v>2476</v>
      </c>
      <c r="C2553" t="s">
        <v>2471</v>
      </c>
      <c r="D2553">
        <v>308</v>
      </c>
      <c r="E2553">
        <v>2483.5</v>
      </c>
      <c r="F2553">
        <f t="shared" si="39"/>
        <v>2</v>
      </c>
      <c r="G2553" t="str">
        <f>STANDINGS_HR[[#This Row],[League]]&amp;STANDINGS_HR[[#This Row],[Team]]</f>
        <v>$150 Draft Champions Mar 08 1:00 pm Lg.3861Ollie</v>
      </c>
    </row>
    <row r="2554" spans="1:7" x14ac:dyDescent="0.25">
      <c r="A2554">
        <v>753</v>
      </c>
      <c r="B2554" t="s">
        <v>2470</v>
      </c>
      <c r="C2554" t="s">
        <v>2471</v>
      </c>
      <c r="D2554">
        <v>294</v>
      </c>
      <c r="E2554">
        <v>2151</v>
      </c>
      <c r="F2554">
        <f t="shared" si="39"/>
        <v>3</v>
      </c>
      <c r="G2554" t="str">
        <f>STANDINGS_HR[[#This Row],[League]]&amp;STANDINGS_HR[[#This Row],[Team]]</f>
        <v>$150 Draft Champions Mar 08 1:00 pm Lg.3861Betts On The Pollock</v>
      </c>
    </row>
    <row r="2555" spans="1:7" x14ac:dyDescent="0.25">
      <c r="A2555">
        <v>808</v>
      </c>
      <c r="B2555" t="s">
        <v>2478</v>
      </c>
      <c r="C2555" t="s">
        <v>2471</v>
      </c>
      <c r="D2555">
        <v>292</v>
      </c>
      <c r="E2555">
        <v>2099.5</v>
      </c>
      <c r="F2555">
        <f t="shared" si="39"/>
        <v>4</v>
      </c>
      <c r="G2555" t="str">
        <f>STANDINGS_HR[[#This Row],[League]]&amp;STANDINGS_HR[[#This Row],[Team]]</f>
        <v>$150 Draft Champions Mar 08 1:00 pm Lg.3861Let's go Royals</v>
      </c>
    </row>
    <row r="2556" spans="1:7" x14ac:dyDescent="0.25">
      <c r="A2556">
        <v>847</v>
      </c>
      <c r="B2556" t="s">
        <v>322</v>
      </c>
      <c r="C2556" t="s">
        <v>2471</v>
      </c>
      <c r="D2556">
        <v>291</v>
      </c>
      <c r="E2556">
        <v>2072.5</v>
      </c>
      <c r="F2556">
        <f t="shared" si="39"/>
        <v>5</v>
      </c>
      <c r="G2556" t="str">
        <f>STANDINGS_HR[[#This Row],[League]]&amp;STANDINGS_HR[[#This Row],[Team]]</f>
        <v>$150 Draft Champions Mar 08 1:00 pm Lg.3861Team Smith</v>
      </c>
    </row>
    <row r="2557" spans="1:7" x14ac:dyDescent="0.25">
      <c r="A2557">
        <v>913</v>
      </c>
      <c r="B2557" t="s">
        <v>2477</v>
      </c>
      <c r="C2557" t="s">
        <v>2471</v>
      </c>
      <c r="D2557">
        <v>288</v>
      </c>
      <c r="E2557">
        <v>1989.5</v>
      </c>
      <c r="F2557">
        <f t="shared" si="39"/>
        <v>6</v>
      </c>
      <c r="G2557" t="str">
        <f>STANDINGS_HR[[#This Row],[League]]&amp;STANDINGS_HR[[#This Row],[Team]]</f>
        <v>$150 Draft Champions Mar 08 1:00 pm Lg.3861Chado Marte Knight</v>
      </c>
    </row>
    <row r="2558" spans="1:7" x14ac:dyDescent="0.25">
      <c r="A2558">
        <v>1156</v>
      </c>
      <c r="B2558" t="s">
        <v>2473</v>
      </c>
      <c r="C2558" t="s">
        <v>2471</v>
      </c>
      <c r="D2558">
        <v>281</v>
      </c>
      <c r="E2558">
        <v>1759</v>
      </c>
      <c r="F2558">
        <f t="shared" si="39"/>
        <v>7</v>
      </c>
      <c r="G2558" t="str">
        <f>STANDINGS_HR[[#This Row],[League]]&amp;STANDINGS_HR[[#This Row],[Team]]</f>
        <v>$150 Draft Champions Mar 08 1:00 pm Lg.3861Socrates Clevinger</v>
      </c>
    </row>
    <row r="2559" spans="1:7" x14ac:dyDescent="0.25">
      <c r="A2559">
        <v>1166</v>
      </c>
      <c r="B2559" t="s">
        <v>2472</v>
      </c>
      <c r="C2559" t="s">
        <v>2471</v>
      </c>
      <c r="D2559">
        <v>281</v>
      </c>
      <c r="E2559">
        <v>1759</v>
      </c>
      <c r="F2559">
        <f t="shared" si="39"/>
        <v>8</v>
      </c>
      <c r="G2559" t="str">
        <f>STANDINGS_HR[[#This Row],[League]]&amp;STANDINGS_HR[[#This Row],[Team]]</f>
        <v>$150 Draft Champions Mar 08 1:00 pm Lg.3861Team dougherty</v>
      </c>
    </row>
    <row r="2560" spans="1:7" x14ac:dyDescent="0.25">
      <c r="A2560">
        <v>1647</v>
      </c>
      <c r="B2560" t="s">
        <v>19</v>
      </c>
      <c r="C2560" t="s">
        <v>2471</v>
      </c>
      <c r="D2560">
        <v>266</v>
      </c>
      <c r="E2560">
        <v>1264</v>
      </c>
      <c r="F2560">
        <f t="shared" si="39"/>
        <v>9</v>
      </c>
      <c r="G2560" t="str">
        <f>STANDINGS_HR[[#This Row],[League]]&amp;STANDINGS_HR[[#This Row],[Team]]</f>
        <v>$150 Draft Champions Mar 08 1:00 pm Lg.3861One Eyed Jack</v>
      </c>
    </row>
    <row r="2561" spans="1:7" x14ac:dyDescent="0.25">
      <c r="A2561">
        <v>1832</v>
      </c>
      <c r="B2561" t="s">
        <v>2482</v>
      </c>
      <c r="C2561" t="s">
        <v>2471</v>
      </c>
      <c r="D2561">
        <v>260</v>
      </c>
      <c r="E2561">
        <v>1075</v>
      </c>
      <c r="F2561">
        <f t="shared" si="39"/>
        <v>10</v>
      </c>
      <c r="G2561" t="str">
        <f>STANDINGS_HR[[#This Row],[League]]&amp;STANDINGS_HR[[#This Row],[Team]]</f>
        <v>$150 Draft Champions Mar 08 1:00 pm Lg.3861Lucky 13</v>
      </c>
    </row>
    <row r="2562" spans="1:7" x14ac:dyDescent="0.25">
      <c r="A2562">
        <v>2024</v>
      </c>
      <c r="B2562" t="s">
        <v>2479</v>
      </c>
      <c r="C2562" t="s">
        <v>2471</v>
      </c>
      <c r="D2562">
        <v>253</v>
      </c>
      <c r="E2562">
        <v>873</v>
      </c>
      <c r="F2562">
        <f t="shared" si="39"/>
        <v>11</v>
      </c>
      <c r="G2562" t="str">
        <f>STANDINGS_HR[[#This Row],[League]]&amp;STANDINGS_HR[[#This Row],[Team]]</f>
        <v>$150 Draft Champions Mar 08 1:00 pm Lg.3861Bases Chuck</v>
      </c>
    </row>
    <row r="2563" spans="1:7" x14ac:dyDescent="0.25">
      <c r="A2563">
        <v>2126</v>
      </c>
      <c r="B2563" t="s">
        <v>2475</v>
      </c>
      <c r="C2563" t="s">
        <v>2471</v>
      </c>
      <c r="D2563">
        <v>250</v>
      </c>
      <c r="E2563">
        <v>785</v>
      </c>
      <c r="F2563">
        <f t="shared" ref="F2563:F2626" si="40">IF(C2563=C2562,F2562+1,1)</f>
        <v>12</v>
      </c>
      <c r="G2563" t="str">
        <f>STANDINGS_HR[[#This Row],[League]]&amp;STANDINGS_HR[[#This Row],[Team]]</f>
        <v>$150 Draft Champions Mar 08 1:00 pm Lg.3861Mr. Cee's Crew</v>
      </c>
    </row>
    <row r="2564" spans="1:7" x14ac:dyDescent="0.25">
      <c r="A2564">
        <v>2270</v>
      </c>
      <c r="B2564" t="s">
        <v>319</v>
      </c>
      <c r="C2564" t="s">
        <v>2471</v>
      </c>
      <c r="D2564">
        <v>244</v>
      </c>
      <c r="E2564">
        <v>631</v>
      </c>
      <c r="F2564">
        <f t="shared" si="40"/>
        <v>13</v>
      </c>
      <c r="G2564" t="str">
        <f>STANDINGS_HR[[#This Row],[League]]&amp;STANDINGS_HR[[#This Row],[Team]]</f>
        <v>$150 Draft Champions Mar 08 1:00 pm Lg.3861Coast2Coast</v>
      </c>
    </row>
    <row r="2565" spans="1:7" x14ac:dyDescent="0.25">
      <c r="A2565">
        <v>2488</v>
      </c>
      <c r="B2565" t="s">
        <v>2474</v>
      </c>
      <c r="C2565" t="s">
        <v>2471</v>
      </c>
      <c r="D2565">
        <v>234</v>
      </c>
      <c r="E2565">
        <v>421.5</v>
      </c>
      <c r="F2565">
        <f t="shared" si="40"/>
        <v>14</v>
      </c>
      <c r="G2565" t="str">
        <f>STANDINGS_HR[[#This Row],[League]]&amp;STANDINGS_HR[[#This Row],[Team]]</f>
        <v>$150 Draft Champions Mar 08 1:00 pm Lg.3861Miyagi No Drive Good</v>
      </c>
    </row>
    <row r="2566" spans="1:7" x14ac:dyDescent="0.25">
      <c r="A2566">
        <v>2648</v>
      </c>
      <c r="B2566" t="s">
        <v>2481</v>
      </c>
      <c r="C2566" t="s">
        <v>2471</v>
      </c>
      <c r="D2566">
        <v>224</v>
      </c>
      <c r="E2566">
        <v>261</v>
      </c>
      <c r="F2566">
        <f t="shared" si="40"/>
        <v>15</v>
      </c>
      <c r="G2566" t="str">
        <f>STANDINGS_HR[[#This Row],[League]]&amp;STANDINGS_HR[[#This Row],[Team]]</f>
        <v>$150 Draft Champions Mar 08 1:00 pm Lg.3861Kylo Ren</v>
      </c>
    </row>
    <row r="2567" spans="1:7" x14ac:dyDescent="0.25">
      <c r="A2567">
        <v>40</v>
      </c>
      <c r="B2567" t="s">
        <v>2490</v>
      </c>
      <c r="C2567" t="s">
        <v>2484</v>
      </c>
      <c r="D2567">
        <v>347</v>
      </c>
      <c r="E2567">
        <v>2873</v>
      </c>
      <c r="F2567">
        <f t="shared" si="40"/>
        <v>1</v>
      </c>
      <c r="G2567" t="str">
        <f>STANDINGS_HR[[#This Row],[League]]&amp;STANDINGS_HR[[#This Row],[Team]]</f>
        <v>$150 Draft Champions Mar 09 1:00 pm Lg.3862Thing 9</v>
      </c>
    </row>
    <row r="2568" spans="1:7" x14ac:dyDescent="0.25">
      <c r="A2568">
        <v>190</v>
      </c>
      <c r="B2568" t="s">
        <v>2492</v>
      </c>
      <c r="C2568" t="s">
        <v>2484</v>
      </c>
      <c r="D2568">
        <v>325</v>
      </c>
      <c r="E2568">
        <v>2722.5</v>
      </c>
      <c r="F2568">
        <f t="shared" si="40"/>
        <v>2</v>
      </c>
      <c r="G2568" t="str">
        <f>STANDINGS_HR[[#This Row],[League]]&amp;STANDINGS_HR[[#This Row],[Team]]</f>
        <v>$150 Draft Champions Mar 09 1:00 pm Lg.3862Smidgeon of Pigeon</v>
      </c>
    </row>
    <row r="2569" spans="1:7" x14ac:dyDescent="0.25">
      <c r="A2569">
        <v>477</v>
      </c>
      <c r="B2569" t="s">
        <v>2489</v>
      </c>
      <c r="C2569" t="s">
        <v>2484</v>
      </c>
      <c r="D2569">
        <v>306</v>
      </c>
      <c r="E2569">
        <v>2435.5</v>
      </c>
      <c r="F2569">
        <f t="shared" si="40"/>
        <v>3</v>
      </c>
      <c r="G2569" t="str">
        <f>STANDINGS_HR[[#This Row],[League]]&amp;STANDINGS_HR[[#This Row],[Team]]</f>
        <v>$150 Draft Champions Mar 09 1:00 pm Lg.3862Splitooners</v>
      </c>
    </row>
    <row r="2570" spans="1:7" x14ac:dyDescent="0.25">
      <c r="A2570">
        <v>928</v>
      </c>
      <c r="B2570" t="s">
        <v>2491</v>
      </c>
      <c r="C2570" t="s">
        <v>2484</v>
      </c>
      <c r="D2570">
        <v>288</v>
      </c>
      <c r="E2570">
        <v>1989.5</v>
      </c>
      <c r="F2570">
        <f t="shared" si="40"/>
        <v>4</v>
      </c>
      <c r="G2570" t="str">
        <f>STANDINGS_HR[[#This Row],[League]]&amp;STANDINGS_HR[[#This Row],[Team]]</f>
        <v>$150 Draft Champions Mar 09 1:00 pm Lg.3862The Ghost of Wade Boggs</v>
      </c>
    </row>
    <row r="2571" spans="1:7" x14ac:dyDescent="0.25">
      <c r="A2571">
        <v>971</v>
      </c>
      <c r="B2571" t="s">
        <v>2495</v>
      </c>
      <c r="C2571" t="s">
        <v>2484</v>
      </c>
      <c r="D2571">
        <v>286</v>
      </c>
      <c r="E2571">
        <v>1932.5</v>
      </c>
      <c r="F2571">
        <f t="shared" si="40"/>
        <v>5</v>
      </c>
      <c r="G2571" t="str">
        <f>STANDINGS_HR[[#This Row],[League]]&amp;STANDINGS_HR[[#This Row],[Team]]</f>
        <v>$150 Draft Champions Mar 09 1:00 pm Lg.3862K's Team</v>
      </c>
    </row>
    <row r="2572" spans="1:7" x14ac:dyDescent="0.25">
      <c r="A2572">
        <v>1334</v>
      </c>
      <c r="B2572" t="s">
        <v>2488</v>
      </c>
      <c r="C2572" t="s">
        <v>2484</v>
      </c>
      <c r="D2572">
        <v>276</v>
      </c>
      <c r="E2572">
        <v>1589</v>
      </c>
      <c r="F2572">
        <f t="shared" si="40"/>
        <v>6</v>
      </c>
      <c r="G2572" t="str">
        <f>STANDINGS_HR[[#This Row],[League]]&amp;STANDINGS_HR[[#This Row],[Team]]</f>
        <v>$150 Draft Champions Mar 09 1:00 pm Lg.3862Team Mac</v>
      </c>
    </row>
    <row r="2573" spans="1:7" x14ac:dyDescent="0.25">
      <c r="A2573">
        <v>1404</v>
      </c>
      <c r="B2573" t="s">
        <v>375</v>
      </c>
      <c r="C2573" t="s">
        <v>2484</v>
      </c>
      <c r="D2573">
        <v>273</v>
      </c>
      <c r="E2573">
        <v>1503</v>
      </c>
      <c r="F2573">
        <f t="shared" si="40"/>
        <v>7</v>
      </c>
      <c r="G2573" t="str">
        <f>STANDINGS_HR[[#This Row],[League]]&amp;STANDINGS_HR[[#This Row],[Team]]</f>
        <v>$150 Draft Champions Mar 09 1:00 pm Lg.3862Jobu's Rum</v>
      </c>
    </row>
    <row r="2574" spans="1:7" x14ac:dyDescent="0.25">
      <c r="A2574">
        <v>1523</v>
      </c>
      <c r="B2574" t="s">
        <v>2487</v>
      </c>
      <c r="C2574" t="s">
        <v>2484</v>
      </c>
      <c r="D2574">
        <v>270</v>
      </c>
      <c r="E2574">
        <v>1400</v>
      </c>
      <c r="F2574">
        <f t="shared" si="40"/>
        <v>8</v>
      </c>
      <c r="G2574" t="str">
        <f>STANDINGS_HR[[#This Row],[League]]&amp;STANDINGS_HR[[#This Row],[Team]]</f>
        <v>$150 Draft Champions Mar 09 1:00 pm Lg.3862The Snotters</v>
      </c>
    </row>
    <row r="2575" spans="1:7" x14ac:dyDescent="0.25">
      <c r="A2575">
        <v>1564</v>
      </c>
      <c r="B2575" t="s">
        <v>2493</v>
      </c>
      <c r="C2575" t="s">
        <v>2484</v>
      </c>
      <c r="D2575">
        <v>269</v>
      </c>
      <c r="E2575">
        <v>1363.5</v>
      </c>
      <c r="F2575">
        <f t="shared" si="40"/>
        <v>9</v>
      </c>
      <c r="G2575" t="str">
        <f>STANDINGS_HR[[#This Row],[League]]&amp;STANDINGS_HR[[#This Row],[Team]]</f>
        <v>$150 Draft Champions Mar 09 1:00 pm Lg.3862Warriors</v>
      </c>
    </row>
    <row r="2576" spans="1:7" x14ac:dyDescent="0.25">
      <c r="A2576">
        <v>1565</v>
      </c>
      <c r="B2576" t="s">
        <v>2485</v>
      </c>
      <c r="C2576" t="s">
        <v>2484</v>
      </c>
      <c r="D2576">
        <v>269</v>
      </c>
      <c r="E2576">
        <v>1363.5</v>
      </c>
      <c r="F2576">
        <f t="shared" si="40"/>
        <v>10</v>
      </c>
      <c r="G2576" t="str">
        <f>STANDINGS_HR[[#This Row],[League]]&amp;STANDINGS_HR[[#This Row],[Team]]</f>
        <v>$150 Draft Champions Mar 09 1:00 pm Lg.3862Zak Attack</v>
      </c>
    </row>
    <row r="2577" spans="1:7" x14ac:dyDescent="0.25">
      <c r="A2577">
        <v>1945</v>
      </c>
      <c r="B2577" t="s">
        <v>2483</v>
      </c>
      <c r="C2577" t="s">
        <v>2484</v>
      </c>
      <c r="D2577">
        <v>256</v>
      </c>
      <c r="E2577">
        <v>957.5</v>
      </c>
      <c r="F2577">
        <f t="shared" si="40"/>
        <v>11</v>
      </c>
      <c r="G2577" t="str">
        <f>STANDINGS_HR[[#This Row],[League]]&amp;STANDINGS_HR[[#This Row],[Team]]</f>
        <v>$150 Draft Champions Mar 09 1:00 pm Lg.3862Baby Darren and the Afterbirth</v>
      </c>
    </row>
    <row r="2578" spans="1:7" x14ac:dyDescent="0.25">
      <c r="A2578">
        <v>2378</v>
      </c>
      <c r="B2578" t="s">
        <v>2494</v>
      </c>
      <c r="C2578" t="s">
        <v>2484</v>
      </c>
      <c r="D2578">
        <v>240</v>
      </c>
      <c r="E2578">
        <v>543.5</v>
      </c>
      <c r="F2578">
        <f t="shared" si="40"/>
        <v>12</v>
      </c>
      <c r="G2578" t="str">
        <f>STANDINGS_HR[[#This Row],[League]]&amp;STANDINGS_HR[[#This Row],[Team]]</f>
        <v>$150 Draft Champions Mar 09 1:00 pm Lg.3862You're Killing Me Smalls</v>
      </c>
    </row>
    <row r="2579" spans="1:7" x14ac:dyDescent="0.25">
      <c r="A2579">
        <v>2466</v>
      </c>
      <c r="B2579" t="s">
        <v>2486</v>
      </c>
      <c r="C2579" t="s">
        <v>2484</v>
      </c>
      <c r="D2579">
        <v>235</v>
      </c>
      <c r="E2579">
        <v>439.5</v>
      </c>
      <c r="F2579">
        <f t="shared" si="40"/>
        <v>13</v>
      </c>
      <c r="G2579" t="str">
        <f>STANDINGS_HR[[#This Row],[League]]&amp;STANDINGS_HR[[#This Row],[Team]]</f>
        <v>$150 Draft Champions Mar 09 1:00 pm Lg.3862HIT &amp; RUN</v>
      </c>
    </row>
    <row r="2580" spans="1:7" x14ac:dyDescent="0.25">
      <c r="A2580">
        <v>2486</v>
      </c>
      <c r="B2580" t="s">
        <v>2497</v>
      </c>
      <c r="C2580" t="s">
        <v>2484</v>
      </c>
      <c r="D2580">
        <v>234</v>
      </c>
      <c r="E2580">
        <v>421.5</v>
      </c>
      <c r="F2580">
        <f t="shared" si="40"/>
        <v>14</v>
      </c>
      <c r="G2580" t="str">
        <f>STANDINGS_HR[[#This Row],[League]]&amp;STANDINGS_HR[[#This Row],[Team]]</f>
        <v>$150 Draft Champions Mar 09 1:00 pm Lg.3862Kash Money</v>
      </c>
    </row>
    <row r="2581" spans="1:7" x14ac:dyDescent="0.25">
      <c r="A2581">
        <v>2822</v>
      </c>
      <c r="B2581" t="s">
        <v>2496</v>
      </c>
      <c r="C2581" t="s">
        <v>2484</v>
      </c>
      <c r="D2581">
        <v>206</v>
      </c>
      <c r="E2581">
        <v>84</v>
      </c>
      <c r="F2581">
        <f t="shared" si="40"/>
        <v>15</v>
      </c>
      <c r="G2581" t="str">
        <f>STANDINGS_HR[[#This Row],[League]]&amp;STANDINGS_HR[[#This Row],[Team]]</f>
        <v>$150 Draft Champions Mar 09 1:00 pm Lg.38621stDraftChamp</v>
      </c>
    </row>
    <row r="2582" spans="1:7" x14ac:dyDescent="0.25">
      <c r="A2582">
        <v>296</v>
      </c>
      <c r="B2582" t="s">
        <v>1654</v>
      </c>
      <c r="C2582" t="s">
        <v>2499</v>
      </c>
      <c r="D2582">
        <v>316</v>
      </c>
      <c r="E2582">
        <v>2609</v>
      </c>
      <c r="F2582">
        <f t="shared" si="40"/>
        <v>1</v>
      </c>
      <c r="G2582" t="str">
        <f>STANDINGS_HR[[#This Row],[League]]&amp;STANDINGS_HR[[#This Row],[Team]]</f>
        <v>$150 Draft Champions Mar 10 1:00 pm Lg.3867Cimmanom Toast</v>
      </c>
    </row>
    <row r="2583" spans="1:7" x14ac:dyDescent="0.25">
      <c r="A2583">
        <v>540</v>
      </c>
      <c r="B2583" t="s">
        <v>1789</v>
      </c>
      <c r="C2583" t="s">
        <v>2499</v>
      </c>
      <c r="D2583">
        <v>303</v>
      </c>
      <c r="E2583">
        <v>2376</v>
      </c>
      <c r="F2583">
        <f t="shared" si="40"/>
        <v>2</v>
      </c>
      <c r="G2583" t="str">
        <f>STANDINGS_HR[[#This Row],[League]]&amp;STANDINGS_HR[[#This Row],[Team]]</f>
        <v>$150 Draft Champions Mar 10 1:00 pm Lg.3867Team Ghio</v>
      </c>
    </row>
    <row r="2584" spans="1:7" x14ac:dyDescent="0.25">
      <c r="A2584">
        <v>968</v>
      </c>
      <c r="B2584" t="s">
        <v>18</v>
      </c>
      <c r="C2584" t="s">
        <v>2499</v>
      </c>
      <c r="D2584">
        <v>286</v>
      </c>
      <c r="E2584">
        <v>1932.5</v>
      </c>
      <c r="F2584">
        <f t="shared" si="40"/>
        <v>3</v>
      </c>
      <c r="G2584" t="str">
        <f>STANDINGS_HR[[#This Row],[League]]&amp;STANDINGS_HR[[#This Row],[Team]]</f>
        <v>$150 Draft Champions Mar 10 1:00 pm Lg.3867Home Run Derbies</v>
      </c>
    </row>
    <row r="2585" spans="1:7" x14ac:dyDescent="0.25">
      <c r="A2585">
        <v>1065</v>
      </c>
      <c r="B2585" t="s">
        <v>2502</v>
      </c>
      <c r="C2585" t="s">
        <v>2499</v>
      </c>
      <c r="D2585">
        <v>283</v>
      </c>
      <c r="E2585">
        <v>1829.5</v>
      </c>
      <c r="F2585">
        <f t="shared" si="40"/>
        <v>4</v>
      </c>
      <c r="G2585" t="str">
        <f>STANDINGS_HR[[#This Row],[League]]&amp;STANDINGS_HR[[#This Row],[Team]]</f>
        <v>$150 Draft Champions Mar 10 1:00 pm Lg.3867B's Knees</v>
      </c>
    </row>
    <row r="2586" spans="1:7" x14ac:dyDescent="0.25">
      <c r="A2586">
        <v>1080</v>
      </c>
      <c r="B2586" t="s">
        <v>34</v>
      </c>
      <c r="C2586" t="s">
        <v>2499</v>
      </c>
      <c r="D2586">
        <v>283</v>
      </c>
      <c r="E2586">
        <v>1829.5</v>
      </c>
      <c r="F2586">
        <f t="shared" si="40"/>
        <v>5</v>
      </c>
      <c r="G2586" t="str">
        <f>STANDINGS_HR[[#This Row],[League]]&amp;STANDINGS_HR[[#This Row],[Team]]</f>
        <v>$150 Draft Champions Mar 10 1:00 pm Lg.3867Lost Cause</v>
      </c>
    </row>
    <row r="2587" spans="1:7" x14ac:dyDescent="0.25">
      <c r="A2587">
        <v>1112</v>
      </c>
      <c r="B2587" t="s">
        <v>2505</v>
      </c>
      <c r="C2587" t="s">
        <v>2499</v>
      </c>
      <c r="D2587">
        <v>282</v>
      </c>
      <c r="E2587">
        <v>1795</v>
      </c>
      <c r="F2587">
        <f t="shared" si="40"/>
        <v>6</v>
      </c>
      <c r="G2587" t="str">
        <f>STANDINGS_HR[[#This Row],[League]]&amp;STANDINGS_HR[[#This Row],[Team]]</f>
        <v>$150 Draft Champions Mar 10 1:00 pm Lg.3867Harveys Wallbangers</v>
      </c>
    </row>
    <row r="2588" spans="1:7" x14ac:dyDescent="0.25">
      <c r="A2588">
        <v>1177</v>
      </c>
      <c r="B2588" t="s">
        <v>2498</v>
      </c>
      <c r="C2588" t="s">
        <v>2499</v>
      </c>
      <c r="D2588">
        <v>280</v>
      </c>
      <c r="E2588">
        <v>1724</v>
      </c>
      <c r="F2588">
        <f t="shared" si="40"/>
        <v>7</v>
      </c>
      <c r="G2588" t="str">
        <f>STANDINGS_HR[[#This Row],[League]]&amp;STANDINGS_HR[[#This Row],[Team]]</f>
        <v>$150 Draft Champions Mar 10 1:00 pm Lg.3867DetectiveKimball</v>
      </c>
    </row>
    <row r="2589" spans="1:7" x14ac:dyDescent="0.25">
      <c r="A2589">
        <v>1241</v>
      </c>
      <c r="B2589" t="s">
        <v>2503</v>
      </c>
      <c r="C2589" t="s">
        <v>2499</v>
      </c>
      <c r="D2589">
        <v>278</v>
      </c>
      <c r="E2589">
        <v>1655.5</v>
      </c>
      <c r="F2589">
        <f t="shared" si="40"/>
        <v>8</v>
      </c>
      <c r="G2589" t="str">
        <f>STANDINGS_HR[[#This Row],[League]]&amp;STANDINGS_HR[[#This Row],[Team]]</f>
        <v>$150 Draft Champions Mar 10 1:00 pm Lg.3867Bale Bonds</v>
      </c>
    </row>
    <row r="2590" spans="1:7" x14ac:dyDescent="0.25">
      <c r="A2590">
        <v>1387</v>
      </c>
      <c r="B2590" t="s">
        <v>2298</v>
      </c>
      <c r="C2590" t="s">
        <v>2499</v>
      </c>
      <c r="D2590">
        <v>274</v>
      </c>
      <c r="E2590">
        <v>1532.5</v>
      </c>
      <c r="F2590">
        <f t="shared" si="40"/>
        <v>9</v>
      </c>
      <c r="G2590" t="str">
        <f>STANDINGS_HR[[#This Row],[League]]&amp;STANDINGS_HR[[#This Row],[Team]]</f>
        <v>$150 Draft Champions Mar 10 1:00 pm Lg.3867Team Welsh</v>
      </c>
    </row>
    <row r="2591" spans="1:7" x14ac:dyDescent="0.25">
      <c r="A2591">
        <v>1858</v>
      </c>
      <c r="B2591" t="s">
        <v>165</v>
      </c>
      <c r="C2591" t="s">
        <v>2499</v>
      </c>
      <c r="D2591">
        <v>259</v>
      </c>
      <c r="E2591">
        <v>1044</v>
      </c>
      <c r="F2591">
        <f t="shared" si="40"/>
        <v>10</v>
      </c>
      <c r="G2591" t="str">
        <f>STANDINGS_HR[[#This Row],[League]]&amp;STANDINGS_HR[[#This Row],[Team]]</f>
        <v>$150 Draft Champions Mar 10 1:00 pm Lg.3867Duck Snorts</v>
      </c>
    </row>
    <row r="2592" spans="1:7" x14ac:dyDescent="0.25">
      <c r="A2592">
        <v>2018</v>
      </c>
      <c r="B2592" t="s">
        <v>2500</v>
      </c>
      <c r="C2592" t="s">
        <v>2499</v>
      </c>
      <c r="D2592">
        <v>254</v>
      </c>
      <c r="E2592">
        <v>902.5</v>
      </c>
      <c r="F2592">
        <f t="shared" si="40"/>
        <v>11</v>
      </c>
      <c r="G2592" t="str">
        <f>STANDINGS_HR[[#This Row],[League]]&amp;STANDINGS_HR[[#This Row],[Team]]</f>
        <v>$150 Draft Champions Mar 10 1:00 pm Lg.3867The Wojan</v>
      </c>
    </row>
    <row r="2593" spans="1:7" x14ac:dyDescent="0.25">
      <c r="A2593">
        <v>2160</v>
      </c>
      <c r="B2593" t="s">
        <v>502</v>
      </c>
      <c r="C2593" t="s">
        <v>2499</v>
      </c>
      <c r="D2593">
        <v>249</v>
      </c>
      <c r="E2593">
        <v>759</v>
      </c>
      <c r="F2593">
        <f t="shared" si="40"/>
        <v>12</v>
      </c>
      <c r="G2593" t="str">
        <f>STANDINGS_HR[[#This Row],[League]]&amp;STANDINGS_HR[[#This Row],[Team]]</f>
        <v>$150 Draft Champions Mar 10 1:00 pm Lg.3867WW Minerhawks</v>
      </c>
    </row>
    <row r="2594" spans="1:7" x14ac:dyDescent="0.25">
      <c r="A2594">
        <v>2204</v>
      </c>
      <c r="B2594" t="s">
        <v>2501</v>
      </c>
      <c r="C2594" t="s">
        <v>2499</v>
      </c>
      <c r="D2594">
        <v>247</v>
      </c>
      <c r="E2594">
        <v>702.5</v>
      </c>
      <c r="F2594">
        <f t="shared" si="40"/>
        <v>13</v>
      </c>
      <c r="G2594" t="str">
        <f>STANDINGS_HR[[#This Row],[League]]&amp;STANDINGS_HR[[#This Row],[Team]]</f>
        <v>$150 Draft Champions Mar 10 1:00 pm Lg.3867Hattori Hanzo</v>
      </c>
    </row>
    <row r="2595" spans="1:7" x14ac:dyDescent="0.25">
      <c r="A2595">
        <v>2708</v>
      </c>
      <c r="B2595" t="s">
        <v>2504</v>
      </c>
      <c r="C2595" t="s">
        <v>2499</v>
      </c>
      <c r="D2595">
        <v>220</v>
      </c>
      <c r="E2595">
        <v>206.5</v>
      </c>
      <c r="F2595">
        <f t="shared" si="40"/>
        <v>14</v>
      </c>
      <c r="G2595" t="str">
        <f>STANDINGS_HR[[#This Row],[League]]&amp;STANDINGS_HR[[#This Row],[Team]]</f>
        <v>$150 Draft Champions Mar 10 1:00 pm Lg.3867SuperBills</v>
      </c>
    </row>
    <row r="2596" spans="1:7" x14ac:dyDescent="0.25">
      <c r="A2596">
        <v>2851</v>
      </c>
      <c r="B2596" t="s">
        <v>248</v>
      </c>
      <c r="C2596" t="s">
        <v>2499</v>
      </c>
      <c r="D2596">
        <v>200</v>
      </c>
      <c r="E2596">
        <v>59.5</v>
      </c>
      <c r="F2596">
        <f t="shared" si="40"/>
        <v>15</v>
      </c>
      <c r="G2596" t="str">
        <f>STANDINGS_HR[[#This Row],[League]]&amp;STANDINGS_HR[[#This Row],[Team]]</f>
        <v>$150 Draft Champions Mar 10 1:00 pm Lg.3867Team Lane</v>
      </c>
    </row>
    <row r="2597" spans="1:7" x14ac:dyDescent="0.25">
      <c r="A2597">
        <v>170</v>
      </c>
      <c r="B2597" t="s">
        <v>245</v>
      </c>
      <c r="C2597" t="s">
        <v>2507</v>
      </c>
      <c r="D2597">
        <v>326</v>
      </c>
      <c r="E2597">
        <v>2736.5</v>
      </c>
      <c r="F2597">
        <f t="shared" si="40"/>
        <v>1</v>
      </c>
      <c r="G2597" t="str">
        <f>STANDINGS_HR[[#This Row],[League]]&amp;STANDINGS_HR[[#This Row],[Team]]</f>
        <v>$150 Draft Champions Mar 10 1:00 pm Lg.3871Fresh Ripe Peaches</v>
      </c>
    </row>
    <row r="2598" spans="1:7" x14ac:dyDescent="0.25">
      <c r="A2598">
        <v>248</v>
      </c>
      <c r="B2598" t="s">
        <v>2510</v>
      </c>
      <c r="C2598" t="s">
        <v>2507</v>
      </c>
      <c r="D2598">
        <v>320</v>
      </c>
      <c r="E2598">
        <v>2662</v>
      </c>
      <c r="F2598">
        <f t="shared" si="40"/>
        <v>2</v>
      </c>
      <c r="G2598" t="str">
        <f>STANDINGS_HR[[#This Row],[League]]&amp;STANDINGS_HR[[#This Row],[Team]]</f>
        <v>$150 Draft Champions Mar 10 1:00 pm Lg.3871Lower Deckers DC4</v>
      </c>
    </row>
    <row r="2599" spans="1:7" x14ac:dyDescent="0.25">
      <c r="A2599">
        <v>359</v>
      </c>
      <c r="B2599" t="s">
        <v>18</v>
      </c>
      <c r="C2599" t="s">
        <v>2507</v>
      </c>
      <c r="D2599">
        <v>312</v>
      </c>
      <c r="E2599">
        <v>2547.5</v>
      </c>
      <c r="F2599">
        <f t="shared" si="40"/>
        <v>3</v>
      </c>
      <c r="G2599" t="str">
        <f>STANDINGS_HR[[#This Row],[League]]&amp;STANDINGS_HR[[#This Row],[Team]]</f>
        <v>$150 Draft Champions Mar 10 1:00 pm Lg.3871Home Run Derbies</v>
      </c>
    </row>
    <row r="2600" spans="1:7" x14ac:dyDescent="0.25">
      <c r="A2600">
        <v>787</v>
      </c>
      <c r="B2600" t="s">
        <v>2506</v>
      </c>
      <c r="C2600" t="s">
        <v>2507</v>
      </c>
      <c r="D2600">
        <v>293</v>
      </c>
      <c r="E2600">
        <v>2127</v>
      </c>
      <c r="F2600">
        <f t="shared" si="40"/>
        <v>4</v>
      </c>
      <c r="G2600" t="str">
        <f>STANDINGS_HR[[#This Row],[League]]&amp;STANDINGS_HR[[#This Row],[Team]]</f>
        <v>$150 Draft Champions Mar 10 1:00 pm Lg.3871Team Geoffroy</v>
      </c>
    </row>
    <row r="2601" spans="1:7" x14ac:dyDescent="0.25">
      <c r="A2601">
        <v>857</v>
      </c>
      <c r="B2601" t="s">
        <v>2515</v>
      </c>
      <c r="C2601" t="s">
        <v>2507</v>
      </c>
      <c r="D2601">
        <v>290</v>
      </c>
      <c r="E2601">
        <v>2049</v>
      </c>
      <c r="F2601">
        <f t="shared" si="40"/>
        <v>5</v>
      </c>
      <c r="G2601" t="str">
        <f>STANDINGS_HR[[#This Row],[League]]&amp;STANDINGS_HR[[#This Row],[Team]]</f>
        <v>$150 Draft Champions Mar 10 1:00 pm Lg.3871David Ortiz killed father time</v>
      </c>
    </row>
    <row r="2602" spans="1:7" x14ac:dyDescent="0.25">
      <c r="A2602">
        <v>1040</v>
      </c>
      <c r="B2602" t="s">
        <v>2511</v>
      </c>
      <c r="C2602" t="s">
        <v>2507</v>
      </c>
      <c r="D2602">
        <v>284</v>
      </c>
      <c r="E2602">
        <v>1866</v>
      </c>
      <c r="F2602">
        <f t="shared" si="40"/>
        <v>6</v>
      </c>
      <c r="G2602" t="str">
        <f>STANDINGS_HR[[#This Row],[League]]&amp;STANDINGS_HR[[#This Row],[Team]]</f>
        <v>$150 Draft Champions Mar 10 1:00 pm Lg.3871Lundiason</v>
      </c>
    </row>
    <row r="2603" spans="1:7" x14ac:dyDescent="0.25">
      <c r="A2603">
        <v>1171</v>
      </c>
      <c r="B2603" t="s">
        <v>2508</v>
      </c>
      <c r="C2603" t="s">
        <v>2507</v>
      </c>
      <c r="D2603">
        <v>281</v>
      </c>
      <c r="E2603">
        <v>1759</v>
      </c>
      <c r="F2603">
        <f t="shared" si="40"/>
        <v>7</v>
      </c>
      <c r="G2603" t="str">
        <f>STANDINGS_HR[[#This Row],[League]]&amp;STANDINGS_HR[[#This Row],[Team]]</f>
        <v>$150 Draft Champions Mar 10 1:00 pm Lg.3871smackers XI</v>
      </c>
    </row>
    <row r="2604" spans="1:7" x14ac:dyDescent="0.25">
      <c r="A2604">
        <v>1501</v>
      </c>
      <c r="B2604" t="s">
        <v>2514</v>
      </c>
      <c r="C2604" t="s">
        <v>2507</v>
      </c>
      <c r="D2604">
        <v>270</v>
      </c>
      <c r="E2604">
        <v>1400</v>
      </c>
      <c r="F2604">
        <f t="shared" si="40"/>
        <v>8</v>
      </c>
      <c r="G2604" t="str">
        <f>STANDINGS_HR[[#This Row],[League]]&amp;STANDINGS_HR[[#This Row],[Team]]</f>
        <v>$150 Draft Champions Mar 10 1:00 pm Lg.3871DisposableHeroes8</v>
      </c>
    </row>
    <row r="2605" spans="1:7" x14ac:dyDescent="0.25">
      <c r="A2605">
        <v>2003</v>
      </c>
      <c r="B2605" t="s">
        <v>2513</v>
      </c>
      <c r="C2605" t="s">
        <v>2507</v>
      </c>
      <c r="D2605">
        <v>254</v>
      </c>
      <c r="E2605">
        <v>902.5</v>
      </c>
      <c r="F2605">
        <f t="shared" si="40"/>
        <v>9</v>
      </c>
      <c r="G2605" t="str">
        <f>STANDINGS_HR[[#This Row],[League]]&amp;STANDINGS_HR[[#This Row],[Team]]</f>
        <v>$150 Draft Champions Mar 10 1:00 pm Lg.3871Eaton Her Posey</v>
      </c>
    </row>
    <row r="2606" spans="1:7" x14ac:dyDescent="0.25">
      <c r="A2606">
        <v>2175</v>
      </c>
      <c r="B2606" t="s">
        <v>189</v>
      </c>
      <c r="C2606" t="s">
        <v>2507</v>
      </c>
      <c r="D2606">
        <v>248</v>
      </c>
      <c r="E2606">
        <v>732</v>
      </c>
      <c r="F2606">
        <f t="shared" si="40"/>
        <v>10</v>
      </c>
      <c r="G2606" t="str">
        <f>STANDINGS_HR[[#This Row],[League]]&amp;STANDINGS_HR[[#This Row],[Team]]</f>
        <v>$150 Draft Champions Mar 10 1:00 pm Lg.3871Homer Hankies</v>
      </c>
    </row>
    <row r="2607" spans="1:7" x14ac:dyDescent="0.25">
      <c r="A2607">
        <v>2268</v>
      </c>
      <c r="B2607" t="s">
        <v>2509</v>
      </c>
      <c r="C2607" t="s">
        <v>2507</v>
      </c>
      <c r="D2607">
        <v>244</v>
      </c>
      <c r="E2607">
        <v>631</v>
      </c>
      <c r="F2607">
        <f t="shared" si="40"/>
        <v>11</v>
      </c>
      <c r="G2607" t="str">
        <f>STANDINGS_HR[[#This Row],[League]]&amp;STANDINGS_HR[[#This Row],[Team]]</f>
        <v>$150 Draft Champions Mar 10 1:00 pm Lg.38715TnMIRACLE</v>
      </c>
    </row>
    <row r="2608" spans="1:7" x14ac:dyDescent="0.25">
      <c r="A2608">
        <v>2451</v>
      </c>
      <c r="B2608" t="s">
        <v>128</v>
      </c>
      <c r="C2608" t="s">
        <v>2507</v>
      </c>
      <c r="D2608">
        <v>236</v>
      </c>
      <c r="E2608">
        <v>460</v>
      </c>
      <c r="F2608">
        <f t="shared" si="40"/>
        <v>12</v>
      </c>
      <c r="G2608" t="str">
        <f>STANDINGS_HR[[#This Row],[League]]&amp;STANDINGS_HR[[#This Row],[Team]]</f>
        <v>$150 Draft Champions Mar 10 1:00 pm Lg.3871Team Boelkens</v>
      </c>
    </row>
    <row r="2609" spans="1:7" x14ac:dyDescent="0.25">
      <c r="A2609">
        <v>2683</v>
      </c>
      <c r="B2609" t="s">
        <v>2512</v>
      </c>
      <c r="C2609" t="s">
        <v>2507</v>
      </c>
      <c r="D2609">
        <v>222</v>
      </c>
      <c r="E2609">
        <v>234.5</v>
      </c>
      <c r="F2609">
        <f t="shared" si="40"/>
        <v>13</v>
      </c>
      <c r="G2609" t="str">
        <f>STANDINGS_HR[[#This Row],[League]]&amp;STANDINGS_HR[[#This Row],[Team]]</f>
        <v>$150 Draft Champions Mar 10 1:00 pm Lg.3871Wilson Phillips</v>
      </c>
    </row>
    <row r="2610" spans="1:7" x14ac:dyDescent="0.25">
      <c r="A2610">
        <v>2707</v>
      </c>
      <c r="B2610" t="s">
        <v>1763</v>
      </c>
      <c r="C2610" t="s">
        <v>2507</v>
      </c>
      <c r="D2610">
        <v>220</v>
      </c>
      <c r="E2610">
        <v>206.5</v>
      </c>
      <c r="F2610">
        <f t="shared" si="40"/>
        <v>14</v>
      </c>
      <c r="G2610" t="str">
        <f>STANDINGS_HR[[#This Row],[League]]&amp;STANDINGS_HR[[#This Row],[Team]]</f>
        <v>$150 Draft Champions Mar 10 1:00 pm Lg.3871Richie Tenenbaum</v>
      </c>
    </row>
    <row r="2611" spans="1:7" x14ac:dyDescent="0.25">
      <c r="A2611">
        <v>2790</v>
      </c>
      <c r="B2611" t="s">
        <v>2516</v>
      </c>
      <c r="C2611" t="s">
        <v>2507</v>
      </c>
      <c r="D2611">
        <v>211</v>
      </c>
      <c r="E2611">
        <v>117.5</v>
      </c>
      <c r="F2611">
        <f t="shared" si="40"/>
        <v>15</v>
      </c>
      <c r="G2611" t="str">
        <f>STANDINGS_HR[[#This Row],[League]]&amp;STANDINGS_HR[[#This Row],[Team]]</f>
        <v>$150 Draft Champions Mar 10 1:00 pm Lg.38712Times</v>
      </c>
    </row>
    <row r="2612" spans="1:7" x14ac:dyDescent="0.25">
      <c r="A2612">
        <v>21</v>
      </c>
      <c r="B2612" t="s">
        <v>2519</v>
      </c>
      <c r="C2612" t="s">
        <v>2517</v>
      </c>
      <c r="D2612">
        <v>352</v>
      </c>
      <c r="E2612">
        <v>2889.5</v>
      </c>
      <c r="F2612">
        <f t="shared" si="40"/>
        <v>1</v>
      </c>
      <c r="G2612" t="str">
        <f>STANDINGS_HR[[#This Row],[League]]&amp;STANDINGS_HR[[#This Row],[Team]]</f>
        <v>$150 Draft Champions Mar 10 1:00 pm Lg.3874Bozrah Behemoths</v>
      </c>
    </row>
    <row r="2613" spans="1:7" x14ac:dyDescent="0.25">
      <c r="A2613">
        <v>48</v>
      </c>
      <c r="B2613" t="s">
        <v>283</v>
      </c>
      <c r="C2613" t="s">
        <v>2517</v>
      </c>
      <c r="D2613">
        <v>345</v>
      </c>
      <c r="E2613">
        <v>2865</v>
      </c>
      <c r="F2613">
        <f t="shared" si="40"/>
        <v>2</v>
      </c>
      <c r="G2613" t="str">
        <f>STANDINGS_HR[[#This Row],[League]]&amp;STANDINGS_HR[[#This Row],[Team]]</f>
        <v>$150 Draft Champions Mar 10 1:00 pm Lg.3874Team Bromelia</v>
      </c>
    </row>
    <row r="2614" spans="1:7" x14ac:dyDescent="0.25">
      <c r="A2614">
        <v>64</v>
      </c>
      <c r="B2614" t="s">
        <v>2521</v>
      </c>
      <c r="C2614" t="s">
        <v>2517</v>
      </c>
      <c r="D2614">
        <v>341</v>
      </c>
      <c r="E2614">
        <v>2848</v>
      </c>
      <c r="F2614">
        <f t="shared" si="40"/>
        <v>3</v>
      </c>
      <c r="G2614" t="str">
        <f>STANDINGS_HR[[#This Row],[League]]&amp;STANDINGS_HR[[#This Row],[Team]]</f>
        <v>$150 Draft Champions Mar 10 1:00 pm Lg.3874War(P)igs III</v>
      </c>
    </row>
    <row r="2615" spans="1:7" x14ac:dyDescent="0.25">
      <c r="A2615">
        <v>734</v>
      </c>
      <c r="B2615" t="s">
        <v>2523</v>
      </c>
      <c r="C2615" t="s">
        <v>2517</v>
      </c>
      <c r="D2615">
        <v>295</v>
      </c>
      <c r="E2615">
        <v>2174</v>
      </c>
      <c r="F2615">
        <f t="shared" si="40"/>
        <v>4</v>
      </c>
      <c r="G2615" t="str">
        <f>STANDINGS_HR[[#This Row],[League]]&amp;STANDINGS_HR[[#This Row],[Team]]</f>
        <v>$150 Draft Champions Mar 10 1:00 pm Lg.3874NUISANCE</v>
      </c>
    </row>
    <row r="2616" spans="1:7" x14ac:dyDescent="0.25">
      <c r="A2616">
        <v>1183</v>
      </c>
      <c r="B2616" t="s">
        <v>522</v>
      </c>
      <c r="C2616" t="s">
        <v>2517</v>
      </c>
      <c r="D2616">
        <v>280</v>
      </c>
      <c r="E2616">
        <v>1724</v>
      </c>
      <c r="F2616">
        <f t="shared" si="40"/>
        <v>5</v>
      </c>
      <c r="G2616" t="str">
        <f>STANDINGS_HR[[#This Row],[League]]&amp;STANDINGS_HR[[#This Row],[Team]]</f>
        <v>$150 Draft Champions Mar 10 1:00 pm Lg.3874Lugnuts DC III</v>
      </c>
    </row>
    <row r="2617" spans="1:7" x14ac:dyDescent="0.25">
      <c r="A2617">
        <v>1271</v>
      </c>
      <c r="B2617" t="s">
        <v>1568</v>
      </c>
      <c r="C2617" t="s">
        <v>2517</v>
      </c>
      <c r="D2617">
        <v>278</v>
      </c>
      <c r="E2617">
        <v>1655.5</v>
      </c>
      <c r="F2617">
        <f t="shared" si="40"/>
        <v>6</v>
      </c>
      <c r="G2617" t="str">
        <f>STANDINGS_HR[[#This Row],[League]]&amp;STANDINGS_HR[[#This Row],[Team]]</f>
        <v>$150 Draft Champions Mar 10 1:00 pm Lg.3874The Force Awakens</v>
      </c>
    </row>
    <row r="2618" spans="1:7" x14ac:dyDescent="0.25">
      <c r="A2618">
        <v>1314</v>
      </c>
      <c r="B2618" t="s">
        <v>2522</v>
      </c>
      <c r="C2618" t="s">
        <v>2517</v>
      </c>
      <c r="D2618">
        <v>276</v>
      </c>
      <c r="E2618">
        <v>1589</v>
      </c>
      <c r="F2618">
        <f t="shared" si="40"/>
        <v>7</v>
      </c>
      <c r="G2618" t="str">
        <f>STANDINGS_HR[[#This Row],[League]]&amp;STANDINGS_HR[[#This Row],[Team]]</f>
        <v>$150 Draft Champions Mar 10 1:00 pm Lg.3874Grand Salami</v>
      </c>
    </row>
    <row r="2619" spans="1:7" x14ac:dyDescent="0.25">
      <c r="A2619">
        <v>1732</v>
      </c>
      <c r="B2619" t="s">
        <v>2518</v>
      </c>
      <c r="C2619" t="s">
        <v>2517</v>
      </c>
      <c r="D2619">
        <v>264</v>
      </c>
      <c r="E2619">
        <v>1191</v>
      </c>
      <c r="F2619">
        <f t="shared" si="40"/>
        <v>8</v>
      </c>
      <c r="G2619" t="str">
        <f>STANDINGS_HR[[#This Row],[League]]&amp;STANDINGS_HR[[#This Row],[Team]]</f>
        <v>$150 Draft Champions Mar 10 1:00 pm Lg.3874Team brown</v>
      </c>
    </row>
    <row r="2620" spans="1:7" x14ac:dyDescent="0.25">
      <c r="A2620">
        <v>1904</v>
      </c>
      <c r="B2620" t="s">
        <v>889</v>
      </c>
      <c r="C2620" t="s">
        <v>2517</v>
      </c>
      <c r="D2620">
        <v>258</v>
      </c>
      <c r="E2620">
        <v>1012.5</v>
      </c>
      <c r="F2620">
        <f t="shared" si="40"/>
        <v>9</v>
      </c>
      <c r="G2620" t="str">
        <f>STANDINGS_HR[[#This Row],[League]]&amp;STANDINGS_HR[[#This Row],[Team]]</f>
        <v>$150 Draft Champions Mar 10 1:00 pm Lg.3874Team Thompson</v>
      </c>
    </row>
    <row r="2621" spans="1:7" x14ac:dyDescent="0.25">
      <c r="A2621">
        <v>1909</v>
      </c>
      <c r="B2621" t="s">
        <v>2526</v>
      </c>
      <c r="C2621" t="s">
        <v>2517</v>
      </c>
      <c r="D2621">
        <v>258</v>
      </c>
      <c r="E2621">
        <v>1012.5</v>
      </c>
      <c r="F2621">
        <f t="shared" si="40"/>
        <v>10</v>
      </c>
      <c r="G2621" t="str">
        <f>STANDINGS_HR[[#This Row],[League]]&amp;STANDINGS_HR[[#This Row],[Team]]</f>
        <v>$150 Draft Champions Mar 10 1:00 pm Lg.3874Windsor Wallabies</v>
      </c>
    </row>
    <row r="2622" spans="1:7" x14ac:dyDescent="0.25">
      <c r="A2622">
        <v>2089</v>
      </c>
      <c r="B2622" t="s">
        <v>18</v>
      </c>
      <c r="C2622" t="s">
        <v>2517</v>
      </c>
      <c r="D2622">
        <v>251</v>
      </c>
      <c r="E2622">
        <v>813.5</v>
      </c>
      <c r="F2622">
        <f t="shared" si="40"/>
        <v>11</v>
      </c>
      <c r="G2622" t="str">
        <f>STANDINGS_HR[[#This Row],[League]]&amp;STANDINGS_HR[[#This Row],[Team]]</f>
        <v>$150 Draft Champions Mar 10 1:00 pm Lg.3874Home Run Derbies</v>
      </c>
    </row>
    <row r="2623" spans="1:7" x14ac:dyDescent="0.25">
      <c r="A2623">
        <v>2503</v>
      </c>
      <c r="B2623" t="s">
        <v>2524</v>
      </c>
      <c r="C2623" t="s">
        <v>2517</v>
      </c>
      <c r="D2623">
        <v>233</v>
      </c>
      <c r="E2623">
        <v>403.5</v>
      </c>
      <c r="F2623">
        <f t="shared" si="40"/>
        <v>12</v>
      </c>
      <c r="G2623" t="str">
        <f>STANDINGS_HR[[#This Row],[League]]&amp;STANDINGS_HR[[#This Row],[Team]]</f>
        <v>$150 Draft Champions Mar 10 1:00 pm Lg.3874Hammerin' Hawks</v>
      </c>
    </row>
    <row r="2624" spans="1:7" x14ac:dyDescent="0.25">
      <c r="A2624">
        <v>2598</v>
      </c>
      <c r="B2624" t="s">
        <v>384</v>
      </c>
      <c r="C2624" t="s">
        <v>2517</v>
      </c>
      <c r="D2624">
        <v>228</v>
      </c>
      <c r="E2624">
        <v>315</v>
      </c>
      <c r="F2624">
        <f t="shared" si="40"/>
        <v>13</v>
      </c>
      <c r="G2624" t="str">
        <f>STANDINGS_HR[[#This Row],[League]]&amp;STANDINGS_HR[[#This Row],[Team]]</f>
        <v>$150 Draft Champions Mar 10 1:00 pm Lg.3874Team Sanford</v>
      </c>
    </row>
    <row r="2625" spans="1:7" x14ac:dyDescent="0.25">
      <c r="A2625">
        <v>2639</v>
      </c>
      <c r="B2625" t="s">
        <v>2525</v>
      </c>
      <c r="C2625" t="s">
        <v>2517</v>
      </c>
      <c r="D2625">
        <v>225</v>
      </c>
      <c r="E2625">
        <v>274.5</v>
      </c>
      <c r="F2625">
        <f t="shared" si="40"/>
        <v>14</v>
      </c>
      <c r="G2625" t="str">
        <f>STANDINGS_HR[[#This Row],[League]]&amp;STANDINGS_HR[[#This Row],[Team]]</f>
        <v>$150 Draft Champions Mar 10 1:00 pm Lg.3874Team Moon</v>
      </c>
    </row>
    <row r="2626" spans="1:7" x14ac:dyDescent="0.25">
      <c r="A2626">
        <v>2906</v>
      </c>
      <c r="B2626" t="s">
        <v>2520</v>
      </c>
      <c r="C2626" t="s">
        <v>2517</v>
      </c>
      <c r="D2626">
        <v>155</v>
      </c>
      <c r="E2626">
        <v>5</v>
      </c>
      <c r="F2626">
        <f t="shared" si="40"/>
        <v>15</v>
      </c>
      <c r="G2626" t="str">
        <f>STANDINGS_HR[[#This Row],[League]]&amp;STANDINGS_HR[[#This Row],[Team]]</f>
        <v>$150 Draft Champions Mar 10 1:00 pm Lg.3874SpinningSeams12</v>
      </c>
    </row>
    <row r="2627" spans="1:7" x14ac:dyDescent="0.25">
      <c r="A2627">
        <v>224</v>
      </c>
      <c r="B2627" t="s">
        <v>163</v>
      </c>
      <c r="C2627" t="s">
        <v>2527</v>
      </c>
      <c r="D2627">
        <v>322</v>
      </c>
      <c r="E2627">
        <v>2688.5</v>
      </c>
      <c r="F2627">
        <f t="shared" ref="F2627:F2690" si="41">IF(C2627=C2626,F2626+1,1)</f>
        <v>1</v>
      </c>
      <c r="G2627" t="str">
        <f>STANDINGS_HR[[#This Row],[League]]&amp;STANDINGS_HR[[#This Row],[Team]]</f>
        <v>$150 Draft Champions Mar 11 1:00 pm Lg.3879Team Jones</v>
      </c>
    </row>
    <row r="2628" spans="1:7" x14ac:dyDescent="0.25">
      <c r="A2628">
        <v>348</v>
      </c>
      <c r="B2628" t="s">
        <v>2536</v>
      </c>
      <c r="C2628" t="s">
        <v>2527</v>
      </c>
      <c r="D2628">
        <v>313</v>
      </c>
      <c r="E2628">
        <v>2567</v>
      </c>
      <c r="F2628">
        <f t="shared" si="41"/>
        <v>2</v>
      </c>
      <c r="G2628" t="str">
        <f>STANDINGS_HR[[#This Row],[League]]&amp;STANDINGS_HR[[#This Row],[Team]]</f>
        <v>$150 Draft Champions Mar 11 1:00 pm Lg.3879Sultans of Swings</v>
      </c>
    </row>
    <row r="2629" spans="1:7" x14ac:dyDescent="0.25">
      <c r="A2629">
        <v>355</v>
      </c>
      <c r="B2629" t="s">
        <v>213</v>
      </c>
      <c r="C2629" t="s">
        <v>2527</v>
      </c>
      <c r="D2629">
        <v>312</v>
      </c>
      <c r="E2629">
        <v>2547.5</v>
      </c>
      <c r="F2629">
        <f t="shared" si="41"/>
        <v>3</v>
      </c>
      <c r="G2629" t="str">
        <f>STANDINGS_HR[[#This Row],[League]]&amp;STANDINGS_HR[[#This Row],[Team]]</f>
        <v>$150 Draft Champions Mar 11 1:00 pm Lg.3879Cardinal Crunch 4</v>
      </c>
    </row>
    <row r="2630" spans="1:7" x14ac:dyDescent="0.25">
      <c r="A2630">
        <v>450</v>
      </c>
      <c r="B2630" t="s">
        <v>2537</v>
      </c>
      <c r="C2630" t="s">
        <v>2527</v>
      </c>
      <c r="D2630">
        <v>307</v>
      </c>
      <c r="E2630">
        <v>2463</v>
      </c>
      <c r="F2630">
        <f t="shared" si="41"/>
        <v>4</v>
      </c>
      <c r="G2630" t="str">
        <f>STANDINGS_HR[[#This Row],[League]]&amp;STANDINGS_HR[[#This Row],[Team]]</f>
        <v>$150 Draft Champions Mar 11 1:00 pm Lg.3879Magma</v>
      </c>
    </row>
    <row r="2631" spans="1:7" x14ac:dyDescent="0.25">
      <c r="A2631">
        <v>845</v>
      </c>
      <c r="B2631" t="s">
        <v>2529</v>
      </c>
      <c r="C2631" t="s">
        <v>2527</v>
      </c>
      <c r="D2631">
        <v>291</v>
      </c>
      <c r="E2631">
        <v>2072.5</v>
      </c>
      <c r="F2631">
        <f t="shared" si="41"/>
        <v>5</v>
      </c>
      <c r="G2631" t="str">
        <f>STANDINGS_HR[[#This Row],[League]]&amp;STANDINGS_HR[[#This Row],[Team]]</f>
        <v>$150 Draft Champions Mar 11 1:00 pm Lg.3879Stripers</v>
      </c>
    </row>
    <row r="2632" spans="1:7" x14ac:dyDescent="0.25">
      <c r="A2632">
        <v>1354</v>
      </c>
      <c r="B2632" t="s">
        <v>19</v>
      </c>
      <c r="C2632" t="s">
        <v>2527</v>
      </c>
      <c r="D2632">
        <v>275</v>
      </c>
      <c r="E2632">
        <v>1558</v>
      </c>
      <c r="F2632">
        <f t="shared" si="41"/>
        <v>6</v>
      </c>
      <c r="G2632" t="str">
        <f>STANDINGS_HR[[#This Row],[League]]&amp;STANDINGS_HR[[#This Row],[Team]]</f>
        <v>$150 Draft Champions Mar 11 1:00 pm Lg.3879One Eyed Jack</v>
      </c>
    </row>
    <row r="2633" spans="1:7" x14ac:dyDescent="0.25">
      <c r="A2633">
        <v>1468</v>
      </c>
      <c r="B2633" t="s">
        <v>2535</v>
      </c>
      <c r="C2633" t="s">
        <v>2527</v>
      </c>
      <c r="D2633">
        <v>271</v>
      </c>
      <c r="E2633">
        <v>1434.5</v>
      </c>
      <c r="F2633">
        <f t="shared" si="41"/>
        <v>7</v>
      </c>
      <c r="G2633" t="str">
        <f>STANDINGS_HR[[#This Row],[League]]&amp;STANDINGS_HR[[#This Row],[Team]]</f>
        <v>$150 Draft Champions Mar 11 1:00 pm Lg.3879GreenCanes</v>
      </c>
    </row>
    <row r="2634" spans="1:7" x14ac:dyDescent="0.25">
      <c r="A2634">
        <v>1709</v>
      </c>
      <c r="B2634" t="s">
        <v>2531</v>
      </c>
      <c r="C2634" t="s">
        <v>2527</v>
      </c>
      <c r="D2634">
        <v>264</v>
      </c>
      <c r="E2634">
        <v>1191</v>
      </c>
      <c r="F2634">
        <f t="shared" si="41"/>
        <v>8</v>
      </c>
      <c r="G2634" t="str">
        <f>STANDINGS_HR[[#This Row],[League]]&amp;STANDINGS_HR[[#This Row],[Team]]</f>
        <v>$150 Draft Champions Mar 11 1:00 pm Lg.3879Bartolo Colonoscopy</v>
      </c>
    </row>
    <row r="2635" spans="1:7" x14ac:dyDescent="0.25">
      <c r="A2635">
        <v>1731</v>
      </c>
      <c r="B2635" t="s">
        <v>2533</v>
      </c>
      <c r="C2635" t="s">
        <v>2527</v>
      </c>
      <c r="D2635">
        <v>264</v>
      </c>
      <c r="E2635">
        <v>1191</v>
      </c>
      <c r="F2635">
        <f t="shared" si="41"/>
        <v>9</v>
      </c>
      <c r="G2635" t="str">
        <f>STANDINGS_HR[[#This Row],[League]]&amp;STANDINGS_HR[[#This Row],[Team]]</f>
        <v>$150 Draft Champions Mar 11 1:00 pm Lg.3879SuperBadAssSweetDaddyJones</v>
      </c>
    </row>
    <row r="2636" spans="1:7" x14ac:dyDescent="0.25">
      <c r="A2636">
        <v>1850</v>
      </c>
      <c r="B2636" t="s">
        <v>2530</v>
      </c>
      <c r="C2636" t="s">
        <v>2527</v>
      </c>
      <c r="D2636">
        <v>259</v>
      </c>
      <c r="E2636">
        <v>1044</v>
      </c>
      <c r="F2636">
        <f t="shared" si="41"/>
        <v>10</v>
      </c>
      <c r="G2636" t="str">
        <f>STANDINGS_HR[[#This Row],[League]]&amp;STANDINGS_HR[[#This Row],[Team]]</f>
        <v>$150 Draft Champions Mar 11 1:00 pm Lg.3879Blue Moon Rising</v>
      </c>
    </row>
    <row r="2637" spans="1:7" x14ac:dyDescent="0.25">
      <c r="A2637">
        <v>1882</v>
      </c>
      <c r="B2637" t="s">
        <v>2528</v>
      </c>
      <c r="C2637" t="s">
        <v>2527</v>
      </c>
      <c r="D2637">
        <v>259</v>
      </c>
      <c r="E2637">
        <v>1044</v>
      </c>
      <c r="F2637">
        <f t="shared" si="41"/>
        <v>11</v>
      </c>
      <c r="G2637" t="str">
        <f>STANDINGS_HR[[#This Row],[League]]&amp;STANDINGS_HR[[#This Row],[Team]]</f>
        <v>$150 Draft Champions Mar 11 1:00 pm Lg.3879Team Turner 3</v>
      </c>
    </row>
    <row r="2638" spans="1:7" x14ac:dyDescent="0.25">
      <c r="A2638">
        <v>1907</v>
      </c>
      <c r="B2638" t="s">
        <v>2534</v>
      </c>
      <c r="C2638" t="s">
        <v>2527</v>
      </c>
      <c r="D2638">
        <v>258</v>
      </c>
      <c r="E2638">
        <v>1012.5</v>
      </c>
      <c r="F2638">
        <f t="shared" si="41"/>
        <v>12</v>
      </c>
      <c r="G2638" t="str">
        <f>STANDINGS_HR[[#This Row],[League]]&amp;STANDINGS_HR[[#This Row],[Team]]</f>
        <v>$150 Draft Champions Mar 11 1:00 pm Lg.3879Triple Play!</v>
      </c>
    </row>
    <row r="2639" spans="1:7" x14ac:dyDescent="0.25">
      <c r="A2639">
        <v>2093</v>
      </c>
      <c r="B2639" t="s">
        <v>344</v>
      </c>
      <c r="C2639" t="s">
        <v>2527</v>
      </c>
      <c r="D2639">
        <v>251</v>
      </c>
      <c r="E2639">
        <v>813.5</v>
      </c>
      <c r="F2639">
        <f t="shared" si="41"/>
        <v>13</v>
      </c>
      <c r="G2639" t="str">
        <f>STANDINGS_HR[[#This Row],[League]]&amp;STANDINGS_HR[[#This Row],[Team]]</f>
        <v>$150 Draft Champions Mar 11 1:00 pm Lg.3879Las Vegas Blvd VII</v>
      </c>
    </row>
    <row r="2640" spans="1:7" x14ac:dyDescent="0.25">
      <c r="A2640">
        <v>2620</v>
      </c>
      <c r="B2640" t="s">
        <v>2532</v>
      </c>
      <c r="C2640" t="s">
        <v>2527</v>
      </c>
      <c r="D2640">
        <v>226</v>
      </c>
      <c r="E2640">
        <v>287</v>
      </c>
      <c r="F2640">
        <f t="shared" si="41"/>
        <v>14</v>
      </c>
      <c r="G2640" t="str">
        <f>STANDINGS_HR[[#This Row],[League]]&amp;STANDINGS_HR[[#This Row],[Team]]</f>
        <v>$150 Draft Champions Mar 11 1:00 pm Lg.3879Bad Robot</v>
      </c>
    </row>
    <row r="2641" spans="1:7" x14ac:dyDescent="0.25">
      <c r="A2641">
        <v>2760</v>
      </c>
      <c r="B2641" t="s">
        <v>1466</v>
      </c>
      <c r="C2641" t="s">
        <v>2527</v>
      </c>
      <c r="D2641">
        <v>215</v>
      </c>
      <c r="E2641">
        <v>153</v>
      </c>
      <c r="F2641">
        <f t="shared" si="41"/>
        <v>15</v>
      </c>
      <c r="G2641" t="str">
        <f>STANDINGS_HR[[#This Row],[League]]&amp;STANDINGS_HR[[#This Row],[Team]]</f>
        <v>$150 Draft Champions Mar 11 1:00 pm Lg.3879Team Robbins</v>
      </c>
    </row>
    <row r="2642" spans="1:7" x14ac:dyDescent="0.25">
      <c r="A2642">
        <v>339</v>
      </c>
      <c r="B2642" t="s">
        <v>2545</v>
      </c>
      <c r="C2642" t="s">
        <v>2538</v>
      </c>
      <c r="D2642">
        <v>313</v>
      </c>
      <c r="E2642">
        <v>2567</v>
      </c>
      <c r="F2642">
        <f t="shared" si="41"/>
        <v>1</v>
      </c>
      <c r="G2642" t="str">
        <f>STANDINGS_HR[[#This Row],[League]]&amp;STANDINGS_HR[[#This Row],[Team]]</f>
        <v>$150 Draft Champions Mar 11 1:00 pm Lg.3882Balk Lives Matter</v>
      </c>
    </row>
    <row r="2643" spans="1:7" x14ac:dyDescent="0.25">
      <c r="A2643">
        <v>369</v>
      </c>
      <c r="B2643" t="s">
        <v>2202</v>
      </c>
      <c r="C2643" t="s">
        <v>2538</v>
      </c>
      <c r="D2643">
        <v>312</v>
      </c>
      <c r="E2643">
        <v>2547.5</v>
      </c>
      <c r="F2643">
        <f t="shared" si="41"/>
        <v>2</v>
      </c>
      <c r="G2643" t="str">
        <f>STANDINGS_HR[[#This Row],[League]]&amp;STANDINGS_HR[[#This Row],[Team]]</f>
        <v>$150 Draft Champions Mar 11 1:00 pm Lg.3882Team Jaggi</v>
      </c>
    </row>
    <row r="2644" spans="1:7" x14ac:dyDescent="0.25">
      <c r="A2644">
        <v>406</v>
      </c>
      <c r="B2644" t="s">
        <v>44</v>
      </c>
      <c r="C2644" t="s">
        <v>2538</v>
      </c>
      <c r="D2644">
        <v>309</v>
      </c>
      <c r="E2644">
        <v>2499</v>
      </c>
      <c r="F2644">
        <f t="shared" si="41"/>
        <v>3</v>
      </c>
      <c r="G2644" t="str">
        <f>STANDINGS_HR[[#This Row],[League]]&amp;STANDINGS_HR[[#This Row],[Team]]</f>
        <v>$150 Draft Champions Mar 11 1:00 pm Lg.3882Frieda's Boss</v>
      </c>
    </row>
    <row r="2645" spans="1:7" x14ac:dyDescent="0.25">
      <c r="A2645">
        <v>640</v>
      </c>
      <c r="B2645" t="s">
        <v>32</v>
      </c>
      <c r="C2645" t="s">
        <v>2538</v>
      </c>
      <c r="D2645">
        <v>299</v>
      </c>
      <c r="E2645">
        <v>2277</v>
      </c>
      <c r="F2645">
        <f t="shared" si="41"/>
        <v>4</v>
      </c>
      <c r="G2645" t="str">
        <f>STANDINGS_HR[[#This Row],[League]]&amp;STANDINGS_HR[[#This Row],[Team]]</f>
        <v>$150 Draft Champions Mar 11 1:00 pm Lg.3882Team enfield</v>
      </c>
    </row>
    <row r="2646" spans="1:7" x14ac:dyDescent="0.25">
      <c r="A2646">
        <v>730</v>
      </c>
      <c r="B2646" t="s">
        <v>2543</v>
      </c>
      <c r="C2646" t="s">
        <v>2538</v>
      </c>
      <c r="D2646">
        <v>295</v>
      </c>
      <c r="E2646">
        <v>2174</v>
      </c>
      <c r="F2646">
        <f t="shared" si="41"/>
        <v>5</v>
      </c>
      <c r="G2646" t="str">
        <f>STANDINGS_HR[[#This Row],[League]]&amp;STANDINGS_HR[[#This Row],[Team]]</f>
        <v>$150 Draft Champions Mar 11 1:00 pm Lg.3882Fido's Plate</v>
      </c>
    </row>
    <row r="2647" spans="1:7" x14ac:dyDescent="0.25">
      <c r="A2647">
        <v>1043</v>
      </c>
      <c r="B2647" t="s">
        <v>19</v>
      </c>
      <c r="C2647" t="s">
        <v>2538</v>
      </c>
      <c r="D2647">
        <v>284</v>
      </c>
      <c r="E2647">
        <v>1866</v>
      </c>
      <c r="F2647">
        <f t="shared" si="41"/>
        <v>6</v>
      </c>
      <c r="G2647" t="str">
        <f>STANDINGS_HR[[#This Row],[League]]&amp;STANDINGS_HR[[#This Row],[Team]]</f>
        <v>$150 Draft Champions Mar 11 1:00 pm Lg.3882One Eyed Jack</v>
      </c>
    </row>
    <row r="2648" spans="1:7" x14ac:dyDescent="0.25">
      <c r="A2648">
        <v>1082</v>
      </c>
      <c r="B2648" t="s">
        <v>2540</v>
      </c>
      <c r="C2648" t="s">
        <v>2538</v>
      </c>
      <c r="D2648">
        <v>283</v>
      </c>
      <c r="E2648">
        <v>1829.5</v>
      </c>
      <c r="F2648">
        <f t="shared" si="41"/>
        <v>7</v>
      </c>
      <c r="G2648" t="str">
        <f>STANDINGS_HR[[#This Row],[League]]&amp;STANDINGS_HR[[#This Row],[Team]]</f>
        <v>$150 Draft Champions Mar 11 1:00 pm Lg.3882New Hamp Lotharios</v>
      </c>
    </row>
    <row r="2649" spans="1:7" x14ac:dyDescent="0.25">
      <c r="A2649">
        <v>1129</v>
      </c>
      <c r="B2649" t="s">
        <v>2542</v>
      </c>
      <c r="C2649" t="s">
        <v>2538</v>
      </c>
      <c r="D2649">
        <v>282</v>
      </c>
      <c r="E2649">
        <v>1795</v>
      </c>
      <c r="F2649">
        <f t="shared" si="41"/>
        <v>8</v>
      </c>
      <c r="G2649" t="str">
        <f>STANDINGS_HR[[#This Row],[League]]&amp;STANDINGS_HR[[#This Row],[Team]]</f>
        <v>$150 Draft Champions Mar 11 1:00 pm Lg.3882Wicked Spoon</v>
      </c>
    </row>
    <row r="2650" spans="1:7" x14ac:dyDescent="0.25">
      <c r="A2650">
        <v>1134</v>
      </c>
      <c r="B2650" t="s">
        <v>2544</v>
      </c>
      <c r="C2650" t="s">
        <v>2538</v>
      </c>
      <c r="D2650">
        <v>281</v>
      </c>
      <c r="E2650">
        <v>1759</v>
      </c>
      <c r="F2650">
        <f t="shared" si="41"/>
        <v>9</v>
      </c>
      <c r="G2650" t="str">
        <f>STANDINGS_HR[[#This Row],[League]]&amp;STANDINGS_HR[[#This Row],[Team]]</f>
        <v>$150 Draft Champions Mar 11 1:00 pm Lg.38822016 WarmBeer ColdFood 3rd</v>
      </c>
    </row>
    <row r="2651" spans="1:7" x14ac:dyDescent="0.25">
      <c r="A2651">
        <v>1418</v>
      </c>
      <c r="B2651" t="s">
        <v>889</v>
      </c>
      <c r="C2651" t="s">
        <v>2538</v>
      </c>
      <c r="D2651">
        <v>273</v>
      </c>
      <c r="E2651">
        <v>1503</v>
      </c>
      <c r="F2651">
        <f t="shared" si="41"/>
        <v>10</v>
      </c>
      <c r="G2651" t="str">
        <f>STANDINGS_HR[[#This Row],[League]]&amp;STANDINGS_HR[[#This Row],[Team]]</f>
        <v>$150 Draft Champions Mar 11 1:00 pm Lg.3882Team Thompson</v>
      </c>
    </row>
    <row r="2652" spans="1:7" x14ac:dyDescent="0.25">
      <c r="A2652">
        <v>1938</v>
      </c>
      <c r="B2652" t="s">
        <v>423</v>
      </c>
      <c r="C2652" t="s">
        <v>2538</v>
      </c>
      <c r="D2652">
        <v>257</v>
      </c>
      <c r="E2652">
        <v>985</v>
      </c>
      <c r="F2652">
        <f t="shared" si="41"/>
        <v>11</v>
      </c>
      <c r="G2652" t="str">
        <f>STANDINGS_HR[[#This Row],[League]]&amp;STANDINGS_HR[[#This Row],[Team]]</f>
        <v>$150 Draft Champions Mar 11 1:00 pm Lg.3882Team O`Connor</v>
      </c>
    </row>
    <row r="2653" spans="1:7" x14ac:dyDescent="0.25">
      <c r="A2653">
        <v>2389</v>
      </c>
      <c r="B2653" t="s">
        <v>2541</v>
      </c>
      <c r="C2653" t="s">
        <v>2538</v>
      </c>
      <c r="D2653">
        <v>239</v>
      </c>
      <c r="E2653">
        <v>523</v>
      </c>
      <c r="F2653">
        <f t="shared" si="41"/>
        <v>12</v>
      </c>
      <c r="G2653" t="str">
        <f>STANDINGS_HR[[#This Row],[League]]&amp;STANDINGS_HR[[#This Row],[Team]]</f>
        <v>$150 Draft Champions Mar 11 1:00 pm Lg.3882SchtinyT's</v>
      </c>
    </row>
    <row r="2654" spans="1:7" x14ac:dyDescent="0.25">
      <c r="A2654">
        <v>2563</v>
      </c>
      <c r="B2654" t="s">
        <v>2539</v>
      </c>
      <c r="C2654" t="s">
        <v>2538</v>
      </c>
      <c r="D2654">
        <v>230</v>
      </c>
      <c r="E2654">
        <v>345.5</v>
      </c>
      <c r="F2654">
        <f t="shared" si="41"/>
        <v>13</v>
      </c>
      <c r="G2654" t="str">
        <f>STANDINGS_HR[[#This Row],[League]]&amp;STANDINGS_HR[[#This Row],[Team]]</f>
        <v>$150 Draft Champions Mar 11 1:00 pm Lg.3882Mooksters</v>
      </c>
    </row>
    <row r="2655" spans="1:7" x14ac:dyDescent="0.25">
      <c r="A2655">
        <v>2605</v>
      </c>
      <c r="B2655" t="s">
        <v>498</v>
      </c>
      <c r="C2655" t="s">
        <v>2538</v>
      </c>
      <c r="D2655">
        <v>227</v>
      </c>
      <c r="E2655">
        <v>301</v>
      </c>
      <c r="F2655">
        <f t="shared" si="41"/>
        <v>14</v>
      </c>
      <c r="G2655" t="str">
        <f>STANDINGS_HR[[#This Row],[League]]&amp;STANDINGS_HR[[#This Row],[Team]]</f>
        <v>$150 Draft Champions Mar 11 1:00 pm Lg.3882Gashouse Gorillas</v>
      </c>
    </row>
    <row r="2656" spans="1:7" x14ac:dyDescent="0.25">
      <c r="A2656">
        <v>2771</v>
      </c>
      <c r="B2656" t="s">
        <v>2337</v>
      </c>
      <c r="C2656" t="s">
        <v>2538</v>
      </c>
      <c r="D2656">
        <v>214</v>
      </c>
      <c r="E2656">
        <v>143</v>
      </c>
      <c r="F2656">
        <f t="shared" si="41"/>
        <v>15</v>
      </c>
      <c r="G2656" t="str">
        <f>STANDINGS_HR[[#This Row],[League]]&amp;STANDINGS_HR[[#This Row],[Team]]</f>
        <v>$150 Draft Champions Mar 11 1:00 pm Lg.3882Team Burnidge</v>
      </c>
    </row>
    <row r="2657" spans="1:7" x14ac:dyDescent="0.25">
      <c r="A2657">
        <v>3</v>
      </c>
      <c r="B2657" t="s">
        <v>501</v>
      </c>
      <c r="C2657" t="s">
        <v>2546</v>
      </c>
      <c r="D2657">
        <v>373</v>
      </c>
      <c r="E2657">
        <v>2908</v>
      </c>
      <c r="F2657">
        <f t="shared" si="41"/>
        <v>1</v>
      </c>
      <c r="G2657" t="str">
        <f>STANDINGS_HR[[#This Row],[League]]&amp;STANDINGS_HR[[#This Row],[Team]]</f>
        <v>$150 Draft Champions Mar 11 1:00 pm Lg.3884PTBNLs</v>
      </c>
    </row>
    <row r="2658" spans="1:7" x14ac:dyDescent="0.25">
      <c r="A2658">
        <v>54</v>
      </c>
      <c r="B2658" t="s">
        <v>2558</v>
      </c>
      <c r="C2658" t="s">
        <v>2546</v>
      </c>
      <c r="D2658">
        <v>344</v>
      </c>
      <c r="E2658">
        <v>2858.5</v>
      </c>
      <c r="F2658">
        <f t="shared" si="41"/>
        <v>2</v>
      </c>
      <c r="G2658" t="str">
        <f>STANDINGS_HR[[#This Row],[League]]&amp;STANDINGS_HR[[#This Row],[Team]]</f>
        <v>$150 Draft Champions Mar 11 1:00 pm Lg.3884The Pee Pee Dance</v>
      </c>
    </row>
    <row r="2659" spans="1:7" x14ac:dyDescent="0.25">
      <c r="A2659">
        <v>791</v>
      </c>
      <c r="B2659" t="s">
        <v>2551</v>
      </c>
      <c r="C2659" t="s">
        <v>2546</v>
      </c>
      <c r="D2659">
        <v>293</v>
      </c>
      <c r="E2659">
        <v>2127</v>
      </c>
      <c r="F2659">
        <f t="shared" si="41"/>
        <v>3</v>
      </c>
      <c r="G2659" t="str">
        <f>STANDINGS_HR[[#This Row],[League]]&amp;STANDINGS_HR[[#This Row],[Team]]</f>
        <v>$150 Draft Champions Mar 11 1:00 pm Lg.3884Team Neill</v>
      </c>
    </row>
    <row r="2660" spans="1:7" x14ac:dyDescent="0.25">
      <c r="A2660">
        <v>895</v>
      </c>
      <c r="B2660" t="s">
        <v>2557</v>
      </c>
      <c r="C2660" t="s">
        <v>2546</v>
      </c>
      <c r="D2660">
        <v>289</v>
      </c>
      <c r="E2660">
        <v>2019.5</v>
      </c>
      <c r="F2660">
        <f t="shared" si="41"/>
        <v>4</v>
      </c>
      <c r="G2660" t="str">
        <f>STANDINGS_HR[[#This Row],[League]]&amp;STANDINGS_HR[[#This Row],[Team]]</f>
        <v>$150 Draft Champions Mar 11 1:00 pm Lg.3884Team Bradley</v>
      </c>
    </row>
    <row r="2661" spans="1:7" x14ac:dyDescent="0.25">
      <c r="A2661">
        <v>925</v>
      </c>
      <c r="B2661" t="s">
        <v>2553</v>
      </c>
      <c r="C2661" t="s">
        <v>2546</v>
      </c>
      <c r="D2661">
        <v>288</v>
      </c>
      <c r="E2661">
        <v>1989.5</v>
      </c>
      <c r="F2661">
        <f t="shared" si="41"/>
        <v>5</v>
      </c>
      <c r="G2661" t="str">
        <f>STANDINGS_HR[[#This Row],[League]]&amp;STANDINGS_HR[[#This Row],[Team]]</f>
        <v>$150 Draft Champions Mar 11 1:00 pm Lg.3884Team Paul</v>
      </c>
    </row>
    <row r="2662" spans="1:7" x14ac:dyDescent="0.25">
      <c r="A2662">
        <v>949</v>
      </c>
      <c r="B2662" t="s">
        <v>2549</v>
      </c>
      <c r="C2662" t="s">
        <v>2546</v>
      </c>
      <c r="D2662">
        <v>287</v>
      </c>
      <c r="E2662">
        <v>1963</v>
      </c>
      <c r="F2662">
        <f t="shared" si="41"/>
        <v>6</v>
      </c>
      <c r="G2662" t="str">
        <f>STANDINGS_HR[[#This Row],[League]]&amp;STANDINGS_HR[[#This Row],[Team]]</f>
        <v>$150 Draft Champions Mar 11 1:00 pm Lg.3884One Tool Player</v>
      </c>
    </row>
    <row r="2663" spans="1:7" x14ac:dyDescent="0.25">
      <c r="A2663">
        <v>1098</v>
      </c>
      <c r="B2663" t="s">
        <v>2552</v>
      </c>
      <c r="C2663" t="s">
        <v>2546</v>
      </c>
      <c r="D2663">
        <v>283</v>
      </c>
      <c r="E2663">
        <v>1829.5</v>
      </c>
      <c r="F2663">
        <f t="shared" si="41"/>
        <v>7</v>
      </c>
      <c r="G2663" t="str">
        <f>STANDINGS_HR[[#This Row],[League]]&amp;STANDINGS_HR[[#This Row],[Team]]</f>
        <v>$150 Draft Champions Mar 11 1:00 pm Lg.3884Where's Mugs</v>
      </c>
    </row>
    <row r="2664" spans="1:7" x14ac:dyDescent="0.25">
      <c r="A2664">
        <v>1339</v>
      </c>
      <c r="B2664" t="s">
        <v>2550</v>
      </c>
      <c r="C2664" t="s">
        <v>2546</v>
      </c>
      <c r="D2664">
        <v>276</v>
      </c>
      <c r="E2664">
        <v>1589</v>
      </c>
      <c r="F2664">
        <f t="shared" si="41"/>
        <v>8</v>
      </c>
      <c r="G2664" t="str">
        <f>STANDINGS_HR[[#This Row],[League]]&amp;STANDINGS_HR[[#This Row],[Team]]</f>
        <v>$150 Draft Champions Mar 11 1:00 pm Lg.3884X-Pensive Winos</v>
      </c>
    </row>
    <row r="2665" spans="1:7" x14ac:dyDescent="0.25">
      <c r="A2665">
        <v>1774</v>
      </c>
      <c r="B2665" t="s">
        <v>2559</v>
      </c>
      <c r="C2665" t="s">
        <v>2546</v>
      </c>
      <c r="D2665">
        <v>262</v>
      </c>
      <c r="E2665">
        <v>1128.5</v>
      </c>
      <c r="F2665">
        <f t="shared" si="41"/>
        <v>9</v>
      </c>
      <c r="G2665" t="str">
        <f>STANDINGS_HR[[#This Row],[League]]&amp;STANDINGS_HR[[#This Row],[Team]]</f>
        <v>$150 Draft Champions Mar 11 1:00 pm Lg.3884Dookie McGee v7 - $150</v>
      </c>
    </row>
    <row r="2666" spans="1:7" x14ac:dyDescent="0.25">
      <c r="A2666">
        <v>1781</v>
      </c>
      <c r="B2666" t="s">
        <v>2548</v>
      </c>
      <c r="C2666" t="s">
        <v>2546</v>
      </c>
      <c r="D2666">
        <v>262</v>
      </c>
      <c r="E2666">
        <v>1128.5</v>
      </c>
      <c r="F2666">
        <f t="shared" si="41"/>
        <v>10</v>
      </c>
      <c r="G2666" t="str">
        <f>STANDINGS_HR[[#This Row],[League]]&amp;STANDINGS_HR[[#This Row],[Team]]</f>
        <v>$150 Draft Champions Mar 11 1:00 pm Lg.3884Look at the Flowers</v>
      </c>
    </row>
    <row r="2667" spans="1:7" x14ac:dyDescent="0.25">
      <c r="A2667">
        <v>1987</v>
      </c>
      <c r="B2667" t="s">
        <v>2547</v>
      </c>
      <c r="C2667" t="s">
        <v>2546</v>
      </c>
      <c r="D2667">
        <v>255</v>
      </c>
      <c r="E2667">
        <v>932</v>
      </c>
      <c r="F2667">
        <f t="shared" si="41"/>
        <v>11</v>
      </c>
      <c r="G2667" t="str">
        <f>STANDINGS_HR[[#This Row],[League]]&amp;STANDINGS_HR[[#This Row],[Team]]</f>
        <v>$150 Draft Champions Mar 11 1:00 pm Lg.3884Team Read</v>
      </c>
    </row>
    <row r="2668" spans="1:7" x14ac:dyDescent="0.25">
      <c r="A2668">
        <v>2012</v>
      </c>
      <c r="B2668" t="s">
        <v>2554</v>
      </c>
      <c r="C2668" t="s">
        <v>2546</v>
      </c>
      <c r="D2668">
        <v>254</v>
      </c>
      <c r="E2668">
        <v>902.5</v>
      </c>
      <c r="F2668">
        <f t="shared" si="41"/>
        <v>12</v>
      </c>
      <c r="G2668" t="str">
        <f>STANDINGS_HR[[#This Row],[League]]&amp;STANDINGS_HR[[#This Row],[Team]]</f>
        <v>$150 Draft Champions Mar 11 1:00 pm Lg.3884Quien es tu Papi?</v>
      </c>
    </row>
    <row r="2669" spans="1:7" x14ac:dyDescent="0.25">
      <c r="A2669">
        <v>2480</v>
      </c>
      <c r="B2669" t="s">
        <v>310</v>
      </c>
      <c r="C2669" t="s">
        <v>2546</v>
      </c>
      <c r="D2669">
        <v>235</v>
      </c>
      <c r="E2669">
        <v>439.5</v>
      </c>
      <c r="F2669">
        <f t="shared" si="41"/>
        <v>13</v>
      </c>
      <c r="G2669" t="str">
        <f>STANDINGS_HR[[#This Row],[League]]&amp;STANDINGS_HR[[#This Row],[Team]]</f>
        <v>$150 Draft Champions Mar 11 1:00 pm Lg.3884Yellow Penguins</v>
      </c>
    </row>
    <row r="2670" spans="1:7" x14ac:dyDescent="0.25">
      <c r="A2670">
        <v>2535</v>
      </c>
      <c r="B2670" t="s">
        <v>2555</v>
      </c>
      <c r="C2670" t="s">
        <v>2546</v>
      </c>
      <c r="D2670">
        <v>231</v>
      </c>
      <c r="E2670">
        <v>365.5</v>
      </c>
      <c r="F2670">
        <f t="shared" si="41"/>
        <v>14</v>
      </c>
      <c r="G2670" t="str">
        <f>STANDINGS_HR[[#This Row],[League]]&amp;STANDINGS_HR[[#This Row],[Team]]</f>
        <v>$150 Draft Champions Mar 11 1:00 pm Lg.3884-TBD-</v>
      </c>
    </row>
    <row r="2671" spans="1:7" x14ac:dyDescent="0.25">
      <c r="A2671">
        <v>2574</v>
      </c>
      <c r="B2671" t="s">
        <v>2556</v>
      </c>
      <c r="C2671" t="s">
        <v>2546</v>
      </c>
      <c r="D2671">
        <v>230</v>
      </c>
      <c r="E2671">
        <v>345.5</v>
      </c>
      <c r="F2671">
        <f t="shared" si="41"/>
        <v>15</v>
      </c>
      <c r="G2671" t="str">
        <f>STANDINGS_HR[[#This Row],[League]]&amp;STANDINGS_HR[[#This Row],[Team]]</f>
        <v>$150 Draft Champions Mar 11 1:00 pm Lg.3884double*A-Mode</v>
      </c>
    </row>
    <row r="2672" spans="1:7" x14ac:dyDescent="0.25">
      <c r="A2672">
        <v>32</v>
      </c>
      <c r="B2672" t="s">
        <v>2568</v>
      </c>
      <c r="C2672" t="s">
        <v>2560</v>
      </c>
      <c r="D2672">
        <v>348</v>
      </c>
      <c r="E2672">
        <v>2879</v>
      </c>
      <c r="F2672">
        <f t="shared" si="41"/>
        <v>1</v>
      </c>
      <c r="G2672" t="str">
        <f>STANDINGS_HR[[#This Row],[League]]&amp;STANDINGS_HR[[#This Row],[Team]]</f>
        <v>$150 Draft Champions Mar 11 1:00 pm Lg.3889Sheffield Lake Eagles</v>
      </c>
    </row>
    <row r="2673" spans="1:7" x14ac:dyDescent="0.25">
      <c r="A2673">
        <v>38</v>
      </c>
      <c r="B2673" t="s">
        <v>2561</v>
      </c>
      <c r="C2673" t="s">
        <v>2560</v>
      </c>
      <c r="D2673">
        <v>347</v>
      </c>
      <c r="E2673">
        <v>2873</v>
      </c>
      <c r="F2673">
        <f t="shared" si="41"/>
        <v>2</v>
      </c>
      <c r="G2673" t="str">
        <f>STANDINGS_HR[[#This Row],[League]]&amp;STANDINGS_HR[[#This Row],[Team]]</f>
        <v>$150 Draft Champions Mar 11 1:00 pm Lg.3889Team Price</v>
      </c>
    </row>
    <row r="2674" spans="1:7" x14ac:dyDescent="0.25">
      <c r="A2674">
        <v>368</v>
      </c>
      <c r="B2674" t="s">
        <v>78</v>
      </c>
      <c r="C2674" t="s">
        <v>2560</v>
      </c>
      <c r="D2674">
        <v>312</v>
      </c>
      <c r="E2674">
        <v>2547.5</v>
      </c>
      <c r="F2674">
        <f t="shared" si="41"/>
        <v>3</v>
      </c>
      <c r="G2674" t="str">
        <f>STANDINGS_HR[[#This Row],[League]]&amp;STANDINGS_HR[[#This Row],[Team]]</f>
        <v>$150 Draft Champions Mar 11 1:00 pm Lg.3889Team Barnes</v>
      </c>
    </row>
    <row r="2675" spans="1:7" x14ac:dyDescent="0.25">
      <c r="A2675">
        <v>777</v>
      </c>
      <c r="B2675" t="s">
        <v>2564</v>
      </c>
      <c r="C2675" t="s">
        <v>2560</v>
      </c>
      <c r="D2675">
        <v>293</v>
      </c>
      <c r="E2675">
        <v>2127</v>
      </c>
      <c r="F2675">
        <f t="shared" si="41"/>
        <v>4</v>
      </c>
      <c r="G2675" t="str">
        <f>STANDINGS_HR[[#This Row],[League]]&amp;STANDINGS_HR[[#This Row],[Team]]</f>
        <v>$150 Draft Champions Mar 11 1:00 pm Lg.3889Mo Tom</v>
      </c>
    </row>
    <row r="2676" spans="1:7" x14ac:dyDescent="0.25">
      <c r="A2676">
        <v>1012</v>
      </c>
      <c r="B2676" t="s">
        <v>19</v>
      </c>
      <c r="C2676" t="s">
        <v>2560</v>
      </c>
      <c r="D2676">
        <v>285</v>
      </c>
      <c r="E2676">
        <v>1901</v>
      </c>
      <c r="F2676">
        <f t="shared" si="41"/>
        <v>5</v>
      </c>
      <c r="G2676" t="str">
        <f>STANDINGS_HR[[#This Row],[League]]&amp;STANDINGS_HR[[#This Row],[Team]]</f>
        <v>$150 Draft Champions Mar 11 1:00 pm Lg.3889One Eyed Jack</v>
      </c>
    </row>
    <row r="2677" spans="1:7" x14ac:dyDescent="0.25">
      <c r="A2677">
        <v>1039</v>
      </c>
      <c r="B2677" t="s">
        <v>2570</v>
      </c>
      <c r="C2677" t="s">
        <v>2560</v>
      </c>
      <c r="D2677">
        <v>284</v>
      </c>
      <c r="E2677">
        <v>1866</v>
      </c>
      <c r="F2677">
        <f t="shared" si="41"/>
        <v>6</v>
      </c>
      <c r="G2677" t="str">
        <f>STANDINGS_HR[[#This Row],[League]]&amp;STANDINGS_HR[[#This Row],[Team]]</f>
        <v>$150 Draft Champions Mar 11 1:00 pm Lg.3889Let's Go, Burnsby Gulley</v>
      </c>
    </row>
    <row r="2678" spans="1:7" x14ac:dyDescent="0.25">
      <c r="A2678">
        <v>1253</v>
      </c>
      <c r="B2678" t="s">
        <v>2571</v>
      </c>
      <c r="C2678" t="s">
        <v>2560</v>
      </c>
      <c r="D2678">
        <v>278</v>
      </c>
      <c r="E2678">
        <v>1655.5</v>
      </c>
      <c r="F2678">
        <f t="shared" si="41"/>
        <v>7</v>
      </c>
      <c r="G2678" t="str">
        <f>STANDINGS_HR[[#This Row],[League]]&amp;STANDINGS_HR[[#This Row],[Team]]</f>
        <v>$150 Draft Champions Mar 11 1:00 pm Lg.3889Hilltop Hens</v>
      </c>
    </row>
    <row r="2679" spans="1:7" x14ac:dyDescent="0.25">
      <c r="A2679">
        <v>1631</v>
      </c>
      <c r="B2679" t="s">
        <v>485</v>
      </c>
      <c r="C2679" t="s">
        <v>2560</v>
      </c>
      <c r="D2679">
        <v>266</v>
      </c>
      <c r="E2679">
        <v>1264</v>
      </c>
      <c r="F2679">
        <f t="shared" si="41"/>
        <v>8</v>
      </c>
      <c r="G2679" t="str">
        <f>STANDINGS_HR[[#This Row],[League]]&amp;STANDINGS_HR[[#This Row],[Team]]</f>
        <v>$150 Draft Champions Mar 11 1:00 pm Lg.3889Chocolate Thunder</v>
      </c>
    </row>
    <row r="2680" spans="1:7" x14ac:dyDescent="0.25">
      <c r="A2680">
        <v>1713</v>
      </c>
      <c r="B2680" t="s">
        <v>2565</v>
      </c>
      <c r="C2680" t="s">
        <v>2560</v>
      </c>
      <c r="D2680">
        <v>264</v>
      </c>
      <c r="E2680">
        <v>1191</v>
      </c>
      <c r="F2680">
        <f t="shared" si="41"/>
        <v>9</v>
      </c>
      <c r="G2680" t="str">
        <f>STANDINGS_HR[[#This Row],[League]]&amp;STANDINGS_HR[[#This Row],[Team]]</f>
        <v>$150 Draft Champions Mar 11 1:00 pm Lg.3889False Albacore</v>
      </c>
    </row>
    <row r="2681" spans="1:7" x14ac:dyDescent="0.25">
      <c r="A2681">
        <v>1742</v>
      </c>
      <c r="B2681" t="s">
        <v>2567</v>
      </c>
      <c r="C2681" t="s">
        <v>2560</v>
      </c>
      <c r="D2681">
        <v>263</v>
      </c>
      <c r="E2681">
        <v>1160.5</v>
      </c>
      <c r="F2681">
        <f t="shared" si="41"/>
        <v>10</v>
      </c>
      <c r="G2681" t="str">
        <f>STANDINGS_HR[[#This Row],[League]]&amp;STANDINGS_HR[[#This Row],[Team]]</f>
        <v>$150 Draft Champions Mar 11 1:00 pm Lg.3889Chaser</v>
      </c>
    </row>
    <row r="2682" spans="1:7" x14ac:dyDescent="0.25">
      <c r="A2682">
        <v>1845</v>
      </c>
      <c r="B2682" t="s">
        <v>2566</v>
      </c>
      <c r="C2682" t="s">
        <v>2560</v>
      </c>
      <c r="D2682">
        <v>260</v>
      </c>
      <c r="E2682">
        <v>1075</v>
      </c>
      <c r="F2682">
        <f t="shared" si="41"/>
        <v>11</v>
      </c>
      <c r="G2682" t="str">
        <f>STANDINGS_HR[[#This Row],[League]]&amp;STANDINGS_HR[[#This Row],[Team]]</f>
        <v>$150 Draft Champions Mar 11 1:00 pm Lg.3889XFIP THIS</v>
      </c>
    </row>
    <row r="2683" spans="1:7" x14ac:dyDescent="0.25">
      <c r="A2683">
        <v>2374</v>
      </c>
      <c r="B2683" t="s">
        <v>2562</v>
      </c>
      <c r="C2683" t="s">
        <v>2560</v>
      </c>
      <c r="D2683">
        <v>240</v>
      </c>
      <c r="E2683">
        <v>543.5</v>
      </c>
      <c r="F2683">
        <f t="shared" si="41"/>
        <v>12</v>
      </c>
      <c r="G2683" t="str">
        <f>STANDINGS_HR[[#This Row],[League]]&amp;STANDINGS_HR[[#This Row],[Team]]</f>
        <v>$150 Draft Champions Mar 11 1:00 pm Lg.3889Team Kalish</v>
      </c>
    </row>
    <row r="2684" spans="1:7" x14ac:dyDescent="0.25">
      <c r="A2684">
        <v>2575</v>
      </c>
      <c r="B2684" t="s">
        <v>2569</v>
      </c>
      <c r="C2684" t="s">
        <v>2560</v>
      </c>
      <c r="D2684">
        <v>229</v>
      </c>
      <c r="E2684">
        <v>328</v>
      </c>
      <c r="F2684">
        <f t="shared" si="41"/>
        <v>13</v>
      </c>
      <c r="G2684" t="str">
        <f>STANDINGS_HR[[#This Row],[League]]&amp;STANDINGS_HR[[#This Row],[Team]]</f>
        <v>$150 Draft Champions Mar 11 1:00 pm Lg.3889Beast Mode</v>
      </c>
    </row>
    <row r="2685" spans="1:7" x14ac:dyDescent="0.25">
      <c r="A2685">
        <v>2753</v>
      </c>
      <c r="B2685" t="s">
        <v>2563</v>
      </c>
      <c r="C2685" t="s">
        <v>2560</v>
      </c>
      <c r="D2685">
        <v>215</v>
      </c>
      <c r="E2685">
        <v>153</v>
      </c>
      <c r="F2685">
        <f t="shared" si="41"/>
        <v>14</v>
      </c>
      <c r="G2685" t="str">
        <f>STANDINGS_HR[[#This Row],[League]]&amp;STANDINGS_HR[[#This Row],[Team]]</f>
        <v>$150 Draft Champions Mar 11 1:00 pm Lg.3889Austin Ranchers</v>
      </c>
    </row>
    <row r="2686" spans="1:7" x14ac:dyDescent="0.25">
      <c r="A2686">
        <v>2821</v>
      </c>
      <c r="B2686" t="s">
        <v>26</v>
      </c>
      <c r="C2686" t="s">
        <v>2560</v>
      </c>
      <c r="D2686">
        <v>207</v>
      </c>
      <c r="E2686">
        <v>91.5</v>
      </c>
      <c r="F2686">
        <f t="shared" si="41"/>
        <v>15</v>
      </c>
      <c r="G2686" t="str">
        <f>STANDINGS_HR[[#This Row],[League]]&amp;STANDINGS_HR[[#This Row],[Team]]</f>
        <v>$150 Draft Champions Mar 11 1:00 pm Lg.3889Team Young</v>
      </c>
    </row>
    <row r="2687" spans="1:7" x14ac:dyDescent="0.25">
      <c r="A2687">
        <v>114</v>
      </c>
      <c r="B2687" t="s">
        <v>331</v>
      </c>
      <c r="C2687" t="s">
        <v>2573</v>
      </c>
      <c r="D2687">
        <v>332</v>
      </c>
      <c r="E2687">
        <v>2797</v>
      </c>
      <c r="F2687">
        <f t="shared" si="41"/>
        <v>1</v>
      </c>
      <c r="G2687" t="str">
        <f>STANDINGS_HR[[#This Row],[League]]&amp;STANDINGS_HR[[#This Row],[Team]]</f>
        <v>$150 Draft Champions Mar 12 1:00 pm Lg.3894Golden Sombreros</v>
      </c>
    </row>
    <row r="2688" spans="1:7" x14ac:dyDescent="0.25">
      <c r="A2688">
        <v>172</v>
      </c>
      <c r="B2688" t="s">
        <v>2578</v>
      </c>
      <c r="C2688" t="s">
        <v>2573</v>
      </c>
      <c r="D2688">
        <v>326</v>
      </c>
      <c r="E2688">
        <v>2736.5</v>
      </c>
      <c r="F2688">
        <f t="shared" si="41"/>
        <v>2</v>
      </c>
      <c r="G2688" t="str">
        <f>STANDINGS_HR[[#This Row],[League]]&amp;STANDINGS_HR[[#This Row],[Team]]</f>
        <v>$150 Draft Champions Mar 12 1:00 pm Lg.3894Happy Cows</v>
      </c>
    </row>
    <row r="2689" spans="1:7" x14ac:dyDescent="0.25">
      <c r="A2689">
        <v>470</v>
      </c>
      <c r="B2689" t="s">
        <v>2572</v>
      </c>
      <c r="C2689" t="s">
        <v>2573</v>
      </c>
      <c r="D2689">
        <v>306</v>
      </c>
      <c r="E2689">
        <v>2435.5</v>
      </c>
      <c r="F2689">
        <f t="shared" si="41"/>
        <v>3</v>
      </c>
      <c r="G2689" t="str">
        <f>STANDINGS_HR[[#This Row],[League]]&amp;STANDINGS_HR[[#This Row],[Team]]</f>
        <v>$150 Draft Champions Mar 12 1:00 pm Lg.3894Lumbergher</v>
      </c>
    </row>
    <row r="2690" spans="1:7" x14ac:dyDescent="0.25">
      <c r="A2690">
        <v>940</v>
      </c>
      <c r="B2690" t="s">
        <v>2579</v>
      </c>
      <c r="C2690" t="s">
        <v>2573</v>
      </c>
      <c r="D2690">
        <v>287</v>
      </c>
      <c r="E2690">
        <v>1963</v>
      </c>
      <c r="F2690">
        <f t="shared" si="41"/>
        <v>4</v>
      </c>
      <c r="G2690" t="str">
        <f>STANDINGS_HR[[#This Row],[League]]&amp;STANDINGS_HR[[#This Row],[Team]]</f>
        <v>$150 Draft Champions Mar 12 1:00 pm Lg.3894Cub Kickers</v>
      </c>
    </row>
    <row r="2691" spans="1:7" x14ac:dyDescent="0.25">
      <c r="A2691">
        <v>983</v>
      </c>
      <c r="B2691" t="s">
        <v>650</v>
      </c>
      <c r="C2691" t="s">
        <v>2573</v>
      </c>
      <c r="D2691">
        <v>286</v>
      </c>
      <c r="E2691">
        <v>1932.5</v>
      </c>
      <c r="F2691">
        <f t="shared" ref="F2691:F2754" si="42">IF(C2691=C2690,F2690+1,1)</f>
        <v>5</v>
      </c>
      <c r="G2691" t="str">
        <f>STANDINGS_HR[[#This Row],[League]]&amp;STANDINGS_HR[[#This Row],[Team]]</f>
        <v>$150 Draft Champions Mar 12 1:00 pm Lg.3894Team Stein</v>
      </c>
    </row>
    <row r="2692" spans="1:7" x14ac:dyDescent="0.25">
      <c r="A2692">
        <v>1060</v>
      </c>
      <c r="B2692" t="s">
        <v>295</v>
      </c>
      <c r="C2692" t="s">
        <v>2573</v>
      </c>
      <c r="D2692">
        <v>284</v>
      </c>
      <c r="E2692">
        <v>1866</v>
      </c>
      <c r="F2692">
        <f t="shared" si="42"/>
        <v>6</v>
      </c>
      <c r="G2692" t="str">
        <f>STANDINGS_HR[[#This Row],[League]]&amp;STANDINGS_HR[[#This Row],[Team]]</f>
        <v>$150 Draft Champions Mar 12 1:00 pm Lg.3894Tigers Slappy DC4</v>
      </c>
    </row>
    <row r="2693" spans="1:7" x14ac:dyDescent="0.25">
      <c r="A2693">
        <v>1716</v>
      </c>
      <c r="B2693" t="s">
        <v>18</v>
      </c>
      <c r="C2693" t="s">
        <v>2573</v>
      </c>
      <c r="D2693">
        <v>264</v>
      </c>
      <c r="E2693">
        <v>1191</v>
      </c>
      <c r="F2693">
        <f t="shared" si="42"/>
        <v>7</v>
      </c>
      <c r="G2693" t="str">
        <f>STANDINGS_HR[[#This Row],[League]]&amp;STANDINGS_HR[[#This Row],[Team]]</f>
        <v>$150 Draft Champions Mar 12 1:00 pm Lg.3894Home Run Derbies</v>
      </c>
    </row>
    <row r="2694" spans="1:7" x14ac:dyDescent="0.25">
      <c r="A2694">
        <v>1758</v>
      </c>
      <c r="B2694" t="s">
        <v>2576</v>
      </c>
      <c r="C2694" t="s">
        <v>2573</v>
      </c>
      <c r="D2694">
        <v>263</v>
      </c>
      <c r="E2694">
        <v>1160.5</v>
      </c>
      <c r="F2694">
        <f t="shared" si="42"/>
        <v>8</v>
      </c>
      <c r="G2694" t="str">
        <f>STANDINGS_HR[[#This Row],[League]]&amp;STANDINGS_HR[[#This Row],[Team]]</f>
        <v>$150 Draft Champions Mar 12 1:00 pm Lg.3894Team Waldo</v>
      </c>
    </row>
    <row r="2695" spans="1:7" x14ac:dyDescent="0.25">
      <c r="A2695">
        <v>1878</v>
      </c>
      <c r="B2695" t="s">
        <v>2574</v>
      </c>
      <c r="C2695" t="s">
        <v>2573</v>
      </c>
      <c r="D2695">
        <v>259</v>
      </c>
      <c r="E2695">
        <v>1044</v>
      </c>
      <c r="F2695">
        <f t="shared" si="42"/>
        <v>9</v>
      </c>
      <c r="G2695" t="str">
        <f>STANDINGS_HR[[#This Row],[League]]&amp;STANDINGS_HR[[#This Row],[Team]]</f>
        <v>$150 Draft Champions Mar 12 1:00 pm Lg.3894Team Boschert</v>
      </c>
    </row>
    <row r="2696" spans="1:7" x14ac:dyDescent="0.25">
      <c r="A2696">
        <v>2051</v>
      </c>
      <c r="B2696" t="s">
        <v>504</v>
      </c>
      <c r="C2696" t="s">
        <v>2573</v>
      </c>
      <c r="D2696">
        <v>253</v>
      </c>
      <c r="E2696">
        <v>873</v>
      </c>
      <c r="F2696">
        <f t="shared" si="42"/>
        <v>10</v>
      </c>
      <c r="G2696" t="str">
        <f>STANDINGS_HR[[#This Row],[League]]&amp;STANDINGS_HR[[#This Row],[Team]]</f>
        <v>$150 Draft Champions Mar 12 1:00 pm Lg.3894Zombie Rabbits</v>
      </c>
    </row>
    <row r="2697" spans="1:7" x14ac:dyDescent="0.25">
      <c r="A2697">
        <v>2113</v>
      </c>
      <c r="B2697" t="s">
        <v>1451</v>
      </c>
      <c r="C2697" t="s">
        <v>2573</v>
      </c>
      <c r="D2697">
        <v>250</v>
      </c>
      <c r="E2697">
        <v>785</v>
      </c>
      <c r="F2697">
        <f t="shared" si="42"/>
        <v>11</v>
      </c>
      <c r="G2697" t="str">
        <f>STANDINGS_HR[[#This Row],[League]]&amp;STANDINGS_HR[[#This Row],[Team]]</f>
        <v>$150 Draft Champions Mar 12 1:00 pm Lg.389450 Shades of Sonny Gray</v>
      </c>
    </row>
    <row r="2698" spans="1:7" x14ac:dyDescent="0.25">
      <c r="A2698">
        <v>2419</v>
      </c>
      <c r="B2698" t="s">
        <v>1189</v>
      </c>
      <c r="C2698" t="s">
        <v>2573</v>
      </c>
      <c r="D2698">
        <v>238</v>
      </c>
      <c r="E2698">
        <v>500.5</v>
      </c>
      <c r="F2698">
        <f t="shared" si="42"/>
        <v>12</v>
      </c>
      <c r="G2698" t="str">
        <f>STANDINGS_HR[[#This Row],[League]]&amp;STANDINGS_HR[[#This Row],[Team]]</f>
        <v>$150 Draft Champions Mar 12 1:00 pm Lg.3894Team jones</v>
      </c>
    </row>
    <row r="2699" spans="1:7" x14ac:dyDescent="0.25">
      <c r="A2699">
        <v>2594</v>
      </c>
      <c r="B2699" t="s">
        <v>2575</v>
      </c>
      <c r="C2699" t="s">
        <v>2573</v>
      </c>
      <c r="D2699">
        <v>228</v>
      </c>
      <c r="E2699">
        <v>315</v>
      </c>
      <c r="F2699">
        <f t="shared" si="42"/>
        <v>13</v>
      </c>
      <c r="G2699" t="str">
        <f>STANDINGS_HR[[#This Row],[League]]&amp;STANDINGS_HR[[#This Row],[Team]]</f>
        <v>$150 Draft Champions Mar 12 1:00 pm Lg.3894Champaign Blue Moons</v>
      </c>
    </row>
    <row r="2700" spans="1:7" x14ac:dyDescent="0.25">
      <c r="A2700">
        <v>2726</v>
      </c>
      <c r="B2700" t="s">
        <v>2577</v>
      </c>
      <c r="C2700" t="s">
        <v>2573</v>
      </c>
      <c r="D2700">
        <v>218</v>
      </c>
      <c r="E2700">
        <v>183</v>
      </c>
      <c r="F2700">
        <f t="shared" si="42"/>
        <v>14</v>
      </c>
      <c r="G2700" t="str">
        <f>STANDINGS_HR[[#This Row],[League]]&amp;STANDINGS_HR[[#This Row],[Team]]</f>
        <v>$150 Draft Champions Mar 12 1:00 pm Lg.3894Kosher Meat I</v>
      </c>
    </row>
    <row r="2701" spans="1:7" x14ac:dyDescent="0.25">
      <c r="A2701">
        <v>2884</v>
      </c>
      <c r="B2701" t="s">
        <v>2580</v>
      </c>
      <c r="C2701" t="s">
        <v>2573</v>
      </c>
      <c r="D2701">
        <v>190</v>
      </c>
      <c r="E2701">
        <v>27</v>
      </c>
      <c r="F2701">
        <f t="shared" si="42"/>
        <v>15</v>
      </c>
      <c r="G2701" t="str">
        <f>STANDINGS_HR[[#This Row],[League]]&amp;STANDINGS_HR[[#This Row],[Team]]</f>
        <v>$150 Draft Champions Mar 12 1:00 pm Lg.3894GlassCO</v>
      </c>
    </row>
    <row r="2702" spans="1:7" x14ac:dyDescent="0.25">
      <c r="A2702">
        <v>88</v>
      </c>
      <c r="B2702" t="s">
        <v>2584</v>
      </c>
      <c r="C2702" t="s">
        <v>2581</v>
      </c>
      <c r="D2702">
        <v>337</v>
      </c>
      <c r="E2702">
        <v>2823</v>
      </c>
      <c r="F2702">
        <f t="shared" si="42"/>
        <v>1</v>
      </c>
      <c r="G2702" t="str">
        <f>STANDINGS_HR[[#This Row],[League]]&amp;STANDINGS_HR[[#This Row],[Team]]</f>
        <v>$150 Draft Champions Mar 13 1:00 pm Lg.3901Pyradachs</v>
      </c>
    </row>
    <row r="2703" spans="1:7" x14ac:dyDescent="0.25">
      <c r="A2703">
        <v>508</v>
      </c>
      <c r="B2703" t="s">
        <v>726</v>
      </c>
      <c r="C2703" t="s">
        <v>2581</v>
      </c>
      <c r="D2703">
        <v>305</v>
      </c>
      <c r="E2703">
        <v>2410.5</v>
      </c>
      <c r="F2703">
        <f t="shared" si="42"/>
        <v>2</v>
      </c>
      <c r="G2703" t="str">
        <f>STANDINGS_HR[[#This Row],[League]]&amp;STANDINGS_HR[[#This Row],[Team]]</f>
        <v>$150 Draft Champions Mar 13 1:00 pm Lg.3901Team Warner</v>
      </c>
    </row>
    <row r="2704" spans="1:7" x14ac:dyDescent="0.25">
      <c r="A2704">
        <v>546</v>
      </c>
      <c r="B2704" t="s">
        <v>56</v>
      </c>
      <c r="C2704" t="s">
        <v>2581</v>
      </c>
      <c r="D2704">
        <v>302</v>
      </c>
      <c r="E2704">
        <v>2354.5</v>
      </c>
      <c r="F2704">
        <f t="shared" si="42"/>
        <v>3</v>
      </c>
      <c r="G2704" t="str">
        <f>STANDINGS_HR[[#This Row],[League]]&amp;STANDINGS_HR[[#This Row],[Team]]</f>
        <v>$150 Draft Champions Mar 13 1:00 pm Lg.3901DOUGHBOYS</v>
      </c>
    </row>
    <row r="2705" spans="1:7" x14ac:dyDescent="0.25">
      <c r="A2705">
        <v>729</v>
      </c>
      <c r="B2705" t="s">
        <v>2585</v>
      </c>
      <c r="C2705" t="s">
        <v>2581</v>
      </c>
      <c r="D2705">
        <v>295</v>
      </c>
      <c r="E2705">
        <v>2174</v>
      </c>
      <c r="F2705">
        <f t="shared" si="42"/>
        <v>4</v>
      </c>
      <c r="G2705" t="str">
        <f>STANDINGS_HR[[#This Row],[League]]&amp;STANDINGS_HR[[#This Row],[Team]]</f>
        <v>$150 Draft Champions Mar 13 1:00 pm Lg.3901EA Sports 1HR</v>
      </c>
    </row>
    <row r="2706" spans="1:7" x14ac:dyDescent="0.25">
      <c r="A2706">
        <v>759</v>
      </c>
      <c r="B2706" t="s">
        <v>17</v>
      </c>
      <c r="C2706" t="s">
        <v>2581</v>
      </c>
      <c r="D2706">
        <v>294</v>
      </c>
      <c r="E2706">
        <v>2151</v>
      </c>
      <c r="F2706">
        <f t="shared" si="42"/>
        <v>5</v>
      </c>
      <c r="G2706" t="str">
        <f>STANDINGS_HR[[#This Row],[League]]&amp;STANDINGS_HR[[#This Row],[Team]]</f>
        <v>$150 Draft Champions Mar 13 1:00 pm Lg.3901Millertime</v>
      </c>
    </row>
    <row r="2707" spans="1:7" x14ac:dyDescent="0.25">
      <c r="A2707">
        <v>794</v>
      </c>
      <c r="B2707" t="s">
        <v>2463</v>
      </c>
      <c r="C2707" t="s">
        <v>2581</v>
      </c>
      <c r="D2707">
        <v>293</v>
      </c>
      <c r="E2707">
        <v>2127</v>
      </c>
      <c r="F2707">
        <f t="shared" si="42"/>
        <v>6</v>
      </c>
      <c r="G2707" t="str">
        <f>STANDINGS_HR[[#This Row],[League]]&amp;STANDINGS_HR[[#This Row],[Team]]</f>
        <v>$150 Draft Champions Mar 13 1:00 pm Lg.3901Team Van Fleet</v>
      </c>
    </row>
    <row r="2708" spans="1:7" x14ac:dyDescent="0.25">
      <c r="A2708">
        <v>1128</v>
      </c>
      <c r="B2708" t="s">
        <v>2590</v>
      </c>
      <c r="C2708" t="s">
        <v>2581</v>
      </c>
      <c r="D2708">
        <v>282</v>
      </c>
      <c r="E2708">
        <v>1795</v>
      </c>
      <c r="F2708">
        <f t="shared" si="42"/>
        <v>7</v>
      </c>
      <c r="G2708" t="str">
        <f>STANDINGS_HR[[#This Row],[League]]&amp;STANDINGS_HR[[#This Row],[Team]]</f>
        <v>$150 Draft Champions Mar 13 1:00 pm Lg.3901The Union Jacks DC2</v>
      </c>
    </row>
    <row r="2709" spans="1:7" x14ac:dyDescent="0.25">
      <c r="A2709">
        <v>1493</v>
      </c>
      <c r="B2709" t="s">
        <v>2586</v>
      </c>
      <c r="C2709" t="s">
        <v>2581</v>
      </c>
      <c r="D2709">
        <v>271</v>
      </c>
      <c r="E2709">
        <v>1434.5</v>
      </c>
      <c r="F2709">
        <f t="shared" si="42"/>
        <v>8</v>
      </c>
      <c r="G2709" t="str">
        <f>STANDINGS_HR[[#This Row],[League]]&amp;STANDINGS_HR[[#This Row],[Team]]</f>
        <v>$150 Draft Champions Mar 13 1:00 pm Lg.3901smell the rosses</v>
      </c>
    </row>
    <row r="2710" spans="1:7" x14ac:dyDescent="0.25">
      <c r="A2710">
        <v>1609</v>
      </c>
      <c r="B2710" t="s">
        <v>2582</v>
      </c>
      <c r="C2710" t="s">
        <v>2581</v>
      </c>
      <c r="D2710">
        <v>267</v>
      </c>
      <c r="E2710">
        <v>1294</v>
      </c>
      <c r="F2710">
        <f t="shared" si="42"/>
        <v>9</v>
      </c>
      <c r="G2710" t="str">
        <f>STANDINGS_HR[[#This Row],[League]]&amp;STANDINGS_HR[[#This Row],[Team]]</f>
        <v>$150 Draft Champions Mar 13 1:00 pm Lg.3901DEAD PUPPIES DC4</v>
      </c>
    </row>
    <row r="2711" spans="1:7" x14ac:dyDescent="0.25">
      <c r="A2711">
        <v>1660</v>
      </c>
      <c r="B2711" t="s">
        <v>32</v>
      </c>
      <c r="C2711" t="s">
        <v>2581</v>
      </c>
      <c r="D2711">
        <v>266</v>
      </c>
      <c r="E2711">
        <v>1264</v>
      </c>
      <c r="F2711">
        <f t="shared" si="42"/>
        <v>10</v>
      </c>
      <c r="G2711" t="str">
        <f>STANDINGS_HR[[#This Row],[League]]&amp;STANDINGS_HR[[#This Row],[Team]]</f>
        <v>$150 Draft Champions Mar 13 1:00 pm Lg.3901Team enfield</v>
      </c>
    </row>
    <row r="2712" spans="1:7" x14ac:dyDescent="0.25">
      <c r="A2712">
        <v>1738</v>
      </c>
      <c r="B2712" t="s">
        <v>53</v>
      </c>
      <c r="C2712" t="s">
        <v>2581</v>
      </c>
      <c r="D2712">
        <v>263</v>
      </c>
      <c r="E2712">
        <v>1160.5</v>
      </c>
      <c r="F2712">
        <f t="shared" si="42"/>
        <v>11</v>
      </c>
      <c r="G2712" t="str">
        <f>STANDINGS_HR[[#This Row],[League]]&amp;STANDINGS_HR[[#This Row],[Team]]</f>
        <v>$150 Draft Champions Mar 13 1:00 pm Lg.3901Baseball Furies</v>
      </c>
    </row>
    <row r="2713" spans="1:7" x14ac:dyDescent="0.25">
      <c r="A2713">
        <v>1866</v>
      </c>
      <c r="B2713" t="s">
        <v>2589</v>
      </c>
      <c r="C2713" t="s">
        <v>2581</v>
      </c>
      <c r="D2713">
        <v>259</v>
      </c>
      <c r="E2713">
        <v>1044</v>
      </c>
      <c r="F2713">
        <f t="shared" si="42"/>
        <v>12</v>
      </c>
      <c r="G2713" t="str">
        <f>STANDINGS_HR[[#This Row],[League]]&amp;STANDINGS_HR[[#This Row],[Team]]</f>
        <v>$150 Draft Champions Mar 13 1:00 pm Lg.3901Knuckleheads DC</v>
      </c>
    </row>
    <row r="2714" spans="1:7" x14ac:dyDescent="0.25">
      <c r="A2714">
        <v>1978</v>
      </c>
      <c r="B2714" t="s">
        <v>2588</v>
      </c>
      <c r="C2714" t="s">
        <v>2581</v>
      </c>
      <c r="D2714">
        <v>255</v>
      </c>
      <c r="E2714">
        <v>932</v>
      </c>
      <c r="F2714">
        <f t="shared" si="42"/>
        <v>13</v>
      </c>
      <c r="G2714" t="str">
        <f>STANDINGS_HR[[#This Row],[League]]&amp;STANDINGS_HR[[#This Row],[Team]]</f>
        <v>$150 Draft Champions Mar 13 1:00 pm Lg.3901Round 2 (1HR)</v>
      </c>
    </row>
    <row r="2715" spans="1:7" x14ac:dyDescent="0.25">
      <c r="A2715">
        <v>2254</v>
      </c>
      <c r="B2715" t="s">
        <v>2587</v>
      </c>
      <c r="C2715" t="s">
        <v>2581</v>
      </c>
      <c r="D2715">
        <v>245</v>
      </c>
      <c r="E2715">
        <v>655.5</v>
      </c>
      <c r="F2715">
        <f t="shared" si="42"/>
        <v>14</v>
      </c>
      <c r="G2715" t="str">
        <f>STANDINGS_HR[[#This Row],[League]]&amp;STANDINGS_HR[[#This Row],[Team]]</f>
        <v>$150 Draft Champions Mar 13 1:00 pm Lg.3901OKMOTS 2</v>
      </c>
    </row>
    <row r="2716" spans="1:7" x14ac:dyDescent="0.25">
      <c r="A2716">
        <v>2596</v>
      </c>
      <c r="B2716" t="s">
        <v>2583</v>
      </c>
      <c r="C2716" t="s">
        <v>2581</v>
      </c>
      <c r="D2716">
        <v>228</v>
      </c>
      <c r="E2716">
        <v>315</v>
      </c>
      <c r="F2716">
        <f t="shared" si="42"/>
        <v>15</v>
      </c>
      <c r="G2716" t="str">
        <f>STANDINGS_HR[[#This Row],[League]]&amp;STANDINGS_HR[[#This Row],[Team]]</f>
        <v>$150 Draft Champions Mar 13 1:00 pm Lg.3901Nocturnal Wrights</v>
      </c>
    </row>
    <row r="2717" spans="1:7" x14ac:dyDescent="0.25">
      <c r="A2717">
        <v>325</v>
      </c>
      <c r="B2717" t="s">
        <v>207</v>
      </c>
      <c r="C2717" t="s">
        <v>2592</v>
      </c>
      <c r="D2717">
        <v>315</v>
      </c>
      <c r="E2717">
        <v>2592.5</v>
      </c>
      <c r="F2717">
        <f t="shared" si="42"/>
        <v>1</v>
      </c>
      <c r="G2717" t="str">
        <f>STANDINGS_HR[[#This Row],[League]]&amp;STANDINGS_HR[[#This Row],[Team]]</f>
        <v>$150 Draft Champions Nov 27 1:00 pm Lg.3547Team Vogel</v>
      </c>
    </row>
    <row r="2718" spans="1:7" x14ac:dyDescent="0.25">
      <c r="A2718">
        <v>375</v>
      </c>
      <c r="B2718" t="s">
        <v>28</v>
      </c>
      <c r="C2718" t="s">
        <v>2592</v>
      </c>
      <c r="D2718">
        <v>311</v>
      </c>
      <c r="E2718">
        <v>2530</v>
      </c>
      <c r="F2718">
        <f t="shared" si="42"/>
        <v>2</v>
      </c>
      <c r="G2718" t="str">
        <f>STANDINGS_HR[[#This Row],[League]]&amp;STANDINGS_HR[[#This Row],[Team]]</f>
        <v>$150 Draft Champions Nov 27 1:00 pm Lg.3547Bats and Wingers</v>
      </c>
    </row>
    <row r="2719" spans="1:7" x14ac:dyDescent="0.25">
      <c r="A2719">
        <v>390</v>
      </c>
      <c r="B2719" t="s">
        <v>2600</v>
      </c>
      <c r="C2719" t="s">
        <v>2592</v>
      </c>
      <c r="D2719">
        <v>310</v>
      </c>
      <c r="E2719">
        <v>2514.5</v>
      </c>
      <c r="F2719">
        <f t="shared" si="42"/>
        <v>3</v>
      </c>
      <c r="G2719" t="str">
        <f>STANDINGS_HR[[#This Row],[League]]&amp;STANDINGS_HR[[#This Row],[Team]]</f>
        <v>$150 Draft Champions Nov 27 1:00 pm Lg.3547BK METS FDC</v>
      </c>
    </row>
    <row r="2720" spans="1:7" x14ac:dyDescent="0.25">
      <c r="A2720">
        <v>760</v>
      </c>
      <c r="B2720" t="s">
        <v>21</v>
      </c>
      <c r="C2720" t="s">
        <v>2592</v>
      </c>
      <c r="D2720">
        <v>294</v>
      </c>
      <c r="E2720">
        <v>2151</v>
      </c>
      <c r="F2720">
        <f t="shared" si="42"/>
        <v>4</v>
      </c>
      <c r="G2720" t="str">
        <f>STANDINGS_HR[[#This Row],[League]]&amp;STANDINGS_HR[[#This Row],[Team]]</f>
        <v>$150 Draft Champions Nov 27 1:00 pm Lg.3547Mudhens</v>
      </c>
    </row>
    <row r="2721" spans="1:7" x14ac:dyDescent="0.25">
      <c r="A2721">
        <v>797</v>
      </c>
      <c r="B2721" t="s">
        <v>2596</v>
      </c>
      <c r="C2721" t="s">
        <v>2592</v>
      </c>
      <c r="D2721">
        <v>293</v>
      </c>
      <c r="E2721">
        <v>2127</v>
      </c>
      <c r="F2721">
        <f t="shared" si="42"/>
        <v>5</v>
      </c>
      <c r="G2721" t="str">
        <f>STANDINGS_HR[[#This Row],[League]]&amp;STANDINGS_HR[[#This Row],[Team]]</f>
        <v>$150 Draft Champions Nov 27 1:00 pm Lg.3547ctmbb</v>
      </c>
    </row>
    <row r="2722" spans="1:7" x14ac:dyDescent="0.25">
      <c r="A2722">
        <v>894</v>
      </c>
      <c r="B2722" t="s">
        <v>2598</v>
      </c>
      <c r="C2722" t="s">
        <v>2592</v>
      </c>
      <c r="D2722">
        <v>289</v>
      </c>
      <c r="E2722">
        <v>2019.5</v>
      </c>
      <c r="F2722">
        <f t="shared" si="42"/>
        <v>6</v>
      </c>
      <c r="G2722" t="str">
        <f>STANDINGS_HR[[#This Row],[League]]&amp;STANDINGS_HR[[#This Row],[Team]]</f>
        <v>$150 Draft Champions Nov 27 1:00 pm Lg.3547SEMPER FI 2</v>
      </c>
    </row>
    <row r="2723" spans="1:7" x14ac:dyDescent="0.25">
      <c r="A2723">
        <v>1035</v>
      </c>
      <c r="B2723" t="s">
        <v>2593</v>
      </c>
      <c r="C2723" t="s">
        <v>2592</v>
      </c>
      <c r="D2723">
        <v>284</v>
      </c>
      <c r="E2723">
        <v>1866</v>
      </c>
      <c r="F2723">
        <f t="shared" si="42"/>
        <v>7</v>
      </c>
      <c r="G2723" t="str">
        <f>STANDINGS_HR[[#This Row],[League]]&amp;STANDINGS_HR[[#This Row],[Team]]</f>
        <v>$150 Draft Champions Nov 27 1:00 pm Lg.3547EA Sports 4</v>
      </c>
    </row>
    <row r="2724" spans="1:7" x14ac:dyDescent="0.25">
      <c r="A2724">
        <v>1071</v>
      </c>
      <c r="B2724" t="s">
        <v>2595</v>
      </c>
      <c r="C2724" t="s">
        <v>2592</v>
      </c>
      <c r="D2724">
        <v>283</v>
      </c>
      <c r="E2724">
        <v>1829.5</v>
      </c>
      <c r="F2724">
        <f t="shared" si="42"/>
        <v>8</v>
      </c>
      <c r="G2724" t="str">
        <f>STANDINGS_HR[[#This Row],[League]]&amp;STANDINGS_HR[[#This Row],[Team]]</f>
        <v>$150 Draft Champions Nov 27 1:00 pm Lg.3547Burnt Toast</v>
      </c>
    </row>
    <row r="2725" spans="1:7" x14ac:dyDescent="0.25">
      <c r="A2725">
        <v>1778</v>
      </c>
      <c r="B2725" t="s">
        <v>2594</v>
      </c>
      <c r="C2725" t="s">
        <v>2592</v>
      </c>
      <c r="D2725">
        <v>262</v>
      </c>
      <c r="E2725">
        <v>1128.5</v>
      </c>
      <c r="F2725">
        <f t="shared" si="42"/>
        <v>9</v>
      </c>
      <c r="G2725" t="str">
        <f>STANDINGS_HR[[#This Row],[League]]&amp;STANDINGS_HR[[#This Row],[Team]]</f>
        <v>$150 Draft Champions Nov 27 1:00 pm Lg.3547Jack Parkman Diaries</v>
      </c>
    </row>
    <row r="2726" spans="1:7" x14ac:dyDescent="0.25">
      <c r="A2726">
        <v>1965</v>
      </c>
      <c r="B2726" t="s">
        <v>53</v>
      </c>
      <c r="C2726" t="s">
        <v>2592</v>
      </c>
      <c r="D2726">
        <v>255</v>
      </c>
      <c r="E2726">
        <v>932</v>
      </c>
      <c r="F2726">
        <f t="shared" si="42"/>
        <v>10</v>
      </c>
      <c r="G2726" t="str">
        <f>STANDINGS_HR[[#This Row],[League]]&amp;STANDINGS_HR[[#This Row],[Team]]</f>
        <v>$150 Draft Champions Nov 27 1:00 pm Lg.3547Baseball Furies</v>
      </c>
    </row>
    <row r="2727" spans="1:7" x14ac:dyDescent="0.25">
      <c r="A2727">
        <v>2010</v>
      </c>
      <c r="B2727" t="s">
        <v>441</v>
      </c>
      <c r="C2727" t="s">
        <v>2592</v>
      </c>
      <c r="D2727">
        <v>254</v>
      </c>
      <c r="E2727">
        <v>902.5</v>
      </c>
      <c r="F2727">
        <f t="shared" si="42"/>
        <v>11</v>
      </c>
      <c r="G2727" t="str">
        <f>STANDINGS_HR[[#This Row],[League]]&amp;STANDINGS_HR[[#This Row],[Team]]</f>
        <v>$150 Draft Champions Nov 27 1:00 pm Lg.3547Poopy Tooth 2</v>
      </c>
    </row>
    <row r="2728" spans="1:7" x14ac:dyDescent="0.25">
      <c r="A2728">
        <v>2213</v>
      </c>
      <c r="B2728" t="s">
        <v>434</v>
      </c>
      <c r="C2728" t="s">
        <v>2592</v>
      </c>
      <c r="D2728">
        <v>247</v>
      </c>
      <c r="E2728">
        <v>702.5</v>
      </c>
      <c r="F2728">
        <f t="shared" si="42"/>
        <v>12</v>
      </c>
      <c r="G2728" t="str">
        <f>STANDINGS_HR[[#This Row],[League]]&amp;STANDINGS_HR[[#This Row],[Team]]</f>
        <v>$150 Draft Champions Nov 27 1:00 pm Lg.3547Team Kent</v>
      </c>
    </row>
    <row r="2729" spans="1:7" x14ac:dyDescent="0.25">
      <c r="A2729">
        <v>2410</v>
      </c>
      <c r="B2729" t="s">
        <v>2597</v>
      </c>
      <c r="C2729" t="s">
        <v>2592</v>
      </c>
      <c r="D2729">
        <v>238</v>
      </c>
      <c r="E2729">
        <v>500.5</v>
      </c>
      <c r="F2729">
        <f t="shared" si="42"/>
        <v>13</v>
      </c>
      <c r="G2729" t="str">
        <f>STANDINGS_HR[[#This Row],[League]]&amp;STANDINGS_HR[[#This Row],[Team]]</f>
        <v>$150 Draft Champions Nov 27 1:00 pm Lg.3547SILENCE SO LOUD</v>
      </c>
    </row>
    <row r="2730" spans="1:7" x14ac:dyDescent="0.25">
      <c r="A2730">
        <v>2623</v>
      </c>
      <c r="B2730" t="s">
        <v>2599</v>
      </c>
      <c r="C2730" t="s">
        <v>2592</v>
      </c>
      <c r="D2730">
        <v>226</v>
      </c>
      <c r="E2730">
        <v>287</v>
      </c>
      <c r="F2730">
        <f t="shared" si="42"/>
        <v>14</v>
      </c>
      <c r="G2730" t="str">
        <f>STANDINGS_HR[[#This Row],[League]]&amp;STANDINGS_HR[[#This Row],[Team]]</f>
        <v>$150 Draft Champions Nov 27 1:00 pm Lg.3547Madcow - DC2</v>
      </c>
    </row>
    <row r="2731" spans="1:7" x14ac:dyDescent="0.25">
      <c r="A2731">
        <v>2646</v>
      </c>
      <c r="B2731" t="s">
        <v>2591</v>
      </c>
      <c r="C2731" t="s">
        <v>2592</v>
      </c>
      <c r="D2731">
        <v>224</v>
      </c>
      <c r="E2731">
        <v>261</v>
      </c>
      <c r="F2731">
        <f t="shared" si="42"/>
        <v>15</v>
      </c>
      <c r="G2731" t="str">
        <f>STANDINGS_HR[[#This Row],[League]]&amp;STANDINGS_HR[[#This Row],[Team]]</f>
        <v>$150 Draft Champions Nov 27 1:00 pm Lg.3547Entertainment</v>
      </c>
    </row>
    <row r="2732" spans="1:7" x14ac:dyDescent="0.25">
      <c r="A2732">
        <v>55</v>
      </c>
      <c r="B2732" t="s">
        <v>2607</v>
      </c>
      <c r="C2732" t="s">
        <v>2602</v>
      </c>
      <c r="D2732">
        <v>344</v>
      </c>
      <c r="E2732">
        <v>2858.5</v>
      </c>
      <c r="F2732">
        <f t="shared" si="42"/>
        <v>1</v>
      </c>
      <c r="G2732" t="str">
        <f>STANDINGS_HR[[#This Row],[League]]&amp;STANDINGS_HR[[#This Row],[Team]]</f>
        <v>$150 Draft Champions Nov 27 1:00 pm Lg.3548Tiltowait</v>
      </c>
    </row>
    <row r="2733" spans="1:7" x14ac:dyDescent="0.25">
      <c r="A2733">
        <v>141</v>
      </c>
      <c r="B2733" t="s">
        <v>2608</v>
      </c>
      <c r="C2733" t="s">
        <v>2602</v>
      </c>
      <c r="D2733">
        <v>329</v>
      </c>
      <c r="E2733">
        <v>2769</v>
      </c>
      <c r="F2733">
        <f t="shared" si="42"/>
        <v>2</v>
      </c>
      <c r="G2733" t="str">
        <f>STANDINGS_HR[[#This Row],[League]]&amp;STANDINGS_HR[[#This Row],[Team]]</f>
        <v>$150 Draft Champions Nov 27 1:00 pm Lg.3548No Small Ball</v>
      </c>
    </row>
    <row r="2734" spans="1:7" x14ac:dyDescent="0.25">
      <c r="A2734">
        <v>151</v>
      </c>
      <c r="B2734" t="s">
        <v>2601</v>
      </c>
      <c r="C2734" t="s">
        <v>2602</v>
      </c>
      <c r="D2734">
        <v>328</v>
      </c>
      <c r="E2734">
        <v>2760.5</v>
      </c>
      <c r="F2734">
        <f t="shared" si="42"/>
        <v>3</v>
      </c>
      <c r="G2734" t="str">
        <f>STANDINGS_HR[[#This Row],[League]]&amp;STANDINGS_HR[[#This Row],[Team]]</f>
        <v>$150 Draft Champions Nov 27 1:00 pm Lg.3548Slapnut Repellent</v>
      </c>
    </row>
    <row r="2735" spans="1:7" x14ac:dyDescent="0.25">
      <c r="A2735">
        <v>202</v>
      </c>
      <c r="B2735" t="s">
        <v>2606</v>
      </c>
      <c r="C2735" t="s">
        <v>2602</v>
      </c>
      <c r="D2735">
        <v>324</v>
      </c>
      <c r="E2735">
        <v>2710.5</v>
      </c>
      <c r="F2735">
        <f t="shared" si="42"/>
        <v>4</v>
      </c>
      <c r="G2735" t="str">
        <f>STANDINGS_HR[[#This Row],[League]]&amp;STANDINGS_HR[[#This Row],[Team]]</f>
        <v>$150 Draft Champions Nov 27 1:00 pm Lg.3548The Achievers - DC 1</v>
      </c>
    </row>
    <row r="2736" spans="1:7" x14ac:dyDescent="0.25">
      <c r="A2736">
        <v>215</v>
      </c>
      <c r="B2736" t="s">
        <v>56</v>
      </c>
      <c r="C2736" t="s">
        <v>2602</v>
      </c>
      <c r="D2736">
        <v>322</v>
      </c>
      <c r="E2736">
        <v>2688.5</v>
      </c>
      <c r="F2736">
        <f t="shared" si="42"/>
        <v>5</v>
      </c>
      <c r="G2736" t="str">
        <f>STANDINGS_HR[[#This Row],[League]]&amp;STANDINGS_HR[[#This Row],[Team]]</f>
        <v>$150 Draft Champions Nov 27 1:00 pm Lg.3548DOUGHBOYS</v>
      </c>
    </row>
    <row r="2737" spans="1:7" x14ac:dyDescent="0.25">
      <c r="A2737">
        <v>1222</v>
      </c>
      <c r="B2737" t="s">
        <v>139</v>
      </c>
      <c r="C2737" t="s">
        <v>2602</v>
      </c>
      <c r="D2737">
        <v>279</v>
      </c>
      <c r="E2737">
        <v>1692.5</v>
      </c>
      <c r="F2737">
        <f t="shared" si="42"/>
        <v>6</v>
      </c>
      <c r="G2737" t="str">
        <f>STANDINGS_HR[[#This Row],[League]]&amp;STANDINGS_HR[[#This Row],[Team]]</f>
        <v>$150 Draft Champions Nov 27 1:00 pm Lg.3548Surrender Dorothy! (1)</v>
      </c>
    </row>
    <row r="2738" spans="1:7" x14ac:dyDescent="0.25">
      <c r="A2738">
        <v>1323</v>
      </c>
      <c r="B2738" t="s">
        <v>36</v>
      </c>
      <c r="C2738" t="s">
        <v>2602</v>
      </c>
      <c r="D2738">
        <v>276</v>
      </c>
      <c r="E2738">
        <v>1589</v>
      </c>
      <c r="F2738">
        <f t="shared" si="42"/>
        <v>7</v>
      </c>
      <c r="G2738" t="str">
        <f>STANDINGS_HR[[#This Row],[League]]&amp;STANDINGS_HR[[#This Row],[Team]]</f>
        <v>$150 Draft Champions Nov 27 1:00 pm Lg.3548PACO THYME</v>
      </c>
    </row>
    <row r="2739" spans="1:7" x14ac:dyDescent="0.25">
      <c r="A2739">
        <v>1382</v>
      </c>
      <c r="B2739" t="s">
        <v>2612</v>
      </c>
      <c r="C2739" t="s">
        <v>2602</v>
      </c>
      <c r="D2739">
        <v>274</v>
      </c>
      <c r="E2739">
        <v>1532.5</v>
      </c>
      <c r="F2739">
        <f t="shared" si="42"/>
        <v>8</v>
      </c>
      <c r="G2739" t="str">
        <f>STANDINGS_HR[[#This Row],[League]]&amp;STANDINGS_HR[[#This Row],[Team]]</f>
        <v>$150 Draft Champions Nov 27 1:00 pm Lg.3548SEMPER FI 3</v>
      </c>
    </row>
    <row r="2740" spans="1:7" x14ac:dyDescent="0.25">
      <c r="A2740">
        <v>1496</v>
      </c>
      <c r="B2740" t="s">
        <v>266</v>
      </c>
      <c r="C2740" t="s">
        <v>2602</v>
      </c>
      <c r="D2740">
        <v>270</v>
      </c>
      <c r="E2740">
        <v>1400</v>
      </c>
      <c r="F2740">
        <f t="shared" si="42"/>
        <v>9</v>
      </c>
      <c r="G2740" t="str">
        <f>STANDINGS_HR[[#This Row],[League]]&amp;STANDINGS_HR[[#This Row],[Team]]</f>
        <v>$150 Draft Champions Nov 27 1:00 pm Lg.3548Bronx Yankees (DC2)</v>
      </c>
    </row>
    <row r="2741" spans="1:7" x14ac:dyDescent="0.25">
      <c r="A2741">
        <v>2120</v>
      </c>
      <c r="B2741" t="s">
        <v>2610</v>
      </c>
      <c r="C2741" t="s">
        <v>2602</v>
      </c>
      <c r="D2741">
        <v>250</v>
      </c>
      <c r="E2741">
        <v>785</v>
      </c>
      <c r="F2741">
        <f t="shared" si="42"/>
        <v>10</v>
      </c>
      <c r="G2741" t="str">
        <f>STANDINGS_HR[[#This Row],[League]]&amp;STANDINGS_HR[[#This Row],[Team]]</f>
        <v>$150 Draft Champions Nov 27 1:00 pm Lg.3548I got milk money from My Mom</v>
      </c>
    </row>
    <row r="2742" spans="1:7" x14ac:dyDescent="0.25">
      <c r="A2742">
        <v>2222</v>
      </c>
      <c r="B2742" t="s">
        <v>2605</v>
      </c>
      <c r="C2742" t="s">
        <v>2602</v>
      </c>
      <c r="D2742">
        <v>247</v>
      </c>
      <c r="E2742">
        <v>702.5</v>
      </c>
      <c r="F2742">
        <f t="shared" si="42"/>
        <v>11</v>
      </c>
      <c r="G2742" t="str">
        <f>STANDINGS_HR[[#This Row],[League]]&amp;STANDINGS_HR[[#This Row],[Team]]</f>
        <v>$150 Draft Champions Nov 27 1:00 pm Lg.3548Wolves</v>
      </c>
    </row>
    <row r="2743" spans="1:7" x14ac:dyDescent="0.25">
      <c r="A2743">
        <v>2402</v>
      </c>
      <c r="B2743" t="s">
        <v>2604</v>
      </c>
      <c r="C2743" t="s">
        <v>2602</v>
      </c>
      <c r="D2743">
        <v>238</v>
      </c>
      <c r="E2743">
        <v>500.5</v>
      </c>
      <c r="F2743">
        <f t="shared" si="42"/>
        <v>12</v>
      </c>
      <c r="G2743" t="str">
        <f>STANDINGS_HR[[#This Row],[League]]&amp;STANDINGS_HR[[#This Row],[Team]]</f>
        <v>$150 Draft Champions Nov 27 1:00 pm Lg.3548Dock's Dose</v>
      </c>
    </row>
    <row r="2744" spans="1:7" x14ac:dyDescent="0.25">
      <c r="A2744">
        <v>2429</v>
      </c>
      <c r="B2744" t="s">
        <v>2603</v>
      </c>
      <c r="C2744" t="s">
        <v>2602</v>
      </c>
      <c r="D2744">
        <v>237</v>
      </c>
      <c r="E2744">
        <v>479.5</v>
      </c>
      <c r="F2744">
        <f t="shared" si="42"/>
        <v>13</v>
      </c>
      <c r="G2744" t="str">
        <f>STANDINGS_HR[[#This Row],[League]]&amp;STANDINGS_HR[[#This Row],[Team]]</f>
        <v>$150 Draft Champions Nov 27 1:00 pm Lg.3548Lets Go Metz 1</v>
      </c>
    </row>
    <row r="2745" spans="1:7" x14ac:dyDescent="0.25">
      <c r="A2745">
        <v>2672</v>
      </c>
      <c r="B2745" t="s">
        <v>2609</v>
      </c>
      <c r="C2745" t="s">
        <v>2602</v>
      </c>
      <c r="D2745">
        <v>222</v>
      </c>
      <c r="E2745">
        <v>234.5</v>
      </c>
      <c r="F2745">
        <f t="shared" si="42"/>
        <v>14</v>
      </c>
      <c r="G2745" t="str">
        <f>STANDINGS_HR[[#This Row],[League]]&amp;STANDINGS_HR[[#This Row],[Team]]</f>
        <v>$150 Draft Champions Nov 27 1:00 pm Lg.3548Double Dipper</v>
      </c>
    </row>
    <row r="2746" spans="1:7" x14ac:dyDescent="0.25">
      <c r="A2746">
        <v>2899</v>
      </c>
      <c r="B2746" t="s">
        <v>2611</v>
      </c>
      <c r="C2746" t="s">
        <v>2602</v>
      </c>
      <c r="D2746">
        <v>171</v>
      </c>
      <c r="E2746">
        <v>11</v>
      </c>
      <c r="F2746">
        <f t="shared" si="42"/>
        <v>15</v>
      </c>
      <c r="G2746" t="str">
        <f>STANDINGS_HR[[#This Row],[League]]&amp;STANDINGS_HR[[#This Row],[Team]]</f>
        <v>$150 Draft Champions Nov 27 1:00 pm Lg.3548Beasley Magnani DC1</v>
      </c>
    </row>
    <row r="2747" spans="1:7" x14ac:dyDescent="0.25">
      <c r="A2747">
        <v>58</v>
      </c>
      <c r="B2747" t="s">
        <v>2617</v>
      </c>
      <c r="C2747" t="s">
        <v>2614</v>
      </c>
      <c r="D2747">
        <v>343</v>
      </c>
      <c r="E2747">
        <v>2853</v>
      </c>
      <c r="F2747">
        <f t="shared" si="42"/>
        <v>1</v>
      </c>
      <c r="G2747" t="str">
        <f>STANDINGS_HR[[#This Row],[League]]&amp;STANDINGS_HR[[#This Row],[Team]]</f>
        <v>$150 Draft Champions Nov 27 1:00 pm Lg.3549Poopy Tooth 1</v>
      </c>
    </row>
    <row r="2748" spans="1:7" x14ac:dyDescent="0.25">
      <c r="A2748">
        <v>131</v>
      </c>
      <c r="B2748" t="s">
        <v>2621</v>
      </c>
      <c r="C2748" t="s">
        <v>2614</v>
      </c>
      <c r="D2748">
        <v>330</v>
      </c>
      <c r="E2748">
        <v>2779.5</v>
      </c>
      <c r="F2748">
        <f t="shared" si="42"/>
        <v>2</v>
      </c>
      <c r="G2748" t="str">
        <f>STANDINGS_HR[[#This Row],[League]]&amp;STANDINGS_HR[[#This Row],[Team]]</f>
        <v>$150 Draft Champions Nov 27 1:00 pm Lg.3549I Roll With Reginald</v>
      </c>
    </row>
    <row r="2749" spans="1:7" x14ac:dyDescent="0.25">
      <c r="A2749">
        <v>352</v>
      </c>
      <c r="B2749" t="s">
        <v>235</v>
      </c>
      <c r="C2749" t="s">
        <v>2614</v>
      </c>
      <c r="D2749">
        <v>313</v>
      </c>
      <c r="E2749">
        <v>2567</v>
      </c>
      <c r="F2749">
        <f t="shared" si="42"/>
        <v>3</v>
      </c>
      <c r="G2749" t="str">
        <f>STANDINGS_HR[[#This Row],[League]]&amp;STANDINGS_HR[[#This Row],[Team]]</f>
        <v>$150 Draft Champions Nov 27 1:00 pm Lg.3549Winston The Wolf</v>
      </c>
    </row>
    <row r="2750" spans="1:7" x14ac:dyDescent="0.25">
      <c r="A2750">
        <v>441</v>
      </c>
      <c r="B2750" t="s">
        <v>2613</v>
      </c>
      <c r="C2750" t="s">
        <v>2614</v>
      </c>
      <c r="D2750">
        <v>307</v>
      </c>
      <c r="E2750">
        <v>2463</v>
      </c>
      <c r="F2750">
        <f t="shared" si="42"/>
        <v>4</v>
      </c>
      <c r="G2750" t="str">
        <f>STANDINGS_HR[[#This Row],[League]]&amp;STANDINGS_HR[[#This Row],[Team]]</f>
        <v>$150 Draft Champions Nov 27 1:00 pm Lg.3549ChipChopChip1</v>
      </c>
    </row>
    <row r="2751" spans="1:7" x14ac:dyDescent="0.25">
      <c r="A2751">
        <v>1274</v>
      </c>
      <c r="B2751" t="s">
        <v>2615</v>
      </c>
      <c r="C2751" t="s">
        <v>2614</v>
      </c>
      <c r="D2751">
        <v>278</v>
      </c>
      <c r="E2751">
        <v>1655.5</v>
      </c>
      <c r="F2751">
        <f t="shared" si="42"/>
        <v>5</v>
      </c>
      <c r="G2751" t="str">
        <f>STANDINGS_HR[[#This Row],[League]]&amp;STANDINGS_HR[[#This Row],[Team]]</f>
        <v>$150 Draft Champions Nov 27 1:00 pm Lg.3549Trout Sale Bum</v>
      </c>
    </row>
    <row r="2752" spans="1:7" x14ac:dyDescent="0.25">
      <c r="A2752">
        <v>1724</v>
      </c>
      <c r="B2752" t="s">
        <v>2616</v>
      </c>
      <c r="C2752" t="s">
        <v>2614</v>
      </c>
      <c r="D2752">
        <v>264</v>
      </c>
      <c r="E2752">
        <v>1191</v>
      </c>
      <c r="F2752">
        <f t="shared" si="42"/>
        <v>6</v>
      </c>
      <c r="G2752" t="str">
        <f>STANDINGS_HR[[#This Row],[League]]&amp;STANDINGS_HR[[#This Row],[Team]]</f>
        <v>$150 Draft Champions Nov 27 1:00 pm Lg.3549Peppa Puig</v>
      </c>
    </row>
    <row r="2753" spans="1:7" x14ac:dyDescent="0.25">
      <c r="A2753">
        <v>1790</v>
      </c>
      <c r="B2753" t="s">
        <v>128</v>
      </c>
      <c r="C2753" t="s">
        <v>2614</v>
      </c>
      <c r="D2753">
        <v>262</v>
      </c>
      <c r="E2753">
        <v>1128.5</v>
      </c>
      <c r="F2753">
        <f t="shared" si="42"/>
        <v>7</v>
      </c>
      <c r="G2753" t="str">
        <f>STANDINGS_HR[[#This Row],[League]]&amp;STANDINGS_HR[[#This Row],[Team]]</f>
        <v>$150 Draft Champions Nov 27 1:00 pm Lg.3549Team Boelkens</v>
      </c>
    </row>
    <row r="2754" spans="1:7" x14ac:dyDescent="0.25">
      <c r="A2754">
        <v>1915</v>
      </c>
      <c r="B2754" t="s">
        <v>2618</v>
      </c>
      <c r="C2754" t="s">
        <v>2614</v>
      </c>
      <c r="D2754">
        <v>257</v>
      </c>
      <c r="E2754">
        <v>985</v>
      </c>
      <c r="F2754">
        <f t="shared" si="42"/>
        <v>8</v>
      </c>
      <c r="G2754" t="str">
        <f>STANDINGS_HR[[#This Row],[League]]&amp;STANDINGS_HR[[#This Row],[Team]]</f>
        <v>$150 Draft Champions Nov 27 1:00 pm Lg.3549Diamond Studs</v>
      </c>
    </row>
    <row r="2755" spans="1:7" x14ac:dyDescent="0.25">
      <c r="A2755">
        <v>2040</v>
      </c>
      <c r="B2755" t="s">
        <v>468</v>
      </c>
      <c r="C2755" t="s">
        <v>2614</v>
      </c>
      <c r="D2755">
        <v>253</v>
      </c>
      <c r="E2755">
        <v>873</v>
      </c>
      <c r="F2755">
        <f t="shared" ref="F2755:F2818" si="43">IF(C2755=C2754,F2754+1,1)</f>
        <v>9</v>
      </c>
      <c r="G2755" t="str">
        <f>STANDINGS_HR[[#This Row],[League]]&amp;STANDINGS_HR[[#This Row],[Team]]</f>
        <v>$150 Draft Champions Nov 27 1:00 pm Lg.3549Spiked by Cobb</v>
      </c>
    </row>
    <row r="2756" spans="1:7" x14ac:dyDescent="0.25">
      <c r="A2756">
        <v>2041</v>
      </c>
      <c r="B2756" t="s">
        <v>2622</v>
      </c>
      <c r="C2756" t="s">
        <v>2614</v>
      </c>
      <c r="D2756">
        <v>253</v>
      </c>
      <c r="E2756">
        <v>873</v>
      </c>
      <c r="F2756">
        <f t="shared" si="43"/>
        <v>10</v>
      </c>
      <c r="G2756" t="str">
        <f>STANDINGS_HR[[#This Row],[League]]&amp;STANDINGS_HR[[#This Row],[Team]]</f>
        <v>$150 Draft Champions Nov 27 1:00 pm Lg.3549Team Lowy</v>
      </c>
    </row>
    <row r="2757" spans="1:7" x14ac:dyDescent="0.25">
      <c r="A2757">
        <v>2053</v>
      </c>
      <c r="B2757" t="s">
        <v>2623</v>
      </c>
      <c r="C2757" t="s">
        <v>2614</v>
      </c>
      <c r="D2757">
        <v>252</v>
      </c>
      <c r="E2757">
        <v>843.5</v>
      </c>
      <c r="F2757">
        <f t="shared" si="43"/>
        <v>11</v>
      </c>
      <c r="G2757" t="str">
        <f>STANDINGS_HR[[#This Row],[League]]&amp;STANDINGS_HR[[#This Row],[Team]]</f>
        <v>$150 Draft Champions Nov 27 1:00 pm Lg.35492DC WAGGENER</v>
      </c>
    </row>
    <row r="2758" spans="1:7" x14ac:dyDescent="0.25">
      <c r="A2758">
        <v>2321</v>
      </c>
      <c r="B2758" t="s">
        <v>2620</v>
      </c>
      <c r="C2758" t="s">
        <v>2614</v>
      </c>
      <c r="D2758">
        <v>242</v>
      </c>
      <c r="E2758">
        <v>580</v>
      </c>
      <c r="F2758">
        <f t="shared" si="43"/>
        <v>12</v>
      </c>
      <c r="G2758" t="str">
        <f>STANDINGS_HR[[#This Row],[League]]&amp;STANDINGS_HR[[#This Row],[Team]]</f>
        <v>$150 Draft Champions Nov 27 1:00 pm Lg.3549Augusta Gators</v>
      </c>
    </row>
    <row r="2759" spans="1:7" x14ac:dyDescent="0.25">
      <c r="A2759">
        <v>2484</v>
      </c>
      <c r="B2759" t="s">
        <v>242</v>
      </c>
      <c r="C2759" t="s">
        <v>2614</v>
      </c>
      <c r="D2759">
        <v>234</v>
      </c>
      <c r="E2759">
        <v>421.5</v>
      </c>
      <c r="F2759">
        <f t="shared" si="43"/>
        <v>13</v>
      </c>
      <c r="G2759" t="str">
        <f>STANDINGS_HR[[#This Row],[League]]&amp;STANDINGS_HR[[#This Row],[Team]]</f>
        <v>$150 Draft Champions Nov 27 1:00 pm Lg.3549Cyclones</v>
      </c>
    </row>
    <row r="2760" spans="1:7" x14ac:dyDescent="0.25">
      <c r="A2760">
        <v>2542</v>
      </c>
      <c r="B2760" t="s">
        <v>2619</v>
      </c>
      <c r="C2760" t="s">
        <v>2614</v>
      </c>
      <c r="D2760">
        <v>231</v>
      </c>
      <c r="E2760">
        <v>365.5</v>
      </c>
      <c r="F2760">
        <f t="shared" si="43"/>
        <v>14</v>
      </c>
      <c r="G2760" t="str">
        <f>STANDINGS_HR[[#This Row],[League]]&amp;STANDINGS_HR[[#This Row],[Team]]</f>
        <v>$150 Draft Champions Nov 27 1:00 pm Lg.3549Gators</v>
      </c>
    </row>
    <row r="2761" spans="1:7" x14ac:dyDescent="0.25">
      <c r="A2761">
        <v>2866</v>
      </c>
      <c r="B2761" t="s">
        <v>508</v>
      </c>
      <c r="C2761" t="s">
        <v>2614</v>
      </c>
      <c r="D2761">
        <v>196</v>
      </c>
      <c r="E2761">
        <v>46</v>
      </c>
      <c r="F2761">
        <f t="shared" si="43"/>
        <v>15</v>
      </c>
      <c r="G2761" t="str">
        <f>STANDINGS_HR[[#This Row],[League]]&amp;STANDINGS_HR[[#This Row],[Team]]</f>
        <v>$150 Draft Champions Nov 27 1:00 pm Lg.3549Team Robinson</v>
      </c>
    </row>
    <row r="2762" spans="1:7" x14ac:dyDescent="0.25">
      <c r="A2762">
        <v>357</v>
      </c>
      <c r="B2762" t="s">
        <v>2633</v>
      </c>
      <c r="C2762" t="s">
        <v>2625</v>
      </c>
      <c r="D2762">
        <v>312</v>
      </c>
      <c r="E2762">
        <v>2547.5</v>
      </c>
      <c r="F2762">
        <f t="shared" si="43"/>
        <v>1</v>
      </c>
      <c r="G2762" t="str">
        <f>STANDINGS_HR[[#This Row],[League]]&amp;STANDINGS_HR[[#This Row],[Team]]</f>
        <v>$400 Draft Champions Feb 01 1:00 pm Lg.3644Draughtsman 2</v>
      </c>
    </row>
    <row r="2763" spans="1:7" x14ac:dyDescent="0.25">
      <c r="A2763">
        <v>543</v>
      </c>
      <c r="B2763" t="s">
        <v>335</v>
      </c>
      <c r="C2763" t="s">
        <v>2625</v>
      </c>
      <c r="D2763">
        <v>303</v>
      </c>
      <c r="E2763">
        <v>2376</v>
      </c>
      <c r="F2763">
        <f t="shared" si="43"/>
        <v>2</v>
      </c>
      <c r="G2763" t="str">
        <f>STANDINGS_HR[[#This Row],[League]]&amp;STANDINGS_HR[[#This Row],[Team]]</f>
        <v>$400 Draft Champions Feb 01 1:00 pm Lg.3644deadmoneyE</v>
      </c>
    </row>
    <row r="2764" spans="1:7" x14ac:dyDescent="0.25">
      <c r="A2764">
        <v>727</v>
      </c>
      <c r="B2764" t="s">
        <v>2631</v>
      </c>
      <c r="C2764" t="s">
        <v>2625</v>
      </c>
      <c r="D2764">
        <v>295</v>
      </c>
      <c r="E2764">
        <v>2174</v>
      </c>
      <c r="F2764">
        <f t="shared" si="43"/>
        <v>3</v>
      </c>
      <c r="G2764" t="str">
        <f>STANDINGS_HR[[#This Row],[League]]&amp;STANDINGS_HR[[#This Row],[Team]]</f>
        <v>$400 Draft Champions Feb 01 1:00 pm Lg.3644Dangle - snipe</v>
      </c>
    </row>
    <row r="2765" spans="1:7" x14ac:dyDescent="0.25">
      <c r="A2765">
        <v>764</v>
      </c>
      <c r="B2765" t="s">
        <v>361</v>
      </c>
      <c r="C2765" t="s">
        <v>2625</v>
      </c>
      <c r="D2765">
        <v>294</v>
      </c>
      <c r="E2765">
        <v>2151</v>
      </c>
      <c r="F2765">
        <f t="shared" si="43"/>
        <v>4</v>
      </c>
      <c r="G2765" t="str">
        <f>STANDINGS_HR[[#This Row],[League]]&amp;STANDINGS_HR[[#This Row],[Team]]</f>
        <v>$400 Draft Champions Feb 01 1:00 pm Lg.3644Team Bevis</v>
      </c>
    </row>
    <row r="2766" spans="1:7" x14ac:dyDescent="0.25">
      <c r="A2766">
        <v>783</v>
      </c>
      <c r="B2766" t="s">
        <v>2634</v>
      </c>
      <c r="C2766" t="s">
        <v>2625</v>
      </c>
      <c r="D2766">
        <v>293</v>
      </c>
      <c r="E2766">
        <v>2127</v>
      </c>
      <c r="F2766">
        <f t="shared" si="43"/>
        <v>5</v>
      </c>
      <c r="G2766" t="str">
        <f>STANDINGS_HR[[#This Row],[League]]&amp;STANDINGS_HR[[#This Row],[Team]]</f>
        <v>$400 Draft Champions Feb 01 1:00 pm Lg.3644Run Like Dixie</v>
      </c>
    </row>
    <row r="2767" spans="1:7" x14ac:dyDescent="0.25">
      <c r="A2767">
        <v>817</v>
      </c>
      <c r="B2767" t="s">
        <v>144</v>
      </c>
      <c r="C2767" t="s">
        <v>2625</v>
      </c>
      <c r="D2767">
        <v>292</v>
      </c>
      <c r="E2767">
        <v>2099.5</v>
      </c>
      <c r="F2767">
        <f t="shared" si="43"/>
        <v>6</v>
      </c>
      <c r="G2767" t="str">
        <f>STANDINGS_HR[[#This Row],[League]]&amp;STANDINGS_HR[[#This Row],[Team]]</f>
        <v>$400 Draft Champions Feb 01 1:00 pm Lg.3644Team Burns</v>
      </c>
    </row>
    <row r="2768" spans="1:7" x14ac:dyDescent="0.25">
      <c r="A2768">
        <v>973</v>
      </c>
      <c r="B2768" t="s">
        <v>2629</v>
      </c>
      <c r="C2768" t="s">
        <v>2625</v>
      </c>
      <c r="D2768">
        <v>286</v>
      </c>
      <c r="E2768">
        <v>1932.5</v>
      </c>
      <c r="F2768">
        <f t="shared" si="43"/>
        <v>7</v>
      </c>
      <c r="G2768" t="str">
        <f>STANDINGS_HR[[#This Row],[League]]&amp;STANDINGS_HR[[#This Row],[Team]]</f>
        <v>$400 Draft Champions Feb 01 1:00 pm Lg.3644Lennon/McCartney</v>
      </c>
    </row>
    <row r="2769" spans="1:7" x14ac:dyDescent="0.25">
      <c r="A2769">
        <v>1078</v>
      </c>
      <c r="B2769" t="s">
        <v>2626</v>
      </c>
      <c r="C2769" t="s">
        <v>2625</v>
      </c>
      <c r="D2769">
        <v>283</v>
      </c>
      <c r="E2769">
        <v>1829.5</v>
      </c>
      <c r="F2769">
        <f t="shared" si="43"/>
        <v>8</v>
      </c>
      <c r="G2769" t="str">
        <f>STANDINGS_HR[[#This Row],[League]]&amp;STANDINGS_HR[[#This Row],[Team]]</f>
        <v>$400 Draft Champions Feb 01 1:00 pm Lg.3644Into the Crypts of Reyes</v>
      </c>
    </row>
    <row r="2770" spans="1:7" x14ac:dyDescent="0.25">
      <c r="A2770">
        <v>1262</v>
      </c>
      <c r="B2770" t="s">
        <v>2630</v>
      </c>
      <c r="C2770" t="s">
        <v>2625</v>
      </c>
      <c r="D2770">
        <v>278</v>
      </c>
      <c r="E2770">
        <v>1655.5</v>
      </c>
      <c r="F2770">
        <f t="shared" si="43"/>
        <v>9</v>
      </c>
      <c r="G2770" t="str">
        <f>STANDINGS_HR[[#This Row],[League]]&amp;STANDINGS_HR[[#This Row],[Team]]</f>
        <v>$400 Draft Champions Feb 01 1:00 pm Lg.3644Tdot Tanks 3</v>
      </c>
    </row>
    <row r="2771" spans="1:7" x14ac:dyDescent="0.25">
      <c r="A2771">
        <v>1386</v>
      </c>
      <c r="B2771" t="s">
        <v>508</v>
      </c>
      <c r="C2771" t="s">
        <v>2625</v>
      </c>
      <c r="D2771">
        <v>274</v>
      </c>
      <c r="E2771">
        <v>1532.5</v>
      </c>
      <c r="F2771">
        <f t="shared" si="43"/>
        <v>10</v>
      </c>
      <c r="G2771" t="str">
        <f>STANDINGS_HR[[#This Row],[League]]&amp;STANDINGS_HR[[#This Row],[Team]]</f>
        <v>$400 Draft Champions Feb 01 1:00 pm Lg.3644Team Robinson</v>
      </c>
    </row>
    <row r="2772" spans="1:7" x14ac:dyDescent="0.25">
      <c r="A2772">
        <v>1921</v>
      </c>
      <c r="B2772" t="s">
        <v>2628</v>
      </c>
      <c r="C2772" t="s">
        <v>2625</v>
      </c>
      <c r="D2772">
        <v>257</v>
      </c>
      <c r="E2772">
        <v>985</v>
      </c>
      <c r="F2772">
        <f t="shared" si="43"/>
        <v>11</v>
      </c>
      <c r="G2772" t="str">
        <f>STANDINGS_HR[[#This Row],[League]]&amp;STANDINGS_HR[[#This Row],[Team]]</f>
        <v>$400 Draft Champions Feb 01 1:00 pm Lg.3644Le Chat Noir</v>
      </c>
    </row>
    <row r="2773" spans="1:7" x14ac:dyDescent="0.25">
      <c r="A2773">
        <v>2312</v>
      </c>
      <c r="B2773" t="s">
        <v>2624</v>
      </c>
      <c r="C2773" t="s">
        <v>2625</v>
      </c>
      <c r="D2773">
        <v>243</v>
      </c>
      <c r="E2773">
        <v>604.5</v>
      </c>
      <c r="F2773">
        <f t="shared" si="43"/>
        <v>12</v>
      </c>
      <c r="G2773" t="str">
        <f>STANDINGS_HR[[#This Row],[League]]&amp;STANDINGS_HR[[#This Row],[Team]]</f>
        <v>$400 Draft Champions Feb 01 1:00 pm Lg.3644Spartans</v>
      </c>
    </row>
    <row r="2774" spans="1:7" x14ac:dyDescent="0.25">
      <c r="A2774">
        <v>2340</v>
      </c>
      <c r="B2774" t="s">
        <v>889</v>
      </c>
      <c r="C2774" t="s">
        <v>2625</v>
      </c>
      <c r="D2774">
        <v>242</v>
      </c>
      <c r="E2774">
        <v>580</v>
      </c>
      <c r="F2774">
        <f t="shared" si="43"/>
        <v>13</v>
      </c>
      <c r="G2774" t="str">
        <f>STANDINGS_HR[[#This Row],[League]]&amp;STANDINGS_HR[[#This Row],[Team]]</f>
        <v>$400 Draft Champions Feb 01 1:00 pm Lg.3644Team Thompson</v>
      </c>
    </row>
    <row r="2775" spans="1:7" x14ac:dyDescent="0.25">
      <c r="A2775">
        <v>2458</v>
      </c>
      <c r="B2775" t="s">
        <v>2627</v>
      </c>
      <c r="C2775" t="s">
        <v>2625</v>
      </c>
      <c r="D2775">
        <v>236</v>
      </c>
      <c r="E2775">
        <v>460</v>
      </c>
      <c r="F2775">
        <f t="shared" si="43"/>
        <v>14</v>
      </c>
      <c r="G2775" t="str">
        <f>STANDINGS_HR[[#This Row],[League]]&amp;STANDINGS_HR[[#This Row],[Team]]</f>
        <v>$400 Draft Champions Feb 01 1:00 pm Lg.3644Team Shovein</v>
      </c>
    </row>
    <row r="2776" spans="1:7" x14ac:dyDescent="0.25">
      <c r="A2776">
        <v>2666</v>
      </c>
      <c r="B2776" t="s">
        <v>2632</v>
      </c>
      <c r="C2776" t="s">
        <v>2625</v>
      </c>
      <c r="D2776">
        <v>223</v>
      </c>
      <c r="E2776">
        <v>249</v>
      </c>
      <c r="F2776">
        <f t="shared" si="43"/>
        <v>15</v>
      </c>
      <c r="G2776" t="str">
        <f>STANDINGS_HR[[#This Row],[League]]&amp;STANDINGS_HR[[#This Row],[Team]]</f>
        <v>$400 Draft Champions Feb 01 1:00 pm Lg.3644The O-Faces</v>
      </c>
    </row>
    <row r="2777" spans="1:7" x14ac:dyDescent="0.25">
      <c r="A2777">
        <v>9</v>
      </c>
      <c r="B2777" t="s">
        <v>2641</v>
      </c>
      <c r="C2777" t="s">
        <v>2636</v>
      </c>
      <c r="D2777">
        <v>363</v>
      </c>
      <c r="E2777">
        <v>2902.5</v>
      </c>
      <c r="F2777">
        <f t="shared" si="43"/>
        <v>1</v>
      </c>
      <c r="G2777" t="str">
        <f>STANDINGS_HR[[#This Row],[League]]&amp;STANDINGS_HR[[#This Row],[Team]]</f>
        <v>$400 Draft Champions Feb 06 1:00 pm Lg.3660Starfishmn 0206</v>
      </c>
    </row>
    <row r="2778" spans="1:7" x14ac:dyDescent="0.25">
      <c r="A2778">
        <v>85</v>
      </c>
      <c r="B2778" t="s">
        <v>2638</v>
      </c>
      <c r="C2778" t="s">
        <v>2636</v>
      </c>
      <c r="D2778">
        <v>338</v>
      </c>
      <c r="E2778">
        <v>2829.5</v>
      </c>
      <c r="F2778">
        <f t="shared" si="43"/>
        <v>2</v>
      </c>
      <c r="G2778" t="str">
        <f>STANDINGS_HR[[#This Row],[League]]&amp;STANDINGS_HR[[#This Row],[Team]]</f>
        <v>$400 Draft Champions Feb 06 1:00 pm Lg.3660ctmbb iv</v>
      </c>
    </row>
    <row r="2779" spans="1:7" x14ac:dyDescent="0.25">
      <c r="A2779">
        <v>192</v>
      </c>
      <c r="B2779" t="s">
        <v>2637</v>
      </c>
      <c r="C2779" t="s">
        <v>2636</v>
      </c>
      <c r="D2779">
        <v>325</v>
      </c>
      <c r="E2779">
        <v>2722.5</v>
      </c>
      <c r="F2779">
        <f t="shared" si="43"/>
        <v>3</v>
      </c>
      <c r="G2779" t="str">
        <f>STANDINGS_HR[[#This Row],[League]]&amp;STANDINGS_HR[[#This Row],[Team]]</f>
        <v>$400 Draft Champions Feb 06 1:00 pm Lg.3660Team Beckey</v>
      </c>
    </row>
    <row r="2780" spans="1:7" x14ac:dyDescent="0.25">
      <c r="A2780">
        <v>384</v>
      </c>
      <c r="B2780" t="s">
        <v>267</v>
      </c>
      <c r="C2780" t="s">
        <v>2636</v>
      </c>
      <c r="D2780">
        <v>311</v>
      </c>
      <c r="E2780">
        <v>2530</v>
      </c>
      <c r="F2780">
        <f t="shared" si="43"/>
        <v>4</v>
      </c>
      <c r="G2780" t="str">
        <f>STANDINGS_HR[[#This Row],[League]]&amp;STANDINGS_HR[[#This Row],[Team]]</f>
        <v>$400 Draft Champions Feb 06 1:00 pm Lg.3660Team Ratner</v>
      </c>
    </row>
    <row r="2781" spans="1:7" x14ac:dyDescent="0.25">
      <c r="A2781">
        <v>520</v>
      </c>
      <c r="B2781" t="s">
        <v>174</v>
      </c>
      <c r="C2781" t="s">
        <v>2636</v>
      </c>
      <c r="D2781">
        <v>304</v>
      </c>
      <c r="E2781">
        <v>2392.5</v>
      </c>
      <c r="F2781">
        <f t="shared" si="43"/>
        <v>5</v>
      </c>
      <c r="G2781" t="str">
        <f>STANDINGS_HR[[#This Row],[League]]&amp;STANDINGS_HR[[#This Row],[Team]]</f>
        <v>$400 Draft Champions Feb 06 1:00 pm Lg.3660Team Phillips</v>
      </c>
    </row>
    <row r="2782" spans="1:7" x14ac:dyDescent="0.25">
      <c r="A2782">
        <v>849</v>
      </c>
      <c r="B2782" t="s">
        <v>448</v>
      </c>
      <c r="C2782" t="s">
        <v>2636</v>
      </c>
      <c r="D2782">
        <v>291</v>
      </c>
      <c r="E2782">
        <v>2072.5</v>
      </c>
      <c r="F2782">
        <f t="shared" si="43"/>
        <v>6</v>
      </c>
      <c r="G2782" t="str">
        <f>STANDINGS_HR[[#This Row],[League]]&amp;STANDINGS_HR[[#This Row],[Team]]</f>
        <v>$400 Draft Champions Feb 06 1:00 pm Lg.3660The Chameleons</v>
      </c>
    </row>
    <row r="2783" spans="1:7" x14ac:dyDescent="0.25">
      <c r="A2783">
        <v>1092</v>
      </c>
      <c r="B2783" t="s">
        <v>190</v>
      </c>
      <c r="C2783" t="s">
        <v>2636</v>
      </c>
      <c r="D2783">
        <v>283</v>
      </c>
      <c r="E2783">
        <v>1829.5</v>
      </c>
      <c r="F2783">
        <f t="shared" si="43"/>
        <v>7</v>
      </c>
      <c r="G2783" t="str">
        <f>STANDINGS_HR[[#This Row],[League]]&amp;STANDINGS_HR[[#This Row],[Team]]</f>
        <v>$400 Draft Champions Feb 06 1:00 pm Lg.3660Teheran You Apart</v>
      </c>
    </row>
    <row r="2784" spans="1:7" x14ac:dyDescent="0.25">
      <c r="A2784">
        <v>1927</v>
      </c>
      <c r="B2784" t="s">
        <v>202</v>
      </c>
      <c r="C2784" t="s">
        <v>2636</v>
      </c>
      <c r="D2784">
        <v>257</v>
      </c>
      <c r="E2784">
        <v>985</v>
      </c>
      <c r="F2784">
        <f t="shared" si="43"/>
        <v>8</v>
      </c>
      <c r="G2784" t="str">
        <f>STANDINGS_HR[[#This Row],[League]]&amp;STANDINGS_HR[[#This Row],[Team]]</f>
        <v>$400 Draft Champions Feb 06 1:00 pm Lg.3660One for the Dagger</v>
      </c>
    </row>
    <row r="2785" spans="1:7" x14ac:dyDescent="0.25">
      <c r="A2785">
        <v>2136</v>
      </c>
      <c r="B2785" t="s">
        <v>889</v>
      </c>
      <c r="C2785" t="s">
        <v>2636</v>
      </c>
      <c r="D2785">
        <v>250</v>
      </c>
      <c r="E2785">
        <v>785</v>
      </c>
      <c r="F2785">
        <f t="shared" si="43"/>
        <v>9</v>
      </c>
      <c r="G2785" t="str">
        <f>STANDINGS_HR[[#This Row],[League]]&amp;STANDINGS_HR[[#This Row],[Team]]</f>
        <v>$400 Draft Champions Feb 06 1:00 pm Lg.3660Team Thompson</v>
      </c>
    </row>
    <row r="2786" spans="1:7" x14ac:dyDescent="0.25">
      <c r="A2786">
        <v>2271</v>
      </c>
      <c r="B2786" t="s">
        <v>2635</v>
      </c>
      <c r="C2786" t="s">
        <v>2636</v>
      </c>
      <c r="D2786">
        <v>244</v>
      </c>
      <c r="E2786">
        <v>631</v>
      </c>
      <c r="F2786">
        <f t="shared" si="43"/>
        <v>10</v>
      </c>
      <c r="G2786" t="str">
        <f>STANDINGS_HR[[#This Row],[League]]&amp;STANDINGS_HR[[#This Row],[Team]]</f>
        <v>$400 Draft Champions Feb 06 1:00 pm Lg.3660DC Dogo 4</v>
      </c>
    </row>
    <row r="2787" spans="1:7" x14ac:dyDescent="0.25">
      <c r="A2787">
        <v>2397</v>
      </c>
      <c r="B2787" t="s">
        <v>2640</v>
      </c>
      <c r="C2787" t="s">
        <v>2636</v>
      </c>
      <c r="D2787">
        <v>239</v>
      </c>
      <c r="E2787">
        <v>523</v>
      </c>
      <c r="F2787">
        <f t="shared" si="43"/>
        <v>11</v>
      </c>
      <c r="G2787" t="str">
        <f>STANDINGS_HR[[#This Row],[League]]&amp;STANDINGS_HR[[#This Row],[Team]]</f>
        <v>$400 Draft Champions Feb 06 1:00 pm Lg.3660Your Daddy</v>
      </c>
    </row>
    <row r="2788" spans="1:7" x14ac:dyDescent="0.25">
      <c r="A2788">
        <v>2453</v>
      </c>
      <c r="B2788" t="s">
        <v>206</v>
      </c>
      <c r="C2788" t="s">
        <v>2636</v>
      </c>
      <c r="D2788">
        <v>236</v>
      </c>
      <c r="E2788">
        <v>460</v>
      </c>
      <c r="F2788">
        <f t="shared" si="43"/>
        <v>12</v>
      </c>
      <c r="G2788" t="str">
        <f>STANDINGS_HR[[#This Row],[League]]&amp;STANDINGS_HR[[#This Row],[Team]]</f>
        <v>$400 Draft Champions Feb 06 1:00 pm Lg.3660Team Eroh</v>
      </c>
    </row>
    <row r="2789" spans="1:7" x14ac:dyDescent="0.25">
      <c r="A2789">
        <v>2493</v>
      </c>
      <c r="B2789" t="s">
        <v>2639</v>
      </c>
      <c r="C2789" t="s">
        <v>2636</v>
      </c>
      <c r="D2789">
        <v>234</v>
      </c>
      <c r="E2789">
        <v>421.5</v>
      </c>
      <c r="F2789">
        <f t="shared" si="43"/>
        <v>13</v>
      </c>
      <c r="G2789" t="str">
        <f>STANDINGS_HR[[#This Row],[League]]&amp;STANDINGS_HR[[#This Row],[Team]]</f>
        <v>$400 Draft Champions Feb 06 1:00 pm Lg.3660Team Pucci</v>
      </c>
    </row>
    <row r="2790" spans="1:7" x14ac:dyDescent="0.25">
      <c r="A2790">
        <v>2520</v>
      </c>
      <c r="B2790" t="s">
        <v>204</v>
      </c>
      <c r="C2790" t="s">
        <v>2636</v>
      </c>
      <c r="D2790">
        <v>232</v>
      </c>
      <c r="E2790">
        <v>385.5</v>
      </c>
      <c r="F2790">
        <f t="shared" si="43"/>
        <v>14</v>
      </c>
      <c r="G2790" t="str">
        <f>STANDINGS_HR[[#This Row],[League]]&amp;STANDINGS_HR[[#This Row],[Team]]</f>
        <v>$400 Draft Champions Feb 06 1:00 pm Lg.3660Cosmos</v>
      </c>
    </row>
    <row r="2791" spans="1:7" x14ac:dyDescent="0.25">
      <c r="A2791">
        <v>2907</v>
      </c>
      <c r="B2791" t="s">
        <v>402</v>
      </c>
      <c r="C2791" t="s">
        <v>2636</v>
      </c>
      <c r="D2791">
        <v>154</v>
      </c>
      <c r="E2791">
        <v>4</v>
      </c>
      <c r="F2791">
        <f t="shared" si="43"/>
        <v>15</v>
      </c>
      <c r="G2791" t="str">
        <f>STANDINGS_HR[[#This Row],[League]]&amp;STANDINGS_HR[[#This Row],[Team]]</f>
        <v>$400 Draft Champions Feb 06 1:00 pm Lg.3660Team Leonard</v>
      </c>
    </row>
    <row r="2792" spans="1:7" x14ac:dyDescent="0.25">
      <c r="A2792">
        <v>191</v>
      </c>
      <c r="B2792" t="s">
        <v>2652</v>
      </c>
      <c r="C2792" t="s">
        <v>2642</v>
      </c>
      <c r="D2792">
        <v>325</v>
      </c>
      <c r="E2792">
        <v>2722.5</v>
      </c>
      <c r="F2792">
        <f t="shared" si="43"/>
        <v>1</v>
      </c>
      <c r="G2792" t="str">
        <f>STANDINGS_HR[[#This Row],[League]]&amp;STANDINGS_HR[[#This Row],[Team]]</f>
        <v>$400 Draft Champions Feb 13 1:00 pm Lg.3694Starfishmn 0213</v>
      </c>
    </row>
    <row r="2793" spans="1:7" x14ac:dyDescent="0.25">
      <c r="A2793">
        <v>350</v>
      </c>
      <c r="B2793" t="s">
        <v>726</v>
      </c>
      <c r="C2793" t="s">
        <v>2642</v>
      </c>
      <c r="D2793">
        <v>313</v>
      </c>
      <c r="E2793">
        <v>2567</v>
      </c>
      <c r="F2793">
        <f t="shared" si="43"/>
        <v>2</v>
      </c>
      <c r="G2793" t="str">
        <f>STANDINGS_HR[[#This Row],[League]]&amp;STANDINGS_HR[[#This Row],[Team]]</f>
        <v>$400 Draft Champions Feb 13 1:00 pm Lg.3694Team Warner</v>
      </c>
    </row>
    <row r="2794" spans="1:7" x14ac:dyDescent="0.25">
      <c r="A2794">
        <v>395</v>
      </c>
      <c r="B2794" t="s">
        <v>245</v>
      </c>
      <c r="C2794" t="s">
        <v>2642</v>
      </c>
      <c r="D2794">
        <v>310</v>
      </c>
      <c r="E2794">
        <v>2514.5</v>
      </c>
      <c r="F2794">
        <f t="shared" si="43"/>
        <v>3</v>
      </c>
      <c r="G2794" t="str">
        <f>STANDINGS_HR[[#This Row],[League]]&amp;STANDINGS_HR[[#This Row],[Team]]</f>
        <v>$400 Draft Champions Feb 13 1:00 pm Lg.3694Fresh Ripe Peaches</v>
      </c>
    </row>
    <row r="2795" spans="1:7" x14ac:dyDescent="0.25">
      <c r="A2795">
        <v>479</v>
      </c>
      <c r="B2795" t="s">
        <v>1557</v>
      </c>
      <c r="C2795" t="s">
        <v>2642</v>
      </c>
      <c r="D2795">
        <v>306</v>
      </c>
      <c r="E2795">
        <v>2435.5</v>
      </c>
      <c r="F2795">
        <f t="shared" si="43"/>
        <v>4</v>
      </c>
      <c r="G2795" t="str">
        <f>STANDINGS_HR[[#This Row],[League]]&amp;STANDINGS_HR[[#This Row],[Team]]</f>
        <v>$400 Draft Champions Feb 13 1:00 pm Lg.3694Team Casey</v>
      </c>
    </row>
    <row r="2796" spans="1:7" x14ac:dyDescent="0.25">
      <c r="A2796">
        <v>657</v>
      </c>
      <c r="B2796" t="s">
        <v>2648</v>
      </c>
      <c r="C2796" t="s">
        <v>2642</v>
      </c>
      <c r="D2796">
        <v>298</v>
      </c>
      <c r="E2796">
        <v>2250</v>
      </c>
      <c r="F2796">
        <f t="shared" si="43"/>
        <v>5</v>
      </c>
      <c r="G2796" t="str">
        <f>STANDINGS_HR[[#This Row],[League]]&amp;STANDINGS_HR[[#This Row],[Team]]</f>
        <v>$400 Draft Champions Feb 13 1:00 pm Lg.3694Side Boy</v>
      </c>
    </row>
    <row r="2797" spans="1:7" x14ac:dyDescent="0.25">
      <c r="A2797">
        <v>1003</v>
      </c>
      <c r="B2797" t="s">
        <v>2646</v>
      </c>
      <c r="C2797" t="s">
        <v>2642</v>
      </c>
      <c r="D2797">
        <v>285</v>
      </c>
      <c r="E2797">
        <v>1901</v>
      </c>
      <c r="F2797">
        <f t="shared" si="43"/>
        <v>6</v>
      </c>
      <c r="G2797" t="str">
        <f>STANDINGS_HR[[#This Row],[League]]&amp;STANDINGS_HR[[#This Row],[Team]]</f>
        <v>$400 Draft Champions Feb 13 1:00 pm Lg.3694Dallas Ruscoe</v>
      </c>
    </row>
    <row r="2798" spans="1:7" x14ac:dyDescent="0.25">
      <c r="A2798">
        <v>1038</v>
      </c>
      <c r="B2798" t="s">
        <v>2650</v>
      </c>
      <c r="C2798" t="s">
        <v>2642</v>
      </c>
      <c r="D2798">
        <v>284</v>
      </c>
      <c r="E2798">
        <v>1866</v>
      </c>
      <c r="F2798">
        <f t="shared" si="43"/>
        <v>7</v>
      </c>
      <c r="G2798" t="str">
        <f>STANDINGS_HR[[#This Row],[League]]&amp;STANDINGS_HR[[#This Row],[Team]]</f>
        <v>$400 Draft Champions Feb 13 1:00 pm Lg.3694JonesCurtisW DC1</v>
      </c>
    </row>
    <row r="2799" spans="1:7" x14ac:dyDescent="0.25">
      <c r="A2799">
        <v>1160</v>
      </c>
      <c r="B2799" t="s">
        <v>429</v>
      </c>
      <c r="C2799" t="s">
        <v>2642</v>
      </c>
      <c r="D2799">
        <v>281</v>
      </c>
      <c r="E2799">
        <v>1759</v>
      </c>
      <c r="F2799">
        <f t="shared" si="43"/>
        <v>8</v>
      </c>
      <c r="G2799" t="str">
        <f>STANDINGS_HR[[#This Row],[League]]&amp;STANDINGS_HR[[#This Row],[Team]]</f>
        <v>$400 Draft Champions Feb 13 1:00 pm Lg.3694Team Daino</v>
      </c>
    </row>
    <row r="2800" spans="1:7" x14ac:dyDescent="0.25">
      <c r="A2800">
        <v>1874</v>
      </c>
      <c r="B2800" t="s">
        <v>2644</v>
      </c>
      <c r="C2800" t="s">
        <v>2642</v>
      </c>
      <c r="D2800">
        <v>259</v>
      </c>
      <c r="E2800">
        <v>1044</v>
      </c>
      <c r="F2800">
        <f t="shared" si="43"/>
        <v>9</v>
      </c>
      <c r="G2800" t="str">
        <f>STANDINGS_HR[[#This Row],[League]]&amp;STANDINGS_HR[[#This Row],[Team]]</f>
        <v>$400 Draft Champions Feb 13 1:00 pm Lg.3694Somos Familia</v>
      </c>
    </row>
    <row r="2801" spans="1:7" x14ac:dyDescent="0.25">
      <c r="A2801">
        <v>2104</v>
      </c>
      <c r="B2801" t="s">
        <v>206</v>
      </c>
      <c r="C2801" t="s">
        <v>2642</v>
      </c>
      <c r="D2801">
        <v>251</v>
      </c>
      <c r="E2801">
        <v>813.5</v>
      </c>
      <c r="F2801">
        <f t="shared" si="43"/>
        <v>10</v>
      </c>
      <c r="G2801" t="str">
        <f>STANDINGS_HR[[#This Row],[League]]&amp;STANDINGS_HR[[#This Row],[Team]]</f>
        <v>$400 Draft Champions Feb 13 1:00 pm Lg.3694Team Eroh</v>
      </c>
    </row>
    <row r="2802" spans="1:7" x14ac:dyDescent="0.25">
      <c r="A2802">
        <v>2180</v>
      </c>
      <c r="B2802" t="s">
        <v>2651</v>
      </c>
      <c r="C2802" t="s">
        <v>2642</v>
      </c>
      <c r="D2802">
        <v>248</v>
      </c>
      <c r="E2802">
        <v>732</v>
      </c>
      <c r="F2802">
        <f t="shared" si="43"/>
        <v>11</v>
      </c>
      <c r="G2802" t="str">
        <f>STANDINGS_HR[[#This Row],[League]]&amp;STANDINGS_HR[[#This Row],[Team]]</f>
        <v>$400 Draft Champions Feb 13 1:00 pm Lg.3694Showstoppin'</v>
      </c>
    </row>
    <row r="2803" spans="1:7" x14ac:dyDescent="0.25">
      <c r="A2803">
        <v>2345</v>
      </c>
      <c r="B2803" t="s">
        <v>2643</v>
      </c>
      <c r="C2803" t="s">
        <v>2642</v>
      </c>
      <c r="D2803">
        <v>241</v>
      </c>
      <c r="E2803">
        <v>561.5</v>
      </c>
      <c r="F2803">
        <f t="shared" si="43"/>
        <v>12</v>
      </c>
      <c r="G2803" t="str">
        <f>STANDINGS_HR[[#This Row],[League]]&amp;STANDINGS_HR[[#This Row],[Team]]</f>
        <v>$400 Draft Champions Feb 13 1:00 pm Lg.3694Badlanders</v>
      </c>
    </row>
    <row r="2804" spans="1:7" x14ac:dyDescent="0.25">
      <c r="A2804">
        <v>2714</v>
      </c>
      <c r="B2804" t="s">
        <v>2647</v>
      </c>
      <c r="C2804" t="s">
        <v>2642</v>
      </c>
      <c r="D2804">
        <v>219</v>
      </c>
      <c r="E2804">
        <v>193</v>
      </c>
      <c r="F2804">
        <f t="shared" si="43"/>
        <v>13</v>
      </c>
      <c r="G2804" t="str">
        <f>STANDINGS_HR[[#This Row],[League]]&amp;STANDINGS_HR[[#This Row],[Team]]</f>
        <v>$400 Draft Champions Feb 13 1:00 pm Lg.3694CHIN MUSIC</v>
      </c>
    </row>
    <row r="2805" spans="1:7" x14ac:dyDescent="0.25">
      <c r="A2805">
        <v>2732</v>
      </c>
      <c r="B2805" t="s">
        <v>2645</v>
      </c>
      <c r="C2805" t="s">
        <v>2642</v>
      </c>
      <c r="D2805">
        <v>218</v>
      </c>
      <c r="E2805">
        <v>183</v>
      </c>
      <c r="F2805">
        <f t="shared" si="43"/>
        <v>14</v>
      </c>
      <c r="G2805" t="str">
        <f>STANDINGS_HR[[#This Row],[League]]&amp;STANDINGS_HR[[#This Row],[Team]]</f>
        <v>$400 Draft Champions Feb 13 1:00 pm Lg.3694Who's Your Papi?</v>
      </c>
    </row>
    <row r="2806" spans="1:7" x14ac:dyDescent="0.25">
      <c r="A2806">
        <v>2863</v>
      </c>
      <c r="B2806" t="s">
        <v>2649</v>
      </c>
      <c r="C2806" t="s">
        <v>2642</v>
      </c>
      <c r="D2806">
        <v>197</v>
      </c>
      <c r="E2806">
        <v>48.5</v>
      </c>
      <c r="F2806">
        <f t="shared" si="43"/>
        <v>15</v>
      </c>
      <c r="G2806" t="str">
        <f>STANDINGS_HR[[#This Row],[League]]&amp;STANDINGS_HR[[#This Row],[Team]]</f>
        <v>$400 Draft Champions Feb 13 1:00 pm Lg.3694Go Crazy Folks Go Crazy</v>
      </c>
    </row>
    <row r="2807" spans="1:7" x14ac:dyDescent="0.25">
      <c r="A2807">
        <v>90</v>
      </c>
      <c r="B2807" t="s">
        <v>77</v>
      </c>
      <c r="C2807" t="s">
        <v>2653</v>
      </c>
      <c r="D2807">
        <v>337</v>
      </c>
      <c r="E2807">
        <v>2823</v>
      </c>
      <c r="F2807">
        <f t="shared" si="43"/>
        <v>1</v>
      </c>
      <c r="G2807" t="str">
        <f>STANDINGS_HR[[#This Row],[League]]&amp;STANDINGS_HR[[#This Row],[Team]]</f>
        <v>$400 Draft Champions Feb 20 1:00 pm Lg.3735Team Taylor</v>
      </c>
    </row>
    <row r="2808" spans="1:7" x14ac:dyDescent="0.25">
      <c r="A2808">
        <v>346</v>
      </c>
      <c r="B2808" t="s">
        <v>80</v>
      </c>
      <c r="C2808" t="s">
        <v>2653</v>
      </c>
      <c r="D2808">
        <v>313</v>
      </c>
      <c r="E2808">
        <v>2567</v>
      </c>
      <c r="F2808">
        <f t="shared" si="43"/>
        <v>2</v>
      </c>
      <c r="G2808" t="str">
        <f>STANDINGS_HR[[#This Row],[League]]&amp;STANDINGS_HR[[#This Row],[Team]]</f>
        <v>$400 Draft Champions Feb 20 1:00 pm Lg.3735Sleepahs and Keepahs</v>
      </c>
    </row>
    <row r="2809" spans="1:7" x14ac:dyDescent="0.25">
      <c r="A2809">
        <v>561</v>
      </c>
      <c r="B2809" t="s">
        <v>267</v>
      </c>
      <c r="C2809" t="s">
        <v>2653</v>
      </c>
      <c r="D2809">
        <v>302</v>
      </c>
      <c r="E2809">
        <v>2354.5</v>
      </c>
      <c r="F2809">
        <f t="shared" si="43"/>
        <v>3</v>
      </c>
      <c r="G2809" t="str">
        <f>STANDINGS_HR[[#This Row],[League]]&amp;STANDINGS_HR[[#This Row],[Team]]</f>
        <v>$400 Draft Champions Feb 20 1:00 pm Lg.3735Team Ratner</v>
      </c>
    </row>
    <row r="2810" spans="1:7" x14ac:dyDescent="0.25">
      <c r="A2810">
        <v>572</v>
      </c>
      <c r="B2810" t="s">
        <v>2655</v>
      </c>
      <c r="C2810" t="s">
        <v>2653</v>
      </c>
      <c r="D2810">
        <v>301</v>
      </c>
      <c r="E2810">
        <v>2332</v>
      </c>
      <c r="F2810">
        <f t="shared" si="43"/>
        <v>4</v>
      </c>
      <c r="G2810" t="str">
        <f>STANDINGS_HR[[#This Row],[League]]&amp;STANDINGS_HR[[#This Row],[Team]]</f>
        <v>$400 Draft Champions Feb 20 1:00 pm Lg.3735Baby Brooke's Baseball Bats</v>
      </c>
    </row>
    <row r="2811" spans="1:7" x14ac:dyDescent="0.25">
      <c r="A2811">
        <v>630</v>
      </c>
      <c r="B2811" t="s">
        <v>517</v>
      </c>
      <c r="C2811" t="s">
        <v>2653</v>
      </c>
      <c r="D2811">
        <v>299</v>
      </c>
      <c r="E2811">
        <v>2277</v>
      </c>
      <c r="F2811">
        <f t="shared" si="43"/>
        <v>5</v>
      </c>
      <c r="G2811" t="str">
        <f>STANDINGS_HR[[#This Row],[League]]&amp;STANDINGS_HR[[#This Row],[Team]]</f>
        <v>$400 Draft Champions Feb 20 1:00 pm Lg.3735Starfishmn 0220</v>
      </c>
    </row>
    <row r="2812" spans="1:7" x14ac:dyDescent="0.25">
      <c r="A2812">
        <v>806</v>
      </c>
      <c r="B2812" t="s">
        <v>2654</v>
      </c>
      <c r="C2812" t="s">
        <v>2653</v>
      </c>
      <c r="D2812">
        <v>292</v>
      </c>
      <c r="E2812">
        <v>2099.5</v>
      </c>
      <c r="F2812">
        <f t="shared" si="43"/>
        <v>6</v>
      </c>
      <c r="G2812" t="str">
        <f>STANDINGS_HR[[#This Row],[League]]&amp;STANDINGS_HR[[#This Row],[Team]]</f>
        <v>$400 Draft Champions Feb 20 1:00 pm Lg.3735Harry Doyle All-Stars 4</v>
      </c>
    </row>
    <row r="2813" spans="1:7" x14ac:dyDescent="0.25">
      <c r="A2813">
        <v>1400</v>
      </c>
      <c r="B2813" t="s">
        <v>2658</v>
      </c>
      <c r="C2813" t="s">
        <v>2653</v>
      </c>
      <c r="D2813">
        <v>273</v>
      </c>
      <c r="E2813">
        <v>1503</v>
      </c>
      <c r="F2813">
        <f t="shared" si="43"/>
        <v>7</v>
      </c>
      <c r="G2813" t="str">
        <f>STANDINGS_HR[[#This Row],[League]]&amp;STANDINGS_HR[[#This Row],[Team]]</f>
        <v>$400 Draft Champions Feb 20 1:00 pm Lg.3735Getpaddled</v>
      </c>
    </row>
    <row r="2814" spans="1:7" x14ac:dyDescent="0.25">
      <c r="A2814">
        <v>1430</v>
      </c>
      <c r="B2814" t="s">
        <v>2657</v>
      </c>
      <c r="C2814" t="s">
        <v>2653</v>
      </c>
      <c r="D2814">
        <v>272</v>
      </c>
      <c r="E2814">
        <v>1468.5</v>
      </c>
      <c r="F2814">
        <f t="shared" si="43"/>
        <v>8</v>
      </c>
      <c r="G2814" t="str">
        <f>STANDINGS_HR[[#This Row],[League]]&amp;STANDINGS_HR[[#This Row],[Team]]</f>
        <v>$400 Draft Champions Feb 20 1:00 pm Lg.3735Charm City Rats</v>
      </c>
    </row>
    <row r="2815" spans="1:7" x14ac:dyDescent="0.25">
      <c r="A2815">
        <v>1540</v>
      </c>
      <c r="B2815" t="s">
        <v>2660</v>
      </c>
      <c r="C2815" t="s">
        <v>2653</v>
      </c>
      <c r="D2815">
        <v>269</v>
      </c>
      <c r="E2815">
        <v>1363.5</v>
      </c>
      <c r="F2815">
        <f t="shared" si="43"/>
        <v>9</v>
      </c>
      <c r="G2815" t="str">
        <f>STANDINGS_HR[[#This Row],[League]]&amp;STANDINGS_HR[[#This Row],[Team]]</f>
        <v>$400 Draft Champions Feb 20 1:00 pm Lg.3735Liars &amp; Felons #11</v>
      </c>
    </row>
    <row r="2816" spans="1:7" x14ac:dyDescent="0.25">
      <c r="A2816">
        <v>1729</v>
      </c>
      <c r="B2816" t="s">
        <v>2656</v>
      </c>
      <c r="C2816" t="s">
        <v>2653</v>
      </c>
      <c r="D2816">
        <v>264</v>
      </c>
      <c r="E2816">
        <v>1191</v>
      </c>
      <c r="F2816">
        <f t="shared" si="43"/>
        <v>10</v>
      </c>
      <c r="G2816" t="str">
        <f>STANDINGS_HR[[#This Row],[League]]&amp;STANDINGS_HR[[#This Row],[Team]]</f>
        <v>$400 Draft Champions Feb 20 1:00 pm Lg.3735Sgusting Robots RoG</v>
      </c>
    </row>
    <row r="2817" spans="1:7" x14ac:dyDescent="0.25">
      <c r="A2817">
        <v>1811</v>
      </c>
      <c r="B2817" t="s">
        <v>249</v>
      </c>
      <c r="C2817" t="s">
        <v>2653</v>
      </c>
      <c r="D2817">
        <v>261</v>
      </c>
      <c r="E2817">
        <v>1099</v>
      </c>
      <c r="F2817">
        <f t="shared" si="43"/>
        <v>11</v>
      </c>
      <c r="G2817" t="str">
        <f>STANDINGS_HR[[#This Row],[League]]&amp;STANDINGS_HR[[#This Row],[Team]]</f>
        <v>$400 Draft Champions Feb 20 1:00 pm Lg.3735OC Wolverines</v>
      </c>
    </row>
    <row r="2818" spans="1:7" x14ac:dyDescent="0.25">
      <c r="A2818">
        <v>2446</v>
      </c>
      <c r="B2818" t="s">
        <v>1159</v>
      </c>
      <c r="C2818" t="s">
        <v>2653</v>
      </c>
      <c r="D2818">
        <v>236</v>
      </c>
      <c r="E2818">
        <v>460</v>
      </c>
      <c r="F2818">
        <f t="shared" si="43"/>
        <v>12</v>
      </c>
      <c r="G2818" t="str">
        <f>STANDINGS_HR[[#This Row],[League]]&amp;STANDINGS_HR[[#This Row],[Team]]</f>
        <v>$400 Draft Champions Feb 20 1:00 pm Lg.3735Infinity Management</v>
      </c>
    </row>
    <row r="2819" spans="1:7" x14ac:dyDescent="0.25">
      <c r="A2819">
        <v>2546</v>
      </c>
      <c r="B2819" t="s">
        <v>244</v>
      </c>
      <c r="C2819" t="s">
        <v>2653</v>
      </c>
      <c r="D2819">
        <v>231</v>
      </c>
      <c r="E2819">
        <v>365.5</v>
      </c>
      <c r="F2819">
        <f t="shared" ref="F2819:F2881" si="44">IF(C2819=C2818,F2818+1,1)</f>
        <v>13</v>
      </c>
      <c r="G2819" t="str">
        <f>STANDINGS_HR[[#This Row],[League]]&amp;STANDINGS_HR[[#This Row],[Team]]</f>
        <v>$400 Draft Champions Feb 20 1:00 pm Lg.3735Queen Team</v>
      </c>
    </row>
    <row r="2820" spans="1:7" x14ac:dyDescent="0.25">
      <c r="A2820">
        <v>2861</v>
      </c>
      <c r="B2820" t="s">
        <v>2659</v>
      </c>
      <c r="C2820" t="s">
        <v>2653</v>
      </c>
      <c r="D2820">
        <v>198</v>
      </c>
      <c r="E2820">
        <v>52.5</v>
      </c>
      <c r="F2820">
        <f t="shared" si="44"/>
        <v>14</v>
      </c>
      <c r="G2820" t="str">
        <f>STANDINGS_HR[[#This Row],[League]]&amp;STANDINGS_HR[[#This Row],[Team]]</f>
        <v>$400 Draft Champions Feb 20 1:00 pm Lg.3735Team Wurm</v>
      </c>
    </row>
    <row r="2821" spans="1:7" x14ac:dyDescent="0.25">
      <c r="A2821">
        <v>2889</v>
      </c>
      <c r="B2821" t="s">
        <v>200</v>
      </c>
      <c r="C2821" t="s">
        <v>2653</v>
      </c>
      <c r="D2821">
        <v>183</v>
      </c>
      <c r="E2821">
        <v>22</v>
      </c>
      <c r="F2821">
        <f t="shared" si="44"/>
        <v>15</v>
      </c>
      <c r="G2821" t="str">
        <f>STANDINGS_HR[[#This Row],[League]]&amp;STANDINGS_HR[[#This Row],[Team]]</f>
        <v>$400 Draft Champions Feb 20 1:00 pm Lg.3735Stealing from Romeo</v>
      </c>
    </row>
    <row r="2822" spans="1:7" x14ac:dyDescent="0.25">
      <c r="A2822">
        <v>103</v>
      </c>
      <c r="B2822" t="s">
        <v>2661</v>
      </c>
      <c r="C2822" t="s">
        <v>2662</v>
      </c>
      <c r="D2822">
        <v>334</v>
      </c>
      <c r="E2822">
        <v>2808.5</v>
      </c>
      <c r="F2822">
        <f t="shared" si="44"/>
        <v>1</v>
      </c>
      <c r="G2822" t="str">
        <f>STANDINGS_HR[[#This Row],[League]]&amp;STANDINGS_HR[[#This Row],[Team]]</f>
        <v>$400 Draft Champions Feb 24 1:00 pm Lg.3760Team Rooney</v>
      </c>
    </row>
    <row r="2823" spans="1:7" x14ac:dyDescent="0.25">
      <c r="A2823">
        <v>152</v>
      </c>
      <c r="B2823" t="s">
        <v>2665</v>
      </c>
      <c r="C2823" t="s">
        <v>2662</v>
      </c>
      <c r="D2823">
        <v>328</v>
      </c>
      <c r="E2823">
        <v>2760.5</v>
      </c>
      <c r="F2823">
        <f t="shared" si="44"/>
        <v>2</v>
      </c>
      <c r="G2823" t="str">
        <f>STANDINGS_HR[[#This Row],[League]]&amp;STANDINGS_HR[[#This Row],[Team]]</f>
        <v>$400 Draft Champions Feb 24 1:00 pm Lg.3760Team Herman</v>
      </c>
    </row>
    <row r="2824" spans="1:7" x14ac:dyDescent="0.25">
      <c r="A2824">
        <v>181</v>
      </c>
      <c r="B2824" t="s">
        <v>2664</v>
      </c>
      <c r="C2824" t="s">
        <v>2662</v>
      </c>
      <c r="D2824">
        <v>326</v>
      </c>
      <c r="E2824">
        <v>2736.5</v>
      </c>
      <c r="F2824">
        <f t="shared" si="44"/>
        <v>3</v>
      </c>
      <c r="G2824" t="str">
        <f>STANDINGS_HR[[#This Row],[League]]&amp;STANDINGS_HR[[#This Row],[Team]]</f>
        <v>$400 Draft Champions Feb 24 1:00 pm Lg.3760deadmoneyH</v>
      </c>
    </row>
    <row r="2825" spans="1:7" x14ac:dyDescent="0.25">
      <c r="A2825">
        <v>731</v>
      </c>
      <c r="B2825" t="s">
        <v>2669</v>
      </c>
      <c r="C2825" t="s">
        <v>2662</v>
      </c>
      <c r="D2825">
        <v>295</v>
      </c>
      <c r="E2825">
        <v>2174</v>
      </c>
      <c r="F2825">
        <f t="shared" si="44"/>
        <v>4</v>
      </c>
      <c r="G2825" t="str">
        <f>STANDINGS_HR[[#This Row],[League]]&amp;STANDINGS_HR[[#This Row],[Team]]</f>
        <v>$400 Draft Champions Feb 24 1:00 pm Lg.3760JonesCurtisW DC2</v>
      </c>
    </row>
    <row r="2826" spans="1:7" x14ac:dyDescent="0.25">
      <c r="A2826">
        <v>769</v>
      </c>
      <c r="B2826" t="s">
        <v>2663</v>
      </c>
      <c r="C2826" t="s">
        <v>2662</v>
      </c>
      <c r="D2826">
        <v>294</v>
      </c>
      <c r="E2826">
        <v>2151</v>
      </c>
      <c r="F2826">
        <f t="shared" si="44"/>
        <v>5</v>
      </c>
      <c r="G2826" t="str">
        <f>STANDINGS_HR[[#This Row],[League]]&amp;STANDINGS_HR[[#This Row],[Team]]</f>
        <v>$400 Draft Champions Feb 24 1:00 pm Lg.3760Untied Since '68</v>
      </c>
    </row>
    <row r="2827" spans="1:7" x14ac:dyDescent="0.25">
      <c r="A2827">
        <v>1294</v>
      </c>
      <c r="B2827" t="s">
        <v>193</v>
      </c>
      <c r="C2827" t="s">
        <v>2662</v>
      </c>
      <c r="D2827">
        <v>277</v>
      </c>
      <c r="E2827">
        <v>1620.5</v>
      </c>
      <c r="F2827">
        <f t="shared" si="44"/>
        <v>6</v>
      </c>
      <c r="G2827" t="str">
        <f>STANDINGS_HR[[#This Row],[League]]&amp;STANDINGS_HR[[#This Row],[Team]]</f>
        <v>$400 Draft Champions Feb 24 1:00 pm Lg.3760Team Peavey</v>
      </c>
    </row>
    <row r="2828" spans="1:7" x14ac:dyDescent="0.25">
      <c r="A2828">
        <v>1344</v>
      </c>
      <c r="B2828" t="s">
        <v>268</v>
      </c>
      <c r="C2828" t="s">
        <v>2662</v>
      </c>
      <c r="D2828">
        <v>275</v>
      </c>
      <c r="E2828">
        <v>1558</v>
      </c>
      <c r="F2828">
        <f t="shared" si="44"/>
        <v>7</v>
      </c>
      <c r="G2828" t="str">
        <f>STANDINGS_HR[[#This Row],[League]]&amp;STANDINGS_HR[[#This Row],[Team]]</f>
        <v>$400 Draft Champions Feb 24 1:00 pm Lg.3760Eight Hour Draft League</v>
      </c>
    </row>
    <row r="2829" spans="1:7" x14ac:dyDescent="0.25">
      <c r="A2829">
        <v>1509</v>
      </c>
      <c r="B2829" t="s">
        <v>2670</v>
      </c>
      <c r="C2829" t="s">
        <v>2662</v>
      </c>
      <c r="D2829">
        <v>270</v>
      </c>
      <c r="E2829">
        <v>1400</v>
      </c>
      <c r="F2829">
        <f t="shared" si="44"/>
        <v>8</v>
      </c>
      <c r="G2829" t="str">
        <f>STANDINGS_HR[[#This Row],[League]]&amp;STANDINGS_HR[[#This Row],[Team]]</f>
        <v>$400 Draft Champions Feb 24 1:00 pm Lg.3760Liars &amp; Felons #12</v>
      </c>
    </row>
    <row r="2830" spans="1:7" x14ac:dyDescent="0.25">
      <c r="A2830">
        <v>1553</v>
      </c>
      <c r="B2830" t="s">
        <v>2673</v>
      </c>
      <c r="C2830" t="s">
        <v>2662</v>
      </c>
      <c r="D2830">
        <v>269</v>
      </c>
      <c r="E2830">
        <v>1363.5</v>
      </c>
      <c r="F2830">
        <f t="shared" si="44"/>
        <v>9</v>
      </c>
      <c r="G2830" t="str">
        <f>STANDINGS_HR[[#This Row],[League]]&amp;STANDINGS_HR[[#This Row],[Team]]</f>
        <v>$400 Draft Champions Feb 24 1:00 pm Lg.3760Sue Baby</v>
      </c>
    </row>
    <row r="2831" spans="1:7" x14ac:dyDescent="0.25">
      <c r="A2831">
        <v>1670</v>
      </c>
      <c r="B2831" t="s">
        <v>92</v>
      </c>
      <c r="C2831" t="s">
        <v>2662</v>
      </c>
      <c r="D2831">
        <v>265</v>
      </c>
      <c r="E2831">
        <v>1225</v>
      </c>
      <c r="F2831">
        <f t="shared" si="44"/>
        <v>10</v>
      </c>
      <c r="G2831" t="str">
        <f>STANDINGS_HR[[#This Row],[League]]&amp;STANDINGS_HR[[#This Row],[Team]]</f>
        <v>$400 Draft Champions Feb 24 1:00 pm Lg.3760Black Sox</v>
      </c>
    </row>
    <row r="2832" spans="1:7" x14ac:dyDescent="0.25">
      <c r="A2832">
        <v>1726</v>
      </c>
      <c r="B2832" t="s">
        <v>2671</v>
      </c>
      <c r="C2832" t="s">
        <v>2662</v>
      </c>
      <c r="D2832">
        <v>264</v>
      </c>
      <c r="E2832">
        <v>1191</v>
      </c>
      <c r="F2832">
        <f t="shared" si="44"/>
        <v>11</v>
      </c>
      <c r="G2832" t="str">
        <f>STANDINGS_HR[[#This Row],[League]]&amp;STANDINGS_HR[[#This Row],[Team]]</f>
        <v>$400 Draft Champions Feb 24 1:00 pm Lg.3760Rosie's Pishers</v>
      </c>
    </row>
    <row r="2833" spans="1:7" x14ac:dyDescent="0.25">
      <c r="A2833">
        <v>1991</v>
      </c>
      <c r="B2833" t="s">
        <v>2667</v>
      </c>
      <c r="C2833" t="s">
        <v>2662</v>
      </c>
      <c r="D2833">
        <v>255</v>
      </c>
      <c r="E2833">
        <v>932</v>
      </c>
      <c r="F2833">
        <f t="shared" si="44"/>
        <v>12</v>
      </c>
      <c r="G2833" t="str">
        <f>STANDINGS_HR[[#This Row],[League]]&amp;STANDINGS_HR[[#This Row],[Team]]</f>
        <v>$400 Draft Champions Feb 24 1:00 pm Lg.3760To Catch a Thief</v>
      </c>
    </row>
    <row r="2834" spans="1:7" x14ac:dyDescent="0.25">
      <c r="A2834">
        <v>2650</v>
      </c>
      <c r="B2834" t="s">
        <v>2668</v>
      </c>
      <c r="C2834" t="s">
        <v>2662</v>
      </c>
      <c r="D2834">
        <v>224</v>
      </c>
      <c r="E2834">
        <v>261</v>
      </c>
      <c r="F2834">
        <f t="shared" si="44"/>
        <v>13</v>
      </c>
      <c r="G2834" t="str">
        <f>STANDINGS_HR[[#This Row],[League]]&amp;STANDINGS_HR[[#This Row],[Team]]</f>
        <v>$400 Draft Champions Feb 24 1:00 pm Lg.3760Maikel America Great Again</v>
      </c>
    </row>
    <row r="2835" spans="1:7" x14ac:dyDescent="0.25">
      <c r="A2835">
        <v>2720</v>
      </c>
      <c r="B2835" t="s">
        <v>2672</v>
      </c>
      <c r="C2835" t="s">
        <v>2662</v>
      </c>
      <c r="D2835">
        <v>219</v>
      </c>
      <c r="E2835">
        <v>193</v>
      </c>
      <c r="F2835">
        <f t="shared" si="44"/>
        <v>14</v>
      </c>
      <c r="G2835" t="str">
        <f>STANDINGS_HR[[#This Row],[League]]&amp;STANDINGS_HR[[#This Row],[Team]]</f>
        <v>$400 Draft Champions Feb 24 1:00 pm Lg.3760So-Crates</v>
      </c>
    </row>
    <row r="2836" spans="1:7" x14ac:dyDescent="0.25">
      <c r="A2836">
        <v>2785</v>
      </c>
      <c r="B2836" t="s">
        <v>2666</v>
      </c>
      <c r="C2836" t="s">
        <v>2662</v>
      </c>
      <c r="D2836">
        <v>212</v>
      </c>
      <c r="E2836">
        <v>126.5</v>
      </c>
      <c r="F2836">
        <f t="shared" si="44"/>
        <v>15</v>
      </c>
      <c r="G2836" t="str">
        <f>STANDINGS_HR[[#This Row],[League]]&amp;STANDINGS_HR[[#This Row],[Team]]</f>
        <v>$400 Draft Champions Feb 24 1:00 pm Lg.3760Team Floriolli</v>
      </c>
    </row>
    <row r="2837" spans="1:7" x14ac:dyDescent="0.25">
      <c r="A2837">
        <v>47</v>
      </c>
      <c r="B2837" t="s">
        <v>2681</v>
      </c>
      <c r="C2837" t="s">
        <v>2675</v>
      </c>
      <c r="D2837">
        <v>345</v>
      </c>
      <c r="E2837">
        <v>2865</v>
      </c>
      <c r="F2837">
        <f t="shared" si="44"/>
        <v>1</v>
      </c>
      <c r="G2837" t="str">
        <f>STANDINGS_HR[[#This Row],[League]]&amp;STANDINGS_HR[[#This Row],[Team]]</f>
        <v>$400 Draft Champions Jan 09 1:00 pm Lg.3586ShowtimeDC1</v>
      </c>
    </row>
    <row r="2838" spans="1:7" x14ac:dyDescent="0.25">
      <c r="A2838">
        <v>439</v>
      </c>
      <c r="B2838" t="s">
        <v>57</v>
      </c>
      <c r="C2838" t="s">
        <v>2675</v>
      </c>
      <c r="D2838">
        <v>307</v>
      </c>
      <c r="E2838">
        <v>2463</v>
      </c>
      <c r="F2838">
        <f t="shared" si="44"/>
        <v>2</v>
      </c>
      <c r="G2838" t="str">
        <f>STANDINGS_HR[[#This Row],[League]]&amp;STANDINGS_HR[[#This Row],[Team]]</f>
        <v>$400 Draft Champions Jan 09 1:00 pm Lg.3586Blood and Gore</v>
      </c>
    </row>
    <row r="2839" spans="1:7" x14ac:dyDescent="0.25">
      <c r="A2839">
        <v>457</v>
      </c>
      <c r="B2839" t="s">
        <v>77</v>
      </c>
      <c r="C2839" t="s">
        <v>2675</v>
      </c>
      <c r="D2839">
        <v>307</v>
      </c>
      <c r="E2839">
        <v>2463</v>
      </c>
      <c r="F2839">
        <f t="shared" si="44"/>
        <v>3</v>
      </c>
      <c r="G2839" t="str">
        <f>STANDINGS_HR[[#This Row],[League]]&amp;STANDINGS_HR[[#This Row],[Team]]</f>
        <v>$400 Draft Champions Jan 09 1:00 pm Lg.3586Team Taylor</v>
      </c>
    </row>
    <row r="2840" spans="1:7" x14ac:dyDescent="0.25">
      <c r="A2840">
        <v>576</v>
      </c>
      <c r="B2840" t="s">
        <v>208</v>
      </c>
      <c r="C2840" t="s">
        <v>2675</v>
      </c>
      <c r="D2840">
        <v>301</v>
      </c>
      <c r="E2840">
        <v>2332</v>
      </c>
      <c r="F2840">
        <f t="shared" si="44"/>
        <v>4</v>
      </c>
      <c r="G2840" t="str">
        <f>STANDINGS_HR[[#This Row],[League]]&amp;STANDINGS_HR[[#This Row],[Team]]</f>
        <v>$400 Draft Champions Jan 09 1:00 pm Lg.3586Gashouse Gang</v>
      </c>
    </row>
    <row r="2841" spans="1:7" x14ac:dyDescent="0.25">
      <c r="A2841">
        <v>810</v>
      </c>
      <c r="B2841" t="s">
        <v>17</v>
      </c>
      <c r="C2841" t="s">
        <v>2675</v>
      </c>
      <c r="D2841">
        <v>292</v>
      </c>
      <c r="E2841">
        <v>2099.5</v>
      </c>
      <c r="F2841">
        <f t="shared" si="44"/>
        <v>5</v>
      </c>
      <c r="G2841" t="str">
        <f>STANDINGS_HR[[#This Row],[League]]&amp;STANDINGS_HR[[#This Row],[Team]]</f>
        <v>$400 Draft Champions Jan 09 1:00 pm Lg.3586Millertime</v>
      </c>
    </row>
    <row r="2842" spans="1:7" x14ac:dyDescent="0.25">
      <c r="A2842">
        <v>942</v>
      </c>
      <c r="B2842" t="s">
        <v>2679</v>
      </c>
      <c r="C2842" t="s">
        <v>2675</v>
      </c>
      <c r="D2842">
        <v>287</v>
      </c>
      <c r="E2842">
        <v>1963</v>
      </c>
      <c r="F2842">
        <f t="shared" si="44"/>
        <v>6</v>
      </c>
      <c r="G2842" t="str">
        <f>STANDINGS_HR[[#This Row],[League]]&amp;STANDINGS_HR[[#This Row],[Team]]</f>
        <v>$400 Draft Champions Jan 09 1:00 pm Lg.3586Draughtsman 1</v>
      </c>
    </row>
    <row r="2843" spans="1:7" x14ac:dyDescent="0.25">
      <c r="A2843">
        <v>1107</v>
      </c>
      <c r="B2843" t="s">
        <v>2674</v>
      </c>
      <c r="C2843" t="s">
        <v>2675</v>
      </c>
      <c r="D2843">
        <v>282</v>
      </c>
      <c r="E2843">
        <v>1795</v>
      </c>
      <c r="F2843">
        <f t="shared" si="44"/>
        <v>7</v>
      </c>
      <c r="G2843" t="str">
        <f>STANDINGS_HR[[#This Row],[League]]&amp;STANDINGS_HR[[#This Row],[Team]]</f>
        <v>$400 Draft Champions Jan 09 1:00 pm Lg.3586Dookie McGee v1 - $400</v>
      </c>
    </row>
    <row r="2844" spans="1:7" x14ac:dyDescent="0.25">
      <c r="A2844">
        <v>1370</v>
      </c>
      <c r="B2844" t="s">
        <v>2682</v>
      </c>
      <c r="C2844" t="s">
        <v>2675</v>
      </c>
      <c r="D2844">
        <v>274</v>
      </c>
      <c r="E2844">
        <v>1532.5</v>
      </c>
      <c r="F2844">
        <f t="shared" si="44"/>
        <v>8</v>
      </c>
      <c r="G2844" t="str">
        <f>STANDINGS_HR[[#This Row],[League]]&amp;STANDINGS_HR[[#This Row],[Team]]</f>
        <v>$400 Draft Champions Jan 09 1:00 pm Lg.3586Dino Rona</v>
      </c>
    </row>
    <row r="2845" spans="1:7" x14ac:dyDescent="0.25">
      <c r="A2845">
        <v>1663</v>
      </c>
      <c r="B2845" t="s">
        <v>2676</v>
      </c>
      <c r="C2845" t="s">
        <v>2675</v>
      </c>
      <c r="D2845">
        <v>266</v>
      </c>
      <c r="E2845">
        <v>1264</v>
      </c>
      <c r="F2845">
        <f t="shared" si="44"/>
        <v>9</v>
      </c>
      <c r="G2845" t="str">
        <f>STANDINGS_HR[[#This Row],[League]]&amp;STANDINGS_HR[[#This Row],[Team]]</f>
        <v>$400 Draft Champions Jan 09 1:00 pm Lg.3586The Notorious C.O.Z.</v>
      </c>
    </row>
    <row r="2846" spans="1:7" x14ac:dyDescent="0.25">
      <c r="A2846">
        <v>2289</v>
      </c>
      <c r="B2846" t="s">
        <v>2684</v>
      </c>
      <c r="C2846" t="s">
        <v>2675</v>
      </c>
      <c r="D2846">
        <v>244</v>
      </c>
      <c r="E2846">
        <v>631</v>
      </c>
      <c r="F2846">
        <f t="shared" si="44"/>
        <v>10</v>
      </c>
      <c r="G2846" t="str">
        <f>STANDINGS_HR[[#This Row],[League]]&amp;STANDINGS_HR[[#This Row],[Team]]</f>
        <v>$400 Draft Champions Jan 09 1:00 pm Lg.3586Team porus</v>
      </c>
    </row>
    <row r="2847" spans="1:7" x14ac:dyDescent="0.25">
      <c r="A2847">
        <v>2293</v>
      </c>
      <c r="B2847" t="s">
        <v>2683</v>
      </c>
      <c r="C2847" t="s">
        <v>2675</v>
      </c>
      <c r="D2847">
        <v>244</v>
      </c>
      <c r="E2847">
        <v>631</v>
      </c>
      <c r="F2847">
        <f t="shared" si="44"/>
        <v>11</v>
      </c>
      <c r="G2847" t="str">
        <f>STANDINGS_HR[[#This Row],[League]]&amp;STANDINGS_HR[[#This Row],[Team]]</f>
        <v>$400 Draft Champions Jan 09 1:00 pm Lg.3586The Penthouse</v>
      </c>
    </row>
    <row r="2848" spans="1:7" x14ac:dyDescent="0.25">
      <c r="A2848">
        <v>2301</v>
      </c>
      <c r="B2848" t="s">
        <v>2685</v>
      </c>
      <c r="C2848" t="s">
        <v>2675</v>
      </c>
      <c r="D2848">
        <v>243</v>
      </c>
      <c r="E2848">
        <v>604.5</v>
      </c>
      <c r="F2848">
        <f t="shared" si="44"/>
        <v>12</v>
      </c>
      <c r="G2848" t="str">
        <f>STANDINGS_HR[[#This Row],[League]]&amp;STANDINGS_HR[[#This Row],[Team]]</f>
        <v>$400 Draft Champions Jan 09 1:00 pm Lg.3586Gont Sparrowhawks</v>
      </c>
    </row>
    <row r="2849" spans="1:7" x14ac:dyDescent="0.25">
      <c r="A2849">
        <v>2377</v>
      </c>
      <c r="B2849" t="s">
        <v>2677</v>
      </c>
      <c r="C2849" t="s">
        <v>2675</v>
      </c>
      <c r="D2849">
        <v>240</v>
      </c>
      <c r="E2849">
        <v>543.5</v>
      </c>
      <c r="F2849">
        <f t="shared" si="44"/>
        <v>13</v>
      </c>
      <c r="G2849" t="str">
        <f>STANDINGS_HR[[#This Row],[League]]&amp;STANDINGS_HR[[#This Row],[Team]]</f>
        <v>$400 Draft Champions Jan 09 1:00 pm Lg.3586Vermont Mariners</v>
      </c>
    </row>
    <row r="2850" spans="1:7" x14ac:dyDescent="0.25">
      <c r="A2850">
        <v>2565</v>
      </c>
      <c r="B2850" t="s">
        <v>2678</v>
      </c>
      <c r="C2850" t="s">
        <v>2675</v>
      </c>
      <c r="D2850">
        <v>230</v>
      </c>
      <c r="E2850">
        <v>345.5</v>
      </c>
      <c r="F2850">
        <f t="shared" si="44"/>
        <v>14</v>
      </c>
      <c r="G2850" t="str">
        <f>STANDINGS_HR[[#This Row],[League]]&amp;STANDINGS_HR[[#This Row],[Team]]</f>
        <v>$400 Draft Champions Jan 09 1:00 pm Lg.3586Pounders 400</v>
      </c>
    </row>
    <row r="2851" spans="1:7" x14ac:dyDescent="0.25">
      <c r="A2851">
        <v>2682</v>
      </c>
      <c r="B2851" t="s">
        <v>2680</v>
      </c>
      <c r="C2851" t="s">
        <v>2675</v>
      </c>
      <c r="D2851">
        <v>222</v>
      </c>
      <c r="E2851">
        <v>234.5</v>
      </c>
      <c r="F2851">
        <f t="shared" si="44"/>
        <v>15</v>
      </c>
      <c r="G2851" t="str">
        <f>STANDINGS_HR[[#This Row],[League]]&amp;STANDINGS_HR[[#This Row],[Team]]</f>
        <v>$400 Draft Champions Jan 09 1:00 pm Lg.3586The Achievers - DC 4</v>
      </c>
    </row>
    <row r="2852" spans="1:7" x14ac:dyDescent="0.25">
      <c r="A2852">
        <v>76</v>
      </c>
      <c r="B2852" t="s">
        <v>2693</v>
      </c>
      <c r="C2852" t="s">
        <v>2687</v>
      </c>
      <c r="D2852">
        <v>339</v>
      </c>
      <c r="E2852">
        <v>2837.5</v>
      </c>
      <c r="F2852">
        <f t="shared" si="44"/>
        <v>1</v>
      </c>
      <c r="G2852" t="str">
        <f>STANDINGS_HR[[#This Row],[League]]&amp;STANDINGS_HR[[#This Row],[Team]]</f>
        <v>$400 Draft Champions Jan 27 1:00 pm Lg.3628ShowtimeDC2</v>
      </c>
    </row>
    <row r="2853" spans="1:7" x14ac:dyDescent="0.25">
      <c r="A2853">
        <v>125</v>
      </c>
      <c r="B2853" t="s">
        <v>170</v>
      </c>
      <c r="C2853" t="s">
        <v>2687</v>
      </c>
      <c r="D2853">
        <v>331</v>
      </c>
      <c r="E2853">
        <v>2789.5</v>
      </c>
      <c r="F2853">
        <f t="shared" si="44"/>
        <v>2</v>
      </c>
      <c r="G2853" t="str">
        <f>STANDINGS_HR[[#This Row],[League]]&amp;STANDINGS_HR[[#This Row],[Team]]</f>
        <v>$400 Draft Champions Jan 27 1:00 pm Lg.3628deadmoneyD</v>
      </c>
    </row>
    <row r="2854" spans="1:7" x14ac:dyDescent="0.25">
      <c r="A2854">
        <v>319</v>
      </c>
      <c r="B2854" t="s">
        <v>2690</v>
      </c>
      <c r="C2854" t="s">
        <v>2687</v>
      </c>
      <c r="D2854">
        <v>315</v>
      </c>
      <c r="E2854">
        <v>2592.5</v>
      </c>
      <c r="F2854">
        <f t="shared" si="44"/>
        <v>3</v>
      </c>
      <c r="G2854" t="str">
        <f>STANDINGS_HR[[#This Row],[League]]&amp;STANDINGS_HR[[#This Row],[Team]]</f>
        <v>$400 Draft Champions Jan 27 1:00 pm Lg.3628K Korner</v>
      </c>
    </row>
    <row r="2855" spans="1:7" x14ac:dyDescent="0.25">
      <c r="A2855">
        <v>459</v>
      </c>
      <c r="B2855" t="s">
        <v>264</v>
      </c>
      <c r="C2855" t="s">
        <v>2687</v>
      </c>
      <c r="D2855">
        <v>307</v>
      </c>
      <c r="E2855">
        <v>2463</v>
      </c>
      <c r="F2855">
        <f t="shared" si="44"/>
        <v>4</v>
      </c>
      <c r="G2855" t="str">
        <f>STANDINGS_HR[[#This Row],[League]]&amp;STANDINGS_HR[[#This Row],[Team]]</f>
        <v>$400 Draft Champions Jan 27 1:00 pm Lg.3628Tigers Slappy DC3</v>
      </c>
    </row>
    <row r="2856" spans="1:7" x14ac:dyDescent="0.25">
      <c r="A2856">
        <v>924</v>
      </c>
      <c r="B2856" t="s">
        <v>2689</v>
      </c>
      <c r="C2856" t="s">
        <v>2687</v>
      </c>
      <c r="D2856">
        <v>288</v>
      </c>
      <c r="E2856">
        <v>1989.5</v>
      </c>
      <c r="F2856">
        <f t="shared" si="44"/>
        <v>5</v>
      </c>
      <c r="G2856" t="str">
        <f>STANDINGS_HR[[#This Row],[League]]&amp;STANDINGS_HR[[#This Row],[Team]]</f>
        <v>$400 Draft Champions Jan 27 1:00 pm Lg.3628Senior Moment</v>
      </c>
    </row>
    <row r="2857" spans="1:7" x14ac:dyDescent="0.25">
      <c r="A2857">
        <v>1047</v>
      </c>
      <c r="B2857" t="s">
        <v>2692</v>
      </c>
      <c r="C2857" t="s">
        <v>2687</v>
      </c>
      <c r="D2857">
        <v>284</v>
      </c>
      <c r="E2857">
        <v>1866</v>
      </c>
      <c r="F2857">
        <f t="shared" si="44"/>
        <v>6</v>
      </c>
      <c r="G2857" t="str">
        <f>STANDINGS_HR[[#This Row],[League]]&amp;STANDINGS_HR[[#This Row],[Team]]</f>
        <v>$400 Draft Champions Jan 27 1:00 pm Lg.3628Salisbury Theatre</v>
      </c>
    </row>
    <row r="2858" spans="1:7" x14ac:dyDescent="0.25">
      <c r="A2858">
        <v>1093</v>
      </c>
      <c r="B2858" t="s">
        <v>2695</v>
      </c>
      <c r="C2858" t="s">
        <v>2687</v>
      </c>
      <c r="D2858">
        <v>283</v>
      </c>
      <c r="E2858">
        <v>1829.5</v>
      </c>
      <c r="F2858">
        <f t="shared" si="44"/>
        <v>7</v>
      </c>
      <c r="G2858" t="str">
        <f>STANDINGS_HR[[#This Row],[League]]&amp;STANDINGS_HR[[#This Row],[Team]]</f>
        <v>$400 Draft Champions Jan 27 1:00 pm Lg.3628The Achievers - DC 5</v>
      </c>
    </row>
    <row r="2859" spans="1:7" x14ac:dyDescent="0.25">
      <c r="A2859">
        <v>1615</v>
      </c>
      <c r="B2859" t="s">
        <v>2694</v>
      </c>
      <c r="C2859" t="s">
        <v>2687</v>
      </c>
      <c r="D2859">
        <v>267</v>
      </c>
      <c r="E2859">
        <v>1294</v>
      </c>
      <c r="F2859">
        <f t="shared" si="44"/>
        <v>8</v>
      </c>
      <c r="G2859" t="str">
        <f>STANDINGS_HR[[#This Row],[League]]&amp;STANDINGS_HR[[#This Row],[Team]]</f>
        <v>$400 Draft Champions Jan 27 1:00 pm Lg.3628Obstreperous Obelisks</v>
      </c>
    </row>
    <row r="2860" spans="1:7" x14ac:dyDescent="0.25">
      <c r="A2860">
        <v>1958</v>
      </c>
      <c r="B2860" t="s">
        <v>2696</v>
      </c>
      <c r="C2860" t="s">
        <v>2687</v>
      </c>
      <c r="D2860">
        <v>256</v>
      </c>
      <c r="E2860">
        <v>957.5</v>
      </c>
      <c r="F2860">
        <f t="shared" si="44"/>
        <v>9</v>
      </c>
      <c r="G2860" t="str">
        <f>STANDINGS_HR[[#This Row],[League]]&amp;STANDINGS_HR[[#This Row],[Team]]</f>
        <v>$400 Draft Champions Jan 27 1:00 pm Lg.3628Starfishmn 0127Z</v>
      </c>
    </row>
    <row r="2861" spans="1:7" x14ac:dyDescent="0.25">
      <c r="A2861">
        <v>2186</v>
      </c>
      <c r="B2861" t="s">
        <v>402</v>
      </c>
      <c r="C2861" t="s">
        <v>2687</v>
      </c>
      <c r="D2861">
        <v>248</v>
      </c>
      <c r="E2861">
        <v>732</v>
      </c>
      <c r="F2861">
        <f t="shared" si="44"/>
        <v>10</v>
      </c>
      <c r="G2861" t="str">
        <f>STANDINGS_HR[[#This Row],[League]]&amp;STANDINGS_HR[[#This Row],[Team]]</f>
        <v>$400 Draft Champions Jan 27 1:00 pm Lg.3628Team Leonard</v>
      </c>
    </row>
    <row r="2862" spans="1:7" x14ac:dyDescent="0.25">
      <c r="A2862">
        <v>2262</v>
      </c>
      <c r="B2862" t="s">
        <v>2688</v>
      </c>
      <c r="C2862" t="s">
        <v>2687</v>
      </c>
      <c r="D2862">
        <v>245</v>
      </c>
      <c r="E2862">
        <v>655.5</v>
      </c>
      <c r="F2862">
        <f t="shared" si="44"/>
        <v>11</v>
      </c>
      <c r="G2862" t="str">
        <f>STANDINGS_HR[[#This Row],[League]]&amp;STANDINGS_HR[[#This Row],[Team]]</f>
        <v>$400 Draft Champions Jan 27 1:00 pm Lg.3628The Mudhens</v>
      </c>
    </row>
    <row r="2863" spans="1:7" x14ac:dyDescent="0.25">
      <c r="A2863">
        <v>2329</v>
      </c>
      <c r="B2863" t="s">
        <v>2691</v>
      </c>
      <c r="C2863" t="s">
        <v>2687</v>
      </c>
      <c r="D2863">
        <v>242</v>
      </c>
      <c r="E2863">
        <v>580</v>
      </c>
      <c r="F2863">
        <f t="shared" si="44"/>
        <v>12</v>
      </c>
      <c r="G2863" t="str">
        <f>STANDINGS_HR[[#This Row],[League]]&amp;STANDINGS_HR[[#This Row],[Team]]</f>
        <v>$400 Draft Champions Jan 27 1:00 pm Lg.3628Garrett Atkins Diet</v>
      </c>
    </row>
    <row r="2864" spans="1:7" x14ac:dyDescent="0.25">
      <c r="A2864">
        <v>2433</v>
      </c>
      <c r="B2864" t="s">
        <v>2686</v>
      </c>
      <c r="C2864" t="s">
        <v>2687</v>
      </c>
      <c r="D2864">
        <v>237</v>
      </c>
      <c r="E2864">
        <v>479.5</v>
      </c>
      <c r="F2864">
        <f t="shared" si="44"/>
        <v>13</v>
      </c>
      <c r="G2864" t="str">
        <f>STANDINGS_HR[[#This Row],[League]]&amp;STANDINGS_HR[[#This Row],[Team]]</f>
        <v>$400 Draft Champions Jan 27 1:00 pm Lg.3628Tdot Tanks 4</v>
      </c>
    </row>
    <row r="2865" spans="1:7" x14ac:dyDescent="0.25">
      <c r="A2865">
        <v>2611</v>
      </c>
      <c r="B2865" t="s">
        <v>2697</v>
      </c>
      <c r="C2865" t="s">
        <v>2687</v>
      </c>
      <c r="D2865">
        <v>227</v>
      </c>
      <c r="E2865">
        <v>301</v>
      </c>
      <c r="F2865">
        <f t="shared" si="44"/>
        <v>14</v>
      </c>
      <c r="G2865" t="str">
        <f>STANDINGS_HR[[#This Row],[League]]&amp;STANDINGS_HR[[#This Row],[Team]]</f>
        <v>$400 Draft Champions Jan 27 1:00 pm Lg.3628Makin' it Reign</v>
      </c>
    </row>
    <row r="2866" spans="1:7" x14ac:dyDescent="0.25">
      <c r="A2866">
        <v>2727</v>
      </c>
      <c r="B2866" t="s">
        <v>518</v>
      </c>
      <c r="C2866" t="s">
        <v>2687</v>
      </c>
      <c r="D2866">
        <v>218</v>
      </c>
      <c r="E2866">
        <v>183</v>
      </c>
      <c r="F2866">
        <f t="shared" si="44"/>
        <v>15</v>
      </c>
      <c r="G2866" t="str">
        <f>STANDINGS_HR[[#This Row],[League]]&amp;STANDINGS_HR[[#This Row],[Team]]</f>
        <v>$400 Draft Champions Jan 27 1:00 pm Lg.3628Lamentation of Their Women</v>
      </c>
    </row>
    <row r="2867" spans="1:7" x14ac:dyDescent="0.25">
      <c r="A2867">
        <v>167</v>
      </c>
      <c r="B2867" t="s">
        <v>2700</v>
      </c>
      <c r="C2867" t="s">
        <v>2698</v>
      </c>
      <c r="D2867">
        <v>327</v>
      </c>
      <c r="E2867">
        <v>2750</v>
      </c>
      <c r="F2867">
        <f t="shared" si="44"/>
        <v>1</v>
      </c>
      <c r="G2867" t="str">
        <f>STANDINGS_HR[[#This Row],[League]]&amp;STANDINGS_HR[[#This Row],[Team]]</f>
        <v>$400 Draft Champions Mar 01 1:00 pm Lg.3807deadmoneyI</v>
      </c>
    </row>
    <row r="2868" spans="1:7" x14ac:dyDescent="0.25">
      <c r="A2868">
        <v>492</v>
      </c>
      <c r="B2868" t="s">
        <v>1563</v>
      </c>
      <c r="C2868" t="s">
        <v>2698</v>
      </c>
      <c r="D2868">
        <v>305</v>
      </c>
      <c r="E2868">
        <v>2410.5</v>
      </c>
      <c r="F2868">
        <f t="shared" si="44"/>
        <v>2</v>
      </c>
      <c r="G2868" t="str">
        <f>STANDINGS_HR[[#This Row],[League]]&amp;STANDINGS_HR[[#This Row],[Team]]</f>
        <v>$400 Draft Champions Mar 01 1:00 pm Lg.3807@SethDaSportsMan</v>
      </c>
    </row>
    <row r="2869" spans="1:7" x14ac:dyDescent="0.25">
      <c r="A2869">
        <v>862</v>
      </c>
      <c r="B2869" t="s">
        <v>453</v>
      </c>
      <c r="C2869" t="s">
        <v>2698</v>
      </c>
      <c r="D2869">
        <v>290</v>
      </c>
      <c r="E2869">
        <v>2049</v>
      </c>
      <c r="F2869">
        <f t="shared" si="44"/>
        <v>3</v>
      </c>
      <c r="G2869" t="str">
        <f>STANDINGS_HR[[#This Row],[League]]&amp;STANDINGS_HR[[#This Row],[Team]]</f>
        <v>$400 Draft Champions Mar 01 1:00 pm Lg.3807Lost in the Fog</v>
      </c>
    </row>
    <row r="2870" spans="1:7" x14ac:dyDescent="0.25">
      <c r="A2870">
        <v>956</v>
      </c>
      <c r="B2870" t="s">
        <v>2701</v>
      </c>
      <c r="C2870" t="s">
        <v>2698</v>
      </c>
      <c r="D2870">
        <v>287</v>
      </c>
      <c r="E2870">
        <v>1963</v>
      </c>
      <c r="F2870">
        <f t="shared" si="44"/>
        <v>4</v>
      </c>
      <c r="G2870" t="str">
        <f>STANDINGS_HR[[#This Row],[League]]&amp;STANDINGS_HR[[#This Row],[Team]]</f>
        <v>$400 Draft Champions Mar 01 1:00 pm Lg.3807The Hit Kings</v>
      </c>
    </row>
    <row r="2871" spans="1:7" x14ac:dyDescent="0.25">
      <c r="A2871">
        <v>970</v>
      </c>
      <c r="B2871" t="s">
        <v>2703</v>
      </c>
      <c r="C2871" t="s">
        <v>2698</v>
      </c>
      <c r="D2871">
        <v>286</v>
      </c>
      <c r="E2871">
        <v>1932.5</v>
      </c>
      <c r="F2871">
        <f t="shared" si="44"/>
        <v>5</v>
      </c>
      <c r="G2871" t="str">
        <f>STANDINGS_HR[[#This Row],[League]]&amp;STANDINGS_HR[[#This Row],[Team]]</f>
        <v>$400 Draft Champions Mar 01 1:00 pm Lg.3807JonesCurtisW DC3</v>
      </c>
    </row>
    <row r="2872" spans="1:7" x14ac:dyDescent="0.25">
      <c r="A2872">
        <v>978</v>
      </c>
      <c r="B2872" t="s">
        <v>2702</v>
      </c>
      <c r="C2872" t="s">
        <v>2698</v>
      </c>
      <c r="D2872">
        <v>286</v>
      </c>
      <c r="E2872">
        <v>1932.5</v>
      </c>
      <c r="F2872">
        <f t="shared" si="44"/>
        <v>6</v>
      </c>
      <c r="G2872" t="str">
        <f>STANDINGS_HR[[#This Row],[League]]&amp;STANDINGS_HR[[#This Row],[Team]]</f>
        <v>$400 Draft Champions Mar 01 1:00 pm Lg.3807Swamps</v>
      </c>
    </row>
    <row r="2873" spans="1:7" x14ac:dyDescent="0.25">
      <c r="A2873">
        <v>1251</v>
      </c>
      <c r="B2873" t="s">
        <v>2706</v>
      </c>
      <c r="C2873" t="s">
        <v>2698</v>
      </c>
      <c r="D2873">
        <v>278</v>
      </c>
      <c r="E2873">
        <v>1655.5</v>
      </c>
      <c r="F2873">
        <f t="shared" si="44"/>
        <v>7</v>
      </c>
      <c r="G2873" t="str">
        <f>STANDINGS_HR[[#This Row],[League]]&amp;STANDINGS_HR[[#This Row],[Team]]</f>
        <v>$400 Draft Champions Mar 01 1:00 pm Lg.3807Four-Baggers</v>
      </c>
    </row>
    <row r="2874" spans="1:7" x14ac:dyDescent="0.25">
      <c r="A2874">
        <v>1633</v>
      </c>
      <c r="B2874" t="s">
        <v>252</v>
      </c>
      <c r="C2874" t="s">
        <v>2698</v>
      </c>
      <c r="D2874">
        <v>266</v>
      </c>
      <c r="E2874">
        <v>1264</v>
      </c>
      <c r="F2874">
        <f t="shared" si="44"/>
        <v>8</v>
      </c>
      <c r="G2874" t="str">
        <f>STANDINGS_HR[[#This Row],[League]]&amp;STANDINGS_HR[[#This Row],[Team]]</f>
        <v>$400 Draft Champions Mar 01 1:00 pm Lg.3807Cuban Baseball Federation</v>
      </c>
    </row>
    <row r="2875" spans="1:7" x14ac:dyDescent="0.25">
      <c r="A2875">
        <v>1830</v>
      </c>
      <c r="B2875" t="s">
        <v>2705</v>
      </c>
      <c r="C2875" t="s">
        <v>2698</v>
      </c>
      <c r="D2875">
        <v>260</v>
      </c>
      <c r="E2875">
        <v>1075</v>
      </c>
      <c r="F2875">
        <f t="shared" si="44"/>
        <v>9</v>
      </c>
      <c r="G2875" t="str">
        <f>STANDINGS_HR[[#This Row],[League]]&amp;STANDINGS_HR[[#This Row],[Team]]</f>
        <v>$400 Draft Champions Mar 01 1:00 pm Lg.3807Harvey Ballbangers</v>
      </c>
    </row>
    <row r="2876" spans="1:7" x14ac:dyDescent="0.25">
      <c r="A2876">
        <v>1862</v>
      </c>
      <c r="B2876" t="s">
        <v>256</v>
      </c>
      <c r="C2876" t="s">
        <v>2698</v>
      </c>
      <c r="D2876">
        <v>259</v>
      </c>
      <c r="E2876">
        <v>1044</v>
      </c>
      <c r="F2876">
        <f t="shared" si="44"/>
        <v>10</v>
      </c>
      <c r="G2876" t="str">
        <f>STANDINGS_HR[[#This Row],[League]]&amp;STANDINGS_HR[[#This Row],[Team]]</f>
        <v>$400 Draft Champions Mar 01 1:00 pm Lg.3807KNIGHTS</v>
      </c>
    </row>
    <row r="2877" spans="1:7" x14ac:dyDescent="0.25">
      <c r="A2877">
        <v>1869</v>
      </c>
      <c r="B2877" t="s">
        <v>19</v>
      </c>
      <c r="C2877" t="s">
        <v>2698</v>
      </c>
      <c r="D2877">
        <v>259</v>
      </c>
      <c r="E2877">
        <v>1044</v>
      </c>
      <c r="F2877">
        <f t="shared" si="44"/>
        <v>11</v>
      </c>
      <c r="G2877" t="str">
        <f>STANDINGS_HR[[#This Row],[League]]&amp;STANDINGS_HR[[#This Row],[Team]]</f>
        <v>$400 Draft Champions Mar 01 1:00 pm Lg.3807One Eyed Jack</v>
      </c>
    </row>
    <row r="2878" spans="1:7" x14ac:dyDescent="0.25">
      <c r="A2878">
        <v>1884</v>
      </c>
      <c r="B2878" t="s">
        <v>2699</v>
      </c>
      <c r="C2878" t="s">
        <v>2698</v>
      </c>
      <c r="D2878">
        <v>259</v>
      </c>
      <c r="E2878">
        <v>1044</v>
      </c>
      <c r="F2878">
        <f t="shared" si="44"/>
        <v>12</v>
      </c>
      <c r="G2878" t="str">
        <f>STANDINGS_HR[[#This Row],[League]]&amp;STANDINGS_HR[[#This Row],[Team]]</f>
        <v>$400 Draft Champions Mar 01 1:00 pm Lg.3807Who's Your Papi??</v>
      </c>
    </row>
    <row r="2879" spans="1:7" x14ac:dyDescent="0.25">
      <c r="A2879">
        <v>1928</v>
      </c>
      <c r="B2879" t="s">
        <v>2704</v>
      </c>
      <c r="C2879" t="s">
        <v>2698</v>
      </c>
      <c r="D2879">
        <v>257</v>
      </c>
      <c r="E2879">
        <v>985</v>
      </c>
      <c r="F2879">
        <f t="shared" si="44"/>
        <v>13</v>
      </c>
      <c r="G2879" t="str">
        <f>STANDINGS_HR[[#This Row],[League]]&amp;STANDINGS_HR[[#This Row],[Team]]</f>
        <v>$400 Draft Champions Mar 01 1:00 pm Lg.3807PhillyCheeseSteaks-DC</v>
      </c>
    </row>
    <row r="2880" spans="1:7" x14ac:dyDescent="0.25">
      <c r="A2880">
        <v>1944</v>
      </c>
      <c r="B2880" t="s">
        <v>416</v>
      </c>
      <c r="C2880" t="s">
        <v>2698</v>
      </c>
      <c r="D2880">
        <v>256</v>
      </c>
      <c r="E2880">
        <v>957.5</v>
      </c>
      <c r="F2880">
        <f t="shared" si="44"/>
        <v>14</v>
      </c>
      <c r="G2880" t="str">
        <f>STANDINGS_HR[[#This Row],[League]]&amp;STANDINGS_HR[[#This Row],[Team]]</f>
        <v>$400 Draft Champions Mar 01 1:00 pm Lg.3807B&amp;B</v>
      </c>
    </row>
    <row r="2881" spans="1:7" x14ac:dyDescent="0.25">
      <c r="A2881">
        <v>2119</v>
      </c>
      <c r="B2881" t="s">
        <v>142</v>
      </c>
      <c r="C2881" t="s">
        <v>2698</v>
      </c>
      <c r="D2881">
        <v>250</v>
      </c>
      <c r="E2881">
        <v>785</v>
      </c>
      <c r="F2881">
        <f t="shared" si="44"/>
        <v>15</v>
      </c>
      <c r="G2881" t="str">
        <f>STANDINGS_HR[[#This Row],[League]]&amp;STANDINGS_HR[[#This Row],[Team]]</f>
        <v>$400 Draft Champions Mar 01 1:00 pm Lg.3807High Hopes</v>
      </c>
    </row>
    <row r="2882" spans="1:7" x14ac:dyDescent="0.25">
      <c r="A2882">
        <v>268</v>
      </c>
      <c r="B2882" t="s">
        <v>19</v>
      </c>
      <c r="C2882" t="s">
        <v>2708</v>
      </c>
      <c r="D2882">
        <v>318</v>
      </c>
      <c r="E2882">
        <v>2641.5</v>
      </c>
      <c r="F2882">
        <f t="shared" ref="F2882:F2911" si="45">IF(C2882=C2881,F2881+1,1)</f>
        <v>1</v>
      </c>
      <c r="G2882" t="str">
        <f>STANDINGS_HR[[#This Row],[League]]&amp;STANDINGS_HR[[#This Row],[Team]]</f>
        <v>$400 Draft Champions Mar 06 1:00 pm Lg.3837One Eyed Jack</v>
      </c>
    </row>
    <row r="2883" spans="1:7" x14ac:dyDescent="0.25">
      <c r="A2883">
        <v>321</v>
      </c>
      <c r="B2883" t="s">
        <v>2714</v>
      </c>
      <c r="C2883" t="s">
        <v>2708</v>
      </c>
      <c r="D2883">
        <v>315</v>
      </c>
      <c r="E2883">
        <v>2592.5</v>
      </c>
      <c r="F2883">
        <f t="shared" si="45"/>
        <v>2</v>
      </c>
      <c r="G2883" t="str">
        <f>STANDINGS_HR[[#This Row],[League]]&amp;STANDINGS_HR[[#This Row],[Team]]</f>
        <v>$400 Draft Champions Mar 06 1:00 pm Lg.3837Moody's Revenge</v>
      </c>
    </row>
    <row r="2884" spans="1:7" x14ac:dyDescent="0.25">
      <c r="A2884">
        <v>490</v>
      </c>
      <c r="B2884" t="s">
        <v>2713</v>
      </c>
      <c r="C2884" t="s">
        <v>2708</v>
      </c>
      <c r="D2884">
        <v>306</v>
      </c>
      <c r="E2884">
        <v>2435.5</v>
      </c>
      <c r="F2884">
        <f t="shared" si="45"/>
        <v>3</v>
      </c>
      <c r="G2884" t="str">
        <f>STANDINGS_HR[[#This Row],[League]]&amp;STANDINGS_HR[[#This Row],[Team]]</f>
        <v>$400 Draft Champions Mar 06 1:00 pm Lg.3837deadmoneyK</v>
      </c>
    </row>
    <row r="2885" spans="1:7" x14ac:dyDescent="0.25">
      <c r="A2885">
        <v>763</v>
      </c>
      <c r="B2885" t="s">
        <v>2719</v>
      </c>
      <c r="C2885" t="s">
        <v>2708</v>
      </c>
      <c r="D2885">
        <v>294</v>
      </c>
      <c r="E2885">
        <v>2151</v>
      </c>
      <c r="F2885">
        <f t="shared" si="45"/>
        <v>4</v>
      </c>
      <c r="G2885" t="str">
        <f>STANDINGS_HR[[#This Row],[League]]&amp;STANDINGS_HR[[#This Row],[Team]]</f>
        <v>$400 Draft Champions Mar 06 1:00 pm Lg.3837Side Jax</v>
      </c>
    </row>
    <row r="2886" spans="1:7" x14ac:dyDescent="0.25">
      <c r="A2886">
        <v>804</v>
      </c>
      <c r="B2886" t="s">
        <v>245</v>
      </c>
      <c r="C2886" t="s">
        <v>2708</v>
      </c>
      <c r="D2886">
        <v>292</v>
      </c>
      <c r="E2886">
        <v>2099.5</v>
      </c>
      <c r="F2886">
        <f t="shared" si="45"/>
        <v>5</v>
      </c>
      <c r="G2886" t="str">
        <f>STANDINGS_HR[[#This Row],[League]]&amp;STANDINGS_HR[[#This Row],[Team]]</f>
        <v>$400 Draft Champions Mar 06 1:00 pm Lg.3837Fresh Ripe Peaches</v>
      </c>
    </row>
    <row r="2887" spans="1:7" x14ac:dyDescent="0.25">
      <c r="A2887">
        <v>909</v>
      </c>
      <c r="B2887" t="s">
        <v>2712</v>
      </c>
      <c r="C2887" t="s">
        <v>2708</v>
      </c>
      <c r="D2887">
        <v>289</v>
      </c>
      <c r="E2887">
        <v>2019.5</v>
      </c>
      <c r="F2887">
        <f t="shared" si="45"/>
        <v>6</v>
      </c>
      <c r="G2887" t="str">
        <f>STANDINGS_HR[[#This Row],[League]]&amp;STANDINGS_HR[[#This Row],[Team]]</f>
        <v>$400 Draft Champions Mar 06 1:00 pm Lg.3837bucks</v>
      </c>
    </row>
    <row r="2888" spans="1:7" x14ac:dyDescent="0.25">
      <c r="A2888">
        <v>922</v>
      </c>
      <c r="B2888" t="s">
        <v>183</v>
      </c>
      <c r="C2888" t="s">
        <v>2708</v>
      </c>
      <c r="D2888">
        <v>288</v>
      </c>
      <c r="E2888">
        <v>1989.5</v>
      </c>
      <c r="F2888">
        <f t="shared" si="45"/>
        <v>7</v>
      </c>
      <c r="G2888" t="str">
        <f>STANDINGS_HR[[#This Row],[League]]&amp;STANDINGS_HR[[#This Row],[Team]]</f>
        <v>$400 Draft Champions Mar 06 1:00 pm Lg.3837SOI Cube Monkeys</v>
      </c>
    </row>
    <row r="2889" spans="1:7" x14ac:dyDescent="0.25">
      <c r="A2889">
        <v>1153</v>
      </c>
      <c r="B2889" t="s">
        <v>2710</v>
      </c>
      <c r="C2889" t="s">
        <v>2708</v>
      </c>
      <c r="D2889">
        <v>281</v>
      </c>
      <c r="E2889">
        <v>1759</v>
      </c>
      <c r="F2889">
        <f t="shared" si="45"/>
        <v>8</v>
      </c>
      <c r="G2889" t="str">
        <f>STANDINGS_HR[[#This Row],[League]]&amp;STANDINGS_HR[[#This Row],[Team]]</f>
        <v>$400 Draft Champions Mar 06 1:00 pm Lg.3837Myrtle Beach Mermen</v>
      </c>
    </row>
    <row r="2890" spans="1:7" x14ac:dyDescent="0.25">
      <c r="A2890">
        <v>1154</v>
      </c>
      <c r="B2890" t="s">
        <v>2707</v>
      </c>
      <c r="C2890" t="s">
        <v>2708</v>
      </c>
      <c r="D2890">
        <v>281</v>
      </c>
      <c r="E2890">
        <v>1759</v>
      </c>
      <c r="F2890">
        <f t="shared" si="45"/>
        <v>9</v>
      </c>
      <c r="G2890" t="str">
        <f>STANDINGS_HR[[#This Row],[League]]&amp;STANDINGS_HR[[#This Row],[Team]]</f>
        <v>$400 Draft Champions Mar 06 1:00 pm Lg.3837Oceanic Six</v>
      </c>
    </row>
    <row r="2891" spans="1:7" x14ac:dyDescent="0.25">
      <c r="A2891">
        <v>1322</v>
      </c>
      <c r="B2891" t="s">
        <v>2715</v>
      </c>
      <c r="C2891" t="s">
        <v>2708</v>
      </c>
      <c r="D2891">
        <v>276</v>
      </c>
      <c r="E2891">
        <v>1589</v>
      </c>
      <c r="F2891">
        <f t="shared" si="45"/>
        <v>10</v>
      </c>
      <c r="G2891" t="str">
        <f>STANDINGS_HR[[#This Row],[League]]&amp;STANDINGS_HR[[#This Row],[Team]]</f>
        <v>$400 Draft Champions Mar 06 1:00 pm Lg.3837P burg</v>
      </c>
    </row>
    <row r="2892" spans="1:7" x14ac:dyDescent="0.25">
      <c r="A2892">
        <v>1661</v>
      </c>
      <c r="B2892" t="s">
        <v>2709</v>
      </c>
      <c r="C2892" t="s">
        <v>2708</v>
      </c>
      <c r="D2892">
        <v>266</v>
      </c>
      <c r="E2892">
        <v>1264</v>
      </c>
      <c r="F2892">
        <f t="shared" si="45"/>
        <v>11</v>
      </c>
      <c r="G2892" t="str">
        <f>STANDINGS_HR[[#This Row],[League]]&amp;STANDINGS_HR[[#This Row],[Team]]</f>
        <v>$400 Draft Champions Mar 06 1:00 pm Lg.3837The Dubbies</v>
      </c>
    </row>
    <row r="2893" spans="1:7" x14ac:dyDescent="0.25">
      <c r="A2893">
        <v>1871</v>
      </c>
      <c r="B2893" t="s">
        <v>2717</v>
      </c>
      <c r="C2893" t="s">
        <v>2708</v>
      </c>
      <c r="D2893">
        <v>259</v>
      </c>
      <c r="E2893">
        <v>1044</v>
      </c>
      <c r="F2893">
        <f t="shared" si="45"/>
        <v>12</v>
      </c>
      <c r="G2893" t="str">
        <f>STANDINGS_HR[[#This Row],[League]]&amp;STANDINGS_HR[[#This Row],[Team]]</f>
        <v>$400 Draft Champions Mar 06 1:00 pm Lg.3837Quint and Slappy</v>
      </c>
    </row>
    <row r="2894" spans="1:7" x14ac:dyDescent="0.25">
      <c r="A2894">
        <v>1980</v>
      </c>
      <c r="B2894" t="s">
        <v>2716</v>
      </c>
      <c r="C2894" t="s">
        <v>2708</v>
      </c>
      <c r="D2894">
        <v>255</v>
      </c>
      <c r="E2894">
        <v>932</v>
      </c>
      <c r="F2894">
        <f t="shared" si="45"/>
        <v>13</v>
      </c>
      <c r="G2894" t="str">
        <f>STANDINGS_HR[[#This Row],[League]]&amp;STANDINGS_HR[[#This Row],[Team]]</f>
        <v>$400 Draft Champions Mar 06 1:00 pm Lg.3837Ryan's got some SS</v>
      </c>
    </row>
    <row r="2895" spans="1:7" x14ac:dyDescent="0.25">
      <c r="A2895">
        <v>2719</v>
      </c>
      <c r="B2895" t="s">
        <v>2711</v>
      </c>
      <c r="C2895" t="s">
        <v>2708</v>
      </c>
      <c r="D2895">
        <v>219</v>
      </c>
      <c r="E2895">
        <v>193</v>
      </c>
      <c r="F2895">
        <f t="shared" si="45"/>
        <v>14</v>
      </c>
      <c r="G2895" t="str">
        <f>STANDINGS_HR[[#This Row],[League]]&amp;STANDINGS_HR[[#This Row],[Team]]</f>
        <v>$400 Draft Champions Mar 06 1:00 pm Lg.3837Raft Riders</v>
      </c>
    </row>
    <row r="2896" spans="1:7" x14ac:dyDescent="0.25">
      <c r="A2896">
        <v>2888</v>
      </c>
      <c r="B2896" t="s">
        <v>2718</v>
      </c>
      <c r="C2896" t="s">
        <v>2708</v>
      </c>
      <c r="D2896">
        <v>184</v>
      </c>
      <c r="E2896">
        <v>23</v>
      </c>
      <c r="F2896">
        <f t="shared" si="45"/>
        <v>15</v>
      </c>
      <c r="G2896" t="str">
        <f>STANDINGS_HR[[#This Row],[League]]&amp;STANDINGS_HR[[#This Row],[Team]]</f>
        <v>$400 Draft Champions Mar 06 1:00 pm Lg.3837Liars &amp; Felons #13</v>
      </c>
    </row>
    <row r="2897" spans="1:7" x14ac:dyDescent="0.25">
      <c r="A2897">
        <v>91</v>
      </c>
      <c r="B2897" t="s">
        <v>2723</v>
      </c>
      <c r="C2897" t="s">
        <v>2721</v>
      </c>
      <c r="D2897">
        <v>336</v>
      </c>
      <c r="E2897">
        <v>2817.5</v>
      </c>
      <c r="F2897">
        <f t="shared" si="45"/>
        <v>1</v>
      </c>
      <c r="G2897" t="str">
        <f>STANDINGS_HR[[#This Row],[League]]&amp;STANDINGS_HR[[#This Row],[Team]]</f>
        <v>$400 Draft Champions Mar 10 1:00 pm Lg.3869Cano Play With Madness</v>
      </c>
    </row>
    <row r="2898" spans="1:7" x14ac:dyDescent="0.25">
      <c r="A2898">
        <v>174</v>
      </c>
      <c r="B2898" t="s">
        <v>2728</v>
      </c>
      <c r="C2898" t="s">
        <v>2721</v>
      </c>
      <c r="D2898">
        <v>326</v>
      </c>
      <c r="E2898">
        <v>2736.5</v>
      </c>
      <c r="F2898">
        <f t="shared" si="45"/>
        <v>2</v>
      </c>
      <c r="G2898" t="str">
        <f>STANDINGS_HR[[#This Row],[League]]&amp;STANDINGS_HR[[#This Row],[Team]]</f>
        <v>$400 Draft Champions Mar 10 1:00 pm Lg.3869HoppyBuntz</v>
      </c>
    </row>
    <row r="2899" spans="1:7" x14ac:dyDescent="0.25">
      <c r="A2899">
        <v>199</v>
      </c>
      <c r="B2899" t="s">
        <v>2730</v>
      </c>
      <c r="C2899" t="s">
        <v>2721</v>
      </c>
      <c r="D2899">
        <v>324</v>
      </c>
      <c r="E2899">
        <v>2710.5</v>
      </c>
      <c r="F2899">
        <f t="shared" si="45"/>
        <v>3</v>
      </c>
      <c r="G2899" t="str">
        <f>STANDINGS_HR[[#This Row],[League]]&amp;STANDINGS_HR[[#This Row],[Team]]</f>
        <v>$400 Draft Champions Mar 10 1:00 pm Lg.3869Exspinner</v>
      </c>
    </row>
    <row r="2900" spans="1:7" x14ac:dyDescent="0.25">
      <c r="A2900">
        <v>334</v>
      </c>
      <c r="B2900" t="s">
        <v>2726</v>
      </c>
      <c r="C2900" t="s">
        <v>2721</v>
      </c>
      <c r="D2900">
        <v>314</v>
      </c>
      <c r="E2900">
        <v>2581</v>
      </c>
      <c r="F2900">
        <f t="shared" si="45"/>
        <v>4</v>
      </c>
      <c r="G2900" t="str">
        <f>STANDINGS_HR[[#This Row],[League]]&amp;STANDINGS_HR[[#This Row],[Team]]</f>
        <v>$400 Draft Champions Mar 10 1:00 pm Lg.3869deadmoneyL</v>
      </c>
    </row>
    <row r="2901" spans="1:7" x14ac:dyDescent="0.25">
      <c r="A2901">
        <v>396</v>
      </c>
      <c r="B2901" t="s">
        <v>18</v>
      </c>
      <c r="C2901" t="s">
        <v>2721</v>
      </c>
      <c r="D2901">
        <v>310</v>
      </c>
      <c r="E2901">
        <v>2514.5</v>
      </c>
      <c r="F2901">
        <f t="shared" si="45"/>
        <v>5</v>
      </c>
      <c r="G2901" t="str">
        <f>STANDINGS_HR[[#This Row],[League]]&amp;STANDINGS_HR[[#This Row],[Team]]</f>
        <v>$400 Draft Champions Mar 10 1:00 pm Lg.3869Home Run Derbies</v>
      </c>
    </row>
    <row r="2902" spans="1:7" x14ac:dyDescent="0.25">
      <c r="A2902">
        <v>607</v>
      </c>
      <c r="B2902" t="s">
        <v>2724</v>
      </c>
      <c r="C2902" t="s">
        <v>2721</v>
      </c>
      <c r="D2902">
        <v>300</v>
      </c>
      <c r="E2902">
        <v>2307.5</v>
      </c>
      <c r="F2902">
        <f t="shared" si="45"/>
        <v>6</v>
      </c>
      <c r="G2902" t="str">
        <f>STANDINGS_HR[[#This Row],[League]]&amp;STANDINGS_HR[[#This Row],[Team]]</f>
        <v>$400 Draft Champions Mar 10 1:00 pm Lg.3869Squish the Bug</v>
      </c>
    </row>
    <row r="2903" spans="1:7" x14ac:dyDescent="0.25">
      <c r="A2903">
        <v>1036</v>
      </c>
      <c r="B2903" t="s">
        <v>2722</v>
      </c>
      <c r="C2903" t="s">
        <v>2721</v>
      </c>
      <c r="D2903">
        <v>284</v>
      </c>
      <c r="E2903">
        <v>1866</v>
      </c>
      <c r="F2903">
        <f t="shared" si="45"/>
        <v>7</v>
      </c>
      <c r="G2903" t="str">
        <f>STANDINGS_HR[[#This Row],[League]]&amp;STANDINGS_HR[[#This Row],[Team]]</f>
        <v>$400 Draft Champions Mar 10 1:00 pm Lg.3869Going Going Gone</v>
      </c>
    </row>
    <row r="2904" spans="1:7" x14ac:dyDescent="0.25">
      <c r="A2904">
        <v>1541</v>
      </c>
      <c r="B2904" t="s">
        <v>2720</v>
      </c>
      <c r="C2904" t="s">
        <v>2721</v>
      </c>
      <c r="D2904">
        <v>269</v>
      </c>
      <c r="E2904">
        <v>1363.5</v>
      </c>
      <c r="F2904">
        <f t="shared" si="45"/>
        <v>8</v>
      </c>
      <c r="G2904" t="str">
        <f>STANDINGS_HR[[#This Row],[League]]&amp;STANDINGS_HR[[#This Row],[Team]]</f>
        <v>$400 Draft Champions Mar 10 1:00 pm Lg.3869MEN WITH WOOD 400</v>
      </c>
    </row>
    <row r="2905" spans="1:7" x14ac:dyDescent="0.25">
      <c r="A2905">
        <v>1840</v>
      </c>
      <c r="B2905" t="s">
        <v>115</v>
      </c>
      <c r="C2905" t="s">
        <v>2721</v>
      </c>
      <c r="D2905">
        <v>260</v>
      </c>
      <c r="E2905">
        <v>1075</v>
      </c>
      <c r="F2905">
        <f t="shared" si="45"/>
        <v>9</v>
      </c>
      <c r="G2905" t="str">
        <f>STANDINGS_HR[[#This Row],[League]]&amp;STANDINGS_HR[[#This Row],[Team]]</f>
        <v>$400 Draft Champions Mar 10 1:00 pm Lg.3869Team BFJ</v>
      </c>
    </row>
    <row r="2906" spans="1:7" x14ac:dyDescent="0.25">
      <c r="A2906">
        <v>2323</v>
      </c>
      <c r="B2906" t="s">
        <v>523</v>
      </c>
      <c r="C2906" t="s">
        <v>2721</v>
      </c>
      <c r="D2906">
        <v>242</v>
      </c>
      <c r="E2906">
        <v>580</v>
      </c>
      <c r="F2906">
        <f t="shared" si="45"/>
        <v>10</v>
      </c>
      <c r="G2906" t="str">
        <f>STANDINGS_HR[[#This Row],[League]]&amp;STANDINGS_HR[[#This Row],[Team]]</f>
        <v>$400 Draft Champions Mar 10 1:00 pm Lg.3869Ball So Hard</v>
      </c>
    </row>
    <row r="2907" spans="1:7" x14ac:dyDescent="0.25">
      <c r="A2907">
        <v>2483</v>
      </c>
      <c r="B2907" t="s">
        <v>532</v>
      </c>
      <c r="C2907" t="s">
        <v>2721</v>
      </c>
      <c r="D2907">
        <v>234</v>
      </c>
      <c r="E2907">
        <v>421.5</v>
      </c>
      <c r="F2907">
        <f t="shared" si="45"/>
        <v>11</v>
      </c>
      <c r="G2907" t="str">
        <f>STANDINGS_HR[[#This Row],[League]]&amp;STANDINGS_HR[[#This Row],[Team]]</f>
        <v>$400 Draft Champions Mar 10 1:00 pm Lg.3869Bleacher Bums</v>
      </c>
    </row>
    <row r="2908" spans="1:7" x14ac:dyDescent="0.25">
      <c r="A2908">
        <v>2522</v>
      </c>
      <c r="B2908" t="s">
        <v>2729</v>
      </c>
      <c r="C2908" t="s">
        <v>2721</v>
      </c>
      <c r="D2908">
        <v>232</v>
      </c>
      <c r="E2908">
        <v>385.5</v>
      </c>
      <c r="F2908">
        <f t="shared" si="45"/>
        <v>12</v>
      </c>
      <c r="G2908" t="str">
        <f>STANDINGS_HR[[#This Row],[League]]&amp;STANDINGS_HR[[#This Row],[Team]]</f>
        <v>$400 Draft Champions Mar 10 1:00 pm Lg.3869Feel the Bern 400</v>
      </c>
    </row>
    <row r="2909" spans="1:7" x14ac:dyDescent="0.25">
      <c r="A2909">
        <v>2536</v>
      </c>
      <c r="B2909" t="s">
        <v>2727</v>
      </c>
      <c r="C2909" t="s">
        <v>2721</v>
      </c>
      <c r="D2909">
        <v>231</v>
      </c>
      <c r="E2909">
        <v>365.5</v>
      </c>
      <c r="F2909">
        <f t="shared" si="45"/>
        <v>13</v>
      </c>
      <c r="G2909" t="str">
        <f>STANDINGS_HR[[#This Row],[League]]&amp;STANDINGS_HR[[#This Row],[Team]]</f>
        <v>$400 Draft Champions Mar 10 1:00 pm Lg.3869Bobbleheads deux</v>
      </c>
    </row>
    <row r="2910" spans="1:7" x14ac:dyDescent="0.25">
      <c r="A2910">
        <v>2613</v>
      </c>
      <c r="B2910" t="s">
        <v>2731</v>
      </c>
      <c r="C2910" t="s">
        <v>2721</v>
      </c>
      <c r="D2910">
        <v>227</v>
      </c>
      <c r="E2910">
        <v>301</v>
      </c>
      <c r="F2910">
        <f t="shared" si="45"/>
        <v>14</v>
      </c>
      <c r="G2910" t="str">
        <f>STANDINGS_HR[[#This Row],[League]]&amp;STANDINGS_HR[[#This Row],[Team]]</f>
        <v>$400 Draft Champions Mar 10 1:00 pm Lg.3869My Knee's Great</v>
      </c>
    </row>
    <row r="2911" spans="1:7" x14ac:dyDescent="0.25">
      <c r="A2911">
        <v>2819</v>
      </c>
      <c r="B2911" t="s">
        <v>2725</v>
      </c>
      <c r="C2911" t="s">
        <v>2721</v>
      </c>
      <c r="D2911">
        <v>207</v>
      </c>
      <c r="E2911">
        <v>91.5</v>
      </c>
      <c r="F2911">
        <f t="shared" si="45"/>
        <v>15</v>
      </c>
      <c r="G2911" t="str">
        <f>STANDINGS_HR[[#This Row],[League]]&amp;STANDINGS_HR[[#This Row],[Team]]</f>
        <v>$400 Draft Champions Mar 10 1:00 pm Lg.3869Seeds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2911"/>
  <sheetViews>
    <sheetView workbookViewId="0">
      <selection activeCell="G2" sqref="G2"/>
    </sheetView>
  </sheetViews>
  <sheetFormatPr defaultRowHeight="15" x14ac:dyDescent="0.25"/>
  <cols>
    <col min="1" max="1" width="7.42578125" customWidth="1"/>
    <col min="2" max="2" width="39.42578125" bestFit="1" customWidth="1"/>
    <col min="3" max="3" width="49.28515625" bestFit="1" customWidth="1"/>
    <col min="4" max="4" width="6" customWidth="1"/>
    <col min="5" max="5" width="7" bestFit="1" customWidth="1"/>
    <col min="7" max="7" width="87.710937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62</v>
      </c>
      <c r="E1" t="s">
        <v>4</v>
      </c>
      <c r="F1" t="s">
        <v>58</v>
      </c>
      <c r="G1" t="s">
        <v>2732</v>
      </c>
    </row>
    <row r="2" spans="1:7" x14ac:dyDescent="0.25">
      <c r="A2">
        <v>10</v>
      </c>
      <c r="B2" t="s">
        <v>371</v>
      </c>
      <c r="C2" t="s">
        <v>539</v>
      </c>
      <c r="D2">
        <v>1156</v>
      </c>
      <c r="E2">
        <v>2901</v>
      </c>
      <c r="F2">
        <f>IF(C2=C1,F1+1,1)</f>
        <v>1</v>
      </c>
      <c r="G2" t="str">
        <f>STANDINGS_RBI[[#This Row],[League]]&amp;STANDINGS_RBI[[#This Row],[Team]]</f>
        <v>$1000 Draft Champions League 2huskies</v>
      </c>
    </row>
    <row r="3" spans="1:7" x14ac:dyDescent="0.25">
      <c r="A3">
        <v>18</v>
      </c>
      <c r="B3" t="s">
        <v>543</v>
      </c>
      <c r="C3" t="s">
        <v>539</v>
      </c>
      <c r="D3">
        <v>1149</v>
      </c>
      <c r="E3">
        <v>2893.5</v>
      </c>
      <c r="F3">
        <f t="shared" ref="F3:F66" si="0">IF(C3=C2,F2+1,1)</f>
        <v>2</v>
      </c>
      <c r="G3" t="str">
        <f>STANDINGS_RBI[[#This Row],[League]]&amp;STANDINGS_RBI[[#This Row],[Team]]</f>
        <v>$1000 Draft Champions League 2Slip Stitches 1K New</v>
      </c>
    </row>
    <row r="4" spans="1:7" x14ac:dyDescent="0.25">
      <c r="A4">
        <v>326</v>
      </c>
      <c r="B4" t="s">
        <v>546</v>
      </c>
      <c r="C4" t="s">
        <v>539</v>
      </c>
      <c r="D4">
        <v>1056</v>
      </c>
      <c r="E4">
        <v>2582</v>
      </c>
      <c r="F4">
        <f t="shared" si="0"/>
        <v>3</v>
      </c>
      <c r="G4" t="str">
        <f>STANDINGS_RBI[[#This Row],[League]]&amp;STANDINGS_RBI[[#This Row],[Team]]</f>
        <v>$1000 Draft Champions League 2Donnie Baseball</v>
      </c>
    </row>
    <row r="5" spans="1:7" x14ac:dyDescent="0.25">
      <c r="A5">
        <v>920</v>
      </c>
      <c r="B5" t="s">
        <v>540</v>
      </c>
      <c r="C5" t="s">
        <v>539</v>
      </c>
      <c r="D5">
        <v>995</v>
      </c>
      <c r="E5">
        <v>1987</v>
      </c>
      <c r="F5">
        <f t="shared" si="0"/>
        <v>4</v>
      </c>
      <c r="G5" t="str">
        <f>STANDINGS_RBI[[#This Row],[League]]&amp;STANDINGS_RBI[[#This Row],[Team]]</f>
        <v>$1000 Draft Champions League 2Garage Floor Yastrzemskis</v>
      </c>
    </row>
    <row r="6" spans="1:7" x14ac:dyDescent="0.25">
      <c r="A6">
        <v>1053</v>
      </c>
      <c r="B6" t="s">
        <v>17</v>
      </c>
      <c r="C6" t="s">
        <v>539</v>
      </c>
      <c r="D6">
        <v>984</v>
      </c>
      <c r="E6">
        <v>1861</v>
      </c>
      <c r="F6">
        <f t="shared" si="0"/>
        <v>5</v>
      </c>
      <c r="G6" t="str">
        <f>STANDINGS_RBI[[#This Row],[League]]&amp;STANDINGS_RBI[[#This Row],[Team]]</f>
        <v>$1000 Draft Champions League 2Millertime</v>
      </c>
    </row>
    <row r="7" spans="1:7" x14ac:dyDescent="0.25">
      <c r="A7">
        <v>1303</v>
      </c>
      <c r="B7" t="s">
        <v>548</v>
      </c>
      <c r="C7" t="s">
        <v>539</v>
      </c>
      <c r="D7">
        <v>963</v>
      </c>
      <c r="E7">
        <v>1598.5</v>
      </c>
      <c r="F7">
        <f t="shared" si="0"/>
        <v>6</v>
      </c>
      <c r="G7" t="str">
        <f>STANDINGS_RBI[[#This Row],[League]]&amp;STANDINGS_RBI[[#This Row],[Team]]</f>
        <v>$1000 Draft Champions League 2Attie Boys</v>
      </c>
    </row>
    <row r="8" spans="1:7" x14ac:dyDescent="0.25">
      <c r="A8">
        <v>1500</v>
      </c>
      <c r="B8" t="s">
        <v>542</v>
      </c>
      <c r="C8" t="s">
        <v>539</v>
      </c>
      <c r="D8">
        <v>951</v>
      </c>
      <c r="E8">
        <v>1416</v>
      </c>
      <c r="F8">
        <f t="shared" si="0"/>
        <v>7</v>
      </c>
      <c r="G8" t="str">
        <f>STANDINGS_RBI[[#This Row],[League]]&amp;STANDINGS_RBI[[#This Row],[Team]]</f>
        <v>$1000 Draft Champions League 2The Notorious C.O.Z. - $1000 DC</v>
      </c>
    </row>
    <row r="9" spans="1:7" x14ac:dyDescent="0.25">
      <c r="A9">
        <v>1539</v>
      </c>
      <c r="B9" t="s">
        <v>549</v>
      </c>
      <c r="C9" t="s">
        <v>539</v>
      </c>
      <c r="D9">
        <v>948</v>
      </c>
      <c r="E9">
        <v>1371.5</v>
      </c>
      <c r="F9">
        <f t="shared" si="0"/>
        <v>8</v>
      </c>
      <c r="G9" t="str">
        <f>STANDINGS_RBI[[#This Row],[League]]&amp;STANDINGS_RBI[[#This Row],[Team]]</f>
        <v>$1000 Draft Champions League 2Lonede's</v>
      </c>
    </row>
    <row r="10" spans="1:7" x14ac:dyDescent="0.25">
      <c r="A10">
        <v>1545</v>
      </c>
      <c r="B10" t="s">
        <v>254</v>
      </c>
      <c r="C10" t="s">
        <v>539</v>
      </c>
      <c r="D10">
        <v>948</v>
      </c>
      <c r="E10">
        <v>1371.5</v>
      </c>
      <c r="F10">
        <f t="shared" si="0"/>
        <v>9</v>
      </c>
      <c r="G10" t="str">
        <f>STANDINGS_RBI[[#This Row],[League]]&amp;STANDINGS_RBI[[#This Row],[Team]]</f>
        <v>$1000 Draft Champions League 2Vercingetorix II</v>
      </c>
    </row>
    <row r="11" spans="1:7" x14ac:dyDescent="0.25">
      <c r="A11">
        <v>1679</v>
      </c>
      <c r="B11" t="s">
        <v>544</v>
      </c>
      <c r="C11" t="s">
        <v>539</v>
      </c>
      <c r="D11">
        <v>936</v>
      </c>
      <c r="E11">
        <v>1234.5</v>
      </c>
      <c r="F11">
        <f t="shared" si="0"/>
        <v>10</v>
      </c>
      <c r="G11" t="str">
        <f>STANDINGS_RBI[[#This Row],[League]]&amp;STANDINGS_RBI[[#This Row],[Team]]</f>
        <v>$1000 Draft Champions League 2Vermont Lake Monsters</v>
      </c>
    </row>
    <row r="12" spans="1:7" x14ac:dyDescent="0.25">
      <c r="A12">
        <v>1693</v>
      </c>
      <c r="B12" t="s">
        <v>545</v>
      </c>
      <c r="C12" t="s">
        <v>539</v>
      </c>
      <c r="D12">
        <v>934</v>
      </c>
      <c r="E12">
        <v>1215.5</v>
      </c>
      <c r="F12">
        <f t="shared" si="0"/>
        <v>11</v>
      </c>
      <c r="G12" t="str">
        <f>STANDINGS_RBI[[#This Row],[League]]&amp;STANDINGS_RBI[[#This Row],[Team]]</f>
        <v>$1000 Draft Champions League 2Isla de Encanta</v>
      </c>
    </row>
    <row r="13" spans="1:7" x14ac:dyDescent="0.25">
      <c r="A13">
        <v>1816</v>
      </c>
      <c r="B13" t="s">
        <v>550</v>
      </c>
      <c r="C13" t="s">
        <v>539</v>
      </c>
      <c r="D13">
        <v>925</v>
      </c>
      <c r="E13">
        <v>1096.5</v>
      </c>
      <c r="F13">
        <f t="shared" si="0"/>
        <v>12</v>
      </c>
      <c r="G13" t="str">
        <f>STANDINGS_RBI[[#This Row],[League]]&amp;STANDINGS_RBI[[#This Row],[Team]]</f>
        <v>$1000 Draft Champions League 2SEMPER FI</v>
      </c>
    </row>
    <row r="14" spans="1:7" x14ac:dyDescent="0.25">
      <c r="A14">
        <v>2392</v>
      </c>
      <c r="B14" t="s">
        <v>547</v>
      </c>
      <c r="C14" t="s">
        <v>539</v>
      </c>
      <c r="D14">
        <v>870</v>
      </c>
      <c r="E14">
        <v>519.5</v>
      </c>
      <c r="F14">
        <f t="shared" si="0"/>
        <v>13</v>
      </c>
      <c r="G14" t="str">
        <f>STANDINGS_RBI[[#This Row],[League]]&amp;STANDINGS_RBI[[#This Row],[Team]]</f>
        <v>$1000 Draft Champions League 2Ryan's Harping on Harvey</v>
      </c>
    </row>
    <row r="15" spans="1:7" x14ac:dyDescent="0.25">
      <c r="A15">
        <v>2490</v>
      </c>
      <c r="B15" t="s">
        <v>510</v>
      </c>
      <c r="C15" t="s">
        <v>539</v>
      </c>
      <c r="D15">
        <v>856</v>
      </c>
      <c r="E15">
        <v>421</v>
      </c>
      <c r="F15">
        <f t="shared" si="0"/>
        <v>14</v>
      </c>
      <c r="G15" t="str">
        <f>STANDINGS_RBI[[#This Row],[League]]&amp;STANDINGS_RBI[[#This Row],[Team]]</f>
        <v>$1000 Draft Champions League 2Tall Timber</v>
      </c>
    </row>
    <row r="16" spans="1:7" x14ac:dyDescent="0.25">
      <c r="A16">
        <v>2598</v>
      </c>
      <c r="B16" t="s">
        <v>541</v>
      </c>
      <c r="C16" t="s">
        <v>539</v>
      </c>
      <c r="D16">
        <v>839</v>
      </c>
      <c r="E16">
        <v>313</v>
      </c>
      <c r="F16">
        <f t="shared" si="0"/>
        <v>15</v>
      </c>
      <c r="G16" t="str">
        <f>STANDINGS_RBI[[#This Row],[League]]&amp;STANDINGS_RBI[[#This Row],[Team]]</f>
        <v>$1000 Draft Champions League 2Pounders 1000</v>
      </c>
    </row>
    <row r="17" spans="1:7" x14ac:dyDescent="0.25">
      <c r="A17">
        <v>227</v>
      </c>
      <c r="B17" t="s">
        <v>556</v>
      </c>
      <c r="C17" t="s">
        <v>552</v>
      </c>
      <c r="D17">
        <v>1073</v>
      </c>
      <c r="E17">
        <v>2688</v>
      </c>
      <c r="F17">
        <f t="shared" si="0"/>
        <v>1</v>
      </c>
      <c r="G17" t="str">
        <f>STANDINGS_RBI[[#This Row],[League]]&amp;STANDINGS_RBI[[#This Row],[Team]]</f>
        <v>$1000 Draft Champions Max's League Feb. 22hawks</v>
      </c>
    </row>
    <row r="18" spans="1:7" x14ac:dyDescent="0.25">
      <c r="A18">
        <v>255</v>
      </c>
      <c r="B18" t="s">
        <v>554</v>
      </c>
      <c r="C18" t="s">
        <v>552</v>
      </c>
      <c r="D18">
        <v>1067</v>
      </c>
      <c r="E18">
        <v>2656.5</v>
      </c>
      <c r="F18">
        <f t="shared" si="0"/>
        <v>2</v>
      </c>
      <c r="G18" t="str">
        <f>STANDINGS_RBI[[#This Row],[League]]&amp;STANDINGS_RBI[[#This Row],[Team]]</f>
        <v>$1000 Draft Champions Max's League Feb. 22Painting The Black DC</v>
      </c>
    </row>
    <row r="19" spans="1:7" x14ac:dyDescent="0.25">
      <c r="A19">
        <v>576</v>
      </c>
      <c r="B19" t="s">
        <v>53</v>
      </c>
      <c r="C19" t="s">
        <v>552</v>
      </c>
      <c r="D19">
        <v>1026</v>
      </c>
      <c r="E19">
        <v>2332.5</v>
      </c>
      <c r="F19">
        <f t="shared" si="0"/>
        <v>3</v>
      </c>
      <c r="G19" t="str">
        <f>STANDINGS_RBI[[#This Row],[League]]&amp;STANDINGS_RBI[[#This Row],[Team]]</f>
        <v>$1000 Draft Champions Max's League Feb. 22Baseball Furies</v>
      </c>
    </row>
    <row r="20" spans="1:7" x14ac:dyDescent="0.25">
      <c r="A20">
        <v>633</v>
      </c>
      <c r="B20" t="s">
        <v>508</v>
      </c>
      <c r="C20" t="s">
        <v>552</v>
      </c>
      <c r="D20">
        <v>1020</v>
      </c>
      <c r="E20">
        <v>2281</v>
      </c>
      <c r="F20">
        <f t="shared" si="0"/>
        <v>4</v>
      </c>
      <c r="G20" t="str">
        <f>STANDINGS_RBI[[#This Row],[League]]&amp;STANDINGS_RBI[[#This Row],[Team]]</f>
        <v>$1000 Draft Champions Max's League Feb. 22Team Robinson</v>
      </c>
    </row>
    <row r="21" spans="1:7" x14ac:dyDescent="0.25">
      <c r="A21">
        <v>713</v>
      </c>
      <c r="B21" t="s">
        <v>557</v>
      </c>
      <c r="C21" t="s">
        <v>552</v>
      </c>
      <c r="D21">
        <v>1012</v>
      </c>
      <c r="E21">
        <v>2192</v>
      </c>
      <c r="F21">
        <f t="shared" si="0"/>
        <v>5</v>
      </c>
      <c r="G21" t="str">
        <f>STANDINGS_RBI[[#This Row],[League]]&amp;STANDINGS_RBI[[#This Row],[Team]]</f>
        <v>$1000 Draft Champions Max's League Feb. 22Breaking Bad</v>
      </c>
    </row>
    <row r="22" spans="1:7" x14ac:dyDescent="0.25">
      <c r="A22">
        <v>962</v>
      </c>
      <c r="B22" t="s">
        <v>121</v>
      </c>
      <c r="C22" t="s">
        <v>552</v>
      </c>
      <c r="D22">
        <v>992</v>
      </c>
      <c r="E22">
        <v>1954</v>
      </c>
      <c r="F22">
        <f t="shared" si="0"/>
        <v>6</v>
      </c>
      <c r="G22" t="str">
        <f>STANDINGS_RBI[[#This Row],[League]]&amp;STANDINGS_RBI[[#This Row],[Team]]</f>
        <v>$1000 Draft Champions Max's League Feb. 22Tredici</v>
      </c>
    </row>
    <row r="23" spans="1:7" x14ac:dyDescent="0.25">
      <c r="A23">
        <v>1332</v>
      </c>
      <c r="B23" t="s">
        <v>558</v>
      </c>
      <c r="C23" t="s">
        <v>552</v>
      </c>
      <c r="D23">
        <v>962</v>
      </c>
      <c r="E23">
        <v>1583</v>
      </c>
      <c r="F23">
        <f t="shared" si="0"/>
        <v>7</v>
      </c>
      <c r="G23" t="str">
        <f>STANDINGS_RBI[[#This Row],[League]]&amp;STANDINGS_RBI[[#This Row],[Team]]</f>
        <v>$1000 Draft Champions Max's League Feb. 22The Notorious C.O.Z. - Max DC</v>
      </c>
    </row>
    <row r="24" spans="1:7" x14ac:dyDescent="0.25">
      <c r="A24">
        <v>1362</v>
      </c>
      <c r="B24" t="s">
        <v>555</v>
      </c>
      <c r="C24" t="s">
        <v>552</v>
      </c>
      <c r="D24">
        <v>960</v>
      </c>
      <c r="E24">
        <v>1553.5</v>
      </c>
      <c r="F24">
        <f t="shared" si="0"/>
        <v>8</v>
      </c>
      <c r="G24" t="str">
        <f>STANDINGS_RBI[[#This Row],[League]]&amp;STANDINGS_RBI[[#This Row],[Team]]</f>
        <v>$1000 Draft Champions Max's League Feb. 22The Achievers - DC 6</v>
      </c>
    </row>
    <row r="25" spans="1:7" x14ac:dyDescent="0.25">
      <c r="A25">
        <v>1378</v>
      </c>
      <c r="B25" t="s">
        <v>257</v>
      </c>
      <c r="C25" t="s">
        <v>552</v>
      </c>
      <c r="D25">
        <v>959</v>
      </c>
      <c r="E25">
        <v>1540</v>
      </c>
      <c r="F25">
        <f t="shared" si="0"/>
        <v>9</v>
      </c>
      <c r="G25" t="str">
        <f>STANDINGS_RBI[[#This Row],[League]]&amp;STANDINGS_RBI[[#This Row],[Team]]</f>
        <v>$1000 Draft Champions Max's League Feb. 22Vercingetorix I</v>
      </c>
    </row>
    <row r="26" spans="1:7" x14ac:dyDescent="0.25">
      <c r="A26">
        <v>1430</v>
      </c>
      <c r="B26" t="s">
        <v>551</v>
      </c>
      <c r="C26" t="s">
        <v>552</v>
      </c>
      <c r="D26">
        <v>955</v>
      </c>
      <c r="E26">
        <v>1481</v>
      </c>
      <c r="F26">
        <f t="shared" si="0"/>
        <v>10</v>
      </c>
      <c r="G26" t="str">
        <f>STANDINGS_RBI[[#This Row],[League]]&amp;STANDINGS_RBI[[#This Row],[Team]]</f>
        <v>$1000 Draft Champions Max's League Feb. 22Miggy's Crown</v>
      </c>
    </row>
    <row r="27" spans="1:7" x14ac:dyDescent="0.25">
      <c r="A27">
        <v>1556</v>
      </c>
      <c r="B27" t="s">
        <v>477</v>
      </c>
      <c r="C27" t="s">
        <v>552</v>
      </c>
      <c r="D27">
        <v>946</v>
      </c>
      <c r="E27">
        <v>1352</v>
      </c>
      <c r="F27">
        <f t="shared" si="0"/>
        <v>11</v>
      </c>
      <c r="G27" t="str">
        <f>STANDINGS_RBI[[#This Row],[League]]&amp;STANDINGS_RBI[[#This Row],[Team]]</f>
        <v>$1000 Draft Champions Max's League Feb. 22It Shrinks?</v>
      </c>
    </row>
    <row r="28" spans="1:7" x14ac:dyDescent="0.25">
      <c r="A28">
        <v>1794</v>
      </c>
      <c r="B28" t="s">
        <v>87</v>
      </c>
      <c r="C28" t="s">
        <v>552</v>
      </c>
      <c r="D28">
        <v>927</v>
      </c>
      <c r="E28">
        <v>1119</v>
      </c>
      <c r="F28">
        <f t="shared" si="0"/>
        <v>12</v>
      </c>
      <c r="G28" t="str">
        <f>STANDINGS_RBI[[#This Row],[League]]&amp;STANDINGS_RBI[[#This Row],[Team]]</f>
        <v>$1000 Draft Champions Max's League Feb. 22The Northsiders</v>
      </c>
    </row>
    <row r="29" spans="1:7" x14ac:dyDescent="0.25">
      <c r="A29">
        <v>1851</v>
      </c>
      <c r="B29" t="s">
        <v>553</v>
      </c>
      <c r="C29" t="s">
        <v>552</v>
      </c>
      <c r="D29">
        <v>923</v>
      </c>
      <c r="E29">
        <v>1063.5</v>
      </c>
      <c r="F29">
        <f t="shared" si="0"/>
        <v>13</v>
      </c>
      <c r="G29" t="str">
        <f>STANDINGS_RBI[[#This Row],[League]]&amp;STANDINGS_RBI[[#This Row],[Team]]</f>
        <v>$1000 Draft Champions Max's League Feb. 22Slip Stitches 1K Orig</v>
      </c>
    </row>
    <row r="30" spans="1:7" x14ac:dyDescent="0.25">
      <c r="A30">
        <v>2254</v>
      </c>
      <c r="B30" t="s">
        <v>21</v>
      </c>
      <c r="C30" t="s">
        <v>552</v>
      </c>
      <c r="D30">
        <v>888</v>
      </c>
      <c r="E30">
        <v>655</v>
      </c>
      <c r="F30">
        <f t="shared" si="0"/>
        <v>14</v>
      </c>
      <c r="G30" t="str">
        <f>STANDINGS_RBI[[#This Row],[League]]&amp;STANDINGS_RBI[[#This Row],[Team]]</f>
        <v>$1000 Draft Champions Max's League Feb. 22Mudhens</v>
      </c>
    </row>
    <row r="31" spans="1:7" x14ac:dyDescent="0.25">
      <c r="A31">
        <v>2706</v>
      </c>
      <c r="B31" t="s">
        <v>559</v>
      </c>
      <c r="C31" t="s">
        <v>552</v>
      </c>
      <c r="D31">
        <v>818</v>
      </c>
      <c r="E31">
        <v>206</v>
      </c>
      <c r="F31">
        <f t="shared" si="0"/>
        <v>15</v>
      </c>
      <c r="G31" t="str">
        <f>STANDINGS_RBI[[#This Row],[League]]&amp;STANDINGS_RBI[[#This Row],[Team]]</f>
        <v>$1000 Draft Champions Max's League Feb. 22WINSTON'S EMPIRE -1000</v>
      </c>
    </row>
    <row r="32" spans="1:7" x14ac:dyDescent="0.25">
      <c r="A32">
        <v>388</v>
      </c>
      <c r="B32" t="s">
        <v>565</v>
      </c>
      <c r="C32" t="s">
        <v>561</v>
      </c>
      <c r="D32">
        <v>1049</v>
      </c>
      <c r="E32">
        <v>2523.5</v>
      </c>
      <c r="F32">
        <f t="shared" si="0"/>
        <v>1</v>
      </c>
      <c r="G32" t="str">
        <f>STANDINGS_RBI[[#This Row],[League]]&amp;STANDINGS_RBI[[#This Row],[Team]]</f>
        <v>$150 Draft Champions (4 hour) Dec 29 1:00 pm Lg.3573KJ || DC3</v>
      </c>
    </row>
    <row r="33" spans="1:7" x14ac:dyDescent="0.25">
      <c r="A33">
        <v>393</v>
      </c>
      <c r="B33" t="s">
        <v>53</v>
      </c>
      <c r="C33" t="s">
        <v>561</v>
      </c>
      <c r="D33">
        <v>1048</v>
      </c>
      <c r="E33">
        <v>2516</v>
      </c>
      <c r="F33">
        <f t="shared" si="0"/>
        <v>2</v>
      </c>
      <c r="G33" t="str">
        <f>STANDINGS_RBI[[#This Row],[League]]&amp;STANDINGS_RBI[[#This Row],[Team]]</f>
        <v>$150 Draft Champions (4 hour) Dec 29 1:00 pm Lg.3573Baseball Furies</v>
      </c>
    </row>
    <row r="34" spans="1:7" x14ac:dyDescent="0.25">
      <c r="A34">
        <v>476</v>
      </c>
      <c r="B34" t="s">
        <v>566</v>
      </c>
      <c r="C34" t="s">
        <v>561</v>
      </c>
      <c r="D34">
        <v>1038</v>
      </c>
      <c r="E34">
        <v>2436.5</v>
      </c>
      <c r="F34">
        <f t="shared" si="0"/>
        <v>3</v>
      </c>
      <c r="G34" t="str">
        <f>STANDINGS_RBI[[#This Row],[League]]&amp;STANDINGS_RBI[[#This Row],[Team]]</f>
        <v>$150 Draft Champions (4 hour) Dec 29 1:00 pm Lg.3573Tall Timber DC19</v>
      </c>
    </row>
    <row r="35" spans="1:7" x14ac:dyDescent="0.25">
      <c r="A35">
        <v>798</v>
      </c>
      <c r="B35" t="s">
        <v>569</v>
      </c>
      <c r="C35" t="s">
        <v>561</v>
      </c>
      <c r="D35">
        <v>1005</v>
      </c>
      <c r="E35">
        <v>2109.5</v>
      </c>
      <c r="F35">
        <f t="shared" si="0"/>
        <v>4</v>
      </c>
      <c r="G35" t="str">
        <f>STANDINGS_RBI[[#This Row],[League]]&amp;STANDINGS_RBI[[#This Row],[Team]]</f>
        <v>$150 Draft Champions (4 hour) Dec 29 1:00 pm Lg.3573Draughtsman 3</v>
      </c>
    </row>
    <row r="36" spans="1:7" x14ac:dyDescent="0.25">
      <c r="A36">
        <v>826</v>
      </c>
      <c r="B36" t="s">
        <v>560</v>
      </c>
      <c r="C36" t="s">
        <v>561</v>
      </c>
      <c r="D36">
        <v>1003</v>
      </c>
      <c r="E36">
        <v>2086</v>
      </c>
      <c r="F36">
        <f t="shared" si="0"/>
        <v>5</v>
      </c>
      <c r="G36" t="str">
        <f>STANDINGS_RBI[[#This Row],[League]]&amp;STANDINGS_RBI[[#This Row],[Team]]</f>
        <v>$150 Draft Champions (4 hour) Dec 29 1:00 pm Lg.3573Slip Stitches 3</v>
      </c>
    </row>
    <row r="37" spans="1:7" x14ac:dyDescent="0.25">
      <c r="A37">
        <v>895</v>
      </c>
      <c r="B37" t="s">
        <v>567</v>
      </c>
      <c r="C37" t="s">
        <v>561</v>
      </c>
      <c r="D37">
        <v>997</v>
      </c>
      <c r="E37">
        <v>2010</v>
      </c>
      <c r="F37">
        <f t="shared" si="0"/>
        <v>6</v>
      </c>
      <c r="G37" t="str">
        <f>STANDINGS_RBI[[#This Row],[League]]&amp;STANDINGS_RBI[[#This Row],[Team]]</f>
        <v>$150 Draft Champions (4 hour) Dec 29 1:00 pm Lg.3573Dayton Moore's Value Picks</v>
      </c>
    </row>
    <row r="38" spans="1:7" x14ac:dyDescent="0.25">
      <c r="A38">
        <v>934</v>
      </c>
      <c r="B38" t="s">
        <v>71</v>
      </c>
      <c r="C38" t="s">
        <v>561</v>
      </c>
      <c r="D38">
        <v>994</v>
      </c>
      <c r="E38">
        <v>1974.5</v>
      </c>
      <c r="F38">
        <f t="shared" si="0"/>
        <v>7</v>
      </c>
      <c r="G38" t="str">
        <f>STANDINGS_RBI[[#This Row],[League]]&amp;STANDINGS_RBI[[#This Row],[Team]]</f>
        <v>$150 Draft Champions (4 hour) Dec 29 1:00 pm Lg.3573Frozen Ropes</v>
      </c>
    </row>
    <row r="39" spans="1:7" x14ac:dyDescent="0.25">
      <c r="A39">
        <v>990</v>
      </c>
      <c r="B39" t="s">
        <v>563</v>
      </c>
      <c r="C39" t="s">
        <v>561</v>
      </c>
      <c r="D39">
        <v>989</v>
      </c>
      <c r="E39">
        <v>1920</v>
      </c>
      <c r="F39">
        <f t="shared" si="0"/>
        <v>8</v>
      </c>
      <c r="G39" t="str">
        <f>STANDINGS_RBI[[#This Row],[League]]&amp;STANDINGS_RBI[[#This Row],[Team]]</f>
        <v>$150 Draft Champions (4 hour) Dec 29 1:00 pm Lg.3573SEMPER FI 11</v>
      </c>
    </row>
    <row r="40" spans="1:7" x14ac:dyDescent="0.25">
      <c r="A40">
        <v>1518</v>
      </c>
      <c r="B40" t="s">
        <v>472</v>
      </c>
      <c r="C40" t="s">
        <v>561</v>
      </c>
      <c r="D40">
        <v>949</v>
      </c>
      <c r="E40">
        <v>1387</v>
      </c>
      <c r="F40">
        <f t="shared" si="0"/>
        <v>9</v>
      </c>
      <c r="G40" t="str">
        <f>STANDINGS_RBI[[#This Row],[League]]&amp;STANDINGS_RBI[[#This Row],[Team]]</f>
        <v>$150 Draft Champions (4 hour) Dec 29 1:00 pm Lg.3573Bronx Yankees (DC4)</v>
      </c>
    </row>
    <row r="41" spans="1:7" x14ac:dyDescent="0.25">
      <c r="A41">
        <v>1684</v>
      </c>
      <c r="B41" t="s">
        <v>216</v>
      </c>
      <c r="C41" t="s">
        <v>561</v>
      </c>
      <c r="D41">
        <v>935</v>
      </c>
      <c r="E41">
        <v>1226</v>
      </c>
      <c r="F41">
        <f t="shared" si="0"/>
        <v>10</v>
      </c>
      <c r="G41" t="str">
        <f>STANDINGS_RBI[[#This Row],[League]]&amp;STANDINGS_RBI[[#This Row],[Team]]</f>
        <v>$150 Draft Champions (4 hour) Dec 29 1:00 pm Lg.3573Gooden Plenty</v>
      </c>
    </row>
    <row r="42" spans="1:7" x14ac:dyDescent="0.25">
      <c r="A42">
        <v>2006</v>
      </c>
      <c r="B42" t="s">
        <v>562</v>
      </c>
      <c r="C42" t="s">
        <v>561</v>
      </c>
      <c r="D42">
        <v>912</v>
      </c>
      <c r="E42">
        <v>909.5</v>
      </c>
      <c r="F42">
        <f t="shared" si="0"/>
        <v>11</v>
      </c>
      <c r="G42" t="str">
        <f>STANDINGS_RBI[[#This Row],[League]]&amp;STANDINGS_RBI[[#This Row],[Team]]</f>
        <v>$150 Draft Champions (4 hour) Dec 29 1:00 pm Lg.3573Texas Connection</v>
      </c>
    </row>
    <row r="43" spans="1:7" x14ac:dyDescent="0.25">
      <c r="A43">
        <v>2197</v>
      </c>
      <c r="B43" t="s">
        <v>56</v>
      </c>
      <c r="C43" t="s">
        <v>561</v>
      </c>
      <c r="D43">
        <v>894</v>
      </c>
      <c r="E43">
        <v>710.5</v>
      </c>
      <c r="F43">
        <f t="shared" si="0"/>
        <v>12</v>
      </c>
      <c r="G43" t="str">
        <f>STANDINGS_RBI[[#This Row],[League]]&amp;STANDINGS_RBI[[#This Row],[Team]]</f>
        <v>$150 Draft Champions (4 hour) Dec 29 1:00 pm Lg.3573DOUGHBOYS</v>
      </c>
    </row>
    <row r="44" spans="1:7" x14ac:dyDescent="0.25">
      <c r="A44">
        <v>2230</v>
      </c>
      <c r="B44" t="s">
        <v>127</v>
      </c>
      <c r="C44" t="s">
        <v>561</v>
      </c>
      <c r="D44">
        <v>891</v>
      </c>
      <c r="E44">
        <v>680.5</v>
      </c>
      <c r="F44">
        <f t="shared" si="0"/>
        <v>13</v>
      </c>
      <c r="G44" t="str">
        <f>STANDINGS_RBI[[#This Row],[League]]&amp;STANDINGS_RBI[[#This Row],[Team]]</f>
        <v>$150 Draft Champions (4 hour) Dec 29 1:00 pm Lg.3573Just An Old Vet</v>
      </c>
    </row>
    <row r="45" spans="1:7" x14ac:dyDescent="0.25">
      <c r="A45">
        <v>2265</v>
      </c>
      <c r="B45" t="s">
        <v>564</v>
      </c>
      <c r="C45" t="s">
        <v>561</v>
      </c>
      <c r="D45">
        <v>886</v>
      </c>
      <c r="E45">
        <v>646</v>
      </c>
      <c r="F45">
        <f t="shared" si="0"/>
        <v>14</v>
      </c>
      <c r="G45" t="str">
        <f>STANDINGS_RBI[[#This Row],[League]]&amp;STANDINGS_RBI[[#This Row],[Team]]</f>
        <v>$150 Draft Champions (4 hour) Dec 29 1:00 pm Lg.3573Kennedy Park</v>
      </c>
    </row>
    <row r="46" spans="1:7" x14ac:dyDescent="0.25">
      <c r="A46">
        <v>2782</v>
      </c>
      <c r="B46" t="s">
        <v>568</v>
      </c>
      <c r="C46" t="s">
        <v>561</v>
      </c>
      <c r="D46">
        <v>793</v>
      </c>
      <c r="E46">
        <v>132.5</v>
      </c>
      <c r="F46">
        <f t="shared" si="0"/>
        <v>15</v>
      </c>
      <c r="G46" t="str">
        <f>STANDINGS_RBI[[#This Row],[League]]&amp;STANDINGS_RBI[[#This Row],[Team]]</f>
        <v>$150 Draft Champions (4 hour) Dec 29 1:00 pm Lg.3573SpinningSeams4</v>
      </c>
    </row>
    <row r="47" spans="1:7" x14ac:dyDescent="0.25">
      <c r="A47">
        <v>81</v>
      </c>
      <c r="B47" t="s">
        <v>49</v>
      </c>
      <c r="C47" t="s">
        <v>571</v>
      </c>
      <c r="D47">
        <v>1112</v>
      </c>
      <c r="E47">
        <v>2829.5</v>
      </c>
      <c r="F47">
        <f t="shared" si="0"/>
        <v>1</v>
      </c>
      <c r="G47" t="str">
        <f>STANDINGS_RBI[[#This Row],[League]]&amp;STANDINGS_RBI[[#This Row],[Team]]</f>
        <v>$150 Draft Champions (4 hour) Feb 21 1:00 pm Lg.3738smokin gun</v>
      </c>
    </row>
    <row r="48" spans="1:7" x14ac:dyDescent="0.25">
      <c r="A48">
        <v>192</v>
      </c>
      <c r="B48" t="s">
        <v>317</v>
      </c>
      <c r="C48" t="s">
        <v>571</v>
      </c>
      <c r="D48">
        <v>1080</v>
      </c>
      <c r="E48">
        <v>2719</v>
      </c>
      <c r="F48">
        <f t="shared" si="0"/>
        <v>2</v>
      </c>
      <c r="G48" t="str">
        <f>STANDINGS_RBI[[#This Row],[League]]&amp;STANDINGS_RBI[[#This Row],[Team]]</f>
        <v>$150 Draft Champions (4 hour) Feb 21 1:00 pm Lg.3738Gooden Plenty 2</v>
      </c>
    </row>
    <row r="49" spans="1:7" x14ac:dyDescent="0.25">
      <c r="A49">
        <v>442</v>
      </c>
      <c r="B49" t="s">
        <v>577</v>
      </c>
      <c r="C49" t="s">
        <v>571</v>
      </c>
      <c r="D49">
        <v>1042</v>
      </c>
      <c r="E49">
        <v>2469.5</v>
      </c>
      <c r="F49">
        <f t="shared" si="0"/>
        <v>3</v>
      </c>
      <c r="G49" t="str">
        <f>STANDINGS_RBI[[#This Row],[League]]&amp;STANDINGS_RBI[[#This Row],[Team]]</f>
        <v>$150 Draft Champions (4 hour) Feb 21 1:00 pm Lg.3738MPG16A</v>
      </c>
    </row>
    <row r="50" spans="1:7" x14ac:dyDescent="0.25">
      <c r="A50">
        <v>536</v>
      </c>
      <c r="B50" t="s">
        <v>580</v>
      </c>
      <c r="C50" t="s">
        <v>571</v>
      </c>
      <c r="D50">
        <v>1030</v>
      </c>
      <c r="E50">
        <v>2370</v>
      </c>
      <c r="F50">
        <f t="shared" si="0"/>
        <v>4</v>
      </c>
      <c r="G50" t="str">
        <f>STANDINGS_RBI[[#This Row],[League]]&amp;STANDINGS_RBI[[#This Row],[Team]]</f>
        <v>$150 Draft Champions (4 hour) Feb 21 1:00 pm Lg.3738Haberdashery</v>
      </c>
    </row>
    <row r="51" spans="1:7" x14ac:dyDescent="0.25">
      <c r="A51">
        <v>651</v>
      </c>
      <c r="B51" t="s">
        <v>581</v>
      </c>
      <c r="C51" t="s">
        <v>571</v>
      </c>
      <c r="D51">
        <v>1018</v>
      </c>
      <c r="E51">
        <v>2258.5</v>
      </c>
      <c r="F51">
        <f t="shared" si="0"/>
        <v>5</v>
      </c>
      <c r="G51" t="str">
        <f>STANDINGS_RBI[[#This Row],[League]]&amp;STANDINGS_RBI[[#This Row],[Team]]</f>
        <v>$150 Draft Champions (4 hour) Feb 21 1:00 pm Lg.3738Mercury</v>
      </c>
    </row>
    <row r="52" spans="1:7" x14ac:dyDescent="0.25">
      <c r="A52">
        <v>1030</v>
      </c>
      <c r="B52" t="s">
        <v>574</v>
      </c>
      <c r="C52" t="s">
        <v>571</v>
      </c>
      <c r="D52">
        <v>985</v>
      </c>
      <c r="E52">
        <v>1875.5</v>
      </c>
      <c r="F52">
        <f t="shared" si="0"/>
        <v>6</v>
      </c>
      <c r="G52" t="str">
        <f>STANDINGS_RBI[[#This Row],[League]]&amp;STANDINGS_RBI[[#This Row],[Team]]</f>
        <v>$150 Draft Champions (4 hour) Feb 21 1:00 pm Lg.3738Brock The House</v>
      </c>
    </row>
    <row r="53" spans="1:7" x14ac:dyDescent="0.25">
      <c r="A53">
        <v>1300</v>
      </c>
      <c r="B53" t="s">
        <v>578</v>
      </c>
      <c r="C53" t="s">
        <v>571</v>
      </c>
      <c r="D53">
        <v>964</v>
      </c>
      <c r="E53">
        <v>1617</v>
      </c>
      <c r="F53">
        <f t="shared" si="0"/>
        <v>7</v>
      </c>
      <c r="G53" t="str">
        <f>STANDINGS_RBI[[#This Row],[League]]&amp;STANDINGS_RBI[[#This Row],[Team]]</f>
        <v>$150 Draft Champions (4 hour) Feb 21 1:00 pm Lg.3738Toddfather</v>
      </c>
    </row>
    <row r="54" spans="1:7" x14ac:dyDescent="0.25">
      <c r="A54">
        <v>1465</v>
      </c>
      <c r="B54" t="s">
        <v>570</v>
      </c>
      <c r="C54" t="s">
        <v>571</v>
      </c>
      <c r="D54">
        <v>953</v>
      </c>
      <c r="E54">
        <v>1446</v>
      </c>
      <c r="F54">
        <f t="shared" si="0"/>
        <v>8</v>
      </c>
      <c r="G54" t="str">
        <f>STANDINGS_RBI[[#This Row],[League]]&amp;STANDINGS_RBI[[#This Row],[Team]]</f>
        <v>$150 Draft Champions (4 hour) Feb 21 1:00 pm Lg.3738Jose Oquendos</v>
      </c>
    </row>
    <row r="55" spans="1:7" x14ac:dyDescent="0.25">
      <c r="A55">
        <v>1532</v>
      </c>
      <c r="B55" t="s">
        <v>576</v>
      </c>
      <c r="C55" t="s">
        <v>571</v>
      </c>
      <c r="D55">
        <v>948</v>
      </c>
      <c r="E55">
        <v>1371.5</v>
      </c>
      <c r="F55">
        <f t="shared" si="0"/>
        <v>9</v>
      </c>
      <c r="G55" t="str">
        <f>STANDINGS_RBI[[#This Row],[League]]&amp;STANDINGS_RBI[[#This Row],[Team]]</f>
        <v>$150 Draft Champions (4 hour) Feb 21 1:00 pm Lg.3738Balnubbers</v>
      </c>
    </row>
    <row r="56" spans="1:7" x14ac:dyDescent="0.25">
      <c r="A56">
        <v>1753</v>
      </c>
      <c r="B56" t="s">
        <v>579</v>
      </c>
      <c r="C56" t="s">
        <v>571</v>
      </c>
      <c r="D56">
        <v>930</v>
      </c>
      <c r="E56">
        <v>1158.5</v>
      </c>
      <c r="F56">
        <f t="shared" si="0"/>
        <v>10</v>
      </c>
      <c r="G56" t="str">
        <f>STANDINGS_RBI[[#This Row],[League]]&amp;STANDINGS_RBI[[#This Row],[Team]]</f>
        <v>$150 Draft Champions (4 hour) Feb 21 1:00 pm Lg.3738Speed vs power</v>
      </c>
    </row>
    <row r="57" spans="1:7" x14ac:dyDescent="0.25">
      <c r="A57">
        <v>2193</v>
      </c>
      <c r="B57" t="s">
        <v>575</v>
      </c>
      <c r="C57" t="s">
        <v>571</v>
      </c>
      <c r="D57">
        <v>895</v>
      </c>
      <c r="E57">
        <v>720</v>
      </c>
      <c r="F57">
        <f t="shared" si="0"/>
        <v>11</v>
      </c>
      <c r="G57" t="str">
        <f>STANDINGS_RBI[[#This Row],[League]]&amp;STANDINGS_RBI[[#This Row],[Team]]</f>
        <v>$150 Draft Champions (4 hour) Feb 21 1:00 pm Lg.3738ZebraStripes</v>
      </c>
    </row>
    <row r="58" spans="1:7" x14ac:dyDescent="0.25">
      <c r="A58">
        <v>2212</v>
      </c>
      <c r="B58" t="s">
        <v>572</v>
      </c>
      <c r="C58" t="s">
        <v>571</v>
      </c>
      <c r="D58">
        <v>893</v>
      </c>
      <c r="E58">
        <v>702</v>
      </c>
      <c r="F58">
        <f t="shared" si="0"/>
        <v>12</v>
      </c>
      <c r="G58" t="str">
        <f>STANDINGS_RBI[[#This Row],[League]]&amp;STANDINGS_RBI[[#This Row],[Team]]</f>
        <v>$150 Draft Champions (4 hour) Feb 21 1:00 pm Lg.3738zzzzzzzzz</v>
      </c>
    </row>
    <row r="59" spans="1:7" x14ac:dyDescent="0.25">
      <c r="A59">
        <v>2728</v>
      </c>
      <c r="B59" t="s">
        <v>382</v>
      </c>
      <c r="C59" t="s">
        <v>571</v>
      </c>
      <c r="D59">
        <v>810</v>
      </c>
      <c r="E59">
        <v>181</v>
      </c>
      <c r="F59">
        <f t="shared" si="0"/>
        <v>13</v>
      </c>
      <c r="G59" t="str">
        <f>STANDINGS_RBI[[#This Row],[League]]&amp;STANDINGS_RBI[[#This Row],[Team]]</f>
        <v>$150 Draft Champions (4 hour) Feb 21 1:00 pm Lg.3738Buckeyes</v>
      </c>
    </row>
    <row r="60" spans="1:7" x14ac:dyDescent="0.25">
      <c r="A60">
        <v>2748</v>
      </c>
      <c r="B60" t="s">
        <v>573</v>
      </c>
      <c r="C60" t="s">
        <v>571</v>
      </c>
      <c r="D60">
        <v>803</v>
      </c>
      <c r="E60">
        <v>164.5</v>
      </c>
      <c r="F60">
        <f t="shared" si="0"/>
        <v>14</v>
      </c>
      <c r="G60" t="str">
        <f>STANDINGS_RBI[[#This Row],[League]]&amp;STANDINGS_RBI[[#This Row],[Team]]</f>
        <v>$150 Draft Champions (4 hour) Feb 21 1:00 pm Lg.3738roundmann</v>
      </c>
    </row>
    <row r="61" spans="1:7" x14ac:dyDescent="0.25">
      <c r="A61">
        <v>2898</v>
      </c>
      <c r="B61" t="s">
        <v>69</v>
      </c>
      <c r="C61" t="s">
        <v>571</v>
      </c>
      <c r="D61">
        <v>690</v>
      </c>
      <c r="E61">
        <v>13</v>
      </c>
      <c r="F61">
        <f t="shared" si="0"/>
        <v>15</v>
      </c>
      <c r="G61" t="str">
        <f>STANDINGS_RBI[[#This Row],[League]]&amp;STANDINGS_RBI[[#This Row],[Team]]</f>
        <v>$150 Draft Champions (4 hour) Feb 21 1:00 pm Lg.3738papa's nine</v>
      </c>
    </row>
    <row r="62" spans="1:7" x14ac:dyDescent="0.25">
      <c r="A62">
        <v>32</v>
      </c>
      <c r="B62" t="s">
        <v>587</v>
      </c>
      <c r="C62" t="s">
        <v>582</v>
      </c>
      <c r="D62">
        <v>1138</v>
      </c>
      <c r="E62">
        <v>2880.5</v>
      </c>
      <c r="F62">
        <f t="shared" si="0"/>
        <v>1</v>
      </c>
      <c r="G62" t="str">
        <f>STANDINGS_RBI[[#This Row],[League]]&amp;STANDINGS_RBI[[#This Row],[Team]]</f>
        <v>$150 Draft Champions (4 hour) Feb 25 1:00 pm Lg.3765Spartacus DC1</v>
      </c>
    </row>
    <row r="63" spans="1:7" x14ac:dyDescent="0.25">
      <c r="A63">
        <v>413</v>
      </c>
      <c r="B63" t="s">
        <v>590</v>
      </c>
      <c r="C63" t="s">
        <v>582</v>
      </c>
      <c r="D63">
        <v>1046</v>
      </c>
      <c r="E63">
        <v>2501.5</v>
      </c>
      <c r="F63">
        <f t="shared" si="0"/>
        <v>2</v>
      </c>
      <c r="G63" t="str">
        <f>STANDINGS_RBI[[#This Row],[League]]&amp;STANDINGS_RBI[[#This Row],[Team]]</f>
        <v>$150 Draft Champions (4 hour) Feb 25 1:00 pm Lg.3765Tomb of the Boom</v>
      </c>
    </row>
    <row r="64" spans="1:7" x14ac:dyDescent="0.25">
      <c r="A64">
        <v>416</v>
      </c>
      <c r="B64" t="s">
        <v>133</v>
      </c>
      <c r="C64" t="s">
        <v>582</v>
      </c>
      <c r="D64">
        <v>1045</v>
      </c>
      <c r="E64">
        <v>2495</v>
      </c>
      <c r="F64">
        <f t="shared" si="0"/>
        <v>3</v>
      </c>
      <c r="G64" t="str">
        <f>STANDINGS_RBI[[#This Row],[League]]&amp;STANDINGS_RBI[[#This Row],[Team]]</f>
        <v>$150 Draft Champions (4 hour) Feb 25 1:00 pm Lg.3765Ocular Keratitis DC5</v>
      </c>
    </row>
    <row r="65" spans="1:7" x14ac:dyDescent="0.25">
      <c r="A65">
        <v>839</v>
      </c>
      <c r="B65" t="s">
        <v>594</v>
      </c>
      <c r="C65" t="s">
        <v>582</v>
      </c>
      <c r="D65">
        <v>1002</v>
      </c>
      <c r="E65">
        <v>2072</v>
      </c>
      <c r="F65">
        <f t="shared" si="0"/>
        <v>4</v>
      </c>
      <c r="G65" t="str">
        <f>STANDINGS_RBI[[#This Row],[League]]&amp;STANDINGS_RBI[[#This Row],[Team]]</f>
        <v>$150 Draft Champions (4 hour) Feb 25 1:00 pm Lg.3765Round 2 (150)</v>
      </c>
    </row>
    <row r="66" spans="1:7" x14ac:dyDescent="0.25">
      <c r="A66">
        <v>1189</v>
      </c>
      <c r="B66" t="s">
        <v>591</v>
      </c>
      <c r="C66" t="s">
        <v>582</v>
      </c>
      <c r="D66">
        <v>973</v>
      </c>
      <c r="E66">
        <v>1725</v>
      </c>
      <c r="F66">
        <f t="shared" si="0"/>
        <v>5</v>
      </c>
      <c r="G66" t="str">
        <f>STANDINGS_RBI[[#This Row],[League]]&amp;STANDINGS_RBI[[#This Row],[Team]]</f>
        <v>$150 Draft Champions (4 hour) Feb 25 1:00 pm Lg.3765Team Benoit</v>
      </c>
    </row>
    <row r="67" spans="1:7" x14ac:dyDescent="0.25">
      <c r="A67">
        <v>1433</v>
      </c>
      <c r="B67" t="s">
        <v>584</v>
      </c>
      <c r="C67" t="s">
        <v>582</v>
      </c>
      <c r="D67">
        <v>955</v>
      </c>
      <c r="E67">
        <v>1481</v>
      </c>
      <c r="F67">
        <f t="shared" ref="F67:F130" si="1">IF(C67=C66,F66+1,1)</f>
        <v>6</v>
      </c>
      <c r="G67" t="str">
        <f>STANDINGS_RBI[[#This Row],[League]]&amp;STANDINGS_RBI[[#This Row],[Team]]</f>
        <v>$150 Draft Champions (4 hour) Feb 25 1:00 pm Lg.3765Team Hughes</v>
      </c>
    </row>
    <row r="68" spans="1:7" x14ac:dyDescent="0.25">
      <c r="A68">
        <v>1762</v>
      </c>
      <c r="B68" t="s">
        <v>589</v>
      </c>
      <c r="C68" t="s">
        <v>582</v>
      </c>
      <c r="D68">
        <v>929</v>
      </c>
      <c r="E68">
        <v>1143</v>
      </c>
      <c r="F68">
        <f t="shared" si="1"/>
        <v>7</v>
      </c>
      <c r="G68" t="str">
        <f>STANDINGS_RBI[[#This Row],[League]]&amp;STANDINGS_RBI[[#This Row],[Team]]</f>
        <v>$150 Draft Champions (4 hour) Feb 25 1:00 pm Lg.3765Bulletproof Tiger</v>
      </c>
    </row>
    <row r="69" spans="1:7" x14ac:dyDescent="0.25">
      <c r="A69">
        <v>1897</v>
      </c>
      <c r="B69" t="s">
        <v>360</v>
      </c>
      <c r="C69" t="s">
        <v>582</v>
      </c>
      <c r="D69">
        <v>920</v>
      </c>
      <c r="E69">
        <v>1013.5</v>
      </c>
      <c r="F69">
        <f t="shared" si="1"/>
        <v>8</v>
      </c>
      <c r="G69" t="str">
        <f>STANDINGS_RBI[[#This Row],[League]]&amp;STANDINGS_RBI[[#This Row],[Team]]</f>
        <v>$150 Draft Champions (4 hour) Feb 25 1:00 pm Lg.3765Las Vegas Blvd V</v>
      </c>
    </row>
    <row r="70" spans="1:7" x14ac:dyDescent="0.25">
      <c r="A70">
        <v>2008</v>
      </c>
      <c r="B70" t="s">
        <v>583</v>
      </c>
      <c r="C70" t="s">
        <v>582</v>
      </c>
      <c r="D70">
        <v>912</v>
      </c>
      <c r="E70">
        <v>909.5</v>
      </c>
      <c r="F70">
        <f t="shared" si="1"/>
        <v>9</v>
      </c>
      <c r="G70" t="str">
        <f>STANDINGS_RBI[[#This Row],[League]]&amp;STANDINGS_RBI[[#This Row],[Team]]</f>
        <v>$150 Draft Champions (4 hour) Feb 25 1:00 pm Lg.3765sLim picKens3</v>
      </c>
    </row>
    <row r="71" spans="1:7" x14ac:dyDescent="0.25">
      <c r="A71">
        <v>2070</v>
      </c>
      <c r="B71" t="s">
        <v>585</v>
      </c>
      <c r="C71" t="s">
        <v>582</v>
      </c>
      <c r="D71">
        <v>905</v>
      </c>
      <c r="E71">
        <v>838</v>
      </c>
      <c r="F71">
        <f t="shared" si="1"/>
        <v>10</v>
      </c>
      <c r="G71" t="str">
        <f>STANDINGS_RBI[[#This Row],[League]]&amp;STANDINGS_RBI[[#This Row],[Team]]</f>
        <v>$150 Draft Champions (4 hour) Feb 25 1:00 pm Lg.3765CubsWillChoke2016</v>
      </c>
    </row>
    <row r="72" spans="1:7" x14ac:dyDescent="0.25">
      <c r="A72">
        <v>2377</v>
      </c>
      <c r="B72" t="s">
        <v>592</v>
      </c>
      <c r="C72" t="s">
        <v>582</v>
      </c>
      <c r="D72">
        <v>872</v>
      </c>
      <c r="E72">
        <v>533</v>
      </c>
      <c r="F72">
        <f t="shared" si="1"/>
        <v>11</v>
      </c>
      <c r="G72" t="str">
        <f>STANDINGS_RBI[[#This Row],[League]]&amp;STANDINGS_RBI[[#This Row],[Team]]</f>
        <v>$150 Draft Champions (4 hour) Feb 25 1:00 pm Lg.3765Team Bennette</v>
      </c>
    </row>
    <row r="73" spans="1:7" x14ac:dyDescent="0.25">
      <c r="A73">
        <v>2500</v>
      </c>
      <c r="B73" t="s">
        <v>593</v>
      </c>
      <c r="C73" t="s">
        <v>582</v>
      </c>
      <c r="D73">
        <v>854</v>
      </c>
      <c r="E73">
        <v>408</v>
      </c>
      <c r="F73">
        <f t="shared" si="1"/>
        <v>12</v>
      </c>
      <c r="G73" t="str">
        <f>STANDINGS_RBI[[#This Row],[League]]&amp;STANDINGS_RBI[[#This Row],[Team]]</f>
        <v>$150 Draft Champions (4 hour) Feb 25 1:00 pm Lg.3765Angry Possums</v>
      </c>
    </row>
    <row r="74" spans="1:7" x14ac:dyDescent="0.25">
      <c r="A74">
        <v>2631</v>
      </c>
      <c r="B74" t="s">
        <v>588</v>
      </c>
      <c r="C74" t="s">
        <v>582</v>
      </c>
      <c r="D74">
        <v>834</v>
      </c>
      <c r="E74">
        <v>283</v>
      </c>
      <c r="F74">
        <f t="shared" si="1"/>
        <v>13</v>
      </c>
      <c r="G74" t="str">
        <f>STANDINGS_RBI[[#This Row],[League]]&amp;STANDINGS_RBI[[#This Row],[Team]]</f>
        <v>$150 Draft Champions (4 hour) Feb 25 1:00 pm Lg.3765The fantasy concierge</v>
      </c>
    </row>
    <row r="75" spans="1:7" x14ac:dyDescent="0.25">
      <c r="A75">
        <v>2650</v>
      </c>
      <c r="B75" t="s">
        <v>595</v>
      </c>
      <c r="C75" t="s">
        <v>582</v>
      </c>
      <c r="D75">
        <v>830</v>
      </c>
      <c r="E75">
        <v>261</v>
      </c>
      <c r="F75">
        <f t="shared" si="1"/>
        <v>14</v>
      </c>
      <c r="G75" t="str">
        <f>STANDINGS_RBI[[#This Row],[League]]&amp;STANDINGS_RBI[[#This Row],[Team]]</f>
        <v>$150 Draft Champions (4 hour) Feb 25 1:00 pm Lg.3765Designated Pitchers</v>
      </c>
    </row>
    <row r="76" spans="1:7" x14ac:dyDescent="0.25">
      <c r="A76">
        <v>2730</v>
      </c>
      <c r="B76" t="s">
        <v>586</v>
      </c>
      <c r="C76" t="s">
        <v>582</v>
      </c>
      <c r="D76">
        <v>810</v>
      </c>
      <c r="E76">
        <v>181</v>
      </c>
      <c r="F76">
        <f t="shared" si="1"/>
        <v>15</v>
      </c>
      <c r="G76" t="str">
        <f>STANDINGS_RBI[[#This Row],[League]]&amp;STANDINGS_RBI[[#This Row],[Team]]</f>
        <v>$150 Draft Champions (4 hour) Feb 25 1:00 pm Lg.3765Sultans of Swat 4</v>
      </c>
    </row>
    <row r="77" spans="1:7" x14ac:dyDescent="0.25">
      <c r="A77">
        <v>23</v>
      </c>
      <c r="B77" t="s">
        <v>364</v>
      </c>
      <c r="C77" t="s">
        <v>597</v>
      </c>
      <c r="D77">
        <v>1145</v>
      </c>
      <c r="E77">
        <v>2888</v>
      </c>
      <c r="F77">
        <f t="shared" si="1"/>
        <v>1</v>
      </c>
      <c r="G77" t="str">
        <f>STANDINGS_RBI[[#This Row],[League]]&amp;STANDINGS_RBI[[#This Row],[Team]]</f>
        <v>$150 Draft Champions (4 hour) Feb 29 1:00 pm Lg.3801Corleone 5</v>
      </c>
    </row>
    <row r="78" spans="1:7" x14ac:dyDescent="0.25">
      <c r="A78">
        <v>27</v>
      </c>
      <c r="B78" t="s">
        <v>598</v>
      </c>
      <c r="C78" t="s">
        <v>597</v>
      </c>
      <c r="D78">
        <v>1140</v>
      </c>
      <c r="E78">
        <v>2884</v>
      </c>
      <c r="F78">
        <f t="shared" si="1"/>
        <v>2</v>
      </c>
      <c r="G78" t="str">
        <f>STANDINGS_RBI[[#This Row],[League]]&amp;STANDINGS_RBI[[#This Row],[Team]]</f>
        <v>$150 Draft Champions (4 hour) Feb 29 1:00 pm Lg.3801Noodler Fun Monkey3</v>
      </c>
    </row>
    <row r="79" spans="1:7" x14ac:dyDescent="0.25">
      <c r="A79">
        <v>342</v>
      </c>
      <c r="B79" t="s">
        <v>285</v>
      </c>
      <c r="C79" t="s">
        <v>597</v>
      </c>
      <c r="D79">
        <v>1055</v>
      </c>
      <c r="E79">
        <v>2572</v>
      </c>
      <c r="F79">
        <f t="shared" si="1"/>
        <v>3</v>
      </c>
      <c r="G79" t="str">
        <f>STANDINGS_RBI[[#This Row],[League]]&amp;STANDINGS_RBI[[#This Row],[Team]]</f>
        <v>$150 Draft Champions (4 hour) Feb 29 1:00 pm Lg.3801Team king</v>
      </c>
    </row>
    <row r="80" spans="1:7" x14ac:dyDescent="0.25">
      <c r="A80">
        <v>664</v>
      </c>
      <c r="B80" t="s">
        <v>599</v>
      </c>
      <c r="C80" t="s">
        <v>597</v>
      </c>
      <c r="D80">
        <v>1017</v>
      </c>
      <c r="E80">
        <v>2246</v>
      </c>
      <c r="F80">
        <f t="shared" si="1"/>
        <v>4</v>
      </c>
      <c r="G80" t="str">
        <f>STANDINGS_RBI[[#This Row],[League]]&amp;STANDINGS_RBI[[#This Row],[Team]]</f>
        <v>$150 Draft Champions (4 hour) Feb 29 1:00 pm Lg.3801Newbomb's Turks</v>
      </c>
    </row>
    <row r="81" spans="1:7" x14ac:dyDescent="0.25">
      <c r="A81">
        <v>722</v>
      </c>
      <c r="B81" t="s">
        <v>143</v>
      </c>
      <c r="C81" t="s">
        <v>597</v>
      </c>
      <c r="D81">
        <v>1012</v>
      </c>
      <c r="E81">
        <v>2192</v>
      </c>
      <c r="F81">
        <f t="shared" si="1"/>
        <v>5</v>
      </c>
      <c r="G81" t="str">
        <f>STANDINGS_RBI[[#This Row],[League]]&amp;STANDINGS_RBI[[#This Row],[Team]]</f>
        <v>$150 Draft Champions (4 hour) Feb 29 1:00 pm Lg.3801Team LeValley</v>
      </c>
    </row>
    <row r="82" spans="1:7" x14ac:dyDescent="0.25">
      <c r="A82">
        <v>1062</v>
      </c>
      <c r="B82" t="s">
        <v>606</v>
      </c>
      <c r="C82" t="s">
        <v>597</v>
      </c>
      <c r="D82">
        <v>983</v>
      </c>
      <c r="E82">
        <v>1845</v>
      </c>
      <c r="F82">
        <f t="shared" si="1"/>
        <v>6</v>
      </c>
      <c r="G82" t="str">
        <f>STANDINGS_RBI[[#This Row],[League]]&amp;STANDINGS_RBI[[#This Row],[Team]]</f>
        <v>$150 Draft Champions (4 hour) Feb 29 1:00 pm Lg.3801Best Buy Rewards Cert</v>
      </c>
    </row>
    <row r="83" spans="1:7" x14ac:dyDescent="0.25">
      <c r="A83">
        <v>1450</v>
      </c>
      <c r="B83" t="s">
        <v>603</v>
      </c>
      <c r="C83" t="s">
        <v>597</v>
      </c>
      <c r="D83">
        <v>954</v>
      </c>
      <c r="E83">
        <v>1463.5</v>
      </c>
      <c r="F83">
        <f t="shared" si="1"/>
        <v>7</v>
      </c>
      <c r="G83" t="str">
        <f>STANDINGS_RBI[[#This Row],[League]]&amp;STANDINGS_RBI[[#This Row],[Team]]</f>
        <v>$150 Draft Champions (4 hour) Feb 29 1:00 pm Lg.3801Small Sample Size Celebration [DC4]</v>
      </c>
    </row>
    <row r="84" spans="1:7" x14ac:dyDescent="0.25">
      <c r="A84">
        <v>1508</v>
      </c>
      <c r="B84" t="s">
        <v>604</v>
      </c>
      <c r="C84" t="s">
        <v>597</v>
      </c>
      <c r="D84">
        <v>950</v>
      </c>
      <c r="E84">
        <v>1401.5</v>
      </c>
      <c r="F84">
        <f t="shared" si="1"/>
        <v>8</v>
      </c>
      <c r="G84" t="str">
        <f>STANDINGS_RBI[[#This Row],[League]]&amp;STANDINGS_RBI[[#This Row],[Team]]</f>
        <v>$150 Draft Champions (4 hour) Feb 29 1:00 pm Lg.3801Phantoms</v>
      </c>
    </row>
    <row r="85" spans="1:7" x14ac:dyDescent="0.25">
      <c r="A85">
        <v>1909</v>
      </c>
      <c r="B85" t="s">
        <v>596</v>
      </c>
      <c r="C85" t="s">
        <v>597</v>
      </c>
      <c r="D85">
        <v>919</v>
      </c>
      <c r="E85">
        <v>997.5</v>
      </c>
      <c r="F85">
        <f t="shared" si="1"/>
        <v>9</v>
      </c>
      <c r="G85" t="str">
        <f>STANDINGS_RBI[[#This Row],[League]]&amp;STANDINGS_RBI[[#This Row],[Team]]</f>
        <v>$150 Draft Champions (4 hour) Feb 29 1:00 pm Lg.3801Beatrix Kiddo</v>
      </c>
    </row>
    <row r="86" spans="1:7" x14ac:dyDescent="0.25">
      <c r="A86">
        <v>2346</v>
      </c>
      <c r="B86" t="s">
        <v>608</v>
      </c>
      <c r="C86" t="s">
        <v>597</v>
      </c>
      <c r="D86">
        <v>876</v>
      </c>
      <c r="E86">
        <v>565</v>
      </c>
      <c r="F86">
        <f t="shared" si="1"/>
        <v>10</v>
      </c>
      <c r="G86" t="str">
        <f>STANDINGS_RBI[[#This Row],[League]]&amp;STANDINGS_RBI[[#This Row],[Team]]</f>
        <v>$150 Draft Champions (4 hour) Feb 29 1:00 pm Lg.3801Schoop-y Doo, Skaggs-y, Vela, Frednandez</v>
      </c>
    </row>
    <row r="87" spans="1:7" x14ac:dyDescent="0.25">
      <c r="A87">
        <v>2518</v>
      </c>
      <c r="B87" t="s">
        <v>607</v>
      </c>
      <c r="C87" t="s">
        <v>597</v>
      </c>
      <c r="D87">
        <v>851</v>
      </c>
      <c r="E87">
        <v>390</v>
      </c>
      <c r="F87">
        <f t="shared" si="1"/>
        <v>11</v>
      </c>
      <c r="G87" t="str">
        <f>STANDINGS_RBI[[#This Row],[League]]&amp;STANDINGS_RBI[[#This Row],[Team]]</f>
        <v>$150 Draft Champions (4 hour) Feb 29 1:00 pm Lg.3801It Could be Time to Open the Can</v>
      </c>
    </row>
    <row r="88" spans="1:7" x14ac:dyDescent="0.25">
      <c r="A88">
        <v>2573</v>
      </c>
      <c r="B88" t="s">
        <v>600</v>
      </c>
      <c r="C88" t="s">
        <v>597</v>
      </c>
      <c r="D88">
        <v>843</v>
      </c>
      <c r="E88">
        <v>338.5</v>
      </c>
      <c r="F88">
        <f t="shared" si="1"/>
        <v>12</v>
      </c>
      <c r="G88" t="str">
        <f>STANDINGS_RBI[[#This Row],[League]]&amp;STANDINGS_RBI[[#This Row],[Team]]</f>
        <v>$150 Draft Champions (4 hour) Feb 29 1:00 pm Lg.3801Team Benzine</v>
      </c>
    </row>
    <row r="89" spans="1:7" x14ac:dyDescent="0.25">
      <c r="A89">
        <v>2633</v>
      </c>
      <c r="B89" t="s">
        <v>601</v>
      </c>
      <c r="C89" t="s">
        <v>597</v>
      </c>
      <c r="D89">
        <v>833</v>
      </c>
      <c r="E89">
        <v>275</v>
      </c>
      <c r="F89">
        <f t="shared" si="1"/>
        <v>13</v>
      </c>
      <c r="G89" t="str">
        <f>STANDINGS_RBI[[#This Row],[League]]&amp;STANDINGS_RBI[[#This Row],[Team]]</f>
        <v>$150 Draft Champions (4 hour) Feb 29 1:00 pm Lg.3801DBurdz</v>
      </c>
    </row>
    <row r="90" spans="1:7" x14ac:dyDescent="0.25">
      <c r="A90">
        <v>2665</v>
      </c>
      <c r="B90" t="s">
        <v>605</v>
      </c>
      <c r="C90" t="s">
        <v>597</v>
      </c>
      <c r="D90">
        <v>825</v>
      </c>
      <c r="E90">
        <v>245</v>
      </c>
      <c r="F90">
        <f t="shared" si="1"/>
        <v>14</v>
      </c>
      <c r="G90" t="str">
        <f>STANDINGS_RBI[[#This Row],[League]]&amp;STANDINGS_RBI[[#This Row],[Team]]</f>
        <v>$150 Draft Champions (4 hour) Feb 29 1:00 pm Lg.3801SPEED KILLS</v>
      </c>
    </row>
    <row r="91" spans="1:7" x14ac:dyDescent="0.25">
      <c r="A91">
        <v>2907</v>
      </c>
      <c r="B91" t="s">
        <v>602</v>
      </c>
      <c r="C91" t="s">
        <v>597</v>
      </c>
      <c r="D91">
        <v>628</v>
      </c>
      <c r="E91">
        <v>4</v>
      </c>
      <c r="F91">
        <f t="shared" si="1"/>
        <v>15</v>
      </c>
      <c r="G91" t="str">
        <f>STANDINGS_RBI[[#This Row],[League]]&amp;STANDINGS_RBI[[#This Row],[Team]]</f>
        <v>$150 Draft Champions (4 hour) Feb 29 1:00 pm Lg.3801Team Hall</v>
      </c>
    </row>
    <row r="92" spans="1:7" x14ac:dyDescent="0.25">
      <c r="A92">
        <v>66</v>
      </c>
      <c r="B92" t="s">
        <v>53</v>
      </c>
      <c r="C92" t="s">
        <v>610</v>
      </c>
      <c r="D92">
        <v>1121</v>
      </c>
      <c r="E92">
        <v>2843.5</v>
      </c>
      <c r="F92">
        <f t="shared" si="1"/>
        <v>1</v>
      </c>
      <c r="G92" t="str">
        <f>STANDINGS_RBI[[#This Row],[League]]&amp;STANDINGS_RBI[[#This Row],[Team]]</f>
        <v>$150 Draft Champions (4 hour) Jan 13 1:00 pm Lg.3591Baseball Furies</v>
      </c>
    </row>
    <row r="93" spans="1:7" x14ac:dyDescent="0.25">
      <c r="A93">
        <v>179</v>
      </c>
      <c r="B93" t="s">
        <v>247</v>
      </c>
      <c r="C93" t="s">
        <v>610</v>
      </c>
      <c r="D93">
        <v>1083</v>
      </c>
      <c r="E93">
        <v>2730.5</v>
      </c>
      <c r="F93">
        <f t="shared" si="1"/>
        <v>2</v>
      </c>
      <c r="G93" t="str">
        <f>STANDINGS_RBI[[#This Row],[League]]&amp;STANDINGS_RBI[[#This Row],[Team]]</f>
        <v>$150 Draft Champions (4 hour) Jan 13 1:00 pm Lg.3591Bronx Yankees (DC5)</v>
      </c>
    </row>
    <row r="94" spans="1:7" x14ac:dyDescent="0.25">
      <c r="A94">
        <v>321</v>
      </c>
      <c r="B94" t="s">
        <v>166</v>
      </c>
      <c r="C94" t="s">
        <v>610</v>
      </c>
      <c r="D94">
        <v>1057</v>
      </c>
      <c r="E94">
        <v>2590</v>
      </c>
      <c r="F94">
        <f t="shared" si="1"/>
        <v>3</v>
      </c>
      <c r="G94" t="str">
        <f>STANDINGS_RBI[[#This Row],[League]]&amp;STANDINGS_RBI[[#This Row],[Team]]</f>
        <v>$150 Draft Champions (4 hour) Jan 13 1:00 pm Lg.3591Ronaldus Maximus</v>
      </c>
    </row>
    <row r="95" spans="1:7" x14ac:dyDescent="0.25">
      <c r="A95">
        <v>433</v>
      </c>
      <c r="B95" t="s">
        <v>613</v>
      </c>
      <c r="C95" t="s">
        <v>610</v>
      </c>
      <c r="D95">
        <v>1043</v>
      </c>
      <c r="E95">
        <v>2478</v>
      </c>
      <c r="F95">
        <f t="shared" si="1"/>
        <v>4</v>
      </c>
      <c r="G95" t="str">
        <f>STANDINGS_RBI[[#This Row],[League]]&amp;STANDINGS_RBI[[#This Row],[Team]]</f>
        <v>$150 Draft Champions (4 hour) Jan 13 1:00 pm Lg.3591Slip Stitches 4</v>
      </c>
    </row>
    <row r="96" spans="1:7" x14ac:dyDescent="0.25">
      <c r="A96">
        <v>519</v>
      </c>
      <c r="B96" t="s">
        <v>612</v>
      </c>
      <c r="C96" t="s">
        <v>610</v>
      </c>
      <c r="D96">
        <v>1032</v>
      </c>
      <c r="E96">
        <v>2391</v>
      </c>
      <c r="F96">
        <f t="shared" si="1"/>
        <v>5</v>
      </c>
      <c r="G96" t="str">
        <f>STANDINGS_RBI[[#This Row],[League]]&amp;STANDINGS_RBI[[#This Row],[Team]]</f>
        <v>$150 Draft Champions (4 hour) Jan 13 1:00 pm Lg.3591HUGH GLASS</v>
      </c>
    </row>
    <row r="97" spans="1:7" x14ac:dyDescent="0.25">
      <c r="A97">
        <v>952</v>
      </c>
      <c r="B97" t="s">
        <v>611</v>
      </c>
      <c r="C97" t="s">
        <v>610</v>
      </c>
      <c r="D97">
        <v>992</v>
      </c>
      <c r="E97">
        <v>1954</v>
      </c>
      <c r="F97">
        <f t="shared" si="1"/>
        <v>6</v>
      </c>
      <c r="G97" t="str">
        <f>STANDINGS_RBI[[#This Row],[League]]&amp;STANDINGS_RBI[[#This Row],[Team]]</f>
        <v>$150 Draft Champions (4 hour) Jan 13 1:00 pm Lg.3591ADP Draft Masters</v>
      </c>
    </row>
    <row r="98" spans="1:7" x14ac:dyDescent="0.25">
      <c r="A98">
        <v>988</v>
      </c>
      <c r="B98" t="s">
        <v>609</v>
      </c>
      <c r="C98" t="s">
        <v>610</v>
      </c>
      <c r="D98">
        <v>989</v>
      </c>
      <c r="E98">
        <v>1920</v>
      </c>
      <c r="F98">
        <f t="shared" si="1"/>
        <v>7</v>
      </c>
      <c r="G98" t="str">
        <f>STANDINGS_RBI[[#This Row],[League]]&amp;STANDINGS_RBI[[#This Row],[Team]]</f>
        <v>$150 Draft Champions (4 hour) Jan 13 1:00 pm Lg.3591Big Wheels</v>
      </c>
    </row>
    <row r="99" spans="1:7" x14ac:dyDescent="0.25">
      <c r="A99">
        <v>1047</v>
      </c>
      <c r="B99" t="s">
        <v>616</v>
      </c>
      <c r="C99" t="s">
        <v>610</v>
      </c>
      <c r="D99">
        <v>984</v>
      </c>
      <c r="E99">
        <v>1861</v>
      </c>
      <c r="F99">
        <f t="shared" si="1"/>
        <v>8</v>
      </c>
      <c r="G99" t="str">
        <f>STANDINGS_RBI[[#This Row],[League]]&amp;STANDINGS_RBI[[#This Row],[Team]]</f>
        <v>$150 Draft Champions (4 hour) Jan 13 1:00 pm Lg.3591Draughtsman 4</v>
      </c>
    </row>
    <row r="100" spans="1:7" x14ac:dyDescent="0.25">
      <c r="A100">
        <v>1406</v>
      </c>
      <c r="B100" t="s">
        <v>615</v>
      </c>
      <c r="C100" t="s">
        <v>610</v>
      </c>
      <c r="D100">
        <v>957</v>
      </c>
      <c r="E100">
        <v>1508.5</v>
      </c>
      <c r="F100">
        <f t="shared" si="1"/>
        <v>9</v>
      </c>
      <c r="G100" t="str">
        <f>STANDINGS_RBI[[#This Row],[League]]&amp;STANDINGS_RBI[[#This Row],[Team]]</f>
        <v>$150 Draft Champions (4 hour) Jan 13 1:00 pm Lg.3591Team Cameron</v>
      </c>
    </row>
    <row r="101" spans="1:7" x14ac:dyDescent="0.25">
      <c r="A101">
        <v>1634</v>
      </c>
      <c r="B101" t="s">
        <v>618</v>
      </c>
      <c r="C101" t="s">
        <v>610</v>
      </c>
      <c r="D101">
        <v>939</v>
      </c>
      <c r="E101">
        <v>1275</v>
      </c>
      <c r="F101">
        <f t="shared" si="1"/>
        <v>10</v>
      </c>
      <c r="G101" t="str">
        <f>STANDINGS_RBI[[#This Row],[League]]&amp;STANDINGS_RBI[[#This Row],[Team]]</f>
        <v>$150 Draft Champions (4 hour) Jan 13 1:00 pm Lg.3591Grand Canyon</v>
      </c>
    </row>
    <row r="102" spans="1:7" x14ac:dyDescent="0.25">
      <c r="A102">
        <v>1859</v>
      </c>
      <c r="B102" t="s">
        <v>374</v>
      </c>
      <c r="C102" t="s">
        <v>610</v>
      </c>
      <c r="D102">
        <v>922</v>
      </c>
      <c r="E102">
        <v>1045.5</v>
      </c>
      <c r="F102">
        <f t="shared" si="1"/>
        <v>11</v>
      </c>
      <c r="G102" t="str">
        <f>STANDINGS_RBI[[#This Row],[League]]&amp;STANDINGS_RBI[[#This Row],[Team]]</f>
        <v>$150 Draft Champions (4 hour) Jan 13 1:00 pm Lg.3591Corleone 2</v>
      </c>
    </row>
    <row r="103" spans="1:7" x14ac:dyDescent="0.25">
      <c r="A103">
        <v>2119</v>
      </c>
      <c r="B103" t="s">
        <v>189</v>
      </c>
      <c r="C103" t="s">
        <v>610</v>
      </c>
      <c r="D103">
        <v>901</v>
      </c>
      <c r="E103">
        <v>788</v>
      </c>
      <c r="F103">
        <f t="shared" si="1"/>
        <v>12</v>
      </c>
      <c r="G103" t="str">
        <f>STANDINGS_RBI[[#This Row],[League]]&amp;STANDINGS_RBI[[#This Row],[Team]]</f>
        <v>$150 Draft Champions (4 hour) Jan 13 1:00 pm Lg.3591Homer Hankies</v>
      </c>
    </row>
    <row r="104" spans="1:7" x14ac:dyDescent="0.25">
      <c r="A104">
        <v>2489</v>
      </c>
      <c r="B104" t="s">
        <v>617</v>
      </c>
      <c r="C104" t="s">
        <v>610</v>
      </c>
      <c r="D104">
        <v>856</v>
      </c>
      <c r="E104">
        <v>421</v>
      </c>
      <c r="F104">
        <f t="shared" si="1"/>
        <v>13</v>
      </c>
      <c r="G104" t="str">
        <f>STANDINGS_RBI[[#This Row],[League]]&amp;STANDINGS_RBI[[#This Row],[Team]]</f>
        <v>$150 Draft Champions (4 hour) Jan 13 1:00 pm Lg.3591Madcow - DC5</v>
      </c>
    </row>
    <row r="105" spans="1:7" x14ac:dyDescent="0.25">
      <c r="A105">
        <v>2498</v>
      </c>
      <c r="B105" t="s">
        <v>130</v>
      </c>
      <c r="C105" t="s">
        <v>610</v>
      </c>
      <c r="D105">
        <v>855</v>
      </c>
      <c r="E105">
        <v>415</v>
      </c>
      <c r="F105">
        <f t="shared" si="1"/>
        <v>14</v>
      </c>
      <c r="G105" t="str">
        <f>STANDINGS_RBI[[#This Row],[League]]&amp;STANDINGS_RBI[[#This Row],[Team]]</f>
        <v>$150 Draft Champions (4 hour) Jan 13 1:00 pm Lg.3591PTPers</v>
      </c>
    </row>
    <row r="106" spans="1:7" x14ac:dyDescent="0.25">
      <c r="A106">
        <v>2858</v>
      </c>
      <c r="B106" t="s">
        <v>614</v>
      </c>
      <c r="C106" t="s">
        <v>610</v>
      </c>
      <c r="D106">
        <v>752</v>
      </c>
      <c r="E106">
        <v>53.5</v>
      </c>
      <c r="F106">
        <f t="shared" si="1"/>
        <v>15</v>
      </c>
      <c r="G106" t="str">
        <f>STANDINGS_RBI[[#This Row],[League]]&amp;STANDINGS_RBI[[#This Row],[Team]]</f>
        <v>$150 Draft Champions (4 hour) Jan 13 1:00 pm Lg.3591Team Kent 3</v>
      </c>
    </row>
    <row r="107" spans="1:7" x14ac:dyDescent="0.25">
      <c r="A107">
        <v>221</v>
      </c>
      <c r="B107" t="s">
        <v>623</v>
      </c>
      <c r="C107" t="s">
        <v>620</v>
      </c>
      <c r="D107">
        <v>1073</v>
      </c>
      <c r="E107">
        <v>2688</v>
      </c>
      <c r="F107">
        <f t="shared" si="1"/>
        <v>1</v>
      </c>
      <c r="G107" t="str">
        <f>STANDINGS_RBI[[#This Row],[League]]&amp;STANDINGS_RBI[[#This Row],[Team]]</f>
        <v>$150 Draft Champions (4 hour) Jan 24 1:00 pm Lg.3623Roy's Outlaws</v>
      </c>
    </row>
    <row r="108" spans="1:7" x14ac:dyDescent="0.25">
      <c r="A108">
        <v>692</v>
      </c>
      <c r="B108" t="s">
        <v>619</v>
      </c>
      <c r="C108" t="s">
        <v>620</v>
      </c>
      <c r="D108">
        <v>1014</v>
      </c>
      <c r="E108">
        <v>2213</v>
      </c>
      <c r="F108">
        <f t="shared" si="1"/>
        <v>2</v>
      </c>
      <c r="G108" t="str">
        <f>STANDINGS_RBI[[#This Row],[League]]&amp;STANDINGS_RBI[[#This Row],[Team]]</f>
        <v>$150 Draft Champions (4 hour) Jan 24 1:00 pm Lg.3623Big Wheels 2</v>
      </c>
    </row>
    <row r="109" spans="1:7" x14ac:dyDescent="0.25">
      <c r="A109">
        <v>788</v>
      </c>
      <c r="B109" t="s">
        <v>521</v>
      </c>
      <c r="C109" t="s">
        <v>620</v>
      </c>
      <c r="D109">
        <v>1006</v>
      </c>
      <c r="E109">
        <v>2120</v>
      </c>
      <c r="F109">
        <f t="shared" si="1"/>
        <v>3</v>
      </c>
      <c r="G109" t="str">
        <f>STANDINGS_RBI[[#This Row],[League]]&amp;STANDINGS_RBI[[#This Row],[Team]]</f>
        <v>$150 Draft Champions (4 hour) Jan 24 1:00 pm Lg.3623Corleone 3</v>
      </c>
    </row>
    <row r="110" spans="1:7" x14ac:dyDescent="0.25">
      <c r="A110">
        <v>841</v>
      </c>
      <c r="B110" t="s">
        <v>626</v>
      </c>
      <c r="C110" t="s">
        <v>620</v>
      </c>
      <c r="D110">
        <v>1002</v>
      </c>
      <c r="E110">
        <v>2072</v>
      </c>
      <c r="F110">
        <f t="shared" si="1"/>
        <v>4</v>
      </c>
      <c r="G110" t="str">
        <f>STANDINGS_RBI[[#This Row],[League]]&amp;STANDINGS_RBI[[#This Row],[Team]]</f>
        <v>$150 Draft Champions (4 hour) Jan 24 1:00 pm Lg.3623Storm Stitches</v>
      </c>
    </row>
    <row r="111" spans="1:7" x14ac:dyDescent="0.25">
      <c r="A111">
        <v>886</v>
      </c>
      <c r="B111" t="s">
        <v>624</v>
      </c>
      <c r="C111" t="s">
        <v>620</v>
      </c>
      <c r="D111">
        <v>998</v>
      </c>
      <c r="E111">
        <v>2023</v>
      </c>
      <c r="F111">
        <f t="shared" si="1"/>
        <v>5</v>
      </c>
      <c r="G111" t="str">
        <f>STANDINGS_RBI[[#This Row],[League]]&amp;STANDINGS_RBI[[#This Row],[Team]]</f>
        <v>$150 Draft Champions (4 hour) Jan 24 1:00 pm Lg.3623Madcow - DC6</v>
      </c>
    </row>
    <row r="112" spans="1:7" x14ac:dyDescent="0.25">
      <c r="A112">
        <v>1017</v>
      </c>
      <c r="B112" t="s">
        <v>239</v>
      </c>
      <c r="C112" t="s">
        <v>620</v>
      </c>
      <c r="D112">
        <v>987</v>
      </c>
      <c r="E112">
        <v>1901</v>
      </c>
      <c r="F112">
        <f t="shared" si="1"/>
        <v>6</v>
      </c>
      <c r="G112" t="str">
        <f>STANDINGS_RBI[[#This Row],[League]]&amp;STANDINGS_RBI[[#This Row],[Team]]</f>
        <v>$150 Draft Champions (4 hour) Jan 24 1:00 pm Lg.3623The tip of the nerd spear</v>
      </c>
    </row>
    <row r="113" spans="1:7" x14ac:dyDescent="0.25">
      <c r="A113">
        <v>1118</v>
      </c>
      <c r="B113" t="s">
        <v>53</v>
      </c>
      <c r="C113" t="s">
        <v>620</v>
      </c>
      <c r="D113">
        <v>978</v>
      </c>
      <c r="E113">
        <v>1790</v>
      </c>
      <c r="F113">
        <f t="shared" si="1"/>
        <v>7</v>
      </c>
      <c r="G113" t="str">
        <f>STANDINGS_RBI[[#This Row],[League]]&amp;STANDINGS_RBI[[#This Row],[Team]]</f>
        <v>$150 Draft Champions (4 hour) Jan 24 1:00 pm Lg.3623Baseball Furies</v>
      </c>
    </row>
    <row r="114" spans="1:7" x14ac:dyDescent="0.25">
      <c r="A114">
        <v>1235</v>
      </c>
      <c r="B114" t="s">
        <v>71</v>
      </c>
      <c r="C114" t="s">
        <v>620</v>
      </c>
      <c r="D114">
        <v>969</v>
      </c>
      <c r="E114">
        <v>1674.5</v>
      </c>
      <c r="F114">
        <f t="shared" si="1"/>
        <v>8</v>
      </c>
      <c r="G114" t="str">
        <f>STANDINGS_RBI[[#This Row],[League]]&amp;STANDINGS_RBI[[#This Row],[Team]]</f>
        <v>$150 Draft Champions (4 hour) Jan 24 1:00 pm Lg.3623Frozen Ropes</v>
      </c>
    </row>
    <row r="115" spans="1:7" x14ac:dyDescent="0.25">
      <c r="A115">
        <v>1397</v>
      </c>
      <c r="B115" t="s">
        <v>622</v>
      </c>
      <c r="C115" t="s">
        <v>620</v>
      </c>
      <c r="D115">
        <v>957</v>
      </c>
      <c r="E115">
        <v>1508.5</v>
      </c>
      <c r="F115">
        <f t="shared" si="1"/>
        <v>9</v>
      </c>
      <c r="G115" t="str">
        <f>STANDINGS_RBI[[#This Row],[League]]&amp;STANDINGS_RBI[[#This Row],[Team]]</f>
        <v>$150 Draft Champions (4 hour) Jan 24 1:00 pm Lg.3623Blackmon, Fire and Steal</v>
      </c>
    </row>
    <row r="116" spans="1:7" x14ac:dyDescent="0.25">
      <c r="A116">
        <v>1453</v>
      </c>
      <c r="B116" t="s">
        <v>625</v>
      </c>
      <c r="C116" t="s">
        <v>620</v>
      </c>
      <c r="D116">
        <v>954</v>
      </c>
      <c r="E116">
        <v>1463.5</v>
      </c>
      <c r="F116">
        <f t="shared" si="1"/>
        <v>10</v>
      </c>
      <c r="G116" t="str">
        <f>STANDINGS_RBI[[#This Row],[League]]&amp;STANDINGS_RBI[[#This Row],[Team]]</f>
        <v>$150 Draft Champions (4 hour) Jan 24 1:00 pm Lg.3623Team Hunter</v>
      </c>
    </row>
    <row r="117" spans="1:7" x14ac:dyDescent="0.25">
      <c r="A117">
        <v>1786</v>
      </c>
      <c r="B117" t="s">
        <v>14</v>
      </c>
      <c r="C117" t="s">
        <v>620</v>
      </c>
      <c r="D117">
        <v>928</v>
      </c>
      <c r="E117">
        <v>1128.5</v>
      </c>
      <c r="F117">
        <f t="shared" si="1"/>
        <v>11</v>
      </c>
      <c r="G117" t="str">
        <f>STANDINGS_RBI[[#This Row],[League]]&amp;STANDINGS_RBI[[#This Row],[Team]]</f>
        <v>$150 Draft Champions (4 hour) Jan 24 1:00 pm Lg.3623Team Martin</v>
      </c>
    </row>
    <row r="118" spans="1:7" x14ac:dyDescent="0.25">
      <c r="A118">
        <v>2350</v>
      </c>
      <c r="B118" t="s">
        <v>207</v>
      </c>
      <c r="C118" t="s">
        <v>620</v>
      </c>
      <c r="D118">
        <v>876</v>
      </c>
      <c r="E118">
        <v>565</v>
      </c>
      <c r="F118">
        <f t="shared" si="1"/>
        <v>12</v>
      </c>
      <c r="G118" t="str">
        <f>STANDINGS_RBI[[#This Row],[League]]&amp;STANDINGS_RBI[[#This Row],[Team]]</f>
        <v>$150 Draft Champions (4 hour) Jan 24 1:00 pm Lg.3623Team Vogel</v>
      </c>
    </row>
    <row r="119" spans="1:7" x14ac:dyDescent="0.25">
      <c r="A119">
        <v>2437</v>
      </c>
      <c r="B119" t="s">
        <v>82</v>
      </c>
      <c r="C119" t="s">
        <v>620</v>
      </c>
      <c r="D119">
        <v>863</v>
      </c>
      <c r="E119">
        <v>471</v>
      </c>
      <c r="F119">
        <f t="shared" si="1"/>
        <v>13</v>
      </c>
      <c r="G119" t="str">
        <f>STANDINGS_RBI[[#This Row],[League]]&amp;STANDINGS_RBI[[#This Row],[Team]]</f>
        <v>$150 Draft Champions (4 hour) Jan 24 1:00 pm Lg.3623Bronx Yankees (DC7)</v>
      </c>
    </row>
    <row r="120" spans="1:7" x14ac:dyDescent="0.25">
      <c r="A120">
        <v>2759</v>
      </c>
      <c r="B120" t="s">
        <v>621</v>
      </c>
      <c r="C120" t="s">
        <v>620</v>
      </c>
      <c r="D120">
        <v>799</v>
      </c>
      <c r="E120">
        <v>152.5</v>
      </c>
      <c r="F120">
        <f t="shared" si="1"/>
        <v>14</v>
      </c>
      <c r="G120" t="str">
        <f>STANDINGS_RBI[[#This Row],[League]]&amp;STANDINGS_RBI[[#This Row],[Team]]</f>
        <v>$150 Draft Champions (4 hour) Jan 24 1:00 pm Lg.3623Team Kent 6</v>
      </c>
    </row>
    <row r="121" spans="1:7" x14ac:dyDescent="0.25">
      <c r="A121">
        <v>2830</v>
      </c>
      <c r="B121" t="s">
        <v>357</v>
      </c>
      <c r="C121" t="s">
        <v>620</v>
      </c>
      <c r="D121">
        <v>770</v>
      </c>
      <c r="E121">
        <v>80</v>
      </c>
      <c r="F121">
        <f t="shared" si="1"/>
        <v>15</v>
      </c>
      <c r="G121" t="str">
        <f>STANDINGS_RBI[[#This Row],[League]]&amp;STANDINGS_RBI[[#This Row],[Team]]</f>
        <v>$150 Draft Champions (4 hour) Jan 24 1:00 pm Lg.3623Las Vegas Blvd II</v>
      </c>
    </row>
    <row r="122" spans="1:7" x14ac:dyDescent="0.25">
      <c r="A122">
        <v>199</v>
      </c>
      <c r="B122" t="s">
        <v>634</v>
      </c>
      <c r="C122" t="s">
        <v>628</v>
      </c>
      <c r="D122">
        <v>1078</v>
      </c>
      <c r="E122">
        <v>2714</v>
      </c>
      <c r="F122">
        <f t="shared" si="1"/>
        <v>1</v>
      </c>
      <c r="G122" t="str">
        <f>STANDINGS_RBI[[#This Row],[League]]&amp;STANDINGS_RBI[[#This Row],[Team]]</f>
        <v>$150 Draft Champions (4 hour) Mar 10 1:00 pm Lg.3868MPG16D</v>
      </c>
    </row>
    <row r="123" spans="1:7" x14ac:dyDescent="0.25">
      <c r="A123">
        <v>555</v>
      </c>
      <c r="B123" t="s">
        <v>629</v>
      </c>
      <c r="C123" t="s">
        <v>628</v>
      </c>
      <c r="D123">
        <v>1029</v>
      </c>
      <c r="E123">
        <v>2357</v>
      </c>
      <c r="F123">
        <f t="shared" si="1"/>
        <v>2</v>
      </c>
      <c r="G123" t="str">
        <f>STANDINGS_RBI[[#This Row],[League]]&amp;STANDINGS_RBI[[#This Row],[Team]]</f>
        <v>$150 Draft Champions (4 hour) Mar 10 1:00 pm Lg.3868Mr Cee's Crew II</v>
      </c>
    </row>
    <row r="124" spans="1:7" x14ac:dyDescent="0.25">
      <c r="A124">
        <v>721</v>
      </c>
      <c r="B124" t="s">
        <v>631</v>
      </c>
      <c r="C124" t="s">
        <v>628</v>
      </c>
      <c r="D124">
        <v>1012</v>
      </c>
      <c r="E124">
        <v>2192</v>
      </c>
      <c r="F124">
        <f t="shared" si="1"/>
        <v>3</v>
      </c>
      <c r="G124" t="str">
        <f>STANDINGS_RBI[[#This Row],[League]]&amp;STANDINGS_RBI[[#This Row],[Team]]</f>
        <v>$150 Draft Champions (4 hour) Mar 10 1:00 pm Lg.3868Rainmakers XXIV</v>
      </c>
    </row>
    <row r="125" spans="1:7" x14ac:dyDescent="0.25">
      <c r="A125">
        <v>937</v>
      </c>
      <c r="B125" t="s">
        <v>630</v>
      </c>
      <c r="C125" t="s">
        <v>628</v>
      </c>
      <c r="D125">
        <v>994</v>
      </c>
      <c r="E125">
        <v>1974.5</v>
      </c>
      <c r="F125">
        <f t="shared" si="1"/>
        <v>4</v>
      </c>
      <c r="G125" t="str">
        <f>STANDINGS_RBI[[#This Row],[League]]&amp;STANDINGS_RBI[[#This Row],[Team]]</f>
        <v>$150 Draft Champions (4 hour) Mar 10 1:00 pm Lg.3868Moz Boyz 17</v>
      </c>
    </row>
    <row r="126" spans="1:7" x14ac:dyDescent="0.25">
      <c r="A126">
        <v>950</v>
      </c>
      <c r="B126" t="s">
        <v>217</v>
      </c>
      <c r="C126" t="s">
        <v>628</v>
      </c>
      <c r="D126">
        <v>993</v>
      </c>
      <c r="E126">
        <v>1964</v>
      </c>
      <c r="F126">
        <f t="shared" si="1"/>
        <v>5</v>
      </c>
      <c r="G126" t="str">
        <f>STANDINGS_RBI[[#This Row],[League]]&amp;STANDINGS_RBI[[#This Row],[Team]]</f>
        <v>$150 Draft Champions (4 hour) Mar 10 1:00 pm Lg.3868The Scharfather</v>
      </c>
    </row>
    <row r="127" spans="1:7" x14ac:dyDescent="0.25">
      <c r="A127">
        <v>1211</v>
      </c>
      <c r="B127" t="s">
        <v>635</v>
      </c>
      <c r="C127" t="s">
        <v>628</v>
      </c>
      <c r="D127">
        <v>971</v>
      </c>
      <c r="E127">
        <v>1696</v>
      </c>
      <c r="F127">
        <f t="shared" si="1"/>
        <v>6</v>
      </c>
      <c r="G127" t="str">
        <f>STANDINGS_RBI[[#This Row],[League]]&amp;STANDINGS_RBI[[#This Row],[Team]]</f>
        <v>$150 Draft Champions (4 hour) Mar 10 1:00 pm Lg.3868OKMOTS 3</v>
      </c>
    </row>
    <row r="128" spans="1:7" x14ac:dyDescent="0.25">
      <c r="A128">
        <v>1254</v>
      </c>
      <c r="B128" t="s">
        <v>437</v>
      </c>
      <c r="C128" t="s">
        <v>628</v>
      </c>
      <c r="D128">
        <v>967</v>
      </c>
      <c r="E128">
        <v>1651</v>
      </c>
      <c r="F128">
        <f t="shared" si="1"/>
        <v>7</v>
      </c>
      <c r="G128" t="str">
        <f>STANDINGS_RBI[[#This Row],[League]]&amp;STANDINGS_RBI[[#This Row],[Team]]</f>
        <v>$150 Draft Champions (4 hour) Mar 10 1:00 pm Lg.3868Boyz of Sumner</v>
      </c>
    </row>
    <row r="129" spans="1:7" x14ac:dyDescent="0.25">
      <c r="A129">
        <v>1331</v>
      </c>
      <c r="B129" t="s">
        <v>285</v>
      </c>
      <c r="C129" t="s">
        <v>628</v>
      </c>
      <c r="D129">
        <v>962</v>
      </c>
      <c r="E129">
        <v>1583</v>
      </c>
      <c r="F129">
        <f t="shared" si="1"/>
        <v>8</v>
      </c>
      <c r="G129" t="str">
        <f>STANDINGS_RBI[[#This Row],[League]]&amp;STANDINGS_RBI[[#This Row],[Team]]</f>
        <v>$150 Draft Champions (4 hour) Mar 10 1:00 pm Lg.3868Team king</v>
      </c>
    </row>
    <row r="130" spans="1:7" x14ac:dyDescent="0.25">
      <c r="A130">
        <v>1728</v>
      </c>
      <c r="B130" t="s">
        <v>636</v>
      </c>
      <c r="C130" t="s">
        <v>628</v>
      </c>
      <c r="D130">
        <v>932</v>
      </c>
      <c r="E130">
        <v>1185.5</v>
      </c>
      <c r="F130">
        <f t="shared" si="1"/>
        <v>9</v>
      </c>
      <c r="G130" t="str">
        <f>STANDINGS_RBI[[#This Row],[League]]&amp;STANDINGS_RBI[[#This Row],[Team]]</f>
        <v>$150 Draft Champions (4 hour) Mar 10 1:00 pm Lg.3868Spartacus DC2</v>
      </c>
    </row>
    <row r="131" spans="1:7" x14ac:dyDescent="0.25">
      <c r="A131">
        <v>1741</v>
      </c>
      <c r="B131" t="s">
        <v>508</v>
      </c>
      <c r="C131" t="s">
        <v>628</v>
      </c>
      <c r="D131">
        <v>931</v>
      </c>
      <c r="E131">
        <v>1171.5</v>
      </c>
      <c r="F131">
        <f t="shared" ref="F131:F194" si="2">IF(C131=C130,F130+1,1)</f>
        <v>10</v>
      </c>
      <c r="G131" t="str">
        <f>STANDINGS_RBI[[#This Row],[League]]&amp;STANDINGS_RBI[[#This Row],[Team]]</f>
        <v>$150 Draft Champions (4 hour) Mar 10 1:00 pm Lg.3868Team Robinson</v>
      </c>
    </row>
    <row r="132" spans="1:7" x14ac:dyDescent="0.25">
      <c r="A132">
        <v>1799</v>
      </c>
      <c r="B132" t="s">
        <v>93</v>
      </c>
      <c r="C132" t="s">
        <v>628</v>
      </c>
      <c r="D132">
        <v>926</v>
      </c>
      <c r="E132">
        <v>1109.5</v>
      </c>
      <c r="F132">
        <f t="shared" si="2"/>
        <v>11</v>
      </c>
      <c r="G132" t="str">
        <f>STANDINGS_RBI[[#This Row],[League]]&amp;STANDINGS_RBI[[#This Row],[Team]]</f>
        <v>$150 Draft Champions (4 hour) Mar 10 1:00 pm Lg.3868Fantasy Favale</v>
      </c>
    </row>
    <row r="133" spans="1:7" x14ac:dyDescent="0.25">
      <c r="A133">
        <v>1814</v>
      </c>
      <c r="B133" t="s">
        <v>130</v>
      </c>
      <c r="C133" t="s">
        <v>628</v>
      </c>
      <c r="D133">
        <v>925</v>
      </c>
      <c r="E133">
        <v>1096.5</v>
      </c>
      <c r="F133">
        <f t="shared" si="2"/>
        <v>12</v>
      </c>
      <c r="G133" t="str">
        <f>STANDINGS_RBI[[#This Row],[League]]&amp;STANDINGS_RBI[[#This Row],[Team]]</f>
        <v>$150 Draft Champions (4 hour) Mar 10 1:00 pm Lg.3868PTPers</v>
      </c>
    </row>
    <row r="134" spans="1:7" x14ac:dyDescent="0.25">
      <c r="A134">
        <v>2356</v>
      </c>
      <c r="B134" t="s">
        <v>632</v>
      </c>
      <c r="C134" t="s">
        <v>628</v>
      </c>
      <c r="D134">
        <v>875</v>
      </c>
      <c r="E134">
        <v>556</v>
      </c>
      <c r="F134">
        <f t="shared" si="2"/>
        <v>13</v>
      </c>
      <c r="G134" t="str">
        <f>STANDINGS_RBI[[#This Row],[League]]&amp;STANDINGS_RBI[[#This Row],[Team]]</f>
        <v>$150 Draft Champions (4 hour) Mar 10 1:00 pm Lg.3868New Directions</v>
      </c>
    </row>
    <row r="135" spans="1:7" x14ac:dyDescent="0.25">
      <c r="A135">
        <v>2366</v>
      </c>
      <c r="B135" t="s">
        <v>627</v>
      </c>
      <c r="C135" t="s">
        <v>628</v>
      </c>
      <c r="D135">
        <v>874</v>
      </c>
      <c r="E135">
        <v>548</v>
      </c>
      <c r="F135">
        <f t="shared" si="2"/>
        <v>14</v>
      </c>
      <c r="G135" t="str">
        <f>STANDINGS_RBI[[#This Row],[League]]&amp;STANDINGS_RBI[[#This Row],[Team]]</f>
        <v>$150 Draft Champions (4 hour) Mar 10 1:00 pm Lg.3868Tree and a Half Man</v>
      </c>
    </row>
    <row r="136" spans="1:7" x14ac:dyDescent="0.25">
      <c r="A136">
        <v>2746</v>
      </c>
      <c r="B136" t="s">
        <v>633</v>
      </c>
      <c r="C136" t="s">
        <v>628</v>
      </c>
      <c r="D136">
        <v>803</v>
      </c>
      <c r="E136">
        <v>164.5</v>
      </c>
      <c r="F136">
        <f t="shared" si="2"/>
        <v>15</v>
      </c>
      <c r="G136" t="str">
        <f>STANDINGS_RBI[[#This Row],[League]]&amp;STANDINGS_RBI[[#This Row],[Team]]</f>
        <v>$150 Draft Champions (4 hour) Mar 10 1:00 pm Lg.3868Fantasy Reaper</v>
      </c>
    </row>
    <row r="137" spans="1:7" x14ac:dyDescent="0.25">
      <c r="A137">
        <v>4</v>
      </c>
      <c r="B137" t="s">
        <v>289</v>
      </c>
      <c r="C137" t="s">
        <v>637</v>
      </c>
      <c r="D137">
        <v>1176</v>
      </c>
      <c r="E137">
        <v>2907</v>
      </c>
      <c r="F137">
        <f t="shared" si="2"/>
        <v>1</v>
      </c>
      <c r="G137" t="str">
        <f>STANDINGS_RBI[[#This Row],[League]]&amp;STANDINGS_RBI[[#This Row],[Team]]</f>
        <v>$150 Draft Champions (4 hour) Mar 14 1:00 pm Lg.3904Aardvarks</v>
      </c>
    </row>
    <row r="138" spans="1:7" x14ac:dyDescent="0.25">
      <c r="A138">
        <v>160</v>
      </c>
      <c r="B138" t="s">
        <v>358</v>
      </c>
      <c r="C138" t="s">
        <v>637</v>
      </c>
      <c r="D138">
        <v>1087</v>
      </c>
      <c r="E138">
        <v>2751.5</v>
      </c>
      <c r="F138">
        <f t="shared" si="2"/>
        <v>2</v>
      </c>
      <c r="G138" t="str">
        <f>STANDINGS_RBI[[#This Row],[League]]&amp;STANDINGS_RBI[[#This Row],[Team]]</f>
        <v>$150 Draft Champions (4 hour) Mar 14 1:00 pm Lg.3904Team Larsen</v>
      </c>
    </row>
    <row r="139" spans="1:7" x14ac:dyDescent="0.25">
      <c r="A139">
        <v>564</v>
      </c>
      <c r="B139" t="s">
        <v>639</v>
      </c>
      <c r="C139" t="s">
        <v>637</v>
      </c>
      <c r="D139">
        <v>1028</v>
      </c>
      <c r="E139">
        <v>2348</v>
      </c>
      <c r="F139">
        <f t="shared" si="2"/>
        <v>3</v>
      </c>
      <c r="G139" t="str">
        <f>STANDINGS_RBI[[#This Row],[League]]&amp;STANDINGS_RBI[[#This Row],[Team]]</f>
        <v>$150 Draft Champions (4 hour) Mar 14 1:00 pm Lg.3904Team Fisher</v>
      </c>
    </row>
    <row r="140" spans="1:7" x14ac:dyDescent="0.25">
      <c r="A140">
        <v>824</v>
      </c>
      <c r="B140" t="s">
        <v>640</v>
      </c>
      <c r="C140" t="s">
        <v>637</v>
      </c>
      <c r="D140">
        <v>1003</v>
      </c>
      <c r="E140">
        <v>2086</v>
      </c>
      <c r="F140">
        <f t="shared" si="2"/>
        <v>4</v>
      </c>
      <c r="G140" t="str">
        <f>STANDINGS_RBI[[#This Row],[League]]&amp;STANDINGS_RBI[[#This Row],[Team]]</f>
        <v>$150 Draft Champions (4 hour) Mar 14 1:00 pm Lg.3904Ljubljana Dragonborn</v>
      </c>
    </row>
    <row r="141" spans="1:7" x14ac:dyDescent="0.25">
      <c r="A141">
        <v>1066</v>
      </c>
      <c r="B141" t="s">
        <v>647</v>
      </c>
      <c r="C141" t="s">
        <v>637</v>
      </c>
      <c r="D141">
        <v>983</v>
      </c>
      <c r="E141">
        <v>1845</v>
      </c>
      <c r="F141">
        <f t="shared" si="2"/>
        <v>5</v>
      </c>
      <c r="G141" t="str">
        <f>STANDINGS_RBI[[#This Row],[League]]&amp;STANDINGS_RBI[[#This Row],[Team]]</f>
        <v>$150 Draft Champions (4 hour) Mar 14 1:00 pm Lg.3904High Cheese</v>
      </c>
    </row>
    <row r="142" spans="1:7" x14ac:dyDescent="0.25">
      <c r="A142">
        <v>1476</v>
      </c>
      <c r="B142" t="s">
        <v>644</v>
      </c>
      <c r="C142" t="s">
        <v>637</v>
      </c>
      <c r="D142">
        <v>952</v>
      </c>
      <c r="E142">
        <v>1431</v>
      </c>
      <c r="F142">
        <f t="shared" si="2"/>
        <v>6</v>
      </c>
      <c r="G142" t="str">
        <f>STANDINGS_RBI[[#This Row],[League]]&amp;STANDINGS_RBI[[#This Row],[Team]]</f>
        <v>$150 Draft Champions (4 hour) Mar 14 1:00 pm Lg.3904Kosher Meat III</v>
      </c>
    </row>
    <row r="143" spans="1:7" x14ac:dyDescent="0.25">
      <c r="A143">
        <v>1726</v>
      </c>
      <c r="B143" t="s">
        <v>646</v>
      </c>
      <c r="C143" t="s">
        <v>637</v>
      </c>
      <c r="D143">
        <v>932</v>
      </c>
      <c r="E143">
        <v>1185.5</v>
      </c>
      <c r="F143">
        <f t="shared" si="2"/>
        <v>7</v>
      </c>
      <c r="G143" t="str">
        <f>STANDINGS_RBI[[#This Row],[League]]&amp;STANDINGS_RBI[[#This Row],[Team]]</f>
        <v>$150 Draft Champions (4 hour) Mar 14 1:00 pm Lg.3904Ragnar's Rampage</v>
      </c>
    </row>
    <row r="144" spans="1:7" x14ac:dyDescent="0.25">
      <c r="A144">
        <v>1855</v>
      </c>
      <c r="B144" t="s">
        <v>642</v>
      </c>
      <c r="C144" t="s">
        <v>637</v>
      </c>
      <c r="D144">
        <v>923</v>
      </c>
      <c r="E144">
        <v>1063.5</v>
      </c>
      <c r="F144">
        <f t="shared" si="2"/>
        <v>8</v>
      </c>
      <c r="G144" t="str">
        <f>STANDINGS_RBI[[#This Row],[League]]&amp;STANDINGS_RBI[[#This Row],[Team]]</f>
        <v>$150 Draft Champions (4 hour) Mar 14 1:00 pm Lg.3904The Digger I Deep</v>
      </c>
    </row>
    <row r="145" spans="1:7" x14ac:dyDescent="0.25">
      <c r="A145">
        <v>1970</v>
      </c>
      <c r="B145" t="s">
        <v>638</v>
      </c>
      <c r="C145" t="s">
        <v>637</v>
      </c>
      <c r="D145">
        <v>915</v>
      </c>
      <c r="E145">
        <v>941</v>
      </c>
      <c r="F145">
        <f t="shared" si="2"/>
        <v>9</v>
      </c>
      <c r="G145" t="str">
        <f>STANDINGS_RBI[[#This Row],[League]]&amp;STANDINGS_RBI[[#This Row],[Team]]</f>
        <v>$150 Draft Champions (4 hour) Mar 14 1:00 pm Lg.3904RAMBONE</v>
      </c>
    </row>
    <row r="146" spans="1:7" x14ac:dyDescent="0.25">
      <c r="A146">
        <v>2009</v>
      </c>
      <c r="B146" t="s">
        <v>645</v>
      </c>
      <c r="C146" t="s">
        <v>637</v>
      </c>
      <c r="D146">
        <v>911</v>
      </c>
      <c r="E146">
        <v>895.5</v>
      </c>
      <c r="F146">
        <f t="shared" si="2"/>
        <v>10</v>
      </c>
      <c r="G146" t="str">
        <f>STANDINGS_RBI[[#This Row],[League]]&amp;STANDINGS_RBI[[#This Row],[Team]]</f>
        <v>$150 Draft Champions (4 hour) Mar 14 1:00 pm Lg.39043Peat</v>
      </c>
    </row>
    <row r="147" spans="1:7" x14ac:dyDescent="0.25">
      <c r="A147">
        <v>2205</v>
      </c>
      <c r="B147" t="s">
        <v>643</v>
      </c>
      <c r="C147" t="s">
        <v>637</v>
      </c>
      <c r="D147">
        <v>894</v>
      </c>
      <c r="E147">
        <v>710.5</v>
      </c>
      <c r="F147">
        <f t="shared" si="2"/>
        <v>11</v>
      </c>
      <c r="G147" t="str">
        <f>STANDINGS_RBI[[#This Row],[League]]&amp;STANDINGS_RBI[[#This Row],[Team]]</f>
        <v>$150 Draft Champions (4 hour) Mar 14 1:00 pm Lg.3904The Wheelhouse</v>
      </c>
    </row>
    <row r="148" spans="1:7" x14ac:dyDescent="0.25">
      <c r="A148">
        <v>2499</v>
      </c>
      <c r="B148" t="s">
        <v>392</v>
      </c>
      <c r="C148" t="s">
        <v>637</v>
      </c>
      <c r="D148">
        <v>855</v>
      </c>
      <c r="E148">
        <v>415</v>
      </c>
      <c r="F148">
        <f t="shared" si="2"/>
        <v>12</v>
      </c>
      <c r="G148" t="str">
        <f>STANDINGS_RBI[[#This Row],[League]]&amp;STANDINGS_RBI[[#This Row],[Team]]</f>
        <v>$150 Draft Champions (4 hour) Mar 14 1:00 pm Lg.3904Team Conlon</v>
      </c>
    </row>
    <row r="149" spans="1:7" x14ac:dyDescent="0.25">
      <c r="A149">
        <v>2602</v>
      </c>
      <c r="B149" t="s">
        <v>641</v>
      </c>
      <c r="C149" t="s">
        <v>637</v>
      </c>
      <c r="D149">
        <v>838</v>
      </c>
      <c r="E149">
        <v>309</v>
      </c>
      <c r="F149">
        <f t="shared" si="2"/>
        <v>13</v>
      </c>
      <c r="G149" t="str">
        <f>STANDINGS_RBI[[#This Row],[League]]&amp;STANDINGS_RBI[[#This Row],[Team]]</f>
        <v>$150 Draft Champions (4 hour) Mar 14 1:00 pm Lg.3904Studiman</v>
      </c>
    </row>
    <row r="150" spans="1:7" x14ac:dyDescent="0.25">
      <c r="A150">
        <v>2688</v>
      </c>
      <c r="B150" t="s">
        <v>649</v>
      </c>
      <c r="C150" t="s">
        <v>637</v>
      </c>
      <c r="D150">
        <v>821</v>
      </c>
      <c r="E150">
        <v>224</v>
      </c>
      <c r="F150">
        <f t="shared" si="2"/>
        <v>14</v>
      </c>
      <c r="G150" t="str">
        <f>STANDINGS_RBI[[#This Row],[League]]&amp;STANDINGS_RBI[[#This Row],[Team]]</f>
        <v>$150 Draft Champions (4 hour) Mar 14 1:00 pm Lg.3904Oren Ishii</v>
      </c>
    </row>
    <row r="151" spans="1:7" x14ac:dyDescent="0.25">
      <c r="A151">
        <v>2694</v>
      </c>
      <c r="B151" t="s">
        <v>648</v>
      </c>
      <c r="C151" t="s">
        <v>637</v>
      </c>
      <c r="D151">
        <v>820</v>
      </c>
      <c r="E151">
        <v>217.5</v>
      </c>
      <c r="F151">
        <f t="shared" si="2"/>
        <v>15</v>
      </c>
      <c r="G151" t="str">
        <f>STANDINGS_RBI[[#This Row],[League]]&amp;STANDINGS_RBI[[#This Row],[Team]]</f>
        <v>$150 Draft Champions (4 hour) Mar 14 1:00 pm Lg.3904Small Sample Size Celebration [DC2]</v>
      </c>
    </row>
    <row r="152" spans="1:7" x14ac:dyDescent="0.25">
      <c r="A152">
        <v>54</v>
      </c>
      <c r="B152" t="s">
        <v>653</v>
      </c>
      <c r="C152" t="s">
        <v>651</v>
      </c>
      <c r="D152">
        <v>1127</v>
      </c>
      <c r="E152">
        <v>2857.5</v>
      </c>
      <c r="F152">
        <f t="shared" si="2"/>
        <v>1</v>
      </c>
      <c r="G152" t="str">
        <f>STANDINGS_RBI[[#This Row],[League]]&amp;STANDINGS_RBI[[#This Row],[Team]]</f>
        <v>$150 Draft Champions (4 hour) Mar 14 1:00 pm Lg.3912Ice Station Zebra Associates</v>
      </c>
    </row>
    <row r="153" spans="1:7" x14ac:dyDescent="0.25">
      <c r="A153">
        <v>110</v>
      </c>
      <c r="B153" t="s">
        <v>654</v>
      </c>
      <c r="C153" t="s">
        <v>651</v>
      </c>
      <c r="D153">
        <v>1100</v>
      </c>
      <c r="E153">
        <v>2800.5</v>
      </c>
      <c r="F153">
        <f t="shared" si="2"/>
        <v>2</v>
      </c>
      <c r="G153" t="str">
        <f>STANDINGS_RBI[[#This Row],[League]]&amp;STANDINGS_RBI[[#This Row],[Team]]</f>
        <v>$150 Draft Champions (4 hour) Mar 14 1:00 pm Lg.3912Mr. Cee's Crew Too</v>
      </c>
    </row>
    <row r="154" spans="1:7" x14ac:dyDescent="0.25">
      <c r="A154">
        <v>541</v>
      </c>
      <c r="B154" t="s">
        <v>655</v>
      </c>
      <c r="C154" t="s">
        <v>651</v>
      </c>
      <c r="D154">
        <v>1030</v>
      </c>
      <c r="E154">
        <v>2370</v>
      </c>
      <c r="F154">
        <f t="shared" si="2"/>
        <v>3</v>
      </c>
      <c r="G154" t="str">
        <f>STANDINGS_RBI[[#This Row],[League]]&amp;STANDINGS_RBI[[#This Row],[Team]]</f>
        <v>$150 Draft Champions (4 hour) Mar 14 1:00 pm Lg.3912Southpaws</v>
      </c>
    </row>
    <row r="155" spans="1:7" x14ac:dyDescent="0.25">
      <c r="A155">
        <v>670</v>
      </c>
      <c r="B155" t="s">
        <v>652</v>
      </c>
      <c r="C155" t="s">
        <v>651</v>
      </c>
      <c r="D155">
        <v>1017</v>
      </c>
      <c r="E155">
        <v>2246</v>
      </c>
      <c r="F155">
        <f t="shared" si="2"/>
        <v>4</v>
      </c>
      <c r="G155" t="str">
        <f>STANDINGS_RBI[[#This Row],[League]]&amp;STANDINGS_RBI[[#This Row],[Team]]</f>
        <v>$150 Draft Champions (4 hour) Mar 14 1:00 pm Lg.3912Who Knows?</v>
      </c>
    </row>
    <row r="156" spans="1:7" x14ac:dyDescent="0.25">
      <c r="A156">
        <v>915</v>
      </c>
      <c r="B156" t="s">
        <v>659</v>
      </c>
      <c r="C156" t="s">
        <v>651</v>
      </c>
      <c r="D156">
        <v>996</v>
      </c>
      <c r="E156">
        <v>1998.5</v>
      </c>
      <c r="F156">
        <f t="shared" si="2"/>
        <v>5</v>
      </c>
      <c r="G156" t="str">
        <f>STANDINGS_RBI[[#This Row],[League]]&amp;STANDINGS_RBI[[#This Row],[Team]]</f>
        <v>$150 Draft Champions (4 hour) Mar 14 1:00 pm Lg.3912Team Upon a Time...</v>
      </c>
    </row>
    <row r="157" spans="1:7" x14ac:dyDescent="0.25">
      <c r="A157">
        <v>1203</v>
      </c>
      <c r="B157" t="s">
        <v>658</v>
      </c>
      <c r="C157" t="s">
        <v>651</v>
      </c>
      <c r="D157">
        <v>972</v>
      </c>
      <c r="E157">
        <v>1710</v>
      </c>
      <c r="F157">
        <f t="shared" si="2"/>
        <v>6</v>
      </c>
      <c r="G157" t="str">
        <f>STANDINGS_RBI[[#This Row],[League]]&amp;STANDINGS_RBI[[#This Row],[Team]]</f>
        <v>$150 Draft Champions (4 hour) Mar 14 1:00 pm Lg.3912ROYAL KC</v>
      </c>
    </row>
    <row r="158" spans="1:7" x14ac:dyDescent="0.25">
      <c r="A158">
        <v>1219</v>
      </c>
      <c r="B158" t="s">
        <v>137</v>
      </c>
      <c r="C158" t="s">
        <v>651</v>
      </c>
      <c r="D158">
        <v>971</v>
      </c>
      <c r="E158">
        <v>1696</v>
      </c>
      <c r="F158">
        <f t="shared" si="2"/>
        <v>7</v>
      </c>
      <c r="G158" t="str">
        <f>STANDINGS_RBI[[#This Row],[League]]&amp;STANDINGS_RBI[[#This Row],[Team]]</f>
        <v>$150 Draft Champions (4 hour) Mar 14 1:00 pm Lg.3912Team Sterling</v>
      </c>
    </row>
    <row r="159" spans="1:7" x14ac:dyDescent="0.25">
      <c r="A159">
        <v>1950</v>
      </c>
      <c r="B159" t="s">
        <v>650</v>
      </c>
      <c r="C159" t="s">
        <v>651</v>
      </c>
      <c r="D159">
        <v>917</v>
      </c>
      <c r="E159">
        <v>966.5</v>
      </c>
      <c r="F159">
        <f t="shared" si="2"/>
        <v>8</v>
      </c>
      <c r="G159" t="str">
        <f>STANDINGS_RBI[[#This Row],[League]]&amp;STANDINGS_RBI[[#This Row],[Team]]</f>
        <v>$150 Draft Champions (4 hour) Mar 14 1:00 pm Lg.3912Team Stein</v>
      </c>
    </row>
    <row r="160" spans="1:7" x14ac:dyDescent="0.25">
      <c r="A160">
        <v>1956</v>
      </c>
      <c r="B160" t="s">
        <v>186</v>
      </c>
      <c r="C160" t="s">
        <v>651</v>
      </c>
      <c r="D160">
        <v>916</v>
      </c>
      <c r="E160">
        <v>953.5</v>
      </c>
      <c r="F160">
        <f t="shared" si="2"/>
        <v>9</v>
      </c>
      <c r="G160" t="str">
        <f>STANDINGS_RBI[[#This Row],[League]]&amp;STANDINGS_RBI[[#This Row],[Team]]</f>
        <v>$150 Draft Champions (4 hour) Mar 14 1:00 pm Lg.3912LONG GONE</v>
      </c>
    </row>
    <row r="161" spans="1:7" x14ac:dyDescent="0.25">
      <c r="A161">
        <v>2052</v>
      </c>
      <c r="B161" t="s">
        <v>301</v>
      </c>
      <c r="C161" t="s">
        <v>651</v>
      </c>
      <c r="D161">
        <v>907</v>
      </c>
      <c r="E161">
        <v>857.5</v>
      </c>
      <c r="F161">
        <f t="shared" si="2"/>
        <v>10</v>
      </c>
      <c r="G161" t="str">
        <f>STANDINGS_RBI[[#This Row],[League]]&amp;STANDINGS_RBI[[#This Row],[Team]]</f>
        <v>$150 Draft Champions (4 hour) Mar 14 1:00 pm Lg.3912CAPT BODGIT</v>
      </c>
    </row>
    <row r="162" spans="1:7" x14ac:dyDescent="0.25">
      <c r="A162">
        <v>2591</v>
      </c>
      <c r="B162" t="s">
        <v>660</v>
      </c>
      <c r="C162" t="s">
        <v>651</v>
      </c>
      <c r="D162">
        <v>840</v>
      </c>
      <c r="E162">
        <v>319</v>
      </c>
      <c r="F162">
        <f t="shared" si="2"/>
        <v>11</v>
      </c>
      <c r="G162" t="str">
        <f>STANDINGS_RBI[[#This Row],[League]]&amp;STANDINGS_RBI[[#This Row],[Team]]</f>
        <v>$150 Draft Champions (4 hour) Mar 14 1:00 pm Lg.3912JerseyJacks</v>
      </c>
    </row>
    <row r="163" spans="1:7" x14ac:dyDescent="0.25">
      <c r="A163">
        <v>2595</v>
      </c>
      <c r="B163" t="s">
        <v>661</v>
      </c>
      <c r="C163" t="s">
        <v>651</v>
      </c>
      <c r="D163">
        <v>840</v>
      </c>
      <c r="E163">
        <v>319</v>
      </c>
      <c r="F163">
        <f t="shared" si="2"/>
        <v>12</v>
      </c>
      <c r="G163" t="str">
        <f>STANDINGS_RBI[[#This Row],[League]]&amp;STANDINGS_RBI[[#This Row],[Team]]</f>
        <v>$150 Draft Champions (4 hour) Mar 14 1:00 pm Lg.3912Team Burnett</v>
      </c>
    </row>
    <row r="164" spans="1:7" x14ac:dyDescent="0.25">
      <c r="A164">
        <v>2596</v>
      </c>
      <c r="B164" t="s">
        <v>662</v>
      </c>
      <c r="C164" t="s">
        <v>651</v>
      </c>
      <c r="D164">
        <v>840</v>
      </c>
      <c r="E164">
        <v>319</v>
      </c>
      <c r="F164">
        <f t="shared" si="2"/>
        <v>13</v>
      </c>
      <c r="G164" t="str">
        <f>STANDINGS_RBI[[#This Row],[League]]&amp;STANDINGS_RBI[[#This Row],[Team]]</f>
        <v>$150 Draft Champions (4 hour) Mar 14 1:00 pm Lg.3912wally57</v>
      </c>
    </row>
    <row r="165" spans="1:7" x14ac:dyDescent="0.25">
      <c r="A165">
        <v>2693</v>
      </c>
      <c r="B165" t="s">
        <v>657</v>
      </c>
      <c r="C165" t="s">
        <v>651</v>
      </c>
      <c r="D165">
        <v>820</v>
      </c>
      <c r="E165">
        <v>217.5</v>
      </c>
      <c r="F165">
        <f t="shared" si="2"/>
        <v>14</v>
      </c>
      <c r="G165" t="str">
        <f>STANDINGS_RBI[[#This Row],[League]]&amp;STANDINGS_RBI[[#This Row],[Team]]</f>
        <v>$150 Draft Champions (4 hour) Mar 14 1:00 pm Lg.3912Reign draft champions</v>
      </c>
    </row>
    <row r="166" spans="1:7" x14ac:dyDescent="0.25">
      <c r="A166">
        <v>2883</v>
      </c>
      <c r="B166" t="s">
        <v>656</v>
      </c>
      <c r="C166" t="s">
        <v>651</v>
      </c>
      <c r="D166">
        <v>723</v>
      </c>
      <c r="E166">
        <v>28</v>
      </c>
      <c r="F166">
        <f t="shared" si="2"/>
        <v>15</v>
      </c>
      <c r="G166" t="str">
        <f>STANDINGS_RBI[[#This Row],[League]]&amp;STANDINGS_RBI[[#This Row],[Team]]</f>
        <v>$150 Draft Champions (4 hour) Mar 14 1:00 pm Lg.3912Buzzards</v>
      </c>
    </row>
    <row r="167" spans="1:7" x14ac:dyDescent="0.25">
      <c r="A167">
        <v>19</v>
      </c>
      <c r="B167" t="s">
        <v>664</v>
      </c>
      <c r="C167" t="s">
        <v>663</v>
      </c>
      <c r="D167">
        <v>1149</v>
      </c>
      <c r="E167">
        <v>2893.5</v>
      </c>
      <c r="F167">
        <f t="shared" si="2"/>
        <v>1</v>
      </c>
      <c r="G167" t="str">
        <f>STANDINGS_RBI[[#This Row],[League]]&amp;STANDINGS_RBI[[#This Row],[Team]]</f>
        <v>$150 Draft Champions (4 hour) Mar 15 1:00 pm Lg.3919The Amazins</v>
      </c>
    </row>
    <row r="168" spans="1:7" x14ac:dyDescent="0.25">
      <c r="A168">
        <v>186</v>
      </c>
      <c r="B168" t="s">
        <v>87</v>
      </c>
      <c r="C168" t="s">
        <v>663</v>
      </c>
      <c r="D168">
        <v>1082</v>
      </c>
      <c r="E168">
        <v>2725.5</v>
      </c>
      <c r="F168">
        <f t="shared" si="2"/>
        <v>2</v>
      </c>
      <c r="G168" t="str">
        <f>STANDINGS_RBI[[#This Row],[League]]&amp;STANDINGS_RBI[[#This Row],[Team]]</f>
        <v>$150 Draft Champions (4 hour) Mar 15 1:00 pm Lg.3919The Northsiders</v>
      </c>
    </row>
    <row r="169" spans="1:7" x14ac:dyDescent="0.25">
      <c r="A169">
        <v>548</v>
      </c>
      <c r="B169" t="s">
        <v>668</v>
      </c>
      <c r="C169" t="s">
        <v>663</v>
      </c>
      <c r="D169">
        <v>1030</v>
      </c>
      <c r="E169">
        <v>2370</v>
      </c>
      <c r="F169">
        <f t="shared" si="2"/>
        <v>3</v>
      </c>
      <c r="G169" t="str">
        <f>STANDINGS_RBI[[#This Row],[League]]&amp;STANDINGS_RBI[[#This Row],[Team]]</f>
        <v>$150 Draft Champions (4 hour) Mar 15 1:00 pm Lg.3919Wolf's Superstuds</v>
      </c>
    </row>
    <row r="170" spans="1:7" x14ac:dyDescent="0.25">
      <c r="A170">
        <v>672</v>
      </c>
      <c r="B170" t="s">
        <v>178</v>
      </c>
      <c r="C170" t="s">
        <v>663</v>
      </c>
      <c r="D170">
        <v>1016</v>
      </c>
      <c r="E170">
        <v>2235</v>
      </c>
      <c r="F170">
        <f t="shared" si="2"/>
        <v>4</v>
      </c>
      <c r="G170" t="str">
        <f>STANDINGS_RBI[[#This Row],[League]]&amp;STANDINGS_RBI[[#This Row],[Team]]</f>
        <v>$150 Draft Champions (4 hour) Mar 15 1:00 pm Lg.3919Fish or Cut Bait</v>
      </c>
    </row>
    <row r="171" spans="1:7" x14ac:dyDescent="0.25">
      <c r="A171">
        <v>877</v>
      </c>
      <c r="B171" t="s">
        <v>225</v>
      </c>
      <c r="C171" t="s">
        <v>663</v>
      </c>
      <c r="D171">
        <v>999</v>
      </c>
      <c r="E171">
        <v>2037.5</v>
      </c>
      <c r="F171">
        <f t="shared" si="2"/>
        <v>5</v>
      </c>
      <c r="G171" t="str">
        <f>STANDINGS_RBI[[#This Row],[League]]&amp;STANDINGS_RBI[[#This Row],[Team]]</f>
        <v>$150 Draft Champions (4 hour) Mar 15 1:00 pm Lg.3919Team Thiffeault</v>
      </c>
    </row>
    <row r="172" spans="1:7" x14ac:dyDescent="0.25">
      <c r="A172">
        <v>925</v>
      </c>
      <c r="B172" t="s">
        <v>667</v>
      </c>
      <c r="C172" t="s">
        <v>663</v>
      </c>
      <c r="D172">
        <v>995</v>
      </c>
      <c r="E172">
        <v>1987</v>
      </c>
      <c r="F172">
        <f t="shared" si="2"/>
        <v>6</v>
      </c>
      <c r="G172" t="str">
        <f>STANDINGS_RBI[[#This Row],[League]]&amp;STANDINGS_RBI[[#This Row],[Team]]</f>
        <v>$150 Draft Champions (4 hour) Mar 15 1:00 pm Lg.3919Team Metcalf</v>
      </c>
    </row>
    <row r="173" spans="1:7" x14ac:dyDescent="0.25">
      <c r="A173">
        <v>1016</v>
      </c>
      <c r="B173" t="s">
        <v>439</v>
      </c>
      <c r="C173" t="s">
        <v>663</v>
      </c>
      <c r="D173">
        <v>987</v>
      </c>
      <c r="E173">
        <v>1901</v>
      </c>
      <c r="F173">
        <f t="shared" si="2"/>
        <v>7</v>
      </c>
      <c r="G173" t="str">
        <f>STANDINGS_RBI[[#This Row],[League]]&amp;STANDINGS_RBI[[#This Row],[Team]]</f>
        <v>$150 Draft Champions (4 hour) Mar 15 1:00 pm Lg.3919Team silver</v>
      </c>
    </row>
    <row r="174" spans="1:7" x14ac:dyDescent="0.25">
      <c r="A174">
        <v>1709</v>
      </c>
      <c r="B174" t="s">
        <v>345</v>
      </c>
      <c r="C174" t="s">
        <v>663</v>
      </c>
      <c r="D174">
        <v>933</v>
      </c>
      <c r="E174">
        <v>1201</v>
      </c>
      <c r="F174">
        <f t="shared" si="2"/>
        <v>8</v>
      </c>
      <c r="G174" t="str">
        <f>STANDINGS_RBI[[#This Row],[League]]&amp;STANDINGS_RBI[[#This Row],[Team]]</f>
        <v>$150 Draft Champions (4 hour) Mar 15 1:00 pm Lg.3919Man of Steel</v>
      </c>
    </row>
    <row r="175" spans="1:7" x14ac:dyDescent="0.25">
      <c r="A175">
        <v>1712</v>
      </c>
      <c r="B175" t="s">
        <v>482</v>
      </c>
      <c r="C175" t="s">
        <v>663</v>
      </c>
      <c r="D175">
        <v>933</v>
      </c>
      <c r="E175">
        <v>1201</v>
      </c>
      <c r="F175">
        <f t="shared" si="2"/>
        <v>9</v>
      </c>
      <c r="G175" t="str">
        <f>STANDINGS_RBI[[#This Row],[League]]&amp;STANDINGS_RBI[[#This Row],[Team]]</f>
        <v>$150 Draft Champions (4 hour) Mar 15 1:00 pm Lg.3919Revenge Of The Sith</v>
      </c>
    </row>
    <row r="176" spans="1:7" x14ac:dyDescent="0.25">
      <c r="A176">
        <v>2316</v>
      </c>
      <c r="B176" t="s">
        <v>137</v>
      </c>
      <c r="C176" t="s">
        <v>663</v>
      </c>
      <c r="D176">
        <v>881</v>
      </c>
      <c r="E176">
        <v>598.5</v>
      </c>
      <c r="F176">
        <f t="shared" si="2"/>
        <v>10</v>
      </c>
      <c r="G176" t="str">
        <f>STANDINGS_RBI[[#This Row],[League]]&amp;STANDINGS_RBI[[#This Row],[Team]]</f>
        <v>$150 Draft Champions (4 hour) Mar 15 1:00 pm Lg.3919Team Sterling</v>
      </c>
    </row>
    <row r="177" spans="1:7" x14ac:dyDescent="0.25">
      <c r="A177">
        <v>2393</v>
      </c>
      <c r="B177" t="s">
        <v>670</v>
      </c>
      <c r="C177" t="s">
        <v>663</v>
      </c>
      <c r="D177">
        <v>870</v>
      </c>
      <c r="E177">
        <v>519.5</v>
      </c>
      <c r="F177">
        <f t="shared" si="2"/>
        <v>11</v>
      </c>
      <c r="G177" t="str">
        <f>STANDINGS_RBI[[#This Row],[League]]&amp;STANDINGS_RBI[[#This Row],[Team]]</f>
        <v>$150 Draft Champions (4 hour) Mar 15 1:00 pm Lg.3919Schwarbomb</v>
      </c>
    </row>
    <row r="178" spans="1:7" x14ac:dyDescent="0.25">
      <c r="A178">
        <v>2468</v>
      </c>
      <c r="B178" t="s">
        <v>666</v>
      </c>
      <c r="C178" t="s">
        <v>663</v>
      </c>
      <c r="D178">
        <v>860</v>
      </c>
      <c r="E178">
        <v>445.5</v>
      </c>
      <c r="F178">
        <f t="shared" si="2"/>
        <v>12</v>
      </c>
      <c r="G178" t="str">
        <f>STANDINGS_RBI[[#This Row],[League]]&amp;STANDINGS_RBI[[#This Row],[Team]]</f>
        <v>$150 Draft Champions (4 hour) Mar 15 1:00 pm Lg.3919squimel</v>
      </c>
    </row>
    <row r="179" spans="1:7" x14ac:dyDescent="0.25">
      <c r="A179">
        <v>2817</v>
      </c>
      <c r="B179" t="s">
        <v>669</v>
      </c>
      <c r="C179" t="s">
        <v>663</v>
      </c>
      <c r="D179">
        <v>779</v>
      </c>
      <c r="E179">
        <v>92.5</v>
      </c>
      <c r="F179">
        <f t="shared" si="2"/>
        <v>13</v>
      </c>
      <c r="G179" t="str">
        <f>STANDINGS_RBI[[#This Row],[League]]&amp;STANDINGS_RBI[[#This Row],[Team]]</f>
        <v>$150 Draft Champions (4 hour) Mar 15 1:00 pm Lg.391930th St NightStalkers</v>
      </c>
    </row>
    <row r="180" spans="1:7" x14ac:dyDescent="0.25">
      <c r="A180">
        <v>2838</v>
      </c>
      <c r="B180" t="s">
        <v>665</v>
      </c>
      <c r="C180" t="s">
        <v>663</v>
      </c>
      <c r="D180">
        <v>767</v>
      </c>
      <c r="E180">
        <v>73.5</v>
      </c>
      <c r="F180">
        <f t="shared" si="2"/>
        <v>14</v>
      </c>
      <c r="G180" t="str">
        <f>STANDINGS_RBI[[#This Row],[League]]&amp;STANDINGS_RBI[[#This Row],[Team]]</f>
        <v>$150 Draft Champions (4 hour) Mar 15 1:00 pm Lg.3919Team parker</v>
      </c>
    </row>
    <row r="181" spans="1:7" x14ac:dyDescent="0.25">
      <c r="A181">
        <v>2869</v>
      </c>
      <c r="B181" t="s">
        <v>334</v>
      </c>
      <c r="C181" t="s">
        <v>663</v>
      </c>
      <c r="D181">
        <v>740</v>
      </c>
      <c r="E181">
        <v>42.5</v>
      </c>
      <c r="F181">
        <f t="shared" si="2"/>
        <v>15</v>
      </c>
      <c r="G181" t="str">
        <f>STANDINGS_RBI[[#This Row],[League]]&amp;STANDINGS_RBI[[#This Row],[Team]]</f>
        <v>$150 Draft Champions (4 hour) Mar 15 1:00 pm Lg.3919SO. IMAGE</v>
      </c>
    </row>
    <row r="182" spans="1:7" x14ac:dyDescent="0.25">
      <c r="A182">
        <v>39</v>
      </c>
      <c r="B182" t="s">
        <v>678</v>
      </c>
      <c r="C182" t="s">
        <v>671</v>
      </c>
      <c r="D182">
        <v>1132</v>
      </c>
      <c r="E182">
        <v>2871.5</v>
      </c>
      <c r="F182">
        <f t="shared" si="2"/>
        <v>1</v>
      </c>
      <c r="G182" t="str">
        <f>STANDINGS_RBI[[#This Row],[League]]&amp;STANDINGS_RBI[[#This Row],[Team]]</f>
        <v>$150 Draft Champions (4 hour) Mar 16 1:00 pm Lg.3930Team steinerman</v>
      </c>
    </row>
    <row r="183" spans="1:7" x14ac:dyDescent="0.25">
      <c r="A183">
        <v>566</v>
      </c>
      <c r="B183" t="s">
        <v>672</v>
      </c>
      <c r="C183" t="s">
        <v>671</v>
      </c>
      <c r="D183">
        <v>1028</v>
      </c>
      <c r="E183">
        <v>2348</v>
      </c>
      <c r="F183">
        <f t="shared" si="2"/>
        <v>2</v>
      </c>
      <c r="G183" t="str">
        <f>STANDINGS_RBI[[#This Row],[League]]&amp;STANDINGS_RBI[[#This Row],[Team]]</f>
        <v>$150 Draft Champions (4 hour) Mar 16 1:00 pm Lg.3930Vanek Team</v>
      </c>
    </row>
    <row r="184" spans="1:7" x14ac:dyDescent="0.25">
      <c r="A184">
        <v>846</v>
      </c>
      <c r="B184" t="s">
        <v>683</v>
      </c>
      <c r="C184" t="s">
        <v>671</v>
      </c>
      <c r="D184">
        <v>1002</v>
      </c>
      <c r="E184">
        <v>2072</v>
      </c>
      <c r="F184">
        <f t="shared" si="2"/>
        <v>3</v>
      </c>
      <c r="G184" t="str">
        <f>STANDINGS_RBI[[#This Row],[League]]&amp;STANDINGS_RBI[[#This Row],[Team]]</f>
        <v>$150 Draft Champions (4 hour) Mar 16 1:00 pm Lg.3930zima...........</v>
      </c>
    </row>
    <row r="185" spans="1:7" x14ac:dyDescent="0.25">
      <c r="A185">
        <v>968</v>
      </c>
      <c r="B185" t="s">
        <v>675</v>
      </c>
      <c r="C185" t="s">
        <v>671</v>
      </c>
      <c r="D185">
        <v>991</v>
      </c>
      <c r="E185">
        <v>1939.5</v>
      </c>
      <c r="F185">
        <f t="shared" si="2"/>
        <v>4</v>
      </c>
      <c r="G185" t="str">
        <f>STANDINGS_RBI[[#This Row],[League]]&amp;STANDINGS_RBI[[#This Row],[Team]]</f>
        <v>$150 Draft Champions (4 hour) Mar 16 1:00 pm Lg.3930Krack of the Bat</v>
      </c>
    </row>
    <row r="186" spans="1:7" x14ac:dyDescent="0.25">
      <c r="A186">
        <v>1077</v>
      </c>
      <c r="B186" t="s">
        <v>679</v>
      </c>
      <c r="C186" t="s">
        <v>671</v>
      </c>
      <c r="D186">
        <v>982</v>
      </c>
      <c r="E186">
        <v>1835</v>
      </c>
      <c r="F186">
        <f t="shared" si="2"/>
        <v>5</v>
      </c>
      <c r="G186" t="str">
        <f>STANDINGS_RBI[[#This Row],[League]]&amp;STANDINGS_RBI[[#This Row],[Team]]</f>
        <v>$150 Draft Champions (4 hour) Mar 16 1:00 pm Lg.3930Roaring Rimshots</v>
      </c>
    </row>
    <row r="187" spans="1:7" x14ac:dyDescent="0.25">
      <c r="A187">
        <v>1183</v>
      </c>
      <c r="B187" t="s">
        <v>676</v>
      </c>
      <c r="C187" t="s">
        <v>671</v>
      </c>
      <c r="D187">
        <v>973</v>
      </c>
      <c r="E187">
        <v>1725</v>
      </c>
      <c r="F187">
        <f t="shared" si="2"/>
        <v>6</v>
      </c>
      <c r="G187" t="str">
        <f>STANDINGS_RBI[[#This Row],[League]]&amp;STANDINGS_RBI[[#This Row],[Team]]</f>
        <v>$150 Draft Champions (4 hour) Mar 16 1:00 pm Lg.3930Mendoza Line Master</v>
      </c>
    </row>
    <row r="188" spans="1:7" x14ac:dyDescent="0.25">
      <c r="A188">
        <v>1375</v>
      </c>
      <c r="B188" t="s">
        <v>673</v>
      </c>
      <c r="C188" t="s">
        <v>671</v>
      </c>
      <c r="D188">
        <v>959</v>
      </c>
      <c r="E188">
        <v>1540</v>
      </c>
      <c r="F188">
        <f t="shared" si="2"/>
        <v>7</v>
      </c>
      <c r="G188" t="str">
        <f>STANDINGS_RBI[[#This Row],[League]]&amp;STANDINGS_RBI[[#This Row],[Team]]</f>
        <v>$150 Draft Champions (4 hour) Mar 16 1:00 pm Lg.3930Team Resch</v>
      </c>
    </row>
    <row r="189" spans="1:7" x14ac:dyDescent="0.25">
      <c r="A189">
        <v>1571</v>
      </c>
      <c r="B189" t="s">
        <v>677</v>
      </c>
      <c r="C189" t="s">
        <v>671</v>
      </c>
      <c r="D189">
        <v>945</v>
      </c>
      <c r="E189">
        <v>1341.5</v>
      </c>
      <c r="F189">
        <f t="shared" si="2"/>
        <v>8</v>
      </c>
      <c r="G189" t="str">
        <f>STANDINGS_RBI[[#This Row],[League]]&amp;STANDINGS_RBI[[#This Row],[Team]]</f>
        <v>$150 Draft Champions (4 hour) Mar 16 1:00 pm Lg.3930Team Vanek</v>
      </c>
    </row>
    <row r="190" spans="1:7" x14ac:dyDescent="0.25">
      <c r="A190">
        <v>1638</v>
      </c>
      <c r="B190" t="s">
        <v>680</v>
      </c>
      <c r="C190" t="s">
        <v>671</v>
      </c>
      <c r="D190">
        <v>939</v>
      </c>
      <c r="E190">
        <v>1275</v>
      </c>
      <c r="F190">
        <f t="shared" si="2"/>
        <v>9</v>
      </c>
      <c r="G190" t="str">
        <f>STANDINGS_RBI[[#This Row],[League]]&amp;STANDINGS_RBI[[#This Row],[Team]]</f>
        <v>$150 Draft Champions (4 hour) Mar 16 1:00 pm Lg.3930Smooth Rickey</v>
      </c>
    </row>
    <row r="191" spans="1:7" x14ac:dyDescent="0.25">
      <c r="A191">
        <v>1904</v>
      </c>
      <c r="B191" t="s">
        <v>674</v>
      </c>
      <c r="C191" t="s">
        <v>671</v>
      </c>
      <c r="D191">
        <v>920</v>
      </c>
      <c r="E191">
        <v>1013.5</v>
      </c>
      <c r="F191">
        <f t="shared" si="2"/>
        <v>10</v>
      </c>
      <c r="G191" t="str">
        <f>STANDINGS_RBI[[#This Row],[League]]&amp;STANDINGS_RBI[[#This Row],[Team]]</f>
        <v>$150 Draft Champions (4 hour) Mar 16 1:00 pm Lg.3930Team butler</v>
      </c>
    </row>
    <row r="192" spans="1:7" x14ac:dyDescent="0.25">
      <c r="A192">
        <v>1949</v>
      </c>
      <c r="B192" t="s">
        <v>681</v>
      </c>
      <c r="C192" t="s">
        <v>671</v>
      </c>
      <c r="D192">
        <v>917</v>
      </c>
      <c r="E192">
        <v>966.5</v>
      </c>
      <c r="F192">
        <f t="shared" si="2"/>
        <v>11</v>
      </c>
      <c r="G192" t="str">
        <f>STANDINGS_RBI[[#This Row],[League]]&amp;STANDINGS_RBI[[#This Row],[Team]]</f>
        <v>$150 Draft Champions (4 hour) Mar 16 1:00 pm Lg.3930Team Ruggeri</v>
      </c>
    </row>
    <row r="193" spans="1:7" x14ac:dyDescent="0.25">
      <c r="A193">
        <v>2167</v>
      </c>
      <c r="B193" t="s">
        <v>682</v>
      </c>
      <c r="C193" t="s">
        <v>671</v>
      </c>
      <c r="D193">
        <v>897</v>
      </c>
      <c r="E193">
        <v>740</v>
      </c>
      <c r="F193">
        <f t="shared" si="2"/>
        <v>12</v>
      </c>
      <c r="G193" t="str">
        <f>STANDINGS_RBI[[#This Row],[League]]&amp;STANDINGS_RBI[[#This Row],[Team]]</f>
        <v>$150 Draft Champions (4 hour) Mar 16 1:00 pm Lg.3930Joe Buck Nasty</v>
      </c>
    </row>
    <row r="194" spans="1:7" x14ac:dyDescent="0.25">
      <c r="A194">
        <v>2480</v>
      </c>
      <c r="B194" t="s">
        <v>163</v>
      </c>
      <c r="C194" t="s">
        <v>671</v>
      </c>
      <c r="D194">
        <v>858</v>
      </c>
      <c r="E194">
        <v>432.5</v>
      </c>
      <c r="F194">
        <f t="shared" si="2"/>
        <v>13</v>
      </c>
      <c r="G194" t="str">
        <f>STANDINGS_RBI[[#This Row],[League]]&amp;STANDINGS_RBI[[#This Row],[Team]]</f>
        <v>$150 Draft Champions (4 hour) Mar 16 1:00 pm Lg.3930Team Jones</v>
      </c>
    </row>
    <row r="195" spans="1:7" x14ac:dyDescent="0.25">
      <c r="A195">
        <v>2528</v>
      </c>
      <c r="B195" t="s">
        <v>238</v>
      </c>
      <c r="C195" t="s">
        <v>671</v>
      </c>
      <c r="D195">
        <v>850</v>
      </c>
      <c r="E195">
        <v>381.5</v>
      </c>
      <c r="F195">
        <f t="shared" ref="F195:F258" si="3">IF(C195=C194,F194+1,1)</f>
        <v>14</v>
      </c>
      <c r="G195" t="str">
        <f>STANDINGS_RBI[[#This Row],[League]]&amp;STANDINGS_RBI[[#This Row],[Team]]</f>
        <v>$150 Draft Champions (4 hour) Mar 16 1:00 pm Lg.3930Blast it out Yoenis</v>
      </c>
    </row>
    <row r="196" spans="1:7" x14ac:dyDescent="0.25">
      <c r="A196">
        <v>2649</v>
      </c>
      <c r="B196" t="s">
        <v>440</v>
      </c>
      <c r="C196" t="s">
        <v>671</v>
      </c>
      <c r="D196">
        <v>831</v>
      </c>
      <c r="E196">
        <v>263.5</v>
      </c>
      <c r="F196">
        <f t="shared" si="3"/>
        <v>15</v>
      </c>
      <c r="G196" t="str">
        <f>STANDINGS_RBI[[#This Row],[League]]&amp;STANDINGS_RBI[[#This Row],[Team]]</f>
        <v>$150 Draft Champions (4 hour) Mar 16 1:00 pm Lg.3930zzzzzzzz</v>
      </c>
    </row>
    <row r="197" spans="1:7" x14ac:dyDescent="0.25">
      <c r="A197">
        <v>99</v>
      </c>
      <c r="B197" t="s">
        <v>695</v>
      </c>
      <c r="C197" t="s">
        <v>685</v>
      </c>
      <c r="D197">
        <v>1104</v>
      </c>
      <c r="E197">
        <v>2814</v>
      </c>
      <c r="F197">
        <f t="shared" si="3"/>
        <v>1</v>
      </c>
      <c r="G197" t="str">
        <f>STANDINGS_RBI[[#This Row],[League]]&amp;STANDINGS_RBI[[#This Row],[Team]]</f>
        <v>$150 Draft Champions Dec 01 1:00 pm Lg.3550The Apollo of the Box</v>
      </c>
    </row>
    <row r="198" spans="1:7" x14ac:dyDescent="0.25">
      <c r="A198">
        <v>266</v>
      </c>
      <c r="B198" t="s">
        <v>689</v>
      </c>
      <c r="C198" t="s">
        <v>685</v>
      </c>
      <c r="D198">
        <v>1065</v>
      </c>
      <c r="E198">
        <v>2646</v>
      </c>
      <c r="F198">
        <f t="shared" si="3"/>
        <v>2</v>
      </c>
      <c r="G198" t="str">
        <f>STANDINGS_RBI[[#This Row],[League]]&amp;STANDINGS_RBI[[#This Row],[Team]]</f>
        <v>$150 Draft Champions Dec 01 1:00 pm Lg.3550Team Clarke - 1</v>
      </c>
    </row>
    <row r="199" spans="1:7" x14ac:dyDescent="0.25">
      <c r="A199">
        <v>387</v>
      </c>
      <c r="B199" t="s">
        <v>684</v>
      </c>
      <c r="C199" t="s">
        <v>685</v>
      </c>
      <c r="D199">
        <v>1049</v>
      </c>
      <c r="E199">
        <v>2523.5</v>
      </c>
      <c r="F199">
        <f t="shared" si="3"/>
        <v>3</v>
      </c>
      <c r="G199" t="str">
        <f>STANDINGS_RBI[[#This Row],[League]]&amp;STANDINGS_RBI[[#This Row],[Team]]</f>
        <v>$150 Draft Champions Dec 01 1:00 pm Lg.3550Forever Draft 1</v>
      </c>
    </row>
    <row r="200" spans="1:7" x14ac:dyDescent="0.25">
      <c r="A200">
        <v>469</v>
      </c>
      <c r="B200" t="s">
        <v>687</v>
      </c>
      <c r="C200" t="s">
        <v>685</v>
      </c>
      <c r="D200">
        <v>1039</v>
      </c>
      <c r="E200">
        <v>2443</v>
      </c>
      <c r="F200">
        <f t="shared" si="3"/>
        <v>4</v>
      </c>
      <c r="G200" t="str">
        <f>STANDINGS_RBI[[#This Row],[League]]&amp;STANDINGS_RBI[[#This Row],[Team]]</f>
        <v>$150 Draft Champions Dec 01 1:00 pm Lg.3550Prestige Worldwide</v>
      </c>
    </row>
    <row r="201" spans="1:7" x14ac:dyDescent="0.25">
      <c r="A201">
        <v>534</v>
      </c>
      <c r="B201" t="s">
        <v>691</v>
      </c>
      <c r="C201" t="s">
        <v>685</v>
      </c>
      <c r="D201">
        <v>1030</v>
      </c>
      <c r="E201">
        <v>2370</v>
      </c>
      <c r="F201">
        <f t="shared" si="3"/>
        <v>5</v>
      </c>
      <c r="G201" t="str">
        <f>STANDINGS_RBI[[#This Row],[League]]&amp;STANDINGS_RBI[[#This Row],[Team]]</f>
        <v>$150 Draft Champions Dec 01 1:00 pm Lg.3550Buffin and Bowie</v>
      </c>
    </row>
    <row r="202" spans="1:7" x14ac:dyDescent="0.25">
      <c r="A202">
        <v>881</v>
      </c>
      <c r="B202" t="s">
        <v>524</v>
      </c>
      <c r="C202" t="s">
        <v>685</v>
      </c>
      <c r="D202">
        <v>999</v>
      </c>
      <c r="E202">
        <v>2037.5</v>
      </c>
      <c r="F202">
        <f t="shared" si="3"/>
        <v>6</v>
      </c>
      <c r="G202" t="str">
        <f>STANDINGS_RBI[[#This Row],[League]]&amp;STANDINGS_RBI[[#This Row],[Team]]</f>
        <v>$150 Draft Champions Dec 01 1:00 pm Lg.3550zima.</v>
      </c>
    </row>
    <row r="203" spans="1:7" x14ac:dyDescent="0.25">
      <c r="A203">
        <v>1419</v>
      </c>
      <c r="B203" t="s">
        <v>688</v>
      </c>
      <c r="C203" t="s">
        <v>685</v>
      </c>
      <c r="D203">
        <v>956</v>
      </c>
      <c r="E203">
        <v>1494</v>
      </c>
      <c r="F203">
        <f t="shared" si="3"/>
        <v>7</v>
      </c>
      <c r="G203" t="str">
        <f>STANDINGS_RBI[[#This Row],[League]]&amp;STANDINGS_RBI[[#This Row],[Team]]</f>
        <v>$150 Draft Champions Dec 01 1:00 pm Lg.3550Honey Nut Chirinos</v>
      </c>
    </row>
    <row r="204" spans="1:7" x14ac:dyDescent="0.25">
      <c r="A204">
        <v>1497</v>
      </c>
      <c r="B204" t="s">
        <v>686</v>
      </c>
      <c r="C204" t="s">
        <v>685</v>
      </c>
      <c r="D204">
        <v>951</v>
      </c>
      <c r="E204">
        <v>1416</v>
      </c>
      <c r="F204">
        <f t="shared" si="3"/>
        <v>8</v>
      </c>
      <c r="G204" t="str">
        <f>STANDINGS_RBI[[#This Row],[League]]&amp;STANDINGS_RBI[[#This Row],[Team]]</f>
        <v>$150 Draft Champions Dec 01 1:00 pm Lg.3550Team Liebman</v>
      </c>
    </row>
    <row r="205" spans="1:7" x14ac:dyDescent="0.25">
      <c r="A205">
        <v>1661</v>
      </c>
      <c r="B205" t="s">
        <v>551</v>
      </c>
      <c r="C205" t="s">
        <v>685</v>
      </c>
      <c r="D205">
        <v>937</v>
      </c>
      <c r="E205">
        <v>1247.5</v>
      </c>
      <c r="F205">
        <f t="shared" si="3"/>
        <v>9</v>
      </c>
      <c r="G205" t="str">
        <f>STANDINGS_RBI[[#This Row],[League]]&amp;STANDINGS_RBI[[#This Row],[Team]]</f>
        <v>$150 Draft Champions Dec 01 1:00 pm Lg.3550Miggy's Crown</v>
      </c>
    </row>
    <row r="206" spans="1:7" x14ac:dyDescent="0.25">
      <c r="A206">
        <v>1957</v>
      </c>
      <c r="B206" t="s">
        <v>17</v>
      </c>
      <c r="C206" t="s">
        <v>685</v>
      </c>
      <c r="D206">
        <v>916</v>
      </c>
      <c r="E206">
        <v>953.5</v>
      </c>
      <c r="F206">
        <f t="shared" si="3"/>
        <v>10</v>
      </c>
      <c r="G206" t="str">
        <f>STANDINGS_RBI[[#This Row],[League]]&amp;STANDINGS_RBI[[#This Row],[Team]]</f>
        <v>$150 Draft Champions Dec 01 1:00 pm Lg.3550Millertime</v>
      </c>
    </row>
    <row r="207" spans="1:7" x14ac:dyDescent="0.25">
      <c r="A207">
        <v>2047</v>
      </c>
      <c r="B207" t="s">
        <v>690</v>
      </c>
      <c r="C207" t="s">
        <v>685</v>
      </c>
      <c r="D207">
        <v>908</v>
      </c>
      <c r="E207">
        <v>866</v>
      </c>
      <c r="F207">
        <f t="shared" si="3"/>
        <v>11</v>
      </c>
      <c r="G207" t="str">
        <f>STANDINGS_RBI[[#This Row],[League]]&amp;STANDINGS_RBI[[#This Row],[Team]]</f>
        <v>$150 Draft Champions Dec 01 1:00 pm Lg.3550The Believers</v>
      </c>
    </row>
    <row r="208" spans="1:7" x14ac:dyDescent="0.25">
      <c r="A208">
        <v>2091</v>
      </c>
      <c r="B208" t="s">
        <v>693</v>
      </c>
      <c r="C208" t="s">
        <v>685</v>
      </c>
      <c r="D208">
        <v>903</v>
      </c>
      <c r="E208">
        <v>812.5</v>
      </c>
      <c r="F208">
        <f t="shared" si="3"/>
        <v>12</v>
      </c>
      <c r="G208" t="str">
        <f>STANDINGS_RBI[[#This Row],[League]]&amp;STANDINGS_RBI[[#This Row],[Team]]</f>
        <v>$150 Draft Champions Dec 01 1:00 pm Lg.3550Bridget Moynahan</v>
      </c>
    </row>
    <row r="209" spans="1:7" x14ac:dyDescent="0.25">
      <c r="A209">
        <v>2522</v>
      </c>
      <c r="B209" t="s">
        <v>696</v>
      </c>
      <c r="C209" t="s">
        <v>685</v>
      </c>
      <c r="D209">
        <v>851</v>
      </c>
      <c r="E209">
        <v>390</v>
      </c>
      <c r="F209">
        <f t="shared" si="3"/>
        <v>13</v>
      </c>
      <c r="G209" t="str">
        <f>STANDINGS_RBI[[#This Row],[League]]&amp;STANDINGS_RBI[[#This Row],[Team]]</f>
        <v>$150 Draft Champions Dec 01 1:00 pm Lg.3550Phillies</v>
      </c>
    </row>
    <row r="210" spans="1:7" x14ac:dyDescent="0.25">
      <c r="A210">
        <v>2607</v>
      </c>
      <c r="B210" t="s">
        <v>692</v>
      </c>
      <c r="C210" t="s">
        <v>685</v>
      </c>
      <c r="D210">
        <v>837</v>
      </c>
      <c r="E210">
        <v>303.5</v>
      </c>
      <c r="F210">
        <f t="shared" si="3"/>
        <v>14</v>
      </c>
      <c r="G210" t="str">
        <f>STANDINGS_RBI[[#This Row],[League]]&amp;STANDINGS_RBI[[#This Row],[Team]]</f>
        <v>$150 Draft Champions Dec 01 1:00 pm Lg.3550Rain Delay</v>
      </c>
    </row>
    <row r="211" spans="1:7" x14ac:dyDescent="0.25">
      <c r="A211">
        <v>2832</v>
      </c>
      <c r="B211" t="s">
        <v>694</v>
      </c>
      <c r="C211" t="s">
        <v>685</v>
      </c>
      <c r="D211">
        <v>770</v>
      </c>
      <c r="E211">
        <v>80</v>
      </c>
      <c r="F211">
        <f t="shared" si="3"/>
        <v>15</v>
      </c>
      <c r="G211" t="str">
        <f>STANDINGS_RBI[[#This Row],[League]]&amp;STANDINGS_RBI[[#This Row],[Team]]</f>
        <v>$150 Draft Champions Dec 01 1:00 pm Lg.3550The Power of Eddie Gaedel</v>
      </c>
    </row>
    <row r="212" spans="1:7" x14ac:dyDescent="0.25">
      <c r="A212">
        <v>75</v>
      </c>
      <c r="B212" t="s">
        <v>698</v>
      </c>
      <c r="C212" t="s">
        <v>697</v>
      </c>
      <c r="D212">
        <v>1117</v>
      </c>
      <c r="E212">
        <v>2836</v>
      </c>
      <c r="F212">
        <f t="shared" si="3"/>
        <v>1</v>
      </c>
      <c r="G212" t="str">
        <f>STANDINGS_RBI[[#This Row],[League]]&amp;STANDINGS_RBI[[#This Row],[Team]]</f>
        <v>$150 Draft Champions Dec 03 1:00 pm Lg.3557Captain Crunch's Liver</v>
      </c>
    </row>
    <row r="213" spans="1:7" x14ac:dyDescent="0.25">
      <c r="A213">
        <v>170</v>
      </c>
      <c r="B213" t="s">
        <v>71</v>
      </c>
      <c r="C213" t="s">
        <v>697</v>
      </c>
      <c r="D213">
        <v>1085</v>
      </c>
      <c r="E213">
        <v>2741.5</v>
      </c>
      <c r="F213">
        <f t="shared" si="3"/>
        <v>2</v>
      </c>
      <c r="G213" t="str">
        <f>STANDINGS_RBI[[#This Row],[League]]&amp;STANDINGS_RBI[[#This Row],[Team]]</f>
        <v>$150 Draft Champions Dec 03 1:00 pm Lg.3557Frozen Ropes</v>
      </c>
    </row>
    <row r="214" spans="1:7" x14ac:dyDescent="0.25">
      <c r="A214">
        <v>385</v>
      </c>
      <c r="B214" t="s">
        <v>703</v>
      </c>
      <c r="C214" t="s">
        <v>697</v>
      </c>
      <c r="D214">
        <v>1049</v>
      </c>
      <c r="E214">
        <v>2523.5</v>
      </c>
      <c r="F214">
        <f t="shared" si="3"/>
        <v>3</v>
      </c>
      <c r="G214" t="str">
        <f>STANDINGS_RBI[[#This Row],[League]]&amp;STANDINGS_RBI[[#This Row],[Team]]</f>
        <v>$150 Draft Champions Dec 03 1:00 pm Lg.3557Charger Bar 1</v>
      </c>
    </row>
    <row r="215" spans="1:7" x14ac:dyDescent="0.25">
      <c r="A215">
        <v>620</v>
      </c>
      <c r="B215" t="s">
        <v>705</v>
      </c>
      <c r="C215" t="s">
        <v>697</v>
      </c>
      <c r="D215">
        <v>1021</v>
      </c>
      <c r="E215">
        <v>2291</v>
      </c>
      <c r="F215">
        <f t="shared" si="3"/>
        <v>4</v>
      </c>
      <c r="G215" t="str">
        <f>STANDINGS_RBI[[#This Row],[League]]&amp;STANDINGS_RBI[[#This Row],[Team]]</f>
        <v>$150 Draft Champions Dec 03 1:00 pm Lg.3557DC Dogo 1</v>
      </c>
    </row>
    <row r="216" spans="1:7" x14ac:dyDescent="0.25">
      <c r="A216">
        <v>1412</v>
      </c>
      <c r="B216" t="s">
        <v>699</v>
      </c>
      <c r="C216" t="s">
        <v>697</v>
      </c>
      <c r="D216">
        <v>956</v>
      </c>
      <c r="E216">
        <v>1494</v>
      </c>
      <c r="F216">
        <f t="shared" si="3"/>
        <v>5</v>
      </c>
      <c r="G216" t="str">
        <f>STANDINGS_RBI[[#This Row],[League]]&amp;STANDINGS_RBI[[#This Row],[Team]]</f>
        <v>$150 Draft Champions Dec 03 1:00 pm Lg.3557-Vols-</v>
      </c>
    </row>
    <row r="217" spans="1:7" x14ac:dyDescent="0.25">
      <c r="A217">
        <v>1480</v>
      </c>
      <c r="B217" t="s">
        <v>702</v>
      </c>
      <c r="C217" t="s">
        <v>697</v>
      </c>
      <c r="D217">
        <v>952</v>
      </c>
      <c r="E217">
        <v>1431</v>
      </c>
      <c r="F217">
        <f t="shared" si="3"/>
        <v>6</v>
      </c>
      <c r="G217" t="str">
        <f>STANDINGS_RBI[[#This Row],[League]]&amp;STANDINGS_RBI[[#This Row],[Team]]</f>
        <v>$150 Draft Champions Dec 03 1:00 pm Lg.3557SEMPER FI 4</v>
      </c>
    </row>
    <row r="218" spans="1:7" x14ac:dyDescent="0.25">
      <c r="A218">
        <v>1519</v>
      </c>
      <c r="B218" t="s">
        <v>707</v>
      </c>
      <c r="C218" t="s">
        <v>697</v>
      </c>
      <c r="D218">
        <v>949</v>
      </c>
      <c r="E218">
        <v>1387</v>
      </c>
      <c r="F218">
        <f t="shared" si="3"/>
        <v>7</v>
      </c>
      <c r="G218" t="str">
        <f>STANDINGS_RBI[[#This Row],[League]]&amp;STANDINGS_RBI[[#This Row],[Team]]</f>
        <v>$150 Draft Champions Dec 03 1:00 pm Lg.3557EA Sports 5</v>
      </c>
    </row>
    <row r="219" spans="1:7" x14ac:dyDescent="0.25">
      <c r="A219">
        <v>1721</v>
      </c>
      <c r="B219" t="s">
        <v>706</v>
      </c>
      <c r="C219" t="s">
        <v>697</v>
      </c>
      <c r="D219">
        <v>932</v>
      </c>
      <c r="E219">
        <v>1185.5</v>
      </c>
      <c r="F219">
        <f t="shared" si="3"/>
        <v>8</v>
      </c>
      <c r="G219" t="str">
        <f>STANDINGS_RBI[[#This Row],[League]]&amp;STANDINGS_RBI[[#This Row],[Team]]</f>
        <v>$150 Draft Champions Dec 03 1:00 pm Lg.3557Dookie McGee v1 - $150</v>
      </c>
    </row>
    <row r="220" spans="1:7" x14ac:dyDescent="0.25">
      <c r="A220">
        <v>1805</v>
      </c>
      <c r="B220" t="s">
        <v>701</v>
      </c>
      <c r="C220" t="s">
        <v>697</v>
      </c>
      <c r="D220">
        <v>926</v>
      </c>
      <c r="E220">
        <v>1109.5</v>
      </c>
      <c r="F220">
        <f t="shared" si="3"/>
        <v>9</v>
      </c>
      <c r="G220" t="str">
        <f>STANDINGS_RBI[[#This Row],[League]]&amp;STANDINGS_RBI[[#This Row],[Team]]</f>
        <v>$150 Draft Champions Dec 03 1:00 pm Lg.3557Team Shepherd</v>
      </c>
    </row>
    <row r="221" spans="1:7" x14ac:dyDescent="0.25">
      <c r="A221">
        <v>1916</v>
      </c>
      <c r="B221" t="s">
        <v>17</v>
      </c>
      <c r="C221" t="s">
        <v>697</v>
      </c>
      <c r="D221">
        <v>919</v>
      </c>
      <c r="E221">
        <v>997.5</v>
      </c>
      <c r="F221">
        <f t="shared" si="3"/>
        <v>10</v>
      </c>
      <c r="G221" t="str">
        <f>STANDINGS_RBI[[#This Row],[League]]&amp;STANDINGS_RBI[[#This Row],[Team]]</f>
        <v>$150 Draft Champions Dec 03 1:00 pm Lg.3557Millertime</v>
      </c>
    </row>
    <row r="222" spans="1:7" x14ac:dyDescent="0.25">
      <c r="A222">
        <v>2014</v>
      </c>
      <c r="B222" t="s">
        <v>708</v>
      </c>
      <c r="C222" t="s">
        <v>697</v>
      </c>
      <c r="D222">
        <v>911</v>
      </c>
      <c r="E222">
        <v>895.5</v>
      </c>
      <c r="F222">
        <f t="shared" si="3"/>
        <v>11</v>
      </c>
      <c r="G222" t="str">
        <f>STANDINGS_RBI[[#This Row],[League]]&amp;STANDINGS_RBI[[#This Row],[Team]]</f>
        <v>$150 Draft Champions Dec 03 1:00 pm Lg.3557I Call Your Baboon</v>
      </c>
    </row>
    <row r="223" spans="1:7" x14ac:dyDescent="0.25">
      <c r="A223">
        <v>2371</v>
      </c>
      <c r="B223" t="s">
        <v>700</v>
      </c>
      <c r="C223" t="s">
        <v>697</v>
      </c>
      <c r="D223">
        <v>873</v>
      </c>
      <c r="E223">
        <v>540</v>
      </c>
      <c r="F223">
        <f t="shared" si="3"/>
        <v>12</v>
      </c>
      <c r="G223" t="str">
        <f>STANDINGS_RBI[[#This Row],[League]]&amp;STANDINGS_RBI[[#This Row],[Team]]</f>
        <v>$150 Draft Champions Dec 03 1:00 pm Lg.3557EMERSON</v>
      </c>
    </row>
    <row r="224" spans="1:7" x14ac:dyDescent="0.25">
      <c r="A224">
        <v>2391</v>
      </c>
      <c r="B224" t="s">
        <v>704</v>
      </c>
      <c r="C224" t="s">
        <v>697</v>
      </c>
      <c r="D224">
        <v>870</v>
      </c>
      <c r="E224">
        <v>519.5</v>
      </c>
      <c r="F224">
        <f t="shared" si="3"/>
        <v>13</v>
      </c>
      <c r="G224" t="str">
        <f>STANDINGS_RBI[[#This Row],[League]]&amp;STANDINGS_RBI[[#This Row],[Team]]</f>
        <v>$150 Draft Champions Dec 03 1:00 pm Lg.3557Moz Boyz 8</v>
      </c>
    </row>
    <row r="225" spans="1:7" x14ac:dyDescent="0.25">
      <c r="A225">
        <v>2714</v>
      </c>
      <c r="B225" t="s">
        <v>330</v>
      </c>
      <c r="C225" t="s">
        <v>697</v>
      </c>
      <c r="D225">
        <v>816</v>
      </c>
      <c r="E225">
        <v>196.5</v>
      </c>
      <c r="F225">
        <f t="shared" si="3"/>
        <v>14</v>
      </c>
      <c r="G225" t="str">
        <f>STANDINGS_RBI[[#This Row],[League]]&amp;STANDINGS_RBI[[#This Row],[Team]]</f>
        <v>$150 Draft Champions Dec 03 1:00 pm Lg.3557Team Cincotta</v>
      </c>
    </row>
    <row r="226" spans="1:7" x14ac:dyDescent="0.25">
      <c r="A226">
        <v>2808</v>
      </c>
      <c r="B226" t="s">
        <v>495</v>
      </c>
      <c r="C226" t="s">
        <v>697</v>
      </c>
      <c r="D226">
        <v>783</v>
      </c>
      <c r="E226">
        <v>104</v>
      </c>
      <c r="F226">
        <f t="shared" si="3"/>
        <v>15</v>
      </c>
      <c r="G226" t="str">
        <f>STANDINGS_RBI[[#This Row],[League]]&amp;STANDINGS_RBI[[#This Row],[Team]]</f>
        <v>$150 Draft Champions Dec 03 1:00 pm Lg.3557Tigers Slappy DC1</v>
      </c>
    </row>
    <row r="227" spans="1:7" x14ac:dyDescent="0.25">
      <c r="A227">
        <v>124</v>
      </c>
      <c r="B227" t="s">
        <v>712</v>
      </c>
      <c r="C227" t="s">
        <v>710</v>
      </c>
      <c r="D227">
        <v>1096</v>
      </c>
      <c r="E227">
        <v>2787</v>
      </c>
      <c r="F227">
        <f t="shared" si="3"/>
        <v>1</v>
      </c>
      <c r="G227" t="str">
        <f>STANDINGS_RBI[[#This Row],[League]]&amp;STANDINGS_RBI[[#This Row],[Team]]</f>
        <v>$150 Draft Champions Dec 06 1:00 pm Lg.3559Kicky McSquirmy</v>
      </c>
    </row>
    <row r="228" spans="1:7" x14ac:dyDescent="0.25">
      <c r="A228">
        <v>140</v>
      </c>
      <c r="B228" t="s">
        <v>709</v>
      </c>
      <c r="C228" t="s">
        <v>710</v>
      </c>
      <c r="D228">
        <v>1092</v>
      </c>
      <c r="E228">
        <v>2773.5</v>
      </c>
      <c r="F228">
        <f t="shared" si="3"/>
        <v>2</v>
      </c>
      <c r="G228" t="str">
        <f>STANDINGS_RBI[[#This Row],[League]]&amp;STANDINGS_RBI[[#This Row],[Team]]</f>
        <v>$150 Draft Champions Dec 06 1:00 pm Lg.3559UnfreakingRealmuto</v>
      </c>
    </row>
    <row r="229" spans="1:7" x14ac:dyDescent="0.25">
      <c r="A229">
        <v>354</v>
      </c>
      <c r="B229" t="s">
        <v>713</v>
      </c>
      <c r="C229" t="s">
        <v>710</v>
      </c>
      <c r="D229">
        <v>1053</v>
      </c>
      <c r="E229">
        <v>2555.5</v>
      </c>
      <c r="F229">
        <f t="shared" si="3"/>
        <v>3</v>
      </c>
      <c r="G229" t="str">
        <f>STANDINGS_RBI[[#This Row],[League]]&amp;STANDINGS_RBI[[#This Row],[Team]]</f>
        <v>$150 Draft Champions Dec 06 1:00 pm Lg.3559I Like Trains</v>
      </c>
    </row>
    <row r="230" spans="1:7" x14ac:dyDescent="0.25">
      <c r="A230">
        <v>568</v>
      </c>
      <c r="B230" t="s">
        <v>711</v>
      </c>
      <c r="C230" t="s">
        <v>710</v>
      </c>
      <c r="D230">
        <v>1027</v>
      </c>
      <c r="E230">
        <v>2340</v>
      </c>
      <c r="F230">
        <f t="shared" si="3"/>
        <v>4</v>
      </c>
      <c r="G230" t="str">
        <f>STANDINGS_RBI[[#This Row],[League]]&amp;STANDINGS_RBI[[#This Row],[Team]]</f>
        <v>$150 Draft Champions Dec 06 1:00 pm Lg.3559Apacofgriff's Now</v>
      </c>
    </row>
    <row r="231" spans="1:7" x14ac:dyDescent="0.25">
      <c r="A231">
        <v>1014</v>
      </c>
      <c r="B231" t="s">
        <v>715</v>
      </c>
      <c r="C231" t="s">
        <v>710</v>
      </c>
      <c r="D231">
        <v>987</v>
      </c>
      <c r="E231">
        <v>1901</v>
      </c>
      <c r="F231">
        <f t="shared" si="3"/>
        <v>5</v>
      </c>
      <c r="G231" t="str">
        <f>STANDINGS_RBI[[#This Row],[League]]&amp;STANDINGS_RBI[[#This Row],[Team]]</f>
        <v>$150 Draft Champions Dec 06 1:00 pm Lg.3559Team Marlin</v>
      </c>
    </row>
    <row r="232" spans="1:7" x14ac:dyDescent="0.25">
      <c r="A232">
        <v>1288</v>
      </c>
      <c r="B232" t="s">
        <v>717</v>
      </c>
      <c r="C232" t="s">
        <v>710</v>
      </c>
      <c r="D232">
        <v>964</v>
      </c>
      <c r="E232">
        <v>1617</v>
      </c>
      <c r="F232">
        <f t="shared" si="3"/>
        <v>6</v>
      </c>
      <c r="G232" t="str">
        <f>STANDINGS_RBI[[#This Row],[League]]&amp;STANDINGS_RBI[[#This Row],[Team]]</f>
        <v>$150 Draft Champions Dec 06 1:00 pm Lg.3559Gray Mousers</v>
      </c>
    </row>
    <row r="233" spans="1:7" x14ac:dyDescent="0.25">
      <c r="A233">
        <v>1417</v>
      </c>
      <c r="B233" t="s">
        <v>720</v>
      </c>
      <c r="C233" t="s">
        <v>710</v>
      </c>
      <c r="D233">
        <v>956</v>
      </c>
      <c r="E233">
        <v>1494</v>
      </c>
      <c r="F233">
        <f t="shared" si="3"/>
        <v>7</v>
      </c>
      <c r="G233" t="str">
        <f>STANDINGS_RBI[[#This Row],[League]]&amp;STANDINGS_RBI[[#This Row],[Team]]</f>
        <v>$150 Draft Champions Dec 06 1:00 pm Lg.3559Dizzy Esasky I</v>
      </c>
    </row>
    <row r="234" spans="1:7" x14ac:dyDescent="0.25">
      <c r="A234">
        <v>1623</v>
      </c>
      <c r="B234" t="s">
        <v>716</v>
      </c>
      <c r="C234" t="s">
        <v>710</v>
      </c>
      <c r="D234">
        <v>940</v>
      </c>
      <c r="E234">
        <v>1287</v>
      </c>
      <c r="F234">
        <f t="shared" si="3"/>
        <v>8</v>
      </c>
      <c r="G234" t="str">
        <f>STANDINGS_RBI[[#This Row],[League]]&amp;STANDINGS_RBI[[#This Row],[Team]]</f>
        <v>$150 Draft Champions Dec 06 1:00 pm Lg.3559Pounders 150</v>
      </c>
    </row>
    <row r="235" spans="1:7" x14ac:dyDescent="0.25">
      <c r="A235">
        <v>1632</v>
      </c>
      <c r="B235" t="s">
        <v>722</v>
      </c>
      <c r="C235" t="s">
        <v>710</v>
      </c>
      <c r="D235">
        <v>939</v>
      </c>
      <c r="E235">
        <v>1275</v>
      </c>
      <c r="F235">
        <f t="shared" si="3"/>
        <v>9</v>
      </c>
      <c r="G235" t="str">
        <f>STANDINGS_RBI[[#This Row],[League]]&amp;STANDINGS_RBI[[#This Row],[Team]]</f>
        <v>$150 Draft Champions Dec 06 1:00 pm Lg.3559Dookie McGee v2 - $150</v>
      </c>
    </row>
    <row r="236" spans="1:7" x14ac:dyDescent="0.25">
      <c r="A236">
        <v>1714</v>
      </c>
      <c r="B236" t="s">
        <v>714</v>
      </c>
      <c r="C236" t="s">
        <v>710</v>
      </c>
      <c r="D236">
        <v>933</v>
      </c>
      <c r="E236">
        <v>1201</v>
      </c>
      <c r="F236">
        <f t="shared" si="3"/>
        <v>10</v>
      </c>
      <c r="G236" t="str">
        <f>STANDINGS_RBI[[#This Row],[League]]&amp;STANDINGS_RBI[[#This Row],[Team]]</f>
        <v>$150 Draft Champions Dec 06 1:00 pm Lg.3559Ten Months Later</v>
      </c>
    </row>
    <row r="237" spans="1:7" x14ac:dyDescent="0.25">
      <c r="A237">
        <v>1898</v>
      </c>
      <c r="B237" t="s">
        <v>17</v>
      </c>
      <c r="C237" t="s">
        <v>710</v>
      </c>
      <c r="D237">
        <v>920</v>
      </c>
      <c r="E237">
        <v>1013.5</v>
      </c>
      <c r="F237">
        <f t="shared" si="3"/>
        <v>11</v>
      </c>
      <c r="G237" t="str">
        <f>STANDINGS_RBI[[#This Row],[League]]&amp;STANDINGS_RBI[[#This Row],[Team]]</f>
        <v>$150 Draft Champions Dec 06 1:00 pm Lg.3559Millertime</v>
      </c>
    </row>
    <row r="238" spans="1:7" x14ac:dyDescent="0.25">
      <c r="A238">
        <v>2039</v>
      </c>
      <c r="B238" t="s">
        <v>718</v>
      </c>
      <c r="C238" t="s">
        <v>710</v>
      </c>
      <c r="D238">
        <v>909</v>
      </c>
      <c r="E238">
        <v>874</v>
      </c>
      <c r="F238">
        <f t="shared" si="3"/>
        <v>12</v>
      </c>
      <c r="G238" t="str">
        <f>STANDINGS_RBI[[#This Row],[League]]&amp;STANDINGS_RBI[[#This Row],[Team]]</f>
        <v>$150 Draft Champions Dec 06 1:00 pm Lg.3559Team Beko</v>
      </c>
    </row>
    <row r="239" spans="1:7" x14ac:dyDescent="0.25">
      <c r="A239">
        <v>2157</v>
      </c>
      <c r="B239" t="s">
        <v>719</v>
      </c>
      <c r="C239" t="s">
        <v>710</v>
      </c>
      <c r="D239">
        <v>898</v>
      </c>
      <c r="E239">
        <v>753</v>
      </c>
      <c r="F239">
        <f t="shared" si="3"/>
        <v>13</v>
      </c>
      <c r="G239" t="str">
        <f>STANDINGS_RBI[[#This Row],[League]]&amp;STANDINGS_RBI[[#This Row],[Team]]</f>
        <v>$150 Draft Champions Dec 06 1:00 pm Lg.3559Harringthomanns</v>
      </c>
    </row>
    <row r="240" spans="1:7" x14ac:dyDescent="0.25">
      <c r="A240">
        <v>2599</v>
      </c>
      <c r="B240" t="s">
        <v>79</v>
      </c>
      <c r="C240" t="s">
        <v>710</v>
      </c>
      <c r="D240">
        <v>839</v>
      </c>
      <c r="E240">
        <v>313</v>
      </c>
      <c r="F240">
        <f t="shared" si="3"/>
        <v>14</v>
      </c>
      <c r="G240" t="str">
        <f>STANDINGS_RBI[[#This Row],[League]]&amp;STANDINGS_RBI[[#This Row],[Team]]</f>
        <v>$150 Draft Champions Dec 06 1:00 pm Lg.3559Team Snater</v>
      </c>
    </row>
    <row r="241" spans="1:7" x14ac:dyDescent="0.25">
      <c r="A241">
        <v>2891</v>
      </c>
      <c r="B241" t="s">
        <v>721</v>
      </c>
      <c r="C241" t="s">
        <v>710</v>
      </c>
      <c r="D241">
        <v>709</v>
      </c>
      <c r="E241">
        <v>20</v>
      </c>
      <c r="F241">
        <f t="shared" si="3"/>
        <v>15</v>
      </c>
      <c r="G241" t="str">
        <f>STANDINGS_RBI[[#This Row],[League]]&amp;STANDINGS_RBI[[#This Row],[Team]]</f>
        <v>$150 Draft Champions Dec 06 1:00 pm Lg.3559Bosch's Boyz III</v>
      </c>
    </row>
    <row r="242" spans="1:7" x14ac:dyDescent="0.25">
      <c r="A242">
        <v>157</v>
      </c>
      <c r="B242" t="s">
        <v>207</v>
      </c>
      <c r="C242" t="s">
        <v>724</v>
      </c>
      <c r="D242">
        <v>1088</v>
      </c>
      <c r="E242">
        <v>2757</v>
      </c>
      <c r="F242">
        <f t="shared" si="3"/>
        <v>1</v>
      </c>
      <c r="G242" t="str">
        <f>STANDINGS_RBI[[#This Row],[League]]&amp;STANDINGS_RBI[[#This Row],[Team]]</f>
        <v>$150 Draft Champions Dec 08 1:00 pm Lg.3560Team Vogel</v>
      </c>
    </row>
    <row r="243" spans="1:7" x14ac:dyDescent="0.25">
      <c r="A243">
        <v>689</v>
      </c>
      <c r="B243" t="s">
        <v>729</v>
      </c>
      <c r="C243" t="s">
        <v>724</v>
      </c>
      <c r="D243">
        <v>1015</v>
      </c>
      <c r="E243">
        <v>2224.5</v>
      </c>
      <c r="F243">
        <f t="shared" si="3"/>
        <v>2</v>
      </c>
      <c r="G243" t="str">
        <f>STANDINGS_RBI[[#This Row],[League]]&amp;STANDINGS_RBI[[#This Row],[Team]]</f>
        <v>$150 Draft Champions Dec 08 1:00 pm Lg.3560Team Castelli</v>
      </c>
    </row>
    <row r="244" spans="1:7" x14ac:dyDescent="0.25">
      <c r="A244">
        <v>1000</v>
      </c>
      <c r="B244" t="s">
        <v>726</v>
      </c>
      <c r="C244" t="s">
        <v>724</v>
      </c>
      <c r="D244">
        <v>988</v>
      </c>
      <c r="E244">
        <v>1913</v>
      </c>
      <c r="F244">
        <f t="shared" si="3"/>
        <v>3</v>
      </c>
      <c r="G244" t="str">
        <f>STANDINGS_RBI[[#This Row],[League]]&amp;STANDINGS_RBI[[#This Row],[Team]]</f>
        <v>$150 Draft Champions Dec 08 1:00 pm Lg.3560Team Warner</v>
      </c>
    </row>
    <row r="245" spans="1:7" x14ac:dyDescent="0.25">
      <c r="A245">
        <v>1004</v>
      </c>
      <c r="B245" t="s">
        <v>237</v>
      </c>
      <c r="C245" t="s">
        <v>724</v>
      </c>
      <c r="D245">
        <v>987</v>
      </c>
      <c r="E245">
        <v>1901</v>
      </c>
      <c r="F245">
        <f t="shared" si="3"/>
        <v>4</v>
      </c>
      <c r="G245" t="str">
        <f>STANDINGS_RBI[[#This Row],[League]]&amp;STANDINGS_RBI[[#This Row],[Team]]</f>
        <v>$150 Draft Champions Dec 08 1:00 pm Lg.3560High Voltage</v>
      </c>
    </row>
    <row r="246" spans="1:7" x14ac:dyDescent="0.25">
      <c r="A246">
        <v>1028</v>
      </c>
      <c r="B246" t="s">
        <v>727</v>
      </c>
      <c r="C246" t="s">
        <v>724</v>
      </c>
      <c r="D246">
        <v>986</v>
      </c>
      <c r="E246">
        <v>1887</v>
      </c>
      <c r="F246">
        <f t="shared" si="3"/>
        <v>5</v>
      </c>
      <c r="G246" t="str">
        <f>STANDINGS_RBI[[#This Row],[League]]&amp;STANDINGS_RBI[[#This Row],[Team]]</f>
        <v>$150 Draft Champions Dec 08 1:00 pm Lg.3560Surge</v>
      </c>
    </row>
    <row r="247" spans="1:7" x14ac:dyDescent="0.25">
      <c r="A247">
        <v>1178</v>
      </c>
      <c r="B247" t="s">
        <v>56</v>
      </c>
      <c r="C247" t="s">
        <v>724</v>
      </c>
      <c r="D247">
        <v>973</v>
      </c>
      <c r="E247">
        <v>1725</v>
      </c>
      <c r="F247">
        <f t="shared" si="3"/>
        <v>6</v>
      </c>
      <c r="G247" t="str">
        <f>STANDINGS_RBI[[#This Row],[League]]&amp;STANDINGS_RBI[[#This Row],[Team]]</f>
        <v>$150 Draft Champions Dec 08 1:00 pm Lg.3560DOUGHBOYS</v>
      </c>
    </row>
    <row r="248" spans="1:7" x14ac:dyDescent="0.25">
      <c r="A248">
        <v>1333</v>
      </c>
      <c r="B248" t="s">
        <v>732</v>
      </c>
      <c r="C248" t="s">
        <v>724</v>
      </c>
      <c r="D248">
        <v>962</v>
      </c>
      <c r="E248">
        <v>1583</v>
      </c>
      <c r="F248">
        <f t="shared" si="3"/>
        <v>7</v>
      </c>
      <c r="G248" t="str">
        <f>STANDINGS_RBI[[#This Row],[League]]&amp;STANDINGS_RBI[[#This Row],[Team]]</f>
        <v>$150 Draft Champions Dec 08 1:00 pm Lg.3560Venom</v>
      </c>
    </row>
    <row r="249" spans="1:7" x14ac:dyDescent="0.25">
      <c r="A249">
        <v>1388</v>
      </c>
      <c r="B249" t="s">
        <v>36</v>
      </c>
      <c r="C249" t="s">
        <v>724</v>
      </c>
      <c r="D249">
        <v>958</v>
      </c>
      <c r="E249">
        <v>1525</v>
      </c>
      <c r="F249">
        <f t="shared" si="3"/>
        <v>8</v>
      </c>
      <c r="G249" t="str">
        <f>STANDINGS_RBI[[#This Row],[League]]&amp;STANDINGS_RBI[[#This Row],[Team]]</f>
        <v>$150 Draft Champions Dec 08 1:00 pm Lg.3560PACO THYME</v>
      </c>
    </row>
    <row r="250" spans="1:7" x14ac:dyDescent="0.25">
      <c r="A250">
        <v>1702</v>
      </c>
      <c r="B250" t="s">
        <v>730</v>
      </c>
      <c r="C250" t="s">
        <v>724</v>
      </c>
      <c r="D250">
        <v>934</v>
      </c>
      <c r="E250">
        <v>1215.5</v>
      </c>
      <c r="F250">
        <f t="shared" si="3"/>
        <v>9</v>
      </c>
      <c r="G250" t="str">
        <f>STANDINGS_RBI[[#This Row],[League]]&amp;STANDINGS_RBI[[#This Row],[Team]]</f>
        <v>$150 Draft Champions Dec 08 1:00 pm Lg.3560Uski1</v>
      </c>
    </row>
    <row r="251" spans="1:7" x14ac:dyDescent="0.25">
      <c r="A251">
        <v>1818</v>
      </c>
      <c r="B251" t="s">
        <v>723</v>
      </c>
      <c r="C251" t="s">
        <v>724</v>
      </c>
      <c r="D251">
        <v>925</v>
      </c>
      <c r="E251">
        <v>1096.5</v>
      </c>
      <c r="F251">
        <f t="shared" si="3"/>
        <v>10</v>
      </c>
      <c r="G251" t="str">
        <f>STANDINGS_RBI[[#This Row],[League]]&amp;STANDINGS_RBI[[#This Row],[Team]]</f>
        <v>$150 Draft Champions Dec 08 1:00 pm Lg.3560Shaputzvah</v>
      </c>
    </row>
    <row r="252" spans="1:7" x14ac:dyDescent="0.25">
      <c r="A252">
        <v>1924</v>
      </c>
      <c r="B252" t="s">
        <v>725</v>
      </c>
      <c r="C252" t="s">
        <v>724</v>
      </c>
      <c r="D252">
        <v>918</v>
      </c>
      <c r="E252">
        <v>983</v>
      </c>
      <c r="F252">
        <f t="shared" si="3"/>
        <v>11</v>
      </c>
      <c r="G252" t="str">
        <f>STANDINGS_RBI[[#This Row],[League]]&amp;STANDINGS_RBI[[#This Row],[Team]]</f>
        <v>$150 Draft Champions Dec 08 1:00 pm Lg.3560Lets Go Metz 2</v>
      </c>
    </row>
    <row r="253" spans="1:7" x14ac:dyDescent="0.25">
      <c r="A253">
        <v>1990</v>
      </c>
      <c r="B253" t="s">
        <v>17</v>
      </c>
      <c r="C253" t="s">
        <v>724</v>
      </c>
      <c r="D253">
        <v>913</v>
      </c>
      <c r="E253">
        <v>922.5</v>
      </c>
      <c r="F253">
        <f t="shared" si="3"/>
        <v>12</v>
      </c>
      <c r="G253" t="str">
        <f>STANDINGS_RBI[[#This Row],[League]]&amp;STANDINGS_RBI[[#This Row],[Team]]</f>
        <v>$150 Draft Champions Dec 08 1:00 pm Lg.3560Millertime</v>
      </c>
    </row>
    <row r="254" spans="1:7" x14ac:dyDescent="0.25">
      <c r="A254">
        <v>2076</v>
      </c>
      <c r="B254" t="s">
        <v>728</v>
      </c>
      <c r="C254" t="s">
        <v>724</v>
      </c>
      <c r="D254">
        <v>905</v>
      </c>
      <c r="E254">
        <v>838</v>
      </c>
      <c r="F254">
        <f t="shared" si="3"/>
        <v>13</v>
      </c>
      <c r="G254" t="str">
        <f>STANDINGS_RBI[[#This Row],[League]]&amp;STANDINGS_RBI[[#This Row],[Team]]</f>
        <v>$150 Draft Champions Dec 08 1:00 pm Lg.3560Team Estes</v>
      </c>
    </row>
    <row r="255" spans="1:7" x14ac:dyDescent="0.25">
      <c r="A255">
        <v>2103</v>
      </c>
      <c r="B255" t="s">
        <v>731</v>
      </c>
      <c r="C255" t="s">
        <v>724</v>
      </c>
      <c r="D255">
        <v>903</v>
      </c>
      <c r="E255">
        <v>812.5</v>
      </c>
      <c r="F255">
        <f t="shared" si="3"/>
        <v>14</v>
      </c>
      <c r="G255" t="str">
        <f>STANDINGS_RBI[[#This Row],[League]]&amp;STANDINGS_RBI[[#This Row],[Team]]</f>
        <v>$150 Draft Champions Dec 08 1:00 pm Lg.3560Team Owens</v>
      </c>
    </row>
    <row r="256" spans="1:7" x14ac:dyDescent="0.25">
      <c r="A256">
        <v>2700</v>
      </c>
      <c r="B256" t="s">
        <v>733</v>
      </c>
      <c r="C256" t="s">
        <v>724</v>
      </c>
      <c r="D256">
        <v>819</v>
      </c>
      <c r="E256">
        <v>210.5</v>
      </c>
      <c r="F256">
        <f t="shared" si="3"/>
        <v>15</v>
      </c>
      <c r="G256" t="str">
        <f>STANDINGS_RBI[[#This Row],[League]]&amp;STANDINGS_RBI[[#This Row],[Team]]</f>
        <v>$150 Draft Champions Dec 08 1:00 pm Lg.3560Iowa Bears</v>
      </c>
    </row>
    <row r="257" spans="1:7" x14ac:dyDescent="0.25">
      <c r="A257">
        <v>213</v>
      </c>
      <c r="B257" t="s">
        <v>736</v>
      </c>
      <c r="C257" t="s">
        <v>735</v>
      </c>
      <c r="D257">
        <v>1075</v>
      </c>
      <c r="E257">
        <v>2699</v>
      </c>
      <c r="F257">
        <f t="shared" si="3"/>
        <v>1</v>
      </c>
      <c r="G257" t="str">
        <f>STANDINGS_RBI[[#This Row],[League]]&amp;STANDINGS_RBI[[#This Row],[Team]]</f>
        <v>$150 Draft Champions Dec 09 1:00 pm Lg.3561Team LeValley 1</v>
      </c>
    </row>
    <row r="258" spans="1:7" x14ac:dyDescent="0.25">
      <c r="A258">
        <v>231</v>
      </c>
      <c r="B258" t="s">
        <v>742</v>
      </c>
      <c r="C258" t="s">
        <v>735</v>
      </c>
      <c r="D258">
        <v>1072</v>
      </c>
      <c r="E258">
        <v>2679.5</v>
      </c>
      <c r="F258">
        <f t="shared" si="3"/>
        <v>2</v>
      </c>
      <c r="G258" t="str">
        <f>STANDINGS_RBI[[#This Row],[League]]&amp;STANDINGS_RBI[[#This Row],[Team]]</f>
        <v>$150 Draft Champions Dec 09 1:00 pm Lg.3561KJ || DC1</v>
      </c>
    </row>
    <row r="259" spans="1:7" x14ac:dyDescent="0.25">
      <c r="A259">
        <v>232</v>
      </c>
      <c r="B259" t="s">
        <v>741</v>
      </c>
      <c r="C259" t="s">
        <v>735</v>
      </c>
      <c r="D259">
        <v>1072</v>
      </c>
      <c r="E259">
        <v>2679.5</v>
      </c>
      <c r="F259">
        <f t="shared" ref="F259:F322" si="4">IF(C259=C258,F258+1,1)</f>
        <v>3</v>
      </c>
      <c r="G259" t="str">
        <f>STANDINGS_RBI[[#This Row],[League]]&amp;STANDINGS_RBI[[#This Row],[Team]]</f>
        <v>$150 Draft Champions Dec 09 1:00 pm Lg.3561Moz Boyz 9</v>
      </c>
    </row>
    <row r="260" spans="1:7" x14ac:dyDescent="0.25">
      <c r="A260">
        <v>579</v>
      </c>
      <c r="B260" t="s">
        <v>304</v>
      </c>
      <c r="C260" t="s">
        <v>735</v>
      </c>
      <c r="D260">
        <v>1026</v>
      </c>
      <c r="E260">
        <v>2332.5</v>
      </c>
      <c r="F260">
        <f t="shared" si="4"/>
        <v>4</v>
      </c>
      <c r="G260" t="str">
        <f>STANDINGS_RBI[[#This Row],[League]]&amp;STANDINGS_RBI[[#This Row],[Team]]</f>
        <v>$150 Draft Champions Dec 09 1:00 pm Lg.3561Surrender Dorothy! (3)</v>
      </c>
    </row>
    <row r="261" spans="1:7" x14ac:dyDescent="0.25">
      <c r="A261">
        <v>613</v>
      </c>
      <c r="B261" t="s">
        <v>459</v>
      </c>
      <c r="C261" t="s">
        <v>735</v>
      </c>
      <c r="D261">
        <v>1022</v>
      </c>
      <c r="E261">
        <v>2300</v>
      </c>
      <c r="F261">
        <f t="shared" si="4"/>
        <v>5</v>
      </c>
      <c r="G261" t="str">
        <f>STANDINGS_RBI[[#This Row],[League]]&amp;STANDINGS_RBI[[#This Row],[Team]]</f>
        <v>$150 Draft Champions Dec 09 1:00 pm Lg.3561Schoop Dogg</v>
      </c>
    </row>
    <row r="262" spans="1:7" x14ac:dyDescent="0.25">
      <c r="A262">
        <v>647</v>
      </c>
      <c r="B262" t="s">
        <v>18</v>
      </c>
      <c r="C262" t="s">
        <v>735</v>
      </c>
      <c r="D262">
        <v>1018</v>
      </c>
      <c r="E262">
        <v>2258.5</v>
      </c>
      <c r="F262">
        <f t="shared" si="4"/>
        <v>6</v>
      </c>
      <c r="G262" t="str">
        <f>STANDINGS_RBI[[#This Row],[League]]&amp;STANDINGS_RBI[[#This Row],[Team]]</f>
        <v>$150 Draft Champions Dec 09 1:00 pm Lg.3561Home Run Derbies</v>
      </c>
    </row>
    <row r="263" spans="1:7" x14ac:dyDescent="0.25">
      <c r="A263">
        <v>738</v>
      </c>
      <c r="B263" t="s">
        <v>734</v>
      </c>
      <c r="C263" t="s">
        <v>735</v>
      </c>
      <c r="D263">
        <v>1010</v>
      </c>
      <c r="E263">
        <v>2170</v>
      </c>
      <c r="F263">
        <f t="shared" si="4"/>
        <v>7</v>
      </c>
      <c r="G263" t="str">
        <f>STANDINGS_RBI[[#This Row],[League]]&amp;STANDINGS_RBI[[#This Row],[Team]]</f>
        <v>$150 Draft Champions Dec 09 1:00 pm Lg.3561Head 2 Head</v>
      </c>
    </row>
    <row r="264" spans="1:7" x14ac:dyDescent="0.25">
      <c r="A264">
        <v>1011</v>
      </c>
      <c r="B264" t="s">
        <v>738</v>
      </c>
      <c r="C264" t="s">
        <v>735</v>
      </c>
      <c r="D264">
        <v>987</v>
      </c>
      <c r="E264">
        <v>1901</v>
      </c>
      <c r="F264">
        <f t="shared" si="4"/>
        <v>8</v>
      </c>
      <c r="G264" t="str">
        <f>STANDINGS_RBI[[#This Row],[League]]&amp;STANDINGS_RBI[[#This Row],[Team]]</f>
        <v>$150 Draft Champions Dec 09 1:00 pm Lg.3561SEMPER FI 5</v>
      </c>
    </row>
    <row r="265" spans="1:7" x14ac:dyDescent="0.25">
      <c r="A265">
        <v>1521</v>
      </c>
      <c r="B265" t="s">
        <v>739</v>
      </c>
      <c r="C265" t="s">
        <v>735</v>
      </c>
      <c r="D265">
        <v>949</v>
      </c>
      <c r="E265">
        <v>1387</v>
      </c>
      <c r="F265">
        <f t="shared" si="4"/>
        <v>9</v>
      </c>
      <c r="G265" t="str">
        <f>STANDINGS_RBI[[#This Row],[League]]&amp;STANDINGS_RBI[[#This Row],[Team]]</f>
        <v>$150 Draft Champions Dec 09 1:00 pm Lg.3561Papa's Brand New Bag</v>
      </c>
    </row>
    <row r="266" spans="1:7" x14ac:dyDescent="0.25">
      <c r="A266">
        <v>1541</v>
      </c>
      <c r="B266" t="s">
        <v>17</v>
      </c>
      <c r="C266" t="s">
        <v>735</v>
      </c>
      <c r="D266">
        <v>948</v>
      </c>
      <c r="E266">
        <v>1371.5</v>
      </c>
      <c r="F266">
        <f t="shared" si="4"/>
        <v>10</v>
      </c>
      <c r="G266" t="str">
        <f>STANDINGS_RBI[[#This Row],[League]]&amp;STANDINGS_RBI[[#This Row],[Team]]</f>
        <v>$150 Draft Champions Dec 09 1:00 pm Lg.3561Millertime</v>
      </c>
    </row>
    <row r="267" spans="1:7" x14ac:dyDescent="0.25">
      <c r="A267">
        <v>1558</v>
      </c>
      <c r="B267" t="s">
        <v>173</v>
      </c>
      <c r="C267" t="s">
        <v>735</v>
      </c>
      <c r="D267">
        <v>946</v>
      </c>
      <c r="E267">
        <v>1352</v>
      </c>
      <c r="F267">
        <f t="shared" si="4"/>
        <v>11</v>
      </c>
      <c r="G267" t="str">
        <f>STANDINGS_RBI[[#This Row],[League]]&amp;STANDINGS_RBI[[#This Row],[Team]]</f>
        <v>$150 Draft Champions Dec 09 1:00 pm Lg.3561Spirit of St. Louis</v>
      </c>
    </row>
    <row r="268" spans="1:7" x14ac:dyDescent="0.25">
      <c r="A268">
        <v>2044</v>
      </c>
      <c r="B268" t="s">
        <v>470</v>
      </c>
      <c r="C268" t="s">
        <v>735</v>
      </c>
      <c r="D268">
        <v>908</v>
      </c>
      <c r="E268">
        <v>866</v>
      </c>
      <c r="F268">
        <f t="shared" si="4"/>
        <v>12</v>
      </c>
      <c r="G268" t="str">
        <f>STANDINGS_RBI[[#This Row],[League]]&amp;STANDINGS_RBI[[#This Row],[Team]]</f>
        <v>$150 Draft Champions Dec 09 1:00 pm Lg.3561Brickdust</v>
      </c>
    </row>
    <row r="269" spans="1:7" x14ac:dyDescent="0.25">
      <c r="A269">
        <v>2524</v>
      </c>
      <c r="B269" t="s">
        <v>740</v>
      </c>
      <c r="C269" t="s">
        <v>735</v>
      </c>
      <c r="D269">
        <v>851</v>
      </c>
      <c r="E269">
        <v>390</v>
      </c>
      <c r="F269">
        <f t="shared" si="4"/>
        <v>13</v>
      </c>
      <c r="G269" t="str">
        <f>STANDINGS_RBI[[#This Row],[League]]&amp;STANDINGS_RBI[[#This Row],[Team]]</f>
        <v>$150 Draft Champions Dec 09 1:00 pm Lg.3561Send in the Car</v>
      </c>
    </row>
    <row r="270" spans="1:7" x14ac:dyDescent="0.25">
      <c r="A270">
        <v>2667</v>
      </c>
      <c r="B270" t="s">
        <v>737</v>
      </c>
      <c r="C270" t="s">
        <v>735</v>
      </c>
      <c r="D270">
        <v>825</v>
      </c>
      <c r="E270">
        <v>245</v>
      </c>
      <c r="F270">
        <f t="shared" si="4"/>
        <v>14</v>
      </c>
      <c r="G270" t="str">
        <f>STANDINGS_RBI[[#This Row],[League]]&amp;STANDINGS_RBI[[#This Row],[Team]]</f>
        <v>$150 Draft Champions Dec 09 1:00 pm Lg.3561Team Brown</v>
      </c>
    </row>
    <row r="271" spans="1:7" x14ac:dyDescent="0.25">
      <c r="A271">
        <v>2905</v>
      </c>
      <c r="B271" t="s">
        <v>743</v>
      </c>
      <c r="C271" t="s">
        <v>735</v>
      </c>
      <c r="D271">
        <v>648</v>
      </c>
      <c r="E271">
        <v>6</v>
      </c>
      <c r="F271">
        <f t="shared" si="4"/>
        <v>15</v>
      </c>
      <c r="G271" t="str">
        <f>STANDINGS_RBI[[#This Row],[League]]&amp;STANDINGS_RBI[[#This Row],[Team]]</f>
        <v>$150 Draft Champions Dec 09 1:00 pm Lg.3561Pounders 150 V2</v>
      </c>
    </row>
    <row r="272" spans="1:7" x14ac:dyDescent="0.25">
      <c r="A272">
        <v>68</v>
      </c>
      <c r="B272" t="s">
        <v>442</v>
      </c>
      <c r="C272" t="s">
        <v>745</v>
      </c>
      <c r="D272">
        <v>1121</v>
      </c>
      <c r="E272">
        <v>2843.5</v>
      </c>
      <c r="F272">
        <f t="shared" si="4"/>
        <v>1</v>
      </c>
      <c r="G272" t="str">
        <f>STANDINGS_RBI[[#This Row],[League]]&amp;STANDINGS_RBI[[#This Row],[Team]]</f>
        <v>$150 Draft Champions Dec 13 1:00 pm Lg.3562It's Happening</v>
      </c>
    </row>
    <row r="273" spans="1:7" x14ac:dyDescent="0.25">
      <c r="A273">
        <v>280</v>
      </c>
      <c r="B273" t="s">
        <v>393</v>
      </c>
      <c r="C273" t="s">
        <v>745</v>
      </c>
      <c r="D273">
        <v>1063</v>
      </c>
      <c r="E273">
        <v>2631</v>
      </c>
      <c r="F273">
        <f t="shared" si="4"/>
        <v>2</v>
      </c>
      <c r="G273" t="str">
        <f>STANDINGS_RBI[[#This Row],[League]]&amp;STANDINGS_RBI[[#This Row],[Team]]</f>
        <v>$150 Draft Champions Dec 13 1:00 pm Lg.3562Team Donnelly</v>
      </c>
    </row>
    <row r="274" spans="1:7" x14ac:dyDescent="0.25">
      <c r="A274">
        <v>391</v>
      </c>
      <c r="B274" t="s">
        <v>744</v>
      </c>
      <c r="C274" t="s">
        <v>745</v>
      </c>
      <c r="D274">
        <v>1049</v>
      </c>
      <c r="E274">
        <v>2523.5</v>
      </c>
      <c r="F274">
        <f t="shared" si="4"/>
        <v>3</v>
      </c>
      <c r="G274" t="str">
        <f>STANDINGS_RBI[[#This Row],[League]]&amp;STANDINGS_RBI[[#This Row],[Team]]</f>
        <v>$150 Draft Champions Dec 13 1:00 pm Lg.3562SEMPER FI 6</v>
      </c>
    </row>
    <row r="275" spans="1:7" x14ac:dyDescent="0.25">
      <c r="A275">
        <v>687</v>
      </c>
      <c r="B275" t="s">
        <v>343</v>
      </c>
      <c r="C275" t="s">
        <v>745</v>
      </c>
      <c r="D275">
        <v>1015</v>
      </c>
      <c r="E275">
        <v>2224.5</v>
      </c>
      <c r="F275">
        <f t="shared" si="4"/>
        <v>4</v>
      </c>
      <c r="G275" t="str">
        <f>STANDINGS_RBI[[#This Row],[League]]&amp;STANDINGS_RBI[[#This Row],[Team]]</f>
        <v>$150 Draft Champions Dec 13 1:00 pm Lg.3562Poopy Tooth 3</v>
      </c>
    </row>
    <row r="276" spans="1:7" x14ac:dyDescent="0.25">
      <c r="A276">
        <v>750</v>
      </c>
      <c r="B276" t="s">
        <v>320</v>
      </c>
      <c r="C276" t="s">
        <v>745</v>
      </c>
      <c r="D276">
        <v>1009</v>
      </c>
      <c r="E276">
        <v>2158.5</v>
      </c>
      <c r="F276">
        <f t="shared" si="4"/>
        <v>5</v>
      </c>
      <c r="G276" t="str">
        <f>STANDINGS_RBI[[#This Row],[League]]&amp;STANDINGS_RBI[[#This Row],[Team]]</f>
        <v>$150 Draft Champions Dec 13 1:00 pm Lg.3562Funnies1</v>
      </c>
    </row>
    <row r="277" spans="1:7" x14ac:dyDescent="0.25">
      <c r="A277">
        <v>840</v>
      </c>
      <c r="B277" t="s">
        <v>751</v>
      </c>
      <c r="C277" t="s">
        <v>745</v>
      </c>
      <c r="D277">
        <v>1002</v>
      </c>
      <c r="E277">
        <v>2072</v>
      </c>
      <c r="F277">
        <f t="shared" si="4"/>
        <v>6</v>
      </c>
      <c r="G277" t="str">
        <f>STANDINGS_RBI[[#This Row],[League]]&amp;STANDINGS_RBI[[#This Row],[Team]]</f>
        <v>$150 Draft Champions Dec 13 1:00 pm Lg.3562SpinningSeams1</v>
      </c>
    </row>
    <row r="278" spans="1:7" x14ac:dyDescent="0.25">
      <c r="A278">
        <v>1176</v>
      </c>
      <c r="B278" t="s">
        <v>753</v>
      </c>
      <c r="C278" t="s">
        <v>745</v>
      </c>
      <c r="D278">
        <v>974</v>
      </c>
      <c r="E278">
        <v>1739</v>
      </c>
      <c r="F278">
        <f t="shared" si="4"/>
        <v>7</v>
      </c>
      <c r="G278" t="str">
        <f>STANDINGS_RBI[[#This Row],[League]]&amp;STANDINGS_RBI[[#This Row],[Team]]</f>
        <v>$150 Draft Champions Dec 13 1:00 pm Lg.3562Tooth and Nail</v>
      </c>
    </row>
    <row r="279" spans="1:7" x14ac:dyDescent="0.25">
      <c r="A279">
        <v>1322</v>
      </c>
      <c r="B279" t="s">
        <v>750</v>
      </c>
      <c r="C279" t="s">
        <v>745</v>
      </c>
      <c r="D279">
        <v>963</v>
      </c>
      <c r="E279">
        <v>1598.5</v>
      </c>
      <c r="F279">
        <f t="shared" si="4"/>
        <v>8</v>
      </c>
      <c r="G279" t="str">
        <f>STANDINGS_RBI[[#This Row],[League]]&amp;STANDINGS_RBI[[#This Row],[Team]]</f>
        <v>$150 Draft Champions Dec 13 1:00 pm Lg.3562zima..</v>
      </c>
    </row>
    <row r="280" spans="1:7" x14ac:dyDescent="0.25">
      <c r="A280">
        <v>1506</v>
      </c>
      <c r="B280" t="s">
        <v>746</v>
      </c>
      <c r="C280" t="s">
        <v>745</v>
      </c>
      <c r="D280">
        <v>950</v>
      </c>
      <c r="E280">
        <v>1401.5</v>
      </c>
      <c r="F280">
        <f t="shared" si="4"/>
        <v>9</v>
      </c>
      <c r="G280" t="str">
        <f>STANDINGS_RBI[[#This Row],[League]]&amp;STANDINGS_RBI[[#This Row],[Team]]</f>
        <v>$150 Draft Champions Dec 13 1:00 pm Lg.3562Midnight Club</v>
      </c>
    </row>
    <row r="281" spans="1:7" x14ac:dyDescent="0.25">
      <c r="A281">
        <v>1703</v>
      </c>
      <c r="B281" t="s">
        <v>92</v>
      </c>
      <c r="C281" t="s">
        <v>745</v>
      </c>
      <c r="D281">
        <v>933</v>
      </c>
      <c r="E281">
        <v>1201</v>
      </c>
      <c r="F281">
        <f t="shared" si="4"/>
        <v>10</v>
      </c>
      <c r="G281" t="str">
        <f>STANDINGS_RBI[[#This Row],[League]]&amp;STANDINGS_RBI[[#This Row],[Team]]</f>
        <v>$150 Draft Champions Dec 13 1:00 pm Lg.3562Black Sox</v>
      </c>
    </row>
    <row r="282" spans="1:7" x14ac:dyDescent="0.25">
      <c r="A282">
        <v>1863</v>
      </c>
      <c r="B282" t="s">
        <v>180</v>
      </c>
      <c r="C282" t="s">
        <v>745</v>
      </c>
      <c r="D282">
        <v>922</v>
      </c>
      <c r="E282">
        <v>1045.5</v>
      </c>
      <c r="F282">
        <f t="shared" si="4"/>
        <v>11</v>
      </c>
      <c r="G282" t="str">
        <f>STANDINGS_RBI[[#This Row],[League]]&amp;STANDINGS_RBI[[#This Row],[Team]]</f>
        <v>$150 Draft Champions Dec 13 1:00 pm Lg.3562Midnight Express</v>
      </c>
    </row>
    <row r="283" spans="1:7" x14ac:dyDescent="0.25">
      <c r="A283">
        <v>2277</v>
      </c>
      <c r="B283" t="s">
        <v>752</v>
      </c>
      <c r="C283" t="s">
        <v>745</v>
      </c>
      <c r="D283">
        <v>885</v>
      </c>
      <c r="E283">
        <v>638.5</v>
      </c>
      <c r="F283">
        <f t="shared" si="4"/>
        <v>12</v>
      </c>
      <c r="G283" t="str">
        <f>STANDINGS_RBI[[#This Row],[League]]&amp;STANDINGS_RBI[[#This Row],[Team]]</f>
        <v>$150 Draft Champions Dec 13 1:00 pm Lg.3562Wriggle Field</v>
      </c>
    </row>
    <row r="284" spans="1:7" x14ac:dyDescent="0.25">
      <c r="A284">
        <v>2333</v>
      </c>
      <c r="B284" t="s">
        <v>749</v>
      </c>
      <c r="C284" t="s">
        <v>745</v>
      </c>
      <c r="D284">
        <v>877</v>
      </c>
      <c r="E284">
        <v>575</v>
      </c>
      <c r="F284">
        <f t="shared" si="4"/>
        <v>13</v>
      </c>
      <c r="G284" t="str">
        <f>STANDINGS_RBI[[#This Row],[League]]&amp;STANDINGS_RBI[[#This Row],[Team]]</f>
        <v>$150 Draft Champions Dec 13 1:00 pm Lg.3562Lets Go Metz 3</v>
      </c>
    </row>
    <row r="285" spans="1:7" x14ac:dyDescent="0.25">
      <c r="A285">
        <v>2558</v>
      </c>
      <c r="B285" t="s">
        <v>747</v>
      </c>
      <c r="C285" t="s">
        <v>745</v>
      </c>
      <c r="D285">
        <v>845</v>
      </c>
      <c r="E285">
        <v>352</v>
      </c>
      <c r="F285">
        <f t="shared" si="4"/>
        <v>14</v>
      </c>
      <c r="G285" t="str">
        <f>STANDINGS_RBI[[#This Row],[League]]&amp;STANDINGS_RBI[[#This Row],[Team]]</f>
        <v>$150 Draft Champions Dec 13 1:00 pm Lg.3562EMERSON 2</v>
      </c>
    </row>
    <row r="286" spans="1:7" x14ac:dyDescent="0.25">
      <c r="A286">
        <v>2725</v>
      </c>
      <c r="B286" t="s">
        <v>748</v>
      </c>
      <c r="C286" t="s">
        <v>745</v>
      </c>
      <c r="D286">
        <v>812</v>
      </c>
      <c r="E286">
        <v>185.5</v>
      </c>
      <c r="F286">
        <f t="shared" si="4"/>
        <v>15</v>
      </c>
      <c r="G286" t="str">
        <f>STANDINGS_RBI[[#This Row],[League]]&amp;STANDINGS_RBI[[#This Row],[Team]]</f>
        <v>$150 Draft Champions Dec 13 1:00 pm Lg.3562La Cheeserie</v>
      </c>
    </row>
    <row r="287" spans="1:7" x14ac:dyDescent="0.25">
      <c r="A287">
        <v>128</v>
      </c>
      <c r="B287" t="s">
        <v>305</v>
      </c>
      <c r="C287" t="s">
        <v>755</v>
      </c>
      <c r="D287">
        <v>1094</v>
      </c>
      <c r="E287">
        <v>2781.5</v>
      </c>
      <c r="F287">
        <f t="shared" si="4"/>
        <v>1</v>
      </c>
      <c r="G287" t="str">
        <f>STANDINGS_RBI[[#This Row],[League]]&amp;STANDINGS_RBI[[#This Row],[Team]]</f>
        <v>$150 Draft Champions Dec 14 1:00 pm Lg.3563Bronx Yankees (DC3)</v>
      </c>
    </row>
    <row r="288" spans="1:7" x14ac:dyDescent="0.25">
      <c r="A288">
        <v>220</v>
      </c>
      <c r="B288" t="s">
        <v>756</v>
      </c>
      <c r="C288" t="s">
        <v>755</v>
      </c>
      <c r="D288">
        <v>1073</v>
      </c>
      <c r="E288">
        <v>2688</v>
      </c>
      <c r="F288">
        <f t="shared" si="4"/>
        <v>2</v>
      </c>
      <c r="G288" t="str">
        <f>STANDINGS_RBI[[#This Row],[League]]&amp;STANDINGS_RBI[[#This Row],[Team]]</f>
        <v>$150 Draft Champions Dec 14 1:00 pm Lg.3563Madcow - DC3</v>
      </c>
    </row>
    <row r="289" spans="1:7" x14ac:dyDescent="0.25">
      <c r="A289">
        <v>324</v>
      </c>
      <c r="B289" t="s">
        <v>53</v>
      </c>
      <c r="C289" t="s">
        <v>755</v>
      </c>
      <c r="D289">
        <v>1056</v>
      </c>
      <c r="E289">
        <v>2582</v>
      </c>
      <c r="F289">
        <f t="shared" si="4"/>
        <v>3</v>
      </c>
      <c r="G289" t="str">
        <f>STANDINGS_RBI[[#This Row],[League]]&amp;STANDINGS_RBI[[#This Row],[Team]]</f>
        <v>$150 Draft Champions Dec 14 1:00 pm Lg.3563Baseball Furies</v>
      </c>
    </row>
    <row r="290" spans="1:7" x14ac:dyDescent="0.25">
      <c r="A290">
        <v>417</v>
      </c>
      <c r="B290" t="s">
        <v>764</v>
      </c>
      <c r="C290" t="s">
        <v>755</v>
      </c>
      <c r="D290">
        <v>1045</v>
      </c>
      <c r="E290">
        <v>2495</v>
      </c>
      <c r="F290">
        <f t="shared" si="4"/>
        <v>4</v>
      </c>
      <c r="G290" t="str">
        <f>STANDINGS_RBI[[#This Row],[League]]&amp;STANDINGS_RBI[[#This Row],[Team]]</f>
        <v>$150 Draft Champions Dec 14 1:00 pm Lg.3563SEMPER FI 7</v>
      </c>
    </row>
    <row r="291" spans="1:7" x14ac:dyDescent="0.25">
      <c r="A291">
        <v>832</v>
      </c>
      <c r="B291" t="s">
        <v>757</v>
      </c>
      <c r="C291" t="s">
        <v>755</v>
      </c>
      <c r="D291">
        <v>1002</v>
      </c>
      <c r="E291">
        <v>2072</v>
      </c>
      <c r="F291">
        <f t="shared" si="4"/>
        <v>5</v>
      </c>
      <c r="G291" t="str">
        <f>STANDINGS_RBI[[#This Row],[League]]&amp;STANDINGS_RBI[[#This Row],[Team]]</f>
        <v>$150 Draft Champions Dec 14 1:00 pm Lg.3563Batass Boys</v>
      </c>
    </row>
    <row r="292" spans="1:7" x14ac:dyDescent="0.25">
      <c r="A292">
        <v>1041</v>
      </c>
      <c r="B292" t="s">
        <v>188</v>
      </c>
      <c r="C292" t="s">
        <v>755</v>
      </c>
      <c r="D292">
        <v>985</v>
      </c>
      <c r="E292">
        <v>1875.5</v>
      </c>
      <c r="F292">
        <f t="shared" si="4"/>
        <v>6</v>
      </c>
      <c r="G292" t="str">
        <f>STANDINGS_RBI[[#This Row],[League]]&amp;STANDINGS_RBI[[#This Row],[Team]]</f>
        <v>$150 Draft Champions Dec 14 1:00 pm Lg.3563the GOAT</v>
      </c>
    </row>
    <row r="293" spans="1:7" x14ac:dyDescent="0.25">
      <c r="A293">
        <v>1145</v>
      </c>
      <c r="B293" t="s">
        <v>761</v>
      </c>
      <c r="C293" t="s">
        <v>755</v>
      </c>
      <c r="D293">
        <v>976</v>
      </c>
      <c r="E293">
        <v>1767.5</v>
      </c>
      <c r="F293">
        <f t="shared" si="4"/>
        <v>7</v>
      </c>
      <c r="G293" t="str">
        <f>STANDINGS_RBI[[#This Row],[League]]&amp;STANDINGS_RBI[[#This Row],[Team]]</f>
        <v>$150 Draft Champions Dec 14 1:00 pm Lg.3563Slip Stitches</v>
      </c>
    </row>
    <row r="294" spans="1:7" x14ac:dyDescent="0.25">
      <c r="A294">
        <v>1295</v>
      </c>
      <c r="B294" t="s">
        <v>760</v>
      </c>
      <c r="C294" t="s">
        <v>755</v>
      </c>
      <c r="D294">
        <v>964</v>
      </c>
      <c r="E294">
        <v>1617</v>
      </c>
      <c r="F294">
        <f t="shared" si="4"/>
        <v>8</v>
      </c>
      <c r="G294" t="str">
        <f>STANDINGS_RBI[[#This Row],[League]]&amp;STANDINGS_RBI[[#This Row],[Team]]</f>
        <v>$150 Draft Champions Dec 14 1:00 pm Lg.3563Squirrels</v>
      </c>
    </row>
    <row r="295" spans="1:7" x14ac:dyDescent="0.25">
      <c r="A295">
        <v>1528</v>
      </c>
      <c r="B295" t="s">
        <v>759</v>
      </c>
      <c r="C295" t="s">
        <v>755</v>
      </c>
      <c r="D295">
        <v>949</v>
      </c>
      <c r="E295">
        <v>1387</v>
      </c>
      <c r="F295">
        <f t="shared" si="4"/>
        <v>9</v>
      </c>
      <c r="G295" t="str">
        <f>STANDINGS_RBI[[#This Row],[League]]&amp;STANDINGS_RBI[[#This Row],[Team]]</f>
        <v>$150 Draft Champions Dec 14 1:00 pm Lg.3563Team Saunders</v>
      </c>
    </row>
    <row r="296" spans="1:7" x14ac:dyDescent="0.25">
      <c r="A296">
        <v>1764</v>
      </c>
      <c r="B296" t="s">
        <v>754</v>
      </c>
      <c r="C296" t="s">
        <v>755</v>
      </c>
      <c r="D296">
        <v>929</v>
      </c>
      <c r="E296">
        <v>1143</v>
      </c>
      <c r="F296">
        <f t="shared" si="4"/>
        <v>10</v>
      </c>
      <c r="G296" t="str">
        <f>STANDINGS_RBI[[#This Row],[League]]&amp;STANDINGS_RBI[[#This Row],[Team]]</f>
        <v>$150 Draft Champions Dec 14 1:00 pm Lg.3563Cryan-1</v>
      </c>
    </row>
    <row r="297" spans="1:7" x14ac:dyDescent="0.25">
      <c r="A297">
        <v>1977</v>
      </c>
      <c r="B297" t="s">
        <v>763</v>
      </c>
      <c r="C297" t="s">
        <v>755</v>
      </c>
      <c r="D297">
        <v>915</v>
      </c>
      <c r="E297">
        <v>941</v>
      </c>
      <c r="F297">
        <f t="shared" si="4"/>
        <v>11</v>
      </c>
      <c r="G297" t="str">
        <f>STANDINGS_RBI[[#This Row],[League]]&amp;STANDINGS_RBI[[#This Row],[Team]]</f>
        <v>$150 Draft Champions Dec 14 1:00 pm Lg.3563ctmbb II</v>
      </c>
    </row>
    <row r="298" spans="1:7" x14ac:dyDescent="0.25">
      <c r="A298">
        <v>2325</v>
      </c>
      <c r="B298" t="s">
        <v>762</v>
      </c>
      <c r="C298" t="s">
        <v>755</v>
      </c>
      <c r="D298">
        <v>879</v>
      </c>
      <c r="E298">
        <v>584.5</v>
      </c>
      <c r="F298">
        <f t="shared" si="4"/>
        <v>12</v>
      </c>
      <c r="G298" t="str">
        <f>STANDINGS_RBI[[#This Row],[League]]&amp;STANDINGS_RBI[[#This Row],[Team]]</f>
        <v>$150 Draft Champions Dec 14 1:00 pm Lg.3563ChipChopChip2</v>
      </c>
    </row>
    <row r="299" spans="1:7" x14ac:dyDescent="0.25">
      <c r="A299">
        <v>2457</v>
      </c>
      <c r="B299" t="s">
        <v>758</v>
      </c>
      <c r="C299" t="s">
        <v>755</v>
      </c>
      <c r="D299">
        <v>861</v>
      </c>
      <c r="E299">
        <v>453.5</v>
      </c>
      <c r="F299">
        <f t="shared" si="4"/>
        <v>13</v>
      </c>
      <c r="G299" t="str">
        <f>STANDINGS_RBI[[#This Row],[League]]&amp;STANDINGS_RBI[[#This Row],[Team]]</f>
        <v>$150 Draft Champions Dec 14 1:00 pm Lg.3563Gunilla Knutsson</v>
      </c>
    </row>
    <row r="300" spans="1:7" x14ac:dyDescent="0.25">
      <c r="A300">
        <v>2557</v>
      </c>
      <c r="B300" t="s">
        <v>56</v>
      </c>
      <c r="C300" t="s">
        <v>755</v>
      </c>
      <c r="D300">
        <v>845</v>
      </c>
      <c r="E300">
        <v>352</v>
      </c>
      <c r="F300">
        <f t="shared" si="4"/>
        <v>14</v>
      </c>
      <c r="G300" t="str">
        <f>STANDINGS_RBI[[#This Row],[League]]&amp;STANDINGS_RBI[[#This Row],[Team]]</f>
        <v>$150 Draft Champions Dec 14 1:00 pm Lg.3563DOUGHBOYS</v>
      </c>
    </row>
    <row r="301" spans="1:7" x14ac:dyDescent="0.25">
      <c r="A301">
        <v>2742</v>
      </c>
      <c r="B301" t="s">
        <v>765</v>
      </c>
      <c r="C301" t="s">
        <v>755</v>
      </c>
      <c r="D301">
        <v>804</v>
      </c>
      <c r="E301">
        <v>168.5</v>
      </c>
      <c r="F301">
        <f t="shared" si="4"/>
        <v>15</v>
      </c>
      <c r="G301" t="str">
        <f>STANDINGS_RBI[[#This Row],[League]]&amp;STANDINGS_RBI[[#This Row],[Team]]</f>
        <v>$150 Draft Champions Dec 14 1:00 pm Lg.3563HaveAGreatDay</v>
      </c>
    </row>
    <row r="302" spans="1:7" x14ac:dyDescent="0.25">
      <c r="A302">
        <v>16</v>
      </c>
      <c r="B302" t="s">
        <v>770</v>
      </c>
      <c r="C302" t="s">
        <v>767</v>
      </c>
      <c r="D302">
        <v>1149</v>
      </c>
      <c r="E302">
        <v>2893.5</v>
      </c>
      <c r="F302">
        <f t="shared" si="4"/>
        <v>1</v>
      </c>
      <c r="G302" t="str">
        <f>STANDINGS_RBI[[#This Row],[League]]&amp;STANDINGS_RBI[[#This Row],[Team]]</f>
        <v>$150 Draft Champions Dec 16 1:00 pm Lg.3564Domo Arenado</v>
      </c>
    </row>
    <row r="303" spans="1:7" x14ac:dyDescent="0.25">
      <c r="A303">
        <v>22</v>
      </c>
      <c r="B303" t="s">
        <v>766</v>
      </c>
      <c r="C303" t="s">
        <v>767</v>
      </c>
      <c r="D303">
        <v>1146</v>
      </c>
      <c r="E303">
        <v>2890</v>
      </c>
      <c r="F303">
        <f t="shared" si="4"/>
        <v>2</v>
      </c>
      <c r="G303" t="str">
        <f>STANDINGS_RBI[[#This Row],[League]]&amp;STANDINGS_RBI[[#This Row],[Team]]</f>
        <v>$150 Draft Champions Dec 16 1:00 pm Lg.3564Mookie Clevinger</v>
      </c>
    </row>
    <row r="304" spans="1:7" x14ac:dyDescent="0.25">
      <c r="A304">
        <v>484</v>
      </c>
      <c r="B304" t="s">
        <v>6</v>
      </c>
      <c r="C304" t="s">
        <v>767</v>
      </c>
      <c r="D304">
        <v>1037</v>
      </c>
      <c r="E304">
        <v>2428.5</v>
      </c>
      <c r="F304">
        <f t="shared" si="4"/>
        <v>3</v>
      </c>
      <c r="G304" t="str">
        <f>STANDINGS_RBI[[#This Row],[League]]&amp;STANDINGS_RBI[[#This Row],[Team]]</f>
        <v>$150 Draft Champions Dec 16 1:00 pm Lg.3564The Incredibles</v>
      </c>
    </row>
    <row r="305" spans="1:7" x14ac:dyDescent="0.25">
      <c r="A305">
        <v>827</v>
      </c>
      <c r="B305" t="s">
        <v>771</v>
      </c>
      <c r="C305" t="s">
        <v>767</v>
      </c>
      <c r="D305">
        <v>1003</v>
      </c>
      <c r="E305">
        <v>2086</v>
      </c>
      <c r="F305">
        <f t="shared" si="4"/>
        <v>4</v>
      </c>
      <c r="G305" t="str">
        <f>STANDINGS_RBI[[#This Row],[League]]&amp;STANDINGS_RBI[[#This Row],[Team]]</f>
        <v>$150 Draft Champions Dec 16 1:00 pm Lg.3564Team Dan</v>
      </c>
    </row>
    <row r="306" spans="1:7" x14ac:dyDescent="0.25">
      <c r="A306">
        <v>862</v>
      </c>
      <c r="B306" t="s">
        <v>435</v>
      </c>
      <c r="C306" t="s">
        <v>767</v>
      </c>
      <c r="D306">
        <v>1000</v>
      </c>
      <c r="E306">
        <v>2050.5</v>
      </c>
      <c r="F306">
        <f t="shared" si="4"/>
        <v>5</v>
      </c>
      <c r="G306" t="str">
        <f>STANDINGS_RBI[[#This Row],[League]]&amp;STANDINGS_RBI[[#This Row],[Team]]</f>
        <v>$150 Draft Champions Dec 16 1:00 pm Lg.3564Lets Go Storm 1</v>
      </c>
    </row>
    <row r="307" spans="1:7" x14ac:dyDescent="0.25">
      <c r="A307">
        <v>1676</v>
      </c>
      <c r="B307" t="s">
        <v>731</v>
      </c>
      <c r="C307" t="s">
        <v>767</v>
      </c>
      <c r="D307">
        <v>936</v>
      </c>
      <c r="E307">
        <v>1234.5</v>
      </c>
      <c r="F307">
        <f t="shared" si="4"/>
        <v>6</v>
      </c>
      <c r="G307" t="str">
        <f>STANDINGS_RBI[[#This Row],[League]]&amp;STANDINGS_RBI[[#This Row],[Team]]</f>
        <v>$150 Draft Champions Dec 16 1:00 pm Lg.3564Team Owens</v>
      </c>
    </row>
    <row r="308" spans="1:7" x14ac:dyDescent="0.25">
      <c r="A308">
        <v>1806</v>
      </c>
      <c r="B308" t="s">
        <v>411</v>
      </c>
      <c r="C308" t="s">
        <v>767</v>
      </c>
      <c r="D308">
        <v>926</v>
      </c>
      <c r="E308">
        <v>1109.5</v>
      </c>
      <c r="F308">
        <f t="shared" si="4"/>
        <v>7</v>
      </c>
      <c r="G308" t="str">
        <f>STANDINGS_RBI[[#This Row],[League]]&amp;STANDINGS_RBI[[#This Row],[Team]]</f>
        <v>$150 Draft Champions Dec 16 1:00 pm Lg.3564Thing 1</v>
      </c>
    </row>
    <row r="309" spans="1:7" x14ac:dyDescent="0.25">
      <c r="A309">
        <v>1921</v>
      </c>
      <c r="B309" t="s">
        <v>119</v>
      </c>
      <c r="C309" t="s">
        <v>767</v>
      </c>
      <c r="D309">
        <v>918</v>
      </c>
      <c r="E309">
        <v>983</v>
      </c>
      <c r="F309">
        <f t="shared" si="4"/>
        <v>8</v>
      </c>
      <c r="G309" t="str">
        <f>STANDINGS_RBI[[#This Row],[League]]&amp;STANDINGS_RBI[[#This Row],[Team]]</f>
        <v>$150 Draft Champions Dec 16 1:00 pm Lg.3564GIGANOTOSAURUS</v>
      </c>
    </row>
    <row r="310" spans="1:7" x14ac:dyDescent="0.25">
      <c r="A310">
        <v>2129</v>
      </c>
      <c r="B310" t="s">
        <v>774</v>
      </c>
      <c r="C310" t="s">
        <v>767</v>
      </c>
      <c r="D310">
        <v>901</v>
      </c>
      <c r="E310">
        <v>788</v>
      </c>
      <c r="F310">
        <f t="shared" si="4"/>
        <v>9</v>
      </c>
      <c r="G310" t="str">
        <f>STANDINGS_RBI[[#This Row],[League]]&amp;STANDINGS_RBI[[#This Row],[Team]]</f>
        <v>$150 Draft Champions Dec 16 1:00 pm Lg.3564The Libertines</v>
      </c>
    </row>
    <row r="311" spans="1:7" x14ac:dyDescent="0.25">
      <c r="A311">
        <v>2143</v>
      </c>
      <c r="B311" t="s">
        <v>768</v>
      </c>
      <c r="C311" t="s">
        <v>767</v>
      </c>
      <c r="D311">
        <v>900</v>
      </c>
      <c r="E311">
        <v>773.5</v>
      </c>
      <c r="F311">
        <f t="shared" si="4"/>
        <v>10</v>
      </c>
      <c r="G311" t="str">
        <f>STANDINGS_RBI[[#This Row],[League]]&amp;STANDINGS_RBI[[#This Row],[Team]]</f>
        <v>$150 Draft Champions Dec 16 1:00 pm Lg.3564Team Tran</v>
      </c>
    </row>
    <row r="312" spans="1:7" x14ac:dyDescent="0.25">
      <c r="A312">
        <v>2162</v>
      </c>
      <c r="B312" t="s">
        <v>227</v>
      </c>
      <c r="C312" t="s">
        <v>767</v>
      </c>
      <c r="D312">
        <v>898</v>
      </c>
      <c r="E312">
        <v>753</v>
      </c>
      <c r="F312">
        <f t="shared" si="4"/>
        <v>11</v>
      </c>
      <c r="G312" t="str">
        <f>STANDINGS_RBI[[#This Row],[League]]&amp;STANDINGS_RBI[[#This Row],[Team]]</f>
        <v>$150 Draft Champions Dec 16 1:00 pm Lg.3564smackers</v>
      </c>
    </row>
    <row r="313" spans="1:7" x14ac:dyDescent="0.25">
      <c r="A313">
        <v>2302</v>
      </c>
      <c r="B313" t="s">
        <v>773</v>
      </c>
      <c r="C313" t="s">
        <v>767</v>
      </c>
      <c r="D313">
        <v>882</v>
      </c>
      <c r="E313">
        <v>610</v>
      </c>
      <c r="F313">
        <f t="shared" si="4"/>
        <v>12</v>
      </c>
      <c r="G313" t="str">
        <f>STANDINGS_RBI[[#This Row],[League]]&amp;STANDINGS_RBI[[#This Row],[Team]]</f>
        <v>$150 Draft Champions Dec 16 1:00 pm Lg.3564Pyrolitic Decomposiotion</v>
      </c>
    </row>
    <row r="314" spans="1:7" x14ac:dyDescent="0.25">
      <c r="A314">
        <v>2481</v>
      </c>
      <c r="B314" t="s">
        <v>701</v>
      </c>
      <c r="C314" t="s">
        <v>767</v>
      </c>
      <c r="D314">
        <v>858</v>
      </c>
      <c r="E314">
        <v>432.5</v>
      </c>
      <c r="F314">
        <f t="shared" si="4"/>
        <v>13</v>
      </c>
      <c r="G314" t="str">
        <f>STANDINGS_RBI[[#This Row],[League]]&amp;STANDINGS_RBI[[#This Row],[Team]]</f>
        <v>$150 Draft Champions Dec 16 1:00 pm Lg.3564Team Shepherd</v>
      </c>
    </row>
    <row r="315" spans="1:7" x14ac:dyDescent="0.25">
      <c r="A315">
        <v>2527</v>
      </c>
      <c r="B315" t="s">
        <v>772</v>
      </c>
      <c r="C315" t="s">
        <v>767</v>
      </c>
      <c r="D315">
        <v>850</v>
      </c>
      <c r="E315">
        <v>381.5</v>
      </c>
      <c r="F315">
        <f t="shared" si="4"/>
        <v>14</v>
      </c>
      <c r="G315" t="str">
        <f>STANDINGS_RBI[[#This Row],[League]]&amp;STANDINGS_RBI[[#This Row],[Team]]</f>
        <v>$150 Draft Champions Dec 16 1:00 pm Lg.3564Ask Gretchen Wu</v>
      </c>
    </row>
    <row r="316" spans="1:7" x14ac:dyDescent="0.25">
      <c r="A316">
        <v>2770</v>
      </c>
      <c r="B316" t="s">
        <v>769</v>
      </c>
      <c r="C316" t="s">
        <v>767</v>
      </c>
      <c r="D316">
        <v>795</v>
      </c>
      <c r="E316">
        <v>140.5</v>
      </c>
      <c r="F316">
        <f t="shared" si="4"/>
        <v>15</v>
      </c>
      <c r="G316" t="str">
        <f>STANDINGS_RBI[[#This Row],[League]]&amp;STANDINGS_RBI[[#This Row],[Team]]</f>
        <v>$150 Draft Champions Dec 16 1:00 pm Lg.35641978 Batting Champion</v>
      </c>
    </row>
    <row r="317" spans="1:7" x14ac:dyDescent="0.25">
      <c r="A317">
        <v>260</v>
      </c>
      <c r="B317" t="s">
        <v>127</v>
      </c>
      <c r="C317" t="s">
        <v>775</v>
      </c>
      <c r="D317">
        <v>1066</v>
      </c>
      <c r="E317">
        <v>2652.5</v>
      </c>
      <c r="F317">
        <f t="shared" si="4"/>
        <v>1</v>
      </c>
      <c r="G317" t="str">
        <f>STANDINGS_RBI[[#This Row],[League]]&amp;STANDINGS_RBI[[#This Row],[Team]]</f>
        <v>$150 Draft Champions Dec 17 1:00 pm Lg.3566Just An Old Vet</v>
      </c>
    </row>
    <row r="318" spans="1:7" x14ac:dyDescent="0.25">
      <c r="A318">
        <v>262</v>
      </c>
      <c r="B318" t="s">
        <v>777</v>
      </c>
      <c r="C318" t="s">
        <v>775</v>
      </c>
      <c r="D318">
        <v>1065</v>
      </c>
      <c r="E318">
        <v>2646</v>
      </c>
      <c r="F318">
        <f t="shared" si="4"/>
        <v>2</v>
      </c>
      <c r="G318" t="str">
        <f>STANDINGS_RBI[[#This Row],[League]]&amp;STANDINGS_RBI[[#This Row],[Team]]</f>
        <v>$150 Draft Champions Dec 17 1:00 pm Lg.3566Grant Shurinova</v>
      </c>
    </row>
    <row r="319" spans="1:7" x14ac:dyDescent="0.25">
      <c r="A319">
        <v>269</v>
      </c>
      <c r="B319" t="s">
        <v>154</v>
      </c>
      <c r="C319" t="s">
        <v>775</v>
      </c>
      <c r="D319">
        <v>1064</v>
      </c>
      <c r="E319">
        <v>2638</v>
      </c>
      <c r="F319">
        <f t="shared" si="4"/>
        <v>3</v>
      </c>
      <c r="G319" t="str">
        <f>STANDINGS_RBI[[#This Row],[League]]&amp;STANDINGS_RBI[[#This Row],[Team]]</f>
        <v>$150 Draft Champions Dec 17 1:00 pm Lg.3566GLG20s</v>
      </c>
    </row>
    <row r="320" spans="1:7" x14ac:dyDescent="0.25">
      <c r="A320">
        <v>655</v>
      </c>
      <c r="B320" t="s">
        <v>784</v>
      </c>
      <c r="C320" t="s">
        <v>775</v>
      </c>
      <c r="D320">
        <v>1018</v>
      </c>
      <c r="E320">
        <v>2258.5</v>
      </c>
      <c r="F320">
        <f t="shared" si="4"/>
        <v>4</v>
      </c>
      <c r="G320" t="str">
        <f>STANDINGS_RBI[[#This Row],[League]]&amp;STANDINGS_RBI[[#This Row],[Team]]</f>
        <v>$150 Draft Champions Dec 17 1:00 pm Lg.3566Team Pardi</v>
      </c>
    </row>
    <row r="321" spans="1:7" x14ac:dyDescent="0.25">
      <c r="A321">
        <v>795</v>
      </c>
      <c r="B321" t="s">
        <v>782</v>
      </c>
      <c r="C321" t="s">
        <v>775</v>
      </c>
      <c r="D321">
        <v>1006</v>
      </c>
      <c r="E321">
        <v>2120</v>
      </c>
      <c r="F321">
        <f t="shared" si="4"/>
        <v>5</v>
      </c>
      <c r="G321" t="str">
        <f>STANDINGS_RBI[[#This Row],[League]]&amp;STANDINGS_RBI[[#This Row],[Team]]</f>
        <v>$150 Draft Champions Dec 17 1:00 pm Lg.3566Trachtman's NeverEnding Story 150</v>
      </c>
    </row>
    <row r="322" spans="1:7" x14ac:dyDescent="0.25">
      <c r="A322">
        <v>801</v>
      </c>
      <c r="B322" t="s">
        <v>786</v>
      </c>
      <c r="C322" t="s">
        <v>775</v>
      </c>
      <c r="D322">
        <v>1005</v>
      </c>
      <c r="E322">
        <v>2109.5</v>
      </c>
      <c r="F322">
        <f t="shared" si="4"/>
        <v>6</v>
      </c>
      <c r="G322" t="str">
        <f>STANDINGS_RBI[[#This Row],[League]]&amp;STANDINGS_RBI[[#This Row],[Team]]</f>
        <v>$150 Draft Champions Dec 17 1:00 pm Lg.3566Tall Timber DC12</v>
      </c>
    </row>
    <row r="323" spans="1:7" x14ac:dyDescent="0.25">
      <c r="A323">
        <v>1437</v>
      </c>
      <c r="B323" t="s">
        <v>780</v>
      </c>
      <c r="C323" t="s">
        <v>775</v>
      </c>
      <c r="D323">
        <v>955</v>
      </c>
      <c r="E323">
        <v>1481</v>
      </c>
      <c r="F323">
        <f t="shared" ref="F323:F386" si="5">IF(C323=C322,F322+1,1)</f>
        <v>7</v>
      </c>
      <c r="G323" t="str">
        <f>STANDINGS_RBI[[#This Row],[League]]&amp;STANDINGS_RBI[[#This Row],[Team]]</f>
        <v>$150 Draft Champions Dec 17 1:00 pm Lg.3566The Unused Needles</v>
      </c>
    </row>
    <row r="324" spans="1:7" x14ac:dyDescent="0.25">
      <c r="A324">
        <v>1439</v>
      </c>
      <c r="B324" t="s">
        <v>776</v>
      </c>
      <c r="C324" t="s">
        <v>775</v>
      </c>
      <c r="D324">
        <v>954</v>
      </c>
      <c r="E324">
        <v>1463.5</v>
      </c>
      <c r="F324">
        <f t="shared" si="5"/>
        <v>8</v>
      </c>
      <c r="G324" t="str">
        <f>STANDINGS_RBI[[#This Row],[League]]&amp;STANDINGS_RBI[[#This Row],[Team]]</f>
        <v>$150 Draft Champions Dec 17 1:00 pm Lg.3566Danger Manger</v>
      </c>
    </row>
    <row r="325" spans="1:7" x14ac:dyDescent="0.25">
      <c r="A325">
        <v>1567</v>
      </c>
      <c r="B325" t="s">
        <v>778</v>
      </c>
      <c r="C325" t="s">
        <v>775</v>
      </c>
      <c r="D325">
        <v>945</v>
      </c>
      <c r="E325">
        <v>1341.5</v>
      </c>
      <c r="F325">
        <f t="shared" si="5"/>
        <v>9</v>
      </c>
      <c r="G325" t="str">
        <f>STANDINGS_RBI[[#This Row],[League]]&amp;STANDINGS_RBI[[#This Row],[Team]]</f>
        <v>$150 Draft Champions Dec 17 1:00 pm Lg.3566Elsewhere In The NHL</v>
      </c>
    </row>
    <row r="326" spans="1:7" x14ac:dyDescent="0.25">
      <c r="A326">
        <v>1739</v>
      </c>
      <c r="B326" t="s">
        <v>779</v>
      </c>
      <c r="C326" t="s">
        <v>775</v>
      </c>
      <c r="D326">
        <v>931</v>
      </c>
      <c r="E326">
        <v>1171.5</v>
      </c>
      <c r="F326">
        <f t="shared" si="5"/>
        <v>10</v>
      </c>
      <c r="G326" t="str">
        <f>STANDINGS_RBI[[#This Row],[League]]&amp;STANDINGS_RBI[[#This Row],[Team]]</f>
        <v>$150 Draft Champions Dec 17 1:00 pm Lg.3566SpinningSeams2</v>
      </c>
    </row>
    <row r="327" spans="1:7" x14ac:dyDescent="0.25">
      <c r="A327">
        <v>2059</v>
      </c>
      <c r="B327" t="s">
        <v>785</v>
      </c>
      <c r="C327" t="s">
        <v>775</v>
      </c>
      <c r="D327">
        <v>906</v>
      </c>
      <c r="E327">
        <v>848</v>
      </c>
      <c r="F327">
        <f t="shared" si="5"/>
        <v>11</v>
      </c>
      <c r="G327" t="str">
        <f>STANDINGS_RBI[[#This Row],[League]]&amp;STANDINGS_RBI[[#This Row],[Team]]</f>
        <v>$150 Draft Champions Dec 17 1:00 pm Lg.3566Forever Draft 2</v>
      </c>
    </row>
    <row r="328" spans="1:7" x14ac:dyDescent="0.25">
      <c r="A328">
        <v>2093</v>
      </c>
      <c r="B328" t="s">
        <v>788</v>
      </c>
      <c r="C328" t="s">
        <v>775</v>
      </c>
      <c r="D328">
        <v>903</v>
      </c>
      <c r="E328">
        <v>812.5</v>
      </c>
      <c r="F328">
        <f t="shared" si="5"/>
        <v>12</v>
      </c>
      <c r="G328" t="str">
        <f>STANDINGS_RBI[[#This Row],[League]]&amp;STANDINGS_RBI[[#This Row],[Team]]</f>
        <v>$150 Draft Champions Dec 17 1:00 pm Lg.3566Cultured Hooligan</v>
      </c>
    </row>
    <row r="329" spans="1:7" x14ac:dyDescent="0.25">
      <c r="A329">
        <v>2348</v>
      </c>
      <c r="B329" t="s">
        <v>781</v>
      </c>
      <c r="C329" t="s">
        <v>775</v>
      </c>
      <c r="D329">
        <v>876</v>
      </c>
      <c r="E329">
        <v>565</v>
      </c>
      <c r="F329">
        <f t="shared" si="5"/>
        <v>13</v>
      </c>
      <c r="G329" t="str">
        <f>STANDINGS_RBI[[#This Row],[League]]&amp;STANDINGS_RBI[[#This Row],[Team]]</f>
        <v>$150 Draft Champions Dec 17 1:00 pm Lg.3566Team Steeves</v>
      </c>
    </row>
    <row r="330" spans="1:7" x14ac:dyDescent="0.25">
      <c r="A330">
        <v>2644</v>
      </c>
      <c r="B330" t="s">
        <v>787</v>
      </c>
      <c r="C330" t="s">
        <v>775</v>
      </c>
      <c r="D330">
        <v>832</v>
      </c>
      <c r="E330">
        <v>268</v>
      </c>
      <c r="F330">
        <f t="shared" si="5"/>
        <v>14</v>
      </c>
      <c r="G330" t="str">
        <f>STANDINGS_RBI[[#This Row],[League]]&amp;STANDINGS_RBI[[#This Row],[Team]]</f>
        <v>$150 Draft Champions Dec 17 1:00 pm Lg.3566Team Barbella</v>
      </c>
    </row>
    <row r="331" spans="1:7" x14ac:dyDescent="0.25">
      <c r="A331">
        <v>2798</v>
      </c>
      <c r="B331" t="s">
        <v>783</v>
      </c>
      <c r="C331" t="s">
        <v>775</v>
      </c>
      <c r="D331">
        <v>787</v>
      </c>
      <c r="E331">
        <v>112.5</v>
      </c>
      <c r="F331">
        <f t="shared" si="5"/>
        <v>15</v>
      </c>
      <c r="G331" t="str">
        <f>STANDINGS_RBI[[#This Row],[League]]&amp;STANDINGS_RBI[[#This Row],[Team]]</f>
        <v>$150 Draft Champions Dec 17 1:00 pm Lg.3566Cotton Dragger</v>
      </c>
    </row>
    <row r="332" spans="1:7" x14ac:dyDescent="0.25">
      <c r="A332">
        <v>185</v>
      </c>
      <c r="B332" t="s">
        <v>393</v>
      </c>
      <c r="C332" t="s">
        <v>790</v>
      </c>
      <c r="D332">
        <v>1082</v>
      </c>
      <c r="E332">
        <v>2725.5</v>
      </c>
      <c r="F332">
        <f t="shared" si="5"/>
        <v>1</v>
      </c>
      <c r="G332" t="str">
        <f>STANDINGS_RBI[[#This Row],[League]]&amp;STANDINGS_RBI[[#This Row],[Team]]</f>
        <v>$150 Draft Champions Dec 19 1:00 pm Lg.3567Team Donnelly</v>
      </c>
    </row>
    <row r="333" spans="1:7" x14ac:dyDescent="0.25">
      <c r="A333">
        <v>246</v>
      </c>
      <c r="B333" t="s">
        <v>789</v>
      </c>
      <c r="C333" t="s">
        <v>790</v>
      </c>
      <c r="D333">
        <v>1069</v>
      </c>
      <c r="E333">
        <v>2663</v>
      </c>
      <c r="F333">
        <f t="shared" si="5"/>
        <v>2</v>
      </c>
      <c r="G333" t="str">
        <f>STANDINGS_RBI[[#This Row],[League]]&amp;STANDINGS_RBI[[#This Row],[Team]]</f>
        <v>$150 Draft Champions Dec 19 1:00 pm Lg.3567G squared</v>
      </c>
    </row>
    <row r="334" spans="1:7" x14ac:dyDescent="0.25">
      <c r="A334">
        <v>377</v>
      </c>
      <c r="B334" t="s">
        <v>793</v>
      </c>
      <c r="C334" t="s">
        <v>790</v>
      </c>
      <c r="D334">
        <v>1050</v>
      </c>
      <c r="E334">
        <v>2531</v>
      </c>
      <c r="F334">
        <f t="shared" si="5"/>
        <v>3</v>
      </c>
      <c r="G334" t="str">
        <f>STANDINGS_RBI[[#This Row],[League]]&amp;STANDINGS_RBI[[#This Row],[Team]]</f>
        <v>$150 Draft Champions Dec 19 1:00 pm Lg.3567ChipChopChip3</v>
      </c>
    </row>
    <row r="335" spans="1:7" x14ac:dyDescent="0.25">
      <c r="A335">
        <v>447</v>
      </c>
      <c r="B335" t="s">
        <v>425</v>
      </c>
      <c r="C335" t="s">
        <v>790</v>
      </c>
      <c r="D335">
        <v>1041</v>
      </c>
      <c r="E335">
        <v>2459.5</v>
      </c>
      <c r="F335">
        <f t="shared" si="5"/>
        <v>4</v>
      </c>
      <c r="G335" t="str">
        <f>STANDINGS_RBI[[#This Row],[League]]&amp;STANDINGS_RBI[[#This Row],[Team]]</f>
        <v>$150 Draft Champions Dec 19 1:00 pm Lg.3567Bama DC</v>
      </c>
    </row>
    <row r="336" spans="1:7" x14ac:dyDescent="0.25">
      <c r="A336">
        <v>466</v>
      </c>
      <c r="B336" t="s">
        <v>798</v>
      </c>
      <c r="C336" t="s">
        <v>790</v>
      </c>
      <c r="D336">
        <v>1039</v>
      </c>
      <c r="E336">
        <v>2443</v>
      </c>
      <c r="F336">
        <f t="shared" si="5"/>
        <v>5</v>
      </c>
      <c r="G336" t="str">
        <f>STANDINGS_RBI[[#This Row],[League]]&amp;STANDINGS_RBI[[#This Row],[Team]]</f>
        <v>$150 Draft Champions Dec 19 1:00 pm Lg.3567I Want Yu Back</v>
      </c>
    </row>
    <row r="337" spans="1:7" x14ac:dyDescent="0.25">
      <c r="A337">
        <v>551</v>
      </c>
      <c r="B337" t="s">
        <v>791</v>
      </c>
      <c r="C337" t="s">
        <v>790</v>
      </c>
      <c r="D337">
        <v>1029</v>
      </c>
      <c r="E337">
        <v>2357</v>
      </c>
      <c r="F337">
        <f t="shared" si="5"/>
        <v>6</v>
      </c>
      <c r="G337" t="str">
        <f>STANDINGS_RBI[[#This Row],[League]]&amp;STANDINGS_RBI[[#This Row],[Team]]</f>
        <v>$150 Draft Champions Dec 19 1:00 pm Lg.3567Dicky Dollar Scholars</v>
      </c>
    </row>
    <row r="338" spans="1:7" x14ac:dyDescent="0.25">
      <c r="A338">
        <v>789</v>
      </c>
      <c r="B338" t="s">
        <v>795</v>
      </c>
      <c r="C338" t="s">
        <v>790</v>
      </c>
      <c r="D338">
        <v>1006</v>
      </c>
      <c r="E338">
        <v>2120</v>
      </c>
      <c r="F338">
        <f t="shared" si="5"/>
        <v>7</v>
      </c>
      <c r="G338" t="str">
        <f>STANDINGS_RBI[[#This Row],[League]]&amp;STANDINGS_RBI[[#This Row],[Team]]</f>
        <v>$150 Draft Champions Dec 19 1:00 pm Lg.3567I've Got a Special Purpose</v>
      </c>
    </row>
    <row r="339" spans="1:7" x14ac:dyDescent="0.25">
      <c r="A339">
        <v>1050</v>
      </c>
      <c r="B339" t="s">
        <v>796</v>
      </c>
      <c r="C339" t="s">
        <v>790</v>
      </c>
      <c r="D339">
        <v>984</v>
      </c>
      <c r="E339">
        <v>1861</v>
      </c>
      <c r="F339">
        <f t="shared" si="5"/>
        <v>8</v>
      </c>
      <c r="G339" t="str">
        <f>STANDINGS_RBI[[#This Row],[League]]&amp;STANDINGS_RBI[[#This Row],[Team]]</f>
        <v>$150 Draft Champions Dec 19 1:00 pm Lg.3567Harp Crush Price</v>
      </c>
    </row>
    <row r="340" spans="1:7" x14ac:dyDescent="0.25">
      <c r="A340">
        <v>1107</v>
      </c>
      <c r="B340" t="s">
        <v>792</v>
      </c>
      <c r="C340" t="s">
        <v>790</v>
      </c>
      <c r="D340">
        <v>980</v>
      </c>
      <c r="E340">
        <v>1810</v>
      </c>
      <c r="F340">
        <f t="shared" si="5"/>
        <v>9</v>
      </c>
      <c r="G340" t="str">
        <f>STANDINGS_RBI[[#This Row],[League]]&amp;STANDINGS_RBI[[#This Row],[Team]]</f>
        <v>$150 Draft Champions Dec 19 1:00 pm Lg.3567Team Robish</v>
      </c>
    </row>
    <row r="341" spans="1:7" x14ac:dyDescent="0.25">
      <c r="A341">
        <v>1454</v>
      </c>
      <c r="B341" t="s">
        <v>794</v>
      </c>
      <c r="C341" t="s">
        <v>790</v>
      </c>
      <c r="D341">
        <v>954</v>
      </c>
      <c r="E341">
        <v>1463.5</v>
      </c>
      <c r="F341">
        <f t="shared" si="5"/>
        <v>10</v>
      </c>
      <c r="G341" t="str">
        <f>STANDINGS_RBI[[#This Row],[League]]&amp;STANDINGS_RBI[[#This Row],[Team]]</f>
        <v>$150 Draft Champions Dec 19 1:00 pm Lg.3567Team Narva</v>
      </c>
    </row>
    <row r="342" spans="1:7" x14ac:dyDescent="0.25">
      <c r="A342">
        <v>1513</v>
      </c>
      <c r="B342" t="s">
        <v>799</v>
      </c>
      <c r="C342" t="s">
        <v>790</v>
      </c>
      <c r="D342">
        <v>950</v>
      </c>
      <c r="E342">
        <v>1401.5</v>
      </c>
      <c r="F342">
        <f t="shared" si="5"/>
        <v>11</v>
      </c>
      <c r="G342" t="str">
        <f>STANDINGS_RBI[[#This Row],[League]]&amp;STANDINGS_RBI[[#This Row],[Team]]</f>
        <v>$150 Draft Champions Dec 19 1:00 pm Lg.3567Team Clarke - 2</v>
      </c>
    </row>
    <row r="343" spans="1:7" x14ac:dyDescent="0.25">
      <c r="A343">
        <v>1925</v>
      </c>
      <c r="B343" t="s">
        <v>797</v>
      </c>
      <c r="C343" t="s">
        <v>790</v>
      </c>
      <c r="D343">
        <v>918</v>
      </c>
      <c r="E343">
        <v>983</v>
      </c>
      <c r="F343">
        <f t="shared" si="5"/>
        <v>12</v>
      </c>
      <c r="G343" t="str">
        <f>STANDINGS_RBI[[#This Row],[League]]&amp;STANDINGS_RBI[[#This Row],[Team]]</f>
        <v>$150 Draft Champions Dec 19 1:00 pm Lg.3567Mikey's Mojo</v>
      </c>
    </row>
    <row r="344" spans="1:7" x14ac:dyDescent="0.25">
      <c r="A344">
        <v>2740</v>
      </c>
      <c r="B344" t="s">
        <v>116</v>
      </c>
      <c r="C344" t="s">
        <v>790</v>
      </c>
      <c r="D344">
        <v>805</v>
      </c>
      <c r="E344">
        <v>172</v>
      </c>
      <c r="F344">
        <f t="shared" si="5"/>
        <v>13</v>
      </c>
      <c r="G344" t="str">
        <f>STANDINGS_RBI[[#This Row],[League]]&amp;STANDINGS_RBI[[#This Row],[Team]]</f>
        <v>$150 Draft Champions Dec 19 1:00 pm Lg.3567Titans</v>
      </c>
    </row>
    <row r="345" spans="1:7" x14ac:dyDescent="0.25">
      <c r="A345">
        <v>2866</v>
      </c>
      <c r="B345" t="s">
        <v>457</v>
      </c>
      <c r="C345" t="s">
        <v>790</v>
      </c>
      <c r="D345">
        <v>742</v>
      </c>
      <c r="E345">
        <v>45.5</v>
      </c>
      <c r="F345">
        <f t="shared" si="5"/>
        <v>14</v>
      </c>
      <c r="G345" t="str">
        <f>STANDINGS_RBI[[#This Row],[League]]&amp;STANDINGS_RBI[[#This Row],[Team]]</f>
        <v>$150 Draft Champions Dec 19 1:00 pm Lg.3567Team Barth</v>
      </c>
    </row>
    <row r="346" spans="1:7" x14ac:dyDescent="0.25">
      <c r="A346">
        <v>2897</v>
      </c>
      <c r="B346" t="s">
        <v>800</v>
      </c>
      <c r="C346" t="s">
        <v>790</v>
      </c>
      <c r="D346">
        <v>691</v>
      </c>
      <c r="E346">
        <v>14.5</v>
      </c>
      <c r="F346">
        <f t="shared" si="5"/>
        <v>15</v>
      </c>
      <c r="G346" t="str">
        <f>STANDINGS_RBI[[#This Row],[League]]&amp;STANDINGS_RBI[[#This Row],[Team]]</f>
        <v>$150 Draft Champions Dec 19 1:00 pm Lg.3567EMERSON 3</v>
      </c>
    </row>
    <row r="347" spans="1:7" x14ac:dyDescent="0.25">
      <c r="A347">
        <v>307</v>
      </c>
      <c r="B347" t="s">
        <v>186</v>
      </c>
      <c r="C347" t="s">
        <v>801</v>
      </c>
      <c r="D347">
        <v>1059</v>
      </c>
      <c r="E347">
        <v>2601</v>
      </c>
      <c r="F347">
        <f t="shared" si="5"/>
        <v>1</v>
      </c>
      <c r="G347" t="str">
        <f>STANDINGS_RBI[[#This Row],[League]]&amp;STANDINGS_RBI[[#This Row],[Team]]</f>
        <v>$150 Draft Champions Dec 21 1:00 pm Lg.3568LONG GONE</v>
      </c>
    </row>
    <row r="348" spans="1:7" x14ac:dyDescent="0.25">
      <c r="A348">
        <v>318</v>
      </c>
      <c r="B348" t="s">
        <v>87</v>
      </c>
      <c r="C348" t="s">
        <v>801</v>
      </c>
      <c r="D348">
        <v>1058</v>
      </c>
      <c r="E348">
        <v>2595</v>
      </c>
      <c r="F348">
        <f t="shared" si="5"/>
        <v>2</v>
      </c>
      <c r="G348" t="str">
        <f>STANDINGS_RBI[[#This Row],[League]]&amp;STANDINGS_RBI[[#This Row],[Team]]</f>
        <v>$150 Draft Champions Dec 21 1:00 pm Lg.3568The Northsiders</v>
      </c>
    </row>
    <row r="349" spans="1:7" x14ac:dyDescent="0.25">
      <c r="A349">
        <v>562</v>
      </c>
      <c r="B349" t="s">
        <v>808</v>
      </c>
      <c r="C349" t="s">
        <v>801</v>
      </c>
      <c r="D349">
        <v>1028</v>
      </c>
      <c r="E349">
        <v>2348</v>
      </c>
      <c r="F349">
        <f t="shared" si="5"/>
        <v>3</v>
      </c>
      <c r="G349" t="str">
        <f>STANDINGS_RBI[[#This Row],[League]]&amp;STANDINGS_RBI[[#This Row],[Team]]</f>
        <v>$150 Draft Champions Dec 21 1:00 pm Lg.3568Dominance &amp; Submission</v>
      </c>
    </row>
    <row r="350" spans="1:7" x14ac:dyDescent="0.25">
      <c r="A350">
        <v>652</v>
      </c>
      <c r="B350" t="s">
        <v>17</v>
      </c>
      <c r="C350" t="s">
        <v>801</v>
      </c>
      <c r="D350">
        <v>1018</v>
      </c>
      <c r="E350">
        <v>2258.5</v>
      </c>
      <c r="F350">
        <f t="shared" si="5"/>
        <v>4</v>
      </c>
      <c r="G350" t="str">
        <f>STANDINGS_RBI[[#This Row],[League]]&amp;STANDINGS_RBI[[#This Row],[Team]]</f>
        <v>$150 Draft Champions Dec 21 1:00 pm Lg.3568Millertime</v>
      </c>
    </row>
    <row r="351" spans="1:7" x14ac:dyDescent="0.25">
      <c r="A351">
        <v>1103</v>
      </c>
      <c r="B351" t="s">
        <v>341</v>
      </c>
      <c r="C351" t="s">
        <v>801</v>
      </c>
      <c r="D351">
        <v>980</v>
      </c>
      <c r="E351">
        <v>1810</v>
      </c>
      <c r="F351">
        <f t="shared" si="5"/>
        <v>5</v>
      </c>
      <c r="G351" t="str">
        <f>STANDINGS_RBI[[#This Row],[League]]&amp;STANDINGS_RBI[[#This Row],[Team]]</f>
        <v>$150 Draft Champions Dec 21 1:00 pm Lg.3568Team Dorn</v>
      </c>
    </row>
    <row r="352" spans="1:7" x14ac:dyDescent="0.25">
      <c r="A352">
        <v>1200</v>
      </c>
      <c r="B352" t="s">
        <v>803</v>
      </c>
      <c r="C352" t="s">
        <v>801</v>
      </c>
      <c r="D352">
        <v>972</v>
      </c>
      <c r="E352">
        <v>1710</v>
      </c>
      <c r="F352">
        <f t="shared" si="5"/>
        <v>6</v>
      </c>
      <c r="G352" t="str">
        <f>STANDINGS_RBI[[#This Row],[League]]&amp;STANDINGS_RBI[[#This Row],[Team]]</f>
        <v>$150 Draft Champions Dec 21 1:00 pm Lg.3568O'Day or Night Relief</v>
      </c>
    </row>
    <row r="353" spans="1:7" x14ac:dyDescent="0.25">
      <c r="A353">
        <v>1280</v>
      </c>
      <c r="B353" t="s">
        <v>807</v>
      </c>
      <c r="C353" t="s">
        <v>801</v>
      </c>
      <c r="D353">
        <v>965</v>
      </c>
      <c r="E353">
        <v>1630</v>
      </c>
      <c r="F353">
        <f t="shared" si="5"/>
        <v>7</v>
      </c>
      <c r="G353" t="str">
        <f>STANDINGS_RBI[[#This Row],[League]]&amp;STANDINGS_RBI[[#This Row],[Team]]</f>
        <v>$150 Draft Champions Dec 21 1:00 pm Lg.3568DarenZilla I</v>
      </c>
    </row>
    <row r="354" spans="1:7" x14ac:dyDescent="0.25">
      <c r="A354">
        <v>1407</v>
      </c>
      <c r="B354" t="s">
        <v>434</v>
      </c>
      <c r="C354" t="s">
        <v>801</v>
      </c>
      <c r="D354">
        <v>957</v>
      </c>
      <c r="E354">
        <v>1508.5</v>
      </c>
      <c r="F354">
        <f t="shared" si="5"/>
        <v>8</v>
      </c>
      <c r="G354" t="str">
        <f>STANDINGS_RBI[[#This Row],[League]]&amp;STANDINGS_RBI[[#This Row],[Team]]</f>
        <v>$150 Draft Champions Dec 21 1:00 pm Lg.3568Team Kent</v>
      </c>
    </row>
    <row r="355" spans="1:7" x14ac:dyDescent="0.25">
      <c r="A355">
        <v>1517</v>
      </c>
      <c r="B355" t="s">
        <v>109</v>
      </c>
      <c r="C355" t="s">
        <v>801</v>
      </c>
      <c r="D355">
        <v>949</v>
      </c>
      <c r="E355">
        <v>1387</v>
      </c>
      <c r="F355">
        <f t="shared" si="5"/>
        <v>9</v>
      </c>
      <c r="G355" t="str">
        <f>STANDINGS_RBI[[#This Row],[League]]&amp;STANDINGS_RBI[[#This Row],[Team]]</f>
        <v>$150 Draft Champions Dec 21 1:00 pm Lg.3568BIG LUSCIOUS</v>
      </c>
    </row>
    <row r="356" spans="1:7" x14ac:dyDescent="0.25">
      <c r="A356">
        <v>1580</v>
      </c>
      <c r="B356" t="s">
        <v>805</v>
      </c>
      <c r="C356" t="s">
        <v>801</v>
      </c>
      <c r="D356">
        <v>944</v>
      </c>
      <c r="E356">
        <v>1328.5</v>
      </c>
      <c r="F356">
        <f t="shared" si="5"/>
        <v>10</v>
      </c>
      <c r="G356" t="str">
        <f>STANDINGS_RBI[[#This Row],[League]]&amp;STANDINGS_RBI[[#This Row],[Team]]</f>
        <v>$150 Draft Champions Dec 21 1:00 pm Lg.3568Dizzy Esasky II</v>
      </c>
    </row>
    <row r="357" spans="1:7" x14ac:dyDescent="0.25">
      <c r="A357">
        <v>1777</v>
      </c>
      <c r="B357" t="s">
        <v>802</v>
      </c>
      <c r="C357" t="s">
        <v>801</v>
      </c>
      <c r="D357">
        <v>928</v>
      </c>
      <c r="E357">
        <v>1128.5</v>
      </c>
      <c r="F357">
        <f t="shared" si="5"/>
        <v>11</v>
      </c>
      <c r="G357" t="str">
        <f>STANDINGS_RBI[[#This Row],[League]]&amp;STANDINGS_RBI[[#This Row],[Team]]</f>
        <v>$150 Draft Champions Dec 21 1:00 pm Lg.3568Carolina Lightning</v>
      </c>
    </row>
    <row r="358" spans="1:7" x14ac:dyDescent="0.25">
      <c r="A358">
        <v>2000</v>
      </c>
      <c r="B358" t="s">
        <v>806</v>
      </c>
      <c r="C358" t="s">
        <v>801</v>
      </c>
      <c r="D358">
        <v>912</v>
      </c>
      <c r="E358">
        <v>909.5</v>
      </c>
      <c r="F358">
        <f t="shared" si="5"/>
        <v>12</v>
      </c>
      <c r="G358" t="str">
        <f>STANDINGS_RBI[[#This Row],[League]]&amp;STANDINGS_RBI[[#This Row],[Team]]</f>
        <v>$150 Draft Champions Dec 21 1:00 pm Lg.3568Riderboot 1 DC</v>
      </c>
    </row>
    <row r="359" spans="1:7" x14ac:dyDescent="0.25">
      <c r="A359">
        <v>2327</v>
      </c>
      <c r="B359" t="s">
        <v>450</v>
      </c>
      <c r="C359" t="s">
        <v>801</v>
      </c>
      <c r="D359">
        <v>879</v>
      </c>
      <c r="E359">
        <v>584.5</v>
      </c>
      <c r="F359">
        <f t="shared" si="5"/>
        <v>13</v>
      </c>
      <c r="G359" t="str">
        <f>STANDINGS_RBI[[#This Row],[League]]&amp;STANDINGS_RBI[[#This Row],[Team]]</f>
        <v>$150 Draft Champions Dec 21 1:00 pm Lg.3568Poopy Tooth 4</v>
      </c>
    </row>
    <row r="360" spans="1:7" x14ac:dyDescent="0.25">
      <c r="A360">
        <v>2597</v>
      </c>
      <c r="B360" t="s">
        <v>809</v>
      </c>
      <c r="C360" t="s">
        <v>801</v>
      </c>
      <c r="D360">
        <v>839</v>
      </c>
      <c r="E360">
        <v>313</v>
      </c>
      <c r="F360">
        <f t="shared" si="5"/>
        <v>14</v>
      </c>
      <c r="G360" t="str">
        <f>STANDINGS_RBI[[#This Row],[League]]&amp;STANDINGS_RBI[[#This Row],[Team]]</f>
        <v>$150 Draft Champions Dec 21 1:00 pm Lg.3568Dookie McGee v3 - $150</v>
      </c>
    </row>
    <row r="361" spans="1:7" x14ac:dyDescent="0.25">
      <c r="A361">
        <v>2864</v>
      </c>
      <c r="B361" t="s">
        <v>804</v>
      </c>
      <c r="C361" t="s">
        <v>801</v>
      </c>
      <c r="D361">
        <v>743</v>
      </c>
      <c r="E361">
        <v>47.5</v>
      </c>
      <c r="F361">
        <f t="shared" si="5"/>
        <v>15</v>
      </c>
      <c r="G361" t="str">
        <f>STANDINGS_RBI[[#This Row],[League]]&amp;STANDINGS_RBI[[#This Row],[Team]]</f>
        <v>$150 Draft Champions Dec 21 1:00 pm Lg.3568papas nine</v>
      </c>
    </row>
    <row r="362" spans="1:7" x14ac:dyDescent="0.25">
      <c r="A362">
        <v>132</v>
      </c>
      <c r="B362" t="s">
        <v>813</v>
      </c>
      <c r="C362" t="s">
        <v>811</v>
      </c>
      <c r="D362">
        <v>1093</v>
      </c>
      <c r="E362">
        <v>2778</v>
      </c>
      <c r="F362">
        <f t="shared" si="5"/>
        <v>1</v>
      </c>
      <c r="G362" t="str">
        <f>STANDINGS_RBI[[#This Row],[League]]&amp;STANDINGS_RBI[[#This Row],[Team]]</f>
        <v>$150 Draft Champions Dec 22 1:00 pm Lg.3569Ironwood Renegades</v>
      </c>
    </row>
    <row r="363" spans="1:7" x14ac:dyDescent="0.25">
      <c r="A363">
        <v>143</v>
      </c>
      <c r="B363" t="s">
        <v>818</v>
      </c>
      <c r="C363" t="s">
        <v>811</v>
      </c>
      <c r="D363">
        <v>1090</v>
      </c>
      <c r="E363">
        <v>2765.5</v>
      </c>
      <c r="F363">
        <f t="shared" si="5"/>
        <v>2</v>
      </c>
      <c r="G363" t="str">
        <f>STANDINGS_RBI[[#This Row],[League]]&amp;STANDINGS_RBI[[#This Row],[Team]]</f>
        <v>$150 Draft Champions Dec 22 1:00 pm Lg.3569Cedar Saison Cedenos</v>
      </c>
    </row>
    <row r="364" spans="1:7" x14ac:dyDescent="0.25">
      <c r="A364">
        <v>264</v>
      </c>
      <c r="B364" t="s">
        <v>817</v>
      </c>
      <c r="C364" t="s">
        <v>811</v>
      </c>
      <c r="D364">
        <v>1065</v>
      </c>
      <c r="E364">
        <v>2646</v>
      </c>
      <c r="F364">
        <f t="shared" si="5"/>
        <v>3</v>
      </c>
      <c r="G364" t="str">
        <f>STANDINGS_RBI[[#This Row],[League]]&amp;STANDINGS_RBI[[#This Row],[Team]]</f>
        <v>$150 Draft Champions Dec 22 1:00 pm Lg.3569Potter and Pigz</v>
      </c>
    </row>
    <row r="365" spans="1:7" x14ac:dyDescent="0.25">
      <c r="A365">
        <v>366</v>
      </c>
      <c r="B365" t="s">
        <v>71</v>
      </c>
      <c r="C365" t="s">
        <v>811</v>
      </c>
      <c r="D365">
        <v>1052</v>
      </c>
      <c r="E365">
        <v>2545.5</v>
      </c>
      <c r="F365">
        <f t="shared" si="5"/>
        <v>4</v>
      </c>
      <c r="G365" t="str">
        <f>STANDINGS_RBI[[#This Row],[League]]&amp;STANDINGS_RBI[[#This Row],[Team]]</f>
        <v>$150 Draft Champions Dec 22 1:00 pm Lg.3569Frozen Ropes</v>
      </c>
    </row>
    <row r="366" spans="1:7" x14ac:dyDescent="0.25">
      <c r="A366">
        <v>510</v>
      </c>
      <c r="B366" t="s">
        <v>814</v>
      </c>
      <c r="C366" t="s">
        <v>811</v>
      </c>
      <c r="D366">
        <v>1033</v>
      </c>
      <c r="E366">
        <v>2399.5</v>
      </c>
      <c r="F366">
        <f t="shared" si="5"/>
        <v>5</v>
      </c>
      <c r="G366" t="str">
        <f>STANDINGS_RBI[[#This Row],[League]]&amp;STANDINGS_RBI[[#This Row],[Team]]</f>
        <v>$150 Draft Champions Dec 22 1:00 pm Lg.3569Dwight Evans DC15 150</v>
      </c>
    </row>
    <row r="367" spans="1:7" x14ac:dyDescent="0.25">
      <c r="A367">
        <v>956</v>
      </c>
      <c r="B367" t="s">
        <v>186</v>
      </c>
      <c r="C367" t="s">
        <v>811</v>
      </c>
      <c r="D367">
        <v>992</v>
      </c>
      <c r="E367">
        <v>1954</v>
      </c>
      <c r="F367">
        <f t="shared" si="5"/>
        <v>6</v>
      </c>
      <c r="G367" t="str">
        <f>STANDINGS_RBI[[#This Row],[League]]&amp;STANDINGS_RBI[[#This Row],[Team]]</f>
        <v>$150 Draft Champions Dec 22 1:00 pm Lg.3569LONG GONE</v>
      </c>
    </row>
    <row r="368" spans="1:7" x14ac:dyDescent="0.25">
      <c r="A368">
        <v>1302</v>
      </c>
      <c r="B368" t="s">
        <v>277</v>
      </c>
      <c r="C368" t="s">
        <v>811</v>
      </c>
      <c r="D368">
        <v>964</v>
      </c>
      <c r="E368">
        <v>1617</v>
      </c>
      <c r="F368">
        <f t="shared" si="5"/>
        <v>7</v>
      </c>
      <c r="G368" t="str">
        <f>STANDINGS_RBI[[#This Row],[League]]&amp;STANDINGS_RBI[[#This Row],[Team]]</f>
        <v>$150 Draft Champions Dec 22 1:00 pm Lg.3569ZULETA</v>
      </c>
    </row>
    <row r="369" spans="1:7" x14ac:dyDescent="0.25">
      <c r="A369">
        <v>1971</v>
      </c>
      <c r="B369" t="s">
        <v>810</v>
      </c>
      <c r="C369" t="s">
        <v>811</v>
      </c>
      <c r="D369">
        <v>915</v>
      </c>
      <c r="E369">
        <v>941</v>
      </c>
      <c r="F369">
        <f t="shared" si="5"/>
        <v>8</v>
      </c>
      <c r="G369" t="str">
        <f>STANDINGS_RBI[[#This Row],[League]]&amp;STANDINGS_RBI[[#This Row],[Team]]</f>
        <v>$150 Draft Champions Dec 22 1:00 pm Lg.3569Sultans of Swat 1</v>
      </c>
    </row>
    <row r="370" spans="1:7" x14ac:dyDescent="0.25">
      <c r="A370">
        <v>2107</v>
      </c>
      <c r="B370" t="s">
        <v>431</v>
      </c>
      <c r="C370" t="s">
        <v>811</v>
      </c>
      <c r="D370">
        <v>902</v>
      </c>
      <c r="E370">
        <v>800.5</v>
      </c>
      <c r="F370">
        <f t="shared" si="5"/>
        <v>9</v>
      </c>
      <c r="G370" t="str">
        <f>STANDINGS_RBI[[#This Row],[League]]&amp;STANDINGS_RBI[[#This Row],[Team]]</f>
        <v>$150 Draft Champions Dec 22 1:00 pm Lg.3569BIG LUSCIOUS II</v>
      </c>
    </row>
    <row r="371" spans="1:7" x14ac:dyDescent="0.25">
      <c r="A371">
        <v>2135</v>
      </c>
      <c r="B371" t="s">
        <v>812</v>
      </c>
      <c r="C371" t="s">
        <v>811</v>
      </c>
      <c r="D371">
        <v>900</v>
      </c>
      <c r="E371">
        <v>773.5</v>
      </c>
      <c r="F371">
        <f t="shared" si="5"/>
        <v>10</v>
      </c>
      <c r="G371" t="str">
        <f>STANDINGS_RBI[[#This Row],[League]]&amp;STANDINGS_RBI[[#This Row],[Team]]</f>
        <v>$150 Draft Champions Dec 22 1:00 pm Lg.3569Dammit Moon Moon</v>
      </c>
    </row>
    <row r="372" spans="1:7" x14ac:dyDescent="0.25">
      <c r="A372">
        <v>2189</v>
      </c>
      <c r="B372" t="s">
        <v>816</v>
      </c>
      <c r="C372" t="s">
        <v>811</v>
      </c>
      <c r="D372">
        <v>895</v>
      </c>
      <c r="E372">
        <v>720</v>
      </c>
      <c r="F372">
        <f t="shared" si="5"/>
        <v>11</v>
      </c>
      <c r="G372" t="str">
        <f>STANDINGS_RBI[[#This Row],[League]]&amp;STANDINGS_RBI[[#This Row],[Team]]</f>
        <v>$150 Draft Champions Dec 22 1:00 pm Lg.3569Cubs Lose!!! Cubs Lose!!!</v>
      </c>
    </row>
    <row r="373" spans="1:7" x14ac:dyDescent="0.25">
      <c r="A373">
        <v>2328</v>
      </c>
      <c r="B373" t="s">
        <v>96</v>
      </c>
      <c r="C373" t="s">
        <v>811</v>
      </c>
      <c r="D373">
        <v>879</v>
      </c>
      <c r="E373">
        <v>584.5</v>
      </c>
      <c r="F373">
        <f t="shared" si="5"/>
        <v>12</v>
      </c>
      <c r="G373" t="str">
        <f>STANDINGS_RBI[[#This Row],[League]]&amp;STANDINGS_RBI[[#This Row],[Team]]</f>
        <v>$150 Draft Champions Dec 22 1:00 pm Lg.3569Surrender Dorothy! (2)</v>
      </c>
    </row>
    <row r="374" spans="1:7" x14ac:dyDescent="0.25">
      <c r="A374">
        <v>2330</v>
      </c>
      <c r="B374" t="s">
        <v>815</v>
      </c>
      <c r="C374" t="s">
        <v>811</v>
      </c>
      <c r="D374">
        <v>878</v>
      </c>
      <c r="E374">
        <v>580.5</v>
      </c>
      <c r="F374">
        <f t="shared" si="5"/>
        <v>13</v>
      </c>
      <c r="G374" t="str">
        <f>STANDINGS_RBI[[#This Row],[League]]&amp;STANDINGS_RBI[[#This Row],[Team]]</f>
        <v>$150 Draft Champions Dec 22 1:00 pm Lg.3569SpinningSeams3</v>
      </c>
    </row>
    <row r="375" spans="1:7" x14ac:dyDescent="0.25">
      <c r="A375">
        <v>2611</v>
      </c>
      <c r="B375" t="s">
        <v>819</v>
      </c>
      <c r="C375" t="s">
        <v>811</v>
      </c>
      <c r="D375">
        <v>836</v>
      </c>
      <c r="E375">
        <v>295.5</v>
      </c>
      <c r="F375">
        <f t="shared" si="5"/>
        <v>14</v>
      </c>
      <c r="G375" t="str">
        <f>STANDINGS_RBI[[#This Row],[League]]&amp;STANDINGS_RBI[[#This Row],[Team]]</f>
        <v>$150 Draft Champions Dec 22 1:00 pm Lg.3569Chico Lind's Hermanos - DC 15</v>
      </c>
    </row>
    <row r="376" spans="1:7" x14ac:dyDescent="0.25">
      <c r="A376">
        <v>2709</v>
      </c>
      <c r="B376" t="s">
        <v>33</v>
      </c>
      <c r="C376" t="s">
        <v>811</v>
      </c>
      <c r="D376">
        <v>817</v>
      </c>
      <c r="E376">
        <v>202</v>
      </c>
      <c r="F376">
        <f t="shared" si="5"/>
        <v>15</v>
      </c>
      <c r="G376" t="str">
        <f>STANDINGS_RBI[[#This Row],[League]]&amp;STANDINGS_RBI[[#This Row],[Team]]</f>
        <v>$150 Draft Champions Dec 22 1:00 pm Lg.3569Highlander</v>
      </c>
    </row>
    <row r="377" spans="1:7" x14ac:dyDescent="0.25">
      <c r="A377">
        <v>287</v>
      </c>
      <c r="B377" t="s">
        <v>827</v>
      </c>
      <c r="C377" t="s">
        <v>821</v>
      </c>
      <c r="D377">
        <v>1062</v>
      </c>
      <c r="E377">
        <v>2625.5</v>
      </c>
      <c r="F377">
        <f t="shared" si="5"/>
        <v>1</v>
      </c>
      <c r="G377" t="str">
        <f>STANDINGS_RBI[[#This Row],[League]]&amp;STANDINGS_RBI[[#This Row],[Team]]</f>
        <v>$150 Draft Champions Dec 24 1:00 pm Lg.3570The Final Boss</v>
      </c>
    </row>
    <row r="378" spans="1:7" x14ac:dyDescent="0.25">
      <c r="A378">
        <v>471</v>
      </c>
      <c r="B378" t="s">
        <v>826</v>
      </c>
      <c r="C378" t="s">
        <v>821</v>
      </c>
      <c r="D378">
        <v>1038</v>
      </c>
      <c r="E378">
        <v>2436.5</v>
      </c>
      <c r="F378">
        <f t="shared" si="5"/>
        <v>2</v>
      </c>
      <c r="G378" t="str">
        <f>STANDINGS_RBI[[#This Row],[League]]&amp;STANDINGS_RBI[[#This Row],[Team]]</f>
        <v>$150 Draft Champions Dec 24 1:00 pm Lg.35702016 DC001</v>
      </c>
    </row>
    <row r="379" spans="1:7" x14ac:dyDescent="0.25">
      <c r="A379">
        <v>499</v>
      </c>
      <c r="B379" t="s">
        <v>829</v>
      </c>
      <c r="C379" t="s">
        <v>821</v>
      </c>
      <c r="D379">
        <v>1035</v>
      </c>
      <c r="E379">
        <v>2412.5</v>
      </c>
      <c r="F379">
        <f t="shared" si="5"/>
        <v>3</v>
      </c>
      <c r="G379" t="str">
        <f>STANDINGS_RBI[[#This Row],[League]]&amp;STANDINGS_RBI[[#This Row],[Team]]</f>
        <v>$150 Draft Champions Dec 24 1:00 pm Lg.3570SEMPER FI 8</v>
      </c>
    </row>
    <row r="380" spans="1:7" x14ac:dyDescent="0.25">
      <c r="A380">
        <v>702</v>
      </c>
      <c r="B380" t="s">
        <v>822</v>
      </c>
      <c r="C380" t="s">
        <v>821</v>
      </c>
      <c r="D380">
        <v>1014</v>
      </c>
      <c r="E380">
        <v>2213</v>
      </c>
      <c r="F380">
        <f t="shared" si="5"/>
        <v>4</v>
      </c>
      <c r="G380" t="str">
        <f>STANDINGS_RBI[[#This Row],[League]]&amp;STANDINGS_RBI[[#This Row],[Team]]</f>
        <v>$150 Draft Champions Dec 24 1:00 pm Lg.3570The Panic, The Vomit</v>
      </c>
    </row>
    <row r="381" spans="1:7" x14ac:dyDescent="0.25">
      <c r="A381">
        <v>1109</v>
      </c>
      <c r="B381" t="s">
        <v>820</v>
      </c>
      <c r="C381" t="s">
        <v>821</v>
      </c>
      <c r="D381">
        <v>979</v>
      </c>
      <c r="E381">
        <v>1798</v>
      </c>
      <c r="F381">
        <f t="shared" si="5"/>
        <v>5</v>
      </c>
      <c r="G381" t="str">
        <f>STANDINGS_RBI[[#This Row],[League]]&amp;STANDINGS_RBI[[#This Row],[Team]]</f>
        <v>$150 Draft Champions Dec 24 1:00 pm Lg.3570A1A Car Wash</v>
      </c>
    </row>
    <row r="382" spans="1:7" x14ac:dyDescent="0.25">
      <c r="A382">
        <v>1411</v>
      </c>
      <c r="B382" t="s">
        <v>397</v>
      </c>
      <c r="C382" t="s">
        <v>821</v>
      </c>
      <c r="D382">
        <v>957</v>
      </c>
      <c r="E382">
        <v>1508.5</v>
      </c>
      <c r="F382">
        <f t="shared" si="5"/>
        <v>6</v>
      </c>
      <c r="G382" t="str">
        <f>STANDINGS_RBI[[#This Row],[League]]&amp;STANDINGS_RBI[[#This Row],[Team]]</f>
        <v>$150 Draft Champions Dec 24 1:00 pm Lg.3570neener neener</v>
      </c>
    </row>
    <row r="383" spans="1:7" x14ac:dyDescent="0.25">
      <c r="A383">
        <v>1460</v>
      </c>
      <c r="B383" t="s">
        <v>475</v>
      </c>
      <c r="C383" t="s">
        <v>821</v>
      </c>
      <c r="D383">
        <v>953</v>
      </c>
      <c r="E383">
        <v>1446</v>
      </c>
      <c r="F383">
        <f t="shared" si="5"/>
        <v>7</v>
      </c>
      <c r="G383" t="str">
        <f>STANDINGS_RBI[[#This Row],[League]]&amp;STANDINGS_RBI[[#This Row],[Team]]</f>
        <v>$150 Draft Champions Dec 24 1:00 pm Lg.3570Bad "Buccos"</v>
      </c>
    </row>
    <row r="384" spans="1:7" x14ac:dyDescent="0.25">
      <c r="A384">
        <v>1649</v>
      </c>
      <c r="B384" t="s">
        <v>824</v>
      </c>
      <c r="C384" t="s">
        <v>821</v>
      </c>
      <c r="D384">
        <v>938</v>
      </c>
      <c r="E384">
        <v>1262.5</v>
      </c>
      <c r="F384">
        <f t="shared" si="5"/>
        <v>8</v>
      </c>
      <c r="G384" t="str">
        <f>STANDINGS_RBI[[#This Row],[League]]&amp;STANDINGS_RBI[[#This Row],[Team]]</f>
        <v>$150 Draft Champions Dec 24 1:00 pm Lg.3570Seymour</v>
      </c>
    </row>
    <row r="385" spans="1:7" x14ac:dyDescent="0.25">
      <c r="A385">
        <v>1671</v>
      </c>
      <c r="B385" t="s">
        <v>828</v>
      </c>
      <c r="C385" t="s">
        <v>821</v>
      </c>
      <c r="D385">
        <v>937</v>
      </c>
      <c r="E385">
        <v>1247.5</v>
      </c>
      <c r="F385">
        <f t="shared" si="5"/>
        <v>9</v>
      </c>
      <c r="G385" t="str">
        <f>STANDINGS_RBI[[#This Row],[League]]&amp;STANDINGS_RBI[[#This Row],[Team]]</f>
        <v>$150 Draft Champions Dec 24 1:00 pm Lg.3570zima...</v>
      </c>
    </row>
    <row r="386" spans="1:7" x14ac:dyDescent="0.25">
      <c r="A386">
        <v>1945</v>
      </c>
      <c r="B386" t="s">
        <v>825</v>
      </c>
      <c r="C386" t="s">
        <v>821</v>
      </c>
      <c r="D386">
        <v>917</v>
      </c>
      <c r="E386">
        <v>966.5</v>
      </c>
      <c r="F386">
        <f t="shared" si="5"/>
        <v>10</v>
      </c>
      <c r="G386" t="str">
        <f>STANDINGS_RBI[[#This Row],[League]]&amp;STANDINGS_RBI[[#This Row],[Team]]</f>
        <v>$150 Draft Champions Dec 24 1:00 pm Lg.3570Smyly Face</v>
      </c>
    </row>
    <row r="387" spans="1:7" x14ac:dyDescent="0.25">
      <c r="A387">
        <v>2257</v>
      </c>
      <c r="B387" t="s">
        <v>726</v>
      </c>
      <c r="C387" t="s">
        <v>821</v>
      </c>
      <c r="D387">
        <v>888</v>
      </c>
      <c r="E387">
        <v>655</v>
      </c>
      <c r="F387">
        <f t="shared" ref="F387:F450" si="6">IF(C387=C386,F386+1,1)</f>
        <v>11</v>
      </c>
      <c r="G387" t="str">
        <f>STANDINGS_RBI[[#This Row],[League]]&amp;STANDINGS_RBI[[#This Row],[Team]]</f>
        <v>$150 Draft Champions Dec 24 1:00 pm Lg.3570Team Warner</v>
      </c>
    </row>
    <row r="388" spans="1:7" x14ac:dyDescent="0.25">
      <c r="A388">
        <v>2431</v>
      </c>
      <c r="B388" t="s">
        <v>466</v>
      </c>
      <c r="C388" t="s">
        <v>821</v>
      </c>
      <c r="D388">
        <v>864</v>
      </c>
      <c r="E388">
        <v>480</v>
      </c>
      <c r="F388">
        <f t="shared" si="6"/>
        <v>12</v>
      </c>
      <c r="G388" t="str">
        <f>STANDINGS_RBI[[#This Row],[League]]&amp;STANDINGS_RBI[[#This Row],[Team]]</f>
        <v>$150 Draft Champions Dec 24 1:00 pm Lg.3570Red Barons</v>
      </c>
    </row>
    <row r="389" spans="1:7" x14ac:dyDescent="0.25">
      <c r="A389">
        <v>2594</v>
      </c>
      <c r="B389" t="s">
        <v>128</v>
      </c>
      <c r="C389" t="s">
        <v>821</v>
      </c>
      <c r="D389">
        <v>840</v>
      </c>
      <c r="E389">
        <v>319</v>
      </c>
      <c r="F389">
        <f t="shared" si="6"/>
        <v>13</v>
      </c>
      <c r="G389" t="str">
        <f>STANDINGS_RBI[[#This Row],[League]]&amp;STANDINGS_RBI[[#This Row],[Team]]</f>
        <v>$150 Draft Champions Dec 24 1:00 pm Lg.3570Team Boelkens</v>
      </c>
    </row>
    <row r="390" spans="1:7" x14ac:dyDescent="0.25">
      <c r="A390">
        <v>2622</v>
      </c>
      <c r="B390" t="s">
        <v>584</v>
      </c>
      <c r="C390" t="s">
        <v>821</v>
      </c>
      <c r="D390">
        <v>835</v>
      </c>
      <c r="E390">
        <v>288.5</v>
      </c>
      <c r="F390">
        <f t="shared" si="6"/>
        <v>14</v>
      </c>
      <c r="G390" t="str">
        <f>STANDINGS_RBI[[#This Row],[League]]&amp;STANDINGS_RBI[[#This Row],[Team]]</f>
        <v>$150 Draft Champions Dec 24 1:00 pm Lg.3570Team Hughes</v>
      </c>
    </row>
    <row r="391" spans="1:7" x14ac:dyDescent="0.25">
      <c r="A391">
        <v>2781</v>
      </c>
      <c r="B391" t="s">
        <v>823</v>
      </c>
      <c r="C391" t="s">
        <v>821</v>
      </c>
      <c r="D391">
        <v>793</v>
      </c>
      <c r="E391">
        <v>132.5</v>
      </c>
      <c r="F391">
        <f t="shared" si="6"/>
        <v>15</v>
      </c>
      <c r="G391" t="str">
        <f>STANDINGS_RBI[[#This Row],[League]]&amp;STANDINGS_RBI[[#This Row],[Team]]</f>
        <v>$150 Draft Champions Dec 24 1:00 pm Lg.3570Moz Boyz 10</v>
      </c>
    </row>
    <row r="392" spans="1:7" x14ac:dyDescent="0.25">
      <c r="A392">
        <v>276</v>
      </c>
      <c r="B392" t="s">
        <v>87</v>
      </c>
      <c r="C392" t="s">
        <v>831</v>
      </c>
      <c r="D392">
        <v>1064</v>
      </c>
      <c r="E392">
        <v>2638</v>
      </c>
      <c r="F392">
        <f t="shared" si="6"/>
        <v>1</v>
      </c>
      <c r="G392" t="str">
        <f>STANDINGS_RBI[[#This Row],[League]]&amp;STANDINGS_RBI[[#This Row],[Team]]</f>
        <v>$150 Draft Champions Dec 24 1:00 pm Lg.3571The Northsiders</v>
      </c>
    </row>
    <row r="393" spans="1:7" x14ac:dyDescent="0.25">
      <c r="A393">
        <v>475</v>
      </c>
      <c r="B393" t="s">
        <v>830</v>
      </c>
      <c r="C393" t="s">
        <v>831</v>
      </c>
      <c r="D393">
        <v>1038</v>
      </c>
      <c r="E393">
        <v>2436.5</v>
      </c>
      <c r="F393">
        <f t="shared" si="6"/>
        <v>2</v>
      </c>
      <c r="G393" t="str">
        <f>STANDINGS_RBI[[#This Row],[League]]&amp;STANDINGS_RBI[[#This Row],[Team]]</f>
        <v>$150 Draft Champions Dec 24 1:00 pm Lg.3571Strike Force</v>
      </c>
    </row>
    <row r="394" spans="1:7" x14ac:dyDescent="0.25">
      <c r="A394">
        <v>500</v>
      </c>
      <c r="B394" t="s">
        <v>839</v>
      </c>
      <c r="C394" t="s">
        <v>831</v>
      </c>
      <c r="D394">
        <v>1035</v>
      </c>
      <c r="E394">
        <v>2412.5</v>
      </c>
      <c r="F394">
        <f t="shared" si="6"/>
        <v>3</v>
      </c>
      <c r="G394" t="str">
        <f>STANDINGS_RBI[[#This Row],[League]]&amp;STANDINGS_RBI[[#This Row],[Team]]</f>
        <v>$150 Draft Champions Dec 24 1:00 pm Lg.3571The Achievers - DC 2</v>
      </c>
    </row>
    <row r="395" spans="1:7" x14ac:dyDescent="0.25">
      <c r="A395">
        <v>622</v>
      </c>
      <c r="B395" t="s">
        <v>835</v>
      </c>
      <c r="C395" t="s">
        <v>831</v>
      </c>
      <c r="D395">
        <v>1021</v>
      </c>
      <c r="E395">
        <v>2291</v>
      </c>
      <c r="F395">
        <f t="shared" si="6"/>
        <v>4</v>
      </c>
      <c r="G395" t="str">
        <f>STANDINGS_RBI[[#This Row],[League]]&amp;STANDINGS_RBI[[#This Row],[Team]]</f>
        <v>$150 Draft Champions Dec 24 1:00 pm Lg.3571EA Sports 17</v>
      </c>
    </row>
    <row r="396" spans="1:7" x14ac:dyDescent="0.25">
      <c r="A396">
        <v>783</v>
      </c>
      <c r="B396" t="s">
        <v>842</v>
      </c>
      <c r="C396" t="s">
        <v>831</v>
      </c>
      <c r="D396">
        <v>1007</v>
      </c>
      <c r="E396">
        <v>2131.5</v>
      </c>
      <c r="F396">
        <f t="shared" si="6"/>
        <v>5</v>
      </c>
      <c r="G396" t="str">
        <f>STANDINGS_RBI[[#This Row],[League]]&amp;STANDINGS_RBI[[#This Row],[Team]]</f>
        <v>$150 Draft Champions Dec 24 1:00 pm Lg.3571SEMPER FI 9</v>
      </c>
    </row>
    <row r="397" spans="1:7" x14ac:dyDescent="0.25">
      <c r="A397">
        <v>963</v>
      </c>
      <c r="B397" t="s">
        <v>53</v>
      </c>
      <c r="C397" t="s">
        <v>831</v>
      </c>
      <c r="D397">
        <v>991</v>
      </c>
      <c r="E397">
        <v>1939.5</v>
      </c>
      <c r="F397">
        <f t="shared" si="6"/>
        <v>6</v>
      </c>
      <c r="G397" t="str">
        <f>STANDINGS_RBI[[#This Row],[League]]&amp;STANDINGS_RBI[[#This Row],[Team]]</f>
        <v>$150 Draft Champions Dec 24 1:00 pm Lg.3571Baseball Furies</v>
      </c>
    </row>
    <row r="398" spans="1:7" x14ac:dyDescent="0.25">
      <c r="A398">
        <v>1101</v>
      </c>
      <c r="B398" t="s">
        <v>841</v>
      </c>
      <c r="C398" t="s">
        <v>831</v>
      </c>
      <c r="D398">
        <v>980</v>
      </c>
      <c r="E398">
        <v>1810</v>
      </c>
      <c r="F398">
        <f t="shared" si="6"/>
        <v>7</v>
      </c>
      <c r="G398" t="str">
        <f>STANDINGS_RBI[[#This Row],[League]]&amp;STANDINGS_RBI[[#This Row],[Team]]</f>
        <v>$150 Draft Champions Dec 24 1:00 pm Lg.3571Slip Stitches 2</v>
      </c>
    </row>
    <row r="399" spans="1:7" x14ac:dyDescent="0.25">
      <c r="A399">
        <v>1327</v>
      </c>
      <c r="B399" t="s">
        <v>833</v>
      </c>
      <c r="C399" t="s">
        <v>831</v>
      </c>
      <c r="D399">
        <v>962</v>
      </c>
      <c r="E399">
        <v>1583</v>
      </c>
      <c r="F399">
        <f t="shared" si="6"/>
        <v>8</v>
      </c>
      <c r="G399" t="str">
        <f>STANDINGS_RBI[[#This Row],[League]]&amp;STANDINGS_RBI[[#This Row],[Team]]</f>
        <v>$150 Draft Champions Dec 24 1:00 pm Lg.3571Madcow - DC4</v>
      </c>
    </row>
    <row r="400" spans="1:7" x14ac:dyDescent="0.25">
      <c r="A400">
        <v>1424</v>
      </c>
      <c r="B400" t="s">
        <v>834</v>
      </c>
      <c r="C400" t="s">
        <v>831</v>
      </c>
      <c r="D400">
        <v>955</v>
      </c>
      <c r="E400">
        <v>1481</v>
      </c>
      <c r="F400">
        <f t="shared" si="6"/>
        <v>9</v>
      </c>
      <c r="G400" t="str">
        <f>STANDINGS_RBI[[#This Row],[League]]&amp;STANDINGS_RBI[[#This Row],[Team]]</f>
        <v>$150 Draft Champions Dec 24 1:00 pm Lg.3571ChipChopChip4</v>
      </c>
    </row>
    <row r="401" spans="1:7" x14ac:dyDescent="0.25">
      <c r="A401">
        <v>1750</v>
      </c>
      <c r="B401" t="s">
        <v>836</v>
      </c>
      <c r="C401" t="s">
        <v>831</v>
      </c>
      <c r="D401">
        <v>930</v>
      </c>
      <c r="E401">
        <v>1158.5</v>
      </c>
      <c r="F401">
        <f t="shared" si="6"/>
        <v>10</v>
      </c>
      <c r="G401" t="str">
        <f>STANDINGS_RBI[[#This Row],[League]]&amp;STANDINGS_RBI[[#This Row],[Team]]</f>
        <v>$150 Draft Champions Dec 24 1:00 pm Lg.3571KJ || DC2</v>
      </c>
    </row>
    <row r="402" spans="1:7" x14ac:dyDescent="0.25">
      <c r="A402">
        <v>1770</v>
      </c>
      <c r="B402" t="s">
        <v>832</v>
      </c>
      <c r="C402" t="s">
        <v>831</v>
      </c>
      <c r="D402">
        <v>929</v>
      </c>
      <c r="E402">
        <v>1143</v>
      </c>
      <c r="F402">
        <f t="shared" si="6"/>
        <v>11</v>
      </c>
      <c r="G402" t="str">
        <f>STANDINGS_RBI[[#This Row],[League]]&amp;STANDINGS_RBI[[#This Row],[Team]]</f>
        <v>$150 Draft Champions Dec 24 1:00 pm Lg.3571JacuzziGeorge</v>
      </c>
    </row>
    <row r="403" spans="1:7" x14ac:dyDescent="0.25">
      <c r="A403">
        <v>1886</v>
      </c>
      <c r="B403" t="s">
        <v>14</v>
      </c>
      <c r="C403" t="s">
        <v>831</v>
      </c>
      <c r="D403">
        <v>921</v>
      </c>
      <c r="E403">
        <v>1030</v>
      </c>
      <c r="F403">
        <f t="shared" si="6"/>
        <v>12</v>
      </c>
      <c r="G403" t="str">
        <f>STANDINGS_RBI[[#This Row],[League]]&amp;STANDINGS_RBI[[#This Row],[Team]]</f>
        <v>$150 Draft Champions Dec 24 1:00 pm Lg.3571Team Martin</v>
      </c>
    </row>
    <row r="404" spans="1:7" x14ac:dyDescent="0.25">
      <c r="A404">
        <v>1963</v>
      </c>
      <c r="B404" t="s">
        <v>840</v>
      </c>
      <c r="C404" t="s">
        <v>831</v>
      </c>
      <c r="D404">
        <v>915</v>
      </c>
      <c r="E404">
        <v>941</v>
      </c>
      <c r="F404">
        <f t="shared" si="6"/>
        <v>13</v>
      </c>
      <c r="G404" t="str">
        <f>STANDINGS_RBI[[#This Row],[League]]&amp;STANDINGS_RBI[[#This Row],[Team]]</f>
        <v>$150 Draft Champions Dec 24 1:00 pm Lg.3571BK Mets DC 2</v>
      </c>
    </row>
    <row r="405" spans="1:7" x14ac:dyDescent="0.25">
      <c r="A405">
        <v>2131</v>
      </c>
      <c r="B405" t="s">
        <v>837</v>
      </c>
      <c r="C405" t="s">
        <v>831</v>
      </c>
      <c r="D405">
        <v>901</v>
      </c>
      <c r="E405">
        <v>788</v>
      </c>
      <c r="F405">
        <f t="shared" si="6"/>
        <v>14</v>
      </c>
      <c r="G405" t="str">
        <f>STANDINGS_RBI[[#This Row],[League]]&amp;STANDINGS_RBI[[#This Row],[Team]]</f>
        <v>$150 Draft Champions Dec 24 1:00 pm Lg.3571Vermont Expos</v>
      </c>
    </row>
    <row r="406" spans="1:7" x14ac:dyDescent="0.25">
      <c r="A406">
        <v>2156</v>
      </c>
      <c r="B406" t="s">
        <v>838</v>
      </c>
      <c r="C406" t="s">
        <v>831</v>
      </c>
      <c r="D406">
        <v>898</v>
      </c>
      <c r="E406">
        <v>753</v>
      </c>
      <c r="F406">
        <f t="shared" si="6"/>
        <v>15</v>
      </c>
      <c r="G406" t="str">
        <f>STANDINGS_RBI[[#This Row],[League]]&amp;STANDINGS_RBI[[#This Row],[Team]]</f>
        <v>$150 Draft Champions Dec 24 1:00 pm Lg.3571Galileo</v>
      </c>
    </row>
    <row r="407" spans="1:7" x14ac:dyDescent="0.25">
      <c r="A407">
        <v>152</v>
      </c>
      <c r="B407" t="s">
        <v>847</v>
      </c>
      <c r="C407" t="s">
        <v>843</v>
      </c>
      <c r="D407">
        <v>1088</v>
      </c>
      <c r="E407">
        <v>2757</v>
      </c>
      <c r="F407">
        <f t="shared" si="6"/>
        <v>1</v>
      </c>
      <c r="G407" t="str">
        <f>STANDINGS_RBI[[#This Row],[League]]&amp;STANDINGS_RBI[[#This Row],[Team]]</f>
        <v>$150 Draft Champions Dec 27 1:00 pm Lg.3572Charger Bar 2</v>
      </c>
    </row>
    <row r="408" spans="1:7" x14ac:dyDescent="0.25">
      <c r="A408">
        <v>428</v>
      </c>
      <c r="B408" t="s">
        <v>848</v>
      </c>
      <c r="C408" t="s">
        <v>843</v>
      </c>
      <c r="D408">
        <v>1044</v>
      </c>
      <c r="E408">
        <v>2487.5</v>
      </c>
      <c r="F408">
        <f t="shared" si="6"/>
        <v>2</v>
      </c>
      <c r="G408" t="str">
        <f>STANDINGS_RBI[[#This Row],[League]]&amp;STANDINGS_RBI[[#This Row],[Team]]</f>
        <v>$150 Draft Champions Dec 27 1:00 pm Lg.3572Wild Horse of the Osage</v>
      </c>
    </row>
    <row r="409" spans="1:7" x14ac:dyDescent="0.25">
      <c r="A409">
        <v>478</v>
      </c>
      <c r="B409" t="s">
        <v>151</v>
      </c>
      <c r="C409" t="s">
        <v>843</v>
      </c>
      <c r="D409">
        <v>1038</v>
      </c>
      <c r="E409">
        <v>2436.5</v>
      </c>
      <c r="F409">
        <f t="shared" si="6"/>
        <v>3</v>
      </c>
      <c r="G409" t="str">
        <f>STANDINGS_RBI[[#This Row],[League]]&amp;STANDINGS_RBI[[#This Row],[Team]]</f>
        <v>$150 Draft Champions Dec 27 1:00 pm Lg.3572Thing 2</v>
      </c>
    </row>
    <row r="410" spans="1:7" x14ac:dyDescent="0.25">
      <c r="A410">
        <v>547</v>
      </c>
      <c r="B410" t="s">
        <v>229</v>
      </c>
      <c r="C410" t="s">
        <v>843</v>
      </c>
      <c r="D410">
        <v>1030</v>
      </c>
      <c r="E410">
        <v>2370</v>
      </c>
      <c r="F410">
        <f t="shared" si="6"/>
        <v>4</v>
      </c>
      <c r="G410" t="str">
        <f>STANDINGS_RBI[[#This Row],[League]]&amp;STANDINGS_RBI[[#This Row],[Team]]</f>
        <v>$150 Draft Champions Dec 27 1:00 pm Lg.3572The Minyan</v>
      </c>
    </row>
    <row r="411" spans="1:7" x14ac:dyDescent="0.25">
      <c r="A411">
        <v>995</v>
      </c>
      <c r="B411" t="s">
        <v>845</v>
      </c>
      <c r="C411" t="s">
        <v>843</v>
      </c>
      <c r="D411">
        <v>988</v>
      </c>
      <c r="E411">
        <v>1913</v>
      </c>
      <c r="F411">
        <f t="shared" si="6"/>
        <v>5</v>
      </c>
      <c r="G411" t="str">
        <f>STANDINGS_RBI[[#This Row],[League]]&amp;STANDINGS_RBI[[#This Row],[Team]]</f>
        <v>$150 Draft Champions Dec 27 1:00 pm Lg.3572Dizzy Esasky III</v>
      </c>
    </row>
    <row r="412" spans="1:7" x14ac:dyDescent="0.25">
      <c r="A412">
        <v>1049</v>
      </c>
      <c r="B412" t="s">
        <v>849</v>
      </c>
      <c r="C412" t="s">
        <v>843</v>
      </c>
      <c r="D412">
        <v>984</v>
      </c>
      <c r="E412">
        <v>1861</v>
      </c>
      <c r="F412">
        <f t="shared" si="6"/>
        <v>6</v>
      </c>
      <c r="G412" t="str">
        <f>STANDINGS_RBI[[#This Row],[League]]&amp;STANDINGS_RBI[[#This Row],[Team]]</f>
        <v>$150 Draft Champions Dec 27 1:00 pm Lg.3572Fred Lynn DC18 150</v>
      </c>
    </row>
    <row r="413" spans="1:7" x14ac:dyDescent="0.25">
      <c r="A413">
        <v>1084</v>
      </c>
      <c r="B413" t="s">
        <v>148</v>
      </c>
      <c r="C413" t="s">
        <v>843</v>
      </c>
      <c r="D413">
        <v>981</v>
      </c>
      <c r="E413">
        <v>1825</v>
      </c>
      <c r="F413">
        <f t="shared" si="6"/>
        <v>7</v>
      </c>
      <c r="G413" t="str">
        <f>STANDINGS_RBI[[#This Row],[League]]&amp;STANDINGS_RBI[[#This Row],[Team]]</f>
        <v>$150 Draft Champions Dec 27 1:00 pm Lg.3572Ocular Keratitis DC1</v>
      </c>
    </row>
    <row r="414" spans="1:7" x14ac:dyDescent="0.25">
      <c r="A414">
        <v>1100</v>
      </c>
      <c r="B414" t="s">
        <v>844</v>
      </c>
      <c r="C414" t="s">
        <v>843</v>
      </c>
      <c r="D414">
        <v>980</v>
      </c>
      <c r="E414">
        <v>1810</v>
      </c>
      <c r="F414">
        <f t="shared" si="6"/>
        <v>8</v>
      </c>
      <c r="G414" t="str">
        <f>STANDINGS_RBI[[#This Row],[League]]&amp;STANDINGS_RBI[[#This Row],[Team]]</f>
        <v>$150 Draft Champions Dec 27 1:00 pm Lg.3572Risky Moles</v>
      </c>
    </row>
    <row r="415" spans="1:7" x14ac:dyDescent="0.25">
      <c r="A415">
        <v>1119</v>
      </c>
      <c r="B415" t="s">
        <v>185</v>
      </c>
      <c r="C415" t="s">
        <v>843</v>
      </c>
      <c r="D415">
        <v>978</v>
      </c>
      <c r="E415">
        <v>1790</v>
      </c>
      <c r="F415">
        <f t="shared" si="6"/>
        <v>9</v>
      </c>
      <c r="G415" t="str">
        <f>STANDINGS_RBI[[#This Row],[League]]&amp;STANDINGS_RBI[[#This Row],[Team]]</f>
        <v>$150 Draft Champions Dec 27 1:00 pm Lg.3572Cococrispies</v>
      </c>
    </row>
    <row r="416" spans="1:7" x14ac:dyDescent="0.25">
      <c r="A416">
        <v>1143</v>
      </c>
      <c r="B416" t="s">
        <v>186</v>
      </c>
      <c r="C416" t="s">
        <v>843</v>
      </c>
      <c r="D416">
        <v>976</v>
      </c>
      <c r="E416">
        <v>1767.5</v>
      </c>
      <c r="F416">
        <f t="shared" si="6"/>
        <v>10</v>
      </c>
      <c r="G416" t="str">
        <f>STANDINGS_RBI[[#This Row],[League]]&amp;STANDINGS_RBI[[#This Row],[Team]]</f>
        <v>$150 Draft Champions Dec 27 1:00 pm Lg.3572LONG GONE</v>
      </c>
    </row>
    <row r="417" spans="1:7" x14ac:dyDescent="0.25">
      <c r="A417">
        <v>1804</v>
      </c>
      <c r="B417" t="s">
        <v>850</v>
      </c>
      <c r="C417" t="s">
        <v>843</v>
      </c>
      <c r="D417">
        <v>926</v>
      </c>
      <c r="E417">
        <v>1109.5</v>
      </c>
      <c r="F417">
        <f t="shared" si="6"/>
        <v>11</v>
      </c>
      <c r="G417" t="str">
        <f>STANDINGS_RBI[[#This Row],[League]]&amp;STANDINGS_RBI[[#This Row],[Team]]</f>
        <v>$150 Draft Champions Dec 27 1:00 pm Lg.3572Statesboro Blues</v>
      </c>
    </row>
    <row r="418" spans="1:7" x14ac:dyDescent="0.25">
      <c r="A418">
        <v>2125</v>
      </c>
      <c r="B418" t="s">
        <v>846</v>
      </c>
      <c r="C418" t="s">
        <v>843</v>
      </c>
      <c r="D418">
        <v>901</v>
      </c>
      <c r="E418">
        <v>788</v>
      </c>
      <c r="F418">
        <f t="shared" si="6"/>
        <v>12</v>
      </c>
      <c r="G418" t="str">
        <f>STANDINGS_RBI[[#This Row],[League]]&amp;STANDINGS_RBI[[#This Row],[Team]]</f>
        <v>$150 Draft Champions Dec 27 1:00 pm Lg.3572Tall Timber DC18</v>
      </c>
    </row>
    <row r="419" spans="1:7" x14ac:dyDescent="0.25">
      <c r="A419">
        <v>2246</v>
      </c>
      <c r="B419" t="s">
        <v>851</v>
      </c>
      <c r="C419" t="s">
        <v>843</v>
      </c>
      <c r="D419">
        <v>889</v>
      </c>
      <c r="E419">
        <v>664</v>
      </c>
      <c r="F419">
        <f t="shared" si="6"/>
        <v>13</v>
      </c>
      <c r="G419" t="str">
        <f>STANDINGS_RBI[[#This Row],[League]]&amp;STANDINGS_RBI[[#This Row],[Team]]</f>
        <v>$150 Draft Champions Dec 27 1:00 pm Lg.3572Giant Pig</v>
      </c>
    </row>
    <row r="420" spans="1:7" x14ac:dyDescent="0.25">
      <c r="A420">
        <v>2426</v>
      </c>
      <c r="B420" t="s">
        <v>127</v>
      </c>
      <c r="C420" t="s">
        <v>843</v>
      </c>
      <c r="D420">
        <v>865</v>
      </c>
      <c r="E420">
        <v>485</v>
      </c>
      <c r="F420">
        <f t="shared" si="6"/>
        <v>14</v>
      </c>
      <c r="G420" t="str">
        <f>STANDINGS_RBI[[#This Row],[League]]&amp;STANDINGS_RBI[[#This Row],[Team]]</f>
        <v>$150 Draft Champions Dec 27 1:00 pm Lg.3572Just An Old Vet</v>
      </c>
    </row>
    <row r="421" spans="1:7" x14ac:dyDescent="0.25">
      <c r="A421">
        <v>2750</v>
      </c>
      <c r="B421" t="s">
        <v>17</v>
      </c>
      <c r="C421" t="s">
        <v>843</v>
      </c>
      <c r="D421">
        <v>802</v>
      </c>
      <c r="E421">
        <v>161.5</v>
      </c>
      <c r="F421">
        <f t="shared" si="6"/>
        <v>15</v>
      </c>
      <c r="G421" t="str">
        <f>STANDINGS_RBI[[#This Row],[League]]&amp;STANDINGS_RBI[[#This Row],[Team]]</f>
        <v>$150 Draft Champions Dec 27 1:00 pm Lg.3572Millertime</v>
      </c>
    </row>
    <row r="422" spans="1:7" x14ac:dyDescent="0.25">
      <c r="A422">
        <v>85</v>
      </c>
      <c r="B422" t="s">
        <v>852</v>
      </c>
      <c r="C422" t="s">
        <v>853</v>
      </c>
      <c r="D422">
        <v>1111</v>
      </c>
      <c r="E422">
        <v>2827</v>
      </c>
      <c r="F422">
        <f t="shared" si="6"/>
        <v>1</v>
      </c>
      <c r="G422" t="str">
        <f>STANDINGS_RBI[[#This Row],[League]]&amp;STANDINGS_RBI[[#This Row],[Team]]</f>
        <v>$150 Draft Champions Dec 29 1:00 pm Lg.3574Team LeValley 2</v>
      </c>
    </row>
    <row r="423" spans="1:7" x14ac:dyDescent="0.25">
      <c r="A423">
        <v>403</v>
      </c>
      <c r="B423" t="s">
        <v>856</v>
      </c>
      <c r="C423" t="s">
        <v>853</v>
      </c>
      <c r="D423">
        <v>1047</v>
      </c>
      <c r="E423">
        <v>2509</v>
      </c>
      <c r="F423">
        <f t="shared" si="6"/>
        <v>2</v>
      </c>
      <c r="G423" t="str">
        <f>STANDINGS_RBI[[#This Row],[League]]&amp;STANDINGS_RBI[[#This Row],[Team]]</f>
        <v>$150 Draft Champions Dec 29 1:00 pm Lg.3574Sunshine Boys</v>
      </c>
    </row>
    <row r="424" spans="1:7" x14ac:dyDescent="0.25">
      <c r="A424">
        <v>679</v>
      </c>
      <c r="B424" t="s">
        <v>859</v>
      </c>
      <c r="C424" t="s">
        <v>853</v>
      </c>
      <c r="D424">
        <v>1016</v>
      </c>
      <c r="E424">
        <v>2235</v>
      </c>
      <c r="F424">
        <f t="shared" si="6"/>
        <v>3</v>
      </c>
      <c r="G424" t="str">
        <f>STANDINGS_RBI[[#This Row],[League]]&amp;STANDINGS_RBI[[#This Row],[Team]]</f>
        <v>$150 Draft Champions Dec 29 1:00 pm Lg.3574Team Floyd I</v>
      </c>
    </row>
    <row r="425" spans="1:7" x14ac:dyDescent="0.25">
      <c r="A425">
        <v>791</v>
      </c>
      <c r="B425" t="s">
        <v>855</v>
      </c>
      <c r="C425" t="s">
        <v>853</v>
      </c>
      <c r="D425">
        <v>1006</v>
      </c>
      <c r="E425">
        <v>2120</v>
      </c>
      <c r="F425">
        <f t="shared" si="6"/>
        <v>4</v>
      </c>
      <c r="G425" t="str">
        <f>STANDINGS_RBI[[#This Row],[League]]&amp;STANDINGS_RBI[[#This Row],[Team]]</f>
        <v>$150 Draft Champions Dec 29 1:00 pm Lg.3574McLovin</v>
      </c>
    </row>
    <row r="426" spans="1:7" x14ac:dyDescent="0.25">
      <c r="A426">
        <v>932</v>
      </c>
      <c r="B426" t="s">
        <v>470</v>
      </c>
      <c r="C426" t="s">
        <v>853</v>
      </c>
      <c r="D426">
        <v>994</v>
      </c>
      <c r="E426">
        <v>1974.5</v>
      </c>
      <c r="F426">
        <f t="shared" si="6"/>
        <v>5</v>
      </c>
      <c r="G426" t="str">
        <f>STANDINGS_RBI[[#This Row],[League]]&amp;STANDINGS_RBI[[#This Row],[Team]]</f>
        <v>$150 Draft Champions Dec 29 1:00 pm Lg.3574Brickdust</v>
      </c>
    </row>
    <row r="427" spans="1:7" x14ac:dyDescent="0.25">
      <c r="A427">
        <v>1022</v>
      </c>
      <c r="B427" t="s">
        <v>154</v>
      </c>
      <c r="C427" t="s">
        <v>853</v>
      </c>
      <c r="D427">
        <v>986</v>
      </c>
      <c r="E427">
        <v>1887</v>
      </c>
      <c r="F427">
        <f t="shared" si="6"/>
        <v>6</v>
      </c>
      <c r="G427" t="str">
        <f>STANDINGS_RBI[[#This Row],[League]]&amp;STANDINGS_RBI[[#This Row],[Team]]</f>
        <v>$150 Draft Champions Dec 29 1:00 pm Lg.3574GLG20s</v>
      </c>
    </row>
    <row r="428" spans="1:7" x14ac:dyDescent="0.25">
      <c r="A428">
        <v>1096</v>
      </c>
      <c r="B428" t="s">
        <v>56</v>
      </c>
      <c r="C428" t="s">
        <v>853</v>
      </c>
      <c r="D428">
        <v>980</v>
      </c>
      <c r="E428">
        <v>1810</v>
      </c>
      <c r="F428">
        <f t="shared" si="6"/>
        <v>7</v>
      </c>
      <c r="G428" t="str">
        <f>STANDINGS_RBI[[#This Row],[League]]&amp;STANDINGS_RBI[[#This Row],[Team]]</f>
        <v>$150 Draft Champions Dec 29 1:00 pm Lg.3574DOUGHBOYS</v>
      </c>
    </row>
    <row r="429" spans="1:7" x14ac:dyDescent="0.25">
      <c r="A429">
        <v>1258</v>
      </c>
      <c r="B429" t="s">
        <v>331</v>
      </c>
      <c r="C429" t="s">
        <v>853</v>
      </c>
      <c r="D429">
        <v>967</v>
      </c>
      <c r="E429">
        <v>1651</v>
      </c>
      <c r="F429">
        <f t="shared" si="6"/>
        <v>8</v>
      </c>
      <c r="G429" t="str">
        <f>STANDINGS_RBI[[#This Row],[League]]&amp;STANDINGS_RBI[[#This Row],[Team]]</f>
        <v>$150 Draft Champions Dec 29 1:00 pm Lg.3574Golden Sombreros</v>
      </c>
    </row>
    <row r="430" spans="1:7" x14ac:dyDescent="0.25">
      <c r="A430">
        <v>1337</v>
      </c>
      <c r="B430" t="s">
        <v>860</v>
      </c>
      <c r="C430" t="s">
        <v>853</v>
      </c>
      <c r="D430">
        <v>961</v>
      </c>
      <c r="E430">
        <v>1568.5</v>
      </c>
      <c r="F430">
        <f t="shared" si="6"/>
        <v>9</v>
      </c>
      <c r="G430" t="str">
        <f>STANDINGS_RBI[[#This Row],[League]]&amp;STANDINGS_RBI[[#This Row],[Team]]</f>
        <v>$150 Draft Champions Dec 29 1:00 pm Lg.3574Cultured Hooligan 2</v>
      </c>
    </row>
    <row r="431" spans="1:7" x14ac:dyDescent="0.25">
      <c r="A431">
        <v>1440</v>
      </c>
      <c r="B431" t="s">
        <v>861</v>
      </c>
      <c r="C431" t="s">
        <v>853</v>
      </c>
      <c r="D431">
        <v>954</v>
      </c>
      <c r="E431">
        <v>1463.5</v>
      </c>
      <c r="F431">
        <f t="shared" si="6"/>
        <v>10</v>
      </c>
      <c r="G431" t="str">
        <f>STANDINGS_RBI[[#This Row],[League]]&amp;STANDINGS_RBI[[#This Row],[Team]]</f>
        <v>$150 Draft Champions Dec 29 1:00 pm Lg.3574Donnie Ballgame</v>
      </c>
    </row>
    <row r="432" spans="1:7" x14ac:dyDescent="0.25">
      <c r="A432">
        <v>1502</v>
      </c>
      <c r="B432" t="s">
        <v>857</v>
      </c>
      <c r="C432" t="s">
        <v>853</v>
      </c>
      <c r="D432">
        <v>951</v>
      </c>
      <c r="E432">
        <v>1416</v>
      </c>
      <c r="F432">
        <f t="shared" si="6"/>
        <v>11</v>
      </c>
      <c r="G432" t="str">
        <f>STANDINGS_RBI[[#This Row],[League]]&amp;STANDINGS_RBI[[#This Row],[Team]]</f>
        <v>$150 Draft Champions Dec 29 1:00 pm Lg.3574Vida's Blues 1</v>
      </c>
    </row>
    <row r="433" spans="1:7" x14ac:dyDescent="0.25">
      <c r="A433">
        <v>1718</v>
      </c>
      <c r="B433" t="s">
        <v>854</v>
      </c>
      <c r="C433" t="s">
        <v>853</v>
      </c>
      <c r="D433">
        <v>932</v>
      </c>
      <c r="E433">
        <v>1185.5</v>
      </c>
      <c r="F433">
        <f t="shared" si="6"/>
        <v>12</v>
      </c>
      <c r="G433" t="str">
        <f>STANDINGS_RBI[[#This Row],[League]]&amp;STANDINGS_RBI[[#This Row],[Team]]</f>
        <v>$150 Draft Champions Dec 29 1:00 pm Lg.3574Absolute Truth</v>
      </c>
    </row>
    <row r="434" spans="1:7" x14ac:dyDescent="0.25">
      <c r="A434">
        <v>2292</v>
      </c>
      <c r="B434" t="s">
        <v>858</v>
      </c>
      <c r="C434" t="s">
        <v>853</v>
      </c>
      <c r="D434">
        <v>883</v>
      </c>
      <c r="E434">
        <v>623</v>
      </c>
      <c r="F434">
        <f t="shared" si="6"/>
        <v>13</v>
      </c>
      <c r="G434" t="str">
        <f>STANDINGS_RBI[[#This Row],[League]]&amp;STANDINGS_RBI[[#This Row],[Team]]</f>
        <v>$150 Draft Champions Dec 29 1:00 pm Lg.3574The Olson Boys</v>
      </c>
    </row>
    <row r="435" spans="1:7" x14ac:dyDescent="0.25">
      <c r="A435">
        <v>2661</v>
      </c>
      <c r="B435" t="s">
        <v>17</v>
      </c>
      <c r="C435" t="s">
        <v>853</v>
      </c>
      <c r="D435">
        <v>826</v>
      </c>
      <c r="E435">
        <v>249</v>
      </c>
      <c r="F435">
        <f t="shared" si="6"/>
        <v>14</v>
      </c>
      <c r="G435" t="str">
        <f>STANDINGS_RBI[[#This Row],[League]]&amp;STANDINGS_RBI[[#This Row],[Team]]</f>
        <v>$150 Draft Champions Dec 29 1:00 pm Lg.3574Millertime</v>
      </c>
    </row>
    <row r="436" spans="1:7" x14ac:dyDescent="0.25">
      <c r="A436">
        <v>2840</v>
      </c>
      <c r="B436" t="s">
        <v>52</v>
      </c>
      <c r="C436" t="s">
        <v>853</v>
      </c>
      <c r="D436">
        <v>766</v>
      </c>
      <c r="E436">
        <v>71.5</v>
      </c>
      <c r="F436">
        <f t="shared" si="6"/>
        <v>15</v>
      </c>
      <c r="G436" t="str">
        <f>STANDINGS_RBI[[#This Row],[League]]&amp;STANDINGS_RBI[[#This Row],[Team]]</f>
        <v>$150 Draft Champions Dec 29 1:00 pm Lg.3574Tree Huggers</v>
      </c>
    </row>
    <row r="437" spans="1:7" x14ac:dyDescent="0.25">
      <c r="A437">
        <v>60</v>
      </c>
      <c r="B437" t="s">
        <v>865</v>
      </c>
      <c r="C437" t="s">
        <v>863</v>
      </c>
      <c r="D437">
        <v>1124</v>
      </c>
      <c r="E437">
        <v>2850</v>
      </c>
      <c r="F437">
        <f t="shared" si="6"/>
        <v>1</v>
      </c>
      <c r="G437" t="str">
        <f>STANDINGS_RBI[[#This Row],[League]]&amp;STANDINGS_RBI[[#This Row],[Team]]</f>
        <v>$150 Draft Champions Dec 30 1:00 pm Lg.3575Golden Bozos</v>
      </c>
    </row>
    <row r="438" spans="1:7" x14ac:dyDescent="0.25">
      <c r="A438">
        <v>201</v>
      </c>
      <c r="B438" t="s">
        <v>862</v>
      </c>
      <c r="C438" t="s">
        <v>863</v>
      </c>
      <c r="D438">
        <v>1077</v>
      </c>
      <c r="E438">
        <v>2708</v>
      </c>
      <c r="F438">
        <f t="shared" si="6"/>
        <v>2</v>
      </c>
      <c r="G438" t="str">
        <f>STANDINGS_RBI[[#This Row],[League]]&amp;STANDINGS_RBI[[#This Row],[Team]]</f>
        <v>$150 Draft Champions Dec 30 1:00 pm Lg.3575Booyah Baseball</v>
      </c>
    </row>
    <row r="439" spans="1:7" x14ac:dyDescent="0.25">
      <c r="A439">
        <v>525</v>
      </c>
      <c r="B439" t="s">
        <v>480</v>
      </c>
      <c r="C439" t="s">
        <v>863</v>
      </c>
      <c r="D439">
        <v>1031</v>
      </c>
      <c r="E439">
        <v>2382.5</v>
      </c>
      <c r="F439">
        <f t="shared" si="6"/>
        <v>3</v>
      </c>
      <c r="G439" t="str">
        <f>STANDINGS_RBI[[#This Row],[League]]&amp;STANDINGS_RBI[[#This Row],[Team]]</f>
        <v>$150 Draft Champions Dec 30 1:00 pm Lg.3575Boys of Summer</v>
      </c>
    </row>
    <row r="440" spans="1:7" x14ac:dyDescent="0.25">
      <c r="A440">
        <v>812</v>
      </c>
      <c r="B440" t="s">
        <v>864</v>
      </c>
      <c r="C440" t="s">
        <v>863</v>
      </c>
      <c r="D440">
        <v>1004</v>
      </c>
      <c r="E440">
        <v>2098</v>
      </c>
      <c r="F440">
        <f t="shared" si="6"/>
        <v>4</v>
      </c>
      <c r="G440" t="str">
        <f>STANDINGS_RBI[[#This Row],[League]]&amp;STANDINGS_RBI[[#This Row],[Team]]</f>
        <v>$150 Draft Champions Dec 30 1:00 pm Lg.3575Hungry Dogs Hunt Best</v>
      </c>
    </row>
    <row r="441" spans="1:7" x14ac:dyDescent="0.25">
      <c r="A441">
        <v>1130</v>
      </c>
      <c r="B441" t="s">
        <v>134</v>
      </c>
      <c r="C441" t="s">
        <v>863</v>
      </c>
      <c r="D441">
        <v>977</v>
      </c>
      <c r="E441">
        <v>1779.5</v>
      </c>
      <c r="F441">
        <f t="shared" si="6"/>
        <v>5</v>
      </c>
      <c r="G441" t="str">
        <f>STANDINGS_RBI[[#This Row],[League]]&amp;STANDINGS_RBI[[#This Row],[Team]]</f>
        <v>$150 Draft Champions Dec 30 1:00 pm Lg.3575Forest Hills Fiends</v>
      </c>
    </row>
    <row r="442" spans="1:7" x14ac:dyDescent="0.25">
      <c r="A442">
        <v>1609</v>
      </c>
      <c r="B442" t="s">
        <v>866</v>
      </c>
      <c r="C442" t="s">
        <v>863</v>
      </c>
      <c r="D442">
        <v>941</v>
      </c>
      <c r="E442">
        <v>1299</v>
      </c>
      <c r="F442">
        <f t="shared" si="6"/>
        <v>6</v>
      </c>
      <c r="G442" t="str">
        <f>STANDINGS_RBI[[#This Row],[League]]&amp;STANDINGS_RBI[[#This Row],[Team]]</f>
        <v>$150 Draft Champions Dec 30 1:00 pm Lg.3575Caseycausingchaos</v>
      </c>
    </row>
    <row r="443" spans="1:7" x14ac:dyDescent="0.25">
      <c r="A443">
        <v>1727</v>
      </c>
      <c r="B443" t="s">
        <v>867</v>
      </c>
      <c r="C443" t="s">
        <v>863</v>
      </c>
      <c r="D443">
        <v>932</v>
      </c>
      <c r="E443">
        <v>1185.5</v>
      </c>
      <c r="F443">
        <f t="shared" si="6"/>
        <v>7</v>
      </c>
      <c r="G443" t="str">
        <f>STANDINGS_RBI[[#This Row],[League]]&amp;STANDINGS_RBI[[#This Row],[Team]]</f>
        <v>$150 Draft Champions Dec 30 1:00 pm Lg.3575SauceBoy</v>
      </c>
    </row>
    <row r="444" spans="1:7" x14ac:dyDescent="0.25">
      <c r="A444">
        <v>1731</v>
      </c>
      <c r="B444" t="s">
        <v>508</v>
      </c>
      <c r="C444" t="s">
        <v>863</v>
      </c>
      <c r="D444">
        <v>932</v>
      </c>
      <c r="E444">
        <v>1185.5</v>
      </c>
      <c r="F444">
        <f t="shared" si="6"/>
        <v>8</v>
      </c>
      <c r="G444" t="str">
        <f>STANDINGS_RBI[[#This Row],[League]]&amp;STANDINGS_RBI[[#This Row],[Team]]</f>
        <v>$150 Draft Champions Dec 30 1:00 pm Lg.3575Team Robinson</v>
      </c>
    </row>
    <row r="445" spans="1:7" x14ac:dyDescent="0.25">
      <c r="A445">
        <v>1744</v>
      </c>
      <c r="B445" t="s">
        <v>871</v>
      </c>
      <c r="C445" t="s">
        <v>863</v>
      </c>
      <c r="D445">
        <v>931</v>
      </c>
      <c r="E445">
        <v>1171.5</v>
      </c>
      <c r="F445">
        <f t="shared" si="6"/>
        <v>9</v>
      </c>
      <c r="G445" t="str">
        <f>STANDINGS_RBI[[#This Row],[League]]&amp;STANDINGS_RBI[[#This Row],[Team]]</f>
        <v>$150 Draft Champions Dec 30 1:00 pm Lg.3575Unlisted</v>
      </c>
    </row>
    <row r="446" spans="1:7" x14ac:dyDescent="0.25">
      <c r="A446">
        <v>1749</v>
      </c>
      <c r="B446" t="s">
        <v>494</v>
      </c>
      <c r="C446" t="s">
        <v>863</v>
      </c>
      <c r="D446">
        <v>930</v>
      </c>
      <c r="E446">
        <v>1158.5</v>
      </c>
      <c r="F446">
        <f t="shared" si="6"/>
        <v>10</v>
      </c>
      <c r="G446" t="str">
        <f>STANDINGS_RBI[[#This Row],[League]]&amp;STANDINGS_RBI[[#This Row],[Team]]</f>
        <v>$150 Draft Champions Dec 30 1:00 pm Lg.3575Corleone</v>
      </c>
    </row>
    <row r="447" spans="1:7" x14ac:dyDescent="0.25">
      <c r="A447">
        <v>2153</v>
      </c>
      <c r="B447" t="s">
        <v>869</v>
      </c>
      <c r="C447" t="s">
        <v>863</v>
      </c>
      <c r="D447">
        <v>899</v>
      </c>
      <c r="E447">
        <v>762.5</v>
      </c>
      <c r="F447">
        <f t="shared" si="6"/>
        <v>11</v>
      </c>
      <c r="G447" t="str">
        <f>STANDINGS_RBI[[#This Row],[League]]&amp;STANDINGS_RBI[[#This Row],[Team]]</f>
        <v>$150 Draft Champions Dec 30 1:00 pm Lg.3575Tommy Boy</v>
      </c>
    </row>
    <row r="448" spans="1:7" x14ac:dyDescent="0.25">
      <c r="A448">
        <v>2233</v>
      </c>
      <c r="B448" t="s">
        <v>27</v>
      </c>
      <c r="C448" t="s">
        <v>863</v>
      </c>
      <c r="D448">
        <v>891</v>
      </c>
      <c r="E448">
        <v>680.5</v>
      </c>
      <c r="F448">
        <f t="shared" si="6"/>
        <v>12</v>
      </c>
      <c r="G448" t="str">
        <f>STANDINGS_RBI[[#This Row],[League]]&amp;STANDINGS_RBI[[#This Row],[Team]]</f>
        <v>$150 Draft Champions Dec 30 1:00 pm Lg.3575Team Brady</v>
      </c>
    </row>
    <row r="449" spans="1:7" x14ac:dyDescent="0.25">
      <c r="A449">
        <v>2306</v>
      </c>
      <c r="B449" t="s">
        <v>870</v>
      </c>
      <c r="C449" t="s">
        <v>863</v>
      </c>
      <c r="D449">
        <v>882</v>
      </c>
      <c r="E449">
        <v>610</v>
      </c>
      <c r="F449">
        <f t="shared" si="6"/>
        <v>13</v>
      </c>
      <c r="G449" t="str">
        <f>STANDINGS_RBI[[#This Row],[League]]&amp;STANDINGS_RBI[[#This Row],[Team]]</f>
        <v>$150 Draft Champions Dec 30 1:00 pm Lg.3575The Achievers - DC 3</v>
      </c>
    </row>
    <row r="450" spans="1:7" x14ac:dyDescent="0.25">
      <c r="A450">
        <v>2323</v>
      </c>
      <c r="B450" t="s">
        <v>868</v>
      </c>
      <c r="C450" t="s">
        <v>863</v>
      </c>
      <c r="D450">
        <v>880</v>
      </c>
      <c r="E450">
        <v>591</v>
      </c>
      <c r="F450">
        <f t="shared" si="6"/>
        <v>14</v>
      </c>
      <c r="G450" t="str">
        <f>STANDINGS_RBI[[#This Row],[League]]&amp;STANDINGS_RBI[[#This Row],[Team]]</f>
        <v>$150 Draft Champions Dec 30 1:00 pm Lg.3575Up in Smoke</v>
      </c>
    </row>
    <row r="451" spans="1:7" x14ac:dyDescent="0.25">
      <c r="A451">
        <v>2848</v>
      </c>
      <c r="B451" t="s">
        <v>731</v>
      </c>
      <c r="C451" t="s">
        <v>863</v>
      </c>
      <c r="D451">
        <v>759</v>
      </c>
      <c r="E451">
        <v>62.5</v>
      </c>
      <c r="F451">
        <f t="shared" ref="F451:F514" si="7">IF(C451=C450,F450+1,1)</f>
        <v>15</v>
      </c>
      <c r="G451" t="str">
        <f>STANDINGS_RBI[[#This Row],[League]]&amp;STANDINGS_RBI[[#This Row],[Team]]</f>
        <v>$150 Draft Champions Dec 30 1:00 pm Lg.3575Team Owens</v>
      </c>
    </row>
    <row r="452" spans="1:7" x14ac:dyDescent="0.25">
      <c r="A452">
        <v>424</v>
      </c>
      <c r="B452" t="s">
        <v>878</v>
      </c>
      <c r="C452" t="s">
        <v>873</v>
      </c>
      <c r="D452">
        <v>1044</v>
      </c>
      <c r="E452">
        <v>2487.5</v>
      </c>
      <c r="F452">
        <f t="shared" si="7"/>
        <v>1</v>
      </c>
      <c r="G452" t="str">
        <f>STANDINGS_RBI[[#This Row],[League]]&amp;STANDINGS_RBI[[#This Row],[Team]]</f>
        <v>$150 Draft Champions Express Feb 12 8:00 pm Lg.3692Les Brown</v>
      </c>
    </row>
    <row r="453" spans="1:7" x14ac:dyDescent="0.25">
      <c r="A453">
        <v>427</v>
      </c>
      <c r="B453" t="s">
        <v>875</v>
      </c>
      <c r="C453" t="s">
        <v>873</v>
      </c>
      <c r="D453">
        <v>1044</v>
      </c>
      <c r="E453">
        <v>2487.5</v>
      </c>
      <c r="F453">
        <f t="shared" si="7"/>
        <v>2</v>
      </c>
      <c r="G453" t="str">
        <f>STANDINGS_RBI[[#This Row],[League]]&amp;STANDINGS_RBI[[#This Row],[Team]]</f>
        <v>$150 Draft Champions Express Feb 12 8:00 pm Lg.3692Trouble will find me</v>
      </c>
    </row>
    <row r="454" spans="1:7" x14ac:dyDescent="0.25">
      <c r="A454">
        <v>435</v>
      </c>
      <c r="B454" t="s">
        <v>881</v>
      </c>
      <c r="C454" t="s">
        <v>873</v>
      </c>
      <c r="D454">
        <v>1043</v>
      </c>
      <c r="E454">
        <v>2478</v>
      </c>
      <c r="F454">
        <f t="shared" si="7"/>
        <v>3</v>
      </c>
      <c r="G454" t="str">
        <f>STANDINGS_RBI[[#This Row],[League]]&amp;STANDINGS_RBI[[#This Row],[Team]]</f>
        <v>$150 Draft Champions Express Feb 12 8:00 pm Lg.3692Strange Brew Crew</v>
      </c>
    </row>
    <row r="455" spans="1:7" x14ac:dyDescent="0.25">
      <c r="A455">
        <v>559</v>
      </c>
      <c r="B455" t="s">
        <v>32</v>
      </c>
      <c r="C455" t="s">
        <v>873</v>
      </c>
      <c r="D455">
        <v>1029</v>
      </c>
      <c r="E455">
        <v>2357</v>
      </c>
      <c r="F455">
        <f t="shared" si="7"/>
        <v>4</v>
      </c>
      <c r="G455" t="str">
        <f>STANDINGS_RBI[[#This Row],[League]]&amp;STANDINGS_RBI[[#This Row],[Team]]</f>
        <v>$150 Draft Champions Express Feb 12 8:00 pm Lg.3692Team enfield</v>
      </c>
    </row>
    <row r="456" spans="1:7" x14ac:dyDescent="0.25">
      <c r="A456">
        <v>574</v>
      </c>
      <c r="B456" t="s">
        <v>438</v>
      </c>
      <c r="C456" t="s">
        <v>873</v>
      </c>
      <c r="D456">
        <v>1027</v>
      </c>
      <c r="E456">
        <v>2340</v>
      </c>
      <c r="F456">
        <f t="shared" si="7"/>
        <v>5</v>
      </c>
      <c r="G456" t="str">
        <f>STANDINGS_RBI[[#This Row],[League]]&amp;STANDINGS_RBI[[#This Row],[Team]]</f>
        <v>$150 Draft Champions Express Feb 12 8:00 pm Lg.3692Surrender Dorothy! (4)</v>
      </c>
    </row>
    <row r="457" spans="1:7" x14ac:dyDescent="0.25">
      <c r="A457">
        <v>1155</v>
      </c>
      <c r="B457" t="s">
        <v>874</v>
      </c>
      <c r="C457" t="s">
        <v>873</v>
      </c>
      <c r="D457">
        <v>975</v>
      </c>
      <c r="E457">
        <v>1753.5</v>
      </c>
      <c r="F457">
        <f t="shared" si="7"/>
        <v>6</v>
      </c>
      <c r="G457" t="str">
        <f>STANDINGS_RBI[[#This Row],[League]]&amp;STANDINGS_RBI[[#This Row],[Team]]</f>
        <v>$150 Draft Champions Express Feb 12 8:00 pm Lg.3692Lollygaggers DC2</v>
      </c>
    </row>
    <row r="458" spans="1:7" x14ac:dyDescent="0.25">
      <c r="A458">
        <v>1554</v>
      </c>
      <c r="B458" t="s">
        <v>37</v>
      </c>
      <c r="C458" t="s">
        <v>873</v>
      </c>
      <c r="D458">
        <v>946</v>
      </c>
      <c r="E458">
        <v>1352</v>
      </c>
      <c r="F458">
        <f t="shared" si="7"/>
        <v>7</v>
      </c>
      <c r="G458" t="str">
        <f>STANDINGS_RBI[[#This Row],[League]]&amp;STANDINGS_RBI[[#This Row],[Team]]</f>
        <v>$150 Draft Champions Express Feb 12 8:00 pm Lg.3692Bread Zeppelin</v>
      </c>
    </row>
    <row r="459" spans="1:7" x14ac:dyDescent="0.25">
      <c r="A459">
        <v>1625</v>
      </c>
      <c r="B459" t="s">
        <v>7</v>
      </c>
      <c r="C459" t="s">
        <v>873</v>
      </c>
      <c r="D459">
        <v>940</v>
      </c>
      <c r="E459">
        <v>1287</v>
      </c>
      <c r="F459">
        <f t="shared" si="7"/>
        <v>8</v>
      </c>
      <c r="G459" t="str">
        <f>STANDINGS_RBI[[#This Row],[League]]&amp;STANDINGS_RBI[[#This Row],[Team]]</f>
        <v>$150 Draft Champions Express Feb 12 8:00 pm Lg.3692Team Miller</v>
      </c>
    </row>
    <row r="460" spans="1:7" x14ac:dyDescent="0.25">
      <c r="A460">
        <v>1915</v>
      </c>
      <c r="B460" t="s">
        <v>882</v>
      </c>
      <c r="C460" t="s">
        <v>873</v>
      </c>
      <c r="D460">
        <v>919</v>
      </c>
      <c r="E460">
        <v>997.5</v>
      </c>
      <c r="F460">
        <f t="shared" si="7"/>
        <v>9</v>
      </c>
      <c r="G460" t="str">
        <f>STANDINGS_RBI[[#This Row],[League]]&amp;STANDINGS_RBI[[#This Row],[Team]]</f>
        <v>$150 Draft Champions Express Feb 12 8:00 pm Lg.3692Macaroon</v>
      </c>
    </row>
    <row r="461" spans="1:7" x14ac:dyDescent="0.25">
      <c r="A461">
        <v>2027</v>
      </c>
      <c r="B461" t="s">
        <v>169</v>
      </c>
      <c r="C461" t="s">
        <v>873</v>
      </c>
      <c r="D461">
        <v>910</v>
      </c>
      <c r="E461">
        <v>883.5</v>
      </c>
      <c r="F461">
        <f t="shared" si="7"/>
        <v>10</v>
      </c>
      <c r="G461" t="str">
        <f>STANDINGS_RBI[[#This Row],[League]]&amp;STANDINGS_RBI[[#This Row],[Team]]</f>
        <v>$150 Draft Champions Express Feb 12 8:00 pm Lg.3692Team Malsch</v>
      </c>
    </row>
    <row r="462" spans="1:7" x14ac:dyDescent="0.25">
      <c r="A462">
        <v>2255</v>
      </c>
      <c r="B462" t="s">
        <v>879</v>
      </c>
      <c r="C462" t="s">
        <v>873</v>
      </c>
      <c r="D462">
        <v>888</v>
      </c>
      <c r="E462">
        <v>655</v>
      </c>
      <c r="F462">
        <f t="shared" si="7"/>
        <v>11</v>
      </c>
      <c r="G462" t="str">
        <f>STANDINGS_RBI[[#This Row],[League]]&amp;STANDINGS_RBI[[#This Row],[Team]]</f>
        <v>$150 Draft Champions Express Feb 12 8:00 pm Lg.3692Team Kuberski2</v>
      </c>
    </row>
    <row r="463" spans="1:7" x14ac:dyDescent="0.25">
      <c r="A463">
        <v>2493</v>
      </c>
      <c r="B463" t="s">
        <v>877</v>
      </c>
      <c r="C463" t="s">
        <v>873</v>
      </c>
      <c r="D463">
        <v>855</v>
      </c>
      <c r="E463">
        <v>415</v>
      </c>
      <c r="F463">
        <f t="shared" si="7"/>
        <v>12</v>
      </c>
      <c r="G463" t="str">
        <f>STANDINGS_RBI[[#This Row],[League]]&amp;STANDINGS_RBI[[#This Row],[Team]]</f>
        <v>$150 Draft Champions Express Feb 12 8:00 pm Lg.36925 - the Hazel Charlies</v>
      </c>
    </row>
    <row r="464" spans="1:7" x14ac:dyDescent="0.25">
      <c r="A464">
        <v>2517</v>
      </c>
      <c r="B464" t="s">
        <v>872</v>
      </c>
      <c r="C464" t="s">
        <v>873</v>
      </c>
      <c r="D464">
        <v>851</v>
      </c>
      <c r="E464">
        <v>390</v>
      </c>
      <c r="F464">
        <f t="shared" si="7"/>
        <v>13</v>
      </c>
      <c r="G464" t="str">
        <f>STANDINGS_RBI[[#This Row],[League]]&amp;STANDINGS_RBI[[#This Row],[Team]]</f>
        <v>$150 Draft Champions Express Feb 12 8:00 pm Lg.3692Grant1</v>
      </c>
    </row>
    <row r="465" spans="1:7" x14ac:dyDescent="0.25">
      <c r="A465">
        <v>2578</v>
      </c>
      <c r="B465" t="s">
        <v>876</v>
      </c>
      <c r="C465" t="s">
        <v>873</v>
      </c>
      <c r="D465">
        <v>842</v>
      </c>
      <c r="E465">
        <v>333</v>
      </c>
      <c r="F465">
        <f t="shared" si="7"/>
        <v>14</v>
      </c>
      <c r="G465" t="str">
        <f>STANDINGS_RBI[[#This Row],[League]]&amp;STANDINGS_RBI[[#This Row],[Team]]</f>
        <v>$150 Draft Champions Express Feb 12 8:00 pm Lg.3692Team Larimer</v>
      </c>
    </row>
    <row r="466" spans="1:7" x14ac:dyDescent="0.25">
      <c r="A466">
        <v>2888</v>
      </c>
      <c r="B466" t="s">
        <v>880</v>
      </c>
      <c r="C466" t="s">
        <v>873</v>
      </c>
      <c r="D466">
        <v>712</v>
      </c>
      <c r="E466">
        <v>23</v>
      </c>
      <c r="F466">
        <f t="shared" si="7"/>
        <v>15</v>
      </c>
      <c r="G466" t="str">
        <f>STANDINGS_RBI[[#This Row],[League]]&amp;STANDINGS_RBI[[#This Row],[Team]]</f>
        <v>$150 Draft Champions Express Feb 12 8:00 pm Lg.3692Profloop4</v>
      </c>
    </row>
    <row r="467" spans="1:7" x14ac:dyDescent="0.25">
      <c r="A467">
        <v>183</v>
      </c>
      <c r="B467" t="s">
        <v>888</v>
      </c>
      <c r="C467" t="s">
        <v>884</v>
      </c>
      <c r="D467">
        <v>1082</v>
      </c>
      <c r="E467">
        <v>2725.5</v>
      </c>
      <c r="F467">
        <f t="shared" si="7"/>
        <v>1</v>
      </c>
      <c r="G467" t="str">
        <f>STANDINGS_RBI[[#This Row],[League]]&amp;STANDINGS_RBI[[#This Row],[Team]]</f>
        <v>$150 Draft Champions Express Feb 14 7:00 pm Lg.3707Blue Sam</v>
      </c>
    </row>
    <row r="468" spans="1:7" x14ac:dyDescent="0.25">
      <c r="A468">
        <v>364</v>
      </c>
      <c r="B468" t="s">
        <v>512</v>
      </c>
      <c r="C468" t="s">
        <v>884</v>
      </c>
      <c r="D468">
        <v>1052</v>
      </c>
      <c r="E468">
        <v>2545.5</v>
      </c>
      <c r="F468">
        <f t="shared" si="7"/>
        <v>2</v>
      </c>
      <c r="G468" t="str">
        <f>STANDINGS_RBI[[#This Row],[League]]&amp;STANDINGS_RBI[[#This Row],[Team]]</f>
        <v>$150 Draft Champions Express Feb 14 7:00 pm Lg.3707Enter Sandman</v>
      </c>
    </row>
    <row r="469" spans="1:7" x14ac:dyDescent="0.25">
      <c r="A469">
        <v>549</v>
      </c>
      <c r="B469" t="s">
        <v>885</v>
      </c>
      <c r="C469" t="s">
        <v>884</v>
      </c>
      <c r="D469">
        <v>1029</v>
      </c>
      <c r="E469">
        <v>2357</v>
      </c>
      <c r="F469">
        <f t="shared" si="7"/>
        <v>3</v>
      </c>
      <c r="G469" t="str">
        <f>STANDINGS_RBI[[#This Row],[League]]&amp;STANDINGS_RBI[[#This Row],[Team]]</f>
        <v>$150 Draft Champions Express Feb 14 7:00 pm Lg.37076 -The Justice Berrys C</v>
      </c>
    </row>
    <row r="470" spans="1:7" x14ac:dyDescent="0.25">
      <c r="A470">
        <v>760</v>
      </c>
      <c r="B470" t="s">
        <v>891</v>
      </c>
      <c r="C470" t="s">
        <v>884</v>
      </c>
      <c r="D470">
        <v>1008</v>
      </c>
      <c r="E470">
        <v>2145</v>
      </c>
      <c r="F470">
        <f t="shared" si="7"/>
        <v>4</v>
      </c>
      <c r="G470" t="str">
        <f>STANDINGS_RBI[[#This Row],[League]]&amp;STANDINGS_RBI[[#This Row],[Team]]</f>
        <v>$150 Draft Champions Express Feb 14 7:00 pm Lg.3707Art of the Rifle</v>
      </c>
    </row>
    <row r="471" spans="1:7" x14ac:dyDescent="0.25">
      <c r="A471">
        <v>890</v>
      </c>
      <c r="B471" t="s">
        <v>128</v>
      </c>
      <c r="C471" t="s">
        <v>884</v>
      </c>
      <c r="D471">
        <v>998</v>
      </c>
      <c r="E471">
        <v>2023</v>
      </c>
      <c r="F471">
        <f t="shared" si="7"/>
        <v>5</v>
      </c>
      <c r="G471" t="str">
        <f>STANDINGS_RBI[[#This Row],[League]]&amp;STANDINGS_RBI[[#This Row],[Team]]</f>
        <v>$150 Draft Champions Express Feb 14 7:00 pm Lg.3707Team Boelkens</v>
      </c>
    </row>
    <row r="472" spans="1:7" x14ac:dyDescent="0.25">
      <c r="A472">
        <v>1228</v>
      </c>
      <c r="B472" t="s">
        <v>892</v>
      </c>
      <c r="C472" t="s">
        <v>884</v>
      </c>
      <c r="D472">
        <v>970</v>
      </c>
      <c r="E472">
        <v>1684</v>
      </c>
      <c r="F472">
        <f t="shared" si="7"/>
        <v>6</v>
      </c>
      <c r="G472" t="str">
        <f>STANDINGS_RBI[[#This Row],[League]]&amp;STANDINGS_RBI[[#This Row],[Team]]</f>
        <v>$150 Draft Champions Express Feb 14 7:00 pm Lg.3707Moz Boyz 14</v>
      </c>
    </row>
    <row r="473" spans="1:7" x14ac:dyDescent="0.25">
      <c r="A473">
        <v>1597</v>
      </c>
      <c r="B473" t="s">
        <v>32</v>
      </c>
      <c r="C473" t="s">
        <v>884</v>
      </c>
      <c r="D473">
        <v>943</v>
      </c>
      <c r="E473">
        <v>1316.5</v>
      </c>
      <c r="F473">
        <f t="shared" si="7"/>
        <v>7</v>
      </c>
      <c r="G473" t="str">
        <f>STANDINGS_RBI[[#This Row],[League]]&amp;STANDINGS_RBI[[#This Row],[Team]]</f>
        <v>$150 Draft Champions Express Feb 14 7:00 pm Lg.3707Team enfield</v>
      </c>
    </row>
    <row r="474" spans="1:7" x14ac:dyDescent="0.25">
      <c r="A474">
        <v>1616</v>
      </c>
      <c r="B474" t="s">
        <v>889</v>
      </c>
      <c r="C474" t="s">
        <v>884</v>
      </c>
      <c r="D474">
        <v>941</v>
      </c>
      <c r="E474">
        <v>1299</v>
      </c>
      <c r="F474">
        <f t="shared" si="7"/>
        <v>8</v>
      </c>
      <c r="G474" t="str">
        <f>STANDINGS_RBI[[#This Row],[League]]&amp;STANDINGS_RBI[[#This Row],[Team]]</f>
        <v>$150 Draft Champions Express Feb 14 7:00 pm Lg.3707Team Thompson</v>
      </c>
    </row>
    <row r="475" spans="1:7" x14ac:dyDescent="0.25">
      <c r="A475">
        <v>1677</v>
      </c>
      <c r="B475" t="s">
        <v>107</v>
      </c>
      <c r="C475" t="s">
        <v>884</v>
      </c>
      <c r="D475">
        <v>936</v>
      </c>
      <c r="E475">
        <v>1234.5</v>
      </c>
      <c r="F475">
        <f t="shared" si="7"/>
        <v>9</v>
      </c>
      <c r="G475" t="str">
        <f>STANDINGS_RBI[[#This Row],[League]]&amp;STANDINGS_RBI[[#This Row],[Team]]</f>
        <v>$150 Draft Champions Express Feb 14 7:00 pm Lg.3707Team Scott</v>
      </c>
    </row>
    <row r="476" spans="1:7" x14ac:dyDescent="0.25">
      <c r="A476">
        <v>1928</v>
      </c>
      <c r="B476" t="s">
        <v>887</v>
      </c>
      <c r="C476" t="s">
        <v>884</v>
      </c>
      <c r="D476">
        <v>918</v>
      </c>
      <c r="E476">
        <v>983</v>
      </c>
      <c r="F476">
        <f t="shared" si="7"/>
        <v>10</v>
      </c>
      <c r="G476" t="str">
        <f>STANDINGS_RBI[[#This Row],[League]]&amp;STANDINGS_RBI[[#This Row],[Team]]</f>
        <v>$150 Draft Champions Express Feb 14 7:00 pm Lg.3707Nomads</v>
      </c>
    </row>
    <row r="477" spans="1:7" x14ac:dyDescent="0.25">
      <c r="A477">
        <v>2077</v>
      </c>
      <c r="B477" t="s">
        <v>584</v>
      </c>
      <c r="C477" t="s">
        <v>884</v>
      </c>
      <c r="D477">
        <v>905</v>
      </c>
      <c r="E477">
        <v>838</v>
      </c>
      <c r="F477">
        <f t="shared" si="7"/>
        <v>11</v>
      </c>
      <c r="G477" t="str">
        <f>STANDINGS_RBI[[#This Row],[League]]&amp;STANDINGS_RBI[[#This Row],[Team]]</f>
        <v>$150 Draft Champions Express Feb 14 7:00 pm Lg.3707Team Hughes</v>
      </c>
    </row>
    <row r="478" spans="1:7" x14ac:dyDescent="0.25">
      <c r="A478">
        <v>2185</v>
      </c>
      <c r="B478" t="s">
        <v>98</v>
      </c>
      <c r="C478" t="s">
        <v>884</v>
      </c>
      <c r="D478">
        <v>896</v>
      </c>
      <c r="E478">
        <v>728</v>
      </c>
      <c r="F478">
        <f t="shared" si="7"/>
        <v>12</v>
      </c>
      <c r="G478" t="str">
        <f>STANDINGS_RBI[[#This Row],[League]]&amp;STANDINGS_RBI[[#This Row],[Team]]</f>
        <v>$150 Draft Champions Express Feb 14 7:00 pm Lg.3707Team Ward</v>
      </c>
    </row>
    <row r="479" spans="1:7" x14ac:dyDescent="0.25">
      <c r="A479">
        <v>2373</v>
      </c>
      <c r="B479" t="s">
        <v>886</v>
      </c>
      <c r="C479" t="s">
        <v>884</v>
      </c>
      <c r="D479">
        <v>873</v>
      </c>
      <c r="E479">
        <v>540</v>
      </c>
      <c r="F479">
        <f t="shared" si="7"/>
        <v>13</v>
      </c>
      <c r="G479" t="str">
        <f>STANDINGS_RBI[[#This Row],[League]]&amp;STANDINGS_RBI[[#This Row],[Team]]</f>
        <v>$150 Draft Champions Express Feb 14 7:00 pm Lg.3707The Broward Bullies</v>
      </c>
    </row>
    <row r="480" spans="1:7" x14ac:dyDescent="0.25">
      <c r="A480">
        <v>2762</v>
      </c>
      <c r="B480" t="s">
        <v>883</v>
      </c>
      <c r="C480" t="s">
        <v>884</v>
      </c>
      <c r="D480">
        <v>798</v>
      </c>
      <c r="E480">
        <v>148</v>
      </c>
      <c r="F480">
        <f t="shared" si="7"/>
        <v>14</v>
      </c>
      <c r="G480" t="str">
        <f>STANDINGS_RBI[[#This Row],[League]]&amp;STANDINGS_RBI[[#This Row],[Team]]</f>
        <v>$150 Draft Champions Express Feb 14 7:00 pm Lg.3707Out of Gas</v>
      </c>
    </row>
    <row r="481" spans="1:7" x14ac:dyDescent="0.25">
      <c r="A481">
        <v>2892</v>
      </c>
      <c r="B481" t="s">
        <v>890</v>
      </c>
      <c r="C481" t="s">
        <v>884</v>
      </c>
      <c r="D481">
        <v>705</v>
      </c>
      <c r="E481">
        <v>19</v>
      </c>
      <c r="F481">
        <f t="shared" si="7"/>
        <v>15</v>
      </c>
      <c r="G481" t="str">
        <f>STANDINGS_RBI[[#This Row],[League]]&amp;STANDINGS_RBI[[#This Row],[Team]]</f>
        <v>$150 Draft Champions Express Feb 14 7:00 pm Lg.3707To Kill a Marlon Byrd</v>
      </c>
    </row>
    <row r="482" spans="1:7" x14ac:dyDescent="0.25">
      <c r="A482">
        <v>47</v>
      </c>
      <c r="B482" t="s">
        <v>894</v>
      </c>
      <c r="C482" t="s">
        <v>893</v>
      </c>
      <c r="D482">
        <v>1130</v>
      </c>
      <c r="E482">
        <v>2865</v>
      </c>
      <c r="F482">
        <f t="shared" si="7"/>
        <v>1</v>
      </c>
      <c r="G482" t="str">
        <f>STANDINGS_RBI[[#This Row],[League]]&amp;STANDINGS_RBI[[#This Row],[Team]]</f>
        <v>$150 Draft Champions Express Feb 19 8:00 pm Lg.3733Mary Ann's Hammocks</v>
      </c>
    </row>
    <row r="483" spans="1:7" x14ac:dyDescent="0.25">
      <c r="A483">
        <v>80</v>
      </c>
      <c r="B483" t="s">
        <v>895</v>
      </c>
      <c r="C483" t="s">
        <v>893</v>
      </c>
      <c r="D483">
        <v>1113</v>
      </c>
      <c r="E483">
        <v>2831.5</v>
      </c>
      <c r="F483">
        <f t="shared" si="7"/>
        <v>2</v>
      </c>
      <c r="G483" t="str">
        <f>STANDINGS_RBI[[#This Row],[League]]&amp;STANDINGS_RBI[[#This Row],[Team]]</f>
        <v>$150 Draft Champions Express Feb 19 8:00 pm Lg.3733Thru Fosters Eyes</v>
      </c>
    </row>
    <row r="484" spans="1:7" x14ac:dyDescent="0.25">
      <c r="A484">
        <v>136</v>
      </c>
      <c r="B484" t="s">
        <v>897</v>
      </c>
      <c r="C484" t="s">
        <v>893</v>
      </c>
      <c r="D484">
        <v>1092</v>
      </c>
      <c r="E484">
        <v>2773.5</v>
      </c>
      <c r="F484">
        <f t="shared" si="7"/>
        <v>3</v>
      </c>
      <c r="G484" t="str">
        <f>STANDINGS_RBI[[#This Row],[League]]&amp;STANDINGS_RBI[[#This Row],[Team]]</f>
        <v>$150 Draft Champions Express Feb 19 8:00 pm Lg.3733Heyward no Lackey</v>
      </c>
    </row>
    <row r="485" spans="1:7" x14ac:dyDescent="0.25">
      <c r="A485">
        <v>1093</v>
      </c>
      <c r="B485" t="s">
        <v>901</v>
      </c>
      <c r="C485" t="s">
        <v>893</v>
      </c>
      <c r="D485">
        <v>981</v>
      </c>
      <c r="E485">
        <v>1825</v>
      </c>
      <c r="F485">
        <f t="shared" si="7"/>
        <v>4</v>
      </c>
      <c r="G485" t="str">
        <f>STANDINGS_RBI[[#This Row],[League]]&amp;STANDINGS_RBI[[#This Row],[Team]]</f>
        <v>$150 Draft Champions Express Feb 19 8:00 pm Lg.3733brother</v>
      </c>
    </row>
    <row r="486" spans="1:7" x14ac:dyDescent="0.25">
      <c r="A486">
        <v>1511</v>
      </c>
      <c r="B486" t="s">
        <v>192</v>
      </c>
      <c r="C486" t="s">
        <v>893</v>
      </c>
      <c r="D486">
        <v>950</v>
      </c>
      <c r="E486">
        <v>1401.5</v>
      </c>
      <c r="F486">
        <f t="shared" si="7"/>
        <v>5</v>
      </c>
      <c r="G486" t="str">
        <f>STANDINGS_RBI[[#This Row],[League]]&amp;STANDINGS_RBI[[#This Row],[Team]]</f>
        <v>$150 Draft Champions Express Feb 19 8:00 pm Lg.3733Spike Curve</v>
      </c>
    </row>
    <row r="487" spans="1:7" x14ac:dyDescent="0.25">
      <c r="A487">
        <v>1549</v>
      </c>
      <c r="B487" t="s">
        <v>900</v>
      </c>
      <c r="C487" t="s">
        <v>893</v>
      </c>
      <c r="D487">
        <v>947</v>
      </c>
      <c r="E487">
        <v>1360.5</v>
      </c>
      <c r="F487">
        <f t="shared" si="7"/>
        <v>6</v>
      </c>
      <c r="G487" t="str">
        <f>STANDINGS_RBI[[#This Row],[League]]&amp;STANDINGS_RBI[[#This Row],[Team]]</f>
        <v>$150 Draft Champions Express Feb 19 8:00 pm Lg.3733BOSCH DC2</v>
      </c>
    </row>
    <row r="488" spans="1:7" x14ac:dyDescent="0.25">
      <c r="A488">
        <v>1552</v>
      </c>
      <c r="B488" t="s">
        <v>898</v>
      </c>
      <c r="C488" t="s">
        <v>893</v>
      </c>
      <c r="D488">
        <v>947</v>
      </c>
      <c r="E488">
        <v>1360.5</v>
      </c>
      <c r="F488">
        <f t="shared" si="7"/>
        <v>7</v>
      </c>
      <c r="G488" t="str">
        <f>STANDINGS_RBI[[#This Row],[League]]&amp;STANDINGS_RBI[[#This Row],[Team]]</f>
        <v>$150 Draft Champions Express Feb 19 8:00 pm Lg.3733Team Asaro</v>
      </c>
    </row>
    <row r="489" spans="1:7" x14ac:dyDescent="0.25">
      <c r="A489">
        <v>1797</v>
      </c>
      <c r="B489" t="s">
        <v>37</v>
      </c>
      <c r="C489" t="s">
        <v>893</v>
      </c>
      <c r="D489">
        <v>926</v>
      </c>
      <c r="E489">
        <v>1109.5</v>
      </c>
      <c r="F489">
        <f t="shared" si="7"/>
        <v>8</v>
      </c>
      <c r="G489" t="str">
        <f>STANDINGS_RBI[[#This Row],[League]]&amp;STANDINGS_RBI[[#This Row],[Team]]</f>
        <v>$150 Draft Champions Express Feb 19 8:00 pm Lg.3733Bread Zeppelin</v>
      </c>
    </row>
    <row r="490" spans="1:7" x14ac:dyDescent="0.25">
      <c r="A490">
        <v>1828</v>
      </c>
      <c r="B490" t="s">
        <v>904</v>
      </c>
      <c r="C490" t="s">
        <v>893</v>
      </c>
      <c r="D490">
        <v>924</v>
      </c>
      <c r="E490">
        <v>1081</v>
      </c>
      <c r="F490">
        <f t="shared" si="7"/>
        <v>9</v>
      </c>
      <c r="G490" t="str">
        <f>STANDINGS_RBI[[#This Row],[League]]&amp;STANDINGS_RBI[[#This Row],[Team]]</f>
        <v>$150 Draft Champions Express Feb 19 8:00 pm Lg.3733Lunatic Fringe DC</v>
      </c>
    </row>
    <row r="491" spans="1:7" x14ac:dyDescent="0.25">
      <c r="A491">
        <v>1932</v>
      </c>
      <c r="B491" t="s">
        <v>896</v>
      </c>
      <c r="C491" t="s">
        <v>893</v>
      </c>
      <c r="D491">
        <v>918</v>
      </c>
      <c r="E491">
        <v>983</v>
      </c>
      <c r="F491">
        <f t="shared" si="7"/>
        <v>10</v>
      </c>
      <c r="G491" t="str">
        <f>STANDINGS_RBI[[#This Row],[League]]&amp;STANDINGS_RBI[[#This Row],[Team]]</f>
        <v>$150 Draft Champions Express Feb 19 8:00 pm Lg.3733Team Sellers</v>
      </c>
    </row>
    <row r="492" spans="1:7" x14ac:dyDescent="0.25">
      <c r="A492">
        <v>2053</v>
      </c>
      <c r="B492" t="s">
        <v>903</v>
      </c>
      <c r="C492" t="s">
        <v>893</v>
      </c>
      <c r="D492">
        <v>907</v>
      </c>
      <c r="E492">
        <v>857.5</v>
      </c>
      <c r="F492">
        <f t="shared" si="7"/>
        <v>11</v>
      </c>
      <c r="G492" t="str">
        <f>STANDINGS_RBI[[#This Row],[League]]&amp;STANDINGS_RBI[[#This Row],[Team]]</f>
        <v>$150 Draft Champions Express Feb 19 8:00 pm Lg.3733Sack No Chips</v>
      </c>
    </row>
    <row r="493" spans="1:7" x14ac:dyDescent="0.25">
      <c r="A493">
        <v>2111</v>
      </c>
      <c r="B493" t="s">
        <v>899</v>
      </c>
      <c r="C493" t="s">
        <v>893</v>
      </c>
      <c r="D493">
        <v>902</v>
      </c>
      <c r="E493">
        <v>800.5</v>
      </c>
      <c r="F493">
        <f t="shared" si="7"/>
        <v>12</v>
      </c>
      <c r="G493" t="str">
        <f>STANDINGS_RBI[[#This Row],[League]]&amp;STANDINGS_RBI[[#This Row],[Team]]</f>
        <v>$150 Draft Champions Express Feb 19 8:00 pm Lg.3733Roth1</v>
      </c>
    </row>
    <row r="494" spans="1:7" x14ac:dyDescent="0.25">
      <c r="A494">
        <v>2183</v>
      </c>
      <c r="B494" t="s">
        <v>130</v>
      </c>
      <c r="C494" t="s">
        <v>893</v>
      </c>
      <c r="D494">
        <v>896</v>
      </c>
      <c r="E494">
        <v>728</v>
      </c>
      <c r="F494">
        <f t="shared" si="7"/>
        <v>13</v>
      </c>
      <c r="G494" t="str">
        <f>STANDINGS_RBI[[#This Row],[League]]&amp;STANDINGS_RBI[[#This Row],[Team]]</f>
        <v>$150 Draft Champions Express Feb 19 8:00 pm Lg.3733PTPers</v>
      </c>
    </row>
    <row r="495" spans="1:7" x14ac:dyDescent="0.25">
      <c r="A495">
        <v>2613</v>
      </c>
      <c r="B495" t="s">
        <v>905</v>
      </c>
      <c r="C495" t="s">
        <v>893</v>
      </c>
      <c r="D495">
        <v>836</v>
      </c>
      <c r="E495">
        <v>295.5</v>
      </c>
      <c r="F495">
        <f t="shared" si="7"/>
        <v>14</v>
      </c>
      <c r="G495" t="str">
        <f>STANDINGS_RBI[[#This Row],[League]]&amp;STANDINGS_RBI[[#This Row],[Team]]</f>
        <v>$150 Draft Champions Express Feb 19 8:00 pm Lg.3733LONG ISLAND DONS</v>
      </c>
    </row>
    <row r="496" spans="1:7" x14ac:dyDescent="0.25">
      <c r="A496">
        <v>2843</v>
      </c>
      <c r="B496" t="s">
        <v>902</v>
      </c>
      <c r="C496" t="s">
        <v>893</v>
      </c>
      <c r="D496">
        <v>762</v>
      </c>
      <c r="E496">
        <v>68</v>
      </c>
      <c r="F496">
        <f t="shared" si="7"/>
        <v>15</v>
      </c>
      <c r="G496" t="str">
        <f>STANDINGS_RBI[[#This Row],[League]]&amp;STANDINGS_RBI[[#This Row],[Team]]</f>
        <v>$150 Draft Champions Express Feb 19 8:00 pm Lg.37334 - The Hazel Charlies 1000</v>
      </c>
    </row>
    <row r="497" spans="1:7" x14ac:dyDescent="0.25">
      <c r="A497">
        <v>299</v>
      </c>
      <c r="B497" t="s">
        <v>906</v>
      </c>
      <c r="C497" t="s">
        <v>907</v>
      </c>
      <c r="D497">
        <v>1060</v>
      </c>
      <c r="E497">
        <v>2609</v>
      </c>
      <c r="F497">
        <f t="shared" si="7"/>
        <v>1</v>
      </c>
      <c r="G497" t="str">
        <f>STANDINGS_RBI[[#This Row],[League]]&amp;STANDINGS_RBI[[#This Row],[Team]]</f>
        <v>$150 Draft Champions Express Feb 21 7:00 pm Lg.3746Hulk SMASH</v>
      </c>
    </row>
    <row r="498" spans="1:7" x14ac:dyDescent="0.25">
      <c r="A498">
        <v>419</v>
      </c>
      <c r="B498" t="s">
        <v>910</v>
      </c>
      <c r="C498" t="s">
        <v>907</v>
      </c>
      <c r="D498">
        <v>1044</v>
      </c>
      <c r="E498">
        <v>2487.5</v>
      </c>
      <c r="F498">
        <f t="shared" si="7"/>
        <v>2</v>
      </c>
      <c r="G498" t="str">
        <f>STANDINGS_RBI[[#This Row],[League]]&amp;STANDINGS_RBI[[#This Row],[Team]]</f>
        <v>$150 Draft Champions Express Feb 21 7:00 pm Lg.3746Carrasco Sauce</v>
      </c>
    </row>
    <row r="499" spans="1:7" x14ac:dyDescent="0.25">
      <c r="A499">
        <v>496</v>
      </c>
      <c r="B499" t="s">
        <v>908</v>
      </c>
      <c r="C499" t="s">
        <v>907</v>
      </c>
      <c r="D499">
        <v>1036</v>
      </c>
      <c r="E499">
        <v>2419.5</v>
      </c>
      <c r="F499">
        <f t="shared" si="7"/>
        <v>3</v>
      </c>
      <c r="G499" t="str">
        <f>STANDINGS_RBI[[#This Row],[League]]&amp;STANDINGS_RBI[[#This Row],[Team]]</f>
        <v>$150 Draft Champions Express Feb 21 7:00 pm Lg.3746esh dc2</v>
      </c>
    </row>
    <row r="500" spans="1:7" x14ac:dyDescent="0.25">
      <c r="A500">
        <v>608</v>
      </c>
      <c r="B500" t="s">
        <v>917</v>
      </c>
      <c r="C500" t="s">
        <v>907</v>
      </c>
      <c r="D500">
        <v>1022</v>
      </c>
      <c r="E500">
        <v>2300</v>
      </c>
      <c r="F500">
        <f t="shared" si="7"/>
        <v>4</v>
      </c>
      <c r="G500" t="str">
        <f>STANDINGS_RBI[[#This Row],[League]]&amp;STANDINGS_RBI[[#This Row],[Team]]</f>
        <v>$150 Draft Champions Express Feb 21 7:00 pm Lg.3746BOSCH DC3</v>
      </c>
    </row>
    <row r="501" spans="1:7" x14ac:dyDescent="0.25">
      <c r="A501">
        <v>1246</v>
      </c>
      <c r="B501" t="s">
        <v>911</v>
      </c>
      <c r="C501" t="s">
        <v>907</v>
      </c>
      <c r="D501">
        <v>968</v>
      </c>
      <c r="E501">
        <v>1663.5</v>
      </c>
      <c r="F501">
        <f t="shared" si="7"/>
        <v>5</v>
      </c>
      <c r="G501" t="str">
        <f>STANDINGS_RBI[[#This Row],[League]]&amp;STANDINGS_RBI[[#This Row],[Team]]</f>
        <v>$150 Draft Champions Express Feb 21 7:00 pm Lg.3746Lady Rainicorn</v>
      </c>
    </row>
    <row r="502" spans="1:7" x14ac:dyDescent="0.25">
      <c r="A502">
        <v>1343</v>
      </c>
      <c r="B502" t="s">
        <v>186</v>
      </c>
      <c r="C502" t="s">
        <v>907</v>
      </c>
      <c r="D502">
        <v>961</v>
      </c>
      <c r="E502">
        <v>1568.5</v>
      </c>
      <c r="F502">
        <f t="shared" si="7"/>
        <v>6</v>
      </c>
      <c r="G502" t="str">
        <f>STANDINGS_RBI[[#This Row],[League]]&amp;STANDINGS_RBI[[#This Row],[Team]]</f>
        <v>$150 Draft Champions Express Feb 21 7:00 pm Lg.3746LONG GONE</v>
      </c>
    </row>
    <row r="503" spans="1:7" x14ac:dyDescent="0.25">
      <c r="A503">
        <v>1380</v>
      </c>
      <c r="B503" t="s">
        <v>912</v>
      </c>
      <c r="C503" t="s">
        <v>907</v>
      </c>
      <c r="D503">
        <v>958</v>
      </c>
      <c r="E503">
        <v>1525</v>
      </c>
      <c r="F503">
        <f t="shared" si="7"/>
        <v>7</v>
      </c>
      <c r="G503" t="str">
        <f>STANDINGS_RBI[[#This Row],[League]]&amp;STANDINGS_RBI[[#This Row],[Team]]</f>
        <v>$150 Draft Champions Express Feb 21 7:00 pm Lg.3746BIG RED MACHINE</v>
      </c>
    </row>
    <row r="504" spans="1:7" x14ac:dyDescent="0.25">
      <c r="A504">
        <v>1782</v>
      </c>
      <c r="B504" t="s">
        <v>916</v>
      </c>
      <c r="C504" t="s">
        <v>907</v>
      </c>
      <c r="D504">
        <v>928</v>
      </c>
      <c r="E504">
        <v>1128.5</v>
      </c>
      <c r="F504">
        <f t="shared" si="7"/>
        <v>8</v>
      </c>
      <c r="G504" t="str">
        <f>STANDINGS_RBI[[#This Row],[League]]&amp;STANDINGS_RBI[[#This Row],[Team]]</f>
        <v>$150 Draft Champions Express Feb 21 7:00 pm Lg.3746Panning for Goldschmidt</v>
      </c>
    </row>
    <row r="505" spans="1:7" x14ac:dyDescent="0.25">
      <c r="A505">
        <v>1997</v>
      </c>
      <c r="B505" t="s">
        <v>909</v>
      </c>
      <c r="C505" t="s">
        <v>907</v>
      </c>
      <c r="D505">
        <v>912</v>
      </c>
      <c r="E505">
        <v>909.5</v>
      </c>
      <c r="F505">
        <f t="shared" si="7"/>
        <v>9</v>
      </c>
      <c r="G505" t="str">
        <f>STANDINGS_RBI[[#This Row],[League]]&amp;STANDINGS_RBI[[#This Row],[Team]]</f>
        <v>$150 Draft Champions Express Feb 21 7:00 pm Lg.3746Diamond Cutters</v>
      </c>
    </row>
    <row r="506" spans="1:7" x14ac:dyDescent="0.25">
      <c r="A506">
        <v>2251</v>
      </c>
      <c r="B506" t="s">
        <v>914</v>
      </c>
      <c r="C506" t="s">
        <v>907</v>
      </c>
      <c r="D506">
        <v>889</v>
      </c>
      <c r="E506">
        <v>664</v>
      </c>
      <c r="F506">
        <f t="shared" si="7"/>
        <v>10</v>
      </c>
      <c r="G506" t="str">
        <f>STANDINGS_RBI[[#This Row],[League]]&amp;STANDINGS_RBI[[#This Row],[Team]]</f>
        <v>$150 Draft Champions Express Feb 21 7:00 pm Lg.3746Wiffle 102</v>
      </c>
    </row>
    <row r="507" spans="1:7" x14ac:dyDescent="0.25">
      <c r="A507">
        <v>2318</v>
      </c>
      <c r="B507" t="s">
        <v>915</v>
      </c>
      <c r="C507" t="s">
        <v>907</v>
      </c>
      <c r="D507">
        <v>880</v>
      </c>
      <c r="E507">
        <v>591</v>
      </c>
      <c r="F507">
        <f t="shared" si="7"/>
        <v>11</v>
      </c>
      <c r="G507" t="str">
        <f>STANDINGS_RBI[[#This Row],[League]]&amp;STANDINGS_RBI[[#This Row],[Team]]</f>
        <v>$150 Draft Champions Express Feb 21 7:00 pm Lg.3746Data City Cache Hogs</v>
      </c>
    </row>
    <row r="508" spans="1:7" x14ac:dyDescent="0.25">
      <c r="A508">
        <v>2364</v>
      </c>
      <c r="B508" t="s">
        <v>913</v>
      </c>
      <c r="C508" t="s">
        <v>907</v>
      </c>
      <c r="D508">
        <v>874</v>
      </c>
      <c r="E508">
        <v>548</v>
      </c>
      <c r="F508">
        <f t="shared" si="7"/>
        <v>12</v>
      </c>
      <c r="G508" t="str">
        <f>STANDINGS_RBI[[#This Row],[League]]&amp;STANDINGS_RBI[[#This Row],[Team]]</f>
        <v>$150 Draft Champions Express Feb 21 7:00 pm Lg.3746Rocky Mountain High</v>
      </c>
    </row>
    <row r="509" spans="1:7" x14ac:dyDescent="0.25">
      <c r="A509">
        <v>2568</v>
      </c>
      <c r="B509" t="s">
        <v>88</v>
      </c>
      <c r="C509" t="s">
        <v>907</v>
      </c>
      <c r="D509">
        <v>844</v>
      </c>
      <c r="E509">
        <v>345</v>
      </c>
      <c r="F509">
        <f t="shared" si="7"/>
        <v>13</v>
      </c>
      <c r="G509" t="str">
        <f>STANDINGS_RBI[[#This Row],[League]]&amp;STANDINGS_RBI[[#This Row],[Team]]</f>
        <v>$150 Draft Champions Express Feb 21 7:00 pm Lg.3746Team Pellegrini</v>
      </c>
    </row>
    <row r="510" spans="1:7" x14ac:dyDescent="0.25">
      <c r="A510">
        <v>2628</v>
      </c>
      <c r="B510" t="s">
        <v>918</v>
      </c>
      <c r="C510" t="s">
        <v>907</v>
      </c>
      <c r="D510">
        <v>834</v>
      </c>
      <c r="E510">
        <v>283</v>
      </c>
      <c r="F510">
        <f t="shared" si="7"/>
        <v>14</v>
      </c>
      <c r="G510" t="str">
        <f>STANDINGS_RBI[[#This Row],[League]]&amp;STANDINGS_RBI[[#This Row],[Team]]</f>
        <v>$150 Draft Champions Express Feb 21 7:00 pm Lg.3746Team Carlone</v>
      </c>
    </row>
    <row r="511" spans="1:7" x14ac:dyDescent="0.25">
      <c r="A511">
        <v>2749</v>
      </c>
      <c r="B511" t="s">
        <v>146</v>
      </c>
      <c r="C511" t="s">
        <v>907</v>
      </c>
      <c r="D511">
        <v>802</v>
      </c>
      <c r="E511">
        <v>161.5</v>
      </c>
      <c r="F511">
        <f t="shared" si="7"/>
        <v>15</v>
      </c>
      <c r="G511" t="str">
        <f>STANDINGS_RBI[[#This Row],[League]]&amp;STANDINGS_RBI[[#This Row],[Team]]</f>
        <v>$150 Draft Champions Express Feb 21 7:00 pm Lg.3746Las Vegas Blvd IV</v>
      </c>
    </row>
    <row r="512" spans="1:7" x14ac:dyDescent="0.25">
      <c r="A512">
        <v>42</v>
      </c>
      <c r="B512" t="s">
        <v>926</v>
      </c>
      <c r="C512" t="s">
        <v>920</v>
      </c>
      <c r="D512">
        <v>1131</v>
      </c>
      <c r="E512">
        <v>2868.5</v>
      </c>
      <c r="F512">
        <f t="shared" si="7"/>
        <v>1</v>
      </c>
      <c r="G512" t="str">
        <f>STANDINGS_RBI[[#This Row],[League]]&amp;STANDINGS_RBI[[#This Row],[Team]]</f>
        <v>$150 Draft Champions Express Feb 26 8:00 pm Lg.3774SEMPER FI 12</v>
      </c>
    </row>
    <row r="513" spans="1:7" x14ac:dyDescent="0.25">
      <c r="A513">
        <v>48</v>
      </c>
      <c r="B513" t="s">
        <v>921</v>
      </c>
      <c r="C513" t="s">
        <v>920</v>
      </c>
      <c r="D513">
        <v>1129</v>
      </c>
      <c r="E513">
        <v>2862.5</v>
      </c>
      <c r="F513">
        <f t="shared" si="7"/>
        <v>2</v>
      </c>
      <c r="G513" t="str">
        <f>STANDINGS_RBI[[#This Row],[League]]&amp;STANDINGS_RBI[[#This Row],[Team]]</f>
        <v>$150 Draft Champions Express Feb 26 8:00 pm Lg.3774MPG16B</v>
      </c>
    </row>
    <row r="514" spans="1:7" x14ac:dyDescent="0.25">
      <c r="A514">
        <v>410</v>
      </c>
      <c r="B514" t="s">
        <v>347</v>
      </c>
      <c r="C514" t="s">
        <v>920</v>
      </c>
      <c r="D514">
        <v>1046</v>
      </c>
      <c r="E514">
        <v>2501.5</v>
      </c>
      <c r="F514">
        <f t="shared" si="7"/>
        <v>3</v>
      </c>
      <c r="G514" t="str">
        <f>STANDINGS_RBI[[#This Row],[League]]&amp;STANDINGS_RBI[[#This Row],[Team]]</f>
        <v>$150 Draft Champions Express Feb 26 8:00 pm Lg.3774Plati-puses</v>
      </c>
    </row>
    <row r="515" spans="1:7" x14ac:dyDescent="0.25">
      <c r="A515">
        <v>632</v>
      </c>
      <c r="B515" t="s">
        <v>76</v>
      </c>
      <c r="C515" t="s">
        <v>920</v>
      </c>
      <c r="D515">
        <v>1020</v>
      </c>
      <c r="E515">
        <v>2281</v>
      </c>
      <c r="F515">
        <f t="shared" ref="F515:F578" si="8">IF(C515=C514,F514+1,1)</f>
        <v>4</v>
      </c>
      <c r="G515" t="str">
        <f>STANDINGS_RBI[[#This Row],[League]]&amp;STANDINGS_RBI[[#This Row],[Team]]</f>
        <v>$150 Draft Champions Express Feb 26 8:00 pm Lg.3774Team Peterson</v>
      </c>
    </row>
    <row r="516" spans="1:7" x14ac:dyDescent="0.25">
      <c r="A516">
        <v>690</v>
      </c>
      <c r="B516" t="s">
        <v>412</v>
      </c>
      <c r="C516" t="s">
        <v>920</v>
      </c>
      <c r="D516">
        <v>1015</v>
      </c>
      <c r="E516">
        <v>2224.5</v>
      </c>
      <c r="F516">
        <f t="shared" si="8"/>
        <v>5</v>
      </c>
      <c r="G516" t="str">
        <f>STANDINGS_RBI[[#This Row],[League]]&amp;STANDINGS_RBI[[#This Row],[Team]]</f>
        <v>$150 Draft Champions Express Feb 26 8:00 pm Lg.3774Team Koerner</v>
      </c>
    </row>
    <row r="517" spans="1:7" x14ac:dyDescent="0.25">
      <c r="A517">
        <v>929</v>
      </c>
      <c r="B517" t="s">
        <v>919</v>
      </c>
      <c r="C517" t="s">
        <v>920</v>
      </c>
      <c r="D517">
        <v>995</v>
      </c>
      <c r="E517">
        <v>1987</v>
      </c>
      <c r="F517">
        <f t="shared" si="8"/>
        <v>6</v>
      </c>
      <c r="G517" t="str">
        <f>STANDINGS_RBI[[#This Row],[League]]&amp;STANDINGS_RBI[[#This Row],[Team]]</f>
        <v>$150 Draft Champions Express Feb 26 8:00 pm Lg.3774Thieves and Liars</v>
      </c>
    </row>
    <row r="518" spans="1:7" x14ac:dyDescent="0.25">
      <c r="A518">
        <v>1056</v>
      </c>
      <c r="B518" t="s">
        <v>924</v>
      </c>
      <c r="C518" t="s">
        <v>920</v>
      </c>
      <c r="D518">
        <v>984</v>
      </c>
      <c r="E518">
        <v>1861</v>
      </c>
      <c r="F518">
        <f t="shared" si="8"/>
        <v>7</v>
      </c>
      <c r="G518" t="str">
        <f>STANDINGS_RBI[[#This Row],[League]]&amp;STANDINGS_RBI[[#This Row],[Team]]</f>
        <v>$150 Draft Champions Express Feb 26 8:00 pm Lg.3774Team McRae</v>
      </c>
    </row>
    <row r="519" spans="1:7" x14ac:dyDescent="0.25">
      <c r="A519">
        <v>1624</v>
      </c>
      <c r="B519" t="s">
        <v>922</v>
      </c>
      <c r="C519" t="s">
        <v>920</v>
      </c>
      <c r="D519">
        <v>940</v>
      </c>
      <c r="E519">
        <v>1287</v>
      </c>
      <c r="F519">
        <f t="shared" si="8"/>
        <v>8</v>
      </c>
      <c r="G519" t="str">
        <f>STANDINGS_RBI[[#This Row],[League]]&amp;STANDINGS_RBI[[#This Row],[Team]]</f>
        <v>$150 Draft Champions Express Feb 26 8:00 pm Lg.3774Rayn Man</v>
      </c>
    </row>
    <row r="520" spans="1:7" x14ac:dyDescent="0.25">
      <c r="A520">
        <v>1858</v>
      </c>
      <c r="B520" t="s">
        <v>923</v>
      </c>
      <c r="C520" t="s">
        <v>920</v>
      </c>
      <c r="D520">
        <v>922</v>
      </c>
      <c r="E520">
        <v>1045.5</v>
      </c>
      <c r="F520">
        <f t="shared" si="8"/>
        <v>9</v>
      </c>
      <c r="G520" t="str">
        <f>STANDINGS_RBI[[#This Row],[League]]&amp;STANDINGS_RBI[[#This Row],[Team]]</f>
        <v>$150 Draft Champions Express Feb 26 8:00 pm Lg.3774Bad News Bears</v>
      </c>
    </row>
    <row r="521" spans="1:7" x14ac:dyDescent="0.25">
      <c r="A521">
        <v>2013</v>
      </c>
      <c r="B521" t="s">
        <v>928</v>
      </c>
      <c r="C521" t="s">
        <v>920</v>
      </c>
      <c r="D521">
        <v>911</v>
      </c>
      <c r="E521">
        <v>895.5</v>
      </c>
      <c r="F521">
        <f t="shared" si="8"/>
        <v>10</v>
      </c>
      <c r="G521" t="str">
        <f>STANDINGS_RBI[[#This Row],[League]]&amp;STANDINGS_RBI[[#This Row],[Team]]</f>
        <v>$150 Draft Champions Express Feb 26 8:00 pm Lg.3774Hosers</v>
      </c>
    </row>
    <row r="522" spans="1:7" x14ac:dyDescent="0.25">
      <c r="A522">
        <v>2218</v>
      </c>
      <c r="B522" t="s">
        <v>927</v>
      </c>
      <c r="C522" t="s">
        <v>920</v>
      </c>
      <c r="D522">
        <v>892</v>
      </c>
      <c r="E522">
        <v>692</v>
      </c>
      <c r="F522">
        <f t="shared" si="8"/>
        <v>11</v>
      </c>
      <c r="G522" t="str">
        <f>STANDINGS_RBI[[#This Row],[League]]&amp;STANDINGS_RBI[[#This Row],[Team]]</f>
        <v>$150 Draft Champions Express Feb 26 8:00 pm Lg.3774Ks Galore</v>
      </c>
    </row>
    <row r="523" spans="1:7" x14ac:dyDescent="0.25">
      <c r="A523">
        <v>2326</v>
      </c>
      <c r="B523" t="s">
        <v>930</v>
      </c>
      <c r="C523" t="s">
        <v>920</v>
      </c>
      <c r="D523">
        <v>879</v>
      </c>
      <c r="E523">
        <v>584.5</v>
      </c>
      <c r="F523">
        <f t="shared" si="8"/>
        <v>12</v>
      </c>
      <c r="G523" t="str">
        <f>STANDINGS_RBI[[#This Row],[League]]&amp;STANDINGS_RBI[[#This Row],[Team]]</f>
        <v>$150 Draft Champions Express Feb 26 8:00 pm Lg.3774Duda Where's My Car?</v>
      </c>
    </row>
    <row r="524" spans="1:7" x14ac:dyDescent="0.25">
      <c r="A524">
        <v>2760</v>
      </c>
      <c r="B524" t="s">
        <v>925</v>
      </c>
      <c r="C524" t="s">
        <v>920</v>
      </c>
      <c r="D524">
        <v>799</v>
      </c>
      <c r="E524">
        <v>152.5</v>
      </c>
      <c r="F524">
        <f t="shared" si="8"/>
        <v>13</v>
      </c>
      <c r="G524" t="str">
        <f>STANDINGS_RBI[[#This Row],[League]]&amp;STANDINGS_RBI[[#This Row],[Team]]</f>
        <v>$150 Draft Champions Express Feb 26 8:00 pm Lg.3774The Hypetrain to Loserville</v>
      </c>
    </row>
    <row r="525" spans="1:7" x14ac:dyDescent="0.25">
      <c r="A525">
        <v>2773</v>
      </c>
      <c r="B525" t="s">
        <v>929</v>
      </c>
      <c r="C525" t="s">
        <v>920</v>
      </c>
      <c r="D525">
        <v>794</v>
      </c>
      <c r="E525">
        <v>138</v>
      </c>
      <c r="F525">
        <f t="shared" si="8"/>
        <v>14</v>
      </c>
      <c r="G525" t="str">
        <f>STANDINGS_RBI[[#This Row],[League]]&amp;STANDINGS_RBI[[#This Row],[Team]]</f>
        <v>$150 Draft Champions Express Feb 26 8:00 pm Lg.3774TEAM SUCK</v>
      </c>
    </row>
    <row r="526" spans="1:7" x14ac:dyDescent="0.25">
      <c r="A526">
        <v>2875</v>
      </c>
      <c r="B526" t="s">
        <v>458</v>
      </c>
      <c r="C526" t="s">
        <v>920</v>
      </c>
      <c r="D526">
        <v>734</v>
      </c>
      <c r="E526">
        <v>35.5</v>
      </c>
      <c r="F526">
        <f t="shared" si="8"/>
        <v>15</v>
      </c>
      <c r="G526" t="str">
        <f>STANDINGS_RBI[[#This Row],[League]]&amp;STANDINGS_RBI[[#This Row],[Team]]</f>
        <v>$150 Draft Champions Express Feb 26 8:00 pm Lg.3774Team Chandar</v>
      </c>
    </row>
    <row r="527" spans="1:7" x14ac:dyDescent="0.25">
      <c r="A527">
        <v>17</v>
      </c>
      <c r="B527" t="s">
        <v>931</v>
      </c>
      <c r="C527" t="s">
        <v>932</v>
      </c>
      <c r="D527">
        <v>1149</v>
      </c>
      <c r="E527">
        <v>2893.5</v>
      </c>
      <c r="F527">
        <f t="shared" si="8"/>
        <v>1</v>
      </c>
      <c r="G527" t="str">
        <f>STANDINGS_RBI[[#This Row],[League]]&amp;STANDINGS_RBI[[#This Row],[Team]]</f>
        <v>$150 Draft Champions Express Feb 28 7:00 pm Lg.3755Lucky # 7</v>
      </c>
    </row>
    <row r="528" spans="1:7" x14ac:dyDescent="0.25">
      <c r="A528">
        <v>127</v>
      </c>
      <c r="B528" t="s">
        <v>934</v>
      </c>
      <c r="C528" t="s">
        <v>932</v>
      </c>
      <c r="D528">
        <v>1095</v>
      </c>
      <c r="E528">
        <v>2784</v>
      </c>
      <c r="F528">
        <f t="shared" si="8"/>
        <v>2</v>
      </c>
      <c r="G528" t="str">
        <f>STANDINGS_RBI[[#This Row],[League]]&amp;STANDINGS_RBI[[#This Row],[Team]]</f>
        <v>$150 Draft Champions Express Feb 28 7:00 pm Lg.3755Hopslam</v>
      </c>
    </row>
    <row r="529" spans="1:7" x14ac:dyDescent="0.25">
      <c r="A529">
        <v>444</v>
      </c>
      <c r="B529" t="s">
        <v>941</v>
      </c>
      <c r="C529" t="s">
        <v>932</v>
      </c>
      <c r="D529">
        <v>1042</v>
      </c>
      <c r="E529">
        <v>2469.5</v>
      </c>
      <c r="F529">
        <f t="shared" si="8"/>
        <v>3</v>
      </c>
      <c r="G529" t="str">
        <f>STANDINGS_RBI[[#This Row],[League]]&amp;STANDINGS_RBI[[#This Row],[Team]]</f>
        <v>$150 Draft Champions Express Feb 28 7:00 pm Lg.3755Starfishmn 0228X</v>
      </c>
    </row>
    <row r="530" spans="1:7" x14ac:dyDescent="0.25">
      <c r="A530">
        <v>845</v>
      </c>
      <c r="B530" t="s">
        <v>72</v>
      </c>
      <c r="C530" t="s">
        <v>932</v>
      </c>
      <c r="D530">
        <v>1002</v>
      </c>
      <c r="E530">
        <v>2072</v>
      </c>
      <c r="F530">
        <f t="shared" si="8"/>
        <v>4</v>
      </c>
      <c r="G530" t="str">
        <f>STANDINGS_RBI[[#This Row],[League]]&amp;STANDINGS_RBI[[#This Row],[Team]]</f>
        <v>$150 Draft Champions Express Feb 28 7:00 pm Lg.3755The Losing Edge</v>
      </c>
    </row>
    <row r="531" spans="1:7" x14ac:dyDescent="0.25">
      <c r="A531">
        <v>870</v>
      </c>
      <c r="B531" t="s">
        <v>937</v>
      </c>
      <c r="C531" t="s">
        <v>932</v>
      </c>
      <c r="D531">
        <v>999</v>
      </c>
      <c r="E531">
        <v>2037.5</v>
      </c>
      <c r="F531">
        <f t="shared" si="8"/>
        <v>5</v>
      </c>
      <c r="G531" t="str">
        <f>STANDINGS_RBI[[#This Row],[League]]&amp;STANDINGS_RBI[[#This Row],[Team]]</f>
        <v>$150 Draft Champions Express Feb 28 7:00 pm Lg.3755Diverting Resistance</v>
      </c>
    </row>
    <row r="532" spans="1:7" x14ac:dyDescent="0.25">
      <c r="A532">
        <v>1090</v>
      </c>
      <c r="B532" t="s">
        <v>938</v>
      </c>
      <c r="C532" t="s">
        <v>932</v>
      </c>
      <c r="D532">
        <v>981</v>
      </c>
      <c r="E532">
        <v>1825</v>
      </c>
      <c r="F532">
        <f t="shared" si="8"/>
        <v>6</v>
      </c>
      <c r="G532" t="str">
        <f>STANDINGS_RBI[[#This Row],[League]]&amp;STANDINGS_RBI[[#This Row],[Team]]</f>
        <v>$150 Draft Champions Express Feb 28 7:00 pm Lg.3755Stinky Cheese Men</v>
      </c>
    </row>
    <row r="533" spans="1:7" x14ac:dyDescent="0.25">
      <c r="A533">
        <v>1168</v>
      </c>
      <c r="B533" t="s">
        <v>935</v>
      </c>
      <c r="C533" t="s">
        <v>932</v>
      </c>
      <c r="D533">
        <v>974</v>
      </c>
      <c r="E533">
        <v>1739</v>
      </c>
      <c r="F533">
        <f t="shared" si="8"/>
        <v>7</v>
      </c>
      <c r="G533" t="str">
        <f>STANDINGS_RBI[[#This Row],[League]]&amp;STANDINGS_RBI[[#This Row],[Team]]</f>
        <v>$150 Draft Champions Express Feb 28 7:00 pm Lg.3755Gamble Owns You</v>
      </c>
    </row>
    <row r="534" spans="1:7" x14ac:dyDescent="0.25">
      <c r="A534">
        <v>1675</v>
      </c>
      <c r="B534" t="s">
        <v>933</v>
      </c>
      <c r="C534" t="s">
        <v>932</v>
      </c>
      <c r="D534">
        <v>936</v>
      </c>
      <c r="E534">
        <v>1234.5</v>
      </c>
      <c r="F534">
        <f t="shared" si="8"/>
        <v>8</v>
      </c>
      <c r="G534" t="str">
        <f>STANDINGS_RBI[[#This Row],[League]]&amp;STANDINGS_RBI[[#This Row],[Team]]</f>
        <v>$150 Draft Champions Express Feb 28 7:00 pm Lg.3755Team Freadman</v>
      </c>
    </row>
    <row r="535" spans="1:7" x14ac:dyDescent="0.25">
      <c r="A535">
        <v>1980</v>
      </c>
      <c r="B535" t="s">
        <v>592</v>
      </c>
      <c r="C535" t="s">
        <v>932</v>
      </c>
      <c r="D535">
        <v>914</v>
      </c>
      <c r="E535">
        <v>931</v>
      </c>
      <c r="F535">
        <f t="shared" si="8"/>
        <v>9</v>
      </c>
      <c r="G535" t="str">
        <f>STANDINGS_RBI[[#This Row],[League]]&amp;STANDINGS_RBI[[#This Row],[Team]]</f>
        <v>$150 Draft Champions Express Feb 28 7:00 pm Lg.3755Team Bennette</v>
      </c>
    </row>
    <row r="536" spans="1:7" x14ac:dyDescent="0.25">
      <c r="A536">
        <v>2149</v>
      </c>
      <c r="B536" t="s">
        <v>940</v>
      </c>
      <c r="C536" t="s">
        <v>932</v>
      </c>
      <c r="D536">
        <v>899</v>
      </c>
      <c r="E536">
        <v>762.5</v>
      </c>
      <c r="F536">
        <f t="shared" si="8"/>
        <v>10</v>
      </c>
      <c r="G536" t="str">
        <f>STANDINGS_RBI[[#This Row],[League]]&amp;STANDINGS_RBI[[#This Row],[Team]]</f>
        <v>$150 Draft Champions Express Feb 28 7:00 pm Lg.3755PowerAid</v>
      </c>
    </row>
    <row r="537" spans="1:7" x14ac:dyDescent="0.25">
      <c r="A537">
        <v>2192</v>
      </c>
      <c r="B537" t="s">
        <v>380</v>
      </c>
      <c r="C537" t="s">
        <v>932</v>
      </c>
      <c r="D537">
        <v>895</v>
      </c>
      <c r="E537">
        <v>720</v>
      </c>
      <c r="F537">
        <f t="shared" si="8"/>
        <v>11</v>
      </c>
      <c r="G537" t="str">
        <f>STANDINGS_RBI[[#This Row],[League]]&amp;STANDINGS_RBI[[#This Row],[Team]]</f>
        <v>$150 Draft Champions Express Feb 28 7:00 pm Lg.3755Team McDermott</v>
      </c>
    </row>
    <row r="538" spans="1:7" x14ac:dyDescent="0.25">
      <c r="A538">
        <v>2342</v>
      </c>
      <c r="B538" t="s">
        <v>936</v>
      </c>
      <c r="C538" t="s">
        <v>932</v>
      </c>
      <c r="D538">
        <v>876</v>
      </c>
      <c r="E538">
        <v>565</v>
      </c>
      <c r="F538">
        <f t="shared" si="8"/>
        <v>12</v>
      </c>
      <c r="G538" t="str">
        <f>STANDINGS_RBI[[#This Row],[League]]&amp;STANDINGS_RBI[[#This Row],[Team]]</f>
        <v>$150 Draft Champions Express Feb 28 7:00 pm Lg.375576 COLONIALS</v>
      </c>
    </row>
    <row r="539" spans="1:7" x14ac:dyDescent="0.25">
      <c r="A539">
        <v>2351</v>
      </c>
      <c r="B539" t="s">
        <v>942</v>
      </c>
      <c r="C539" t="s">
        <v>932</v>
      </c>
      <c r="D539">
        <v>876</v>
      </c>
      <c r="E539">
        <v>565</v>
      </c>
      <c r="F539">
        <f t="shared" si="8"/>
        <v>13</v>
      </c>
      <c r="G539" t="str">
        <f>STANDINGS_RBI[[#This Row],[League]]&amp;STANDINGS_RBI[[#This Row],[Team]]</f>
        <v>$150 Draft Champions Express Feb 28 7:00 pm Lg.3755Trump Moron Brigade</v>
      </c>
    </row>
    <row r="540" spans="1:7" x14ac:dyDescent="0.25">
      <c r="A540">
        <v>2785</v>
      </c>
      <c r="B540">
        <v>22222</v>
      </c>
      <c r="C540" t="s">
        <v>932</v>
      </c>
      <c r="D540">
        <v>791</v>
      </c>
      <c r="E540">
        <v>125.5</v>
      </c>
      <c r="F540">
        <f t="shared" si="8"/>
        <v>14</v>
      </c>
      <c r="G540" t="str">
        <f>STANDINGS_RBI[[#This Row],[League]]&amp;STANDINGS_RBI[[#This Row],[Team]]</f>
        <v>$150 Draft Champions Express Feb 28 7:00 pm Lg.375522222</v>
      </c>
    </row>
    <row r="541" spans="1:7" x14ac:dyDescent="0.25">
      <c r="A541">
        <v>2877</v>
      </c>
      <c r="B541" t="s">
        <v>939</v>
      </c>
      <c r="C541" t="s">
        <v>932</v>
      </c>
      <c r="D541">
        <v>733</v>
      </c>
      <c r="E541">
        <v>34</v>
      </c>
      <c r="F541">
        <f t="shared" si="8"/>
        <v>15</v>
      </c>
      <c r="G541" t="str">
        <f>STANDINGS_RBI[[#This Row],[League]]&amp;STANDINGS_RBI[[#This Row],[Team]]</f>
        <v>$150 Draft Champions Express Feb 28 7:00 pm Lg.3755TeamSpitman</v>
      </c>
    </row>
    <row r="542" spans="1:7" x14ac:dyDescent="0.25">
      <c r="A542">
        <v>52</v>
      </c>
      <c r="B542" t="s">
        <v>947</v>
      </c>
      <c r="C542" t="s">
        <v>943</v>
      </c>
      <c r="D542">
        <v>1128</v>
      </c>
      <c r="E542">
        <v>2860</v>
      </c>
      <c r="F542">
        <f t="shared" si="8"/>
        <v>1</v>
      </c>
      <c r="G542" t="str">
        <f>STANDINGS_RBI[[#This Row],[League]]&amp;STANDINGS_RBI[[#This Row],[Team]]</f>
        <v>$150 Draft Champions Express Jan 22 8:00 pm Lg.3610SEMPER FI 10</v>
      </c>
    </row>
    <row r="543" spans="1:7" x14ac:dyDescent="0.25">
      <c r="A543">
        <v>418</v>
      </c>
      <c r="B543" t="s">
        <v>944</v>
      </c>
      <c r="C543" t="s">
        <v>943</v>
      </c>
      <c r="D543">
        <v>1045</v>
      </c>
      <c r="E543">
        <v>2495</v>
      </c>
      <c r="F543">
        <f t="shared" si="8"/>
        <v>2</v>
      </c>
      <c r="G543" t="str">
        <f>STANDINGS_RBI[[#This Row],[League]]&amp;STANDINGS_RBI[[#This Row],[Team]]</f>
        <v>$150 Draft Champions Express Jan 22 8:00 pm Lg.3610The Proving Grounds</v>
      </c>
    </row>
    <row r="544" spans="1:7" x14ac:dyDescent="0.25">
      <c r="A544">
        <v>756</v>
      </c>
      <c r="B544" t="s">
        <v>951</v>
      </c>
      <c r="C544" t="s">
        <v>943</v>
      </c>
      <c r="D544">
        <v>1009</v>
      </c>
      <c r="E544">
        <v>2158.5</v>
      </c>
      <c r="F544">
        <f t="shared" si="8"/>
        <v>3</v>
      </c>
      <c r="G544" t="str">
        <f>STANDINGS_RBI[[#This Row],[League]]&amp;STANDINGS_RBI[[#This Row],[Team]]</f>
        <v>$150 Draft Champions Express Jan 22 8:00 pm Lg.3610Red Sam</v>
      </c>
    </row>
    <row r="545" spans="1:7" x14ac:dyDescent="0.25">
      <c r="A545">
        <v>917</v>
      </c>
      <c r="B545" t="s">
        <v>946</v>
      </c>
      <c r="C545" t="s">
        <v>943</v>
      </c>
      <c r="D545">
        <v>996</v>
      </c>
      <c r="E545">
        <v>1998.5</v>
      </c>
      <c r="F545">
        <f t="shared" si="8"/>
        <v>4</v>
      </c>
      <c r="G545" t="str">
        <f>STANDINGS_RBI[[#This Row],[League]]&amp;STANDINGS_RBI[[#This Row],[Team]]</f>
        <v>$150 Draft Champions Express Jan 22 8:00 pm Lg.3610Vote for Pedro</v>
      </c>
    </row>
    <row r="546" spans="1:7" x14ac:dyDescent="0.25">
      <c r="A546">
        <v>997</v>
      </c>
      <c r="B546" t="s">
        <v>949</v>
      </c>
      <c r="C546" t="s">
        <v>943</v>
      </c>
      <c r="D546">
        <v>988</v>
      </c>
      <c r="E546">
        <v>1913</v>
      </c>
      <c r="F546">
        <f t="shared" si="8"/>
        <v>5</v>
      </c>
      <c r="G546" t="str">
        <f>STANDINGS_RBI[[#This Row],[League]]&amp;STANDINGS_RBI[[#This Row],[Team]]</f>
        <v>$150 Draft Champions Express Jan 22 8:00 pm Lg.3610Hawks</v>
      </c>
    </row>
    <row r="547" spans="1:7" x14ac:dyDescent="0.25">
      <c r="A547">
        <v>1072</v>
      </c>
      <c r="B547" t="s">
        <v>950</v>
      </c>
      <c r="C547" t="s">
        <v>943</v>
      </c>
      <c r="D547">
        <v>983</v>
      </c>
      <c r="E547">
        <v>1845</v>
      </c>
      <c r="F547">
        <f t="shared" si="8"/>
        <v>6</v>
      </c>
      <c r="G547" t="str">
        <f>STANDINGS_RBI[[#This Row],[League]]&amp;STANDINGS_RBI[[#This Row],[Team]]</f>
        <v>$150 Draft Champions Express Jan 22 8:00 pm Lg.3610Saxton DC Express</v>
      </c>
    </row>
    <row r="548" spans="1:7" x14ac:dyDescent="0.25">
      <c r="A548">
        <v>1287</v>
      </c>
      <c r="B548" t="s">
        <v>179</v>
      </c>
      <c r="C548" t="s">
        <v>943</v>
      </c>
      <c r="D548">
        <v>964</v>
      </c>
      <c r="E548">
        <v>1617</v>
      </c>
      <c r="F548">
        <f t="shared" si="8"/>
        <v>7</v>
      </c>
      <c r="G548" t="str">
        <f>STANDINGS_RBI[[#This Row],[League]]&amp;STANDINGS_RBI[[#This Row],[Team]]</f>
        <v>$150 Draft Champions Express Jan 22 8:00 pm Lg.3610Doolittle</v>
      </c>
    </row>
    <row r="549" spans="1:7" x14ac:dyDescent="0.25">
      <c r="A549">
        <v>1355</v>
      </c>
      <c r="B549" t="s">
        <v>259</v>
      </c>
      <c r="C549" t="s">
        <v>943</v>
      </c>
      <c r="D549">
        <v>960</v>
      </c>
      <c r="E549">
        <v>1553.5</v>
      </c>
      <c r="F549">
        <f t="shared" si="8"/>
        <v>8</v>
      </c>
      <c r="G549" t="str">
        <f>STANDINGS_RBI[[#This Row],[League]]&amp;STANDINGS_RBI[[#This Row],[Team]]</f>
        <v>$150 Draft Champions Express Jan 22 8:00 pm Lg.3610Bridgeville Bombers</v>
      </c>
    </row>
    <row r="550" spans="1:7" x14ac:dyDescent="0.25">
      <c r="A550">
        <v>1374</v>
      </c>
      <c r="B550" t="s">
        <v>924</v>
      </c>
      <c r="C550" t="s">
        <v>943</v>
      </c>
      <c r="D550">
        <v>959</v>
      </c>
      <c r="E550">
        <v>1540</v>
      </c>
      <c r="F550">
        <f t="shared" si="8"/>
        <v>9</v>
      </c>
      <c r="G550" t="str">
        <f>STANDINGS_RBI[[#This Row],[League]]&amp;STANDINGS_RBI[[#This Row],[Team]]</f>
        <v>$150 Draft Champions Express Jan 22 8:00 pm Lg.3610Team McRae</v>
      </c>
    </row>
    <row r="551" spans="1:7" x14ac:dyDescent="0.25">
      <c r="A551">
        <v>1815</v>
      </c>
      <c r="B551" t="s">
        <v>948</v>
      </c>
      <c r="C551" t="s">
        <v>943</v>
      </c>
      <c r="D551">
        <v>925</v>
      </c>
      <c r="E551">
        <v>1096.5</v>
      </c>
      <c r="F551">
        <f t="shared" si="8"/>
        <v>10</v>
      </c>
      <c r="G551" t="str">
        <f>STANDINGS_RBI[[#This Row],[League]]&amp;STANDINGS_RBI[[#This Row],[Team]]</f>
        <v>$150 Draft Champions Express Jan 22 8:00 pm Lg.3610RealJRAnderson</v>
      </c>
    </row>
    <row r="552" spans="1:7" x14ac:dyDescent="0.25">
      <c r="A552">
        <v>1837</v>
      </c>
      <c r="B552" t="s">
        <v>953</v>
      </c>
      <c r="C552" t="s">
        <v>943</v>
      </c>
      <c r="D552">
        <v>924</v>
      </c>
      <c r="E552">
        <v>1081</v>
      </c>
      <c r="F552">
        <f t="shared" si="8"/>
        <v>11</v>
      </c>
      <c r="G552" t="str">
        <f>STANDINGS_RBI[[#This Row],[League]]&amp;STANDINGS_RBI[[#This Row],[Team]]</f>
        <v>$150 Draft Champions Express Jan 22 8:00 pm Lg.3610Team debert</v>
      </c>
    </row>
    <row r="553" spans="1:7" x14ac:dyDescent="0.25">
      <c r="A553">
        <v>2025</v>
      </c>
      <c r="B553" t="s">
        <v>945</v>
      </c>
      <c r="C553" t="s">
        <v>943</v>
      </c>
      <c r="D553">
        <v>910</v>
      </c>
      <c r="E553">
        <v>883.5</v>
      </c>
      <c r="F553">
        <f t="shared" si="8"/>
        <v>12</v>
      </c>
      <c r="G553" t="str">
        <f>STANDINGS_RBI[[#This Row],[League]]&amp;STANDINGS_RBI[[#This Row],[Team]]</f>
        <v>$150 Draft Champions Express Jan 22 8:00 pm Lg.3610THE FINAL BOSS</v>
      </c>
    </row>
    <row r="554" spans="1:7" x14ac:dyDescent="0.25">
      <c r="A554">
        <v>2216</v>
      </c>
      <c r="B554" t="s">
        <v>71</v>
      </c>
      <c r="C554" t="s">
        <v>943</v>
      </c>
      <c r="D554">
        <v>892</v>
      </c>
      <c r="E554">
        <v>692</v>
      </c>
      <c r="F554">
        <f t="shared" si="8"/>
        <v>13</v>
      </c>
      <c r="G554" t="str">
        <f>STANDINGS_RBI[[#This Row],[League]]&amp;STANDINGS_RBI[[#This Row],[Team]]</f>
        <v>$150 Draft Champions Express Jan 22 8:00 pm Lg.3610Frozen Ropes</v>
      </c>
    </row>
    <row r="555" spans="1:7" x14ac:dyDescent="0.25">
      <c r="A555">
        <v>2367</v>
      </c>
      <c r="B555" t="s">
        <v>280</v>
      </c>
      <c r="C555" t="s">
        <v>943</v>
      </c>
      <c r="D555">
        <v>874</v>
      </c>
      <c r="E555">
        <v>548</v>
      </c>
      <c r="F555">
        <f t="shared" si="8"/>
        <v>14</v>
      </c>
      <c r="G555" t="str">
        <f>STANDINGS_RBI[[#This Row],[League]]&amp;STANDINGS_RBI[[#This Row],[Team]]</f>
        <v>$150 Draft Champions Express Jan 22 8:00 pm Lg.3610UL's Toothpick</v>
      </c>
    </row>
    <row r="556" spans="1:7" x14ac:dyDescent="0.25">
      <c r="A556">
        <v>2909</v>
      </c>
      <c r="B556" t="s">
        <v>952</v>
      </c>
      <c r="C556" t="s">
        <v>943</v>
      </c>
      <c r="D556">
        <v>597</v>
      </c>
      <c r="E556">
        <v>2</v>
      </c>
      <c r="F556">
        <f t="shared" si="8"/>
        <v>15</v>
      </c>
      <c r="G556" t="str">
        <f>STANDINGS_RBI[[#This Row],[League]]&amp;STANDINGS_RBI[[#This Row],[Team]]</f>
        <v>$150 Draft Champions Express Jan 22 8:00 pm Lg.3610Vargas1</v>
      </c>
    </row>
    <row r="557" spans="1:7" x14ac:dyDescent="0.25">
      <c r="A557">
        <v>319</v>
      </c>
      <c r="B557" t="s">
        <v>957</v>
      </c>
      <c r="C557" t="s">
        <v>955</v>
      </c>
      <c r="D557">
        <v>1057</v>
      </c>
      <c r="E557">
        <v>2590</v>
      </c>
      <c r="F557">
        <f t="shared" si="8"/>
        <v>1</v>
      </c>
      <c r="G557" t="str">
        <f>STANDINGS_RBI[[#This Row],[League]]&amp;STANDINGS_RBI[[#This Row],[Team]]</f>
        <v>$150 Draft Champions Express Jan 31 7:00 pm Lg.3643DEAD PUPPIES EXPRESS</v>
      </c>
    </row>
    <row r="558" spans="1:7" x14ac:dyDescent="0.25">
      <c r="A558">
        <v>714</v>
      </c>
      <c r="B558" t="s">
        <v>181</v>
      </c>
      <c r="C558" t="s">
        <v>955</v>
      </c>
      <c r="D558">
        <v>1012</v>
      </c>
      <c r="E558">
        <v>2192</v>
      </c>
      <c r="F558">
        <f t="shared" si="8"/>
        <v>2</v>
      </c>
      <c r="G558" t="str">
        <f>STANDINGS_RBI[[#This Row],[League]]&amp;STANDINGS_RBI[[#This Row],[Team]]</f>
        <v>$150 Draft Champions Express Jan 31 7:00 pm Lg.3643CHEEZDAWGZ</v>
      </c>
    </row>
    <row r="559" spans="1:7" x14ac:dyDescent="0.25">
      <c r="A559">
        <v>718</v>
      </c>
      <c r="B559" t="s">
        <v>960</v>
      </c>
      <c r="C559" t="s">
        <v>955</v>
      </c>
      <c r="D559">
        <v>1012</v>
      </c>
      <c r="E559">
        <v>2192</v>
      </c>
      <c r="F559">
        <f t="shared" si="8"/>
        <v>3</v>
      </c>
      <c r="G559" t="str">
        <f>STANDINGS_RBI[[#This Row],[League]]&amp;STANDINGS_RBI[[#This Row],[Team]]</f>
        <v>$150 Draft Champions Express Jan 31 7:00 pm Lg.3643Jmart41341</v>
      </c>
    </row>
    <row r="560" spans="1:7" x14ac:dyDescent="0.25">
      <c r="A560">
        <v>1035</v>
      </c>
      <c r="B560" t="s">
        <v>963</v>
      </c>
      <c r="C560" t="s">
        <v>955</v>
      </c>
      <c r="D560">
        <v>985</v>
      </c>
      <c r="E560">
        <v>1875.5</v>
      </c>
      <c r="F560">
        <f t="shared" si="8"/>
        <v>4</v>
      </c>
      <c r="G560" t="str">
        <f>STANDINGS_RBI[[#This Row],[League]]&amp;STANDINGS_RBI[[#This Row],[Team]]</f>
        <v>$150 Draft Champions Express Jan 31 7:00 pm Lg.3643Neon Madmen</v>
      </c>
    </row>
    <row r="561" spans="1:7" x14ac:dyDescent="0.25">
      <c r="A561">
        <v>1051</v>
      </c>
      <c r="B561" t="s">
        <v>958</v>
      </c>
      <c r="C561" t="s">
        <v>955</v>
      </c>
      <c r="D561">
        <v>984</v>
      </c>
      <c r="E561">
        <v>1861</v>
      </c>
      <c r="F561">
        <f t="shared" si="8"/>
        <v>5</v>
      </c>
      <c r="G561" t="str">
        <f>STANDINGS_RBI[[#This Row],[League]]&amp;STANDINGS_RBI[[#This Row],[Team]]</f>
        <v>$150 Draft Champions Express Jan 31 7:00 pm Lg.3643Hot Dog Papaya</v>
      </c>
    </row>
    <row r="562" spans="1:7" x14ac:dyDescent="0.25">
      <c r="A562">
        <v>1079</v>
      </c>
      <c r="B562" t="s">
        <v>959</v>
      </c>
      <c r="C562" t="s">
        <v>955</v>
      </c>
      <c r="D562">
        <v>981</v>
      </c>
      <c r="E562">
        <v>1825</v>
      </c>
      <c r="F562">
        <f t="shared" si="8"/>
        <v>6</v>
      </c>
      <c r="G562" t="str">
        <f>STANDINGS_RBI[[#This Row],[League]]&amp;STANDINGS_RBI[[#This Row],[Team]]</f>
        <v>$150 Draft Champions Express Jan 31 7:00 pm Lg.3643*RED HOT</v>
      </c>
    </row>
    <row r="563" spans="1:7" x14ac:dyDescent="0.25">
      <c r="A563">
        <v>1469</v>
      </c>
      <c r="B563" t="s">
        <v>954</v>
      </c>
      <c r="C563" t="s">
        <v>955</v>
      </c>
      <c r="D563">
        <v>953</v>
      </c>
      <c r="E563">
        <v>1446</v>
      </c>
      <c r="F563">
        <f t="shared" si="8"/>
        <v>7</v>
      </c>
      <c r="G563" t="str">
        <f>STANDINGS_RBI[[#This Row],[League]]&amp;STANDINGS_RBI[[#This Row],[Team]]</f>
        <v>$150 Draft Champions Express Jan 31 7:00 pm Lg.3643Sonic Death Monkeys</v>
      </c>
    </row>
    <row r="564" spans="1:7" x14ac:dyDescent="0.25">
      <c r="A564">
        <v>1659</v>
      </c>
      <c r="B564" t="s">
        <v>956</v>
      </c>
      <c r="C564" t="s">
        <v>955</v>
      </c>
      <c r="D564">
        <v>937</v>
      </c>
      <c r="E564">
        <v>1247.5</v>
      </c>
      <c r="F564">
        <f t="shared" si="8"/>
        <v>8</v>
      </c>
      <c r="G564" t="str">
        <f>STANDINGS_RBI[[#This Row],[League]]&amp;STANDINGS_RBI[[#This Row],[Team]]</f>
        <v>$150 Draft Champions Express Jan 31 7:00 pm Lg.3643Jeters Never Prosper (Express)</v>
      </c>
    </row>
    <row r="565" spans="1:7" x14ac:dyDescent="0.25">
      <c r="A565">
        <v>1713</v>
      </c>
      <c r="B565" t="s">
        <v>962</v>
      </c>
      <c r="C565" t="s">
        <v>955</v>
      </c>
      <c r="D565">
        <v>933</v>
      </c>
      <c r="E565">
        <v>1201</v>
      </c>
      <c r="F565">
        <f t="shared" si="8"/>
        <v>9</v>
      </c>
      <c r="G565" t="str">
        <f>STANDINGS_RBI[[#This Row],[League]]&amp;STANDINGS_RBI[[#This Row],[Team]]</f>
        <v>$150 Draft Champions Express Jan 31 7:00 pm Lg.3643St LUKES 2016</v>
      </c>
    </row>
    <row r="566" spans="1:7" x14ac:dyDescent="0.25">
      <c r="A566">
        <v>1931</v>
      </c>
      <c r="B566" t="s">
        <v>219</v>
      </c>
      <c r="C566" t="s">
        <v>955</v>
      </c>
      <c r="D566">
        <v>918</v>
      </c>
      <c r="E566">
        <v>983</v>
      </c>
      <c r="F566">
        <f t="shared" si="8"/>
        <v>10</v>
      </c>
      <c r="G566" t="str">
        <f>STANDINGS_RBI[[#This Row],[League]]&amp;STANDINGS_RBI[[#This Row],[Team]]</f>
        <v>$150 Draft Champions Express Jan 31 7:00 pm Lg.3643Team Kuberski</v>
      </c>
    </row>
    <row r="567" spans="1:7" x14ac:dyDescent="0.25">
      <c r="A567">
        <v>2021</v>
      </c>
      <c r="B567" t="s">
        <v>107</v>
      </c>
      <c r="C567" t="s">
        <v>955</v>
      </c>
      <c r="D567">
        <v>911</v>
      </c>
      <c r="E567">
        <v>895.5</v>
      </c>
      <c r="F567">
        <f t="shared" si="8"/>
        <v>11</v>
      </c>
      <c r="G567" t="str">
        <f>STANDINGS_RBI[[#This Row],[League]]&amp;STANDINGS_RBI[[#This Row],[Team]]</f>
        <v>$150 Draft Champions Express Jan 31 7:00 pm Lg.3643Team Scott</v>
      </c>
    </row>
    <row r="568" spans="1:7" x14ac:dyDescent="0.25">
      <c r="A568">
        <v>2334</v>
      </c>
      <c r="B568" t="s">
        <v>964</v>
      </c>
      <c r="C568" t="s">
        <v>955</v>
      </c>
      <c r="D568">
        <v>877</v>
      </c>
      <c r="E568">
        <v>575</v>
      </c>
      <c r="F568">
        <f t="shared" si="8"/>
        <v>12</v>
      </c>
      <c r="G568" t="str">
        <f>STANDINGS_RBI[[#This Row],[League]]&amp;STANDINGS_RBI[[#This Row],[Team]]</f>
        <v>$150 Draft Champions Express Jan 31 7:00 pm Lg.3643Moz Boyz 13</v>
      </c>
    </row>
    <row r="569" spans="1:7" x14ac:dyDescent="0.25">
      <c r="A569">
        <v>2421</v>
      </c>
      <c r="B569" t="s">
        <v>355</v>
      </c>
      <c r="C569" t="s">
        <v>955</v>
      </c>
      <c r="D569">
        <v>866</v>
      </c>
      <c r="E569">
        <v>490.5</v>
      </c>
      <c r="F569">
        <f t="shared" si="8"/>
        <v>13</v>
      </c>
      <c r="G569" t="str">
        <f>STANDINGS_RBI[[#This Row],[League]]&amp;STANDINGS_RBI[[#This Row],[Team]]</f>
        <v>$150 Draft Champions Express Jan 31 7:00 pm Lg.3643Just Express Wins</v>
      </c>
    </row>
    <row r="570" spans="1:7" x14ac:dyDescent="0.25">
      <c r="A570">
        <v>2531</v>
      </c>
      <c r="B570" t="s">
        <v>961</v>
      </c>
      <c r="C570" t="s">
        <v>955</v>
      </c>
      <c r="D570">
        <v>850</v>
      </c>
      <c r="E570">
        <v>381.5</v>
      </c>
      <c r="F570">
        <f t="shared" si="8"/>
        <v>14</v>
      </c>
      <c r="G570" t="str">
        <f>STANDINGS_RBI[[#This Row],[League]]&amp;STANDINGS_RBI[[#This Row],[Team]]</f>
        <v>$150 Draft Champions Express Jan 31 7:00 pm Lg.3643Team Kent 7</v>
      </c>
    </row>
    <row r="571" spans="1:7" x14ac:dyDescent="0.25">
      <c r="A571">
        <v>2659</v>
      </c>
      <c r="B571" t="s">
        <v>98</v>
      </c>
      <c r="C571" t="s">
        <v>955</v>
      </c>
      <c r="D571">
        <v>827</v>
      </c>
      <c r="E571">
        <v>254</v>
      </c>
      <c r="F571">
        <f t="shared" si="8"/>
        <v>15</v>
      </c>
      <c r="G571" t="str">
        <f>STANDINGS_RBI[[#This Row],[League]]&amp;STANDINGS_RBI[[#This Row],[Team]]</f>
        <v>$150 Draft Champions Express Jan 31 7:00 pm Lg.3643Team Ward</v>
      </c>
    </row>
    <row r="572" spans="1:7" x14ac:dyDescent="0.25">
      <c r="A572">
        <v>65</v>
      </c>
      <c r="B572" t="s">
        <v>967</v>
      </c>
      <c r="C572" t="s">
        <v>966</v>
      </c>
      <c r="D572">
        <v>1122</v>
      </c>
      <c r="E572">
        <v>2846</v>
      </c>
      <c r="F572">
        <f t="shared" si="8"/>
        <v>1</v>
      </c>
      <c r="G572" t="str">
        <f>STANDINGS_RBI[[#This Row],[League]]&amp;STANDINGS_RBI[[#This Row],[Team]]</f>
        <v>$150 Draft Champions Express Mar 04 8:00 pm Lg.3808Fart Blasters</v>
      </c>
    </row>
    <row r="573" spans="1:7" x14ac:dyDescent="0.25">
      <c r="A573">
        <v>137</v>
      </c>
      <c r="B573" t="s">
        <v>971</v>
      </c>
      <c r="C573" t="s">
        <v>966</v>
      </c>
      <c r="D573">
        <v>1092</v>
      </c>
      <c r="E573">
        <v>2773.5</v>
      </c>
      <c r="F573">
        <f t="shared" si="8"/>
        <v>2</v>
      </c>
      <c r="G573" t="str">
        <f>STANDINGS_RBI[[#This Row],[League]]&amp;STANDINGS_RBI[[#This Row],[Team]]</f>
        <v>$150 Draft Champions Express Mar 04 8:00 pm Lg.3808Ray Time</v>
      </c>
    </row>
    <row r="574" spans="1:7" x14ac:dyDescent="0.25">
      <c r="A574">
        <v>158</v>
      </c>
      <c r="B574" t="s">
        <v>973</v>
      </c>
      <c r="C574" t="s">
        <v>966</v>
      </c>
      <c r="D574">
        <v>1087</v>
      </c>
      <c r="E574">
        <v>2751.5</v>
      </c>
      <c r="F574">
        <f t="shared" si="8"/>
        <v>3</v>
      </c>
      <c r="G574" t="str">
        <f>STANDINGS_RBI[[#This Row],[League]]&amp;STANDINGS_RBI[[#This Row],[Team]]</f>
        <v>$150 Draft Champions Express Mar 04 8:00 pm Lg.38084seating.com</v>
      </c>
    </row>
    <row r="575" spans="1:7" x14ac:dyDescent="0.25">
      <c r="A575">
        <v>289</v>
      </c>
      <c r="B575" t="s">
        <v>970</v>
      </c>
      <c r="C575" t="s">
        <v>966</v>
      </c>
      <c r="D575">
        <v>1061</v>
      </c>
      <c r="E575">
        <v>2618</v>
      </c>
      <c r="F575">
        <f t="shared" si="8"/>
        <v>4</v>
      </c>
      <c r="G575" t="str">
        <f>STANDINGS_RBI[[#This Row],[League]]&amp;STANDINGS_RBI[[#This Row],[Team]]</f>
        <v>$150 Draft Champions Express Mar 04 8:00 pm Lg.3808Archer? I Hardly Know Her</v>
      </c>
    </row>
    <row r="576" spans="1:7" x14ac:dyDescent="0.25">
      <c r="A576">
        <v>612</v>
      </c>
      <c r="B576" t="s">
        <v>972</v>
      </c>
      <c r="C576" t="s">
        <v>966</v>
      </c>
      <c r="D576">
        <v>1022</v>
      </c>
      <c r="E576">
        <v>2300</v>
      </c>
      <c r="F576">
        <f t="shared" si="8"/>
        <v>5</v>
      </c>
      <c r="G576" t="str">
        <f>STANDINGS_RBI[[#This Row],[League]]&amp;STANDINGS_RBI[[#This Row],[Team]]</f>
        <v>$150 Draft Champions Express Mar 04 8:00 pm Lg.3808SNAKE EYES</v>
      </c>
    </row>
    <row r="577" spans="1:7" x14ac:dyDescent="0.25">
      <c r="A577">
        <v>859</v>
      </c>
      <c r="B577" t="s">
        <v>965</v>
      </c>
      <c r="C577" t="s">
        <v>966</v>
      </c>
      <c r="D577">
        <v>1000</v>
      </c>
      <c r="E577">
        <v>2050.5</v>
      </c>
      <c r="F577">
        <f t="shared" si="8"/>
        <v>6</v>
      </c>
      <c r="G577" t="str">
        <f>STANDINGS_RBI[[#This Row],[League]]&amp;STANDINGS_RBI[[#This Row],[Team]]</f>
        <v>$150 Draft Champions Express Mar 04 8:00 pm Lg.3808DK O's</v>
      </c>
    </row>
    <row r="578" spans="1:7" x14ac:dyDescent="0.25">
      <c r="A578">
        <v>976</v>
      </c>
      <c r="B578" t="s">
        <v>974</v>
      </c>
      <c r="C578" t="s">
        <v>966</v>
      </c>
      <c r="D578">
        <v>991</v>
      </c>
      <c r="E578">
        <v>1939.5</v>
      </c>
      <c r="F578">
        <f t="shared" si="8"/>
        <v>7</v>
      </c>
      <c r="G578" t="str">
        <f>STANDINGS_RBI[[#This Row],[League]]&amp;STANDINGS_RBI[[#This Row],[Team]]</f>
        <v>$150 Draft Champions Express Mar 04 8:00 pm Lg.3808Team Griffiths</v>
      </c>
    </row>
    <row r="579" spans="1:7" x14ac:dyDescent="0.25">
      <c r="A579">
        <v>1637</v>
      </c>
      <c r="B579" t="s">
        <v>347</v>
      </c>
      <c r="C579" t="s">
        <v>966</v>
      </c>
      <c r="D579">
        <v>939</v>
      </c>
      <c r="E579">
        <v>1275</v>
      </c>
      <c r="F579">
        <f t="shared" ref="F579:F642" si="9">IF(C579=C578,F578+1,1)</f>
        <v>8</v>
      </c>
      <c r="G579" t="str">
        <f>STANDINGS_RBI[[#This Row],[League]]&amp;STANDINGS_RBI[[#This Row],[Team]]</f>
        <v>$150 Draft Champions Express Mar 04 8:00 pm Lg.3808Plati-puses</v>
      </c>
    </row>
    <row r="580" spans="1:7" x14ac:dyDescent="0.25">
      <c r="A580">
        <v>1716</v>
      </c>
      <c r="B580" t="s">
        <v>968</v>
      </c>
      <c r="C580" t="s">
        <v>966</v>
      </c>
      <c r="D580">
        <v>933</v>
      </c>
      <c r="E580">
        <v>1201</v>
      </c>
      <c r="F580">
        <f t="shared" si="9"/>
        <v>9</v>
      </c>
      <c r="G580" t="str">
        <f>STANDINGS_RBI[[#This Row],[League]]&amp;STANDINGS_RBI[[#This Row],[Team]]</f>
        <v>$150 Draft Champions Express Mar 04 8:00 pm Lg.3808Under Achievers</v>
      </c>
    </row>
    <row r="581" spans="1:7" x14ac:dyDescent="0.25">
      <c r="A581">
        <v>1852</v>
      </c>
      <c r="B581" t="s">
        <v>592</v>
      </c>
      <c r="C581" t="s">
        <v>966</v>
      </c>
      <c r="D581">
        <v>923</v>
      </c>
      <c r="E581">
        <v>1063.5</v>
      </c>
      <c r="F581">
        <f t="shared" si="9"/>
        <v>10</v>
      </c>
      <c r="G581" t="str">
        <f>STANDINGS_RBI[[#This Row],[League]]&amp;STANDINGS_RBI[[#This Row],[Team]]</f>
        <v>$150 Draft Champions Express Mar 04 8:00 pm Lg.3808Team Bennette</v>
      </c>
    </row>
    <row r="582" spans="1:7" x14ac:dyDescent="0.25">
      <c r="A582">
        <v>2054</v>
      </c>
      <c r="B582" t="s">
        <v>975</v>
      </c>
      <c r="C582" t="s">
        <v>966</v>
      </c>
      <c r="D582">
        <v>907</v>
      </c>
      <c r="E582">
        <v>857.5</v>
      </c>
      <c r="F582">
        <f t="shared" si="9"/>
        <v>11</v>
      </c>
      <c r="G582" t="str">
        <f>STANDINGS_RBI[[#This Row],[League]]&amp;STANDINGS_RBI[[#This Row],[Team]]</f>
        <v>$150 Draft Champions Express Mar 04 8:00 pm Lg.3808Saves Are A Garbage Category</v>
      </c>
    </row>
    <row r="583" spans="1:7" x14ac:dyDescent="0.25">
      <c r="A583">
        <v>2104</v>
      </c>
      <c r="B583" t="s">
        <v>263</v>
      </c>
      <c r="C583" t="s">
        <v>966</v>
      </c>
      <c r="D583">
        <v>903</v>
      </c>
      <c r="E583">
        <v>812.5</v>
      </c>
      <c r="F583">
        <f t="shared" si="9"/>
        <v>12</v>
      </c>
      <c r="G583" t="str">
        <f>STANDINGS_RBI[[#This Row],[League]]&amp;STANDINGS_RBI[[#This Row],[Team]]</f>
        <v>$150 Draft Champions Express Mar 04 8:00 pm Lg.3808Team hickey</v>
      </c>
    </row>
    <row r="584" spans="1:7" x14ac:dyDescent="0.25">
      <c r="A584">
        <v>2349</v>
      </c>
      <c r="B584" t="s">
        <v>889</v>
      </c>
      <c r="C584" t="s">
        <v>966</v>
      </c>
      <c r="D584">
        <v>876</v>
      </c>
      <c r="E584">
        <v>565</v>
      </c>
      <c r="F584">
        <f t="shared" si="9"/>
        <v>13</v>
      </c>
      <c r="G584" t="str">
        <f>STANDINGS_RBI[[#This Row],[League]]&amp;STANDINGS_RBI[[#This Row],[Team]]</f>
        <v>$150 Draft Champions Express Mar 04 8:00 pm Lg.3808Team Thompson</v>
      </c>
    </row>
    <row r="585" spans="1:7" x14ac:dyDescent="0.25">
      <c r="A585">
        <v>2787</v>
      </c>
      <c r="B585" t="s">
        <v>37</v>
      </c>
      <c r="C585" t="s">
        <v>966</v>
      </c>
      <c r="D585">
        <v>791</v>
      </c>
      <c r="E585">
        <v>125.5</v>
      </c>
      <c r="F585">
        <f t="shared" si="9"/>
        <v>14</v>
      </c>
      <c r="G585" t="str">
        <f>STANDINGS_RBI[[#This Row],[League]]&amp;STANDINGS_RBI[[#This Row],[Team]]</f>
        <v>$150 Draft Champions Express Mar 04 8:00 pm Lg.3808Bread Zeppelin</v>
      </c>
    </row>
    <row r="586" spans="1:7" x14ac:dyDescent="0.25">
      <c r="A586">
        <v>2815</v>
      </c>
      <c r="B586" t="s">
        <v>969</v>
      </c>
      <c r="C586" t="s">
        <v>966</v>
      </c>
      <c r="D586">
        <v>780</v>
      </c>
      <c r="E586">
        <v>96.5</v>
      </c>
      <c r="F586">
        <f t="shared" si="9"/>
        <v>15</v>
      </c>
      <c r="G586" t="str">
        <f>STANDINGS_RBI[[#This Row],[League]]&amp;STANDINGS_RBI[[#This Row],[Team]]</f>
        <v>$150 Draft Champions Express Mar 04 8:00 pm Lg.3808Poopies Pompies 3</v>
      </c>
    </row>
    <row r="587" spans="1:7" x14ac:dyDescent="0.25">
      <c r="A587">
        <v>371</v>
      </c>
      <c r="B587" t="s">
        <v>978</v>
      </c>
      <c r="C587" t="s">
        <v>977</v>
      </c>
      <c r="D587">
        <v>1052</v>
      </c>
      <c r="E587">
        <v>2545.5</v>
      </c>
      <c r="F587">
        <f t="shared" si="9"/>
        <v>1</v>
      </c>
      <c r="G587" t="str">
        <f>STANDINGS_RBI[[#This Row],[League]]&amp;STANDINGS_RBI[[#This Row],[Team]]</f>
        <v>$150 Draft Champions Express Mar 06 7:00 pm Lg.3828Wally Bunker</v>
      </c>
    </row>
    <row r="588" spans="1:7" x14ac:dyDescent="0.25">
      <c r="A588">
        <v>494</v>
      </c>
      <c r="B588" t="s">
        <v>985</v>
      </c>
      <c r="C588" t="s">
        <v>977</v>
      </c>
      <c r="D588">
        <v>1036</v>
      </c>
      <c r="E588">
        <v>2419.5</v>
      </c>
      <c r="F588">
        <f t="shared" si="9"/>
        <v>2</v>
      </c>
      <c r="G588" t="str">
        <f>STANDINGS_RBI[[#This Row],[League]]&amp;STANDINGS_RBI[[#This Row],[Team]]</f>
        <v>$150 Draft Champions Express Mar 06 7:00 pm Lg.3828Team Siegfried</v>
      </c>
    </row>
    <row r="589" spans="1:7" x14ac:dyDescent="0.25">
      <c r="A589">
        <v>538</v>
      </c>
      <c r="B589" t="s">
        <v>976</v>
      </c>
      <c r="C589" t="s">
        <v>977</v>
      </c>
      <c r="D589">
        <v>1030</v>
      </c>
      <c r="E589">
        <v>2370</v>
      </c>
      <c r="F589">
        <f t="shared" si="9"/>
        <v>3</v>
      </c>
      <c r="G589" t="str">
        <f>STANDINGS_RBI[[#This Row],[League]]&amp;STANDINGS_RBI[[#This Row],[Team]]</f>
        <v>$150 Draft Champions Express Mar 06 7:00 pm Lg.3828Knoxville Storm</v>
      </c>
    </row>
    <row r="590" spans="1:7" x14ac:dyDescent="0.25">
      <c r="A590">
        <v>630</v>
      </c>
      <c r="B590" t="s">
        <v>584</v>
      </c>
      <c r="C590" t="s">
        <v>977</v>
      </c>
      <c r="D590">
        <v>1020</v>
      </c>
      <c r="E590">
        <v>2281</v>
      </c>
      <c r="F590">
        <f t="shared" si="9"/>
        <v>4</v>
      </c>
      <c r="G590" t="str">
        <f>STANDINGS_RBI[[#This Row],[League]]&amp;STANDINGS_RBI[[#This Row],[Team]]</f>
        <v>$150 Draft Champions Express Mar 06 7:00 pm Lg.3828Team Hughes</v>
      </c>
    </row>
    <row r="591" spans="1:7" x14ac:dyDescent="0.25">
      <c r="A591">
        <v>744</v>
      </c>
      <c r="B591" t="s">
        <v>979</v>
      </c>
      <c r="C591" t="s">
        <v>977</v>
      </c>
      <c r="D591">
        <v>1010</v>
      </c>
      <c r="E591">
        <v>2170</v>
      </c>
      <c r="F591">
        <f t="shared" si="9"/>
        <v>5</v>
      </c>
      <c r="G591" t="str">
        <f>STANDINGS_RBI[[#This Row],[League]]&amp;STANDINGS_RBI[[#This Row],[Team]]</f>
        <v>$150 Draft Champions Express Mar 06 7:00 pm Lg.3828The Utley Rule</v>
      </c>
    </row>
    <row r="592" spans="1:7" x14ac:dyDescent="0.25">
      <c r="A592">
        <v>1009</v>
      </c>
      <c r="B592" t="s">
        <v>981</v>
      </c>
      <c r="C592" t="s">
        <v>977</v>
      </c>
      <c r="D592">
        <v>987</v>
      </c>
      <c r="E592">
        <v>1901</v>
      </c>
      <c r="F592">
        <f t="shared" si="9"/>
        <v>6</v>
      </c>
      <c r="G592" t="str">
        <f>STANDINGS_RBI[[#This Row],[League]]&amp;STANDINGS_RBI[[#This Row],[Team]]</f>
        <v>$150 Draft Champions Express Mar 06 7:00 pm Lg.3828Magnanimous Monoliths</v>
      </c>
    </row>
    <row r="593" spans="1:7" x14ac:dyDescent="0.25">
      <c r="A593">
        <v>1466</v>
      </c>
      <c r="B593" t="s">
        <v>987</v>
      </c>
      <c r="C593" t="s">
        <v>977</v>
      </c>
      <c r="D593">
        <v>953</v>
      </c>
      <c r="E593">
        <v>1446</v>
      </c>
      <c r="F593">
        <f t="shared" si="9"/>
        <v>7</v>
      </c>
      <c r="G593" t="str">
        <f>STANDINGS_RBI[[#This Row],[League]]&amp;STANDINGS_RBI[[#This Row],[Team]]</f>
        <v>$150 Draft Champions Express Mar 06 7:00 pm Lg.3828MPG16C</v>
      </c>
    </row>
    <row r="594" spans="1:7" x14ac:dyDescent="0.25">
      <c r="A594">
        <v>1479</v>
      </c>
      <c r="B594" t="s">
        <v>986</v>
      </c>
      <c r="C594" t="s">
        <v>977</v>
      </c>
      <c r="D594">
        <v>952</v>
      </c>
      <c r="E594">
        <v>1431</v>
      </c>
      <c r="F594">
        <f t="shared" si="9"/>
        <v>8</v>
      </c>
      <c r="G594" t="str">
        <f>STANDINGS_RBI[[#This Row],[League]]&amp;STANDINGS_RBI[[#This Row],[Team]]</f>
        <v>$150 Draft Champions Express Mar 06 7:00 pm Lg.3828P.A.Roidrangers</v>
      </c>
    </row>
    <row r="595" spans="1:7" x14ac:dyDescent="0.25">
      <c r="A595">
        <v>1578</v>
      </c>
      <c r="B595" t="s">
        <v>363</v>
      </c>
      <c r="C595" t="s">
        <v>977</v>
      </c>
      <c r="D595">
        <v>944</v>
      </c>
      <c r="E595">
        <v>1328.5</v>
      </c>
      <c r="F595">
        <f t="shared" si="9"/>
        <v>9</v>
      </c>
      <c r="G595" t="str">
        <f>STANDINGS_RBI[[#This Row],[League]]&amp;STANDINGS_RBI[[#This Row],[Team]]</f>
        <v>$150 Draft Champions Express Mar 06 7:00 pm Lg.3828Dead Hookers</v>
      </c>
    </row>
    <row r="596" spans="1:7" x14ac:dyDescent="0.25">
      <c r="A596">
        <v>1724</v>
      </c>
      <c r="B596" t="s">
        <v>980</v>
      </c>
      <c r="C596" t="s">
        <v>977</v>
      </c>
      <c r="D596">
        <v>932</v>
      </c>
      <c r="E596">
        <v>1185.5</v>
      </c>
      <c r="F596">
        <f t="shared" si="9"/>
        <v>10</v>
      </c>
      <c r="G596" t="str">
        <f>STANDINGS_RBI[[#This Row],[League]]&amp;STANDINGS_RBI[[#This Row],[Team]]</f>
        <v>$150 Draft Champions Express Mar 06 7:00 pm Lg.3828Pettinatura</v>
      </c>
    </row>
    <row r="597" spans="1:7" x14ac:dyDescent="0.25">
      <c r="A597">
        <v>2010</v>
      </c>
      <c r="B597" t="s">
        <v>982</v>
      </c>
      <c r="C597" t="s">
        <v>977</v>
      </c>
      <c r="D597">
        <v>911</v>
      </c>
      <c r="E597">
        <v>895.5</v>
      </c>
      <c r="F597">
        <f t="shared" si="9"/>
        <v>11</v>
      </c>
      <c r="G597" t="str">
        <f>STANDINGS_RBI[[#This Row],[League]]&amp;STANDINGS_RBI[[#This Row],[Team]]</f>
        <v>$150 Draft Champions Express Mar 06 7:00 pm Lg.3828Autodraft Champ 2016</v>
      </c>
    </row>
    <row r="598" spans="1:7" x14ac:dyDescent="0.25">
      <c r="A598">
        <v>2152</v>
      </c>
      <c r="B598" t="s">
        <v>299</v>
      </c>
      <c r="C598" t="s">
        <v>977</v>
      </c>
      <c r="D598">
        <v>899</v>
      </c>
      <c r="E598">
        <v>762.5</v>
      </c>
      <c r="F598">
        <f t="shared" si="9"/>
        <v>12</v>
      </c>
      <c r="G598" t="str">
        <f>STANDINGS_RBI[[#This Row],[League]]&amp;STANDINGS_RBI[[#This Row],[Team]]</f>
        <v>$150 Draft Champions Express Mar 06 7:00 pm Lg.3828Team Ulliac</v>
      </c>
    </row>
    <row r="599" spans="1:7" x14ac:dyDescent="0.25">
      <c r="A599">
        <v>2259</v>
      </c>
      <c r="B599" t="s">
        <v>988</v>
      </c>
      <c r="C599" t="s">
        <v>977</v>
      </c>
      <c r="D599">
        <v>888</v>
      </c>
      <c r="E599">
        <v>655</v>
      </c>
      <c r="F599">
        <f t="shared" si="9"/>
        <v>13</v>
      </c>
      <c r="G599" t="str">
        <f>STANDINGS_RBI[[#This Row],[League]]&amp;STANDINGS_RBI[[#This Row],[Team]]</f>
        <v>$150 Draft Champions Express Mar 06 7:00 pm Lg.3828Zootopia</v>
      </c>
    </row>
    <row r="600" spans="1:7" x14ac:dyDescent="0.25">
      <c r="A600">
        <v>2411</v>
      </c>
      <c r="B600" t="s">
        <v>984</v>
      </c>
      <c r="C600" t="s">
        <v>977</v>
      </c>
      <c r="D600">
        <v>867</v>
      </c>
      <c r="E600">
        <v>497.5</v>
      </c>
      <c r="F600">
        <f t="shared" si="9"/>
        <v>14</v>
      </c>
      <c r="G600" t="str">
        <f>STANDINGS_RBI[[#This Row],[League]]&amp;STANDINGS_RBI[[#This Row],[Team]]</f>
        <v>$150 Draft Champions Express Mar 06 7:00 pm Lg.3828Foley's</v>
      </c>
    </row>
    <row r="601" spans="1:7" x14ac:dyDescent="0.25">
      <c r="A601">
        <v>2579</v>
      </c>
      <c r="B601" t="s">
        <v>983</v>
      </c>
      <c r="C601" t="s">
        <v>977</v>
      </c>
      <c r="D601">
        <v>842</v>
      </c>
      <c r="E601">
        <v>333</v>
      </c>
      <c r="F601">
        <f t="shared" si="9"/>
        <v>15</v>
      </c>
      <c r="G601" t="str">
        <f>STANDINGS_RBI[[#This Row],[League]]&amp;STANDINGS_RBI[[#This Row],[Team]]</f>
        <v>$150 Draft Champions Express Mar 06 7:00 pm Lg.3828The Valley</v>
      </c>
    </row>
    <row r="602" spans="1:7" x14ac:dyDescent="0.25">
      <c r="A602">
        <v>149</v>
      </c>
      <c r="B602" t="s">
        <v>992</v>
      </c>
      <c r="C602" t="s">
        <v>989</v>
      </c>
      <c r="D602">
        <v>1089</v>
      </c>
      <c r="E602">
        <v>2761.5</v>
      </c>
      <c r="F602">
        <f t="shared" si="9"/>
        <v>1</v>
      </c>
      <c r="G602" t="str">
        <f>STANDINGS_RBI[[#This Row],[League]]&amp;STANDINGS_RBI[[#This Row],[Team]]</f>
        <v>$150 Draft Champions Express Mar 11 8:00 pm Lg.3880Dynamic Inertia DC Express</v>
      </c>
    </row>
    <row r="603" spans="1:7" x14ac:dyDescent="0.25">
      <c r="A603">
        <v>172</v>
      </c>
      <c r="B603" t="s">
        <v>990</v>
      </c>
      <c r="C603" t="s">
        <v>989</v>
      </c>
      <c r="D603">
        <v>1084</v>
      </c>
      <c r="E603">
        <v>2736</v>
      </c>
      <c r="F603">
        <f t="shared" si="9"/>
        <v>2</v>
      </c>
      <c r="G603" t="str">
        <f>STANDINGS_RBI[[#This Row],[League]]&amp;STANDINGS_RBI[[#This Row],[Team]]</f>
        <v>$150 Draft Champions Express Mar 11 8:00 pm Lg.3880Ant's Errors</v>
      </c>
    </row>
    <row r="604" spans="1:7" x14ac:dyDescent="0.25">
      <c r="A604">
        <v>279</v>
      </c>
      <c r="B604" t="s">
        <v>362</v>
      </c>
      <c r="C604" t="s">
        <v>989</v>
      </c>
      <c r="D604">
        <v>1063</v>
      </c>
      <c r="E604">
        <v>2631</v>
      </c>
      <c r="F604">
        <f t="shared" si="9"/>
        <v>3</v>
      </c>
      <c r="G604" t="str">
        <f>STANDINGS_RBI[[#This Row],[League]]&amp;STANDINGS_RBI[[#This Row],[Team]]</f>
        <v>$150 Draft Champions Express Mar 11 8:00 pm Lg.3880MustSeeTV314{DM3}</v>
      </c>
    </row>
    <row r="605" spans="1:7" x14ac:dyDescent="0.25">
      <c r="A605">
        <v>694</v>
      </c>
      <c r="B605" t="s">
        <v>996</v>
      </c>
      <c r="C605" t="s">
        <v>989</v>
      </c>
      <c r="D605">
        <v>1014</v>
      </c>
      <c r="E605">
        <v>2213</v>
      </c>
      <c r="F605">
        <f t="shared" si="9"/>
        <v>4</v>
      </c>
      <c r="G605" t="str">
        <f>STANDINGS_RBI[[#This Row],[League]]&amp;STANDINGS_RBI[[#This Row],[Team]]</f>
        <v>$150 Draft Champions Express Mar 11 8:00 pm Lg.3880Capital Offense</v>
      </c>
    </row>
    <row r="606" spans="1:7" x14ac:dyDescent="0.25">
      <c r="A606">
        <v>887</v>
      </c>
      <c r="B606" t="s">
        <v>999</v>
      </c>
      <c r="C606" t="s">
        <v>989</v>
      </c>
      <c r="D606">
        <v>998</v>
      </c>
      <c r="E606">
        <v>2023</v>
      </c>
      <c r="F606">
        <f t="shared" si="9"/>
        <v>5</v>
      </c>
      <c r="G606" t="str">
        <f>STANDINGS_RBI[[#This Row],[League]]&amp;STANDINGS_RBI[[#This Row],[Team]]</f>
        <v>$150 Draft Champions Express Mar 11 8:00 pm Lg.3880Radon Mitigation System</v>
      </c>
    </row>
    <row r="607" spans="1:7" x14ac:dyDescent="0.25">
      <c r="A607">
        <v>1024</v>
      </c>
      <c r="B607" t="s">
        <v>994</v>
      </c>
      <c r="C607" t="s">
        <v>989</v>
      </c>
      <c r="D607">
        <v>986</v>
      </c>
      <c r="E607">
        <v>1887</v>
      </c>
      <c r="F607">
        <f t="shared" si="9"/>
        <v>6</v>
      </c>
      <c r="G607" t="str">
        <f>STANDINGS_RBI[[#This Row],[League]]&amp;STANDINGS_RBI[[#This Row],[Team]]</f>
        <v>$150 Draft Champions Express Mar 11 8:00 pm Lg.3880Mountain Dew</v>
      </c>
    </row>
    <row r="608" spans="1:7" x14ac:dyDescent="0.25">
      <c r="A608">
        <v>1054</v>
      </c>
      <c r="B608" t="s">
        <v>74</v>
      </c>
      <c r="C608" t="s">
        <v>989</v>
      </c>
      <c r="D608">
        <v>984</v>
      </c>
      <c r="E608">
        <v>1861</v>
      </c>
      <c r="F608">
        <f t="shared" si="9"/>
        <v>7</v>
      </c>
      <c r="G608" t="str">
        <f>STANDINGS_RBI[[#This Row],[League]]&amp;STANDINGS_RBI[[#This Row],[Team]]</f>
        <v>$150 Draft Champions Express Mar 11 8:00 pm Lg.3880St Louis Perfectos</v>
      </c>
    </row>
    <row r="609" spans="1:7" x14ac:dyDescent="0.25">
      <c r="A609">
        <v>1485</v>
      </c>
      <c r="B609" t="s">
        <v>998</v>
      </c>
      <c r="C609" t="s">
        <v>989</v>
      </c>
      <c r="D609">
        <v>952</v>
      </c>
      <c r="E609">
        <v>1431</v>
      </c>
      <c r="F609">
        <f t="shared" si="9"/>
        <v>8</v>
      </c>
      <c r="G609" t="str">
        <f>STANDINGS_RBI[[#This Row],[League]]&amp;STANDINGS_RBI[[#This Row],[Team]]</f>
        <v>$150 Draft Champions Express Mar 11 8:00 pm Lg.3880Team Symington</v>
      </c>
    </row>
    <row r="610" spans="1:7" x14ac:dyDescent="0.25">
      <c r="A610">
        <v>2126</v>
      </c>
      <c r="B610" t="s">
        <v>991</v>
      </c>
      <c r="C610" t="s">
        <v>989</v>
      </c>
      <c r="D610">
        <v>901</v>
      </c>
      <c r="E610">
        <v>788</v>
      </c>
      <c r="F610">
        <f t="shared" si="9"/>
        <v>9</v>
      </c>
      <c r="G610" t="str">
        <f>STANDINGS_RBI[[#This Row],[League]]&amp;STANDINGS_RBI[[#This Row],[Team]]</f>
        <v>$150 Draft Champions Express Mar 11 8:00 pm Lg.3880Team Ball</v>
      </c>
    </row>
    <row r="611" spans="1:7" x14ac:dyDescent="0.25">
      <c r="A611">
        <v>2151</v>
      </c>
      <c r="B611" t="s">
        <v>293</v>
      </c>
      <c r="C611" t="s">
        <v>989</v>
      </c>
      <c r="D611">
        <v>899</v>
      </c>
      <c r="E611">
        <v>762.5</v>
      </c>
      <c r="F611">
        <f t="shared" si="9"/>
        <v>10</v>
      </c>
      <c r="G611" t="str">
        <f>STANDINGS_RBI[[#This Row],[League]]&amp;STANDINGS_RBI[[#This Row],[Team]]</f>
        <v>$150 Draft Champions Express Mar 11 8:00 pm Lg.3880Sons of Thunder</v>
      </c>
    </row>
    <row r="612" spans="1:7" x14ac:dyDescent="0.25">
      <c r="A612">
        <v>2201</v>
      </c>
      <c r="B612" t="s">
        <v>993</v>
      </c>
      <c r="C612" t="s">
        <v>989</v>
      </c>
      <c r="D612">
        <v>894</v>
      </c>
      <c r="E612">
        <v>710.5</v>
      </c>
      <c r="F612">
        <f t="shared" si="9"/>
        <v>11</v>
      </c>
      <c r="G612" t="str">
        <f>STANDINGS_RBI[[#This Row],[League]]&amp;STANDINGS_RBI[[#This Row],[Team]]</f>
        <v>$150 Draft Champions Express Mar 11 8:00 pm Lg.3880Papi's Farewell Tour</v>
      </c>
    </row>
    <row r="613" spans="1:7" x14ac:dyDescent="0.25">
      <c r="A613">
        <v>2234</v>
      </c>
      <c r="B613" t="s">
        <v>997</v>
      </c>
      <c r="C613" t="s">
        <v>989</v>
      </c>
      <c r="D613">
        <v>891</v>
      </c>
      <c r="E613">
        <v>680.5</v>
      </c>
      <c r="F613">
        <f t="shared" si="9"/>
        <v>12</v>
      </c>
      <c r="G613" t="str">
        <f>STANDINGS_RBI[[#This Row],[League]]&amp;STANDINGS_RBI[[#This Row],[Team]]</f>
        <v>$150 Draft Champions Express Mar 11 8:00 pm Lg.3880You can put it on the board! Yes.</v>
      </c>
    </row>
    <row r="614" spans="1:7" x14ac:dyDescent="0.25">
      <c r="A614">
        <v>2280</v>
      </c>
      <c r="B614" t="s">
        <v>1000</v>
      </c>
      <c r="C614" t="s">
        <v>989</v>
      </c>
      <c r="D614">
        <v>884</v>
      </c>
      <c r="E614">
        <v>631</v>
      </c>
      <c r="F614">
        <f t="shared" si="9"/>
        <v>13</v>
      </c>
      <c r="G614" t="str">
        <f>STANDINGS_RBI[[#This Row],[League]]&amp;STANDINGS_RBI[[#This Row],[Team]]</f>
        <v>$150 Draft Champions Express Mar 11 8:00 pm Lg.3880Swinging Wienies</v>
      </c>
    </row>
    <row r="615" spans="1:7" x14ac:dyDescent="0.25">
      <c r="A615">
        <v>2362</v>
      </c>
      <c r="B615" t="s">
        <v>18</v>
      </c>
      <c r="C615" t="s">
        <v>989</v>
      </c>
      <c r="D615">
        <v>874</v>
      </c>
      <c r="E615">
        <v>548</v>
      </c>
      <c r="F615">
        <f t="shared" si="9"/>
        <v>14</v>
      </c>
      <c r="G615" t="str">
        <f>STANDINGS_RBI[[#This Row],[League]]&amp;STANDINGS_RBI[[#This Row],[Team]]</f>
        <v>$150 Draft Champions Express Mar 11 8:00 pm Lg.3880Home Run Derbies</v>
      </c>
    </row>
    <row r="616" spans="1:7" x14ac:dyDescent="0.25">
      <c r="A616">
        <v>2908</v>
      </c>
      <c r="B616" t="s">
        <v>995</v>
      </c>
      <c r="C616" t="s">
        <v>989</v>
      </c>
      <c r="D616">
        <v>611</v>
      </c>
      <c r="E616">
        <v>3</v>
      </c>
      <c r="F616">
        <f t="shared" si="9"/>
        <v>15</v>
      </c>
      <c r="G616" t="str">
        <f>STANDINGS_RBI[[#This Row],[League]]&amp;STANDINGS_RBI[[#This Row],[Team]]</f>
        <v>$150 Draft Champions Express Mar 11 8:00 pm Lg.3880Team Flynn</v>
      </c>
    </row>
    <row r="617" spans="1:7" x14ac:dyDescent="0.25">
      <c r="A617">
        <v>26</v>
      </c>
      <c r="B617" t="s">
        <v>1011</v>
      </c>
      <c r="C617" t="s">
        <v>1002</v>
      </c>
      <c r="D617">
        <v>1142</v>
      </c>
      <c r="E617">
        <v>2885</v>
      </c>
      <c r="F617">
        <f t="shared" si="9"/>
        <v>1</v>
      </c>
      <c r="G617" t="str">
        <f>STANDINGS_RBI[[#This Row],[League]]&amp;STANDINGS_RBI[[#This Row],[Team]]</f>
        <v>$150 Draft Champions Express Mar 13 7:00 pm Lg.3883Team Balch</v>
      </c>
    </row>
    <row r="618" spans="1:7" x14ac:dyDescent="0.25">
      <c r="A618">
        <v>121</v>
      </c>
      <c r="B618" t="s">
        <v>1006</v>
      </c>
      <c r="C618" t="s">
        <v>1002</v>
      </c>
      <c r="D618">
        <v>1097</v>
      </c>
      <c r="E618">
        <v>2792.5</v>
      </c>
      <c r="F618">
        <f t="shared" si="9"/>
        <v>2</v>
      </c>
      <c r="G618" t="str">
        <f>STANDINGS_RBI[[#This Row],[League]]&amp;STANDINGS_RBI[[#This Row],[Team]]</f>
        <v>$150 Draft Champions Express Mar 13 7:00 pm Lg.3883Team Lambach</v>
      </c>
    </row>
    <row r="619" spans="1:7" x14ac:dyDescent="0.25">
      <c r="A619">
        <v>481</v>
      </c>
      <c r="B619" t="s">
        <v>1004</v>
      </c>
      <c r="C619" t="s">
        <v>1002</v>
      </c>
      <c r="D619">
        <v>1037</v>
      </c>
      <c r="E619">
        <v>2428.5</v>
      </c>
      <c r="F619">
        <f t="shared" si="9"/>
        <v>3</v>
      </c>
      <c r="G619" t="str">
        <f>STANDINGS_RBI[[#This Row],[League]]&amp;STANDINGS_RBI[[#This Row],[Team]]</f>
        <v>$150 Draft Champions Express Mar 13 7:00 pm Lg.3883Table 5 All Stars</v>
      </c>
    </row>
    <row r="620" spans="1:7" x14ac:dyDescent="0.25">
      <c r="A620">
        <v>617</v>
      </c>
      <c r="B620" t="s">
        <v>1014</v>
      </c>
      <c r="C620" t="s">
        <v>1002</v>
      </c>
      <c r="D620">
        <v>1021</v>
      </c>
      <c r="E620">
        <v>2291</v>
      </c>
      <c r="F620">
        <f t="shared" si="9"/>
        <v>4</v>
      </c>
      <c r="G620" t="str">
        <f>STANDINGS_RBI[[#This Row],[League]]&amp;STANDINGS_RBI[[#This Row],[Team]]</f>
        <v>$150 Draft Champions Express Mar 13 7:00 pm Lg.3883Boom Boom Sticks</v>
      </c>
    </row>
    <row r="621" spans="1:7" x14ac:dyDescent="0.25">
      <c r="A621">
        <v>999</v>
      </c>
      <c r="B621" t="s">
        <v>1001</v>
      </c>
      <c r="C621" t="s">
        <v>1002</v>
      </c>
      <c r="D621">
        <v>988</v>
      </c>
      <c r="E621">
        <v>1913</v>
      </c>
      <c r="F621">
        <f t="shared" si="9"/>
        <v>5</v>
      </c>
      <c r="G621" t="str">
        <f>STANDINGS_RBI[[#This Row],[League]]&amp;STANDINGS_RBI[[#This Row],[Team]]</f>
        <v>$150 Draft Champions Express Mar 13 7:00 pm Lg.3883Team Moses</v>
      </c>
    </row>
    <row r="622" spans="1:7" x14ac:dyDescent="0.25">
      <c r="A622">
        <v>1192</v>
      </c>
      <c r="B622" t="s">
        <v>1003</v>
      </c>
      <c r="C622" t="s">
        <v>1002</v>
      </c>
      <c r="D622">
        <v>973</v>
      </c>
      <c r="E622">
        <v>1725</v>
      </c>
      <c r="F622">
        <f t="shared" si="9"/>
        <v>6</v>
      </c>
      <c r="G622" t="str">
        <f>STANDINGS_RBI[[#This Row],[League]]&amp;STANDINGS_RBI[[#This Row],[Team]]</f>
        <v>$150 Draft Champions Express Mar 13 7:00 pm Lg.3883Team Swagers</v>
      </c>
    </row>
    <row r="623" spans="1:7" x14ac:dyDescent="0.25">
      <c r="A623">
        <v>1933</v>
      </c>
      <c r="B623" t="s">
        <v>299</v>
      </c>
      <c r="C623" t="s">
        <v>1002</v>
      </c>
      <c r="D623">
        <v>918</v>
      </c>
      <c r="E623">
        <v>983</v>
      </c>
      <c r="F623">
        <f t="shared" si="9"/>
        <v>7</v>
      </c>
      <c r="G623" t="str">
        <f>STANDINGS_RBI[[#This Row],[League]]&amp;STANDINGS_RBI[[#This Row],[Team]]</f>
        <v>$150 Draft Champions Express Mar 13 7:00 pm Lg.3883Team Ulliac</v>
      </c>
    </row>
    <row r="624" spans="1:7" x14ac:dyDescent="0.25">
      <c r="A624">
        <v>2028</v>
      </c>
      <c r="B624" t="s">
        <v>889</v>
      </c>
      <c r="C624" t="s">
        <v>1002</v>
      </c>
      <c r="D624">
        <v>910</v>
      </c>
      <c r="E624">
        <v>883.5</v>
      </c>
      <c r="F624">
        <f t="shared" si="9"/>
        <v>8</v>
      </c>
      <c r="G624" t="str">
        <f>STANDINGS_RBI[[#This Row],[League]]&amp;STANDINGS_RBI[[#This Row],[Team]]</f>
        <v>$150 Draft Champions Express Mar 13 7:00 pm Lg.3883Team Thompson</v>
      </c>
    </row>
    <row r="625" spans="1:7" x14ac:dyDescent="0.25">
      <c r="A625">
        <v>2235</v>
      </c>
      <c r="B625" t="s">
        <v>1010</v>
      </c>
      <c r="C625" t="s">
        <v>1002</v>
      </c>
      <c r="D625">
        <v>891</v>
      </c>
      <c r="E625">
        <v>680.5</v>
      </c>
      <c r="F625">
        <f t="shared" si="9"/>
        <v>9</v>
      </c>
      <c r="G625" t="str">
        <f>STANDINGS_RBI[[#This Row],[League]]&amp;STANDINGS_RBI[[#This Row],[Team]]</f>
        <v>$150 Draft Champions Express Mar 13 7:00 pm Lg.3883garbage</v>
      </c>
    </row>
    <row r="626" spans="1:7" x14ac:dyDescent="0.25">
      <c r="A626">
        <v>2274</v>
      </c>
      <c r="B626" t="s">
        <v>1012</v>
      </c>
      <c r="C626" t="s">
        <v>1002</v>
      </c>
      <c r="D626">
        <v>885</v>
      </c>
      <c r="E626">
        <v>638.5</v>
      </c>
      <c r="F626">
        <f t="shared" si="9"/>
        <v>10</v>
      </c>
      <c r="G626" t="str">
        <f>STANDINGS_RBI[[#This Row],[League]]&amp;STANDINGS_RBI[[#This Row],[Team]]</f>
        <v>$150 Draft Champions Express Mar 13 7:00 pm Lg.3883Team Aniano</v>
      </c>
    </row>
    <row r="627" spans="1:7" x14ac:dyDescent="0.25">
      <c r="A627">
        <v>2584</v>
      </c>
      <c r="B627" t="s">
        <v>1009</v>
      </c>
      <c r="C627" t="s">
        <v>1002</v>
      </c>
      <c r="D627">
        <v>841</v>
      </c>
      <c r="E627">
        <v>327</v>
      </c>
      <c r="F627">
        <f t="shared" si="9"/>
        <v>11</v>
      </c>
      <c r="G627" t="str">
        <f>STANDINGS_RBI[[#This Row],[League]]&amp;STANDINGS_RBI[[#This Row],[Team]]</f>
        <v>$150 Draft Champions Express Mar 13 7:00 pm Lg.3883Team Rasmusson</v>
      </c>
    </row>
    <row r="628" spans="1:7" x14ac:dyDescent="0.25">
      <c r="A628">
        <v>2603</v>
      </c>
      <c r="B628" t="s">
        <v>1005</v>
      </c>
      <c r="C628" t="s">
        <v>1002</v>
      </c>
      <c r="D628">
        <v>838</v>
      </c>
      <c r="E628">
        <v>309</v>
      </c>
      <c r="F628">
        <f t="shared" si="9"/>
        <v>12</v>
      </c>
      <c r="G628" t="str">
        <f>STANDINGS_RBI[[#This Row],[League]]&amp;STANDINGS_RBI[[#This Row],[Team]]</f>
        <v>$150 Draft Champions Express Mar 13 7:00 pm Lg.3883The Byrds and the Puigs</v>
      </c>
    </row>
    <row r="629" spans="1:7" x14ac:dyDescent="0.25">
      <c r="A629">
        <v>2687</v>
      </c>
      <c r="B629" t="s">
        <v>1008</v>
      </c>
      <c r="C629" t="s">
        <v>1002</v>
      </c>
      <c r="D629">
        <v>821</v>
      </c>
      <c r="E629">
        <v>224</v>
      </c>
      <c r="F629">
        <f t="shared" si="9"/>
        <v>13</v>
      </c>
      <c r="G629" t="str">
        <f>STANDINGS_RBI[[#This Row],[League]]&amp;STANDINGS_RBI[[#This Row],[Team]]</f>
        <v>$150 Draft Champions Express Mar 13 7:00 pm Lg.3883KONGS VENOM</v>
      </c>
    </row>
    <row r="630" spans="1:7" x14ac:dyDescent="0.25">
      <c r="A630">
        <v>2690</v>
      </c>
      <c r="B630" t="s">
        <v>1013</v>
      </c>
      <c r="C630" t="s">
        <v>1002</v>
      </c>
      <c r="D630">
        <v>820</v>
      </c>
      <c r="E630">
        <v>217.5</v>
      </c>
      <c r="F630">
        <f t="shared" si="9"/>
        <v>14</v>
      </c>
      <c r="G630" t="str">
        <f>STANDINGS_RBI[[#This Row],[League]]&amp;STANDINGS_RBI[[#This Row],[Team]]</f>
        <v>$150 Draft Champions Express Mar 13 7:00 pm Lg.3883Battle Rats</v>
      </c>
    </row>
    <row r="631" spans="1:7" x14ac:dyDescent="0.25">
      <c r="A631">
        <v>2767</v>
      </c>
      <c r="B631" t="s">
        <v>1007</v>
      </c>
      <c r="C631" t="s">
        <v>1002</v>
      </c>
      <c r="D631">
        <v>796</v>
      </c>
      <c r="E631">
        <v>143</v>
      </c>
      <c r="F631">
        <f t="shared" si="9"/>
        <v>15</v>
      </c>
      <c r="G631" t="str">
        <f>STANDINGS_RBI[[#This Row],[League]]&amp;STANDINGS_RBI[[#This Row],[Team]]</f>
        <v>$150 Draft Champions Express Mar 13 7:00 pm Lg.3883Dawg Pound 53</v>
      </c>
    </row>
    <row r="632" spans="1:7" x14ac:dyDescent="0.25">
      <c r="A632">
        <v>89</v>
      </c>
      <c r="B632" t="s">
        <v>1015</v>
      </c>
      <c r="C632" t="s">
        <v>1016</v>
      </c>
      <c r="D632">
        <v>1108</v>
      </c>
      <c r="E632">
        <v>2820.5</v>
      </c>
      <c r="F632">
        <f t="shared" si="9"/>
        <v>1</v>
      </c>
      <c r="G632" t="str">
        <f>STANDINGS_RBI[[#This Row],[League]]&amp;STANDINGS_RBI[[#This Row],[Team]]</f>
        <v>$150 Draft Champions Express Mar 13 7:00 pm Lg.3905Green Sam</v>
      </c>
    </row>
    <row r="633" spans="1:7" x14ac:dyDescent="0.25">
      <c r="A633">
        <v>283</v>
      </c>
      <c r="B633" t="s">
        <v>135</v>
      </c>
      <c r="C633" t="s">
        <v>1016</v>
      </c>
      <c r="D633">
        <v>1062</v>
      </c>
      <c r="E633">
        <v>2625.5</v>
      </c>
      <c r="F633">
        <f t="shared" si="9"/>
        <v>2</v>
      </c>
      <c r="G633" t="str">
        <f>STANDINGS_RBI[[#This Row],[League]]&amp;STANDINGS_RBI[[#This Row],[Team]]</f>
        <v>$150 Draft Champions Express Mar 13 7:00 pm Lg.3905Brewte Force</v>
      </c>
    </row>
    <row r="634" spans="1:7" x14ac:dyDescent="0.25">
      <c r="A634">
        <v>567</v>
      </c>
      <c r="B634" t="s">
        <v>1020</v>
      </c>
      <c r="C634" t="s">
        <v>1016</v>
      </c>
      <c r="D634">
        <v>1027</v>
      </c>
      <c r="E634">
        <v>2340</v>
      </c>
      <c r="F634">
        <f t="shared" si="9"/>
        <v>3</v>
      </c>
      <c r="G634" t="str">
        <f>STANDINGS_RBI[[#This Row],[League]]&amp;STANDINGS_RBI[[#This Row],[Team]]</f>
        <v>$150 Draft Champions Express Mar 13 7:00 pm Lg.3905Amazins2</v>
      </c>
    </row>
    <row r="635" spans="1:7" x14ac:dyDescent="0.25">
      <c r="A635">
        <v>683</v>
      </c>
      <c r="B635" t="s">
        <v>1022</v>
      </c>
      <c r="C635" t="s">
        <v>1016</v>
      </c>
      <c r="D635">
        <v>1015</v>
      </c>
      <c r="E635">
        <v>2224.5</v>
      </c>
      <c r="F635">
        <f t="shared" si="9"/>
        <v>4</v>
      </c>
      <c r="G635" t="str">
        <f>STANDINGS_RBI[[#This Row],[League]]&amp;STANDINGS_RBI[[#This Row],[Team]]</f>
        <v>$150 Draft Champions Express Mar 13 7:00 pm Lg.3905Charlie Hustles Angels</v>
      </c>
    </row>
    <row r="636" spans="1:7" x14ac:dyDescent="0.25">
      <c r="A636">
        <v>793</v>
      </c>
      <c r="B636" t="s">
        <v>1019</v>
      </c>
      <c r="C636" t="s">
        <v>1016</v>
      </c>
      <c r="D636">
        <v>1006</v>
      </c>
      <c r="E636">
        <v>2120</v>
      </c>
      <c r="F636">
        <f t="shared" si="9"/>
        <v>5</v>
      </c>
      <c r="G636" t="str">
        <f>STANDINGS_RBI[[#This Row],[League]]&amp;STANDINGS_RBI[[#This Row],[Team]]</f>
        <v>$150 Draft Champions Express Mar 13 7:00 pm Lg.3905Team jauvin</v>
      </c>
    </row>
    <row r="637" spans="1:7" x14ac:dyDescent="0.25">
      <c r="A637">
        <v>985</v>
      </c>
      <c r="B637" t="s">
        <v>19</v>
      </c>
      <c r="C637" t="s">
        <v>1016</v>
      </c>
      <c r="D637">
        <v>990</v>
      </c>
      <c r="E637">
        <v>1927</v>
      </c>
      <c r="F637">
        <f t="shared" si="9"/>
        <v>6</v>
      </c>
      <c r="G637" t="str">
        <f>STANDINGS_RBI[[#This Row],[League]]&amp;STANDINGS_RBI[[#This Row],[Team]]</f>
        <v>$150 Draft Champions Express Mar 13 7:00 pm Lg.3905One Eyed Jack</v>
      </c>
    </row>
    <row r="638" spans="1:7" x14ac:dyDescent="0.25">
      <c r="A638">
        <v>1132</v>
      </c>
      <c r="B638" t="s">
        <v>36</v>
      </c>
      <c r="C638" t="s">
        <v>1016</v>
      </c>
      <c r="D638">
        <v>977</v>
      </c>
      <c r="E638">
        <v>1779.5</v>
      </c>
      <c r="F638">
        <f t="shared" si="9"/>
        <v>7</v>
      </c>
      <c r="G638" t="str">
        <f>STANDINGS_RBI[[#This Row],[League]]&amp;STANDINGS_RBI[[#This Row],[Team]]</f>
        <v>$150 Draft Champions Express Mar 13 7:00 pm Lg.3905PACO THYME</v>
      </c>
    </row>
    <row r="639" spans="1:7" x14ac:dyDescent="0.25">
      <c r="A639">
        <v>1666</v>
      </c>
      <c r="B639" t="s">
        <v>1017</v>
      </c>
      <c r="C639" t="s">
        <v>1016</v>
      </c>
      <c r="D639">
        <v>937</v>
      </c>
      <c r="E639">
        <v>1247.5</v>
      </c>
      <c r="F639">
        <f t="shared" si="9"/>
        <v>8</v>
      </c>
      <c r="G639" t="str">
        <f>STANDINGS_RBI[[#This Row],[League]]&amp;STANDINGS_RBI[[#This Row],[Team]]</f>
        <v>$150 Draft Champions Express Mar 13 7:00 pm Lg.3905The Green Bastards</v>
      </c>
    </row>
    <row r="640" spans="1:7" x14ac:dyDescent="0.25">
      <c r="A640">
        <v>1829</v>
      </c>
      <c r="B640" t="s">
        <v>1021</v>
      </c>
      <c r="C640" t="s">
        <v>1016</v>
      </c>
      <c r="D640">
        <v>924</v>
      </c>
      <c r="E640">
        <v>1081</v>
      </c>
      <c r="F640">
        <f t="shared" si="9"/>
        <v>9</v>
      </c>
      <c r="G640" t="str">
        <f>STANDINGS_RBI[[#This Row],[League]]&amp;STANDINGS_RBI[[#This Row],[Team]]</f>
        <v>$150 Draft Champions Express Mar 13 7:00 pm Lg.3905Pitch Perfecto</v>
      </c>
    </row>
    <row r="641" spans="1:7" x14ac:dyDescent="0.25">
      <c r="A641">
        <v>1847</v>
      </c>
      <c r="B641" t="s">
        <v>164</v>
      </c>
      <c r="C641" t="s">
        <v>1016</v>
      </c>
      <c r="D641">
        <v>923</v>
      </c>
      <c r="E641">
        <v>1063.5</v>
      </c>
      <c r="F641">
        <f t="shared" si="9"/>
        <v>10</v>
      </c>
      <c r="G641" t="str">
        <f>STANDINGS_RBI[[#This Row],[League]]&amp;STANDINGS_RBI[[#This Row],[Team]]</f>
        <v>$150 Draft Champions Express Mar 13 7:00 pm Lg.3905KISS MY BUNT</v>
      </c>
    </row>
    <row r="642" spans="1:7" x14ac:dyDescent="0.25">
      <c r="A642">
        <v>2127</v>
      </c>
      <c r="B642" t="s">
        <v>209</v>
      </c>
      <c r="C642" t="s">
        <v>1016</v>
      </c>
      <c r="D642">
        <v>901</v>
      </c>
      <c r="E642">
        <v>788</v>
      </c>
      <c r="F642">
        <f t="shared" si="9"/>
        <v>11</v>
      </c>
      <c r="G642" t="str">
        <f>STANDINGS_RBI[[#This Row],[League]]&amp;STANDINGS_RBI[[#This Row],[Team]]</f>
        <v>$150 Draft Champions Express Mar 13 7:00 pm Lg.3905Team Jung</v>
      </c>
    </row>
    <row r="643" spans="1:7" x14ac:dyDescent="0.25">
      <c r="A643">
        <v>2363</v>
      </c>
      <c r="B643" t="s">
        <v>1025</v>
      </c>
      <c r="C643" t="s">
        <v>1016</v>
      </c>
      <c r="D643">
        <v>874</v>
      </c>
      <c r="E643">
        <v>548</v>
      </c>
      <c r="F643">
        <f t="shared" ref="F643:F706" si="10">IF(C643=C642,F642+1,1)</f>
        <v>12</v>
      </c>
      <c r="G643" t="str">
        <f>STANDINGS_RBI[[#This Row],[League]]&amp;STANDINGS_RBI[[#This Row],[Team]]</f>
        <v>$150 Draft Champions Express Mar 13 7:00 pm Lg.3905J money clutch putts2</v>
      </c>
    </row>
    <row r="644" spans="1:7" x14ac:dyDescent="0.25">
      <c r="A644">
        <v>2459</v>
      </c>
      <c r="B644" t="s">
        <v>1024</v>
      </c>
      <c r="C644" t="s">
        <v>1016</v>
      </c>
      <c r="D644">
        <v>861</v>
      </c>
      <c r="E644">
        <v>453.5</v>
      </c>
      <c r="F644">
        <f t="shared" si="10"/>
        <v>13</v>
      </c>
      <c r="G644" t="str">
        <f>STANDINGS_RBI[[#This Row],[League]]&amp;STANDINGS_RBI[[#This Row],[Team]]</f>
        <v>$150 Draft Champions Express Mar 13 7:00 pm Lg.3905Roy Hobbs</v>
      </c>
    </row>
    <row r="645" spans="1:7" x14ac:dyDescent="0.25">
      <c r="A645">
        <v>2741</v>
      </c>
      <c r="B645" t="s">
        <v>1023</v>
      </c>
      <c r="C645" t="s">
        <v>1016</v>
      </c>
      <c r="D645">
        <v>804</v>
      </c>
      <c r="E645">
        <v>168.5</v>
      </c>
      <c r="F645">
        <f t="shared" si="10"/>
        <v>14</v>
      </c>
      <c r="G645" t="str">
        <f>STANDINGS_RBI[[#This Row],[League]]&amp;STANDINGS_RBI[[#This Row],[Team]]</f>
        <v>$150 Draft Champions Express Mar 13 7:00 pm Lg.3905Brooklyn Bulldogs</v>
      </c>
    </row>
    <row r="646" spans="1:7" x14ac:dyDescent="0.25">
      <c r="A646">
        <v>2766</v>
      </c>
      <c r="B646" t="s">
        <v>1018</v>
      </c>
      <c r="C646" t="s">
        <v>1016</v>
      </c>
      <c r="D646">
        <v>797</v>
      </c>
      <c r="E646">
        <v>145.5</v>
      </c>
      <c r="F646">
        <f t="shared" si="10"/>
        <v>15</v>
      </c>
      <c r="G646" t="str">
        <f>STANDINGS_RBI[[#This Row],[League]]&amp;STANDINGS_RBI[[#This Row],[Team]]</f>
        <v>$150 Draft Champions Express Mar 13 7:00 pm Lg.3905The Garaged Ferraris</v>
      </c>
    </row>
    <row r="647" spans="1:7" x14ac:dyDescent="0.25">
      <c r="A647">
        <v>219</v>
      </c>
      <c r="B647" t="s">
        <v>1037</v>
      </c>
      <c r="C647" t="s">
        <v>1026</v>
      </c>
      <c r="D647">
        <v>1073</v>
      </c>
      <c r="E647">
        <v>2688</v>
      </c>
      <c r="F647">
        <f t="shared" si="10"/>
        <v>1</v>
      </c>
      <c r="G647" t="str">
        <f>STANDINGS_RBI[[#This Row],[League]]&amp;STANDINGS_RBI[[#This Row],[Team]]</f>
        <v>$150 Draft Champions Express Mar 18 8:00 pm Lg.3944KC Intimidators</v>
      </c>
    </row>
    <row r="648" spans="1:7" x14ac:dyDescent="0.25">
      <c r="A648">
        <v>603</v>
      </c>
      <c r="B648" t="s">
        <v>1028</v>
      </c>
      <c r="C648" t="s">
        <v>1026</v>
      </c>
      <c r="D648">
        <v>1023</v>
      </c>
      <c r="E648">
        <v>2309</v>
      </c>
      <c r="F648">
        <f t="shared" si="10"/>
        <v>2</v>
      </c>
      <c r="G648" t="str">
        <f>STANDINGS_RBI[[#This Row],[League]]&amp;STANDINGS_RBI[[#This Row],[Team]]</f>
        <v>$150 Draft Champions Express Mar 18 8:00 pm Lg.3944Team martin</v>
      </c>
    </row>
    <row r="649" spans="1:7" x14ac:dyDescent="0.25">
      <c r="A649">
        <v>831</v>
      </c>
      <c r="B649" t="s">
        <v>349</v>
      </c>
      <c r="C649" t="s">
        <v>1026</v>
      </c>
      <c r="D649">
        <v>1003</v>
      </c>
      <c r="E649">
        <v>2086</v>
      </c>
      <c r="F649">
        <f t="shared" si="10"/>
        <v>3</v>
      </c>
      <c r="G649" t="str">
        <f>STANDINGS_RBI[[#This Row],[League]]&amp;STANDINGS_RBI[[#This Row],[Team]]</f>
        <v>$150 Draft Champions Express Mar 18 8:00 pm Lg.3944zzzzzzzzzzzz</v>
      </c>
    </row>
    <row r="650" spans="1:7" x14ac:dyDescent="0.25">
      <c r="A650">
        <v>1038</v>
      </c>
      <c r="B650" t="s">
        <v>1031</v>
      </c>
      <c r="C650" t="s">
        <v>1026</v>
      </c>
      <c r="D650">
        <v>985</v>
      </c>
      <c r="E650">
        <v>1875.5</v>
      </c>
      <c r="F650">
        <f t="shared" si="10"/>
        <v>4</v>
      </c>
      <c r="G650" t="str">
        <f>STANDINGS_RBI[[#This Row],[League]]&amp;STANDINGS_RBI[[#This Row],[Team]]</f>
        <v>$150 Draft Champions Express Mar 18 8:00 pm Lg.3944Team Vetter</v>
      </c>
    </row>
    <row r="651" spans="1:7" x14ac:dyDescent="0.25">
      <c r="A651">
        <v>1141</v>
      </c>
      <c r="B651" t="s">
        <v>1030</v>
      </c>
      <c r="C651" t="s">
        <v>1026</v>
      </c>
      <c r="D651">
        <v>976</v>
      </c>
      <c r="E651">
        <v>1767.5</v>
      </c>
      <c r="F651">
        <f t="shared" si="10"/>
        <v>5</v>
      </c>
      <c r="G651" t="str">
        <f>STANDINGS_RBI[[#This Row],[League]]&amp;STANDINGS_RBI[[#This Row],[Team]]</f>
        <v>$150 Draft Champions Express Mar 18 8:00 pm Lg.3944Forever Draft 5 - Express</v>
      </c>
    </row>
    <row r="652" spans="1:7" x14ac:dyDescent="0.25">
      <c r="A652">
        <v>1163</v>
      </c>
      <c r="B652" t="s">
        <v>299</v>
      </c>
      <c r="C652" t="s">
        <v>1026</v>
      </c>
      <c r="D652">
        <v>975</v>
      </c>
      <c r="E652">
        <v>1753.5</v>
      </c>
      <c r="F652">
        <f t="shared" si="10"/>
        <v>6</v>
      </c>
      <c r="G652" t="str">
        <f>STANDINGS_RBI[[#This Row],[League]]&amp;STANDINGS_RBI[[#This Row],[Team]]</f>
        <v>$150 Draft Champions Express Mar 18 8:00 pm Lg.3944Team Ulliac</v>
      </c>
    </row>
    <row r="653" spans="1:7" x14ac:dyDescent="0.25">
      <c r="A653">
        <v>1255</v>
      </c>
      <c r="B653" t="s">
        <v>1035</v>
      </c>
      <c r="C653" t="s">
        <v>1026</v>
      </c>
      <c r="D653">
        <v>967</v>
      </c>
      <c r="E653">
        <v>1651</v>
      </c>
      <c r="F653">
        <f t="shared" si="10"/>
        <v>7</v>
      </c>
      <c r="G653" t="str">
        <f>STANDINGS_RBI[[#This Row],[League]]&amp;STANDINGS_RBI[[#This Row],[Team]]</f>
        <v>$150 Draft Champions Express Mar 18 8:00 pm Lg.3944Dave's Diamond Denizens</v>
      </c>
    </row>
    <row r="654" spans="1:7" x14ac:dyDescent="0.25">
      <c r="A654">
        <v>1457</v>
      </c>
      <c r="B654" t="s">
        <v>288</v>
      </c>
      <c r="C654" t="s">
        <v>1026</v>
      </c>
      <c r="D654">
        <v>954</v>
      </c>
      <c r="E654">
        <v>1463.5</v>
      </c>
      <c r="F654">
        <f t="shared" si="10"/>
        <v>8</v>
      </c>
      <c r="G654" t="str">
        <f>STANDINGS_RBI[[#This Row],[League]]&amp;STANDINGS_RBI[[#This Row],[Team]]</f>
        <v>$150 Draft Champions Express Mar 18 8:00 pm Lg.3944Thunder</v>
      </c>
    </row>
    <row r="655" spans="1:7" x14ac:dyDescent="0.25">
      <c r="A655">
        <v>1590</v>
      </c>
      <c r="B655" t="s">
        <v>1033</v>
      </c>
      <c r="C655" t="s">
        <v>1026</v>
      </c>
      <c r="D655">
        <v>944</v>
      </c>
      <c r="E655">
        <v>1328.5</v>
      </c>
      <c r="F655">
        <f t="shared" si="10"/>
        <v>9</v>
      </c>
      <c r="G655" t="str">
        <f>STANDINGS_RBI[[#This Row],[League]]&amp;STANDINGS_RBI[[#This Row],[Team]]</f>
        <v>$150 Draft Champions Express Mar 18 8:00 pm Lg.3944bulldogs7</v>
      </c>
    </row>
    <row r="656" spans="1:7" x14ac:dyDescent="0.25">
      <c r="A656">
        <v>1614</v>
      </c>
      <c r="B656" t="s">
        <v>1029</v>
      </c>
      <c r="C656" t="s">
        <v>1026</v>
      </c>
      <c r="D656">
        <v>941</v>
      </c>
      <c r="E656">
        <v>1299</v>
      </c>
      <c r="F656">
        <f t="shared" si="10"/>
        <v>10</v>
      </c>
      <c r="G656" t="str">
        <f>STANDINGS_RBI[[#This Row],[League]]&amp;STANDINGS_RBI[[#This Row],[Team]]</f>
        <v>$150 Draft Champions Express Mar 18 8:00 pm Lg.3944Team NAKOS</v>
      </c>
    </row>
    <row r="657" spans="1:7" x14ac:dyDescent="0.25">
      <c r="A657">
        <v>1983</v>
      </c>
      <c r="B657" t="s">
        <v>1034</v>
      </c>
      <c r="C657" t="s">
        <v>1026</v>
      </c>
      <c r="D657">
        <v>913</v>
      </c>
      <c r="E657">
        <v>922.5</v>
      </c>
      <c r="F657">
        <f t="shared" si="10"/>
        <v>11</v>
      </c>
      <c r="G657" t="str">
        <f>STANDINGS_RBI[[#This Row],[League]]&amp;STANDINGS_RBI[[#This Row],[Team]]</f>
        <v>$150 Draft Champions Express Mar 18 8:00 pm Lg.39441 - Team Bredin</v>
      </c>
    </row>
    <row r="658" spans="1:7" x14ac:dyDescent="0.25">
      <c r="A658">
        <v>2313</v>
      </c>
      <c r="B658" t="s">
        <v>1009</v>
      </c>
      <c r="C658" t="s">
        <v>1026</v>
      </c>
      <c r="D658">
        <v>881</v>
      </c>
      <c r="E658">
        <v>598.5</v>
      </c>
      <c r="F658">
        <f t="shared" si="10"/>
        <v>12</v>
      </c>
      <c r="G658" t="str">
        <f>STANDINGS_RBI[[#This Row],[League]]&amp;STANDINGS_RBI[[#This Row],[Team]]</f>
        <v>$150 Draft Champions Express Mar 18 8:00 pm Lg.3944Team Rasmusson</v>
      </c>
    </row>
    <row r="659" spans="1:7" x14ac:dyDescent="0.25">
      <c r="A659">
        <v>2496</v>
      </c>
      <c r="B659" t="s">
        <v>1027</v>
      </c>
      <c r="C659" t="s">
        <v>1026</v>
      </c>
      <c r="D659">
        <v>855</v>
      </c>
      <c r="E659">
        <v>415</v>
      </c>
      <c r="F659">
        <f t="shared" si="10"/>
        <v>13</v>
      </c>
      <c r="G659" t="str">
        <f>STANDINGS_RBI[[#This Row],[League]]&amp;STANDINGS_RBI[[#This Row],[Team]]</f>
        <v>$150 Draft Champions Express Mar 18 8:00 pm Lg.3944Jays4Life18</v>
      </c>
    </row>
    <row r="660" spans="1:7" x14ac:dyDescent="0.25">
      <c r="A660">
        <v>2702</v>
      </c>
      <c r="B660" t="s">
        <v>1036</v>
      </c>
      <c r="C660" t="s">
        <v>1026</v>
      </c>
      <c r="D660">
        <v>819</v>
      </c>
      <c r="E660">
        <v>210.5</v>
      </c>
      <c r="F660">
        <f t="shared" si="10"/>
        <v>14</v>
      </c>
      <c r="G660" t="str">
        <f>STANDINGS_RBI[[#This Row],[League]]&amp;STANDINGS_RBI[[#This Row],[Team]]</f>
        <v>$150 Draft Champions Express Mar 18 8:00 pm Lg.3944Saucon Moonshots</v>
      </c>
    </row>
    <row r="661" spans="1:7" x14ac:dyDescent="0.25">
      <c r="A661">
        <v>2761</v>
      </c>
      <c r="B661" t="s">
        <v>1032</v>
      </c>
      <c r="C661" t="s">
        <v>1026</v>
      </c>
      <c r="D661">
        <v>799</v>
      </c>
      <c r="E661">
        <v>152.5</v>
      </c>
      <c r="F661">
        <f t="shared" si="10"/>
        <v>15</v>
      </c>
      <c r="G661" t="str">
        <f>STANDINGS_RBI[[#This Row],[League]]&amp;STANDINGS_RBI[[#This Row],[Team]]</f>
        <v>$150 Draft Champions Express Mar 18 8:00 pm Lg.3944The Splendid Splinter</v>
      </c>
    </row>
    <row r="662" spans="1:7" x14ac:dyDescent="0.25">
      <c r="A662">
        <v>44</v>
      </c>
      <c r="B662" t="s">
        <v>1041</v>
      </c>
      <c r="C662" t="s">
        <v>1039</v>
      </c>
      <c r="D662">
        <v>1131</v>
      </c>
      <c r="E662">
        <v>2868.5</v>
      </c>
      <c r="F662">
        <f t="shared" si="10"/>
        <v>1</v>
      </c>
      <c r="G662" t="str">
        <f>STANDINGS_RBI[[#This Row],[League]]&amp;STANDINGS_RBI[[#This Row],[Team]]</f>
        <v>$150 Draft Champions Express Mar 20 7:00 pm Lg.3914Team Rotolo</v>
      </c>
    </row>
    <row r="663" spans="1:7" x14ac:dyDescent="0.25">
      <c r="A663">
        <v>94</v>
      </c>
      <c r="B663" t="s">
        <v>1042</v>
      </c>
      <c r="C663" t="s">
        <v>1039</v>
      </c>
      <c r="D663">
        <v>1105</v>
      </c>
      <c r="E663">
        <v>2817</v>
      </c>
      <c r="F663">
        <f t="shared" si="10"/>
        <v>2</v>
      </c>
      <c r="G663" t="str">
        <f>STANDINGS_RBI[[#This Row],[League]]&amp;STANDINGS_RBI[[#This Row],[Team]]</f>
        <v>$150 Draft Champions Express Mar 20 7:00 pm Lg.3914LITTLEFELLAS</v>
      </c>
    </row>
    <row r="664" spans="1:7" x14ac:dyDescent="0.25">
      <c r="A664">
        <v>337</v>
      </c>
      <c r="B664" t="s">
        <v>156</v>
      </c>
      <c r="C664" t="s">
        <v>1039</v>
      </c>
      <c r="D664">
        <v>1055</v>
      </c>
      <c r="E664">
        <v>2572</v>
      </c>
      <c r="F664">
        <f t="shared" si="10"/>
        <v>3</v>
      </c>
      <c r="G664" t="str">
        <f>STANDINGS_RBI[[#This Row],[League]]&amp;STANDINGS_RBI[[#This Row],[Team]]</f>
        <v>$150 Draft Champions Express Mar 20 7:00 pm Lg.3914Cubs Win</v>
      </c>
    </row>
    <row r="665" spans="1:7" x14ac:dyDescent="0.25">
      <c r="A665">
        <v>544</v>
      </c>
      <c r="B665" t="s">
        <v>1045</v>
      </c>
      <c r="C665" t="s">
        <v>1039</v>
      </c>
      <c r="D665">
        <v>1030</v>
      </c>
      <c r="E665">
        <v>2370</v>
      </c>
      <c r="F665">
        <f t="shared" si="10"/>
        <v>4</v>
      </c>
      <c r="G665" t="str">
        <f>STANDINGS_RBI[[#This Row],[League]]&amp;STANDINGS_RBI[[#This Row],[Team]]</f>
        <v>$150 Draft Champions Express Mar 20 7:00 pm Lg.3914Sweep The Leg</v>
      </c>
    </row>
    <row r="666" spans="1:7" x14ac:dyDescent="0.25">
      <c r="A666">
        <v>842</v>
      </c>
      <c r="B666" t="s">
        <v>1009</v>
      </c>
      <c r="C666" t="s">
        <v>1039</v>
      </c>
      <c r="D666">
        <v>1002</v>
      </c>
      <c r="E666">
        <v>2072</v>
      </c>
      <c r="F666">
        <f t="shared" si="10"/>
        <v>5</v>
      </c>
      <c r="G666" t="str">
        <f>STANDINGS_RBI[[#This Row],[League]]&amp;STANDINGS_RBI[[#This Row],[Team]]</f>
        <v>$150 Draft Champions Express Mar 20 7:00 pm Lg.3914Team Rasmusson</v>
      </c>
    </row>
    <row r="667" spans="1:7" x14ac:dyDescent="0.25">
      <c r="A667">
        <v>1262</v>
      </c>
      <c r="B667" t="s">
        <v>1049</v>
      </c>
      <c r="C667" t="s">
        <v>1039</v>
      </c>
      <c r="D667">
        <v>967</v>
      </c>
      <c r="E667">
        <v>1651</v>
      </c>
      <c r="F667">
        <f t="shared" si="10"/>
        <v>6</v>
      </c>
      <c r="G667" t="str">
        <f>STANDINGS_RBI[[#This Row],[League]]&amp;STANDINGS_RBI[[#This Row],[Team]]</f>
        <v>$150 Draft Champions Express Mar 20 7:00 pm Lg.3914Team bluekrew</v>
      </c>
    </row>
    <row r="668" spans="1:7" x14ac:dyDescent="0.25">
      <c r="A668">
        <v>1308</v>
      </c>
      <c r="B668" t="s">
        <v>85</v>
      </c>
      <c r="C668" t="s">
        <v>1039</v>
      </c>
      <c r="D668">
        <v>963</v>
      </c>
      <c r="E668">
        <v>1598.5</v>
      </c>
      <c r="F668">
        <f t="shared" si="10"/>
        <v>7</v>
      </c>
      <c r="G668" t="str">
        <f>STANDINGS_RBI[[#This Row],[League]]&amp;STANDINGS_RBI[[#This Row],[Team]]</f>
        <v>$150 Draft Champions Express Mar 20 7:00 pm Lg.3914Las Vegas Blvd VIII</v>
      </c>
    </row>
    <row r="669" spans="1:7" x14ac:dyDescent="0.25">
      <c r="A669">
        <v>1531</v>
      </c>
      <c r="B669" t="s">
        <v>1038</v>
      </c>
      <c r="C669" t="s">
        <v>1039</v>
      </c>
      <c r="D669">
        <v>949</v>
      </c>
      <c r="E669">
        <v>1387</v>
      </c>
      <c r="F669">
        <f t="shared" si="10"/>
        <v>8</v>
      </c>
      <c r="G669" t="str">
        <f>STANDINGS_RBI[[#This Row],[League]]&amp;STANDINGS_RBI[[#This Row],[Team]]</f>
        <v>$150 Draft Champions Express Mar 20 7:00 pm Lg.3914esh dc3</v>
      </c>
    </row>
    <row r="670" spans="1:7" x14ac:dyDescent="0.25">
      <c r="A670">
        <v>1540</v>
      </c>
      <c r="B670" t="s">
        <v>1048</v>
      </c>
      <c r="C670" t="s">
        <v>1039</v>
      </c>
      <c r="D670">
        <v>948</v>
      </c>
      <c r="E670">
        <v>1371.5</v>
      </c>
      <c r="F670">
        <f t="shared" si="10"/>
        <v>9</v>
      </c>
      <c r="G670" t="str">
        <f>STANDINGS_RBI[[#This Row],[League]]&amp;STANDINGS_RBI[[#This Row],[Team]]</f>
        <v>$150 Draft Champions Express Mar 20 7:00 pm Lg.3914Mallorys Killers Express</v>
      </c>
    </row>
    <row r="671" spans="1:7" x14ac:dyDescent="0.25">
      <c r="A671">
        <v>1568</v>
      </c>
      <c r="B671" t="s">
        <v>1040</v>
      </c>
      <c r="C671" t="s">
        <v>1039</v>
      </c>
      <c r="D671">
        <v>945</v>
      </c>
      <c r="E671">
        <v>1341.5</v>
      </c>
      <c r="F671">
        <f t="shared" si="10"/>
        <v>10</v>
      </c>
      <c r="G671" t="str">
        <f>STANDINGS_RBI[[#This Row],[League]]&amp;STANDINGS_RBI[[#This Row],[Team]]</f>
        <v>$150 Draft Champions Express Mar 20 7:00 pm Lg.3914Got the Runs Again</v>
      </c>
    </row>
    <row r="672" spans="1:7" x14ac:dyDescent="0.25">
      <c r="A672">
        <v>1594</v>
      </c>
      <c r="B672" t="s">
        <v>1047</v>
      </c>
      <c r="C672" t="s">
        <v>1039</v>
      </c>
      <c r="D672">
        <v>943</v>
      </c>
      <c r="E672">
        <v>1316.5</v>
      </c>
      <c r="F672">
        <f t="shared" si="10"/>
        <v>11</v>
      </c>
      <c r="G672" t="str">
        <f>STANDINGS_RBI[[#This Row],[League]]&amp;STANDINGS_RBI[[#This Row],[Team]]</f>
        <v>$150 Draft Champions Express Mar 20 7:00 pm Lg.3914Stealth Missile</v>
      </c>
    </row>
    <row r="673" spans="1:7" x14ac:dyDescent="0.25">
      <c r="A673">
        <v>1958</v>
      </c>
      <c r="B673" t="s">
        <v>1044</v>
      </c>
      <c r="C673" t="s">
        <v>1039</v>
      </c>
      <c r="D673">
        <v>916</v>
      </c>
      <c r="E673">
        <v>953.5</v>
      </c>
      <c r="F673">
        <f t="shared" si="10"/>
        <v>12</v>
      </c>
      <c r="G673" t="str">
        <f>STANDINGS_RBI[[#This Row],[League]]&amp;STANDINGS_RBI[[#This Row],[Team]]</f>
        <v>$150 Draft Champions Express Mar 20 7:00 pm Lg.3914Pioneer Pride</v>
      </c>
    </row>
    <row r="674" spans="1:7" x14ac:dyDescent="0.25">
      <c r="A674">
        <v>2673</v>
      </c>
      <c r="B674" t="s">
        <v>1043</v>
      </c>
      <c r="C674" t="s">
        <v>1039</v>
      </c>
      <c r="D674">
        <v>824</v>
      </c>
      <c r="E674">
        <v>240</v>
      </c>
      <c r="F674">
        <f t="shared" si="10"/>
        <v>13</v>
      </c>
      <c r="G674" t="str">
        <f>STANDINGS_RBI[[#This Row],[League]]&amp;STANDINGS_RBI[[#This Row],[Team]]</f>
        <v>$150 Draft Champions Express Mar 20 7:00 pm Lg.3914Stecchini</v>
      </c>
    </row>
    <row r="675" spans="1:7" x14ac:dyDescent="0.25">
      <c r="A675">
        <v>2713</v>
      </c>
      <c r="B675" t="s">
        <v>1046</v>
      </c>
      <c r="C675" t="s">
        <v>1039</v>
      </c>
      <c r="D675">
        <v>816</v>
      </c>
      <c r="E675">
        <v>196.5</v>
      </c>
      <c r="F675">
        <f t="shared" si="10"/>
        <v>14</v>
      </c>
      <c r="G675" t="str">
        <f>STANDINGS_RBI[[#This Row],[League]]&amp;STANDINGS_RBI[[#This Row],[Team]]</f>
        <v>$150 Draft Champions Express Mar 20 7:00 pm Lg.3914Pleepleus</v>
      </c>
    </row>
    <row r="676" spans="1:7" x14ac:dyDescent="0.25">
      <c r="A676">
        <v>2872</v>
      </c>
      <c r="B676" t="s">
        <v>1050</v>
      </c>
      <c r="C676" t="s">
        <v>1039</v>
      </c>
      <c r="D676">
        <v>737</v>
      </c>
      <c r="E676">
        <v>39.5</v>
      </c>
      <c r="F676">
        <f t="shared" si="10"/>
        <v>15</v>
      </c>
      <c r="G676" t="str">
        <f>STANDINGS_RBI[[#This Row],[League]]&amp;STANDINGS_RBI[[#This Row],[Team]]</f>
        <v>$150 Draft Champions Express Mar 20 7:00 pm Lg.3914Thrashers</v>
      </c>
    </row>
    <row r="677" spans="1:7" x14ac:dyDescent="0.25">
      <c r="A677">
        <v>228</v>
      </c>
      <c r="B677" t="s">
        <v>1054</v>
      </c>
      <c r="C677" t="s">
        <v>1052</v>
      </c>
      <c r="D677">
        <v>1072</v>
      </c>
      <c r="E677">
        <v>2679.5</v>
      </c>
      <c r="F677">
        <f t="shared" si="10"/>
        <v>1</v>
      </c>
      <c r="G677" t="str">
        <f>STANDINGS_RBI[[#This Row],[League]]&amp;STANDINGS_RBI[[#This Row],[Team]]</f>
        <v>$150 Draft Champions Express Mar 20 7:00 pm Lg.3976Bama Bruisers</v>
      </c>
    </row>
    <row r="678" spans="1:7" x14ac:dyDescent="0.25">
      <c r="A678">
        <v>314</v>
      </c>
      <c r="B678" t="s">
        <v>19</v>
      </c>
      <c r="C678" t="s">
        <v>1052</v>
      </c>
      <c r="D678">
        <v>1058</v>
      </c>
      <c r="E678">
        <v>2595</v>
      </c>
      <c r="F678">
        <f t="shared" si="10"/>
        <v>2</v>
      </c>
      <c r="G678" t="str">
        <f>STANDINGS_RBI[[#This Row],[League]]&amp;STANDINGS_RBI[[#This Row],[Team]]</f>
        <v>$150 Draft Champions Express Mar 20 7:00 pm Lg.3976One Eyed Jack</v>
      </c>
    </row>
    <row r="679" spans="1:7" x14ac:dyDescent="0.25">
      <c r="A679">
        <v>642</v>
      </c>
      <c r="B679" t="s">
        <v>1062</v>
      </c>
      <c r="C679" t="s">
        <v>1052</v>
      </c>
      <c r="D679">
        <v>1019</v>
      </c>
      <c r="E679">
        <v>2271</v>
      </c>
      <c r="F679">
        <f t="shared" si="10"/>
        <v>3</v>
      </c>
      <c r="G679" t="str">
        <f>STANDINGS_RBI[[#This Row],[League]]&amp;STANDINGS_RBI[[#This Row],[Team]]</f>
        <v>$150 Draft Champions Express Mar 20 7:00 pm Lg.3976Peppers</v>
      </c>
    </row>
    <row r="680" spans="1:7" x14ac:dyDescent="0.25">
      <c r="A680">
        <v>808</v>
      </c>
      <c r="B680" t="s">
        <v>1055</v>
      </c>
      <c r="C680" t="s">
        <v>1052</v>
      </c>
      <c r="D680">
        <v>1004</v>
      </c>
      <c r="E680">
        <v>2098</v>
      </c>
      <c r="F680">
        <f t="shared" si="10"/>
        <v>4</v>
      </c>
      <c r="G680" t="str">
        <f>STANDINGS_RBI[[#This Row],[League]]&amp;STANDINGS_RBI[[#This Row],[Team]]</f>
        <v>$150 Draft Champions Express Mar 20 7:00 pm Lg.3976Carolina Thunder</v>
      </c>
    </row>
    <row r="681" spans="1:7" x14ac:dyDescent="0.25">
      <c r="A681">
        <v>953</v>
      </c>
      <c r="B681" t="s">
        <v>1060</v>
      </c>
      <c r="C681" t="s">
        <v>1052</v>
      </c>
      <c r="D681">
        <v>992</v>
      </c>
      <c r="E681">
        <v>1954</v>
      </c>
      <c r="F681">
        <f t="shared" si="10"/>
        <v>5</v>
      </c>
      <c r="G681" t="str">
        <f>STANDINGS_RBI[[#This Row],[League]]&amp;STANDINGS_RBI[[#This Row],[Team]]</f>
        <v>$150 Draft Champions Express Mar 20 7:00 pm Lg.3976Basement Light Fixtures</v>
      </c>
    </row>
    <row r="682" spans="1:7" x14ac:dyDescent="0.25">
      <c r="A682">
        <v>1086</v>
      </c>
      <c r="B682" t="s">
        <v>1061</v>
      </c>
      <c r="C682" t="s">
        <v>1052</v>
      </c>
      <c r="D682">
        <v>981</v>
      </c>
      <c r="E682">
        <v>1825</v>
      </c>
      <c r="F682">
        <f t="shared" si="10"/>
        <v>6</v>
      </c>
      <c r="G682" t="str">
        <f>STANDINGS_RBI[[#This Row],[League]]&amp;STANDINGS_RBI[[#This Row],[Team]]</f>
        <v>$150 Draft Champions Express Mar 20 7:00 pm Lg.3976Phil's Automat (DC part1)</v>
      </c>
    </row>
    <row r="683" spans="1:7" x14ac:dyDescent="0.25">
      <c r="A683">
        <v>1259</v>
      </c>
      <c r="B683" t="s">
        <v>1063</v>
      </c>
      <c r="C683" t="s">
        <v>1052</v>
      </c>
      <c r="D683">
        <v>967</v>
      </c>
      <c r="E683">
        <v>1651</v>
      </c>
      <c r="F683">
        <f t="shared" si="10"/>
        <v>7</v>
      </c>
      <c r="G683" t="str">
        <f>STANDINGS_RBI[[#This Row],[League]]&amp;STANDINGS_RBI[[#This Row],[Team]]</f>
        <v>$150 Draft Champions Express Mar 20 7:00 pm Lg.3976Lucky</v>
      </c>
    </row>
    <row r="684" spans="1:7" x14ac:dyDescent="0.25">
      <c r="A684">
        <v>1635</v>
      </c>
      <c r="B684" t="s">
        <v>1057</v>
      </c>
      <c r="C684" t="s">
        <v>1052</v>
      </c>
      <c r="D684">
        <v>939</v>
      </c>
      <c r="E684">
        <v>1275</v>
      </c>
      <c r="F684">
        <f t="shared" si="10"/>
        <v>8</v>
      </c>
      <c r="G684" t="str">
        <f>STANDINGS_RBI[[#This Row],[League]]&amp;STANDINGS_RBI[[#This Row],[Team]]</f>
        <v>$150 Draft Champions Express Mar 20 7:00 pm Lg.3976Off The Grid</v>
      </c>
    </row>
    <row r="685" spans="1:7" x14ac:dyDescent="0.25">
      <c r="A685">
        <v>1759</v>
      </c>
      <c r="B685" t="s">
        <v>1056</v>
      </c>
      <c r="C685" t="s">
        <v>1052</v>
      </c>
      <c r="D685">
        <v>930</v>
      </c>
      <c r="E685">
        <v>1158.5</v>
      </c>
      <c r="F685">
        <f t="shared" si="10"/>
        <v>9</v>
      </c>
      <c r="G685" t="str">
        <f>STANDINGS_RBI[[#This Row],[League]]&amp;STANDINGS_RBI[[#This Row],[Team]]</f>
        <v>$150 Draft Champions Express Mar 20 7:00 pm Lg.3976Team Steube</v>
      </c>
    </row>
    <row r="686" spans="1:7" x14ac:dyDescent="0.25">
      <c r="A686">
        <v>1784</v>
      </c>
      <c r="B686" t="s">
        <v>1053</v>
      </c>
      <c r="C686" t="s">
        <v>1052</v>
      </c>
      <c r="D686">
        <v>928</v>
      </c>
      <c r="E686">
        <v>1128.5</v>
      </c>
      <c r="F686">
        <f t="shared" si="10"/>
        <v>10</v>
      </c>
      <c r="G686" t="str">
        <f>STANDINGS_RBI[[#This Row],[League]]&amp;STANDINGS_RBI[[#This Row],[Team]]</f>
        <v>$150 Draft Champions Express Mar 20 7:00 pm Lg.3976Team CLEMENTE</v>
      </c>
    </row>
    <row r="687" spans="1:7" x14ac:dyDescent="0.25">
      <c r="A687">
        <v>1788</v>
      </c>
      <c r="B687" t="s">
        <v>1058</v>
      </c>
      <c r="C687" t="s">
        <v>1052</v>
      </c>
      <c r="D687">
        <v>928</v>
      </c>
      <c r="E687">
        <v>1128.5</v>
      </c>
      <c r="F687">
        <f t="shared" si="10"/>
        <v>11</v>
      </c>
      <c r="G687" t="str">
        <f>STANDINGS_RBI[[#This Row],[League]]&amp;STANDINGS_RBI[[#This Row],[Team]]</f>
        <v>$150 Draft Champions Express Mar 20 7:00 pm Lg.3976Veeer</v>
      </c>
    </row>
    <row r="688" spans="1:7" x14ac:dyDescent="0.25">
      <c r="A688">
        <v>2116</v>
      </c>
      <c r="B688" t="s">
        <v>352</v>
      </c>
      <c r="C688" t="s">
        <v>1052</v>
      </c>
      <c r="D688">
        <v>901</v>
      </c>
      <c r="E688">
        <v>788</v>
      </c>
      <c r="F688">
        <f t="shared" si="10"/>
        <v>12</v>
      </c>
      <c r="G688" t="str">
        <f>STANDINGS_RBI[[#This Row],[League]]&amp;STANDINGS_RBI[[#This Row],[Team]]</f>
        <v>$150 Draft Champions Express Mar 20 7:00 pm Lg.3976Art Vandelay</v>
      </c>
    </row>
    <row r="689" spans="1:7" x14ac:dyDescent="0.25">
      <c r="A689">
        <v>2446</v>
      </c>
      <c r="B689" t="s">
        <v>1059</v>
      </c>
      <c r="C689" t="s">
        <v>1052</v>
      </c>
      <c r="D689">
        <v>862</v>
      </c>
      <c r="E689">
        <v>461.5</v>
      </c>
      <c r="F689">
        <f t="shared" si="10"/>
        <v>13</v>
      </c>
      <c r="G689" t="str">
        <f>STANDINGS_RBI[[#This Row],[League]]&amp;STANDINGS_RBI[[#This Row],[Team]]</f>
        <v>$150 Draft Champions Express Mar 20 7:00 pm Lg.3976DC-Inside5-DC</v>
      </c>
    </row>
    <row r="690" spans="1:7" x14ac:dyDescent="0.25">
      <c r="A690">
        <v>2537</v>
      </c>
      <c r="B690" t="s">
        <v>676</v>
      </c>
      <c r="C690" t="s">
        <v>1052</v>
      </c>
      <c r="D690">
        <v>849</v>
      </c>
      <c r="E690">
        <v>373</v>
      </c>
      <c r="F690">
        <f t="shared" si="10"/>
        <v>14</v>
      </c>
      <c r="G690" t="str">
        <f>STANDINGS_RBI[[#This Row],[League]]&amp;STANDINGS_RBI[[#This Row],[Team]]</f>
        <v>$150 Draft Champions Express Mar 20 7:00 pm Lg.3976Mendoza Line Master</v>
      </c>
    </row>
    <row r="691" spans="1:7" x14ac:dyDescent="0.25">
      <c r="A691">
        <v>2794</v>
      </c>
      <c r="B691" t="s">
        <v>1051</v>
      </c>
      <c r="C691" t="s">
        <v>1052</v>
      </c>
      <c r="D691">
        <v>790</v>
      </c>
      <c r="E691">
        <v>120</v>
      </c>
      <c r="F691">
        <f t="shared" si="10"/>
        <v>15</v>
      </c>
      <c r="G691" t="str">
        <f>STANDINGS_RBI[[#This Row],[League]]&amp;STANDINGS_RBI[[#This Row],[Team]]</f>
        <v>$150 Draft Champions Express Mar 20 7:00 pm Lg.3976The Big Shortstop</v>
      </c>
    </row>
    <row r="692" spans="1:7" x14ac:dyDescent="0.25">
      <c r="A692">
        <v>316</v>
      </c>
      <c r="B692" t="s">
        <v>1074</v>
      </c>
      <c r="C692" t="s">
        <v>1065</v>
      </c>
      <c r="D692">
        <v>1058</v>
      </c>
      <c r="E692">
        <v>2595</v>
      </c>
      <c r="F692">
        <f t="shared" si="10"/>
        <v>1</v>
      </c>
      <c r="G692" t="str">
        <f>STANDINGS_RBI[[#This Row],[League]]&amp;STANDINGS_RBI[[#This Row],[Team]]</f>
        <v>$150 Draft Champions Express Mar 25 8:00 pm Lg.3951Rabin Hood E2</v>
      </c>
    </row>
    <row r="693" spans="1:7" x14ac:dyDescent="0.25">
      <c r="A693">
        <v>421</v>
      </c>
      <c r="B693" t="s">
        <v>1067</v>
      </c>
      <c r="C693" t="s">
        <v>1065</v>
      </c>
      <c r="D693">
        <v>1044</v>
      </c>
      <c r="E693">
        <v>2487.5</v>
      </c>
      <c r="F693">
        <f t="shared" si="10"/>
        <v>2</v>
      </c>
      <c r="G693" t="str">
        <f>STANDINGS_RBI[[#This Row],[League]]&amp;STANDINGS_RBI[[#This Row],[Team]]</f>
        <v>$150 Draft Champions Express Mar 25 8:00 pm Lg.3951Fractured Elbow Already</v>
      </c>
    </row>
    <row r="694" spans="1:7" x14ac:dyDescent="0.25">
      <c r="A694">
        <v>677</v>
      </c>
      <c r="B694" t="s">
        <v>1075</v>
      </c>
      <c r="C694" t="s">
        <v>1065</v>
      </c>
      <c r="D694">
        <v>1016</v>
      </c>
      <c r="E694">
        <v>2235</v>
      </c>
      <c r="F694">
        <f t="shared" si="10"/>
        <v>3</v>
      </c>
      <c r="G694" t="str">
        <f>STANDINGS_RBI[[#This Row],[League]]&amp;STANDINGS_RBI[[#This Row],[Team]]</f>
        <v>$150 Draft Champions Express Mar 25 8:00 pm Lg.3951Ramblin' Gamblin' Man</v>
      </c>
    </row>
    <row r="695" spans="1:7" x14ac:dyDescent="0.25">
      <c r="A695">
        <v>726</v>
      </c>
      <c r="B695" t="s">
        <v>1073</v>
      </c>
      <c r="C695" t="s">
        <v>1065</v>
      </c>
      <c r="D695">
        <v>1011</v>
      </c>
      <c r="E695">
        <v>2180</v>
      </c>
      <c r="F695">
        <f t="shared" si="10"/>
        <v>4</v>
      </c>
      <c r="G695" t="str">
        <f>STANDINGS_RBI[[#This Row],[League]]&amp;STANDINGS_RBI[[#This Row],[Team]]</f>
        <v>$150 Draft Champions Express Mar 25 8:00 pm Lg.39518-bit Hero</v>
      </c>
    </row>
    <row r="696" spans="1:7" x14ac:dyDescent="0.25">
      <c r="A696">
        <v>864</v>
      </c>
      <c r="B696" t="s">
        <v>1069</v>
      </c>
      <c r="C696" t="s">
        <v>1065</v>
      </c>
      <c r="D696">
        <v>1000</v>
      </c>
      <c r="E696">
        <v>2050.5</v>
      </c>
      <c r="F696">
        <f t="shared" si="10"/>
        <v>5</v>
      </c>
      <c r="G696" t="str">
        <f>STANDINGS_RBI[[#This Row],[League]]&amp;STANDINGS_RBI[[#This Row],[Team]]</f>
        <v>$150 Draft Champions Express Mar 25 8:00 pm Lg.3951Tallahassee Foghorns</v>
      </c>
    </row>
    <row r="697" spans="1:7" x14ac:dyDescent="0.25">
      <c r="A697">
        <v>1222</v>
      </c>
      <c r="B697" t="s">
        <v>1072</v>
      </c>
      <c r="C697" t="s">
        <v>1065</v>
      </c>
      <c r="D697">
        <v>971</v>
      </c>
      <c r="E697">
        <v>1696</v>
      </c>
      <c r="F697">
        <f t="shared" si="10"/>
        <v>6</v>
      </c>
      <c r="G697" t="str">
        <f>STANDINGS_RBI[[#This Row],[League]]&amp;STANDINGS_RBI[[#This Row],[Team]]</f>
        <v>$150 Draft Champions Express Mar 25 8:00 pm Lg.3951Wiltz NBC 2016</v>
      </c>
    </row>
    <row r="698" spans="1:7" x14ac:dyDescent="0.25">
      <c r="A698">
        <v>1339</v>
      </c>
      <c r="B698" t="s">
        <v>331</v>
      </c>
      <c r="C698" t="s">
        <v>1065</v>
      </c>
      <c r="D698">
        <v>961</v>
      </c>
      <c r="E698">
        <v>1568.5</v>
      </c>
      <c r="F698">
        <f t="shared" si="10"/>
        <v>7</v>
      </c>
      <c r="G698" t="str">
        <f>STANDINGS_RBI[[#This Row],[League]]&amp;STANDINGS_RBI[[#This Row],[Team]]</f>
        <v>$150 Draft Champions Express Mar 25 8:00 pm Lg.3951Golden Sombreros</v>
      </c>
    </row>
    <row r="699" spans="1:7" x14ac:dyDescent="0.25">
      <c r="A699">
        <v>1348</v>
      </c>
      <c r="B699" t="s">
        <v>1070</v>
      </c>
      <c r="C699" t="s">
        <v>1065</v>
      </c>
      <c r="D699">
        <v>961</v>
      </c>
      <c r="E699">
        <v>1568.5</v>
      </c>
      <c r="F699">
        <f t="shared" si="10"/>
        <v>8</v>
      </c>
      <c r="G699" t="str">
        <f>STANDINGS_RBI[[#This Row],[League]]&amp;STANDINGS_RBI[[#This Row],[Team]]</f>
        <v>$150 Draft Champions Express Mar 25 8:00 pm Lg.3951Team Drury</v>
      </c>
    </row>
    <row r="700" spans="1:7" x14ac:dyDescent="0.25">
      <c r="A700">
        <v>1484</v>
      </c>
      <c r="B700" t="s">
        <v>1064</v>
      </c>
      <c r="C700" t="s">
        <v>1065</v>
      </c>
      <c r="D700">
        <v>952</v>
      </c>
      <c r="E700">
        <v>1431</v>
      </c>
      <c r="F700">
        <f t="shared" si="10"/>
        <v>9</v>
      </c>
      <c r="G700" t="str">
        <f>STANDINGS_RBI[[#This Row],[League]]&amp;STANDINGS_RBI[[#This Row],[Team]]</f>
        <v>$150 Draft Champions Express Mar 25 8:00 pm Lg.3951Team Nair</v>
      </c>
    </row>
    <row r="701" spans="1:7" x14ac:dyDescent="0.25">
      <c r="A701">
        <v>1603</v>
      </c>
      <c r="B701" t="s">
        <v>1009</v>
      </c>
      <c r="C701" t="s">
        <v>1065</v>
      </c>
      <c r="D701">
        <v>942</v>
      </c>
      <c r="E701">
        <v>1308.5</v>
      </c>
      <c r="F701">
        <f t="shared" si="10"/>
        <v>10</v>
      </c>
      <c r="G701" t="str">
        <f>STANDINGS_RBI[[#This Row],[League]]&amp;STANDINGS_RBI[[#This Row],[Team]]</f>
        <v>$150 Draft Champions Express Mar 25 8:00 pm Lg.3951Team Rasmusson</v>
      </c>
    </row>
    <row r="702" spans="1:7" x14ac:dyDescent="0.25">
      <c r="A702">
        <v>1783</v>
      </c>
      <c r="B702" t="s">
        <v>328</v>
      </c>
      <c r="C702" t="s">
        <v>1065</v>
      </c>
      <c r="D702">
        <v>928</v>
      </c>
      <c r="E702">
        <v>1128.5</v>
      </c>
      <c r="F702">
        <f t="shared" si="10"/>
        <v>11</v>
      </c>
      <c r="G702" t="str">
        <f>STANDINGS_RBI[[#This Row],[League]]&amp;STANDINGS_RBI[[#This Row],[Team]]</f>
        <v>$150 Draft Champions Express Mar 25 8:00 pm Lg.3951Sotashibs</v>
      </c>
    </row>
    <row r="703" spans="1:7" x14ac:dyDescent="0.25">
      <c r="A703">
        <v>2199</v>
      </c>
      <c r="B703" t="s">
        <v>1068</v>
      </c>
      <c r="C703" t="s">
        <v>1065</v>
      </c>
      <c r="D703">
        <v>894</v>
      </c>
      <c r="E703">
        <v>710.5</v>
      </c>
      <c r="F703">
        <f t="shared" si="10"/>
        <v>12</v>
      </c>
      <c r="G703" t="str">
        <f>STANDINGS_RBI[[#This Row],[League]]&amp;STANDINGS_RBI[[#This Row],[Team]]</f>
        <v>$150 Draft Champions Express Mar 25 8:00 pm Lg.3951Hamburg Hackers</v>
      </c>
    </row>
    <row r="704" spans="1:7" x14ac:dyDescent="0.25">
      <c r="A704">
        <v>2315</v>
      </c>
      <c r="B704" t="s">
        <v>1071</v>
      </c>
      <c r="C704" t="s">
        <v>1065</v>
      </c>
      <c r="D704">
        <v>881</v>
      </c>
      <c r="E704">
        <v>598.5</v>
      </c>
      <c r="F704">
        <f t="shared" si="10"/>
        <v>13</v>
      </c>
      <c r="G704" t="str">
        <f>STANDINGS_RBI[[#This Row],[League]]&amp;STANDINGS_RBI[[#This Row],[Team]]</f>
        <v>$150 Draft Champions Express Mar 25 8:00 pm Lg.3951Team Reed</v>
      </c>
    </row>
    <row r="705" spans="1:7" x14ac:dyDescent="0.25">
      <c r="A705">
        <v>2415</v>
      </c>
      <c r="B705" t="s">
        <v>1066</v>
      </c>
      <c r="C705" t="s">
        <v>1065</v>
      </c>
      <c r="D705">
        <v>867</v>
      </c>
      <c r="E705">
        <v>497.5</v>
      </c>
      <c r="F705">
        <f t="shared" si="10"/>
        <v>14</v>
      </c>
      <c r="G705" t="str">
        <f>STANDINGS_RBI[[#This Row],[League]]&amp;STANDINGS_RBI[[#This Row],[Team]]</f>
        <v>$150 Draft Champions Express Mar 25 8:00 pm Lg.3951Shamrock Sox</v>
      </c>
    </row>
    <row r="706" spans="1:7" x14ac:dyDescent="0.25">
      <c r="A706">
        <v>2720</v>
      </c>
      <c r="B706" t="s">
        <v>1076</v>
      </c>
      <c r="C706" t="s">
        <v>1065</v>
      </c>
      <c r="D706">
        <v>813</v>
      </c>
      <c r="E706">
        <v>189.5</v>
      </c>
      <c r="F706">
        <f t="shared" si="10"/>
        <v>15</v>
      </c>
      <c r="G706" t="str">
        <f>STANDINGS_RBI[[#This Row],[League]]&amp;STANDINGS_RBI[[#This Row],[Team]]</f>
        <v>$150 Draft Champions Express Mar 25 8:00 pm Lg.3951Arctic Wind</v>
      </c>
    </row>
    <row r="707" spans="1:7" x14ac:dyDescent="0.25">
      <c r="A707">
        <v>36</v>
      </c>
      <c r="B707" t="s">
        <v>1079</v>
      </c>
      <c r="C707" t="s">
        <v>1078</v>
      </c>
      <c r="D707">
        <v>1134</v>
      </c>
      <c r="E707">
        <v>2874.5</v>
      </c>
      <c r="F707">
        <f t="shared" ref="F707:F770" si="11">IF(C707=C706,F706+1,1)</f>
        <v>1</v>
      </c>
      <c r="G707" t="str">
        <f>STANDINGS_RBI[[#This Row],[League]]&amp;STANDINGS_RBI[[#This Row],[Team]]</f>
        <v>$150 Draft Champions Express Mar 25 8:00 pm Lg.4054Jim Lahey</v>
      </c>
    </row>
    <row r="708" spans="1:7" x14ac:dyDescent="0.25">
      <c r="A708">
        <v>225</v>
      </c>
      <c r="B708" t="s">
        <v>1080</v>
      </c>
      <c r="C708" t="s">
        <v>1078</v>
      </c>
      <c r="D708">
        <v>1073</v>
      </c>
      <c r="E708">
        <v>2688</v>
      </c>
      <c r="F708">
        <f t="shared" si="11"/>
        <v>2</v>
      </c>
      <c r="G708" t="str">
        <f>STANDINGS_RBI[[#This Row],[League]]&amp;STANDINGS_RBI[[#This Row],[Team]]</f>
        <v>$150 Draft Champions Express Mar 25 8:00 pm Lg.4054Team Ranck</v>
      </c>
    </row>
    <row r="709" spans="1:7" x14ac:dyDescent="0.25">
      <c r="A709">
        <v>268</v>
      </c>
      <c r="B709" t="s">
        <v>1084</v>
      </c>
      <c r="C709" t="s">
        <v>1078</v>
      </c>
      <c r="D709">
        <v>1065</v>
      </c>
      <c r="E709">
        <v>2646</v>
      </c>
      <c r="F709">
        <f t="shared" si="11"/>
        <v>3</v>
      </c>
      <c r="G709" t="str">
        <f>STANDINGS_RBI[[#This Row],[League]]&amp;STANDINGS_RBI[[#This Row],[Team]]</f>
        <v>$150 Draft Champions Express Mar 25 8:00 pm Lg.4054Team fogel</v>
      </c>
    </row>
    <row r="710" spans="1:7" x14ac:dyDescent="0.25">
      <c r="A710">
        <v>598</v>
      </c>
      <c r="B710" t="s">
        <v>1085</v>
      </c>
      <c r="C710" t="s">
        <v>1078</v>
      </c>
      <c r="D710">
        <v>1023</v>
      </c>
      <c r="E710">
        <v>2309</v>
      </c>
      <c r="F710">
        <f t="shared" si="11"/>
        <v>4</v>
      </c>
      <c r="G710" t="str">
        <f>STANDINGS_RBI[[#This Row],[League]]&amp;STANDINGS_RBI[[#This Row],[Team]]</f>
        <v>$150 Draft Champions Express Mar 25 8:00 pm Lg.4054BOSCH DC4</v>
      </c>
    </row>
    <row r="711" spans="1:7" x14ac:dyDescent="0.25">
      <c r="A711">
        <v>656</v>
      </c>
      <c r="B711" t="s">
        <v>1028</v>
      </c>
      <c r="C711" t="s">
        <v>1078</v>
      </c>
      <c r="D711">
        <v>1018</v>
      </c>
      <c r="E711">
        <v>2258.5</v>
      </c>
      <c r="F711">
        <f t="shared" si="11"/>
        <v>5</v>
      </c>
      <c r="G711" t="str">
        <f>STANDINGS_RBI[[#This Row],[League]]&amp;STANDINGS_RBI[[#This Row],[Team]]</f>
        <v>$150 Draft Champions Express Mar 25 8:00 pm Lg.4054Team martin</v>
      </c>
    </row>
    <row r="712" spans="1:7" x14ac:dyDescent="0.25">
      <c r="A712">
        <v>730</v>
      </c>
      <c r="B712" t="s">
        <v>1087</v>
      </c>
      <c r="C712" t="s">
        <v>1078</v>
      </c>
      <c r="D712">
        <v>1011</v>
      </c>
      <c r="E712">
        <v>2180</v>
      </c>
      <c r="F712">
        <f t="shared" si="11"/>
        <v>6</v>
      </c>
      <c r="G712" t="str">
        <f>STANDINGS_RBI[[#This Row],[League]]&amp;STANDINGS_RBI[[#This Row],[Team]]</f>
        <v>$150 Draft Champions Express Mar 25 8:00 pm Lg.4054Team Edwards</v>
      </c>
    </row>
    <row r="713" spans="1:7" x14ac:dyDescent="0.25">
      <c r="A713">
        <v>998</v>
      </c>
      <c r="B713" t="s">
        <v>1089</v>
      </c>
      <c r="C713" t="s">
        <v>1078</v>
      </c>
      <c r="D713">
        <v>988</v>
      </c>
      <c r="E713">
        <v>1913</v>
      </c>
      <c r="F713">
        <f t="shared" si="11"/>
        <v>7</v>
      </c>
      <c r="G713" t="str">
        <f>STANDINGS_RBI[[#This Row],[League]]&amp;STANDINGS_RBI[[#This Row],[Team]]</f>
        <v>$150 Draft Champions Express Mar 25 8:00 pm Lg.4054Team Loew</v>
      </c>
    </row>
    <row r="714" spans="1:7" x14ac:dyDescent="0.25">
      <c r="A714">
        <v>1787</v>
      </c>
      <c r="B714" t="s">
        <v>1081</v>
      </c>
      <c r="C714" t="s">
        <v>1078</v>
      </c>
      <c r="D714">
        <v>928</v>
      </c>
      <c r="E714">
        <v>1128.5</v>
      </c>
      <c r="F714">
        <f t="shared" si="11"/>
        <v>8</v>
      </c>
      <c r="G714" t="str">
        <f>STANDINGS_RBI[[#This Row],[League]]&amp;STANDINGS_RBI[[#This Row],[Team]]</f>
        <v>$150 Draft Champions Express Mar 25 8:00 pm Lg.4054Team Tantimonico</v>
      </c>
    </row>
    <row r="715" spans="1:7" x14ac:dyDescent="0.25">
      <c r="A715">
        <v>2065</v>
      </c>
      <c r="B715" t="s">
        <v>1083</v>
      </c>
      <c r="C715" t="s">
        <v>1078</v>
      </c>
      <c r="D715">
        <v>906</v>
      </c>
      <c r="E715">
        <v>848</v>
      </c>
      <c r="F715">
        <f t="shared" si="11"/>
        <v>9</v>
      </c>
      <c r="G715" t="str">
        <f>STANDINGS_RBI[[#This Row],[League]]&amp;STANDINGS_RBI[[#This Row],[Team]]</f>
        <v>$150 Draft Champions Express Mar 25 8:00 pm Lg.4054The Carlos Dangers</v>
      </c>
    </row>
    <row r="716" spans="1:7" x14ac:dyDescent="0.25">
      <c r="A716">
        <v>2210</v>
      </c>
      <c r="B716" t="s">
        <v>1082</v>
      </c>
      <c r="C716" t="s">
        <v>1078</v>
      </c>
      <c r="D716">
        <v>893</v>
      </c>
      <c r="E716">
        <v>702</v>
      </c>
      <c r="F716">
        <f t="shared" si="11"/>
        <v>10</v>
      </c>
      <c r="G716" t="str">
        <f>STANDINGS_RBI[[#This Row],[League]]&amp;STANDINGS_RBI[[#This Row],[Team]]</f>
        <v>$150 Draft Champions Express Mar 25 8:00 pm Lg.4054Team Reiman</v>
      </c>
    </row>
    <row r="717" spans="1:7" x14ac:dyDescent="0.25">
      <c r="A717">
        <v>2360</v>
      </c>
      <c r="B717" t="s">
        <v>1077</v>
      </c>
      <c r="C717" t="s">
        <v>1078</v>
      </c>
      <c r="D717">
        <v>874</v>
      </c>
      <c r="E717">
        <v>548</v>
      </c>
      <c r="F717">
        <f t="shared" si="11"/>
        <v>11</v>
      </c>
      <c r="G717" t="str">
        <f>STANDINGS_RBI[[#This Row],[League]]&amp;STANDINGS_RBI[[#This Row],[Team]]</f>
        <v>$150 Draft Champions Express Mar 25 8:00 pm Lg.4054Broken Bench Sitters</v>
      </c>
    </row>
    <row r="718" spans="1:7" x14ac:dyDescent="0.25">
      <c r="A718">
        <v>2472</v>
      </c>
      <c r="B718" t="s">
        <v>18</v>
      </c>
      <c r="C718" t="s">
        <v>1078</v>
      </c>
      <c r="D718">
        <v>859</v>
      </c>
      <c r="E718">
        <v>439.5</v>
      </c>
      <c r="F718">
        <f t="shared" si="11"/>
        <v>12</v>
      </c>
      <c r="G718" t="str">
        <f>STANDINGS_RBI[[#This Row],[League]]&amp;STANDINGS_RBI[[#This Row],[Team]]</f>
        <v>$150 Draft Champions Express Mar 25 8:00 pm Lg.4054Home Run Derbies</v>
      </c>
    </row>
    <row r="719" spans="1:7" x14ac:dyDescent="0.25">
      <c r="A719">
        <v>2548</v>
      </c>
      <c r="B719" t="s">
        <v>1088</v>
      </c>
      <c r="C719" t="s">
        <v>1078</v>
      </c>
      <c r="D719">
        <v>848</v>
      </c>
      <c r="E719">
        <v>365.5</v>
      </c>
      <c r="F719">
        <f t="shared" si="11"/>
        <v>13</v>
      </c>
      <c r="G719" t="str">
        <f>STANDINGS_RBI[[#This Row],[League]]&amp;STANDINGS_RBI[[#This Row],[Team]]</f>
        <v>$150 Draft Champions Express Mar 25 8:00 pm Lg.4054Team Russo</v>
      </c>
    </row>
    <row r="720" spans="1:7" x14ac:dyDescent="0.25">
      <c r="A720">
        <v>2797</v>
      </c>
      <c r="B720" t="s">
        <v>1086</v>
      </c>
      <c r="C720" t="s">
        <v>1078</v>
      </c>
      <c r="D720">
        <v>788</v>
      </c>
      <c r="E720">
        <v>114.5</v>
      </c>
      <c r="F720">
        <f t="shared" si="11"/>
        <v>14</v>
      </c>
      <c r="G720" t="str">
        <f>STANDINGS_RBI[[#This Row],[League]]&amp;STANDINGS_RBI[[#This Row],[Team]]</f>
        <v>$150 Draft Champions Express Mar 25 8:00 pm Lg.4054Indiana Cyclones</v>
      </c>
    </row>
    <row r="721" spans="1:7" x14ac:dyDescent="0.25">
      <c r="A721">
        <v>2884</v>
      </c>
      <c r="B721" t="s">
        <v>198</v>
      </c>
      <c r="C721" t="s">
        <v>1078</v>
      </c>
      <c r="D721">
        <v>721</v>
      </c>
      <c r="E721">
        <v>27</v>
      </c>
      <c r="F721">
        <f t="shared" si="11"/>
        <v>15</v>
      </c>
      <c r="G721" t="str">
        <f>STANDINGS_RBI[[#This Row],[League]]&amp;STANDINGS_RBI[[#This Row],[Team]]</f>
        <v>$150 Draft Champions Express Mar 25 8:00 pm Lg.4054Team DeMay</v>
      </c>
    </row>
    <row r="722" spans="1:7" x14ac:dyDescent="0.25">
      <c r="A722">
        <v>151</v>
      </c>
      <c r="B722" t="s">
        <v>413</v>
      </c>
      <c r="C722" t="s">
        <v>1091</v>
      </c>
      <c r="D722">
        <v>1088</v>
      </c>
      <c r="E722">
        <v>2757</v>
      </c>
      <c r="F722">
        <f t="shared" si="11"/>
        <v>1</v>
      </c>
      <c r="G722" t="str">
        <f>STANDINGS_RBI[[#This Row],[League]]&amp;STANDINGS_RBI[[#This Row],[Team]]</f>
        <v>$150 Draft Champions Express Mar 27 7:00 pm Lg.3657Avascular Necrosis2</v>
      </c>
    </row>
    <row r="723" spans="1:7" x14ac:dyDescent="0.25">
      <c r="A723">
        <v>517</v>
      </c>
      <c r="B723" t="s">
        <v>1095</v>
      </c>
      <c r="C723" t="s">
        <v>1091</v>
      </c>
      <c r="D723">
        <v>1032</v>
      </c>
      <c r="E723">
        <v>2391</v>
      </c>
      <c r="F723">
        <f t="shared" si="11"/>
        <v>2</v>
      </c>
      <c r="G723" t="str">
        <f>STANDINGS_RBI[[#This Row],[League]]&amp;STANDINGS_RBI[[#This Row],[Team]]</f>
        <v>$150 Draft Champions Express Mar 27 7:00 pm Lg.3657Beer Hops</v>
      </c>
    </row>
    <row r="724" spans="1:7" x14ac:dyDescent="0.25">
      <c r="A724">
        <v>623</v>
      </c>
      <c r="B724" t="s">
        <v>1092</v>
      </c>
      <c r="C724" t="s">
        <v>1091</v>
      </c>
      <c r="D724">
        <v>1021</v>
      </c>
      <c r="E724">
        <v>2291</v>
      </c>
      <c r="F724">
        <f t="shared" si="11"/>
        <v>3</v>
      </c>
      <c r="G724" t="str">
        <f>STANDINGS_RBI[[#This Row],[League]]&amp;STANDINGS_RBI[[#This Row],[Team]]</f>
        <v>$150 Draft Champions Express Mar 27 7:00 pm Lg.3657Psychedelic Bee 3</v>
      </c>
    </row>
    <row r="725" spans="1:7" x14ac:dyDescent="0.25">
      <c r="A725">
        <v>872</v>
      </c>
      <c r="B725" t="s">
        <v>1090</v>
      </c>
      <c r="C725" t="s">
        <v>1091</v>
      </c>
      <c r="D725">
        <v>999</v>
      </c>
      <c r="E725">
        <v>2037.5</v>
      </c>
      <c r="F725">
        <f t="shared" si="11"/>
        <v>4</v>
      </c>
      <c r="G725" t="str">
        <f>STANDINGS_RBI[[#This Row],[League]]&amp;STANDINGS_RBI[[#This Row],[Team]]</f>
        <v>$150 Draft Champions Express Mar 27 7:00 pm Lg.3657Las Vegas Blvd IX</v>
      </c>
    </row>
    <row r="726" spans="1:7" x14ac:dyDescent="0.25">
      <c r="A726">
        <v>876</v>
      </c>
      <c r="B726" t="s">
        <v>1094</v>
      </c>
      <c r="C726" t="s">
        <v>1091</v>
      </c>
      <c r="D726">
        <v>999</v>
      </c>
      <c r="E726">
        <v>2037.5</v>
      </c>
      <c r="F726">
        <f t="shared" si="11"/>
        <v>5</v>
      </c>
      <c r="G726" t="str">
        <f>STANDINGS_RBI[[#This Row],[League]]&amp;STANDINGS_RBI[[#This Row],[Team]]</f>
        <v>$150 Draft Champions Express Mar 27 7:00 pm Lg.3657Team Fernandez</v>
      </c>
    </row>
    <row r="727" spans="1:7" x14ac:dyDescent="0.25">
      <c r="A727">
        <v>1045</v>
      </c>
      <c r="B727" t="s">
        <v>1097</v>
      </c>
      <c r="C727" t="s">
        <v>1091</v>
      </c>
      <c r="D727">
        <v>984</v>
      </c>
      <c r="E727">
        <v>1861</v>
      </c>
      <c r="F727">
        <f t="shared" si="11"/>
        <v>6</v>
      </c>
      <c r="G727" t="str">
        <f>STANDINGS_RBI[[#This Row],[League]]&amp;STANDINGS_RBI[[#This Row],[Team]]</f>
        <v>$150 Draft Champions Express Mar 27 7:00 pm Lg.3657Cosmic Charlie</v>
      </c>
    </row>
    <row r="728" spans="1:7" x14ac:dyDescent="0.25">
      <c r="A728">
        <v>1179</v>
      </c>
      <c r="B728" t="s">
        <v>140</v>
      </c>
      <c r="C728" t="s">
        <v>1091</v>
      </c>
      <c r="D728">
        <v>973</v>
      </c>
      <c r="E728">
        <v>1725</v>
      </c>
      <c r="F728">
        <f t="shared" si="11"/>
        <v>7</v>
      </c>
      <c r="G728" t="str">
        <f>STANDINGS_RBI[[#This Row],[League]]&amp;STANDINGS_RBI[[#This Row],[Team]]</f>
        <v>$150 Draft Champions Express Mar 27 7:00 pm Lg.3657Dregs of Society</v>
      </c>
    </row>
    <row r="729" spans="1:7" x14ac:dyDescent="0.25">
      <c r="A729">
        <v>1284</v>
      </c>
      <c r="B729" t="s">
        <v>1099</v>
      </c>
      <c r="C729" t="s">
        <v>1091</v>
      </c>
      <c r="D729">
        <v>965</v>
      </c>
      <c r="E729">
        <v>1630</v>
      </c>
      <c r="F729">
        <f t="shared" si="11"/>
        <v>8</v>
      </c>
      <c r="G729" t="str">
        <f>STANDINGS_RBI[[#This Row],[League]]&amp;STANDINGS_RBI[[#This Row],[Team]]</f>
        <v>$150 Draft Champions Express Mar 27 7:00 pm Lg.3657Stargell's Stars</v>
      </c>
    </row>
    <row r="730" spans="1:7" x14ac:dyDescent="0.25">
      <c r="A730">
        <v>1293</v>
      </c>
      <c r="B730" t="s">
        <v>1093</v>
      </c>
      <c r="C730" t="s">
        <v>1091</v>
      </c>
      <c r="D730">
        <v>964</v>
      </c>
      <c r="E730">
        <v>1617</v>
      </c>
      <c r="F730">
        <f t="shared" si="11"/>
        <v>9</v>
      </c>
      <c r="G730" t="str">
        <f>STANDINGS_RBI[[#This Row],[League]]&amp;STANDINGS_RBI[[#This Row],[Team]]</f>
        <v>$150 Draft Champions Express Mar 27 7:00 pm Lg.3657Newark Bears</v>
      </c>
    </row>
    <row r="731" spans="1:7" x14ac:dyDescent="0.25">
      <c r="A731">
        <v>1420</v>
      </c>
      <c r="B731" t="s">
        <v>241</v>
      </c>
      <c r="C731" t="s">
        <v>1091</v>
      </c>
      <c r="D731">
        <v>956</v>
      </c>
      <c r="E731">
        <v>1494</v>
      </c>
      <c r="F731">
        <f t="shared" si="11"/>
        <v>10</v>
      </c>
      <c r="G731" t="str">
        <f>STANDINGS_RBI[[#This Row],[League]]&amp;STANDINGS_RBI[[#This Row],[Team]]</f>
        <v>$150 Draft Champions Express Mar 27 7:00 pm Lg.3657Johnny Baseball</v>
      </c>
    </row>
    <row r="732" spans="1:7" x14ac:dyDescent="0.25">
      <c r="A732">
        <v>1920</v>
      </c>
      <c r="B732" t="s">
        <v>37</v>
      </c>
      <c r="C732" t="s">
        <v>1091</v>
      </c>
      <c r="D732">
        <v>918</v>
      </c>
      <c r="E732">
        <v>983</v>
      </c>
      <c r="F732">
        <f t="shared" si="11"/>
        <v>11</v>
      </c>
      <c r="G732" t="str">
        <f>STANDINGS_RBI[[#This Row],[League]]&amp;STANDINGS_RBI[[#This Row],[Team]]</f>
        <v>$150 Draft Champions Express Mar 27 7:00 pm Lg.3657Bread Zeppelin</v>
      </c>
    </row>
    <row r="733" spans="1:7" x14ac:dyDescent="0.25">
      <c r="A733">
        <v>2074</v>
      </c>
      <c r="B733" t="s">
        <v>1096</v>
      </c>
      <c r="C733" t="s">
        <v>1091</v>
      </c>
      <c r="D733">
        <v>905</v>
      </c>
      <c r="E733">
        <v>838</v>
      </c>
      <c r="F733">
        <f t="shared" si="11"/>
        <v>12</v>
      </c>
      <c r="G733" t="str">
        <f>STANDINGS_RBI[[#This Row],[League]]&amp;STANDINGS_RBI[[#This Row],[Team]]</f>
        <v>$150 Draft Champions Express Mar 27 7:00 pm Lg.3657N.S. Nuisance</v>
      </c>
    </row>
    <row r="734" spans="1:7" x14ac:dyDescent="0.25">
      <c r="A734">
        <v>2229</v>
      </c>
      <c r="B734" t="s">
        <v>1100</v>
      </c>
      <c r="C734" t="s">
        <v>1091</v>
      </c>
      <c r="D734">
        <v>891</v>
      </c>
      <c r="E734">
        <v>680.5</v>
      </c>
      <c r="F734">
        <f t="shared" si="11"/>
        <v>13</v>
      </c>
      <c r="G734" t="str">
        <f>STANDINGS_RBI[[#This Row],[League]]&amp;STANDINGS_RBI[[#This Row],[Team]]</f>
        <v>$150 Draft Champions Express Mar 27 7:00 pm Lg.3657Damaged Goods</v>
      </c>
    </row>
    <row r="735" spans="1:7" x14ac:dyDescent="0.25">
      <c r="A735">
        <v>2575</v>
      </c>
      <c r="B735" t="s">
        <v>1098</v>
      </c>
      <c r="C735" t="s">
        <v>1091</v>
      </c>
      <c r="D735">
        <v>843</v>
      </c>
      <c r="E735">
        <v>338.5</v>
      </c>
      <c r="F735">
        <f t="shared" si="11"/>
        <v>14</v>
      </c>
      <c r="G735" t="str">
        <f>STANDINGS_RBI[[#This Row],[League]]&amp;STANDINGS_RBI[[#This Row],[Team]]</f>
        <v>$150 Draft Champions Express Mar 27 7:00 pm Lg.3657Try Not to Suck</v>
      </c>
    </row>
    <row r="736" spans="1:7" x14ac:dyDescent="0.25">
      <c r="A736">
        <v>2895</v>
      </c>
      <c r="B736" t="s">
        <v>1101</v>
      </c>
      <c r="C736" t="s">
        <v>1091</v>
      </c>
      <c r="D736">
        <v>692</v>
      </c>
      <c r="E736">
        <v>16</v>
      </c>
      <c r="F736">
        <f t="shared" si="11"/>
        <v>15</v>
      </c>
      <c r="G736" t="str">
        <f>STANDINGS_RBI[[#This Row],[League]]&amp;STANDINGS_RBI[[#This Row],[Team]]</f>
        <v>$150 Draft Champions Express Mar 27 7:00 pm Lg.3657Cant Cutch This</v>
      </c>
    </row>
    <row r="737" spans="1:7" x14ac:dyDescent="0.25">
      <c r="A737">
        <v>87</v>
      </c>
      <c r="B737" t="s">
        <v>1105</v>
      </c>
      <c r="C737" t="s">
        <v>1103</v>
      </c>
      <c r="D737">
        <v>1110</v>
      </c>
      <c r="E737">
        <v>2824.5</v>
      </c>
      <c r="F737">
        <f t="shared" si="11"/>
        <v>1</v>
      </c>
      <c r="G737" t="str">
        <f>STANDINGS_RBI[[#This Row],[League]]&amp;STANDINGS_RBI[[#This Row],[Team]]</f>
        <v>$150 Draft Champions Express Mar 27 7:00 pm Lg.3863Team Pettersen</v>
      </c>
    </row>
    <row r="738" spans="1:7" x14ac:dyDescent="0.25">
      <c r="A738">
        <v>162</v>
      </c>
      <c r="B738" t="s">
        <v>1107</v>
      </c>
      <c r="C738" t="s">
        <v>1103</v>
      </c>
      <c r="D738">
        <v>1086</v>
      </c>
      <c r="E738">
        <v>2746.5</v>
      </c>
      <c r="F738">
        <f t="shared" si="11"/>
        <v>2</v>
      </c>
      <c r="G738" t="str">
        <f>STANDINGS_RBI[[#This Row],[League]]&amp;STANDINGS_RBI[[#This Row],[Team]]</f>
        <v>$150 Draft Champions Express Mar 27 7:00 pm Lg.3863Coates/Moo</v>
      </c>
    </row>
    <row r="739" spans="1:7" x14ac:dyDescent="0.25">
      <c r="A739">
        <v>360</v>
      </c>
      <c r="B739" t="s">
        <v>420</v>
      </c>
      <c r="C739" t="s">
        <v>1103</v>
      </c>
      <c r="D739">
        <v>1052</v>
      </c>
      <c r="E739">
        <v>2545.5</v>
      </c>
      <c r="F739">
        <f t="shared" si="11"/>
        <v>3</v>
      </c>
      <c r="G739" t="str">
        <f>STANDINGS_RBI[[#This Row],[League]]&amp;STANDINGS_RBI[[#This Row],[Team]]</f>
        <v>$150 Draft Champions Express Mar 27 7:00 pm Lg.3863Blood Practice</v>
      </c>
    </row>
    <row r="740" spans="1:7" x14ac:dyDescent="0.25">
      <c r="A740">
        <v>607</v>
      </c>
      <c r="B740" t="s">
        <v>296</v>
      </c>
      <c r="C740" t="s">
        <v>1103</v>
      </c>
      <c r="D740">
        <v>1023</v>
      </c>
      <c r="E740">
        <v>2309</v>
      </c>
      <c r="F740">
        <f t="shared" si="11"/>
        <v>4</v>
      </c>
      <c r="G740" t="str">
        <f>STANDINGS_RBI[[#This Row],[League]]&amp;STANDINGS_RBI[[#This Row],[Team]]</f>
        <v>$150 Draft Champions Express Mar 27 7:00 pm Lg.3863Vegas Bandit</v>
      </c>
    </row>
    <row r="741" spans="1:7" x14ac:dyDescent="0.25">
      <c r="A741">
        <v>703</v>
      </c>
      <c r="B741" t="s">
        <v>1112</v>
      </c>
      <c r="C741" t="s">
        <v>1103</v>
      </c>
      <c r="D741">
        <v>1014</v>
      </c>
      <c r="E741">
        <v>2213</v>
      </c>
      <c r="F741">
        <f t="shared" si="11"/>
        <v>5</v>
      </c>
      <c r="G741" t="str">
        <f>STANDINGS_RBI[[#This Row],[League]]&amp;STANDINGS_RBI[[#This Row],[Team]]</f>
        <v>$150 Draft Champions Express Mar 27 7:00 pm Lg.3863Trout and Pollock Odor</v>
      </c>
    </row>
    <row r="742" spans="1:7" x14ac:dyDescent="0.25">
      <c r="A742">
        <v>891</v>
      </c>
      <c r="B742" t="s">
        <v>1009</v>
      </c>
      <c r="C742" t="s">
        <v>1103</v>
      </c>
      <c r="D742">
        <v>998</v>
      </c>
      <c r="E742">
        <v>2023</v>
      </c>
      <c r="F742">
        <f t="shared" si="11"/>
        <v>6</v>
      </c>
      <c r="G742" t="str">
        <f>STANDINGS_RBI[[#This Row],[League]]&amp;STANDINGS_RBI[[#This Row],[Team]]</f>
        <v>$150 Draft Champions Express Mar 27 7:00 pm Lg.3863Team Rasmusson</v>
      </c>
    </row>
    <row r="743" spans="1:7" x14ac:dyDescent="0.25">
      <c r="A743">
        <v>1365</v>
      </c>
      <c r="B743" t="s">
        <v>1106</v>
      </c>
      <c r="C743" t="s">
        <v>1103</v>
      </c>
      <c r="D743">
        <v>959</v>
      </c>
      <c r="E743">
        <v>1540</v>
      </c>
      <c r="F743">
        <f t="shared" si="11"/>
        <v>7</v>
      </c>
      <c r="G743" t="str">
        <f>STANDINGS_RBI[[#This Row],[League]]&amp;STANDINGS_RBI[[#This Row],[Team]]</f>
        <v>$150 Draft Champions Express Mar 27 7:00 pm Lg.3863Felons and Bimbos</v>
      </c>
    </row>
    <row r="744" spans="1:7" x14ac:dyDescent="0.25">
      <c r="A744">
        <v>1547</v>
      </c>
      <c r="B744" t="s">
        <v>1108</v>
      </c>
      <c r="C744" t="s">
        <v>1103</v>
      </c>
      <c r="D744">
        <v>948</v>
      </c>
      <c r="E744">
        <v>1371.5</v>
      </c>
      <c r="F744">
        <f t="shared" si="11"/>
        <v>8</v>
      </c>
      <c r="G744" t="str">
        <f>STANDINGS_RBI[[#This Row],[League]]&amp;STANDINGS_RBI[[#This Row],[Team]]</f>
        <v>$150 Draft Champions Express Mar 27 7:00 pm Lg.3863stifflers funky munky</v>
      </c>
    </row>
    <row r="745" spans="1:7" x14ac:dyDescent="0.25">
      <c r="A745">
        <v>1602</v>
      </c>
      <c r="B745" t="s">
        <v>136</v>
      </c>
      <c r="C745" t="s">
        <v>1103</v>
      </c>
      <c r="D745">
        <v>942</v>
      </c>
      <c r="E745">
        <v>1308.5</v>
      </c>
      <c r="F745">
        <f t="shared" si="11"/>
        <v>9</v>
      </c>
      <c r="G745" t="str">
        <f>STANDINGS_RBI[[#This Row],[League]]&amp;STANDINGS_RBI[[#This Row],[Team]]</f>
        <v>$150 Draft Champions Express Mar 27 7:00 pm Lg.3863Team Easterlin</v>
      </c>
    </row>
    <row r="746" spans="1:7" x14ac:dyDescent="0.25">
      <c r="A746">
        <v>1608</v>
      </c>
      <c r="B746" t="s">
        <v>1109</v>
      </c>
      <c r="C746" t="s">
        <v>1103</v>
      </c>
      <c r="D746">
        <v>941</v>
      </c>
      <c r="E746">
        <v>1299</v>
      </c>
      <c r="F746">
        <f t="shared" si="11"/>
        <v>10</v>
      </c>
      <c r="G746" t="str">
        <f>STANDINGS_RBI[[#This Row],[League]]&amp;STANDINGS_RBI[[#This Row],[Team]]</f>
        <v>$150 Draft Champions Express Mar 27 7:00 pm Lg.3863Blowhards</v>
      </c>
    </row>
    <row r="747" spans="1:7" x14ac:dyDescent="0.25">
      <c r="A747">
        <v>1836</v>
      </c>
      <c r="B747" t="s">
        <v>1104</v>
      </c>
      <c r="C747" t="s">
        <v>1103</v>
      </c>
      <c r="D747">
        <v>924</v>
      </c>
      <c r="E747">
        <v>1081</v>
      </c>
      <c r="F747">
        <f t="shared" si="11"/>
        <v>11</v>
      </c>
      <c r="G747" t="str">
        <f>STANDINGS_RBI[[#This Row],[League]]&amp;STANDINGS_RBI[[#This Row],[Team]]</f>
        <v>$150 Draft Champions Express Mar 27 7:00 pm Lg.3863Team Tagliaferri</v>
      </c>
    </row>
    <row r="748" spans="1:7" x14ac:dyDescent="0.25">
      <c r="A748">
        <v>2456</v>
      </c>
      <c r="B748" t="s">
        <v>1110</v>
      </c>
      <c r="C748" t="s">
        <v>1103</v>
      </c>
      <c r="D748">
        <v>861</v>
      </c>
      <c r="E748">
        <v>453.5</v>
      </c>
      <c r="F748">
        <f t="shared" si="11"/>
        <v>12</v>
      </c>
      <c r="G748" t="str">
        <f>STANDINGS_RBI[[#This Row],[League]]&amp;STANDINGS_RBI[[#This Row],[Team]]</f>
        <v>$150 Draft Champions Express Mar 27 7:00 pm Lg.3863Five Tool Players</v>
      </c>
    </row>
    <row r="749" spans="1:7" x14ac:dyDescent="0.25">
      <c r="A749">
        <v>2526</v>
      </c>
      <c r="B749" t="s">
        <v>1111</v>
      </c>
      <c r="C749" t="s">
        <v>1103</v>
      </c>
      <c r="D749">
        <v>850</v>
      </c>
      <c r="E749">
        <v>381.5</v>
      </c>
      <c r="F749">
        <f t="shared" si="11"/>
        <v>13</v>
      </c>
      <c r="G749" t="str">
        <f>STANDINGS_RBI[[#This Row],[League]]&amp;STANDINGS_RBI[[#This Row],[Team]]</f>
        <v>$150 Draft Champions Express Mar 27 7:00 pm Lg.386357 Via Ziccardi</v>
      </c>
    </row>
    <row r="750" spans="1:7" x14ac:dyDescent="0.25">
      <c r="A750">
        <v>2654</v>
      </c>
      <c r="B750" t="s">
        <v>220</v>
      </c>
      <c r="C750" t="s">
        <v>1103</v>
      </c>
      <c r="D750">
        <v>828</v>
      </c>
      <c r="E750">
        <v>257.5</v>
      </c>
      <c r="F750">
        <f t="shared" si="11"/>
        <v>14</v>
      </c>
      <c r="G750" t="str">
        <f>STANDINGS_RBI[[#This Row],[League]]&amp;STANDINGS_RBI[[#This Row],[Team]]</f>
        <v>$150 Draft Champions Express Mar 27 7:00 pm Lg.3863The Freak Show</v>
      </c>
    </row>
    <row r="751" spans="1:7" x14ac:dyDescent="0.25">
      <c r="A751">
        <v>2734</v>
      </c>
      <c r="B751" t="s">
        <v>1102</v>
      </c>
      <c r="C751" t="s">
        <v>1103</v>
      </c>
      <c r="D751">
        <v>809</v>
      </c>
      <c r="E751">
        <v>177.5</v>
      </c>
      <c r="F751">
        <f t="shared" si="11"/>
        <v>15</v>
      </c>
      <c r="G751" t="str">
        <f>STANDINGS_RBI[[#This Row],[League]]&amp;STANDINGS_RBI[[#This Row],[Team]]</f>
        <v>$150 Draft Champions Express Mar 27 7:00 pm Lg.3863PsychOs DC1</v>
      </c>
    </row>
    <row r="752" spans="1:7" x14ac:dyDescent="0.25">
      <c r="A752">
        <v>164</v>
      </c>
      <c r="B752" t="s">
        <v>1114</v>
      </c>
      <c r="C752" t="s">
        <v>1113</v>
      </c>
      <c r="D752">
        <v>1086</v>
      </c>
      <c r="E752">
        <v>2746.5</v>
      </c>
      <c r="F752">
        <f t="shared" si="11"/>
        <v>1</v>
      </c>
      <c r="G752" t="str">
        <f>STANDINGS_RBI[[#This Row],[League]]&amp;STANDINGS_RBI[[#This Row],[Team]]</f>
        <v>$150 Draft Champions Express Mar 27 7:00 pm Lg.4039Purple Sam</v>
      </c>
    </row>
    <row r="753" spans="1:7" x14ac:dyDescent="0.25">
      <c r="A753">
        <v>206</v>
      </c>
      <c r="B753" t="s">
        <v>1116</v>
      </c>
      <c r="C753" t="s">
        <v>1113</v>
      </c>
      <c r="D753">
        <v>1076</v>
      </c>
      <c r="E753">
        <v>2703.5</v>
      </c>
      <c r="F753">
        <f t="shared" si="11"/>
        <v>2</v>
      </c>
      <c r="G753" t="str">
        <f>STANDINGS_RBI[[#This Row],[League]]&amp;STANDINGS_RBI[[#This Row],[Team]]</f>
        <v>$150 Draft Champions Express Mar 27 7:00 pm Lg.4039JUDGEment Day Is HERE</v>
      </c>
    </row>
    <row r="754" spans="1:7" x14ac:dyDescent="0.25">
      <c r="A754">
        <v>332</v>
      </c>
      <c r="B754" t="s">
        <v>327</v>
      </c>
      <c r="C754" t="s">
        <v>1113</v>
      </c>
      <c r="D754">
        <v>1056</v>
      </c>
      <c r="E754">
        <v>2582</v>
      </c>
      <c r="F754">
        <f t="shared" si="11"/>
        <v>3</v>
      </c>
      <c r="G754" t="str">
        <f>STANDINGS_RBI[[#This Row],[League]]&amp;STANDINGS_RBI[[#This Row],[Team]]</f>
        <v>$150 Draft Champions Express Mar 27 7:00 pm Lg.4039Team Dilworth</v>
      </c>
    </row>
    <row r="755" spans="1:7" x14ac:dyDescent="0.25">
      <c r="A755">
        <v>631</v>
      </c>
      <c r="B755" t="s">
        <v>1118</v>
      </c>
      <c r="C755" t="s">
        <v>1113</v>
      </c>
      <c r="D755">
        <v>1020</v>
      </c>
      <c r="E755">
        <v>2281</v>
      </c>
      <c r="F755">
        <f t="shared" si="11"/>
        <v>4</v>
      </c>
      <c r="G755" t="str">
        <f>STANDINGS_RBI[[#This Row],[League]]&amp;STANDINGS_RBI[[#This Row],[Team]]</f>
        <v>$150 Draft Champions Express Mar 27 7:00 pm Lg.4039Team McBride</v>
      </c>
    </row>
    <row r="756" spans="1:7" x14ac:dyDescent="0.25">
      <c r="A756">
        <v>1116</v>
      </c>
      <c r="B756" t="s">
        <v>294</v>
      </c>
      <c r="C756" t="s">
        <v>1113</v>
      </c>
      <c r="D756">
        <v>979</v>
      </c>
      <c r="E756">
        <v>1798</v>
      </c>
      <c r="F756">
        <f t="shared" si="11"/>
        <v>5</v>
      </c>
      <c r="G756" t="str">
        <f>STANDINGS_RBI[[#This Row],[League]]&amp;STANDINGS_RBI[[#This Row],[Team]]</f>
        <v>$150 Draft Champions Express Mar 27 7:00 pm Lg.4039Return Of The Jedi</v>
      </c>
    </row>
    <row r="757" spans="1:7" x14ac:dyDescent="0.25">
      <c r="A757">
        <v>1416</v>
      </c>
      <c r="B757" t="s">
        <v>1119</v>
      </c>
      <c r="C757" t="s">
        <v>1113</v>
      </c>
      <c r="D757">
        <v>956</v>
      </c>
      <c r="E757">
        <v>1494</v>
      </c>
      <c r="F757">
        <f t="shared" si="11"/>
        <v>6</v>
      </c>
      <c r="G757" t="str">
        <f>STANDINGS_RBI[[#This Row],[League]]&amp;STANDINGS_RBI[[#This Row],[Team]]</f>
        <v>$150 Draft Champions Express Mar 27 7:00 pm Lg.4039Canton Sluggers</v>
      </c>
    </row>
    <row r="758" spans="1:7" x14ac:dyDescent="0.25">
      <c r="A758">
        <v>1844</v>
      </c>
      <c r="B758" t="s">
        <v>1124</v>
      </c>
      <c r="C758" t="s">
        <v>1113</v>
      </c>
      <c r="D758">
        <v>923</v>
      </c>
      <c r="E758">
        <v>1063.5</v>
      </c>
      <c r="F758">
        <f t="shared" si="11"/>
        <v>7</v>
      </c>
      <c r="G758" t="str">
        <f>STANDINGS_RBI[[#This Row],[League]]&amp;STANDINGS_RBI[[#This Row],[Team]]</f>
        <v>$150 Draft Champions Express Mar 27 7:00 pm Lg.4039Dorset Dropouts</v>
      </c>
    </row>
    <row r="759" spans="1:7" x14ac:dyDescent="0.25">
      <c r="A759">
        <v>1896</v>
      </c>
      <c r="B759" t="s">
        <v>1115</v>
      </c>
      <c r="C759" t="s">
        <v>1113</v>
      </c>
      <c r="D759">
        <v>920</v>
      </c>
      <c r="E759">
        <v>1013.5</v>
      </c>
      <c r="F759">
        <f t="shared" si="11"/>
        <v>8</v>
      </c>
      <c r="G759" t="str">
        <f>STANDINGS_RBI[[#This Row],[League]]&amp;STANDINGS_RBI[[#This Row],[Team]]</f>
        <v>$150 Draft Champions Express Mar 27 7:00 pm Lg.4039Lake Mead</v>
      </c>
    </row>
    <row r="760" spans="1:7" x14ac:dyDescent="0.25">
      <c r="A760">
        <v>2123</v>
      </c>
      <c r="B760" t="s">
        <v>1123</v>
      </c>
      <c r="C760" t="s">
        <v>1113</v>
      </c>
      <c r="D760">
        <v>901</v>
      </c>
      <c r="E760">
        <v>788</v>
      </c>
      <c r="F760">
        <f t="shared" si="11"/>
        <v>9</v>
      </c>
      <c r="G760" t="str">
        <f>STANDINGS_RBI[[#This Row],[League]]&amp;STANDINGS_RBI[[#This Row],[Team]]</f>
        <v>$150 Draft Champions Express Mar 27 7:00 pm Lg.4039My Bucholz is on Fiers, it Billy Burns!</v>
      </c>
    </row>
    <row r="761" spans="1:7" x14ac:dyDescent="0.25">
      <c r="A761">
        <v>2124</v>
      </c>
      <c r="B761" t="s">
        <v>1126</v>
      </c>
      <c r="C761" t="s">
        <v>1113</v>
      </c>
      <c r="D761">
        <v>901</v>
      </c>
      <c r="E761">
        <v>788</v>
      </c>
      <c r="F761">
        <f t="shared" si="11"/>
        <v>10</v>
      </c>
      <c r="G761" t="str">
        <f>STANDINGS_RBI[[#This Row],[League]]&amp;STANDINGS_RBI[[#This Row],[Team]]</f>
        <v>$150 Draft Champions Express Mar 27 7:00 pm Lg.4039Royal Donkeys</v>
      </c>
    </row>
    <row r="762" spans="1:7" x14ac:dyDescent="0.25">
      <c r="A762">
        <v>2176</v>
      </c>
      <c r="B762" t="s">
        <v>1125</v>
      </c>
      <c r="C762" t="s">
        <v>1113</v>
      </c>
      <c r="D762">
        <v>897</v>
      </c>
      <c r="E762">
        <v>740</v>
      </c>
      <c r="F762">
        <f t="shared" si="11"/>
        <v>11</v>
      </c>
      <c r="G762" t="str">
        <f>STANDINGS_RBI[[#This Row],[League]]&amp;STANDINGS_RBI[[#This Row],[Team]]</f>
        <v>$150 Draft Champions Express Mar 27 7:00 pm Lg.4039Team DMD</v>
      </c>
    </row>
    <row r="763" spans="1:7" x14ac:dyDescent="0.25">
      <c r="A763">
        <v>2478</v>
      </c>
      <c r="B763" t="s">
        <v>1120</v>
      </c>
      <c r="C763" t="s">
        <v>1113</v>
      </c>
      <c r="D763">
        <v>858</v>
      </c>
      <c r="E763">
        <v>432.5</v>
      </c>
      <c r="F763">
        <f t="shared" si="11"/>
        <v>12</v>
      </c>
      <c r="G763" t="str">
        <f>STANDINGS_RBI[[#This Row],[League]]&amp;STANDINGS_RBI[[#This Row],[Team]]</f>
        <v>$150 Draft Champions Express Mar 27 7:00 pm Lg.4039Team 5011</v>
      </c>
    </row>
    <row r="764" spans="1:7" x14ac:dyDescent="0.25">
      <c r="A764">
        <v>2608</v>
      </c>
      <c r="B764" t="s">
        <v>1121</v>
      </c>
      <c r="C764" t="s">
        <v>1113</v>
      </c>
      <c r="D764">
        <v>837</v>
      </c>
      <c r="E764">
        <v>303.5</v>
      </c>
      <c r="F764">
        <f t="shared" si="11"/>
        <v>13</v>
      </c>
      <c r="G764" t="str">
        <f>STANDINGS_RBI[[#This Row],[League]]&amp;STANDINGS_RBI[[#This Row],[Team]]</f>
        <v>$150 Draft Champions Express Mar 27 7:00 pm Lg.4039Smakin Pitches</v>
      </c>
    </row>
    <row r="765" spans="1:7" x14ac:dyDescent="0.25">
      <c r="A765">
        <v>2635</v>
      </c>
      <c r="B765" t="s">
        <v>1122</v>
      </c>
      <c r="C765" t="s">
        <v>1113</v>
      </c>
      <c r="D765">
        <v>833</v>
      </c>
      <c r="E765">
        <v>275</v>
      </c>
      <c r="F765">
        <f t="shared" si="11"/>
        <v>14</v>
      </c>
      <c r="G765" t="str">
        <f>STANDINGS_RBI[[#This Row],[League]]&amp;STANDINGS_RBI[[#This Row],[Team]]</f>
        <v>$150 Draft Champions Express Mar 27 7:00 pm Lg.4039Lewisville Sluggers</v>
      </c>
    </row>
    <row r="766" spans="1:7" x14ac:dyDescent="0.25">
      <c r="A766">
        <v>2753</v>
      </c>
      <c r="B766" t="s">
        <v>1117</v>
      </c>
      <c r="C766" t="s">
        <v>1113</v>
      </c>
      <c r="D766">
        <v>801</v>
      </c>
      <c r="E766">
        <v>159</v>
      </c>
      <c r="F766">
        <f t="shared" si="11"/>
        <v>15</v>
      </c>
      <c r="G766" t="str">
        <f>STANDINGS_RBI[[#This Row],[League]]&amp;STANDINGS_RBI[[#This Row],[Team]]</f>
        <v>$150 Draft Champions Express Mar 27 7:00 pm Lg.4039We're Screwed</v>
      </c>
    </row>
    <row r="767" spans="1:7" x14ac:dyDescent="0.25">
      <c r="A767">
        <v>103</v>
      </c>
      <c r="B767" t="s">
        <v>1130</v>
      </c>
      <c r="C767" t="s">
        <v>1128</v>
      </c>
      <c r="D767">
        <v>1102</v>
      </c>
      <c r="E767">
        <v>2807.5</v>
      </c>
      <c r="F767">
        <f t="shared" si="11"/>
        <v>1</v>
      </c>
      <c r="G767" t="str">
        <f>STANDINGS_RBI[[#This Row],[League]]&amp;STANDINGS_RBI[[#This Row],[Team]]</f>
        <v>$150 Draft Champions Express Mar 28 7:00 pm Lg.4063Doc Martens</v>
      </c>
    </row>
    <row r="768" spans="1:7" x14ac:dyDescent="0.25">
      <c r="A768">
        <v>293</v>
      </c>
      <c r="B768" t="s">
        <v>1129</v>
      </c>
      <c r="C768" t="s">
        <v>1128</v>
      </c>
      <c r="D768">
        <v>1061</v>
      </c>
      <c r="E768">
        <v>2618</v>
      </c>
      <c r="F768">
        <f t="shared" si="11"/>
        <v>2</v>
      </c>
      <c r="G768" t="str">
        <f>STANDINGS_RBI[[#This Row],[League]]&amp;STANDINGS_RBI[[#This Row],[Team]]</f>
        <v>$150 Draft Champions Express Mar 28 7:00 pm Lg.4063Four Horsemen</v>
      </c>
    </row>
    <row r="769" spans="1:7" x14ac:dyDescent="0.25">
      <c r="A769">
        <v>668</v>
      </c>
      <c r="B769" t="s">
        <v>1134</v>
      </c>
      <c r="C769" t="s">
        <v>1128</v>
      </c>
      <c r="D769">
        <v>1017</v>
      </c>
      <c r="E769">
        <v>2246</v>
      </c>
      <c r="F769">
        <f t="shared" si="11"/>
        <v>3</v>
      </c>
      <c r="G769" t="str">
        <f>STANDINGS_RBI[[#This Row],[League]]&amp;STANDINGS_RBI[[#This Row],[Team]]</f>
        <v>$150 Draft Champions Express Mar 28 7:00 pm Lg.4063WK Ultra</v>
      </c>
    </row>
    <row r="770" spans="1:7" x14ac:dyDescent="0.25">
      <c r="A770">
        <v>743</v>
      </c>
      <c r="B770" t="s">
        <v>625</v>
      </c>
      <c r="C770" t="s">
        <v>1128</v>
      </c>
      <c r="D770">
        <v>1010</v>
      </c>
      <c r="E770">
        <v>2170</v>
      </c>
      <c r="F770">
        <f t="shared" si="11"/>
        <v>4</v>
      </c>
      <c r="G770" t="str">
        <f>STANDINGS_RBI[[#This Row],[League]]&amp;STANDINGS_RBI[[#This Row],[Team]]</f>
        <v>$150 Draft Champions Express Mar 28 7:00 pm Lg.4063Team Hunter</v>
      </c>
    </row>
    <row r="771" spans="1:7" x14ac:dyDescent="0.25">
      <c r="A771">
        <v>805</v>
      </c>
      <c r="B771" t="s">
        <v>1127</v>
      </c>
      <c r="C771" t="s">
        <v>1128</v>
      </c>
      <c r="D771">
        <v>1005</v>
      </c>
      <c r="E771">
        <v>2109.5</v>
      </c>
      <c r="F771">
        <f t="shared" ref="F771:F834" si="12">IF(C771=C770,F770+1,1)</f>
        <v>5</v>
      </c>
      <c r="G771" t="str">
        <f>STANDINGS_RBI[[#This Row],[League]]&amp;STANDINGS_RBI[[#This Row],[Team]]</f>
        <v>$150 Draft Champions Express Mar 28 7:00 pm Lg.4063TrumpForPresident!</v>
      </c>
    </row>
    <row r="772" spans="1:7" x14ac:dyDescent="0.25">
      <c r="A772">
        <v>933</v>
      </c>
      <c r="B772" t="s">
        <v>1135</v>
      </c>
      <c r="C772" t="s">
        <v>1128</v>
      </c>
      <c r="D772">
        <v>994</v>
      </c>
      <c r="E772">
        <v>1974.5</v>
      </c>
      <c r="F772">
        <f t="shared" si="12"/>
        <v>6</v>
      </c>
      <c r="G772" t="str">
        <f>STANDINGS_RBI[[#This Row],[League]]&amp;STANDINGS_RBI[[#This Row],[Team]]</f>
        <v>$150 Draft Champions Express Mar 28 7:00 pm Lg.4063Buster's Machado Posey</v>
      </c>
    </row>
    <row r="773" spans="1:7" x14ac:dyDescent="0.25">
      <c r="A773">
        <v>1221</v>
      </c>
      <c r="B773" t="s">
        <v>1133</v>
      </c>
      <c r="C773" t="s">
        <v>1128</v>
      </c>
      <c r="D773">
        <v>971</v>
      </c>
      <c r="E773">
        <v>1696</v>
      </c>
      <c r="F773">
        <f t="shared" si="12"/>
        <v>7</v>
      </c>
      <c r="G773" t="str">
        <f>STANDINGS_RBI[[#This Row],[League]]&amp;STANDINGS_RBI[[#This Row],[Team]]</f>
        <v>$150 Draft Champions Express Mar 28 7:00 pm Lg.4063Unknown Unknowns</v>
      </c>
    </row>
    <row r="774" spans="1:7" x14ac:dyDescent="0.25">
      <c r="A774">
        <v>1475</v>
      </c>
      <c r="B774" t="s">
        <v>1131</v>
      </c>
      <c r="C774" t="s">
        <v>1128</v>
      </c>
      <c r="D774">
        <v>952</v>
      </c>
      <c r="E774">
        <v>1431</v>
      </c>
      <c r="F774">
        <f t="shared" si="12"/>
        <v>8</v>
      </c>
      <c r="G774" t="str">
        <f>STANDINGS_RBI[[#This Row],[League]]&amp;STANDINGS_RBI[[#This Row],[Team]]</f>
        <v>$150 Draft Champions Express Mar 28 7:00 pm Lg.4063IT Nerd</v>
      </c>
    </row>
    <row r="775" spans="1:7" x14ac:dyDescent="0.25">
      <c r="A775">
        <v>1536</v>
      </c>
      <c r="B775" t="s">
        <v>1138</v>
      </c>
      <c r="C775" t="s">
        <v>1128</v>
      </c>
      <c r="D775">
        <v>948</v>
      </c>
      <c r="E775">
        <v>1371.5</v>
      </c>
      <c r="F775">
        <f t="shared" si="12"/>
        <v>9</v>
      </c>
      <c r="G775" t="str">
        <f>STANDINGS_RBI[[#This Row],[League]]&amp;STANDINGS_RBI[[#This Row],[Team]]</f>
        <v>$150 Draft Champions Express Mar 28 7:00 pm Lg.4063ClubLevelBetting.com</v>
      </c>
    </row>
    <row r="776" spans="1:7" x14ac:dyDescent="0.25">
      <c r="A776">
        <v>1593</v>
      </c>
      <c r="B776" t="s">
        <v>1140</v>
      </c>
      <c r="C776" t="s">
        <v>1128</v>
      </c>
      <c r="D776">
        <v>943</v>
      </c>
      <c r="E776">
        <v>1316.5</v>
      </c>
      <c r="F776">
        <f t="shared" si="12"/>
        <v>10</v>
      </c>
      <c r="G776" t="str">
        <f>STANDINGS_RBI[[#This Row],[League]]&amp;STANDINGS_RBI[[#This Row],[Team]]</f>
        <v>$150 Draft Champions Express Mar 28 7:00 pm Lg.4063Jung Ho's Kang</v>
      </c>
    </row>
    <row r="777" spans="1:7" x14ac:dyDescent="0.25">
      <c r="A777">
        <v>1862</v>
      </c>
      <c r="B777" t="s">
        <v>1136</v>
      </c>
      <c r="C777" t="s">
        <v>1128</v>
      </c>
      <c r="D777">
        <v>922</v>
      </c>
      <c r="E777">
        <v>1045.5</v>
      </c>
      <c r="F777">
        <f t="shared" si="12"/>
        <v>11</v>
      </c>
      <c r="G777" t="str">
        <f>STANDINGS_RBI[[#This Row],[League]]&amp;STANDINGS_RBI[[#This Row],[Team]]</f>
        <v>$150 Draft Champions Express Mar 28 7:00 pm Lg.4063Langhorne Keggers</v>
      </c>
    </row>
    <row r="778" spans="1:7" x14ac:dyDescent="0.25">
      <c r="A778">
        <v>1879</v>
      </c>
      <c r="B778" t="s">
        <v>1137</v>
      </c>
      <c r="C778" t="s">
        <v>1128</v>
      </c>
      <c r="D778">
        <v>921</v>
      </c>
      <c r="E778">
        <v>1030</v>
      </c>
      <c r="F778">
        <f t="shared" si="12"/>
        <v>12</v>
      </c>
      <c r="G778" t="str">
        <f>STANDINGS_RBI[[#This Row],[League]]&amp;STANDINGS_RBI[[#This Row],[Team]]</f>
        <v>$150 Draft Champions Express Mar 28 7:00 pm Lg.4063Flying Squirrels</v>
      </c>
    </row>
    <row r="779" spans="1:7" x14ac:dyDescent="0.25">
      <c r="A779">
        <v>1974</v>
      </c>
      <c r="B779" t="s">
        <v>602</v>
      </c>
      <c r="C779" t="s">
        <v>1128</v>
      </c>
      <c r="D779">
        <v>915</v>
      </c>
      <c r="E779">
        <v>941</v>
      </c>
      <c r="F779">
        <f t="shared" si="12"/>
        <v>13</v>
      </c>
      <c r="G779" t="str">
        <f>STANDINGS_RBI[[#This Row],[League]]&amp;STANDINGS_RBI[[#This Row],[Team]]</f>
        <v>$150 Draft Champions Express Mar 28 7:00 pm Lg.4063Team Hall</v>
      </c>
    </row>
    <row r="780" spans="1:7" x14ac:dyDescent="0.25">
      <c r="A780">
        <v>2062</v>
      </c>
      <c r="B780" t="s">
        <v>1139</v>
      </c>
      <c r="C780" t="s">
        <v>1128</v>
      </c>
      <c r="D780">
        <v>906</v>
      </c>
      <c r="E780">
        <v>848</v>
      </c>
      <c r="F780">
        <f t="shared" si="12"/>
        <v>14</v>
      </c>
      <c r="G780" t="str">
        <f>STANDINGS_RBI[[#This Row],[League]]&amp;STANDINGS_RBI[[#This Row],[Team]]</f>
        <v>$150 Draft Champions Express Mar 28 7:00 pm Lg.4063Punkin' Crawdash</v>
      </c>
    </row>
    <row r="781" spans="1:7" x14ac:dyDescent="0.25">
      <c r="A781">
        <v>2899</v>
      </c>
      <c r="B781" t="s">
        <v>1132</v>
      </c>
      <c r="C781" t="s">
        <v>1128</v>
      </c>
      <c r="D781">
        <v>685</v>
      </c>
      <c r="E781">
        <v>12</v>
      </c>
      <c r="F781">
        <f t="shared" si="12"/>
        <v>15</v>
      </c>
      <c r="G781" t="str">
        <f>STANDINGS_RBI[[#This Row],[League]]&amp;STANDINGS_RBI[[#This Row],[Team]]</f>
        <v>$150 Draft Champions Express Mar 28 7:00 pm Lg.4063Team Anderson</v>
      </c>
    </row>
    <row r="782" spans="1:7" x14ac:dyDescent="0.25">
      <c r="A782">
        <v>118</v>
      </c>
      <c r="B782" t="s">
        <v>387</v>
      </c>
      <c r="C782" t="s">
        <v>1142</v>
      </c>
      <c r="D782">
        <v>1097</v>
      </c>
      <c r="E782">
        <v>2792.5</v>
      </c>
      <c r="F782">
        <f t="shared" si="12"/>
        <v>1</v>
      </c>
      <c r="G782" t="str">
        <f>STANDINGS_RBI[[#This Row],[League]]&amp;STANDINGS_RBI[[#This Row],[Team]]</f>
        <v>$150 Draft Champions Express Mar 29 8:00 pm Lg.3923L-Cat Glory Days</v>
      </c>
    </row>
    <row r="783" spans="1:7" x14ac:dyDescent="0.25">
      <c r="A783">
        <v>174</v>
      </c>
      <c r="B783" t="s">
        <v>1144</v>
      </c>
      <c r="C783" t="s">
        <v>1142</v>
      </c>
      <c r="D783">
        <v>1084</v>
      </c>
      <c r="E783">
        <v>2736</v>
      </c>
      <c r="F783">
        <f t="shared" si="12"/>
        <v>2</v>
      </c>
      <c r="G783" t="str">
        <f>STANDINGS_RBI[[#This Row],[League]]&amp;STANDINGS_RBI[[#This Row],[Team]]</f>
        <v>$150 Draft Champions Express Mar 29 8:00 pm Lg.3923Kipnis Everdeen</v>
      </c>
    </row>
    <row r="784" spans="1:7" x14ac:dyDescent="0.25">
      <c r="A784">
        <v>453</v>
      </c>
      <c r="B784" t="s">
        <v>1143</v>
      </c>
      <c r="C784" t="s">
        <v>1142</v>
      </c>
      <c r="D784">
        <v>1041</v>
      </c>
      <c r="E784">
        <v>2459.5</v>
      </c>
      <c r="F784">
        <f t="shared" si="12"/>
        <v>3</v>
      </c>
      <c r="G784" t="str">
        <f>STANDINGS_RBI[[#This Row],[League]]&amp;STANDINGS_RBI[[#This Row],[Team]]</f>
        <v>$150 Draft Champions Express Mar 29 8:00 pm Lg.3923Team Labradors</v>
      </c>
    </row>
    <row r="785" spans="1:7" x14ac:dyDescent="0.25">
      <c r="A785">
        <v>919</v>
      </c>
      <c r="B785" t="s">
        <v>1148</v>
      </c>
      <c r="C785" t="s">
        <v>1142</v>
      </c>
      <c r="D785">
        <v>995</v>
      </c>
      <c r="E785">
        <v>1987</v>
      </c>
      <c r="F785">
        <f t="shared" si="12"/>
        <v>4</v>
      </c>
      <c r="G785" t="str">
        <f>STANDINGS_RBI[[#This Row],[League]]&amp;STANDINGS_RBI[[#This Row],[Team]]</f>
        <v>$150 Draft Champions Express Mar 29 8:00 pm Lg.3923As Good as it Goetz</v>
      </c>
    </row>
    <row r="786" spans="1:7" x14ac:dyDescent="0.25">
      <c r="A786">
        <v>1133</v>
      </c>
      <c r="B786" t="s">
        <v>1150</v>
      </c>
      <c r="C786" t="s">
        <v>1142</v>
      </c>
      <c r="D786">
        <v>977</v>
      </c>
      <c r="E786">
        <v>1779.5</v>
      </c>
      <c r="F786">
        <f t="shared" si="12"/>
        <v>5</v>
      </c>
      <c r="G786" t="str">
        <f>STANDINGS_RBI[[#This Row],[League]]&amp;STANDINGS_RBI[[#This Row],[Team]]</f>
        <v>$150 Draft Champions Express Mar 29 8:00 pm Lg.3923PsychOs DC2</v>
      </c>
    </row>
    <row r="787" spans="1:7" x14ac:dyDescent="0.25">
      <c r="A787">
        <v>1175</v>
      </c>
      <c r="B787" t="s">
        <v>1141</v>
      </c>
      <c r="C787" t="s">
        <v>1142</v>
      </c>
      <c r="D787">
        <v>974</v>
      </c>
      <c r="E787">
        <v>1739</v>
      </c>
      <c r="F787">
        <f t="shared" si="12"/>
        <v>6</v>
      </c>
      <c r="G787" t="str">
        <f>STANDINGS_RBI[[#This Row],[League]]&amp;STANDINGS_RBI[[#This Row],[Team]]</f>
        <v>$150 Draft Champions Express Mar 29 8:00 pm Lg.3923The Mighty Bombjacks</v>
      </c>
    </row>
    <row r="788" spans="1:7" x14ac:dyDescent="0.25">
      <c r="A788">
        <v>1431</v>
      </c>
      <c r="B788" t="s">
        <v>1149</v>
      </c>
      <c r="C788" t="s">
        <v>1142</v>
      </c>
      <c r="D788">
        <v>955</v>
      </c>
      <c r="E788">
        <v>1481</v>
      </c>
      <c r="F788">
        <f t="shared" si="12"/>
        <v>7</v>
      </c>
      <c r="G788" t="str">
        <f>STANDINGS_RBI[[#This Row],[League]]&amp;STANDINGS_RBI[[#This Row],[Team]]</f>
        <v>$150 Draft Champions Express Mar 29 8:00 pm Lg.3923Non-Trivial Zeros</v>
      </c>
    </row>
    <row r="789" spans="1:7" x14ac:dyDescent="0.25">
      <c r="A789">
        <v>1890</v>
      </c>
      <c r="B789" t="s">
        <v>1147</v>
      </c>
      <c r="C789" t="s">
        <v>1142</v>
      </c>
      <c r="D789">
        <v>920</v>
      </c>
      <c r="E789">
        <v>1013.5</v>
      </c>
      <c r="F789">
        <f t="shared" si="12"/>
        <v>8</v>
      </c>
      <c r="G789" t="str">
        <f>STANDINGS_RBI[[#This Row],[League]]&amp;STANDINGS_RBI[[#This Row],[Team]]</f>
        <v>$150 Draft Champions Express Mar 29 8:00 pm Lg.3923Cigar Puffer</v>
      </c>
    </row>
    <row r="790" spans="1:7" x14ac:dyDescent="0.25">
      <c r="A790">
        <v>1955</v>
      </c>
      <c r="B790" t="s">
        <v>1153</v>
      </c>
      <c r="C790" t="s">
        <v>1142</v>
      </c>
      <c r="D790">
        <v>916</v>
      </c>
      <c r="E790">
        <v>953.5</v>
      </c>
      <c r="F790">
        <f t="shared" si="12"/>
        <v>9</v>
      </c>
      <c r="G790" t="str">
        <f>STANDINGS_RBI[[#This Row],[League]]&amp;STANDINGS_RBI[[#This Row],[Team]]</f>
        <v>$150 Draft Champions Express Mar 29 8:00 pm Lg.3923KyCat</v>
      </c>
    </row>
    <row r="791" spans="1:7" x14ac:dyDescent="0.25">
      <c r="A791">
        <v>1979</v>
      </c>
      <c r="B791" t="s">
        <v>1152</v>
      </c>
      <c r="C791" t="s">
        <v>1142</v>
      </c>
      <c r="D791">
        <v>914</v>
      </c>
      <c r="E791">
        <v>931</v>
      </c>
      <c r="F791">
        <f t="shared" si="12"/>
        <v>10</v>
      </c>
      <c r="G791" t="str">
        <f>STANDINGS_RBI[[#This Row],[League]]&amp;STANDINGS_RBI[[#This Row],[Team]]</f>
        <v>$150 Draft Champions Express Mar 29 8:00 pm Lg.3923Howie Wallbangers</v>
      </c>
    </row>
    <row r="792" spans="1:7" x14ac:dyDescent="0.25">
      <c r="A792">
        <v>2090</v>
      </c>
      <c r="B792" t="s">
        <v>1146</v>
      </c>
      <c r="C792" t="s">
        <v>1142</v>
      </c>
      <c r="D792">
        <v>904</v>
      </c>
      <c r="E792">
        <v>826.5</v>
      </c>
      <c r="F792">
        <f t="shared" si="12"/>
        <v>11</v>
      </c>
      <c r="G792" t="str">
        <f>STANDINGS_RBI[[#This Row],[League]]&amp;STANDINGS_RBI[[#This Row],[Team]]</f>
        <v>$150 Draft Champions Express Mar 29 8:00 pm Lg.3923Zio Francesco</v>
      </c>
    </row>
    <row r="793" spans="1:7" x14ac:dyDescent="0.25">
      <c r="A793">
        <v>2142</v>
      </c>
      <c r="B793" t="s">
        <v>1151</v>
      </c>
      <c r="C793" t="s">
        <v>1142</v>
      </c>
      <c r="D793">
        <v>900</v>
      </c>
      <c r="E793">
        <v>773.5</v>
      </c>
      <c r="F793">
        <f t="shared" si="12"/>
        <v>12</v>
      </c>
      <c r="G793" t="str">
        <f>STANDINGS_RBI[[#This Row],[League]]&amp;STANDINGS_RBI[[#This Row],[Team]]</f>
        <v>$150 Draft Champions Express Mar 29 8:00 pm Lg.3923Team Krajanowski</v>
      </c>
    </row>
    <row r="794" spans="1:7" x14ac:dyDescent="0.25">
      <c r="A794">
        <v>2513</v>
      </c>
      <c r="B794" t="s">
        <v>1154</v>
      </c>
      <c r="C794" t="s">
        <v>1142</v>
      </c>
      <c r="D794">
        <v>852</v>
      </c>
      <c r="E794">
        <v>397.5</v>
      </c>
      <c r="F794">
        <f t="shared" si="12"/>
        <v>13</v>
      </c>
      <c r="G794" t="str">
        <f>STANDINGS_RBI[[#This Row],[League]]&amp;STANDINGS_RBI[[#This Row],[Team]]</f>
        <v>$150 Draft Champions Express Mar 29 8:00 pm Lg.3923JERRY BULLS</v>
      </c>
    </row>
    <row r="795" spans="1:7" x14ac:dyDescent="0.25">
      <c r="A795">
        <v>2570</v>
      </c>
      <c r="B795" t="s">
        <v>37</v>
      </c>
      <c r="C795" t="s">
        <v>1142</v>
      </c>
      <c r="D795">
        <v>843</v>
      </c>
      <c r="E795">
        <v>338.5</v>
      </c>
      <c r="F795">
        <f t="shared" si="12"/>
        <v>14</v>
      </c>
      <c r="G795" t="str">
        <f>STANDINGS_RBI[[#This Row],[League]]&amp;STANDINGS_RBI[[#This Row],[Team]]</f>
        <v>$150 Draft Champions Express Mar 29 8:00 pm Lg.3923Bread Zeppelin</v>
      </c>
    </row>
    <row r="796" spans="1:7" x14ac:dyDescent="0.25">
      <c r="A796">
        <v>2768</v>
      </c>
      <c r="B796" t="s">
        <v>1145</v>
      </c>
      <c r="C796" t="s">
        <v>1142</v>
      </c>
      <c r="D796">
        <v>796</v>
      </c>
      <c r="E796">
        <v>143</v>
      </c>
      <c r="F796">
        <f t="shared" si="12"/>
        <v>15</v>
      </c>
      <c r="G796" t="str">
        <f>STANDINGS_RBI[[#This Row],[League]]&amp;STANDINGS_RBI[[#This Row],[Team]]</f>
        <v>$150 Draft Champions Express Mar 29 8:00 pm Lg.3923Fast Champ</v>
      </c>
    </row>
    <row r="797" spans="1:7" x14ac:dyDescent="0.25">
      <c r="A797">
        <v>901</v>
      </c>
      <c r="B797" t="s">
        <v>1166</v>
      </c>
      <c r="C797" t="s">
        <v>1156</v>
      </c>
      <c r="D797">
        <v>997</v>
      </c>
      <c r="E797">
        <v>2010</v>
      </c>
      <c r="F797">
        <f t="shared" si="12"/>
        <v>1</v>
      </c>
      <c r="G797" t="str">
        <f>STANDINGS_RBI[[#This Row],[League]]&amp;STANDINGS_RBI[[#This Row],[Team]]</f>
        <v>$150 Draft Champions Express Mar 29 8:00 pm Lg.4117Stuffed Pork Chops</v>
      </c>
    </row>
    <row r="798" spans="1:7" x14ac:dyDescent="0.25">
      <c r="A798">
        <v>903</v>
      </c>
      <c r="B798" t="s">
        <v>299</v>
      </c>
      <c r="C798" t="s">
        <v>1156</v>
      </c>
      <c r="D798">
        <v>997</v>
      </c>
      <c r="E798">
        <v>2010</v>
      </c>
      <c r="F798">
        <f t="shared" si="12"/>
        <v>2</v>
      </c>
      <c r="G798" t="str">
        <f>STANDINGS_RBI[[#This Row],[League]]&amp;STANDINGS_RBI[[#This Row],[Team]]</f>
        <v>$150 Draft Champions Express Mar 29 8:00 pm Lg.4117Team Ulliac</v>
      </c>
    </row>
    <row r="799" spans="1:7" x14ac:dyDescent="0.25">
      <c r="A799">
        <v>1052</v>
      </c>
      <c r="B799" t="s">
        <v>1160</v>
      </c>
      <c r="C799" t="s">
        <v>1156</v>
      </c>
      <c r="D799">
        <v>984</v>
      </c>
      <c r="E799">
        <v>1861</v>
      </c>
      <c r="F799">
        <f t="shared" si="12"/>
        <v>3</v>
      </c>
      <c r="G799" t="str">
        <f>STANDINGS_RBI[[#This Row],[League]]&amp;STANDINGS_RBI[[#This Row],[Team]]</f>
        <v>$150 Draft Champions Express Mar 29 8:00 pm Lg.4117Kan't Hit the Kurve</v>
      </c>
    </row>
    <row r="800" spans="1:7" x14ac:dyDescent="0.25">
      <c r="A800">
        <v>1310</v>
      </c>
      <c r="B800" t="s">
        <v>1155</v>
      </c>
      <c r="C800" t="s">
        <v>1156</v>
      </c>
      <c r="D800">
        <v>963</v>
      </c>
      <c r="E800">
        <v>1598.5</v>
      </c>
      <c r="F800">
        <f t="shared" si="12"/>
        <v>4</v>
      </c>
      <c r="G800" t="str">
        <f>STANDINGS_RBI[[#This Row],[League]]&amp;STANDINGS_RBI[[#This Row],[Team]]</f>
        <v>$150 Draft Champions Express Mar 29 8:00 pm Lg.4117Profloop5</v>
      </c>
    </row>
    <row r="801" spans="1:7" x14ac:dyDescent="0.25">
      <c r="A801">
        <v>1316</v>
      </c>
      <c r="B801" t="s">
        <v>1157</v>
      </c>
      <c r="C801" t="s">
        <v>1156</v>
      </c>
      <c r="D801">
        <v>963</v>
      </c>
      <c r="E801">
        <v>1598.5</v>
      </c>
      <c r="F801">
        <f t="shared" si="12"/>
        <v>5</v>
      </c>
      <c r="G801" t="str">
        <f>STANDINGS_RBI[[#This Row],[League]]&amp;STANDINGS_RBI[[#This Row],[Team]]</f>
        <v>$150 Draft Champions Express Mar 29 8:00 pm Lg.4117Team boldger</v>
      </c>
    </row>
    <row r="802" spans="1:7" x14ac:dyDescent="0.25">
      <c r="A802">
        <v>1396</v>
      </c>
      <c r="B802" t="s">
        <v>1158</v>
      </c>
      <c r="C802" t="s">
        <v>1156</v>
      </c>
      <c r="D802">
        <v>957</v>
      </c>
      <c r="E802">
        <v>1508.5</v>
      </c>
      <c r="F802">
        <f t="shared" si="12"/>
        <v>6</v>
      </c>
      <c r="G802" t="str">
        <f>STANDINGS_RBI[[#This Row],[League]]&amp;STANDINGS_RBI[[#This Row],[Team]]</f>
        <v>$150 Draft Champions Express Mar 29 8:00 pm Lg.4117Big Red</v>
      </c>
    </row>
    <row r="803" spans="1:7" x14ac:dyDescent="0.25">
      <c r="A803">
        <v>1495</v>
      </c>
      <c r="B803" t="s">
        <v>209</v>
      </c>
      <c r="C803" t="s">
        <v>1156</v>
      </c>
      <c r="D803">
        <v>951</v>
      </c>
      <c r="E803">
        <v>1416</v>
      </c>
      <c r="F803">
        <f t="shared" si="12"/>
        <v>7</v>
      </c>
      <c r="G803" t="str">
        <f>STANDINGS_RBI[[#This Row],[League]]&amp;STANDINGS_RBI[[#This Row],[Team]]</f>
        <v>$150 Draft Champions Express Mar 29 8:00 pm Lg.4117Team Jung</v>
      </c>
    </row>
    <row r="804" spans="1:7" x14ac:dyDescent="0.25">
      <c r="A804">
        <v>1538</v>
      </c>
      <c r="B804" t="s">
        <v>1164</v>
      </c>
      <c r="C804" t="s">
        <v>1156</v>
      </c>
      <c r="D804">
        <v>948</v>
      </c>
      <c r="E804">
        <v>1371.5</v>
      </c>
      <c r="F804">
        <f t="shared" si="12"/>
        <v>8</v>
      </c>
      <c r="G804" t="str">
        <f>STANDINGS_RBI[[#This Row],[League]]&amp;STANDINGS_RBI[[#This Row],[Team]]</f>
        <v>$150 Draft Champions Express Mar 29 8:00 pm Lg.4117Joe Buck Yourself</v>
      </c>
    </row>
    <row r="805" spans="1:7" x14ac:dyDescent="0.25">
      <c r="A805">
        <v>1636</v>
      </c>
      <c r="B805" t="s">
        <v>1165</v>
      </c>
      <c r="C805" t="s">
        <v>1156</v>
      </c>
      <c r="D805">
        <v>939</v>
      </c>
      <c r="E805">
        <v>1275</v>
      </c>
      <c r="F805">
        <f t="shared" si="12"/>
        <v>9</v>
      </c>
      <c r="G805" t="str">
        <f>STANDINGS_RBI[[#This Row],[League]]&amp;STANDINGS_RBI[[#This Row],[Team]]</f>
        <v>$150 Draft Champions Express Mar 29 8:00 pm Lg.4117Panik! At the Rizzo</v>
      </c>
    </row>
    <row r="806" spans="1:7" x14ac:dyDescent="0.25">
      <c r="A806">
        <v>1769</v>
      </c>
      <c r="B806" t="s">
        <v>1167</v>
      </c>
      <c r="C806" t="s">
        <v>1156</v>
      </c>
      <c r="D806">
        <v>929</v>
      </c>
      <c r="E806">
        <v>1143</v>
      </c>
      <c r="F806">
        <f t="shared" si="12"/>
        <v>10</v>
      </c>
      <c r="G806" t="str">
        <f>STANDINGS_RBI[[#This Row],[League]]&amp;STANDINGS_RBI[[#This Row],[Team]]</f>
        <v>$150 Draft Champions Express Mar 29 8:00 pm Lg.4117Hammerin Hank</v>
      </c>
    </row>
    <row r="807" spans="1:7" x14ac:dyDescent="0.25">
      <c r="A807">
        <v>1803</v>
      </c>
      <c r="B807" t="s">
        <v>1161</v>
      </c>
      <c r="C807" t="s">
        <v>1156</v>
      </c>
      <c r="D807">
        <v>926</v>
      </c>
      <c r="E807">
        <v>1109.5</v>
      </c>
      <c r="F807">
        <f t="shared" si="12"/>
        <v>11</v>
      </c>
      <c r="G807" t="str">
        <f>STANDINGS_RBI[[#This Row],[League]]&amp;STANDINGS_RBI[[#This Row],[Team]]</f>
        <v>$150 Draft Champions Express Mar 29 8:00 pm Lg.4117Springfield Hurricanes</v>
      </c>
    </row>
    <row r="808" spans="1:7" x14ac:dyDescent="0.25">
      <c r="A808">
        <v>2072</v>
      </c>
      <c r="B808" t="s">
        <v>1159</v>
      </c>
      <c r="C808" t="s">
        <v>1156</v>
      </c>
      <c r="D808">
        <v>905</v>
      </c>
      <c r="E808">
        <v>838</v>
      </c>
      <c r="F808">
        <f t="shared" si="12"/>
        <v>12</v>
      </c>
      <c r="G808" t="str">
        <f>STANDINGS_RBI[[#This Row],[League]]&amp;STANDINGS_RBI[[#This Row],[Team]]</f>
        <v>$150 Draft Champions Express Mar 29 8:00 pm Lg.4117Infinity Management</v>
      </c>
    </row>
    <row r="809" spans="1:7" x14ac:dyDescent="0.25">
      <c r="A809">
        <v>2089</v>
      </c>
      <c r="B809" t="s">
        <v>1163</v>
      </c>
      <c r="C809" t="s">
        <v>1156</v>
      </c>
      <c r="D809">
        <v>904</v>
      </c>
      <c r="E809">
        <v>826.5</v>
      </c>
      <c r="F809">
        <f t="shared" si="12"/>
        <v>13</v>
      </c>
      <c r="G809" t="str">
        <f>STANDINGS_RBI[[#This Row],[League]]&amp;STANDINGS_RBI[[#This Row],[Team]]</f>
        <v>$150 Draft Champions Express Mar 29 8:00 pm Lg.4117Virginia is for Lovers</v>
      </c>
    </row>
    <row r="810" spans="1:7" x14ac:dyDescent="0.25">
      <c r="A810">
        <v>2552</v>
      </c>
      <c r="B810" t="s">
        <v>1162</v>
      </c>
      <c r="C810" t="s">
        <v>1156</v>
      </c>
      <c r="D810">
        <v>847</v>
      </c>
      <c r="E810">
        <v>360.5</v>
      </c>
      <c r="F810">
        <f t="shared" si="12"/>
        <v>14</v>
      </c>
      <c r="G810" t="str">
        <f>STANDINGS_RBI[[#This Row],[League]]&amp;STANDINGS_RBI[[#This Row],[Team]]</f>
        <v>$150 Draft Champions Express Mar 29 8:00 pm Lg.4117Team Revet</v>
      </c>
    </row>
    <row r="811" spans="1:7" x14ac:dyDescent="0.25">
      <c r="A811">
        <v>2652</v>
      </c>
      <c r="B811" t="s">
        <v>500</v>
      </c>
      <c r="C811" t="s">
        <v>1156</v>
      </c>
      <c r="D811">
        <v>829</v>
      </c>
      <c r="E811">
        <v>259.5</v>
      </c>
      <c r="F811">
        <f t="shared" si="12"/>
        <v>15</v>
      </c>
      <c r="G811" t="str">
        <f>STANDINGS_RBI[[#This Row],[League]]&amp;STANDINGS_RBI[[#This Row],[Team]]</f>
        <v>$150 Draft Champions Express Mar 29 8:00 pm Lg.4117Team Moxyball</v>
      </c>
    </row>
    <row r="812" spans="1:7" x14ac:dyDescent="0.25">
      <c r="A812">
        <v>288</v>
      </c>
      <c r="B812" t="s">
        <v>1177</v>
      </c>
      <c r="C812" t="s">
        <v>1169</v>
      </c>
      <c r="D812">
        <v>1062</v>
      </c>
      <c r="E812">
        <v>2625.5</v>
      </c>
      <c r="F812">
        <f t="shared" si="12"/>
        <v>1</v>
      </c>
      <c r="G812" t="str">
        <f>STANDINGS_RBI[[#This Row],[League]]&amp;STANDINGS_RBI[[#This Row],[Team]]</f>
        <v>$150 Draft Champions Express Mar 30 8:00 pm Lg.4076kotex army</v>
      </c>
    </row>
    <row r="813" spans="1:7" x14ac:dyDescent="0.25">
      <c r="A813">
        <v>351</v>
      </c>
      <c r="B813" t="s">
        <v>1170</v>
      </c>
      <c r="C813" t="s">
        <v>1169</v>
      </c>
      <c r="D813">
        <v>1054</v>
      </c>
      <c r="E813">
        <v>2562.5</v>
      </c>
      <c r="F813">
        <f t="shared" si="12"/>
        <v>2</v>
      </c>
      <c r="G813" t="str">
        <f>STANDINGS_RBI[[#This Row],[League]]&amp;STANDINGS_RBI[[#This Row],[Team]]</f>
        <v>$150 Draft Champions Express Mar 30 8:00 pm Lg.4076Team Funke</v>
      </c>
    </row>
    <row r="814" spans="1:7" x14ac:dyDescent="0.25">
      <c r="A814">
        <v>639</v>
      </c>
      <c r="B814" t="s">
        <v>1175</v>
      </c>
      <c r="C814" t="s">
        <v>1169</v>
      </c>
      <c r="D814">
        <v>1019</v>
      </c>
      <c r="E814">
        <v>2271</v>
      </c>
      <c r="F814">
        <f t="shared" si="12"/>
        <v>3</v>
      </c>
      <c r="G814" t="str">
        <f>STANDINGS_RBI[[#This Row],[League]]&amp;STANDINGS_RBI[[#This Row],[Team]]</f>
        <v>$150 Draft Champions Express Mar 30 8:00 pm Lg.4076Dirty Cheetahs</v>
      </c>
    </row>
    <row r="815" spans="1:7" x14ac:dyDescent="0.25">
      <c r="A815">
        <v>838</v>
      </c>
      <c r="B815" t="s">
        <v>1179</v>
      </c>
      <c r="C815" t="s">
        <v>1169</v>
      </c>
      <c r="D815">
        <v>1002</v>
      </c>
      <c r="E815">
        <v>2072</v>
      </c>
      <c r="F815">
        <f t="shared" si="12"/>
        <v>4</v>
      </c>
      <c r="G815" t="str">
        <f>STANDINGS_RBI[[#This Row],[League]]&amp;STANDINGS_RBI[[#This Row],[Team]]</f>
        <v>$150 Draft Champions Express Mar 30 8:00 pm Lg.4076Latitude 31</v>
      </c>
    </row>
    <row r="816" spans="1:7" x14ac:dyDescent="0.25">
      <c r="A816">
        <v>1098</v>
      </c>
      <c r="B816" t="s">
        <v>1176</v>
      </c>
      <c r="C816" t="s">
        <v>1169</v>
      </c>
      <c r="D816">
        <v>980</v>
      </c>
      <c r="E816">
        <v>1810</v>
      </c>
      <c r="F816">
        <f t="shared" si="12"/>
        <v>5</v>
      </c>
      <c r="G816" t="str">
        <f>STANDINGS_RBI[[#This Row],[League]]&amp;STANDINGS_RBI[[#This Row],[Team]]</f>
        <v>$150 Draft Champions Express Mar 30 8:00 pm Lg.4076Finast</v>
      </c>
    </row>
    <row r="817" spans="1:7" x14ac:dyDescent="0.25">
      <c r="A817">
        <v>1296</v>
      </c>
      <c r="B817" t="s">
        <v>1174</v>
      </c>
      <c r="C817" t="s">
        <v>1169</v>
      </c>
      <c r="D817">
        <v>964</v>
      </c>
      <c r="E817">
        <v>1617</v>
      </c>
      <c r="F817">
        <f t="shared" si="12"/>
        <v>6</v>
      </c>
      <c r="G817" t="str">
        <f>STANDINGS_RBI[[#This Row],[League]]&amp;STANDINGS_RBI[[#This Row],[Team]]</f>
        <v>$150 Draft Champions Express Mar 30 8:00 pm Lg.4076Team CARAVELLA</v>
      </c>
    </row>
    <row r="818" spans="1:7" x14ac:dyDescent="0.25">
      <c r="A818">
        <v>1360</v>
      </c>
      <c r="B818" t="s">
        <v>1009</v>
      </c>
      <c r="C818" t="s">
        <v>1169</v>
      </c>
      <c r="D818">
        <v>960</v>
      </c>
      <c r="E818">
        <v>1553.5</v>
      </c>
      <c r="F818">
        <f t="shared" si="12"/>
        <v>7</v>
      </c>
      <c r="G818" t="str">
        <f>STANDINGS_RBI[[#This Row],[League]]&amp;STANDINGS_RBI[[#This Row],[Team]]</f>
        <v>$150 Draft Champions Express Mar 30 8:00 pm Lg.4076Team Rasmusson</v>
      </c>
    </row>
    <row r="819" spans="1:7" x14ac:dyDescent="0.25">
      <c r="A819">
        <v>1432</v>
      </c>
      <c r="B819" t="s">
        <v>1173</v>
      </c>
      <c r="C819" t="s">
        <v>1169</v>
      </c>
      <c r="D819">
        <v>955</v>
      </c>
      <c r="E819">
        <v>1481</v>
      </c>
      <c r="F819">
        <f t="shared" si="12"/>
        <v>8</v>
      </c>
      <c r="G819" t="str">
        <f>STANDINGS_RBI[[#This Row],[League]]&amp;STANDINGS_RBI[[#This Row],[Team]]</f>
        <v>$150 Draft Champions Express Mar 30 8:00 pm Lg.4076Smooth Operators</v>
      </c>
    </row>
    <row r="820" spans="1:7" x14ac:dyDescent="0.25">
      <c r="A820">
        <v>1722</v>
      </c>
      <c r="B820" t="s">
        <v>1181</v>
      </c>
      <c r="C820" t="s">
        <v>1169</v>
      </c>
      <c r="D820">
        <v>932</v>
      </c>
      <c r="E820">
        <v>1185.5</v>
      </c>
      <c r="F820">
        <f t="shared" si="12"/>
        <v>9</v>
      </c>
      <c r="G820" t="str">
        <f>STANDINGS_RBI[[#This Row],[League]]&amp;STANDINGS_RBI[[#This Row],[Team]]</f>
        <v>$150 Draft Champions Express Mar 30 8:00 pm Lg.4076FAST DC1</v>
      </c>
    </row>
    <row r="821" spans="1:7" x14ac:dyDescent="0.25">
      <c r="A821">
        <v>1908</v>
      </c>
      <c r="B821" t="s">
        <v>1171</v>
      </c>
      <c r="C821" t="s">
        <v>1169</v>
      </c>
      <c r="D821">
        <v>919</v>
      </c>
      <c r="E821">
        <v>997.5</v>
      </c>
      <c r="F821">
        <f t="shared" si="12"/>
        <v>10</v>
      </c>
      <c r="G821" t="str">
        <f>STANDINGS_RBI[[#This Row],[League]]&amp;STANDINGS_RBI[[#This Row],[Team]]</f>
        <v>$150 Draft Champions Express Mar 30 8:00 pm Lg.4076Adam Ant</v>
      </c>
    </row>
    <row r="822" spans="1:7" x14ac:dyDescent="0.25">
      <c r="A822">
        <v>2175</v>
      </c>
      <c r="B822" t="s">
        <v>1172</v>
      </c>
      <c r="C822" t="s">
        <v>1169</v>
      </c>
      <c r="D822">
        <v>897</v>
      </c>
      <c r="E822">
        <v>740</v>
      </c>
      <c r="F822">
        <f t="shared" si="12"/>
        <v>11</v>
      </c>
      <c r="G822" t="str">
        <f>STANDINGS_RBI[[#This Row],[League]]&amp;STANDINGS_RBI[[#This Row],[Team]]</f>
        <v>$150 Draft Champions Express Mar 30 8:00 pm Lg.4076Semi-Vottomatic Weapons</v>
      </c>
    </row>
    <row r="823" spans="1:7" x14ac:dyDescent="0.25">
      <c r="A823">
        <v>2295</v>
      </c>
      <c r="B823" t="s">
        <v>1180</v>
      </c>
      <c r="C823" t="s">
        <v>1169</v>
      </c>
      <c r="D823">
        <v>882</v>
      </c>
      <c r="E823">
        <v>610</v>
      </c>
      <c r="F823">
        <f t="shared" si="12"/>
        <v>12</v>
      </c>
      <c r="G823" t="str">
        <f>STANDINGS_RBI[[#This Row],[League]]&amp;STANDINGS_RBI[[#This Row],[Team]]</f>
        <v>$150 Draft Champions Express Mar 30 8:00 pm Lg.4076Coach Esser</v>
      </c>
    </row>
    <row r="824" spans="1:7" x14ac:dyDescent="0.25">
      <c r="A824">
        <v>2396</v>
      </c>
      <c r="B824" t="s">
        <v>1168</v>
      </c>
      <c r="C824" t="s">
        <v>1169</v>
      </c>
      <c r="D824">
        <v>869</v>
      </c>
      <c r="E824">
        <v>510.5</v>
      </c>
      <c r="F824">
        <f t="shared" si="12"/>
        <v>13</v>
      </c>
      <c r="G824" t="str">
        <f>STANDINGS_RBI[[#This Row],[League]]&amp;STANDINGS_RBI[[#This Row],[Team]]</f>
        <v>$150 Draft Champions Express Mar 30 8:00 pm Lg.4076Detroit Stars</v>
      </c>
    </row>
    <row r="825" spans="1:7" x14ac:dyDescent="0.25">
      <c r="A825">
        <v>2618</v>
      </c>
      <c r="B825" t="s">
        <v>1182</v>
      </c>
      <c r="C825" t="s">
        <v>1169</v>
      </c>
      <c r="D825">
        <v>836</v>
      </c>
      <c r="E825">
        <v>295.5</v>
      </c>
      <c r="F825">
        <f t="shared" si="12"/>
        <v>14</v>
      </c>
      <c r="G825" t="str">
        <f>STANDINGS_RBI[[#This Row],[League]]&amp;STANDINGS_RBI[[#This Row],[Team]]</f>
        <v>$150 Draft Champions Express Mar 30 8:00 pm Lg.4076Team O'BRIEN</v>
      </c>
    </row>
    <row r="826" spans="1:7" x14ac:dyDescent="0.25">
      <c r="A826">
        <v>2862</v>
      </c>
      <c r="B826" t="s">
        <v>1178</v>
      </c>
      <c r="C826" t="s">
        <v>1169</v>
      </c>
      <c r="D826">
        <v>746</v>
      </c>
      <c r="E826">
        <v>49</v>
      </c>
      <c r="F826">
        <f t="shared" si="12"/>
        <v>15</v>
      </c>
      <c r="G826" t="str">
        <f>STANDINGS_RBI[[#This Row],[League]]&amp;STANDINGS_RBI[[#This Row],[Team]]</f>
        <v>$150 Draft Champions Express Mar 30 8:00 pm Lg.4076Kramerica</v>
      </c>
    </row>
    <row r="827" spans="1:7" x14ac:dyDescent="0.25">
      <c r="A827">
        <v>230</v>
      </c>
      <c r="B827" t="s">
        <v>1188</v>
      </c>
      <c r="C827" t="s">
        <v>1183</v>
      </c>
      <c r="D827">
        <v>1072</v>
      </c>
      <c r="E827">
        <v>2679.5</v>
      </c>
      <c r="F827">
        <f t="shared" si="12"/>
        <v>1</v>
      </c>
      <c r="G827" t="str">
        <f>STANDINGS_RBI[[#This Row],[League]]&amp;STANDINGS_RBI[[#This Row],[Team]]</f>
        <v>$150 Draft Champions Express Mar 31 8:00 pm Lg.4131Just Jones</v>
      </c>
    </row>
    <row r="828" spans="1:7" x14ac:dyDescent="0.25">
      <c r="A828">
        <v>267</v>
      </c>
      <c r="B828" t="s">
        <v>1184</v>
      </c>
      <c r="C828" t="s">
        <v>1183</v>
      </c>
      <c r="D828">
        <v>1065</v>
      </c>
      <c r="E828">
        <v>2646</v>
      </c>
      <c r="F828">
        <f t="shared" si="12"/>
        <v>2</v>
      </c>
      <c r="G828" t="str">
        <f>STANDINGS_RBI[[#This Row],[League]]&amp;STANDINGS_RBI[[#This Row],[Team]]</f>
        <v>$150 Draft Champions Express Mar 31 8:00 pm Lg.4131Team Raney</v>
      </c>
    </row>
    <row r="829" spans="1:7" x14ac:dyDescent="0.25">
      <c r="A829">
        <v>445</v>
      </c>
      <c r="B829" t="s">
        <v>1186</v>
      </c>
      <c r="C829" t="s">
        <v>1183</v>
      </c>
      <c r="D829">
        <v>1042</v>
      </c>
      <c r="E829">
        <v>2469.5</v>
      </c>
      <c r="F829">
        <f t="shared" si="12"/>
        <v>3</v>
      </c>
      <c r="G829" t="str">
        <f>STANDINGS_RBI[[#This Row],[League]]&amp;STANDINGS_RBI[[#This Row],[Team]]</f>
        <v>$150 Draft Champions Express Mar 31 8:00 pm Lg.4131Tsunami's Waivers</v>
      </c>
    </row>
    <row r="830" spans="1:7" x14ac:dyDescent="0.25">
      <c r="A830">
        <v>634</v>
      </c>
      <c r="B830" t="s">
        <v>32</v>
      </c>
      <c r="C830" t="s">
        <v>1183</v>
      </c>
      <c r="D830">
        <v>1020</v>
      </c>
      <c r="E830">
        <v>2281</v>
      </c>
      <c r="F830">
        <f t="shared" si="12"/>
        <v>4</v>
      </c>
      <c r="G830" t="str">
        <f>STANDINGS_RBI[[#This Row],[League]]&amp;STANDINGS_RBI[[#This Row],[Team]]</f>
        <v>$150 Draft Champions Express Mar 31 8:00 pm Lg.4131Team enfield</v>
      </c>
    </row>
    <row r="831" spans="1:7" x14ac:dyDescent="0.25">
      <c r="A831">
        <v>682</v>
      </c>
      <c r="B831" t="s">
        <v>1191</v>
      </c>
      <c r="C831" t="s">
        <v>1183</v>
      </c>
      <c r="D831">
        <v>1015</v>
      </c>
      <c r="E831">
        <v>2224.5</v>
      </c>
      <c r="F831">
        <f t="shared" si="12"/>
        <v>5</v>
      </c>
      <c r="G831" t="str">
        <f>STANDINGS_RBI[[#This Row],[League]]&amp;STANDINGS_RBI[[#This Row],[Team]]</f>
        <v>$150 Draft Champions Express Mar 31 8:00 pm Lg.4131BDawg 16 Express</v>
      </c>
    </row>
    <row r="832" spans="1:7" x14ac:dyDescent="0.25">
      <c r="A832">
        <v>922</v>
      </c>
      <c r="B832" t="s">
        <v>1194</v>
      </c>
      <c r="C832" t="s">
        <v>1183</v>
      </c>
      <c r="D832">
        <v>995</v>
      </c>
      <c r="E832">
        <v>1987</v>
      </c>
      <c r="F832">
        <f t="shared" si="12"/>
        <v>6</v>
      </c>
      <c r="G832" t="str">
        <f>STANDINGS_RBI[[#This Row],[League]]&amp;STANDINGS_RBI[[#This Row],[Team]]</f>
        <v>$150 Draft Champions Express Mar 31 8:00 pm Lg.4131Oregon Stumpman</v>
      </c>
    </row>
    <row r="833" spans="1:7" x14ac:dyDescent="0.25">
      <c r="A833">
        <v>1073</v>
      </c>
      <c r="B833" t="s">
        <v>953</v>
      </c>
      <c r="C833" t="s">
        <v>1183</v>
      </c>
      <c r="D833">
        <v>983</v>
      </c>
      <c r="E833">
        <v>1845</v>
      </c>
      <c r="F833">
        <f t="shared" si="12"/>
        <v>7</v>
      </c>
      <c r="G833" t="str">
        <f>STANDINGS_RBI[[#This Row],[League]]&amp;STANDINGS_RBI[[#This Row],[Team]]</f>
        <v>$150 Draft Champions Express Mar 31 8:00 pm Lg.4131Team debert</v>
      </c>
    </row>
    <row r="834" spans="1:7" x14ac:dyDescent="0.25">
      <c r="A834">
        <v>1434</v>
      </c>
      <c r="B834" t="s">
        <v>419</v>
      </c>
      <c r="C834" t="s">
        <v>1183</v>
      </c>
      <c r="D834">
        <v>955</v>
      </c>
      <c r="E834">
        <v>1481</v>
      </c>
      <c r="F834">
        <f t="shared" si="12"/>
        <v>8</v>
      </c>
      <c r="G834" t="str">
        <f>STANDINGS_RBI[[#This Row],[League]]&amp;STANDINGS_RBI[[#This Row],[Team]]</f>
        <v>$150 Draft Champions Express Mar 31 8:00 pm Lg.4131Team Teitelbaum</v>
      </c>
    </row>
    <row r="835" spans="1:7" x14ac:dyDescent="0.25">
      <c r="A835">
        <v>1760</v>
      </c>
      <c r="B835" t="s">
        <v>1192</v>
      </c>
      <c r="C835" t="s">
        <v>1183</v>
      </c>
      <c r="D835">
        <v>929</v>
      </c>
      <c r="E835">
        <v>1143</v>
      </c>
      <c r="F835">
        <f t="shared" ref="F835:F898" si="13">IF(C835=C834,F834+1,1)</f>
        <v>9</v>
      </c>
      <c r="G835" t="str">
        <f>STANDINGS_RBI[[#This Row],[League]]&amp;STANDINGS_RBI[[#This Row],[Team]]</f>
        <v>$150 Draft Champions Express Mar 31 8:00 pm Lg.4131Alto Queso</v>
      </c>
    </row>
    <row r="836" spans="1:7" x14ac:dyDescent="0.25">
      <c r="A836">
        <v>2174</v>
      </c>
      <c r="B836" t="s">
        <v>1193</v>
      </c>
      <c r="C836" t="s">
        <v>1183</v>
      </c>
      <c r="D836">
        <v>897</v>
      </c>
      <c r="E836">
        <v>740</v>
      </c>
      <c r="F836">
        <f t="shared" si="13"/>
        <v>10</v>
      </c>
      <c r="G836" t="str">
        <f>STANDINGS_RBI[[#This Row],[League]]&amp;STANDINGS_RBI[[#This Row],[Team]]</f>
        <v>$150 Draft Champions Express Mar 31 8:00 pm Lg.4131Red Beer L&amp;C</v>
      </c>
    </row>
    <row r="837" spans="1:7" x14ac:dyDescent="0.25">
      <c r="A837">
        <v>2658</v>
      </c>
      <c r="B837" t="s">
        <v>1195</v>
      </c>
      <c r="C837" t="s">
        <v>1183</v>
      </c>
      <c r="D837">
        <v>827</v>
      </c>
      <c r="E837">
        <v>254</v>
      </c>
      <c r="F837">
        <f t="shared" si="13"/>
        <v>11</v>
      </c>
      <c r="G837" t="str">
        <f>STANDINGS_RBI[[#This Row],[League]]&amp;STANDINGS_RBI[[#This Row],[Team]]</f>
        <v>$150 Draft Champions Express Mar 31 8:00 pm Lg.4131Team Mchugh</v>
      </c>
    </row>
    <row r="838" spans="1:7" x14ac:dyDescent="0.25">
      <c r="A838">
        <v>2732</v>
      </c>
      <c r="B838" t="s">
        <v>1189</v>
      </c>
      <c r="C838" t="s">
        <v>1183</v>
      </c>
      <c r="D838">
        <v>810</v>
      </c>
      <c r="E838">
        <v>181</v>
      </c>
      <c r="F838">
        <f t="shared" si="13"/>
        <v>12</v>
      </c>
      <c r="G838" t="str">
        <f>STANDINGS_RBI[[#This Row],[League]]&amp;STANDINGS_RBI[[#This Row],[Team]]</f>
        <v>$150 Draft Champions Express Mar 31 8:00 pm Lg.4131Team jones</v>
      </c>
    </row>
    <row r="839" spans="1:7" x14ac:dyDescent="0.25">
      <c r="A839">
        <v>2846</v>
      </c>
      <c r="B839" t="s">
        <v>1190</v>
      </c>
      <c r="C839" t="s">
        <v>1183</v>
      </c>
      <c r="D839">
        <v>760</v>
      </c>
      <c r="E839">
        <v>66</v>
      </c>
      <c r="F839">
        <f t="shared" si="13"/>
        <v>13</v>
      </c>
      <c r="G839" t="str">
        <f>STANDINGS_RBI[[#This Row],[League]]&amp;STANDINGS_RBI[[#This Row],[Team]]</f>
        <v>$150 Draft Champions Express Mar 31 8:00 pm Lg.4131Team Franza</v>
      </c>
    </row>
    <row r="840" spans="1:7" x14ac:dyDescent="0.25">
      <c r="A840">
        <v>2863</v>
      </c>
      <c r="B840" t="s">
        <v>1187</v>
      </c>
      <c r="C840" t="s">
        <v>1183</v>
      </c>
      <c r="D840">
        <v>743</v>
      </c>
      <c r="E840">
        <v>47.5</v>
      </c>
      <c r="F840">
        <f t="shared" si="13"/>
        <v>14</v>
      </c>
      <c r="G840" t="str">
        <f>STANDINGS_RBI[[#This Row],[League]]&amp;STANDINGS_RBI[[#This Row],[Team]]</f>
        <v>$150 Draft Champions Express Mar 31 8:00 pm Lg.4131Team Murphy</v>
      </c>
    </row>
    <row r="841" spans="1:7" x14ac:dyDescent="0.25">
      <c r="A841">
        <v>2871</v>
      </c>
      <c r="B841" t="s">
        <v>1185</v>
      </c>
      <c r="C841" t="s">
        <v>1183</v>
      </c>
      <c r="D841">
        <v>737</v>
      </c>
      <c r="E841">
        <v>39.5</v>
      </c>
      <c r="F841">
        <f t="shared" si="13"/>
        <v>15</v>
      </c>
      <c r="G841" t="str">
        <f>STANDINGS_RBI[[#This Row],[League]]&amp;STANDINGS_RBI[[#This Row],[Team]]</f>
        <v>$150 Draft Champions Express Mar 31 8:00 pm Lg.4131New World Order</v>
      </c>
    </row>
    <row r="842" spans="1:7" x14ac:dyDescent="0.25">
      <c r="A842">
        <v>95</v>
      </c>
      <c r="B842" t="s">
        <v>1196</v>
      </c>
      <c r="C842" t="s">
        <v>1197</v>
      </c>
      <c r="D842">
        <v>1104</v>
      </c>
      <c r="E842">
        <v>2814</v>
      </c>
      <c r="F842">
        <f t="shared" si="13"/>
        <v>1</v>
      </c>
      <c r="G842" t="str">
        <f>STANDINGS_RBI[[#This Row],[League]]&amp;STANDINGS_RBI[[#This Row],[Team]]</f>
        <v>$150 Draft Champions Feb 01 1:00 pm Lg.3642Cedar Hills Socials</v>
      </c>
    </row>
    <row r="843" spans="1:7" x14ac:dyDescent="0.25">
      <c r="A843">
        <v>112</v>
      </c>
      <c r="B843" t="s">
        <v>1198</v>
      </c>
      <c r="C843" t="s">
        <v>1197</v>
      </c>
      <c r="D843">
        <v>1100</v>
      </c>
      <c r="E843">
        <v>2800.5</v>
      </c>
      <c r="F843">
        <f t="shared" si="13"/>
        <v>2</v>
      </c>
      <c r="G843" t="str">
        <f>STANDINGS_RBI[[#This Row],[League]]&amp;STANDINGS_RBI[[#This Row],[Team]]</f>
        <v>$150 Draft Champions Feb 01 1:00 pm Lg.3642Windmills</v>
      </c>
    </row>
    <row r="844" spans="1:7" x14ac:dyDescent="0.25">
      <c r="A844">
        <v>621</v>
      </c>
      <c r="B844" t="s">
        <v>1204</v>
      </c>
      <c r="C844" t="s">
        <v>1197</v>
      </c>
      <c r="D844">
        <v>1021</v>
      </c>
      <c r="E844">
        <v>2291</v>
      </c>
      <c r="F844">
        <f t="shared" si="13"/>
        <v>3</v>
      </c>
      <c r="G844" t="str">
        <f>STANDINGS_RBI[[#This Row],[League]]&amp;STANDINGS_RBI[[#This Row],[Team]]</f>
        <v>$150 Draft Champions Feb 01 1:00 pm Lg.3642Down and out!</v>
      </c>
    </row>
    <row r="845" spans="1:7" x14ac:dyDescent="0.25">
      <c r="A845">
        <v>678</v>
      </c>
      <c r="B845" t="s">
        <v>113</v>
      </c>
      <c r="C845" t="s">
        <v>1197</v>
      </c>
      <c r="D845">
        <v>1016</v>
      </c>
      <c r="E845">
        <v>2235</v>
      </c>
      <c r="F845">
        <f t="shared" si="13"/>
        <v>4</v>
      </c>
      <c r="G845" t="str">
        <f>STANDINGS_RBI[[#This Row],[League]]&amp;STANDINGS_RBI[[#This Row],[Team]]</f>
        <v>$150 Draft Champions Feb 01 1:00 pm Lg.3642Team Christensen</v>
      </c>
    </row>
    <row r="846" spans="1:7" x14ac:dyDescent="0.25">
      <c r="A846">
        <v>740</v>
      </c>
      <c r="B846" t="s">
        <v>410</v>
      </c>
      <c r="C846" t="s">
        <v>1197</v>
      </c>
      <c r="D846">
        <v>1010</v>
      </c>
      <c r="E846">
        <v>2170</v>
      </c>
      <c r="F846">
        <f t="shared" si="13"/>
        <v>5</v>
      </c>
      <c r="G846" t="str">
        <f>STANDINGS_RBI[[#This Row],[League]]&amp;STANDINGS_RBI[[#This Row],[Team]]</f>
        <v>$150 Draft Champions Feb 01 1:00 pm Lg.3642Los Tiradores</v>
      </c>
    </row>
    <row r="847" spans="1:7" x14ac:dyDescent="0.25">
      <c r="A847">
        <v>1122</v>
      </c>
      <c r="B847" t="s">
        <v>1203</v>
      </c>
      <c r="C847" t="s">
        <v>1197</v>
      </c>
      <c r="D847">
        <v>978</v>
      </c>
      <c r="E847">
        <v>1790</v>
      </c>
      <c r="F847">
        <f t="shared" si="13"/>
        <v>6</v>
      </c>
      <c r="G847" t="str">
        <f>STANDINGS_RBI[[#This Row],[League]]&amp;STANDINGS_RBI[[#This Row],[Team]]</f>
        <v>$150 Draft Champions Feb 01 1:00 pm Lg.3642Sophomore Spring Squatters</v>
      </c>
    </row>
    <row r="848" spans="1:7" x14ac:dyDescent="0.25">
      <c r="A848">
        <v>1127</v>
      </c>
      <c r="B848" t="s">
        <v>1199</v>
      </c>
      <c r="C848" t="s">
        <v>1197</v>
      </c>
      <c r="D848">
        <v>977</v>
      </c>
      <c r="E848">
        <v>1779.5</v>
      </c>
      <c r="F848">
        <f t="shared" si="13"/>
        <v>7</v>
      </c>
      <c r="G848" t="str">
        <f>STANDINGS_RBI[[#This Row],[League]]&amp;STANDINGS_RBI[[#This Row],[Team]]</f>
        <v>$150 Draft Champions Feb 01 1:00 pm Lg.3642Anna's Avengers</v>
      </c>
    </row>
    <row r="849" spans="1:7" x14ac:dyDescent="0.25">
      <c r="A849">
        <v>1319</v>
      </c>
      <c r="B849" t="s">
        <v>1207</v>
      </c>
      <c r="C849" t="s">
        <v>1197</v>
      </c>
      <c r="D849">
        <v>963</v>
      </c>
      <c r="E849">
        <v>1598.5</v>
      </c>
      <c r="F849">
        <f t="shared" si="13"/>
        <v>8</v>
      </c>
      <c r="G849" t="str">
        <f>STANDINGS_RBI[[#This Row],[League]]&amp;STANDINGS_RBI[[#This Row],[Team]]</f>
        <v>$150 Draft Champions Feb 01 1:00 pm Lg.3642Ultimate Warrior</v>
      </c>
    </row>
    <row r="850" spans="1:7" x14ac:dyDescent="0.25">
      <c r="A850">
        <v>1664</v>
      </c>
      <c r="B850" t="s">
        <v>1205</v>
      </c>
      <c r="C850" t="s">
        <v>1197</v>
      </c>
      <c r="D850">
        <v>937</v>
      </c>
      <c r="E850">
        <v>1247.5</v>
      </c>
      <c r="F850">
        <f t="shared" si="13"/>
        <v>9</v>
      </c>
      <c r="G850" t="str">
        <f>STANDINGS_RBI[[#This Row],[League]]&amp;STANDINGS_RBI[[#This Row],[Team]]</f>
        <v>$150 Draft Champions Feb 01 1:00 pm Lg.3642Starfishmn 0201</v>
      </c>
    </row>
    <row r="851" spans="1:7" x14ac:dyDescent="0.25">
      <c r="A851">
        <v>1734</v>
      </c>
      <c r="B851" t="s">
        <v>1201</v>
      </c>
      <c r="C851" t="s">
        <v>1197</v>
      </c>
      <c r="D851">
        <v>931</v>
      </c>
      <c r="E851">
        <v>1171.5</v>
      </c>
      <c r="F851">
        <f t="shared" si="13"/>
        <v>10</v>
      </c>
      <c r="G851" t="str">
        <f>STANDINGS_RBI[[#This Row],[League]]&amp;STANDINGS_RBI[[#This Row],[Team]]</f>
        <v>$150 Draft Champions Feb 01 1:00 pm Lg.3642Bat Flips Rule</v>
      </c>
    </row>
    <row r="852" spans="1:7" x14ac:dyDescent="0.25">
      <c r="A852">
        <v>2018</v>
      </c>
      <c r="B852" t="s">
        <v>1202</v>
      </c>
      <c r="C852" t="s">
        <v>1197</v>
      </c>
      <c r="D852">
        <v>911</v>
      </c>
      <c r="E852">
        <v>895.5</v>
      </c>
      <c r="F852">
        <f t="shared" si="13"/>
        <v>11</v>
      </c>
      <c r="G852" t="str">
        <f>STANDINGS_RBI[[#This Row],[League]]&amp;STANDINGS_RBI[[#This Row],[Team]]</f>
        <v>$150 Draft Champions Feb 01 1:00 pm Lg.3642Stanton's Familia</v>
      </c>
    </row>
    <row r="853" spans="1:7" x14ac:dyDescent="0.25">
      <c r="A853">
        <v>2038</v>
      </c>
      <c r="B853" t="s">
        <v>1200</v>
      </c>
      <c r="C853" t="s">
        <v>1197</v>
      </c>
      <c r="D853">
        <v>909</v>
      </c>
      <c r="E853">
        <v>874</v>
      </c>
      <c r="F853">
        <f t="shared" si="13"/>
        <v>12</v>
      </c>
      <c r="G853" t="str">
        <f>STANDINGS_RBI[[#This Row],[League]]&amp;STANDINGS_RBI[[#This Row],[Team]]</f>
        <v>$150 Draft Champions Feb 01 1:00 pm Lg.3642Pyrolitic Decomposition 9</v>
      </c>
    </row>
    <row r="854" spans="1:7" x14ac:dyDescent="0.25">
      <c r="A854">
        <v>2082</v>
      </c>
      <c r="B854" t="s">
        <v>258</v>
      </c>
      <c r="C854" t="s">
        <v>1197</v>
      </c>
      <c r="D854">
        <v>904</v>
      </c>
      <c r="E854">
        <v>826.5</v>
      </c>
      <c r="F854">
        <f t="shared" si="13"/>
        <v>13</v>
      </c>
      <c r="G854" t="str">
        <f>STANDINGS_RBI[[#This Row],[League]]&amp;STANDINGS_RBI[[#This Row],[Team]]</f>
        <v>$150 Draft Champions Feb 01 1:00 pm Lg.3642High and Tight</v>
      </c>
    </row>
    <row r="855" spans="1:7" x14ac:dyDescent="0.25">
      <c r="A855">
        <v>2268</v>
      </c>
      <c r="B855" t="s">
        <v>1206</v>
      </c>
      <c r="C855" t="s">
        <v>1197</v>
      </c>
      <c r="D855">
        <v>885</v>
      </c>
      <c r="E855">
        <v>638.5</v>
      </c>
      <c r="F855">
        <f t="shared" si="13"/>
        <v>14</v>
      </c>
      <c r="G855" t="str">
        <f>STANDINGS_RBI[[#This Row],[League]]&amp;STANDINGS_RBI[[#This Row],[Team]]</f>
        <v>$150 Draft Champions Feb 01 1:00 pm Lg.3642Cripple Creek</v>
      </c>
    </row>
    <row r="856" spans="1:7" x14ac:dyDescent="0.25">
      <c r="A856">
        <v>2383</v>
      </c>
      <c r="B856" t="s">
        <v>493</v>
      </c>
      <c r="C856" t="s">
        <v>1197</v>
      </c>
      <c r="D856">
        <v>871</v>
      </c>
      <c r="E856">
        <v>526.5</v>
      </c>
      <c r="F856">
        <f t="shared" si="13"/>
        <v>15</v>
      </c>
      <c r="G856" t="str">
        <f>STANDINGS_RBI[[#This Row],[League]]&amp;STANDINGS_RBI[[#This Row],[Team]]</f>
        <v>$150 Draft Champions Feb 01 1:00 pm Lg.3642A R O I D</v>
      </c>
    </row>
    <row r="857" spans="1:7" x14ac:dyDescent="0.25">
      <c r="A857">
        <v>91</v>
      </c>
      <c r="B857" t="s">
        <v>1212</v>
      </c>
      <c r="C857" t="s">
        <v>1209</v>
      </c>
      <c r="D857">
        <v>1108</v>
      </c>
      <c r="E857">
        <v>2820.5</v>
      </c>
      <c r="F857">
        <f t="shared" si="13"/>
        <v>1</v>
      </c>
      <c r="G857" t="str">
        <f>STANDINGS_RBI[[#This Row],[League]]&amp;STANDINGS_RBI[[#This Row],[Team]]</f>
        <v>$150 Draft Champions Feb 02 1:00 pm Lg.3647ShowtimeDC63</v>
      </c>
    </row>
    <row r="858" spans="1:7" x14ac:dyDescent="0.25">
      <c r="A858">
        <v>176</v>
      </c>
      <c r="B858" t="s">
        <v>1211</v>
      </c>
      <c r="C858" t="s">
        <v>1209</v>
      </c>
      <c r="D858">
        <v>1084</v>
      </c>
      <c r="E858">
        <v>2736</v>
      </c>
      <c r="F858">
        <f t="shared" si="13"/>
        <v>2</v>
      </c>
      <c r="G858" t="str">
        <f>STANDINGS_RBI[[#This Row],[League]]&amp;STANDINGS_RBI[[#This Row],[Team]]</f>
        <v>$150 Draft Champions Feb 02 1:00 pm Lg.3647Saveless in Seattle</v>
      </c>
    </row>
    <row r="859" spans="1:7" x14ac:dyDescent="0.25">
      <c r="A859">
        <v>797</v>
      </c>
      <c r="B859" t="s">
        <v>1218</v>
      </c>
      <c r="C859" t="s">
        <v>1209</v>
      </c>
      <c r="D859">
        <v>1005</v>
      </c>
      <c r="E859">
        <v>2109.5</v>
      </c>
      <c r="F859">
        <f t="shared" si="13"/>
        <v>3</v>
      </c>
      <c r="G859" t="str">
        <f>STANDINGS_RBI[[#This Row],[League]]&amp;STANDINGS_RBI[[#This Row],[Team]]</f>
        <v>$150 Draft Champions Feb 02 1:00 pm Lg.3647Chimi-F'ing-Changas</v>
      </c>
    </row>
    <row r="860" spans="1:7" x14ac:dyDescent="0.25">
      <c r="A860">
        <v>927</v>
      </c>
      <c r="B860" t="s">
        <v>650</v>
      </c>
      <c r="C860" t="s">
        <v>1209</v>
      </c>
      <c r="D860">
        <v>995</v>
      </c>
      <c r="E860">
        <v>1987</v>
      </c>
      <c r="F860">
        <f t="shared" si="13"/>
        <v>4</v>
      </c>
      <c r="G860" t="str">
        <f>STANDINGS_RBI[[#This Row],[League]]&amp;STANDINGS_RBI[[#This Row],[Team]]</f>
        <v>$150 Draft Champions Feb 02 1:00 pm Lg.3647Team Stein</v>
      </c>
    </row>
    <row r="861" spans="1:7" x14ac:dyDescent="0.25">
      <c r="A861">
        <v>1069</v>
      </c>
      <c r="B861" t="s">
        <v>1215</v>
      </c>
      <c r="C861" t="s">
        <v>1209</v>
      </c>
      <c r="D861">
        <v>983</v>
      </c>
      <c r="E861">
        <v>1845</v>
      </c>
      <c r="F861">
        <f t="shared" si="13"/>
        <v>5</v>
      </c>
      <c r="G861" t="str">
        <f>STANDINGS_RBI[[#This Row],[League]]&amp;STANDINGS_RBI[[#This Row],[Team]]</f>
        <v>$150 Draft Champions Feb 02 1:00 pm Lg.3647Leading Vogt Getter</v>
      </c>
    </row>
    <row r="862" spans="1:7" x14ac:dyDescent="0.25">
      <c r="A862">
        <v>1181</v>
      </c>
      <c r="B862" t="s">
        <v>1210</v>
      </c>
      <c r="C862" t="s">
        <v>1209</v>
      </c>
      <c r="D862">
        <v>973</v>
      </c>
      <c r="E862">
        <v>1725</v>
      </c>
      <c r="F862">
        <f t="shared" si="13"/>
        <v>6</v>
      </c>
      <c r="G862" t="str">
        <f>STANDINGS_RBI[[#This Row],[League]]&amp;STANDINGS_RBI[[#This Row],[Team]]</f>
        <v>$150 Draft Champions Feb 02 1:00 pm Lg.3647Ithaca Bombers</v>
      </c>
    </row>
    <row r="863" spans="1:7" x14ac:dyDescent="0.25">
      <c r="A863">
        <v>1205</v>
      </c>
      <c r="B863" t="s">
        <v>1208</v>
      </c>
      <c r="C863" t="s">
        <v>1209</v>
      </c>
      <c r="D863">
        <v>972</v>
      </c>
      <c r="E863">
        <v>1710</v>
      </c>
      <c r="F863">
        <f t="shared" si="13"/>
        <v>7</v>
      </c>
      <c r="G863" t="str">
        <f>STANDINGS_RBI[[#This Row],[League]]&amp;STANDINGS_RBI[[#This Row],[Team]]</f>
        <v>$150 Draft Champions Feb 02 1:00 pm Lg.3647Team Daughtry</v>
      </c>
    </row>
    <row r="864" spans="1:7" x14ac:dyDescent="0.25">
      <c r="A864">
        <v>1231</v>
      </c>
      <c r="B864" t="s">
        <v>1221</v>
      </c>
      <c r="C864" t="s">
        <v>1209</v>
      </c>
      <c r="D864">
        <v>970</v>
      </c>
      <c r="E864">
        <v>1684</v>
      </c>
      <c r="F864">
        <f t="shared" si="13"/>
        <v>8</v>
      </c>
      <c r="G864" t="str">
        <f>STANDINGS_RBI[[#This Row],[League]]&amp;STANDINGS_RBI[[#This Row],[Team]]</f>
        <v>$150 Draft Champions Feb 02 1:00 pm Lg.3647sLim picKens</v>
      </c>
    </row>
    <row r="865" spans="1:7" x14ac:dyDescent="0.25">
      <c r="A865">
        <v>1515</v>
      </c>
      <c r="B865" t="s">
        <v>1216</v>
      </c>
      <c r="C865" t="s">
        <v>1209</v>
      </c>
      <c r="D865">
        <v>950</v>
      </c>
      <c r="E865">
        <v>1401.5</v>
      </c>
      <c r="F865">
        <f t="shared" si="13"/>
        <v>9</v>
      </c>
      <c r="G865" t="str">
        <f>STANDINGS_RBI[[#This Row],[League]]&amp;STANDINGS_RBI[[#This Row],[Team]]</f>
        <v>$150 Draft Champions Feb 02 1:00 pm Lg.3647Thebeau 5</v>
      </c>
    </row>
    <row r="866" spans="1:7" x14ac:dyDescent="0.25">
      <c r="A866">
        <v>1685</v>
      </c>
      <c r="B866" t="s">
        <v>1220</v>
      </c>
      <c r="C866" t="s">
        <v>1209</v>
      </c>
      <c r="D866">
        <v>935</v>
      </c>
      <c r="E866">
        <v>1226</v>
      </c>
      <c r="F866">
        <f t="shared" si="13"/>
        <v>10</v>
      </c>
      <c r="G866" t="str">
        <f>STANDINGS_RBI[[#This Row],[League]]&amp;STANDINGS_RBI[[#This Row],[Team]]</f>
        <v>$150 Draft Champions Feb 02 1:00 pm Lg.3647Hershel's Walkers</v>
      </c>
    </row>
    <row r="867" spans="1:7" x14ac:dyDescent="0.25">
      <c r="A867">
        <v>1807</v>
      </c>
      <c r="B867" t="s">
        <v>1217</v>
      </c>
      <c r="C867" t="s">
        <v>1209</v>
      </c>
      <c r="D867">
        <v>926</v>
      </c>
      <c r="E867">
        <v>1109.5</v>
      </c>
      <c r="F867">
        <f t="shared" si="13"/>
        <v>11</v>
      </c>
      <c r="G867" t="str">
        <f>STANDINGS_RBI[[#This Row],[League]]&amp;STANDINGS_RBI[[#This Row],[Team]]</f>
        <v>$150 Draft Champions Feb 02 1:00 pm Lg.3647zima.......</v>
      </c>
    </row>
    <row r="868" spans="1:7" x14ac:dyDescent="0.25">
      <c r="A868">
        <v>1866</v>
      </c>
      <c r="B868" t="s">
        <v>1214</v>
      </c>
      <c r="C868" t="s">
        <v>1209</v>
      </c>
      <c r="D868">
        <v>922</v>
      </c>
      <c r="E868">
        <v>1045.5</v>
      </c>
      <c r="F868">
        <f t="shared" si="13"/>
        <v>12</v>
      </c>
      <c r="G868" t="str">
        <f>STANDINGS_RBI[[#This Row],[League]]&amp;STANDINGS_RBI[[#This Row],[Team]]</f>
        <v>$150 Draft Champions Feb 02 1:00 pm Lg.3647Rollie's Stache</v>
      </c>
    </row>
    <row r="869" spans="1:7" x14ac:dyDescent="0.25">
      <c r="A869">
        <v>2040</v>
      </c>
      <c r="B869" t="s">
        <v>1213</v>
      </c>
      <c r="C869" t="s">
        <v>1209</v>
      </c>
      <c r="D869">
        <v>909</v>
      </c>
      <c r="E869">
        <v>874</v>
      </c>
      <c r="F869">
        <f t="shared" si="13"/>
        <v>13</v>
      </c>
      <c r="G869" t="str">
        <f>STANDINGS_RBI[[#This Row],[League]]&amp;STANDINGS_RBI[[#This Row],[Team]]</f>
        <v>$150 Draft Champions Feb 02 1:00 pm Lg.3647Team Lucas</v>
      </c>
    </row>
    <row r="870" spans="1:7" x14ac:dyDescent="0.25">
      <c r="A870">
        <v>2820</v>
      </c>
      <c r="B870" t="s">
        <v>418</v>
      </c>
      <c r="C870" t="s">
        <v>1209</v>
      </c>
      <c r="D870">
        <v>779</v>
      </c>
      <c r="E870">
        <v>92.5</v>
      </c>
      <c r="F870">
        <f t="shared" si="13"/>
        <v>14</v>
      </c>
      <c r="G870" t="str">
        <f>STANDINGS_RBI[[#This Row],[League]]&amp;STANDINGS_RBI[[#This Row],[Team]]</f>
        <v>$150 Draft Champions Feb 02 1:00 pm Lg.3647Team Damico</v>
      </c>
    </row>
    <row r="871" spans="1:7" x14ac:dyDescent="0.25">
      <c r="A871">
        <v>2861</v>
      </c>
      <c r="B871" t="s">
        <v>1219</v>
      </c>
      <c r="C871" t="s">
        <v>1209</v>
      </c>
      <c r="D871">
        <v>747</v>
      </c>
      <c r="E871">
        <v>50</v>
      </c>
      <c r="F871">
        <f t="shared" si="13"/>
        <v>15</v>
      </c>
      <c r="G871" t="str">
        <f>STANDINGS_RBI[[#This Row],[League]]&amp;STANDINGS_RBI[[#This Row],[Team]]</f>
        <v>$150 Draft Champions Feb 02 1:00 pm Lg.3647Sultans of Swat 3</v>
      </c>
    </row>
    <row r="872" spans="1:7" x14ac:dyDescent="0.25">
      <c r="A872">
        <v>101</v>
      </c>
      <c r="B872" t="s">
        <v>1224</v>
      </c>
      <c r="C872" t="s">
        <v>1223</v>
      </c>
      <c r="D872">
        <v>1103</v>
      </c>
      <c r="E872">
        <v>2810</v>
      </c>
      <c r="F872">
        <f t="shared" si="13"/>
        <v>1</v>
      </c>
      <c r="G872" t="str">
        <f>STANDINGS_RBI[[#This Row],[League]]&amp;STANDINGS_RBI[[#This Row],[Team]]</f>
        <v>$150 Draft Champions Feb 02 1:00 pm Lg.3648Redd Nation</v>
      </c>
    </row>
    <row r="873" spans="1:7" x14ac:dyDescent="0.25">
      <c r="A873">
        <v>222</v>
      </c>
      <c r="B873" t="s">
        <v>1226</v>
      </c>
      <c r="C873" t="s">
        <v>1223</v>
      </c>
      <c r="D873">
        <v>1073</v>
      </c>
      <c r="E873">
        <v>2688</v>
      </c>
      <c r="F873">
        <f t="shared" si="13"/>
        <v>2</v>
      </c>
      <c r="G873" t="str">
        <f>STANDINGS_RBI[[#This Row],[League]]&amp;STANDINGS_RBI[[#This Row],[Team]]</f>
        <v>$150 Draft Champions Feb 02 1:00 pm Lg.3648Sons of Hamilton</v>
      </c>
    </row>
    <row r="874" spans="1:7" x14ac:dyDescent="0.25">
      <c r="A874">
        <v>495</v>
      </c>
      <c r="B874" t="s">
        <v>1235</v>
      </c>
      <c r="C874" t="s">
        <v>1223</v>
      </c>
      <c r="D874">
        <v>1036</v>
      </c>
      <c r="E874">
        <v>2419.5</v>
      </c>
      <c r="F874">
        <f t="shared" si="13"/>
        <v>3</v>
      </c>
      <c r="G874" t="str">
        <f>STANDINGS_RBI[[#This Row],[League]]&amp;STANDINGS_RBI[[#This Row],[Team]]</f>
        <v>$150 Draft Champions Feb 02 1:00 pm Lg.3648Team mitseff</v>
      </c>
    </row>
    <row r="875" spans="1:7" x14ac:dyDescent="0.25">
      <c r="A875">
        <v>554</v>
      </c>
      <c r="B875" t="s">
        <v>1229</v>
      </c>
      <c r="C875" t="s">
        <v>1223</v>
      </c>
      <c r="D875">
        <v>1029</v>
      </c>
      <c r="E875">
        <v>2357</v>
      </c>
      <c r="F875">
        <f t="shared" si="13"/>
        <v>4</v>
      </c>
      <c r="G875" t="str">
        <f>STANDINGS_RBI[[#This Row],[League]]&amp;STANDINGS_RBI[[#This Row],[Team]]</f>
        <v>$150 Draft Champions Feb 02 1:00 pm Lg.3648Hootie Hoo</v>
      </c>
    </row>
    <row r="876" spans="1:7" x14ac:dyDescent="0.25">
      <c r="A876">
        <v>570</v>
      </c>
      <c r="B876" t="s">
        <v>1227</v>
      </c>
      <c r="C876" t="s">
        <v>1223</v>
      </c>
      <c r="D876">
        <v>1027</v>
      </c>
      <c r="E876">
        <v>2340</v>
      </c>
      <c r="F876">
        <f t="shared" si="13"/>
        <v>5</v>
      </c>
      <c r="G876" t="str">
        <f>STANDINGS_RBI[[#This Row],[League]]&amp;STANDINGS_RBI[[#This Row],[Team]]</f>
        <v>$150 Draft Champions Feb 02 1:00 pm Lg.3648Howlin' Wolf</v>
      </c>
    </row>
    <row r="877" spans="1:7" x14ac:dyDescent="0.25">
      <c r="A877">
        <v>1353</v>
      </c>
      <c r="B877" t="s">
        <v>1231</v>
      </c>
      <c r="C877" t="s">
        <v>1223</v>
      </c>
      <c r="D877">
        <v>960</v>
      </c>
      <c r="E877">
        <v>1553.5</v>
      </c>
      <c r="F877">
        <f t="shared" si="13"/>
        <v>6</v>
      </c>
      <c r="G877" t="str">
        <f>STANDINGS_RBI[[#This Row],[League]]&amp;STANDINGS_RBI[[#This Row],[Team]]</f>
        <v>$150 Draft Champions Feb 02 1:00 pm Lg.3648B-Team</v>
      </c>
    </row>
    <row r="878" spans="1:7" x14ac:dyDescent="0.25">
      <c r="A878">
        <v>1368</v>
      </c>
      <c r="B878" t="s">
        <v>1230</v>
      </c>
      <c r="C878" t="s">
        <v>1223</v>
      </c>
      <c r="D878">
        <v>959</v>
      </c>
      <c r="E878">
        <v>1540</v>
      </c>
      <c r="F878">
        <f t="shared" si="13"/>
        <v>7</v>
      </c>
      <c r="G878" t="str">
        <f>STANDINGS_RBI[[#This Row],[League]]&amp;STANDINGS_RBI[[#This Row],[Team]]</f>
        <v>$150 Draft Champions Feb 02 1:00 pm Lg.3648LUNKERS SD2</v>
      </c>
    </row>
    <row r="879" spans="1:7" x14ac:dyDescent="0.25">
      <c r="A879">
        <v>1455</v>
      </c>
      <c r="B879" t="s">
        <v>286</v>
      </c>
      <c r="C879" t="s">
        <v>1223</v>
      </c>
      <c r="D879">
        <v>954</v>
      </c>
      <c r="E879">
        <v>1463.5</v>
      </c>
      <c r="F879">
        <f t="shared" si="13"/>
        <v>8</v>
      </c>
      <c r="G879" t="str">
        <f>STANDINGS_RBI[[#This Row],[League]]&amp;STANDINGS_RBI[[#This Row],[Team]]</f>
        <v>$150 Draft Champions Feb 02 1:00 pm Lg.3648Team Williams</v>
      </c>
    </row>
    <row r="880" spans="1:7" x14ac:dyDescent="0.25">
      <c r="A880">
        <v>1647</v>
      </c>
      <c r="B880" t="s">
        <v>1228</v>
      </c>
      <c r="C880" t="s">
        <v>1223</v>
      </c>
      <c r="D880">
        <v>938</v>
      </c>
      <c r="E880">
        <v>1262.5</v>
      </c>
      <c r="F880">
        <f t="shared" si="13"/>
        <v>9</v>
      </c>
      <c r="G880" t="str">
        <f>STANDINGS_RBI[[#This Row],[League]]&amp;STANDINGS_RBI[[#This Row],[Team]]</f>
        <v>$150 Draft Champions Feb 02 1:00 pm Lg.3648Murder He Roto Slow</v>
      </c>
    </row>
    <row r="881" spans="1:7" x14ac:dyDescent="0.25">
      <c r="A881">
        <v>1873</v>
      </c>
      <c r="B881" t="s">
        <v>1234</v>
      </c>
      <c r="C881" t="s">
        <v>1223</v>
      </c>
      <c r="D881">
        <v>922</v>
      </c>
      <c r="E881">
        <v>1045.5</v>
      </c>
      <c r="F881">
        <f t="shared" si="13"/>
        <v>10</v>
      </c>
      <c r="G881" t="str">
        <f>STANDINGS_RBI[[#This Row],[League]]&amp;STANDINGS_RBI[[#This Row],[Team]]</f>
        <v>$150 Draft Champions Feb 02 1:00 pm Lg.3648The Billygoat Instigators</v>
      </c>
    </row>
    <row r="882" spans="1:7" x14ac:dyDescent="0.25">
      <c r="A882">
        <v>2096</v>
      </c>
      <c r="B882" t="s">
        <v>1232</v>
      </c>
      <c r="C882" t="s">
        <v>1223</v>
      </c>
      <c r="D882">
        <v>903</v>
      </c>
      <c r="E882">
        <v>812.5</v>
      </c>
      <c r="F882">
        <f t="shared" si="13"/>
        <v>11</v>
      </c>
      <c r="G882" t="str">
        <f>STANDINGS_RBI[[#This Row],[League]]&amp;STANDINGS_RBI[[#This Row],[Team]]</f>
        <v>$150 Draft Champions Feb 02 1:00 pm Lg.3648Long Way to the Top If You Wanna Rock</v>
      </c>
    </row>
    <row r="883" spans="1:7" x14ac:dyDescent="0.25">
      <c r="A883">
        <v>2343</v>
      </c>
      <c r="B883" t="s">
        <v>1233</v>
      </c>
      <c r="C883" t="s">
        <v>1223</v>
      </c>
      <c r="D883">
        <v>876</v>
      </c>
      <c r="E883">
        <v>565</v>
      </c>
      <c r="F883">
        <f t="shared" si="13"/>
        <v>12</v>
      </c>
      <c r="G883" t="str">
        <f>STANDINGS_RBI[[#This Row],[League]]&amp;STANDINGS_RBI[[#This Row],[Team]]</f>
        <v>$150 Draft Champions Feb 02 1:00 pm Lg.3648HangerBangers</v>
      </c>
    </row>
    <row r="884" spans="1:7" x14ac:dyDescent="0.25">
      <c r="A884">
        <v>2609</v>
      </c>
      <c r="B884" t="s">
        <v>1222</v>
      </c>
      <c r="C884" t="s">
        <v>1223</v>
      </c>
      <c r="D884">
        <v>837</v>
      </c>
      <c r="E884">
        <v>303.5</v>
      </c>
      <c r="F884">
        <f t="shared" si="13"/>
        <v>13</v>
      </c>
      <c r="G884" t="str">
        <f>STANDINGS_RBI[[#This Row],[League]]&amp;STANDINGS_RBI[[#This Row],[Team]]</f>
        <v>$150 Draft Champions Feb 02 1:00 pm Lg.3648Team Levy</v>
      </c>
    </row>
    <row r="885" spans="1:7" x14ac:dyDescent="0.25">
      <c r="A885">
        <v>2682</v>
      </c>
      <c r="B885" t="s">
        <v>1225</v>
      </c>
      <c r="C885" t="s">
        <v>1223</v>
      </c>
      <c r="D885">
        <v>822</v>
      </c>
      <c r="E885">
        <v>228.5</v>
      </c>
      <c r="F885">
        <f t="shared" si="13"/>
        <v>14</v>
      </c>
      <c r="G885" t="str">
        <f>STANDINGS_RBI[[#This Row],[League]]&amp;STANDINGS_RBI[[#This Row],[Team]]</f>
        <v>$150 Draft Champions Feb 02 1:00 pm Lg.3648Sun Spartacus the Hun Tzu</v>
      </c>
    </row>
    <row r="886" spans="1:7" x14ac:dyDescent="0.25">
      <c r="A886">
        <v>2726</v>
      </c>
      <c r="B886" t="s">
        <v>491</v>
      </c>
      <c r="C886" t="s">
        <v>1223</v>
      </c>
      <c r="D886">
        <v>812</v>
      </c>
      <c r="E886">
        <v>185.5</v>
      </c>
      <c r="F886">
        <f t="shared" si="13"/>
        <v>15</v>
      </c>
      <c r="G886" t="str">
        <f>STANDINGS_RBI[[#This Row],[League]]&amp;STANDINGS_RBI[[#This Row],[Team]]</f>
        <v>$150 Draft Champions Feb 02 1:00 pm Lg.3648Team Wojciechowski</v>
      </c>
    </row>
    <row r="887" spans="1:7" x14ac:dyDescent="0.25">
      <c r="A887">
        <v>56</v>
      </c>
      <c r="B887" t="s">
        <v>1239</v>
      </c>
      <c r="C887" t="s">
        <v>1237</v>
      </c>
      <c r="D887">
        <v>1126</v>
      </c>
      <c r="E887">
        <v>2855.5</v>
      </c>
      <c r="F887">
        <f t="shared" si="13"/>
        <v>1</v>
      </c>
      <c r="G887" t="str">
        <f>STANDINGS_RBI[[#This Row],[League]]&amp;STANDINGS_RBI[[#This Row],[Team]]</f>
        <v>$150 Draft Champions Feb 03 1:00 pm Lg.3651Thebeau 6</v>
      </c>
    </row>
    <row r="888" spans="1:7" x14ac:dyDescent="0.25">
      <c r="A888">
        <v>69</v>
      </c>
      <c r="B888" t="s">
        <v>686</v>
      </c>
      <c r="C888" t="s">
        <v>1237</v>
      </c>
      <c r="D888">
        <v>1121</v>
      </c>
      <c r="E888">
        <v>2843.5</v>
      </c>
      <c r="F888">
        <f t="shared" si="13"/>
        <v>2</v>
      </c>
      <c r="G888" t="str">
        <f>STANDINGS_RBI[[#This Row],[League]]&amp;STANDINGS_RBI[[#This Row],[Team]]</f>
        <v>$150 Draft Champions Feb 03 1:00 pm Lg.3651Team Liebman</v>
      </c>
    </row>
    <row r="889" spans="1:7" x14ac:dyDescent="0.25">
      <c r="A889">
        <v>249</v>
      </c>
      <c r="B889" t="s">
        <v>1236</v>
      </c>
      <c r="C889" t="s">
        <v>1237</v>
      </c>
      <c r="D889">
        <v>1069</v>
      </c>
      <c r="E889">
        <v>2663</v>
      </c>
      <c r="F889">
        <f t="shared" si="13"/>
        <v>3</v>
      </c>
      <c r="G889" t="str">
        <f>STANDINGS_RBI[[#This Row],[League]]&amp;STANDINGS_RBI[[#This Row],[Team]]</f>
        <v>$150 Draft Champions Feb 03 1:00 pm Lg.3651Talons</v>
      </c>
    </row>
    <row r="890" spans="1:7" x14ac:dyDescent="0.25">
      <c r="A890">
        <v>452</v>
      </c>
      <c r="B890" t="s">
        <v>1246</v>
      </c>
      <c r="C890" t="s">
        <v>1237</v>
      </c>
      <c r="D890">
        <v>1041</v>
      </c>
      <c r="E890">
        <v>2459.5</v>
      </c>
      <c r="F890">
        <f t="shared" si="13"/>
        <v>4</v>
      </c>
      <c r="G890" t="str">
        <f>STANDINGS_RBI[[#This Row],[League]]&amp;STANDINGS_RBI[[#This Row],[Team]]</f>
        <v>$150 Draft Champions Feb 03 1:00 pm Lg.3651SmellNiceWithBartoloColon</v>
      </c>
    </row>
    <row r="891" spans="1:7" x14ac:dyDescent="0.25">
      <c r="A891">
        <v>532</v>
      </c>
      <c r="B891" t="s">
        <v>489</v>
      </c>
      <c r="C891" t="s">
        <v>1237</v>
      </c>
      <c r="D891">
        <v>1031</v>
      </c>
      <c r="E891">
        <v>2382.5</v>
      </c>
      <c r="F891">
        <f t="shared" si="13"/>
        <v>5</v>
      </c>
      <c r="G891" t="str">
        <f>STANDINGS_RBI[[#This Row],[League]]&amp;STANDINGS_RBI[[#This Row],[Team]]</f>
        <v>$150 Draft Champions Feb 03 1:00 pm Lg.3651Thing 5</v>
      </c>
    </row>
    <row r="892" spans="1:7" x14ac:dyDescent="0.25">
      <c r="A892">
        <v>698</v>
      </c>
      <c r="B892" t="s">
        <v>1241</v>
      </c>
      <c r="C892" t="s">
        <v>1237</v>
      </c>
      <c r="D892">
        <v>1014</v>
      </c>
      <c r="E892">
        <v>2213</v>
      </c>
      <c r="F892">
        <f t="shared" si="13"/>
        <v>6</v>
      </c>
      <c r="G892" t="str">
        <f>STANDINGS_RBI[[#This Row],[League]]&amp;STANDINGS_RBI[[#This Row],[Team]]</f>
        <v>$150 Draft Champions Feb 03 1:00 pm Lg.3651Pyrolitic Decomposition 10</v>
      </c>
    </row>
    <row r="893" spans="1:7" x14ac:dyDescent="0.25">
      <c r="A893">
        <v>1180</v>
      </c>
      <c r="B893" t="s">
        <v>1245</v>
      </c>
      <c r="C893" t="s">
        <v>1237</v>
      </c>
      <c r="D893">
        <v>973</v>
      </c>
      <c r="E893">
        <v>1725</v>
      </c>
      <c r="F893">
        <f t="shared" si="13"/>
        <v>7</v>
      </c>
      <c r="G893" t="str">
        <f>STANDINGS_RBI[[#This Row],[League]]&amp;STANDINGS_RBI[[#This Row],[Team]]</f>
        <v>$150 Draft Champions Feb 03 1:00 pm Lg.3651Eskimo Thunder</v>
      </c>
    </row>
    <row r="894" spans="1:7" x14ac:dyDescent="0.25">
      <c r="A894">
        <v>1870</v>
      </c>
      <c r="B894" t="s">
        <v>1240</v>
      </c>
      <c r="C894" t="s">
        <v>1237</v>
      </c>
      <c r="D894">
        <v>922</v>
      </c>
      <c r="E894">
        <v>1045.5</v>
      </c>
      <c r="F894">
        <f t="shared" si="13"/>
        <v>8</v>
      </c>
      <c r="G894" t="str">
        <f>STANDINGS_RBI[[#This Row],[League]]&amp;STANDINGS_RBI[[#This Row],[Team]]</f>
        <v>$150 Draft Champions Feb 03 1:00 pm Lg.3651Team Robot</v>
      </c>
    </row>
    <row r="895" spans="1:7" x14ac:dyDescent="0.25">
      <c r="A895">
        <v>1939</v>
      </c>
      <c r="B895" t="s">
        <v>1243</v>
      </c>
      <c r="C895" t="s">
        <v>1237</v>
      </c>
      <c r="D895">
        <v>917</v>
      </c>
      <c r="E895">
        <v>966.5</v>
      </c>
      <c r="F895">
        <f t="shared" si="13"/>
        <v>9</v>
      </c>
      <c r="G895" t="str">
        <f>STANDINGS_RBI[[#This Row],[League]]&amp;STANDINGS_RBI[[#This Row],[Team]]</f>
        <v>$150 Draft Champions Feb 03 1:00 pm Lg.3651Harmon Killebrew</v>
      </c>
    </row>
    <row r="896" spans="1:7" x14ac:dyDescent="0.25">
      <c r="A896">
        <v>2217</v>
      </c>
      <c r="B896" t="s">
        <v>356</v>
      </c>
      <c r="C896" t="s">
        <v>1237</v>
      </c>
      <c r="D896">
        <v>892</v>
      </c>
      <c r="E896">
        <v>692</v>
      </c>
      <c r="F896">
        <f t="shared" si="13"/>
        <v>10</v>
      </c>
      <c r="G896" t="str">
        <f>STANDINGS_RBI[[#This Row],[League]]&amp;STANDINGS_RBI[[#This Row],[Team]]</f>
        <v>$150 Draft Champions Feb 03 1:00 pm Lg.3651GUERRILLA DC</v>
      </c>
    </row>
    <row r="897" spans="1:7" x14ac:dyDescent="0.25">
      <c r="A897">
        <v>2308</v>
      </c>
      <c r="B897" t="s">
        <v>1238</v>
      </c>
      <c r="C897" t="s">
        <v>1237</v>
      </c>
      <c r="D897">
        <v>882</v>
      </c>
      <c r="E897">
        <v>610</v>
      </c>
      <c r="F897">
        <f t="shared" si="13"/>
        <v>11</v>
      </c>
      <c r="G897" t="str">
        <f>STANDINGS_RBI[[#This Row],[League]]&amp;STANDINGS_RBI[[#This Row],[Team]]</f>
        <v>$150 Draft Champions Feb 03 1:00 pm Lg.3651brownsound</v>
      </c>
    </row>
    <row r="898" spans="1:7" x14ac:dyDescent="0.25">
      <c r="A898">
        <v>2540</v>
      </c>
      <c r="B898" t="s">
        <v>98</v>
      </c>
      <c r="C898" t="s">
        <v>1237</v>
      </c>
      <c r="D898">
        <v>849</v>
      </c>
      <c r="E898">
        <v>373</v>
      </c>
      <c r="F898">
        <f t="shared" si="13"/>
        <v>12</v>
      </c>
      <c r="G898" t="str">
        <f>STANDINGS_RBI[[#This Row],[League]]&amp;STANDINGS_RBI[[#This Row],[Team]]</f>
        <v>$150 Draft Champions Feb 03 1:00 pm Lg.3651Team Ward</v>
      </c>
    </row>
    <row r="899" spans="1:7" x14ac:dyDescent="0.25">
      <c r="A899">
        <v>2685</v>
      </c>
      <c r="B899" t="s">
        <v>1244</v>
      </c>
      <c r="C899" t="s">
        <v>1237</v>
      </c>
      <c r="D899">
        <v>821</v>
      </c>
      <c r="E899">
        <v>224</v>
      </c>
      <c r="F899">
        <f t="shared" ref="F899:F962" si="14">IF(C899=C898,F898+1,1)</f>
        <v>13</v>
      </c>
      <c r="G899" t="str">
        <f>STANDINGS_RBI[[#This Row],[League]]&amp;STANDINGS_RBI[[#This Row],[Team]]</f>
        <v>$150 Draft Champions Feb 03 1:00 pm Lg.3651High Society</v>
      </c>
    </row>
    <row r="900" spans="1:7" x14ac:dyDescent="0.25">
      <c r="A900">
        <v>2842</v>
      </c>
      <c r="B900" t="s">
        <v>1247</v>
      </c>
      <c r="C900" t="s">
        <v>1237</v>
      </c>
      <c r="D900">
        <v>764</v>
      </c>
      <c r="E900">
        <v>69</v>
      </c>
      <c r="F900">
        <f t="shared" si="14"/>
        <v>14</v>
      </c>
      <c r="G900" t="str">
        <f>STANDINGS_RBI[[#This Row],[League]]&amp;STANDINGS_RBI[[#This Row],[Team]]</f>
        <v>$150 Draft Champions Feb 03 1:00 pm Lg.3651u, Enoesque</v>
      </c>
    </row>
    <row r="901" spans="1:7" x14ac:dyDescent="0.25">
      <c r="A901">
        <v>2850</v>
      </c>
      <c r="B901" t="s">
        <v>1242</v>
      </c>
      <c r="C901" t="s">
        <v>1237</v>
      </c>
      <c r="D901">
        <v>759</v>
      </c>
      <c r="E901">
        <v>62.5</v>
      </c>
      <c r="F901">
        <f t="shared" si="14"/>
        <v>15</v>
      </c>
      <c r="G901" t="str">
        <f>STANDINGS_RBI[[#This Row],[League]]&amp;STANDINGS_RBI[[#This Row],[Team]]</f>
        <v>$150 Draft Champions Feb 03 1:00 pm Lg.3651Toledo Mud Hens</v>
      </c>
    </row>
    <row r="902" spans="1:7" x14ac:dyDescent="0.25">
      <c r="A902">
        <v>389</v>
      </c>
      <c r="B902" t="s">
        <v>111</v>
      </c>
      <c r="C902" t="s">
        <v>1248</v>
      </c>
      <c r="D902">
        <v>1049</v>
      </c>
      <c r="E902">
        <v>2523.5</v>
      </c>
      <c r="F902">
        <f t="shared" si="14"/>
        <v>1</v>
      </c>
      <c r="G902" t="str">
        <f>STANDINGS_RBI[[#This Row],[League]]&amp;STANDINGS_RBI[[#This Row],[Team]]</f>
        <v>$150 Draft Champions Feb 04 1:00 pm Lg.3653MustSeeTV314{DM2}</v>
      </c>
    </row>
    <row r="903" spans="1:7" x14ac:dyDescent="0.25">
      <c r="A903">
        <v>401</v>
      </c>
      <c r="B903" t="s">
        <v>375</v>
      </c>
      <c r="C903" t="s">
        <v>1248</v>
      </c>
      <c r="D903">
        <v>1047</v>
      </c>
      <c r="E903">
        <v>2509</v>
      </c>
      <c r="F903">
        <f t="shared" si="14"/>
        <v>2</v>
      </c>
      <c r="G903" t="str">
        <f>STANDINGS_RBI[[#This Row],[League]]&amp;STANDINGS_RBI[[#This Row],[Team]]</f>
        <v>$150 Draft Champions Feb 04 1:00 pm Lg.3653Jobu's Rum</v>
      </c>
    </row>
    <row r="904" spans="1:7" x14ac:dyDescent="0.25">
      <c r="A904">
        <v>602</v>
      </c>
      <c r="B904" t="s">
        <v>1254</v>
      </c>
      <c r="C904" t="s">
        <v>1248</v>
      </c>
      <c r="D904">
        <v>1023</v>
      </c>
      <c r="E904">
        <v>2309</v>
      </c>
      <c r="F904">
        <f t="shared" si="14"/>
        <v>3</v>
      </c>
      <c r="G904" t="str">
        <f>STANDINGS_RBI[[#This Row],[League]]&amp;STANDINGS_RBI[[#This Row],[Team]]</f>
        <v>$150 Draft Champions Feb 04 1:00 pm Lg.3653Team Boyd 2</v>
      </c>
    </row>
    <row r="905" spans="1:7" x14ac:dyDescent="0.25">
      <c r="A905">
        <v>654</v>
      </c>
      <c r="B905" t="s">
        <v>284</v>
      </c>
      <c r="C905" t="s">
        <v>1248</v>
      </c>
      <c r="D905">
        <v>1018</v>
      </c>
      <c r="E905">
        <v>2258.5</v>
      </c>
      <c r="F905">
        <f t="shared" si="14"/>
        <v>4</v>
      </c>
      <c r="G905" t="str">
        <f>STANDINGS_RBI[[#This Row],[League]]&amp;STANDINGS_RBI[[#This Row],[Team]]</f>
        <v>$150 Draft Champions Feb 04 1:00 pm Lg.3653Team Bloom</v>
      </c>
    </row>
    <row r="906" spans="1:7" x14ac:dyDescent="0.25">
      <c r="A906">
        <v>716</v>
      </c>
      <c r="B906" t="s">
        <v>56</v>
      </c>
      <c r="C906" t="s">
        <v>1248</v>
      </c>
      <c r="D906">
        <v>1012</v>
      </c>
      <c r="E906">
        <v>2192</v>
      </c>
      <c r="F906">
        <f t="shared" si="14"/>
        <v>5</v>
      </c>
      <c r="G906" t="str">
        <f>STANDINGS_RBI[[#This Row],[League]]&amp;STANDINGS_RBI[[#This Row],[Team]]</f>
        <v>$150 Draft Champions Feb 04 1:00 pm Lg.3653DOUGHBOYS</v>
      </c>
    </row>
    <row r="907" spans="1:7" x14ac:dyDescent="0.25">
      <c r="A907">
        <v>960</v>
      </c>
      <c r="B907" t="s">
        <v>1250</v>
      </c>
      <c r="C907" t="s">
        <v>1248</v>
      </c>
      <c r="D907">
        <v>992</v>
      </c>
      <c r="E907">
        <v>1954</v>
      </c>
      <c r="F907">
        <f t="shared" si="14"/>
        <v>6</v>
      </c>
      <c r="G907" t="str">
        <f>STANDINGS_RBI[[#This Row],[League]]&amp;STANDINGS_RBI[[#This Row],[Team]]</f>
        <v>$150 Draft Champions Feb 04 1:00 pm Lg.3653Team McLain</v>
      </c>
    </row>
    <row r="908" spans="1:7" x14ac:dyDescent="0.25">
      <c r="A908">
        <v>1204</v>
      </c>
      <c r="B908" t="s">
        <v>1249</v>
      </c>
      <c r="C908" t="s">
        <v>1248</v>
      </c>
      <c r="D908">
        <v>972</v>
      </c>
      <c r="E908">
        <v>1710</v>
      </c>
      <c r="F908">
        <f t="shared" si="14"/>
        <v>7</v>
      </c>
      <c r="G908" t="str">
        <f>STANDINGS_RBI[[#This Row],[League]]&amp;STANDINGS_RBI[[#This Row],[Team]]</f>
        <v>$150 Draft Champions Feb 04 1:00 pm Lg.3653Stalking Butlers</v>
      </c>
    </row>
    <row r="909" spans="1:7" x14ac:dyDescent="0.25">
      <c r="A909">
        <v>1257</v>
      </c>
      <c r="B909" t="s">
        <v>1253</v>
      </c>
      <c r="C909" t="s">
        <v>1248</v>
      </c>
      <c r="D909">
        <v>967</v>
      </c>
      <c r="E909">
        <v>1651</v>
      </c>
      <c r="F909">
        <f t="shared" si="14"/>
        <v>8</v>
      </c>
      <c r="G909" t="str">
        <f>STANDINGS_RBI[[#This Row],[League]]&amp;STANDINGS_RBI[[#This Row],[Team]]</f>
        <v>$150 Draft Champions Feb 04 1:00 pm Lg.3653G squared &lt;Feb&gt;</v>
      </c>
    </row>
    <row r="910" spans="1:7" x14ac:dyDescent="0.25">
      <c r="A910">
        <v>1377</v>
      </c>
      <c r="B910" t="s">
        <v>1255</v>
      </c>
      <c r="C910" t="s">
        <v>1248</v>
      </c>
      <c r="D910">
        <v>959</v>
      </c>
      <c r="E910">
        <v>1540</v>
      </c>
      <c r="F910">
        <f t="shared" si="14"/>
        <v>9</v>
      </c>
      <c r="G910" t="str">
        <f>STANDINGS_RBI[[#This Row],[League]]&amp;STANDINGS_RBI[[#This Row],[Team]]</f>
        <v>$150 Draft Champions Feb 04 1:00 pm Lg.3653The Todd Father</v>
      </c>
    </row>
    <row r="911" spans="1:7" x14ac:dyDescent="0.25">
      <c r="A911">
        <v>1410</v>
      </c>
      <c r="B911" t="s">
        <v>161</v>
      </c>
      <c r="C911" t="s">
        <v>1248</v>
      </c>
      <c r="D911">
        <v>957</v>
      </c>
      <c r="E911">
        <v>1508.5</v>
      </c>
      <c r="F911">
        <f t="shared" si="14"/>
        <v>10</v>
      </c>
      <c r="G911" t="str">
        <f>STANDINGS_RBI[[#This Row],[League]]&amp;STANDINGS_RBI[[#This Row],[Team]]</f>
        <v>$150 Draft Champions Feb 04 1:00 pm Lg.3653Wrecking Crew</v>
      </c>
    </row>
    <row r="912" spans="1:7" x14ac:dyDescent="0.25">
      <c r="A912">
        <v>1610</v>
      </c>
      <c r="B912" t="s">
        <v>1251</v>
      </c>
      <c r="C912" t="s">
        <v>1248</v>
      </c>
      <c r="D912">
        <v>941</v>
      </c>
      <c r="E912">
        <v>1299</v>
      </c>
      <c r="F912">
        <f t="shared" si="14"/>
        <v>11</v>
      </c>
      <c r="G912" t="str">
        <f>STANDINGS_RBI[[#This Row],[League]]&amp;STANDINGS_RBI[[#This Row],[Team]]</f>
        <v>$150 Draft Champions Feb 04 1:00 pm Lg.3653DAYTON RAIDERS</v>
      </c>
    </row>
    <row r="913" spans="1:7" x14ac:dyDescent="0.25">
      <c r="A913">
        <v>2243</v>
      </c>
      <c r="B913" t="s">
        <v>1256</v>
      </c>
      <c r="C913" t="s">
        <v>1248</v>
      </c>
      <c r="D913">
        <v>889</v>
      </c>
      <c r="E913">
        <v>664</v>
      </c>
      <c r="F913">
        <f t="shared" si="14"/>
        <v>12</v>
      </c>
      <c r="G913" t="str">
        <f>STANDINGS_RBI[[#This Row],[League]]&amp;STANDINGS_RBI[[#This Row],[Team]]</f>
        <v>$150 Draft Champions Feb 04 1:00 pm Lg.3653BOSTON CUBS</v>
      </c>
    </row>
    <row r="914" spans="1:7" x14ac:dyDescent="0.25">
      <c r="A914">
        <v>2485</v>
      </c>
      <c r="B914" t="s">
        <v>451</v>
      </c>
      <c r="C914" t="s">
        <v>1248</v>
      </c>
      <c r="D914">
        <v>857</v>
      </c>
      <c r="E914">
        <v>425.5</v>
      </c>
      <c r="F914">
        <f t="shared" si="14"/>
        <v>13</v>
      </c>
      <c r="G914" t="str">
        <f>STANDINGS_RBI[[#This Row],[League]]&amp;STANDINGS_RBI[[#This Row],[Team]]</f>
        <v>$150 Draft Champions Feb 04 1:00 pm Lg.3653Captain Crunch 4</v>
      </c>
    </row>
    <row r="915" spans="1:7" x14ac:dyDescent="0.25">
      <c r="A915">
        <v>2543</v>
      </c>
      <c r="B915" t="s">
        <v>55</v>
      </c>
      <c r="C915" t="s">
        <v>1248</v>
      </c>
      <c r="D915">
        <v>848</v>
      </c>
      <c r="E915">
        <v>365.5</v>
      </c>
      <c r="F915">
        <f t="shared" si="14"/>
        <v>14</v>
      </c>
      <c r="G915" t="str">
        <f>STANDINGS_RBI[[#This Row],[League]]&amp;STANDINGS_RBI[[#This Row],[Team]]</f>
        <v>$150 Draft Champions Feb 04 1:00 pm Lg.3653BALCO: HENNESSY &amp; PEDS</v>
      </c>
    </row>
    <row r="916" spans="1:7" x14ac:dyDescent="0.25">
      <c r="A916">
        <v>2576</v>
      </c>
      <c r="B916" t="s">
        <v>1252</v>
      </c>
      <c r="C916" t="s">
        <v>1248</v>
      </c>
      <c r="D916">
        <v>842</v>
      </c>
      <c r="E916">
        <v>333</v>
      </c>
      <c r="F916">
        <f t="shared" si="14"/>
        <v>15</v>
      </c>
      <c r="G916" t="str">
        <f>STANDINGS_RBI[[#This Row],[League]]&amp;STANDINGS_RBI[[#This Row],[Team]]</f>
        <v>$150 Draft Champions Feb 04 1:00 pm Lg.3653MVPunisher</v>
      </c>
    </row>
    <row r="917" spans="1:7" x14ac:dyDescent="0.25">
      <c r="A917">
        <v>711</v>
      </c>
      <c r="B917" t="s">
        <v>1262</v>
      </c>
      <c r="C917" t="s">
        <v>1258</v>
      </c>
      <c r="D917">
        <v>1013</v>
      </c>
      <c r="E917">
        <v>2202.5</v>
      </c>
      <c r="F917">
        <f t="shared" si="14"/>
        <v>1</v>
      </c>
      <c r="G917" t="str">
        <f>STANDINGS_RBI[[#This Row],[League]]&amp;STANDINGS_RBI[[#This Row],[Team]]</f>
        <v>$150 Draft Champions Feb 05 1:00 pm Lg.3654Wayne Tolleson</v>
      </c>
    </row>
    <row r="918" spans="1:7" x14ac:dyDescent="0.25">
      <c r="A918">
        <v>803</v>
      </c>
      <c r="B918" t="s">
        <v>1260</v>
      </c>
      <c r="C918" t="s">
        <v>1258</v>
      </c>
      <c r="D918">
        <v>1005</v>
      </c>
      <c r="E918">
        <v>2109.5</v>
      </c>
      <c r="F918">
        <f t="shared" si="14"/>
        <v>2</v>
      </c>
      <c r="G918" t="str">
        <f>STANDINGS_RBI[[#This Row],[League]]&amp;STANDINGS_RBI[[#This Row],[Team]]</f>
        <v>$150 Draft Champions Feb 05 1:00 pm Lg.3654TheFanAddict</v>
      </c>
    </row>
    <row r="919" spans="1:7" x14ac:dyDescent="0.25">
      <c r="A919">
        <v>816</v>
      </c>
      <c r="B919" t="s">
        <v>1269</v>
      </c>
      <c r="C919" t="s">
        <v>1258</v>
      </c>
      <c r="D919">
        <v>1004</v>
      </c>
      <c r="E919">
        <v>2098</v>
      </c>
      <c r="F919">
        <f t="shared" si="14"/>
        <v>3</v>
      </c>
      <c r="G919" t="str">
        <f>STANDINGS_RBI[[#This Row],[League]]&amp;STANDINGS_RBI[[#This Row],[Team]]</f>
        <v>$150 Draft Champions Feb 05 1:00 pm Lg.3654Surrender Dorothy! (5)</v>
      </c>
    </row>
    <row r="920" spans="1:7" x14ac:dyDescent="0.25">
      <c r="A920">
        <v>825</v>
      </c>
      <c r="B920" t="s">
        <v>1267</v>
      </c>
      <c r="C920" t="s">
        <v>1258</v>
      </c>
      <c r="D920">
        <v>1003</v>
      </c>
      <c r="E920">
        <v>2086</v>
      </c>
      <c r="F920">
        <f t="shared" si="14"/>
        <v>4</v>
      </c>
      <c r="G920" t="str">
        <f>STANDINGS_RBI[[#This Row],[League]]&amp;STANDINGS_RBI[[#This Row],[Team]]</f>
        <v>$150 Draft Champions Feb 05 1:00 pm Lg.3654Noodler Fun Monkey1</v>
      </c>
    </row>
    <row r="921" spans="1:7" x14ac:dyDescent="0.25">
      <c r="A921">
        <v>880</v>
      </c>
      <c r="B921" t="s">
        <v>1257</v>
      </c>
      <c r="C921" t="s">
        <v>1258</v>
      </c>
      <c r="D921">
        <v>999</v>
      </c>
      <c r="E921">
        <v>2037.5</v>
      </c>
      <c r="F921">
        <f t="shared" si="14"/>
        <v>5</v>
      </c>
      <c r="G921" t="str">
        <f>STANDINGS_RBI[[#This Row],[League]]&amp;STANDINGS_RBI[[#This Row],[Team]]</f>
        <v>$150 Draft Champions Feb 05 1:00 pm Lg.3654ZZzZzZz</v>
      </c>
    </row>
    <row r="922" spans="1:7" x14ac:dyDescent="0.25">
      <c r="A922">
        <v>896</v>
      </c>
      <c r="B922" t="s">
        <v>1259</v>
      </c>
      <c r="C922" t="s">
        <v>1258</v>
      </c>
      <c r="D922">
        <v>997</v>
      </c>
      <c r="E922">
        <v>2010</v>
      </c>
      <c r="F922">
        <f t="shared" si="14"/>
        <v>6</v>
      </c>
      <c r="G922" t="str">
        <f>STANDINGS_RBI[[#This Row],[League]]&amp;STANDINGS_RBI[[#This Row],[Team]]</f>
        <v>$150 Draft Champions Feb 05 1:00 pm Lg.3654Hickory High Huskers</v>
      </c>
    </row>
    <row r="923" spans="1:7" x14ac:dyDescent="0.25">
      <c r="A923">
        <v>975</v>
      </c>
      <c r="B923" t="s">
        <v>1266</v>
      </c>
      <c r="C923" t="s">
        <v>1258</v>
      </c>
      <c r="D923">
        <v>991</v>
      </c>
      <c r="E923">
        <v>1939.5</v>
      </c>
      <c r="F923">
        <f t="shared" si="14"/>
        <v>7</v>
      </c>
      <c r="G923" t="str">
        <f>STANDINGS_RBI[[#This Row],[League]]&amp;STANDINGS_RBI[[#This Row],[Team]]</f>
        <v>$150 Draft Champions Feb 05 1:00 pm Lg.3654Team Bradford</v>
      </c>
    </row>
    <row r="924" spans="1:7" x14ac:dyDescent="0.25">
      <c r="A924">
        <v>1324</v>
      </c>
      <c r="B924" t="s">
        <v>1264</v>
      </c>
      <c r="C924" t="s">
        <v>1258</v>
      </c>
      <c r="D924">
        <v>962</v>
      </c>
      <c r="E924">
        <v>1583</v>
      </c>
      <c r="F924">
        <f t="shared" si="14"/>
        <v>8</v>
      </c>
      <c r="G924" t="str">
        <f>STANDINGS_RBI[[#This Row],[League]]&amp;STANDINGS_RBI[[#This Row],[Team]]</f>
        <v>$150 Draft Champions Feb 05 1:00 pm Lg.3654FORGIVING STEVE BARTMAN</v>
      </c>
    </row>
    <row r="925" spans="1:7" x14ac:dyDescent="0.25">
      <c r="A925">
        <v>1369</v>
      </c>
      <c r="B925" t="s">
        <v>274</v>
      </c>
      <c r="C925" t="s">
        <v>1258</v>
      </c>
      <c r="D925">
        <v>959</v>
      </c>
      <c r="E925">
        <v>1540</v>
      </c>
      <c r="F925">
        <f t="shared" si="14"/>
        <v>9</v>
      </c>
      <c r="G925" t="str">
        <f>STANDINGS_RBI[[#This Row],[League]]&amp;STANDINGS_RBI[[#This Row],[Team]]</f>
        <v>$150 Draft Champions Feb 05 1:00 pm Lg.3654MOBALL</v>
      </c>
    </row>
    <row r="926" spans="1:7" x14ac:dyDescent="0.25">
      <c r="A926">
        <v>1527</v>
      </c>
      <c r="B926" t="s">
        <v>1263</v>
      </c>
      <c r="C926" t="s">
        <v>1258</v>
      </c>
      <c r="D926">
        <v>949</v>
      </c>
      <c r="E926">
        <v>1387</v>
      </c>
      <c r="F926">
        <f t="shared" si="14"/>
        <v>10</v>
      </c>
      <c r="G926" t="str">
        <f>STANDINGS_RBI[[#This Row],[League]]&amp;STANDINGS_RBI[[#This Row],[Team]]</f>
        <v>$150 Draft Champions Feb 05 1:00 pm Lg.3654Team Eliason 1</v>
      </c>
    </row>
    <row r="927" spans="1:7" x14ac:dyDescent="0.25">
      <c r="A927">
        <v>2020</v>
      </c>
      <c r="B927" t="s">
        <v>194</v>
      </c>
      <c r="C927" t="s">
        <v>1258</v>
      </c>
      <c r="D927">
        <v>911</v>
      </c>
      <c r="E927">
        <v>895.5</v>
      </c>
      <c r="F927">
        <f t="shared" si="14"/>
        <v>11</v>
      </c>
      <c r="G927" t="str">
        <f>STANDINGS_RBI[[#This Row],[League]]&amp;STANDINGS_RBI[[#This Row],[Team]]</f>
        <v>$150 Draft Champions Feb 05 1:00 pm Lg.3654Team Metivier</v>
      </c>
    </row>
    <row r="928" spans="1:7" x14ac:dyDescent="0.25">
      <c r="A928">
        <v>2106</v>
      </c>
      <c r="B928" t="s">
        <v>1261</v>
      </c>
      <c r="C928" t="s">
        <v>1258</v>
      </c>
      <c r="D928">
        <v>903</v>
      </c>
      <c r="E928">
        <v>812.5</v>
      </c>
      <c r="F928">
        <f t="shared" si="14"/>
        <v>12</v>
      </c>
      <c r="G928" t="str">
        <f>STANDINGS_RBI[[#This Row],[League]]&amp;STANDINGS_RBI[[#This Row],[Team]]</f>
        <v>$150 Draft Champions Feb 05 1:00 pm Lg.3654papa's 9</v>
      </c>
    </row>
    <row r="929" spans="1:7" x14ac:dyDescent="0.25">
      <c r="A929">
        <v>2567</v>
      </c>
      <c r="B929" t="s">
        <v>51</v>
      </c>
      <c r="C929" t="s">
        <v>1258</v>
      </c>
      <c r="D929">
        <v>844</v>
      </c>
      <c r="E929">
        <v>345</v>
      </c>
      <c r="F929">
        <f t="shared" si="14"/>
        <v>13</v>
      </c>
      <c r="G929" t="str">
        <f>STANDINGS_RBI[[#This Row],[League]]&amp;STANDINGS_RBI[[#This Row],[Team]]</f>
        <v>$150 Draft Champions Feb 05 1:00 pm Lg.3654Team Kostern</v>
      </c>
    </row>
    <row r="930" spans="1:7" x14ac:dyDescent="0.25">
      <c r="A930">
        <v>2711</v>
      </c>
      <c r="B930" t="s">
        <v>1265</v>
      </c>
      <c r="C930" t="s">
        <v>1258</v>
      </c>
      <c r="D930">
        <v>817</v>
      </c>
      <c r="E930">
        <v>202</v>
      </c>
      <c r="F930">
        <f t="shared" si="14"/>
        <v>14</v>
      </c>
      <c r="G930" t="str">
        <f>STANDINGS_RBI[[#This Row],[League]]&amp;STANDINGS_RBI[[#This Row],[Team]]</f>
        <v>$150 Draft Champions Feb 05 1:00 pm Lg.3654Rizzotos, capeesh?</v>
      </c>
    </row>
    <row r="931" spans="1:7" x14ac:dyDescent="0.25">
      <c r="A931">
        <v>2721</v>
      </c>
      <c r="B931" t="s">
        <v>1268</v>
      </c>
      <c r="C931" t="s">
        <v>1258</v>
      </c>
      <c r="D931">
        <v>813</v>
      </c>
      <c r="E931">
        <v>189.5</v>
      </c>
      <c r="F931">
        <f t="shared" si="14"/>
        <v>15</v>
      </c>
      <c r="G931" t="str">
        <f>STANDINGS_RBI[[#This Row],[League]]&amp;STANDINGS_RBI[[#This Row],[Team]]</f>
        <v>$150 Draft Champions Feb 05 1:00 pm Lg.3654Hammerhead Yaks 2.0</v>
      </c>
    </row>
    <row r="932" spans="1:7" x14ac:dyDescent="0.25">
      <c r="A932">
        <v>312</v>
      </c>
      <c r="B932" t="s">
        <v>1270</v>
      </c>
      <c r="C932" t="s">
        <v>1271</v>
      </c>
      <c r="D932">
        <v>1059</v>
      </c>
      <c r="E932">
        <v>2601</v>
      </c>
      <c r="F932">
        <f t="shared" si="14"/>
        <v>1</v>
      </c>
      <c r="G932" t="str">
        <f>STANDINGS_RBI[[#This Row],[League]]&amp;STANDINGS_RBI[[#This Row],[Team]]</f>
        <v>$150 Draft Champions Feb 05 1:00 pm Lg.3656Wango Tango</v>
      </c>
    </row>
    <row r="933" spans="1:7" x14ac:dyDescent="0.25">
      <c r="A933">
        <v>325</v>
      </c>
      <c r="B933" t="s">
        <v>145</v>
      </c>
      <c r="C933" t="s">
        <v>1271</v>
      </c>
      <c r="D933">
        <v>1056</v>
      </c>
      <c r="E933">
        <v>2582</v>
      </c>
      <c r="F933">
        <f t="shared" si="14"/>
        <v>2</v>
      </c>
      <c r="G933" t="str">
        <f>STANDINGS_RBI[[#This Row],[League]]&amp;STANDINGS_RBI[[#This Row],[Team]]</f>
        <v>$150 Draft Champions Feb 05 1:00 pm Lg.3656BugEaters</v>
      </c>
    </row>
    <row r="934" spans="1:7" x14ac:dyDescent="0.25">
      <c r="A934">
        <v>448</v>
      </c>
      <c r="B934" t="s">
        <v>152</v>
      </c>
      <c r="C934" t="s">
        <v>1271</v>
      </c>
      <c r="D934">
        <v>1041</v>
      </c>
      <c r="E934">
        <v>2459.5</v>
      </c>
      <c r="F934">
        <f t="shared" si="14"/>
        <v>3</v>
      </c>
      <c r="G934" t="str">
        <f>STANDINGS_RBI[[#This Row],[League]]&amp;STANDINGS_RBI[[#This Row],[Team]]</f>
        <v>$150 Draft Champions Feb 05 1:00 pm Lg.3656Bronx Yankees (DC8)</v>
      </c>
    </row>
    <row r="935" spans="1:7" x14ac:dyDescent="0.25">
      <c r="A935">
        <v>488</v>
      </c>
      <c r="B935" t="s">
        <v>1277</v>
      </c>
      <c r="C935" t="s">
        <v>1271</v>
      </c>
      <c r="D935">
        <v>1036</v>
      </c>
      <c r="E935">
        <v>2419.5</v>
      </c>
      <c r="F935">
        <f t="shared" si="14"/>
        <v>4</v>
      </c>
      <c r="G935" t="str">
        <f>STANDINGS_RBI[[#This Row],[League]]&amp;STANDINGS_RBI[[#This Row],[Team]]</f>
        <v>$150 Draft Champions Feb 05 1:00 pm Lg.3656Dominance &amp; Submission III</v>
      </c>
    </row>
    <row r="936" spans="1:7" x14ac:dyDescent="0.25">
      <c r="A936">
        <v>701</v>
      </c>
      <c r="B936" t="s">
        <v>177</v>
      </c>
      <c r="C936" t="s">
        <v>1271</v>
      </c>
      <c r="D936">
        <v>1014</v>
      </c>
      <c r="E936">
        <v>2213</v>
      </c>
      <c r="F936">
        <f t="shared" si="14"/>
        <v>5</v>
      </c>
      <c r="G936" t="str">
        <f>STANDINGS_RBI[[#This Row],[League]]&amp;STANDINGS_RBI[[#This Row],[Team]]</f>
        <v>$150 Draft Champions Feb 05 1:00 pm Lg.3656Team JP3</v>
      </c>
    </row>
    <row r="937" spans="1:7" x14ac:dyDescent="0.25">
      <c r="A937">
        <v>809</v>
      </c>
      <c r="B937" t="s">
        <v>1274</v>
      </c>
      <c r="C937" t="s">
        <v>1271</v>
      </c>
      <c r="D937">
        <v>1004</v>
      </c>
      <c r="E937">
        <v>2098</v>
      </c>
      <c r="F937">
        <f t="shared" si="14"/>
        <v>6</v>
      </c>
      <c r="G937" t="str">
        <f>STANDINGS_RBI[[#This Row],[League]]&amp;STANDINGS_RBI[[#This Row],[Team]]</f>
        <v>$150 Draft Champions Feb 05 1:00 pm Lg.3656Exspin</v>
      </c>
    </row>
    <row r="938" spans="1:7" x14ac:dyDescent="0.25">
      <c r="A938">
        <v>837</v>
      </c>
      <c r="B938" t="s">
        <v>189</v>
      </c>
      <c r="C938" t="s">
        <v>1271</v>
      </c>
      <c r="D938">
        <v>1002</v>
      </c>
      <c r="E938">
        <v>2072</v>
      </c>
      <c r="F938">
        <f t="shared" si="14"/>
        <v>7</v>
      </c>
      <c r="G938" t="str">
        <f>STANDINGS_RBI[[#This Row],[League]]&amp;STANDINGS_RBI[[#This Row],[Team]]</f>
        <v>$150 Draft Champions Feb 05 1:00 pm Lg.3656Homer Hankies</v>
      </c>
    </row>
    <row r="939" spans="1:7" x14ac:dyDescent="0.25">
      <c r="A939">
        <v>1391</v>
      </c>
      <c r="B939" t="s">
        <v>1275</v>
      </c>
      <c r="C939" t="s">
        <v>1271</v>
      </c>
      <c r="D939">
        <v>958</v>
      </c>
      <c r="E939">
        <v>1525</v>
      </c>
      <c r="F939">
        <f t="shared" si="14"/>
        <v>8</v>
      </c>
      <c r="G939" t="str">
        <f>STANDINGS_RBI[[#This Row],[League]]&amp;STANDINGS_RBI[[#This Row],[Team]]</f>
        <v>$150 Draft Champions Feb 05 1:00 pm Lg.3656STL Cards 23</v>
      </c>
    </row>
    <row r="940" spans="1:7" x14ac:dyDescent="0.25">
      <c r="A940">
        <v>1639</v>
      </c>
      <c r="B940" t="s">
        <v>1278</v>
      </c>
      <c r="C940" t="s">
        <v>1271</v>
      </c>
      <c r="D940">
        <v>939</v>
      </c>
      <c r="E940">
        <v>1275</v>
      </c>
      <c r="F940">
        <f t="shared" si="14"/>
        <v>9</v>
      </c>
      <c r="G940" t="str">
        <f>STANDINGS_RBI[[#This Row],[League]]&amp;STANDINGS_RBI[[#This Row],[Team]]</f>
        <v>$150 Draft Champions Feb 05 1:00 pm Lg.3656SpinningSeams10</v>
      </c>
    </row>
    <row r="941" spans="1:7" x14ac:dyDescent="0.25">
      <c r="A941">
        <v>1903</v>
      </c>
      <c r="B941" t="s">
        <v>1273</v>
      </c>
      <c r="C941" t="s">
        <v>1271</v>
      </c>
      <c r="D941">
        <v>920</v>
      </c>
      <c r="E941">
        <v>1013.5</v>
      </c>
      <c r="F941">
        <f t="shared" si="14"/>
        <v>10</v>
      </c>
      <c r="G941" t="str">
        <f>STANDINGS_RBI[[#This Row],[League]]&amp;STANDINGS_RBI[[#This Row],[Team]]</f>
        <v>$150 Draft Champions Feb 05 1:00 pm Lg.3656Team Trojak</v>
      </c>
    </row>
    <row r="942" spans="1:7" x14ac:dyDescent="0.25">
      <c r="A942">
        <v>2101</v>
      </c>
      <c r="B942" t="s">
        <v>1272</v>
      </c>
      <c r="C942" t="s">
        <v>1271</v>
      </c>
      <c r="D942">
        <v>903</v>
      </c>
      <c r="E942">
        <v>812.5</v>
      </c>
      <c r="F942">
        <f t="shared" si="14"/>
        <v>11</v>
      </c>
      <c r="G942" t="str">
        <f>STANDINGS_RBI[[#This Row],[League]]&amp;STANDINGS_RBI[[#This Row],[Team]]</f>
        <v>$150 Draft Champions Feb 05 1:00 pm Lg.3656Team Forgach</v>
      </c>
    </row>
    <row r="943" spans="1:7" x14ac:dyDescent="0.25">
      <c r="A943">
        <v>2289</v>
      </c>
      <c r="B943" t="s">
        <v>1276</v>
      </c>
      <c r="C943" t="s">
        <v>1271</v>
      </c>
      <c r="D943">
        <v>883</v>
      </c>
      <c r="E943">
        <v>623</v>
      </c>
      <c r="F943">
        <f t="shared" si="14"/>
        <v>12</v>
      </c>
      <c r="G943" t="str">
        <f>STANDINGS_RBI[[#This Row],[League]]&amp;STANDINGS_RBI[[#This Row],[Team]]</f>
        <v>$150 Draft Champions Feb 05 1:00 pm Lg.3656Team To Be Named Later</v>
      </c>
    </row>
    <row r="944" spans="1:7" x14ac:dyDescent="0.25">
      <c r="A944">
        <v>2453</v>
      </c>
      <c r="B944" t="s">
        <v>323</v>
      </c>
      <c r="C944" t="s">
        <v>1271</v>
      </c>
      <c r="D944">
        <v>862</v>
      </c>
      <c r="E944">
        <v>461.5</v>
      </c>
      <c r="F944">
        <f t="shared" si="14"/>
        <v>13</v>
      </c>
      <c r="G944" t="str">
        <f>STANDINGS_RBI[[#This Row],[League]]&amp;STANDINGS_RBI[[#This Row],[Team]]</f>
        <v>$150 Draft Champions Feb 05 1:00 pm Lg.3656White Trash</v>
      </c>
    </row>
    <row r="945" spans="1:7" x14ac:dyDescent="0.25">
      <c r="A945">
        <v>2683</v>
      </c>
      <c r="B945" t="s">
        <v>190</v>
      </c>
      <c r="C945" t="s">
        <v>1271</v>
      </c>
      <c r="D945">
        <v>822</v>
      </c>
      <c r="E945">
        <v>228.5</v>
      </c>
      <c r="F945">
        <f t="shared" si="14"/>
        <v>14</v>
      </c>
      <c r="G945" t="str">
        <f>STANDINGS_RBI[[#This Row],[League]]&amp;STANDINGS_RBI[[#This Row],[Team]]</f>
        <v>$150 Draft Champions Feb 05 1:00 pm Lg.3656Teheran You Apart</v>
      </c>
    </row>
    <row r="946" spans="1:7" x14ac:dyDescent="0.25">
      <c r="A946">
        <v>2845</v>
      </c>
      <c r="B946" t="s">
        <v>399</v>
      </c>
      <c r="C946" t="s">
        <v>1271</v>
      </c>
      <c r="D946">
        <v>760</v>
      </c>
      <c r="E946">
        <v>66</v>
      </c>
      <c r="F946">
        <f t="shared" si="14"/>
        <v>15</v>
      </c>
      <c r="G946" t="str">
        <f>STANDINGS_RBI[[#This Row],[League]]&amp;STANDINGS_RBI[[#This Row],[Team]]</f>
        <v>$150 Draft Champions Feb 05 1:00 pm Lg.3656Kickin' Chickens</v>
      </c>
    </row>
    <row r="947" spans="1:7" x14ac:dyDescent="0.25">
      <c r="A947">
        <v>263</v>
      </c>
      <c r="B947" t="s">
        <v>120</v>
      </c>
      <c r="C947" t="s">
        <v>1279</v>
      </c>
      <c r="D947">
        <v>1065</v>
      </c>
      <c r="E947">
        <v>2646</v>
      </c>
      <c r="F947">
        <f t="shared" si="14"/>
        <v>1</v>
      </c>
      <c r="G947" t="str">
        <f>STANDINGS_RBI[[#This Row],[League]]&amp;STANDINGS_RBI[[#This Row],[Team]]</f>
        <v>$150 Draft Champions Feb 06 1:00 pm Lg.3658Green Machine</v>
      </c>
    </row>
    <row r="948" spans="1:7" x14ac:dyDescent="0.25">
      <c r="A948">
        <v>572</v>
      </c>
      <c r="B948" t="s">
        <v>1280</v>
      </c>
      <c r="C948" t="s">
        <v>1279</v>
      </c>
      <c r="D948">
        <v>1027</v>
      </c>
      <c r="E948">
        <v>2340</v>
      </c>
      <c r="F948">
        <f t="shared" si="14"/>
        <v>2</v>
      </c>
      <c r="G948" t="str">
        <f>STANDINGS_RBI[[#This Row],[League]]&amp;STANDINGS_RBI[[#This Row],[Team]]</f>
        <v>$150 Draft Champions Feb 06 1:00 pm Lg.3658Long Beach Bums</v>
      </c>
    </row>
    <row r="949" spans="1:7" x14ac:dyDescent="0.25">
      <c r="A949">
        <v>580</v>
      </c>
      <c r="B949" t="s">
        <v>1281</v>
      </c>
      <c r="C949" t="s">
        <v>1279</v>
      </c>
      <c r="D949">
        <v>1026</v>
      </c>
      <c r="E949">
        <v>2332.5</v>
      </c>
      <c r="F949">
        <f t="shared" si="14"/>
        <v>3</v>
      </c>
      <c r="G949" t="str">
        <f>STANDINGS_RBI[[#This Row],[League]]&amp;STANDINGS_RBI[[#This Row],[Team]]</f>
        <v>$150 Draft Champions Feb 06 1:00 pm Lg.3658Thefanaddict &amp; Joe</v>
      </c>
    </row>
    <row r="950" spans="1:7" x14ac:dyDescent="0.25">
      <c r="A950">
        <v>592</v>
      </c>
      <c r="B950" t="s">
        <v>1285</v>
      </c>
      <c r="C950" t="s">
        <v>1279</v>
      </c>
      <c r="D950">
        <v>1024</v>
      </c>
      <c r="E950">
        <v>2320</v>
      </c>
      <c r="F950">
        <f t="shared" si="14"/>
        <v>4</v>
      </c>
      <c r="G950" t="str">
        <f>STANDINGS_RBI[[#This Row],[League]]&amp;STANDINGS_RBI[[#This Row],[Team]]</f>
        <v>$150 Draft Champions Feb 06 1:00 pm Lg.3658Jonny Parlay's</v>
      </c>
    </row>
    <row r="951" spans="1:7" x14ac:dyDescent="0.25">
      <c r="A951">
        <v>935</v>
      </c>
      <c r="B951" t="s">
        <v>1286</v>
      </c>
      <c r="C951" t="s">
        <v>1279</v>
      </c>
      <c r="D951">
        <v>994</v>
      </c>
      <c r="E951">
        <v>1974.5</v>
      </c>
      <c r="F951">
        <f t="shared" si="14"/>
        <v>5</v>
      </c>
      <c r="G951" t="str">
        <f>STANDINGS_RBI[[#This Row],[League]]&amp;STANDINGS_RBI[[#This Row],[Team]]</f>
        <v>$150 Draft Champions Feb 06 1:00 pm Lg.3658House by Side of the Road</v>
      </c>
    </row>
    <row r="952" spans="1:7" x14ac:dyDescent="0.25">
      <c r="A952">
        <v>1217</v>
      </c>
      <c r="B952" t="s">
        <v>7</v>
      </c>
      <c r="C952" t="s">
        <v>1279</v>
      </c>
      <c r="D952">
        <v>971</v>
      </c>
      <c r="E952">
        <v>1696</v>
      </c>
      <c r="F952">
        <f t="shared" si="14"/>
        <v>6</v>
      </c>
      <c r="G952" t="str">
        <f>STANDINGS_RBI[[#This Row],[League]]&amp;STANDINGS_RBI[[#This Row],[Team]]</f>
        <v>$150 Draft Champions Feb 06 1:00 pm Lg.3658Team Miller</v>
      </c>
    </row>
    <row r="953" spans="1:7" x14ac:dyDescent="0.25">
      <c r="A953">
        <v>1225</v>
      </c>
      <c r="B953" t="s">
        <v>1284</v>
      </c>
      <c r="C953" t="s">
        <v>1279</v>
      </c>
      <c r="D953">
        <v>970</v>
      </c>
      <c r="E953">
        <v>1684</v>
      </c>
      <c r="F953">
        <f t="shared" si="14"/>
        <v>7</v>
      </c>
      <c r="G953" t="str">
        <f>STANDINGS_RBI[[#This Row],[League]]&amp;STANDINGS_RBI[[#This Row],[Team]]</f>
        <v>$150 Draft Champions Feb 06 1:00 pm Lg.3658Golden Shower</v>
      </c>
    </row>
    <row r="954" spans="1:7" x14ac:dyDescent="0.25">
      <c r="A954">
        <v>1256</v>
      </c>
      <c r="B954" t="s">
        <v>307</v>
      </c>
      <c r="C954" t="s">
        <v>1279</v>
      </c>
      <c r="D954">
        <v>967</v>
      </c>
      <c r="E954">
        <v>1651</v>
      </c>
      <c r="F954">
        <f t="shared" si="14"/>
        <v>8</v>
      </c>
      <c r="G954" t="str">
        <f>STANDINGS_RBI[[#This Row],[League]]&amp;STANDINGS_RBI[[#This Row],[Team]]</f>
        <v>$150 Draft Champions Feb 06 1:00 pm Lg.3658Famous Grouse</v>
      </c>
    </row>
    <row r="955" spans="1:7" x14ac:dyDescent="0.25">
      <c r="A955">
        <v>1349</v>
      </c>
      <c r="B955" t="s">
        <v>107</v>
      </c>
      <c r="C955" t="s">
        <v>1279</v>
      </c>
      <c r="D955">
        <v>961</v>
      </c>
      <c r="E955">
        <v>1568.5</v>
      </c>
      <c r="F955">
        <f t="shared" si="14"/>
        <v>9</v>
      </c>
      <c r="G955" t="str">
        <f>STANDINGS_RBI[[#This Row],[League]]&amp;STANDINGS_RBI[[#This Row],[Team]]</f>
        <v>$150 Draft Champions Feb 06 1:00 pm Lg.3658Team Scott</v>
      </c>
    </row>
    <row r="956" spans="1:7" x14ac:dyDescent="0.25">
      <c r="A956">
        <v>1503</v>
      </c>
      <c r="B956" t="s">
        <v>1283</v>
      </c>
      <c r="C956" t="s">
        <v>1279</v>
      </c>
      <c r="D956">
        <v>950</v>
      </c>
      <c r="E956">
        <v>1401.5</v>
      </c>
      <c r="F956">
        <f t="shared" si="14"/>
        <v>10</v>
      </c>
      <c r="G956" t="str">
        <f>STANDINGS_RBI[[#This Row],[League]]&amp;STANDINGS_RBI[[#This Row],[Team]]</f>
        <v>$150 Draft Champions Feb 06 1:00 pm Lg.3658Bartolo Colon's FitBit 3</v>
      </c>
    </row>
    <row r="957" spans="1:7" x14ac:dyDescent="0.25">
      <c r="A957">
        <v>1667</v>
      </c>
      <c r="B957" t="s">
        <v>1282</v>
      </c>
      <c r="C957" t="s">
        <v>1279</v>
      </c>
      <c r="D957">
        <v>937</v>
      </c>
      <c r="E957">
        <v>1247.5</v>
      </c>
      <c r="F957">
        <f t="shared" si="14"/>
        <v>11</v>
      </c>
      <c r="G957" t="str">
        <f>STANDINGS_RBI[[#This Row],[League]]&amp;STANDINGS_RBI[[#This Row],[Team]]</f>
        <v>$150 Draft Champions Feb 06 1:00 pm Lg.3658The Somnambulants</v>
      </c>
    </row>
    <row r="958" spans="1:7" x14ac:dyDescent="0.25">
      <c r="A958">
        <v>1911</v>
      </c>
      <c r="B958" t="s">
        <v>498</v>
      </c>
      <c r="C958" t="s">
        <v>1279</v>
      </c>
      <c r="D958">
        <v>919</v>
      </c>
      <c r="E958">
        <v>997.5</v>
      </c>
      <c r="F958">
        <f t="shared" si="14"/>
        <v>12</v>
      </c>
      <c r="G958" t="str">
        <f>STANDINGS_RBI[[#This Row],[League]]&amp;STANDINGS_RBI[[#This Row],[Team]]</f>
        <v>$150 Draft Champions Feb 06 1:00 pm Lg.3658Gashouse Gorillas</v>
      </c>
    </row>
    <row r="959" spans="1:7" x14ac:dyDescent="0.25">
      <c r="A959">
        <v>2078</v>
      </c>
      <c r="B959" t="s">
        <v>1287</v>
      </c>
      <c r="C959" t="s">
        <v>1279</v>
      </c>
      <c r="D959">
        <v>905</v>
      </c>
      <c r="E959">
        <v>838</v>
      </c>
      <c r="F959">
        <f t="shared" si="14"/>
        <v>13</v>
      </c>
      <c r="G959" t="str">
        <f>STANDINGS_RBI[[#This Row],[League]]&amp;STANDINGS_RBI[[#This Row],[Team]]</f>
        <v>$150 Draft Champions Feb 06 1:00 pm Lg.3658Team Nichols</v>
      </c>
    </row>
    <row r="960" spans="1:7" x14ac:dyDescent="0.25">
      <c r="A960">
        <v>2381</v>
      </c>
      <c r="B960" t="s">
        <v>379</v>
      </c>
      <c r="C960" t="s">
        <v>1279</v>
      </c>
      <c r="D960">
        <v>872</v>
      </c>
      <c r="E960">
        <v>533</v>
      </c>
      <c r="F960">
        <f t="shared" si="14"/>
        <v>14</v>
      </c>
      <c r="G960" t="str">
        <f>STANDINGS_RBI[[#This Row],[League]]&amp;STANDINGS_RBI[[#This Row],[Team]]</f>
        <v>$150 Draft Champions Feb 06 1:00 pm Lg.3658smackers V</v>
      </c>
    </row>
    <row r="961" spans="1:7" x14ac:dyDescent="0.25">
      <c r="A961">
        <v>2569</v>
      </c>
      <c r="B961" t="s">
        <v>889</v>
      </c>
      <c r="C961" t="s">
        <v>1279</v>
      </c>
      <c r="D961">
        <v>844</v>
      </c>
      <c r="E961">
        <v>345</v>
      </c>
      <c r="F961">
        <f t="shared" si="14"/>
        <v>15</v>
      </c>
      <c r="G961" t="str">
        <f>STANDINGS_RBI[[#This Row],[League]]&amp;STANDINGS_RBI[[#This Row],[Team]]</f>
        <v>$150 Draft Champions Feb 06 1:00 pm Lg.3658Team Thompson</v>
      </c>
    </row>
    <row r="962" spans="1:7" x14ac:dyDescent="0.25">
      <c r="A962">
        <v>49</v>
      </c>
      <c r="B962" t="s">
        <v>168</v>
      </c>
      <c r="C962" t="s">
        <v>1289</v>
      </c>
      <c r="D962">
        <v>1129</v>
      </c>
      <c r="E962">
        <v>2862.5</v>
      </c>
      <c r="F962">
        <f t="shared" si="14"/>
        <v>1</v>
      </c>
      <c r="G962" t="str">
        <f>STANDINGS_RBI[[#This Row],[League]]&amp;STANDINGS_RBI[[#This Row],[Team]]</f>
        <v>$150 Draft Champions Feb 06 1:00 pm Lg.3665Millertime1</v>
      </c>
    </row>
    <row r="963" spans="1:7" x14ac:dyDescent="0.25">
      <c r="A963">
        <v>258</v>
      </c>
      <c r="B963" t="s">
        <v>1292</v>
      </c>
      <c r="C963" t="s">
        <v>1289</v>
      </c>
      <c r="D963">
        <v>1066</v>
      </c>
      <c r="E963">
        <v>2652.5</v>
      </c>
      <c r="F963">
        <f t="shared" ref="F963:F1026" si="15">IF(C963=C962,F962+1,1)</f>
        <v>2</v>
      </c>
      <c r="G963" t="str">
        <f>STANDINGS_RBI[[#This Row],[League]]&amp;STANDINGS_RBI[[#This Row],[Team]]</f>
        <v>$150 Draft Champions Feb 06 1:00 pm Lg.3665Goblins Kill</v>
      </c>
    </row>
    <row r="964" spans="1:7" x14ac:dyDescent="0.25">
      <c r="A964">
        <v>584</v>
      </c>
      <c r="B964" t="s">
        <v>1288</v>
      </c>
      <c r="C964" t="s">
        <v>1289</v>
      </c>
      <c r="D964">
        <v>1025</v>
      </c>
      <c r="E964">
        <v>2327.5</v>
      </c>
      <c r="F964">
        <f t="shared" si="15"/>
        <v>3</v>
      </c>
      <c r="G964" t="str">
        <f>STANDINGS_RBI[[#This Row],[League]]&amp;STANDINGS_RBI[[#This Row],[Team]]</f>
        <v>$150 Draft Champions Feb 06 1:00 pm Lg.3665Peculiar Features</v>
      </c>
    </row>
    <row r="965" spans="1:7" x14ac:dyDescent="0.25">
      <c r="A965">
        <v>755</v>
      </c>
      <c r="B965" t="s">
        <v>347</v>
      </c>
      <c r="C965" t="s">
        <v>1289</v>
      </c>
      <c r="D965">
        <v>1009</v>
      </c>
      <c r="E965">
        <v>2158.5</v>
      </c>
      <c r="F965">
        <f t="shared" si="15"/>
        <v>4</v>
      </c>
      <c r="G965" t="str">
        <f>STANDINGS_RBI[[#This Row],[League]]&amp;STANDINGS_RBI[[#This Row],[Team]]</f>
        <v>$150 Draft Champions Feb 06 1:00 pm Lg.3665Plati-puses</v>
      </c>
    </row>
    <row r="966" spans="1:7" x14ac:dyDescent="0.25">
      <c r="A966">
        <v>768</v>
      </c>
      <c r="B966" t="s">
        <v>1293</v>
      </c>
      <c r="C966" t="s">
        <v>1289</v>
      </c>
      <c r="D966">
        <v>1008</v>
      </c>
      <c r="E966">
        <v>2145</v>
      </c>
      <c r="F966">
        <f t="shared" si="15"/>
        <v>5</v>
      </c>
      <c r="G966" t="str">
        <f>STANDINGS_RBI[[#This Row],[League]]&amp;STANDINGS_RBI[[#This Row],[Team]]</f>
        <v>$150 Draft Champions Feb 06 1:00 pm Lg.3665Team Camp</v>
      </c>
    </row>
    <row r="967" spans="1:7" x14ac:dyDescent="0.25">
      <c r="A967">
        <v>1013</v>
      </c>
      <c r="B967" t="s">
        <v>1291</v>
      </c>
      <c r="C967" t="s">
        <v>1289</v>
      </c>
      <c r="D967">
        <v>987</v>
      </c>
      <c r="E967">
        <v>1901</v>
      </c>
      <c r="F967">
        <f t="shared" si="15"/>
        <v>6</v>
      </c>
      <c r="G967" t="str">
        <f>STANDINGS_RBI[[#This Row],[League]]&amp;STANDINGS_RBI[[#This Row],[Team]]</f>
        <v>$150 Draft Champions Feb 06 1:00 pm Lg.3665TP for my Bung-ho</v>
      </c>
    </row>
    <row r="968" spans="1:7" x14ac:dyDescent="0.25">
      <c r="A968">
        <v>1128</v>
      </c>
      <c r="B968" t="s">
        <v>1297</v>
      </c>
      <c r="C968" t="s">
        <v>1289</v>
      </c>
      <c r="D968">
        <v>977</v>
      </c>
      <c r="E968">
        <v>1779.5</v>
      </c>
      <c r="F968">
        <f t="shared" si="15"/>
        <v>7</v>
      </c>
      <c r="G968" t="str">
        <f>STANDINGS_RBI[[#This Row],[League]]&amp;STANDINGS_RBI[[#This Row],[Team]]</f>
        <v>$150 Draft Champions Feb 06 1:00 pm Lg.3665Beasts of da Bay</v>
      </c>
    </row>
    <row r="969" spans="1:7" x14ac:dyDescent="0.25">
      <c r="A969">
        <v>1386</v>
      </c>
      <c r="B969" t="s">
        <v>1296</v>
      </c>
      <c r="C969" t="s">
        <v>1289</v>
      </c>
      <c r="D969">
        <v>958</v>
      </c>
      <c r="E969">
        <v>1525</v>
      </c>
      <c r="F969">
        <f t="shared" si="15"/>
        <v>8</v>
      </c>
      <c r="G969" t="str">
        <f>STANDINGS_RBI[[#This Row],[League]]&amp;STANDINGS_RBI[[#This Row],[Team]]</f>
        <v>$150 Draft Champions Feb 06 1:00 pm Lg.3665N. Correan Nukes</v>
      </c>
    </row>
    <row r="970" spans="1:7" x14ac:dyDescent="0.25">
      <c r="A970">
        <v>1405</v>
      </c>
      <c r="B970" t="s">
        <v>1294</v>
      </c>
      <c r="C970" t="s">
        <v>1289</v>
      </c>
      <c r="D970">
        <v>957</v>
      </c>
      <c r="E970">
        <v>1508.5</v>
      </c>
      <c r="F970">
        <f t="shared" si="15"/>
        <v>9</v>
      </c>
      <c r="G970" t="str">
        <f>STANDINGS_RBI[[#This Row],[League]]&amp;STANDINGS_RBI[[#This Row],[Team]]</f>
        <v>$150 Draft Champions Feb 06 1:00 pm Lg.3665Side Baby</v>
      </c>
    </row>
    <row r="971" spans="1:7" x14ac:dyDescent="0.25">
      <c r="A971">
        <v>1735</v>
      </c>
      <c r="B971" t="s">
        <v>484</v>
      </c>
      <c r="C971" t="s">
        <v>1289</v>
      </c>
      <c r="D971">
        <v>931</v>
      </c>
      <c r="E971">
        <v>1171.5</v>
      </c>
      <c r="F971">
        <f t="shared" si="15"/>
        <v>10</v>
      </c>
      <c r="G971" t="str">
        <f>STANDINGS_RBI[[#This Row],[League]]&amp;STANDINGS_RBI[[#This Row],[Team]]</f>
        <v>$150 Draft Champions Feb 06 1:00 pm Lg.3665Birdsnterps</v>
      </c>
    </row>
    <row r="972" spans="1:7" x14ac:dyDescent="0.25">
      <c r="A972">
        <v>1905</v>
      </c>
      <c r="B972" t="s">
        <v>172</v>
      </c>
      <c r="C972" t="s">
        <v>1289</v>
      </c>
      <c r="D972">
        <v>920</v>
      </c>
      <c r="E972">
        <v>1013.5</v>
      </c>
      <c r="F972">
        <f t="shared" si="15"/>
        <v>11</v>
      </c>
      <c r="G972" t="str">
        <f>STANDINGS_RBI[[#This Row],[League]]&amp;STANDINGS_RBI[[#This Row],[Team]]</f>
        <v>$150 Draft Champions Feb 06 1:00 pm Lg.3665Wandering Wheelies</v>
      </c>
    </row>
    <row r="973" spans="1:7" x14ac:dyDescent="0.25">
      <c r="A973">
        <v>1944</v>
      </c>
      <c r="B973" t="s">
        <v>1295</v>
      </c>
      <c r="C973" t="s">
        <v>1289</v>
      </c>
      <c r="D973">
        <v>917</v>
      </c>
      <c r="E973">
        <v>966.5</v>
      </c>
      <c r="F973">
        <f t="shared" si="15"/>
        <v>12</v>
      </c>
      <c r="G973" t="str">
        <f>STANDINGS_RBI[[#This Row],[League]]&amp;STANDINGS_RBI[[#This Row],[Team]]</f>
        <v>$150 Draft Champions Feb 06 1:00 pm Lg.3665Shake and Bake</v>
      </c>
    </row>
    <row r="974" spans="1:7" x14ac:dyDescent="0.25">
      <c r="A974">
        <v>2007</v>
      </c>
      <c r="B974" t="s">
        <v>1290</v>
      </c>
      <c r="C974" t="s">
        <v>1289</v>
      </c>
      <c r="D974">
        <v>912</v>
      </c>
      <c r="E974">
        <v>909.5</v>
      </c>
      <c r="F974">
        <f t="shared" si="15"/>
        <v>13</v>
      </c>
      <c r="G974" t="str">
        <f>STANDINGS_RBI[[#This Row],[League]]&amp;STANDINGS_RBI[[#This Row],[Team]]</f>
        <v>$150 Draft Champions Feb 06 1:00 pm Lg.3665What Was I Thinking</v>
      </c>
    </row>
    <row r="975" spans="1:7" x14ac:dyDescent="0.25">
      <c r="A975">
        <v>2419</v>
      </c>
      <c r="B975" t="s">
        <v>490</v>
      </c>
      <c r="C975" t="s">
        <v>1289</v>
      </c>
      <c r="D975">
        <v>866</v>
      </c>
      <c r="E975">
        <v>490.5</v>
      </c>
      <c r="F975">
        <f t="shared" si="15"/>
        <v>14</v>
      </c>
      <c r="G975" t="str">
        <f>STANDINGS_RBI[[#This Row],[League]]&amp;STANDINGS_RBI[[#This Row],[Team]]</f>
        <v>$150 Draft Champions Feb 06 1:00 pm Lg.3665Fox Force Five</v>
      </c>
    </row>
    <row r="976" spans="1:7" x14ac:dyDescent="0.25">
      <c r="A976">
        <v>2515</v>
      </c>
      <c r="B976" t="s">
        <v>196</v>
      </c>
      <c r="C976" t="s">
        <v>1289</v>
      </c>
      <c r="D976">
        <v>852</v>
      </c>
      <c r="E976">
        <v>397.5</v>
      </c>
      <c r="F976">
        <f t="shared" si="15"/>
        <v>15</v>
      </c>
      <c r="G976" t="str">
        <f>STANDINGS_RBI[[#This Row],[League]]&amp;STANDINGS_RBI[[#This Row],[Team]]</f>
        <v>$150 Draft Champions Feb 06 1:00 pm Lg.3665Speed Kills</v>
      </c>
    </row>
    <row r="977" spans="1:7" x14ac:dyDescent="0.25">
      <c r="A977">
        <v>111</v>
      </c>
      <c r="B977" t="s">
        <v>1298</v>
      </c>
      <c r="C977" t="s">
        <v>1299</v>
      </c>
      <c r="D977">
        <v>1100</v>
      </c>
      <c r="E977">
        <v>2800.5</v>
      </c>
      <c r="F977">
        <f t="shared" si="15"/>
        <v>1</v>
      </c>
      <c r="G977" t="str">
        <f>STANDINGS_RBI[[#This Row],[League]]&amp;STANDINGS_RBI[[#This Row],[Team]]</f>
        <v>$150 Draft Champions Feb 07 1:00 pm Lg.3668Team Winhold</v>
      </c>
    </row>
    <row r="978" spans="1:7" x14ac:dyDescent="0.25">
      <c r="A978">
        <v>234</v>
      </c>
      <c r="B978" t="s">
        <v>1307</v>
      </c>
      <c r="C978" t="s">
        <v>1299</v>
      </c>
      <c r="D978">
        <v>1072</v>
      </c>
      <c r="E978">
        <v>2679.5</v>
      </c>
      <c r="F978">
        <f t="shared" si="15"/>
        <v>2</v>
      </c>
      <c r="G978" t="str">
        <f>STANDINGS_RBI[[#This Row],[League]]&amp;STANDINGS_RBI[[#This Row],[Team]]</f>
        <v>$150 Draft Champions Feb 07 1:00 pm Lg.3668Team LeValley 5</v>
      </c>
    </row>
    <row r="979" spans="1:7" x14ac:dyDescent="0.25">
      <c r="A979">
        <v>254</v>
      </c>
      <c r="B979" t="s">
        <v>1301</v>
      </c>
      <c r="C979" t="s">
        <v>1299</v>
      </c>
      <c r="D979">
        <v>1067</v>
      </c>
      <c r="E979">
        <v>2656.5</v>
      </c>
      <c r="F979">
        <f t="shared" si="15"/>
        <v>3</v>
      </c>
      <c r="G979" t="str">
        <f>STANDINGS_RBI[[#This Row],[League]]&amp;STANDINGS_RBI[[#This Row],[Team]]</f>
        <v>$150 Draft Champions Feb 07 1:00 pm Lg.3668Ithaca Bombers II</v>
      </c>
    </row>
    <row r="980" spans="1:7" x14ac:dyDescent="0.25">
      <c r="A980">
        <v>479</v>
      </c>
      <c r="B980" t="s">
        <v>1302</v>
      </c>
      <c r="C980" t="s">
        <v>1299</v>
      </c>
      <c r="D980">
        <v>1037</v>
      </c>
      <c r="E980">
        <v>2428.5</v>
      </c>
      <c r="F980">
        <f t="shared" si="15"/>
        <v>4</v>
      </c>
      <c r="G980" t="str">
        <f>STANDINGS_RBI[[#This Row],[League]]&amp;STANDINGS_RBI[[#This Row],[Team]]</f>
        <v>$150 Draft Champions Feb 07 1:00 pm Lg.3668Black Star Don</v>
      </c>
    </row>
    <row r="981" spans="1:7" x14ac:dyDescent="0.25">
      <c r="A981">
        <v>776</v>
      </c>
      <c r="B981" t="s">
        <v>1304</v>
      </c>
      <c r="C981" t="s">
        <v>1299</v>
      </c>
      <c r="D981">
        <v>1007</v>
      </c>
      <c r="E981">
        <v>2131.5</v>
      </c>
      <c r="F981">
        <f t="shared" si="15"/>
        <v>5</v>
      </c>
      <c r="G981" t="str">
        <f>STANDINGS_RBI[[#This Row],[League]]&amp;STANDINGS_RBI[[#This Row],[Team]]</f>
        <v>$150 Draft Champions Feb 07 1:00 pm Lg.3668Dead Red</v>
      </c>
    </row>
    <row r="982" spans="1:7" x14ac:dyDescent="0.25">
      <c r="A982">
        <v>804</v>
      </c>
      <c r="B982" t="s">
        <v>1303</v>
      </c>
      <c r="C982" t="s">
        <v>1299</v>
      </c>
      <c r="D982">
        <v>1005</v>
      </c>
      <c r="E982">
        <v>2109.5</v>
      </c>
      <c r="F982">
        <f t="shared" si="15"/>
        <v>6</v>
      </c>
      <c r="G982" t="str">
        <f>STANDINGS_RBI[[#This Row],[League]]&amp;STANDINGS_RBI[[#This Row],[Team]]</f>
        <v>$150 Draft Champions Feb 07 1:00 pm Lg.3668Tom Selleck's Moustache</v>
      </c>
    </row>
    <row r="983" spans="1:7" x14ac:dyDescent="0.25">
      <c r="A983">
        <v>1021</v>
      </c>
      <c r="B983" t="s">
        <v>1300</v>
      </c>
      <c r="C983" t="s">
        <v>1299</v>
      </c>
      <c r="D983">
        <v>986</v>
      </c>
      <c r="E983">
        <v>1887</v>
      </c>
      <c r="F983">
        <f t="shared" si="15"/>
        <v>7</v>
      </c>
      <c r="G983" t="str">
        <f>STANDINGS_RBI[[#This Row],[League]]&amp;STANDINGS_RBI[[#This Row],[Team]]</f>
        <v>$150 Draft Champions Feb 07 1:00 pm Lg.3668Dirka Dirka Dinger</v>
      </c>
    </row>
    <row r="984" spans="1:7" x14ac:dyDescent="0.25">
      <c r="A984">
        <v>1063</v>
      </c>
      <c r="B984" t="s">
        <v>251</v>
      </c>
      <c r="C984" t="s">
        <v>1299</v>
      </c>
      <c r="D984">
        <v>983</v>
      </c>
      <c r="E984">
        <v>1845</v>
      </c>
      <c r="F984">
        <f t="shared" si="15"/>
        <v>8</v>
      </c>
      <c r="G984" t="str">
        <f>STANDINGS_RBI[[#This Row],[League]]&amp;STANDINGS_RBI[[#This Row],[Team]]</f>
        <v>$150 Draft Champions Feb 07 1:00 pm Lg.3668Big Dickey</v>
      </c>
    </row>
    <row r="985" spans="1:7" x14ac:dyDescent="0.25">
      <c r="A985">
        <v>1294</v>
      </c>
      <c r="B985" t="s">
        <v>1308</v>
      </c>
      <c r="C985" t="s">
        <v>1299</v>
      </c>
      <c r="D985">
        <v>964</v>
      </c>
      <c r="E985">
        <v>1617</v>
      </c>
      <c r="F985">
        <f t="shared" si="15"/>
        <v>9</v>
      </c>
      <c r="G985" t="str">
        <f>STANDINGS_RBI[[#This Row],[League]]&amp;STANDINGS_RBI[[#This Row],[Team]]</f>
        <v>$150 Draft Champions Feb 07 1:00 pm Lg.3668SLAAAYER</v>
      </c>
    </row>
    <row r="986" spans="1:7" x14ac:dyDescent="0.25">
      <c r="A986">
        <v>1550</v>
      </c>
      <c r="B986" t="s">
        <v>1309</v>
      </c>
      <c r="C986" t="s">
        <v>1299</v>
      </c>
      <c r="D986">
        <v>947</v>
      </c>
      <c r="E986">
        <v>1360.5</v>
      </c>
      <c r="F986">
        <f t="shared" si="15"/>
        <v>10</v>
      </c>
      <c r="G986" t="str">
        <f>STANDINGS_RBI[[#This Row],[League]]&amp;STANDINGS_RBI[[#This Row],[Team]]</f>
        <v>$150 Draft Champions Feb 07 1:00 pm Lg.3668Down to the wire</v>
      </c>
    </row>
    <row r="987" spans="1:7" x14ac:dyDescent="0.25">
      <c r="A987">
        <v>2182</v>
      </c>
      <c r="B987" t="s">
        <v>1306</v>
      </c>
      <c r="C987" t="s">
        <v>1299</v>
      </c>
      <c r="D987">
        <v>896</v>
      </c>
      <c r="E987">
        <v>728</v>
      </c>
      <c r="F987">
        <f t="shared" si="15"/>
        <v>11</v>
      </c>
      <c r="G987" t="str">
        <f>STANDINGS_RBI[[#This Row],[League]]&amp;STANDINGS_RBI[[#This Row],[Team]]</f>
        <v>$150 Draft Champions Feb 07 1:00 pm Lg.3668Mustard Tigers</v>
      </c>
    </row>
    <row r="988" spans="1:7" x14ac:dyDescent="0.25">
      <c r="A988">
        <v>2400</v>
      </c>
      <c r="B988" t="s">
        <v>1310</v>
      </c>
      <c r="C988" t="s">
        <v>1299</v>
      </c>
      <c r="D988">
        <v>869</v>
      </c>
      <c r="E988">
        <v>510.5</v>
      </c>
      <c r="F988">
        <f t="shared" si="15"/>
        <v>12</v>
      </c>
      <c r="G988" t="str">
        <f>STANDINGS_RBI[[#This Row],[League]]&amp;STANDINGS_RBI[[#This Row],[Team]]</f>
        <v>$150 Draft Champions Feb 07 1:00 pm Lg.3668Rowsdower</v>
      </c>
    </row>
    <row r="989" spans="1:7" x14ac:dyDescent="0.25">
      <c r="A989">
        <v>2593</v>
      </c>
      <c r="B989" t="s">
        <v>1312</v>
      </c>
      <c r="C989" t="s">
        <v>1299</v>
      </c>
      <c r="D989">
        <v>840</v>
      </c>
      <c r="E989">
        <v>319</v>
      </c>
      <c r="F989">
        <f t="shared" si="15"/>
        <v>13</v>
      </c>
      <c r="G989" t="str">
        <f>STANDINGS_RBI[[#This Row],[League]]&amp;STANDINGS_RBI[[#This Row],[Team]]</f>
        <v>$150 Draft Champions Feb 07 1:00 pm Lg.3668Sasquatch</v>
      </c>
    </row>
    <row r="990" spans="1:7" x14ac:dyDescent="0.25">
      <c r="A990">
        <v>2691</v>
      </c>
      <c r="B990" t="s">
        <v>1311</v>
      </c>
      <c r="C990" t="s">
        <v>1299</v>
      </c>
      <c r="D990">
        <v>820</v>
      </c>
      <c r="E990">
        <v>217.5</v>
      </c>
      <c r="F990">
        <f t="shared" si="15"/>
        <v>14</v>
      </c>
      <c r="G990" t="str">
        <f>STANDINGS_RBI[[#This Row],[League]]&amp;STANDINGS_RBI[[#This Row],[Team]]</f>
        <v>$150 Draft Champions Feb 07 1:00 pm Lg.3668Hubert Sumlin</v>
      </c>
    </row>
    <row r="991" spans="1:7" x14ac:dyDescent="0.25">
      <c r="A991">
        <v>2696</v>
      </c>
      <c r="B991" t="s">
        <v>1305</v>
      </c>
      <c r="C991" t="s">
        <v>1299</v>
      </c>
      <c r="D991">
        <v>820</v>
      </c>
      <c r="E991">
        <v>217.5</v>
      </c>
      <c r="F991">
        <f t="shared" si="15"/>
        <v>15</v>
      </c>
      <c r="G991" t="str">
        <f>STANDINGS_RBI[[#This Row],[League]]&amp;STANDINGS_RBI[[#This Row],[Team]]</f>
        <v>$150 Draft Champions Feb 07 1:00 pm Lg.3668Team Langenderfer</v>
      </c>
    </row>
    <row r="992" spans="1:7" x14ac:dyDescent="0.25">
      <c r="A992">
        <v>397</v>
      </c>
      <c r="B992" t="s">
        <v>1318</v>
      </c>
      <c r="C992" t="s">
        <v>1314</v>
      </c>
      <c r="D992">
        <v>1048</v>
      </c>
      <c r="E992">
        <v>2516</v>
      </c>
      <c r="F992">
        <f t="shared" si="15"/>
        <v>1</v>
      </c>
      <c r="G992" t="str">
        <f>STANDINGS_RBI[[#This Row],[League]]&amp;STANDINGS_RBI[[#This Row],[Team]]</f>
        <v>$150 Draft Champions Feb 08 1:00 pm Lg.3669Team MCHUGH</v>
      </c>
    </row>
    <row r="993" spans="1:7" x14ac:dyDescent="0.25">
      <c r="A993">
        <v>506</v>
      </c>
      <c r="B993" t="s">
        <v>1315</v>
      </c>
      <c r="C993" t="s">
        <v>1314</v>
      </c>
      <c r="D993">
        <v>1034</v>
      </c>
      <c r="E993">
        <v>2407.5</v>
      </c>
      <c r="F993">
        <f t="shared" si="15"/>
        <v>2</v>
      </c>
      <c r="G993" t="str">
        <f>STANDINGS_RBI[[#This Row],[League]]&amp;STANDINGS_RBI[[#This Row],[Team]]</f>
        <v>$150 Draft Champions Feb 08 1:00 pm Lg.3669team osborne</v>
      </c>
    </row>
    <row r="994" spans="1:7" x14ac:dyDescent="0.25">
      <c r="A994">
        <v>717</v>
      </c>
      <c r="B994" t="s">
        <v>1319</v>
      </c>
      <c r="C994" t="s">
        <v>1314</v>
      </c>
      <c r="D994">
        <v>1012</v>
      </c>
      <c r="E994">
        <v>2192</v>
      </c>
      <c r="F994">
        <f t="shared" si="15"/>
        <v>3</v>
      </c>
      <c r="G994" t="str">
        <f>STANDINGS_RBI[[#This Row],[League]]&amp;STANDINGS_RBI[[#This Row],[Team]]</f>
        <v>$150 Draft Champions Feb 08 1:00 pm Lg.3669Inspector BABIP 101</v>
      </c>
    </row>
    <row r="995" spans="1:7" x14ac:dyDescent="0.25">
      <c r="A995">
        <v>748</v>
      </c>
      <c r="B995" t="s">
        <v>1313</v>
      </c>
      <c r="C995" t="s">
        <v>1314</v>
      </c>
      <c r="D995">
        <v>1009</v>
      </c>
      <c r="E995">
        <v>2158.5</v>
      </c>
      <c r="F995">
        <f t="shared" si="15"/>
        <v>4</v>
      </c>
      <c r="G995" t="str">
        <f>STANDINGS_RBI[[#This Row],[League]]&amp;STANDINGS_RBI[[#This Row],[Team]]</f>
        <v>$150 Draft Champions Feb 08 1:00 pm Lg.3669Dynamic Duo</v>
      </c>
    </row>
    <row r="996" spans="1:7" x14ac:dyDescent="0.25">
      <c r="A996">
        <v>857</v>
      </c>
      <c r="B996" t="s">
        <v>492</v>
      </c>
      <c r="C996" t="s">
        <v>1314</v>
      </c>
      <c r="D996">
        <v>1000</v>
      </c>
      <c r="E996">
        <v>2050.5</v>
      </c>
      <c r="F996">
        <f t="shared" si="15"/>
        <v>5</v>
      </c>
      <c r="G996" t="str">
        <f>STANDINGS_RBI[[#This Row],[League]]&amp;STANDINGS_RBI[[#This Row],[Team]]</f>
        <v>$150 Draft Champions Feb 08 1:00 pm Lg.3669Arrickdale Warthogs</v>
      </c>
    </row>
    <row r="997" spans="1:7" x14ac:dyDescent="0.25">
      <c r="A997">
        <v>949</v>
      </c>
      <c r="B997" t="s">
        <v>701</v>
      </c>
      <c r="C997" t="s">
        <v>1314</v>
      </c>
      <c r="D997">
        <v>993</v>
      </c>
      <c r="E997">
        <v>1964</v>
      </c>
      <c r="F997">
        <f t="shared" si="15"/>
        <v>6</v>
      </c>
      <c r="G997" t="str">
        <f>STANDINGS_RBI[[#This Row],[League]]&amp;STANDINGS_RBI[[#This Row],[Team]]</f>
        <v>$150 Draft Champions Feb 08 1:00 pm Lg.3669Team Shepherd</v>
      </c>
    </row>
    <row r="998" spans="1:7" x14ac:dyDescent="0.25">
      <c r="A998">
        <v>1244</v>
      </c>
      <c r="B998" t="s">
        <v>1321</v>
      </c>
      <c r="C998" t="s">
        <v>1314</v>
      </c>
      <c r="D998">
        <v>968</v>
      </c>
      <c r="E998">
        <v>1663.5</v>
      </c>
      <c r="F998">
        <f t="shared" si="15"/>
        <v>7</v>
      </c>
      <c r="G998" t="str">
        <f>STANDINGS_RBI[[#This Row],[League]]&amp;STANDINGS_RBI[[#This Row],[Team]]</f>
        <v>$150 Draft Champions Feb 08 1:00 pm Lg.3669Kissing Bandits</v>
      </c>
    </row>
    <row r="999" spans="1:7" x14ac:dyDescent="0.25">
      <c r="A999">
        <v>1282</v>
      </c>
      <c r="B999" t="s">
        <v>1317</v>
      </c>
      <c r="C999" t="s">
        <v>1314</v>
      </c>
      <c r="D999">
        <v>965</v>
      </c>
      <c r="E999">
        <v>1630</v>
      </c>
      <c r="F999">
        <f t="shared" si="15"/>
        <v>8</v>
      </c>
      <c r="G999" t="str">
        <f>STANDINGS_RBI[[#This Row],[League]]&amp;STANDINGS_RBI[[#This Row],[Team]]</f>
        <v>$150 Draft Champions Feb 08 1:00 pm Lg.3669Maeda in America</v>
      </c>
    </row>
    <row r="1000" spans="1:7" x14ac:dyDescent="0.25">
      <c r="A1000">
        <v>1400</v>
      </c>
      <c r="B1000" t="s">
        <v>1316</v>
      </c>
      <c r="C1000" t="s">
        <v>1314</v>
      </c>
      <c r="D1000">
        <v>957</v>
      </c>
      <c r="E1000">
        <v>1508.5</v>
      </c>
      <c r="F1000">
        <f t="shared" si="15"/>
        <v>9</v>
      </c>
      <c r="G1000" t="str">
        <f>STANDINGS_RBI[[#This Row],[League]]&amp;STANDINGS_RBI[[#This Row],[Team]]</f>
        <v>$150 Draft Champions Feb 08 1:00 pm Lg.3669Filthy Nasty and Verly</v>
      </c>
    </row>
    <row r="1001" spans="1:7" x14ac:dyDescent="0.25">
      <c r="A1001">
        <v>1832</v>
      </c>
      <c r="B1001" t="s">
        <v>1320</v>
      </c>
      <c r="C1001" t="s">
        <v>1314</v>
      </c>
      <c r="D1001">
        <v>924</v>
      </c>
      <c r="E1001">
        <v>1081</v>
      </c>
      <c r="F1001">
        <f t="shared" si="15"/>
        <v>10</v>
      </c>
      <c r="G1001" t="str">
        <f>STANDINGS_RBI[[#This Row],[League]]&amp;STANDINGS_RBI[[#This Row],[Team]]</f>
        <v>$150 Draft Champions Feb 08 1:00 pm Lg.3669THE TRIBE*</v>
      </c>
    </row>
    <row r="1002" spans="1:7" x14ac:dyDescent="0.25">
      <c r="A1002">
        <v>1853</v>
      </c>
      <c r="B1002" t="s">
        <v>1323</v>
      </c>
      <c r="C1002" t="s">
        <v>1314</v>
      </c>
      <c r="D1002">
        <v>923</v>
      </c>
      <c r="E1002">
        <v>1063.5</v>
      </c>
      <c r="F1002">
        <f t="shared" si="15"/>
        <v>11</v>
      </c>
      <c r="G1002" t="str">
        <f>STANDINGS_RBI[[#This Row],[League]]&amp;STANDINGS_RBI[[#This Row],[Team]]</f>
        <v>$150 Draft Champions Feb 08 1:00 pm Lg.3669Team Chaloux</v>
      </c>
    </row>
    <row r="1003" spans="1:7" x14ac:dyDescent="0.25">
      <c r="A1003">
        <v>1941</v>
      </c>
      <c r="B1003" t="s">
        <v>131</v>
      </c>
      <c r="C1003" t="s">
        <v>1314</v>
      </c>
      <c r="D1003">
        <v>917</v>
      </c>
      <c r="E1003">
        <v>966.5</v>
      </c>
      <c r="F1003">
        <f t="shared" si="15"/>
        <v>12</v>
      </c>
      <c r="G1003" t="str">
        <f>STANDINGS_RBI[[#This Row],[League]]&amp;STANDINGS_RBI[[#This Row],[Team]]</f>
        <v>$150 Draft Champions Feb 08 1:00 pm Lg.3669Las Vegas Blvd III</v>
      </c>
    </row>
    <row r="1004" spans="1:7" x14ac:dyDescent="0.25">
      <c r="A1004">
        <v>1952</v>
      </c>
      <c r="B1004" t="s">
        <v>1325</v>
      </c>
      <c r="C1004" t="s">
        <v>1314</v>
      </c>
      <c r="D1004">
        <v>917</v>
      </c>
      <c r="E1004">
        <v>966.5</v>
      </c>
      <c r="F1004">
        <f t="shared" si="15"/>
        <v>13</v>
      </c>
      <c r="G1004" t="str">
        <f>STANDINGS_RBI[[#This Row],[League]]&amp;STANDINGS_RBI[[#This Row],[Team]]</f>
        <v>$150 Draft Champions Feb 08 1:00 pm Lg.3669Todd Packer</v>
      </c>
    </row>
    <row r="1005" spans="1:7" x14ac:dyDescent="0.25">
      <c r="A1005">
        <v>2079</v>
      </c>
      <c r="B1005" t="s">
        <v>1322</v>
      </c>
      <c r="C1005" t="s">
        <v>1314</v>
      </c>
      <c r="D1005">
        <v>904</v>
      </c>
      <c r="E1005">
        <v>826.5</v>
      </c>
      <c r="F1005">
        <f t="shared" si="15"/>
        <v>14</v>
      </c>
      <c r="G1005" t="str">
        <f>STANDINGS_RBI[[#This Row],[League]]&amp;STANDINGS_RBI[[#This Row],[Team]]</f>
        <v>$150 Draft Champions Feb 08 1:00 pm Lg.3669CourageousNordicWarrior22</v>
      </c>
    </row>
    <row r="1006" spans="1:7" x14ac:dyDescent="0.25">
      <c r="A1006">
        <v>2662</v>
      </c>
      <c r="B1006" t="s">
        <v>1324</v>
      </c>
      <c r="C1006" t="s">
        <v>1314</v>
      </c>
      <c r="D1006">
        <v>826</v>
      </c>
      <c r="E1006">
        <v>249</v>
      </c>
      <c r="F1006">
        <f t="shared" si="15"/>
        <v>15</v>
      </c>
      <c r="G1006" t="str">
        <f>STANDINGS_RBI[[#This Row],[League]]&amp;STANDINGS_RBI[[#This Row],[Team]]</f>
        <v>$150 Draft Champions Feb 08 1:00 pm Lg.3669StoolPigeon</v>
      </c>
    </row>
    <row r="1007" spans="1:7" x14ac:dyDescent="0.25">
      <c r="A1007">
        <v>45</v>
      </c>
      <c r="B1007" t="s">
        <v>1331</v>
      </c>
      <c r="C1007" t="s">
        <v>1327</v>
      </c>
      <c r="D1007">
        <v>1130</v>
      </c>
      <c r="E1007">
        <v>2865</v>
      </c>
      <c r="F1007">
        <f t="shared" si="15"/>
        <v>1</v>
      </c>
      <c r="G1007" t="str">
        <f>STANDINGS_RBI[[#This Row],[League]]&amp;STANDINGS_RBI[[#This Row],[Team]]</f>
        <v>$150 Draft Champions Feb 08 1:00 pm Lg.3671Forever Draft 4</v>
      </c>
    </row>
    <row r="1008" spans="1:7" x14ac:dyDescent="0.25">
      <c r="A1008">
        <v>46</v>
      </c>
      <c r="B1008" t="s">
        <v>1326</v>
      </c>
      <c r="C1008" t="s">
        <v>1327</v>
      </c>
      <c r="D1008">
        <v>1130</v>
      </c>
      <c r="E1008">
        <v>2865</v>
      </c>
      <c r="F1008">
        <f t="shared" si="15"/>
        <v>2</v>
      </c>
      <c r="G1008" t="str">
        <f>STANDINGS_RBI[[#This Row],[League]]&amp;STANDINGS_RBI[[#This Row],[Team]]</f>
        <v>$150 Draft Champions Feb 08 1:00 pm Lg.3671Magic Jacks</v>
      </c>
    </row>
    <row r="1009" spans="1:7" x14ac:dyDescent="0.25">
      <c r="A1009">
        <v>794</v>
      </c>
      <c r="B1009" t="s">
        <v>1330</v>
      </c>
      <c r="C1009" t="s">
        <v>1327</v>
      </c>
      <c r="D1009">
        <v>1006</v>
      </c>
      <c r="E1009">
        <v>2120</v>
      </c>
      <c r="F1009">
        <f t="shared" si="15"/>
        <v>3</v>
      </c>
      <c r="G1009" t="str">
        <f>STANDINGS_RBI[[#This Row],[League]]&amp;STANDINGS_RBI[[#This Row],[Team]]</f>
        <v>$150 Draft Champions Feb 08 1:00 pm Lg.3671Team palazzo</v>
      </c>
    </row>
    <row r="1010" spans="1:7" x14ac:dyDescent="0.25">
      <c r="A1010">
        <v>830</v>
      </c>
      <c r="B1010" t="s">
        <v>1335</v>
      </c>
      <c r="C1010" t="s">
        <v>1327</v>
      </c>
      <c r="D1010">
        <v>1003</v>
      </c>
      <c r="E1010">
        <v>2086</v>
      </c>
      <c r="F1010">
        <f t="shared" si="15"/>
        <v>4</v>
      </c>
      <c r="G1010" t="str">
        <f>STANDINGS_RBI[[#This Row],[League]]&amp;STANDINGS_RBI[[#This Row],[Team]]</f>
        <v>$150 Draft Champions Feb 08 1:00 pm Lg.3671sLim picKens1</v>
      </c>
    </row>
    <row r="1011" spans="1:7" x14ac:dyDescent="0.25">
      <c r="A1011">
        <v>1757</v>
      </c>
      <c r="B1011" t="s">
        <v>1336</v>
      </c>
      <c r="C1011" t="s">
        <v>1327</v>
      </c>
      <c r="D1011">
        <v>930</v>
      </c>
      <c r="E1011">
        <v>1158.5</v>
      </c>
      <c r="F1011">
        <f t="shared" si="15"/>
        <v>5</v>
      </c>
      <c r="G1011" t="str">
        <f>STANDINGS_RBI[[#This Row],[League]]&amp;STANDINGS_RBI[[#This Row],[Team]]</f>
        <v>$150 Draft Champions Feb 08 1:00 pm Lg.3671Team Madsen</v>
      </c>
    </row>
    <row r="1012" spans="1:7" x14ac:dyDescent="0.25">
      <c r="A1012">
        <v>1766</v>
      </c>
      <c r="B1012" t="s">
        <v>265</v>
      </c>
      <c r="C1012" t="s">
        <v>1327</v>
      </c>
      <c r="D1012">
        <v>929</v>
      </c>
      <c r="E1012">
        <v>1143</v>
      </c>
      <c r="F1012">
        <f t="shared" si="15"/>
        <v>6</v>
      </c>
      <c r="G1012" t="str">
        <f>STANDINGS_RBI[[#This Row],[League]]&amp;STANDINGS_RBI[[#This Row],[Team]]</f>
        <v>$150 Draft Champions Feb 08 1:00 pm Lg.3671Dick Poles Staff</v>
      </c>
    </row>
    <row r="1013" spans="1:7" x14ac:dyDescent="0.25">
      <c r="A1013">
        <v>1789</v>
      </c>
      <c r="B1013" t="s">
        <v>1328</v>
      </c>
      <c r="C1013" t="s">
        <v>1327</v>
      </c>
      <c r="D1013">
        <v>927</v>
      </c>
      <c r="E1013">
        <v>1119</v>
      </c>
      <c r="F1013">
        <f t="shared" si="15"/>
        <v>7</v>
      </c>
      <c r="G1013" t="str">
        <f>STANDINGS_RBI[[#This Row],[League]]&amp;STANDINGS_RBI[[#This Row],[Team]]</f>
        <v>$150 Draft Champions Feb 08 1:00 pm Lg.3671Bavaro DC 2</v>
      </c>
    </row>
    <row r="1014" spans="1:7" x14ac:dyDescent="0.25">
      <c r="A1014">
        <v>1823</v>
      </c>
      <c r="B1014" t="s">
        <v>1334</v>
      </c>
      <c r="C1014" t="s">
        <v>1327</v>
      </c>
      <c r="D1014">
        <v>924</v>
      </c>
      <c r="E1014">
        <v>1081</v>
      </c>
      <c r="F1014">
        <f t="shared" si="15"/>
        <v>8</v>
      </c>
      <c r="G1014" t="str">
        <f>STANDINGS_RBI[[#This Row],[League]]&amp;STANDINGS_RBI[[#This Row],[Team]]</f>
        <v>$150 Draft Champions Feb 08 1:00 pm Lg.3671Chico Lind's Hermanos - DC 73</v>
      </c>
    </row>
    <row r="1015" spans="1:7" x14ac:dyDescent="0.25">
      <c r="A1015">
        <v>1887</v>
      </c>
      <c r="B1015" t="s">
        <v>102</v>
      </c>
      <c r="C1015" t="s">
        <v>1327</v>
      </c>
      <c r="D1015">
        <v>921</v>
      </c>
      <c r="E1015">
        <v>1030</v>
      </c>
      <c r="F1015">
        <f t="shared" si="15"/>
        <v>9</v>
      </c>
      <c r="G1015" t="str">
        <f>STANDINGS_RBI[[#This Row],[League]]&amp;STANDINGS_RBI[[#This Row],[Team]]</f>
        <v>$150 Draft Champions Feb 08 1:00 pm Lg.3671The Croneys</v>
      </c>
    </row>
    <row r="1016" spans="1:7" x14ac:dyDescent="0.25">
      <c r="A1016">
        <v>1986</v>
      </c>
      <c r="B1016" t="s">
        <v>1333</v>
      </c>
      <c r="C1016" t="s">
        <v>1327</v>
      </c>
      <c r="D1016">
        <v>913</v>
      </c>
      <c r="E1016">
        <v>922.5</v>
      </c>
      <c r="F1016">
        <f t="shared" si="15"/>
        <v>10</v>
      </c>
      <c r="G1016" t="str">
        <f>STANDINGS_RBI[[#This Row],[League]]&amp;STANDINGS_RBI[[#This Row],[Team]]</f>
        <v>$150 Draft Champions Feb 08 1:00 pm Lg.3671D'Amico Fan Club</v>
      </c>
    </row>
    <row r="1017" spans="1:7" x14ac:dyDescent="0.25">
      <c r="A1017">
        <v>2375</v>
      </c>
      <c r="B1017" t="s">
        <v>1337</v>
      </c>
      <c r="C1017" t="s">
        <v>1327</v>
      </c>
      <c r="D1017">
        <v>872</v>
      </c>
      <c r="E1017">
        <v>533</v>
      </c>
      <c r="F1017">
        <f t="shared" si="15"/>
        <v>11</v>
      </c>
      <c r="G1017" t="str">
        <f>STANDINGS_RBI[[#This Row],[League]]&amp;STANDINGS_RBI[[#This Row],[Team]]</f>
        <v>$150 Draft Champions Feb 08 1:00 pm Lg.3671BADLANDERS</v>
      </c>
    </row>
    <row r="1018" spans="1:7" x14ac:dyDescent="0.25">
      <c r="A1018">
        <v>2416</v>
      </c>
      <c r="B1018" t="s">
        <v>1187</v>
      </c>
      <c r="C1018" t="s">
        <v>1327</v>
      </c>
      <c r="D1018">
        <v>867</v>
      </c>
      <c r="E1018">
        <v>497.5</v>
      </c>
      <c r="F1018">
        <f t="shared" si="15"/>
        <v>12</v>
      </c>
      <c r="G1018" t="str">
        <f>STANDINGS_RBI[[#This Row],[League]]&amp;STANDINGS_RBI[[#This Row],[Team]]</f>
        <v>$150 Draft Champions Feb 08 1:00 pm Lg.3671Team Murphy</v>
      </c>
    </row>
    <row r="1019" spans="1:7" x14ac:dyDescent="0.25">
      <c r="A1019">
        <v>2674</v>
      </c>
      <c r="B1019" t="s">
        <v>1332</v>
      </c>
      <c r="C1019" t="s">
        <v>1327</v>
      </c>
      <c r="D1019">
        <v>824</v>
      </c>
      <c r="E1019">
        <v>240</v>
      </c>
      <c r="F1019">
        <f t="shared" si="15"/>
        <v>13</v>
      </c>
      <c r="G1019" t="str">
        <f>STANDINGS_RBI[[#This Row],[League]]&amp;STANDINGS_RBI[[#This Row],[Team]]</f>
        <v>$150 Draft Champions Feb 08 1:00 pm Lg.3671Truckers Inc</v>
      </c>
    </row>
    <row r="1020" spans="1:7" x14ac:dyDescent="0.25">
      <c r="A1020">
        <v>2716</v>
      </c>
      <c r="B1020" t="s">
        <v>286</v>
      </c>
      <c r="C1020" t="s">
        <v>1327</v>
      </c>
      <c r="D1020">
        <v>816</v>
      </c>
      <c r="E1020">
        <v>196.5</v>
      </c>
      <c r="F1020">
        <f t="shared" si="15"/>
        <v>14</v>
      </c>
      <c r="G1020" t="str">
        <f>STANDINGS_RBI[[#This Row],[League]]&amp;STANDINGS_RBI[[#This Row],[Team]]</f>
        <v>$150 Draft Champions Feb 08 1:00 pm Lg.3671Team Williams</v>
      </c>
    </row>
    <row r="1021" spans="1:7" x14ac:dyDescent="0.25">
      <c r="A1021">
        <v>2814</v>
      </c>
      <c r="B1021" t="s">
        <v>1329</v>
      </c>
      <c r="C1021" t="s">
        <v>1327</v>
      </c>
      <c r="D1021">
        <v>780</v>
      </c>
      <c r="E1021">
        <v>96.5</v>
      </c>
      <c r="F1021">
        <f t="shared" si="15"/>
        <v>15</v>
      </c>
      <c r="G1021" t="str">
        <f>STANDINGS_RBI[[#This Row],[League]]&amp;STANDINGS_RBI[[#This Row],[Team]]</f>
        <v>$150 Draft Champions Feb 08 1:00 pm Lg.3671Junior Wells</v>
      </c>
    </row>
    <row r="1022" spans="1:7" x14ac:dyDescent="0.25">
      <c r="A1022">
        <v>5</v>
      </c>
      <c r="B1022" t="s">
        <v>1338</v>
      </c>
      <c r="C1022" t="s">
        <v>1339</v>
      </c>
      <c r="D1022">
        <v>1165</v>
      </c>
      <c r="E1022">
        <v>2906</v>
      </c>
      <c r="F1022">
        <f t="shared" si="15"/>
        <v>1</v>
      </c>
      <c r="G1022" t="str">
        <f>STANDINGS_RBI[[#This Row],[League]]&amp;STANDINGS_RBI[[#This Row],[Team]]</f>
        <v>$150 Draft Champions Feb 09 1:00 pm Lg.3672Bambino's Guacamole</v>
      </c>
    </row>
    <row r="1023" spans="1:7" x14ac:dyDescent="0.25">
      <c r="A1023">
        <v>229</v>
      </c>
      <c r="B1023" t="s">
        <v>184</v>
      </c>
      <c r="C1023" t="s">
        <v>1339</v>
      </c>
      <c r="D1023">
        <v>1072</v>
      </c>
      <c r="E1023">
        <v>2679.5</v>
      </c>
      <c r="F1023">
        <f t="shared" si="15"/>
        <v>2</v>
      </c>
      <c r="G1023" t="str">
        <f>STANDINGS_RBI[[#This Row],[League]]&amp;STANDINGS_RBI[[#This Row],[Team]]</f>
        <v>$150 Draft Champions Feb 09 1:00 pm Lg.3672Elks Baby Elks</v>
      </c>
    </row>
    <row r="1024" spans="1:7" x14ac:dyDescent="0.25">
      <c r="A1024">
        <v>461</v>
      </c>
      <c r="B1024" t="s">
        <v>1346</v>
      </c>
      <c r="C1024" t="s">
        <v>1339</v>
      </c>
      <c r="D1024">
        <v>1040</v>
      </c>
      <c r="E1024">
        <v>2449.5</v>
      </c>
      <c r="F1024">
        <f t="shared" si="15"/>
        <v>3</v>
      </c>
      <c r="G1024" t="str">
        <f>STANDINGS_RBI[[#This Row],[League]]&amp;STANDINGS_RBI[[#This Row],[Team]]</f>
        <v>$150 Draft Champions Feb 09 1:00 pm Lg.3672THE BOMB SQUAD</v>
      </c>
    </row>
    <row r="1025" spans="1:7" x14ac:dyDescent="0.25">
      <c r="A1025">
        <v>508</v>
      </c>
      <c r="B1025" t="s">
        <v>167</v>
      </c>
      <c r="C1025" t="s">
        <v>1339</v>
      </c>
      <c r="D1025">
        <v>1033</v>
      </c>
      <c r="E1025">
        <v>2399.5</v>
      </c>
      <c r="F1025">
        <f t="shared" si="15"/>
        <v>4</v>
      </c>
      <c r="G1025" t="str">
        <f>STANDINGS_RBI[[#This Row],[League]]&amp;STANDINGS_RBI[[#This Row],[Team]]</f>
        <v>$150 Draft Champions Feb 09 1:00 pm Lg.3672Dillholes</v>
      </c>
    </row>
    <row r="1026" spans="1:7" x14ac:dyDescent="0.25">
      <c r="A1026">
        <v>882</v>
      </c>
      <c r="B1026" t="s">
        <v>1344</v>
      </c>
      <c r="C1026" t="s">
        <v>1339</v>
      </c>
      <c r="D1026">
        <v>998</v>
      </c>
      <c r="E1026">
        <v>2023</v>
      </c>
      <c r="F1026">
        <f t="shared" si="15"/>
        <v>5</v>
      </c>
      <c r="G1026" t="str">
        <f>STANDINGS_RBI[[#This Row],[League]]&amp;STANDINGS_RBI[[#This Row],[Team]]</f>
        <v>$150 Draft Champions Feb 09 1:00 pm Lg.3672All Braun No Brains</v>
      </c>
    </row>
    <row r="1027" spans="1:7" x14ac:dyDescent="0.25">
      <c r="A1027">
        <v>964</v>
      </c>
      <c r="B1027" t="s">
        <v>11</v>
      </c>
      <c r="C1027" t="s">
        <v>1339</v>
      </c>
      <c r="D1027">
        <v>991</v>
      </c>
      <c r="E1027">
        <v>1939.5</v>
      </c>
      <c r="F1027">
        <f t="shared" ref="F1027:F1090" si="16">IF(C1027=C1026,F1026+1,1)</f>
        <v>6</v>
      </c>
      <c r="G1027" t="str">
        <f>STANDINGS_RBI[[#This Row],[League]]&amp;STANDINGS_RBI[[#This Row],[Team]]</f>
        <v>$150 Draft Champions Feb 09 1:00 pm Lg.3672CRACKERJAX</v>
      </c>
    </row>
    <row r="1028" spans="1:7" x14ac:dyDescent="0.25">
      <c r="A1028">
        <v>1359</v>
      </c>
      <c r="B1028" t="s">
        <v>175</v>
      </c>
      <c r="C1028" t="s">
        <v>1339</v>
      </c>
      <c r="D1028">
        <v>960</v>
      </c>
      <c r="E1028">
        <v>1553.5</v>
      </c>
      <c r="F1028">
        <f t="shared" si="16"/>
        <v>7</v>
      </c>
      <c r="G1028" t="str">
        <f>STANDINGS_RBI[[#This Row],[League]]&amp;STANDINGS_RBI[[#This Row],[Team]]</f>
        <v>$150 Draft Champions Feb 09 1:00 pm Lg.3672MFF Inc.</v>
      </c>
    </row>
    <row r="1029" spans="1:7" x14ac:dyDescent="0.25">
      <c r="A1029">
        <v>1583</v>
      </c>
      <c r="B1029" t="s">
        <v>1343</v>
      </c>
      <c r="C1029" t="s">
        <v>1339</v>
      </c>
      <c r="D1029">
        <v>944</v>
      </c>
      <c r="E1029">
        <v>1328.5</v>
      </c>
      <c r="F1029">
        <f t="shared" si="16"/>
        <v>8</v>
      </c>
      <c r="G1029" t="str">
        <f>STANDINGS_RBI[[#This Row],[League]]&amp;STANDINGS_RBI[[#This Row],[Team]]</f>
        <v>$150 Draft Champions Feb 09 1:00 pm Lg.3672Howard's Homers</v>
      </c>
    </row>
    <row r="1030" spans="1:7" x14ac:dyDescent="0.25">
      <c r="A1030">
        <v>1732</v>
      </c>
      <c r="B1030" t="s">
        <v>1345</v>
      </c>
      <c r="C1030" t="s">
        <v>1339</v>
      </c>
      <c r="D1030">
        <v>932</v>
      </c>
      <c r="E1030">
        <v>1185.5</v>
      </c>
      <c r="F1030">
        <f t="shared" si="16"/>
        <v>9</v>
      </c>
      <c r="G1030" t="str">
        <f>STANDINGS_RBI[[#This Row],[League]]&amp;STANDINGS_RBI[[#This Row],[Team]]</f>
        <v>$150 Draft Champions Feb 09 1:00 pm Lg.3672This Dingo Ate Your Baby</v>
      </c>
    </row>
    <row r="1031" spans="1:7" x14ac:dyDescent="0.25">
      <c r="A1031">
        <v>1745</v>
      </c>
      <c r="B1031" t="s">
        <v>1348</v>
      </c>
      <c r="C1031" t="s">
        <v>1339</v>
      </c>
      <c r="D1031">
        <v>931</v>
      </c>
      <c r="E1031">
        <v>1171.5</v>
      </c>
      <c r="F1031">
        <f t="shared" si="16"/>
        <v>10</v>
      </c>
      <c r="G1031" t="str">
        <f>STANDINGS_RBI[[#This Row],[League]]&amp;STANDINGS_RBI[[#This Row],[Team]]</f>
        <v>$150 Draft Champions Feb 09 1:00 pm Lg.3672When Puigs Fly</v>
      </c>
    </row>
    <row r="1032" spans="1:7" x14ac:dyDescent="0.25">
      <c r="A1032">
        <v>1825</v>
      </c>
      <c r="B1032" t="s">
        <v>1347</v>
      </c>
      <c r="C1032" t="s">
        <v>1339</v>
      </c>
      <c r="D1032">
        <v>924</v>
      </c>
      <c r="E1032">
        <v>1081</v>
      </c>
      <c r="F1032">
        <f t="shared" si="16"/>
        <v>11</v>
      </c>
      <c r="G1032" t="str">
        <f>STANDINGS_RBI[[#This Row],[League]]&amp;STANDINGS_RBI[[#This Row],[Team]]</f>
        <v>$150 Draft Champions Feb 09 1:00 pm Lg.3672Hickory Hurricanes</v>
      </c>
    </row>
    <row r="1033" spans="1:7" x14ac:dyDescent="0.25">
      <c r="A1033">
        <v>2434</v>
      </c>
      <c r="B1033" t="s">
        <v>1341</v>
      </c>
      <c r="C1033" t="s">
        <v>1339</v>
      </c>
      <c r="D1033">
        <v>864</v>
      </c>
      <c r="E1033">
        <v>480</v>
      </c>
      <c r="F1033">
        <f t="shared" si="16"/>
        <v>12</v>
      </c>
      <c r="G1033" t="str">
        <f>STANDINGS_RBI[[#This Row],[League]]&amp;STANDINGS_RBI[[#This Row],[Team]]</f>
        <v>$150 Draft Champions Feb 09 1:00 pm Lg.3672javacup</v>
      </c>
    </row>
    <row r="1034" spans="1:7" x14ac:dyDescent="0.25">
      <c r="A1034">
        <v>2455</v>
      </c>
      <c r="B1034" t="s">
        <v>1342</v>
      </c>
      <c r="C1034" t="s">
        <v>1339</v>
      </c>
      <c r="D1034">
        <v>861</v>
      </c>
      <c r="E1034">
        <v>453.5</v>
      </c>
      <c r="F1034">
        <f t="shared" si="16"/>
        <v>13</v>
      </c>
      <c r="G1034" t="str">
        <f>STANDINGS_RBI[[#This Row],[League]]&amp;STANDINGS_RBI[[#This Row],[Team]]</f>
        <v>$150 Draft Champions Feb 09 1:00 pm Lg.3672Dayton Raiders II</v>
      </c>
    </row>
    <row r="1035" spans="1:7" x14ac:dyDescent="0.25">
      <c r="A1035">
        <v>2789</v>
      </c>
      <c r="B1035" t="s">
        <v>1349</v>
      </c>
      <c r="C1035" t="s">
        <v>1339</v>
      </c>
      <c r="D1035">
        <v>790</v>
      </c>
      <c r="E1035">
        <v>120</v>
      </c>
      <c r="F1035">
        <f t="shared" si="16"/>
        <v>14</v>
      </c>
      <c r="G1035" t="str">
        <f>STANDINGS_RBI[[#This Row],[League]]&amp;STANDINGS_RBI[[#This Row],[Team]]</f>
        <v>$150 Draft Champions Feb 09 1:00 pm Lg.3672Cary Boogie Nights</v>
      </c>
    </row>
    <row r="1036" spans="1:7" x14ac:dyDescent="0.25">
      <c r="A1036">
        <v>2796</v>
      </c>
      <c r="B1036" t="s">
        <v>1340</v>
      </c>
      <c r="C1036" t="s">
        <v>1339</v>
      </c>
      <c r="D1036">
        <v>788</v>
      </c>
      <c r="E1036">
        <v>114.5</v>
      </c>
      <c r="F1036">
        <f t="shared" si="16"/>
        <v>15</v>
      </c>
      <c r="G1036" t="str">
        <f>STANDINGS_RBI[[#This Row],[League]]&amp;STANDINGS_RBI[[#This Row],[Team]]</f>
        <v>$150 Draft Champions Feb 09 1:00 pm Lg.3672Abo's Wabos</v>
      </c>
    </row>
    <row r="1037" spans="1:7" x14ac:dyDescent="0.25">
      <c r="A1037">
        <v>423</v>
      </c>
      <c r="B1037" t="s">
        <v>1354</v>
      </c>
      <c r="C1037" t="s">
        <v>1351</v>
      </c>
      <c r="D1037">
        <v>1044</v>
      </c>
      <c r="E1037">
        <v>2487.5</v>
      </c>
      <c r="F1037">
        <f t="shared" si="16"/>
        <v>1</v>
      </c>
      <c r="G1037" t="str">
        <f>STANDINGS_RBI[[#This Row],[League]]&amp;STANDINGS_RBI[[#This Row],[Team]]</f>
        <v>$150 Draft Champions Feb 09 1:00 pm Lg.3675Ithaca Bombers III</v>
      </c>
    </row>
    <row r="1038" spans="1:7" x14ac:dyDescent="0.25">
      <c r="A1038">
        <v>735</v>
      </c>
      <c r="B1038" t="s">
        <v>340</v>
      </c>
      <c r="C1038" t="s">
        <v>1351</v>
      </c>
      <c r="D1038">
        <v>1011</v>
      </c>
      <c r="E1038">
        <v>2180</v>
      </c>
      <c r="F1038">
        <f t="shared" si="16"/>
        <v>2</v>
      </c>
      <c r="G1038" t="str">
        <f>STANDINGS_RBI[[#This Row],[League]]&amp;STANDINGS_RBI[[#This Row],[Team]]</f>
        <v>$150 Draft Champions Feb 09 1:00 pm Lg.3675Trill 2</v>
      </c>
    </row>
    <row r="1039" spans="1:7" x14ac:dyDescent="0.25">
      <c r="A1039">
        <v>785</v>
      </c>
      <c r="B1039" t="s">
        <v>1355</v>
      </c>
      <c r="C1039" t="s">
        <v>1351</v>
      </c>
      <c r="D1039">
        <v>1007</v>
      </c>
      <c r="E1039">
        <v>2131.5</v>
      </c>
      <c r="F1039">
        <f t="shared" si="16"/>
        <v>3</v>
      </c>
      <c r="G1039" t="str">
        <f>STANDINGS_RBI[[#This Row],[League]]&amp;STANDINGS_RBI[[#This Row],[Team]]</f>
        <v>$150 Draft Champions Feb 09 1:00 pm Lg.3675deadmoneyF</v>
      </c>
    </row>
    <row r="1040" spans="1:7" x14ac:dyDescent="0.25">
      <c r="A1040">
        <v>858</v>
      </c>
      <c r="B1040" t="s">
        <v>210</v>
      </c>
      <c r="C1040" t="s">
        <v>1351</v>
      </c>
      <c r="D1040">
        <v>1000</v>
      </c>
      <c r="E1040">
        <v>2050.5</v>
      </c>
      <c r="F1040">
        <f t="shared" si="16"/>
        <v>4</v>
      </c>
      <c r="G1040" t="str">
        <f>STANDINGS_RBI[[#This Row],[League]]&amp;STANDINGS_RBI[[#This Row],[Team]]</f>
        <v>$150 Draft Champions Feb 09 1:00 pm Lg.3675CC's Desperados</v>
      </c>
    </row>
    <row r="1041" spans="1:7" x14ac:dyDescent="0.25">
      <c r="A1041">
        <v>1025</v>
      </c>
      <c r="B1041" t="s">
        <v>1359</v>
      </c>
      <c r="C1041" t="s">
        <v>1351</v>
      </c>
      <c r="D1041">
        <v>986</v>
      </c>
      <c r="E1041">
        <v>1887</v>
      </c>
      <c r="F1041">
        <f t="shared" si="16"/>
        <v>5</v>
      </c>
      <c r="G1041" t="str">
        <f>STANDINGS_RBI[[#This Row],[League]]&amp;STANDINGS_RBI[[#This Row],[Team]]</f>
        <v>$150 Draft Champions Feb 09 1:00 pm Lg.3675No Glove, No Love</v>
      </c>
    </row>
    <row r="1042" spans="1:7" x14ac:dyDescent="0.25">
      <c r="A1042">
        <v>1078</v>
      </c>
      <c r="B1042" t="s">
        <v>1353</v>
      </c>
      <c r="C1042" t="s">
        <v>1351</v>
      </c>
      <c r="D1042">
        <v>982</v>
      </c>
      <c r="E1042">
        <v>1835</v>
      </c>
      <c r="F1042">
        <f t="shared" si="16"/>
        <v>6</v>
      </c>
      <c r="G1042" t="str">
        <f>STANDINGS_RBI[[#This Row],[League]]&amp;STANDINGS_RBI[[#This Row],[Team]]</f>
        <v>$150 Draft Champions Feb 09 1:00 pm Lg.3675Team Cook</v>
      </c>
    </row>
    <row r="1043" spans="1:7" x14ac:dyDescent="0.25">
      <c r="A1043">
        <v>1334</v>
      </c>
      <c r="B1043" t="s">
        <v>1358</v>
      </c>
      <c r="C1043" t="s">
        <v>1351</v>
      </c>
      <c r="D1043">
        <v>961</v>
      </c>
      <c r="E1043">
        <v>1568.5</v>
      </c>
      <c r="F1043">
        <f t="shared" si="16"/>
        <v>7</v>
      </c>
      <c r="G1043" t="str">
        <f>STANDINGS_RBI[[#This Row],[League]]&amp;STANDINGS_RBI[[#This Row],[Team]]</f>
        <v>$150 Draft Champions Feb 09 1:00 pm Lg.36757-Line</v>
      </c>
    </row>
    <row r="1044" spans="1:7" x14ac:dyDescent="0.25">
      <c r="A1044">
        <v>1633</v>
      </c>
      <c r="B1044" t="s">
        <v>536</v>
      </c>
      <c r="C1044" t="s">
        <v>1351</v>
      </c>
      <c r="D1044">
        <v>939</v>
      </c>
      <c r="E1044">
        <v>1275</v>
      </c>
      <c r="F1044">
        <f t="shared" si="16"/>
        <v>8</v>
      </c>
      <c r="G1044" t="str">
        <f>STANDINGS_RBI[[#This Row],[League]]&amp;STANDINGS_RBI[[#This Row],[Team]]</f>
        <v>$150 Draft Champions Feb 09 1:00 pm Lg.3675Fanton of the Opera</v>
      </c>
    </row>
    <row r="1045" spans="1:7" x14ac:dyDescent="0.25">
      <c r="A1045">
        <v>1948</v>
      </c>
      <c r="B1045" t="s">
        <v>1356</v>
      </c>
      <c r="C1045" t="s">
        <v>1351</v>
      </c>
      <c r="D1045">
        <v>917</v>
      </c>
      <c r="E1045">
        <v>966.5</v>
      </c>
      <c r="F1045">
        <f t="shared" si="16"/>
        <v>9</v>
      </c>
      <c r="G1045" t="str">
        <f>STANDINGS_RBI[[#This Row],[League]]&amp;STANDINGS_RBI[[#This Row],[Team]]</f>
        <v>$150 Draft Champions Feb 09 1:00 pm Lg.3675Team Keene</v>
      </c>
    </row>
    <row r="1046" spans="1:7" x14ac:dyDescent="0.25">
      <c r="A1046">
        <v>2003</v>
      </c>
      <c r="B1046" t="s">
        <v>1350</v>
      </c>
      <c r="C1046" t="s">
        <v>1351</v>
      </c>
      <c r="D1046">
        <v>912</v>
      </c>
      <c r="E1046">
        <v>909.5</v>
      </c>
      <c r="F1046">
        <f t="shared" si="16"/>
        <v>10</v>
      </c>
      <c r="G1046" t="str">
        <f>STANDINGS_RBI[[#This Row],[League]]&amp;STANDINGS_RBI[[#This Row],[Team]]</f>
        <v>$150 Draft Champions Feb 09 1:00 pm Lg.3675Team Dorrian</v>
      </c>
    </row>
    <row r="1047" spans="1:7" x14ac:dyDescent="0.25">
      <c r="A1047">
        <v>2138</v>
      </c>
      <c r="B1047" t="s">
        <v>534</v>
      </c>
      <c r="C1047" t="s">
        <v>1351</v>
      </c>
      <c r="D1047">
        <v>900</v>
      </c>
      <c r="E1047">
        <v>773.5</v>
      </c>
      <c r="F1047">
        <f t="shared" si="16"/>
        <v>11</v>
      </c>
      <c r="G1047" t="str">
        <f>STANDINGS_RBI[[#This Row],[League]]&amp;STANDINGS_RBI[[#This Row],[Team]]</f>
        <v>$150 Draft Champions Feb 09 1:00 pm Lg.3675Light Tower Power</v>
      </c>
    </row>
    <row r="1048" spans="1:7" x14ac:dyDescent="0.25">
      <c r="A1048">
        <v>2209</v>
      </c>
      <c r="B1048" t="s">
        <v>230</v>
      </c>
      <c r="C1048" t="s">
        <v>1351</v>
      </c>
      <c r="D1048">
        <v>893</v>
      </c>
      <c r="E1048">
        <v>702</v>
      </c>
      <c r="F1048">
        <f t="shared" si="16"/>
        <v>12</v>
      </c>
      <c r="G1048" t="str">
        <f>STANDINGS_RBI[[#This Row],[League]]&amp;STANDINGS_RBI[[#This Row],[Team]]</f>
        <v>$150 Draft Champions Feb 09 1:00 pm Lg.3675Team Hofmann</v>
      </c>
    </row>
    <row r="1049" spans="1:7" x14ac:dyDescent="0.25">
      <c r="A1049">
        <v>2301</v>
      </c>
      <c r="B1049" t="s">
        <v>1360</v>
      </c>
      <c r="C1049" t="s">
        <v>1351</v>
      </c>
      <c r="D1049">
        <v>882</v>
      </c>
      <c r="E1049">
        <v>610</v>
      </c>
      <c r="F1049">
        <f t="shared" si="16"/>
        <v>13</v>
      </c>
      <c r="G1049" t="str">
        <f>STANDINGS_RBI[[#This Row],[League]]&amp;STANDINGS_RBI[[#This Row],[Team]]</f>
        <v>$150 Draft Champions Feb 09 1:00 pm Lg.3675Lollygaggers DC1</v>
      </c>
    </row>
    <row r="1050" spans="1:7" x14ac:dyDescent="0.25">
      <c r="A1050">
        <v>2389</v>
      </c>
      <c r="B1050" t="s">
        <v>1357</v>
      </c>
      <c r="C1050" t="s">
        <v>1351</v>
      </c>
      <c r="D1050">
        <v>870</v>
      </c>
      <c r="E1050">
        <v>519.5</v>
      </c>
      <c r="F1050">
        <f t="shared" si="16"/>
        <v>14</v>
      </c>
      <c r="G1050" t="str">
        <f>STANDINGS_RBI[[#This Row],[League]]&amp;STANDINGS_RBI[[#This Row],[Team]]</f>
        <v>$150 Draft Champions Feb 09 1:00 pm Lg.3675BrownBear BrownBear</v>
      </c>
    </row>
    <row r="1051" spans="1:7" x14ac:dyDescent="0.25">
      <c r="A1051">
        <v>2559</v>
      </c>
      <c r="B1051" t="s">
        <v>1352</v>
      </c>
      <c r="C1051" t="s">
        <v>1351</v>
      </c>
      <c r="D1051">
        <v>845</v>
      </c>
      <c r="E1051">
        <v>352</v>
      </c>
      <c r="F1051">
        <f t="shared" si="16"/>
        <v>15</v>
      </c>
      <c r="G1051" t="str">
        <f>STANDINGS_RBI[[#This Row],[League]]&amp;STANDINGS_RBI[[#This Row],[Team]]</f>
        <v>$150 Draft Champions Feb 09 1:00 pm Lg.3675Jack and Jordan</v>
      </c>
    </row>
    <row r="1052" spans="1:7" x14ac:dyDescent="0.25">
      <c r="A1052">
        <v>165</v>
      </c>
      <c r="B1052" t="s">
        <v>1368</v>
      </c>
      <c r="C1052" t="s">
        <v>1362</v>
      </c>
      <c r="D1052">
        <v>1086</v>
      </c>
      <c r="E1052">
        <v>2746.5</v>
      </c>
      <c r="F1052">
        <f t="shared" si="16"/>
        <v>1</v>
      </c>
      <c r="G1052" t="str">
        <f>STANDINGS_RBI[[#This Row],[League]]&amp;STANDINGS_RBI[[#This Row],[Team]]</f>
        <v>$150 Draft Champions Feb 10 1:00 pm Lg.3678Rolling Thunder 13</v>
      </c>
    </row>
    <row r="1053" spans="1:7" x14ac:dyDescent="0.25">
      <c r="A1053">
        <v>368</v>
      </c>
      <c r="B1053" t="s">
        <v>650</v>
      </c>
      <c r="C1053" t="s">
        <v>1362</v>
      </c>
      <c r="D1053">
        <v>1052</v>
      </c>
      <c r="E1053">
        <v>2545.5</v>
      </c>
      <c r="F1053">
        <f t="shared" si="16"/>
        <v>2</v>
      </c>
      <c r="G1053" t="str">
        <f>STANDINGS_RBI[[#This Row],[League]]&amp;STANDINGS_RBI[[#This Row],[Team]]</f>
        <v>$150 Draft Champions Feb 10 1:00 pm Lg.3678Team Stein</v>
      </c>
    </row>
    <row r="1054" spans="1:7" x14ac:dyDescent="0.25">
      <c r="A1054">
        <v>604</v>
      </c>
      <c r="B1054" t="s">
        <v>1361</v>
      </c>
      <c r="C1054" t="s">
        <v>1362</v>
      </c>
      <c r="D1054">
        <v>1023</v>
      </c>
      <c r="E1054">
        <v>2309</v>
      </c>
      <c r="F1054">
        <f t="shared" si="16"/>
        <v>3</v>
      </c>
      <c r="G1054" t="str">
        <f>STANDINGS_RBI[[#This Row],[League]]&amp;STANDINGS_RBI[[#This Row],[Team]]</f>
        <v>$150 Draft Champions Feb 10 1:00 pm Lg.3678Texas Leaguers</v>
      </c>
    </row>
    <row r="1055" spans="1:7" x14ac:dyDescent="0.25">
      <c r="A1055">
        <v>636</v>
      </c>
      <c r="B1055" t="s">
        <v>291</v>
      </c>
      <c r="C1055" t="s">
        <v>1362</v>
      </c>
      <c r="D1055">
        <v>1019</v>
      </c>
      <c r="E1055">
        <v>2271</v>
      </c>
      <c r="F1055">
        <f t="shared" si="16"/>
        <v>4</v>
      </c>
      <c r="G1055" t="str">
        <f>STANDINGS_RBI[[#This Row],[League]]&amp;STANDINGS_RBI[[#This Row],[Team]]</f>
        <v>$150 Draft Champions Feb 10 1:00 pm Lg.3678Big League Wood</v>
      </c>
    </row>
    <row r="1056" spans="1:7" x14ac:dyDescent="0.25">
      <c r="A1056">
        <v>822</v>
      </c>
      <c r="B1056" t="s">
        <v>1364</v>
      </c>
      <c r="C1056" t="s">
        <v>1362</v>
      </c>
      <c r="D1056">
        <v>1003</v>
      </c>
      <c r="E1056">
        <v>2086</v>
      </c>
      <c r="F1056">
        <f t="shared" si="16"/>
        <v>5</v>
      </c>
      <c r="G1056" t="str">
        <f>STANDINGS_RBI[[#This Row],[League]]&amp;STANDINGS_RBI[[#This Row],[Team]]</f>
        <v>$150 Draft Champions Feb 10 1:00 pm Lg.3678Fear the Peak</v>
      </c>
    </row>
    <row r="1057" spans="1:7" x14ac:dyDescent="0.25">
      <c r="A1057">
        <v>855</v>
      </c>
      <c r="B1057" t="s">
        <v>1367</v>
      </c>
      <c r="C1057" t="s">
        <v>1362</v>
      </c>
      <c r="D1057">
        <v>1001</v>
      </c>
      <c r="E1057">
        <v>2060</v>
      </c>
      <c r="F1057">
        <f t="shared" si="16"/>
        <v>6</v>
      </c>
      <c r="G1057" t="str">
        <f>STANDINGS_RBI[[#This Row],[League]]&amp;STANDINGS_RBI[[#This Row],[Team]]</f>
        <v>$150 Draft Champions Feb 10 1:00 pm Lg.3678uski4</v>
      </c>
    </row>
    <row r="1058" spans="1:7" x14ac:dyDescent="0.25">
      <c r="A1058">
        <v>1169</v>
      </c>
      <c r="B1058" t="s">
        <v>1363</v>
      </c>
      <c r="C1058" t="s">
        <v>1362</v>
      </c>
      <c r="D1058">
        <v>974</v>
      </c>
      <c r="E1058">
        <v>1739</v>
      </c>
      <c r="F1058">
        <f t="shared" si="16"/>
        <v>7</v>
      </c>
      <c r="G1058" t="str">
        <f>STANDINGS_RBI[[#This Row],[League]]&amp;STANDINGS_RBI[[#This Row],[Team]]</f>
        <v>$150 Draft Champions Feb 10 1:00 pm Lg.3678Jaguar 2</v>
      </c>
    </row>
    <row r="1059" spans="1:7" x14ac:dyDescent="0.25">
      <c r="A1059">
        <v>1471</v>
      </c>
      <c r="B1059" t="s">
        <v>1370</v>
      </c>
      <c r="C1059" t="s">
        <v>1362</v>
      </c>
      <c r="D1059">
        <v>953</v>
      </c>
      <c r="E1059">
        <v>1446</v>
      </c>
      <c r="F1059">
        <f t="shared" si="16"/>
        <v>8</v>
      </c>
      <c r="G1059" t="str">
        <f>STANDINGS_RBI[[#This Row],[League]]&amp;STANDINGS_RBI[[#This Row],[Team]]</f>
        <v>$150 Draft Champions Feb 10 1:00 pm Lg.3678The Rizard of Oz</v>
      </c>
    </row>
    <row r="1060" spans="1:7" x14ac:dyDescent="0.25">
      <c r="A1060">
        <v>1629</v>
      </c>
      <c r="B1060" t="s">
        <v>1369</v>
      </c>
      <c r="C1060" t="s">
        <v>1362</v>
      </c>
      <c r="D1060">
        <v>940</v>
      </c>
      <c r="E1060">
        <v>1287</v>
      </c>
      <c r="F1060">
        <f t="shared" si="16"/>
        <v>9</v>
      </c>
      <c r="G1060" t="str">
        <f>STANDINGS_RBI[[#This Row],[League]]&amp;STANDINGS_RBI[[#This Row],[Team]]</f>
        <v>$150 Draft Champions Feb 10 1:00 pm Lg.3678Team Wells</v>
      </c>
    </row>
    <row r="1061" spans="1:7" x14ac:dyDescent="0.25">
      <c r="A1061">
        <v>1876</v>
      </c>
      <c r="B1061" t="s">
        <v>1366</v>
      </c>
      <c r="C1061" t="s">
        <v>1362</v>
      </c>
      <c r="D1061">
        <v>921</v>
      </c>
      <c r="E1061">
        <v>1030</v>
      </c>
      <c r="F1061">
        <f t="shared" si="16"/>
        <v>10</v>
      </c>
      <c r="G1061" t="str">
        <f>STANDINGS_RBI[[#This Row],[League]]&amp;STANDINGS_RBI[[#This Row],[Team]]</f>
        <v>$150 Draft Champions Feb 10 1:00 pm Lg.3678Chalupa Batman 5</v>
      </c>
    </row>
    <row r="1062" spans="1:7" x14ac:dyDescent="0.25">
      <c r="A1062">
        <v>1959</v>
      </c>
      <c r="B1062" t="s">
        <v>1365</v>
      </c>
      <c r="C1062" t="s">
        <v>1362</v>
      </c>
      <c r="D1062">
        <v>916</v>
      </c>
      <c r="E1062">
        <v>953.5</v>
      </c>
      <c r="F1062">
        <f t="shared" si="16"/>
        <v>11</v>
      </c>
      <c r="G1062" t="str">
        <f>STANDINGS_RBI[[#This Row],[League]]&amp;STANDINGS_RBI[[#This Row],[Team]]</f>
        <v>$150 Draft Champions Feb 10 1:00 pm Lg.3678Skydogs</v>
      </c>
    </row>
    <row r="1063" spans="1:7" x14ac:dyDescent="0.25">
      <c r="A1063">
        <v>1982</v>
      </c>
      <c r="B1063" t="s">
        <v>1177</v>
      </c>
      <c r="C1063" t="s">
        <v>1362</v>
      </c>
      <c r="D1063">
        <v>914</v>
      </c>
      <c r="E1063">
        <v>931</v>
      </c>
      <c r="F1063">
        <f t="shared" si="16"/>
        <v>12</v>
      </c>
      <c r="G1063" t="str">
        <f>STANDINGS_RBI[[#This Row],[League]]&amp;STANDINGS_RBI[[#This Row],[Team]]</f>
        <v>$150 Draft Champions Feb 10 1:00 pm Lg.3678kotex army</v>
      </c>
    </row>
    <row r="1064" spans="1:7" x14ac:dyDescent="0.25">
      <c r="A1064">
        <v>2011</v>
      </c>
      <c r="B1064" t="s">
        <v>1372</v>
      </c>
      <c r="C1064" t="s">
        <v>1362</v>
      </c>
      <c r="D1064">
        <v>911</v>
      </c>
      <c r="E1064">
        <v>895.5</v>
      </c>
      <c r="F1064">
        <f t="shared" si="16"/>
        <v>13</v>
      </c>
      <c r="G1064" t="str">
        <f>STANDINGS_RBI[[#This Row],[League]]&amp;STANDINGS_RBI[[#This Row],[Team]]</f>
        <v>$150 Draft Champions Feb 10 1:00 pm Lg.3678CB &amp; Tay</v>
      </c>
    </row>
    <row r="1065" spans="1:7" x14ac:dyDescent="0.25">
      <c r="A1065">
        <v>2407</v>
      </c>
      <c r="B1065" t="s">
        <v>1373</v>
      </c>
      <c r="C1065" t="s">
        <v>1362</v>
      </c>
      <c r="D1065">
        <v>868</v>
      </c>
      <c r="E1065">
        <v>503</v>
      </c>
      <c r="F1065">
        <f t="shared" si="16"/>
        <v>14</v>
      </c>
      <c r="G1065" t="str">
        <f>STANDINGS_RBI[[#This Row],[League]]&amp;STANDINGS_RBI[[#This Row],[Team]]</f>
        <v>$150 Draft Champions Feb 10 1:00 pm Lg.3678Junkball express</v>
      </c>
    </row>
    <row r="1066" spans="1:7" x14ac:dyDescent="0.25">
      <c r="A1066">
        <v>2626</v>
      </c>
      <c r="B1066" t="s">
        <v>1371</v>
      </c>
      <c r="C1066" t="s">
        <v>1362</v>
      </c>
      <c r="D1066">
        <v>834</v>
      </c>
      <c r="E1066">
        <v>283</v>
      </c>
      <c r="F1066">
        <f t="shared" si="16"/>
        <v>15</v>
      </c>
      <c r="G1066" t="str">
        <f>STANDINGS_RBI[[#This Row],[League]]&amp;STANDINGS_RBI[[#This Row],[Team]]</f>
        <v>$150 Draft Champions Feb 10 1:00 pm Lg.3678King Of The Hill</v>
      </c>
    </row>
    <row r="1067" spans="1:7" x14ac:dyDescent="0.25">
      <c r="A1067">
        <v>7</v>
      </c>
      <c r="B1067" t="s">
        <v>210</v>
      </c>
      <c r="C1067" t="s">
        <v>1375</v>
      </c>
      <c r="D1067">
        <v>1163</v>
      </c>
      <c r="E1067">
        <v>2903.5</v>
      </c>
      <c r="F1067">
        <f t="shared" si="16"/>
        <v>1</v>
      </c>
      <c r="G1067" t="str">
        <f>STANDINGS_RBI[[#This Row],[League]]&amp;STANDINGS_RBI[[#This Row],[Team]]</f>
        <v>$150 Draft Champions Feb 11 1:00 pm Lg.3679CC's Desperados</v>
      </c>
    </row>
    <row r="1068" spans="1:7" x14ac:dyDescent="0.25">
      <c r="A1068">
        <v>304</v>
      </c>
      <c r="B1068" t="s">
        <v>792</v>
      </c>
      <c r="C1068" t="s">
        <v>1375</v>
      </c>
      <c r="D1068">
        <v>1060</v>
      </c>
      <c r="E1068">
        <v>2609</v>
      </c>
      <c r="F1068">
        <f t="shared" si="16"/>
        <v>2</v>
      </c>
      <c r="G1068" t="str">
        <f>STANDINGS_RBI[[#This Row],[League]]&amp;STANDINGS_RBI[[#This Row],[Team]]</f>
        <v>$150 Draft Champions Feb 11 1:00 pm Lg.3679Team Robish</v>
      </c>
    </row>
    <row r="1069" spans="1:7" x14ac:dyDescent="0.25">
      <c r="A1069">
        <v>369</v>
      </c>
      <c r="B1069" t="s">
        <v>1374</v>
      </c>
      <c r="C1069" t="s">
        <v>1375</v>
      </c>
      <c r="D1069">
        <v>1052</v>
      </c>
      <c r="E1069">
        <v>2545.5</v>
      </c>
      <c r="F1069">
        <f t="shared" si="16"/>
        <v>3</v>
      </c>
      <c r="G1069" t="str">
        <f>STANDINGS_RBI[[#This Row],[League]]&amp;STANDINGS_RBI[[#This Row],[Team]]</f>
        <v>$150 Draft Champions Feb 11 1:00 pm Lg.3679The Good, The Bad, and The Ugly</v>
      </c>
    </row>
    <row r="1070" spans="1:7" x14ac:dyDescent="0.25">
      <c r="A1070">
        <v>482</v>
      </c>
      <c r="B1070" t="s">
        <v>1006</v>
      </c>
      <c r="C1070" t="s">
        <v>1375</v>
      </c>
      <c r="D1070">
        <v>1037</v>
      </c>
      <c r="E1070">
        <v>2428.5</v>
      </c>
      <c r="F1070">
        <f t="shared" si="16"/>
        <v>4</v>
      </c>
      <c r="G1070" t="str">
        <f>STANDINGS_RBI[[#This Row],[League]]&amp;STANDINGS_RBI[[#This Row],[Team]]</f>
        <v>$150 Draft Champions Feb 11 1:00 pm Lg.3679Team Lambach</v>
      </c>
    </row>
    <row r="1071" spans="1:7" x14ac:dyDescent="0.25">
      <c r="A1071">
        <v>926</v>
      </c>
      <c r="B1071" t="s">
        <v>16</v>
      </c>
      <c r="C1071" t="s">
        <v>1375</v>
      </c>
      <c r="D1071">
        <v>995</v>
      </c>
      <c r="E1071">
        <v>1987</v>
      </c>
      <c r="F1071">
        <f t="shared" si="16"/>
        <v>5</v>
      </c>
      <c r="G1071" t="str">
        <f>STANDINGS_RBI[[#This Row],[League]]&amp;STANDINGS_RBI[[#This Row],[Team]]</f>
        <v>$150 Draft Champions Feb 11 1:00 pm Lg.3679Team Phan</v>
      </c>
    </row>
    <row r="1072" spans="1:7" x14ac:dyDescent="0.25">
      <c r="A1072">
        <v>1422</v>
      </c>
      <c r="B1072" t="s">
        <v>1378</v>
      </c>
      <c r="C1072" t="s">
        <v>1375</v>
      </c>
      <c r="D1072">
        <v>956</v>
      </c>
      <c r="E1072">
        <v>1494</v>
      </c>
      <c r="F1072">
        <f t="shared" si="16"/>
        <v>6</v>
      </c>
      <c r="G1072" t="str">
        <f>STANDINGS_RBI[[#This Row],[League]]&amp;STANDINGS_RBI[[#This Row],[Team]]</f>
        <v>$150 Draft Champions Feb 11 1:00 pm Lg.3679The Incredibles ll</v>
      </c>
    </row>
    <row r="1073" spans="1:7" x14ac:dyDescent="0.25">
      <c r="A1073">
        <v>1566</v>
      </c>
      <c r="B1073" t="s">
        <v>1380</v>
      </c>
      <c r="C1073" t="s">
        <v>1375</v>
      </c>
      <c r="D1073">
        <v>945</v>
      </c>
      <c r="E1073">
        <v>1341.5</v>
      </c>
      <c r="F1073">
        <f t="shared" si="16"/>
        <v>7</v>
      </c>
      <c r="G1073" t="str">
        <f>STANDINGS_RBI[[#This Row],[League]]&amp;STANDINGS_RBI[[#This Row],[Team]]</f>
        <v>$150 Draft Champions Feb 11 1:00 pm Lg.3679Croips Giants</v>
      </c>
    </row>
    <row r="1074" spans="1:7" x14ac:dyDescent="0.25">
      <c r="A1074">
        <v>1672</v>
      </c>
      <c r="B1074" t="s">
        <v>1178</v>
      </c>
      <c r="C1074" t="s">
        <v>1375</v>
      </c>
      <c r="D1074">
        <v>936</v>
      </c>
      <c r="E1074">
        <v>1234.5</v>
      </c>
      <c r="F1074">
        <f t="shared" si="16"/>
        <v>8</v>
      </c>
      <c r="G1074" t="str">
        <f>STANDINGS_RBI[[#This Row],[League]]&amp;STANDINGS_RBI[[#This Row],[Team]]</f>
        <v>$150 Draft Champions Feb 11 1:00 pm Lg.3679Kramerica</v>
      </c>
    </row>
    <row r="1075" spans="1:7" x14ac:dyDescent="0.25">
      <c r="A1075">
        <v>1692</v>
      </c>
      <c r="B1075" t="s">
        <v>1377</v>
      </c>
      <c r="C1075" t="s">
        <v>1375</v>
      </c>
      <c r="D1075">
        <v>934</v>
      </c>
      <c r="E1075">
        <v>1215.5</v>
      </c>
      <c r="F1075">
        <f t="shared" si="16"/>
        <v>9</v>
      </c>
      <c r="G1075" t="str">
        <f>STANDINGS_RBI[[#This Row],[League]]&amp;STANDINGS_RBI[[#This Row],[Team]]</f>
        <v>$150 Draft Champions Feb 11 1:00 pm Lg.3679Get The Bag</v>
      </c>
    </row>
    <row r="1076" spans="1:7" x14ac:dyDescent="0.25">
      <c r="A1076">
        <v>2179</v>
      </c>
      <c r="B1076" t="s">
        <v>1376</v>
      </c>
      <c r="C1076" t="s">
        <v>1375</v>
      </c>
      <c r="D1076">
        <v>897</v>
      </c>
      <c r="E1076">
        <v>740</v>
      </c>
      <c r="F1076">
        <f t="shared" si="16"/>
        <v>10</v>
      </c>
      <c r="G1076" t="str">
        <f>STANDINGS_RBI[[#This Row],[League]]&amp;STANDINGS_RBI[[#This Row],[Team]]</f>
        <v>$150 Draft Champions Feb 11 1:00 pm Lg.3679Whistler Hides $ From Sue</v>
      </c>
    </row>
    <row r="1077" spans="1:7" x14ac:dyDescent="0.25">
      <c r="A1077">
        <v>2248</v>
      </c>
      <c r="B1077" t="s">
        <v>405</v>
      </c>
      <c r="C1077" t="s">
        <v>1375</v>
      </c>
      <c r="D1077">
        <v>889</v>
      </c>
      <c r="E1077">
        <v>664</v>
      </c>
      <c r="F1077">
        <f t="shared" si="16"/>
        <v>11</v>
      </c>
      <c r="G1077" t="str">
        <f>STANDINGS_RBI[[#This Row],[League]]&amp;STANDINGS_RBI[[#This Row],[Team]]</f>
        <v>$150 Draft Champions Feb 11 1:00 pm Lg.3679Team Gates</v>
      </c>
    </row>
    <row r="1078" spans="1:7" x14ac:dyDescent="0.25">
      <c r="A1078">
        <v>2520</v>
      </c>
      <c r="B1078" t="s">
        <v>315</v>
      </c>
      <c r="C1078" t="s">
        <v>1375</v>
      </c>
      <c r="D1078">
        <v>851</v>
      </c>
      <c r="E1078">
        <v>390</v>
      </c>
      <c r="F1078">
        <f t="shared" si="16"/>
        <v>12</v>
      </c>
      <c r="G1078" t="str">
        <f>STANDINGS_RBI[[#This Row],[League]]&amp;STANDINGS_RBI[[#This Row],[Team]]</f>
        <v>$150 Draft Champions Feb 11 1:00 pm Lg.3679More or Les</v>
      </c>
    </row>
    <row r="1079" spans="1:7" x14ac:dyDescent="0.25">
      <c r="A1079">
        <v>2604</v>
      </c>
      <c r="B1079" t="s">
        <v>232</v>
      </c>
      <c r="C1079" t="s">
        <v>1375</v>
      </c>
      <c r="D1079">
        <v>838</v>
      </c>
      <c r="E1079">
        <v>309</v>
      </c>
      <c r="F1079">
        <f t="shared" si="16"/>
        <v>13</v>
      </c>
      <c r="G1079" t="str">
        <f>STANDINGS_RBI[[#This Row],[League]]&amp;STANDINGS_RBI[[#This Row],[Team]]</f>
        <v>$150 Draft Champions Feb 11 1:00 pm Lg.3679Thing 6</v>
      </c>
    </row>
    <row r="1080" spans="1:7" x14ac:dyDescent="0.25">
      <c r="A1080">
        <v>2615</v>
      </c>
      <c r="B1080" t="s">
        <v>281</v>
      </c>
      <c r="C1080" t="s">
        <v>1375</v>
      </c>
      <c r="D1080">
        <v>836</v>
      </c>
      <c r="E1080">
        <v>295.5</v>
      </c>
      <c r="F1080">
        <f t="shared" si="16"/>
        <v>14</v>
      </c>
      <c r="G1080" t="str">
        <f>STANDINGS_RBI[[#This Row],[League]]&amp;STANDINGS_RBI[[#This Row],[Team]]</f>
        <v>$150 Draft Champions Feb 11 1:00 pm Lg.3679Scared Hitless</v>
      </c>
    </row>
    <row r="1081" spans="1:7" x14ac:dyDescent="0.25">
      <c r="A1081">
        <v>2809</v>
      </c>
      <c r="B1081" t="s">
        <v>1379</v>
      </c>
      <c r="C1081" t="s">
        <v>1375</v>
      </c>
      <c r="D1081">
        <v>782</v>
      </c>
      <c r="E1081">
        <v>102</v>
      </c>
      <c r="F1081">
        <f t="shared" si="16"/>
        <v>15</v>
      </c>
      <c r="G1081" t="str">
        <f>STANDINGS_RBI[[#This Row],[League]]&amp;STANDINGS_RBI[[#This Row],[Team]]</f>
        <v>$150 Draft Champions Feb 11 1:00 pm Lg.3679Team Haberman</v>
      </c>
    </row>
    <row r="1082" spans="1:7" x14ac:dyDescent="0.25">
      <c r="A1082">
        <v>102</v>
      </c>
      <c r="B1082" t="s">
        <v>276</v>
      </c>
      <c r="C1082" t="s">
        <v>1382</v>
      </c>
      <c r="D1082">
        <v>1103</v>
      </c>
      <c r="E1082">
        <v>2810</v>
      </c>
      <c r="F1082">
        <f t="shared" si="16"/>
        <v>1</v>
      </c>
      <c r="G1082" t="str">
        <f>STANDINGS_RBI[[#This Row],[League]]&amp;STANDINGS_RBI[[#This Row],[Team]]</f>
        <v>$150 Draft Champions Feb 11 1:00 pm Lg.3684Starfishmn 0211</v>
      </c>
    </row>
    <row r="1083" spans="1:7" x14ac:dyDescent="0.25">
      <c r="A1083">
        <v>105</v>
      </c>
      <c r="B1083" t="s">
        <v>1387</v>
      </c>
      <c r="C1083" t="s">
        <v>1382</v>
      </c>
      <c r="D1083">
        <v>1101</v>
      </c>
      <c r="E1083">
        <v>2804.5</v>
      </c>
      <c r="F1083">
        <f t="shared" si="16"/>
        <v>2</v>
      </c>
      <c r="G1083" t="str">
        <f>STANDINGS_RBI[[#This Row],[League]]&amp;STANDINGS_RBI[[#This Row],[Team]]</f>
        <v>$150 Draft Champions Feb 11 1:00 pm Lg.3684Rainmakers XXI</v>
      </c>
    </row>
    <row r="1084" spans="1:7" x14ac:dyDescent="0.25">
      <c r="A1084">
        <v>610</v>
      </c>
      <c r="B1084" t="s">
        <v>1388</v>
      </c>
      <c r="C1084" t="s">
        <v>1382</v>
      </c>
      <c r="D1084">
        <v>1022</v>
      </c>
      <c r="E1084">
        <v>2300</v>
      </c>
      <c r="F1084">
        <f t="shared" si="16"/>
        <v>3</v>
      </c>
      <c r="G1084" t="str">
        <f>STANDINGS_RBI[[#This Row],[League]]&amp;STANDINGS_RBI[[#This Row],[Team]]</f>
        <v>$150 Draft Champions Feb 11 1:00 pm Lg.3684DoubleEagles</v>
      </c>
    </row>
    <row r="1085" spans="1:7" x14ac:dyDescent="0.25">
      <c r="A1085">
        <v>848</v>
      </c>
      <c r="B1085" t="s">
        <v>191</v>
      </c>
      <c r="C1085" t="s">
        <v>1382</v>
      </c>
      <c r="D1085">
        <v>1001</v>
      </c>
      <c r="E1085">
        <v>2060</v>
      </c>
      <c r="F1085">
        <f t="shared" si="16"/>
        <v>4</v>
      </c>
      <c r="G1085" t="str">
        <f>STANDINGS_RBI[[#This Row],[League]]&amp;STANDINGS_RBI[[#This Row],[Team]]</f>
        <v>$150 Draft Champions Feb 11 1:00 pm Lg.3684Chico's Bail Bonds</v>
      </c>
    </row>
    <row r="1086" spans="1:7" x14ac:dyDescent="0.25">
      <c r="A1086">
        <v>1161</v>
      </c>
      <c r="B1086" t="s">
        <v>1381</v>
      </c>
      <c r="C1086" t="s">
        <v>1382</v>
      </c>
      <c r="D1086">
        <v>975</v>
      </c>
      <c r="E1086">
        <v>1753.5</v>
      </c>
      <c r="F1086">
        <f t="shared" si="16"/>
        <v>5</v>
      </c>
      <c r="G1086" t="str">
        <f>STANDINGS_RBI[[#This Row],[League]]&amp;STANDINGS_RBI[[#This Row],[Team]]</f>
        <v>$150 Draft Champions Feb 11 1:00 pm Lg.3684Suicide Squeeze</v>
      </c>
    </row>
    <row r="1087" spans="1:7" x14ac:dyDescent="0.25">
      <c r="A1087">
        <v>1186</v>
      </c>
      <c r="B1087" t="s">
        <v>1386</v>
      </c>
      <c r="C1087" t="s">
        <v>1382</v>
      </c>
      <c r="D1087">
        <v>973</v>
      </c>
      <c r="E1087">
        <v>1725</v>
      </c>
      <c r="F1087">
        <f t="shared" si="16"/>
        <v>6</v>
      </c>
      <c r="G1087" t="str">
        <f>STANDINGS_RBI[[#This Row],[League]]&amp;STANDINGS_RBI[[#This Row],[Team]]</f>
        <v>$150 Draft Champions Feb 11 1:00 pm Lg.3684Reverse Cowgill 0211</v>
      </c>
    </row>
    <row r="1088" spans="1:7" x14ac:dyDescent="0.25">
      <c r="A1088">
        <v>1239</v>
      </c>
      <c r="B1088" t="s">
        <v>1385</v>
      </c>
      <c r="C1088" t="s">
        <v>1382</v>
      </c>
      <c r="D1088">
        <v>969</v>
      </c>
      <c r="E1088">
        <v>1674.5</v>
      </c>
      <c r="F1088">
        <f t="shared" si="16"/>
        <v>7</v>
      </c>
      <c r="G1088" t="str">
        <f>STANDINGS_RBI[[#This Row],[League]]&amp;STANDINGS_RBI[[#This Row],[Team]]</f>
        <v>$150 Draft Champions Feb 11 1:00 pm Lg.3684Stack Attack</v>
      </c>
    </row>
    <row r="1089" spans="1:7" x14ac:dyDescent="0.25">
      <c r="A1089">
        <v>1436</v>
      </c>
      <c r="B1089" t="s">
        <v>98</v>
      </c>
      <c r="C1089" t="s">
        <v>1382</v>
      </c>
      <c r="D1089">
        <v>955</v>
      </c>
      <c r="E1089">
        <v>1481</v>
      </c>
      <c r="F1089">
        <f t="shared" si="16"/>
        <v>8</v>
      </c>
      <c r="G1089" t="str">
        <f>STANDINGS_RBI[[#This Row],[League]]&amp;STANDINGS_RBI[[#This Row],[Team]]</f>
        <v>$150 Draft Champions Feb 11 1:00 pm Lg.3684Team Ward</v>
      </c>
    </row>
    <row r="1090" spans="1:7" x14ac:dyDescent="0.25">
      <c r="A1090">
        <v>1967</v>
      </c>
      <c r="B1090" t="s">
        <v>1383</v>
      </c>
      <c r="C1090" t="s">
        <v>1382</v>
      </c>
      <c r="D1090">
        <v>915</v>
      </c>
      <c r="E1090">
        <v>941</v>
      </c>
      <c r="F1090">
        <f t="shared" si="16"/>
        <v>9</v>
      </c>
      <c r="G1090" t="str">
        <f>STANDINGS_RBI[[#This Row],[League]]&amp;STANDINGS_RBI[[#This Row],[Team]]</f>
        <v>$150 Draft Champions Feb 11 1:00 pm Lg.3684Kiss My El Chapo 2</v>
      </c>
    </row>
    <row r="1091" spans="1:7" x14ac:dyDescent="0.25">
      <c r="A1091">
        <v>2087</v>
      </c>
      <c r="B1091" t="s">
        <v>1384</v>
      </c>
      <c r="C1091" t="s">
        <v>1382</v>
      </c>
      <c r="D1091">
        <v>904</v>
      </c>
      <c r="E1091">
        <v>826.5</v>
      </c>
      <c r="F1091">
        <f t="shared" ref="F1091:F1154" si="17">IF(C1091=C1090,F1090+1,1)</f>
        <v>10</v>
      </c>
      <c r="G1091" t="str">
        <f>STANDINGS_RBI[[#This Row],[League]]&amp;STANDINGS_RBI[[#This Row],[Team]]</f>
        <v>$150 Draft Champions Feb 11 1:00 pm Lg.3684Team Poulin</v>
      </c>
    </row>
    <row r="1092" spans="1:7" x14ac:dyDescent="0.25">
      <c r="A1092">
        <v>2165</v>
      </c>
      <c r="B1092" t="s">
        <v>1391</v>
      </c>
      <c r="C1092" t="s">
        <v>1382</v>
      </c>
      <c r="D1092">
        <v>897</v>
      </c>
      <c r="E1092">
        <v>740</v>
      </c>
      <c r="F1092">
        <f t="shared" si="17"/>
        <v>11</v>
      </c>
      <c r="G1092" t="str">
        <f>STANDINGS_RBI[[#This Row],[League]]&amp;STANDINGS_RBI[[#This Row],[Team]]</f>
        <v>$150 Draft Champions Feb 11 1:00 pm Lg.3684Hurry Pick Faster!!</v>
      </c>
    </row>
    <row r="1093" spans="1:7" x14ac:dyDescent="0.25">
      <c r="A1093">
        <v>2238</v>
      </c>
      <c r="B1093" t="s">
        <v>1389</v>
      </c>
      <c r="C1093" t="s">
        <v>1382</v>
      </c>
      <c r="D1093">
        <v>890</v>
      </c>
      <c r="E1093">
        <v>672.5</v>
      </c>
      <c r="F1093">
        <f t="shared" si="17"/>
        <v>12</v>
      </c>
      <c r="G1093" t="str">
        <f>STANDINGS_RBI[[#This Row],[League]]&amp;STANDINGS_RBI[[#This Row],[Team]]</f>
        <v>$150 Draft Champions Feb 11 1:00 pm Lg.3684Some People Have Real Problems</v>
      </c>
    </row>
    <row r="1094" spans="1:7" x14ac:dyDescent="0.25">
      <c r="A1094">
        <v>2429</v>
      </c>
      <c r="B1094" t="s">
        <v>1390</v>
      </c>
      <c r="C1094" t="s">
        <v>1382</v>
      </c>
      <c r="D1094">
        <v>864</v>
      </c>
      <c r="E1094">
        <v>480</v>
      </c>
      <c r="F1094">
        <f t="shared" si="17"/>
        <v>13</v>
      </c>
      <c r="G1094" t="str">
        <f>STANDINGS_RBI[[#This Row],[League]]&amp;STANDINGS_RBI[[#This Row],[Team]]</f>
        <v>$150 Draft Champions Feb 11 1:00 pm Lg.3684Pyrolitic Decomposition 11</v>
      </c>
    </row>
    <row r="1095" spans="1:7" x14ac:dyDescent="0.25">
      <c r="A1095">
        <v>2491</v>
      </c>
      <c r="B1095" t="s">
        <v>104</v>
      </c>
      <c r="C1095" t="s">
        <v>1382</v>
      </c>
      <c r="D1095">
        <v>856</v>
      </c>
      <c r="E1095">
        <v>421</v>
      </c>
      <c r="F1095">
        <f t="shared" si="17"/>
        <v>14</v>
      </c>
      <c r="G1095" t="str">
        <f>STANDINGS_RBI[[#This Row],[League]]&amp;STANDINGS_RBI[[#This Row],[Team]]</f>
        <v>$150 Draft Champions Feb 11 1:00 pm Lg.3684Team Pawlowski</v>
      </c>
    </row>
    <row r="1096" spans="1:7" x14ac:dyDescent="0.25">
      <c r="A1096">
        <v>2627</v>
      </c>
      <c r="B1096" t="s">
        <v>141</v>
      </c>
      <c r="C1096" t="s">
        <v>1382</v>
      </c>
      <c r="D1096">
        <v>834</v>
      </c>
      <c r="E1096">
        <v>283</v>
      </c>
      <c r="F1096">
        <f t="shared" si="17"/>
        <v>15</v>
      </c>
      <c r="G1096" t="str">
        <f>STANDINGS_RBI[[#This Row],[League]]&amp;STANDINGS_RBI[[#This Row],[Team]]</f>
        <v>$150 Draft Champions Feb 11 1:00 pm Lg.3684SNK Crushers</v>
      </c>
    </row>
    <row r="1097" spans="1:7" x14ac:dyDescent="0.25">
      <c r="A1097">
        <v>70</v>
      </c>
      <c r="B1097" t="s">
        <v>261</v>
      </c>
      <c r="C1097" t="s">
        <v>1392</v>
      </c>
      <c r="D1097">
        <v>1120</v>
      </c>
      <c r="E1097">
        <v>2841</v>
      </c>
      <c r="F1097">
        <f t="shared" si="17"/>
        <v>1</v>
      </c>
      <c r="G1097" t="str">
        <f>STANDINGS_RBI[[#This Row],[League]]&amp;STANDINGS_RBI[[#This Row],[Team]]</f>
        <v>$150 Draft Champions Feb 12 1:00 pm Lg.3685Nuisance</v>
      </c>
    </row>
    <row r="1098" spans="1:7" x14ac:dyDescent="0.25">
      <c r="A1098">
        <v>259</v>
      </c>
      <c r="B1098" t="s">
        <v>331</v>
      </c>
      <c r="C1098" t="s">
        <v>1392</v>
      </c>
      <c r="D1098">
        <v>1066</v>
      </c>
      <c r="E1098">
        <v>2652.5</v>
      </c>
      <c r="F1098">
        <f t="shared" si="17"/>
        <v>2</v>
      </c>
      <c r="G1098" t="str">
        <f>STANDINGS_RBI[[#This Row],[League]]&amp;STANDINGS_RBI[[#This Row],[Team]]</f>
        <v>$150 Draft Champions Feb 12 1:00 pm Lg.3685Golden Sombreros</v>
      </c>
    </row>
    <row r="1099" spans="1:7" x14ac:dyDescent="0.25">
      <c r="A1099">
        <v>430</v>
      </c>
      <c r="B1099" t="s">
        <v>1395</v>
      </c>
      <c r="C1099" t="s">
        <v>1392</v>
      </c>
      <c r="D1099">
        <v>1043</v>
      </c>
      <c r="E1099">
        <v>2478</v>
      </c>
      <c r="F1099">
        <f t="shared" si="17"/>
        <v>3</v>
      </c>
      <c r="G1099" t="str">
        <f>STANDINGS_RBI[[#This Row],[League]]&amp;STANDINGS_RBI[[#This Row],[Team]]</f>
        <v>$150 Draft Champions Feb 12 1:00 pm Lg.3685Guiness Stout</v>
      </c>
    </row>
    <row r="1100" spans="1:7" x14ac:dyDescent="0.25">
      <c r="A1100">
        <v>487</v>
      </c>
      <c r="B1100" t="s">
        <v>203</v>
      </c>
      <c r="C1100" t="s">
        <v>1392</v>
      </c>
      <c r="D1100">
        <v>1036</v>
      </c>
      <c r="E1100">
        <v>2419.5</v>
      </c>
      <c r="F1100">
        <f t="shared" si="17"/>
        <v>4</v>
      </c>
      <c r="G1100" t="str">
        <f>STANDINGS_RBI[[#This Row],[League]]&amp;STANDINGS_RBI[[#This Row],[Team]]</f>
        <v>$150 Draft Champions Feb 12 1:00 pm Lg.3685Corleone 4</v>
      </c>
    </row>
    <row r="1101" spans="1:7" x14ac:dyDescent="0.25">
      <c r="A1101">
        <v>1462</v>
      </c>
      <c r="B1101" t="s">
        <v>470</v>
      </c>
      <c r="C1101" t="s">
        <v>1392</v>
      </c>
      <c r="D1101">
        <v>953</v>
      </c>
      <c r="E1101">
        <v>1446</v>
      </c>
      <c r="F1101">
        <f t="shared" si="17"/>
        <v>5</v>
      </c>
      <c r="G1101" t="str">
        <f>STANDINGS_RBI[[#This Row],[League]]&amp;STANDINGS_RBI[[#This Row],[Team]]</f>
        <v>$150 Draft Champions Feb 12 1:00 pm Lg.3685Brickdust</v>
      </c>
    </row>
    <row r="1102" spans="1:7" x14ac:dyDescent="0.25">
      <c r="A1102">
        <v>1464</v>
      </c>
      <c r="B1102" t="s">
        <v>1393</v>
      </c>
      <c r="C1102" t="s">
        <v>1392</v>
      </c>
      <c r="D1102">
        <v>953</v>
      </c>
      <c r="E1102">
        <v>1446</v>
      </c>
      <c r="F1102">
        <f t="shared" si="17"/>
        <v>6</v>
      </c>
      <c r="G1102" t="str">
        <f>STANDINGS_RBI[[#This Row],[League]]&amp;STANDINGS_RBI[[#This Row],[Team]]</f>
        <v>$150 Draft Champions Feb 12 1:00 pm Lg.3685J-Roc's CarWash</v>
      </c>
    </row>
    <row r="1103" spans="1:7" x14ac:dyDescent="0.25">
      <c r="A1103">
        <v>1607</v>
      </c>
      <c r="B1103" t="s">
        <v>150</v>
      </c>
      <c r="C1103" t="s">
        <v>1392</v>
      </c>
      <c r="D1103">
        <v>941</v>
      </c>
      <c r="E1103">
        <v>1299</v>
      </c>
      <c r="F1103">
        <f t="shared" si="17"/>
        <v>7</v>
      </c>
      <c r="G1103" t="str">
        <f>STANDINGS_RBI[[#This Row],[League]]&amp;STANDINGS_RBI[[#This Row],[Team]]</f>
        <v>$150 Draft Champions Feb 12 1:00 pm Lg.3685Amazins</v>
      </c>
    </row>
    <row r="1104" spans="1:7" x14ac:dyDescent="0.25">
      <c r="A1104">
        <v>1752</v>
      </c>
      <c r="B1104" t="s">
        <v>427</v>
      </c>
      <c r="C1104" t="s">
        <v>1392</v>
      </c>
      <c r="D1104">
        <v>930</v>
      </c>
      <c r="E1104">
        <v>1158.5</v>
      </c>
      <c r="F1104">
        <f t="shared" si="17"/>
        <v>8</v>
      </c>
      <c r="G1104" t="str">
        <f>STANDINGS_RBI[[#This Row],[League]]&amp;STANDINGS_RBI[[#This Row],[Team]]</f>
        <v>$150 Draft Champions Feb 12 1:00 pm Lg.3685RotoGut DC II</v>
      </c>
    </row>
    <row r="1105" spans="1:7" x14ac:dyDescent="0.25">
      <c r="A1105">
        <v>1801</v>
      </c>
      <c r="B1105" t="s">
        <v>1394</v>
      </c>
      <c r="C1105" t="s">
        <v>1392</v>
      </c>
      <c r="D1105">
        <v>926</v>
      </c>
      <c r="E1105">
        <v>1109.5</v>
      </c>
      <c r="F1105">
        <f t="shared" si="17"/>
        <v>9</v>
      </c>
      <c r="G1105" t="str">
        <f>STANDINGS_RBI[[#This Row],[League]]&amp;STANDINGS_RBI[[#This Row],[Team]]</f>
        <v>$150 Draft Champions Feb 12 1:00 pm Lg.3685O Town DC 2</v>
      </c>
    </row>
    <row r="1106" spans="1:7" x14ac:dyDescent="0.25">
      <c r="A1106">
        <v>1841</v>
      </c>
      <c r="B1106" t="s">
        <v>1396</v>
      </c>
      <c r="C1106" t="s">
        <v>1392</v>
      </c>
      <c r="D1106">
        <v>923</v>
      </c>
      <c r="E1106">
        <v>1063.5</v>
      </c>
      <c r="F1106">
        <f t="shared" si="17"/>
        <v>10</v>
      </c>
      <c r="G1106" t="str">
        <f>STANDINGS_RBI[[#This Row],[League]]&amp;STANDINGS_RBI[[#This Row],[Team]]</f>
        <v>$150 Draft Champions Feb 12 1:00 pm Lg.3685Bottom Feeders</v>
      </c>
    </row>
    <row r="1107" spans="1:7" x14ac:dyDescent="0.25">
      <c r="A1107">
        <v>1929</v>
      </c>
      <c r="B1107" t="s">
        <v>128</v>
      </c>
      <c r="C1107" t="s">
        <v>1392</v>
      </c>
      <c r="D1107">
        <v>918</v>
      </c>
      <c r="E1107">
        <v>983</v>
      </c>
      <c r="F1107">
        <f t="shared" si="17"/>
        <v>11</v>
      </c>
      <c r="G1107" t="str">
        <f>STANDINGS_RBI[[#This Row],[League]]&amp;STANDINGS_RBI[[#This Row],[Team]]</f>
        <v>$150 Draft Champions Feb 12 1:00 pm Lg.3685Team Boelkens</v>
      </c>
    </row>
    <row r="1108" spans="1:7" x14ac:dyDescent="0.25">
      <c r="A1108">
        <v>1981</v>
      </c>
      <c r="B1108" t="s">
        <v>286</v>
      </c>
      <c r="C1108" t="s">
        <v>1392</v>
      </c>
      <c r="D1108">
        <v>914</v>
      </c>
      <c r="E1108">
        <v>931</v>
      </c>
      <c r="F1108">
        <f t="shared" si="17"/>
        <v>12</v>
      </c>
      <c r="G1108" t="str">
        <f>STANDINGS_RBI[[#This Row],[League]]&amp;STANDINGS_RBI[[#This Row],[Team]]</f>
        <v>$150 Draft Champions Feb 12 1:00 pm Lg.3685Team Williams</v>
      </c>
    </row>
    <row r="1109" spans="1:7" x14ac:dyDescent="0.25">
      <c r="A1109">
        <v>2194</v>
      </c>
      <c r="B1109" t="s">
        <v>25</v>
      </c>
      <c r="C1109" t="s">
        <v>1392</v>
      </c>
      <c r="D1109">
        <v>895</v>
      </c>
      <c r="E1109">
        <v>720</v>
      </c>
      <c r="F1109">
        <f t="shared" si="17"/>
        <v>13</v>
      </c>
      <c r="G1109" t="str">
        <f>STANDINGS_RBI[[#This Row],[League]]&amp;STANDINGS_RBI[[#This Row],[Team]]</f>
        <v>$150 Draft Champions Feb 12 1:00 pm Lg.3685billyhaze</v>
      </c>
    </row>
    <row r="1110" spans="1:7" x14ac:dyDescent="0.25">
      <c r="A1110">
        <v>2288</v>
      </c>
      <c r="B1110" t="s">
        <v>104</v>
      </c>
      <c r="C1110" t="s">
        <v>1392</v>
      </c>
      <c r="D1110">
        <v>883</v>
      </c>
      <c r="E1110">
        <v>623</v>
      </c>
      <c r="F1110">
        <f t="shared" si="17"/>
        <v>14</v>
      </c>
      <c r="G1110" t="str">
        <f>STANDINGS_RBI[[#This Row],[League]]&amp;STANDINGS_RBI[[#This Row],[Team]]</f>
        <v>$150 Draft Champions Feb 12 1:00 pm Lg.3685Team Pawlowski</v>
      </c>
    </row>
    <row r="1111" spans="1:7" x14ac:dyDescent="0.25">
      <c r="A1111">
        <v>2660</v>
      </c>
      <c r="B1111" t="s">
        <v>1397</v>
      </c>
      <c r="C1111" t="s">
        <v>1392</v>
      </c>
      <c r="D1111">
        <v>826</v>
      </c>
      <c r="E1111">
        <v>249</v>
      </c>
      <c r="F1111">
        <f t="shared" si="17"/>
        <v>15</v>
      </c>
      <c r="G1111" t="str">
        <f>STANDINGS_RBI[[#This Row],[League]]&amp;STANDINGS_RBI[[#This Row],[Team]]</f>
        <v>$150 Draft Champions Feb 12 1:00 pm Lg.3685El Scorchos</v>
      </c>
    </row>
    <row r="1112" spans="1:7" x14ac:dyDescent="0.25">
      <c r="A1112">
        <v>82</v>
      </c>
      <c r="B1112" t="s">
        <v>1398</v>
      </c>
      <c r="C1112" t="s">
        <v>1399</v>
      </c>
      <c r="D1112">
        <v>1112</v>
      </c>
      <c r="E1112">
        <v>2829.5</v>
      </c>
      <c r="F1112">
        <f t="shared" si="17"/>
        <v>1</v>
      </c>
      <c r="G1112" t="str">
        <f>STANDINGS_RBI[[#This Row],[League]]&amp;STANDINGS_RBI[[#This Row],[Team]]</f>
        <v>$150 Draft Champions Feb 12 1:00 pm Lg.3688the Bunt Sharts!</v>
      </c>
    </row>
    <row r="1113" spans="1:7" x14ac:dyDescent="0.25">
      <c r="A1113">
        <v>315</v>
      </c>
      <c r="B1113" t="s">
        <v>1405</v>
      </c>
      <c r="C1113" t="s">
        <v>1399</v>
      </c>
      <c r="D1113">
        <v>1058</v>
      </c>
      <c r="E1113">
        <v>2595</v>
      </c>
      <c r="F1113">
        <f t="shared" si="17"/>
        <v>2</v>
      </c>
      <c r="G1113" t="str">
        <f>STANDINGS_RBI[[#This Row],[League]]&amp;STANDINGS_RBI[[#This Row],[Team]]</f>
        <v>$150 Draft Champions Feb 12 1:00 pm Lg.3688Peculiar People</v>
      </c>
    </row>
    <row r="1114" spans="1:7" x14ac:dyDescent="0.25">
      <c r="A1114">
        <v>440</v>
      </c>
      <c r="B1114" t="s">
        <v>1403</v>
      </c>
      <c r="C1114" t="s">
        <v>1399</v>
      </c>
      <c r="D1114">
        <v>1042</v>
      </c>
      <c r="E1114">
        <v>2469.5</v>
      </c>
      <c r="F1114">
        <f t="shared" si="17"/>
        <v>3</v>
      </c>
      <c r="G1114" t="str">
        <f>STANDINGS_RBI[[#This Row],[League]]&amp;STANDINGS_RBI[[#This Row],[Team]]</f>
        <v>$150 Draft Champions Feb 12 1:00 pm Lg.3688Da Bums</v>
      </c>
    </row>
    <row r="1115" spans="1:7" x14ac:dyDescent="0.25">
      <c r="A1115">
        <v>464</v>
      </c>
      <c r="B1115" t="s">
        <v>1404</v>
      </c>
      <c r="C1115" t="s">
        <v>1399</v>
      </c>
      <c r="D1115">
        <v>1040</v>
      </c>
      <c r="E1115">
        <v>2449.5</v>
      </c>
      <c r="F1115">
        <f t="shared" si="17"/>
        <v>4</v>
      </c>
      <c r="G1115" t="str">
        <f>STANDINGS_RBI[[#This Row],[League]]&amp;STANDINGS_RBI[[#This Row],[Team]]</f>
        <v>$150 Draft Champions Feb 12 1:00 pm Lg.3688Team passalacqua</v>
      </c>
    </row>
    <row r="1116" spans="1:7" x14ac:dyDescent="0.25">
      <c r="A1116">
        <v>593</v>
      </c>
      <c r="B1116" t="s">
        <v>1406</v>
      </c>
      <c r="C1116" t="s">
        <v>1399</v>
      </c>
      <c r="D1116">
        <v>1024</v>
      </c>
      <c r="E1116">
        <v>2320</v>
      </c>
      <c r="F1116">
        <f t="shared" si="17"/>
        <v>5</v>
      </c>
      <c r="G1116" t="str">
        <f>STANDINGS_RBI[[#This Row],[League]]&amp;STANDINGS_RBI[[#This Row],[Team]]</f>
        <v>$150 Draft Champions Feb 12 1:00 pm Lg.3688OKMOTS 1</v>
      </c>
    </row>
    <row r="1117" spans="1:7" x14ac:dyDescent="0.25">
      <c r="A1117">
        <v>867</v>
      </c>
      <c r="B1117" t="s">
        <v>365</v>
      </c>
      <c r="C1117" t="s">
        <v>1399</v>
      </c>
      <c r="D1117">
        <v>999</v>
      </c>
      <c r="E1117">
        <v>2037.5</v>
      </c>
      <c r="F1117">
        <f t="shared" si="17"/>
        <v>6</v>
      </c>
      <c r="G1117" t="str">
        <f>STANDINGS_RBI[[#This Row],[League]]&amp;STANDINGS_RBI[[#This Row],[Team]]</f>
        <v>$150 Draft Champions Feb 12 1:00 pm Lg.3688BALCO: HENNESSY &amp; PEDS 2</v>
      </c>
    </row>
    <row r="1118" spans="1:7" x14ac:dyDescent="0.25">
      <c r="A1118">
        <v>1250</v>
      </c>
      <c r="B1118" t="s">
        <v>278</v>
      </c>
      <c r="C1118" t="s">
        <v>1399</v>
      </c>
      <c r="D1118">
        <v>968</v>
      </c>
      <c r="E1118">
        <v>1663.5</v>
      </c>
      <c r="F1118">
        <f t="shared" si="17"/>
        <v>7</v>
      </c>
      <c r="G1118" t="str">
        <f>STANDINGS_RBI[[#This Row],[League]]&amp;STANDINGS_RBI[[#This Row],[Team]]</f>
        <v>$150 Draft Champions Feb 12 1:00 pm Lg.3688Team Gibbons</v>
      </c>
    </row>
    <row r="1119" spans="1:7" x14ac:dyDescent="0.25">
      <c r="A1119">
        <v>1522</v>
      </c>
      <c r="B1119" t="s">
        <v>1401</v>
      </c>
      <c r="C1119" t="s">
        <v>1399</v>
      </c>
      <c r="D1119">
        <v>949</v>
      </c>
      <c r="E1119">
        <v>1387</v>
      </c>
      <c r="F1119">
        <f t="shared" si="17"/>
        <v>8</v>
      </c>
      <c r="G1119" t="str">
        <f>STANDINGS_RBI[[#This Row],[League]]&amp;STANDINGS_RBI[[#This Row],[Team]]</f>
        <v>$150 Draft Champions Feb 12 1:00 pm Lg.3688Papi for President</v>
      </c>
    </row>
    <row r="1120" spans="1:7" x14ac:dyDescent="0.25">
      <c r="A1120">
        <v>1646</v>
      </c>
      <c r="B1120" t="s">
        <v>1400</v>
      </c>
      <c r="C1120" t="s">
        <v>1399</v>
      </c>
      <c r="D1120">
        <v>938</v>
      </c>
      <c r="E1120">
        <v>1262.5</v>
      </c>
      <c r="F1120">
        <f t="shared" si="17"/>
        <v>9</v>
      </c>
      <c r="G1120" t="str">
        <f>STANDINGS_RBI[[#This Row],[League]]&amp;STANDINGS_RBI[[#This Row],[Team]]</f>
        <v>$150 Draft Champions Feb 12 1:00 pm Lg.3688Maddon Gnomes 3</v>
      </c>
    </row>
    <row r="1121" spans="1:7" x14ac:dyDescent="0.25">
      <c r="A1121">
        <v>1865</v>
      </c>
      <c r="B1121" t="s">
        <v>1402</v>
      </c>
      <c r="C1121" t="s">
        <v>1399</v>
      </c>
      <c r="D1121">
        <v>922</v>
      </c>
      <c r="E1121">
        <v>1045.5</v>
      </c>
      <c r="F1121">
        <f t="shared" si="17"/>
        <v>10</v>
      </c>
      <c r="G1121" t="str">
        <f>STANDINGS_RBI[[#This Row],[League]]&amp;STANDINGS_RBI[[#This Row],[Team]]</f>
        <v>$150 Draft Champions Feb 12 1:00 pm Lg.3688ROYAL BLUE</v>
      </c>
    </row>
    <row r="1122" spans="1:7" x14ac:dyDescent="0.25">
      <c r="A1122">
        <v>2012</v>
      </c>
      <c r="B1122" t="s">
        <v>381</v>
      </c>
      <c r="C1122" t="s">
        <v>1399</v>
      </c>
      <c r="D1122">
        <v>911</v>
      </c>
      <c r="E1122">
        <v>895.5</v>
      </c>
      <c r="F1122">
        <f t="shared" si="17"/>
        <v>11</v>
      </c>
      <c r="G1122" t="str">
        <f>STANDINGS_RBI[[#This Row],[League]]&amp;STANDINGS_RBI[[#This Row],[Team]]</f>
        <v>$150 Draft Champions Feb 12 1:00 pm Lg.3688Calgary Cannons v2</v>
      </c>
    </row>
    <row r="1123" spans="1:7" x14ac:dyDescent="0.25">
      <c r="A1123">
        <v>2086</v>
      </c>
      <c r="B1123" t="s">
        <v>412</v>
      </c>
      <c r="C1123" t="s">
        <v>1399</v>
      </c>
      <c r="D1123">
        <v>904</v>
      </c>
      <c r="E1123">
        <v>826.5</v>
      </c>
      <c r="F1123">
        <f t="shared" si="17"/>
        <v>12</v>
      </c>
      <c r="G1123" t="str">
        <f>STANDINGS_RBI[[#This Row],[League]]&amp;STANDINGS_RBI[[#This Row],[Team]]</f>
        <v>$150 Draft Champions Feb 12 1:00 pm Lg.3688Team Koerner</v>
      </c>
    </row>
    <row r="1124" spans="1:7" x14ac:dyDescent="0.25">
      <c r="A1124">
        <v>2281</v>
      </c>
      <c r="B1124" t="s">
        <v>314</v>
      </c>
      <c r="C1124" t="s">
        <v>1399</v>
      </c>
      <c r="D1124">
        <v>884</v>
      </c>
      <c r="E1124">
        <v>631</v>
      </c>
      <c r="F1124">
        <f t="shared" si="17"/>
        <v>13</v>
      </c>
      <c r="G1124" t="str">
        <f>STANDINGS_RBI[[#This Row],[League]]&amp;STANDINGS_RBI[[#This Row],[Team]]</f>
        <v>$150 Draft Champions Feb 12 1:00 pm Lg.3688Team Baseball</v>
      </c>
    </row>
    <row r="1125" spans="1:7" x14ac:dyDescent="0.25">
      <c r="A1125">
        <v>2736</v>
      </c>
      <c r="B1125" t="s">
        <v>1407</v>
      </c>
      <c r="C1125" t="s">
        <v>1399</v>
      </c>
      <c r="D1125">
        <v>807</v>
      </c>
      <c r="E1125">
        <v>175.5</v>
      </c>
      <c r="F1125">
        <f t="shared" si="17"/>
        <v>14</v>
      </c>
      <c r="G1125" t="str">
        <f>STANDINGS_RBI[[#This Row],[League]]&amp;STANDINGS_RBI[[#This Row],[Team]]</f>
        <v>$150 Draft Champions Feb 12 1:00 pm Lg.3688Just Pick!!!</v>
      </c>
    </row>
    <row r="1126" spans="1:7" x14ac:dyDescent="0.25">
      <c r="A1126">
        <v>2737</v>
      </c>
      <c r="B1126" t="s">
        <v>1408</v>
      </c>
      <c r="C1126" t="s">
        <v>1399</v>
      </c>
      <c r="D1126">
        <v>806</v>
      </c>
      <c r="E1126">
        <v>174</v>
      </c>
      <c r="F1126">
        <f t="shared" si="17"/>
        <v>15</v>
      </c>
      <c r="G1126" t="str">
        <f>STANDINGS_RBI[[#This Row],[League]]&amp;STANDINGS_RBI[[#This Row],[Team]]</f>
        <v>$150 Draft Champions Feb 12 1:00 pm Lg.3688Team Rockwell</v>
      </c>
    </row>
    <row r="1127" spans="1:7" x14ac:dyDescent="0.25">
      <c r="A1127">
        <v>55</v>
      </c>
      <c r="B1127" t="s">
        <v>534</v>
      </c>
      <c r="C1127" t="s">
        <v>1409</v>
      </c>
      <c r="D1127">
        <v>1126</v>
      </c>
      <c r="E1127">
        <v>2855.5</v>
      </c>
      <c r="F1127">
        <f t="shared" si="17"/>
        <v>1</v>
      </c>
      <c r="G1127" t="str">
        <f>STANDINGS_RBI[[#This Row],[League]]&amp;STANDINGS_RBI[[#This Row],[Team]]</f>
        <v>$150 Draft Champions Feb 13 1:00 pm Lg.3689Light Tower Power</v>
      </c>
    </row>
    <row r="1128" spans="1:7" x14ac:dyDescent="0.25">
      <c r="A1128">
        <v>358</v>
      </c>
      <c r="B1128" t="s">
        <v>1416</v>
      </c>
      <c r="C1128" t="s">
        <v>1409</v>
      </c>
      <c r="D1128">
        <v>1052</v>
      </c>
      <c r="E1128">
        <v>2545.5</v>
      </c>
      <c r="F1128">
        <f t="shared" si="17"/>
        <v>2</v>
      </c>
      <c r="G1128" t="str">
        <f>STANDINGS_RBI[[#This Row],[League]]&amp;STANDINGS_RBI[[#This Row],[Team]]</f>
        <v>$150 Draft Champions Feb 13 1:00 pm Lg.36892 - The Hazel Charlies Slo</v>
      </c>
    </row>
    <row r="1129" spans="1:7" x14ac:dyDescent="0.25">
      <c r="A1129">
        <v>685</v>
      </c>
      <c r="B1129" t="s">
        <v>197</v>
      </c>
      <c r="C1129" t="s">
        <v>1409</v>
      </c>
      <c r="D1129">
        <v>1015</v>
      </c>
      <c r="E1129">
        <v>2224.5</v>
      </c>
      <c r="F1129">
        <f t="shared" si="17"/>
        <v>3</v>
      </c>
      <c r="G1129" t="str">
        <f>STANDINGS_RBI[[#This Row],[League]]&amp;STANDINGS_RBI[[#This Row],[Team]]</f>
        <v>$150 Draft Champions Feb 13 1:00 pm Lg.3689Macho Lobsters</v>
      </c>
    </row>
    <row r="1130" spans="1:7" x14ac:dyDescent="0.25">
      <c r="A1130">
        <v>850</v>
      </c>
      <c r="B1130" t="s">
        <v>400</v>
      </c>
      <c r="C1130" t="s">
        <v>1409</v>
      </c>
      <c r="D1130">
        <v>1001</v>
      </c>
      <c r="E1130">
        <v>2060</v>
      </c>
      <c r="F1130">
        <f t="shared" si="17"/>
        <v>4</v>
      </c>
      <c r="G1130" t="str">
        <f>STANDINGS_RBI[[#This Row],[League]]&amp;STANDINGS_RBI[[#This Row],[Team]]</f>
        <v>$150 Draft Champions Feb 13 1:00 pm Lg.3689Man of Steal</v>
      </c>
    </row>
    <row r="1131" spans="1:7" x14ac:dyDescent="0.25">
      <c r="A1131">
        <v>1115</v>
      </c>
      <c r="B1131" t="s">
        <v>1410</v>
      </c>
      <c r="C1131" t="s">
        <v>1409</v>
      </c>
      <c r="D1131">
        <v>979</v>
      </c>
      <c r="E1131">
        <v>1798</v>
      </c>
      <c r="F1131">
        <f t="shared" si="17"/>
        <v>5</v>
      </c>
      <c r="G1131" t="str">
        <f>STANDINGS_RBI[[#This Row],[League]]&amp;STANDINGS_RBI[[#This Row],[Team]]</f>
        <v>$150 Draft Champions Feb 13 1:00 pm Lg.3689New York's Finest</v>
      </c>
    </row>
    <row r="1132" spans="1:7" x14ac:dyDescent="0.25">
      <c r="A1132">
        <v>1263</v>
      </c>
      <c r="B1132" t="s">
        <v>1413</v>
      </c>
      <c r="C1132" t="s">
        <v>1409</v>
      </c>
      <c r="D1132">
        <v>967</v>
      </c>
      <c r="E1132">
        <v>1651</v>
      </c>
      <c r="F1132">
        <f t="shared" si="17"/>
        <v>6</v>
      </c>
      <c r="G1132" t="str">
        <f>STANDINGS_RBI[[#This Row],[League]]&amp;STANDINGS_RBI[[#This Row],[Team]]</f>
        <v>$150 Draft Champions Feb 13 1:00 pm Lg.3689The Killchain</v>
      </c>
    </row>
    <row r="1133" spans="1:7" x14ac:dyDescent="0.25">
      <c r="A1133">
        <v>1477</v>
      </c>
      <c r="B1133" t="s">
        <v>462</v>
      </c>
      <c r="C1133" t="s">
        <v>1409</v>
      </c>
      <c r="D1133">
        <v>952</v>
      </c>
      <c r="E1133">
        <v>1431</v>
      </c>
      <c r="F1133">
        <f t="shared" si="17"/>
        <v>7</v>
      </c>
      <c r="G1133" t="str">
        <f>STANDINGS_RBI[[#This Row],[League]]&amp;STANDINGS_RBI[[#This Row],[Team]]</f>
        <v>$150 Draft Champions Feb 13 1:00 pm Lg.3689Miggy's Mashers</v>
      </c>
    </row>
    <row r="1134" spans="1:7" x14ac:dyDescent="0.25">
      <c r="A1134">
        <v>1505</v>
      </c>
      <c r="B1134" t="s">
        <v>1418</v>
      </c>
      <c r="C1134" t="s">
        <v>1409</v>
      </c>
      <c r="D1134">
        <v>950</v>
      </c>
      <c r="E1134">
        <v>1401.5</v>
      </c>
      <c r="F1134">
        <f t="shared" si="17"/>
        <v>8</v>
      </c>
      <c r="G1134" t="str">
        <f>STANDINGS_RBI[[#This Row],[League]]&amp;STANDINGS_RBI[[#This Row],[Team]]</f>
        <v>$150 Draft Champions Feb 13 1:00 pm Lg.3689Fister - I Hardly Know Her!</v>
      </c>
    </row>
    <row r="1135" spans="1:7" x14ac:dyDescent="0.25">
      <c r="A1135">
        <v>1706</v>
      </c>
      <c r="B1135" t="s">
        <v>338</v>
      </c>
      <c r="C1135" t="s">
        <v>1409</v>
      </c>
      <c r="D1135">
        <v>933</v>
      </c>
      <c r="E1135">
        <v>1201</v>
      </c>
      <c r="F1135">
        <f t="shared" si="17"/>
        <v>9</v>
      </c>
      <c r="G1135" t="str">
        <f>STANDINGS_RBI[[#This Row],[League]]&amp;STANDINGS_RBI[[#This Row],[Team]]</f>
        <v>$150 Draft Champions Feb 13 1:00 pm Lg.3689EWeezy2</v>
      </c>
    </row>
    <row r="1136" spans="1:7" x14ac:dyDescent="0.25">
      <c r="A1136">
        <v>1793</v>
      </c>
      <c r="B1136" t="s">
        <v>1412</v>
      </c>
      <c r="C1136" t="s">
        <v>1409</v>
      </c>
      <c r="D1136">
        <v>927</v>
      </c>
      <c r="E1136">
        <v>1119</v>
      </c>
      <c r="F1136">
        <f t="shared" si="17"/>
        <v>10</v>
      </c>
      <c r="G1136" t="str">
        <f>STANDINGS_RBI[[#This Row],[League]]&amp;STANDINGS_RBI[[#This Row],[Team]]</f>
        <v>$150 Draft Champions Feb 13 1:00 pm Lg.3689Team Yadlosky</v>
      </c>
    </row>
    <row r="1137" spans="1:7" x14ac:dyDescent="0.25">
      <c r="A1137">
        <v>1875</v>
      </c>
      <c r="B1137" t="s">
        <v>1415</v>
      </c>
      <c r="C1137" t="s">
        <v>1409</v>
      </c>
      <c r="D1137">
        <v>921</v>
      </c>
      <c r="E1137">
        <v>1030</v>
      </c>
      <c r="F1137">
        <f t="shared" si="17"/>
        <v>11</v>
      </c>
      <c r="G1137" t="str">
        <f>STANDINGS_RBI[[#This Row],[League]]&amp;STANDINGS_RBI[[#This Row],[Team]]</f>
        <v>$150 Draft Champions Feb 13 1:00 pm Lg.3689Buddy Guy</v>
      </c>
    </row>
    <row r="1138" spans="1:7" x14ac:dyDescent="0.25">
      <c r="A1138">
        <v>2058</v>
      </c>
      <c r="B1138" t="s">
        <v>1414</v>
      </c>
      <c r="C1138" t="s">
        <v>1409</v>
      </c>
      <c r="D1138">
        <v>907</v>
      </c>
      <c r="E1138">
        <v>857.5</v>
      </c>
      <c r="F1138">
        <f t="shared" si="17"/>
        <v>12</v>
      </c>
      <c r="G1138" t="str">
        <f>STANDINGS_RBI[[#This Row],[League]]&amp;STANDINGS_RBI[[#This Row],[Team]]</f>
        <v>$150 Draft Champions Feb 13 1:00 pm Lg.3689smackers VI</v>
      </c>
    </row>
    <row r="1139" spans="1:7" x14ac:dyDescent="0.25">
      <c r="A1139">
        <v>2071</v>
      </c>
      <c r="B1139" t="s">
        <v>1417</v>
      </c>
      <c r="C1139" t="s">
        <v>1409</v>
      </c>
      <c r="D1139">
        <v>905</v>
      </c>
      <c r="E1139">
        <v>838</v>
      </c>
      <c r="F1139">
        <f t="shared" si="17"/>
        <v>13</v>
      </c>
      <c r="G1139" t="str">
        <f>STANDINGS_RBI[[#This Row],[League]]&amp;STANDINGS_RBI[[#This Row],[Team]]</f>
        <v>$150 Draft Champions Feb 13 1:00 pm Lg.3689Harmon Clayton Killebrew</v>
      </c>
    </row>
    <row r="1140" spans="1:7" x14ac:dyDescent="0.25">
      <c r="A1140">
        <v>2222</v>
      </c>
      <c r="B1140" t="s">
        <v>39</v>
      </c>
      <c r="C1140" t="s">
        <v>1409</v>
      </c>
      <c r="D1140">
        <v>892</v>
      </c>
      <c r="E1140">
        <v>692</v>
      </c>
      <c r="F1140">
        <f t="shared" si="17"/>
        <v>14</v>
      </c>
      <c r="G1140" t="str">
        <f>STANDINGS_RBI[[#This Row],[League]]&amp;STANDINGS_RBI[[#This Row],[Team]]</f>
        <v>$150 Draft Champions Feb 13 1:00 pm Lg.3689Team highland</v>
      </c>
    </row>
    <row r="1141" spans="1:7" x14ac:dyDescent="0.25">
      <c r="A1141">
        <v>2806</v>
      </c>
      <c r="B1141" t="s">
        <v>1411</v>
      </c>
      <c r="C1141" t="s">
        <v>1409</v>
      </c>
      <c r="D1141">
        <v>783</v>
      </c>
      <c r="E1141">
        <v>104</v>
      </c>
      <c r="F1141">
        <f t="shared" si="17"/>
        <v>15</v>
      </c>
      <c r="G1141" t="str">
        <f>STANDINGS_RBI[[#This Row],[League]]&amp;STANDINGS_RBI[[#This Row],[Team]]</f>
        <v>$150 Draft Champions Feb 13 1:00 pm Lg.36890.9 Bar</v>
      </c>
    </row>
    <row r="1142" spans="1:7" x14ac:dyDescent="0.25">
      <c r="A1142">
        <v>35</v>
      </c>
      <c r="B1142" t="s">
        <v>1423</v>
      </c>
      <c r="C1142" t="s">
        <v>1420</v>
      </c>
      <c r="D1142">
        <v>1135</v>
      </c>
      <c r="E1142">
        <v>2876</v>
      </c>
      <c r="F1142">
        <f t="shared" si="17"/>
        <v>1</v>
      </c>
      <c r="G1142" t="str">
        <f>STANDINGS_RBI[[#This Row],[League]]&amp;STANDINGS_RBI[[#This Row],[Team]]</f>
        <v>$150 Draft Champions Feb 13 1:00 pm Lg.3693Drip Drop</v>
      </c>
    </row>
    <row r="1143" spans="1:7" x14ac:dyDescent="0.25">
      <c r="A1143">
        <v>298</v>
      </c>
      <c r="B1143" t="s">
        <v>1425</v>
      </c>
      <c r="C1143" t="s">
        <v>1420</v>
      </c>
      <c r="D1143">
        <v>1060</v>
      </c>
      <c r="E1143">
        <v>2609</v>
      </c>
      <c r="F1143">
        <f t="shared" si="17"/>
        <v>2</v>
      </c>
      <c r="G1143" t="str">
        <f>STANDINGS_RBI[[#This Row],[League]]&amp;STANDINGS_RBI[[#This Row],[Team]]</f>
        <v>$150 Draft Champions Feb 13 1:00 pm Lg.3693Evil Empire II</v>
      </c>
    </row>
    <row r="1144" spans="1:7" x14ac:dyDescent="0.25">
      <c r="A1144">
        <v>329</v>
      </c>
      <c r="B1144" t="s">
        <v>345</v>
      </c>
      <c r="C1144" t="s">
        <v>1420</v>
      </c>
      <c r="D1144">
        <v>1056</v>
      </c>
      <c r="E1144">
        <v>2582</v>
      </c>
      <c r="F1144">
        <f t="shared" si="17"/>
        <v>3</v>
      </c>
      <c r="G1144" t="str">
        <f>STANDINGS_RBI[[#This Row],[League]]&amp;STANDINGS_RBI[[#This Row],[Team]]</f>
        <v>$150 Draft Champions Feb 13 1:00 pm Lg.3693Man of Steel</v>
      </c>
    </row>
    <row r="1145" spans="1:7" x14ac:dyDescent="0.25">
      <c r="A1145">
        <v>853</v>
      </c>
      <c r="B1145" t="s">
        <v>1424</v>
      </c>
      <c r="C1145" t="s">
        <v>1420</v>
      </c>
      <c r="D1145">
        <v>1001</v>
      </c>
      <c r="E1145">
        <v>2060</v>
      </c>
      <c r="F1145">
        <f t="shared" si="17"/>
        <v>4</v>
      </c>
      <c r="G1145" t="str">
        <f>STANDINGS_RBI[[#This Row],[League]]&amp;STANDINGS_RBI[[#This Row],[Team]]</f>
        <v>$150 Draft Champions Feb 13 1:00 pm Lg.3693The Price is Wrong, Bob</v>
      </c>
    </row>
    <row r="1146" spans="1:7" x14ac:dyDescent="0.25">
      <c r="A1146">
        <v>905</v>
      </c>
      <c r="B1146" t="s">
        <v>87</v>
      </c>
      <c r="C1146" t="s">
        <v>1420</v>
      </c>
      <c r="D1146">
        <v>997</v>
      </c>
      <c r="E1146">
        <v>2010</v>
      </c>
      <c r="F1146">
        <f t="shared" si="17"/>
        <v>5</v>
      </c>
      <c r="G1146" t="str">
        <f>STANDINGS_RBI[[#This Row],[League]]&amp;STANDINGS_RBI[[#This Row],[Team]]</f>
        <v>$150 Draft Champions Feb 13 1:00 pm Lg.3693The Northsiders</v>
      </c>
    </row>
    <row r="1147" spans="1:7" x14ac:dyDescent="0.25">
      <c r="A1147">
        <v>989</v>
      </c>
      <c r="B1147" t="s">
        <v>1430</v>
      </c>
      <c r="C1147" t="s">
        <v>1420</v>
      </c>
      <c r="D1147">
        <v>989</v>
      </c>
      <c r="E1147">
        <v>1920</v>
      </c>
      <c r="F1147">
        <f t="shared" si="17"/>
        <v>6</v>
      </c>
      <c r="G1147" t="str">
        <f>STANDINGS_RBI[[#This Row],[League]]&amp;STANDINGS_RBI[[#This Row],[Team]]</f>
        <v>$150 Draft Champions Feb 13 1:00 pm Lg.3693El Severino</v>
      </c>
    </row>
    <row r="1148" spans="1:7" x14ac:dyDescent="0.25">
      <c r="A1148">
        <v>1307</v>
      </c>
      <c r="B1148" t="s">
        <v>1422</v>
      </c>
      <c r="C1148" t="s">
        <v>1420</v>
      </c>
      <c r="D1148">
        <v>963</v>
      </c>
      <c r="E1148">
        <v>1598.5</v>
      </c>
      <c r="F1148">
        <f t="shared" si="17"/>
        <v>7</v>
      </c>
      <c r="G1148" t="str">
        <f>STANDINGS_RBI[[#This Row],[League]]&amp;STANDINGS_RBI[[#This Row],[Team]]</f>
        <v>$150 Draft Champions Feb 13 1:00 pm Lg.3693Korean Power</v>
      </c>
    </row>
    <row r="1149" spans="1:7" x14ac:dyDescent="0.25">
      <c r="A1149">
        <v>1340</v>
      </c>
      <c r="B1149" t="s">
        <v>1428</v>
      </c>
      <c r="C1149" t="s">
        <v>1420</v>
      </c>
      <c r="D1149">
        <v>961</v>
      </c>
      <c r="E1149">
        <v>1568.5</v>
      </c>
      <c r="F1149">
        <f t="shared" si="17"/>
        <v>8</v>
      </c>
      <c r="G1149" t="str">
        <f>STANDINGS_RBI[[#This Row],[League]]&amp;STANDINGS_RBI[[#This Row],[Team]]</f>
        <v>$150 Draft Champions Feb 13 1:00 pm Lg.3693Just Chillin'</v>
      </c>
    </row>
    <row r="1150" spans="1:7" x14ac:dyDescent="0.25">
      <c r="A1150">
        <v>1414</v>
      </c>
      <c r="B1150" t="s">
        <v>1429</v>
      </c>
      <c r="C1150" t="s">
        <v>1420</v>
      </c>
      <c r="D1150">
        <v>956</v>
      </c>
      <c r="E1150">
        <v>1494</v>
      </c>
      <c r="F1150">
        <f t="shared" si="17"/>
        <v>9</v>
      </c>
      <c r="G1150" t="str">
        <f>STANDINGS_RBI[[#This Row],[League]]&amp;STANDINGS_RBI[[#This Row],[Team]]</f>
        <v>$150 Draft Champions Feb 13 1:00 pm Lg.3693Battlin' the Bottle</v>
      </c>
    </row>
    <row r="1151" spans="1:7" x14ac:dyDescent="0.25">
      <c r="A1151">
        <v>1438</v>
      </c>
      <c r="B1151" t="s">
        <v>1421</v>
      </c>
      <c r="C1151" t="s">
        <v>1420</v>
      </c>
      <c r="D1151">
        <v>954</v>
      </c>
      <c r="E1151">
        <v>1463.5</v>
      </c>
      <c r="F1151">
        <f t="shared" si="17"/>
        <v>10</v>
      </c>
      <c r="G1151" t="str">
        <f>STANDINGS_RBI[[#This Row],[League]]&amp;STANDINGS_RBI[[#This Row],[Team]]</f>
        <v>$150 Draft Champions Feb 13 1:00 pm Lg.3693Auburn Plainsman II</v>
      </c>
    </row>
    <row r="1152" spans="1:7" x14ac:dyDescent="0.25">
      <c r="A1152">
        <v>1743</v>
      </c>
      <c r="B1152" t="s">
        <v>1419</v>
      </c>
      <c r="C1152" t="s">
        <v>1420</v>
      </c>
      <c r="D1152">
        <v>931</v>
      </c>
      <c r="E1152">
        <v>1171.5</v>
      </c>
      <c r="F1152">
        <f t="shared" si="17"/>
        <v>11</v>
      </c>
      <c r="G1152" t="str">
        <f>STANDINGS_RBI[[#This Row],[League]]&amp;STANDINGS_RBI[[#This Row],[Team]]</f>
        <v>$150 Draft Champions Feb 13 1:00 pm Lg.3693Team Wickham</v>
      </c>
    </row>
    <row r="1153" spans="1:7" x14ac:dyDescent="0.25">
      <c r="A1153">
        <v>2088</v>
      </c>
      <c r="B1153" t="s">
        <v>1426</v>
      </c>
      <c r="C1153" t="s">
        <v>1420</v>
      </c>
      <c r="D1153">
        <v>904</v>
      </c>
      <c r="E1153">
        <v>826.5</v>
      </c>
      <c r="F1153">
        <f t="shared" si="17"/>
        <v>12</v>
      </c>
      <c r="G1153" t="str">
        <f>STANDINGS_RBI[[#This Row],[League]]&amp;STANDINGS_RBI[[#This Row],[Team]]</f>
        <v>$150 Draft Champions Feb 13 1:00 pm Lg.3693Upper Deck</v>
      </c>
    </row>
    <row r="1154" spans="1:7" x14ac:dyDescent="0.25">
      <c r="A1154">
        <v>2114</v>
      </c>
      <c r="B1154" t="s">
        <v>212</v>
      </c>
      <c r="C1154" t="s">
        <v>1420</v>
      </c>
      <c r="D1154">
        <v>902</v>
      </c>
      <c r="E1154">
        <v>800.5</v>
      </c>
      <c r="F1154">
        <f t="shared" si="17"/>
        <v>13</v>
      </c>
      <c r="G1154" t="str">
        <f>STANDINGS_RBI[[#This Row],[League]]&amp;STANDINGS_RBI[[#This Row],[Team]]</f>
        <v>$150 Draft Champions Feb 13 1:00 pm Lg.3693Team kuhn</v>
      </c>
    </row>
    <row r="1155" spans="1:7" x14ac:dyDescent="0.25">
      <c r="A1155">
        <v>2833</v>
      </c>
      <c r="B1155" t="s">
        <v>1427</v>
      </c>
      <c r="C1155" t="s">
        <v>1420</v>
      </c>
      <c r="D1155">
        <v>769</v>
      </c>
      <c r="E1155">
        <v>77.5</v>
      </c>
      <c r="F1155">
        <f t="shared" ref="F1155:F1218" si="18">IF(C1155=C1154,F1154+1,1)</f>
        <v>14</v>
      </c>
      <c r="G1155" t="str">
        <f>STANDINGS_RBI[[#This Row],[League]]&amp;STANDINGS_RBI[[#This Row],[Team]]</f>
        <v>$150 Draft Champions Feb 13 1:00 pm Lg.3693Team Salemme</v>
      </c>
    </row>
    <row r="1156" spans="1:7" x14ac:dyDescent="0.25">
      <c r="A1156">
        <v>2857</v>
      </c>
      <c r="B1156" t="s">
        <v>160</v>
      </c>
      <c r="C1156" t="s">
        <v>1420</v>
      </c>
      <c r="D1156">
        <v>752</v>
      </c>
      <c r="E1156">
        <v>53.5</v>
      </c>
      <c r="F1156">
        <f t="shared" si="18"/>
        <v>15</v>
      </c>
      <c r="G1156" t="str">
        <f>STANDINGS_RBI[[#This Row],[League]]&amp;STANDINGS_RBI[[#This Row],[Team]]</f>
        <v>$150 Draft Champions Feb 13 1:00 pm Lg.3693Dirty Vegas</v>
      </c>
    </row>
    <row r="1157" spans="1:7" x14ac:dyDescent="0.25">
      <c r="A1157">
        <v>25</v>
      </c>
      <c r="B1157" t="s">
        <v>473</v>
      </c>
      <c r="C1157" t="s">
        <v>1431</v>
      </c>
      <c r="D1157">
        <v>1143</v>
      </c>
      <c r="E1157">
        <v>2886.5</v>
      </c>
      <c r="F1157">
        <f t="shared" si="18"/>
        <v>1</v>
      </c>
      <c r="G1157" t="str">
        <f>STANDINGS_RBI[[#This Row],[League]]&amp;STANDINGS_RBI[[#This Row],[Team]]</f>
        <v>$150 Draft Champions Feb 13 1:00 pm Lg.3697WAR(P)igs</v>
      </c>
    </row>
    <row r="1158" spans="1:7" x14ac:dyDescent="0.25">
      <c r="A1158">
        <v>381</v>
      </c>
      <c r="B1158" t="s">
        <v>1438</v>
      </c>
      <c r="C1158" t="s">
        <v>1431</v>
      </c>
      <c r="D1158">
        <v>1050</v>
      </c>
      <c r="E1158">
        <v>2531</v>
      </c>
      <c r="F1158">
        <f t="shared" si="18"/>
        <v>2</v>
      </c>
      <c r="G1158" t="str">
        <f>STANDINGS_RBI[[#This Row],[League]]&amp;STANDINGS_RBI[[#This Row],[Team]]</f>
        <v>$150 Draft Champions Feb 13 1:00 pm Lg.3697The Full Eight Hours</v>
      </c>
    </row>
    <row r="1159" spans="1:7" x14ac:dyDescent="0.25">
      <c r="A1159">
        <v>402</v>
      </c>
      <c r="B1159" t="s">
        <v>1436</v>
      </c>
      <c r="C1159" t="s">
        <v>1431</v>
      </c>
      <c r="D1159">
        <v>1047</v>
      </c>
      <c r="E1159">
        <v>2509</v>
      </c>
      <c r="F1159">
        <f t="shared" si="18"/>
        <v>3</v>
      </c>
      <c r="G1159" t="str">
        <f>STANDINGS_RBI[[#This Row],[League]]&amp;STANDINGS_RBI[[#This Row],[Team]]</f>
        <v>$150 Draft Champions Feb 13 1:00 pm Lg.3697SLAAAYER 2</v>
      </c>
    </row>
    <row r="1160" spans="1:7" x14ac:dyDescent="0.25">
      <c r="A1160">
        <v>465</v>
      </c>
      <c r="B1160" t="s">
        <v>1432</v>
      </c>
      <c r="C1160" t="s">
        <v>1431</v>
      </c>
      <c r="D1160">
        <v>1040</v>
      </c>
      <c r="E1160">
        <v>2449.5</v>
      </c>
      <c r="F1160">
        <f t="shared" si="18"/>
        <v>4</v>
      </c>
      <c r="G1160" t="str">
        <f>STANDINGS_RBI[[#This Row],[League]]&amp;STANDINGS_RBI[[#This Row],[Team]]</f>
        <v>$150 Draft Champions Feb 13 1:00 pm Lg.3697The Baseball Tavern</v>
      </c>
    </row>
    <row r="1161" spans="1:7" x14ac:dyDescent="0.25">
      <c r="A1161">
        <v>637</v>
      </c>
      <c r="B1161" t="s">
        <v>377</v>
      </c>
      <c r="C1161" t="s">
        <v>1431</v>
      </c>
      <c r="D1161">
        <v>1019</v>
      </c>
      <c r="E1161">
        <v>2271</v>
      </c>
      <c r="F1161">
        <f t="shared" si="18"/>
        <v>5</v>
      </c>
      <c r="G1161" t="str">
        <f>STANDINGS_RBI[[#This Row],[League]]&amp;STANDINGS_RBI[[#This Row],[Team]]</f>
        <v>$150 Draft Champions Feb 13 1:00 pm Lg.3697Cardinal Crunch 2</v>
      </c>
    </row>
    <row r="1162" spans="1:7" x14ac:dyDescent="0.25">
      <c r="A1162">
        <v>751</v>
      </c>
      <c r="B1162" t="s">
        <v>154</v>
      </c>
      <c r="C1162" t="s">
        <v>1431</v>
      </c>
      <c r="D1162">
        <v>1009</v>
      </c>
      <c r="E1162">
        <v>2158.5</v>
      </c>
      <c r="F1162">
        <f t="shared" si="18"/>
        <v>6</v>
      </c>
      <c r="G1162" t="str">
        <f>STANDINGS_RBI[[#This Row],[League]]&amp;STANDINGS_RBI[[#This Row],[Team]]</f>
        <v>$150 Draft Champions Feb 13 1:00 pm Lg.3697GLG20s</v>
      </c>
    </row>
    <row r="1163" spans="1:7" x14ac:dyDescent="0.25">
      <c r="A1163">
        <v>774</v>
      </c>
      <c r="B1163" t="s">
        <v>1435</v>
      </c>
      <c r="C1163" t="s">
        <v>1431</v>
      </c>
      <c r="D1163">
        <v>1007</v>
      </c>
      <c r="E1163">
        <v>2131.5</v>
      </c>
      <c r="F1163">
        <f t="shared" si="18"/>
        <v>7</v>
      </c>
      <c r="G1163" t="str">
        <f>STANDINGS_RBI[[#This Row],[League]]&amp;STANDINGS_RBI[[#This Row],[Team]]</f>
        <v>$150 Draft Champions Feb 13 1:00 pm Lg.3697Charger Bar Six</v>
      </c>
    </row>
    <row r="1164" spans="1:7" x14ac:dyDescent="0.25">
      <c r="A1164">
        <v>1091</v>
      </c>
      <c r="B1164" t="s">
        <v>1434</v>
      </c>
      <c r="C1164" t="s">
        <v>1431</v>
      </c>
      <c r="D1164">
        <v>981</v>
      </c>
      <c r="E1164">
        <v>1825</v>
      </c>
      <c r="F1164">
        <f t="shared" si="18"/>
        <v>8</v>
      </c>
      <c r="G1164" t="str">
        <f>STANDINGS_RBI[[#This Row],[League]]&amp;STANDINGS_RBI[[#This Row],[Team]]</f>
        <v>$150 Draft Champions Feb 13 1:00 pm Lg.3697The Shelby Sensation</v>
      </c>
    </row>
    <row r="1165" spans="1:7" x14ac:dyDescent="0.25">
      <c r="A1165">
        <v>1951</v>
      </c>
      <c r="B1165" t="s">
        <v>1437</v>
      </c>
      <c r="C1165" t="s">
        <v>1431</v>
      </c>
      <c r="D1165">
        <v>917</v>
      </c>
      <c r="E1165">
        <v>966.5</v>
      </c>
      <c r="F1165">
        <f t="shared" si="18"/>
        <v>9</v>
      </c>
      <c r="G1165" t="str">
        <f>STANDINGS_RBI[[#This Row],[League]]&amp;STANDINGS_RBI[[#This Row],[Team]]</f>
        <v>$150 Draft Champions Feb 13 1:00 pm Lg.3697The BALCO Brigade</v>
      </c>
    </row>
    <row r="1166" spans="1:7" x14ac:dyDescent="0.25">
      <c r="A1166">
        <v>2067</v>
      </c>
      <c r="B1166" t="s">
        <v>1440</v>
      </c>
      <c r="C1166" t="s">
        <v>1431</v>
      </c>
      <c r="D1166">
        <v>906</v>
      </c>
      <c r="E1166">
        <v>848</v>
      </c>
      <c r="F1166">
        <f t="shared" si="18"/>
        <v>10</v>
      </c>
      <c r="G1166" t="str">
        <f>STANDINGS_RBI[[#This Row],[League]]&amp;STANDINGS_RBI[[#This Row],[Team]]</f>
        <v>$150 Draft Champions Feb 13 1:00 pm Lg.3697ZZZZZZZZ</v>
      </c>
    </row>
    <row r="1167" spans="1:7" x14ac:dyDescent="0.25">
      <c r="A1167">
        <v>2085</v>
      </c>
      <c r="B1167" t="s">
        <v>1433</v>
      </c>
      <c r="C1167" t="s">
        <v>1431</v>
      </c>
      <c r="D1167">
        <v>904</v>
      </c>
      <c r="E1167">
        <v>826.5</v>
      </c>
      <c r="F1167">
        <f t="shared" si="18"/>
        <v>11</v>
      </c>
      <c r="G1167" t="str">
        <f>STANDINGS_RBI[[#This Row],[League]]&amp;STANDINGS_RBI[[#This Row],[Team]]</f>
        <v>$150 Draft Champions Feb 13 1:00 pm Lg.3697Pine Tar Bats</v>
      </c>
    </row>
    <row r="1168" spans="1:7" x14ac:dyDescent="0.25">
      <c r="A1168">
        <v>2272</v>
      </c>
      <c r="B1168" t="s">
        <v>1439</v>
      </c>
      <c r="C1168" t="s">
        <v>1431</v>
      </c>
      <c r="D1168">
        <v>885</v>
      </c>
      <c r="E1168">
        <v>638.5</v>
      </c>
      <c r="F1168">
        <f t="shared" si="18"/>
        <v>12</v>
      </c>
      <c r="G1168" t="str">
        <f>STANDINGS_RBI[[#This Row],[League]]&amp;STANDINGS_RBI[[#This Row],[Team]]</f>
        <v>$150 Draft Champions Feb 13 1:00 pm Lg.3697J money clutch putts</v>
      </c>
    </row>
    <row r="1169" spans="1:7" x14ac:dyDescent="0.25">
      <c r="A1169">
        <v>2285</v>
      </c>
      <c r="B1169" t="s">
        <v>123</v>
      </c>
      <c r="C1169" t="s">
        <v>1431</v>
      </c>
      <c r="D1169">
        <v>883</v>
      </c>
      <c r="E1169">
        <v>623</v>
      </c>
      <c r="F1169">
        <f t="shared" si="18"/>
        <v>13</v>
      </c>
      <c r="G1169" t="str">
        <f>STANDINGS_RBI[[#This Row],[League]]&amp;STANDINGS_RBI[[#This Row],[Team]]</f>
        <v>$150 Draft Champions Feb 13 1:00 pm Lg.3697Clever Team Name</v>
      </c>
    </row>
    <row r="1170" spans="1:7" x14ac:dyDescent="0.25">
      <c r="A1170">
        <v>2620</v>
      </c>
      <c r="B1170" t="s">
        <v>132</v>
      </c>
      <c r="C1170" t="s">
        <v>1431</v>
      </c>
      <c r="D1170">
        <v>836</v>
      </c>
      <c r="E1170">
        <v>295.5</v>
      </c>
      <c r="F1170">
        <f t="shared" si="18"/>
        <v>14</v>
      </c>
      <c r="G1170" t="str">
        <f>STANDINGS_RBI[[#This Row],[League]]&amp;STANDINGS_RBI[[#This Row],[Team]]</f>
        <v>$150 Draft Champions Feb 13 1:00 pm Lg.3697Van Buren Boys</v>
      </c>
    </row>
    <row r="1171" spans="1:7" x14ac:dyDescent="0.25">
      <c r="A1171">
        <v>2906</v>
      </c>
      <c r="B1171" t="s">
        <v>511</v>
      </c>
      <c r="C1171" t="s">
        <v>1431</v>
      </c>
      <c r="D1171">
        <v>639</v>
      </c>
      <c r="E1171">
        <v>5</v>
      </c>
      <c r="F1171">
        <f t="shared" si="18"/>
        <v>15</v>
      </c>
      <c r="G1171" t="str">
        <f>STANDINGS_RBI[[#This Row],[League]]&amp;STANDINGS_RBI[[#This Row],[Team]]</f>
        <v>$150 Draft Champions Feb 13 1:00 pm Lg.3697Team Blumenthal</v>
      </c>
    </row>
    <row r="1172" spans="1:7" x14ac:dyDescent="0.25">
      <c r="A1172">
        <v>178</v>
      </c>
      <c r="B1172" t="s">
        <v>662</v>
      </c>
      <c r="C1172" t="s">
        <v>1442</v>
      </c>
      <c r="D1172">
        <v>1084</v>
      </c>
      <c r="E1172">
        <v>2736</v>
      </c>
      <c r="F1172">
        <f t="shared" si="18"/>
        <v>1</v>
      </c>
      <c r="G1172" t="str">
        <f>STANDINGS_RBI[[#This Row],[League]]&amp;STANDINGS_RBI[[#This Row],[Team]]</f>
        <v>$150 Draft Champions Feb 14 1:00 pm Lg.3699wally57</v>
      </c>
    </row>
    <row r="1173" spans="1:7" x14ac:dyDescent="0.25">
      <c r="A1173">
        <v>247</v>
      </c>
      <c r="B1173" t="s">
        <v>1444</v>
      </c>
      <c r="C1173" t="s">
        <v>1442</v>
      </c>
      <c r="D1173">
        <v>1069</v>
      </c>
      <c r="E1173">
        <v>2663</v>
      </c>
      <c r="F1173">
        <f t="shared" si="18"/>
        <v>2</v>
      </c>
      <c r="G1173" t="str">
        <f>STANDINGS_RBI[[#This Row],[League]]&amp;STANDINGS_RBI[[#This Row],[Team]]</f>
        <v>$150 Draft Champions Feb 14 1:00 pm Lg.3699GoldiLocks</v>
      </c>
    </row>
    <row r="1174" spans="1:7" x14ac:dyDescent="0.25">
      <c r="A1174">
        <v>629</v>
      </c>
      <c r="B1174" t="s">
        <v>1448</v>
      </c>
      <c r="C1174" t="s">
        <v>1442</v>
      </c>
      <c r="D1174">
        <v>1020</v>
      </c>
      <c r="E1174">
        <v>2281</v>
      </c>
      <c r="F1174">
        <f t="shared" si="18"/>
        <v>3</v>
      </c>
      <c r="G1174" t="str">
        <f>STANDINGS_RBI[[#This Row],[League]]&amp;STANDINGS_RBI[[#This Row],[Team]]</f>
        <v>$150 Draft Champions Feb 14 1:00 pm Lg.3699Team Galleher</v>
      </c>
    </row>
    <row r="1175" spans="1:7" x14ac:dyDescent="0.25">
      <c r="A1175">
        <v>800</v>
      </c>
      <c r="B1175" t="s">
        <v>1446</v>
      </c>
      <c r="C1175" t="s">
        <v>1442</v>
      </c>
      <c r="D1175">
        <v>1005</v>
      </c>
      <c r="E1175">
        <v>2109.5</v>
      </c>
      <c r="F1175">
        <f t="shared" si="18"/>
        <v>4</v>
      </c>
      <c r="G1175" t="str">
        <f>STANDINGS_RBI[[#This Row],[League]]&amp;STANDINGS_RBI[[#This Row],[Team]]</f>
        <v>$150 Draft Champions Feb 14 1:00 pm Lg.3699Magic Man</v>
      </c>
    </row>
    <row r="1176" spans="1:7" x14ac:dyDescent="0.25">
      <c r="A1176">
        <v>836</v>
      </c>
      <c r="B1176" t="s">
        <v>1452</v>
      </c>
      <c r="C1176" t="s">
        <v>1442</v>
      </c>
      <c r="D1176">
        <v>1002</v>
      </c>
      <c r="E1176">
        <v>2072</v>
      </c>
      <c r="F1176">
        <f t="shared" si="18"/>
        <v>5</v>
      </c>
      <c r="G1176" t="str">
        <f>STANDINGS_RBI[[#This Row],[League]]&amp;STANDINGS_RBI[[#This Row],[Team]]</f>
        <v>$150 Draft Champions Feb 14 1:00 pm Lg.3699Gose Buster</v>
      </c>
    </row>
    <row r="1177" spans="1:7" x14ac:dyDescent="0.25">
      <c r="A1177">
        <v>1070</v>
      </c>
      <c r="B1177" t="s">
        <v>1449</v>
      </c>
      <c r="C1177" t="s">
        <v>1442</v>
      </c>
      <c r="D1177">
        <v>983</v>
      </c>
      <c r="E1177">
        <v>1845</v>
      </c>
      <c r="F1177">
        <f t="shared" si="18"/>
        <v>6</v>
      </c>
      <c r="G1177" t="str">
        <f>STANDINGS_RBI[[#This Row],[League]]&amp;STANDINGS_RBI[[#This Row],[Team]]</f>
        <v>$150 Draft Champions Feb 14 1:00 pm Lg.3699Marte Partay</v>
      </c>
    </row>
    <row r="1178" spans="1:7" x14ac:dyDescent="0.25">
      <c r="A1178">
        <v>1102</v>
      </c>
      <c r="B1178" t="s">
        <v>1450</v>
      </c>
      <c r="C1178" t="s">
        <v>1442</v>
      </c>
      <c r="D1178">
        <v>980</v>
      </c>
      <c r="E1178">
        <v>1810</v>
      </c>
      <c r="F1178">
        <f t="shared" si="18"/>
        <v>7</v>
      </c>
      <c r="G1178" t="str">
        <f>STANDINGS_RBI[[#This Row],[League]]&amp;STANDINGS_RBI[[#This Row],[Team]]</f>
        <v>$150 Draft Champions Feb 14 1:00 pm Lg.3699Steinbrenner's Boys</v>
      </c>
    </row>
    <row r="1179" spans="1:7" x14ac:dyDescent="0.25">
      <c r="A1179">
        <v>1694</v>
      </c>
      <c r="B1179" t="s">
        <v>1454</v>
      </c>
      <c r="C1179" t="s">
        <v>1442</v>
      </c>
      <c r="D1179">
        <v>934</v>
      </c>
      <c r="E1179">
        <v>1215.5</v>
      </c>
      <c r="F1179">
        <f t="shared" si="18"/>
        <v>8</v>
      </c>
      <c r="G1179" t="str">
        <f>STANDINGS_RBI[[#This Row],[League]]&amp;STANDINGS_RBI[[#This Row],[Team]]</f>
        <v>$150 Draft Champions Feb 14 1:00 pm Lg.3699Kersh EE JUp</v>
      </c>
    </row>
    <row r="1180" spans="1:7" x14ac:dyDescent="0.25">
      <c r="A1180">
        <v>1758</v>
      </c>
      <c r="B1180" t="s">
        <v>1447</v>
      </c>
      <c r="C1180" t="s">
        <v>1442</v>
      </c>
      <c r="D1180">
        <v>930</v>
      </c>
      <c r="E1180">
        <v>1158.5</v>
      </c>
      <c r="F1180">
        <f t="shared" si="18"/>
        <v>9</v>
      </c>
      <c r="G1180" t="str">
        <f>STANDINGS_RBI[[#This Row],[League]]&amp;STANDINGS_RBI[[#This Row],[Team]]</f>
        <v>$150 Draft Champions Feb 14 1:00 pm Lg.3699Team Neidecker</v>
      </c>
    </row>
    <row r="1181" spans="1:7" x14ac:dyDescent="0.25">
      <c r="A1181">
        <v>2064</v>
      </c>
      <c r="B1181" t="s">
        <v>1443</v>
      </c>
      <c r="C1181" t="s">
        <v>1442</v>
      </c>
      <c r="D1181">
        <v>906</v>
      </c>
      <c r="E1181">
        <v>848</v>
      </c>
      <c r="F1181">
        <f t="shared" si="18"/>
        <v>10</v>
      </c>
      <c r="G1181" t="str">
        <f>STANDINGS_RBI[[#This Row],[League]]&amp;STANDINGS_RBI[[#This Row],[Team]]</f>
        <v>$150 Draft Champions Feb 14 1:00 pm Lg.3699Team Larrick</v>
      </c>
    </row>
    <row r="1182" spans="1:7" x14ac:dyDescent="0.25">
      <c r="A1182">
        <v>2283</v>
      </c>
      <c r="B1182" t="s">
        <v>1451</v>
      </c>
      <c r="C1182" t="s">
        <v>1442</v>
      </c>
      <c r="D1182">
        <v>883</v>
      </c>
      <c r="E1182">
        <v>623</v>
      </c>
      <c r="F1182">
        <f t="shared" si="18"/>
        <v>11</v>
      </c>
      <c r="G1182" t="str">
        <f>STANDINGS_RBI[[#This Row],[League]]&amp;STANDINGS_RBI[[#This Row],[Team]]</f>
        <v>$150 Draft Champions Feb 14 1:00 pm Lg.369950 Shades of Sonny Gray</v>
      </c>
    </row>
    <row r="1183" spans="1:7" x14ac:dyDescent="0.25">
      <c r="A1183">
        <v>2379</v>
      </c>
      <c r="B1183" t="s">
        <v>107</v>
      </c>
      <c r="C1183" t="s">
        <v>1442</v>
      </c>
      <c r="D1183">
        <v>872</v>
      </c>
      <c r="E1183">
        <v>533</v>
      </c>
      <c r="F1183">
        <f t="shared" si="18"/>
        <v>12</v>
      </c>
      <c r="G1183" t="str">
        <f>STANDINGS_RBI[[#This Row],[League]]&amp;STANDINGS_RBI[[#This Row],[Team]]</f>
        <v>$150 Draft Champions Feb 14 1:00 pm Lg.3699Team Scott</v>
      </c>
    </row>
    <row r="1184" spans="1:7" x14ac:dyDescent="0.25">
      <c r="A1184">
        <v>2534</v>
      </c>
      <c r="B1184" t="s">
        <v>1453</v>
      </c>
      <c r="C1184" t="s">
        <v>1442</v>
      </c>
      <c r="D1184">
        <v>849</v>
      </c>
      <c r="E1184">
        <v>373</v>
      </c>
      <c r="F1184">
        <f t="shared" si="18"/>
        <v>13</v>
      </c>
      <c r="G1184" t="str">
        <f>STANDINGS_RBI[[#This Row],[League]]&amp;STANDINGS_RBI[[#This Row],[Team]]</f>
        <v>$150 Draft Champions Feb 14 1:00 pm Lg.3699BATS OUT OF HELL</v>
      </c>
    </row>
    <row r="1185" spans="1:7" x14ac:dyDescent="0.25">
      <c r="A1185">
        <v>2549</v>
      </c>
      <c r="B1185" t="s">
        <v>1441</v>
      </c>
      <c r="C1185" t="s">
        <v>1442</v>
      </c>
      <c r="D1185">
        <v>847</v>
      </c>
      <c r="E1185">
        <v>360.5</v>
      </c>
      <c r="F1185">
        <f t="shared" si="18"/>
        <v>14</v>
      </c>
      <c r="G1185" t="str">
        <f>STANDINGS_RBI[[#This Row],[League]]&amp;STANDINGS_RBI[[#This Row],[Team]]</f>
        <v>$150 Draft Champions Feb 14 1:00 pm Lg.3699Penny Blossoms</v>
      </c>
    </row>
    <row r="1186" spans="1:7" x14ac:dyDescent="0.25">
      <c r="A1186">
        <v>2791</v>
      </c>
      <c r="B1186" t="s">
        <v>1445</v>
      </c>
      <c r="C1186" t="s">
        <v>1442</v>
      </c>
      <c r="D1186">
        <v>790</v>
      </c>
      <c r="E1186">
        <v>120</v>
      </c>
      <c r="F1186">
        <f t="shared" si="18"/>
        <v>15</v>
      </c>
      <c r="G1186" t="str">
        <f>STANDINGS_RBI[[#This Row],[League]]&amp;STANDINGS_RBI[[#This Row],[Team]]</f>
        <v>$150 Draft Champions Feb 14 1:00 pm Lg.3699Fo Rizzo</v>
      </c>
    </row>
    <row r="1187" spans="1:7" x14ac:dyDescent="0.25">
      <c r="A1187">
        <v>250</v>
      </c>
      <c r="B1187" t="s">
        <v>337</v>
      </c>
      <c r="C1187" t="s">
        <v>1455</v>
      </c>
      <c r="D1187">
        <v>1069</v>
      </c>
      <c r="E1187">
        <v>2663</v>
      </c>
      <c r="F1187">
        <f t="shared" si="18"/>
        <v>1</v>
      </c>
      <c r="G1187" t="str">
        <f>STANDINGS_RBI[[#This Row],[League]]&amp;STANDINGS_RBI[[#This Row],[Team]]</f>
        <v>$150 Draft Champions Feb 14 1:00 pm Lg.3702Team Flanagan</v>
      </c>
    </row>
    <row r="1188" spans="1:7" x14ac:dyDescent="0.25">
      <c r="A1188">
        <v>340</v>
      </c>
      <c r="B1188" t="s">
        <v>417</v>
      </c>
      <c r="C1188" t="s">
        <v>1455</v>
      </c>
      <c r="D1188">
        <v>1055</v>
      </c>
      <c r="E1188">
        <v>2572</v>
      </c>
      <c r="F1188">
        <f t="shared" si="18"/>
        <v>2</v>
      </c>
      <c r="G1188" t="str">
        <f>STANDINGS_RBI[[#This Row],[League]]&amp;STANDINGS_RBI[[#This Row],[Team]]</f>
        <v>$150 Draft Champions Feb 14 1:00 pm Lg.3702Ocular Keratitis DC4</v>
      </c>
    </row>
    <row r="1189" spans="1:7" x14ac:dyDescent="0.25">
      <c r="A1189">
        <v>408</v>
      </c>
      <c r="B1189" t="s">
        <v>436</v>
      </c>
      <c r="C1189" t="s">
        <v>1455</v>
      </c>
      <c r="D1189">
        <v>1046</v>
      </c>
      <c r="E1189">
        <v>2501.5</v>
      </c>
      <c r="F1189">
        <f t="shared" si="18"/>
        <v>3</v>
      </c>
      <c r="G1189" t="str">
        <f>STANDINGS_RBI[[#This Row],[League]]&amp;STANDINGS_RBI[[#This Row],[Team]]</f>
        <v>$150 Draft Champions Feb 14 1:00 pm Lg.3702Jete Bombs</v>
      </c>
    </row>
    <row r="1190" spans="1:7" x14ac:dyDescent="0.25">
      <c r="A1190">
        <v>1126</v>
      </c>
      <c r="B1190" t="s">
        <v>1462</v>
      </c>
      <c r="C1190" t="s">
        <v>1455</v>
      </c>
      <c r="D1190">
        <v>977</v>
      </c>
      <c r="E1190">
        <v>1779.5</v>
      </c>
      <c r="F1190">
        <f t="shared" si="18"/>
        <v>4</v>
      </c>
      <c r="G1190" t="str">
        <f>STANDINGS_RBI[[#This Row],[League]]&amp;STANDINGS_RBI[[#This Row],[Team]]</f>
        <v>$150 Draft Champions Feb 14 1:00 pm Lg.3702420 Smokers</v>
      </c>
    </row>
    <row r="1191" spans="1:7" x14ac:dyDescent="0.25">
      <c r="A1191">
        <v>1201</v>
      </c>
      <c r="B1191" t="s">
        <v>1463</v>
      </c>
      <c r="C1191" t="s">
        <v>1455</v>
      </c>
      <c r="D1191">
        <v>972</v>
      </c>
      <c r="E1191">
        <v>1710</v>
      </c>
      <c r="F1191">
        <f t="shared" si="18"/>
        <v>5</v>
      </c>
      <c r="G1191" t="str">
        <f>STANDINGS_RBI[[#This Row],[League]]&amp;STANDINGS_RBI[[#This Row],[Team]]</f>
        <v>$150 Draft Champions Feb 14 1:00 pm Lg.3702Paint it Black</v>
      </c>
    </row>
    <row r="1192" spans="1:7" x14ac:dyDescent="0.25">
      <c r="A1192">
        <v>1234</v>
      </c>
      <c r="B1192" t="s">
        <v>242</v>
      </c>
      <c r="C1192" t="s">
        <v>1455</v>
      </c>
      <c r="D1192">
        <v>969</v>
      </c>
      <c r="E1192">
        <v>1674.5</v>
      </c>
      <c r="F1192">
        <f t="shared" si="18"/>
        <v>6</v>
      </c>
      <c r="G1192" t="str">
        <f>STANDINGS_RBI[[#This Row],[League]]&amp;STANDINGS_RBI[[#This Row],[Team]]</f>
        <v>$150 Draft Champions Feb 14 1:00 pm Lg.3702Cyclones</v>
      </c>
    </row>
    <row r="1193" spans="1:7" x14ac:dyDescent="0.25">
      <c r="A1193">
        <v>1370</v>
      </c>
      <c r="B1193" t="s">
        <v>1458</v>
      </c>
      <c r="C1193" t="s">
        <v>1455</v>
      </c>
      <c r="D1193">
        <v>959</v>
      </c>
      <c r="E1193">
        <v>1540</v>
      </c>
      <c r="F1193">
        <f t="shared" si="18"/>
        <v>7</v>
      </c>
      <c r="G1193" t="str">
        <f>STANDINGS_RBI[[#This Row],[League]]&amp;STANDINGS_RBI[[#This Row],[Team]]</f>
        <v>$150 Draft Champions Feb 14 1:00 pm Lg.3702One Hitter's</v>
      </c>
    </row>
    <row r="1194" spans="1:7" x14ac:dyDescent="0.25">
      <c r="A1194">
        <v>1529</v>
      </c>
      <c r="B1194" t="s">
        <v>240</v>
      </c>
      <c r="C1194" t="s">
        <v>1455</v>
      </c>
      <c r="D1194">
        <v>949</v>
      </c>
      <c r="E1194">
        <v>1387</v>
      </c>
      <c r="F1194">
        <f t="shared" si="18"/>
        <v>8</v>
      </c>
      <c r="G1194" t="str">
        <f>STANDINGS_RBI[[#This Row],[League]]&amp;STANDINGS_RBI[[#This Row],[Team]]</f>
        <v>$150 Draft Champions Feb 14 1:00 pm Lg.3702Team Skowron</v>
      </c>
    </row>
    <row r="1195" spans="1:7" x14ac:dyDescent="0.25">
      <c r="A1195">
        <v>1599</v>
      </c>
      <c r="B1195" t="s">
        <v>383</v>
      </c>
      <c r="C1195" t="s">
        <v>1455</v>
      </c>
      <c r="D1195">
        <v>942</v>
      </c>
      <c r="E1195">
        <v>1308.5</v>
      </c>
      <c r="F1195">
        <f t="shared" si="18"/>
        <v>9</v>
      </c>
      <c r="G1195" t="str">
        <f>STANDINGS_RBI[[#This Row],[League]]&amp;STANDINGS_RBI[[#This Row],[Team]]</f>
        <v>$150 Draft Champions Feb 14 1:00 pm Lg.3702Designated Shitter</v>
      </c>
    </row>
    <row r="1196" spans="1:7" x14ac:dyDescent="0.25">
      <c r="A1196">
        <v>2004</v>
      </c>
      <c r="B1196" t="s">
        <v>253</v>
      </c>
      <c r="C1196" t="s">
        <v>1455</v>
      </c>
      <c r="D1196">
        <v>912</v>
      </c>
      <c r="E1196">
        <v>909.5</v>
      </c>
      <c r="F1196">
        <f t="shared" si="18"/>
        <v>10</v>
      </c>
      <c r="G1196" t="str">
        <f>STANDINGS_RBI[[#This Row],[League]]&amp;STANDINGS_RBI[[#This Row],[Team]]</f>
        <v>$150 Draft Champions Feb 14 1:00 pm Lg.3702Team Dunning</v>
      </c>
    </row>
    <row r="1197" spans="1:7" x14ac:dyDescent="0.25">
      <c r="A1197">
        <v>2387</v>
      </c>
      <c r="B1197" t="s">
        <v>1461</v>
      </c>
      <c r="C1197" t="s">
        <v>1455</v>
      </c>
      <c r="D1197">
        <v>871</v>
      </c>
      <c r="E1197">
        <v>526.5</v>
      </c>
      <c r="F1197">
        <f t="shared" si="18"/>
        <v>11</v>
      </c>
      <c r="G1197" t="str">
        <f>STANDINGS_RBI[[#This Row],[League]]&amp;STANDINGS_RBI[[#This Row],[Team]]</f>
        <v>$150 Draft Champions Feb 14 1:00 pm Lg.3702Who Cares</v>
      </c>
    </row>
    <row r="1198" spans="1:7" x14ac:dyDescent="0.25">
      <c r="A1198">
        <v>2404</v>
      </c>
      <c r="B1198" t="s">
        <v>1457</v>
      </c>
      <c r="C1198" t="s">
        <v>1455</v>
      </c>
      <c r="D1198">
        <v>869</v>
      </c>
      <c r="E1198">
        <v>510.5</v>
      </c>
      <c r="F1198">
        <f t="shared" si="18"/>
        <v>12</v>
      </c>
      <c r="G1198" t="str">
        <f>STANDINGS_RBI[[#This Row],[League]]&amp;STANDINGS_RBI[[#This Row],[Team]]</f>
        <v>$150 Draft Champions Feb 14 1:00 pm Lg.3702Team Trznadel</v>
      </c>
    </row>
    <row r="1199" spans="1:7" x14ac:dyDescent="0.25">
      <c r="A1199">
        <v>2551</v>
      </c>
      <c r="B1199" t="s">
        <v>1456</v>
      </c>
      <c r="C1199" t="s">
        <v>1455</v>
      </c>
      <c r="D1199">
        <v>847</v>
      </c>
      <c r="E1199">
        <v>360.5</v>
      </c>
      <c r="F1199">
        <f t="shared" si="18"/>
        <v>13</v>
      </c>
      <c r="G1199" t="str">
        <f>STANDINGS_RBI[[#This Row],[League]]&amp;STANDINGS_RBI[[#This Row],[Team]]</f>
        <v>$150 Draft Champions Feb 14 1:00 pm Lg.3702Springfield Isotopes</v>
      </c>
    </row>
    <row r="1200" spans="1:7" x14ac:dyDescent="0.25">
      <c r="A1200">
        <v>2610</v>
      </c>
      <c r="B1200" t="s">
        <v>1460</v>
      </c>
      <c r="C1200" t="s">
        <v>1455</v>
      </c>
      <c r="D1200">
        <v>837</v>
      </c>
      <c r="E1200">
        <v>303.5</v>
      </c>
      <c r="F1200">
        <f t="shared" si="18"/>
        <v>14</v>
      </c>
      <c r="G1200" t="str">
        <f>STANDINGS_RBI[[#This Row],[League]]&amp;STANDINGS_RBI[[#This Row],[Team]]</f>
        <v>$150 Draft Champions Feb 14 1:00 pm Lg.3702sLim picKens2</v>
      </c>
    </row>
    <row r="1201" spans="1:7" x14ac:dyDescent="0.25">
      <c r="A1201">
        <v>2735</v>
      </c>
      <c r="B1201" t="s">
        <v>1459</v>
      </c>
      <c r="C1201" t="s">
        <v>1455</v>
      </c>
      <c r="D1201">
        <v>807</v>
      </c>
      <c r="E1201">
        <v>175.5</v>
      </c>
      <c r="F1201">
        <f t="shared" si="18"/>
        <v>15</v>
      </c>
      <c r="G1201" t="str">
        <f>STANDINGS_RBI[[#This Row],[League]]&amp;STANDINGS_RBI[[#This Row],[Team]]</f>
        <v>$150 Draft Champions Feb 14 1:00 pm Lg.3702Damage Inc.</v>
      </c>
    </row>
    <row r="1202" spans="1:7" x14ac:dyDescent="0.25">
      <c r="A1202">
        <v>67</v>
      </c>
      <c r="B1202" t="s">
        <v>122</v>
      </c>
      <c r="C1202" t="s">
        <v>1464</v>
      </c>
      <c r="D1202">
        <v>1121</v>
      </c>
      <c r="E1202">
        <v>2843.5</v>
      </c>
      <c r="F1202">
        <f t="shared" si="18"/>
        <v>1</v>
      </c>
      <c r="G1202" t="str">
        <f>STANDINGS_RBI[[#This Row],[League]]&amp;STANDINGS_RBI[[#This Row],[Team]]</f>
        <v>$150 Draft Champions Feb 15 1:00 pm Lg.3704Baxter's in Milwaukee</v>
      </c>
    </row>
    <row r="1203" spans="1:7" x14ac:dyDescent="0.25">
      <c r="A1203">
        <v>182</v>
      </c>
      <c r="B1203" t="s">
        <v>1470</v>
      </c>
      <c r="C1203" t="s">
        <v>1464</v>
      </c>
      <c r="D1203">
        <v>1083</v>
      </c>
      <c r="E1203">
        <v>2730.5</v>
      </c>
      <c r="F1203">
        <f t="shared" si="18"/>
        <v>2</v>
      </c>
      <c r="G1203" t="str">
        <f>STANDINGS_RBI[[#This Row],[League]]&amp;STANDINGS_RBI[[#This Row],[Team]]</f>
        <v>$150 Draft Champions Feb 15 1:00 pm Lg.3704Pyrolitic Decomposition 12</v>
      </c>
    </row>
    <row r="1204" spans="1:7" x14ac:dyDescent="0.25">
      <c r="A1204">
        <v>210</v>
      </c>
      <c r="B1204" t="s">
        <v>241</v>
      </c>
      <c r="C1204" t="s">
        <v>1464</v>
      </c>
      <c r="D1204">
        <v>1075</v>
      </c>
      <c r="E1204">
        <v>2699</v>
      </c>
      <c r="F1204">
        <f t="shared" si="18"/>
        <v>3</v>
      </c>
      <c r="G1204" t="str">
        <f>STANDINGS_RBI[[#This Row],[League]]&amp;STANDINGS_RBI[[#This Row],[Team]]</f>
        <v>$150 Draft Champions Feb 15 1:00 pm Lg.3704Johnny Baseball</v>
      </c>
    </row>
    <row r="1205" spans="1:7" x14ac:dyDescent="0.25">
      <c r="A1205">
        <v>527</v>
      </c>
      <c r="B1205" t="s">
        <v>430</v>
      </c>
      <c r="C1205" t="s">
        <v>1464</v>
      </c>
      <c r="D1205">
        <v>1031</v>
      </c>
      <c r="E1205">
        <v>2382.5</v>
      </c>
      <c r="F1205">
        <f t="shared" si="18"/>
        <v>4</v>
      </c>
      <c r="G1205" t="str">
        <f>STANDINGS_RBI[[#This Row],[League]]&amp;STANDINGS_RBI[[#This Row],[Team]]</f>
        <v>$150 Draft Champions Feb 15 1:00 pm Lg.3704Poopy Tooth 6</v>
      </c>
    </row>
    <row r="1206" spans="1:7" x14ac:dyDescent="0.25">
      <c r="A1206">
        <v>645</v>
      </c>
      <c r="B1206" t="s">
        <v>316</v>
      </c>
      <c r="C1206" t="s">
        <v>1464</v>
      </c>
      <c r="D1206">
        <v>1019</v>
      </c>
      <c r="E1206">
        <v>2271</v>
      </c>
      <c r="F1206">
        <f t="shared" si="18"/>
        <v>5</v>
      </c>
      <c r="G1206" t="str">
        <f>STANDINGS_RBI[[#This Row],[League]]&amp;STANDINGS_RBI[[#This Row],[Team]]</f>
        <v>$150 Draft Champions Feb 15 1:00 pm Lg.3704Team Lamont</v>
      </c>
    </row>
    <row r="1207" spans="1:7" x14ac:dyDescent="0.25">
      <c r="A1207">
        <v>1191</v>
      </c>
      <c r="B1207" t="s">
        <v>104</v>
      </c>
      <c r="C1207" t="s">
        <v>1464</v>
      </c>
      <c r="D1207">
        <v>973</v>
      </c>
      <c r="E1207">
        <v>1725</v>
      </c>
      <c r="F1207">
        <f t="shared" si="18"/>
        <v>6</v>
      </c>
      <c r="G1207" t="str">
        <f>STANDINGS_RBI[[#This Row],[League]]&amp;STANDINGS_RBI[[#This Row],[Team]]</f>
        <v>$150 Draft Champions Feb 15 1:00 pm Lg.3704Team Pawlowski</v>
      </c>
    </row>
    <row r="1208" spans="1:7" x14ac:dyDescent="0.25">
      <c r="A1208">
        <v>1199</v>
      </c>
      <c r="B1208" t="s">
        <v>1465</v>
      </c>
      <c r="C1208" t="s">
        <v>1464</v>
      </c>
      <c r="D1208">
        <v>972</v>
      </c>
      <c r="E1208">
        <v>1710</v>
      </c>
      <c r="F1208">
        <f t="shared" si="18"/>
        <v>7</v>
      </c>
      <c r="G1208" t="str">
        <f>STANDINGS_RBI[[#This Row],[League]]&amp;STANDINGS_RBI[[#This Row],[Team]]</f>
        <v>$150 Draft Champions Feb 15 1:00 pm Lg.3704Lower Deckers DC3</v>
      </c>
    </row>
    <row r="1209" spans="1:7" x14ac:dyDescent="0.25">
      <c r="A1209">
        <v>1910</v>
      </c>
      <c r="B1209" t="s">
        <v>1472</v>
      </c>
      <c r="C1209" t="s">
        <v>1464</v>
      </c>
      <c r="D1209">
        <v>919</v>
      </c>
      <c r="E1209">
        <v>997.5</v>
      </c>
      <c r="F1209">
        <f t="shared" si="18"/>
        <v>8</v>
      </c>
      <c r="G1209" t="str">
        <f>STANDINGS_RBI[[#This Row],[League]]&amp;STANDINGS_RBI[[#This Row],[Team]]</f>
        <v>$150 Draft Champions Feb 15 1:00 pm Lg.3704Bourgeois &amp; Son</v>
      </c>
    </row>
    <row r="1210" spans="1:7" x14ac:dyDescent="0.25">
      <c r="A1210">
        <v>1936</v>
      </c>
      <c r="B1210" t="s">
        <v>440</v>
      </c>
      <c r="C1210" t="s">
        <v>1464</v>
      </c>
      <c r="D1210">
        <v>918</v>
      </c>
      <c r="E1210">
        <v>983</v>
      </c>
      <c r="F1210">
        <f t="shared" si="18"/>
        <v>9</v>
      </c>
      <c r="G1210" t="str">
        <f>STANDINGS_RBI[[#This Row],[League]]&amp;STANDINGS_RBI[[#This Row],[Team]]</f>
        <v>$150 Draft Champions Feb 15 1:00 pm Lg.3704zzzzzzzz</v>
      </c>
    </row>
    <row r="1211" spans="1:7" x14ac:dyDescent="0.25">
      <c r="A1211">
        <v>2163</v>
      </c>
      <c r="B1211" t="s">
        <v>1468</v>
      </c>
      <c r="C1211" t="s">
        <v>1464</v>
      </c>
      <c r="D1211">
        <v>897</v>
      </c>
      <c r="E1211">
        <v>740</v>
      </c>
      <c r="F1211">
        <f t="shared" si="18"/>
        <v>10</v>
      </c>
      <c r="G1211" t="str">
        <f>STANDINGS_RBI[[#This Row],[League]]&amp;STANDINGS_RBI[[#This Row],[Team]]</f>
        <v>$150 Draft Champions Feb 15 1:00 pm Lg.3704Boyer Brothers</v>
      </c>
    </row>
    <row r="1212" spans="1:7" x14ac:dyDescent="0.25">
      <c r="A1212">
        <v>2206</v>
      </c>
      <c r="B1212" t="s">
        <v>1469</v>
      </c>
      <c r="C1212" t="s">
        <v>1464</v>
      </c>
      <c r="D1212">
        <v>893</v>
      </c>
      <c r="E1212">
        <v>702</v>
      </c>
      <c r="F1212">
        <f t="shared" si="18"/>
        <v>11</v>
      </c>
      <c r="G1212" t="str">
        <f>STANDINGS_RBI[[#This Row],[League]]&amp;STANDINGS_RBI[[#This Row],[Team]]</f>
        <v>$150 Draft Champions Feb 15 1:00 pm Lg.3704Da Bad Ass</v>
      </c>
    </row>
    <row r="1213" spans="1:7" x14ac:dyDescent="0.25">
      <c r="A1213">
        <v>2279</v>
      </c>
      <c r="B1213" t="s">
        <v>246</v>
      </c>
      <c r="C1213" t="s">
        <v>1464</v>
      </c>
      <c r="D1213">
        <v>884</v>
      </c>
      <c r="E1213">
        <v>631</v>
      </c>
      <c r="F1213">
        <f t="shared" si="18"/>
        <v>12</v>
      </c>
      <c r="G1213" t="str">
        <f>STANDINGS_RBI[[#This Row],[League]]&amp;STANDINGS_RBI[[#This Row],[Team]]</f>
        <v>$150 Draft Champions Feb 15 1:00 pm Lg.3704Monster Island</v>
      </c>
    </row>
    <row r="1214" spans="1:7" x14ac:dyDescent="0.25">
      <c r="A1214">
        <v>2425</v>
      </c>
      <c r="B1214" t="s">
        <v>1467</v>
      </c>
      <c r="C1214" t="s">
        <v>1464</v>
      </c>
      <c r="D1214">
        <v>865</v>
      </c>
      <c r="E1214">
        <v>485</v>
      </c>
      <c r="F1214">
        <f t="shared" si="18"/>
        <v>13</v>
      </c>
      <c r="G1214" t="str">
        <f>STANDINGS_RBI[[#This Row],[League]]&amp;STANDINGS_RBI[[#This Row],[Team]]</f>
        <v>$150 Draft Champions Feb 15 1:00 pm Lg.3704Cremators</v>
      </c>
    </row>
    <row r="1215" spans="1:7" x14ac:dyDescent="0.25">
      <c r="A1215">
        <v>2509</v>
      </c>
      <c r="B1215" t="s">
        <v>1466</v>
      </c>
      <c r="C1215" t="s">
        <v>1464</v>
      </c>
      <c r="D1215">
        <v>853</v>
      </c>
      <c r="E1215">
        <v>402.5</v>
      </c>
      <c r="F1215">
        <f t="shared" si="18"/>
        <v>14</v>
      </c>
      <c r="G1215" t="str">
        <f>STANDINGS_RBI[[#This Row],[League]]&amp;STANDINGS_RBI[[#This Row],[Team]]</f>
        <v>$150 Draft Champions Feb 15 1:00 pm Lg.3704Team Robbins</v>
      </c>
    </row>
    <row r="1216" spans="1:7" x14ac:dyDescent="0.25">
      <c r="A1216">
        <v>2837</v>
      </c>
      <c r="B1216" t="s">
        <v>1471</v>
      </c>
      <c r="C1216" t="s">
        <v>1464</v>
      </c>
      <c r="D1216">
        <v>767</v>
      </c>
      <c r="E1216">
        <v>73.5</v>
      </c>
      <c r="F1216">
        <f t="shared" si="18"/>
        <v>15</v>
      </c>
      <c r="G1216" t="str">
        <f>STANDINGS_RBI[[#This Row],[League]]&amp;STANDINGS_RBI[[#This Row],[Team]]</f>
        <v>$150 Draft Champions Feb 15 1:00 pm Lg.3704Team Cole</v>
      </c>
    </row>
    <row r="1217" spans="1:7" x14ac:dyDescent="0.25">
      <c r="A1217">
        <v>97</v>
      </c>
      <c r="B1217" t="s">
        <v>519</v>
      </c>
      <c r="C1217" t="s">
        <v>1473</v>
      </c>
      <c r="D1217">
        <v>1104</v>
      </c>
      <c r="E1217">
        <v>2814</v>
      </c>
      <c r="F1217">
        <f t="shared" si="18"/>
        <v>1</v>
      </c>
      <c r="G1217" t="str">
        <f>STANDINGS_RBI[[#This Row],[League]]&amp;STANDINGS_RBI[[#This Row],[Team]]</f>
        <v>$150 Draft Champions Feb 15 1:00 pm Lg.3705Round 2 (Mia)</v>
      </c>
    </row>
    <row r="1218" spans="1:7" x14ac:dyDescent="0.25">
      <c r="A1218">
        <v>159</v>
      </c>
      <c r="B1218" t="s">
        <v>56</v>
      </c>
      <c r="C1218" t="s">
        <v>1473</v>
      </c>
      <c r="D1218">
        <v>1087</v>
      </c>
      <c r="E1218">
        <v>2751.5</v>
      </c>
      <c r="F1218">
        <f t="shared" si="18"/>
        <v>2</v>
      </c>
      <c r="G1218" t="str">
        <f>STANDINGS_RBI[[#This Row],[League]]&amp;STANDINGS_RBI[[#This Row],[Team]]</f>
        <v>$150 Draft Champions Feb 15 1:00 pm Lg.3705DOUGHBOYS</v>
      </c>
    </row>
    <row r="1219" spans="1:7" x14ac:dyDescent="0.25">
      <c r="A1219">
        <v>294</v>
      </c>
      <c r="B1219" t="s">
        <v>1478</v>
      </c>
      <c r="C1219" t="s">
        <v>1473</v>
      </c>
      <c r="D1219">
        <v>1061</v>
      </c>
      <c r="E1219">
        <v>2618</v>
      </c>
      <c r="F1219">
        <f t="shared" ref="F1219:F1282" si="19">IF(C1219=C1218,F1218+1,1)</f>
        <v>3</v>
      </c>
      <c r="G1219" t="str">
        <f>STANDINGS_RBI[[#This Row],[League]]&amp;STANDINGS_RBI[[#This Row],[Team]]</f>
        <v>$150 Draft Champions Feb 15 1:00 pm Lg.3705Madcow - DC7 Mia</v>
      </c>
    </row>
    <row r="1220" spans="1:7" x14ac:dyDescent="0.25">
      <c r="A1220">
        <v>762</v>
      </c>
      <c r="B1220" t="s">
        <v>297</v>
      </c>
      <c r="C1220" t="s">
        <v>1473</v>
      </c>
      <c r="D1220">
        <v>1008</v>
      </c>
      <c r="E1220">
        <v>2145</v>
      </c>
      <c r="F1220">
        <f t="shared" si="19"/>
        <v>4</v>
      </c>
      <c r="G1220" t="str">
        <f>STANDINGS_RBI[[#This Row],[League]]&amp;STANDINGS_RBI[[#This Row],[Team]]</f>
        <v>$150 Draft Champions Feb 15 1:00 pm Lg.3705Dark Energy</v>
      </c>
    </row>
    <row r="1221" spans="1:7" x14ac:dyDescent="0.25">
      <c r="A1221">
        <v>928</v>
      </c>
      <c r="B1221" t="s">
        <v>1474</v>
      </c>
      <c r="C1221" t="s">
        <v>1473</v>
      </c>
      <c r="D1221">
        <v>995</v>
      </c>
      <c r="E1221">
        <v>1987</v>
      </c>
      <c r="F1221">
        <f t="shared" si="19"/>
        <v>5</v>
      </c>
      <c r="G1221" t="str">
        <f>STANDINGS_RBI[[#This Row],[League]]&amp;STANDINGS_RBI[[#This Row],[Team]]</f>
        <v>$150 Draft Champions Feb 15 1:00 pm Lg.3705The Dad</v>
      </c>
    </row>
    <row r="1222" spans="1:7" x14ac:dyDescent="0.25">
      <c r="A1222">
        <v>1044</v>
      </c>
      <c r="B1222" t="s">
        <v>153</v>
      </c>
      <c r="C1222" t="s">
        <v>1473</v>
      </c>
      <c r="D1222">
        <v>984</v>
      </c>
      <c r="E1222">
        <v>1861</v>
      </c>
      <c r="F1222">
        <f t="shared" si="19"/>
        <v>6</v>
      </c>
      <c r="G1222" t="str">
        <f>STANDINGS_RBI[[#This Row],[League]]&amp;STANDINGS_RBI[[#This Row],[Team]]</f>
        <v>$150 Draft Champions Feb 15 1:00 pm Lg.3705Bronx Yankees (DC9)</v>
      </c>
    </row>
    <row r="1223" spans="1:7" x14ac:dyDescent="0.25">
      <c r="A1223">
        <v>1428</v>
      </c>
      <c r="B1223" t="s">
        <v>40</v>
      </c>
      <c r="C1223" t="s">
        <v>1473</v>
      </c>
      <c r="D1223">
        <v>955</v>
      </c>
      <c r="E1223">
        <v>1481</v>
      </c>
      <c r="F1223">
        <f t="shared" si="19"/>
        <v>7</v>
      </c>
      <c r="G1223" t="str">
        <f>STANDINGS_RBI[[#This Row],[League]]&amp;STANDINGS_RBI[[#This Row],[Team]]</f>
        <v>$150 Draft Champions Feb 15 1:00 pm Lg.3705Incredible Hulking Us</v>
      </c>
    </row>
    <row r="1224" spans="1:7" x14ac:dyDescent="0.25">
      <c r="A1224">
        <v>1575</v>
      </c>
      <c r="B1224" t="s">
        <v>53</v>
      </c>
      <c r="C1224" t="s">
        <v>1473</v>
      </c>
      <c r="D1224">
        <v>944</v>
      </c>
      <c r="E1224">
        <v>1328.5</v>
      </c>
      <c r="F1224">
        <f t="shared" si="19"/>
        <v>8</v>
      </c>
      <c r="G1224" t="str">
        <f>STANDINGS_RBI[[#This Row],[League]]&amp;STANDINGS_RBI[[#This Row],[Team]]</f>
        <v>$150 Draft Champions Feb 15 1:00 pm Lg.3705Baseball Furies</v>
      </c>
    </row>
    <row r="1225" spans="1:7" x14ac:dyDescent="0.25">
      <c r="A1225">
        <v>1682</v>
      </c>
      <c r="B1225" t="s">
        <v>1476</v>
      </c>
      <c r="C1225" t="s">
        <v>1473</v>
      </c>
      <c r="D1225">
        <v>935</v>
      </c>
      <c r="E1225">
        <v>1226</v>
      </c>
      <c r="F1225">
        <f t="shared" si="19"/>
        <v>9</v>
      </c>
      <c r="G1225" t="str">
        <f>STANDINGS_RBI[[#This Row],[League]]&amp;STANDINGS_RBI[[#This Row],[Team]]</f>
        <v>$150 Draft Champions Feb 15 1:00 pm Lg.3705BK Mets Mia</v>
      </c>
    </row>
    <row r="1226" spans="1:7" x14ac:dyDescent="0.25">
      <c r="A1226">
        <v>1705</v>
      </c>
      <c r="B1226" t="s">
        <v>1479</v>
      </c>
      <c r="C1226" t="s">
        <v>1473</v>
      </c>
      <c r="D1226">
        <v>933</v>
      </c>
      <c r="E1226">
        <v>1201</v>
      </c>
      <c r="F1226">
        <f t="shared" si="19"/>
        <v>10</v>
      </c>
      <c r="G1226" t="str">
        <f>STANDINGS_RBI[[#This Row],[League]]&amp;STANDINGS_RBI[[#This Row],[Team]]</f>
        <v>$150 Draft Champions Feb 15 1:00 pm Lg.3705Dutch Mafia (DC3)</v>
      </c>
    </row>
    <row r="1227" spans="1:7" x14ac:dyDescent="0.25">
      <c r="A1227">
        <v>1880</v>
      </c>
      <c r="B1227" t="s">
        <v>45</v>
      </c>
      <c r="C1227" t="s">
        <v>1473</v>
      </c>
      <c r="D1227">
        <v>921</v>
      </c>
      <c r="E1227">
        <v>1030</v>
      </c>
      <c r="F1227">
        <f t="shared" si="19"/>
        <v>11</v>
      </c>
      <c r="G1227" t="str">
        <f>STANDINGS_RBI[[#This Row],[League]]&amp;STANDINGS_RBI[[#This Row],[Team]]</f>
        <v>$150 Draft Champions Feb 15 1:00 pm Lg.3705Glenneration X</v>
      </c>
    </row>
    <row r="1228" spans="1:7" x14ac:dyDescent="0.25">
      <c r="A1228">
        <v>1902</v>
      </c>
      <c r="B1228" t="s">
        <v>1475</v>
      </c>
      <c r="C1228" t="s">
        <v>1473</v>
      </c>
      <c r="D1228">
        <v>920</v>
      </c>
      <c r="E1228">
        <v>1013.5</v>
      </c>
      <c r="F1228">
        <f t="shared" si="19"/>
        <v>12</v>
      </c>
      <c r="G1228" t="str">
        <f>STANDINGS_RBI[[#This Row],[League]]&amp;STANDINGS_RBI[[#This Row],[Team]]</f>
        <v>$150 Draft Champions Feb 15 1:00 pm Lg.3705SpinningSeamsMia</v>
      </c>
    </row>
    <row r="1229" spans="1:7" x14ac:dyDescent="0.25">
      <c r="A1229">
        <v>2245</v>
      </c>
      <c r="B1229" t="s">
        <v>1477</v>
      </c>
      <c r="C1229" t="s">
        <v>1473</v>
      </c>
      <c r="D1229">
        <v>889</v>
      </c>
      <c r="E1229">
        <v>664</v>
      </c>
      <c r="F1229">
        <f t="shared" si="19"/>
        <v>13</v>
      </c>
      <c r="G1229" t="str">
        <f>STANDINGS_RBI[[#This Row],[League]]&amp;STANDINGS_RBI[[#This Row],[Team]]</f>
        <v>$150 Draft Champions Feb 15 1:00 pm Lg.3705DYNAMIC DUO</v>
      </c>
    </row>
    <row r="1230" spans="1:7" x14ac:dyDescent="0.25">
      <c r="A1230">
        <v>2271</v>
      </c>
      <c r="B1230" t="s">
        <v>758</v>
      </c>
      <c r="C1230" t="s">
        <v>1473</v>
      </c>
      <c r="D1230">
        <v>885</v>
      </c>
      <c r="E1230">
        <v>638.5</v>
      </c>
      <c r="F1230">
        <f t="shared" si="19"/>
        <v>14</v>
      </c>
      <c r="G1230" t="str">
        <f>STANDINGS_RBI[[#This Row],[League]]&amp;STANDINGS_RBI[[#This Row],[Team]]</f>
        <v>$150 Draft Champions Feb 15 1:00 pm Lg.3705Gunilla Knutsson</v>
      </c>
    </row>
    <row r="1231" spans="1:7" x14ac:dyDescent="0.25">
      <c r="A1231">
        <v>2514</v>
      </c>
      <c r="B1231" t="s">
        <v>8</v>
      </c>
      <c r="C1231" t="s">
        <v>1473</v>
      </c>
      <c r="D1231">
        <v>852</v>
      </c>
      <c r="E1231">
        <v>397.5</v>
      </c>
      <c r="F1231">
        <f t="shared" si="19"/>
        <v>15</v>
      </c>
      <c r="G1231" t="str">
        <f>STANDINGS_RBI[[#This Row],[League]]&amp;STANDINGS_RBI[[#This Row],[Team]]</f>
        <v>$150 Draft Champions Feb 15 1:00 pm Lg.3705King Ken</v>
      </c>
    </row>
    <row r="1232" spans="1:7" x14ac:dyDescent="0.25">
      <c r="A1232">
        <v>1</v>
      </c>
      <c r="B1232" t="s">
        <v>1483</v>
      </c>
      <c r="C1232" t="s">
        <v>1481</v>
      </c>
      <c r="D1232">
        <v>1230</v>
      </c>
      <c r="E1232">
        <v>2910</v>
      </c>
      <c r="F1232">
        <f t="shared" si="19"/>
        <v>1</v>
      </c>
      <c r="G1232" t="str">
        <f>STANDINGS_RBI[[#This Row],[League]]&amp;STANDINGS_RBI[[#This Row],[Team]]</f>
        <v>$150 Draft Champions Feb 16 1:00 pm Lg.3708The Late Chargers</v>
      </c>
    </row>
    <row r="1233" spans="1:7" x14ac:dyDescent="0.25">
      <c r="A1233">
        <v>237</v>
      </c>
      <c r="B1233" t="s">
        <v>1482</v>
      </c>
      <c r="C1233" t="s">
        <v>1481</v>
      </c>
      <c r="D1233">
        <v>1071</v>
      </c>
      <c r="E1233">
        <v>2673</v>
      </c>
      <c r="F1233">
        <f t="shared" si="19"/>
        <v>2</v>
      </c>
      <c r="G1233" t="str">
        <f>STANDINGS_RBI[[#This Row],[League]]&amp;STANDINGS_RBI[[#This Row],[Team]]</f>
        <v>$150 Draft Champions Feb 16 1:00 pm Lg.3708JAGUARS</v>
      </c>
    </row>
    <row r="1234" spans="1:7" x14ac:dyDescent="0.25">
      <c r="A1234">
        <v>374</v>
      </c>
      <c r="B1234" t="s">
        <v>218</v>
      </c>
      <c r="C1234" t="s">
        <v>1481</v>
      </c>
      <c r="D1234">
        <v>1051</v>
      </c>
      <c r="E1234">
        <v>2536</v>
      </c>
      <c r="F1234">
        <f t="shared" si="19"/>
        <v>3</v>
      </c>
      <c r="G1234" t="str">
        <f>STANDINGS_RBI[[#This Row],[League]]&amp;STANDINGS_RBI[[#This Row],[Team]]</f>
        <v>$150 Draft Champions Feb 16 1:00 pm Lg.3708Beer City Keggers</v>
      </c>
    </row>
    <row r="1235" spans="1:7" x14ac:dyDescent="0.25">
      <c r="A1235">
        <v>422</v>
      </c>
      <c r="B1235" t="s">
        <v>54</v>
      </c>
      <c r="C1235" t="s">
        <v>1481</v>
      </c>
      <c r="D1235">
        <v>1044</v>
      </c>
      <c r="E1235">
        <v>2487.5</v>
      </c>
      <c r="F1235">
        <f t="shared" si="19"/>
        <v>4</v>
      </c>
      <c r="G1235" t="str">
        <f>STANDINGS_RBI[[#This Row],[League]]&amp;STANDINGS_RBI[[#This Row],[Team]]</f>
        <v>$150 Draft Champions Feb 16 1:00 pm Lg.3708Frozen Tundra</v>
      </c>
    </row>
    <row r="1236" spans="1:7" x14ac:dyDescent="0.25">
      <c r="A1236">
        <v>1229</v>
      </c>
      <c r="B1236" t="s">
        <v>1485</v>
      </c>
      <c r="C1236" t="s">
        <v>1481</v>
      </c>
      <c r="D1236">
        <v>970</v>
      </c>
      <c r="E1236">
        <v>1684</v>
      </c>
      <c r="F1236">
        <f t="shared" si="19"/>
        <v>5</v>
      </c>
      <c r="G1236" t="str">
        <f>STANDINGS_RBI[[#This Row],[League]]&amp;STANDINGS_RBI[[#This Row],[Team]]</f>
        <v>$150 Draft Champions Feb 16 1:00 pm Lg.3708Shark!</v>
      </c>
    </row>
    <row r="1237" spans="1:7" x14ac:dyDescent="0.25">
      <c r="A1237">
        <v>1381</v>
      </c>
      <c r="B1237" t="s">
        <v>191</v>
      </c>
      <c r="C1237" t="s">
        <v>1481</v>
      </c>
      <c r="D1237">
        <v>958</v>
      </c>
      <c r="E1237">
        <v>1525</v>
      </c>
      <c r="F1237">
        <f t="shared" si="19"/>
        <v>6</v>
      </c>
      <c r="G1237" t="str">
        <f>STANDINGS_RBI[[#This Row],[League]]&amp;STANDINGS_RBI[[#This Row],[Team]]</f>
        <v>$150 Draft Champions Feb 16 1:00 pm Lg.3708Chico's Bail Bonds</v>
      </c>
    </row>
    <row r="1238" spans="1:7" x14ac:dyDescent="0.25">
      <c r="A1238">
        <v>1595</v>
      </c>
      <c r="B1238" t="s">
        <v>1488</v>
      </c>
      <c r="C1238" t="s">
        <v>1481</v>
      </c>
      <c r="D1238">
        <v>943</v>
      </c>
      <c r="E1238">
        <v>1316.5</v>
      </c>
      <c r="F1238">
        <f t="shared" si="19"/>
        <v>7</v>
      </c>
      <c r="G1238" t="str">
        <f>STANDINGS_RBI[[#This Row],[League]]&amp;STANDINGS_RBI[[#This Row],[Team]]</f>
        <v>$150 Draft Champions Feb 16 1:00 pm Lg.3708Team Kulp</v>
      </c>
    </row>
    <row r="1239" spans="1:7" x14ac:dyDescent="0.25">
      <c r="A1239">
        <v>1857</v>
      </c>
      <c r="B1239" t="s">
        <v>1484</v>
      </c>
      <c r="C1239" t="s">
        <v>1481</v>
      </c>
      <c r="D1239">
        <v>922</v>
      </c>
      <c r="E1239">
        <v>1045.5</v>
      </c>
      <c r="F1239">
        <f t="shared" si="19"/>
        <v>8</v>
      </c>
      <c r="G1239" t="str">
        <f>STANDINGS_RBI[[#This Row],[League]]&amp;STANDINGS_RBI[[#This Row],[Team]]</f>
        <v>$150 Draft Champions Feb 16 1:00 pm Lg.3708BDTMJD</v>
      </c>
    </row>
    <row r="1240" spans="1:7" x14ac:dyDescent="0.25">
      <c r="A1240">
        <v>1937</v>
      </c>
      <c r="B1240" t="s">
        <v>1491</v>
      </c>
      <c r="C1240" t="s">
        <v>1481</v>
      </c>
      <c r="D1240">
        <v>917</v>
      </c>
      <c r="E1240">
        <v>966.5</v>
      </c>
      <c r="F1240">
        <f t="shared" si="19"/>
        <v>9</v>
      </c>
      <c r="G1240" t="str">
        <f>STANDINGS_RBI[[#This Row],[League]]&amp;STANDINGS_RBI[[#This Row],[Team]]</f>
        <v>$150 Draft Champions Feb 16 1:00 pm Lg.370822 jerks and a squirt.</v>
      </c>
    </row>
    <row r="1241" spans="1:7" x14ac:dyDescent="0.25">
      <c r="A1241">
        <v>2150</v>
      </c>
      <c r="B1241" t="s">
        <v>1489</v>
      </c>
      <c r="C1241" t="s">
        <v>1481</v>
      </c>
      <c r="D1241">
        <v>899</v>
      </c>
      <c r="E1241">
        <v>762.5</v>
      </c>
      <c r="F1241">
        <f t="shared" si="19"/>
        <v>10</v>
      </c>
      <c r="G1241" t="str">
        <f>STANDINGS_RBI[[#This Row],[League]]&amp;STANDINGS_RBI[[#This Row],[Team]]</f>
        <v>$150 Draft Champions Feb 16 1:00 pm Lg.3708Scalia's Demons</v>
      </c>
    </row>
    <row r="1242" spans="1:7" x14ac:dyDescent="0.25">
      <c r="A1242">
        <v>2250</v>
      </c>
      <c r="B1242" t="s">
        <v>1290</v>
      </c>
      <c r="C1242" t="s">
        <v>1481</v>
      </c>
      <c r="D1242">
        <v>889</v>
      </c>
      <c r="E1242">
        <v>664</v>
      </c>
      <c r="F1242">
        <f t="shared" si="19"/>
        <v>11</v>
      </c>
      <c r="G1242" t="str">
        <f>STANDINGS_RBI[[#This Row],[League]]&amp;STANDINGS_RBI[[#This Row],[Team]]</f>
        <v>$150 Draft Champions Feb 16 1:00 pm Lg.3708What Was I Thinking</v>
      </c>
    </row>
    <row r="1243" spans="1:7" x14ac:dyDescent="0.25">
      <c r="A1243">
        <v>2450</v>
      </c>
      <c r="B1243" t="s">
        <v>1487</v>
      </c>
      <c r="C1243" t="s">
        <v>1481</v>
      </c>
      <c r="D1243">
        <v>862</v>
      </c>
      <c r="E1243">
        <v>461.5</v>
      </c>
      <c r="F1243">
        <f t="shared" si="19"/>
        <v>12</v>
      </c>
      <c r="G1243" t="str">
        <f>STANDINGS_RBI[[#This Row],[League]]&amp;STANDINGS_RBI[[#This Row],[Team]]</f>
        <v>$150 Draft Champions Feb 16 1:00 pm Lg.3708Hot Ice</v>
      </c>
    </row>
    <row r="1244" spans="1:7" x14ac:dyDescent="0.25">
      <c r="A1244">
        <v>2529</v>
      </c>
      <c r="B1244" t="s">
        <v>1490</v>
      </c>
      <c r="C1244" t="s">
        <v>1481</v>
      </c>
      <c r="D1244">
        <v>850</v>
      </c>
      <c r="E1244">
        <v>381.5</v>
      </c>
      <c r="F1244">
        <f t="shared" si="19"/>
        <v>13</v>
      </c>
      <c r="G1244" t="str">
        <f>STANDINGS_RBI[[#This Row],[League]]&amp;STANDINGS_RBI[[#This Row],[Team]]</f>
        <v>$150 Draft Champions Feb 16 1:00 pm Lg.3708Macon Whoopie</v>
      </c>
    </row>
    <row r="1245" spans="1:7" x14ac:dyDescent="0.25">
      <c r="A1245">
        <v>2588</v>
      </c>
      <c r="B1245" t="s">
        <v>1480</v>
      </c>
      <c r="C1245" t="s">
        <v>1481</v>
      </c>
      <c r="D1245">
        <v>840</v>
      </c>
      <c r="E1245">
        <v>319</v>
      </c>
      <c r="F1245">
        <f t="shared" si="19"/>
        <v>14</v>
      </c>
      <c r="G1245" t="str">
        <f>STANDINGS_RBI[[#This Row],[League]]&amp;STANDINGS_RBI[[#This Row],[Team]]</f>
        <v>$150 Draft Champions Feb 16 1:00 pm Lg.3708BEAST</v>
      </c>
    </row>
    <row r="1246" spans="1:7" x14ac:dyDescent="0.25">
      <c r="A1246">
        <v>2710</v>
      </c>
      <c r="B1246" t="s">
        <v>1486</v>
      </c>
      <c r="C1246" t="s">
        <v>1481</v>
      </c>
      <c r="D1246">
        <v>817</v>
      </c>
      <c r="E1246">
        <v>202</v>
      </c>
      <c r="F1246">
        <f t="shared" si="19"/>
        <v>15</v>
      </c>
      <c r="G1246" t="str">
        <f>STANDINGS_RBI[[#This Row],[League]]&amp;STANDINGS_RBI[[#This Row],[Team]]</f>
        <v>$150 Draft Champions Feb 16 1:00 pm Lg.3708La Flama Blanca</v>
      </c>
    </row>
    <row r="1247" spans="1:7" x14ac:dyDescent="0.25">
      <c r="A1247">
        <v>116</v>
      </c>
      <c r="B1247" t="s">
        <v>1501</v>
      </c>
      <c r="C1247" t="s">
        <v>1492</v>
      </c>
      <c r="D1247">
        <v>1097</v>
      </c>
      <c r="E1247">
        <v>2792.5</v>
      </c>
      <c r="F1247">
        <f t="shared" si="19"/>
        <v>1</v>
      </c>
      <c r="G1247" t="str">
        <f>STANDINGS_RBI[[#This Row],[League]]&amp;STANDINGS_RBI[[#This Row],[Team]]</f>
        <v>$150 Draft Champions Feb 16 1:00 pm Lg.3712Acouchi</v>
      </c>
    </row>
    <row r="1248" spans="1:7" x14ac:dyDescent="0.25">
      <c r="A1248">
        <v>211</v>
      </c>
      <c r="B1248" t="s">
        <v>1493</v>
      </c>
      <c r="C1248" t="s">
        <v>1492</v>
      </c>
      <c r="D1248">
        <v>1075</v>
      </c>
      <c r="E1248">
        <v>2699</v>
      </c>
      <c r="F1248">
        <f t="shared" si="19"/>
        <v>2</v>
      </c>
      <c r="G1248" t="str">
        <f>STANDINGS_RBI[[#This Row],[League]]&amp;STANDINGS_RBI[[#This Row],[Team]]</f>
        <v>$150 Draft Champions Feb 16 1:00 pm Lg.3712Las Vegas Ratpack 3</v>
      </c>
    </row>
    <row r="1249" spans="1:7" x14ac:dyDescent="0.25">
      <c r="A1249">
        <v>792</v>
      </c>
      <c r="B1249" t="s">
        <v>1498</v>
      </c>
      <c r="C1249" t="s">
        <v>1492</v>
      </c>
      <c r="D1249">
        <v>1006</v>
      </c>
      <c r="E1249">
        <v>2120</v>
      </c>
      <c r="F1249">
        <f t="shared" si="19"/>
        <v>3</v>
      </c>
      <c r="G1249" t="str">
        <f>STANDINGS_RBI[[#This Row],[League]]&amp;STANDINGS_RBI[[#This Row],[Team]]</f>
        <v>$150 Draft Champions Feb 16 1:00 pm Lg.3712Team Chmielewski</v>
      </c>
    </row>
    <row r="1250" spans="1:7" x14ac:dyDescent="0.25">
      <c r="A1250">
        <v>961</v>
      </c>
      <c r="B1250" t="s">
        <v>1496</v>
      </c>
      <c r="C1250" t="s">
        <v>1492</v>
      </c>
      <c r="D1250">
        <v>992</v>
      </c>
      <c r="E1250">
        <v>1954</v>
      </c>
      <c r="F1250">
        <f t="shared" si="19"/>
        <v>4</v>
      </c>
      <c r="G1250" t="str">
        <f>STANDINGS_RBI[[#This Row],[League]]&amp;STANDINGS_RBI[[#This Row],[Team]]</f>
        <v>$150 Draft Champions Feb 16 1:00 pm Lg.3712Thebeau 7</v>
      </c>
    </row>
    <row r="1251" spans="1:7" x14ac:dyDescent="0.25">
      <c r="A1251">
        <v>978</v>
      </c>
      <c r="B1251" t="s">
        <v>1495</v>
      </c>
      <c r="C1251" t="s">
        <v>1492</v>
      </c>
      <c r="D1251">
        <v>991</v>
      </c>
      <c r="E1251">
        <v>1939.5</v>
      </c>
      <c r="F1251">
        <f t="shared" si="19"/>
        <v>5</v>
      </c>
      <c r="G1251" t="str">
        <f>STANDINGS_RBI[[#This Row],[League]]&amp;STANDINGS_RBI[[#This Row],[Team]]</f>
        <v>$150 Draft Champions Feb 16 1:00 pm Lg.3712Two Time</v>
      </c>
    </row>
    <row r="1252" spans="1:7" x14ac:dyDescent="0.25">
      <c r="A1252">
        <v>1037</v>
      </c>
      <c r="B1252" t="s">
        <v>1504</v>
      </c>
      <c r="C1252" t="s">
        <v>1492</v>
      </c>
      <c r="D1252">
        <v>985</v>
      </c>
      <c r="E1252">
        <v>1875.5</v>
      </c>
      <c r="F1252">
        <f t="shared" si="19"/>
        <v>6</v>
      </c>
      <c r="G1252" t="str">
        <f>STANDINGS_RBI[[#This Row],[League]]&amp;STANDINGS_RBI[[#This Row],[Team]]</f>
        <v>$150 Draft Champions Feb 16 1:00 pm Lg.3712Team Everhart</v>
      </c>
    </row>
    <row r="1253" spans="1:7" x14ac:dyDescent="0.25">
      <c r="A1253">
        <v>1446</v>
      </c>
      <c r="B1253" t="s">
        <v>1494</v>
      </c>
      <c r="C1253" t="s">
        <v>1492</v>
      </c>
      <c r="D1253">
        <v>954</v>
      </c>
      <c r="E1253">
        <v>1463.5</v>
      </c>
      <c r="F1253">
        <f t="shared" si="19"/>
        <v>7</v>
      </c>
      <c r="G1253" t="str">
        <f>STANDINGS_RBI[[#This Row],[League]]&amp;STANDINGS_RBI[[#This Row],[Team]]</f>
        <v>$150 Draft Champions Feb 16 1:00 pm Lg.3712Matt Capps' Comeback</v>
      </c>
    </row>
    <row r="1254" spans="1:7" x14ac:dyDescent="0.25">
      <c r="A1254">
        <v>1496</v>
      </c>
      <c r="B1254" t="s">
        <v>51</v>
      </c>
      <c r="C1254" t="s">
        <v>1492</v>
      </c>
      <c r="D1254">
        <v>951</v>
      </c>
      <c r="E1254">
        <v>1416</v>
      </c>
      <c r="F1254">
        <f t="shared" si="19"/>
        <v>8</v>
      </c>
      <c r="G1254" t="str">
        <f>STANDINGS_RBI[[#This Row],[League]]&amp;STANDINGS_RBI[[#This Row],[Team]]</f>
        <v>$150 Draft Champions Feb 16 1:00 pm Lg.3712Team Kostern</v>
      </c>
    </row>
    <row r="1255" spans="1:7" x14ac:dyDescent="0.25">
      <c r="A1255">
        <v>1654</v>
      </c>
      <c r="B1255" t="s">
        <v>447</v>
      </c>
      <c r="C1255" t="s">
        <v>1492</v>
      </c>
      <c r="D1255">
        <v>938</v>
      </c>
      <c r="E1255">
        <v>1262.5</v>
      </c>
      <c r="F1255">
        <f t="shared" si="19"/>
        <v>9</v>
      </c>
      <c r="G1255" t="str">
        <f>STANDINGS_RBI[[#This Row],[League]]&amp;STANDINGS_RBI[[#This Row],[Team]]</f>
        <v>$150 Draft Champions Feb 16 1:00 pm Lg.3712UMmm Baby</v>
      </c>
    </row>
    <row r="1256" spans="1:7" x14ac:dyDescent="0.25">
      <c r="A1256">
        <v>2046</v>
      </c>
      <c r="B1256" t="s">
        <v>333</v>
      </c>
      <c r="C1256" t="s">
        <v>1492</v>
      </c>
      <c r="D1256">
        <v>908</v>
      </c>
      <c r="E1256">
        <v>866</v>
      </c>
      <c r="F1256">
        <f t="shared" si="19"/>
        <v>10</v>
      </c>
      <c r="G1256" t="str">
        <f>STANDINGS_RBI[[#This Row],[League]]&amp;STANDINGS_RBI[[#This Row],[Team]]</f>
        <v>$150 Draft Champions Feb 16 1:00 pm Lg.3712Team Marino</v>
      </c>
    </row>
    <row r="1257" spans="1:7" x14ac:dyDescent="0.25">
      <c r="A1257">
        <v>2169</v>
      </c>
      <c r="B1257" t="s">
        <v>1499</v>
      </c>
      <c r="C1257" t="s">
        <v>1492</v>
      </c>
      <c r="D1257">
        <v>897</v>
      </c>
      <c r="E1257">
        <v>740</v>
      </c>
      <c r="F1257">
        <f t="shared" si="19"/>
        <v>11</v>
      </c>
      <c r="G1257" t="str">
        <f>STANDINGS_RBI[[#This Row],[League]]&amp;STANDINGS_RBI[[#This Row],[Team]]</f>
        <v>$150 Draft Champions Feb 16 1:00 pm Lg.3712LazGaMaz</v>
      </c>
    </row>
    <row r="1258" spans="1:7" x14ac:dyDescent="0.25">
      <c r="A1258">
        <v>2232</v>
      </c>
      <c r="B1258" t="s">
        <v>1497</v>
      </c>
      <c r="C1258" t="s">
        <v>1492</v>
      </c>
      <c r="D1258">
        <v>891</v>
      </c>
      <c r="E1258">
        <v>680.5</v>
      </c>
      <c r="F1258">
        <f t="shared" si="19"/>
        <v>12</v>
      </c>
      <c r="G1258" t="str">
        <f>STANDINGS_RBI[[#This Row],[League]]&amp;STANDINGS_RBI[[#This Row],[Team]]</f>
        <v>$150 Draft Champions Feb 16 1:00 pm Lg.3712Pakes</v>
      </c>
    </row>
    <row r="1259" spans="1:7" x14ac:dyDescent="0.25">
      <c r="A1259">
        <v>2465</v>
      </c>
      <c r="B1259" t="s">
        <v>1500</v>
      </c>
      <c r="C1259" t="s">
        <v>1492</v>
      </c>
      <c r="D1259">
        <v>860</v>
      </c>
      <c r="E1259">
        <v>445.5</v>
      </c>
      <c r="F1259">
        <f t="shared" si="19"/>
        <v>13</v>
      </c>
      <c r="G1259" t="str">
        <f>STANDINGS_RBI[[#This Row],[League]]&amp;STANDINGS_RBI[[#This Row],[Team]]</f>
        <v>$150 Draft Champions Feb 16 1:00 pm Lg.3712Team Packowski</v>
      </c>
    </row>
    <row r="1260" spans="1:7" x14ac:dyDescent="0.25">
      <c r="A1260">
        <v>2536</v>
      </c>
      <c r="B1260" t="s">
        <v>1502</v>
      </c>
      <c r="C1260" t="s">
        <v>1492</v>
      </c>
      <c r="D1260">
        <v>849</v>
      </c>
      <c r="E1260">
        <v>373</v>
      </c>
      <c r="F1260">
        <f t="shared" si="19"/>
        <v>14</v>
      </c>
      <c r="G1260" t="str">
        <f>STANDINGS_RBI[[#This Row],[League]]&amp;STANDINGS_RBI[[#This Row],[Team]]</f>
        <v>$150 Draft Champions Feb 16 1:00 pm Lg.3712Coleridge Crushers</v>
      </c>
    </row>
    <row r="1261" spans="1:7" x14ac:dyDescent="0.25">
      <c r="A1261">
        <v>2841</v>
      </c>
      <c r="B1261" t="s">
        <v>1503</v>
      </c>
      <c r="C1261" t="s">
        <v>1492</v>
      </c>
      <c r="D1261">
        <v>765</v>
      </c>
      <c r="E1261">
        <v>70</v>
      </c>
      <c r="F1261">
        <f t="shared" si="19"/>
        <v>15</v>
      </c>
      <c r="G1261" t="str">
        <f>STANDINGS_RBI[[#This Row],[League]]&amp;STANDINGS_RBI[[#This Row],[Team]]</f>
        <v>$150 Draft Champions Feb 16 1:00 pm Lg.3712Stros Fan</v>
      </c>
    </row>
    <row r="1262" spans="1:7" x14ac:dyDescent="0.25">
      <c r="A1262">
        <v>33</v>
      </c>
      <c r="B1262" t="s">
        <v>1513</v>
      </c>
      <c r="C1262" t="s">
        <v>1506</v>
      </c>
      <c r="D1262">
        <v>1136</v>
      </c>
      <c r="E1262">
        <v>2877.5</v>
      </c>
      <c r="F1262">
        <f t="shared" si="19"/>
        <v>1</v>
      </c>
      <c r="G1262" t="str">
        <f>STANDINGS_RBI[[#This Row],[League]]&amp;STANDINGS_RBI[[#This Row],[Team]]</f>
        <v>$150 Draft Champions Feb 17 1:00 pm Lg.3715Power Nine</v>
      </c>
    </row>
    <row r="1263" spans="1:7" x14ac:dyDescent="0.25">
      <c r="A1263">
        <v>404</v>
      </c>
      <c r="B1263" t="s">
        <v>106</v>
      </c>
      <c r="C1263" t="s">
        <v>1506</v>
      </c>
      <c r="D1263">
        <v>1047</v>
      </c>
      <c r="E1263">
        <v>2509</v>
      </c>
      <c r="F1263">
        <f t="shared" si="19"/>
        <v>2</v>
      </c>
      <c r="G1263" t="str">
        <f>STANDINGS_RBI[[#This Row],[League]]&amp;STANDINGS_RBI[[#This Row],[Team]]</f>
        <v>$150 Draft Champions Feb 17 1:00 pm Lg.3715Team Ferrari</v>
      </c>
    </row>
    <row r="1264" spans="1:7" x14ac:dyDescent="0.25">
      <c r="A1264">
        <v>415</v>
      </c>
      <c r="B1264" t="s">
        <v>373</v>
      </c>
      <c r="C1264" t="s">
        <v>1506</v>
      </c>
      <c r="D1264">
        <v>1045</v>
      </c>
      <c r="E1264">
        <v>2495</v>
      </c>
      <c r="F1264">
        <f t="shared" si="19"/>
        <v>3</v>
      </c>
      <c r="G1264" t="str">
        <f>STANDINGS_RBI[[#This Row],[League]]&amp;STANDINGS_RBI[[#This Row],[Team]]</f>
        <v>$150 Draft Champions Feb 17 1:00 pm Lg.3715Avascular Necrosis1</v>
      </c>
    </row>
    <row r="1265" spans="1:7" x14ac:dyDescent="0.25">
      <c r="A1265">
        <v>585</v>
      </c>
      <c r="B1265" t="s">
        <v>1509</v>
      </c>
      <c r="C1265" t="s">
        <v>1506</v>
      </c>
      <c r="D1265">
        <v>1025</v>
      </c>
      <c r="E1265">
        <v>2327.5</v>
      </c>
      <c r="F1265">
        <f t="shared" si="19"/>
        <v>4</v>
      </c>
      <c r="G1265" t="str">
        <f>STANDINGS_RBI[[#This Row],[League]]&amp;STANDINGS_RBI[[#This Row],[Team]]</f>
        <v>$150 Draft Champions Feb 17 1:00 pm Lg.3715Pig Lumber</v>
      </c>
    </row>
    <row r="1266" spans="1:7" x14ac:dyDescent="0.25">
      <c r="A1266">
        <v>967</v>
      </c>
      <c r="B1266" t="s">
        <v>1510</v>
      </c>
      <c r="C1266" t="s">
        <v>1506</v>
      </c>
      <c r="D1266">
        <v>991</v>
      </c>
      <c r="E1266">
        <v>1939.5</v>
      </c>
      <c r="F1266">
        <f t="shared" si="19"/>
        <v>5</v>
      </c>
      <c r="G1266" t="str">
        <f>STANDINGS_RBI[[#This Row],[League]]&amp;STANDINGS_RBI[[#This Row],[Team]]</f>
        <v>$150 Draft Champions Feb 17 1:00 pm Lg.3715Inflatable Gammoners Dos</v>
      </c>
    </row>
    <row r="1267" spans="1:7" x14ac:dyDescent="0.25">
      <c r="A1267">
        <v>1150</v>
      </c>
      <c r="B1267" t="s">
        <v>1516</v>
      </c>
      <c r="C1267" t="s">
        <v>1506</v>
      </c>
      <c r="D1267">
        <v>975</v>
      </c>
      <c r="E1267">
        <v>1753.5</v>
      </c>
      <c r="F1267">
        <f t="shared" si="19"/>
        <v>6</v>
      </c>
      <c r="G1267" t="str">
        <f>STANDINGS_RBI[[#This Row],[League]]&amp;STANDINGS_RBI[[#This Row],[Team]]</f>
        <v>$150 Draft Champions Feb 17 1:00 pm Lg.3715Chemrock</v>
      </c>
    </row>
    <row r="1268" spans="1:7" x14ac:dyDescent="0.25">
      <c r="A1268">
        <v>1272</v>
      </c>
      <c r="B1268" t="s">
        <v>1508</v>
      </c>
      <c r="C1268" t="s">
        <v>1506</v>
      </c>
      <c r="D1268">
        <v>966</v>
      </c>
      <c r="E1268">
        <v>1639.5</v>
      </c>
      <c r="F1268">
        <f t="shared" si="19"/>
        <v>7</v>
      </c>
      <c r="G1268" t="str">
        <f>STANDINGS_RBI[[#This Row],[League]]&amp;STANDINGS_RBI[[#This Row],[Team]]</f>
        <v>$150 Draft Champions Feb 17 1:00 pm Lg.3715Nipsey Russells' Phalanges</v>
      </c>
    </row>
    <row r="1269" spans="1:7" x14ac:dyDescent="0.25">
      <c r="A1269">
        <v>1587</v>
      </c>
      <c r="B1269" t="s">
        <v>1512</v>
      </c>
      <c r="C1269" t="s">
        <v>1506</v>
      </c>
      <c r="D1269">
        <v>944</v>
      </c>
      <c r="E1269">
        <v>1328.5</v>
      </c>
      <c r="F1269">
        <f t="shared" si="19"/>
        <v>8</v>
      </c>
      <c r="G1269" t="str">
        <f>STANDINGS_RBI[[#This Row],[League]]&amp;STANDINGS_RBI[[#This Row],[Team]]</f>
        <v>$150 Draft Champions Feb 17 1:00 pm Lg.3715Screamin' Ducks 3</v>
      </c>
    </row>
    <row r="1270" spans="1:7" x14ac:dyDescent="0.25">
      <c r="A1270">
        <v>1809</v>
      </c>
      <c r="B1270" t="s">
        <v>1505</v>
      </c>
      <c r="C1270" t="s">
        <v>1506</v>
      </c>
      <c r="D1270">
        <v>925</v>
      </c>
      <c r="E1270">
        <v>1096.5</v>
      </c>
      <c r="F1270">
        <f t="shared" si="19"/>
        <v>9</v>
      </c>
      <c r="G1270" t="str">
        <f>STANDINGS_RBI[[#This Row],[League]]&amp;STANDINGS_RBI[[#This Row],[Team]]</f>
        <v>$150 Draft Champions Feb 17 1:00 pm Lg.3715Bocephus Mode</v>
      </c>
    </row>
    <row r="1271" spans="1:7" x14ac:dyDescent="0.25">
      <c r="A1271">
        <v>1881</v>
      </c>
      <c r="B1271" t="s">
        <v>1507</v>
      </c>
      <c r="C1271" t="s">
        <v>1506</v>
      </c>
      <c r="D1271">
        <v>921</v>
      </c>
      <c r="E1271">
        <v>1030</v>
      </c>
      <c r="F1271">
        <f t="shared" si="19"/>
        <v>10</v>
      </c>
      <c r="G1271" t="str">
        <f>STANDINGS_RBI[[#This Row],[League]]&amp;STANDINGS_RBI[[#This Row],[Team]]</f>
        <v>$150 Draft Champions Feb 17 1:00 pm Lg.3715Let's Go Bucs</v>
      </c>
    </row>
    <row r="1272" spans="1:7" x14ac:dyDescent="0.25">
      <c r="A1272">
        <v>2293</v>
      </c>
      <c r="B1272" t="s">
        <v>1517</v>
      </c>
      <c r="C1272" t="s">
        <v>1506</v>
      </c>
      <c r="D1272">
        <v>883</v>
      </c>
      <c r="E1272">
        <v>623</v>
      </c>
      <c r="F1272">
        <f t="shared" si="19"/>
        <v>11</v>
      </c>
      <c r="G1272" t="str">
        <f>STANDINGS_RBI[[#This Row],[League]]&amp;STANDINGS_RBI[[#This Row],[Team]]</f>
        <v>$150 Draft Champions Feb 17 1:00 pm Lg.3715zima........</v>
      </c>
    </row>
    <row r="1273" spans="1:7" x14ac:dyDescent="0.25">
      <c r="A1273">
        <v>2298</v>
      </c>
      <c r="B1273" t="s">
        <v>1515</v>
      </c>
      <c r="C1273" t="s">
        <v>1506</v>
      </c>
      <c r="D1273">
        <v>882</v>
      </c>
      <c r="E1273">
        <v>610</v>
      </c>
      <c r="F1273">
        <f t="shared" si="19"/>
        <v>12</v>
      </c>
      <c r="G1273" t="str">
        <f>STANDINGS_RBI[[#This Row],[League]]&amp;STANDINGS_RBI[[#This Row],[Team]]</f>
        <v>$150 Draft Champions Feb 17 1:00 pm Lg.3715Git up, Git out</v>
      </c>
    </row>
    <row r="1274" spans="1:7" x14ac:dyDescent="0.25">
      <c r="A1274">
        <v>2519</v>
      </c>
      <c r="B1274" t="s">
        <v>127</v>
      </c>
      <c r="C1274" t="s">
        <v>1506</v>
      </c>
      <c r="D1274">
        <v>851</v>
      </c>
      <c r="E1274">
        <v>390</v>
      </c>
      <c r="F1274">
        <f t="shared" si="19"/>
        <v>13</v>
      </c>
      <c r="G1274" t="str">
        <f>STANDINGS_RBI[[#This Row],[League]]&amp;STANDINGS_RBI[[#This Row],[Team]]</f>
        <v>$150 Draft Champions Feb 17 1:00 pm Lg.3715Just An Old Vet</v>
      </c>
    </row>
    <row r="1275" spans="1:7" x14ac:dyDescent="0.25">
      <c r="A1275">
        <v>2664</v>
      </c>
      <c r="B1275" t="s">
        <v>1514</v>
      </c>
      <c r="C1275" t="s">
        <v>1506</v>
      </c>
      <c r="D1275">
        <v>826</v>
      </c>
      <c r="E1275">
        <v>249</v>
      </c>
      <c r="F1275">
        <f t="shared" si="19"/>
        <v>14</v>
      </c>
      <c r="G1275" t="str">
        <f>STANDINGS_RBI[[#This Row],[League]]&amp;STANDINGS_RBI[[#This Row],[Team]]</f>
        <v>$150 Draft Champions Feb 17 1:00 pm Lg.3715Team Zinser</v>
      </c>
    </row>
    <row r="1276" spans="1:7" x14ac:dyDescent="0.25">
      <c r="A1276">
        <v>2751</v>
      </c>
      <c r="B1276" t="s">
        <v>1511</v>
      </c>
      <c r="C1276" t="s">
        <v>1506</v>
      </c>
      <c r="D1276">
        <v>801</v>
      </c>
      <c r="E1276">
        <v>159</v>
      </c>
      <c r="F1276">
        <f t="shared" si="19"/>
        <v>15</v>
      </c>
      <c r="G1276" t="str">
        <f>STANDINGS_RBI[[#This Row],[League]]&amp;STANDINGS_RBI[[#This Row],[Team]]</f>
        <v>$150 Draft Champions Feb 17 1:00 pm Lg.3715Callawaykid</v>
      </c>
    </row>
    <row r="1277" spans="1:7" x14ac:dyDescent="0.25">
      <c r="A1277">
        <v>50</v>
      </c>
      <c r="B1277" t="s">
        <v>1528</v>
      </c>
      <c r="C1277" t="s">
        <v>1519</v>
      </c>
      <c r="D1277">
        <v>1128</v>
      </c>
      <c r="E1277">
        <v>2860</v>
      </c>
      <c r="F1277">
        <f t="shared" si="19"/>
        <v>1</v>
      </c>
      <c r="G1277" t="str">
        <f>STANDINGS_RBI[[#This Row],[League]]&amp;STANDINGS_RBI[[#This Row],[Team]]</f>
        <v>$150 Draft Champions Feb 17 1:00 pm Lg.3717Arbitrage Analysts</v>
      </c>
    </row>
    <row r="1278" spans="1:7" x14ac:dyDescent="0.25">
      <c r="A1278">
        <v>141</v>
      </c>
      <c r="B1278" t="s">
        <v>1525</v>
      </c>
      <c r="C1278" t="s">
        <v>1519</v>
      </c>
      <c r="D1278">
        <v>1091</v>
      </c>
      <c r="E1278">
        <v>2769.5</v>
      </c>
      <c r="F1278">
        <f t="shared" si="19"/>
        <v>2</v>
      </c>
      <c r="G1278" t="str">
        <f>STANDINGS_RBI[[#This Row],[League]]&amp;STANDINGS_RBI[[#This Row],[Team]]</f>
        <v>$150 Draft Champions Feb 17 1:00 pm Lg.3717Jose its so</v>
      </c>
    </row>
    <row r="1279" spans="1:7" x14ac:dyDescent="0.25">
      <c r="A1279">
        <v>888</v>
      </c>
      <c r="B1279" t="s">
        <v>1524</v>
      </c>
      <c r="C1279" t="s">
        <v>1519</v>
      </c>
      <c r="D1279">
        <v>998</v>
      </c>
      <c r="E1279">
        <v>2023</v>
      </c>
      <c r="F1279">
        <f t="shared" si="19"/>
        <v>3</v>
      </c>
      <c r="G1279" t="str">
        <f>STANDINGS_RBI[[#This Row],[League]]&amp;STANDINGS_RBI[[#This Row],[Team]]</f>
        <v>$150 Draft Champions Feb 17 1:00 pm Lg.3717STNCLD BUMS</v>
      </c>
    </row>
    <row r="1280" spans="1:7" x14ac:dyDescent="0.25">
      <c r="A1280">
        <v>912</v>
      </c>
      <c r="B1280" t="s">
        <v>1518</v>
      </c>
      <c r="C1280" t="s">
        <v>1519</v>
      </c>
      <c r="D1280">
        <v>996</v>
      </c>
      <c r="E1280">
        <v>1998.5</v>
      </c>
      <c r="F1280">
        <f t="shared" si="19"/>
        <v>4</v>
      </c>
      <c r="G1280" t="str">
        <f>STANDINGS_RBI[[#This Row],[League]]&amp;STANDINGS_RBI[[#This Row],[Team]]</f>
        <v>$150 Draft Champions Feb 17 1:00 pm Lg.3717Stanton Island</v>
      </c>
    </row>
    <row r="1281" spans="1:7" x14ac:dyDescent="0.25">
      <c r="A1281">
        <v>1123</v>
      </c>
      <c r="B1281" t="s">
        <v>1521</v>
      </c>
      <c r="C1281" t="s">
        <v>1519</v>
      </c>
      <c r="D1281">
        <v>978</v>
      </c>
      <c r="E1281">
        <v>1790</v>
      </c>
      <c r="F1281">
        <f t="shared" si="19"/>
        <v>5</v>
      </c>
      <c r="G1281" t="str">
        <f>STANDINGS_RBI[[#This Row],[League]]&amp;STANDINGS_RBI[[#This Row],[Team]]</f>
        <v>$150 Draft Champions Feb 17 1:00 pm Lg.3717The Union Jacks DC1</v>
      </c>
    </row>
    <row r="1282" spans="1:7" x14ac:dyDescent="0.25">
      <c r="A1282">
        <v>1162</v>
      </c>
      <c r="B1282" t="s">
        <v>104</v>
      </c>
      <c r="C1282" t="s">
        <v>1519</v>
      </c>
      <c r="D1282">
        <v>975</v>
      </c>
      <c r="E1282">
        <v>1753.5</v>
      </c>
      <c r="F1282">
        <f t="shared" si="19"/>
        <v>6</v>
      </c>
      <c r="G1282" t="str">
        <f>STANDINGS_RBI[[#This Row],[League]]&amp;STANDINGS_RBI[[#This Row],[Team]]</f>
        <v>$150 Draft Champions Feb 17 1:00 pm Lg.3717Team Pawlowski</v>
      </c>
    </row>
    <row r="1283" spans="1:7" x14ac:dyDescent="0.25">
      <c r="A1283">
        <v>1265</v>
      </c>
      <c r="B1283" t="s">
        <v>1529</v>
      </c>
      <c r="C1283" t="s">
        <v>1519</v>
      </c>
      <c r="D1283">
        <v>967</v>
      </c>
      <c r="E1283">
        <v>1651</v>
      </c>
      <c r="F1283">
        <f t="shared" ref="F1283:F1346" si="20">IF(C1283=C1282,F1282+1,1)</f>
        <v>7</v>
      </c>
      <c r="G1283" t="str">
        <f>STANDINGS_RBI[[#This Row],[League]]&amp;STANDINGS_RBI[[#This Row],[Team]]</f>
        <v>$150 Draft Champions Feb 17 1:00 pm Lg.3717WV PED Power 2</v>
      </c>
    </row>
    <row r="1284" spans="1:7" x14ac:dyDescent="0.25">
      <c r="A1284">
        <v>1326</v>
      </c>
      <c r="B1284" t="s">
        <v>1522</v>
      </c>
      <c r="C1284" t="s">
        <v>1519</v>
      </c>
      <c r="D1284">
        <v>962</v>
      </c>
      <c r="E1284">
        <v>1583</v>
      </c>
      <c r="F1284">
        <f t="shared" si="20"/>
        <v>8</v>
      </c>
      <c r="G1284" t="str">
        <f>STANDINGS_RBI[[#This Row],[League]]&amp;STANDINGS_RBI[[#This Row],[Team]]</f>
        <v>$150 Draft Champions Feb 17 1:00 pm Lg.3717Hillbilly</v>
      </c>
    </row>
    <row r="1285" spans="1:7" x14ac:dyDescent="0.25">
      <c r="A1285">
        <v>1719</v>
      </c>
      <c r="B1285" t="s">
        <v>506</v>
      </c>
      <c r="C1285" t="s">
        <v>1519</v>
      </c>
      <c r="D1285">
        <v>932</v>
      </c>
      <c r="E1285">
        <v>1185.5</v>
      </c>
      <c r="F1285">
        <f t="shared" si="20"/>
        <v>9</v>
      </c>
      <c r="G1285" t="str">
        <f>STANDINGS_RBI[[#This Row],[League]]&amp;STANDINGS_RBI[[#This Row],[Team]]</f>
        <v>$150 Draft Champions Feb 17 1:00 pm Lg.3717Balking Dead</v>
      </c>
    </row>
    <row r="1286" spans="1:7" x14ac:dyDescent="0.25">
      <c r="A1286">
        <v>2016</v>
      </c>
      <c r="B1286" t="s">
        <v>1527</v>
      </c>
      <c r="C1286" t="s">
        <v>1519</v>
      </c>
      <c r="D1286">
        <v>911</v>
      </c>
      <c r="E1286">
        <v>895.5</v>
      </c>
      <c r="F1286">
        <f t="shared" si="20"/>
        <v>10</v>
      </c>
      <c r="G1286" t="str">
        <f>STANDINGS_RBI[[#This Row],[League]]&amp;STANDINGS_RBI[[#This Row],[Team]]</f>
        <v>$150 Draft Champions Feb 17 1:00 pm Lg.3717Pork Chop Express!!!</v>
      </c>
    </row>
    <row r="1287" spans="1:7" x14ac:dyDescent="0.25">
      <c r="A1287">
        <v>2184</v>
      </c>
      <c r="B1287" t="s">
        <v>1530</v>
      </c>
      <c r="C1287" t="s">
        <v>1519</v>
      </c>
      <c r="D1287">
        <v>896</v>
      </c>
      <c r="E1287">
        <v>728</v>
      </c>
      <c r="F1287">
        <f t="shared" si="20"/>
        <v>11</v>
      </c>
      <c r="G1287" t="str">
        <f>STANDINGS_RBI[[#This Row],[League]]&amp;STANDINGS_RBI[[#This Row],[Team]]</f>
        <v>$150 Draft Champions Feb 17 1:00 pm Lg.3717Team Choi</v>
      </c>
    </row>
    <row r="1288" spans="1:7" x14ac:dyDescent="0.25">
      <c r="A1288">
        <v>2378</v>
      </c>
      <c r="B1288" t="s">
        <v>1523</v>
      </c>
      <c r="C1288" t="s">
        <v>1519</v>
      </c>
      <c r="D1288">
        <v>872</v>
      </c>
      <c r="E1288">
        <v>533</v>
      </c>
      <c r="F1288">
        <f t="shared" si="20"/>
        <v>12</v>
      </c>
      <c r="G1288" t="str">
        <f>STANDINGS_RBI[[#This Row],[League]]&amp;STANDINGS_RBI[[#This Row],[Team]]</f>
        <v>$150 Draft Champions Feb 17 1:00 pm Lg.3717Team Dion</v>
      </c>
    </row>
    <row r="1289" spans="1:7" x14ac:dyDescent="0.25">
      <c r="A1289">
        <v>2394</v>
      </c>
      <c r="B1289" t="s">
        <v>198</v>
      </c>
      <c r="C1289" t="s">
        <v>1519</v>
      </c>
      <c r="D1289">
        <v>870</v>
      </c>
      <c r="E1289">
        <v>519.5</v>
      </c>
      <c r="F1289">
        <f t="shared" si="20"/>
        <v>13</v>
      </c>
      <c r="G1289" t="str">
        <f>STANDINGS_RBI[[#This Row],[League]]&amp;STANDINGS_RBI[[#This Row],[Team]]</f>
        <v>$150 Draft Champions Feb 17 1:00 pm Lg.3717Team DeMay</v>
      </c>
    </row>
    <row r="1290" spans="1:7" x14ac:dyDescent="0.25">
      <c r="A1290">
        <v>2525</v>
      </c>
      <c r="B1290" t="s">
        <v>298</v>
      </c>
      <c r="C1290" t="s">
        <v>1519</v>
      </c>
      <c r="D1290">
        <v>851</v>
      </c>
      <c r="E1290">
        <v>390</v>
      </c>
      <c r="F1290">
        <f t="shared" si="20"/>
        <v>14</v>
      </c>
      <c r="G1290" t="str">
        <f>STANDINGS_RBI[[#This Row],[League]]&amp;STANDINGS_RBI[[#This Row],[Team]]</f>
        <v>$150 Draft Champions Feb 17 1:00 pm Lg.3717The Naturals</v>
      </c>
    </row>
    <row r="1291" spans="1:7" x14ac:dyDescent="0.25">
      <c r="A1291">
        <v>2699</v>
      </c>
      <c r="B1291" t="s">
        <v>1520</v>
      </c>
      <c r="C1291" t="s">
        <v>1519</v>
      </c>
      <c r="D1291">
        <v>819</v>
      </c>
      <c r="E1291">
        <v>210.5</v>
      </c>
      <c r="F1291">
        <f t="shared" si="20"/>
        <v>15</v>
      </c>
      <c r="G1291" t="str">
        <f>STANDINGS_RBI[[#This Row],[League]]&amp;STANDINGS_RBI[[#This Row],[Team]]</f>
        <v>$150 Draft Champions Feb 17 1:00 pm Lg.3717Bolivar Shagnasty</v>
      </c>
    </row>
    <row r="1292" spans="1:7" x14ac:dyDescent="0.25">
      <c r="A1292">
        <v>181</v>
      </c>
      <c r="B1292" t="s">
        <v>1533</v>
      </c>
      <c r="C1292" t="s">
        <v>1531</v>
      </c>
      <c r="D1292">
        <v>1083</v>
      </c>
      <c r="E1292">
        <v>2730.5</v>
      </c>
      <c r="F1292">
        <f t="shared" si="20"/>
        <v>1</v>
      </c>
      <c r="G1292" t="str">
        <f>STANDINGS_RBI[[#This Row],[League]]&amp;STANDINGS_RBI[[#This Row],[Team]]</f>
        <v>$150 Draft Champions Feb 17 1:00 pm Lg.3719Oh Jenrry</v>
      </c>
    </row>
    <row r="1293" spans="1:7" x14ac:dyDescent="0.25">
      <c r="A1293">
        <v>240</v>
      </c>
      <c r="B1293" t="s">
        <v>471</v>
      </c>
      <c r="C1293" t="s">
        <v>1531</v>
      </c>
      <c r="D1293">
        <v>1071</v>
      </c>
      <c r="E1293">
        <v>2673</v>
      </c>
      <c r="F1293">
        <f t="shared" si="20"/>
        <v>2</v>
      </c>
      <c r="G1293" t="str">
        <f>STANDINGS_RBI[[#This Row],[League]]&amp;STANDINGS_RBI[[#This Row],[Team]]</f>
        <v>$150 Draft Champions Feb 17 1:00 pm Lg.3719Wade Boggs's Liver</v>
      </c>
    </row>
    <row r="1294" spans="1:7" x14ac:dyDescent="0.25">
      <c r="A1294">
        <v>346</v>
      </c>
      <c r="B1294" t="s">
        <v>199</v>
      </c>
      <c r="C1294" t="s">
        <v>1531</v>
      </c>
      <c r="D1294">
        <v>1054</v>
      </c>
      <c r="E1294">
        <v>2562.5</v>
      </c>
      <c r="F1294">
        <f t="shared" si="20"/>
        <v>3</v>
      </c>
      <c r="G1294" t="str">
        <f>STANDINGS_RBI[[#This Row],[League]]&amp;STANDINGS_RBI[[#This Row],[Team]]</f>
        <v>$150 Draft Champions Feb 17 1:00 pm Lg.3719Elks Baby Elks 2</v>
      </c>
    </row>
    <row r="1295" spans="1:7" x14ac:dyDescent="0.25">
      <c r="A1295">
        <v>502</v>
      </c>
      <c r="B1295" t="s">
        <v>1532</v>
      </c>
      <c r="C1295" t="s">
        <v>1531</v>
      </c>
      <c r="D1295">
        <v>1034</v>
      </c>
      <c r="E1295">
        <v>2407.5</v>
      </c>
      <c r="F1295">
        <f t="shared" si="20"/>
        <v>4</v>
      </c>
      <c r="G1295" t="str">
        <f>STANDINGS_RBI[[#This Row],[League]]&amp;STANDINGS_RBI[[#This Row],[Team]]</f>
        <v>$150 Draft Champions Feb 17 1:00 pm Lg.3719Team Dragoo</v>
      </c>
    </row>
    <row r="1296" spans="1:7" x14ac:dyDescent="0.25">
      <c r="A1296">
        <v>763</v>
      </c>
      <c r="B1296" t="s">
        <v>71</v>
      </c>
      <c r="C1296" t="s">
        <v>1531</v>
      </c>
      <c r="D1296">
        <v>1008</v>
      </c>
      <c r="E1296">
        <v>2145</v>
      </c>
      <c r="F1296">
        <f t="shared" si="20"/>
        <v>5</v>
      </c>
      <c r="G1296" t="str">
        <f>STANDINGS_RBI[[#This Row],[League]]&amp;STANDINGS_RBI[[#This Row],[Team]]</f>
        <v>$150 Draft Champions Feb 17 1:00 pm Lg.3719Frozen Ropes</v>
      </c>
    </row>
    <row r="1297" spans="1:7" x14ac:dyDescent="0.25">
      <c r="A1297">
        <v>861</v>
      </c>
      <c r="B1297" t="s">
        <v>476</v>
      </c>
      <c r="C1297" t="s">
        <v>1531</v>
      </c>
      <c r="D1297">
        <v>1000</v>
      </c>
      <c r="E1297">
        <v>2050.5</v>
      </c>
      <c r="F1297">
        <f t="shared" si="20"/>
        <v>6</v>
      </c>
      <c r="G1297" t="str">
        <f>STANDINGS_RBI[[#This Row],[League]]&amp;STANDINGS_RBI[[#This Row],[Team]]</f>
        <v>$150 Draft Champions Feb 17 1:00 pm Lg.3719Greenwich Village Gurus</v>
      </c>
    </row>
    <row r="1298" spans="1:7" x14ac:dyDescent="0.25">
      <c r="A1298">
        <v>1020</v>
      </c>
      <c r="B1298" t="s">
        <v>1537</v>
      </c>
      <c r="C1298" t="s">
        <v>1531</v>
      </c>
      <c r="D1298">
        <v>986</v>
      </c>
      <c r="E1298">
        <v>1887</v>
      </c>
      <c r="F1298">
        <f t="shared" si="20"/>
        <v>7</v>
      </c>
      <c r="G1298" t="str">
        <f>STANDINGS_RBI[[#This Row],[League]]&amp;STANDINGS_RBI[[#This Row],[Team]]</f>
        <v>$150 Draft Champions Feb 17 1:00 pm Lg.3719Big Foot</v>
      </c>
    </row>
    <row r="1299" spans="1:7" x14ac:dyDescent="0.25">
      <c r="A1299">
        <v>1354</v>
      </c>
      <c r="B1299" t="s">
        <v>1534</v>
      </c>
      <c r="C1299" t="s">
        <v>1531</v>
      </c>
      <c r="D1299">
        <v>960</v>
      </c>
      <c r="E1299">
        <v>1553.5</v>
      </c>
      <c r="F1299">
        <f t="shared" si="20"/>
        <v>8</v>
      </c>
      <c r="G1299" t="str">
        <f>STANDINGS_RBI[[#This Row],[League]]&amp;STANDINGS_RBI[[#This Row],[Team]]</f>
        <v>$150 Draft Champions Feb 17 1:00 pm Lg.3719Blue Bell Kings</v>
      </c>
    </row>
    <row r="1300" spans="1:7" x14ac:dyDescent="0.25">
      <c r="A1300">
        <v>1736</v>
      </c>
      <c r="B1300" t="s">
        <v>1535</v>
      </c>
      <c r="C1300" t="s">
        <v>1531</v>
      </c>
      <c r="D1300">
        <v>931</v>
      </c>
      <c r="E1300">
        <v>1171.5</v>
      </c>
      <c r="F1300">
        <f t="shared" si="20"/>
        <v>9</v>
      </c>
      <c r="G1300" t="str">
        <f>STANDINGS_RBI[[#This Row],[League]]&amp;STANDINGS_RBI[[#This Row],[Team]]</f>
        <v>$150 Draft Champions Feb 17 1:00 pm Lg.3719Dewey Beatem &amp; Howe</v>
      </c>
    </row>
    <row r="1301" spans="1:7" x14ac:dyDescent="0.25">
      <c r="A1301">
        <v>1906</v>
      </c>
      <c r="B1301" t="s">
        <v>1536</v>
      </c>
      <c r="C1301" t="s">
        <v>1531</v>
      </c>
      <c r="D1301">
        <v>920</v>
      </c>
      <c r="E1301">
        <v>1013.5</v>
      </c>
      <c r="F1301">
        <f t="shared" si="20"/>
        <v>10</v>
      </c>
      <c r="G1301" t="str">
        <f>STANDINGS_RBI[[#This Row],[League]]&amp;STANDINGS_RBI[[#This Row],[Team]]</f>
        <v>$150 Draft Champions Feb 17 1:00 pm Lg.3719Wendell Boys</v>
      </c>
    </row>
    <row r="1302" spans="1:7" x14ac:dyDescent="0.25">
      <c r="A1302">
        <v>2220</v>
      </c>
      <c r="B1302" t="s">
        <v>1540</v>
      </c>
      <c r="C1302" t="s">
        <v>1531</v>
      </c>
      <c r="D1302">
        <v>892</v>
      </c>
      <c r="E1302">
        <v>692</v>
      </c>
      <c r="F1302">
        <f t="shared" si="20"/>
        <v>11</v>
      </c>
      <c r="G1302" t="str">
        <f>STANDINGS_RBI[[#This Row],[League]]&amp;STANDINGS_RBI[[#This Row],[Team]]</f>
        <v>$150 Draft Champions Feb 17 1:00 pm Lg.3719Team JP4</v>
      </c>
    </row>
    <row r="1303" spans="1:7" x14ac:dyDescent="0.25">
      <c r="A1303">
        <v>2275</v>
      </c>
      <c r="B1303" t="s">
        <v>272</v>
      </c>
      <c r="C1303" t="s">
        <v>1531</v>
      </c>
      <c r="D1303">
        <v>885</v>
      </c>
      <c r="E1303">
        <v>638.5</v>
      </c>
      <c r="F1303">
        <f t="shared" si="20"/>
        <v>12</v>
      </c>
      <c r="G1303" t="str">
        <f>STANDINGS_RBI[[#This Row],[League]]&amp;STANDINGS_RBI[[#This Row],[Team]]</f>
        <v>$150 Draft Champions Feb 17 1:00 pm Lg.3719The Blatant Disarray</v>
      </c>
    </row>
    <row r="1304" spans="1:7" x14ac:dyDescent="0.25">
      <c r="A1304">
        <v>2397</v>
      </c>
      <c r="B1304" t="s">
        <v>1159</v>
      </c>
      <c r="C1304" t="s">
        <v>1531</v>
      </c>
      <c r="D1304">
        <v>869</v>
      </c>
      <c r="E1304">
        <v>510.5</v>
      </c>
      <c r="F1304">
        <f t="shared" si="20"/>
        <v>13</v>
      </c>
      <c r="G1304" t="str">
        <f>STANDINGS_RBI[[#This Row],[League]]&amp;STANDINGS_RBI[[#This Row],[Team]]</f>
        <v>$150 Draft Champions Feb 17 1:00 pm Lg.3719Infinity Management</v>
      </c>
    </row>
    <row r="1305" spans="1:7" x14ac:dyDescent="0.25">
      <c r="A1305">
        <v>2795</v>
      </c>
      <c r="B1305" t="s">
        <v>1538</v>
      </c>
      <c r="C1305" t="s">
        <v>1531</v>
      </c>
      <c r="D1305">
        <v>789</v>
      </c>
      <c r="E1305">
        <v>116</v>
      </c>
      <c r="F1305">
        <f t="shared" si="20"/>
        <v>14</v>
      </c>
      <c r="G1305" t="str">
        <f>STANDINGS_RBI[[#This Row],[League]]&amp;STANDINGS_RBI[[#This Row],[Team]]</f>
        <v>$150 Draft Champions Feb 17 1:00 pm Lg.3719Vida's Four Blues</v>
      </c>
    </row>
    <row r="1306" spans="1:7" x14ac:dyDescent="0.25">
      <c r="A1306">
        <v>2823</v>
      </c>
      <c r="B1306" t="s">
        <v>1539</v>
      </c>
      <c r="C1306" t="s">
        <v>1531</v>
      </c>
      <c r="D1306">
        <v>775</v>
      </c>
      <c r="E1306">
        <v>87</v>
      </c>
      <c r="F1306">
        <f t="shared" si="20"/>
        <v>15</v>
      </c>
      <c r="G1306" t="str">
        <f>STANDINGS_RBI[[#This Row],[League]]&amp;STANDINGS_RBI[[#This Row],[Team]]</f>
        <v>$150 Draft Champions Feb 17 1:00 pm Lg.3719Rizzo Fo' Shizzo</v>
      </c>
    </row>
    <row r="1307" spans="1:7" x14ac:dyDescent="0.25">
      <c r="A1307">
        <v>113</v>
      </c>
      <c r="B1307" t="s">
        <v>1552</v>
      </c>
      <c r="C1307" t="s">
        <v>1542</v>
      </c>
      <c r="D1307">
        <v>1099</v>
      </c>
      <c r="E1307">
        <v>2798</v>
      </c>
      <c r="F1307">
        <f t="shared" si="20"/>
        <v>1</v>
      </c>
      <c r="G1307" t="str">
        <f>STANDINGS_RBI[[#This Row],[League]]&amp;STANDINGS_RBI[[#This Row],[Team]]</f>
        <v>$150 Draft Champions Feb 18 1:00 pm Lg.3722deadmoneyG</v>
      </c>
    </row>
    <row r="1308" spans="1:7" x14ac:dyDescent="0.25">
      <c r="A1308">
        <v>272</v>
      </c>
      <c r="B1308" t="s">
        <v>1543</v>
      </c>
      <c r="C1308" t="s">
        <v>1542</v>
      </c>
      <c r="D1308">
        <v>1064</v>
      </c>
      <c r="E1308">
        <v>2638</v>
      </c>
      <c r="F1308">
        <f t="shared" si="20"/>
        <v>2</v>
      </c>
      <c r="G1308" t="str">
        <f>STANDINGS_RBI[[#This Row],[League]]&amp;STANDINGS_RBI[[#This Row],[Team]]</f>
        <v>$150 Draft Champions Feb 18 1:00 pm Lg.3722Rum Runner 3</v>
      </c>
    </row>
    <row r="1309" spans="1:7" x14ac:dyDescent="0.25">
      <c r="A1309">
        <v>504</v>
      </c>
      <c r="B1309" t="s">
        <v>1290</v>
      </c>
      <c r="C1309" t="s">
        <v>1542</v>
      </c>
      <c r="D1309">
        <v>1034</v>
      </c>
      <c r="E1309">
        <v>2407.5</v>
      </c>
      <c r="F1309">
        <f t="shared" si="20"/>
        <v>3</v>
      </c>
      <c r="G1309" t="str">
        <f>STANDINGS_RBI[[#This Row],[League]]&amp;STANDINGS_RBI[[#This Row],[Team]]</f>
        <v>$150 Draft Champions Feb 18 1:00 pm Lg.3722What Was I Thinking</v>
      </c>
    </row>
    <row r="1310" spans="1:7" x14ac:dyDescent="0.25">
      <c r="A1310">
        <v>951</v>
      </c>
      <c r="B1310" t="s">
        <v>1547</v>
      </c>
      <c r="C1310" t="s">
        <v>1542</v>
      </c>
      <c r="D1310">
        <v>993</v>
      </c>
      <c r="E1310">
        <v>1964</v>
      </c>
      <c r="F1310">
        <f t="shared" si="20"/>
        <v>4</v>
      </c>
      <c r="G1310" t="str">
        <f>STANDINGS_RBI[[#This Row],[League]]&amp;STANDINGS_RBI[[#This Row],[Team]]</f>
        <v>$150 Draft Champions Feb 18 1:00 pm Lg.3722Trout Wars</v>
      </c>
    </row>
    <row r="1311" spans="1:7" x14ac:dyDescent="0.25">
      <c r="A1311">
        <v>1207</v>
      </c>
      <c r="B1311" t="s">
        <v>1550</v>
      </c>
      <c r="C1311" t="s">
        <v>1542</v>
      </c>
      <c r="D1311">
        <v>972</v>
      </c>
      <c r="E1311">
        <v>1710</v>
      </c>
      <c r="F1311">
        <f t="shared" si="20"/>
        <v>5</v>
      </c>
      <c r="G1311" t="str">
        <f>STANDINGS_RBI[[#This Row],[League]]&amp;STANDINGS_RBI[[#This Row],[Team]]</f>
        <v>$150 Draft Champions Feb 18 1:00 pm Lg.3722Wellington Blacks</v>
      </c>
    </row>
    <row r="1312" spans="1:7" x14ac:dyDescent="0.25">
      <c r="A1312">
        <v>1245</v>
      </c>
      <c r="B1312" t="s">
        <v>1541</v>
      </c>
      <c r="C1312" t="s">
        <v>1542</v>
      </c>
      <c r="D1312">
        <v>968</v>
      </c>
      <c r="E1312">
        <v>1663.5</v>
      </c>
      <c r="F1312">
        <f t="shared" si="20"/>
        <v>6</v>
      </c>
      <c r="G1312" t="str">
        <f>STANDINGS_RBI[[#This Row],[League]]&amp;STANDINGS_RBI[[#This Row],[Team]]</f>
        <v>$150 Draft Champions Feb 18 1:00 pm Lg.3722Krebs Cycle II</v>
      </c>
    </row>
    <row r="1313" spans="1:7" x14ac:dyDescent="0.25">
      <c r="A1313">
        <v>1452</v>
      </c>
      <c r="B1313" t="s">
        <v>396</v>
      </c>
      <c r="C1313" t="s">
        <v>1542</v>
      </c>
      <c r="D1313">
        <v>954</v>
      </c>
      <c r="E1313">
        <v>1463.5</v>
      </c>
      <c r="F1313">
        <f t="shared" si="20"/>
        <v>7</v>
      </c>
      <c r="G1313" t="str">
        <f>STANDINGS_RBI[[#This Row],[League]]&amp;STANDINGS_RBI[[#This Row],[Team]]</f>
        <v>$150 Draft Champions Feb 18 1:00 pm Lg.3722Team Edgar</v>
      </c>
    </row>
    <row r="1314" spans="1:7" x14ac:dyDescent="0.25">
      <c r="A1314">
        <v>1589</v>
      </c>
      <c r="B1314" t="s">
        <v>292</v>
      </c>
      <c r="C1314" t="s">
        <v>1542</v>
      </c>
      <c r="D1314">
        <v>944</v>
      </c>
      <c r="E1314">
        <v>1328.5</v>
      </c>
      <c r="F1314">
        <f t="shared" si="20"/>
        <v>8</v>
      </c>
      <c r="G1314" t="str">
        <f>STANDINGS_RBI[[#This Row],[League]]&amp;STANDINGS_RBI[[#This Row],[Team]]</f>
        <v>$150 Draft Champions Feb 18 1:00 pm Lg.3722Team Teixeira</v>
      </c>
    </row>
    <row r="1315" spans="1:7" x14ac:dyDescent="0.25">
      <c r="A1315">
        <v>1830</v>
      </c>
      <c r="B1315" t="s">
        <v>1544</v>
      </c>
      <c r="C1315" t="s">
        <v>1542</v>
      </c>
      <c r="D1315">
        <v>924</v>
      </c>
      <c r="E1315">
        <v>1081</v>
      </c>
      <c r="F1315">
        <f t="shared" si="20"/>
        <v>9</v>
      </c>
      <c r="G1315" t="str">
        <f>STANDINGS_RBI[[#This Row],[League]]&amp;STANDINGS_RBI[[#This Row],[Team]]</f>
        <v>$150 Draft Champions Feb 18 1:00 pm Lg.3722Pondjumpers</v>
      </c>
    </row>
    <row r="1316" spans="1:7" x14ac:dyDescent="0.25">
      <c r="A1316">
        <v>1895</v>
      </c>
      <c r="B1316" t="s">
        <v>1548</v>
      </c>
      <c r="C1316" t="s">
        <v>1542</v>
      </c>
      <c r="D1316">
        <v>920</v>
      </c>
      <c r="E1316">
        <v>1013.5</v>
      </c>
      <c r="F1316">
        <f t="shared" si="20"/>
        <v>10</v>
      </c>
      <c r="G1316" t="str">
        <f>STANDINGS_RBI[[#This Row],[League]]&amp;STANDINGS_RBI[[#This Row],[Team]]</f>
        <v>$150 Draft Champions Feb 18 1:00 pm Lg.3722Jack and Jordan 2</v>
      </c>
    </row>
    <row r="1317" spans="1:7" x14ac:dyDescent="0.25">
      <c r="A1317">
        <v>2073</v>
      </c>
      <c r="B1317" t="s">
        <v>1546</v>
      </c>
      <c r="C1317" t="s">
        <v>1542</v>
      </c>
      <c r="D1317">
        <v>905</v>
      </c>
      <c r="E1317">
        <v>838</v>
      </c>
      <c r="F1317">
        <f t="shared" si="20"/>
        <v>11</v>
      </c>
      <c r="G1317" t="str">
        <f>STANDINGS_RBI[[#This Row],[League]]&amp;STANDINGS_RBI[[#This Row],[Team]]</f>
        <v>$150 Draft Champions Feb 18 1:00 pm Lg.3722Live Chicken and Rum</v>
      </c>
    </row>
    <row r="1318" spans="1:7" x14ac:dyDescent="0.25">
      <c r="A1318">
        <v>2109</v>
      </c>
      <c r="B1318" t="s">
        <v>1545</v>
      </c>
      <c r="C1318" t="s">
        <v>1542</v>
      </c>
      <c r="D1318">
        <v>902</v>
      </c>
      <c r="E1318">
        <v>800.5</v>
      </c>
      <c r="F1318">
        <f t="shared" si="20"/>
        <v>12</v>
      </c>
      <c r="G1318" t="str">
        <f>STANDINGS_RBI[[#This Row],[League]]&amp;STANDINGS_RBI[[#This Row],[Team]]</f>
        <v>$150 Draft Champions Feb 18 1:00 pm Lg.3722Jrodimus Empire</v>
      </c>
    </row>
    <row r="1319" spans="1:7" x14ac:dyDescent="0.25">
      <c r="A1319">
        <v>2181</v>
      </c>
      <c r="B1319" t="s">
        <v>1551</v>
      </c>
      <c r="C1319" t="s">
        <v>1542</v>
      </c>
      <c r="D1319">
        <v>896</v>
      </c>
      <c r="E1319">
        <v>728</v>
      </c>
      <c r="F1319">
        <f t="shared" si="20"/>
        <v>13</v>
      </c>
      <c r="G1319" t="str">
        <f>STANDINGS_RBI[[#This Row],[League]]&amp;STANDINGS_RBI[[#This Row],[Team]]</f>
        <v>$150 Draft Champions Feb 18 1:00 pm Lg.3722Moz Boyz 15</v>
      </c>
    </row>
    <row r="1320" spans="1:7" x14ac:dyDescent="0.25">
      <c r="A1320">
        <v>2208</v>
      </c>
      <c r="B1320" t="s">
        <v>17</v>
      </c>
      <c r="C1320" t="s">
        <v>1542</v>
      </c>
      <c r="D1320">
        <v>893</v>
      </c>
      <c r="E1320">
        <v>702</v>
      </c>
      <c r="F1320">
        <f t="shared" si="20"/>
        <v>14</v>
      </c>
      <c r="G1320" t="str">
        <f>STANDINGS_RBI[[#This Row],[League]]&amp;STANDINGS_RBI[[#This Row],[Team]]</f>
        <v>$150 Draft Champions Feb 18 1:00 pm Lg.3722Millertime</v>
      </c>
    </row>
    <row r="1321" spans="1:7" x14ac:dyDescent="0.25">
      <c r="A1321">
        <v>2261</v>
      </c>
      <c r="B1321" t="s">
        <v>1549</v>
      </c>
      <c r="C1321" t="s">
        <v>1542</v>
      </c>
      <c r="D1321">
        <v>887</v>
      </c>
      <c r="E1321">
        <v>650</v>
      </c>
      <c r="F1321">
        <f t="shared" si="20"/>
        <v>15</v>
      </c>
      <c r="G1321" t="str">
        <f>STANDINGS_RBI[[#This Row],[League]]&amp;STANDINGS_RBI[[#This Row],[Team]]</f>
        <v>$150 Draft Champions Feb 18 1:00 pm Lg.3722GST and Tally Ho</v>
      </c>
    </row>
    <row r="1322" spans="1:7" x14ac:dyDescent="0.25">
      <c r="A1322">
        <v>74</v>
      </c>
      <c r="B1322" t="s">
        <v>49</v>
      </c>
      <c r="C1322" t="s">
        <v>1553</v>
      </c>
      <c r="D1322">
        <v>1118</v>
      </c>
      <c r="E1322">
        <v>2837</v>
      </c>
      <c r="F1322">
        <f t="shared" si="20"/>
        <v>1</v>
      </c>
      <c r="G1322" t="str">
        <f>STANDINGS_RBI[[#This Row],[League]]&amp;STANDINGS_RBI[[#This Row],[Team]]</f>
        <v>$150 Draft Champions Feb 18 1:00 pm Lg.3726smokin gun</v>
      </c>
    </row>
    <row r="1323" spans="1:7" x14ac:dyDescent="0.25">
      <c r="A1323">
        <v>529</v>
      </c>
      <c r="B1323" t="s">
        <v>1560</v>
      </c>
      <c r="C1323" t="s">
        <v>1553</v>
      </c>
      <c r="D1323">
        <v>1031</v>
      </c>
      <c r="E1323">
        <v>2382.5</v>
      </c>
      <c r="F1323">
        <f t="shared" si="20"/>
        <v>2</v>
      </c>
      <c r="G1323" t="str">
        <f>STANDINGS_RBI[[#This Row],[League]]&amp;STANDINGS_RBI[[#This Row],[Team]]</f>
        <v>$150 Draft Champions Feb 18 1:00 pm Lg.3726SumoManCrushYou</v>
      </c>
    </row>
    <row r="1324" spans="1:7" x14ac:dyDescent="0.25">
      <c r="A1324">
        <v>557</v>
      </c>
      <c r="B1324" t="s">
        <v>1554</v>
      </c>
      <c r="C1324" t="s">
        <v>1553</v>
      </c>
      <c r="D1324">
        <v>1029</v>
      </c>
      <c r="E1324">
        <v>2357</v>
      </c>
      <c r="F1324">
        <f t="shared" si="20"/>
        <v>3</v>
      </c>
      <c r="G1324" t="str">
        <f>STANDINGS_RBI[[#This Row],[League]]&amp;STANDINGS_RBI[[#This Row],[Team]]</f>
        <v>$150 Draft Champions Feb 18 1:00 pm Lg.3726Polish Thunder</v>
      </c>
    </row>
    <row r="1325" spans="1:7" x14ac:dyDescent="0.25">
      <c r="A1325">
        <v>866</v>
      </c>
      <c r="B1325" t="s">
        <v>1558</v>
      </c>
      <c r="C1325" t="s">
        <v>1553</v>
      </c>
      <c r="D1325">
        <v>999</v>
      </c>
      <c r="E1325">
        <v>2037.5</v>
      </c>
      <c r="F1325">
        <f t="shared" si="20"/>
        <v>4</v>
      </c>
      <c r="G1325" t="str">
        <f>STANDINGS_RBI[[#This Row],[League]]&amp;STANDINGS_RBI[[#This Row],[Team]]</f>
        <v>$150 Draft Champions Feb 18 1:00 pm Lg.3726AA Yankees</v>
      </c>
    </row>
    <row r="1326" spans="1:7" x14ac:dyDescent="0.25">
      <c r="A1326">
        <v>897</v>
      </c>
      <c r="B1326" t="s">
        <v>332</v>
      </c>
      <c r="C1326" t="s">
        <v>1553</v>
      </c>
      <c r="D1326">
        <v>997</v>
      </c>
      <c r="E1326">
        <v>2010</v>
      </c>
      <c r="F1326">
        <f t="shared" si="20"/>
        <v>5</v>
      </c>
      <c r="G1326" t="str">
        <f>STANDINGS_RBI[[#This Row],[League]]&amp;STANDINGS_RBI[[#This Row],[Team]]</f>
        <v>$150 Draft Champions Feb 18 1:00 pm Lg.3726Jersey Rhinos</v>
      </c>
    </row>
    <row r="1327" spans="1:7" x14ac:dyDescent="0.25">
      <c r="A1327">
        <v>1046</v>
      </c>
      <c r="B1327" t="s">
        <v>1559</v>
      </c>
      <c r="C1327" t="s">
        <v>1553</v>
      </c>
      <c r="D1327">
        <v>984</v>
      </c>
      <c r="E1327">
        <v>1861</v>
      </c>
      <c r="F1327">
        <f t="shared" si="20"/>
        <v>6</v>
      </c>
      <c r="G1327" t="str">
        <f>STANDINGS_RBI[[#This Row],[League]]&amp;STANDINGS_RBI[[#This Row],[Team]]</f>
        <v>$150 Draft Champions Feb 18 1:00 pm Lg.3726Doc in the box</v>
      </c>
    </row>
    <row r="1328" spans="1:7" x14ac:dyDescent="0.25">
      <c r="A1328">
        <v>1240</v>
      </c>
      <c r="B1328" t="s">
        <v>1557</v>
      </c>
      <c r="C1328" t="s">
        <v>1553</v>
      </c>
      <c r="D1328">
        <v>969</v>
      </c>
      <c r="E1328">
        <v>1674.5</v>
      </c>
      <c r="F1328">
        <f t="shared" si="20"/>
        <v>7</v>
      </c>
      <c r="G1328" t="str">
        <f>STANDINGS_RBI[[#This Row],[League]]&amp;STANDINGS_RBI[[#This Row],[Team]]</f>
        <v>$150 Draft Champions Feb 18 1:00 pm Lg.3726Team Casey</v>
      </c>
    </row>
    <row r="1329" spans="1:7" x14ac:dyDescent="0.25">
      <c r="A1329">
        <v>1309</v>
      </c>
      <c r="B1329" t="s">
        <v>19</v>
      </c>
      <c r="C1329" t="s">
        <v>1553</v>
      </c>
      <c r="D1329">
        <v>963</v>
      </c>
      <c r="E1329">
        <v>1598.5</v>
      </c>
      <c r="F1329">
        <f t="shared" si="20"/>
        <v>8</v>
      </c>
      <c r="G1329" t="str">
        <f>STANDINGS_RBI[[#This Row],[League]]&amp;STANDINGS_RBI[[#This Row],[Team]]</f>
        <v>$150 Draft Champions Feb 18 1:00 pm Lg.3726One Eyed Jack</v>
      </c>
    </row>
    <row r="1330" spans="1:7" x14ac:dyDescent="0.25">
      <c r="A1330">
        <v>1579</v>
      </c>
      <c r="B1330" t="s">
        <v>1562</v>
      </c>
      <c r="C1330" t="s">
        <v>1553</v>
      </c>
      <c r="D1330">
        <v>944</v>
      </c>
      <c r="E1330">
        <v>1328.5</v>
      </c>
      <c r="F1330">
        <f t="shared" si="20"/>
        <v>9</v>
      </c>
      <c r="G1330" t="str">
        <f>STANDINGS_RBI[[#This Row],[League]]&amp;STANDINGS_RBI[[#This Row],[Team]]</f>
        <v>$150 Draft Champions Feb 18 1:00 pm Lg.3726Dingaling</v>
      </c>
    </row>
    <row r="1331" spans="1:7" x14ac:dyDescent="0.25">
      <c r="A1331">
        <v>1761</v>
      </c>
      <c r="B1331" t="s">
        <v>351</v>
      </c>
      <c r="C1331" t="s">
        <v>1553</v>
      </c>
      <c r="D1331">
        <v>929</v>
      </c>
      <c r="E1331">
        <v>1143</v>
      </c>
      <c r="F1331">
        <f t="shared" si="20"/>
        <v>10</v>
      </c>
      <c r="G1331" t="str">
        <f>STANDINGS_RBI[[#This Row],[League]]&amp;STANDINGS_RBI[[#This Row],[Team]]</f>
        <v>$150 Draft Champions Feb 18 1:00 pm Lg.3726BALCO: HENNESSY &amp; PEDS 3</v>
      </c>
    </row>
    <row r="1332" spans="1:7" x14ac:dyDescent="0.25">
      <c r="A1332">
        <v>1867</v>
      </c>
      <c r="B1332" t="s">
        <v>1555</v>
      </c>
      <c r="C1332" t="s">
        <v>1553</v>
      </c>
      <c r="D1332">
        <v>922</v>
      </c>
      <c r="E1332">
        <v>1045.5</v>
      </c>
      <c r="F1332">
        <f t="shared" si="20"/>
        <v>11</v>
      </c>
      <c r="G1332" t="str">
        <f>STANDINGS_RBI[[#This Row],[League]]&amp;STANDINGS_RBI[[#This Row],[Team]]</f>
        <v>$150 Draft Champions Feb 18 1:00 pm Lg.3726Rotoscrubs</v>
      </c>
    </row>
    <row r="1333" spans="1:7" x14ac:dyDescent="0.25">
      <c r="A1333">
        <v>2030</v>
      </c>
      <c r="B1333" t="s">
        <v>1556</v>
      </c>
      <c r="C1333" t="s">
        <v>1553</v>
      </c>
      <c r="D1333">
        <v>910</v>
      </c>
      <c r="E1333">
        <v>883.5</v>
      </c>
      <c r="F1333">
        <f t="shared" si="20"/>
        <v>12</v>
      </c>
      <c r="G1333" t="str">
        <f>STANDINGS_RBI[[#This Row],[League]]&amp;STANDINGS_RBI[[#This Row],[Team]]</f>
        <v>$150 Draft Champions Feb 18 1:00 pm Lg.3726The Gym Triplers</v>
      </c>
    </row>
    <row r="1334" spans="1:7" x14ac:dyDescent="0.25">
      <c r="A1334">
        <v>2164</v>
      </c>
      <c r="B1334" t="s">
        <v>443</v>
      </c>
      <c r="C1334" t="s">
        <v>1553</v>
      </c>
      <c r="D1334">
        <v>897</v>
      </c>
      <c r="E1334">
        <v>740</v>
      </c>
      <c r="F1334">
        <f t="shared" si="20"/>
        <v>13</v>
      </c>
      <c r="G1334" t="str">
        <f>STANDINGS_RBI[[#This Row],[League]]&amp;STANDINGS_RBI[[#This Row],[Team]]</f>
        <v>$150 Draft Champions Feb 18 1:00 pm Lg.3726Comfortably Numb</v>
      </c>
    </row>
    <row r="1335" spans="1:7" x14ac:dyDescent="0.25">
      <c r="A1335">
        <v>2406</v>
      </c>
      <c r="B1335" t="s">
        <v>1561</v>
      </c>
      <c r="C1335" t="s">
        <v>1553</v>
      </c>
      <c r="D1335">
        <v>868</v>
      </c>
      <c r="E1335">
        <v>503</v>
      </c>
      <c r="F1335">
        <f t="shared" si="20"/>
        <v>14</v>
      </c>
      <c r="G1335" t="str">
        <f>STANDINGS_RBI[[#This Row],[League]]&amp;STANDINGS_RBI[[#This Row],[Team]]</f>
        <v>$150 Draft Champions Feb 18 1:00 pm Lg.3726FantasyBaseball2k</v>
      </c>
    </row>
    <row r="1336" spans="1:7" x14ac:dyDescent="0.25">
      <c r="A1336">
        <v>2539</v>
      </c>
      <c r="B1336" t="s">
        <v>48</v>
      </c>
      <c r="C1336" t="s">
        <v>1553</v>
      </c>
      <c r="D1336">
        <v>849</v>
      </c>
      <c r="E1336">
        <v>373</v>
      </c>
      <c r="F1336">
        <f t="shared" si="20"/>
        <v>15</v>
      </c>
      <c r="G1336" t="str">
        <f>STANDINGS_RBI[[#This Row],[League]]&amp;STANDINGS_RBI[[#This Row],[Team]]</f>
        <v>$150 Draft Champions Feb 18 1:00 pm Lg.3726Team Reid</v>
      </c>
    </row>
    <row r="1337" spans="1:7" x14ac:dyDescent="0.25">
      <c r="A1337">
        <v>296</v>
      </c>
      <c r="B1337" t="s">
        <v>1571</v>
      </c>
      <c r="C1337" t="s">
        <v>1564</v>
      </c>
      <c r="D1337">
        <v>1061</v>
      </c>
      <c r="E1337">
        <v>2618</v>
      </c>
      <c r="F1337">
        <f t="shared" si="20"/>
        <v>1</v>
      </c>
      <c r="G1337" t="str">
        <f>STANDINGS_RBI[[#This Row],[League]]&amp;STANDINGS_RBI[[#This Row],[Team]]</f>
        <v>$150 Draft Champions Feb 19 1:00 pm Lg.3727Starfishmn 0219</v>
      </c>
    </row>
    <row r="1338" spans="1:7" x14ac:dyDescent="0.25">
      <c r="A1338">
        <v>411</v>
      </c>
      <c r="B1338" t="s">
        <v>228</v>
      </c>
      <c r="C1338" t="s">
        <v>1564</v>
      </c>
      <c r="D1338">
        <v>1046</v>
      </c>
      <c r="E1338">
        <v>2501.5</v>
      </c>
      <c r="F1338">
        <f t="shared" si="20"/>
        <v>2</v>
      </c>
      <c r="G1338" t="str">
        <f>STANDINGS_RBI[[#This Row],[League]]&amp;STANDINGS_RBI[[#This Row],[Team]]</f>
        <v>$150 Draft Champions Feb 19 1:00 pm Lg.3727TampRons</v>
      </c>
    </row>
    <row r="1339" spans="1:7" x14ac:dyDescent="0.25">
      <c r="A1339">
        <v>455</v>
      </c>
      <c r="B1339" t="s">
        <v>1568</v>
      </c>
      <c r="C1339" t="s">
        <v>1564</v>
      </c>
      <c r="D1339">
        <v>1041</v>
      </c>
      <c r="E1339">
        <v>2459.5</v>
      </c>
      <c r="F1339">
        <f t="shared" si="20"/>
        <v>3</v>
      </c>
      <c r="G1339" t="str">
        <f>STANDINGS_RBI[[#This Row],[League]]&amp;STANDINGS_RBI[[#This Row],[Team]]</f>
        <v>$150 Draft Champions Feb 19 1:00 pm Lg.3727The Force Awakens</v>
      </c>
    </row>
    <row r="1340" spans="1:7" x14ac:dyDescent="0.25">
      <c r="A1340">
        <v>635</v>
      </c>
      <c r="B1340" t="s">
        <v>1563</v>
      </c>
      <c r="C1340" t="s">
        <v>1564</v>
      </c>
      <c r="D1340">
        <v>1019</v>
      </c>
      <c r="E1340">
        <v>2271</v>
      </c>
      <c r="F1340">
        <f t="shared" si="20"/>
        <v>4</v>
      </c>
      <c r="G1340" t="str">
        <f>STANDINGS_RBI[[#This Row],[League]]&amp;STANDINGS_RBI[[#This Row],[Team]]</f>
        <v>$150 Draft Champions Feb 19 1:00 pm Lg.3727@SethDaSportsMan</v>
      </c>
    </row>
    <row r="1341" spans="1:7" x14ac:dyDescent="0.25">
      <c r="A1341">
        <v>708</v>
      </c>
      <c r="B1341" t="s">
        <v>1569</v>
      </c>
      <c r="C1341" t="s">
        <v>1564</v>
      </c>
      <c r="D1341">
        <v>1013</v>
      </c>
      <c r="E1341">
        <v>2202.5</v>
      </c>
      <c r="F1341">
        <f t="shared" si="20"/>
        <v>5</v>
      </c>
      <c r="G1341" t="str">
        <f>STANDINGS_RBI[[#This Row],[League]]&amp;STANDINGS_RBI[[#This Row],[Team]]</f>
        <v>$150 Draft Champions Feb 19 1:00 pm Lg.3727Team Belanger</v>
      </c>
    </row>
    <row r="1342" spans="1:7" x14ac:dyDescent="0.25">
      <c r="A1342">
        <v>723</v>
      </c>
      <c r="B1342" t="s">
        <v>10</v>
      </c>
      <c r="C1342" t="s">
        <v>1564</v>
      </c>
      <c r="D1342">
        <v>1012</v>
      </c>
      <c r="E1342">
        <v>2192</v>
      </c>
      <c r="F1342">
        <f t="shared" si="20"/>
        <v>6</v>
      </c>
      <c r="G1342" t="str">
        <f>STANDINGS_RBI[[#This Row],[League]]&amp;STANDINGS_RBI[[#This Row],[Team]]</f>
        <v>$150 Draft Champions Feb 19 1:00 pm Lg.3727Team O'Connor</v>
      </c>
    </row>
    <row r="1343" spans="1:7" x14ac:dyDescent="0.25">
      <c r="A1343">
        <v>1526</v>
      </c>
      <c r="B1343" t="s">
        <v>592</v>
      </c>
      <c r="C1343" t="s">
        <v>1564</v>
      </c>
      <c r="D1343">
        <v>949</v>
      </c>
      <c r="E1343">
        <v>1387</v>
      </c>
      <c r="F1343">
        <f t="shared" si="20"/>
        <v>7</v>
      </c>
      <c r="G1343" t="str">
        <f>STANDINGS_RBI[[#This Row],[League]]&amp;STANDINGS_RBI[[#This Row],[Team]]</f>
        <v>$150 Draft Champions Feb 19 1:00 pm Lg.3727Team Bennette</v>
      </c>
    </row>
    <row r="1344" spans="1:7" x14ac:dyDescent="0.25">
      <c r="A1344">
        <v>1559</v>
      </c>
      <c r="B1344" t="s">
        <v>426</v>
      </c>
      <c r="C1344" t="s">
        <v>1564</v>
      </c>
      <c r="D1344">
        <v>946</v>
      </c>
      <c r="E1344">
        <v>1352</v>
      </c>
      <c r="F1344">
        <f t="shared" si="20"/>
        <v>8</v>
      </c>
      <c r="G1344" t="str">
        <f>STANDINGS_RBI[[#This Row],[League]]&amp;STANDINGS_RBI[[#This Row],[Team]]</f>
        <v>$150 Draft Champions Feb 19 1:00 pm Lg.3727Team Fish</v>
      </c>
    </row>
    <row r="1345" spans="1:7" x14ac:dyDescent="0.25">
      <c r="A1345">
        <v>1686</v>
      </c>
      <c r="B1345" t="s">
        <v>1087</v>
      </c>
      <c r="C1345" t="s">
        <v>1564</v>
      </c>
      <c r="D1345">
        <v>935</v>
      </c>
      <c r="E1345">
        <v>1226</v>
      </c>
      <c r="F1345">
        <f t="shared" si="20"/>
        <v>9</v>
      </c>
      <c r="G1345" t="str">
        <f>STANDINGS_RBI[[#This Row],[League]]&amp;STANDINGS_RBI[[#This Row],[Team]]</f>
        <v>$150 Draft Champions Feb 19 1:00 pm Lg.3727Team Edwards</v>
      </c>
    </row>
    <row r="1346" spans="1:7" x14ac:dyDescent="0.25">
      <c r="A1346">
        <v>1820</v>
      </c>
      <c r="B1346" t="s">
        <v>1290</v>
      </c>
      <c r="C1346" t="s">
        <v>1564</v>
      </c>
      <c r="D1346">
        <v>925</v>
      </c>
      <c r="E1346">
        <v>1096.5</v>
      </c>
      <c r="F1346">
        <f t="shared" si="20"/>
        <v>10</v>
      </c>
      <c r="G1346" t="str">
        <f>STANDINGS_RBI[[#This Row],[League]]&amp;STANDINGS_RBI[[#This Row],[Team]]</f>
        <v>$150 Draft Champions Feb 19 1:00 pm Lg.3727What Was I Thinking</v>
      </c>
    </row>
    <row r="1347" spans="1:7" x14ac:dyDescent="0.25">
      <c r="A1347">
        <v>2140</v>
      </c>
      <c r="B1347" t="s">
        <v>1566</v>
      </c>
      <c r="C1347" t="s">
        <v>1564</v>
      </c>
      <c r="D1347">
        <v>900</v>
      </c>
      <c r="E1347">
        <v>773.5</v>
      </c>
      <c r="F1347">
        <f t="shared" ref="F1347:F1410" si="21">IF(C1347=C1346,F1346+1,1)</f>
        <v>11</v>
      </c>
      <c r="G1347" t="str">
        <f>STANDINGS_RBI[[#This Row],[League]]&amp;STANDINGS_RBI[[#This Row],[Team]]</f>
        <v>$150 Draft Champions Feb 19 1:00 pm Lg.3727Rowdy Dowdys</v>
      </c>
    </row>
    <row r="1348" spans="1:7" x14ac:dyDescent="0.25">
      <c r="A1348">
        <v>2492</v>
      </c>
      <c r="B1348" t="s">
        <v>1565</v>
      </c>
      <c r="C1348" t="s">
        <v>1564</v>
      </c>
      <c r="D1348">
        <v>856</v>
      </c>
      <c r="E1348">
        <v>421</v>
      </c>
      <c r="F1348">
        <f t="shared" si="21"/>
        <v>12</v>
      </c>
      <c r="G1348" t="str">
        <f>STANDINGS_RBI[[#This Row],[League]]&amp;STANDINGS_RBI[[#This Row],[Team]]</f>
        <v>$150 Draft Champions Feb 19 1:00 pm Lg.3727Team Schnitker</v>
      </c>
    </row>
    <row r="1349" spans="1:7" x14ac:dyDescent="0.25">
      <c r="A1349">
        <v>2532</v>
      </c>
      <c r="B1349" t="s">
        <v>324</v>
      </c>
      <c r="C1349" t="s">
        <v>1564</v>
      </c>
      <c r="D1349">
        <v>850</v>
      </c>
      <c r="E1349">
        <v>381.5</v>
      </c>
      <c r="F1349">
        <f t="shared" si="21"/>
        <v>13</v>
      </c>
      <c r="G1349" t="str">
        <f>STANDINGS_RBI[[#This Row],[League]]&amp;STANDINGS_RBI[[#This Row],[Team]]</f>
        <v>$150 Draft Champions Feb 19 1:00 pm Lg.3727The Maestro</v>
      </c>
    </row>
    <row r="1350" spans="1:7" x14ac:dyDescent="0.25">
      <c r="A1350">
        <v>2723</v>
      </c>
      <c r="B1350" t="s">
        <v>1570</v>
      </c>
      <c r="C1350" t="s">
        <v>1564</v>
      </c>
      <c r="D1350">
        <v>813</v>
      </c>
      <c r="E1350">
        <v>189.5</v>
      </c>
      <c r="F1350">
        <f t="shared" si="21"/>
        <v>14</v>
      </c>
      <c r="G1350" t="str">
        <f>STANDINGS_RBI[[#This Row],[League]]&amp;STANDINGS_RBI[[#This Row],[Team]]</f>
        <v>$150 Draft Champions Feb 19 1:00 pm Lg.3727Team Eder</v>
      </c>
    </row>
    <row r="1351" spans="1:7" x14ac:dyDescent="0.25">
      <c r="A1351">
        <v>2849</v>
      </c>
      <c r="B1351" t="s">
        <v>1567</v>
      </c>
      <c r="C1351" t="s">
        <v>1564</v>
      </c>
      <c r="D1351">
        <v>759</v>
      </c>
      <c r="E1351">
        <v>62.5</v>
      </c>
      <c r="F1351">
        <f t="shared" si="21"/>
        <v>15</v>
      </c>
      <c r="G1351" t="str">
        <f>STANDINGS_RBI[[#This Row],[League]]&amp;STANDINGS_RBI[[#This Row],[Team]]</f>
        <v>$150 Draft Champions Feb 19 1:00 pm Lg.3727Team Pamperin</v>
      </c>
    </row>
    <row r="1352" spans="1:7" x14ac:dyDescent="0.25">
      <c r="A1352">
        <v>63</v>
      </c>
      <c r="B1352" t="s">
        <v>1323</v>
      </c>
      <c r="C1352" t="s">
        <v>1572</v>
      </c>
      <c r="D1352">
        <v>1123</v>
      </c>
      <c r="E1352">
        <v>2847.5</v>
      </c>
      <c r="F1352">
        <f t="shared" si="21"/>
        <v>1</v>
      </c>
      <c r="G1352" t="str">
        <f>STANDINGS_RBI[[#This Row],[League]]&amp;STANDINGS_RBI[[#This Row],[Team]]</f>
        <v>$150 Draft Champions Feb 19 1:00 pm Lg.3729Team Chaloux</v>
      </c>
    </row>
    <row r="1353" spans="1:7" x14ac:dyDescent="0.25">
      <c r="A1353">
        <v>173</v>
      </c>
      <c r="B1353" t="s">
        <v>1573</v>
      </c>
      <c r="C1353" t="s">
        <v>1572</v>
      </c>
      <c r="D1353">
        <v>1084</v>
      </c>
      <c r="E1353">
        <v>2736</v>
      </c>
      <c r="F1353">
        <f t="shared" si="21"/>
        <v>2</v>
      </c>
      <c r="G1353" t="str">
        <f>STANDINGS_RBI[[#This Row],[League]]&amp;STANDINGS_RBI[[#This Row],[Team]]</f>
        <v>$150 Draft Champions Feb 19 1:00 pm Lg.3729Duffey Clevinger</v>
      </c>
    </row>
    <row r="1354" spans="1:7" x14ac:dyDescent="0.25">
      <c r="A1354">
        <v>727</v>
      </c>
      <c r="B1354" t="s">
        <v>416</v>
      </c>
      <c r="C1354" t="s">
        <v>1572</v>
      </c>
      <c r="D1354">
        <v>1011</v>
      </c>
      <c r="E1354">
        <v>2180</v>
      </c>
      <c r="F1354">
        <f t="shared" si="21"/>
        <v>3</v>
      </c>
      <c r="G1354" t="str">
        <f>STANDINGS_RBI[[#This Row],[League]]&amp;STANDINGS_RBI[[#This Row],[Team]]</f>
        <v>$150 Draft Champions Feb 19 1:00 pm Lg.3729B&amp;B</v>
      </c>
    </row>
    <row r="1355" spans="1:7" x14ac:dyDescent="0.25">
      <c r="A1355">
        <v>936</v>
      </c>
      <c r="B1355" t="s">
        <v>1579</v>
      </c>
      <c r="C1355" t="s">
        <v>1572</v>
      </c>
      <c r="D1355">
        <v>994</v>
      </c>
      <c r="E1355">
        <v>1974.5</v>
      </c>
      <c r="F1355">
        <f t="shared" si="21"/>
        <v>4</v>
      </c>
      <c r="G1355" t="str">
        <f>STANDINGS_RBI[[#This Row],[League]]&amp;STANDINGS_RBI[[#This Row],[Team]]</f>
        <v>$150 Draft Champions Feb 19 1:00 pm Lg.3729Kiss My El Chapo 3</v>
      </c>
    </row>
    <row r="1356" spans="1:7" x14ac:dyDescent="0.25">
      <c r="A1356">
        <v>1276</v>
      </c>
      <c r="B1356" t="s">
        <v>1500</v>
      </c>
      <c r="C1356" t="s">
        <v>1572</v>
      </c>
      <c r="D1356">
        <v>966</v>
      </c>
      <c r="E1356">
        <v>1639.5</v>
      </c>
      <c r="F1356">
        <f t="shared" si="21"/>
        <v>5</v>
      </c>
      <c r="G1356" t="str">
        <f>STANDINGS_RBI[[#This Row],[League]]&amp;STANDINGS_RBI[[#This Row],[Team]]</f>
        <v>$150 Draft Champions Feb 19 1:00 pm Lg.3729Team Packowski</v>
      </c>
    </row>
    <row r="1357" spans="1:7" x14ac:dyDescent="0.25">
      <c r="A1357">
        <v>1317</v>
      </c>
      <c r="B1357" t="s">
        <v>1580</v>
      </c>
      <c r="C1357" t="s">
        <v>1572</v>
      </c>
      <c r="D1357">
        <v>963</v>
      </c>
      <c r="E1357">
        <v>1598.5</v>
      </c>
      <c r="F1357">
        <f t="shared" si="21"/>
        <v>6</v>
      </c>
      <c r="G1357" t="str">
        <f>STANDINGS_RBI[[#This Row],[League]]&amp;STANDINGS_RBI[[#This Row],[Team]]</f>
        <v>$150 Draft Champions Feb 19 1:00 pm Lg.3729Teddy Cruz</v>
      </c>
    </row>
    <row r="1358" spans="1:7" x14ac:dyDescent="0.25">
      <c r="A1358">
        <v>1421</v>
      </c>
      <c r="B1358" t="s">
        <v>1208</v>
      </c>
      <c r="C1358" t="s">
        <v>1572</v>
      </c>
      <c r="D1358">
        <v>956</v>
      </c>
      <c r="E1358">
        <v>1494</v>
      </c>
      <c r="F1358">
        <f t="shared" si="21"/>
        <v>7</v>
      </c>
      <c r="G1358" t="str">
        <f>STANDINGS_RBI[[#This Row],[League]]&amp;STANDINGS_RBI[[#This Row],[Team]]</f>
        <v>$150 Draft Champions Feb 19 1:00 pm Lg.3729Team Daughtry</v>
      </c>
    </row>
    <row r="1359" spans="1:7" x14ac:dyDescent="0.25">
      <c r="A1359">
        <v>1489</v>
      </c>
      <c r="B1359" t="s">
        <v>1574</v>
      </c>
      <c r="C1359" t="s">
        <v>1572</v>
      </c>
      <c r="D1359">
        <v>951</v>
      </c>
      <c r="E1359">
        <v>1416</v>
      </c>
      <c r="F1359">
        <f t="shared" si="21"/>
        <v>8</v>
      </c>
      <c r="G1359" t="str">
        <f>STANDINGS_RBI[[#This Row],[League]]&amp;STANDINGS_RBI[[#This Row],[Team]]</f>
        <v>$150 Draft Champions Feb 19 1:00 pm Lg.3729Captain Muller</v>
      </c>
    </row>
    <row r="1360" spans="1:7" x14ac:dyDescent="0.25">
      <c r="A1360">
        <v>1574</v>
      </c>
      <c r="B1360" t="s">
        <v>1576</v>
      </c>
      <c r="C1360" t="s">
        <v>1572</v>
      </c>
      <c r="D1360">
        <v>945</v>
      </c>
      <c r="E1360">
        <v>1341.5</v>
      </c>
      <c r="F1360">
        <f t="shared" si="21"/>
        <v>9</v>
      </c>
      <c r="G1360" t="str">
        <f>STANDINGS_RBI[[#This Row],[League]]&amp;STANDINGS_RBI[[#This Row],[Team]]</f>
        <v>$150 Draft Champions Feb 19 1:00 pm Lg.3729Vegas Legends</v>
      </c>
    </row>
    <row r="1361" spans="1:7" x14ac:dyDescent="0.25">
      <c r="A1361">
        <v>1708</v>
      </c>
      <c r="B1361" t="s">
        <v>1575</v>
      </c>
      <c r="C1361" t="s">
        <v>1572</v>
      </c>
      <c r="D1361">
        <v>933</v>
      </c>
      <c r="E1361">
        <v>1201</v>
      </c>
      <c r="F1361">
        <f t="shared" si="21"/>
        <v>10</v>
      </c>
      <c r="G1361" t="str">
        <f>STANDINGS_RBI[[#This Row],[League]]&amp;STANDINGS_RBI[[#This Row],[Team]]</f>
        <v>$150 Draft Champions Feb 19 1:00 pm Lg.3729Jose Can You See?</v>
      </c>
    </row>
    <row r="1362" spans="1:7" x14ac:dyDescent="0.25">
      <c r="A1362">
        <v>1883</v>
      </c>
      <c r="B1362" t="s">
        <v>526</v>
      </c>
      <c r="C1362" t="s">
        <v>1572</v>
      </c>
      <c r="D1362">
        <v>921</v>
      </c>
      <c r="E1362">
        <v>1030</v>
      </c>
      <c r="F1362">
        <f t="shared" si="21"/>
        <v>11</v>
      </c>
      <c r="G1362" t="str">
        <f>STANDINGS_RBI[[#This Row],[League]]&amp;STANDINGS_RBI[[#This Row],[Team]]</f>
        <v>$150 Draft Champions Feb 19 1:00 pm Lg.3729Panda</v>
      </c>
    </row>
    <row r="1363" spans="1:7" x14ac:dyDescent="0.25">
      <c r="A1363">
        <v>2177</v>
      </c>
      <c r="B1363" t="s">
        <v>731</v>
      </c>
      <c r="C1363" t="s">
        <v>1572</v>
      </c>
      <c r="D1363">
        <v>897</v>
      </c>
      <c r="E1363">
        <v>740</v>
      </c>
      <c r="F1363">
        <f t="shared" si="21"/>
        <v>12</v>
      </c>
      <c r="G1363" t="str">
        <f>STANDINGS_RBI[[#This Row],[League]]&amp;STANDINGS_RBI[[#This Row],[Team]]</f>
        <v>$150 Draft Champions Feb 19 1:00 pm Lg.3729Team Owens</v>
      </c>
    </row>
    <row r="1364" spans="1:7" x14ac:dyDescent="0.25">
      <c r="A1364">
        <v>2211</v>
      </c>
      <c r="B1364" t="s">
        <v>1578</v>
      </c>
      <c r="C1364" t="s">
        <v>1572</v>
      </c>
      <c r="D1364">
        <v>893</v>
      </c>
      <c r="E1364">
        <v>702</v>
      </c>
      <c r="F1364">
        <f t="shared" si="21"/>
        <v>13</v>
      </c>
      <c r="G1364" t="str">
        <f>STANDINGS_RBI[[#This Row],[League]]&amp;STANDINGS_RBI[[#This Row],[Team]]</f>
        <v>$150 Draft Champions Feb 19 1:00 pm Lg.3729TooFine</v>
      </c>
    </row>
    <row r="1365" spans="1:7" x14ac:dyDescent="0.25">
      <c r="A1365">
        <v>2639</v>
      </c>
      <c r="B1365" t="s">
        <v>1577</v>
      </c>
      <c r="C1365" t="s">
        <v>1572</v>
      </c>
      <c r="D1365">
        <v>833</v>
      </c>
      <c r="E1365">
        <v>275</v>
      </c>
      <c r="F1365">
        <f t="shared" si="21"/>
        <v>14</v>
      </c>
      <c r="G1365" t="str">
        <f>STANDINGS_RBI[[#This Row],[League]]&amp;STANDINGS_RBI[[#This Row],[Team]]</f>
        <v>$150 Draft Champions Feb 19 1:00 pm Lg.3729Team Umizoomi</v>
      </c>
    </row>
    <row r="1366" spans="1:7" x14ac:dyDescent="0.25">
      <c r="A1366">
        <v>2822</v>
      </c>
      <c r="B1366" t="s">
        <v>1581</v>
      </c>
      <c r="C1366" t="s">
        <v>1572</v>
      </c>
      <c r="D1366">
        <v>776</v>
      </c>
      <c r="E1366">
        <v>89</v>
      </c>
      <c r="F1366">
        <f t="shared" si="21"/>
        <v>15</v>
      </c>
      <c r="G1366" t="str">
        <f>STANDINGS_RBI[[#This Row],[League]]&amp;STANDINGS_RBI[[#This Row],[Team]]</f>
        <v>$150 Draft Champions Feb 19 1:00 pm Lg.3729Ace of Spades</v>
      </c>
    </row>
    <row r="1367" spans="1:7" x14ac:dyDescent="0.25">
      <c r="A1367">
        <v>350</v>
      </c>
      <c r="B1367" t="s">
        <v>1589</v>
      </c>
      <c r="C1367" t="s">
        <v>1583</v>
      </c>
      <c r="D1367">
        <v>1054</v>
      </c>
      <c r="E1367">
        <v>2562.5</v>
      </c>
      <c r="F1367">
        <f t="shared" si="21"/>
        <v>1</v>
      </c>
      <c r="G1367" t="str">
        <f>STANDINGS_RBI[[#This Row],[League]]&amp;STANDINGS_RBI[[#This Row],[Team]]</f>
        <v>$150 Draft Champions Feb 20 1:00 pm Lg.3732Team Dolven</v>
      </c>
    </row>
    <row r="1368" spans="1:7" x14ac:dyDescent="0.25">
      <c r="A1368">
        <v>597</v>
      </c>
      <c r="B1368" t="s">
        <v>1585</v>
      </c>
      <c r="C1368" t="s">
        <v>1583</v>
      </c>
      <c r="D1368">
        <v>1023</v>
      </c>
      <c r="E1368">
        <v>2309</v>
      </c>
      <c r="F1368">
        <f t="shared" si="21"/>
        <v>2</v>
      </c>
      <c r="G1368" t="str">
        <f>STANDINGS_RBI[[#This Row],[League]]&amp;STANDINGS_RBI[[#This Row],[Team]]</f>
        <v>$150 Draft Champions Feb 20 1:00 pm Lg.3732Angelos Ashes</v>
      </c>
    </row>
    <row r="1369" spans="1:7" x14ac:dyDescent="0.25">
      <c r="A1369">
        <v>907</v>
      </c>
      <c r="B1369" t="s">
        <v>1590</v>
      </c>
      <c r="C1369" t="s">
        <v>1583</v>
      </c>
      <c r="D1369">
        <v>997</v>
      </c>
      <c r="E1369">
        <v>2010</v>
      </c>
      <c r="F1369">
        <f t="shared" si="21"/>
        <v>3</v>
      </c>
      <c r="G1369" t="str">
        <f>STANDINGS_RBI[[#This Row],[League]]&amp;STANDINGS_RBI[[#This Row],[Team]]</f>
        <v>$150 Draft Champions Feb 20 1:00 pm Lg.3732The Red Cross Team</v>
      </c>
    </row>
    <row r="1370" spans="1:7" x14ac:dyDescent="0.25">
      <c r="A1370">
        <v>931</v>
      </c>
      <c r="B1370" t="s">
        <v>1584</v>
      </c>
      <c r="C1370" t="s">
        <v>1583</v>
      </c>
      <c r="D1370">
        <v>994</v>
      </c>
      <c r="E1370">
        <v>1974.5</v>
      </c>
      <c r="F1370">
        <f t="shared" si="21"/>
        <v>4</v>
      </c>
      <c r="G1370" t="str">
        <f>STANDINGS_RBI[[#This Row],[League]]&amp;STANDINGS_RBI[[#This Row],[Team]]</f>
        <v>$150 Draft Champions Feb 20 1:00 pm Lg.3732Black Watch</v>
      </c>
    </row>
    <row r="1371" spans="1:7" x14ac:dyDescent="0.25">
      <c r="A1371">
        <v>1068</v>
      </c>
      <c r="B1371" t="s">
        <v>303</v>
      </c>
      <c r="C1371" t="s">
        <v>1583</v>
      </c>
      <c r="D1371">
        <v>983</v>
      </c>
      <c r="E1371">
        <v>1845</v>
      </c>
      <c r="F1371">
        <f t="shared" si="21"/>
        <v>5</v>
      </c>
      <c r="G1371" t="str">
        <f>STANDINGS_RBI[[#This Row],[League]]&amp;STANDINGS_RBI[[#This Row],[Team]]</f>
        <v>$150 Draft Champions Feb 20 1:00 pm Lg.3732Lapdancing Monkeys</v>
      </c>
    </row>
    <row r="1372" spans="1:7" x14ac:dyDescent="0.25">
      <c r="A1372">
        <v>1156</v>
      </c>
      <c r="B1372" t="s">
        <v>1586</v>
      </c>
      <c r="C1372" t="s">
        <v>1583</v>
      </c>
      <c r="D1372">
        <v>975</v>
      </c>
      <c r="E1372">
        <v>1753.5</v>
      </c>
      <c r="F1372">
        <f t="shared" si="21"/>
        <v>6</v>
      </c>
      <c r="G1372" t="str">
        <f>STANDINGS_RBI[[#This Row],[League]]&amp;STANDINGS_RBI[[#This Row],[Team]]</f>
        <v>$150 Draft Champions Feb 20 1:00 pm Lg.3732Noodler Fun Monkey2</v>
      </c>
    </row>
    <row r="1373" spans="1:7" x14ac:dyDescent="0.25">
      <c r="A1373">
        <v>1275</v>
      </c>
      <c r="B1373" t="s">
        <v>1582</v>
      </c>
      <c r="C1373" t="s">
        <v>1583</v>
      </c>
      <c r="D1373">
        <v>966</v>
      </c>
      <c r="E1373">
        <v>1639.5</v>
      </c>
      <c r="F1373">
        <f t="shared" si="21"/>
        <v>7</v>
      </c>
      <c r="G1373" t="str">
        <f>STANDINGS_RBI[[#This Row],[League]]&amp;STANDINGS_RBI[[#This Row],[Team]]</f>
        <v>$150 Draft Champions Feb 20 1:00 pm Lg.3732Team Grewelle</v>
      </c>
    </row>
    <row r="1374" spans="1:7" x14ac:dyDescent="0.25">
      <c r="A1374">
        <v>1483</v>
      </c>
      <c r="B1374" t="s">
        <v>1379</v>
      </c>
      <c r="C1374" t="s">
        <v>1583</v>
      </c>
      <c r="D1374">
        <v>952</v>
      </c>
      <c r="E1374">
        <v>1431</v>
      </c>
      <c r="F1374">
        <f t="shared" si="21"/>
        <v>8</v>
      </c>
      <c r="G1374" t="str">
        <f>STANDINGS_RBI[[#This Row],[League]]&amp;STANDINGS_RBI[[#This Row],[Team]]</f>
        <v>$150 Draft Champions Feb 20 1:00 pm Lg.3732Team Haberman</v>
      </c>
    </row>
    <row r="1375" spans="1:7" x14ac:dyDescent="0.25">
      <c r="A1375">
        <v>1591</v>
      </c>
      <c r="B1375" t="s">
        <v>53</v>
      </c>
      <c r="C1375" t="s">
        <v>1583</v>
      </c>
      <c r="D1375">
        <v>943</v>
      </c>
      <c r="E1375">
        <v>1316.5</v>
      </c>
      <c r="F1375">
        <f t="shared" si="21"/>
        <v>9</v>
      </c>
      <c r="G1375" t="str">
        <f>STANDINGS_RBI[[#This Row],[League]]&amp;STANDINGS_RBI[[#This Row],[Team]]</f>
        <v>$150 Draft Champions Feb 20 1:00 pm Lg.3732Baseball Furies</v>
      </c>
    </row>
    <row r="1376" spans="1:7" x14ac:dyDescent="0.25">
      <c r="A1376">
        <v>1776</v>
      </c>
      <c r="B1376" t="s">
        <v>110</v>
      </c>
      <c r="C1376" t="s">
        <v>1583</v>
      </c>
      <c r="D1376">
        <v>929</v>
      </c>
      <c r="E1376">
        <v>1143</v>
      </c>
      <c r="F1376">
        <f t="shared" si="21"/>
        <v>10</v>
      </c>
      <c r="G1376" t="str">
        <f>STANDINGS_RBI[[#This Row],[League]]&amp;STANDINGS_RBI[[#This Row],[Team]]</f>
        <v>$150 Draft Champions Feb 20 1:00 pm Lg.3732smackers VII</v>
      </c>
    </row>
    <row r="1377" spans="1:7" x14ac:dyDescent="0.25">
      <c r="A1377">
        <v>1919</v>
      </c>
      <c r="B1377" t="s">
        <v>25</v>
      </c>
      <c r="C1377" t="s">
        <v>1583</v>
      </c>
      <c r="D1377">
        <v>919</v>
      </c>
      <c r="E1377">
        <v>997.5</v>
      </c>
      <c r="F1377">
        <f t="shared" si="21"/>
        <v>11</v>
      </c>
      <c r="G1377" t="str">
        <f>STANDINGS_RBI[[#This Row],[League]]&amp;STANDINGS_RBI[[#This Row],[Team]]</f>
        <v>$150 Draft Champions Feb 20 1:00 pm Lg.3732billyhaze</v>
      </c>
    </row>
    <row r="1378" spans="1:7" x14ac:dyDescent="0.25">
      <c r="A1378">
        <v>2137</v>
      </c>
      <c r="B1378" t="s">
        <v>1591</v>
      </c>
      <c r="C1378" t="s">
        <v>1583</v>
      </c>
      <c r="D1378">
        <v>900</v>
      </c>
      <c r="E1378">
        <v>773.5</v>
      </c>
      <c r="F1378">
        <f t="shared" si="21"/>
        <v>12</v>
      </c>
      <c r="G1378" t="str">
        <f>STANDINGS_RBI[[#This Row],[League]]&amp;STANDINGS_RBI[[#This Row],[Team]]</f>
        <v>$150 Draft Champions Feb 20 1:00 pm Lg.3732Hup Hup Hup</v>
      </c>
    </row>
    <row r="1379" spans="1:7" x14ac:dyDescent="0.25">
      <c r="A1379">
        <v>2410</v>
      </c>
      <c r="B1379" t="s">
        <v>1587</v>
      </c>
      <c r="C1379" t="s">
        <v>1583</v>
      </c>
      <c r="D1379">
        <v>868</v>
      </c>
      <c r="E1379">
        <v>503</v>
      </c>
      <c r="F1379">
        <f t="shared" si="21"/>
        <v>13</v>
      </c>
      <c r="G1379" t="str">
        <f>STANDINGS_RBI[[#This Row],[League]]&amp;STANDINGS_RBI[[#This Row],[Team]]</f>
        <v>$150 Draft Champions Feb 20 1:00 pm Lg.3732Team Andris</v>
      </c>
    </row>
    <row r="1380" spans="1:7" x14ac:dyDescent="0.25">
      <c r="A1380">
        <v>2574</v>
      </c>
      <c r="B1380" t="s">
        <v>1187</v>
      </c>
      <c r="C1380" t="s">
        <v>1583</v>
      </c>
      <c r="D1380">
        <v>843</v>
      </c>
      <c r="E1380">
        <v>338.5</v>
      </c>
      <c r="F1380">
        <f t="shared" si="21"/>
        <v>14</v>
      </c>
      <c r="G1380" t="str">
        <f>STANDINGS_RBI[[#This Row],[League]]&amp;STANDINGS_RBI[[#This Row],[Team]]</f>
        <v>$150 Draft Champions Feb 20 1:00 pm Lg.3732Team Murphy</v>
      </c>
    </row>
    <row r="1381" spans="1:7" x14ac:dyDescent="0.25">
      <c r="A1381">
        <v>2729</v>
      </c>
      <c r="B1381" t="s">
        <v>1588</v>
      </c>
      <c r="C1381" t="s">
        <v>1583</v>
      </c>
      <c r="D1381">
        <v>810</v>
      </c>
      <c r="E1381">
        <v>181</v>
      </c>
      <c r="F1381">
        <f t="shared" si="21"/>
        <v>15</v>
      </c>
      <c r="G1381" t="str">
        <f>STANDINGS_RBI[[#This Row],[League]]&amp;STANDINGS_RBI[[#This Row],[Team]]</f>
        <v>$150 Draft Champions Feb 20 1:00 pm Lg.3732Pray for Mojo</v>
      </c>
    </row>
    <row r="1382" spans="1:7" x14ac:dyDescent="0.25">
      <c r="A1382">
        <v>242</v>
      </c>
      <c r="B1382" t="s">
        <v>1603</v>
      </c>
      <c r="C1382" t="s">
        <v>1593</v>
      </c>
      <c r="D1382">
        <v>1070</v>
      </c>
      <c r="E1382">
        <v>2668</v>
      </c>
      <c r="F1382">
        <f t="shared" si="21"/>
        <v>1</v>
      </c>
      <c r="G1382" t="str">
        <f>STANDINGS_RBI[[#This Row],[League]]&amp;STANDINGS_RBI[[#This Row],[Team]]</f>
        <v>$150 Draft Champions Feb 20 1:00 pm Lg.3736Magic Erasers</v>
      </c>
    </row>
    <row r="1383" spans="1:7" x14ac:dyDescent="0.25">
      <c r="A1383">
        <v>357</v>
      </c>
      <c r="B1383" t="s">
        <v>1592</v>
      </c>
      <c r="C1383" t="s">
        <v>1593</v>
      </c>
      <c r="D1383">
        <v>1053</v>
      </c>
      <c r="E1383">
        <v>2555.5</v>
      </c>
      <c r="F1383">
        <f t="shared" si="21"/>
        <v>2</v>
      </c>
      <c r="G1383" t="str">
        <f>STANDINGS_RBI[[#This Row],[League]]&amp;STANDINGS_RBI[[#This Row],[Team]]</f>
        <v>$150 Draft Champions Feb 20 1:00 pm Lg.3736The Claudell Washingtons</v>
      </c>
    </row>
    <row r="1384" spans="1:7" x14ac:dyDescent="0.25">
      <c r="A1384">
        <v>370</v>
      </c>
      <c r="B1384" t="s">
        <v>1596</v>
      </c>
      <c r="C1384" t="s">
        <v>1593</v>
      </c>
      <c r="D1384">
        <v>1052</v>
      </c>
      <c r="E1384">
        <v>2545.5</v>
      </c>
      <c r="F1384">
        <f t="shared" si="21"/>
        <v>3</v>
      </c>
      <c r="G1384" t="str">
        <f>STANDINGS_RBI[[#This Row],[League]]&amp;STANDINGS_RBI[[#This Row],[Team]]</f>
        <v>$150 Draft Champions Feb 20 1:00 pm Lg.3736Walking Deadpool</v>
      </c>
    </row>
    <row r="1385" spans="1:7" x14ac:dyDescent="0.25">
      <c r="A1385">
        <v>394</v>
      </c>
      <c r="B1385" t="s">
        <v>1602</v>
      </c>
      <c r="C1385" t="s">
        <v>1593</v>
      </c>
      <c r="D1385">
        <v>1048</v>
      </c>
      <c r="E1385">
        <v>2516</v>
      </c>
      <c r="F1385">
        <f t="shared" si="21"/>
        <v>4</v>
      </c>
      <c r="G1385" t="str">
        <f>STANDINGS_RBI[[#This Row],[League]]&amp;STANDINGS_RBI[[#This Row],[Team]]</f>
        <v>$150 Draft Champions Feb 20 1:00 pm Lg.3736Putsy Caballeros</v>
      </c>
    </row>
    <row r="1386" spans="1:7" x14ac:dyDescent="0.25">
      <c r="A1386">
        <v>546</v>
      </c>
      <c r="B1386" t="s">
        <v>667</v>
      </c>
      <c r="C1386" t="s">
        <v>1593</v>
      </c>
      <c r="D1386">
        <v>1030</v>
      </c>
      <c r="E1386">
        <v>2370</v>
      </c>
      <c r="F1386">
        <f t="shared" si="21"/>
        <v>5</v>
      </c>
      <c r="G1386" t="str">
        <f>STANDINGS_RBI[[#This Row],[League]]&amp;STANDINGS_RBI[[#This Row],[Team]]</f>
        <v>$150 Draft Champions Feb 20 1:00 pm Lg.3736Team Metcalf</v>
      </c>
    </row>
    <row r="1387" spans="1:7" x14ac:dyDescent="0.25">
      <c r="A1387">
        <v>569</v>
      </c>
      <c r="B1387" t="s">
        <v>1597</v>
      </c>
      <c r="C1387" t="s">
        <v>1593</v>
      </c>
      <c r="D1387">
        <v>1027</v>
      </c>
      <c r="E1387">
        <v>2340</v>
      </c>
      <c r="F1387">
        <f t="shared" si="21"/>
        <v>6</v>
      </c>
      <c r="G1387" t="str">
        <f>STANDINGS_RBI[[#This Row],[League]]&amp;STANDINGS_RBI[[#This Row],[Team]]</f>
        <v>$150 Draft Champions Feb 20 1:00 pm Lg.3736ColedCuts</v>
      </c>
    </row>
    <row r="1388" spans="1:7" x14ac:dyDescent="0.25">
      <c r="A1388">
        <v>1395</v>
      </c>
      <c r="B1388" t="s">
        <v>1595</v>
      </c>
      <c r="C1388" t="s">
        <v>1593</v>
      </c>
      <c r="D1388">
        <v>957</v>
      </c>
      <c r="E1388">
        <v>1508.5</v>
      </c>
      <c r="F1388">
        <f t="shared" si="21"/>
        <v>7</v>
      </c>
      <c r="G1388" t="str">
        <f>STANDINGS_RBI[[#This Row],[League]]&amp;STANDINGS_RBI[[#This Row],[Team]]</f>
        <v>$150 Draft Champions Feb 20 1:00 pm Lg.3736Big Bills Adventure</v>
      </c>
    </row>
    <row r="1389" spans="1:7" x14ac:dyDescent="0.25">
      <c r="A1389">
        <v>1560</v>
      </c>
      <c r="B1389" t="s">
        <v>269</v>
      </c>
      <c r="C1389" t="s">
        <v>1593</v>
      </c>
      <c r="D1389">
        <v>946</v>
      </c>
      <c r="E1389">
        <v>1352</v>
      </c>
      <c r="F1389">
        <f t="shared" si="21"/>
        <v>8</v>
      </c>
      <c r="G1389" t="str">
        <f>STANDINGS_RBI[[#This Row],[League]]&amp;STANDINGS_RBI[[#This Row],[Team]]</f>
        <v>$150 Draft Champions Feb 20 1:00 pm Lg.3736Team Foley</v>
      </c>
    </row>
    <row r="1390" spans="1:7" x14ac:dyDescent="0.25">
      <c r="A1390">
        <v>1833</v>
      </c>
      <c r="B1390" t="s">
        <v>1601</v>
      </c>
      <c r="C1390" t="s">
        <v>1593</v>
      </c>
      <c r="D1390">
        <v>924</v>
      </c>
      <c r="E1390">
        <v>1081</v>
      </c>
      <c r="F1390">
        <f t="shared" si="21"/>
        <v>9</v>
      </c>
      <c r="G1390" t="str">
        <f>STANDINGS_RBI[[#This Row],[League]]&amp;STANDINGS_RBI[[#This Row],[Team]]</f>
        <v>$150 Draft Champions Feb 20 1:00 pm Lg.3736Team Horne</v>
      </c>
    </row>
    <row r="1391" spans="1:7" x14ac:dyDescent="0.25">
      <c r="A1391">
        <v>2102</v>
      </c>
      <c r="B1391" t="s">
        <v>1598</v>
      </c>
      <c r="C1391" t="s">
        <v>1593</v>
      </c>
      <c r="D1391">
        <v>903</v>
      </c>
      <c r="E1391">
        <v>812.5</v>
      </c>
      <c r="F1391">
        <f t="shared" si="21"/>
        <v>10</v>
      </c>
      <c r="G1391" t="str">
        <f>STANDINGS_RBI[[#This Row],[League]]&amp;STANDINGS_RBI[[#This Row],[Team]]</f>
        <v>$150 Draft Champions Feb 20 1:00 pm Lg.3736Team Oswalt</v>
      </c>
    </row>
    <row r="1392" spans="1:7" x14ac:dyDescent="0.25">
      <c r="A1392">
        <v>2203</v>
      </c>
      <c r="B1392" t="s">
        <v>322</v>
      </c>
      <c r="C1392" t="s">
        <v>1593</v>
      </c>
      <c r="D1392">
        <v>894</v>
      </c>
      <c r="E1392">
        <v>710.5</v>
      </c>
      <c r="F1392">
        <f t="shared" si="21"/>
        <v>11</v>
      </c>
      <c r="G1392" t="str">
        <f>STANDINGS_RBI[[#This Row],[League]]&amp;STANDINGS_RBI[[#This Row],[Team]]</f>
        <v>$150 Draft Champions Feb 20 1:00 pm Lg.3736Team Smith</v>
      </c>
    </row>
    <row r="1393" spans="1:7" x14ac:dyDescent="0.25">
      <c r="A1393">
        <v>2451</v>
      </c>
      <c r="B1393" t="s">
        <v>1600</v>
      </c>
      <c r="C1393" t="s">
        <v>1593</v>
      </c>
      <c r="D1393">
        <v>862</v>
      </c>
      <c r="E1393">
        <v>461.5</v>
      </c>
      <c r="F1393">
        <f t="shared" si="21"/>
        <v>12</v>
      </c>
      <c r="G1393" t="str">
        <f>STANDINGS_RBI[[#This Row],[League]]&amp;STANDINGS_RBI[[#This Row],[Team]]</f>
        <v>$150 Draft Champions Feb 20 1:00 pm Lg.3736JACOB High Rollers</v>
      </c>
    </row>
    <row r="1394" spans="1:7" x14ac:dyDescent="0.25">
      <c r="A1394">
        <v>2474</v>
      </c>
      <c r="B1394" t="s">
        <v>1594</v>
      </c>
      <c r="C1394" t="s">
        <v>1593</v>
      </c>
      <c r="D1394">
        <v>858</v>
      </c>
      <c r="E1394">
        <v>432.5</v>
      </c>
      <c r="F1394">
        <f t="shared" si="21"/>
        <v>13</v>
      </c>
      <c r="G1394" t="str">
        <f>STANDINGS_RBI[[#This Row],[League]]&amp;STANDINGS_RBI[[#This Row],[Team]]</f>
        <v>$150 Draft Champions Feb 20 1:00 pm Lg.3736Damn Dirty Apes</v>
      </c>
    </row>
    <row r="1395" spans="1:7" x14ac:dyDescent="0.25">
      <c r="A1395">
        <v>2670</v>
      </c>
      <c r="B1395" t="s">
        <v>1604</v>
      </c>
      <c r="C1395" t="s">
        <v>1593</v>
      </c>
      <c r="D1395">
        <v>824</v>
      </c>
      <c r="E1395">
        <v>240</v>
      </c>
      <c r="F1395">
        <f t="shared" si="21"/>
        <v>14</v>
      </c>
      <c r="G1395" t="str">
        <f>STANDINGS_RBI[[#This Row],[League]]&amp;STANDINGS_RBI[[#This Row],[Team]]</f>
        <v>$150 Draft Champions Feb 20 1:00 pm Lg.3736NONAGRACE3</v>
      </c>
    </row>
    <row r="1396" spans="1:7" x14ac:dyDescent="0.25">
      <c r="A1396">
        <v>2804</v>
      </c>
      <c r="B1396" t="s">
        <v>1599</v>
      </c>
      <c r="C1396" t="s">
        <v>1593</v>
      </c>
      <c r="D1396">
        <v>784</v>
      </c>
      <c r="E1396">
        <v>107</v>
      </c>
      <c r="F1396">
        <f t="shared" si="21"/>
        <v>15</v>
      </c>
      <c r="G1396" t="str">
        <f>STANDINGS_RBI[[#This Row],[League]]&amp;STANDINGS_RBI[[#This Row],[Team]]</f>
        <v>$150 Draft Champions Feb 20 1:00 pm Lg.3736Maddon Gnomes 4</v>
      </c>
    </row>
    <row r="1397" spans="1:7" x14ac:dyDescent="0.25">
      <c r="A1397">
        <v>147</v>
      </c>
      <c r="B1397" t="s">
        <v>91</v>
      </c>
      <c r="C1397" t="s">
        <v>1605</v>
      </c>
      <c r="D1397">
        <v>1090</v>
      </c>
      <c r="E1397">
        <v>2765.5</v>
      </c>
      <c r="F1397">
        <f t="shared" si="21"/>
        <v>1</v>
      </c>
      <c r="G1397" t="str">
        <f>STANDINGS_RBI[[#This Row],[League]]&amp;STANDINGS_RBI[[#This Row],[Team]]</f>
        <v>$150 Draft Champions Feb 21 1:00 pm Lg.3739Team Hurd</v>
      </c>
    </row>
    <row r="1398" spans="1:7" x14ac:dyDescent="0.25">
      <c r="A1398">
        <v>313</v>
      </c>
      <c r="B1398" t="s">
        <v>509</v>
      </c>
      <c r="C1398" t="s">
        <v>1605</v>
      </c>
      <c r="D1398">
        <v>1059</v>
      </c>
      <c r="E1398">
        <v>2601</v>
      </c>
      <c r="F1398">
        <f t="shared" si="21"/>
        <v>2</v>
      </c>
      <c r="G1398" t="str">
        <f>STANDINGS_RBI[[#This Row],[League]]&amp;STANDINGS_RBI[[#This Row],[Team]]</f>
        <v>$150 Draft Champions Feb 21 1:00 pm Lg.3739legoyoego</v>
      </c>
    </row>
    <row r="1399" spans="1:7" x14ac:dyDescent="0.25">
      <c r="A1399">
        <v>365</v>
      </c>
      <c r="B1399" t="s">
        <v>1607</v>
      </c>
      <c r="C1399" t="s">
        <v>1605</v>
      </c>
      <c r="D1399">
        <v>1052</v>
      </c>
      <c r="E1399">
        <v>2545.5</v>
      </c>
      <c r="F1399">
        <f t="shared" si="21"/>
        <v>3</v>
      </c>
      <c r="G1399" t="str">
        <f>STANDINGS_RBI[[#This Row],[League]]&amp;STANDINGS_RBI[[#This Row],[Team]]</f>
        <v>$150 Draft Champions Feb 21 1:00 pm Lg.3739Fifty Shades of Frae</v>
      </c>
    </row>
    <row r="1400" spans="1:7" x14ac:dyDescent="0.25">
      <c r="A1400">
        <v>666</v>
      </c>
      <c r="B1400" t="s">
        <v>107</v>
      </c>
      <c r="C1400" t="s">
        <v>1605</v>
      </c>
      <c r="D1400">
        <v>1017</v>
      </c>
      <c r="E1400">
        <v>2246</v>
      </c>
      <c r="F1400">
        <f t="shared" si="21"/>
        <v>4</v>
      </c>
      <c r="G1400" t="str">
        <f>STANDINGS_RBI[[#This Row],[League]]&amp;STANDINGS_RBI[[#This Row],[Team]]</f>
        <v>$150 Draft Champions Feb 21 1:00 pm Lg.3739Team Scott</v>
      </c>
    </row>
    <row r="1401" spans="1:7" x14ac:dyDescent="0.25">
      <c r="A1401">
        <v>820</v>
      </c>
      <c r="B1401" t="s">
        <v>129</v>
      </c>
      <c r="C1401" t="s">
        <v>1605</v>
      </c>
      <c r="D1401">
        <v>1003</v>
      </c>
      <c r="E1401">
        <v>2086</v>
      </c>
      <c r="F1401">
        <f t="shared" si="21"/>
        <v>5</v>
      </c>
      <c r="G1401" t="str">
        <f>STANDINGS_RBI[[#This Row],[League]]&amp;STANDINGS_RBI[[#This Row],[Team]]</f>
        <v>$150 Draft Champions Feb 21 1:00 pm Lg.3739Back Checkers</v>
      </c>
    </row>
    <row r="1402" spans="1:7" x14ac:dyDescent="0.25">
      <c r="A1402">
        <v>1138</v>
      </c>
      <c r="B1402" t="s">
        <v>243</v>
      </c>
      <c r="C1402" t="s">
        <v>1605</v>
      </c>
      <c r="D1402">
        <v>977</v>
      </c>
      <c r="E1402">
        <v>1779.5</v>
      </c>
      <c r="F1402">
        <f t="shared" si="21"/>
        <v>6</v>
      </c>
      <c r="G1402" t="str">
        <f>STANDINGS_RBI[[#This Row],[League]]&amp;STANDINGS_RBI[[#This Row],[Team]]</f>
        <v>$150 Draft Champions Feb 21 1:00 pm Lg.3739Team byron</v>
      </c>
    </row>
    <row r="1403" spans="1:7" x14ac:dyDescent="0.25">
      <c r="A1403">
        <v>1166</v>
      </c>
      <c r="B1403" t="s">
        <v>1606</v>
      </c>
      <c r="C1403" t="s">
        <v>1605</v>
      </c>
      <c r="D1403">
        <v>975</v>
      </c>
      <c r="E1403">
        <v>1753.5</v>
      </c>
      <c r="F1403">
        <f t="shared" si="21"/>
        <v>7</v>
      </c>
      <c r="G1403" t="str">
        <f>STANDINGS_RBI[[#This Row],[League]]&amp;STANDINGS_RBI[[#This Row],[Team]]</f>
        <v>$150 Draft Champions Feb 21 1:00 pm Lg.3739Winters Reign</v>
      </c>
    </row>
    <row r="1404" spans="1:7" x14ac:dyDescent="0.25">
      <c r="A1404">
        <v>1278</v>
      </c>
      <c r="B1404" t="s">
        <v>1608</v>
      </c>
      <c r="C1404" t="s">
        <v>1605</v>
      </c>
      <c r="D1404">
        <v>965</v>
      </c>
      <c r="E1404">
        <v>1630</v>
      </c>
      <c r="F1404">
        <f t="shared" si="21"/>
        <v>8</v>
      </c>
      <c r="G1404" t="str">
        <f>STANDINGS_RBI[[#This Row],[League]]&amp;STANDINGS_RBI[[#This Row],[Team]]</f>
        <v>$150 Draft Champions Feb 21 1:00 pm Lg.3739Born on Third Base</v>
      </c>
    </row>
    <row r="1405" spans="1:7" x14ac:dyDescent="0.25">
      <c r="A1405">
        <v>1544</v>
      </c>
      <c r="B1405" t="s">
        <v>1611</v>
      </c>
      <c r="C1405" t="s">
        <v>1605</v>
      </c>
      <c r="D1405">
        <v>948</v>
      </c>
      <c r="E1405">
        <v>1371.5</v>
      </c>
      <c r="F1405">
        <f t="shared" si="21"/>
        <v>9</v>
      </c>
      <c r="G1405" t="str">
        <f>STANDINGS_RBI[[#This Row],[League]]&amp;STANDINGS_RBI[[#This Row],[Team]]</f>
        <v>$150 Draft Champions Feb 21 1:00 pm Lg.3739The Polish Basement Dwellers</v>
      </c>
    </row>
    <row r="1406" spans="1:7" x14ac:dyDescent="0.25">
      <c r="A1406">
        <v>1641</v>
      </c>
      <c r="B1406" t="s">
        <v>1404</v>
      </c>
      <c r="C1406" t="s">
        <v>1605</v>
      </c>
      <c r="D1406">
        <v>939</v>
      </c>
      <c r="E1406">
        <v>1275</v>
      </c>
      <c r="F1406">
        <f t="shared" si="21"/>
        <v>10</v>
      </c>
      <c r="G1406" t="str">
        <f>STANDINGS_RBI[[#This Row],[League]]&amp;STANDINGS_RBI[[#This Row],[Team]]</f>
        <v>$150 Draft Champions Feb 21 1:00 pm Lg.3739Team passalacqua</v>
      </c>
    </row>
    <row r="1407" spans="1:7" x14ac:dyDescent="0.25">
      <c r="A1407">
        <v>1988</v>
      </c>
      <c r="B1407" t="s">
        <v>1609</v>
      </c>
      <c r="C1407" t="s">
        <v>1605</v>
      </c>
      <c r="D1407">
        <v>913</v>
      </c>
      <c r="E1407">
        <v>922.5</v>
      </c>
      <c r="F1407">
        <f t="shared" si="21"/>
        <v>11</v>
      </c>
      <c r="G1407" t="str">
        <f>STANDINGS_RBI[[#This Row],[League]]&amp;STANDINGS_RBI[[#This Row],[Team]]</f>
        <v>$150 Draft Champions Feb 21 1:00 pm Lg.3739Expos</v>
      </c>
    </row>
    <row r="1408" spans="1:7" x14ac:dyDescent="0.25">
      <c r="A1408">
        <v>2663</v>
      </c>
      <c r="B1408" t="s">
        <v>1610</v>
      </c>
      <c r="C1408" t="s">
        <v>1605</v>
      </c>
      <c r="D1408">
        <v>826</v>
      </c>
      <c r="E1408">
        <v>249</v>
      </c>
      <c r="F1408">
        <f t="shared" si="21"/>
        <v>12</v>
      </c>
      <c r="G1408" t="str">
        <f>STANDINGS_RBI[[#This Row],[League]]&amp;STANDINGS_RBI[[#This Row],[Team]]</f>
        <v>$150 Draft Champions Feb 21 1:00 pm Lg.3739Team Murillo</v>
      </c>
    </row>
    <row r="1409" spans="1:7" x14ac:dyDescent="0.25">
      <c r="A1409">
        <v>2697</v>
      </c>
      <c r="B1409" t="s">
        <v>349</v>
      </c>
      <c r="C1409" t="s">
        <v>1605</v>
      </c>
      <c r="D1409">
        <v>820</v>
      </c>
      <c r="E1409">
        <v>217.5</v>
      </c>
      <c r="F1409">
        <f t="shared" si="21"/>
        <v>13</v>
      </c>
      <c r="G1409" t="str">
        <f>STANDINGS_RBI[[#This Row],[League]]&amp;STANDINGS_RBI[[#This Row],[Team]]</f>
        <v>$150 Draft Champions Feb 21 1:00 pm Lg.3739zzzzzzzzzzzz</v>
      </c>
    </row>
    <row r="1410" spans="1:7" x14ac:dyDescent="0.25">
      <c r="A1410">
        <v>2775</v>
      </c>
      <c r="B1410" t="s">
        <v>1612</v>
      </c>
      <c r="C1410" t="s">
        <v>1605</v>
      </c>
      <c r="D1410">
        <v>793</v>
      </c>
      <c r="E1410">
        <v>132.5</v>
      </c>
      <c r="F1410">
        <f t="shared" si="21"/>
        <v>14</v>
      </c>
      <c r="G1410" t="str">
        <f>STANDINGS_RBI[[#This Row],[League]]&amp;STANDINGS_RBI[[#This Row],[Team]]</f>
        <v>$150 Draft Champions Feb 21 1:00 pm Lg.3739Base of Operations</v>
      </c>
    </row>
    <row r="1411" spans="1:7" x14ac:dyDescent="0.25">
      <c r="A1411">
        <v>2831</v>
      </c>
      <c r="B1411" t="s">
        <v>1613</v>
      </c>
      <c r="C1411" t="s">
        <v>1605</v>
      </c>
      <c r="D1411">
        <v>770</v>
      </c>
      <c r="E1411">
        <v>80</v>
      </c>
      <c r="F1411">
        <f t="shared" ref="F1411:F1474" si="22">IF(C1411=C1410,F1410+1,1)</f>
        <v>15</v>
      </c>
      <c r="G1411" t="str">
        <f>STANDINGS_RBI[[#This Row],[League]]&amp;STANDINGS_RBI[[#This Row],[Team]]</f>
        <v>$150 Draft Champions Feb 21 1:00 pm Lg.3739Team Spray</v>
      </c>
    </row>
    <row r="1412" spans="1:7" x14ac:dyDescent="0.25">
      <c r="A1412">
        <v>130</v>
      </c>
      <c r="B1412" t="s">
        <v>114</v>
      </c>
      <c r="C1412" t="s">
        <v>1615</v>
      </c>
      <c r="D1412">
        <v>1094</v>
      </c>
      <c r="E1412">
        <v>2781.5</v>
      </c>
      <c r="F1412">
        <f t="shared" si="22"/>
        <v>1</v>
      </c>
      <c r="G1412" t="str">
        <f>STANDINGS_RBI[[#This Row],[League]]&amp;STANDINGS_RBI[[#This Row],[Team]]</f>
        <v>$150 Draft Champions Feb 21 1:00 pm Lg.3741SoutSideVinny</v>
      </c>
    </row>
    <row r="1413" spans="1:7" x14ac:dyDescent="0.25">
      <c r="A1413">
        <v>224</v>
      </c>
      <c r="B1413" t="s">
        <v>113</v>
      </c>
      <c r="C1413" t="s">
        <v>1615</v>
      </c>
      <c r="D1413">
        <v>1073</v>
      </c>
      <c r="E1413">
        <v>2688</v>
      </c>
      <c r="F1413">
        <f t="shared" si="22"/>
        <v>2</v>
      </c>
      <c r="G1413" t="str">
        <f>STANDINGS_RBI[[#This Row],[League]]&amp;STANDINGS_RBI[[#This Row],[Team]]</f>
        <v>$150 Draft Champions Feb 21 1:00 pm Lg.3741Team Christensen</v>
      </c>
    </row>
    <row r="1414" spans="1:7" x14ac:dyDescent="0.25">
      <c r="A1414">
        <v>251</v>
      </c>
      <c r="B1414" t="s">
        <v>1621</v>
      </c>
      <c r="C1414" t="s">
        <v>1615</v>
      </c>
      <c r="D1414">
        <v>1068</v>
      </c>
      <c r="E1414">
        <v>2659</v>
      </c>
      <c r="F1414">
        <f t="shared" si="22"/>
        <v>3</v>
      </c>
      <c r="G1414" t="str">
        <f>STANDINGS_RBI[[#This Row],[League]]&amp;STANDINGS_RBI[[#This Row],[Team]]</f>
        <v>$150 Draft Champions Feb 21 1:00 pm Lg.3741Chauvinst Puig</v>
      </c>
    </row>
    <row r="1415" spans="1:7" x14ac:dyDescent="0.25">
      <c r="A1415">
        <v>292</v>
      </c>
      <c r="B1415" t="s">
        <v>1614</v>
      </c>
      <c r="C1415" t="s">
        <v>1615</v>
      </c>
      <c r="D1415">
        <v>1061</v>
      </c>
      <c r="E1415">
        <v>2618</v>
      </c>
      <c r="F1415">
        <f t="shared" si="22"/>
        <v>4</v>
      </c>
      <c r="G1415" t="str">
        <f>STANDINGS_RBI[[#This Row],[League]]&amp;STANDINGS_RBI[[#This Row],[Team]]</f>
        <v>$150 Draft Champions Feb 21 1:00 pm Lg.3741For Love of Your Money</v>
      </c>
    </row>
    <row r="1416" spans="1:7" x14ac:dyDescent="0.25">
      <c r="A1416">
        <v>352</v>
      </c>
      <c r="B1416" t="s">
        <v>1620</v>
      </c>
      <c r="C1416" t="s">
        <v>1615</v>
      </c>
      <c r="D1416">
        <v>1054</v>
      </c>
      <c r="E1416">
        <v>2562.5</v>
      </c>
      <c r="F1416">
        <f t="shared" si="22"/>
        <v>5</v>
      </c>
      <c r="G1416" t="str">
        <f>STANDINGS_RBI[[#This Row],[League]]&amp;STANDINGS_RBI[[#This Row],[Team]]</f>
        <v>$150 Draft Champions Feb 21 1:00 pm Lg.3741The Corner</v>
      </c>
    </row>
    <row r="1417" spans="1:7" x14ac:dyDescent="0.25">
      <c r="A1417">
        <v>503</v>
      </c>
      <c r="B1417" t="s">
        <v>496</v>
      </c>
      <c r="C1417" t="s">
        <v>1615</v>
      </c>
      <c r="D1417">
        <v>1034</v>
      </c>
      <c r="E1417">
        <v>2407.5</v>
      </c>
      <c r="F1417">
        <f t="shared" si="22"/>
        <v>6</v>
      </c>
      <c r="G1417" t="str">
        <f>STANDINGS_RBI[[#This Row],[League]]&amp;STANDINGS_RBI[[#This Row],[Team]]</f>
        <v>$150 Draft Champions Feb 21 1:00 pm Lg.3741Team Palmer</v>
      </c>
    </row>
    <row r="1418" spans="1:7" x14ac:dyDescent="0.25">
      <c r="A1418">
        <v>1224</v>
      </c>
      <c r="B1418" t="s">
        <v>1618</v>
      </c>
      <c r="C1418" t="s">
        <v>1615</v>
      </c>
      <c r="D1418">
        <v>970</v>
      </c>
      <c r="E1418">
        <v>1684</v>
      </c>
      <c r="F1418">
        <f t="shared" si="22"/>
        <v>7</v>
      </c>
      <c r="G1418" t="str">
        <f>STANDINGS_RBI[[#This Row],[League]]&amp;STANDINGS_RBI[[#This Row],[Team]]</f>
        <v>$150 Draft Champions Feb 21 1:00 pm Lg.3741Forever Royal</v>
      </c>
    </row>
    <row r="1419" spans="1:7" x14ac:dyDescent="0.25">
      <c r="A1419">
        <v>1670</v>
      </c>
      <c r="B1419" t="s">
        <v>1616</v>
      </c>
      <c r="C1419" t="s">
        <v>1615</v>
      </c>
      <c r="D1419">
        <v>937</v>
      </c>
      <c r="E1419">
        <v>1247.5</v>
      </c>
      <c r="F1419">
        <f t="shared" si="22"/>
        <v>8</v>
      </c>
      <c r="G1419" t="str">
        <f>STANDINGS_RBI[[#This Row],[League]]&amp;STANDINGS_RBI[[#This Row],[Team]]</f>
        <v>$150 Draft Champions Feb 21 1:00 pm Lg.3741traveling,swallowing,dramamine</v>
      </c>
    </row>
    <row r="1420" spans="1:7" x14ac:dyDescent="0.25">
      <c r="A1420">
        <v>1869</v>
      </c>
      <c r="B1420" t="s">
        <v>507</v>
      </c>
      <c r="C1420" t="s">
        <v>1615</v>
      </c>
      <c r="D1420">
        <v>922</v>
      </c>
      <c r="E1420">
        <v>1045.5</v>
      </c>
      <c r="F1420">
        <f t="shared" si="22"/>
        <v>9</v>
      </c>
      <c r="G1420" t="str">
        <f>STANDINGS_RBI[[#This Row],[League]]&amp;STANDINGS_RBI[[#This Row],[Team]]</f>
        <v>$150 Draft Champions Feb 21 1:00 pm Lg.3741Team Kelly</v>
      </c>
    </row>
    <row r="1421" spans="1:7" x14ac:dyDescent="0.25">
      <c r="A1421">
        <v>2190</v>
      </c>
      <c r="B1421" t="s">
        <v>1619</v>
      </c>
      <c r="C1421" t="s">
        <v>1615</v>
      </c>
      <c r="D1421">
        <v>895</v>
      </c>
      <c r="E1421">
        <v>720</v>
      </c>
      <c r="F1421">
        <f t="shared" si="22"/>
        <v>10</v>
      </c>
      <c r="G1421" t="str">
        <f>STANDINGS_RBI[[#This Row],[League]]&amp;STANDINGS_RBI[[#This Row],[Team]]</f>
        <v>$150 Draft Champions Feb 21 1:00 pm Lg.3741Side Baby Boy</v>
      </c>
    </row>
    <row r="1422" spans="1:7" x14ac:dyDescent="0.25">
      <c r="A1422">
        <v>2266</v>
      </c>
      <c r="B1422" t="s">
        <v>211</v>
      </c>
      <c r="C1422" t="s">
        <v>1615</v>
      </c>
      <c r="D1422">
        <v>886</v>
      </c>
      <c r="E1422">
        <v>646</v>
      </c>
      <c r="F1422">
        <f t="shared" si="22"/>
        <v>11</v>
      </c>
      <c r="G1422" t="str">
        <f>STANDINGS_RBI[[#This Row],[League]]&amp;STANDINGS_RBI[[#This Row],[Team]]</f>
        <v>$150 Draft Champions Feb 21 1:00 pm Lg.3741Mr.October</v>
      </c>
    </row>
    <row r="1423" spans="1:7" x14ac:dyDescent="0.25">
      <c r="A1423">
        <v>2418</v>
      </c>
      <c r="B1423" t="s">
        <v>1617</v>
      </c>
      <c r="C1423" t="s">
        <v>1615</v>
      </c>
      <c r="D1423">
        <v>866</v>
      </c>
      <c r="E1423">
        <v>490.5</v>
      </c>
      <c r="F1423">
        <f t="shared" si="22"/>
        <v>12</v>
      </c>
      <c r="G1423" t="str">
        <f>STANDINGS_RBI[[#This Row],[League]]&amp;STANDINGS_RBI[[#This Row],[Team]]</f>
        <v>$150 Draft Champions Feb 21 1:00 pm Lg.3741Charming Personality</v>
      </c>
    </row>
    <row r="1424" spans="1:7" x14ac:dyDescent="0.25">
      <c r="A1424">
        <v>2799</v>
      </c>
      <c r="B1424" t="s">
        <v>1623</v>
      </c>
      <c r="C1424" t="s">
        <v>1615</v>
      </c>
      <c r="D1424">
        <v>787</v>
      </c>
      <c r="E1424">
        <v>112.5</v>
      </c>
      <c r="F1424">
        <f t="shared" si="22"/>
        <v>13</v>
      </c>
      <c r="G1424" t="str">
        <f>STANDINGS_RBI[[#This Row],[League]]&amp;STANDINGS_RBI[[#This Row],[Team]]</f>
        <v>$150 Draft Champions Feb 21 1:00 pm Lg.3741Time For The Long Bombs</v>
      </c>
    </row>
    <row r="1425" spans="1:7" x14ac:dyDescent="0.25">
      <c r="A1425">
        <v>2819</v>
      </c>
      <c r="B1425" t="s">
        <v>1622</v>
      </c>
      <c r="C1425" t="s">
        <v>1615</v>
      </c>
      <c r="D1425">
        <v>779</v>
      </c>
      <c r="E1425">
        <v>92.5</v>
      </c>
      <c r="F1425">
        <f t="shared" si="22"/>
        <v>14</v>
      </c>
      <c r="G1425" t="str">
        <f>STANDINGS_RBI[[#This Row],[League]]&amp;STANDINGS_RBI[[#This Row],[Team]]</f>
        <v>$150 Draft Champions Feb 21 1:00 pm Lg.3741Sons Of Beaches</v>
      </c>
    </row>
    <row r="1426" spans="1:7" x14ac:dyDescent="0.25">
      <c r="A1426">
        <v>2824</v>
      </c>
      <c r="B1426" t="s">
        <v>1567</v>
      </c>
      <c r="C1426" t="s">
        <v>1615</v>
      </c>
      <c r="D1426">
        <v>775</v>
      </c>
      <c r="E1426">
        <v>87</v>
      </c>
      <c r="F1426">
        <f t="shared" si="22"/>
        <v>15</v>
      </c>
      <c r="G1426" t="str">
        <f>STANDINGS_RBI[[#This Row],[League]]&amp;STANDINGS_RBI[[#This Row],[Team]]</f>
        <v>$150 Draft Champions Feb 21 1:00 pm Lg.3741Team Pamperin</v>
      </c>
    </row>
    <row r="1427" spans="1:7" x14ac:dyDescent="0.25">
      <c r="A1427">
        <v>273</v>
      </c>
      <c r="B1427" t="s">
        <v>1629</v>
      </c>
      <c r="C1427" t="s">
        <v>1625</v>
      </c>
      <c r="D1427">
        <v>1064</v>
      </c>
      <c r="E1427">
        <v>2638</v>
      </c>
      <c r="F1427">
        <f t="shared" si="22"/>
        <v>1</v>
      </c>
      <c r="G1427" t="str">
        <f>STANDINGS_RBI[[#This Row],[League]]&amp;STANDINGS_RBI[[#This Row],[Team]]</f>
        <v>$150 Draft Champions Feb 22 1:00 pm Lg.3744Team Clarke - 4</v>
      </c>
    </row>
    <row r="1428" spans="1:7" x14ac:dyDescent="0.25">
      <c r="A1428">
        <v>330</v>
      </c>
      <c r="B1428" t="s">
        <v>1631</v>
      </c>
      <c r="C1428" t="s">
        <v>1625</v>
      </c>
      <c r="D1428">
        <v>1056</v>
      </c>
      <c r="E1428">
        <v>2582</v>
      </c>
      <c r="F1428">
        <f t="shared" si="22"/>
        <v>2</v>
      </c>
      <c r="G1428" t="str">
        <f>STANDINGS_RBI[[#This Row],[League]]&amp;STANDINGS_RBI[[#This Row],[Team]]</f>
        <v>$150 Draft Champions Feb 22 1:00 pm Lg.3744Rum Runner 4</v>
      </c>
    </row>
    <row r="1429" spans="1:7" x14ac:dyDescent="0.25">
      <c r="A1429">
        <v>331</v>
      </c>
      <c r="B1429" t="s">
        <v>84</v>
      </c>
      <c r="C1429" t="s">
        <v>1625</v>
      </c>
      <c r="D1429">
        <v>1056</v>
      </c>
      <c r="E1429">
        <v>2582</v>
      </c>
      <c r="F1429">
        <f t="shared" si="22"/>
        <v>3</v>
      </c>
      <c r="G1429" t="str">
        <f>STANDINGS_RBI[[#This Row],[League]]&amp;STANDINGS_RBI[[#This Row],[Team]]</f>
        <v>$150 Draft Champions Feb 22 1:00 pm Lg.3744Team Bright</v>
      </c>
    </row>
    <row r="1430" spans="1:7" x14ac:dyDescent="0.25">
      <c r="A1430">
        <v>611</v>
      </c>
      <c r="B1430" t="s">
        <v>186</v>
      </c>
      <c r="C1430" t="s">
        <v>1625</v>
      </c>
      <c r="D1430">
        <v>1022</v>
      </c>
      <c r="E1430">
        <v>2300</v>
      </c>
      <c r="F1430">
        <f t="shared" si="22"/>
        <v>4</v>
      </c>
      <c r="G1430" t="str">
        <f>STANDINGS_RBI[[#This Row],[League]]&amp;STANDINGS_RBI[[#This Row],[Team]]</f>
        <v>$150 Draft Champions Feb 22 1:00 pm Lg.3744LONG GONE</v>
      </c>
    </row>
    <row r="1431" spans="1:7" x14ac:dyDescent="0.25">
      <c r="A1431">
        <v>754</v>
      </c>
      <c r="B1431" t="s">
        <v>1628</v>
      </c>
      <c r="C1431" t="s">
        <v>1625</v>
      </c>
      <c r="D1431">
        <v>1009</v>
      </c>
      <c r="E1431">
        <v>2158.5</v>
      </c>
      <c r="F1431">
        <f t="shared" si="22"/>
        <v>5</v>
      </c>
      <c r="G1431" t="str">
        <f>STANDINGS_RBI[[#This Row],[League]]&amp;STANDINGS_RBI[[#This Row],[Team]]</f>
        <v>$150 Draft Champions Feb 22 1:00 pm Lg.3744JColvin FantasyAlarm</v>
      </c>
    </row>
    <row r="1432" spans="1:7" x14ac:dyDescent="0.25">
      <c r="A1432">
        <v>778</v>
      </c>
      <c r="B1432" t="s">
        <v>1624</v>
      </c>
      <c r="C1432" t="s">
        <v>1625</v>
      </c>
      <c r="D1432">
        <v>1007</v>
      </c>
      <c r="E1432">
        <v>2131.5</v>
      </c>
      <c r="F1432">
        <f t="shared" si="22"/>
        <v>6</v>
      </c>
      <c r="G1432" t="str">
        <f>STANDINGS_RBI[[#This Row],[League]]&amp;STANDINGS_RBI[[#This Row],[Team]]</f>
        <v>$150 Draft Champions Feb 22 1:00 pm Lg.3744Expected Value</v>
      </c>
    </row>
    <row r="1433" spans="1:7" x14ac:dyDescent="0.25">
      <c r="A1433">
        <v>1110</v>
      </c>
      <c r="B1433" t="s">
        <v>1632</v>
      </c>
      <c r="C1433" t="s">
        <v>1625</v>
      </c>
      <c r="D1433">
        <v>979</v>
      </c>
      <c r="E1433">
        <v>1798</v>
      </c>
      <c r="F1433">
        <f t="shared" si="22"/>
        <v>7</v>
      </c>
      <c r="G1433" t="str">
        <f>STANDINGS_RBI[[#This Row],[League]]&amp;STANDINGS_RBI[[#This Row],[Team]]</f>
        <v>$150 Draft Champions Feb 22 1:00 pm Lg.3744Albert King</v>
      </c>
    </row>
    <row r="1434" spans="1:7" x14ac:dyDescent="0.25">
      <c r="A1434">
        <v>1226</v>
      </c>
      <c r="B1434" t="s">
        <v>1630</v>
      </c>
      <c r="C1434" t="s">
        <v>1625</v>
      </c>
      <c r="D1434">
        <v>970</v>
      </c>
      <c r="E1434">
        <v>1684</v>
      </c>
      <c r="F1434">
        <f t="shared" si="22"/>
        <v>8</v>
      </c>
      <c r="G1434" t="str">
        <f>STANDINGS_RBI[[#This Row],[League]]&amp;STANDINGS_RBI[[#This Row],[Team]]</f>
        <v>$150 Draft Champions Feb 22 1:00 pm Lg.3744Iron Lung</v>
      </c>
    </row>
    <row r="1435" spans="1:7" x14ac:dyDescent="0.25">
      <c r="A1435">
        <v>1315</v>
      </c>
      <c r="B1435" t="s">
        <v>1627</v>
      </c>
      <c r="C1435" t="s">
        <v>1625</v>
      </c>
      <c r="D1435">
        <v>963</v>
      </c>
      <c r="E1435">
        <v>1598.5</v>
      </c>
      <c r="F1435">
        <f t="shared" si="22"/>
        <v>9</v>
      </c>
      <c r="G1435" t="str">
        <f>STANDINGS_RBI[[#This Row],[League]]&amp;STANDINGS_RBI[[#This Row],[Team]]</f>
        <v>$150 Draft Champions Feb 22 1:00 pm Lg.3744Team Reynolds</v>
      </c>
    </row>
    <row r="1436" spans="1:7" x14ac:dyDescent="0.25">
      <c r="A1436">
        <v>1658</v>
      </c>
      <c r="B1436" t="s">
        <v>1636</v>
      </c>
      <c r="C1436" t="s">
        <v>1625</v>
      </c>
      <c r="D1436">
        <v>937</v>
      </c>
      <c r="E1436">
        <v>1247.5</v>
      </c>
      <c r="F1436">
        <f t="shared" si="22"/>
        <v>10</v>
      </c>
      <c r="G1436" t="str">
        <f>STANDINGS_RBI[[#This Row],[League]]&amp;STANDINGS_RBI[[#This Row],[Team]]</f>
        <v>$150 Draft Champions Feb 22 1:00 pm Lg.3744Hyun-Jin Ryude</v>
      </c>
    </row>
    <row r="1437" spans="1:7" x14ac:dyDescent="0.25">
      <c r="A1437">
        <v>1849</v>
      </c>
      <c r="B1437" t="s">
        <v>19</v>
      </c>
      <c r="C1437" t="s">
        <v>1625</v>
      </c>
      <c r="D1437">
        <v>923</v>
      </c>
      <c r="E1437">
        <v>1063.5</v>
      </c>
      <c r="F1437">
        <f t="shared" si="22"/>
        <v>11</v>
      </c>
      <c r="G1437" t="str">
        <f>STANDINGS_RBI[[#This Row],[League]]&amp;STANDINGS_RBI[[#This Row],[Team]]</f>
        <v>$150 Draft Champions Feb 22 1:00 pm Lg.3744One Eyed Jack</v>
      </c>
    </row>
    <row r="1438" spans="1:7" x14ac:dyDescent="0.25">
      <c r="A1438">
        <v>2048</v>
      </c>
      <c r="B1438" t="s">
        <v>1634</v>
      </c>
      <c r="C1438" t="s">
        <v>1625</v>
      </c>
      <c r="D1438">
        <v>908</v>
      </c>
      <c r="E1438">
        <v>866</v>
      </c>
      <c r="F1438">
        <f t="shared" si="22"/>
        <v>12</v>
      </c>
      <c r="G1438" t="str">
        <f>STANDINGS_RBI[[#This Row],[League]]&amp;STANDINGS_RBI[[#This Row],[Team]]</f>
        <v>$150 Draft Champions Feb 22 1:00 pm Lg.3744Wang Dang Doodle Gang</v>
      </c>
    </row>
    <row r="1439" spans="1:7" x14ac:dyDescent="0.25">
      <c r="A1439">
        <v>2322</v>
      </c>
      <c r="B1439" t="s">
        <v>1633</v>
      </c>
      <c r="C1439" t="s">
        <v>1625</v>
      </c>
      <c r="D1439">
        <v>880</v>
      </c>
      <c r="E1439">
        <v>591</v>
      </c>
      <c r="F1439">
        <f t="shared" si="22"/>
        <v>13</v>
      </c>
      <c r="G1439" t="str">
        <f>STANDINGS_RBI[[#This Row],[League]]&amp;STANDINGS_RBI[[#This Row],[Team]]</f>
        <v>$150 Draft Champions Feb 22 1:00 pm Lg.3744Old School Players</v>
      </c>
    </row>
    <row r="1440" spans="1:7" x14ac:dyDescent="0.25">
      <c r="A1440">
        <v>2811</v>
      </c>
      <c r="B1440" t="s">
        <v>1635</v>
      </c>
      <c r="C1440" t="s">
        <v>1625</v>
      </c>
      <c r="D1440">
        <v>781</v>
      </c>
      <c r="E1440">
        <v>100</v>
      </c>
      <c r="F1440">
        <f t="shared" si="22"/>
        <v>14</v>
      </c>
      <c r="G1440" t="str">
        <f>STANDINGS_RBI[[#This Row],[League]]&amp;STANDINGS_RBI[[#This Row],[Team]]</f>
        <v>$150 Draft Champions Feb 22 1:00 pm Lg.3744Rally Killing HR</v>
      </c>
    </row>
    <row r="1441" spans="1:7" x14ac:dyDescent="0.25">
      <c r="A1441">
        <v>2886</v>
      </c>
      <c r="B1441" t="s">
        <v>1626</v>
      </c>
      <c r="C1441" t="s">
        <v>1625</v>
      </c>
      <c r="D1441">
        <v>716</v>
      </c>
      <c r="E1441">
        <v>25</v>
      </c>
      <c r="F1441">
        <f t="shared" si="22"/>
        <v>15</v>
      </c>
      <c r="G1441" t="str">
        <f>STANDINGS_RBI[[#This Row],[League]]&amp;STANDINGS_RBI[[#This Row],[Team]]</f>
        <v>$150 Draft Champions Feb 22 1:00 pm Lg.3744Los Canines</v>
      </c>
    </row>
    <row r="1442" spans="1:7" x14ac:dyDescent="0.25">
      <c r="A1442">
        <v>208</v>
      </c>
      <c r="B1442" t="s">
        <v>726</v>
      </c>
      <c r="C1442" t="s">
        <v>1638</v>
      </c>
      <c r="D1442">
        <v>1076</v>
      </c>
      <c r="E1442">
        <v>2703.5</v>
      </c>
      <c r="F1442">
        <f t="shared" si="22"/>
        <v>1</v>
      </c>
      <c r="G1442" t="str">
        <f>STANDINGS_RBI[[#This Row],[League]]&amp;STANDINGS_RBI[[#This Row],[Team]]</f>
        <v>$150 Draft Champions Feb 22 1:00 pm Lg.3747Team Warner</v>
      </c>
    </row>
    <row r="1443" spans="1:7" x14ac:dyDescent="0.25">
      <c r="A1443">
        <v>306</v>
      </c>
      <c r="B1443" t="s">
        <v>1641</v>
      </c>
      <c r="C1443" t="s">
        <v>1638</v>
      </c>
      <c r="D1443">
        <v>1060</v>
      </c>
      <c r="E1443">
        <v>2609</v>
      </c>
      <c r="F1443">
        <f t="shared" si="22"/>
        <v>2</v>
      </c>
      <c r="G1443" t="str">
        <f>STANDINGS_RBI[[#This Row],[League]]&amp;STANDINGS_RBI[[#This Row],[Team]]</f>
        <v>$150 Draft Champions Feb 22 1:00 pm Lg.3747YITBOAT</v>
      </c>
    </row>
    <row r="1444" spans="1:7" x14ac:dyDescent="0.25">
      <c r="A1444">
        <v>353</v>
      </c>
      <c r="B1444" t="s">
        <v>1290</v>
      </c>
      <c r="C1444" t="s">
        <v>1638</v>
      </c>
      <c r="D1444">
        <v>1054</v>
      </c>
      <c r="E1444">
        <v>2562.5</v>
      </c>
      <c r="F1444">
        <f t="shared" si="22"/>
        <v>3</v>
      </c>
      <c r="G1444" t="str">
        <f>STANDINGS_RBI[[#This Row],[League]]&amp;STANDINGS_RBI[[#This Row],[Team]]</f>
        <v>$150 Draft Champions Feb 22 1:00 pm Lg.3747What Was I Thinking</v>
      </c>
    </row>
    <row r="1445" spans="1:7" x14ac:dyDescent="0.25">
      <c r="A1445">
        <v>493</v>
      </c>
      <c r="B1445" t="s">
        <v>1647</v>
      </c>
      <c r="C1445" t="s">
        <v>1638</v>
      </c>
      <c r="D1445">
        <v>1036</v>
      </c>
      <c r="E1445">
        <v>2419.5</v>
      </c>
      <c r="F1445">
        <f t="shared" si="22"/>
        <v>4</v>
      </c>
      <c r="G1445" t="str">
        <f>STANDINGS_RBI[[#This Row],[League]]&amp;STANDINGS_RBI[[#This Row],[Team]]</f>
        <v>$150 Draft Champions Feb 22 1:00 pm Lg.3747Team Javenkoski</v>
      </c>
    </row>
    <row r="1446" spans="1:7" x14ac:dyDescent="0.25">
      <c r="A1446">
        <v>671</v>
      </c>
      <c r="B1446" t="s">
        <v>1646</v>
      </c>
      <c r="C1446" t="s">
        <v>1638</v>
      </c>
      <c r="D1446">
        <v>1016</v>
      </c>
      <c r="E1446">
        <v>2235</v>
      </c>
      <c r="F1446">
        <f t="shared" si="22"/>
        <v>5</v>
      </c>
      <c r="G1446" t="str">
        <f>STANDINGS_RBI[[#This Row],[League]]&amp;STANDINGS_RBI[[#This Row],[Team]]</f>
        <v>$150 Draft Champions Feb 22 1:00 pm Lg.3747FALCONS</v>
      </c>
    </row>
    <row r="1447" spans="1:7" x14ac:dyDescent="0.25">
      <c r="A1447">
        <v>1264</v>
      </c>
      <c r="B1447" t="s">
        <v>1639</v>
      </c>
      <c r="C1447" t="s">
        <v>1638</v>
      </c>
      <c r="D1447">
        <v>967</v>
      </c>
      <c r="E1447">
        <v>1651</v>
      </c>
      <c r="F1447">
        <f t="shared" si="22"/>
        <v>6</v>
      </c>
      <c r="G1447" t="str">
        <f>STANDINGS_RBI[[#This Row],[League]]&amp;STANDINGS_RBI[[#This Row],[Team]]</f>
        <v>$150 Draft Champions Feb 22 1:00 pm Lg.3747The Wild Bunch</v>
      </c>
    </row>
    <row r="1448" spans="1:7" x14ac:dyDescent="0.25">
      <c r="A1448">
        <v>1657</v>
      </c>
      <c r="B1448" t="s">
        <v>1640</v>
      </c>
      <c r="C1448" t="s">
        <v>1638</v>
      </c>
      <c r="D1448">
        <v>937</v>
      </c>
      <c r="E1448">
        <v>1247.5</v>
      </c>
      <c r="F1448">
        <f t="shared" si="22"/>
        <v>7</v>
      </c>
      <c r="G1448" t="str">
        <f>STANDINGS_RBI[[#This Row],[League]]&amp;STANDINGS_RBI[[#This Row],[Team]]</f>
        <v>$150 Draft Champions Feb 22 1:00 pm Lg.3747Fantasy Phoenix II</v>
      </c>
    </row>
    <row r="1449" spans="1:7" x14ac:dyDescent="0.25">
      <c r="A1449">
        <v>1771</v>
      </c>
      <c r="B1449" t="s">
        <v>1648</v>
      </c>
      <c r="C1449" t="s">
        <v>1638</v>
      </c>
      <c r="D1449">
        <v>929</v>
      </c>
      <c r="E1449">
        <v>1143</v>
      </c>
      <c r="F1449">
        <f t="shared" si="22"/>
        <v>8</v>
      </c>
      <c r="G1449" t="str">
        <f>STANDINGS_RBI[[#This Row],[League]]&amp;STANDINGS_RBI[[#This Row],[Team]]</f>
        <v>$150 Draft Champions Feb 22 1:00 pm Lg.3747Mastersball.com</v>
      </c>
    </row>
    <row r="1450" spans="1:7" x14ac:dyDescent="0.25">
      <c r="A1450">
        <v>1779</v>
      </c>
      <c r="B1450" t="s">
        <v>18</v>
      </c>
      <c r="C1450" t="s">
        <v>1638</v>
      </c>
      <c r="D1450">
        <v>928</v>
      </c>
      <c r="E1450">
        <v>1128.5</v>
      </c>
      <c r="F1450">
        <f t="shared" si="22"/>
        <v>9</v>
      </c>
      <c r="G1450" t="str">
        <f>STANDINGS_RBI[[#This Row],[League]]&amp;STANDINGS_RBI[[#This Row],[Team]]</f>
        <v>$150 Draft Champions Feb 22 1:00 pm Lg.3747Home Run Derbies</v>
      </c>
    </row>
    <row r="1451" spans="1:7" x14ac:dyDescent="0.25">
      <c r="A1451">
        <v>2056</v>
      </c>
      <c r="B1451" t="s">
        <v>1645</v>
      </c>
      <c r="C1451" t="s">
        <v>1638</v>
      </c>
      <c r="D1451">
        <v>907</v>
      </c>
      <c r="E1451">
        <v>857.5</v>
      </c>
      <c r="F1451">
        <f t="shared" si="22"/>
        <v>10</v>
      </c>
      <c r="G1451" t="str">
        <f>STANDINGS_RBI[[#This Row],[League]]&amp;STANDINGS_RBI[[#This Row],[Team]]</f>
        <v>$150 Draft Champions Feb 22 1:00 pm Lg.3747TonyC</v>
      </c>
    </row>
    <row r="1452" spans="1:7" x14ac:dyDescent="0.25">
      <c r="A1452">
        <v>2291</v>
      </c>
      <c r="B1452" t="s">
        <v>1189</v>
      </c>
      <c r="C1452" t="s">
        <v>1638</v>
      </c>
      <c r="D1452">
        <v>883</v>
      </c>
      <c r="E1452">
        <v>623</v>
      </c>
      <c r="F1452">
        <f t="shared" si="22"/>
        <v>11</v>
      </c>
      <c r="G1452" t="str">
        <f>STANDINGS_RBI[[#This Row],[League]]&amp;STANDINGS_RBI[[#This Row],[Team]]</f>
        <v>$150 Draft Champions Feb 22 1:00 pm Lg.3747Team jones</v>
      </c>
    </row>
    <row r="1453" spans="1:7" x14ac:dyDescent="0.25">
      <c r="A1453">
        <v>2311</v>
      </c>
      <c r="B1453" t="s">
        <v>1643</v>
      </c>
      <c r="C1453" t="s">
        <v>1638</v>
      </c>
      <c r="D1453">
        <v>881</v>
      </c>
      <c r="E1453">
        <v>598.5</v>
      </c>
      <c r="F1453">
        <f t="shared" si="22"/>
        <v>12</v>
      </c>
      <c r="G1453" t="str">
        <f>STANDINGS_RBI[[#This Row],[League]]&amp;STANDINGS_RBI[[#This Row],[Team]]</f>
        <v>$150 Draft Champions Feb 22 1:00 pm Lg.3747Team Barry</v>
      </c>
    </row>
    <row r="1454" spans="1:7" x14ac:dyDescent="0.25">
      <c r="A1454">
        <v>2317</v>
      </c>
      <c r="B1454" t="s">
        <v>1642</v>
      </c>
      <c r="C1454" t="s">
        <v>1638</v>
      </c>
      <c r="D1454">
        <v>880</v>
      </c>
      <c r="E1454">
        <v>591</v>
      </c>
      <c r="F1454">
        <f t="shared" si="22"/>
        <v>13</v>
      </c>
      <c r="G1454" t="str">
        <f>STANDINGS_RBI[[#This Row],[League]]&amp;STANDINGS_RBI[[#This Row],[Team]]</f>
        <v>$150 Draft Champions Feb 22 1:00 pm Lg.3747Bros B4 Hoes</v>
      </c>
    </row>
    <row r="1455" spans="1:7" x14ac:dyDescent="0.25">
      <c r="A1455">
        <v>2340</v>
      </c>
      <c r="B1455" t="s">
        <v>1637</v>
      </c>
      <c r="C1455" t="s">
        <v>1638</v>
      </c>
      <c r="D1455">
        <v>877</v>
      </c>
      <c r="E1455">
        <v>575</v>
      </c>
      <c r="F1455">
        <f t="shared" si="22"/>
        <v>14</v>
      </c>
      <c r="G1455" t="str">
        <f>STANDINGS_RBI[[#This Row],[League]]&amp;STANDINGS_RBI[[#This Row],[Team]]</f>
        <v>$150 Draft Champions Feb 22 1:00 pm Lg.3747What's That</v>
      </c>
    </row>
    <row r="1456" spans="1:7" x14ac:dyDescent="0.25">
      <c r="A1456">
        <v>2422</v>
      </c>
      <c r="B1456" t="s">
        <v>1644</v>
      </c>
      <c r="C1456" t="s">
        <v>1638</v>
      </c>
      <c r="D1456">
        <v>866</v>
      </c>
      <c r="E1456">
        <v>490.5</v>
      </c>
      <c r="F1456">
        <f t="shared" si="22"/>
        <v>15</v>
      </c>
      <c r="G1456" t="str">
        <f>STANDINGS_RBI[[#This Row],[League]]&amp;STANDINGS_RBI[[#This Row],[Team]]</f>
        <v>$150 Draft Champions Feb 22 1:00 pm Lg.3747Team Durham</v>
      </c>
    </row>
    <row r="1457" spans="1:7" x14ac:dyDescent="0.25">
      <c r="A1457">
        <v>253</v>
      </c>
      <c r="B1457" t="s">
        <v>262</v>
      </c>
      <c r="C1457" t="s">
        <v>1649</v>
      </c>
      <c r="D1457">
        <v>1068</v>
      </c>
      <c r="E1457">
        <v>2659</v>
      </c>
      <c r="F1457">
        <f t="shared" si="22"/>
        <v>1</v>
      </c>
      <c r="G1457" t="str">
        <f>STANDINGS_RBI[[#This Row],[League]]&amp;STANDINGS_RBI[[#This Row],[Team]]</f>
        <v>$150 Draft Champions Feb 23 1:00 pm Lg.3750Tennessee Tire</v>
      </c>
    </row>
    <row r="1458" spans="1:7" x14ac:dyDescent="0.25">
      <c r="A1458">
        <v>355</v>
      </c>
      <c r="B1458" t="s">
        <v>409</v>
      </c>
      <c r="C1458" t="s">
        <v>1649</v>
      </c>
      <c r="D1458">
        <v>1053</v>
      </c>
      <c r="E1458">
        <v>2555.5</v>
      </c>
      <c r="F1458">
        <f t="shared" si="22"/>
        <v>2</v>
      </c>
      <c r="G1458" t="str">
        <f>STANDINGS_RBI[[#This Row],[League]]&amp;STANDINGS_RBI[[#This Row],[Team]]</f>
        <v>$150 Draft Champions Feb 23 1:00 pm Lg.3750Perpetual Motion Squad</v>
      </c>
    </row>
    <row r="1459" spans="1:7" x14ac:dyDescent="0.25">
      <c r="A1459">
        <v>439</v>
      </c>
      <c r="B1459" t="s">
        <v>1655</v>
      </c>
      <c r="C1459" t="s">
        <v>1649</v>
      </c>
      <c r="D1459">
        <v>1042</v>
      </c>
      <c r="E1459">
        <v>2469.5</v>
      </c>
      <c r="F1459">
        <f t="shared" si="22"/>
        <v>3</v>
      </c>
      <c r="G1459" t="str">
        <f>STANDINGS_RBI[[#This Row],[League]]&amp;STANDINGS_RBI[[#This Row],[Team]]</f>
        <v>$150 Draft Champions Feb 23 1:00 pm Lg.3750Campbell Toe II</v>
      </c>
    </row>
    <row r="1460" spans="1:7" x14ac:dyDescent="0.25">
      <c r="A1460">
        <v>512</v>
      </c>
      <c r="B1460" t="s">
        <v>1651</v>
      </c>
      <c r="C1460" t="s">
        <v>1649</v>
      </c>
      <c r="D1460">
        <v>1033</v>
      </c>
      <c r="E1460">
        <v>2399.5</v>
      </c>
      <c r="F1460">
        <f t="shared" si="22"/>
        <v>4</v>
      </c>
      <c r="G1460" t="str">
        <f>STANDINGS_RBI[[#This Row],[League]]&amp;STANDINGS_RBI[[#This Row],[Team]]</f>
        <v>$150 Draft Champions Feb 23 1:00 pm Lg.3750GimmieDat Dat</v>
      </c>
    </row>
    <row r="1461" spans="1:7" x14ac:dyDescent="0.25">
      <c r="A1461">
        <v>834</v>
      </c>
      <c r="B1461" t="s">
        <v>465</v>
      </c>
      <c r="C1461" t="s">
        <v>1649</v>
      </c>
      <c r="D1461">
        <v>1002</v>
      </c>
      <c r="E1461">
        <v>2072</v>
      </c>
      <c r="F1461">
        <f t="shared" si="22"/>
        <v>5</v>
      </c>
      <c r="G1461" t="str">
        <f>STANDINGS_RBI[[#This Row],[League]]&amp;STANDINGS_RBI[[#This Row],[Team]]</f>
        <v>$150 Draft Champions Feb 23 1:00 pm Lg.3750Cape Fear Waterman</v>
      </c>
    </row>
    <row r="1462" spans="1:7" x14ac:dyDescent="0.25">
      <c r="A1462">
        <v>849</v>
      </c>
      <c r="B1462" t="s">
        <v>1650</v>
      </c>
      <c r="C1462" t="s">
        <v>1649</v>
      </c>
      <c r="D1462">
        <v>1001</v>
      </c>
      <c r="E1462">
        <v>2060</v>
      </c>
      <c r="F1462">
        <f t="shared" si="22"/>
        <v>6</v>
      </c>
      <c r="G1462" t="str">
        <f>STANDINGS_RBI[[#This Row],[League]]&amp;STANDINGS_RBI[[#This Row],[Team]]</f>
        <v>$150 Draft Champions Feb 23 1:00 pm Lg.3750Greenwave</v>
      </c>
    </row>
    <row r="1463" spans="1:7" x14ac:dyDescent="0.25">
      <c r="A1463">
        <v>1314</v>
      </c>
      <c r="B1463" t="s">
        <v>1652</v>
      </c>
      <c r="C1463" t="s">
        <v>1649</v>
      </c>
      <c r="D1463">
        <v>963</v>
      </c>
      <c r="E1463">
        <v>1598.5</v>
      </c>
      <c r="F1463">
        <f t="shared" si="22"/>
        <v>7</v>
      </c>
      <c r="G1463" t="str">
        <f>STANDINGS_RBI[[#This Row],[League]]&amp;STANDINGS_RBI[[#This Row],[Team]]</f>
        <v>$150 Draft Champions Feb 23 1:00 pm Lg.3750Team Kirshblum</v>
      </c>
    </row>
    <row r="1464" spans="1:7" x14ac:dyDescent="0.25">
      <c r="A1464">
        <v>1335</v>
      </c>
      <c r="B1464" t="s">
        <v>446</v>
      </c>
      <c r="C1464" t="s">
        <v>1649</v>
      </c>
      <c r="D1464">
        <v>961</v>
      </c>
      <c r="E1464">
        <v>1568.5</v>
      </c>
      <c r="F1464">
        <f t="shared" si="22"/>
        <v>8</v>
      </c>
      <c r="G1464" t="str">
        <f>STANDINGS_RBI[[#This Row],[League]]&amp;STANDINGS_RBI[[#This Row],[Team]]</f>
        <v>$150 Draft Champions Feb 23 1:00 pm Lg.3750Brave Warriors</v>
      </c>
    </row>
    <row r="1465" spans="1:7" x14ac:dyDescent="0.25">
      <c r="A1465">
        <v>1415</v>
      </c>
      <c r="B1465" t="s">
        <v>42</v>
      </c>
      <c r="C1465" t="s">
        <v>1649</v>
      </c>
      <c r="D1465">
        <v>956</v>
      </c>
      <c r="E1465">
        <v>1494</v>
      </c>
      <c r="F1465">
        <f t="shared" si="22"/>
        <v>9</v>
      </c>
      <c r="G1465" t="str">
        <f>STANDINGS_RBI[[#This Row],[League]]&amp;STANDINGS_RBI[[#This Row],[Team]]</f>
        <v>$150 Draft Champions Feb 23 1:00 pm Lg.3750CAPTAIN BODGIT</v>
      </c>
    </row>
    <row r="1466" spans="1:7" x14ac:dyDescent="0.25">
      <c r="A1466">
        <v>1644</v>
      </c>
      <c r="B1466" t="s">
        <v>308</v>
      </c>
      <c r="C1466" t="s">
        <v>1649</v>
      </c>
      <c r="D1466">
        <v>938</v>
      </c>
      <c r="E1466">
        <v>1262.5</v>
      </c>
      <c r="F1466">
        <f t="shared" si="22"/>
        <v>10</v>
      </c>
      <c r="G1466" t="str">
        <f>STANDINGS_RBI[[#This Row],[League]]&amp;STANDINGS_RBI[[#This Row],[Team]]</f>
        <v>$150 Draft Champions Feb 23 1:00 pm Lg.3750Captain Crunch 5</v>
      </c>
    </row>
    <row r="1467" spans="1:7" x14ac:dyDescent="0.25">
      <c r="A1467">
        <v>2045</v>
      </c>
      <c r="B1467" t="s">
        <v>1656</v>
      </c>
      <c r="C1467" t="s">
        <v>1649</v>
      </c>
      <c r="D1467">
        <v>908</v>
      </c>
      <c r="E1467">
        <v>866</v>
      </c>
      <c r="F1467">
        <f t="shared" si="22"/>
        <v>11</v>
      </c>
      <c r="G1467" t="str">
        <f>STANDINGS_RBI[[#This Row],[League]]&amp;STANDINGS_RBI[[#This Row],[Team]]</f>
        <v>$150 Draft Champions Feb 23 1:00 pm Lg.3750Malibu Waves 2016 (15 tm)</v>
      </c>
    </row>
    <row r="1468" spans="1:7" x14ac:dyDescent="0.25">
      <c r="A1468">
        <v>2178</v>
      </c>
      <c r="B1468" t="s">
        <v>650</v>
      </c>
      <c r="C1468" t="s">
        <v>1649</v>
      </c>
      <c r="D1468">
        <v>897</v>
      </c>
      <c r="E1468">
        <v>740</v>
      </c>
      <c r="F1468">
        <f t="shared" si="22"/>
        <v>12</v>
      </c>
      <c r="G1468" t="str">
        <f>STANDINGS_RBI[[#This Row],[League]]&amp;STANDINGS_RBI[[#This Row],[Team]]</f>
        <v>$150 Draft Champions Feb 23 1:00 pm Lg.3750Team Stein</v>
      </c>
    </row>
    <row r="1469" spans="1:7" x14ac:dyDescent="0.25">
      <c r="A1469">
        <v>2312</v>
      </c>
      <c r="B1469" t="s">
        <v>46</v>
      </c>
      <c r="C1469" t="s">
        <v>1649</v>
      </c>
      <c r="D1469">
        <v>881</v>
      </c>
      <c r="E1469">
        <v>598.5</v>
      </c>
      <c r="F1469">
        <f t="shared" si="22"/>
        <v>13</v>
      </c>
      <c r="G1469" t="str">
        <f>STANDINGS_RBI[[#This Row],[League]]&amp;STANDINGS_RBI[[#This Row],[Team]]</f>
        <v>$150 Draft Champions Feb 23 1:00 pm Lg.3750Team Menna</v>
      </c>
    </row>
    <row r="1470" spans="1:7" x14ac:dyDescent="0.25">
      <c r="A1470">
        <v>2647</v>
      </c>
      <c r="B1470" t="s">
        <v>1657</v>
      </c>
      <c r="C1470" t="s">
        <v>1649</v>
      </c>
      <c r="D1470">
        <v>831</v>
      </c>
      <c r="E1470">
        <v>263.5</v>
      </c>
      <c r="F1470">
        <f t="shared" si="22"/>
        <v>14</v>
      </c>
      <c r="G1470" t="str">
        <f>STANDINGS_RBI[[#This Row],[League]]&amp;STANDINGS_RBI[[#This Row],[Team]]</f>
        <v>$150 Draft Champions Feb 23 1:00 pm Lg.3750Reverse Cowgill 0223</v>
      </c>
    </row>
    <row r="1471" spans="1:7" x14ac:dyDescent="0.25">
      <c r="A1471">
        <v>2889</v>
      </c>
      <c r="B1471" t="s">
        <v>1653</v>
      </c>
      <c r="C1471" t="s">
        <v>1649</v>
      </c>
      <c r="D1471">
        <v>711</v>
      </c>
      <c r="E1471">
        <v>21.5</v>
      </c>
      <c r="F1471">
        <f t="shared" si="22"/>
        <v>15</v>
      </c>
      <c r="G1471" t="str">
        <f>STANDINGS_RBI[[#This Row],[League]]&amp;STANDINGS_RBI[[#This Row],[Team]]</f>
        <v>$150 Draft Champions Feb 23 1:00 pm Lg.3750P-n-C Report</v>
      </c>
    </row>
    <row r="1472" spans="1:7" x14ac:dyDescent="0.25">
      <c r="A1472">
        <v>295</v>
      </c>
      <c r="B1472" t="s">
        <v>1664</v>
      </c>
      <c r="C1472" t="s">
        <v>1659</v>
      </c>
      <c r="D1472">
        <v>1061</v>
      </c>
      <c r="E1472">
        <v>2618</v>
      </c>
      <c r="F1472">
        <f t="shared" si="22"/>
        <v>1</v>
      </c>
      <c r="G1472" t="str">
        <f>STANDINGS_RBI[[#This Row],[League]]&amp;STANDINGS_RBI[[#This Row],[Team]]</f>
        <v>$150 Draft Champions Feb 23 1:00 pm Lg.3751Pine Riders</v>
      </c>
    </row>
    <row r="1473" spans="1:7" x14ac:dyDescent="0.25">
      <c r="A1473">
        <v>501</v>
      </c>
      <c r="B1473" t="s">
        <v>1666</v>
      </c>
      <c r="C1473" t="s">
        <v>1659</v>
      </c>
      <c r="D1473">
        <v>1034</v>
      </c>
      <c r="E1473">
        <v>2407.5</v>
      </c>
      <c r="F1473">
        <f t="shared" si="22"/>
        <v>2</v>
      </c>
      <c r="G1473" t="str">
        <f>STANDINGS_RBI[[#This Row],[League]]&amp;STANDINGS_RBI[[#This Row],[Team]]</f>
        <v>$150 Draft Champions Feb 23 1:00 pm Lg.3751Big Bad Wolf</v>
      </c>
    </row>
    <row r="1474" spans="1:7" x14ac:dyDescent="0.25">
      <c r="A1474">
        <v>596</v>
      </c>
      <c r="B1474" t="s">
        <v>1663</v>
      </c>
      <c r="C1474" t="s">
        <v>1659</v>
      </c>
      <c r="D1474">
        <v>1024</v>
      </c>
      <c r="E1474">
        <v>2320</v>
      </c>
      <c r="F1474">
        <f t="shared" si="22"/>
        <v>3</v>
      </c>
      <c r="G1474" t="str">
        <f>STANDINGS_RBI[[#This Row],[League]]&amp;STANDINGS_RBI[[#This Row],[Team]]</f>
        <v>$150 Draft Champions Feb 23 1:00 pm Lg.3751Wade Boggs Style</v>
      </c>
    </row>
    <row r="1475" spans="1:7" x14ac:dyDescent="0.25">
      <c r="A1475">
        <v>819</v>
      </c>
      <c r="B1475" t="s">
        <v>406</v>
      </c>
      <c r="C1475" t="s">
        <v>1659</v>
      </c>
      <c r="D1475">
        <v>1003</v>
      </c>
      <c r="E1475">
        <v>2086</v>
      </c>
      <c r="F1475">
        <f t="shared" ref="F1475:F1538" si="23">IF(C1475=C1474,F1474+1,1)</f>
        <v>4</v>
      </c>
      <c r="G1475" t="str">
        <f>STANDINGS_RBI[[#This Row],[League]]&amp;STANDINGS_RBI[[#This Row],[Team]]</f>
        <v>$150 Draft Champions Feb 23 1:00 pm Lg.375150 Rounds and Pray</v>
      </c>
    </row>
    <row r="1476" spans="1:7" x14ac:dyDescent="0.25">
      <c r="A1476">
        <v>1061</v>
      </c>
      <c r="B1476" t="s">
        <v>1662</v>
      </c>
      <c r="C1476" t="s">
        <v>1659</v>
      </c>
      <c r="D1476">
        <v>983</v>
      </c>
      <c r="E1476">
        <v>1845</v>
      </c>
      <c r="F1476">
        <f t="shared" si="23"/>
        <v>5</v>
      </c>
      <c r="G1476" t="str">
        <f>STANDINGS_RBI[[#This Row],[League]]&amp;STANDINGS_RBI[[#This Row],[Team]]</f>
        <v>$150 Draft Champions Feb 23 1:00 pm Lg.3751Beachbums</v>
      </c>
    </row>
    <row r="1477" spans="1:7" x14ac:dyDescent="0.25">
      <c r="A1477">
        <v>1148</v>
      </c>
      <c r="B1477" t="s">
        <v>1665</v>
      </c>
      <c r="C1477" t="s">
        <v>1659</v>
      </c>
      <c r="D1477">
        <v>976</v>
      </c>
      <c r="E1477">
        <v>1767.5</v>
      </c>
      <c r="F1477">
        <f t="shared" si="23"/>
        <v>6</v>
      </c>
      <c r="G1477" t="str">
        <f>STANDINGS_RBI[[#This Row],[League]]&amp;STANDINGS_RBI[[#This Row],[Team]]</f>
        <v>$150 Draft Champions Feb 23 1:00 pm Lg.3751Traylor Dukes</v>
      </c>
    </row>
    <row r="1478" spans="1:7" x14ac:dyDescent="0.25">
      <c r="A1478">
        <v>1270</v>
      </c>
      <c r="B1478" t="s">
        <v>1661</v>
      </c>
      <c r="C1478" t="s">
        <v>1659</v>
      </c>
      <c r="D1478">
        <v>966</v>
      </c>
      <c r="E1478">
        <v>1639.5</v>
      </c>
      <c r="F1478">
        <f t="shared" si="23"/>
        <v>7</v>
      </c>
      <c r="G1478" t="str">
        <f>STANDINGS_RBI[[#This Row],[League]]&amp;STANDINGS_RBI[[#This Row],[Team]]</f>
        <v>$150 Draft Champions Feb 23 1:00 pm Lg.3751Duda RIght Thing</v>
      </c>
    </row>
    <row r="1479" spans="1:7" x14ac:dyDescent="0.25">
      <c r="A1479">
        <v>1486</v>
      </c>
      <c r="B1479" t="s">
        <v>455</v>
      </c>
      <c r="C1479" t="s">
        <v>1659</v>
      </c>
      <c r="D1479">
        <v>952</v>
      </c>
      <c r="E1479">
        <v>1431</v>
      </c>
      <c r="F1479">
        <f t="shared" si="23"/>
        <v>8</v>
      </c>
      <c r="G1479" t="str">
        <f>STANDINGS_RBI[[#This Row],[League]]&amp;STANDINGS_RBI[[#This Row],[Team]]</f>
        <v>$150 Draft Champions Feb 23 1:00 pm Lg.3751The Warlocks</v>
      </c>
    </row>
    <row r="1480" spans="1:7" x14ac:dyDescent="0.25">
      <c r="A1480">
        <v>1615</v>
      </c>
      <c r="B1480" t="s">
        <v>205</v>
      </c>
      <c r="C1480" t="s">
        <v>1659</v>
      </c>
      <c r="D1480">
        <v>941</v>
      </c>
      <c r="E1480">
        <v>1299</v>
      </c>
      <c r="F1480">
        <f t="shared" si="23"/>
        <v>9</v>
      </c>
      <c r="G1480" t="str">
        <f>STANDINGS_RBI[[#This Row],[League]]&amp;STANDINGS_RBI[[#This Row],[Team]]</f>
        <v>$150 Draft Champions Feb 23 1:00 pm Lg.3751Team Sloan</v>
      </c>
    </row>
    <row r="1481" spans="1:7" x14ac:dyDescent="0.25">
      <c r="A1481">
        <v>1740</v>
      </c>
      <c r="B1481" t="s">
        <v>592</v>
      </c>
      <c r="C1481" t="s">
        <v>1659</v>
      </c>
      <c r="D1481">
        <v>931</v>
      </c>
      <c r="E1481">
        <v>1171.5</v>
      </c>
      <c r="F1481">
        <f t="shared" si="23"/>
        <v>10</v>
      </c>
      <c r="G1481" t="str">
        <f>STANDINGS_RBI[[#This Row],[League]]&amp;STANDINGS_RBI[[#This Row],[Team]]</f>
        <v>$150 Draft Champions Feb 23 1:00 pm Lg.3751Team Bennette</v>
      </c>
    </row>
    <row r="1482" spans="1:7" x14ac:dyDescent="0.25">
      <c r="A1482">
        <v>1934</v>
      </c>
      <c r="B1482" t="s">
        <v>271</v>
      </c>
      <c r="C1482" t="s">
        <v>1659</v>
      </c>
      <c r="D1482">
        <v>918</v>
      </c>
      <c r="E1482">
        <v>983</v>
      </c>
      <c r="F1482">
        <f t="shared" si="23"/>
        <v>11</v>
      </c>
      <c r="G1482" t="str">
        <f>STANDINGS_RBI[[#This Row],[League]]&amp;STANDINGS_RBI[[#This Row],[Team]]</f>
        <v>$150 Draft Champions Feb 23 1:00 pm Lg.3751Team brace</v>
      </c>
    </row>
    <row r="1483" spans="1:7" x14ac:dyDescent="0.25">
      <c r="A1483">
        <v>2219</v>
      </c>
      <c r="B1483" t="s">
        <v>1658</v>
      </c>
      <c r="C1483" t="s">
        <v>1659</v>
      </c>
      <c r="D1483">
        <v>892</v>
      </c>
      <c r="E1483">
        <v>692</v>
      </c>
      <c r="F1483">
        <f t="shared" si="23"/>
        <v>12</v>
      </c>
      <c r="G1483" t="str">
        <f>STANDINGS_RBI[[#This Row],[League]]&amp;STANDINGS_RBI[[#This Row],[Team]]</f>
        <v>$150 Draft Champions Feb 23 1:00 pm Lg.3751Team Hamon</v>
      </c>
    </row>
    <row r="1484" spans="1:7" x14ac:dyDescent="0.25">
      <c r="A1484">
        <v>2463</v>
      </c>
      <c r="B1484" t="s">
        <v>1660</v>
      </c>
      <c r="C1484" t="s">
        <v>1659</v>
      </c>
      <c r="D1484">
        <v>860</v>
      </c>
      <c r="E1484">
        <v>445.5</v>
      </c>
      <c r="F1484">
        <f t="shared" si="23"/>
        <v>13</v>
      </c>
      <c r="G1484" t="str">
        <f>STANDINGS_RBI[[#This Row],[League]]&amp;STANDINGS_RBI[[#This Row],[Team]]</f>
        <v>$150 Draft Champions Feb 23 1:00 pm Lg.3751Sam's Club</v>
      </c>
    </row>
    <row r="1485" spans="1:7" x14ac:dyDescent="0.25">
      <c r="A1485">
        <v>2523</v>
      </c>
      <c r="B1485" t="s">
        <v>15</v>
      </c>
      <c r="C1485" t="s">
        <v>1659</v>
      </c>
      <c r="D1485">
        <v>851</v>
      </c>
      <c r="E1485">
        <v>390</v>
      </c>
      <c r="F1485">
        <f t="shared" si="23"/>
        <v>14</v>
      </c>
      <c r="G1485" t="str">
        <f>STANDINGS_RBI[[#This Row],[League]]&amp;STANDINGS_RBI[[#This Row],[Team]]</f>
        <v>$150 Draft Champions Feb 23 1:00 pm Lg.3751SOUTHERN IMAGE</v>
      </c>
    </row>
    <row r="1486" spans="1:7" x14ac:dyDescent="0.25">
      <c r="A1486">
        <v>2612</v>
      </c>
      <c r="B1486" t="s">
        <v>1667</v>
      </c>
      <c r="C1486" t="s">
        <v>1659</v>
      </c>
      <c r="D1486">
        <v>836</v>
      </c>
      <c r="E1486">
        <v>295.5</v>
      </c>
      <c r="F1486">
        <f t="shared" si="23"/>
        <v>15</v>
      </c>
      <c r="G1486" t="str">
        <f>STANDINGS_RBI[[#This Row],[League]]&amp;STANDINGS_RBI[[#This Row],[Team]]</f>
        <v>$150 Draft Champions Feb 23 1:00 pm Lg.3751Honey Nut Berrios</v>
      </c>
    </row>
    <row r="1487" spans="1:7" x14ac:dyDescent="0.25">
      <c r="A1487">
        <v>93</v>
      </c>
      <c r="B1487" t="s">
        <v>1669</v>
      </c>
      <c r="C1487" t="s">
        <v>1668</v>
      </c>
      <c r="D1487">
        <v>1108</v>
      </c>
      <c r="E1487">
        <v>2820.5</v>
      </c>
      <c r="F1487">
        <f t="shared" si="23"/>
        <v>1</v>
      </c>
      <c r="G1487" t="str">
        <f>STANDINGS_RBI[[#This Row],[League]]&amp;STANDINGS_RBI[[#This Row],[Team]]</f>
        <v>$150 Draft Champions Feb 24 1:00 pm Lg.3753The Other Guys</v>
      </c>
    </row>
    <row r="1488" spans="1:7" x14ac:dyDescent="0.25">
      <c r="A1488">
        <v>300</v>
      </c>
      <c r="B1488" t="s">
        <v>1679</v>
      </c>
      <c r="C1488" t="s">
        <v>1668</v>
      </c>
      <c r="D1488">
        <v>1060</v>
      </c>
      <c r="E1488">
        <v>2609</v>
      </c>
      <c r="F1488">
        <f t="shared" si="23"/>
        <v>2</v>
      </c>
      <c r="G1488" t="str">
        <f>STANDINGS_RBI[[#This Row],[League]]&amp;STANDINGS_RBI[[#This Row],[Team]]</f>
        <v>$150 Draft Champions Feb 24 1:00 pm Lg.3753Little Caleb DC</v>
      </c>
    </row>
    <row r="1489" spans="1:7" x14ac:dyDescent="0.25">
      <c r="A1489">
        <v>328</v>
      </c>
      <c r="B1489" t="s">
        <v>1678</v>
      </c>
      <c r="C1489" t="s">
        <v>1668</v>
      </c>
      <c r="D1489">
        <v>1056</v>
      </c>
      <c r="E1489">
        <v>2582</v>
      </c>
      <c r="F1489">
        <f t="shared" si="23"/>
        <v>3</v>
      </c>
      <c r="G1489" t="str">
        <f>STANDINGS_RBI[[#This Row],[League]]&amp;STANDINGS_RBI[[#This Row],[Team]]</f>
        <v>$150 Draft Champions Feb 24 1:00 pm Lg.3753Hemmy Wawas</v>
      </c>
    </row>
    <row r="1490" spans="1:7" x14ac:dyDescent="0.25">
      <c r="A1490">
        <v>969</v>
      </c>
      <c r="B1490" t="s">
        <v>1672</v>
      </c>
      <c r="C1490" t="s">
        <v>1668</v>
      </c>
      <c r="D1490">
        <v>991</v>
      </c>
      <c r="E1490">
        <v>1939.5</v>
      </c>
      <c r="F1490">
        <f t="shared" si="23"/>
        <v>4</v>
      </c>
      <c r="G1490" t="str">
        <f>STANDINGS_RBI[[#This Row],[League]]&amp;STANDINGS_RBI[[#This Row],[Team]]</f>
        <v>$150 Draft Champions Feb 24 1:00 pm Lg.3753O Pack</v>
      </c>
    </row>
    <row r="1491" spans="1:7" x14ac:dyDescent="0.25">
      <c r="A1491">
        <v>1082</v>
      </c>
      <c r="B1491" t="s">
        <v>154</v>
      </c>
      <c r="C1491" t="s">
        <v>1668</v>
      </c>
      <c r="D1491">
        <v>981</v>
      </c>
      <c r="E1491">
        <v>1825</v>
      </c>
      <c r="F1491">
        <f t="shared" si="23"/>
        <v>5</v>
      </c>
      <c r="G1491" t="str">
        <f>STANDINGS_RBI[[#This Row],[League]]&amp;STANDINGS_RBI[[#This Row],[Team]]</f>
        <v>$150 Draft Champions Feb 24 1:00 pm Lg.3753GLG20s</v>
      </c>
    </row>
    <row r="1492" spans="1:7" x14ac:dyDescent="0.25">
      <c r="A1492">
        <v>1112</v>
      </c>
      <c r="B1492" t="s">
        <v>1673</v>
      </c>
      <c r="C1492" t="s">
        <v>1668</v>
      </c>
      <c r="D1492">
        <v>979</v>
      </c>
      <c r="E1492">
        <v>1798</v>
      </c>
      <c r="F1492">
        <f t="shared" si="23"/>
        <v>6</v>
      </c>
      <c r="G1492" t="str">
        <f>STANDINGS_RBI[[#This Row],[League]]&amp;STANDINGS_RBI[[#This Row],[Team]]</f>
        <v>$150 Draft Champions Feb 24 1:00 pm Lg.3753Corked Bat Smashers</v>
      </c>
    </row>
    <row r="1493" spans="1:7" x14ac:dyDescent="0.25">
      <c r="A1493">
        <v>1167</v>
      </c>
      <c r="B1493" t="s">
        <v>1676</v>
      </c>
      <c r="C1493" t="s">
        <v>1668</v>
      </c>
      <c r="D1493">
        <v>974</v>
      </c>
      <c r="E1493">
        <v>1739</v>
      </c>
      <c r="F1493">
        <f t="shared" si="23"/>
        <v>7</v>
      </c>
      <c r="G1493" t="str">
        <f>STANDINGS_RBI[[#This Row],[League]]&amp;STANDINGS_RBI[[#This Row],[Team]]</f>
        <v>$150 Draft Champions Feb 24 1:00 pm Lg.3753DC xxx</v>
      </c>
    </row>
    <row r="1494" spans="1:7" x14ac:dyDescent="0.25">
      <c r="A1494">
        <v>1306</v>
      </c>
      <c r="B1494" t="s">
        <v>1677</v>
      </c>
      <c r="C1494" t="s">
        <v>1668</v>
      </c>
      <c r="D1494">
        <v>963</v>
      </c>
      <c r="E1494">
        <v>1598.5</v>
      </c>
      <c r="F1494">
        <f t="shared" si="23"/>
        <v>8</v>
      </c>
      <c r="G1494" t="str">
        <f>STANDINGS_RBI[[#This Row],[League]]&amp;STANDINGS_RBI[[#This Row],[Team]]</f>
        <v>$150 Draft Champions Feb 24 1:00 pm Lg.3753Dudie Bugs</v>
      </c>
    </row>
    <row r="1495" spans="1:7" x14ac:dyDescent="0.25">
      <c r="A1495">
        <v>1409</v>
      </c>
      <c r="B1495" t="s">
        <v>1674</v>
      </c>
      <c r="C1495" t="s">
        <v>1668</v>
      </c>
      <c r="D1495">
        <v>957</v>
      </c>
      <c r="E1495">
        <v>1508.5</v>
      </c>
      <c r="F1495">
        <f t="shared" si="23"/>
        <v>9</v>
      </c>
      <c r="G1495" t="str">
        <f>STANDINGS_RBI[[#This Row],[League]]&amp;STANDINGS_RBI[[#This Row],[Team]]</f>
        <v>$150 Draft Champions Feb 24 1:00 pm Lg.3753Vermont Reds</v>
      </c>
    </row>
    <row r="1496" spans="1:7" x14ac:dyDescent="0.25">
      <c r="A1496">
        <v>1774</v>
      </c>
      <c r="B1496" t="s">
        <v>1681</v>
      </c>
      <c r="C1496" t="s">
        <v>1668</v>
      </c>
      <c r="D1496">
        <v>929</v>
      </c>
      <c r="E1496">
        <v>1143</v>
      </c>
      <c r="F1496">
        <f t="shared" si="23"/>
        <v>10</v>
      </c>
      <c r="G1496" t="str">
        <f>STANDINGS_RBI[[#This Row],[League]]&amp;STANDINGS_RBI[[#This Row],[Team]]</f>
        <v>$150 Draft Champions Feb 24 1:00 pm Lg.3753Team Simone</v>
      </c>
    </row>
    <row r="1497" spans="1:7" x14ac:dyDescent="0.25">
      <c r="A1497">
        <v>1946</v>
      </c>
      <c r="B1497" t="s">
        <v>1680</v>
      </c>
      <c r="C1497" t="s">
        <v>1668</v>
      </c>
      <c r="D1497">
        <v>917</v>
      </c>
      <c r="E1497">
        <v>966.5</v>
      </c>
      <c r="F1497">
        <f t="shared" si="23"/>
        <v>11</v>
      </c>
      <c r="G1497" t="str">
        <f>STANDINGS_RBI[[#This Row],[League]]&amp;STANDINGS_RBI[[#This Row],[Team]]</f>
        <v>$150 Draft Champions Feb 24 1:00 pm Lg.3753Stoke</v>
      </c>
    </row>
    <row r="1498" spans="1:7" x14ac:dyDescent="0.25">
      <c r="A1498">
        <v>1994</v>
      </c>
      <c r="B1498" t="s">
        <v>1670</v>
      </c>
      <c r="C1498" t="s">
        <v>1668</v>
      </c>
      <c r="D1498">
        <v>913</v>
      </c>
      <c r="E1498">
        <v>922.5</v>
      </c>
      <c r="F1498">
        <f t="shared" si="23"/>
        <v>12</v>
      </c>
      <c r="G1498" t="str">
        <f>STANDINGS_RBI[[#This Row],[League]]&amp;STANDINGS_RBI[[#This Row],[Team]]</f>
        <v>$150 Draft Champions Feb 24 1:00 pm Lg.3753UMCanes</v>
      </c>
    </row>
    <row r="1499" spans="1:7" x14ac:dyDescent="0.25">
      <c r="A1499">
        <v>2225</v>
      </c>
      <c r="B1499" t="s">
        <v>1675</v>
      </c>
      <c r="C1499" t="s">
        <v>1668</v>
      </c>
      <c r="D1499">
        <v>892</v>
      </c>
      <c r="E1499">
        <v>692</v>
      </c>
      <c r="F1499">
        <f t="shared" si="23"/>
        <v>13</v>
      </c>
      <c r="G1499" t="str">
        <f>STANDINGS_RBI[[#This Row],[League]]&amp;STANDINGS_RBI[[#This Row],[Team]]</f>
        <v>$150 Draft Champions Feb 24 1:00 pm Lg.3753Yard Clippings</v>
      </c>
    </row>
    <row r="1500" spans="1:7" x14ac:dyDescent="0.25">
      <c r="A1500">
        <v>2503</v>
      </c>
      <c r="B1500" t="s">
        <v>1671</v>
      </c>
      <c r="C1500" t="s">
        <v>1668</v>
      </c>
      <c r="D1500">
        <v>854</v>
      </c>
      <c r="E1500">
        <v>408</v>
      </c>
      <c r="F1500">
        <f t="shared" si="23"/>
        <v>14</v>
      </c>
      <c r="G1500" t="str">
        <f>STANDINGS_RBI[[#This Row],[League]]&amp;STANDINGS_RBI[[#This Row],[Team]]</f>
        <v>$150 Draft Champions Feb 24 1:00 pm Lg.3753Scott's Tots</v>
      </c>
    </row>
    <row r="1501" spans="1:7" x14ac:dyDescent="0.25">
      <c r="A1501">
        <v>2672</v>
      </c>
      <c r="B1501" t="s">
        <v>195</v>
      </c>
      <c r="C1501" t="s">
        <v>1668</v>
      </c>
      <c r="D1501">
        <v>824</v>
      </c>
      <c r="E1501">
        <v>240</v>
      </c>
      <c r="F1501">
        <f t="shared" si="23"/>
        <v>15</v>
      </c>
      <c r="G1501" t="str">
        <f>STANDINGS_RBI[[#This Row],[League]]&amp;STANDINGS_RBI[[#This Row],[Team]]</f>
        <v>$150 Draft Champions Feb 24 1:00 pm Lg.3753Southern Comfort</v>
      </c>
    </row>
    <row r="1502" spans="1:7" x14ac:dyDescent="0.25">
      <c r="A1502">
        <v>310</v>
      </c>
      <c r="B1502" t="s">
        <v>488</v>
      </c>
      <c r="C1502" t="s">
        <v>1683</v>
      </c>
      <c r="D1502">
        <v>1059</v>
      </c>
      <c r="E1502">
        <v>2601</v>
      </c>
      <c r="F1502">
        <f t="shared" si="23"/>
        <v>1</v>
      </c>
      <c r="G1502" t="str">
        <f>STANDINGS_RBI[[#This Row],[League]]&amp;STANDINGS_RBI[[#This Row],[Team]]</f>
        <v>$150 Draft Champions Feb 24 1:00 pm Lg.3754The AC Apocalypse</v>
      </c>
    </row>
    <row r="1503" spans="1:7" x14ac:dyDescent="0.25">
      <c r="A1503">
        <v>491</v>
      </c>
      <c r="B1503" t="s">
        <v>1682</v>
      </c>
      <c r="C1503" t="s">
        <v>1683</v>
      </c>
      <c r="D1503">
        <v>1036</v>
      </c>
      <c r="E1503">
        <v>2419.5</v>
      </c>
      <c r="F1503">
        <f t="shared" si="23"/>
        <v>2</v>
      </c>
      <c r="G1503" t="str">
        <f>STANDINGS_RBI[[#This Row],[League]]&amp;STANDINGS_RBI[[#This Row],[Team]]</f>
        <v>$150 Draft Champions Feb 24 1:00 pm Lg.3754Scratch That Itch</v>
      </c>
    </row>
    <row r="1504" spans="1:7" x14ac:dyDescent="0.25">
      <c r="A1504">
        <v>524</v>
      </c>
      <c r="B1504" t="s">
        <v>1684</v>
      </c>
      <c r="C1504" t="s">
        <v>1683</v>
      </c>
      <c r="D1504">
        <v>1031</v>
      </c>
      <c r="E1504">
        <v>2382.5</v>
      </c>
      <c r="F1504">
        <f t="shared" si="23"/>
        <v>3</v>
      </c>
      <c r="G1504" t="str">
        <f>STANDINGS_RBI[[#This Row],[League]]&amp;STANDINGS_RBI[[#This Row],[Team]]</f>
        <v>$150 Draft Champions Feb 24 1:00 pm Lg.3754Baby Bull, Cha Cha</v>
      </c>
    </row>
    <row r="1505" spans="1:7" x14ac:dyDescent="0.25">
      <c r="A1505">
        <v>641</v>
      </c>
      <c r="B1505" t="s">
        <v>1688</v>
      </c>
      <c r="C1505" t="s">
        <v>1683</v>
      </c>
      <c r="D1505">
        <v>1019</v>
      </c>
      <c r="E1505">
        <v>2271</v>
      </c>
      <c r="F1505">
        <f t="shared" si="23"/>
        <v>4</v>
      </c>
      <c r="G1505" t="str">
        <f>STANDINGS_RBI[[#This Row],[League]]&amp;STANDINGS_RBI[[#This Row],[Team]]</f>
        <v>$150 Draft Champions Feb 24 1:00 pm Lg.3754Makin Babies</v>
      </c>
    </row>
    <row r="1506" spans="1:7" x14ac:dyDescent="0.25">
      <c r="A1506">
        <v>806</v>
      </c>
      <c r="B1506" t="s">
        <v>1686</v>
      </c>
      <c r="C1506" t="s">
        <v>1683</v>
      </c>
      <c r="D1506">
        <v>1005</v>
      </c>
      <c r="E1506">
        <v>2109.5</v>
      </c>
      <c r="F1506">
        <f t="shared" si="23"/>
        <v>5</v>
      </c>
      <c r="G1506" t="str">
        <f>STANDINGS_RBI[[#This Row],[League]]&amp;STANDINGS_RBI[[#This Row],[Team]]</f>
        <v>$150 Draft Champions Feb 24 1:00 pm Lg.3754Unplug the Technology</v>
      </c>
    </row>
    <row r="1507" spans="1:7" x14ac:dyDescent="0.25">
      <c r="A1507">
        <v>1040</v>
      </c>
      <c r="B1507" t="s">
        <v>1689</v>
      </c>
      <c r="C1507" t="s">
        <v>1683</v>
      </c>
      <c r="D1507">
        <v>985</v>
      </c>
      <c r="E1507">
        <v>1875.5</v>
      </c>
      <c r="F1507">
        <f t="shared" si="23"/>
        <v>6</v>
      </c>
      <c r="G1507" t="str">
        <f>STANDINGS_RBI[[#This Row],[League]]&amp;STANDINGS_RBI[[#This Row],[Team]]</f>
        <v>$150 Draft Champions Feb 24 1:00 pm Lg.3754The Chosen Few</v>
      </c>
    </row>
    <row r="1508" spans="1:7" x14ac:dyDescent="0.25">
      <c r="A1508">
        <v>1125</v>
      </c>
      <c r="B1508" t="s">
        <v>1687</v>
      </c>
      <c r="C1508" t="s">
        <v>1683</v>
      </c>
      <c r="D1508">
        <v>977</v>
      </c>
      <c r="E1508">
        <v>1779.5</v>
      </c>
      <c r="F1508">
        <f t="shared" si="23"/>
        <v>7</v>
      </c>
      <c r="G1508" t="str">
        <f>STANDINGS_RBI[[#This Row],[League]]&amp;STANDINGS_RBI[[#This Row],[Team]]</f>
        <v>$150 Draft Champions Feb 24 1:00 pm Lg.3754$hit &amp; Run</v>
      </c>
    </row>
    <row r="1509" spans="1:7" x14ac:dyDescent="0.25">
      <c r="A1509">
        <v>1458</v>
      </c>
      <c r="B1509" t="s">
        <v>1685</v>
      </c>
      <c r="C1509" t="s">
        <v>1683</v>
      </c>
      <c r="D1509">
        <v>953</v>
      </c>
      <c r="E1509">
        <v>1446</v>
      </c>
      <c r="F1509">
        <f t="shared" si="23"/>
        <v>8</v>
      </c>
      <c r="G1509" t="str">
        <f>STANDINGS_RBI[[#This Row],[League]]&amp;STANDINGS_RBI[[#This Row],[Team]]</f>
        <v>$150 Draft Champions Feb 24 1:00 pm Lg.37544dakids</v>
      </c>
    </row>
    <row r="1510" spans="1:7" x14ac:dyDescent="0.25">
      <c r="A1510">
        <v>1619</v>
      </c>
      <c r="B1510" t="s">
        <v>1691</v>
      </c>
      <c r="C1510" t="s">
        <v>1683</v>
      </c>
      <c r="D1510">
        <v>940</v>
      </c>
      <c r="E1510">
        <v>1287</v>
      </c>
      <c r="F1510">
        <f t="shared" si="23"/>
        <v>9</v>
      </c>
      <c r="G1510" t="str">
        <f>STANDINGS_RBI[[#This Row],[League]]&amp;STANDINGS_RBI[[#This Row],[Team]]</f>
        <v>$150 Draft Champions Feb 24 1:00 pm Lg.3754Diamond Dogs</v>
      </c>
    </row>
    <row r="1511" spans="1:7" x14ac:dyDescent="0.25">
      <c r="A1511">
        <v>1673</v>
      </c>
      <c r="B1511" t="s">
        <v>1696</v>
      </c>
      <c r="C1511" t="s">
        <v>1683</v>
      </c>
      <c r="D1511">
        <v>936</v>
      </c>
      <c r="E1511">
        <v>1234.5</v>
      </c>
      <c r="F1511">
        <f t="shared" si="23"/>
        <v>10</v>
      </c>
      <c r="G1511" t="str">
        <f>STANDINGS_RBI[[#This Row],[League]]&amp;STANDINGS_RBI[[#This Row],[Team]]</f>
        <v>$150 Draft Champions Feb 24 1:00 pm Lg.3754RickReedFanclub</v>
      </c>
    </row>
    <row r="1512" spans="1:7" x14ac:dyDescent="0.25">
      <c r="A1512">
        <v>2368</v>
      </c>
      <c r="B1512" t="s">
        <v>1693</v>
      </c>
      <c r="C1512" t="s">
        <v>1683</v>
      </c>
      <c r="D1512">
        <v>873</v>
      </c>
      <c r="E1512">
        <v>540</v>
      </c>
      <c r="F1512">
        <f t="shared" si="23"/>
        <v>11</v>
      </c>
      <c r="G1512" t="str">
        <f>STANDINGS_RBI[[#This Row],[League]]&amp;STANDINGS_RBI[[#This Row],[Team]]</f>
        <v>$150 Draft Champions Feb 24 1:00 pm Lg.3754ADP All Stars</v>
      </c>
    </row>
    <row r="1513" spans="1:7" x14ac:dyDescent="0.25">
      <c r="A1513">
        <v>2382</v>
      </c>
      <c r="B1513" t="s">
        <v>1695</v>
      </c>
      <c r="C1513" t="s">
        <v>1683</v>
      </c>
      <c r="D1513">
        <v>871</v>
      </c>
      <c r="E1513">
        <v>526.5</v>
      </c>
      <c r="F1513">
        <f t="shared" si="23"/>
        <v>12</v>
      </c>
      <c r="G1513" t="str">
        <f>STANDINGS_RBI[[#This Row],[League]]&amp;STANDINGS_RBI[[#This Row],[Team]]</f>
        <v>$150 Draft Champions Feb 24 1:00 pm Lg.37543 of Paper 2 of Coin</v>
      </c>
    </row>
    <row r="1514" spans="1:7" x14ac:dyDescent="0.25">
      <c r="A1514">
        <v>2384</v>
      </c>
      <c r="B1514" t="s">
        <v>1694</v>
      </c>
      <c r="C1514" t="s">
        <v>1683</v>
      </c>
      <c r="D1514">
        <v>871</v>
      </c>
      <c r="E1514">
        <v>526.5</v>
      </c>
      <c r="F1514">
        <f t="shared" si="23"/>
        <v>13</v>
      </c>
      <c r="G1514" t="str">
        <f>STANDINGS_RBI[[#This Row],[League]]&amp;STANDINGS_RBI[[#This Row],[Team]]</f>
        <v>$150 Draft Champions Feb 24 1:00 pm Lg.3754B.O.F.</v>
      </c>
    </row>
    <row r="1515" spans="1:7" x14ac:dyDescent="0.25">
      <c r="A1515">
        <v>2617</v>
      </c>
      <c r="B1515" t="s">
        <v>1690</v>
      </c>
      <c r="C1515" t="s">
        <v>1683</v>
      </c>
      <c r="D1515">
        <v>836</v>
      </c>
      <c r="E1515">
        <v>295.5</v>
      </c>
      <c r="F1515">
        <f t="shared" si="23"/>
        <v>14</v>
      </c>
      <c r="G1515" t="str">
        <f>STANDINGS_RBI[[#This Row],[League]]&amp;STANDINGS_RBI[[#This Row],[Team]]</f>
        <v>$150 Draft Champions Feb 24 1:00 pm Lg.3754Stick It Up UR Pujols</v>
      </c>
    </row>
    <row r="1516" spans="1:7" x14ac:dyDescent="0.25">
      <c r="A1516">
        <v>2818</v>
      </c>
      <c r="B1516" t="s">
        <v>1692</v>
      </c>
      <c r="C1516" t="s">
        <v>1683</v>
      </c>
      <c r="D1516">
        <v>779</v>
      </c>
      <c r="E1516">
        <v>92.5</v>
      </c>
      <c r="F1516">
        <f t="shared" si="23"/>
        <v>15</v>
      </c>
      <c r="G1516" t="str">
        <f>STANDINGS_RBI[[#This Row],[League]]&amp;STANDINGS_RBI[[#This Row],[Team]]</f>
        <v>$150 Draft Champions Feb 24 1:00 pm Lg.3754Kitten in a top hat</v>
      </c>
    </row>
    <row r="1517" spans="1:7" x14ac:dyDescent="0.25">
      <c r="A1517">
        <v>367</v>
      </c>
      <c r="B1517" t="s">
        <v>1697</v>
      </c>
      <c r="C1517" t="s">
        <v>1698</v>
      </c>
      <c r="D1517">
        <v>1052</v>
      </c>
      <c r="E1517">
        <v>2545.5</v>
      </c>
      <c r="F1517">
        <f t="shared" si="23"/>
        <v>1</v>
      </c>
      <c r="G1517" t="str">
        <f>STANDINGS_RBI[[#This Row],[League]]&amp;STANDINGS_RBI[[#This Row],[Team]]</f>
        <v>$150 Draft Champions Feb 24 1:00 pm Lg.3757Team Bajer</v>
      </c>
    </row>
    <row r="1518" spans="1:7" x14ac:dyDescent="0.25">
      <c r="A1518">
        <v>550</v>
      </c>
      <c r="B1518" t="s">
        <v>1709</v>
      </c>
      <c r="C1518" t="s">
        <v>1698</v>
      </c>
      <c r="D1518">
        <v>1029</v>
      </c>
      <c r="E1518">
        <v>2357</v>
      </c>
      <c r="F1518">
        <f t="shared" si="23"/>
        <v>2</v>
      </c>
      <c r="G1518" t="str">
        <f>STANDINGS_RBI[[#This Row],[League]]&amp;STANDINGS_RBI[[#This Row],[Team]]</f>
        <v>$150 Draft Champions Feb 24 1:00 pm Lg.3757Boof Bonser</v>
      </c>
    </row>
    <row r="1519" spans="1:7" x14ac:dyDescent="0.25">
      <c r="A1519">
        <v>696</v>
      </c>
      <c r="B1519" t="s">
        <v>1710</v>
      </c>
      <c r="C1519" t="s">
        <v>1698</v>
      </c>
      <c r="D1519">
        <v>1014</v>
      </c>
      <c r="E1519">
        <v>2213</v>
      </c>
      <c r="F1519">
        <f t="shared" si="23"/>
        <v>3</v>
      </c>
      <c r="G1519" t="str">
        <f>STANDINGS_RBI[[#This Row],[League]]&amp;STANDINGS_RBI[[#This Row],[Team]]</f>
        <v>$150 Draft Champions Feb 24 1:00 pm Lg.3757Fink's All-Stars</v>
      </c>
    </row>
    <row r="1520" spans="1:7" x14ac:dyDescent="0.25">
      <c r="A1520">
        <v>737</v>
      </c>
      <c r="B1520" t="s">
        <v>530</v>
      </c>
      <c r="C1520" t="s">
        <v>1698</v>
      </c>
      <c r="D1520">
        <v>1010</v>
      </c>
      <c r="E1520">
        <v>2170</v>
      </c>
      <c r="F1520">
        <f t="shared" si="23"/>
        <v>4</v>
      </c>
      <c r="G1520" t="str">
        <f>STANDINGS_RBI[[#This Row],[League]]&amp;STANDINGS_RBI[[#This Row],[Team]]</f>
        <v>$150 Draft Champions Feb 24 1:00 pm Lg.3757Diamond King</v>
      </c>
    </row>
    <row r="1521" spans="1:7" x14ac:dyDescent="0.25">
      <c r="A1521">
        <v>773</v>
      </c>
      <c r="B1521" t="s">
        <v>1705</v>
      </c>
      <c r="C1521" t="s">
        <v>1698</v>
      </c>
      <c r="D1521">
        <v>1007</v>
      </c>
      <c r="E1521">
        <v>2131.5</v>
      </c>
      <c r="F1521">
        <f t="shared" si="23"/>
        <v>5</v>
      </c>
      <c r="G1521" t="str">
        <f>STANDINGS_RBI[[#This Row],[League]]&amp;STANDINGS_RBI[[#This Row],[Team]]</f>
        <v>$150 Draft Champions Feb 24 1:00 pm Lg.3757Bronx Yankees (DC10)</v>
      </c>
    </row>
    <row r="1522" spans="1:7" x14ac:dyDescent="0.25">
      <c r="A1522">
        <v>856</v>
      </c>
      <c r="B1522" t="s">
        <v>1708</v>
      </c>
      <c r="C1522" t="s">
        <v>1698</v>
      </c>
      <c r="D1522">
        <v>1000</v>
      </c>
      <c r="E1522">
        <v>2050.5</v>
      </c>
      <c r="F1522">
        <f t="shared" si="23"/>
        <v>6</v>
      </c>
      <c r="G1522" t="str">
        <f>STANDINGS_RBI[[#This Row],[League]]&amp;STANDINGS_RBI[[#This Row],[Team]]</f>
        <v>$150 Draft Champions Feb 24 1:00 pm Lg.3757#WWRHD</v>
      </c>
    </row>
    <row r="1523" spans="1:7" x14ac:dyDescent="0.25">
      <c r="A1523">
        <v>1108</v>
      </c>
      <c r="B1523" t="s">
        <v>1702</v>
      </c>
      <c r="C1523" t="s">
        <v>1698</v>
      </c>
      <c r="D1523">
        <v>980</v>
      </c>
      <c r="E1523">
        <v>1810</v>
      </c>
      <c r="F1523">
        <f t="shared" si="23"/>
        <v>7</v>
      </c>
      <c r="G1523" t="str">
        <f>STANDINGS_RBI[[#This Row],[League]]&amp;STANDINGS_RBI[[#This Row],[Team]]</f>
        <v>$150 Draft Champions Feb 24 1:00 pm Lg.3757Team colvin</v>
      </c>
    </row>
    <row r="1524" spans="1:7" x14ac:dyDescent="0.25">
      <c r="A1524">
        <v>1473</v>
      </c>
      <c r="B1524" t="s">
        <v>1699</v>
      </c>
      <c r="C1524" t="s">
        <v>1698</v>
      </c>
      <c r="D1524">
        <v>952</v>
      </c>
      <c r="E1524">
        <v>1431</v>
      </c>
      <c r="F1524">
        <f t="shared" si="23"/>
        <v>8</v>
      </c>
      <c r="G1524" t="str">
        <f>STANDINGS_RBI[[#This Row],[League]]&amp;STANDINGS_RBI[[#This Row],[Team]]</f>
        <v>$150 Draft Champions Feb 24 1:00 pm Lg.3757Frank the Tank</v>
      </c>
    </row>
    <row r="1525" spans="1:7" x14ac:dyDescent="0.25">
      <c r="A1525">
        <v>1683</v>
      </c>
      <c r="B1525" t="s">
        <v>326</v>
      </c>
      <c r="C1525" t="s">
        <v>1698</v>
      </c>
      <c r="D1525">
        <v>935</v>
      </c>
      <c r="E1525">
        <v>1226</v>
      </c>
      <c r="F1525">
        <f t="shared" si="23"/>
        <v>9</v>
      </c>
      <c r="G1525" t="str">
        <f>STANDINGS_RBI[[#This Row],[League]]&amp;STANDINGS_RBI[[#This Row],[Team]]</f>
        <v>$150 Draft Champions Feb 24 1:00 pm Lg.3757Corsairs</v>
      </c>
    </row>
    <row r="1526" spans="1:7" x14ac:dyDescent="0.25">
      <c r="A1526">
        <v>1791</v>
      </c>
      <c r="B1526" t="s">
        <v>1700</v>
      </c>
      <c r="C1526" t="s">
        <v>1698</v>
      </c>
      <c r="D1526">
        <v>927</v>
      </c>
      <c r="E1526">
        <v>1119</v>
      </c>
      <c r="F1526">
        <f t="shared" si="23"/>
        <v>10</v>
      </c>
      <c r="G1526" t="str">
        <f>STANDINGS_RBI[[#This Row],[League]]&amp;STANDINGS_RBI[[#This Row],[Team]]</f>
        <v>$150 Draft Champions Feb 24 1:00 pm Lg.3757Team Moronese</v>
      </c>
    </row>
    <row r="1527" spans="1:7" x14ac:dyDescent="0.25">
      <c r="A1527">
        <v>2001</v>
      </c>
      <c r="B1527" t="s">
        <v>1706</v>
      </c>
      <c r="C1527" t="s">
        <v>1698</v>
      </c>
      <c r="D1527">
        <v>912</v>
      </c>
      <c r="E1527">
        <v>909.5</v>
      </c>
      <c r="F1527">
        <f t="shared" si="23"/>
        <v>11</v>
      </c>
      <c r="G1527" t="str">
        <f>STANDINGS_RBI[[#This Row],[League]]&amp;STANDINGS_RBI[[#This Row],[Team]]</f>
        <v>$150 Draft Champions Feb 24 1:00 pm Lg.3757Sam's Club 2</v>
      </c>
    </row>
    <row r="1528" spans="1:7" x14ac:dyDescent="0.25">
      <c r="A1528">
        <v>2026</v>
      </c>
      <c r="B1528" t="s">
        <v>1707</v>
      </c>
      <c r="C1528" t="s">
        <v>1698</v>
      </c>
      <c r="D1528">
        <v>910</v>
      </c>
      <c r="E1528">
        <v>883.5</v>
      </c>
      <c r="F1528">
        <f t="shared" si="23"/>
        <v>12</v>
      </c>
      <c r="G1528" t="str">
        <f>STANDINGS_RBI[[#This Row],[League]]&amp;STANDINGS_RBI[[#This Row],[Team]]</f>
        <v>$150 Draft Champions Feb 24 1:00 pm Lg.3757Team Garrison</v>
      </c>
    </row>
    <row r="1529" spans="1:7" x14ac:dyDescent="0.25">
      <c r="A1529">
        <v>2228</v>
      </c>
      <c r="B1529" t="s">
        <v>1704</v>
      </c>
      <c r="C1529" t="s">
        <v>1698</v>
      </c>
      <c r="D1529">
        <v>891</v>
      </c>
      <c r="E1529">
        <v>680.5</v>
      </c>
      <c r="F1529">
        <f t="shared" si="23"/>
        <v>13</v>
      </c>
      <c r="G1529" t="str">
        <f>STANDINGS_RBI[[#This Row],[League]]&amp;STANDINGS_RBI[[#This Row],[Team]]</f>
        <v>$150 Draft Champions Feb 24 1:00 pm Lg.3757Bullwinkle's Meese</v>
      </c>
    </row>
    <row r="1530" spans="1:7" x14ac:dyDescent="0.25">
      <c r="A1530">
        <v>2505</v>
      </c>
      <c r="B1530" t="s">
        <v>1703</v>
      </c>
      <c r="C1530" t="s">
        <v>1698</v>
      </c>
      <c r="D1530">
        <v>854</v>
      </c>
      <c r="E1530">
        <v>408</v>
      </c>
      <c r="F1530">
        <f t="shared" si="23"/>
        <v>14</v>
      </c>
      <c r="G1530" t="str">
        <f>STANDINGS_RBI[[#This Row],[League]]&amp;STANDINGS_RBI[[#This Row],[Team]]</f>
        <v>$150 Draft Champions Feb 24 1:00 pm Lg.3757Team Myers</v>
      </c>
    </row>
    <row r="1531" spans="1:7" x14ac:dyDescent="0.25">
      <c r="A1531">
        <v>2754</v>
      </c>
      <c r="B1531" t="s">
        <v>1701</v>
      </c>
      <c r="C1531" t="s">
        <v>1698</v>
      </c>
      <c r="D1531">
        <v>800</v>
      </c>
      <c r="E1531">
        <v>156.5</v>
      </c>
      <c r="F1531">
        <f t="shared" si="23"/>
        <v>15</v>
      </c>
      <c r="G1531" t="str">
        <f>STANDINGS_RBI[[#This Row],[League]]&amp;STANDINGS_RBI[[#This Row],[Team]]</f>
        <v>$150 Draft Champions Feb 24 1:00 pm Lg.3757Party</v>
      </c>
    </row>
    <row r="1532" spans="1:7" x14ac:dyDescent="0.25">
      <c r="A1532">
        <v>236</v>
      </c>
      <c r="B1532" t="s">
        <v>1711</v>
      </c>
      <c r="C1532" t="s">
        <v>1712</v>
      </c>
      <c r="D1532">
        <v>1071</v>
      </c>
      <c r="E1532">
        <v>2673</v>
      </c>
      <c r="F1532">
        <f t="shared" si="23"/>
        <v>1</v>
      </c>
      <c r="G1532" t="str">
        <f>STANDINGS_RBI[[#This Row],[League]]&amp;STANDINGS_RBI[[#This Row],[Team]]</f>
        <v>$150 Draft Champions Feb 25 1:00 pm Lg.3762Big Mama Blues</v>
      </c>
    </row>
    <row r="1533" spans="1:7" x14ac:dyDescent="0.25">
      <c r="A1533">
        <v>605</v>
      </c>
      <c r="B1533" t="s">
        <v>1714</v>
      </c>
      <c r="C1533" t="s">
        <v>1712</v>
      </c>
      <c r="D1533">
        <v>1023</v>
      </c>
      <c r="E1533">
        <v>2309</v>
      </c>
      <c r="F1533">
        <f t="shared" si="23"/>
        <v>2</v>
      </c>
      <c r="G1533" t="str">
        <f>STANDINGS_RBI[[#This Row],[League]]&amp;STANDINGS_RBI[[#This Row],[Team]]</f>
        <v>$150 Draft Champions Feb 25 1:00 pm Lg.3762Thebeau 8</v>
      </c>
    </row>
    <row r="1534" spans="1:7" x14ac:dyDescent="0.25">
      <c r="A1534">
        <v>615</v>
      </c>
      <c r="B1534" t="s">
        <v>1717</v>
      </c>
      <c r="C1534" t="s">
        <v>1712</v>
      </c>
      <c r="D1534">
        <v>1021</v>
      </c>
      <c r="E1534">
        <v>2291</v>
      </c>
      <c r="F1534">
        <f t="shared" si="23"/>
        <v>3</v>
      </c>
      <c r="G1534" t="str">
        <f>STANDINGS_RBI[[#This Row],[League]]&amp;STANDINGS_RBI[[#This Row],[Team]]</f>
        <v>$150 Draft Champions Feb 25 1:00 pm Lg.3762Abner Doubleplay</v>
      </c>
    </row>
    <row r="1535" spans="1:7" x14ac:dyDescent="0.25">
      <c r="A1535">
        <v>777</v>
      </c>
      <c r="B1535" t="s">
        <v>1720</v>
      </c>
      <c r="C1535" t="s">
        <v>1712</v>
      </c>
      <c r="D1535">
        <v>1007</v>
      </c>
      <c r="E1535">
        <v>2131.5</v>
      </c>
      <c r="F1535">
        <f t="shared" si="23"/>
        <v>4</v>
      </c>
      <c r="G1535" t="str">
        <f>STANDINGS_RBI[[#This Row],[League]]&amp;STANDINGS_RBI[[#This Row],[Team]]</f>
        <v>$150 Draft Champions Feb 25 1:00 pm Lg.3762Dunsmuir Pushers</v>
      </c>
    </row>
    <row r="1536" spans="1:7" x14ac:dyDescent="0.25">
      <c r="A1536">
        <v>828</v>
      </c>
      <c r="B1536" t="s">
        <v>478</v>
      </c>
      <c r="C1536" t="s">
        <v>1712</v>
      </c>
      <c r="D1536">
        <v>1003</v>
      </c>
      <c r="E1536">
        <v>2086</v>
      </c>
      <c r="F1536">
        <f t="shared" si="23"/>
        <v>5</v>
      </c>
      <c r="G1536" t="str">
        <f>STANDINGS_RBI[[#This Row],[League]]&amp;STANDINGS_RBI[[#This Row],[Team]]</f>
        <v>$150 Draft Champions Feb 25 1:00 pm Lg.3762Thing 7</v>
      </c>
    </row>
    <row r="1537" spans="1:7" x14ac:dyDescent="0.25">
      <c r="A1537">
        <v>844</v>
      </c>
      <c r="B1537" t="s">
        <v>313</v>
      </c>
      <c r="C1537" t="s">
        <v>1712</v>
      </c>
      <c r="D1537">
        <v>1002</v>
      </c>
      <c r="E1537">
        <v>2072</v>
      </c>
      <c r="F1537">
        <f t="shared" si="23"/>
        <v>6</v>
      </c>
      <c r="G1537" t="str">
        <f>STANDINGS_RBI[[#This Row],[League]]&amp;STANDINGS_RBI[[#This Row],[Team]]</f>
        <v>$150 Draft Champions Feb 25 1:00 pm Lg.3762The Barbarian Horde</v>
      </c>
    </row>
    <row r="1538" spans="1:7" x14ac:dyDescent="0.25">
      <c r="A1538">
        <v>1392</v>
      </c>
      <c r="B1538" t="s">
        <v>1715</v>
      </c>
      <c r="C1538" t="s">
        <v>1712</v>
      </c>
      <c r="D1538">
        <v>958</v>
      </c>
      <c r="E1538">
        <v>1525</v>
      </c>
      <c r="F1538">
        <f t="shared" si="23"/>
        <v>7</v>
      </c>
      <c r="G1538" t="str">
        <f>STANDINGS_RBI[[#This Row],[League]]&amp;STANDINGS_RBI[[#This Row],[Team]]</f>
        <v>$150 Draft Champions Feb 25 1:00 pm Lg.3762The Grandy Man Can</v>
      </c>
    </row>
    <row r="1539" spans="1:7" x14ac:dyDescent="0.25">
      <c r="A1539">
        <v>1650</v>
      </c>
      <c r="B1539" t="s">
        <v>1713</v>
      </c>
      <c r="C1539" t="s">
        <v>1712</v>
      </c>
      <c r="D1539">
        <v>938</v>
      </c>
      <c r="E1539">
        <v>1262.5</v>
      </c>
      <c r="F1539">
        <f t="shared" ref="F1539:F1602" si="24">IF(C1539=C1538,F1538+1,1)</f>
        <v>8</v>
      </c>
      <c r="G1539" t="str">
        <f>STANDINGS_RBI[[#This Row],[League]]&amp;STANDINGS_RBI[[#This Row],[Team]]</f>
        <v>$150 Draft Champions Feb 25 1:00 pm Lg.3762Stupendous Man</v>
      </c>
    </row>
    <row r="1540" spans="1:7" x14ac:dyDescent="0.25">
      <c r="A1540">
        <v>2042</v>
      </c>
      <c r="B1540" t="s">
        <v>1723</v>
      </c>
      <c r="C1540" t="s">
        <v>1712</v>
      </c>
      <c r="D1540">
        <v>908</v>
      </c>
      <c r="E1540">
        <v>866</v>
      </c>
      <c r="F1540">
        <f t="shared" si="24"/>
        <v>9</v>
      </c>
      <c r="G1540" t="str">
        <f>STANDINGS_RBI[[#This Row],[League]]&amp;STANDINGS_RBI[[#This Row],[Team]]</f>
        <v>$150 Draft Champions Feb 25 1:00 pm Lg.37621st to 3rd</v>
      </c>
    </row>
    <row r="1541" spans="1:7" x14ac:dyDescent="0.25">
      <c r="A1541">
        <v>2084</v>
      </c>
      <c r="B1541" t="s">
        <v>1716</v>
      </c>
      <c r="C1541" t="s">
        <v>1712</v>
      </c>
      <c r="D1541">
        <v>904</v>
      </c>
      <c r="E1541">
        <v>826.5</v>
      </c>
      <c r="F1541">
        <f t="shared" si="24"/>
        <v>10</v>
      </c>
      <c r="G1541" t="str">
        <f>STANDINGS_RBI[[#This Row],[League]]&amp;STANDINGS_RBI[[#This Row],[Team]]</f>
        <v>$150 Draft Champions Feb 25 1:00 pm Lg.3762Lollygaggers DC3</v>
      </c>
    </row>
    <row r="1542" spans="1:7" x14ac:dyDescent="0.25">
      <c r="A1542">
        <v>2506</v>
      </c>
      <c r="B1542" t="s">
        <v>1719</v>
      </c>
      <c r="C1542" t="s">
        <v>1712</v>
      </c>
      <c r="D1542">
        <v>854</v>
      </c>
      <c r="E1542">
        <v>408</v>
      </c>
      <c r="F1542">
        <f t="shared" si="24"/>
        <v>11</v>
      </c>
      <c r="G1542" t="str">
        <f>STANDINGS_RBI[[#This Row],[League]]&amp;STANDINGS_RBI[[#This Row],[Team]]</f>
        <v>$150 Draft Champions Feb 25 1:00 pm Lg.3762We Doolittle Betts</v>
      </c>
    </row>
    <row r="1543" spans="1:7" x14ac:dyDescent="0.25">
      <c r="A1543">
        <v>2544</v>
      </c>
      <c r="B1543" t="s">
        <v>93</v>
      </c>
      <c r="C1543" t="s">
        <v>1712</v>
      </c>
      <c r="D1543">
        <v>848</v>
      </c>
      <c r="E1543">
        <v>365.5</v>
      </c>
      <c r="F1543">
        <f t="shared" si="24"/>
        <v>12</v>
      </c>
      <c r="G1543" t="str">
        <f>STANDINGS_RBI[[#This Row],[League]]&amp;STANDINGS_RBI[[#This Row],[Team]]</f>
        <v>$150 Draft Champions Feb 25 1:00 pm Lg.3762Fantasy Favale</v>
      </c>
    </row>
    <row r="1544" spans="1:7" x14ac:dyDescent="0.25">
      <c r="A1544">
        <v>2564</v>
      </c>
      <c r="B1544" t="s">
        <v>1718</v>
      </c>
      <c r="C1544" t="s">
        <v>1712</v>
      </c>
      <c r="D1544">
        <v>844</v>
      </c>
      <c r="E1544">
        <v>345</v>
      </c>
      <c r="F1544">
        <f t="shared" si="24"/>
        <v>13</v>
      </c>
      <c r="G1544" t="str">
        <f>STANDINGS_RBI[[#This Row],[League]]&amp;STANDINGS_RBI[[#This Row],[Team]]</f>
        <v>$150 Draft Champions Feb 25 1:00 pm Lg.3762Moz Boyz 16</v>
      </c>
    </row>
    <row r="1545" spans="1:7" x14ac:dyDescent="0.25">
      <c r="A1545">
        <v>2680</v>
      </c>
      <c r="B1545" t="s">
        <v>1721</v>
      </c>
      <c r="C1545" t="s">
        <v>1712</v>
      </c>
      <c r="D1545">
        <v>823</v>
      </c>
      <c r="E1545">
        <v>233.5</v>
      </c>
      <c r="F1545">
        <f t="shared" si="24"/>
        <v>14</v>
      </c>
      <c r="G1545" t="str">
        <f>STANDINGS_RBI[[#This Row],[League]]&amp;STANDINGS_RBI[[#This Row],[Team]]</f>
        <v>$150 Draft Champions Feb 25 1:00 pm Lg.3762Young Guns</v>
      </c>
    </row>
    <row r="1546" spans="1:7" x14ac:dyDescent="0.25">
      <c r="A1546">
        <v>2738</v>
      </c>
      <c r="B1546" t="s">
        <v>1722</v>
      </c>
      <c r="C1546" t="s">
        <v>1712</v>
      </c>
      <c r="D1546">
        <v>805</v>
      </c>
      <c r="E1546">
        <v>172</v>
      </c>
      <c r="F1546">
        <f t="shared" si="24"/>
        <v>15</v>
      </c>
      <c r="G1546" t="str">
        <f>STANDINGS_RBI[[#This Row],[League]]&amp;STANDINGS_RBI[[#This Row],[Team]]</f>
        <v>$150 Draft Champions Feb 25 1:00 pm Lg.3762Clever Team Name2</v>
      </c>
    </row>
    <row r="1547" spans="1:7" x14ac:dyDescent="0.25">
      <c r="A1547">
        <v>138</v>
      </c>
      <c r="B1547" t="s">
        <v>16</v>
      </c>
      <c r="C1547" t="s">
        <v>1724</v>
      </c>
      <c r="D1547">
        <v>1092</v>
      </c>
      <c r="E1547">
        <v>2773.5</v>
      </c>
      <c r="F1547">
        <f t="shared" si="24"/>
        <v>1</v>
      </c>
      <c r="G1547" t="str">
        <f>STANDINGS_RBI[[#This Row],[League]]&amp;STANDINGS_RBI[[#This Row],[Team]]</f>
        <v>$150 Draft Champions Feb 25 1:00 pm Lg.3768Team Phan</v>
      </c>
    </row>
    <row r="1548" spans="1:7" x14ac:dyDescent="0.25">
      <c r="A1548">
        <v>217</v>
      </c>
      <c r="B1548" t="s">
        <v>197</v>
      </c>
      <c r="C1548" t="s">
        <v>1724</v>
      </c>
      <c r="D1548">
        <v>1074</v>
      </c>
      <c r="E1548">
        <v>2694.5</v>
      </c>
      <c r="F1548">
        <f t="shared" si="24"/>
        <v>2</v>
      </c>
      <c r="G1548" t="str">
        <f>STANDINGS_RBI[[#This Row],[League]]&amp;STANDINGS_RBI[[#This Row],[Team]]</f>
        <v>$150 Draft Champions Feb 25 1:00 pm Lg.3768Macho Lobsters</v>
      </c>
    </row>
    <row r="1549" spans="1:7" x14ac:dyDescent="0.25">
      <c r="A1549">
        <v>322</v>
      </c>
      <c r="B1549" t="s">
        <v>1006</v>
      </c>
      <c r="C1549" t="s">
        <v>1724</v>
      </c>
      <c r="D1549">
        <v>1057</v>
      </c>
      <c r="E1549">
        <v>2590</v>
      </c>
      <c r="F1549">
        <f t="shared" si="24"/>
        <v>3</v>
      </c>
      <c r="G1549" t="str">
        <f>STANDINGS_RBI[[#This Row],[League]]&amp;STANDINGS_RBI[[#This Row],[Team]]</f>
        <v>$150 Draft Champions Feb 25 1:00 pm Lg.3768Team Lambach</v>
      </c>
    </row>
    <row r="1550" spans="1:7" x14ac:dyDescent="0.25">
      <c r="A1550">
        <v>425</v>
      </c>
      <c r="B1550" t="s">
        <v>75</v>
      </c>
      <c r="C1550" t="s">
        <v>1724</v>
      </c>
      <c r="D1550">
        <v>1044</v>
      </c>
      <c r="E1550">
        <v>2487.5</v>
      </c>
      <c r="F1550">
        <f t="shared" si="24"/>
        <v>4</v>
      </c>
      <c r="G1550" t="str">
        <f>STANDINGS_RBI[[#This Row],[League]]&amp;STANDINGS_RBI[[#This Row],[Team]]</f>
        <v>$150 Draft Champions Feb 25 1:00 pm Lg.3768Millertime2</v>
      </c>
    </row>
    <row r="1551" spans="1:7" x14ac:dyDescent="0.25">
      <c r="A1551">
        <v>507</v>
      </c>
      <c r="B1551" t="s">
        <v>1728</v>
      </c>
      <c r="C1551" t="s">
        <v>1724</v>
      </c>
      <c r="D1551">
        <v>1033</v>
      </c>
      <c r="E1551">
        <v>2399.5</v>
      </c>
      <c r="F1551">
        <f t="shared" si="24"/>
        <v>5</v>
      </c>
      <c r="G1551" t="str">
        <f>STANDINGS_RBI[[#This Row],[League]]&amp;STANDINGS_RBI[[#This Row],[Team]]</f>
        <v>$150 Draft Champions Feb 25 1:00 pm Lg.3768Books</v>
      </c>
    </row>
    <row r="1552" spans="1:7" x14ac:dyDescent="0.25">
      <c r="A1552">
        <v>676</v>
      </c>
      <c r="B1552" t="s">
        <v>1730</v>
      </c>
      <c r="C1552" t="s">
        <v>1724</v>
      </c>
      <c r="D1552">
        <v>1016</v>
      </c>
      <c r="E1552">
        <v>2235</v>
      </c>
      <c r="F1552">
        <f t="shared" si="24"/>
        <v>6</v>
      </c>
      <c r="G1552" t="str">
        <f>STANDINGS_RBI[[#This Row],[League]]&amp;STANDINGS_RBI[[#This Row],[Team]]</f>
        <v>$150 Draft Champions Feb 25 1:00 pm Lg.3768PRAGMATIC</v>
      </c>
    </row>
    <row r="1553" spans="1:7" x14ac:dyDescent="0.25">
      <c r="A1553">
        <v>1142</v>
      </c>
      <c r="B1553" t="s">
        <v>1729</v>
      </c>
      <c r="C1553" t="s">
        <v>1724</v>
      </c>
      <c r="D1553">
        <v>976</v>
      </c>
      <c r="E1553">
        <v>1767.5</v>
      </c>
      <c r="F1553">
        <f t="shared" si="24"/>
        <v>7</v>
      </c>
      <c r="G1553" t="str">
        <f>STANDINGS_RBI[[#This Row],[League]]&amp;STANDINGS_RBI[[#This Row],[Team]]</f>
        <v>$150 Draft Champions Feb 25 1:00 pm Lg.3768GAS ATTACK!</v>
      </c>
    </row>
    <row r="1554" spans="1:7" x14ac:dyDescent="0.25">
      <c r="A1554">
        <v>1301</v>
      </c>
      <c r="B1554" t="s">
        <v>1725</v>
      </c>
      <c r="C1554" t="s">
        <v>1724</v>
      </c>
      <c r="D1554">
        <v>964</v>
      </c>
      <c r="E1554">
        <v>1617</v>
      </c>
      <c r="F1554">
        <f t="shared" si="24"/>
        <v>8</v>
      </c>
      <c r="G1554" t="str">
        <f>STANDINGS_RBI[[#This Row],[League]]&amp;STANDINGS_RBI[[#This Row],[Team]]</f>
        <v>$150 Draft Champions Feb 25 1:00 pm Lg.3768World Powers</v>
      </c>
    </row>
    <row r="1555" spans="1:7" x14ac:dyDescent="0.25">
      <c r="A1555">
        <v>1470</v>
      </c>
      <c r="B1555" t="s">
        <v>1726</v>
      </c>
      <c r="C1555" t="s">
        <v>1724</v>
      </c>
      <c r="D1555">
        <v>953</v>
      </c>
      <c r="E1555">
        <v>1446</v>
      </c>
      <c r="F1555">
        <f t="shared" si="24"/>
        <v>9</v>
      </c>
      <c r="G1555" t="str">
        <f>STANDINGS_RBI[[#This Row],[League]]&amp;STANDINGS_RBI[[#This Row],[Team]]</f>
        <v>$150 Draft Champions Feb 25 1:00 pm Lg.3768Street Justice</v>
      </c>
    </row>
    <row r="1556" spans="1:7" x14ac:dyDescent="0.25">
      <c r="A1556">
        <v>2213</v>
      </c>
      <c r="B1556" t="s">
        <v>1732</v>
      </c>
      <c r="C1556" t="s">
        <v>1724</v>
      </c>
      <c r="D1556">
        <v>892</v>
      </c>
      <c r="E1556">
        <v>692</v>
      </c>
      <c r="F1556">
        <f t="shared" si="24"/>
        <v>10</v>
      </c>
      <c r="G1556" t="str">
        <f>STANDINGS_RBI[[#This Row],[League]]&amp;STANDINGS_RBI[[#This Row],[Team]]</f>
        <v>$150 Draft Champions Feb 25 1:00 pm Lg.3768Charger Bar 7</v>
      </c>
    </row>
    <row r="1557" spans="1:7" x14ac:dyDescent="0.25">
      <c r="A1557">
        <v>2249</v>
      </c>
      <c r="B1557" t="s">
        <v>1071</v>
      </c>
      <c r="C1557" t="s">
        <v>1724</v>
      </c>
      <c r="D1557">
        <v>889</v>
      </c>
      <c r="E1557">
        <v>664</v>
      </c>
      <c r="F1557">
        <f t="shared" si="24"/>
        <v>11</v>
      </c>
      <c r="G1557" t="str">
        <f>STANDINGS_RBI[[#This Row],[League]]&amp;STANDINGS_RBI[[#This Row],[Team]]</f>
        <v>$150 Draft Champions Feb 25 1:00 pm Lg.3768Team Reed</v>
      </c>
    </row>
    <row r="1558" spans="1:7" x14ac:dyDescent="0.25">
      <c r="A1558">
        <v>2589</v>
      </c>
      <c r="B1558" t="s">
        <v>1731</v>
      </c>
      <c r="C1558" t="s">
        <v>1724</v>
      </c>
      <c r="D1558">
        <v>840</v>
      </c>
      <c r="E1558">
        <v>319</v>
      </c>
      <c r="F1558">
        <f t="shared" si="24"/>
        <v>12</v>
      </c>
      <c r="G1558" t="str">
        <f>STANDINGS_RBI[[#This Row],[League]]&amp;STANDINGS_RBI[[#This Row],[Team]]</f>
        <v>$150 Draft Champions Feb 25 1:00 pm Lg.3768ChrisnLiv</v>
      </c>
    </row>
    <row r="1559" spans="1:7" x14ac:dyDescent="0.25">
      <c r="A1559">
        <v>2684</v>
      </c>
      <c r="B1559" t="s">
        <v>1733</v>
      </c>
      <c r="C1559" t="s">
        <v>1724</v>
      </c>
      <c r="D1559">
        <v>822</v>
      </c>
      <c r="E1559">
        <v>228.5</v>
      </c>
      <c r="F1559">
        <f t="shared" si="24"/>
        <v>13</v>
      </c>
      <c r="G1559" t="str">
        <f>STANDINGS_RBI[[#This Row],[League]]&amp;STANDINGS_RBI[[#This Row],[Team]]</f>
        <v>$150 Draft Champions Feb 25 1:00 pm Lg.3768Yu Choo Dee</v>
      </c>
    </row>
    <row r="1560" spans="1:7" x14ac:dyDescent="0.25">
      <c r="A1560">
        <v>2793</v>
      </c>
      <c r="B1560" t="s">
        <v>1658</v>
      </c>
      <c r="C1560" t="s">
        <v>1724</v>
      </c>
      <c r="D1560">
        <v>790</v>
      </c>
      <c r="E1560">
        <v>120</v>
      </c>
      <c r="F1560">
        <f t="shared" si="24"/>
        <v>14</v>
      </c>
      <c r="G1560" t="str">
        <f>STANDINGS_RBI[[#This Row],[League]]&amp;STANDINGS_RBI[[#This Row],[Team]]</f>
        <v>$150 Draft Champions Feb 25 1:00 pm Lg.3768Team Hamon</v>
      </c>
    </row>
    <row r="1561" spans="1:7" x14ac:dyDescent="0.25">
      <c r="A1561">
        <v>2835</v>
      </c>
      <c r="B1561" t="s">
        <v>1727</v>
      </c>
      <c r="C1561" t="s">
        <v>1724</v>
      </c>
      <c r="D1561">
        <v>768</v>
      </c>
      <c r="E1561">
        <v>75.5</v>
      </c>
      <c r="F1561">
        <f t="shared" si="24"/>
        <v>15</v>
      </c>
      <c r="G1561" t="str">
        <f>STANDINGS_RBI[[#This Row],[League]]&amp;STANDINGS_RBI[[#This Row],[Team]]</f>
        <v>$150 Draft Champions Feb 25 1:00 pm Lg.3768It's Clobberintime!</v>
      </c>
    </row>
    <row r="1562" spans="1:7" x14ac:dyDescent="0.25">
      <c r="A1562">
        <v>109</v>
      </c>
      <c r="B1562" t="s">
        <v>1740</v>
      </c>
      <c r="C1562" t="s">
        <v>1735</v>
      </c>
      <c r="D1562">
        <v>1100</v>
      </c>
      <c r="E1562">
        <v>2800.5</v>
      </c>
      <c r="F1562">
        <f t="shared" si="24"/>
        <v>1</v>
      </c>
      <c r="G1562" t="str">
        <f>STANDINGS_RBI[[#This Row],[League]]&amp;STANDINGS_RBI[[#This Row],[Team]]</f>
        <v>$150 Draft Champions Feb 26 1:00 pm Lg.3770Mad Bum All-Stars</v>
      </c>
    </row>
    <row r="1563" spans="1:7" x14ac:dyDescent="0.25">
      <c r="A1563">
        <v>189</v>
      </c>
      <c r="B1563" t="s">
        <v>527</v>
      </c>
      <c r="C1563" t="s">
        <v>1735</v>
      </c>
      <c r="D1563">
        <v>1081</v>
      </c>
      <c r="E1563">
        <v>2721</v>
      </c>
      <c r="F1563">
        <f t="shared" si="24"/>
        <v>2</v>
      </c>
      <c r="G1563" t="str">
        <f>STANDINGS_RBI[[#This Row],[League]]&amp;STANDINGS_RBI[[#This Row],[Team]]</f>
        <v>$150 Draft Champions Feb 26 1:00 pm Lg.3770Hurlers</v>
      </c>
    </row>
    <row r="1564" spans="1:7" x14ac:dyDescent="0.25">
      <c r="A1564">
        <v>446</v>
      </c>
      <c r="B1564" t="s">
        <v>187</v>
      </c>
      <c r="C1564" t="s">
        <v>1735</v>
      </c>
      <c r="D1564">
        <v>1041</v>
      </c>
      <c r="E1564">
        <v>2459.5</v>
      </c>
      <c r="F1564">
        <f t="shared" si="24"/>
        <v>3</v>
      </c>
      <c r="G1564" t="str">
        <f>STANDINGS_RBI[[#This Row],[League]]&amp;STANDINGS_RBI[[#This Row],[Team]]</f>
        <v>$150 Draft Champions Feb 26 1:00 pm Lg.3770August Legion II</v>
      </c>
    </row>
    <row r="1565" spans="1:7" x14ac:dyDescent="0.25">
      <c r="A1565">
        <v>868</v>
      </c>
      <c r="B1565" t="s">
        <v>1736</v>
      </c>
      <c r="C1565" t="s">
        <v>1735</v>
      </c>
      <c r="D1565">
        <v>999</v>
      </c>
      <c r="E1565">
        <v>2037.5</v>
      </c>
      <c r="F1565">
        <f t="shared" si="24"/>
        <v>4</v>
      </c>
      <c r="G1565" t="str">
        <f>STANDINGS_RBI[[#This Row],[League]]&amp;STANDINGS_RBI[[#This Row],[Team]]</f>
        <v>$150 Draft Champions Feb 26 1:00 pm Lg.3770Campy39</v>
      </c>
    </row>
    <row r="1566" spans="1:7" x14ac:dyDescent="0.25">
      <c r="A1566">
        <v>1149</v>
      </c>
      <c r="B1566" t="s">
        <v>311</v>
      </c>
      <c r="C1566" t="s">
        <v>1735</v>
      </c>
      <c r="D1566">
        <v>975</v>
      </c>
      <c r="E1566">
        <v>1753.5</v>
      </c>
      <c r="F1566">
        <f t="shared" si="24"/>
        <v>5</v>
      </c>
      <c r="G1566" t="str">
        <f>STANDINGS_RBI[[#This Row],[League]]&amp;STANDINGS_RBI[[#This Row],[Team]]</f>
        <v>$150 Draft Champions Feb 26 1:00 pm Lg.3770Blazing Gunz</v>
      </c>
    </row>
    <row r="1567" spans="1:7" x14ac:dyDescent="0.25">
      <c r="A1567">
        <v>1251</v>
      </c>
      <c r="B1567" t="s">
        <v>1742</v>
      </c>
      <c r="C1567" t="s">
        <v>1735</v>
      </c>
      <c r="D1567">
        <v>968</v>
      </c>
      <c r="E1567">
        <v>1663.5</v>
      </c>
      <c r="F1567">
        <f t="shared" si="24"/>
        <v>6</v>
      </c>
      <c r="G1567" t="str">
        <f>STANDINGS_RBI[[#This Row],[League]]&amp;STANDINGS_RBI[[#This Row],[Team]]</f>
        <v>$150 Draft Champions Feb 26 1:00 pm Lg.3770The Lester of Two Evils</v>
      </c>
    </row>
    <row r="1568" spans="1:7" x14ac:dyDescent="0.25">
      <c r="A1568">
        <v>1447</v>
      </c>
      <c r="B1568" t="s">
        <v>1734</v>
      </c>
      <c r="C1568" t="s">
        <v>1735</v>
      </c>
      <c r="D1568">
        <v>954</v>
      </c>
      <c r="E1568">
        <v>1463.5</v>
      </c>
      <c r="F1568">
        <f t="shared" si="24"/>
        <v>7</v>
      </c>
      <c r="G1568" t="str">
        <f>STANDINGS_RBI[[#This Row],[League]]&amp;STANDINGS_RBI[[#This Row],[Team]]</f>
        <v>$150 Draft Champions Feb 26 1:00 pm Lg.3770Medlen with my Trout</v>
      </c>
    </row>
    <row r="1569" spans="1:7" x14ac:dyDescent="0.25">
      <c r="A1569">
        <v>1653</v>
      </c>
      <c r="B1569" t="s">
        <v>1737</v>
      </c>
      <c r="C1569" t="s">
        <v>1735</v>
      </c>
      <c r="D1569">
        <v>938</v>
      </c>
      <c r="E1569">
        <v>1262.5</v>
      </c>
      <c r="F1569">
        <f t="shared" si="24"/>
        <v>8</v>
      </c>
      <c r="G1569" t="str">
        <f>STANDINGS_RBI[[#This Row],[League]]&amp;STANDINGS_RBI[[#This Row],[Team]]</f>
        <v>$150 Draft Champions Feb 26 1:00 pm Lg.3770Thebeau 9</v>
      </c>
    </row>
    <row r="1570" spans="1:7" x14ac:dyDescent="0.25">
      <c r="A1570">
        <v>1688</v>
      </c>
      <c r="B1570" t="s">
        <v>686</v>
      </c>
      <c r="C1570" t="s">
        <v>1735</v>
      </c>
      <c r="D1570">
        <v>935</v>
      </c>
      <c r="E1570">
        <v>1226</v>
      </c>
      <c r="F1570">
        <f t="shared" si="24"/>
        <v>9</v>
      </c>
      <c r="G1570" t="str">
        <f>STANDINGS_RBI[[#This Row],[League]]&amp;STANDINGS_RBI[[#This Row],[Team]]</f>
        <v>$150 Draft Champions Feb 26 1:00 pm Lg.3770Team Liebman</v>
      </c>
    </row>
    <row r="1571" spans="1:7" x14ac:dyDescent="0.25">
      <c r="A1571">
        <v>1755</v>
      </c>
      <c r="B1571" t="s">
        <v>592</v>
      </c>
      <c r="C1571" t="s">
        <v>1735</v>
      </c>
      <c r="D1571">
        <v>930</v>
      </c>
      <c r="E1571">
        <v>1158.5</v>
      </c>
      <c r="F1571">
        <f t="shared" si="24"/>
        <v>10</v>
      </c>
      <c r="G1571" t="str">
        <f>STANDINGS_RBI[[#This Row],[League]]&amp;STANDINGS_RBI[[#This Row],[Team]]</f>
        <v>$150 Draft Champions Feb 26 1:00 pm Lg.3770Team Bennette</v>
      </c>
    </row>
    <row r="1572" spans="1:7" x14ac:dyDescent="0.25">
      <c r="A1572">
        <v>1973</v>
      </c>
      <c r="B1572" t="s">
        <v>27</v>
      </c>
      <c r="C1572" t="s">
        <v>1735</v>
      </c>
      <c r="D1572">
        <v>915</v>
      </c>
      <c r="E1572">
        <v>941</v>
      </c>
      <c r="F1572">
        <f t="shared" si="24"/>
        <v>11</v>
      </c>
      <c r="G1572" t="str">
        <f>STANDINGS_RBI[[#This Row],[League]]&amp;STANDINGS_RBI[[#This Row],[Team]]</f>
        <v>$150 Draft Champions Feb 26 1:00 pm Lg.3770Team Brady</v>
      </c>
    </row>
    <row r="1573" spans="1:7" x14ac:dyDescent="0.25">
      <c r="A1573">
        <v>2297</v>
      </c>
      <c r="B1573" t="s">
        <v>479</v>
      </c>
      <c r="C1573" t="s">
        <v>1735</v>
      </c>
      <c r="D1573">
        <v>882</v>
      </c>
      <c r="E1573">
        <v>610</v>
      </c>
      <c r="F1573">
        <f t="shared" si="24"/>
        <v>12</v>
      </c>
      <c r="G1573" t="str">
        <f>STANDINGS_RBI[[#This Row],[League]]&amp;STANDINGS_RBI[[#This Row],[Team]]</f>
        <v>$150 Draft Champions Feb 26 1:00 pm Lg.3770FrozenRopes</v>
      </c>
    </row>
    <row r="1574" spans="1:7" x14ac:dyDescent="0.25">
      <c r="A1574">
        <v>2359</v>
      </c>
      <c r="B1574" t="s">
        <v>1738</v>
      </c>
      <c r="C1574" t="s">
        <v>1735</v>
      </c>
      <c r="D1574">
        <v>874</v>
      </c>
      <c r="E1574">
        <v>548</v>
      </c>
      <c r="F1574">
        <f t="shared" si="24"/>
        <v>13</v>
      </c>
      <c r="G1574" t="str">
        <f>STANDINGS_RBI[[#This Row],[League]]&amp;STANDINGS_RBI[[#This Row],[Team]]</f>
        <v>$150 Draft Champions Feb 26 1:00 pm Lg.3770Aardvarks of Doom</v>
      </c>
    </row>
    <row r="1575" spans="1:7" x14ac:dyDescent="0.25">
      <c r="A1575">
        <v>2547</v>
      </c>
      <c r="B1575" t="s">
        <v>1741</v>
      </c>
      <c r="C1575" t="s">
        <v>1735</v>
      </c>
      <c r="D1575">
        <v>848</v>
      </c>
      <c r="E1575">
        <v>365.5</v>
      </c>
      <c r="F1575">
        <f t="shared" si="24"/>
        <v>14</v>
      </c>
      <c r="G1575" t="str">
        <f>STANDINGS_RBI[[#This Row],[League]]&amp;STANDINGS_RBI[[#This Row],[Team]]</f>
        <v>$150 Draft Champions Feb 26 1:00 pm Lg.3770Sherm</v>
      </c>
    </row>
    <row r="1576" spans="1:7" x14ac:dyDescent="0.25">
      <c r="A1576">
        <v>2643</v>
      </c>
      <c r="B1576" t="s">
        <v>1739</v>
      </c>
      <c r="C1576" t="s">
        <v>1735</v>
      </c>
      <c r="D1576">
        <v>832</v>
      </c>
      <c r="E1576">
        <v>268</v>
      </c>
      <c r="F1576">
        <f t="shared" si="24"/>
        <v>15</v>
      </c>
      <c r="G1576" t="str">
        <f>STANDINGS_RBI[[#This Row],[League]]&amp;STANDINGS_RBI[[#This Row],[Team]]</f>
        <v>$150 Draft Champions Feb 26 1:00 pm Lg.3770Old School Players-2</v>
      </c>
    </row>
    <row r="1577" spans="1:7" x14ac:dyDescent="0.25">
      <c r="A1577">
        <v>21</v>
      </c>
      <c r="B1577" t="s">
        <v>201</v>
      </c>
      <c r="C1577" t="s">
        <v>1744</v>
      </c>
      <c r="D1577">
        <v>1146</v>
      </c>
      <c r="E1577">
        <v>2890</v>
      </c>
      <c r="F1577">
        <f t="shared" si="24"/>
        <v>1</v>
      </c>
      <c r="G1577" t="str">
        <f>STANDINGS_RBI[[#This Row],[League]]&amp;STANDINGS_RBI[[#This Row],[Team]]</f>
        <v>$150 Draft Champions Feb 26 1:00 pm Lg.3772Los Pterodactyls</v>
      </c>
    </row>
    <row r="1578" spans="1:7" x14ac:dyDescent="0.25">
      <c r="A1578">
        <v>108</v>
      </c>
      <c r="B1578" t="s">
        <v>1743</v>
      </c>
      <c r="C1578" t="s">
        <v>1744</v>
      </c>
      <c r="D1578">
        <v>1101</v>
      </c>
      <c r="E1578">
        <v>2804.5</v>
      </c>
      <c r="F1578">
        <f t="shared" si="24"/>
        <v>2</v>
      </c>
      <c r="G1578" t="str">
        <f>STANDINGS_RBI[[#This Row],[League]]&amp;STANDINGS_RBI[[#This Row],[Team]]</f>
        <v>$150 Draft Champions Feb 26 1:00 pm Lg.3772zima.........</v>
      </c>
    </row>
    <row r="1579" spans="1:7" x14ac:dyDescent="0.25">
      <c r="A1579">
        <v>563</v>
      </c>
      <c r="B1579" t="s">
        <v>1747</v>
      </c>
      <c r="C1579" t="s">
        <v>1744</v>
      </c>
      <c r="D1579">
        <v>1028</v>
      </c>
      <c r="E1579">
        <v>2348</v>
      </c>
      <c r="F1579">
        <f t="shared" si="24"/>
        <v>3</v>
      </c>
      <c r="G1579" t="str">
        <f>STANDINGS_RBI[[#This Row],[League]]&amp;STANDINGS_RBI[[#This Row],[Team]]</f>
        <v>$150 Draft Champions Feb 26 1:00 pm Lg.3772Donkey Teeth</v>
      </c>
    </row>
    <row r="1580" spans="1:7" x14ac:dyDescent="0.25">
      <c r="A1580">
        <v>606</v>
      </c>
      <c r="B1580" t="s">
        <v>1750</v>
      </c>
      <c r="C1580" t="s">
        <v>1744</v>
      </c>
      <c r="D1580">
        <v>1023</v>
      </c>
      <c r="E1580">
        <v>2309</v>
      </c>
      <c r="F1580">
        <f t="shared" si="24"/>
        <v>4</v>
      </c>
      <c r="G1580" t="str">
        <f>STANDINGS_RBI[[#This Row],[League]]&amp;STANDINGS_RBI[[#This Row],[Team]]</f>
        <v>$150 Draft Champions Feb 26 1:00 pm Lg.3772Tons of Fun</v>
      </c>
    </row>
    <row r="1581" spans="1:7" x14ac:dyDescent="0.25">
      <c r="A1581">
        <v>693</v>
      </c>
      <c r="B1581" t="s">
        <v>1748</v>
      </c>
      <c r="C1581" t="s">
        <v>1744</v>
      </c>
      <c r="D1581">
        <v>1014</v>
      </c>
      <c r="E1581">
        <v>2213</v>
      </c>
      <c r="F1581">
        <f t="shared" si="24"/>
        <v>5</v>
      </c>
      <c r="G1581" t="str">
        <f>STANDINGS_RBI[[#This Row],[League]]&amp;STANDINGS_RBI[[#This Row],[Team]]</f>
        <v>$150 Draft Champions Feb 26 1:00 pm Lg.3772Buzzard Bob's</v>
      </c>
    </row>
    <row r="1582" spans="1:7" x14ac:dyDescent="0.25">
      <c r="A1582">
        <v>729</v>
      </c>
      <c r="B1582" t="s">
        <v>1745</v>
      </c>
      <c r="C1582" t="s">
        <v>1744</v>
      </c>
      <c r="D1582">
        <v>1011</v>
      </c>
      <c r="E1582">
        <v>2180</v>
      </c>
      <c r="F1582">
        <f t="shared" si="24"/>
        <v>6</v>
      </c>
      <c r="G1582" t="str">
        <f>STANDINGS_RBI[[#This Row],[League]]&amp;STANDINGS_RBI[[#This Row],[Team]]</f>
        <v>$150 Draft Champions Feb 26 1:00 pm Lg.3772Philadelphia Punishers</v>
      </c>
    </row>
    <row r="1583" spans="1:7" x14ac:dyDescent="0.25">
      <c r="A1583">
        <v>1033</v>
      </c>
      <c r="B1583" t="s">
        <v>1746</v>
      </c>
      <c r="C1583" t="s">
        <v>1744</v>
      </c>
      <c r="D1583">
        <v>985</v>
      </c>
      <c r="E1583">
        <v>1875.5</v>
      </c>
      <c r="F1583">
        <f t="shared" si="24"/>
        <v>7</v>
      </c>
      <c r="G1583" t="str">
        <f>STANDINGS_RBI[[#This Row],[League]]&amp;STANDINGS_RBI[[#This Row],[Team]]</f>
        <v>$150 Draft Champions Feb 26 1:00 pm Lg.3772Hinkie</v>
      </c>
    </row>
    <row r="1584" spans="1:7" x14ac:dyDescent="0.25">
      <c r="A1584">
        <v>1238</v>
      </c>
      <c r="B1584" t="s">
        <v>1751</v>
      </c>
      <c r="C1584" t="s">
        <v>1744</v>
      </c>
      <c r="D1584">
        <v>969</v>
      </c>
      <c r="E1584">
        <v>1674.5</v>
      </c>
      <c r="F1584">
        <f t="shared" si="24"/>
        <v>8</v>
      </c>
      <c r="G1584" t="str">
        <f>STANDINGS_RBI[[#This Row],[League]]&amp;STANDINGS_RBI[[#This Row],[Team]]</f>
        <v>$150 Draft Champions Feb 26 1:00 pm Lg.3772Skank Trance V</v>
      </c>
    </row>
    <row r="1585" spans="1:7" x14ac:dyDescent="0.25">
      <c r="A1585">
        <v>1444</v>
      </c>
      <c r="B1585" t="s">
        <v>1749</v>
      </c>
      <c r="C1585" t="s">
        <v>1744</v>
      </c>
      <c r="D1585">
        <v>954</v>
      </c>
      <c r="E1585">
        <v>1463.5</v>
      </c>
      <c r="F1585">
        <f t="shared" si="24"/>
        <v>9</v>
      </c>
      <c r="G1585" t="str">
        <f>STANDINGS_RBI[[#This Row],[League]]&amp;STANDINGS_RBI[[#This Row],[Team]]</f>
        <v>$150 Draft Champions Feb 26 1:00 pm Lg.3772Jack and Jordan 3</v>
      </c>
    </row>
    <row r="1586" spans="1:7" x14ac:dyDescent="0.25">
      <c r="A1586">
        <v>1509</v>
      </c>
      <c r="B1586" t="s">
        <v>1756</v>
      </c>
      <c r="C1586" t="s">
        <v>1744</v>
      </c>
      <c r="D1586">
        <v>950</v>
      </c>
      <c r="E1586">
        <v>1401.5</v>
      </c>
      <c r="F1586">
        <f t="shared" si="24"/>
        <v>10</v>
      </c>
      <c r="G1586" t="str">
        <f>STANDINGS_RBI[[#This Row],[League]]&amp;STANDINGS_RBI[[#This Row],[Team]]</f>
        <v>$150 Draft Champions Feb 26 1:00 pm Lg.3772Roger That</v>
      </c>
    </row>
    <row r="1587" spans="1:7" x14ac:dyDescent="0.25">
      <c r="A1587">
        <v>2128</v>
      </c>
      <c r="B1587" t="s">
        <v>1755</v>
      </c>
      <c r="C1587" t="s">
        <v>1744</v>
      </c>
      <c r="D1587">
        <v>901</v>
      </c>
      <c r="E1587">
        <v>788</v>
      </c>
      <c r="F1587">
        <f t="shared" si="24"/>
        <v>11</v>
      </c>
      <c r="G1587" t="str">
        <f>STANDINGS_RBI[[#This Row],[League]]&amp;STANDINGS_RBI[[#This Row],[Team]]</f>
        <v>$150 Draft Champions Feb 26 1:00 pm Lg.3772The Evil Empire</v>
      </c>
    </row>
    <row r="1588" spans="1:7" x14ac:dyDescent="0.25">
      <c r="A1588">
        <v>2420</v>
      </c>
      <c r="B1588" t="s">
        <v>1752</v>
      </c>
      <c r="C1588" t="s">
        <v>1744</v>
      </c>
      <c r="D1588">
        <v>866</v>
      </c>
      <c r="E1588">
        <v>490.5</v>
      </c>
      <c r="F1588">
        <f t="shared" si="24"/>
        <v>12</v>
      </c>
      <c r="G1588" t="str">
        <f>STANDINGS_RBI[[#This Row],[League]]&amp;STANDINGS_RBI[[#This Row],[Team]]</f>
        <v>$150 Draft Champions Feb 26 1:00 pm Lg.3772Inspector Gadget</v>
      </c>
    </row>
    <row r="1589" spans="1:7" x14ac:dyDescent="0.25">
      <c r="A1589">
        <v>2462</v>
      </c>
      <c r="B1589" t="s">
        <v>1754</v>
      </c>
      <c r="C1589" t="s">
        <v>1744</v>
      </c>
      <c r="D1589">
        <v>860</v>
      </c>
      <c r="E1589">
        <v>445.5</v>
      </c>
      <c r="F1589">
        <f t="shared" si="24"/>
        <v>13</v>
      </c>
      <c r="G1589" t="str">
        <f>STANDINGS_RBI[[#This Row],[League]]&amp;STANDINGS_RBI[[#This Row],[Team]]</f>
        <v>$150 Draft Champions Feb 26 1:00 pm Lg.3772Dookie McGee v6 - $150</v>
      </c>
    </row>
    <row r="1590" spans="1:7" x14ac:dyDescent="0.25">
      <c r="A1590">
        <v>2867</v>
      </c>
      <c r="B1590" t="s">
        <v>1753</v>
      </c>
      <c r="C1590" t="s">
        <v>1744</v>
      </c>
      <c r="D1590">
        <v>741</v>
      </c>
      <c r="E1590">
        <v>44</v>
      </c>
      <c r="F1590">
        <f t="shared" si="24"/>
        <v>14</v>
      </c>
      <c r="G1590" t="str">
        <f>STANDINGS_RBI[[#This Row],[League]]&amp;STANDINGS_RBI[[#This Row],[Team]]</f>
        <v>$150 Draft Champions Feb 26 1:00 pm Lg.3772Reuben Kinkaid fan club</v>
      </c>
    </row>
    <row r="1591" spans="1:7" x14ac:dyDescent="0.25">
      <c r="A1591">
        <v>2910</v>
      </c>
      <c r="B1591" t="s">
        <v>321</v>
      </c>
      <c r="C1591" t="s">
        <v>1744</v>
      </c>
      <c r="D1591">
        <v>510</v>
      </c>
      <c r="E1591">
        <v>1</v>
      </c>
      <c r="F1591">
        <f t="shared" si="24"/>
        <v>15</v>
      </c>
      <c r="G1591" t="str">
        <f>STANDINGS_RBI[[#This Row],[League]]&amp;STANDINGS_RBI[[#This Row],[Team]]</f>
        <v>$150 Draft Champions Feb 26 1:00 pm Lg.3772JoeMorgan</v>
      </c>
    </row>
    <row r="1592" spans="1:7" x14ac:dyDescent="0.25">
      <c r="A1592">
        <v>202</v>
      </c>
      <c r="B1592" t="s">
        <v>1526</v>
      </c>
      <c r="C1592" t="s">
        <v>1758</v>
      </c>
      <c r="D1592">
        <v>1077</v>
      </c>
      <c r="E1592">
        <v>2708</v>
      </c>
      <c r="F1592">
        <f t="shared" si="24"/>
        <v>1</v>
      </c>
      <c r="G1592" t="str">
        <f>STANDINGS_RBI[[#This Row],[League]]&amp;STANDINGS_RBI[[#This Row],[Team]]</f>
        <v>$150 Draft Champions Feb 27 1:00 pm Lg.3775Jack Keefe</v>
      </c>
    </row>
    <row r="1593" spans="1:7" x14ac:dyDescent="0.25">
      <c r="A1593">
        <v>361</v>
      </c>
      <c r="B1593" t="s">
        <v>1766</v>
      </c>
      <c r="C1593" t="s">
        <v>1758</v>
      </c>
      <c r="D1593">
        <v>1052</v>
      </c>
      <c r="E1593">
        <v>2545.5</v>
      </c>
      <c r="F1593">
        <f t="shared" si="24"/>
        <v>2</v>
      </c>
      <c r="G1593" t="str">
        <f>STANDINGS_RBI[[#This Row],[League]]&amp;STANDINGS_RBI[[#This Row],[Team]]</f>
        <v>$150 Draft Champions Feb 27 1:00 pm Lg.3775BugEaters2</v>
      </c>
    </row>
    <row r="1594" spans="1:7" x14ac:dyDescent="0.25">
      <c r="A1594">
        <v>396</v>
      </c>
      <c r="B1594" t="s">
        <v>1760</v>
      </c>
      <c r="C1594" t="s">
        <v>1758</v>
      </c>
      <c r="D1594">
        <v>1048</v>
      </c>
      <c r="E1594">
        <v>2516</v>
      </c>
      <c r="F1594">
        <f t="shared" si="24"/>
        <v>3</v>
      </c>
      <c r="G1594" t="str">
        <f>STANDINGS_RBI[[#This Row],[League]]&amp;STANDINGS_RBI[[#This Row],[Team]]</f>
        <v>$150 Draft Champions Feb 27 1:00 pm Lg.3775Team Blasetti</v>
      </c>
    </row>
    <row r="1595" spans="1:7" x14ac:dyDescent="0.25">
      <c r="A1595">
        <v>560</v>
      </c>
      <c r="B1595" t="s">
        <v>1768</v>
      </c>
      <c r="C1595" t="s">
        <v>1758</v>
      </c>
      <c r="D1595">
        <v>1028</v>
      </c>
      <c r="E1595">
        <v>2348</v>
      </c>
      <c r="F1595">
        <f t="shared" si="24"/>
        <v>4</v>
      </c>
      <c r="G1595" t="str">
        <f>STANDINGS_RBI[[#This Row],[League]]&amp;STANDINGS_RBI[[#This Row],[Team]]</f>
        <v>$150 Draft Champions Feb 27 1:00 pm Lg.37752016 Champ</v>
      </c>
    </row>
    <row r="1596" spans="1:7" x14ac:dyDescent="0.25">
      <c r="A1596">
        <v>599</v>
      </c>
      <c r="B1596" t="s">
        <v>1762</v>
      </c>
      <c r="C1596" t="s">
        <v>1758</v>
      </c>
      <c r="D1596">
        <v>1023</v>
      </c>
      <c r="E1596">
        <v>2309</v>
      </c>
      <c r="F1596">
        <f t="shared" si="24"/>
        <v>5</v>
      </c>
      <c r="G1596" t="str">
        <f>STANDINGS_RBI[[#This Row],[League]]&amp;STANDINGS_RBI[[#This Row],[Team]]</f>
        <v>$150 Draft Champions Feb 27 1:00 pm Lg.3775Kockoa Kong</v>
      </c>
    </row>
    <row r="1597" spans="1:7" x14ac:dyDescent="0.25">
      <c r="A1597">
        <v>659</v>
      </c>
      <c r="B1597" t="s">
        <v>1757</v>
      </c>
      <c r="C1597" t="s">
        <v>1758</v>
      </c>
      <c r="D1597">
        <v>1018</v>
      </c>
      <c r="E1597">
        <v>2258.5</v>
      </c>
      <c r="F1597">
        <f t="shared" si="24"/>
        <v>6</v>
      </c>
      <c r="G1597" t="str">
        <f>STANDINGS_RBI[[#This Row],[League]]&amp;STANDINGS_RBI[[#This Row],[Team]]</f>
        <v>$150 Draft Champions Feb 27 1:00 pm Lg.3775White Russians</v>
      </c>
    </row>
    <row r="1598" spans="1:7" x14ac:dyDescent="0.25">
      <c r="A1598">
        <v>1088</v>
      </c>
      <c r="B1598" t="s">
        <v>1763</v>
      </c>
      <c r="C1598" t="s">
        <v>1758</v>
      </c>
      <c r="D1598">
        <v>981</v>
      </c>
      <c r="E1598">
        <v>1825</v>
      </c>
      <c r="F1598">
        <f t="shared" si="24"/>
        <v>7</v>
      </c>
      <c r="G1598" t="str">
        <f>STANDINGS_RBI[[#This Row],[League]]&amp;STANDINGS_RBI[[#This Row],[Team]]</f>
        <v>$150 Draft Champions Feb 27 1:00 pm Lg.3775Richie Tenenbaum</v>
      </c>
    </row>
    <row r="1599" spans="1:7" x14ac:dyDescent="0.25">
      <c r="A1599">
        <v>1492</v>
      </c>
      <c r="B1599" t="s">
        <v>108</v>
      </c>
      <c r="C1599" t="s">
        <v>1758</v>
      </c>
      <c r="D1599">
        <v>951</v>
      </c>
      <c r="E1599">
        <v>1416</v>
      </c>
      <c r="F1599">
        <f t="shared" si="24"/>
        <v>8</v>
      </c>
      <c r="G1599" t="str">
        <f>STANDINGS_RBI[[#This Row],[League]]&amp;STANDINGS_RBI[[#This Row],[Team]]</f>
        <v>$150 Draft Champions Feb 27 1:00 pm Lg.3775Meercatjohn</v>
      </c>
    </row>
    <row r="1600" spans="1:7" x14ac:dyDescent="0.25">
      <c r="A1600">
        <v>1842</v>
      </c>
      <c r="B1600" t="s">
        <v>1764</v>
      </c>
      <c r="C1600" t="s">
        <v>1758</v>
      </c>
      <c r="D1600">
        <v>923</v>
      </c>
      <c r="E1600">
        <v>1063.5</v>
      </c>
      <c r="F1600">
        <f t="shared" si="24"/>
        <v>9</v>
      </c>
      <c r="G1600" t="str">
        <f>STANDINGS_RBI[[#This Row],[League]]&amp;STANDINGS_RBI[[#This Row],[Team]]</f>
        <v>$150 Draft Champions Feb 27 1:00 pm Lg.3775Cedar Saisons</v>
      </c>
    </row>
    <row r="1601" spans="1:7" x14ac:dyDescent="0.25">
      <c r="A1601">
        <v>2108</v>
      </c>
      <c r="B1601" t="s">
        <v>1767</v>
      </c>
      <c r="C1601" t="s">
        <v>1758</v>
      </c>
      <c r="D1601">
        <v>902</v>
      </c>
      <c r="E1601">
        <v>800.5</v>
      </c>
      <c r="F1601">
        <f t="shared" si="24"/>
        <v>10</v>
      </c>
      <c r="G1601" t="str">
        <f>STANDINGS_RBI[[#This Row],[League]]&amp;STANDINGS_RBI[[#This Row],[Team]]</f>
        <v>$150 Draft Champions Feb 27 1:00 pm Lg.3775Big Slick Outlaws</v>
      </c>
    </row>
    <row r="1602" spans="1:7" x14ac:dyDescent="0.25">
      <c r="A1602">
        <v>2240</v>
      </c>
      <c r="B1602" t="s">
        <v>1759</v>
      </c>
      <c r="C1602" t="s">
        <v>1758</v>
      </c>
      <c r="D1602">
        <v>890</v>
      </c>
      <c r="E1602">
        <v>672.5</v>
      </c>
      <c r="F1602">
        <f t="shared" si="24"/>
        <v>11</v>
      </c>
      <c r="G1602" t="str">
        <f>STANDINGS_RBI[[#This Row],[League]]&amp;STANDINGS_RBI[[#This Row],[Team]]</f>
        <v>$150 Draft Champions Feb 27 1:00 pm Lg.3775Wallimooners</v>
      </c>
    </row>
    <row r="1603" spans="1:7" x14ac:dyDescent="0.25">
      <c r="A1603">
        <v>2353</v>
      </c>
      <c r="B1603" t="s">
        <v>1630</v>
      </c>
      <c r="C1603" t="s">
        <v>1758</v>
      </c>
      <c r="D1603">
        <v>875</v>
      </c>
      <c r="E1603">
        <v>556</v>
      </c>
      <c r="F1603">
        <f t="shared" ref="F1603:F1666" si="25">IF(C1603=C1602,F1602+1,1)</f>
        <v>12</v>
      </c>
      <c r="G1603" t="str">
        <f>STANDINGS_RBI[[#This Row],[League]]&amp;STANDINGS_RBI[[#This Row],[Team]]</f>
        <v>$150 Draft Champions Feb 27 1:00 pm Lg.3775Iron Lung</v>
      </c>
    </row>
    <row r="1604" spans="1:7" x14ac:dyDescent="0.25">
      <c r="A1604">
        <v>2435</v>
      </c>
      <c r="B1604" t="s">
        <v>1761</v>
      </c>
      <c r="C1604" t="s">
        <v>1758</v>
      </c>
      <c r="D1604">
        <v>863</v>
      </c>
      <c r="E1604">
        <v>471</v>
      </c>
      <c r="F1604">
        <f t="shared" si="25"/>
        <v>13</v>
      </c>
      <c r="G1604" t="str">
        <f>STANDINGS_RBI[[#This Row],[League]]&amp;STANDINGS_RBI[[#This Row],[Team]]</f>
        <v>$150 Draft Champions Feb 27 1:00 pm Lg.3775BALL &amp; CHAIN</v>
      </c>
    </row>
    <row r="1605" spans="1:7" x14ac:dyDescent="0.25">
      <c r="A1605">
        <v>2653</v>
      </c>
      <c r="B1605" t="s">
        <v>1765</v>
      </c>
      <c r="C1605" t="s">
        <v>1758</v>
      </c>
      <c r="D1605">
        <v>828</v>
      </c>
      <c r="E1605">
        <v>257.5</v>
      </c>
      <c r="F1605">
        <f t="shared" si="25"/>
        <v>14</v>
      </c>
      <c r="G1605" t="str">
        <f>STANDINGS_RBI[[#This Row],[League]]&amp;STANDINGS_RBI[[#This Row],[Team]]</f>
        <v>$150 Draft Champions Feb 27 1:00 pm Lg.3775NOKOMIS REDSKINS</v>
      </c>
    </row>
    <row r="1606" spans="1:7" x14ac:dyDescent="0.25">
      <c r="A1606">
        <v>2681</v>
      </c>
      <c r="B1606" t="s">
        <v>90</v>
      </c>
      <c r="C1606" t="s">
        <v>1758</v>
      </c>
      <c r="D1606">
        <v>822</v>
      </c>
      <c r="E1606">
        <v>228.5</v>
      </c>
      <c r="F1606">
        <f t="shared" si="25"/>
        <v>15</v>
      </c>
      <c r="G1606" t="str">
        <f>STANDINGS_RBI[[#This Row],[League]]&amp;STANDINGS_RBI[[#This Row],[Team]]</f>
        <v>$150 Draft Champions Feb 27 1:00 pm Lg.3775Gotham Gophers</v>
      </c>
    </row>
    <row r="1607" spans="1:7" x14ac:dyDescent="0.25">
      <c r="A1607">
        <v>9</v>
      </c>
      <c r="B1607" t="s">
        <v>1769</v>
      </c>
      <c r="C1607" t="s">
        <v>1770</v>
      </c>
      <c r="D1607">
        <v>1161</v>
      </c>
      <c r="E1607">
        <v>2902</v>
      </c>
      <c r="F1607">
        <f t="shared" si="25"/>
        <v>1</v>
      </c>
      <c r="G1607" t="str">
        <f>STANDINGS_RBI[[#This Row],[League]]&amp;STANDINGS_RBI[[#This Row],[Team]]</f>
        <v>$150 Draft Champions Feb 27 1:00 pm Lg.3777Big Mac Attack DC</v>
      </c>
    </row>
    <row r="1608" spans="1:7" x14ac:dyDescent="0.25">
      <c r="A1608">
        <v>339</v>
      </c>
      <c r="B1608" t="s">
        <v>20</v>
      </c>
      <c r="C1608" t="s">
        <v>1770</v>
      </c>
      <c r="D1608">
        <v>1055</v>
      </c>
      <c r="E1608">
        <v>2572</v>
      </c>
      <c r="F1608">
        <f t="shared" si="25"/>
        <v>2</v>
      </c>
      <c r="G1608" t="str">
        <f>STANDINGS_RBI[[#This Row],[League]]&amp;STANDINGS_RBI[[#This Row],[Team]]</f>
        <v>$150 Draft Champions Feb 27 1:00 pm Lg.3777Jedi.23</v>
      </c>
    </row>
    <row r="1609" spans="1:7" x14ac:dyDescent="0.25">
      <c r="A1609">
        <v>399</v>
      </c>
      <c r="B1609" t="s">
        <v>1772</v>
      </c>
      <c r="C1609" t="s">
        <v>1770</v>
      </c>
      <c r="D1609">
        <v>1047</v>
      </c>
      <c r="E1609">
        <v>2509</v>
      </c>
      <c r="F1609">
        <f t="shared" si="25"/>
        <v>3</v>
      </c>
      <c r="G1609" t="str">
        <f>STANDINGS_RBI[[#This Row],[League]]&amp;STANDINGS_RBI[[#This Row],[Team]]</f>
        <v>$150 Draft Champions Feb 27 1:00 pm Lg.3777CoCoCrispies</v>
      </c>
    </row>
    <row r="1610" spans="1:7" x14ac:dyDescent="0.25">
      <c r="A1610">
        <v>578</v>
      </c>
      <c r="B1610" t="s">
        <v>1779</v>
      </c>
      <c r="C1610" t="s">
        <v>1770</v>
      </c>
      <c r="D1610">
        <v>1026</v>
      </c>
      <c r="E1610">
        <v>2332.5</v>
      </c>
      <c r="F1610">
        <f t="shared" si="25"/>
        <v>4</v>
      </c>
      <c r="G1610" t="str">
        <f>STANDINGS_RBI[[#This Row],[League]]&amp;STANDINGS_RBI[[#This Row],[Team]]</f>
        <v>$150 Draft Champions Feb 27 1:00 pm Lg.3777PANIK DC1</v>
      </c>
    </row>
    <row r="1611" spans="1:7" x14ac:dyDescent="0.25">
      <c r="A1611">
        <v>1131</v>
      </c>
      <c r="B1611" t="s">
        <v>398</v>
      </c>
      <c r="C1611" t="s">
        <v>1770</v>
      </c>
      <c r="D1611">
        <v>977</v>
      </c>
      <c r="E1611">
        <v>1779.5</v>
      </c>
      <c r="F1611">
        <f t="shared" si="25"/>
        <v>5</v>
      </c>
      <c r="G1611" t="str">
        <f>STANDINGS_RBI[[#This Row],[League]]&amp;STANDINGS_RBI[[#This Row],[Team]]</f>
        <v>$150 Draft Champions Feb 27 1:00 pm Lg.3777NDfan</v>
      </c>
    </row>
    <row r="1612" spans="1:7" x14ac:dyDescent="0.25">
      <c r="A1612">
        <v>1299</v>
      </c>
      <c r="B1612" t="s">
        <v>1773</v>
      </c>
      <c r="C1612" t="s">
        <v>1770</v>
      </c>
      <c r="D1612">
        <v>964</v>
      </c>
      <c r="E1612">
        <v>1617</v>
      </c>
      <c r="F1612">
        <f t="shared" si="25"/>
        <v>6</v>
      </c>
      <c r="G1612" t="str">
        <f>STANDINGS_RBI[[#This Row],[League]]&amp;STANDINGS_RBI[[#This Row],[Team]]</f>
        <v>$150 Draft Champions Feb 27 1:00 pm Lg.3777The Iron Duke</v>
      </c>
    </row>
    <row r="1613" spans="1:7" x14ac:dyDescent="0.25">
      <c r="A1613">
        <v>1323</v>
      </c>
      <c r="B1613" t="s">
        <v>1775</v>
      </c>
      <c r="C1613" t="s">
        <v>1770</v>
      </c>
      <c r="D1613">
        <v>962</v>
      </c>
      <c r="E1613">
        <v>1583</v>
      </c>
      <c r="F1613">
        <f t="shared" si="25"/>
        <v>7</v>
      </c>
      <c r="G1613" t="str">
        <f>STANDINGS_RBI[[#This Row],[League]]&amp;STANDINGS_RBI[[#This Row],[Team]]</f>
        <v>$150 Draft Champions Feb 27 1:00 pm Lg.3777Did You Know, I Got Cano</v>
      </c>
    </row>
    <row r="1614" spans="1:7" x14ac:dyDescent="0.25">
      <c r="A1614">
        <v>1401</v>
      </c>
      <c r="B1614" t="s">
        <v>505</v>
      </c>
      <c r="C1614" t="s">
        <v>1770</v>
      </c>
      <c r="D1614">
        <v>957</v>
      </c>
      <c r="E1614">
        <v>1508.5</v>
      </c>
      <c r="F1614">
        <f t="shared" si="25"/>
        <v>8</v>
      </c>
      <c r="G1614" t="str">
        <f>STANDINGS_RBI[[#This Row],[League]]&amp;STANDINGS_RBI[[#This Row],[Team]]</f>
        <v>$150 Draft Champions Feb 27 1:00 pm Lg.3777Hit Grass, Win Salad</v>
      </c>
    </row>
    <row r="1615" spans="1:7" x14ac:dyDescent="0.25">
      <c r="A1615">
        <v>1533</v>
      </c>
      <c r="B1615" t="s">
        <v>368</v>
      </c>
      <c r="C1615" t="s">
        <v>1770</v>
      </c>
      <c r="D1615">
        <v>948</v>
      </c>
      <c r="E1615">
        <v>1371.5</v>
      </c>
      <c r="F1615">
        <f t="shared" si="25"/>
        <v>9</v>
      </c>
      <c r="G1615" t="str">
        <f>STANDINGS_RBI[[#This Row],[League]]&amp;STANDINGS_RBI[[#This Row],[Team]]</f>
        <v>$150 Draft Champions Feb 27 1:00 pm Lg.3777Black Lungs</v>
      </c>
    </row>
    <row r="1616" spans="1:7" x14ac:dyDescent="0.25">
      <c r="A1616">
        <v>1701</v>
      </c>
      <c r="B1616" t="s">
        <v>1777</v>
      </c>
      <c r="C1616" t="s">
        <v>1770</v>
      </c>
      <c r="D1616">
        <v>934</v>
      </c>
      <c r="E1616">
        <v>1215.5</v>
      </c>
      <c r="F1616">
        <f t="shared" si="25"/>
        <v>10</v>
      </c>
      <c r="G1616" t="str">
        <f>STANDINGS_RBI[[#This Row],[League]]&amp;STANDINGS_RBI[[#This Row],[Team]]</f>
        <v>$150 Draft Champions Feb 27 1:00 pm Lg.3777T &amp; Maz</v>
      </c>
    </row>
    <row r="1617" spans="1:7" x14ac:dyDescent="0.25">
      <c r="A1617">
        <v>1843</v>
      </c>
      <c r="B1617" t="s">
        <v>1774</v>
      </c>
      <c r="C1617" t="s">
        <v>1770</v>
      </c>
      <c r="D1617">
        <v>923</v>
      </c>
      <c r="E1617">
        <v>1063.5</v>
      </c>
      <c r="F1617">
        <f t="shared" si="25"/>
        <v>11</v>
      </c>
      <c r="G1617" t="str">
        <f>STANDINGS_RBI[[#This Row],[League]]&amp;STANDINGS_RBI[[#This Row],[Team]]</f>
        <v>$150 Draft Champions Feb 27 1:00 pm Lg.3777D-Towners</v>
      </c>
    </row>
    <row r="1618" spans="1:7" x14ac:dyDescent="0.25">
      <c r="A1618">
        <v>1900</v>
      </c>
      <c r="B1618" t="s">
        <v>1771</v>
      </c>
      <c r="C1618" t="s">
        <v>1770</v>
      </c>
      <c r="D1618">
        <v>920</v>
      </c>
      <c r="E1618">
        <v>1013.5</v>
      </c>
      <c r="F1618">
        <f t="shared" si="25"/>
        <v>12</v>
      </c>
      <c r="G1618" t="str">
        <f>STANDINGS_RBI[[#This Row],[League]]&amp;STANDINGS_RBI[[#This Row],[Team]]</f>
        <v>$150 Draft Champions Feb 27 1:00 pm Lg.3777Parnelli98</v>
      </c>
    </row>
    <row r="1619" spans="1:7" x14ac:dyDescent="0.25">
      <c r="A1619">
        <v>2542</v>
      </c>
      <c r="B1619" t="s">
        <v>99</v>
      </c>
      <c r="C1619" t="s">
        <v>1770</v>
      </c>
      <c r="D1619">
        <v>849</v>
      </c>
      <c r="E1619">
        <v>373</v>
      </c>
      <c r="F1619">
        <f t="shared" si="25"/>
        <v>13</v>
      </c>
      <c r="G1619" t="str">
        <f>STANDINGS_RBI[[#This Row],[League]]&amp;STANDINGS_RBI[[#This Row],[Team]]</f>
        <v>$150 Draft Champions Feb 27 1:00 pm Lg.3777smackers VIII</v>
      </c>
    </row>
    <row r="1620" spans="1:7" x14ac:dyDescent="0.25">
      <c r="A1620">
        <v>2712</v>
      </c>
      <c r="B1620" t="s">
        <v>1778</v>
      </c>
      <c r="C1620" t="s">
        <v>1770</v>
      </c>
      <c r="D1620">
        <v>816</v>
      </c>
      <c r="E1620">
        <v>196.5</v>
      </c>
      <c r="F1620">
        <f t="shared" si="25"/>
        <v>14</v>
      </c>
      <c r="G1620" t="str">
        <f>STANDINGS_RBI[[#This Row],[League]]&amp;STANDINGS_RBI[[#This Row],[Team]]</f>
        <v>$150 Draft Champions Feb 27 1:00 pm Lg.3777Mad Russians</v>
      </c>
    </row>
    <row r="1621" spans="1:7" x14ac:dyDescent="0.25">
      <c r="A1621">
        <v>2800</v>
      </c>
      <c r="B1621" t="s">
        <v>1776</v>
      </c>
      <c r="C1621" t="s">
        <v>1770</v>
      </c>
      <c r="D1621">
        <v>786</v>
      </c>
      <c r="E1621">
        <v>110.5</v>
      </c>
      <c r="F1621">
        <f t="shared" si="25"/>
        <v>15</v>
      </c>
      <c r="G1621" t="str">
        <f>STANDINGS_RBI[[#This Row],[League]]&amp;STANDINGS_RBI[[#This Row],[Team]]</f>
        <v>$150 Draft Champions Feb 27 1:00 pm Lg.3777Funky Cold Molinas</v>
      </c>
    </row>
    <row r="1622" spans="1:7" x14ac:dyDescent="0.25">
      <c r="A1622">
        <v>51</v>
      </c>
      <c r="B1622" t="s">
        <v>1783</v>
      </c>
      <c r="C1622" t="s">
        <v>1781</v>
      </c>
      <c r="D1622">
        <v>1128</v>
      </c>
      <c r="E1622">
        <v>2860</v>
      </c>
      <c r="F1622">
        <f t="shared" si="25"/>
        <v>1</v>
      </c>
      <c r="G1622" t="str">
        <f>STANDINGS_RBI[[#This Row],[League]]&amp;STANDINGS_RBI[[#This Row],[Team]]</f>
        <v>$150 Draft Champions Feb 27 1:00 pm Lg.3781Rabin Hood</v>
      </c>
    </row>
    <row r="1623" spans="1:7" x14ac:dyDescent="0.25">
      <c r="A1623">
        <v>286</v>
      </c>
      <c r="B1623" t="s">
        <v>1789</v>
      </c>
      <c r="C1623" t="s">
        <v>1781</v>
      </c>
      <c r="D1623">
        <v>1062</v>
      </c>
      <c r="E1623">
        <v>2625.5</v>
      </c>
      <c r="F1623">
        <f t="shared" si="25"/>
        <v>2</v>
      </c>
      <c r="G1623" t="str">
        <f>STANDINGS_RBI[[#This Row],[League]]&amp;STANDINGS_RBI[[#This Row],[Team]]</f>
        <v>$150 Draft Champions Feb 27 1:00 pm Lg.3781Team Ghio</v>
      </c>
    </row>
    <row r="1624" spans="1:7" x14ac:dyDescent="0.25">
      <c r="A1624">
        <v>441</v>
      </c>
      <c r="B1624" t="s">
        <v>1782</v>
      </c>
      <c r="C1624" t="s">
        <v>1781</v>
      </c>
      <c r="D1624">
        <v>1042</v>
      </c>
      <c r="E1624">
        <v>2469.5</v>
      </c>
      <c r="F1624">
        <f t="shared" si="25"/>
        <v>3</v>
      </c>
      <c r="G1624" t="str">
        <f>STANDINGS_RBI[[#This Row],[League]]&amp;STANDINGS_RBI[[#This Row],[Team]]</f>
        <v>$150 Draft Champions Feb 27 1:00 pm Lg.3781Hitnrun</v>
      </c>
    </row>
    <row r="1625" spans="1:7" x14ac:dyDescent="0.25">
      <c r="A1625">
        <v>688</v>
      </c>
      <c r="B1625" t="s">
        <v>196</v>
      </c>
      <c r="C1625" t="s">
        <v>1781</v>
      </c>
      <c r="D1625">
        <v>1015</v>
      </c>
      <c r="E1625">
        <v>2224.5</v>
      </c>
      <c r="F1625">
        <f t="shared" si="25"/>
        <v>4</v>
      </c>
      <c r="G1625" t="str">
        <f>STANDINGS_RBI[[#This Row],[League]]&amp;STANDINGS_RBI[[#This Row],[Team]]</f>
        <v>$150 Draft Champions Feb 27 1:00 pm Lg.3781Speed Kills</v>
      </c>
    </row>
    <row r="1626" spans="1:7" x14ac:dyDescent="0.25">
      <c r="A1626">
        <v>1478</v>
      </c>
      <c r="B1626" t="s">
        <v>19</v>
      </c>
      <c r="C1626" t="s">
        <v>1781</v>
      </c>
      <c r="D1626">
        <v>952</v>
      </c>
      <c r="E1626">
        <v>1431</v>
      </c>
      <c r="F1626">
        <f t="shared" si="25"/>
        <v>5</v>
      </c>
      <c r="G1626" t="str">
        <f>STANDINGS_RBI[[#This Row],[League]]&amp;STANDINGS_RBI[[#This Row],[Team]]</f>
        <v>$150 Draft Champions Feb 27 1:00 pm Lg.3781One Eyed Jack</v>
      </c>
    </row>
    <row r="1627" spans="1:7" x14ac:dyDescent="0.25">
      <c r="A1627">
        <v>1553</v>
      </c>
      <c r="B1627" t="s">
        <v>415</v>
      </c>
      <c r="C1627" t="s">
        <v>1781</v>
      </c>
      <c r="D1627">
        <v>947</v>
      </c>
      <c r="E1627">
        <v>1360.5</v>
      </c>
      <c r="F1627">
        <f t="shared" si="25"/>
        <v>6</v>
      </c>
      <c r="G1627" t="str">
        <f>STANDINGS_RBI[[#This Row],[League]]&amp;STANDINGS_RBI[[#This Row],[Team]]</f>
        <v>$150 Draft Champions Feb 27 1:00 pm Lg.3781dagsss</v>
      </c>
    </row>
    <row r="1628" spans="1:7" x14ac:dyDescent="0.25">
      <c r="A1628">
        <v>1612</v>
      </c>
      <c r="B1628" t="s">
        <v>1780</v>
      </c>
      <c r="C1628" t="s">
        <v>1781</v>
      </c>
      <c r="D1628">
        <v>941</v>
      </c>
      <c r="E1628">
        <v>1299</v>
      </c>
      <c r="F1628">
        <f t="shared" si="25"/>
        <v>7</v>
      </c>
      <c r="G1628" t="str">
        <f>STANDINGS_RBI[[#This Row],[League]]&amp;STANDINGS_RBI[[#This Row],[Team]]</f>
        <v>$150 Draft Champions Feb 27 1:00 pm Lg.3781King of kings 2016</v>
      </c>
    </row>
    <row r="1629" spans="1:7" x14ac:dyDescent="0.25">
      <c r="A1629">
        <v>1662</v>
      </c>
      <c r="B1629" t="s">
        <v>1788</v>
      </c>
      <c r="C1629" t="s">
        <v>1781</v>
      </c>
      <c r="D1629">
        <v>937</v>
      </c>
      <c r="E1629">
        <v>1247.5</v>
      </c>
      <c r="F1629">
        <f t="shared" si="25"/>
        <v>8</v>
      </c>
      <c r="G1629" t="str">
        <f>STANDINGS_RBI[[#This Row],[League]]&amp;STANDINGS_RBI[[#This Row],[Team]]</f>
        <v>$150 Draft Champions Feb 27 1:00 pm Lg.3781Planet Luvtron</v>
      </c>
    </row>
    <row r="1630" spans="1:7" x14ac:dyDescent="0.25">
      <c r="A1630">
        <v>1800</v>
      </c>
      <c r="B1630" t="s">
        <v>1787</v>
      </c>
      <c r="C1630" t="s">
        <v>1781</v>
      </c>
      <c r="D1630">
        <v>926</v>
      </c>
      <c r="E1630">
        <v>1109.5</v>
      </c>
      <c r="F1630">
        <f t="shared" si="25"/>
        <v>9</v>
      </c>
      <c r="G1630" t="str">
        <f>STANDINGS_RBI[[#This Row],[League]]&amp;STANDINGS_RBI[[#This Row],[Team]]</f>
        <v>$150 Draft Champions Feb 27 1:00 pm Lg.3781Jagged Little Pill</v>
      </c>
    </row>
    <row r="1631" spans="1:7" x14ac:dyDescent="0.25">
      <c r="A1631">
        <v>1821</v>
      </c>
      <c r="B1631" t="s">
        <v>23</v>
      </c>
      <c r="C1631" t="s">
        <v>1781</v>
      </c>
      <c r="D1631">
        <v>925</v>
      </c>
      <c r="E1631">
        <v>1096.5</v>
      </c>
      <c r="F1631">
        <f t="shared" si="25"/>
        <v>10</v>
      </c>
      <c r="G1631" t="str">
        <f>STANDINGS_RBI[[#This Row],[League]]&amp;STANDINGS_RBI[[#This Row],[Team]]</f>
        <v>$150 Draft Champions Feb 27 1:00 pm Lg.3781YankeeHaters</v>
      </c>
    </row>
    <row r="1632" spans="1:7" x14ac:dyDescent="0.25">
      <c r="A1632">
        <v>2049</v>
      </c>
      <c r="B1632" t="s">
        <v>1786</v>
      </c>
      <c r="C1632" t="s">
        <v>1781</v>
      </c>
      <c r="D1632">
        <v>907</v>
      </c>
      <c r="E1632">
        <v>857.5</v>
      </c>
      <c r="F1632">
        <f t="shared" si="25"/>
        <v>11</v>
      </c>
      <c r="G1632" t="str">
        <f>STANDINGS_RBI[[#This Row],[League]]&amp;STANDINGS_RBI[[#This Row],[Team]]</f>
        <v>$150 Draft Champions Feb 27 1:00 pm Lg.3781$BALL</v>
      </c>
    </row>
    <row r="1633" spans="1:7" x14ac:dyDescent="0.25">
      <c r="A1633">
        <v>2134</v>
      </c>
      <c r="B1633" t="s">
        <v>1784</v>
      </c>
      <c r="C1633" t="s">
        <v>1781</v>
      </c>
      <c r="D1633">
        <v>900</v>
      </c>
      <c r="E1633">
        <v>773.5</v>
      </c>
      <c r="F1633">
        <f t="shared" si="25"/>
        <v>12</v>
      </c>
      <c r="G1633" t="str">
        <f>STANDINGS_RBI[[#This Row],[League]]&amp;STANDINGS_RBI[[#This Row],[Team]]</f>
        <v>$150 Draft Champions Feb 27 1:00 pm Lg.3781Columbus Lightning</v>
      </c>
    </row>
    <row r="1634" spans="1:7" x14ac:dyDescent="0.25">
      <c r="A1634">
        <v>2221</v>
      </c>
      <c r="B1634" t="s">
        <v>889</v>
      </c>
      <c r="C1634" t="s">
        <v>1781</v>
      </c>
      <c r="D1634">
        <v>892</v>
      </c>
      <c r="E1634">
        <v>692</v>
      </c>
      <c r="F1634">
        <f t="shared" si="25"/>
        <v>13</v>
      </c>
      <c r="G1634" t="str">
        <f>STANDINGS_RBI[[#This Row],[League]]&amp;STANDINGS_RBI[[#This Row],[Team]]</f>
        <v>$150 Draft Champions Feb 27 1:00 pm Lg.3781Team Thompson</v>
      </c>
    </row>
    <row r="1635" spans="1:7" x14ac:dyDescent="0.25">
      <c r="A1635">
        <v>2294</v>
      </c>
      <c r="B1635" t="s">
        <v>1785</v>
      </c>
      <c r="C1635" t="s">
        <v>1781</v>
      </c>
      <c r="D1635">
        <v>882</v>
      </c>
      <c r="E1635">
        <v>610</v>
      </c>
      <c r="F1635">
        <f t="shared" si="25"/>
        <v>14</v>
      </c>
      <c r="G1635" t="str">
        <f>STANDINGS_RBI[[#This Row],[League]]&amp;STANDINGS_RBI[[#This Row],[Team]]</f>
        <v>$150 Draft Champions Feb 27 1:00 pm Lg.37817-10 Splits</v>
      </c>
    </row>
    <row r="1636" spans="1:7" x14ac:dyDescent="0.25">
      <c r="A1636">
        <v>2689</v>
      </c>
      <c r="B1636" t="s">
        <v>263</v>
      </c>
      <c r="C1636" t="s">
        <v>1781</v>
      </c>
      <c r="D1636">
        <v>821</v>
      </c>
      <c r="E1636">
        <v>224</v>
      </c>
      <c r="F1636">
        <f t="shared" si="25"/>
        <v>15</v>
      </c>
      <c r="G1636" t="str">
        <f>STANDINGS_RBI[[#This Row],[League]]&amp;STANDINGS_RBI[[#This Row],[Team]]</f>
        <v>$150 Draft Champions Feb 27 1:00 pm Lg.3781Team hickey</v>
      </c>
    </row>
    <row r="1637" spans="1:7" x14ac:dyDescent="0.25">
      <c r="A1637">
        <v>107</v>
      </c>
      <c r="B1637" t="s">
        <v>107</v>
      </c>
      <c r="C1637" t="s">
        <v>1790</v>
      </c>
      <c r="D1637">
        <v>1101</v>
      </c>
      <c r="E1637">
        <v>2804.5</v>
      </c>
      <c r="F1637">
        <f t="shared" si="25"/>
        <v>1</v>
      </c>
      <c r="G1637" t="str">
        <f>STANDINGS_RBI[[#This Row],[League]]&amp;STANDINGS_RBI[[#This Row],[Team]]</f>
        <v>$150 Draft Champions Feb 28 1:00 pm Lg.3786Team Scott</v>
      </c>
    </row>
    <row r="1638" spans="1:7" x14ac:dyDescent="0.25">
      <c r="A1638">
        <v>301</v>
      </c>
      <c r="B1638" t="s">
        <v>1797</v>
      </c>
      <c r="C1638" t="s">
        <v>1790</v>
      </c>
      <c r="D1638">
        <v>1060</v>
      </c>
      <c r="E1638">
        <v>2609</v>
      </c>
      <c r="F1638">
        <f t="shared" si="25"/>
        <v>2</v>
      </c>
      <c r="G1638" t="str">
        <f>STANDINGS_RBI[[#This Row],[League]]&amp;STANDINGS_RBI[[#This Row],[Team]]</f>
        <v>$150 Draft Champions Feb 28 1:00 pm Lg.3786Lucy where Choo Goins?</v>
      </c>
    </row>
    <row r="1639" spans="1:7" x14ac:dyDescent="0.25">
      <c r="A1639">
        <v>537</v>
      </c>
      <c r="B1639" t="s">
        <v>1791</v>
      </c>
      <c r="C1639" t="s">
        <v>1790</v>
      </c>
      <c r="D1639">
        <v>1030</v>
      </c>
      <c r="E1639">
        <v>2370</v>
      </c>
      <c r="F1639">
        <f t="shared" si="25"/>
        <v>3</v>
      </c>
      <c r="G1639" t="str">
        <f>STANDINGS_RBI[[#This Row],[League]]&amp;STANDINGS_RBI[[#This Row],[Team]]</f>
        <v>$150 Draft Champions Feb 28 1:00 pm Lg.3786Jeni Says</v>
      </c>
    </row>
    <row r="1640" spans="1:7" x14ac:dyDescent="0.25">
      <c r="A1640">
        <v>594</v>
      </c>
      <c r="B1640" t="s">
        <v>205</v>
      </c>
      <c r="C1640" t="s">
        <v>1790</v>
      </c>
      <c r="D1640">
        <v>1024</v>
      </c>
      <c r="E1640">
        <v>2320</v>
      </c>
      <c r="F1640">
        <f t="shared" si="25"/>
        <v>4</v>
      </c>
      <c r="G1640" t="str">
        <f>STANDINGS_RBI[[#This Row],[League]]&amp;STANDINGS_RBI[[#This Row],[Team]]</f>
        <v>$150 Draft Champions Feb 28 1:00 pm Lg.3786Team Sloan</v>
      </c>
    </row>
    <row r="1641" spans="1:7" x14ac:dyDescent="0.25">
      <c r="A1641">
        <v>944</v>
      </c>
      <c r="B1641" t="s">
        <v>1792</v>
      </c>
      <c r="C1641" t="s">
        <v>1790</v>
      </c>
      <c r="D1641">
        <v>993</v>
      </c>
      <c r="E1641">
        <v>1964</v>
      </c>
      <c r="F1641">
        <f t="shared" si="25"/>
        <v>5</v>
      </c>
      <c r="G1641" t="str">
        <f>STANDINGS_RBI[[#This Row],[League]]&amp;STANDINGS_RBI[[#This Row],[Team]]</f>
        <v>$150 Draft Champions Feb 28 1:00 pm Lg.3786Fightin Tordis</v>
      </c>
    </row>
    <row r="1642" spans="1:7" x14ac:dyDescent="0.25">
      <c r="A1642">
        <v>954</v>
      </c>
      <c r="B1642" t="s">
        <v>101</v>
      </c>
      <c r="C1642" t="s">
        <v>1790</v>
      </c>
      <c r="D1642">
        <v>992</v>
      </c>
      <c r="E1642">
        <v>1954</v>
      </c>
      <c r="F1642">
        <f t="shared" si="25"/>
        <v>6</v>
      </c>
      <c r="G1642" t="str">
        <f>STANDINGS_RBI[[#This Row],[League]]&amp;STANDINGS_RBI[[#This Row],[Team]]</f>
        <v>$150 Draft Champions Feb 28 1:00 pm Lg.3786Cardinal Crunch 3</v>
      </c>
    </row>
    <row r="1643" spans="1:7" x14ac:dyDescent="0.25">
      <c r="A1643">
        <v>1170</v>
      </c>
      <c r="B1643" t="s">
        <v>1795</v>
      </c>
      <c r="C1643" t="s">
        <v>1790</v>
      </c>
      <c r="D1643">
        <v>974</v>
      </c>
      <c r="E1643">
        <v>1739</v>
      </c>
      <c r="F1643">
        <f t="shared" si="25"/>
        <v>7</v>
      </c>
      <c r="G1643" t="str">
        <f>STANDINGS_RBI[[#This Row],[League]]&amp;STANDINGS_RBI[[#This Row],[Team]]</f>
        <v>$150 Draft Champions Feb 28 1:00 pm Lg.3786Little Kitten Poop</v>
      </c>
    </row>
    <row r="1644" spans="1:7" x14ac:dyDescent="0.25">
      <c r="A1644">
        <v>1382</v>
      </c>
      <c r="B1644" t="s">
        <v>1796</v>
      </c>
      <c r="C1644" t="s">
        <v>1790</v>
      </c>
      <c r="D1644">
        <v>958</v>
      </c>
      <c r="E1644">
        <v>1525</v>
      </c>
      <c r="F1644">
        <f t="shared" si="25"/>
        <v>8</v>
      </c>
      <c r="G1644" t="str">
        <f>STANDINGS_RBI[[#This Row],[League]]&amp;STANDINGS_RBI[[#This Row],[Team]]</f>
        <v>$150 Draft Champions Feb 28 1:00 pm Lg.3786Funnies 3</v>
      </c>
    </row>
    <row r="1645" spans="1:7" x14ac:dyDescent="0.25">
      <c r="A1645">
        <v>1648</v>
      </c>
      <c r="B1645" t="s">
        <v>1793</v>
      </c>
      <c r="C1645" t="s">
        <v>1790</v>
      </c>
      <c r="D1645">
        <v>938</v>
      </c>
      <c r="E1645">
        <v>1262.5</v>
      </c>
      <c r="F1645">
        <f t="shared" si="25"/>
        <v>9</v>
      </c>
      <c r="G1645" t="str">
        <f>STANDINGS_RBI[[#This Row],[League]]&amp;STANDINGS_RBI[[#This Row],[Team]]</f>
        <v>$150 Draft Champions Feb 28 1:00 pm Lg.3786Piscotty And Meatballs</v>
      </c>
    </row>
    <row r="1646" spans="1:7" x14ac:dyDescent="0.25">
      <c r="A1646">
        <v>1730</v>
      </c>
      <c r="B1646" t="s">
        <v>309</v>
      </c>
      <c r="C1646" t="s">
        <v>1790</v>
      </c>
      <c r="D1646">
        <v>932</v>
      </c>
      <c r="E1646">
        <v>1185.5</v>
      </c>
      <c r="F1646">
        <f t="shared" si="25"/>
        <v>10</v>
      </c>
      <c r="G1646" t="str">
        <f>STANDINGS_RBI[[#This Row],[League]]&amp;STANDINGS_RBI[[#This Row],[Team]]</f>
        <v>$150 Draft Champions Feb 28 1:00 pm Lg.3786Team Nussbaum</v>
      </c>
    </row>
    <row r="1647" spans="1:7" x14ac:dyDescent="0.25">
      <c r="A1647">
        <v>1733</v>
      </c>
      <c r="B1647" t="s">
        <v>1798</v>
      </c>
      <c r="C1647" t="s">
        <v>1790</v>
      </c>
      <c r="D1647">
        <v>932</v>
      </c>
      <c r="E1647">
        <v>1185.5</v>
      </c>
      <c r="F1647">
        <f t="shared" si="25"/>
        <v>11</v>
      </c>
      <c r="G1647" t="str">
        <f>STANDINGS_RBI[[#This Row],[League]]&amp;STANDINGS_RBI[[#This Row],[Team]]</f>
        <v>$150 Draft Champions Feb 28 1:00 pm Lg.3786Tiger Mommy Chicken Daddy</v>
      </c>
    </row>
    <row r="1648" spans="1:7" x14ac:dyDescent="0.25">
      <c r="A1648">
        <v>2365</v>
      </c>
      <c r="B1648" t="s">
        <v>1794</v>
      </c>
      <c r="C1648" t="s">
        <v>1790</v>
      </c>
      <c r="D1648">
        <v>874</v>
      </c>
      <c r="E1648">
        <v>548</v>
      </c>
      <c r="F1648">
        <f t="shared" si="25"/>
        <v>12</v>
      </c>
      <c r="G1648" t="str">
        <f>STANDINGS_RBI[[#This Row],[League]]&amp;STANDINGS_RBI[[#This Row],[Team]]</f>
        <v>$150 Draft Champions Feb 28 1:00 pm Lg.3786Team Farrugia</v>
      </c>
    </row>
    <row r="1649" spans="1:7" x14ac:dyDescent="0.25">
      <c r="A1649">
        <v>2439</v>
      </c>
      <c r="B1649" t="s">
        <v>1800</v>
      </c>
      <c r="C1649" t="s">
        <v>1790</v>
      </c>
      <c r="D1649">
        <v>863</v>
      </c>
      <c r="E1649">
        <v>471</v>
      </c>
      <c r="F1649">
        <f t="shared" si="25"/>
        <v>13</v>
      </c>
      <c r="G1649" t="str">
        <f>STANDINGS_RBI[[#This Row],[League]]&amp;STANDINGS_RBI[[#This Row],[Team]]</f>
        <v>$150 Draft Champions Feb 28 1:00 pm Lg.3786High Voltage III</v>
      </c>
    </row>
    <row r="1650" spans="1:7" x14ac:dyDescent="0.25">
      <c r="A1650">
        <v>2469</v>
      </c>
      <c r="B1650" t="s">
        <v>440</v>
      </c>
      <c r="C1650" t="s">
        <v>1790</v>
      </c>
      <c r="D1650">
        <v>860</v>
      </c>
      <c r="E1650">
        <v>445.5</v>
      </c>
      <c r="F1650">
        <f t="shared" si="25"/>
        <v>14</v>
      </c>
      <c r="G1650" t="str">
        <f>STANDINGS_RBI[[#This Row],[League]]&amp;STANDINGS_RBI[[#This Row],[Team]]</f>
        <v>$150 Draft Champions Feb 28 1:00 pm Lg.3786zzzzzzzz</v>
      </c>
    </row>
    <row r="1651" spans="1:7" x14ac:dyDescent="0.25">
      <c r="A1651">
        <v>2590</v>
      </c>
      <c r="B1651" t="s">
        <v>1799</v>
      </c>
      <c r="C1651" t="s">
        <v>1790</v>
      </c>
      <c r="D1651">
        <v>840</v>
      </c>
      <c r="E1651">
        <v>319</v>
      </c>
      <c r="F1651">
        <f t="shared" si="25"/>
        <v>15</v>
      </c>
      <c r="G1651" t="str">
        <f>STANDINGS_RBI[[#This Row],[League]]&amp;STANDINGS_RBI[[#This Row],[Team]]</f>
        <v>$150 Draft Champions Feb 28 1:00 pm Lg.3786Comfortably Dumb 1</v>
      </c>
    </row>
    <row r="1652" spans="1:7" x14ac:dyDescent="0.25">
      <c r="A1652">
        <v>473</v>
      </c>
      <c r="B1652" t="s">
        <v>1804</v>
      </c>
      <c r="C1652" t="s">
        <v>1801</v>
      </c>
      <c r="D1652">
        <v>1038</v>
      </c>
      <c r="E1652">
        <v>2436.5</v>
      </c>
      <c r="F1652">
        <f t="shared" si="25"/>
        <v>1</v>
      </c>
      <c r="G1652" t="str">
        <f>STANDINGS_RBI[[#This Row],[League]]&amp;STANDINGS_RBI[[#This Row],[Team]]</f>
        <v>$150 Draft Champions Feb 29 1:00 pm Lg.3793Remember the Tytans</v>
      </c>
    </row>
    <row r="1653" spans="1:7" x14ac:dyDescent="0.25">
      <c r="A1653">
        <v>674</v>
      </c>
      <c r="B1653" t="s">
        <v>105</v>
      </c>
      <c r="C1653" t="s">
        <v>1801</v>
      </c>
      <c r="D1653">
        <v>1016</v>
      </c>
      <c r="E1653">
        <v>2235</v>
      </c>
      <c r="F1653">
        <f t="shared" si="25"/>
        <v>2</v>
      </c>
      <c r="G1653" t="str">
        <f>STANDINGS_RBI[[#This Row],[League]]&amp;STANDINGS_RBI[[#This Row],[Team]]</f>
        <v>$150 Draft Champions Feb 29 1:00 pm Lg.3793Inglorious Batsters</v>
      </c>
    </row>
    <row r="1654" spans="1:7" x14ac:dyDescent="0.25">
      <c r="A1654">
        <v>908</v>
      </c>
      <c r="B1654" t="s">
        <v>5</v>
      </c>
      <c r="C1654" t="s">
        <v>1801</v>
      </c>
      <c r="D1654">
        <v>996</v>
      </c>
      <c r="E1654">
        <v>1998.5</v>
      </c>
      <c r="F1654">
        <f t="shared" si="25"/>
        <v>3</v>
      </c>
      <c r="G1654" t="str">
        <f>STANDINGS_RBI[[#This Row],[League]]&amp;STANDINGS_RBI[[#This Row],[Team]]</f>
        <v>$150 Draft Champions Feb 29 1:00 pm Lg.3793CORINTHIAN</v>
      </c>
    </row>
    <row r="1655" spans="1:7" x14ac:dyDescent="0.25">
      <c r="A1655">
        <v>1146</v>
      </c>
      <c r="B1655" t="s">
        <v>1810</v>
      </c>
      <c r="C1655" t="s">
        <v>1801</v>
      </c>
      <c r="D1655">
        <v>976</v>
      </c>
      <c r="E1655">
        <v>1767.5</v>
      </c>
      <c r="F1655">
        <f t="shared" si="25"/>
        <v>4</v>
      </c>
      <c r="G1655" t="str">
        <f>STANDINGS_RBI[[#This Row],[League]]&amp;STANDINGS_RBI[[#This Row],[Team]]</f>
        <v>$150 Draft Champions Feb 29 1:00 pm Lg.3793Team Shan</v>
      </c>
    </row>
    <row r="1656" spans="1:7" x14ac:dyDescent="0.25">
      <c r="A1656">
        <v>1172</v>
      </c>
      <c r="B1656" t="s">
        <v>1806</v>
      </c>
      <c r="C1656" t="s">
        <v>1801</v>
      </c>
      <c r="D1656">
        <v>974</v>
      </c>
      <c r="E1656">
        <v>1739</v>
      </c>
      <c r="F1656">
        <f t="shared" si="25"/>
        <v>5</v>
      </c>
      <c r="G1656" t="str">
        <f>STANDINGS_RBI[[#This Row],[League]]&amp;STANDINGS_RBI[[#This Row],[Team]]</f>
        <v>$150 Draft Champions Feb 29 1:00 pm Lg.3793Road Warrior NFBC</v>
      </c>
    </row>
    <row r="1657" spans="1:7" x14ac:dyDescent="0.25">
      <c r="A1657">
        <v>1197</v>
      </c>
      <c r="B1657" t="s">
        <v>1813</v>
      </c>
      <c r="C1657" t="s">
        <v>1801</v>
      </c>
      <c r="D1657">
        <v>972</v>
      </c>
      <c r="E1657">
        <v>1710</v>
      </c>
      <c r="F1657">
        <f t="shared" si="25"/>
        <v>6</v>
      </c>
      <c r="G1657" t="str">
        <f>STANDINGS_RBI[[#This Row],[League]]&amp;STANDINGS_RBI[[#This Row],[Team]]</f>
        <v>$150 Draft Champions Feb 29 1:00 pm Lg.3793Emperors</v>
      </c>
    </row>
    <row r="1658" spans="1:7" x14ac:dyDescent="0.25">
      <c r="A1658">
        <v>1404</v>
      </c>
      <c r="B1658" t="s">
        <v>1803</v>
      </c>
      <c r="C1658" t="s">
        <v>1801</v>
      </c>
      <c r="D1658">
        <v>957</v>
      </c>
      <c r="E1658">
        <v>1508.5</v>
      </c>
      <c r="F1658">
        <f t="shared" si="25"/>
        <v>7</v>
      </c>
      <c r="G1658" t="str">
        <f>STANDINGS_RBI[[#This Row],[League]]&amp;STANDINGS_RBI[[#This Row],[Team]]</f>
        <v>$150 Draft Champions Feb 29 1:00 pm Lg.3793Nuisance1</v>
      </c>
    </row>
    <row r="1659" spans="1:7" x14ac:dyDescent="0.25">
      <c r="A1659">
        <v>1507</v>
      </c>
      <c r="B1659" t="s">
        <v>1805</v>
      </c>
      <c r="C1659" t="s">
        <v>1801</v>
      </c>
      <c r="D1659">
        <v>950</v>
      </c>
      <c r="E1659">
        <v>1401.5</v>
      </c>
      <c r="F1659">
        <f t="shared" si="25"/>
        <v>8</v>
      </c>
      <c r="G1659" t="str">
        <f>STANDINGS_RBI[[#This Row],[League]]&amp;STANDINGS_RBI[[#This Row],[Team]]</f>
        <v>$150 Draft Champions Feb 29 1:00 pm Lg.3793Orange and blue</v>
      </c>
    </row>
    <row r="1660" spans="1:7" x14ac:dyDescent="0.25">
      <c r="A1660">
        <v>1751</v>
      </c>
      <c r="B1660" t="s">
        <v>1802</v>
      </c>
      <c r="C1660" t="s">
        <v>1801</v>
      </c>
      <c r="D1660">
        <v>930</v>
      </c>
      <c r="E1660">
        <v>1158.5</v>
      </c>
      <c r="F1660">
        <f t="shared" si="25"/>
        <v>9</v>
      </c>
      <c r="G1660" t="str">
        <f>STANDINGS_RBI[[#This Row],[League]]&amp;STANDINGS_RBI[[#This Row],[Team]]</f>
        <v>$150 Draft Champions Feb 29 1:00 pm Lg.3793Lichtgeschwindigkeit!</v>
      </c>
    </row>
    <row r="1661" spans="1:7" x14ac:dyDescent="0.25">
      <c r="A1661">
        <v>1943</v>
      </c>
      <c r="B1661" t="s">
        <v>1811</v>
      </c>
      <c r="C1661" t="s">
        <v>1801</v>
      </c>
      <c r="D1661">
        <v>917</v>
      </c>
      <c r="E1661">
        <v>966.5</v>
      </c>
      <c r="F1661">
        <f t="shared" si="25"/>
        <v>10</v>
      </c>
      <c r="G1661" t="str">
        <f>STANDINGS_RBI[[#This Row],[League]]&amp;STANDINGS_RBI[[#This Row],[Team]]</f>
        <v>$150 Draft Champions Feb 29 1:00 pm Lg.3793MBC Champs</v>
      </c>
    </row>
    <row r="1662" spans="1:7" x14ac:dyDescent="0.25">
      <c r="A1662">
        <v>2172</v>
      </c>
      <c r="B1662" t="s">
        <v>1807</v>
      </c>
      <c r="C1662" t="s">
        <v>1801</v>
      </c>
      <c r="D1662">
        <v>897</v>
      </c>
      <c r="E1662">
        <v>740</v>
      </c>
      <c r="F1662">
        <f t="shared" si="25"/>
        <v>11</v>
      </c>
      <c r="G1662" t="str">
        <f>STANDINGS_RBI[[#This Row],[League]]&amp;STANDINGS_RBI[[#This Row],[Team]]</f>
        <v>$150 Draft Champions Feb 29 1:00 pm Lg.3793Mr Mayhem</v>
      </c>
    </row>
    <row r="1663" spans="1:7" x14ac:dyDescent="0.25">
      <c r="A1663">
        <v>2357</v>
      </c>
      <c r="B1663" t="s">
        <v>1808</v>
      </c>
      <c r="C1663" t="s">
        <v>1801</v>
      </c>
      <c r="D1663">
        <v>875</v>
      </c>
      <c r="E1663">
        <v>556</v>
      </c>
      <c r="F1663">
        <f t="shared" si="25"/>
        <v>12</v>
      </c>
      <c r="G1663" t="str">
        <f>STANDINGS_RBI[[#This Row],[League]]&amp;STANDINGS_RBI[[#This Row],[Team]]</f>
        <v>$150 Draft Champions Feb 29 1:00 pm Lg.3793Team Pruchnik</v>
      </c>
    </row>
    <row r="1664" spans="1:7" x14ac:dyDescent="0.25">
      <c r="A1664">
        <v>2587</v>
      </c>
      <c r="B1664" t="s">
        <v>1812</v>
      </c>
      <c r="C1664" t="s">
        <v>1801</v>
      </c>
      <c r="D1664">
        <v>841</v>
      </c>
      <c r="E1664">
        <v>327</v>
      </c>
      <c r="F1664">
        <f t="shared" si="25"/>
        <v>13</v>
      </c>
      <c r="G1664" t="str">
        <f>STANDINGS_RBI[[#This Row],[League]]&amp;STANDINGS_RBI[[#This Row],[Team]]</f>
        <v>$150 Draft Champions Feb 29 1:00 pm Lg.3793Tobacco Road</v>
      </c>
    </row>
    <row r="1665" spans="1:7" x14ac:dyDescent="0.25">
      <c r="A1665">
        <v>2715</v>
      </c>
      <c r="B1665" t="s">
        <v>206</v>
      </c>
      <c r="C1665" t="s">
        <v>1801</v>
      </c>
      <c r="D1665">
        <v>816</v>
      </c>
      <c r="E1665">
        <v>196.5</v>
      </c>
      <c r="F1665">
        <f t="shared" si="25"/>
        <v>14</v>
      </c>
      <c r="G1665" t="str">
        <f>STANDINGS_RBI[[#This Row],[League]]&amp;STANDINGS_RBI[[#This Row],[Team]]</f>
        <v>$150 Draft Champions Feb 29 1:00 pm Lg.3793Team Eroh</v>
      </c>
    </row>
    <row r="1666" spans="1:7" x14ac:dyDescent="0.25">
      <c r="A1666">
        <v>2755</v>
      </c>
      <c r="B1666" t="s">
        <v>1809</v>
      </c>
      <c r="C1666" t="s">
        <v>1801</v>
      </c>
      <c r="D1666">
        <v>800</v>
      </c>
      <c r="E1666">
        <v>156.5</v>
      </c>
      <c r="F1666">
        <f t="shared" si="25"/>
        <v>15</v>
      </c>
      <c r="G1666" t="str">
        <f>STANDINGS_RBI[[#This Row],[League]]&amp;STANDINGS_RBI[[#This Row],[Team]]</f>
        <v>$150 Draft Champions Feb 29 1:00 pm Lg.3793Team Lentz</v>
      </c>
    </row>
    <row r="1667" spans="1:7" x14ac:dyDescent="0.25">
      <c r="A1667">
        <v>204</v>
      </c>
      <c r="B1667" t="s">
        <v>128</v>
      </c>
      <c r="C1667" t="s">
        <v>1814</v>
      </c>
      <c r="D1667">
        <v>1077</v>
      </c>
      <c r="E1667">
        <v>2708</v>
      </c>
      <c r="F1667">
        <f t="shared" ref="F1667:F1730" si="26">IF(C1667=C1666,F1666+1,1)</f>
        <v>1</v>
      </c>
      <c r="G1667" t="str">
        <f>STANDINGS_RBI[[#This Row],[League]]&amp;STANDINGS_RBI[[#This Row],[Team]]</f>
        <v>$150 Draft Champions Feb 29 1:00 pm Lg.3794Team Boelkens</v>
      </c>
    </row>
    <row r="1668" spans="1:7" x14ac:dyDescent="0.25">
      <c r="A1668">
        <v>556</v>
      </c>
      <c r="B1668" t="s">
        <v>1825</v>
      </c>
      <c r="C1668" t="s">
        <v>1814</v>
      </c>
      <c r="D1668">
        <v>1029</v>
      </c>
      <c r="E1668">
        <v>2357</v>
      </c>
      <c r="F1668">
        <f t="shared" si="26"/>
        <v>2</v>
      </c>
      <c r="G1668" t="str">
        <f>STANDINGS_RBI[[#This Row],[League]]&amp;STANDINGS_RBI[[#This Row],[Team]]</f>
        <v>$150 Draft Champions Feb 29 1:00 pm Lg.3794Neptune</v>
      </c>
    </row>
    <row r="1669" spans="1:7" x14ac:dyDescent="0.25">
      <c r="A1669">
        <v>583</v>
      </c>
      <c r="B1669" t="s">
        <v>342</v>
      </c>
      <c r="C1669" t="s">
        <v>1814</v>
      </c>
      <c r="D1669">
        <v>1025</v>
      </c>
      <c r="E1669">
        <v>2327.5</v>
      </c>
      <c r="F1669">
        <f t="shared" si="26"/>
        <v>3</v>
      </c>
      <c r="G1669" t="str">
        <f>STANDINGS_RBI[[#This Row],[League]]&amp;STANDINGS_RBI[[#This Row],[Team]]</f>
        <v>$150 Draft Champions Feb 29 1:00 pm Lg.3794Big League Choo</v>
      </c>
    </row>
    <row r="1670" spans="1:7" x14ac:dyDescent="0.25">
      <c r="A1670">
        <v>829</v>
      </c>
      <c r="B1670" t="s">
        <v>1816</v>
      </c>
      <c r="C1670" t="s">
        <v>1814</v>
      </c>
      <c r="D1670">
        <v>1003</v>
      </c>
      <c r="E1670">
        <v>2086</v>
      </c>
      <c r="F1670">
        <f t="shared" si="26"/>
        <v>4</v>
      </c>
      <c r="G1670" t="str">
        <f>STANDINGS_RBI[[#This Row],[League]]&amp;STANDINGS_RBI[[#This Row],[Team]]</f>
        <v>$150 Draft Champions Feb 29 1:00 pm Lg.3794extra one</v>
      </c>
    </row>
    <row r="1671" spans="1:7" x14ac:dyDescent="0.25">
      <c r="A1671">
        <v>947</v>
      </c>
      <c r="B1671" t="s">
        <v>1819</v>
      </c>
      <c r="C1671" t="s">
        <v>1814</v>
      </c>
      <c r="D1671">
        <v>993</v>
      </c>
      <c r="E1671">
        <v>1964</v>
      </c>
      <c r="F1671">
        <f t="shared" si="26"/>
        <v>5</v>
      </c>
      <c r="G1671" t="str">
        <f>STANDINGS_RBI[[#This Row],[League]]&amp;STANDINGS_RBI[[#This Row],[Team]]</f>
        <v>$150 Draft Champions Feb 29 1:00 pm Lg.3794Hakuna Machado</v>
      </c>
    </row>
    <row r="1672" spans="1:7" x14ac:dyDescent="0.25">
      <c r="A1672">
        <v>1001</v>
      </c>
      <c r="B1672" t="s">
        <v>1820</v>
      </c>
      <c r="C1672" t="s">
        <v>1814</v>
      </c>
      <c r="D1672">
        <v>988</v>
      </c>
      <c r="E1672">
        <v>1913</v>
      </c>
      <c r="F1672">
        <f t="shared" si="26"/>
        <v>6</v>
      </c>
      <c r="G1672" t="str">
        <f>STANDINGS_RBI[[#This Row],[League]]&amp;STANDINGS_RBI[[#This Row],[Team]]</f>
        <v>$150 Draft Champions Feb 29 1:00 pm Lg.3794The Elephant Man</v>
      </c>
    </row>
    <row r="1673" spans="1:7" x14ac:dyDescent="0.25">
      <c r="A1673">
        <v>1216</v>
      </c>
      <c r="B1673" t="s">
        <v>1318</v>
      </c>
      <c r="C1673" t="s">
        <v>1814</v>
      </c>
      <c r="D1673">
        <v>971</v>
      </c>
      <c r="E1673">
        <v>1696</v>
      </c>
      <c r="F1673">
        <f t="shared" si="26"/>
        <v>7</v>
      </c>
      <c r="G1673" t="str">
        <f>STANDINGS_RBI[[#This Row],[League]]&amp;STANDINGS_RBI[[#This Row],[Team]]</f>
        <v>$150 Draft Champions Feb 29 1:00 pm Lg.3794Team MCHUGH</v>
      </c>
    </row>
    <row r="1674" spans="1:7" x14ac:dyDescent="0.25">
      <c r="A1674">
        <v>1283</v>
      </c>
      <c r="B1674" t="s">
        <v>1815</v>
      </c>
      <c r="C1674" t="s">
        <v>1814</v>
      </c>
      <c r="D1674">
        <v>965</v>
      </c>
      <c r="E1674">
        <v>1630</v>
      </c>
      <c r="F1674">
        <f t="shared" si="26"/>
        <v>8</v>
      </c>
      <c r="G1674" t="str">
        <f>STANDINGS_RBI[[#This Row],[League]]&amp;STANDINGS_RBI[[#This Row],[Team]]</f>
        <v>$150 Draft Champions Feb 29 1:00 pm Lg.3794One in a Million</v>
      </c>
    </row>
    <row r="1675" spans="1:7" x14ac:dyDescent="0.25">
      <c r="A1675">
        <v>1342</v>
      </c>
      <c r="B1675" t="s">
        <v>1817</v>
      </c>
      <c r="C1675" t="s">
        <v>1814</v>
      </c>
      <c r="D1675">
        <v>961</v>
      </c>
      <c r="E1675">
        <v>1568.5</v>
      </c>
      <c r="F1675">
        <f t="shared" si="26"/>
        <v>9</v>
      </c>
      <c r="G1675" t="str">
        <f>STANDINGS_RBI[[#This Row],[League]]&amp;STANDINGS_RBI[[#This Row],[Team]]</f>
        <v>$150 Draft Champions Feb 29 1:00 pm Lg.3794Kulaski's Avengers</v>
      </c>
    </row>
    <row r="1676" spans="1:7" x14ac:dyDescent="0.25">
      <c r="A1676">
        <v>1884</v>
      </c>
      <c r="B1676" t="s">
        <v>1818</v>
      </c>
      <c r="C1676" t="s">
        <v>1814</v>
      </c>
      <c r="D1676">
        <v>921</v>
      </c>
      <c r="E1676">
        <v>1030</v>
      </c>
      <c r="F1676">
        <f t="shared" si="26"/>
        <v>10</v>
      </c>
      <c r="G1676" t="str">
        <f>STANDINGS_RBI[[#This Row],[League]]&amp;STANDINGS_RBI[[#This Row],[Team]]</f>
        <v>$150 Draft Champions Feb 29 1:00 pm Lg.3794Strikeouts 2</v>
      </c>
    </row>
    <row r="1677" spans="1:7" x14ac:dyDescent="0.25">
      <c r="A1677">
        <v>2100</v>
      </c>
      <c r="B1677" t="s">
        <v>1822</v>
      </c>
      <c r="C1677" t="s">
        <v>1814</v>
      </c>
      <c r="D1677">
        <v>903</v>
      </c>
      <c r="E1677">
        <v>812.5</v>
      </c>
      <c r="F1677">
        <f t="shared" si="26"/>
        <v>11</v>
      </c>
      <c r="G1677" t="str">
        <f>STANDINGS_RBI[[#This Row],[League]]&amp;STANDINGS_RBI[[#This Row],[Team]]</f>
        <v>$150 Draft Champions Feb 29 1:00 pm Lg.3794Team Bell</v>
      </c>
    </row>
    <row r="1678" spans="1:7" x14ac:dyDescent="0.25">
      <c r="A1678">
        <v>2497</v>
      </c>
      <c r="B1678" t="s">
        <v>1824</v>
      </c>
      <c r="C1678" t="s">
        <v>1814</v>
      </c>
      <c r="D1678">
        <v>855</v>
      </c>
      <c r="E1678">
        <v>415</v>
      </c>
      <c r="F1678">
        <f t="shared" si="26"/>
        <v>12</v>
      </c>
      <c r="G1678" t="str">
        <f>STANDINGS_RBI[[#This Row],[League]]&amp;STANDINGS_RBI[[#This Row],[Team]]</f>
        <v>$150 Draft Champions Feb 29 1:00 pm Lg.3794Kings of Swing</v>
      </c>
    </row>
    <row r="1679" spans="1:7" x14ac:dyDescent="0.25">
      <c r="A1679">
        <v>2592</v>
      </c>
      <c r="B1679" t="s">
        <v>1821</v>
      </c>
      <c r="C1679" t="s">
        <v>1814</v>
      </c>
      <c r="D1679">
        <v>840</v>
      </c>
      <c r="E1679">
        <v>319</v>
      </c>
      <c r="F1679">
        <f t="shared" si="26"/>
        <v>13</v>
      </c>
      <c r="G1679" t="str">
        <f>STANDINGS_RBI[[#This Row],[League]]&amp;STANDINGS_RBI[[#This Row],[Team]]</f>
        <v>$150 Draft Champions Feb 29 1:00 pm Lg.3794MILWAUKEE DC3</v>
      </c>
    </row>
    <row r="1680" spans="1:7" x14ac:dyDescent="0.25">
      <c r="A1680">
        <v>2757</v>
      </c>
      <c r="B1680" t="s">
        <v>1823</v>
      </c>
      <c r="C1680" t="s">
        <v>1814</v>
      </c>
      <c r="D1680">
        <v>799</v>
      </c>
      <c r="E1680">
        <v>152.5</v>
      </c>
      <c r="F1680">
        <f t="shared" si="26"/>
        <v>14</v>
      </c>
      <c r="G1680" t="str">
        <f>STANDINGS_RBI[[#This Row],[League]]&amp;STANDINGS_RBI[[#This Row],[Team]]</f>
        <v>$150 Draft Champions Feb 29 1:00 pm Lg.3794Sam's Club 3</v>
      </c>
    </row>
    <row r="1681" spans="1:7" x14ac:dyDescent="0.25">
      <c r="A1681">
        <v>2779</v>
      </c>
      <c r="B1681" t="s">
        <v>287</v>
      </c>
      <c r="C1681" t="s">
        <v>1814</v>
      </c>
      <c r="D1681">
        <v>793</v>
      </c>
      <c r="E1681">
        <v>132.5</v>
      </c>
      <c r="F1681">
        <f t="shared" si="26"/>
        <v>15</v>
      </c>
      <c r="G1681" t="str">
        <f>STANDINGS_RBI[[#This Row],[League]]&amp;STANDINGS_RBI[[#This Row],[Team]]</f>
        <v>$150 Draft Champions Feb 29 1:00 pm Lg.3794ICE BOX</v>
      </c>
    </row>
    <row r="1682" spans="1:7" x14ac:dyDescent="0.25">
      <c r="A1682">
        <v>123</v>
      </c>
      <c r="B1682" t="s">
        <v>1829</v>
      </c>
      <c r="C1682" t="s">
        <v>1827</v>
      </c>
      <c r="D1682">
        <v>1096</v>
      </c>
      <c r="E1682">
        <v>2787</v>
      </c>
      <c r="F1682">
        <f t="shared" si="26"/>
        <v>1</v>
      </c>
      <c r="G1682" t="str">
        <f>STANDINGS_RBI[[#This Row],[League]]&amp;STANDINGS_RBI[[#This Row],[Team]]</f>
        <v>$150 Draft Champions Feb 29 1:00 pm Lg.3800JoDy CoNcREteR</v>
      </c>
    </row>
    <row r="1683" spans="1:7" x14ac:dyDescent="0.25">
      <c r="A1683">
        <v>523</v>
      </c>
      <c r="B1683" t="s">
        <v>1828</v>
      </c>
      <c r="C1683" t="s">
        <v>1827</v>
      </c>
      <c r="D1683">
        <v>1032</v>
      </c>
      <c r="E1683">
        <v>2391</v>
      </c>
      <c r="F1683">
        <f t="shared" si="26"/>
        <v>2</v>
      </c>
      <c r="G1683" t="str">
        <f>STANDINGS_RBI[[#This Row],[League]]&amp;STANDINGS_RBI[[#This Row],[Team]]</f>
        <v>$150 Draft Champions Feb 29 1:00 pm Lg.3800kirksmax</v>
      </c>
    </row>
    <row r="1684" spans="1:7" x14ac:dyDescent="0.25">
      <c r="A1684">
        <v>539</v>
      </c>
      <c r="B1684" t="s">
        <v>1835</v>
      </c>
      <c r="C1684" t="s">
        <v>1827</v>
      </c>
      <c r="D1684">
        <v>1030</v>
      </c>
      <c r="E1684">
        <v>2370</v>
      </c>
      <c r="F1684">
        <f t="shared" si="26"/>
        <v>3</v>
      </c>
      <c r="G1684" t="str">
        <f>STANDINGS_RBI[[#This Row],[League]]&amp;STANDINGS_RBI[[#This Row],[Team]]</f>
        <v>$150 Draft Champions Feb 29 1:00 pm Lg.3800Las Vegas Ratpack 4</v>
      </c>
    </row>
    <row r="1685" spans="1:7" x14ac:dyDescent="0.25">
      <c r="A1685">
        <v>731</v>
      </c>
      <c r="B1685" t="s">
        <v>1830</v>
      </c>
      <c r="C1685" t="s">
        <v>1827</v>
      </c>
      <c r="D1685">
        <v>1011</v>
      </c>
      <c r="E1685">
        <v>2180</v>
      </c>
      <c r="F1685">
        <f t="shared" si="26"/>
        <v>4</v>
      </c>
      <c r="G1685" t="str">
        <f>STANDINGS_RBI[[#This Row],[League]]&amp;STANDINGS_RBI[[#This Row],[Team]]</f>
        <v>$150 Draft Champions Feb 29 1:00 pm Lg.3800Team Floyd II</v>
      </c>
    </row>
    <row r="1686" spans="1:7" x14ac:dyDescent="0.25">
      <c r="A1686">
        <v>811</v>
      </c>
      <c r="B1686" t="s">
        <v>18</v>
      </c>
      <c r="C1686" t="s">
        <v>1827</v>
      </c>
      <c r="D1686">
        <v>1004</v>
      </c>
      <c r="E1686">
        <v>2098</v>
      </c>
      <c r="F1686">
        <f t="shared" si="26"/>
        <v>5</v>
      </c>
      <c r="G1686" t="str">
        <f>STANDINGS_RBI[[#This Row],[League]]&amp;STANDINGS_RBI[[#This Row],[Team]]</f>
        <v>$150 Draft Champions Feb 29 1:00 pm Lg.3800Home Run Derbies</v>
      </c>
    </row>
    <row r="1687" spans="1:7" x14ac:dyDescent="0.25">
      <c r="A1687">
        <v>930</v>
      </c>
      <c r="B1687" t="s">
        <v>1831</v>
      </c>
      <c r="C1687" t="s">
        <v>1827</v>
      </c>
      <c r="D1687">
        <v>995</v>
      </c>
      <c r="E1687">
        <v>1987</v>
      </c>
      <c r="F1687">
        <f t="shared" si="26"/>
        <v>6</v>
      </c>
      <c r="G1687" t="str">
        <f>STANDINGS_RBI[[#This Row],[League]]&amp;STANDINGS_RBI[[#This Row],[Team]]</f>
        <v>$150 Draft Champions Feb 29 1:00 pm Lg.3800West Side Child</v>
      </c>
    </row>
    <row r="1688" spans="1:7" x14ac:dyDescent="0.25">
      <c r="A1688">
        <v>948</v>
      </c>
      <c r="B1688" t="s">
        <v>1826</v>
      </c>
      <c r="C1688" t="s">
        <v>1827</v>
      </c>
      <c r="D1688">
        <v>993</v>
      </c>
      <c r="E1688">
        <v>1964</v>
      </c>
      <c r="F1688">
        <f t="shared" si="26"/>
        <v>7</v>
      </c>
      <c r="G1688" t="str">
        <f>STANDINGS_RBI[[#This Row],[League]]&amp;STANDINGS_RBI[[#This Row],[Team]]</f>
        <v>$150 Draft Champions Feb 29 1:00 pm Lg.3800Team Hodges</v>
      </c>
    </row>
    <row r="1689" spans="1:7" x14ac:dyDescent="0.25">
      <c r="A1689">
        <v>1185</v>
      </c>
      <c r="B1689" t="s">
        <v>1837</v>
      </c>
      <c r="C1689" t="s">
        <v>1827</v>
      </c>
      <c r="D1689">
        <v>973</v>
      </c>
      <c r="E1689">
        <v>1725</v>
      </c>
      <c r="F1689">
        <f t="shared" si="26"/>
        <v>8</v>
      </c>
      <c r="G1689" t="str">
        <f>STANDINGS_RBI[[#This Row],[League]]&amp;STANDINGS_RBI[[#This Row],[Team]]</f>
        <v>$150 Draft Champions Feb 29 1:00 pm Lg.3800Revenge of Wally Backman</v>
      </c>
    </row>
    <row r="1690" spans="1:7" x14ac:dyDescent="0.25">
      <c r="A1690">
        <v>1467</v>
      </c>
      <c r="B1690" t="s">
        <v>1832</v>
      </c>
      <c r="C1690" t="s">
        <v>1827</v>
      </c>
      <c r="D1690">
        <v>953</v>
      </c>
      <c r="E1690">
        <v>1446</v>
      </c>
      <c r="F1690">
        <f t="shared" si="26"/>
        <v>9</v>
      </c>
      <c r="G1690" t="str">
        <f>STANDINGS_RBI[[#This Row],[League]]&amp;STANDINGS_RBI[[#This Row],[Team]]</f>
        <v>$150 Draft Champions Feb 29 1:00 pm Lg.3800Magic Carpets</v>
      </c>
    </row>
    <row r="1691" spans="1:7" x14ac:dyDescent="0.25">
      <c r="A1691">
        <v>1631</v>
      </c>
      <c r="B1691" t="s">
        <v>156</v>
      </c>
      <c r="C1691" t="s">
        <v>1827</v>
      </c>
      <c r="D1691">
        <v>939</v>
      </c>
      <c r="E1691">
        <v>1275</v>
      </c>
      <c r="F1691">
        <f t="shared" si="26"/>
        <v>10</v>
      </c>
      <c r="G1691" t="str">
        <f>STANDINGS_RBI[[#This Row],[League]]&amp;STANDINGS_RBI[[#This Row],[Team]]</f>
        <v>$150 Draft Champions Feb 29 1:00 pm Lg.3800Cubs Win</v>
      </c>
    </row>
    <row r="1692" spans="1:7" x14ac:dyDescent="0.25">
      <c r="A1692">
        <v>2273</v>
      </c>
      <c r="B1692" t="s">
        <v>1834</v>
      </c>
      <c r="C1692" t="s">
        <v>1827</v>
      </c>
      <c r="D1692">
        <v>885</v>
      </c>
      <c r="E1692">
        <v>638.5</v>
      </c>
      <c r="F1692">
        <f t="shared" si="26"/>
        <v>11</v>
      </c>
      <c r="G1692" t="str">
        <f>STANDINGS_RBI[[#This Row],[League]]&amp;STANDINGS_RBI[[#This Row],[Team]]</f>
        <v>$150 Draft Champions Feb 29 1:00 pm Lg.3800NDfan2</v>
      </c>
    </row>
    <row r="1693" spans="1:7" x14ac:dyDescent="0.25">
      <c r="A1693">
        <v>2461</v>
      </c>
      <c r="B1693" t="s">
        <v>87</v>
      </c>
      <c r="C1693" t="s">
        <v>1827</v>
      </c>
      <c r="D1693">
        <v>861</v>
      </c>
      <c r="E1693">
        <v>453.5</v>
      </c>
      <c r="F1693">
        <f t="shared" si="26"/>
        <v>12</v>
      </c>
      <c r="G1693" t="str">
        <f>STANDINGS_RBI[[#This Row],[League]]&amp;STANDINGS_RBI[[#This Row],[Team]]</f>
        <v>$150 Draft Champions Feb 29 1:00 pm Lg.3800The Northsiders</v>
      </c>
    </row>
    <row r="1694" spans="1:7" x14ac:dyDescent="0.25">
      <c r="A1694">
        <v>2550</v>
      </c>
      <c r="B1694" t="s">
        <v>1833</v>
      </c>
      <c r="C1694" t="s">
        <v>1827</v>
      </c>
      <c r="D1694">
        <v>847</v>
      </c>
      <c r="E1694">
        <v>360.5</v>
      </c>
      <c r="F1694">
        <f t="shared" si="26"/>
        <v>13</v>
      </c>
      <c r="G1694" t="str">
        <f>STANDINGS_RBI[[#This Row],[League]]&amp;STANDINGS_RBI[[#This Row],[Team]]</f>
        <v>$150 Draft Champions Feb 29 1:00 pm Lg.3800Piss and Vinegar</v>
      </c>
    </row>
    <row r="1695" spans="1:7" x14ac:dyDescent="0.25">
      <c r="A1695">
        <v>2563</v>
      </c>
      <c r="B1695" t="s">
        <v>1836</v>
      </c>
      <c r="C1695" t="s">
        <v>1827</v>
      </c>
      <c r="D1695">
        <v>844</v>
      </c>
      <c r="E1695">
        <v>345</v>
      </c>
      <c r="F1695">
        <f t="shared" si="26"/>
        <v>14</v>
      </c>
      <c r="G1695" t="str">
        <f>STANDINGS_RBI[[#This Row],[League]]&amp;STANDINGS_RBI[[#This Row],[Team]]</f>
        <v>$150 Draft Champions Feb 29 1:00 pm Lg.3800Fishsqueezer</v>
      </c>
    </row>
    <row r="1696" spans="1:7" x14ac:dyDescent="0.25">
      <c r="A1696">
        <v>2756</v>
      </c>
      <c r="B1696" t="s">
        <v>390</v>
      </c>
      <c r="C1696" t="s">
        <v>1827</v>
      </c>
      <c r="D1696">
        <v>799</v>
      </c>
      <c r="E1696">
        <v>152.5</v>
      </c>
      <c r="F1696">
        <f t="shared" si="26"/>
        <v>15</v>
      </c>
      <c r="G1696" t="str">
        <f>STANDINGS_RBI[[#This Row],[League]]&amp;STANDINGS_RBI[[#This Row],[Team]]</f>
        <v>$150 Draft Champions Feb 29 1:00 pm Lg.3800Big Air</v>
      </c>
    </row>
    <row r="1697" spans="1:7" x14ac:dyDescent="0.25">
      <c r="A1697">
        <v>252</v>
      </c>
      <c r="B1697" t="s">
        <v>1838</v>
      </c>
      <c r="C1697" t="s">
        <v>1839</v>
      </c>
      <c r="D1697">
        <v>1068</v>
      </c>
      <c r="E1697">
        <v>2659</v>
      </c>
      <c r="F1697">
        <f t="shared" si="26"/>
        <v>1</v>
      </c>
      <c r="G1697" t="str">
        <f>STANDINGS_RBI[[#This Row],[League]]&amp;STANDINGS_RBI[[#This Row],[Team]]</f>
        <v>$150 Draft Champions Feb 29 1:00 pm Lg.3802DC Machine2</v>
      </c>
    </row>
    <row r="1698" spans="1:7" x14ac:dyDescent="0.25">
      <c r="A1698">
        <v>766</v>
      </c>
      <c r="B1698" t="s">
        <v>1844</v>
      </c>
      <c r="C1698" t="s">
        <v>1839</v>
      </c>
      <c r="D1698">
        <v>1008</v>
      </c>
      <c r="E1698">
        <v>2145</v>
      </c>
      <c r="F1698">
        <f t="shared" si="26"/>
        <v>2</v>
      </c>
      <c r="G1698" t="str">
        <f>STANDINGS_RBI[[#This Row],[League]]&amp;STANDINGS_RBI[[#This Row],[Team]]</f>
        <v>$150 Draft Champions Feb 29 1:00 pm Lg.3802SB Nation Royals Review</v>
      </c>
    </row>
    <row r="1699" spans="1:7" x14ac:dyDescent="0.25">
      <c r="A1699">
        <v>1059</v>
      </c>
      <c r="B1699" t="s">
        <v>1845</v>
      </c>
      <c r="C1699" t="s">
        <v>1839</v>
      </c>
      <c r="D1699">
        <v>983</v>
      </c>
      <c r="E1699">
        <v>1845</v>
      </c>
      <c r="F1699">
        <f t="shared" si="26"/>
        <v>3</v>
      </c>
      <c r="G1699" t="str">
        <f>STANDINGS_RBI[[#This Row],[League]]&amp;STANDINGS_RBI[[#This Row],[Team]]</f>
        <v>$150 Draft Champions Feb 29 1:00 pm Lg.3802Ashley Schaeffer</v>
      </c>
    </row>
    <row r="1700" spans="1:7" x14ac:dyDescent="0.25">
      <c r="A1700">
        <v>1071</v>
      </c>
      <c r="B1700" t="s">
        <v>1843</v>
      </c>
      <c r="C1700" t="s">
        <v>1839</v>
      </c>
      <c r="D1700">
        <v>983</v>
      </c>
      <c r="E1700">
        <v>1845</v>
      </c>
      <c r="F1700">
        <f t="shared" si="26"/>
        <v>4</v>
      </c>
      <c r="G1700" t="str">
        <f>STANDINGS_RBI[[#This Row],[League]]&amp;STANDINGS_RBI[[#This Row],[Team]]</f>
        <v>$150 Draft Champions Feb 29 1:00 pm Lg.3802Rake City</v>
      </c>
    </row>
    <row r="1701" spans="1:7" x14ac:dyDescent="0.25">
      <c r="A1701">
        <v>1097</v>
      </c>
      <c r="B1701" t="s">
        <v>1847</v>
      </c>
      <c r="C1701" t="s">
        <v>1839</v>
      </c>
      <c r="D1701">
        <v>980</v>
      </c>
      <c r="E1701">
        <v>1810</v>
      </c>
      <c r="F1701">
        <f t="shared" si="26"/>
        <v>5</v>
      </c>
      <c r="G1701" t="str">
        <f>STANDINGS_RBI[[#This Row],[League]]&amp;STANDINGS_RBI[[#This Row],[Team]]</f>
        <v>$150 Draft Champions Feb 29 1:00 pm Lg.3802Dominance &amp; Submission IV</v>
      </c>
    </row>
    <row r="1702" spans="1:7" x14ac:dyDescent="0.25">
      <c r="A1702">
        <v>1104</v>
      </c>
      <c r="B1702" t="s">
        <v>1840</v>
      </c>
      <c r="C1702" t="s">
        <v>1839</v>
      </c>
      <c r="D1702">
        <v>980</v>
      </c>
      <c r="E1702">
        <v>1810</v>
      </c>
      <c r="F1702">
        <f t="shared" si="26"/>
        <v>6</v>
      </c>
      <c r="G1702" t="str">
        <f>STANDINGS_RBI[[#This Row],[League]]&amp;STANDINGS_RBI[[#This Row],[Team]]</f>
        <v>$150 Draft Champions Feb 29 1:00 pm Lg.3802Team Girouard</v>
      </c>
    </row>
    <row r="1703" spans="1:7" x14ac:dyDescent="0.25">
      <c r="A1703">
        <v>1165</v>
      </c>
      <c r="B1703" t="s">
        <v>236</v>
      </c>
      <c r="C1703" t="s">
        <v>1839</v>
      </c>
      <c r="D1703">
        <v>975</v>
      </c>
      <c r="E1703">
        <v>1753.5</v>
      </c>
      <c r="F1703">
        <f t="shared" si="26"/>
        <v>7</v>
      </c>
      <c r="G1703" t="str">
        <f>STANDINGS_RBI[[#This Row],[League]]&amp;STANDINGS_RBI[[#This Row],[Team]]</f>
        <v>$150 Draft Champions Feb 29 1:00 pm Lg.3802Timko Toe Jammers</v>
      </c>
    </row>
    <row r="1704" spans="1:7" x14ac:dyDescent="0.25">
      <c r="A1704">
        <v>1173</v>
      </c>
      <c r="B1704" t="s">
        <v>380</v>
      </c>
      <c r="C1704" t="s">
        <v>1839</v>
      </c>
      <c r="D1704">
        <v>974</v>
      </c>
      <c r="E1704">
        <v>1739</v>
      </c>
      <c r="F1704">
        <f t="shared" si="26"/>
        <v>8</v>
      </c>
      <c r="G1704" t="str">
        <f>STANDINGS_RBI[[#This Row],[League]]&amp;STANDINGS_RBI[[#This Row],[Team]]</f>
        <v>$150 Draft Champions Feb 29 1:00 pm Lg.3802Team McDermott</v>
      </c>
    </row>
    <row r="1705" spans="1:7" x14ac:dyDescent="0.25">
      <c r="A1705">
        <v>1214</v>
      </c>
      <c r="B1705" t="s">
        <v>1842</v>
      </c>
      <c r="C1705" t="s">
        <v>1839</v>
      </c>
      <c r="D1705">
        <v>971</v>
      </c>
      <c r="E1705">
        <v>1696</v>
      </c>
      <c r="F1705">
        <f t="shared" si="26"/>
        <v>9</v>
      </c>
      <c r="G1705" t="str">
        <f>STANDINGS_RBI[[#This Row],[League]]&amp;STANDINGS_RBI[[#This Row],[Team]]</f>
        <v>$150 Draft Champions Feb 29 1:00 pm Lg.3802Team Drevojan</v>
      </c>
    </row>
    <row r="1706" spans="1:7" x14ac:dyDescent="0.25">
      <c r="A1706">
        <v>1456</v>
      </c>
      <c r="B1706" t="s">
        <v>1846</v>
      </c>
      <c r="C1706" t="s">
        <v>1839</v>
      </c>
      <c r="D1706">
        <v>954</v>
      </c>
      <c r="E1706">
        <v>1463.5</v>
      </c>
      <c r="F1706">
        <f t="shared" si="26"/>
        <v>10</v>
      </c>
      <c r="G1706" t="str">
        <f>STANDINGS_RBI[[#This Row],[League]]&amp;STANDINGS_RBI[[#This Row],[Team]]</f>
        <v>$150 Draft Champions Feb 29 1:00 pm Lg.3802The Wy's Guys</v>
      </c>
    </row>
    <row r="1707" spans="1:7" x14ac:dyDescent="0.25">
      <c r="A1707">
        <v>1628</v>
      </c>
      <c r="B1707" t="s">
        <v>41</v>
      </c>
      <c r="C1707" t="s">
        <v>1839</v>
      </c>
      <c r="D1707">
        <v>940</v>
      </c>
      <c r="E1707">
        <v>1287</v>
      </c>
      <c r="F1707">
        <f t="shared" si="26"/>
        <v>11</v>
      </c>
      <c r="G1707" t="str">
        <f>STANDINGS_RBI[[#This Row],[League]]&amp;STANDINGS_RBI[[#This Row],[Team]]</f>
        <v>$150 Draft Champions Feb 29 1:00 pm Lg.3802Team Walker</v>
      </c>
    </row>
    <row r="1708" spans="1:7" x14ac:dyDescent="0.25">
      <c r="A1708">
        <v>1854</v>
      </c>
      <c r="B1708" t="s">
        <v>639</v>
      </c>
      <c r="C1708" t="s">
        <v>1839</v>
      </c>
      <c r="D1708">
        <v>923</v>
      </c>
      <c r="E1708">
        <v>1063.5</v>
      </c>
      <c r="F1708">
        <f t="shared" si="26"/>
        <v>12</v>
      </c>
      <c r="G1708" t="str">
        <f>STANDINGS_RBI[[#This Row],[League]]&amp;STANDINGS_RBI[[#This Row],[Team]]</f>
        <v>$150 Draft Champions Feb 29 1:00 pm Lg.3802Team Fisher</v>
      </c>
    </row>
    <row r="1709" spans="1:7" x14ac:dyDescent="0.25">
      <c r="A1709">
        <v>2057</v>
      </c>
      <c r="B1709" t="s">
        <v>1841</v>
      </c>
      <c r="C1709" t="s">
        <v>1839</v>
      </c>
      <c r="D1709">
        <v>907</v>
      </c>
      <c r="E1709">
        <v>857.5</v>
      </c>
      <c r="F1709">
        <f t="shared" si="26"/>
        <v>13</v>
      </c>
      <c r="G1709" t="str">
        <f>STANDINGS_RBI[[#This Row],[League]]&amp;STANDINGS_RBI[[#This Row],[Team]]</f>
        <v>$150 Draft Champions Feb 29 1:00 pm Lg.3802WARthless</v>
      </c>
    </row>
    <row r="1710" spans="1:7" x14ac:dyDescent="0.25">
      <c r="A1710">
        <v>2585</v>
      </c>
      <c r="B1710" t="s">
        <v>1848</v>
      </c>
      <c r="C1710" t="s">
        <v>1839</v>
      </c>
      <c r="D1710">
        <v>841</v>
      </c>
      <c r="E1710">
        <v>327</v>
      </c>
      <c r="F1710">
        <f t="shared" si="26"/>
        <v>14</v>
      </c>
      <c r="G1710" t="str">
        <f>STANDINGS_RBI[[#This Row],[League]]&amp;STANDINGS_RBI[[#This Row],[Team]]</f>
        <v>$150 Draft Champions Feb 29 1:00 pm Lg.3802Team Savage</v>
      </c>
    </row>
    <row r="1711" spans="1:7" x14ac:dyDescent="0.25">
      <c r="A1711">
        <v>2802</v>
      </c>
      <c r="B1711" t="s">
        <v>194</v>
      </c>
      <c r="C1711" t="s">
        <v>1839</v>
      </c>
      <c r="D1711">
        <v>785</v>
      </c>
      <c r="E1711">
        <v>109</v>
      </c>
      <c r="F1711">
        <f t="shared" si="26"/>
        <v>15</v>
      </c>
      <c r="G1711" t="str">
        <f>STANDINGS_RBI[[#This Row],[League]]&amp;STANDINGS_RBI[[#This Row],[Team]]</f>
        <v>$150 Draft Champions Feb 29 1:00 pm Lg.3802Team Metivier</v>
      </c>
    </row>
    <row r="1712" spans="1:7" x14ac:dyDescent="0.25">
      <c r="A1712">
        <v>135</v>
      </c>
      <c r="B1712" t="s">
        <v>1855</v>
      </c>
      <c r="C1712" t="s">
        <v>1850</v>
      </c>
      <c r="D1712">
        <v>1092</v>
      </c>
      <c r="E1712">
        <v>2773.5</v>
      </c>
      <c r="F1712">
        <f t="shared" si="26"/>
        <v>1</v>
      </c>
      <c r="G1712" t="str">
        <f>STANDINGS_RBI[[#This Row],[League]]&amp;STANDINGS_RBI[[#This Row],[Team]]</f>
        <v>$150 Draft Champions Jan 01 1:00 pm Lg.3576Capitol Knockers Rides Again</v>
      </c>
    </row>
    <row r="1713" spans="1:7" x14ac:dyDescent="0.25">
      <c r="A1713">
        <v>327</v>
      </c>
      <c r="B1713" t="s">
        <v>1849</v>
      </c>
      <c r="C1713" t="s">
        <v>1850</v>
      </c>
      <c r="D1713">
        <v>1056</v>
      </c>
      <c r="E1713">
        <v>2582</v>
      </c>
      <c r="F1713">
        <f t="shared" si="26"/>
        <v>2</v>
      </c>
      <c r="G1713" t="str">
        <f>STANDINGS_RBI[[#This Row],[League]]&amp;STANDINGS_RBI[[#This Row],[Team]]</f>
        <v>$150 Draft Champions Jan 01 1:00 pm Lg.3576EMERSON 4</v>
      </c>
    </row>
    <row r="1714" spans="1:7" x14ac:dyDescent="0.25">
      <c r="A1714">
        <v>516</v>
      </c>
      <c r="B1714" t="s">
        <v>1854</v>
      </c>
      <c r="C1714" t="s">
        <v>1850</v>
      </c>
      <c r="D1714">
        <v>1033</v>
      </c>
      <c r="E1714">
        <v>2399.5</v>
      </c>
      <c r="F1714">
        <f t="shared" si="26"/>
        <v>3</v>
      </c>
      <c r="G1714" t="str">
        <f>STANDINGS_RBI[[#This Row],[League]]&amp;STANDINGS_RBI[[#This Row],[Team]]</f>
        <v>$150 Draft Champions Jan 01 1:00 pm Lg.3576Waiting For Next Year</v>
      </c>
    </row>
    <row r="1715" spans="1:7" x14ac:dyDescent="0.25">
      <c r="A1715">
        <v>648</v>
      </c>
      <c r="B1715" t="s">
        <v>1856</v>
      </c>
      <c r="C1715" t="s">
        <v>1850</v>
      </c>
      <c r="D1715">
        <v>1018</v>
      </c>
      <c r="E1715">
        <v>2258.5</v>
      </c>
      <c r="F1715">
        <f t="shared" si="26"/>
        <v>4</v>
      </c>
      <c r="G1715" t="str">
        <f>STANDINGS_RBI[[#This Row],[League]]&amp;STANDINGS_RBI[[#This Row],[Team]]</f>
        <v>$150 Draft Champions Jan 01 1:00 pm Lg.3576Jim Rice DC22 150</v>
      </c>
    </row>
    <row r="1716" spans="1:7" x14ac:dyDescent="0.25">
      <c r="A1716">
        <v>847</v>
      </c>
      <c r="B1716" t="s">
        <v>1859</v>
      </c>
      <c r="C1716" t="s">
        <v>1850</v>
      </c>
      <c r="D1716">
        <v>1001</v>
      </c>
      <c r="E1716">
        <v>2060</v>
      </c>
      <c r="F1716">
        <f t="shared" si="26"/>
        <v>5</v>
      </c>
      <c r="G1716" t="str">
        <f>STANDINGS_RBI[[#This Row],[League]]&amp;STANDINGS_RBI[[#This Row],[Team]]</f>
        <v>$150 Draft Champions Jan 01 1:00 pm Lg.3576#CrazyDad</v>
      </c>
    </row>
    <row r="1717" spans="1:7" x14ac:dyDescent="0.25">
      <c r="A1717">
        <v>884</v>
      </c>
      <c r="B1717" t="s">
        <v>1853</v>
      </c>
      <c r="C1717" t="s">
        <v>1850</v>
      </c>
      <c r="D1717">
        <v>998</v>
      </c>
      <c r="E1717">
        <v>2023</v>
      </c>
      <c r="F1717">
        <f t="shared" si="26"/>
        <v>6</v>
      </c>
      <c r="G1717" t="str">
        <f>STANDINGS_RBI[[#This Row],[League]]&amp;STANDINGS_RBI[[#This Row],[Team]]</f>
        <v>$150 Draft Champions Jan 01 1:00 pm Lg.3576Charlotte Thunder</v>
      </c>
    </row>
    <row r="1718" spans="1:7" x14ac:dyDescent="0.25">
      <c r="A1718">
        <v>1089</v>
      </c>
      <c r="B1718" t="s">
        <v>1851</v>
      </c>
      <c r="C1718" t="s">
        <v>1850</v>
      </c>
      <c r="D1718">
        <v>981</v>
      </c>
      <c r="E1718">
        <v>1825</v>
      </c>
      <c r="F1718">
        <f t="shared" si="26"/>
        <v>7</v>
      </c>
      <c r="G1718" t="str">
        <f>STANDINGS_RBI[[#This Row],[League]]&amp;STANDINGS_RBI[[#This Row],[Team]]</f>
        <v>$150 Draft Champions Jan 01 1:00 pm Lg.3576Scout Team</v>
      </c>
    </row>
    <row r="1719" spans="1:7" x14ac:dyDescent="0.25">
      <c r="A1719">
        <v>1390</v>
      </c>
      <c r="B1719" t="s">
        <v>1852</v>
      </c>
      <c r="C1719" t="s">
        <v>1850</v>
      </c>
      <c r="D1719">
        <v>958</v>
      </c>
      <c r="E1719">
        <v>1525</v>
      </c>
      <c r="F1719">
        <f t="shared" si="26"/>
        <v>8</v>
      </c>
      <c r="G1719" t="str">
        <f>STANDINGS_RBI[[#This Row],[League]]&amp;STANDINGS_RBI[[#This Row],[Team]]</f>
        <v>$150 Draft Champions Jan 01 1:00 pm Lg.3576Riderboot 2 DC</v>
      </c>
    </row>
    <row r="1720" spans="1:7" x14ac:dyDescent="0.25">
      <c r="A1720">
        <v>1767</v>
      </c>
      <c r="B1720" t="s">
        <v>1857</v>
      </c>
      <c r="C1720" t="s">
        <v>1850</v>
      </c>
      <c r="D1720">
        <v>929</v>
      </c>
      <c r="E1720">
        <v>1143</v>
      </c>
      <c r="F1720">
        <f t="shared" si="26"/>
        <v>9</v>
      </c>
      <c r="G1720" t="str">
        <f>STANDINGS_RBI[[#This Row],[League]]&amp;STANDINGS_RBI[[#This Row],[Team]]</f>
        <v>$150 Draft Champions Jan 01 1:00 pm Lg.3576Ehrman The German DC76</v>
      </c>
    </row>
    <row r="1721" spans="1:7" x14ac:dyDescent="0.25">
      <c r="A1721">
        <v>1846</v>
      </c>
      <c r="B1721" t="s">
        <v>189</v>
      </c>
      <c r="C1721" t="s">
        <v>1850</v>
      </c>
      <c r="D1721">
        <v>923</v>
      </c>
      <c r="E1721">
        <v>1063.5</v>
      </c>
      <c r="F1721">
        <f t="shared" si="26"/>
        <v>10</v>
      </c>
      <c r="G1721" t="str">
        <f>STANDINGS_RBI[[#This Row],[League]]&amp;STANDINGS_RBI[[#This Row],[Team]]</f>
        <v>$150 Draft Champions Jan 01 1:00 pm Lg.3576Homer Hankies</v>
      </c>
    </row>
    <row r="1722" spans="1:7" x14ac:dyDescent="0.25">
      <c r="A1722">
        <v>1892</v>
      </c>
      <c r="B1722" t="s">
        <v>1861</v>
      </c>
      <c r="C1722" t="s">
        <v>1850</v>
      </c>
      <c r="D1722">
        <v>920</v>
      </c>
      <c r="E1722">
        <v>1013.5</v>
      </c>
      <c r="F1722">
        <f t="shared" si="26"/>
        <v>11</v>
      </c>
      <c r="G1722" t="str">
        <f>STANDINGS_RBI[[#This Row],[League]]&amp;STANDINGS_RBI[[#This Row],[Team]]</f>
        <v>$150 Draft Champions Jan 01 1:00 pm Lg.3576Defender's Password</v>
      </c>
    </row>
    <row r="1723" spans="1:7" x14ac:dyDescent="0.25">
      <c r="A1723">
        <v>2215</v>
      </c>
      <c r="B1723" t="s">
        <v>1691</v>
      </c>
      <c r="C1723" t="s">
        <v>1850</v>
      </c>
      <c r="D1723">
        <v>892</v>
      </c>
      <c r="E1723">
        <v>692</v>
      </c>
      <c r="F1723">
        <f t="shared" si="26"/>
        <v>12</v>
      </c>
      <c r="G1723" t="str">
        <f>STANDINGS_RBI[[#This Row],[League]]&amp;STANDINGS_RBI[[#This Row],[Team]]</f>
        <v>$150 Draft Champions Jan 01 1:00 pm Lg.3576Diamond Dogs</v>
      </c>
    </row>
    <row r="1724" spans="1:7" x14ac:dyDescent="0.25">
      <c r="A1724">
        <v>2399</v>
      </c>
      <c r="B1724" t="s">
        <v>1862</v>
      </c>
      <c r="C1724" t="s">
        <v>1850</v>
      </c>
      <c r="D1724">
        <v>869</v>
      </c>
      <c r="E1724">
        <v>510.5</v>
      </c>
      <c r="F1724">
        <f t="shared" si="26"/>
        <v>13</v>
      </c>
      <c r="G1724" t="str">
        <f>STANDINGS_RBI[[#This Row],[League]]&amp;STANDINGS_RBI[[#This Row],[Team]]</f>
        <v>$150 Draft Champions Jan 01 1:00 pm Lg.3576Pounders 150 V3</v>
      </c>
    </row>
    <row r="1725" spans="1:7" x14ac:dyDescent="0.25">
      <c r="A1725">
        <v>2508</v>
      </c>
      <c r="B1725" t="s">
        <v>1860</v>
      </c>
      <c r="C1725" t="s">
        <v>1850</v>
      </c>
      <c r="D1725">
        <v>853</v>
      </c>
      <c r="E1725">
        <v>402.5</v>
      </c>
      <c r="F1725">
        <f t="shared" si="26"/>
        <v>14</v>
      </c>
      <c r="G1725" t="str">
        <f>STANDINGS_RBI[[#This Row],[League]]&amp;STANDINGS_RBI[[#This Row],[Team]]</f>
        <v>$150 Draft Champions Jan 01 1:00 pm Lg.3576Dookie McGee v4 - $150</v>
      </c>
    </row>
    <row r="1726" spans="1:7" x14ac:dyDescent="0.25">
      <c r="A1726">
        <v>2521</v>
      </c>
      <c r="B1726" t="s">
        <v>1858</v>
      </c>
      <c r="C1726" t="s">
        <v>1850</v>
      </c>
      <c r="D1726">
        <v>851</v>
      </c>
      <c r="E1726">
        <v>390</v>
      </c>
      <c r="F1726">
        <f t="shared" si="26"/>
        <v>15</v>
      </c>
      <c r="G1726" t="str">
        <f>STANDINGS_RBI[[#This Row],[League]]&amp;STANDINGS_RBI[[#This Row],[Team]]</f>
        <v>$150 Draft Champions Jan 01 1:00 pm Lg.3576Palmetto Pebbles</v>
      </c>
    </row>
    <row r="1727" spans="1:7" x14ac:dyDescent="0.25">
      <c r="A1727">
        <v>14</v>
      </c>
      <c r="B1727" t="s">
        <v>1870</v>
      </c>
      <c r="C1727" t="s">
        <v>1864</v>
      </c>
      <c r="D1727">
        <v>1150</v>
      </c>
      <c r="E1727">
        <v>2896.5</v>
      </c>
      <c r="F1727">
        <f t="shared" si="26"/>
        <v>1</v>
      </c>
      <c r="G1727" t="str">
        <f>STANDINGS_RBI[[#This Row],[League]]&amp;STANDINGS_RBI[[#This Row],[Team]]</f>
        <v>$150 Draft Champions Jan 02 1:00 pm Lg.3577Legends of Bank One Stadium</v>
      </c>
    </row>
    <row r="1728" spans="1:7" x14ac:dyDescent="0.25">
      <c r="A1728">
        <v>218</v>
      </c>
      <c r="B1728" t="s">
        <v>1869</v>
      </c>
      <c r="C1728" t="s">
        <v>1864</v>
      </c>
      <c r="D1728">
        <v>1074</v>
      </c>
      <c r="E1728">
        <v>2694.5</v>
      </c>
      <c r="F1728">
        <f t="shared" si="26"/>
        <v>2</v>
      </c>
      <c r="G1728" t="str">
        <f>STANDINGS_RBI[[#This Row],[League]]&amp;STANDINGS_RBI[[#This Row],[Team]]</f>
        <v>$150 Draft Champions Jan 02 1:00 pm Lg.3577Team pappas</v>
      </c>
    </row>
    <row r="1729" spans="1:7" x14ac:dyDescent="0.25">
      <c r="A1729">
        <v>409</v>
      </c>
      <c r="B1729" t="s">
        <v>250</v>
      </c>
      <c r="C1729" t="s">
        <v>1864</v>
      </c>
      <c r="D1729">
        <v>1046</v>
      </c>
      <c r="E1729">
        <v>2501.5</v>
      </c>
      <c r="F1729">
        <f t="shared" si="26"/>
        <v>3</v>
      </c>
      <c r="G1729" t="str">
        <f>STANDINGS_RBI[[#This Row],[League]]&amp;STANDINGS_RBI[[#This Row],[Team]]</f>
        <v>$150 Draft Champions Jan 02 1:00 pm Lg.3577My Boys are Salty</v>
      </c>
    </row>
    <row r="1730" spans="1:7" x14ac:dyDescent="0.25">
      <c r="A1730">
        <v>600</v>
      </c>
      <c r="B1730" t="s">
        <v>1868</v>
      </c>
      <c r="C1730" t="s">
        <v>1864</v>
      </c>
      <c r="D1730">
        <v>1023</v>
      </c>
      <c r="E1730">
        <v>2309</v>
      </c>
      <c r="F1730">
        <f t="shared" si="26"/>
        <v>4</v>
      </c>
      <c r="G1730" t="str">
        <f>STANDINGS_RBI[[#This Row],[League]]&amp;STANDINGS_RBI[[#This Row],[Team]]</f>
        <v>$150 Draft Champions Jan 02 1:00 pm Lg.3577On Maui Time</v>
      </c>
    </row>
    <row r="1731" spans="1:7" x14ac:dyDescent="0.25">
      <c r="A1731">
        <v>601</v>
      </c>
      <c r="B1731" t="s">
        <v>1873</v>
      </c>
      <c r="C1731" t="s">
        <v>1864</v>
      </c>
      <c r="D1731">
        <v>1023</v>
      </c>
      <c r="E1731">
        <v>2309</v>
      </c>
      <c r="F1731">
        <f t="shared" ref="F1731:F1794" si="27">IF(C1731=C1730,F1730+1,1)</f>
        <v>5</v>
      </c>
      <c r="G1731" t="str">
        <f>STANDINGS_RBI[[#This Row],[League]]&amp;STANDINGS_RBI[[#This Row],[Team]]</f>
        <v>$150 Draft Champions Jan 02 1:00 pm Lg.3577ShowtimeDC23</v>
      </c>
    </row>
    <row r="1732" spans="1:7" x14ac:dyDescent="0.25">
      <c r="A1732">
        <v>787</v>
      </c>
      <c r="B1732" t="s">
        <v>1872</v>
      </c>
      <c r="C1732" t="s">
        <v>1864</v>
      </c>
      <c r="D1732">
        <v>1006</v>
      </c>
      <c r="E1732">
        <v>2120</v>
      </c>
      <c r="F1732">
        <f t="shared" si="27"/>
        <v>6</v>
      </c>
      <c r="G1732" t="str">
        <f>STANDINGS_RBI[[#This Row],[League]]&amp;STANDINGS_RBI[[#This Row],[Team]]</f>
        <v>$150 Draft Champions Jan 02 1:00 pm Lg.3577BOSCH DC1</v>
      </c>
    </row>
    <row r="1733" spans="1:7" x14ac:dyDescent="0.25">
      <c r="A1733">
        <v>852</v>
      </c>
      <c r="B1733" t="s">
        <v>483</v>
      </c>
      <c r="C1733" t="s">
        <v>1864</v>
      </c>
      <c r="D1733">
        <v>1001</v>
      </c>
      <c r="E1733">
        <v>2060</v>
      </c>
      <c r="F1733">
        <f t="shared" si="27"/>
        <v>7</v>
      </c>
      <c r="G1733" t="str">
        <f>STANDINGS_RBI[[#This Row],[League]]&amp;STANDINGS_RBI[[#This Row],[Team]]</f>
        <v>$150 Draft Champions Jan 02 1:00 pm Lg.3577Saxton DC</v>
      </c>
    </row>
    <row r="1734" spans="1:7" x14ac:dyDescent="0.25">
      <c r="A1734">
        <v>1772</v>
      </c>
      <c r="B1734" t="s">
        <v>359</v>
      </c>
      <c r="C1734" t="s">
        <v>1864</v>
      </c>
      <c r="D1734">
        <v>929</v>
      </c>
      <c r="E1734">
        <v>1143</v>
      </c>
      <c r="F1734">
        <f t="shared" si="27"/>
        <v>8</v>
      </c>
      <c r="G1734" t="str">
        <f>STANDINGS_RBI[[#This Row],[League]]&amp;STANDINGS_RBI[[#This Row],[Team]]</f>
        <v>$150 Draft Champions Jan 02 1:00 pm Lg.3577Ocular Keratitis DC2</v>
      </c>
    </row>
    <row r="1735" spans="1:7" x14ac:dyDescent="0.25">
      <c r="A1735">
        <v>1954</v>
      </c>
      <c r="B1735" t="s">
        <v>1865</v>
      </c>
      <c r="C1735" t="s">
        <v>1864</v>
      </c>
      <c r="D1735">
        <v>916</v>
      </c>
      <c r="E1735">
        <v>953.5</v>
      </c>
      <c r="F1735">
        <f t="shared" si="27"/>
        <v>9</v>
      </c>
      <c r="G1735" t="str">
        <f>STANDINGS_RBI[[#This Row],[League]]&amp;STANDINGS_RBI[[#This Row],[Team]]</f>
        <v>$150 Draft Champions Jan 02 1:00 pm Lg.3577Feel the Bern</v>
      </c>
    </row>
    <row r="1736" spans="1:7" x14ac:dyDescent="0.25">
      <c r="A1736">
        <v>1991</v>
      </c>
      <c r="B1736" t="s">
        <v>1866</v>
      </c>
      <c r="C1736" t="s">
        <v>1864</v>
      </c>
      <c r="D1736">
        <v>913</v>
      </c>
      <c r="E1736">
        <v>922.5</v>
      </c>
      <c r="F1736">
        <f t="shared" si="27"/>
        <v>10</v>
      </c>
      <c r="G1736" t="str">
        <f>STANDINGS_RBI[[#This Row],[League]]&amp;STANDINGS_RBI[[#This Row],[Team]]</f>
        <v>$150 Draft Champions Jan 02 1:00 pm Lg.3577Moz Boyz 11</v>
      </c>
    </row>
    <row r="1737" spans="1:7" x14ac:dyDescent="0.25">
      <c r="A1737">
        <v>2390</v>
      </c>
      <c r="B1737" t="s">
        <v>1867</v>
      </c>
      <c r="C1737" t="s">
        <v>1864</v>
      </c>
      <c r="D1737">
        <v>870</v>
      </c>
      <c r="E1737">
        <v>519.5</v>
      </c>
      <c r="F1737">
        <f t="shared" si="27"/>
        <v>11</v>
      </c>
      <c r="G1737" t="str">
        <f>STANDINGS_RBI[[#This Row],[League]]&amp;STANDINGS_RBI[[#This Row],[Team]]</f>
        <v>$150 Draft Champions Jan 02 1:00 pm Lg.3577It all started with a...</v>
      </c>
    </row>
    <row r="1738" spans="1:7" x14ac:dyDescent="0.25">
      <c r="A1738">
        <v>2402</v>
      </c>
      <c r="B1738" t="s">
        <v>1874</v>
      </c>
      <c r="C1738" t="s">
        <v>1864</v>
      </c>
      <c r="D1738">
        <v>869</v>
      </c>
      <c r="E1738">
        <v>510.5</v>
      </c>
      <c r="F1738">
        <f t="shared" si="27"/>
        <v>12</v>
      </c>
      <c r="G1738" t="str">
        <f>STANDINGS_RBI[[#This Row],[League]]&amp;STANDINGS_RBI[[#This Row],[Team]]</f>
        <v>$150 Draft Champions Jan 02 1:00 pm Lg.3577Team Crull</v>
      </c>
    </row>
    <row r="1739" spans="1:7" x14ac:dyDescent="0.25">
      <c r="A1739">
        <v>2571</v>
      </c>
      <c r="B1739" t="s">
        <v>1863</v>
      </c>
      <c r="C1739" t="s">
        <v>1864</v>
      </c>
      <c r="D1739">
        <v>843</v>
      </c>
      <c r="E1739">
        <v>338.5</v>
      </c>
      <c r="F1739">
        <f t="shared" si="27"/>
        <v>13</v>
      </c>
      <c r="G1739" t="str">
        <f>STANDINGS_RBI[[#This Row],[League]]&amp;STANDINGS_RBI[[#This Row],[Team]]</f>
        <v>$150 Draft Champions Jan 02 1:00 pm Lg.3577CHICAGO CUBS</v>
      </c>
    </row>
    <row r="1740" spans="1:7" x14ac:dyDescent="0.25">
      <c r="A1740">
        <v>2655</v>
      </c>
      <c r="B1740" t="s">
        <v>125</v>
      </c>
      <c r="C1740" t="s">
        <v>1864</v>
      </c>
      <c r="D1740">
        <v>827</v>
      </c>
      <c r="E1740">
        <v>254</v>
      </c>
      <c r="F1740">
        <f t="shared" si="27"/>
        <v>14</v>
      </c>
      <c r="G1740" t="str">
        <f>STANDINGS_RBI[[#This Row],[League]]&amp;STANDINGS_RBI[[#This Row],[Team]]</f>
        <v>$150 Draft Champions Jan 02 1:00 pm Lg.3577Bobbleheads</v>
      </c>
    </row>
    <row r="1741" spans="1:7" x14ac:dyDescent="0.25">
      <c r="A1741">
        <v>2707</v>
      </c>
      <c r="B1741" t="s">
        <v>1871</v>
      </c>
      <c r="C1741" t="s">
        <v>1864</v>
      </c>
      <c r="D1741">
        <v>817</v>
      </c>
      <c r="E1741">
        <v>202</v>
      </c>
      <c r="F1741">
        <f t="shared" si="27"/>
        <v>15</v>
      </c>
      <c r="G1741" t="str">
        <f>STANDINGS_RBI[[#This Row],[League]]&amp;STANDINGS_RBI[[#This Row],[Team]]</f>
        <v>$150 Draft Champions Jan 02 1:00 pm Lg.3577Bartolo Colon's Fitbit</v>
      </c>
    </row>
    <row r="1742" spans="1:7" x14ac:dyDescent="0.25">
      <c r="A1742">
        <v>270</v>
      </c>
      <c r="B1742" t="s">
        <v>1879</v>
      </c>
      <c r="C1742" t="s">
        <v>1876</v>
      </c>
      <c r="D1742">
        <v>1064</v>
      </c>
      <c r="E1742">
        <v>2638</v>
      </c>
      <c r="F1742">
        <f t="shared" si="27"/>
        <v>1</v>
      </c>
      <c r="G1742" t="str">
        <f>STANDINGS_RBI[[#This Row],[League]]&amp;STANDINGS_RBI[[#This Row],[Team]]</f>
        <v>$150 Draft Champions Jan 03 1:00 pm Lg.3578Human Papelbon Virus</v>
      </c>
    </row>
    <row r="1743" spans="1:7" x14ac:dyDescent="0.25">
      <c r="A1743">
        <v>382</v>
      </c>
      <c r="B1743" t="s">
        <v>1875</v>
      </c>
      <c r="C1743" t="s">
        <v>1876</v>
      </c>
      <c r="D1743">
        <v>1050</v>
      </c>
      <c r="E1743">
        <v>2531</v>
      </c>
      <c r="F1743">
        <f t="shared" si="27"/>
        <v>2</v>
      </c>
      <c r="G1743" t="str">
        <f>STANDINGS_RBI[[#This Row],[League]]&amp;STANDINGS_RBI[[#This Row],[Team]]</f>
        <v>$150 Draft Champions Jan 03 1:00 pm Lg.3578Trips to Win</v>
      </c>
    </row>
    <row r="1744" spans="1:7" x14ac:dyDescent="0.25">
      <c r="A1744">
        <v>451</v>
      </c>
      <c r="B1744" t="s">
        <v>130</v>
      </c>
      <c r="C1744" t="s">
        <v>1876</v>
      </c>
      <c r="D1744">
        <v>1041</v>
      </c>
      <c r="E1744">
        <v>2459.5</v>
      </c>
      <c r="F1744">
        <f t="shared" si="27"/>
        <v>3</v>
      </c>
      <c r="G1744" t="str">
        <f>STANDINGS_RBI[[#This Row],[League]]&amp;STANDINGS_RBI[[#This Row],[Team]]</f>
        <v>$150 Draft Champions Jan 03 1:00 pm Lg.3578PTPers</v>
      </c>
    </row>
    <row r="1745" spans="1:7" x14ac:dyDescent="0.25">
      <c r="A1745">
        <v>725</v>
      </c>
      <c r="B1745" t="s">
        <v>1877</v>
      </c>
      <c r="C1745" t="s">
        <v>1876</v>
      </c>
      <c r="D1745">
        <v>1012</v>
      </c>
      <c r="E1745">
        <v>2192</v>
      </c>
      <c r="F1745">
        <f t="shared" si="27"/>
        <v>4</v>
      </c>
      <c r="G1745" t="str">
        <f>STANDINGS_RBI[[#This Row],[League]]&amp;STANDINGS_RBI[[#This Row],[Team]]</f>
        <v>$150 Draft Champions Jan 03 1:00 pm Lg.3578zima....</v>
      </c>
    </row>
    <row r="1746" spans="1:7" x14ac:dyDescent="0.25">
      <c r="A1746">
        <v>732</v>
      </c>
      <c r="B1746" t="s">
        <v>1883</v>
      </c>
      <c r="C1746" t="s">
        <v>1876</v>
      </c>
      <c r="D1746">
        <v>1011</v>
      </c>
      <c r="E1746">
        <v>2180</v>
      </c>
      <c r="F1746">
        <f t="shared" si="27"/>
        <v>5</v>
      </c>
      <c r="G1746" t="str">
        <f>STANDINGS_RBI[[#This Row],[League]]&amp;STANDINGS_RBI[[#This Row],[Team]]</f>
        <v>$150 Draft Champions Jan 03 1:00 pm Lg.3578Team JP1</v>
      </c>
    </row>
    <row r="1747" spans="1:7" x14ac:dyDescent="0.25">
      <c r="A1747">
        <v>1064</v>
      </c>
      <c r="B1747" t="s">
        <v>1881</v>
      </c>
      <c r="C1747" t="s">
        <v>1876</v>
      </c>
      <c r="D1747">
        <v>983</v>
      </c>
      <c r="E1747">
        <v>1845</v>
      </c>
      <c r="F1747">
        <f t="shared" si="27"/>
        <v>6</v>
      </c>
      <c r="G1747" t="str">
        <f>STANDINGS_RBI[[#This Row],[League]]&amp;STANDINGS_RBI[[#This Row],[Team]]</f>
        <v>$150 Draft Champions Jan 03 1:00 pm Lg.3578Captain Crunch</v>
      </c>
    </row>
    <row r="1748" spans="1:7" x14ac:dyDescent="0.25">
      <c r="A1748">
        <v>1129</v>
      </c>
      <c r="B1748" t="s">
        <v>1886</v>
      </c>
      <c r="C1748" t="s">
        <v>1876</v>
      </c>
      <c r="D1748">
        <v>977</v>
      </c>
      <c r="E1748">
        <v>1779.5</v>
      </c>
      <c r="F1748">
        <f t="shared" si="27"/>
        <v>7</v>
      </c>
      <c r="G1748" t="str">
        <f>STANDINGS_RBI[[#This Row],[League]]&amp;STANDINGS_RBI[[#This Row],[Team]]</f>
        <v>$150 Draft Champions Jan 03 1:00 pm Lg.3578Dutch Mafia (DC1)</v>
      </c>
    </row>
    <row r="1749" spans="1:7" x14ac:dyDescent="0.25">
      <c r="A1749">
        <v>1778</v>
      </c>
      <c r="B1749" t="s">
        <v>1878</v>
      </c>
      <c r="C1749" t="s">
        <v>1876</v>
      </c>
      <c r="D1749">
        <v>928</v>
      </c>
      <c r="E1749">
        <v>1128.5</v>
      </c>
      <c r="F1749">
        <f t="shared" si="27"/>
        <v>8</v>
      </c>
      <c r="G1749" t="str">
        <f>STANDINGS_RBI[[#This Row],[League]]&amp;STANDINGS_RBI[[#This Row],[Team]]</f>
        <v>$150 Draft Champions Jan 03 1:00 pm Lg.3578DEAD PUPPIES DC1</v>
      </c>
    </row>
    <row r="1750" spans="1:7" x14ac:dyDescent="0.25">
      <c r="A1750">
        <v>1978</v>
      </c>
      <c r="B1750" t="s">
        <v>1880</v>
      </c>
      <c r="C1750" t="s">
        <v>1876</v>
      </c>
      <c r="D1750">
        <v>914</v>
      </c>
      <c r="E1750">
        <v>931</v>
      </c>
      <c r="F1750">
        <f t="shared" si="27"/>
        <v>9</v>
      </c>
      <c r="G1750" t="str">
        <f>STANDINGS_RBI[[#This Row],[League]]&amp;STANDINGS_RBI[[#This Row],[Team]]</f>
        <v>$150 Draft Champions Jan 03 1:00 pm Lg.3578Chone Figgins</v>
      </c>
    </row>
    <row r="1751" spans="1:7" x14ac:dyDescent="0.25">
      <c r="A1751">
        <v>2147</v>
      </c>
      <c r="B1751" t="s">
        <v>17</v>
      </c>
      <c r="C1751" t="s">
        <v>1876</v>
      </c>
      <c r="D1751">
        <v>899</v>
      </c>
      <c r="E1751">
        <v>762.5</v>
      </c>
      <c r="F1751">
        <f t="shared" si="27"/>
        <v>10</v>
      </c>
      <c r="G1751" t="str">
        <f>STANDINGS_RBI[[#This Row],[League]]&amp;STANDINGS_RBI[[#This Row],[Team]]</f>
        <v>$150 Draft Champions Jan 03 1:00 pm Lg.3578Millertime</v>
      </c>
    </row>
    <row r="1752" spans="1:7" x14ac:dyDescent="0.25">
      <c r="A1752">
        <v>2345</v>
      </c>
      <c r="B1752" t="s">
        <v>18</v>
      </c>
      <c r="C1752" t="s">
        <v>1876</v>
      </c>
      <c r="D1752">
        <v>876</v>
      </c>
      <c r="E1752">
        <v>565</v>
      </c>
      <c r="F1752">
        <f t="shared" si="27"/>
        <v>11</v>
      </c>
      <c r="G1752" t="str">
        <f>STANDINGS_RBI[[#This Row],[League]]&amp;STANDINGS_RBI[[#This Row],[Team]]</f>
        <v>$150 Draft Champions Jan 03 1:00 pm Lg.3578Home Run Derbies</v>
      </c>
    </row>
    <row r="1753" spans="1:7" x14ac:dyDescent="0.25">
      <c r="A1753">
        <v>2354</v>
      </c>
      <c r="B1753" t="s">
        <v>1882</v>
      </c>
      <c r="C1753" t="s">
        <v>1876</v>
      </c>
      <c r="D1753">
        <v>875</v>
      </c>
      <c r="E1753">
        <v>556</v>
      </c>
      <c r="F1753">
        <f t="shared" si="27"/>
        <v>12</v>
      </c>
      <c r="G1753" t="str">
        <f>STANDINGS_RBI[[#This Row],[League]]&amp;STANDINGS_RBI[[#This Row],[Team]]</f>
        <v>$150 Draft Champions Jan 03 1:00 pm Lg.3578JD DC1</v>
      </c>
    </row>
    <row r="1754" spans="1:7" x14ac:dyDescent="0.25">
      <c r="A1754">
        <v>2430</v>
      </c>
      <c r="B1754" t="s">
        <v>1887</v>
      </c>
      <c r="C1754" t="s">
        <v>1876</v>
      </c>
      <c r="D1754">
        <v>864</v>
      </c>
      <c r="E1754">
        <v>480</v>
      </c>
      <c r="F1754">
        <f t="shared" si="27"/>
        <v>13</v>
      </c>
      <c r="G1754" t="str">
        <f>STANDINGS_RBI[[#This Row],[League]]&amp;STANDINGS_RBI[[#This Row],[Team]]</f>
        <v>$150 Draft Champions Jan 03 1:00 pm Lg.3578RIP Lemmy!!!</v>
      </c>
    </row>
    <row r="1755" spans="1:7" x14ac:dyDescent="0.25">
      <c r="A1755">
        <v>2677</v>
      </c>
      <c r="B1755" t="s">
        <v>1884</v>
      </c>
      <c r="C1755" t="s">
        <v>1876</v>
      </c>
      <c r="D1755">
        <v>823</v>
      </c>
      <c r="E1755">
        <v>233.5</v>
      </c>
      <c r="F1755">
        <f t="shared" si="27"/>
        <v>14</v>
      </c>
      <c r="G1755" t="str">
        <f>STANDINGS_RBI[[#This Row],[League]]&amp;STANDINGS_RBI[[#This Row],[Team]]</f>
        <v>$150 Draft Champions Jan 03 1:00 pm Lg.3578EA Sports 24</v>
      </c>
    </row>
    <row r="1756" spans="1:7" x14ac:dyDescent="0.25">
      <c r="A1756">
        <v>2855</v>
      </c>
      <c r="B1756" t="s">
        <v>1885</v>
      </c>
      <c r="C1756" t="s">
        <v>1876</v>
      </c>
      <c r="D1756">
        <v>754</v>
      </c>
      <c r="E1756">
        <v>56</v>
      </c>
      <c r="F1756">
        <f t="shared" si="27"/>
        <v>15</v>
      </c>
      <c r="G1756" t="str">
        <f>STANDINGS_RBI[[#This Row],[League]]&amp;STANDINGS_RBI[[#This Row],[Team]]</f>
        <v>$150 Draft Champions Jan 03 1:00 pm Lg.3578Team Kent 1</v>
      </c>
    </row>
    <row r="1757" spans="1:7" x14ac:dyDescent="0.25">
      <c r="A1757">
        <v>41</v>
      </c>
      <c r="B1757" t="s">
        <v>176</v>
      </c>
      <c r="C1757" t="s">
        <v>1888</v>
      </c>
      <c r="D1757">
        <v>1131</v>
      </c>
      <c r="E1757">
        <v>2868.5</v>
      </c>
      <c r="F1757">
        <f t="shared" si="27"/>
        <v>1</v>
      </c>
      <c r="G1757" t="str">
        <f>STANDINGS_RBI[[#This Row],[League]]&amp;STANDINGS_RBI[[#This Row],[Team]]</f>
        <v>$150 Draft Champions Jan 04 1:00 pm Lg.3579Pickle Rookies</v>
      </c>
    </row>
    <row r="1758" spans="1:7" x14ac:dyDescent="0.25">
      <c r="A1758">
        <v>542</v>
      </c>
      <c r="B1758" t="s">
        <v>1893</v>
      </c>
      <c r="C1758" t="s">
        <v>1888</v>
      </c>
      <c r="D1758">
        <v>1030</v>
      </c>
      <c r="E1758">
        <v>2370</v>
      </c>
      <c r="F1758">
        <f t="shared" si="27"/>
        <v>2</v>
      </c>
      <c r="G1758" t="str">
        <f>STANDINGS_RBI[[#This Row],[League]]&amp;STANDINGS_RBI[[#This Row],[Team]]</f>
        <v>$150 Draft Champions Jan 04 1:00 pm Lg.3579SpinningSeams5</v>
      </c>
    </row>
    <row r="1759" spans="1:7" x14ac:dyDescent="0.25">
      <c r="A1759">
        <v>638</v>
      </c>
      <c r="B1759" t="s">
        <v>1890</v>
      </c>
      <c r="C1759" t="s">
        <v>1888</v>
      </c>
      <c r="D1759">
        <v>1019</v>
      </c>
      <c r="E1759">
        <v>2271</v>
      </c>
      <c r="F1759">
        <f t="shared" si="27"/>
        <v>3</v>
      </c>
      <c r="G1759" t="str">
        <f>STANDINGS_RBI[[#This Row],[League]]&amp;STANDINGS_RBI[[#This Row],[Team]]</f>
        <v>$150 Draft Champions Jan 04 1:00 pm Lg.3579Chifney Rush</v>
      </c>
    </row>
    <row r="1760" spans="1:7" x14ac:dyDescent="0.25">
      <c r="A1760">
        <v>704</v>
      </c>
      <c r="B1760" t="s">
        <v>155</v>
      </c>
      <c r="C1760" t="s">
        <v>1888</v>
      </c>
      <c r="D1760">
        <v>1014</v>
      </c>
      <c r="E1760">
        <v>2213</v>
      </c>
      <c r="F1760">
        <f t="shared" si="27"/>
        <v>4</v>
      </c>
      <c r="G1760" t="str">
        <f>STANDINGS_RBI[[#This Row],[League]]&amp;STANDINGS_RBI[[#This Row],[Team]]</f>
        <v>$150 Draft Champions Jan 04 1:00 pm Lg.3579Uski2</v>
      </c>
    </row>
    <row r="1761" spans="1:7" x14ac:dyDescent="0.25">
      <c r="A1761">
        <v>910</v>
      </c>
      <c r="B1761" t="s">
        <v>1897</v>
      </c>
      <c r="C1761" t="s">
        <v>1888</v>
      </c>
      <c r="D1761">
        <v>996</v>
      </c>
      <c r="E1761">
        <v>1998.5</v>
      </c>
      <c r="F1761">
        <f t="shared" si="27"/>
        <v>5</v>
      </c>
      <c r="G1761" t="str">
        <f>STANDINGS_RBI[[#This Row],[League]]&amp;STANDINGS_RBI[[#This Row],[Team]]</f>
        <v>$150 Draft Champions Jan 04 1:00 pm Lg.3579Multilevel</v>
      </c>
    </row>
    <row r="1762" spans="1:7" x14ac:dyDescent="0.25">
      <c r="A1762">
        <v>1248</v>
      </c>
      <c r="B1762" t="s">
        <v>1891</v>
      </c>
      <c r="C1762" t="s">
        <v>1888</v>
      </c>
      <c r="D1762">
        <v>968</v>
      </c>
      <c r="E1762">
        <v>1663.5</v>
      </c>
      <c r="F1762">
        <f t="shared" si="27"/>
        <v>6</v>
      </c>
      <c r="G1762" t="str">
        <f>STANDINGS_RBI[[#This Row],[League]]&amp;STANDINGS_RBI[[#This Row],[Team]]</f>
        <v>$150 Draft Champions Jan 04 1:00 pm Lg.3579No Real Plan</v>
      </c>
    </row>
    <row r="1763" spans="1:7" x14ac:dyDescent="0.25">
      <c r="A1763">
        <v>1320</v>
      </c>
      <c r="B1763" t="s">
        <v>234</v>
      </c>
      <c r="C1763" t="s">
        <v>1888</v>
      </c>
      <c r="D1763">
        <v>963</v>
      </c>
      <c r="E1763">
        <v>1598.5</v>
      </c>
      <c r="F1763">
        <f t="shared" si="27"/>
        <v>7</v>
      </c>
      <c r="G1763" t="str">
        <f>STANDINGS_RBI[[#This Row],[League]]&amp;STANDINGS_RBI[[#This Row],[Team]]</f>
        <v>$150 Draft Champions Jan 04 1:00 pm Lg.3579deadmoneyA</v>
      </c>
    </row>
    <row r="1764" spans="1:7" x14ac:dyDescent="0.25">
      <c r="A1764">
        <v>1494</v>
      </c>
      <c r="B1764" t="s">
        <v>1889</v>
      </c>
      <c r="C1764" t="s">
        <v>1888</v>
      </c>
      <c r="D1764">
        <v>951</v>
      </c>
      <c r="E1764">
        <v>1416</v>
      </c>
      <c r="F1764">
        <f t="shared" si="27"/>
        <v>8</v>
      </c>
      <c r="G1764" t="str">
        <f>STANDINGS_RBI[[#This Row],[League]]&amp;STANDINGS_RBI[[#This Row],[Team]]</f>
        <v>$150 Draft Champions Jan 04 1:00 pm Lg.3579Team Fonte</v>
      </c>
    </row>
    <row r="1765" spans="1:7" x14ac:dyDescent="0.25">
      <c r="A1765">
        <v>1742</v>
      </c>
      <c r="B1765" t="s">
        <v>1894</v>
      </c>
      <c r="C1765" t="s">
        <v>1888</v>
      </c>
      <c r="D1765">
        <v>931</v>
      </c>
      <c r="E1765">
        <v>1171.5</v>
      </c>
      <c r="F1765">
        <f t="shared" si="27"/>
        <v>9</v>
      </c>
      <c r="G1765" t="str">
        <f>STANDINGS_RBI[[#This Row],[League]]&amp;STANDINGS_RBI[[#This Row],[Team]]</f>
        <v>$150 Draft Champions Jan 04 1:00 pm Lg.3579Team Rogovin</v>
      </c>
    </row>
    <row r="1766" spans="1:7" x14ac:dyDescent="0.25">
      <c r="A1766">
        <v>1861</v>
      </c>
      <c r="B1766" t="s">
        <v>1898</v>
      </c>
      <c r="C1766" t="s">
        <v>1888</v>
      </c>
      <c r="D1766">
        <v>922</v>
      </c>
      <c r="E1766">
        <v>1045.5</v>
      </c>
      <c r="F1766">
        <f t="shared" si="27"/>
        <v>10</v>
      </c>
      <c r="G1766" t="str">
        <f>STANDINGS_RBI[[#This Row],[League]]&amp;STANDINGS_RBI[[#This Row],[Team]]</f>
        <v>$150 Draft Champions Jan 04 1:00 pm Lg.3579Jaguar</v>
      </c>
    </row>
    <row r="1767" spans="1:7" x14ac:dyDescent="0.25">
      <c r="A1767">
        <v>1972</v>
      </c>
      <c r="B1767" t="s">
        <v>1896</v>
      </c>
      <c r="C1767" t="s">
        <v>1888</v>
      </c>
      <c r="D1767">
        <v>915</v>
      </c>
      <c r="E1767">
        <v>941</v>
      </c>
      <c r="F1767">
        <f t="shared" si="27"/>
        <v>11</v>
      </c>
      <c r="G1767" t="str">
        <f>STANDINGS_RBI[[#This Row],[League]]&amp;STANDINGS_RBI[[#This Row],[Team]]</f>
        <v>$150 Draft Champions Jan 04 1:00 pm Lg.3579Tater Tots</v>
      </c>
    </row>
    <row r="1768" spans="1:7" x14ac:dyDescent="0.25">
      <c r="A1768">
        <v>2299</v>
      </c>
      <c r="B1768" t="s">
        <v>1892</v>
      </c>
      <c r="C1768" t="s">
        <v>1888</v>
      </c>
      <c r="D1768">
        <v>882</v>
      </c>
      <c r="E1768">
        <v>610</v>
      </c>
      <c r="F1768">
        <f t="shared" si="27"/>
        <v>12</v>
      </c>
      <c r="G1768" t="str">
        <f>STANDINGS_RBI[[#This Row],[League]]&amp;STANDINGS_RBI[[#This Row],[Team]]</f>
        <v>$150 Draft Champions Jan 04 1:00 pm Lg.3579Good Guy Dolls</v>
      </c>
    </row>
    <row r="1769" spans="1:7" x14ac:dyDescent="0.25">
      <c r="A1769">
        <v>2336</v>
      </c>
      <c r="B1769" t="s">
        <v>1895</v>
      </c>
      <c r="C1769" t="s">
        <v>1888</v>
      </c>
      <c r="D1769">
        <v>877</v>
      </c>
      <c r="E1769">
        <v>575</v>
      </c>
      <c r="F1769">
        <f t="shared" si="27"/>
        <v>13</v>
      </c>
      <c r="G1769" t="str">
        <f>STANDINGS_RBI[[#This Row],[League]]&amp;STANDINGS_RBI[[#This Row],[Team]]</f>
        <v>$150 Draft Champions Jan 04 1:00 pm Lg.3579Nine and a half</v>
      </c>
    </row>
    <row r="1770" spans="1:7" x14ac:dyDescent="0.25">
      <c r="A1770">
        <v>2717</v>
      </c>
      <c r="B1770" t="s">
        <v>460</v>
      </c>
      <c r="C1770" t="s">
        <v>1888</v>
      </c>
      <c r="D1770">
        <v>816</v>
      </c>
      <c r="E1770">
        <v>196.5</v>
      </c>
      <c r="F1770">
        <f t="shared" si="27"/>
        <v>14</v>
      </c>
      <c r="G1770" t="str">
        <f>STANDINGS_RBI[[#This Row],[League]]&amp;STANDINGS_RBI[[#This Row],[Team]]</f>
        <v>$150 Draft Champions Jan 04 1:00 pm Lg.3579smackers II</v>
      </c>
    </row>
    <row r="1771" spans="1:7" x14ac:dyDescent="0.25">
      <c r="A1771">
        <v>2894</v>
      </c>
      <c r="B1771" t="s">
        <v>535</v>
      </c>
      <c r="C1771" t="s">
        <v>1888</v>
      </c>
      <c r="D1771">
        <v>697</v>
      </c>
      <c r="E1771">
        <v>17</v>
      </c>
      <c r="F1771">
        <f t="shared" si="27"/>
        <v>15</v>
      </c>
      <c r="G1771" t="str">
        <f>STANDINGS_RBI[[#This Row],[League]]&amp;STANDINGS_RBI[[#This Row],[Team]]</f>
        <v>$150 Draft Champions Jan 04 1:00 pm Lg.3579Team capofari</v>
      </c>
    </row>
    <row r="1772" spans="1:7" x14ac:dyDescent="0.25">
      <c r="A1772">
        <v>120</v>
      </c>
      <c r="B1772" t="s">
        <v>1899</v>
      </c>
      <c r="C1772" t="s">
        <v>1900</v>
      </c>
      <c r="D1772">
        <v>1097</v>
      </c>
      <c r="E1772">
        <v>2792.5</v>
      </c>
      <c r="F1772">
        <f t="shared" si="27"/>
        <v>1</v>
      </c>
      <c r="G1772" t="str">
        <f>STANDINGS_RBI[[#This Row],[League]]&amp;STANDINGS_RBI[[#This Row],[Team]]</f>
        <v>$150 Draft Champions Jan 05 1:00 pm Lg.3580Sultans of Swat 2</v>
      </c>
    </row>
    <row r="1773" spans="1:7" x14ac:dyDescent="0.25">
      <c r="A1773">
        <v>291</v>
      </c>
      <c r="B1773" t="s">
        <v>1902</v>
      </c>
      <c r="C1773" t="s">
        <v>1900</v>
      </c>
      <c r="D1773">
        <v>1061</v>
      </c>
      <c r="E1773">
        <v>2618</v>
      </c>
      <c r="F1773">
        <f t="shared" si="27"/>
        <v>2</v>
      </c>
      <c r="G1773" t="str">
        <f>STANDINGS_RBI[[#This Row],[League]]&amp;STANDINGS_RBI[[#This Row],[Team]]</f>
        <v>$150 Draft Champions Jan 05 1:00 pm Lg.3580DC Dogo 2</v>
      </c>
    </row>
    <row r="1774" spans="1:7" x14ac:dyDescent="0.25">
      <c r="A1774">
        <v>498</v>
      </c>
      <c r="B1774" t="s">
        <v>1907</v>
      </c>
      <c r="C1774" t="s">
        <v>1900</v>
      </c>
      <c r="D1774">
        <v>1035</v>
      </c>
      <c r="E1774">
        <v>2412.5</v>
      </c>
      <c r="F1774">
        <f t="shared" si="27"/>
        <v>3</v>
      </c>
      <c r="G1774" t="str">
        <f>STANDINGS_RBI[[#This Row],[League]]&amp;STANDINGS_RBI[[#This Row],[Team]]</f>
        <v>$150 Draft Champions Jan 05 1:00 pm Lg.3580Ehrman The German DC80</v>
      </c>
    </row>
    <row r="1775" spans="1:7" x14ac:dyDescent="0.25">
      <c r="A1775">
        <v>662</v>
      </c>
      <c r="B1775" t="s">
        <v>1903</v>
      </c>
      <c r="C1775" t="s">
        <v>1900</v>
      </c>
      <c r="D1775">
        <v>1017</v>
      </c>
      <c r="E1775">
        <v>2246</v>
      </c>
      <c r="F1775">
        <f t="shared" si="27"/>
        <v>4</v>
      </c>
      <c r="G1775" t="str">
        <f>STANDINGS_RBI[[#This Row],[League]]&amp;STANDINGS_RBI[[#This Row],[Team]]</f>
        <v>$150 Draft Champions Jan 05 1:00 pm Lg.3580Griffey's Homerun Swing</v>
      </c>
    </row>
    <row r="1776" spans="1:7" x14ac:dyDescent="0.25">
      <c r="A1776">
        <v>761</v>
      </c>
      <c r="B1776" t="s">
        <v>350</v>
      </c>
      <c r="C1776" t="s">
        <v>1900</v>
      </c>
      <c r="D1776">
        <v>1008</v>
      </c>
      <c r="E1776">
        <v>2145</v>
      </c>
      <c r="F1776">
        <f t="shared" si="27"/>
        <v>5</v>
      </c>
      <c r="G1776" t="str">
        <f>STANDINGS_RBI[[#This Row],[League]]&amp;STANDINGS_RBI[[#This Row],[Team]]</f>
        <v>$150 Draft Champions Jan 05 1:00 pm Lg.3580August Legion</v>
      </c>
    </row>
    <row r="1777" spans="1:7" x14ac:dyDescent="0.25">
      <c r="A1777">
        <v>807</v>
      </c>
      <c r="B1777" t="s">
        <v>1906</v>
      </c>
      <c r="C1777" t="s">
        <v>1900</v>
      </c>
      <c r="D1777">
        <v>1005</v>
      </c>
      <c r="E1777">
        <v>2109.5</v>
      </c>
      <c r="F1777">
        <f t="shared" si="27"/>
        <v>6</v>
      </c>
      <c r="G1777" t="str">
        <f>STANDINGS_RBI[[#This Row],[League]]&amp;STANDINGS_RBI[[#This Row],[Team]]</f>
        <v>$150 Draft Champions Jan 05 1:00 pm Lg.3580Veni Vidi Vici</v>
      </c>
    </row>
    <row r="1778" spans="1:7" x14ac:dyDescent="0.25">
      <c r="A1778">
        <v>1065</v>
      </c>
      <c r="B1778" t="s">
        <v>1904</v>
      </c>
      <c r="C1778" t="s">
        <v>1900</v>
      </c>
      <c r="D1778">
        <v>983</v>
      </c>
      <c r="E1778">
        <v>1845</v>
      </c>
      <c r="F1778">
        <f t="shared" si="27"/>
        <v>7</v>
      </c>
      <c r="G1778" t="str">
        <f>STANDINGS_RBI[[#This Row],[League]]&amp;STANDINGS_RBI[[#This Row],[Team]]</f>
        <v>$150 Draft Champions Jan 05 1:00 pm Lg.3580Chico Lind's Hermanos - DC 26</v>
      </c>
    </row>
    <row r="1779" spans="1:7" x14ac:dyDescent="0.25">
      <c r="A1779">
        <v>1351</v>
      </c>
      <c r="B1779" t="s">
        <v>1901</v>
      </c>
      <c r="C1779" t="s">
        <v>1900</v>
      </c>
      <c r="D1779">
        <v>961</v>
      </c>
      <c r="E1779">
        <v>1568.5</v>
      </c>
      <c r="F1779">
        <f t="shared" si="27"/>
        <v>8</v>
      </c>
      <c r="G1779" t="str">
        <f>STANDINGS_RBI[[#This Row],[League]]&amp;STANDINGS_RBI[[#This Row],[Team]]</f>
        <v>$150 Draft Champions Jan 05 1:00 pm Lg.3580Wade Boggs</v>
      </c>
    </row>
    <row r="1780" spans="1:7" x14ac:dyDescent="0.25">
      <c r="A1780">
        <v>1781</v>
      </c>
      <c r="B1780" t="s">
        <v>551</v>
      </c>
      <c r="C1780" t="s">
        <v>1900</v>
      </c>
      <c r="D1780">
        <v>928</v>
      </c>
      <c r="E1780">
        <v>1128.5</v>
      </c>
      <c r="F1780">
        <f t="shared" si="27"/>
        <v>9</v>
      </c>
      <c r="G1780" t="str">
        <f>STANDINGS_RBI[[#This Row],[League]]&amp;STANDINGS_RBI[[#This Row],[Team]]</f>
        <v>$150 Draft Champions Jan 05 1:00 pm Lg.3580Miggy's Crown</v>
      </c>
    </row>
    <row r="1781" spans="1:7" x14ac:dyDescent="0.25">
      <c r="A1781">
        <v>1817</v>
      </c>
      <c r="B1781" t="s">
        <v>255</v>
      </c>
      <c r="C1781" t="s">
        <v>1900</v>
      </c>
      <c r="D1781">
        <v>925</v>
      </c>
      <c r="E1781">
        <v>1096.5</v>
      </c>
      <c r="F1781">
        <f t="shared" si="27"/>
        <v>10</v>
      </c>
      <c r="G1781" t="str">
        <f>STANDINGS_RBI[[#This Row],[League]]&amp;STANDINGS_RBI[[#This Row],[Team]]</f>
        <v>$150 Draft Champions Jan 05 1:00 pm Lg.3580Scotch Rocks</v>
      </c>
    </row>
    <row r="1782" spans="1:7" x14ac:dyDescent="0.25">
      <c r="A1782">
        <v>2068</v>
      </c>
      <c r="B1782" t="s">
        <v>1905</v>
      </c>
      <c r="C1782" t="s">
        <v>1900</v>
      </c>
      <c r="D1782">
        <v>905</v>
      </c>
      <c r="E1782">
        <v>838</v>
      </c>
      <c r="F1782">
        <f t="shared" si="27"/>
        <v>11</v>
      </c>
      <c r="G1782" t="str">
        <f>STANDINGS_RBI[[#This Row],[League]]&amp;STANDINGS_RBI[[#This Row],[Team]]</f>
        <v>$150 Draft Champions Jan 05 1:00 pm Lg.3580484 Hitter</v>
      </c>
    </row>
    <row r="1783" spans="1:7" x14ac:dyDescent="0.25">
      <c r="A1783">
        <v>2173</v>
      </c>
      <c r="B1783" t="s">
        <v>1909</v>
      </c>
      <c r="C1783" t="s">
        <v>1900</v>
      </c>
      <c r="D1783">
        <v>897</v>
      </c>
      <c r="E1783">
        <v>740</v>
      </c>
      <c r="F1783">
        <f t="shared" si="27"/>
        <v>12</v>
      </c>
      <c r="G1783" t="str">
        <f>STANDINGS_RBI[[#This Row],[League]]&amp;STANDINGS_RBI[[#This Row],[Team]]</f>
        <v>$150 Draft Champions Jan 05 1:00 pm Lg.3580OSWALDO MOBRAY</v>
      </c>
    </row>
    <row r="1784" spans="1:7" x14ac:dyDescent="0.25">
      <c r="A1784">
        <v>2282</v>
      </c>
      <c r="B1784" t="s">
        <v>94</v>
      </c>
      <c r="C1784" t="s">
        <v>1900</v>
      </c>
      <c r="D1784">
        <v>884</v>
      </c>
      <c r="E1784">
        <v>631</v>
      </c>
      <c r="F1784">
        <f t="shared" si="27"/>
        <v>13</v>
      </c>
      <c r="G1784" t="str">
        <f>STANDINGS_RBI[[#This Row],[League]]&amp;STANDINGS_RBI[[#This Row],[Team]]</f>
        <v>$150 Draft Champions Jan 05 1:00 pm Lg.3580Team Boyd</v>
      </c>
    </row>
    <row r="1785" spans="1:7" x14ac:dyDescent="0.25">
      <c r="A1785">
        <v>2656</v>
      </c>
      <c r="B1785" t="s">
        <v>464</v>
      </c>
      <c r="C1785" t="s">
        <v>1900</v>
      </c>
      <c r="D1785">
        <v>827</v>
      </c>
      <c r="E1785">
        <v>254</v>
      </c>
      <c r="F1785">
        <f t="shared" si="27"/>
        <v>14</v>
      </c>
      <c r="G1785" t="str">
        <f>STANDINGS_RBI[[#This Row],[League]]&amp;STANDINGS_RBI[[#This Row],[Team]]</f>
        <v>$150 Draft Champions Jan 05 1:00 pm Lg.3580Dead Arms</v>
      </c>
    </row>
    <row r="1786" spans="1:7" x14ac:dyDescent="0.25">
      <c r="A1786">
        <v>2722</v>
      </c>
      <c r="B1786" t="s">
        <v>1908</v>
      </c>
      <c r="C1786" t="s">
        <v>1900</v>
      </c>
      <c r="D1786">
        <v>813</v>
      </c>
      <c r="E1786">
        <v>189.5</v>
      </c>
      <c r="F1786">
        <f t="shared" si="27"/>
        <v>15</v>
      </c>
      <c r="G1786" t="str">
        <f>STANDINGS_RBI[[#This Row],[League]]&amp;STANDINGS_RBI[[#This Row],[Team]]</f>
        <v>$150 Draft Champions Jan 05 1:00 pm Lg.3580Starfishmn 0105</v>
      </c>
    </row>
    <row r="1787" spans="1:7" x14ac:dyDescent="0.25">
      <c r="A1787">
        <v>11</v>
      </c>
      <c r="B1787" t="s">
        <v>117</v>
      </c>
      <c r="C1787" t="s">
        <v>1910</v>
      </c>
      <c r="D1787">
        <v>1155</v>
      </c>
      <c r="E1787">
        <v>2900</v>
      </c>
      <c r="F1787">
        <f t="shared" si="27"/>
        <v>1</v>
      </c>
      <c r="G1787" t="str">
        <f>STANDINGS_RBI[[#This Row],[League]]&amp;STANDINGS_RBI[[#This Row],[Team]]</f>
        <v>$150 Draft Champions Jan 05 1:00 pm Lg.3581MustSeeTV314</v>
      </c>
    </row>
    <row r="1788" spans="1:7" x14ac:dyDescent="0.25">
      <c r="A1788">
        <v>73</v>
      </c>
      <c r="B1788" t="s">
        <v>1915</v>
      </c>
      <c r="C1788" t="s">
        <v>1910</v>
      </c>
      <c r="D1788">
        <v>1119</v>
      </c>
      <c r="E1788">
        <v>2839</v>
      </c>
      <c r="F1788">
        <f t="shared" si="27"/>
        <v>2</v>
      </c>
      <c r="G1788" t="str">
        <f>STANDINGS_RBI[[#This Row],[League]]&amp;STANDINGS_RBI[[#This Row],[Team]]</f>
        <v>$150 Draft Champions Jan 05 1:00 pm Lg.3581Thebeau 1</v>
      </c>
    </row>
    <row r="1789" spans="1:7" x14ac:dyDescent="0.25">
      <c r="A1789">
        <v>378</v>
      </c>
      <c r="B1789" t="s">
        <v>17</v>
      </c>
      <c r="C1789" t="s">
        <v>1910</v>
      </c>
      <c r="D1789">
        <v>1050</v>
      </c>
      <c r="E1789">
        <v>2531</v>
      </c>
      <c r="F1789">
        <f t="shared" si="27"/>
        <v>3</v>
      </c>
      <c r="G1789" t="str">
        <f>STANDINGS_RBI[[#This Row],[League]]&amp;STANDINGS_RBI[[#This Row],[Team]]</f>
        <v>$150 Draft Champions Jan 05 1:00 pm Lg.3581Millertime</v>
      </c>
    </row>
    <row r="1790" spans="1:7" x14ac:dyDescent="0.25">
      <c r="A1790">
        <v>658</v>
      </c>
      <c r="B1790" t="s">
        <v>428</v>
      </c>
      <c r="C1790" t="s">
        <v>1910</v>
      </c>
      <c r="D1790">
        <v>1018</v>
      </c>
      <c r="E1790">
        <v>2258.5</v>
      </c>
      <c r="F1790">
        <f t="shared" si="27"/>
        <v>4</v>
      </c>
      <c r="G1790" t="str">
        <f>STANDINGS_RBI[[#This Row],[League]]&amp;STANDINGS_RBI[[#This Row],[Team]]</f>
        <v>$150 Draft Champions Jan 05 1:00 pm Lg.3581Trill 1</v>
      </c>
    </row>
    <row r="1791" spans="1:7" x14ac:dyDescent="0.25">
      <c r="A1791">
        <v>790</v>
      </c>
      <c r="B1791" t="s">
        <v>1917</v>
      </c>
      <c r="C1791" t="s">
        <v>1910</v>
      </c>
      <c r="D1791">
        <v>1006</v>
      </c>
      <c r="E1791">
        <v>2120</v>
      </c>
      <c r="F1791">
        <f t="shared" si="27"/>
        <v>5</v>
      </c>
      <c r="G1791" t="str">
        <f>STANDINGS_RBI[[#This Row],[League]]&amp;STANDINGS_RBI[[#This Row],[Team]]</f>
        <v>$150 Draft Champions Jan 05 1:00 pm Lg.3581Major League Players</v>
      </c>
    </row>
    <row r="1792" spans="1:7" x14ac:dyDescent="0.25">
      <c r="A1792">
        <v>1083</v>
      </c>
      <c r="B1792" t="s">
        <v>346</v>
      </c>
      <c r="C1792" t="s">
        <v>1910</v>
      </c>
      <c r="D1792">
        <v>981</v>
      </c>
      <c r="E1792">
        <v>1825</v>
      </c>
      <c r="F1792">
        <f t="shared" si="27"/>
        <v>6</v>
      </c>
      <c r="G1792" t="str">
        <f>STANDINGS_RBI[[#This Row],[League]]&amp;STANDINGS_RBI[[#This Row],[Team]]</f>
        <v>$150 Draft Champions Jan 05 1:00 pm Lg.3581Miami Mac 2</v>
      </c>
    </row>
    <row r="1793" spans="1:7" x14ac:dyDescent="0.25">
      <c r="A1793">
        <v>1373</v>
      </c>
      <c r="B1793" t="s">
        <v>728</v>
      </c>
      <c r="C1793" t="s">
        <v>1910</v>
      </c>
      <c r="D1793">
        <v>959</v>
      </c>
      <c r="E1793">
        <v>1540</v>
      </c>
      <c r="F1793">
        <f t="shared" si="27"/>
        <v>7</v>
      </c>
      <c r="G1793" t="str">
        <f>STANDINGS_RBI[[#This Row],[League]]&amp;STANDINGS_RBI[[#This Row],[Team]]</f>
        <v>$150 Draft Champions Jan 05 1:00 pm Lg.3581Team Estes</v>
      </c>
    </row>
    <row r="1794" spans="1:7" x14ac:dyDescent="0.25">
      <c r="A1794">
        <v>1443</v>
      </c>
      <c r="B1794" t="s">
        <v>159</v>
      </c>
      <c r="C1794" t="s">
        <v>1910</v>
      </c>
      <c r="D1794">
        <v>954</v>
      </c>
      <c r="E1794">
        <v>1463.5</v>
      </c>
      <c r="F1794">
        <f t="shared" si="27"/>
        <v>8</v>
      </c>
      <c r="G1794" t="str">
        <f>STANDINGS_RBI[[#This Row],[League]]&amp;STANDINGS_RBI[[#This Row],[Team]]</f>
        <v>$150 Draft Champions Jan 05 1:00 pm Lg.3581Impending Doom</v>
      </c>
    </row>
    <row r="1795" spans="1:7" x14ac:dyDescent="0.25">
      <c r="A1795">
        <v>1680</v>
      </c>
      <c r="B1795" t="s">
        <v>1914</v>
      </c>
      <c r="C1795" t="s">
        <v>1910</v>
      </c>
      <c r="D1795">
        <v>936</v>
      </c>
      <c r="E1795">
        <v>1234.5</v>
      </c>
      <c r="F1795">
        <f t="shared" ref="F1795:F1858" si="28">IF(C1795=C1794,F1794+1,1)</f>
        <v>9</v>
      </c>
      <c r="G1795" t="str">
        <f>STANDINGS_RBI[[#This Row],[League]]&amp;STANDINGS_RBI[[#This Row],[Team]]</f>
        <v>$150 Draft Champions Jan 05 1:00 pm Lg.3581esh dc1</v>
      </c>
    </row>
    <row r="1796" spans="1:7" x14ac:dyDescent="0.25">
      <c r="A1796">
        <v>1780</v>
      </c>
      <c r="B1796" t="s">
        <v>1912</v>
      </c>
      <c r="C1796" t="s">
        <v>1910</v>
      </c>
      <c r="D1796">
        <v>928</v>
      </c>
      <c r="E1796">
        <v>1128.5</v>
      </c>
      <c r="F1796">
        <f t="shared" si="28"/>
        <v>10</v>
      </c>
      <c r="G1796" t="str">
        <f>STANDINGS_RBI[[#This Row],[League]]&amp;STANDINGS_RBI[[#This Row],[Team]]</f>
        <v>$150 Draft Champions Jan 05 1:00 pm Lg.3581It's Not Happening I</v>
      </c>
    </row>
    <row r="1797" spans="1:7" x14ac:dyDescent="0.25">
      <c r="A1797">
        <v>2112</v>
      </c>
      <c r="B1797" t="s">
        <v>1911</v>
      </c>
      <c r="C1797" t="s">
        <v>1910</v>
      </c>
      <c r="D1797">
        <v>902</v>
      </c>
      <c r="E1797">
        <v>800.5</v>
      </c>
      <c r="F1797">
        <f t="shared" si="28"/>
        <v>11</v>
      </c>
      <c r="G1797" t="str">
        <f>STANDINGS_RBI[[#This Row],[League]]&amp;STANDINGS_RBI[[#This Row],[Team]]</f>
        <v>$150 Draft Champions Jan 05 1:00 pm Lg.3581Snuffaluffagus</v>
      </c>
    </row>
    <row r="1798" spans="1:7" x14ac:dyDescent="0.25">
      <c r="A1798">
        <v>2241</v>
      </c>
      <c r="B1798" t="s">
        <v>1913</v>
      </c>
      <c r="C1798" t="s">
        <v>1910</v>
      </c>
      <c r="D1798">
        <v>890</v>
      </c>
      <c r="E1798">
        <v>672.5</v>
      </c>
      <c r="F1798">
        <f t="shared" si="28"/>
        <v>12</v>
      </c>
      <c r="G1798" t="str">
        <f>STANDINGS_RBI[[#This Row],[League]]&amp;STANDINGS_RBI[[#This Row],[Team]]</f>
        <v>$150 Draft Champions Jan 05 1:00 pm Lg.3581Wicked Sensation</v>
      </c>
    </row>
    <row r="1799" spans="1:7" x14ac:dyDescent="0.25">
      <c r="A1799">
        <v>2466</v>
      </c>
      <c r="B1799" t="s">
        <v>1916</v>
      </c>
      <c r="C1799" t="s">
        <v>1910</v>
      </c>
      <c r="D1799">
        <v>860</v>
      </c>
      <c r="E1799">
        <v>445.5</v>
      </c>
      <c r="F1799">
        <f t="shared" si="28"/>
        <v>13</v>
      </c>
      <c r="G1799" t="str">
        <f>STANDINGS_RBI[[#This Row],[League]]&amp;STANDINGS_RBI[[#This Row],[Team]]</f>
        <v>$150 Draft Champions Jan 05 1:00 pm Lg.3581Team WhoopAss</v>
      </c>
    </row>
    <row r="1800" spans="1:7" x14ac:dyDescent="0.25">
      <c r="A1800">
        <v>2530</v>
      </c>
      <c r="B1800" t="s">
        <v>625</v>
      </c>
      <c r="C1800" t="s">
        <v>1910</v>
      </c>
      <c r="D1800">
        <v>850</v>
      </c>
      <c r="E1800">
        <v>381.5</v>
      </c>
      <c r="F1800">
        <f t="shared" si="28"/>
        <v>14</v>
      </c>
      <c r="G1800" t="str">
        <f>STANDINGS_RBI[[#This Row],[League]]&amp;STANDINGS_RBI[[#This Row],[Team]]</f>
        <v>$150 Draft Champions Jan 05 1:00 pm Lg.3581Team Hunter</v>
      </c>
    </row>
    <row r="1801" spans="1:7" x14ac:dyDescent="0.25">
      <c r="A1801">
        <v>2821</v>
      </c>
      <c r="B1801" t="s">
        <v>1918</v>
      </c>
      <c r="C1801" t="s">
        <v>1910</v>
      </c>
      <c r="D1801">
        <v>777</v>
      </c>
      <c r="E1801">
        <v>90</v>
      </c>
      <c r="F1801">
        <f t="shared" si="28"/>
        <v>15</v>
      </c>
      <c r="G1801" t="str">
        <f>STANDINGS_RBI[[#This Row],[League]]&amp;STANDINGS_RBI[[#This Row],[Team]]</f>
        <v>$150 Draft Champions Jan 05 1:00 pm Lg.3581It's Happening II</v>
      </c>
    </row>
    <row r="1802" spans="1:7" x14ac:dyDescent="0.25">
      <c r="A1802">
        <v>24</v>
      </c>
      <c r="B1802" t="s">
        <v>1919</v>
      </c>
      <c r="C1802" t="s">
        <v>1920</v>
      </c>
      <c r="D1802">
        <v>1143</v>
      </c>
      <c r="E1802">
        <v>2886.5</v>
      </c>
      <c r="F1802">
        <f t="shared" si="28"/>
        <v>1</v>
      </c>
      <c r="G1802" t="str">
        <f>STANDINGS_RBI[[#This Row],[League]]&amp;STANDINGS_RBI[[#This Row],[Team]]</f>
        <v>$150 Draft Champions Jan 06 1:00 pm Lg.3582MeatLohse</v>
      </c>
    </row>
    <row r="1803" spans="1:7" x14ac:dyDescent="0.25">
      <c r="A1803">
        <v>359</v>
      </c>
      <c r="B1803" t="s">
        <v>1925</v>
      </c>
      <c r="C1803" t="s">
        <v>1920</v>
      </c>
      <c r="D1803">
        <v>1052</v>
      </c>
      <c r="E1803">
        <v>2545.5</v>
      </c>
      <c r="F1803">
        <f t="shared" si="28"/>
        <v>2</v>
      </c>
      <c r="G1803" t="str">
        <f>STANDINGS_RBI[[#This Row],[League]]&amp;STANDINGS_RBI[[#This Row],[Team]]</f>
        <v>$150 Draft Champions Jan 06 1:00 pm Lg.3582Akitas</v>
      </c>
    </row>
    <row r="1804" spans="1:7" x14ac:dyDescent="0.25">
      <c r="A1804">
        <v>724</v>
      </c>
      <c r="B1804" t="s">
        <v>367</v>
      </c>
      <c r="C1804" t="s">
        <v>1920</v>
      </c>
      <c r="D1804">
        <v>1012</v>
      </c>
      <c r="E1804">
        <v>2192</v>
      </c>
      <c r="F1804">
        <f t="shared" si="28"/>
        <v>3</v>
      </c>
      <c r="G1804" t="str">
        <f>STANDINGS_RBI[[#This Row],[League]]&amp;STANDINGS_RBI[[#This Row],[Team]]</f>
        <v>$150 Draft Champions Jan 06 1:00 pm Lg.3582Team Wilson</v>
      </c>
    </row>
    <row r="1805" spans="1:7" x14ac:dyDescent="0.25">
      <c r="A1805">
        <v>775</v>
      </c>
      <c r="B1805" t="s">
        <v>1921</v>
      </c>
      <c r="C1805" t="s">
        <v>1920</v>
      </c>
      <c r="D1805">
        <v>1007</v>
      </c>
      <c r="E1805">
        <v>2131.5</v>
      </c>
      <c r="F1805">
        <f t="shared" si="28"/>
        <v>4</v>
      </c>
      <c r="G1805" t="str">
        <f>STANDINGS_RBI[[#This Row],[League]]&amp;STANDINGS_RBI[[#This Row],[Team]]</f>
        <v>$150 Draft Champions Jan 06 1:00 pm Lg.3582Chili and Onion Dogs</v>
      </c>
    </row>
    <row r="1806" spans="1:7" x14ac:dyDescent="0.25">
      <c r="A1806">
        <v>898</v>
      </c>
      <c r="B1806" t="s">
        <v>1924</v>
      </c>
      <c r="C1806" t="s">
        <v>1920</v>
      </c>
      <c r="D1806">
        <v>997</v>
      </c>
      <c r="E1806">
        <v>2010</v>
      </c>
      <c r="F1806">
        <f t="shared" si="28"/>
        <v>5</v>
      </c>
      <c r="G1806" t="str">
        <f>STANDINGS_RBI[[#This Row],[League]]&amp;STANDINGS_RBI[[#This Row],[Team]]</f>
        <v>$150 Draft Champions Jan 06 1:00 pm Lg.3582Killed By Death</v>
      </c>
    </row>
    <row r="1807" spans="1:7" x14ac:dyDescent="0.25">
      <c r="A1807">
        <v>924</v>
      </c>
      <c r="B1807" t="s">
        <v>452</v>
      </c>
      <c r="C1807" t="s">
        <v>1920</v>
      </c>
      <c r="D1807">
        <v>995</v>
      </c>
      <c r="E1807">
        <v>1987</v>
      </c>
      <c r="F1807">
        <f t="shared" si="28"/>
        <v>6</v>
      </c>
      <c r="G1807" t="str">
        <f>STANDINGS_RBI[[#This Row],[League]]&amp;STANDINGS_RBI[[#This Row],[Team]]</f>
        <v>$150 Draft Champions Jan 06 1:00 pm Lg.3582Super Furry Animals</v>
      </c>
    </row>
    <row r="1808" spans="1:7" x14ac:dyDescent="0.25">
      <c r="A1808">
        <v>1220</v>
      </c>
      <c r="B1808" t="s">
        <v>87</v>
      </c>
      <c r="C1808" t="s">
        <v>1920</v>
      </c>
      <c r="D1808">
        <v>971</v>
      </c>
      <c r="E1808">
        <v>1696</v>
      </c>
      <c r="F1808">
        <f t="shared" si="28"/>
        <v>7</v>
      </c>
      <c r="G1808" t="str">
        <f>STANDINGS_RBI[[#This Row],[League]]&amp;STANDINGS_RBI[[#This Row],[Team]]</f>
        <v>$150 Draft Champions Jan 06 1:00 pm Lg.3582The Northsiders</v>
      </c>
    </row>
    <row r="1809" spans="1:7" x14ac:dyDescent="0.25">
      <c r="A1809">
        <v>1425</v>
      </c>
      <c r="B1809" t="s">
        <v>1927</v>
      </c>
      <c r="C1809" t="s">
        <v>1920</v>
      </c>
      <c r="D1809">
        <v>955</v>
      </c>
      <c r="E1809">
        <v>1481</v>
      </c>
      <c r="F1809">
        <f t="shared" si="28"/>
        <v>8</v>
      </c>
      <c r="G1809" t="str">
        <f>STANDINGS_RBI[[#This Row],[League]]&amp;STANDINGS_RBI[[#This Row],[Team]]</f>
        <v>$150 Draft Champions Jan 06 1:00 pm Lg.3582Dogeeseseegod</v>
      </c>
    </row>
    <row r="1810" spans="1:7" x14ac:dyDescent="0.25">
      <c r="A1810">
        <v>1543</v>
      </c>
      <c r="B1810" t="s">
        <v>726</v>
      </c>
      <c r="C1810" t="s">
        <v>1920</v>
      </c>
      <c r="D1810">
        <v>948</v>
      </c>
      <c r="E1810">
        <v>1371.5</v>
      </c>
      <c r="F1810">
        <f t="shared" si="28"/>
        <v>9</v>
      </c>
      <c r="G1810" t="str">
        <f>STANDINGS_RBI[[#This Row],[League]]&amp;STANDINGS_RBI[[#This Row],[Team]]</f>
        <v>$150 Draft Champions Jan 06 1:00 pm Lg.3582Team Warner</v>
      </c>
    </row>
    <row r="1811" spans="1:7" x14ac:dyDescent="0.25">
      <c r="A1811">
        <v>1565</v>
      </c>
      <c r="B1811" t="s">
        <v>1922</v>
      </c>
      <c r="C1811" t="s">
        <v>1920</v>
      </c>
      <c r="D1811">
        <v>945</v>
      </c>
      <c r="E1811">
        <v>1341.5</v>
      </c>
      <c r="F1811">
        <f t="shared" si="28"/>
        <v>10</v>
      </c>
      <c r="G1811" t="str">
        <f>STANDINGS_RBI[[#This Row],[League]]&amp;STANDINGS_RBI[[#This Row],[Team]]</f>
        <v>$150 Draft Champions Jan 06 1:00 pm Lg.3582Cleveland Dustmites</v>
      </c>
    </row>
    <row r="1812" spans="1:7" x14ac:dyDescent="0.25">
      <c r="A1812">
        <v>1663</v>
      </c>
      <c r="B1812" t="s">
        <v>1923</v>
      </c>
      <c r="C1812" t="s">
        <v>1920</v>
      </c>
      <c r="D1812">
        <v>937</v>
      </c>
      <c r="E1812">
        <v>1247.5</v>
      </c>
      <c r="F1812">
        <f t="shared" si="28"/>
        <v>11</v>
      </c>
      <c r="G1812" t="str">
        <f>STANDINGS_RBI[[#This Row],[League]]&amp;STANDINGS_RBI[[#This Row],[Team]]</f>
        <v>$150 Draft Champions Jan 06 1:00 pm Lg.3582Sloth Farmer</v>
      </c>
    </row>
    <row r="1813" spans="1:7" x14ac:dyDescent="0.25">
      <c r="A1813">
        <v>2130</v>
      </c>
      <c r="B1813" t="s">
        <v>372</v>
      </c>
      <c r="C1813" t="s">
        <v>1920</v>
      </c>
      <c r="D1813">
        <v>901</v>
      </c>
      <c r="E1813">
        <v>788</v>
      </c>
      <c r="F1813">
        <f t="shared" si="28"/>
        <v>12</v>
      </c>
      <c r="G1813" t="str">
        <f>STANDINGS_RBI[[#This Row],[League]]&amp;STANDINGS_RBI[[#This Row],[Team]]</f>
        <v>$150 Draft Champions Jan 06 1:00 pm Lg.3582Tigers Slappy DC2</v>
      </c>
    </row>
    <row r="1814" spans="1:7" x14ac:dyDescent="0.25">
      <c r="A1814">
        <v>2296</v>
      </c>
      <c r="B1814" t="s">
        <v>481</v>
      </c>
      <c r="C1814" t="s">
        <v>1920</v>
      </c>
      <c r="D1814">
        <v>882</v>
      </c>
      <c r="E1814">
        <v>610</v>
      </c>
      <c r="F1814">
        <f t="shared" si="28"/>
        <v>13</v>
      </c>
      <c r="G1814" t="str">
        <f>STANDINGS_RBI[[#This Row],[League]]&amp;STANDINGS_RBI[[#This Row],[Team]]</f>
        <v>$150 Draft Champions Jan 06 1:00 pm Lg.3582Cultured Hooligan 3</v>
      </c>
    </row>
    <row r="1815" spans="1:7" x14ac:dyDescent="0.25">
      <c r="A1815">
        <v>2347</v>
      </c>
      <c r="B1815" t="s">
        <v>12</v>
      </c>
      <c r="C1815" t="s">
        <v>1920</v>
      </c>
      <c r="D1815">
        <v>876</v>
      </c>
      <c r="E1815">
        <v>565</v>
      </c>
      <c r="F1815">
        <f t="shared" si="28"/>
        <v>14</v>
      </c>
      <c r="G1815" t="str">
        <f>STANDINGS_RBI[[#This Row],[League]]&amp;STANDINGS_RBI[[#This Row],[Team]]</f>
        <v>$150 Draft Champions Jan 06 1:00 pm Lg.3582Team Marcus</v>
      </c>
    </row>
    <row r="1816" spans="1:7" x14ac:dyDescent="0.25">
      <c r="A1816">
        <v>2538</v>
      </c>
      <c r="B1816" t="s">
        <v>1926</v>
      </c>
      <c r="C1816" t="s">
        <v>1920</v>
      </c>
      <c r="D1816">
        <v>849</v>
      </c>
      <c r="E1816">
        <v>373</v>
      </c>
      <c r="F1816">
        <f t="shared" si="28"/>
        <v>15</v>
      </c>
      <c r="G1816" t="str">
        <f>STANDINGS_RBI[[#This Row],[League]]&amp;STANDINGS_RBI[[#This Row],[Team]]</f>
        <v>$150 Draft Champions Jan 06 1:00 pm Lg.3582SpinningSeams6</v>
      </c>
    </row>
    <row r="1817" spans="1:7" x14ac:dyDescent="0.25">
      <c r="A1817">
        <v>77</v>
      </c>
      <c r="B1817" t="s">
        <v>1930</v>
      </c>
      <c r="C1817" t="s">
        <v>1928</v>
      </c>
      <c r="D1817">
        <v>1114</v>
      </c>
      <c r="E1817">
        <v>2834</v>
      </c>
      <c r="F1817">
        <f t="shared" si="28"/>
        <v>1</v>
      </c>
      <c r="G1817" t="str">
        <f>STANDINGS_RBI[[#This Row],[League]]&amp;STANDINGS_RBI[[#This Row],[Team]]</f>
        <v>$150 Draft Champions Jan 07 1:00 pm Lg.3583Lincoln Lumberjacks</v>
      </c>
    </row>
    <row r="1818" spans="1:7" x14ac:dyDescent="0.25">
      <c r="A1818">
        <v>194</v>
      </c>
      <c r="B1818" t="s">
        <v>1932</v>
      </c>
      <c r="C1818" t="s">
        <v>1928</v>
      </c>
      <c r="D1818">
        <v>1078</v>
      </c>
      <c r="E1818">
        <v>2714</v>
      </c>
      <c r="F1818">
        <f t="shared" si="28"/>
        <v>2</v>
      </c>
      <c r="G1818" t="str">
        <f>STANDINGS_RBI[[#This Row],[League]]&amp;STANDINGS_RBI[[#This Row],[Team]]</f>
        <v>$150 Draft Champions Jan 07 1:00 pm Lg.35833DC WAGGENER</v>
      </c>
    </row>
    <row r="1819" spans="1:7" x14ac:dyDescent="0.25">
      <c r="A1819">
        <v>338</v>
      </c>
      <c r="B1819" t="s">
        <v>1935</v>
      </c>
      <c r="C1819" t="s">
        <v>1928</v>
      </c>
      <c r="D1819">
        <v>1055</v>
      </c>
      <c r="E1819">
        <v>2572</v>
      </c>
      <c r="F1819">
        <f t="shared" si="28"/>
        <v>3</v>
      </c>
      <c r="G1819" t="str">
        <f>STANDINGS_RBI[[#This Row],[League]]&amp;STANDINGS_RBI[[#This Row],[Team]]</f>
        <v>$150 Draft Champions Jan 07 1:00 pm Lg.3583Gray Boy Bailey</v>
      </c>
    </row>
    <row r="1820" spans="1:7" x14ac:dyDescent="0.25">
      <c r="A1820">
        <v>483</v>
      </c>
      <c r="B1820" t="s">
        <v>1937</v>
      </c>
      <c r="C1820" t="s">
        <v>1928</v>
      </c>
      <c r="D1820">
        <v>1037</v>
      </c>
      <c r="E1820">
        <v>2428.5</v>
      </c>
      <c r="F1820">
        <f t="shared" si="28"/>
        <v>4</v>
      </c>
      <c r="G1820" t="str">
        <f>STANDINGS_RBI[[#This Row],[League]]&amp;STANDINGS_RBI[[#This Row],[Team]]</f>
        <v>$150 Draft Champions Jan 07 1:00 pm Lg.3583The District</v>
      </c>
    </row>
    <row r="1821" spans="1:7" x14ac:dyDescent="0.25">
      <c r="A1821">
        <v>643</v>
      </c>
      <c r="B1821" t="s">
        <v>1931</v>
      </c>
      <c r="C1821" t="s">
        <v>1928</v>
      </c>
      <c r="D1821">
        <v>1019</v>
      </c>
      <c r="E1821">
        <v>2271</v>
      </c>
      <c r="F1821">
        <f t="shared" si="28"/>
        <v>5</v>
      </c>
      <c r="G1821" t="str">
        <f>STANDINGS_RBI[[#This Row],[League]]&amp;STANDINGS_RBI[[#This Row],[Team]]</f>
        <v>$150 Draft Champions Jan 07 1:00 pm Lg.3583Squawks</v>
      </c>
    </row>
    <row r="1822" spans="1:7" x14ac:dyDescent="0.25">
      <c r="A1822">
        <v>1174</v>
      </c>
      <c r="B1822" t="s">
        <v>286</v>
      </c>
      <c r="C1822" t="s">
        <v>1928</v>
      </c>
      <c r="D1822">
        <v>974</v>
      </c>
      <c r="E1822">
        <v>1739</v>
      </c>
      <c r="F1822">
        <f t="shared" si="28"/>
        <v>6</v>
      </c>
      <c r="G1822" t="str">
        <f>STANDINGS_RBI[[#This Row],[League]]&amp;STANDINGS_RBI[[#This Row],[Team]]</f>
        <v>$150 Draft Champions Jan 07 1:00 pm Lg.3583Team Williams</v>
      </c>
    </row>
    <row r="1823" spans="1:7" x14ac:dyDescent="0.25">
      <c r="A1823">
        <v>1352</v>
      </c>
      <c r="B1823" t="s">
        <v>1933</v>
      </c>
      <c r="C1823" t="s">
        <v>1928</v>
      </c>
      <c r="D1823">
        <v>960</v>
      </c>
      <c r="E1823">
        <v>1553.5</v>
      </c>
      <c r="F1823">
        <f t="shared" si="28"/>
        <v>7</v>
      </c>
      <c r="G1823" t="str">
        <f>STANDINGS_RBI[[#This Row],[League]]&amp;STANDINGS_RBI[[#This Row],[Team]]</f>
        <v>$150 Draft Champions Jan 07 1:00 pm Lg.3583Agostina</v>
      </c>
    </row>
    <row r="1824" spans="1:7" x14ac:dyDescent="0.25">
      <c r="A1824">
        <v>1796</v>
      </c>
      <c r="B1824" t="s">
        <v>532</v>
      </c>
      <c r="C1824" t="s">
        <v>1928</v>
      </c>
      <c r="D1824">
        <v>926</v>
      </c>
      <c r="E1824">
        <v>1109.5</v>
      </c>
      <c r="F1824">
        <f t="shared" si="28"/>
        <v>8</v>
      </c>
      <c r="G1824" t="str">
        <f>STANDINGS_RBI[[#This Row],[League]]&amp;STANDINGS_RBI[[#This Row],[Team]]</f>
        <v>$150 Draft Champions Jan 07 1:00 pm Lg.3583Bleacher Bums</v>
      </c>
    </row>
    <row r="1825" spans="1:7" x14ac:dyDescent="0.25">
      <c r="A1825">
        <v>1850</v>
      </c>
      <c r="B1825" t="s">
        <v>1936</v>
      </c>
      <c r="C1825" t="s">
        <v>1928</v>
      </c>
      <c r="D1825">
        <v>923</v>
      </c>
      <c r="E1825">
        <v>1063.5</v>
      </c>
      <c r="F1825">
        <f t="shared" si="28"/>
        <v>9</v>
      </c>
      <c r="G1825" t="str">
        <f>STANDINGS_RBI[[#This Row],[League]]&amp;STANDINGS_RBI[[#This Row],[Team]]</f>
        <v>$150 Draft Champions Jan 07 1:00 pm Lg.3583Pine Tar Gang</v>
      </c>
    </row>
    <row r="1826" spans="1:7" x14ac:dyDescent="0.25">
      <c r="A1826">
        <v>1889</v>
      </c>
      <c r="B1826" t="s">
        <v>1934</v>
      </c>
      <c r="C1826" t="s">
        <v>1928</v>
      </c>
      <c r="D1826">
        <v>920</v>
      </c>
      <c r="E1826">
        <v>1013.5</v>
      </c>
      <c r="F1826">
        <f t="shared" si="28"/>
        <v>10</v>
      </c>
      <c r="G1826" t="str">
        <f>STANDINGS_RBI[[#This Row],[League]]&amp;STANDINGS_RBI[[#This Row],[Team]]</f>
        <v>$150 Draft Champions Jan 07 1:00 pm Lg.3583Captain Chaos</v>
      </c>
    </row>
    <row r="1827" spans="1:7" x14ac:dyDescent="0.25">
      <c r="A1827">
        <v>2307</v>
      </c>
      <c r="B1827" t="s">
        <v>1929</v>
      </c>
      <c r="C1827" t="s">
        <v>1928</v>
      </c>
      <c r="D1827">
        <v>882</v>
      </c>
      <c r="E1827">
        <v>610</v>
      </c>
      <c r="F1827">
        <f t="shared" si="28"/>
        <v>11</v>
      </c>
      <c r="G1827" t="str">
        <f>STANDINGS_RBI[[#This Row],[League]]&amp;STANDINGS_RBI[[#This Row],[Team]]</f>
        <v>$150 Draft Champions Jan 07 1:00 pm Lg.3583The Price for Bryce</v>
      </c>
    </row>
    <row r="1828" spans="1:7" x14ac:dyDescent="0.25">
      <c r="A1828">
        <v>2352</v>
      </c>
      <c r="B1828" t="s">
        <v>18</v>
      </c>
      <c r="C1828" t="s">
        <v>1928</v>
      </c>
      <c r="D1828">
        <v>875</v>
      </c>
      <c r="E1828">
        <v>556</v>
      </c>
      <c r="F1828">
        <f t="shared" si="28"/>
        <v>12</v>
      </c>
      <c r="G1828" t="str">
        <f>STANDINGS_RBI[[#This Row],[League]]&amp;STANDINGS_RBI[[#This Row],[Team]]</f>
        <v>$150 Draft Champions Jan 07 1:00 pm Lg.3583Home Run Derbies</v>
      </c>
    </row>
    <row r="1829" spans="1:7" x14ac:dyDescent="0.25">
      <c r="A1829">
        <v>2427</v>
      </c>
      <c r="B1829" t="s">
        <v>1938</v>
      </c>
      <c r="C1829" t="s">
        <v>1928</v>
      </c>
      <c r="D1829">
        <v>865</v>
      </c>
      <c r="E1829">
        <v>485</v>
      </c>
      <c r="F1829">
        <f t="shared" si="28"/>
        <v>13</v>
      </c>
      <c r="G1829" t="str">
        <f>STANDINGS_RBI[[#This Row],[League]]&amp;STANDINGS_RBI[[#This Row],[Team]]</f>
        <v>$150 Draft Champions Jan 07 1:00 pm Lg.3583Mike Pagliarulo</v>
      </c>
    </row>
    <row r="1830" spans="1:7" x14ac:dyDescent="0.25">
      <c r="A1830">
        <v>2719</v>
      </c>
      <c r="B1830" t="s">
        <v>1940</v>
      </c>
      <c r="C1830" t="s">
        <v>1928</v>
      </c>
      <c r="D1830">
        <v>813</v>
      </c>
      <c r="E1830">
        <v>189.5</v>
      </c>
      <c r="F1830">
        <f t="shared" si="28"/>
        <v>14</v>
      </c>
      <c r="G1830" t="str">
        <f>STANDINGS_RBI[[#This Row],[League]]&amp;STANDINGS_RBI[[#This Row],[Team]]</f>
        <v>$150 Draft Champions Jan 07 1:00 pm Lg.35831883 BOSTON BEANEATERS</v>
      </c>
    </row>
    <row r="1831" spans="1:7" x14ac:dyDescent="0.25">
      <c r="A1831">
        <v>2834</v>
      </c>
      <c r="B1831" t="s">
        <v>1939</v>
      </c>
      <c r="C1831" t="s">
        <v>1928</v>
      </c>
      <c r="D1831">
        <v>769</v>
      </c>
      <c r="E1831">
        <v>77.5</v>
      </c>
      <c r="F1831">
        <f t="shared" si="28"/>
        <v>15</v>
      </c>
      <c r="G1831" t="str">
        <f>STANDINGS_RBI[[#This Row],[League]]&amp;STANDINGS_RBI[[#This Row],[Team]]</f>
        <v>$150 Draft Champions Jan 07 1:00 pm Lg.3583Team Winder</v>
      </c>
    </row>
    <row r="1832" spans="1:7" x14ac:dyDescent="0.25">
      <c r="A1832">
        <v>155</v>
      </c>
      <c r="B1832" t="s">
        <v>1948</v>
      </c>
      <c r="C1832" t="s">
        <v>1941</v>
      </c>
      <c r="D1832">
        <v>1088</v>
      </c>
      <c r="E1832">
        <v>2757</v>
      </c>
      <c r="F1832">
        <f t="shared" si="28"/>
        <v>1</v>
      </c>
      <c r="G1832" t="str">
        <f>STANDINGS_RBI[[#This Row],[League]]&amp;STANDINGS_RBI[[#This Row],[Team]]</f>
        <v>$150 Draft Champions Jan 07 1:00 pm Lg.3584Nice Picks for a Ghost</v>
      </c>
    </row>
    <row r="1833" spans="1:7" x14ac:dyDescent="0.25">
      <c r="A1833">
        <v>454</v>
      </c>
      <c r="B1833" t="s">
        <v>378</v>
      </c>
      <c r="C1833" t="s">
        <v>1941</v>
      </c>
      <c r="D1833">
        <v>1041</v>
      </c>
      <c r="E1833">
        <v>2459.5</v>
      </c>
      <c r="F1833">
        <f t="shared" si="28"/>
        <v>2</v>
      </c>
      <c r="G1833" t="str">
        <f>STANDINGS_RBI[[#This Row],[League]]&amp;STANDINGS_RBI[[#This Row],[Team]]</f>
        <v>$150 Draft Champions Jan 07 1:00 pm Lg.3584Team Whaley</v>
      </c>
    </row>
    <row r="1834" spans="1:7" x14ac:dyDescent="0.25">
      <c r="A1834">
        <v>528</v>
      </c>
      <c r="B1834" t="s">
        <v>1947</v>
      </c>
      <c r="C1834" t="s">
        <v>1941</v>
      </c>
      <c r="D1834">
        <v>1031</v>
      </c>
      <c r="E1834">
        <v>2382.5</v>
      </c>
      <c r="F1834">
        <f t="shared" si="28"/>
        <v>3</v>
      </c>
      <c r="G1834" t="str">
        <f>STANDINGS_RBI[[#This Row],[League]]&amp;STANDINGS_RBI[[#This Row],[Team]]</f>
        <v>$150 Draft Champions Jan 07 1:00 pm Lg.3584Starfishmn 0107</v>
      </c>
    </row>
    <row r="1835" spans="1:7" x14ac:dyDescent="0.25">
      <c r="A1835">
        <v>758</v>
      </c>
      <c r="B1835" t="s">
        <v>9</v>
      </c>
      <c r="C1835" t="s">
        <v>1941</v>
      </c>
      <c r="D1835">
        <v>1009</v>
      </c>
      <c r="E1835">
        <v>2158.5</v>
      </c>
      <c r="F1835">
        <f t="shared" si="28"/>
        <v>4</v>
      </c>
      <c r="G1835" t="str">
        <f>STANDINGS_RBI[[#This Row],[League]]&amp;STANDINGS_RBI[[#This Row],[Team]]</f>
        <v>$150 Draft Champions Jan 07 1:00 pm Lg.3584Team Johnson</v>
      </c>
    </row>
    <row r="1836" spans="1:7" x14ac:dyDescent="0.25">
      <c r="A1836">
        <v>765</v>
      </c>
      <c r="B1836" t="s">
        <v>1943</v>
      </c>
      <c r="C1836" t="s">
        <v>1941</v>
      </c>
      <c r="D1836">
        <v>1008</v>
      </c>
      <c r="E1836">
        <v>2145</v>
      </c>
      <c r="F1836">
        <f t="shared" si="28"/>
        <v>5</v>
      </c>
      <c r="G1836" t="str">
        <f>STANDINGS_RBI[[#This Row],[League]]&amp;STANDINGS_RBI[[#This Row],[Team]]</f>
        <v>$150 Draft Champions Jan 07 1:00 pm Lg.3584Maddon Gnomes</v>
      </c>
    </row>
    <row r="1837" spans="1:7" x14ac:dyDescent="0.25">
      <c r="A1837">
        <v>1015</v>
      </c>
      <c r="B1837" t="s">
        <v>292</v>
      </c>
      <c r="C1837" t="s">
        <v>1941</v>
      </c>
      <c r="D1837">
        <v>987</v>
      </c>
      <c r="E1837">
        <v>1901</v>
      </c>
      <c r="F1837">
        <f t="shared" si="28"/>
        <v>6</v>
      </c>
      <c r="G1837" t="str">
        <f>STANDINGS_RBI[[#This Row],[League]]&amp;STANDINGS_RBI[[#This Row],[Team]]</f>
        <v>$150 Draft Champions Jan 07 1:00 pm Lg.3584Team Teixeira</v>
      </c>
    </row>
    <row r="1838" spans="1:7" x14ac:dyDescent="0.25">
      <c r="A1838">
        <v>1036</v>
      </c>
      <c r="B1838" t="s">
        <v>474</v>
      </c>
      <c r="C1838" t="s">
        <v>1941</v>
      </c>
      <c r="D1838">
        <v>985</v>
      </c>
      <c r="E1838">
        <v>1875.5</v>
      </c>
      <c r="F1838">
        <f t="shared" si="28"/>
        <v>7</v>
      </c>
      <c r="G1838" t="str">
        <f>STANDINGS_RBI[[#This Row],[League]]&amp;STANDINGS_RBI[[#This Row],[Team]]</f>
        <v>$150 Draft Champions Jan 07 1:00 pm Lg.3584Red Barons II</v>
      </c>
    </row>
    <row r="1839" spans="1:7" x14ac:dyDescent="0.25">
      <c r="A1839">
        <v>1099</v>
      </c>
      <c r="B1839" t="s">
        <v>36</v>
      </c>
      <c r="C1839" t="s">
        <v>1941</v>
      </c>
      <c r="D1839">
        <v>980</v>
      </c>
      <c r="E1839">
        <v>1810</v>
      </c>
      <c r="F1839">
        <f t="shared" si="28"/>
        <v>8</v>
      </c>
      <c r="G1839" t="str">
        <f>STANDINGS_RBI[[#This Row],[League]]&amp;STANDINGS_RBI[[#This Row],[Team]]</f>
        <v>$150 Draft Champions Jan 07 1:00 pm Lg.3584PACO THYME</v>
      </c>
    </row>
    <row r="1840" spans="1:7" x14ac:dyDescent="0.25">
      <c r="A1840">
        <v>1113</v>
      </c>
      <c r="B1840" t="s">
        <v>50</v>
      </c>
      <c r="C1840" t="s">
        <v>1941</v>
      </c>
      <c r="D1840">
        <v>979</v>
      </c>
      <c r="E1840">
        <v>1798</v>
      </c>
      <c r="F1840">
        <f t="shared" si="28"/>
        <v>9</v>
      </c>
      <c r="G1840" t="str">
        <f>STANDINGS_RBI[[#This Row],[League]]&amp;STANDINGS_RBI[[#This Row],[Team]]</f>
        <v>$150 Draft Champions Jan 07 1:00 pm Lg.3584Highwayman</v>
      </c>
    </row>
    <row r="1841" spans="1:7" x14ac:dyDescent="0.25">
      <c r="A1841">
        <v>1561</v>
      </c>
      <c r="B1841" t="s">
        <v>1949</v>
      </c>
      <c r="C1841" t="s">
        <v>1941</v>
      </c>
      <c r="D1841">
        <v>946</v>
      </c>
      <c r="E1841">
        <v>1352</v>
      </c>
      <c r="F1841">
        <f t="shared" si="28"/>
        <v>10</v>
      </c>
      <c r="G1841" t="str">
        <f>STANDINGS_RBI[[#This Row],[League]]&amp;STANDINGS_RBI[[#This Row],[Team]]</f>
        <v>$150 Draft Champions Jan 07 1:00 pm Lg.3584Team Kent 2</v>
      </c>
    </row>
    <row r="1842" spans="1:7" x14ac:dyDescent="0.25">
      <c r="A1842">
        <v>2050</v>
      </c>
      <c r="B1842" t="s">
        <v>1944</v>
      </c>
      <c r="C1842" t="s">
        <v>1941</v>
      </c>
      <c r="D1842">
        <v>907</v>
      </c>
      <c r="E1842">
        <v>857.5</v>
      </c>
      <c r="F1842">
        <f t="shared" si="28"/>
        <v>11</v>
      </c>
      <c r="G1842" t="str">
        <f>STANDINGS_RBI[[#This Row],[League]]&amp;STANDINGS_RBI[[#This Row],[Team]]</f>
        <v>$150 Draft Champions Jan 07 1:00 pm Lg.3584Altuve Abreu Keuchel</v>
      </c>
    </row>
    <row r="1843" spans="1:7" x14ac:dyDescent="0.25">
      <c r="A1843">
        <v>2320</v>
      </c>
      <c r="B1843" t="s">
        <v>1942</v>
      </c>
      <c r="C1843" t="s">
        <v>1941</v>
      </c>
      <c r="D1843">
        <v>880</v>
      </c>
      <c r="E1843">
        <v>591</v>
      </c>
      <c r="F1843">
        <f t="shared" si="28"/>
        <v>12</v>
      </c>
      <c r="G1843" t="str">
        <f>STANDINGS_RBI[[#This Row],[League]]&amp;STANDINGS_RBI[[#This Row],[Team]]</f>
        <v>$150 Draft Champions Jan 07 1:00 pm Lg.3584Hey now</v>
      </c>
    </row>
    <row r="1844" spans="1:7" x14ac:dyDescent="0.25">
      <c r="A1844">
        <v>2495</v>
      </c>
      <c r="B1844" t="s">
        <v>1946</v>
      </c>
      <c r="C1844" t="s">
        <v>1941</v>
      </c>
      <c r="D1844">
        <v>855</v>
      </c>
      <c r="E1844">
        <v>415</v>
      </c>
      <c r="F1844">
        <f t="shared" si="28"/>
        <v>13</v>
      </c>
      <c r="G1844" t="str">
        <f>STANDINGS_RBI[[#This Row],[League]]&amp;STANDINGS_RBI[[#This Row],[Team]]</f>
        <v>$150 Draft Champions Jan 07 1:00 pm Lg.3584EBDB BnB Prime</v>
      </c>
    </row>
    <row r="1845" spans="1:7" x14ac:dyDescent="0.25">
      <c r="A1845">
        <v>2851</v>
      </c>
      <c r="B1845" t="s">
        <v>260</v>
      </c>
      <c r="C1845" t="s">
        <v>1941</v>
      </c>
      <c r="D1845">
        <v>758</v>
      </c>
      <c r="E1845">
        <v>60</v>
      </c>
      <c r="F1845">
        <f t="shared" si="28"/>
        <v>14</v>
      </c>
      <c r="G1845" t="str">
        <f>STANDINGS_RBI[[#This Row],[League]]&amp;STANDINGS_RBI[[#This Row],[Team]]</f>
        <v>$150 Draft Champions Jan 07 1:00 pm Lg.3584Team Maher</v>
      </c>
    </row>
    <row r="1846" spans="1:7" x14ac:dyDescent="0.25">
      <c r="A1846">
        <v>2868</v>
      </c>
      <c r="B1846" t="s">
        <v>1945</v>
      </c>
      <c r="C1846" t="s">
        <v>1941</v>
      </c>
      <c r="D1846">
        <v>740</v>
      </c>
      <c r="E1846">
        <v>42.5</v>
      </c>
      <c r="F1846">
        <f t="shared" si="28"/>
        <v>15</v>
      </c>
      <c r="G1846" t="str">
        <f>STANDINGS_RBI[[#This Row],[League]]&amp;STANDINGS_RBI[[#This Row],[Team]]</f>
        <v>$150 Draft Champions Jan 07 1:00 pm Lg.3584EMERSON 5</v>
      </c>
    </row>
    <row r="1847" spans="1:7" x14ac:dyDescent="0.25">
      <c r="A1847">
        <v>31</v>
      </c>
      <c r="B1847" t="s">
        <v>1952</v>
      </c>
      <c r="C1847" t="s">
        <v>1951</v>
      </c>
      <c r="D1847">
        <v>1138</v>
      </c>
      <c r="E1847">
        <v>2880.5</v>
      </c>
      <c r="F1847">
        <f t="shared" si="28"/>
        <v>1</v>
      </c>
      <c r="G1847" t="str">
        <f>STANDINGS_RBI[[#This Row],[League]]&amp;STANDINGS_RBI[[#This Row],[Team]]</f>
        <v>$150 Draft Champions Jan 08 1:00 pm Lg.3585ShowtimeDC31</v>
      </c>
    </row>
    <row r="1848" spans="1:7" x14ac:dyDescent="0.25">
      <c r="A1848">
        <v>734</v>
      </c>
      <c r="B1848" t="s">
        <v>16</v>
      </c>
      <c r="C1848" t="s">
        <v>1951</v>
      </c>
      <c r="D1848">
        <v>1011</v>
      </c>
      <c r="E1848">
        <v>2180</v>
      </c>
      <c r="F1848">
        <f t="shared" si="28"/>
        <v>2</v>
      </c>
      <c r="G1848" t="str">
        <f>STANDINGS_RBI[[#This Row],[League]]&amp;STANDINGS_RBI[[#This Row],[Team]]</f>
        <v>$150 Draft Champions Jan 08 1:00 pm Lg.3585Team Phan</v>
      </c>
    </row>
    <row r="1849" spans="1:7" x14ac:dyDescent="0.25">
      <c r="A1849">
        <v>843</v>
      </c>
      <c r="B1849" t="s">
        <v>98</v>
      </c>
      <c r="C1849" t="s">
        <v>1951</v>
      </c>
      <c r="D1849">
        <v>1002</v>
      </c>
      <c r="E1849">
        <v>2072</v>
      </c>
      <c r="F1849">
        <f t="shared" si="28"/>
        <v>3</v>
      </c>
      <c r="G1849" t="str">
        <f>STANDINGS_RBI[[#This Row],[League]]&amp;STANDINGS_RBI[[#This Row],[Team]]</f>
        <v>$150 Draft Champions Jan 08 1:00 pm Lg.3585Team Ward</v>
      </c>
    </row>
    <row r="1850" spans="1:7" x14ac:dyDescent="0.25">
      <c r="A1850">
        <v>871</v>
      </c>
      <c r="B1850" t="s">
        <v>18</v>
      </c>
      <c r="C1850" t="s">
        <v>1951</v>
      </c>
      <c r="D1850">
        <v>999</v>
      </c>
      <c r="E1850">
        <v>2037.5</v>
      </c>
      <c r="F1850">
        <f t="shared" si="28"/>
        <v>4</v>
      </c>
      <c r="G1850" t="str">
        <f>STANDINGS_RBI[[#This Row],[League]]&amp;STANDINGS_RBI[[#This Row],[Team]]</f>
        <v>$150 Draft Champions Jan 08 1:00 pm Lg.3585Home Run Derbies</v>
      </c>
    </row>
    <row r="1851" spans="1:7" x14ac:dyDescent="0.25">
      <c r="A1851">
        <v>885</v>
      </c>
      <c r="B1851" t="s">
        <v>1953</v>
      </c>
      <c r="C1851" t="s">
        <v>1951</v>
      </c>
      <c r="D1851">
        <v>998</v>
      </c>
      <c r="E1851">
        <v>2023</v>
      </c>
      <c r="F1851">
        <f t="shared" si="28"/>
        <v>5</v>
      </c>
      <c r="G1851" t="str">
        <f>STANDINGS_RBI[[#This Row],[League]]&amp;STANDINGS_RBI[[#This Row],[Team]]</f>
        <v>$150 Draft Champions Jan 08 1:00 pm Lg.3585Fighting Italians</v>
      </c>
    </row>
    <row r="1852" spans="1:7" x14ac:dyDescent="0.25">
      <c r="A1852">
        <v>1055</v>
      </c>
      <c r="B1852" t="s">
        <v>1955</v>
      </c>
      <c r="C1852" t="s">
        <v>1951</v>
      </c>
      <c r="D1852">
        <v>984</v>
      </c>
      <c r="E1852">
        <v>1861</v>
      </c>
      <c r="F1852">
        <f t="shared" si="28"/>
        <v>6</v>
      </c>
      <c r="G1852" t="str">
        <f>STANDINGS_RBI[[#This Row],[League]]&amp;STANDINGS_RBI[[#This Row],[Team]]</f>
        <v>$150 Draft Champions Jan 08 1:00 pm Lg.3585Team LeValley 3</v>
      </c>
    </row>
    <row r="1853" spans="1:7" x14ac:dyDescent="0.25">
      <c r="A1853">
        <v>1080</v>
      </c>
      <c r="B1853" t="s">
        <v>1958</v>
      </c>
      <c r="C1853" t="s">
        <v>1951</v>
      </c>
      <c r="D1853">
        <v>981</v>
      </c>
      <c r="E1853">
        <v>1825</v>
      </c>
      <c r="F1853">
        <f t="shared" si="28"/>
        <v>7</v>
      </c>
      <c r="G1853" t="str">
        <f>STANDINGS_RBI[[#This Row],[League]]&amp;STANDINGS_RBI[[#This Row],[Team]]</f>
        <v>$150 Draft Champions Jan 08 1:00 pm Lg.3585Bobs Big Boys</v>
      </c>
    </row>
    <row r="1854" spans="1:7" x14ac:dyDescent="0.25">
      <c r="A1854">
        <v>1318</v>
      </c>
      <c r="B1854" t="s">
        <v>290</v>
      </c>
      <c r="C1854" t="s">
        <v>1951</v>
      </c>
      <c r="D1854">
        <v>963</v>
      </c>
      <c r="E1854">
        <v>1598.5</v>
      </c>
      <c r="F1854">
        <f t="shared" si="28"/>
        <v>8</v>
      </c>
      <c r="G1854" t="str">
        <f>STANDINGS_RBI[[#This Row],[League]]&amp;STANDINGS_RBI[[#This Row],[Team]]</f>
        <v>$150 Draft Champions Jan 08 1:00 pm Lg.3585Thing 3</v>
      </c>
    </row>
    <row r="1855" spans="1:7" x14ac:dyDescent="0.25">
      <c r="A1855">
        <v>1487</v>
      </c>
      <c r="B1855" t="s">
        <v>1954</v>
      </c>
      <c r="C1855" t="s">
        <v>1951</v>
      </c>
      <c r="D1855">
        <v>952</v>
      </c>
      <c r="E1855">
        <v>1431</v>
      </c>
      <c r="F1855">
        <f t="shared" si="28"/>
        <v>9</v>
      </c>
      <c r="G1855" t="str">
        <f>STANDINGS_RBI[[#This Row],[League]]&amp;STANDINGS_RBI[[#This Row],[Team]]</f>
        <v>$150 Draft Champions Jan 08 1:00 pm Lg.3585maxamillions</v>
      </c>
    </row>
    <row r="1856" spans="1:7" x14ac:dyDescent="0.25">
      <c r="A1856">
        <v>1690</v>
      </c>
      <c r="B1856" t="s">
        <v>1957</v>
      </c>
      <c r="C1856" t="s">
        <v>1951</v>
      </c>
      <c r="D1856">
        <v>934</v>
      </c>
      <c r="E1856">
        <v>1215.5</v>
      </c>
      <c r="F1856">
        <f t="shared" si="28"/>
        <v>10</v>
      </c>
      <c r="G1856" t="str">
        <f>STANDINGS_RBI[[#This Row],[League]]&amp;STANDINGS_RBI[[#This Row],[Team]]</f>
        <v>$150 Draft Champions Jan 08 1:00 pm Lg.3585Dutch Mafia (DC2)</v>
      </c>
    </row>
    <row r="1857" spans="1:7" x14ac:dyDescent="0.25">
      <c r="A1857">
        <v>1894</v>
      </c>
      <c r="B1857" t="s">
        <v>1956</v>
      </c>
      <c r="C1857" t="s">
        <v>1951</v>
      </c>
      <c r="D1857">
        <v>920</v>
      </c>
      <c r="E1857">
        <v>1013.5</v>
      </c>
      <c r="F1857">
        <f t="shared" si="28"/>
        <v>11</v>
      </c>
      <c r="G1857" t="str">
        <f>STANDINGS_RBI[[#This Row],[League]]&amp;STANDINGS_RBI[[#This Row],[Team]]</f>
        <v>$150 Draft Champions Jan 08 1:00 pm Lg.3585Hard Hat &amp; Lunchpale '16</v>
      </c>
    </row>
    <row r="1858" spans="1:7" x14ac:dyDescent="0.25">
      <c r="A1858">
        <v>2122</v>
      </c>
      <c r="B1858" t="s">
        <v>17</v>
      </c>
      <c r="C1858" t="s">
        <v>1951</v>
      </c>
      <c r="D1858">
        <v>901</v>
      </c>
      <c r="E1858">
        <v>788</v>
      </c>
      <c r="F1858">
        <f t="shared" si="28"/>
        <v>12</v>
      </c>
      <c r="G1858" t="str">
        <f>STANDINGS_RBI[[#This Row],[League]]&amp;STANDINGS_RBI[[#This Row],[Team]]</f>
        <v>$150 Draft Champions Jan 08 1:00 pm Lg.3585Millertime</v>
      </c>
    </row>
    <row r="1859" spans="1:7" x14ac:dyDescent="0.25">
      <c r="A1859">
        <v>2475</v>
      </c>
      <c r="B1859" t="s">
        <v>1950</v>
      </c>
      <c r="C1859" t="s">
        <v>1951</v>
      </c>
      <c r="D1859">
        <v>858</v>
      </c>
      <c r="E1859">
        <v>432.5</v>
      </c>
      <c r="F1859">
        <f t="shared" ref="F1859:F1922" si="29">IF(C1859=C1858,F1858+1,1)</f>
        <v>13</v>
      </c>
      <c r="G1859" t="str">
        <f>STANDINGS_RBI[[#This Row],[League]]&amp;STANDINGS_RBI[[#This Row],[Team]]</f>
        <v>$150 Draft Champions Jan 08 1:00 pm Lg.3585Heart-Shaped Box</v>
      </c>
    </row>
    <row r="1860" spans="1:7" x14ac:dyDescent="0.25">
      <c r="A1860">
        <v>2727</v>
      </c>
      <c r="B1860" t="s">
        <v>71</v>
      </c>
      <c r="C1860" t="s">
        <v>1951</v>
      </c>
      <c r="D1860">
        <v>811</v>
      </c>
      <c r="E1860">
        <v>184</v>
      </c>
      <c r="F1860">
        <f t="shared" si="29"/>
        <v>14</v>
      </c>
      <c r="G1860" t="str">
        <f>STANDINGS_RBI[[#This Row],[League]]&amp;STANDINGS_RBI[[#This Row],[Team]]</f>
        <v>$150 Draft Champions Jan 08 1:00 pm Lg.3585Frozen Ropes</v>
      </c>
    </row>
    <row r="1861" spans="1:7" x14ac:dyDescent="0.25">
      <c r="A1861">
        <v>2790</v>
      </c>
      <c r="B1861" t="s">
        <v>318</v>
      </c>
      <c r="C1861" t="s">
        <v>1951</v>
      </c>
      <c r="D1861">
        <v>790</v>
      </c>
      <c r="E1861">
        <v>120</v>
      </c>
      <c r="F1861">
        <f t="shared" si="29"/>
        <v>15</v>
      </c>
      <c r="G1861" t="str">
        <f>STANDINGS_RBI[[#This Row],[League]]&amp;STANDINGS_RBI[[#This Row],[Team]]</f>
        <v>$150 Draft Champions Jan 08 1:00 pm Lg.3585Chalupa Batman</v>
      </c>
    </row>
    <row r="1862" spans="1:7" x14ac:dyDescent="0.25">
      <c r="A1862">
        <v>334</v>
      </c>
      <c r="B1862" t="s">
        <v>1961</v>
      </c>
      <c r="C1862" t="s">
        <v>1960</v>
      </c>
      <c r="D1862">
        <v>1056</v>
      </c>
      <c r="E1862">
        <v>2582</v>
      </c>
      <c r="F1862">
        <f t="shared" si="29"/>
        <v>1</v>
      </c>
      <c r="G1862" t="str">
        <f>STANDINGS_RBI[[#This Row],[League]]&amp;STANDINGS_RBI[[#This Row],[Team]]</f>
        <v>$150 Draft Champions Jan 09 1:00 pm Lg.3587Thebeau 2</v>
      </c>
    </row>
    <row r="1863" spans="1:7" x14ac:dyDescent="0.25">
      <c r="A1863">
        <v>341</v>
      </c>
      <c r="B1863" t="s">
        <v>1959</v>
      </c>
      <c r="C1863" t="s">
        <v>1960</v>
      </c>
      <c r="D1863">
        <v>1055</v>
      </c>
      <c r="E1863">
        <v>2572</v>
      </c>
      <c r="F1863">
        <f t="shared" si="29"/>
        <v>2</v>
      </c>
      <c r="G1863" t="str">
        <f>STANDINGS_RBI[[#This Row],[League]]&amp;STANDINGS_RBI[[#This Row],[Team]]</f>
        <v>$150 Draft Champions Jan 09 1:00 pm Lg.3587Reservoir Dogs</v>
      </c>
    </row>
    <row r="1864" spans="1:7" x14ac:dyDescent="0.25">
      <c r="A1864">
        <v>414</v>
      </c>
      <c r="B1864" t="s">
        <v>1971</v>
      </c>
      <c r="C1864" t="s">
        <v>1960</v>
      </c>
      <c r="D1864">
        <v>1045</v>
      </c>
      <c r="E1864">
        <v>2495</v>
      </c>
      <c r="F1864">
        <f t="shared" si="29"/>
        <v>3</v>
      </c>
      <c r="G1864" t="str">
        <f>STANDINGS_RBI[[#This Row],[League]]&amp;STANDINGS_RBI[[#This Row],[Team]]</f>
        <v>$150 Draft Champions Jan 09 1:00 pm Lg.35874DC WAGGENER</v>
      </c>
    </row>
    <row r="1865" spans="1:7" x14ac:dyDescent="0.25">
      <c r="A1865">
        <v>552</v>
      </c>
      <c r="B1865" t="s">
        <v>461</v>
      </c>
      <c r="C1865" t="s">
        <v>1960</v>
      </c>
      <c r="D1865">
        <v>1029</v>
      </c>
      <c r="E1865">
        <v>2357</v>
      </c>
      <c r="F1865">
        <f t="shared" si="29"/>
        <v>4</v>
      </c>
      <c r="G1865" t="str">
        <f>STANDINGS_RBI[[#This Row],[League]]&amp;STANDINGS_RBI[[#This Row],[Team]]</f>
        <v>$150 Draft Champions Jan 09 1:00 pm Lg.3587Evil Empire</v>
      </c>
    </row>
    <row r="1866" spans="1:7" x14ac:dyDescent="0.25">
      <c r="A1866">
        <v>757</v>
      </c>
      <c r="B1866" t="s">
        <v>1969</v>
      </c>
      <c r="C1866" t="s">
        <v>1960</v>
      </c>
      <c r="D1866">
        <v>1009</v>
      </c>
      <c r="E1866">
        <v>2158.5</v>
      </c>
      <c r="F1866">
        <f t="shared" si="29"/>
        <v>5</v>
      </c>
      <c r="G1866" t="str">
        <f>STANDINGS_RBI[[#This Row],[League]]&amp;STANDINGS_RBI[[#This Row],[Team]]</f>
        <v>$150 Draft Champions Jan 09 1:00 pm Lg.3587Starfishmn 0109</v>
      </c>
    </row>
    <row r="1867" spans="1:7" x14ac:dyDescent="0.25">
      <c r="A1867">
        <v>959</v>
      </c>
      <c r="B1867" t="s">
        <v>1966</v>
      </c>
      <c r="C1867" t="s">
        <v>1960</v>
      </c>
      <c r="D1867">
        <v>992</v>
      </c>
      <c r="E1867">
        <v>1954</v>
      </c>
      <c r="F1867">
        <f t="shared" si="29"/>
        <v>6</v>
      </c>
      <c r="G1867" t="str">
        <f>STANDINGS_RBI[[#This Row],[League]]&amp;STANDINGS_RBI[[#This Row],[Team]]</f>
        <v>$150 Draft Champions Jan 09 1:00 pm Lg.3587Steve Sax</v>
      </c>
    </row>
    <row r="1868" spans="1:7" x14ac:dyDescent="0.25">
      <c r="A1868">
        <v>1271</v>
      </c>
      <c r="B1868" t="s">
        <v>370</v>
      </c>
      <c r="C1868" t="s">
        <v>1960</v>
      </c>
      <c r="D1868">
        <v>966</v>
      </c>
      <c r="E1868">
        <v>1639.5</v>
      </c>
      <c r="F1868">
        <f t="shared" si="29"/>
        <v>7</v>
      </c>
      <c r="G1868" t="str">
        <f>STANDINGS_RBI[[#This Row],[League]]&amp;STANDINGS_RBI[[#This Row],[Team]]</f>
        <v>$150 Draft Champions Jan 09 1:00 pm Lg.3587Lama Lama Ding Dong</v>
      </c>
    </row>
    <row r="1869" spans="1:7" x14ac:dyDescent="0.25">
      <c r="A1869">
        <v>1338</v>
      </c>
      <c r="B1869" t="s">
        <v>1962</v>
      </c>
      <c r="C1869" t="s">
        <v>1960</v>
      </c>
      <c r="D1869">
        <v>961</v>
      </c>
      <c r="E1869">
        <v>1568.5</v>
      </c>
      <c r="F1869">
        <f t="shared" si="29"/>
        <v>8</v>
      </c>
      <c r="G1869" t="str">
        <f>STANDINGS_RBI[[#This Row],[League]]&amp;STANDINGS_RBI[[#This Row],[Team]]</f>
        <v>$150 Draft Champions Jan 09 1:00 pm Lg.3587Dear Mr. Fantasy</v>
      </c>
    </row>
    <row r="1870" spans="1:7" x14ac:dyDescent="0.25">
      <c r="A1870">
        <v>1570</v>
      </c>
      <c r="B1870" t="s">
        <v>1967</v>
      </c>
      <c r="C1870" t="s">
        <v>1960</v>
      </c>
      <c r="D1870">
        <v>945</v>
      </c>
      <c r="E1870">
        <v>1341.5</v>
      </c>
      <c r="F1870">
        <f t="shared" si="29"/>
        <v>9</v>
      </c>
      <c r="G1870" t="str">
        <f>STANDINGS_RBI[[#This Row],[League]]&amp;STANDINGS_RBI[[#This Row],[Team]]</f>
        <v>$150 Draft Champions Jan 09 1:00 pm Lg.3587NoParticularPlace2Go</v>
      </c>
    </row>
    <row r="1871" spans="1:7" x14ac:dyDescent="0.25">
      <c r="A1871">
        <v>1962</v>
      </c>
      <c r="B1871" t="s">
        <v>1964</v>
      </c>
      <c r="C1871" t="s">
        <v>1960</v>
      </c>
      <c r="D1871">
        <v>916</v>
      </c>
      <c r="E1871">
        <v>953.5</v>
      </c>
      <c r="F1871">
        <f t="shared" si="29"/>
        <v>10</v>
      </c>
      <c r="G1871" t="str">
        <f>STANDINGS_RBI[[#This Row],[League]]&amp;STANDINGS_RBI[[#This Row],[Team]]</f>
        <v>$150 Draft Champions Jan 09 1:00 pm Lg.3587Tuco's Grill</v>
      </c>
    </row>
    <row r="1872" spans="1:7" x14ac:dyDescent="0.25">
      <c r="A1872">
        <v>1984</v>
      </c>
      <c r="B1872" t="s">
        <v>1965</v>
      </c>
      <c r="C1872" t="s">
        <v>1960</v>
      </c>
      <c r="D1872">
        <v>913</v>
      </c>
      <c r="E1872">
        <v>922.5</v>
      </c>
      <c r="F1872">
        <f t="shared" si="29"/>
        <v>11</v>
      </c>
      <c r="G1872" t="str">
        <f>STANDINGS_RBI[[#This Row],[League]]&amp;STANDINGS_RBI[[#This Row],[Team]]</f>
        <v>$150 Draft Champions Jan 09 1:00 pm Lg.3587Bandoleros</v>
      </c>
    </row>
    <row r="1873" spans="1:7" x14ac:dyDescent="0.25">
      <c r="A1873">
        <v>2035</v>
      </c>
      <c r="B1873" t="s">
        <v>18</v>
      </c>
      <c r="C1873" t="s">
        <v>1960</v>
      </c>
      <c r="D1873">
        <v>909</v>
      </c>
      <c r="E1873">
        <v>874</v>
      </c>
      <c r="F1873">
        <f t="shared" si="29"/>
        <v>12</v>
      </c>
      <c r="G1873" t="str">
        <f>STANDINGS_RBI[[#This Row],[League]]&amp;STANDINGS_RBI[[#This Row],[Team]]</f>
        <v>$150 Draft Champions Jan 09 1:00 pm Lg.3587Home Run Derbies</v>
      </c>
    </row>
    <row r="1874" spans="1:7" x14ac:dyDescent="0.25">
      <c r="A1874">
        <v>2198</v>
      </c>
      <c r="B1874" t="s">
        <v>1968</v>
      </c>
      <c r="C1874" t="s">
        <v>1960</v>
      </c>
      <c r="D1874">
        <v>894</v>
      </c>
      <c r="E1874">
        <v>710.5</v>
      </c>
      <c r="F1874">
        <f t="shared" si="29"/>
        <v>13</v>
      </c>
      <c r="G1874" t="str">
        <f>STANDINGS_RBI[[#This Row],[League]]&amp;STANDINGS_RBI[[#This Row],[Team]]</f>
        <v>$150 Draft Champions Jan 09 1:00 pm Lg.3587Dead Money</v>
      </c>
    </row>
    <row r="1875" spans="1:7" x14ac:dyDescent="0.25">
      <c r="A1875">
        <v>2676</v>
      </c>
      <c r="B1875" t="s">
        <v>1970</v>
      </c>
      <c r="C1875" t="s">
        <v>1960</v>
      </c>
      <c r="D1875">
        <v>823</v>
      </c>
      <c r="E1875">
        <v>233.5</v>
      </c>
      <c r="F1875">
        <f t="shared" si="29"/>
        <v>14</v>
      </c>
      <c r="G1875" t="str">
        <f>STANDINGS_RBI[[#This Row],[League]]&amp;STANDINGS_RBI[[#This Row],[Team]]</f>
        <v>$150 Draft Champions Jan 09 1:00 pm Lg.3587Cowtippers</v>
      </c>
    </row>
    <row r="1876" spans="1:7" x14ac:dyDescent="0.25">
      <c r="A1876">
        <v>2810</v>
      </c>
      <c r="B1876" t="s">
        <v>1963</v>
      </c>
      <c r="C1876" t="s">
        <v>1960</v>
      </c>
      <c r="D1876">
        <v>781</v>
      </c>
      <c r="E1876">
        <v>100</v>
      </c>
      <c r="F1876">
        <f t="shared" si="29"/>
        <v>15</v>
      </c>
      <c r="G1876" t="str">
        <f>STANDINGS_RBI[[#This Row],[League]]&amp;STANDINGS_RBI[[#This Row],[Team]]</f>
        <v>$150 Draft Champions Jan 09 1:00 pm Lg.3587EMERSON 6</v>
      </c>
    </row>
    <row r="1877" spans="1:7" x14ac:dyDescent="0.25">
      <c r="A1877">
        <v>13</v>
      </c>
      <c r="B1877" t="s">
        <v>1983</v>
      </c>
      <c r="C1877" t="s">
        <v>1973</v>
      </c>
      <c r="D1877">
        <v>1151</v>
      </c>
      <c r="E1877">
        <v>2898</v>
      </c>
      <c r="F1877">
        <f t="shared" si="29"/>
        <v>1</v>
      </c>
      <c r="G1877" t="str">
        <f>STANDINGS_RBI[[#This Row],[League]]&amp;STANDINGS_RBI[[#This Row],[Team]]</f>
        <v>$150 Draft Champions Jan 10 1:00 pm Lg.3588Just Sano</v>
      </c>
    </row>
    <row r="1878" spans="1:7" x14ac:dyDescent="0.25">
      <c r="A1878">
        <v>15</v>
      </c>
      <c r="B1878" t="s">
        <v>1972</v>
      </c>
      <c r="C1878" t="s">
        <v>1973</v>
      </c>
      <c r="D1878">
        <v>1150</v>
      </c>
      <c r="E1878">
        <v>2896.5</v>
      </c>
      <c r="F1878">
        <f t="shared" si="29"/>
        <v>2</v>
      </c>
      <c r="G1878" t="str">
        <f>STANDINGS_RBI[[#This Row],[League]]&amp;STANDINGS_RBI[[#This Row],[Team]]</f>
        <v>$150 Draft Champions Jan 10 1:00 pm Lg.3588Team Spirit</v>
      </c>
    </row>
    <row r="1879" spans="1:7" x14ac:dyDescent="0.25">
      <c r="A1879">
        <v>282</v>
      </c>
      <c r="B1879" t="s">
        <v>1981</v>
      </c>
      <c r="C1879" t="s">
        <v>1973</v>
      </c>
      <c r="D1879">
        <v>1063</v>
      </c>
      <c r="E1879">
        <v>2631</v>
      </c>
      <c r="F1879">
        <f t="shared" si="29"/>
        <v>3</v>
      </c>
      <c r="G1879" t="str">
        <f>STANDINGS_RBI[[#This Row],[League]]&amp;STANDINGS_RBI[[#This Row],[Team]]</f>
        <v>$150 Draft Champions Jan 10 1:00 pm Lg.3588Tenderdumps</v>
      </c>
    </row>
    <row r="1880" spans="1:7" x14ac:dyDescent="0.25">
      <c r="A1880">
        <v>657</v>
      </c>
      <c r="B1880" t="s">
        <v>6</v>
      </c>
      <c r="C1880" t="s">
        <v>1973</v>
      </c>
      <c r="D1880">
        <v>1018</v>
      </c>
      <c r="E1880">
        <v>2258.5</v>
      </c>
      <c r="F1880">
        <f t="shared" si="29"/>
        <v>4</v>
      </c>
      <c r="G1880" t="str">
        <f>STANDINGS_RBI[[#This Row],[League]]&amp;STANDINGS_RBI[[#This Row],[Team]]</f>
        <v>$150 Draft Champions Jan 10 1:00 pm Lg.3588The Incredibles</v>
      </c>
    </row>
    <row r="1881" spans="1:7" x14ac:dyDescent="0.25">
      <c r="A1881">
        <v>669</v>
      </c>
      <c r="B1881" t="s">
        <v>1974</v>
      </c>
      <c r="C1881" t="s">
        <v>1973</v>
      </c>
      <c r="D1881">
        <v>1017</v>
      </c>
      <c r="E1881">
        <v>2246</v>
      </c>
      <c r="F1881">
        <f t="shared" si="29"/>
        <v>5</v>
      </c>
      <c r="G1881" t="str">
        <f>STANDINGS_RBI[[#This Row],[League]]&amp;STANDINGS_RBI[[#This Row],[Team]]</f>
        <v>$150 Draft Champions Jan 10 1:00 pm Lg.3588War Boys</v>
      </c>
    </row>
    <row r="1882" spans="1:7" x14ac:dyDescent="0.25">
      <c r="A1882">
        <v>1177</v>
      </c>
      <c r="B1882" t="s">
        <v>1979</v>
      </c>
      <c r="C1882" t="s">
        <v>1973</v>
      </c>
      <c r="D1882">
        <v>974</v>
      </c>
      <c r="E1882">
        <v>1739</v>
      </c>
      <c r="F1882">
        <f t="shared" si="29"/>
        <v>6</v>
      </c>
      <c r="G1882" t="str">
        <f>STANDINGS_RBI[[#This Row],[League]]&amp;STANDINGS_RBI[[#This Row],[Team]]</f>
        <v>$150 Draft Champions Jan 10 1:00 pm Lg.3588Wahoos</v>
      </c>
    </row>
    <row r="1883" spans="1:7" x14ac:dyDescent="0.25">
      <c r="A1883">
        <v>1581</v>
      </c>
      <c r="B1883" t="s">
        <v>1976</v>
      </c>
      <c r="C1883" t="s">
        <v>1973</v>
      </c>
      <c r="D1883">
        <v>944</v>
      </c>
      <c r="E1883">
        <v>1328.5</v>
      </c>
      <c r="F1883">
        <f t="shared" si="29"/>
        <v>7</v>
      </c>
      <c r="G1883" t="str">
        <f>STANDINGS_RBI[[#This Row],[League]]&amp;STANDINGS_RBI[[#This Row],[Team]]</f>
        <v>$150 Draft Champions Jan 10 1:00 pm Lg.3588El Guapos</v>
      </c>
    </row>
    <row r="1884" spans="1:7" x14ac:dyDescent="0.25">
      <c r="A1884">
        <v>1643</v>
      </c>
      <c r="B1884" t="s">
        <v>1975</v>
      </c>
      <c r="C1884" t="s">
        <v>1973</v>
      </c>
      <c r="D1884">
        <v>938</v>
      </c>
      <c r="E1884">
        <v>1262.5</v>
      </c>
      <c r="F1884">
        <f t="shared" si="29"/>
        <v>8</v>
      </c>
      <c r="G1884" t="str">
        <f>STANDINGS_RBI[[#This Row],[League]]&amp;STANDINGS_RBI[[#This Row],[Team]]</f>
        <v>$150 Draft Champions Jan 10 1:00 pm Lg.3588Bleacher Bums Dos</v>
      </c>
    </row>
    <row r="1885" spans="1:7" x14ac:dyDescent="0.25">
      <c r="A1885">
        <v>1913</v>
      </c>
      <c r="B1885" t="s">
        <v>1978</v>
      </c>
      <c r="C1885" t="s">
        <v>1973</v>
      </c>
      <c r="D1885">
        <v>919</v>
      </c>
      <c r="E1885">
        <v>997.5</v>
      </c>
      <c r="F1885">
        <f t="shared" si="29"/>
        <v>9</v>
      </c>
      <c r="G1885" t="str">
        <f>STANDINGS_RBI[[#This Row],[League]]&amp;STANDINGS_RBI[[#This Row],[Team]]</f>
        <v>$150 Draft Champions Jan 10 1:00 pm Lg.3588Kiss of Death</v>
      </c>
    </row>
    <row r="1886" spans="1:7" x14ac:dyDescent="0.25">
      <c r="A1886">
        <v>2227</v>
      </c>
      <c r="B1886" t="s">
        <v>1984</v>
      </c>
      <c r="C1886" t="s">
        <v>1973</v>
      </c>
      <c r="D1886">
        <v>891</v>
      </c>
      <c r="E1886">
        <v>680.5</v>
      </c>
      <c r="F1886">
        <f t="shared" si="29"/>
        <v>10</v>
      </c>
      <c r="G1886" t="str">
        <f>STANDINGS_RBI[[#This Row],[League]]&amp;STANDINGS_RBI[[#This Row],[Team]]</f>
        <v>$150 Draft Champions Jan 10 1:00 pm Lg.3588Belmont Blizzard</v>
      </c>
    </row>
    <row r="1887" spans="1:7" x14ac:dyDescent="0.25">
      <c r="A1887">
        <v>2260</v>
      </c>
      <c r="B1887" t="s">
        <v>407</v>
      </c>
      <c r="C1887" t="s">
        <v>1973</v>
      </c>
      <c r="D1887">
        <v>887</v>
      </c>
      <c r="E1887">
        <v>650</v>
      </c>
      <c r="F1887">
        <f t="shared" si="29"/>
        <v>11</v>
      </c>
      <c r="G1887" t="str">
        <f>STANDINGS_RBI[[#This Row],[League]]&amp;STANDINGS_RBI[[#This Row],[Team]]</f>
        <v>$150 Draft Champions Jan 10 1:00 pm Lg.3588Captain Crunch 2</v>
      </c>
    </row>
    <row r="1888" spans="1:7" x14ac:dyDescent="0.25">
      <c r="A1888">
        <v>2510</v>
      </c>
      <c r="B1888" t="s">
        <v>1980</v>
      </c>
      <c r="C1888" t="s">
        <v>1973</v>
      </c>
      <c r="D1888">
        <v>853</v>
      </c>
      <c r="E1888">
        <v>402.5</v>
      </c>
      <c r="F1888">
        <f t="shared" si="29"/>
        <v>12</v>
      </c>
      <c r="G1888" t="str">
        <f>STANDINGS_RBI[[#This Row],[League]]&amp;STANDINGS_RBI[[#This Row],[Team]]</f>
        <v>$150 Draft Champions Jan 10 1:00 pm Lg.3588The Sun</v>
      </c>
    </row>
    <row r="1889" spans="1:7" x14ac:dyDescent="0.25">
      <c r="A1889">
        <v>2601</v>
      </c>
      <c r="B1889" t="s">
        <v>1977</v>
      </c>
      <c r="C1889" t="s">
        <v>1973</v>
      </c>
      <c r="D1889">
        <v>838</v>
      </c>
      <c r="E1889">
        <v>309</v>
      </c>
      <c r="F1889">
        <f t="shared" si="29"/>
        <v>13</v>
      </c>
      <c r="G1889" t="str">
        <f>STANDINGS_RBI[[#This Row],[League]]&amp;STANDINGS_RBI[[#This Row],[Team]]</f>
        <v>$150 Draft Champions Jan 10 1:00 pm Lg.3588Ryan's Troutfish Squad</v>
      </c>
    </row>
    <row r="1890" spans="1:7" x14ac:dyDescent="0.25">
      <c r="A1890">
        <v>2632</v>
      </c>
      <c r="B1890" t="s">
        <v>1982</v>
      </c>
      <c r="C1890" t="s">
        <v>1973</v>
      </c>
      <c r="D1890">
        <v>833</v>
      </c>
      <c r="E1890">
        <v>275</v>
      </c>
      <c r="F1890">
        <f t="shared" si="29"/>
        <v>14</v>
      </c>
      <c r="G1890" t="str">
        <f>STANDINGS_RBI[[#This Row],[League]]&amp;STANDINGS_RBI[[#This Row],[Team]]</f>
        <v>$150 Draft Champions Jan 10 1:00 pm Lg.3588Chalupa Batman 2</v>
      </c>
    </row>
    <row r="1891" spans="1:7" x14ac:dyDescent="0.25">
      <c r="A1891">
        <v>2827</v>
      </c>
      <c r="B1891" t="s">
        <v>230</v>
      </c>
      <c r="C1891" t="s">
        <v>1973</v>
      </c>
      <c r="D1891">
        <v>773</v>
      </c>
      <c r="E1891">
        <v>83.5</v>
      </c>
      <c r="F1891">
        <f t="shared" si="29"/>
        <v>15</v>
      </c>
      <c r="G1891" t="str">
        <f>STANDINGS_RBI[[#This Row],[League]]&amp;STANDINGS_RBI[[#This Row],[Team]]</f>
        <v>$150 Draft Champions Jan 10 1:00 pm Lg.3588Team Hofmann</v>
      </c>
    </row>
    <row r="1892" spans="1:7" x14ac:dyDescent="0.25">
      <c r="A1892">
        <v>248</v>
      </c>
      <c r="B1892" t="s">
        <v>1987</v>
      </c>
      <c r="C1892" t="s">
        <v>1986</v>
      </c>
      <c r="D1892">
        <v>1069</v>
      </c>
      <c r="E1892">
        <v>2663</v>
      </c>
      <c r="F1892">
        <f t="shared" si="29"/>
        <v>1</v>
      </c>
      <c r="G1892" t="str">
        <f>STANDINGS_RBI[[#This Row],[League]]&amp;STANDINGS_RBI[[#This Row],[Team]]</f>
        <v>$150 Draft Champions Jan 13 1:00 pm Lg.3589Phileas Phreakshow</v>
      </c>
    </row>
    <row r="1893" spans="1:7" x14ac:dyDescent="0.25">
      <c r="A1893">
        <v>275</v>
      </c>
      <c r="B1893" t="s">
        <v>86</v>
      </c>
      <c r="C1893" t="s">
        <v>1986</v>
      </c>
      <c r="D1893">
        <v>1064</v>
      </c>
      <c r="E1893">
        <v>2638</v>
      </c>
      <c r="F1893">
        <f t="shared" si="29"/>
        <v>2</v>
      </c>
      <c r="G1893" t="str">
        <f>STANDINGS_RBI[[#This Row],[League]]&amp;STANDINGS_RBI[[#This Row],[Team]]</f>
        <v>$150 Draft Champions Jan 13 1:00 pm Lg.3589The Biscuit</v>
      </c>
    </row>
    <row r="1894" spans="1:7" x14ac:dyDescent="0.25">
      <c r="A1894">
        <v>308</v>
      </c>
      <c r="B1894" t="s">
        <v>14</v>
      </c>
      <c r="C1894" t="s">
        <v>1986</v>
      </c>
      <c r="D1894">
        <v>1059</v>
      </c>
      <c r="E1894">
        <v>2601</v>
      </c>
      <c r="F1894">
        <f t="shared" si="29"/>
        <v>3</v>
      </c>
      <c r="G1894" t="str">
        <f>STANDINGS_RBI[[#This Row],[League]]&amp;STANDINGS_RBI[[#This Row],[Team]]</f>
        <v>$150 Draft Champions Jan 13 1:00 pm Lg.3589Team Martin</v>
      </c>
    </row>
    <row r="1895" spans="1:7" x14ac:dyDescent="0.25">
      <c r="A1895">
        <v>311</v>
      </c>
      <c r="B1895" t="s">
        <v>1985</v>
      </c>
      <c r="C1895" t="s">
        <v>1986</v>
      </c>
      <c r="D1895">
        <v>1059</v>
      </c>
      <c r="E1895">
        <v>2601</v>
      </c>
      <c r="F1895">
        <f t="shared" si="29"/>
        <v>4</v>
      </c>
      <c r="G1895" t="str">
        <f>STANDINGS_RBI[[#This Row],[League]]&amp;STANDINGS_RBI[[#This Row],[Team]]</f>
        <v>$150 Draft Champions Jan 13 1:00 pm Lg.3589Thebeau 3</v>
      </c>
    </row>
    <row r="1896" spans="1:7" x14ac:dyDescent="0.25">
      <c r="A1896">
        <v>434</v>
      </c>
      <c r="B1896" t="s">
        <v>1994</v>
      </c>
      <c r="C1896" t="s">
        <v>1986</v>
      </c>
      <c r="D1896">
        <v>1043</v>
      </c>
      <c r="E1896">
        <v>2478</v>
      </c>
      <c r="F1896">
        <f t="shared" si="29"/>
        <v>5</v>
      </c>
      <c r="G1896" t="str">
        <f>STANDINGS_RBI[[#This Row],[League]]&amp;STANDINGS_RBI[[#This Row],[Team]]</f>
        <v>$150 Draft Champions Jan 13 1:00 pm Lg.3589Starfishmn 0113</v>
      </c>
    </row>
    <row r="1897" spans="1:7" x14ac:dyDescent="0.25">
      <c r="A1897">
        <v>618</v>
      </c>
      <c r="B1897" t="s">
        <v>1993</v>
      </c>
      <c r="C1897" t="s">
        <v>1986</v>
      </c>
      <c r="D1897">
        <v>1021</v>
      </c>
      <c r="E1897">
        <v>2291</v>
      </c>
      <c r="F1897">
        <f t="shared" si="29"/>
        <v>6</v>
      </c>
      <c r="G1897" t="str">
        <f>STANDINGS_RBI[[#This Row],[League]]&amp;STANDINGS_RBI[[#This Row],[Team]]</f>
        <v>$150 Draft Champions Jan 13 1:00 pm Lg.3589Cedar Hills Saisons</v>
      </c>
    </row>
    <row r="1898" spans="1:7" x14ac:dyDescent="0.25">
      <c r="A1898">
        <v>1057</v>
      </c>
      <c r="B1898" t="s">
        <v>1989</v>
      </c>
      <c r="C1898" t="s">
        <v>1986</v>
      </c>
      <c r="D1898">
        <v>984</v>
      </c>
      <c r="E1898">
        <v>1861</v>
      </c>
      <c r="F1898">
        <f t="shared" si="29"/>
        <v>7</v>
      </c>
      <c r="G1898" t="str">
        <f>STANDINGS_RBI[[#This Row],[League]]&amp;STANDINGS_RBI[[#This Row],[Team]]</f>
        <v>$150 Draft Champions Jan 13 1:00 pm Lg.3589The Brothers Kip</v>
      </c>
    </row>
    <row r="1899" spans="1:7" x14ac:dyDescent="0.25">
      <c r="A1899">
        <v>1523</v>
      </c>
      <c r="B1899" t="s">
        <v>1996</v>
      </c>
      <c r="C1899" t="s">
        <v>1986</v>
      </c>
      <c r="D1899">
        <v>949</v>
      </c>
      <c r="E1899">
        <v>1387</v>
      </c>
      <c r="F1899">
        <f t="shared" si="29"/>
        <v>8</v>
      </c>
      <c r="G1899" t="str">
        <f>STANDINGS_RBI[[#This Row],[League]]&amp;STANDINGS_RBI[[#This Row],[Team]]</f>
        <v>$150 Draft Champions Jan 13 1:00 pm Lg.3589Piggy Stardust</v>
      </c>
    </row>
    <row r="1900" spans="1:7" x14ac:dyDescent="0.25">
      <c r="A1900">
        <v>1563</v>
      </c>
      <c r="B1900" t="s">
        <v>1991</v>
      </c>
      <c r="C1900" t="s">
        <v>1986</v>
      </c>
      <c r="D1900">
        <v>946</v>
      </c>
      <c r="E1900">
        <v>1352</v>
      </c>
      <c r="F1900">
        <f t="shared" si="29"/>
        <v>9</v>
      </c>
      <c r="G1900" t="str">
        <f>STANDINGS_RBI[[#This Row],[League]]&amp;STANDINGS_RBI[[#This Row],[Team]]</f>
        <v>$150 Draft Champions Jan 13 1:00 pm Lg.3589The Donald Sons</v>
      </c>
    </row>
    <row r="1901" spans="1:7" x14ac:dyDescent="0.25">
      <c r="A1901">
        <v>2443</v>
      </c>
      <c r="B1901" t="s">
        <v>701</v>
      </c>
      <c r="C1901" t="s">
        <v>1986</v>
      </c>
      <c r="D1901">
        <v>863</v>
      </c>
      <c r="E1901">
        <v>471</v>
      </c>
      <c r="F1901">
        <f t="shared" si="29"/>
        <v>10</v>
      </c>
      <c r="G1901" t="str">
        <f>STANDINGS_RBI[[#This Row],[League]]&amp;STANDINGS_RBI[[#This Row],[Team]]</f>
        <v>$150 Draft Champions Jan 13 1:00 pm Lg.3589Team Shepherd</v>
      </c>
    </row>
    <row r="1902" spans="1:7" x14ac:dyDescent="0.25">
      <c r="A1902">
        <v>2470</v>
      </c>
      <c r="B1902" t="s">
        <v>1995</v>
      </c>
      <c r="C1902" t="s">
        <v>1986</v>
      </c>
      <c r="D1902">
        <v>859</v>
      </c>
      <c r="E1902">
        <v>439.5</v>
      </c>
      <c r="F1902">
        <f t="shared" si="29"/>
        <v>11</v>
      </c>
      <c r="G1902" t="str">
        <f>STANDINGS_RBI[[#This Row],[League]]&amp;STANDINGS_RBI[[#This Row],[Team]]</f>
        <v>$150 Draft Champions Jan 13 1:00 pm Lg.3589Dominance &amp; Submission II</v>
      </c>
    </row>
    <row r="1903" spans="1:7" x14ac:dyDescent="0.25">
      <c r="A1903">
        <v>2507</v>
      </c>
      <c r="B1903" t="s">
        <v>1988</v>
      </c>
      <c r="C1903" t="s">
        <v>1986</v>
      </c>
      <c r="D1903">
        <v>853</v>
      </c>
      <c r="E1903">
        <v>402.5</v>
      </c>
      <c r="F1903">
        <f t="shared" si="29"/>
        <v>12</v>
      </c>
      <c r="G1903" t="str">
        <f>STANDINGS_RBI[[#This Row],[League]]&amp;STANDINGS_RBI[[#This Row],[Team]]</f>
        <v>$150 Draft Champions Jan 13 1:00 pm Lg.3589*IRON HORSE*</v>
      </c>
    </row>
    <row r="1904" spans="1:7" x14ac:dyDescent="0.25">
      <c r="A1904">
        <v>2634</v>
      </c>
      <c r="B1904" t="s">
        <v>1992</v>
      </c>
      <c r="C1904" t="s">
        <v>1986</v>
      </c>
      <c r="D1904">
        <v>833</v>
      </c>
      <c r="E1904">
        <v>275</v>
      </c>
      <c r="F1904">
        <f t="shared" si="29"/>
        <v>13</v>
      </c>
      <c r="G1904" t="str">
        <f>STANDINGS_RBI[[#This Row],[League]]&amp;STANDINGS_RBI[[#This Row],[Team]]</f>
        <v>$150 Draft Champions Jan 13 1:00 pm Lg.3589First N Last</v>
      </c>
    </row>
    <row r="1905" spans="1:7" x14ac:dyDescent="0.25">
      <c r="A1905">
        <v>2671</v>
      </c>
      <c r="B1905" t="s">
        <v>24</v>
      </c>
      <c r="C1905" t="s">
        <v>1986</v>
      </c>
      <c r="D1905">
        <v>824</v>
      </c>
      <c r="E1905">
        <v>240</v>
      </c>
      <c r="F1905">
        <f t="shared" si="29"/>
        <v>14</v>
      </c>
      <c r="G1905" t="str">
        <f>STANDINGS_RBI[[#This Row],[League]]&amp;STANDINGS_RBI[[#This Row],[Team]]</f>
        <v>$150 Draft Champions Jan 13 1:00 pm Lg.3589Profloop</v>
      </c>
    </row>
    <row r="1906" spans="1:7" x14ac:dyDescent="0.25">
      <c r="A1906">
        <v>2679</v>
      </c>
      <c r="B1906" t="s">
        <v>1990</v>
      </c>
      <c r="C1906" t="s">
        <v>1986</v>
      </c>
      <c r="D1906">
        <v>823</v>
      </c>
      <c r="E1906">
        <v>233.5</v>
      </c>
      <c r="F1906">
        <f t="shared" si="29"/>
        <v>15</v>
      </c>
      <c r="G1906" t="str">
        <f>STANDINGS_RBI[[#This Row],[League]]&amp;STANDINGS_RBI[[#This Row],[Team]]</f>
        <v>$150 Draft Champions Jan 13 1:00 pm Lg.3589Noc-A-Homas</v>
      </c>
    </row>
    <row r="1907" spans="1:7" x14ac:dyDescent="0.25">
      <c r="A1907">
        <v>180</v>
      </c>
      <c r="B1907" t="s">
        <v>2004</v>
      </c>
      <c r="C1907" t="s">
        <v>1998</v>
      </c>
      <c r="D1907">
        <v>1083</v>
      </c>
      <c r="E1907">
        <v>2730.5</v>
      </c>
      <c r="F1907">
        <f t="shared" si="29"/>
        <v>1</v>
      </c>
      <c r="G1907" t="str">
        <f>STANDINGS_RBI[[#This Row],[League]]&amp;STANDINGS_RBI[[#This Row],[Team]]</f>
        <v>$150 Draft Champions Jan 13 1:00 pm Lg.3592Craig 3hlo</v>
      </c>
    </row>
    <row r="1908" spans="1:7" x14ac:dyDescent="0.25">
      <c r="A1908">
        <v>197</v>
      </c>
      <c r="B1908" t="s">
        <v>2005</v>
      </c>
      <c r="C1908" t="s">
        <v>1998</v>
      </c>
      <c r="D1908">
        <v>1078</v>
      </c>
      <c r="E1908">
        <v>2714</v>
      </c>
      <c r="F1908">
        <f t="shared" si="29"/>
        <v>2</v>
      </c>
      <c r="G1908" t="str">
        <f>STANDINGS_RBI[[#This Row],[League]]&amp;STANDINGS_RBI[[#This Row],[Team]]</f>
        <v>$150 Draft Champions Jan 13 1:00 pm Lg.3592Hitchcock Hangovers</v>
      </c>
    </row>
    <row r="1909" spans="1:7" x14ac:dyDescent="0.25">
      <c r="A1909">
        <v>223</v>
      </c>
      <c r="B1909" t="s">
        <v>2000</v>
      </c>
      <c r="C1909" t="s">
        <v>1998</v>
      </c>
      <c r="D1909">
        <v>1073</v>
      </c>
      <c r="E1909">
        <v>2688</v>
      </c>
      <c r="F1909">
        <f t="shared" si="29"/>
        <v>3</v>
      </c>
      <c r="G1909" t="str">
        <f>STANDINGS_RBI[[#This Row],[League]]&amp;STANDINGS_RBI[[#This Row],[Team]]</f>
        <v>$150 Draft Champions Jan 13 1:00 pm Lg.3592Swinging Centaurs</v>
      </c>
    </row>
    <row r="1910" spans="1:7" x14ac:dyDescent="0.25">
      <c r="A1910">
        <v>398</v>
      </c>
      <c r="B1910" t="s">
        <v>520</v>
      </c>
      <c r="C1910" t="s">
        <v>1998</v>
      </c>
      <c r="D1910">
        <v>1048</v>
      </c>
      <c r="E1910">
        <v>2516</v>
      </c>
      <c r="F1910">
        <f t="shared" si="29"/>
        <v>4</v>
      </c>
      <c r="G1910" t="str">
        <f>STANDINGS_RBI[[#This Row],[League]]&amp;STANDINGS_RBI[[#This Row],[Team]]</f>
        <v>$150 Draft Champions Jan 13 1:00 pm Lg.3592deadmoneyB</v>
      </c>
    </row>
    <row r="1911" spans="1:7" x14ac:dyDescent="0.25">
      <c r="A1911">
        <v>646</v>
      </c>
      <c r="B1911" t="s">
        <v>1997</v>
      </c>
      <c r="C1911" t="s">
        <v>1998</v>
      </c>
      <c r="D1911">
        <v>1018</v>
      </c>
      <c r="E1911">
        <v>2258.5</v>
      </c>
      <c r="F1911">
        <f t="shared" si="29"/>
        <v>5</v>
      </c>
      <c r="G1911" t="str">
        <f>STANDINGS_RBI[[#This Row],[League]]&amp;STANDINGS_RBI[[#This Row],[Team]]</f>
        <v>$150 Draft Champions Jan 13 1:00 pm Lg.3592Come On Now</v>
      </c>
    </row>
    <row r="1912" spans="1:7" x14ac:dyDescent="0.25">
      <c r="A1912">
        <v>906</v>
      </c>
      <c r="B1912" t="s">
        <v>2002</v>
      </c>
      <c r="C1912" t="s">
        <v>1998</v>
      </c>
      <c r="D1912">
        <v>997</v>
      </c>
      <c r="E1912">
        <v>2010</v>
      </c>
      <c r="F1912">
        <f t="shared" si="29"/>
        <v>6</v>
      </c>
      <c r="G1912" t="str">
        <f>STANDINGS_RBI[[#This Row],[League]]&amp;STANDINGS_RBI[[#This Row],[Team]]</f>
        <v>$150 Draft Champions Jan 13 1:00 pm Lg.3592The Palazzo</v>
      </c>
    </row>
    <row r="1913" spans="1:7" x14ac:dyDescent="0.25">
      <c r="A1913">
        <v>1269</v>
      </c>
      <c r="B1913" t="s">
        <v>2006</v>
      </c>
      <c r="C1913" t="s">
        <v>1998</v>
      </c>
      <c r="D1913">
        <v>966</v>
      </c>
      <c r="E1913">
        <v>1639.5</v>
      </c>
      <c r="F1913">
        <f t="shared" si="29"/>
        <v>7</v>
      </c>
      <c r="G1913" t="str">
        <f>STANDINGS_RBI[[#This Row],[League]]&amp;STANDINGS_RBI[[#This Row],[Team]]</f>
        <v>$150 Draft Champions Jan 13 1:00 pm Lg.3592DEAD PUPPIES DC2</v>
      </c>
    </row>
    <row r="1914" spans="1:7" x14ac:dyDescent="0.25">
      <c r="A1914">
        <v>1311</v>
      </c>
      <c r="B1914" t="s">
        <v>2001</v>
      </c>
      <c r="C1914" t="s">
        <v>1998</v>
      </c>
      <c r="D1914">
        <v>963</v>
      </c>
      <c r="E1914">
        <v>1598.5</v>
      </c>
      <c r="F1914">
        <f t="shared" si="29"/>
        <v>8</v>
      </c>
      <c r="G1914" t="str">
        <f>STANDINGS_RBI[[#This Row],[League]]&amp;STANDINGS_RBI[[#This Row],[Team]]</f>
        <v>$150 Draft Champions Jan 13 1:00 pm Lg.3592SpinningSeams7</v>
      </c>
    </row>
    <row r="1915" spans="1:7" x14ac:dyDescent="0.25">
      <c r="A1915">
        <v>1398</v>
      </c>
      <c r="B1915" t="s">
        <v>191</v>
      </c>
      <c r="C1915" t="s">
        <v>1998</v>
      </c>
      <c r="D1915">
        <v>957</v>
      </c>
      <c r="E1915">
        <v>1508.5</v>
      </c>
      <c r="F1915">
        <f t="shared" si="29"/>
        <v>9</v>
      </c>
      <c r="G1915" t="str">
        <f>STANDINGS_RBI[[#This Row],[League]]&amp;STANDINGS_RBI[[#This Row],[Team]]</f>
        <v>$150 Draft Champions Jan 13 1:00 pm Lg.3592Chico's Bail Bonds</v>
      </c>
    </row>
    <row r="1916" spans="1:7" x14ac:dyDescent="0.25">
      <c r="A1916">
        <v>1822</v>
      </c>
      <c r="B1916" t="s">
        <v>2003</v>
      </c>
      <c r="C1916" t="s">
        <v>1998</v>
      </c>
      <c r="D1916">
        <v>924</v>
      </c>
      <c r="E1916">
        <v>1081</v>
      </c>
      <c r="F1916">
        <f t="shared" si="29"/>
        <v>10</v>
      </c>
      <c r="G1916" t="str">
        <f>STANDINGS_RBI[[#This Row],[League]]&amp;STANDINGS_RBI[[#This Row],[Team]]</f>
        <v>$150 Draft Champions Jan 13 1:00 pm Lg.3592CREW DC1</v>
      </c>
    </row>
    <row r="1917" spans="1:7" x14ac:dyDescent="0.25">
      <c r="A1917">
        <v>1864</v>
      </c>
      <c r="B1917" t="s">
        <v>1999</v>
      </c>
      <c r="C1917" t="s">
        <v>1998</v>
      </c>
      <c r="D1917">
        <v>922</v>
      </c>
      <c r="E1917">
        <v>1045.5</v>
      </c>
      <c r="F1917">
        <f t="shared" si="29"/>
        <v>11</v>
      </c>
      <c r="G1917" t="str">
        <f>STANDINGS_RBI[[#This Row],[League]]&amp;STANDINGS_RBI[[#This Row],[Team]]</f>
        <v>$150 Draft Champions Jan 13 1:00 pm Lg.3592Old &amp; In The Way</v>
      </c>
    </row>
    <row r="1918" spans="1:7" x14ac:dyDescent="0.25">
      <c r="A1918">
        <v>2146</v>
      </c>
      <c r="B1918" t="s">
        <v>2009</v>
      </c>
      <c r="C1918" t="s">
        <v>1998</v>
      </c>
      <c r="D1918">
        <v>899</v>
      </c>
      <c r="E1918">
        <v>762.5</v>
      </c>
      <c r="F1918">
        <f t="shared" si="29"/>
        <v>12</v>
      </c>
      <c r="G1918" t="str">
        <f>STANDINGS_RBI[[#This Row],[League]]&amp;STANDINGS_RBI[[#This Row],[Team]]</f>
        <v>$150 Draft Champions Jan 13 1:00 pm Lg.3592Ernie's Bankers</v>
      </c>
    </row>
    <row r="1919" spans="1:7" x14ac:dyDescent="0.25">
      <c r="A1919">
        <v>2303</v>
      </c>
      <c r="B1919" t="s">
        <v>128</v>
      </c>
      <c r="C1919" t="s">
        <v>1998</v>
      </c>
      <c r="D1919">
        <v>882</v>
      </c>
      <c r="E1919">
        <v>610</v>
      </c>
      <c r="F1919">
        <f t="shared" si="29"/>
        <v>13</v>
      </c>
      <c r="G1919" t="str">
        <f>STANDINGS_RBI[[#This Row],[League]]&amp;STANDINGS_RBI[[#This Row],[Team]]</f>
        <v>$150 Draft Champions Jan 13 1:00 pm Lg.3592Team Boelkens</v>
      </c>
    </row>
    <row r="1920" spans="1:7" x14ac:dyDescent="0.25">
      <c r="A1920">
        <v>2501</v>
      </c>
      <c r="B1920" t="s">
        <v>2007</v>
      </c>
      <c r="C1920" t="s">
        <v>1998</v>
      </c>
      <c r="D1920">
        <v>854</v>
      </c>
      <c r="E1920">
        <v>408</v>
      </c>
      <c r="F1920">
        <f t="shared" si="29"/>
        <v>14</v>
      </c>
      <c r="G1920" t="str">
        <f>STANDINGS_RBI[[#This Row],[League]]&amp;STANDINGS_RBI[[#This Row],[Team]]</f>
        <v>$150 Draft Champions Jan 13 1:00 pm Lg.3592Las Vegas Ratpack</v>
      </c>
    </row>
    <row r="1921" spans="1:7" x14ac:dyDescent="0.25">
      <c r="A1921">
        <v>2786</v>
      </c>
      <c r="B1921" t="s">
        <v>2008</v>
      </c>
      <c r="C1921" t="s">
        <v>1998</v>
      </c>
      <c r="D1921">
        <v>791</v>
      </c>
      <c r="E1921">
        <v>125.5</v>
      </c>
      <c r="F1921">
        <f t="shared" si="29"/>
        <v>15</v>
      </c>
      <c r="G1921" t="str">
        <f>STANDINGS_RBI[[#This Row],[League]]&amp;STANDINGS_RBI[[#This Row],[Team]]</f>
        <v>$150 Draft Champions Jan 13 1:00 pm Lg.3592Army of Darkness</v>
      </c>
    </row>
    <row r="1922" spans="1:7" x14ac:dyDescent="0.25">
      <c r="A1922">
        <v>131</v>
      </c>
      <c r="B1922" t="s">
        <v>2016</v>
      </c>
      <c r="C1922" t="s">
        <v>2011</v>
      </c>
      <c r="D1922">
        <v>1094</v>
      </c>
      <c r="E1922">
        <v>2781.5</v>
      </c>
      <c r="F1922">
        <f t="shared" si="29"/>
        <v>1</v>
      </c>
      <c r="G1922" t="str">
        <f>STANDINGS_RBI[[#This Row],[League]]&amp;STANDINGS_RBI[[#This Row],[Team]]</f>
        <v>$150 Draft Champions Jan 15 1:00 pm Lg.3594Starfishmn 0115</v>
      </c>
    </row>
    <row r="1923" spans="1:7" x14ac:dyDescent="0.25">
      <c r="A1923">
        <v>198</v>
      </c>
      <c r="B1923" t="s">
        <v>2010</v>
      </c>
      <c r="C1923" t="s">
        <v>2011</v>
      </c>
      <c r="D1923">
        <v>1078</v>
      </c>
      <c r="E1923">
        <v>2714</v>
      </c>
      <c r="F1923">
        <f t="shared" ref="F1923:F1986" si="30">IF(C1923=C1922,F1922+1,1)</f>
        <v>2</v>
      </c>
      <c r="G1923" t="str">
        <f>STANDINGS_RBI[[#This Row],[League]]&amp;STANDINGS_RBI[[#This Row],[Team]]</f>
        <v>$150 Draft Champions Jan 15 1:00 pm Lg.3594Inspector BABIP</v>
      </c>
    </row>
    <row r="1924" spans="1:7" x14ac:dyDescent="0.25">
      <c r="A1924">
        <v>290</v>
      </c>
      <c r="B1924" t="s">
        <v>2012</v>
      </c>
      <c r="C1924" t="s">
        <v>2011</v>
      </c>
      <c r="D1924">
        <v>1061</v>
      </c>
      <c r="E1924">
        <v>2618</v>
      </c>
      <c r="F1924">
        <f t="shared" si="30"/>
        <v>3</v>
      </c>
      <c r="G1924" t="str">
        <f>STANDINGS_RBI[[#This Row],[League]]&amp;STANDINGS_RBI[[#This Row],[Team]]</f>
        <v>$150 Draft Champions Jan 15 1:00 pm Lg.3594Charger Bar 3</v>
      </c>
    </row>
    <row r="1925" spans="1:7" x14ac:dyDescent="0.25">
      <c r="A1925">
        <v>345</v>
      </c>
      <c r="B1925" t="s">
        <v>2014</v>
      </c>
      <c r="C1925" t="s">
        <v>2011</v>
      </c>
      <c r="D1925">
        <v>1054</v>
      </c>
      <c r="E1925">
        <v>2562.5</v>
      </c>
      <c r="F1925">
        <f t="shared" si="30"/>
        <v>4</v>
      </c>
      <c r="G1925" t="str">
        <f>STANDINGS_RBI[[#This Row],[League]]&amp;STANDINGS_RBI[[#This Row],[Team]]</f>
        <v>$150 Draft Champions Jan 15 1:00 pm Lg.3594Ehrman The German DC94</v>
      </c>
    </row>
    <row r="1926" spans="1:7" x14ac:dyDescent="0.25">
      <c r="A1926">
        <v>379</v>
      </c>
      <c r="B1926" t="s">
        <v>2013</v>
      </c>
      <c r="C1926" t="s">
        <v>2011</v>
      </c>
      <c r="D1926">
        <v>1050</v>
      </c>
      <c r="E1926">
        <v>2531</v>
      </c>
      <c r="F1926">
        <f t="shared" si="30"/>
        <v>5</v>
      </c>
      <c r="G1926" t="str">
        <f>STANDINGS_RBI[[#This Row],[League]]&amp;STANDINGS_RBI[[#This Row],[Team]]</f>
        <v>$150 Draft Champions Jan 15 1:00 pm Lg.3594Powerball Jackpot</v>
      </c>
    </row>
    <row r="1927" spans="1:7" x14ac:dyDescent="0.25">
      <c r="A1927">
        <v>497</v>
      </c>
      <c r="B1927" t="s">
        <v>56</v>
      </c>
      <c r="C1927" t="s">
        <v>2011</v>
      </c>
      <c r="D1927">
        <v>1035</v>
      </c>
      <c r="E1927">
        <v>2412.5</v>
      </c>
      <c r="F1927">
        <f t="shared" si="30"/>
        <v>6</v>
      </c>
      <c r="G1927" t="str">
        <f>STANDINGS_RBI[[#This Row],[League]]&amp;STANDINGS_RBI[[#This Row],[Team]]</f>
        <v>$150 Draft Champions Jan 15 1:00 pm Lg.3594DOUGHBOYS</v>
      </c>
    </row>
    <row r="1928" spans="1:7" x14ac:dyDescent="0.25">
      <c r="A1928">
        <v>1012</v>
      </c>
      <c r="B1928" t="s">
        <v>2018</v>
      </c>
      <c r="C1928" t="s">
        <v>2011</v>
      </c>
      <c r="D1928">
        <v>987</v>
      </c>
      <c r="E1928">
        <v>1901</v>
      </c>
      <c r="F1928">
        <f t="shared" si="30"/>
        <v>7</v>
      </c>
      <c r="G1928" t="str">
        <f>STANDINGS_RBI[[#This Row],[League]]&amp;STANDINGS_RBI[[#This Row],[Team]]</f>
        <v>$150 Draft Champions Jan 15 1:00 pm Lg.3594Smoak n Friers</v>
      </c>
    </row>
    <row r="1929" spans="1:7" x14ac:dyDescent="0.25">
      <c r="A1929">
        <v>1087</v>
      </c>
      <c r="B1929" t="s">
        <v>1843</v>
      </c>
      <c r="C1929" t="s">
        <v>2011</v>
      </c>
      <c r="D1929">
        <v>981</v>
      </c>
      <c r="E1929">
        <v>1825</v>
      </c>
      <c r="F1929">
        <f t="shared" si="30"/>
        <v>8</v>
      </c>
      <c r="G1929" t="str">
        <f>STANDINGS_RBI[[#This Row],[League]]&amp;STANDINGS_RBI[[#This Row],[Team]]</f>
        <v>$150 Draft Champions Jan 15 1:00 pm Lg.3594Rake City</v>
      </c>
    </row>
    <row r="1930" spans="1:7" x14ac:dyDescent="0.25">
      <c r="A1930">
        <v>2144</v>
      </c>
      <c r="B1930" t="s">
        <v>2015</v>
      </c>
      <c r="C1930" t="s">
        <v>2011</v>
      </c>
      <c r="D1930">
        <v>899</v>
      </c>
      <c r="E1930">
        <v>762.5</v>
      </c>
      <c r="F1930">
        <f t="shared" si="30"/>
        <v>9</v>
      </c>
      <c r="G1930" t="str">
        <f>STANDINGS_RBI[[#This Row],[League]]&amp;STANDINGS_RBI[[#This Row],[Team]]</f>
        <v>$150 Draft Champions Jan 15 1:00 pm Lg.3594Big Sloppy</v>
      </c>
    </row>
    <row r="1931" spans="1:7" x14ac:dyDescent="0.25">
      <c r="A1931">
        <v>2170</v>
      </c>
      <c r="B1931" t="s">
        <v>433</v>
      </c>
      <c r="C1931" t="s">
        <v>2011</v>
      </c>
      <c r="D1931">
        <v>897</v>
      </c>
      <c r="E1931">
        <v>740</v>
      </c>
      <c r="F1931">
        <f t="shared" si="30"/>
        <v>10</v>
      </c>
      <c r="G1931" t="str">
        <f>STANDINGS_RBI[[#This Row],[League]]&amp;STANDINGS_RBI[[#This Row],[Team]]</f>
        <v>$150 Draft Champions Jan 15 1:00 pm Lg.3594Lugnuts DC I</v>
      </c>
    </row>
    <row r="1932" spans="1:7" x14ac:dyDescent="0.25">
      <c r="A1932">
        <v>2572</v>
      </c>
      <c r="B1932" t="s">
        <v>2019</v>
      </c>
      <c r="C1932" t="s">
        <v>2011</v>
      </c>
      <c r="D1932">
        <v>843</v>
      </c>
      <c r="E1932">
        <v>338.5</v>
      </c>
      <c r="F1932">
        <f t="shared" si="30"/>
        <v>11</v>
      </c>
      <c r="G1932" t="str">
        <f>STANDINGS_RBI[[#This Row],[League]]&amp;STANDINGS_RBI[[#This Row],[Team]]</f>
        <v>$150 Draft Champions Jan 15 1:00 pm Lg.3594Jobu's Heroes #1</v>
      </c>
    </row>
    <row r="1933" spans="1:7" x14ac:dyDescent="0.25">
      <c r="A1933">
        <v>2636</v>
      </c>
      <c r="B1933" t="s">
        <v>2017</v>
      </c>
      <c r="C1933" t="s">
        <v>2011</v>
      </c>
      <c r="D1933">
        <v>833</v>
      </c>
      <c r="E1933">
        <v>275</v>
      </c>
      <c r="F1933">
        <f t="shared" si="30"/>
        <v>12</v>
      </c>
      <c r="G1933" t="str">
        <f>STANDINGS_RBI[[#This Row],[League]]&amp;STANDINGS_RBI[[#This Row],[Team]]</f>
        <v>$150 Draft Champions Jan 15 1:00 pm Lg.3594Profloop2</v>
      </c>
    </row>
    <row r="1934" spans="1:7" x14ac:dyDescent="0.25">
      <c r="A1934">
        <v>2668</v>
      </c>
      <c r="B1934" t="s">
        <v>154</v>
      </c>
      <c r="C1934" t="s">
        <v>2011</v>
      </c>
      <c r="D1934">
        <v>824</v>
      </c>
      <c r="E1934">
        <v>240</v>
      </c>
      <c r="F1934">
        <f t="shared" si="30"/>
        <v>13</v>
      </c>
      <c r="G1934" t="str">
        <f>STANDINGS_RBI[[#This Row],[League]]&amp;STANDINGS_RBI[[#This Row],[Team]]</f>
        <v>$150 Draft Champions Jan 15 1:00 pm Lg.3594GLG20s</v>
      </c>
    </row>
    <row r="1935" spans="1:7" x14ac:dyDescent="0.25">
      <c r="A1935">
        <v>2758</v>
      </c>
      <c r="B1935" t="s">
        <v>78</v>
      </c>
      <c r="C1935" t="s">
        <v>2011</v>
      </c>
      <c r="D1935">
        <v>799</v>
      </c>
      <c r="E1935">
        <v>152.5</v>
      </c>
      <c r="F1935">
        <f t="shared" si="30"/>
        <v>14</v>
      </c>
      <c r="G1935" t="str">
        <f>STANDINGS_RBI[[#This Row],[League]]&amp;STANDINGS_RBI[[#This Row],[Team]]</f>
        <v>$150 Draft Champions Jan 15 1:00 pm Lg.3594Team Barnes</v>
      </c>
    </row>
    <row r="1936" spans="1:7" x14ac:dyDescent="0.25">
      <c r="A1936">
        <v>2825</v>
      </c>
      <c r="B1936" t="s">
        <v>491</v>
      </c>
      <c r="C1936" t="s">
        <v>2011</v>
      </c>
      <c r="D1936">
        <v>775</v>
      </c>
      <c r="E1936">
        <v>87</v>
      </c>
      <c r="F1936">
        <f t="shared" si="30"/>
        <v>15</v>
      </c>
      <c r="G1936" t="str">
        <f>STANDINGS_RBI[[#This Row],[League]]&amp;STANDINGS_RBI[[#This Row],[Team]]</f>
        <v>$150 Draft Champions Jan 15 1:00 pm Lg.3594Team Wojciechowski</v>
      </c>
    </row>
    <row r="1937" spans="1:7" x14ac:dyDescent="0.25">
      <c r="A1937">
        <v>175</v>
      </c>
      <c r="B1937" t="s">
        <v>2029</v>
      </c>
      <c r="C1937" t="s">
        <v>2021</v>
      </c>
      <c r="D1937">
        <v>1084</v>
      </c>
      <c r="E1937">
        <v>2736</v>
      </c>
      <c r="F1937">
        <f t="shared" si="30"/>
        <v>1</v>
      </c>
      <c r="G1937" t="str">
        <f>STANDINGS_RBI[[#This Row],[League]]&amp;STANDINGS_RBI[[#This Row],[Team]]</f>
        <v>$150 Draft Champions Jan 16 1:00 pm Lg.3596Repeat Offenders</v>
      </c>
    </row>
    <row r="1938" spans="1:7" x14ac:dyDescent="0.25">
      <c r="A1938">
        <v>458</v>
      </c>
      <c r="B1938" t="s">
        <v>2025</v>
      </c>
      <c r="C1938" t="s">
        <v>2021</v>
      </c>
      <c r="D1938">
        <v>1040</v>
      </c>
      <c r="E1938">
        <v>2449.5</v>
      </c>
      <c r="F1938">
        <f t="shared" si="30"/>
        <v>2</v>
      </c>
      <c r="G1938" t="str">
        <f>STANDINGS_RBI[[#This Row],[League]]&amp;STANDINGS_RBI[[#This Row],[Team]]</f>
        <v>$150 Draft Champions Jan 16 1:00 pm Lg.3596Gourrielas Warfare</v>
      </c>
    </row>
    <row r="1939" spans="1:7" x14ac:dyDescent="0.25">
      <c r="A1939">
        <v>697</v>
      </c>
      <c r="B1939" t="s">
        <v>2026</v>
      </c>
      <c r="C1939" t="s">
        <v>2021</v>
      </c>
      <c r="D1939">
        <v>1014</v>
      </c>
      <c r="E1939">
        <v>2213</v>
      </c>
      <c r="F1939">
        <f t="shared" si="30"/>
        <v>3</v>
      </c>
      <c r="G1939" t="str">
        <f>STANDINGS_RBI[[#This Row],[League]]&amp;STANDINGS_RBI[[#This Row],[Team]]</f>
        <v>$150 Draft Champions Jan 16 1:00 pm Lg.3596G-squared (Jan)</v>
      </c>
    </row>
    <row r="1940" spans="1:7" x14ac:dyDescent="0.25">
      <c r="A1940">
        <v>815</v>
      </c>
      <c r="B1940" t="s">
        <v>2023</v>
      </c>
      <c r="C1940" t="s">
        <v>2021</v>
      </c>
      <c r="D1940">
        <v>1004</v>
      </c>
      <c r="E1940">
        <v>2098</v>
      </c>
      <c r="F1940">
        <f t="shared" si="30"/>
        <v>4</v>
      </c>
      <c r="G1940" t="str">
        <f>STANDINGS_RBI[[#This Row],[League]]&amp;STANDINGS_RBI[[#This Row],[Team]]</f>
        <v>$150 Draft Champions Jan 16 1:00 pm Lg.3596RD3ECM</v>
      </c>
    </row>
    <row r="1941" spans="1:7" x14ac:dyDescent="0.25">
      <c r="A1941">
        <v>1190</v>
      </c>
      <c r="B1941" t="s">
        <v>2027</v>
      </c>
      <c r="C1941" t="s">
        <v>2021</v>
      </c>
      <c r="D1941">
        <v>973</v>
      </c>
      <c r="E1941">
        <v>1725</v>
      </c>
      <c r="F1941">
        <f t="shared" si="30"/>
        <v>5</v>
      </c>
      <c r="G1941" t="str">
        <f>STANDINGS_RBI[[#This Row],[League]]&amp;STANDINGS_RBI[[#This Row],[Team]]</f>
        <v>$150 Draft Champions Jan 16 1:00 pm Lg.3596Team JP2</v>
      </c>
    </row>
    <row r="1942" spans="1:7" x14ac:dyDescent="0.25">
      <c r="A1942">
        <v>1274</v>
      </c>
      <c r="B1942" t="s">
        <v>525</v>
      </c>
      <c r="C1942" t="s">
        <v>2021</v>
      </c>
      <c r="D1942">
        <v>966</v>
      </c>
      <c r="E1942">
        <v>1639.5</v>
      </c>
      <c r="F1942">
        <f t="shared" si="30"/>
        <v>6</v>
      </c>
      <c r="G1942" t="str">
        <f>STANDINGS_RBI[[#This Row],[League]]&amp;STANDINGS_RBI[[#This Row],[Team]]</f>
        <v>$150 Draft Champions Jan 16 1:00 pm Lg.3596Tdot Tanks 1</v>
      </c>
    </row>
    <row r="1943" spans="1:7" x14ac:dyDescent="0.25">
      <c r="A1943">
        <v>1277</v>
      </c>
      <c r="B1943" t="s">
        <v>325</v>
      </c>
      <c r="C1943" t="s">
        <v>2021</v>
      </c>
      <c r="D1943">
        <v>965</v>
      </c>
      <c r="E1943">
        <v>1630</v>
      </c>
      <c r="F1943">
        <f t="shared" si="30"/>
        <v>7</v>
      </c>
      <c r="G1943" t="str">
        <f>STANDINGS_RBI[[#This Row],[League]]&amp;STANDINGS_RBI[[#This Row],[Team]]</f>
        <v>$150 Draft Champions Jan 16 1:00 pm Lg.3596Black Ice Fisherman</v>
      </c>
    </row>
    <row r="1944" spans="1:7" x14ac:dyDescent="0.25">
      <c r="A1944">
        <v>1564</v>
      </c>
      <c r="B1944" t="s">
        <v>2031</v>
      </c>
      <c r="C1944" t="s">
        <v>2021</v>
      </c>
      <c r="D1944">
        <v>946</v>
      </c>
      <c r="E1944">
        <v>1352</v>
      </c>
      <c r="F1944">
        <f t="shared" si="30"/>
        <v>8</v>
      </c>
      <c r="G1944" t="str">
        <f>STANDINGS_RBI[[#This Row],[League]]&amp;STANDINGS_RBI[[#This Row],[Team]]</f>
        <v>$150 Draft Champions Jan 16 1:00 pm Lg.3596Three Dogs</v>
      </c>
    </row>
    <row r="1945" spans="1:7" x14ac:dyDescent="0.25">
      <c r="A1945">
        <v>1725</v>
      </c>
      <c r="B1945" t="s">
        <v>2028</v>
      </c>
      <c r="C1945" t="s">
        <v>2021</v>
      </c>
      <c r="D1945">
        <v>932</v>
      </c>
      <c r="E1945">
        <v>1185.5</v>
      </c>
      <c r="F1945">
        <f t="shared" si="30"/>
        <v>9</v>
      </c>
      <c r="G1945" t="str">
        <f>STANDINGS_RBI[[#This Row],[League]]&amp;STANDINGS_RBI[[#This Row],[Team]]</f>
        <v>$150 Draft Champions Jan 16 1:00 pm Lg.3596Put it in her Pujols</v>
      </c>
    </row>
    <row r="1946" spans="1:7" x14ac:dyDescent="0.25">
      <c r="A1946">
        <v>1930</v>
      </c>
      <c r="B1946" t="s">
        <v>1889</v>
      </c>
      <c r="C1946" t="s">
        <v>2021</v>
      </c>
      <c r="D1946">
        <v>918</v>
      </c>
      <c r="E1946">
        <v>983</v>
      </c>
      <c r="F1946">
        <f t="shared" si="30"/>
        <v>10</v>
      </c>
      <c r="G1946" t="str">
        <f>STANDINGS_RBI[[#This Row],[League]]&amp;STANDINGS_RBI[[#This Row],[Team]]</f>
        <v>$150 Draft Champions Jan 16 1:00 pm Lg.3596Team Fonte</v>
      </c>
    </row>
    <row r="1947" spans="1:7" x14ac:dyDescent="0.25">
      <c r="A1947">
        <v>1938</v>
      </c>
      <c r="B1947" t="s">
        <v>2020</v>
      </c>
      <c r="C1947" t="s">
        <v>2021</v>
      </c>
      <c r="D1947">
        <v>917</v>
      </c>
      <c r="E1947">
        <v>966.5</v>
      </c>
      <c r="F1947">
        <f t="shared" si="30"/>
        <v>11</v>
      </c>
      <c r="G1947" t="str">
        <f>STANDINGS_RBI[[#This Row],[League]]&amp;STANDINGS_RBI[[#This Row],[Team]]</f>
        <v>$150 Draft Champions Jan 16 1:00 pm Lg.35964 Aces and a 2</v>
      </c>
    </row>
    <row r="1948" spans="1:7" x14ac:dyDescent="0.25">
      <c r="A1948">
        <v>2247</v>
      </c>
      <c r="B1948" t="s">
        <v>2032</v>
      </c>
      <c r="C1948" t="s">
        <v>2021</v>
      </c>
      <c r="D1948">
        <v>889</v>
      </c>
      <c r="E1948">
        <v>664</v>
      </c>
      <c r="F1948">
        <f t="shared" si="30"/>
        <v>12</v>
      </c>
      <c r="G1948" t="str">
        <f>STANDINGS_RBI[[#This Row],[League]]&amp;STANDINGS_RBI[[#This Row],[Team]]</f>
        <v>$150 Draft Champions Jan 16 1:00 pm Lg.3596MoleMercy</v>
      </c>
    </row>
    <row r="1949" spans="1:7" x14ac:dyDescent="0.25">
      <c r="A1949">
        <v>2458</v>
      </c>
      <c r="B1949" t="s">
        <v>2022</v>
      </c>
      <c r="C1949" t="s">
        <v>2021</v>
      </c>
      <c r="D1949">
        <v>861</v>
      </c>
      <c r="E1949">
        <v>453.5</v>
      </c>
      <c r="F1949">
        <f t="shared" si="30"/>
        <v>13</v>
      </c>
      <c r="G1949" t="str">
        <f>STANDINGS_RBI[[#This Row],[League]]&amp;STANDINGS_RBI[[#This Row],[Team]]</f>
        <v>$150 Draft Champions Jan 16 1:00 pm Lg.3596RedneckBaseballClub</v>
      </c>
    </row>
    <row r="1950" spans="1:7" x14ac:dyDescent="0.25">
      <c r="A1950">
        <v>2546</v>
      </c>
      <c r="B1950" t="s">
        <v>2024</v>
      </c>
      <c r="C1950" t="s">
        <v>2021</v>
      </c>
      <c r="D1950">
        <v>848</v>
      </c>
      <c r="E1950">
        <v>365.5</v>
      </c>
      <c r="F1950">
        <f t="shared" si="30"/>
        <v>14</v>
      </c>
      <c r="G1950" t="str">
        <f>STANDINGS_RBI[[#This Row],[League]]&amp;STANDINGS_RBI[[#This Row],[Team]]</f>
        <v>$150 Draft Champions Jan 16 1:00 pm Lg.3596Pounders 150 V4</v>
      </c>
    </row>
    <row r="1951" spans="1:7" x14ac:dyDescent="0.25">
      <c r="A1951">
        <v>2581</v>
      </c>
      <c r="B1951" t="s">
        <v>2030</v>
      </c>
      <c r="C1951" t="s">
        <v>2021</v>
      </c>
      <c r="D1951">
        <v>841</v>
      </c>
      <c r="E1951">
        <v>327</v>
      </c>
      <c r="F1951">
        <f t="shared" si="30"/>
        <v>15</v>
      </c>
      <c r="G1951" t="str">
        <f>STANDINGS_RBI[[#This Row],[League]]&amp;STANDINGS_RBI[[#This Row],[Team]]</f>
        <v>$150 Draft Champions Jan 16 1:00 pm Lg.3596BIG INDIANS</v>
      </c>
    </row>
    <row r="1952" spans="1:7" x14ac:dyDescent="0.25">
      <c r="A1952">
        <v>187</v>
      </c>
      <c r="B1952" t="s">
        <v>424</v>
      </c>
      <c r="C1952" t="s">
        <v>2033</v>
      </c>
      <c r="D1952">
        <v>1082</v>
      </c>
      <c r="E1952">
        <v>2725.5</v>
      </c>
      <c r="F1952">
        <f t="shared" si="30"/>
        <v>1</v>
      </c>
      <c r="G1952" t="str">
        <f>STANDINGS_RBI[[#This Row],[League]]&amp;STANDINGS_RBI[[#This Row],[Team]]</f>
        <v>$150 Draft Champions Jan 17 1:00 pm Lg.3597Thing 4</v>
      </c>
    </row>
    <row r="1953" spans="1:7" x14ac:dyDescent="0.25">
      <c r="A1953">
        <v>348</v>
      </c>
      <c r="B1953" t="s">
        <v>231</v>
      </c>
      <c r="C1953" t="s">
        <v>2033</v>
      </c>
      <c r="D1953">
        <v>1054</v>
      </c>
      <c r="E1953">
        <v>2562.5</v>
      </c>
      <c r="F1953">
        <f t="shared" si="30"/>
        <v>2</v>
      </c>
      <c r="G1953" t="str">
        <f>STANDINGS_RBI[[#This Row],[League]]&amp;STANDINGS_RBI[[#This Row],[Team]]</f>
        <v>$150 Draft Champions Jan 17 1:00 pm Lg.3597Ocular Keratitis DC3</v>
      </c>
    </row>
    <row r="1954" spans="1:7" x14ac:dyDescent="0.25">
      <c r="A1954">
        <v>470</v>
      </c>
      <c r="B1954" t="s">
        <v>2035</v>
      </c>
      <c r="C1954" t="s">
        <v>2033</v>
      </c>
      <c r="D1954">
        <v>1039</v>
      </c>
      <c r="E1954">
        <v>2443</v>
      </c>
      <c r="F1954">
        <f t="shared" si="30"/>
        <v>3</v>
      </c>
      <c r="G1954" t="str">
        <f>STANDINGS_RBI[[#This Row],[League]]&amp;STANDINGS_RBI[[#This Row],[Team]]</f>
        <v>$150 Draft Champions Jan 17 1:00 pm Lg.3597Team Walsh</v>
      </c>
    </row>
    <row r="1955" spans="1:7" x14ac:dyDescent="0.25">
      <c r="A1955">
        <v>577</v>
      </c>
      <c r="B1955" t="s">
        <v>2034</v>
      </c>
      <c r="C1955" t="s">
        <v>2033</v>
      </c>
      <c r="D1955">
        <v>1026</v>
      </c>
      <c r="E1955">
        <v>2332.5</v>
      </c>
      <c r="F1955">
        <f t="shared" si="30"/>
        <v>4</v>
      </c>
      <c r="G1955" t="str">
        <f>STANDINGS_RBI[[#This Row],[League]]&amp;STANDINGS_RBI[[#This Row],[Team]]</f>
        <v>$150 Draft Champions Jan 17 1:00 pm Lg.3597Fido's Bowl</v>
      </c>
    </row>
    <row r="1956" spans="1:7" x14ac:dyDescent="0.25">
      <c r="A1956">
        <v>660</v>
      </c>
      <c r="B1956" t="s">
        <v>2038</v>
      </c>
      <c r="C1956" t="s">
        <v>2033</v>
      </c>
      <c r="D1956">
        <v>1017</v>
      </c>
      <c r="E1956">
        <v>2246</v>
      </c>
      <c r="F1956">
        <f t="shared" si="30"/>
        <v>5</v>
      </c>
      <c r="G1956" t="str">
        <f>STANDINGS_RBI[[#This Row],[League]]&amp;STANDINGS_RBI[[#This Row],[Team]]</f>
        <v>$150 Draft Champions Jan 17 1:00 pm Lg.3597Bone Collector</v>
      </c>
    </row>
    <row r="1957" spans="1:7" x14ac:dyDescent="0.25">
      <c r="A1957">
        <v>667</v>
      </c>
      <c r="B1957" t="s">
        <v>1235</v>
      </c>
      <c r="C1957" t="s">
        <v>2033</v>
      </c>
      <c r="D1957">
        <v>1017</v>
      </c>
      <c r="E1957">
        <v>2246</v>
      </c>
      <c r="F1957">
        <f t="shared" si="30"/>
        <v>6</v>
      </c>
      <c r="G1957" t="str">
        <f>STANDINGS_RBI[[#This Row],[League]]&amp;STANDINGS_RBI[[#This Row],[Team]]</f>
        <v>$150 Draft Champions Jan 17 1:00 pm Lg.3597Team mitseff</v>
      </c>
    </row>
    <row r="1958" spans="1:7" x14ac:dyDescent="0.25">
      <c r="A1958">
        <v>1151</v>
      </c>
      <c r="B1958" t="s">
        <v>2040</v>
      </c>
      <c r="C1958" t="s">
        <v>2033</v>
      </c>
      <c r="D1958">
        <v>975</v>
      </c>
      <c r="E1958">
        <v>1753.5</v>
      </c>
      <c r="F1958">
        <f t="shared" si="30"/>
        <v>7</v>
      </c>
      <c r="G1958" t="str">
        <f>STANDINGS_RBI[[#This Row],[League]]&amp;STANDINGS_RBI[[#This Row],[Team]]</f>
        <v>$150 Draft Champions Jan 17 1:00 pm Lg.3597Cuban Baserunning</v>
      </c>
    </row>
    <row r="1959" spans="1:7" x14ac:dyDescent="0.25">
      <c r="A1959">
        <v>1325</v>
      </c>
      <c r="B1959" t="s">
        <v>154</v>
      </c>
      <c r="C1959" t="s">
        <v>2033</v>
      </c>
      <c r="D1959">
        <v>962</v>
      </c>
      <c r="E1959">
        <v>1583</v>
      </c>
      <c r="F1959">
        <f t="shared" si="30"/>
        <v>8</v>
      </c>
      <c r="G1959" t="str">
        <f>STANDINGS_RBI[[#This Row],[League]]&amp;STANDINGS_RBI[[#This Row],[Team]]</f>
        <v>$150 Draft Champions Jan 17 1:00 pm Lg.3597GLG20s</v>
      </c>
    </row>
    <row r="1960" spans="1:7" x14ac:dyDescent="0.25">
      <c r="A1960">
        <v>1882</v>
      </c>
      <c r="B1960" t="s">
        <v>19</v>
      </c>
      <c r="C1960" t="s">
        <v>2033</v>
      </c>
      <c r="D1960">
        <v>921</v>
      </c>
      <c r="E1960">
        <v>1030</v>
      </c>
      <c r="F1960">
        <f t="shared" si="30"/>
        <v>9</v>
      </c>
      <c r="G1960" t="str">
        <f>STANDINGS_RBI[[#This Row],[League]]&amp;STANDINGS_RBI[[#This Row],[Team]]</f>
        <v>$150 Draft Champions Jan 17 1:00 pm Lg.3597One Eyed Jack</v>
      </c>
    </row>
    <row r="1961" spans="1:7" x14ac:dyDescent="0.25">
      <c r="A1961">
        <v>2187</v>
      </c>
      <c r="B1961" t="s">
        <v>2036</v>
      </c>
      <c r="C1961" t="s">
        <v>2033</v>
      </c>
      <c r="D1961">
        <v>895</v>
      </c>
      <c r="E1961">
        <v>720</v>
      </c>
      <c r="F1961">
        <f t="shared" si="30"/>
        <v>10</v>
      </c>
      <c r="G1961" t="str">
        <f>STANDINGS_RBI[[#This Row],[League]]&amp;STANDINGS_RBI[[#This Row],[Team]]</f>
        <v>$150 Draft Champions Jan 17 1:00 pm Lg.3597BALL FOUR</v>
      </c>
    </row>
    <row r="1962" spans="1:7" x14ac:dyDescent="0.25">
      <c r="A1962">
        <v>2319</v>
      </c>
      <c r="B1962" t="s">
        <v>2042</v>
      </c>
      <c r="C1962" t="s">
        <v>2033</v>
      </c>
      <c r="D1962">
        <v>880</v>
      </c>
      <c r="E1962">
        <v>591</v>
      </c>
      <c r="F1962">
        <f t="shared" si="30"/>
        <v>11</v>
      </c>
      <c r="G1962" t="str">
        <f>STANDINGS_RBI[[#This Row],[League]]&amp;STANDINGS_RBI[[#This Row],[Team]]</f>
        <v>$150 Draft Champions Jan 17 1:00 pm Lg.3597Der'Weiter'schnitzel</v>
      </c>
    </row>
    <row r="1963" spans="1:7" x14ac:dyDescent="0.25">
      <c r="A1963">
        <v>2344</v>
      </c>
      <c r="B1963" t="s">
        <v>2037</v>
      </c>
      <c r="C1963" t="s">
        <v>2033</v>
      </c>
      <c r="D1963">
        <v>876</v>
      </c>
      <c r="E1963">
        <v>565</v>
      </c>
      <c r="F1963">
        <f t="shared" si="30"/>
        <v>12</v>
      </c>
      <c r="G1963" t="str">
        <f>STANDINGS_RBI[[#This Row],[League]]&amp;STANDINGS_RBI[[#This Row],[Team]]</f>
        <v>$150 Draft Champions Jan 17 1:00 pm Lg.3597High Voltage II</v>
      </c>
    </row>
    <row r="1964" spans="1:7" x14ac:dyDescent="0.25">
      <c r="A1964">
        <v>2408</v>
      </c>
      <c r="B1964" t="s">
        <v>2039</v>
      </c>
      <c r="C1964" t="s">
        <v>2033</v>
      </c>
      <c r="D1964">
        <v>868</v>
      </c>
      <c r="E1964">
        <v>503</v>
      </c>
      <c r="F1964">
        <f t="shared" si="30"/>
        <v>13</v>
      </c>
      <c r="G1964" t="str">
        <f>STANDINGS_RBI[[#This Row],[League]]&amp;STANDINGS_RBI[[#This Row],[Team]]</f>
        <v>$150 Draft Champions Jan 17 1:00 pm Lg.3597Premie</v>
      </c>
    </row>
    <row r="1965" spans="1:7" x14ac:dyDescent="0.25">
      <c r="A1965">
        <v>2423</v>
      </c>
      <c r="B1965" t="s">
        <v>584</v>
      </c>
      <c r="C1965" t="s">
        <v>2033</v>
      </c>
      <c r="D1965">
        <v>866</v>
      </c>
      <c r="E1965">
        <v>490.5</v>
      </c>
      <c r="F1965">
        <f t="shared" si="30"/>
        <v>14</v>
      </c>
      <c r="G1965" t="str">
        <f>STANDINGS_RBI[[#This Row],[League]]&amp;STANDINGS_RBI[[#This Row],[Team]]</f>
        <v>$150 Draft Champions Jan 17 1:00 pm Lg.3597Team Hughes</v>
      </c>
    </row>
    <row r="1966" spans="1:7" x14ac:dyDescent="0.25">
      <c r="A1966">
        <v>2780</v>
      </c>
      <c r="B1966" t="s">
        <v>2041</v>
      </c>
      <c r="C1966" t="s">
        <v>2033</v>
      </c>
      <c r="D1966">
        <v>793</v>
      </c>
      <c r="E1966">
        <v>132.5</v>
      </c>
      <c r="F1966">
        <f t="shared" si="30"/>
        <v>15</v>
      </c>
      <c r="G1966" t="str">
        <f>STANDINGS_RBI[[#This Row],[League]]&amp;STANDINGS_RBI[[#This Row],[Team]]</f>
        <v>$150 Draft Champions Jan 17 1:00 pm Lg.3597Jobu's Heroes #2</v>
      </c>
    </row>
    <row r="1967" spans="1:7" x14ac:dyDescent="0.25">
      <c r="A1967">
        <v>38</v>
      </c>
      <c r="B1967" t="s">
        <v>2044</v>
      </c>
      <c r="C1967" t="s">
        <v>2043</v>
      </c>
      <c r="D1967">
        <v>1133</v>
      </c>
      <c r="E1967">
        <v>2873</v>
      </c>
      <c r="F1967">
        <f t="shared" si="30"/>
        <v>1</v>
      </c>
      <c r="G1967" t="str">
        <f>STANDINGS_RBI[[#This Row],[League]]&amp;STANDINGS_RBI[[#This Row],[Team]]</f>
        <v>$150 Draft Champions Jan 18 1:00 pm Lg.3598You Know What I Mean</v>
      </c>
    </row>
    <row r="1968" spans="1:7" x14ac:dyDescent="0.25">
      <c r="A1968">
        <v>119</v>
      </c>
      <c r="B1968" t="s">
        <v>2048</v>
      </c>
      <c r="C1968" t="s">
        <v>2043</v>
      </c>
      <c r="D1968">
        <v>1097</v>
      </c>
      <c r="E1968">
        <v>2792.5</v>
      </c>
      <c r="F1968">
        <f t="shared" si="30"/>
        <v>2</v>
      </c>
      <c r="G1968" t="str">
        <f>STANDINGS_RBI[[#This Row],[League]]&amp;STANDINGS_RBI[[#This Row],[Team]]</f>
        <v>$150 Draft Champions Jan 18 1:00 pm Lg.3598No Mercy I</v>
      </c>
    </row>
    <row r="1969" spans="1:7" x14ac:dyDescent="0.25">
      <c r="A1969">
        <v>277</v>
      </c>
      <c r="B1969" t="s">
        <v>73</v>
      </c>
      <c r="C1969" t="s">
        <v>2043</v>
      </c>
      <c r="D1969">
        <v>1064</v>
      </c>
      <c r="E1969">
        <v>2638</v>
      </c>
      <c r="F1969">
        <f t="shared" si="30"/>
        <v>3</v>
      </c>
      <c r="G1969" t="str">
        <f>STANDINGS_RBI[[#This Row],[League]]&amp;STANDINGS_RBI[[#This Row],[Team]]</f>
        <v>$150 Draft Champions Jan 18 1:00 pm Lg.3598Triple A</v>
      </c>
    </row>
    <row r="1970" spans="1:7" x14ac:dyDescent="0.25">
      <c r="A1970">
        <v>817</v>
      </c>
      <c r="B1970" t="s">
        <v>2051</v>
      </c>
      <c r="C1970" t="s">
        <v>2043</v>
      </c>
      <c r="D1970">
        <v>1004</v>
      </c>
      <c r="E1970">
        <v>2098</v>
      </c>
      <c r="F1970">
        <f t="shared" si="30"/>
        <v>4</v>
      </c>
      <c r="G1970" t="str">
        <f>STANDINGS_RBI[[#This Row],[League]]&amp;STANDINGS_RBI[[#This Row],[Team]]</f>
        <v>$150 Draft Champions Jan 18 1:00 pm Lg.3598The Powers of Painwright</v>
      </c>
    </row>
    <row r="1971" spans="1:7" x14ac:dyDescent="0.25">
      <c r="A1971">
        <v>883</v>
      </c>
      <c r="B1971" t="s">
        <v>2045</v>
      </c>
      <c r="C1971" t="s">
        <v>2043</v>
      </c>
      <c r="D1971">
        <v>998</v>
      </c>
      <c r="E1971">
        <v>2023</v>
      </c>
      <c r="F1971">
        <f t="shared" si="30"/>
        <v>5</v>
      </c>
      <c r="G1971" t="str">
        <f>STANDINGS_RBI[[#This Row],[League]]&amp;STANDINGS_RBI[[#This Row],[Team]]</f>
        <v>$150 Draft Champions Jan 18 1:00 pm Lg.3598Bartolo Colon's Fitbit 2</v>
      </c>
    </row>
    <row r="1972" spans="1:7" x14ac:dyDescent="0.25">
      <c r="A1972">
        <v>1137</v>
      </c>
      <c r="B1972" t="s">
        <v>286</v>
      </c>
      <c r="C1972" t="s">
        <v>2043</v>
      </c>
      <c r="D1972">
        <v>977</v>
      </c>
      <c r="E1972">
        <v>1779.5</v>
      </c>
      <c r="F1972">
        <f t="shared" si="30"/>
        <v>6</v>
      </c>
      <c r="G1972" t="str">
        <f>STANDINGS_RBI[[#This Row],[League]]&amp;STANDINGS_RBI[[#This Row],[Team]]</f>
        <v>$150 Draft Champions Jan 18 1:00 pm Lg.3598Team Williams</v>
      </c>
    </row>
    <row r="1973" spans="1:7" x14ac:dyDescent="0.25">
      <c r="A1973">
        <v>1196</v>
      </c>
      <c r="B1973" t="s">
        <v>2049</v>
      </c>
      <c r="C1973" t="s">
        <v>2043</v>
      </c>
      <c r="D1973">
        <v>972</v>
      </c>
      <c r="E1973">
        <v>1710</v>
      </c>
      <c r="F1973">
        <f t="shared" si="30"/>
        <v>7</v>
      </c>
      <c r="G1973" t="str">
        <f>STANDINGS_RBI[[#This Row],[League]]&amp;STANDINGS_RBI[[#This Row],[Team]]</f>
        <v>$150 Draft Champions Jan 18 1:00 pm Lg.3598Brotato Chip</v>
      </c>
    </row>
    <row r="1974" spans="1:7" x14ac:dyDescent="0.25">
      <c r="A1974">
        <v>1356</v>
      </c>
      <c r="B1974" t="s">
        <v>2046</v>
      </c>
      <c r="C1974" t="s">
        <v>2043</v>
      </c>
      <c r="D1974">
        <v>960</v>
      </c>
      <c r="E1974">
        <v>1553.5</v>
      </c>
      <c r="F1974">
        <f t="shared" si="30"/>
        <v>8</v>
      </c>
      <c r="G1974" t="str">
        <f>STANDINGS_RBI[[#This Row],[League]]&amp;STANDINGS_RBI[[#This Row],[Team]]</f>
        <v>$150 Draft Champions Jan 18 1:00 pm Lg.3598Forever Draft 3</v>
      </c>
    </row>
    <row r="1975" spans="1:7" x14ac:dyDescent="0.25">
      <c r="A1975">
        <v>1385</v>
      </c>
      <c r="B1975" t="s">
        <v>2047</v>
      </c>
      <c r="C1975" t="s">
        <v>2043</v>
      </c>
      <c r="D1975">
        <v>958</v>
      </c>
      <c r="E1975">
        <v>1525</v>
      </c>
      <c r="F1975">
        <f t="shared" si="30"/>
        <v>9</v>
      </c>
      <c r="G1975" t="str">
        <f>STANDINGS_RBI[[#This Row],[League]]&amp;STANDINGS_RBI[[#This Row],[Team]]</f>
        <v>$150 Draft Champions Jan 18 1:00 pm Lg.3598Muscles Marinara</v>
      </c>
    </row>
    <row r="1976" spans="1:7" x14ac:dyDescent="0.25">
      <c r="A1976">
        <v>1960</v>
      </c>
      <c r="B1976" t="s">
        <v>2052</v>
      </c>
      <c r="C1976" t="s">
        <v>2043</v>
      </c>
      <c r="D1976">
        <v>916</v>
      </c>
      <c r="E1976">
        <v>953.5</v>
      </c>
      <c r="F1976">
        <f t="shared" si="30"/>
        <v>10</v>
      </c>
      <c r="G1976" t="str">
        <f>STANDINGS_RBI[[#This Row],[League]]&amp;STANDINGS_RBI[[#This Row],[Team]]</f>
        <v>$150 Draft Champions Jan 18 1:00 pm Lg.3598SpinningSeams8</v>
      </c>
    </row>
    <row r="1977" spans="1:7" x14ac:dyDescent="0.25">
      <c r="A1977">
        <v>1969</v>
      </c>
      <c r="B1977" t="s">
        <v>17</v>
      </c>
      <c r="C1977" t="s">
        <v>2043</v>
      </c>
      <c r="D1977">
        <v>915</v>
      </c>
      <c r="E1977">
        <v>941</v>
      </c>
      <c r="F1977">
        <f t="shared" si="30"/>
        <v>11</v>
      </c>
      <c r="G1977" t="str">
        <f>STANDINGS_RBI[[#This Row],[League]]&amp;STANDINGS_RBI[[#This Row],[Team]]</f>
        <v>$150 Draft Champions Jan 18 1:00 pm Lg.3598Millertime</v>
      </c>
    </row>
    <row r="1978" spans="1:7" x14ac:dyDescent="0.25">
      <c r="A1978">
        <v>2032</v>
      </c>
      <c r="B1978" t="s">
        <v>389</v>
      </c>
      <c r="C1978" t="s">
        <v>2043</v>
      </c>
      <c r="D1978">
        <v>910</v>
      </c>
      <c r="E1978">
        <v>883.5</v>
      </c>
      <c r="F1978">
        <f t="shared" si="30"/>
        <v>12</v>
      </c>
      <c r="G1978" t="str">
        <f>STANDINGS_RBI[[#This Row],[League]]&amp;STANDINGS_RBI[[#This Row],[Team]]</f>
        <v>$150 Draft Champions Jan 18 1:00 pm Lg.3598smackers III</v>
      </c>
    </row>
    <row r="1979" spans="1:7" x14ac:dyDescent="0.25">
      <c r="A1979">
        <v>2284</v>
      </c>
      <c r="B1979" t="s">
        <v>470</v>
      </c>
      <c r="C1979" t="s">
        <v>2043</v>
      </c>
      <c r="D1979">
        <v>883</v>
      </c>
      <c r="E1979">
        <v>623</v>
      </c>
      <c r="F1979">
        <f t="shared" si="30"/>
        <v>13</v>
      </c>
      <c r="G1979" t="str">
        <f>STANDINGS_RBI[[#This Row],[League]]&amp;STANDINGS_RBI[[#This Row],[Team]]</f>
        <v>$150 Draft Champions Jan 18 1:00 pm Lg.3598Brickdust</v>
      </c>
    </row>
    <row r="1980" spans="1:7" x14ac:dyDescent="0.25">
      <c r="A1980">
        <v>2409</v>
      </c>
      <c r="B1980" t="s">
        <v>2050</v>
      </c>
      <c r="C1980" t="s">
        <v>2043</v>
      </c>
      <c r="D1980">
        <v>868</v>
      </c>
      <c r="E1980">
        <v>503</v>
      </c>
      <c r="F1980">
        <f t="shared" si="30"/>
        <v>14</v>
      </c>
      <c r="G1980" t="str">
        <f>STANDINGS_RBI[[#This Row],[League]]&amp;STANDINGS_RBI[[#This Row],[Team]]</f>
        <v>$150 Draft Champions Jan 18 1:00 pm Lg.3598RAIN DELAY</v>
      </c>
    </row>
    <row r="1981" spans="1:7" x14ac:dyDescent="0.25">
      <c r="A1981">
        <v>2882</v>
      </c>
      <c r="B1981" t="s">
        <v>402</v>
      </c>
      <c r="C1981" t="s">
        <v>2043</v>
      </c>
      <c r="D1981">
        <v>727</v>
      </c>
      <c r="E1981">
        <v>29.5</v>
      </c>
      <c r="F1981">
        <f t="shared" si="30"/>
        <v>15</v>
      </c>
      <c r="G1981" t="str">
        <f>STANDINGS_RBI[[#This Row],[League]]&amp;STANDINGS_RBI[[#This Row],[Team]]</f>
        <v>$150 Draft Champions Jan 18 1:00 pm Lg.3598Team Leonard</v>
      </c>
    </row>
    <row r="1982" spans="1:7" x14ac:dyDescent="0.25">
      <c r="A1982">
        <v>133</v>
      </c>
      <c r="B1982" t="s">
        <v>2056</v>
      </c>
      <c r="C1982" t="s">
        <v>2054</v>
      </c>
      <c r="D1982">
        <v>1093</v>
      </c>
      <c r="E1982">
        <v>2778</v>
      </c>
      <c r="F1982">
        <f t="shared" si="30"/>
        <v>1</v>
      </c>
      <c r="G1982" t="str">
        <f>STANDINGS_RBI[[#This Row],[League]]&amp;STANDINGS_RBI[[#This Row],[Team]]</f>
        <v>$150 Draft Champions Jan 19 1:00 pm Lg.3599We Are Familia</v>
      </c>
    </row>
    <row r="1983" spans="1:7" x14ac:dyDescent="0.25">
      <c r="A1983">
        <v>344</v>
      </c>
      <c r="B1983" t="s">
        <v>38</v>
      </c>
      <c r="C1983" t="s">
        <v>2054</v>
      </c>
      <c r="D1983">
        <v>1054</v>
      </c>
      <c r="E1983">
        <v>2562.5</v>
      </c>
      <c r="F1983">
        <f t="shared" si="30"/>
        <v>2</v>
      </c>
      <c r="G1983" t="str">
        <f>STANDINGS_RBI[[#This Row],[League]]&amp;STANDINGS_RBI[[#This Row],[Team]]</f>
        <v>$150 Draft Champions Jan 19 1:00 pm Lg.3599Broken Arms</v>
      </c>
    </row>
    <row r="1984" spans="1:7" x14ac:dyDescent="0.25">
      <c r="A1984">
        <v>376</v>
      </c>
      <c r="B1984" t="s">
        <v>2055</v>
      </c>
      <c r="C1984" t="s">
        <v>2054</v>
      </c>
      <c r="D1984">
        <v>1051</v>
      </c>
      <c r="E1984">
        <v>2536</v>
      </c>
      <c r="F1984">
        <f t="shared" si="30"/>
        <v>3</v>
      </c>
      <c r="G1984" t="str">
        <f>STANDINGS_RBI[[#This Row],[League]]&amp;STANDINGS_RBI[[#This Row],[Team]]</f>
        <v>$150 Draft Champions Jan 19 1:00 pm Lg.3599Yangervis Clevinger</v>
      </c>
    </row>
    <row r="1985" spans="1:7" x14ac:dyDescent="0.25">
      <c r="A1985">
        <v>535</v>
      </c>
      <c r="B1985" t="s">
        <v>2053</v>
      </c>
      <c r="C1985" t="s">
        <v>2054</v>
      </c>
      <c r="D1985">
        <v>1030</v>
      </c>
      <c r="E1985">
        <v>2370</v>
      </c>
      <c r="F1985">
        <f t="shared" si="30"/>
        <v>4</v>
      </c>
      <c r="G1985" t="str">
        <f>STANDINGS_RBI[[#This Row],[League]]&amp;STANDINGS_RBI[[#This Row],[Team]]</f>
        <v>$150 Draft Champions Jan 19 1:00 pm Lg.3599DC Dogo 3</v>
      </c>
    </row>
    <row r="1986" spans="1:7" x14ac:dyDescent="0.25">
      <c r="A1986">
        <v>786</v>
      </c>
      <c r="B1986" t="s">
        <v>2061</v>
      </c>
      <c r="C1986" t="s">
        <v>2054</v>
      </c>
      <c r="D1986">
        <v>1007</v>
      </c>
      <c r="E1986">
        <v>2131.5</v>
      </c>
      <c r="F1986">
        <f t="shared" si="30"/>
        <v>5</v>
      </c>
      <c r="G1986" t="str">
        <f>STANDINGS_RBI[[#This Row],[League]]&amp;STANDINGS_RBI[[#This Row],[Team]]</f>
        <v>$150 Draft Champions Jan 19 1:00 pm Lg.3599zima.....</v>
      </c>
    </row>
    <row r="1987" spans="1:7" x14ac:dyDescent="0.25">
      <c r="A1987">
        <v>1095</v>
      </c>
      <c r="B1987" t="s">
        <v>233</v>
      </c>
      <c r="C1987" t="s">
        <v>2054</v>
      </c>
      <c r="D1987">
        <v>980</v>
      </c>
      <c r="E1987">
        <v>1810</v>
      </c>
      <c r="F1987">
        <f t="shared" ref="F1987:F2050" si="31">IF(C1987=C1986,F1986+1,1)</f>
        <v>6</v>
      </c>
      <c r="G1987" t="str">
        <f>STANDINGS_RBI[[#This Row],[League]]&amp;STANDINGS_RBI[[#This Row],[Team]]</f>
        <v>$150 Draft Champions Jan 19 1:00 pm Lg.3599Calgary Cannons v1</v>
      </c>
    </row>
    <row r="1988" spans="1:7" x14ac:dyDescent="0.25">
      <c r="A1988">
        <v>1160</v>
      </c>
      <c r="B1988" t="s">
        <v>2058</v>
      </c>
      <c r="C1988" t="s">
        <v>2054</v>
      </c>
      <c r="D1988">
        <v>975</v>
      </c>
      <c r="E1988">
        <v>1753.5</v>
      </c>
      <c r="F1988">
        <f t="shared" si="31"/>
        <v>7</v>
      </c>
      <c r="G1988" t="str">
        <f>STANDINGS_RBI[[#This Row],[League]]&amp;STANDINGS_RBI[[#This Row],[Team]]</f>
        <v>$150 Draft Champions Jan 19 1:00 pm Lg.3599Strohs before Hoes</v>
      </c>
    </row>
    <row r="1989" spans="1:7" x14ac:dyDescent="0.25">
      <c r="A1989">
        <v>1247</v>
      </c>
      <c r="B1989" t="s">
        <v>2057</v>
      </c>
      <c r="C1989" t="s">
        <v>2054</v>
      </c>
      <c r="D1989">
        <v>968</v>
      </c>
      <c r="E1989">
        <v>1663.5</v>
      </c>
      <c r="F1989">
        <f t="shared" si="31"/>
        <v>8</v>
      </c>
      <c r="G1989" t="str">
        <f>STANDINGS_RBI[[#This Row],[League]]&amp;STANDINGS_RBI[[#This Row],[Team]]</f>
        <v>$150 Draft Champions Jan 19 1:00 pm Lg.3599Moz Boyz 12</v>
      </c>
    </row>
    <row r="1990" spans="1:7" x14ac:dyDescent="0.25">
      <c r="A1990">
        <v>1286</v>
      </c>
      <c r="B1990" t="s">
        <v>422</v>
      </c>
      <c r="C1990" t="s">
        <v>2054</v>
      </c>
      <c r="D1990">
        <v>964</v>
      </c>
      <c r="E1990">
        <v>1617</v>
      </c>
      <c r="F1990">
        <f t="shared" si="31"/>
        <v>9</v>
      </c>
      <c r="G1990" t="str">
        <f>STANDINGS_RBI[[#This Row],[League]]&amp;STANDINGS_RBI[[#This Row],[Team]]</f>
        <v>$150 Draft Champions Jan 19 1:00 pm Lg.3599Auburn Plainsman</v>
      </c>
    </row>
    <row r="1991" spans="1:7" x14ac:dyDescent="0.25">
      <c r="A1991">
        <v>1717</v>
      </c>
      <c r="B1991" t="s">
        <v>1550</v>
      </c>
      <c r="C1991" t="s">
        <v>2054</v>
      </c>
      <c r="D1991">
        <v>933</v>
      </c>
      <c r="E1991">
        <v>1201</v>
      </c>
      <c r="F1991">
        <f t="shared" si="31"/>
        <v>10</v>
      </c>
      <c r="G1991" t="str">
        <f>STANDINGS_RBI[[#This Row],[League]]&amp;STANDINGS_RBI[[#This Row],[Team]]</f>
        <v>$150 Draft Champions Jan 19 1:00 pm Lg.3599Wellington Blacks</v>
      </c>
    </row>
    <row r="1992" spans="1:7" x14ac:dyDescent="0.25">
      <c r="A1992">
        <v>1835</v>
      </c>
      <c r="B1992" t="s">
        <v>329</v>
      </c>
      <c r="C1992" t="s">
        <v>2054</v>
      </c>
      <c r="D1992">
        <v>924</v>
      </c>
      <c r="E1992">
        <v>1081</v>
      </c>
      <c r="F1992">
        <f t="shared" si="31"/>
        <v>11</v>
      </c>
      <c r="G1992" t="str">
        <f>STANDINGS_RBI[[#This Row],[League]]&amp;STANDINGS_RBI[[#This Row],[Team]]</f>
        <v>$150 Draft Champions Jan 19 1:00 pm Lg.3599Team Selvaggio</v>
      </c>
    </row>
    <row r="1993" spans="1:7" x14ac:dyDescent="0.25">
      <c r="A1993">
        <v>2428</v>
      </c>
      <c r="B1993" t="s">
        <v>2059</v>
      </c>
      <c r="C1993" t="s">
        <v>2054</v>
      </c>
      <c r="D1993">
        <v>864</v>
      </c>
      <c r="E1993">
        <v>480</v>
      </c>
      <c r="F1993">
        <f t="shared" si="31"/>
        <v>12</v>
      </c>
      <c r="G1993" t="str">
        <f>STANDINGS_RBI[[#This Row],[League]]&amp;STANDINGS_RBI[[#This Row],[Team]]</f>
        <v>$150 Draft Champions Jan 19 1:00 pm Lg.3599Goldschmidter</v>
      </c>
    </row>
    <row r="1994" spans="1:7" x14ac:dyDescent="0.25">
      <c r="A1994">
        <v>2778</v>
      </c>
      <c r="B1994" t="s">
        <v>490</v>
      </c>
      <c r="C1994" t="s">
        <v>2054</v>
      </c>
      <c r="D1994">
        <v>793</v>
      </c>
      <c r="E1994">
        <v>132.5</v>
      </c>
      <c r="F1994">
        <f t="shared" si="31"/>
        <v>13</v>
      </c>
      <c r="G1994" t="str">
        <f>STANDINGS_RBI[[#This Row],[League]]&amp;STANDINGS_RBI[[#This Row],[Team]]</f>
        <v>$150 Draft Champions Jan 19 1:00 pm Lg.3599Fox Force Five</v>
      </c>
    </row>
    <row r="1995" spans="1:7" x14ac:dyDescent="0.25">
      <c r="A1995">
        <v>2812</v>
      </c>
      <c r="B1995" t="s">
        <v>405</v>
      </c>
      <c r="C1995" t="s">
        <v>2054</v>
      </c>
      <c r="D1995">
        <v>781</v>
      </c>
      <c r="E1995">
        <v>100</v>
      </c>
      <c r="F1995">
        <f t="shared" si="31"/>
        <v>14</v>
      </c>
      <c r="G1995" t="str">
        <f>STANDINGS_RBI[[#This Row],[League]]&amp;STANDINGS_RBI[[#This Row],[Team]]</f>
        <v>$150 Draft Champions Jan 19 1:00 pm Lg.3599Team Gates</v>
      </c>
    </row>
    <row r="1996" spans="1:7" x14ac:dyDescent="0.25">
      <c r="A1996">
        <v>2839</v>
      </c>
      <c r="B1996" t="s">
        <v>2060</v>
      </c>
      <c r="C1996" t="s">
        <v>2054</v>
      </c>
      <c r="D1996">
        <v>766</v>
      </c>
      <c r="E1996">
        <v>71.5</v>
      </c>
      <c r="F1996">
        <f t="shared" si="31"/>
        <v>15</v>
      </c>
      <c r="G1996" t="str">
        <f>STANDINGS_RBI[[#This Row],[League]]&amp;STANDINGS_RBI[[#This Row],[Team]]</f>
        <v>$150 Draft Champions Jan 19 1:00 pm Lg.3599Profloop3</v>
      </c>
    </row>
    <row r="1997" spans="1:7" x14ac:dyDescent="0.25">
      <c r="A1997">
        <v>83</v>
      </c>
      <c r="B1997" t="s">
        <v>2064</v>
      </c>
      <c r="C1997" t="s">
        <v>2063</v>
      </c>
      <c r="D1997">
        <v>1111</v>
      </c>
      <c r="E1997">
        <v>2827</v>
      </c>
      <c r="F1997">
        <f t="shared" si="31"/>
        <v>1</v>
      </c>
      <c r="G1997" t="str">
        <f>STANDINGS_RBI[[#This Row],[League]]&amp;STANDINGS_RBI[[#This Row],[Team]]</f>
        <v>$150 Draft Champions Jan 19 1:00 pm Lg.3600Aubrey Huff's Comeback</v>
      </c>
    </row>
    <row r="1998" spans="1:7" x14ac:dyDescent="0.25">
      <c r="A1998">
        <v>561</v>
      </c>
      <c r="B1998" t="s">
        <v>70</v>
      </c>
      <c r="C1998" t="s">
        <v>2063</v>
      </c>
      <c r="D1998">
        <v>1028</v>
      </c>
      <c r="E1998">
        <v>2348</v>
      </c>
      <c r="F1998">
        <f t="shared" si="31"/>
        <v>2</v>
      </c>
      <c r="G1998" t="str">
        <f>STANDINGS_RBI[[#This Row],[League]]&amp;STANDINGS_RBI[[#This Row],[Team]]</f>
        <v>$150 Draft Champions Jan 19 1:00 pm Lg.3600Captain Crunch 3</v>
      </c>
    </row>
    <row r="1999" spans="1:7" x14ac:dyDescent="0.25">
      <c r="A1999">
        <v>749</v>
      </c>
      <c r="B1999" t="s">
        <v>461</v>
      </c>
      <c r="C1999" t="s">
        <v>2063</v>
      </c>
      <c r="D1999">
        <v>1009</v>
      </c>
      <c r="E1999">
        <v>2158.5</v>
      </c>
      <c r="F1999">
        <f t="shared" si="31"/>
        <v>3</v>
      </c>
      <c r="G1999" t="str">
        <f>STANDINGS_RBI[[#This Row],[League]]&amp;STANDINGS_RBI[[#This Row],[Team]]</f>
        <v>$150 Draft Champions Jan 19 1:00 pm Lg.3600Evil Empire</v>
      </c>
    </row>
    <row r="2000" spans="1:7" x14ac:dyDescent="0.25">
      <c r="A2000">
        <v>865</v>
      </c>
      <c r="B2000" t="s">
        <v>508</v>
      </c>
      <c r="C2000" t="s">
        <v>2063</v>
      </c>
      <c r="D2000">
        <v>1000</v>
      </c>
      <c r="E2000">
        <v>2050.5</v>
      </c>
      <c r="F2000">
        <f t="shared" si="31"/>
        <v>4</v>
      </c>
      <c r="G2000" t="str">
        <f>STANDINGS_RBI[[#This Row],[League]]&amp;STANDINGS_RBI[[#This Row],[Team]]</f>
        <v>$150 Draft Champions Jan 19 1:00 pm Lg.3600Team Robinson</v>
      </c>
    </row>
    <row r="2001" spans="1:7" x14ac:dyDescent="0.25">
      <c r="A2001">
        <v>904</v>
      </c>
      <c r="B2001" t="s">
        <v>2062</v>
      </c>
      <c r="C2001" t="s">
        <v>2063</v>
      </c>
      <c r="D2001">
        <v>997</v>
      </c>
      <c r="E2001">
        <v>2010</v>
      </c>
      <c r="F2001">
        <f t="shared" si="31"/>
        <v>5</v>
      </c>
      <c r="G2001" t="str">
        <f>STANDINGS_RBI[[#This Row],[League]]&amp;STANDINGS_RBI[[#This Row],[Team]]</f>
        <v>$150 Draft Champions Jan 19 1:00 pm Lg.3600The Hitter Formerly Known as Mike</v>
      </c>
    </row>
    <row r="2002" spans="1:7" x14ac:dyDescent="0.25">
      <c r="A2002">
        <v>974</v>
      </c>
      <c r="B2002" t="s">
        <v>2073</v>
      </c>
      <c r="C2002" t="s">
        <v>2063</v>
      </c>
      <c r="D2002">
        <v>991</v>
      </c>
      <c r="E2002">
        <v>1939.5</v>
      </c>
      <c r="F2002">
        <f t="shared" si="31"/>
        <v>6</v>
      </c>
      <c r="G2002" t="str">
        <f>STANDINGS_RBI[[#This Row],[League]]&amp;STANDINGS_RBI[[#This Row],[Team]]</f>
        <v>$150 Draft Champions Jan 19 1:00 pm Lg.3600Team Bankus</v>
      </c>
    </row>
    <row r="2003" spans="1:7" x14ac:dyDescent="0.25">
      <c r="A2003">
        <v>1039</v>
      </c>
      <c r="B2003" t="s">
        <v>2066</v>
      </c>
      <c r="C2003" t="s">
        <v>2063</v>
      </c>
      <c r="D2003">
        <v>985</v>
      </c>
      <c r="E2003">
        <v>1875.5</v>
      </c>
      <c r="F2003">
        <f t="shared" si="31"/>
        <v>7</v>
      </c>
      <c r="G2003" t="str">
        <f>STANDINGS_RBI[[#This Row],[League]]&amp;STANDINGS_RBI[[#This Row],[Team]]</f>
        <v>$150 Draft Champions Jan 19 1:00 pm Lg.3600The Bryce is Right</v>
      </c>
    </row>
    <row r="2004" spans="1:7" x14ac:dyDescent="0.25">
      <c r="A2004">
        <v>1481</v>
      </c>
      <c r="B2004" t="s">
        <v>2067</v>
      </c>
      <c r="C2004" t="s">
        <v>2063</v>
      </c>
      <c r="D2004">
        <v>952</v>
      </c>
      <c r="E2004">
        <v>1431</v>
      </c>
      <c r="F2004">
        <f t="shared" si="31"/>
        <v>8</v>
      </c>
      <c r="G2004" t="str">
        <f>STANDINGS_RBI[[#This Row],[League]]&amp;STANDINGS_RBI[[#This Row],[Team]]</f>
        <v>$150 Draft Champions Jan 19 1:00 pm Lg.3600Simultaneous</v>
      </c>
    </row>
    <row r="2005" spans="1:7" x14ac:dyDescent="0.25">
      <c r="A2005">
        <v>1482</v>
      </c>
      <c r="B2005" t="s">
        <v>2065</v>
      </c>
      <c r="C2005" t="s">
        <v>2063</v>
      </c>
      <c r="D2005">
        <v>952</v>
      </c>
      <c r="E2005">
        <v>1431</v>
      </c>
      <c r="F2005">
        <f t="shared" si="31"/>
        <v>9</v>
      </c>
      <c r="G2005" t="str">
        <f>STANDINGS_RBI[[#This Row],[League]]&amp;STANDINGS_RBI[[#This Row],[Team]]</f>
        <v>$150 Draft Champions Jan 19 1:00 pm Lg.3600TROUTSTANDING</v>
      </c>
    </row>
    <row r="2006" spans="1:7" x14ac:dyDescent="0.25">
      <c r="A2006">
        <v>1756</v>
      </c>
      <c r="B2006" t="s">
        <v>2069</v>
      </c>
      <c r="C2006" t="s">
        <v>2063</v>
      </c>
      <c r="D2006">
        <v>930</v>
      </c>
      <c r="E2006">
        <v>1158.5</v>
      </c>
      <c r="F2006">
        <f t="shared" si="31"/>
        <v>10</v>
      </c>
      <c r="G2006" t="str">
        <f>STANDINGS_RBI[[#This Row],[League]]&amp;STANDINGS_RBI[[#This Row],[Team]]</f>
        <v>$150 Draft Champions Jan 19 1:00 pm Lg.3600Team Berceau</v>
      </c>
    </row>
    <row r="2007" spans="1:7" x14ac:dyDescent="0.25">
      <c r="A2007">
        <v>1810</v>
      </c>
      <c r="B2007" t="s">
        <v>2071</v>
      </c>
      <c r="C2007" t="s">
        <v>2063</v>
      </c>
      <c r="D2007">
        <v>925</v>
      </c>
      <c r="E2007">
        <v>1096.5</v>
      </c>
      <c r="F2007">
        <f t="shared" si="31"/>
        <v>11</v>
      </c>
      <c r="G2007" t="str">
        <f>STANDINGS_RBI[[#This Row],[League]]&amp;STANDINGS_RBI[[#This Row],[Team]]</f>
        <v>$150 Draft Champions Jan 19 1:00 pm Lg.3600Chico Lind's Hermanos - DC 42</v>
      </c>
    </row>
    <row r="2008" spans="1:7" x14ac:dyDescent="0.25">
      <c r="A2008">
        <v>1840</v>
      </c>
      <c r="B2008" t="s">
        <v>2068</v>
      </c>
      <c r="C2008" t="s">
        <v>2063</v>
      </c>
      <c r="D2008">
        <v>923</v>
      </c>
      <c r="E2008">
        <v>1063.5</v>
      </c>
      <c r="F2008">
        <f t="shared" si="31"/>
        <v>12</v>
      </c>
      <c r="G2008" t="str">
        <f>STANDINGS_RBI[[#This Row],[League]]&amp;STANDINGS_RBI[[#This Row],[Team]]</f>
        <v>$150 Draft Champions Jan 19 1:00 pm Lg.3600Bingo Wings</v>
      </c>
    </row>
    <row r="2009" spans="1:7" x14ac:dyDescent="0.25">
      <c r="A2009">
        <v>2161</v>
      </c>
      <c r="B2009" t="s">
        <v>271</v>
      </c>
      <c r="C2009" t="s">
        <v>2063</v>
      </c>
      <c r="D2009">
        <v>898</v>
      </c>
      <c r="E2009">
        <v>753</v>
      </c>
      <c r="F2009">
        <f t="shared" si="31"/>
        <v>13</v>
      </c>
      <c r="G2009" t="str">
        <f>STANDINGS_RBI[[#This Row],[League]]&amp;STANDINGS_RBI[[#This Row],[Team]]</f>
        <v>$150 Draft Champions Jan 19 1:00 pm Lg.3600Team brace</v>
      </c>
    </row>
    <row r="2010" spans="1:7" x14ac:dyDescent="0.25">
      <c r="A2010">
        <v>2417</v>
      </c>
      <c r="B2010" t="s">
        <v>2070</v>
      </c>
      <c r="C2010" t="s">
        <v>2063</v>
      </c>
      <c r="D2010">
        <v>866</v>
      </c>
      <c r="E2010">
        <v>490.5</v>
      </c>
      <c r="F2010">
        <f t="shared" si="31"/>
        <v>14</v>
      </c>
      <c r="G2010" t="str">
        <f>STANDINGS_RBI[[#This Row],[League]]&amp;STANDINGS_RBI[[#This Row],[Team]]</f>
        <v>$150 Draft Champions Jan 19 1:00 pm Lg.3600Bama 2</v>
      </c>
    </row>
    <row r="2011" spans="1:7" x14ac:dyDescent="0.25">
      <c r="A2011">
        <v>2788</v>
      </c>
      <c r="B2011" t="s">
        <v>2072</v>
      </c>
      <c r="C2011" t="s">
        <v>2063</v>
      </c>
      <c r="D2011">
        <v>790</v>
      </c>
      <c r="E2011">
        <v>120</v>
      </c>
      <c r="F2011">
        <f t="shared" si="31"/>
        <v>15</v>
      </c>
      <c r="G2011" t="str">
        <f>STANDINGS_RBI[[#This Row],[League]]&amp;STANDINGS_RBI[[#This Row],[Team]]</f>
        <v>$150 Draft Champions Jan 19 1:00 pm Lg.3600Bautista Bomb</v>
      </c>
    </row>
    <row r="2012" spans="1:7" x14ac:dyDescent="0.25">
      <c r="A2012">
        <v>72</v>
      </c>
      <c r="B2012" t="s">
        <v>2076</v>
      </c>
      <c r="C2012" t="s">
        <v>2074</v>
      </c>
      <c r="D2012">
        <v>1119</v>
      </c>
      <c r="E2012">
        <v>2839</v>
      </c>
      <c r="F2012">
        <f t="shared" si="31"/>
        <v>1</v>
      </c>
      <c r="G2012" t="str">
        <f>STANDINGS_RBI[[#This Row],[League]]&amp;STANDINGS_RBI[[#This Row],[Team]]</f>
        <v>$150 Draft Champions Jan 20 1:00 pm Lg.3609ShowtimeDC43</v>
      </c>
    </row>
    <row r="2013" spans="1:7" x14ac:dyDescent="0.25">
      <c r="A2013">
        <v>216</v>
      </c>
      <c r="B2013" t="s">
        <v>2075</v>
      </c>
      <c r="C2013" t="s">
        <v>2074</v>
      </c>
      <c r="D2013">
        <v>1074</v>
      </c>
      <c r="E2013">
        <v>2694.5</v>
      </c>
      <c r="F2013">
        <f t="shared" si="31"/>
        <v>2</v>
      </c>
      <c r="G2013" t="str">
        <f>STANDINGS_RBI[[#This Row],[League]]&amp;STANDINGS_RBI[[#This Row],[Team]]</f>
        <v>$150 Draft Champions Jan 20 1:00 pm Lg.3609Last Chance I</v>
      </c>
    </row>
    <row r="2014" spans="1:7" x14ac:dyDescent="0.25">
      <c r="A2014">
        <v>429</v>
      </c>
      <c r="B2014" t="s">
        <v>222</v>
      </c>
      <c r="C2014" t="s">
        <v>2074</v>
      </c>
      <c r="D2014">
        <v>1043</v>
      </c>
      <c r="E2014">
        <v>2478</v>
      </c>
      <c r="F2014">
        <f t="shared" si="31"/>
        <v>3</v>
      </c>
      <c r="G2014" t="str">
        <f>STANDINGS_RBI[[#This Row],[League]]&amp;STANDINGS_RBI[[#This Row],[Team]]</f>
        <v>$150 Draft Champions Jan 20 1:00 pm Lg.3609Dark Helmet</v>
      </c>
    </row>
    <row r="2015" spans="1:7" x14ac:dyDescent="0.25">
      <c r="A2015">
        <v>565</v>
      </c>
      <c r="B2015" t="s">
        <v>2079</v>
      </c>
      <c r="C2015" t="s">
        <v>2074</v>
      </c>
      <c r="D2015">
        <v>1028</v>
      </c>
      <c r="E2015">
        <v>2348</v>
      </c>
      <c r="F2015">
        <f t="shared" si="31"/>
        <v>4</v>
      </c>
      <c r="G2015" t="str">
        <f>STANDINGS_RBI[[#This Row],[League]]&amp;STANDINGS_RBI[[#This Row],[Team]]</f>
        <v>$150 Draft Champions Jan 20 1:00 pm Lg.3609Tillie</v>
      </c>
    </row>
    <row r="2016" spans="1:7" x14ac:dyDescent="0.25">
      <c r="A2016">
        <v>609</v>
      </c>
      <c r="B2016" t="s">
        <v>2081</v>
      </c>
      <c r="C2016" t="s">
        <v>2074</v>
      </c>
      <c r="D2016">
        <v>1022</v>
      </c>
      <c r="E2016">
        <v>2300</v>
      </c>
      <c r="F2016">
        <f t="shared" si="31"/>
        <v>5</v>
      </c>
      <c r="G2016" t="str">
        <f>STANDINGS_RBI[[#This Row],[League]]&amp;STANDINGS_RBI[[#This Row],[Team]]</f>
        <v>$150 Draft Champions Jan 20 1:00 pm Lg.3609Brock Strongo</v>
      </c>
    </row>
    <row r="2017" spans="1:7" x14ac:dyDescent="0.25">
      <c r="A2017">
        <v>823</v>
      </c>
      <c r="B2017" t="s">
        <v>2085</v>
      </c>
      <c r="C2017" t="s">
        <v>2074</v>
      </c>
      <c r="D2017">
        <v>1003</v>
      </c>
      <c r="E2017">
        <v>2086</v>
      </c>
      <c r="F2017">
        <f t="shared" si="31"/>
        <v>6</v>
      </c>
      <c r="G2017" t="str">
        <f>STANDINGS_RBI[[#This Row],[League]]&amp;STANDINGS_RBI[[#This Row],[Team]]</f>
        <v>$150 Draft Champions Jan 20 1:00 pm Lg.3609Frontrunners</v>
      </c>
    </row>
    <row r="2018" spans="1:7" x14ac:dyDescent="0.25">
      <c r="A2018">
        <v>1198</v>
      </c>
      <c r="B2018" t="s">
        <v>2084</v>
      </c>
      <c r="C2018" t="s">
        <v>2074</v>
      </c>
      <c r="D2018">
        <v>972</v>
      </c>
      <c r="E2018">
        <v>1710</v>
      </c>
      <c r="F2018">
        <f t="shared" si="31"/>
        <v>7</v>
      </c>
      <c r="G2018" t="str">
        <f>STANDINGS_RBI[[#This Row],[League]]&amp;STANDINGS_RBI[[#This Row],[Team]]</f>
        <v>$150 Draft Champions Jan 20 1:00 pm Lg.3609Lower Deckers DC1</v>
      </c>
    </row>
    <row r="2019" spans="1:7" x14ac:dyDescent="0.25">
      <c r="A2019">
        <v>1824</v>
      </c>
      <c r="B2019" t="s">
        <v>2082</v>
      </c>
      <c r="C2019" t="s">
        <v>2074</v>
      </c>
      <c r="D2019">
        <v>924</v>
      </c>
      <c r="E2019">
        <v>1081</v>
      </c>
      <c r="F2019">
        <f t="shared" si="31"/>
        <v>8</v>
      </c>
      <c r="G2019" t="str">
        <f>STANDINGS_RBI[[#This Row],[League]]&amp;STANDINGS_RBI[[#This Row],[Team]]</f>
        <v>$150 Draft Champions Jan 20 1:00 pm Lg.3609Debaser</v>
      </c>
    </row>
    <row r="2020" spans="1:7" x14ac:dyDescent="0.25">
      <c r="A2020">
        <v>1968</v>
      </c>
      <c r="B2020" t="s">
        <v>138</v>
      </c>
      <c r="C2020" t="s">
        <v>2074</v>
      </c>
      <c r="D2020">
        <v>915</v>
      </c>
      <c r="E2020">
        <v>941</v>
      </c>
      <c r="F2020">
        <f t="shared" si="31"/>
        <v>9</v>
      </c>
      <c r="G2020" t="str">
        <f>STANDINGS_RBI[[#This Row],[League]]&amp;STANDINGS_RBI[[#This Row],[Team]]</f>
        <v>$150 Draft Champions Jan 20 1:00 pm Lg.3609Las Vegas Blvd I</v>
      </c>
    </row>
    <row r="2021" spans="1:7" x14ac:dyDescent="0.25">
      <c r="A2021">
        <v>2168</v>
      </c>
      <c r="B2021" t="s">
        <v>2077</v>
      </c>
      <c r="C2021" t="s">
        <v>2074</v>
      </c>
      <c r="D2021">
        <v>897</v>
      </c>
      <c r="E2021">
        <v>740</v>
      </c>
      <c r="F2021">
        <f t="shared" si="31"/>
        <v>10</v>
      </c>
      <c r="G2021" t="str">
        <f>STANDINGS_RBI[[#This Row],[League]]&amp;STANDINGS_RBI[[#This Row],[Team]]</f>
        <v>$150 Draft Champions Jan 20 1:00 pm Lg.3609Kaotik Vapor 4</v>
      </c>
    </row>
    <row r="2022" spans="1:7" x14ac:dyDescent="0.25">
      <c r="A2022">
        <v>2535</v>
      </c>
      <c r="B2022" t="s">
        <v>2080</v>
      </c>
      <c r="C2022" t="s">
        <v>2074</v>
      </c>
      <c r="D2022">
        <v>849</v>
      </c>
      <c r="E2022">
        <v>373</v>
      </c>
      <c r="F2022">
        <f t="shared" si="31"/>
        <v>11</v>
      </c>
      <c r="G2022" t="str">
        <f>STANDINGS_RBI[[#This Row],[League]]&amp;STANDINGS_RBI[[#This Row],[Team]]</f>
        <v>$150 Draft Champions Jan 20 1:00 pm Lg.3609Bavaro DC 1</v>
      </c>
    </row>
    <row r="2023" spans="1:7" x14ac:dyDescent="0.25">
      <c r="A2023">
        <v>2541</v>
      </c>
      <c r="B2023" t="s">
        <v>2086</v>
      </c>
      <c r="C2023" t="s">
        <v>2074</v>
      </c>
      <c r="D2023">
        <v>849</v>
      </c>
      <c r="E2023">
        <v>373</v>
      </c>
      <c r="F2023">
        <f t="shared" si="31"/>
        <v>12</v>
      </c>
      <c r="G2023" t="str">
        <f>STANDINGS_RBI[[#This Row],[League]]&amp;STANDINGS_RBI[[#This Row],[Team]]</f>
        <v>$150 Draft Champions Jan 20 1:00 pm Lg.3609War Boys 2</v>
      </c>
    </row>
    <row r="2024" spans="1:7" x14ac:dyDescent="0.25">
      <c r="A2024">
        <v>2666</v>
      </c>
      <c r="B2024" t="s">
        <v>2083</v>
      </c>
      <c r="C2024" t="s">
        <v>2074</v>
      </c>
      <c r="D2024">
        <v>825</v>
      </c>
      <c r="E2024">
        <v>245</v>
      </c>
      <c r="F2024">
        <f t="shared" si="31"/>
        <v>13</v>
      </c>
      <c r="G2024" t="str">
        <f>STANDINGS_RBI[[#This Row],[League]]&amp;STANDINGS_RBI[[#This Row],[Team]]</f>
        <v>$150 Draft Champions Jan 20 1:00 pm Lg.3609Scout Team V2</v>
      </c>
    </row>
    <row r="2025" spans="1:7" x14ac:dyDescent="0.25">
      <c r="A2025">
        <v>2695</v>
      </c>
      <c r="B2025" t="s">
        <v>432</v>
      </c>
      <c r="C2025" t="s">
        <v>2074</v>
      </c>
      <c r="D2025">
        <v>820</v>
      </c>
      <c r="E2025">
        <v>217.5</v>
      </c>
      <c r="F2025">
        <f t="shared" si="31"/>
        <v>14</v>
      </c>
      <c r="G2025" t="str">
        <f>STANDINGS_RBI[[#This Row],[League]]&amp;STANDINGS_RBI[[#This Row],[Team]]</f>
        <v>$150 Draft Champions Jan 20 1:00 pm Lg.3609Smoothman</v>
      </c>
    </row>
    <row r="2026" spans="1:7" x14ac:dyDescent="0.25">
      <c r="A2026">
        <v>2893</v>
      </c>
      <c r="B2026" t="s">
        <v>2078</v>
      </c>
      <c r="C2026" t="s">
        <v>2074</v>
      </c>
      <c r="D2026">
        <v>703</v>
      </c>
      <c r="E2026">
        <v>18</v>
      </c>
      <c r="F2026">
        <f t="shared" si="31"/>
        <v>15</v>
      </c>
      <c r="G2026" t="str">
        <f>STANDINGS_RBI[[#This Row],[League]]&amp;STANDINGS_RBI[[#This Row],[Team]]</f>
        <v>$150 Draft Champions Jan 20 1:00 pm Lg.3609Iron Pigs</v>
      </c>
    </row>
    <row r="2027" spans="1:7" x14ac:dyDescent="0.25">
      <c r="A2027">
        <v>2</v>
      </c>
      <c r="B2027" t="s">
        <v>2090</v>
      </c>
      <c r="C2027" t="s">
        <v>2087</v>
      </c>
      <c r="D2027">
        <v>1184</v>
      </c>
      <c r="E2027">
        <v>2909</v>
      </c>
      <c r="F2027">
        <f t="shared" si="31"/>
        <v>1</v>
      </c>
      <c r="G2027" t="str">
        <f>STANDINGS_RBI[[#This Row],[League]]&amp;STANDINGS_RBI[[#This Row],[Team]]</f>
        <v>$150 Draft Champions Jan 21 1:00 pm Lg.3611Alexander Mud Ducks</v>
      </c>
    </row>
    <row r="2028" spans="1:7" x14ac:dyDescent="0.25">
      <c r="A2028">
        <v>200</v>
      </c>
      <c r="B2028" t="s">
        <v>409</v>
      </c>
      <c r="C2028" t="s">
        <v>2087</v>
      </c>
      <c r="D2028">
        <v>1078</v>
      </c>
      <c r="E2028">
        <v>2714</v>
      </c>
      <c r="F2028">
        <f t="shared" si="31"/>
        <v>2</v>
      </c>
      <c r="G2028" t="str">
        <f>STANDINGS_RBI[[#This Row],[League]]&amp;STANDINGS_RBI[[#This Row],[Team]]</f>
        <v>$150 Draft Champions Jan 21 1:00 pm Lg.3611Perpetual Motion Squad</v>
      </c>
    </row>
    <row r="2029" spans="1:7" x14ac:dyDescent="0.25">
      <c r="A2029">
        <v>438</v>
      </c>
      <c r="B2029" t="s">
        <v>2089</v>
      </c>
      <c r="C2029" t="s">
        <v>2087</v>
      </c>
      <c r="D2029">
        <v>1042</v>
      </c>
      <c r="E2029">
        <v>2469.5</v>
      </c>
      <c r="F2029">
        <f t="shared" si="31"/>
        <v>3</v>
      </c>
      <c r="G2029" t="str">
        <f>STANDINGS_RBI[[#This Row],[League]]&amp;STANDINGS_RBI[[#This Row],[Team]]</f>
        <v>$150 Draft Champions Jan 21 1:00 pm Lg.36111000 Forms of Fear</v>
      </c>
    </row>
    <row r="2030" spans="1:7" x14ac:dyDescent="0.25">
      <c r="A2030">
        <v>813</v>
      </c>
      <c r="B2030" t="s">
        <v>124</v>
      </c>
      <c r="C2030" t="s">
        <v>2087</v>
      </c>
      <c r="D2030">
        <v>1004</v>
      </c>
      <c r="E2030">
        <v>2098</v>
      </c>
      <c r="F2030">
        <f t="shared" si="31"/>
        <v>4</v>
      </c>
      <c r="G2030" t="str">
        <f>STANDINGS_RBI[[#This Row],[League]]&amp;STANDINGS_RBI[[#This Row],[Team]]</f>
        <v>$150 Draft Champions Jan 21 1:00 pm Lg.3611Krebs Cycle</v>
      </c>
    </row>
    <row r="2031" spans="1:7" x14ac:dyDescent="0.25">
      <c r="A2031">
        <v>1184</v>
      </c>
      <c r="B2031" t="s">
        <v>2093</v>
      </c>
      <c r="C2031" t="s">
        <v>2087</v>
      </c>
      <c r="D2031">
        <v>973</v>
      </c>
      <c r="E2031">
        <v>1725</v>
      </c>
      <c r="F2031">
        <f t="shared" si="31"/>
        <v>5</v>
      </c>
      <c r="G2031" t="str">
        <f>STANDINGS_RBI[[#This Row],[League]]&amp;STANDINGS_RBI[[#This Row],[Team]]</f>
        <v>$150 Draft Champions Jan 21 1:00 pm Lg.3611Nonagrace1</v>
      </c>
    </row>
    <row r="2032" spans="1:7" x14ac:dyDescent="0.25">
      <c r="A2032">
        <v>1367</v>
      </c>
      <c r="B2032" t="s">
        <v>394</v>
      </c>
      <c r="C2032" t="s">
        <v>2087</v>
      </c>
      <c r="D2032">
        <v>959</v>
      </c>
      <c r="E2032">
        <v>1540</v>
      </c>
      <c r="F2032">
        <f t="shared" si="31"/>
        <v>6</v>
      </c>
      <c r="G2032" t="str">
        <f>STANDINGS_RBI[[#This Row],[League]]&amp;STANDINGS_RBI[[#This Row],[Team]]</f>
        <v>$150 Draft Champions Jan 21 1:00 pm Lg.3611Inflatable Gammoners</v>
      </c>
    </row>
    <row r="2033" spans="1:7" x14ac:dyDescent="0.25">
      <c r="A2033">
        <v>1389</v>
      </c>
      <c r="B2033" t="s">
        <v>2088</v>
      </c>
      <c r="C2033" t="s">
        <v>2087</v>
      </c>
      <c r="D2033">
        <v>958</v>
      </c>
      <c r="E2033">
        <v>1525</v>
      </c>
      <c r="F2033">
        <f t="shared" si="31"/>
        <v>7</v>
      </c>
      <c r="G2033" t="str">
        <f>STANDINGS_RBI[[#This Row],[League]]&amp;STANDINGS_RBI[[#This Row],[Team]]</f>
        <v>$150 Draft Champions Jan 21 1:00 pm Lg.3611Palm Beach Bulldogs</v>
      </c>
    </row>
    <row r="2034" spans="1:7" x14ac:dyDescent="0.25">
      <c r="A2034">
        <v>1537</v>
      </c>
      <c r="B2034" t="s">
        <v>2095</v>
      </c>
      <c r="C2034" t="s">
        <v>2087</v>
      </c>
      <c r="D2034">
        <v>948</v>
      </c>
      <c r="E2034">
        <v>1371.5</v>
      </c>
      <c r="F2034">
        <f t="shared" si="31"/>
        <v>8</v>
      </c>
      <c r="G2034" t="str">
        <f>STANDINGS_RBI[[#This Row],[League]]&amp;STANDINGS_RBI[[#This Row],[Team]]</f>
        <v>$150 Draft Champions Jan 21 1:00 pm Lg.3611Japan Robins</v>
      </c>
    </row>
    <row r="2035" spans="1:7" x14ac:dyDescent="0.25">
      <c r="A2035">
        <v>1611</v>
      </c>
      <c r="B2035" t="s">
        <v>331</v>
      </c>
      <c r="C2035" t="s">
        <v>2087</v>
      </c>
      <c r="D2035">
        <v>941</v>
      </c>
      <c r="E2035">
        <v>1299</v>
      </c>
      <c r="F2035">
        <f t="shared" si="31"/>
        <v>9</v>
      </c>
      <c r="G2035" t="str">
        <f>STANDINGS_RBI[[#This Row],[League]]&amp;STANDINGS_RBI[[#This Row],[Team]]</f>
        <v>$150 Draft Champions Jan 21 1:00 pm Lg.3611Golden Sombreros</v>
      </c>
    </row>
    <row r="2036" spans="1:7" x14ac:dyDescent="0.25">
      <c r="A2036">
        <v>2120</v>
      </c>
      <c r="B2036" t="s">
        <v>414</v>
      </c>
      <c r="C2036" t="s">
        <v>2087</v>
      </c>
      <c r="D2036">
        <v>901</v>
      </c>
      <c r="E2036">
        <v>788</v>
      </c>
      <c r="F2036">
        <f t="shared" si="31"/>
        <v>10</v>
      </c>
      <c r="G2036" t="str">
        <f>STANDINGS_RBI[[#This Row],[League]]&amp;STANDINGS_RBI[[#This Row],[Team]]</f>
        <v>$150 Draft Champions Jan 21 1:00 pm Lg.3611Irish Jews</v>
      </c>
    </row>
    <row r="2037" spans="1:7" x14ac:dyDescent="0.25">
      <c r="A2037">
        <v>2300</v>
      </c>
      <c r="B2037" t="s">
        <v>2091</v>
      </c>
      <c r="C2037" t="s">
        <v>2087</v>
      </c>
      <c r="D2037">
        <v>882</v>
      </c>
      <c r="E2037">
        <v>610</v>
      </c>
      <c r="F2037">
        <f t="shared" si="31"/>
        <v>11</v>
      </c>
      <c r="G2037" t="str">
        <f>STANDINGS_RBI[[#This Row],[League]]&amp;STANDINGS_RBI[[#This Row],[Team]]</f>
        <v>$150 Draft Champions Jan 21 1:00 pm Lg.3611JD DC2</v>
      </c>
    </row>
    <row r="2038" spans="1:7" x14ac:dyDescent="0.25">
      <c r="A2038">
        <v>2376</v>
      </c>
      <c r="B2038" t="s">
        <v>2094</v>
      </c>
      <c r="C2038" t="s">
        <v>2087</v>
      </c>
      <c r="D2038">
        <v>872</v>
      </c>
      <c r="E2038">
        <v>533</v>
      </c>
      <c r="F2038">
        <f t="shared" si="31"/>
        <v>12</v>
      </c>
      <c r="G2038" t="str">
        <f>STANDINGS_RBI[[#This Row],[League]]&amp;STANDINGS_RBI[[#This Row],[Team]]</f>
        <v>$150 Draft Champions Jan 21 1:00 pm Lg.3611Kersh of the Pharaohs</v>
      </c>
    </row>
    <row r="2039" spans="1:7" x14ac:dyDescent="0.25">
      <c r="A2039">
        <v>2403</v>
      </c>
      <c r="B2039" t="s">
        <v>2092</v>
      </c>
      <c r="C2039" t="s">
        <v>2087</v>
      </c>
      <c r="D2039">
        <v>869</v>
      </c>
      <c r="E2039">
        <v>510.5</v>
      </c>
      <c r="F2039">
        <f t="shared" si="31"/>
        <v>13</v>
      </c>
      <c r="G2039" t="str">
        <f>STANDINGS_RBI[[#This Row],[League]]&amp;STANDINGS_RBI[[#This Row],[Team]]</f>
        <v>$150 Draft Champions Jan 21 1:00 pm Lg.3611Team Kent 4</v>
      </c>
    </row>
    <row r="2040" spans="1:7" x14ac:dyDescent="0.25">
      <c r="A2040">
        <v>2554</v>
      </c>
      <c r="B2040" t="s">
        <v>47</v>
      </c>
      <c r="C2040" t="s">
        <v>2087</v>
      </c>
      <c r="D2040">
        <v>846</v>
      </c>
      <c r="E2040">
        <v>357</v>
      </c>
      <c r="F2040">
        <f t="shared" si="31"/>
        <v>14</v>
      </c>
      <c r="G2040" t="str">
        <f>STANDINGS_RBI[[#This Row],[League]]&amp;STANDINGS_RBI[[#This Row],[Team]]</f>
        <v>$150 Draft Champions Jan 21 1:00 pm Lg.3611Let's Play Two</v>
      </c>
    </row>
    <row r="2041" spans="1:7" x14ac:dyDescent="0.25">
      <c r="A2041">
        <v>2629</v>
      </c>
      <c r="B2041" t="s">
        <v>1222</v>
      </c>
      <c r="C2041" t="s">
        <v>2087</v>
      </c>
      <c r="D2041">
        <v>834</v>
      </c>
      <c r="E2041">
        <v>283</v>
      </c>
      <c r="F2041">
        <f t="shared" si="31"/>
        <v>15</v>
      </c>
      <c r="G2041" t="str">
        <f>STANDINGS_RBI[[#This Row],[League]]&amp;STANDINGS_RBI[[#This Row],[Team]]</f>
        <v>$150 Draft Champions Jan 21 1:00 pm Lg.3611Team Levy</v>
      </c>
    </row>
    <row r="2042" spans="1:7" x14ac:dyDescent="0.25">
      <c r="A2042">
        <v>392</v>
      </c>
      <c r="B2042" t="s">
        <v>2102</v>
      </c>
      <c r="C2042" t="s">
        <v>2097</v>
      </c>
      <c r="D2042">
        <v>1048</v>
      </c>
      <c r="E2042">
        <v>2516</v>
      </c>
      <c r="F2042">
        <f t="shared" si="31"/>
        <v>1</v>
      </c>
      <c r="G2042" t="str">
        <f>STANDINGS_RBI[[#This Row],[League]]&amp;STANDINGS_RBI[[#This Row],[Team]]</f>
        <v>$150 Draft Champions Jan 21 1:00 pm Lg.3613...Big Bang</v>
      </c>
    </row>
    <row r="2043" spans="1:7" x14ac:dyDescent="0.25">
      <c r="A2043">
        <v>619</v>
      </c>
      <c r="B2043" t="s">
        <v>2098</v>
      </c>
      <c r="C2043" t="s">
        <v>2097</v>
      </c>
      <c r="D2043">
        <v>1021</v>
      </c>
      <c r="E2043">
        <v>2291</v>
      </c>
      <c r="F2043">
        <f t="shared" si="31"/>
        <v>2</v>
      </c>
      <c r="G2043" t="str">
        <f>STANDINGS_RBI[[#This Row],[League]]&amp;STANDINGS_RBI[[#This Row],[Team]]</f>
        <v>$150 Draft Champions Jan 21 1:00 pm Lg.3613Charger Bar 4</v>
      </c>
    </row>
    <row r="2044" spans="1:7" x14ac:dyDescent="0.25">
      <c r="A2044">
        <v>700</v>
      </c>
      <c r="B2044" t="s">
        <v>426</v>
      </c>
      <c r="C2044" t="s">
        <v>2097</v>
      </c>
      <c r="D2044">
        <v>1014</v>
      </c>
      <c r="E2044">
        <v>2213</v>
      </c>
      <c r="F2044">
        <f t="shared" si="31"/>
        <v>3</v>
      </c>
      <c r="G2044" t="str">
        <f>STANDINGS_RBI[[#This Row],[League]]&amp;STANDINGS_RBI[[#This Row],[Team]]</f>
        <v>$150 Draft Champions Jan 21 1:00 pm Lg.3613Team Fish</v>
      </c>
    </row>
    <row r="2045" spans="1:7" x14ac:dyDescent="0.25">
      <c r="A2045">
        <v>810</v>
      </c>
      <c r="B2045" t="s">
        <v>134</v>
      </c>
      <c r="C2045" t="s">
        <v>2097</v>
      </c>
      <c r="D2045">
        <v>1004</v>
      </c>
      <c r="E2045">
        <v>2098</v>
      </c>
      <c r="F2045">
        <f t="shared" si="31"/>
        <v>4</v>
      </c>
      <c r="G2045" t="str">
        <f>STANDINGS_RBI[[#This Row],[League]]&amp;STANDINGS_RBI[[#This Row],[Team]]</f>
        <v>$150 Draft Champions Jan 21 1:00 pm Lg.3613Forest Hills Fiends</v>
      </c>
    </row>
    <row r="2046" spans="1:7" x14ac:dyDescent="0.25">
      <c r="A2046">
        <v>1029</v>
      </c>
      <c r="B2046" t="s">
        <v>2096</v>
      </c>
      <c r="C2046" t="s">
        <v>2097</v>
      </c>
      <c r="D2046">
        <v>986</v>
      </c>
      <c r="E2046">
        <v>1887</v>
      </c>
      <c r="F2046">
        <f t="shared" si="31"/>
        <v>5</v>
      </c>
      <c r="G2046" t="str">
        <f>STANDINGS_RBI[[#This Row],[League]]&amp;STANDINGS_RBI[[#This Row],[Team]]</f>
        <v>$150 Draft Champions Jan 21 1:00 pm Lg.3613Team Platt</v>
      </c>
    </row>
    <row r="2047" spans="1:7" x14ac:dyDescent="0.25">
      <c r="A2047">
        <v>1048</v>
      </c>
      <c r="B2047" t="s">
        <v>2100</v>
      </c>
      <c r="C2047" t="s">
        <v>2097</v>
      </c>
      <c r="D2047">
        <v>984</v>
      </c>
      <c r="E2047">
        <v>1861</v>
      </c>
      <c r="F2047">
        <f t="shared" si="31"/>
        <v>6</v>
      </c>
      <c r="G2047" t="str">
        <f>STANDINGS_RBI[[#This Row],[League]]&amp;STANDINGS_RBI[[#This Row],[Team]]</f>
        <v>$150 Draft Champions Jan 21 1:00 pm Lg.3613Ehrman The German DC13</v>
      </c>
    </row>
    <row r="2048" spans="1:7" x14ac:dyDescent="0.25">
      <c r="A2048">
        <v>1094</v>
      </c>
      <c r="B2048" t="s">
        <v>912</v>
      </c>
      <c r="C2048" t="s">
        <v>2097</v>
      </c>
      <c r="D2048">
        <v>980</v>
      </c>
      <c r="E2048">
        <v>1810</v>
      </c>
      <c r="F2048">
        <f t="shared" si="31"/>
        <v>7</v>
      </c>
      <c r="G2048" t="str">
        <f>STANDINGS_RBI[[#This Row],[League]]&amp;STANDINGS_RBI[[#This Row],[Team]]</f>
        <v>$150 Draft Champions Jan 21 1:00 pm Lg.3613BIG RED MACHINE</v>
      </c>
    </row>
    <row r="2049" spans="1:7" x14ac:dyDescent="0.25">
      <c r="A2049">
        <v>1182</v>
      </c>
      <c r="B2049" t="s">
        <v>2101</v>
      </c>
      <c r="C2049" t="s">
        <v>2097</v>
      </c>
      <c r="D2049">
        <v>973</v>
      </c>
      <c r="E2049">
        <v>1725</v>
      </c>
      <c r="F2049">
        <f t="shared" si="31"/>
        <v>8</v>
      </c>
      <c r="G2049" t="str">
        <f>STANDINGS_RBI[[#This Row],[League]]&amp;STANDINGS_RBI[[#This Row],[Team]]</f>
        <v>$150 Draft Champions Jan 21 1:00 pm Lg.3613Just And Old Vet</v>
      </c>
    </row>
    <row r="2050" spans="1:7" x14ac:dyDescent="0.25">
      <c r="A2050">
        <v>1195</v>
      </c>
      <c r="B2050" t="s">
        <v>2104</v>
      </c>
      <c r="C2050" t="s">
        <v>2097</v>
      </c>
      <c r="D2050">
        <v>972</v>
      </c>
      <c r="E2050">
        <v>1710</v>
      </c>
      <c r="F2050">
        <f t="shared" si="31"/>
        <v>9</v>
      </c>
      <c r="G2050" t="str">
        <f>STANDINGS_RBI[[#This Row],[League]]&amp;STANDINGS_RBI[[#This Row],[Team]]</f>
        <v>$150 Draft Champions Jan 21 1:00 pm Lg.36132 shots of vodka</v>
      </c>
    </row>
    <row r="2051" spans="1:7" x14ac:dyDescent="0.25">
      <c r="A2051">
        <v>1394</v>
      </c>
      <c r="B2051">
        <v>11111</v>
      </c>
      <c r="C2051" t="s">
        <v>2097</v>
      </c>
      <c r="D2051">
        <v>957</v>
      </c>
      <c r="E2051">
        <v>1508.5</v>
      </c>
      <c r="F2051">
        <f t="shared" ref="F2051:F2114" si="32">IF(C2051=C2050,F2050+1,1)</f>
        <v>10</v>
      </c>
      <c r="G2051" t="str">
        <f>STANDINGS_RBI[[#This Row],[League]]&amp;STANDINGS_RBI[[#This Row],[Team]]</f>
        <v>$150 Draft Champions Jan 21 1:00 pm Lg.361311111</v>
      </c>
    </row>
    <row r="2052" spans="1:7" x14ac:dyDescent="0.25">
      <c r="A2052">
        <v>1660</v>
      </c>
      <c r="B2052" t="s">
        <v>2099</v>
      </c>
      <c r="C2052" t="s">
        <v>2097</v>
      </c>
      <c r="D2052">
        <v>937</v>
      </c>
      <c r="E2052">
        <v>1247.5</v>
      </c>
      <c r="F2052">
        <f t="shared" si="32"/>
        <v>11</v>
      </c>
      <c r="G2052" t="str">
        <f>STANDINGS_RBI[[#This Row],[League]]&amp;STANDINGS_RBI[[#This Row],[Team]]</f>
        <v>$150 Draft Champions Jan 21 1:00 pm Lg.3613Knoblauch</v>
      </c>
    </row>
    <row r="2053" spans="1:7" x14ac:dyDescent="0.25">
      <c r="A2053">
        <v>2080</v>
      </c>
      <c r="B2053" t="s">
        <v>2106</v>
      </c>
      <c r="C2053" t="s">
        <v>2097</v>
      </c>
      <c r="D2053">
        <v>904</v>
      </c>
      <c r="E2053">
        <v>826.5</v>
      </c>
      <c r="F2053">
        <f t="shared" si="32"/>
        <v>12</v>
      </c>
      <c r="G2053" t="str">
        <f>STANDINGS_RBI[[#This Row],[League]]&amp;STANDINGS_RBI[[#This Row],[Team]]</f>
        <v>$150 Draft Champions Jan 21 1:00 pm Lg.3613Doggin it</v>
      </c>
    </row>
    <row r="2054" spans="1:7" x14ac:dyDescent="0.25">
      <c r="A2054">
        <v>2504</v>
      </c>
      <c r="B2054" t="s">
        <v>528</v>
      </c>
      <c r="C2054" t="s">
        <v>2097</v>
      </c>
      <c r="D2054">
        <v>854</v>
      </c>
      <c r="E2054">
        <v>408</v>
      </c>
      <c r="F2054">
        <f t="shared" si="32"/>
        <v>13</v>
      </c>
      <c r="G2054" t="str">
        <f>STANDINGS_RBI[[#This Row],[League]]&amp;STANDINGS_RBI[[#This Row],[Team]]</f>
        <v>$150 Draft Champions Jan 21 1:00 pm Lg.3613Team Matthews</v>
      </c>
    </row>
    <row r="2055" spans="1:7" x14ac:dyDescent="0.25">
      <c r="A2055">
        <v>2783</v>
      </c>
      <c r="B2055" t="s">
        <v>2103</v>
      </c>
      <c r="C2055" t="s">
        <v>2097</v>
      </c>
      <c r="D2055">
        <v>792</v>
      </c>
      <c r="E2055">
        <v>128</v>
      </c>
      <c r="F2055">
        <f t="shared" si="32"/>
        <v>14</v>
      </c>
      <c r="G2055" t="str">
        <f>STANDINGS_RBI[[#This Row],[League]]&amp;STANDINGS_RBI[[#This Row],[Team]]</f>
        <v>$150 Draft Champions Jan 21 1:00 pm Lg.3613Harry Doyle All-Stars 3</v>
      </c>
    </row>
    <row r="2056" spans="1:7" x14ac:dyDescent="0.25">
      <c r="A2056">
        <v>2900</v>
      </c>
      <c r="B2056" t="s">
        <v>2105</v>
      </c>
      <c r="C2056" t="s">
        <v>2097</v>
      </c>
      <c r="D2056">
        <v>684</v>
      </c>
      <c r="E2056">
        <v>11</v>
      </c>
      <c r="F2056">
        <f t="shared" si="32"/>
        <v>15</v>
      </c>
      <c r="G2056" t="str">
        <f>STANDINGS_RBI[[#This Row],[League]]&amp;STANDINGS_RBI[[#This Row],[Team]]</f>
        <v>$150 Draft Champions Jan 21 1:00 pm Lg.3613Lyin' Eyes</v>
      </c>
    </row>
    <row r="2057" spans="1:7" x14ac:dyDescent="0.25">
      <c r="A2057">
        <v>156</v>
      </c>
      <c r="B2057" t="s">
        <v>1844</v>
      </c>
      <c r="C2057" t="s">
        <v>2108</v>
      </c>
      <c r="D2057">
        <v>1088</v>
      </c>
      <c r="E2057">
        <v>2757</v>
      </c>
      <c r="F2057">
        <f t="shared" si="32"/>
        <v>1</v>
      </c>
      <c r="G2057" t="str">
        <f>STANDINGS_RBI[[#This Row],[League]]&amp;STANDINGS_RBI[[#This Row],[Team]]</f>
        <v>$150 Draft Champions Jan 22 1:00 pm Lg.3614SB Nation Royals Review</v>
      </c>
    </row>
    <row r="2058" spans="1:7" x14ac:dyDescent="0.25">
      <c r="A2058">
        <v>168</v>
      </c>
      <c r="B2058" t="s">
        <v>118</v>
      </c>
      <c r="C2058" t="s">
        <v>2108</v>
      </c>
      <c r="D2058">
        <v>1085</v>
      </c>
      <c r="E2058">
        <v>2741.5</v>
      </c>
      <c r="F2058">
        <f t="shared" si="32"/>
        <v>2</v>
      </c>
      <c r="G2058" t="str">
        <f>STANDINGS_RBI[[#This Row],[League]]&amp;STANDINGS_RBI[[#This Row],[Team]]</f>
        <v>$150 Draft Champions Jan 22 1:00 pm Lg.3614Bronx Yankees (DC6)</v>
      </c>
    </row>
    <row r="2059" spans="1:7" x14ac:dyDescent="0.25">
      <c r="A2059">
        <v>437</v>
      </c>
      <c r="B2059" t="s">
        <v>726</v>
      </c>
      <c r="C2059" t="s">
        <v>2108</v>
      </c>
      <c r="D2059">
        <v>1043</v>
      </c>
      <c r="E2059">
        <v>2478</v>
      </c>
      <c r="F2059">
        <f t="shared" si="32"/>
        <v>3</v>
      </c>
      <c r="G2059" t="str">
        <f>STANDINGS_RBI[[#This Row],[League]]&amp;STANDINGS_RBI[[#This Row],[Team]]</f>
        <v>$150 Draft Champions Jan 22 1:00 pm Lg.3614Team Warner</v>
      </c>
    </row>
    <row r="2060" spans="1:7" x14ac:dyDescent="0.25">
      <c r="A2060">
        <v>1026</v>
      </c>
      <c r="B2060" t="s">
        <v>19</v>
      </c>
      <c r="C2060" t="s">
        <v>2108</v>
      </c>
      <c r="D2060">
        <v>986</v>
      </c>
      <c r="E2060">
        <v>1887</v>
      </c>
      <c r="F2060">
        <f t="shared" si="32"/>
        <v>4</v>
      </c>
      <c r="G2060" t="str">
        <f>STANDINGS_RBI[[#This Row],[League]]&amp;STANDINGS_RBI[[#This Row],[Team]]</f>
        <v>$150 Draft Champions Jan 22 1:00 pm Lg.3614One Eyed Jack</v>
      </c>
    </row>
    <row r="2061" spans="1:7" x14ac:dyDescent="0.25">
      <c r="A2061">
        <v>1154</v>
      </c>
      <c r="B2061" t="s">
        <v>2110</v>
      </c>
      <c r="C2061" t="s">
        <v>2108</v>
      </c>
      <c r="D2061">
        <v>975</v>
      </c>
      <c r="E2061">
        <v>1753.5</v>
      </c>
      <c r="F2061">
        <f t="shared" si="32"/>
        <v>5</v>
      </c>
      <c r="G2061" t="str">
        <f>STANDINGS_RBI[[#This Row],[League]]&amp;STANDINGS_RBI[[#This Row],[Team]]</f>
        <v>$150 Draft Champions Jan 22 1:00 pm Lg.3614Jersey Hitmen</v>
      </c>
    </row>
    <row r="2062" spans="1:7" x14ac:dyDescent="0.25">
      <c r="A2062">
        <v>1364</v>
      </c>
      <c r="B2062" t="s">
        <v>2109</v>
      </c>
      <c r="C2062" t="s">
        <v>2108</v>
      </c>
      <c r="D2062">
        <v>959</v>
      </c>
      <c r="E2062">
        <v>1540</v>
      </c>
      <c r="F2062">
        <f t="shared" si="32"/>
        <v>6</v>
      </c>
      <c r="G2062" t="str">
        <f>STANDINGS_RBI[[#This Row],[League]]&amp;STANDINGS_RBI[[#This Row],[Team]]</f>
        <v>$150 Draft Champions Jan 22 1:00 pm Lg.36142016 WarmBeer ColdFood 1st</v>
      </c>
    </row>
    <row r="2063" spans="1:7" x14ac:dyDescent="0.25">
      <c r="A2063">
        <v>1402</v>
      </c>
      <c r="B2063" t="s">
        <v>2107</v>
      </c>
      <c r="C2063" t="s">
        <v>2108</v>
      </c>
      <c r="D2063">
        <v>957</v>
      </c>
      <c r="E2063">
        <v>1508.5</v>
      </c>
      <c r="F2063">
        <f t="shared" si="32"/>
        <v>7</v>
      </c>
      <c r="G2063" t="str">
        <f>STANDINGS_RBI[[#This Row],[League]]&amp;STANDINGS_RBI[[#This Row],[Team]]</f>
        <v>$150 Draft Champions Jan 22 1:00 pm Lg.3614Ju-Ju's Juggernauts</v>
      </c>
    </row>
    <row r="2064" spans="1:7" x14ac:dyDescent="0.25">
      <c r="A2064">
        <v>1429</v>
      </c>
      <c r="B2064" t="s">
        <v>2116</v>
      </c>
      <c r="C2064" t="s">
        <v>2108</v>
      </c>
      <c r="D2064">
        <v>955</v>
      </c>
      <c r="E2064">
        <v>1481</v>
      </c>
      <c r="F2064">
        <f t="shared" si="32"/>
        <v>8</v>
      </c>
      <c r="G2064" t="str">
        <f>STANDINGS_RBI[[#This Row],[League]]&amp;STANDINGS_RBI[[#This Row],[Team]]</f>
        <v>$150 Draft Champions Jan 22 1:00 pm Lg.3614Kiss My El Chapo</v>
      </c>
    </row>
    <row r="2065" spans="1:7" x14ac:dyDescent="0.25">
      <c r="A2065">
        <v>1501</v>
      </c>
      <c r="B2065" t="s">
        <v>391</v>
      </c>
      <c r="C2065" t="s">
        <v>2108</v>
      </c>
      <c r="D2065">
        <v>951</v>
      </c>
      <c r="E2065">
        <v>1416</v>
      </c>
      <c r="F2065">
        <f t="shared" si="32"/>
        <v>9</v>
      </c>
      <c r="G2065" t="str">
        <f>STANDINGS_RBI[[#This Row],[League]]&amp;STANDINGS_RBI[[#This Row],[Team]]</f>
        <v>$150 Draft Champions Jan 22 1:00 pm Lg.3614Uski3</v>
      </c>
    </row>
    <row r="2066" spans="1:7" x14ac:dyDescent="0.25">
      <c r="A2066">
        <v>1747</v>
      </c>
      <c r="B2066" t="s">
        <v>2112</v>
      </c>
      <c r="C2066" t="s">
        <v>2108</v>
      </c>
      <c r="D2066">
        <v>930</v>
      </c>
      <c r="E2066">
        <v>1158.5</v>
      </c>
      <c r="F2066">
        <f t="shared" si="32"/>
        <v>10</v>
      </c>
      <c r="G2066" t="str">
        <f>STANDINGS_RBI[[#This Row],[League]]&amp;STANDINGS_RBI[[#This Row],[Team]]</f>
        <v>$150 Draft Champions Jan 22 1:00 pm Lg.3614Big Swifty</v>
      </c>
    </row>
    <row r="2067" spans="1:7" x14ac:dyDescent="0.25">
      <c r="A2067">
        <v>2516</v>
      </c>
      <c r="B2067" t="s">
        <v>2115</v>
      </c>
      <c r="C2067" t="s">
        <v>2108</v>
      </c>
      <c r="D2067">
        <v>852</v>
      </c>
      <c r="E2067">
        <v>397.5</v>
      </c>
      <c r="F2067">
        <f t="shared" si="32"/>
        <v>11</v>
      </c>
      <c r="G2067" t="str">
        <f>STANDINGS_RBI[[#This Row],[League]]&amp;STANDINGS_RBI[[#This Row],[Team]]</f>
        <v>$150 Draft Champions Jan 22 1:00 pm Lg.3614Yak Attack 16</v>
      </c>
    </row>
    <row r="2068" spans="1:7" x14ac:dyDescent="0.25">
      <c r="A2068">
        <v>2577</v>
      </c>
      <c r="B2068" t="s">
        <v>2113</v>
      </c>
      <c r="C2068" t="s">
        <v>2108</v>
      </c>
      <c r="D2068">
        <v>842</v>
      </c>
      <c r="E2068">
        <v>333</v>
      </c>
      <c r="F2068">
        <f t="shared" si="32"/>
        <v>12</v>
      </c>
      <c r="G2068" t="str">
        <f>STANDINGS_RBI[[#This Row],[League]]&amp;STANDINGS_RBI[[#This Row],[Team]]</f>
        <v>$150 Draft Champions Jan 22 1:00 pm Lg.3614Royale with Cheese</v>
      </c>
    </row>
    <row r="2069" spans="1:7" x14ac:dyDescent="0.25">
      <c r="A2069">
        <v>2678</v>
      </c>
      <c r="B2069" t="s">
        <v>2111</v>
      </c>
      <c r="C2069" t="s">
        <v>2108</v>
      </c>
      <c r="D2069">
        <v>823</v>
      </c>
      <c r="E2069">
        <v>233.5</v>
      </c>
      <c r="F2069">
        <f t="shared" si="32"/>
        <v>13</v>
      </c>
      <c r="G2069" t="str">
        <f>STANDINGS_RBI[[#This Row],[League]]&amp;STANDINGS_RBI[[#This Row],[Team]]</f>
        <v>$150 Draft Champions Jan 22 1:00 pm Lg.3614LUNKERS SD1</v>
      </c>
    </row>
    <row r="2070" spans="1:7" x14ac:dyDescent="0.25">
      <c r="A2070">
        <v>2792</v>
      </c>
      <c r="B2070" t="s">
        <v>2117</v>
      </c>
      <c r="C2070" t="s">
        <v>2108</v>
      </c>
      <c r="D2070">
        <v>790</v>
      </c>
      <c r="E2070">
        <v>120</v>
      </c>
      <c r="F2070">
        <f t="shared" si="32"/>
        <v>14</v>
      </c>
      <c r="G2070" t="str">
        <f>STANDINGS_RBI[[#This Row],[League]]&amp;STANDINGS_RBI[[#This Row],[Team]]</f>
        <v>$150 Draft Champions Jan 22 1:00 pm Lg.3614Relaxed Brain</v>
      </c>
    </row>
    <row r="2071" spans="1:7" x14ac:dyDescent="0.25">
      <c r="A2071">
        <v>2826</v>
      </c>
      <c r="B2071" t="s">
        <v>2114</v>
      </c>
      <c r="C2071" t="s">
        <v>2108</v>
      </c>
      <c r="D2071">
        <v>774</v>
      </c>
      <c r="E2071">
        <v>85</v>
      </c>
      <c r="F2071">
        <f t="shared" si="32"/>
        <v>15</v>
      </c>
      <c r="G2071" t="str">
        <f>STANDINGS_RBI[[#This Row],[League]]&amp;STANDINGS_RBI[[#This Row],[Team]]</f>
        <v>$150 Draft Champions Jan 22 1:00 pm Lg.3614Off the Head Homers</v>
      </c>
    </row>
    <row r="2072" spans="1:7" x14ac:dyDescent="0.25">
      <c r="A2072">
        <v>142</v>
      </c>
      <c r="B2072" t="s">
        <v>202</v>
      </c>
      <c r="C2072" t="s">
        <v>2119</v>
      </c>
      <c r="D2072">
        <v>1091</v>
      </c>
      <c r="E2072">
        <v>2769.5</v>
      </c>
      <c r="F2072">
        <f t="shared" si="32"/>
        <v>1</v>
      </c>
      <c r="G2072" t="str">
        <f>STANDINGS_RBI[[#This Row],[League]]&amp;STANDINGS_RBI[[#This Row],[Team]]</f>
        <v>$150 Draft Champions Jan 23 1:00 pm Lg.3616One for the Dagger</v>
      </c>
    </row>
    <row r="2073" spans="1:7" x14ac:dyDescent="0.25">
      <c r="A2073">
        <v>265</v>
      </c>
      <c r="B2073" t="s">
        <v>2125</v>
      </c>
      <c r="C2073" t="s">
        <v>2119</v>
      </c>
      <c r="D2073">
        <v>1065</v>
      </c>
      <c r="E2073">
        <v>2646</v>
      </c>
      <c r="F2073">
        <f t="shared" si="32"/>
        <v>2</v>
      </c>
      <c r="G2073" t="str">
        <f>STANDINGS_RBI[[#This Row],[League]]&amp;STANDINGS_RBI[[#This Row],[Team]]</f>
        <v>$150 Draft Champions Jan 23 1:00 pm Lg.3616Sil E. Gewsez</v>
      </c>
    </row>
    <row r="2074" spans="1:7" x14ac:dyDescent="0.25">
      <c r="A2074">
        <v>472</v>
      </c>
      <c r="B2074" t="s">
        <v>130</v>
      </c>
      <c r="C2074" t="s">
        <v>2119</v>
      </c>
      <c r="D2074">
        <v>1038</v>
      </c>
      <c r="E2074">
        <v>2436.5</v>
      </c>
      <c r="F2074">
        <f t="shared" si="32"/>
        <v>3</v>
      </c>
      <c r="G2074" t="str">
        <f>STANDINGS_RBI[[#This Row],[League]]&amp;STANDINGS_RBI[[#This Row],[Team]]</f>
        <v>$150 Draft Champions Jan 23 1:00 pm Lg.3616PTPers</v>
      </c>
    </row>
    <row r="2075" spans="1:7" x14ac:dyDescent="0.25">
      <c r="A2075">
        <v>545</v>
      </c>
      <c r="B2075" t="s">
        <v>402</v>
      </c>
      <c r="C2075" t="s">
        <v>2119</v>
      </c>
      <c r="D2075">
        <v>1030</v>
      </c>
      <c r="E2075">
        <v>2370</v>
      </c>
      <c r="F2075">
        <f t="shared" si="32"/>
        <v>4</v>
      </c>
      <c r="G2075" t="str">
        <f>STANDINGS_RBI[[#This Row],[League]]&amp;STANDINGS_RBI[[#This Row],[Team]]</f>
        <v>$150 Draft Champions Jan 23 1:00 pm Lg.3616Team Leonard</v>
      </c>
    </row>
    <row r="2076" spans="1:7" x14ac:dyDescent="0.25">
      <c r="A2076">
        <v>626</v>
      </c>
      <c r="B2076" t="s">
        <v>2127</v>
      </c>
      <c r="C2076" t="s">
        <v>2119</v>
      </c>
      <c r="D2076">
        <v>1020</v>
      </c>
      <c r="E2076">
        <v>2281</v>
      </c>
      <c r="F2076">
        <f t="shared" si="32"/>
        <v>5</v>
      </c>
      <c r="G2076" t="str">
        <f>STANDINGS_RBI[[#This Row],[League]]&amp;STANDINGS_RBI[[#This Row],[Team]]</f>
        <v>$150 Draft Champions Jan 23 1:00 pm Lg.36161.21 Gigawatts</v>
      </c>
    </row>
    <row r="2077" spans="1:7" x14ac:dyDescent="0.25">
      <c r="A2077">
        <v>909</v>
      </c>
      <c r="B2077" t="s">
        <v>2123</v>
      </c>
      <c r="C2077" t="s">
        <v>2119</v>
      </c>
      <c r="D2077">
        <v>996</v>
      </c>
      <c r="E2077">
        <v>1998.5</v>
      </c>
      <c r="F2077">
        <f t="shared" si="32"/>
        <v>6</v>
      </c>
      <c r="G2077" t="str">
        <f>STANDINGS_RBI[[#This Row],[League]]&amp;STANDINGS_RBI[[#This Row],[Team]]</f>
        <v>$150 Draft Champions Jan 23 1:00 pm Lg.3616Luck Dynasty</v>
      </c>
    </row>
    <row r="2078" spans="1:7" x14ac:dyDescent="0.25">
      <c r="A2078">
        <v>1193</v>
      </c>
      <c r="B2078" t="s">
        <v>2124</v>
      </c>
      <c r="C2078" t="s">
        <v>2119</v>
      </c>
      <c r="D2078">
        <v>973</v>
      </c>
      <c r="E2078">
        <v>1725</v>
      </c>
      <c r="F2078">
        <f t="shared" si="32"/>
        <v>7</v>
      </c>
      <c r="G2078" t="str">
        <f>STANDINGS_RBI[[#This Row],[League]]&amp;STANDINGS_RBI[[#This Row],[Team]]</f>
        <v>$150 Draft Champions Jan 23 1:00 pm Lg.3616The Incredibles 2</v>
      </c>
    </row>
    <row r="2079" spans="1:7" x14ac:dyDescent="0.25">
      <c r="A2079">
        <v>1213</v>
      </c>
      <c r="B2079" t="s">
        <v>2121</v>
      </c>
      <c r="C2079" t="s">
        <v>2119</v>
      </c>
      <c r="D2079">
        <v>971</v>
      </c>
      <c r="E2079">
        <v>1696</v>
      </c>
      <c r="F2079">
        <f t="shared" si="32"/>
        <v>8</v>
      </c>
      <c r="G2079" t="str">
        <f>STANDINGS_RBI[[#This Row],[League]]&amp;STANDINGS_RBI[[#This Row],[Team]]</f>
        <v>$150 Draft Champions Jan 23 1:00 pm Lg.3616THE BAT PACK</v>
      </c>
    </row>
    <row r="2080" spans="1:7" x14ac:dyDescent="0.25">
      <c r="A2080">
        <v>1273</v>
      </c>
      <c r="B2080" t="s">
        <v>2120</v>
      </c>
      <c r="C2080" t="s">
        <v>2119</v>
      </c>
      <c r="D2080">
        <v>966</v>
      </c>
      <c r="E2080">
        <v>1639.5</v>
      </c>
      <c r="F2080">
        <f t="shared" si="32"/>
        <v>9</v>
      </c>
      <c r="G2080" t="str">
        <f>STANDINGS_RBI[[#This Row],[League]]&amp;STANDINGS_RBI[[#This Row],[Team]]</f>
        <v>$150 Draft Champions Jan 23 1:00 pm Lg.3616RotoGut DC I</v>
      </c>
    </row>
    <row r="2081" spans="1:7" x14ac:dyDescent="0.25">
      <c r="A2081">
        <v>1964</v>
      </c>
      <c r="B2081" t="s">
        <v>2126</v>
      </c>
      <c r="C2081" t="s">
        <v>2119</v>
      </c>
      <c r="D2081">
        <v>915</v>
      </c>
      <c r="E2081">
        <v>941</v>
      </c>
      <c r="F2081">
        <f t="shared" si="32"/>
        <v>10</v>
      </c>
      <c r="G2081" t="str">
        <f>STANDINGS_RBI[[#This Row],[League]]&amp;STANDINGS_RBI[[#This Row],[Team]]</f>
        <v>$150 Draft Champions Jan 23 1:00 pm Lg.3616Cecil Fielder's Ass</v>
      </c>
    </row>
    <row r="2082" spans="1:7" x14ac:dyDescent="0.25">
      <c r="A2082">
        <v>2037</v>
      </c>
      <c r="B2082" t="s">
        <v>249</v>
      </c>
      <c r="C2082" t="s">
        <v>2119</v>
      </c>
      <c r="D2082">
        <v>909</v>
      </c>
      <c r="E2082">
        <v>874</v>
      </c>
      <c r="F2082">
        <f t="shared" si="32"/>
        <v>11</v>
      </c>
      <c r="G2082" t="str">
        <f>STANDINGS_RBI[[#This Row],[League]]&amp;STANDINGS_RBI[[#This Row],[Team]]</f>
        <v>$150 Draft Champions Jan 23 1:00 pm Lg.3616OC Wolverines</v>
      </c>
    </row>
    <row r="2083" spans="1:7" x14ac:dyDescent="0.25">
      <c r="A2083">
        <v>2752</v>
      </c>
      <c r="B2083" t="s">
        <v>2122</v>
      </c>
      <c r="C2083" t="s">
        <v>2119</v>
      </c>
      <c r="D2083">
        <v>801</v>
      </c>
      <c r="E2083">
        <v>159</v>
      </c>
      <c r="F2083">
        <f t="shared" si="32"/>
        <v>12</v>
      </c>
      <c r="G2083" t="str">
        <f>STANDINGS_RBI[[#This Row],[League]]&amp;STANDINGS_RBI[[#This Row],[Team]]</f>
        <v>$150 Draft Champions Jan 23 1:00 pm Lg.3616Lets go!</v>
      </c>
    </row>
    <row r="2084" spans="1:7" x14ac:dyDescent="0.25">
      <c r="A2084">
        <v>2777</v>
      </c>
      <c r="B2084" t="s">
        <v>2128</v>
      </c>
      <c r="C2084" t="s">
        <v>2119</v>
      </c>
      <c r="D2084">
        <v>793</v>
      </c>
      <c r="E2084">
        <v>132.5</v>
      </c>
      <c r="F2084">
        <f t="shared" si="32"/>
        <v>13</v>
      </c>
      <c r="G2084" t="str">
        <f>STANDINGS_RBI[[#This Row],[League]]&amp;STANDINGS_RBI[[#This Row],[Team]]</f>
        <v>$150 Draft Champions Jan 23 1:00 pm Lg.3616DKS Reds</v>
      </c>
    </row>
    <row r="2085" spans="1:7" x14ac:dyDescent="0.25">
      <c r="A2085">
        <v>2836</v>
      </c>
      <c r="B2085" t="s">
        <v>584</v>
      </c>
      <c r="C2085" t="s">
        <v>2119</v>
      </c>
      <c r="D2085">
        <v>768</v>
      </c>
      <c r="E2085">
        <v>75.5</v>
      </c>
      <c r="F2085">
        <f t="shared" si="32"/>
        <v>14</v>
      </c>
      <c r="G2085" t="str">
        <f>STANDINGS_RBI[[#This Row],[League]]&amp;STANDINGS_RBI[[#This Row],[Team]]</f>
        <v>$150 Draft Champions Jan 23 1:00 pm Lg.3616Team Hughes</v>
      </c>
    </row>
    <row r="2086" spans="1:7" x14ac:dyDescent="0.25">
      <c r="A2086">
        <v>2844</v>
      </c>
      <c r="B2086" t="s">
        <v>2118</v>
      </c>
      <c r="C2086" t="s">
        <v>2119</v>
      </c>
      <c r="D2086">
        <v>760</v>
      </c>
      <c r="E2086">
        <v>66</v>
      </c>
      <c r="F2086">
        <f t="shared" si="32"/>
        <v>15</v>
      </c>
      <c r="G2086" t="str">
        <f>STANDINGS_RBI[[#This Row],[League]]&amp;STANDINGS_RBI[[#This Row],[Team]]</f>
        <v>$150 Draft Champions Jan 23 1:00 pm Lg.3616Fred dont like Beachballs</v>
      </c>
    </row>
    <row r="2087" spans="1:7" x14ac:dyDescent="0.25">
      <c r="A2087">
        <v>12</v>
      </c>
      <c r="B2087" t="s">
        <v>2134</v>
      </c>
      <c r="C2087" t="s">
        <v>2130</v>
      </c>
      <c r="D2087">
        <v>1153</v>
      </c>
      <c r="E2087">
        <v>2899</v>
      </c>
      <c r="F2087">
        <f t="shared" si="32"/>
        <v>1</v>
      </c>
      <c r="G2087" t="str">
        <f>STANDINGS_RBI[[#This Row],[League]]&amp;STANDINGS_RBI[[#This Row],[Team]]</f>
        <v>$150 Draft Champions Jan 24 1:00 pm Lg.3620Team Clarke - 3</v>
      </c>
    </row>
    <row r="2088" spans="1:7" x14ac:dyDescent="0.25">
      <c r="A2088">
        <v>117</v>
      </c>
      <c r="B2088" t="s">
        <v>302</v>
      </c>
      <c r="C2088" t="s">
        <v>2130</v>
      </c>
      <c r="D2088">
        <v>1097</v>
      </c>
      <c r="E2088">
        <v>2792.5</v>
      </c>
      <c r="F2088">
        <f t="shared" si="32"/>
        <v>2</v>
      </c>
      <c r="G2088" t="str">
        <f>STANDINGS_RBI[[#This Row],[League]]&amp;STANDINGS_RBI[[#This Row],[Team]]</f>
        <v>$150 Draft Champions Jan 24 1:00 pm Lg.3620Don Mattingly's Sideburns</v>
      </c>
    </row>
    <row r="2089" spans="1:7" x14ac:dyDescent="0.25">
      <c r="A2089">
        <v>799</v>
      </c>
      <c r="B2089" t="s">
        <v>2131</v>
      </c>
      <c r="C2089" t="s">
        <v>2130</v>
      </c>
      <c r="D2089">
        <v>1005</v>
      </c>
      <c r="E2089">
        <v>2109.5</v>
      </c>
      <c r="F2089">
        <f t="shared" si="32"/>
        <v>3</v>
      </c>
      <c r="G2089" t="str">
        <f>STANDINGS_RBI[[#This Row],[League]]&amp;STANDINGS_RBI[[#This Row],[Team]]</f>
        <v>$150 Draft Champions Jan 24 1:00 pm Lg.3620JSK Rockers</v>
      </c>
    </row>
    <row r="2090" spans="1:7" x14ac:dyDescent="0.25">
      <c r="A2090">
        <v>942</v>
      </c>
      <c r="B2090" t="s">
        <v>2133</v>
      </c>
      <c r="C2090" t="s">
        <v>2130</v>
      </c>
      <c r="D2090">
        <v>994</v>
      </c>
      <c r="E2090">
        <v>1974.5</v>
      </c>
      <c r="F2090">
        <f t="shared" si="32"/>
        <v>4</v>
      </c>
      <c r="G2090" t="str">
        <f>STANDINGS_RBI[[#This Row],[League]]&amp;STANDINGS_RBI[[#This Row],[Team]]</f>
        <v>$150 Draft Champions Jan 24 1:00 pm Lg.3620Vida's Blues no. 2</v>
      </c>
    </row>
    <row r="2091" spans="1:7" x14ac:dyDescent="0.25">
      <c r="A2091">
        <v>970</v>
      </c>
      <c r="B2091" t="s">
        <v>19</v>
      </c>
      <c r="C2091" t="s">
        <v>2130</v>
      </c>
      <c r="D2091">
        <v>991</v>
      </c>
      <c r="E2091">
        <v>1939.5</v>
      </c>
      <c r="F2091">
        <f t="shared" si="32"/>
        <v>5</v>
      </c>
      <c r="G2091" t="str">
        <f>STANDINGS_RBI[[#This Row],[League]]&amp;STANDINGS_RBI[[#This Row],[Team]]</f>
        <v>$150 Draft Champions Jan 24 1:00 pm Lg.3620One Eyed Jack</v>
      </c>
    </row>
    <row r="2092" spans="1:7" x14ac:dyDescent="0.25">
      <c r="A2092">
        <v>1018</v>
      </c>
      <c r="B2092" t="s">
        <v>2129</v>
      </c>
      <c r="C2092" t="s">
        <v>2130</v>
      </c>
      <c r="D2092">
        <v>987</v>
      </c>
      <c r="E2092">
        <v>1901</v>
      </c>
      <c r="F2092">
        <f t="shared" si="32"/>
        <v>6</v>
      </c>
      <c r="G2092" t="str">
        <f>STANDINGS_RBI[[#This Row],[League]]&amp;STANDINGS_RBI[[#This Row],[Team]]</f>
        <v>$150 Draft Champions Jan 24 1:00 pm Lg.3620Trout's Misfits</v>
      </c>
    </row>
    <row r="2093" spans="1:7" x14ac:dyDescent="0.25">
      <c r="A2093">
        <v>1081</v>
      </c>
      <c r="B2093" t="s">
        <v>300</v>
      </c>
      <c r="C2093" t="s">
        <v>2130</v>
      </c>
      <c r="D2093">
        <v>981</v>
      </c>
      <c r="E2093">
        <v>1825</v>
      </c>
      <c r="F2093">
        <f t="shared" si="32"/>
        <v>7</v>
      </c>
      <c r="G2093" t="str">
        <f>STANDINGS_RBI[[#This Row],[League]]&amp;STANDINGS_RBI[[#This Row],[Team]]</f>
        <v>$150 Draft Champions Jan 24 1:00 pm Lg.3620Farm Animal of War</v>
      </c>
    </row>
    <row r="2094" spans="1:7" x14ac:dyDescent="0.25">
      <c r="A2094">
        <v>1463</v>
      </c>
      <c r="B2094" t="s">
        <v>533</v>
      </c>
      <c r="C2094" t="s">
        <v>2130</v>
      </c>
      <c r="D2094">
        <v>953</v>
      </c>
      <c r="E2094">
        <v>1446</v>
      </c>
      <c r="F2094">
        <f t="shared" si="32"/>
        <v>8</v>
      </c>
      <c r="G2094" t="str">
        <f>STANDINGS_RBI[[#This Row],[League]]&amp;STANDINGS_RBI[[#This Row],[Team]]</f>
        <v>$150 Draft Champions Jan 24 1:00 pm Lg.3620Funnies2</v>
      </c>
    </row>
    <row r="2095" spans="1:7" x14ac:dyDescent="0.25">
      <c r="A2095">
        <v>1525</v>
      </c>
      <c r="B2095" t="s">
        <v>89</v>
      </c>
      <c r="C2095" t="s">
        <v>2130</v>
      </c>
      <c r="D2095">
        <v>949</v>
      </c>
      <c r="E2095">
        <v>1387</v>
      </c>
      <c r="F2095">
        <f t="shared" si="32"/>
        <v>9</v>
      </c>
      <c r="G2095" t="str">
        <f>STANDINGS_RBI[[#This Row],[League]]&amp;STANDINGS_RBI[[#This Row],[Team]]</f>
        <v>$150 Draft Champions Jan 24 1:00 pm Lg.3620Springfield Homers</v>
      </c>
    </row>
    <row r="2096" spans="1:7" x14ac:dyDescent="0.25">
      <c r="A2096">
        <v>1985</v>
      </c>
      <c r="B2096" t="s">
        <v>529</v>
      </c>
      <c r="C2096" t="s">
        <v>2130</v>
      </c>
      <c r="D2096">
        <v>913</v>
      </c>
      <c r="E2096">
        <v>922.5</v>
      </c>
      <c r="F2096">
        <f t="shared" si="32"/>
        <v>10</v>
      </c>
      <c r="G2096" t="str">
        <f>STANDINGS_RBI[[#This Row],[League]]&amp;STANDINGS_RBI[[#This Row],[Team]]</f>
        <v>$150 Draft Champions Jan 24 1:00 pm Lg.3620Campbell Toe</v>
      </c>
    </row>
    <row r="2097" spans="1:7" x14ac:dyDescent="0.25">
      <c r="A2097">
        <v>1999</v>
      </c>
      <c r="B2097" t="s">
        <v>2132</v>
      </c>
      <c r="C2097" t="s">
        <v>2130</v>
      </c>
      <c r="D2097">
        <v>912</v>
      </c>
      <c r="E2097">
        <v>909.5</v>
      </c>
      <c r="F2097">
        <f t="shared" si="32"/>
        <v>11</v>
      </c>
      <c r="G2097" t="str">
        <f>STANDINGS_RBI[[#This Row],[League]]&amp;STANDINGS_RBI[[#This Row],[Team]]</f>
        <v>$150 Draft Champions Jan 24 1:00 pm Lg.3620Radical 3-4</v>
      </c>
    </row>
    <row r="2098" spans="1:7" x14ac:dyDescent="0.25">
      <c r="A2098">
        <v>2263</v>
      </c>
      <c r="B2098" t="s">
        <v>2136</v>
      </c>
      <c r="C2098" t="s">
        <v>2130</v>
      </c>
      <c r="D2098">
        <v>886</v>
      </c>
      <c r="E2098">
        <v>646</v>
      </c>
      <c r="F2098">
        <f t="shared" si="32"/>
        <v>12</v>
      </c>
      <c r="G2098" t="str">
        <f>STANDINGS_RBI[[#This Row],[League]]&amp;STANDINGS_RBI[[#This Row],[Team]]</f>
        <v>$150 Draft Champions Jan 24 1:00 pm Lg.36201899 CLEVELAND SPIDERS</v>
      </c>
    </row>
    <row r="2099" spans="1:7" x14ac:dyDescent="0.25">
      <c r="A2099">
        <v>2372</v>
      </c>
      <c r="B2099" t="s">
        <v>2135</v>
      </c>
      <c r="C2099" t="s">
        <v>2130</v>
      </c>
      <c r="D2099">
        <v>873</v>
      </c>
      <c r="E2099">
        <v>540</v>
      </c>
      <c r="F2099">
        <f t="shared" si="32"/>
        <v>13</v>
      </c>
      <c r="G2099" t="str">
        <f>STANDINGS_RBI[[#This Row],[League]]&amp;STANDINGS_RBI[[#This Row],[Team]]</f>
        <v>$150 Draft Champions Jan 24 1:00 pm Lg.3620HOOKSLIDE</v>
      </c>
    </row>
    <row r="2100" spans="1:7" x14ac:dyDescent="0.25">
      <c r="A2100">
        <v>2452</v>
      </c>
      <c r="B2100" t="s">
        <v>22</v>
      </c>
      <c r="C2100" t="s">
        <v>2130</v>
      </c>
      <c r="D2100">
        <v>862</v>
      </c>
      <c r="E2100">
        <v>461.5</v>
      </c>
      <c r="F2100">
        <f t="shared" si="32"/>
        <v>14</v>
      </c>
      <c r="G2100" t="str">
        <f>STANDINGS_RBI[[#This Row],[League]]&amp;STANDINGS_RBI[[#This Row],[Team]]</f>
        <v>$150 Draft Champions Jan 24 1:00 pm Lg.3620Rube Nation</v>
      </c>
    </row>
    <row r="2101" spans="1:7" x14ac:dyDescent="0.25">
      <c r="A2101">
        <v>2623</v>
      </c>
      <c r="B2101" t="s">
        <v>107</v>
      </c>
      <c r="C2101" t="s">
        <v>2130</v>
      </c>
      <c r="D2101">
        <v>835</v>
      </c>
      <c r="E2101">
        <v>288.5</v>
      </c>
      <c r="F2101">
        <f t="shared" si="32"/>
        <v>15</v>
      </c>
      <c r="G2101" t="str">
        <f>STANDINGS_RBI[[#This Row],[League]]&amp;STANDINGS_RBI[[#This Row],[Team]]</f>
        <v>$150 Draft Champions Jan 24 1:00 pm Lg.3620Team Scott</v>
      </c>
    </row>
    <row r="2102" spans="1:7" x14ac:dyDescent="0.25">
      <c r="A2102">
        <v>76</v>
      </c>
      <c r="B2102" t="s">
        <v>2139</v>
      </c>
      <c r="C2102" t="s">
        <v>2138</v>
      </c>
      <c r="D2102">
        <v>1114</v>
      </c>
      <c r="E2102">
        <v>2834</v>
      </c>
      <c r="F2102">
        <f t="shared" si="32"/>
        <v>1</v>
      </c>
      <c r="G2102" t="str">
        <f>STANDINGS_RBI[[#This Row],[League]]&amp;STANDINGS_RBI[[#This Row],[Team]]</f>
        <v>$150 Draft Champions Jan 24 1:00 pm Lg.3622CocoCrispies</v>
      </c>
    </row>
    <row r="2103" spans="1:7" x14ac:dyDescent="0.25">
      <c r="A2103">
        <v>362</v>
      </c>
      <c r="B2103" t="s">
        <v>2141</v>
      </c>
      <c r="C2103" t="s">
        <v>2138</v>
      </c>
      <c r="D2103">
        <v>1052</v>
      </c>
      <c r="E2103">
        <v>2545.5</v>
      </c>
      <c r="F2103">
        <f t="shared" si="32"/>
        <v>2</v>
      </c>
      <c r="G2103" t="str">
        <f>STANDINGS_RBI[[#This Row],[League]]&amp;STANDINGS_RBI[[#This Row],[Team]]</f>
        <v>$150 Draft Champions Jan 24 1:00 pm Lg.3622Colt 45</v>
      </c>
    </row>
    <row r="2104" spans="1:7" x14ac:dyDescent="0.25">
      <c r="A2104">
        <v>590</v>
      </c>
      <c r="B2104" t="s">
        <v>353</v>
      </c>
      <c r="C2104" t="s">
        <v>2138</v>
      </c>
      <c r="D2104">
        <v>1024</v>
      </c>
      <c r="E2104">
        <v>2320</v>
      </c>
      <c r="F2104">
        <f t="shared" si="32"/>
        <v>3</v>
      </c>
      <c r="G2104" t="str">
        <f>STANDINGS_RBI[[#This Row],[League]]&amp;STANDINGS_RBI[[#This Row],[Team]]</f>
        <v>$150 Draft Champions Jan 24 1:00 pm Lg.3622Jimpat</v>
      </c>
    </row>
    <row r="2105" spans="1:7" x14ac:dyDescent="0.25">
      <c r="A2105">
        <v>759</v>
      </c>
      <c r="B2105" t="s">
        <v>1466</v>
      </c>
      <c r="C2105" t="s">
        <v>2138</v>
      </c>
      <c r="D2105">
        <v>1009</v>
      </c>
      <c r="E2105">
        <v>2158.5</v>
      </c>
      <c r="F2105">
        <f t="shared" si="32"/>
        <v>4</v>
      </c>
      <c r="G2105" t="str">
        <f>STANDINGS_RBI[[#This Row],[League]]&amp;STANDINGS_RBI[[#This Row],[Team]]</f>
        <v>$150 Draft Champions Jan 24 1:00 pm Lg.3622Team Robbins</v>
      </c>
    </row>
    <row r="2106" spans="1:7" x14ac:dyDescent="0.25">
      <c r="A2106">
        <v>911</v>
      </c>
      <c r="B2106" t="s">
        <v>2143</v>
      </c>
      <c r="C2106" t="s">
        <v>2138</v>
      </c>
      <c r="D2106">
        <v>996</v>
      </c>
      <c r="E2106">
        <v>1998.5</v>
      </c>
      <c r="F2106">
        <f t="shared" si="32"/>
        <v>5</v>
      </c>
      <c r="G2106" t="str">
        <f>STANDINGS_RBI[[#This Row],[League]]&amp;STANDINGS_RBI[[#This Row],[Team]]</f>
        <v>$150 Draft Champions Jan 24 1:00 pm Lg.3622Space Pants</v>
      </c>
    </row>
    <row r="2107" spans="1:7" x14ac:dyDescent="0.25">
      <c r="A2107">
        <v>993</v>
      </c>
      <c r="B2107" t="s">
        <v>16</v>
      </c>
      <c r="C2107" t="s">
        <v>2138</v>
      </c>
      <c r="D2107">
        <v>989</v>
      </c>
      <c r="E2107">
        <v>1920</v>
      </c>
      <c r="F2107">
        <f t="shared" si="32"/>
        <v>6</v>
      </c>
      <c r="G2107" t="str">
        <f>STANDINGS_RBI[[#This Row],[League]]&amp;STANDINGS_RBI[[#This Row],[Team]]</f>
        <v>$150 Draft Champions Jan 24 1:00 pm Lg.3622Team Phan</v>
      </c>
    </row>
    <row r="2108" spans="1:7" x14ac:dyDescent="0.25">
      <c r="A2108">
        <v>1144</v>
      </c>
      <c r="B2108" t="s">
        <v>469</v>
      </c>
      <c r="C2108" t="s">
        <v>2138</v>
      </c>
      <c r="D2108">
        <v>976</v>
      </c>
      <c r="E2108">
        <v>1767.5</v>
      </c>
      <c r="F2108">
        <f t="shared" si="32"/>
        <v>7</v>
      </c>
      <c r="G2108" t="str">
        <f>STANDINGS_RBI[[#This Row],[League]]&amp;STANDINGS_RBI[[#This Row],[Team]]</f>
        <v>$150 Draft Champions Jan 24 1:00 pm Lg.3622Poopy Tooth 5</v>
      </c>
    </row>
    <row r="2109" spans="1:7" x14ac:dyDescent="0.25">
      <c r="A2109">
        <v>1408</v>
      </c>
      <c r="B2109" t="s">
        <v>286</v>
      </c>
      <c r="C2109" t="s">
        <v>2138</v>
      </c>
      <c r="D2109">
        <v>957</v>
      </c>
      <c r="E2109">
        <v>1508.5</v>
      </c>
      <c r="F2109">
        <f t="shared" si="32"/>
        <v>8</v>
      </c>
      <c r="G2109" t="str">
        <f>STANDINGS_RBI[[#This Row],[League]]&amp;STANDINGS_RBI[[#This Row],[Team]]</f>
        <v>$150 Draft Champions Jan 24 1:00 pm Lg.3622Team Williams</v>
      </c>
    </row>
    <row r="2110" spans="1:7" x14ac:dyDescent="0.25">
      <c r="A2110">
        <v>1461</v>
      </c>
      <c r="B2110" t="s">
        <v>2144</v>
      </c>
      <c r="C2110" t="s">
        <v>2138</v>
      </c>
      <c r="D2110">
        <v>953</v>
      </c>
      <c r="E2110">
        <v>1446</v>
      </c>
      <c r="F2110">
        <f t="shared" si="32"/>
        <v>9</v>
      </c>
      <c r="G2110" t="str">
        <f>STANDINGS_RBI[[#This Row],[League]]&amp;STANDINGS_RBI[[#This Row],[Team]]</f>
        <v>$150 Draft Champions Jan 24 1:00 pm Lg.3622Barbarians At The Yard</v>
      </c>
    </row>
    <row r="2111" spans="1:7" x14ac:dyDescent="0.25">
      <c r="A2111">
        <v>1645</v>
      </c>
      <c r="B2111" t="s">
        <v>2146</v>
      </c>
      <c r="C2111" t="s">
        <v>2138</v>
      </c>
      <c r="D2111">
        <v>938</v>
      </c>
      <c r="E2111">
        <v>1262.5</v>
      </c>
      <c r="F2111">
        <f t="shared" si="32"/>
        <v>10</v>
      </c>
      <c r="G2111" t="str">
        <f>STANDINGS_RBI[[#This Row],[League]]&amp;STANDINGS_RBI[[#This Row],[Team]]</f>
        <v>$150 Draft Champions Jan 24 1:00 pm Lg.3622Immuno Cespedes</v>
      </c>
    </row>
    <row r="2112" spans="1:7" x14ac:dyDescent="0.25">
      <c r="A2112">
        <v>1922</v>
      </c>
      <c r="B2112" t="s">
        <v>2137</v>
      </c>
      <c r="C2112" t="s">
        <v>2138</v>
      </c>
      <c r="D2112">
        <v>918</v>
      </c>
      <c r="E2112">
        <v>983</v>
      </c>
      <c r="F2112">
        <f t="shared" si="32"/>
        <v>11</v>
      </c>
      <c r="G2112" t="str">
        <f>STANDINGS_RBI[[#This Row],[League]]&amp;STANDINGS_RBI[[#This Row],[Team]]</f>
        <v>$150 Draft Champions Jan 24 1:00 pm Lg.3622Habitual Line-Steppers</v>
      </c>
    </row>
    <row r="2113" spans="1:7" x14ac:dyDescent="0.25">
      <c r="A2113">
        <v>2155</v>
      </c>
      <c r="B2113" t="s">
        <v>2142</v>
      </c>
      <c r="C2113" t="s">
        <v>2138</v>
      </c>
      <c r="D2113">
        <v>898</v>
      </c>
      <c r="E2113">
        <v>753</v>
      </c>
      <c r="F2113">
        <f t="shared" si="32"/>
        <v>12</v>
      </c>
      <c r="G2113" t="str">
        <f>STANDINGS_RBI[[#This Row],[League]]&amp;STANDINGS_RBI[[#This Row],[Team]]</f>
        <v>$150 Draft Champions Jan 24 1:00 pm Lg.3622Evil Knebel</v>
      </c>
    </row>
    <row r="2114" spans="1:7" x14ac:dyDescent="0.25">
      <c r="A2114">
        <v>2701</v>
      </c>
      <c r="B2114" t="s">
        <v>2140</v>
      </c>
      <c r="C2114" t="s">
        <v>2138</v>
      </c>
      <c r="D2114">
        <v>819</v>
      </c>
      <c r="E2114">
        <v>210.5</v>
      </c>
      <c r="F2114">
        <f t="shared" si="32"/>
        <v>13</v>
      </c>
      <c r="G2114" t="str">
        <f>STANDINGS_RBI[[#This Row],[League]]&amp;STANDINGS_RBI[[#This Row],[Team]]</f>
        <v>$150 Draft Champions Jan 24 1:00 pm Lg.3622Jobu's Heroes #3</v>
      </c>
    </row>
    <row r="2115" spans="1:7" x14ac:dyDescent="0.25">
      <c r="A2115">
        <v>2705</v>
      </c>
      <c r="B2115" t="s">
        <v>2145</v>
      </c>
      <c r="C2115" t="s">
        <v>2138</v>
      </c>
      <c r="D2115">
        <v>818</v>
      </c>
      <c r="E2115">
        <v>206</v>
      </c>
      <c r="F2115">
        <f t="shared" ref="F2115:F2178" si="33">IF(C2115=C2114,F2114+1,1)</f>
        <v>14</v>
      </c>
      <c r="G2115" t="str">
        <f>STANDINGS_RBI[[#This Row],[League]]&amp;STANDINGS_RBI[[#This Row],[Team]]</f>
        <v>$150 Draft Champions Jan 24 1:00 pm Lg.3622Tulo-git 2 Quit</v>
      </c>
    </row>
    <row r="2116" spans="1:7" x14ac:dyDescent="0.25">
      <c r="A2116">
        <v>2874</v>
      </c>
      <c r="B2116" t="s">
        <v>212</v>
      </c>
      <c r="C2116" t="s">
        <v>2138</v>
      </c>
      <c r="D2116">
        <v>735</v>
      </c>
      <c r="E2116">
        <v>37.5</v>
      </c>
      <c r="F2116">
        <f t="shared" si="33"/>
        <v>15</v>
      </c>
      <c r="G2116" t="str">
        <f>STANDINGS_RBI[[#This Row],[League]]&amp;STANDINGS_RBI[[#This Row],[Team]]</f>
        <v>$150 Draft Champions Jan 24 1:00 pm Lg.3622Team kuhn</v>
      </c>
    </row>
    <row r="2117" spans="1:7" x14ac:dyDescent="0.25">
      <c r="A2117">
        <v>150</v>
      </c>
      <c r="B2117" t="s">
        <v>2151</v>
      </c>
      <c r="C2117" t="s">
        <v>2148</v>
      </c>
      <c r="D2117">
        <v>1089</v>
      </c>
      <c r="E2117">
        <v>2761.5</v>
      </c>
      <c r="F2117">
        <f t="shared" si="33"/>
        <v>1</v>
      </c>
      <c r="G2117" t="str">
        <f>STANDINGS_RBI[[#This Row],[League]]&amp;STANDINGS_RBI[[#This Row],[Team]]</f>
        <v>$150 Draft Champions Jan 25 1:00 pm Lg.3624Jumpman</v>
      </c>
    </row>
    <row r="2118" spans="1:7" x14ac:dyDescent="0.25">
      <c r="A2118">
        <v>184</v>
      </c>
      <c r="B2118" t="s">
        <v>2159</v>
      </c>
      <c r="C2118" t="s">
        <v>2148</v>
      </c>
      <c r="D2118">
        <v>1082</v>
      </c>
      <c r="E2118">
        <v>2725.5</v>
      </c>
      <c r="F2118">
        <f t="shared" si="33"/>
        <v>2</v>
      </c>
      <c r="G2118" t="str">
        <f>STANDINGS_RBI[[#This Row],[League]]&amp;STANDINGS_RBI[[#This Row],[Team]]</f>
        <v>$150 Draft Champions Jan 25 1:00 pm Lg.3624Buehrle's Heater</v>
      </c>
    </row>
    <row r="2119" spans="1:7" x14ac:dyDescent="0.25">
      <c r="A2119">
        <v>363</v>
      </c>
      <c r="B2119" t="s">
        <v>503</v>
      </c>
      <c r="C2119" t="s">
        <v>2148</v>
      </c>
      <c r="D2119">
        <v>1052</v>
      </c>
      <c r="E2119">
        <v>2545.5</v>
      </c>
      <c r="F2119">
        <f t="shared" si="33"/>
        <v>3</v>
      </c>
      <c r="G2119" t="str">
        <f>STANDINGS_RBI[[#This Row],[League]]&amp;STANDINGS_RBI[[#This Row],[Team]]</f>
        <v>$150 Draft Champions Jan 25 1:00 pm Lg.3624Cornbread Muffins</v>
      </c>
    </row>
    <row r="2120" spans="1:7" x14ac:dyDescent="0.25">
      <c r="A2120">
        <v>460</v>
      </c>
      <c r="B2120" t="s">
        <v>2156</v>
      </c>
      <c r="C2120" t="s">
        <v>2148</v>
      </c>
      <c r="D2120">
        <v>1040</v>
      </c>
      <c r="E2120">
        <v>2449.5</v>
      </c>
      <c r="F2120">
        <f t="shared" si="33"/>
        <v>4</v>
      </c>
      <c r="G2120" t="str">
        <f>STANDINGS_RBI[[#This Row],[League]]&amp;STANDINGS_RBI[[#This Row],[Team]]</f>
        <v>$150 Draft Champions Jan 25 1:00 pm Lg.3624Rizzo Springer Kluber</v>
      </c>
    </row>
    <row r="2121" spans="1:7" x14ac:dyDescent="0.25">
      <c r="A2121">
        <v>467</v>
      </c>
      <c r="B2121" t="s">
        <v>149</v>
      </c>
      <c r="C2121" t="s">
        <v>2148</v>
      </c>
      <c r="D2121">
        <v>1039</v>
      </c>
      <c r="E2121">
        <v>2443</v>
      </c>
      <c r="F2121">
        <f t="shared" si="33"/>
        <v>5</v>
      </c>
      <c r="G2121" t="str">
        <f>STANDINGS_RBI[[#This Row],[League]]&amp;STANDINGS_RBI[[#This Row],[Team]]</f>
        <v>$150 Draft Champions Jan 25 1:00 pm Lg.3624Magic Markers</v>
      </c>
    </row>
    <row r="2122" spans="1:7" x14ac:dyDescent="0.25">
      <c r="A2122">
        <v>625</v>
      </c>
      <c r="B2122" t="s">
        <v>2147</v>
      </c>
      <c r="C2122" t="s">
        <v>2148</v>
      </c>
      <c r="D2122">
        <v>1021</v>
      </c>
      <c r="E2122">
        <v>2291</v>
      </c>
      <c r="F2122">
        <f t="shared" si="33"/>
        <v>6</v>
      </c>
      <c r="G2122" t="str">
        <f>STANDINGS_RBI[[#This Row],[League]]&amp;STANDINGS_RBI[[#This Row],[Team]]</f>
        <v>$150 Draft Champions Jan 25 1:00 pm Lg.3624Timbers</v>
      </c>
    </row>
    <row r="2123" spans="1:7" x14ac:dyDescent="0.25">
      <c r="A2123">
        <v>835</v>
      </c>
      <c r="B2123" t="s">
        <v>2157</v>
      </c>
      <c r="C2123" t="s">
        <v>2148</v>
      </c>
      <c r="D2123">
        <v>1002</v>
      </c>
      <c r="E2123">
        <v>2072</v>
      </c>
      <c r="F2123">
        <f t="shared" si="33"/>
        <v>7</v>
      </c>
      <c r="G2123" t="str">
        <f>STANDINGS_RBI[[#This Row],[League]]&amp;STANDINGS_RBI[[#This Row],[Team]]</f>
        <v>$150 Draft Champions Jan 25 1:00 pm Lg.3624Fido's Spoon</v>
      </c>
    </row>
    <row r="2124" spans="1:7" x14ac:dyDescent="0.25">
      <c r="A2124">
        <v>1114</v>
      </c>
      <c r="B2124" t="s">
        <v>2150</v>
      </c>
      <c r="C2124" t="s">
        <v>2148</v>
      </c>
      <c r="D2124">
        <v>979</v>
      </c>
      <c r="E2124">
        <v>1798</v>
      </c>
      <c r="F2124">
        <f t="shared" si="33"/>
        <v>8</v>
      </c>
      <c r="G2124" t="str">
        <f>STANDINGS_RBI[[#This Row],[League]]&amp;STANDINGS_RBI[[#This Row],[Team]]</f>
        <v>$150 Draft Champions Jan 25 1:00 pm Lg.3624JH Racing</v>
      </c>
    </row>
    <row r="2125" spans="1:7" x14ac:dyDescent="0.25">
      <c r="A2125">
        <v>1341</v>
      </c>
      <c r="B2125" t="s">
        <v>2158</v>
      </c>
      <c r="C2125" t="s">
        <v>2148</v>
      </c>
      <c r="D2125">
        <v>961</v>
      </c>
      <c r="E2125">
        <v>1568.5</v>
      </c>
      <c r="F2125">
        <f t="shared" si="33"/>
        <v>9</v>
      </c>
      <c r="G2125" t="str">
        <f>STANDINGS_RBI[[#This Row],[League]]&amp;STANDINGS_RBI[[#This Row],[Team]]</f>
        <v>$150 Draft Champions Jan 25 1:00 pm Lg.3624Just Enough 2 Win</v>
      </c>
    </row>
    <row r="2126" spans="1:7" x14ac:dyDescent="0.25">
      <c r="A2126">
        <v>1582</v>
      </c>
      <c r="B2126" t="s">
        <v>2152</v>
      </c>
      <c r="C2126" t="s">
        <v>2148</v>
      </c>
      <c r="D2126">
        <v>944</v>
      </c>
      <c r="E2126">
        <v>1328.5</v>
      </c>
      <c r="F2126">
        <f t="shared" si="33"/>
        <v>10</v>
      </c>
      <c r="G2126" t="str">
        <f>STANDINGS_RBI[[#This Row],[League]]&amp;STANDINGS_RBI[[#This Row],[Team]]</f>
        <v>$150 Draft Champions Jan 25 1:00 pm Lg.3624Froggy Bottom</v>
      </c>
    </row>
    <row r="2127" spans="1:7" x14ac:dyDescent="0.25">
      <c r="A2127">
        <v>2242</v>
      </c>
      <c r="B2127" t="s">
        <v>2155</v>
      </c>
      <c r="C2127" t="s">
        <v>2148</v>
      </c>
      <c r="D2127">
        <v>889</v>
      </c>
      <c r="E2127">
        <v>664</v>
      </c>
      <c r="F2127">
        <f t="shared" si="33"/>
        <v>11</v>
      </c>
      <c r="G2127" t="str">
        <f>STANDINGS_RBI[[#This Row],[League]]&amp;STANDINGS_RBI[[#This Row],[Team]]</f>
        <v>$150 Draft Champions Jan 25 1:00 pm Lg.36247Stars reign</v>
      </c>
    </row>
    <row r="2128" spans="1:7" x14ac:dyDescent="0.25">
      <c r="A2128">
        <v>2580</v>
      </c>
      <c r="B2128" t="s">
        <v>2154</v>
      </c>
      <c r="C2128" t="s">
        <v>2148</v>
      </c>
      <c r="D2128">
        <v>842</v>
      </c>
      <c r="E2128">
        <v>333</v>
      </c>
      <c r="F2128">
        <f t="shared" si="33"/>
        <v>12</v>
      </c>
      <c r="G2128" t="str">
        <f>STANDINGS_RBI[[#This Row],[League]]&amp;STANDINGS_RBI[[#This Row],[Team]]</f>
        <v>$150 Draft Champions Jan 25 1:00 pm Lg.3624Vaccaro and Nando Yay!</v>
      </c>
    </row>
    <row r="2129" spans="1:7" x14ac:dyDescent="0.25">
      <c r="A2129">
        <v>2669</v>
      </c>
      <c r="B2129" t="s">
        <v>2160</v>
      </c>
      <c r="C2129" t="s">
        <v>2148</v>
      </c>
      <c r="D2129">
        <v>824</v>
      </c>
      <c r="E2129">
        <v>240</v>
      </c>
      <c r="F2129">
        <f t="shared" si="33"/>
        <v>13</v>
      </c>
      <c r="G2129" t="str">
        <f>STANDINGS_RBI[[#This Row],[League]]&amp;STANDINGS_RBI[[#This Row],[Team]]</f>
        <v>$150 Draft Champions Jan 25 1:00 pm Lg.3624Hooz Ahn Pherst</v>
      </c>
    </row>
    <row r="2130" spans="1:7" x14ac:dyDescent="0.25">
      <c r="A2130">
        <v>2739</v>
      </c>
      <c r="B2130" t="s">
        <v>2149</v>
      </c>
      <c r="C2130" t="s">
        <v>2148</v>
      </c>
      <c r="D2130">
        <v>805</v>
      </c>
      <c r="E2130">
        <v>172</v>
      </c>
      <c r="F2130">
        <f t="shared" si="33"/>
        <v>14</v>
      </c>
      <c r="G2130" t="str">
        <f>STANDINGS_RBI[[#This Row],[League]]&amp;STANDINGS_RBI[[#This Row],[Team]]</f>
        <v>$150 Draft Champions Jan 25 1:00 pm Lg.3624SpinningSeams9</v>
      </c>
    </row>
    <row r="2131" spans="1:7" x14ac:dyDescent="0.25">
      <c r="A2131">
        <v>2847</v>
      </c>
      <c r="B2131" t="s">
        <v>2153</v>
      </c>
      <c r="C2131" t="s">
        <v>2148</v>
      </c>
      <c r="D2131">
        <v>759</v>
      </c>
      <c r="E2131">
        <v>62.5</v>
      </c>
      <c r="F2131">
        <f t="shared" si="33"/>
        <v>15</v>
      </c>
      <c r="G2131" t="str">
        <f>STANDINGS_RBI[[#This Row],[League]]&amp;STANDINGS_RBI[[#This Row],[Team]]</f>
        <v>$150 Draft Champions Jan 25 1:00 pm Lg.3624O Town DC 1</v>
      </c>
    </row>
    <row r="2132" spans="1:7" x14ac:dyDescent="0.25">
      <c r="A2132">
        <v>191</v>
      </c>
      <c r="B2132" t="s">
        <v>285</v>
      </c>
      <c r="C2132" t="s">
        <v>2162</v>
      </c>
      <c r="D2132">
        <v>1081</v>
      </c>
      <c r="E2132">
        <v>2721</v>
      </c>
      <c r="F2132">
        <f t="shared" si="33"/>
        <v>1</v>
      </c>
      <c r="G2132" t="str">
        <f>STANDINGS_RBI[[#This Row],[League]]&amp;STANDINGS_RBI[[#This Row],[Team]]</f>
        <v>$150 Draft Champions Jan 26 1:00 pm Lg.3627Team king</v>
      </c>
    </row>
    <row r="2133" spans="1:7" x14ac:dyDescent="0.25">
      <c r="A2133">
        <v>302</v>
      </c>
      <c r="B2133" t="s">
        <v>223</v>
      </c>
      <c r="C2133" t="s">
        <v>2162</v>
      </c>
      <c r="D2133">
        <v>1060</v>
      </c>
      <c r="E2133">
        <v>2609</v>
      </c>
      <c r="F2133">
        <f t="shared" si="33"/>
        <v>2</v>
      </c>
      <c r="G2133" t="str">
        <f>STANDINGS_RBI[[#This Row],[League]]&amp;STANDINGS_RBI[[#This Row],[Team]]</f>
        <v>$150 Draft Champions Jan 26 1:00 pm Lg.3627Slow Horse</v>
      </c>
    </row>
    <row r="2134" spans="1:7" x14ac:dyDescent="0.25">
      <c r="A2134">
        <v>383</v>
      </c>
      <c r="B2134" t="s">
        <v>339</v>
      </c>
      <c r="C2134" t="s">
        <v>2162</v>
      </c>
      <c r="D2134">
        <v>1050</v>
      </c>
      <c r="E2134">
        <v>2531</v>
      </c>
      <c r="F2134">
        <f t="shared" si="33"/>
        <v>3</v>
      </c>
      <c r="G2134" t="str">
        <f>STANDINGS_RBI[[#This Row],[League]]&amp;STANDINGS_RBI[[#This Row],[Team]]</f>
        <v>$150 Draft Champions Jan 26 1:00 pm Lg.3627deadmoneyC</v>
      </c>
    </row>
    <row r="2135" spans="1:7" x14ac:dyDescent="0.25">
      <c r="A2135">
        <v>431</v>
      </c>
      <c r="B2135" t="s">
        <v>445</v>
      </c>
      <c r="C2135" t="s">
        <v>2162</v>
      </c>
      <c r="D2135">
        <v>1043</v>
      </c>
      <c r="E2135">
        <v>2478</v>
      </c>
      <c r="F2135">
        <f t="shared" si="33"/>
        <v>4</v>
      </c>
      <c r="G2135" t="str">
        <f>STANDINGS_RBI[[#This Row],[League]]&amp;STANDINGS_RBI[[#This Row],[Team]]</f>
        <v>$150 Draft Champions Jan 26 1:00 pm Lg.3627Mega Powers Explode</v>
      </c>
    </row>
    <row r="2136" spans="1:7" x14ac:dyDescent="0.25">
      <c r="A2136">
        <v>958</v>
      </c>
      <c r="B2136" t="s">
        <v>2161</v>
      </c>
      <c r="C2136" t="s">
        <v>2162</v>
      </c>
      <c r="D2136">
        <v>992</v>
      </c>
      <c r="E2136">
        <v>1954</v>
      </c>
      <c r="F2136">
        <f t="shared" si="33"/>
        <v>5</v>
      </c>
      <c r="G2136" t="str">
        <f>STANDINGS_RBI[[#This Row],[League]]&amp;STANDINGS_RBI[[#This Row],[Team]]</f>
        <v>$150 Draft Champions Jan 26 1:00 pm Lg.3627Maddon Gnomes 2</v>
      </c>
    </row>
    <row r="2137" spans="1:7" x14ac:dyDescent="0.25">
      <c r="A2137">
        <v>966</v>
      </c>
      <c r="B2137" t="s">
        <v>2165</v>
      </c>
      <c r="C2137" t="s">
        <v>2162</v>
      </c>
      <c r="D2137">
        <v>991</v>
      </c>
      <c r="E2137">
        <v>1939.5</v>
      </c>
      <c r="F2137">
        <f t="shared" si="33"/>
        <v>6</v>
      </c>
      <c r="G2137" t="str">
        <f>STANDINGS_RBI[[#This Row],[League]]&amp;STANDINGS_RBI[[#This Row],[Team]]</f>
        <v>$150 Draft Champions Jan 26 1:00 pm Lg.3627GoldnMoles</v>
      </c>
    </row>
    <row r="2138" spans="1:7" x14ac:dyDescent="0.25">
      <c r="A2138">
        <v>983</v>
      </c>
      <c r="B2138" t="s">
        <v>2163</v>
      </c>
      <c r="C2138" t="s">
        <v>2162</v>
      </c>
      <c r="D2138">
        <v>990</v>
      </c>
      <c r="E2138">
        <v>1927</v>
      </c>
      <c r="F2138">
        <f t="shared" si="33"/>
        <v>7</v>
      </c>
      <c r="G2138" t="str">
        <f>STANDINGS_RBI[[#This Row],[League]]&amp;STANDINGS_RBI[[#This Row],[Team]]</f>
        <v>$150 Draft Champions Jan 26 1:00 pm Lg.3627Laser Show. Relax. Redux.</v>
      </c>
    </row>
    <row r="2139" spans="1:7" x14ac:dyDescent="0.25">
      <c r="A2139">
        <v>1074</v>
      </c>
      <c r="B2139" t="s">
        <v>289</v>
      </c>
      <c r="C2139" t="s">
        <v>2162</v>
      </c>
      <c r="D2139">
        <v>982</v>
      </c>
      <c r="E2139">
        <v>1835</v>
      </c>
      <c r="F2139">
        <f t="shared" si="33"/>
        <v>8</v>
      </c>
      <c r="G2139" t="str">
        <f>STANDINGS_RBI[[#This Row],[League]]&amp;STANDINGS_RBI[[#This Row],[Team]]</f>
        <v>$150 Draft Champions Jan 26 1:00 pm Lg.3627Aardvarks</v>
      </c>
    </row>
    <row r="2140" spans="1:7" x14ac:dyDescent="0.25">
      <c r="A2140">
        <v>1344</v>
      </c>
      <c r="B2140" t="s">
        <v>43</v>
      </c>
      <c r="C2140" t="s">
        <v>2162</v>
      </c>
      <c r="D2140">
        <v>961</v>
      </c>
      <c r="E2140">
        <v>1568.5</v>
      </c>
      <c r="F2140">
        <f t="shared" si="33"/>
        <v>9</v>
      </c>
      <c r="G2140" t="str">
        <f>STANDINGS_RBI[[#This Row],[League]]&amp;STANDINGS_RBI[[#This Row],[Team]]</f>
        <v>$150 Draft Champions Jan 26 1:00 pm Lg.3627Mad Russian</v>
      </c>
    </row>
    <row r="2141" spans="1:7" x14ac:dyDescent="0.25">
      <c r="A2141">
        <v>1868</v>
      </c>
      <c r="B2141" t="s">
        <v>2164</v>
      </c>
      <c r="C2141" t="s">
        <v>2162</v>
      </c>
      <c r="D2141">
        <v>922</v>
      </c>
      <c r="E2141">
        <v>1045.5</v>
      </c>
      <c r="F2141">
        <f t="shared" si="33"/>
        <v>10</v>
      </c>
      <c r="G2141" t="str">
        <f>STANDINGS_RBI[[#This Row],[League]]&amp;STANDINGS_RBI[[#This Row],[Team]]</f>
        <v>$150 Draft Champions Jan 26 1:00 pm Lg.3627Sparky's boys</v>
      </c>
    </row>
    <row r="2142" spans="1:7" x14ac:dyDescent="0.25">
      <c r="A2142">
        <v>1947</v>
      </c>
      <c r="B2142" t="s">
        <v>513</v>
      </c>
      <c r="C2142" t="s">
        <v>2162</v>
      </c>
      <c r="D2142">
        <v>917</v>
      </c>
      <c r="E2142">
        <v>966.5</v>
      </c>
      <c r="F2142">
        <f t="shared" si="33"/>
        <v>11</v>
      </c>
      <c r="G2142" t="str">
        <f>STANDINGS_RBI[[#This Row],[League]]&amp;STANDINGS_RBI[[#This Row],[Team]]</f>
        <v>$150 Draft Champions Jan 26 1:00 pm Lg.3627Strikeouts</v>
      </c>
    </row>
    <row r="2143" spans="1:7" x14ac:dyDescent="0.25">
      <c r="A2143">
        <v>2270</v>
      </c>
      <c r="B2143" t="s">
        <v>2167</v>
      </c>
      <c r="C2143" t="s">
        <v>2162</v>
      </c>
      <c r="D2143">
        <v>885</v>
      </c>
      <c r="E2143">
        <v>638.5</v>
      </c>
      <c r="F2143">
        <f t="shared" si="33"/>
        <v>12</v>
      </c>
      <c r="G2143" t="str">
        <f>STANDINGS_RBI[[#This Row],[League]]&amp;STANDINGS_RBI[[#This Row],[Team]]</f>
        <v>$150 Draft Champions Jan 26 1:00 pm Lg.3627Gratiot Killers</v>
      </c>
    </row>
    <row r="2144" spans="1:7" x14ac:dyDescent="0.25">
      <c r="A2144">
        <v>2801</v>
      </c>
      <c r="B2144" t="s">
        <v>2168</v>
      </c>
      <c r="C2144" t="s">
        <v>2162</v>
      </c>
      <c r="D2144">
        <v>786</v>
      </c>
      <c r="E2144">
        <v>110.5</v>
      </c>
      <c r="F2144">
        <f t="shared" si="33"/>
        <v>13</v>
      </c>
      <c r="G2144" t="str">
        <f>STANDINGS_RBI[[#This Row],[League]]&amp;STANDINGS_RBI[[#This Row],[Team]]</f>
        <v>$150 Draft Champions Jan 26 1:00 pm Lg.3627WinterIsComing</v>
      </c>
    </row>
    <row r="2145" spans="1:7" x14ac:dyDescent="0.25">
      <c r="A2145">
        <v>2805</v>
      </c>
      <c r="B2145" t="s">
        <v>2166</v>
      </c>
      <c r="C2145" t="s">
        <v>2162</v>
      </c>
      <c r="D2145">
        <v>784</v>
      </c>
      <c r="E2145">
        <v>107</v>
      </c>
      <c r="F2145">
        <f t="shared" si="33"/>
        <v>14</v>
      </c>
      <c r="G2145" t="str">
        <f>STANDINGS_RBI[[#This Row],[League]]&amp;STANDINGS_RBI[[#This Row],[Team]]</f>
        <v>$150 Draft Champions Jan 26 1:00 pm Lg.3627Not Fade Away</v>
      </c>
    </row>
    <row r="2146" spans="1:7" x14ac:dyDescent="0.25">
      <c r="A2146">
        <v>2896</v>
      </c>
      <c r="B2146" t="s">
        <v>181</v>
      </c>
      <c r="C2146" t="s">
        <v>2162</v>
      </c>
      <c r="D2146">
        <v>691</v>
      </c>
      <c r="E2146">
        <v>14.5</v>
      </c>
      <c r="F2146">
        <f t="shared" si="33"/>
        <v>15</v>
      </c>
      <c r="G2146" t="str">
        <f>STANDINGS_RBI[[#This Row],[League]]&amp;STANDINGS_RBI[[#This Row],[Team]]</f>
        <v>$150 Draft Champions Jan 26 1:00 pm Lg.3627CHEEZDAWGZ</v>
      </c>
    </row>
    <row r="2147" spans="1:7" x14ac:dyDescent="0.25">
      <c r="A2147">
        <v>129</v>
      </c>
      <c r="B2147" t="s">
        <v>2169</v>
      </c>
      <c r="C2147" t="s">
        <v>2170</v>
      </c>
      <c r="D2147">
        <v>1094</v>
      </c>
      <c r="E2147">
        <v>2781.5</v>
      </c>
      <c r="F2147">
        <f t="shared" si="33"/>
        <v>1</v>
      </c>
      <c r="G2147" t="str">
        <f>STANDINGS_RBI[[#This Row],[League]]&amp;STANDINGS_RBI[[#This Row],[Team]]</f>
        <v>$150 Draft Champions Jan 27 1:00 pm Lg.3629Moon Shots</v>
      </c>
    </row>
    <row r="2148" spans="1:7" x14ac:dyDescent="0.25">
      <c r="A2148">
        <v>148</v>
      </c>
      <c r="B2148" t="s">
        <v>2173</v>
      </c>
      <c r="C2148" t="s">
        <v>2170</v>
      </c>
      <c r="D2148">
        <v>1090</v>
      </c>
      <c r="E2148">
        <v>2765.5</v>
      </c>
      <c r="F2148">
        <f t="shared" si="33"/>
        <v>2</v>
      </c>
      <c r="G2148" t="str">
        <f>STANDINGS_RBI[[#This Row],[League]]&amp;STANDINGS_RBI[[#This Row],[Team]]</f>
        <v>$150 Draft Champions Jan 27 1:00 pm Lg.3629Thebeau 4</v>
      </c>
    </row>
    <row r="2149" spans="1:7" x14ac:dyDescent="0.25">
      <c r="A2149">
        <v>752</v>
      </c>
      <c r="B2149" t="s">
        <v>487</v>
      </c>
      <c r="C2149" t="s">
        <v>2170</v>
      </c>
      <c r="D2149">
        <v>1009</v>
      </c>
      <c r="E2149">
        <v>2158.5</v>
      </c>
      <c r="F2149">
        <f t="shared" si="33"/>
        <v>3</v>
      </c>
      <c r="G2149" t="str">
        <f>STANDINGS_RBI[[#This Row],[League]]&amp;STANDINGS_RBI[[#This Row],[Team]]</f>
        <v>$150 Draft Champions Jan 27 1:00 pm Lg.3629Hammerhead Yaks</v>
      </c>
    </row>
    <row r="2150" spans="1:7" x14ac:dyDescent="0.25">
      <c r="A2150">
        <v>1006</v>
      </c>
      <c r="B2150" t="s">
        <v>2174</v>
      </c>
      <c r="C2150" t="s">
        <v>2170</v>
      </c>
      <c r="D2150">
        <v>987</v>
      </c>
      <c r="E2150">
        <v>1901</v>
      </c>
      <c r="F2150">
        <f t="shared" si="33"/>
        <v>4</v>
      </c>
      <c r="G2150" t="str">
        <f>STANDINGS_RBI[[#This Row],[League]]&amp;STANDINGS_RBI[[#This Row],[Team]]</f>
        <v>$150 Draft Champions Jan 27 1:00 pm Lg.3629In The Studio</v>
      </c>
    </row>
    <row r="2151" spans="1:7" x14ac:dyDescent="0.25">
      <c r="A2151">
        <v>1023</v>
      </c>
      <c r="B2151" t="s">
        <v>531</v>
      </c>
      <c r="C2151" t="s">
        <v>2170</v>
      </c>
      <c r="D2151">
        <v>986</v>
      </c>
      <c r="E2151">
        <v>1887</v>
      </c>
      <c r="F2151">
        <f t="shared" si="33"/>
        <v>5</v>
      </c>
      <c r="G2151" t="str">
        <f>STANDINGS_RBI[[#This Row],[League]]&amp;STANDINGS_RBI[[#This Row],[Team]]</f>
        <v>$150 Draft Champions Jan 27 1:00 pm Lg.3629Master Batters</v>
      </c>
    </row>
    <row r="2152" spans="1:7" x14ac:dyDescent="0.25">
      <c r="A2152">
        <v>1121</v>
      </c>
      <c r="B2152" t="s">
        <v>2177</v>
      </c>
      <c r="C2152" t="s">
        <v>2170</v>
      </c>
      <c r="D2152">
        <v>978</v>
      </c>
      <c r="E2152">
        <v>1790</v>
      </c>
      <c r="F2152">
        <f t="shared" si="33"/>
        <v>6</v>
      </c>
      <c r="G2152" t="str">
        <f>STANDINGS_RBI[[#This Row],[League]]&amp;STANDINGS_RBI[[#This Row],[Team]]</f>
        <v>$150 Draft Champions Jan 27 1:00 pm Lg.3629Jackie Treehorn</v>
      </c>
    </row>
    <row r="2153" spans="1:7" x14ac:dyDescent="0.25">
      <c r="A2153">
        <v>1330</v>
      </c>
      <c r="B2153" t="s">
        <v>292</v>
      </c>
      <c r="C2153" t="s">
        <v>2170</v>
      </c>
      <c r="D2153">
        <v>962</v>
      </c>
      <c r="E2153">
        <v>1583</v>
      </c>
      <c r="F2153">
        <f t="shared" si="33"/>
        <v>7</v>
      </c>
      <c r="G2153" t="str">
        <f>STANDINGS_RBI[[#This Row],[League]]&amp;STANDINGS_RBI[[#This Row],[Team]]</f>
        <v>$150 Draft Champions Jan 27 1:00 pm Lg.3629Team Teixeira</v>
      </c>
    </row>
    <row r="2154" spans="1:7" x14ac:dyDescent="0.25">
      <c r="A2154">
        <v>1448</v>
      </c>
      <c r="B2154" t="s">
        <v>2175</v>
      </c>
      <c r="C2154" t="s">
        <v>2170</v>
      </c>
      <c r="D2154">
        <v>954</v>
      </c>
      <c r="E2154">
        <v>1463.5</v>
      </c>
      <c r="F2154">
        <f t="shared" si="33"/>
        <v>8</v>
      </c>
      <c r="G2154" t="str">
        <f>STANDINGS_RBI[[#This Row],[League]]&amp;STANDINGS_RBI[[#This Row],[Team]]</f>
        <v>$150 Draft Champions Jan 27 1:00 pm Lg.3629One Time</v>
      </c>
    </row>
    <row r="2155" spans="1:7" x14ac:dyDescent="0.25">
      <c r="A2155">
        <v>1626</v>
      </c>
      <c r="B2155" t="s">
        <v>1408</v>
      </c>
      <c r="C2155" t="s">
        <v>2170</v>
      </c>
      <c r="D2155">
        <v>940</v>
      </c>
      <c r="E2155">
        <v>1287</v>
      </c>
      <c r="F2155">
        <f t="shared" si="33"/>
        <v>9</v>
      </c>
      <c r="G2155" t="str">
        <f>STANDINGS_RBI[[#This Row],[League]]&amp;STANDINGS_RBI[[#This Row],[Team]]</f>
        <v>$150 Draft Champions Jan 27 1:00 pm Lg.3629Team Rockwell</v>
      </c>
    </row>
    <row r="2156" spans="1:7" x14ac:dyDescent="0.25">
      <c r="A2156">
        <v>1681</v>
      </c>
      <c r="B2156" t="s">
        <v>2172</v>
      </c>
      <c r="C2156" t="s">
        <v>2170</v>
      </c>
      <c r="D2156">
        <v>936</v>
      </c>
      <c r="E2156">
        <v>1234.5</v>
      </c>
      <c r="F2156">
        <f t="shared" si="33"/>
        <v>10</v>
      </c>
      <c r="G2156" t="str">
        <f>STANDINGS_RBI[[#This Row],[League]]&amp;STANDINGS_RBI[[#This Row],[Team]]</f>
        <v>$150 Draft Champions Jan 27 1:00 pm Lg.3629zima......</v>
      </c>
    </row>
    <row r="2157" spans="1:7" x14ac:dyDescent="0.25">
      <c r="A2157">
        <v>1737</v>
      </c>
      <c r="B2157" t="s">
        <v>2171</v>
      </c>
      <c r="C2157" t="s">
        <v>2170</v>
      </c>
      <c r="D2157">
        <v>931</v>
      </c>
      <c r="E2157">
        <v>1171.5</v>
      </c>
      <c r="F2157">
        <f t="shared" si="33"/>
        <v>11</v>
      </c>
      <c r="G2157" t="str">
        <f>STANDINGS_RBI[[#This Row],[League]]&amp;STANDINGS_RBI[[#This Row],[Team]]</f>
        <v>$150 Draft Champions Jan 27 1:00 pm Lg.3629Fight Owens Fight</v>
      </c>
    </row>
    <row r="2158" spans="1:7" x14ac:dyDescent="0.25">
      <c r="A2158">
        <v>1754</v>
      </c>
      <c r="B2158" t="s">
        <v>2176</v>
      </c>
      <c r="C2158" t="s">
        <v>2170</v>
      </c>
      <c r="D2158">
        <v>930</v>
      </c>
      <c r="E2158">
        <v>1158.5</v>
      </c>
      <c r="F2158">
        <f t="shared" si="33"/>
        <v>12</v>
      </c>
      <c r="G2158" t="str">
        <f>STANDINGS_RBI[[#This Row],[League]]&amp;STANDINGS_RBI[[#This Row],[Team]]</f>
        <v>$150 Draft Champions Jan 27 1:00 pm Lg.3629Starfishmn 0127</v>
      </c>
    </row>
    <row r="2159" spans="1:7" x14ac:dyDescent="0.25">
      <c r="A2159">
        <v>1834</v>
      </c>
      <c r="B2159" t="s">
        <v>403</v>
      </c>
      <c r="C2159" t="s">
        <v>2170</v>
      </c>
      <c r="D2159">
        <v>924</v>
      </c>
      <c r="E2159">
        <v>1081</v>
      </c>
      <c r="F2159">
        <f t="shared" si="33"/>
        <v>13</v>
      </c>
      <c r="G2159" t="str">
        <f>STANDINGS_RBI[[#This Row],[League]]&amp;STANDINGS_RBI[[#This Row],[Team]]</f>
        <v>$150 Draft Champions Jan 27 1:00 pm Lg.3629Team Rosenthal</v>
      </c>
    </row>
    <row r="2160" spans="1:7" x14ac:dyDescent="0.25">
      <c r="A2160">
        <v>2494</v>
      </c>
      <c r="B2160" t="s">
        <v>2178</v>
      </c>
      <c r="C2160" t="s">
        <v>2170</v>
      </c>
      <c r="D2160">
        <v>855</v>
      </c>
      <c r="E2160">
        <v>415</v>
      </c>
      <c r="F2160">
        <f t="shared" si="33"/>
        <v>14</v>
      </c>
      <c r="G2160" t="str">
        <f>STANDINGS_RBI[[#This Row],[League]]&amp;STANDINGS_RBI[[#This Row],[Team]]</f>
        <v>$150 Draft Champions Jan 27 1:00 pm Lg.3629Aquemini</v>
      </c>
    </row>
    <row r="2161" spans="1:7" x14ac:dyDescent="0.25">
      <c r="A2161">
        <v>2614</v>
      </c>
      <c r="B2161" t="s">
        <v>95</v>
      </c>
      <c r="C2161" t="s">
        <v>2170</v>
      </c>
      <c r="D2161">
        <v>836</v>
      </c>
      <c r="E2161">
        <v>295.5</v>
      </c>
      <c r="F2161">
        <f t="shared" si="33"/>
        <v>15</v>
      </c>
      <c r="G2161" t="str">
        <f>STANDINGS_RBI[[#This Row],[League]]&amp;STANDINGS_RBI[[#This Row],[Team]]</f>
        <v>$150 Draft Champions Jan 27 1:00 pm Lg.3629Monk's Cafe</v>
      </c>
    </row>
    <row r="2162" spans="1:7" x14ac:dyDescent="0.25">
      <c r="A2162">
        <v>139</v>
      </c>
      <c r="B2162" t="s">
        <v>650</v>
      </c>
      <c r="C2162" t="s">
        <v>2179</v>
      </c>
      <c r="D2162">
        <v>1092</v>
      </c>
      <c r="E2162">
        <v>2773.5</v>
      </c>
      <c r="F2162">
        <f t="shared" si="33"/>
        <v>1</v>
      </c>
      <c r="G2162" t="str">
        <f>STANDINGS_RBI[[#This Row],[League]]&amp;STANDINGS_RBI[[#This Row],[Team]]</f>
        <v>$150 Draft Champions Jan 27 1:00 pm Lg.3630Team Stein</v>
      </c>
    </row>
    <row r="2163" spans="1:7" x14ac:dyDescent="0.25">
      <c r="A2163">
        <v>520</v>
      </c>
      <c r="B2163" t="s">
        <v>591</v>
      </c>
      <c r="C2163" t="s">
        <v>2179</v>
      </c>
      <c r="D2163">
        <v>1032</v>
      </c>
      <c r="E2163">
        <v>2391</v>
      </c>
      <c r="F2163">
        <f t="shared" si="33"/>
        <v>2</v>
      </c>
      <c r="G2163" t="str">
        <f>STANDINGS_RBI[[#This Row],[League]]&amp;STANDINGS_RBI[[#This Row],[Team]]</f>
        <v>$150 Draft Champions Jan 27 1:00 pm Lg.3630Team Benoit</v>
      </c>
    </row>
    <row r="2164" spans="1:7" x14ac:dyDescent="0.25">
      <c r="A2164">
        <v>589</v>
      </c>
      <c r="B2164" t="s">
        <v>2183</v>
      </c>
      <c r="C2164" t="s">
        <v>2179</v>
      </c>
      <c r="D2164">
        <v>1024</v>
      </c>
      <c r="E2164">
        <v>2320</v>
      </c>
      <c r="F2164">
        <f t="shared" si="33"/>
        <v>3</v>
      </c>
      <c r="G2164" t="str">
        <f>STANDINGS_RBI[[#This Row],[League]]&amp;STANDINGS_RBI[[#This Row],[Team]]</f>
        <v>$150 Draft Champions Jan 27 1:00 pm Lg.3630H(o)(o)ters</v>
      </c>
    </row>
    <row r="2165" spans="1:7" x14ac:dyDescent="0.25">
      <c r="A2165">
        <v>686</v>
      </c>
      <c r="B2165" t="s">
        <v>449</v>
      </c>
      <c r="C2165" t="s">
        <v>2179</v>
      </c>
      <c r="D2165">
        <v>1015</v>
      </c>
      <c r="E2165">
        <v>2224.5</v>
      </c>
      <c r="F2165">
        <f t="shared" si="33"/>
        <v>4</v>
      </c>
      <c r="G2165" t="str">
        <f>STANDINGS_RBI[[#This Row],[League]]&amp;STANDINGS_RBI[[#This Row],[Team]]</f>
        <v>$150 Draft Champions Jan 27 1:00 pm Lg.3630Margins of Error</v>
      </c>
    </row>
    <row r="2166" spans="1:7" x14ac:dyDescent="0.25">
      <c r="A2166">
        <v>715</v>
      </c>
      <c r="B2166" t="s">
        <v>421</v>
      </c>
      <c r="C2166" t="s">
        <v>2179</v>
      </c>
      <c r="D2166">
        <v>1012</v>
      </c>
      <c r="E2166">
        <v>2192</v>
      </c>
      <c r="F2166">
        <f t="shared" si="33"/>
        <v>5</v>
      </c>
      <c r="G2166" t="str">
        <f>STANDINGS_RBI[[#This Row],[League]]&amp;STANDINGS_RBI[[#This Row],[Team]]</f>
        <v>$150 Draft Champions Jan 27 1:00 pm Lg.3630Colorado Kool Aid</v>
      </c>
    </row>
    <row r="2167" spans="1:7" x14ac:dyDescent="0.25">
      <c r="A2167">
        <v>943</v>
      </c>
      <c r="B2167" t="s">
        <v>2184</v>
      </c>
      <c r="C2167" t="s">
        <v>2179</v>
      </c>
      <c r="D2167">
        <v>993</v>
      </c>
      <c r="E2167">
        <v>1964</v>
      </c>
      <c r="F2167">
        <f t="shared" si="33"/>
        <v>6</v>
      </c>
      <c r="G2167" t="str">
        <f>STANDINGS_RBI[[#This Row],[League]]&amp;STANDINGS_RBI[[#This Row],[Team]]</f>
        <v>$150 Draft Champions Jan 27 1:00 pm Lg.36302016 DC002</v>
      </c>
    </row>
    <row r="2168" spans="1:7" x14ac:dyDescent="0.25">
      <c r="A2168">
        <v>1253</v>
      </c>
      <c r="B2168" t="s">
        <v>348</v>
      </c>
      <c r="C2168" t="s">
        <v>2179</v>
      </c>
      <c r="D2168">
        <v>968</v>
      </c>
      <c r="E2168">
        <v>1663.5</v>
      </c>
      <c r="F2168">
        <f t="shared" si="33"/>
        <v>7</v>
      </c>
      <c r="G2168" t="str">
        <f>STANDINGS_RBI[[#This Row],[League]]&amp;STANDINGS_RBI[[#This Row],[Team]]</f>
        <v>$150 Draft Champions Jan 27 1:00 pm Lg.3630smackers IV</v>
      </c>
    </row>
    <row r="2169" spans="1:7" x14ac:dyDescent="0.25">
      <c r="A2169">
        <v>1627</v>
      </c>
      <c r="B2169" t="s">
        <v>29</v>
      </c>
      <c r="C2169" t="s">
        <v>2179</v>
      </c>
      <c r="D2169">
        <v>940</v>
      </c>
      <c r="E2169">
        <v>1287</v>
      </c>
      <c r="F2169">
        <f t="shared" si="33"/>
        <v>8</v>
      </c>
      <c r="G2169" t="str">
        <f>STANDINGS_RBI[[#This Row],[League]]&amp;STANDINGS_RBI[[#This Row],[Team]]</f>
        <v>$150 Draft Champions Jan 27 1:00 pm Lg.3630Team Vuotto</v>
      </c>
    </row>
    <row r="2170" spans="1:7" x14ac:dyDescent="0.25">
      <c r="A2170">
        <v>1665</v>
      </c>
      <c r="B2170" t="s">
        <v>1071</v>
      </c>
      <c r="C2170" t="s">
        <v>2179</v>
      </c>
      <c r="D2170">
        <v>937</v>
      </c>
      <c r="E2170">
        <v>1247.5</v>
      </c>
      <c r="F2170">
        <f t="shared" si="33"/>
        <v>9</v>
      </c>
      <c r="G2170" t="str">
        <f>STANDINGS_RBI[[#This Row],[League]]&amp;STANDINGS_RBI[[#This Row],[Team]]</f>
        <v>$150 Draft Champions Jan 27 1:00 pm Lg.3630Team Reed</v>
      </c>
    </row>
    <row r="2171" spans="1:7" x14ac:dyDescent="0.25">
      <c r="A2171">
        <v>1856</v>
      </c>
      <c r="B2171" t="s">
        <v>30</v>
      </c>
      <c r="C2171" t="s">
        <v>2179</v>
      </c>
      <c r="D2171">
        <v>923</v>
      </c>
      <c r="E2171">
        <v>1063.5</v>
      </c>
      <c r="F2171">
        <f t="shared" si="33"/>
        <v>10</v>
      </c>
      <c r="G2171" t="str">
        <f>STANDINGS_RBI[[#This Row],[League]]&amp;STANDINGS_RBI[[#This Row],[Team]]</f>
        <v>$150 Draft Champions Jan 27 1:00 pm Lg.3630Vegas Vandals</v>
      </c>
    </row>
    <row r="2172" spans="1:7" x14ac:dyDescent="0.25">
      <c r="A2172">
        <v>2034</v>
      </c>
      <c r="B2172" t="s">
        <v>2185</v>
      </c>
      <c r="C2172" t="s">
        <v>2179</v>
      </c>
      <c r="D2172">
        <v>909</v>
      </c>
      <c r="E2172">
        <v>874</v>
      </c>
      <c r="F2172">
        <f t="shared" si="33"/>
        <v>11</v>
      </c>
      <c r="G2172" t="str">
        <f>STANDINGS_RBI[[#This Row],[League]]&amp;STANDINGS_RBI[[#This Row],[Team]]</f>
        <v>$150 Draft Champions Jan 27 1:00 pm Lg.3630EA Sports 55</v>
      </c>
    </row>
    <row r="2173" spans="1:7" x14ac:dyDescent="0.25">
      <c r="A2173">
        <v>2269</v>
      </c>
      <c r="B2173" t="s">
        <v>171</v>
      </c>
      <c r="C2173" t="s">
        <v>2179</v>
      </c>
      <c r="D2173">
        <v>885</v>
      </c>
      <c r="E2173">
        <v>638.5</v>
      </c>
      <c r="F2173">
        <f t="shared" si="33"/>
        <v>12</v>
      </c>
      <c r="G2173" t="str">
        <f>STANDINGS_RBI[[#This Row],[League]]&amp;STANDINGS_RBI[[#This Row],[Team]]</f>
        <v>$150 Draft Champions Jan 27 1:00 pm Lg.3630Dan's Danimals</v>
      </c>
    </row>
    <row r="2174" spans="1:7" x14ac:dyDescent="0.25">
      <c r="A2174">
        <v>2304</v>
      </c>
      <c r="B2174" t="s">
        <v>2181</v>
      </c>
      <c r="C2174" t="s">
        <v>2179</v>
      </c>
      <c r="D2174">
        <v>882</v>
      </c>
      <c r="E2174">
        <v>610</v>
      </c>
      <c r="F2174">
        <f t="shared" si="33"/>
        <v>13</v>
      </c>
      <c r="G2174" t="str">
        <f>STANDINGS_RBI[[#This Row],[League]]&amp;STANDINGS_RBI[[#This Row],[Team]]</f>
        <v>$150 Draft Champions Jan 27 1:00 pm Lg.3630Team Notaro</v>
      </c>
    </row>
    <row r="2175" spans="1:7" x14ac:dyDescent="0.25">
      <c r="A2175">
        <v>2704</v>
      </c>
      <c r="B2175" t="s">
        <v>2182</v>
      </c>
      <c r="C2175" t="s">
        <v>2179</v>
      </c>
      <c r="D2175">
        <v>818</v>
      </c>
      <c r="E2175">
        <v>206</v>
      </c>
      <c r="F2175">
        <f t="shared" si="33"/>
        <v>14</v>
      </c>
      <c r="G2175" t="str">
        <f>STANDINGS_RBI[[#This Row],[League]]&amp;STANDINGS_RBI[[#This Row],[Team]]</f>
        <v>$150 Draft Champions Jan 27 1:00 pm Lg.3630Atlanta Braves</v>
      </c>
    </row>
    <row r="2176" spans="1:7" x14ac:dyDescent="0.25">
      <c r="A2176">
        <v>2803</v>
      </c>
      <c r="B2176" t="s">
        <v>2180</v>
      </c>
      <c r="C2176" t="s">
        <v>2179</v>
      </c>
      <c r="D2176">
        <v>784</v>
      </c>
      <c r="E2176">
        <v>107</v>
      </c>
      <c r="F2176">
        <f t="shared" si="33"/>
        <v>15</v>
      </c>
      <c r="G2176" t="str">
        <f>STANDINGS_RBI[[#This Row],[League]]&amp;STANDINGS_RBI[[#This Row],[Team]]</f>
        <v>$150 Draft Champions Jan 27 1:00 pm Lg.3630EMERSON 7</v>
      </c>
    </row>
    <row r="2177" spans="1:7" x14ac:dyDescent="0.25">
      <c r="A2177">
        <v>115</v>
      </c>
      <c r="B2177" t="s">
        <v>87</v>
      </c>
      <c r="C2177" t="s">
        <v>2187</v>
      </c>
      <c r="D2177">
        <v>1098</v>
      </c>
      <c r="E2177">
        <v>2796.5</v>
      </c>
      <c r="F2177">
        <f t="shared" si="33"/>
        <v>1</v>
      </c>
      <c r="G2177" t="str">
        <f>STANDINGS_RBI[[#This Row],[League]]&amp;STANDINGS_RBI[[#This Row],[Team]]</f>
        <v>$150 Draft Champions Jan 28 1:00 pm Lg.3632The Northsiders</v>
      </c>
    </row>
    <row r="2178" spans="1:7" x14ac:dyDescent="0.25">
      <c r="A2178">
        <v>245</v>
      </c>
      <c r="B2178" t="s">
        <v>2186</v>
      </c>
      <c r="C2178" t="s">
        <v>2187</v>
      </c>
      <c r="D2178">
        <v>1070</v>
      </c>
      <c r="E2178">
        <v>2668</v>
      </c>
      <c r="F2178">
        <f t="shared" si="33"/>
        <v>2</v>
      </c>
      <c r="G2178" t="str">
        <f>STANDINGS_RBI[[#This Row],[League]]&amp;STANDINGS_RBI[[#This Row],[Team]]</f>
        <v>$150 Draft Champions Jan 28 1:00 pm Lg.3632UNMerciful1</v>
      </c>
    </row>
    <row r="2179" spans="1:7" x14ac:dyDescent="0.25">
      <c r="A2179">
        <v>405</v>
      </c>
      <c r="B2179" t="s">
        <v>31</v>
      </c>
      <c r="C2179" t="s">
        <v>2187</v>
      </c>
      <c r="D2179">
        <v>1047</v>
      </c>
      <c r="E2179">
        <v>2509</v>
      </c>
      <c r="F2179">
        <f t="shared" ref="F2179:F2242" si="34">IF(C2179=C2178,F2178+1,1)</f>
        <v>3</v>
      </c>
      <c r="G2179" t="str">
        <f>STANDINGS_RBI[[#This Row],[League]]&amp;STANDINGS_RBI[[#This Row],[Team]]</f>
        <v>$150 Draft Champions Jan 28 1:00 pm Lg.3632True and Correct</v>
      </c>
    </row>
    <row r="2180" spans="1:7" x14ac:dyDescent="0.25">
      <c r="A2180">
        <v>706</v>
      </c>
      <c r="B2180" t="s">
        <v>2196</v>
      </c>
      <c r="C2180" t="s">
        <v>2187</v>
      </c>
      <c r="D2180">
        <v>1013</v>
      </c>
      <c r="E2180">
        <v>2202.5</v>
      </c>
      <c r="F2180">
        <f t="shared" si="34"/>
        <v>4</v>
      </c>
      <c r="G2180" t="str">
        <f>STANDINGS_RBI[[#This Row],[League]]&amp;STANDINGS_RBI[[#This Row],[Team]]</f>
        <v>$150 Draft Champions Jan 28 1:00 pm Lg.3632Moscow Mules</v>
      </c>
    </row>
    <row r="2181" spans="1:7" x14ac:dyDescent="0.25">
      <c r="A2181">
        <v>780</v>
      </c>
      <c r="B2181" t="s">
        <v>2190</v>
      </c>
      <c r="C2181" t="s">
        <v>2187</v>
      </c>
      <c r="D2181">
        <v>1007</v>
      </c>
      <c r="E2181">
        <v>2131.5</v>
      </c>
      <c r="F2181">
        <f t="shared" si="34"/>
        <v>5</v>
      </c>
      <c r="G2181" t="str">
        <f>STANDINGS_RBI[[#This Row],[League]]&amp;STANDINGS_RBI[[#This Row],[Team]]</f>
        <v>$150 Draft Champions Jan 28 1:00 pm Lg.3632Lahalito</v>
      </c>
    </row>
    <row r="2182" spans="1:7" x14ac:dyDescent="0.25">
      <c r="A2182">
        <v>1208</v>
      </c>
      <c r="B2182" t="s">
        <v>2192</v>
      </c>
      <c r="C2182" t="s">
        <v>2187</v>
      </c>
      <c r="D2182">
        <v>971</v>
      </c>
      <c r="E2182">
        <v>1696</v>
      </c>
      <c r="F2182">
        <f t="shared" si="34"/>
        <v>6</v>
      </c>
      <c r="G2182" t="str">
        <f>STANDINGS_RBI[[#This Row],[League]]&amp;STANDINGS_RBI[[#This Row],[Team]]</f>
        <v>$150 Draft Champions Jan 28 1:00 pm Lg.3632BREW CREW DC2</v>
      </c>
    </row>
    <row r="2183" spans="1:7" x14ac:dyDescent="0.25">
      <c r="A2183">
        <v>1642</v>
      </c>
      <c r="B2183" t="s">
        <v>2188</v>
      </c>
      <c r="C2183" t="s">
        <v>2187</v>
      </c>
      <c r="D2183">
        <v>938</v>
      </c>
      <c r="E2183">
        <v>1262.5</v>
      </c>
      <c r="F2183">
        <f t="shared" si="34"/>
        <v>7</v>
      </c>
      <c r="G2183" t="str">
        <f>STANDINGS_RBI[[#This Row],[League]]&amp;STANDINGS_RBI[[#This Row],[Team]]</f>
        <v>$150 Draft Champions Jan 28 1:00 pm Lg.3632*ICEMAN</v>
      </c>
    </row>
    <row r="2184" spans="1:7" x14ac:dyDescent="0.25">
      <c r="A2184">
        <v>1669</v>
      </c>
      <c r="B2184" t="s">
        <v>2197</v>
      </c>
      <c r="C2184" t="s">
        <v>2187</v>
      </c>
      <c r="D2184">
        <v>937</v>
      </c>
      <c r="E2184">
        <v>1247.5</v>
      </c>
      <c r="F2184">
        <f t="shared" si="34"/>
        <v>8</v>
      </c>
      <c r="G2184" t="str">
        <f>STANDINGS_RBI[[#This Row],[League]]&amp;STANDINGS_RBI[[#This Row],[Team]]</f>
        <v>$150 Draft Champions Jan 28 1:00 pm Lg.3632War Boys 3</v>
      </c>
    </row>
    <row r="2185" spans="1:7" x14ac:dyDescent="0.25">
      <c r="A2185">
        <v>1691</v>
      </c>
      <c r="B2185" t="s">
        <v>2193</v>
      </c>
      <c r="C2185" t="s">
        <v>2187</v>
      </c>
      <c r="D2185">
        <v>934</v>
      </c>
      <c r="E2185">
        <v>1215.5</v>
      </c>
      <c r="F2185">
        <f t="shared" si="34"/>
        <v>9</v>
      </c>
      <c r="G2185" t="str">
        <f>STANDINGS_RBI[[#This Row],[League]]&amp;STANDINGS_RBI[[#This Row],[Team]]</f>
        <v>$150 Draft Champions Jan 28 1:00 pm Lg.3632Eagles</v>
      </c>
    </row>
    <row r="2186" spans="1:7" x14ac:dyDescent="0.25">
      <c r="A2186">
        <v>1953</v>
      </c>
      <c r="B2186" t="s">
        <v>2194</v>
      </c>
      <c r="C2186" t="s">
        <v>2187</v>
      </c>
      <c r="D2186">
        <v>916</v>
      </c>
      <c r="E2186">
        <v>953.5</v>
      </c>
      <c r="F2186">
        <f t="shared" si="34"/>
        <v>10</v>
      </c>
      <c r="G2186" t="str">
        <f>STANDINGS_RBI[[#This Row],[League]]&amp;STANDINGS_RBI[[#This Row],[Team]]</f>
        <v>$150 Draft Champions Jan 28 1:00 pm Lg.363250 ROUNDS</v>
      </c>
    </row>
    <row r="2187" spans="1:7" x14ac:dyDescent="0.25">
      <c r="A2187">
        <v>2145</v>
      </c>
      <c r="B2187" t="s">
        <v>2195</v>
      </c>
      <c r="C2187" t="s">
        <v>2187</v>
      </c>
      <c r="D2187">
        <v>899</v>
      </c>
      <c r="E2187">
        <v>762.5</v>
      </c>
      <c r="F2187">
        <f t="shared" si="34"/>
        <v>11</v>
      </c>
      <c r="G2187" t="str">
        <f>STANDINGS_RBI[[#This Row],[League]]&amp;STANDINGS_RBI[[#This Row],[Team]]</f>
        <v>$150 Draft Champions Jan 28 1:00 pm Lg.3632Dookie McGee v5 - $150</v>
      </c>
    </row>
    <row r="2188" spans="1:7" x14ac:dyDescent="0.25">
      <c r="A2188">
        <v>2355</v>
      </c>
      <c r="B2188" t="s">
        <v>2191</v>
      </c>
      <c r="C2188" t="s">
        <v>2187</v>
      </c>
      <c r="D2188">
        <v>875</v>
      </c>
      <c r="E2188">
        <v>556</v>
      </c>
      <c r="F2188">
        <f t="shared" si="34"/>
        <v>12</v>
      </c>
      <c r="G2188" t="str">
        <f>STANDINGS_RBI[[#This Row],[League]]&amp;STANDINGS_RBI[[#This Row],[Team]]</f>
        <v>$150 Draft Champions Jan 28 1:00 pm Lg.3632Juggernaut...</v>
      </c>
    </row>
    <row r="2189" spans="1:7" x14ac:dyDescent="0.25">
      <c r="A2189">
        <v>2386</v>
      </c>
      <c r="B2189" t="s">
        <v>306</v>
      </c>
      <c r="C2189" t="s">
        <v>2187</v>
      </c>
      <c r="D2189">
        <v>871</v>
      </c>
      <c r="E2189">
        <v>526.5</v>
      </c>
      <c r="F2189">
        <f t="shared" si="34"/>
        <v>13</v>
      </c>
      <c r="G2189" t="str">
        <f>STANDINGS_RBI[[#This Row],[League]]&amp;STANDINGS_RBI[[#This Row],[Team]]</f>
        <v>$150 Draft Champions Jan 28 1:00 pm Lg.3632NyMets</v>
      </c>
    </row>
    <row r="2190" spans="1:7" x14ac:dyDescent="0.25">
      <c r="A2190">
        <v>2651</v>
      </c>
      <c r="B2190" t="s">
        <v>2189</v>
      </c>
      <c r="C2190" t="s">
        <v>2187</v>
      </c>
      <c r="D2190">
        <v>829</v>
      </c>
      <c r="E2190">
        <v>259.5</v>
      </c>
      <c r="F2190">
        <f t="shared" si="34"/>
        <v>14</v>
      </c>
      <c r="G2190" t="str">
        <f>STANDINGS_RBI[[#This Row],[League]]&amp;STANDINGS_RBI[[#This Row],[Team]]</f>
        <v>$150 Draft Champions Jan 28 1:00 pm Lg.3632Alwaysnextyr</v>
      </c>
    </row>
    <row r="2191" spans="1:7" x14ac:dyDescent="0.25">
      <c r="A2191">
        <v>2816</v>
      </c>
      <c r="B2191" t="s">
        <v>768</v>
      </c>
      <c r="C2191" t="s">
        <v>2187</v>
      </c>
      <c r="D2191">
        <v>780</v>
      </c>
      <c r="E2191">
        <v>96.5</v>
      </c>
      <c r="F2191">
        <f t="shared" si="34"/>
        <v>15</v>
      </c>
      <c r="G2191" t="str">
        <f>STANDINGS_RBI[[#This Row],[League]]&amp;STANDINGS_RBI[[#This Row],[Team]]</f>
        <v>$150 Draft Champions Jan 28 1:00 pm Lg.3632Team Tran</v>
      </c>
    </row>
    <row r="2192" spans="1:7" x14ac:dyDescent="0.25">
      <c r="A2192">
        <v>29</v>
      </c>
      <c r="B2192" t="s">
        <v>2203</v>
      </c>
      <c r="C2192" t="s">
        <v>2199</v>
      </c>
      <c r="D2192">
        <v>1138</v>
      </c>
      <c r="E2192">
        <v>2880.5</v>
      </c>
      <c r="F2192">
        <f t="shared" si="34"/>
        <v>1</v>
      </c>
      <c r="G2192" t="str">
        <f>STANDINGS_RBI[[#This Row],[League]]&amp;STANDINGS_RBI[[#This Row],[Team]]</f>
        <v>$150 Draft Champions Jan 29 1:00 pm Lg.363380 Grade</v>
      </c>
    </row>
    <row r="2193" spans="1:7" x14ac:dyDescent="0.25">
      <c r="A2193">
        <v>163</v>
      </c>
      <c r="B2193" t="s">
        <v>2198</v>
      </c>
      <c r="C2193" t="s">
        <v>2199</v>
      </c>
      <c r="D2193">
        <v>1086</v>
      </c>
      <c r="E2193">
        <v>2746.5</v>
      </c>
      <c r="F2193">
        <f t="shared" si="34"/>
        <v>2</v>
      </c>
      <c r="G2193" t="str">
        <f>STANDINGS_RBI[[#This Row],[League]]&amp;STANDINGS_RBI[[#This Row],[Team]]</f>
        <v>$150 Draft Champions Jan 29 1:00 pm Lg.3633Prime Spiral</v>
      </c>
    </row>
    <row r="2194" spans="1:7" x14ac:dyDescent="0.25">
      <c r="A2194">
        <v>241</v>
      </c>
      <c r="B2194" t="s">
        <v>2200</v>
      </c>
      <c r="C2194" t="s">
        <v>2199</v>
      </c>
      <c r="D2194">
        <v>1070</v>
      </c>
      <c r="E2194">
        <v>2668</v>
      </c>
      <c r="F2194">
        <f t="shared" si="34"/>
        <v>3</v>
      </c>
      <c r="G2194" t="str">
        <f>STANDINGS_RBI[[#This Row],[League]]&amp;STANDINGS_RBI[[#This Row],[Team]]</f>
        <v>$150 Draft Champions Jan 29 1:00 pm Lg.3633Knights</v>
      </c>
    </row>
    <row r="2195" spans="1:7" x14ac:dyDescent="0.25">
      <c r="A2195">
        <v>243</v>
      </c>
      <c r="B2195" t="s">
        <v>2204</v>
      </c>
      <c r="C2195" t="s">
        <v>2199</v>
      </c>
      <c r="D2195">
        <v>1070</v>
      </c>
      <c r="E2195">
        <v>2668</v>
      </c>
      <c r="F2195">
        <f t="shared" si="34"/>
        <v>4</v>
      </c>
      <c r="G2195" t="str">
        <f>STANDINGS_RBI[[#This Row],[League]]&amp;STANDINGS_RBI[[#This Row],[Team]]</f>
        <v>$150 Draft Champions Jan 29 1:00 pm Lg.3633Muddy Waters</v>
      </c>
    </row>
    <row r="2196" spans="1:7" x14ac:dyDescent="0.25">
      <c r="A2196">
        <v>1194</v>
      </c>
      <c r="B2196" t="s">
        <v>2201</v>
      </c>
      <c r="C2196" t="s">
        <v>2199</v>
      </c>
      <c r="D2196">
        <v>973</v>
      </c>
      <c r="E2196">
        <v>1725</v>
      </c>
      <c r="F2196">
        <f t="shared" si="34"/>
        <v>5</v>
      </c>
      <c r="G2196" t="str">
        <f>STANDINGS_RBI[[#This Row],[League]]&amp;STANDINGS_RBI[[#This Row],[Team]]</f>
        <v>$150 Draft Champions Jan 29 1:00 pm Lg.3633level 7 laser lotus</v>
      </c>
    </row>
    <row r="2197" spans="1:7" x14ac:dyDescent="0.25">
      <c r="A2197">
        <v>1530</v>
      </c>
      <c r="B2197" t="s">
        <v>271</v>
      </c>
      <c r="C2197" t="s">
        <v>2199</v>
      </c>
      <c r="D2197">
        <v>949</v>
      </c>
      <c r="E2197">
        <v>1387</v>
      </c>
      <c r="F2197">
        <f t="shared" si="34"/>
        <v>6</v>
      </c>
      <c r="G2197" t="str">
        <f>STANDINGS_RBI[[#This Row],[League]]&amp;STANDINGS_RBI[[#This Row],[Team]]</f>
        <v>$150 Draft Champions Jan 29 1:00 pm Lg.3633Team brace</v>
      </c>
    </row>
    <row r="2198" spans="1:7" x14ac:dyDescent="0.25">
      <c r="A2198">
        <v>1605</v>
      </c>
      <c r="B2198" t="s">
        <v>2207</v>
      </c>
      <c r="C2198" t="s">
        <v>2199</v>
      </c>
      <c r="D2198">
        <v>942</v>
      </c>
      <c r="E2198">
        <v>1308.5</v>
      </c>
      <c r="F2198">
        <f t="shared" si="34"/>
        <v>7</v>
      </c>
      <c r="G2198" t="str">
        <f>STANDINGS_RBI[[#This Row],[League]]&amp;STANDINGS_RBI[[#This Row],[Team]]</f>
        <v>$150 Draft Champions Jan 29 1:00 pm Lg.3633The Nutz</v>
      </c>
    </row>
    <row r="2199" spans="1:7" x14ac:dyDescent="0.25">
      <c r="A2199">
        <v>1773</v>
      </c>
      <c r="B2199" t="s">
        <v>130</v>
      </c>
      <c r="C2199" t="s">
        <v>2199</v>
      </c>
      <c r="D2199">
        <v>929</v>
      </c>
      <c r="E2199">
        <v>1143</v>
      </c>
      <c r="F2199">
        <f t="shared" si="34"/>
        <v>8</v>
      </c>
      <c r="G2199" t="str">
        <f>STANDINGS_RBI[[#This Row],[League]]&amp;STANDINGS_RBI[[#This Row],[Team]]</f>
        <v>$150 Draft Champions Jan 29 1:00 pm Lg.3633PTPers</v>
      </c>
    </row>
    <row r="2200" spans="1:7" x14ac:dyDescent="0.25">
      <c r="A2200">
        <v>1798</v>
      </c>
      <c r="B2200" t="s">
        <v>2206</v>
      </c>
      <c r="C2200" t="s">
        <v>2199</v>
      </c>
      <c r="D2200">
        <v>926</v>
      </c>
      <c r="E2200">
        <v>1109.5</v>
      </c>
      <c r="F2200">
        <f t="shared" si="34"/>
        <v>9</v>
      </c>
      <c r="G2200" t="str">
        <f>STANDINGS_RBI[[#This Row],[League]]&amp;STANDINGS_RBI[[#This Row],[Team]]</f>
        <v>$150 Draft Champions Jan 29 1:00 pm Lg.3633Capitol Knockers Rides Again II</v>
      </c>
    </row>
    <row r="2201" spans="1:7" x14ac:dyDescent="0.25">
      <c r="A2201">
        <v>1914</v>
      </c>
      <c r="B2201" t="s">
        <v>454</v>
      </c>
      <c r="C2201" t="s">
        <v>2199</v>
      </c>
      <c r="D2201">
        <v>919</v>
      </c>
      <c r="E2201">
        <v>997.5</v>
      </c>
      <c r="F2201">
        <f t="shared" si="34"/>
        <v>10</v>
      </c>
      <c r="G2201" t="str">
        <f>STANDINGS_RBI[[#This Row],[League]]&amp;STANDINGS_RBI[[#This Row],[Team]]</f>
        <v>$150 Draft Champions Jan 29 1:00 pm Lg.3633Lugnuts DC II</v>
      </c>
    </row>
    <row r="2202" spans="1:7" x14ac:dyDescent="0.25">
      <c r="A2202">
        <v>1918</v>
      </c>
      <c r="B2202" t="s">
        <v>2202</v>
      </c>
      <c r="C2202" t="s">
        <v>2199</v>
      </c>
      <c r="D2202">
        <v>919</v>
      </c>
      <c r="E2202">
        <v>997.5</v>
      </c>
      <c r="F2202">
        <f t="shared" si="34"/>
        <v>11</v>
      </c>
      <c r="G2202" t="str">
        <f>STANDINGS_RBI[[#This Row],[League]]&amp;STANDINGS_RBI[[#This Row],[Team]]</f>
        <v>$150 Draft Champions Jan 29 1:00 pm Lg.3633Team Jaggi</v>
      </c>
    </row>
    <row r="2203" spans="1:7" x14ac:dyDescent="0.25">
      <c r="A2203">
        <v>1961</v>
      </c>
      <c r="B2203" t="s">
        <v>486</v>
      </c>
      <c r="C2203" t="s">
        <v>2199</v>
      </c>
      <c r="D2203">
        <v>916</v>
      </c>
      <c r="E2203">
        <v>953.5</v>
      </c>
      <c r="F2203">
        <f t="shared" si="34"/>
        <v>12</v>
      </c>
      <c r="G2203" t="str">
        <f>STANDINGS_RBI[[#This Row],[League]]&amp;STANDINGS_RBI[[#This Row],[Team]]</f>
        <v>$150 Draft Champions Jan 29 1:00 pm Lg.3633Surfer Rosa</v>
      </c>
    </row>
    <row r="2204" spans="1:7" x14ac:dyDescent="0.25">
      <c r="A2204">
        <v>2642</v>
      </c>
      <c r="B2204" t="s">
        <v>2205</v>
      </c>
      <c r="C2204" t="s">
        <v>2199</v>
      </c>
      <c r="D2204">
        <v>832</v>
      </c>
      <c r="E2204">
        <v>268</v>
      </c>
      <c r="F2204">
        <f t="shared" si="34"/>
        <v>13</v>
      </c>
      <c r="G2204" t="str">
        <f>STANDINGS_RBI[[#This Row],[League]]&amp;STANDINGS_RBI[[#This Row],[Team]]</f>
        <v>$150 Draft Champions Jan 29 1:00 pm Lg.3633NO Whiner's</v>
      </c>
    </row>
    <row r="2205" spans="1:7" x14ac:dyDescent="0.25">
      <c r="A2205">
        <v>2828</v>
      </c>
      <c r="B2205" t="s">
        <v>491</v>
      </c>
      <c r="C2205" t="s">
        <v>2199</v>
      </c>
      <c r="D2205">
        <v>773</v>
      </c>
      <c r="E2205">
        <v>83.5</v>
      </c>
      <c r="F2205">
        <f t="shared" si="34"/>
        <v>14</v>
      </c>
      <c r="G2205" t="str">
        <f>STANDINGS_RBI[[#This Row],[League]]&amp;STANDINGS_RBI[[#This Row],[Team]]</f>
        <v>$150 Draft Champions Jan 29 1:00 pm Lg.3633Team Wojciechowski</v>
      </c>
    </row>
    <row r="2206" spans="1:7" x14ac:dyDescent="0.25">
      <c r="A2206">
        <v>2856</v>
      </c>
      <c r="B2206" t="s">
        <v>1222</v>
      </c>
      <c r="C2206" t="s">
        <v>2199</v>
      </c>
      <c r="D2206">
        <v>754</v>
      </c>
      <c r="E2206">
        <v>56</v>
      </c>
      <c r="F2206">
        <f t="shared" si="34"/>
        <v>15</v>
      </c>
      <c r="G2206" t="str">
        <f>STANDINGS_RBI[[#This Row],[League]]&amp;STANDINGS_RBI[[#This Row],[Team]]</f>
        <v>$150 Draft Champions Jan 29 1:00 pm Lg.3633Team Levy</v>
      </c>
    </row>
    <row r="2207" spans="1:7" x14ac:dyDescent="0.25">
      <c r="A2207">
        <v>177</v>
      </c>
      <c r="B2207" t="s">
        <v>2209</v>
      </c>
      <c r="C2207" t="s">
        <v>2208</v>
      </c>
      <c r="D2207">
        <v>1084</v>
      </c>
      <c r="E2207">
        <v>2736</v>
      </c>
      <c r="F2207">
        <f t="shared" si="34"/>
        <v>1</v>
      </c>
      <c r="G2207" t="str">
        <f>STANDINGS_RBI[[#This Row],[League]]&amp;STANDINGS_RBI[[#This Row],[Team]]</f>
        <v>$150 Draft Champions Jan 30 1:00 pm Lg.3635ShowtimeDC58</v>
      </c>
    </row>
    <row r="2208" spans="1:7" x14ac:dyDescent="0.25">
      <c r="A2208">
        <v>518</v>
      </c>
      <c r="B2208" t="s">
        <v>369</v>
      </c>
      <c r="C2208" t="s">
        <v>2208</v>
      </c>
      <c r="D2208">
        <v>1032</v>
      </c>
      <c r="E2208">
        <v>2391</v>
      </c>
      <c r="F2208">
        <f t="shared" si="34"/>
        <v>2</v>
      </c>
      <c r="G2208" t="str">
        <f>STANDINGS_RBI[[#This Row],[League]]&amp;STANDINGS_RBI[[#This Row],[Team]]</f>
        <v>$150 Draft Champions Jan 30 1:00 pm Lg.3635Big Boy</v>
      </c>
    </row>
    <row r="2209" spans="1:7" x14ac:dyDescent="0.25">
      <c r="A2209">
        <v>581</v>
      </c>
      <c r="B2209" t="s">
        <v>2212</v>
      </c>
      <c r="C2209" t="s">
        <v>2208</v>
      </c>
      <c r="D2209">
        <v>1026</v>
      </c>
      <c r="E2209">
        <v>2332.5</v>
      </c>
      <c r="F2209">
        <f t="shared" si="34"/>
        <v>3</v>
      </c>
      <c r="G2209" t="str">
        <f>STANDINGS_RBI[[#This Row],[League]]&amp;STANDINGS_RBI[[#This Row],[Team]]</f>
        <v>$150 Draft Champions Jan 30 1:00 pm Lg.3635Tito's Revenge</v>
      </c>
    </row>
    <row r="2210" spans="1:7" x14ac:dyDescent="0.25">
      <c r="A2210">
        <v>771</v>
      </c>
      <c r="B2210" t="s">
        <v>1550</v>
      </c>
      <c r="C2210" t="s">
        <v>2208</v>
      </c>
      <c r="D2210">
        <v>1008</v>
      </c>
      <c r="E2210">
        <v>2145</v>
      </c>
      <c r="F2210">
        <f t="shared" si="34"/>
        <v>4</v>
      </c>
      <c r="G2210" t="str">
        <f>STANDINGS_RBI[[#This Row],[League]]&amp;STANDINGS_RBI[[#This Row],[Team]]</f>
        <v>$150 Draft Champions Jan 30 1:00 pm Lg.3635Wellington Blacks</v>
      </c>
    </row>
    <row r="2211" spans="1:7" x14ac:dyDescent="0.25">
      <c r="A2211">
        <v>1206</v>
      </c>
      <c r="B2211" t="s">
        <v>107</v>
      </c>
      <c r="C2211" t="s">
        <v>2208</v>
      </c>
      <c r="D2211">
        <v>972</v>
      </c>
      <c r="E2211">
        <v>1710</v>
      </c>
      <c r="F2211">
        <f t="shared" si="34"/>
        <v>5</v>
      </c>
      <c r="G2211" t="str">
        <f>STANDINGS_RBI[[#This Row],[League]]&amp;STANDINGS_RBI[[#This Row],[Team]]</f>
        <v>$150 Draft Champions Jan 30 1:00 pm Lg.3635Team Scott</v>
      </c>
    </row>
    <row r="2212" spans="1:7" x14ac:dyDescent="0.25">
      <c r="A2212">
        <v>1449</v>
      </c>
      <c r="B2212" t="s">
        <v>388</v>
      </c>
      <c r="C2212" t="s">
        <v>2208</v>
      </c>
      <c r="D2212">
        <v>954</v>
      </c>
      <c r="E2212">
        <v>1463.5</v>
      </c>
      <c r="F2212">
        <f t="shared" si="34"/>
        <v>6</v>
      </c>
      <c r="G2212" t="str">
        <f>STANDINGS_RBI[[#This Row],[League]]&amp;STANDINGS_RBI[[#This Row],[Team]]</f>
        <v>$150 Draft Champions Jan 30 1:00 pm Lg.3635Pacific Rim</v>
      </c>
    </row>
    <row r="2213" spans="1:7" x14ac:dyDescent="0.25">
      <c r="A2213">
        <v>1534</v>
      </c>
      <c r="B2213" t="s">
        <v>408</v>
      </c>
      <c r="C2213" t="s">
        <v>2208</v>
      </c>
      <c r="D2213">
        <v>948</v>
      </c>
      <c r="E2213">
        <v>1371.5</v>
      </c>
      <c r="F2213">
        <f t="shared" si="34"/>
        <v>7</v>
      </c>
      <c r="G2213" t="str">
        <f>STANDINGS_RBI[[#This Row],[League]]&amp;STANDINGS_RBI[[#This Row],[Team]]</f>
        <v>$150 Draft Champions Jan 30 1:00 pm Lg.3635Cardinal Crunch 1</v>
      </c>
    </row>
    <row r="2214" spans="1:7" x14ac:dyDescent="0.25">
      <c r="A2214">
        <v>1551</v>
      </c>
      <c r="B2214" t="s">
        <v>2215</v>
      </c>
      <c r="C2214" t="s">
        <v>2208</v>
      </c>
      <c r="D2214">
        <v>947</v>
      </c>
      <c r="E2214">
        <v>1360.5</v>
      </c>
      <c r="F2214">
        <f t="shared" si="34"/>
        <v>8</v>
      </c>
      <c r="G2214" t="str">
        <f>STANDINGS_RBI[[#This Row],[League]]&amp;STANDINGS_RBI[[#This Row],[Team]]</f>
        <v>$150 Draft Champions Jan 30 1:00 pm Lg.3635Pyrolitic Decomposition 8</v>
      </c>
    </row>
    <row r="2215" spans="1:7" x14ac:dyDescent="0.25">
      <c r="A2215">
        <v>1573</v>
      </c>
      <c r="B2215" t="s">
        <v>2210</v>
      </c>
      <c r="C2215" t="s">
        <v>2208</v>
      </c>
      <c r="D2215">
        <v>945</v>
      </c>
      <c r="E2215">
        <v>1341.5</v>
      </c>
      <c r="F2215">
        <f t="shared" si="34"/>
        <v>9</v>
      </c>
      <c r="G2215" t="str">
        <f>STANDINGS_RBI[[#This Row],[League]]&amp;STANDINGS_RBI[[#This Row],[Team]]</f>
        <v>$150 Draft Champions Jan 30 1:00 pm Lg.3635The Yeti</v>
      </c>
    </row>
    <row r="2216" spans="1:7" x14ac:dyDescent="0.25">
      <c r="A2216">
        <v>1586</v>
      </c>
      <c r="B2216" t="s">
        <v>180</v>
      </c>
      <c r="C2216" t="s">
        <v>2208</v>
      </c>
      <c r="D2216">
        <v>944</v>
      </c>
      <c r="E2216">
        <v>1328.5</v>
      </c>
      <c r="F2216">
        <f t="shared" si="34"/>
        <v>10</v>
      </c>
      <c r="G2216" t="str">
        <f>STANDINGS_RBI[[#This Row],[League]]&amp;STANDINGS_RBI[[#This Row],[Team]]</f>
        <v>$150 Draft Champions Jan 30 1:00 pm Lg.3635Midnight Express</v>
      </c>
    </row>
    <row r="2217" spans="1:7" x14ac:dyDescent="0.25">
      <c r="A2217">
        <v>1738</v>
      </c>
      <c r="B2217" t="s">
        <v>2214</v>
      </c>
      <c r="C2217" t="s">
        <v>2208</v>
      </c>
      <c r="D2217">
        <v>931</v>
      </c>
      <c r="E2217">
        <v>1171.5</v>
      </c>
      <c r="F2217">
        <f t="shared" si="34"/>
        <v>11</v>
      </c>
      <c r="G2217" t="str">
        <f>STANDINGS_RBI[[#This Row],[League]]&amp;STANDINGS_RBI[[#This Row],[Team]]</f>
        <v>$150 Draft Champions Jan 30 1:00 pm Lg.3635Simoleons</v>
      </c>
    </row>
    <row r="2218" spans="1:7" x14ac:dyDescent="0.25">
      <c r="A2218">
        <v>1995</v>
      </c>
      <c r="B2218" t="s">
        <v>2213</v>
      </c>
      <c r="C2218" t="s">
        <v>2208</v>
      </c>
      <c r="D2218">
        <v>912</v>
      </c>
      <c r="E2218">
        <v>909.5</v>
      </c>
      <c r="F2218">
        <f t="shared" si="34"/>
        <v>12</v>
      </c>
      <c r="G2218" t="str">
        <f>STANDINGS_RBI[[#This Row],[League]]&amp;STANDINGS_RBI[[#This Row],[Team]]</f>
        <v>$150 Draft Champions Jan 30 1:00 pm Lg.3635Cant we all just get a Wong</v>
      </c>
    </row>
    <row r="2219" spans="1:7" x14ac:dyDescent="0.25">
      <c r="A2219">
        <v>2060</v>
      </c>
      <c r="B2219" t="s">
        <v>2211</v>
      </c>
      <c r="C2219" t="s">
        <v>2208</v>
      </c>
      <c r="D2219">
        <v>906</v>
      </c>
      <c r="E2219">
        <v>848</v>
      </c>
      <c r="F2219">
        <f t="shared" si="34"/>
        <v>13</v>
      </c>
      <c r="G2219" t="str">
        <f>STANDINGS_RBI[[#This Row],[League]]&amp;STANDINGS_RBI[[#This Row],[Team]]</f>
        <v>$150 Draft Champions Jan 30 1:00 pm Lg.3635Hungry Dogs Hunt Best II</v>
      </c>
    </row>
    <row r="2220" spans="1:7" x14ac:dyDescent="0.25">
      <c r="A2220">
        <v>2188</v>
      </c>
      <c r="B2220" t="s">
        <v>103</v>
      </c>
      <c r="C2220" t="s">
        <v>2208</v>
      </c>
      <c r="D2220">
        <v>895</v>
      </c>
      <c r="E2220">
        <v>720</v>
      </c>
      <c r="F2220">
        <f t="shared" si="34"/>
        <v>14</v>
      </c>
      <c r="G2220" t="str">
        <f>STANDINGS_RBI[[#This Row],[League]]&amp;STANDINGS_RBI[[#This Row],[Team]]</f>
        <v>$150 Draft Champions Jan 30 1:00 pm Lg.3635BIG LUSCIOUS III</v>
      </c>
    </row>
    <row r="2221" spans="1:7" x14ac:dyDescent="0.25">
      <c r="A2221">
        <v>2853</v>
      </c>
      <c r="B2221" t="s">
        <v>224</v>
      </c>
      <c r="C2221" t="s">
        <v>2208</v>
      </c>
      <c r="D2221">
        <v>757</v>
      </c>
      <c r="E2221">
        <v>58.5</v>
      </c>
      <c r="F2221">
        <f t="shared" si="34"/>
        <v>15</v>
      </c>
      <c r="G2221" t="str">
        <f>STANDINGS_RBI[[#This Row],[League]]&amp;STANDINGS_RBI[[#This Row],[Team]]</f>
        <v>$150 Draft Champions Jan 30 1:00 pm Lg.3635Top Dog</v>
      </c>
    </row>
    <row r="2222" spans="1:7" x14ac:dyDescent="0.25">
      <c r="A2222">
        <v>20</v>
      </c>
      <c r="B2222" t="s">
        <v>2217</v>
      </c>
      <c r="C2222" t="s">
        <v>2216</v>
      </c>
      <c r="D2222">
        <v>1146</v>
      </c>
      <c r="E2222">
        <v>2890</v>
      </c>
      <c r="F2222">
        <f t="shared" si="34"/>
        <v>1</v>
      </c>
      <c r="G2222" t="str">
        <f>STANDINGS_RBI[[#This Row],[League]]&amp;STANDINGS_RBI[[#This Row],[Team]]</f>
        <v>$150 Draft Champions Jan 30 1:00 pm Lg.3637Junebug</v>
      </c>
    </row>
    <row r="2223" spans="1:7" x14ac:dyDescent="0.25">
      <c r="A2223">
        <v>188</v>
      </c>
      <c r="B2223" t="s">
        <v>158</v>
      </c>
      <c r="C2223" t="s">
        <v>2216</v>
      </c>
      <c r="D2223">
        <v>1082</v>
      </c>
      <c r="E2223">
        <v>2725.5</v>
      </c>
      <c r="F2223">
        <f t="shared" si="34"/>
        <v>2</v>
      </c>
      <c r="G2223" t="str">
        <f>STANDINGS_RBI[[#This Row],[League]]&amp;STANDINGS_RBI[[#This Row],[Team]]</f>
        <v>$150 Draft Champions Jan 30 1:00 pm Lg.3637WV PED Power</v>
      </c>
    </row>
    <row r="2224" spans="1:7" x14ac:dyDescent="0.25">
      <c r="A2224">
        <v>256</v>
      </c>
      <c r="B2224" t="s">
        <v>97</v>
      </c>
      <c r="C2224" t="s">
        <v>2216</v>
      </c>
      <c r="D2224">
        <v>1066</v>
      </c>
      <c r="E2224">
        <v>2652.5</v>
      </c>
      <c r="F2224">
        <f t="shared" si="34"/>
        <v>3</v>
      </c>
      <c r="G2224" t="str">
        <f>STANDINGS_RBI[[#This Row],[League]]&amp;STANDINGS_RBI[[#This Row],[Team]]</f>
        <v>$150 Draft Champions Jan 30 1:00 pm Lg.3637Catch This</v>
      </c>
    </row>
    <row r="2225" spans="1:7" x14ac:dyDescent="0.25">
      <c r="A2225">
        <v>767</v>
      </c>
      <c r="B2225" t="s">
        <v>2218</v>
      </c>
      <c r="C2225" t="s">
        <v>2216</v>
      </c>
      <c r="D2225">
        <v>1008</v>
      </c>
      <c r="E2225">
        <v>2145</v>
      </c>
      <c r="F2225">
        <f t="shared" si="34"/>
        <v>4</v>
      </c>
      <c r="G2225" t="str">
        <f>STANDINGS_RBI[[#This Row],[League]]&amp;STANDINGS_RBI[[#This Row],[Team]]</f>
        <v>$150 Draft Champions Jan 30 1:00 pm Lg.3637TeachMeHowToDougieGlanville</v>
      </c>
    </row>
    <row r="2226" spans="1:7" x14ac:dyDescent="0.25">
      <c r="A2226">
        <v>863</v>
      </c>
      <c r="B2226" t="s">
        <v>2222</v>
      </c>
      <c r="C2226" t="s">
        <v>2216</v>
      </c>
      <c r="D2226">
        <v>1000</v>
      </c>
      <c r="E2226">
        <v>2050.5</v>
      </c>
      <c r="F2226">
        <f t="shared" si="34"/>
        <v>5</v>
      </c>
      <c r="G2226" t="str">
        <f>STANDINGS_RBI[[#This Row],[League]]&amp;STANDINGS_RBI[[#This Row],[Team]]</f>
        <v>$150 Draft Champions Jan 30 1:00 pm Lg.3637NONAGRACE2</v>
      </c>
    </row>
    <row r="2227" spans="1:7" x14ac:dyDescent="0.25">
      <c r="A2227">
        <v>1105</v>
      </c>
      <c r="B2227" t="s">
        <v>2219</v>
      </c>
      <c r="C2227" t="s">
        <v>2216</v>
      </c>
      <c r="D2227">
        <v>980</v>
      </c>
      <c r="E2227">
        <v>1810</v>
      </c>
      <c r="F2227">
        <f t="shared" si="34"/>
        <v>6</v>
      </c>
      <c r="G2227" t="str">
        <f>STANDINGS_RBI[[#This Row],[League]]&amp;STANDINGS_RBI[[#This Row],[Team]]</f>
        <v>$150 Draft Champions Jan 30 1:00 pm Lg.3637Team Lindberg</v>
      </c>
    </row>
    <row r="2228" spans="1:7" x14ac:dyDescent="0.25">
      <c r="A2228">
        <v>1555</v>
      </c>
      <c r="B2228" t="s">
        <v>154</v>
      </c>
      <c r="C2228" t="s">
        <v>2216</v>
      </c>
      <c r="D2228">
        <v>946</v>
      </c>
      <c r="E2228">
        <v>1352</v>
      </c>
      <c r="F2228">
        <f t="shared" si="34"/>
        <v>7</v>
      </c>
      <c r="G2228" t="str">
        <f>STANDINGS_RBI[[#This Row],[League]]&amp;STANDINGS_RBI[[#This Row],[Team]]</f>
        <v>$150 Draft Champions Jan 30 1:00 pm Lg.3637GLG20s</v>
      </c>
    </row>
    <row r="2229" spans="1:7" x14ac:dyDescent="0.25">
      <c r="A2229">
        <v>1987</v>
      </c>
      <c r="B2229" t="s">
        <v>279</v>
      </c>
      <c r="C2229" t="s">
        <v>2216</v>
      </c>
      <c r="D2229">
        <v>913</v>
      </c>
      <c r="E2229">
        <v>922.5</v>
      </c>
      <c r="F2229">
        <f t="shared" si="34"/>
        <v>8</v>
      </c>
      <c r="G2229" t="str">
        <f>STANDINGS_RBI[[#This Row],[League]]&amp;STANDINGS_RBI[[#This Row],[Team]]</f>
        <v>$150 Draft Champions Jan 30 1:00 pm Lg.3637EWeezy</v>
      </c>
    </row>
    <row r="2230" spans="1:7" x14ac:dyDescent="0.25">
      <c r="A2230">
        <v>2237</v>
      </c>
      <c r="B2230" t="s">
        <v>2223</v>
      </c>
      <c r="C2230" t="s">
        <v>2216</v>
      </c>
      <c r="D2230">
        <v>890</v>
      </c>
      <c r="E2230">
        <v>672.5</v>
      </c>
      <c r="F2230">
        <f t="shared" si="34"/>
        <v>9</v>
      </c>
      <c r="G2230" t="str">
        <f>STANDINGS_RBI[[#This Row],[League]]&amp;STANDINGS_RBI[[#This Row],[Team]]</f>
        <v>$150 Draft Champions Jan 30 1:00 pm Lg.3637Las Vegas Ratpack 2</v>
      </c>
    </row>
    <row r="2231" spans="1:7" x14ac:dyDescent="0.25">
      <c r="A2231">
        <v>2252</v>
      </c>
      <c r="B2231" t="s">
        <v>23</v>
      </c>
      <c r="C2231" t="s">
        <v>2216</v>
      </c>
      <c r="D2231">
        <v>889</v>
      </c>
      <c r="E2231">
        <v>664</v>
      </c>
      <c r="F2231">
        <f t="shared" si="34"/>
        <v>10</v>
      </c>
      <c r="G2231" t="str">
        <f>STANDINGS_RBI[[#This Row],[League]]&amp;STANDINGS_RBI[[#This Row],[Team]]</f>
        <v>$150 Draft Champions Jan 30 1:00 pm Lg.3637YankeeHaters</v>
      </c>
    </row>
    <row r="2232" spans="1:7" x14ac:dyDescent="0.25">
      <c r="A2232">
        <v>2309</v>
      </c>
      <c r="B2232" t="s">
        <v>2221</v>
      </c>
      <c r="C2232" t="s">
        <v>2216</v>
      </c>
      <c r="D2232">
        <v>881</v>
      </c>
      <c r="E2232">
        <v>598.5</v>
      </c>
      <c r="F2232">
        <f t="shared" si="34"/>
        <v>11</v>
      </c>
      <c r="G2232" t="str">
        <f>STANDINGS_RBI[[#This Row],[League]]&amp;STANDINGS_RBI[[#This Row],[Team]]</f>
        <v>$150 Draft Champions Jan 30 1:00 pm Lg.3637Ghastly Monsters</v>
      </c>
    </row>
    <row r="2233" spans="1:7" x14ac:dyDescent="0.25">
      <c r="A2233">
        <v>2369</v>
      </c>
      <c r="B2233" t="s">
        <v>2220</v>
      </c>
      <c r="C2233" t="s">
        <v>2216</v>
      </c>
      <c r="D2233">
        <v>873</v>
      </c>
      <c r="E2233">
        <v>540</v>
      </c>
      <c r="F2233">
        <f t="shared" si="34"/>
        <v>12</v>
      </c>
      <c r="G2233" t="str">
        <f>STANDINGS_RBI[[#This Row],[League]]&amp;STANDINGS_RBI[[#This Row],[Team]]</f>
        <v>$150 Draft Champions Jan 30 1:00 pm Lg.3637BRI34</v>
      </c>
    </row>
    <row r="2234" spans="1:7" x14ac:dyDescent="0.25">
      <c r="A2234">
        <v>2414</v>
      </c>
      <c r="B2234" t="s">
        <v>2224</v>
      </c>
      <c r="C2234" t="s">
        <v>2216</v>
      </c>
      <c r="D2234">
        <v>867</v>
      </c>
      <c r="E2234">
        <v>497.5</v>
      </c>
      <c r="F2234">
        <f t="shared" si="34"/>
        <v>13</v>
      </c>
      <c r="G2234" t="str">
        <f>STANDINGS_RBI[[#This Row],[League]]&amp;STANDINGS_RBI[[#This Row],[Team]]</f>
        <v>$150 Draft Champions Jan 30 1:00 pm Lg.3637Saint Anthony</v>
      </c>
    </row>
    <row r="2235" spans="1:7" x14ac:dyDescent="0.25">
      <c r="A2235">
        <v>2637</v>
      </c>
      <c r="B2235" t="s">
        <v>2225</v>
      </c>
      <c r="C2235" t="s">
        <v>2216</v>
      </c>
      <c r="D2235">
        <v>833</v>
      </c>
      <c r="E2235">
        <v>275</v>
      </c>
      <c r="F2235">
        <f t="shared" si="34"/>
        <v>14</v>
      </c>
      <c r="G2235" t="str">
        <f>STANDINGS_RBI[[#This Row],[League]]&amp;STANDINGS_RBI[[#This Row],[Team]]</f>
        <v>$150 Draft Champions Jan 30 1:00 pm Lg.3637Second Spitter</v>
      </c>
    </row>
    <row r="2236" spans="1:7" x14ac:dyDescent="0.25">
      <c r="A2236">
        <v>2880</v>
      </c>
      <c r="B2236" t="s">
        <v>48</v>
      </c>
      <c r="C2236" t="s">
        <v>2216</v>
      </c>
      <c r="D2236">
        <v>729</v>
      </c>
      <c r="E2236">
        <v>31</v>
      </c>
      <c r="F2236">
        <f t="shared" si="34"/>
        <v>15</v>
      </c>
      <c r="G2236" t="str">
        <f>STANDINGS_RBI[[#This Row],[League]]&amp;STANDINGS_RBI[[#This Row],[Team]]</f>
        <v>$150 Draft Champions Jan 30 1:00 pm Lg.3637Team Reid</v>
      </c>
    </row>
    <row r="2237" spans="1:7" x14ac:dyDescent="0.25">
      <c r="A2237">
        <v>261</v>
      </c>
      <c r="B2237" t="s">
        <v>2234</v>
      </c>
      <c r="C2237" t="s">
        <v>2227</v>
      </c>
      <c r="D2237">
        <v>1066</v>
      </c>
      <c r="E2237">
        <v>2652.5</v>
      </c>
      <c r="F2237">
        <f t="shared" si="34"/>
        <v>1</v>
      </c>
      <c r="G2237" t="str">
        <f>STANDINGS_RBI[[#This Row],[League]]&amp;STANDINGS_RBI[[#This Row],[Team]]</f>
        <v>$150 Draft Champions Jan 31 1:00 pm Lg.3640Lower Deckers DC2</v>
      </c>
    </row>
    <row r="2238" spans="1:7" x14ac:dyDescent="0.25">
      <c r="A2238">
        <v>769</v>
      </c>
      <c r="B2238" t="s">
        <v>2228</v>
      </c>
      <c r="C2238" t="s">
        <v>2227</v>
      </c>
      <c r="D2238">
        <v>1008</v>
      </c>
      <c r="E2238">
        <v>2145</v>
      </c>
      <c r="F2238">
        <f t="shared" si="34"/>
        <v>2</v>
      </c>
      <c r="G2238" t="str">
        <f>STANDINGS_RBI[[#This Row],[League]]&amp;STANDINGS_RBI[[#This Row],[Team]]</f>
        <v>$150 Draft Champions Jan 31 1:00 pm Lg.3640Team Cox</v>
      </c>
    </row>
    <row r="2239" spans="1:7" x14ac:dyDescent="0.25">
      <c r="A2239">
        <v>918</v>
      </c>
      <c r="B2239" t="s">
        <v>2229</v>
      </c>
      <c r="C2239" t="s">
        <v>2227</v>
      </c>
      <c r="D2239">
        <v>995</v>
      </c>
      <c r="E2239">
        <v>1987</v>
      </c>
      <c r="F2239">
        <f t="shared" si="34"/>
        <v>3</v>
      </c>
      <c r="G2239" t="str">
        <f>STANDINGS_RBI[[#This Row],[League]]&amp;STANDINGS_RBI[[#This Row],[Team]]</f>
        <v>$150 Draft Champions Jan 31 1:00 pm Lg.36402016 DC003</v>
      </c>
    </row>
    <row r="2240" spans="1:7" x14ac:dyDescent="0.25">
      <c r="A2240">
        <v>977</v>
      </c>
      <c r="B2240" t="s">
        <v>2226</v>
      </c>
      <c r="C2240" t="s">
        <v>2227</v>
      </c>
      <c r="D2240">
        <v>991</v>
      </c>
      <c r="E2240">
        <v>1939.5</v>
      </c>
      <c r="F2240">
        <f t="shared" si="34"/>
        <v>4</v>
      </c>
      <c r="G2240" t="str">
        <f>STANDINGS_RBI[[#This Row],[League]]&amp;STANDINGS_RBI[[#This Row],[Team]]</f>
        <v>$150 Draft Champions Jan 31 1:00 pm Lg.3640Team Weeks</v>
      </c>
    </row>
    <row r="2241" spans="1:7" x14ac:dyDescent="0.25">
      <c r="A2241">
        <v>994</v>
      </c>
      <c r="B2241" t="s">
        <v>650</v>
      </c>
      <c r="C2241" t="s">
        <v>2227</v>
      </c>
      <c r="D2241">
        <v>989</v>
      </c>
      <c r="E2241">
        <v>1920</v>
      </c>
      <c r="F2241">
        <f t="shared" si="34"/>
        <v>5</v>
      </c>
      <c r="G2241" t="str">
        <f>STANDINGS_RBI[[#This Row],[League]]&amp;STANDINGS_RBI[[#This Row],[Team]]</f>
        <v>$150 Draft Champions Jan 31 1:00 pm Lg.3640Team Stein</v>
      </c>
    </row>
    <row r="2242" spans="1:7" x14ac:dyDescent="0.25">
      <c r="A2242">
        <v>996</v>
      </c>
      <c r="B2242" t="s">
        <v>2232</v>
      </c>
      <c r="C2242" t="s">
        <v>2227</v>
      </c>
      <c r="D2242">
        <v>988</v>
      </c>
      <c r="E2242">
        <v>1913</v>
      </c>
      <c r="F2242">
        <f t="shared" si="34"/>
        <v>6</v>
      </c>
      <c r="G2242" t="str">
        <f>STANDINGS_RBI[[#This Row],[League]]&amp;STANDINGS_RBI[[#This Row],[Team]]</f>
        <v>$150 Draft Champions Jan 31 1:00 pm Lg.3640Fido's Knife</v>
      </c>
    </row>
    <row r="2243" spans="1:7" x14ac:dyDescent="0.25">
      <c r="A2243">
        <v>1075</v>
      </c>
      <c r="B2243" t="s">
        <v>2236</v>
      </c>
      <c r="C2243" t="s">
        <v>2227</v>
      </c>
      <c r="D2243">
        <v>982</v>
      </c>
      <c r="E2243">
        <v>1835</v>
      </c>
      <c r="F2243">
        <f t="shared" ref="F2243:F2306" si="35">IF(C2243=C2242,F2242+1,1)</f>
        <v>7</v>
      </c>
      <c r="G2243" t="str">
        <f>STANDINGS_RBI[[#This Row],[League]]&amp;STANDINGS_RBI[[#This Row],[Team]]</f>
        <v>$150 Draft Champions Jan 31 1:00 pm Lg.3640ItIsWhatItIs</v>
      </c>
    </row>
    <row r="2244" spans="1:7" x14ac:dyDescent="0.25">
      <c r="A2244">
        <v>1232</v>
      </c>
      <c r="B2244" t="s">
        <v>2240</v>
      </c>
      <c r="C2244" t="s">
        <v>2227</v>
      </c>
      <c r="D2244">
        <v>969</v>
      </c>
      <c r="E2244">
        <v>1674.5</v>
      </c>
      <c r="F2244">
        <f t="shared" si="35"/>
        <v>8</v>
      </c>
      <c r="G2244" t="str">
        <f>STANDINGS_RBI[[#This Row],[League]]&amp;STANDINGS_RBI[[#This Row],[Team]]</f>
        <v>$150 Draft Champions Jan 31 1:00 pm Lg.3640Bryce to the Top</v>
      </c>
    </row>
    <row r="2245" spans="1:7" x14ac:dyDescent="0.25">
      <c r="A2245">
        <v>1297</v>
      </c>
      <c r="B2245" t="s">
        <v>2230</v>
      </c>
      <c r="C2245" t="s">
        <v>2227</v>
      </c>
      <c r="D2245">
        <v>964</v>
      </c>
      <c r="E2245">
        <v>1617</v>
      </c>
      <c r="F2245">
        <f t="shared" si="35"/>
        <v>9</v>
      </c>
      <c r="G2245" t="str">
        <f>STANDINGS_RBI[[#This Row],[League]]&amp;STANDINGS_RBI[[#This Row],[Team]]</f>
        <v>$150 Draft Champions Jan 31 1:00 pm Lg.3640Team LeValley 4</v>
      </c>
    </row>
    <row r="2246" spans="1:7" x14ac:dyDescent="0.25">
      <c r="A2246">
        <v>1304</v>
      </c>
      <c r="B2246" t="s">
        <v>2239</v>
      </c>
      <c r="C2246" t="s">
        <v>2227</v>
      </c>
      <c r="D2246">
        <v>963</v>
      </c>
      <c r="E2246">
        <v>1598.5</v>
      </c>
      <c r="F2246">
        <f t="shared" si="35"/>
        <v>10</v>
      </c>
      <c r="G2246" t="str">
        <f>STANDINGS_RBI[[#This Row],[League]]&amp;STANDINGS_RBI[[#This Row],[Team]]</f>
        <v>$150 Draft Champions Jan 31 1:00 pm Lg.3640Charger Bar 5</v>
      </c>
    </row>
    <row r="2247" spans="1:7" x14ac:dyDescent="0.25">
      <c r="A2247">
        <v>1715</v>
      </c>
      <c r="B2247" t="s">
        <v>2235</v>
      </c>
      <c r="C2247" t="s">
        <v>2227</v>
      </c>
      <c r="D2247">
        <v>933</v>
      </c>
      <c r="E2247">
        <v>1201</v>
      </c>
      <c r="F2247">
        <f t="shared" si="35"/>
        <v>11</v>
      </c>
      <c r="G2247" t="str">
        <f>STANDINGS_RBI[[#This Row],[League]]&amp;STANDINGS_RBI[[#This Row],[Team]]</f>
        <v>$150 Draft Champions Jan 31 1:00 pm Lg.3640The Krakens</v>
      </c>
    </row>
    <row r="2248" spans="1:7" x14ac:dyDescent="0.25">
      <c r="A2248">
        <v>2081</v>
      </c>
      <c r="B2248" t="s">
        <v>2233</v>
      </c>
      <c r="C2248" t="s">
        <v>2227</v>
      </c>
      <c r="D2248">
        <v>904</v>
      </c>
      <c r="E2248">
        <v>826.5</v>
      </c>
      <c r="F2248">
        <f t="shared" si="35"/>
        <v>12</v>
      </c>
      <c r="G2248" t="str">
        <f>STANDINGS_RBI[[#This Row],[League]]&amp;STANDINGS_RBI[[#This Row],[Team]]</f>
        <v>$150 Draft Champions Jan 31 1:00 pm Lg.3640Fly The W</v>
      </c>
    </row>
    <row r="2249" spans="1:7" x14ac:dyDescent="0.25">
      <c r="A2249">
        <v>2239</v>
      </c>
      <c r="B2249" t="s">
        <v>2237</v>
      </c>
      <c r="C2249" t="s">
        <v>2227</v>
      </c>
      <c r="D2249">
        <v>890</v>
      </c>
      <c r="E2249">
        <v>672.5</v>
      </c>
      <c r="F2249">
        <f t="shared" si="35"/>
        <v>13</v>
      </c>
      <c r="G2249" t="str">
        <f>STANDINGS_RBI[[#This Row],[League]]&amp;STANDINGS_RBI[[#This Row],[Team]]</f>
        <v>$150 Draft Champions Jan 31 1:00 pm Lg.3640Wahoo's on First?</v>
      </c>
    </row>
    <row r="2250" spans="1:7" x14ac:dyDescent="0.25">
      <c r="A2250">
        <v>2512</v>
      </c>
      <c r="B2250" t="s">
        <v>2238</v>
      </c>
      <c r="C2250" t="s">
        <v>2227</v>
      </c>
      <c r="D2250">
        <v>852</v>
      </c>
      <c r="E2250">
        <v>397.5</v>
      </c>
      <c r="F2250">
        <f t="shared" si="35"/>
        <v>14</v>
      </c>
      <c r="G2250" t="str">
        <f>STANDINGS_RBI[[#This Row],[League]]&amp;STANDINGS_RBI[[#This Row],[Team]]</f>
        <v>$150 Draft Champions Jan 31 1:00 pm Lg.3640Donald Trump</v>
      </c>
    </row>
    <row r="2251" spans="1:7" x14ac:dyDescent="0.25">
      <c r="A2251">
        <v>2724</v>
      </c>
      <c r="B2251" t="s">
        <v>2231</v>
      </c>
      <c r="C2251" t="s">
        <v>2227</v>
      </c>
      <c r="D2251">
        <v>813</v>
      </c>
      <c r="E2251">
        <v>189.5</v>
      </c>
      <c r="F2251">
        <f t="shared" si="35"/>
        <v>15</v>
      </c>
      <c r="G2251" t="str">
        <f>STANDINGS_RBI[[#This Row],[League]]&amp;STANDINGS_RBI[[#This Row],[Team]]</f>
        <v>$150 Draft Champions Jan 31 1:00 pm Lg.3640VB Three</v>
      </c>
    </row>
    <row r="2252" spans="1:7" x14ac:dyDescent="0.25">
      <c r="A2252">
        <v>195</v>
      </c>
      <c r="B2252" t="s">
        <v>56</v>
      </c>
      <c r="C2252" t="s">
        <v>2241</v>
      </c>
      <c r="D2252">
        <v>1078</v>
      </c>
      <c r="E2252">
        <v>2714</v>
      </c>
      <c r="F2252">
        <f t="shared" si="35"/>
        <v>1</v>
      </c>
      <c r="G2252" t="str">
        <f>STANDINGS_RBI[[#This Row],[League]]&amp;STANDINGS_RBI[[#This Row],[Team]]</f>
        <v>$150 Draft Champions Kenyon Premature LeagueDOUGHBOYS</v>
      </c>
    </row>
    <row r="2253" spans="1:7" x14ac:dyDescent="0.25">
      <c r="A2253">
        <v>573</v>
      </c>
      <c r="B2253" t="s">
        <v>2246</v>
      </c>
      <c r="C2253" t="s">
        <v>2241</v>
      </c>
      <c r="D2253">
        <v>1027</v>
      </c>
      <c r="E2253">
        <v>2340</v>
      </c>
      <c r="F2253">
        <f t="shared" si="35"/>
        <v>2</v>
      </c>
      <c r="G2253" t="str">
        <f>STANDINGS_RBI[[#This Row],[League]]&amp;STANDINGS_RBI[[#This Row],[Team]]</f>
        <v>$150 Draft Champions Kenyon Premature LeagueMallorysKillers</v>
      </c>
    </row>
    <row r="2254" spans="1:7" x14ac:dyDescent="0.25">
      <c r="A2254">
        <v>649</v>
      </c>
      <c r="B2254" t="s">
        <v>186</v>
      </c>
      <c r="C2254" t="s">
        <v>2241</v>
      </c>
      <c r="D2254">
        <v>1018</v>
      </c>
      <c r="E2254">
        <v>2258.5</v>
      </c>
      <c r="F2254">
        <f t="shared" si="35"/>
        <v>3</v>
      </c>
      <c r="G2254" t="str">
        <f>STANDINGS_RBI[[#This Row],[League]]&amp;STANDINGS_RBI[[#This Row],[Team]]</f>
        <v>$150 Draft Champions Kenyon Premature LeagueLONG GONE</v>
      </c>
    </row>
    <row r="2255" spans="1:7" x14ac:dyDescent="0.25">
      <c r="A2255">
        <v>833</v>
      </c>
      <c r="B2255" t="s">
        <v>463</v>
      </c>
      <c r="C2255" t="s">
        <v>2241</v>
      </c>
      <c r="D2255">
        <v>1002</v>
      </c>
      <c r="E2255">
        <v>2072</v>
      </c>
      <c r="F2255">
        <f t="shared" si="35"/>
        <v>4</v>
      </c>
      <c r="G2255" t="str">
        <f>STANDINGS_RBI[[#This Row],[League]]&amp;STANDINGS_RBI[[#This Row],[Team]]</f>
        <v>$150 Draft Champions Kenyon Premature LeagueBronx Yankees (DC1)</v>
      </c>
    </row>
    <row r="2256" spans="1:7" x14ac:dyDescent="0.25">
      <c r="A2256">
        <v>1019</v>
      </c>
      <c r="B2256" t="s">
        <v>53</v>
      </c>
      <c r="C2256" t="s">
        <v>2241</v>
      </c>
      <c r="D2256">
        <v>986</v>
      </c>
      <c r="E2256">
        <v>1887</v>
      </c>
      <c r="F2256">
        <f t="shared" si="35"/>
        <v>5</v>
      </c>
      <c r="G2256" t="str">
        <f>STANDINGS_RBI[[#This Row],[League]]&amp;STANDINGS_RBI[[#This Row],[Team]]</f>
        <v>$150 Draft Champions Kenyon Premature LeagueBaseball Furies</v>
      </c>
    </row>
    <row r="2257" spans="1:7" x14ac:dyDescent="0.25">
      <c r="A2257">
        <v>1328</v>
      </c>
      <c r="B2257" t="s">
        <v>2244</v>
      </c>
      <c r="C2257" t="s">
        <v>2241</v>
      </c>
      <c r="D2257">
        <v>962</v>
      </c>
      <c r="E2257">
        <v>1583</v>
      </c>
      <c r="F2257">
        <f t="shared" si="35"/>
        <v>6</v>
      </c>
      <c r="G2257" t="str">
        <f>STANDINGS_RBI[[#This Row],[League]]&amp;STANDINGS_RBI[[#This Row],[Team]]</f>
        <v>$150 Draft Champions Kenyon Premature LeagueTeam Lavoie</v>
      </c>
    </row>
    <row r="2258" spans="1:7" x14ac:dyDescent="0.25">
      <c r="A2258">
        <v>1336</v>
      </c>
      <c r="B2258" t="s">
        <v>2242</v>
      </c>
      <c r="C2258" t="s">
        <v>2241</v>
      </c>
      <c r="D2258">
        <v>961</v>
      </c>
      <c r="E2258">
        <v>1568.5</v>
      </c>
      <c r="F2258">
        <f t="shared" si="35"/>
        <v>7</v>
      </c>
      <c r="G2258" t="str">
        <f>STANDINGS_RBI[[#This Row],[League]]&amp;STANDINGS_RBI[[#This Row],[Team]]</f>
        <v>$150 Draft Champions Kenyon Premature LeagueBullfrogs</v>
      </c>
    </row>
    <row r="2259" spans="1:7" x14ac:dyDescent="0.25">
      <c r="A2259">
        <v>1345</v>
      </c>
      <c r="B2259" t="s">
        <v>2249</v>
      </c>
      <c r="C2259" t="s">
        <v>2241</v>
      </c>
      <c r="D2259">
        <v>961</v>
      </c>
      <c r="E2259">
        <v>1568.5</v>
      </c>
      <c r="F2259">
        <f t="shared" si="35"/>
        <v>8</v>
      </c>
      <c r="G2259" t="str">
        <f>STANDINGS_RBI[[#This Row],[League]]&amp;STANDINGS_RBI[[#This Row],[Team]]</f>
        <v>$150 Draft Champions Kenyon Premature LeagueMadcow - DC1 Kenyon</v>
      </c>
    </row>
    <row r="2260" spans="1:7" x14ac:dyDescent="0.25">
      <c r="A2260">
        <v>1372</v>
      </c>
      <c r="B2260" t="s">
        <v>2243</v>
      </c>
      <c r="C2260" t="s">
        <v>2241</v>
      </c>
      <c r="D2260">
        <v>959</v>
      </c>
      <c r="E2260">
        <v>1540</v>
      </c>
      <c r="F2260">
        <f t="shared" si="35"/>
        <v>9</v>
      </c>
      <c r="G2260" t="str">
        <f>STANDINGS_RBI[[#This Row],[League]]&amp;STANDINGS_RBI[[#This Row],[Team]]</f>
        <v>$150 Draft Champions Kenyon Premature LeagueSurrender Dorothy! (Email)</v>
      </c>
    </row>
    <row r="2261" spans="1:7" x14ac:dyDescent="0.25">
      <c r="A2261">
        <v>1562</v>
      </c>
      <c r="B2261" t="s">
        <v>686</v>
      </c>
      <c r="C2261" t="s">
        <v>2241</v>
      </c>
      <c r="D2261">
        <v>946</v>
      </c>
      <c r="E2261">
        <v>1352</v>
      </c>
      <c r="F2261">
        <f t="shared" si="35"/>
        <v>10</v>
      </c>
      <c r="G2261" t="str">
        <f>STANDINGS_RBI[[#This Row],[League]]&amp;STANDINGS_RBI[[#This Row],[Team]]</f>
        <v>$150 Draft Champions Kenyon Premature LeagueTeam Liebman</v>
      </c>
    </row>
    <row r="2262" spans="1:7" x14ac:dyDescent="0.25">
      <c r="A2262">
        <v>1698</v>
      </c>
      <c r="B2262" t="s">
        <v>2248</v>
      </c>
      <c r="C2262" t="s">
        <v>2241</v>
      </c>
      <c r="D2262">
        <v>934</v>
      </c>
      <c r="E2262">
        <v>1215.5</v>
      </c>
      <c r="F2262">
        <f t="shared" si="35"/>
        <v>11</v>
      </c>
      <c r="G2262" t="str">
        <f>STANDINGS_RBI[[#This Row],[League]]&amp;STANDINGS_RBI[[#This Row],[Team]]</f>
        <v>$150 Draft Champions Kenyon Premature LeaguePoopy Tooth email</v>
      </c>
    </row>
    <row r="2263" spans="1:7" x14ac:dyDescent="0.25">
      <c r="A2263">
        <v>1965</v>
      </c>
      <c r="B2263" t="s">
        <v>366</v>
      </c>
      <c r="C2263" t="s">
        <v>2241</v>
      </c>
      <c r="D2263">
        <v>915</v>
      </c>
      <c r="E2263">
        <v>941</v>
      </c>
      <c r="F2263">
        <f t="shared" si="35"/>
        <v>12</v>
      </c>
      <c r="G2263" t="str">
        <f>STANDINGS_RBI[[#This Row],[League]]&amp;STANDINGS_RBI[[#This Row],[Team]]</f>
        <v>$150 Draft Champions Kenyon Premature LeagueEA Sports E-Mail</v>
      </c>
    </row>
    <row r="2264" spans="1:7" x14ac:dyDescent="0.25">
      <c r="A2264">
        <v>2115</v>
      </c>
      <c r="B2264" t="s">
        <v>2247</v>
      </c>
      <c r="C2264" t="s">
        <v>2241</v>
      </c>
      <c r="D2264">
        <v>901</v>
      </c>
      <c r="E2264">
        <v>788</v>
      </c>
      <c r="F2264">
        <f t="shared" si="35"/>
        <v>13</v>
      </c>
      <c r="G2264" t="str">
        <f>STANDINGS_RBI[[#This Row],[League]]&amp;STANDINGS_RBI[[#This Row],[Team]]</f>
        <v>$150 Draft Champions Kenyon Premature League1DC WAGGENER</v>
      </c>
    </row>
    <row r="2265" spans="1:7" x14ac:dyDescent="0.25">
      <c r="A2265">
        <v>2395</v>
      </c>
      <c r="B2265" t="s">
        <v>312</v>
      </c>
      <c r="C2265" t="s">
        <v>2241</v>
      </c>
      <c r="D2265">
        <v>870</v>
      </c>
      <c r="E2265">
        <v>519.5</v>
      </c>
      <c r="F2265">
        <f t="shared" si="35"/>
        <v>14</v>
      </c>
      <c r="G2265" t="str">
        <f>STANDINGS_RBI[[#This Row],[League]]&amp;STANDINGS_RBI[[#This Row],[Team]]</f>
        <v>$150 Draft Champions Kenyon Premature LeagueTeam Upchurch</v>
      </c>
    </row>
    <row r="2266" spans="1:7" x14ac:dyDescent="0.25">
      <c r="A2266">
        <v>2556</v>
      </c>
      <c r="B2266" t="s">
        <v>2245</v>
      </c>
      <c r="C2266" t="s">
        <v>2241</v>
      </c>
      <c r="D2266">
        <v>845</v>
      </c>
      <c r="E2266">
        <v>352</v>
      </c>
      <c r="F2266">
        <f t="shared" si="35"/>
        <v>15</v>
      </c>
      <c r="G2266" t="str">
        <f>STANDINGS_RBI[[#This Row],[League]]&amp;STANDINGS_RBI[[#This Row],[Team]]</f>
        <v>$150 Draft Champions Kenyon Premature LeagueBK Mets Premature DC</v>
      </c>
    </row>
    <row r="2267" spans="1:7" x14ac:dyDescent="0.25">
      <c r="A2267">
        <v>122</v>
      </c>
      <c r="B2267" t="s">
        <v>2258</v>
      </c>
      <c r="C2267" t="s">
        <v>2251</v>
      </c>
      <c r="D2267">
        <v>1096</v>
      </c>
      <c r="E2267">
        <v>2787</v>
      </c>
      <c r="F2267">
        <f t="shared" si="35"/>
        <v>1</v>
      </c>
      <c r="G2267" t="str">
        <f>STANDINGS_RBI[[#This Row],[League]]&amp;STANDINGS_RBI[[#This Row],[Team]]</f>
        <v>$150 Draft Champions Mar 01 1:00 pm Lg.3805Dee'z Nuts</v>
      </c>
    </row>
    <row r="2268" spans="1:7" x14ac:dyDescent="0.25">
      <c r="A2268">
        <v>349</v>
      </c>
      <c r="B2268" t="s">
        <v>2254</v>
      </c>
      <c r="C2268" t="s">
        <v>2251</v>
      </c>
      <c r="D2268">
        <v>1054</v>
      </c>
      <c r="E2268">
        <v>2562.5</v>
      </c>
      <c r="F2268">
        <f t="shared" si="35"/>
        <v>2</v>
      </c>
      <c r="G2268" t="str">
        <f>STANDINGS_RBI[[#This Row],[League]]&amp;STANDINGS_RBI[[#This Row],[Team]]</f>
        <v>$150 Draft Champions Mar 01 1:00 pm Lg.3805Taters 2</v>
      </c>
    </row>
    <row r="2269" spans="1:7" x14ac:dyDescent="0.25">
      <c r="A2269">
        <v>709</v>
      </c>
      <c r="B2269" t="s">
        <v>385</v>
      </c>
      <c r="C2269" t="s">
        <v>2251</v>
      </c>
      <c r="D2269">
        <v>1013</v>
      </c>
      <c r="E2269">
        <v>2202.5</v>
      </c>
      <c r="F2269">
        <f t="shared" si="35"/>
        <v>3</v>
      </c>
      <c r="G2269" t="str">
        <f>STANDINGS_RBI[[#This Row],[League]]&amp;STANDINGS_RBI[[#This Row],[Team]]</f>
        <v>$150 Draft Champions Mar 01 1:00 pm Lg.3805Team slack</v>
      </c>
    </row>
    <row r="2270" spans="1:7" x14ac:dyDescent="0.25">
      <c r="A2270">
        <v>728</v>
      </c>
      <c r="B2270" t="s">
        <v>2256</v>
      </c>
      <c r="C2270" t="s">
        <v>2251</v>
      </c>
      <c r="D2270">
        <v>1011</v>
      </c>
      <c r="E2270">
        <v>2180</v>
      </c>
      <c r="F2270">
        <f t="shared" si="35"/>
        <v>4</v>
      </c>
      <c r="G2270" t="str">
        <f>STANDINGS_RBI[[#This Row],[League]]&amp;STANDINGS_RBI[[#This Row],[Team]]</f>
        <v>$150 Draft Champions Mar 01 1:00 pm Lg.3805ManBearPuig</v>
      </c>
    </row>
    <row r="2271" spans="1:7" x14ac:dyDescent="0.25">
      <c r="A2271">
        <v>939</v>
      </c>
      <c r="B2271" t="s">
        <v>2113</v>
      </c>
      <c r="C2271" t="s">
        <v>2251</v>
      </c>
      <c r="D2271">
        <v>994</v>
      </c>
      <c r="E2271">
        <v>1974.5</v>
      </c>
      <c r="F2271">
        <f t="shared" si="35"/>
        <v>5</v>
      </c>
      <c r="G2271" t="str">
        <f>STANDINGS_RBI[[#This Row],[League]]&amp;STANDINGS_RBI[[#This Row],[Team]]</f>
        <v>$150 Draft Champions Mar 01 1:00 pm Lg.3805Royale with Cheese</v>
      </c>
    </row>
    <row r="2272" spans="1:7" x14ac:dyDescent="0.25">
      <c r="A2272">
        <v>965</v>
      </c>
      <c r="B2272" t="s">
        <v>2252</v>
      </c>
      <c r="C2272" t="s">
        <v>2251</v>
      </c>
      <c r="D2272">
        <v>991</v>
      </c>
      <c r="E2272">
        <v>1939.5</v>
      </c>
      <c r="F2272">
        <f t="shared" si="35"/>
        <v>6</v>
      </c>
      <c r="G2272" t="str">
        <f>STANDINGS_RBI[[#This Row],[League]]&amp;STANDINGS_RBI[[#This Row],[Team]]</f>
        <v>$150 Draft Champions Mar 01 1:00 pm Lg.3805Can we have a mulligan?</v>
      </c>
    </row>
    <row r="2273" spans="1:7" x14ac:dyDescent="0.25">
      <c r="A2273">
        <v>1002</v>
      </c>
      <c r="B2273" t="s">
        <v>2250</v>
      </c>
      <c r="C2273" t="s">
        <v>2251</v>
      </c>
      <c r="D2273">
        <v>987</v>
      </c>
      <c r="E2273">
        <v>1901</v>
      </c>
      <c r="F2273">
        <f t="shared" si="35"/>
        <v>7</v>
      </c>
      <c r="G2273" t="str">
        <f>STANDINGS_RBI[[#This Row],[League]]&amp;STANDINGS_RBI[[#This Row],[Team]]</f>
        <v>$150 Draft Champions Mar 01 1:00 pm Lg.38052016 WarmBeer ColdFood 2nd</v>
      </c>
    </row>
    <row r="2274" spans="1:7" x14ac:dyDescent="0.25">
      <c r="A2274">
        <v>1223</v>
      </c>
      <c r="B2274" t="s">
        <v>2253</v>
      </c>
      <c r="C2274" t="s">
        <v>2251</v>
      </c>
      <c r="D2274">
        <v>970</v>
      </c>
      <c r="E2274">
        <v>1684</v>
      </c>
      <c r="F2274">
        <f t="shared" si="35"/>
        <v>8</v>
      </c>
      <c r="G2274" t="str">
        <f>STANDINGS_RBI[[#This Row],[League]]&amp;STANDINGS_RBI[[#This Row],[Team]]</f>
        <v>$150 Draft Champions Mar 01 1:00 pm Lg.3805Exspins</v>
      </c>
    </row>
    <row r="2275" spans="1:7" x14ac:dyDescent="0.25">
      <c r="A2275">
        <v>1312</v>
      </c>
      <c r="B2275" t="s">
        <v>592</v>
      </c>
      <c r="C2275" t="s">
        <v>2251</v>
      </c>
      <c r="D2275">
        <v>963</v>
      </c>
      <c r="E2275">
        <v>1598.5</v>
      </c>
      <c r="F2275">
        <f t="shared" si="35"/>
        <v>9</v>
      </c>
      <c r="G2275" t="str">
        <f>STANDINGS_RBI[[#This Row],[League]]&amp;STANDINGS_RBI[[#This Row],[Team]]</f>
        <v>$150 Draft Champions Mar 01 1:00 pm Lg.3805Team Bennette</v>
      </c>
    </row>
    <row r="2276" spans="1:7" x14ac:dyDescent="0.25">
      <c r="A2276">
        <v>1620</v>
      </c>
      <c r="B2276" t="s">
        <v>2255</v>
      </c>
      <c r="C2276" t="s">
        <v>2251</v>
      </c>
      <c r="D2276">
        <v>940</v>
      </c>
      <c r="E2276">
        <v>1287</v>
      </c>
      <c r="F2276">
        <f t="shared" si="35"/>
        <v>10</v>
      </c>
      <c r="G2276" t="str">
        <f>STANDINGS_RBI[[#This Row],[League]]&amp;STANDINGS_RBI[[#This Row],[Team]]</f>
        <v>$150 Draft Champions Mar 01 1:00 pm Lg.3805GUERRILLA DC2</v>
      </c>
    </row>
    <row r="2277" spans="1:7" x14ac:dyDescent="0.25">
      <c r="A2277">
        <v>1792</v>
      </c>
      <c r="B2277" t="s">
        <v>157</v>
      </c>
      <c r="C2277" t="s">
        <v>2251</v>
      </c>
      <c r="D2277">
        <v>927</v>
      </c>
      <c r="E2277">
        <v>1119</v>
      </c>
      <c r="F2277">
        <f t="shared" si="35"/>
        <v>11</v>
      </c>
      <c r="G2277" t="str">
        <f>STANDINGS_RBI[[#This Row],[League]]&amp;STANDINGS_RBI[[#This Row],[Team]]</f>
        <v>$150 Draft Champions Mar 01 1:00 pm Lg.3805Team Uganski</v>
      </c>
    </row>
    <row r="2278" spans="1:7" x14ac:dyDescent="0.25">
      <c r="A2278">
        <v>1923</v>
      </c>
      <c r="B2278" t="s">
        <v>456</v>
      </c>
      <c r="C2278" t="s">
        <v>2251</v>
      </c>
      <c r="D2278">
        <v>918</v>
      </c>
      <c r="E2278">
        <v>983</v>
      </c>
      <c r="F2278">
        <f t="shared" si="35"/>
        <v>12</v>
      </c>
      <c r="G2278" t="str">
        <f>STANDINGS_RBI[[#This Row],[League]]&amp;STANDINGS_RBI[[#This Row],[Team]]</f>
        <v>$150 Draft Champions Mar 01 1:00 pm Lg.3805I'm Your Daddy</v>
      </c>
    </row>
    <row r="2279" spans="1:7" x14ac:dyDescent="0.25">
      <c r="A2279">
        <v>2511</v>
      </c>
      <c r="B2279" t="s">
        <v>2257</v>
      </c>
      <c r="C2279" t="s">
        <v>2251</v>
      </c>
      <c r="D2279">
        <v>852</v>
      </c>
      <c r="E2279">
        <v>397.5</v>
      </c>
      <c r="F2279">
        <f t="shared" si="35"/>
        <v>13</v>
      </c>
      <c r="G2279" t="str">
        <f>STANDINGS_RBI[[#This Row],[League]]&amp;STANDINGS_RBI[[#This Row],[Team]]</f>
        <v>$150 Draft Champions Mar 01 1:00 pm Lg.3805Chihuahuas</v>
      </c>
    </row>
    <row r="2280" spans="1:7" x14ac:dyDescent="0.25">
      <c r="A2280">
        <v>2703</v>
      </c>
      <c r="B2280" t="s">
        <v>98</v>
      </c>
      <c r="C2280" t="s">
        <v>2251</v>
      </c>
      <c r="D2280">
        <v>819</v>
      </c>
      <c r="E2280">
        <v>210.5</v>
      </c>
      <c r="F2280">
        <f t="shared" si="35"/>
        <v>14</v>
      </c>
      <c r="G2280" t="str">
        <f>STANDINGS_RBI[[#This Row],[League]]&amp;STANDINGS_RBI[[#This Row],[Team]]</f>
        <v>$150 Draft Champions Mar 01 1:00 pm Lg.3805Team Ward</v>
      </c>
    </row>
    <row r="2281" spans="1:7" x14ac:dyDescent="0.25">
      <c r="A2281">
        <v>2745</v>
      </c>
      <c r="B2281" t="s">
        <v>2259</v>
      </c>
      <c r="C2281" t="s">
        <v>2251</v>
      </c>
      <c r="D2281">
        <v>803</v>
      </c>
      <c r="E2281">
        <v>164.5</v>
      </c>
      <c r="F2281">
        <f t="shared" si="35"/>
        <v>15</v>
      </c>
      <c r="G2281" t="str">
        <f>STANDINGS_RBI[[#This Row],[League]]&amp;STANDINGS_RBI[[#This Row],[Team]]</f>
        <v>$150 Draft Champions Mar 01 1:00 pm Lg.3805Dreycott Dragons</v>
      </c>
    </row>
    <row r="2282" spans="1:7" x14ac:dyDescent="0.25">
      <c r="A2282">
        <v>395</v>
      </c>
      <c r="B2282" t="s">
        <v>2273</v>
      </c>
      <c r="C2282" t="s">
        <v>2261</v>
      </c>
      <c r="D2282">
        <v>1048</v>
      </c>
      <c r="E2282">
        <v>2516</v>
      </c>
      <c r="F2282">
        <f t="shared" si="35"/>
        <v>1</v>
      </c>
      <c r="G2282" t="str">
        <f>STANDINGS_RBI[[#This Row],[League]]&amp;STANDINGS_RBI[[#This Row],[Team]]</f>
        <v>$150 Draft Champions Mar 01 1:00 pm Lg.3809Sorry I bet on baseball</v>
      </c>
    </row>
    <row r="2283" spans="1:7" x14ac:dyDescent="0.25">
      <c r="A2283">
        <v>746</v>
      </c>
      <c r="B2283" t="s">
        <v>2263</v>
      </c>
      <c r="C2283" t="s">
        <v>2261</v>
      </c>
      <c r="D2283">
        <v>1009</v>
      </c>
      <c r="E2283">
        <v>2158.5</v>
      </c>
      <c r="F2283">
        <f t="shared" si="35"/>
        <v>2</v>
      </c>
      <c r="G2283" t="str">
        <f>STANDINGS_RBI[[#This Row],[League]]&amp;STANDINGS_RBI[[#This Row],[Team]]</f>
        <v>$150 Draft Champions Mar 01 1:00 pm Lg.3809Chicos Bailbonds</v>
      </c>
    </row>
    <row r="2284" spans="1:7" x14ac:dyDescent="0.25">
      <c r="A2284">
        <v>892</v>
      </c>
      <c r="B2284" t="s">
        <v>2262</v>
      </c>
      <c r="C2284" t="s">
        <v>2261</v>
      </c>
      <c r="D2284">
        <v>998</v>
      </c>
      <c r="E2284">
        <v>2023</v>
      </c>
      <c r="F2284">
        <f t="shared" si="35"/>
        <v>3</v>
      </c>
      <c r="G2284" t="str">
        <f>STANDINGS_RBI[[#This Row],[League]]&amp;STANDINGS_RBI[[#This Row],[Team]]</f>
        <v>$150 Draft Champions Mar 01 1:00 pm Lg.3809The Eamus Catulis</v>
      </c>
    </row>
    <row r="2285" spans="1:7" x14ac:dyDescent="0.25">
      <c r="A2285">
        <v>946</v>
      </c>
      <c r="B2285" t="s">
        <v>2271</v>
      </c>
      <c r="C2285" t="s">
        <v>2261</v>
      </c>
      <c r="D2285">
        <v>993</v>
      </c>
      <c r="E2285">
        <v>1964</v>
      </c>
      <c r="F2285">
        <f t="shared" si="35"/>
        <v>4</v>
      </c>
      <c r="G2285" t="str">
        <f>STANDINGS_RBI[[#This Row],[League]]&amp;STANDINGS_RBI[[#This Row],[Team]]</f>
        <v>$150 Draft Champions Mar 01 1:00 pm Lg.3809French Toast!</v>
      </c>
    </row>
    <row r="2286" spans="1:7" x14ac:dyDescent="0.25">
      <c r="A2286">
        <v>1034</v>
      </c>
      <c r="B2286" t="s">
        <v>2269</v>
      </c>
      <c r="C2286" t="s">
        <v>2261</v>
      </c>
      <c r="D2286">
        <v>985</v>
      </c>
      <c r="E2286">
        <v>1875.5</v>
      </c>
      <c r="F2286">
        <f t="shared" si="35"/>
        <v>5</v>
      </c>
      <c r="G2286" t="str">
        <f>STANDINGS_RBI[[#This Row],[League]]&amp;STANDINGS_RBI[[#This Row],[Team]]</f>
        <v>$150 Draft Champions Mar 01 1:00 pm Lg.3809LockWash</v>
      </c>
    </row>
    <row r="2287" spans="1:7" x14ac:dyDescent="0.25">
      <c r="A2287">
        <v>1227</v>
      </c>
      <c r="B2287" t="s">
        <v>282</v>
      </c>
      <c r="C2287" t="s">
        <v>2261</v>
      </c>
      <c r="D2287">
        <v>970</v>
      </c>
      <c r="E2287">
        <v>1684</v>
      </c>
      <c r="F2287">
        <f t="shared" si="35"/>
        <v>6</v>
      </c>
      <c r="G2287" t="str">
        <f>STANDINGS_RBI[[#This Row],[League]]&amp;STANDINGS_RBI[[#This Row],[Team]]</f>
        <v>$150 Draft Champions Mar 01 1:00 pm Lg.3809Little Dorf and Shortround</v>
      </c>
    </row>
    <row r="2288" spans="1:7" x14ac:dyDescent="0.25">
      <c r="A2288">
        <v>1230</v>
      </c>
      <c r="B2288" t="s">
        <v>2260</v>
      </c>
      <c r="C2288" t="s">
        <v>2261</v>
      </c>
      <c r="D2288">
        <v>970</v>
      </c>
      <c r="E2288">
        <v>1684</v>
      </c>
      <c r="F2288">
        <f t="shared" si="35"/>
        <v>7</v>
      </c>
      <c r="G2288" t="str">
        <f>STANDINGS_RBI[[#This Row],[League]]&amp;STANDINGS_RBI[[#This Row],[Team]]</f>
        <v>$150 Draft Champions Mar 01 1:00 pm Lg.3809Team Coleman</v>
      </c>
    </row>
    <row r="2289" spans="1:7" x14ac:dyDescent="0.25">
      <c r="A2289">
        <v>1371</v>
      </c>
      <c r="B2289" t="s">
        <v>2266</v>
      </c>
      <c r="C2289" t="s">
        <v>2261</v>
      </c>
      <c r="D2289">
        <v>959</v>
      </c>
      <c r="E2289">
        <v>1540</v>
      </c>
      <c r="F2289">
        <f t="shared" si="35"/>
        <v>8</v>
      </c>
      <c r="G2289" t="str">
        <f>STANDINGS_RBI[[#This Row],[League]]&amp;STANDINGS_RBI[[#This Row],[Team]]</f>
        <v>$150 Draft Champions Mar 01 1:00 pm Lg.3809Sully's Crawdads</v>
      </c>
    </row>
    <row r="2290" spans="1:7" x14ac:dyDescent="0.25">
      <c r="A2290">
        <v>1442</v>
      </c>
      <c r="B2290" t="s">
        <v>2264</v>
      </c>
      <c r="C2290" t="s">
        <v>2261</v>
      </c>
      <c r="D2290">
        <v>954</v>
      </c>
      <c r="E2290">
        <v>1463.5</v>
      </c>
      <c r="F2290">
        <f t="shared" si="35"/>
        <v>9</v>
      </c>
      <c r="G2290" t="str">
        <f>STANDINGS_RBI[[#This Row],[League]]&amp;STANDINGS_RBI[[#This Row],[Team]]</f>
        <v>$150 Draft Champions Mar 01 1:00 pm Lg.3809FindMe</v>
      </c>
    </row>
    <row r="2291" spans="1:7" x14ac:dyDescent="0.25">
      <c r="A2291">
        <v>1510</v>
      </c>
      <c r="B2291" t="s">
        <v>2267</v>
      </c>
      <c r="C2291" t="s">
        <v>2261</v>
      </c>
      <c r="D2291">
        <v>950</v>
      </c>
      <c r="E2291">
        <v>1401.5</v>
      </c>
      <c r="F2291">
        <f t="shared" si="35"/>
        <v>10</v>
      </c>
      <c r="G2291" t="str">
        <f>STANDINGS_RBI[[#This Row],[League]]&amp;STANDINGS_RBI[[#This Row],[Team]]</f>
        <v>$150 Draft Champions Mar 01 1:00 pm Lg.3809SLAAAYER 3</v>
      </c>
    </row>
    <row r="2292" spans="1:7" x14ac:dyDescent="0.25">
      <c r="A2292">
        <v>1572</v>
      </c>
      <c r="B2292" t="s">
        <v>386</v>
      </c>
      <c r="C2292" t="s">
        <v>2261</v>
      </c>
      <c r="D2292">
        <v>945</v>
      </c>
      <c r="E2292">
        <v>1341.5</v>
      </c>
      <c r="F2292">
        <f t="shared" si="35"/>
        <v>11</v>
      </c>
      <c r="G2292" t="str">
        <f>STANDINGS_RBI[[#This Row],[League]]&amp;STANDINGS_RBI[[#This Row],[Team]]</f>
        <v>$150 Draft Champions Mar 01 1:00 pm Lg.3809The BULLMOOSE</v>
      </c>
    </row>
    <row r="2293" spans="1:7" x14ac:dyDescent="0.25">
      <c r="A2293">
        <v>1678</v>
      </c>
      <c r="B2293" t="s">
        <v>2270</v>
      </c>
      <c r="C2293" t="s">
        <v>2261</v>
      </c>
      <c r="D2293">
        <v>936</v>
      </c>
      <c r="E2293">
        <v>1234.5</v>
      </c>
      <c r="F2293">
        <f t="shared" si="35"/>
        <v>12</v>
      </c>
      <c r="G2293" t="str">
        <f>STANDINGS_RBI[[#This Row],[League]]&amp;STANDINGS_RBI[[#This Row],[Team]]</f>
        <v>$150 Draft Champions Mar 01 1:00 pm Lg.3809ThUnderDogs</v>
      </c>
    </row>
    <row r="2294" spans="1:7" x14ac:dyDescent="0.25">
      <c r="A2294">
        <v>2374</v>
      </c>
      <c r="B2294" t="s">
        <v>2272</v>
      </c>
      <c r="C2294" t="s">
        <v>2261</v>
      </c>
      <c r="D2294">
        <v>873</v>
      </c>
      <c r="E2294">
        <v>540</v>
      </c>
      <c r="F2294">
        <f t="shared" si="35"/>
        <v>13</v>
      </c>
      <c r="G2294" t="str">
        <f>STANDINGS_RBI[[#This Row],[League]]&amp;STANDINGS_RBI[[#This Row],[Team]]</f>
        <v>$150 Draft Champions Mar 01 1:00 pm Lg.3809The Walrus</v>
      </c>
    </row>
    <row r="2295" spans="1:7" x14ac:dyDescent="0.25">
      <c r="A2295">
        <v>2464</v>
      </c>
      <c r="B2295" t="s">
        <v>2268</v>
      </c>
      <c r="C2295" t="s">
        <v>2261</v>
      </c>
      <c r="D2295">
        <v>860</v>
      </c>
      <c r="E2295">
        <v>445.5</v>
      </c>
      <c r="F2295">
        <f t="shared" si="35"/>
        <v>14</v>
      </c>
      <c r="G2295" t="str">
        <f>STANDINGS_RBI[[#This Row],[League]]&amp;STANDINGS_RBI[[#This Row],[Team]]</f>
        <v>$150 Draft Champions Mar 01 1:00 pm Lg.3809Team Gogola</v>
      </c>
    </row>
    <row r="2296" spans="1:7" x14ac:dyDescent="0.25">
      <c r="A2296">
        <v>2859</v>
      </c>
      <c r="B2296" t="s">
        <v>2265</v>
      </c>
      <c r="C2296" t="s">
        <v>2261</v>
      </c>
      <c r="D2296">
        <v>750</v>
      </c>
      <c r="E2296">
        <v>52</v>
      </c>
      <c r="F2296">
        <f t="shared" si="35"/>
        <v>15</v>
      </c>
      <c r="G2296" t="str">
        <f>STANDINGS_RBI[[#This Row],[League]]&amp;STANDINGS_RBI[[#This Row],[Team]]</f>
        <v>$150 Draft Champions Mar 01 1:00 pm Lg.3809Team Allen</v>
      </c>
    </row>
    <row r="2297" spans="1:7" x14ac:dyDescent="0.25">
      <c r="A2297">
        <v>171</v>
      </c>
      <c r="B2297" t="s">
        <v>1087</v>
      </c>
      <c r="C2297" t="s">
        <v>2274</v>
      </c>
      <c r="D2297">
        <v>1085</v>
      </c>
      <c r="E2297">
        <v>2741.5</v>
      </c>
      <c r="F2297">
        <f t="shared" si="35"/>
        <v>1</v>
      </c>
      <c r="G2297" t="str">
        <f>STANDINGS_RBI[[#This Row],[League]]&amp;STANDINGS_RBI[[#This Row],[Team]]</f>
        <v>$150 Draft Champions Mar 02 1:00 pm Lg.3811Team Edwards</v>
      </c>
    </row>
    <row r="2298" spans="1:7" x14ac:dyDescent="0.25">
      <c r="A2298">
        <v>203</v>
      </c>
      <c r="B2298" t="s">
        <v>2278</v>
      </c>
      <c r="C2298" t="s">
        <v>2274</v>
      </c>
      <c r="D2298">
        <v>1077</v>
      </c>
      <c r="E2298">
        <v>2708</v>
      </c>
      <c r="F2298">
        <f t="shared" si="35"/>
        <v>2</v>
      </c>
      <c r="G2298" t="str">
        <f>STANDINGS_RBI[[#This Row],[League]]&amp;STANDINGS_RBI[[#This Row],[Team]]</f>
        <v>$150 Draft Champions Mar 02 1:00 pm Lg.3811Mojo Masters</v>
      </c>
    </row>
    <row r="2299" spans="1:7" x14ac:dyDescent="0.25">
      <c r="A2299">
        <v>485</v>
      </c>
      <c r="B2299" t="s">
        <v>2282</v>
      </c>
      <c r="C2299" t="s">
        <v>2274</v>
      </c>
      <c r="D2299">
        <v>1037</v>
      </c>
      <c r="E2299">
        <v>2428.5</v>
      </c>
      <c r="F2299">
        <f t="shared" si="35"/>
        <v>3</v>
      </c>
      <c r="G2299" t="str">
        <f>STANDINGS_RBI[[#This Row],[League]]&amp;STANDINGS_RBI[[#This Row],[Team]]</f>
        <v>$150 Draft Champions Mar 02 1:00 pm Lg.3811The Low Hanging Fruit</v>
      </c>
    </row>
    <row r="2300" spans="1:7" x14ac:dyDescent="0.25">
      <c r="A2300">
        <v>486</v>
      </c>
      <c r="B2300" t="s">
        <v>147</v>
      </c>
      <c r="C2300" t="s">
        <v>2274</v>
      </c>
      <c r="D2300">
        <v>1037</v>
      </c>
      <c r="E2300">
        <v>2428.5</v>
      </c>
      <c r="F2300">
        <f t="shared" si="35"/>
        <v>4</v>
      </c>
      <c r="G2300" t="str">
        <f>STANDINGS_RBI[[#This Row],[League]]&amp;STANDINGS_RBI[[#This Row],[Team]]</f>
        <v>$150 Draft Champions Mar 02 1:00 pm Lg.3811fung wa express</v>
      </c>
    </row>
    <row r="2301" spans="1:7" x14ac:dyDescent="0.25">
      <c r="A2301">
        <v>869</v>
      </c>
      <c r="B2301" t="s">
        <v>467</v>
      </c>
      <c r="C2301" t="s">
        <v>2274</v>
      </c>
      <c r="D2301">
        <v>999</v>
      </c>
      <c r="E2301">
        <v>2037.5</v>
      </c>
      <c r="F2301">
        <f t="shared" si="35"/>
        <v>5</v>
      </c>
      <c r="G2301" t="str">
        <f>STANDINGS_RBI[[#This Row],[League]]&amp;STANDINGS_RBI[[#This Row],[Team]]</f>
        <v>$150 Draft Champions Mar 02 1:00 pm Lg.3811DE Destroyers</v>
      </c>
    </row>
    <row r="2302" spans="1:7" x14ac:dyDescent="0.25">
      <c r="A2302">
        <v>957</v>
      </c>
      <c r="B2302" t="s">
        <v>2279</v>
      </c>
      <c r="C2302" t="s">
        <v>2274</v>
      </c>
      <c r="D2302">
        <v>992</v>
      </c>
      <c r="E2302">
        <v>1954</v>
      </c>
      <c r="F2302">
        <f t="shared" si="35"/>
        <v>6</v>
      </c>
      <c r="G2302" t="str">
        <f>STANDINGS_RBI[[#This Row],[League]]&amp;STANDINGS_RBI[[#This Row],[Team]]</f>
        <v>$150 Draft Champions Mar 02 1:00 pm Lg.3811Livin The Dream</v>
      </c>
    </row>
    <row r="2303" spans="1:7" x14ac:dyDescent="0.25">
      <c r="A2303">
        <v>1292</v>
      </c>
      <c r="B2303" t="s">
        <v>214</v>
      </c>
      <c r="C2303" t="s">
        <v>2274</v>
      </c>
      <c r="D2303">
        <v>964</v>
      </c>
      <c r="E2303">
        <v>1617</v>
      </c>
      <c r="F2303">
        <f t="shared" si="35"/>
        <v>7</v>
      </c>
      <c r="G2303" t="str">
        <f>STANDINGS_RBI[[#This Row],[League]]&amp;STANDINGS_RBI[[#This Row],[Team]]</f>
        <v>$150 Draft Champions Mar 02 1:00 pm Lg.3811Mississippi Squeeze</v>
      </c>
    </row>
    <row r="2304" spans="1:7" x14ac:dyDescent="0.25">
      <c r="A2304">
        <v>1393</v>
      </c>
      <c r="B2304" t="s">
        <v>2277</v>
      </c>
      <c r="C2304" t="s">
        <v>2274</v>
      </c>
      <c r="D2304">
        <v>958</v>
      </c>
      <c r="E2304">
        <v>1525</v>
      </c>
      <c r="F2304">
        <f t="shared" si="35"/>
        <v>8</v>
      </c>
      <c r="G2304" t="str">
        <f>STANDINGS_RBI[[#This Row],[League]]&amp;STANDINGS_RBI[[#This Row],[Team]]</f>
        <v>$150 Draft Champions Mar 02 1:00 pm Lg.3811shuck me sideways</v>
      </c>
    </row>
    <row r="2305" spans="1:7" x14ac:dyDescent="0.25">
      <c r="A2305">
        <v>1720</v>
      </c>
      <c r="B2305" t="s">
        <v>2276</v>
      </c>
      <c r="C2305" t="s">
        <v>2274</v>
      </c>
      <c r="D2305">
        <v>932</v>
      </c>
      <c r="E2305">
        <v>1185.5</v>
      </c>
      <c r="F2305">
        <f t="shared" si="35"/>
        <v>9</v>
      </c>
      <c r="G2305" t="str">
        <f>STANDINGS_RBI[[#This Row],[League]]&amp;STANDINGS_RBI[[#This Row],[Team]]</f>
        <v>$150 Draft Champions Mar 02 1:00 pm Lg.3811Demo Days</v>
      </c>
    </row>
    <row r="2306" spans="1:7" x14ac:dyDescent="0.25">
      <c r="A2306">
        <v>1872</v>
      </c>
      <c r="B2306" t="s">
        <v>13</v>
      </c>
      <c r="C2306" t="s">
        <v>2274</v>
      </c>
      <c r="D2306">
        <v>922</v>
      </c>
      <c r="E2306">
        <v>1045.5</v>
      </c>
      <c r="F2306">
        <f t="shared" si="35"/>
        <v>10</v>
      </c>
      <c r="G2306" t="str">
        <f>STANDINGS_RBI[[#This Row],[League]]&amp;STANDINGS_RBI[[#This Row],[Team]]</f>
        <v>$150 Draft Champions Mar 02 1:00 pm Lg.3811The Balking Dead</v>
      </c>
    </row>
    <row r="2307" spans="1:7" x14ac:dyDescent="0.25">
      <c r="A2307">
        <v>2133</v>
      </c>
      <c r="B2307" t="s">
        <v>2283</v>
      </c>
      <c r="C2307" t="s">
        <v>2274</v>
      </c>
      <c r="D2307">
        <v>900</v>
      </c>
      <c r="E2307">
        <v>773.5</v>
      </c>
      <c r="F2307">
        <f t="shared" ref="F2307:F2370" si="36">IF(C2307=C2306,F2306+1,1)</f>
        <v>11</v>
      </c>
      <c r="G2307" t="str">
        <f>STANDINGS_RBI[[#This Row],[League]]&amp;STANDINGS_RBI[[#This Row],[Team]]</f>
        <v>$150 Draft Champions Mar 02 1:00 pm Lg.3811Boston = Titletown</v>
      </c>
    </row>
    <row r="2308" spans="1:7" x14ac:dyDescent="0.25">
      <c r="A2308">
        <v>2223</v>
      </c>
      <c r="B2308" t="s">
        <v>1290</v>
      </c>
      <c r="C2308" t="s">
        <v>2274</v>
      </c>
      <c r="D2308">
        <v>892</v>
      </c>
      <c r="E2308">
        <v>692</v>
      </c>
      <c r="F2308">
        <f t="shared" si="36"/>
        <v>12</v>
      </c>
      <c r="G2308" t="str">
        <f>STANDINGS_RBI[[#This Row],[League]]&amp;STANDINGS_RBI[[#This Row],[Team]]</f>
        <v>$150 Draft Champions Mar 02 1:00 pm Lg.3811What Was I Thinking</v>
      </c>
    </row>
    <row r="2309" spans="1:7" x14ac:dyDescent="0.25">
      <c r="A2309">
        <v>2401</v>
      </c>
      <c r="B2309" t="s">
        <v>2280</v>
      </c>
      <c r="C2309" t="s">
        <v>2274</v>
      </c>
      <c r="D2309">
        <v>869</v>
      </c>
      <c r="E2309">
        <v>510.5</v>
      </c>
      <c r="F2309">
        <f t="shared" si="36"/>
        <v>13</v>
      </c>
      <c r="G2309" t="str">
        <f>STANDINGS_RBI[[#This Row],[League]]&amp;STANDINGS_RBI[[#This Row],[Team]]</f>
        <v>$150 Draft Champions Mar 02 1:00 pm Lg.3811Somali Pirates</v>
      </c>
    </row>
    <row r="2310" spans="1:7" x14ac:dyDescent="0.25">
      <c r="A2310">
        <v>2829</v>
      </c>
      <c r="B2310" t="s">
        <v>2281</v>
      </c>
      <c r="C2310" t="s">
        <v>2274</v>
      </c>
      <c r="D2310">
        <v>771</v>
      </c>
      <c r="E2310">
        <v>82</v>
      </c>
      <c r="F2310">
        <f t="shared" si="36"/>
        <v>14</v>
      </c>
      <c r="G2310" t="str">
        <f>STANDINGS_RBI[[#This Row],[League]]&amp;STANDINGS_RBI[[#This Row],[Team]]</f>
        <v>$150 Draft Champions Mar 02 1:00 pm Lg.3811Rugen Hardware</v>
      </c>
    </row>
    <row r="2311" spans="1:7" x14ac:dyDescent="0.25">
      <c r="A2311">
        <v>2870</v>
      </c>
      <c r="B2311" t="s">
        <v>2275</v>
      </c>
      <c r="C2311" t="s">
        <v>2274</v>
      </c>
      <c r="D2311">
        <v>738</v>
      </c>
      <c r="E2311">
        <v>41</v>
      </c>
      <c r="F2311">
        <f t="shared" si="36"/>
        <v>15</v>
      </c>
      <c r="G2311" t="str">
        <f>STANDINGS_RBI[[#This Row],[League]]&amp;STANDINGS_RBI[[#This Row],[Team]]</f>
        <v>$150 Draft Champions Mar 02 1:00 pm Lg.3811Bavaro DC 3</v>
      </c>
    </row>
    <row r="2312" spans="1:7" x14ac:dyDescent="0.25">
      <c r="A2312">
        <v>104</v>
      </c>
      <c r="B2312" t="s">
        <v>499</v>
      </c>
      <c r="C2312" t="s">
        <v>2285</v>
      </c>
      <c r="D2312">
        <v>1102</v>
      </c>
      <c r="E2312">
        <v>2807.5</v>
      </c>
      <c r="F2312">
        <f t="shared" si="36"/>
        <v>1</v>
      </c>
      <c r="G2312" t="str">
        <f>STANDINGS_RBI[[#This Row],[League]]&amp;STANDINGS_RBI[[#This Row],[Team]]</f>
        <v>$150 Draft Champions Mar 03 1:00 pm Lg.3813Thing 8</v>
      </c>
    </row>
    <row r="2313" spans="1:7" x14ac:dyDescent="0.25">
      <c r="A2313">
        <v>274</v>
      </c>
      <c r="B2313" t="s">
        <v>392</v>
      </c>
      <c r="C2313" t="s">
        <v>2285</v>
      </c>
      <c r="D2313">
        <v>1064</v>
      </c>
      <c r="E2313">
        <v>2638</v>
      </c>
      <c r="F2313">
        <f t="shared" si="36"/>
        <v>2</v>
      </c>
      <c r="G2313" t="str">
        <f>STANDINGS_RBI[[#This Row],[League]]&amp;STANDINGS_RBI[[#This Row],[Team]]</f>
        <v>$150 Draft Champions Mar 03 1:00 pm Lg.3813Team Conlon</v>
      </c>
    </row>
    <row r="2314" spans="1:7" x14ac:dyDescent="0.25">
      <c r="A2314">
        <v>335</v>
      </c>
      <c r="B2314" t="s">
        <v>2286</v>
      </c>
      <c r="C2314" t="s">
        <v>2285</v>
      </c>
      <c r="D2314">
        <v>1055</v>
      </c>
      <c r="E2314">
        <v>2572</v>
      </c>
      <c r="F2314">
        <f t="shared" si="36"/>
        <v>3</v>
      </c>
      <c r="G2314" t="str">
        <f>STANDINGS_RBI[[#This Row],[League]]&amp;STANDINGS_RBI[[#This Row],[Team]]</f>
        <v>$150 Draft Champions Mar 03 1:00 pm Lg.3813Calgary Cannons v3</v>
      </c>
    </row>
    <row r="2315" spans="1:7" x14ac:dyDescent="0.25">
      <c r="A2315">
        <v>412</v>
      </c>
      <c r="B2315" t="s">
        <v>193</v>
      </c>
      <c r="C2315" t="s">
        <v>2285</v>
      </c>
      <c r="D2315">
        <v>1046</v>
      </c>
      <c r="E2315">
        <v>2501.5</v>
      </c>
      <c r="F2315">
        <f t="shared" si="36"/>
        <v>4</v>
      </c>
      <c r="G2315" t="str">
        <f>STANDINGS_RBI[[#This Row],[League]]&amp;STANDINGS_RBI[[#This Row],[Team]]</f>
        <v>$150 Draft Champions Mar 03 1:00 pm Lg.3813Team Peavey</v>
      </c>
    </row>
    <row r="2316" spans="1:7" x14ac:dyDescent="0.25">
      <c r="A2316">
        <v>650</v>
      </c>
      <c r="B2316" t="s">
        <v>81</v>
      </c>
      <c r="C2316" t="s">
        <v>2285</v>
      </c>
      <c r="D2316">
        <v>1018</v>
      </c>
      <c r="E2316">
        <v>2258.5</v>
      </c>
      <c r="F2316">
        <f t="shared" si="36"/>
        <v>5</v>
      </c>
      <c r="G2316" t="str">
        <f>STANDINGS_RBI[[#This Row],[League]]&amp;STANDINGS_RBI[[#This Row],[Team]]</f>
        <v>$150 Draft Champions Mar 03 1:00 pm Lg.3813London Cheeseheads</v>
      </c>
    </row>
    <row r="2317" spans="1:7" x14ac:dyDescent="0.25">
      <c r="A2317">
        <v>913</v>
      </c>
      <c r="B2317" t="s">
        <v>2294</v>
      </c>
      <c r="C2317" t="s">
        <v>2285</v>
      </c>
      <c r="D2317">
        <v>996</v>
      </c>
      <c r="E2317">
        <v>1998.5</v>
      </c>
      <c r="F2317">
        <f t="shared" si="36"/>
        <v>6</v>
      </c>
      <c r="G2317" t="str">
        <f>STANDINGS_RBI[[#This Row],[League]]&amp;STANDINGS_RBI[[#This Row],[Team]]</f>
        <v>$150 Draft Champions Mar 03 1:00 pm Lg.3813Team Dickens</v>
      </c>
    </row>
    <row r="2318" spans="1:7" x14ac:dyDescent="0.25">
      <c r="A2318">
        <v>1242</v>
      </c>
      <c r="B2318" t="s">
        <v>2291</v>
      </c>
      <c r="C2318" t="s">
        <v>2285</v>
      </c>
      <c r="D2318">
        <v>968</v>
      </c>
      <c r="E2318">
        <v>1663.5</v>
      </c>
      <c r="F2318">
        <f t="shared" si="36"/>
        <v>7</v>
      </c>
      <c r="G2318" t="str">
        <f>STANDINGS_RBI[[#This Row],[League]]&amp;STANDINGS_RBI[[#This Row],[Team]]</f>
        <v>$150 Draft Champions Mar 03 1:00 pm Lg.3813Connman</v>
      </c>
    </row>
    <row r="2319" spans="1:7" x14ac:dyDescent="0.25">
      <c r="A2319">
        <v>1468</v>
      </c>
      <c r="B2319" t="s">
        <v>2284</v>
      </c>
      <c r="C2319" t="s">
        <v>2285</v>
      </c>
      <c r="D2319">
        <v>953</v>
      </c>
      <c r="E2319">
        <v>1446</v>
      </c>
      <c r="F2319">
        <f t="shared" si="36"/>
        <v>8</v>
      </c>
      <c r="G2319" t="str">
        <f>STANDINGS_RBI[[#This Row],[League]]&amp;STANDINGS_RBI[[#This Row],[Team]]</f>
        <v>$150 Draft Champions Mar 03 1:00 pm Lg.3813Men with Wood</v>
      </c>
    </row>
    <row r="2320" spans="1:7" x14ac:dyDescent="0.25">
      <c r="A2320">
        <v>2024</v>
      </c>
      <c r="B2320" t="s">
        <v>100</v>
      </c>
      <c r="C2320" t="s">
        <v>2285</v>
      </c>
      <c r="D2320">
        <v>910</v>
      </c>
      <c r="E2320">
        <v>883.5</v>
      </c>
      <c r="F2320">
        <f t="shared" si="36"/>
        <v>9</v>
      </c>
      <c r="G2320" t="str">
        <f>STANDINGS_RBI[[#This Row],[League]]&amp;STANDINGS_RBI[[#This Row],[Team]]</f>
        <v>$150 Draft Champions Mar 03 1:00 pm Lg.3813Champagne on Ice</v>
      </c>
    </row>
    <row r="2321" spans="1:7" x14ac:dyDescent="0.25">
      <c r="A2321">
        <v>2166</v>
      </c>
      <c r="B2321" t="s">
        <v>2292</v>
      </c>
      <c r="C2321" t="s">
        <v>2285</v>
      </c>
      <c r="D2321">
        <v>897</v>
      </c>
      <c r="E2321">
        <v>740</v>
      </c>
      <c r="F2321">
        <f t="shared" si="36"/>
        <v>10</v>
      </c>
      <c r="G2321" t="str">
        <f>STANDINGS_RBI[[#This Row],[League]]&amp;STANDINGS_RBI[[#This Row],[Team]]</f>
        <v>$150 Draft Champions Mar 03 1:00 pm Lg.3813JUICE</v>
      </c>
    </row>
    <row r="2322" spans="1:7" x14ac:dyDescent="0.25">
      <c r="A2322">
        <v>2471</v>
      </c>
      <c r="B2322" t="s">
        <v>2288</v>
      </c>
      <c r="C2322" t="s">
        <v>2285</v>
      </c>
      <c r="D2322">
        <v>859</v>
      </c>
      <c r="E2322">
        <v>439.5</v>
      </c>
      <c r="F2322">
        <f t="shared" si="36"/>
        <v>11</v>
      </c>
      <c r="G2322" t="str">
        <f>STANDINGS_RBI[[#This Row],[League]]&amp;STANDINGS_RBI[[#This Row],[Team]]</f>
        <v>$150 Draft Champions Mar 03 1:00 pm Lg.3813Grimson Reapers</v>
      </c>
    </row>
    <row r="2323" spans="1:7" x14ac:dyDescent="0.25">
      <c r="A2323">
        <v>2545</v>
      </c>
      <c r="B2323" t="s">
        <v>2293</v>
      </c>
      <c r="C2323" t="s">
        <v>2285</v>
      </c>
      <c r="D2323">
        <v>848</v>
      </c>
      <c r="E2323">
        <v>365.5</v>
      </c>
      <c r="F2323">
        <f t="shared" si="36"/>
        <v>12</v>
      </c>
      <c r="G2323" t="str">
        <f>STANDINGS_RBI[[#This Row],[League]]&amp;STANDINGS_RBI[[#This Row],[Team]]</f>
        <v>$150 Draft Champions Mar 03 1:00 pm Lg.3813Oppo Tacos</v>
      </c>
    </row>
    <row r="2324" spans="1:7" x14ac:dyDescent="0.25">
      <c r="A2324">
        <v>2769</v>
      </c>
      <c r="B2324" t="s">
        <v>2289</v>
      </c>
      <c r="C2324" t="s">
        <v>2285</v>
      </c>
      <c r="D2324">
        <v>796</v>
      </c>
      <c r="E2324">
        <v>143</v>
      </c>
      <c r="F2324">
        <f t="shared" si="36"/>
        <v>13</v>
      </c>
      <c r="G2324" t="str">
        <f>STANDINGS_RBI[[#This Row],[League]]&amp;STANDINGS_RBI[[#This Row],[Team]]</f>
        <v>$150 Draft Champions Mar 03 1:00 pm Lg.3813I Betts Money</v>
      </c>
    </row>
    <row r="2325" spans="1:7" x14ac:dyDescent="0.25">
      <c r="A2325">
        <v>2772</v>
      </c>
      <c r="B2325" t="s">
        <v>2287</v>
      </c>
      <c r="C2325" t="s">
        <v>2285</v>
      </c>
      <c r="D2325">
        <v>794</v>
      </c>
      <c r="E2325">
        <v>138</v>
      </c>
      <c r="F2325">
        <f t="shared" si="36"/>
        <v>14</v>
      </c>
      <c r="G2325" t="str">
        <f>STANDINGS_RBI[[#This Row],[League]]&amp;STANDINGS_RBI[[#This Row],[Team]]</f>
        <v>$150 Draft Champions Mar 03 1:00 pm Lg.3813Sea Predators</v>
      </c>
    </row>
    <row r="2326" spans="1:7" x14ac:dyDescent="0.25">
      <c r="A2326">
        <v>2776</v>
      </c>
      <c r="B2326" t="s">
        <v>2290</v>
      </c>
      <c r="C2326" t="s">
        <v>2285</v>
      </c>
      <c r="D2326">
        <v>793</v>
      </c>
      <c r="E2326">
        <v>132.5</v>
      </c>
      <c r="F2326">
        <f t="shared" si="36"/>
        <v>15</v>
      </c>
      <c r="G2326" t="str">
        <f>STANDINGS_RBI[[#This Row],[League]]&amp;STANDINGS_RBI[[#This Row],[Team]]</f>
        <v>$150 Draft Champions Mar 03 1:00 pm Lg.3813Byrd, Byrd, Byrd, Byrd is the Word</v>
      </c>
    </row>
    <row r="2327" spans="1:7" x14ac:dyDescent="0.25">
      <c r="A2327">
        <v>34</v>
      </c>
      <c r="B2327" t="s">
        <v>2301</v>
      </c>
      <c r="C2327" t="s">
        <v>2296</v>
      </c>
      <c r="D2327">
        <v>1136</v>
      </c>
      <c r="E2327">
        <v>2877.5</v>
      </c>
      <c r="F2327">
        <f t="shared" si="36"/>
        <v>1</v>
      </c>
      <c r="G2327" t="str">
        <f>STANDINGS_RBI[[#This Row],[League]]&amp;STANDINGS_RBI[[#This Row],[Team]]</f>
        <v>$150 Draft Champions Mar 03 1:00 pm Lg.3815Shiiieeeeeeet</v>
      </c>
    </row>
    <row r="2328" spans="1:7" x14ac:dyDescent="0.25">
      <c r="A2328">
        <v>61</v>
      </c>
      <c r="B2328" t="s">
        <v>2295</v>
      </c>
      <c r="C2328" t="s">
        <v>2296</v>
      </c>
      <c r="D2328">
        <v>1124</v>
      </c>
      <c r="E2328">
        <v>2850</v>
      </c>
      <c r="F2328">
        <f t="shared" si="36"/>
        <v>2</v>
      </c>
      <c r="G2328" t="str">
        <f>STANDINGS_RBI[[#This Row],[League]]&amp;STANDINGS_RBI[[#This Row],[Team]]</f>
        <v>$150 Draft Champions Mar 03 1:00 pm Lg.3815O-Qua Tangin Wann</v>
      </c>
    </row>
    <row r="2329" spans="1:7" x14ac:dyDescent="0.25">
      <c r="A2329">
        <v>1005</v>
      </c>
      <c r="B2329" t="s">
        <v>2305</v>
      </c>
      <c r="C2329" t="s">
        <v>2296</v>
      </c>
      <c r="D2329">
        <v>987</v>
      </c>
      <c r="E2329">
        <v>1901</v>
      </c>
      <c r="F2329">
        <f t="shared" si="36"/>
        <v>3</v>
      </c>
      <c r="G2329" t="str">
        <f>STANDINGS_RBI[[#This Row],[League]]&amp;STANDINGS_RBI[[#This Row],[Team]]</f>
        <v>$150 Draft Champions Mar 03 1:00 pm Lg.3815I hate my team already</v>
      </c>
    </row>
    <row r="2330" spans="1:7" x14ac:dyDescent="0.25">
      <c r="A2330">
        <v>1042</v>
      </c>
      <c r="B2330" t="s">
        <v>2300</v>
      </c>
      <c r="C2330" t="s">
        <v>2296</v>
      </c>
      <c r="D2330">
        <v>984</v>
      </c>
      <c r="E2330">
        <v>1861</v>
      </c>
      <c r="F2330">
        <f t="shared" si="36"/>
        <v>4</v>
      </c>
      <c r="G2330" t="str">
        <f>STANDINGS_RBI[[#This Row],[League]]&amp;STANDINGS_RBI[[#This Row],[Team]]</f>
        <v>$150 Draft Champions Mar 03 1:00 pm Lg.3815Amato Machine v1.01b</v>
      </c>
    </row>
    <row r="2331" spans="1:7" x14ac:dyDescent="0.25">
      <c r="A2331">
        <v>1218</v>
      </c>
      <c r="B2331" t="s">
        <v>205</v>
      </c>
      <c r="C2331" t="s">
        <v>2296</v>
      </c>
      <c r="D2331">
        <v>971</v>
      </c>
      <c r="E2331">
        <v>1696</v>
      </c>
      <c r="F2331">
        <f t="shared" si="36"/>
        <v>5</v>
      </c>
      <c r="G2331" t="str">
        <f>STANDINGS_RBI[[#This Row],[League]]&amp;STANDINGS_RBI[[#This Row],[Team]]</f>
        <v>$150 Draft Champions Mar 03 1:00 pm Lg.3815Team Sloan</v>
      </c>
    </row>
    <row r="2332" spans="1:7" x14ac:dyDescent="0.25">
      <c r="A2332">
        <v>1236</v>
      </c>
      <c r="B2332" t="s">
        <v>660</v>
      </c>
      <c r="C2332" t="s">
        <v>2296</v>
      </c>
      <c r="D2332">
        <v>969</v>
      </c>
      <c r="E2332">
        <v>1674.5</v>
      </c>
      <c r="F2332">
        <f t="shared" si="36"/>
        <v>6</v>
      </c>
      <c r="G2332" t="str">
        <f>STANDINGS_RBI[[#This Row],[League]]&amp;STANDINGS_RBI[[#This Row],[Team]]</f>
        <v>$150 Draft Champions Mar 03 1:00 pm Lg.3815JerseyJacks</v>
      </c>
    </row>
    <row r="2333" spans="1:7" x14ac:dyDescent="0.25">
      <c r="A2333">
        <v>1266</v>
      </c>
      <c r="B2333" t="s">
        <v>1290</v>
      </c>
      <c r="C2333" t="s">
        <v>2296</v>
      </c>
      <c r="D2333">
        <v>967</v>
      </c>
      <c r="E2333">
        <v>1651</v>
      </c>
      <c r="F2333">
        <f t="shared" si="36"/>
        <v>7</v>
      </c>
      <c r="G2333" t="str">
        <f>STANDINGS_RBI[[#This Row],[League]]&amp;STANDINGS_RBI[[#This Row],[Team]]</f>
        <v>$150 Draft Champions Mar 03 1:00 pm Lg.3815What Was I Thinking</v>
      </c>
    </row>
    <row r="2334" spans="1:7" x14ac:dyDescent="0.25">
      <c r="A2334">
        <v>1451</v>
      </c>
      <c r="B2334" t="s">
        <v>2299</v>
      </c>
      <c r="C2334" t="s">
        <v>2296</v>
      </c>
      <c r="D2334">
        <v>954</v>
      </c>
      <c r="E2334">
        <v>1463.5</v>
      </c>
      <c r="F2334">
        <f t="shared" si="36"/>
        <v>8</v>
      </c>
      <c r="G2334" t="str">
        <f>STANDINGS_RBI[[#This Row],[League]]&amp;STANDINGS_RBI[[#This Row],[Team]]</f>
        <v>$150 Draft Champions Mar 03 1:00 pm Lg.3815SpinningSeams11</v>
      </c>
    </row>
    <row r="2335" spans="1:7" x14ac:dyDescent="0.25">
      <c r="A2335">
        <v>1514</v>
      </c>
      <c r="B2335" t="s">
        <v>2298</v>
      </c>
      <c r="C2335" t="s">
        <v>2296</v>
      </c>
      <c r="D2335">
        <v>950</v>
      </c>
      <c r="E2335">
        <v>1401.5</v>
      </c>
      <c r="F2335">
        <f t="shared" si="36"/>
        <v>9</v>
      </c>
      <c r="G2335" t="str">
        <f>STANDINGS_RBI[[#This Row],[League]]&amp;STANDINGS_RBI[[#This Row],[Team]]</f>
        <v>$150 Draft Champions Mar 03 1:00 pm Lg.3815Team Welsh</v>
      </c>
    </row>
    <row r="2336" spans="1:7" x14ac:dyDescent="0.25">
      <c r="A2336">
        <v>1617</v>
      </c>
      <c r="B2336" t="s">
        <v>2304</v>
      </c>
      <c r="C2336" t="s">
        <v>2296</v>
      </c>
      <c r="D2336">
        <v>941</v>
      </c>
      <c r="E2336">
        <v>1299</v>
      </c>
      <c r="F2336">
        <f t="shared" si="36"/>
        <v>10</v>
      </c>
      <c r="G2336" t="str">
        <f>STANDINGS_RBI[[#This Row],[League]]&amp;STANDINGS_RBI[[#This Row],[Team]]</f>
        <v>$150 Draft Champions Mar 03 1:00 pm Lg.3815The Herdsmen</v>
      </c>
    </row>
    <row r="2337" spans="1:7" x14ac:dyDescent="0.25">
      <c r="A2337">
        <v>1813</v>
      </c>
      <c r="B2337" t="s">
        <v>215</v>
      </c>
      <c r="C2337" t="s">
        <v>2296</v>
      </c>
      <c r="D2337">
        <v>925</v>
      </c>
      <c r="E2337">
        <v>1096.5</v>
      </c>
      <c r="F2337">
        <f t="shared" si="36"/>
        <v>11</v>
      </c>
      <c r="G2337" t="str">
        <f>STANDINGS_RBI[[#This Row],[League]]&amp;STANDINGS_RBI[[#This Row],[Team]]</f>
        <v>$150 Draft Champions Mar 03 1:00 pm Lg.3815No Motto</v>
      </c>
    </row>
    <row r="2338" spans="1:7" x14ac:dyDescent="0.25">
      <c r="A2338">
        <v>1860</v>
      </c>
      <c r="B2338" t="s">
        <v>2297</v>
      </c>
      <c r="C2338" t="s">
        <v>2296</v>
      </c>
      <c r="D2338">
        <v>922</v>
      </c>
      <c r="E2338">
        <v>1045.5</v>
      </c>
      <c r="F2338">
        <f t="shared" si="36"/>
        <v>12</v>
      </c>
      <c r="G2338" t="str">
        <f>STANDINGS_RBI[[#This Row],[League]]&amp;STANDINGS_RBI[[#This Row],[Team]]</f>
        <v>$150 Draft Champions Mar 03 1:00 pm Lg.3815Domo Arigato Mr. Amato</v>
      </c>
    </row>
    <row r="2339" spans="1:7" x14ac:dyDescent="0.25">
      <c r="A2339">
        <v>1878</v>
      </c>
      <c r="B2339" t="s">
        <v>2306</v>
      </c>
      <c r="C2339" t="s">
        <v>2296</v>
      </c>
      <c r="D2339">
        <v>921</v>
      </c>
      <c r="E2339">
        <v>1030</v>
      </c>
      <c r="F2339">
        <f t="shared" si="36"/>
        <v>13</v>
      </c>
      <c r="G2339" t="str">
        <f>STANDINGS_RBI[[#This Row],[League]]&amp;STANDINGS_RBI[[#This Row],[Team]]</f>
        <v>$150 Draft Champions Mar 03 1:00 pm Lg.3815Fantasy Phoenix I</v>
      </c>
    </row>
    <row r="2340" spans="1:7" x14ac:dyDescent="0.25">
      <c r="A2340">
        <v>2214</v>
      </c>
      <c r="B2340" t="s">
        <v>2303</v>
      </c>
      <c r="C2340" t="s">
        <v>2296</v>
      </c>
      <c r="D2340">
        <v>892</v>
      </c>
      <c r="E2340">
        <v>692</v>
      </c>
      <c r="F2340">
        <f t="shared" si="36"/>
        <v>14</v>
      </c>
      <c r="G2340" t="str">
        <f>STANDINGS_RBI[[#This Row],[League]]&amp;STANDINGS_RBI[[#This Row],[Team]]</f>
        <v>$150 Draft Champions Mar 03 1:00 pm Lg.3815Dead $</v>
      </c>
    </row>
    <row r="2341" spans="1:7" x14ac:dyDescent="0.25">
      <c r="A2341">
        <v>2447</v>
      </c>
      <c r="B2341" t="s">
        <v>2302</v>
      </c>
      <c r="C2341" t="s">
        <v>2296</v>
      </c>
      <c r="D2341">
        <v>862</v>
      </c>
      <c r="E2341">
        <v>461.5</v>
      </c>
      <c r="F2341">
        <f t="shared" si="36"/>
        <v>15</v>
      </c>
      <c r="G2341" t="str">
        <f>STANDINGS_RBI[[#This Row],[League]]&amp;STANDINGS_RBI[[#This Row],[Team]]</f>
        <v>$150 Draft Champions Mar 03 1:00 pm Lg.3815Diamond Doctors</v>
      </c>
    </row>
    <row r="2342" spans="1:7" x14ac:dyDescent="0.25">
      <c r="A2342">
        <v>161</v>
      </c>
      <c r="B2342" t="s">
        <v>240</v>
      </c>
      <c r="C2342" t="s">
        <v>2308</v>
      </c>
      <c r="D2342">
        <v>1087</v>
      </c>
      <c r="E2342">
        <v>2751.5</v>
      </c>
      <c r="F2342">
        <f t="shared" si="36"/>
        <v>1</v>
      </c>
      <c r="G2342" t="str">
        <f>STANDINGS_RBI[[#This Row],[League]]&amp;STANDINGS_RBI[[#This Row],[Team]]</f>
        <v>$150 Draft Champions Mar 04 1:00 pm Lg.3819Team Skowron</v>
      </c>
    </row>
    <row r="2343" spans="1:7" x14ac:dyDescent="0.25">
      <c r="A2343">
        <v>167</v>
      </c>
      <c r="B2343" t="s">
        <v>273</v>
      </c>
      <c r="C2343" t="s">
        <v>2308</v>
      </c>
      <c r="D2343">
        <v>1086</v>
      </c>
      <c r="E2343">
        <v>2746.5</v>
      </c>
      <c r="F2343">
        <f t="shared" si="36"/>
        <v>2</v>
      </c>
      <c r="G2343" t="str">
        <f>STANDINGS_RBI[[#This Row],[League]]&amp;STANDINGS_RBI[[#This Row],[Team]]</f>
        <v>$150 Draft Champions Mar 04 1:00 pm Lg.3819smackers IX</v>
      </c>
    </row>
    <row r="2344" spans="1:7" x14ac:dyDescent="0.25">
      <c r="A2344">
        <v>386</v>
      </c>
      <c r="B2344" t="s">
        <v>191</v>
      </c>
      <c r="C2344" t="s">
        <v>2308</v>
      </c>
      <c r="D2344">
        <v>1049</v>
      </c>
      <c r="E2344">
        <v>2523.5</v>
      </c>
      <c r="F2344">
        <f t="shared" si="36"/>
        <v>3</v>
      </c>
      <c r="G2344" t="str">
        <f>STANDINGS_RBI[[#This Row],[League]]&amp;STANDINGS_RBI[[#This Row],[Team]]</f>
        <v>$150 Draft Champions Mar 04 1:00 pm Lg.3819Chico's Bail Bonds</v>
      </c>
    </row>
    <row r="2345" spans="1:7" x14ac:dyDescent="0.25">
      <c r="A2345">
        <v>614</v>
      </c>
      <c r="B2345" t="s">
        <v>2314</v>
      </c>
      <c r="C2345" t="s">
        <v>2308</v>
      </c>
      <c r="D2345">
        <v>1022</v>
      </c>
      <c r="E2345">
        <v>2300</v>
      </c>
      <c r="F2345">
        <f t="shared" si="36"/>
        <v>4</v>
      </c>
      <c r="G2345" t="str">
        <f>STANDINGS_RBI[[#This Row],[League]]&amp;STANDINGS_RBI[[#This Row],[Team]]</f>
        <v>$150 Draft Champions Mar 04 1:00 pm Lg.3819The Badabings</v>
      </c>
    </row>
    <row r="2346" spans="1:7" x14ac:dyDescent="0.25">
      <c r="A2346">
        <v>628</v>
      </c>
      <c r="B2346" t="s">
        <v>2307</v>
      </c>
      <c r="C2346" t="s">
        <v>2308</v>
      </c>
      <c r="D2346">
        <v>1020</v>
      </c>
      <c r="E2346">
        <v>2281</v>
      </c>
      <c r="F2346">
        <f t="shared" si="36"/>
        <v>5</v>
      </c>
      <c r="G2346" t="str">
        <f>STANDINGS_RBI[[#This Row],[League]]&amp;STANDINGS_RBI[[#This Row],[Team]]</f>
        <v>$150 Draft Champions Mar 04 1:00 pm Lg.3819Lento's Pizzeria</v>
      </c>
    </row>
    <row r="2347" spans="1:7" x14ac:dyDescent="0.25">
      <c r="A2347">
        <v>772</v>
      </c>
      <c r="B2347" t="s">
        <v>2312</v>
      </c>
      <c r="C2347" t="s">
        <v>2308</v>
      </c>
      <c r="D2347">
        <v>1008</v>
      </c>
      <c r="E2347">
        <v>2145</v>
      </c>
      <c r="F2347">
        <f t="shared" si="36"/>
        <v>6</v>
      </c>
      <c r="G2347" t="str">
        <f>STANDINGS_RBI[[#This Row],[League]]&amp;STANDINGS_RBI[[#This Row],[Team]]</f>
        <v>$150 Draft Champions Mar 04 1:00 pm Lg.3819elpollus</v>
      </c>
    </row>
    <row r="2348" spans="1:7" x14ac:dyDescent="0.25">
      <c r="A2348">
        <v>973</v>
      </c>
      <c r="B2348" t="s">
        <v>83</v>
      </c>
      <c r="C2348" t="s">
        <v>2308</v>
      </c>
      <c r="D2348">
        <v>991</v>
      </c>
      <c r="E2348">
        <v>1939.5</v>
      </c>
      <c r="F2348">
        <f t="shared" si="36"/>
        <v>7</v>
      </c>
      <c r="G2348" t="str">
        <f>STANDINGS_RBI[[#This Row],[League]]&amp;STANDINGS_RBI[[#This Row],[Team]]</f>
        <v>$150 Draft Champions Mar 04 1:00 pm Lg.3819Tdot Tanks 2</v>
      </c>
    </row>
    <row r="2349" spans="1:7" x14ac:dyDescent="0.25">
      <c r="A2349">
        <v>1366</v>
      </c>
      <c r="B2349" t="s">
        <v>2309</v>
      </c>
      <c r="C2349" t="s">
        <v>2308</v>
      </c>
      <c r="D2349">
        <v>959</v>
      </c>
      <c r="E2349">
        <v>1540</v>
      </c>
      <c r="F2349">
        <f t="shared" si="36"/>
        <v>8</v>
      </c>
      <c r="G2349" t="str">
        <f>STANDINGS_RBI[[#This Row],[League]]&amp;STANDINGS_RBI[[#This Row],[Team]]</f>
        <v>$150 Draft Champions Mar 04 1:00 pm Lg.3819Fireballers</v>
      </c>
    </row>
    <row r="2350" spans="1:7" x14ac:dyDescent="0.25">
      <c r="A2350">
        <v>1687</v>
      </c>
      <c r="B2350" t="s">
        <v>2316</v>
      </c>
      <c r="C2350" t="s">
        <v>2308</v>
      </c>
      <c r="D2350">
        <v>935</v>
      </c>
      <c r="E2350">
        <v>1226</v>
      </c>
      <c r="F2350">
        <f t="shared" si="36"/>
        <v>9</v>
      </c>
      <c r="G2350" t="str">
        <f>STANDINGS_RBI[[#This Row],[League]]&amp;STANDINGS_RBI[[#This Row],[Team]]</f>
        <v>$150 Draft Champions Mar 04 1:00 pm Lg.3819Team JP5</v>
      </c>
    </row>
    <row r="2351" spans="1:7" x14ac:dyDescent="0.25">
      <c r="A2351">
        <v>1989</v>
      </c>
      <c r="B2351" t="s">
        <v>2311</v>
      </c>
      <c r="C2351" t="s">
        <v>2308</v>
      </c>
      <c r="D2351">
        <v>913</v>
      </c>
      <c r="E2351">
        <v>922.5</v>
      </c>
      <c r="F2351">
        <f t="shared" si="36"/>
        <v>10</v>
      </c>
      <c r="G2351" t="str">
        <f>STANDINGS_RBI[[#This Row],[League]]&amp;STANDINGS_RBI[[#This Row],[Team]]</f>
        <v>$150 Draft Champions Mar 04 1:00 pm Lg.3819Killebrew</v>
      </c>
    </row>
    <row r="2352" spans="1:7" x14ac:dyDescent="0.25">
      <c r="A2352">
        <v>1992</v>
      </c>
      <c r="B2352" t="s">
        <v>2313</v>
      </c>
      <c r="C2352" t="s">
        <v>2308</v>
      </c>
      <c r="D2352">
        <v>913</v>
      </c>
      <c r="E2352">
        <v>922.5</v>
      </c>
      <c r="F2352">
        <f t="shared" si="36"/>
        <v>11</v>
      </c>
      <c r="G2352" t="str">
        <f>STANDINGS_RBI[[#This Row],[League]]&amp;STANDINGS_RBI[[#This Row],[Team]]</f>
        <v>$150 Draft Champions Mar 04 1:00 pm Lg.3819Negasonic Teenage Warhead</v>
      </c>
    </row>
    <row r="2353" spans="1:7" x14ac:dyDescent="0.25">
      <c r="A2353">
        <v>2244</v>
      </c>
      <c r="B2353" t="s">
        <v>2310</v>
      </c>
      <c r="C2353" t="s">
        <v>2308</v>
      </c>
      <c r="D2353">
        <v>889</v>
      </c>
      <c r="E2353">
        <v>664</v>
      </c>
      <c r="F2353">
        <f t="shared" si="36"/>
        <v>12</v>
      </c>
      <c r="G2353" t="str">
        <f>STANDINGS_RBI[[#This Row],[League]]&amp;STANDINGS_RBI[[#This Row],[Team]]</f>
        <v>$150 Draft Champions Mar 04 1:00 pm Lg.3819Buck Off</v>
      </c>
    </row>
    <row r="2354" spans="1:7" x14ac:dyDescent="0.25">
      <c r="A2354">
        <v>2314</v>
      </c>
      <c r="B2354" t="s">
        <v>1071</v>
      </c>
      <c r="C2354" t="s">
        <v>2308</v>
      </c>
      <c r="D2354">
        <v>881</v>
      </c>
      <c r="E2354">
        <v>598.5</v>
      </c>
      <c r="F2354">
        <f t="shared" si="36"/>
        <v>13</v>
      </c>
      <c r="G2354" t="str">
        <f>STANDINGS_RBI[[#This Row],[League]]&amp;STANDINGS_RBI[[#This Row],[Team]]</f>
        <v>$150 Draft Champions Mar 04 1:00 pm Lg.3819Team Reed</v>
      </c>
    </row>
    <row r="2355" spans="1:7" x14ac:dyDescent="0.25">
      <c r="A2355">
        <v>2583</v>
      </c>
      <c r="B2355" t="s">
        <v>19</v>
      </c>
      <c r="C2355" t="s">
        <v>2308</v>
      </c>
      <c r="D2355">
        <v>841</v>
      </c>
      <c r="E2355">
        <v>327</v>
      </c>
      <c r="F2355">
        <f t="shared" si="36"/>
        <v>14</v>
      </c>
      <c r="G2355" t="str">
        <f>STANDINGS_RBI[[#This Row],[League]]&amp;STANDINGS_RBI[[#This Row],[Team]]</f>
        <v>$150 Draft Champions Mar 04 1:00 pm Lg.3819One Eyed Jack</v>
      </c>
    </row>
    <row r="2356" spans="1:7" x14ac:dyDescent="0.25">
      <c r="A2356">
        <v>2657</v>
      </c>
      <c r="B2356" t="s">
        <v>2315</v>
      </c>
      <c r="C2356" t="s">
        <v>2308</v>
      </c>
      <c r="D2356">
        <v>827</v>
      </c>
      <c r="E2356">
        <v>254</v>
      </c>
      <c r="F2356">
        <f t="shared" si="36"/>
        <v>15</v>
      </c>
      <c r="G2356" t="str">
        <f>STANDINGS_RBI[[#This Row],[League]]&amp;STANDINGS_RBI[[#This Row],[Team]]</f>
        <v>$150 Draft Champions Mar 04 1:00 pm Lg.3819Freedom Tower</v>
      </c>
    </row>
    <row r="2357" spans="1:7" x14ac:dyDescent="0.25">
      <c r="A2357">
        <v>86</v>
      </c>
      <c r="B2357" t="s">
        <v>2320</v>
      </c>
      <c r="C2357" t="s">
        <v>2317</v>
      </c>
      <c r="D2357">
        <v>1110</v>
      </c>
      <c r="E2357">
        <v>2824.5</v>
      </c>
      <c r="F2357">
        <f t="shared" si="36"/>
        <v>1</v>
      </c>
      <c r="G2357" t="str">
        <f>STANDINGS_RBI[[#This Row],[League]]&amp;STANDINGS_RBI[[#This Row],[Team]]</f>
        <v>$150 Draft Champions Mar 04 1:00 pm Lg.3822Don't Save Me</v>
      </c>
    </row>
    <row r="2358" spans="1:7" x14ac:dyDescent="0.25">
      <c r="A2358">
        <v>212</v>
      </c>
      <c r="B2358" t="s">
        <v>275</v>
      </c>
      <c r="C2358" t="s">
        <v>2317</v>
      </c>
      <c r="D2358">
        <v>1075</v>
      </c>
      <c r="E2358">
        <v>2699</v>
      </c>
      <c r="F2358">
        <f t="shared" si="36"/>
        <v>2</v>
      </c>
      <c r="G2358" t="str">
        <f>STANDINGS_RBI[[#This Row],[League]]&amp;STANDINGS_RBI[[#This Row],[Team]]</f>
        <v>$150 Draft Champions Mar 04 1:00 pm Lg.3822PABST</v>
      </c>
    </row>
    <row r="2359" spans="1:7" x14ac:dyDescent="0.25">
      <c r="A2359">
        <v>616</v>
      </c>
      <c r="B2359" t="s">
        <v>2321</v>
      </c>
      <c r="C2359" t="s">
        <v>2317</v>
      </c>
      <c r="D2359">
        <v>1021</v>
      </c>
      <c r="E2359">
        <v>2291</v>
      </c>
      <c r="F2359">
        <f t="shared" si="36"/>
        <v>3</v>
      </c>
      <c r="G2359" t="str">
        <f>STANDINGS_RBI[[#This Row],[League]]&amp;STANDINGS_RBI[[#This Row],[Team]]</f>
        <v>$150 Draft Champions Mar 04 1:00 pm Lg.3822Asgardians</v>
      </c>
    </row>
    <row r="2360" spans="1:7" x14ac:dyDescent="0.25">
      <c r="A2360">
        <v>661</v>
      </c>
      <c r="B2360" t="s">
        <v>134</v>
      </c>
      <c r="C2360" t="s">
        <v>2317</v>
      </c>
      <c r="D2360">
        <v>1017</v>
      </c>
      <c r="E2360">
        <v>2246</v>
      </c>
      <c r="F2360">
        <f t="shared" si="36"/>
        <v>4</v>
      </c>
      <c r="G2360" t="str">
        <f>STANDINGS_RBI[[#This Row],[League]]&amp;STANDINGS_RBI[[#This Row],[Team]]</f>
        <v>$150 Draft Champions Mar 04 1:00 pm Lg.3822Forest Hills Fiends</v>
      </c>
    </row>
    <row r="2361" spans="1:7" x14ac:dyDescent="0.25">
      <c r="A2361">
        <v>1212</v>
      </c>
      <c r="B2361" t="s">
        <v>2328</v>
      </c>
      <c r="C2361" t="s">
        <v>2317</v>
      </c>
      <c r="D2361">
        <v>971</v>
      </c>
      <c r="E2361">
        <v>1696</v>
      </c>
      <c r="F2361">
        <f t="shared" si="36"/>
        <v>5</v>
      </c>
      <c r="G2361" t="str">
        <f>STANDINGS_RBI[[#This Row],[League]]&amp;STANDINGS_RBI[[#This Row],[Team]]</f>
        <v>$150 Draft Champions Mar 04 1:00 pm Lg.3822Rosita Espinosa</v>
      </c>
    </row>
    <row r="2362" spans="1:7" x14ac:dyDescent="0.25">
      <c r="A2362">
        <v>1802</v>
      </c>
      <c r="B2362" t="s">
        <v>2325</v>
      </c>
      <c r="C2362" t="s">
        <v>2317</v>
      </c>
      <c r="D2362">
        <v>926</v>
      </c>
      <c r="E2362">
        <v>1109.5</v>
      </c>
      <c r="F2362">
        <f t="shared" si="36"/>
        <v>6</v>
      </c>
      <c r="G2362" t="str">
        <f>STANDINGS_RBI[[#This Row],[League]]&amp;STANDINGS_RBI[[#This Row],[Team]]</f>
        <v>$150 Draft Champions Mar 04 1:00 pm Lg.3822One and done</v>
      </c>
    </row>
    <row r="2363" spans="1:7" x14ac:dyDescent="0.25">
      <c r="A2363">
        <v>1885</v>
      </c>
      <c r="B2363" t="s">
        <v>2327</v>
      </c>
      <c r="C2363" t="s">
        <v>2317</v>
      </c>
      <c r="D2363">
        <v>921</v>
      </c>
      <c r="E2363">
        <v>1030</v>
      </c>
      <c r="F2363">
        <f t="shared" si="36"/>
        <v>7</v>
      </c>
      <c r="G2363" t="str">
        <f>STANDINGS_RBI[[#This Row],[League]]&amp;STANDINGS_RBI[[#This Row],[Team]]</f>
        <v>$150 Draft Champions Mar 04 1:00 pm Lg.3822Team Kleven</v>
      </c>
    </row>
    <row r="2364" spans="1:7" x14ac:dyDescent="0.25">
      <c r="A2364">
        <v>1899</v>
      </c>
      <c r="B2364" t="s">
        <v>226</v>
      </c>
      <c r="C2364" t="s">
        <v>2317</v>
      </c>
      <c r="D2364">
        <v>920</v>
      </c>
      <c r="E2364">
        <v>1013.5</v>
      </c>
      <c r="F2364">
        <f t="shared" si="36"/>
        <v>8</v>
      </c>
      <c r="G2364" t="str">
        <f>STANDINGS_RBI[[#This Row],[League]]&amp;STANDINGS_RBI[[#This Row],[Team]]</f>
        <v>$150 Draft Champions Mar 04 1:00 pm Lg.3822New York KNOCKERS</v>
      </c>
    </row>
    <row r="2365" spans="1:7" x14ac:dyDescent="0.25">
      <c r="A2365">
        <v>1975</v>
      </c>
      <c r="B2365" t="s">
        <v>2318</v>
      </c>
      <c r="C2365" t="s">
        <v>2317</v>
      </c>
      <c r="D2365">
        <v>915</v>
      </c>
      <c r="E2365">
        <v>941</v>
      </c>
      <c r="F2365">
        <f t="shared" si="36"/>
        <v>9</v>
      </c>
      <c r="G2365" t="str">
        <f>STANDINGS_RBI[[#This Row],[League]]&amp;STANDINGS_RBI[[#This Row],[Team]]</f>
        <v>$150 Draft Champions Mar 04 1:00 pm Lg.3822Team Jahera</v>
      </c>
    </row>
    <row r="2366" spans="1:7" x14ac:dyDescent="0.25">
      <c r="A2366">
        <v>2017</v>
      </c>
      <c r="B2366" t="s">
        <v>2319</v>
      </c>
      <c r="C2366" t="s">
        <v>2317</v>
      </c>
      <c r="D2366">
        <v>911</v>
      </c>
      <c r="E2366">
        <v>895.5</v>
      </c>
      <c r="F2366">
        <f t="shared" si="36"/>
        <v>10</v>
      </c>
      <c r="G2366" t="str">
        <f>STANDINGS_RBI[[#This Row],[League]]&amp;STANDINGS_RBI[[#This Row],[Team]]</f>
        <v>$150 Draft Champions Mar 04 1:00 pm Lg.3822Seib &amp; Seib</v>
      </c>
    </row>
    <row r="2367" spans="1:7" x14ac:dyDescent="0.25">
      <c r="A2367">
        <v>2139</v>
      </c>
      <c r="B2367" t="s">
        <v>2326</v>
      </c>
      <c r="C2367" t="s">
        <v>2317</v>
      </c>
      <c r="D2367">
        <v>900</v>
      </c>
      <c r="E2367">
        <v>773.5</v>
      </c>
      <c r="F2367">
        <f t="shared" si="36"/>
        <v>11</v>
      </c>
      <c r="G2367" t="str">
        <f>STANDINGS_RBI[[#This Row],[League]]&amp;STANDINGS_RBI[[#This Row],[Team]]</f>
        <v>$150 Draft Champions Mar 04 1:00 pm Lg.3822Men of Steal</v>
      </c>
    </row>
    <row r="2368" spans="1:7" x14ac:dyDescent="0.25">
      <c r="A2368">
        <v>2231</v>
      </c>
      <c r="B2368" t="s">
        <v>2324</v>
      </c>
      <c r="C2368" t="s">
        <v>2317</v>
      </c>
      <c r="D2368">
        <v>891</v>
      </c>
      <c r="E2368">
        <v>680.5</v>
      </c>
      <c r="F2368">
        <f t="shared" si="36"/>
        <v>12</v>
      </c>
      <c r="G2368" t="str">
        <f>STANDINGS_RBI[[#This Row],[League]]&amp;STANDINGS_RBI[[#This Row],[Team]]</f>
        <v>$150 Draft Champions Mar 04 1:00 pm Lg.3822Not Matt Duffy</v>
      </c>
    </row>
    <row r="2369" spans="1:7" x14ac:dyDescent="0.25">
      <c r="A2369">
        <v>2454</v>
      </c>
      <c r="B2369" t="s">
        <v>2322</v>
      </c>
      <c r="C2369" t="s">
        <v>2317</v>
      </c>
      <c r="D2369">
        <v>861</v>
      </c>
      <c r="E2369">
        <v>453.5</v>
      </c>
      <c r="F2369">
        <f t="shared" si="36"/>
        <v>13</v>
      </c>
      <c r="G2369" t="str">
        <f>STANDINGS_RBI[[#This Row],[League]]&amp;STANDINGS_RBI[[#This Row],[Team]]</f>
        <v>$150 Draft Champions Mar 04 1:00 pm Lg.3822Ants Marching</v>
      </c>
    </row>
    <row r="2370" spans="1:7" x14ac:dyDescent="0.25">
      <c r="A2370">
        <v>2692</v>
      </c>
      <c r="B2370" t="s">
        <v>401</v>
      </c>
      <c r="C2370" t="s">
        <v>2317</v>
      </c>
      <c r="D2370">
        <v>820</v>
      </c>
      <c r="E2370">
        <v>217.5</v>
      </c>
      <c r="F2370">
        <f t="shared" si="36"/>
        <v>14</v>
      </c>
      <c r="G2370" t="str">
        <f>STANDINGS_RBI[[#This Row],[League]]&amp;STANDINGS_RBI[[#This Row],[Team]]</f>
        <v>$150 Draft Champions Mar 04 1:00 pm Lg.3822Las Vegas Blvd VI</v>
      </c>
    </row>
    <row r="2371" spans="1:7" x14ac:dyDescent="0.25">
      <c r="A2371">
        <v>2813</v>
      </c>
      <c r="B2371" t="s">
        <v>2323</v>
      </c>
      <c r="C2371" t="s">
        <v>2317</v>
      </c>
      <c r="D2371">
        <v>780</v>
      </c>
      <c r="E2371">
        <v>96.5</v>
      </c>
      <c r="F2371">
        <f t="shared" ref="F2371:F2434" si="37">IF(C2371=C2370,F2370+1,1)</f>
        <v>15</v>
      </c>
      <c r="G2371" t="str">
        <f>STANDINGS_RBI[[#This Row],[League]]&amp;STANDINGS_RBI[[#This Row],[Team]]</f>
        <v>$150 Draft Champions Mar 04 1:00 pm Lg.3822I Miss Football</v>
      </c>
    </row>
    <row r="2372" spans="1:7" x14ac:dyDescent="0.25">
      <c r="A2372">
        <v>215</v>
      </c>
      <c r="B2372" t="s">
        <v>2333</v>
      </c>
      <c r="C2372" t="s">
        <v>2329</v>
      </c>
      <c r="D2372">
        <v>1074</v>
      </c>
      <c r="E2372">
        <v>2694.5</v>
      </c>
      <c r="F2372">
        <f t="shared" si="37"/>
        <v>1</v>
      </c>
      <c r="G2372" t="str">
        <f>STANDINGS_RBI[[#This Row],[League]]&amp;STANDINGS_RBI[[#This Row],[Team]]</f>
        <v>$150 Draft Champions Mar 04 1:00 pm Lg.3824Almond Piscotty</v>
      </c>
    </row>
    <row r="2373" spans="1:7" x14ac:dyDescent="0.25">
      <c r="A2373">
        <v>456</v>
      </c>
      <c r="B2373" t="s">
        <v>2334</v>
      </c>
      <c r="C2373" t="s">
        <v>2329</v>
      </c>
      <c r="D2373">
        <v>1041</v>
      </c>
      <c r="E2373">
        <v>2459.5</v>
      </c>
      <c r="F2373">
        <f t="shared" si="37"/>
        <v>2</v>
      </c>
      <c r="G2373" t="str">
        <f>STANDINGS_RBI[[#This Row],[League]]&amp;STANDINGS_RBI[[#This Row],[Team]]</f>
        <v>$150 Draft Champions Mar 04 1:00 pm Lg.3824The Force-Hartsfield</v>
      </c>
    </row>
    <row r="2374" spans="1:7" x14ac:dyDescent="0.25">
      <c r="A2374">
        <v>474</v>
      </c>
      <c r="B2374" t="s">
        <v>2331</v>
      </c>
      <c r="C2374" t="s">
        <v>2329</v>
      </c>
      <c r="D2374">
        <v>1038</v>
      </c>
      <c r="E2374">
        <v>2436.5</v>
      </c>
      <c r="F2374">
        <f t="shared" si="37"/>
        <v>3</v>
      </c>
      <c r="G2374" t="str">
        <f>STANDINGS_RBI[[#This Row],[League]]&amp;STANDINGS_RBI[[#This Row],[Team]]</f>
        <v>$150 Draft Champions Mar 04 1:00 pm Lg.3824Slow Cartel</v>
      </c>
    </row>
    <row r="2375" spans="1:7" x14ac:dyDescent="0.25">
      <c r="A2375">
        <v>492</v>
      </c>
      <c r="B2375" t="s">
        <v>516</v>
      </c>
      <c r="C2375" t="s">
        <v>2329</v>
      </c>
      <c r="D2375">
        <v>1036</v>
      </c>
      <c r="E2375">
        <v>2419.5</v>
      </c>
      <c r="F2375">
        <f t="shared" si="37"/>
        <v>4</v>
      </c>
      <c r="G2375" t="str">
        <f>STANDINGS_RBI[[#This Row],[League]]&amp;STANDINGS_RBI[[#This Row],[Team]]</f>
        <v>$150 Draft Champions Mar 04 1:00 pm Lg.3824Team Binney</v>
      </c>
    </row>
    <row r="2376" spans="1:7" x14ac:dyDescent="0.25">
      <c r="A2376">
        <v>979</v>
      </c>
      <c r="B2376" t="s">
        <v>1290</v>
      </c>
      <c r="C2376" t="s">
        <v>2329</v>
      </c>
      <c r="D2376">
        <v>991</v>
      </c>
      <c r="E2376">
        <v>1939.5</v>
      </c>
      <c r="F2376">
        <f t="shared" si="37"/>
        <v>5</v>
      </c>
      <c r="G2376" t="str">
        <f>STANDINGS_RBI[[#This Row],[League]]&amp;STANDINGS_RBI[[#This Row],[Team]]</f>
        <v>$150 Draft Champions Mar 04 1:00 pm Lg.3824What Was I Thinking</v>
      </c>
    </row>
    <row r="2377" spans="1:7" x14ac:dyDescent="0.25">
      <c r="A2377">
        <v>1010</v>
      </c>
      <c r="B2377" t="s">
        <v>514</v>
      </c>
      <c r="C2377" t="s">
        <v>2329</v>
      </c>
      <c r="D2377">
        <v>987</v>
      </c>
      <c r="E2377">
        <v>1901</v>
      </c>
      <c r="F2377">
        <f t="shared" si="37"/>
        <v>6</v>
      </c>
      <c r="G2377" t="str">
        <f>STANDINGS_RBI[[#This Row],[League]]&amp;STANDINGS_RBI[[#This Row],[Team]]</f>
        <v>$150 Draft Champions Mar 04 1:00 pm Lg.3824ROID RAGE</v>
      </c>
    </row>
    <row r="2378" spans="1:7" x14ac:dyDescent="0.25">
      <c r="A2378">
        <v>1260</v>
      </c>
      <c r="B2378" t="s">
        <v>104</v>
      </c>
      <c r="C2378" t="s">
        <v>2329</v>
      </c>
      <c r="D2378">
        <v>967</v>
      </c>
      <c r="E2378">
        <v>1651</v>
      </c>
      <c r="F2378">
        <f t="shared" si="37"/>
        <v>7</v>
      </c>
      <c r="G2378" t="str">
        <f>STANDINGS_RBI[[#This Row],[League]]&amp;STANDINGS_RBI[[#This Row],[Team]]</f>
        <v>$150 Draft Champions Mar 04 1:00 pm Lg.3824Team Pawlowski</v>
      </c>
    </row>
    <row r="2379" spans="1:7" x14ac:dyDescent="0.25">
      <c r="A2379">
        <v>1363</v>
      </c>
      <c r="B2379" t="s">
        <v>2338</v>
      </c>
      <c r="C2379" t="s">
        <v>2329</v>
      </c>
      <c r="D2379">
        <v>960</v>
      </c>
      <c r="E2379">
        <v>1553.5</v>
      </c>
      <c r="F2379">
        <f t="shared" si="37"/>
        <v>8</v>
      </c>
      <c r="G2379" t="str">
        <f>STANDINGS_RBI[[#This Row],[League]]&amp;STANDINGS_RBI[[#This Row],[Team]]</f>
        <v>$150 Draft Champions Mar 04 1:00 pm Lg.3824The Wynn Buffet</v>
      </c>
    </row>
    <row r="2380" spans="1:7" x14ac:dyDescent="0.25">
      <c r="A2380">
        <v>1695</v>
      </c>
      <c r="B2380" t="s">
        <v>2336</v>
      </c>
      <c r="C2380" t="s">
        <v>2329</v>
      </c>
      <c r="D2380">
        <v>934</v>
      </c>
      <c r="E2380">
        <v>1215.5</v>
      </c>
      <c r="F2380">
        <f t="shared" si="37"/>
        <v>9</v>
      </c>
      <c r="G2380" t="str">
        <f>STANDINGS_RBI[[#This Row],[League]]&amp;STANDINGS_RBI[[#This Row],[Team]]</f>
        <v>$150 Draft Champions Mar 04 1:00 pm Lg.3824Las Vegas Ratpack 5</v>
      </c>
    </row>
    <row r="2381" spans="1:7" x14ac:dyDescent="0.25">
      <c r="A2381">
        <v>1700</v>
      </c>
      <c r="B2381" t="s">
        <v>2335</v>
      </c>
      <c r="C2381" t="s">
        <v>2329</v>
      </c>
      <c r="D2381">
        <v>934</v>
      </c>
      <c r="E2381">
        <v>1215.5</v>
      </c>
      <c r="F2381">
        <f t="shared" si="37"/>
        <v>10</v>
      </c>
      <c r="G2381" t="str">
        <f>STANDINGS_RBI[[#This Row],[League]]&amp;STANDINGS_RBI[[#This Row],[Team]]</f>
        <v>$150 Draft Champions Mar 04 1:00 pm Lg.3824Sierra 55</v>
      </c>
    </row>
    <row r="2382" spans="1:7" x14ac:dyDescent="0.25">
      <c r="A2382">
        <v>1711</v>
      </c>
      <c r="B2382" t="s">
        <v>2330</v>
      </c>
      <c r="C2382" t="s">
        <v>2329</v>
      </c>
      <c r="D2382">
        <v>933</v>
      </c>
      <c r="E2382">
        <v>1201</v>
      </c>
      <c r="F2382">
        <f t="shared" si="37"/>
        <v>11</v>
      </c>
      <c r="G2382" t="str">
        <f>STANDINGS_RBI[[#This Row],[League]]&amp;STANDINGS_RBI[[#This Row],[Team]]</f>
        <v>$150 Draft Champions Mar 04 1:00 pm Lg.3824Nothing's Gonna Stop Us Now</v>
      </c>
    </row>
    <row r="2383" spans="1:7" x14ac:dyDescent="0.25">
      <c r="A2383">
        <v>2136</v>
      </c>
      <c r="B2383" t="s">
        <v>2332</v>
      </c>
      <c r="C2383" t="s">
        <v>2329</v>
      </c>
      <c r="D2383">
        <v>900</v>
      </c>
      <c r="E2383">
        <v>773.5</v>
      </c>
      <c r="F2383">
        <f t="shared" si="37"/>
        <v>12</v>
      </c>
      <c r="G2383" t="str">
        <f>STANDINGS_RBI[[#This Row],[League]]&amp;STANDINGS_RBI[[#This Row],[Team]]</f>
        <v>$150 Draft Champions Mar 04 1:00 pm Lg.3824EviLogic</v>
      </c>
    </row>
    <row r="2384" spans="1:7" x14ac:dyDescent="0.25">
      <c r="A2384">
        <v>2473</v>
      </c>
      <c r="B2384" t="s">
        <v>2337</v>
      </c>
      <c r="C2384" t="s">
        <v>2329</v>
      </c>
      <c r="D2384">
        <v>859</v>
      </c>
      <c r="E2384">
        <v>439.5</v>
      </c>
      <c r="F2384">
        <f t="shared" si="37"/>
        <v>13</v>
      </c>
      <c r="G2384" t="str">
        <f>STANDINGS_RBI[[#This Row],[League]]&amp;STANDINGS_RBI[[#This Row],[Team]]</f>
        <v>$150 Draft Champions Mar 04 1:00 pm Lg.3824Team Burnidge</v>
      </c>
    </row>
    <row r="2385" spans="1:7" x14ac:dyDescent="0.25">
      <c r="A2385">
        <v>2718</v>
      </c>
      <c r="B2385" t="s">
        <v>162</v>
      </c>
      <c r="C2385" t="s">
        <v>2329</v>
      </c>
      <c r="D2385">
        <v>815</v>
      </c>
      <c r="E2385">
        <v>193</v>
      </c>
      <c r="F2385">
        <f t="shared" si="37"/>
        <v>14</v>
      </c>
      <c r="G2385" t="str">
        <f>STANDINGS_RBI[[#This Row],[League]]&amp;STANDINGS_RBI[[#This Row],[Team]]</f>
        <v>$150 Draft Champions Mar 04 1:00 pm Lg.3824New York MUSCLE</v>
      </c>
    </row>
    <row r="2386" spans="1:7" x14ac:dyDescent="0.25">
      <c r="A2386">
        <v>2774</v>
      </c>
      <c r="B2386" t="s">
        <v>1789</v>
      </c>
      <c r="C2386" t="s">
        <v>2329</v>
      </c>
      <c r="D2386">
        <v>794</v>
      </c>
      <c r="E2386">
        <v>138</v>
      </c>
      <c r="F2386">
        <f t="shared" si="37"/>
        <v>15</v>
      </c>
      <c r="G2386" t="str">
        <f>STANDINGS_RBI[[#This Row],[League]]&amp;STANDINGS_RBI[[#This Row],[Team]]</f>
        <v>$150 Draft Champions Mar 04 1:00 pm Lg.3824Team Ghio</v>
      </c>
    </row>
    <row r="2387" spans="1:7" x14ac:dyDescent="0.25">
      <c r="A2387">
        <v>28</v>
      </c>
      <c r="B2387" t="s">
        <v>105</v>
      </c>
      <c r="C2387" t="s">
        <v>2340</v>
      </c>
      <c r="D2387">
        <v>1139</v>
      </c>
      <c r="E2387">
        <v>2883</v>
      </c>
      <c r="F2387">
        <f t="shared" si="37"/>
        <v>1</v>
      </c>
      <c r="G2387" t="str">
        <f>STANDINGS_RBI[[#This Row],[League]]&amp;STANDINGS_RBI[[#This Row],[Team]]</f>
        <v>$150 Draft Champions Mar 05 1:00 pm Lg.3826Inglorious Batsters</v>
      </c>
    </row>
    <row r="2388" spans="1:7" x14ac:dyDescent="0.25">
      <c r="A2388">
        <v>233</v>
      </c>
      <c r="B2388" t="s">
        <v>2341</v>
      </c>
      <c r="C2388" t="s">
        <v>2340</v>
      </c>
      <c r="D2388">
        <v>1072</v>
      </c>
      <c r="E2388">
        <v>2679.5</v>
      </c>
      <c r="F2388">
        <f t="shared" si="37"/>
        <v>2</v>
      </c>
      <c r="G2388" t="str">
        <f>STANDINGS_RBI[[#This Row],[League]]&amp;STANDINGS_RBI[[#This Row],[Team]]</f>
        <v>$150 Draft Champions Mar 05 1:00 pm Lg.3826Supermarket Sluggers</v>
      </c>
    </row>
    <row r="2389" spans="1:7" x14ac:dyDescent="0.25">
      <c r="A2389">
        <v>375</v>
      </c>
      <c r="B2389" t="s">
        <v>2350</v>
      </c>
      <c r="C2389" t="s">
        <v>2340</v>
      </c>
      <c r="D2389">
        <v>1051</v>
      </c>
      <c r="E2389">
        <v>2536</v>
      </c>
      <c r="F2389">
        <f t="shared" si="37"/>
        <v>3</v>
      </c>
      <c r="G2389" t="str">
        <f>STANDINGS_RBI[[#This Row],[League]]&amp;STANDINGS_RBI[[#This Row],[Team]]</f>
        <v>$150 Draft Champions Mar 05 1:00 pm Lg.3826PANIK DC2</v>
      </c>
    </row>
    <row r="2390" spans="1:7" x14ac:dyDescent="0.25">
      <c r="A2390">
        <v>526</v>
      </c>
      <c r="B2390" t="s">
        <v>2345</v>
      </c>
      <c r="C2390" t="s">
        <v>2340</v>
      </c>
      <c r="D2390">
        <v>1031</v>
      </c>
      <c r="E2390">
        <v>2382.5</v>
      </c>
      <c r="F2390">
        <f t="shared" si="37"/>
        <v>4</v>
      </c>
      <c r="G2390" t="str">
        <f>STANDINGS_RBI[[#This Row],[League]]&amp;STANDINGS_RBI[[#This Row],[Team]]</f>
        <v>$150 Draft Champions Mar 05 1:00 pm Lg.3826Painfully Slow but Steady</v>
      </c>
    </row>
    <row r="2391" spans="1:7" x14ac:dyDescent="0.25">
      <c r="A2391">
        <v>533</v>
      </c>
      <c r="B2391" t="s">
        <v>2344</v>
      </c>
      <c r="C2391" t="s">
        <v>2340</v>
      </c>
      <c r="D2391">
        <v>1031</v>
      </c>
      <c r="E2391">
        <v>2382.5</v>
      </c>
      <c r="F2391">
        <f t="shared" si="37"/>
        <v>5</v>
      </c>
      <c r="G2391" t="str">
        <f>STANDINGS_RBI[[#This Row],[League]]&amp;STANDINGS_RBI[[#This Row],[Team]]</f>
        <v>$150 Draft Champions Mar 05 1:00 pm Lg.3826This Year's Bums</v>
      </c>
    </row>
    <row r="2392" spans="1:7" x14ac:dyDescent="0.25">
      <c r="A2392">
        <v>851</v>
      </c>
      <c r="B2392" t="s">
        <v>2342</v>
      </c>
      <c r="C2392" t="s">
        <v>2340</v>
      </c>
      <c r="D2392">
        <v>1001</v>
      </c>
      <c r="E2392">
        <v>2060</v>
      </c>
      <c r="F2392">
        <f t="shared" si="37"/>
        <v>6</v>
      </c>
      <c r="G2392" t="str">
        <f>STANDINGS_RBI[[#This Row],[League]]&amp;STANDINGS_RBI[[#This Row],[Team]]</f>
        <v>$150 Draft Champions Mar 05 1:00 pm Lg.3826Pyrolitic Decomposition 14</v>
      </c>
    </row>
    <row r="2393" spans="1:7" x14ac:dyDescent="0.25">
      <c r="A2393">
        <v>971</v>
      </c>
      <c r="B2393" t="s">
        <v>2339</v>
      </c>
      <c r="C2393" t="s">
        <v>2340</v>
      </c>
      <c r="D2393">
        <v>991</v>
      </c>
      <c r="E2393">
        <v>1939.5</v>
      </c>
      <c r="F2393">
        <f t="shared" si="37"/>
        <v>7</v>
      </c>
      <c r="G2393" t="str">
        <f>STANDINGS_RBI[[#This Row],[League]]&amp;STANDINGS_RBI[[#This Row],[Team]]</f>
        <v>$150 Draft Champions Mar 05 1:00 pm Lg.3826Rush Limbaugh's Oxycontins</v>
      </c>
    </row>
    <row r="2394" spans="1:7" x14ac:dyDescent="0.25">
      <c r="A2394">
        <v>1159</v>
      </c>
      <c r="B2394" t="s">
        <v>2352</v>
      </c>
      <c r="C2394" t="s">
        <v>2340</v>
      </c>
      <c r="D2394">
        <v>975</v>
      </c>
      <c r="E2394">
        <v>1753.5</v>
      </c>
      <c r="F2394">
        <f t="shared" si="37"/>
        <v>8</v>
      </c>
      <c r="G2394" t="str">
        <f>STANDINGS_RBI[[#This Row],[League]]&amp;STANDINGS_RBI[[#This Row],[Team]]</f>
        <v>$150 Draft Champions Mar 05 1:00 pm Lg.3826Side Jackson</v>
      </c>
    </row>
    <row r="2395" spans="1:7" x14ac:dyDescent="0.25">
      <c r="A2395">
        <v>1768</v>
      </c>
      <c r="B2395" t="s">
        <v>2347</v>
      </c>
      <c r="C2395" t="s">
        <v>2340</v>
      </c>
      <c r="D2395">
        <v>929</v>
      </c>
      <c r="E2395">
        <v>1143</v>
      </c>
      <c r="F2395">
        <f t="shared" si="37"/>
        <v>9</v>
      </c>
      <c r="G2395" t="str">
        <f>STANDINGS_RBI[[#This Row],[League]]&amp;STANDINGS_RBI[[#This Row],[Team]]</f>
        <v>$150 Draft Champions Mar 05 1:00 pm Lg.3826Five Blue Vidas</v>
      </c>
    </row>
    <row r="2396" spans="1:7" x14ac:dyDescent="0.25">
      <c r="A2396">
        <v>2095</v>
      </c>
      <c r="B2396" t="s">
        <v>2349</v>
      </c>
      <c r="C2396" t="s">
        <v>2340</v>
      </c>
      <c r="D2396">
        <v>903</v>
      </c>
      <c r="E2396">
        <v>812.5</v>
      </c>
      <c r="F2396">
        <f t="shared" si="37"/>
        <v>10</v>
      </c>
      <c r="G2396" t="str">
        <f>STANDINGS_RBI[[#This Row],[League]]&amp;STANDINGS_RBI[[#This Row],[Team]]</f>
        <v>$150 Draft Champions Mar 05 1:00 pm Lg.3826Every Rose Has It's Thor</v>
      </c>
    </row>
    <row r="2397" spans="1:7" x14ac:dyDescent="0.25">
      <c r="A2397">
        <v>2110</v>
      </c>
      <c r="B2397" t="s">
        <v>2343</v>
      </c>
      <c r="C2397" t="s">
        <v>2340</v>
      </c>
      <c r="D2397">
        <v>902</v>
      </c>
      <c r="E2397">
        <v>800.5</v>
      </c>
      <c r="F2397">
        <f t="shared" si="37"/>
        <v>11</v>
      </c>
      <c r="G2397" t="str">
        <f>STANDINGS_RBI[[#This Row],[League]]&amp;STANDINGS_RBI[[#This Row],[Team]]</f>
        <v>$150 Draft Champions Mar 05 1:00 pm Lg.3826Lundzilla 2</v>
      </c>
    </row>
    <row r="2398" spans="1:7" x14ac:dyDescent="0.25">
      <c r="A2398">
        <v>2335</v>
      </c>
      <c r="B2398" t="s">
        <v>2348</v>
      </c>
      <c r="C2398" t="s">
        <v>2340</v>
      </c>
      <c r="D2398">
        <v>877</v>
      </c>
      <c r="E2398">
        <v>575</v>
      </c>
      <c r="F2398">
        <f t="shared" si="37"/>
        <v>12</v>
      </c>
      <c r="G2398" t="str">
        <f>STANDINGS_RBI[[#This Row],[League]]&amp;STANDINGS_RBI[[#This Row],[Team]]</f>
        <v>$150 Draft Champions Mar 05 1:00 pm Lg.3826MurphysLawyer</v>
      </c>
    </row>
    <row r="2399" spans="1:7" x14ac:dyDescent="0.25">
      <c r="A2399">
        <v>2586</v>
      </c>
      <c r="B2399" t="s">
        <v>2298</v>
      </c>
      <c r="C2399" t="s">
        <v>2340</v>
      </c>
      <c r="D2399">
        <v>841</v>
      </c>
      <c r="E2399">
        <v>327</v>
      </c>
      <c r="F2399">
        <f t="shared" si="37"/>
        <v>13</v>
      </c>
      <c r="G2399" t="str">
        <f>STANDINGS_RBI[[#This Row],[League]]&amp;STANDINGS_RBI[[#This Row],[Team]]</f>
        <v>$150 Draft Champions Mar 05 1:00 pm Lg.3826Team Welsh</v>
      </c>
    </row>
    <row r="2400" spans="1:7" x14ac:dyDescent="0.25">
      <c r="A2400">
        <v>2686</v>
      </c>
      <c r="B2400" t="s">
        <v>2346</v>
      </c>
      <c r="C2400" t="s">
        <v>2340</v>
      </c>
      <c r="D2400">
        <v>821</v>
      </c>
      <c r="E2400">
        <v>224</v>
      </c>
      <c r="F2400">
        <f t="shared" si="37"/>
        <v>14</v>
      </c>
      <c r="G2400" t="str">
        <f>STANDINGS_RBI[[#This Row],[League]]&amp;STANDINGS_RBI[[#This Row],[Team]]</f>
        <v>$150 Draft Champions Mar 05 1:00 pm Lg.3826In for a Penny</v>
      </c>
    </row>
    <row r="2401" spans="1:7" x14ac:dyDescent="0.25">
      <c r="A2401">
        <v>2765</v>
      </c>
      <c r="B2401" t="s">
        <v>2351</v>
      </c>
      <c r="C2401" t="s">
        <v>2340</v>
      </c>
      <c r="D2401">
        <v>797</v>
      </c>
      <c r="E2401">
        <v>145.5</v>
      </c>
      <c r="F2401">
        <f t="shared" si="37"/>
        <v>15</v>
      </c>
      <c r="G2401" t="str">
        <f>STANDINGS_RBI[[#This Row],[League]]&amp;STANDINGS_RBI[[#This Row],[Team]]</f>
        <v>$150 Draft Champions Mar 05 1:00 pm Lg.3826Clever Team Name3</v>
      </c>
    </row>
    <row r="2402" spans="1:7" x14ac:dyDescent="0.25">
      <c r="A2402">
        <v>40</v>
      </c>
      <c r="B2402" t="s">
        <v>2355</v>
      </c>
      <c r="C2402" t="s">
        <v>2354</v>
      </c>
      <c r="D2402">
        <v>1132</v>
      </c>
      <c r="E2402">
        <v>2871.5</v>
      </c>
      <c r="F2402">
        <f t="shared" si="37"/>
        <v>1</v>
      </c>
      <c r="G2402" t="str">
        <f>STANDINGS_RBI[[#This Row],[League]]&amp;STANDINGS_RBI[[#This Row],[Team]]</f>
        <v>$150 Draft Champions Mar 05 1:00 pm Lg.3830deadmoneyJ</v>
      </c>
    </row>
    <row r="2403" spans="1:7" x14ac:dyDescent="0.25">
      <c r="A2403">
        <v>695</v>
      </c>
      <c r="B2403" t="s">
        <v>354</v>
      </c>
      <c r="C2403" t="s">
        <v>2354</v>
      </c>
      <c r="D2403">
        <v>1014</v>
      </c>
      <c r="E2403">
        <v>2213</v>
      </c>
      <c r="F2403">
        <f t="shared" si="37"/>
        <v>2</v>
      </c>
      <c r="G2403" t="str">
        <f>STANDINGS_RBI[[#This Row],[League]]&amp;STANDINGS_RBI[[#This Row],[Team]]</f>
        <v>$150 Draft Champions Mar 05 1:00 pm Lg.3830Evil Prime</v>
      </c>
    </row>
    <row r="2404" spans="1:7" x14ac:dyDescent="0.25">
      <c r="A2404">
        <v>784</v>
      </c>
      <c r="B2404" t="s">
        <v>2356</v>
      </c>
      <c r="C2404" t="s">
        <v>2354</v>
      </c>
      <c r="D2404">
        <v>1007</v>
      </c>
      <c r="E2404">
        <v>2131.5</v>
      </c>
      <c r="F2404">
        <f t="shared" si="37"/>
        <v>3</v>
      </c>
      <c r="G2404" t="str">
        <f>STANDINGS_RBI[[#This Row],[League]]&amp;STANDINGS_RBI[[#This Row],[Team]]</f>
        <v>$150 Draft Champions Mar 05 1:00 pm Lg.3830Team Ioli</v>
      </c>
    </row>
    <row r="2405" spans="1:7" x14ac:dyDescent="0.25">
      <c r="A2405">
        <v>1139</v>
      </c>
      <c r="B2405" t="s">
        <v>2360</v>
      </c>
      <c r="C2405" t="s">
        <v>2354</v>
      </c>
      <c r="D2405">
        <v>976</v>
      </c>
      <c r="E2405">
        <v>1767.5</v>
      </c>
      <c r="F2405">
        <f t="shared" si="37"/>
        <v>4</v>
      </c>
      <c r="G2405" t="str">
        <f>STANDINGS_RBI[[#This Row],[League]]&amp;STANDINGS_RBI[[#This Row],[Team]]</f>
        <v>$150 Draft Champions Mar 05 1:00 pm Lg.3830Big Shot Callers</v>
      </c>
    </row>
    <row r="2406" spans="1:7" x14ac:dyDescent="0.25">
      <c r="A2406">
        <v>1279</v>
      </c>
      <c r="B2406" t="s">
        <v>2357</v>
      </c>
      <c r="C2406" t="s">
        <v>2354</v>
      </c>
      <c r="D2406">
        <v>965</v>
      </c>
      <c r="E2406">
        <v>1630</v>
      </c>
      <c r="F2406">
        <f t="shared" si="37"/>
        <v>5</v>
      </c>
      <c r="G2406" t="str">
        <f>STANDINGS_RBI[[#This Row],[League]]&amp;STANDINGS_RBI[[#This Row],[Team]]</f>
        <v>$150 Draft Champions Mar 05 1:00 pm Lg.3830D'oyle Cartel</v>
      </c>
    </row>
    <row r="2407" spans="1:7" x14ac:dyDescent="0.25">
      <c r="A2407">
        <v>1418</v>
      </c>
      <c r="B2407" t="s">
        <v>2365</v>
      </c>
      <c r="C2407" t="s">
        <v>2354</v>
      </c>
      <c r="D2407">
        <v>956</v>
      </c>
      <c r="E2407">
        <v>1494</v>
      </c>
      <c r="F2407">
        <f t="shared" si="37"/>
        <v>6</v>
      </c>
      <c r="G2407" t="str">
        <f>STANDINGS_RBI[[#This Row],[League]]&amp;STANDINGS_RBI[[#This Row],[Team]]</f>
        <v>$150 Draft Champions Mar 05 1:00 pm Lg.3830Four Dogs</v>
      </c>
    </row>
    <row r="2408" spans="1:7" x14ac:dyDescent="0.25">
      <c r="A2408">
        <v>1427</v>
      </c>
      <c r="B2408" t="s">
        <v>2364</v>
      </c>
      <c r="C2408" t="s">
        <v>2354</v>
      </c>
      <c r="D2408">
        <v>955</v>
      </c>
      <c r="E2408">
        <v>1481</v>
      </c>
      <c r="F2408">
        <f t="shared" si="37"/>
        <v>7</v>
      </c>
      <c r="G2408" t="str">
        <f>STANDINGS_RBI[[#This Row],[League]]&amp;STANDINGS_RBI[[#This Row],[Team]]</f>
        <v>$150 Draft Champions Mar 05 1:00 pm Lg.3830Fantasy Baseball 2k</v>
      </c>
    </row>
    <row r="2409" spans="1:7" x14ac:dyDescent="0.25">
      <c r="A2409">
        <v>1490</v>
      </c>
      <c r="B2409" t="s">
        <v>2366</v>
      </c>
      <c r="C2409" t="s">
        <v>2354</v>
      </c>
      <c r="D2409">
        <v>951</v>
      </c>
      <c r="E2409">
        <v>1416</v>
      </c>
      <c r="F2409">
        <f t="shared" si="37"/>
        <v>8</v>
      </c>
      <c r="G2409" t="str">
        <f>STANDINGS_RBI[[#This Row],[League]]&amp;STANDINGS_RBI[[#This Row],[Team]]</f>
        <v>$150 Draft Champions Mar 05 1:00 pm Lg.3830Fatter than you!</v>
      </c>
    </row>
    <row r="2410" spans="1:7" x14ac:dyDescent="0.25">
      <c r="A2410">
        <v>1491</v>
      </c>
      <c r="B2410" t="s">
        <v>2353</v>
      </c>
      <c r="C2410" t="s">
        <v>2354</v>
      </c>
      <c r="D2410">
        <v>951</v>
      </c>
      <c r="E2410">
        <v>1416</v>
      </c>
      <c r="F2410">
        <f t="shared" si="37"/>
        <v>9</v>
      </c>
      <c r="G2410" t="str">
        <f>STANDINGS_RBI[[#This Row],[League]]&amp;STANDINGS_RBI[[#This Row],[Team]]</f>
        <v>$150 Draft Champions Mar 05 1:00 pm Lg.3830Grumpy Old Man</v>
      </c>
    </row>
    <row r="2411" spans="1:7" x14ac:dyDescent="0.25">
      <c r="A2411">
        <v>1651</v>
      </c>
      <c r="B2411" t="s">
        <v>2363</v>
      </c>
      <c r="C2411" t="s">
        <v>2354</v>
      </c>
      <c r="D2411">
        <v>938</v>
      </c>
      <c r="E2411">
        <v>1262.5</v>
      </c>
      <c r="F2411">
        <f t="shared" si="37"/>
        <v>10</v>
      </c>
      <c r="G2411" t="str">
        <f>STANDINGS_RBI[[#This Row],[League]]&amp;STANDINGS_RBI[[#This Row],[Team]]</f>
        <v>$150 Draft Champions Mar 05 1:00 pm Lg.3830Team Shaw</v>
      </c>
    </row>
    <row r="2412" spans="1:7" x14ac:dyDescent="0.25">
      <c r="A2412">
        <v>1674</v>
      </c>
      <c r="B2412" t="s">
        <v>2361</v>
      </c>
      <c r="C2412" t="s">
        <v>2354</v>
      </c>
      <c r="D2412">
        <v>936</v>
      </c>
      <c r="E2412">
        <v>1234.5</v>
      </c>
      <c r="F2412">
        <f t="shared" si="37"/>
        <v>11</v>
      </c>
      <c r="G2412" t="str">
        <f>STANDINGS_RBI[[#This Row],[League]]&amp;STANDINGS_RBI[[#This Row],[Team]]</f>
        <v>$150 Draft Champions Mar 05 1:00 pm Lg.3830Scooters Fantasy</v>
      </c>
    </row>
    <row r="2413" spans="1:7" x14ac:dyDescent="0.25">
      <c r="A2413">
        <v>1775</v>
      </c>
      <c r="B2413" t="s">
        <v>2362</v>
      </c>
      <c r="C2413" t="s">
        <v>2354</v>
      </c>
      <c r="D2413">
        <v>929</v>
      </c>
      <c r="E2413">
        <v>1143</v>
      </c>
      <c r="F2413">
        <f t="shared" si="37"/>
        <v>12</v>
      </c>
      <c r="G2413" t="str">
        <f>STANDINGS_RBI[[#This Row],[League]]&amp;STANDINGS_RBI[[#This Row],[Team]]</f>
        <v>$150 Draft Champions Mar 05 1:00 pm Lg.3830Twin Killerz</v>
      </c>
    </row>
    <row r="2414" spans="1:7" x14ac:dyDescent="0.25">
      <c r="A2414">
        <v>1831</v>
      </c>
      <c r="B2414" t="s">
        <v>2359</v>
      </c>
      <c r="C2414" t="s">
        <v>2354</v>
      </c>
      <c r="D2414">
        <v>924</v>
      </c>
      <c r="E2414">
        <v>1081</v>
      </c>
      <c r="F2414">
        <f t="shared" si="37"/>
        <v>13</v>
      </c>
      <c r="G2414" t="str">
        <f>STANDINGS_RBI[[#This Row],[League]]&amp;STANDINGS_RBI[[#This Row],[Team]]</f>
        <v>$150 Draft Champions Mar 05 1:00 pm Lg.3830Slippin' Jimmies</v>
      </c>
    </row>
    <row r="2415" spans="1:7" x14ac:dyDescent="0.25">
      <c r="A2415">
        <v>2023</v>
      </c>
      <c r="B2415" t="s">
        <v>395</v>
      </c>
      <c r="C2415" t="s">
        <v>2354</v>
      </c>
      <c r="D2415">
        <v>910</v>
      </c>
      <c r="E2415">
        <v>883.5</v>
      </c>
      <c r="F2415">
        <f t="shared" si="37"/>
        <v>14</v>
      </c>
      <c r="G2415" t="str">
        <f>STANDINGS_RBI[[#This Row],[League]]&amp;STANDINGS_RBI[[#This Row],[Team]]</f>
        <v>$150 Draft Champions Mar 05 1:00 pm Lg.3830American Dreams</v>
      </c>
    </row>
    <row r="2416" spans="1:7" x14ac:dyDescent="0.25">
      <c r="A2416">
        <v>2625</v>
      </c>
      <c r="B2416" t="s">
        <v>2358</v>
      </c>
      <c r="C2416" t="s">
        <v>2354</v>
      </c>
      <c r="D2416">
        <v>834</v>
      </c>
      <c r="E2416">
        <v>283</v>
      </c>
      <c r="F2416">
        <f t="shared" si="37"/>
        <v>15</v>
      </c>
      <c r="G2416" t="str">
        <f>STANDINGS_RBI[[#This Row],[League]]&amp;STANDINGS_RBI[[#This Row],[Team]]</f>
        <v>$150 Draft Champions Mar 05 1:00 pm Lg.3830Ancient Astronaut Theorists</v>
      </c>
    </row>
    <row r="2417" spans="1:7" x14ac:dyDescent="0.25">
      <c r="A2417">
        <v>235</v>
      </c>
      <c r="B2417" t="s">
        <v>16</v>
      </c>
      <c r="C2417" t="s">
        <v>2368</v>
      </c>
      <c r="D2417">
        <v>1072</v>
      </c>
      <c r="E2417">
        <v>2679.5</v>
      </c>
      <c r="F2417">
        <f t="shared" si="37"/>
        <v>1</v>
      </c>
      <c r="G2417" t="str">
        <f>STANDINGS_RBI[[#This Row],[League]]&amp;STANDINGS_RBI[[#This Row],[Team]]</f>
        <v>$150 Draft Champions Mar 06 1:00 pm Lg.3832Team Phan</v>
      </c>
    </row>
    <row r="2418" spans="1:7" x14ac:dyDescent="0.25">
      <c r="A2418">
        <v>521</v>
      </c>
      <c r="B2418" t="s">
        <v>2369</v>
      </c>
      <c r="C2418" t="s">
        <v>2368</v>
      </c>
      <c r="D2418">
        <v>1032</v>
      </c>
      <c r="E2418">
        <v>2391</v>
      </c>
      <c r="F2418">
        <f t="shared" si="37"/>
        <v>2</v>
      </c>
      <c r="G2418" t="str">
        <f>STANDINGS_RBI[[#This Row],[League]]&amp;STANDINGS_RBI[[#This Row],[Team]]</f>
        <v>$150 Draft Champions Mar 06 1:00 pm Lg.3832Team MBC</v>
      </c>
    </row>
    <row r="2419" spans="1:7" x14ac:dyDescent="0.25">
      <c r="A2419">
        <v>707</v>
      </c>
      <c r="B2419" t="s">
        <v>19</v>
      </c>
      <c r="C2419" t="s">
        <v>2368</v>
      </c>
      <c r="D2419">
        <v>1013</v>
      </c>
      <c r="E2419">
        <v>2202.5</v>
      </c>
      <c r="F2419">
        <f t="shared" si="37"/>
        <v>3</v>
      </c>
      <c r="G2419" t="str">
        <f>STANDINGS_RBI[[#This Row],[League]]&amp;STANDINGS_RBI[[#This Row],[Team]]</f>
        <v>$150 Draft Champions Mar 06 1:00 pm Lg.3832One Eyed Jack</v>
      </c>
    </row>
    <row r="2420" spans="1:7" x14ac:dyDescent="0.25">
      <c r="A2420">
        <v>720</v>
      </c>
      <c r="B2420" t="s">
        <v>186</v>
      </c>
      <c r="C2420" t="s">
        <v>2368</v>
      </c>
      <c r="D2420">
        <v>1012</v>
      </c>
      <c r="E2420">
        <v>2192</v>
      </c>
      <c r="F2420">
        <f t="shared" si="37"/>
        <v>4</v>
      </c>
      <c r="G2420" t="str">
        <f>STANDINGS_RBI[[#This Row],[League]]&amp;STANDINGS_RBI[[#This Row],[Team]]</f>
        <v>$150 Draft Champions Mar 06 1:00 pm Lg.3832LONG GONE</v>
      </c>
    </row>
    <row r="2421" spans="1:7" x14ac:dyDescent="0.25">
      <c r="A2421">
        <v>821</v>
      </c>
      <c r="B2421" t="s">
        <v>2374</v>
      </c>
      <c r="C2421" t="s">
        <v>2368</v>
      </c>
      <c r="D2421">
        <v>1003</v>
      </c>
      <c r="E2421">
        <v>2086</v>
      </c>
      <c r="F2421">
        <f t="shared" si="37"/>
        <v>5</v>
      </c>
      <c r="G2421" t="str">
        <f>STANDINGS_RBI[[#This Row],[League]]&amp;STANDINGS_RBI[[#This Row],[Team]]</f>
        <v>$150 Draft Champions Mar 06 1:00 pm Lg.3832Dead Cat Bounce</v>
      </c>
    </row>
    <row r="2422" spans="1:7" x14ac:dyDescent="0.25">
      <c r="A2422">
        <v>900</v>
      </c>
      <c r="B2422" t="s">
        <v>112</v>
      </c>
      <c r="C2422" t="s">
        <v>2368</v>
      </c>
      <c r="D2422">
        <v>997</v>
      </c>
      <c r="E2422">
        <v>2010</v>
      </c>
      <c r="F2422">
        <f t="shared" si="37"/>
        <v>6</v>
      </c>
      <c r="G2422" t="str">
        <f>STANDINGS_RBI[[#This Row],[League]]&amp;STANDINGS_RBI[[#This Row],[Team]]</f>
        <v>$150 Draft Champions Mar 06 1:00 pm Lg.3832Rookie Monsters</v>
      </c>
    </row>
    <row r="2423" spans="1:7" x14ac:dyDescent="0.25">
      <c r="A2423">
        <v>1111</v>
      </c>
      <c r="B2423" t="s">
        <v>2370</v>
      </c>
      <c r="C2423" t="s">
        <v>2368</v>
      </c>
      <c r="D2423">
        <v>979</v>
      </c>
      <c r="E2423">
        <v>1798</v>
      </c>
      <c r="F2423">
        <f t="shared" si="37"/>
        <v>7</v>
      </c>
      <c r="G2423" t="str">
        <f>STANDINGS_RBI[[#This Row],[League]]&amp;STANDINGS_RBI[[#This Row],[Team]]</f>
        <v>$150 Draft Champions Mar 06 1:00 pm Lg.3832Bryzzo</v>
      </c>
    </row>
    <row r="2424" spans="1:7" x14ac:dyDescent="0.25">
      <c r="A2424">
        <v>1376</v>
      </c>
      <c r="B2424" t="s">
        <v>2373</v>
      </c>
      <c r="C2424" t="s">
        <v>2368</v>
      </c>
      <c r="D2424">
        <v>959</v>
      </c>
      <c r="E2424">
        <v>1540</v>
      </c>
      <c r="F2424">
        <f t="shared" si="37"/>
        <v>8</v>
      </c>
      <c r="G2424" t="str">
        <f>STANDINGS_RBI[[#This Row],[League]]&amp;STANDINGS_RBI[[#This Row],[Team]]</f>
        <v>$150 Draft Champions Mar 06 1:00 pm Lg.3832Team Torres</v>
      </c>
    </row>
    <row r="2425" spans="1:7" x14ac:dyDescent="0.25">
      <c r="A2425">
        <v>1384</v>
      </c>
      <c r="B2425" t="s">
        <v>2371</v>
      </c>
      <c r="C2425" t="s">
        <v>2368</v>
      </c>
      <c r="D2425">
        <v>958</v>
      </c>
      <c r="E2425">
        <v>1525</v>
      </c>
      <c r="F2425">
        <f t="shared" si="37"/>
        <v>9</v>
      </c>
      <c r="G2425" t="str">
        <f>STANDINGS_RBI[[#This Row],[League]]&amp;STANDINGS_RBI[[#This Row],[Team]]</f>
        <v>$150 Draft Champions Mar 06 1:00 pm Lg.3832Hawk N Sons</v>
      </c>
    </row>
    <row r="2426" spans="1:7" x14ac:dyDescent="0.25">
      <c r="A2426">
        <v>1387</v>
      </c>
      <c r="B2426" t="s">
        <v>1410</v>
      </c>
      <c r="C2426" t="s">
        <v>2368</v>
      </c>
      <c r="D2426">
        <v>958</v>
      </c>
      <c r="E2426">
        <v>1525</v>
      </c>
      <c r="F2426">
        <f t="shared" si="37"/>
        <v>10</v>
      </c>
      <c r="G2426" t="str">
        <f>STANDINGS_RBI[[#This Row],[League]]&amp;STANDINGS_RBI[[#This Row],[Team]]</f>
        <v>$150 Draft Champions Mar 06 1:00 pm Lg.3832New York's Finest</v>
      </c>
    </row>
    <row r="2427" spans="1:7" x14ac:dyDescent="0.25">
      <c r="A2427">
        <v>1704</v>
      </c>
      <c r="B2427" t="s">
        <v>2367</v>
      </c>
      <c r="C2427" t="s">
        <v>2368</v>
      </c>
      <c r="D2427">
        <v>933</v>
      </c>
      <c r="E2427">
        <v>1201</v>
      </c>
      <c r="F2427">
        <f t="shared" si="37"/>
        <v>11</v>
      </c>
      <c r="G2427" t="str">
        <f>STANDINGS_RBI[[#This Row],[League]]&amp;STANDINGS_RBI[[#This Row],[Team]]</f>
        <v>$150 Draft Champions Mar 06 1:00 pm Lg.3832Dewey, Cheatem and Howe</v>
      </c>
    </row>
    <row r="2428" spans="1:7" x14ac:dyDescent="0.25">
      <c r="A2428">
        <v>1893</v>
      </c>
      <c r="B2428" t="s">
        <v>2372</v>
      </c>
      <c r="C2428" t="s">
        <v>2368</v>
      </c>
      <c r="D2428">
        <v>920</v>
      </c>
      <c r="E2428">
        <v>1013.5</v>
      </c>
      <c r="F2428">
        <f t="shared" si="37"/>
        <v>12</v>
      </c>
      <c r="G2428" t="str">
        <f>STANDINGS_RBI[[#This Row],[League]]&amp;STANDINGS_RBI[[#This Row],[Team]]</f>
        <v>$150 Draft Champions Mar 06 1:00 pm Lg.3832FUBAR</v>
      </c>
    </row>
    <row r="2429" spans="1:7" x14ac:dyDescent="0.25">
      <c r="A2429">
        <v>2191</v>
      </c>
      <c r="B2429" t="s">
        <v>230</v>
      </c>
      <c r="C2429" t="s">
        <v>2368</v>
      </c>
      <c r="D2429">
        <v>895</v>
      </c>
      <c r="E2429">
        <v>720</v>
      </c>
      <c r="F2429">
        <f t="shared" si="37"/>
        <v>13</v>
      </c>
      <c r="G2429" t="str">
        <f>STANDINGS_RBI[[#This Row],[League]]&amp;STANDINGS_RBI[[#This Row],[Team]]</f>
        <v>$150 Draft Champions Mar 06 1:00 pm Lg.3832Team Hofmann</v>
      </c>
    </row>
    <row r="2430" spans="1:7" x14ac:dyDescent="0.25">
      <c r="A2430">
        <v>2258</v>
      </c>
      <c r="B2430" t="s">
        <v>2376</v>
      </c>
      <c r="C2430" t="s">
        <v>2368</v>
      </c>
      <c r="D2430">
        <v>888</v>
      </c>
      <c r="E2430">
        <v>655</v>
      </c>
      <c r="F2430">
        <f t="shared" si="37"/>
        <v>14</v>
      </c>
      <c r="G2430" t="str">
        <f>STANDINGS_RBI[[#This Row],[League]]&amp;STANDINGS_RBI[[#This Row],[Team]]</f>
        <v>$150 Draft Champions Mar 06 1:00 pm Lg.3832The Marine Biologist</v>
      </c>
    </row>
    <row r="2431" spans="1:7" x14ac:dyDescent="0.25">
      <c r="A2431">
        <v>2533</v>
      </c>
      <c r="B2431" t="s">
        <v>2375</v>
      </c>
      <c r="C2431" t="s">
        <v>2368</v>
      </c>
      <c r="D2431">
        <v>850</v>
      </c>
      <c r="E2431">
        <v>381.5</v>
      </c>
      <c r="F2431">
        <f t="shared" si="37"/>
        <v>15</v>
      </c>
      <c r="G2431" t="str">
        <f>STANDINGS_RBI[[#This Row],[League]]&amp;STANDINGS_RBI[[#This Row],[Team]]</f>
        <v>$150 Draft Champions Mar 06 1:00 pm Lg.3832pizza party9</v>
      </c>
    </row>
    <row r="2432" spans="1:7" x14ac:dyDescent="0.25">
      <c r="A2432">
        <v>58</v>
      </c>
      <c r="B2432" t="s">
        <v>2379</v>
      </c>
      <c r="C2432" t="s">
        <v>2378</v>
      </c>
      <c r="D2432">
        <v>1125</v>
      </c>
      <c r="E2432">
        <v>2853</v>
      </c>
      <c r="F2432">
        <f t="shared" si="37"/>
        <v>1</v>
      </c>
      <c r="G2432" t="str">
        <f>STANDINGS_RBI[[#This Row],[League]]&amp;STANDINGS_RBI[[#This Row],[Team]]</f>
        <v>$150 Draft Champions Mar 06 1:00 pm Lg.3836Master of Karate &amp; Friendship</v>
      </c>
    </row>
    <row r="2433" spans="1:7" x14ac:dyDescent="0.25">
      <c r="A2433">
        <v>278</v>
      </c>
      <c r="B2433" t="s">
        <v>2388</v>
      </c>
      <c r="C2433" t="s">
        <v>2378</v>
      </c>
      <c r="D2433">
        <v>1063</v>
      </c>
      <c r="E2433">
        <v>2631</v>
      </c>
      <c r="F2433">
        <f t="shared" si="37"/>
        <v>2</v>
      </c>
      <c r="G2433" t="str">
        <f>STANDINGS_RBI[[#This Row],[League]]&amp;STANDINGS_RBI[[#This Row],[Team]]</f>
        <v>$150 Draft Champions Mar 06 1:00 pm Lg.3836Ghostbuster Posey</v>
      </c>
    </row>
    <row r="2434" spans="1:7" x14ac:dyDescent="0.25">
      <c r="A2434">
        <v>736</v>
      </c>
      <c r="B2434" t="s">
        <v>2385</v>
      </c>
      <c r="C2434" t="s">
        <v>2378</v>
      </c>
      <c r="D2434">
        <v>1011</v>
      </c>
      <c r="E2434">
        <v>2180</v>
      </c>
      <c r="F2434">
        <f t="shared" si="37"/>
        <v>3</v>
      </c>
      <c r="G2434" t="str">
        <f>STANDINGS_RBI[[#This Row],[League]]&amp;STANDINGS_RBI[[#This Row],[Team]]</f>
        <v>$150 Draft Champions Mar 06 1:00 pm Lg.3836Winters Storm</v>
      </c>
    </row>
    <row r="2435" spans="1:7" x14ac:dyDescent="0.25">
      <c r="A2435">
        <v>742</v>
      </c>
      <c r="B2435" t="s">
        <v>2377</v>
      </c>
      <c r="C2435" t="s">
        <v>2378</v>
      </c>
      <c r="D2435">
        <v>1010</v>
      </c>
      <c r="E2435">
        <v>2170</v>
      </c>
      <c r="F2435">
        <f t="shared" ref="F2435:F2498" si="38">IF(C2435=C2434,F2434+1,1)</f>
        <v>4</v>
      </c>
      <c r="G2435" t="str">
        <f>STANDINGS_RBI[[#This Row],[League]]&amp;STANDINGS_RBI[[#This Row],[Team]]</f>
        <v>$150 Draft Champions Mar 06 1:00 pm Lg.3836Seam Heads</v>
      </c>
    </row>
    <row r="2436" spans="1:7" x14ac:dyDescent="0.25">
      <c r="A2436">
        <v>1241</v>
      </c>
      <c r="B2436" t="s">
        <v>205</v>
      </c>
      <c r="C2436" t="s">
        <v>2378</v>
      </c>
      <c r="D2436">
        <v>969</v>
      </c>
      <c r="E2436">
        <v>1674.5</v>
      </c>
      <c r="F2436">
        <f t="shared" si="38"/>
        <v>5</v>
      </c>
      <c r="G2436" t="str">
        <f>STANDINGS_RBI[[#This Row],[League]]&amp;STANDINGS_RBI[[#This Row],[Team]]</f>
        <v>$150 Draft Champions Mar 06 1:00 pm Lg.3836Team Sloan</v>
      </c>
    </row>
    <row r="2437" spans="1:7" x14ac:dyDescent="0.25">
      <c r="A2437">
        <v>1243</v>
      </c>
      <c r="B2437" t="s">
        <v>2380</v>
      </c>
      <c r="C2437" t="s">
        <v>2378</v>
      </c>
      <c r="D2437">
        <v>968</v>
      </c>
      <c r="E2437">
        <v>1663.5</v>
      </c>
      <c r="F2437">
        <f t="shared" si="38"/>
        <v>6</v>
      </c>
      <c r="G2437" t="str">
        <f>STANDINGS_RBI[[#This Row],[League]]&amp;STANDINGS_RBI[[#This Row],[Team]]</f>
        <v>$150 Draft Champions Mar 06 1:00 pm Lg.3836FAABuless</v>
      </c>
    </row>
    <row r="2438" spans="1:7" x14ac:dyDescent="0.25">
      <c r="A2438">
        <v>1576</v>
      </c>
      <c r="B2438" t="s">
        <v>2381</v>
      </c>
      <c r="C2438" t="s">
        <v>2378</v>
      </c>
      <c r="D2438">
        <v>944</v>
      </c>
      <c r="E2438">
        <v>1328.5</v>
      </c>
      <c r="F2438">
        <f t="shared" si="38"/>
        <v>7</v>
      </c>
      <c r="G2438" t="str">
        <f>STANDINGS_RBI[[#This Row],[League]]&amp;STANDINGS_RBI[[#This Row],[Team]]</f>
        <v>$150 Draft Champions Mar 06 1:00 pm Lg.3836Bolander/O'Brien 2016</v>
      </c>
    </row>
    <row r="2439" spans="1:7" x14ac:dyDescent="0.25">
      <c r="A2439">
        <v>1640</v>
      </c>
      <c r="B2439" t="s">
        <v>107</v>
      </c>
      <c r="C2439" t="s">
        <v>2378</v>
      </c>
      <c r="D2439">
        <v>939</v>
      </c>
      <c r="E2439">
        <v>1275</v>
      </c>
      <c r="F2439">
        <f t="shared" si="38"/>
        <v>8</v>
      </c>
      <c r="G2439" t="str">
        <f>STANDINGS_RBI[[#This Row],[League]]&amp;STANDINGS_RBI[[#This Row],[Team]]</f>
        <v>$150 Draft Champions Mar 06 1:00 pm Lg.3836Team Scott</v>
      </c>
    </row>
    <row r="2440" spans="1:7" x14ac:dyDescent="0.25">
      <c r="A2440">
        <v>1710</v>
      </c>
      <c r="B2440" t="s">
        <v>376</v>
      </c>
      <c r="C2440" t="s">
        <v>2378</v>
      </c>
      <c r="D2440">
        <v>933</v>
      </c>
      <c r="E2440">
        <v>1201</v>
      </c>
      <c r="F2440">
        <f t="shared" si="38"/>
        <v>9</v>
      </c>
      <c r="G2440" t="str">
        <f>STANDINGS_RBI[[#This Row],[League]]&amp;STANDINGS_RBI[[#This Row],[Team]]</f>
        <v>$150 Draft Champions Mar 06 1:00 pm Lg.3836Munsons</v>
      </c>
    </row>
    <row r="2441" spans="1:7" x14ac:dyDescent="0.25">
      <c r="A2441">
        <v>1874</v>
      </c>
      <c r="B2441" t="s">
        <v>2386</v>
      </c>
      <c r="C2441" t="s">
        <v>2378</v>
      </c>
      <c r="D2441">
        <v>922</v>
      </c>
      <c r="E2441">
        <v>1045.5</v>
      </c>
      <c r="F2441">
        <f t="shared" si="38"/>
        <v>10</v>
      </c>
      <c r="G2441" t="str">
        <f>STANDINGS_RBI[[#This Row],[League]]&amp;STANDINGS_RBI[[#This Row],[Team]]</f>
        <v>$150 Draft Champions Mar 06 1:00 pm Lg.3836zima..........</v>
      </c>
    </row>
    <row r="2442" spans="1:7" x14ac:dyDescent="0.25">
      <c r="A2442">
        <v>2019</v>
      </c>
      <c r="B2442" t="s">
        <v>1336</v>
      </c>
      <c r="C2442" t="s">
        <v>2378</v>
      </c>
      <c r="D2442">
        <v>911</v>
      </c>
      <c r="E2442">
        <v>895.5</v>
      </c>
      <c r="F2442">
        <f t="shared" si="38"/>
        <v>11</v>
      </c>
      <c r="G2442" t="str">
        <f>STANDINGS_RBI[[#This Row],[League]]&amp;STANDINGS_RBI[[#This Row],[Team]]</f>
        <v>$150 Draft Champions Mar 06 1:00 pm Lg.3836Team Madsen</v>
      </c>
    </row>
    <row r="2443" spans="1:7" x14ac:dyDescent="0.25">
      <c r="A2443">
        <v>2063</v>
      </c>
      <c r="B2443" t="s">
        <v>2382</v>
      </c>
      <c r="C2443" t="s">
        <v>2378</v>
      </c>
      <c r="D2443">
        <v>906</v>
      </c>
      <c r="E2443">
        <v>848</v>
      </c>
      <c r="F2443">
        <f t="shared" si="38"/>
        <v>12</v>
      </c>
      <c r="G2443" t="str">
        <f>STANDINGS_RBI[[#This Row],[League]]&amp;STANDINGS_RBI[[#This Row],[Team]]</f>
        <v>$150 Draft Champions Mar 06 1:00 pm Lg.3836Team 14</v>
      </c>
    </row>
    <row r="2444" spans="1:7" x14ac:dyDescent="0.25">
      <c r="A2444">
        <v>2278</v>
      </c>
      <c r="B2444" t="s">
        <v>2387</v>
      </c>
      <c r="C2444" t="s">
        <v>2378</v>
      </c>
      <c r="D2444">
        <v>884</v>
      </c>
      <c r="E2444">
        <v>631</v>
      </c>
      <c r="F2444">
        <f t="shared" si="38"/>
        <v>13</v>
      </c>
      <c r="G2444" t="str">
        <f>STANDINGS_RBI[[#This Row],[League]]&amp;STANDINGS_RBI[[#This Row],[Team]]</f>
        <v>$150 Draft Champions Mar 06 1:00 pm Lg.3836Ace of Base</v>
      </c>
    </row>
    <row r="2445" spans="1:7" x14ac:dyDescent="0.25">
      <c r="A2445">
        <v>2412</v>
      </c>
      <c r="B2445" t="s">
        <v>2384</v>
      </c>
      <c r="C2445" t="s">
        <v>2378</v>
      </c>
      <c r="D2445">
        <v>867</v>
      </c>
      <c r="E2445">
        <v>497.5</v>
      </c>
      <c r="F2445">
        <f t="shared" si="38"/>
        <v>14</v>
      </c>
      <c r="G2445" t="str">
        <f>STANDINGS_RBI[[#This Row],[League]]&amp;STANDINGS_RBI[[#This Row],[Team]]</f>
        <v>$150 Draft Champions Mar 06 1:00 pm Lg.3836Kamden Yards</v>
      </c>
    </row>
    <row r="2446" spans="1:7" x14ac:dyDescent="0.25">
      <c r="A2446">
        <v>2502</v>
      </c>
      <c r="B2446" t="s">
        <v>2383</v>
      </c>
      <c r="C2446" t="s">
        <v>2378</v>
      </c>
      <c r="D2446">
        <v>854</v>
      </c>
      <c r="E2446">
        <v>408</v>
      </c>
      <c r="F2446">
        <f t="shared" si="38"/>
        <v>15</v>
      </c>
      <c r="G2446" t="str">
        <f>STANDINGS_RBI[[#This Row],[League]]&amp;STANDINGS_RBI[[#This Row],[Team]]</f>
        <v>$150 Draft Champions Mar 06 1:00 pm Lg.3836Mud Bugs</v>
      </c>
    </row>
    <row r="2447" spans="1:7" x14ac:dyDescent="0.25">
      <c r="A2447">
        <v>426</v>
      </c>
      <c r="B2447" t="s">
        <v>2397</v>
      </c>
      <c r="C2447" t="s">
        <v>2390</v>
      </c>
      <c r="D2447">
        <v>1044</v>
      </c>
      <c r="E2447">
        <v>2487.5</v>
      </c>
      <c r="F2447">
        <f t="shared" si="38"/>
        <v>1</v>
      </c>
      <c r="G2447" t="str">
        <f>STANDINGS_RBI[[#This Row],[League]]&amp;STANDINGS_RBI[[#This Row],[Team]]</f>
        <v>$150 Draft Champions Mar 06 1:00 pm Lg.3840Team Lindberg II</v>
      </c>
    </row>
    <row r="2448" spans="1:7" x14ac:dyDescent="0.25">
      <c r="A2448">
        <v>468</v>
      </c>
      <c r="B2448" t="s">
        <v>2398</v>
      </c>
      <c r="C2448" t="s">
        <v>2390</v>
      </c>
      <c r="D2448">
        <v>1039</v>
      </c>
      <c r="E2448">
        <v>2443</v>
      </c>
      <c r="F2448">
        <f t="shared" si="38"/>
        <v>2</v>
      </c>
      <c r="G2448" t="str">
        <f>STANDINGS_RBI[[#This Row],[League]]&amp;STANDINGS_RBI[[#This Row],[Team]]</f>
        <v>$150 Draft Champions Mar 06 1:00 pm Lg.3840Mischievous Badgers</v>
      </c>
    </row>
    <row r="2449" spans="1:7" x14ac:dyDescent="0.25">
      <c r="A2449">
        <v>575</v>
      </c>
      <c r="B2449" t="s">
        <v>2392</v>
      </c>
      <c r="C2449" t="s">
        <v>2390</v>
      </c>
      <c r="D2449">
        <v>1027</v>
      </c>
      <c r="E2449">
        <v>2340</v>
      </c>
      <c r="F2449">
        <f t="shared" si="38"/>
        <v>3</v>
      </c>
      <c r="G2449" t="str">
        <f>STANDINGS_RBI[[#This Row],[League]]&amp;STANDINGS_RBI[[#This Row],[Team]]</f>
        <v>$150 Draft Champions Mar 06 1:00 pm Lg.3840WRJ 16</v>
      </c>
    </row>
    <row r="2450" spans="1:7" x14ac:dyDescent="0.25">
      <c r="A2450">
        <v>691</v>
      </c>
      <c r="B2450" t="s">
        <v>2391</v>
      </c>
      <c r="C2450" t="s">
        <v>2390</v>
      </c>
      <c r="D2450">
        <v>1015</v>
      </c>
      <c r="E2450">
        <v>2224.5</v>
      </c>
      <c r="F2450">
        <f t="shared" si="38"/>
        <v>4</v>
      </c>
      <c r="G2450" t="str">
        <f>STANDINGS_RBI[[#This Row],[League]]&amp;STANDINGS_RBI[[#This Row],[Team]]</f>
        <v>$150 Draft Champions Mar 06 1:00 pm Lg.3840The Terrible Tygers</v>
      </c>
    </row>
    <row r="2451" spans="1:7" x14ac:dyDescent="0.25">
      <c r="A2451">
        <v>779</v>
      </c>
      <c r="B2451" t="s">
        <v>2389</v>
      </c>
      <c r="C2451" t="s">
        <v>2390</v>
      </c>
      <c r="D2451">
        <v>1007</v>
      </c>
      <c r="E2451">
        <v>2131.5</v>
      </c>
      <c r="F2451">
        <f t="shared" si="38"/>
        <v>5</v>
      </c>
      <c r="G2451" t="str">
        <f>STANDINGS_RBI[[#This Row],[League]]&amp;STANDINGS_RBI[[#This Row],[Team]]</f>
        <v>$150 Draft Champions Mar 06 1:00 pm Lg.3840Four Balls, Can't Walk</v>
      </c>
    </row>
    <row r="2452" spans="1:7" x14ac:dyDescent="0.25">
      <c r="A2452">
        <v>1202</v>
      </c>
      <c r="B2452" t="s">
        <v>2395</v>
      </c>
      <c r="C2452" t="s">
        <v>2390</v>
      </c>
      <c r="D2452">
        <v>972</v>
      </c>
      <c r="E2452">
        <v>1710</v>
      </c>
      <c r="F2452">
        <f t="shared" si="38"/>
        <v>6</v>
      </c>
      <c r="G2452" t="str">
        <f>STANDINGS_RBI[[#This Row],[League]]&amp;STANDINGS_RBI[[#This Row],[Team]]</f>
        <v>$150 Draft Champions Mar 06 1:00 pm Lg.3840Panik! At The Disco</v>
      </c>
    </row>
    <row r="2453" spans="1:7" x14ac:dyDescent="0.25">
      <c r="A2453">
        <v>1210</v>
      </c>
      <c r="B2453" t="s">
        <v>20</v>
      </c>
      <c r="C2453" t="s">
        <v>2390</v>
      </c>
      <c r="D2453">
        <v>971</v>
      </c>
      <c r="E2453">
        <v>1696</v>
      </c>
      <c r="F2453">
        <f t="shared" si="38"/>
        <v>7</v>
      </c>
      <c r="G2453" t="str">
        <f>STANDINGS_RBI[[#This Row],[League]]&amp;STANDINGS_RBI[[#This Row],[Team]]</f>
        <v>$150 Draft Champions Mar 06 1:00 pm Lg.3840Jedi.23</v>
      </c>
    </row>
    <row r="2454" spans="1:7" x14ac:dyDescent="0.25">
      <c r="A2454">
        <v>1313</v>
      </c>
      <c r="B2454" t="s">
        <v>336</v>
      </c>
      <c r="C2454" t="s">
        <v>2390</v>
      </c>
      <c r="D2454">
        <v>963</v>
      </c>
      <c r="E2454">
        <v>1598.5</v>
      </c>
      <c r="F2454">
        <f t="shared" si="38"/>
        <v>8</v>
      </c>
      <c r="G2454" t="str">
        <f>STANDINGS_RBI[[#This Row],[League]]&amp;STANDINGS_RBI[[#This Row],[Team]]</f>
        <v>$150 Draft Champions Mar 06 1:00 pm Lg.3840Team Heffernan</v>
      </c>
    </row>
    <row r="2455" spans="1:7" x14ac:dyDescent="0.25">
      <c r="A2455">
        <v>1557</v>
      </c>
      <c r="B2455" t="s">
        <v>515</v>
      </c>
      <c r="C2455" t="s">
        <v>2390</v>
      </c>
      <c r="D2455">
        <v>946</v>
      </c>
      <c r="E2455">
        <v>1352</v>
      </c>
      <c r="F2455">
        <f t="shared" si="38"/>
        <v>9</v>
      </c>
      <c r="G2455" t="str">
        <f>STANDINGS_RBI[[#This Row],[League]]&amp;STANDINGS_RBI[[#This Row],[Team]]</f>
        <v>$150 Draft Champions Mar 06 1:00 pm Lg.3840Poopy Tooth 7</v>
      </c>
    </row>
    <row r="2456" spans="1:7" x14ac:dyDescent="0.25">
      <c r="A2456">
        <v>1604</v>
      </c>
      <c r="B2456" t="s">
        <v>404</v>
      </c>
      <c r="C2456" t="s">
        <v>2390</v>
      </c>
      <c r="D2456">
        <v>942</v>
      </c>
      <c r="E2456">
        <v>1308.5</v>
      </c>
      <c r="F2456">
        <f t="shared" si="38"/>
        <v>10</v>
      </c>
      <c r="G2456" t="str">
        <f>STANDINGS_RBI[[#This Row],[League]]&amp;STANDINGS_RBI[[#This Row],[Team]]</f>
        <v>$150 Draft Champions Mar 06 1:00 pm Lg.3840Team Rufe</v>
      </c>
    </row>
    <row r="2457" spans="1:7" x14ac:dyDescent="0.25">
      <c r="A2457">
        <v>1891</v>
      </c>
      <c r="B2457" t="s">
        <v>2399</v>
      </c>
      <c r="C2457" t="s">
        <v>2390</v>
      </c>
      <c r="D2457">
        <v>920</v>
      </c>
      <c r="E2457">
        <v>1013.5</v>
      </c>
      <c r="F2457">
        <f t="shared" si="38"/>
        <v>11</v>
      </c>
      <c r="G2457" t="str">
        <f>STANDINGS_RBI[[#This Row],[League]]&amp;STANDINGS_RBI[[#This Row],[Team]]</f>
        <v>$150 Draft Champions Mar 06 1:00 pm Lg.3840Crazy 88's</v>
      </c>
    </row>
    <row r="2458" spans="1:7" x14ac:dyDescent="0.25">
      <c r="A2458">
        <v>2029</v>
      </c>
      <c r="B2458" t="s">
        <v>2394</v>
      </c>
      <c r="C2458" t="s">
        <v>2390</v>
      </c>
      <c r="D2458">
        <v>910</v>
      </c>
      <c r="E2458">
        <v>883.5</v>
      </c>
      <c r="F2458">
        <f t="shared" si="38"/>
        <v>12</v>
      </c>
      <c r="G2458" t="str">
        <f>STANDINGS_RBI[[#This Row],[League]]&amp;STANDINGS_RBI[[#This Row],[Team]]</f>
        <v>$150 Draft Champions Mar 06 1:00 pm Lg.3840Team Vintzel</v>
      </c>
    </row>
    <row r="2459" spans="1:7" x14ac:dyDescent="0.25">
      <c r="A2459">
        <v>2276</v>
      </c>
      <c r="B2459" t="s">
        <v>2393</v>
      </c>
      <c r="C2459" t="s">
        <v>2390</v>
      </c>
      <c r="D2459">
        <v>885</v>
      </c>
      <c r="E2459">
        <v>638.5</v>
      </c>
      <c r="F2459">
        <f t="shared" si="38"/>
        <v>13</v>
      </c>
      <c r="G2459" t="str">
        <f>STANDINGS_RBI[[#This Row],[League]]&amp;STANDINGS_RBI[[#This Row],[Team]]</f>
        <v>$150 Draft Champions Mar 06 1:00 pm Lg.3840Wooooooooo</v>
      </c>
    </row>
    <row r="2460" spans="1:7" x14ac:dyDescent="0.25">
      <c r="A2460">
        <v>2441</v>
      </c>
      <c r="B2460" t="s">
        <v>2396</v>
      </c>
      <c r="C2460" t="s">
        <v>2390</v>
      </c>
      <c r="D2460">
        <v>863</v>
      </c>
      <c r="E2460">
        <v>471</v>
      </c>
      <c r="F2460">
        <f t="shared" si="38"/>
        <v>14</v>
      </c>
      <c r="G2460" t="str">
        <f>STANDINGS_RBI[[#This Row],[League]]&amp;STANDINGS_RBI[[#This Row],[Team]]</f>
        <v>$150 Draft Champions Mar 06 1:00 pm Lg.3840It's all about that BASE</v>
      </c>
    </row>
    <row r="2461" spans="1:7" x14ac:dyDescent="0.25">
      <c r="A2461">
        <v>2600</v>
      </c>
      <c r="B2461" t="s">
        <v>18</v>
      </c>
      <c r="C2461" t="s">
        <v>2390</v>
      </c>
      <c r="D2461">
        <v>838</v>
      </c>
      <c r="E2461">
        <v>309</v>
      </c>
      <c r="F2461">
        <f t="shared" si="38"/>
        <v>15</v>
      </c>
      <c r="G2461" t="str">
        <f>STANDINGS_RBI[[#This Row],[League]]&amp;STANDINGS_RBI[[#This Row],[Team]]</f>
        <v>$150 Draft Champions Mar 06 1:00 pm Lg.3840Home Run Derbies</v>
      </c>
    </row>
    <row r="2462" spans="1:7" x14ac:dyDescent="0.25">
      <c r="A2462">
        <v>146</v>
      </c>
      <c r="B2462" t="s">
        <v>444</v>
      </c>
      <c r="C2462" t="s">
        <v>2401</v>
      </c>
      <c r="D2462">
        <v>1090</v>
      </c>
      <c r="E2462">
        <v>2765.5</v>
      </c>
      <c r="F2462">
        <f t="shared" si="38"/>
        <v>1</v>
      </c>
      <c r="G2462" t="str">
        <f>STANDINGS_RBI[[#This Row],[League]]&amp;STANDINGS_RBI[[#This Row],[Team]]</f>
        <v>$150 Draft Champions Mar 07 1:00 pm Lg.3847Team Bonham</v>
      </c>
    </row>
    <row r="2463" spans="1:7" x14ac:dyDescent="0.25">
      <c r="A2463">
        <v>436</v>
      </c>
      <c r="B2463" t="s">
        <v>496</v>
      </c>
      <c r="C2463" t="s">
        <v>2401</v>
      </c>
      <c r="D2463">
        <v>1043</v>
      </c>
      <c r="E2463">
        <v>2478</v>
      </c>
      <c r="F2463">
        <f t="shared" si="38"/>
        <v>2</v>
      </c>
      <c r="G2463" t="str">
        <f>STANDINGS_RBI[[#This Row],[League]]&amp;STANDINGS_RBI[[#This Row],[Team]]</f>
        <v>$150 Draft Champions Mar 07 1:00 pm Lg.3847Team Palmer</v>
      </c>
    </row>
    <row r="2464" spans="1:7" x14ac:dyDescent="0.25">
      <c r="A2464">
        <v>450</v>
      </c>
      <c r="B2464" t="s">
        <v>2404</v>
      </c>
      <c r="C2464" t="s">
        <v>2401</v>
      </c>
      <c r="D2464">
        <v>1041</v>
      </c>
      <c r="E2464">
        <v>2459.5</v>
      </c>
      <c r="F2464">
        <f t="shared" si="38"/>
        <v>3</v>
      </c>
      <c r="G2464" t="str">
        <f>STANDINGS_RBI[[#This Row],[League]]&amp;STANDINGS_RBI[[#This Row],[Team]]</f>
        <v>$150 Draft Champions Mar 07 1:00 pm Lg.3847Elmore James</v>
      </c>
    </row>
    <row r="2465" spans="1:7" x14ac:dyDescent="0.25">
      <c r="A2465">
        <v>522</v>
      </c>
      <c r="B2465" t="s">
        <v>2409</v>
      </c>
      <c r="C2465" t="s">
        <v>2401</v>
      </c>
      <c r="D2465">
        <v>1032</v>
      </c>
      <c r="E2465">
        <v>2391</v>
      </c>
      <c r="F2465">
        <f t="shared" si="38"/>
        <v>4</v>
      </c>
      <c r="G2465" t="str">
        <f>STANDINGS_RBI[[#This Row],[League]]&amp;STANDINGS_RBI[[#This Row],[Team]]</f>
        <v>$150 Draft Champions Mar 07 1:00 pm Lg.3847Z Rays</v>
      </c>
    </row>
    <row r="2466" spans="1:7" x14ac:dyDescent="0.25">
      <c r="A2466">
        <v>624</v>
      </c>
      <c r="B2466" t="s">
        <v>726</v>
      </c>
      <c r="C2466" t="s">
        <v>2401</v>
      </c>
      <c r="D2466">
        <v>1021</v>
      </c>
      <c r="E2466">
        <v>2291</v>
      </c>
      <c r="F2466">
        <f t="shared" si="38"/>
        <v>5</v>
      </c>
      <c r="G2466" t="str">
        <f>STANDINGS_RBI[[#This Row],[League]]&amp;STANDINGS_RBI[[#This Row],[Team]]</f>
        <v>$150 Draft Champions Mar 07 1:00 pm Lg.3847Team Warner</v>
      </c>
    </row>
    <row r="2467" spans="1:7" x14ac:dyDescent="0.25">
      <c r="A2467">
        <v>1136</v>
      </c>
      <c r="B2467" t="s">
        <v>2400</v>
      </c>
      <c r="C2467" t="s">
        <v>2401</v>
      </c>
      <c r="D2467">
        <v>977</v>
      </c>
      <c r="E2467">
        <v>1779.5</v>
      </c>
      <c r="F2467">
        <f t="shared" si="38"/>
        <v>6</v>
      </c>
      <c r="G2467" t="str">
        <f>STANDINGS_RBI[[#This Row],[League]]&amp;STANDINGS_RBI[[#This Row],[Team]]</f>
        <v>$150 Draft Champions Mar 07 1:00 pm Lg.3847Team Turner</v>
      </c>
    </row>
    <row r="2468" spans="1:7" x14ac:dyDescent="0.25">
      <c r="A2468">
        <v>1233</v>
      </c>
      <c r="B2468" t="s">
        <v>2402</v>
      </c>
      <c r="C2468" t="s">
        <v>2401</v>
      </c>
      <c r="D2468">
        <v>969</v>
      </c>
      <c r="E2468">
        <v>1674.5</v>
      </c>
      <c r="F2468">
        <f t="shared" si="38"/>
        <v>7</v>
      </c>
      <c r="G2468" t="str">
        <f>STANDINGS_RBI[[#This Row],[League]]&amp;STANDINGS_RBI[[#This Row],[Team]]</f>
        <v>$150 Draft Champions Mar 07 1:00 pm Lg.3847Chicks dig the long ball</v>
      </c>
    </row>
    <row r="2469" spans="1:7" x14ac:dyDescent="0.25">
      <c r="A2469">
        <v>1321</v>
      </c>
      <c r="B2469" t="s">
        <v>2403</v>
      </c>
      <c r="C2469" t="s">
        <v>2401</v>
      </c>
      <c r="D2469">
        <v>963</v>
      </c>
      <c r="E2469">
        <v>1598.5</v>
      </c>
      <c r="F2469">
        <f t="shared" si="38"/>
        <v>8</v>
      </c>
      <c r="G2469" t="str">
        <f>STANDINGS_RBI[[#This Row],[League]]&amp;STANDINGS_RBI[[#This Row],[Team]]</f>
        <v>$150 Draft Champions Mar 07 1:00 pm Lg.3847tulogit2quit</v>
      </c>
    </row>
    <row r="2470" spans="1:7" x14ac:dyDescent="0.25">
      <c r="A2470">
        <v>1399</v>
      </c>
      <c r="B2470" t="s">
        <v>2405</v>
      </c>
      <c r="C2470" t="s">
        <v>2401</v>
      </c>
      <c r="D2470">
        <v>957</v>
      </c>
      <c r="E2470">
        <v>1508.5</v>
      </c>
      <c r="F2470">
        <f t="shared" si="38"/>
        <v>9</v>
      </c>
      <c r="G2470" t="str">
        <f>STANDINGS_RBI[[#This Row],[League]]&amp;STANDINGS_RBI[[#This Row],[Team]]</f>
        <v>$150 Draft Champions Mar 07 1:00 pm Lg.3847EnthusiasmUnknown2Mankind</v>
      </c>
    </row>
    <row r="2471" spans="1:7" x14ac:dyDescent="0.25">
      <c r="A2471">
        <v>1601</v>
      </c>
      <c r="B2471" t="s">
        <v>2410</v>
      </c>
      <c r="C2471" t="s">
        <v>2401</v>
      </c>
      <c r="D2471">
        <v>942</v>
      </c>
      <c r="E2471">
        <v>1308.5</v>
      </c>
      <c r="F2471">
        <f t="shared" si="38"/>
        <v>10</v>
      </c>
      <c r="G2471" t="str">
        <f>STANDINGS_RBI[[#This Row],[League]]&amp;STANDINGS_RBI[[#This Row],[Team]]</f>
        <v>$150 Draft Champions Mar 07 1:00 pm Lg.3847Pyrolitic Decomposition 15</v>
      </c>
    </row>
    <row r="2472" spans="1:7" x14ac:dyDescent="0.25">
      <c r="A2472">
        <v>1795</v>
      </c>
      <c r="B2472" t="s">
        <v>2408</v>
      </c>
      <c r="C2472" t="s">
        <v>2401</v>
      </c>
      <c r="D2472">
        <v>927</v>
      </c>
      <c r="E2472">
        <v>1119</v>
      </c>
      <c r="F2472">
        <f t="shared" si="38"/>
        <v>11</v>
      </c>
      <c r="G2472" t="str">
        <f>STANDINGS_RBI[[#This Row],[League]]&amp;STANDINGS_RBI[[#This Row],[Team]]</f>
        <v>$150 Draft Champions Mar 07 1:00 pm Lg.3847smackers X</v>
      </c>
    </row>
    <row r="2473" spans="1:7" x14ac:dyDescent="0.25">
      <c r="A2473">
        <v>2195</v>
      </c>
      <c r="B2473" t="s">
        <v>2407</v>
      </c>
      <c r="C2473" t="s">
        <v>2401</v>
      </c>
      <c r="D2473">
        <v>895</v>
      </c>
      <c r="E2473">
        <v>720</v>
      </c>
      <c r="F2473">
        <f t="shared" si="38"/>
        <v>12</v>
      </c>
      <c r="G2473" t="str">
        <f>STANDINGS_RBI[[#This Row],[League]]&amp;STANDINGS_RBI[[#This Row],[Team]]</f>
        <v>$150 Draft Champions Mar 07 1:00 pm Lg.3847fat puigs</v>
      </c>
    </row>
    <row r="2474" spans="1:7" x14ac:dyDescent="0.25">
      <c r="A2474">
        <v>2380</v>
      </c>
      <c r="B2474" t="s">
        <v>2406</v>
      </c>
      <c r="C2474" t="s">
        <v>2401</v>
      </c>
      <c r="D2474">
        <v>872</v>
      </c>
      <c r="E2474">
        <v>533</v>
      </c>
      <c r="F2474">
        <f t="shared" si="38"/>
        <v>13</v>
      </c>
      <c r="G2474" t="str">
        <f>STANDINGS_RBI[[#This Row],[League]]&amp;STANDINGS_RBI[[#This Row],[Team]]</f>
        <v>$150 Draft Champions Mar 07 1:00 pm Lg.3847Wasted talent</v>
      </c>
    </row>
    <row r="2475" spans="1:7" x14ac:dyDescent="0.25">
      <c r="A2475">
        <v>2561</v>
      </c>
      <c r="B2475" t="s">
        <v>221</v>
      </c>
      <c r="C2475" t="s">
        <v>2401</v>
      </c>
      <c r="D2475">
        <v>845</v>
      </c>
      <c r="E2475">
        <v>352</v>
      </c>
      <c r="F2475">
        <f t="shared" si="38"/>
        <v>14</v>
      </c>
      <c r="G2475" t="str">
        <f>STANDINGS_RBI[[#This Row],[League]]&amp;STANDINGS_RBI[[#This Row],[Team]]</f>
        <v>$150 Draft Champions Mar 07 1:00 pm Lg.3847Shake N Bake</v>
      </c>
    </row>
    <row r="2476" spans="1:7" x14ac:dyDescent="0.25">
      <c r="A2476">
        <v>2763</v>
      </c>
      <c r="B2476" t="s">
        <v>650</v>
      </c>
      <c r="C2476" t="s">
        <v>2401</v>
      </c>
      <c r="D2476">
        <v>798</v>
      </c>
      <c r="E2476">
        <v>148</v>
      </c>
      <c r="F2476">
        <f t="shared" si="38"/>
        <v>15</v>
      </c>
      <c r="G2476" t="str">
        <f>STANDINGS_RBI[[#This Row],[League]]&amp;STANDINGS_RBI[[#This Row],[Team]]</f>
        <v>$150 Draft Champions Mar 07 1:00 pm Lg.3847Team Stein</v>
      </c>
    </row>
    <row r="2477" spans="1:7" x14ac:dyDescent="0.25">
      <c r="A2477">
        <v>209</v>
      </c>
      <c r="B2477" t="s">
        <v>2415</v>
      </c>
      <c r="C2477" t="s">
        <v>2412</v>
      </c>
      <c r="D2477">
        <v>1076</v>
      </c>
      <c r="E2477">
        <v>2703.5</v>
      </c>
      <c r="F2477">
        <f t="shared" si="38"/>
        <v>1</v>
      </c>
      <c r="G2477" t="str">
        <f>STANDINGS_RBI[[#This Row],[League]]&amp;STANDINGS_RBI[[#This Row],[Team]]</f>
        <v>$150 Draft Champions Mar 07 1:00 pm Lg.3852ThePitchClock</v>
      </c>
    </row>
    <row r="2478" spans="1:7" x14ac:dyDescent="0.25">
      <c r="A2478">
        <v>627</v>
      </c>
      <c r="B2478" t="s">
        <v>2414</v>
      </c>
      <c r="C2478" t="s">
        <v>2412</v>
      </c>
      <c r="D2478">
        <v>1020</v>
      </c>
      <c r="E2478">
        <v>2281</v>
      </c>
      <c r="F2478">
        <f t="shared" si="38"/>
        <v>2</v>
      </c>
      <c r="G2478" t="str">
        <f>STANDINGS_RBI[[#This Row],[League]]&amp;STANDINGS_RBI[[#This Row],[Team]]</f>
        <v>$150 Draft Champions Mar 07 1:00 pm Lg.3852Hotel DL</v>
      </c>
    </row>
    <row r="2479" spans="1:7" x14ac:dyDescent="0.25">
      <c r="A2479">
        <v>781</v>
      </c>
      <c r="B2479" t="s">
        <v>2422</v>
      </c>
      <c r="C2479" t="s">
        <v>2412</v>
      </c>
      <c r="D2479">
        <v>1007</v>
      </c>
      <c r="E2479">
        <v>2131.5</v>
      </c>
      <c r="F2479">
        <f t="shared" si="38"/>
        <v>3</v>
      </c>
      <c r="G2479" t="str">
        <f>STANDINGS_RBI[[#This Row],[League]]&amp;STANDINGS_RBI[[#This Row],[Team]]</f>
        <v>$150 Draft Champions Mar 07 1:00 pm Lg.3852Leonard Graves Phillips</v>
      </c>
    </row>
    <row r="2480" spans="1:7" x14ac:dyDescent="0.25">
      <c r="A2480">
        <v>878</v>
      </c>
      <c r="B2480" t="s">
        <v>2421</v>
      </c>
      <c r="C2480" t="s">
        <v>2412</v>
      </c>
      <c r="D2480">
        <v>999</v>
      </c>
      <c r="E2480">
        <v>2037.5</v>
      </c>
      <c r="F2480">
        <f t="shared" si="38"/>
        <v>4</v>
      </c>
      <c r="G2480" t="str">
        <f>STANDINGS_RBI[[#This Row],[League]]&amp;STANDINGS_RBI[[#This Row],[Team]]</f>
        <v>$150 Draft Champions Mar 07 1:00 pm Lg.3852Team Yads</v>
      </c>
    </row>
    <row r="2481" spans="1:7" x14ac:dyDescent="0.25">
      <c r="A2481">
        <v>981</v>
      </c>
      <c r="B2481" t="s">
        <v>2416</v>
      </c>
      <c r="C2481" t="s">
        <v>2412</v>
      </c>
      <c r="D2481">
        <v>990</v>
      </c>
      <c r="E2481">
        <v>1927</v>
      </c>
      <c r="F2481">
        <f t="shared" si="38"/>
        <v>5</v>
      </c>
      <c r="G2481" t="str">
        <f>STANDINGS_RBI[[#This Row],[League]]&amp;STANDINGS_RBI[[#This Row],[Team]]</f>
        <v>$150 Draft Champions Mar 07 1:00 pm Lg.3852Dan's Danimals Two</v>
      </c>
    </row>
    <row r="2482" spans="1:7" x14ac:dyDescent="0.25">
      <c r="A2482">
        <v>1171</v>
      </c>
      <c r="B2482" t="s">
        <v>2417</v>
      </c>
      <c r="C2482" t="s">
        <v>2412</v>
      </c>
      <c r="D2482">
        <v>974</v>
      </c>
      <c r="E2482">
        <v>1739</v>
      </c>
      <c r="F2482">
        <f t="shared" si="38"/>
        <v>6</v>
      </c>
      <c r="G2482" t="str">
        <f>STANDINGS_RBI[[#This Row],[League]]&amp;STANDINGS_RBI[[#This Row],[Team]]</f>
        <v>$150 Draft Champions Mar 07 1:00 pm Lg.3852NTX Storm2</v>
      </c>
    </row>
    <row r="2483" spans="1:7" x14ac:dyDescent="0.25">
      <c r="A2483">
        <v>1413</v>
      </c>
      <c r="B2483" t="s">
        <v>2420</v>
      </c>
      <c r="C2483" t="s">
        <v>2412</v>
      </c>
      <c r="D2483">
        <v>956</v>
      </c>
      <c r="E2483">
        <v>1494</v>
      </c>
      <c r="F2483">
        <f t="shared" si="38"/>
        <v>7</v>
      </c>
      <c r="G2483" t="str">
        <f>STANDINGS_RBI[[#This Row],[League]]&amp;STANDINGS_RBI[[#This Row],[Team]]</f>
        <v>$150 Draft Champions Mar 07 1:00 pm Lg.38522ND TO NONE</v>
      </c>
    </row>
    <row r="2484" spans="1:7" x14ac:dyDescent="0.25">
      <c r="A2484">
        <v>1423</v>
      </c>
      <c r="B2484" t="s">
        <v>2419</v>
      </c>
      <c r="C2484" t="s">
        <v>2412</v>
      </c>
      <c r="D2484">
        <v>955</v>
      </c>
      <c r="E2484">
        <v>1481</v>
      </c>
      <c r="F2484">
        <f t="shared" si="38"/>
        <v>8</v>
      </c>
      <c r="G2484" t="str">
        <f>STANDINGS_RBI[[#This Row],[League]]&amp;STANDINGS_RBI[[#This Row],[Team]]</f>
        <v>$150 Draft Champions Mar 07 1:00 pm Lg.385230th St BountyHunters</v>
      </c>
    </row>
    <row r="2485" spans="1:7" x14ac:dyDescent="0.25">
      <c r="A2485">
        <v>1596</v>
      </c>
      <c r="B2485" t="s">
        <v>2413</v>
      </c>
      <c r="C2485" t="s">
        <v>2412</v>
      </c>
      <c r="D2485">
        <v>943</v>
      </c>
      <c r="E2485">
        <v>1316.5</v>
      </c>
      <c r="F2485">
        <f t="shared" si="38"/>
        <v>9</v>
      </c>
      <c r="G2485" t="str">
        <f>STANDINGS_RBI[[#This Row],[League]]&amp;STANDINGS_RBI[[#This Row],[Team]]</f>
        <v>$150 Draft Champions Mar 07 1:00 pm Lg.3852Team Stampfl</v>
      </c>
    </row>
    <row r="2486" spans="1:7" x14ac:dyDescent="0.25">
      <c r="A2486">
        <v>1655</v>
      </c>
      <c r="B2486" t="s">
        <v>2418</v>
      </c>
      <c r="C2486" t="s">
        <v>2412</v>
      </c>
      <c r="D2486">
        <v>938</v>
      </c>
      <c r="E2486">
        <v>1262.5</v>
      </c>
      <c r="F2486">
        <f t="shared" si="38"/>
        <v>10</v>
      </c>
      <c r="G2486" t="str">
        <f>STANDINGS_RBI[[#This Row],[League]]&amp;STANDINGS_RBI[[#This Row],[Team]]</f>
        <v>$150 Draft Champions Mar 07 1:00 pm Lg.3852shuck me sideways2</v>
      </c>
    </row>
    <row r="2487" spans="1:7" x14ac:dyDescent="0.25">
      <c r="A2487">
        <v>1826</v>
      </c>
      <c r="B2487" t="s">
        <v>18</v>
      </c>
      <c r="C2487" t="s">
        <v>2412</v>
      </c>
      <c r="D2487">
        <v>924</v>
      </c>
      <c r="E2487">
        <v>1081</v>
      </c>
      <c r="F2487">
        <f t="shared" si="38"/>
        <v>11</v>
      </c>
      <c r="G2487" t="str">
        <f>STANDINGS_RBI[[#This Row],[League]]&amp;STANDINGS_RBI[[#This Row],[Team]]</f>
        <v>$150 Draft Champions Mar 07 1:00 pm Lg.3852Home Run Derbies</v>
      </c>
    </row>
    <row r="2488" spans="1:7" x14ac:dyDescent="0.25">
      <c r="A2488">
        <v>1871</v>
      </c>
      <c r="B2488" t="s">
        <v>1404</v>
      </c>
      <c r="C2488" t="s">
        <v>2412</v>
      </c>
      <c r="D2488">
        <v>922</v>
      </c>
      <c r="E2488">
        <v>1045.5</v>
      </c>
      <c r="F2488">
        <f t="shared" si="38"/>
        <v>12</v>
      </c>
      <c r="G2488" t="str">
        <f>STANDINGS_RBI[[#This Row],[League]]&amp;STANDINGS_RBI[[#This Row],[Team]]</f>
        <v>$150 Draft Champions Mar 07 1:00 pm Lg.3852Team passalacqua</v>
      </c>
    </row>
    <row r="2489" spans="1:7" x14ac:dyDescent="0.25">
      <c r="A2489">
        <v>2180</v>
      </c>
      <c r="B2489" t="s">
        <v>2411</v>
      </c>
      <c r="C2489" t="s">
        <v>2412</v>
      </c>
      <c r="D2489">
        <v>896</v>
      </c>
      <c r="E2489">
        <v>728</v>
      </c>
      <c r="F2489">
        <f t="shared" si="38"/>
        <v>13</v>
      </c>
      <c r="G2489" t="str">
        <f>STANDINGS_RBI[[#This Row],[League]]&amp;STANDINGS_RBI[[#This Row],[Team]]</f>
        <v>$150 Draft Champions Mar 07 1:00 pm Lg.3852Freaks &amp; Geeks</v>
      </c>
    </row>
    <row r="2490" spans="1:7" x14ac:dyDescent="0.25">
      <c r="A2490">
        <v>2305</v>
      </c>
      <c r="B2490" t="s">
        <v>35</v>
      </c>
      <c r="C2490" t="s">
        <v>2412</v>
      </c>
      <c r="D2490">
        <v>882</v>
      </c>
      <c r="E2490">
        <v>610</v>
      </c>
      <c r="F2490">
        <f t="shared" si="38"/>
        <v>14</v>
      </c>
      <c r="G2490" t="str">
        <f>STANDINGS_RBI[[#This Row],[League]]&amp;STANDINGS_RBI[[#This Row],[Team]]</f>
        <v>$150 Draft Champions Mar 07 1:00 pm Lg.3852Team wendler</v>
      </c>
    </row>
    <row r="2491" spans="1:7" x14ac:dyDescent="0.25">
      <c r="A2491">
        <v>2486</v>
      </c>
      <c r="B2491" t="s">
        <v>2423</v>
      </c>
      <c r="C2491" t="s">
        <v>2412</v>
      </c>
      <c r="D2491">
        <v>857</v>
      </c>
      <c r="E2491">
        <v>425.5</v>
      </c>
      <c r="F2491">
        <f t="shared" si="38"/>
        <v>15</v>
      </c>
      <c r="G2491" t="str">
        <f>STANDINGS_RBI[[#This Row],[League]]&amp;STANDINGS_RBI[[#This Row],[Team]]</f>
        <v>$150 Draft Champions Mar 07 1:00 pm Lg.3852Jake's Patrol</v>
      </c>
    </row>
    <row r="2492" spans="1:7" x14ac:dyDescent="0.25">
      <c r="A2492">
        <v>53</v>
      </c>
      <c r="B2492" t="s">
        <v>126</v>
      </c>
      <c r="C2492" t="s">
        <v>2425</v>
      </c>
      <c r="D2492">
        <v>1127</v>
      </c>
      <c r="E2492">
        <v>2857.5</v>
      </c>
      <c r="F2492">
        <f t="shared" si="38"/>
        <v>1</v>
      </c>
      <c r="G2492" t="str">
        <f>STANDINGS_RBI[[#This Row],[League]]&amp;STANDINGS_RBI[[#This Row],[Team]]</f>
        <v>$150 Draft Champions Mar 08 1:00 pm Lg.3854Big D No E</v>
      </c>
    </row>
    <row r="2493" spans="1:7" x14ac:dyDescent="0.25">
      <c r="A2493">
        <v>100</v>
      </c>
      <c r="B2493" t="s">
        <v>2429</v>
      </c>
      <c r="C2493" t="s">
        <v>2425</v>
      </c>
      <c r="D2493">
        <v>1103</v>
      </c>
      <c r="E2493">
        <v>2810</v>
      </c>
      <c r="F2493">
        <f t="shared" si="38"/>
        <v>2</v>
      </c>
      <c r="G2493" t="str">
        <f>STANDINGS_RBI[[#This Row],[League]]&amp;STANDINGS_RBI[[#This Row],[Team]]</f>
        <v>$150 Draft Champions Mar 08 1:00 pm Lg.3854Go Jays Go</v>
      </c>
    </row>
    <row r="2494" spans="1:7" x14ac:dyDescent="0.25">
      <c r="A2494">
        <v>145</v>
      </c>
      <c r="B2494" t="s">
        <v>2427</v>
      </c>
      <c r="C2494" t="s">
        <v>2425</v>
      </c>
      <c r="D2494">
        <v>1090</v>
      </c>
      <c r="E2494">
        <v>2765.5</v>
      </c>
      <c r="F2494">
        <f t="shared" si="38"/>
        <v>3</v>
      </c>
      <c r="G2494" t="str">
        <f>STANDINGS_RBI[[#This Row],[League]]&amp;STANDINGS_RBI[[#This Row],[Team]]</f>
        <v>$150 Draft Champions Mar 08 1:00 pm Lg.3854Skinny Joe Blanton</v>
      </c>
    </row>
    <row r="2495" spans="1:7" x14ac:dyDescent="0.25">
      <c r="A2495">
        <v>443</v>
      </c>
      <c r="B2495" t="s">
        <v>2431</v>
      </c>
      <c r="C2495" t="s">
        <v>2425</v>
      </c>
      <c r="D2495">
        <v>1042</v>
      </c>
      <c r="E2495">
        <v>2469.5</v>
      </c>
      <c r="F2495">
        <f t="shared" si="38"/>
        <v>4</v>
      </c>
      <c r="G2495" t="str">
        <f>STANDINGS_RBI[[#This Row],[League]]&amp;STANDINGS_RBI[[#This Row],[Team]]</f>
        <v>$150 Draft Champions Mar 08 1:00 pm Lg.3854Plunder The Lox</v>
      </c>
    </row>
    <row r="2496" spans="1:7" x14ac:dyDescent="0.25">
      <c r="A2496">
        <v>490</v>
      </c>
      <c r="B2496" t="s">
        <v>2432</v>
      </c>
      <c r="C2496" t="s">
        <v>2425</v>
      </c>
      <c r="D2496">
        <v>1036</v>
      </c>
      <c r="E2496">
        <v>2419.5</v>
      </c>
      <c r="F2496">
        <f t="shared" si="38"/>
        <v>5</v>
      </c>
      <c r="G2496" t="str">
        <f>STANDINGS_RBI[[#This Row],[League]]&amp;STANDINGS_RBI[[#This Row],[Team]]</f>
        <v>$150 Draft Champions Mar 08 1:00 pm Lg.3854Lee House Lagers</v>
      </c>
    </row>
    <row r="2497" spans="1:7" x14ac:dyDescent="0.25">
      <c r="A2497">
        <v>1383</v>
      </c>
      <c r="B2497" t="s">
        <v>2424</v>
      </c>
      <c r="C2497" t="s">
        <v>2425</v>
      </c>
      <c r="D2497">
        <v>958</v>
      </c>
      <c r="E2497">
        <v>1525</v>
      </c>
      <c r="F2497">
        <f t="shared" si="38"/>
        <v>6</v>
      </c>
      <c r="G2497" t="str">
        <f>STANDINGS_RBI[[#This Row],[League]]&amp;STANDINGS_RBI[[#This Row],[Team]]</f>
        <v>$150 Draft Champions Mar 08 1:00 pm Lg.3854Green Plan B</v>
      </c>
    </row>
    <row r="2498" spans="1:7" x14ac:dyDescent="0.25">
      <c r="A2498">
        <v>1520</v>
      </c>
      <c r="B2498" t="s">
        <v>2435</v>
      </c>
      <c r="C2498" t="s">
        <v>2425</v>
      </c>
      <c r="D2498">
        <v>949</v>
      </c>
      <c r="E2498">
        <v>1387</v>
      </c>
      <c r="F2498">
        <f t="shared" si="38"/>
        <v>7</v>
      </c>
      <c r="G2498" t="str">
        <f>STANDINGS_RBI[[#This Row],[League]]&amp;STANDINGS_RBI[[#This Row],[Team]]</f>
        <v>$150 Draft Champions Mar 08 1:00 pm Lg.3854Noodler Fun Monkey4</v>
      </c>
    </row>
    <row r="2499" spans="1:7" x14ac:dyDescent="0.25">
      <c r="A2499">
        <v>1656</v>
      </c>
      <c r="B2499" t="s">
        <v>2433</v>
      </c>
      <c r="C2499" t="s">
        <v>2425</v>
      </c>
      <c r="D2499">
        <v>937</v>
      </c>
      <c r="E2499">
        <v>1247.5</v>
      </c>
      <c r="F2499">
        <f t="shared" ref="F2499:F2562" si="39">IF(C2499=C2498,F2498+1,1)</f>
        <v>8</v>
      </c>
      <c r="G2499" t="str">
        <f>STANDINGS_RBI[[#This Row],[League]]&amp;STANDINGS_RBI[[#This Row],[Team]]</f>
        <v>$150 Draft Champions Mar 08 1:00 pm Lg.3854Creeping Death</v>
      </c>
    </row>
    <row r="2500" spans="1:7" x14ac:dyDescent="0.25">
      <c r="A2500">
        <v>1668</v>
      </c>
      <c r="B2500" t="s">
        <v>2428</v>
      </c>
      <c r="C2500" t="s">
        <v>2425</v>
      </c>
      <c r="D2500">
        <v>937</v>
      </c>
      <c r="E2500">
        <v>1247.5</v>
      </c>
      <c r="F2500">
        <f t="shared" si="39"/>
        <v>9</v>
      </c>
      <c r="G2500" t="str">
        <f>STANDINGS_RBI[[#This Row],[League]]&amp;STANDINGS_RBI[[#This Row],[Team]]</f>
        <v>$150 Draft Champions Mar 08 1:00 pm Lg.3854The Wrath of Braun</v>
      </c>
    </row>
    <row r="2501" spans="1:7" x14ac:dyDescent="0.25">
      <c r="A2501">
        <v>1812</v>
      </c>
      <c r="B2501" t="s">
        <v>2434</v>
      </c>
      <c r="C2501" t="s">
        <v>2425</v>
      </c>
      <c r="D2501">
        <v>925</v>
      </c>
      <c r="E2501">
        <v>1096.5</v>
      </c>
      <c r="F2501">
        <f t="shared" si="39"/>
        <v>10</v>
      </c>
      <c r="G2501" t="str">
        <f>STANDINGS_RBI[[#This Row],[League]]&amp;STANDINGS_RBI[[#This Row],[Team]]</f>
        <v>$150 Draft Champions Mar 08 1:00 pm Lg.3854MMMBop</v>
      </c>
    </row>
    <row r="2502" spans="1:7" x14ac:dyDescent="0.25">
      <c r="A2502">
        <v>1996</v>
      </c>
      <c r="B2502" t="s">
        <v>2436</v>
      </c>
      <c r="C2502" t="s">
        <v>2425</v>
      </c>
      <c r="D2502">
        <v>912</v>
      </c>
      <c r="E2502">
        <v>909.5</v>
      </c>
      <c r="F2502">
        <f t="shared" si="39"/>
        <v>11</v>
      </c>
      <c r="G2502" t="str">
        <f>STANDINGS_RBI[[#This Row],[League]]&amp;STANDINGS_RBI[[#This Row],[Team]]</f>
        <v>$150 Draft Champions Mar 08 1:00 pm Lg.3854Charger Bar 8</v>
      </c>
    </row>
    <row r="2503" spans="1:7" x14ac:dyDescent="0.25">
      <c r="A2503">
        <v>2092</v>
      </c>
      <c r="B2503" t="s">
        <v>97</v>
      </c>
      <c r="C2503" t="s">
        <v>2425</v>
      </c>
      <c r="D2503">
        <v>903</v>
      </c>
      <c r="E2503">
        <v>812.5</v>
      </c>
      <c r="F2503">
        <f t="shared" si="39"/>
        <v>12</v>
      </c>
      <c r="G2503" t="str">
        <f>STANDINGS_RBI[[#This Row],[League]]&amp;STANDINGS_RBI[[#This Row],[Team]]</f>
        <v>$150 Draft Champions Mar 08 1:00 pm Lg.3854Catch This</v>
      </c>
    </row>
    <row r="2504" spans="1:7" x14ac:dyDescent="0.25">
      <c r="A2504">
        <v>2105</v>
      </c>
      <c r="B2504" t="s">
        <v>2426</v>
      </c>
      <c r="C2504" t="s">
        <v>2425</v>
      </c>
      <c r="D2504">
        <v>903</v>
      </c>
      <c r="E2504">
        <v>812.5</v>
      </c>
      <c r="F2504">
        <f t="shared" si="39"/>
        <v>13</v>
      </c>
      <c r="G2504" t="str">
        <f>STANDINGS_RBI[[#This Row],[League]]&amp;STANDINGS_RBI[[#This Row],[Team]]</f>
        <v>$150 Draft Champions Mar 08 1:00 pm Lg.3854Your Face is Familia</v>
      </c>
    </row>
    <row r="2505" spans="1:7" x14ac:dyDescent="0.25">
      <c r="A2505">
        <v>2388</v>
      </c>
      <c r="B2505" t="s">
        <v>2437</v>
      </c>
      <c r="C2505" t="s">
        <v>2425</v>
      </c>
      <c r="D2505">
        <v>870</v>
      </c>
      <c r="E2505">
        <v>519.5</v>
      </c>
      <c r="F2505">
        <f t="shared" si="39"/>
        <v>14</v>
      </c>
      <c r="G2505" t="str">
        <f>STANDINGS_RBI[[#This Row],[League]]&amp;STANDINGS_RBI[[#This Row],[Team]]</f>
        <v>$150 Draft Champions Mar 08 1:00 pm Lg.3854Barber poles</v>
      </c>
    </row>
    <row r="2506" spans="1:7" x14ac:dyDescent="0.25">
      <c r="A2506">
        <v>2852</v>
      </c>
      <c r="B2506" t="s">
        <v>2430</v>
      </c>
      <c r="C2506" t="s">
        <v>2425</v>
      </c>
      <c r="D2506">
        <v>757</v>
      </c>
      <c r="E2506">
        <v>58.5</v>
      </c>
      <c r="F2506">
        <f t="shared" si="39"/>
        <v>15</v>
      </c>
      <c r="G2506" t="str">
        <f>STANDINGS_RBI[[#This Row],[League]]&amp;STANDINGS_RBI[[#This Row],[Team]]</f>
        <v>$150 Draft Champions Mar 08 1:00 pm Lg.3854Los Pollos Hermanos de Vanguard</v>
      </c>
    </row>
    <row r="2507" spans="1:7" x14ac:dyDescent="0.25">
      <c r="A2507">
        <v>78</v>
      </c>
      <c r="B2507" t="s">
        <v>497</v>
      </c>
      <c r="C2507" t="s">
        <v>2439</v>
      </c>
      <c r="D2507">
        <v>1114</v>
      </c>
      <c r="E2507">
        <v>2834</v>
      </c>
      <c r="F2507">
        <f t="shared" si="39"/>
        <v>1</v>
      </c>
      <c r="G2507" t="str">
        <f>STANDINGS_RBI[[#This Row],[League]]&amp;STANDINGS_RBI[[#This Row],[Team]]</f>
        <v>$150 Draft Champions Mar 08 1:00 pm Lg.3856bafALLSTARS</v>
      </c>
    </row>
    <row r="2508" spans="1:7" x14ac:dyDescent="0.25">
      <c r="A2508">
        <v>309</v>
      </c>
      <c r="B2508" t="s">
        <v>205</v>
      </c>
      <c r="C2508" t="s">
        <v>2439</v>
      </c>
      <c r="D2508">
        <v>1059</v>
      </c>
      <c r="E2508">
        <v>2601</v>
      </c>
      <c r="F2508">
        <f t="shared" si="39"/>
        <v>2</v>
      </c>
      <c r="G2508" t="str">
        <f>STANDINGS_RBI[[#This Row],[League]]&amp;STANDINGS_RBI[[#This Row],[Team]]</f>
        <v>$150 Draft Champions Mar 08 1:00 pm Lg.3856Team Sloan</v>
      </c>
    </row>
    <row r="2509" spans="1:7" x14ac:dyDescent="0.25">
      <c r="A2509">
        <v>336</v>
      </c>
      <c r="B2509" t="s">
        <v>270</v>
      </c>
      <c r="C2509" t="s">
        <v>2439</v>
      </c>
      <c r="D2509">
        <v>1055</v>
      </c>
      <c r="E2509">
        <v>2572</v>
      </c>
      <c r="F2509">
        <f t="shared" si="39"/>
        <v>3</v>
      </c>
      <c r="G2509" t="str">
        <f>STANDINGS_RBI[[#This Row],[League]]&amp;STANDINGS_RBI[[#This Row],[Team]]</f>
        <v>$150 Draft Champions Mar 08 1:00 pm Lg.3856Captain Crunch 6</v>
      </c>
    </row>
    <row r="2510" spans="1:7" x14ac:dyDescent="0.25">
      <c r="A2510">
        <v>553</v>
      </c>
      <c r="B2510" t="s">
        <v>2441</v>
      </c>
      <c r="C2510" t="s">
        <v>2439</v>
      </c>
      <c r="D2510">
        <v>1029</v>
      </c>
      <c r="E2510">
        <v>2357</v>
      </c>
      <c r="F2510">
        <f t="shared" si="39"/>
        <v>4</v>
      </c>
      <c r="G2510" t="str">
        <f>STANDINGS_RBI[[#This Row],[League]]&amp;STANDINGS_RBI[[#This Row],[Team]]</f>
        <v>$150 Draft Champions Mar 08 1:00 pm Lg.3856Girth 2016</v>
      </c>
    </row>
    <row r="2511" spans="1:7" x14ac:dyDescent="0.25">
      <c r="A2511">
        <v>653</v>
      </c>
      <c r="B2511" t="s">
        <v>2440</v>
      </c>
      <c r="C2511" t="s">
        <v>2439</v>
      </c>
      <c r="D2511">
        <v>1018</v>
      </c>
      <c r="E2511">
        <v>2258.5</v>
      </c>
      <c r="F2511">
        <f t="shared" si="39"/>
        <v>5</v>
      </c>
      <c r="G2511" t="str">
        <f>STANDINGS_RBI[[#This Row],[League]]&amp;STANDINGS_RBI[[#This Row],[Team]]</f>
        <v>$150 Draft Champions Mar 08 1:00 pm Lg.3856Muscles' Men</v>
      </c>
    </row>
    <row r="2512" spans="1:7" x14ac:dyDescent="0.25">
      <c r="A2512">
        <v>945</v>
      </c>
      <c r="B2512" t="s">
        <v>1110</v>
      </c>
      <c r="C2512" t="s">
        <v>2439</v>
      </c>
      <c r="D2512">
        <v>993</v>
      </c>
      <c r="E2512">
        <v>1964</v>
      </c>
      <c r="F2512">
        <f t="shared" si="39"/>
        <v>6</v>
      </c>
      <c r="G2512" t="str">
        <f>STANDINGS_RBI[[#This Row],[League]]&amp;STANDINGS_RBI[[#This Row],[Team]]</f>
        <v>$150 Draft Champions Mar 08 1:00 pm Lg.3856Five Tool Players</v>
      </c>
    </row>
    <row r="2513" spans="1:7" x14ac:dyDescent="0.25">
      <c r="A2513">
        <v>1237</v>
      </c>
      <c r="B2513" t="s">
        <v>2438</v>
      </c>
      <c r="C2513" t="s">
        <v>2439</v>
      </c>
      <c r="D2513">
        <v>969</v>
      </c>
      <c r="E2513">
        <v>1674.5</v>
      </c>
      <c r="F2513">
        <f t="shared" si="39"/>
        <v>7</v>
      </c>
      <c r="G2513" t="str">
        <f>STANDINGS_RBI[[#This Row],[League]]&amp;STANDINGS_RBI[[#This Row],[Team]]</f>
        <v>$150 Draft Champions Mar 08 1:00 pm Lg.3856Scores Man</v>
      </c>
    </row>
    <row r="2514" spans="1:7" x14ac:dyDescent="0.25">
      <c r="A2514">
        <v>1298</v>
      </c>
      <c r="B2514" t="s">
        <v>2445</v>
      </c>
      <c r="C2514" t="s">
        <v>2439</v>
      </c>
      <c r="D2514">
        <v>964</v>
      </c>
      <c r="E2514">
        <v>1617</v>
      </c>
      <c r="F2514">
        <f t="shared" si="39"/>
        <v>8</v>
      </c>
      <c r="G2514" t="str">
        <f>STANDINGS_RBI[[#This Row],[League]]&amp;STANDINGS_RBI[[#This Row],[Team]]</f>
        <v>$150 Draft Champions Mar 08 1:00 pm Lg.3856The Flush</v>
      </c>
    </row>
    <row r="2515" spans="1:7" x14ac:dyDescent="0.25">
      <c r="A2515">
        <v>1598</v>
      </c>
      <c r="B2515" t="s">
        <v>1550</v>
      </c>
      <c r="C2515" t="s">
        <v>2439</v>
      </c>
      <c r="D2515">
        <v>943</v>
      </c>
      <c r="E2515">
        <v>1316.5</v>
      </c>
      <c r="F2515">
        <f t="shared" si="39"/>
        <v>9</v>
      </c>
      <c r="G2515" t="str">
        <f>STANDINGS_RBI[[#This Row],[League]]&amp;STANDINGS_RBI[[#This Row],[Team]]</f>
        <v>$150 Draft Champions Mar 08 1:00 pm Lg.3856Wellington Blacks</v>
      </c>
    </row>
    <row r="2516" spans="1:7" x14ac:dyDescent="0.25">
      <c r="A2516">
        <v>1765</v>
      </c>
      <c r="B2516" t="s">
        <v>2443</v>
      </c>
      <c r="C2516" t="s">
        <v>2439</v>
      </c>
      <c r="D2516">
        <v>929</v>
      </c>
      <c r="E2516">
        <v>1143</v>
      </c>
      <c r="F2516">
        <f t="shared" si="39"/>
        <v>10</v>
      </c>
      <c r="G2516" t="str">
        <f>STANDINGS_RBI[[#This Row],[League]]&amp;STANDINGS_RBI[[#This Row],[Team]]</f>
        <v>$150 Draft Champions Mar 08 1:00 pm Lg.3856Dem Bums</v>
      </c>
    </row>
    <row r="2517" spans="1:7" x14ac:dyDescent="0.25">
      <c r="A2517">
        <v>2186</v>
      </c>
      <c r="B2517" t="s">
        <v>296</v>
      </c>
      <c r="C2517" t="s">
        <v>2439</v>
      </c>
      <c r="D2517">
        <v>896</v>
      </c>
      <c r="E2517">
        <v>728</v>
      </c>
      <c r="F2517">
        <f t="shared" si="39"/>
        <v>11</v>
      </c>
      <c r="G2517" t="str">
        <f>STANDINGS_RBI[[#This Row],[League]]&amp;STANDINGS_RBI[[#This Row],[Team]]</f>
        <v>$150 Draft Champions Mar 08 1:00 pm Lg.3856Vegas Bandit</v>
      </c>
    </row>
    <row r="2518" spans="1:7" x14ac:dyDescent="0.25">
      <c r="A2518">
        <v>2262</v>
      </c>
      <c r="B2518" t="s">
        <v>2447</v>
      </c>
      <c r="C2518" t="s">
        <v>2439</v>
      </c>
      <c r="D2518">
        <v>887</v>
      </c>
      <c r="E2518">
        <v>650</v>
      </c>
      <c r="F2518">
        <f t="shared" si="39"/>
        <v>12</v>
      </c>
      <c r="G2518" t="str">
        <f>STANDINGS_RBI[[#This Row],[League]]&amp;STANDINGS_RBI[[#This Row],[Team]]</f>
        <v>$150 Draft Champions Mar 08 1:00 pm Lg.3856Gary Scotts</v>
      </c>
    </row>
    <row r="2519" spans="1:7" x14ac:dyDescent="0.25">
      <c r="A2519">
        <v>2565</v>
      </c>
      <c r="B2519" t="s">
        <v>2444</v>
      </c>
      <c r="C2519" t="s">
        <v>2439</v>
      </c>
      <c r="D2519">
        <v>844</v>
      </c>
      <c r="E2519">
        <v>345</v>
      </c>
      <c r="F2519">
        <f t="shared" si="39"/>
        <v>13</v>
      </c>
      <c r="G2519" t="str">
        <f>STANDINGS_RBI[[#This Row],[League]]&amp;STANDINGS_RBI[[#This Row],[Team]]</f>
        <v>$150 Draft Champions Mar 08 1:00 pm Lg.3856Reverse Cowgill 0308</v>
      </c>
    </row>
    <row r="2520" spans="1:7" x14ac:dyDescent="0.25">
      <c r="A2520">
        <v>2675</v>
      </c>
      <c r="B2520" t="s">
        <v>2442</v>
      </c>
      <c r="C2520" t="s">
        <v>2439</v>
      </c>
      <c r="D2520">
        <v>823</v>
      </c>
      <c r="E2520">
        <v>233.5</v>
      </c>
      <c r="F2520">
        <f t="shared" si="39"/>
        <v>14</v>
      </c>
      <c r="G2520" t="str">
        <f>STANDINGS_RBI[[#This Row],[League]]&amp;STANDINGS_RBI[[#This Row],[Team]]</f>
        <v>$150 Draft Champions Mar 08 1:00 pm Lg.385699 Luftballons</v>
      </c>
    </row>
    <row r="2521" spans="1:7" x14ac:dyDescent="0.25">
      <c r="A2521">
        <v>2743</v>
      </c>
      <c r="B2521" t="s">
        <v>2446</v>
      </c>
      <c r="C2521" t="s">
        <v>2439</v>
      </c>
      <c r="D2521">
        <v>804</v>
      </c>
      <c r="E2521">
        <v>168.5</v>
      </c>
      <c r="F2521">
        <f t="shared" si="39"/>
        <v>15</v>
      </c>
      <c r="G2521" t="str">
        <f>STANDINGS_RBI[[#This Row],[League]]&amp;STANDINGS_RBI[[#This Row],[Team]]</f>
        <v>$150 Draft Champions Mar 08 1:00 pm Lg.3856Optimal Prime 8</v>
      </c>
    </row>
    <row r="2522" spans="1:7" x14ac:dyDescent="0.25">
      <c r="A2522">
        <v>92</v>
      </c>
      <c r="B2522" t="s">
        <v>1298</v>
      </c>
      <c r="C2522" t="s">
        <v>2448</v>
      </c>
      <c r="D2522">
        <v>1108</v>
      </c>
      <c r="E2522">
        <v>2820.5</v>
      </c>
      <c r="F2522">
        <f t="shared" si="39"/>
        <v>1</v>
      </c>
      <c r="G2522" t="str">
        <f>STANDINGS_RBI[[#This Row],[League]]&amp;STANDINGS_RBI[[#This Row],[Team]]</f>
        <v>$150 Draft Champions Mar 08 1:00 pm Lg.3857Team Winhold</v>
      </c>
    </row>
    <row r="2523" spans="1:7" x14ac:dyDescent="0.25">
      <c r="A2523">
        <v>449</v>
      </c>
      <c r="B2523" t="s">
        <v>443</v>
      </c>
      <c r="C2523" t="s">
        <v>2448</v>
      </c>
      <c r="D2523">
        <v>1041</v>
      </c>
      <c r="E2523">
        <v>2459.5</v>
      </c>
      <c r="F2523">
        <f t="shared" si="39"/>
        <v>2</v>
      </c>
      <c r="G2523" t="str">
        <f>STANDINGS_RBI[[#This Row],[League]]&amp;STANDINGS_RBI[[#This Row],[Team]]</f>
        <v>$150 Draft Champions Mar 08 1:00 pm Lg.3857Comfortably Numb</v>
      </c>
    </row>
    <row r="2524" spans="1:7" x14ac:dyDescent="0.25">
      <c r="A2524">
        <v>680</v>
      </c>
      <c r="B2524" t="s">
        <v>2453</v>
      </c>
      <c r="C2524" t="s">
        <v>2448</v>
      </c>
      <c r="D2524">
        <v>1016</v>
      </c>
      <c r="E2524">
        <v>2235</v>
      </c>
      <c r="F2524">
        <f t="shared" si="39"/>
        <v>3</v>
      </c>
      <c r="G2524" t="str">
        <f>STANDINGS_RBI[[#This Row],[League]]&amp;STANDINGS_RBI[[#This Row],[Team]]</f>
        <v>$150 Draft Champions Mar 08 1:00 pm Lg.3857Team Funk</v>
      </c>
    </row>
    <row r="2525" spans="1:7" x14ac:dyDescent="0.25">
      <c r="A2525">
        <v>712</v>
      </c>
      <c r="B2525" t="s">
        <v>2451</v>
      </c>
      <c r="C2525" t="s">
        <v>2448</v>
      </c>
      <c r="D2525">
        <v>1013</v>
      </c>
      <c r="E2525">
        <v>2202.5</v>
      </c>
      <c r="F2525">
        <f t="shared" si="39"/>
        <v>4</v>
      </c>
      <c r="G2525" t="str">
        <f>STANDINGS_RBI[[#This Row],[League]]&amp;STANDINGS_RBI[[#This Row],[Team]]</f>
        <v>$150 Draft Champions Mar 08 1:00 pm Lg.3857Z-Force</v>
      </c>
    </row>
    <row r="2526" spans="1:7" x14ac:dyDescent="0.25">
      <c r="A2526">
        <v>782</v>
      </c>
      <c r="B2526" t="s">
        <v>2454</v>
      </c>
      <c r="C2526" t="s">
        <v>2448</v>
      </c>
      <c r="D2526">
        <v>1007</v>
      </c>
      <c r="E2526">
        <v>2131.5</v>
      </c>
      <c r="F2526">
        <f t="shared" si="39"/>
        <v>5</v>
      </c>
      <c r="G2526" t="str">
        <f>STANDINGS_RBI[[#This Row],[League]]&amp;STANDINGS_RBI[[#This Row],[Team]]</f>
        <v>$150 Draft Champions Mar 08 1:00 pm Lg.3857NCC-1701-D</v>
      </c>
    </row>
    <row r="2527" spans="1:7" x14ac:dyDescent="0.25">
      <c r="A2527">
        <v>980</v>
      </c>
      <c r="B2527" t="s">
        <v>2459</v>
      </c>
      <c r="C2527" t="s">
        <v>2448</v>
      </c>
      <c r="D2527">
        <v>991</v>
      </c>
      <c r="E2527">
        <v>1939.5</v>
      </c>
      <c r="F2527">
        <f t="shared" si="39"/>
        <v>6</v>
      </c>
      <c r="G2527" t="str">
        <f>STANDINGS_RBI[[#This Row],[League]]&amp;STANDINGS_RBI[[#This Row],[Team]]</f>
        <v>$150 Draft Champions Mar 08 1:00 pm Lg.3857ZZZZZZ</v>
      </c>
    </row>
    <row r="2528" spans="1:7" x14ac:dyDescent="0.25">
      <c r="A2528">
        <v>1135</v>
      </c>
      <c r="B2528" t="s">
        <v>182</v>
      </c>
      <c r="C2528" t="s">
        <v>2448</v>
      </c>
      <c r="D2528">
        <v>977</v>
      </c>
      <c r="E2528">
        <v>1779.5</v>
      </c>
      <c r="F2528">
        <f t="shared" si="39"/>
        <v>7</v>
      </c>
      <c r="G2528" t="str">
        <f>STANDINGS_RBI[[#This Row],[League]]&amp;STANDINGS_RBI[[#This Row],[Team]]</f>
        <v>$150 Draft Champions Mar 08 1:00 pm Lg.3857Team Fergus</v>
      </c>
    </row>
    <row r="2529" spans="1:7" x14ac:dyDescent="0.25">
      <c r="A2529">
        <v>1291</v>
      </c>
      <c r="B2529" t="s">
        <v>2457</v>
      </c>
      <c r="C2529" t="s">
        <v>2448</v>
      </c>
      <c r="D2529">
        <v>964</v>
      </c>
      <c r="E2529">
        <v>1617</v>
      </c>
      <c r="F2529">
        <f t="shared" si="39"/>
        <v>8</v>
      </c>
      <c r="G2529" t="str">
        <f>STANDINGS_RBI[[#This Row],[League]]&amp;STANDINGS_RBI[[#This Row],[Team]]</f>
        <v>$150 Draft Champions Mar 08 1:00 pm Lg.3857Mack and Bella's Avengers</v>
      </c>
    </row>
    <row r="2530" spans="1:7" x14ac:dyDescent="0.25">
      <c r="A2530">
        <v>1435</v>
      </c>
      <c r="B2530" t="s">
        <v>2450</v>
      </c>
      <c r="C2530" t="s">
        <v>2448</v>
      </c>
      <c r="D2530">
        <v>955</v>
      </c>
      <c r="E2530">
        <v>1481</v>
      </c>
      <c r="F2530">
        <f t="shared" si="39"/>
        <v>9</v>
      </c>
      <c r="G2530" t="str">
        <f>STANDINGS_RBI[[#This Row],[League]]&amp;STANDINGS_RBI[[#This Row],[Team]]</f>
        <v>$150 Draft Champions Mar 08 1:00 pm Lg.3857Team Turner 2</v>
      </c>
    </row>
    <row r="2531" spans="1:7" x14ac:dyDescent="0.25">
      <c r="A2531">
        <v>2002</v>
      </c>
      <c r="B2531" t="s">
        <v>2449</v>
      </c>
      <c r="C2531" t="s">
        <v>2448</v>
      </c>
      <c r="D2531">
        <v>912</v>
      </c>
      <c r="E2531">
        <v>909.5</v>
      </c>
      <c r="F2531">
        <f t="shared" si="39"/>
        <v>10</v>
      </c>
      <c r="G2531" t="str">
        <f>STANDINGS_RBI[[#This Row],[League]]&amp;STANDINGS_RBI[[#This Row],[Team]]</f>
        <v>$150 Draft Champions Mar 08 1:00 pm Lg.3857Team Ahrens</v>
      </c>
    </row>
    <row r="2532" spans="1:7" x14ac:dyDescent="0.25">
      <c r="A2532">
        <v>2482</v>
      </c>
      <c r="B2532" t="s">
        <v>2452</v>
      </c>
      <c r="C2532" t="s">
        <v>2448</v>
      </c>
      <c r="D2532">
        <v>858</v>
      </c>
      <c r="E2532">
        <v>432.5</v>
      </c>
      <c r="F2532">
        <f t="shared" si="39"/>
        <v>11</v>
      </c>
      <c r="G2532" t="str">
        <f>STANDINGS_RBI[[#This Row],[League]]&amp;STANDINGS_RBI[[#This Row],[Team]]</f>
        <v>$150 Draft Champions Mar 08 1:00 pm Lg.3857Team Tuhy</v>
      </c>
    </row>
    <row r="2533" spans="1:7" x14ac:dyDescent="0.25">
      <c r="A2533">
        <v>2560</v>
      </c>
      <c r="B2533" t="s">
        <v>19</v>
      </c>
      <c r="C2533" t="s">
        <v>2448</v>
      </c>
      <c r="D2533">
        <v>845</v>
      </c>
      <c r="E2533">
        <v>352</v>
      </c>
      <c r="F2533">
        <f t="shared" si="39"/>
        <v>12</v>
      </c>
      <c r="G2533" t="str">
        <f>STANDINGS_RBI[[#This Row],[League]]&amp;STANDINGS_RBI[[#This Row],[Team]]</f>
        <v>$150 Draft Champions Mar 08 1:00 pm Lg.3857One Eyed Jack</v>
      </c>
    </row>
    <row r="2534" spans="1:7" x14ac:dyDescent="0.25">
      <c r="A2534">
        <v>2641</v>
      </c>
      <c r="B2534" t="s">
        <v>2455</v>
      </c>
      <c r="C2534" t="s">
        <v>2448</v>
      </c>
      <c r="D2534">
        <v>832</v>
      </c>
      <c r="E2534">
        <v>268</v>
      </c>
      <c r="F2534">
        <f t="shared" si="39"/>
        <v>13</v>
      </c>
      <c r="G2534" t="str">
        <f>STANDINGS_RBI[[#This Row],[League]]&amp;STANDINGS_RBI[[#This Row],[Team]]</f>
        <v>$150 Draft Champions Mar 08 1:00 pm Lg.3857Jabroni Ponies</v>
      </c>
    </row>
    <row r="2535" spans="1:7" x14ac:dyDescent="0.25">
      <c r="A2535">
        <v>2764</v>
      </c>
      <c r="B2535" t="s">
        <v>2458</v>
      </c>
      <c r="C2535" t="s">
        <v>2448</v>
      </c>
      <c r="D2535">
        <v>798</v>
      </c>
      <c r="E2535">
        <v>148</v>
      </c>
      <c r="F2535">
        <f t="shared" si="39"/>
        <v>14</v>
      </c>
      <c r="G2535" t="str">
        <f>STANDINGS_RBI[[#This Row],[League]]&amp;STANDINGS_RBI[[#This Row],[Team]]</f>
        <v>$150 Draft Champions Mar 08 1:00 pm Lg.3857Tribe Pride</v>
      </c>
    </row>
    <row r="2536" spans="1:7" x14ac:dyDescent="0.25">
      <c r="A2536">
        <v>2876</v>
      </c>
      <c r="B2536" t="s">
        <v>2456</v>
      </c>
      <c r="C2536" t="s">
        <v>2448</v>
      </c>
      <c r="D2536">
        <v>734</v>
      </c>
      <c r="E2536">
        <v>35.5</v>
      </c>
      <c r="F2536">
        <f t="shared" si="39"/>
        <v>15</v>
      </c>
      <c r="G2536" t="str">
        <f>STANDINGS_RBI[[#This Row],[League]]&amp;STANDINGS_RBI[[#This Row],[Team]]</f>
        <v>$150 Draft Champions Mar 08 1:00 pm Lg.3857Team Hopkins</v>
      </c>
    </row>
    <row r="2537" spans="1:7" x14ac:dyDescent="0.25">
      <c r="A2537">
        <v>90</v>
      </c>
      <c r="B2537" t="s">
        <v>2467</v>
      </c>
      <c r="C2537" t="s">
        <v>2460</v>
      </c>
      <c r="D2537">
        <v>1108</v>
      </c>
      <c r="E2537">
        <v>2820.5</v>
      </c>
      <c r="F2537">
        <f t="shared" si="39"/>
        <v>1</v>
      </c>
      <c r="G2537" t="str">
        <f>STANDINGS_RBI[[#This Row],[League]]&amp;STANDINGS_RBI[[#This Row],[Team]]</f>
        <v>$150 Draft Champions Mar 08 1:00 pm Lg.3858Noodler Fun Monkey5</v>
      </c>
    </row>
    <row r="2538" spans="1:7" x14ac:dyDescent="0.25">
      <c r="A2538">
        <v>257</v>
      </c>
      <c r="B2538" t="s">
        <v>56</v>
      </c>
      <c r="C2538" t="s">
        <v>2460</v>
      </c>
      <c r="D2538">
        <v>1066</v>
      </c>
      <c r="E2538">
        <v>2652.5</v>
      </c>
      <c r="F2538">
        <f t="shared" si="39"/>
        <v>2</v>
      </c>
      <c r="G2538" t="str">
        <f>STANDINGS_RBI[[#This Row],[League]]&amp;STANDINGS_RBI[[#This Row],[Team]]</f>
        <v>$150 Draft Champions Mar 08 1:00 pm Lg.3858DOUGHBOYS</v>
      </c>
    </row>
    <row r="2539" spans="1:7" x14ac:dyDescent="0.25">
      <c r="A2539">
        <v>343</v>
      </c>
      <c r="B2539" t="s">
        <v>2464</v>
      </c>
      <c r="C2539" t="s">
        <v>2460</v>
      </c>
      <c r="D2539">
        <v>1055</v>
      </c>
      <c r="E2539">
        <v>2572</v>
      </c>
      <c r="F2539">
        <f t="shared" si="39"/>
        <v>3</v>
      </c>
      <c r="G2539" t="str">
        <f>STANDINGS_RBI[[#This Row],[League]]&amp;STANDINGS_RBI[[#This Row],[Team]]</f>
        <v>$150 Draft Champions Mar 08 1:00 pm Lg.3858bartoochies</v>
      </c>
    </row>
    <row r="2540" spans="1:7" x14ac:dyDescent="0.25">
      <c r="A2540">
        <v>509</v>
      </c>
      <c r="B2540" t="s">
        <v>2465</v>
      </c>
      <c r="C2540" t="s">
        <v>2460</v>
      </c>
      <c r="D2540">
        <v>1033</v>
      </c>
      <c r="E2540">
        <v>2399.5</v>
      </c>
      <c r="F2540">
        <f t="shared" si="39"/>
        <v>4</v>
      </c>
      <c r="G2540" t="str">
        <f>STANDINGS_RBI[[#This Row],[League]]&amp;STANDINGS_RBI[[#This Row],[Team]]</f>
        <v>$150 Draft Champions Mar 08 1:00 pm Lg.3858Dos Pterodactyls</v>
      </c>
    </row>
    <row r="2541" spans="1:7" x14ac:dyDescent="0.25">
      <c r="A2541">
        <v>733</v>
      </c>
      <c r="B2541" t="s">
        <v>14</v>
      </c>
      <c r="C2541" t="s">
        <v>2460</v>
      </c>
      <c r="D2541">
        <v>1011</v>
      </c>
      <c r="E2541">
        <v>2180</v>
      </c>
      <c r="F2541">
        <f t="shared" si="39"/>
        <v>5</v>
      </c>
      <c r="G2541" t="str">
        <f>STANDINGS_RBI[[#This Row],[League]]&amp;STANDINGS_RBI[[#This Row],[Team]]</f>
        <v>$150 Draft Champions Mar 08 1:00 pm Lg.3858Team Martin</v>
      </c>
    </row>
    <row r="2542" spans="1:7" x14ac:dyDescent="0.25">
      <c r="A2542">
        <v>747</v>
      </c>
      <c r="B2542" t="s">
        <v>2466</v>
      </c>
      <c r="C2542" t="s">
        <v>2460</v>
      </c>
      <c r="D2542">
        <v>1009</v>
      </c>
      <c r="E2542">
        <v>2158.5</v>
      </c>
      <c r="F2542">
        <f t="shared" si="39"/>
        <v>6</v>
      </c>
      <c r="G2542" t="str">
        <f>STANDINGS_RBI[[#This Row],[League]]&amp;STANDINGS_RBI[[#This Row],[Team]]</f>
        <v>$150 Draft Champions Mar 08 1:00 pm Lg.3858Crow Hop</v>
      </c>
    </row>
    <row r="2543" spans="1:7" x14ac:dyDescent="0.25">
      <c r="A2543">
        <v>1085</v>
      </c>
      <c r="B2543" t="s">
        <v>130</v>
      </c>
      <c r="C2543" t="s">
        <v>2460</v>
      </c>
      <c r="D2543">
        <v>981</v>
      </c>
      <c r="E2543">
        <v>1825</v>
      </c>
      <c r="F2543">
        <f t="shared" si="39"/>
        <v>7</v>
      </c>
      <c r="G2543" t="str">
        <f>STANDINGS_RBI[[#This Row],[League]]&amp;STANDINGS_RBI[[#This Row],[Team]]</f>
        <v>$150 Draft Champions Mar 08 1:00 pm Lg.3858PTPers</v>
      </c>
    </row>
    <row r="2544" spans="1:7" x14ac:dyDescent="0.25">
      <c r="A2544">
        <v>1249</v>
      </c>
      <c r="B2544" t="s">
        <v>2461</v>
      </c>
      <c r="C2544" t="s">
        <v>2460</v>
      </c>
      <c r="D2544">
        <v>968</v>
      </c>
      <c r="E2544">
        <v>1663.5</v>
      </c>
      <c r="F2544">
        <f t="shared" si="39"/>
        <v>8</v>
      </c>
      <c r="G2544" t="str">
        <f>STANDINGS_RBI[[#This Row],[League]]&amp;STANDINGS_RBI[[#This Row],[Team]]</f>
        <v>$150 Draft Champions Mar 08 1:00 pm Lg.3858Ryan say's Spring it on Rizzo</v>
      </c>
    </row>
    <row r="2545" spans="1:7" x14ac:dyDescent="0.25">
      <c r="A2545">
        <v>1592</v>
      </c>
      <c r="B2545" t="s">
        <v>2468</v>
      </c>
      <c r="C2545" t="s">
        <v>2460</v>
      </c>
      <c r="D2545">
        <v>943</v>
      </c>
      <c r="E2545">
        <v>1316.5</v>
      </c>
      <c r="F2545">
        <f t="shared" si="39"/>
        <v>9</v>
      </c>
      <c r="G2545" t="str">
        <f>STANDINGS_RBI[[#This Row],[League]]&amp;STANDINGS_RBI[[#This Row],[Team]]</f>
        <v>$150 Draft Champions Mar 08 1:00 pm Lg.3858Draughtsman 5</v>
      </c>
    </row>
    <row r="2546" spans="1:7" x14ac:dyDescent="0.25">
      <c r="A2546">
        <v>1838</v>
      </c>
      <c r="B2546" t="s">
        <v>49</v>
      </c>
      <c r="C2546" t="s">
        <v>2460</v>
      </c>
      <c r="D2546">
        <v>924</v>
      </c>
      <c r="E2546">
        <v>1081</v>
      </c>
      <c r="F2546">
        <f t="shared" si="39"/>
        <v>10</v>
      </c>
      <c r="G2546" t="str">
        <f>STANDINGS_RBI[[#This Row],[League]]&amp;STANDINGS_RBI[[#This Row],[Team]]</f>
        <v>$150 Draft Champions Mar 08 1:00 pm Lg.3858smokin gun</v>
      </c>
    </row>
    <row r="2547" spans="1:7" x14ac:dyDescent="0.25">
      <c r="A2547">
        <v>1912</v>
      </c>
      <c r="B2547" t="s">
        <v>2462</v>
      </c>
      <c r="C2547" t="s">
        <v>2460</v>
      </c>
      <c r="D2547">
        <v>919</v>
      </c>
      <c r="E2547">
        <v>997.5</v>
      </c>
      <c r="F2547">
        <f t="shared" si="39"/>
        <v>11</v>
      </c>
      <c r="G2547" t="str">
        <f>STANDINGS_RBI[[#This Row],[League]]&amp;STANDINGS_RBI[[#This Row],[Team]]</f>
        <v>$150 Draft Champions Mar 08 1:00 pm Lg.3858Jackrabbits</v>
      </c>
    </row>
    <row r="2548" spans="1:7" x14ac:dyDescent="0.25">
      <c r="A2548">
        <v>2154</v>
      </c>
      <c r="B2548" t="s">
        <v>53</v>
      </c>
      <c r="C2548" t="s">
        <v>2460</v>
      </c>
      <c r="D2548">
        <v>898</v>
      </c>
      <c r="E2548">
        <v>753</v>
      </c>
      <c r="F2548">
        <f t="shared" si="39"/>
        <v>12</v>
      </c>
      <c r="G2548" t="str">
        <f>STANDINGS_RBI[[#This Row],[League]]&amp;STANDINGS_RBI[[#This Row],[Team]]</f>
        <v>$150 Draft Champions Mar 08 1:00 pm Lg.3858Baseball Furies</v>
      </c>
    </row>
    <row r="2549" spans="1:7" x14ac:dyDescent="0.25">
      <c r="A2549">
        <v>2436</v>
      </c>
      <c r="B2549" t="s">
        <v>2469</v>
      </c>
      <c r="C2549" t="s">
        <v>2460</v>
      </c>
      <c r="D2549">
        <v>863</v>
      </c>
      <c r="E2549">
        <v>471</v>
      </c>
      <c r="F2549">
        <f t="shared" si="39"/>
        <v>13</v>
      </c>
      <c r="G2549" t="str">
        <f>STANDINGS_RBI[[#This Row],[League]]&amp;STANDINGS_RBI[[#This Row],[Team]]</f>
        <v>$150 Draft Champions Mar 08 1:00 pm Lg.3858Bartolo Colon's Fitbit IV</v>
      </c>
    </row>
    <row r="2550" spans="1:7" x14ac:dyDescent="0.25">
      <c r="A2550">
        <v>2645</v>
      </c>
      <c r="B2550" t="s">
        <v>562</v>
      </c>
      <c r="C2550" t="s">
        <v>2460</v>
      </c>
      <c r="D2550">
        <v>832</v>
      </c>
      <c r="E2550">
        <v>268</v>
      </c>
      <c r="F2550">
        <f t="shared" si="39"/>
        <v>14</v>
      </c>
      <c r="G2550" t="str">
        <f>STANDINGS_RBI[[#This Row],[League]]&amp;STANDINGS_RBI[[#This Row],[Team]]</f>
        <v>$150 Draft Champions Mar 08 1:00 pm Lg.3858Texas Connection</v>
      </c>
    </row>
    <row r="2551" spans="1:7" x14ac:dyDescent="0.25">
      <c r="A2551">
        <v>2744</v>
      </c>
      <c r="B2551" t="s">
        <v>2463</v>
      </c>
      <c r="C2551" t="s">
        <v>2460</v>
      </c>
      <c r="D2551">
        <v>804</v>
      </c>
      <c r="E2551">
        <v>168.5</v>
      </c>
      <c r="F2551">
        <f t="shared" si="39"/>
        <v>15</v>
      </c>
      <c r="G2551" t="str">
        <f>STANDINGS_RBI[[#This Row],[League]]&amp;STANDINGS_RBI[[#This Row],[Team]]</f>
        <v>$150 Draft Champions Mar 08 1:00 pm Lg.3858Team Van Fleet</v>
      </c>
    </row>
    <row r="2552" spans="1:7" x14ac:dyDescent="0.25">
      <c r="A2552">
        <v>432</v>
      </c>
      <c r="B2552" t="s">
        <v>2480</v>
      </c>
      <c r="C2552" t="s">
        <v>2471</v>
      </c>
      <c r="D2552">
        <v>1043</v>
      </c>
      <c r="E2552">
        <v>2478</v>
      </c>
      <c r="F2552">
        <f t="shared" si="39"/>
        <v>1</v>
      </c>
      <c r="G2552" t="str">
        <f>STANDINGS_RBI[[#This Row],[League]]&amp;STANDINGS_RBI[[#This Row],[Team]]</f>
        <v>$150 Draft Champions Mar 08 1:00 pm Lg.3861Molto Presto</v>
      </c>
    </row>
    <row r="2553" spans="1:7" x14ac:dyDescent="0.25">
      <c r="A2553">
        <v>514</v>
      </c>
      <c r="B2553" t="s">
        <v>2476</v>
      </c>
      <c r="C2553" t="s">
        <v>2471</v>
      </c>
      <c r="D2553">
        <v>1033</v>
      </c>
      <c r="E2553">
        <v>2399.5</v>
      </c>
      <c r="F2553">
        <f t="shared" si="39"/>
        <v>2</v>
      </c>
      <c r="G2553" t="str">
        <f>STANDINGS_RBI[[#This Row],[League]]&amp;STANDINGS_RBI[[#This Row],[Team]]</f>
        <v>$150 Draft Champions Mar 08 1:00 pm Lg.3861Ollie</v>
      </c>
    </row>
    <row r="2554" spans="1:7" x14ac:dyDescent="0.25">
      <c r="A2554">
        <v>741</v>
      </c>
      <c r="B2554" t="s">
        <v>2475</v>
      </c>
      <c r="C2554" t="s">
        <v>2471</v>
      </c>
      <c r="D2554">
        <v>1010</v>
      </c>
      <c r="E2554">
        <v>2170</v>
      </c>
      <c r="F2554">
        <f t="shared" si="39"/>
        <v>3</v>
      </c>
      <c r="G2554" t="str">
        <f>STANDINGS_RBI[[#This Row],[League]]&amp;STANDINGS_RBI[[#This Row],[Team]]</f>
        <v>$150 Draft Champions Mar 08 1:00 pm Lg.3861Mr. Cee's Crew</v>
      </c>
    </row>
    <row r="2555" spans="1:7" x14ac:dyDescent="0.25">
      <c r="A2555">
        <v>889</v>
      </c>
      <c r="B2555" t="s">
        <v>2473</v>
      </c>
      <c r="C2555" t="s">
        <v>2471</v>
      </c>
      <c r="D2555">
        <v>998</v>
      </c>
      <c r="E2555">
        <v>2023</v>
      </c>
      <c r="F2555">
        <f t="shared" si="39"/>
        <v>4</v>
      </c>
      <c r="G2555" t="str">
        <f>STANDINGS_RBI[[#This Row],[League]]&amp;STANDINGS_RBI[[#This Row],[Team]]</f>
        <v>$150 Draft Champions Mar 08 1:00 pm Lg.3861Socrates Clevinger</v>
      </c>
    </row>
    <row r="2556" spans="1:7" x14ac:dyDescent="0.25">
      <c r="A2556">
        <v>1003</v>
      </c>
      <c r="B2556" t="s">
        <v>2470</v>
      </c>
      <c r="C2556" t="s">
        <v>2471</v>
      </c>
      <c r="D2556">
        <v>987</v>
      </c>
      <c r="E2556">
        <v>1901</v>
      </c>
      <c r="F2556">
        <f t="shared" si="39"/>
        <v>5</v>
      </c>
      <c r="G2556" t="str">
        <f>STANDINGS_RBI[[#This Row],[League]]&amp;STANDINGS_RBI[[#This Row],[Team]]</f>
        <v>$150 Draft Champions Mar 08 1:00 pm Lg.3861Betts On The Pollock</v>
      </c>
    </row>
    <row r="2557" spans="1:7" x14ac:dyDescent="0.25">
      <c r="A2557">
        <v>1032</v>
      </c>
      <c r="B2557" t="s">
        <v>2477</v>
      </c>
      <c r="C2557" t="s">
        <v>2471</v>
      </c>
      <c r="D2557">
        <v>985</v>
      </c>
      <c r="E2557">
        <v>1875.5</v>
      </c>
      <c r="F2557">
        <f t="shared" si="39"/>
        <v>6</v>
      </c>
      <c r="G2557" t="str">
        <f>STANDINGS_RBI[[#This Row],[League]]&amp;STANDINGS_RBI[[#This Row],[Team]]</f>
        <v>$150 Draft Champions Mar 08 1:00 pm Lg.3861Chado Marte Knight</v>
      </c>
    </row>
    <row r="2558" spans="1:7" x14ac:dyDescent="0.25">
      <c r="A2558">
        <v>1358</v>
      </c>
      <c r="B2558" t="s">
        <v>2482</v>
      </c>
      <c r="C2558" t="s">
        <v>2471</v>
      </c>
      <c r="D2558">
        <v>960</v>
      </c>
      <c r="E2558">
        <v>1553.5</v>
      </c>
      <c r="F2558">
        <f t="shared" si="39"/>
        <v>7</v>
      </c>
      <c r="G2558" t="str">
        <f>STANDINGS_RBI[[#This Row],[League]]&amp;STANDINGS_RBI[[#This Row],[Team]]</f>
        <v>$150 Draft Champions Mar 08 1:00 pm Lg.3861Lucky 13</v>
      </c>
    </row>
    <row r="2559" spans="1:7" x14ac:dyDescent="0.25">
      <c r="A2559">
        <v>1585</v>
      </c>
      <c r="B2559" t="s">
        <v>2478</v>
      </c>
      <c r="C2559" t="s">
        <v>2471</v>
      </c>
      <c r="D2559">
        <v>944</v>
      </c>
      <c r="E2559">
        <v>1328.5</v>
      </c>
      <c r="F2559">
        <f t="shared" si="39"/>
        <v>8</v>
      </c>
      <c r="G2559" t="str">
        <f>STANDINGS_RBI[[#This Row],[League]]&amp;STANDINGS_RBI[[#This Row],[Team]]</f>
        <v>$150 Draft Champions Mar 08 1:00 pm Lg.3861Let's go Royals</v>
      </c>
    </row>
    <row r="2560" spans="1:7" x14ac:dyDescent="0.25">
      <c r="A2560">
        <v>1622</v>
      </c>
      <c r="B2560" t="s">
        <v>19</v>
      </c>
      <c r="C2560" t="s">
        <v>2471</v>
      </c>
      <c r="D2560">
        <v>940</v>
      </c>
      <c r="E2560">
        <v>1287</v>
      </c>
      <c r="F2560">
        <f t="shared" si="39"/>
        <v>9</v>
      </c>
      <c r="G2560" t="str">
        <f>STANDINGS_RBI[[#This Row],[League]]&amp;STANDINGS_RBI[[#This Row],[Team]]</f>
        <v>$150 Draft Champions Mar 08 1:00 pm Lg.3861One Eyed Jack</v>
      </c>
    </row>
    <row r="2561" spans="1:7" x14ac:dyDescent="0.25">
      <c r="A2561">
        <v>1652</v>
      </c>
      <c r="B2561" t="s">
        <v>322</v>
      </c>
      <c r="C2561" t="s">
        <v>2471</v>
      </c>
      <c r="D2561">
        <v>938</v>
      </c>
      <c r="E2561">
        <v>1262.5</v>
      </c>
      <c r="F2561">
        <f t="shared" si="39"/>
        <v>10</v>
      </c>
      <c r="G2561" t="str">
        <f>STANDINGS_RBI[[#This Row],[League]]&amp;STANDINGS_RBI[[#This Row],[Team]]</f>
        <v>$150 Draft Champions Mar 08 1:00 pm Lg.3861Team Smith</v>
      </c>
    </row>
    <row r="2562" spans="1:7" x14ac:dyDescent="0.25">
      <c r="A2562">
        <v>2069</v>
      </c>
      <c r="B2562" t="s">
        <v>2479</v>
      </c>
      <c r="C2562" t="s">
        <v>2471</v>
      </c>
      <c r="D2562">
        <v>905</v>
      </c>
      <c r="E2562">
        <v>838</v>
      </c>
      <c r="F2562">
        <f t="shared" si="39"/>
        <v>11</v>
      </c>
      <c r="G2562" t="str">
        <f>STANDINGS_RBI[[#This Row],[League]]&amp;STANDINGS_RBI[[#This Row],[Team]]</f>
        <v>$150 Draft Champions Mar 08 1:00 pm Lg.3861Bases Chuck</v>
      </c>
    </row>
    <row r="2563" spans="1:7" x14ac:dyDescent="0.25">
      <c r="A2563">
        <v>2264</v>
      </c>
      <c r="B2563" t="s">
        <v>319</v>
      </c>
      <c r="C2563" t="s">
        <v>2471</v>
      </c>
      <c r="D2563">
        <v>886</v>
      </c>
      <c r="E2563">
        <v>646</v>
      </c>
      <c r="F2563">
        <f t="shared" ref="F2563:F2626" si="40">IF(C2563=C2562,F2562+1,1)</f>
        <v>12</v>
      </c>
      <c r="G2563" t="str">
        <f>STANDINGS_RBI[[#This Row],[League]]&amp;STANDINGS_RBI[[#This Row],[Team]]</f>
        <v>$150 Draft Champions Mar 08 1:00 pm Lg.3861Coast2Coast</v>
      </c>
    </row>
    <row r="2564" spans="1:7" x14ac:dyDescent="0.25">
      <c r="A2564">
        <v>2405</v>
      </c>
      <c r="B2564" t="s">
        <v>2472</v>
      </c>
      <c r="C2564" t="s">
        <v>2471</v>
      </c>
      <c r="D2564">
        <v>869</v>
      </c>
      <c r="E2564">
        <v>510.5</v>
      </c>
      <c r="F2564">
        <f t="shared" si="40"/>
        <v>13</v>
      </c>
      <c r="G2564" t="str">
        <f>STANDINGS_RBI[[#This Row],[League]]&amp;STANDINGS_RBI[[#This Row],[Team]]</f>
        <v>$150 Draft Champions Mar 08 1:00 pm Lg.3861Team dougherty</v>
      </c>
    </row>
    <row r="2565" spans="1:7" x14ac:dyDescent="0.25">
      <c r="A2565">
        <v>2413</v>
      </c>
      <c r="B2565" t="s">
        <v>2481</v>
      </c>
      <c r="C2565" t="s">
        <v>2471</v>
      </c>
      <c r="D2565">
        <v>867</v>
      </c>
      <c r="E2565">
        <v>497.5</v>
      </c>
      <c r="F2565">
        <f t="shared" si="40"/>
        <v>14</v>
      </c>
      <c r="G2565" t="str">
        <f>STANDINGS_RBI[[#This Row],[League]]&amp;STANDINGS_RBI[[#This Row],[Team]]</f>
        <v>$150 Draft Champions Mar 08 1:00 pm Lg.3861Kylo Ren</v>
      </c>
    </row>
    <row r="2566" spans="1:7" x14ac:dyDescent="0.25">
      <c r="A2566">
        <v>2476</v>
      </c>
      <c r="B2566" t="s">
        <v>2474</v>
      </c>
      <c r="C2566" t="s">
        <v>2471</v>
      </c>
      <c r="D2566">
        <v>858</v>
      </c>
      <c r="E2566">
        <v>432.5</v>
      </c>
      <c r="F2566">
        <f t="shared" si="40"/>
        <v>15</v>
      </c>
      <c r="G2566" t="str">
        <f>STANDINGS_RBI[[#This Row],[League]]&amp;STANDINGS_RBI[[#This Row],[Team]]</f>
        <v>$150 Draft Champions Mar 08 1:00 pm Lg.3861Miyagi No Drive Good</v>
      </c>
    </row>
    <row r="2567" spans="1:7" x14ac:dyDescent="0.25">
      <c r="A2567">
        <v>166</v>
      </c>
      <c r="B2567" t="s">
        <v>2490</v>
      </c>
      <c r="C2567" t="s">
        <v>2484</v>
      </c>
      <c r="D2567">
        <v>1086</v>
      </c>
      <c r="E2567">
        <v>2746.5</v>
      </c>
      <c r="F2567">
        <f t="shared" si="40"/>
        <v>1</v>
      </c>
      <c r="G2567" t="str">
        <f>STANDINGS_RBI[[#This Row],[League]]&amp;STANDINGS_RBI[[#This Row],[Team]]</f>
        <v>$150 Draft Champions Mar 09 1:00 pm Lg.3862Thing 9</v>
      </c>
    </row>
    <row r="2568" spans="1:7" x14ac:dyDescent="0.25">
      <c r="A2568">
        <v>238</v>
      </c>
      <c r="B2568" t="s">
        <v>2489</v>
      </c>
      <c r="C2568" t="s">
        <v>2484</v>
      </c>
      <c r="D2568">
        <v>1071</v>
      </c>
      <c r="E2568">
        <v>2673</v>
      </c>
      <c r="F2568">
        <f t="shared" si="40"/>
        <v>2</v>
      </c>
      <c r="G2568" t="str">
        <f>STANDINGS_RBI[[#This Row],[League]]&amp;STANDINGS_RBI[[#This Row],[Team]]</f>
        <v>$150 Draft Champions Mar 09 1:00 pm Lg.3862Splitooners</v>
      </c>
    </row>
    <row r="2569" spans="1:7" x14ac:dyDescent="0.25">
      <c r="A2569">
        <v>303</v>
      </c>
      <c r="B2569" t="s">
        <v>2488</v>
      </c>
      <c r="C2569" t="s">
        <v>2484</v>
      </c>
      <c r="D2569">
        <v>1060</v>
      </c>
      <c r="E2569">
        <v>2609</v>
      </c>
      <c r="F2569">
        <f t="shared" si="40"/>
        <v>3</v>
      </c>
      <c r="G2569" t="str">
        <f>STANDINGS_RBI[[#This Row],[League]]&amp;STANDINGS_RBI[[#This Row],[Team]]</f>
        <v>$150 Draft Champions Mar 09 1:00 pm Lg.3862Team Mac</v>
      </c>
    </row>
    <row r="2570" spans="1:7" x14ac:dyDescent="0.25">
      <c r="A2570">
        <v>802</v>
      </c>
      <c r="B2570" t="s">
        <v>2487</v>
      </c>
      <c r="C2570" t="s">
        <v>2484</v>
      </c>
      <c r="D2570">
        <v>1005</v>
      </c>
      <c r="E2570">
        <v>2109.5</v>
      </c>
      <c r="F2570">
        <f t="shared" si="40"/>
        <v>4</v>
      </c>
      <c r="G2570" t="str">
        <f>STANDINGS_RBI[[#This Row],[League]]&amp;STANDINGS_RBI[[#This Row],[Team]]</f>
        <v>$150 Draft Champions Mar 09 1:00 pm Lg.3862The Snotters</v>
      </c>
    </row>
    <row r="2571" spans="1:7" x14ac:dyDescent="0.25">
      <c r="A2571">
        <v>879</v>
      </c>
      <c r="B2571" t="s">
        <v>2491</v>
      </c>
      <c r="C2571" t="s">
        <v>2484</v>
      </c>
      <c r="D2571">
        <v>999</v>
      </c>
      <c r="E2571">
        <v>2037.5</v>
      </c>
      <c r="F2571">
        <f t="shared" si="40"/>
        <v>5</v>
      </c>
      <c r="G2571" t="str">
        <f>STANDINGS_RBI[[#This Row],[League]]&amp;STANDINGS_RBI[[#This Row],[Team]]</f>
        <v>$150 Draft Champions Mar 09 1:00 pm Lg.3862The Ghost of Wade Boggs</v>
      </c>
    </row>
    <row r="2572" spans="1:7" x14ac:dyDescent="0.25">
      <c r="A2572">
        <v>992</v>
      </c>
      <c r="B2572" t="s">
        <v>2492</v>
      </c>
      <c r="C2572" t="s">
        <v>2484</v>
      </c>
      <c r="D2572">
        <v>989</v>
      </c>
      <c r="E2572">
        <v>1920</v>
      </c>
      <c r="F2572">
        <f t="shared" si="40"/>
        <v>6</v>
      </c>
      <c r="G2572" t="str">
        <f>STANDINGS_RBI[[#This Row],[League]]&amp;STANDINGS_RBI[[#This Row],[Team]]</f>
        <v>$150 Draft Champions Mar 09 1:00 pm Lg.3862Smidgeon of Pigeon</v>
      </c>
    </row>
    <row r="2573" spans="1:7" x14ac:dyDescent="0.25">
      <c r="A2573">
        <v>1043</v>
      </c>
      <c r="B2573" t="s">
        <v>2483</v>
      </c>
      <c r="C2573" t="s">
        <v>2484</v>
      </c>
      <c r="D2573">
        <v>984</v>
      </c>
      <c r="E2573">
        <v>1861</v>
      </c>
      <c r="F2573">
        <f t="shared" si="40"/>
        <v>7</v>
      </c>
      <c r="G2573" t="str">
        <f>STANDINGS_RBI[[#This Row],[League]]&amp;STANDINGS_RBI[[#This Row],[Team]]</f>
        <v>$150 Draft Champions Mar 09 1:00 pm Lg.3862Baby Darren and the Afterbirth</v>
      </c>
    </row>
    <row r="2574" spans="1:7" x14ac:dyDescent="0.25">
      <c r="A2574">
        <v>1252</v>
      </c>
      <c r="B2574" t="s">
        <v>2485</v>
      </c>
      <c r="C2574" t="s">
        <v>2484</v>
      </c>
      <c r="D2574">
        <v>968</v>
      </c>
      <c r="E2574">
        <v>1663.5</v>
      </c>
      <c r="F2574">
        <f t="shared" si="40"/>
        <v>8</v>
      </c>
      <c r="G2574" t="str">
        <f>STANDINGS_RBI[[#This Row],[League]]&amp;STANDINGS_RBI[[#This Row],[Team]]</f>
        <v>$150 Draft Champions Mar 09 1:00 pm Lg.3862Zak Attack</v>
      </c>
    </row>
    <row r="2575" spans="1:7" x14ac:dyDescent="0.25">
      <c r="A2575">
        <v>1289</v>
      </c>
      <c r="B2575" t="s">
        <v>375</v>
      </c>
      <c r="C2575" t="s">
        <v>2484</v>
      </c>
      <c r="D2575">
        <v>964</v>
      </c>
      <c r="E2575">
        <v>1617</v>
      </c>
      <c r="F2575">
        <f t="shared" si="40"/>
        <v>9</v>
      </c>
      <c r="G2575" t="str">
        <f>STANDINGS_RBI[[#This Row],[League]]&amp;STANDINGS_RBI[[#This Row],[Team]]</f>
        <v>$150 Draft Champions Mar 09 1:00 pm Lg.3862Jobu's Rum</v>
      </c>
    </row>
    <row r="2576" spans="1:7" x14ac:dyDescent="0.25">
      <c r="A2576">
        <v>1584</v>
      </c>
      <c r="B2576" t="s">
        <v>2495</v>
      </c>
      <c r="C2576" t="s">
        <v>2484</v>
      </c>
      <c r="D2576">
        <v>944</v>
      </c>
      <c r="E2576">
        <v>1328.5</v>
      </c>
      <c r="F2576">
        <f t="shared" si="40"/>
        <v>10</v>
      </c>
      <c r="G2576" t="str">
        <f>STANDINGS_RBI[[#This Row],[League]]&amp;STANDINGS_RBI[[#This Row],[Team]]</f>
        <v>$150 Draft Champions Mar 09 1:00 pm Lg.3862K's Team</v>
      </c>
    </row>
    <row r="2577" spans="1:7" x14ac:dyDescent="0.25">
      <c r="A2577">
        <v>2031</v>
      </c>
      <c r="B2577" t="s">
        <v>2493</v>
      </c>
      <c r="C2577" t="s">
        <v>2484</v>
      </c>
      <c r="D2577">
        <v>910</v>
      </c>
      <c r="E2577">
        <v>883.5</v>
      </c>
      <c r="F2577">
        <f t="shared" si="40"/>
        <v>11</v>
      </c>
      <c r="G2577" t="str">
        <f>STANDINGS_RBI[[#This Row],[League]]&amp;STANDINGS_RBI[[#This Row],[Team]]</f>
        <v>$150 Draft Champions Mar 09 1:00 pm Lg.3862Warriors</v>
      </c>
    </row>
    <row r="2578" spans="1:7" x14ac:dyDescent="0.25">
      <c r="A2578">
        <v>2310</v>
      </c>
      <c r="B2578" t="s">
        <v>2497</v>
      </c>
      <c r="C2578" t="s">
        <v>2484</v>
      </c>
      <c r="D2578">
        <v>881</v>
      </c>
      <c r="E2578">
        <v>598.5</v>
      </c>
      <c r="F2578">
        <f t="shared" si="40"/>
        <v>12</v>
      </c>
      <c r="G2578" t="str">
        <f>STANDINGS_RBI[[#This Row],[League]]&amp;STANDINGS_RBI[[#This Row],[Team]]</f>
        <v>$150 Draft Champions Mar 09 1:00 pm Lg.3862Kash Money</v>
      </c>
    </row>
    <row r="2579" spans="1:7" x14ac:dyDescent="0.25">
      <c r="A2579">
        <v>2361</v>
      </c>
      <c r="B2579" t="s">
        <v>2486</v>
      </c>
      <c r="C2579" t="s">
        <v>2484</v>
      </c>
      <c r="D2579">
        <v>874</v>
      </c>
      <c r="E2579">
        <v>548</v>
      </c>
      <c r="F2579">
        <f t="shared" si="40"/>
        <v>13</v>
      </c>
      <c r="G2579" t="str">
        <f>STANDINGS_RBI[[#This Row],[League]]&amp;STANDINGS_RBI[[#This Row],[Team]]</f>
        <v>$150 Draft Champions Mar 09 1:00 pm Lg.3862HIT &amp; RUN</v>
      </c>
    </row>
    <row r="2580" spans="1:7" x14ac:dyDescent="0.25">
      <c r="A2580">
        <v>2445</v>
      </c>
      <c r="B2580" t="s">
        <v>2494</v>
      </c>
      <c r="C2580" t="s">
        <v>2484</v>
      </c>
      <c r="D2580">
        <v>863</v>
      </c>
      <c r="E2580">
        <v>471</v>
      </c>
      <c r="F2580">
        <f t="shared" si="40"/>
        <v>14</v>
      </c>
      <c r="G2580" t="str">
        <f>STANDINGS_RBI[[#This Row],[League]]&amp;STANDINGS_RBI[[#This Row],[Team]]</f>
        <v>$150 Draft Champions Mar 09 1:00 pm Lg.3862You're Killing Me Smalls</v>
      </c>
    </row>
    <row r="2581" spans="1:7" x14ac:dyDescent="0.25">
      <c r="A2581">
        <v>2860</v>
      </c>
      <c r="B2581" t="s">
        <v>2496</v>
      </c>
      <c r="C2581" t="s">
        <v>2484</v>
      </c>
      <c r="D2581">
        <v>749</v>
      </c>
      <c r="E2581">
        <v>51</v>
      </c>
      <c r="F2581">
        <f t="shared" si="40"/>
        <v>15</v>
      </c>
      <c r="G2581" t="str">
        <f>STANDINGS_RBI[[#This Row],[League]]&amp;STANDINGS_RBI[[#This Row],[Team]]</f>
        <v>$150 Draft Champions Mar 09 1:00 pm Lg.38621stDraftChamp</v>
      </c>
    </row>
    <row r="2582" spans="1:7" x14ac:dyDescent="0.25">
      <c r="A2582">
        <v>489</v>
      </c>
      <c r="B2582" t="s">
        <v>165</v>
      </c>
      <c r="C2582" t="s">
        <v>2499</v>
      </c>
      <c r="D2582">
        <v>1036</v>
      </c>
      <c r="E2582">
        <v>2419.5</v>
      </c>
      <c r="F2582">
        <f t="shared" si="40"/>
        <v>1</v>
      </c>
      <c r="G2582" t="str">
        <f>STANDINGS_RBI[[#This Row],[League]]&amp;STANDINGS_RBI[[#This Row],[Team]]</f>
        <v>$150 Draft Champions Mar 10 1:00 pm Lg.3867Duck Snorts</v>
      </c>
    </row>
    <row r="2583" spans="1:7" x14ac:dyDescent="0.25">
      <c r="A2583">
        <v>558</v>
      </c>
      <c r="B2583" t="s">
        <v>1789</v>
      </c>
      <c r="C2583" t="s">
        <v>2499</v>
      </c>
      <c r="D2583">
        <v>1029</v>
      </c>
      <c r="E2583">
        <v>2357</v>
      </c>
      <c r="F2583">
        <f t="shared" si="40"/>
        <v>2</v>
      </c>
      <c r="G2583" t="str">
        <f>STANDINGS_RBI[[#This Row],[League]]&amp;STANDINGS_RBI[[#This Row],[Team]]</f>
        <v>$150 Draft Champions Mar 10 1:00 pm Lg.3867Team Ghio</v>
      </c>
    </row>
    <row r="2584" spans="1:7" x14ac:dyDescent="0.25">
      <c r="A2584">
        <v>586</v>
      </c>
      <c r="B2584" t="s">
        <v>1654</v>
      </c>
      <c r="C2584" t="s">
        <v>2499</v>
      </c>
      <c r="D2584">
        <v>1024</v>
      </c>
      <c r="E2584">
        <v>2320</v>
      </c>
      <c r="F2584">
        <f t="shared" si="40"/>
        <v>3</v>
      </c>
      <c r="G2584" t="str">
        <f>STANDINGS_RBI[[#This Row],[League]]&amp;STANDINGS_RBI[[#This Row],[Team]]</f>
        <v>$150 Draft Champions Mar 10 1:00 pm Lg.3867Cimmanom Toast</v>
      </c>
    </row>
    <row r="2585" spans="1:7" x14ac:dyDescent="0.25">
      <c r="A2585">
        <v>705</v>
      </c>
      <c r="B2585" t="s">
        <v>2502</v>
      </c>
      <c r="C2585" t="s">
        <v>2499</v>
      </c>
      <c r="D2585">
        <v>1013</v>
      </c>
      <c r="E2585">
        <v>2202.5</v>
      </c>
      <c r="F2585">
        <f t="shared" si="40"/>
        <v>4</v>
      </c>
      <c r="G2585" t="str">
        <f>STANDINGS_RBI[[#This Row],[League]]&amp;STANDINGS_RBI[[#This Row],[Team]]</f>
        <v>$150 Draft Champions Mar 10 1:00 pm Lg.3867B's Knees</v>
      </c>
    </row>
    <row r="2586" spans="1:7" x14ac:dyDescent="0.25">
      <c r="A2586">
        <v>941</v>
      </c>
      <c r="B2586" t="s">
        <v>2298</v>
      </c>
      <c r="C2586" t="s">
        <v>2499</v>
      </c>
      <c r="D2586">
        <v>994</v>
      </c>
      <c r="E2586">
        <v>1974.5</v>
      </c>
      <c r="F2586">
        <f t="shared" si="40"/>
        <v>5</v>
      </c>
      <c r="G2586" t="str">
        <f>STANDINGS_RBI[[#This Row],[League]]&amp;STANDINGS_RBI[[#This Row],[Team]]</f>
        <v>$150 Draft Champions Mar 10 1:00 pm Lg.3867Team Welsh</v>
      </c>
    </row>
    <row r="2587" spans="1:7" x14ac:dyDescent="0.25">
      <c r="A2587">
        <v>982</v>
      </c>
      <c r="B2587" t="s">
        <v>2505</v>
      </c>
      <c r="C2587" t="s">
        <v>2499</v>
      </c>
      <c r="D2587">
        <v>990</v>
      </c>
      <c r="E2587">
        <v>1927</v>
      </c>
      <c r="F2587">
        <f t="shared" si="40"/>
        <v>6</v>
      </c>
      <c r="G2587" t="str">
        <f>STANDINGS_RBI[[#This Row],[League]]&amp;STANDINGS_RBI[[#This Row],[Team]]</f>
        <v>$150 Draft Champions Mar 10 1:00 pm Lg.3867Harveys Wallbangers</v>
      </c>
    </row>
    <row r="2588" spans="1:7" x14ac:dyDescent="0.25">
      <c r="A2588">
        <v>1060</v>
      </c>
      <c r="B2588" t="s">
        <v>2503</v>
      </c>
      <c r="C2588" t="s">
        <v>2499</v>
      </c>
      <c r="D2588">
        <v>983</v>
      </c>
      <c r="E2588">
        <v>1845</v>
      </c>
      <c r="F2588">
        <f t="shared" si="40"/>
        <v>7</v>
      </c>
      <c r="G2588" t="str">
        <f>STANDINGS_RBI[[#This Row],[League]]&amp;STANDINGS_RBI[[#This Row],[Team]]</f>
        <v>$150 Draft Champions Mar 10 1:00 pm Lg.3867Bale Bonds</v>
      </c>
    </row>
    <row r="2589" spans="1:7" x14ac:dyDescent="0.25">
      <c r="A2589">
        <v>1152</v>
      </c>
      <c r="B2589" t="s">
        <v>2498</v>
      </c>
      <c r="C2589" t="s">
        <v>2499</v>
      </c>
      <c r="D2589">
        <v>975</v>
      </c>
      <c r="E2589">
        <v>1753.5</v>
      </c>
      <c r="F2589">
        <f t="shared" si="40"/>
        <v>8</v>
      </c>
      <c r="G2589" t="str">
        <f>STANDINGS_RBI[[#This Row],[League]]&amp;STANDINGS_RBI[[#This Row],[Team]]</f>
        <v>$150 Draft Champions Mar 10 1:00 pm Lg.3867DetectiveKimball</v>
      </c>
    </row>
    <row r="2590" spans="1:7" x14ac:dyDescent="0.25">
      <c r="A2590">
        <v>1546</v>
      </c>
      <c r="B2590" t="s">
        <v>502</v>
      </c>
      <c r="C2590" t="s">
        <v>2499</v>
      </c>
      <c r="D2590">
        <v>948</v>
      </c>
      <c r="E2590">
        <v>1371.5</v>
      </c>
      <c r="F2590">
        <f t="shared" si="40"/>
        <v>9</v>
      </c>
      <c r="G2590" t="str">
        <f>STANDINGS_RBI[[#This Row],[League]]&amp;STANDINGS_RBI[[#This Row],[Team]]</f>
        <v>$150 Draft Champions Mar 10 1:00 pm Lg.3867WW Minerhawks</v>
      </c>
    </row>
    <row r="2591" spans="1:7" x14ac:dyDescent="0.25">
      <c r="A2591">
        <v>1848</v>
      </c>
      <c r="B2591" t="s">
        <v>34</v>
      </c>
      <c r="C2591" t="s">
        <v>2499</v>
      </c>
      <c r="D2591">
        <v>923</v>
      </c>
      <c r="E2591">
        <v>1063.5</v>
      </c>
      <c r="F2591">
        <f t="shared" si="40"/>
        <v>10</v>
      </c>
      <c r="G2591" t="str">
        <f>STANDINGS_RBI[[#This Row],[League]]&amp;STANDINGS_RBI[[#This Row],[Team]]</f>
        <v>$150 Draft Champions Mar 10 1:00 pm Lg.3867Lost Cause</v>
      </c>
    </row>
    <row r="2592" spans="1:7" x14ac:dyDescent="0.25">
      <c r="A2592">
        <v>2036</v>
      </c>
      <c r="B2592" t="s">
        <v>18</v>
      </c>
      <c r="C2592" t="s">
        <v>2499</v>
      </c>
      <c r="D2592">
        <v>909</v>
      </c>
      <c r="E2592">
        <v>874</v>
      </c>
      <c r="F2592">
        <f t="shared" si="40"/>
        <v>11</v>
      </c>
      <c r="G2592" t="str">
        <f>STANDINGS_RBI[[#This Row],[League]]&amp;STANDINGS_RBI[[#This Row],[Team]]</f>
        <v>$150 Draft Champions Mar 10 1:00 pm Lg.3867Home Run Derbies</v>
      </c>
    </row>
    <row r="2593" spans="1:7" x14ac:dyDescent="0.25">
      <c r="A2593">
        <v>2385</v>
      </c>
      <c r="B2593" t="s">
        <v>2501</v>
      </c>
      <c r="C2593" t="s">
        <v>2499</v>
      </c>
      <c r="D2593">
        <v>871</v>
      </c>
      <c r="E2593">
        <v>526.5</v>
      </c>
      <c r="F2593">
        <f t="shared" si="40"/>
        <v>12</v>
      </c>
      <c r="G2593" t="str">
        <f>STANDINGS_RBI[[#This Row],[League]]&amp;STANDINGS_RBI[[#This Row],[Team]]</f>
        <v>$150 Draft Champions Mar 10 1:00 pm Lg.3867Hattori Hanzo</v>
      </c>
    </row>
    <row r="2594" spans="1:7" x14ac:dyDescent="0.25">
      <c r="A2594">
        <v>2624</v>
      </c>
      <c r="B2594" t="s">
        <v>2500</v>
      </c>
      <c r="C2594" t="s">
        <v>2499</v>
      </c>
      <c r="D2594">
        <v>835</v>
      </c>
      <c r="E2594">
        <v>288.5</v>
      </c>
      <c r="F2594">
        <f t="shared" si="40"/>
        <v>13</v>
      </c>
      <c r="G2594" t="str">
        <f>STANDINGS_RBI[[#This Row],[League]]&amp;STANDINGS_RBI[[#This Row],[Team]]</f>
        <v>$150 Draft Champions Mar 10 1:00 pm Lg.3867The Wojan</v>
      </c>
    </row>
    <row r="2595" spans="1:7" x14ac:dyDescent="0.25">
      <c r="A2595">
        <v>2771</v>
      </c>
      <c r="B2595" t="s">
        <v>2504</v>
      </c>
      <c r="C2595" t="s">
        <v>2499</v>
      </c>
      <c r="D2595">
        <v>795</v>
      </c>
      <c r="E2595">
        <v>140.5</v>
      </c>
      <c r="F2595">
        <f t="shared" si="40"/>
        <v>14</v>
      </c>
      <c r="G2595" t="str">
        <f>STANDINGS_RBI[[#This Row],[League]]&amp;STANDINGS_RBI[[#This Row],[Team]]</f>
        <v>$150 Draft Champions Mar 10 1:00 pm Lg.3867SuperBills</v>
      </c>
    </row>
    <row r="2596" spans="1:7" x14ac:dyDescent="0.25">
      <c r="A2596">
        <v>2881</v>
      </c>
      <c r="B2596" t="s">
        <v>248</v>
      </c>
      <c r="C2596" t="s">
        <v>2499</v>
      </c>
      <c r="D2596">
        <v>727</v>
      </c>
      <c r="E2596">
        <v>29.5</v>
      </c>
      <c r="F2596">
        <f t="shared" si="40"/>
        <v>15</v>
      </c>
      <c r="G2596" t="str">
        <f>STANDINGS_RBI[[#This Row],[League]]&amp;STANDINGS_RBI[[#This Row],[Team]]</f>
        <v>$150 Draft Champions Mar 10 1:00 pm Lg.3867Team Lane</v>
      </c>
    </row>
    <row r="2597" spans="1:7" x14ac:dyDescent="0.25">
      <c r="A2597">
        <v>84</v>
      </c>
      <c r="B2597" t="s">
        <v>245</v>
      </c>
      <c r="C2597" t="s">
        <v>2507</v>
      </c>
      <c r="D2597">
        <v>1111</v>
      </c>
      <c r="E2597">
        <v>2827</v>
      </c>
      <c r="F2597">
        <f t="shared" si="40"/>
        <v>1</v>
      </c>
      <c r="G2597" t="str">
        <f>STANDINGS_RBI[[#This Row],[League]]&amp;STANDINGS_RBI[[#This Row],[Team]]</f>
        <v>$150 Draft Champions Mar 10 1:00 pm Lg.3871Fresh Ripe Peaches</v>
      </c>
    </row>
    <row r="2598" spans="1:7" x14ac:dyDescent="0.25">
      <c r="A2598">
        <v>126</v>
      </c>
      <c r="B2598" t="s">
        <v>2506</v>
      </c>
      <c r="C2598" t="s">
        <v>2507</v>
      </c>
      <c r="D2598">
        <v>1096</v>
      </c>
      <c r="E2598">
        <v>2787</v>
      </c>
      <c r="F2598">
        <f t="shared" si="40"/>
        <v>2</v>
      </c>
      <c r="G2598" t="str">
        <f>STANDINGS_RBI[[#This Row],[League]]&amp;STANDINGS_RBI[[#This Row],[Team]]</f>
        <v>$150 Draft Champions Mar 10 1:00 pm Lg.3871Team Geoffroy</v>
      </c>
    </row>
    <row r="2599" spans="1:7" x14ac:dyDescent="0.25">
      <c r="A2599">
        <v>406</v>
      </c>
      <c r="B2599" t="s">
        <v>2515</v>
      </c>
      <c r="C2599" t="s">
        <v>2507</v>
      </c>
      <c r="D2599">
        <v>1046</v>
      </c>
      <c r="E2599">
        <v>2501.5</v>
      </c>
      <c r="F2599">
        <f t="shared" si="40"/>
        <v>3</v>
      </c>
      <c r="G2599" t="str">
        <f>STANDINGS_RBI[[#This Row],[League]]&amp;STANDINGS_RBI[[#This Row],[Team]]</f>
        <v>$150 Draft Champions Mar 10 1:00 pm Lg.3871David Ortiz killed father time</v>
      </c>
    </row>
    <row r="2600" spans="1:7" x14ac:dyDescent="0.25">
      <c r="A2600">
        <v>681</v>
      </c>
      <c r="B2600" t="s">
        <v>2508</v>
      </c>
      <c r="C2600" t="s">
        <v>2507</v>
      </c>
      <c r="D2600">
        <v>1016</v>
      </c>
      <c r="E2600">
        <v>2235</v>
      </c>
      <c r="F2600">
        <f t="shared" si="40"/>
        <v>4</v>
      </c>
      <c r="G2600" t="str">
        <f>STANDINGS_RBI[[#This Row],[League]]&amp;STANDINGS_RBI[[#This Row],[Team]]</f>
        <v>$150 Draft Champions Mar 10 1:00 pm Lg.3871smackers XI</v>
      </c>
    </row>
    <row r="2601" spans="1:7" x14ac:dyDescent="0.25">
      <c r="A2601">
        <v>753</v>
      </c>
      <c r="B2601" t="s">
        <v>18</v>
      </c>
      <c r="C2601" t="s">
        <v>2507</v>
      </c>
      <c r="D2601">
        <v>1009</v>
      </c>
      <c r="E2601">
        <v>2158.5</v>
      </c>
      <c r="F2601">
        <f t="shared" si="40"/>
        <v>5</v>
      </c>
      <c r="G2601" t="str">
        <f>STANDINGS_RBI[[#This Row],[League]]&amp;STANDINGS_RBI[[#This Row],[Team]]</f>
        <v>$150 Draft Champions Mar 10 1:00 pm Lg.3871Home Run Derbies</v>
      </c>
    </row>
    <row r="2602" spans="1:7" x14ac:dyDescent="0.25">
      <c r="A2602">
        <v>873</v>
      </c>
      <c r="B2602" t="s">
        <v>2510</v>
      </c>
      <c r="C2602" t="s">
        <v>2507</v>
      </c>
      <c r="D2602">
        <v>999</v>
      </c>
      <c r="E2602">
        <v>2037.5</v>
      </c>
      <c r="F2602">
        <f t="shared" si="40"/>
        <v>6</v>
      </c>
      <c r="G2602" t="str">
        <f>STANDINGS_RBI[[#This Row],[League]]&amp;STANDINGS_RBI[[#This Row],[Team]]</f>
        <v>$150 Draft Champions Mar 10 1:00 pm Lg.3871Lower Deckers DC4</v>
      </c>
    </row>
    <row r="2603" spans="1:7" x14ac:dyDescent="0.25">
      <c r="A2603">
        <v>984</v>
      </c>
      <c r="B2603" t="s">
        <v>2511</v>
      </c>
      <c r="C2603" t="s">
        <v>2507</v>
      </c>
      <c r="D2603">
        <v>990</v>
      </c>
      <c r="E2603">
        <v>1927</v>
      </c>
      <c r="F2603">
        <f t="shared" si="40"/>
        <v>7</v>
      </c>
      <c r="G2603" t="str">
        <f>STANDINGS_RBI[[#This Row],[League]]&amp;STANDINGS_RBI[[#This Row],[Team]]</f>
        <v>$150 Draft Champions Mar 10 1:00 pm Lg.3871Lundiason</v>
      </c>
    </row>
    <row r="2604" spans="1:7" x14ac:dyDescent="0.25">
      <c r="A2604">
        <v>1153</v>
      </c>
      <c r="B2604" t="s">
        <v>2514</v>
      </c>
      <c r="C2604" t="s">
        <v>2507</v>
      </c>
      <c r="D2604">
        <v>975</v>
      </c>
      <c r="E2604">
        <v>1753.5</v>
      </c>
      <c r="F2604">
        <f t="shared" si="40"/>
        <v>8</v>
      </c>
      <c r="G2604" t="str">
        <f>STANDINGS_RBI[[#This Row],[League]]&amp;STANDINGS_RBI[[#This Row],[Team]]</f>
        <v>$150 Draft Champions Mar 10 1:00 pm Lg.3871DisposableHeroes8</v>
      </c>
    </row>
    <row r="2605" spans="1:7" x14ac:dyDescent="0.25">
      <c r="A2605">
        <v>2113</v>
      </c>
      <c r="B2605" t="s">
        <v>128</v>
      </c>
      <c r="C2605" t="s">
        <v>2507</v>
      </c>
      <c r="D2605">
        <v>902</v>
      </c>
      <c r="E2605">
        <v>800.5</v>
      </c>
      <c r="F2605">
        <f t="shared" si="40"/>
        <v>9</v>
      </c>
      <c r="G2605" t="str">
        <f>STANDINGS_RBI[[#This Row],[League]]&amp;STANDINGS_RBI[[#This Row],[Team]]</f>
        <v>$150 Draft Champions Mar 10 1:00 pm Lg.3871Team Boelkens</v>
      </c>
    </row>
    <row r="2606" spans="1:7" x14ac:dyDescent="0.25">
      <c r="A2606">
        <v>2118</v>
      </c>
      <c r="B2606" t="s">
        <v>2513</v>
      </c>
      <c r="C2606" t="s">
        <v>2507</v>
      </c>
      <c r="D2606">
        <v>901</v>
      </c>
      <c r="E2606">
        <v>788</v>
      </c>
      <c r="F2606">
        <f t="shared" si="40"/>
        <v>10</v>
      </c>
      <c r="G2606" t="str">
        <f>STANDINGS_RBI[[#This Row],[League]]&amp;STANDINGS_RBI[[#This Row],[Team]]</f>
        <v>$150 Draft Champions Mar 10 1:00 pm Lg.3871Eaton Her Posey</v>
      </c>
    </row>
    <row r="2607" spans="1:7" x14ac:dyDescent="0.25">
      <c r="A2607">
        <v>2341</v>
      </c>
      <c r="B2607" t="s">
        <v>2509</v>
      </c>
      <c r="C2607" t="s">
        <v>2507</v>
      </c>
      <c r="D2607">
        <v>876</v>
      </c>
      <c r="E2607">
        <v>565</v>
      </c>
      <c r="F2607">
        <f t="shared" si="40"/>
        <v>11</v>
      </c>
      <c r="G2607" t="str">
        <f>STANDINGS_RBI[[#This Row],[League]]&amp;STANDINGS_RBI[[#This Row],[Team]]</f>
        <v>$150 Draft Champions Mar 10 1:00 pm Lg.38715TnMIRACLE</v>
      </c>
    </row>
    <row r="2608" spans="1:7" x14ac:dyDescent="0.25">
      <c r="A2608">
        <v>2358</v>
      </c>
      <c r="B2608" t="s">
        <v>2512</v>
      </c>
      <c r="C2608" t="s">
        <v>2507</v>
      </c>
      <c r="D2608">
        <v>875</v>
      </c>
      <c r="E2608">
        <v>556</v>
      </c>
      <c r="F2608">
        <f t="shared" si="40"/>
        <v>12</v>
      </c>
      <c r="G2608" t="str">
        <f>STANDINGS_RBI[[#This Row],[League]]&amp;STANDINGS_RBI[[#This Row],[Team]]</f>
        <v>$150 Draft Champions Mar 10 1:00 pm Lg.3871Wilson Phillips</v>
      </c>
    </row>
    <row r="2609" spans="1:7" x14ac:dyDescent="0.25">
      <c r="A2609">
        <v>2698</v>
      </c>
      <c r="B2609" t="s">
        <v>2516</v>
      </c>
      <c r="C2609" t="s">
        <v>2507</v>
      </c>
      <c r="D2609">
        <v>819</v>
      </c>
      <c r="E2609">
        <v>210.5</v>
      </c>
      <c r="F2609">
        <f t="shared" si="40"/>
        <v>13</v>
      </c>
      <c r="G2609" t="str">
        <f>STANDINGS_RBI[[#This Row],[League]]&amp;STANDINGS_RBI[[#This Row],[Team]]</f>
        <v>$150 Draft Champions Mar 10 1:00 pm Lg.38712Times</v>
      </c>
    </row>
    <row r="2610" spans="1:7" x14ac:dyDescent="0.25">
      <c r="A2610">
        <v>2747</v>
      </c>
      <c r="B2610" t="s">
        <v>189</v>
      </c>
      <c r="C2610" t="s">
        <v>2507</v>
      </c>
      <c r="D2610">
        <v>803</v>
      </c>
      <c r="E2610">
        <v>164.5</v>
      </c>
      <c r="F2610">
        <f t="shared" si="40"/>
        <v>14</v>
      </c>
      <c r="G2610" t="str">
        <f>STANDINGS_RBI[[#This Row],[League]]&amp;STANDINGS_RBI[[#This Row],[Team]]</f>
        <v>$150 Draft Champions Mar 10 1:00 pm Lg.3871Homer Hankies</v>
      </c>
    </row>
    <row r="2611" spans="1:7" x14ac:dyDescent="0.25">
      <c r="A2611">
        <v>2807</v>
      </c>
      <c r="B2611" t="s">
        <v>1763</v>
      </c>
      <c r="C2611" t="s">
        <v>2507</v>
      </c>
      <c r="D2611">
        <v>783</v>
      </c>
      <c r="E2611">
        <v>104</v>
      </c>
      <c r="F2611">
        <f t="shared" si="40"/>
        <v>15</v>
      </c>
      <c r="G2611" t="str">
        <f>STANDINGS_RBI[[#This Row],[League]]&amp;STANDINGS_RBI[[#This Row],[Team]]</f>
        <v>$150 Draft Champions Mar 10 1:00 pm Lg.3871Richie Tenenbaum</v>
      </c>
    </row>
    <row r="2612" spans="1:7" x14ac:dyDescent="0.25">
      <c r="A2612">
        <v>8</v>
      </c>
      <c r="B2612" t="s">
        <v>1568</v>
      </c>
      <c r="C2612" t="s">
        <v>2517</v>
      </c>
      <c r="D2612">
        <v>1163</v>
      </c>
      <c r="E2612">
        <v>2903.5</v>
      </c>
      <c r="F2612">
        <f t="shared" si="40"/>
        <v>1</v>
      </c>
      <c r="G2612" t="str">
        <f>STANDINGS_RBI[[#This Row],[League]]&amp;STANDINGS_RBI[[#This Row],[Team]]</f>
        <v>$150 Draft Champions Mar 10 1:00 pm Lg.3874The Force Awakens</v>
      </c>
    </row>
    <row r="2613" spans="1:7" x14ac:dyDescent="0.25">
      <c r="A2613">
        <v>114</v>
      </c>
      <c r="B2613" t="s">
        <v>2519</v>
      </c>
      <c r="C2613" t="s">
        <v>2517</v>
      </c>
      <c r="D2613">
        <v>1098</v>
      </c>
      <c r="E2613">
        <v>2796.5</v>
      </c>
      <c r="F2613">
        <f t="shared" si="40"/>
        <v>2</v>
      </c>
      <c r="G2613" t="str">
        <f>STANDINGS_RBI[[#This Row],[League]]&amp;STANDINGS_RBI[[#This Row],[Team]]</f>
        <v>$150 Draft Champions Mar 10 1:00 pm Lg.3874Bozrah Behemoths</v>
      </c>
    </row>
    <row r="2614" spans="1:7" x14ac:dyDescent="0.25">
      <c r="A2614">
        <v>205</v>
      </c>
      <c r="B2614" t="s">
        <v>283</v>
      </c>
      <c r="C2614" t="s">
        <v>2517</v>
      </c>
      <c r="D2614">
        <v>1077</v>
      </c>
      <c r="E2614">
        <v>2708</v>
      </c>
      <c r="F2614">
        <f t="shared" si="40"/>
        <v>3</v>
      </c>
      <c r="G2614" t="str">
        <f>STANDINGS_RBI[[#This Row],[League]]&amp;STANDINGS_RBI[[#This Row],[Team]]</f>
        <v>$150 Draft Champions Mar 10 1:00 pm Lg.3874Team Bromelia</v>
      </c>
    </row>
    <row r="2615" spans="1:7" x14ac:dyDescent="0.25">
      <c r="A2615">
        <v>226</v>
      </c>
      <c r="B2615" t="s">
        <v>2521</v>
      </c>
      <c r="C2615" t="s">
        <v>2517</v>
      </c>
      <c r="D2615">
        <v>1073</v>
      </c>
      <c r="E2615">
        <v>2688</v>
      </c>
      <c r="F2615">
        <f t="shared" si="40"/>
        <v>4</v>
      </c>
      <c r="G2615" t="str">
        <f>STANDINGS_RBI[[#This Row],[League]]&amp;STANDINGS_RBI[[#This Row],[Team]]</f>
        <v>$150 Draft Champions Mar 10 1:00 pm Lg.3874War(P)igs III</v>
      </c>
    </row>
    <row r="2616" spans="1:7" x14ac:dyDescent="0.25">
      <c r="A2616">
        <v>1281</v>
      </c>
      <c r="B2616" t="s">
        <v>2522</v>
      </c>
      <c r="C2616" t="s">
        <v>2517</v>
      </c>
      <c r="D2616">
        <v>965</v>
      </c>
      <c r="E2616">
        <v>1630</v>
      </c>
      <c r="F2616">
        <f t="shared" si="40"/>
        <v>5</v>
      </c>
      <c r="G2616" t="str">
        <f>STANDINGS_RBI[[#This Row],[League]]&amp;STANDINGS_RBI[[#This Row],[Team]]</f>
        <v>$150 Draft Champions Mar 10 1:00 pm Lg.3874Grand Salami</v>
      </c>
    </row>
    <row r="2617" spans="1:7" x14ac:dyDescent="0.25">
      <c r="A2617">
        <v>1630</v>
      </c>
      <c r="B2617" t="s">
        <v>2518</v>
      </c>
      <c r="C2617" t="s">
        <v>2517</v>
      </c>
      <c r="D2617">
        <v>940</v>
      </c>
      <c r="E2617">
        <v>1287</v>
      </c>
      <c r="F2617">
        <f t="shared" si="40"/>
        <v>6</v>
      </c>
      <c r="G2617" t="str">
        <f>STANDINGS_RBI[[#This Row],[League]]&amp;STANDINGS_RBI[[#This Row],[Team]]</f>
        <v>$150 Draft Champions Mar 10 1:00 pm Lg.3874Team brown</v>
      </c>
    </row>
    <row r="2618" spans="1:7" x14ac:dyDescent="0.25">
      <c r="A2618">
        <v>1845</v>
      </c>
      <c r="B2618" t="s">
        <v>18</v>
      </c>
      <c r="C2618" t="s">
        <v>2517</v>
      </c>
      <c r="D2618">
        <v>923</v>
      </c>
      <c r="E2618">
        <v>1063.5</v>
      </c>
      <c r="F2618">
        <f t="shared" si="40"/>
        <v>7</v>
      </c>
      <c r="G2618" t="str">
        <f>STANDINGS_RBI[[#This Row],[League]]&amp;STANDINGS_RBI[[#This Row],[Team]]</f>
        <v>$150 Draft Champions Mar 10 1:00 pm Lg.3874Home Run Derbies</v>
      </c>
    </row>
    <row r="2619" spans="1:7" x14ac:dyDescent="0.25">
      <c r="A2619">
        <v>1927</v>
      </c>
      <c r="B2619" t="s">
        <v>2523</v>
      </c>
      <c r="C2619" t="s">
        <v>2517</v>
      </c>
      <c r="D2619">
        <v>918</v>
      </c>
      <c r="E2619">
        <v>983</v>
      </c>
      <c r="F2619">
        <f t="shared" si="40"/>
        <v>8</v>
      </c>
      <c r="G2619" t="str">
        <f>STANDINGS_RBI[[#This Row],[League]]&amp;STANDINGS_RBI[[#This Row],[Team]]</f>
        <v>$150 Draft Champions Mar 10 1:00 pm Lg.3874NUISANCE</v>
      </c>
    </row>
    <row r="2620" spans="1:7" x14ac:dyDescent="0.25">
      <c r="A2620">
        <v>1942</v>
      </c>
      <c r="B2620" t="s">
        <v>522</v>
      </c>
      <c r="C2620" t="s">
        <v>2517</v>
      </c>
      <c r="D2620">
        <v>917</v>
      </c>
      <c r="E2620">
        <v>966.5</v>
      </c>
      <c r="F2620">
        <f t="shared" si="40"/>
        <v>9</v>
      </c>
      <c r="G2620" t="str">
        <f>STANDINGS_RBI[[#This Row],[League]]&amp;STANDINGS_RBI[[#This Row],[Team]]</f>
        <v>$150 Draft Champions Mar 10 1:00 pm Lg.3874Lugnuts DC III</v>
      </c>
    </row>
    <row r="2621" spans="1:7" x14ac:dyDescent="0.25">
      <c r="A2621">
        <v>1976</v>
      </c>
      <c r="B2621" t="s">
        <v>2526</v>
      </c>
      <c r="C2621" t="s">
        <v>2517</v>
      </c>
      <c r="D2621">
        <v>915</v>
      </c>
      <c r="E2621">
        <v>941</v>
      </c>
      <c r="F2621">
        <f t="shared" si="40"/>
        <v>10</v>
      </c>
      <c r="G2621" t="str">
        <f>STANDINGS_RBI[[#This Row],[League]]&amp;STANDINGS_RBI[[#This Row],[Team]]</f>
        <v>$150 Draft Champions Mar 10 1:00 pm Lg.3874Windsor Wallabies</v>
      </c>
    </row>
    <row r="2622" spans="1:7" x14ac:dyDescent="0.25">
      <c r="A2622">
        <v>2041</v>
      </c>
      <c r="B2622" t="s">
        <v>384</v>
      </c>
      <c r="C2622" t="s">
        <v>2517</v>
      </c>
      <c r="D2622">
        <v>909</v>
      </c>
      <c r="E2622">
        <v>874</v>
      </c>
      <c r="F2622">
        <f t="shared" si="40"/>
        <v>11</v>
      </c>
      <c r="G2622" t="str">
        <f>STANDINGS_RBI[[#This Row],[League]]&amp;STANDINGS_RBI[[#This Row],[Team]]</f>
        <v>$150 Draft Champions Mar 10 1:00 pm Lg.3874Team Sanford</v>
      </c>
    </row>
    <row r="2623" spans="1:7" x14ac:dyDescent="0.25">
      <c r="A2623">
        <v>2331</v>
      </c>
      <c r="B2623" t="s">
        <v>889</v>
      </c>
      <c r="C2623" t="s">
        <v>2517</v>
      </c>
      <c r="D2623">
        <v>878</v>
      </c>
      <c r="E2623">
        <v>580.5</v>
      </c>
      <c r="F2623">
        <f t="shared" si="40"/>
        <v>12</v>
      </c>
      <c r="G2623" t="str">
        <f>STANDINGS_RBI[[#This Row],[League]]&amp;STANDINGS_RBI[[#This Row],[Team]]</f>
        <v>$150 Draft Champions Mar 10 1:00 pm Lg.3874Team Thompson</v>
      </c>
    </row>
    <row r="2624" spans="1:7" x14ac:dyDescent="0.25">
      <c r="A2624">
        <v>2630</v>
      </c>
      <c r="B2624" t="s">
        <v>2525</v>
      </c>
      <c r="C2624" t="s">
        <v>2517</v>
      </c>
      <c r="D2624">
        <v>834</v>
      </c>
      <c r="E2624">
        <v>283</v>
      </c>
      <c r="F2624">
        <f t="shared" si="40"/>
        <v>13</v>
      </c>
      <c r="G2624" t="str">
        <f>STANDINGS_RBI[[#This Row],[League]]&amp;STANDINGS_RBI[[#This Row],[Team]]</f>
        <v>$150 Draft Champions Mar 10 1:00 pm Lg.3874Team Moon</v>
      </c>
    </row>
    <row r="2625" spans="1:7" x14ac:dyDescent="0.25">
      <c r="A2625">
        <v>2854</v>
      </c>
      <c r="B2625" t="s">
        <v>2524</v>
      </c>
      <c r="C2625" t="s">
        <v>2517</v>
      </c>
      <c r="D2625">
        <v>754</v>
      </c>
      <c r="E2625">
        <v>56</v>
      </c>
      <c r="F2625">
        <f t="shared" si="40"/>
        <v>14</v>
      </c>
      <c r="G2625" t="str">
        <f>STANDINGS_RBI[[#This Row],[League]]&amp;STANDINGS_RBI[[#This Row],[Team]]</f>
        <v>$150 Draft Champions Mar 10 1:00 pm Lg.3874Hammerin' Hawks</v>
      </c>
    </row>
    <row r="2626" spans="1:7" x14ac:dyDescent="0.25">
      <c r="A2626">
        <v>2879</v>
      </c>
      <c r="B2626" t="s">
        <v>2520</v>
      </c>
      <c r="C2626" t="s">
        <v>2517</v>
      </c>
      <c r="D2626">
        <v>731</v>
      </c>
      <c r="E2626">
        <v>32.5</v>
      </c>
      <c r="F2626">
        <f t="shared" si="40"/>
        <v>15</v>
      </c>
      <c r="G2626" t="str">
        <f>STANDINGS_RBI[[#This Row],[League]]&amp;STANDINGS_RBI[[#This Row],[Team]]</f>
        <v>$150 Draft Champions Mar 10 1:00 pm Lg.3874SpinningSeams12</v>
      </c>
    </row>
    <row r="2627" spans="1:7" x14ac:dyDescent="0.25">
      <c r="A2627">
        <v>384</v>
      </c>
      <c r="B2627" t="s">
        <v>213</v>
      </c>
      <c r="C2627" t="s">
        <v>2527</v>
      </c>
      <c r="D2627">
        <v>1049</v>
      </c>
      <c r="E2627">
        <v>2523.5</v>
      </c>
      <c r="F2627">
        <f t="shared" ref="F2627:F2690" si="41">IF(C2627=C2626,F2626+1,1)</f>
        <v>1</v>
      </c>
      <c r="G2627" t="str">
        <f>STANDINGS_RBI[[#This Row],[League]]&amp;STANDINGS_RBI[[#This Row],[Team]]</f>
        <v>$150 Draft Champions Mar 11 1:00 pm Lg.3879Cardinal Crunch 4</v>
      </c>
    </row>
    <row r="2628" spans="1:7" x14ac:dyDescent="0.25">
      <c r="A2628">
        <v>530</v>
      </c>
      <c r="B2628" t="s">
        <v>163</v>
      </c>
      <c r="C2628" t="s">
        <v>2527</v>
      </c>
      <c r="D2628">
        <v>1031</v>
      </c>
      <c r="E2628">
        <v>2382.5</v>
      </c>
      <c r="F2628">
        <f t="shared" si="41"/>
        <v>2</v>
      </c>
      <c r="G2628" t="str">
        <f>STANDINGS_RBI[[#This Row],[League]]&amp;STANDINGS_RBI[[#This Row],[Team]]</f>
        <v>$150 Draft Champions Mar 11 1:00 pm Lg.3879Team Jones</v>
      </c>
    </row>
    <row r="2629" spans="1:7" x14ac:dyDescent="0.25">
      <c r="A2629">
        <v>540</v>
      </c>
      <c r="B2629" t="s">
        <v>19</v>
      </c>
      <c r="C2629" t="s">
        <v>2527</v>
      </c>
      <c r="D2629">
        <v>1030</v>
      </c>
      <c r="E2629">
        <v>2370</v>
      </c>
      <c r="F2629">
        <f t="shared" si="41"/>
        <v>3</v>
      </c>
      <c r="G2629" t="str">
        <f>STANDINGS_RBI[[#This Row],[League]]&amp;STANDINGS_RBI[[#This Row],[Team]]</f>
        <v>$150 Draft Champions Mar 11 1:00 pm Lg.3879One Eyed Jack</v>
      </c>
    </row>
    <row r="2630" spans="1:7" x14ac:dyDescent="0.25">
      <c r="A2630">
        <v>543</v>
      </c>
      <c r="B2630" t="s">
        <v>2529</v>
      </c>
      <c r="C2630" t="s">
        <v>2527</v>
      </c>
      <c r="D2630">
        <v>1030</v>
      </c>
      <c r="E2630">
        <v>2370</v>
      </c>
      <c r="F2630">
        <f t="shared" si="41"/>
        <v>4</v>
      </c>
      <c r="G2630" t="str">
        <f>STANDINGS_RBI[[#This Row],[League]]&amp;STANDINGS_RBI[[#This Row],[Team]]</f>
        <v>$150 Draft Champions Mar 11 1:00 pm Lg.3879Stripers</v>
      </c>
    </row>
    <row r="2631" spans="1:7" x14ac:dyDescent="0.25">
      <c r="A2631">
        <v>770</v>
      </c>
      <c r="B2631" t="s">
        <v>2528</v>
      </c>
      <c r="C2631" t="s">
        <v>2527</v>
      </c>
      <c r="D2631">
        <v>1008</v>
      </c>
      <c r="E2631">
        <v>2145</v>
      </c>
      <c r="F2631">
        <f t="shared" si="41"/>
        <v>5</v>
      </c>
      <c r="G2631" t="str">
        <f>STANDINGS_RBI[[#This Row],[League]]&amp;STANDINGS_RBI[[#This Row],[Team]]</f>
        <v>$150 Draft Champions Mar 11 1:00 pm Lg.3879Team Turner 3</v>
      </c>
    </row>
    <row r="2632" spans="1:7" x14ac:dyDescent="0.25">
      <c r="A2632">
        <v>986</v>
      </c>
      <c r="B2632" t="s">
        <v>2536</v>
      </c>
      <c r="C2632" t="s">
        <v>2527</v>
      </c>
      <c r="D2632">
        <v>990</v>
      </c>
      <c r="E2632">
        <v>1927</v>
      </c>
      <c r="F2632">
        <f t="shared" si="41"/>
        <v>6</v>
      </c>
      <c r="G2632" t="str">
        <f>STANDINGS_RBI[[#This Row],[League]]&amp;STANDINGS_RBI[[#This Row],[Team]]</f>
        <v>$150 Draft Champions Mar 11 1:00 pm Lg.3879Sultans of Swings</v>
      </c>
    </row>
    <row r="2633" spans="1:7" x14ac:dyDescent="0.25">
      <c r="A2633">
        <v>1347</v>
      </c>
      <c r="B2633" t="s">
        <v>2533</v>
      </c>
      <c r="C2633" t="s">
        <v>2527</v>
      </c>
      <c r="D2633">
        <v>961</v>
      </c>
      <c r="E2633">
        <v>1568.5</v>
      </c>
      <c r="F2633">
        <f t="shared" si="41"/>
        <v>7</v>
      </c>
      <c r="G2633" t="str">
        <f>STANDINGS_RBI[[#This Row],[League]]&amp;STANDINGS_RBI[[#This Row],[Team]]</f>
        <v>$150 Draft Champions Mar 11 1:00 pm Lg.3879SuperBadAssSweetDaddyJones</v>
      </c>
    </row>
    <row r="2634" spans="1:7" x14ac:dyDescent="0.25">
      <c r="A2634">
        <v>1403</v>
      </c>
      <c r="B2634" t="s">
        <v>2537</v>
      </c>
      <c r="C2634" t="s">
        <v>2527</v>
      </c>
      <c r="D2634">
        <v>957</v>
      </c>
      <c r="E2634">
        <v>1508.5</v>
      </c>
      <c r="F2634">
        <f t="shared" si="41"/>
        <v>8</v>
      </c>
      <c r="G2634" t="str">
        <f>STANDINGS_RBI[[#This Row],[League]]&amp;STANDINGS_RBI[[#This Row],[Team]]</f>
        <v>$150 Draft Champions Mar 11 1:00 pm Lg.3879Magma</v>
      </c>
    </row>
    <row r="2635" spans="1:7" x14ac:dyDescent="0.25">
      <c r="A2635">
        <v>1474</v>
      </c>
      <c r="B2635" t="s">
        <v>2535</v>
      </c>
      <c r="C2635" t="s">
        <v>2527</v>
      </c>
      <c r="D2635">
        <v>952</v>
      </c>
      <c r="E2635">
        <v>1431</v>
      </c>
      <c r="F2635">
        <f t="shared" si="41"/>
        <v>9</v>
      </c>
      <c r="G2635" t="str">
        <f>STANDINGS_RBI[[#This Row],[League]]&amp;STANDINGS_RBI[[#This Row],[Team]]</f>
        <v>$150 Draft Champions Mar 11 1:00 pm Lg.3879GreenCanes</v>
      </c>
    </row>
    <row r="2636" spans="1:7" x14ac:dyDescent="0.25">
      <c r="A2636">
        <v>1746</v>
      </c>
      <c r="B2636" t="s">
        <v>2531</v>
      </c>
      <c r="C2636" t="s">
        <v>2527</v>
      </c>
      <c r="D2636">
        <v>930</v>
      </c>
      <c r="E2636">
        <v>1158.5</v>
      </c>
      <c r="F2636">
        <f t="shared" si="41"/>
        <v>10</v>
      </c>
      <c r="G2636" t="str">
        <f>STANDINGS_RBI[[#This Row],[League]]&amp;STANDINGS_RBI[[#This Row],[Team]]</f>
        <v>$150 Draft Champions Mar 11 1:00 pm Lg.3879Bartolo Colonoscopy</v>
      </c>
    </row>
    <row r="2637" spans="1:7" x14ac:dyDescent="0.25">
      <c r="A2637">
        <v>1827</v>
      </c>
      <c r="B2637" t="s">
        <v>344</v>
      </c>
      <c r="C2637" t="s">
        <v>2527</v>
      </c>
      <c r="D2637">
        <v>924</v>
      </c>
      <c r="E2637">
        <v>1081</v>
      </c>
      <c r="F2637">
        <f t="shared" si="41"/>
        <v>11</v>
      </c>
      <c r="G2637" t="str">
        <f>STANDINGS_RBI[[#This Row],[League]]&amp;STANDINGS_RBI[[#This Row],[Team]]</f>
        <v>$150 Draft Champions Mar 11 1:00 pm Lg.3879Las Vegas Blvd VII</v>
      </c>
    </row>
    <row r="2638" spans="1:7" x14ac:dyDescent="0.25">
      <c r="A2638">
        <v>1888</v>
      </c>
      <c r="B2638" t="s">
        <v>2530</v>
      </c>
      <c r="C2638" t="s">
        <v>2527</v>
      </c>
      <c r="D2638">
        <v>920</v>
      </c>
      <c r="E2638">
        <v>1013.5</v>
      </c>
      <c r="F2638">
        <f t="shared" si="41"/>
        <v>12</v>
      </c>
      <c r="G2638" t="str">
        <f>STANDINGS_RBI[[#This Row],[League]]&amp;STANDINGS_RBI[[#This Row],[Team]]</f>
        <v>$150 Draft Champions Mar 11 1:00 pm Lg.3879Blue Moon Rising</v>
      </c>
    </row>
    <row r="2639" spans="1:7" x14ac:dyDescent="0.25">
      <c r="A2639">
        <v>2043</v>
      </c>
      <c r="B2639" t="s">
        <v>2532</v>
      </c>
      <c r="C2639" t="s">
        <v>2527</v>
      </c>
      <c r="D2639">
        <v>908</v>
      </c>
      <c r="E2639">
        <v>866</v>
      </c>
      <c r="F2639">
        <f t="shared" si="41"/>
        <v>13</v>
      </c>
      <c r="G2639" t="str">
        <f>STANDINGS_RBI[[#This Row],[League]]&amp;STANDINGS_RBI[[#This Row],[Team]]</f>
        <v>$150 Draft Champions Mar 11 1:00 pm Lg.3879Bad Robot</v>
      </c>
    </row>
    <row r="2640" spans="1:7" x14ac:dyDescent="0.25">
      <c r="A2640">
        <v>2267</v>
      </c>
      <c r="B2640" t="s">
        <v>2534</v>
      </c>
      <c r="C2640" t="s">
        <v>2527</v>
      </c>
      <c r="D2640">
        <v>886</v>
      </c>
      <c r="E2640">
        <v>646</v>
      </c>
      <c r="F2640">
        <f t="shared" si="41"/>
        <v>14</v>
      </c>
      <c r="G2640" t="str">
        <f>STANDINGS_RBI[[#This Row],[League]]&amp;STANDINGS_RBI[[#This Row],[Team]]</f>
        <v>$150 Draft Champions Mar 11 1:00 pm Lg.3879Triple Play!</v>
      </c>
    </row>
    <row r="2641" spans="1:7" x14ac:dyDescent="0.25">
      <c r="A2641">
        <v>2890</v>
      </c>
      <c r="B2641" t="s">
        <v>1466</v>
      </c>
      <c r="C2641" t="s">
        <v>2527</v>
      </c>
      <c r="D2641">
        <v>711</v>
      </c>
      <c r="E2641">
        <v>21.5</v>
      </c>
      <c r="F2641">
        <f t="shared" si="41"/>
        <v>15</v>
      </c>
      <c r="G2641" t="str">
        <f>STANDINGS_RBI[[#This Row],[League]]&amp;STANDINGS_RBI[[#This Row],[Team]]</f>
        <v>$150 Draft Champions Mar 11 1:00 pm Lg.3879Team Robbins</v>
      </c>
    </row>
    <row r="2642" spans="1:7" x14ac:dyDescent="0.25">
      <c r="A2642">
        <v>71</v>
      </c>
      <c r="B2642" t="s">
        <v>44</v>
      </c>
      <c r="C2642" t="s">
        <v>2538</v>
      </c>
      <c r="D2642">
        <v>1119</v>
      </c>
      <c r="E2642">
        <v>2839</v>
      </c>
      <c r="F2642">
        <f t="shared" si="41"/>
        <v>1</v>
      </c>
      <c r="G2642" t="str">
        <f>STANDINGS_RBI[[#This Row],[League]]&amp;STANDINGS_RBI[[#This Row],[Team]]</f>
        <v>$150 Draft Champions Mar 11 1:00 pm Lg.3882Frieda's Boss</v>
      </c>
    </row>
    <row r="2643" spans="1:7" x14ac:dyDescent="0.25">
      <c r="A2643">
        <v>281</v>
      </c>
      <c r="B2643" t="s">
        <v>2202</v>
      </c>
      <c r="C2643" t="s">
        <v>2538</v>
      </c>
      <c r="D2643">
        <v>1063</v>
      </c>
      <c r="E2643">
        <v>2631</v>
      </c>
      <c r="F2643">
        <f t="shared" si="41"/>
        <v>2</v>
      </c>
      <c r="G2643" t="str">
        <f>STANDINGS_RBI[[#This Row],[League]]&amp;STANDINGS_RBI[[#This Row],[Team]]</f>
        <v>$150 Draft Champions Mar 11 1:00 pm Lg.3882Team Jaggi</v>
      </c>
    </row>
    <row r="2644" spans="1:7" x14ac:dyDescent="0.25">
      <c r="A2644">
        <v>323</v>
      </c>
      <c r="B2644" t="s">
        <v>2542</v>
      </c>
      <c r="C2644" t="s">
        <v>2538</v>
      </c>
      <c r="D2644">
        <v>1057</v>
      </c>
      <c r="E2644">
        <v>2590</v>
      </c>
      <c r="F2644">
        <f t="shared" si="41"/>
        <v>3</v>
      </c>
      <c r="G2644" t="str">
        <f>STANDINGS_RBI[[#This Row],[League]]&amp;STANDINGS_RBI[[#This Row],[Team]]</f>
        <v>$150 Draft Champions Mar 11 1:00 pm Lg.3882Wicked Spoon</v>
      </c>
    </row>
    <row r="2645" spans="1:7" x14ac:dyDescent="0.25">
      <c r="A2645">
        <v>796</v>
      </c>
      <c r="B2645" t="s">
        <v>2545</v>
      </c>
      <c r="C2645" t="s">
        <v>2538</v>
      </c>
      <c r="D2645">
        <v>1005</v>
      </c>
      <c r="E2645">
        <v>2109.5</v>
      </c>
      <c r="F2645">
        <f t="shared" si="41"/>
        <v>4</v>
      </c>
      <c r="G2645" t="str">
        <f>STANDINGS_RBI[[#This Row],[League]]&amp;STANDINGS_RBI[[#This Row],[Team]]</f>
        <v>$150 Draft Champions Mar 11 1:00 pm Lg.3882Balk Lives Matter</v>
      </c>
    </row>
    <row r="2646" spans="1:7" x14ac:dyDescent="0.25">
      <c r="A2646">
        <v>874</v>
      </c>
      <c r="B2646" t="s">
        <v>2540</v>
      </c>
      <c r="C2646" t="s">
        <v>2538</v>
      </c>
      <c r="D2646">
        <v>999</v>
      </c>
      <c r="E2646">
        <v>2037.5</v>
      </c>
      <c r="F2646">
        <f t="shared" si="41"/>
        <v>5</v>
      </c>
      <c r="G2646" t="str">
        <f>STANDINGS_RBI[[#This Row],[League]]&amp;STANDINGS_RBI[[#This Row],[Team]]</f>
        <v>$150 Draft Champions Mar 11 1:00 pm Lg.3882New Hamp Lotharios</v>
      </c>
    </row>
    <row r="2647" spans="1:7" x14ac:dyDescent="0.25">
      <c r="A2647">
        <v>1106</v>
      </c>
      <c r="B2647" t="s">
        <v>423</v>
      </c>
      <c r="C2647" t="s">
        <v>2538</v>
      </c>
      <c r="D2647">
        <v>980</v>
      </c>
      <c r="E2647">
        <v>1810</v>
      </c>
      <c r="F2647">
        <f t="shared" si="41"/>
        <v>6</v>
      </c>
      <c r="G2647" t="str">
        <f>STANDINGS_RBI[[#This Row],[League]]&amp;STANDINGS_RBI[[#This Row],[Team]]</f>
        <v>$150 Draft Champions Mar 11 1:00 pm Lg.3882Team O`Connor</v>
      </c>
    </row>
    <row r="2648" spans="1:7" x14ac:dyDescent="0.25">
      <c r="A2648">
        <v>1285</v>
      </c>
      <c r="B2648" t="s">
        <v>32</v>
      </c>
      <c r="C2648" t="s">
        <v>2538</v>
      </c>
      <c r="D2648">
        <v>965</v>
      </c>
      <c r="E2648">
        <v>1630</v>
      </c>
      <c r="F2648">
        <f t="shared" si="41"/>
        <v>7</v>
      </c>
      <c r="G2648" t="str">
        <f>STANDINGS_RBI[[#This Row],[League]]&amp;STANDINGS_RBI[[#This Row],[Team]]</f>
        <v>$150 Draft Champions Mar 11 1:00 pm Lg.3882Team enfield</v>
      </c>
    </row>
    <row r="2649" spans="1:7" x14ac:dyDescent="0.25">
      <c r="A2649">
        <v>1441</v>
      </c>
      <c r="B2649" t="s">
        <v>2543</v>
      </c>
      <c r="C2649" t="s">
        <v>2538</v>
      </c>
      <c r="D2649">
        <v>954</v>
      </c>
      <c r="E2649">
        <v>1463.5</v>
      </c>
      <c r="F2649">
        <f t="shared" si="41"/>
        <v>8</v>
      </c>
      <c r="G2649" t="str">
        <f>STANDINGS_RBI[[#This Row],[League]]&amp;STANDINGS_RBI[[#This Row],[Team]]</f>
        <v>$150 Draft Champions Mar 11 1:00 pm Lg.3882Fido's Plate</v>
      </c>
    </row>
    <row r="2650" spans="1:7" x14ac:dyDescent="0.25">
      <c r="A2650">
        <v>2061</v>
      </c>
      <c r="B2650" t="s">
        <v>19</v>
      </c>
      <c r="C2650" t="s">
        <v>2538</v>
      </c>
      <c r="D2650">
        <v>906</v>
      </c>
      <c r="E2650">
        <v>848</v>
      </c>
      <c r="F2650">
        <f t="shared" si="41"/>
        <v>9</v>
      </c>
      <c r="G2650" t="str">
        <f>STANDINGS_RBI[[#This Row],[League]]&amp;STANDINGS_RBI[[#This Row],[Team]]</f>
        <v>$150 Draft Champions Mar 11 1:00 pm Lg.3882One Eyed Jack</v>
      </c>
    </row>
    <row r="2651" spans="1:7" x14ac:dyDescent="0.25">
      <c r="A2651">
        <v>2099</v>
      </c>
      <c r="B2651" t="s">
        <v>2541</v>
      </c>
      <c r="C2651" t="s">
        <v>2538</v>
      </c>
      <c r="D2651">
        <v>903</v>
      </c>
      <c r="E2651">
        <v>812.5</v>
      </c>
      <c r="F2651">
        <f t="shared" si="41"/>
        <v>10</v>
      </c>
      <c r="G2651" t="str">
        <f>STANDINGS_RBI[[#This Row],[League]]&amp;STANDINGS_RBI[[#This Row],[Team]]</f>
        <v>$150 Draft Champions Mar 11 1:00 pm Lg.3882SchtinyT's</v>
      </c>
    </row>
    <row r="2652" spans="1:7" x14ac:dyDescent="0.25">
      <c r="A2652">
        <v>2171</v>
      </c>
      <c r="B2652" t="s">
        <v>2539</v>
      </c>
      <c r="C2652" t="s">
        <v>2538</v>
      </c>
      <c r="D2652">
        <v>897</v>
      </c>
      <c r="E2652">
        <v>740</v>
      </c>
      <c r="F2652">
        <f t="shared" si="41"/>
        <v>11</v>
      </c>
      <c r="G2652" t="str">
        <f>STANDINGS_RBI[[#This Row],[League]]&amp;STANDINGS_RBI[[#This Row],[Team]]</f>
        <v>$150 Draft Champions Mar 11 1:00 pm Lg.3882Mooksters</v>
      </c>
    </row>
    <row r="2653" spans="1:7" x14ac:dyDescent="0.25">
      <c r="A2653">
        <v>2226</v>
      </c>
      <c r="B2653" t="s">
        <v>2544</v>
      </c>
      <c r="C2653" t="s">
        <v>2538</v>
      </c>
      <c r="D2653">
        <v>891</v>
      </c>
      <c r="E2653">
        <v>680.5</v>
      </c>
      <c r="F2653">
        <f t="shared" si="41"/>
        <v>12</v>
      </c>
      <c r="G2653" t="str">
        <f>STANDINGS_RBI[[#This Row],[League]]&amp;STANDINGS_RBI[[#This Row],[Team]]</f>
        <v>$150 Draft Champions Mar 11 1:00 pm Lg.38822016 WarmBeer ColdFood 3rd</v>
      </c>
    </row>
    <row r="2654" spans="1:7" x14ac:dyDescent="0.25">
      <c r="A2654">
        <v>2424</v>
      </c>
      <c r="B2654" t="s">
        <v>889</v>
      </c>
      <c r="C2654" t="s">
        <v>2538</v>
      </c>
      <c r="D2654">
        <v>866</v>
      </c>
      <c r="E2654">
        <v>490.5</v>
      </c>
      <c r="F2654">
        <f t="shared" si="41"/>
        <v>13</v>
      </c>
      <c r="G2654" t="str">
        <f>STANDINGS_RBI[[#This Row],[League]]&amp;STANDINGS_RBI[[#This Row],[Team]]</f>
        <v>$150 Draft Champions Mar 11 1:00 pm Lg.3882Team Thompson</v>
      </c>
    </row>
    <row r="2655" spans="1:7" x14ac:dyDescent="0.25">
      <c r="A2655">
        <v>2448</v>
      </c>
      <c r="B2655" t="s">
        <v>498</v>
      </c>
      <c r="C2655" t="s">
        <v>2538</v>
      </c>
      <c r="D2655">
        <v>862</v>
      </c>
      <c r="E2655">
        <v>461.5</v>
      </c>
      <c r="F2655">
        <f t="shared" si="41"/>
        <v>14</v>
      </c>
      <c r="G2655" t="str">
        <f>STANDINGS_RBI[[#This Row],[League]]&amp;STANDINGS_RBI[[#This Row],[Team]]</f>
        <v>$150 Draft Champions Mar 11 1:00 pm Lg.3882Gashouse Gorillas</v>
      </c>
    </row>
    <row r="2656" spans="1:7" x14ac:dyDescent="0.25">
      <c r="A2656">
        <v>2566</v>
      </c>
      <c r="B2656" t="s">
        <v>2337</v>
      </c>
      <c r="C2656" t="s">
        <v>2538</v>
      </c>
      <c r="D2656">
        <v>844</v>
      </c>
      <c r="E2656">
        <v>345</v>
      </c>
      <c r="F2656">
        <f t="shared" si="41"/>
        <v>15</v>
      </c>
      <c r="G2656" t="str">
        <f>STANDINGS_RBI[[#This Row],[League]]&amp;STANDINGS_RBI[[#This Row],[Team]]</f>
        <v>$150 Draft Champions Mar 11 1:00 pm Lg.3882Team Burnidge</v>
      </c>
    </row>
    <row r="2657" spans="1:7" x14ac:dyDescent="0.25">
      <c r="A2657">
        <v>6</v>
      </c>
      <c r="B2657" t="s">
        <v>501</v>
      </c>
      <c r="C2657" t="s">
        <v>2546</v>
      </c>
      <c r="D2657">
        <v>1164</v>
      </c>
      <c r="E2657">
        <v>2905</v>
      </c>
      <c r="F2657">
        <f t="shared" si="41"/>
        <v>1</v>
      </c>
      <c r="G2657" t="str">
        <f>STANDINGS_RBI[[#This Row],[League]]&amp;STANDINGS_RBI[[#This Row],[Team]]</f>
        <v>$150 Draft Champions Mar 11 1:00 pm Lg.3884PTBNLs</v>
      </c>
    </row>
    <row r="2658" spans="1:7" x14ac:dyDescent="0.25">
      <c r="A2658">
        <v>390</v>
      </c>
      <c r="B2658" t="s">
        <v>2549</v>
      </c>
      <c r="C2658" t="s">
        <v>2546</v>
      </c>
      <c r="D2658">
        <v>1049</v>
      </c>
      <c r="E2658">
        <v>2523.5</v>
      </c>
      <c r="F2658">
        <f t="shared" si="41"/>
        <v>2</v>
      </c>
      <c r="G2658" t="str">
        <f>STANDINGS_RBI[[#This Row],[League]]&amp;STANDINGS_RBI[[#This Row],[Team]]</f>
        <v>$150 Draft Champions Mar 11 1:00 pm Lg.3884One Tool Player</v>
      </c>
    </row>
    <row r="2659" spans="1:7" x14ac:dyDescent="0.25">
      <c r="A2659">
        <v>665</v>
      </c>
      <c r="B2659" t="s">
        <v>2553</v>
      </c>
      <c r="C2659" t="s">
        <v>2546</v>
      </c>
      <c r="D2659">
        <v>1017</v>
      </c>
      <c r="E2659">
        <v>2246</v>
      </c>
      <c r="F2659">
        <f t="shared" si="41"/>
        <v>3</v>
      </c>
      <c r="G2659" t="str">
        <f>STANDINGS_RBI[[#This Row],[League]]&amp;STANDINGS_RBI[[#This Row],[Team]]</f>
        <v>$150 Draft Champions Mar 11 1:00 pm Lg.3884Team Paul</v>
      </c>
    </row>
    <row r="2660" spans="1:7" x14ac:dyDescent="0.25">
      <c r="A2660">
        <v>710</v>
      </c>
      <c r="B2660" t="s">
        <v>2558</v>
      </c>
      <c r="C2660" t="s">
        <v>2546</v>
      </c>
      <c r="D2660">
        <v>1013</v>
      </c>
      <c r="E2660">
        <v>2202.5</v>
      </c>
      <c r="F2660">
        <f t="shared" si="41"/>
        <v>4</v>
      </c>
      <c r="G2660" t="str">
        <f>STANDINGS_RBI[[#This Row],[League]]&amp;STANDINGS_RBI[[#This Row],[Team]]</f>
        <v>$150 Draft Champions Mar 11 1:00 pm Lg.3884The Pee Pee Dance</v>
      </c>
    </row>
    <row r="2661" spans="1:7" x14ac:dyDescent="0.25">
      <c r="A2661">
        <v>739</v>
      </c>
      <c r="B2661" t="s">
        <v>2548</v>
      </c>
      <c r="C2661" t="s">
        <v>2546</v>
      </c>
      <c r="D2661">
        <v>1010</v>
      </c>
      <c r="E2661">
        <v>2170</v>
      </c>
      <c r="F2661">
        <f t="shared" si="41"/>
        <v>5</v>
      </c>
      <c r="G2661" t="str">
        <f>STANDINGS_RBI[[#This Row],[League]]&amp;STANDINGS_RBI[[#This Row],[Team]]</f>
        <v>$150 Draft Champions Mar 11 1:00 pm Lg.3884Look at the Flowers</v>
      </c>
    </row>
    <row r="2662" spans="1:7" x14ac:dyDescent="0.25">
      <c r="A2662">
        <v>745</v>
      </c>
      <c r="B2662" t="s">
        <v>2550</v>
      </c>
      <c r="C2662" t="s">
        <v>2546</v>
      </c>
      <c r="D2662">
        <v>1010</v>
      </c>
      <c r="E2662">
        <v>2170</v>
      </c>
      <c r="F2662">
        <f t="shared" si="41"/>
        <v>6</v>
      </c>
      <c r="G2662" t="str">
        <f>STANDINGS_RBI[[#This Row],[League]]&amp;STANDINGS_RBI[[#This Row],[Team]]</f>
        <v>$150 Draft Champions Mar 11 1:00 pm Lg.3884X-Pensive Winos</v>
      </c>
    </row>
    <row r="2663" spans="1:7" x14ac:dyDescent="0.25">
      <c r="A2663">
        <v>914</v>
      </c>
      <c r="B2663" t="s">
        <v>2551</v>
      </c>
      <c r="C2663" t="s">
        <v>2546</v>
      </c>
      <c r="D2663">
        <v>996</v>
      </c>
      <c r="E2663">
        <v>1998.5</v>
      </c>
      <c r="F2663">
        <f t="shared" si="41"/>
        <v>7</v>
      </c>
      <c r="G2663" t="str">
        <f>STANDINGS_RBI[[#This Row],[League]]&amp;STANDINGS_RBI[[#This Row],[Team]]</f>
        <v>$150 Draft Champions Mar 11 1:00 pm Lg.3884Team Neill</v>
      </c>
    </row>
    <row r="2664" spans="1:7" x14ac:dyDescent="0.25">
      <c r="A2664">
        <v>987</v>
      </c>
      <c r="B2664" t="s">
        <v>2557</v>
      </c>
      <c r="C2664" t="s">
        <v>2546</v>
      </c>
      <c r="D2664">
        <v>990</v>
      </c>
      <c r="E2664">
        <v>1927</v>
      </c>
      <c r="F2664">
        <f t="shared" si="41"/>
        <v>8</v>
      </c>
      <c r="G2664" t="str">
        <f>STANDINGS_RBI[[#This Row],[League]]&amp;STANDINGS_RBI[[#This Row],[Team]]</f>
        <v>$150 Draft Champions Mar 11 1:00 pm Lg.3884Team Bradley</v>
      </c>
    </row>
    <row r="2665" spans="1:7" x14ac:dyDescent="0.25">
      <c r="A2665">
        <v>1329</v>
      </c>
      <c r="B2665" t="s">
        <v>2547</v>
      </c>
      <c r="C2665" t="s">
        <v>2546</v>
      </c>
      <c r="D2665">
        <v>962</v>
      </c>
      <c r="E2665">
        <v>1583</v>
      </c>
      <c r="F2665">
        <f t="shared" si="41"/>
        <v>9</v>
      </c>
      <c r="G2665" t="str">
        <f>STANDINGS_RBI[[#This Row],[League]]&amp;STANDINGS_RBI[[#This Row],[Team]]</f>
        <v>$150 Draft Champions Mar 11 1:00 pm Lg.3884Team Read</v>
      </c>
    </row>
    <row r="2666" spans="1:7" x14ac:dyDescent="0.25">
      <c r="A2666">
        <v>1472</v>
      </c>
      <c r="B2666" t="s">
        <v>2552</v>
      </c>
      <c r="C2666" t="s">
        <v>2546</v>
      </c>
      <c r="D2666">
        <v>953</v>
      </c>
      <c r="E2666">
        <v>1446</v>
      </c>
      <c r="F2666">
        <f t="shared" si="41"/>
        <v>10</v>
      </c>
      <c r="G2666" t="str">
        <f>STANDINGS_RBI[[#This Row],[League]]&amp;STANDINGS_RBI[[#This Row],[Team]]</f>
        <v>$150 Draft Champions Mar 11 1:00 pm Lg.3884Where's Mugs</v>
      </c>
    </row>
    <row r="2667" spans="1:7" x14ac:dyDescent="0.25">
      <c r="A2667">
        <v>2094</v>
      </c>
      <c r="B2667" t="s">
        <v>2559</v>
      </c>
      <c r="C2667" t="s">
        <v>2546</v>
      </c>
      <c r="D2667">
        <v>903</v>
      </c>
      <c r="E2667">
        <v>812.5</v>
      </c>
      <c r="F2667">
        <f t="shared" si="41"/>
        <v>11</v>
      </c>
      <c r="G2667" t="str">
        <f>STANDINGS_RBI[[#This Row],[League]]&amp;STANDINGS_RBI[[#This Row],[Team]]</f>
        <v>$150 Draft Champions Mar 11 1:00 pm Lg.3884Dookie McGee v7 - $150</v>
      </c>
    </row>
    <row r="2668" spans="1:7" x14ac:dyDescent="0.25">
      <c r="A2668">
        <v>2329</v>
      </c>
      <c r="B2668" t="s">
        <v>2556</v>
      </c>
      <c r="C2668" t="s">
        <v>2546</v>
      </c>
      <c r="D2668">
        <v>879</v>
      </c>
      <c r="E2668">
        <v>584.5</v>
      </c>
      <c r="F2668">
        <f t="shared" si="41"/>
        <v>12</v>
      </c>
      <c r="G2668" t="str">
        <f>STANDINGS_RBI[[#This Row],[League]]&amp;STANDINGS_RBI[[#This Row],[Team]]</f>
        <v>$150 Draft Champions Mar 11 1:00 pm Lg.3884double*A-Mode</v>
      </c>
    </row>
    <row r="2669" spans="1:7" x14ac:dyDescent="0.25">
      <c r="A2669">
        <v>2442</v>
      </c>
      <c r="B2669" t="s">
        <v>2554</v>
      </c>
      <c r="C2669" t="s">
        <v>2546</v>
      </c>
      <c r="D2669">
        <v>863</v>
      </c>
      <c r="E2669">
        <v>471</v>
      </c>
      <c r="F2669">
        <f t="shared" si="41"/>
        <v>13</v>
      </c>
      <c r="G2669" t="str">
        <f>STANDINGS_RBI[[#This Row],[League]]&amp;STANDINGS_RBI[[#This Row],[Team]]</f>
        <v>$150 Draft Champions Mar 11 1:00 pm Lg.3884Quien es tu Papi?</v>
      </c>
    </row>
    <row r="2670" spans="1:7" x14ac:dyDescent="0.25">
      <c r="A2670">
        <v>2467</v>
      </c>
      <c r="B2670" t="s">
        <v>310</v>
      </c>
      <c r="C2670" t="s">
        <v>2546</v>
      </c>
      <c r="D2670">
        <v>860</v>
      </c>
      <c r="E2670">
        <v>445.5</v>
      </c>
      <c r="F2670">
        <f t="shared" si="41"/>
        <v>14</v>
      </c>
      <c r="G2670" t="str">
        <f>STANDINGS_RBI[[#This Row],[League]]&amp;STANDINGS_RBI[[#This Row],[Team]]</f>
        <v>$150 Draft Champions Mar 11 1:00 pm Lg.3884Yellow Penguins</v>
      </c>
    </row>
    <row r="2671" spans="1:7" x14ac:dyDescent="0.25">
      <c r="A2671">
        <v>2784</v>
      </c>
      <c r="B2671" t="s">
        <v>2555</v>
      </c>
      <c r="C2671" t="s">
        <v>2546</v>
      </c>
      <c r="D2671">
        <v>791</v>
      </c>
      <c r="E2671">
        <v>125.5</v>
      </c>
      <c r="F2671">
        <f t="shared" si="41"/>
        <v>15</v>
      </c>
      <c r="G2671" t="str">
        <f>STANDINGS_RBI[[#This Row],[League]]&amp;STANDINGS_RBI[[#This Row],[Team]]</f>
        <v>$150 Draft Champions Mar 11 1:00 pm Lg.3884-TBD-</v>
      </c>
    </row>
    <row r="2672" spans="1:7" x14ac:dyDescent="0.25">
      <c r="A2672">
        <v>62</v>
      </c>
      <c r="B2672" t="s">
        <v>2568</v>
      </c>
      <c r="C2672" t="s">
        <v>2560</v>
      </c>
      <c r="D2672">
        <v>1124</v>
      </c>
      <c r="E2672">
        <v>2850</v>
      </c>
      <c r="F2672">
        <f t="shared" si="41"/>
        <v>1</v>
      </c>
      <c r="G2672" t="str">
        <f>STANDINGS_RBI[[#This Row],[League]]&amp;STANDINGS_RBI[[#This Row],[Team]]</f>
        <v>$150 Draft Champions Mar 11 1:00 pm Lg.3889Sheffield Lake Eagles</v>
      </c>
    </row>
    <row r="2673" spans="1:7" x14ac:dyDescent="0.25">
      <c r="A2673">
        <v>106</v>
      </c>
      <c r="B2673" t="s">
        <v>2561</v>
      </c>
      <c r="C2673" t="s">
        <v>2560</v>
      </c>
      <c r="D2673">
        <v>1101</v>
      </c>
      <c r="E2673">
        <v>2804.5</v>
      </c>
      <c r="F2673">
        <f t="shared" si="41"/>
        <v>2</v>
      </c>
      <c r="G2673" t="str">
        <f>STANDINGS_RBI[[#This Row],[League]]&amp;STANDINGS_RBI[[#This Row],[Team]]</f>
        <v>$150 Draft Champions Mar 11 1:00 pm Lg.3889Team Price</v>
      </c>
    </row>
    <row r="2674" spans="1:7" x14ac:dyDescent="0.25">
      <c r="A2674">
        <v>320</v>
      </c>
      <c r="B2674" t="s">
        <v>2564</v>
      </c>
      <c r="C2674" t="s">
        <v>2560</v>
      </c>
      <c r="D2674">
        <v>1057</v>
      </c>
      <c r="E2674">
        <v>2590</v>
      </c>
      <c r="F2674">
        <f t="shared" si="41"/>
        <v>3</v>
      </c>
      <c r="G2674" t="str">
        <f>STANDINGS_RBI[[#This Row],[League]]&amp;STANDINGS_RBI[[#This Row],[Team]]</f>
        <v>$150 Draft Champions Mar 11 1:00 pm Lg.3889Mo Tom</v>
      </c>
    </row>
    <row r="2675" spans="1:7" x14ac:dyDescent="0.25">
      <c r="A2675">
        <v>902</v>
      </c>
      <c r="B2675" t="s">
        <v>78</v>
      </c>
      <c r="C2675" t="s">
        <v>2560</v>
      </c>
      <c r="D2675">
        <v>997</v>
      </c>
      <c r="E2675">
        <v>2010</v>
      </c>
      <c r="F2675">
        <f t="shared" si="41"/>
        <v>4</v>
      </c>
      <c r="G2675" t="str">
        <f>STANDINGS_RBI[[#This Row],[League]]&amp;STANDINGS_RBI[[#This Row],[Team]]</f>
        <v>$150 Draft Champions Mar 11 1:00 pm Lg.3889Team Barnes</v>
      </c>
    </row>
    <row r="2676" spans="1:7" x14ac:dyDescent="0.25">
      <c r="A2676">
        <v>1267</v>
      </c>
      <c r="B2676" t="s">
        <v>2569</v>
      </c>
      <c r="C2676" t="s">
        <v>2560</v>
      </c>
      <c r="D2676">
        <v>966</v>
      </c>
      <c r="E2676">
        <v>1639.5</v>
      </c>
      <c r="F2676">
        <f t="shared" si="41"/>
        <v>5</v>
      </c>
      <c r="G2676" t="str">
        <f>STANDINGS_RBI[[#This Row],[League]]&amp;STANDINGS_RBI[[#This Row],[Team]]</f>
        <v>$150 Draft Champions Mar 11 1:00 pm Lg.3889Beast Mode</v>
      </c>
    </row>
    <row r="2677" spans="1:7" x14ac:dyDescent="0.25">
      <c r="A2677">
        <v>1290</v>
      </c>
      <c r="B2677" t="s">
        <v>2570</v>
      </c>
      <c r="C2677" t="s">
        <v>2560</v>
      </c>
      <c r="D2677">
        <v>964</v>
      </c>
      <c r="E2677">
        <v>1617</v>
      </c>
      <c r="F2677">
        <f t="shared" si="41"/>
        <v>6</v>
      </c>
      <c r="G2677" t="str">
        <f>STANDINGS_RBI[[#This Row],[League]]&amp;STANDINGS_RBI[[#This Row],[Team]]</f>
        <v>$150 Draft Champions Mar 11 1:00 pm Lg.3889Let's Go, Burnsby Gulley</v>
      </c>
    </row>
    <row r="2678" spans="1:7" x14ac:dyDescent="0.25">
      <c r="A2678">
        <v>1426</v>
      </c>
      <c r="B2678" t="s">
        <v>2565</v>
      </c>
      <c r="C2678" t="s">
        <v>2560</v>
      </c>
      <c r="D2678">
        <v>955</v>
      </c>
      <c r="E2678">
        <v>1481</v>
      </c>
      <c r="F2678">
        <f t="shared" si="41"/>
        <v>7</v>
      </c>
      <c r="G2678" t="str">
        <f>STANDINGS_RBI[[#This Row],[League]]&amp;STANDINGS_RBI[[#This Row],[Team]]</f>
        <v>$150 Draft Champions Mar 11 1:00 pm Lg.3889False Albacore</v>
      </c>
    </row>
    <row r="2679" spans="1:7" x14ac:dyDescent="0.25">
      <c r="A2679">
        <v>1606</v>
      </c>
      <c r="B2679" t="s">
        <v>2566</v>
      </c>
      <c r="C2679" t="s">
        <v>2560</v>
      </c>
      <c r="D2679">
        <v>942</v>
      </c>
      <c r="E2679">
        <v>1308.5</v>
      </c>
      <c r="F2679">
        <f t="shared" si="41"/>
        <v>8</v>
      </c>
      <c r="G2679" t="str">
        <f>STANDINGS_RBI[[#This Row],[League]]&amp;STANDINGS_RBI[[#This Row],[Team]]</f>
        <v>$150 Draft Champions Mar 11 1:00 pm Lg.3889XFIP THIS</v>
      </c>
    </row>
    <row r="2680" spans="1:7" x14ac:dyDescent="0.25">
      <c r="A2680">
        <v>1621</v>
      </c>
      <c r="B2680" t="s">
        <v>2571</v>
      </c>
      <c r="C2680" t="s">
        <v>2560</v>
      </c>
      <c r="D2680">
        <v>940</v>
      </c>
      <c r="E2680">
        <v>1287</v>
      </c>
      <c r="F2680">
        <f t="shared" si="41"/>
        <v>9</v>
      </c>
      <c r="G2680" t="str">
        <f>STANDINGS_RBI[[#This Row],[League]]&amp;STANDINGS_RBI[[#This Row],[Team]]</f>
        <v>$150 Draft Champions Mar 11 1:00 pm Lg.3889Hilltop Hens</v>
      </c>
    </row>
    <row r="2681" spans="1:7" x14ac:dyDescent="0.25">
      <c r="A2681">
        <v>1763</v>
      </c>
      <c r="B2681" t="s">
        <v>2567</v>
      </c>
      <c r="C2681" t="s">
        <v>2560</v>
      </c>
      <c r="D2681">
        <v>929</v>
      </c>
      <c r="E2681">
        <v>1143</v>
      </c>
      <c r="F2681">
        <f t="shared" si="41"/>
        <v>10</v>
      </c>
      <c r="G2681" t="str">
        <f>STANDINGS_RBI[[#This Row],[League]]&amp;STANDINGS_RBI[[#This Row],[Team]]</f>
        <v>$150 Draft Champions Mar 11 1:00 pm Lg.3889Chaser</v>
      </c>
    </row>
    <row r="2682" spans="1:7" x14ac:dyDescent="0.25">
      <c r="A2682">
        <v>2005</v>
      </c>
      <c r="B2682" t="s">
        <v>2562</v>
      </c>
      <c r="C2682" t="s">
        <v>2560</v>
      </c>
      <c r="D2682">
        <v>912</v>
      </c>
      <c r="E2682">
        <v>909.5</v>
      </c>
      <c r="F2682">
        <f t="shared" si="41"/>
        <v>11</v>
      </c>
      <c r="G2682" t="str">
        <f>STANDINGS_RBI[[#This Row],[League]]&amp;STANDINGS_RBI[[#This Row],[Team]]</f>
        <v>$150 Draft Champions Mar 11 1:00 pm Lg.3889Team Kalish</v>
      </c>
    </row>
    <row r="2683" spans="1:7" x14ac:dyDescent="0.25">
      <c r="A2683">
        <v>2148</v>
      </c>
      <c r="B2683" t="s">
        <v>19</v>
      </c>
      <c r="C2683" t="s">
        <v>2560</v>
      </c>
      <c r="D2683">
        <v>899</v>
      </c>
      <c r="E2683">
        <v>762.5</v>
      </c>
      <c r="F2683">
        <f t="shared" si="41"/>
        <v>12</v>
      </c>
      <c r="G2683" t="str">
        <f>STANDINGS_RBI[[#This Row],[League]]&amp;STANDINGS_RBI[[#This Row],[Team]]</f>
        <v>$150 Draft Champions Mar 11 1:00 pm Lg.3889One Eyed Jack</v>
      </c>
    </row>
    <row r="2684" spans="1:7" x14ac:dyDescent="0.25">
      <c r="A2684">
        <v>2290</v>
      </c>
      <c r="B2684" t="s">
        <v>26</v>
      </c>
      <c r="C2684" t="s">
        <v>2560</v>
      </c>
      <c r="D2684">
        <v>883</v>
      </c>
      <c r="E2684">
        <v>623</v>
      </c>
      <c r="F2684">
        <f t="shared" si="41"/>
        <v>13</v>
      </c>
      <c r="G2684" t="str">
        <f>STANDINGS_RBI[[#This Row],[League]]&amp;STANDINGS_RBI[[#This Row],[Team]]</f>
        <v>$150 Draft Champions Mar 11 1:00 pm Lg.3889Team Young</v>
      </c>
    </row>
    <row r="2685" spans="1:7" x14ac:dyDescent="0.25">
      <c r="A2685">
        <v>2488</v>
      </c>
      <c r="B2685" t="s">
        <v>2563</v>
      </c>
      <c r="C2685" t="s">
        <v>2560</v>
      </c>
      <c r="D2685">
        <v>856</v>
      </c>
      <c r="E2685">
        <v>421</v>
      </c>
      <c r="F2685">
        <f t="shared" si="41"/>
        <v>14</v>
      </c>
      <c r="G2685" t="str">
        <f>STANDINGS_RBI[[#This Row],[League]]&amp;STANDINGS_RBI[[#This Row],[Team]]</f>
        <v>$150 Draft Champions Mar 11 1:00 pm Lg.3889Austin Ranchers</v>
      </c>
    </row>
    <row r="2686" spans="1:7" x14ac:dyDescent="0.25">
      <c r="A2686">
        <v>2605</v>
      </c>
      <c r="B2686" t="s">
        <v>485</v>
      </c>
      <c r="C2686" t="s">
        <v>2560</v>
      </c>
      <c r="D2686">
        <v>837</v>
      </c>
      <c r="E2686">
        <v>303.5</v>
      </c>
      <c r="F2686">
        <f t="shared" si="41"/>
        <v>15</v>
      </c>
      <c r="G2686" t="str">
        <f>STANDINGS_RBI[[#This Row],[League]]&amp;STANDINGS_RBI[[#This Row],[Team]]</f>
        <v>$150 Draft Champions Mar 11 1:00 pm Lg.3889Chocolate Thunder</v>
      </c>
    </row>
    <row r="2687" spans="1:7" x14ac:dyDescent="0.25">
      <c r="A2687">
        <v>88</v>
      </c>
      <c r="B2687" t="s">
        <v>331</v>
      </c>
      <c r="C2687" t="s">
        <v>2573</v>
      </c>
      <c r="D2687">
        <v>1108</v>
      </c>
      <c r="E2687">
        <v>2820.5</v>
      </c>
      <c r="F2687">
        <f t="shared" si="41"/>
        <v>1</v>
      </c>
      <c r="G2687" t="str">
        <f>STANDINGS_RBI[[#This Row],[League]]&amp;STANDINGS_RBI[[#This Row],[Team]]</f>
        <v>$150 Draft Champions Mar 12 1:00 pm Lg.3894Golden Sombreros</v>
      </c>
    </row>
    <row r="2688" spans="1:7" x14ac:dyDescent="0.25">
      <c r="A2688">
        <v>347</v>
      </c>
      <c r="B2688" t="s">
        <v>2578</v>
      </c>
      <c r="C2688" t="s">
        <v>2573</v>
      </c>
      <c r="D2688">
        <v>1054</v>
      </c>
      <c r="E2688">
        <v>2562.5</v>
      </c>
      <c r="F2688">
        <f t="shared" si="41"/>
        <v>2</v>
      </c>
      <c r="G2688" t="str">
        <f>STANDINGS_RBI[[#This Row],[League]]&amp;STANDINGS_RBI[[#This Row],[Team]]</f>
        <v>$150 Draft Champions Mar 12 1:00 pm Lg.3894Happy Cows</v>
      </c>
    </row>
    <row r="2689" spans="1:7" x14ac:dyDescent="0.25">
      <c r="A2689">
        <v>459</v>
      </c>
      <c r="B2689" t="s">
        <v>2572</v>
      </c>
      <c r="C2689" t="s">
        <v>2573</v>
      </c>
      <c r="D2689">
        <v>1040</v>
      </c>
      <c r="E2689">
        <v>2449.5</v>
      </c>
      <c r="F2689">
        <f t="shared" si="41"/>
        <v>3</v>
      </c>
      <c r="G2689" t="str">
        <f>STANDINGS_RBI[[#This Row],[League]]&amp;STANDINGS_RBI[[#This Row],[Team]]</f>
        <v>$150 Draft Champions Mar 12 1:00 pm Lg.3894Lumbergher</v>
      </c>
    </row>
    <row r="2690" spans="1:7" x14ac:dyDescent="0.25">
      <c r="A2690">
        <v>684</v>
      </c>
      <c r="B2690" t="s">
        <v>2579</v>
      </c>
      <c r="C2690" t="s">
        <v>2573</v>
      </c>
      <c r="D2690">
        <v>1015</v>
      </c>
      <c r="E2690">
        <v>2224.5</v>
      </c>
      <c r="F2690">
        <f t="shared" si="41"/>
        <v>4</v>
      </c>
      <c r="G2690" t="str">
        <f>STANDINGS_RBI[[#This Row],[League]]&amp;STANDINGS_RBI[[#This Row],[Team]]</f>
        <v>$150 Draft Champions Mar 12 1:00 pm Lg.3894Cub Kickers</v>
      </c>
    </row>
    <row r="2691" spans="1:7" x14ac:dyDescent="0.25">
      <c r="A2691">
        <v>764</v>
      </c>
      <c r="B2691" t="s">
        <v>18</v>
      </c>
      <c r="C2691" t="s">
        <v>2573</v>
      </c>
      <c r="D2691">
        <v>1008</v>
      </c>
      <c r="E2691">
        <v>2145</v>
      </c>
      <c r="F2691">
        <f t="shared" ref="F2691:F2754" si="42">IF(C2691=C2690,F2690+1,1)</f>
        <v>5</v>
      </c>
      <c r="G2691" t="str">
        <f>STANDINGS_RBI[[#This Row],[League]]&amp;STANDINGS_RBI[[#This Row],[Team]]</f>
        <v>$150 Draft Champions Mar 12 1:00 pm Lg.3894Home Run Derbies</v>
      </c>
    </row>
    <row r="2692" spans="1:7" x14ac:dyDescent="0.25">
      <c r="A2692">
        <v>1361</v>
      </c>
      <c r="B2692" t="s">
        <v>650</v>
      </c>
      <c r="C2692" t="s">
        <v>2573</v>
      </c>
      <c r="D2692">
        <v>960</v>
      </c>
      <c r="E2692">
        <v>1553.5</v>
      </c>
      <c r="F2692">
        <f t="shared" si="42"/>
        <v>6</v>
      </c>
      <c r="G2692" t="str">
        <f>STANDINGS_RBI[[#This Row],[League]]&amp;STANDINGS_RBI[[#This Row],[Team]]</f>
        <v>$150 Draft Champions Mar 12 1:00 pm Lg.3894Team Stein</v>
      </c>
    </row>
    <row r="2693" spans="1:7" x14ac:dyDescent="0.25">
      <c r="A2693">
        <v>1379</v>
      </c>
      <c r="B2693" t="s">
        <v>1451</v>
      </c>
      <c r="C2693" t="s">
        <v>2573</v>
      </c>
      <c r="D2693">
        <v>958</v>
      </c>
      <c r="E2693">
        <v>1525</v>
      </c>
      <c r="F2693">
        <f t="shared" si="42"/>
        <v>7</v>
      </c>
      <c r="G2693" t="str">
        <f>STANDINGS_RBI[[#This Row],[League]]&amp;STANDINGS_RBI[[#This Row],[Team]]</f>
        <v>$150 Draft Champions Mar 12 1:00 pm Lg.389450 Shades of Sonny Gray</v>
      </c>
    </row>
    <row r="2694" spans="1:7" x14ac:dyDescent="0.25">
      <c r="A2694">
        <v>1512</v>
      </c>
      <c r="B2694" t="s">
        <v>2574</v>
      </c>
      <c r="C2694" t="s">
        <v>2573</v>
      </c>
      <c r="D2694">
        <v>950</v>
      </c>
      <c r="E2694">
        <v>1401.5</v>
      </c>
      <c r="F2694">
        <f t="shared" si="42"/>
        <v>8</v>
      </c>
      <c r="G2694" t="str">
        <f>STANDINGS_RBI[[#This Row],[League]]&amp;STANDINGS_RBI[[#This Row],[Team]]</f>
        <v>$150 Draft Champions Mar 12 1:00 pm Lg.3894Team Boschert</v>
      </c>
    </row>
    <row r="2695" spans="1:7" x14ac:dyDescent="0.25">
      <c r="A2695">
        <v>1516</v>
      </c>
      <c r="B2695" t="s">
        <v>295</v>
      </c>
      <c r="C2695" t="s">
        <v>2573</v>
      </c>
      <c r="D2695">
        <v>950</v>
      </c>
      <c r="E2695">
        <v>1401.5</v>
      </c>
      <c r="F2695">
        <f t="shared" si="42"/>
        <v>9</v>
      </c>
      <c r="G2695" t="str">
        <f>STANDINGS_RBI[[#This Row],[League]]&amp;STANDINGS_RBI[[#This Row],[Team]]</f>
        <v>$150 Draft Champions Mar 12 1:00 pm Lg.3894Tigers Slappy DC4</v>
      </c>
    </row>
    <row r="2696" spans="1:7" x14ac:dyDescent="0.25">
      <c r="A2696">
        <v>1907</v>
      </c>
      <c r="B2696" t="s">
        <v>504</v>
      </c>
      <c r="C2696" t="s">
        <v>2573</v>
      </c>
      <c r="D2696">
        <v>920</v>
      </c>
      <c r="E2696">
        <v>1013.5</v>
      </c>
      <c r="F2696">
        <f t="shared" si="42"/>
        <v>10</v>
      </c>
      <c r="G2696" t="str">
        <f>STANDINGS_RBI[[#This Row],[League]]&amp;STANDINGS_RBI[[#This Row],[Team]]</f>
        <v>$150 Draft Champions Mar 12 1:00 pm Lg.3894Zombie Rabbits</v>
      </c>
    </row>
    <row r="2697" spans="1:7" x14ac:dyDescent="0.25">
      <c r="A2697">
        <v>2204</v>
      </c>
      <c r="B2697" t="s">
        <v>2576</v>
      </c>
      <c r="C2697" t="s">
        <v>2573</v>
      </c>
      <c r="D2697">
        <v>894</v>
      </c>
      <c r="E2697">
        <v>710.5</v>
      </c>
      <c r="F2697">
        <f t="shared" si="42"/>
        <v>11</v>
      </c>
      <c r="G2697" t="str">
        <f>STANDINGS_RBI[[#This Row],[League]]&amp;STANDINGS_RBI[[#This Row],[Team]]</f>
        <v>$150 Draft Champions Mar 12 1:00 pm Lg.3894Team Waldo</v>
      </c>
    </row>
    <row r="2698" spans="1:7" x14ac:dyDescent="0.25">
      <c r="A2698">
        <v>2460</v>
      </c>
      <c r="B2698" t="s">
        <v>1189</v>
      </c>
      <c r="C2698" t="s">
        <v>2573</v>
      </c>
      <c r="D2698">
        <v>861</v>
      </c>
      <c r="E2698">
        <v>453.5</v>
      </c>
      <c r="F2698">
        <f t="shared" si="42"/>
        <v>12</v>
      </c>
      <c r="G2698" t="str">
        <f>STANDINGS_RBI[[#This Row],[League]]&amp;STANDINGS_RBI[[#This Row],[Team]]</f>
        <v>$150 Draft Champions Mar 12 1:00 pm Lg.3894Team jones</v>
      </c>
    </row>
    <row r="2699" spans="1:7" x14ac:dyDescent="0.25">
      <c r="A2699">
        <v>2621</v>
      </c>
      <c r="B2699" t="s">
        <v>2577</v>
      </c>
      <c r="C2699" t="s">
        <v>2573</v>
      </c>
      <c r="D2699">
        <v>835</v>
      </c>
      <c r="E2699">
        <v>288.5</v>
      </c>
      <c r="F2699">
        <f t="shared" si="42"/>
        <v>13</v>
      </c>
      <c r="G2699" t="str">
        <f>STANDINGS_RBI[[#This Row],[League]]&amp;STANDINGS_RBI[[#This Row],[Team]]</f>
        <v>$150 Draft Champions Mar 12 1:00 pm Lg.3894Kosher Meat I</v>
      </c>
    </row>
    <row r="2700" spans="1:7" x14ac:dyDescent="0.25">
      <c r="A2700">
        <v>2708</v>
      </c>
      <c r="B2700" t="s">
        <v>2575</v>
      </c>
      <c r="C2700" t="s">
        <v>2573</v>
      </c>
      <c r="D2700">
        <v>817</v>
      </c>
      <c r="E2700">
        <v>202</v>
      </c>
      <c r="F2700">
        <f t="shared" si="42"/>
        <v>14</v>
      </c>
      <c r="G2700" t="str">
        <f>STANDINGS_RBI[[#This Row],[League]]&amp;STANDINGS_RBI[[#This Row],[Team]]</f>
        <v>$150 Draft Champions Mar 12 1:00 pm Lg.3894Champaign Blue Moons</v>
      </c>
    </row>
    <row r="2701" spans="1:7" x14ac:dyDescent="0.25">
      <c r="A2701">
        <v>2878</v>
      </c>
      <c r="B2701" t="s">
        <v>2580</v>
      </c>
      <c r="C2701" t="s">
        <v>2573</v>
      </c>
      <c r="D2701">
        <v>731</v>
      </c>
      <c r="E2701">
        <v>32.5</v>
      </c>
      <c r="F2701">
        <f t="shared" si="42"/>
        <v>15</v>
      </c>
      <c r="G2701" t="str">
        <f>STANDINGS_RBI[[#This Row],[League]]&amp;STANDINGS_RBI[[#This Row],[Team]]</f>
        <v>$150 Draft Champions Mar 12 1:00 pm Lg.3894GlassCO</v>
      </c>
    </row>
    <row r="2702" spans="1:7" x14ac:dyDescent="0.25">
      <c r="A2702">
        <v>271</v>
      </c>
      <c r="B2702" t="s">
        <v>2584</v>
      </c>
      <c r="C2702" t="s">
        <v>2581</v>
      </c>
      <c r="D2702">
        <v>1064</v>
      </c>
      <c r="E2702">
        <v>2638</v>
      </c>
      <c r="F2702">
        <f t="shared" si="42"/>
        <v>1</v>
      </c>
      <c r="G2702" t="str">
        <f>STANDINGS_RBI[[#This Row],[League]]&amp;STANDINGS_RBI[[#This Row],[Team]]</f>
        <v>$150 Draft Champions Mar 13 1:00 pm Lg.3901Pyradachs</v>
      </c>
    </row>
    <row r="2703" spans="1:7" x14ac:dyDescent="0.25">
      <c r="A2703">
        <v>477</v>
      </c>
      <c r="B2703" t="s">
        <v>726</v>
      </c>
      <c r="C2703" t="s">
        <v>2581</v>
      </c>
      <c r="D2703">
        <v>1038</v>
      </c>
      <c r="E2703">
        <v>2436.5</v>
      </c>
      <c r="F2703">
        <f t="shared" si="42"/>
        <v>2</v>
      </c>
      <c r="G2703" t="str">
        <f>STANDINGS_RBI[[#This Row],[League]]&amp;STANDINGS_RBI[[#This Row],[Team]]</f>
        <v>$150 Draft Champions Mar 13 1:00 pm Lg.3901Team Warner</v>
      </c>
    </row>
    <row r="2704" spans="1:7" x14ac:dyDescent="0.25">
      <c r="A2704">
        <v>511</v>
      </c>
      <c r="B2704" t="s">
        <v>2585</v>
      </c>
      <c r="C2704" t="s">
        <v>2581</v>
      </c>
      <c r="D2704">
        <v>1033</v>
      </c>
      <c r="E2704">
        <v>2399.5</v>
      </c>
      <c r="F2704">
        <f t="shared" si="42"/>
        <v>3</v>
      </c>
      <c r="G2704" t="str">
        <f>STANDINGS_RBI[[#This Row],[League]]&amp;STANDINGS_RBI[[#This Row],[Team]]</f>
        <v>$150 Draft Champions Mar 13 1:00 pm Lg.3901EA Sports 1HR</v>
      </c>
    </row>
    <row r="2705" spans="1:7" x14ac:dyDescent="0.25">
      <c r="A2705">
        <v>595</v>
      </c>
      <c r="B2705" t="s">
        <v>2463</v>
      </c>
      <c r="C2705" t="s">
        <v>2581</v>
      </c>
      <c r="D2705">
        <v>1024</v>
      </c>
      <c r="E2705">
        <v>2320</v>
      </c>
      <c r="F2705">
        <f t="shared" si="42"/>
        <v>4</v>
      </c>
      <c r="G2705" t="str">
        <f>STANDINGS_RBI[[#This Row],[League]]&amp;STANDINGS_RBI[[#This Row],[Team]]</f>
        <v>$150 Draft Champions Mar 13 1:00 pm Lg.3901Team Van Fleet</v>
      </c>
    </row>
    <row r="2706" spans="1:7" x14ac:dyDescent="0.25">
      <c r="A2706">
        <v>854</v>
      </c>
      <c r="B2706" t="s">
        <v>2590</v>
      </c>
      <c r="C2706" t="s">
        <v>2581</v>
      </c>
      <c r="D2706">
        <v>1001</v>
      </c>
      <c r="E2706">
        <v>2060</v>
      </c>
      <c r="F2706">
        <f t="shared" si="42"/>
        <v>5</v>
      </c>
      <c r="G2706" t="str">
        <f>STANDINGS_RBI[[#This Row],[League]]&amp;STANDINGS_RBI[[#This Row],[Team]]</f>
        <v>$150 Draft Champions Mar 13 1:00 pm Lg.3901The Union Jacks DC2</v>
      </c>
    </row>
    <row r="2707" spans="1:7" x14ac:dyDescent="0.25">
      <c r="A2707">
        <v>1027</v>
      </c>
      <c r="B2707" t="s">
        <v>2588</v>
      </c>
      <c r="C2707" t="s">
        <v>2581</v>
      </c>
      <c r="D2707">
        <v>986</v>
      </c>
      <c r="E2707">
        <v>1887</v>
      </c>
      <c r="F2707">
        <f t="shared" si="42"/>
        <v>6</v>
      </c>
      <c r="G2707" t="str">
        <f>STANDINGS_RBI[[#This Row],[League]]&amp;STANDINGS_RBI[[#This Row],[Team]]</f>
        <v>$150 Draft Champions Mar 13 1:00 pm Lg.3901Round 2 (1HR)</v>
      </c>
    </row>
    <row r="2708" spans="1:7" x14ac:dyDescent="0.25">
      <c r="A2708">
        <v>1124</v>
      </c>
      <c r="B2708" t="s">
        <v>2586</v>
      </c>
      <c r="C2708" t="s">
        <v>2581</v>
      </c>
      <c r="D2708">
        <v>978</v>
      </c>
      <c r="E2708">
        <v>1790</v>
      </c>
      <c r="F2708">
        <f t="shared" si="42"/>
        <v>7</v>
      </c>
      <c r="G2708" t="str">
        <f>STANDINGS_RBI[[#This Row],[League]]&amp;STANDINGS_RBI[[#This Row],[Team]]</f>
        <v>$150 Draft Champions Mar 13 1:00 pm Lg.3901smell the rosses</v>
      </c>
    </row>
    <row r="2709" spans="1:7" x14ac:dyDescent="0.25">
      <c r="A2709">
        <v>1209</v>
      </c>
      <c r="B2709" t="s">
        <v>2582</v>
      </c>
      <c r="C2709" t="s">
        <v>2581</v>
      </c>
      <c r="D2709">
        <v>971</v>
      </c>
      <c r="E2709">
        <v>1696</v>
      </c>
      <c r="F2709">
        <f t="shared" si="42"/>
        <v>8</v>
      </c>
      <c r="G2709" t="str">
        <f>STANDINGS_RBI[[#This Row],[League]]&amp;STANDINGS_RBI[[#This Row],[Team]]</f>
        <v>$150 Draft Champions Mar 13 1:00 pm Lg.3901DEAD PUPPIES DC4</v>
      </c>
    </row>
    <row r="2710" spans="1:7" x14ac:dyDescent="0.25">
      <c r="A2710">
        <v>1346</v>
      </c>
      <c r="B2710" t="s">
        <v>17</v>
      </c>
      <c r="C2710" t="s">
        <v>2581</v>
      </c>
      <c r="D2710">
        <v>961</v>
      </c>
      <c r="E2710">
        <v>1568.5</v>
      </c>
      <c r="F2710">
        <f t="shared" si="42"/>
        <v>9</v>
      </c>
      <c r="G2710" t="str">
        <f>STANDINGS_RBI[[#This Row],[League]]&amp;STANDINGS_RBI[[#This Row],[Team]]</f>
        <v>$150 Draft Champions Mar 13 1:00 pm Lg.3901Millertime</v>
      </c>
    </row>
    <row r="2711" spans="1:7" x14ac:dyDescent="0.25">
      <c r="A2711">
        <v>1498</v>
      </c>
      <c r="B2711" t="s">
        <v>32</v>
      </c>
      <c r="C2711" t="s">
        <v>2581</v>
      </c>
      <c r="D2711">
        <v>951</v>
      </c>
      <c r="E2711">
        <v>1416</v>
      </c>
      <c r="F2711">
        <f t="shared" si="42"/>
        <v>10</v>
      </c>
      <c r="G2711" t="str">
        <f>STANDINGS_RBI[[#This Row],[League]]&amp;STANDINGS_RBI[[#This Row],[Team]]</f>
        <v>$150 Draft Champions Mar 13 1:00 pm Lg.3901Team enfield</v>
      </c>
    </row>
    <row r="2712" spans="1:7" x14ac:dyDescent="0.25">
      <c r="A2712">
        <v>1577</v>
      </c>
      <c r="B2712" t="s">
        <v>56</v>
      </c>
      <c r="C2712" t="s">
        <v>2581</v>
      </c>
      <c r="D2712">
        <v>944</v>
      </c>
      <c r="E2712">
        <v>1328.5</v>
      </c>
      <c r="F2712">
        <f t="shared" si="42"/>
        <v>11</v>
      </c>
      <c r="G2712" t="str">
        <f>STANDINGS_RBI[[#This Row],[League]]&amp;STANDINGS_RBI[[#This Row],[Team]]</f>
        <v>$150 Draft Champions Mar 13 1:00 pm Lg.3901DOUGHBOYS</v>
      </c>
    </row>
    <row r="2713" spans="1:7" x14ac:dyDescent="0.25">
      <c r="A2713">
        <v>1723</v>
      </c>
      <c r="B2713" t="s">
        <v>2583</v>
      </c>
      <c r="C2713" t="s">
        <v>2581</v>
      </c>
      <c r="D2713">
        <v>932</v>
      </c>
      <c r="E2713">
        <v>1185.5</v>
      </c>
      <c r="F2713">
        <f t="shared" si="42"/>
        <v>12</v>
      </c>
      <c r="G2713" t="str">
        <f>STANDINGS_RBI[[#This Row],[League]]&amp;STANDINGS_RBI[[#This Row],[Team]]</f>
        <v>$150 Draft Champions Mar 13 1:00 pm Lg.3901Nocturnal Wrights</v>
      </c>
    </row>
    <row r="2714" spans="1:7" x14ac:dyDescent="0.25">
      <c r="A2714">
        <v>1839</v>
      </c>
      <c r="B2714" t="s">
        <v>53</v>
      </c>
      <c r="C2714" t="s">
        <v>2581</v>
      </c>
      <c r="D2714">
        <v>923</v>
      </c>
      <c r="E2714">
        <v>1063.5</v>
      </c>
      <c r="F2714">
        <f t="shared" si="42"/>
        <v>13</v>
      </c>
      <c r="G2714" t="str">
        <f>STANDINGS_RBI[[#This Row],[League]]&amp;STANDINGS_RBI[[#This Row],[Team]]</f>
        <v>$150 Draft Champions Mar 13 1:00 pm Lg.3901Baseball Furies</v>
      </c>
    </row>
    <row r="2715" spans="1:7" x14ac:dyDescent="0.25">
      <c r="A2715">
        <v>1940</v>
      </c>
      <c r="B2715" t="s">
        <v>2589</v>
      </c>
      <c r="C2715" t="s">
        <v>2581</v>
      </c>
      <c r="D2715">
        <v>917</v>
      </c>
      <c r="E2715">
        <v>966.5</v>
      </c>
      <c r="F2715">
        <f t="shared" si="42"/>
        <v>14</v>
      </c>
      <c r="G2715" t="str">
        <f>STANDINGS_RBI[[#This Row],[League]]&amp;STANDINGS_RBI[[#This Row],[Team]]</f>
        <v>$150 Draft Champions Mar 13 1:00 pm Lg.3901Knuckleheads DC</v>
      </c>
    </row>
    <row r="2716" spans="1:7" x14ac:dyDescent="0.25">
      <c r="A2716">
        <v>2398</v>
      </c>
      <c r="B2716" t="s">
        <v>2587</v>
      </c>
      <c r="C2716" t="s">
        <v>2581</v>
      </c>
      <c r="D2716">
        <v>869</v>
      </c>
      <c r="E2716">
        <v>510.5</v>
      </c>
      <c r="F2716">
        <f t="shared" si="42"/>
        <v>15</v>
      </c>
      <c r="G2716" t="str">
        <f>STANDINGS_RBI[[#This Row],[League]]&amp;STANDINGS_RBI[[#This Row],[Team]]</f>
        <v>$150 Draft Champions Mar 13 1:00 pm Lg.3901OKMOTS 2</v>
      </c>
    </row>
    <row r="2717" spans="1:7" x14ac:dyDescent="0.25">
      <c r="A2717">
        <v>193</v>
      </c>
      <c r="B2717" t="s">
        <v>28</v>
      </c>
      <c r="C2717" t="s">
        <v>2592</v>
      </c>
      <c r="D2717">
        <v>1079</v>
      </c>
      <c r="E2717">
        <v>2718</v>
      </c>
      <c r="F2717">
        <f t="shared" si="42"/>
        <v>1</v>
      </c>
      <c r="G2717" t="str">
        <f>STANDINGS_RBI[[#This Row],[League]]&amp;STANDINGS_RBI[[#This Row],[Team]]</f>
        <v>$150 Draft Champions Nov 27 1:00 pm Lg.3547Bats and Wingers</v>
      </c>
    </row>
    <row r="2718" spans="1:7" x14ac:dyDescent="0.25">
      <c r="A2718">
        <v>196</v>
      </c>
      <c r="B2718" t="s">
        <v>2593</v>
      </c>
      <c r="C2718" t="s">
        <v>2592</v>
      </c>
      <c r="D2718">
        <v>1078</v>
      </c>
      <c r="E2718">
        <v>2714</v>
      </c>
      <c r="F2718">
        <f t="shared" si="42"/>
        <v>2</v>
      </c>
      <c r="G2718" t="str">
        <f>STANDINGS_RBI[[#This Row],[League]]&amp;STANDINGS_RBI[[#This Row],[Team]]</f>
        <v>$150 Draft Champions Nov 27 1:00 pm Lg.3547EA Sports 4</v>
      </c>
    </row>
    <row r="2719" spans="1:7" x14ac:dyDescent="0.25">
      <c r="A2719">
        <v>333</v>
      </c>
      <c r="B2719" t="s">
        <v>207</v>
      </c>
      <c r="C2719" t="s">
        <v>2592</v>
      </c>
      <c r="D2719">
        <v>1056</v>
      </c>
      <c r="E2719">
        <v>2582</v>
      </c>
      <c r="F2719">
        <f t="shared" si="42"/>
        <v>3</v>
      </c>
      <c r="G2719" t="str">
        <f>STANDINGS_RBI[[#This Row],[League]]&amp;STANDINGS_RBI[[#This Row],[Team]]</f>
        <v>$150 Draft Champions Nov 27 1:00 pm Lg.3547Team Vogel</v>
      </c>
    </row>
    <row r="2720" spans="1:7" x14ac:dyDescent="0.25">
      <c r="A2720">
        <v>675</v>
      </c>
      <c r="B2720" t="s">
        <v>21</v>
      </c>
      <c r="C2720" t="s">
        <v>2592</v>
      </c>
      <c r="D2720">
        <v>1016</v>
      </c>
      <c r="E2720">
        <v>2235</v>
      </c>
      <c r="F2720">
        <f t="shared" si="42"/>
        <v>4</v>
      </c>
      <c r="G2720" t="str">
        <f>STANDINGS_RBI[[#This Row],[League]]&amp;STANDINGS_RBI[[#This Row],[Team]]</f>
        <v>$150 Draft Champions Nov 27 1:00 pm Lg.3547Mudhens</v>
      </c>
    </row>
    <row r="2721" spans="1:7" x14ac:dyDescent="0.25">
      <c r="A2721">
        <v>875</v>
      </c>
      <c r="B2721" t="s">
        <v>2598</v>
      </c>
      <c r="C2721" t="s">
        <v>2592</v>
      </c>
      <c r="D2721">
        <v>999</v>
      </c>
      <c r="E2721">
        <v>2037.5</v>
      </c>
      <c r="F2721">
        <f t="shared" si="42"/>
        <v>5</v>
      </c>
      <c r="G2721" t="str">
        <f>STANDINGS_RBI[[#This Row],[League]]&amp;STANDINGS_RBI[[#This Row],[Team]]</f>
        <v>$150 Draft Champions Nov 27 1:00 pm Lg.3547SEMPER FI 2</v>
      </c>
    </row>
    <row r="2722" spans="1:7" x14ac:dyDescent="0.25">
      <c r="A2722">
        <v>1459</v>
      </c>
      <c r="B2722" t="s">
        <v>2600</v>
      </c>
      <c r="C2722" t="s">
        <v>2592</v>
      </c>
      <c r="D2722">
        <v>953</v>
      </c>
      <c r="E2722">
        <v>1446</v>
      </c>
      <c r="F2722">
        <f t="shared" si="42"/>
        <v>6</v>
      </c>
      <c r="G2722" t="str">
        <f>STANDINGS_RBI[[#This Row],[League]]&amp;STANDINGS_RBI[[#This Row],[Team]]</f>
        <v>$150 Draft Champions Nov 27 1:00 pm Lg.3547BK METS FDC</v>
      </c>
    </row>
    <row r="2723" spans="1:7" x14ac:dyDescent="0.25">
      <c r="A2723">
        <v>1697</v>
      </c>
      <c r="B2723" t="s">
        <v>441</v>
      </c>
      <c r="C2723" t="s">
        <v>2592</v>
      </c>
      <c r="D2723">
        <v>934</v>
      </c>
      <c r="E2723">
        <v>1215.5</v>
      </c>
      <c r="F2723">
        <f t="shared" si="42"/>
        <v>7</v>
      </c>
      <c r="G2723" t="str">
        <f>STANDINGS_RBI[[#This Row],[League]]&amp;STANDINGS_RBI[[#This Row],[Team]]</f>
        <v>$150 Draft Champions Nov 27 1:00 pm Lg.3547Poopy Tooth 2</v>
      </c>
    </row>
    <row r="2724" spans="1:7" x14ac:dyDescent="0.25">
      <c r="A2724">
        <v>1748</v>
      </c>
      <c r="B2724" t="s">
        <v>2595</v>
      </c>
      <c r="C2724" t="s">
        <v>2592</v>
      </c>
      <c r="D2724">
        <v>930</v>
      </c>
      <c r="E2724">
        <v>1158.5</v>
      </c>
      <c r="F2724">
        <f t="shared" si="42"/>
        <v>8</v>
      </c>
      <c r="G2724" t="str">
        <f>STANDINGS_RBI[[#This Row],[League]]&amp;STANDINGS_RBI[[#This Row],[Team]]</f>
        <v>$150 Draft Champions Nov 27 1:00 pm Lg.3547Burnt Toast</v>
      </c>
    </row>
    <row r="2725" spans="1:7" x14ac:dyDescent="0.25">
      <c r="A2725">
        <v>1785</v>
      </c>
      <c r="B2725" t="s">
        <v>434</v>
      </c>
      <c r="C2725" t="s">
        <v>2592</v>
      </c>
      <c r="D2725">
        <v>928</v>
      </c>
      <c r="E2725">
        <v>1128.5</v>
      </c>
      <c r="F2725">
        <f t="shared" si="42"/>
        <v>9</v>
      </c>
      <c r="G2725" t="str">
        <f>STANDINGS_RBI[[#This Row],[League]]&amp;STANDINGS_RBI[[#This Row],[Team]]</f>
        <v>$150 Draft Champions Nov 27 1:00 pm Lg.3547Team Kent</v>
      </c>
    </row>
    <row r="2726" spans="1:7" x14ac:dyDescent="0.25">
      <c r="A2726">
        <v>1966</v>
      </c>
      <c r="B2726" t="s">
        <v>2591</v>
      </c>
      <c r="C2726" t="s">
        <v>2592</v>
      </c>
      <c r="D2726">
        <v>915</v>
      </c>
      <c r="E2726">
        <v>941</v>
      </c>
      <c r="F2726">
        <f t="shared" si="42"/>
        <v>10</v>
      </c>
      <c r="G2726" t="str">
        <f>STANDINGS_RBI[[#This Row],[League]]&amp;STANDINGS_RBI[[#This Row],[Team]]</f>
        <v>$150 Draft Champions Nov 27 1:00 pm Lg.3547Entertainment</v>
      </c>
    </row>
    <row r="2727" spans="1:7" x14ac:dyDescent="0.25">
      <c r="A2727">
        <v>2022</v>
      </c>
      <c r="B2727" t="s">
        <v>2596</v>
      </c>
      <c r="C2727" t="s">
        <v>2592</v>
      </c>
      <c r="D2727">
        <v>911</v>
      </c>
      <c r="E2727">
        <v>895.5</v>
      </c>
      <c r="F2727">
        <f t="shared" si="42"/>
        <v>11</v>
      </c>
      <c r="G2727" t="str">
        <f>STANDINGS_RBI[[#This Row],[League]]&amp;STANDINGS_RBI[[#This Row],[Team]]</f>
        <v>$150 Draft Champions Nov 27 1:00 pm Lg.3547ctmbb</v>
      </c>
    </row>
    <row r="2728" spans="1:7" x14ac:dyDescent="0.25">
      <c r="A2728">
        <v>2051</v>
      </c>
      <c r="B2728" t="s">
        <v>53</v>
      </c>
      <c r="C2728" t="s">
        <v>2592</v>
      </c>
      <c r="D2728">
        <v>907</v>
      </c>
      <c r="E2728">
        <v>857.5</v>
      </c>
      <c r="F2728">
        <f t="shared" si="42"/>
        <v>12</v>
      </c>
      <c r="G2728" t="str">
        <f>STANDINGS_RBI[[#This Row],[League]]&amp;STANDINGS_RBI[[#This Row],[Team]]</f>
        <v>$150 Draft Champions Nov 27 1:00 pm Lg.3547Baseball Furies</v>
      </c>
    </row>
    <row r="2729" spans="1:7" x14ac:dyDescent="0.25">
      <c r="A2729">
        <v>2098</v>
      </c>
      <c r="B2729" t="s">
        <v>2597</v>
      </c>
      <c r="C2729" t="s">
        <v>2592</v>
      </c>
      <c r="D2729">
        <v>903</v>
      </c>
      <c r="E2729">
        <v>812.5</v>
      </c>
      <c r="F2729">
        <f t="shared" si="42"/>
        <v>13</v>
      </c>
      <c r="G2729" t="str">
        <f>STANDINGS_RBI[[#This Row],[League]]&amp;STANDINGS_RBI[[#This Row],[Team]]</f>
        <v>$150 Draft Champions Nov 27 1:00 pm Lg.3547SILENCE SO LOUD</v>
      </c>
    </row>
    <row r="2730" spans="1:7" x14ac:dyDescent="0.25">
      <c r="A2730">
        <v>2332</v>
      </c>
      <c r="B2730" t="s">
        <v>2594</v>
      </c>
      <c r="C2730" t="s">
        <v>2592</v>
      </c>
      <c r="D2730">
        <v>877</v>
      </c>
      <c r="E2730">
        <v>575</v>
      </c>
      <c r="F2730">
        <f t="shared" si="42"/>
        <v>14</v>
      </c>
      <c r="G2730" t="str">
        <f>STANDINGS_RBI[[#This Row],[League]]&amp;STANDINGS_RBI[[#This Row],[Team]]</f>
        <v>$150 Draft Champions Nov 27 1:00 pm Lg.3547Jack Parkman Diaries</v>
      </c>
    </row>
    <row r="2731" spans="1:7" x14ac:dyDescent="0.25">
      <c r="A2731">
        <v>2487</v>
      </c>
      <c r="B2731" t="s">
        <v>2599</v>
      </c>
      <c r="C2731" t="s">
        <v>2592</v>
      </c>
      <c r="D2731">
        <v>857</v>
      </c>
      <c r="E2731">
        <v>425.5</v>
      </c>
      <c r="F2731">
        <f t="shared" si="42"/>
        <v>15</v>
      </c>
      <c r="G2731" t="str">
        <f>STANDINGS_RBI[[#This Row],[League]]&amp;STANDINGS_RBI[[#This Row],[Team]]</f>
        <v>$150 Draft Champions Nov 27 1:00 pm Lg.3547Madcow - DC2</v>
      </c>
    </row>
    <row r="2732" spans="1:7" x14ac:dyDescent="0.25">
      <c r="A2732">
        <v>59</v>
      </c>
      <c r="B2732" t="s">
        <v>2607</v>
      </c>
      <c r="C2732" t="s">
        <v>2602</v>
      </c>
      <c r="D2732">
        <v>1125</v>
      </c>
      <c r="E2732">
        <v>2853</v>
      </c>
      <c r="F2732">
        <f t="shared" si="42"/>
        <v>1</v>
      </c>
      <c r="G2732" t="str">
        <f>STANDINGS_RBI[[#This Row],[League]]&amp;STANDINGS_RBI[[#This Row],[Team]]</f>
        <v>$150 Draft Champions Nov 27 1:00 pm Lg.3548Tiltowait</v>
      </c>
    </row>
    <row r="2733" spans="1:7" x14ac:dyDescent="0.25">
      <c r="A2733">
        <v>169</v>
      </c>
      <c r="B2733" t="s">
        <v>56</v>
      </c>
      <c r="C2733" t="s">
        <v>2602</v>
      </c>
      <c r="D2733">
        <v>1085</v>
      </c>
      <c r="E2733">
        <v>2741.5</v>
      </c>
      <c r="F2733">
        <f t="shared" si="42"/>
        <v>2</v>
      </c>
      <c r="G2733" t="str">
        <f>STANDINGS_RBI[[#This Row],[League]]&amp;STANDINGS_RBI[[#This Row],[Team]]</f>
        <v>$150 Draft Champions Nov 27 1:00 pm Lg.3548DOUGHBOYS</v>
      </c>
    </row>
    <row r="2734" spans="1:7" x14ac:dyDescent="0.25">
      <c r="A2734">
        <v>284</v>
      </c>
      <c r="B2734" t="s">
        <v>2608</v>
      </c>
      <c r="C2734" t="s">
        <v>2602</v>
      </c>
      <c r="D2734">
        <v>1062</v>
      </c>
      <c r="E2734">
        <v>2625.5</v>
      </c>
      <c r="F2734">
        <f t="shared" si="42"/>
        <v>3</v>
      </c>
      <c r="G2734" t="str">
        <f>STANDINGS_RBI[[#This Row],[League]]&amp;STANDINGS_RBI[[#This Row],[Team]]</f>
        <v>$150 Draft Champions Nov 27 1:00 pm Lg.3548No Small Ball</v>
      </c>
    </row>
    <row r="2735" spans="1:7" x14ac:dyDescent="0.25">
      <c r="A2735">
        <v>305</v>
      </c>
      <c r="B2735" t="s">
        <v>2606</v>
      </c>
      <c r="C2735" t="s">
        <v>2602</v>
      </c>
      <c r="D2735">
        <v>1060</v>
      </c>
      <c r="E2735">
        <v>2609</v>
      </c>
      <c r="F2735">
        <f t="shared" si="42"/>
        <v>4</v>
      </c>
      <c r="G2735" t="str">
        <f>STANDINGS_RBI[[#This Row],[League]]&amp;STANDINGS_RBI[[#This Row],[Team]]</f>
        <v>$150 Draft Champions Nov 27 1:00 pm Lg.3548The Achievers - DC 1</v>
      </c>
    </row>
    <row r="2736" spans="1:7" x14ac:dyDescent="0.25">
      <c r="A2736">
        <v>480</v>
      </c>
      <c r="B2736" t="s">
        <v>2601</v>
      </c>
      <c r="C2736" t="s">
        <v>2602</v>
      </c>
      <c r="D2736">
        <v>1037</v>
      </c>
      <c r="E2736">
        <v>2428.5</v>
      </c>
      <c r="F2736">
        <f t="shared" si="42"/>
        <v>5</v>
      </c>
      <c r="G2736" t="str">
        <f>STANDINGS_RBI[[#This Row],[League]]&amp;STANDINGS_RBI[[#This Row],[Team]]</f>
        <v>$150 Draft Champions Nov 27 1:00 pm Lg.3548Slapnut Repellent</v>
      </c>
    </row>
    <row r="2737" spans="1:7" x14ac:dyDescent="0.25">
      <c r="A2737">
        <v>899</v>
      </c>
      <c r="B2737" t="s">
        <v>36</v>
      </c>
      <c r="C2737" t="s">
        <v>2602</v>
      </c>
      <c r="D2737">
        <v>997</v>
      </c>
      <c r="E2737">
        <v>2010</v>
      </c>
      <c r="F2737">
        <f t="shared" si="42"/>
        <v>6</v>
      </c>
      <c r="G2737" t="str">
        <f>STANDINGS_RBI[[#This Row],[League]]&amp;STANDINGS_RBI[[#This Row],[Team]]</f>
        <v>$150 Draft Champions Nov 27 1:00 pm Lg.3548PACO THYME</v>
      </c>
    </row>
    <row r="2738" spans="1:7" x14ac:dyDescent="0.25">
      <c r="A2738">
        <v>1031</v>
      </c>
      <c r="B2738" t="s">
        <v>266</v>
      </c>
      <c r="C2738" t="s">
        <v>2602</v>
      </c>
      <c r="D2738">
        <v>985</v>
      </c>
      <c r="E2738">
        <v>1875.5</v>
      </c>
      <c r="F2738">
        <f t="shared" si="42"/>
        <v>7</v>
      </c>
      <c r="G2738" t="str">
        <f>STANDINGS_RBI[[#This Row],[League]]&amp;STANDINGS_RBI[[#This Row],[Team]]</f>
        <v>$150 Draft Champions Nov 27 1:00 pm Lg.3548Bronx Yankees (DC2)</v>
      </c>
    </row>
    <row r="2739" spans="1:7" x14ac:dyDescent="0.25">
      <c r="A2739">
        <v>1158</v>
      </c>
      <c r="B2739" t="s">
        <v>2612</v>
      </c>
      <c r="C2739" t="s">
        <v>2602</v>
      </c>
      <c r="D2739">
        <v>975</v>
      </c>
      <c r="E2739">
        <v>1753.5</v>
      </c>
      <c r="F2739">
        <f t="shared" si="42"/>
        <v>8</v>
      </c>
      <c r="G2739" t="str">
        <f>STANDINGS_RBI[[#This Row],[League]]&amp;STANDINGS_RBI[[#This Row],[Team]]</f>
        <v>$150 Draft Champions Nov 27 1:00 pm Lg.3548SEMPER FI 3</v>
      </c>
    </row>
    <row r="2740" spans="1:7" x14ac:dyDescent="0.25">
      <c r="A2740">
        <v>1504</v>
      </c>
      <c r="B2740" t="s">
        <v>2604</v>
      </c>
      <c r="C2740" t="s">
        <v>2602</v>
      </c>
      <c r="D2740">
        <v>950</v>
      </c>
      <c r="E2740">
        <v>1401.5</v>
      </c>
      <c r="F2740">
        <f t="shared" si="42"/>
        <v>9</v>
      </c>
      <c r="G2740" t="str">
        <f>STANDINGS_RBI[[#This Row],[League]]&amp;STANDINGS_RBI[[#This Row],[Team]]</f>
        <v>$150 Draft Champions Nov 27 1:00 pm Lg.3548Dock's Dose</v>
      </c>
    </row>
    <row r="2741" spans="1:7" x14ac:dyDescent="0.25">
      <c r="A2741">
        <v>1696</v>
      </c>
      <c r="B2741" t="s">
        <v>2603</v>
      </c>
      <c r="C2741" t="s">
        <v>2602</v>
      </c>
      <c r="D2741">
        <v>934</v>
      </c>
      <c r="E2741">
        <v>1215.5</v>
      </c>
      <c r="F2741">
        <f t="shared" si="42"/>
        <v>10</v>
      </c>
      <c r="G2741" t="str">
        <f>STANDINGS_RBI[[#This Row],[League]]&amp;STANDINGS_RBI[[#This Row],[Team]]</f>
        <v>$150 Draft Champions Nov 27 1:00 pm Lg.3548Lets Go Metz 1</v>
      </c>
    </row>
    <row r="2742" spans="1:7" x14ac:dyDescent="0.25">
      <c r="A2742">
        <v>1729</v>
      </c>
      <c r="B2742" t="s">
        <v>139</v>
      </c>
      <c r="C2742" t="s">
        <v>2602</v>
      </c>
      <c r="D2742">
        <v>932</v>
      </c>
      <c r="E2742">
        <v>1185.5</v>
      </c>
      <c r="F2742">
        <f t="shared" si="42"/>
        <v>11</v>
      </c>
      <c r="G2742" t="str">
        <f>STANDINGS_RBI[[#This Row],[League]]&amp;STANDINGS_RBI[[#This Row],[Team]]</f>
        <v>$150 Draft Champions Nov 27 1:00 pm Lg.3548Surrender Dorothy! (1)</v>
      </c>
    </row>
    <row r="2743" spans="1:7" x14ac:dyDescent="0.25">
      <c r="A2743">
        <v>2224</v>
      </c>
      <c r="B2743" t="s">
        <v>2605</v>
      </c>
      <c r="C2743" t="s">
        <v>2602</v>
      </c>
      <c r="D2743">
        <v>892</v>
      </c>
      <c r="E2743">
        <v>692</v>
      </c>
      <c r="F2743">
        <f t="shared" si="42"/>
        <v>12</v>
      </c>
      <c r="G2743" t="str">
        <f>STANDINGS_RBI[[#This Row],[League]]&amp;STANDINGS_RBI[[#This Row],[Team]]</f>
        <v>$150 Draft Champions Nov 27 1:00 pm Lg.3548Wolves</v>
      </c>
    </row>
    <row r="2744" spans="1:7" x14ac:dyDescent="0.25">
      <c r="A2744">
        <v>2370</v>
      </c>
      <c r="B2744" t="s">
        <v>2609</v>
      </c>
      <c r="C2744" t="s">
        <v>2602</v>
      </c>
      <c r="D2744">
        <v>873</v>
      </c>
      <c r="E2744">
        <v>540</v>
      </c>
      <c r="F2744">
        <f t="shared" si="42"/>
        <v>13</v>
      </c>
      <c r="G2744" t="str">
        <f>STANDINGS_RBI[[#This Row],[League]]&amp;STANDINGS_RBI[[#This Row],[Team]]</f>
        <v>$150 Draft Champions Nov 27 1:00 pm Lg.3548Double Dipper</v>
      </c>
    </row>
    <row r="2745" spans="1:7" x14ac:dyDescent="0.25">
      <c r="A2745">
        <v>2440</v>
      </c>
      <c r="B2745" t="s">
        <v>2610</v>
      </c>
      <c r="C2745" t="s">
        <v>2602</v>
      </c>
      <c r="D2745">
        <v>863</v>
      </c>
      <c r="E2745">
        <v>471</v>
      </c>
      <c r="F2745">
        <f t="shared" si="42"/>
        <v>14</v>
      </c>
      <c r="G2745" t="str">
        <f>STANDINGS_RBI[[#This Row],[League]]&amp;STANDINGS_RBI[[#This Row],[Team]]</f>
        <v>$150 Draft Champions Nov 27 1:00 pm Lg.3548I got milk money from My Mom</v>
      </c>
    </row>
    <row r="2746" spans="1:7" x14ac:dyDescent="0.25">
      <c r="A2746">
        <v>2903</v>
      </c>
      <c r="B2746" t="s">
        <v>2611</v>
      </c>
      <c r="C2746" t="s">
        <v>2602</v>
      </c>
      <c r="D2746">
        <v>654</v>
      </c>
      <c r="E2746">
        <v>8</v>
      </c>
      <c r="F2746">
        <f t="shared" si="42"/>
        <v>15</v>
      </c>
      <c r="G2746" t="str">
        <f>STANDINGS_RBI[[#This Row],[League]]&amp;STANDINGS_RBI[[#This Row],[Team]]</f>
        <v>$150 Draft Champions Nov 27 1:00 pm Lg.3548Beasley Magnani DC1</v>
      </c>
    </row>
    <row r="2747" spans="1:7" x14ac:dyDescent="0.25">
      <c r="A2747">
        <v>37</v>
      </c>
      <c r="B2747" t="s">
        <v>2617</v>
      </c>
      <c r="C2747" t="s">
        <v>2614</v>
      </c>
      <c r="D2747">
        <v>1134</v>
      </c>
      <c r="E2747">
        <v>2874.5</v>
      </c>
      <c r="F2747">
        <f t="shared" si="42"/>
        <v>1</v>
      </c>
      <c r="G2747" t="str">
        <f>STANDINGS_RBI[[#This Row],[League]]&amp;STANDINGS_RBI[[#This Row],[Team]]</f>
        <v>$150 Draft Champions Nov 27 1:00 pm Lg.3549Poopy Tooth 1</v>
      </c>
    </row>
    <row r="2748" spans="1:7" x14ac:dyDescent="0.25">
      <c r="A2748">
        <v>57</v>
      </c>
      <c r="B2748" t="s">
        <v>2613</v>
      </c>
      <c r="C2748" t="s">
        <v>2614</v>
      </c>
      <c r="D2748">
        <v>1125</v>
      </c>
      <c r="E2748">
        <v>2853</v>
      </c>
      <c r="F2748">
        <f t="shared" si="42"/>
        <v>2</v>
      </c>
      <c r="G2748" t="str">
        <f>STANDINGS_RBI[[#This Row],[League]]&amp;STANDINGS_RBI[[#This Row],[Team]]</f>
        <v>$150 Draft Champions Nov 27 1:00 pm Lg.3549ChipChopChip1</v>
      </c>
    </row>
    <row r="2749" spans="1:7" x14ac:dyDescent="0.25">
      <c r="A2749">
        <v>144</v>
      </c>
      <c r="B2749" t="s">
        <v>2621</v>
      </c>
      <c r="C2749" t="s">
        <v>2614</v>
      </c>
      <c r="D2749">
        <v>1090</v>
      </c>
      <c r="E2749">
        <v>2765.5</v>
      </c>
      <c r="F2749">
        <f t="shared" si="42"/>
        <v>3</v>
      </c>
      <c r="G2749" t="str">
        <f>STANDINGS_RBI[[#This Row],[League]]&amp;STANDINGS_RBI[[#This Row],[Team]]</f>
        <v>$150 Draft Champions Nov 27 1:00 pm Lg.3549I Roll With Reginald</v>
      </c>
    </row>
    <row r="2750" spans="1:7" x14ac:dyDescent="0.25">
      <c r="A2750">
        <v>239</v>
      </c>
      <c r="B2750" t="s">
        <v>2615</v>
      </c>
      <c r="C2750" t="s">
        <v>2614</v>
      </c>
      <c r="D2750">
        <v>1071</v>
      </c>
      <c r="E2750">
        <v>2673</v>
      </c>
      <c r="F2750">
        <f t="shared" si="42"/>
        <v>4</v>
      </c>
      <c r="G2750" t="str">
        <f>STANDINGS_RBI[[#This Row],[League]]&amp;STANDINGS_RBI[[#This Row],[Team]]</f>
        <v>$150 Draft Champions Nov 27 1:00 pm Lg.3549Trout Sale Bum</v>
      </c>
    </row>
    <row r="2751" spans="1:7" x14ac:dyDescent="0.25">
      <c r="A2751">
        <v>818</v>
      </c>
      <c r="B2751" t="s">
        <v>235</v>
      </c>
      <c r="C2751" t="s">
        <v>2614</v>
      </c>
      <c r="D2751">
        <v>1004</v>
      </c>
      <c r="E2751">
        <v>2098</v>
      </c>
      <c r="F2751">
        <f t="shared" si="42"/>
        <v>5</v>
      </c>
      <c r="G2751" t="str">
        <f>STANDINGS_RBI[[#This Row],[League]]&amp;STANDINGS_RBI[[#This Row],[Team]]</f>
        <v>$150 Draft Champions Nov 27 1:00 pm Lg.3549Winston The Wolf</v>
      </c>
    </row>
    <row r="2752" spans="1:7" x14ac:dyDescent="0.25">
      <c r="A2752">
        <v>1618</v>
      </c>
      <c r="B2752" t="s">
        <v>2623</v>
      </c>
      <c r="C2752" t="s">
        <v>2614</v>
      </c>
      <c r="D2752">
        <v>940</v>
      </c>
      <c r="E2752">
        <v>1287</v>
      </c>
      <c r="F2752">
        <f t="shared" si="42"/>
        <v>6</v>
      </c>
      <c r="G2752" t="str">
        <f>STANDINGS_RBI[[#This Row],[League]]&amp;STANDINGS_RBI[[#This Row],[Team]]</f>
        <v>$150 Draft Champions Nov 27 1:00 pm Lg.35492DC WAGGENER</v>
      </c>
    </row>
    <row r="2753" spans="1:7" x14ac:dyDescent="0.25">
      <c r="A2753">
        <v>2075</v>
      </c>
      <c r="B2753" t="s">
        <v>128</v>
      </c>
      <c r="C2753" t="s">
        <v>2614</v>
      </c>
      <c r="D2753">
        <v>905</v>
      </c>
      <c r="E2753">
        <v>838</v>
      </c>
      <c r="F2753">
        <f t="shared" si="42"/>
        <v>7</v>
      </c>
      <c r="G2753" t="str">
        <f>STANDINGS_RBI[[#This Row],[League]]&amp;STANDINGS_RBI[[#This Row],[Team]]</f>
        <v>$150 Draft Champions Nov 27 1:00 pm Lg.3549Team Boelkens</v>
      </c>
    </row>
    <row r="2754" spans="1:7" x14ac:dyDescent="0.25">
      <c r="A2754">
        <v>2117</v>
      </c>
      <c r="B2754" t="s">
        <v>2618</v>
      </c>
      <c r="C2754" t="s">
        <v>2614</v>
      </c>
      <c r="D2754">
        <v>901</v>
      </c>
      <c r="E2754">
        <v>788</v>
      </c>
      <c r="F2754">
        <f t="shared" si="42"/>
        <v>8</v>
      </c>
      <c r="G2754" t="str">
        <f>STANDINGS_RBI[[#This Row],[League]]&amp;STANDINGS_RBI[[#This Row],[Team]]</f>
        <v>$150 Draft Champions Nov 27 1:00 pm Lg.3549Diamond Studs</v>
      </c>
    </row>
    <row r="2755" spans="1:7" x14ac:dyDescent="0.25">
      <c r="A2755">
        <v>2196</v>
      </c>
      <c r="B2755" t="s">
        <v>2620</v>
      </c>
      <c r="C2755" t="s">
        <v>2614</v>
      </c>
      <c r="D2755">
        <v>894</v>
      </c>
      <c r="E2755">
        <v>710.5</v>
      </c>
      <c r="F2755">
        <f t="shared" ref="F2755:F2818" si="43">IF(C2755=C2754,F2754+1,1)</f>
        <v>9</v>
      </c>
      <c r="G2755" t="str">
        <f>STANDINGS_RBI[[#This Row],[League]]&amp;STANDINGS_RBI[[#This Row],[Team]]</f>
        <v>$150 Draft Champions Nov 27 1:00 pm Lg.3549Augusta Gators</v>
      </c>
    </row>
    <row r="2756" spans="1:7" x14ac:dyDescent="0.25">
      <c r="A2756">
        <v>2202</v>
      </c>
      <c r="B2756" t="s">
        <v>2616</v>
      </c>
      <c r="C2756" t="s">
        <v>2614</v>
      </c>
      <c r="D2756">
        <v>894</v>
      </c>
      <c r="E2756">
        <v>710.5</v>
      </c>
      <c r="F2756">
        <f t="shared" si="43"/>
        <v>10</v>
      </c>
      <c r="G2756" t="str">
        <f>STANDINGS_RBI[[#This Row],[League]]&amp;STANDINGS_RBI[[#This Row],[Team]]</f>
        <v>$150 Draft Champions Nov 27 1:00 pm Lg.3549Peppa Puig</v>
      </c>
    </row>
    <row r="2757" spans="1:7" x14ac:dyDescent="0.25">
      <c r="A2757">
        <v>2236</v>
      </c>
      <c r="B2757" t="s">
        <v>2619</v>
      </c>
      <c r="C2757" t="s">
        <v>2614</v>
      </c>
      <c r="D2757">
        <v>890</v>
      </c>
      <c r="E2757">
        <v>672.5</v>
      </c>
      <c r="F2757">
        <f t="shared" si="43"/>
        <v>11</v>
      </c>
      <c r="G2757" t="str">
        <f>STANDINGS_RBI[[#This Row],[League]]&amp;STANDINGS_RBI[[#This Row],[Team]]</f>
        <v>$150 Draft Champions Nov 27 1:00 pm Lg.3549Gators</v>
      </c>
    </row>
    <row r="2758" spans="1:7" x14ac:dyDescent="0.25">
      <c r="A2758">
        <v>2553</v>
      </c>
      <c r="B2758" t="s">
        <v>242</v>
      </c>
      <c r="C2758" t="s">
        <v>2614</v>
      </c>
      <c r="D2758">
        <v>846</v>
      </c>
      <c r="E2758">
        <v>357</v>
      </c>
      <c r="F2758">
        <f t="shared" si="43"/>
        <v>12</v>
      </c>
      <c r="G2758" t="str">
        <f>STANDINGS_RBI[[#This Row],[League]]&amp;STANDINGS_RBI[[#This Row],[Team]]</f>
        <v>$150 Draft Champions Nov 27 1:00 pm Lg.3549Cyclones</v>
      </c>
    </row>
    <row r="2759" spans="1:7" x14ac:dyDescent="0.25">
      <c r="A2759">
        <v>2562</v>
      </c>
      <c r="B2759" t="s">
        <v>2622</v>
      </c>
      <c r="C2759" t="s">
        <v>2614</v>
      </c>
      <c r="D2759">
        <v>845</v>
      </c>
      <c r="E2759">
        <v>352</v>
      </c>
      <c r="F2759">
        <f t="shared" si="43"/>
        <v>13</v>
      </c>
      <c r="G2759" t="str">
        <f>STANDINGS_RBI[[#This Row],[League]]&amp;STANDINGS_RBI[[#This Row],[Team]]</f>
        <v>$150 Draft Champions Nov 27 1:00 pm Lg.3549Team Lowy</v>
      </c>
    </row>
    <row r="2760" spans="1:7" x14ac:dyDescent="0.25">
      <c r="A2760">
        <v>2616</v>
      </c>
      <c r="B2760" t="s">
        <v>468</v>
      </c>
      <c r="C2760" t="s">
        <v>2614</v>
      </c>
      <c r="D2760">
        <v>836</v>
      </c>
      <c r="E2760">
        <v>295.5</v>
      </c>
      <c r="F2760">
        <f t="shared" si="43"/>
        <v>14</v>
      </c>
      <c r="G2760" t="str">
        <f>STANDINGS_RBI[[#This Row],[League]]&amp;STANDINGS_RBI[[#This Row],[Team]]</f>
        <v>$150 Draft Champions Nov 27 1:00 pm Lg.3549Spiked by Cobb</v>
      </c>
    </row>
    <row r="2761" spans="1:7" x14ac:dyDescent="0.25">
      <c r="A2761">
        <v>2873</v>
      </c>
      <c r="B2761" t="s">
        <v>508</v>
      </c>
      <c r="C2761" t="s">
        <v>2614</v>
      </c>
      <c r="D2761">
        <v>735</v>
      </c>
      <c r="E2761">
        <v>37.5</v>
      </c>
      <c r="F2761">
        <f t="shared" si="43"/>
        <v>15</v>
      </c>
      <c r="G2761" t="str">
        <f>STANDINGS_RBI[[#This Row],[League]]&amp;STANDINGS_RBI[[#This Row],[Team]]</f>
        <v>$150 Draft Champions Nov 27 1:00 pm Lg.3549Team Robinson</v>
      </c>
    </row>
    <row r="2762" spans="1:7" x14ac:dyDescent="0.25">
      <c r="A2762">
        <v>207</v>
      </c>
      <c r="B2762" t="s">
        <v>361</v>
      </c>
      <c r="C2762" t="s">
        <v>2625</v>
      </c>
      <c r="D2762">
        <v>1076</v>
      </c>
      <c r="E2762">
        <v>2703.5</v>
      </c>
      <c r="F2762">
        <f t="shared" si="43"/>
        <v>1</v>
      </c>
      <c r="G2762" t="str">
        <f>STANDINGS_RBI[[#This Row],[League]]&amp;STANDINGS_RBI[[#This Row],[Team]]</f>
        <v>$400 Draft Champions Feb 01 1:00 pm Lg.3644Team Bevis</v>
      </c>
    </row>
    <row r="2763" spans="1:7" x14ac:dyDescent="0.25">
      <c r="A2763">
        <v>407</v>
      </c>
      <c r="B2763" t="s">
        <v>2626</v>
      </c>
      <c r="C2763" t="s">
        <v>2625</v>
      </c>
      <c r="D2763">
        <v>1046</v>
      </c>
      <c r="E2763">
        <v>2501.5</v>
      </c>
      <c r="F2763">
        <f t="shared" si="43"/>
        <v>2</v>
      </c>
      <c r="G2763" t="str">
        <f>STANDINGS_RBI[[#This Row],[League]]&amp;STANDINGS_RBI[[#This Row],[Team]]</f>
        <v>$400 Draft Champions Feb 01 1:00 pm Lg.3644Into the Crypts of Reyes</v>
      </c>
    </row>
    <row r="2764" spans="1:7" x14ac:dyDescent="0.25">
      <c r="A2764">
        <v>420</v>
      </c>
      <c r="B2764" t="s">
        <v>2633</v>
      </c>
      <c r="C2764" t="s">
        <v>2625</v>
      </c>
      <c r="D2764">
        <v>1044</v>
      </c>
      <c r="E2764">
        <v>2487.5</v>
      </c>
      <c r="F2764">
        <f t="shared" si="43"/>
        <v>3</v>
      </c>
      <c r="G2764" t="str">
        <f>STANDINGS_RBI[[#This Row],[League]]&amp;STANDINGS_RBI[[#This Row],[Team]]</f>
        <v>$400 Draft Champions Feb 01 1:00 pm Lg.3644Draughtsman 2</v>
      </c>
    </row>
    <row r="2765" spans="1:7" x14ac:dyDescent="0.25">
      <c r="A2765">
        <v>462</v>
      </c>
      <c r="B2765" t="s">
        <v>2630</v>
      </c>
      <c r="C2765" t="s">
        <v>2625</v>
      </c>
      <c r="D2765">
        <v>1040</v>
      </c>
      <c r="E2765">
        <v>2449.5</v>
      </c>
      <c r="F2765">
        <f t="shared" si="43"/>
        <v>4</v>
      </c>
      <c r="G2765" t="str">
        <f>STANDINGS_RBI[[#This Row],[League]]&amp;STANDINGS_RBI[[#This Row],[Team]]</f>
        <v>$400 Draft Champions Feb 01 1:00 pm Lg.3644Tdot Tanks 3</v>
      </c>
    </row>
    <row r="2766" spans="1:7" x14ac:dyDescent="0.25">
      <c r="A2766">
        <v>463</v>
      </c>
      <c r="B2766" t="s">
        <v>144</v>
      </c>
      <c r="C2766" t="s">
        <v>2625</v>
      </c>
      <c r="D2766">
        <v>1040</v>
      </c>
      <c r="E2766">
        <v>2449.5</v>
      </c>
      <c r="F2766">
        <f t="shared" si="43"/>
        <v>5</v>
      </c>
      <c r="G2766" t="str">
        <f>STANDINGS_RBI[[#This Row],[League]]&amp;STANDINGS_RBI[[#This Row],[Team]]</f>
        <v>$400 Draft Champions Feb 01 1:00 pm Lg.3644Team Burns</v>
      </c>
    </row>
    <row r="2767" spans="1:7" x14ac:dyDescent="0.25">
      <c r="A2767">
        <v>894</v>
      </c>
      <c r="B2767" t="s">
        <v>335</v>
      </c>
      <c r="C2767" t="s">
        <v>2625</v>
      </c>
      <c r="D2767">
        <v>998</v>
      </c>
      <c r="E2767">
        <v>2023</v>
      </c>
      <c r="F2767">
        <f t="shared" si="43"/>
        <v>6</v>
      </c>
      <c r="G2767" t="str">
        <f>STANDINGS_RBI[[#This Row],[League]]&amp;STANDINGS_RBI[[#This Row],[Team]]</f>
        <v>$400 Draft Champions Feb 01 1:00 pm Lg.3644deadmoneyE</v>
      </c>
    </row>
    <row r="2768" spans="1:7" x14ac:dyDescent="0.25">
      <c r="A2768">
        <v>1007</v>
      </c>
      <c r="B2768" t="s">
        <v>2629</v>
      </c>
      <c r="C2768" t="s">
        <v>2625</v>
      </c>
      <c r="D2768">
        <v>987</v>
      </c>
      <c r="E2768">
        <v>1901</v>
      </c>
      <c r="F2768">
        <f t="shared" si="43"/>
        <v>7</v>
      </c>
      <c r="G2768" t="str">
        <f>STANDINGS_RBI[[#This Row],[League]]&amp;STANDINGS_RBI[[#This Row],[Team]]</f>
        <v>$400 Draft Champions Feb 01 1:00 pm Lg.3644Lennon/McCartney</v>
      </c>
    </row>
    <row r="2769" spans="1:7" x14ac:dyDescent="0.25">
      <c r="A2769">
        <v>1261</v>
      </c>
      <c r="B2769" t="s">
        <v>508</v>
      </c>
      <c r="C2769" t="s">
        <v>2625</v>
      </c>
      <c r="D2769">
        <v>967</v>
      </c>
      <c r="E2769">
        <v>1651</v>
      </c>
      <c r="F2769">
        <f t="shared" si="43"/>
        <v>8</v>
      </c>
      <c r="G2769" t="str">
        <f>STANDINGS_RBI[[#This Row],[League]]&amp;STANDINGS_RBI[[#This Row],[Team]]</f>
        <v>$400 Draft Champions Feb 01 1:00 pm Lg.3644Team Robinson</v>
      </c>
    </row>
    <row r="2770" spans="1:7" x14ac:dyDescent="0.25">
      <c r="A2770">
        <v>1445</v>
      </c>
      <c r="B2770" t="s">
        <v>2628</v>
      </c>
      <c r="C2770" t="s">
        <v>2625</v>
      </c>
      <c r="D2770">
        <v>954</v>
      </c>
      <c r="E2770">
        <v>1463.5</v>
      </c>
      <c r="F2770">
        <f t="shared" si="43"/>
        <v>9</v>
      </c>
      <c r="G2770" t="str">
        <f>STANDINGS_RBI[[#This Row],[League]]&amp;STANDINGS_RBI[[#This Row],[Team]]</f>
        <v>$400 Draft Champions Feb 01 1:00 pm Lg.3644Le Chat Noir</v>
      </c>
    </row>
    <row r="2771" spans="1:7" x14ac:dyDescent="0.25">
      <c r="A2771">
        <v>1699</v>
      </c>
      <c r="B2771" t="s">
        <v>2634</v>
      </c>
      <c r="C2771" t="s">
        <v>2625</v>
      </c>
      <c r="D2771">
        <v>934</v>
      </c>
      <c r="E2771">
        <v>1215.5</v>
      </c>
      <c r="F2771">
        <f t="shared" si="43"/>
        <v>10</v>
      </c>
      <c r="G2771" t="str">
        <f>STANDINGS_RBI[[#This Row],[League]]&amp;STANDINGS_RBI[[#This Row],[Team]]</f>
        <v>$400 Draft Champions Feb 01 1:00 pm Lg.3644Run Like Dixie</v>
      </c>
    </row>
    <row r="2772" spans="1:7" x14ac:dyDescent="0.25">
      <c r="A2772">
        <v>1811</v>
      </c>
      <c r="B2772" t="s">
        <v>2631</v>
      </c>
      <c r="C2772" t="s">
        <v>2625</v>
      </c>
      <c r="D2772">
        <v>925</v>
      </c>
      <c r="E2772">
        <v>1096.5</v>
      </c>
      <c r="F2772">
        <f t="shared" si="43"/>
        <v>11</v>
      </c>
      <c r="G2772" t="str">
        <f>STANDINGS_RBI[[#This Row],[League]]&amp;STANDINGS_RBI[[#This Row],[Team]]</f>
        <v>$400 Draft Champions Feb 01 1:00 pm Lg.3644Dangle - snipe</v>
      </c>
    </row>
    <row r="2773" spans="1:7" x14ac:dyDescent="0.25">
      <c r="A2773">
        <v>2256</v>
      </c>
      <c r="B2773" t="s">
        <v>2627</v>
      </c>
      <c r="C2773" t="s">
        <v>2625</v>
      </c>
      <c r="D2773">
        <v>888</v>
      </c>
      <c r="E2773">
        <v>655</v>
      </c>
      <c r="F2773">
        <f t="shared" si="43"/>
        <v>12</v>
      </c>
      <c r="G2773" t="str">
        <f>STANDINGS_RBI[[#This Row],[League]]&amp;STANDINGS_RBI[[#This Row],[Team]]</f>
        <v>$400 Draft Champions Feb 01 1:00 pm Lg.3644Team Shovein</v>
      </c>
    </row>
    <row r="2774" spans="1:7" x14ac:dyDescent="0.25">
      <c r="A2774">
        <v>2433</v>
      </c>
      <c r="B2774" t="s">
        <v>2624</v>
      </c>
      <c r="C2774" t="s">
        <v>2625</v>
      </c>
      <c r="D2774">
        <v>864</v>
      </c>
      <c r="E2774">
        <v>480</v>
      </c>
      <c r="F2774">
        <f t="shared" si="43"/>
        <v>13</v>
      </c>
      <c r="G2774" t="str">
        <f>STANDINGS_RBI[[#This Row],[League]]&amp;STANDINGS_RBI[[#This Row],[Team]]</f>
        <v>$400 Draft Champions Feb 01 1:00 pm Lg.3644Spartans</v>
      </c>
    </row>
    <row r="2775" spans="1:7" x14ac:dyDescent="0.25">
      <c r="A2775">
        <v>2555</v>
      </c>
      <c r="B2775" t="s">
        <v>2632</v>
      </c>
      <c r="C2775" t="s">
        <v>2625</v>
      </c>
      <c r="D2775">
        <v>846</v>
      </c>
      <c r="E2775">
        <v>357</v>
      </c>
      <c r="F2775">
        <f t="shared" si="43"/>
        <v>14</v>
      </c>
      <c r="G2775" t="str">
        <f>STANDINGS_RBI[[#This Row],[League]]&amp;STANDINGS_RBI[[#This Row],[Team]]</f>
        <v>$400 Draft Champions Feb 01 1:00 pm Lg.3644The O-Faces</v>
      </c>
    </row>
    <row r="2776" spans="1:7" x14ac:dyDescent="0.25">
      <c r="A2776">
        <v>2731</v>
      </c>
      <c r="B2776" t="s">
        <v>889</v>
      </c>
      <c r="C2776" t="s">
        <v>2625</v>
      </c>
      <c r="D2776">
        <v>810</v>
      </c>
      <c r="E2776">
        <v>181</v>
      </c>
      <c r="F2776">
        <f t="shared" si="43"/>
        <v>15</v>
      </c>
      <c r="G2776" t="str">
        <f>STANDINGS_RBI[[#This Row],[League]]&amp;STANDINGS_RBI[[#This Row],[Team]]</f>
        <v>$400 Draft Champions Feb 01 1:00 pm Lg.3644Team Thompson</v>
      </c>
    </row>
    <row r="2777" spans="1:7" x14ac:dyDescent="0.25">
      <c r="A2777">
        <v>297</v>
      </c>
      <c r="B2777" t="s">
        <v>267</v>
      </c>
      <c r="C2777" t="s">
        <v>2636</v>
      </c>
      <c r="D2777">
        <v>1061</v>
      </c>
      <c r="E2777">
        <v>2618</v>
      </c>
      <c r="F2777">
        <f t="shared" si="43"/>
        <v>1</v>
      </c>
      <c r="G2777" t="str">
        <f>STANDINGS_RBI[[#This Row],[League]]&amp;STANDINGS_RBI[[#This Row],[Team]]</f>
        <v>$400 Draft Champions Feb 06 1:00 pm Lg.3660Team Ratner</v>
      </c>
    </row>
    <row r="2778" spans="1:7" x14ac:dyDescent="0.25">
      <c r="A2778">
        <v>317</v>
      </c>
      <c r="B2778" t="s">
        <v>2641</v>
      </c>
      <c r="C2778" t="s">
        <v>2636</v>
      </c>
      <c r="D2778">
        <v>1058</v>
      </c>
      <c r="E2778">
        <v>2595</v>
      </c>
      <c r="F2778">
        <f t="shared" si="43"/>
        <v>2</v>
      </c>
      <c r="G2778" t="str">
        <f>STANDINGS_RBI[[#This Row],[League]]&amp;STANDINGS_RBI[[#This Row],[Team]]</f>
        <v>$400 Draft Champions Feb 06 1:00 pm Lg.3660Starfishmn 0206</v>
      </c>
    </row>
    <row r="2779" spans="1:7" x14ac:dyDescent="0.25">
      <c r="A2779">
        <v>356</v>
      </c>
      <c r="B2779" t="s">
        <v>2637</v>
      </c>
      <c r="C2779" t="s">
        <v>2636</v>
      </c>
      <c r="D2779">
        <v>1053</v>
      </c>
      <c r="E2779">
        <v>2555.5</v>
      </c>
      <c r="F2779">
        <f t="shared" si="43"/>
        <v>3</v>
      </c>
      <c r="G2779" t="str">
        <f>STANDINGS_RBI[[#This Row],[League]]&amp;STANDINGS_RBI[[#This Row],[Team]]</f>
        <v>$400 Draft Champions Feb 06 1:00 pm Lg.3660Team Beckey</v>
      </c>
    </row>
    <row r="2780" spans="1:7" x14ac:dyDescent="0.25">
      <c r="A2780">
        <v>505</v>
      </c>
      <c r="B2780" t="s">
        <v>2638</v>
      </c>
      <c r="C2780" t="s">
        <v>2636</v>
      </c>
      <c r="D2780">
        <v>1034</v>
      </c>
      <c r="E2780">
        <v>2407.5</v>
      </c>
      <c r="F2780">
        <f t="shared" si="43"/>
        <v>4</v>
      </c>
      <c r="G2780" t="str">
        <f>STANDINGS_RBI[[#This Row],[League]]&amp;STANDINGS_RBI[[#This Row],[Team]]</f>
        <v>$400 Draft Champions Feb 06 1:00 pm Lg.3660ctmbb iv</v>
      </c>
    </row>
    <row r="2781" spans="1:7" x14ac:dyDescent="0.25">
      <c r="A2781">
        <v>515</v>
      </c>
      <c r="B2781" t="s">
        <v>448</v>
      </c>
      <c r="C2781" t="s">
        <v>2636</v>
      </c>
      <c r="D2781">
        <v>1033</v>
      </c>
      <c r="E2781">
        <v>2399.5</v>
      </c>
      <c r="F2781">
        <f t="shared" si="43"/>
        <v>5</v>
      </c>
      <c r="G2781" t="str">
        <f>STANDINGS_RBI[[#This Row],[League]]&amp;STANDINGS_RBI[[#This Row],[Team]]</f>
        <v>$400 Draft Champions Feb 06 1:00 pm Lg.3660The Chameleons</v>
      </c>
    </row>
    <row r="2782" spans="1:7" x14ac:dyDescent="0.25">
      <c r="A2782">
        <v>531</v>
      </c>
      <c r="B2782" t="s">
        <v>174</v>
      </c>
      <c r="C2782" t="s">
        <v>2636</v>
      </c>
      <c r="D2782">
        <v>1031</v>
      </c>
      <c r="E2782">
        <v>2382.5</v>
      </c>
      <c r="F2782">
        <f t="shared" si="43"/>
        <v>6</v>
      </c>
      <c r="G2782" t="str">
        <f>STANDINGS_RBI[[#This Row],[League]]&amp;STANDINGS_RBI[[#This Row],[Team]]</f>
        <v>$400 Draft Champions Feb 06 1:00 pm Lg.3660Team Phillips</v>
      </c>
    </row>
    <row r="2783" spans="1:7" x14ac:dyDescent="0.25">
      <c r="A2783">
        <v>1140</v>
      </c>
      <c r="B2783" t="s">
        <v>2635</v>
      </c>
      <c r="C2783" t="s">
        <v>2636</v>
      </c>
      <c r="D2783">
        <v>976</v>
      </c>
      <c r="E2783">
        <v>1767.5</v>
      </c>
      <c r="F2783">
        <f t="shared" si="43"/>
        <v>7</v>
      </c>
      <c r="G2783" t="str">
        <f>STANDINGS_RBI[[#This Row],[League]]&amp;STANDINGS_RBI[[#This Row],[Team]]</f>
        <v>$400 Draft Champions Feb 06 1:00 pm Lg.3660DC Dogo 4</v>
      </c>
    </row>
    <row r="2784" spans="1:7" x14ac:dyDescent="0.25">
      <c r="A2784">
        <v>1268</v>
      </c>
      <c r="B2784" t="s">
        <v>204</v>
      </c>
      <c r="C2784" t="s">
        <v>2636</v>
      </c>
      <c r="D2784">
        <v>966</v>
      </c>
      <c r="E2784">
        <v>1639.5</v>
      </c>
      <c r="F2784">
        <f t="shared" si="43"/>
        <v>8</v>
      </c>
      <c r="G2784" t="str">
        <f>STANDINGS_RBI[[#This Row],[League]]&amp;STANDINGS_RBI[[#This Row],[Team]]</f>
        <v>$400 Draft Champions Feb 06 1:00 pm Lg.3660Cosmos</v>
      </c>
    </row>
    <row r="2785" spans="1:7" x14ac:dyDescent="0.25">
      <c r="A2785">
        <v>1499</v>
      </c>
      <c r="B2785" t="s">
        <v>190</v>
      </c>
      <c r="C2785" t="s">
        <v>2636</v>
      </c>
      <c r="D2785">
        <v>951</v>
      </c>
      <c r="E2785">
        <v>1416</v>
      </c>
      <c r="F2785">
        <f t="shared" si="43"/>
        <v>9</v>
      </c>
      <c r="G2785" t="str">
        <f>STANDINGS_RBI[[#This Row],[League]]&amp;STANDINGS_RBI[[#This Row],[Team]]</f>
        <v>$400 Draft Champions Feb 06 1:00 pm Lg.3660Teheran You Apart</v>
      </c>
    </row>
    <row r="2786" spans="1:7" x14ac:dyDescent="0.25">
      <c r="A2786">
        <v>2066</v>
      </c>
      <c r="B2786" t="s">
        <v>2640</v>
      </c>
      <c r="C2786" t="s">
        <v>2636</v>
      </c>
      <c r="D2786">
        <v>906</v>
      </c>
      <c r="E2786">
        <v>848</v>
      </c>
      <c r="F2786">
        <f t="shared" si="43"/>
        <v>10</v>
      </c>
      <c r="G2786" t="str">
        <f>STANDINGS_RBI[[#This Row],[League]]&amp;STANDINGS_RBI[[#This Row],[Team]]</f>
        <v>$400 Draft Champions Feb 06 1:00 pm Lg.3660Your Daddy</v>
      </c>
    </row>
    <row r="2787" spans="1:7" x14ac:dyDescent="0.25">
      <c r="A2787">
        <v>2286</v>
      </c>
      <c r="B2787" t="s">
        <v>202</v>
      </c>
      <c r="C2787" t="s">
        <v>2636</v>
      </c>
      <c r="D2787">
        <v>883</v>
      </c>
      <c r="E2787">
        <v>623</v>
      </c>
      <c r="F2787">
        <f t="shared" si="43"/>
        <v>11</v>
      </c>
      <c r="G2787" t="str">
        <f>STANDINGS_RBI[[#This Row],[League]]&amp;STANDINGS_RBI[[#This Row],[Team]]</f>
        <v>$400 Draft Champions Feb 06 1:00 pm Lg.3660One for the Dagger</v>
      </c>
    </row>
    <row r="2788" spans="1:7" x14ac:dyDescent="0.25">
      <c r="A2788">
        <v>2287</v>
      </c>
      <c r="B2788" t="s">
        <v>206</v>
      </c>
      <c r="C2788" t="s">
        <v>2636</v>
      </c>
      <c r="D2788">
        <v>883</v>
      </c>
      <c r="E2788">
        <v>623</v>
      </c>
      <c r="F2788">
        <f t="shared" si="43"/>
        <v>12</v>
      </c>
      <c r="G2788" t="str">
        <f>STANDINGS_RBI[[#This Row],[League]]&amp;STANDINGS_RBI[[#This Row],[Team]]</f>
        <v>$400 Draft Champions Feb 06 1:00 pm Lg.3660Team Eroh</v>
      </c>
    </row>
    <row r="2789" spans="1:7" x14ac:dyDescent="0.25">
      <c r="A2789">
        <v>2444</v>
      </c>
      <c r="B2789" t="s">
        <v>889</v>
      </c>
      <c r="C2789" t="s">
        <v>2636</v>
      </c>
      <c r="D2789">
        <v>863</v>
      </c>
      <c r="E2789">
        <v>471</v>
      </c>
      <c r="F2789">
        <f t="shared" si="43"/>
        <v>13</v>
      </c>
      <c r="G2789" t="str">
        <f>STANDINGS_RBI[[#This Row],[League]]&amp;STANDINGS_RBI[[#This Row],[Team]]</f>
        <v>$400 Draft Champions Feb 06 1:00 pm Lg.3660Team Thompson</v>
      </c>
    </row>
    <row r="2790" spans="1:7" x14ac:dyDescent="0.25">
      <c r="A2790">
        <v>2638</v>
      </c>
      <c r="B2790" t="s">
        <v>2639</v>
      </c>
      <c r="C2790" t="s">
        <v>2636</v>
      </c>
      <c r="D2790">
        <v>833</v>
      </c>
      <c r="E2790">
        <v>275</v>
      </c>
      <c r="F2790">
        <f t="shared" si="43"/>
        <v>14</v>
      </c>
      <c r="G2790" t="str">
        <f>STANDINGS_RBI[[#This Row],[League]]&amp;STANDINGS_RBI[[#This Row],[Team]]</f>
        <v>$400 Draft Champions Feb 06 1:00 pm Lg.3660Team Pucci</v>
      </c>
    </row>
    <row r="2791" spans="1:7" x14ac:dyDescent="0.25">
      <c r="A2791">
        <v>2885</v>
      </c>
      <c r="B2791" t="s">
        <v>402</v>
      </c>
      <c r="C2791" t="s">
        <v>2636</v>
      </c>
      <c r="D2791">
        <v>717</v>
      </c>
      <c r="E2791">
        <v>26</v>
      </c>
      <c r="F2791">
        <f t="shared" si="43"/>
        <v>15</v>
      </c>
      <c r="G2791" t="str">
        <f>STANDINGS_RBI[[#This Row],[League]]&amp;STANDINGS_RBI[[#This Row],[Team]]</f>
        <v>$400 Draft Champions Feb 06 1:00 pm Lg.3660Team Leonard</v>
      </c>
    </row>
    <row r="2792" spans="1:7" x14ac:dyDescent="0.25">
      <c r="A2792">
        <v>153</v>
      </c>
      <c r="B2792" t="s">
        <v>245</v>
      </c>
      <c r="C2792" t="s">
        <v>2642</v>
      </c>
      <c r="D2792">
        <v>1088</v>
      </c>
      <c r="E2792">
        <v>2757</v>
      </c>
      <c r="F2792">
        <f t="shared" si="43"/>
        <v>1</v>
      </c>
      <c r="G2792" t="str">
        <f>STANDINGS_RBI[[#This Row],[League]]&amp;STANDINGS_RBI[[#This Row],[Team]]</f>
        <v>$400 Draft Champions Feb 13 1:00 pm Lg.3694Fresh Ripe Peaches</v>
      </c>
    </row>
    <row r="2793" spans="1:7" x14ac:dyDescent="0.25">
      <c r="A2793">
        <v>285</v>
      </c>
      <c r="B2793" t="s">
        <v>2652</v>
      </c>
      <c r="C2793" t="s">
        <v>2642</v>
      </c>
      <c r="D2793">
        <v>1062</v>
      </c>
      <c r="E2793">
        <v>2625.5</v>
      </c>
      <c r="F2793">
        <f t="shared" si="43"/>
        <v>2</v>
      </c>
      <c r="G2793" t="str">
        <f>STANDINGS_RBI[[#This Row],[League]]&amp;STANDINGS_RBI[[#This Row],[Team]]</f>
        <v>$400 Draft Champions Feb 13 1:00 pm Lg.3694Starfishmn 0213</v>
      </c>
    </row>
    <row r="2794" spans="1:7" x14ac:dyDescent="0.25">
      <c r="A2794">
        <v>380</v>
      </c>
      <c r="B2794" t="s">
        <v>429</v>
      </c>
      <c r="C2794" t="s">
        <v>2642</v>
      </c>
      <c r="D2794">
        <v>1050</v>
      </c>
      <c r="E2794">
        <v>2531</v>
      </c>
      <c r="F2794">
        <f t="shared" si="43"/>
        <v>3</v>
      </c>
      <c r="G2794" t="str">
        <f>STANDINGS_RBI[[#This Row],[League]]&amp;STANDINGS_RBI[[#This Row],[Team]]</f>
        <v>$400 Draft Champions Feb 13 1:00 pm Lg.3694Team Daino</v>
      </c>
    </row>
    <row r="2795" spans="1:7" x14ac:dyDescent="0.25">
      <c r="A2795">
        <v>644</v>
      </c>
      <c r="B2795" t="s">
        <v>1557</v>
      </c>
      <c r="C2795" t="s">
        <v>2642</v>
      </c>
      <c r="D2795">
        <v>1019</v>
      </c>
      <c r="E2795">
        <v>2271</v>
      </c>
      <c r="F2795">
        <f t="shared" si="43"/>
        <v>4</v>
      </c>
      <c r="G2795" t="str">
        <f>STANDINGS_RBI[[#This Row],[League]]&amp;STANDINGS_RBI[[#This Row],[Team]]</f>
        <v>$400 Draft Champions Feb 13 1:00 pm Lg.3694Team Casey</v>
      </c>
    </row>
    <row r="2796" spans="1:7" x14ac:dyDescent="0.25">
      <c r="A2796">
        <v>1164</v>
      </c>
      <c r="B2796" t="s">
        <v>726</v>
      </c>
      <c r="C2796" t="s">
        <v>2642</v>
      </c>
      <c r="D2796">
        <v>975</v>
      </c>
      <c r="E2796">
        <v>1753.5</v>
      </c>
      <c r="F2796">
        <f t="shared" si="43"/>
        <v>5</v>
      </c>
      <c r="G2796" t="str">
        <f>STANDINGS_RBI[[#This Row],[League]]&amp;STANDINGS_RBI[[#This Row],[Team]]</f>
        <v>$400 Draft Champions Feb 13 1:00 pm Lg.3694Team Warner</v>
      </c>
    </row>
    <row r="2797" spans="1:7" x14ac:dyDescent="0.25">
      <c r="A2797">
        <v>1215</v>
      </c>
      <c r="B2797" t="s">
        <v>206</v>
      </c>
      <c r="C2797" t="s">
        <v>2642</v>
      </c>
      <c r="D2797">
        <v>971</v>
      </c>
      <c r="E2797">
        <v>1696</v>
      </c>
      <c r="F2797">
        <f t="shared" si="43"/>
        <v>6</v>
      </c>
      <c r="G2797" t="str">
        <f>STANDINGS_RBI[[#This Row],[League]]&amp;STANDINGS_RBI[[#This Row],[Team]]</f>
        <v>$400 Draft Champions Feb 13 1:00 pm Lg.3694Team Eroh</v>
      </c>
    </row>
    <row r="2798" spans="1:7" x14ac:dyDescent="0.25">
      <c r="A2798">
        <v>1357</v>
      </c>
      <c r="B2798" t="s">
        <v>2650</v>
      </c>
      <c r="C2798" t="s">
        <v>2642</v>
      </c>
      <c r="D2798">
        <v>960</v>
      </c>
      <c r="E2798">
        <v>1553.5</v>
      </c>
      <c r="F2798">
        <f t="shared" si="43"/>
        <v>7</v>
      </c>
      <c r="G2798" t="str">
        <f>STANDINGS_RBI[[#This Row],[League]]&amp;STANDINGS_RBI[[#This Row],[Team]]</f>
        <v>$400 Draft Champions Feb 13 1:00 pm Lg.3694JonesCurtisW DC1</v>
      </c>
    </row>
    <row r="2799" spans="1:7" x14ac:dyDescent="0.25">
      <c r="A2799">
        <v>1524</v>
      </c>
      <c r="B2799" t="s">
        <v>2648</v>
      </c>
      <c r="C2799" t="s">
        <v>2642</v>
      </c>
      <c r="D2799">
        <v>949</v>
      </c>
      <c r="E2799">
        <v>1387</v>
      </c>
      <c r="F2799">
        <f t="shared" si="43"/>
        <v>8</v>
      </c>
      <c r="G2799" t="str">
        <f>STANDINGS_RBI[[#This Row],[League]]&amp;STANDINGS_RBI[[#This Row],[Team]]</f>
        <v>$400 Draft Champions Feb 13 1:00 pm Lg.3694Side Boy</v>
      </c>
    </row>
    <row r="2800" spans="1:7" x14ac:dyDescent="0.25">
      <c r="A2800">
        <v>1877</v>
      </c>
      <c r="B2800" t="s">
        <v>2646</v>
      </c>
      <c r="C2800" t="s">
        <v>2642</v>
      </c>
      <c r="D2800">
        <v>921</v>
      </c>
      <c r="E2800">
        <v>1030</v>
      </c>
      <c r="F2800">
        <f t="shared" si="43"/>
        <v>9</v>
      </c>
      <c r="G2800" t="str">
        <f>STANDINGS_RBI[[#This Row],[League]]&amp;STANDINGS_RBI[[#This Row],[Team]]</f>
        <v>$400 Draft Champions Feb 13 1:00 pm Lg.3694Dallas Ruscoe</v>
      </c>
    </row>
    <row r="2801" spans="1:7" x14ac:dyDescent="0.25">
      <c r="A2801">
        <v>2033</v>
      </c>
      <c r="B2801" t="s">
        <v>2643</v>
      </c>
      <c r="C2801" t="s">
        <v>2642</v>
      </c>
      <c r="D2801">
        <v>909</v>
      </c>
      <c r="E2801">
        <v>874</v>
      </c>
      <c r="F2801">
        <f t="shared" si="43"/>
        <v>10</v>
      </c>
      <c r="G2801" t="str">
        <f>STANDINGS_RBI[[#This Row],[League]]&amp;STANDINGS_RBI[[#This Row],[Team]]</f>
        <v>$400 Draft Champions Feb 13 1:00 pm Lg.3694Badlanders</v>
      </c>
    </row>
    <row r="2802" spans="1:7" x14ac:dyDescent="0.25">
      <c r="A2802">
        <v>2141</v>
      </c>
      <c r="B2802" t="s">
        <v>2644</v>
      </c>
      <c r="C2802" t="s">
        <v>2642</v>
      </c>
      <c r="D2802">
        <v>900</v>
      </c>
      <c r="E2802">
        <v>773.5</v>
      </c>
      <c r="F2802">
        <f t="shared" si="43"/>
        <v>11</v>
      </c>
      <c r="G2802" t="str">
        <f>STANDINGS_RBI[[#This Row],[League]]&amp;STANDINGS_RBI[[#This Row],[Team]]</f>
        <v>$400 Draft Champions Feb 13 1:00 pm Lg.3694Somos Familia</v>
      </c>
    </row>
    <row r="2803" spans="1:7" x14ac:dyDescent="0.25">
      <c r="A2803">
        <v>2324</v>
      </c>
      <c r="B2803" t="s">
        <v>2647</v>
      </c>
      <c r="C2803" t="s">
        <v>2642</v>
      </c>
      <c r="D2803">
        <v>879</v>
      </c>
      <c r="E2803">
        <v>584.5</v>
      </c>
      <c r="F2803">
        <f t="shared" si="43"/>
        <v>12</v>
      </c>
      <c r="G2803" t="str">
        <f>STANDINGS_RBI[[#This Row],[League]]&amp;STANDINGS_RBI[[#This Row],[Team]]</f>
        <v>$400 Draft Champions Feb 13 1:00 pm Lg.3694CHIN MUSIC</v>
      </c>
    </row>
    <row r="2804" spans="1:7" x14ac:dyDescent="0.25">
      <c r="A2804">
        <v>2432</v>
      </c>
      <c r="B2804" t="s">
        <v>2651</v>
      </c>
      <c r="C2804" t="s">
        <v>2642</v>
      </c>
      <c r="D2804">
        <v>864</v>
      </c>
      <c r="E2804">
        <v>480</v>
      </c>
      <c r="F2804">
        <f t="shared" si="43"/>
        <v>13</v>
      </c>
      <c r="G2804" t="str">
        <f>STANDINGS_RBI[[#This Row],[League]]&amp;STANDINGS_RBI[[#This Row],[Team]]</f>
        <v>$400 Draft Champions Feb 13 1:00 pm Lg.3694Showstoppin'</v>
      </c>
    </row>
    <row r="2805" spans="1:7" x14ac:dyDescent="0.25">
      <c r="A2805">
        <v>2640</v>
      </c>
      <c r="B2805" t="s">
        <v>2645</v>
      </c>
      <c r="C2805" t="s">
        <v>2642</v>
      </c>
      <c r="D2805">
        <v>833</v>
      </c>
      <c r="E2805">
        <v>275</v>
      </c>
      <c r="F2805">
        <f t="shared" si="43"/>
        <v>14</v>
      </c>
      <c r="G2805" t="str">
        <f>STANDINGS_RBI[[#This Row],[League]]&amp;STANDINGS_RBI[[#This Row],[Team]]</f>
        <v>$400 Draft Champions Feb 13 1:00 pm Lg.3694Who's Your Papi?</v>
      </c>
    </row>
    <row r="2806" spans="1:7" x14ac:dyDescent="0.25">
      <c r="A2806">
        <v>2865</v>
      </c>
      <c r="B2806" t="s">
        <v>2649</v>
      </c>
      <c r="C2806" t="s">
        <v>2642</v>
      </c>
      <c r="D2806">
        <v>742</v>
      </c>
      <c r="E2806">
        <v>45.5</v>
      </c>
      <c r="F2806">
        <f t="shared" si="43"/>
        <v>15</v>
      </c>
      <c r="G2806" t="str">
        <f>STANDINGS_RBI[[#This Row],[League]]&amp;STANDINGS_RBI[[#This Row],[Team]]</f>
        <v>$400 Draft Champions Feb 13 1:00 pm Lg.3694Go Crazy Folks Go Crazy</v>
      </c>
    </row>
    <row r="2807" spans="1:7" x14ac:dyDescent="0.25">
      <c r="A2807">
        <v>79</v>
      </c>
      <c r="B2807" t="s">
        <v>77</v>
      </c>
      <c r="C2807" t="s">
        <v>2653</v>
      </c>
      <c r="D2807">
        <v>1113</v>
      </c>
      <c r="E2807">
        <v>2831.5</v>
      </c>
      <c r="F2807">
        <f t="shared" si="43"/>
        <v>1</v>
      </c>
      <c r="G2807" t="str">
        <f>STANDINGS_RBI[[#This Row],[League]]&amp;STANDINGS_RBI[[#This Row],[Team]]</f>
        <v>$400 Draft Champions Feb 20 1:00 pm Lg.3735Team Taylor</v>
      </c>
    </row>
    <row r="2808" spans="1:7" x14ac:dyDescent="0.25">
      <c r="A2808">
        <v>154</v>
      </c>
      <c r="B2808" t="s">
        <v>2654</v>
      </c>
      <c r="C2808" t="s">
        <v>2653</v>
      </c>
      <c r="D2808">
        <v>1088</v>
      </c>
      <c r="E2808">
        <v>2757</v>
      </c>
      <c r="F2808">
        <f t="shared" si="43"/>
        <v>2</v>
      </c>
      <c r="G2808" t="str">
        <f>STANDINGS_RBI[[#This Row],[League]]&amp;STANDINGS_RBI[[#This Row],[Team]]</f>
        <v>$400 Draft Champions Feb 20 1:00 pm Lg.3735Harry Doyle All-Stars 4</v>
      </c>
    </row>
    <row r="2809" spans="1:7" x14ac:dyDescent="0.25">
      <c r="A2809">
        <v>513</v>
      </c>
      <c r="B2809" t="s">
        <v>249</v>
      </c>
      <c r="C2809" t="s">
        <v>2653</v>
      </c>
      <c r="D2809">
        <v>1033</v>
      </c>
      <c r="E2809">
        <v>2399.5</v>
      </c>
      <c r="F2809">
        <f t="shared" si="43"/>
        <v>3</v>
      </c>
      <c r="G2809" t="str">
        <f>STANDINGS_RBI[[#This Row],[League]]&amp;STANDINGS_RBI[[#This Row],[Team]]</f>
        <v>$400 Draft Champions Feb 20 1:00 pm Lg.3735OC Wolverines</v>
      </c>
    </row>
    <row r="2810" spans="1:7" x14ac:dyDescent="0.25">
      <c r="A2810">
        <v>582</v>
      </c>
      <c r="B2810" t="s">
        <v>2655</v>
      </c>
      <c r="C2810" t="s">
        <v>2653</v>
      </c>
      <c r="D2810">
        <v>1025</v>
      </c>
      <c r="E2810">
        <v>2327.5</v>
      </c>
      <c r="F2810">
        <f t="shared" si="43"/>
        <v>4</v>
      </c>
      <c r="G2810" t="str">
        <f>STANDINGS_RBI[[#This Row],[League]]&amp;STANDINGS_RBI[[#This Row],[Team]]</f>
        <v>$400 Draft Champions Feb 20 1:00 pm Lg.3735Baby Brooke's Baseball Bats</v>
      </c>
    </row>
    <row r="2811" spans="1:7" x14ac:dyDescent="0.25">
      <c r="A2811">
        <v>923</v>
      </c>
      <c r="B2811" t="s">
        <v>517</v>
      </c>
      <c r="C2811" t="s">
        <v>2653</v>
      </c>
      <c r="D2811">
        <v>995</v>
      </c>
      <c r="E2811">
        <v>1987</v>
      </c>
      <c r="F2811">
        <f t="shared" si="43"/>
        <v>5</v>
      </c>
      <c r="G2811" t="str">
        <f>STANDINGS_RBI[[#This Row],[League]]&amp;STANDINGS_RBI[[#This Row],[Team]]</f>
        <v>$400 Draft Champions Feb 20 1:00 pm Lg.3735Starfishmn 0220</v>
      </c>
    </row>
    <row r="2812" spans="1:7" x14ac:dyDescent="0.25">
      <c r="A2812">
        <v>991</v>
      </c>
      <c r="B2812" t="s">
        <v>80</v>
      </c>
      <c r="C2812" t="s">
        <v>2653</v>
      </c>
      <c r="D2812">
        <v>989</v>
      </c>
      <c r="E2812">
        <v>1920</v>
      </c>
      <c r="F2812">
        <f t="shared" si="43"/>
        <v>6</v>
      </c>
      <c r="G2812" t="str">
        <f>STANDINGS_RBI[[#This Row],[League]]&amp;STANDINGS_RBI[[#This Row],[Team]]</f>
        <v>$400 Draft Champions Feb 20 1:00 pm Lg.3735Sleepahs and Keepahs</v>
      </c>
    </row>
    <row r="2813" spans="1:7" x14ac:dyDescent="0.25">
      <c r="A2813">
        <v>1188</v>
      </c>
      <c r="B2813" t="s">
        <v>2656</v>
      </c>
      <c r="C2813" t="s">
        <v>2653</v>
      </c>
      <c r="D2813">
        <v>973</v>
      </c>
      <c r="E2813">
        <v>1725</v>
      </c>
      <c r="F2813">
        <f t="shared" si="43"/>
        <v>7</v>
      </c>
      <c r="G2813" t="str">
        <f>STANDINGS_RBI[[#This Row],[League]]&amp;STANDINGS_RBI[[#This Row],[Team]]</f>
        <v>$400 Draft Champions Feb 20 1:00 pm Lg.3735Sgusting Robots RoG</v>
      </c>
    </row>
    <row r="2814" spans="1:7" x14ac:dyDescent="0.25">
      <c r="A2814">
        <v>1535</v>
      </c>
      <c r="B2814" t="s">
        <v>2657</v>
      </c>
      <c r="C2814" t="s">
        <v>2653</v>
      </c>
      <c r="D2814">
        <v>948</v>
      </c>
      <c r="E2814">
        <v>1371.5</v>
      </c>
      <c r="F2814">
        <f t="shared" si="43"/>
        <v>8</v>
      </c>
      <c r="G2814" t="str">
        <f>STANDINGS_RBI[[#This Row],[League]]&amp;STANDINGS_RBI[[#This Row],[Team]]</f>
        <v>$400 Draft Champions Feb 20 1:00 pm Lg.3735Charm City Rats</v>
      </c>
    </row>
    <row r="2815" spans="1:7" x14ac:dyDescent="0.25">
      <c r="A2815">
        <v>1542</v>
      </c>
      <c r="B2815" t="s">
        <v>267</v>
      </c>
      <c r="C2815" t="s">
        <v>2653</v>
      </c>
      <c r="D2815">
        <v>948</v>
      </c>
      <c r="E2815">
        <v>1371.5</v>
      </c>
      <c r="F2815">
        <f t="shared" si="43"/>
        <v>9</v>
      </c>
      <c r="G2815" t="str">
        <f>STANDINGS_RBI[[#This Row],[League]]&amp;STANDINGS_RBI[[#This Row],[Team]]</f>
        <v>$400 Draft Champions Feb 20 1:00 pm Lg.3735Team Ratner</v>
      </c>
    </row>
    <row r="2816" spans="1:7" x14ac:dyDescent="0.25">
      <c r="A2816">
        <v>1707</v>
      </c>
      <c r="B2816" t="s">
        <v>2658</v>
      </c>
      <c r="C2816" t="s">
        <v>2653</v>
      </c>
      <c r="D2816">
        <v>933</v>
      </c>
      <c r="E2816">
        <v>1201</v>
      </c>
      <c r="F2816">
        <f t="shared" si="43"/>
        <v>10</v>
      </c>
      <c r="G2816" t="str">
        <f>STANDINGS_RBI[[#This Row],[League]]&amp;STANDINGS_RBI[[#This Row],[Team]]</f>
        <v>$400 Draft Champions Feb 20 1:00 pm Lg.3735Getpaddled</v>
      </c>
    </row>
    <row r="2817" spans="1:7" x14ac:dyDescent="0.25">
      <c r="A2817">
        <v>1917</v>
      </c>
      <c r="B2817" t="s">
        <v>244</v>
      </c>
      <c r="C2817" t="s">
        <v>2653</v>
      </c>
      <c r="D2817">
        <v>919</v>
      </c>
      <c r="E2817">
        <v>997.5</v>
      </c>
      <c r="F2817">
        <f t="shared" si="43"/>
        <v>11</v>
      </c>
      <c r="G2817" t="str">
        <f>STANDINGS_RBI[[#This Row],[League]]&amp;STANDINGS_RBI[[#This Row],[Team]]</f>
        <v>$400 Draft Champions Feb 20 1:00 pm Lg.3735Queen Team</v>
      </c>
    </row>
    <row r="2818" spans="1:7" x14ac:dyDescent="0.25">
      <c r="A2818">
        <v>2083</v>
      </c>
      <c r="B2818" t="s">
        <v>2660</v>
      </c>
      <c r="C2818" t="s">
        <v>2653</v>
      </c>
      <c r="D2818">
        <v>904</v>
      </c>
      <c r="E2818">
        <v>826.5</v>
      </c>
      <c r="F2818">
        <f t="shared" si="43"/>
        <v>12</v>
      </c>
      <c r="G2818" t="str">
        <f>STANDINGS_RBI[[#This Row],[League]]&amp;STANDINGS_RBI[[#This Row],[Team]]</f>
        <v>$400 Draft Champions Feb 20 1:00 pm Lg.3735Liars &amp; Felons #11</v>
      </c>
    </row>
    <row r="2819" spans="1:7" x14ac:dyDescent="0.25">
      <c r="A2819">
        <v>2200</v>
      </c>
      <c r="B2819" t="s">
        <v>1159</v>
      </c>
      <c r="C2819" t="s">
        <v>2653</v>
      </c>
      <c r="D2819">
        <v>894</v>
      </c>
      <c r="E2819">
        <v>710.5</v>
      </c>
      <c r="F2819">
        <f t="shared" ref="F2819:F2881" si="44">IF(C2819=C2818,F2818+1,1)</f>
        <v>13</v>
      </c>
      <c r="G2819" t="str">
        <f>STANDINGS_RBI[[#This Row],[League]]&amp;STANDINGS_RBI[[#This Row],[Team]]</f>
        <v>$400 Draft Champions Feb 20 1:00 pm Lg.3735Infinity Management</v>
      </c>
    </row>
    <row r="2820" spans="1:7" x14ac:dyDescent="0.25">
      <c r="A2820">
        <v>2901</v>
      </c>
      <c r="B2820" t="s">
        <v>2659</v>
      </c>
      <c r="C2820" t="s">
        <v>2653</v>
      </c>
      <c r="D2820">
        <v>677</v>
      </c>
      <c r="E2820">
        <v>10</v>
      </c>
      <c r="F2820">
        <f t="shared" si="44"/>
        <v>14</v>
      </c>
      <c r="G2820" t="str">
        <f>STANDINGS_RBI[[#This Row],[League]]&amp;STANDINGS_RBI[[#This Row],[Team]]</f>
        <v>$400 Draft Champions Feb 20 1:00 pm Lg.3735Team Wurm</v>
      </c>
    </row>
    <row r="2821" spans="1:7" x14ac:dyDescent="0.25">
      <c r="A2821">
        <v>2904</v>
      </c>
      <c r="B2821" t="s">
        <v>200</v>
      </c>
      <c r="C2821" t="s">
        <v>2653</v>
      </c>
      <c r="D2821">
        <v>650</v>
      </c>
      <c r="E2821">
        <v>7</v>
      </c>
      <c r="F2821">
        <f t="shared" si="44"/>
        <v>15</v>
      </c>
      <c r="G2821" t="str">
        <f>STANDINGS_RBI[[#This Row],[League]]&amp;STANDINGS_RBI[[#This Row],[Team]]</f>
        <v>$400 Draft Champions Feb 20 1:00 pm Lg.3735Stealing from Romeo</v>
      </c>
    </row>
    <row r="2822" spans="1:7" x14ac:dyDescent="0.25">
      <c r="A2822">
        <v>43</v>
      </c>
      <c r="B2822" t="s">
        <v>2661</v>
      </c>
      <c r="C2822" t="s">
        <v>2662</v>
      </c>
      <c r="D2822">
        <v>1131</v>
      </c>
      <c r="E2822">
        <v>2868.5</v>
      </c>
      <c r="F2822">
        <f t="shared" si="44"/>
        <v>1</v>
      </c>
      <c r="G2822" t="str">
        <f>STANDINGS_RBI[[#This Row],[League]]&amp;STANDINGS_RBI[[#This Row],[Team]]</f>
        <v>$400 Draft Champions Feb 24 1:00 pm Lg.3760Team Rooney</v>
      </c>
    </row>
    <row r="2823" spans="1:7" x14ac:dyDescent="0.25">
      <c r="A2823">
        <v>134</v>
      </c>
      <c r="B2823" t="s">
        <v>2664</v>
      </c>
      <c r="C2823" t="s">
        <v>2662</v>
      </c>
      <c r="D2823">
        <v>1093</v>
      </c>
      <c r="E2823">
        <v>2778</v>
      </c>
      <c r="F2823">
        <f t="shared" si="44"/>
        <v>2</v>
      </c>
      <c r="G2823" t="str">
        <f>STANDINGS_RBI[[#This Row],[League]]&amp;STANDINGS_RBI[[#This Row],[Team]]</f>
        <v>$400 Draft Champions Feb 24 1:00 pm Lg.3760deadmoneyH</v>
      </c>
    </row>
    <row r="2824" spans="1:7" x14ac:dyDescent="0.25">
      <c r="A2824">
        <v>244</v>
      </c>
      <c r="B2824" t="s">
        <v>2665</v>
      </c>
      <c r="C2824" t="s">
        <v>2662</v>
      </c>
      <c r="D2824">
        <v>1070</v>
      </c>
      <c r="E2824">
        <v>2668</v>
      </c>
      <c r="F2824">
        <f t="shared" si="44"/>
        <v>3</v>
      </c>
      <c r="G2824" t="str">
        <f>STANDINGS_RBI[[#This Row],[League]]&amp;STANDINGS_RBI[[#This Row],[Team]]</f>
        <v>$400 Draft Champions Feb 24 1:00 pm Lg.3760Team Herman</v>
      </c>
    </row>
    <row r="2825" spans="1:7" x14ac:dyDescent="0.25">
      <c r="A2825">
        <v>400</v>
      </c>
      <c r="B2825" t="s">
        <v>268</v>
      </c>
      <c r="C2825" t="s">
        <v>2662</v>
      </c>
      <c r="D2825">
        <v>1047</v>
      </c>
      <c r="E2825">
        <v>2509</v>
      </c>
      <c r="F2825">
        <f t="shared" si="44"/>
        <v>4</v>
      </c>
      <c r="G2825" t="str">
        <f>STANDINGS_RBI[[#This Row],[League]]&amp;STANDINGS_RBI[[#This Row],[Team]]</f>
        <v>$400 Draft Champions Feb 24 1:00 pm Lg.3760Eight Hour Draft League</v>
      </c>
    </row>
    <row r="2826" spans="1:7" x14ac:dyDescent="0.25">
      <c r="A2826">
        <v>591</v>
      </c>
      <c r="B2826" t="s">
        <v>2669</v>
      </c>
      <c r="C2826" t="s">
        <v>2662</v>
      </c>
      <c r="D2826">
        <v>1024</v>
      </c>
      <c r="E2826">
        <v>2320</v>
      </c>
      <c r="F2826">
        <f t="shared" si="44"/>
        <v>5</v>
      </c>
      <c r="G2826" t="str">
        <f>STANDINGS_RBI[[#This Row],[League]]&amp;STANDINGS_RBI[[#This Row],[Team]]</f>
        <v>$400 Draft Champions Feb 24 1:00 pm Lg.3760JonesCurtisW DC2</v>
      </c>
    </row>
    <row r="2827" spans="1:7" x14ac:dyDescent="0.25">
      <c r="A2827">
        <v>893</v>
      </c>
      <c r="B2827" t="s">
        <v>2663</v>
      </c>
      <c r="C2827" t="s">
        <v>2662</v>
      </c>
      <c r="D2827">
        <v>998</v>
      </c>
      <c r="E2827">
        <v>2023</v>
      </c>
      <c r="F2827">
        <f t="shared" si="44"/>
        <v>6</v>
      </c>
      <c r="G2827" t="str">
        <f>STANDINGS_RBI[[#This Row],[League]]&amp;STANDINGS_RBI[[#This Row],[Team]]</f>
        <v>$400 Draft Champions Feb 24 1:00 pm Lg.3760Untied Since '68</v>
      </c>
    </row>
    <row r="2828" spans="1:7" x14ac:dyDescent="0.25">
      <c r="A2828">
        <v>1588</v>
      </c>
      <c r="B2828" t="s">
        <v>193</v>
      </c>
      <c r="C2828" t="s">
        <v>2662</v>
      </c>
      <c r="D2828">
        <v>944</v>
      </c>
      <c r="E2828">
        <v>1328.5</v>
      </c>
      <c r="F2828">
        <f t="shared" si="44"/>
        <v>7</v>
      </c>
      <c r="G2828" t="str">
        <f>STANDINGS_RBI[[#This Row],[League]]&amp;STANDINGS_RBI[[#This Row],[Team]]</f>
        <v>$400 Draft Champions Feb 24 1:00 pm Lg.3760Team Peavey</v>
      </c>
    </row>
    <row r="2829" spans="1:7" x14ac:dyDescent="0.25">
      <c r="A2829">
        <v>1808</v>
      </c>
      <c r="B2829" t="s">
        <v>92</v>
      </c>
      <c r="C2829" t="s">
        <v>2662</v>
      </c>
      <c r="D2829">
        <v>925</v>
      </c>
      <c r="E2829">
        <v>1096.5</v>
      </c>
      <c r="F2829">
        <f t="shared" si="44"/>
        <v>8</v>
      </c>
      <c r="G2829" t="str">
        <f>STANDINGS_RBI[[#This Row],[League]]&amp;STANDINGS_RBI[[#This Row],[Team]]</f>
        <v>$400 Draft Champions Feb 24 1:00 pm Lg.3760Black Sox</v>
      </c>
    </row>
    <row r="2830" spans="1:7" x14ac:dyDescent="0.25">
      <c r="A2830">
        <v>2158</v>
      </c>
      <c r="B2830" t="s">
        <v>2671</v>
      </c>
      <c r="C2830" t="s">
        <v>2662</v>
      </c>
      <c r="D2830">
        <v>898</v>
      </c>
      <c r="E2830">
        <v>753</v>
      </c>
      <c r="F2830">
        <f t="shared" si="44"/>
        <v>9</v>
      </c>
      <c r="G2830" t="str">
        <f>STANDINGS_RBI[[#This Row],[League]]&amp;STANDINGS_RBI[[#This Row],[Team]]</f>
        <v>$400 Draft Champions Feb 24 1:00 pm Lg.3760Rosie's Pishers</v>
      </c>
    </row>
    <row r="2831" spans="1:7" x14ac:dyDescent="0.25">
      <c r="A2831">
        <v>2159</v>
      </c>
      <c r="B2831" t="s">
        <v>2673</v>
      </c>
      <c r="C2831" t="s">
        <v>2662</v>
      </c>
      <c r="D2831">
        <v>898</v>
      </c>
      <c r="E2831">
        <v>753</v>
      </c>
      <c r="F2831">
        <f t="shared" si="44"/>
        <v>10</v>
      </c>
      <c r="G2831" t="str">
        <f>STANDINGS_RBI[[#This Row],[League]]&amp;STANDINGS_RBI[[#This Row],[Team]]</f>
        <v>$400 Draft Champions Feb 24 1:00 pm Lg.3760Sue Baby</v>
      </c>
    </row>
    <row r="2832" spans="1:7" x14ac:dyDescent="0.25">
      <c r="A2832">
        <v>2207</v>
      </c>
      <c r="B2832" t="s">
        <v>2668</v>
      </c>
      <c r="C2832" t="s">
        <v>2662</v>
      </c>
      <c r="D2832">
        <v>893</v>
      </c>
      <c r="E2832">
        <v>702</v>
      </c>
      <c r="F2832">
        <f t="shared" si="44"/>
        <v>11</v>
      </c>
      <c r="G2832" t="str">
        <f>STANDINGS_RBI[[#This Row],[League]]&amp;STANDINGS_RBI[[#This Row],[Team]]</f>
        <v>$400 Draft Champions Feb 24 1:00 pm Lg.3760Maikel America Great Again</v>
      </c>
    </row>
    <row r="2833" spans="1:7" x14ac:dyDescent="0.25">
      <c r="A2833">
        <v>2321</v>
      </c>
      <c r="B2833" t="s">
        <v>2670</v>
      </c>
      <c r="C2833" t="s">
        <v>2662</v>
      </c>
      <c r="D2833">
        <v>880</v>
      </c>
      <c r="E2833">
        <v>591</v>
      </c>
      <c r="F2833">
        <f t="shared" si="44"/>
        <v>12</v>
      </c>
      <c r="G2833" t="str">
        <f>STANDINGS_RBI[[#This Row],[League]]&amp;STANDINGS_RBI[[#This Row],[Team]]</f>
        <v>$400 Draft Champions Feb 24 1:00 pm Lg.3760Liars &amp; Felons #12</v>
      </c>
    </row>
    <row r="2834" spans="1:7" x14ac:dyDescent="0.25">
      <c r="A2834">
        <v>2339</v>
      </c>
      <c r="B2834" t="s">
        <v>2667</v>
      </c>
      <c r="C2834" t="s">
        <v>2662</v>
      </c>
      <c r="D2834">
        <v>877</v>
      </c>
      <c r="E2834">
        <v>575</v>
      </c>
      <c r="F2834">
        <f t="shared" si="44"/>
        <v>13</v>
      </c>
      <c r="G2834" t="str">
        <f>STANDINGS_RBI[[#This Row],[League]]&amp;STANDINGS_RBI[[#This Row],[Team]]</f>
        <v>$400 Draft Champions Feb 24 1:00 pm Lg.3760To Catch a Thief</v>
      </c>
    </row>
    <row r="2835" spans="1:7" x14ac:dyDescent="0.25">
      <c r="A2835">
        <v>2479</v>
      </c>
      <c r="B2835" t="s">
        <v>2666</v>
      </c>
      <c r="C2835" t="s">
        <v>2662</v>
      </c>
      <c r="D2835">
        <v>858</v>
      </c>
      <c r="E2835">
        <v>432.5</v>
      </c>
      <c r="F2835">
        <f t="shared" si="44"/>
        <v>14</v>
      </c>
      <c r="G2835" t="str">
        <f>STANDINGS_RBI[[#This Row],[League]]&amp;STANDINGS_RBI[[#This Row],[Team]]</f>
        <v>$400 Draft Champions Feb 24 1:00 pm Lg.3760Team Floriolli</v>
      </c>
    </row>
    <row r="2836" spans="1:7" x14ac:dyDescent="0.25">
      <c r="A2836">
        <v>2887</v>
      </c>
      <c r="B2836" t="s">
        <v>2672</v>
      </c>
      <c r="C2836" t="s">
        <v>2662</v>
      </c>
      <c r="D2836">
        <v>713</v>
      </c>
      <c r="E2836">
        <v>24</v>
      </c>
      <c r="F2836">
        <f t="shared" si="44"/>
        <v>15</v>
      </c>
      <c r="G2836" t="str">
        <f>STANDINGS_RBI[[#This Row],[League]]&amp;STANDINGS_RBI[[#This Row],[Team]]</f>
        <v>$400 Draft Champions Feb 24 1:00 pm Lg.3760So-Crates</v>
      </c>
    </row>
    <row r="2837" spans="1:7" x14ac:dyDescent="0.25">
      <c r="A2837">
        <v>30</v>
      </c>
      <c r="B2837" t="s">
        <v>2681</v>
      </c>
      <c r="C2837" t="s">
        <v>2675</v>
      </c>
      <c r="D2837">
        <v>1138</v>
      </c>
      <c r="E2837">
        <v>2880.5</v>
      </c>
      <c r="F2837">
        <f t="shared" si="44"/>
        <v>1</v>
      </c>
      <c r="G2837" t="str">
        <f>STANDINGS_RBI[[#This Row],[League]]&amp;STANDINGS_RBI[[#This Row],[Team]]</f>
        <v>$400 Draft Champions Jan 09 1:00 pm Lg.3586ShowtimeDC1</v>
      </c>
    </row>
    <row r="2838" spans="1:7" x14ac:dyDescent="0.25">
      <c r="A2838">
        <v>190</v>
      </c>
      <c r="B2838" t="s">
        <v>77</v>
      </c>
      <c r="C2838" t="s">
        <v>2675</v>
      </c>
      <c r="D2838">
        <v>1081</v>
      </c>
      <c r="E2838">
        <v>2721</v>
      </c>
      <c r="F2838">
        <f t="shared" si="44"/>
        <v>2</v>
      </c>
      <c r="G2838" t="str">
        <f>STANDINGS_RBI[[#This Row],[League]]&amp;STANDINGS_RBI[[#This Row],[Team]]</f>
        <v>$400 Draft Champions Jan 09 1:00 pm Lg.3586Team Taylor</v>
      </c>
    </row>
    <row r="2839" spans="1:7" x14ac:dyDescent="0.25">
      <c r="A2839">
        <v>587</v>
      </c>
      <c r="B2839" t="s">
        <v>2679</v>
      </c>
      <c r="C2839" t="s">
        <v>2675</v>
      </c>
      <c r="D2839">
        <v>1024</v>
      </c>
      <c r="E2839">
        <v>2320</v>
      </c>
      <c r="F2839">
        <f t="shared" si="44"/>
        <v>3</v>
      </c>
      <c r="G2839" t="str">
        <f>STANDINGS_RBI[[#This Row],[League]]&amp;STANDINGS_RBI[[#This Row],[Team]]</f>
        <v>$400 Draft Champions Jan 09 1:00 pm Lg.3586Draughtsman 1</v>
      </c>
    </row>
    <row r="2840" spans="1:7" x14ac:dyDescent="0.25">
      <c r="A2840">
        <v>640</v>
      </c>
      <c r="B2840" t="s">
        <v>208</v>
      </c>
      <c r="C2840" t="s">
        <v>2675</v>
      </c>
      <c r="D2840">
        <v>1019</v>
      </c>
      <c r="E2840">
        <v>2271</v>
      </c>
      <c r="F2840">
        <f t="shared" si="44"/>
        <v>4</v>
      </c>
      <c r="G2840" t="str">
        <f>STANDINGS_RBI[[#This Row],[League]]&amp;STANDINGS_RBI[[#This Row],[Team]]</f>
        <v>$400 Draft Champions Jan 09 1:00 pm Lg.3586Gashouse Gang</v>
      </c>
    </row>
    <row r="2841" spans="1:7" x14ac:dyDescent="0.25">
      <c r="A2841">
        <v>814</v>
      </c>
      <c r="B2841" t="s">
        <v>17</v>
      </c>
      <c r="C2841" t="s">
        <v>2675</v>
      </c>
      <c r="D2841">
        <v>1004</v>
      </c>
      <c r="E2841">
        <v>2098</v>
      </c>
      <c r="F2841">
        <f t="shared" si="44"/>
        <v>5</v>
      </c>
      <c r="G2841" t="str">
        <f>STANDINGS_RBI[[#This Row],[League]]&amp;STANDINGS_RBI[[#This Row],[Team]]</f>
        <v>$400 Draft Champions Jan 09 1:00 pm Lg.3586Millertime</v>
      </c>
    </row>
    <row r="2842" spans="1:7" x14ac:dyDescent="0.25">
      <c r="A2842">
        <v>1117</v>
      </c>
      <c r="B2842" t="s">
        <v>2676</v>
      </c>
      <c r="C2842" t="s">
        <v>2675</v>
      </c>
      <c r="D2842">
        <v>979</v>
      </c>
      <c r="E2842">
        <v>1798</v>
      </c>
      <c r="F2842">
        <f t="shared" si="44"/>
        <v>6</v>
      </c>
      <c r="G2842" t="str">
        <f>STANDINGS_RBI[[#This Row],[League]]&amp;STANDINGS_RBI[[#This Row],[Team]]</f>
        <v>$400 Draft Champions Jan 09 1:00 pm Lg.3586The Notorious C.O.Z.</v>
      </c>
    </row>
    <row r="2843" spans="1:7" x14ac:dyDescent="0.25">
      <c r="A2843">
        <v>1305</v>
      </c>
      <c r="B2843" t="s">
        <v>2674</v>
      </c>
      <c r="C2843" t="s">
        <v>2675</v>
      </c>
      <c r="D2843">
        <v>963</v>
      </c>
      <c r="E2843">
        <v>1598.5</v>
      </c>
      <c r="F2843">
        <f t="shared" si="44"/>
        <v>7</v>
      </c>
      <c r="G2843" t="str">
        <f>STANDINGS_RBI[[#This Row],[League]]&amp;STANDINGS_RBI[[#This Row],[Team]]</f>
        <v>$400 Draft Champions Jan 09 1:00 pm Lg.3586Dookie McGee v1 - $400</v>
      </c>
    </row>
    <row r="2844" spans="1:7" x14ac:dyDescent="0.25">
      <c r="A2844">
        <v>1350</v>
      </c>
      <c r="B2844" t="s">
        <v>2683</v>
      </c>
      <c r="C2844" t="s">
        <v>2675</v>
      </c>
      <c r="D2844">
        <v>961</v>
      </c>
      <c r="E2844">
        <v>1568.5</v>
      </c>
      <c r="F2844">
        <f t="shared" si="44"/>
        <v>8</v>
      </c>
      <c r="G2844" t="str">
        <f>STANDINGS_RBI[[#This Row],[League]]&amp;STANDINGS_RBI[[#This Row],[Team]]</f>
        <v>$400 Draft Champions Jan 09 1:00 pm Lg.3586The Penthouse</v>
      </c>
    </row>
    <row r="2845" spans="1:7" x14ac:dyDescent="0.25">
      <c r="A2845">
        <v>1488</v>
      </c>
      <c r="B2845" t="s">
        <v>57</v>
      </c>
      <c r="C2845" t="s">
        <v>2675</v>
      </c>
      <c r="D2845">
        <v>951</v>
      </c>
      <c r="E2845">
        <v>1416</v>
      </c>
      <c r="F2845">
        <f t="shared" si="44"/>
        <v>9</v>
      </c>
      <c r="G2845" t="str">
        <f>STANDINGS_RBI[[#This Row],[League]]&amp;STANDINGS_RBI[[#This Row],[Team]]</f>
        <v>$400 Draft Champions Jan 09 1:00 pm Lg.3586Blood and Gore</v>
      </c>
    </row>
    <row r="2846" spans="1:7" x14ac:dyDescent="0.25">
      <c r="A2846">
        <v>1935</v>
      </c>
      <c r="B2846" t="s">
        <v>2677</v>
      </c>
      <c r="C2846" t="s">
        <v>2675</v>
      </c>
      <c r="D2846">
        <v>918</v>
      </c>
      <c r="E2846">
        <v>983</v>
      </c>
      <c r="F2846">
        <f t="shared" si="44"/>
        <v>10</v>
      </c>
      <c r="G2846" t="str">
        <f>STANDINGS_RBI[[#This Row],[League]]&amp;STANDINGS_RBI[[#This Row],[Team]]</f>
        <v>$400 Draft Champions Jan 09 1:00 pm Lg.3586Vermont Mariners</v>
      </c>
    </row>
    <row r="2847" spans="1:7" x14ac:dyDescent="0.25">
      <c r="A2847">
        <v>1993</v>
      </c>
      <c r="B2847" t="s">
        <v>2678</v>
      </c>
      <c r="C2847" t="s">
        <v>2675</v>
      </c>
      <c r="D2847">
        <v>913</v>
      </c>
      <c r="E2847">
        <v>922.5</v>
      </c>
      <c r="F2847">
        <f t="shared" si="44"/>
        <v>11</v>
      </c>
      <c r="G2847" t="str">
        <f>STANDINGS_RBI[[#This Row],[League]]&amp;STANDINGS_RBI[[#This Row],[Team]]</f>
        <v>$400 Draft Champions Jan 09 1:00 pm Lg.3586Pounders 400</v>
      </c>
    </row>
    <row r="2848" spans="1:7" x14ac:dyDescent="0.25">
      <c r="A2848">
        <v>1998</v>
      </c>
      <c r="B2848" t="s">
        <v>2682</v>
      </c>
      <c r="C2848" t="s">
        <v>2675</v>
      </c>
      <c r="D2848">
        <v>912</v>
      </c>
      <c r="E2848">
        <v>909.5</v>
      </c>
      <c r="F2848">
        <f t="shared" si="44"/>
        <v>12</v>
      </c>
      <c r="G2848" t="str">
        <f>STANDINGS_RBI[[#This Row],[League]]&amp;STANDINGS_RBI[[#This Row],[Team]]</f>
        <v>$400 Draft Champions Jan 09 1:00 pm Lg.3586Dino Rona</v>
      </c>
    </row>
    <row r="2849" spans="1:7" x14ac:dyDescent="0.25">
      <c r="A2849">
        <v>2449</v>
      </c>
      <c r="B2849" t="s">
        <v>2685</v>
      </c>
      <c r="C2849" t="s">
        <v>2675</v>
      </c>
      <c r="D2849">
        <v>862</v>
      </c>
      <c r="E2849">
        <v>461.5</v>
      </c>
      <c r="F2849">
        <f t="shared" si="44"/>
        <v>13</v>
      </c>
      <c r="G2849" t="str">
        <f>STANDINGS_RBI[[#This Row],[League]]&amp;STANDINGS_RBI[[#This Row],[Team]]</f>
        <v>$400 Draft Champions Jan 09 1:00 pm Lg.3586Gont Sparrowhawks</v>
      </c>
    </row>
    <row r="2850" spans="1:7" x14ac:dyDescent="0.25">
      <c r="A2850">
        <v>2483</v>
      </c>
      <c r="B2850" t="s">
        <v>2684</v>
      </c>
      <c r="C2850" t="s">
        <v>2675</v>
      </c>
      <c r="D2850">
        <v>858</v>
      </c>
      <c r="E2850">
        <v>432.5</v>
      </c>
      <c r="F2850">
        <f t="shared" si="44"/>
        <v>14</v>
      </c>
      <c r="G2850" t="str">
        <f>STANDINGS_RBI[[#This Row],[League]]&amp;STANDINGS_RBI[[#This Row],[Team]]</f>
        <v>$400 Draft Champions Jan 09 1:00 pm Lg.3586Team porus</v>
      </c>
    </row>
    <row r="2851" spans="1:7" x14ac:dyDescent="0.25">
      <c r="A2851">
        <v>2648</v>
      </c>
      <c r="B2851" t="s">
        <v>2680</v>
      </c>
      <c r="C2851" t="s">
        <v>2675</v>
      </c>
      <c r="D2851">
        <v>831</v>
      </c>
      <c r="E2851">
        <v>263.5</v>
      </c>
      <c r="F2851">
        <f t="shared" si="44"/>
        <v>15</v>
      </c>
      <c r="G2851" t="str">
        <f>STANDINGS_RBI[[#This Row],[League]]&amp;STANDINGS_RBI[[#This Row],[Team]]</f>
        <v>$400 Draft Champions Jan 09 1:00 pm Lg.3586The Achievers - DC 4</v>
      </c>
    </row>
    <row r="2852" spans="1:7" x14ac:dyDescent="0.25">
      <c r="A2852">
        <v>125</v>
      </c>
      <c r="B2852" t="s">
        <v>2693</v>
      </c>
      <c r="C2852" t="s">
        <v>2687</v>
      </c>
      <c r="D2852">
        <v>1096</v>
      </c>
      <c r="E2852">
        <v>2787</v>
      </c>
      <c r="F2852">
        <f t="shared" si="44"/>
        <v>1</v>
      </c>
      <c r="G2852" t="str">
        <f>STANDINGS_RBI[[#This Row],[League]]&amp;STANDINGS_RBI[[#This Row],[Team]]</f>
        <v>$400 Draft Champions Jan 27 1:00 pm Lg.3628ShowtimeDC2</v>
      </c>
    </row>
    <row r="2853" spans="1:7" x14ac:dyDescent="0.25">
      <c r="A2853">
        <v>372</v>
      </c>
      <c r="B2853" t="s">
        <v>170</v>
      </c>
      <c r="C2853" t="s">
        <v>2687</v>
      </c>
      <c r="D2853">
        <v>1052</v>
      </c>
      <c r="E2853">
        <v>2545.5</v>
      </c>
      <c r="F2853">
        <f t="shared" si="44"/>
        <v>2</v>
      </c>
      <c r="G2853" t="str">
        <f>STANDINGS_RBI[[#This Row],[League]]&amp;STANDINGS_RBI[[#This Row],[Team]]</f>
        <v>$400 Draft Champions Jan 27 1:00 pm Lg.3628deadmoneyD</v>
      </c>
    </row>
    <row r="2854" spans="1:7" x14ac:dyDescent="0.25">
      <c r="A2854">
        <v>663</v>
      </c>
      <c r="B2854" t="s">
        <v>2690</v>
      </c>
      <c r="C2854" t="s">
        <v>2687</v>
      </c>
      <c r="D2854">
        <v>1017</v>
      </c>
      <c r="E2854">
        <v>2246</v>
      </c>
      <c r="F2854">
        <f t="shared" si="44"/>
        <v>3</v>
      </c>
      <c r="G2854" t="str">
        <f>STANDINGS_RBI[[#This Row],[League]]&amp;STANDINGS_RBI[[#This Row],[Team]]</f>
        <v>$400 Draft Champions Jan 27 1:00 pm Lg.3628K Korner</v>
      </c>
    </row>
    <row r="2855" spans="1:7" x14ac:dyDescent="0.25">
      <c r="A2855">
        <v>699</v>
      </c>
      <c r="B2855" t="s">
        <v>2692</v>
      </c>
      <c r="C2855" t="s">
        <v>2687</v>
      </c>
      <c r="D2855">
        <v>1014</v>
      </c>
      <c r="E2855">
        <v>2213</v>
      </c>
      <c r="F2855">
        <f t="shared" si="44"/>
        <v>4</v>
      </c>
      <c r="G2855" t="str">
        <f>STANDINGS_RBI[[#This Row],[League]]&amp;STANDINGS_RBI[[#This Row],[Team]]</f>
        <v>$400 Draft Champions Jan 27 1:00 pm Lg.3628Salisbury Theatre</v>
      </c>
    </row>
    <row r="2856" spans="1:7" x14ac:dyDescent="0.25">
      <c r="A2856">
        <v>938</v>
      </c>
      <c r="B2856" t="s">
        <v>2694</v>
      </c>
      <c r="C2856" t="s">
        <v>2687</v>
      </c>
      <c r="D2856">
        <v>994</v>
      </c>
      <c r="E2856">
        <v>1974.5</v>
      </c>
      <c r="F2856">
        <f t="shared" si="44"/>
        <v>5</v>
      </c>
      <c r="G2856" t="str">
        <f>STANDINGS_RBI[[#This Row],[League]]&amp;STANDINGS_RBI[[#This Row],[Team]]</f>
        <v>$400 Draft Champions Jan 27 1:00 pm Lg.3628Obstreperous Obelisks</v>
      </c>
    </row>
    <row r="2857" spans="1:7" x14ac:dyDescent="0.25">
      <c r="A2857">
        <v>955</v>
      </c>
      <c r="B2857" t="s">
        <v>2691</v>
      </c>
      <c r="C2857" t="s">
        <v>2687</v>
      </c>
      <c r="D2857">
        <v>992</v>
      </c>
      <c r="E2857">
        <v>1954</v>
      </c>
      <c r="F2857">
        <f t="shared" si="44"/>
        <v>6</v>
      </c>
      <c r="G2857" t="str">
        <f>STANDINGS_RBI[[#This Row],[League]]&amp;STANDINGS_RBI[[#This Row],[Team]]</f>
        <v>$400 Draft Champions Jan 27 1:00 pm Lg.3628Garrett Atkins Diet</v>
      </c>
    </row>
    <row r="2858" spans="1:7" x14ac:dyDescent="0.25">
      <c r="A2858">
        <v>1092</v>
      </c>
      <c r="B2858" t="s">
        <v>264</v>
      </c>
      <c r="C2858" t="s">
        <v>2687</v>
      </c>
      <c r="D2858">
        <v>981</v>
      </c>
      <c r="E2858">
        <v>1825</v>
      </c>
      <c r="F2858">
        <f t="shared" si="44"/>
        <v>7</v>
      </c>
      <c r="G2858" t="str">
        <f>STANDINGS_RBI[[#This Row],[League]]&amp;STANDINGS_RBI[[#This Row],[Team]]</f>
        <v>$400 Draft Champions Jan 27 1:00 pm Lg.3628Tigers Slappy DC3</v>
      </c>
    </row>
    <row r="2859" spans="1:7" x14ac:dyDescent="0.25">
      <c r="A2859">
        <v>1187</v>
      </c>
      <c r="B2859" t="s">
        <v>2689</v>
      </c>
      <c r="C2859" t="s">
        <v>2687</v>
      </c>
      <c r="D2859">
        <v>973</v>
      </c>
      <c r="E2859">
        <v>1725</v>
      </c>
      <c r="F2859">
        <f t="shared" si="44"/>
        <v>8</v>
      </c>
      <c r="G2859" t="str">
        <f>STANDINGS_RBI[[#This Row],[League]]&amp;STANDINGS_RBI[[#This Row],[Team]]</f>
        <v>$400 Draft Champions Jan 27 1:00 pm Lg.3628Senior Moment</v>
      </c>
    </row>
    <row r="2860" spans="1:7" x14ac:dyDescent="0.25">
      <c r="A2860">
        <v>1613</v>
      </c>
      <c r="B2860" t="s">
        <v>402</v>
      </c>
      <c r="C2860" t="s">
        <v>2687</v>
      </c>
      <c r="D2860">
        <v>941</v>
      </c>
      <c r="E2860">
        <v>1299</v>
      </c>
      <c r="F2860">
        <f t="shared" si="44"/>
        <v>9</v>
      </c>
      <c r="G2860" t="str">
        <f>STANDINGS_RBI[[#This Row],[League]]&amp;STANDINGS_RBI[[#This Row],[Team]]</f>
        <v>$400 Draft Champions Jan 27 1:00 pm Lg.3628Team Leonard</v>
      </c>
    </row>
    <row r="2861" spans="1:7" x14ac:dyDescent="0.25">
      <c r="A2861">
        <v>1790</v>
      </c>
      <c r="B2861" t="s">
        <v>2696</v>
      </c>
      <c r="C2861" t="s">
        <v>2687</v>
      </c>
      <c r="D2861">
        <v>927</v>
      </c>
      <c r="E2861">
        <v>1119</v>
      </c>
      <c r="F2861">
        <f t="shared" si="44"/>
        <v>10</v>
      </c>
      <c r="G2861" t="str">
        <f>STANDINGS_RBI[[#This Row],[League]]&amp;STANDINGS_RBI[[#This Row],[Team]]</f>
        <v>$400 Draft Champions Jan 27 1:00 pm Lg.3628Starfishmn 0127Z</v>
      </c>
    </row>
    <row r="2862" spans="1:7" x14ac:dyDescent="0.25">
      <c r="A2862">
        <v>2160</v>
      </c>
      <c r="B2862" t="s">
        <v>2686</v>
      </c>
      <c r="C2862" t="s">
        <v>2687</v>
      </c>
      <c r="D2862">
        <v>898</v>
      </c>
      <c r="E2862">
        <v>753</v>
      </c>
      <c r="F2862">
        <f t="shared" si="44"/>
        <v>11</v>
      </c>
      <c r="G2862" t="str">
        <f>STANDINGS_RBI[[#This Row],[League]]&amp;STANDINGS_RBI[[#This Row],[Team]]</f>
        <v>$400 Draft Champions Jan 27 1:00 pm Lg.3628Tdot Tanks 4</v>
      </c>
    </row>
    <row r="2863" spans="1:7" x14ac:dyDescent="0.25">
      <c r="A2863">
        <v>2253</v>
      </c>
      <c r="B2863" t="s">
        <v>518</v>
      </c>
      <c r="C2863" t="s">
        <v>2687</v>
      </c>
      <c r="D2863">
        <v>888</v>
      </c>
      <c r="E2863">
        <v>655</v>
      </c>
      <c r="F2863">
        <f t="shared" si="44"/>
        <v>12</v>
      </c>
      <c r="G2863" t="str">
        <f>STANDINGS_RBI[[#This Row],[League]]&amp;STANDINGS_RBI[[#This Row],[Team]]</f>
        <v>$400 Draft Champions Jan 27 1:00 pm Lg.3628Lamentation of Their Women</v>
      </c>
    </row>
    <row r="2864" spans="1:7" x14ac:dyDescent="0.25">
      <c r="A2864">
        <v>2338</v>
      </c>
      <c r="B2864" t="s">
        <v>2695</v>
      </c>
      <c r="C2864" t="s">
        <v>2687</v>
      </c>
      <c r="D2864">
        <v>877</v>
      </c>
      <c r="E2864">
        <v>575</v>
      </c>
      <c r="F2864">
        <f t="shared" si="44"/>
        <v>13</v>
      </c>
      <c r="G2864" t="str">
        <f>STANDINGS_RBI[[#This Row],[League]]&amp;STANDINGS_RBI[[#This Row],[Team]]</f>
        <v>$400 Draft Champions Jan 27 1:00 pm Lg.3628The Achievers - DC 5</v>
      </c>
    </row>
    <row r="2865" spans="1:7" x14ac:dyDescent="0.25">
      <c r="A2865">
        <v>2582</v>
      </c>
      <c r="B2865" t="s">
        <v>2697</v>
      </c>
      <c r="C2865" t="s">
        <v>2687</v>
      </c>
      <c r="D2865">
        <v>841</v>
      </c>
      <c r="E2865">
        <v>327</v>
      </c>
      <c r="F2865">
        <f t="shared" si="44"/>
        <v>14</v>
      </c>
      <c r="G2865" t="str">
        <f>STANDINGS_RBI[[#This Row],[League]]&amp;STANDINGS_RBI[[#This Row],[Team]]</f>
        <v>$400 Draft Champions Jan 27 1:00 pm Lg.3628Makin' it Reign</v>
      </c>
    </row>
    <row r="2866" spans="1:7" x14ac:dyDescent="0.25">
      <c r="A2866">
        <v>2619</v>
      </c>
      <c r="B2866" t="s">
        <v>2688</v>
      </c>
      <c r="C2866" t="s">
        <v>2687</v>
      </c>
      <c r="D2866">
        <v>836</v>
      </c>
      <c r="E2866">
        <v>295.5</v>
      </c>
      <c r="F2866">
        <f t="shared" si="44"/>
        <v>15</v>
      </c>
      <c r="G2866" t="str">
        <f>STANDINGS_RBI[[#This Row],[League]]&amp;STANDINGS_RBI[[#This Row],[Team]]</f>
        <v>$400 Draft Champions Jan 27 1:00 pm Lg.3628The Mudhens</v>
      </c>
    </row>
    <row r="2867" spans="1:7" x14ac:dyDescent="0.25">
      <c r="A2867">
        <v>64</v>
      </c>
      <c r="B2867" t="s">
        <v>2700</v>
      </c>
      <c r="C2867" t="s">
        <v>2698</v>
      </c>
      <c r="D2867">
        <v>1123</v>
      </c>
      <c r="E2867">
        <v>2847.5</v>
      </c>
      <c r="F2867">
        <f t="shared" si="44"/>
        <v>1</v>
      </c>
      <c r="G2867" t="str">
        <f>STANDINGS_RBI[[#This Row],[League]]&amp;STANDINGS_RBI[[#This Row],[Team]]</f>
        <v>$400 Draft Champions Mar 01 1:00 pm Lg.3807deadmoneyI</v>
      </c>
    </row>
    <row r="2868" spans="1:7" x14ac:dyDescent="0.25">
      <c r="A2868">
        <v>571</v>
      </c>
      <c r="B2868" t="s">
        <v>256</v>
      </c>
      <c r="C2868" t="s">
        <v>2698</v>
      </c>
      <c r="D2868">
        <v>1027</v>
      </c>
      <c r="E2868">
        <v>2340</v>
      </c>
      <c r="F2868">
        <f t="shared" si="44"/>
        <v>2</v>
      </c>
      <c r="G2868" t="str">
        <f>STANDINGS_RBI[[#This Row],[League]]&amp;STANDINGS_RBI[[#This Row],[Team]]</f>
        <v>$400 Draft Champions Mar 01 1:00 pm Lg.3807KNIGHTS</v>
      </c>
    </row>
    <row r="2869" spans="1:7" x14ac:dyDescent="0.25">
      <c r="A2869">
        <v>719</v>
      </c>
      <c r="B2869" t="s">
        <v>2703</v>
      </c>
      <c r="C2869" t="s">
        <v>2698</v>
      </c>
      <c r="D2869">
        <v>1012</v>
      </c>
      <c r="E2869">
        <v>2192</v>
      </c>
      <c r="F2869">
        <f t="shared" si="44"/>
        <v>3</v>
      </c>
      <c r="G2869" t="str">
        <f>STANDINGS_RBI[[#This Row],[League]]&amp;STANDINGS_RBI[[#This Row],[Team]]</f>
        <v>$400 Draft Champions Mar 01 1:00 pm Lg.3807JonesCurtisW DC3</v>
      </c>
    </row>
    <row r="2870" spans="1:7" x14ac:dyDescent="0.25">
      <c r="A2870">
        <v>916</v>
      </c>
      <c r="B2870" t="s">
        <v>2701</v>
      </c>
      <c r="C2870" t="s">
        <v>2698</v>
      </c>
      <c r="D2870">
        <v>996</v>
      </c>
      <c r="E2870">
        <v>1998.5</v>
      </c>
      <c r="F2870">
        <f t="shared" si="44"/>
        <v>4</v>
      </c>
      <c r="G2870" t="str">
        <f>STANDINGS_RBI[[#This Row],[League]]&amp;STANDINGS_RBI[[#This Row],[Team]]</f>
        <v>$400 Draft Champions Mar 01 1:00 pm Lg.3807The Hit Kings</v>
      </c>
    </row>
    <row r="2871" spans="1:7" x14ac:dyDescent="0.25">
      <c r="A2871">
        <v>940</v>
      </c>
      <c r="B2871" t="s">
        <v>2702</v>
      </c>
      <c r="C2871" t="s">
        <v>2698</v>
      </c>
      <c r="D2871">
        <v>994</v>
      </c>
      <c r="E2871">
        <v>1974.5</v>
      </c>
      <c r="F2871">
        <f t="shared" si="44"/>
        <v>5</v>
      </c>
      <c r="G2871" t="str">
        <f>STANDINGS_RBI[[#This Row],[League]]&amp;STANDINGS_RBI[[#This Row],[Team]]</f>
        <v>$400 Draft Champions Mar 01 1:00 pm Lg.3807Swamps</v>
      </c>
    </row>
    <row r="2872" spans="1:7" x14ac:dyDescent="0.25">
      <c r="A2872">
        <v>1058</v>
      </c>
      <c r="B2872" t="s">
        <v>2699</v>
      </c>
      <c r="C2872" t="s">
        <v>2698</v>
      </c>
      <c r="D2872">
        <v>984</v>
      </c>
      <c r="E2872">
        <v>1861</v>
      </c>
      <c r="F2872">
        <f t="shared" si="44"/>
        <v>6</v>
      </c>
      <c r="G2872" t="str">
        <f>STANDINGS_RBI[[#This Row],[League]]&amp;STANDINGS_RBI[[#This Row],[Team]]</f>
        <v>$400 Draft Champions Mar 01 1:00 pm Lg.3807Who's Your Papi??</v>
      </c>
    </row>
    <row r="2873" spans="1:7" x14ac:dyDescent="0.25">
      <c r="A2873">
        <v>1067</v>
      </c>
      <c r="B2873" t="s">
        <v>142</v>
      </c>
      <c r="C2873" t="s">
        <v>2698</v>
      </c>
      <c r="D2873">
        <v>983</v>
      </c>
      <c r="E2873">
        <v>1845</v>
      </c>
      <c r="F2873">
        <f t="shared" si="44"/>
        <v>7</v>
      </c>
      <c r="G2873" t="str">
        <f>STANDINGS_RBI[[#This Row],[League]]&amp;STANDINGS_RBI[[#This Row],[Team]]</f>
        <v>$400 Draft Champions Mar 01 1:00 pm Lg.3807High Hopes</v>
      </c>
    </row>
    <row r="2874" spans="1:7" x14ac:dyDescent="0.25">
      <c r="A2874">
        <v>1548</v>
      </c>
      <c r="B2874" t="s">
        <v>1563</v>
      </c>
      <c r="C2874" t="s">
        <v>2698</v>
      </c>
      <c r="D2874">
        <v>947</v>
      </c>
      <c r="E2874">
        <v>1360.5</v>
      </c>
      <c r="F2874">
        <f t="shared" si="44"/>
        <v>8</v>
      </c>
      <c r="G2874" t="str">
        <f>STANDINGS_RBI[[#This Row],[League]]&amp;STANDINGS_RBI[[#This Row],[Team]]</f>
        <v>$400 Draft Champions Mar 01 1:00 pm Lg.3807@SethDaSportsMan</v>
      </c>
    </row>
    <row r="2875" spans="1:7" x14ac:dyDescent="0.25">
      <c r="A2875">
        <v>1569</v>
      </c>
      <c r="B2875" t="s">
        <v>2705</v>
      </c>
      <c r="C2875" t="s">
        <v>2698</v>
      </c>
      <c r="D2875">
        <v>945</v>
      </c>
      <c r="E2875">
        <v>1341.5</v>
      </c>
      <c r="F2875">
        <f t="shared" si="44"/>
        <v>9</v>
      </c>
      <c r="G2875" t="str">
        <f>STANDINGS_RBI[[#This Row],[League]]&amp;STANDINGS_RBI[[#This Row],[Team]]</f>
        <v>$400 Draft Champions Mar 01 1:00 pm Lg.3807Harvey Ballbangers</v>
      </c>
    </row>
    <row r="2876" spans="1:7" x14ac:dyDescent="0.25">
      <c r="A2876">
        <v>1600</v>
      </c>
      <c r="B2876" t="s">
        <v>2706</v>
      </c>
      <c r="C2876" t="s">
        <v>2698</v>
      </c>
      <c r="D2876">
        <v>942</v>
      </c>
      <c r="E2876">
        <v>1308.5</v>
      </c>
      <c r="F2876">
        <f t="shared" si="44"/>
        <v>10</v>
      </c>
      <c r="G2876" t="str">
        <f>STANDINGS_RBI[[#This Row],[League]]&amp;STANDINGS_RBI[[#This Row],[Team]]</f>
        <v>$400 Draft Champions Mar 01 1:00 pm Lg.3807Four-Baggers</v>
      </c>
    </row>
    <row r="2877" spans="1:7" x14ac:dyDescent="0.25">
      <c r="A2877">
        <v>1689</v>
      </c>
      <c r="B2877" t="s">
        <v>252</v>
      </c>
      <c r="C2877" t="s">
        <v>2698</v>
      </c>
      <c r="D2877">
        <v>934</v>
      </c>
      <c r="E2877">
        <v>1215.5</v>
      </c>
      <c r="F2877">
        <f t="shared" si="44"/>
        <v>11</v>
      </c>
      <c r="G2877" t="str">
        <f>STANDINGS_RBI[[#This Row],[League]]&amp;STANDINGS_RBI[[#This Row],[Team]]</f>
        <v>$400 Draft Champions Mar 01 1:00 pm Lg.3807Cuban Baseball Federation</v>
      </c>
    </row>
    <row r="2878" spans="1:7" x14ac:dyDescent="0.25">
      <c r="A2878">
        <v>1901</v>
      </c>
      <c r="B2878" t="s">
        <v>2704</v>
      </c>
      <c r="C2878" t="s">
        <v>2698</v>
      </c>
      <c r="D2878">
        <v>920</v>
      </c>
      <c r="E2878">
        <v>1013.5</v>
      </c>
      <c r="F2878">
        <f t="shared" si="44"/>
        <v>12</v>
      </c>
      <c r="G2878" t="str">
        <f>STANDINGS_RBI[[#This Row],[League]]&amp;STANDINGS_RBI[[#This Row],[Team]]</f>
        <v>$400 Draft Champions Mar 01 1:00 pm Lg.3807PhillyCheeseSteaks-DC</v>
      </c>
    </row>
    <row r="2879" spans="1:7" x14ac:dyDescent="0.25">
      <c r="A2879">
        <v>2015</v>
      </c>
      <c r="B2879" t="s">
        <v>19</v>
      </c>
      <c r="C2879" t="s">
        <v>2698</v>
      </c>
      <c r="D2879">
        <v>911</v>
      </c>
      <c r="E2879">
        <v>895.5</v>
      </c>
      <c r="F2879">
        <f t="shared" si="44"/>
        <v>13</v>
      </c>
      <c r="G2879" t="str">
        <f>STANDINGS_RBI[[#This Row],[League]]&amp;STANDINGS_RBI[[#This Row],[Team]]</f>
        <v>$400 Draft Champions Mar 01 1:00 pm Lg.3807One Eyed Jack</v>
      </c>
    </row>
    <row r="2880" spans="1:7" x14ac:dyDescent="0.25">
      <c r="A2880">
        <v>2121</v>
      </c>
      <c r="B2880" t="s">
        <v>453</v>
      </c>
      <c r="C2880" t="s">
        <v>2698</v>
      </c>
      <c r="D2880">
        <v>901</v>
      </c>
      <c r="E2880">
        <v>788</v>
      </c>
      <c r="F2880">
        <f t="shared" si="44"/>
        <v>14</v>
      </c>
      <c r="G2880" t="str">
        <f>STANDINGS_RBI[[#This Row],[League]]&amp;STANDINGS_RBI[[#This Row],[Team]]</f>
        <v>$400 Draft Champions Mar 01 1:00 pm Lg.3807Lost in the Fog</v>
      </c>
    </row>
    <row r="2881" spans="1:7" x14ac:dyDescent="0.25">
      <c r="A2881">
        <v>2484</v>
      </c>
      <c r="B2881" t="s">
        <v>416</v>
      </c>
      <c r="C2881" t="s">
        <v>2698</v>
      </c>
      <c r="D2881">
        <v>857</v>
      </c>
      <c r="E2881">
        <v>425.5</v>
      </c>
      <c r="F2881">
        <f t="shared" si="44"/>
        <v>15</v>
      </c>
      <c r="G2881" t="str">
        <f>STANDINGS_RBI[[#This Row],[League]]&amp;STANDINGS_RBI[[#This Row],[Team]]</f>
        <v>$400 Draft Champions Mar 01 1:00 pm Lg.3807B&amp;B</v>
      </c>
    </row>
    <row r="2882" spans="1:7" x14ac:dyDescent="0.25">
      <c r="A2882">
        <v>96</v>
      </c>
      <c r="B2882" t="s">
        <v>2714</v>
      </c>
      <c r="C2882" t="s">
        <v>2708</v>
      </c>
      <c r="D2882">
        <v>1104</v>
      </c>
      <c r="E2882">
        <v>2814</v>
      </c>
      <c r="F2882">
        <f t="shared" ref="F2882:F2911" si="45">IF(C2882=C2881,F2881+1,1)</f>
        <v>1</v>
      </c>
      <c r="G2882" t="str">
        <f>STANDINGS_RBI[[#This Row],[League]]&amp;STANDINGS_RBI[[#This Row],[Team]]</f>
        <v>$400 Draft Champions Mar 06 1:00 pm Lg.3837Moody's Revenge</v>
      </c>
    </row>
    <row r="2883" spans="1:7" x14ac:dyDescent="0.25">
      <c r="A2883">
        <v>373</v>
      </c>
      <c r="B2883" t="s">
        <v>2713</v>
      </c>
      <c r="C2883" t="s">
        <v>2708</v>
      </c>
      <c r="D2883">
        <v>1052</v>
      </c>
      <c r="E2883">
        <v>2545.5</v>
      </c>
      <c r="F2883">
        <f t="shared" si="45"/>
        <v>2</v>
      </c>
      <c r="G2883" t="str">
        <f>STANDINGS_RBI[[#This Row],[League]]&amp;STANDINGS_RBI[[#This Row],[Team]]</f>
        <v>$400 Draft Champions Mar 06 1:00 pm Lg.3837deadmoneyK</v>
      </c>
    </row>
    <row r="2884" spans="1:7" x14ac:dyDescent="0.25">
      <c r="A2884">
        <v>457</v>
      </c>
      <c r="B2884" t="s">
        <v>2712</v>
      </c>
      <c r="C2884" t="s">
        <v>2708</v>
      </c>
      <c r="D2884">
        <v>1041</v>
      </c>
      <c r="E2884">
        <v>2459.5</v>
      </c>
      <c r="F2884">
        <f t="shared" si="45"/>
        <v>3</v>
      </c>
      <c r="G2884" t="str">
        <f>STANDINGS_RBI[[#This Row],[League]]&amp;STANDINGS_RBI[[#This Row],[Team]]</f>
        <v>$400 Draft Champions Mar 06 1:00 pm Lg.3837bucks</v>
      </c>
    </row>
    <row r="2885" spans="1:7" x14ac:dyDescent="0.25">
      <c r="A2885">
        <v>588</v>
      </c>
      <c r="B2885" t="s">
        <v>245</v>
      </c>
      <c r="C2885" t="s">
        <v>2708</v>
      </c>
      <c r="D2885">
        <v>1024</v>
      </c>
      <c r="E2885">
        <v>2320</v>
      </c>
      <c r="F2885">
        <f t="shared" si="45"/>
        <v>4</v>
      </c>
      <c r="G2885" t="str">
        <f>STANDINGS_RBI[[#This Row],[League]]&amp;STANDINGS_RBI[[#This Row],[Team]]</f>
        <v>$400 Draft Champions Mar 06 1:00 pm Lg.3837Fresh Ripe Peaches</v>
      </c>
    </row>
    <row r="2886" spans="1:7" x14ac:dyDescent="0.25">
      <c r="A2886">
        <v>972</v>
      </c>
      <c r="B2886" t="s">
        <v>183</v>
      </c>
      <c r="C2886" t="s">
        <v>2708</v>
      </c>
      <c r="D2886">
        <v>991</v>
      </c>
      <c r="E2886">
        <v>1939.5</v>
      </c>
      <c r="F2886">
        <f t="shared" si="45"/>
        <v>5</v>
      </c>
      <c r="G2886" t="str">
        <f>STANDINGS_RBI[[#This Row],[League]]&amp;STANDINGS_RBI[[#This Row],[Team]]</f>
        <v>$400 Draft Champions Mar 06 1:00 pm Lg.3837SOI Cube Monkeys</v>
      </c>
    </row>
    <row r="2887" spans="1:7" x14ac:dyDescent="0.25">
      <c r="A2887">
        <v>1076</v>
      </c>
      <c r="B2887" t="s">
        <v>2707</v>
      </c>
      <c r="C2887" t="s">
        <v>2708</v>
      </c>
      <c r="D2887">
        <v>982</v>
      </c>
      <c r="E2887">
        <v>1835</v>
      </c>
      <c r="F2887">
        <f t="shared" si="45"/>
        <v>6</v>
      </c>
      <c r="G2887" t="str">
        <f>STANDINGS_RBI[[#This Row],[League]]&amp;STANDINGS_RBI[[#This Row],[Team]]</f>
        <v>$400 Draft Champions Mar 06 1:00 pm Lg.3837Oceanic Six</v>
      </c>
    </row>
    <row r="2888" spans="1:7" x14ac:dyDescent="0.25">
      <c r="A2888">
        <v>1134</v>
      </c>
      <c r="B2888" t="s">
        <v>2719</v>
      </c>
      <c r="C2888" t="s">
        <v>2708</v>
      </c>
      <c r="D2888">
        <v>977</v>
      </c>
      <c r="E2888">
        <v>1779.5</v>
      </c>
      <c r="F2888">
        <f t="shared" si="45"/>
        <v>7</v>
      </c>
      <c r="G2888" t="str">
        <f>STANDINGS_RBI[[#This Row],[League]]&amp;STANDINGS_RBI[[#This Row],[Team]]</f>
        <v>$400 Draft Champions Mar 06 1:00 pm Lg.3837Side Jax</v>
      </c>
    </row>
    <row r="2889" spans="1:7" x14ac:dyDescent="0.25">
      <c r="A2889">
        <v>1147</v>
      </c>
      <c r="B2889" t="s">
        <v>2709</v>
      </c>
      <c r="C2889" t="s">
        <v>2708</v>
      </c>
      <c r="D2889">
        <v>976</v>
      </c>
      <c r="E2889">
        <v>1767.5</v>
      </c>
      <c r="F2889">
        <f t="shared" si="45"/>
        <v>8</v>
      </c>
      <c r="G2889" t="str">
        <f>STANDINGS_RBI[[#This Row],[League]]&amp;STANDINGS_RBI[[#This Row],[Team]]</f>
        <v>$400 Draft Champions Mar 06 1:00 pm Lg.3837The Dubbies</v>
      </c>
    </row>
    <row r="2890" spans="1:7" x14ac:dyDescent="0.25">
      <c r="A2890">
        <v>1157</v>
      </c>
      <c r="B2890" t="s">
        <v>19</v>
      </c>
      <c r="C2890" t="s">
        <v>2708</v>
      </c>
      <c r="D2890">
        <v>975</v>
      </c>
      <c r="E2890">
        <v>1753.5</v>
      </c>
      <c r="F2890">
        <f t="shared" si="45"/>
        <v>9</v>
      </c>
      <c r="G2890" t="str">
        <f>STANDINGS_RBI[[#This Row],[League]]&amp;STANDINGS_RBI[[#This Row],[Team]]</f>
        <v>$400 Draft Champions Mar 06 1:00 pm Lg.3837One Eyed Jack</v>
      </c>
    </row>
    <row r="2891" spans="1:7" x14ac:dyDescent="0.25">
      <c r="A2891">
        <v>1493</v>
      </c>
      <c r="B2891" t="s">
        <v>2715</v>
      </c>
      <c r="C2891" t="s">
        <v>2708</v>
      </c>
      <c r="D2891">
        <v>951</v>
      </c>
      <c r="E2891">
        <v>1416</v>
      </c>
      <c r="F2891">
        <f t="shared" si="45"/>
        <v>10</v>
      </c>
      <c r="G2891" t="str">
        <f>STANDINGS_RBI[[#This Row],[League]]&amp;STANDINGS_RBI[[#This Row],[Team]]</f>
        <v>$400 Draft Champions Mar 06 1:00 pm Lg.3837P burg</v>
      </c>
    </row>
    <row r="2892" spans="1:7" x14ac:dyDescent="0.25">
      <c r="A2892">
        <v>1926</v>
      </c>
      <c r="B2892" t="s">
        <v>2710</v>
      </c>
      <c r="C2892" t="s">
        <v>2708</v>
      </c>
      <c r="D2892">
        <v>918</v>
      </c>
      <c r="E2892">
        <v>983</v>
      </c>
      <c r="F2892">
        <f t="shared" si="45"/>
        <v>11</v>
      </c>
      <c r="G2892" t="str">
        <f>STANDINGS_RBI[[#This Row],[League]]&amp;STANDINGS_RBI[[#This Row],[Team]]</f>
        <v>$400 Draft Champions Mar 06 1:00 pm Lg.3837Myrtle Beach Mermen</v>
      </c>
    </row>
    <row r="2893" spans="1:7" x14ac:dyDescent="0.25">
      <c r="A2893">
        <v>2097</v>
      </c>
      <c r="B2893" t="s">
        <v>2716</v>
      </c>
      <c r="C2893" t="s">
        <v>2708</v>
      </c>
      <c r="D2893">
        <v>903</v>
      </c>
      <c r="E2893">
        <v>812.5</v>
      </c>
      <c r="F2893">
        <f t="shared" si="45"/>
        <v>12</v>
      </c>
      <c r="G2893" t="str">
        <f>STANDINGS_RBI[[#This Row],[League]]&amp;STANDINGS_RBI[[#This Row],[Team]]</f>
        <v>$400 Draft Champions Mar 06 1:00 pm Lg.3837Ryan's got some SS</v>
      </c>
    </row>
    <row r="2894" spans="1:7" x14ac:dyDescent="0.25">
      <c r="A2894">
        <v>2337</v>
      </c>
      <c r="B2894" t="s">
        <v>2711</v>
      </c>
      <c r="C2894" t="s">
        <v>2708</v>
      </c>
      <c r="D2894">
        <v>877</v>
      </c>
      <c r="E2894">
        <v>575</v>
      </c>
      <c r="F2894">
        <f t="shared" si="45"/>
        <v>13</v>
      </c>
      <c r="G2894" t="str">
        <f>STANDINGS_RBI[[#This Row],[League]]&amp;STANDINGS_RBI[[#This Row],[Team]]</f>
        <v>$400 Draft Champions Mar 06 1:00 pm Lg.3837Raft Riders</v>
      </c>
    </row>
    <row r="2895" spans="1:7" x14ac:dyDescent="0.25">
      <c r="A2895">
        <v>2477</v>
      </c>
      <c r="B2895" t="s">
        <v>2717</v>
      </c>
      <c r="C2895" t="s">
        <v>2708</v>
      </c>
      <c r="D2895">
        <v>858</v>
      </c>
      <c r="E2895">
        <v>432.5</v>
      </c>
      <c r="F2895">
        <f t="shared" si="45"/>
        <v>14</v>
      </c>
      <c r="G2895" t="str">
        <f>STANDINGS_RBI[[#This Row],[League]]&amp;STANDINGS_RBI[[#This Row],[Team]]</f>
        <v>$400 Draft Champions Mar 06 1:00 pm Lg.3837Quint and Slappy</v>
      </c>
    </row>
    <row r="2896" spans="1:7" x14ac:dyDescent="0.25">
      <c r="A2896">
        <v>2902</v>
      </c>
      <c r="B2896" t="s">
        <v>2718</v>
      </c>
      <c r="C2896" t="s">
        <v>2708</v>
      </c>
      <c r="D2896">
        <v>669</v>
      </c>
      <c r="E2896">
        <v>9</v>
      </c>
      <c r="F2896">
        <f t="shared" si="45"/>
        <v>15</v>
      </c>
      <c r="G2896" t="str">
        <f>STANDINGS_RBI[[#This Row],[League]]&amp;STANDINGS_RBI[[#This Row],[Team]]</f>
        <v>$400 Draft Champions Mar 06 1:00 pm Lg.3837Liars &amp; Felons #13</v>
      </c>
    </row>
    <row r="2897" spans="1:7" x14ac:dyDescent="0.25">
      <c r="A2897">
        <v>3</v>
      </c>
      <c r="B2897" t="s">
        <v>2723</v>
      </c>
      <c r="C2897" t="s">
        <v>2721</v>
      </c>
      <c r="D2897">
        <v>1178</v>
      </c>
      <c r="E2897">
        <v>2908</v>
      </c>
      <c r="F2897">
        <f t="shared" si="45"/>
        <v>1</v>
      </c>
      <c r="G2897" t="str">
        <f>STANDINGS_RBI[[#This Row],[League]]&amp;STANDINGS_RBI[[#This Row],[Team]]</f>
        <v>$400 Draft Champions Mar 10 1:00 pm Lg.3869Cano Play With Madness</v>
      </c>
    </row>
    <row r="2898" spans="1:7" x14ac:dyDescent="0.25">
      <c r="A2898">
        <v>98</v>
      </c>
      <c r="B2898" t="s">
        <v>2724</v>
      </c>
      <c r="C2898" t="s">
        <v>2721</v>
      </c>
      <c r="D2898">
        <v>1104</v>
      </c>
      <c r="E2898">
        <v>2814</v>
      </c>
      <c r="F2898">
        <f t="shared" si="45"/>
        <v>2</v>
      </c>
      <c r="G2898" t="str">
        <f>STANDINGS_RBI[[#This Row],[League]]&amp;STANDINGS_RBI[[#This Row],[Team]]</f>
        <v>$400 Draft Champions Mar 10 1:00 pm Lg.3869Squish the Bug</v>
      </c>
    </row>
    <row r="2899" spans="1:7" x14ac:dyDescent="0.25">
      <c r="A2899">
        <v>214</v>
      </c>
      <c r="B2899" t="s">
        <v>2726</v>
      </c>
      <c r="C2899" t="s">
        <v>2721</v>
      </c>
      <c r="D2899">
        <v>1075</v>
      </c>
      <c r="E2899">
        <v>2699</v>
      </c>
      <c r="F2899">
        <f t="shared" si="45"/>
        <v>3</v>
      </c>
      <c r="G2899" t="str">
        <f>STANDINGS_RBI[[#This Row],[League]]&amp;STANDINGS_RBI[[#This Row],[Team]]</f>
        <v>$400 Draft Champions Mar 10 1:00 pm Lg.3869deadmoneyL</v>
      </c>
    </row>
    <row r="2900" spans="1:7" x14ac:dyDescent="0.25">
      <c r="A2900">
        <v>673</v>
      </c>
      <c r="B2900" t="s">
        <v>18</v>
      </c>
      <c r="C2900" t="s">
        <v>2721</v>
      </c>
      <c r="D2900">
        <v>1016</v>
      </c>
      <c r="E2900">
        <v>2235</v>
      </c>
      <c r="F2900">
        <f t="shared" si="45"/>
        <v>4</v>
      </c>
      <c r="G2900" t="str">
        <f>STANDINGS_RBI[[#This Row],[League]]&amp;STANDINGS_RBI[[#This Row],[Team]]</f>
        <v>$400 Draft Champions Mar 10 1:00 pm Lg.3869Home Run Derbies</v>
      </c>
    </row>
    <row r="2901" spans="1:7" x14ac:dyDescent="0.25">
      <c r="A2901">
        <v>860</v>
      </c>
      <c r="B2901" t="s">
        <v>2730</v>
      </c>
      <c r="C2901" t="s">
        <v>2721</v>
      </c>
      <c r="D2901">
        <v>1000</v>
      </c>
      <c r="E2901">
        <v>2050.5</v>
      </c>
      <c r="F2901">
        <f t="shared" si="45"/>
        <v>5</v>
      </c>
      <c r="G2901" t="str">
        <f>STANDINGS_RBI[[#This Row],[League]]&amp;STANDINGS_RBI[[#This Row],[Team]]</f>
        <v>$400 Draft Champions Mar 10 1:00 pm Lg.3869Exspinner</v>
      </c>
    </row>
    <row r="2902" spans="1:7" x14ac:dyDescent="0.25">
      <c r="A2902">
        <v>921</v>
      </c>
      <c r="B2902" t="s">
        <v>2728</v>
      </c>
      <c r="C2902" t="s">
        <v>2721</v>
      </c>
      <c r="D2902">
        <v>995</v>
      </c>
      <c r="E2902">
        <v>1987</v>
      </c>
      <c r="F2902">
        <f t="shared" si="45"/>
        <v>6</v>
      </c>
      <c r="G2902" t="str">
        <f>STANDINGS_RBI[[#This Row],[League]]&amp;STANDINGS_RBI[[#This Row],[Team]]</f>
        <v>$400 Draft Champions Mar 10 1:00 pm Lg.3869HoppyBuntz</v>
      </c>
    </row>
    <row r="2903" spans="1:7" x14ac:dyDescent="0.25">
      <c r="A2903">
        <v>1008</v>
      </c>
      <c r="B2903" t="s">
        <v>2720</v>
      </c>
      <c r="C2903" t="s">
        <v>2721</v>
      </c>
      <c r="D2903">
        <v>987</v>
      </c>
      <c r="E2903">
        <v>1901</v>
      </c>
      <c r="F2903">
        <f t="shared" si="45"/>
        <v>7</v>
      </c>
      <c r="G2903" t="str">
        <f>STANDINGS_RBI[[#This Row],[League]]&amp;STANDINGS_RBI[[#This Row],[Team]]</f>
        <v>$400 Draft Champions Mar 10 1:00 pm Lg.3869MEN WITH WOOD 400</v>
      </c>
    </row>
    <row r="2904" spans="1:7" x14ac:dyDescent="0.25">
      <c r="A2904">
        <v>1120</v>
      </c>
      <c r="B2904" t="s">
        <v>2722</v>
      </c>
      <c r="C2904" t="s">
        <v>2721</v>
      </c>
      <c r="D2904">
        <v>978</v>
      </c>
      <c r="E2904">
        <v>1790</v>
      </c>
      <c r="F2904">
        <f t="shared" si="45"/>
        <v>8</v>
      </c>
      <c r="G2904" t="str">
        <f>STANDINGS_RBI[[#This Row],[League]]&amp;STANDINGS_RBI[[#This Row],[Team]]</f>
        <v>$400 Draft Champions Mar 10 1:00 pm Lg.3869Going Going Gone</v>
      </c>
    </row>
    <row r="2905" spans="1:7" x14ac:dyDescent="0.25">
      <c r="A2905">
        <v>1819</v>
      </c>
      <c r="B2905" t="s">
        <v>115</v>
      </c>
      <c r="C2905" t="s">
        <v>2721</v>
      </c>
      <c r="D2905">
        <v>925</v>
      </c>
      <c r="E2905">
        <v>1096.5</v>
      </c>
      <c r="F2905">
        <f t="shared" si="45"/>
        <v>9</v>
      </c>
      <c r="G2905" t="str">
        <f>STANDINGS_RBI[[#This Row],[League]]&amp;STANDINGS_RBI[[#This Row],[Team]]</f>
        <v>$400 Draft Champions Mar 10 1:00 pm Lg.3869Team BFJ</v>
      </c>
    </row>
    <row r="2906" spans="1:7" x14ac:dyDescent="0.25">
      <c r="A2906">
        <v>2055</v>
      </c>
      <c r="B2906" t="s">
        <v>2725</v>
      </c>
      <c r="C2906" t="s">
        <v>2721</v>
      </c>
      <c r="D2906">
        <v>907</v>
      </c>
      <c r="E2906">
        <v>857.5</v>
      </c>
      <c r="F2906">
        <f t="shared" si="45"/>
        <v>10</v>
      </c>
      <c r="G2906" t="str">
        <f>STANDINGS_RBI[[#This Row],[League]]&amp;STANDINGS_RBI[[#This Row],[Team]]</f>
        <v>$400 Draft Champions Mar 10 1:00 pm Lg.3869Seeds</v>
      </c>
    </row>
    <row r="2907" spans="1:7" x14ac:dyDescent="0.25">
      <c r="A2907">
        <v>2132</v>
      </c>
      <c r="B2907" t="s">
        <v>532</v>
      </c>
      <c r="C2907" t="s">
        <v>2721</v>
      </c>
      <c r="D2907">
        <v>900</v>
      </c>
      <c r="E2907">
        <v>773.5</v>
      </c>
      <c r="F2907">
        <f t="shared" si="45"/>
        <v>11</v>
      </c>
      <c r="G2907" t="str">
        <f>STANDINGS_RBI[[#This Row],[League]]&amp;STANDINGS_RBI[[#This Row],[Team]]</f>
        <v>$400 Draft Champions Mar 10 1:00 pm Lg.3869Bleacher Bums</v>
      </c>
    </row>
    <row r="2908" spans="1:7" x14ac:dyDescent="0.25">
      <c r="A2908">
        <v>2438</v>
      </c>
      <c r="B2908" t="s">
        <v>2729</v>
      </c>
      <c r="C2908" t="s">
        <v>2721</v>
      </c>
      <c r="D2908">
        <v>863</v>
      </c>
      <c r="E2908">
        <v>471</v>
      </c>
      <c r="F2908">
        <f t="shared" si="45"/>
        <v>12</v>
      </c>
      <c r="G2908" t="str">
        <f>STANDINGS_RBI[[#This Row],[League]]&amp;STANDINGS_RBI[[#This Row],[Team]]</f>
        <v>$400 Draft Champions Mar 10 1:00 pm Lg.3869Feel the Bern 400</v>
      </c>
    </row>
    <row r="2909" spans="1:7" x14ac:dyDescent="0.25">
      <c r="A2909">
        <v>2606</v>
      </c>
      <c r="B2909" t="s">
        <v>2731</v>
      </c>
      <c r="C2909" t="s">
        <v>2721</v>
      </c>
      <c r="D2909">
        <v>837</v>
      </c>
      <c r="E2909">
        <v>303.5</v>
      </c>
      <c r="F2909">
        <f t="shared" si="45"/>
        <v>13</v>
      </c>
      <c r="G2909" t="str">
        <f>STANDINGS_RBI[[#This Row],[League]]&amp;STANDINGS_RBI[[#This Row],[Team]]</f>
        <v>$400 Draft Champions Mar 10 1:00 pm Lg.3869My Knee's Great</v>
      </c>
    </row>
    <row r="2910" spans="1:7" x14ac:dyDescent="0.25">
      <c r="A2910">
        <v>2646</v>
      </c>
      <c r="B2910" t="s">
        <v>523</v>
      </c>
      <c r="C2910" t="s">
        <v>2721</v>
      </c>
      <c r="D2910">
        <v>831</v>
      </c>
      <c r="E2910">
        <v>263.5</v>
      </c>
      <c r="F2910">
        <f t="shared" si="45"/>
        <v>14</v>
      </c>
      <c r="G2910" t="str">
        <f>STANDINGS_RBI[[#This Row],[League]]&amp;STANDINGS_RBI[[#This Row],[Team]]</f>
        <v>$400 Draft Champions Mar 10 1:00 pm Lg.3869Ball So Hard</v>
      </c>
    </row>
    <row r="2911" spans="1:7" x14ac:dyDescent="0.25">
      <c r="A2911">
        <v>2733</v>
      </c>
      <c r="B2911" t="s">
        <v>2727</v>
      </c>
      <c r="C2911" t="s">
        <v>2721</v>
      </c>
      <c r="D2911">
        <v>809</v>
      </c>
      <c r="E2911">
        <v>177.5</v>
      </c>
      <c r="F2911">
        <f t="shared" si="45"/>
        <v>15</v>
      </c>
      <c r="G2911" t="str">
        <f>STANDINGS_RBI[[#This Row],[League]]&amp;STANDINGS_RBI[[#This Row],[Team]]</f>
        <v>$400 Draft Champions Mar 10 1:00 pm Lg.3869Bobbleheads deux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2911"/>
  <sheetViews>
    <sheetView workbookViewId="0">
      <selection activeCell="G2" sqref="G2:G2911"/>
    </sheetView>
  </sheetViews>
  <sheetFormatPr defaultRowHeight="15" x14ac:dyDescent="0.25"/>
  <cols>
    <col min="1" max="1" width="7.42578125" customWidth="1"/>
    <col min="2" max="2" width="39.42578125" bestFit="1" customWidth="1"/>
    <col min="3" max="3" width="49.28515625" bestFit="1" customWidth="1"/>
    <col min="4" max="4" width="5.28515625" customWidth="1"/>
    <col min="5" max="5" width="7" bestFit="1" customWidth="1"/>
    <col min="7" max="7" width="87.710937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63</v>
      </c>
      <c r="E1" t="s">
        <v>4</v>
      </c>
      <c r="F1" t="s">
        <v>58</v>
      </c>
      <c r="G1" t="s">
        <v>2732</v>
      </c>
    </row>
    <row r="2" spans="1:7" x14ac:dyDescent="0.25">
      <c r="A2">
        <v>198</v>
      </c>
      <c r="B2" t="s">
        <v>510</v>
      </c>
      <c r="C2" t="s">
        <v>539</v>
      </c>
      <c r="D2">
        <v>165</v>
      </c>
      <c r="E2">
        <v>2716</v>
      </c>
      <c r="F2">
        <f>IF(C2=C1,F1+1,1)</f>
        <v>1</v>
      </c>
      <c r="G2" t="str">
        <f>STANDINGS_SB[[#This Row],[League]]&amp;STANDINGS_SB[[#This Row],[Team]]</f>
        <v>$1000 Draft Champions League 2Tall Timber</v>
      </c>
    </row>
    <row r="3" spans="1:7" x14ac:dyDescent="0.25">
      <c r="A3">
        <v>558</v>
      </c>
      <c r="B3" t="s">
        <v>548</v>
      </c>
      <c r="C3" t="s">
        <v>539</v>
      </c>
      <c r="D3">
        <v>142</v>
      </c>
      <c r="E3">
        <v>2346.5</v>
      </c>
      <c r="F3">
        <f t="shared" ref="F3:F66" si="0">IF(C3=C2,F2+1,1)</f>
        <v>2</v>
      </c>
      <c r="G3" t="str">
        <f>STANDINGS_SB[[#This Row],[League]]&amp;STANDINGS_SB[[#This Row],[Team]]</f>
        <v>$1000 Draft Champions League 2Attie Boys</v>
      </c>
    </row>
    <row r="4" spans="1:7" x14ac:dyDescent="0.25">
      <c r="A4">
        <v>655</v>
      </c>
      <c r="B4" t="s">
        <v>544</v>
      </c>
      <c r="C4" t="s">
        <v>539</v>
      </c>
      <c r="D4">
        <v>138</v>
      </c>
      <c r="E4">
        <v>2265.5</v>
      </c>
      <c r="F4">
        <f t="shared" si="0"/>
        <v>3</v>
      </c>
      <c r="G4" t="str">
        <f>STANDINGS_SB[[#This Row],[League]]&amp;STANDINGS_SB[[#This Row],[Team]]</f>
        <v>$1000 Draft Champions League 2Vermont Lake Monsters</v>
      </c>
    </row>
    <row r="5" spans="1:7" x14ac:dyDescent="0.25">
      <c r="A5">
        <v>714</v>
      </c>
      <c r="B5" t="s">
        <v>541</v>
      </c>
      <c r="C5" t="s">
        <v>539</v>
      </c>
      <c r="D5">
        <v>135</v>
      </c>
      <c r="E5">
        <v>2199.5</v>
      </c>
      <c r="F5">
        <f t="shared" si="0"/>
        <v>4</v>
      </c>
      <c r="G5" t="str">
        <f>STANDINGS_SB[[#This Row],[League]]&amp;STANDINGS_SB[[#This Row],[Team]]</f>
        <v>$1000 Draft Champions League 2Pounders 1000</v>
      </c>
    </row>
    <row r="6" spans="1:7" x14ac:dyDescent="0.25">
      <c r="A6">
        <v>745</v>
      </c>
      <c r="B6" t="s">
        <v>549</v>
      </c>
      <c r="C6" t="s">
        <v>539</v>
      </c>
      <c r="D6">
        <v>134</v>
      </c>
      <c r="E6">
        <v>2167</v>
      </c>
      <c r="F6">
        <f t="shared" si="0"/>
        <v>5</v>
      </c>
      <c r="G6" t="str">
        <f>STANDINGS_SB[[#This Row],[League]]&amp;STANDINGS_SB[[#This Row],[Team]]</f>
        <v>$1000 Draft Champions League 2Lonede's</v>
      </c>
    </row>
    <row r="7" spans="1:7" x14ac:dyDescent="0.25">
      <c r="A7">
        <v>751</v>
      </c>
      <c r="B7" t="s">
        <v>547</v>
      </c>
      <c r="C7" t="s">
        <v>539</v>
      </c>
      <c r="D7">
        <v>134</v>
      </c>
      <c r="E7">
        <v>2167</v>
      </c>
      <c r="F7">
        <f t="shared" si="0"/>
        <v>6</v>
      </c>
      <c r="G7" t="str">
        <f>STANDINGS_SB[[#This Row],[League]]&amp;STANDINGS_SB[[#This Row],[Team]]</f>
        <v>$1000 Draft Champions League 2Ryan's Harping on Harvey</v>
      </c>
    </row>
    <row r="8" spans="1:7" x14ac:dyDescent="0.25">
      <c r="A8">
        <v>854</v>
      </c>
      <c r="B8" t="s">
        <v>371</v>
      </c>
      <c r="C8" t="s">
        <v>539</v>
      </c>
      <c r="D8">
        <v>131</v>
      </c>
      <c r="E8">
        <v>2074.5</v>
      </c>
      <c r="F8">
        <f t="shared" si="0"/>
        <v>7</v>
      </c>
      <c r="G8" t="str">
        <f>STANDINGS_SB[[#This Row],[League]]&amp;STANDINGS_SB[[#This Row],[Team]]</f>
        <v>$1000 Draft Champions League 2huskies</v>
      </c>
    </row>
    <row r="9" spans="1:7" x14ac:dyDescent="0.25">
      <c r="A9">
        <v>991</v>
      </c>
      <c r="B9" t="s">
        <v>550</v>
      </c>
      <c r="C9" t="s">
        <v>539</v>
      </c>
      <c r="D9">
        <v>126</v>
      </c>
      <c r="E9">
        <v>1921</v>
      </c>
      <c r="F9">
        <f t="shared" si="0"/>
        <v>8</v>
      </c>
      <c r="G9" t="str">
        <f>STANDINGS_SB[[#This Row],[League]]&amp;STANDINGS_SB[[#This Row],[Team]]</f>
        <v>$1000 Draft Champions League 2SEMPER FI</v>
      </c>
    </row>
    <row r="10" spans="1:7" x14ac:dyDescent="0.25">
      <c r="A10">
        <v>1104</v>
      </c>
      <c r="B10" t="s">
        <v>542</v>
      </c>
      <c r="C10" t="s">
        <v>539</v>
      </c>
      <c r="D10">
        <v>123</v>
      </c>
      <c r="E10">
        <v>1820</v>
      </c>
      <c r="F10">
        <f t="shared" si="0"/>
        <v>9</v>
      </c>
      <c r="G10" t="str">
        <f>STANDINGS_SB[[#This Row],[League]]&amp;STANDINGS_SB[[#This Row],[Team]]</f>
        <v>$1000 Draft Champions League 2The Notorious C.O.Z. - $1000 DC</v>
      </c>
    </row>
    <row r="11" spans="1:7" x14ac:dyDescent="0.25">
      <c r="A11">
        <v>1133</v>
      </c>
      <c r="B11" t="s">
        <v>17</v>
      </c>
      <c r="C11" t="s">
        <v>539</v>
      </c>
      <c r="D11">
        <v>122</v>
      </c>
      <c r="E11">
        <v>1779</v>
      </c>
      <c r="F11">
        <f t="shared" si="0"/>
        <v>10</v>
      </c>
      <c r="G11" t="str">
        <f>STANDINGS_SB[[#This Row],[League]]&amp;STANDINGS_SB[[#This Row],[Team]]</f>
        <v>$1000 Draft Champions League 2Millertime</v>
      </c>
    </row>
    <row r="12" spans="1:7" x14ac:dyDescent="0.25">
      <c r="A12">
        <v>1143</v>
      </c>
      <c r="B12" t="s">
        <v>543</v>
      </c>
      <c r="C12" t="s">
        <v>539</v>
      </c>
      <c r="D12">
        <v>122</v>
      </c>
      <c r="E12">
        <v>1779</v>
      </c>
      <c r="F12">
        <f t="shared" si="0"/>
        <v>11</v>
      </c>
      <c r="G12" t="str">
        <f>STANDINGS_SB[[#This Row],[League]]&amp;STANDINGS_SB[[#This Row],[Team]]</f>
        <v>$1000 Draft Champions League 2Slip Stitches 1K New</v>
      </c>
    </row>
    <row r="13" spans="1:7" x14ac:dyDescent="0.25">
      <c r="A13">
        <v>1814</v>
      </c>
      <c r="B13" t="s">
        <v>546</v>
      </c>
      <c r="C13" t="s">
        <v>539</v>
      </c>
      <c r="D13">
        <v>104</v>
      </c>
      <c r="E13">
        <v>1082.5</v>
      </c>
      <c r="F13">
        <f t="shared" si="0"/>
        <v>12</v>
      </c>
      <c r="G13" t="str">
        <f>STANDINGS_SB[[#This Row],[League]]&amp;STANDINGS_SB[[#This Row],[Team]]</f>
        <v>$1000 Draft Champions League 2Donnie Baseball</v>
      </c>
    </row>
    <row r="14" spans="1:7" x14ac:dyDescent="0.25">
      <c r="A14">
        <v>2250</v>
      </c>
      <c r="B14" t="s">
        <v>540</v>
      </c>
      <c r="C14" t="s">
        <v>539</v>
      </c>
      <c r="D14">
        <v>92</v>
      </c>
      <c r="E14">
        <v>655</v>
      </c>
      <c r="F14">
        <f t="shared" si="0"/>
        <v>13</v>
      </c>
      <c r="G14" t="str">
        <f>STANDINGS_SB[[#This Row],[League]]&amp;STANDINGS_SB[[#This Row],[Team]]</f>
        <v>$1000 Draft Champions League 2Garage Floor Yastrzemskis</v>
      </c>
    </row>
    <row r="15" spans="1:7" x14ac:dyDescent="0.25">
      <c r="A15">
        <v>2621</v>
      </c>
      <c r="B15" t="s">
        <v>545</v>
      </c>
      <c r="C15" t="s">
        <v>539</v>
      </c>
      <c r="D15">
        <v>77</v>
      </c>
      <c r="E15">
        <v>285.5</v>
      </c>
      <c r="F15">
        <f t="shared" si="0"/>
        <v>14</v>
      </c>
      <c r="G15" t="str">
        <f>STANDINGS_SB[[#This Row],[League]]&amp;STANDINGS_SB[[#This Row],[Team]]</f>
        <v>$1000 Draft Champions League 2Isla de Encanta</v>
      </c>
    </row>
    <row r="16" spans="1:7" x14ac:dyDescent="0.25">
      <c r="A16">
        <v>2655</v>
      </c>
      <c r="B16" t="s">
        <v>254</v>
      </c>
      <c r="C16" t="s">
        <v>539</v>
      </c>
      <c r="D16">
        <v>76</v>
      </c>
      <c r="E16">
        <v>264.5</v>
      </c>
      <c r="F16">
        <f t="shared" si="0"/>
        <v>15</v>
      </c>
      <c r="G16" t="str">
        <f>STANDINGS_SB[[#This Row],[League]]&amp;STANDINGS_SB[[#This Row],[Team]]</f>
        <v>$1000 Draft Champions League 2Vercingetorix II</v>
      </c>
    </row>
    <row r="17" spans="1:7" x14ac:dyDescent="0.25">
      <c r="A17">
        <v>220</v>
      </c>
      <c r="B17" t="s">
        <v>87</v>
      </c>
      <c r="C17" t="s">
        <v>552</v>
      </c>
      <c r="D17">
        <v>163</v>
      </c>
      <c r="E17">
        <v>2694.5</v>
      </c>
      <c r="F17">
        <f t="shared" si="0"/>
        <v>1</v>
      </c>
      <c r="G17" t="str">
        <f>STANDINGS_SB[[#This Row],[League]]&amp;STANDINGS_SB[[#This Row],[Team]]</f>
        <v>$1000 Draft Champions Max's League Feb. 22The Northsiders</v>
      </c>
    </row>
    <row r="18" spans="1:7" x14ac:dyDescent="0.25">
      <c r="A18">
        <v>382</v>
      </c>
      <c r="B18" t="s">
        <v>257</v>
      </c>
      <c r="C18" t="s">
        <v>552</v>
      </c>
      <c r="D18">
        <v>152</v>
      </c>
      <c r="E18">
        <v>2535.5</v>
      </c>
      <c r="F18">
        <f t="shared" si="0"/>
        <v>2</v>
      </c>
      <c r="G18" t="str">
        <f>STANDINGS_SB[[#This Row],[League]]&amp;STANDINGS_SB[[#This Row],[Team]]</f>
        <v>$1000 Draft Champions Max's League Feb. 22Vercingetorix I</v>
      </c>
    </row>
    <row r="19" spans="1:7" x14ac:dyDescent="0.25">
      <c r="A19">
        <v>402</v>
      </c>
      <c r="B19" t="s">
        <v>557</v>
      </c>
      <c r="C19" t="s">
        <v>552</v>
      </c>
      <c r="D19">
        <v>150</v>
      </c>
      <c r="E19">
        <v>2502</v>
      </c>
      <c r="F19">
        <f t="shared" si="0"/>
        <v>3</v>
      </c>
      <c r="G19" t="str">
        <f>STANDINGS_SB[[#This Row],[League]]&amp;STANDINGS_SB[[#This Row],[Team]]</f>
        <v>$1000 Draft Champions Max's League Feb. 22Breaking Bad</v>
      </c>
    </row>
    <row r="20" spans="1:7" x14ac:dyDescent="0.25">
      <c r="A20">
        <v>649</v>
      </c>
      <c r="B20" t="s">
        <v>553</v>
      </c>
      <c r="C20" t="s">
        <v>552</v>
      </c>
      <c r="D20">
        <v>138</v>
      </c>
      <c r="E20">
        <v>2265.5</v>
      </c>
      <c r="F20">
        <f t="shared" si="0"/>
        <v>4</v>
      </c>
      <c r="G20" t="str">
        <f>STANDINGS_SB[[#This Row],[League]]&amp;STANDINGS_SB[[#This Row],[Team]]</f>
        <v>$1000 Draft Champions Max's League Feb. 22Slip Stitches 1K Orig</v>
      </c>
    </row>
    <row r="21" spans="1:7" x14ac:dyDescent="0.25">
      <c r="A21">
        <v>776</v>
      </c>
      <c r="B21" t="s">
        <v>21</v>
      </c>
      <c r="C21" t="s">
        <v>552</v>
      </c>
      <c r="D21">
        <v>133</v>
      </c>
      <c r="E21">
        <v>2131.5</v>
      </c>
      <c r="F21">
        <f t="shared" si="0"/>
        <v>5</v>
      </c>
      <c r="G21" t="str">
        <f>STANDINGS_SB[[#This Row],[League]]&amp;STANDINGS_SB[[#This Row],[Team]]</f>
        <v>$1000 Draft Champions Max's League Feb. 22Mudhens</v>
      </c>
    </row>
    <row r="22" spans="1:7" x14ac:dyDescent="0.25">
      <c r="A22">
        <v>989</v>
      </c>
      <c r="B22" t="s">
        <v>554</v>
      </c>
      <c r="C22" t="s">
        <v>552</v>
      </c>
      <c r="D22">
        <v>126</v>
      </c>
      <c r="E22">
        <v>1921</v>
      </c>
      <c r="F22">
        <f t="shared" si="0"/>
        <v>6</v>
      </c>
      <c r="G22" t="str">
        <f>STANDINGS_SB[[#This Row],[League]]&amp;STANDINGS_SB[[#This Row],[Team]]</f>
        <v>$1000 Draft Champions Max's League Feb. 22Painting The Black DC</v>
      </c>
    </row>
    <row r="23" spans="1:7" x14ac:dyDescent="0.25">
      <c r="A23">
        <v>1040</v>
      </c>
      <c r="B23" t="s">
        <v>121</v>
      </c>
      <c r="C23" t="s">
        <v>552</v>
      </c>
      <c r="D23">
        <v>125</v>
      </c>
      <c r="E23">
        <v>1883</v>
      </c>
      <c r="F23">
        <f t="shared" si="0"/>
        <v>7</v>
      </c>
      <c r="G23" t="str">
        <f>STANDINGS_SB[[#This Row],[League]]&amp;STANDINGS_SB[[#This Row],[Team]]</f>
        <v>$1000 Draft Champions Max's League Feb. 22Tredici</v>
      </c>
    </row>
    <row r="24" spans="1:7" x14ac:dyDescent="0.25">
      <c r="A24">
        <v>1276</v>
      </c>
      <c r="B24" t="s">
        <v>551</v>
      </c>
      <c r="C24" t="s">
        <v>552</v>
      </c>
      <c r="D24">
        <v>118</v>
      </c>
      <c r="E24">
        <v>1635.5</v>
      </c>
      <c r="F24">
        <f t="shared" si="0"/>
        <v>8</v>
      </c>
      <c r="G24" t="str">
        <f>STANDINGS_SB[[#This Row],[League]]&amp;STANDINGS_SB[[#This Row],[Team]]</f>
        <v>$1000 Draft Champions Max's League Feb. 22Miggy's Crown</v>
      </c>
    </row>
    <row r="25" spans="1:7" x14ac:dyDescent="0.25">
      <c r="A25">
        <v>1420</v>
      </c>
      <c r="B25" t="s">
        <v>559</v>
      </c>
      <c r="C25" t="s">
        <v>552</v>
      </c>
      <c r="D25">
        <v>115</v>
      </c>
      <c r="E25">
        <v>1508.5</v>
      </c>
      <c r="F25">
        <f t="shared" si="0"/>
        <v>9</v>
      </c>
      <c r="G25" t="str">
        <f>STANDINGS_SB[[#This Row],[League]]&amp;STANDINGS_SB[[#This Row],[Team]]</f>
        <v>$1000 Draft Champions Max's League Feb. 22WINSTON'S EMPIRE -1000</v>
      </c>
    </row>
    <row r="26" spans="1:7" x14ac:dyDescent="0.25">
      <c r="A26">
        <v>1699</v>
      </c>
      <c r="B26" t="s">
        <v>555</v>
      </c>
      <c r="C26" t="s">
        <v>552</v>
      </c>
      <c r="D26">
        <v>108</v>
      </c>
      <c r="E26">
        <v>1223</v>
      </c>
      <c r="F26">
        <f t="shared" si="0"/>
        <v>10</v>
      </c>
      <c r="G26" t="str">
        <f>STANDINGS_SB[[#This Row],[League]]&amp;STANDINGS_SB[[#This Row],[Team]]</f>
        <v>$1000 Draft Champions Max's League Feb. 22The Achievers - DC 6</v>
      </c>
    </row>
    <row r="27" spans="1:7" x14ac:dyDescent="0.25">
      <c r="A27">
        <v>2033</v>
      </c>
      <c r="B27" t="s">
        <v>508</v>
      </c>
      <c r="C27" t="s">
        <v>552</v>
      </c>
      <c r="D27">
        <v>99</v>
      </c>
      <c r="E27">
        <v>889.5</v>
      </c>
      <c r="F27">
        <f t="shared" si="0"/>
        <v>11</v>
      </c>
      <c r="G27" t="str">
        <f>STANDINGS_SB[[#This Row],[League]]&amp;STANDINGS_SB[[#This Row],[Team]]</f>
        <v>$1000 Draft Champions Max's League Feb. 22Team Robinson</v>
      </c>
    </row>
    <row r="28" spans="1:7" x14ac:dyDescent="0.25">
      <c r="A28">
        <v>2123</v>
      </c>
      <c r="B28" t="s">
        <v>477</v>
      </c>
      <c r="C28" t="s">
        <v>552</v>
      </c>
      <c r="D28">
        <v>96</v>
      </c>
      <c r="E28">
        <v>784</v>
      </c>
      <c r="F28">
        <f t="shared" si="0"/>
        <v>12</v>
      </c>
      <c r="G28" t="str">
        <f>STANDINGS_SB[[#This Row],[League]]&amp;STANDINGS_SB[[#This Row],[Team]]</f>
        <v>$1000 Draft Champions Max's League Feb. 22It Shrinks?</v>
      </c>
    </row>
    <row r="29" spans="1:7" x14ac:dyDescent="0.25">
      <c r="A29">
        <v>2582</v>
      </c>
      <c r="B29" t="s">
        <v>53</v>
      </c>
      <c r="C29" t="s">
        <v>552</v>
      </c>
      <c r="D29">
        <v>79</v>
      </c>
      <c r="E29">
        <v>321</v>
      </c>
      <c r="F29">
        <f t="shared" si="0"/>
        <v>13</v>
      </c>
      <c r="G29" t="str">
        <f>STANDINGS_SB[[#This Row],[League]]&amp;STANDINGS_SB[[#This Row],[Team]]</f>
        <v>$1000 Draft Champions Max's League Feb. 22Baseball Furies</v>
      </c>
    </row>
    <row r="30" spans="1:7" x14ac:dyDescent="0.25">
      <c r="A30">
        <v>2689</v>
      </c>
      <c r="B30" t="s">
        <v>558</v>
      </c>
      <c r="C30" t="s">
        <v>552</v>
      </c>
      <c r="D30">
        <v>74</v>
      </c>
      <c r="E30">
        <v>227.5</v>
      </c>
      <c r="F30">
        <f t="shared" si="0"/>
        <v>14</v>
      </c>
      <c r="G30" t="str">
        <f>STANDINGS_SB[[#This Row],[League]]&amp;STANDINGS_SB[[#This Row],[Team]]</f>
        <v>$1000 Draft Champions Max's League Feb. 22The Notorious C.O.Z. - Max DC</v>
      </c>
    </row>
    <row r="31" spans="1:7" x14ac:dyDescent="0.25">
      <c r="A31">
        <v>2819</v>
      </c>
      <c r="B31" t="s">
        <v>556</v>
      </c>
      <c r="C31" t="s">
        <v>552</v>
      </c>
      <c r="D31">
        <v>64</v>
      </c>
      <c r="E31">
        <v>99</v>
      </c>
      <c r="F31">
        <f t="shared" si="0"/>
        <v>15</v>
      </c>
      <c r="G31" t="str">
        <f>STANDINGS_SB[[#This Row],[League]]&amp;STANDINGS_SB[[#This Row],[Team]]</f>
        <v>$1000 Draft Champions Max's League Feb. 22hawks</v>
      </c>
    </row>
    <row r="32" spans="1:7" x14ac:dyDescent="0.25">
      <c r="A32">
        <v>183</v>
      </c>
      <c r="B32" t="s">
        <v>563</v>
      </c>
      <c r="C32" t="s">
        <v>561</v>
      </c>
      <c r="D32">
        <v>166</v>
      </c>
      <c r="E32">
        <v>2727</v>
      </c>
      <c r="F32">
        <f t="shared" si="0"/>
        <v>1</v>
      </c>
      <c r="G32" t="str">
        <f>STANDINGS_SB[[#This Row],[League]]&amp;STANDINGS_SB[[#This Row],[Team]]</f>
        <v>$150 Draft Champions (4 hour) Dec 29 1:00 pm Lg.3573SEMPER FI 11</v>
      </c>
    </row>
    <row r="33" spans="1:7" x14ac:dyDescent="0.25">
      <c r="A33">
        <v>372</v>
      </c>
      <c r="B33" t="s">
        <v>56</v>
      </c>
      <c r="C33" t="s">
        <v>561</v>
      </c>
      <c r="D33">
        <v>152</v>
      </c>
      <c r="E33">
        <v>2535.5</v>
      </c>
      <c r="F33">
        <f t="shared" si="0"/>
        <v>2</v>
      </c>
      <c r="G33" t="str">
        <f>STANDINGS_SB[[#This Row],[League]]&amp;STANDINGS_SB[[#This Row],[Team]]</f>
        <v>$150 Draft Champions (4 hour) Dec 29 1:00 pm Lg.3573DOUGHBOYS</v>
      </c>
    </row>
    <row r="34" spans="1:7" x14ac:dyDescent="0.25">
      <c r="A34">
        <v>448</v>
      </c>
      <c r="B34" t="s">
        <v>564</v>
      </c>
      <c r="C34" t="s">
        <v>561</v>
      </c>
      <c r="D34">
        <v>148</v>
      </c>
      <c r="E34">
        <v>2454.5</v>
      </c>
      <c r="F34">
        <f t="shared" si="0"/>
        <v>3</v>
      </c>
      <c r="G34" t="str">
        <f>STANDINGS_SB[[#This Row],[League]]&amp;STANDINGS_SB[[#This Row],[Team]]</f>
        <v>$150 Draft Champions (4 hour) Dec 29 1:00 pm Lg.3573Kennedy Park</v>
      </c>
    </row>
    <row r="35" spans="1:7" x14ac:dyDescent="0.25">
      <c r="A35">
        <v>784</v>
      </c>
      <c r="B35" t="s">
        <v>566</v>
      </c>
      <c r="C35" t="s">
        <v>561</v>
      </c>
      <c r="D35">
        <v>133</v>
      </c>
      <c r="E35">
        <v>2131.5</v>
      </c>
      <c r="F35">
        <f t="shared" si="0"/>
        <v>4</v>
      </c>
      <c r="G35" t="str">
        <f>STANDINGS_SB[[#This Row],[League]]&amp;STANDINGS_SB[[#This Row],[Team]]</f>
        <v>$150 Draft Champions (4 hour) Dec 29 1:00 pm Lg.3573Tall Timber DC19</v>
      </c>
    </row>
    <row r="36" spans="1:7" x14ac:dyDescent="0.25">
      <c r="A36">
        <v>887</v>
      </c>
      <c r="B36" t="s">
        <v>472</v>
      </c>
      <c r="C36" t="s">
        <v>561</v>
      </c>
      <c r="D36">
        <v>129</v>
      </c>
      <c r="E36">
        <v>2015</v>
      </c>
      <c r="F36">
        <f t="shared" si="0"/>
        <v>5</v>
      </c>
      <c r="G36" t="str">
        <f>STANDINGS_SB[[#This Row],[League]]&amp;STANDINGS_SB[[#This Row],[Team]]</f>
        <v>$150 Draft Champions (4 hour) Dec 29 1:00 pm Lg.3573Bronx Yankees (DC4)</v>
      </c>
    </row>
    <row r="37" spans="1:7" x14ac:dyDescent="0.25">
      <c r="A37">
        <v>942</v>
      </c>
      <c r="B37" t="s">
        <v>53</v>
      </c>
      <c r="C37" t="s">
        <v>561</v>
      </c>
      <c r="D37">
        <v>127</v>
      </c>
      <c r="E37">
        <v>1957.5</v>
      </c>
      <c r="F37">
        <f t="shared" si="0"/>
        <v>6</v>
      </c>
      <c r="G37" t="str">
        <f>STANDINGS_SB[[#This Row],[League]]&amp;STANDINGS_SB[[#This Row],[Team]]</f>
        <v>$150 Draft Champions (4 hour) Dec 29 1:00 pm Lg.3573Baseball Furies</v>
      </c>
    </row>
    <row r="38" spans="1:7" x14ac:dyDescent="0.25">
      <c r="A38">
        <v>1088</v>
      </c>
      <c r="B38" t="s">
        <v>565</v>
      </c>
      <c r="C38" t="s">
        <v>561</v>
      </c>
      <c r="D38">
        <v>123</v>
      </c>
      <c r="E38">
        <v>1820</v>
      </c>
      <c r="F38">
        <f t="shared" si="0"/>
        <v>7</v>
      </c>
      <c r="G38" t="str">
        <f>STANDINGS_SB[[#This Row],[League]]&amp;STANDINGS_SB[[#This Row],[Team]]</f>
        <v>$150 Draft Champions (4 hour) Dec 29 1:00 pm Lg.3573KJ || DC3</v>
      </c>
    </row>
    <row r="39" spans="1:7" x14ac:dyDescent="0.25">
      <c r="A39">
        <v>1150</v>
      </c>
      <c r="B39" t="s">
        <v>562</v>
      </c>
      <c r="C39" t="s">
        <v>561</v>
      </c>
      <c r="D39">
        <v>122</v>
      </c>
      <c r="E39">
        <v>1779</v>
      </c>
      <c r="F39">
        <f t="shared" si="0"/>
        <v>8</v>
      </c>
      <c r="G39" t="str">
        <f>STANDINGS_SB[[#This Row],[League]]&amp;STANDINGS_SB[[#This Row],[Team]]</f>
        <v>$150 Draft Champions (4 hour) Dec 29 1:00 pm Lg.3573Texas Connection</v>
      </c>
    </row>
    <row r="40" spans="1:7" x14ac:dyDescent="0.25">
      <c r="A40">
        <v>1403</v>
      </c>
      <c r="B40" t="s">
        <v>560</v>
      </c>
      <c r="C40" t="s">
        <v>561</v>
      </c>
      <c r="D40">
        <v>115</v>
      </c>
      <c r="E40">
        <v>1508.5</v>
      </c>
      <c r="F40">
        <f t="shared" si="0"/>
        <v>9</v>
      </c>
      <c r="G40" t="str">
        <f>STANDINGS_SB[[#This Row],[League]]&amp;STANDINGS_SB[[#This Row],[Team]]</f>
        <v>$150 Draft Champions (4 hour) Dec 29 1:00 pm Lg.3573Slip Stitches 3</v>
      </c>
    </row>
    <row r="41" spans="1:7" x14ac:dyDescent="0.25">
      <c r="A41">
        <v>1481</v>
      </c>
      <c r="B41" t="s">
        <v>569</v>
      </c>
      <c r="C41" t="s">
        <v>561</v>
      </c>
      <c r="D41">
        <v>113</v>
      </c>
      <c r="E41">
        <v>1421.5</v>
      </c>
      <c r="F41">
        <f t="shared" si="0"/>
        <v>10</v>
      </c>
      <c r="G41" t="str">
        <f>STANDINGS_SB[[#This Row],[League]]&amp;STANDINGS_SB[[#This Row],[Team]]</f>
        <v>$150 Draft Champions (4 hour) Dec 29 1:00 pm Lg.3573Draughtsman 3</v>
      </c>
    </row>
    <row r="42" spans="1:7" x14ac:dyDescent="0.25">
      <c r="A42">
        <v>1496</v>
      </c>
      <c r="B42" t="s">
        <v>568</v>
      </c>
      <c r="C42" t="s">
        <v>561</v>
      </c>
      <c r="D42">
        <v>113</v>
      </c>
      <c r="E42">
        <v>1421.5</v>
      </c>
      <c r="F42">
        <f t="shared" si="0"/>
        <v>11</v>
      </c>
      <c r="G42" t="str">
        <f>STANDINGS_SB[[#This Row],[League]]&amp;STANDINGS_SB[[#This Row],[Team]]</f>
        <v>$150 Draft Champions (4 hour) Dec 29 1:00 pm Lg.3573SpinningSeams4</v>
      </c>
    </row>
    <row r="43" spans="1:7" x14ac:dyDescent="0.25">
      <c r="A43">
        <v>1721</v>
      </c>
      <c r="B43" t="s">
        <v>216</v>
      </c>
      <c r="C43" t="s">
        <v>561</v>
      </c>
      <c r="D43">
        <v>107</v>
      </c>
      <c r="E43">
        <v>1181.5</v>
      </c>
      <c r="F43">
        <f t="shared" si="0"/>
        <v>12</v>
      </c>
      <c r="G43" t="str">
        <f>STANDINGS_SB[[#This Row],[League]]&amp;STANDINGS_SB[[#This Row],[Team]]</f>
        <v>$150 Draft Champions (4 hour) Dec 29 1:00 pm Lg.3573Gooden Plenty</v>
      </c>
    </row>
    <row r="44" spans="1:7" x14ac:dyDescent="0.25">
      <c r="A44">
        <v>2191</v>
      </c>
      <c r="B44" t="s">
        <v>71</v>
      </c>
      <c r="C44" t="s">
        <v>561</v>
      </c>
      <c r="D44">
        <v>94</v>
      </c>
      <c r="E44">
        <v>713</v>
      </c>
      <c r="F44">
        <f t="shared" si="0"/>
        <v>13</v>
      </c>
      <c r="G44" t="str">
        <f>STANDINGS_SB[[#This Row],[League]]&amp;STANDINGS_SB[[#This Row],[Team]]</f>
        <v>$150 Draft Champions (4 hour) Dec 29 1:00 pm Lg.3573Frozen Ropes</v>
      </c>
    </row>
    <row r="45" spans="1:7" x14ac:dyDescent="0.25">
      <c r="A45">
        <v>2444</v>
      </c>
      <c r="B45" t="s">
        <v>567</v>
      </c>
      <c r="C45" t="s">
        <v>561</v>
      </c>
      <c r="D45">
        <v>85</v>
      </c>
      <c r="E45">
        <v>456.5</v>
      </c>
      <c r="F45">
        <f t="shared" si="0"/>
        <v>14</v>
      </c>
      <c r="G45" t="str">
        <f>STANDINGS_SB[[#This Row],[League]]&amp;STANDINGS_SB[[#This Row],[Team]]</f>
        <v>$150 Draft Champions (4 hour) Dec 29 1:00 pm Lg.3573Dayton Moore's Value Picks</v>
      </c>
    </row>
    <row r="46" spans="1:7" x14ac:dyDescent="0.25">
      <c r="A46">
        <v>2502</v>
      </c>
      <c r="B46" t="s">
        <v>127</v>
      </c>
      <c r="C46" t="s">
        <v>561</v>
      </c>
      <c r="D46">
        <v>83</v>
      </c>
      <c r="E46">
        <v>407</v>
      </c>
      <c r="F46">
        <f t="shared" si="0"/>
        <v>15</v>
      </c>
      <c r="G46" t="str">
        <f>STANDINGS_SB[[#This Row],[League]]&amp;STANDINGS_SB[[#This Row],[Team]]</f>
        <v>$150 Draft Champions (4 hour) Dec 29 1:00 pm Lg.3573Just An Old Vet</v>
      </c>
    </row>
    <row r="47" spans="1:7" x14ac:dyDescent="0.25">
      <c r="A47">
        <v>91</v>
      </c>
      <c r="B47" t="s">
        <v>570</v>
      </c>
      <c r="C47" t="s">
        <v>571</v>
      </c>
      <c r="D47">
        <v>179</v>
      </c>
      <c r="E47">
        <v>2819.5</v>
      </c>
      <c r="F47">
        <f t="shared" si="0"/>
        <v>1</v>
      </c>
      <c r="G47" t="str">
        <f>STANDINGS_SB[[#This Row],[League]]&amp;STANDINGS_SB[[#This Row],[Team]]</f>
        <v>$150 Draft Champions (4 hour) Feb 21 1:00 pm Lg.3738Jose Oquendos</v>
      </c>
    </row>
    <row r="48" spans="1:7" x14ac:dyDescent="0.25">
      <c r="A48">
        <v>339</v>
      </c>
      <c r="B48" t="s">
        <v>576</v>
      </c>
      <c r="C48" t="s">
        <v>571</v>
      </c>
      <c r="D48">
        <v>154</v>
      </c>
      <c r="E48">
        <v>2566.5</v>
      </c>
      <c r="F48">
        <f t="shared" si="0"/>
        <v>2</v>
      </c>
      <c r="G48" t="str">
        <f>STANDINGS_SB[[#This Row],[League]]&amp;STANDINGS_SB[[#This Row],[Team]]</f>
        <v>$150 Draft Champions (4 hour) Feb 21 1:00 pm Lg.3738Balnubbers</v>
      </c>
    </row>
    <row r="49" spans="1:7" x14ac:dyDescent="0.25">
      <c r="A49">
        <v>775</v>
      </c>
      <c r="B49" t="s">
        <v>581</v>
      </c>
      <c r="C49" t="s">
        <v>571</v>
      </c>
      <c r="D49">
        <v>133</v>
      </c>
      <c r="E49">
        <v>2131.5</v>
      </c>
      <c r="F49">
        <f t="shared" si="0"/>
        <v>3</v>
      </c>
      <c r="G49" t="str">
        <f>STANDINGS_SB[[#This Row],[League]]&amp;STANDINGS_SB[[#This Row],[Team]]</f>
        <v>$150 Draft Champions (4 hour) Feb 21 1:00 pm Lg.3738Mercury</v>
      </c>
    </row>
    <row r="50" spans="1:7" x14ac:dyDescent="0.25">
      <c r="A50">
        <v>867</v>
      </c>
      <c r="B50" t="s">
        <v>577</v>
      </c>
      <c r="C50" t="s">
        <v>571</v>
      </c>
      <c r="D50">
        <v>130</v>
      </c>
      <c r="E50">
        <v>2042</v>
      </c>
      <c r="F50">
        <f t="shared" si="0"/>
        <v>4</v>
      </c>
      <c r="G50" t="str">
        <f>STANDINGS_SB[[#This Row],[League]]&amp;STANDINGS_SB[[#This Row],[Team]]</f>
        <v>$150 Draft Champions (4 hour) Feb 21 1:00 pm Lg.3738MPG16A</v>
      </c>
    </row>
    <row r="51" spans="1:7" x14ac:dyDescent="0.25">
      <c r="A51">
        <v>938</v>
      </c>
      <c r="B51" t="s">
        <v>69</v>
      </c>
      <c r="C51" t="s">
        <v>571</v>
      </c>
      <c r="D51">
        <v>128</v>
      </c>
      <c r="E51">
        <v>1987</v>
      </c>
      <c r="F51">
        <f t="shared" si="0"/>
        <v>5</v>
      </c>
      <c r="G51" t="str">
        <f>STANDINGS_SB[[#This Row],[League]]&amp;STANDINGS_SB[[#This Row],[Team]]</f>
        <v>$150 Draft Champions (4 hour) Feb 21 1:00 pm Lg.3738papa's nine</v>
      </c>
    </row>
    <row r="52" spans="1:7" x14ac:dyDescent="0.25">
      <c r="A52">
        <v>1009</v>
      </c>
      <c r="B52" t="s">
        <v>573</v>
      </c>
      <c r="C52" t="s">
        <v>571</v>
      </c>
      <c r="D52">
        <v>126</v>
      </c>
      <c r="E52">
        <v>1921</v>
      </c>
      <c r="F52">
        <f t="shared" si="0"/>
        <v>6</v>
      </c>
      <c r="G52" t="str">
        <f>STANDINGS_SB[[#This Row],[League]]&amp;STANDINGS_SB[[#This Row],[Team]]</f>
        <v>$150 Draft Champions (4 hour) Feb 21 1:00 pm Lg.3738roundmann</v>
      </c>
    </row>
    <row r="53" spans="1:7" x14ac:dyDescent="0.25">
      <c r="A53">
        <v>1049</v>
      </c>
      <c r="B53" t="s">
        <v>382</v>
      </c>
      <c r="C53" t="s">
        <v>571</v>
      </c>
      <c r="D53">
        <v>124</v>
      </c>
      <c r="E53">
        <v>1853.5</v>
      </c>
      <c r="F53">
        <f t="shared" si="0"/>
        <v>7</v>
      </c>
      <c r="G53" t="str">
        <f>STANDINGS_SB[[#This Row],[League]]&amp;STANDINGS_SB[[#This Row],[Team]]</f>
        <v>$150 Draft Champions (4 hour) Feb 21 1:00 pm Lg.3738Buckeyes</v>
      </c>
    </row>
    <row r="54" spans="1:7" x14ac:dyDescent="0.25">
      <c r="A54">
        <v>1082</v>
      </c>
      <c r="B54" t="s">
        <v>580</v>
      </c>
      <c r="C54" t="s">
        <v>571</v>
      </c>
      <c r="D54">
        <v>123</v>
      </c>
      <c r="E54">
        <v>1820</v>
      </c>
      <c r="F54">
        <f t="shared" si="0"/>
        <v>8</v>
      </c>
      <c r="G54" t="str">
        <f>STANDINGS_SB[[#This Row],[League]]&amp;STANDINGS_SB[[#This Row],[Team]]</f>
        <v>$150 Draft Champions (4 hour) Feb 21 1:00 pm Lg.3738Haberdashery</v>
      </c>
    </row>
    <row r="55" spans="1:7" x14ac:dyDescent="0.25">
      <c r="A55">
        <v>1574</v>
      </c>
      <c r="B55" t="s">
        <v>579</v>
      </c>
      <c r="C55" t="s">
        <v>571</v>
      </c>
      <c r="D55">
        <v>111</v>
      </c>
      <c r="E55">
        <v>1343.5</v>
      </c>
      <c r="F55">
        <f t="shared" si="0"/>
        <v>9</v>
      </c>
      <c r="G55" t="str">
        <f>STANDINGS_SB[[#This Row],[League]]&amp;STANDINGS_SB[[#This Row],[Team]]</f>
        <v>$150 Draft Champions (4 hour) Feb 21 1:00 pm Lg.3738Speed vs power</v>
      </c>
    </row>
    <row r="56" spans="1:7" x14ac:dyDescent="0.25">
      <c r="A56">
        <v>1629</v>
      </c>
      <c r="B56" t="s">
        <v>578</v>
      </c>
      <c r="C56" t="s">
        <v>571</v>
      </c>
      <c r="D56">
        <v>110</v>
      </c>
      <c r="E56">
        <v>1298</v>
      </c>
      <c r="F56">
        <f t="shared" si="0"/>
        <v>10</v>
      </c>
      <c r="G56" t="str">
        <f>STANDINGS_SB[[#This Row],[League]]&amp;STANDINGS_SB[[#This Row],[Team]]</f>
        <v>$150 Draft Champions (4 hour) Feb 21 1:00 pm Lg.3738Toddfather</v>
      </c>
    </row>
    <row r="57" spans="1:7" x14ac:dyDescent="0.25">
      <c r="A57">
        <v>1669</v>
      </c>
      <c r="B57" t="s">
        <v>574</v>
      </c>
      <c r="C57" t="s">
        <v>571</v>
      </c>
      <c r="D57">
        <v>108</v>
      </c>
      <c r="E57">
        <v>1223</v>
      </c>
      <c r="F57">
        <f t="shared" si="0"/>
        <v>11</v>
      </c>
      <c r="G57" t="str">
        <f>STANDINGS_SB[[#This Row],[League]]&amp;STANDINGS_SB[[#This Row],[Team]]</f>
        <v>$150 Draft Champions (4 hour) Feb 21 1:00 pm Lg.3738Brock The House</v>
      </c>
    </row>
    <row r="58" spans="1:7" x14ac:dyDescent="0.25">
      <c r="A58">
        <v>2042</v>
      </c>
      <c r="B58" t="s">
        <v>572</v>
      </c>
      <c r="C58" t="s">
        <v>571</v>
      </c>
      <c r="D58">
        <v>99</v>
      </c>
      <c r="E58">
        <v>889.5</v>
      </c>
      <c r="F58">
        <f t="shared" si="0"/>
        <v>12</v>
      </c>
      <c r="G58" t="str">
        <f>STANDINGS_SB[[#This Row],[League]]&amp;STANDINGS_SB[[#This Row],[Team]]</f>
        <v>$150 Draft Champions (4 hour) Feb 21 1:00 pm Lg.3738zzzzzzzzz</v>
      </c>
    </row>
    <row r="59" spans="1:7" x14ac:dyDescent="0.25">
      <c r="A59">
        <v>2251</v>
      </c>
      <c r="B59" t="s">
        <v>317</v>
      </c>
      <c r="C59" t="s">
        <v>571</v>
      </c>
      <c r="D59">
        <v>92</v>
      </c>
      <c r="E59">
        <v>655</v>
      </c>
      <c r="F59">
        <f t="shared" si="0"/>
        <v>13</v>
      </c>
      <c r="G59" t="str">
        <f>STANDINGS_SB[[#This Row],[League]]&amp;STANDINGS_SB[[#This Row],[Team]]</f>
        <v>$150 Draft Champions (4 hour) Feb 21 1:00 pm Lg.3738Gooden Plenty 2</v>
      </c>
    </row>
    <row r="60" spans="1:7" x14ac:dyDescent="0.25">
      <c r="A60">
        <v>2579</v>
      </c>
      <c r="B60" t="s">
        <v>49</v>
      </c>
      <c r="C60" t="s">
        <v>571</v>
      </c>
      <c r="D60">
        <v>80</v>
      </c>
      <c r="E60">
        <v>340</v>
      </c>
      <c r="F60">
        <f t="shared" si="0"/>
        <v>14</v>
      </c>
      <c r="G60" t="str">
        <f>STANDINGS_SB[[#This Row],[League]]&amp;STANDINGS_SB[[#This Row],[Team]]</f>
        <v>$150 Draft Champions (4 hour) Feb 21 1:00 pm Lg.3738smokin gun</v>
      </c>
    </row>
    <row r="61" spans="1:7" x14ac:dyDescent="0.25">
      <c r="A61">
        <v>2882</v>
      </c>
      <c r="B61" t="s">
        <v>575</v>
      </c>
      <c r="C61" t="s">
        <v>571</v>
      </c>
      <c r="D61">
        <v>55</v>
      </c>
      <c r="E61">
        <v>30</v>
      </c>
      <c r="F61">
        <f t="shared" si="0"/>
        <v>15</v>
      </c>
      <c r="G61" t="str">
        <f>STANDINGS_SB[[#This Row],[League]]&amp;STANDINGS_SB[[#This Row],[Team]]</f>
        <v>$150 Draft Champions (4 hour) Feb 21 1:00 pm Lg.3738ZebraStripes</v>
      </c>
    </row>
    <row r="62" spans="1:7" x14ac:dyDescent="0.25">
      <c r="A62">
        <v>115</v>
      </c>
      <c r="B62" t="s">
        <v>133</v>
      </c>
      <c r="C62" t="s">
        <v>582</v>
      </c>
      <c r="D62">
        <v>175</v>
      </c>
      <c r="E62">
        <v>2793.5</v>
      </c>
      <c r="F62">
        <f t="shared" si="0"/>
        <v>1</v>
      </c>
      <c r="G62" t="str">
        <f>STANDINGS_SB[[#This Row],[League]]&amp;STANDINGS_SB[[#This Row],[Team]]</f>
        <v>$150 Draft Champions (4 hour) Feb 25 1:00 pm Lg.3765Ocular Keratitis DC5</v>
      </c>
    </row>
    <row r="63" spans="1:7" x14ac:dyDescent="0.25">
      <c r="A63">
        <v>573</v>
      </c>
      <c r="B63" t="s">
        <v>593</v>
      </c>
      <c r="C63" t="s">
        <v>582</v>
      </c>
      <c r="D63">
        <v>141</v>
      </c>
      <c r="E63">
        <v>2330</v>
      </c>
      <c r="F63">
        <f t="shared" si="0"/>
        <v>2</v>
      </c>
      <c r="G63" t="str">
        <f>STANDINGS_SB[[#This Row],[League]]&amp;STANDINGS_SB[[#This Row],[Team]]</f>
        <v>$150 Draft Champions (4 hour) Feb 25 1:00 pm Lg.3765Angry Possums</v>
      </c>
    </row>
    <row r="64" spans="1:7" x14ac:dyDescent="0.25">
      <c r="A64">
        <v>672</v>
      </c>
      <c r="B64" t="s">
        <v>587</v>
      </c>
      <c r="C64" t="s">
        <v>582</v>
      </c>
      <c r="D64">
        <v>137</v>
      </c>
      <c r="E64">
        <v>2243.5</v>
      </c>
      <c r="F64">
        <f t="shared" si="0"/>
        <v>3</v>
      </c>
      <c r="G64" t="str">
        <f>STANDINGS_SB[[#This Row],[League]]&amp;STANDINGS_SB[[#This Row],[Team]]</f>
        <v>$150 Draft Champions (4 hour) Feb 25 1:00 pm Lg.3765Spartacus DC1</v>
      </c>
    </row>
    <row r="65" spans="1:7" x14ac:dyDescent="0.25">
      <c r="A65">
        <v>725</v>
      </c>
      <c r="B65" t="s">
        <v>583</v>
      </c>
      <c r="C65" t="s">
        <v>582</v>
      </c>
      <c r="D65">
        <v>135</v>
      </c>
      <c r="E65">
        <v>2199.5</v>
      </c>
      <c r="F65">
        <f t="shared" si="0"/>
        <v>4</v>
      </c>
      <c r="G65" t="str">
        <f>STANDINGS_SB[[#This Row],[League]]&amp;STANDINGS_SB[[#This Row],[Team]]</f>
        <v>$150 Draft Champions (4 hour) Feb 25 1:00 pm Lg.3765sLim picKens3</v>
      </c>
    </row>
    <row r="66" spans="1:7" x14ac:dyDescent="0.25">
      <c r="A66">
        <v>753</v>
      </c>
      <c r="B66" t="s">
        <v>592</v>
      </c>
      <c r="C66" t="s">
        <v>582</v>
      </c>
      <c r="D66">
        <v>134</v>
      </c>
      <c r="E66">
        <v>2167</v>
      </c>
      <c r="F66">
        <f t="shared" si="0"/>
        <v>5</v>
      </c>
      <c r="G66" t="str">
        <f>STANDINGS_SB[[#This Row],[League]]&amp;STANDINGS_SB[[#This Row],[Team]]</f>
        <v>$150 Draft Champions (4 hour) Feb 25 1:00 pm Lg.3765Team Bennette</v>
      </c>
    </row>
    <row r="67" spans="1:7" x14ac:dyDescent="0.25">
      <c r="A67">
        <v>1146</v>
      </c>
      <c r="B67" t="s">
        <v>591</v>
      </c>
      <c r="C67" t="s">
        <v>582</v>
      </c>
      <c r="D67">
        <v>122</v>
      </c>
      <c r="E67">
        <v>1779</v>
      </c>
      <c r="F67">
        <f t="shared" ref="F67:F130" si="1">IF(C67=C66,F66+1,1)</f>
        <v>6</v>
      </c>
      <c r="G67" t="str">
        <f>STANDINGS_SB[[#This Row],[League]]&amp;STANDINGS_SB[[#This Row],[Team]]</f>
        <v>$150 Draft Champions (4 hour) Feb 25 1:00 pm Lg.3765Team Benoit</v>
      </c>
    </row>
    <row r="68" spans="1:7" x14ac:dyDescent="0.25">
      <c r="A68">
        <v>1156</v>
      </c>
      <c r="B68" t="s">
        <v>589</v>
      </c>
      <c r="C68" t="s">
        <v>582</v>
      </c>
      <c r="D68">
        <v>121</v>
      </c>
      <c r="E68">
        <v>1745.5</v>
      </c>
      <c r="F68">
        <f t="shared" si="1"/>
        <v>7</v>
      </c>
      <c r="G68" t="str">
        <f>STANDINGS_SB[[#This Row],[League]]&amp;STANDINGS_SB[[#This Row],[Team]]</f>
        <v>$150 Draft Champions (4 hour) Feb 25 1:00 pm Lg.3765Bulletproof Tiger</v>
      </c>
    </row>
    <row r="69" spans="1:7" x14ac:dyDescent="0.25">
      <c r="A69">
        <v>1401</v>
      </c>
      <c r="B69" t="s">
        <v>594</v>
      </c>
      <c r="C69" t="s">
        <v>582</v>
      </c>
      <c r="D69">
        <v>115</v>
      </c>
      <c r="E69">
        <v>1508.5</v>
      </c>
      <c r="F69">
        <f t="shared" si="1"/>
        <v>8</v>
      </c>
      <c r="G69" t="str">
        <f>STANDINGS_SB[[#This Row],[League]]&amp;STANDINGS_SB[[#This Row],[Team]]</f>
        <v>$150 Draft Champions (4 hour) Feb 25 1:00 pm Lg.3765Round 2 (150)</v>
      </c>
    </row>
    <row r="70" spans="1:7" x14ac:dyDescent="0.25">
      <c r="A70">
        <v>1479</v>
      </c>
      <c r="B70" t="s">
        <v>585</v>
      </c>
      <c r="C70" t="s">
        <v>582</v>
      </c>
      <c r="D70">
        <v>113</v>
      </c>
      <c r="E70">
        <v>1421.5</v>
      </c>
      <c r="F70">
        <f t="shared" si="1"/>
        <v>9</v>
      </c>
      <c r="G70" t="str">
        <f>STANDINGS_SB[[#This Row],[League]]&amp;STANDINGS_SB[[#This Row],[Team]]</f>
        <v>$150 Draft Champions (4 hour) Feb 25 1:00 pm Lg.3765CubsWillChoke2016</v>
      </c>
    </row>
    <row r="71" spans="1:7" x14ac:dyDescent="0.25">
      <c r="A71">
        <v>1674</v>
      </c>
      <c r="B71" t="s">
        <v>595</v>
      </c>
      <c r="C71" t="s">
        <v>582</v>
      </c>
      <c r="D71">
        <v>108</v>
      </c>
      <c r="E71">
        <v>1223</v>
      </c>
      <c r="F71">
        <f t="shared" si="1"/>
        <v>10</v>
      </c>
      <c r="G71" t="str">
        <f>STANDINGS_SB[[#This Row],[League]]&amp;STANDINGS_SB[[#This Row],[Team]]</f>
        <v>$150 Draft Champions (4 hour) Feb 25 1:00 pm Lg.3765Designated Pitchers</v>
      </c>
    </row>
    <row r="72" spans="1:7" x14ac:dyDescent="0.25">
      <c r="A72">
        <v>1702</v>
      </c>
      <c r="B72" t="s">
        <v>590</v>
      </c>
      <c r="C72" t="s">
        <v>582</v>
      </c>
      <c r="D72">
        <v>108</v>
      </c>
      <c r="E72">
        <v>1223</v>
      </c>
      <c r="F72">
        <f t="shared" si="1"/>
        <v>11</v>
      </c>
      <c r="G72" t="str">
        <f>STANDINGS_SB[[#This Row],[League]]&amp;STANDINGS_SB[[#This Row],[Team]]</f>
        <v>$150 Draft Champions (4 hour) Feb 25 1:00 pm Lg.3765Tomb of the Boom</v>
      </c>
    </row>
    <row r="73" spans="1:7" x14ac:dyDescent="0.25">
      <c r="A73">
        <v>1972</v>
      </c>
      <c r="B73" t="s">
        <v>360</v>
      </c>
      <c r="C73" t="s">
        <v>582</v>
      </c>
      <c r="D73">
        <v>100</v>
      </c>
      <c r="E73">
        <v>929.5</v>
      </c>
      <c r="F73">
        <f t="shared" si="1"/>
        <v>12</v>
      </c>
      <c r="G73" t="str">
        <f>STANDINGS_SB[[#This Row],[League]]&amp;STANDINGS_SB[[#This Row],[Team]]</f>
        <v>$150 Draft Champions (4 hour) Feb 25 1:00 pm Lg.3765Las Vegas Blvd V</v>
      </c>
    </row>
    <row r="74" spans="1:7" x14ac:dyDescent="0.25">
      <c r="A74">
        <v>2104</v>
      </c>
      <c r="B74" t="s">
        <v>588</v>
      </c>
      <c r="C74" t="s">
        <v>582</v>
      </c>
      <c r="D74">
        <v>97</v>
      </c>
      <c r="E74">
        <v>820</v>
      </c>
      <c r="F74">
        <f t="shared" si="1"/>
        <v>13</v>
      </c>
      <c r="G74" t="str">
        <f>STANDINGS_SB[[#This Row],[League]]&amp;STANDINGS_SB[[#This Row],[Team]]</f>
        <v>$150 Draft Champions (4 hour) Feb 25 1:00 pm Lg.3765The fantasy concierge</v>
      </c>
    </row>
    <row r="75" spans="1:7" x14ac:dyDescent="0.25">
      <c r="A75">
        <v>2432</v>
      </c>
      <c r="B75" t="s">
        <v>586</v>
      </c>
      <c r="C75" t="s">
        <v>582</v>
      </c>
      <c r="D75">
        <v>86</v>
      </c>
      <c r="E75">
        <v>485</v>
      </c>
      <c r="F75">
        <f t="shared" si="1"/>
        <v>14</v>
      </c>
      <c r="G75" t="str">
        <f>STANDINGS_SB[[#This Row],[League]]&amp;STANDINGS_SB[[#This Row],[Team]]</f>
        <v>$150 Draft Champions (4 hour) Feb 25 1:00 pm Lg.3765Sultans of Swat 4</v>
      </c>
    </row>
    <row r="76" spans="1:7" x14ac:dyDescent="0.25">
      <c r="A76">
        <v>2629</v>
      </c>
      <c r="B76" t="s">
        <v>584</v>
      </c>
      <c r="C76" t="s">
        <v>582</v>
      </c>
      <c r="D76">
        <v>77</v>
      </c>
      <c r="E76">
        <v>285.5</v>
      </c>
      <c r="F76">
        <f t="shared" si="1"/>
        <v>15</v>
      </c>
      <c r="G76" t="str">
        <f>STANDINGS_SB[[#This Row],[League]]&amp;STANDINGS_SB[[#This Row],[Team]]</f>
        <v>$150 Draft Champions (4 hour) Feb 25 1:00 pm Lg.3765Team Hughes</v>
      </c>
    </row>
    <row r="77" spans="1:7" x14ac:dyDescent="0.25">
      <c r="A77">
        <v>55</v>
      </c>
      <c r="B77" t="s">
        <v>603</v>
      </c>
      <c r="C77" t="s">
        <v>597</v>
      </c>
      <c r="D77">
        <v>189</v>
      </c>
      <c r="E77">
        <v>2857.5</v>
      </c>
      <c r="F77">
        <f t="shared" si="1"/>
        <v>1</v>
      </c>
      <c r="G77" t="str">
        <f>STANDINGS_SB[[#This Row],[League]]&amp;STANDINGS_SB[[#This Row],[Team]]</f>
        <v>$150 Draft Champions (4 hour) Feb 29 1:00 pm Lg.3801Small Sample Size Celebration [DC4]</v>
      </c>
    </row>
    <row r="78" spans="1:7" x14ac:dyDescent="0.25">
      <c r="A78">
        <v>134</v>
      </c>
      <c r="B78" t="s">
        <v>606</v>
      </c>
      <c r="C78" t="s">
        <v>597</v>
      </c>
      <c r="D78">
        <v>172</v>
      </c>
      <c r="E78">
        <v>2773</v>
      </c>
      <c r="F78">
        <f t="shared" si="1"/>
        <v>2</v>
      </c>
      <c r="G78" t="str">
        <f>STANDINGS_SB[[#This Row],[League]]&amp;STANDINGS_SB[[#This Row],[Team]]</f>
        <v>$150 Draft Champions (4 hour) Feb 29 1:00 pm Lg.3801Best Buy Rewards Cert</v>
      </c>
    </row>
    <row r="79" spans="1:7" x14ac:dyDescent="0.25">
      <c r="A79">
        <v>234</v>
      </c>
      <c r="B79" t="s">
        <v>143</v>
      </c>
      <c r="C79" t="s">
        <v>597</v>
      </c>
      <c r="D79">
        <v>162</v>
      </c>
      <c r="E79">
        <v>2681</v>
      </c>
      <c r="F79">
        <f t="shared" si="1"/>
        <v>3</v>
      </c>
      <c r="G79" t="str">
        <f>STANDINGS_SB[[#This Row],[League]]&amp;STANDINGS_SB[[#This Row],[Team]]</f>
        <v>$150 Draft Champions (4 hour) Feb 29 1:00 pm Lg.3801Team LeValley</v>
      </c>
    </row>
    <row r="80" spans="1:7" x14ac:dyDescent="0.25">
      <c r="A80">
        <v>273</v>
      </c>
      <c r="B80" t="s">
        <v>598</v>
      </c>
      <c r="C80" t="s">
        <v>597</v>
      </c>
      <c r="D80">
        <v>159</v>
      </c>
      <c r="E80">
        <v>2639</v>
      </c>
      <c r="F80">
        <f t="shared" si="1"/>
        <v>4</v>
      </c>
      <c r="G80" t="str">
        <f>STANDINGS_SB[[#This Row],[League]]&amp;STANDINGS_SB[[#This Row],[Team]]</f>
        <v>$150 Draft Champions (4 hour) Feb 29 1:00 pm Lg.3801Noodler Fun Monkey3</v>
      </c>
    </row>
    <row r="81" spans="1:7" x14ac:dyDescent="0.25">
      <c r="A81">
        <v>404</v>
      </c>
      <c r="B81" t="s">
        <v>364</v>
      </c>
      <c r="C81" t="s">
        <v>597</v>
      </c>
      <c r="D81">
        <v>150</v>
      </c>
      <c r="E81">
        <v>2502</v>
      </c>
      <c r="F81">
        <f t="shared" si="1"/>
        <v>5</v>
      </c>
      <c r="G81" t="str">
        <f>STANDINGS_SB[[#This Row],[League]]&amp;STANDINGS_SB[[#This Row],[Team]]</f>
        <v>$150 Draft Champions (4 hour) Feb 29 1:00 pm Lg.3801Corleone 5</v>
      </c>
    </row>
    <row r="82" spans="1:7" x14ac:dyDescent="0.25">
      <c r="A82">
        <v>1236</v>
      </c>
      <c r="B82" t="s">
        <v>599</v>
      </c>
      <c r="C82" t="s">
        <v>597</v>
      </c>
      <c r="D82">
        <v>119</v>
      </c>
      <c r="E82">
        <v>1677</v>
      </c>
      <c r="F82">
        <f t="shared" si="1"/>
        <v>6</v>
      </c>
      <c r="G82" t="str">
        <f>STANDINGS_SB[[#This Row],[League]]&amp;STANDINGS_SB[[#This Row],[Team]]</f>
        <v>$150 Draft Champions (4 hour) Feb 29 1:00 pm Lg.3801Newbomb's Turks</v>
      </c>
    </row>
    <row r="83" spans="1:7" x14ac:dyDescent="0.25">
      <c r="A83">
        <v>1392</v>
      </c>
      <c r="B83" t="s">
        <v>607</v>
      </c>
      <c r="C83" t="s">
        <v>597</v>
      </c>
      <c r="D83">
        <v>115</v>
      </c>
      <c r="E83">
        <v>1508.5</v>
      </c>
      <c r="F83">
        <f t="shared" si="1"/>
        <v>7</v>
      </c>
      <c r="G83" t="str">
        <f>STANDINGS_SB[[#This Row],[League]]&amp;STANDINGS_SB[[#This Row],[Team]]</f>
        <v>$150 Draft Champions (4 hour) Feb 29 1:00 pm Lg.3801It Could be Time to Open the Can</v>
      </c>
    </row>
    <row r="84" spans="1:7" x14ac:dyDescent="0.25">
      <c r="A84">
        <v>1578</v>
      </c>
      <c r="B84" t="s">
        <v>600</v>
      </c>
      <c r="C84" t="s">
        <v>597</v>
      </c>
      <c r="D84">
        <v>111</v>
      </c>
      <c r="E84">
        <v>1343.5</v>
      </c>
      <c r="F84">
        <f t="shared" si="1"/>
        <v>8</v>
      </c>
      <c r="G84" t="str">
        <f>STANDINGS_SB[[#This Row],[League]]&amp;STANDINGS_SB[[#This Row],[Team]]</f>
        <v>$150 Draft Champions (4 hour) Feb 29 1:00 pm Lg.3801Team Benzine</v>
      </c>
    </row>
    <row r="85" spans="1:7" x14ac:dyDescent="0.25">
      <c r="A85">
        <v>2132</v>
      </c>
      <c r="B85" t="s">
        <v>604</v>
      </c>
      <c r="C85" t="s">
        <v>597</v>
      </c>
      <c r="D85">
        <v>96</v>
      </c>
      <c r="E85">
        <v>784</v>
      </c>
      <c r="F85">
        <f t="shared" si="1"/>
        <v>9</v>
      </c>
      <c r="G85" t="str">
        <f>STANDINGS_SB[[#This Row],[League]]&amp;STANDINGS_SB[[#This Row],[Team]]</f>
        <v>$150 Draft Champions (4 hour) Feb 29 1:00 pm Lg.3801Phantoms</v>
      </c>
    </row>
    <row r="86" spans="1:7" x14ac:dyDescent="0.25">
      <c r="A86">
        <v>2239</v>
      </c>
      <c r="B86" t="s">
        <v>285</v>
      </c>
      <c r="C86" t="s">
        <v>597</v>
      </c>
      <c r="D86">
        <v>93</v>
      </c>
      <c r="E86">
        <v>682.5</v>
      </c>
      <c r="F86">
        <f t="shared" si="1"/>
        <v>10</v>
      </c>
      <c r="G86" t="str">
        <f>STANDINGS_SB[[#This Row],[League]]&amp;STANDINGS_SB[[#This Row],[Team]]</f>
        <v>$150 Draft Champions (4 hour) Feb 29 1:00 pm Lg.3801Team king</v>
      </c>
    </row>
    <row r="87" spans="1:7" x14ac:dyDescent="0.25">
      <c r="A87">
        <v>2451</v>
      </c>
      <c r="B87" t="s">
        <v>605</v>
      </c>
      <c r="C87" t="s">
        <v>597</v>
      </c>
      <c r="D87">
        <v>85</v>
      </c>
      <c r="E87">
        <v>456.5</v>
      </c>
      <c r="F87">
        <f t="shared" si="1"/>
        <v>11</v>
      </c>
      <c r="G87" t="str">
        <f>STANDINGS_SB[[#This Row],[League]]&amp;STANDINGS_SB[[#This Row],[Team]]</f>
        <v>$150 Draft Champions (4 hour) Feb 29 1:00 pm Lg.3801SPEED KILLS</v>
      </c>
    </row>
    <row r="88" spans="1:7" x14ac:dyDescent="0.25">
      <c r="A88">
        <v>2670</v>
      </c>
      <c r="B88" t="s">
        <v>608</v>
      </c>
      <c r="C88" t="s">
        <v>597</v>
      </c>
      <c r="D88">
        <v>75</v>
      </c>
      <c r="E88">
        <v>244</v>
      </c>
      <c r="F88">
        <f t="shared" si="1"/>
        <v>12</v>
      </c>
      <c r="G88" t="str">
        <f>STANDINGS_SB[[#This Row],[League]]&amp;STANDINGS_SB[[#This Row],[Team]]</f>
        <v>$150 Draft Champions (4 hour) Feb 29 1:00 pm Lg.3801Schoop-y Doo, Skaggs-y, Vela, Frednandez</v>
      </c>
    </row>
    <row r="89" spans="1:7" x14ac:dyDescent="0.25">
      <c r="A89">
        <v>2685</v>
      </c>
      <c r="B89" t="s">
        <v>602</v>
      </c>
      <c r="C89" t="s">
        <v>597</v>
      </c>
      <c r="D89">
        <v>74</v>
      </c>
      <c r="E89">
        <v>227.5</v>
      </c>
      <c r="F89">
        <f t="shared" si="1"/>
        <v>13</v>
      </c>
      <c r="G89" t="str">
        <f>STANDINGS_SB[[#This Row],[League]]&amp;STANDINGS_SB[[#This Row],[Team]]</f>
        <v>$150 Draft Champions (4 hour) Feb 29 1:00 pm Lg.3801Team Hall</v>
      </c>
    </row>
    <row r="90" spans="1:7" x14ac:dyDescent="0.25">
      <c r="A90">
        <v>2832</v>
      </c>
      <c r="B90" t="s">
        <v>596</v>
      </c>
      <c r="C90" t="s">
        <v>597</v>
      </c>
      <c r="D90">
        <v>62</v>
      </c>
      <c r="E90">
        <v>72</v>
      </c>
      <c r="F90">
        <f t="shared" si="1"/>
        <v>14</v>
      </c>
      <c r="G90" t="str">
        <f>STANDINGS_SB[[#This Row],[League]]&amp;STANDINGS_SB[[#This Row],[Team]]</f>
        <v>$150 Draft Champions (4 hour) Feb 29 1:00 pm Lg.3801Beatrix Kiddo</v>
      </c>
    </row>
    <row r="91" spans="1:7" x14ac:dyDescent="0.25">
      <c r="A91">
        <v>2862</v>
      </c>
      <c r="B91" t="s">
        <v>601</v>
      </c>
      <c r="C91" t="s">
        <v>597</v>
      </c>
      <c r="D91">
        <v>58</v>
      </c>
      <c r="E91">
        <v>47</v>
      </c>
      <c r="F91">
        <f t="shared" si="1"/>
        <v>15</v>
      </c>
      <c r="G91" t="str">
        <f>STANDINGS_SB[[#This Row],[League]]&amp;STANDINGS_SB[[#This Row],[Team]]</f>
        <v>$150 Draft Champions (4 hour) Feb 29 1:00 pm Lg.3801DBurdz</v>
      </c>
    </row>
    <row r="92" spans="1:7" x14ac:dyDescent="0.25">
      <c r="A92">
        <v>239</v>
      </c>
      <c r="B92" t="s">
        <v>609</v>
      </c>
      <c r="C92" t="s">
        <v>610</v>
      </c>
      <c r="D92">
        <v>161</v>
      </c>
      <c r="E92">
        <v>2669</v>
      </c>
      <c r="F92">
        <f t="shared" si="1"/>
        <v>1</v>
      </c>
      <c r="G92" t="str">
        <f>STANDINGS_SB[[#This Row],[League]]&amp;STANDINGS_SB[[#This Row],[Team]]</f>
        <v>$150 Draft Champions (4 hour) Jan 13 1:00 pm Lg.3591Big Wheels</v>
      </c>
    </row>
    <row r="93" spans="1:7" x14ac:dyDescent="0.25">
      <c r="A93">
        <v>346</v>
      </c>
      <c r="B93" t="s">
        <v>613</v>
      </c>
      <c r="C93" t="s">
        <v>610</v>
      </c>
      <c r="D93">
        <v>154</v>
      </c>
      <c r="E93">
        <v>2566.5</v>
      </c>
      <c r="F93">
        <f t="shared" si="1"/>
        <v>2</v>
      </c>
      <c r="G93" t="str">
        <f>STANDINGS_SB[[#This Row],[League]]&amp;STANDINGS_SB[[#This Row],[Team]]</f>
        <v>$150 Draft Champions (4 hour) Jan 13 1:00 pm Lg.3591Slip Stitches 4</v>
      </c>
    </row>
    <row r="94" spans="1:7" x14ac:dyDescent="0.25">
      <c r="A94">
        <v>422</v>
      </c>
      <c r="B94" t="s">
        <v>53</v>
      </c>
      <c r="C94" t="s">
        <v>610</v>
      </c>
      <c r="D94">
        <v>149</v>
      </c>
      <c r="E94">
        <v>2479</v>
      </c>
      <c r="F94">
        <f t="shared" si="1"/>
        <v>3</v>
      </c>
      <c r="G94" t="str">
        <f>STANDINGS_SB[[#This Row],[League]]&amp;STANDINGS_SB[[#This Row],[Team]]</f>
        <v>$150 Draft Champions (4 hour) Jan 13 1:00 pm Lg.3591Baseball Furies</v>
      </c>
    </row>
    <row r="95" spans="1:7" x14ac:dyDescent="0.25">
      <c r="A95">
        <v>445</v>
      </c>
      <c r="B95" t="s">
        <v>247</v>
      </c>
      <c r="C95" t="s">
        <v>610</v>
      </c>
      <c r="D95">
        <v>148</v>
      </c>
      <c r="E95">
        <v>2454.5</v>
      </c>
      <c r="F95">
        <f t="shared" si="1"/>
        <v>4</v>
      </c>
      <c r="G95" t="str">
        <f>STANDINGS_SB[[#This Row],[League]]&amp;STANDINGS_SB[[#This Row],[Team]]</f>
        <v>$150 Draft Champions (4 hour) Jan 13 1:00 pm Lg.3591Bronx Yankees (DC5)</v>
      </c>
    </row>
    <row r="96" spans="1:7" x14ac:dyDescent="0.25">
      <c r="A96">
        <v>527</v>
      </c>
      <c r="B96" t="s">
        <v>189</v>
      </c>
      <c r="C96" t="s">
        <v>610</v>
      </c>
      <c r="D96">
        <v>144</v>
      </c>
      <c r="E96">
        <v>2380</v>
      </c>
      <c r="F96">
        <f t="shared" si="1"/>
        <v>5</v>
      </c>
      <c r="G96" t="str">
        <f>STANDINGS_SB[[#This Row],[League]]&amp;STANDINGS_SB[[#This Row],[Team]]</f>
        <v>$150 Draft Champions (4 hour) Jan 13 1:00 pm Lg.3591Homer Hankies</v>
      </c>
    </row>
    <row r="97" spans="1:7" x14ac:dyDescent="0.25">
      <c r="A97">
        <v>694</v>
      </c>
      <c r="B97" t="s">
        <v>615</v>
      </c>
      <c r="C97" t="s">
        <v>610</v>
      </c>
      <c r="D97">
        <v>136</v>
      </c>
      <c r="E97">
        <v>2223</v>
      </c>
      <c r="F97">
        <f t="shared" si="1"/>
        <v>6</v>
      </c>
      <c r="G97" t="str">
        <f>STANDINGS_SB[[#This Row],[League]]&amp;STANDINGS_SB[[#This Row],[Team]]</f>
        <v>$150 Draft Champions (4 hour) Jan 13 1:00 pm Lg.3591Team Cameron</v>
      </c>
    </row>
    <row r="98" spans="1:7" x14ac:dyDescent="0.25">
      <c r="A98">
        <v>1051</v>
      </c>
      <c r="B98" t="s">
        <v>374</v>
      </c>
      <c r="C98" t="s">
        <v>610</v>
      </c>
      <c r="D98">
        <v>124</v>
      </c>
      <c r="E98">
        <v>1853.5</v>
      </c>
      <c r="F98">
        <f t="shared" si="1"/>
        <v>7</v>
      </c>
      <c r="G98" t="str">
        <f>STANDINGS_SB[[#This Row],[League]]&amp;STANDINGS_SB[[#This Row],[Team]]</f>
        <v>$150 Draft Champions (4 hour) Jan 13 1:00 pm Lg.3591Corleone 2</v>
      </c>
    </row>
    <row r="99" spans="1:7" x14ac:dyDescent="0.25">
      <c r="A99">
        <v>1436</v>
      </c>
      <c r="B99" t="s">
        <v>618</v>
      </c>
      <c r="C99" t="s">
        <v>610</v>
      </c>
      <c r="D99">
        <v>114</v>
      </c>
      <c r="E99">
        <v>1461</v>
      </c>
      <c r="F99">
        <f t="shared" si="1"/>
        <v>8</v>
      </c>
      <c r="G99" t="str">
        <f>STANDINGS_SB[[#This Row],[League]]&amp;STANDINGS_SB[[#This Row],[Team]]</f>
        <v>$150 Draft Champions (4 hour) Jan 13 1:00 pm Lg.3591Grand Canyon</v>
      </c>
    </row>
    <row r="100" spans="1:7" x14ac:dyDescent="0.25">
      <c r="A100">
        <v>1730</v>
      </c>
      <c r="B100" t="s">
        <v>166</v>
      </c>
      <c r="C100" t="s">
        <v>610</v>
      </c>
      <c r="D100">
        <v>107</v>
      </c>
      <c r="E100">
        <v>1181.5</v>
      </c>
      <c r="F100">
        <f t="shared" si="1"/>
        <v>9</v>
      </c>
      <c r="G100" t="str">
        <f>STANDINGS_SB[[#This Row],[League]]&amp;STANDINGS_SB[[#This Row],[Team]]</f>
        <v>$150 Draft Champions (4 hour) Jan 13 1:00 pm Lg.3591Ronaldus Maximus</v>
      </c>
    </row>
    <row r="101" spans="1:7" x14ac:dyDescent="0.25">
      <c r="A101">
        <v>1750</v>
      </c>
      <c r="B101" t="s">
        <v>611</v>
      </c>
      <c r="C101" t="s">
        <v>610</v>
      </c>
      <c r="D101">
        <v>106</v>
      </c>
      <c r="E101">
        <v>1149</v>
      </c>
      <c r="F101">
        <f t="shared" si="1"/>
        <v>10</v>
      </c>
      <c r="G101" t="str">
        <f>STANDINGS_SB[[#This Row],[League]]&amp;STANDINGS_SB[[#This Row],[Team]]</f>
        <v>$150 Draft Champions (4 hour) Jan 13 1:00 pm Lg.3591ADP Draft Masters</v>
      </c>
    </row>
    <row r="102" spans="1:7" x14ac:dyDescent="0.25">
      <c r="A102">
        <v>1816</v>
      </c>
      <c r="B102" t="s">
        <v>616</v>
      </c>
      <c r="C102" t="s">
        <v>610</v>
      </c>
      <c r="D102">
        <v>104</v>
      </c>
      <c r="E102">
        <v>1082.5</v>
      </c>
      <c r="F102">
        <f t="shared" si="1"/>
        <v>11</v>
      </c>
      <c r="G102" t="str">
        <f>STANDINGS_SB[[#This Row],[League]]&amp;STANDINGS_SB[[#This Row],[Team]]</f>
        <v>$150 Draft Champions (4 hour) Jan 13 1:00 pm Lg.3591Draughtsman 4</v>
      </c>
    </row>
    <row r="103" spans="1:7" x14ac:dyDescent="0.25">
      <c r="A103">
        <v>1822</v>
      </c>
      <c r="B103" t="s">
        <v>617</v>
      </c>
      <c r="C103" t="s">
        <v>610</v>
      </c>
      <c r="D103">
        <v>104</v>
      </c>
      <c r="E103">
        <v>1082.5</v>
      </c>
      <c r="F103">
        <f t="shared" si="1"/>
        <v>12</v>
      </c>
      <c r="G103" t="str">
        <f>STANDINGS_SB[[#This Row],[League]]&amp;STANDINGS_SB[[#This Row],[Team]]</f>
        <v>$150 Draft Champions (4 hour) Jan 13 1:00 pm Lg.3591Madcow - DC5</v>
      </c>
    </row>
    <row r="104" spans="1:7" x14ac:dyDescent="0.25">
      <c r="A104">
        <v>2253</v>
      </c>
      <c r="B104" t="s">
        <v>612</v>
      </c>
      <c r="C104" t="s">
        <v>610</v>
      </c>
      <c r="D104">
        <v>92</v>
      </c>
      <c r="E104">
        <v>655</v>
      </c>
      <c r="F104">
        <f t="shared" si="1"/>
        <v>13</v>
      </c>
      <c r="G104" t="str">
        <f>STANDINGS_SB[[#This Row],[League]]&amp;STANDINGS_SB[[#This Row],[Team]]</f>
        <v>$150 Draft Champions (4 hour) Jan 13 1:00 pm Lg.3591HUGH GLASS</v>
      </c>
    </row>
    <row r="105" spans="1:7" x14ac:dyDescent="0.25">
      <c r="A105">
        <v>2289</v>
      </c>
      <c r="B105" t="s">
        <v>130</v>
      </c>
      <c r="C105" t="s">
        <v>610</v>
      </c>
      <c r="D105">
        <v>91</v>
      </c>
      <c r="E105">
        <v>622.5</v>
      </c>
      <c r="F105">
        <f t="shared" si="1"/>
        <v>14</v>
      </c>
      <c r="G105" t="str">
        <f>STANDINGS_SB[[#This Row],[League]]&amp;STANDINGS_SB[[#This Row],[Team]]</f>
        <v>$150 Draft Champions (4 hour) Jan 13 1:00 pm Lg.3591PTPers</v>
      </c>
    </row>
    <row r="106" spans="1:7" x14ac:dyDescent="0.25">
      <c r="A106">
        <v>2843</v>
      </c>
      <c r="B106" t="s">
        <v>614</v>
      </c>
      <c r="C106" t="s">
        <v>610</v>
      </c>
      <c r="D106">
        <v>62</v>
      </c>
      <c r="E106">
        <v>72</v>
      </c>
      <c r="F106">
        <f t="shared" si="1"/>
        <v>15</v>
      </c>
      <c r="G106" t="str">
        <f>STANDINGS_SB[[#This Row],[League]]&amp;STANDINGS_SB[[#This Row],[Team]]</f>
        <v>$150 Draft Champions (4 hour) Jan 13 1:00 pm Lg.3591Team Kent 3</v>
      </c>
    </row>
    <row r="107" spans="1:7" x14ac:dyDescent="0.25">
      <c r="A107">
        <v>68</v>
      </c>
      <c r="B107" t="s">
        <v>619</v>
      </c>
      <c r="C107" t="s">
        <v>620</v>
      </c>
      <c r="D107">
        <v>184</v>
      </c>
      <c r="E107">
        <v>2842</v>
      </c>
      <c r="F107">
        <f t="shared" si="1"/>
        <v>1</v>
      </c>
      <c r="G107" t="str">
        <f>STANDINGS_SB[[#This Row],[League]]&amp;STANDINGS_SB[[#This Row],[Team]]</f>
        <v>$150 Draft Champions (4 hour) Jan 24 1:00 pm Lg.3623Big Wheels 2</v>
      </c>
    </row>
    <row r="108" spans="1:7" x14ac:dyDescent="0.25">
      <c r="A108">
        <v>135</v>
      </c>
      <c r="B108" t="s">
        <v>82</v>
      </c>
      <c r="C108" t="s">
        <v>620</v>
      </c>
      <c r="D108">
        <v>172</v>
      </c>
      <c r="E108">
        <v>2773</v>
      </c>
      <c r="F108">
        <f t="shared" si="1"/>
        <v>2</v>
      </c>
      <c r="G108" t="str">
        <f>STANDINGS_SB[[#This Row],[League]]&amp;STANDINGS_SB[[#This Row],[Team]]</f>
        <v>$150 Draft Champions (4 hour) Jan 24 1:00 pm Lg.3623Bronx Yankees (DC7)</v>
      </c>
    </row>
    <row r="109" spans="1:7" x14ac:dyDescent="0.25">
      <c r="A109">
        <v>400</v>
      </c>
      <c r="B109" t="s">
        <v>622</v>
      </c>
      <c r="C109" t="s">
        <v>620</v>
      </c>
      <c r="D109">
        <v>150</v>
      </c>
      <c r="E109">
        <v>2502</v>
      </c>
      <c r="F109">
        <f t="shared" si="1"/>
        <v>3</v>
      </c>
      <c r="G109" t="str">
        <f>STANDINGS_SB[[#This Row],[League]]&amp;STANDINGS_SB[[#This Row],[Team]]</f>
        <v>$150 Draft Champions (4 hour) Jan 24 1:00 pm Lg.3623Blackmon, Fire and Steal</v>
      </c>
    </row>
    <row r="110" spans="1:7" x14ac:dyDescent="0.25">
      <c r="A110">
        <v>496</v>
      </c>
      <c r="B110" t="s">
        <v>626</v>
      </c>
      <c r="C110" t="s">
        <v>620</v>
      </c>
      <c r="D110">
        <v>146</v>
      </c>
      <c r="E110">
        <v>2417.5</v>
      </c>
      <c r="F110">
        <f t="shared" si="1"/>
        <v>4</v>
      </c>
      <c r="G110" t="str">
        <f>STANDINGS_SB[[#This Row],[League]]&amp;STANDINGS_SB[[#This Row],[Team]]</f>
        <v>$150 Draft Champions (4 hour) Jan 24 1:00 pm Lg.3623Storm Stitches</v>
      </c>
    </row>
    <row r="111" spans="1:7" x14ac:dyDescent="0.25">
      <c r="A111">
        <v>638</v>
      </c>
      <c r="B111" t="s">
        <v>521</v>
      </c>
      <c r="C111" t="s">
        <v>620</v>
      </c>
      <c r="D111">
        <v>138</v>
      </c>
      <c r="E111">
        <v>2265.5</v>
      </c>
      <c r="F111">
        <f t="shared" si="1"/>
        <v>5</v>
      </c>
      <c r="G111" t="str">
        <f>STANDINGS_SB[[#This Row],[League]]&amp;STANDINGS_SB[[#This Row],[Team]]</f>
        <v>$150 Draft Champions (4 hour) Jan 24 1:00 pm Lg.3623Corleone 3</v>
      </c>
    </row>
    <row r="112" spans="1:7" x14ac:dyDescent="0.25">
      <c r="A112">
        <v>643</v>
      </c>
      <c r="B112" t="s">
        <v>357</v>
      </c>
      <c r="C112" t="s">
        <v>620</v>
      </c>
      <c r="D112">
        <v>138</v>
      </c>
      <c r="E112">
        <v>2265.5</v>
      </c>
      <c r="F112">
        <f t="shared" si="1"/>
        <v>6</v>
      </c>
      <c r="G112" t="str">
        <f>STANDINGS_SB[[#This Row],[League]]&amp;STANDINGS_SB[[#This Row],[Team]]</f>
        <v>$150 Draft Champions (4 hour) Jan 24 1:00 pm Lg.3623Las Vegas Blvd II</v>
      </c>
    </row>
    <row r="113" spans="1:7" x14ac:dyDescent="0.25">
      <c r="A113">
        <v>905</v>
      </c>
      <c r="B113" t="s">
        <v>207</v>
      </c>
      <c r="C113" t="s">
        <v>620</v>
      </c>
      <c r="D113">
        <v>129</v>
      </c>
      <c r="E113">
        <v>2015</v>
      </c>
      <c r="F113">
        <f t="shared" si="1"/>
        <v>7</v>
      </c>
      <c r="G113" t="str">
        <f>STANDINGS_SB[[#This Row],[League]]&amp;STANDINGS_SB[[#This Row],[Team]]</f>
        <v>$150 Draft Champions (4 hour) Jan 24 1:00 pm Lg.3623Team Vogel</v>
      </c>
    </row>
    <row r="114" spans="1:7" x14ac:dyDescent="0.25">
      <c r="A114">
        <v>1151</v>
      </c>
      <c r="B114" t="s">
        <v>239</v>
      </c>
      <c r="C114" t="s">
        <v>620</v>
      </c>
      <c r="D114">
        <v>122</v>
      </c>
      <c r="E114">
        <v>1779</v>
      </c>
      <c r="F114">
        <f t="shared" si="1"/>
        <v>8</v>
      </c>
      <c r="G114" t="str">
        <f>STANDINGS_SB[[#This Row],[League]]&amp;STANDINGS_SB[[#This Row],[Team]]</f>
        <v>$150 Draft Champions (4 hour) Jan 24 1:00 pm Lg.3623The tip of the nerd spear</v>
      </c>
    </row>
    <row r="115" spans="1:7" x14ac:dyDescent="0.25">
      <c r="A115">
        <v>1894</v>
      </c>
      <c r="B115" t="s">
        <v>14</v>
      </c>
      <c r="C115" t="s">
        <v>620</v>
      </c>
      <c r="D115">
        <v>103</v>
      </c>
      <c r="E115">
        <v>1036.5</v>
      </c>
      <c r="F115">
        <f t="shared" si="1"/>
        <v>9</v>
      </c>
      <c r="G115" t="str">
        <f>STANDINGS_SB[[#This Row],[League]]&amp;STANDINGS_SB[[#This Row],[Team]]</f>
        <v>$150 Draft Champions (4 hour) Jan 24 1:00 pm Lg.3623Team Martin</v>
      </c>
    </row>
    <row r="116" spans="1:7" x14ac:dyDescent="0.25">
      <c r="A116">
        <v>2045</v>
      </c>
      <c r="B116" t="s">
        <v>53</v>
      </c>
      <c r="C116" t="s">
        <v>620</v>
      </c>
      <c r="D116">
        <v>98</v>
      </c>
      <c r="E116">
        <v>852.5</v>
      </c>
      <c r="F116">
        <f t="shared" si="1"/>
        <v>10</v>
      </c>
      <c r="G116" t="str">
        <f>STANDINGS_SB[[#This Row],[League]]&amp;STANDINGS_SB[[#This Row],[Team]]</f>
        <v>$150 Draft Champions (4 hour) Jan 24 1:00 pm Lg.3623Baseball Furies</v>
      </c>
    </row>
    <row r="117" spans="1:7" x14ac:dyDescent="0.25">
      <c r="A117">
        <v>2201</v>
      </c>
      <c r="B117" t="s">
        <v>623</v>
      </c>
      <c r="C117" t="s">
        <v>620</v>
      </c>
      <c r="D117">
        <v>94</v>
      </c>
      <c r="E117">
        <v>713</v>
      </c>
      <c r="F117">
        <f t="shared" si="1"/>
        <v>11</v>
      </c>
      <c r="G117" t="str">
        <f>STANDINGS_SB[[#This Row],[League]]&amp;STANDINGS_SB[[#This Row],[Team]]</f>
        <v>$150 Draft Champions (4 hour) Jan 24 1:00 pm Lg.3623Roy's Outlaws</v>
      </c>
    </row>
    <row r="118" spans="1:7" x14ac:dyDescent="0.25">
      <c r="A118">
        <v>2224</v>
      </c>
      <c r="B118" t="s">
        <v>71</v>
      </c>
      <c r="C118" t="s">
        <v>620</v>
      </c>
      <c r="D118">
        <v>93</v>
      </c>
      <c r="E118">
        <v>682.5</v>
      </c>
      <c r="F118">
        <f t="shared" si="1"/>
        <v>12</v>
      </c>
      <c r="G118" t="str">
        <f>STANDINGS_SB[[#This Row],[League]]&amp;STANDINGS_SB[[#This Row],[Team]]</f>
        <v>$150 Draft Champions (4 hour) Jan 24 1:00 pm Lg.3623Frozen Ropes</v>
      </c>
    </row>
    <row r="119" spans="1:7" x14ac:dyDescent="0.25">
      <c r="A119">
        <v>2332</v>
      </c>
      <c r="B119" t="s">
        <v>625</v>
      </c>
      <c r="C119" t="s">
        <v>620</v>
      </c>
      <c r="D119">
        <v>90</v>
      </c>
      <c r="E119">
        <v>588.5</v>
      </c>
      <c r="F119">
        <f t="shared" si="1"/>
        <v>13</v>
      </c>
      <c r="G119" t="str">
        <f>STANDINGS_SB[[#This Row],[League]]&amp;STANDINGS_SB[[#This Row],[Team]]</f>
        <v>$150 Draft Champions (4 hour) Jan 24 1:00 pm Lg.3623Team Hunter</v>
      </c>
    </row>
    <row r="120" spans="1:7" x14ac:dyDescent="0.25">
      <c r="A120">
        <v>2505</v>
      </c>
      <c r="B120" t="s">
        <v>624</v>
      </c>
      <c r="C120" t="s">
        <v>620</v>
      </c>
      <c r="D120">
        <v>83</v>
      </c>
      <c r="E120">
        <v>407</v>
      </c>
      <c r="F120">
        <f t="shared" si="1"/>
        <v>14</v>
      </c>
      <c r="G120" t="str">
        <f>STANDINGS_SB[[#This Row],[League]]&amp;STANDINGS_SB[[#This Row],[Team]]</f>
        <v>$150 Draft Champions (4 hour) Jan 24 1:00 pm Lg.3623Madcow - DC6</v>
      </c>
    </row>
    <row r="121" spans="1:7" x14ac:dyDescent="0.25">
      <c r="A121">
        <v>2866</v>
      </c>
      <c r="B121" t="s">
        <v>621</v>
      </c>
      <c r="C121" t="s">
        <v>620</v>
      </c>
      <c r="D121">
        <v>58</v>
      </c>
      <c r="E121">
        <v>47</v>
      </c>
      <c r="F121">
        <f t="shared" si="1"/>
        <v>15</v>
      </c>
      <c r="G121" t="str">
        <f>STANDINGS_SB[[#This Row],[League]]&amp;STANDINGS_SB[[#This Row],[Team]]</f>
        <v>$150 Draft Champions (4 hour) Jan 24 1:00 pm Lg.3623Team Kent 6</v>
      </c>
    </row>
    <row r="122" spans="1:7" x14ac:dyDescent="0.25">
      <c r="A122">
        <v>207</v>
      </c>
      <c r="B122" t="s">
        <v>629</v>
      </c>
      <c r="C122" t="s">
        <v>628</v>
      </c>
      <c r="D122">
        <v>164</v>
      </c>
      <c r="E122">
        <v>2705</v>
      </c>
      <c r="F122">
        <f t="shared" si="1"/>
        <v>1</v>
      </c>
      <c r="G122" t="str">
        <f>STANDINGS_SB[[#This Row],[League]]&amp;STANDINGS_SB[[#This Row],[Team]]</f>
        <v>$150 Draft Champions (4 hour) Mar 10 1:00 pm Lg.3868Mr Cee's Crew II</v>
      </c>
    </row>
    <row r="123" spans="1:7" x14ac:dyDescent="0.25">
      <c r="A123">
        <v>358</v>
      </c>
      <c r="B123" t="s">
        <v>634</v>
      </c>
      <c r="C123" t="s">
        <v>628</v>
      </c>
      <c r="D123">
        <v>153</v>
      </c>
      <c r="E123">
        <v>2550.5</v>
      </c>
      <c r="F123">
        <f t="shared" si="1"/>
        <v>2</v>
      </c>
      <c r="G123" t="str">
        <f>STANDINGS_SB[[#This Row],[League]]&amp;STANDINGS_SB[[#This Row],[Team]]</f>
        <v>$150 Draft Champions (4 hour) Mar 10 1:00 pm Lg.3868MPG16D</v>
      </c>
    </row>
    <row r="124" spans="1:7" x14ac:dyDescent="0.25">
      <c r="A124">
        <v>363</v>
      </c>
      <c r="B124" t="s">
        <v>636</v>
      </c>
      <c r="C124" t="s">
        <v>628</v>
      </c>
      <c r="D124">
        <v>153</v>
      </c>
      <c r="E124">
        <v>2550.5</v>
      </c>
      <c r="F124">
        <f t="shared" si="1"/>
        <v>3</v>
      </c>
      <c r="G124" t="str">
        <f>STANDINGS_SB[[#This Row],[League]]&amp;STANDINGS_SB[[#This Row],[Team]]</f>
        <v>$150 Draft Champions (4 hour) Mar 10 1:00 pm Lg.3868Spartacus DC2</v>
      </c>
    </row>
    <row r="125" spans="1:7" x14ac:dyDescent="0.25">
      <c r="A125">
        <v>482</v>
      </c>
      <c r="B125" t="s">
        <v>285</v>
      </c>
      <c r="C125" t="s">
        <v>628</v>
      </c>
      <c r="D125">
        <v>147</v>
      </c>
      <c r="E125">
        <v>2433</v>
      </c>
      <c r="F125">
        <f t="shared" si="1"/>
        <v>4</v>
      </c>
      <c r="G125" t="str">
        <f>STANDINGS_SB[[#This Row],[League]]&amp;STANDINGS_SB[[#This Row],[Team]]</f>
        <v>$150 Draft Champions (4 hour) Mar 10 1:00 pm Lg.3868Team king</v>
      </c>
    </row>
    <row r="126" spans="1:7" x14ac:dyDescent="0.25">
      <c r="A126">
        <v>646</v>
      </c>
      <c r="B126" t="s">
        <v>630</v>
      </c>
      <c r="C126" t="s">
        <v>628</v>
      </c>
      <c r="D126">
        <v>138</v>
      </c>
      <c r="E126">
        <v>2265.5</v>
      </c>
      <c r="F126">
        <f t="shared" si="1"/>
        <v>5</v>
      </c>
      <c r="G126" t="str">
        <f>STANDINGS_SB[[#This Row],[League]]&amp;STANDINGS_SB[[#This Row],[Team]]</f>
        <v>$150 Draft Champions (4 hour) Mar 10 1:00 pm Lg.3868Moz Boyz 17</v>
      </c>
    </row>
    <row r="127" spans="1:7" x14ac:dyDescent="0.25">
      <c r="A127">
        <v>1013</v>
      </c>
      <c r="B127" t="s">
        <v>437</v>
      </c>
      <c r="C127" t="s">
        <v>628</v>
      </c>
      <c r="D127">
        <v>125</v>
      </c>
      <c r="E127">
        <v>1883</v>
      </c>
      <c r="F127">
        <f t="shared" si="1"/>
        <v>6</v>
      </c>
      <c r="G127" t="str">
        <f>STANDINGS_SB[[#This Row],[League]]&amp;STANDINGS_SB[[#This Row],[Team]]</f>
        <v>$150 Draft Champions (4 hour) Mar 10 1:00 pm Lg.3868Boyz of Sumner</v>
      </c>
    </row>
    <row r="128" spans="1:7" x14ac:dyDescent="0.25">
      <c r="A128">
        <v>1092</v>
      </c>
      <c r="B128" t="s">
        <v>635</v>
      </c>
      <c r="C128" t="s">
        <v>628</v>
      </c>
      <c r="D128">
        <v>123</v>
      </c>
      <c r="E128">
        <v>1820</v>
      </c>
      <c r="F128">
        <f t="shared" si="1"/>
        <v>7</v>
      </c>
      <c r="G128" t="str">
        <f>STANDINGS_SB[[#This Row],[League]]&amp;STANDINGS_SB[[#This Row],[Team]]</f>
        <v>$150 Draft Champions (4 hour) Mar 10 1:00 pm Lg.3868OKMOTS 3</v>
      </c>
    </row>
    <row r="129" spans="1:7" x14ac:dyDescent="0.25">
      <c r="A129">
        <v>1173</v>
      </c>
      <c r="B129" t="s">
        <v>627</v>
      </c>
      <c r="C129" t="s">
        <v>628</v>
      </c>
      <c r="D129">
        <v>121</v>
      </c>
      <c r="E129">
        <v>1745.5</v>
      </c>
      <c r="F129">
        <f t="shared" si="1"/>
        <v>8</v>
      </c>
      <c r="G129" t="str">
        <f>STANDINGS_SB[[#This Row],[League]]&amp;STANDINGS_SB[[#This Row],[Team]]</f>
        <v>$150 Draft Champions (4 hour) Mar 10 1:00 pm Lg.3868Tree and a Half Man</v>
      </c>
    </row>
    <row r="130" spans="1:7" x14ac:dyDescent="0.25">
      <c r="A130">
        <v>1652</v>
      </c>
      <c r="B130" t="s">
        <v>632</v>
      </c>
      <c r="C130" t="s">
        <v>628</v>
      </c>
      <c r="D130">
        <v>109</v>
      </c>
      <c r="E130">
        <v>1261.5</v>
      </c>
      <c r="F130">
        <f t="shared" si="1"/>
        <v>9</v>
      </c>
      <c r="G130" t="str">
        <f>STANDINGS_SB[[#This Row],[League]]&amp;STANDINGS_SB[[#This Row],[Team]]</f>
        <v>$150 Draft Champions (4 hour) Mar 10 1:00 pm Lg.3868New Directions</v>
      </c>
    </row>
    <row r="131" spans="1:7" x14ac:dyDescent="0.25">
      <c r="A131">
        <v>1800</v>
      </c>
      <c r="B131" t="s">
        <v>631</v>
      </c>
      <c r="C131" t="s">
        <v>628</v>
      </c>
      <c r="D131">
        <v>105</v>
      </c>
      <c r="E131">
        <v>1118.5</v>
      </c>
      <c r="F131">
        <f t="shared" ref="F131:F194" si="2">IF(C131=C130,F130+1,1)</f>
        <v>10</v>
      </c>
      <c r="G131" t="str">
        <f>STANDINGS_SB[[#This Row],[League]]&amp;STANDINGS_SB[[#This Row],[Team]]</f>
        <v>$150 Draft Champions (4 hour) Mar 10 1:00 pm Lg.3868Rainmakers XXIV</v>
      </c>
    </row>
    <row r="132" spans="1:7" x14ac:dyDescent="0.25">
      <c r="A132">
        <v>1842</v>
      </c>
      <c r="B132" t="s">
        <v>217</v>
      </c>
      <c r="C132" t="s">
        <v>628</v>
      </c>
      <c r="D132">
        <v>104</v>
      </c>
      <c r="E132">
        <v>1082.5</v>
      </c>
      <c r="F132">
        <f t="shared" si="2"/>
        <v>11</v>
      </c>
      <c r="G132" t="str">
        <f>STANDINGS_SB[[#This Row],[League]]&amp;STANDINGS_SB[[#This Row],[Team]]</f>
        <v>$150 Draft Champions (4 hour) Mar 10 1:00 pm Lg.3868The Scharfather</v>
      </c>
    </row>
    <row r="133" spans="1:7" x14ac:dyDescent="0.25">
      <c r="A133">
        <v>2462</v>
      </c>
      <c r="B133" t="s">
        <v>508</v>
      </c>
      <c r="C133" t="s">
        <v>628</v>
      </c>
      <c r="D133">
        <v>85</v>
      </c>
      <c r="E133">
        <v>456.5</v>
      </c>
      <c r="F133">
        <f t="shared" si="2"/>
        <v>12</v>
      </c>
      <c r="G133" t="str">
        <f>STANDINGS_SB[[#This Row],[League]]&amp;STANDINGS_SB[[#This Row],[Team]]</f>
        <v>$150 Draft Champions (4 hour) Mar 10 1:00 pm Lg.3868Team Robinson</v>
      </c>
    </row>
    <row r="134" spans="1:7" x14ac:dyDescent="0.25">
      <c r="A134">
        <v>2713</v>
      </c>
      <c r="B134" t="s">
        <v>633</v>
      </c>
      <c r="C134" t="s">
        <v>628</v>
      </c>
      <c r="D134">
        <v>72</v>
      </c>
      <c r="E134">
        <v>194.5</v>
      </c>
      <c r="F134">
        <f t="shared" si="2"/>
        <v>13</v>
      </c>
      <c r="G134" t="str">
        <f>STANDINGS_SB[[#This Row],[League]]&amp;STANDINGS_SB[[#This Row],[Team]]</f>
        <v>$150 Draft Champions (4 hour) Mar 10 1:00 pm Lg.3868Fantasy Reaper</v>
      </c>
    </row>
    <row r="135" spans="1:7" x14ac:dyDescent="0.25">
      <c r="A135">
        <v>2755</v>
      </c>
      <c r="B135" t="s">
        <v>130</v>
      </c>
      <c r="C135" t="s">
        <v>628</v>
      </c>
      <c r="D135">
        <v>69</v>
      </c>
      <c r="E135">
        <v>155.5</v>
      </c>
      <c r="F135">
        <f t="shared" si="2"/>
        <v>14</v>
      </c>
      <c r="G135" t="str">
        <f>STANDINGS_SB[[#This Row],[League]]&amp;STANDINGS_SB[[#This Row],[Team]]</f>
        <v>$150 Draft Champions (4 hour) Mar 10 1:00 pm Lg.3868PTPers</v>
      </c>
    </row>
    <row r="136" spans="1:7" x14ac:dyDescent="0.25">
      <c r="A136">
        <v>2890</v>
      </c>
      <c r="B136" t="s">
        <v>93</v>
      </c>
      <c r="C136" t="s">
        <v>628</v>
      </c>
      <c r="D136">
        <v>52</v>
      </c>
      <c r="E136">
        <v>20.5</v>
      </c>
      <c r="F136">
        <f t="shared" si="2"/>
        <v>15</v>
      </c>
      <c r="G136" t="str">
        <f>STANDINGS_SB[[#This Row],[League]]&amp;STANDINGS_SB[[#This Row],[Team]]</f>
        <v>$150 Draft Champions (4 hour) Mar 10 1:00 pm Lg.3868Fantasy Favale</v>
      </c>
    </row>
    <row r="137" spans="1:7" x14ac:dyDescent="0.25">
      <c r="A137">
        <v>189</v>
      </c>
      <c r="B137" t="s">
        <v>645</v>
      </c>
      <c r="C137" t="s">
        <v>637</v>
      </c>
      <c r="D137">
        <v>165</v>
      </c>
      <c r="E137">
        <v>2716</v>
      </c>
      <c r="F137">
        <f t="shared" si="2"/>
        <v>1</v>
      </c>
      <c r="G137" t="str">
        <f>STANDINGS_SB[[#This Row],[League]]&amp;STANDINGS_SB[[#This Row],[Team]]</f>
        <v>$150 Draft Champions (4 hour) Mar 14 1:00 pm Lg.39043Peat</v>
      </c>
    </row>
    <row r="138" spans="1:7" x14ac:dyDescent="0.25">
      <c r="A138">
        <v>197</v>
      </c>
      <c r="B138" t="s">
        <v>648</v>
      </c>
      <c r="C138" t="s">
        <v>637</v>
      </c>
      <c r="D138">
        <v>165</v>
      </c>
      <c r="E138">
        <v>2716</v>
      </c>
      <c r="F138">
        <f t="shared" si="2"/>
        <v>2</v>
      </c>
      <c r="G138" t="str">
        <f>STANDINGS_SB[[#This Row],[League]]&amp;STANDINGS_SB[[#This Row],[Team]]</f>
        <v>$150 Draft Champions (4 hour) Mar 14 1:00 pm Lg.3904Small Sample Size Celebration [DC2]</v>
      </c>
    </row>
    <row r="139" spans="1:7" x14ac:dyDescent="0.25">
      <c r="A139">
        <v>561</v>
      </c>
      <c r="B139" t="s">
        <v>644</v>
      </c>
      <c r="C139" t="s">
        <v>637</v>
      </c>
      <c r="D139">
        <v>142</v>
      </c>
      <c r="E139">
        <v>2346.5</v>
      </c>
      <c r="F139">
        <f t="shared" si="2"/>
        <v>3</v>
      </c>
      <c r="G139" t="str">
        <f>STANDINGS_SB[[#This Row],[League]]&amp;STANDINGS_SB[[#This Row],[Team]]</f>
        <v>$150 Draft Champions (4 hour) Mar 14 1:00 pm Lg.3904Kosher Meat III</v>
      </c>
    </row>
    <row r="140" spans="1:7" x14ac:dyDescent="0.25">
      <c r="A140">
        <v>657</v>
      </c>
      <c r="B140" t="s">
        <v>289</v>
      </c>
      <c r="C140" t="s">
        <v>637</v>
      </c>
      <c r="D140">
        <v>137</v>
      </c>
      <c r="E140">
        <v>2243.5</v>
      </c>
      <c r="F140">
        <f t="shared" si="2"/>
        <v>4</v>
      </c>
      <c r="G140" t="str">
        <f>STANDINGS_SB[[#This Row],[League]]&amp;STANDINGS_SB[[#This Row],[Team]]</f>
        <v>$150 Draft Champions (4 hour) Mar 14 1:00 pm Lg.3904Aardvarks</v>
      </c>
    </row>
    <row r="141" spans="1:7" x14ac:dyDescent="0.25">
      <c r="A141">
        <v>774</v>
      </c>
      <c r="B141" t="s">
        <v>640</v>
      </c>
      <c r="C141" t="s">
        <v>637</v>
      </c>
      <c r="D141">
        <v>133</v>
      </c>
      <c r="E141">
        <v>2131.5</v>
      </c>
      <c r="F141">
        <f t="shared" si="2"/>
        <v>5</v>
      </c>
      <c r="G141" t="str">
        <f>STANDINGS_SB[[#This Row],[League]]&amp;STANDINGS_SB[[#This Row],[Team]]</f>
        <v>$150 Draft Champions (4 hour) Mar 14 1:00 pm Lg.3904Ljubljana Dragonborn</v>
      </c>
    </row>
    <row r="142" spans="1:7" x14ac:dyDescent="0.25">
      <c r="A142">
        <v>841</v>
      </c>
      <c r="B142" t="s">
        <v>358</v>
      </c>
      <c r="C142" t="s">
        <v>637</v>
      </c>
      <c r="D142">
        <v>131</v>
      </c>
      <c r="E142">
        <v>2074.5</v>
      </c>
      <c r="F142">
        <f t="shared" si="2"/>
        <v>6</v>
      </c>
      <c r="G142" t="str">
        <f>STANDINGS_SB[[#This Row],[League]]&amp;STANDINGS_SB[[#This Row],[Team]]</f>
        <v>$150 Draft Champions (4 hour) Mar 14 1:00 pm Lg.3904Team Larsen</v>
      </c>
    </row>
    <row r="143" spans="1:7" x14ac:dyDescent="0.25">
      <c r="A143">
        <v>896</v>
      </c>
      <c r="B143" t="s">
        <v>638</v>
      </c>
      <c r="C143" t="s">
        <v>637</v>
      </c>
      <c r="D143">
        <v>129</v>
      </c>
      <c r="E143">
        <v>2015</v>
      </c>
      <c r="F143">
        <f t="shared" si="2"/>
        <v>7</v>
      </c>
      <c r="G143" t="str">
        <f>STANDINGS_SB[[#This Row],[League]]&amp;STANDINGS_SB[[#This Row],[Team]]</f>
        <v>$150 Draft Champions (4 hour) Mar 14 1:00 pm Lg.3904RAMBONE</v>
      </c>
    </row>
    <row r="144" spans="1:7" x14ac:dyDescent="0.25">
      <c r="A144">
        <v>961</v>
      </c>
      <c r="B144" t="s">
        <v>641</v>
      </c>
      <c r="C144" t="s">
        <v>637</v>
      </c>
      <c r="D144">
        <v>127</v>
      </c>
      <c r="E144">
        <v>1957.5</v>
      </c>
      <c r="F144">
        <f t="shared" si="2"/>
        <v>8</v>
      </c>
      <c r="G144" t="str">
        <f>STANDINGS_SB[[#This Row],[League]]&amp;STANDINGS_SB[[#This Row],[Team]]</f>
        <v>$150 Draft Champions (4 hour) Mar 14 1:00 pm Lg.3904Studiman</v>
      </c>
    </row>
    <row r="145" spans="1:7" x14ac:dyDescent="0.25">
      <c r="A145">
        <v>1324</v>
      </c>
      <c r="B145" t="s">
        <v>639</v>
      </c>
      <c r="C145" t="s">
        <v>637</v>
      </c>
      <c r="D145">
        <v>117</v>
      </c>
      <c r="E145">
        <v>1595.5</v>
      </c>
      <c r="F145">
        <f t="shared" si="2"/>
        <v>9</v>
      </c>
      <c r="G145" t="str">
        <f>STANDINGS_SB[[#This Row],[League]]&amp;STANDINGS_SB[[#This Row],[Team]]</f>
        <v>$150 Draft Champions (4 hour) Mar 14 1:00 pm Lg.3904Team Fisher</v>
      </c>
    </row>
    <row r="146" spans="1:7" x14ac:dyDescent="0.25">
      <c r="A146">
        <v>1438</v>
      </c>
      <c r="B146" t="s">
        <v>647</v>
      </c>
      <c r="C146" t="s">
        <v>637</v>
      </c>
      <c r="D146">
        <v>114</v>
      </c>
      <c r="E146">
        <v>1461</v>
      </c>
      <c r="F146">
        <f t="shared" si="2"/>
        <v>10</v>
      </c>
      <c r="G146" t="str">
        <f>STANDINGS_SB[[#This Row],[League]]&amp;STANDINGS_SB[[#This Row],[Team]]</f>
        <v>$150 Draft Champions (4 hour) Mar 14 1:00 pm Lg.3904High Cheese</v>
      </c>
    </row>
    <row r="147" spans="1:7" x14ac:dyDescent="0.25">
      <c r="A147">
        <v>1977</v>
      </c>
      <c r="B147" t="s">
        <v>649</v>
      </c>
      <c r="C147" t="s">
        <v>637</v>
      </c>
      <c r="D147">
        <v>100</v>
      </c>
      <c r="E147">
        <v>929.5</v>
      </c>
      <c r="F147">
        <f t="shared" si="2"/>
        <v>11</v>
      </c>
      <c r="G147" t="str">
        <f>STANDINGS_SB[[#This Row],[League]]&amp;STANDINGS_SB[[#This Row],[Team]]</f>
        <v>$150 Draft Champions (4 hour) Mar 14 1:00 pm Lg.3904Oren Ishii</v>
      </c>
    </row>
    <row r="148" spans="1:7" x14ac:dyDescent="0.25">
      <c r="A148">
        <v>2138</v>
      </c>
      <c r="B148" t="s">
        <v>392</v>
      </c>
      <c r="C148" t="s">
        <v>637</v>
      </c>
      <c r="D148">
        <v>96</v>
      </c>
      <c r="E148">
        <v>784</v>
      </c>
      <c r="F148">
        <f t="shared" si="2"/>
        <v>12</v>
      </c>
      <c r="G148" t="str">
        <f>STANDINGS_SB[[#This Row],[League]]&amp;STANDINGS_SB[[#This Row],[Team]]</f>
        <v>$150 Draft Champions (4 hour) Mar 14 1:00 pm Lg.3904Team Conlon</v>
      </c>
    </row>
    <row r="149" spans="1:7" x14ac:dyDescent="0.25">
      <c r="A149">
        <v>2402</v>
      </c>
      <c r="B149" t="s">
        <v>646</v>
      </c>
      <c r="C149" t="s">
        <v>637</v>
      </c>
      <c r="D149">
        <v>87</v>
      </c>
      <c r="E149">
        <v>508.5</v>
      </c>
      <c r="F149">
        <f t="shared" si="2"/>
        <v>13</v>
      </c>
      <c r="G149" t="str">
        <f>STANDINGS_SB[[#This Row],[League]]&amp;STANDINGS_SB[[#This Row],[Team]]</f>
        <v>$150 Draft Champions (4 hour) Mar 14 1:00 pm Lg.3904Ragnar's Rampage</v>
      </c>
    </row>
    <row r="150" spans="1:7" x14ac:dyDescent="0.25">
      <c r="A150">
        <v>2792</v>
      </c>
      <c r="B150" t="s">
        <v>642</v>
      </c>
      <c r="C150" t="s">
        <v>637</v>
      </c>
      <c r="D150">
        <v>66</v>
      </c>
      <c r="E150">
        <v>123.5</v>
      </c>
      <c r="F150">
        <f t="shared" si="2"/>
        <v>14</v>
      </c>
      <c r="G150" t="str">
        <f>STANDINGS_SB[[#This Row],[League]]&amp;STANDINGS_SB[[#This Row],[Team]]</f>
        <v>$150 Draft Champions (4 hour) Mar 14 1:00 pm Lg.3904The Digger I Deep</v>
      </c>
    </row>
    <row r="151" spans="1:7" x14ac:dyDescent="0.25">
      <c r="A151">
        <v>2858</v>
      </c>
      <c r="B151" t="s">
        <v>643</v>
      </c>
      <c r="C151" t="s">
        <v>637</v>
      </c>
      <c r="D151">
        <v>60</v>
      </c>
      <c r="E151">
        <v>54</v>
      </c>
      <c r="F151">
        <f t="shared" si="2"/>
        <v>15</v>
      </c>
      <c r="G151" t="str">
        <f>STANDINGS_SB[[#This Row],[League]]&amp;STANDINGS_SB[[#This Row],[Team]]</f>
        <v>$150 Draft Champions (4 hour) Mar 14 1:00 pm Lg.3904The Wheelhouse</v>
      </c>
    </row>
    <row r="152" spans="1:7" x14ac:dyDescent="0.25">
      <c r="A152">
        <v>155</v>
      </c>
      <c r="B152" t="s">
        <v>654</v>
      </c>
      <c r="C152" t="s">
        <v>651</v>
      </c>
      <c r="D152">
        <v>169</v>
      </c>
      <c r="E152">
        <v>2756</v>
      </c>
      <c r="F152">
        <f t="shared" si="2"/>
        <v>1</v>
      </c>
      <c r="G152" t="str">
        <f>STANDINGS_SB[[#This Row],[League]]&amp;STANDINGS_SB[[#This Row],[Team]]</f>
        <v>$150 Draft Champions (4 hour) Mar 14 1:00 pm Lg.3912Mr. Cee's Crew Too</v>
      </c>
    </row>
    <row r="153" spans="1:7" x14ac:dyDescent="0.25">
      <c r="A153">
        <v>267</v>
      </c>
      <c r="B153" t="s">
        <v>301</v>
      </c>
      <c r="C153" t="s">
        <v>651</v>
      </c>
      <c r="D153">
        <v>159</v>
      </c>
      <c r="E153">
        <v>2639</v>
      </c>
      <c r="F153">
        <f t="shared" si="2"/>
        <v>2</v>
      </c>
      <c r="G153" t="str">
        <f>STANDINGS_SB[[#This Row],[League]]&amp;STANDINGS_SB[[#This Row],[Team]]</f>
        <v>$150 Draft Champions (4 hour) Mar 14 1:00 pm Lg.3912CAPT BODGIT</v>
      </c>
    </row>
    <row r="154" spans="1:7" x14ac:dyDescent="0.25">
      <c r="A154">
        <v>945</v>
      </c>
      <c r="B154" t="s">
        <v>656</v>
      </c>
      <c r="C154" t="s">
        <v>651</v>
      </c>
      <c r="D154">
        <v>127</v>
      </c>
      <c r="E154">
        <v>1957.5</v>
      </c>
      <c r="F154">
        <f t="shared" si="2"/>
        <v>3</v>
      </c>
      <c r="G154" t="str">
        <f>STANDINGS_SB[[#This Row],[League]]&amp;STANDINGS_SB[[#This Row],[Team]]</f>
        <v>$150 Draft Champions (4 hour) Mar 14 1:00 pm Lg.3912Buzzards</v>
      </c>
    </row>
    <row r="155" spans="1:7" x14ac:dyDescent="0.25">
      <c r="A155">
        <v>953</v>
      </c>
      <c r="B155" t="s">
        <v>186</v>
      </c>
      <c r="C155" t="s">
        <v>651</v>
      </c>
      <c r="D155">
        <v>127</v>
      </c>
      <c r="E155">
        <v>1957.5</v>
      </c>
      <c r="F155">
        <f t="shared" si="2"/>
        <v>4</v>
      </c>
      <c r="G155" t="str">
        <f>STANDINGS_SB[[#This Row],[League]]&amp;STANDINGS_SB[[#This Row],[Team]]</f>
        <v>$150 Draft Champions (4 hour) Mar 14 1:00 pm Lg.3912LONG GONE</v>
      </c>
    </row>
    <row r="156" spans="1:7" x14ac:dyDescent="0.25">
      <c r="A156">
        <v>1007</v>
      </c>
      <c r="B156" t="s">
        <v>652</v>
      </c>
      <c r="C156" t="s">
        <v>651</v>
      </c>
      <c r="D156">
        <v>126</v>
      </c>
      <c r="E156">
        <v>1921</v>
      </c>
      <c r="F156">
        <f t="shared" si="2"/>
        <v>5</v>
      </c>
      <c r="G156" t="str">
        <f>STANDINGS_SB[[#This Row],[League]]&amp;STANDINGS_SB[[#This Row],[Team]]</f>
        <v>$150 Draft Champions (4 hour) Mar 14 1:00 pm Lg.3912Who Knows?</v>
      </c>
    </row>
    <row r="157" spans="1:7" x14ac:dyDescent="0.25">
      <c r="A157">
        <v>1186</v>
      </c>
      <c r="B157" t="s">
        <v>653</v>
      </c>
      <c r="C157" t="s">
        <v>651</v>
      </c>
      <c r="D157">
        <v>120</v>
      </c>
      <c r="E157">
        <v>1717</v>
      </c>
      <c r="F157">
        <f t="shared" si="2"/>
        <v>6</v>
      </c>
      <c r="G157" t="str">
        <f>STANDINGS_SB[[#This Row],[League]]&amp;STANDINGS_SB[[#This Row],[Team]]</f>
        <v>$150 Draft Champions (4 hour) Mar 14 1:00 pm Lg.3912Ice Station Zebra Associates</v>
      </c>
    </row>
    <row r="158" spans="1:7" x14ac:dyDescent="0.25">
      <c r="A158">
        <v>1309</v>
      </c>
      <c r="B158" t="s">
        <v>660</v>
      </c>
      <c r="C158" t="s">
        <v>651</v>
      </c>
      <c r="D158">
        <v>117</v>
      </c>
      <c r="E158">
        <v>1595.5</v>
      </c>
      <c r="F158">
        <f t="shared" si="2"/>
        <v>7</v>
      </c>
      <c r="G158" t="str">
        <f>STANDINGS_SB[[#This Row],[League]]&amp;STANDINGS_SB[[#This Row],[Team]]</f>
        <v>$150 Draft Champions (4 hour) Mar 14 1:00 pm Lg.3912JerseyJacks</v>
      </c>
    </row>
    <row r="159" spans="1:7" x14ac:dyDescent="0.25">
      <c r="A159">
        <v>1364</v>
      </c>
      <c r="B159" t="s">
        <v>655</v>
      </c>
      <c r="C159" t="s">
        <v>651</v>
      </c>
      <c r="D159">
        <v>116</v>
      </c>
      <c r="E159">
        <v>1552.5</v>
      </c>
      <c r="F159">
        <f t="shared" si="2"/>
        <v>8</v>
      </c>
      <c r="G159" t="str">
        <f>STANDINGS_SB[[#This Row],[League]]&amp;STANDINGS_SB[[#This Row],[Team]]</f>
        <v>$150 Draft Champions (4 hour) Mar 14 1:00 pm Lg.3912Southpaws</v>
      </c>
    </row>
    <row r="160" spans="1:7" x14ac:dyDescent="0.25">
      <c r="A160">
        <v>1613</v>
      </c>
      <c r="B160" t="s">
        <v>658</v>
      </c>
      <c r="C160" t="s">
        <v>651</v>
      </c>
      <c r="D160">
        <v>110</v>
      </c>
      <c r="E160">
        <v>1298</v>
      </c>
      <c r="F160">
        <f t="shared" si="2"/>
        <v>9</v>
      </c>
      <c r="G160" t="str">
        <f>STANDINGS_SB[[#This Row],[League]]&amp;STANDINGS_SB[[#This Row],[Team]]</f>
        <v>$150 Draft Champions (4 hour) Mar 14 1:00 pm Lg.3912ROYAL KC</v>
      </c>
    </row>
    <row r="161" spans="1:7" x14ac:dyDescent="0.25">
      <c r="A161">
        <v>1633</v>
      </c>
      <c r="B161" t="s">
        <v>662</v>
      </c>
      <c r="C161" t="s">
        <v>651</v>
      </c>
      <c r="D161">
        <v>110</v>
      </c>
      <c r="E161">
        <v>1298</v>
      </c>
      <c r="F161">
        <f t="shared" si="2"/>
        <v>10</v>
      </c>
      <c r="G161" t="str">
        <f>STANDINGS_SB[[#This Row],[League]]&amp;STANDINGS_SB[[#This Row],[Team]]</f>
        <v>$150 Draft Champions (4 hour) Mar 14 1:00 pm Lg.3912wally57</v>
      </c>
    </row>
    <row r="162" spans="1:7" x14ac:dyDescent="0.25">
      <c r="A162">
        <v>1741</v>
      </c>
      <c r="B162" t="s">
        <v>137</v>
      </c>
      <c r="C162" t="s">
        <v>651</v>
      </c>
      <c r="D162">
        <v>107</v>
      </c>
      <c r="E162">
        <v>1181.5</v>
      </c>
      <c r="F162">
        <f t="shared" si="2"/>
        <v>11</v>
      </c>
      <c r="G162" t="str">
        <f>STANDINGS_SB[[#This Row],[League]]&amp;STANDINGS_SB[[#This Row],[Team]]</f>
        <v>$150 Draft Champions (4 hour) Mar 14 1:00 pm Lg.3912Team Sterling</v>
      </c>
    </row>
    <row r="163" spans="1:7" x14ac:dyDescent="0.25">
      <c r="A163">
        <v>1743</v>
      </c>
      <c r="B163" t="s">
        <v>659</v>
      </c>
      <c r="C163" t="s">
        <v>651</v>
      </c>
      <c r="D163">
        <v>107</v>
      </c>
      <c r="E163">
        <v>1181.5</v>
      </c>
      <c r="F163">
        <f t="shared" si="2"/>
        <v>12</v>
      </c>
      <c r="G163" t="str">
        <f>STANDINGS_SB[[#This Row],[League]]&amp;STANDINGS_SB[[#This Row],[Team]]</f>
        <v>$150 Draft Champions (4 hour) Mar 14 1:00 pm Lg.3912Team Upon a Time...</v>
      </c>
    </row>
    <row r="164" spans="1:7" x14ac:dyDescent="0.25">
      <c r="A164">
        <v>2299</v>
      </c>
      <c r="B164" t="s">
        <v>650</v>
      </c>
      <c r="C164" t="s">
        <v>651</v>
      </c>
      <c r="D164">
        <v>91</v>
      </c>
      <c r="E164">
        <v>622.5</v>
      </c>
      <c r="F164">
        <f t="shared" si="2"/>
        <v>13</v>
      </c>
      <c r="G164" t="str">
        <f>STANDINGS_SB[[#This Row],[League]]&amp;STANDINGS_SB[[#This Row],[Team]]</f>
        <v>$150 Draft Champions (4 hour) Mar 14 1:00 pm Lg.3912Team Stein</v>
      </c>
    </row>
    <row r="165" spans="1:7" x14ac:dyDescent="0.25">
      <c r="A165">
        <v>2326</v>
      </c>
      <c r="B165" t="s">
        <v>657</v>
      </c>
      <c r="C165" t="s">
        <v>651</v>
      </c>
      <c r="D165">
        <v>90</v>
      </c>
      <c r="E165">
        <v>588.5</v>
      </c>
      <c r="F165">
        <f t="shared" si="2"/>
        <v>14</v>
      </c>
      <c r="G165" t="str">
        <f>STANDINGS_SB[[#This Row],[League]]&amp;STANDINGS_SB[[#This Row],[Team]]</f>
        <v>$150 Draft Champions (4 hour) Mar 14 1:00 pm Lg.3912Reign draft champions</v>
      </c>
    </row>
    <row r="166" spans="1:7" x14ac:dyDescent="0.25">
      <c r="A166">
        <v>2828</v>
      </c>
      <c r="B166" t="s">
        <v>661</v>
      </c>
      <c r="C166" t="s">
        <v>651</v>
      </c>
      <c r="D166">
        <v>63</v>
      </c>
      <c r="E166">
        <v>85.5</v>
      </c>
      <c r="F166">
        <f t="shared" si="2"/>
        <v>15</v>
      </c>
      <c r="G166" t="str">
        <f>STANDINGS_SB[[#This Row],[League]]&amp;STANDINGS_SB[[#This Row],[Team]]</f>
        <v>$150 Draft Champions (4 hour) Mar 14 1:00 pm Lg.3912Team Burnett</v>
      </c>
    </row>
    <row r="167" spans="1:7" x14ac:dyDescent="0.25">
      <c r="A167">
        <v>335</v>
      </c>
      <c r="B167" t="s">
        <v>87</v>
      </c>
      <c r="C167" t="s">
        <v>663</v>
      </c>
      <c r="D167">
        <v>155</v>
      </c>
      <c r="E167">
        <v>2580</v>
      </c>
      <c r="F167">
        <f t="shared" si="2"/>
        <v>1</v>
      </c>
      <c r="G167" t="str">
        <f>STANDINGS_SB[[#This Row],[League]]&amp;STANDINGS_SB[[#This Row],[Team]]</f>
        <v>$150 Draft Champions (4 hour) Mar 15 1:00 pm Lg.3919The Northsiders</v>
      </c>
    </row>
    <row r="168" spans="1:7" x14ac:dyDescent="0.25">
      <c r="A168">
        <v>354</v>
      </c>
      <c r="B168" t="s">
        <v>178</v>
      </c>
      <c r="C168" t="s">
        <v>663</v>
      </c>
      <c r="D168">
        <v>153</v>
      </c>
      <c r="E168">
        <v>2550.5</v>
      </c>
      <c r="F168">
        <f t="shared" si="2"/>
        <v>2</v>
      </c>
      <c r="G168" t="str">
        <f>STANDINGS_SB[[#This Row],[League]]&amp;STANDINGS_SB[[#This Row],[Team]]</f>
        <v>$150 Draft Champions (4 hour) Mar 15 1:00 pm Lg.3919Fish or Cut Bait</v>
      </c>
    </row>
    <row r="169" spans="1:7" x14ac:dyDescent="0.25">
      <c r="A169">
        <v>495</v>
      </c>
      <c r="B169" t="s">
        <v>670</v>
      </c>
      <c r="C169" t="s">
        <v>663</v>
      </c>
      <c r="D169">
        <v>146</v>
      </c>
      <c r="E169">
        <v>2417.5</v>
      </c>
      <c r="F169">
        <f t="shared" si="2"/>
        <v>3</v>
      </c>
      <c r="G169" t="str">
        <f>STANDINGS_SB[[#This Row],[League]]&amp;STANDINGS_SB[[#This Row],[Team]]</f>
        <v>$150 Draft Champions (4 hour) Mar 15 1:00 pm Lg.3919Schwarbomb</v>
      </c>
    </row>
    <row r="170" spans="1:7" x14ac:dyDescent="0.25">
      <c r="A170">
        <v>793</v>
      </c>
      <c r="B170" t="s">
        <v>665</v>
      </c>
      <c r="C170" t="s">
        <v>663</v>
      </c>
      <c r="D170">
        <v>133</v>
      </c>
      <c r="E170">
        <v>2131.5</v>
      </c>
      <c r="F170">
        <f t="shared" si="2"/>
        <v>4</v>
      </c>
      <c r="G170" t="str">
        <f>STANDINGS_SB[[#This Row],[League]]&amp;STANDINGS_SB[[#This Row],[Team]]</f>
        <v>$150 Draft Champions (4 hour) Mar 15 1:00 pm Lg.3919Team parker</v>
      </c>
    </row>
    <row r="171" spans="1:7" x14ac:dyDescent="0.25">
      <c r="A171">
        <v>883</v>
      </c>
      <c r="B171" t="s">
        <v>669</v>
      </c>
      <c r="C171" t="s">
        <v>663</v>
      </c>
      <c r="D171">
        <v>129</v>
      </c>
      <c r="E171">
        <v>2015</v>
      </c>
      <c r="F171">
        <f t="shared" si="2"/>
        <v>5</v>
      </c>
      <c r="G171" t="str">
        <f>STANDINGS_SB[[#This Row],[League]]&amp;STANDINGS_SB[[#This Row],[Team]]</f>
        <v>$150 Draft Champions (4 hour) Mar 15 1:00 pm Lg.391930th St NightStalkers</v>
      </c>
    </row>
    <row r="172" spans="1:7" x14ac:dyDescent="0.25">
      <c r="A172">
        <v>898</v>
      </c>
      <c r="B172" t="s">
        <v>334</v>
      </c>
      <c r="C172" t="s">
        <v>663</v>
      </c>
      <c r="D172">
        <v>129</v>
      </c>
      <c r="E172">
        <v>2015</v>
      </c>
      <c r="F172">
        <f t="shared" si="2"/>
        <v>6</v>
      </c>
      <c r="G172" t="str">
        <f>STANDINGS_SB[[#This Row],[League]]&amp;STANDINGS_SB[[#This Row],[Team]]</f>
        <v>$150 Draft Champions (4 hour) Mar 15 1:00 pm Lg.3919SO. IMAGE</v>
      </c>
    </row>
    <row r="173" spans="1:7" x14ac:dyDescent="0.25">
      <c r="A173">
        <v>1208</v>
      </c>
      <c r="B173" t="s">
        <v>668</v>
      </c>
      <c r="C173" t="s">
        <v>663</v>
      </c>
      <c r="D173">
        <v>120</v>
      </c>
      <c r="E173">
        <v>1717</v>
      </c>
      <c r="F173">
        <f t="shared" si="2"/>
        <v>7</v>
      </c>
      <c r="G173" t="str">
        <f>STANDINGS_SB[[#This Row],[League]]&amp;STANDINGS_SB[[#This Row],[Team]]</f>
        <v>$150 Draft Champions (4 hour) Mar 15 1:00 pm Lg.3919Wolf's Superstuds</v>
      </c>
    </row>
    <row r="174" spans="1:7" x14ac:dyDescent="0.25">
      <c r="A174">
        <v>1409</v>
      </c>
      <c r="B174" t="s">
        <v>667</v>
      </c>
      <c r="C174" t="s">
        <v>663</v>
      </c>
      <c r="D174">
        <v>115</v>
      </c>
      <c r="E174">
        <v>1508.5</v>
      </c>
      <c r="F174">
        <f t="shared" si="2"/>
        <v>8</v>
      </c>
      <c r="G174" t="str">
        <f>STANDINGS_SB[[#This Row],[League]]&amp;STANDINGS_SB[[#This Row],[Team]]</f>
        <v>$150 Draft Champions (4 hour) Mar 15 1:00 pm Lg.3919Team Metcalf</v>
      </c>
    </row>
    <row r="175" spans="1:7" x14ac:dyDescent="0.25">
      <c r="A175">
        <v>1761</v>
      </c>
      <c r="B175" t="s">
        <v>345</v>
      </c>
      <c r="C175" t="s">
        <v>663</v>
      </c>
      <c r="D175">
        <v>106</v>
      </c>
      <c r="E175">
        <v>1149</v>
      </c>
      <c r="F175">
        <f t="shared" si="2"/>
        <v>9</v>
      </c>
      <c r="G175" t="str">
        <f>STANDINGS_SB[[#This Row],[League]]&amp;STANDINGS_SB[[#This Row],[Team]]</f>
        <v>$150 Draft Champions (4 hour) Mar 15 1:00 pm Lg.3919Man of Steel</v>
      </c>
    </row>
    <row r="176" spans="1:7" x14ac:dyDescent="0.25">
      <c r="A176">
        <v>2360</v>
      </c>
      <c r="B176" t="s">
        <v>137</v>
      </c>
      <c r="C176" t="s">
        <v>663</v>
      </c>
      <c r="D176">
        <v>89</v>
      </c>
      <c r="E176">
        <v>559.5</v>
      </c>
      <c r="F176">
        <f t="shared" si="2"/>
        <v>10</v>
      </c>
      <c r="G176" t="str">
        <f>STANDINGS_SB[[#This Row],[League]]&amp;STANDINGS_SB[[#This Row],[Team]]</f>
        <v>$150 Draft Champions (4 hour) Mar 15 1:00 pm Lg.3919Team Sterling</v>
      </c>
    </row>
    <row r="177" spans="1:7" x14ac:dyDescent="0.25">
      <c r="A177">
        <v>2530</v>
      </c>
      <c r="B177" t="s">
        <v>482</v>
      </c>
      <c r="C177" t="s">
        <v>663</v>
      </c>
      <c r="D177">
        <v>82</v>
      </c>
      <c r="E177">
        <v>383.5</v>
      </c>
      <c r="F177">
        <f t="shared" si="2"/>
        <v>11</v>
      </c>
      <c r="G177" t="str">
        <f>STANDINGS_SB[[#This Row],[League]]&amp;STANDINGS_SB[[#This Row],[Team]]</f>
        <v>$150 Draft Champions (4 hour) Mar 15 1:00 pm Lg.3919Revenge Of The Sith</v>
      </c>
    </row>
    <row r="178" spans="1:7" x14ac:dyDescent="0.25">
      <c r="A178">
        <v>2633</v>
      </c>
      <c r="B178" t="s">
        <v>439</v>
      </c>
      <c r="C178" t="s">
        <v>663</v>
      </c>
      <c r="D178">
        <v>77</v>
      </c>
      <c r="E178">
        <v>285.5</v>
      </c>
      <c r="F178">
        <f t="shared" si="2"/>
        <v>12</v>
      </c>
      <c r="G178" t="str">
        <f>STANDINGS_SB[[#This Row],[League]]&amp;STANDINGS_SB[[#This Row],[Team]]</f>
        <v>$150 Draft Champions (4 hour) Mar 15 1:00 pm Lg.3919Team silver</v>
      </c>
    </row>
    <row r="179" spans="1:7" x14ac:dyDescent="0.25">
      <c r="A179">
        <v>2648</v>
      </c>
      <c r="B179" t="s">
        <v>225</v>
      </c>
      <c r="C179" t="s">
        <v>663</v>
      </c>
      <c r="D179">
        <v>76</v>
      </c>
      <c r="E179">
        <v>264.5</v>
      </c>
      <c r="F179">
        <f t="shared" si="2"/>
        <v>13</v>
      </c>
      <c r="G179" t="str">
        <f>STANDINGS_SB[[#This Row],[League]]&amp;STANDINGS_SB[[#This Row],[Team]]</f>
        <v>$150 Draft Champions (4 hour) Mar 15 1:00 pm Lg.3919Team Thiffeault</v>
      </c>
    </row>
    <row r="180" spans="1:7" x14ac:dyDescent="0.25">
      <c r="A180">
        <v>2651</v>
      </c>
      <c r="B180" t="s">
        <v>664</v>
      </c>
      <c r="C180" t="s">
        <v>663</v>
      </c>
      <c r="D180">
        <v>76</v>
      </c>
      <c r="E180">
        <v>264.5</v>
      </c>
      <c r="F180">
        <f t="shared" si="2"/>
        <v>14</v>
      </c>
      <c r="G180" t="str">
        <f>STANDINGS_SB[[#This Row],[League]]&amp;STANDINGS_SB[[#This Row],[Team]]</f>
        <v>$150 Draft Champions (4 hour) Mar 15 1:00 pm Lg.3919The Amazins</v>
      </c>
    </row>
    <row r="181" spans="1:7" x14ac:dyDescent="0.25">
      <c r="A181">
        <v>2750</v>
      </c>
      <c r="B181" t="s">
        <v>666</v>
      </c>
      <c r="C181" t="s">
        <v>663</v>
      </c>
      <c r="D181">
        <v>70</v>
      </c>
      <c r="E181">
        <v>165</v>
      </c>
      <c r="F181">
        <f t="shared" si="2"/>
        <v>15</v>
      </c>
      <c r="G181" t="str">
        <f>STANDINGS_SB[[#This Row],[League]]&amp;STANDINGS_SB[[#This Row],[Team]]</f>
        <v>$150 Draft Champions (4 hour) Mar 15 1:00 pm Lg.3919squimel</v>
      </c>
    </row>
    <row r="182" spans="1:7" x14ac:dyDescent="0.25">
      <c r="A182">
        <v>244</v>
      </c>
      <c r="B182" t="s">
        <v>678</v>
      </c>
      <c r="C182" t="s">
        <v>671</v>
      </c>
      <c r="D182">
        <v>161</v>
      </c>
      <c r="E182">
        <v>2669</v>
      </c>
      <c r="F182">
        <f t="shared" si="2"/>
        <v>1</v>
      </c>
      <c r="G182" t="str">
        <f>STANDINGS_SB[[#This Row],[League]]&amp;STANDINGS_SB[[#This Row],[Team]]</f>
        <v>$150 Draft Champions (4 hour) Mar 16 1:00 pm Lg.3930Team steinerman</v>
      </c>
    </row>
    <row r="183" spans="1:7" x14ac:dyDescent="0.25">
      <c r="A183">
        <v>261</v>
      </c>
      <c r="B183" t="s">
        <v>674</v>
      </c>
      <c r="C183" t="s">
        <v>671</v>
      </c>
      <c r="D183">
        <v>160</v>
      </c>
      <c r="E183">
        <v>2655.5</v>
      </c>
      <c r="F183">
        <f t="shared" si="2"/>
        <v>2</v>
      </c>
      <c r="G183" t="str">
        <f>STANDINGS_SB[[#This Row],[League]]&amp;STANDINGS_SB[[#This Row],[Team]]</f>
        <v>$150 Draft Champions (4 hour) Mar 16 1:00 pm Lg.3930Team butler</v>
      </c>
    </row>
    <row r="184" spans="1:7" x14ac:dyDescent="0.25">
      <c r="A184">
        <v>394</v>
      </c>
      <c r="B184" t="s">
        <v>163</v>
      </c>
      <c r="C184" t="s">
        <v>671</v>
      </c>
      <c r="D184">
        <v>151</v>
      </c>
      <c r="E184">
        <v>2521</v>
      </c>
      <c r="F184">
        <f t="shared" si="2"/>
        <v>3</v>
      </c>
      <c r="G184" t="str">
        <f>STANDINGS_SB[[#This Row],[League]]&amp;STANDINGS_SB[[#This Row],[Team]]</f>
        <v>$150 Draft Champions (4 hour) Mar 16 1:00 pm Lg.3930Team Jones</v>
      </c>
    </row>
    <row r="185" spans="1:7" x14ac:dyDescent="0.25">
      <c r="A185">
        <v>923</v>
      </c>
      <c r="B185" t="s">
        <v>679</v>
      </c>
      <c r="C185" t="s">
        <v>671</v>
      </c>
      <c r="D185">
        <v>128</v>
      </c>
      <c r="E185">
        <v>1987</v>
      </c>
      <c r="F185">
        <f t="shared" si="2"/>
        <v>4</v>
      </c>
      <c r="G185" t="str">
        <f>STANDINGS_SB[[#This Row],[League]]&amp;STANDINGS_SB[[#This Row],[Team]]</f>
        <v>$150 Draft Champions (4 hour) Mar 16 1:00 pm Lg.3930Roaring Rimshots</v>
      </c>
    </row>
    <row r="186" spans="1:7" x14ac:dyDescent="0.25">
      <c r="A186">
        <v>1001</v>
      </c>
      <c r="B186" t="s">
        <v>677</v>
      </c>
      <c r="C186" t="s">
        <v>671</v>
      </c>
      <c r="D186">
        <v>126</v>
      </c>
      <c r="E186">
        <v>1921</v>
      </c>
      <c r="F186">
        <f t="shared" si="2"/>
        <v>5</v>
      </c>
      <c r="G186" t="str">
        <f>STANDINGS_SB[[#This Row],[League]]&amp;STANDINGS_SB[[#This Row],[Team]]</f>
        <v>$150 Draft Champions (4 hour) Mar 16 1:00 pm Lg.3930Team Vanek</v>
      </c>
    </row>
    <row r="187" spans="1:7" x14ac:dyDescent="0.25">
      <c r="A187">
        <v>1131</v>
      </c>
      <c r="B187" t="s">
        <v>676</v>
      </c>
      <c r="C187" t="s">
        <v>671</v>
      </c>
      <c r="D187">
        <v>122</v>
      </c>
      <c r="E187">
        <v>1779</v>
      </c>
      <c r="F187">
        <f t="shared" si="2"/>
        <v>6</v>
      </c>
      <c r="G187" t="str">
        <f>STANDINGS_SB[[#This Row],[League]]&amp;STANDINGS_SB[[#This Row],[Team]]</f>
        <v>$150 Draft Champions (4 hour) Mar 16 1:00 pm Lg.3930Mendoza Line Master</v>
      </c>
    </row>
    <row r="188" spans="1:7" x14ac:dyDescent="0.25">
      <c r="A188">
        <v>1357</v>
      </c>
      <c r="B188" t="s">
        <v>682</v>
      </c>
      <c r="C188" t="s">
        <v>671</v>
      </c>
      <c r="D188">
        <v>116</v>
      </c>
      <c r="E188">
        <v>1552.5</v>
      </c>
      <c r="F188">
        <f t="shared" si="2"/>
        <v>7</v>
      </c>
      <c r="G188" t="str">
        <f>STANDINGS_SB[[#This Row],[League]]&amp;STANDINGS_SB[[#This Row],[Team]]</f>
        <v>$150 Draft Champions (4 hour) Mar 16 1:00 pm Lg.3930Joe Buck Nasty</v>
      </c>
    </row>
    <row r="189" spans="1:7" x14ac:dyDescent="0.25">
      <c r="A189">
        <v>1418</v>
      </c>
      <c r="B189" t="s">
        <v>672</v>
      </c>
      <c r="C189" t="s">
        <v>671</v>
      </c>
      <c r="D189">
        <v>115</v>
      </c>
      <c r="E189">
        <v>1508.5</v>
      </c>
      <c r="F189">
        <f t="shared" si="2"/>
        <v>8</v>
      </c>
      <c r="G189" t="str">
        <f>STANDINGS_SB[[#This Row],[League]]&amp;STANDINGS_SB[[#This Row],[Team]]</f>
        <v>$150 Draft Champions (4 hour) Mar 16 1:00 pm Lg.3930Vanek Team</v>
      </c>
    </row>
    <row r="190" spans="1:7" x14ac:dyDescent="0.25">
      <c r="A190">
        <v>1494</v>
      </c>
      <c r="B190" t="s">
        <v>680</v>
      </c>
      <c r="C190" t="s">
        <v>671</v>
      </c>
      <c r="D190">
        <v>113</v>
      </c>
      <c r="E190">
        <v>1421.5</v>
      </c>
      <c r="F190">
        <f t="shared" si="2"/>
        <v>9</v>
      </c>
      <c r="G190" t="str">
        <f>STANDINGS_SB[[#This Row],[League]]&amp;STANDINGS_SB[[#This Row],[Team]]</f>
        <v>$150 Draft Champions (4 hour) Mar 16 1:00 pm Lg.3930Smooth Rickey</v>
      </c>
    </row>
    <row r="191" spans="1:7" x14ac:dyDescent="0.25">
      <c r="A191">
        <v>1779</v>
      </c>
      <c r="B191" t="s">
        <v>238</v>
      </c>
      <c r="C191" t="s">
        <v>671</v>
      </c>
      <c r="D191">
        <v>105</v>
      </c>
      <c r="E191">
        <v>1118.5</v>
      </c>
      <c r="F191">
        <f t="shared" si="2"/>
        <v>10</v>
      </c>
      <c r="G191" t="str">
        <f>STANDINGS_SB[[#This Row],[League]]&amp;STANDINGS_SB[[#This Row],[Team]]</f>
        <v>$150 Draft Champions (4 hour) Mar 16 1:00 pm Lg.3930Blast it out Yoenis</v>
      </c>
    </row>
    <row r="192" spans="1:7" x14ac:dyDescent="0.25">
      <c r="A192">
        <v>1837</v>
      </c>
      <c r="B192" t="s">
        <v>681</v>
      </c>
      <c r="C192" t="s">
        <v>671</v>
      </c>
      <c r="D192">
        <v>104</v>
      </c>
      <c r="E192">
        <v>1082.5</v>
      </c>
      <c r="F192">
        <f t="shared" si="2"/>
        <v>11</v>
      </c>
      <c r="G192" t="str">
        <f>STANDINGS_SB[[#This Row],[League]]&amp;STANDINGS_SB[[#This Row],[Team]]</f>
        <v>$150 Draft Champions (4 hour) Mar 16 1:00 pm Lg.3930Team Ruggeri</v>
      </c>
    </row>
    <row r="193" spans="1:7" x14ac:dyDescent="0.25">
      <c r="A193">
        <v>2140</v>
      </c>
      <c r="B193" t="s">
        <v>673</v>
      </c>
      <c r="C193" t="s">
        <v>671</v>
      </c>
      <c r="D193">
        <v>96</v>
      </c>
      <c r="E193">
        <v>784</v>
      </c>
      <c r="F193">
        <f t="shared" si="2"/>
        <v>12</v>
      </c>
      <c r="G193" t="str">
        <f>STANDINGS_SB[[#This Row],[League]]&amp;STANDINGS_SB[[#This Row],[Team]]</f>
        <v>$150 Draft Champions (4 hour) Mar 16 1:00 pm Lg.3930Team Resch</v>
      </c>
    </row>
    <row r="194" spans="1:7" x14ac:dyDescent="0.25">
      <c r="A194">
        <v>2515</v>
      </c>
      <c r="B194" t="s">
        <v>440</v>
      </c>
      <c r="C194" t="s">
        <v>671</v>
      </c>
      <c r="D194">
        <v>83</v>
      </c>
      <c r="E194">
        <v>407</v>
      </c>
      <c r="F194">
        <f t="shared" si="2"/>
        <v>13</v>
      </c>
      <c r="G194" t="str">
        <f>STANDINGS_SB[[#This Row],[League]]&amp;STANDINGS_SB[[#This Row],[Team]]</f>
        <v>$150 Draft Champions (4 hour) Mar 16 1:00 pm Lg.3930zzzzzzzz</v>
      </c>
    </row>
    <row r="195" spans="1:7" x14ac:dyDescent="0.25">
      <c r="A195">
        <v>2658</v>
      </c>
      <c r="B195" t="s">
        <v>683</v>
      </c>
      <c r="C195" t="s">
        <v>671</v>
      </c>
      <c r="D195">
        <v>76</v>
      </c>
      <c r="E195">
        <v>264.5</v>
      </c>
      <c r="F195">
        <f t="shared" ref="F195:F258" si="3">IF(C195=C194,F194+1,1)</f>
        <v>14</v>
      </c>
      <c r="G195" t="str">
        <f>STANDINGS_SB[[#This Row],[League]]&amp;STANDINGS_SB[[#This Row],[Team]]</f>
        <v>$150 Draft Champions (4 hour) Mar 16 1:00 pm Lg.3930zima...........</v>
      </c>
    </row>
    <row r="196" spans="1:7" x14ac:dyDescent="0.25">
      <c r="A196">
        <v>2809</v>
      </c>
      <c r="B196" t="s">
        <v>675</v>
      </c>
      <c r="C196" t="s">
        <v>671</v>
      </c>
      <c r="D196">
        <v>64</v>
      </c>
      <c r="E196">
        <v>99</v>
      </c>
      <c r="F196">
        <f t="shared" si="3"/>
        <v>15</v>
      </c>
      <c r="G196" t="str">
        <f>STANDINGS_SB[[#This Row],[League]]&amp;STANDINGS_SB[[#This Row],[Team]]</f>
        <v>$150 Draft Champions (4 hour) Mar 16 1:00 pm Lg.3930Krack of the Bat</v>
      </c>
    </row>
    <row r="197" spans="1:7" x14ac:dyDescent="0.25">
      <c r="A197">
        <v>224</v>
      </c>
      <c r="B197" t="s">
        <v>691</v>
      </c>
      <c r="C197" t="s">
        <v>685</v>
      </c>
      <c r="D197">
        <v>162</v>
      </c>
      <c r="E197">
        <v>2681</v>
      </c>
      <c r="F197">
        <f t="shared" si="3"/>
        <v>1</v>
      </c>
      <c r="G197" t="str">
        <f>STANDINGS_SB[[#This Row],[League]]&amp;STANDINGS_SB[[#This Row],[Team]]</f>
        <v>$150 Draft Champions Dec 01 1:00 pm Lg.3550Buffin and Bowie</v>
      </c>
    </row>
    <row r="198" spans="1:7" x14ac:dyDescent="0.25">
      <c r="A198">
        <v>319</v>
      </c>
      <c r="B198" t="s">
        <v>17</v>
      </c>
      <c r="C198" t="s">
        <v>685</v>
      </c>
      <c r="D198">
        <v>156</v>
      </c>
      <c r="E198">
        <v>2592</v>
      </c>
      <c r="F198">
        <f t="shared" si="3"/>
        <v>2</v>
      </c>
      <c r="G198" t="str">
        <f>STANDINGS_SB[[#This Row],[League]]&amp;STANDINGS_SB[[#This Row],[Team]]</f>
        <v>$150 Draft Champions Dec 01 1:00 pm Lg.3550Millertime</v>
      </c>
    </row>
    <row r="199" spans="1:7" x14ac:dyDescent="0.25">
      <c r="A199">
        <v>348</v>
      </c>
      <c r="B199" t="s">
        <v>689</v>
      </c>
      <c r="C199" t="s">
        <v>685</v>
      </c>
      <c r="D199">
        <v>154</v>
      </c>
      <c r="E199">
        <v>2566.5</v>
      </c>
      <c r="F199">
        <f t="shared" si="3"/>
        <v>3</v>
      </c>
      <c r="G199" t="str">
        <f>STANDINGS_SB[[#This Row],[League]]&amp;STANDINGS_SB[[#This Row],[Team]]</f>
        <v>$150 Draft Champions Dec 01 1:00 pm Lg.3550Team Clarke - 1</v>
      </c>
    </row>
    <row r="200" spans="1:7" x14ac:dyDescent="0.25">
      <c r="A200">
        <v>609</v>
      </c>
      <c r="B200" t="s">
        <v>695</v>
      </c>
      <c r="C200" t="s">
        <v>685</v>
      </c>
      <c r="D200">
        <v>140</v>
      </c>
      <c r="E200">
        <v>2310</v>
      </c>
      <c r="F200">
        <f t="shared" si="3"/>
        <v>4</v>
      </c>
      <c r="G200" t="str">
        <f>STANDINGS_SB[[#This Row],[League]]&amp;STANDINGS_SB[[#This Row],[Team]]</f>
        <v>$150 Draft Champions Dec 01 1:00 pm Lg.3550The Apollo of the Box</v>
      </c>
    </row>
    <row r="201" spans="1:7" x14ac:dyDescent="0.25">
      <c r="A201">
        <v>795</v>
      </c>
      <c r="B201" t="s">
        <v>694</v>
      </c>
      <c r="C201" t="s">
        <v>685</v>
      </c>
      <c r="D201">
        <v>133</v>
      </c>
      <c r="E201">
        <v>2131.5</v>
      </c>
      <c r="F201">
        <f t="shared" si="3"/>
        <v>5</v>
      </c>
      <c r="G201" t="str">
        <f>STANDINGS_SB[[#This Row],[League]]&amp;STANDINGS_SB[[#This Row],[Team]]</f>
        <v>$150 Draft Champions Dec 01 1:00 pm Lg.3550The Power of Eddie Gaedel</v>
      </c>
    </row>
    <row r="202" spans="1:7" x14ac:dyDescent="0.25">
      <c r="A202">
        <v>1224</v>
      </c>
      <c r="B202" t="s">
        <v>684</v>
      </c>
      <c r="C202" t="s">
        <v>685</v>
      </c>
      <c r="D202">
        <v>119</v>
      </c>
      <c r="E202">
        <v>1677</v>
      </c>
      <c r="F202">
        <f t="shared" si="3"/>
        <v>6</v>
      </c>
      <c r="G202" t="str">
        <f>STANDINGS_SB[[#This Row],[League]]&amp;STANDINGS_SB[[#This Row],[Team]]</f>
        <v>$150 Draft Champions Dec 01 1:00 pm Lg.3550Forever Draft 1</v>
      </c>
    </row>
    <row r="203" spans="1:7" x14ac:dyDescent="0.25">
      <c r="A203">
        <v>1253</v>
      </c>
      <c r="B203" t="s">
        <v>690</v>
      </c>
      <c r="C203" t="s">
        <v>685</v>
      </c>
      <c r="D203">
        <v>119</v>
      </c>
      <c r="E203">
        <v>1677</v>
      </c>
      <c r="F203">
        <f t="shared" si="3"/>
        <v>7</v>
      </c>
      <c r="G203" t="str">
        <f>STANDINGS_SB[[#This Row],[League]]&amp;STANDINGS_SB[[#This Row],[Team]]</f>
        <v>$150 Draft Champions Dec 01 1:00 pm Lg.3550The Believers</v>
      </c>
    </row>
    <row r="204" spans="1:7" x14ac:dyDescent="0.25">
      <c r="A204">
        <v>1258</v>
      </c>
      <c r="B204" t="s">
        <v>524</v>
      </c>
      <c r="C204" t="s">
        <v>685</v>
      </c>
      <c r="D204">
        <v>119</v>
      </c>
      <c r="E204">
        <v>1677</v>
      </c>
      <c r="F204">
        <f t="shared" si="3"/>
        <v>8</v>
      </c>
      <c r="G204" t="str">
        <f>STANDINGS_SB[[#This Row],[League]]&amp;STANDINGS_SB[[#This Row],[Team]]</f>
        <v>$150 Draft Champions Dec 01 1:00 pm Lg.3550zima.</v>
      </c>
    </row>
    <row r="205" spans="1:7" x14ac:dyDescent="0.25">
      <c r="A205">
        <v>1285</v>
      </c>
      <c r="B205" t="s">
        <v>686</v>
      </c>
      <c r="C205" t="s">
        <v>685</v>
      </c>
      <c r="D205">
        <v>118</v>
      </c>
      <c r="E205">
        <v>1635.5</v>
      </c>
      <c r="F205">
        <f t="shared" si="3"/>
        <v>9</v>
      </c>
      <c r="G205" t="str">
        <f>STANDINGS_SB[[#This Row],[League]]&amp;STANDINGS_SB[[#This Row],[Team]]</f>
        <v>$150 Draft Champions Dec 01 1:00 pm Lg.3550Team Liebman</v>
      </c>
    </row>
    <row r="206" spans="1:7" x14ac:dyDescent="0.25">
      <c r="A206">
        <v>1440</v>
      </c>
      <c r="B206" t="s">
        <v>688</v>
      </c>
      <c r="C206" t="s">
        <v>685</v>
      </c>
      <c r="D206">
        <v>114</v>
      </c>
      <c r="E206">
        <v>1461</v>
      </c>
      <c r="F206">
        <f t="shared" si="3"/>
        <v>10</v>
      </c>
      <c r="G206" t="str">
        <f>STANDINGS_SB[[#This Row],[League]]&amp;STANDINGS_SB[[#This Row],[Team]]</f>
        <v>$150 Draft Champions Dec 01 1:00 pm Lg.3550Honey Nut Chirinos</v>
      </c>
    </row>
    <row r="207" spans="1:7" x14ac:dyDescent="0.25">
      <c r="A207">
        <v>1549</v>
      </c>
      <c r="B207" t="s">
        <v>693</v>
      </c>
      <c r="C207" t="s">
        <v>685</v>
      </c>
      <c r="D207">
        <v>111</v>
      </c>
      <c r="E207">
        <v>1343.5</v>
      </c>
      <c r="F207">
        <f t="shared" si="3"/>
        <v>11</v>
      </c>
      <c r="G207" t="str">
        <f>STANDINGS_SB[[#This Row],[League]]&amp;STANDINGS_SB[[#This Row],[Team]]</f>
        <v>$150 Draft Champions Dec 01 1:00 pm Lg.3550Bridget Moynahan</v>
      </c>
    </row>
    <row r="208" spans="1:7" x14ac:dyDescent="0.25">
      <c r="A208">
        <v>1685</v>
      </c>
      <c r="B208" t="s">
        <v>551</v>
      </c>
      <c r="C208" t="s">
        <v>685</v>
      </c>
      <c r="D208">
        <v>108</v>
      </c>
      <c r="E208">
        <v>1223</v>
      </c>
      <c r="F208">
        <f t="shared" si="3"/>
        <v>12</v>
      </c>
      <c r="G208" t="str">
        <f>STANDINGS_SB[[#This Row],[League]]&amp;STANDINGS_SB[[#This Row],[Team]]</f>
        <v>$150 Draft Champions Dec 01 1:00 pm Lg.3550Miggy's Crown</v>
      </c>
    </row>
    <row r="209" spans="1:7" x14ac:dyDescent="0.25">
      <c r="A209">
        <v>1978</v>
      </c>
      <c r="B209" t="s">
        <v>696</v>
      </c>
      <c r="C209" t="s">
        <v>685</v>
      </c>
      <c r="D209">
        <v>100</v>
      </c>
      <c r="E209">
        <v>929.5</v>
      </c>
      <c r="F209">
        <f t="shared" si="3"/>
        <v>13</v>
      </c>
      <c r="G209" t="str">
        <f>STANDINGS_SB[[#This Row],[League]]&amp;STANDINGS_SB[[#This Row],[Team]]</f>
        <v>$150 Draft Champions Dec 01 1:00 pm Lg.3550Phillies</v>
      </c>
    </row>
    <row r="210" spans="1:7" x14ac:dyDescent="0.25">
      <c r="A210">
        <v>2547</v>
      </c>
      <c r="B210" t="s">
        <v>687</v>
      </c>
      <c r="C210" t="s">
        <v>685</v>
      </c>
      <c r="D210">
        <v>81</v>
      </c>
      <c r="E210">
        <v>360</v>
      </c>
      <c r="F210">
        <f t="shared" si="3"/>
        <v>14</v>
      </c>
      <c r="G210" t="str">
        <f>STANDINGS_SB[[#This Row],[League]]&amp;STANDINGS_SB[[#This Row],[Team]]</f>
        <v>$150 Draft Champions Dec 01 1:00 pm Lg.3550Prestige Worldwide</v>
      </c>
    </row>
    <row r="211" spans="1:7" x14ac:dyDescent="0.25">
      <c r="A211">
        <v>2766</v>
      </c>
      <c r="B211" t="s">
        <v>692</v>
      </c>
      <c r="C211" t="s">
        <v>685</v>
      </c>
      <c r="D211">
        <v>68</v>
      </c>
      <c r="E211">
        <v>144.5</v>
      </c>
      <c r="F211">
        <f t="shared" si="3"/>
        <v>15</v>
      </c>
      <c r="G211" t="str">
        <f>STANDINGS_SB[[#This Row],[League]]&amp;STANDINGS_SB[[#This Row],[Team]]</f>
        <v>$150 Draft Champions Dec 01 1:00 pm Lg.3550Rain Delay</v>
      </c>
    </row>
    <row r="212" spans="1:7" x14ac:dyDescent="0.25">
      <c r="A212">
        <v>58</v>
      </c>
      <c r="B212" t="s">
        <v>701</v>
      </c>
      <c r="C212" t="s">
        <v>697</v>
      </c>
      <c r="D212">
        <v>188</v>
      </c>
      <c r="E212">
        <v>2853.5</v>
      </c>
      <c r="F212">
        <f t="shared" si="3"/>
        <v>1</v>
      </c>
      <c r="G212" t="str">
        <f>STANDINGS_SB[[#This Row],[League]]&amp;STANDINGS_SB[[#This Row],[Team]]</f>
        <v>$150 Draft Champions Dec 03 1:00 pm Lg.3557Team Shepherd</v>
      </c>
    </row>
    <row r="213" spans="1:7" x14ac:dyDescent="0.25">
      <c r="A213">
        <v>168</v>
      </c>
      <c r="B213" t="s">
        <v>495</v>
      </c>
      <c r="C213" t="s">
        <v>697</v>
      </c>
      <c r="D213">
        <v>168</v>
      </c>
      <c r="E213">
        <v>2746.5</v>
      </c>
      <c r="F213">
        <f t="shared" si="3"/>
        <v>2</v>
      </c>
      <c r="G213" t="str">
        <f>STANDINGS_SB[[#This Row],[League]]&amp;STANDINGS_SB[[#This Row],[Team]]</f>
        <v>$150 Draft Champions Dec 03 1:00 pm Lg.3557Tigers Slappy DC1</v>
      </c>
    </row>
    <row r="214" spans="1:7" x14ac:dyDescent="0.25">
      <c r="A214">
        <v>406</v>
      </c>
      <c r="B214" t="s">
        <v>705</v>
      </c>
      <c r="C214" t="s">
        <v>697</v>
      </c>
      <c r="D214">
        <v>150</v>
      </c>
      <c r="E214">
        <v>2502</v>
      </c>
      <c r="F214">
        <f t="shared" si="3"/>
        <v>3</v>
      </c>
      <c r="G214" t="str">
        <f>STANDINGS_SB[[#This Row],[League]]&amp;STANDINGS_SB[[#This Row],[Team]]</f>
        <v>$150 Draft Champions Dec 03 1:00 pm Lg.3557DC Dogo 1</v>
      </c>
    </row>
    <row r="215" spans="1:7" x14ac:dyDescent="0.25">
      <c r="A215">
        <v>550</v>
      </c>
      <c r="B215" t="s">
        <v>702</v>
      </c>
      <c r="C215" t="s">
        <v>697</v>
      </c>
      <c r="D215">
        <v>143</v>
      </c>
      <c r="E215">
        <v>2362.5</v>
      </c>
      <c r="F215">
        <f t="shared" si="3"/>
        <v>4</v>
      </c>
      <c r="G215" t="str">
        <f>STANDINGS_SB[[#This Row],[League]]&amp;STANDINGS_SB[[#This Row],[Team]]</f>
        <v>$150 Draft Champions Dec 03 1:00 pm Lg.3557SEMPER FI 4</v>
      </c>
    </row>
    <row r="216" spans="1:7" x14ac:dyDescent="0.25">
      <c r="A216">
        <v>771</v>
      </c>
      <c r="B216" t="s">
        <v>708</v>
      </c>
      <c r="C216" t="s">
        <v>697</v>
      </c>
      <c r="D216">
        <v>133</v>
      </c>
      <c r="E216">
        <v>2131.5</v>
      </c>
      <c r="F216">
        <f t="shared" si="3"/>
        <v>5</v>
      </c>
      <c r="G216" t="str">
        <f>STANDINGS_SB[[#This Row],[League]]&amp;STANDINGS_SB[[#This Row],[Team]]</f>
        <v>$150 Draft Champions Dec 03 1:00 pm Lg.3557I Call Your Baboon</v>
      </c>
    </row>
    <row r="217" spans="1:7" x14ac:dyDescent="0.25">
      <c r="A217">
        <v>862</v>
      </c>
      <c r="B217" t="s">
        <v>700</v>
      </c>
      <c r="C217" t="s">
        <v>697</v>
      </c>
      <c r="D217">
        <v>130</v>
      </c>
      <c r="E217">
        <v>2042</v>
      </c>
      <c r="F217">
        <f t="shared" si="3"/>
        <v>6</v>
      </c>
      <c r="G217" t="str">
        <f>STANDINGS_SB[[#This Row],[League]]&amp;STANDINGS_SB[[#This Row],[Team]]</f>
        <v>$150 Draft Champions Dec 03 1:00 pm Lg.3557EMERSON</v>
      </c>
    </row>
    <row r="218" spans="1:7" x14ac:dyDescent="0.25">
      <c r="A218">
        <v>949</v>
      </c>
      <c r="B218" t="s">
        <v>707</v>
      </c>
      <c r="C218" t="s">
        <v>697</v>
      </c>
      <c r="D218">
        <v>127</v>
      </c>
      <c r="E218">
        <v>1957.5</v>
      </c>
      <c r="F218">
        <f t="shared" si="3"/>
        <v>7</v>
      </c>
      <c r="G218" t="str">
        <f>STANDINGS_SB[[#This Row],[League]]&amp;STANDINGS_SB[[#This Row],[Team]]</f>
        <v>$150 Draft Champions Dec 03 1:00 pm Lg.3557EA Sports 5</v>
      </c>
    </row>
    <row r="219" spans="1:7" x14ac:dyDescent="0.25">
      <c r="A219">
        <v>1259</v>
      </c>
      <c r="B219" t="s">
        <v>699</v>
      </c>
      <c r="C219" t="s">
        <v>697</v>
      </c>
      <c r="D219">
        <v>118</v>
      </c>
      <c r="E219">
        <v>1635.5</v>
      </c>
      <c r="F219">
        <f t="shared" si="3"/>
        <v>8</v>
      </c>
      <c r="G219" t="str">
        <f>STANDINGS_SB[[#This Row],[League]]&amp;STANDINGS_SB[[#This Row],[Team]]</f>
        <v>$150 Draft Champions Dec 03 1:00 pm Lg.3557-Vols-</v>
      </c>
    </row>
    <row r="220" spans="1:7" x14ac:dyDescent="0.25">
      <c r="A220">
        <v>1563</v>
      </c>
      <c r="B220" t="s">
        <v>17</v>
      </c>
      <c r="C220" t="s">
        <v>697</v>
      </c>
      <c r="D220">
        <v>111</v>
      </c>
      <c r="E220">
        <v>1343.5</v>
      </c>
      <c r="F220">
        <f t="shared" si="3"/>
        <v>9</v>
      </c>
      <c r="G220" t="str">
        <f>STANDINGS_SB[[#This Row],[League]]&amp;STANDINGS_SB[[#This Row],[Team]]</f>
        <v>$150 Draft Champions Dec 03 1:00 pm Lg.3557Millertime</v>
      </c>
    </row>
    <row r="221" spans="1:7" x14ac:dyDescent="0.25">
      <c r="A221">
        <v>1918</v>
      </c>
      <c r="B221" t="s">
        <v>704</v>
      </c>
      <c r="C221" t="s">
        <v>697</v>
      </c>
      <c r="D221">
        <v>102</v>
      </c>
      <c r="E221">
        <v>993</v>
      </c>
      <c r="F221">
        <f t="shared" si="3"/>
        <v>10</v>
      </c>
      <c r="G221" t="str">
        <f>STANDINGS_SB[[#This Row],[League]]&amp;STANDINGS_SB[[#This Row],[Team]]</f>
        <v>$150 Draft Champions Dec 03 1:00 pm Lg.3557Moz Boyz 8</v>
      </c>
    </row>
    <row r="222" spans="1:7" x14ac:dyDescent="0.25">
      <c r="A222">
        <v>2395</v>
      </c>
      <c r="B222" t="s">
        <v>706</v>
      </c>
      <c r="C222" t="s">
        <v>697</v>
      </c>
      <c r="D222">
        <v>87</v>
      </c>
      <c r="E222">
        <v>508.5</v>
      </c>
      <c r="F222">
        <f t="shared" si="3"/>
        <v>11</v>
      </c>
      <c r="G222" t="str">
        <f>STANDINGS_SB[[#This Row],[League]]&amp;STANDINGS_SB[[#This Row],[Team]]</f>
        <v>$150 Draft Champions Dec 03 1:00 pm Lg.3557Dookie McGee v1 - $150</v>
      </c>
    </row>
    <row r="223" spans="1:7" x14ac:dyDescent="0.25">
      <c r="A223">
        <v>2474</v>
      </c>
      <c r="B223" t="s">
        <v>698</v>
      </c>
      <c r="C223" t="s">
        <v>697</v>
      </c>
      <c r="D223">
        <v>84</v>
      </c>
      <c r="E223">
        <v>429.5</v>
      </c>
      <c r="F223">
        <f t="shared" si="3"/>
        <v>12</v>
      </c>
      <c r="G223" t="str">
        <f>STANDINGS_SB[[#This Row],[League]]&amp;STANDINGS_SB[[#This Row],[Team]]</f>
        <v>$150 Draft Champions Dec 03 1:00 pm Lg.3557Captain Crunch's Liver</v>
      </c>
    </row>
    <row r="224" spans="1:7" x14ac:dyDescent="0.25">
      <c r="A224">
        <v>2541</v>
      </c>
      <c r="B224" t="s">
        <v>703</v>
      </c>
      <c r="C224" t="s">
        <v>697</v>
      </c>
      <c r="D224">
        <v>81</v>
      </c>
      <c r="E224">
        <v>360</v>
      </c>
      <c r="F224">
        <f t="shared" si="3"/>
        <v>13</v>
      </c>
      <c r="G224" t="str">
        <f>STANDINGS_SB[[#This Row],[League]]&amp;STANDINGS_SB[[#This Row],[Team]]</f>
        <v>$150 Draft Champions Dec 03 1:00 pm Lg.3557Charger Bar 1</v>
      </c>
    </row>
    <row r="225" spans="1:7" x14ac:dyDescent="0.25">
      <c r="A225">
        <v>2678</v>
      </c>
      <c r="B225" t="s">
        <v>71</v>
      </c>
      <c r="C225" t="s">
        <v>697</v>
      </c>
      <c r="D225">
        <v>74</v>
      </c>
      <c r="E225">
        <v>227.5</v>
      </c>
      <c r="F225">
        <f t="shared" si="3"/>
        <v>14</v>
      </c>
      <c r="G225" t="str">
        <f>STANDINGS_SB[[#This Row],[League]]&amp;STANDINGS_SB[[#This Row],[Team]]</f>
        <v>$150 Draft Champions Dec 03 1:00 pm Lg.3557Frozen Ropes</v>
      </c>
    </row>
    <row r="226" spans="1:7" x14ac:dyDescent="0.25">
      <c r="A226">
        <v>2842</v>
      </c>
      <c r="B226" t="s">
        <v>330</v>
      </c>
      <c r="C226" t="s">
        <v>697</v>
      </c>
      <c r="D226">
        <v>62</v>
      </c>
      <c r="E226">
        <v>72</v>
      </c>
      <c r="F226">
        <f t="shared" si="3"/>
        <v>15</v>
      </c>
      <c r="G226" t="str">
        <f>STANDINGS_SB[[#This Row],[League]]&amp;STANDINGS_SB[[#This Row],[Team]]</f>
        <v>$150 Draft Champions Dec 03 1:00 pm Lg.3557Team Cincotta</v>
      </c>
    </row>
    <row r="227" spans="1:7" x14ac:dyDescent="0.25">
      <c r="A227">
        <v>182</v>
      </c>
      <c r="B227" t="s">
        <v>712</v>
      </c>
      <c r="C227" t="s">
        <v>710</v>
      </c>
      <c r="D227">
        <v>166</v>
      </c>
      <c r="E227">
        <v>2727</v>
      </c>
      <c r="F227">
        <f t="shared" si="3"/>
        <v>1</v>
      </c>
      <c r="G227" t="str">
        <f>STANDINGS_SB[[#This Row],[League]]&amp;STANDINGS_SB[[#This Row],[Team]]</f>
        <v>$150 Draft Champions Dec 06 1:00 pm Lg.3559Kicky McSquirmy</v>
      </c>
    </row>
    <row r="228" spans="1:7" x14ac:dyDescent="0.25">
      <c r="A228">
        <v>200</v>
      </c>
      <c r="B228" t="s">
        <v>709</v>
      </c>
      <c r="C228" t="s">
        <v>710</v>
      </c>
      <c r="D228">
        <v>165</v>
      </c>
      <c r="E228">
        <v>2716</v>
      </c>
      <c r="F228">
        <f t="shared" si="3"/>
        <v>2</v>
      </c>
      <c r="G228" t="str">
        <f>STANDINGS_SB[[#This Row],[League]]&amp;STANDINGS_SB[[#This Row],[Team]]</f>
        <v>$150 Draft Champions Dec 06 1:00 pm Lg.3559UnfreakingRealmuto</v>
      </c>
    </row>
    <row r="229" spans="1:7" x14ac:dyDescent="0.25">
      <c r="A229">
        <v>412</v>
      </c>
      <c r="B229" t="s">
        <v>716</v>
      </c>
      <c r="C229" t="s">
        <v>710</v>
      </c>
      <c r="D229">
        <v>150</v>
      </c>
      <c r="E229">
        <v>2502</v>
      </c>
      <c r="F229">
        <f t="shared" si="3"/>
        <v>3</v>
      </c>
      <c r="G229" t="str">
        <f>STANDINGS_SB[[#This Row],[League]]&amp;STANDINGS_SB[[#This Row],[Team]]</f>
        <v>$150 Draft Champions Dec 06 1:00 pm Lg.3559Pounders 150</v>
      </c>
    </row>
    <row r="230" spans="1:7" x14ac:dyDescent="0.25">
      <c r="A230">
        <v>473</v>
      </c>
      <c r="B230" t="s">
        <v>719</v>
      </c>
      <c r="C230" t="s">
        <v>710</v>
      </c>
      <c r="D230">
        <v>147</v>
      </c>
      <c r="E230">
        <v>2433</v>
      </c>
      <c r="F230">
        <f t="shared" si="3"/>
        <v>4</v>
      </c>
      <c r="G230" t="str">
        <f>STANDINGS_SB[[#This Row],[League]]&amp;STANDINGS_SB[[#This Row],[Team]]</f>
        <v>$150 Draft Champions Dec 06 1:00 pm Lg.3559Harringthomanns</v>
      </c>
    </row>
    <row r="231" spans="1:7" x14ac:dyDescent="0.25">
      <c r="A231">
        <v>658</v>
      </c>
      <c r="B231" t="s">
        <v>721</v>
      </c>
      <c r="C231" t="s">
        <v>710</v>
      </c>
      <c r="D231">
        <v>137</v>
      </c>
      <c r="E231">
        <v>2243.5</v>
      </c>
      <c r="F231">
        <f t="shared" si="3"/>
        <v>5</v>
      </c>
      <c r="G231" t="str">
        <f>STANDINGS_SB[[#This Row],[League]]&amp;STANDINGS_SB[[#This Row],[Team]]</f>
        <v>$150 Draft Champions Dec 06 1:00 pm Lg.3559Bosch's Boyz III</v>
      </c>
    </row>
    <row r="232" spans="1:7" x14ac:dyDescent="0.25">
      <c r="A232">
        <v>1132</v>
      </c>
      <c r="B232" t="s">
        <v>17</v>
      </c>
      <c r="C232" t="s">
        <v>710</v>
      </c>
      <c r="D232">
        <v>122</v>
      </c>
      <c r="E232">
        <v>1779</v>
      </c>
      <c r="F232">
        <f t="shared" si="3"/>
        <v>6</v>
      </c>
      <c r="G232" t="str">
        <f>STANDINGS_SB[[#This Row],[League]]&amp;STANDINGS_SB[[#This Row],[Team]]</f>
        <v>$150 Draft Champions Dec 06 1:00 pm Lg.3559Millertime</v>
      </c>
    </row>
    <row r="233" spans="1:7" x14ac:dyDescent="0.25">
      <c r="A233">
        <v>1149</v>
      </c>
      <c r="B233" t="s">
        <v>714</v>
      </c>
      <c r="C233" t="s">
        <v>710</v>
      </c>
      <c r="D233">
        <v>122</v>
      </c>
      <c r="E233">
        <v>1779</v>
      </c>
      <c r="F233">
        <f t="shared" si="3"/>
        <v>7</v>
      </c>
      <c r="G233" t="str">
        <f>STANDINGS_SB[[#This Row],[League]]&amp;STANDINGS_SB[[#This Row],[Team]]</f>
        <v>$150 Draft Champions Dec 06 1:00 pm Lg.3559Ten Months Later</v>
      </c>
    </row>
    <row r="234" spans="1:7" x14ac:dyDescent="0.25">
      <c r="A234">
        <v>1200</v>
      </c>
      <c r="B234" t="s">
        <v>79</v>
      </c>
      <c r="C234" t="s">
        <v>710</v>
      </c>
      <c r="D234">
        <v>120</v>
      </c>
      <c r="E234">
        <v>1717</v>
      </c>
      <c r="F234">
        <f t="shared" si="3"/>
        <v>8</v>
      </c>
      <c r="G234" t="str">
        <f>STANDINGS_SB[[#This Row],[League]]&amp;STANDINGS_SB[[#This Row],[Team]]</f>
        <v>$150 Draft Champions Dec 06 1:00 pm Lg.3559Team Snater</v>
      </c>
    </row>
    <row r="235" spans="1:7" x14ac:dyDescent="0.25">
      <c r="A235">
        <v>1778</v>
      </c>
      <c r="B235" t="s">
        <v>711</v>
      </c>
      <c r="C235" t="s">
        <v>710</v>
      </c>
      <c r="D235">
        <v>105</v>
      </c>
      <c r="E235">
        <v>1118.5</v>
      </c>
      <c r="F235">
        <f t="shared" si="3"/>
        <v>9</v>
      </c>
      <c r="G235" t="str">
        <f>STANDINGS_SB[[#This Row],[League]]&amp;STANDINGS_SB[[#This Row],[Team]]</f>
        <v>$150 Draft Champions Dec 06 1:00 pm Lg.3559Apacofgriff's Now</v>
      </c>
    </row>
    <row r="236" spans="1:7" x14ac:dyDescent="0.25">
      <c r="A236">
        <v>1893</v>
      </c>
      <c r="B236" t="s">
        <v>715</v>
      </c>
      <c r="C236" t="s">
        <v>710</v>
      </c>
      <c r="D236">
        <v>103</v>
      </c>
      <c r="E236">
        <v>1036.5</v>
      </c>
      <c r="F236">
        <f t="shared" si="3"/>
        <v>10</v>
      </c>
      <c r="G236" t="str">
        <f>STANDINGS_SB[[#This Row],[League]]&amp;STANDINGS_SB[[#This Row],[Team]]</f>
        <v>$150 Draft Champions Dec 06 1:00 pm Lg.3559Team Marlin</v>
      </c>
    </row>
    <row r="237" spans="1:7" x14ac:dyDescent="0.25">
      <c r="A237">
        <v>2158</v>
      </c>
      <c r="B237" t="s">
        <v>713</v>
      </c>
      <c r="C237" t="s">
        <v>710</v>
      </c>
      <c r="D237">
        <v>95</v>
      </c>
      <c r="E237">
        <v>747</v>
      </c>
      <c r="F237">
        <f t="shared" si="3"/>
        <v>11</v>
      </c>
      <c r="G237" t="str">
        <f>STANDINGS_SB[[#This Row],[League]]&amp;STANDINGS_SB[[#This Row],[Team]]</f>
        <v>$150 Draft Champions Dec 06 1:00 pm Lg.3559I Like Trains</v>
      </c>
    </row>
    <row r="238" spans="1:7" x14ac:dyDescent="0.25">
      <c r="A238">
        <v>2187</v>
      </c>
      <c r="B238" t="s">
        <v>720</v>
      </c>
      <c r="C238" t="s">
        <v>710</v>
      </c>
      <c r="D238">
        <v>94</v>
      </c>
      <c r="E238">
        <v>713</v>
      </c>
      <c r="F238">
        <f t="shared" si="3"/>
        <v>12</v>
      </c>
      <c r="G238" t="str">
        <f>STANDINGS_SB[[#This Row],[League]]&amp;STANDINGS_SB[[#This Row],[Team]]</f>
        <v>$150 Draft Champions Dec 06 1:00 pm Lg.3559Dizzy Esasky I</v>
      </c>
    </row>
    <row r="239" spans="1:7" x14ac:dyDescent="0.25">
      <c r="A239">
        <v>2280</v>
      </c>
      <c r="B239" t="s">
        <v>717</v>
      </c>
      <c r="C239" t="s">
        <v>710</v>
      </c>
      <c r="D239">
        <v>91</v>
      </c>
      <c r="E239">
        <v>622.5</v>
      </c>
      <c r="F239">
        <f t="shared" si="3"/>
        <v>13</v>
      </c>
      <c r="G239" t="str">
        <f>STANDINGS_SB[[#This Row],[League]]&amp;STANDINGS_SB[[#This Row],[Team]]</f>
        <v>$150 Draft Champions Dec 06 1:00 pm Lg.3559Gray Mousers</v>
      </c>
    </row>
    <row r="240" spans="1:7" x14ac:dyDescent="0.25">
      <c r="A240">
        <v>2553</v>
      </c>
      <c r="B240" t="s">
        <v>718</v>
      </c>
      <c r="C240" t="s">
        <v>710</v>
      </c>
      <c r="D240">
        <v>81</v>
      </c>
      <c r="E240">
        <v>360</v>
      </c>
      <c r="F240">
        <f t="shared" si="3"/>
        <v>14</v>
      </c>
      <c r="G240" t="str">
        <f>STANDINGS_SB[[#This Row],[League]]&amp;STANDINGS_SB[[#This Row],[Team]]</f>
        <v>$150 Draft Champions Dec 06 1:00 pm Lg.3559Team Beko</v>
      </c>
    </row>
    <row r="241" spans="1:7" x14ac:dyDescent="0.25">
      <c r="A241">
        <v>2835</v>
      </c>
      <c r="B241" t="s">
        <v>722</v>
      </c>
      <c r="C241" t="s">
        <v>710</v>
      </c>
      <c r="D241">
        <v>62</v>
      </c>
      <c r="E241">
        <v>72</v>
      </c>
      <c r="F241">
        <f t="shared" si="3"/>
        <v>15</v>
      </c>
      <c r="G241" t="str">
        <f>STANDINGS_SB[[#This Row],[League]]&amp;STANDINGS_SB[[#This Row],[Team]]</f>
        <v>$150 Draft Champions Dec 06 1:00 pm Lg.3559Dookie McGee v2 - $150</v>
      </c>
    </row>
    <row r="242" spans="1:7" x14ac:dyDescent="0.25">
      <c r="A242">
        <v>317</v>
      </c>
      <c r="B242" t="s">
        <v>725</v>
      </c>
      <c r="C242" t="s">
        <v>724</v>
      </c>
      <c r="D242">
        <v>156</v>
      </c>
      <c r="E242">
        <v>2592</v>
      </c>
      <c r="F242">
        <f t="shared" si="3"/>
        <v>1</v>
      </c>
      <c r="G242" t="str">
        <f>STANDINGS_SB[[#This Row],[League]]&amp;STANDINGS_SB[[#This Row],[Team]]</f>
        <v>$150 Draft Champions Dec 08 1:00 pm Lg.3560Lets Go Metz 2</v>
      </c>
    </row>
    <row r="243" spans="1:7" x14ac:dyDescent="0.25">
      <c r="A243">
        <v>408</v>
      </c>
      <c r="B243" t="s">
        <v>733</v>
      </c>
      <c r="C243" t="s">
        <v>724</v>
      </c>
      <c r="D243">
        <v>150</v>
      </c>
      <c r="E243">
        <v>2502</v>
      </c>
      <c r="F243">
        <f t="shared" si="3"/>
        <v>2</v>
      </c>
      <c r="G243" t="str">
        <f>STANDINGS_SB[[#This Row],[League]]&amp;STANDINGS_SB[[#This Row],[Team]]</f>
        <v>$150 Draft Champions Dec 08 1:00 pm Lg.3560Iowa Bears</v>
      </c>
    </row>
    <row r="244" spans="1:7" x14ac:dyDescent="0.25">
      <c r="A244">
        <v>497</v>
      </c>
      <c r="B244" t="s">
        <v>727</v>
      </c>
      <c r="C244" t="s">
        <v>724</v>
      </c>
      <c r="D244">
        <v>146</v>
      </c>
      <c r="E244">
        <v>2417.5</v>
      </c>
      <c r="F244">
        <f t="shared" si="3"/>
        <v>3</v>
      </c>
      <c r="G244" t="str">
        <f>STANDINGS_SB[[#This Row],[League]]&amp;STANDINGS_SB[[#This Row],[Team]]</f>
        <v>$150 Draft Champions Dec 08 1:00 pm Lg.3560Surge</v>
      </c>
    </row>
    <row r="245" spans="1:7" x14ac:dyDescent="0.25">
      <c r="A245">
        <v>607</v>
      </c>
      <c r="B245" t="s">
        <v>726</v>
      </c>
      <c r="C245" t="s">
        <v>724</v>
      </c>
      <c r="D245">
        <v>140</v>
      </c>
      <c r="E245">
        <v>2310</v>
      </c>
      <c r="F245">
        <f t="shared" si="3"/>
        <v>4</v>
      </c>
      <c r="G245" t="str">
        <f>STANDINGS_SB[[#This Row],[League]]&amp;STANDINGS_SB[[#This Row],[Team]]</f>
        <v>$150 Draft Champions Dec 08 1:00 pm Lg.3560Team Warner</v>
      </c>
    </row>
    <row r="246" spans="1:7" x14ac:dyDescent="0.25">
      <c r="A246">
        <v>929</v>
      </c>
      <c r="B246" t="s">
        <v>728</v>
      </c>
      <c r="C246" t="s">
        <v>724</v>
      </c>
      <c r="D246">
        <v>128</v>
      </c>
      <c r="E246">
        <v>1987</v>
      </c>
      <c r="F246">
        <f t="shared" si="3"/>
        <v>5</v>
      </c>
      <c r="G246" t="str">
        <f>STANDINGS_SB[[#This Row],[League]]&amp;STANDINGS_SB[[#This Row],[Team]]</f>
        <v>$150 Draft Champions Dec 08 1:00 pm Lg.3560Team Estes</v>
      </c>
    </row>
    <row r="247" spans="1:7" x14ac:dyDescent="0.25">
      <c r="A247">
        <v>1161</v>
      </c>
      <c r="B247" t="s">
        <v>36</v>
      </c>
      <c r="C247" t="s">
        <v>724</v>
      </c>
      <c r="D247">
        <v>121</v>
      </c>
      <c r="E247">
        <v>1745.5</v>
      </c>
      <c r="F247">
        <f t="shared" si="3"/>
        <v>6</v>
      </c>
      <c r="G247" t="str">
        <f>STANDINGS_SB[[#This Row],[League]]&amp;STANDINGS_SB[[#This Row],[Team]]</f>
        <v>$150 Draft Champions Dec 08 1:00 pm Lg.3560PACO THYME</v>
      </c>
    </row>
    <row r="248" spans="1:7" x14ac:dyDescent="0.25">
      <c r="A248">
        <v>1457</v>
      </c>
      <c r="B248" t="s">
        <v>731</v>
      </c>
      <c r="C248" t="s">
        <v>724</v>
      </c>
      <c r="D248">
        <v>114</v>
      </c>
      <c r="E248">
        <v>1461</v>
      </c>
      <c r="F248">
        <f t="shared" si="3"/>
        <v>7</v>
      </c>
      <c r="G248" t="str">
        <f>STANDINGS_SB[[#This Row],[League]]&amp;STANDINGS_SB[[#This Row],[Team]]</f>
        <v>$150 Draft Champions Dec 08 1:00 pm Lg.3560Team Owens</v>
      </c>
    </row>
    <row r="249" spans="1:7" x14ac:dyDescent="0.25">
      <c r="A249">
        <v>1580</v>
      </c>
      <c r="B249" t="s">
        <v>729</v>
      </c>
      <c r="C249" t="s">
        <v>724</v>
      </c>
      <c r="D249">
        <v>111</v>
      </c>
      <c r="E249">
        <v>1343.5</v>
      </c>
      <c r="F249">
        <f t="shared" si="3"/>
        <v>8</v>
      </c>
      <c r="G249" t="str">
        <f>STANDINGS_SB[[#This Row],[League]]&amp;STANDINGS_SB[[#This Row],[Team]]</f>
        <v>$150 Draft Champions Dec 08 1:00 pm Lg.3560Team Castelli</v>
      </c>
    </row>
    <row r="250" spans="1:7" x14ac:dyDescent="0.25">
      <c r="A250">
        <v>1591</v>
      </c>
      <c r="B250" t="s">
        <v>730</v>
      </c>
      <c r="C250" t="s">
        <v>724</v>
      </c>
      <c r="D250">
        <v>111</v>
      </c>
      <c r="E250">
        <v>1343.5</v>
      </c>
      <c r="F250">
        <f t="shared" si="3"/>
        <v>9</v>
      </c>
      <c r="G250" t="str">
        <f>STANDINGS_SB[[#This Row],[League]]&amp;STANDINGS_SB[[#This Row],[Team]]</f>
        <v>$150 Draft Champions Dec 08 1:00 pm Lg.3560Uski1</v>
      </c>
    </row>
    <row r="251" spans="1:7" x14ac:dyDescent="0.25">
      <c r="A251">
        <v>1705</v>
      </c>
      <c r="B251" t="s">
        <v>732</v>
      </c>
      <c r="C251" t="s">
        <v>724</v>
      </c>
      <c r="D251">
        <v>108</v>
      </c>
      <c r="E251">
        <v>1223</v>
      </c>
      <c r="F251">
        <f t="shared" si="3"/>
        <v>10</v>
      </c>
      <c r="G251" t="str">
        <f>STANDINGS_SB[[#This Row],[League]]&amp;STANDINGS_SB[[#This Row],[Team]]</f>
        <v>$150 Draft Champions Dec 08 1:00 pm Lg.3560Venom</v>
      </c>
    </row>
    <row r="252" spans="1:7" x14ac:dyDescent="0.25">
      <c r="A252">
        <v>1727</v>
      </c>
      <c r="B252" t="s">
        <v>17</v>
      </c>
      <c r="C252" t="s">
        <v>724</v>
      </c>
      <c r="D252">
        <v>107</v>
      </c>
      <c r="E252">
        <v>1181.5</v>
      </c>
      <c r="F252">
        <f t="shared" si="3"/>
        <v>11</v>
      </c>
      <c r="G252" t="str">
        <f>STANDINGS_SB[[#This Row],[League]]&amp;STANDINGS_SB[[#This Row],[Team]]</f>
        <v>$150 Draft Champions Dec 08 1:00 pm Lg.3560Millertime</v>
      </c>
    </row>
    <row r="253" spans="1:7" x14ac:dyDescent="0.25">
      <c r="A253">
        <v>1885</v>
      </c>
      <c r="B253" t="s">
        <v>723</v>
      </c>
      <c r="C253" t="s">
        <v>724</v>
      </c>
      <c r="D253">
        <v>103</v>
      </c>
      <c r="E253">
        <v>1036.5</v>
      </c>
      <c r="F253">
        <f t="shared" si="3"/>
        <v>12</v>
      </c>
      <c r="G253" t="str">
        <f>STANDINGS_SB[[#This Row],[League]]&amp;STANDINGS_SB[[#This Row],[Team]]</f>
        <v>$150 Draft Champions Dec 08 1:00 pm Lg.3560Shaputzvah</v>
      </c>
    </row>
    <row r="254" spans="1:7" x14ac:dyDescent="0.25">
      <c r="A254">
        <v>1945</v>
      </c>
      <c r="B254" t="s">
        <v>237</v>
      </c>
      <c r="C254" t="s">
        <v>724</v>
      </c>
      <c r="D254">
        <v>101</v>
      </c>
      <c r="E254">
        <v>962</v>
      </c>
      <c r="F254">
        <f t="shared" si="3"/>
        <v>13</v>
      </c>
      <c r="G254" t="str">
        <f>STANDINGS_SB[[#This Row],[League]]&amp;STANDINGS_SB[[#This Row],[Team]]</f>
        <v>$150 Draft Champions Dec 08 1:00 pm Lg.3560High Voltage</v>
      </c>
    </row>
    <row r="255" spans="1:7" x14ac:dyDescent="0.25">
      <c r="A255">
        <v>2369</v>
      </c>
      <c r="B255" t="s">
        <v>56</v>
      </c>
      <c r="C255" t="s">
        <v>724</v>
      </c>
      <c r="D255">
        <v>88</v>
      </c>
      <c r="E255">
        <v>532</v>
      </c>
      <c r="F255">
        <f t="shared" si="3"/>
        <v>14</v>
      </c>
      <c r="G255" t="str">
        <f>STANDINGS_SB[[#This Row],[League]]&amp;STANDINGS_SB[[#This Row],[Team]]</f>
        <v>$150 Draft Champions Dec 08 1:00 pm Lg.3560DOUGHBOYS</v>
      </c>
    </row>
    <row r="256" spans="1:7" x14ac:dyDescent="0.25">
      <c r="A256">
        <v>2632</v>
      </c>
      <c r="B256" t="s">
        <v>207</v>
      </c>
      <c r="C256" t="s">
        <v>724</v>
      </c>
      <c r="D256">
        <v>77</v>
      </c>
      <c r="E256">
        <v>285.5</v>
      </c>
      <c r="F256">
        <f t="shared" si="3"/>
        <v>15</v>
      </c>
      <c r="G256" t="str">
        <f>STANDINGS_SB[[#This Row],[League]]&amp;STANDINGS_SB[[#This Row],[Team]]</f>
        <v>$150 Draft Champions Dec 08 1:00 pm Lg.3560Team Vogel</v>
      </c>
    </row>
    <row r="257" spans="1:7" x14ac:dyDescent="0.25">
      <c r="A257">
        <v>25</v>
      </c>
      <c r="B257" t="s">
        <v>736</v>
      </c>
      <c r="C257" t="s">
        <v>735</v>
      </c>
      <c r="D257">
        <v>201</v>
      </c>
      <c r="E257">
        <v>2887.5</v>
      </c>
      <c r="F257">
        <f t="shared" si="3"/>
        <v>1</v>
      </c>
      <c r="G257" t="str">
        <f>STANDINGS_SB[[#This Row],[League]]&amp;STANDINGS_SB[[#This Row],[Team]]</f>
        <v>$150 Draft Champions Dec 09 1:00 pm Lg.3561Team LeValley 1</v>
      </c>
    </row>
    <row r="258" spans="1:7" x14ac:dyDescent="0.25">
      <c r="A258">
        <v>138</v>
      </c>
      <c r="B258" t="s">
        <v>742</v>
      </c>
      <c r="C258" t="s">
        <v>735</v>
      </c>
      <c r="D258">
        <v>172</v>
      </c>
      <c r="E258">
        <v>2773</v>
      </c>
      <c r="F258">
        <f t="shared" si="3"/>
        <v>2</v>
      </c>
      <c r="G258" t="str">
        <f>STANDINGS_SB[[#This Row],[League]]&amp;STANDINGS_SB[[#This Row],[Team]]</f>
        <v>$150 Draft Champions Dec 09 1:00 pm Lg.3561KJ || DC1</v>
      </c>
    </row>
    <row r="259" spans="1:7" x14ac:dyDescent="0.25">
      <c r="A259">
        <v>162</v>
      </c>
      <c r="B259" t="s">
        <v>18</v>
      </c>
      <c r="C259" t="s">
        <v>735</v>
      </c>
      <c r="D259">
        <v>168</v>
      </c>
      <c r="E259">
        <v>2746.5</v>
      </c>
      <c r="F259">
        <f t="shared" ref="F259:F322" si="4">IF(C259=C258,F258+1,1)</f>
        <v>3</v>
      </c>
      <c r="G259" t="str">
        <f>STANDINGS_SB[[#This Row],[League]]&amp;STANDINGS_SB[[#This Row],[Team]]</f>
        <v>$150 Draft Champions Dec 09 1:00 pm Lg.3561Home Run Derbies</v>
      </c>
    </row>
    <row r="260" spans="1:7" x14ac:dyDescent="0.25">
      <c r="A260">
        <v>458</v>
      </c>
      <c r="B260" t="s">
        <v>738</v>
      </c>
      <c r="C260" t="s">
        <v>735</v>
      </c>
      <c r="D260">
        <v>148</v>
      </c>
      <c r="E260">
        <v>2454.5</v>
      </c>
      <c r="F260">
        <f t="shared" si="4"/>
        <v>4</v>
      </c>
      <c r="G260" t="str">
        <f>STANDINGS_SB[[#This Row],[League]]&amp;STANDINGS_SB[[#This Row],[Team]]</f>
        <v>$150 Draft Champions Dec 09 1:00 pm Lg.3561SEMPER FI 5</v>
      </c>
    </row>
    <row r="261" spans="1:7" x14ac:dyDescent="0.25">
      <c r="A261">
        <v>943</v>
      </c>
      <c r="B261" t="s">
        <v>470</v>
      </c>
      <c r="C261" t="s">
        <v>735</v>
      </c>
      <c r="D261">
        <v>127</v>
      </c>
      <c r="E261">
        <v>1957.5</v>
      </c>
      <c r="F261">
        <f t="shared" si="4"/>
        <v>5</v>
      </c>
      <c r="G261" t="str">
        <f>STANDINGS_SB[[#This Row],[League]]&amp;STANDINGS_SB[[#This Row],[Team]]</f>
        <v>$150 Draft Champions Dec 09 1:00 pm Lg.3561Brickdust</v>
      </c>
    </row>
    <row r="262" spans="1:7" x14ac:dyDescent="0.25">
      <c r="A262">
        <v>1125</v>
      </c>
      <c r="B262" t="s">
        <v>734</v>
      </c>
      <c r="C262" t="s">
        <v>735</v>
      </c>
      <c r="D262">
        <v>122</v>
      </c>
      <c r="E262">
        <v>1779</v>
      </c>
      <c r="F262">
        <f t="shared" si="4"/>
        <v>6</v>
      </c>
      <c r="G262" t="str">
        <f>STANDINGS_SB[[#This Row],[League]]&amp;STANDINGS_SB[[#This Row],[Team]]</f>
        <v>$150 Draft Champions Dec 09 1:00 pm Lg.3561Head 2 Head</v>
      </c>
    </row>
    <row r="263" spans="1:7" x14ac:dyDescent="0.25">
      <c r="A263">
        <v>1164</v>
      </c>
      <c r="B263" t="s">
        <v>743</v>
      </c>
      <c r="C263" t="s">
        <v>735</v>
      </c>
      <c r="D263">
        <v>121</v>
      </c>
      <c r="E263">
        <v>1745.5</v>
      </c>
      <c r="F263">
        <f t="shared" si="4"/>
        <v>7</v>
      </c>
      <c r="G263" t="str">
        <f>STANDINGS_SB[[#This Row],[League]]&amp;STANDINGS_SB[[#This Row],[Team]]</f>
        <v>$150 Draft Champions Dec 09 1:00 pm Lg.3561Pounders 150 V2</v>
      </c>
    </row>
    <row r="264" spans="1:7" x14ac:dyDescent="0.25">
      <c r="A264">
        <v>1321</v>
      </c>
      <c r="B264" t="s">
        <v>173</v>
      </c>
      <c r="C264" t="s">
        <v>735</v>
      </c>
      <c r="D264">
        <v>117</v>
      </c>
      <c r="E264">
        <v>1595.5</v>
      </c>
      <c r="F264">
        <f t="shared" si="4"/>
        <v>8</v>
      </c>
      <c r="G264" t="str">
        <f>STANDINGS_SB[[#This Row],[League]]&amp;STANDINGS_SB[[#This Row],[Team]]</f>
        <v>$150 Draft Champions Dec 09 1:00 pm Lg.3561Spirit of St. Louis</v>
      </c>
    </row>
    <row r="265" spans="1:7" x14ac:dyDescent="0.25">
      <c r="A265">
        <v>1367</v>
      </c>
      <c r="B265" t="s">
        <v>737</v>
      </c>
      <c r="C265" t="s">
        <v>735</v>
      </c>
      <c r="D265">
        <v>116</v>
      </c>
      <c r="E265">
        <v>1552.5</v>
      </c>
      <c r="F265">
        <f t="shared" si="4"/>
        <v>9</v>
      </c>
      <c r="G265" t="str">
        <f>STANDINGS_SB[[#This Row],[League]]&amp;STANDINGS_SB[[#This Row],[Team]]</f>
        <v>$150 Draft Champions Dec 09 1:00 pm Lg.3561Team Brown</v>
      </c>
    </row>
    <row r="266" spans="1:7" x14ac:dyDescent="0.25">
      <c r="A266">
        <v>1609</v>
      </c>
      <c r="B266" t="s">
        <v>17</v>
      </c>
      <c r="C266" t="s">
        <v>735</v>
      </c>
      <c r="D266">
        <v>110</v>
      </c>
      <c r="E266">
        <v>1298</v>
      </c>
      <c r="F266">
        <f t="shared" si="4"/>
        <v>10</v>
      </c>
      <c r="G266" t="str">
        <f>STANDINGS_SB[[#This Row],[League]]&amp;STANDINGS_SB[[#This Row],[Team]]</f>
        <v>$150 Draft Champions Dec 09 1:00 pm Lg.3561Millertime</v>
      </c>
    </row>
    <row r="267" spans="1:7" x14ac:dyDescent="0.25">
      <c r="A267">
        <v>2134</v>
      </c>
      <c r="B267" t="s">
        <v>459</v>
      </c>
      <c r="C267" t="s">
        <v>735</v>
      </c>
      <c r="D267">
        <v>96</v>
      </c>
      <c r="E267">
        <v>784</v>
      </c>
      <c r="F267">
        <f t="shared" si="4"/>
        <v>11</v>
      </c>
      <c r="G267" t="str">
        <f>STANDINGS_SB[[#This Row],[League]]&amp;STANDINGS_SB[[#This Row],[Team]]</f>
        <v>$150 Draft Champions Dec 09 1:00 pm Lg.3561Schoop Dogg</v>
      </c>
    </row>
    <row r="268" spans="1:7" x14ac:dyDescent="0.25">
      <c r="A268">
        <v>2399</v>
      </c>
      <c r="B268" t="s">
        <v>741</v>
      </c>
      <c r="C268" t="s">
        <v>735</v>
      </c>
      <c r="D268">
        <v>87</v>
      </c>
      <c r="E268">
        <v>508.5</v>
      </c>
      <c r="F268">
        <f t="shared" si="4"/>
        <v>12</v>
      </c>
      <c r="G268" t="str">
        <f>STANDINGS_SB[[#This Row],[League]]&amp;STANDINGS_SB[[#This Row],[Team]]</f>
        <v>$150 Draft Champions Dec 09 1:00 pm Lg.3561Moz Boyz 9</v>
      </c>
    </row>
    <row r="269" spans="1:7" x14ac:dyDescent="0.25">
      <c r="A269">
        <v>2403</v>
      </c>
      <c r="B269" t="s">
        <v>740</v>
      </c>
      <c r="C269" t="s">
        <v>735</v>
      </c>
      <c r="D269">
        <v>87</v>
      </c>
      <c r="E269">
        <v>508.5</v>
      </c>
      <c r="F269">
        <f t="shared" si="4"/>
        <v>13</v>
      </c>
      <c r="G269" t="str">
        <f>STANDINGS_SB[[#This Row],[League]]&amp;STANDINGS_SB[[#This Row],[Team]]</f>
        <v>$150 Draft Champions Dec 09 1:00 pm Lg.3561Send in the Car</v>
      </c>
    </row>
    <row r="270" spans="1:7" x14ac:dyDescent="0.25">
      <c r="A270">
        <v>2645</v>
      </c>
      <c r="B270" t="s">
        <v>304</v>
      </c>
      <c r="C270" t="s">
        <v>735</v>
      </c>
      <c r="D270">
        <v>76</v>
      </c>
      <c r="E270">
        <v>264.5</v>
      </c>
      <c r="F270">
        <f t="shared" si="4"/>
        <v>14</v>
      </c>
      <c r="G270" t="str">
        <f>STANDINGS_SB[[#This Row],[League]]&amp;STANDINGS_SB[[#This Row],[Team]]</f>
        <v>$150 Draft Champions Dec 09 1:00 pm Lg.3561Surrender Dorothy! (3)</v>
      </c>
    </row>
    <row r="271" spans="1:7" x14ac:dyDescent="0.25">
      <c r="A271">
        <v>2788</v>
      </c>
      <c r="B271" t="s">
        <v>739</v>
      </c>
      <c r="C271" t="s">
        <v>735</v>
      </c>
      <c r="D271">
        <v>66</v>
      </c>
      <c r="E271">
        <v>123.5</v>
      </c>
      <c r="F271">
        <f t="shared" si="4"/>
        <v>15</v>
      </c>
      <c r="G271" t="str">
        <f>STANDINGS_SB[[#This Row],[League]]&amp;STANDINGS_SB[[#This Row],[Team]]</f>
        <v>$150 Draft Champions Dec 09 1:00 pm Lg.3561Papa's Brand New Bag</v>
      </c>
    </row>
    <row r="272" spans="1:7" x14ac:dyDescent="0.25">
      <c r="A272">
        <v>23</v>
      </c>
      <c r="B272" t="s">
        <v>442</v>
      </c>
      <c r="C272" t="s">
        <v>745</v>
      </c>
      <c r="D272">
        <v>201</v>
      </c>
      <c r="E272">
        <v>2887.5</v>
      </c>
      <c r="F272">
        <f t="shared" si="4"/>
        <v>1</v>
      </c>
      <c r="G272" t="str">
        <f>STANDINGS_SB[[#This Row],[League]]&amp;STANDINGS_SB[[#This Row],[Team]]</f>
        <v>$150 Draft Champions Dec 13 1:00 pm Lg.3562It's Happening</v>
      </c>
    </row>
    <row r="273" spans="1:7" x14ac:dyDescent="0.25">
      <c r="A273">
        <v>514</v>
      </c>
      <c r="B273" t="s">
        <v>744</v>
      </c>
      <c r="C273" t="s">
        <v>745</v>
      </c>
      <c r="D273">
        <v>145</v>
      </c>
      <c r="E273">
        <v>2399.5</v>
      </c>
      <c r="F273">
        <f t="shared" si="4"/>
        <v>2</v>
      </c>
      <c r="G273" t="str">
        <f>STANDINGS_SB[[#This Row],[League]]&amp;STANDINGS_SB[[#This Row],[Team]]</f>
        <v>$150 Draft Champions Dec 13 1:00 pm Lg.3562SEMPER FI 6</v>
      </c>
    </row>
    <row r="274" spans="1:7" x14ac:dyDescent="0.25">
      <c r="A274">
        <v>682</v>
      </c>
      <c r="B274" t="s">
        <v>320</v>
      </c>
      <c r="C274" t="s">
        <v>745</v>
      </c>
      <c r="D274">
        <v>136</v>
      </c>
      <c r="E274">
        <v>2223</v>
      </c>
      <c r="F274">
        <f t="shared" si="4"/>
        <v>3</v>
      </c>
      <c r="G274" t="str">
        <f>STANDINGS_SB[[#This Row],[League]]&amp;STANDINGS_SB[[#This Row],[Team]]</f>
        <v>$150 Draft Champions Dec 13 1:00 pm Lg.3562Funnies1</v>
      </c>
    </row>
    <row r="275" spans="1:7" x14ac:dyDescent="0.25">
      <c r="A275">
        <v>869</v>
      </c>
      <c r="B275" t="s">
        <v>746</v>
      </c>
      <c r="C275" t="s">
        <v>745</v>
      </c>
      <c r="D275">
        <v>130</v>
      </c>
      <c r="E275">
        <v>2042</v>
      </c>
      <c r="F275">
        <f t="shared" si="4"/>
        <v>4</v>
      </c>
      <c r="G275" t="str">
        <f>STANDINGS_SB[[#This Row],[League]]&amp;STANDINGS_SB[[#This Row],[Team]]</f>
        <v>$150 Draft Champions Dec 13 1:00 pm Lg.3562Midnight Club</v>
      </c>
    </row>
    <row r="276" spans="1:7" x14ac:dyDescent="0.25">
      <c r="A276">
        <v>994</v>
      </c>
      <c r="B276" t="s">
        <v>393</v>
      </c>
      <c r="C276" t="s">
        <v>745</v>
      </c>
      <c r="D276">
        <v>126</v>
      </c>
      <c r="E276">
        <v>1921</v>
      </c>
      <c r="F276">
        <f t="shared" si="4"/>
        <v>5</v>
      </c>
      <c r="G276" t="str">
        <f>STANDINGS_SB[[#This Row],[League]]&amp;STANDINGS_SB[[#This Row],[Team]]</f>
        <v>$150 Draft Champions Dec 13 1:00 pm Lg.3562Team Donnelly</v>
      </c>
    </row>
    <row r="277" spans="1:7" x14ac:dyDescent="0.25">
      <c r="A277">
        <v>1094</v>
      </c>
      <c r="B277" t="s">
        <v>751</v>
      </c>
      <c r="C277" t="s">
        <v>745</v>
      </c>
      <c r="D277">
        <v>123</v>
      </c>
      <c r="E277">
        <v>1820</v>
      </c>
      <c r="F277">
        <f t="shared" si="4"/>
        <v>6</v>
      </c>
      <c r="G277" t="str">
        <f>STANDINGS_SB[[#This Row],[League]]&amp;STANDINGS_SB[[#This Row],[Team]]</f>
        <v>$150 Draft Champions Dec 13 1:00 pm Lg.3562SpinningSeams1</v>
      </c>
    </row>
    <row r="278" spans="1:7" x14ac:dyDescent="0.25">
      <c r="A278">
        <v>1305</v>
      </c>
      <c r="B278" t="s">
        <v>747</v>
      </c>
      <c r="C278" t="s">
        <v>745</v>
      </c>
      <c r="D278">
        <v>117</v>
      </c>
      <c r="E278">
        <v>1595.5</v>
      </c>
      <c r="F278">
        <f t="shared" si="4"/>
        <v>7</v>
      </c>
      <c r="G278" t="str">
        <f>STANDINGS_SB[[#This Row],[League]]&amp;STANDINGS_SB[[#This Row],[Team]]</f>
        <v>$150 Draft Champions Dec 13 1:00 pm Lg.3562EMERSON 2</v>
      </c>
    </row>
    <row r="279" spans="1:7" x14ac:dyDescent="0.25">
      <c r="A279">
        <v>1825</v>
      </c>
      <c r="B279" t="s">
        <v>343</v>
      </c>
      <c r="C279" t="s">
        <v>745</v>
      </c>
      <c r="D279">
        <v>104</v>
      </c>
      <c r="E279">
        <v>1082.5</v>
      </c>
      <c r="F279">
        <f t="shared" si="4"/>
        <v>8</v>
      </c>
      <c r="G279" t="str">
        <f>STANDINGS_SB[[#This Row],[League]]&amp;STANDINGS_SB[[#This Row],[Team]]</f>
        <v>$150 Draft Champions Dec 13 1:00 pm Lg.3562Poopy Tooth 3</v>
      </c>
    </row>
    <row r="280" spans="1:7" x14ac:dyDescent="0.25">
      <c r="A280">
        <v>2003</v>
      </c>
      <c r="B280" t="s">
        <v>92</v>
      </c>
      <c r="C280" t="s">
        <v>745</v>
      </c>
      <c r="D280">
        <v>99</v>
      </c>
      <c r="E280">
        <v>889.5</v>
      </c>
      <c r="F280">
        <f t="shared" si="4"/>
        <v>9</v>
      </c>
      <c r="G280" t="str">
        <f>STANDINGS_SB[[#This Row],[League]]&amp;STANDINGS_SB[[#This Row],[Team]]</f>
        <v>$150 Draft Champions Dec 13 1:00 pm Lg.3562Black Sox</v>
      </c>
    </row>
    <row r="281" spans="1:7" x14ac:dyDescent="0.25">
      <c r="A281">
        <v>2093</v>
      </c>
      <c r="B281" t="s">
        <v>180</v>
      </c>
      <c r="C281" t="s">
        <v>745</v>
      </c>
      <c r="D281">
        <v>97</v>
      </c>
      <c r="E281">
        <v>820</v>
      </c>
      <c r="F281">
        <f t="shared" si="4"/>
        <v>10</v>
      </c>
      <c r="G281" t="str">
        <f>STANDINGS_SB[[#This Row],[League]]&amp;STANDINGS_SB[[#This Row],[Team]]</f>
        <v>$150 Draft Champions Dec 13 1:00 pm Lg.3562Midnight Express</v>
      </c>
    </row>
    <row r="282" spans="1:7" x14ac:dyDescent="0.25">
      <c r="A282">
        <v>2107</v>
      </c>
      <c r="B282" t="s">
        <v>752</v>
      </c>
      <c r="C282" t="s">
        <v>745</v>
      </c>
      <c r="D282">
        <v>97</v>
      </c>
      <c r="E282">
        <v>820</v>
      </c>
      <c r="F282">
        <f t="shared" si="4"/>
        <v>11</v>
      </c>
      <c r="G282" t="str">
        <f>STANDINGS_SB[[#This Row],[League]]&amp;STANDINGS_SB[[#This Row],[Team]]</f>
        <v>$150 Draft Champions Dec 13 1:00 pm Lg.3562Wriggle Field</v>
      </c>
    </row>
    <row r="283" spans="1:7" x14ac:dyDescent="0.25">
      <c r="A283">
        <v>2108</v>
      </c>
      <c r="B283" t="s">
        <v>750</v>
      </c>
      <c r="C283" t="s">
        <v>745</v>
      </c>
      <c r="D283">
        <v>97</v>
      </c>
      <c r="E283">
        <v>820</v>
      </c>
      <c r="F283">
        <f t="shared" si="4"/>
        <v>12</v>
      </c>
      <c r="G283" t="str">
        <f>STANDINGS_SB[[#This Row],[League]]&amp;STANDINGS_SB[[#This Row],[Team]]</f>
        <v>$150 Draft Champions Dec 13 1:00 pm Lg.3562zima..</v>
      </c>
    </row>
    <row r="284" spans="1:7" x14ac:dyDescent="0.25">
      <c r="A284">
        <v>2127</v>
      </c>
      <c r="B284" t="s">
        <v>749</v>
      </c>
      <c r="C284" t="s">
        <v>745</v>
      </c>
      <c r="D284">
        <v>96</v>
      </c>
      <c r="E284">
        <v>784</v>
      </c>
      <c r="F284">
        <f t="shared" si="4"/>
        <v>13</v>
      </c>
      <c r="G284" t="str">
        <f>STANDINGS_SB[[#This Row],[League]]&amp;STANDINGS_SB[[#This Row],[Team]]</f>
        <v>$150 Draft Champions Dec 13 1:00 pm Lg.3562Lets Go Metz 3</v>
      </c>
    </row>
    <row r="285" spans="1:7" x14ac:dyDescent="0.25">
      <c r="A285">
        <v>2240</v>
      </c>
      <c r="B285" t="s">
        <v>753</v>
      </c>
      <c r="C285" t="s">
        <v>745</v>
      </c>
      <c r="D285">
        <v>93</v>
      </c>
      <c r="E285">
        <v>682.5</v>
      </c>
      <c r="F285">
        <f t="shared" si="4"/>
        <v>14</v>
      </c>
      <c r="G285" t="str">
        <f>STANDINGS_SB[[#This Row],[League]]&amp;STANDINGS_SB[[#This Row],[Team]]</f>
        <v>$150 Draft Champions Dec 13 1:00 pm Lg.3562Tooth and Nail</v>
      </c>
    </row>
    <row r="286" spans="1:7" x14ac:dyDescent="0.25">
      <c r="A286">
        <v>2744</v>
      </c>
      <c r="B286" t="s">
        <v>748</v>
      </c>
      <c r="C286" t="s">
        <v>745</v>
      </c>
      <c r="D286">
        <v>70</v>
      </c>
      <c r="E286">
        <v>165</v>
      </c>
      <c r="F286">
        <f t="shared" si="4"/>
        <v>15</v>
      </c>
      <c r="G286" t="str">
        <f>STANDINGS_SB[[#This Row],[League]]&amp;STANDINGS_SB[[#This Row],[Team]]</f>
        <v>$150 Draft Champions Dec 13 1:00 pm Lg.3562La Cheeserie</v>
      </c>
    </row>
    <row r="287" spans="1:7" x14ac:dyDescent="0.25">
      <c r="A287">
        <v>63</v>
      </c>
      <c r="B287" t="s">
        <v>56</v>
      </c>
      <c r="C287" t="s">
        <v>755</v>
      </c>
      <c r="D287">
        <v>185</v>
      </c>
      <c r="E287">
        <v>2846</v>
      </c>
      <c r="F287">
        <f t="shared" si="4"/>
        <v>1</v>
      </c>
      <c r="G287" t="str">
        <f>STANDINGS_SB[[#This Row],[League]]&amp;STANDINGS_SB[[#This Row],[Team]]</f>
        <v>$150 Draft Champions Dec 14 1:00 pm Lg.3563DOUGHBOYS</v>
      </c>
    </row>
    <row r="288" spans="1:7" x14ac:dyDescent="0.25">
      <c r="A288">
        <v>238</v>
      </c>
      <c r="B288" t="s">
        <v>53</v>
      </c>
      <c r="C288" t="s">
        <v>755</v>
      </c>
      <c r="D288">
        <v>161</v>
      </c>
      <c r="E288">
        <v>2669</v>
      </c>
      <c r="F288">
        <f t="shared" si="4"/>
        <v>2</v>
      </c>
      <c r="G288" t="str">
        <f>STANDINGS_SB[[#This Row],[League]]&amp;STANDINGS_SB[[#This Row],[Team]]</f>
        <v>$150 Draft Champions Dec 14 1:00 pm Lg.3563Baseball Furies</v>
      </c>
    </row>
    <row r="289" spans="1:7" x14ac:dyDescent="0.25">
      <c r="A289">
        <v>275</v>
      </c>
      <c r="B289" t="s">
        <v>761</v>
      </c>
      <c r="C289" t="s">
        <v>755</v>
      </c>
      <c r="D289">
        <v>159</v>
      </c>
      <c r="E289">
        <v>2639</v>
      </c>
      <c r="F289">
        <f t="shared" si="4"/>
        <v>3</v>
      </c>
      <c r="G289" t="str">
        <f>STANDINGS_SB[[#This Row],[League]]&amp;STANDINGS_SB[[#This Row],[Team]]</f>
        <v>$150 Draft Champions Dec 14 1:00 pm Lg.3563Slip Stitches</v>
      </c>
    </row>
    <row r="290" spans="1:7" x14ac:dyDescent="0.25">
      <c r="A290">
        <v>361</v>
      </c>
      <c r="B290" t="s">
        <v>764</v>
      </c>
      <c r="C290" t="s">
        <v>755</v>
      </c>
      <c r="D290">
        <v>153</v>
      </c>
      <c r="E290">
        <v>2550.5</v>
      </c>
      <c r="F290">
        <f t="shared" si="4"/>
        <v>4</v>
      </c>
      <c r="G290" t="str">
        <f>STANDINGS_SB[[#This Row],[League]]&amp;STANDINGS_SB[[#This Row],[Team]]</f>
        <v>$150 Draft Champions Dec 14 1:00 pm Lg.3563SEMPER FI 7</v>
      </c>
    </row>
    <row r="291" spans="1:7" x14ac:dyDescent="0.25">
      <c r="A291">
        <v>739</v>
      </c>
      <c r="B291" t="s">
        <v>765</v>
      </c>
      <c r="C291" t="s">
        <v>755</v>
      </c>
      <c r="D291">
        <v>134</v>
      </c>
      <c r="E291">
        <v>2167</v>
      </c>
      <c r="F291">
        <f t="shared" si="4"/>
        <v>5</v>
      </c>
      <c r="G291" t="str">
        <f>STANDINGS_SB[[#This Row],[League]]&amp;STANDINGS_SB[[#This Row],[Team]]</f>
        <v>$150 Draft Champions Dec 14 1:00 pm Lg.3563HaveAGreatDay</v>
      </c>
    </row>
    <row r="292" spans="1:7" x14ac:dyDescent="0.25">
      <c r="A292">
        <v>871</v>
      </c>
      <c r="B292" t="s">
        <v>760</v>
      </c>
      <c r="C292" t="s">
        <v>755</v>
      </c>
      <c r="D292">
        <v>130</v>
      </c>
      <c r="E292">
        <v>2042</v>
      </c>
      <c r="F292">
        <f t="shared" si="4"/>
        <v>6</v>
      </c>
      <c r="G292" t="str">
        <f>STANDINGS_SB[[#This Row],[League]]&amp;STANDINGS_SB[[#This Row],[Team]]</f>
        <v>$150 Draft Champions Dec 14 1:00 pm Lg.3563Squirrels</v>
      </c>
    </row>
    <row r="293" spans="1:7" x14ac:dyDescent="0.25">
      <c r="A293">
        <v>968</v>
      </c>
      <c r="B293" t="s">
        <v>188</v>
      </c>
      <c r="C293" t="s">
        <v>755</v>
      </c>
      <c r="D293">
        <v>127</v>
      </c>
      <c r="E293">
        <v>1957.5</v>
      </c>
      <c r="F293">
        <f t="shared" si="4"/>
        <v>7</v>
      </c>
      <c r="G293" t="str">
        <f>STANDINGS_SB[[#This Row],[League]]&amp;STANDINGS_SB[[#This Row],[Team]]</f>
        <v>$150 Draft Champions Dec 14 1:00 pm Lg.3563the GOAT</v>
      </c>
    </row>
    <row r="294" spans="1:7" x14ac:dyDescent="0.25">
      <c r="A294">
        <v>1659</v>
      </c>
      <c r="B294" t="s">
        <v>759</v>
      </c>
      <c r="C294" t="s">
        <v>755</v>
      </c>
      <c r="D294">
        <v>109</v>
      </c>
      <c r="E294">
        <v>1261.5</v>
      </c>
      <c r="F294">
        <f t="shared" si="4"/>
        <v>8</v>
      </c>
      <c r="G294" t="str">
        <f>STANDINGS_SB[[#This Row],[League]]&amp;STANDINGS_SB[[#This Row],[Team]]</f>
        <v>$150 Draft Champions Dec 14 1:00 pm Lg.3563Team Saunders</v>
      </c>
    </row>
    <row r="295" spans="1:7" x14ac:dyDescent="0.25">
      <c r="A295">
        <v>1716</v>
      </c>
      <c r="B295" t="s">
        <v>754</v>
      </c>
      <c r="C295" t="s">
        <v>755</v>
      </c>
      <c r="D295">
        <v>107</v>
      </c>
      <c r="E295">
        <v>1181.5</v>
      </c>
      <c r="F295">
        <f t="shared" si="4"/>
        <v>9</v>
      </c>
      <c r="G295" t="str">
        <f>STANDINGS_SB[[#This Row],[League]]&amp;STANDINGS_SB[[#This Row],[Team]]</f>
        <v>$150 Draft Champions Dec 14 1:00 pm Lg.3563Cryan-1</v>
      </c>
    </row>
    <row r="296" spans="1:7" x14ac:dyDescent="0.25">
      <c r="A296">
        <v>1940</v>
      </c>
      <c r="B296" t="s">
        <v>762</v>
      </c>
      <c r="C296" t="s">
        <v>755</v>
      </c>
      <c r="D296">
        <v>101</v>
      </c>
      <c r="E296">
        <v>962</v>
      </c>
      <c r="F296">
        <f t="shared" si="4"/>
        <v>10</v>
      </c>
      <c r="G296" t="str">
        <f>STANDINGS_SB[[#This Row],[League]]&amp;STANDINGS_SB[[#This Row],[Team]]</f>
        <v>$150 Draft Champions Dec 14 1:00 pm Lg.3563ChipChopChip2</v>
      </c>
    </row>
    <row r="297" spans="1:7" x14ac:dyDescent="0.25">
      <c r="A297">
        <v>2002</v>
      </c>
      <c r="B297" t="s">
        <v>757</v>
      </c>
      <c r="C297" t="s">
        <v>755</v>
      </c>
      <c r="D297">
        <v>99</v>
      </c>
      <c r="E297">
        <v>889.5</v>
      </c>
      <c r="F297">
        <f t="shared" si="4"/>
        <v>11</v>
      </c>
      <c r="G297" t="str">
        <f>STANDINGS_SB[[#This Row],[League]]&amp;STANDINGS_SB[[#This Row],[Team]]</f>
        <v>$150 Draft Champions Dec 14 1:00 pm Lg.3563Batass Boys</v>
      </c>
    </row>
    <row r="298" spans="1:7" x14ac:dyDescent="0.25">
      <c r="A298">
        <v>2004</v>
      </c>
      <c r="B298" t="s">
        <v>305</v>
      </c>
      <c r="C298" t="s">
        <v>755</v>
      </c>
      <c r="D298">
        <v>99</v>
      </c>
      <c r="E298">
        <v>889.5</v>
      </c>
      <c r="F298">
        <f t="shared" si="4"/>
        <v>12</v>
      </c>
      <c r="G298" t="str">
        <f>STANDINGS_SB[[#This Row],[League]]&amp;STANDINGS_SB[[#This Row],[Team]]</f>
        <v>$150 Draft Champions Dec 14 1:00 pm Lg.3563Bronx Yankees (DC3)</v>
      </c>
    </row>
    <row r="299" spans="1:7" x14ac:dyDescent="0.25">
      <c r="A299">
        <v>2129</v>
      </c>
      <c r="B299" t="s">
        <v>756</v>
      </c>
      <c r="C299" t="s">
        <v>755</v>
      </c>
      <c r="D299">
        <v>96</v>
      </c>
      <c r="E299">
        <v>784</v>
      </c>
      <c r="F299">
        <f t="shared" si="4"/>
        <v>13</v>
      </c>
      <c r="G299" t="str">
        <f>STANDINGS_SB[[#This Row],[League]]&amp;STANDINGS_SB[[#This Row],[Team]]</f>
        <v>$150 Draft Champions Dec 14 1:00 pm Lg.3563Madcow - DC3</v>
      </c>
    </row>
    <row r="300" spans="1:7" x14ac:dyDescent="0.25">
      <c r="A300">
        <v>2145</v>
      </c>
      <c r="B300" t="s">
        <v>763</v>
      </c>
      <c r="C300" t="s">
        <v>755</v>
      </c>
      <c r="D300">
        <v>96</v>
      </c>
      <c r="E300">
        <v>784</v>
      </c>
      <c r="F300">
        <f t="shared" si="4"/>
        <v>14</v>
      </c>
      <c r="G300" t="str">
        <f>STANDINGS_SB[[#This Row],[League]]&amp;STANDINGS_SB[[#This Row],[Team]]</f>
        <v>$150 Draft Champions Dec 14 1:00 pm Lg.3563ctmbb II</v>
      </c>
    </row>
    <row r="301" spans="1:7" x14ac:dyDescent="0.25">
      <c r="A301">
        <v>2869</v>
      </c>
      <c r="B301" t="s">
        <v>758</v>
      </c>
      <c r="C301" t="s">
        <v>755</v>
      </c>
      <c r="D301">
        <v>57</v>
      </c>
      <c r="E301">
        <v>40.5</v>
      </c>
      <c r="F301">
        <f t="shared" si="4"/>
        <v>15</v>
      </c>
      <c r="G301" t="str">
        <f>STANDINGS_SB[[#This Row],[League]]&amp;STANDINGS_SB[[#This Row],[Team]]</f>
        <v>$150 Draft Champions Dec 14 1:00 pm Lg.3563Gunilla Knutsson</v>
      </c>
    </row>
    <row r="302" spans="1:7" x14ac:dyDescent="0.25">
      <c r="A302">
        <v>27</v>
      </c>
      <c r="B302" t="s">
        <v>769</v>
      </c>
      <c r="C302" t="s">
        <v>767</v>
      </c>
      <c r="D302">
        <v>199</v>
      </c>
      <c r="E302">
        <v>2883.5</v>
      </c>
      <c r="F302">
        <f t="shared" si="4"/>
        <v>1</v>
      </c>
      <c r="G302" t="str">
        <f>STANDINGS_SB[[#This Row],[League]]&amp;STANDINGS_SB[[#This Row],[Team]]</f>
        <v>$150 Draft Champions Dec 16 1:00 pm Lg.35641978 Batting Champion</v>
      </c>
    </row>
    <row r="303" spans="1:7" x14ac:dyDescent="0.25">
      <c r="A303">
        <v>452</v>
      </c>
      <c r="B303" t="s">
        <v>766</v>
      </c>
      <c r="C303" t="s">
        <v>767</v>
      </c>
      <c r="D303">
        <v>148</v>
      </c>
      <c r="E303">
        <v>2454.5</v>
      </c>
      <c r="F303">
        <f t="shared" si="4"/>
        <v>2</v>
      </c>
      <c r="G303" t="str">
        <f>STANDINGS_SB[[#This Row],[League]]&amp;STANDINGS_SB[[#This Row],[Team]]</f>
        <v>$150 Draft Champions Dec 16 1:00 pm Lg.3564Mookie Clevinger</v>
      </c>
    </row>
    <row r="304" spans="1:7" x14ac:dyDescent="0.25">
      <c r="A304">
        <v>735</v>
      </c>
      <c r="B304" t="s">
        <v>770</v>
      </c>
      <c r="C304" t="s">
        <v>767</v>
      </c>
      <c r="D304">
        <v>134</v>
      </c>
      <c r="E304">
        <v>2167</v>
      </c>
      <c r="F304">
        <f t="shared" si="4"/>
        <v>3</v>
      </c>
      <c r="G304" t="str">
        <f>STANDINGS_SB[[#This Row],[League]]&amp;STANDINGS_SB[[#This Row],[Team]]</f>
        <v>$150 Draft Champions Dec 16 1:00 pm Lg.3564Domo Arenado</v>
      </c>
    </row>
    <row r="305" spans="1:7" x14ac:dyDescent="0.25">
      <c r="A305">
        <v>813</v>
      </c>
      <c r="B305" t="s">
        <v>6</v>
      </c>
      <c r="C305" t="s">
        <v>767</v>
      </c>
      <c r="D305">
        <v>132</v>
      </c>
      <c r="E305">
        <v>2104</v>
      </c>
      <c r="F305">
        <f t="shared" si="4"/>
        <v>4</v>
      </c>
      <c r="G305" t="str">
        <f>STANDINGS_SB[[#This Row],[League]]&amp;STANDINGS_SB[[#This Row],[Team]]</f>
        <v>$150 Draft Champions Dec 16 1:00 pm Lg.3564The Incredibles</v>
      </c>
    </row>
    <row r="306" spans="1:7" x14ac:dyDescent="0.25">
      <c r="A306">
        <v>922</v>
      </c>
      <c r="B306" t="s">
        <v>773</v>
      </c>
      <c r="C306" t="s">
        <v>767</v>
      </c>
      <c r="D306">
        <v>128</v>
      </c>
      <c r="E306">
        <v>1987</v>
      </c>
      <c r="F306">
        <f t="shared" si="4"/>
        <v>5</v>
      </c>
      <c r="G306" t="str">
        <f>STANDINGS_SB[[#This Row],[League]]&amp;STANDINGS_SB[[#This Row],[Team]]</f>
        <v>$150 Draft Champions Dec 16 1:00 pm Lg.3564Pyrolitic Decomposiotion</v>
      </c>
    </row>
    <row r="307" spans="1:7" x14ac:dyDescent="0.25">
      <c r="A307">
        <v>999</v>
      </c>
      <c r="B307" t="s">
        <v>701</v>
      </c>
      <c r="C307" t="s">
        <v>767</v>
      </c>
      <c r="D307">
        <v>126</v>
      </c>
      <c r="E307">
        <v>1921</v>
      </c>
      <c r="F307">
        <f t="shared" si="4"/>
        <v>6</v>
      </c>
      <c r="G307" t="str">
        <f>STANDINGS_SB[[#This Row],[League]]&amp;STANDINGS_SB[[#This Row],[Team]]</f>
        <v>$150 Draft Champions Dec 16 1:00 pm Lg.3564Team Shepherd</v>
      </c>
    </row>
    <row r="308" spans="1:7" x14ac:dyDescent="0.25">
      <c r="A308">
        <v>1010</v>
      </c>
      <c r="B308" t="s">
        <v>227</v>
      </c>
      <c r="C308" t="s">
        <v>767</v>
      </c>
      <c r="D308">
        <v>126</v>
      </c>
      <c r="E308">
        <v>1921</v>
      </c>
      <c r="F308">
        <f t="shared" si="4"/>
        <v>7</v>
      </c>
      <c r="G308" t="str">
        <f>STANDINGS_SB[[#This Row],[League]]&amp;STANDINGS_SB[[#This Row],[Team]]</f>
        <v>$150 Draft Champions Dec 16 1:00 pm Lg.3564smackers</v>
      </c>
    </row>
    <row r="309" spans="1:7" x14ac:dyDescent="0.25">
      <c r="A309">
        <v>1502</v>
      </c>
      <c r="B309" t="s">
        <v>774</v>
      </c>
      <c r="C309" t="s">
        <v>767</v>
      </c>
      <c r="D309">
        <v>113</v>
      </c>
      <c r="E309">
        <v>1421.5</v>
      </c>
      <c r="F309">
        <f t="shared" si="4"/>
        <v>8</v>
      </c>
      <c r="G309" t="str">
        <f>STANDINGS_SB[[#This Row],[League]]&amp;STANDINGS_SB[[#This Row],[Team]]</f>
        <v>$150 Draft Champions Dec 16 1:00 pm Lg.3564The Libertines</v>
      </c>
    </row>
    <row r="310" spans="1:7" x14ac:dyDescent="0.25">
      <c r="A310">
        <v>1759</v>
      </c>
      <c r="B310" t="s">
        <v>435</v>
      </c>
      <c r="C310" t="s">
        <v>767</v>
      </c>
      <c r="D310">
        <v>106</v>
      </c>
      <c r="E310">
        <v>1149</v>
      </c>
      <c r="F310">
        <f t="shared" si="4"/>
        <v>9</v>
      </c>
      <c r="G310" t="str">
        <f>STANDINGS_SB[[#This Row],[League]]&amp;STANDINGS_SB[[#This Row],[Team]]</f>
        <v>$150 Draft Champions Dec 16 1:00 pm Lg.3564Lets Go Storm 1</v>
      </c>
    </row>
    <row r="311" spans="1:7" x14ac:dyDescent="0.25">
      <c r="A311">
        <v>1771</v>
      </c>
      <c r="B311" t="s">
        <v>731</v>
      </c>
      <c r="C311" t="s">
        <v>767</v>
      </c>
      <c r="D311">
        <v>106</v>
      </c>
      <c r="E311">
        <v>1149</v>
      </c>
      <c r="F311">
        <f t="shared" si="4"/>
        <v>10</v>
      </c>
      <c r="G311" t="str">
        <f>STANDINGS_SB[[#This Row],[League]]&amp;STANDINGS_SB[[#This Row],[Team]]</f>
        <v>$150 Draft Champions Dec 16 1:00 pm Lg.3564Team Owens</v>
      </c>
    </row>
    <row r="312" spans="1:7" x14ac:dyDescent="0.25">
      <c r="A312">
        <v>2109</v>
      </c>
      <c r="B312" t="s">
        <v>772</v>
      </c>
      <c r="C312" t="s">
        <v>767</v>
      </c>
      <c r="D312">
        <v>96</v>
      </c>
      <c r="E312">
        <v>784</v>
      </c>
      <c r="F312">
        <f t="shared" si="4"/>
        <v>11</v>
      </c>
      <c r="G312" t="str">
        <f>STANDINGS_SB[[#This Row],[League]]&amp;STANDINGS_SB[[#This Row],[Team]]</f>
        <v>$150 Draft Champions Dec 16 1:00 pm Lg.3564Ask Gretchen Wu</v>
      </c>
    </row>
    <row r="313" spans="1:7" x14ac:dyDescent="0.25">
      <c r="A313">
        <v>2173</v>
      </c>
      <c r="B313" t="s">
        <v>771</v>
      </c>
      <c r="C313" t="s">
        <v>767</v>
      </c>
      <c r="D313">
        <v>95</v>
      </c>
      <c r="E313">
        <v>747</v>
      </c>
      <c r="F313">
        <f t="shared" si="4"/>
        <v>12</v>
      </c>
      <c r="G313" t="str">
        <f>STANDINGS_SB[[#This Row],[League]]&amp;STANDINGS_SB[[#This Row],[Team]]</f>
        <v>$150 Draft Champions Dec 16 1:00 pm Lg.3564Team Dan</v>
      </c>
    </row>
    <row r="314" spans="1:7" x14ac:dyDescent="0.25">
      <c r="A314">
        <v>2303</v>
      </c>
      <c r="B314" t="s">
        <v>411</v>
      </c>
      <c r="C314" t="s">
        <v>767</v>
      </c>
      <c r="D314">
        <v>91</v>
      </c>
      <c r="E314">
        <v>622.5</v>
      </c>
      <c r="F314">
        <f t="shared" si="4"/>
        <v>13</v>
      </c>
      <c r="G314" t="str">
        <f>STANDINGS_SB[[#This Row],[League]]&amp;STANDINGS_SB[[#This Row],[Team]]</f>
        <v>$150 Draft Champions Dec 16 1:00 pm Lg.3564Thing 1</v>
      </c>
    </row>
    <row r="315" spans="1:7" x14ac:dyDescent="0.25">
      <c r="A315">
        <v>2663</v>
      </c>
      <c r="B315" t="s">
        <v>119</v>
      </c>
      <c r="C315" t="s">
        <v>767</v>
      </c>
      <c r="D315">
        <v>75</v>
      </c>
      <c r="E315">
        <v>244</v>
      </c>
      <c r="F315">
        <f t="shared" si="4"/>
        <v>14</v>
      </c>
      <c r="G315" t="str">
        <f>STANDINGS_SB[[#This Row],[League]]&amp;STANDINGS_SB[[#This Row],[Team]]</f>
        <v>$150 Draft Champions Dec 16 1:00 pm Lg.3564GIGANOTOSAURUS</v>
      </c>
    </row>
    <row r="316" spans="1:7" x14ac:dyDescent="0.25">
      <c r="A316">
        <v>2901</v>
      </c>
      <c r="B316" t="s">
        <v>768</v>
      </c>
      <c r="C316" t="s">
        <v>767</v>
      </c>
      <c r="D316">
        <v>46</v>
      </c>
      <c r="E316">
        <v>11</v>
      </c>
      <c r="F316">
        <f t="shared" si="4"/>
        <v>15</v>
      </c>
      <c r="G316" t="str">
        <f>STANDINGS_SB[[#This Row],[League]]&amp;STANDINGS_SB[[#This Row],[Team]]</f>
        <v>$150 Draft Champions Dec 16 1:00 pm Lg.3564Team Tran</v>
      </c>
    </row>
    <row r="317" spans="1:7" x14ac:dyDescent="0.25">
      <c r="A317">
        <v>136</v>
      </c>
      <c r="B317" t="s">
        <v>776</v>
      </c>
      <c r="C317" t="s">
        <v>775</v>
      </c>
      <c r="D317">
        <v>172</v>
      </c>
      <c r="E317">
        <v>2773</v>
      </c>
      <c r="F317">
        <f t="shared" si="4"/>
        <v>1</v>
      </c>
      <c r="G317" t="str">
        <f>STANDINGS_SB[[#This Row],[League]]&amp;STANDINGS_SB[[#This Row],[Team]]</f>
        <v>$150 Draft Champions Dec 17 1:00 pm Lg.3566Danger Manger</v>
      </c>
    </row>
    <row r="318" spans="1:7" x14ac:dyDescent="0.25">
      <c r="A318">
        <v>300</v>
      </c>
      <c r="B318" t="s">
        <v>778</v>
      </c>
      <c r="C318" t="s">
        <v>775</v>
      </c>
      <c r="D318">
        <v>157</v>
      </c>
      <c r="E318">
        <v>2606</v>
      </c>
      <c r="F318">
        <f t="shared" si="4"/>
        <v>2</v>
      </c>
      <c r="G318" t="str">
        <f>STANDINGS_SB[[#This Row],[League]]&amp;STANDINGS_SB[[#This Row],[Team]]</f>
        <v>$150 Draft Champions Dec 17 1:00 pm Lg.3566Elsewhere In The NHL</v>
      </c>
    </row>
    <row r="319" spans="1:7" x14ac:dyDescent="0.25">
      <c r="A319">
        <v>427</v>
      </c>
      <c r="B319" t="s">
        <v>154</v>
      </c>
      <c r="C319" t="s">
        <v>775</v>
      </c>
      <c r="D319">
        <v>149</v>
      </c>
      <c r="E319">
        <v>2479</v>
      </c>
      <c r="F319">
        <f t="shared" si="4"/>
        <v>3</v>
      </c>
      <c r="G319" t="str">
        <f>STANDINGS_SB[[#This Row],[League]]&amp;STANDINGS_SB[[#This Row],[Team]]</f>
        <v>$150 Draft Champions Dec 17 1:00 pm Lg.3566GLG20s</v>
      </c>
    </row>
    <row r="320" spans="1:7" x14ac:dyDescent="0.25">
      <c r="A320">
        <v>1027</v>
      </c>
      <c r="B320" t="s">
        <v>779</v>
      </c>
      <c r="C320" t="s">
        <v>775</v>
      </c>
      <c r="D320">
        <v>125</v>
      </c>
      <c r="E320">
        <v>1883</v>
      </c>
      <c r="F320">
        <f t="shared" si="4"/>
        <v>4</v>
      </c>
      <c r="G320" t="str">
        <f>STANDINGS_SB[[#This Row],[League]]&amp;STANDINGS_SB[[#This Row],[Team]]</f>
        <v>$150 Draft Champions Dec 17 1:00 pm Lg.3566SpinningSeams2</v>
      </c>
    </row>
    <row r="321" spans="1:7" x14ac:dyDescent="0.25">
      <c r="A321">
        <v>1076</v>
      </c>
      <c r="B321" t="s">
        <v>783</v>
      </c>
      <c r="C321" t="s">
        <v>775</v>
      </c>
      <c r="D321">
        <v>123</v>
      </c>
      <c r="E321">
        <v>1820</v>
      </c>
      <c r="F321">
        <f t="shared" si="4"/>
        <v>5</v>
      </c>
      <c r="G321" t="str">
        <f>STANDINGS_SB[[#This Row],[League]]&amp;STANDINGS_SB[[#This Row],[Team]]</f>
        <v>$150 Draft Champions Dec 17 1:00 pm Lg.3566Cotton Dragger</v>
      </c>
    </row>
    <row r="322" spans="1:7" x14ac:dyDescent="0.25">
      <c r="A322">
        <v>1128</v>
      </c>
      <c r="B322" t="s">
        <v>127</v>
      </c>
      <c r="C322" t="s">
        <v>775</v>
      </c>
      <c r="D322">
        <v>122</v>
      </c>
      <c r="E322">
        <v>1779</v>
      </c>
      <c r="F322">
        <f t="shared" si="4"/>
        <v>6</v>
      </c>
      <c r="G322" t="str">
        <f>STANDINGS_SB[[#This Row],[League]]&amp;STANDINGS_SB[[#This Row],[Team]]</f>
        <v>$150 Draft Champions Dec 17 1:00 pm Lg.3566Just An Old Vet</v>
      </c>
    </row>
    <row r="323" spans="1:7" x14ac:dyDescent="0.25">
      <c r="A323">
        <v>1269</v>
      </c>
      <c r="B323" t="s">
        <v>777</v>
      </c>
      <c r="C323" t="s">
        <v>775</v>
      </c>
      <c r="D323">
        <v>118</v>
      </c>
      <c r="E323">
        <v>1635.5</v>
      </c>
      <c r="F323">
        <f t="shared" ref="F323:F386" si="5">IF(C323=C322,F322+1,1)</f>
        <v>7</v>
      </c>
      <c r="G323" t="str">
        <f>STANDINGS_SB[[#This Row],[League]]&amp;STANDINGS_SB[[#This Row],[Team]]</f>
        <v>$150 Draft Champions Dec 17 1:00 pm Lg.3566Grant Shurinova</v>
      </c>
    </row>
    <row r="324" spans="1:7" x14ac:dyDescent="0.25">
      <c r="A324">
        <v>1416</v>
      </c>
      <c r="B324" t="s">
        <v>782</v>
      </c>
      <c r="C324" t="s">
        <v>775</v>
      </c>
      <c r="D324">
        <v>115</v>
      </c>
      <c r="E324">
        <v>1508.5</v>
      </c>
      <c r="F324">
        <f t="shared" si="5"/>
        <v>8</v>
      </c>
      <c r="G324" t="str">
        <f>STANDINGS_SB[[#This Row],[League]]&amp;STANDINGS_SB[[#This Row],[Team]]</f>
        <v>$150 Draft Champions Dec 17 1:00 pm Lg.3566Trachtman's NeverEnding Story 150</v>
      </c>
    </row>
    <row r="325" spans="1:7" x14ac:dyDescent="0.25">
      <c r="A325">
        <v>1603</v>
      </c>
      <c r="B325" t="s">
        <v>785</v>
      </c>
      <c r="C325" t="s">
        <v>775</v>
      </c>
      <c r="D325">
        <v>110</v>
      </c>
      <c r="E325">
        <v>1298</v>
      </c>
      <c r="F325">
        <f t="shared" si="5"/>
        <v>9</v>
      </c>
      <c r="G325" t="str">
        <f>STANDINGS_SB[[#This Row],[League]]&amp;STANDINGS_SB[[#This Row],[Team]]</f>
        <v>$150 Draft Champions Dec 17 1:00 pm Lg.3566Forever Draft 2</v>
      </c>
    </row>
    <row r="326" spans="1:7" x14ac:dyDescent="0.25">
      <c r="A326">
        <v>1639</v>
      </c>
      <c r="B326" t="s">
        <v>788</v>
      </c>
      <c r="C326" t="s">
        <v>775</v>
      </c>
      <c r="D326">
        <v>109</v>
      </c>
      <c r="E326">
        <v>1261.5</v>
      </c>
      <c r="F326">
        <f t="shared" si="5"/>
        <v>10</v>
      </c>
      <c r="G326" t="str">
        <f>STANDINGS_SB[[#This Row],[League]]&amp;STANDINGS_SB[[#This Row],[Team]]</f>
        <v>$150 Draft Champions Dec 17 1:00 pm Lg.3566Cultured Hooligan</v>
      </c>
    </row>
    <row r="327" spans="1:7" x14ac:dyDescent="0.25">
      <c r="A327">
        <v>2366</v>
      </c>
      <c r="B327" t="s">
        <v>780</v>
      </c>
      <c r="C327" t="s">
        <v>775</v>
      </c>
      <c r="D327">
        <v>89</v>
      </c>
      <c r="E327">
        <v>559.5</v>
      </c>
      <c r="F327">
        <f t="shared" si="5"/>
        <v>11</v>
      </c>
      <c r="G327" t="str">
        <f>STANDINGS_SB[[#This Row],[League]]&amp;STANDINGS_SB[[#This Row],[Team]]</f>
        <v>$150 Draft Champions Dec 17 1:00 pm Lg.3566The Unused Needles</v>
      </c>
    </row>
    <row r="328" spans="1:7" x14ac:dyDescent="0.25">
      <c r="A328">
        <v>2384</v>
      </c>
      <c r="B328" t="s">
        <v>784</v>
      </c>
      <c r="C328" t="s">
        <v>775</v>
      </c>
      <c r="D328">
        <v>88</v>
      </c>
      <c r="E328">
        <v>532</v>
      </c>
      <c r="F328">
        <f t="shared" si="5"/>
        <v>12</v>
      </c>
      <c r="G328" t="str">
        <f>STANDINGS_SB[[#This Row],[League]]&amp;STANDINGS_SB[[#This Row],[Team]]</f>
        <v>$150 Draft Champions Dec 17 1:00 pm Lg.3566Team Pardi</v>
      </c>
    </row>
    <row r="329" spans="1:7" x14ac:dyDescent="0.25">
      <c r="A329">
        <v>2704</v>
      </c>
      <c r="B329" t="s">
        <v>781</v>
      </c>
      <c r="C329" t="s">
        <v>775</v>
      </c>
      <c r="D329">
        <v>73</v>
      </c>
      <c r="E329">
        <v>211.5</v>
      </c>
      <c r="F329">
        <f t="shared" si="5"/>
        <v>13</v>
      </c>
      <c r="G329" t="str">
        <f>STANDINGS_SB[[#This Row],[League]]&amp;STANDINGS_SB[[#This Row],[Team]]</f>
        <v>$150 Draft Champions Dec 17 1:00 pm Lg.3566Team Steeves</v>
      </c>
    </row>
    <row r="330" spans="1:7" x14ac:dyDescent="0.25">
      <c r="A330">
        <v>2738</v>
      </c>
      <c r="B330" t="s">
        <v>787</v>
      </c>
      <c r="C330" t="s">
        <v>775</v>
      </c>
      <c r="D330">
        <v>71</v>
      </c>
      <c r="E330">
        <v>177.5</v>
      </c>
      <c r="F330">
        <f t="shared" si="5"/>
        <v>14</v>
      </c>
      <c r="G330" t="str">
        <f>STANDINGS_SB[[#This Row],[League]]&amp;STANDINGS_SB[[#This Row],[Team]]</f>
        <v>$150 Draft Champions Dec 17 1:00 pm Lg.3566Team Barbella</v>
      </c>
    </row>
    <row r="331" spans="1:7" x14ac:dyDescent="0.25">
      <c r="A331">
        <v>2799</v>
      </c>
      <c r="B331" t="s">
        <v>786</v>
      </c>
      <c r="C331" t="s">
        <v>775</v>
      </c>
      <c r="D331">
        <v>65</v>
      </c>
      <c r="E331">
        <v>112</v>
      </c>
      <c r="F331">
        <f t="shared" si="5"/>
        <v>15</v>
      </c>
      <c r="G331" t="str">
        <f>STANDINGS_SB[[#This Row],[League]]&amp;STANDINGS_SB[[#This Row],[Team]]</f>
        <v>$150 Draft Champions Dec 17 1:00 pm Lg.3566Tall Timber DC12</v>
      </c>
    </row>
    <row r="332" spans="1:7" x14ac:dyDescent="0.25">
      <c r="A332">
        <v>105</v>
      </c>
      <c r="B332" t="s">
        <v>796</v>
      </c>
      <c r="C332" t="s">
        <v>790</v>
      </c>
      <c r="D332">
        <v>177</v>
      </c>
      <c r="E332">
        <v>2806</v>
      </c>
      <c r="F332">
        <f t="shared" si="5"/>
        <v>1</v>
      </c>
      <c r="G332" t="str">
        <f>STANDINGS_SB[[#This Row],[League]]&amp;STANDINGS_SB[[#This Row],[Team]]</f>
        <v>$150 Draft Champions Dec 19 1:00 pm Lg.3567Harp Crush Price</v>
      </c>
    </row>
    <row r="333" spans="1:7" x14ac:dyDescent="0.25">
      <c r="A333">
        <v>111</v>
      </c>
      <c r="B333" t="s">
        <v>799</v>
      </c>
      <c r="C333" t="s">
        <v>790</v>
      </c>
      <c r="D333">
        <v>176</v>
      </c>
      <c r="E333">
        <v>2800.5</v>
      </c>
      <c r="F333">
        <f t="shared" si="5"/>
        <v>2</v>
      </c>
      <c r="G333" t="str">
        <f>STANDINGS_SB[[#This Row],[League]]&amp;STANDINGS_SB[[#This Row],[Team]]</f>
        <v>$150 Draft Champions Dec 19 1:00 pm Lg.3567Team Clarke - 2</v>
      </c>
    </row>
    <row r="334" spans="1:7" x14ac:dyDescent="0.25">
      <c r="A334">
        <v>160</v>
      </c>
      <c r="B334" t="s">
        <v>792</v>
      </c>
      <c r="C334" t="s">
        <v>790</v>
      </c>
      <c r="D334">
        <v>169</v>
      </c>
      <c r="E334">
        <v>2756</v>
      </c>
      <c r="F334">
        <f t="shared" si="5"/>
        <v>3</v>
      </c>
      <c r="G334" t="str">
        <f>STANDINGS_SB[[#This Row],[League]]&amp;STANDINGS_SB[[#This Row],[Team]]</f>
        <v>$150 Draft Champions Dec 19 1:00 pm Lg.3567Team Robish</v>
      </c>
    </row>
    <row r="335" spans="1:7" x14ac:dyDescent="0.25">
      <c r="A335">
        <v>737</v>
      </c>
      <c r="B335" t="s">
        <v>789</v>
      </c>
      <c r="C335" t="s">
        <v>790</v>
      </c>
      <c r="D335">
        <v>134</v>
      </c>
      <c r="E335">
        <v>2167</v>
      </c>
      <c r="F335">
        <f t="shared" si="5"/>
        <v>4</v>
      </c>
      <c r="G335" t="str">
        <f>STANDINGS_SB[[#This Row],[League]]&amp;STANDINGS_SB[[#This Row],[Team]]</f>
        <v>$150 Draft Champions Dec 19 1:00 pm Lg.3567G squared</v>
      </c>
    </row>
    <row r="336" spans="1:7" x14ac:dyDescent="0.25">
      <c r="A336">
        <v>977</v>
      </c>
      <c r="B336" t="s">
        <v>795</v>
      </c>
      <c r="C336" t="s">
        <v>790</v>
      </c>
      <c r="D336">
        <v>126</v>
      </c>
      <c r="E336">
        <v>1921</v>
      </c>
      <c r="F336">
        <f t="shared" si="5"/>
        <v>5</v>
      </c>
      <c r="G336" t="str">
        <f>STANDINGS_SB[[#This Row],[League]]&amp;STANDINGS_SB[[#This Row],[Team]]</f>
        <v>$150 Draft Champions Dec 19 1:00 pm Lg.3567I've Got a Special Purpose</v>
      </c>
    </row>
    <row r="337" spans="1:7" x14ac:dyDescent="0.25">
      <c r="A337">
        <v>1168</v>
      </c>
      <c r="B337" t="s">
        <v>393</v>
      </c>
      <c r="C337" t="s">
        <v>790</v>
      </c>
      <c r="D337">
        <v>121</v>
      </c>
      <c r="E337">
        <v>1745.5</v>
      </c>
      <c r="F337">
        <f t="shared" si="5"/>
        <v>6</v>
      </c>
      <c r="G337" t="str">
        <f>STANDINGS_SB[[#This Row],[League]]&amp;STANDINGS_SB[[#This Row],[Team]]</f>
        <v>$150 Draft Champions Dec 19 1:00 pm Lg.3567Team Donnelly</v>
      </c>
    </row>
    <row r="338" spans="1:7" x14ac:dyDescent="0.25">
      <c r="A338">
        <v>1297</v>
      </c>
      <c r="B338" t="s">
        <v>425</v>
      </c>
      <c r="C338" t="s">
        <v>790</v>
      </c>
      <c r="D338">
        <v>117</v>
      </c>
      <c r="E338">
        <v>1595.5</v>
      </c>
      <c r="F338">
        <f t="shared" si="5"/>
        <v>7</v>
      </c>
      <c r="G338" t="str">
        <f>STANDINGS_SB[[#This Row],[League]]&amp;STANDINGS_SB[[#This Row],[Team]]</f>
        <v>$150 Draft Champions Dec 19 1:00 pm Lg.3567Bama DC</v>
      </c>
    </row>
    <row r="339" spans="1:7" x14ac:dyDescent="0.25">
      <c r="A339">
        <v>1415</v>
      </c>
      <c r="B339" t="s">
        <v>116</v>
      </c>
      <c r="C339" t="s">
        <v>790</v>
      </c>
      <c r="D339">
        <v>115</v>
      </c>
      <c r="E339">
        <v>1508.5</v>
      </c>
      <c r="F339">
        <f t="shared" si="5"/>
        <v>8</v>
      </c>
      <c r="G339" t="str">
        <f>STANDINGS_SB[[#This Row],[League]]&amp;STANDINGS_SB[[#This Row],[Team]]</f>
        <v>$150 Draft Champions Dec 19 1:00 pm Lg.3567Titans</v>
      </c>
    </row>
    <row r="340" spans="1:7" x14ac:dyDescent="0.25">
      <c r="A340">
        <v>1533</v>
      </c>
      <c r="B340" t="s">
        <v>794</v>
      </c>
      <c r="C340" t="s">
        <v>790</v>
      </c>
      <c r="D340">
        <v>112</v>
      </c>
      <c r="E340">
        <v>1387</v>
      </c>
      <c r="F340">
        <f t="shared" si="5"/>
        <v>9</v>
      </c>
      <c r="G340" t="str">
        <f>STANDINGS_SB[[#This Row],[League]]&amp;STANDINGS_SB[[#This Row],[Team]]</f>
        <v>$150 Draft Champions Dec 19 1:00 pm Lg.3567Team Narva</v>
      </c>
    </row>
    <row r="341" spans="1:7" x14ac:dyDescent="0.25">
      <c r="A341">
        <v>1552</v>
      </c>
      <c r="B341" t="s">
        <v>791</v>
      </c>
      <c r="C341" t="s">
        <v>790</v>
      </c>
      <c r="D341">
        <v>111</v>
      </c>
      <c r="E341">
        <v>1343.5</v>
      </c>
      <c r="F341">
        <f t="shared" si="5"/>
        <v>10</v>
      </c>
      <c r="G341" t="str">
        <f>STANDINGS_SB[[#This Row],[League]]&amp;STANDINGS_SB[[#This Row],[Team]]</f>
        <v>$150 Draft Champions Dec 19 1:00 pm Lg.3567Dicky Dollar Scholars</v>
      </c>
    </row>
    <row r="342" spans="1:7" x14ac:dyDescent="0.25">
      <c r="A342">
        <v>1556</v>
      </c>
      <c r="B342" t="s">
        <v>798</v>
      </c>
      <c r="C342" t="s">
        <v>790</v>
      </c>
      <c r="D342">
        <v>111</v>
      </c>
      <c r="E342">
        <v>1343.5</v>
      </c>
      <c r="F342">
        <f t="shared" si="5"/>
        <v>11</v>
      </c>
      <c r="G342" t="str">
        <f>STANDINGS_SB[[#This Row],[League]]&amp;STANDINGS_SB[[#This Row],[Team]]</f>
        <v>$150 Draft Champions Dec 19 1:00 pm Lg.3567I Want Yu Back</v>
      </c>
    </row>
    <row r="343" spans="1:7" x14ac:dyDescent="0.25">
      <c r="A343">
        <v>2051</v>
      </c>
      <c r="B343" t="s">
        <v>800</v>
      </c>
      <c r="C343" t="s">
        <v>790</v>
      </c>
      <c r="D343">
        <v>98</v>
      </c>
      <c r="E343">
        <v>852.5</v>
      </c>
      <c r="F343">
        <f t="shared" si="5"/>
        <v>12</v>
      </c>
      <c r="G343" t="str">
        <f>STANDINGS_SB[[#This Row],[League]]&amp;STANDINGS_SB[[#This Row],[Team]]</f>
        <v>$150 Draft Champions Dec 19 1:00 pm Lg.3567EMERSON 3</v>
      </c>
    </row>
    <row r="344" spans="1:7" x14ac:dyDescent="0.25">
      <c r="A344">
        <v>2248</v>
      </c>
      <c r="B344" t="s">
        <v>793</v>
      </c>
      <c r="C344" t="s">
        <v>790</v>
      </c>
      <c r="D344">
        <v>92</v>
      </c>
      <c r="E344">
        <v>655</v>
      </c>
      <c r="F344">
        <f t="shared" si="5"/>
        <v>13</v>
      </c>
      <c r="G344" t="str">
        <f>STANDINGS_SB[[#This Row],[League]]&amp;STANDINGS_SB[[#This Row],[Team]]</f>
        <v>$150 Draft Champions Dec 19 1:00 pm Lg.3567ChipChopChip3</v>
      </c>
    </row>
    <row r="345" spans="1:7" x14ac:dyDescent="0.25">
      <c r="A345">
        <v>2424</v>
      </c>
      <c r="B345" t="s">
        <v>797</v>
      </c>
      <c r="C345" t="s">
        <v>790</v>
      </c>
      <c r="D345">
        <v>86</v>
      </c>
      <c r="E345">
        <v>485</v>
      </c>
      <c r="F345">
        <f t="shared" si="5"/>
        <v>14</v>
      </c>
      <c r="G345" t="str">
        <f>STANDINGS_SB[[#This Row],[League]]&amp;STANDINGS_SB[[#This Row],[Team]]</f>
        <v>$150 Draft Champions Dec 19 1:00 pm Lg.3567Mikey's Mojo</v>
      </c>
    </row>
    <row r="346" spans="1:7" x14ac:dyDescent="0.25">
      <c r="A346">
        <v>2904</v>
      </c>
      <c r="B346" t="s">
        <v>457</v>
      </c>
      <c r="C346" t="s">
        <v>790</v>
      </c>
      <c r="D346">
        <v>43</v>
      </c>
      <c r="E346">
        <v>7</v>
      </c>
      <c r="F346">
        <f t="shared" si="5"/>
        <v>15</v>
      </c>
      <c r="G346" t="str">
        <f>STANDINGS_SB[[#This Row],[League]]&amp;STANDINGS_SB[[#This Row],[Team]]</f>
        <v>$150 Draft Champions Dec 19 1:00 pm Lg.3567Team Barth</v>
      </c>
    </row>
    <row r="347" spans="1:7" x14ac:dyDescent="0.25">
      <c r="A347">
        <v>131</v>
      </c>
      <c r="B347" t="s">
        <v>807</v>
      </c>
      <c r="C347" t="s">
        <v>801</v>
      </c>
      <c r="D347">
        <v>173</v>
      </c>
      <c r="E347">
        <v>2780</v>
      </c>
      <c r="F347">
        <f t="shared" si="5"/>
        <v>1</v>
      </c>
      <c r="G347" t="str">
        <f>STANDINGS_SB[[#This Row],[League]]&amp;STANDINGS_SB[[#This Row],[Team]]</f>
        <v>$150 Draft Champions Dec 21 1:00 pm Lg.3568DarenZilla I</v>
      </c>
    </row>
    <row r="348" spans="1:7" x14ac:dyDescent="0.25">
      <c r="A348">
        <v>464</v>
      </c>
      <c r="B348" t="s">
        <v>87</v>
      </c>
      <c r="C348" t="s">
        <v>801</v>
      </c>
      <c r="D348">
        <v>148</v>
      </c>
      <c r="E348">
        <v>2454.5</v>
      </c>
      <c r="F348">
        <f t="shared" si="5"/>
        <v>2</v>
      </c>
      <c r="G348" t="str">
        <f>STANDINGS_SB[[#This Row],[League]]&amp;STANDINGS_SB[[#This Row],[Team]]</f>
        <v>$150 Draft Champions Dec 21 1:00 pm Lg.3568The Northsiders</v>
      </c>
    </row>
    <row r="349" spans="1:7" x14ac:dyDescent="0.25">
      <c r="A349">
        <v>580</v>
      </c>
      <c r="B349" t="s">
        <v>803</v>
      </c>
      <c r="C349" t="s">
        <v>801</v>
      </c>
      <c r="D349">
        <v>141</v>
      </c>
      <c r="E349">
        <v>2330</v>
      </c>
      <c r="F349">
        <f t="shared" si="5"/>
        <v>3</v>
      </c>
      <c r="G349" t="str">
        <f>STANDINGS_SB[[#This Row],[League]]&amp;STANDINGS_SB[[#This Row],[Team]]</f>
        <v>$150 Draft Champions Dec 21 1:00 pm Lg.3568O'Day or Night Relief</v>
      </c>
    </row>
    <row r="350" spans="1:7" x14ac:dyDescent="0.25">
      <c r="A350">
        <v>686</v>
      </c>
      <c r="B350" t="s">
        <v>186</v>
      </c>
      <c r="C350" t="s">
        <v>801</v>
      </c>
      <c r="D350">
        <v>136</v>
      </c>
      <c r="E350">
        <v>2223</v>
      </c>
      <c r="F350">
        <f t="shared" si="5"/>
        <v>4</v>
      </c>
      <c r="G350" t="str">
        <f>STANDINGS_SB[[#This Row],[League]]&amp;STANDINGS_SB[[#This Row],[Team]]</f>
        <v>$150 Draft Champions Dec 21 1:00 pm Lg.3568LONG GONE</v>
      </c>
    </row>
    <row r="351" spans="1:7" x14ac:dyDescent="0.25">
      <c r="A351">
        <v>732</v>
      </c>
      <c r="B351" t="s">
        <v>802</v>
      </c>
      <c r="C351" t="s">
        <v>801</v>
      </c>
      <c r="D351">
        <v>134</v>
      </c>
      <c r="E351">
        <v>2167</v>
      </c>
      <c r="F351">
        <f t="shared" si="5"/>
        <v>5</v>
      </c>
      <c r="G351" t="str">
        <f>STANDINGS_SB[[#This Row],[League]]&amp;STANDINGS_SB[[#This Row],[Team]]</f>
        <v>$150 Draft Champions Dec 21 1:00 pm Lg.3568Carolina Lightning</v>
      </c>
    </row>
    <row r="352" spans="1:7" x14ac:dyDescent="0.25">
      <c r="A352">
        <v>855</v>
      </c>
      <c r="B352" t="s">
        <v>804</v>
      </c>
      <c r="C352" t="s">
        <v>801</v>
      </c>
      <c r="D352">
        <v>131</v>
      </c>
      <c r="E352">
        <v>2074.5</v>
      </c>
      <c r="F352">
        <f t="shared" si="5"/>
        <v>6</v>
      </c>
      <c r="G352" t="str">
        <f>STANDINGS_SB[[#This Row],[League]]&amp;STANDINGS_SB[[#This Row],[Team]]</f>
        <v>$150 Draft Champions Dec 21 1:00 pm Lg.3568papas nine</v>
      </c>
    </row>
    <row r="353" spans="1:7" x14ac:dyDescent="0.25">
      <c r="A353">
        <v>1492</v>
      </c>
      <c r="B353" t="s">
        <v>450</v>
      </c>
      <c r="C353" t="s">
        <v>801</v>
      </c>
      <c r="D353">
        <v>113</v>
      </c>
      <c r="E353">
        <v>1421.5</v>
      </c>
      <c r="F353">
        <f t="shared" si="5"/>
        <v>7</v>
      </c>
      <c r="G353" t="str">
        <f>STANDINGS_SB[[#This Row],[League]]&amp;STANDINGS_SB[[#This Row],[Team]]</f>
        <v>$150 Draft Champions Dec 21 1:00 pm Lg.3568Poopy Tooth 4</v>
      </c>
    </row>
    <row r="354" spans="1:7" x14ac:dyDescent="0.25">
      <c r="A354">
        <v>1983</v>
      </c>
      <c r="B354" t="s">
        <v>341</v>
      </c>
      <c r="C354" t="s">
        <v>801</v>
      </c>
      <c r="D354">
        <v>100</v>
      </c>
      <c r="E354">
        <v>929.5</v>
      </c>
      <c r="F354">
        <f t="shared" si="5"/>
        <v>8</v>
      </c>
      <c r="G354" t="str">
        <f>STANDINGS_SB[[#This Row],[League]]&amp;STANDINGS_SB[[#This Row],[Team]]</f>
        <v>$150 Draft Champions Dec 21 1:00 pm Lg.3568Team Dorn</v>
      </c>
    </row>
    <row r="355" spans="1:7" x14ac:dyDescent="0.25">
      <c r="A355">
        <v>2015</v>
      </c>
      <c r="B355" t="s">
        <v>17</v>
      </c>
      <c r="C355" t="s">
        <v>801</v>
      </c>
      <c r="D355">
        <v>99</v>
      </c>
      <c r="E355">
        <v>889.5</v>
      </c>
      <c r="F355">
        <f t="shared" si="5"/>
        <v>9</v>
      </c>
      <c r="G355" t="str">
        <f>STANDINGS_SB[[#This Row],[League]]&amp;STANDINGS_SB[[#This Row],[Team]]</f>
        <v>$150 Draft Champions Dec 21 1:00 pm Lg.3568Millertime</v>
      </c>
    </row>
    <row r="356" spans="1:7" x14ac:dyDescent="0.25">
      <c r="A356">
        <v>2110</v>
      </c>
      <c r="B356" t="s">
        <v>109</v>
      </c>
      <c r="C356" t="s">
        <v>801</v>
      </c>
      <c r="D356">
        <v>96</v>
      </c>
      <c r="E356">
        <v>784</v>
      </c>
      <c r="F356">
        <f t="shared" si="5"/>
        <v>10</v>
      </c>
      <c r="G356" t="str">
        <f>STANDINGS_SB[[#This Row],[League]]&amp;STANDINGS_SB[[#This Row],[Team]]</f>
        <v>$150 Draft Champions Dec 21 1:00 pm Lg.3568BIG LUSCIOUS</v>
      </c>
    </row>
    <row r="357" spans="1:7" x14ac:dyDescent="0.25">
      <c r="A357">
        <v>2119</v>
      </c>
      <c r="B357" t="s">
        <v>808</v>
      </c>
      <c r="C357" t="s">
        <v>801</v>
      </c>
      <c r="D357">
        <v>96</v>
      </c>
      <c r="E357">
        <v>784</v>
      </c>
      <c r="F357">
        <f t="shared" si="5"/>
        <v>11</v>
      </c>
      <c r="G357" t="str">
        <f>STANDINGS_SB[[#This Row],[League]]&amp;STANDINGS_SB[[#This Row],[Team]]</f>
        <v>$150 Draft Champions Dec 21 1:00 pm Lg.3568Dominance &amp; Submission</v>
      </c>
    </row>
    <row r="358" spans="1:7" x14ac:dyDescent="0.25">
      <c r="A358">
        <v>2525</v>
      </c>
      <c r="B358" t="s">
        <v>805</v>
      </c>
      <c r="C358" t="s">
        <v>801</v>
      </c>
      <c r="D358">
        <v>82</v>
      </c>
      <c r="E358">
        <v>383.5</v>
      </c>
      <c r="F358">
        <f t="shared" si="5"/>
        <v>12</v>
      </c>
      <c r="G358" t="str">
        <f>STANDINGS_SB[[#This Row],[League]]&amp;STANDINGS_SB[[#This Row],[Team]]</f>
        <v>$150 Draft Champions Dec 21 1:00 pm Lg.3568Dizzy Esasky II</v>
      </c>
    </row>
    <row r="359" spans="1:7" x14ac:dyDescent="0.25">
      <c r="A359">
        <v>2619</v>
      </c>
      <c r="B359" t="s">
        <v>809</v>
      </c>
      <c r="C359" t="s">
        <v>801</v>
      </c>
      <c r="D359">
        <v>77</v>
      </c>
      <c r="E359">
        <v>285.5</v>
      </c>
      <c r="F359">
        <f t="shared" si="5"/>
        <v>13</v>
      </c>
      <c r="G359" t="str">
        <f>STANDINGS_SB[[#This Row],[League]]&amp;STANDINGS_SB[[#This Row],[Team]]</f>
        <v>$150 Draft Champions Dec 21 1:00 pm Lg.3568Dookie McGee v3 - $150</v>
      </c>
    </row>
    <row r="360" spans="1:7" x14ac:dyDescent="0.25">
      <c r="A360">
        <v>2630</v>
      </c>
      <c r="B360" t="s">
        <v>434</v>
      </c>
      <c r="C360" t="s">
        <v>801</v>
      </c>
      <c r="D360">
        <v>77</v>
      </c>
      <c r="E360">
        <v>285.5</v>
      </c>
      <c r="F360">
        <f t="shared" si="5"/>
        <v>14</v>
      </c>
      <c r="G360" t="str">
        <f>STANDINGS_SB[[#This Row],[League]]&amp;STANDINGS_SB[[#This Row],[Team]]</f>
        <v>$150 Draft Champions Dec 21 1:00 pm Lg.3568Team Kent</v>
      </c>
    </row>
    <row r="361" spans="1:7" x14ac:dyDescent="0.25">
      <c r="A361">
        <v>2747</v>
      </c>
      <c r="B361" t="s">
        <v>806</v>
      </c>
      <c r="C361" t="s">
        <v>801</v>
      </c>
      <c r="D361">
        <v>70</v>
      </c>
      <c r="E361">
        <v>165</v>
      </c>
      <c r="F361">
        <f t="shared" si="5"/>
        <v>15</v>
      </c>
      <c r="G361" t="str">
        <f>STANDINGS_SB[[#This Row],[League]]&amp;STANDINGS_SB[[#This Row],[Team]]</f>
        <v>$150 Draft Champions Dec 21 1:00 pm Lg.3568Riderboot 1 DC</v>
      </c>
    </row>
    <row r="362" spans="1:7" x14ac:dyDescent="0.25">
      <c r="A362">
        <v>315</v>
      </c>
      <c r="B362" t="s">
        <v>814</v>
      </c>
      <c r="C362" t="s">
        <v>811</v>
      </c>
      <c r="D362">
        <v>156</v>
      </c>
      <c r="E362">
        <v>2592</v>
      </c>
      <c r="F362">
        <f t="shared" si="5"/>
        <v>1</v>
      </c>
      <c r="G362" t="str">
        <f>STANDINGS_SB[[#This Row],[League]]&amp;STANDINGS_SB[[#This Row],[Team]]</f>
        <v>$150 Draft Champions Dec 22 1:00 pm Lg.3569Dwight Evans DC15 150</v>
      </c>
    </row>
    <row r="363" spans="1:7" x14ac:dyDescent="0.25">
      <c r="A363">
        <v>492</v>
      </c>
      <c r="B363" t="s">
        <v>813</v>
      </c>
      <c r="C363" t="s">
        <v>811</v>
      </c>
      <c r="D363">
        <v>146</v>
      </c>
      <c r="E363">
        <v>2417.5</v>
      </c>
      <c r="F363">
        <f t="shared" si="5"/>
        <v>2</v>
      </c>
      <c r="G363" t="str">
        <f>STANDINGS_SB[[#This Row],[League]]&amp;STANDINGS_SB[[#This Row],[Team]]</f>
        <v>$150 Draft Champions Dec 22 1:00 pm Lg.3569Ironwood Renegades</v>
      </c>
    </row>
    <row r="364" spans="1:7" x14ac:dyDescent="0.25">
      <c r="A364">
        <v>614</v>
      </c>
      <c r="B364" t="s">
        <v>818</v>
      </c>
      <c r="C364" t="s">
        <v>811</v>
      </c>
      <c r="D364">
        <v>139</v>
      </c>
      <c r="E364">
        <v>2288</v>
      </c>
      <c r="F364">
        <f t="shared" si="5"/>
        <v>3</v>
      </c>
      <c r="G364" t="str">
        <f>STANDINGS_SB[[#This Row],[League]]&amp;STANDINGS_SB[[#This Row],[Team]]</f>
        <v>$150 Draft Champions Dec 22 1:00 pm Lg.3569Cedar Saison Cedenos</v>
      </c>
    </row>
    <row r="365" spans="1:7" x14ac:dyDescent="0.25">
      <c r="A365">
        <v>616</v>
      </c>
      <c r="B365" t="s">
        <v>33</v>
      </c>
      <c r="C365" t="s">
        <v>811</v>
      </c>
      <c r="D365">
        <v>139</v>
      </c>
      <c r="E365">
        <v>2288</v>
      </c>
      <c r="F365">
        <f t="shared" si="5"/>
        <v>4</v>
      </c>
      <c r="G365" t="str">
        <f>STANDINGS_SB[[#This Row],[League]]&amp;STANDINGS_SB[[#This Row],[Team]]</f>
        <v>$150 Draft Champions Dec 22 1:00 pm Lg.3569Highlander</v>
      </c>
    </row>
    <row r="366" spans="1:7" x14ac:dyDescent="0.25">
      <c r="A366">
        <v>882</v>
      </c>
      <c r="B366" t="s">
        <v>277</v>
      </c>
      <c r="C366" t="s">
        <v>811</v>
      </c>
      <c r="D366">
        <v>130</v>
      </c>
      <c r="E366">
        <v>2042</v>
      </c>
      <c r="F366">
        <f t="shared" si="5"/>
        <v>5</v>
      </c>
      <c r="G366" t="str">
        <f>STANDINGS_SB[[#This Row],[League]]&amp;STANDINGS_SB[[#This Row],[Team]]</f>
        <v>$150 Draft Champions Dec 22 1:00 pm Lg.3569ZULETA</v>
      </c>
    </row>
    <row r="367" spans="1:7" x14ac:dyDescent="0.25">
      <c r="A367">
        <v>889</v>
      </c>
      <c r="B367" t="s">
        <v>812</v>
      </c>
      <c r="C367" t="s">
        <v>811</v>
      </c>
      <c r="D367">
        <v>129</v>
      </c>
      <c r="E367">
        <v>2015</v>
      </c>
      <c r="F367">
        <f t="shared" si="5"/>
        <v>6</v>
      </c>
      <c r="G367" t="str">
        <f>STANDINGS_SB[[#This Row],[League]]&amp;STANDINGS_SB[[#This Row],[Team]]</f>
        <v>$150 Draft Champions Dec 22 1:00 pm Lg.3569Dammit Moon Moon</v>
      </c>
    </row>
    <row r="368" spans="1:7" x14ac:dyDescent="0.25">
      <c r="A368">
        <v>924</v>
      </c>
      <c r="B368" t="s">
        <v>810</v>
      </c>
      <c r="C368" t="s">
        <v>811</v>
      </c>
      <c r="D368">
        <v>128</v>
      </c>
      <c r="E368">
        <v>1987</v>
      </c>
      <c r="F368">
        <f t="shared" si="5"/>
        <v>7</v>
      </c>
      <c r="G368" t="str">
        <f>STANDINGS_SB[[#This Row],[League]]&amp;STANDINGS_SB[[#This Row],[Team]]</f>
        <v>$150 Draft Champions Dec 22 1:00 pm Lg.3569Sultans of Swat 1</v>
      </c>
    </row>
    <row r="369" spans="1:7" x14ac:dyDescent="0.25">
      <c r="A369">
        <v>1119</v>
      </c>
      <c r="B369" t="s">
        <v>816</v>
      </c>
      <c r="C369" t="s">
        <v>811</v>
      </c>
      <c r="D369">
        <v>122</v>
      </c>
      <c r="E369">
        <v>1779</v>
      </c>
      <c r="F369">
        <f t="shared" si="5"/>
        <v>8</v>
      </c>
      <c r="G369" t="str">
        <f>STANDINGS_SB[[#This Row],[League]]&amp;STANDINGS_SB[[#This Row],[Team]]</f>
        <v>$150 Draft Champions Dec 22 1:00 pm Lg.3569Cubs Lose!!! Cubs Lose!!!</v>
      </c>
    </row>
    <row r="370" spans="1:7" x14ac:dyDescent="0.25">
      <c r="A370">
        <v>1281</v>
      </c>
      <c r="B370" t="s">
        <v>96</v>
      </c>
      <c r="C370" t="s">
        <v>811</v>
      </c>
      <c r="D370">
        <v>118</v>
      </c>
      <c r="E370">
        <v>1635.5</v>
      </c>
      <c r="F370">
        <f t="shared" si="5"/>
        <v>9</v>
      </c>
      <c r="G370" t="str">
        <f>STANDINGS_SB[[#This Row],[League]]&amp;STANDINGS_SB[[#This Row],[Team]]</f>
        <v>$150 Draft Champions Dec 22 1:00 pm Lg.3569Surrender Dorothy! (2)</v>
      </c>
    </row>
    <row r="371" spans="1:7" x14ac:dyDescent="0.25">
      <c r="A371">
        <v>1319</v>
      </c>
      <c r="B371" t="s">
        <v>817</v>
      </c>
      <c r="C371" t="s">
        <v>811</v>
      </c>
      <c r="D371">
        <v>117</v>
      </c>
      <c r="E371">
        <v>1595.5</v>
      </c>
      <c r="F371">
        <f t="shared" si="5"/>
        <v>10</v>
      </c>
      <c r="G371" t="str">
        <f>STANDINGS_SB[[#This Row],[League]]&amp;STANDINGS_SB[[#This Row],[Team]]</f>
        <v>$150 Draft Champions Dec 22 1:00 pm Lg.3569Potter and Pigz</v>
      </c>
    </row>
    <row r="372" spans="1:7" x14ac:dyDescent="0.25">
      <c r="A372">
        <v>1388</v>
      </c>
      <c r="B372" t="s">
        <v>71</v>
      </c>
      <c r="C372" t="s">
        <v>811</v>
      </c>
      <c r="D372">
        <v>115</v>
      </c>
      <c r="E372">
        <v>1508.5</v>
      </c>
      <c r="F372">
        <f t="shared" si="5"/>
        <v>11</v>
      </c>
      <c r="G372" t="str">
        <f>STANDINGS_SB[[#This Row],[League]]&amp;STANDINGS_SB[[#This Row],[Team]]</f>
        <v>$150 Draft Champions Dec 22 1:00 pm Lg.3569Frozen Ropes</v>
      </c>
    </row>
    <row r="373" spans="1:7" x14ac:dyDescent="0.25">
      <c r="A373">
        <v>1545</v>
      </c>
      <c r="B373" t="s">
        <v>431</v>
      </c>
      <c r="C373" t="s">
        <v>811</v>
      </c>
      <c r="D373">
        <v>111</v>
      </c>
      <c r="E373">
        <v>1343.5</v>
      </c>
      <c r="F373">
        <f t="shared" si="5"/>
        <v>12</v>
      </c>
      <c r="G373" t="str">
        <f>STANDINGS_SB[[#This Row],[League]]&amp;STANDINGS_SB[[#This Row],[Team]]</f>
        <v>$150 Draft Champions Dec 22 1:00 pm Lg.3569BIG LUSCIOUS II</v>
      </c>
    </row>
    <row r="374" spans="1:7" x14ac:dyDescent="0.25">
      <c r="A374">
        <v>2260</v>
      </c>
      <c r="B374" t="s">
        <v>815</v>
      </c>
      <c r="C374" t="s">
        <v>811</v>
      </c>
      <c r="D374">
        <v>92</v>
      </c>
      <c r="E374">
        <v>655</v>
      </c>
      <c r="F374">
        <f t="shared" si="5"/>
        <v>13</v>
      </c>
      <c r="G374" t="str">
        <f>STANDINGS_SB[[#This Row],[League]]&amp;STANDINGS_SB[[#This Row],[Team]]</f>
        <v>$150 Draft Champions Dec 22 1:00 pm Lg.3569SpinningSeams3</v>
      </c>
    </row>
    <row r="375" spans="1:7" x14ac:dyDescent="0.25">
      <c r="A375">
        <v>2276</v>
      </c>
      <c r="B375" t="s">
        <v>819</v>
      </c>
      <c r="C375" t="s">
        <v>811</v>
      </c>
      <c r="D375">
        <v>91</v>
      </c>
      <c r="E375">
        <v>622.5</v>
      </c>
      <c r="F375">
        <f t="shared" si="5"/>
        <v>14</v>
      </c>
      <c r="G375" t="str">
        <f>STANDINGS_SB[[#This Row],[League]]&amp;STANDINGS_SB[[#This Row],[Team]]</f>
        <v>$150 Draft Champions Dec 22 1:00 pm Lg.3569Chico Lind's Hermanos - DC 15</v>
      </c>
    </row>
    <row r="376" spans="1:7" x14ac:dyDescent="0.25">
      <c r="A376">
        <v>2478</v>
      </c>
      <c r="B376" t="s">
        <v>186</v>
      </c>
      <c r="C376" t="s">
        <v>811</v>
      </c>
      <c r="D376">
        <v>84</v>
      </c>
      <c r="E376">
        <v>429.5</v>
      </c>
      <c r="F376">
        <f t="shared" si="5"/>
        <v>15</v>
      </c>
      <c r="G376" t="str">
        <f>STANDINGS_SB[[#This Row],[League]]&amp;STANDINGS_SB[[#This Row],[Team]]</f>
        <v>$150 Draft Champions Dec 22 1:00 pm Lg.3569LONG GONE</v>
      </c>
    </row>
    <row r="377" spans="1:7" x14ac:dyDescent="0.25">
      <c r="A377">
        <v>150</v>
      </c>
      <c r="B377" t="s">
        <v>826</v>
      </c>
      <c r="C377" t="s">
        <v>821</v>
      </c>
      <c r="D377">
        <v>169</v>
      </c>
      <c r="E377">
        <v>2756</v>
      </c>
      <c r="F377">
        <f t="shared" si="5"/>
        <v>1</v>
      </c>
      <c r="G377" t="str">
        <f>STANDINGS_SB[[#This Row],[League]]&amp;STANDINGS_SB[[#This Row],[Team]]</f>
        <v>$150 Draft Champions Dec 24 1:00 pm Lg.35702016 DC001</v>
      </c>
    </row>
    <row r="378" spans="1:7" x14ac:dyDescent="0.25">
      <c r="A378">
        <v>433</v>
      </c>
      <c r="B378" t="s">
        <v>829</v>
      </c>
      <c r="C378" t="s">
        <v>821</v>
      </c>
      <c r="D378">
        <v>149</v>
      </c>
      <c r="E378">
        <v>2479</v>
      </c>
      <c r="F378">
        <f t="shared" si="5"/>
        <v>2</v>
      </c>
      <c r="G378" t="str">
        <f>STANDINGS_SB[[#This Row],[League]]&amp;STANDINGS_SB[[#This Row],[Team]]</f>
        <v>$150 Draft Champions Dec 24 1:00 pm Lg.3570SEMPER FI 8</v>
      </c>
    </row>
    <row r="379" spans="1:7" x14ac:dyDescent="0.25">
      <c r="A379">
        <v>439</v>
      </c>
      <c r="B379" t="s">
        <v>726</v>
      </c>
      <c r="C379" t="s">
        <v>821</v>
      </c>
      <c r="D379">
        <v>149</v>
      </c>
      <c r="E379">
        <v>2479</v>
      </c>
      <c r="F379">
        <f t="shared" si="5"/>
        <v>3</v>
      </c>
      <c r="G379" t="str">
        <f>STANDINGS_SB[[#This Row],[League]]&amp;STANDINGS_SB[[#This Row],[Team]]</f>
        <v>$150 Draft Champions Dec 24 1:00 pm Lg.3570Team Warner</v>
      </c>
    </row>
    <row r="380" spans="1:7" x14ac:dyDescent="0.25">
      <c r="A380">
        <v>650</v>
      </c>
      <c r="B380" t="s">
        <v>825</v>
      </c>
      <c r="C380" t="s">
        <v>821</v>
      </c>
      <c r="D380">
        <v>138</v>
      </c>
      <c r="E380">
        <v>2265.5</v>
      </c>
      <c r="F380">
        <f t="shared" si="5"/>
        <v>4</v>
      </c>
      <c r="G380" t="str">
        <f>STANDINGS_SB[[#This Row],[League]]&amp;STANDINGS_SB[[#This Row],[Team]]</f>
        <v>$150 Draft Champions Dec 24 1:00 pm Lg.3570Smyly Face</v>
      </c>
    </row>
    <row r="381" spans="1:7" x14ac:dyDescent="0.25">
      <c r="A381">
        <v>1177</v>
      </c>
      <c r="B381" t="s">
        <v>828</v>
      </c>
      <c r="C381" t="s">
        <v>821</v>
      </c>
      <c r="D381">
        <v>121</v>
      </c>
      <c r="E381">
        <v>1745.5</v>
      </c>
      <c r="F381">
        <f t="shared" si="5"/>
        <v>5</v>
      </c>
      <c r="G381" t="str">
        <f>STANDINGS_SB[[#This Row],[League]]&amp;STANDINGS_SB[[#This Row],[Team]]</f>
        <v>$150 Draft Champions Dec 24 1:00 pm Lg.3570zima...</v>
      </c>
    </row>
    <row r="382" spans="1:7" x14ac:dyDescent="0.25">
      <c r="A382">
        <v>1425</v>
      </c>
      <c r="B382" t="s">
        <v>397</v>
      </c>
      <c r="C382" t="s">
        <v>821</v>
      </c>
      <c r="D382">
        <v>115</v>
      </c>
      <c r="E382">
        <v>1508.5</v>
      </c>
      <c r="F382">
        <f t="shared" si="5"/>
        <v>6</v>
      </c>
      <c r="G382" t="str">
        <f>STANDINGS_SB[[#This Row],[League]]&amp;STANDINGS_SB[[#This Row],[Team]]</f>
        <v>$150 Draft Champions Dec 24 1:00 pm Lg.3570neener neener</v>
      </c>
    </row>
    <row r="383" spans="1:7" x14ac:dyDescent="0.25">
      <c r="A383">
        <v>1454</v>
      </c>
      <c r="B383" t="s">
        <v>824</v>
      </c>
      <c r="C383" t="s">
        <v>821</v>
      </c>
      <c r="D383">
        <v>114</v>
      </c>
      <c r="E383">
        <v>1461</v>
      </c>
      <c r="F383">
        <f t="shared" si="5"/>
        <v>7</v>
      </c>
      <c r="G383" t="str">
        <f>STANDINGS_SB[[#This Row],[League]]&amp;STANDINGS_SB[[#This Row],[Team]]</f>
        <v>$150 Draft Champions Dec 24 1:00 pm Lg.3570Seymour</v>
      </c>
    </row>
    <row r="384" spans="1:7" x14ac:dyDescent="0.25">
      <c r="A384">
        <v>1735</v>
      </c>
      <c r="B384" t="s">
        <v>584</v>
      </c>
      <c r="C384" t="s">
        <v>821</v>
      </c>
      <c r="D384">
        <v>107</v>
      </c>
      <c r="E384">
        <v>1181.5</v>
      </c>
      <c r="F384">
        <f t="shared" si="5"/>
        <v>8</v>
      </c>
      <c r="G384" t="str">
        <f>STANDINGS_SB[[#This Row],[League]]&amp;STANDINGS_SB[[#This Row],[Team]]</f>
        <v>$150 Draft Champions Dec 24 1:00 pm Lg.3570Team Hughes</v>
      </c>
    </row>
    <row r="385" spans="1:7" x14ac:dyDescent="0.25">
      <c r="A385">
        <v>1827</v>
      </c>
      <c r="B385" t="s">
        <v>466</v>
      </c>
      <c r="C385" t="s">
        <v>821</v>
      </c>
      <c r="D385">
        <v>104</v>
      </c>
      <c r="E385">
        <v>1082.5</v>
      </c>
      <c r="F385">
        <f t="shared" si="5"/>
        <v>9</v>
      </c>
      <c r="G385" t="str">
        <f>STANDINGS_SB[[#This Row],[League]]&amp;STANDINGS_SB[[#This Row],[Team]]</f>
        <v>$150 Draft Champions Dec 24 1:00 pm Lg.3570Red Barons</v>
      </c>
    </row>
    <row r="386" spans="1:7" x14ac:dyDescent="0.25">
      <c r="A386">
        <v>1900</v>
      </c>
      <c r="B386" t="s">
        <v>822</v>
      </c>
      <c r="C386" t="s">
        <v>821</v>
      </c>
      <c r="D386">
        <v>103</v>
      </c>
      <c r="E386">
        <v>1036.5</v>
      </c>
      <c r="F386">
        <f t="shared" si="5"/>
        <v>10</v>
      </c>
      <c r="G386" t="str">
        <f>STANDINGS_SB[[#This Row],[League]]&amp;STANDINGS_SB[[#This Row],[Team]]</f>
        <v>$150 Draft Champions Dec 24 1:00 pm Lg.3570The Panic, The Vomit</v>
      </c>
    </row>
    <row r="387" spans="1:7" x14ac:dyDescent="0.25">
      <c r="A387">
        <v>1949</v>
      </c>
      <c r="B387" t="s">
        <v>823</v>
      </c>
      <c r="C387" t="s">
        <v>821</v>
      </c>
      <c r="D387">
        <v>101</v>
      </c>
      <c r="E387">
        <v>962</v>
      </c>
      <c r="F387">
        <f t="shared" ref="F387:F450" si="6">IF(C387=C386,F386+1,1)</f>
        <v>11</v>
      </c>
      <c r="G387" t="str">
        <f>STANDINGS_SB[[#This Row],[League]]&amp;STANDINGS_SB[[#This Row],[Team]]</f>
        <v>$150 Draft Champions Dec 24 1:00 pm Lg.3570Moz Boyz 10</v>
      </c>
    </row>
    <row r="388" spans="1:7" x14ac:dyDescent="0.25">
      <c r="A388">
        <v>1958</v>
      </c>
      <c r="B388" t="s">
        <v>827</v>
      </c>
      <c r="C388" t="s">
        <v>821</v>
      </c>
      <c r="D388">
        <v>101</v>
      </c>
      <c r="E388">
        <v>962</v>
      </c>
      <c r="F388">
        <f t="shared" si="6"/>
        <v>12</v>
      </c>
      <c r="G388" t="str">
        <f>STANDINGS_SB[[#This Row],[League]]&amp;STANDINGS_SB[[#This Row],[Team]]</f>
        <v>$150 Draft Champions Dec 24 1:00 pm Lg.3570The Final Boss</v>
      </c>
    </row>
    <row r="389" spans="1:7" x14ac:dyDescent="0.25">
      <c r="A389">
        <v>2517</v>
      </c>
      <c r="B389" t="s">
        <v>820</v>
      </c>
      <c r="C389" t="s">
        <v>821</v>
      </c>
      <c r="D389">
        <v>82</v>
      </c>
      <c r="E389">
        <v>383.5</v>
      </c>
      <c r="F389">
        <f t="shared" si="6"/>
        <v>13</v>
      </c>
      <c r="G389" t="str">
        <f>STANDINGS_SB[[#This Row],[League]]&amp;STANDINGS_SB[[#This Row],[Team]]</f>
        <v>$150 Draft Champions Dec 24 1:00 pm Lg.3570A1A Car Wash</v>
      </c>
    </row>
    <row r="390" spans="1:7" x14ac:dyDescent="0.25">
      <c r="A390">
        <v>2532</v>
      </c>
      <c r="B390" t="s">
        <v>128</v>
      </c>
      <c r="C390" t="s">
        <v>821</v>
      </c>
      <c r="D390">
        <v>82</v>
      </c>
      <c r="E390">
        <v>383.5</v>
      </c>
      <c r="F390">
        <f t="shared" si="6"/>
        <v>14</v>
      </c>
      <c r="G390" t="str">
        <f>STANDINGS_SB[[#This Row],[League]]&amp;STANDINGS_SB[[#This Row],[Team]]</f>
        <v>$150 Draft Champions Dec 24 1:00 pm Lg.3570Team Boelkens</v>
      </c>
    </row>
    <row r="391" spans="1:7" x14ac:dyDescent="0.25">
      <c r="A391">
        <v>2805</v>
      </c>
      <c r="B391" t="s">
        <v>475</v>
      </c>
      <c r="C391" t="s">
        <v>821</v>
      </c>
      <c r="D391">
        <v>64</v>
      </c>
      <c r="E391">
        <v>99</v>
      </c>
      <c r="F391">
        <f t="shared" si="6"/>
        <v>15</v>
      </c>
      <c r="G391" t="str">
        <f>STANDINGS_SB[[#This Row],[League]]&amp;STANDINGS_SB[[#This Row],[Team]]</f>
        <v>$150 Draft Champions Dec 24 1:00 pm Lg.3570Bad "Buccos"</v>
      </c>
    </row>
    <row r="392" spans="1:7" x14ac:dyDescent="0.25">
      <c r="A392">
        <v>77</v>
      </c>
      <c r="B392" t="s">
        <v>835</v>
      </c>
      <c r="C392" t="s">
        <v>831</v>
      </c>
      <c r="D392">
        <v>182</v>
      </c>
      <c r="E392">
        <v>2832.5</v>
      </c>
      <c r="F392">
        <f t="shared" si="6"/>
        <v>1</v>
      </c>
      <c r="G392" t="str">
        <f>STANDINGS_SB[[#This Row],[League]]&amp;STANDINGS_SB[[#This Row],[Team]]</f>
        <v>$150 Draft Champions Dec 24 1:00 pm Lg.3571EA Sports 17</v>
      </c>
    </row>
    <row r="393" spans="1:7" x14ac:dyDescent="0.25">
      <c r="A393">
        <v>98</v>
      </c>
      <c r="B393" t="s">
        <v>842</v>
      </c>
      <c r="C393" t="s">
        <v>831</v>
      </c>
      <c r="D393">
        <v>178</v>
      </c>
      <c r="E393">
        <v>2812.5</v>
      </c>
      <c r="F393">
        <f t="shared" si="6"/>
        <v>2</v>
      </c>
      <c r="G393" t="str">
        <f>STANDINGS_SB[[#This Row],[League]]&amp;STANDINGS_SB[[#This Row],[Team]]</f>
        <v>$150 Draft Champions Dec 24 1:00 pm Lg.3571SEMPER FI 9</v>
      </c>
    </row>
    <row r="394" spans="1:7" x14ac:dyDescent="0.25">
      <c r="A394">
        <v>366</v>
      </c>
      <c r="B394" t="s">
        <v>837</v>
      </c>
      <c r="C394" t="s">
        <v>831</v>
      </c>
      <c r="D394">
        <v>153</v>
      </c>
      <c r="E394">
        <v>2550.5</v>
      </c>
      <c r="F394">
        <f t="shared" si="6"/>
        <v>3</v>
      </c>
      <c r="G394" t="str">
        <f>STANDINGS_SB[[#This Row],[League]]&amp;STANDINGS_SB[[#This Row],[Team]]</f>
        <v>$150 Draft Champions Dec 24 1:00 pm Lg.3571Vermont Expos</v>
      </c>
    </row>
    <row r="395" spans="1:7" x14ac:dyDescent="0.25">
      <c r="A395">
        <v>546</v>
      </c>
      <c r="B395" t="s">
        <v>836</v>
      </c>
      <c r="C395" t="s">
        <v>831</v>
      </c>
      <c r="D395">
        <v>143</v>
      </c>
      <c r="E395">
        <v>2362.5</v>
      </c>
      <c r="F395">
        <f t="shared" si="6"/>
        <v>4</v>
      </c>
      <c r="G395" t="str">
        <f>STANDINGS_SB[[#This Row],[League]]&amp;STANDINGS_SB[[#This Row],[Team]]</f>
        <v>$150 Draft Champions Dec 24 1:00 pm Lg.3571KJ || DC2</v>
      </c>
    </row>
    <row r="396" spans="1:7" x14ac:dyDescent="0.25">
      <c r="A396">
        <v>666</v>
      </c>
      <c r="B396" t="s">
        <v>838</v>
      </c>
      <c r="C396" t="s">
        <v>831</v>
      </c>
      <c r="D396">
        <v>137</v>
      </c>
      <c r="E396">
        <v>2243.5</v>
      </c>
      <c r="F396">
        <f t="shared" si="6"/>
        <v>5</v>
      </c>
      <c r="G396" t="str">
        <f>STANDINGS_SB[[#This Row],[League]]&amp;STANDINGS_SB[[#This Row],[Team]]</f>
        <v>$150 Draft Champions Dec 24 1:00 pm Lg.3571Galileo</v>
      </c>
    </row>
    <row r="397" spans="1:7" x14ac:dyDescent="0.25">
      <c r="A397">
        <v>885</v>
      </c>
      <c r="B397" t="s">
        <v>840</v>
      </c>
      <c r="C397" t="s">
        <v>831</v>
      </c>
      <c r="D397">
        <v>129</v>
      </c>
      <c r="E397">
        <v>2015</v>
      </c>
      <c r="F397">
        <f t="shared" si="6"/>
        <v>6</v>
      </c>
      <c r="G397" t="str">
        <f>STANDINGS_SB[[#This Row],[League]]&amp;STANDINGS_SB[[#This Row],[Team]]</f>
        <v>$150 Draft Champions Dec 24 1:00 pm Lg.3571BK Mets DC 2</v>
      </c>
    </row>
    <row r="398" spans="1:7" x14ac:dyDescent="0.25">
      <c r="A398">
        <v>1332</v>
      </c>
      <c r="B398" t="s">
        <v>839</v>
      </c>
      <c r="C398" t="s">
        <v>831</v>
      </c>
      <c r="D398">
        <v>117</v>
      </c>
      <c r="E398">
        <v>1595.5</v>
      </c>
      <c r="F398">
        <f t="shared" si="6"/>
        <v>7</v>
      </c>
      <c r="G398" t="str">
        <f>STANDINGS_SB[[#This Row],[League]]&amp;STANDINGS_SB[[#This Row],[Team]]</f>
        <v>$150 Draft Champions Dec 24 1:00 pm Lg.3571The Achievers - DC 2</v>
      </c>
    </row>
    <row r="399" spans="1:7" x14ac:dyDescent="0.25">
      <c r="A399">
        <v>1384</v>
      </c>
      <c r="B399" t="s">
        <v>834</v>
      </c>
      <c r="C399" t="s">
        <v>831</v>
      </c>
      <c r="D399">
        <v>115</v>
      </c>
      <c r="E399">
        <v>1508.5</v>
      </c>
      <c r="F399">
        <f t="shared" si="6"/>
        <v>8</v>
      </c>
      <c r="G399" t="str">
        <f>STANDINGS_SB[[#This Row],[League]]&amp;STANDINGS_SB[[#This Row],[Team]]</f>
        <v>$150 Draft Champions Dec 24 1:00 pm Lg.3571ChipChopChip4</v>
      </c>
    </row>
    <row r="400" spans="1:7" x14ac:dyDescent="0.25">
      <c r="A400">
        <v>1538</v>
      </c>
      <c r="B400" t="s">
        <v>87</v>
      </c>
      <c r="C400" t="s">
        <v>831</v>
      </c>
      <c r="D400">
        <v>112</v>
      </c>
      <c r="E400">
        <v>1387</v>
      </c>
      <c r="F400">
        <f t="shared" si="6"/>
        <v>9</v>
      </c>
      <c r="G400" t="str">
        <f>STANDINGS_SB[[#This Row],[League]]&amp;STANDINGS_SB[[#This Row],[Team]]</f>
        <v>$150 Draft Champions Dec 24 1:00 pm Lg.3571The Northsiders</v>
      </c>
    </row>
    <row r="401" spans="1:7" x14ac:dyDescent="0.25">
      <c r="A401">
        <v>1818</v>
      </c>
      <c r="B401" t="s">
        <v>832</v>
      </c>
      <c r="C401" t="s">
        <v>831</v>
      </c>
      <c r="D401">
        <v>104</v>
      </c>
      <c r="E401">
        <v>1082.5</v>
      </c>
      <c r="F401">
        <f t="shared" si="6"/>
        <v>10</v>
      </c>
      <c r="G401" t="str">
        <f>STANDINGS_SB[[#This Row],[League]]&amp;STANDINGS_SB[[#This Row],[Team]]</f>
        <v>$150 Draft Champions Dec 24 1:00 pm Lg.3571JacuzziGeorge</v>
      </c>
    </row>
    <row r="402" spans="1:7" x14ac:dyDescent="0.25">
      <c r="A402">
        <v>2205</v>
      </c>
      <c r="B402" t="s">
        <v>830</v>
      </c>
      <c r="C402" t="s">
        <v>831</v>
      </c>
      <c r="D402">
        <v>94</v>
      </c>
      <c r="E402">
        <v>713</v>
      </c>
      <c r="F402">
        <f t="shared" si="6"/>
        <v>11</v>
      </c>
      <c r="G402" t="str">
        <f>STANDINGS_SB[[#This Row],[League]]&amp;STANDINGS_SB[[#This Row],[Team]]</f>
        <v>$150 Draft Champions Dec 24 1:00 pm Lg.3571Strike Force</v>
      </c>
    </row>
    <row r="403" spans="1:7" x14ac:dyDescent="0.25">
      <c r="A403">
        <v>2378</v>
      </c>
      <c r="B403" t="s">
        <v>841</v>
      </c>
      <c r="C403" t="s">
        <v>831</v>
      </c>
      <c r="D403">
        <v>88</v>
      </c>
      <c r="E403">
        <v>532</v>
      </c>
      <c r="F403">
        <f t="shared" si="6"/>
        <v>12</v>
      </c>
      <c r="G403" t="str">
        <f>STANDINGS_SB[[#This Row],[League]]&amp;STANDINGS_SB[[#This Row],[Team]]</f>
        <v>$150 Draft Champions Dec 24 1:00 pm Lg.3571Slip Stitches 2</v>
      </c>
    </row>
    <row r="404" spans="1:7" x14ac:dyDescent="0.25">
      <c r="A404">
        <v>2447</v>
      </c>
      <c r="B404" t="s">
        <v>833</v>
      </c>
      <c r="C404" t="s">
        <v>831</v>
      </c>
      <c r="D404">
        <v>85</v>
      </c>
      <c r="E404">
        <v>456.5</v>
      </c>
      <c r="F404">
        <f t="shared" si="6"/>
        <v>13</v>
      </c>
      <c r="G404" t="str">
        <f>STANDINGS_SB[[#This Row],[League]]&amp;STANDINGS_SB[[#This Row],[Team]]</f>
        <v>$150 Draft Champions Dec 24 1:00 pm Lg.3571Madcow - DC4</v>
      </c>
    </row>
    <row r="405" spans="1:7" x14ac:dyDescent="0.25">
      <c r="A405">
        <v>2574</v>
      </c>
      <c r="B405" t="s">
        <v>14</v>
      </c>
      <c r="C405" t="s">
        <v>831</v>
      </c>
      <c r="D405">
        <v>80</v>
      </c>
      <c r="E405">
        <v>340</v>
      </c>
      <c r="F405">
        <f t="shared" si="6"/>
        <v>14</v>
      </c>
      <c r="G405" t="str">
        <f>STANDINGS_SB[[#This Row],[League]]&amp;STANDINGS_SB[[#This Row],[Team]]</f>
        <v>$150 Draft Champions Dec 24 1:00 pm Lg.3571Team Martin</v>
      </c>
    </row>
    <row r="406" spans="1:7" x14ac:dyDescent="0.25">
      <c r="A406">
        <v>2751</v>
      </c>
      <c r="B406" t="s">
        <v>53</v>
      </c>
      <c r="C406" t="s">
        <v>831</v>
      </c>
      <c r="D406">
        <v>69</v>
      </c>
      <c r="E406">
        <v>155.5</v>
      </c>
      <c r="F406">
        <f t="shared" si="6"/>
        <v>15</v>
      </c>
      <c r="G406" t="str">
        <f>STANDINGS_SB[[#This Row],[League]]&amp;STANDINGS_SB[[#This Row],[Team]]</f>
        <v>$150 Draft Champions Dec 24 1:00 pm Lg.3571Baseball Furies</v>
      </c>
    </row>
    <row r="407" spans="1:7" x14ac:dyDescent="0.25">
      <c r="A407">
        <v>59</v>
      </c>
      <c r="B407" t="s">
        <v>848</v>
      </c>
      <c r="C407" t="s">
        <v>843</v>
      </c>
      <c r="D407">
        <v>188</v>
      </c>
      <c r="E407">
        <v>2853.5</v>
      </c>
      <c r="F407">
        <f t="shared" si="6"/>
        <v>1</v>
      </c>
      <c r="G407" t="str">
        <f>STANDINGS_SB[[#This Row],[League]]&amp;STANDINGS_SB[[#This Row],[Team]]</f>
        <v>$150 Draft Champions Dec 27 1:00 pm Lg.3572Wild Horse of the Osage</v>
      </c>
    </row>
    <row r="408" spans="1:7" x14ac:dyDescent="0.25">
      <c r="A408">
        <v>97</v>
      </c>
      <c r="B408" t="s">
        <v>17</v>
      </c>
      <c r="C408" t="s">
        <v>843</v>
      </c>
      <c r="D408">
        <v>178</v>
      </c>
      <c r="E408">
        <v>2812.5</v>
      </c>
      <c r="F408">
        <f t="shared" si="6"/>
        <v>2</v>
      </c>
      <c r="G408" t="str">
        <f>STANDINGS_SB[[#This Row],[League]]&amp;STANDINGS_SB[[#This Row],[Team]]</f>
        <v>$150 Draft Champions Dec 27 1:00 pm Lg.3572Millertime</v>
      </c>
    </row>
    <row r="409" spans="1:7" x14ac:dyDescent="0.25">
      <c r="A409">
        <v>212</v>
      </c>
      <c r="B409" t="s">
        <v>849</v>
      </c>
      <c r="C409" t="s">
        <v>843</v>
      </c>
      <c r="D409">
        <v>163</v>
      </c>
      <c r="E409">
        <v>2694.5</v>
      </c>
      <c r="F409">
        <f t="shared" si="6"/>
        <v>3</v>
      </c>
      <c r="G409" t="str">
        <f>STANDINGS_SB[[#This Row],[League]]&amp;STANDINGS_SB[[#This Row],[Team]]</f>
        <v>$150 Draft Champions Dec 27 1:00 pm Lg.3572Fred Lynn DC18 150</v>
      </c>
    </row>
    <row r="410" spans="1:7" x14ac:dyDescent="0.25">
      <c r="A410">
        <v>289</v>
      </c>
      <c r="B410" t="s">
        <v>148</v>
      </c>
      <c r="C410" t="s">
        <v>843</v>
      </c>
      <c r="D410">
        <v>158</v>
      </c>
      <c r="E410">
        <v>2622.5</v>
      </c>
      <c r="F410">
        <f t="shared" si="6"/>
        <v>4</v>
      </c>
      <c r="G410" t="str">
        <f>STANDINGS_SB[[#This Row],[League]]&amp;STANDINGS_SB[[#This Row],[Team]]</f>
        <v>$150 Draft Champions Dec 27 1:00 pm Lg.3572Ocular Keratitis DC1</v>
      </c>
    </row>
    <row r="411" spans="1:7" x14ac:dyDescent="0.25">
      <c r="A411">
        <v>802</v>
      </c>
      <c r="B411" t="s">
        <v>186</v>
      </c>
      <c r="C411" t="s">
        <v>843</v>
      </c>
      <c r="D411">
        <v>132</v>
      </c>
      <c r="E411">
        <v>2104</v>
      </c>
      <c r="F411">
        <f t="shared" si="6"/>
        <v>5</v>
      </c>
      <c r="G411" t="str">
        <f>STANDINGS_SB[[#This Row],[League]]&amp;STANDINGS_SB[[#This Row],[Team]]</f>
        <v>$150 Draft Champions Dec 27 1:00 pm Lg.3572LONG GONE</v>
      </c>
    </row>
    <row r="412" spans="1:7" x14ac:dyDescent="0.25">
      <c r="A412">
        <v>872</v>
      </c>
      <c r="B412" t="s">
        <v>850</v>
      </c>
      <c r="C412" t="s">
        <v>843</v>
      </c>
      <c r="D412">
        <v>130</v>
      </c>
      <c r="E412">
        <v>2042</v>
      </c>
      <c r="F412">
        <f t="shared" si="6"/>
        <v>6</v>
      </c>
      <c r="G412" t="str">
        <f>STANDINGS_SB[[#This Row],[League]]&amp;STANDINGS_SB[[#This Row],[Team]]</f>
        <v>$150 Draft Champions Dec 27 1:00 pm Lg.3572Statesboro Blues</v>
      </c>
    </row>
    <row r="413" spans="1:7" x14ac:dyDescent="0.25">
      <c r="A413">
        <v>1435</v>
      </c>
      <c r="B413" t="s">
        <v>851</v>
      </c>
      <c r="C413" t="s">
        <v>843</v>
      </c>
      <c r="D413">
        <v>114</v>
      </c>
      <c r="E413">
        <v>1461</v>
      </c>
      <c r="F413">
        <f t="shared" si="6"/>
        <v>7</v>
      </c>
      <c r="G413" t="str">
        <f>STANDINGS_SB[[#This Row],[League]]&amp;STANDINGS_SB[[#This Row],[Team]]</f>
        <v>$150 Draft Champions Dec 27 1:00 pm Lg.3572Giant Pig</v>
      </c>
    </row>
    <row r="414" spans="1:7" x14ac:dyDescent="0.25">
      <c r="A414">
        <v>1628</v>
      </c>
      <c r="B414" t="s">
        <v>151</v>
      </c>
      <c r="C414" t="s">
        <v>843</v>
      </c>
      <c r="D414">
        <v>110</v>
      </c>
      <c r="E414">
        <v>1298</v>
      </c>
      <c r="F414">
        <f t="shared" si="6"/>
        <v>8</v>
      </c>
      <c r="G414" t="str">
        <f>STANDINGS_SB[[#This Row],[League]]&amp;STANDINGS_SB[[#This Row],[Team]]</f>
        <v>$150 Draft Champions Dec 27 1:00 pm Lg.3572Thing 2</v>
      </c>
    </row>
    <row r="415" spans="1:7" x14ac:dyDescent="0.25">
      <c r="A415">
        <v>1745</v>
      </c>
      <c r="B415" t="s">
        <v>229</v>
      </c>
      <c r="C415" t="s">
        <v>843</v>
      </c>
      <c r="D415">
        <v>107</v>
      </c>
      <c r="E415">
        <v>1181.5</v>
      </c>
      <c r="F415">
        <f t="shared" si="6"/>
        <v>9</v>
      </c>
      <c r="G415" t="str">
        <f>STANDINGS_SB[[#This Row],[League]]&amp;STANDINGS_SB[[#This Row],[Team]]</f>
        <v>$150 Draft Champions Dec 27 1:00 pm Lg.3572The Minyan</v>
      </c>
    </row>
    <row r="416" spans="1:7" x14ac:dyDescent="0.25">
      <c r="A416">
        <v>1966</v>
      </c>
      <c r="B416" t="s">
        <v>185</v>
      </c>
      <c r="C416" t="s">
        <v>843</v>
      </c>
      <c r="D416">
        <v>100</v>
      </c>
      <c r="E416">
        <v>929.5</v>
      </c>
      <c r="F416">
        <f t="shared" si="6"/>
        <v>10</v>
      </c>
      <c r="G416" t="str">
        <f>STANDINGS_SB[[#This Row],[League]]&amp;STANDINGS_SB[[#This Row],[Team]]</f>
        <v>$150 Draft Champions Dec 27 1:00 pm Lg.3572Cococrispies</v>
      </c>
    </row>
    <row r="417" spans="1:7" x14ac:dyDescent="0.25">
      <c r="A417">
        <v>2115</v>
      </c>
      <c r="B417" t="s">
        <v>847</v>
      </c>
      <c r="C417" t="s">
        <v>843</v>
      </c>
      <c r="D417">
        <v>96</v>
      </c>
      <c r="E417">
        <v>784</v>
      </c>
      <c r="F417">
        <f t="shared" si="6"/>
        <v>11</v>
      </c>
      <c r="G417" t="str">
        <f>STANDINGS_SB[[#This Row],[League]]&amp;STANDINGS_SB[[#This Row],[Team]]</f>
        <v>$150 Draft Champions Dec 27 1:00 pm Lg.3572Charger Bar 2</v>
      </c>
    </row>
    <row r="418" spans="1:7" x14ac:dyDescent="0.25">
      <c r="A418">
        <v>2454</v>
      </c>
      <c r="B418" t="s">
        <v>846</v>
      </c>
      <c r="C418" t="s">
        <v>843</v>
      </c>
      <c r="D418">
        <v>85</v>
      </c>
      <c r="E418">
        <v>456.5</v>
      </c>
      <c r="F418">
        <f t="shared" si="6"/>
        <v>12</v>
      </c>
      <c r="G418" t="str">
        <f>STANDINGS_SB[[#This Row],[League]]&amp;STANDINGS_SB[[#This Row],[Team]]</f>
        <v>$150 Draft Champions Dec 27 1:00 pm Lg.3572Tall Timber DC18</v>
      </c>
    </row>
    <row r="419" spans="1:7" x14ac:dyDescent="0.25">
      <c r="A419">
        <v>2640</v>
      </c>
      <c r="B419" t="s">
        <v>127</v>
      </c>
      <c r="C419" t="s">
        <v>843</v>
      </c>
      <c r="D419">
        <v>76</v>
      </c>
      <c r="E419">
        <v>264.5</v>
      </c>
      <c r="F419">
        <f t="shared" si="6"/>
        <v>13</v>
      </c>
      <c r="G419" t="str">
        <f>STANDINGS_SB[[#This Row],[League]]&amp;STANDINGS_SB[[#This Row],[Team]]</f>
        <v>$150 Draft Champions Dec 27 1:00 pm Lg.3572Just An Old Vet</v>
      </c>
    </row>
    <row r="420" spans="1:7" x14ac:dyDescent="0.25">
      <c r="A420">
        <v>2748</v>
      </c>
      <c r="B420" t="s">
        <v>844</v>
      </c>
      <c r="C420" t="s">
        <v>843</v>
      </c>
      <c r="D420">
        <v>70</v>
      </c>
      <c r="E420">
        <v>165</v>
      </c>
      <c r="F420">
        <f t="shared" si="6"/>
        <v>14</v>
      </c>
      <c r="G420" t="str">
        <f>STANDINGS_SB[[#This Row],[League]]&amp;STANDINGS_SB[[#This Row],[Team]]</f>
        <v>$150 Draft Champions Dec 27 1:00 pm Lg.3572Risky Moles</v>
      </c>
    </row>
    <row r="421" spans="1:7" x14ac:dyDescent="0.25">
      <c r="A421">
        <v>2784</v>
      </c>
      <c r="B421" t="s">
        <v>845</v>
      </c>
      <c r="C421" t="s">
        <v>843</v>
      </c>
      <c r="D421">
        <v>66</v>
      </c>
      <c r="E421">
        <v>123.5</v>
      </c>
      <c r="F421">
        <f t="shared" si="6"/>
        <v>15</v>
      </c>
      <c r="G421" t="str">
        <f>STANDINGS_SB[[#This Row],[League]]&amp;STANDINGS_SB[[#This Row],[Team]]</f>
        <v>$150 Draft Champions Dec 27 1:00 pm Lg.3572Dizzy Esasky III</v>
      </c>
    </row>
    <row r="422" spans="1:7" x14ac:dyDescent="0.25">
      <c r="A422">
        <v>50</v>
      </c>
      <c r="B422" t="s">
        <v>52</v>
      </c>
      <c r="C422" t="s">
        <v>853</v>
      </c>
      <c r="D422">
        <v>190</v>
      </c>
      <c r="E422">
        <v>2863</v>
      </c>
      <c r="F422">
        <f t="shared" si="6"/>
        <v>1</v>
      </c>
      <c r="G422" t="str">
        <f>STANDINGS_SB[[#This Row],[League]]&amp;STANDINGS_SB[[#This Row],[Team]]</f>
        <v>$150 Draft Champions Dec 29 1:00 pm Lg.3574Tree Huggers</v>
      </c>
    </row>
    <row r="423" spans="1:7" x14ac:dyDescent="0.25">
      <c r="A423">
        <v>209</v>
      </c>
      <c r="B423" t="s">
        <v>859</v>
      </c>
      <c r="C423" t="s">
        <v>853</v>
      </c>
      <c r="D423">
        <v>164</v>
      </c>
      <c r="E423">
        <v>2705</v>
      </c>
      <c r="F423">
        <f t="shared" si="6"/>
        <v>2</v>
      </c>
      <c r="G423" t="str">
        <f>STANDINGS_SB[[#This Row],[League]]&amp;STANDINGS_SB[[#This Row],[Team]]</f>
        <v>$150 Draft Champions Dec 29 1:00 pm Lg.3574Team Floyd I</v>
      </c>
    </row>
    <row r="424" spans="1:7" x14ac:dyDescent="0.25">
      <c r="A424">
        <v>276</v>
      </c>
      <c r="B424" t="s">
        <v>852</v>
      </c>
      <c r="C424" t="s">
        <v>853</v>
      </c>
      <c r="D424">
        <v>159</v>
      </c>
      <c r="E424">
        <v>2639</v>
      </c>
      <c r="F424">
        <f t="shared" si="6"/>
        <v>3</v>
      </c>
      <c r="G424" t="str">
        <f>STANDINGS_SB[[#This Row],[League]]&amp;STANDINGS_SB[[#This Row],[Team]]</f>
        <v>$150 Draft Champions Dec 29 1:00 pm Lg.3574Team LeValley 2</v>
      </c>
    </row>
    <row r="425" spans="1:7" x14ac:dyDescent="0.25">
      <c r="A425">
        <v>662</v>
      </c>
      <c r="B425" t="s">
        <v>56</v>
      </c>
      <c r="C425" t="s">
        <v>853</v>
      </c>
      <c r="D425">
        <v>137</v>
      </c>
      <c r="E425">
        <v>2243.5</v>
      </c>
      <c r="F425">
        <f t="shared" si="6"/>
        <v>4</v>
      </c>
      <c r="G425" t="str">
        <f>STANDINGS_SB[[#This Row],[League]]&amp;STANDINGS_SB[[#This Row],[Team]]</f>
        <v>$150 Draft Champions Dec 29 1:00 pm Lg.3574DOUGHBOYS</v>
      </c>
    </row>
    <row r="426" spans="1:7" x14ac:dyDescent="0.25">
      <c r="A426">
        <v>951</v>
      </c>
      <c r="B426" t="s">
        <v>154</v>
      </c>
      <c r="C426" t="s">
        <v>853</v>
      </c>
      <c r="D426">
        <v>127</v>
      </c>
      <c r="E426">
        <v>1957.5</v>
      </c>
      <c r="F426">
        <f t="shared" si="6"/>
        <v>5</v>
      </c>
      <c r="G426" t="str">
        <f>STANDINGS_SB[[#This Row],[League]]&amp;STANDINGS_SB[[#This Row],[Team]]</f>
        <v>$150 Draft Champions Dec 29 1:00 pm Lg.3574GLG20s</v>
      </c>
    </row>
    <row r="427" spans="1:7" x14ac:dyDescent="0.25">
      <c r="A427">
        <v>1113</v>
      </c>
      <c r="B427" t="s">
        <v>854</v>
      </c>
      <c r="C427" t="s">
        <v>853</v>
      </c>
      <c r="D427">
        <v>122</v>
      </c>
      <c r="E427">
        <v>1779</v>
      </c>
      <c r="F427">
        <f t="shared" si="6"/>
        <v>6</v>
      </c>
      <c r="G427" t="str">
        <f>STANDINGS_SB[[#This Row],[League]]&amp;STANDINGS_SB[[#This Row],[Team]]</f>
        <v>$150 Draft Champions Dec 29 1:00 pm Lg.3574Absolute Truth</v>
      </c>
    </row>
    <row r="428" spans="1:7" x14ac:dyDescent="0.25">
      <c r="A428">
        <v>1413</v>
      </c>
      <c r="B428" t="s">
        <v>858</v>
      </c>
      <c r="C428" t="s">
        <v>853</v>
      </c>
      <c r="D428">
        <v>115</v>
      </c>
      <c r="E428">
        <v>1508.5</v>
      </c>
      <c r="F428">
        <f t="shared" si="6"/>
        <v>7</v>
      </c>
      <c r="G428" t="str">
        <f>STANDINGS_SB[[#This Row],[League]]&amp;STANDINGS_SB[[#This Row],[Team]]</f>
        <v>$150 Draft Champions Dec 29 1:00 pm Lg.3574The Olson Boys</v>
      </c>
    </row>
    <row r="429" spans="1:7" x14ac:dyDescent="0.25">
      <c r="A429">
        <v>1845</v>
      </c>
      <c r="B429" t="s">
        <v>857</v>
      </c>
      <c r="C429" t="s">
        <v>853</v>
      </c>
      <c r="D429">
        <v>104</v>
      </c>
      <c r="E429">
        <v>1082.5</v>
      </c>
      <c r="F429">
        <f t="shared" si="6"/>
        <v>8</v>
      </c>
      <c r="G429" t="str">
        <f>STANDINGS_SB[[#This Row],[League]]&amp;STANDINGS_SB[[#This Row],[Team]]</f>
        <v>$150 Draft Champions Dec 29 1:00 pm Lg.3574Vida's Blues 1</v>
      </c>
    </row>
    <row r="430" spans="1:7" x14ac:dyDescent="0.25">
      <c r="A430">
        <v>1871</v>
      </c>
      <c r="B430" t="s">
        <v>331</v>
      </c>
      <c r="C430" t="s">
        <v>853</v>
      </c>
      <c r="D430">
        <v>103</v>
      </c>
      <c r="E430">
        <v>1036.5</v>
      </c>
      <c r="F430">
        <f t="shared" si="6"/>
        <v>9</v>
      </c>
      <c r="G430" t="str">
        <f>STANDINGS_SB[[#This Row],[League]]&amp;STANDINGS_SB[[#This Row],[Team]]</f>
        <v>$150 Draft Champions Dec 29 1:00 pm Lg.3574Golden Sombreros</v>
      </c>
    </row>
    <row r="431" spans="1:7" x14ac:dyDescent="0.25">
      <c r="A431">
        <v>1907</v>
      </c>
      <c r="B431" t="s">
        <v>860</v>
      </c>
      <c r="C431" t="s">
        <v>853</v>
      </c>
      <c r="D431">
        <v>102</v>
      </c>
      <c r="E431">
        <v>993</v>
      </c>
      <c r="F431">
        <f t="shared" si="6"/>
        <v>10</v>
      </c>
      <c r="G431" t="str">
        <f>STANDINGS_SB[[#This Row],[League]]&amp;STANDINGS_SB[[#This Row],[Team]]</f>
        <v>$150 Draft Champions Dec 29 1:00 pm Lg.3574Cultured Hooligan 2</v>
      </c>
    </row>
    <row r="432" spans="1:7" x14ac:dyDescent="0.25">
      <c r="A432">
        <v>1947</v>
      </c>
      <c r="B432" t="s">
        <v>17</v>
      </c>
      <c r="C432" t="s">
        <v>853</v>
      </c>
      <c r="D432">
        <v>101</v>
      </c>
      <c r="E432">
        <v>962</v>
      </c>
      <c r="F432">
        <f t="shared" si="6"/>
        <v>11</v>
      </c>
      <c r="G432" t="str">
        <f>STANDINGS_SB[[#This Row],[League]]&amp;STANDINGS_SB[[#This Row],[Team]]</f>
        <v>$150 Draft Champions Dec 29 1:00 pm Lg.3574Millertime</v>
      </c>
    </row>
    <row r="433" spans="1:7" x14ac:dyDescent="0.25">
      <c r="A433">
        <v>2092</v>
      </c>
      <c r="B433" t="s">
        <v>855</v>
      </c>
      <c r="C433" t="s">
        <v>853</v>
      </c>
      <c r="D433">
        <v>97</v>
      </c>
      <c r="E433">
        <v>820</v>
      </c>
      <c r="F433">
        <f t="shared" si="6"/>
        <v>12</v>
      </c>
      <c r="G433" t="str">
        <f>STANDINGS_SB[[#This Row],[League]]&amp;STANDINGS_SB[[#This Row],[Team]]</f>
        <v>$150 Draft Champions Dec 29 1:00 pm Lg.3574McLovin</v>
      </c>
    </row>
    <row r="434" spans="1:7" x14ac:dyDescent="0.25">
      <c r="A434">
        <v>2473</v>
      </c>
      <c r="B434" t="s">
        <v>470</v>
      </c>
      <c r="C434" t="s">
        <v>853</v>
      </c>
      <c r="D434">
        <v>84</v>
      </c>
      <c r="E434">
        <v>429.5</v>
      </c>
      <c r="F434">
        <f t="shared" si="6"/>
        <v>13</v>
      </c>
      <c r="G434" t="str">
        <f>STANDINGS_SB[[#This Row],[League]]&amp;STANDINGS_SB[[#This Row],[Team]]</f>
        <v>$150 Draft Champions Dec 29 1:00 pm Lg.3574Brickdust</v>
      </c>
    </row>
    <row r="435" spans="1:7" x14ac:dyDescent="0.25">
      <c r="A435">
        <v>2693</v>
      </c>
      <c r="B435" t="s">
        <v>861</v>
      </c>
      <c r="C435" t="s">
        <v>853</v>
      </c>
      <c r="D435">
        <v>73</v>
      </c>
      <c r="E435">
        <v>211.5</v>
      </c>
      <c r="F435">
        <f t="shared" si="6"/>
        <v>14</v>
      </c>
      <c r="G435" t="str">
        <f>STANDINGS_SB[[#This Row],[League]]&amp;STANDINGS_SB[[#This Row],[Team]]</f>
        <v>$150 Draft Champions Dec 29 1:00 pm Lg.3574Donnie Ballgame</v>
      </c>
    </row>
    <row r="436" spans="1:7" x14ac:dyDescent="0.25">
      <c r="A436">
        <v>2889</v>
      </c>
      <c r="B436" t="s">
        <v>856</v>
      </c>
      <c r="C436" t="s">
        <v>853</v>
      </c>
      <c r="D436">
        <v>53</v>
      </c>
      <c r="E436">
        <v>22.5</v>
      </c>
      <c r="F436">
        <f t="shared" si="6"/>
        <v>15</v>
      </c>
      <c r="G436" t="str">
        <f>STANDINGS_SB[[#This Row],[League]]&amp;STANDINGS_SB[[#This Row],[Team]]</f>
        <v>$150 Draft Champions Dec 29 1:00 pm Lg.3574Sunshine Boys</v>
      </c>
    </row>
    <row r="437" spans="1:7" x14ac:dyDescent="0.25">
      <c r="A437">
        <v>271</v>
      </c>
      <c r="B437" t="s">
        <v>865</v>
      </c>
      <c r="C437" t="s">
        <v>863</v>
      </c>
      <c r="D437">
        <v>159</v>
      </c>
      <c r="E437">
        <v>2639</v>
      </c>
      <c r="F437">
        <f t="shared" si="6"/>
        <v>1</v>
      </c>
      <c r="G437" t="str">
        <f>STANDINGS_SB[[#This Row],[League]]&amp;STANDINGS_SB[[#This Row],[Team]]</f>
        <v>$150 Draft Champions Dec 30 1:00 pm Lg.3575Golden Bozos</v>
      </c>
    </row>
    <row r="438" spans="1:7" x14ac:dyDescent="0.25">
      <c r="A438">
        <v>328</v>
      </c>
      <c r="B438" t="s">
        <v>862</v>
      </c>
      <c r="C438" t="s">
        <v>863</v>
      </c>
      <c r="D438">
        <v>155</v>
      </c>
      <c r="E438">
        <v>2580</v>
      </c>
      <c r="F438">
        <f t="shared" si="6"/>
        <v>2</v>
      </c>
      <c r="G438" t="str">
        <f>STANDINGS_SB[[#This Row],[League]]&amp;STANDINGS_SB[[#This Row],[Team]]</f>
        <v>$150 Draft Champions Dec 30 1:00 pm Lg.3575Booyah Baseball</v>
      </c>
    </row>
    <row r="439" spans="1:7" x14ac:dyDescent="0.25">
      <c r="A439">
        <v>407</v>
      </c>
      <c r="B439" t="s">
        <v>134</v>
      </c>
      <c r="C439" t="s">
        <v>863</v>
      </c>
      <c r="D439">
        <v>150</v>
      </c>
      <c r="E439">
        <v>2502</v>
      </c>
      <c r="F439">
        <f t="shared" si="6"/>
        <v>3</v>
      </c>
      <c r="G439" t="str">
        <f>STANDINGS_SB[[#This Row],[League]]&amp;STANDINGS_SB[[#This Row],[Team]]</f>
        <v>$150 Draft Champions Dec 30 1:00 pm Lg.3575Forest Hills Fiends</v>
      </c>
    </row>
    <row r="440" spans="1:7" x14ac:dyDescent="0.25">
      <c r="A440">
        <v>488</v>
      </c>
      <c r="B440" t="s">
        <v>494</v>
      </c>
      <c r="C440" t="s">
        <v>863</v>
      </c>
      <c r="D440">
        <v>146</v>
      </c>
      <c r="E440">
        <v>2417.5</v>
      </c>
      <c r="F440">
        <f t="shared" si="6"/>
        <v>4</v>
      </c>
      <c r="G440" t="str">
        <f>STANDINGS_SB[[#This Row],[League]]&amp;STANDINGS_SB[[#This Row],[Team]]</f>
        <v>$150 Draft Champions Dec 30 1:00 pm Lg.3575Corleone</v>
      </c>
    </row>
    <row r="441" spans="1:7" x14ac:dyDescent="0.25">
      <c r="A441">
        <v>847</v>
      </c>
      <c r="B441" t="s">
        <v>508</v>
      </c>
      <c r="C441" t="s">
        <v>863</v>
      </c>
      <c r="D441">
        <v>131</v>
      </c>
      <c r="E441">
        <v>2074.5</v>
      </c>
      <c r="F441">
        <f t="shared" si="6"/>
        <v>5</v>
      </c>
      <c r="G441" t="str">
        <f>STANDINGS_SB[[#This Row],[League]]&amp;STANDINGS_SB[[#This Row],[Team]]</f>
        <v>$150 Draft Champions Dec 30 1:00 pm Lg.3575Team Robinson</v>
      </c>
    </row>
    <row r="442" spans="1:7" x14ac:dyDescent="0.25">
      <c r="A442">
        <v>856</v>
      </c>
      <c r="B442" t="s">
        <v>866</v>
      </c>
      <c r="C442" t="s">
        <v>863</v>
      </c>
      <c r="D442">
        <v>130</v>
      </c>
      <c r="E442">
        <v>2042</v>
      </c>
      <c r="F442">
        <f t="shared" si="6"/>
        <v>6</v>
      </c>
      <c r="G442" t="str">
        <f>STANDINGS_SB[[#This Row],[League]]&amp;STANDINGS_SB[[#This Row],[Team]]</f>
        <v>$150 Draft Champions Dec 30 1:00 pm Lg.3575Caseycausingchaos</v>
      </c>
    </row>
    <row r="443" spans="1:7" x14ac:dyDescent="0.25">
      <c r="A443">
        <v>1115</v>
      </c>
      <c r="B443" t="s">
        <v>480</v>
      </c>
      <c r="C443" t="s">
        <v>863</v>
      </c>
      <c r="D443">
        <v>122</v>
      </c>
      <c r="E443">
        <v>1779</v>
      </c>
      <c r="F443">
        <f t="shared" si="6"/>
        <v>7</v>
      </c>
      <c r="G443" t="str">
        <f>STANDINGS_SB[[#This Row],[League]]&amp;STANDINGS_SB[[#This Row],[Team]]</f>
        <v>$150 Draft Champions Dec 30 1:00 pm Lg.3575Boys of Summer</v>
      </c>
    </row>
    <row r="444" spans="1:7" x14ac:dyDescent="0.25">
      <c r="A444">
        <v>1171</v>
      </c>
      <c r="B444" t="s">
        <v>870</v>
      </c>
      <c r="C444" t="s">
        <v>863</v>
      </c>
      <c r="D444">
        <v>121</v>
      </c>
      <c r="E444">
        <v>1745.5</v>
      </c>
      <c r="F444">
        <f t="shared" si="6"/>
        <v>8</v>
      </c>
      <c r="G444" t="str">
        <f>STANDINGS_SB[[#This Row],[League]]&amp;STANDINGS_SB[[#This Row],[Team]]</f>
        <v>$150 Draft Champions Dec 30 1:00 pm Lg.3575The Achievers - DC 3</v>
      </c>
    </row>
    <row r="445" spans="1:7" x14ac:dyDescent="0.25">
      <c r="A445">
        <v>1417</v>
      </c>
      <c r="B445" t="s">
        <v>868</v>
      </c>
      <c r="C445" t="s">
        <v>863</v>
      </c>
      <c r="D445">
        <v>115</v>
      </c>
      <c r="E445">
        <v>1508.5</v>
      </c>
      <c r="F445">
        <f t="shared" si="6"/>
        <v>9</v>
      </c>
      <c r="G445" t="str">
        <f>STANDINGS_SB[[#This Row],[League]]&amp;STANDINGS_SB[[#This Row],[Team]]</f>
        <v>$150 Draft Champions Dec 30 1:00 pm Lg.3575Up in Smoke</v>
      </c>
    </row>
    <row r="446" spans="1:7" x14ac:dyDescent="0.25">
      <c r="A446">
        <v>1452</v>
      </c>
      <c r="B446" t="s">
        <v>867</v>
      </c>
      <c r="C446" t="s">
        <v>863</v>
      </c>
      <c r="D446">
        <v>114</v>
      </c>
      <c r="E446">
        <v>1461</v>
      </c>
      <c r="F446">
        <f t="shared" si="6"/>
        <v>10</v>
      </c>
      <c r="G446" t="str">
        <f>STANDINGS_SB[[#This Row],[League]]&amp;STANDINGS_SB[[#This Row],[Team]]</f>
        <v>$150 Draft Champions Dec 30 1:00 pm Lg.3575SauceBoy</v>
      </c>
    </row>
    <row r="447" spans="1:7" x14ac:dyDescent="0.25">
      <c r="A447">
        <v>1915</v>
      </c>
      <c r="B447" t="s">
        <v>864</v>
      </c>
      <c r="C447" t="s">
        <v>863</v>
      </c>
      <c r="D447">
        <v>102</v>
      </c>
      <c r="E447">
        <v>993</v>
      </c>
      <c r="F447">
        <f t="shared" si="6"/>
        <v>11</v>
      </c>
      <c r="G447" t="str">
        <f>STANDINGS_SB[[#This Row],[League]]&amp;STANDINGS_SB[[#This Row],[Team]]</f>
        <v>$150 Draft Champions Dec 30 1:00 pm Lg.3575Hungry Dogs Hunt Best</v>
      </c>
    </row>
    <row r="448" spans="1:7" x14ac:dyDescent="0.25">
      <c r="A448">
        <v>2412</v>
      </c>
      <c r="B448" t="s">
        <v>869</v>
      </c>
      <c r="C448" t="s">
        <v>863</v>
      </c>
      <c r="D448">
        <v>87</v>
      </c>
      <c r="E448">
        <v>508.5</v>
      </c>
      <c r="F448">
        <f t="shared" si="6"/>
        <v>12</v>
      </c>
      <c r="G448" t="str">
        <f>STANDINGS_SB[[#This Row],[League]]&amp;STANDINGS_SB[[#This Row],[Team]]</f>
        <v>$150 Draft Champions Dec 30 1:00 pm Lg.3575Tommy Boy</v>
      </c>
    </row>
    <row r="449" spans="1:7" x14ac:dyDescent="0.25">
      <c r="A449">
        <v>2654</v>
      </c>
      <c r="B449" t="s">
        <v>871</v>
      </c>
      <c r="C449" t="s">
        <v>863</v>
      </c>
      <c r="D449">
        <v>76</v>
      </c>
      <c r="E449">
        <v>264.5</v>
      </c>
      <c r="F449">
        <f t="shared" si="6"/>
        <v>13</v>
      </c>
      <c r="G449" t="str">
        <f>STANDINGS_SB[[#This Row],[League]]&amp;STANDINGS_SB[[#This Row],[Team]]</f>
        <v>$150 Draft Champions Dec 30 1:00 pm Lg.3575Unlisted</v>
      </c>
    </row>
    <row r="450" spans="1:7" x14ac:dyDescent="0.25">
      <c r="A450">
        <v>2740</v>
      </c>
      <c r="B450" t="s">
        <v>731</v>
      </c>
      <c r="C450" t="s">
        <v>863</v>
      </c>
      <c r="D450">
        <v>71</v>
      </c>
      <c r="E450">
        <v>177.5</v>
      </c>
      <c r="F450">
        <f t="shared" si="6"/>
        <v>14</v>
      </c>
      <c r="G450" t="str">
        <f>STANDINGS_SB[[#This Row],[League]]&amp;STANDINGS_SB[[#This Row],[Team]]</f>
        <v>$150 Draft Champions Dec 30 1:00 pm Lg.3575Team Owens</v>
      </c>
    </row>
    <row r="451" spans="1:7" x14ac:dyDescent="0.25">
      <c r="A451">
        <v>2876</v>
      </c>
      <c r="B451" t="s">
        <v>27</v>
      </c>
      <c r="C451" t="s">
        <v>863</v>
      </c>
      <c r="D451">
        <v>56</v>
      </c>
      <c r="E451">
        <v>34.5</v>
      </c>
      <c r="F451">
        <f t="shared" ref="F451:F514" si="7">IF(C451=C450,F450+1,1)</f>
        <v>15</v>
      </c>
      <c r="G451" t="str">
        <f>STANDINGS_SB[[#This Row],[League]]&amp;STANDINGS_SB[[#This Row],[Team]]</f>
        <v>$150 Draft Champions Dec 30 1:00 pm Lg.3575Team Brady</v>
      </c>
    </row>
    <row r="452" spans="1:7" x14ac:dyDescent="0.25">
      <c r="A452">
        <v>128</v>
      </c>
      <c r="B452" t="s">
        <v>875</v>
      </c>
      <c r="C452" t="s">
        <v>873</v>
      </c>
      <c r="D452">
        <v>174</v>
      </c>
      <c r="E452">
        <v>2786</v>
      </c>
      <c r="F452">
        <f t="shared" si="7"/>
        <v>1</v>
      </c>
      <c r="G452" t="str">
        <f>STANDINGS_SB[[#This Row],[League]]&amp;STANDINGS_SB[[#This Row],[Team]]</f>
        <v>$150 Draft Champions Express Feb 12 8:00 pm Lg.3692Trouble will find me</v>
      </c>
    </row>
    <row r="453" spans="1:7" x14ac:dyDescent="0.25">
      <c r="A453">
        <v>598</v>
      </c>
      <c r="B453" t="s">
        <v>878</v>
      </c>
      <c r="C453" t="s">
        <v>873</v>
      </c>
      <c r="D453">
        <v>140</v>
      </c>
      <c r="E453">
        <v>2310</v>
      </c>
      <c r="F453">
        <f t="shared" si="7"/>
        <v>2</v>
      </c>
      <c r="G453" t="str">
        <f>STANDINGS_SB[[#This Row],[League]]&amp;STANDINGS_SB[[#This Row],[Team]]</f>
        <v>$150 Draft Champions Express Feb 12 8:00 pm Lg.3692Les Brown</v>
      </c>
    </row>
    <row r="454" spans="1:7" x14ac:dyDescent="0.25">
      <c r="A454">
        <v>910</v>
      </c>
      <c r="B454" t="s">
        <v>37</v>
      </c>
      <c r="C454" t="s">
        <v>873</v>
      </c>
      <c r="D454">
        <v>128</v>
      </c>
      <c r="E454">
        <v>1987</v>
      </c>
      <c r="F454">
        <f t="shared" si="7"/>
        <v>3</v>
      </c>
      <c r="G454" t="str">
        <f>STANDINGS_SB[[#This Row],[League]]&amp;STANDINGS_SB[[#This Row],[Team]]</f>
        <v>$150 Draft Champions Express Feb 12 8:00 pm Lg.3692Bread Zeppelin</v>
      </c>
    </row>
    <row r="455" spans="1:7" x14ac:dyDescent="0.25">
      <c r="A455">
        <v>979</v>
      </c>
      <c r="B455" t="s">
        <v>874</v>
      </c>
      <c r="C455" t="s">
        <v>873</v>
      </c>
      <c r="D455">
        <v>126</v>
      </c>
      <c r="E455">
        <v>1921</v>
      </c>
      <c r="F455">
        <f t="shared" si="7"/>
        <v>4</v>
      </c>
      <c r="G455" t="str">
        <f>STANDINGS_SB[[#This Row],[League]]&amp;STANDINGS_SB[[#This Row],[Team]]</f>
        <v>$150 Draft Champions Express Feb 12 8:00 pm Lg.3692Lollygaggers DC2</v>
      </c>
    </row>
    <row r="456" spans="1:7" x14ac:dyDescent="0.25">
      <c r="A456">
        <v>1246</v>
      </c>
      <c r="B456" t="s">
        <v>7</v>
      </c>
      <c r="C456" t="s">
        <v>873</v>
      </c>
      <c r="D456">
        <v>119</v>
      </c>
      <c r="E456">
        <v>1677</v>
      </c>
      <c r="F456">
        <f t="shared" si="7"/>
        <v>5</v>
      </c>
      <c r="G456" t="str">
        <f>STANDINGS_SB[[#This Row],[League]]&amp;STANDINGS_SB[[#This Row],[Team]]</f>
        <v>$150 Draft Champions Express Feb 12 8:00 pm Lg.3692Team Miller</v>
      </c>
    </row>
    <row r="457" spans="1:7" x14ac:dyDescent="0.25">
      <c r="A457">
        <v>1293</v>
      </c>
      <c r="B457" t="s">
        <v>877</v>
      </c>
      <c r="C457" t="s">
        <v>873</v>
      </c>
      <c r="D457">
        <v>117</v>
      </c>
      <c r="E457">
        <v>1595.5</v>
      </c>
      <c r="F457">
        <f t="shared" si="7"/>
        <v>6</v>
      </c>
      <c r="G457" t="str">
        <f>STANDINGS_SB[[#This Row],[League]]&amp;STANDINGS_SB[[#This Row],[Team]]</f>
        <v>$150 Draft Champions Express Feb 12 8:00 pm Lg.36925 - the Hazel Charlies</v>
      </c>
    </row>
    <row r="458" spans="1:7" x14ac:dyDescent="0.25">
      <c r="A458">
        <v>1354</v>
      </c>
      <c r="B458" t="s">
        <v>872</v>
      </c>
      <c r="C458" t="s">
        <v>873</v>
      </c>
      <c r="D458">
        <v>116</v>
      </c>
      <c r="E458">
        <v>1552.5</v>
      </c>
      <c r="F458">
        <f t="shared" si="7"/>
        <v>7</v>
      </c>
      <c r="G458" t="str">
        <f>STANDINGS_SB[[#This Row],[League]]&amp;STANDINGS_SB[[#This Row],[Team]]</f>
        <v>$150 Draft Champions Express Feb 12 8:00 pm Lg.3692Grant1</v>
      </c>
    </row>
    <row r="459" spans="1:7" x14ac:dyDescent="0.25">
      <c r="A459">
        <v>1532</v>
      </c>
      <c r="B459" t="s">
        <v>879</v>
      </c>
      <c r="C459" t="s">
        <v>873</v>
      </c>
      <c r="D459">
        <v>112</v>
      </c>
      <c r="E459">
        <v>1387</v>
      </c>
      <c r="F459">
        <f t="shared" si="7"/>
        <v>8</v>
      </c>
      <c r="G459" t="str">
        <f>STANDINGS_SB[[#This Row],[League]]&amp;STANDINGS_SB[[#This Row],[Team]]</f>
        <v>$150 Draft Champions Express Feb 12 8:00 pm Lg.3692Team Kuberski2</v>
      </c>
    </row>
    <row r="460" spans="1:7" x14ac:dyDescent="0.25">
      <c r="A460">
        <v>1760</v>
      </c>
      <c r="B460" t="s">
        <v>882</v>
      </c>
      <c r="C460" t="s">
        <v>873</v>
      </c>
      <c r="D460">
        <v>106</v>
      </c>
      <c r="E460">
        <v>1149</v>
      </c>
      <c r="F460">
        <f t="shared" si="7"/>
        <v>9</v>
      </c>
      <c r="G460" t="str">
        <f>STANDINGS_SB[[#This Row],[League]]&amp;STANDINGS_SB[[#This Row],[Team]]</f>
        <v>$150 Draft Champions Express Feb 12 8:00 pm Lg.3692Macaroon</v>
      </c>
    </row>
    <row r="461" spans="1:7" x14ac:dyDescent="0.25">
      <c r="A461">
        <v>2171</v>
      </c>
      <c r="B461" t="s">
        <v>438</v>
      </c>
      <c r="C461" t="s">
        <v>873</v>
      </c>
      <c r="D461">
        <v>95</v>
      </c>
      <c r="E461">
        <v>747</v>
      </c>
      <c r="F461">
        <f t="shared" si="7"/>
        <v>10</v>
      </c>
      <c r="G461" t="str">
        <f>STANDINGS_SB[[#This Row],[League]]&amp;STANDINGS_SB[[#This Row],[Team]]</f>
        <v>$150 Draft Champions Express Feb 12 8:00 pm Lg.3692Surrender Dorothy! (4)</v>
      </c>
    </row>
    <row r="462" spans="1:7" x14ac:dyDescent="0.25">
      <c r="A462">
        <v>2490</v>
      </c>
      <c r="B462" t="s">
        <v>32</v>
      </c>
      <c r="C462" t="s">
        <v>873</v>
      </c>
      <c r="D462">
        <v>84</v>
      </c>
      <c r="E462">
        <v>429.5</v>
      </c>
      <c r="F462">
        <f t="shared" si="7"/>
        <v>11</v>
      </c>
      <c r="G462" t="str">
        <f>STANDINGS_SB[[#This Row],[League]]&amp;STANDINGS_SB[[#This Row],[Team]]</f>
        <v>$150 Draft Champions Express Feb 12 8:00 pm Lg.3692Team enfield</v>
      </c>
    </row>
    <row r="463" spans="1:7" x14ac:dyDescent="0.25">
      <c r="A463">
        <v>2686</v>
      </c>
      <c r="B463" t="s">
        <v>169</v>
      </c>
      <c r="C463" t="s">
        <v>873</v>
      </c>
      <c r="D463">
        <v>74</v>
      </c>
      <c r="E463">
        <v>227.5</v>
      </c>
      <c r="F463">
        <f t="shared" si="7"/>
        <v>12</v>
      </c>
      <c r="G463" t="str">
        <f>STANDINGS_SB[[#This Row],[League]]&amp;STANDINGS_SB[[#This Row],[Team]]</f>
        <v>$150 Draft Champions Express Feb 12 8:00 pm Lg.3692Team Malsch</v>
      </c>
    </row>
    <row r="464" spans="1:7" x14ac:dyDescent="0.25">
      <c r="A464">
        <v>2745</v>
      </c>
      <c r="B464" t="s">
        <v>880</v>
      </c>
      <c r="C464" t="s">
        <v>873</v>
      </c>
      <c r="D464">
        <v>70</v>
      </c>
      <c r="E464">
        <v>165</v>
      </c>
      <c r="F464">
        <f t="shared" si="7"/>
        <v>13</v>
      </c>
      <c r="G464" t="str">
        <f>STANDINGS_SB[[#This Row],[League]]&amp;STANDINGS_SB[[#This Row],[Team]]</f>
        <v>$150 Draft Champions Express Feb 12 8:00 pm Lg.3692Profloop4</v>
      </c>
    </row>
    <row r="465" spans="1:7" x14ac:dyDescent="0.25">
      <c r="A465">
        <v>2841</v>
      </c>
      <c r="B465" t="s">
        <v>881</v>
      </c>
      <c r="C465" t="s">
        <v>873</v>
      </c>
      <c r="D465">
        <v>62</v>
      </c>
      <c r="E465">
        <v>72</v>
      </c>
      <c r="F465">
        <f t="shared" si="7"/>
        <v>14</v>
      </c>
      <c r="G465" t="str">
        <f>STANDINGS_SB[[#This Row],[League]]&amp;STANDINGS_SB[[#This Row],[Team]]</f>
        <v>$150 Draft Champions Express Feb 12 8:00 pm Lg.3692Strange Brew Crew</v>
      </c>
    </row>
    <row r="466" spans="1:7" x14ac:dyDescent="0.25">
      <c r="A466">
        <v>2887</v>
      </c>
      <c r="B466" t="s">
        <v>876</v>
      </c>
      <c r="C466" t="s">
        <v>873</v>
      </c>
      <c r="D466">
        <v>54</v>
      </c>
      <c r="E466">
        <v>26</v>
      </c>
      <c r="F466">
        <f t="shared" si="7"/>
        <v>15</v>
      </c>
      <c r="G466" t="str">
        <f>STANDINGS_SB[[#This Row],[League]]&amp;STANDINGS_SB[[#This Row],[Team]]</f>
        <v>$150 Draft Champions Express Feb 12 8:00 pm Lg.3692Team Larimer</v>
      </c>
    </row>
    <row r="467" spans="1:7" x14ac:dyDescent="0.25">
      <c r="A467">
        <v>133</v>
      </c>
      <c r="B467" t="s">
        <v>889</v>
      </c>
      <c r="C467" t="s">
        <v>884</v>
      </c>
      <c r="D467">
        <v>173</v>
      </c>
      <c r="E467">
        <v>2780</v>
      </c>
      <c r="F467">
        <f t="shared" si="7"/>
        <v>1</v>
      </c>
      <c r="G467" t="str">
        <f>STANDINGS_SB[[#This Row],[League]]&amp;STANDINGS_SB[[#This Row],[Team]]</f>
        <v>$150 Draft Champions Express Feb 14 7:00 pm Lg.3707Team Thompson</v>
      </c>
    </row>
    <row r="468" spans="1:7" x14ac:dyDescent="0.25">
      <c r="A468">
        <v>247</v>
      </c>
      <c r="B468" t="s">
        <v>891</v>
      </c>
      <c r="C468" t="s">
        <v>884</v>
      </c>
      <c r="D468">
        <v>160</v>
      </c>
      <c r="E468">
        <v>2655.5</v>
      </c>
      <c r="F468">
        <f t="shared" si="7"/>
        <v>2</v>
      </c>
      <c r="G468" t="str">
        <f>STANDINGS_SB[[#This Row],[League]]&amp;STANDINGS_SB[[#This Row],[Team]]</f>
        <v>$150 Draft Champions Express Feb 14 7:00 pm Lg.3707Art of the Rifle</v>
      </c>
    </row>
    <row r="469" spans="1:7" x14ac:dyDescent="0.25">
      <c r="A469">
        <v>1002</v>
      </c>
      <c r="B469" t="s">
        <v>32</v>
      </c>
      <c r="C469" t="s">
        <v>884</v>
      </c>
      <c r="D469">
        <v>126</v>
      </c>
      <c r="E469">
        <v>1921</v>
      </c>
      <c r="F469">
        <f t="shared" si="7"/>
        <v>3</v>
      </c>
      <c r="G469" t="str">
        <f>STANDINGS_SB[[#This Row],[League]]&amp;STANDINGS_SB[[#This Row],[Team]]</f>
        <v>$150 Draft Champions Express Feb 14 7:00 pm Lg.3707Team enfield</v>
      </c>
    </row>
    <row r="470" spans="1:7" x14ac:dyDescent="0.25">
      <c r="A470">
        <v>1215</v>
      </c>
      <c r="B470" t="s">
        <v>888</v>
      </c>
      <c r="C470" t="s">
        <v>884</v>
      </c>
      <c r="D470">
        <v>119</v>
      </c>
      <c r="E470">
        <v>1677</v>
      </c>
      <c r="F470">
        <f t="shared" si="7"/>
        <v>4</v>
      </c>
      <c r="G470" t="str">
        <f>STANDINGS_SB[[#This Row],[League]]&amp;STANDINGS_SB[[#This Row],[Team]]</f>
        <v>$150 Draft Champions Express Feb 14 7:00 pm Lg.3707Blue Sam</v>
      </c>
    </row>
    <row r="471" spans="1:7" x14ac:dyDescent="0.25">
      <c r="A471">
        <v>1237</v>
      </c>
      <c r="B471" t="s">
        <v>887</v>
      </c>
      <c r="C471" t="s">
        <v>884</v>
      </c>
      <c r="D471">
        <v>119</v>
      </c>
      <c r="E471">
        <v>1677</v>
      </c>
      <c r="F471">
        <f t="shared" si="7"/>
        <v>5</v>
      </c>
      <c r="G471" t="str">
        <f>STANDINGS_SB[[#This Row],[League]]&amp;STANDINGS_SB[[#This Row],[Team]]</f>
        <v>$150 Draft Champions Express Feb 14 7:00 pm Lg.3707Nomads</v>
      </c>
    </row>
    <row r="472" spans="1:7" x14ac:dyDescent="0.25">
      <c r="A472">
        <v>1328</v>
      </c>
      <c r="B472" t="s">
        <v>107</v>
      </c>
      <c r="C472" t="s">
        <v>884</v>
      </c>
      <c r="D472">
        <v>117</v>
      </c>
      <c r="E472">
        <v>1595.5</v>
      </c>
      <c r="F472">
        <f t="shared" si="7"/>
        <v>6</v>
      </c>
      <c r="G472" t="str">
        <f>STANDINGS_SB[[#This Row],[League]]&amp;STANDINGS_SB[[#This Row],[Team]]</f>
        <v>$150 Draft Champions Express Feb 14 7:00 pm Lg.3707Team Scott</v>
      </c>
    </row>
    <row r="473" spans="1:7" x14ac:dyDescent="0.25">
      <c r="A473">
        <v>1359</v>
      </c>
      <c r="B473" t="s">
        <v>892</v>
      </c>
      <c r="C473" t="s">
        <v>884</v>
      </c>
      <c r="D473">
        <v>116</v>
      </c>
      <c r="E473">
        <v>1552.5</v>
      </c>
      <c r="F473">
        <f t="shared" si="7"/>
        <v>7</v>
      </c>
      <c r="G473" t="str">
        <f>STANDINGS_SB[[#This Row],[League]]&amp;STANDINGS_SB[[#This Row],[Team]]</f>
        <v>$150 Draft Champions Express Feb 14 7:00 pm Lg.3707Moz Boyz 14</v>
      </c>
    </row>
    <row r="474" spans="1:7" x14ac:dyDescent="0.25">
      <c r="A474">
        <v>1464</v>
      </c>
      <c r="B474" t="s">
        <v>886</v>
      </c>
      <c r="C474" t="s">
        <v>884</v>
      </c>
      <c r="D474">
        <v>114</v>
      </c>
      <c r="E474">
        <v>1461</v>
      </c>
      <c r="F474">
        <f t="shared" si="7"/>
        <v>8</v>
      </c>
      <c r="G474" t="str">
        <f>STANDINGS_SB[[#This Row],[League]]&amp;STANDINGS_SB[[#This Row],[Team]]</f>
        <v>$150 Draft Champions Express Feb 14 7:00 pm Lg.3707The Broward Bullies</v>
      </c>
    </row>
    <row r="475" spans="1:7" x14ac:dyDescent="0.25">
      <c r="A475">
        <v>1579</v>
      </c>
      <c r="B475" t="s">
        <v>128</v>
      </c>
      <c r="C475" t="s">
        <v>884</v>
      </c>
      <c r="D475">
        <v>111</v>
      </c>
      <c r="E475">
        <v>1343.5</v>
      </c>
      <c r="F475">
        <f t="shared" si="7"/>
        <v>9</v>
      </c>
      <c r="G475" t="str">
        <f>STANDINGS_SB[[#This Row],[League]]&amp;STANDINGS_SB[[#This Row],[Team]]</f>
        <v>$150 Draft Champions Express Feb 14 7:00 pm Lg.3707Team Boelkens</v>
      </c>
    </row>
    <row r="476" spans="1:7" x14ac:dyDescent="0.25">
      <c r="A476">
        <v>1594</v>
      </c>
      <c r="B476" t="s">
        <v>885</v>
      </c>
      <c r="C476" t="s">
        <v>884</v>
      </c>
      <c r="D476">
        <v>110</v>
      </c>
      <c r="E476">
        <v>1298</v>
      </c>
      <c r="F476">
        <f t="shared" si="7"/>
        <v>10</v>
      </c>
      <c r="G476" t="str">
        <f>STANDINGS_SB[[#This Row],[League]]&amp;STANDINGS_SB[[#This Row],[Team]]</f>
        <v>$150 Draft Champions Express Feb 14 7:00 pm Lg.37076 -The Justice Berrys C</v>
      </c>
    </row>
    <row r="477" spans="1:7" x14ac:dyDescent="0.25">
      <c r="A477">
        <v>1941</v>
      </c>
      <c r="B477" t="s">
        <v>512</v>
      </c>
      <c r="C477" t="s">
        <v>884</v>
      </c>
      <c r="D477">
        <v>101</v>
      </c>
      <c r="E477">
        <v>962</v>
      </c>
      <c r="F477">
        <f t="shared" si="7"/>
        <v>11</v>
      </c>
      <c r="G477" t="str">
        <f>STANDINGS_SB[[#This Row],[League]]&amp;STANDINGS_SB[[#This Row],[Team]]</f>
        <v>$150 Draft Champions Express Feb 14 7:00 pm Lg.3707Enter Sandman</v>
      </c>
    </row>
    <row r="478" spans="1:7" x14ac:dyDescent="0.25">
      <c r="A478">
        <v>2096</v>
      </c>
      <c r="B478" t="s">
        <v>584</v>
      </c>
      <c r="C478" t="s">
        <v>884</v>
      </c>
      <c r="D478">
        <v>97</v>
      </c>
      <c r="E478">
        <v>820</v>
      </c>
      <c r="F478">
        <f t="shared" si="7"/>
        <v>12</v>
      </c>
      <c r="G478" t="str">
        <f>STANDINGS_SB[[#This Row],[League]]&amp;STANDINGS_SB[[#This Row],[Team]]</f>
        <v>$150 Draft Champions Express Feb 14 7:00 pm Lg.3707Team Hughes</v>
      </c>
    </row>
    <row r="479" spans="1:7" x14ac:dyDescent="0.25">
      <c r="A479">
        <v>2376</v>
      </c>
      <c r="B479" t="s">
        <v>883</v>
      </c>
      <c r="C479" t="s">
        <v>884</v>
      </c>
      <c r="D479">
        <v>88</v>
      </c>
      <c r="E479">
        <v>532</v>
      </c>
      <c r="F479">
        <f t="shared" si="7"/>
        <v>13</v>
      </c>
      <c r="G479" t="str">
        <f>STANDINGS_SB[[#This Row],[League]]&amp;STANDINGS_SB[[#This Row],[Team]]</f>
        <v>$150 Draft Champions Express Feb 14 7:00 pm Lg.3707Out of Gas</v>
      </c>
    </row>
    <row r="480" spans="1:7" x14ac:dyDescent="0.25">
      <c r="A480">
        <v>2598</v>
      </c>
      <c r="B480" t="s">
        <v>98</v>
      </c>
      <c r="C480" t="s">
        <v>884</v>
      </c>
      <c r="D480">
        <v>79</v>
      </c>
      <c r="E480">
        <v>321</v>
      </c>
      <c r="F480">
        <f t="shared" si="7"/>
        <v>14</v>
      </c>
      <c r="G480" t="str">
        <f>STANDINGS_SB[[#This Row],[League]]&amp;STANDINGS_SB[[#This Row],[Team]]</f>
        <v>$150 Draft Champions Express Feb 14 7:00 pm Lg.3707Team Ward</v>
      </c>
    </row>
    <row r="481" spans="1:7" x14ac:dyDescent="0.25">
      <c r="A481">
        <v>2846</v>
      </c>
      <c r="B481" t="s">
        <v>890</v>
      </c>
      <c r="C481" t="s">
        <v>884</v>
      </c>
      <c r="D481">
        <v>62</v>
      </c>
      <c r="E481">
        <v>72</v>
      </c>
      <c r="F481">
        <f t="shared" si="7"/>
        <v>15</v>
      </c>
      <c r="G481" t="str">
        <f>STANDINGS_SB[[#This Row],[League]]&amp;STANDINGS_SB[[#This Row],[Team]]</f>
        <v>$150 Draft Champions Express Feb 14 7:00 pm Lg.3707To Kill a Marlon Byrd</v>
      </c>
    </row>
    <row r="482" spans="1:7" x14ac:dyDescent="0.25">
      <c r="A482">
        <v>36</v>
      </c>
      <c r="B482" t="s">
        <v>900</v>
      </c>
      <c r="C482" t="s">
        <v>893</v>
      </c>
      <c r="D482">
        <v>193</v>
      </c>
      <c r="E482">
        <v>2874.5</v>
      </c>
      <c r="F482">
        <f t="shared" si="7"/>
        <v>1</v>
      </c>
      <c r="G482" t="str">
        <f>STANDINGS_SB[[#This Row],[League]]&amp;STANDINGS_SB[[#This Row],[Team]]</f>
        <v>$150 Draft Champions Express Feb 19 8:00 pm Lg.3733BOSCH DC2</v>
      </c>
    </row>
    <row r="483" spans="1:7" x14ac:dyDescent="0.25">
      <c r="A483">
        <v>223</v>
      </c>
      <c r="B483" t="s">
        <v>902</v>
      </c>
      <c r="C483" t="s">
        <v>893</v>
      </c>
      <c r="D483">
        <v>162</v>
      </c>
      <c r="E483">
        <v>2681</v>
      </c>
      <c r="F483">
        <f t="shared" si="7"/>
        <v>2</v>
      </c>
      <c r="G483" t="str">
        <f>STANDINGS_SB[[#This Row],[League]]&amp;STANDINGS_SB[[#This Row],[Team]]</f>
        <v>$150 Draft Champions Express Feb 19 8:00 pm Lg.37334 - The Hazel Charlies 1000</v>
      </c>
    </row>
    <row r="484" spans="1:7" x14ac:dyDescent="0.25">
      <c r="A484">
        <v>305</v>
      </c>
      <c r="B484" t="s">
        <v>894</v>
      </c>
      <c r="C484" t="s">
        <v>893</v>
      </c>
      <c r="D484">
        <v>157</v>
      </c>
      <c r="E484">
        <v>2606</v>
      </c>
      <c r="F484">
        <f t="shared" si="7"/>
        <v>3</v>
      </c>
      <c r="G484" t="str">
        <f>STANDINGS_SB[[#This Row],[League]]&amp;STANDINGS_SB[[#This Row],[Team]]</f>
        <v>$150 Draft Champions Express Feb 19 8:00 pm Lg.3733Mary Ann's Hammocks</v>
      </c>
    </row>
    <row r="485" spans="1:7" x14ac:dyDescent="0.25">
      <c r="A485">
        <v>401</v>
      </c>
      <c r="B485" t="s">
        <v>37</v>
      </c>
      <c r="C485" t="s">
        <v>893</v>
      </c>
      <c r="D485">
        <v>150</v>
      </c>
      <c r="E485">
        <v>2502</v>
      </c>
      <c r="F485">
        <f t="shared" si="7"/>
        <v>4</v>
      </c>
      <c r="G485" t="str">
        <f>STANDINGS_SB[[#This Row],[League]]&amp;STANDINGS_SB[[#This Row],[Team]]</f>
        <v>$150 Draft Champions Express Feb 19 8:00 pm Lg.3733Bread Zeppelin</v>
      </c>
    </row>
    <row r="486" spans="1:7" x14ac:dyDescent="0.25">
      <c r="A486">
        <v>988</v>
      </c>
      <c r="B486" t="s">
        <v>130</v>
      </c>
      <c r="C486" t="s">
        <v>893</v>
      </c>
      <c r="D486">
        <v>126</v>
      </c>
      <c r="E486">
        <v>1921</v>
      </c>
      <c r="F486">
        <f t="shared" si="7"/>
        <v>5</v>
      </c>
      <c r="G486" t="str">
        <f>STANDINGS_SB[[#This Row],[League]]&amp;STANDINGS_SB[[#This Row],[Team]]</f>
        <v>$150 Draft Champions Express Feb 19 8:00 pm Lg.3733PTPers</v>
      </c>
    </row>
    <row r="487" spans="1:7" x14ac:dyDescent="0.25">
      <c r="A487">
        <v>1106</v>
      </c>
      <c r="B487" t="s">
        <v>895</v>
      </c>
      <c r="C487" t="s">
        <v>893</v>
      </c>
      <c r="D487">
        <v>123</v>
      </c>
      <c r="E487">
        <v>1820</v>
      </c>
      <c r="F487">
        <f t="shared" si="7"/>
        <v>6</v>
      </c>
      <c r="G487" t="str">
        <f>STANDINGS_SB[[#This Row],[League]]&amp;STANDINGS_SB[[#This Row],[Team]]</f>
        <v>$150 Draft Champions Express Feb 19 8:00 pm Lg.3733Thru Fosters Eyes</v>
      </c>
    </row>
    <row r="488" spans="1:7" x14ac:dyDescent="0.25">
      <c r="A488">
        <v>1336</v>
      </c>
      <c r="B488" t="s">
        <v>901</v>
      </c>
      <c r="C488" t="s">
        <v>893</v>
      </c>
      <c r="D488">
        <v>117</v>
      </c>
      <c r="E488">
        <v>1595.5</v>
      </c>
      <c r="F488">
        <f t="shared" si="7"/>
        <v>7</v>
      </c>
      <c r="G488" t="str">
        <f>STANDINGS_SB[[#This Row],[League]]&amp;STANDINGS_SB[[#This Row],[Team]]</f>
        <v>$150 Draft Champions Express Feb 19 8:00 pm Lg.3733brother</v>
      </c>
    </row>
    <row r="489" spans="1:7" x14ac:dyDescent="0.25">
      <c r="A489">
        <v>1681</v>
      </c>
      <c r="B489" t="s">
        <v>905</v>
      </c>
      <c r="C489" t="s">
        <v>893</v>
      </c>
      <c r="D489">
        <v>108</v>
      </c>
      <c r="E489">
        <v>1223</v>
      </c>
      <c r="F489">
        <f t="shared" si="7"/>
        <v>8</v>
      </c>
      <c r="G489" t="str">
        <f>STANDINGS_SB[[#This Row],[League]]&amp;STANDINGS_SB[[#This Row],[Team]]</f>
        <v>$150 Draft Champions Express Feb 19 8:00 pm Lg.3733LONG ISLAND DONS</v>
      </c>
    </row>
    <row r="490" spans="1:7" x14ac:dyDescent="0.25">
      <c r="A490">
        <v>1889</v>
      </c>
      <c r="B490" t="s">
        <v>898</v>
      </c>
      <c r="C490" t="s">
        <v>893</v>
      </c>
      <c r="D490">
        <v>103</v>
      </c>
      <c r="E490">
        <v>1036.5</v>
      </c>
      <c r="F490">
        <f t="shared" si="7"/>
        <v>9</v>
      </c>
      <c r="G490" t="str">
        <f>STANDINGS_SB[[#This Row],[League]]&amp;STANDINGS_SB[[#This Row],[Team]]</f>
        <v>$150 Draft Champions Express Feb 19 8:00 pm Lg.3733Team Asaro</v>
      </c>
    </row>
    <row r="491" spans="1:7" x14ac:dyDescent="0.25">
      <c r="A491">
        <v>1981</v>
      </c>
      <c r="B491" t="s">
        <v>192</v>
      </c>
      <c r="C491" t="s">
        <v>893</v>
      </c>
      <c r="D491">
        <v>100</v>
      </c>
      <c r="E491">
        <v>929.5</v>
      </c>
      <c r="F491">
        <f t="shared" si="7"/>
        <v>10</v>
      </c>
      <c r="G491" t="str">
        <f>STANDINGS_SB[[#This Row],[League]]&amp;STANDINGS_SB[[#This Row],[Team]]</f>
        <v>$150 Draft Champions Express Feb 19 8:00 pm Lg.3733Spike Curve</v>
      </c>
    </row>
    <row r="492" spans="1:7" x14ac:dyDescent="0.25">
      <c r="A492">
        <v>2168</v>
      </c>
      <c r="B492" t="s">
        <v>899</v>
      </c>
      <c r="C492" t="s">
        <v>893</v>
      </c>
      <c r="D492">
        <v>95</v>
      </c>
      <c r="E492">
        <v>747</v>
      </c>
      <c r="F492">
        <f t="shared" si="7"/>
        <v>11</v>
      </c>
      <c r="G492" t="str">
        <f>STANDINGS_SB[[#This Row],[League]]&amp;STANDINGS_SB[[#This Row],[Team]]</f>
        <v>$150 Draft Champions Express Feb 19 8:00 pm Lg.3733Roth1</v>
      </c>
    </row>
    <row r="493" spans="1:7" x14ac:dyDescent="0.25">
      <c r="A493">
        <v>2316</v>
      </c>
      <c r="B493" t="s">
        <v>897</v>
      </c>
      <c r="C493" t="s">
        <v>893</v>
      </c>
      <c r="D493">
        <v>90</v>
      </c>
      <c r="E493">
        <v>588.5</v>
      </c>
      <c r="F493">
        <f t="shared" si="7"/>
        <v>12</v>
      </c>
      <c r="G493" t="str">
        <f>STANDINGS_SB[[#This Row],[League]]&amp;STANDINGS_SB[[#This Row],[Team]]</f>
        <v>$150 Draft Champions Express Feb 19 8:00 pm Lg.3733Heyward no Lackey</v>
      </c>
    </row>
    <row r="494" spans="1:7" x14ac:dyDescent="0.25">
      <c r="A494">
        <v>2546</v>
      </c>
      <c r="B494" t="s">
        <v>904</v>
      </c>
      <c r="C494" t="s">
        <v>893</v>
      </c>
      <c r="D494">
        <v>81</v>
      </c>
      <c r="E494">
        <v>360</v>
      </c>
      <c r="F494">
        <f t="shared" si="7"/>
        <v>13</v>
      </c>
      <c r="G494" t="str">
        <f>STANDINGS_SB[[#This Row],[League]]&amp;STANDINGS_SB[[#This Row],[Team]]</f>
        <v>$150 Draft Champions Express Feb 19 8:00 pm Lg.3733Lunatic Fringe DC</v>
      </c>
    </row>
    <row r="495" spans="1:7" x14ac:dyDescent="0.25">
      <c r="A495">
        <v>2614</v>
      </c>
      <c r="B495" t="s">
        <v>896</v>
      </c>
      <c r="C495" t="s">
        <v>893</v>
      </c>
      <c r="D495">
        <v>78</v>
      </c>
      <c r="E495">
        <v>302.5</v>
      </c>
      <c r="F495">
        <f t="shared" si="7"/>
        <v>14</v>
      </c>
      <c r="G495" t="str">
        <f>STANDINGS_SB[[#This Row],[League]]&amp;STANDINGS_SB[[#This Row],[Team]]</f>
        <v>$150 Draft Champions Express Feb 19 8:00 pm Lg.3733Team Sellers</v>
      </c>
    </row>
    <row r="496" spans="1:7" x14ac:dyDescent="0.25">
      <c r="A496">
        <v>2735</v>
      </c>
      <c r="B496" t="s">
        <v>903</v>
      </c>
      <c r="C496" t="s">
        <v>893</v>
      </c>
      <c r="D496">
        <v>71</v>
      </c>
      <c r="E496">
        <v>177.5</v>
      </c>
      <c r="F496">
        <f t="shared" si="7"/>
        <v>15</v>
      </c>
      <c r="G496" t="str">
        <f>STANDINGS_SB[[#This Row],[League]]&amp;STANDINGS_SB[[#This Row],[Team]]</f>
        <v>$150 Draft Champions Express Feb 19 8:00 pm Lg.3733Sack No Chips</v>
      </c>
    </row>
    <row r="497" spans="1:7" x14ac:dyDescent="0.25">
      <c r="A497">
        <v>575</v>
      </c>
      <c r="B497" t="s">
        <v>915</v>
      </c>
      <c r="C497" t="s">
        <v>907</v>
      </c>
      <c r="D497">
        <v>141</v>
      </c>
      <c r="E497">
        <v>2330</v>
      </c>
      <c r="F497">
        <f t="shared" si="7"/>
        <v>1</v>
      </c>
      <c r="G497" t="str">
        <f>STANDINGS_SB[[#This Row],[League]]&amp;STANDINGS_SB[[#This Row],[Team]]</f>
        <v>$150 Draft Champions Express Feb 21 7:00 pm Lg.3746Data City Cache Hogs</v>
      </c>
    </row>
    <row r="498" spans="1:7" x14ac:dyDescent="0.25">
      <c r="A498">
        <v>700</v>
      </c>
      <c r="B498" t="s">
        <v>917</v>
      </c>
      <c r="C498" t="s">
        <v>907</v>
      </c>
      <c r="D498">
        <v>135</v>
      </c>
      <c r="E498">
        <v>2199.5</v>
      </c>
      <c r="F498">
        <f t="shared" si="7"/>
        <v>2</v>
      </c>
      <c r="G498" t="str">
        <f>STANDINGS_SB[[#This Row],[League]]&amp;STANDINGS_SB[[#This Row],[Team]]</f>
        <v>$150 Draft Champions Express Feb 21 7:00 pm Lg.3746BOSCH DC3</v>
      </c>
    </row>
    <row r="499" spans="1:7" x14ac:dyDescent="0.25">
      <c r="A499">
        <v>733</v>
      </c>
      <c r="B499" t="s">
        <v>910</v>
      </c>
      <c r="C499" t="s">
        <v>907</v>
      </c>
      <c r="D499">
        <v>134</v>
      </c>
      <c r="E499">
        <v>2167</v>
      </c>
      <c r="F499">
        <f t="shared" si="7"/>
        <v>3</v>
      </c>
      <c r="G499" t="str">
        <f>STANDINGS_SB[[#This Row],[League]]&amp;STANDINGS_SB[[#This Row],[Team]]</f>
        <v>$150 Draft Champions Express Feb 21 7:00 pm Lg.3746Carrasco Sauce</v>
      </c>
    </row>
    <row r="500" spans="1:7" x14ac:dyDescent="0.25">
      <c r="A500">
        <v>765</v>
      </c>
      <c r="B500" t="s">
        <v>912</v>
      </c>
      <c r="C500" t="s">
        <v>907</v>
      </c>
      <c r="D500">
        <v>133</v>
      </c>
      <c r="E500">
        <v>2131.5</v>
      </c>
      <c r="F500">
        <f t="shared" si="7"/>
        <v>4</v>
      </c>
      <c r="G500" t="str">
        <f>STANDINGS_SB[[#This Row],[League]]&amp;STANDINGS_SB[[#This Row],[Team]]</f>
        <v>$150 Draft Champions Express Feb 21 7:00 pm Lg.3746BIG RED MACHINE</v>
      </c>
    </row>
    <row r="501" spans="1:7" x14ac:dyDescent="0.25">
      <c r="A501">
        <v>1138</v>
      </c>
      <c r="B501" t="s">
        <v>916</v>
      </c>
      <c r="C501" t="s">
        <v>907</v>
      </c>
      <c r="D501">
        <v>122</v>
      </c>
      <c r="E501">
        <v>1779</v>
      </c>
      <c r="F501">
        <f t="shared" si="7"/>
        <v>5</v>
      </c>
      <c r="G501" t="str">
        <f>STANDINGS_SB[[#This Row],[League]]&amp;STANDINGS_SB[[#This Row],[Team]]</f>
        <v>$150 Draft Champions Express Feb 21 7:00 pm Lg.3746Panning for Goldschmidt</v>
      </c>
    </row>
    <row r="502" spans="1:7" x14ac:dyDescent="0.25">
      <c r="A502">
        <v>1209</v>
      </c>
      <c r="B502" t="s">
        <v>908</v>
      </c>
      <c r="C502" t="s">
        <v>907</v>
      </c>
      <c r="D502">
        <v>120</v>
      </c>
      <c r="E502">
        <v>1717</v>
      </c>
      <c r="F502">
        <f t="shared" si="7"/>
        <v>6</v>
      </c>
      <c r="G502" t="str">
        <f>STANDINGS_SB[[#This Row],[League]]&amp;STANDINGS_SB[[#This Row],[Team]]</f>
        <v>$150 Draft Champions Express Feb 21 7:00 pm Lg.3746esh dc2</v>
      </c>
    </row>
    <row r="503" spans="1:7" x14ac:dyDescent="0.25">
      <c r="A503">
        <v>1270</v>
      </c>
      <c r="B503" t="s">
        <v>906</v>
      </c>
      <c r="C503" t="s">
        <v>907</v>
      </c>
      <c r="D503">
        <v>118</v>
      </c>
      <c r="E503">
        <v>1635.5</v>
      </c>
      <c r="F503">
        <f t="shared" si="7"/>
        <v>7</v>
      </c>
      <c r="G503" t="str">
        <f>STANDINGS_SB[[#This Row],[League]]&amp;STANDINGS_SB[[#This Row],[Team]]</f>
        <v>$150 Draft Champions Express Feb 21 7:00 pm Lg.3746Hulk SMASH</v>
      </c>
    </row>
    <row r="504" spans="1:7" x14ac:dyDescent="0.25">
      <c r="A504">
        <v>1444</v>
      </c>
      <c r="B504" t="s">
        <v>146</v>
      </c>
      <c r="C504" t="s">
        <v>907</v>
      </c>
      <c r="D504">
        <v>114</v>
      </c>
      <c r="E504">
        <v>1461</v>
      </c>
      <c r="F504">
        <f t="shared" si="7"/>
        <v>8</v>
      </c>
      <c r="G504" t="str">
        <f>STANDINGS_SB[[#This Row],[League]]&amp;STANDINGS_SB[[#This Row],[Team]]</f>
        <v>$150 Draft Champions Express Feb 21 7:00 pm Lg.3746Las Vegas Blvd IV</v>
      </c>
    </row>
    <row r="505" spans="1:7" x14ac:dyDescent="0.25">
      <c r="A505">
        <v>1794</v>
      </c>
      <c r="B505" t="s">
        <v>186</v>
      </c>
      <c r="C505" t="s">
        <v>907</v>
      </c>
      <c r="D505">
        <v>105</v>
      </c>
      <c r="E505">
        <v>1118.5</v>
      </c>
      <c r="F505">
        <f t="shared" si="7"/>
        <v>9</v>
      </c>
      <c r="G505" t="str">
        <f>STANDINGS_SB[[#This Row],[League]]&amp;STANDINGS_SB[[#This Row],[Team]]</f>
        <v>$150 Draft Champions Express Feb 21 7:00 pm Lg.3746LONG GONE</v>
      </c>
    </row>
    <row r="506" spans="1:7" x14ac:dyDescent="0.25">
      <c r="A506">
        <v>1864</v>
      </c>
      <c r="B506" t="s">
        <v>909</v>
      </c>
      <c r="C506" t="s">
        <v>907</v>
      </c>
      <c r="D506">
        <v>103</v>
      </c>
      <c r="E506">
        <v>1036.5</v>
      </c>
      <c r="F506">
        <f t="shared" si="7"/>
        <v>10</v>
      </c>
      <c r="G506" t="str">
        <f>STANDINGS_SB[[#This Row],[League]]&amp;STANDINGS_SB[[#This Row],[Team]]</f>
        <v>$150 Draft Champions Express Feb 21 7:00 pm Lg.3746Diamond Cutters</v>
      </c>
    </row>
    <row r="507" spans="1:7" x14ac:dyDescent="0.25">
      <c r="A507">
        <v>1924</v>
      </c>
      <c r="B507" t="s">
        <v>88</v>
      </c>
      <c r="C507" t="s">
        <v>907</v>
      </c>
      <c r="D507">
        <v>102</v>
      </c>
      <c r="E507">
        <v>993</v>
      </c>
      <c r="F507">
        <f t="shared" si="7"/>
        <v>11</v>
      </c>
      <c r="G507" t="str">
        <f>STANDINGS_SB[[#This Row],[League]]&amp;STANDINGS_SB[[#This Row],[Team]]</f>
        <v>$150 Draft Champions Express Feb 21 7:00 pm Lg.3746Team Pellegrini</v>
      </c>
    </row>
    <row r="508" spans="1:7" x14ac:dyDescent="0.25">
      <c r="A508">
        <v>2160</v>
      </c>
      <c r="B508" t="s">
        <v>911</v>
      </c>
      <c r="C508" t="s">
        <v>907</v>
      </c>
      <c r="D508">
        <v>95</v>
      </c>
      <c r="E508">
        <v>747</v>
      </c>
      <c r="F508">
        <f t="shared" si="7"/>
        <v>12</v>
      </c>
      <c r="G508" t="str">
        <f>STANDINGS_SB[[#This Row],[League]]&amp;STANDINGS_SB[[#This Row],[Team]]</f>
        <v>$150 Draft Champions Express Feb 21 7:00 pm Lg.3746Lady Rainicorn</v>
      </c>
    </row>
    <row r="509" spans="1:7" x14ac:dyDescent="0.25">
      <c r="A509">
        <v>2292</v>
      </c>
      <c r="B509" t="s">
        <v>918</v>
      </c>
      <c r="C509" t="s">
        <v>907</v>
      </c>
      <c r="D509">
        <v>91</v>
      </c>
      <c r="E509">
        <v>622.5</v>
      </c>
      <c r="F509">
        <f t="shared" si="7"/>
        <v>13</v>
      </c>
      <c r="G509" t="str">
        <f>STANDINGS_SB[[#This Row],[League]]&amp;STANDINGS_SB[[#This Row],[Team]]</f>
        <v>$150 Draft Champions Express Feb 21 7:00 pm Lg.3746Team Carlone</v>
      </c>
    </row>
    <row r="510" spans="1:7" x14ac:dyDescent="0.25">
      <c r="A510">
        <v>2700</v>
      </c>
      <c r="B510" t="s">
        <v>913</v>
      </c>
      <c r="C510" t="s">
        <v>907</v>
      </c>
      <c r="D510">
        <v>73</v>
      </c>
      <c r="E510">
        <v>211.5</v>
      </c>
      <c r="F510">
        <f t="shared" si="7"/>
        <v>14</v>
      </c>
      <c r="G510" t="str">
        <f>STANDINGS_SB[[#This Row],[League]]&amp;STANDINGS_SB[[#This Row],[Team]]</f>
        <v>$150 Draft Champions Express Feb 21 7:00 pm Lg.3746Rocky Mountain High</v>
      </c>
    </row>
    <row r="511" spans="1:7" x14ac:dyDescent="0.25">
      <c r="A511">
        <v>2905</v>
      </c>
      <c r="B511" t="s">
        <v>914</v>
      </c>
      <c r="C511" t="s">
        <v>907</v>
      </c>
      <c r="D511">
        <v>42</v>
      </c>
      <c r="E511">
        <v>6</v>
      </c>
      <c r="F511">
        <f t="shared" si="7"/>
        <v>15</v>
      </c>
      <c r="G511" t="str">
        <f>STANDINGS_SB[[#This Row],[League]]&amp;STANDINGS_SB[[#This Row],[Team]]</f>
        <v>$150 Draft Champions Express Feb 21 7:00 pm Lg.3746Wiffle 102</v>
      </c>
    </row>
    <row r="512" spans="1:7" x14ac:dyDescent="0.25">
      <c r="A512">
        <v>62</v>
      </c>
      <c r="B512" t="s">
        <v>926</v>
      </c>
      <c r="C512" t="s">
        <v>920</v>
      </c>
      <c r="D512">
        <v>186</v>
      </c>
      <c r="E512">
        <v>2849.5</v>
      </c>
      <c r="F512">
        <f t="shared" si="7"/>
        <v>1</v>
      </c>
      <c r="G512" t="str">
        <f>STANDINGS_SB[[#This Row],[League]]&amp;STANDINGS_SB[[#This Row],[Team]]</f>
        <v>$150 Draft Champions Express Feb 26 8:00 pm Lg.3774SEMPER FI 12</v>
      </c>
    </row>
    <row r="513" spans="1:7" x14ac:dyDescent="0.25">
      <c r="A513">
        <v>173</v>
      </c>
      <c r="B513" t="s">
        <v>347</v>
      </c>
      <c r="C513" t="s">
        <v>920</v>
      </c>
      <c r="D513">
        <v>167</v>
      </c>
      <c r="E513">
        <v>2737</v>
      </c>
      <c r="F513">
        <f t="shared" si="7"/>
        <v>2</v>
      </c>
      <c r="G513" t="str">
        <f>STANDINGS_SB[[#This Row],[League]]&amp;STANDINGS_SB[[#This Row],[Team]]</f>
        <v>$150 Draft Champions Express Feb 26 8:00 pm Lg.3774Plati-puses</v>
      </c>
    </row>
    <row r="514" spans="1:7" x14ac:dyDescent="0.25">
      <c r="A514">
        <v>396</v>
      </c>
      <c r="B514" t="s">
        <v>924</v>
      </c>
      <c r="C514" t="s">
        <v>920</v>
      </c>
      <c r="D514">
        <v>151</v>
      </c>
      <c r="E514">
        <v>2521</v>
      </c>
      <c r="F514">
        <f t="shared" si="7"/>
        <v>3</v>
      </c>
      <c r="G514" t="str">
        <f>STANDINGS_SB[[#This Row],[League]]&amp;STANDINGS_SB[[#This Row],[Team]]</f>
        <v>$150 Draft Champions Express Feb 26 8:00 pm Lg.3774Team McRae</v>
      </c>
    </row>
    <row r="515" spans="1:7" x14ac:dyDescent="0.25">
      <c r="A515">
        <v>491</v>
      </c>
      <c r="B515" t="s">
        <v>928</v>
      </c>
      <c r="C515" t="s">
        <v>920</v>
      </c>
      <c r="D515">
        <v>146</v>
      </c>
      <c r="E515">
        <v>2417.5</v>
      </c>
      <c r="F515">
        <f t="shared" ref="F515:F578" si="8">IF(C515=C514,F514+1,1)</f>
        <v>4</v>
      </c>
      <c r="G515" t="str">
        <f>STANDINGS_SB[[#This Row],[League]]&amp;STANDINGS_SB[[#This Row],[Team]]</f>
        <v>$150 Draft Champions Express Feb 26 8:00 pm Lg.3774Hosers</v>
      </c>
    </row>
    <row r="516" spans="1:7" x14ac:dyDescent="0.25">
      <c r="A516">
        <v>1304</v>
      </c>
      <c r="B516" t="s">
        <v>930</v>
      </c>
      <c r="C516" t="s">
        <v>920</v>
      </c>
      <c r="D516">
        <v>117</v>
      </c>
      <c r="E516">
        <v>1595.5</v>
      </c>
      <c r="F516">
        <f t="shared" si="8"/>
        <v>5</v>
      </c>
      <c r="G516" t="str">
        <f>STANDINGS_SB[[#This Row],[League]]&amp;STANDINGS_SB[[#This Row],[Team]]</f>
        <v>$150 Draft Champions Express Feb 26 8:00 pm Lg.3774Duda Where's My Car?</v>
      </c>
    </row>
    <row r="517" spans="1:7" x14ac:dyDescent="0.25">
      <c r="A517">
        <v>1310</v>
      </c>
      <c r="B517" t="s">
        <v>921</v>
      </c>
      <c r="C517" t="s">
        <v>920</v>
      </c>
      <c r="D517">
        <v>117</v>
      </c>
      <c r="E517">
        <v>1595.5</v>
      </c>
      <c r="F517">
        <f t="shared" si="8"/>
        <v>6</v>
      </c>
      <c r="G517" t="str">
        <f>STANDINGS_SB[[#This Row],[League]]&amp;STANDINGS_SB[[#This Row],[Team]]</f>
        <v>$150 Draft Champions Express Feb 26 8:00 pm Lg.3774MPG16B</v>
      </c>
    </row>
    <row r="518" spans="1:7" x14ac:dyDescent="0.25">
      <c r="A518">
        <v>1371</v>
      </c>
      <c r="B518" t="s">
        <v>412</v>
      </c>
      <c r="C518" t="s">
        <v>920</v>
      </c>
      <c r="D518">
        <v>116</v>
      </c>
      <c r="E518">
        <v>1552.5</v>
      </c>
      <c r="F518">
        <f t="shared" si="8"/>
        <v>7</v>
      </c>
      <c r="G518" t="str">
        <f>STANDINGS_SB[[#This Row],[League]]&amp;STANDINGS_SB[[#This Row],[Team]]</f>
        <v>$150 Draft Champions Express Feb 26 8:00 pm Lg.3774Team Koerner</v>
      </c>
    </row>
    <row r="519" spans="1:7" x14ac:dyDescent="0.25">
      <c r="A519">
        <v>1887</v>
      </c>
      <c r="B519" t="s">
        <v>929</v>
      </c>
      <c r="C519" t="s">
        <v>920</v>
      </c>
      <c r="D519">
        <v>103</v>
      </c>
      <c r="E519">
        <v>1036.5</v>
      </c>
      <c r="F519">
        <f t="shared" si="8"/>
        <v>8</v>
      </c>
      <c r="G519" t="str">
        <f>STANDINGS_SB[[#This Row],[League]]&amp;STANDINGS_SB[[#This Row],[Team]]</f>
        <v>$150 Draft Champions Express Feb 26 8:00 pm Lg.3774TEAM SUCK</v>
      </c>
    </row>
    <row r="520" spans="1:7" x14ac:dyDescent="0.25">
      <c r="A520">
        <v>2091</v>
      </c>
      <c r="B520" t="s">
        <v>927</v>
      </c>
      <c r="C520" t="s">
        <v>920</v>
      </c>
      <c r="D520">
        <v>97</v>
      </c>
      <c r="E520">
        <v>820</v>
      </c>
      <c r="F520">
        <f t="shared" si="8"/>
        <v>9</v>
      </c>
      <c r="G520" t="str">
        <f>STANDINGS_SB[[#This Row],[League]]&amp;STANDINGS_SB[[#This Row],[Team]]</f>
        <v>$150 Draft Champions Express Feb 26 8:00 pm Lg.3774Ks Galore</v>
      </c>
    </row>
    <row r="521" spans="1:7" x14ac:dyDescent="0.25">
      <c r="A521">
        <v>2103</v>
      </c>
      <c r="B521" t="s">
        <v>925</v>
      </c>
      <c r="C521" t="s">
        <v>920</v>
      </c>
      <c r="D521">
        <v>97</v>
      </c>
      <c r="E521">
        <v>820</v>
      </c>
      <c r="F521">
        <f t="shared" si="8"/>
        <v>10</v>
      </c>
      <c r="G521" t="str">
        <f>STANDINGS_SB[[#This Row],[League]]&amp;STANDINGS_SB[[#This Row],[Team]]</f>
        <v>$150 Draft Champions Express Feb 26 8:00 pm Lg.3774The Hypetrain to Loserville</v>
      </c>
    </row>
    <row r="522" spans="1:7" x14ac:dyDescent="0.25">
      <c r="A522">
        <v>2486</v>
      </c>
      <c r="B522" t="s">
        <v>458</v>
      </c>
      <c r="C522" t="s">
        <v>920</v>
      </c>
      <c r="D522">
        <v>84</v>
      </c>
      <c r="E522">
        <v>429.5</v>
      </c>
      <c r="F522">
        <f t="shared" si="8"/>
        <v>11</v>
      </c>
      <c r="G522" t="str">
        <f>STANDINGS_SB[[#This Row],[League]]&amp;STANDINGS_SB[[#This Row],[Team]]</f>
        <v>$150 Draft Champions Express Feb 26 8:00 pm Lg.3774Team Chandar</v>
      </c>
    </row>
    <row r="523" spans="1:7" x14ac:dyDescent="0.25">
      <c r="A523">
        <v>2518</v>
      </c>
      <c r="B523" t="s">
        <v>923</v>
      </c>
      <c r="C523" t="s">
        <v>920</v>
      </c>
      <c r="D523">
        <v>82</v>
      </c>
      <c r="E523">
        <v>383.5</v>
      </c>
      <c r="F523">
        <f t="shared" si="8"/>
        <v>12</v>
      </c>
      <c r="G523" t="str">
        <f>STANDINGS_SB[[#This Row],[League]]&amp;STANDINGS_SB[[#This Row],[Team]]</f>
        <v>$150 Draft Champions Express Feb 26 8:00 pm Lg.3774Bad News Bears</v>
      </c>
    </row>
    <row r="524" spans="1:7" x14ac:dyDescent="0.25">
      <c r="A524">
        <v>2575</v>
      </c>
      <c r="B524" t="s">
        <v>76</v>
      </c>
      <c r="C524" t="s">
        <v>920</v>
      </c>
      <c r="D524">
        <v>80</v>
      </c>
      <c r="E524">
        <v>340</v>
      </c>
      <c r="F524">
        <f t="shared" si="8"/>
        <v>13</v>
      </c>
      <c r="G524" t="str">
        <f>STANDINGS_SB[[#This Row],[League]]&amp;STANDINGS_SB[[#This Row],[Team]]</f>
        <v>$150 Draft Champions Express Feb 26 8:00 pm Lg.3774Team Peterson</v>
      </c>
    </row>
    <row r="525" spans="1:7" x14ac:dyDescent="0.25">
      <c r="A525">
        <v>2718</v>
      </c>
      <c r="B525" t="s">
        <v>922</v>
      </c>
      <c r="C525" t="s">
        <v>920</v>
      </c>
      <c r="D525">
        <v>72</v>
      </c>
      <c r="E525">
        <v>194.5</v>
      </c>
      <c r="F525">
        <f t="shared" si="8"/>
        <v>14</v>
      </c>
      <c r="G525" t="str">
        <f>STANDINGS_SB[[#This Row],[League]]&amp;STANDINGS_SB[[#This Row],[Team]]</f>
        <v>$150 Draft Champions Express Feb 26 8:00 pm Lg.3774Rayn Man</v>
      </c>
    </row>
    <row r="526" spans="1:7" x14ac:dyDescent="0.25">
      <c r="A526">
        <v>2770</v>
      </c>
      <c r="B526" t="s">
        <v>919</v>
      </c>
      <c r="C526" t="s">
        <v>920</v>
      </c>
      <c r="D526">
        <v>68</v>
      </c>
      <c r="E526">
        <v>144.5</v>
      </c>
      <c r="F526">
        <f t="shared" si="8"/>
        <v>15</v>
      </c>
      <c r="G526" t="str">
        <f>STANDINGS_SB[[#This Row],[League]]&amp;STANDINGS_SB[[#This Row],[Team]]</f>
        <v>$150 Draft Champions Express Feb 26 8:00 pm Lg.3774Thieves and Liars</v>
      </c>
    </row>
    <row r="527" spans="1:7" x14ac:dyDescent="0.25">
      <c r="A527">
        <v>66</v>
      </c>
      <c r="B527" t="s">
        <v>941</v>
      </c>
      <c r="C527" t="s">
        <v>932</v>
      </c>
      <c r="D527">
        <v>185</v>
      </c>
      <c r="E527">
        <v>2846</v>
      </c>
      <c r="F527">
        <f t="shared" si="8"/>
        <v>1</v>
      </c>
      <c r="G527" t="str">
        <f>STANDINGS_SB[[#This Row],[League]]&amp;STANDINGS_SB[[#This Row],[Team]]</f>
        <v>$150 Draft Champions Express Feb 28 7:00 pm Lg.3755Starfishmn 0228X</v>
      </c>
    </row>
    <row r="528" spans="1:7" x14ac:dyDescent="0.25">
      <c r="A528">
        <v>374</v>
      </c>
      <c r="B528" t="s">
        <v>935</v>
      </c>
      <c r="C528" t="s">
        <v>932</v>
      </c>
      <c r="D528">
        <v>152</v>
      </c>
      <c r="E528">
        <v>2535.5</v>
      </c>
      <c r="F528">
        <f t="shared" si="8"/>
        <v>2</v>
      </c>
      <c r="G528" t="str">
        <f>STANDINGS_SB[[#This Row],[League]]&amp;STANDINGS_SB[[#This Row],[Team]]</f>
        <v>$150 Draft Champions Express Feb 28 7:00 pm Lg.3755Gamble Owns You</v>
      </c>
    </row>
    <row r="529" spans="1:7" x14ac:dyDescent="0.25">
      <c r="A529">
        <v>383</v>
      </c>
      <c r="B529">
        <v>22222</v>
      </c>
      <c r="C529" t="s">
        <v>932</v>
      </c>
      <c r="D529">
        <v>151</v>
      </c>
      <c r="E529">
        <v>2521</v>
      </c>
      <c r="F529">
        <f t="shared" si="8"/>
        <v>3</v>
      </c>
      <c r="G529" t="str">
        <f>STANDINGS_SB[[#This Row],[League]]&amp;STANDINGS_SB[[#This Row],[Team]]</f>
        <v>$150 Draft Champions Express Feb 28 7:00 pm Lg.375522222</v>
      </c>
    </row>
    <row r="530" spans="1:7" x14ac:dyDescent="0.25">
      <c r="A530">
        <v>508</v>
      </c>
      <c r="B530" t="s">
        <v>931</v>
      </c>
      <c r="C530" t="s">
        <v>932</v>
      </c>
      <c r="D530">
        <v>145</v>
      </c>
      <c r="E530">
        <v>2399.5</v>
      </c>
      <c r="F530">
        <f t="shared" si="8"/>
        <v>4</v>
      </c>
      <c r="G530" t="str">
        <f>STANDINGS_SB[[#This Row],[League]]&amp;STANDINGS_SB[[#This Row],[Team]]</f>
        <v>$150 Draft Champions Express Feb 28 7:00 pm Lg.3755Lucky # 7</v>
      </c>
    </row>
    <row r="531" spans="1:7" x14ac:dyDescent="0.25">
      <c r="A531">
        <v>586</v>
      </c>
      <c r="B531" t="s">
        <v>592</v>
      </c>
      <c r="C531" t="s">
        <v>932</v>
      </c>
      <c r="D531">
        <v>141</v>
      </c>
      <c r="E531">
        <v>2330</v>
      </c>
      <c r="F531">
        <f t="shared" si="8"/>
        <v>5</v>
      </c>
      <c r="G531" t="str">
        <f>STANDINGS_SB[[#This Row],[League]]&amp;STANDINGS_SB[[#This Row],[Team]]</f>
        <v>$150 Draft Champions Express Feb 28 7:00 pm Lg.3755Team Bennette</v>
      </c>
    </row>
    <row r="532" spans="1:7" x14ac:dyDescent="0.25">
      <c r="A532">
        <v>1335</v>
      </c>
      <c r="B532" t="s">
        <v>72</v>
      </c>
      <c r="C532" t="s">
        <v>932</v>
      </c>
      <c r="D532">
        <v>117</v>
      </c>
      <c r="E532">
        <v>1595.5</v>
      </c>
      <c r="F532">
        <f t="shared" si="8"/>
        <v>6</v>
      </c>
      <c r="G532" t="str">
        <f>STANDINGS_SB[[#This Row],[League]]&amp;STANDINGS_SB[[#This Row],[Team]]</f>
        <v>$150 Draft Champions Express Feb 28 7:00 pm Lg.3755The Losing Edge</v>
      </c>
    </row>
    <row r="533" spans="1:7" x14ac:dyDescent="0.25">
      <c r="A533">
        <v>1407</v>
      </c>
      <c r="B533" t="s">
        <v>933</v>
      </c>
      <c r="C533" t="s">
        <v>932</v>
      </c>
      <c r="D533">
        <v>115</v>
      </c>
      <c r="E533">
        <v>1508.5</v>
      </c>
      <c r="F533">
        <f t="shared" si="8"/>
        <v>7</v>
      </c>
      <c r="G533" t="str">
        <f>STANDINGS_SB[[#This Row],[League]]&amp;STANDINGS_SB[[#This Row],[Team]]</f>
        <v>$150 Draft Champions Express Feb 28 7:00 pm Lg.3755Team Freadman</v>
      </c>
    </row>
    <row r="534" spans="1:7" x14ac:dyDescent="0.25">
      <c r="A534">
        <v>1529</v>
      </c>
      <c r="B534" t="s">
        <v>938</v>
      </c>
      <c r="C534" t="s">
        <v>932</v>
      </c>
      <c r="D534">
        <v>112</v>
      </c>
      <c r="E534">
        <v>1387</v>
      </c>
      <c r="F534">
        <f t="shared" si="8"/>
        <v>8</v>
      </c>
      <c r="G534" t="str">
        <f>STANDINGS_SB[[#This Row],[League]]&amp;STANDINGS_SB[[#This Row],[Team]]</f>
        <v>$150 Draft Champions Express Feb 28 7:00 pm Lg.3755Stinky Cheese Men</v>
      </c>
    </row>
    <row r="535" spans="1:7" x14ac:dyDescent="0.25">
      <c r="A535">
        <v>1680</v>
      </c>
      <c r="B535" t="s">
        <v>934</v>
      </c>
      <c r="C535" t="s">
        <v>932</v>
      </c>
      <c r="D535">
        <v>108</v>
      </c>
      <c r="E535">
        <v>1223</v>
      </c>
      <c r="F535">
        <f t="shared" si="8"/>
        <v>9</v>
      </c>
      <c r="G535" t="str">
        <f>STANDINGS_SB[[#This Row],[League]]&amp;STANDINGS_SB[[#This Row],[Team]]</f>
        <v>$150 Draft Champions Express Feb 28 7:00 pm Lg.3755Hopslam</v>
      </c>
    </row>
    <row r="536" spans="1:7" x14ac:dyDescent="0.25">
      <c r="A536">
        <v>1957</v>
      </c>
      <c r="B536" t="s">
        <v>939</v>
      </c>
      <c r="C536" t="s">
        <v>932</v>
      </c>
      <c r="D536">
        <v>101</v>
      </c>
      <c r="E536">
        <v>962</v>
      </c>
      <c r="F536">
        <f t="shared" si="8"/>
        <v>10</v>
      </c>
      <c r="G536" t="str">
        <f>STANDINGS_SB[[#This Row],[League]]&amp;STANDINGS_SB[[#This Row],[Team]]</f>
        <v>$150 Draft Champions Express Feb 28 7:00 pm Lg.3755TeamSpitman</v>
      </c>
    </row>
    <row r="537" spans="1:7" x14ac:dyDescent="0.25">
      <c r="A537">
        <v>2118</v>
      </c>
      <c r="B537" t="s">
        <v>937</v>
      </c>
      <c r="C537" t="s">
        <v>932</v>
      </c>
      <c r="D537">
        <v>96</v>
      </c>
      <c r="E537">
        <v>784</v>
      </c>
      <c r="F537">
        <f t="shared" si="8"/>
        <v>11</v>
      </c>
      <c r="G537" t="str">
        <f>STANDINGS_SB[[#This Row],[League]]&amp;STANDINGS_SB[[#This Row],[Team]]</f>
        <v>$150 Draft Champions Express Feb 28 7:00 pm Lg.3755Diverting Resistance</v>
      </c>
    </row>
    <row r="538" spans="1:7" x14ac:dyDescent="0.25">
      <c r="A538">
        <v>2304</v>
      </c>
      <c r="B538" t="s">
        <v>942</v>
      </c>
      <c r="C538" t="s">
        <v>932</v>
      </c>
      <c r="D538">
        <v>91</v>
      </c>
      <c r="E538">
        <v>622.5</v>
      </c>
      <c r="F538">
        <f t="shared" si="8"/>
        <v>12</v>
      </c>
      <c r="G538" t="str">
        <f>STANDINGS_SB[[#This Row],[League]]&amp;STANDINGS_SB[[#This Row],[Team]]</f>
        <v>$150 Draft Champions Express Feb 28 7:00 pm Lg.3755Trump Moron Brigade</v>
      </c>
    </row>
    <row r="539" spans="1:7" x14ac:dyDescent="0.25">
      <c r="A539">
        <v>2601</v>
      </c>
      <c r="B539" t="s">
        <v>936</v>
      </c>
      <c r="C539" t="s">
        <v>932</v>
      </c>
      <c r="D539">
        <v>78</v>
      </c>
      <c r="E539">
        <v>302.5</v>
      </c>
      <c r="F539">
        <f t="shared" si="8"/>
        <v>13</v>
      </c>
      <c r="G539" t="str">
        <f>STANDINGS_SB[[#This Row],[League]]&amp;STANDINGS_SB[[#This Row],[Team]]</f>
        <v>$150 Draft Champions Express Feb 28 7:00 pm Lg.375576 COLONIALS</v>
      </c>
    </row>
    <row r="540" spans="1:7" x14ac:dyDescent="0.25">
      <c r="A540">
        <v>2756</v>
      </c>
      <c r="B540" t="s">
        <v>940</v>
      </c>
      <c r="C540" t="s">
        <v>932</v>
      </c>
      <c r="D540">
        <v>69</v>
      </c>
      <c r="E540">
        <v>155.5</v>
      </c>
      <c r="F540">
        <f t="shared" si="8"/>
        <v>14</v>
      </c>
      <c r="G540" t="str">
        <f>STANDINGS_SB[[#This Row],[League]]&amp;STANDINGS_SB[[#This Row],[Team]]</f>
        <v>$150 Draft Champions Express Feb 28 7:00 pm Lg.3755PowerAid</v>
      </c>
    </row>
    <row r="541" spans="1:7" x14ac:dyDescent="0.25">
      <c r="A541">
        <v>2867</v>
      </c>
      <c r="B541" t="s">
        <v>380</v>
      </c>
      <c r="C541" t="s">
        <v>932</v>
      </c>
      <c r="D541">
        <v>58</v>
      </c>
      <c r="E541">
        <v>47</v>
      </c>
      <c r="F541">
        <f t="shared" si="8"/>
        <v>15</v>
      </c>
      <c r="G541" t="str">
        <f>STANDINGS_SB[[#This Row],[League]]&amp;STANDINGS_SB[[#This Row],[Team]]</f>
        <v>$150 Draft Champions Express Feb 28 7:00 pm Lg.3755Team McDermott</v>
      </c>
    </row>
    <row r="542" spans="1:7" x14ac:dyDescent="0.25">
      <c r="A542">
        <v>52</v>
      </c>
      <c r="B542" t="s">
        <v>259</v>
      </c>
      <c r="C542" t="s">
        <v>943</v>
      </c>
      <c r="D542">
        <v>189</v>
      </c>
      <c r="E542">
        <v>2857.5</v>
      </c>
      <c r="F542">
        <f t="shared" si="8"/>
        <v>1</v>
      </c>
      <c r="G542" t="str">
        <f>STANDINGS_SB[[#This Row],[League]]&amp;STANDINGS_SB[[#This Row],[Team]]</f>
        <v>$150 Draft Champions Express Jan 22 8:00 pm Lg.3610Bridgeville Bombers</v>
      </c>
    </row>
    <row r="543" spans="1:7" x14ac:dyDescent="0.25">
      <c r="A543">
        <v>157</v>
      </c>
      <c r="B543" t="s">
        <v>947</v>
      </c>
      <c r="C543" t="s">
        <v>943</v>
      </c>
      <c r="D543">
        <v>169</v>
      </c>
      <c r="E543">
        <v>2756</v>
      </c>
      <c r="F543">
        <f t="shared" si="8"/>
        <v>2</v>
      </c>
      <c r="G543" t="str">
        <f>STANDINGS_SB[[#This Row],[League]]&amp;STANDINGS_SB[[#This Row],[Team]]</f>
        <v>$150 Draft Champions Express Jan 22 8:00 pm Lg.3610SEMPER FI 10</v>
      </c>
    </row>
    <row r="544" spans="1:7" x14ac:dyDescent="0.25">
      <c r="A544">
        <v>213</v>
      </c>
      <c r="B544" t="s">
        <v>949</v>
      </c>
      <c r="C544" t="s">
        <v>943</v>
      </c>
      <c r="D544">
        <v>163</v>
      </c>
      <c r="E544">
        <v>2694.5</v>
      </c>
      <c r="F544">
        <f t="shared" si="8"/>
        <v>3</v>
      </c>
      <c r="G544" t="str">
        <f>STANDINGS_SB[[#This Row],[League]]&amp;STANDINGS_SB[[#This Row],[Team]]</f>
        <v>$150 Draft Champions Express Jan 22 8:00 pm Lg.3610Hawks</v>
      </c>
    </row>
    <row r="545" spans="1:7" x14ac:dyDescent="0.25">
      <c r="A545">
        <v>362</v>
      </c>
      <c r="B545" t="s">
        <v>950</v>
      </c>
      <c r="C545" t="s">
        <v>943</v>
      </c>
      <c r="D545">
        <v>153</v>
      </c>
      <c r="E545">
        <v>2550.5</v>
      </c>
      <c r="F545">
        <f t="shared" si="8"/>
        <v>4</v>
      </c>
      <c r="G545" t="str">
        <f>STANDINGS_SB[[#This Row],[League]]&amp;STANDINGS_SB[[#This Row],[Team]]</f>
        <v>$150 Draft Champions Express Jan 22 8:00 pm Lg.3610Saxton DC Express</v>
      </c>
    </row>
    <row r="546" spans="1:7" x14ac:dyDescent="0.25">
      <c r="A546">
        <v>543</v>
      </c>
      <c r="B546" t="s">
        <v>179</v>
      </c>
      <c r="C546" t="s">
        <v>943</v>
      </c>
      <c r="D546">
        <v>143</v>
      </c>
      <c r="E546">
        <v>2362.5</v>
      </c>
      <c r="F546">
        <f t="shared" si="8"/>
        <v>5</v>
      </c>
      <c r="G546" t="str">
        <f>STANDINGS_SB[[#This Row],[League]]&amp;STANDINGS_SB[[#This Row],[Team]]</f>
        <v>$150 Draft Champions Express Jan 22 8:00 pm Lg.3610Doolittle</v>
      </c>
    </row>
    <row r="547" spans="1:7" x14ac:dyDescent="0.25">
      <c r="A547">
        <v>877</v>
      </c>
      <c r="B547" t="s">
        <v>924</v>
      </c>
      <c r="C547" t="s">
        <v>943</v>
      </c>
      <c r="D547">
        <v>130</v>
      </c>
      <c r="E547">
        <v>2042</v>
      </c>
      <c r="F547">
        <f t="shared" si="8"/>
        <v>6</v>
      </c>
      <c r="G547" t="str">
        <f>STANDINGS_SB[[#This Row],[League]]&amp;STANDINGS_SB[[#This Row],[Team]]</f>
        <v>$150 Draft Champions Express Jan 22 8:00 pm Lg.3610Team McRae</v>
      </c>
    </row>
    <row r="548" spans="1:7" x14ac:dyDescent="0.25">
      <c r="A548">
        <v>993</v>
      </c>
      <c r="B548" t="s">
        <v>945</v>
      </c>
      <c r="C548" t="s">
        <v>943</v>
      </c>
      <c r="D548">
        <v>126</v>
      </c>
      <c r="E548">
        <v>1921</v>
      </c>
      <c r="F548">
        <f t="shared" si="8"/>
        <v>7</v>
      </c>
      <c r="G548" t="str">
        <f>STANDINGS_SB[[#This Row],[League]]&amp;STANDINGS_SB[[#This Row],[Team]]</f>
        <v>$150 Draft Champions Express Jan 22 8:00 pm Lg.3610THE FINAL BOSS</v>
      </c>
    </row>
    <row r="549" spans="1:7" x14ac:dyDescent="0.25">
      <c r="A549">
        <v>1774</v>
      </c>
      <c r="B549" t="s">
        <v>944</v>
      </c>
      <c r="C549" t="s">
        <v>943</v>
      </c>
      <c r="D549">
        <v>106</v>
      </c>
      <c r="E549">
        <v>1149</v>
      </c>
      <c r="F549">
        <f t="shared" si="8"/>
        <v>8</v>
      </c>
      <c r="G549" t="str">
        <f>STANDINGS_SB[[#This Row],[League]]&amp;STANDINGS_SB[[#This Row],[Team]]</f>
        <v>$150 Draft Champions Express Jan 22 8:00 pm Lg.3610The Proving Grounds</v>
      </c>
    </row>
    <row r="550" spans="1:7" x14ac:dyDescent="0.25">
      <c r="A550">
        <v>2039</v>
      </c>
      <c r="B550" t="s">
        <v>946</v>
      </c>
      <c r="C550" t="s">
        <v>943</v>
      </c>
      <c r="D550">
        <v>99</v>
      </c>
      <c r="E550">
        <v>889.5</v>
      </c>
      <c r="F550">
        <f t="shared" si="8"/>
        <v>9</v>
      </c>
      <c r="G550" t="str">
        <f>STANDINGS_SB[[#This Row],[League]]&amp;STANDINGS_SB[[#This Row],[Team]]</f>
        <v>$150 Draft Champions Express Jan 22 8:00 pm Lg.3610Vote for Pedro</v>
      </c>
    </row>
    <row r="551" spans="1:7" x14ac:dyDescent="0.25">
      <c r="A551">
        <v>2155</v>
      </c>
      <c r="B551" t="s">
        <v>71</v>
      </c>
      <c r="C551" t="s">
        <v>943</v>
      </c>
      <c r="D551">
        <v>95</v>
      </c>
      <c r="E551">
        <v>747</v>
      </c>
      <c r="F551">
        <f t="shared" si="8"/>
        <v>10</v>
      </c>
      <c r="G551" t="str">
        <f>STANDINGS_SB[[#This Row],[League]]&amp;STANDINGS_SB[[#This Row],[Team]]</f>
        <v>$150 Draft Champions Express Jan 22 8:00 pm Lg.3610Frozen Ropes</v>
      </c>
    </row>
    <row r="552" spans="1:7" x14ac:dyDescent="0.25">
      <c r="A552">
        <v>2492</v>
      </c>
      <c r="B552" t="s">
        <v>952</v>
      </c>
      <c r="C552" t="s">
        <v>943</v>
      </c>
      <c r="D552">
        <v>84</v>
      </c>
      <c r="E552">
        <v>429.5</v>
      </c>
      <c r="F552">
        <f t="shared" si="8"/>
        <v>11</v>
      </c>
      <c r="G552" t="str">
        <f>STANDINGS_SB[[#This Row],[League]]&amp;STANDINGS_SB[[#This Row],[Team]]</f>
        <v>$150 Draft Champions Express Jan 22 8:00 pm Lg.3610Vargas1</v>
      </c>
    </row>
    <row r="553" spans="1:7" x14ac:dyDescent="0.25">
      <c r="A553">
        <v>2536</v>
      </c>
      <c r="B553" t="s">
        <v>953</v>
      </c>
      <c r="C553" t="s">
        <v>943</v>
      </c>
      <c r="D553">
        <v>82</v>
      </c>
      <c r="E553">
        <v>383.5</v>
      </c>
      <c r="F553">
        <f t="shared" si="8"/>
        <v>12</v>
      </c>
      <c r="G553" t="str">
        <f>STANDINGS_SB[[#This Row],[League]]&amp;STANDINGS_SB[[#This Row],[Team]]</f>
        <v>$150 Draft Champions Express Jan 22 8:00 pm Lg.3610Team debert</v>
      </c>
    </row>
    <row r="554" spans="1:7" x14ac:dyDescent="0.25">
      <c r="A554">
        <v>2734</v>
      </c>
      <c r="B554" t="s">
        <v>951</v>
      </c>
      <c r="C554" t="s">
        <v>943</v>
      </c>
      <c r="D554">
        <v>71</v>
      </c>
      <c r="E554">
        <v>177.5</v>
      </c>
      <c r="F554">
        <f t="shared" si="8"/>
        <v>13</v>
      </c>
      <c r="G554" t="str">
        <f>STANDINGS_SB[[#This Row],[League]]&amp;STANDINGS_SB[[#This Row],[Team]]</f>
        <v>$150 Draft Champions Express Jan 22 8:00 pm Lg.3610Red Sam</v>
      </c>
    </row>
    <row r="555" spans="1:7" x14ac:dyDescent="0.25">
      <c r="A555">
        <v>2816</v>
      </c>
      <c r="B555" t="s">
        <v>280</v>
      </c>
      <c r="C555" t="s">
        <v>943</v>
      </c>
      <c r="D555">
        <v>64</v>
      </c>
      <c r="E555">
        <v>99</v>
      </c>
      <c r="F555">
        <f t="shared" si="8"/>
        <v>14</v>
      </c>
      <c r="G555" t="str">
        <f>STANDINGS_SB[[#This Row],[League]]&amp;STANDINGS_SB[[#This Row],[Team]]</f>
        <v>$150 Draft Champions Express Jan 22 8:00 pm Lg.3610UL's Toothpick</v>
      </c>
    </row>
    <row r="556" spans="1:7" x14ac:dyDescent="0.25">
      <c r="A556">
        <v>2839</v>
      </c>
      <c r="B556" t="s">
        <v>948</v>
      </c>
      <c r="C556" t="s">
        <v>943</v>
      </c>
      <c r="D556">
        <v>62</v>
      </c>
      <c r="E556">
        <v>72</v>
      </c>
      <c r="F556">
        <f t="shared" si="8"/>
        <v>15</v>
      </c>
      <c r="G556" t="str">
        <f>STANDINGS_SB[[#This Row],[League]]&amp;STANDINGS_SB[[#This Row],[Team]]</f>
        <v>$150 Draft Champions Express Jan 22 8:00 pm Lg.3610RealJRAnderson</v>
      </c>
    </row>
    <row r="557" spans="1:7" x14ac:dyDescent="0.25">
      <c r="A557">
        <v>502</v>
      </c>
      <c r="B557" t="s">
        <v>957</v>
      </c>
      <c r="C557" t="s">
        <v>955</v>
      </c>
      <c r="D557">
        <v>145</v>
      </c>
      <c r="E557">
        <v>2399.5</v>
      </c>
      <c r="F557">
        <f t="shared" si="8"/>
        <v>1</v>
      </c>
      <c r="G557" t="str">
        <f>STANDINGS_SB[[#This Row],[League]]&amp;STANDINGS_SB[[#This Row],[Team]]</f>
        <v>$150 Draft Champions Express Jan 31 7:00 pm Lg.3643DEAD PUPPIES EXPRESS</v>
      </c>
    </row>
    <row r="558" spans="1:7" x14ac:dyDescent="0.25">
      <c r="A558">
        <v>528</v>
      </c>
      <c r="B558" t="s">
        <v>958</v>
      </c>
      <c r="C558" t="s">
        <v>955</v>
      </c>
      <c r="D558">
        <v>144</v>
      </c>
      <c r="E558">
        <v>2380</v>
      </c>
      <c r="F558">
        <f t="shared" si="8"/>
        <v>2</v>
      </c>
      <c r="G558" t="str">
        <f>STANDINGS_SB[[#This Row],[League]]&amp;STANDINGS_SB[[#This Row],[Team]]</f>
        <v>$150 Draft Champions Express Jan 31 7:00 pm Lg.3643Hot Dog Papaya</v>
      </c>
    </row>
    <row r="559" spans="1:7" x14ac:dyDescent="0.25">
      <c r="A559">
        <v>791</v>
      </c>
      <c r="B559" t="s">
        <v>98</v>
      </c>
      <c r="C559" t="s">
        <v>955</v>
      </c>
      <c r="D559">
        <v>133</v>
      </c>
      <c r="E559">
        <v>2131.5</v>
      </c>
      <c r="F559">
        <f t="shared" si="8"/>
        <v>3</v>
      </c>
      <c r="G559" t="str">
        <f>STANDINGS_SB[[#This Row],[League]]&amp;STANDINGS_SB[[#This Row],[Team]]</f>
        <v>$150 Draft Champions Express Jan 31 7:00 pm Lg.3643Team Ward</v>
      </c>
    </row>
    <row r="560" spans="1:7" x14ac:dyDescent="0.25">
      <c r="A560">
        <v>971</v>
      </c>
      <c r="B560" t="s">
        <v>181</v>
      </c>
      <c r="C560" t="s">
        <v>955</v>
      </c>
      <c r="D560">
        <v>126</v>
      </c>
      <c r="E560">
        <v>1921</v>
      </c>
      <c r="F560">
        <f t="shared" si="8"/>
        <v>4</v>
      </c>
      <c r="G560" t="str">
        <f>STANDINGS_SB[[#This Row],[League]]&amp;STANDINGS_SB[[#This Row],[Team]]</f>
        <v>$150 Draft Champions Express Jan 31 7:00 pm Lg.3643CHEEZDAWGZ</v>
      </c>
    </row>
    <row r="561" spans="1:7" x14ac:dyDescent="0.25">
      <c r="A561">
        <v>1058</v>
      </c>
      <c r="B561" t="s">
        <v>355</v>
      </c>
      <c r="C561" t="s">
        <v>955</v>
      </c>
      <c r="D561">
        <v>124</v>
      </c>
      <c r="E561">
        <v>1853.5</v>
      </c>
      <c r="F561">
        <f t="shared" si="8"/>
        <v>5</v>
      </c>
      <c r="G561" t="str">
        <f>STANDINGS_SB[[#This Row],[League]]&amp;STANDINGS_SB[[#This Row],[Team]]</f>
        <v>$150 Draft Champions Express Jan 31 7:00 pm Lg.3643Just Express Wins</v>
      </c>
    </row>
    <row r="562" spans="1:7" x14ac:dyDescent="0.25">
      <c r="A562">
        <v>1064</v>
      </c>
      <c r="B562" t="s">
        <v>219</v>
      </c>
      <c r="C562" t="s">
        <v>955</v>
      </c>
      <c r="D562">
        <v>124</v>
      </c>
      <c r="E562">
        <v>1853.5</v>
      </c>
      <c r="F562">
        <f t="shared" si="8"/>
        <v>6</v>
      </c>
      <c r="G562" t="str">
        <f>STANDINGS_SB[[#This Row],[League]]&amp;STANDINGS_SB[[#This Row],[Team]]</f>
        <v>$150 Draft Champions Express Jan 31 7:00 pm Lg.3643Team Kuberski</v>
      </c>
    </row>
    <row r="563" spans="1:7" x14ac:dyDescent="0.25">
      <c r="A563">
        <v>1135</v>
      </c>
      <c r="B563" t="s">
        <v>963</v>
      </c>
      <c r="C563" t="s">
        <v>955</v>
      </c>
      <c r="D563">
        <v>122</v>
      </c>
      <c r="E563">
        <v>1779</v>
      </c>
      <c r="F563">
        <f t="shared" si="8"/>
        <v>7</v>
      </c>
      <c r="G563" t="str">
        <f>STANDINGS_SB[[#This Row],[League]]&amp;STANDINGS_SB[[#This Row],[Team]]</f>
        <v>$150 Draft Champions Express Jan 31 7:00 pm Lg.3643Neon Madmen</v>
      </c>
    </row>
    <row r="564" spans="1:7" x14ac:dyDescent="0.25">
      <c r="A564">
        <v>1179</v>
      </c>
      <c r="B564" t="s">
        <v>959</v>
      </c>
      <c r="C564" t="s">
        <v>955</v>
      </c>
      <c r="D564">
        <v>120</v>
      </c>
      <c r="E564">
        <v>1717</v>
      </c>
      <c r="F564">
        <f t="shared" si="8"/>
        <v>8</v>
      </c>
      <c r="G564" t="str">
        <f>STANDINGS_SB[[#This Row],[League]]&amp;STANDINGS_SB[[#This Row],[Team]]</f>
        <v>$150 Draft Champions Express Jan 31 7:00 pm Lg.3643*RED HOT</v>
      </c>
    </row>
    <row r="565" spans="1:7" x14ac:dyDescent="0.25">
      <c r="A565">
        <v>1271</v>
      </c>
      <c r="B565" t="s">
        <v>956</v>
      </c>
      <c r="C565" t="s">
        <v>955</v>
      </c>
      <c r="D565">
        <v>118</v>
      </c>
      <c r="E565">
        <v>1635.5</v>
      </c>
      <c r="F565">
        <f t="shared" si="8"/>
        <v>9</v>
      </c>
      <c r="G565" t="str">
        <f>STANDINGS_SB[[#This Row],[League]]&amp;STANDINGS_SB[[#This Row],[Team]]</f>
        <v>$150 Draft Champions Express Jan 31 7:00 pm Lg.3643Jeters Never Prosper (Express)</v>
      </c>
    </row>
    <row r="566" spans="1:7" x14ac:dyDescent="0.25">
      <c r="A566">
        <v>1313</v>
      </c>
      <c r="B566" t="s">
        <v>964</v>
      </c>
      <c r="C566" t="s">
        <v>955</v>
      </c>
      <c r="D566">
        <v>117</v>
      </c>
      <c r="E566">
        <v>1595.5</v>
      </c>
      <c r="F566">
        <f t="shared" si="8"/>
        <v>10</v>
      </c>
      <c r="G566" t="str">
        <f>STANDINGS_SB[[#This Row],[League]]&amp;STANDINGS_SB[[#This Row],[Team]]</f>
        <v>$150 Draft Champions Express Jan 31 7:00 pm Lg.3643Moz Boyz 13</v>
      </c>
    </row>
    <row r="567" spans="1:7" x14ac:dyDescent="0.25">
      <c r="A567">
        <v>1497</v>
      </c>
      <c r="B567" t="s">
        <v>962</v>
      </c>
      <c r="C567" t="s">
        <v>955</v>
      </c>
      <c r="D567">
        <v>113</v>
      </c>
      <c r="E567">
        <v>1421.5</v>
      </c>
      <c r="F567">
        <f t="shared" si="8"/>
        <v>11</v>
      </c>
      <c r="G567" t="str">
        <f>STANDINGS_SB[[#This Row],[League]]&amp;STANDINGS_SB[[#This Row],[Team]]</f>
        <v>$150 Draft Champions Express Jan 31 7:00 pm Lg.3643St LUKES 2016</v>
      </c>
    </row>
    <row r="568" spans="1:7" x14ac:dyDescent="0.25">
      <c r="A568">
        <v>1660</v>
      </c>
      <c r="B568" t="s">
        <v>107</v>
      </c>
      <c r="C568" t="s">
        <v>955</v>
      </c>
      <c r="D568">
        <v>109</v>
      </c>
      <c r="E568">
        <v>1261.5</v>
      </c>
      <c r="F568">
        <f t="shared" si="8"/>
        <v>12</v>
      </c>
      <c r="G568" t="str">
        <f>STANDINGS_SB[[#This Row],[League]]&amp;STANDINGS_SB[[#This Row],[Team]]</f>
        <v>$150 Draft Champions Express Jan 31 7:00 pm Lg.3643Team Scott</v>
      </c>
    </row>
    <row r="569" spans="1:7" x14ac:dyDescent="0.25">
      <c r="A569">
        <v>1723</v>
      </c>
      <c r="B569" t="s">
        <v>960</v>
      </c>
      <c r="C569" t="s">
        <v>955</v>
      </c>
      <c r="D569">
        <v>107</v>
      </c>
      <c r="E569">
        <v>1181.5</v>
      </c>
      <c r="F569">
        <f t="shared" si="8"/>
        <v>13</v>
      </c>
      <c r="G569" t="str">
        <f>STANDINGS_SB[[#This Row],[League]]&amp;STANDINGS_SB[[#This Row],[Team]]</f>
        <v>$150 Draft Champions Express Jan 31 7:00 pm Lg.3643Jmart41341</v>
      </c>
    </row>
    <row r="570" spans="1:7" x14ac:dyDescent="0.25">
      <c r="A570">
        <v>2595</v>
      </c>
      <c r="B570" t="s">
        <v>954</v>
      </c>
      <c r="C570" t="s">
        <v>955</v>
      </c>
      <c r="D570">
        <v>79</v>
      </c>
      <c r="E570">
        <v>321</v>
      </c>
      <c r="F570">
        <f t="shared" si="8"/>
        <v>14</v>
      </c>
      <c r="G570" t="str">
        <f>STANDINGS_SB[[#This Row],[League]]&amp;STANDINGS_SB[[#This Row],[Team]]</f>
        <v>$150 Draft Champions Express Jan 31 7:00 pm Lg.3643Sonic Death Monkeys</v>
      </c>
    </row>
    <row r="571" spans="1:7" x14ac:dyDescent="0.25">
      <c r="A571">
        <v>2646</v>
      </c>
      <c r="B571" t="s">
        <v>961</v>
      </c>
      <c r="C571" t="s">
        <v>955</v>
      </c>
      <c r="D571">
        <v>76</v>
      </c>
      <c r="E571">
        <v>264.5</v>
      </c>
      <c r="F571">
        <f t="shared" si="8"/>
        <v>15</v>
      </c>
      <c r="G571" t="str">
        <f>STANDINGS_SB[[#This Row],[League]]&amp;STANDINGS_SB[[#This Row],[Team]]</f>
        <v>$150 Draft Champions Express Jan 31 7:00 pm Lg.3643Team Kent 7</v>
      </c>
    </row>
    <row r="572" spans="1:7" x14ac:dyDescent="0.25">
      <c r="A572">
        <v>84</v>
      </c>
      <c r="B572" t="s">
        <v>973</v>
      </c>
      <c r="C572" t="s">
        <v>966</v>
      </c>
      <c r="D572">
        <v>180</v>
      </c>
      <c r="E572">
        <v>2825</v>
      </c>
      <c r="F572">
        <f t="shared" si="8"/>
        <v>1</v>
      </c>
      <c r="G572" t="str">
        <f>STANDINGS_SB[[#This Row],[League]]&amp;STANDINGS_SB[[#This Row],[Team]]</f>
        <v>$150 Draft Champions Express Mar 04 8:00 pm Lg.38084seating.com</v>
      </c>
    </row>
    <row r="573" spans="1:7" x14ac:dyDescent="0.25">
      <c r="A573">
        <v>255</v>
      </c>
      <c r="B573" t="s">
        <v>347</v>
      </c>
      <c r="C573" t="s">
        <v>966</v>
      </c>
      <c r="D573">
        <v>160</v>
      </c>
      <c r="E573">
        <v>2655.5</v>
      </c>
      <c r="F573">
        <f t="shared" si="8"/>
        <v>2</v>
      </c>
      <c r="G573" t="str">
        <f>STANDINGS_SB[[#This Row],[League]]&amp;STANDINGS_SB[[#This Row],[Team]]</f>
        <v>$150 Draft Champions Express Mar 04 8:00 pm Lg.3808Plati-puses</v>
      </c>
    </row>
    <row r="574" spans="1:7" x14ac:dyDescent="0.25">
      <c r="A574">
        <v>659</v>
      </c>
      <c r="B574" t="s">
        <v>37</v>
      </c>
      <c r="C574" t="s">
        <v>966</v>
      </c>
      <c r="D574">
        <v>137</v>
      </c>
      <c r="E574">
        <v>2243.5</v>
      </c>
      <c r="F574">
        <f t="shared" si="8"/>
        <v>3</v>
      </c>
      <c r="G574" t="str">
        <f>STANDINGS_SB[[#This Row],[League]]&amp;STANDINGS_SB[[#This Row],[Team]]</f>
        <v>$150 Draft Champions Express Mar 04 8:00 pm Lg.3808Bread Zeppelin</v>
      </c>
    </row>
    <row r="575" spans="1:7" x14ac:dyDescent="0.25">
      <c r="A575">
        <v>704</v>
      </c>
      <c r="B575" t="s">
        <v>967</v>
      </c>
      <c r="C575" t="s">
        <v>966</v>
      </c>
      <c r="D575">
        <v>135</v>
      </c>
      <c r="E575">
        <v>2199.5</v>
      </c>
      <c r="F575">
        <f t="shared" si="8"/>
        <v>4</v>
      </c>
      <c r="G575" t="str">
        <f>STANDINGS_SB[[#This Row],[League]]&amp;STANDINGS_SB[[#This Row],[Team]]</f>
        <v>$150 Draft Champions Express Mar 04 8:00 pm Lg.3808Fart Blasters</v>
      </c>
    </row>
    <row r="576" spans="1:7" x14ac:dyDescent="0.25">
      <c r="A576">
        <v>790</v>
      </c>
      <c r="B576" t="s">
        <v>889</v>
      </c>
      <c r="C576" t="s">
        <v>966</v>
      </c>
      <c r="D576">
        <v>133</v>
      </c>
      <c r="E576">
        <v>2131.5</v>
      </c>
      <c r="F576">
        <f t="shared" si="8"/>
        <v>5</v>
      </c>
      <c r="G576" t="str">
        <f>STANDINGS_SB[[#This Row],[League]]&amp;STANDINGS_SB[[#This Row],[Team]]</f>
        <v>$150 Draft Champions Express Mar 04 8:00 pm Lg.3808Team Thompson</v>
      </c>
    </row>
    <row r="577" spans="1:7" x14ac:dyDescent="0.25">
      <c r="A577">
        <v>848</v>
      </c>
      <c r="B577" t="s">
        <v>263</v>
      </c>
      <c r="C577" t="s">
        <v>966</v>
      </c>
      <c r="D577">
        <v>131</v>
      </c>
      <c r="E577">
        <v>2074.5</v>
      </c>
      <c r="F577">
        <f t="shared" si="8"/>
        <v>6</v>
      </c>
      <c r="G577" t="str">
        <f>STANDINGS_SB[[#This Row],[League]]&amp;STANDINGS_SB[[#This Row],[Team]]</f>
        <v>$150 Draft Champions Express Mar 04 8:00 pm Lg.3808Team hickey</v>
      </c>
    </row>
    <row r="578" spans="1:7" x14ac:dyDescent="0.25">
      <c r="A578">
        <v>907</v>
      </c>
      <c r="B578" t="s">
        <v>968</v>
      </c>
      <c r="C578" t="s">
        <v>966</v>
      </c>
      <c r="D578">
        <v>129</v>
      </c>
      <c r="E578">
        <v>2015</v>
      </c>
      <c r="F578">
        <f t="shared" si="8"/>
        <v>7</v>
      </c>
      <c r="G578" t="str">
        <f>STANDINGS_SB[[#This Row],[League]]&amp;STANDINGS_SB[[#This Row],[Team]]</f>
        <v>$150 Draft Champions Express Mar 04 8:00 pm Lg.3808Under Achievers</v>
      </c>
    </row>
    <row r="579" spans="1:7" x14ac:dyDescent="0.25">
      <c r="A579">
        <v>1322</v>
      </c>
      <c r="B579" t="s">
        <v>592</v>
      </c>
      <c r="C579" t="s">
        <v>966</v>
      </c>
      <c r="D579">
        <v>117</v>
      </c>
      <c r="E579">
        <v>1595.5</v>
      </c>
      <c r="F579">
        <f t="shared" ref="F579:F642" si="9">IF(C579=C578,F578+1,1)</f>
        <v>8</v>
      </c>
      <c r="G579" t="str">
        <f>STANDINGS_SB[[#This Row],[League]]&amp;STANDINGS_SB[[#This Row],[Team]]</f>
        <v>$150 Draft Champions Express Mar 04 8:00 pm Lg.3808Team Bennette</v>
      </c>
    </row>
    <row r="580" spans="1:7" x14ac:dyDescent="0.25">
      <c r="A580">
        <v>1453</v>
      </c>
      <c r="B580" t="s">
        <v>975</v>
      </c>
      <c r="C580" t="s">
        <v>966</v>
      </c>
      <c r="D580">
        <v>114</v>
      </c>
      <c r="E580">
        <v>1461</v>
      </c>
      <c r="F580">
        <f t="shared" si="9"/>
        <v>9</v>
      </c>
      <c r="G580" t="str">
        <f>STANDINGS_SB[[#This Row],[League]]&amp;STANDINGS_SB[[#This Row],[Team]]</f>
        <v>$150 Draft Champions Express Mar 04 8:00 pm Lg.3808Saves Are A Garbage Category</v>
      </c>
    </row>
    <row r="581" spans="1:7" x14ac:dyDescent="0.25">
      <c r="A581">
        <v>1903</v>
      </c>
      <c r="B581" t="s">
        <v>970</v>
      </c>
      <c r="C581" t="s">
        <v>966</v>
      </c>
      <c r="D581">
        <v>102</v>
      </c>
      <c r="E581">
        <v>993</v>
      </c>
      <c r="F581">
        <f t="shared" si="9"/>
        <v>10</v>
      </c>
      <c r="G581" t="str">
        <f>STANDINGS_SB[[#This Row],[League]]&amp;STANDINGS_SB[[#This Row],[Team]]</f>
        <v>$150 Draft Champions Express Mar 04 8:00 pm Lg.3808Archer? I Hardly Know Her</v>
      </c>
    </row>
    <row r="582" spans="1:7" x14ac:dyDescent="0.25">
      <c r="A582">
        <v>2048</v>
      </c>
      <c r="B582" t="s">
        <v>965</v>
      </c>
      <c r="C582" t="s">
        <v>966</v>
      </c>
      <c r="D582">
        <v>98</v>
      </c>
      <c r="E582">
        <v>852.5</v>
      </c>
      <c r="F582">
        <f t="shared" si="9"/>
        <v>11</v>
      </c>
      <c r="G582" t="str">
        <f>STANDINGS_SB[[#This Row],[League]]&amp;STANDINGS_SB[[#This Row],[Team]]</f>
        <v>$150 Draft Champions Express Mar 04 8:00 pm Lg.3808DK O's</v>
      </c>
    </row>
    <row r="583" spans="1:7" x14ac:dyDescent="0.25">
      <c r="A583">
        <v>2061</v>
      </c>
      <c r="B583" t="s">
        <v>969</v>
      </c>
      <c r="C583" t="s">
        <v>966</v>
      </c>
      <c r="D583">
        <v>98</v>
      </c>
      <c r="E583">
        <v>852.5</v>
      </c>
      <c r="F583">
        <f t="shared" si="9"/>
        <v>12</v>
      </c>
      <c r="G583" t="str">
        <f>STANDINGS_SB[[#This Row],[League]]&amp;STANDINGS_SB[[#This Row],[Team]]</f>
        <v>$150 Draft Champions Express Mar 04 8:00 pm Lg.3808Poopies Pompies 3</v>
      </c>
    </row>
    <row r="584" spans="1:7" x14ac:dyDescent="0.25">
      <c r="A584">
        <v>2382</v>
      </c>
      <c r="B584" t="s">
        <v>974</v>
      </c>
      <c r="C584" t="s">
        <v>966</v>
      </c>
      <c r="D584">
        <v>88</v>
      </c>
      <c r="E584">
        <v>532</v>
      </c>
      <c r="F584">
        <f t="shared" si="9"/>
        <v>13</v>
      </c>
      <c r="G584" t="str">
        <f>STANDINGS_SB[[#This Row],[League]]&amp;STANDINGS_SB[[#This Row],[Team]]</f>
        <v>$150 Draft Champions Express Mar 04 8:00 pm Lg.3808Team Griffiths</v>
      </c>
    </row>
    <row r="585" spans="1:7" x14ac:dyDescent="0.25">
      <c r="A585">
        <v>2592</v>
      </c>
      <c r="B585" t="s">
        <v>972</v>
      </c>
      <c r="C585" t="s">
        <v>966</v>
      </c>
      <c r="D585">
        <v>79</v>
      </c>
      <c r="E585">
        <v>321</v>
      </c>
      <c r="F585">
        <f t="shared" si="9"/>
        <v>14</v>
      </c>
      <c r="G585" t="str">
        <f>STANDINGS_SB[[#This Row],[League]]&amp;STANDINGS_SB[[#This Row],[Team]]</f>
        <v>$150 Draft Champions Express Mar 04 8:00 pm Lg.3808SNAKE EYES</v>
      </c>
    </row>
    <row r="586" spans="1:7" x14ac:dyDescent="0.25">
      <c r="A586">
        <v>2891</v>
      </c>
      <c r="B586" t="s">
        <v>971</v>
      </c>
      <c r="C586" t="s">
        <v>966</v>
      </c>
      <c r="D586">
        <v>52</v>
      </c>
      <c r="E586">
        <v>20.5</v>
      </c>
      <c r="F586">
        <f t="shared" si="9"/>
        <v>15</v>
      </c>
      <c r="G586" t="str">
        <f>STANDINGS_SB[[#This Row],[League]]&amp;STANDINGS_SB[[#This Row],[Team]]</f>
        <v>$150 Draft Champions Express Mar 04 8:00 pm Lg.3808Ray Time</v>
      </c>
    </row>
    <row r="587" spans="1:7" x14ac:dyDescent="0.25">
      <c r="A587">
        <v>287</v>
      </c>
      <c r="B587" t="s">
        <v>976</v>
      </c>
      <c r="C587" t="s">
        <v>977</v>
      </c>
      <c r="D587">
        <v>158</v>
      </c>
      <c r="E587">
        <v>2622.5</v>
      </c>
      <c r="F587">
        <f t="shared" si="9"/>
        <v>1</v>
      </c>
      <c r="G587" t="str">
        <f>STANDINGS_SB[[#This Row],[League]]&amp;STANDINGS_SB[[#This Row],[Team]]</f>
        <v>$150 Draft Champions Express Mar 06 7:00 pm Lg.3828Knoxville Storm</v>
      </c>
    </row>
    <row r="588" spans="1:7" x14ac:dyDescent="0.25">
      <c r="A588">
        <v>430</v>
      </c>
      <c r="B588" t="s">
        <v>987</v>
      </c>
      <c r="C588" t="s">
        <v>977</v>
      </c>
      <c r="D588">
        <v>149</v>
      </c>
      <c r="E588">
        <v>2479</v>
      </c>
      <c r="F588">
        <f t="shared" si="9"/>
        <v>2</v>
      </c>
      <c r="G588" t="str">
        <f>STANDINGS_SB[[#This Row],[League]]&amp;STANDINGS_SB[[#This Row],[Team]]</f>
        <v>$150 Draft Champions Express Mar 06 7:00 pm Lg.3828MPG16C</v>
      </c>
    </row>
    <row r="589" spans="1:7" x14ac:dyDescent="0.25">
      <c r="A589">
        <v>757</v>
      </c>
      <c r="B589" t="s">
        <v>979</v>
      </c>
      <c r="C589" t="s">
        <v>977</v>
      </c>
      <c r="D589">
        <v>134</v>
      </c>
      <c r="E589">
        <v>2167</v>
      </c>
      <c r="F589">
        <f t="shared" si="9"/>
        <v>3</v>
      </c>
      <c r="G589" t="str">
        <f>STANDINGS_SB[[#This Row],[League]]&amp;STANDINGS_SB[[#This Row],[Team]]</f>
        <v>$150 Draft Champions Express Mar 06 7:00 pm Lg.3828The Utley Rule</v>
      </c>
    </row>
    <row r="590" spans="1:7" x14ac:dyDescent="0.25">
      <c r="A590">
        <v>903</v>
      </c>
      <c r="B590" t="s">
        <v>584</v>
      </c>
      <c r="C590" t="s">
        <v>977</v>
      </c>
      <c r="D590">
        <v>129</v>
      </c>
      <c r="E590">
        <v>2015</v>
      </c>
      <c r="F590">
        <f t="shared" si="9"/>
        <v>4</v>
      </c>
      <c r="G590" t="str">
        <f>STANDINGS_SB[[#This Row],[League]]&amp;STANDINGS_SB[[#This Row],[Team]]</f>
        <v>$150 Draft Champions Express Mar 06 7:00 pm Lg.3828Team Hughes</v>
      </c>
    </row>
    <row r="591" spans="1:7" x14ac:dyDescent="0.25">
      <c r="A591">
        <v>948</v>
      </c>
      <c r="B591" t="s">
        <v>363</v>
      </c>
      <c r="C591" t="s">
        <v>977</v>
      </c>
      <c r="D591">
        <v>127</v>
      </c>
      <c r="E591">
        <v>1957.5</v>
      </c>
      <c r="F591">
        <f t="shared" si="9"/>
        <v>5</v>
      </c>
      <c r="G591" t="str">
        <f>STANDINGS_SB[[#This Row],[League]]&amp;STANDINGS_SB[[#This Row],[Team]]</f>
        <v>$150 Draft Champions Express Mar 06 7:00 pm Lg.3828Dead Hookers</v>
      </c>
    </row>
    <row r="592" spans="1:7" x14ac:dyDescent="0.25">
      <c r="A592">
        <v>982</v>
      </c>
      <c r="B592" t="s">
        <v>981</v>
      </c>
      <c r="C592" t="s">
        <v>977</v>
      </c>
      <c r="D592">
        <v>126</v>
      </c>
      <c r="E592">
        <v>1921</v>
      </c>
      <c r="F592">
        <f t="shared" si="9"/>
        <v>6</v>
      </c>
      <c r="G592" t="str">
        <f>STANDINGS_SB[[#This Row],[League]]&amp;STANDINGS_SB[[#This Row],[Team]]</f>
        <v>$150 Draft Champions Express Mar 06 7:00 pm Lg.3828Magnanimous Monoliths</v>
      </c>
    </row>
    <row r="593" spans="1:7" x14ac:dyDescent="0.25">
      <c r="A593">
        <v>1105</v>
      </c>
      <c r="B593" t="s">
        <v>983</v>
      </c>
      <c r="C593" t="s">
        <v>977</v>
      </c>
      <c r="D593">
        <v>123</v>
      </c>
      <c r="E593">
        <v>1820</v>
      </c>
      <c r="F593">
        <f t="shared" si="9"/>
        <v>7</v>
      </c>
      <c r="G593" t="str">
        <f>STANDINGS_SB[[#This Row],[League]]&amp;STANDINGS_SB[[#This Row],[Team]]</f>
        <v>$150 Draft Champions Express Mar 06 7:00 pm Lg.3828The Valley</v>
      </c>
    </row>
    <row r="594" spans="1:7" x14ac:dyDescent="0.25">
      <c r="A594">
        <v>1387</v>
      </c>
      <c r="B594" t="s">
        <v>984</v>
      </c>
      <c r="C594" t="s">
        <v>977</v>
      </c>
      <c r="D594">
        <v>115</v>
      </c>
      <c r="E594">
        <v>1508.5</v>
      </c>
      <c r="F594">
        <f t="shared" si="9"/>
        <v>8</v>
      </c>
      <c r="G594" t="str">
        <f>STANDINGS_SB[[#This Row],[League]]&amp;STANDINGS_SB[[#This Row],[Team]]</f>
        <v>$150 Draft Champions Express Mar 06 7:00 pm Lg.3828Foley's</v>
      </c>
    </row>
    <row r="595" spans="1:7" x14ac:dyDescent="0.25">
      <c r="A595">
        <v>1667</v>
      </c>
      <c r="B595" t="s">
        <v>982</v>
      </c>
      <c r="C595" t="s">
        <v>977</v>
      </c>
      <c r="D595">
        <v>108</v>
      </c>
      <c r="E595">
        <v>1223</v>
      </c>
      <c r="F595">
        <f t="shared" si="9"/>
        <v>9</v>
      </c>
      <c r="G595" t="str">
        <f>STANDINGS_SB[[#This Row],[League]]&amp;STANDINGS_SB[[#This Row],[Team]]</f>
        <v>$150 Draft Champions Express Mar 06 7:00 pm Lg.3828Autodraft Champ 2016</v>
      </c>
    </row>
    <row r="596" spans="1:7" x14ac:dyDescent="0.25">
      <c r="A596">
        <v>1992</v>
      </c>
      <c r="B596" t="s">
        <v>299</v>
      </c>
      <c r="C596" t="s">
        <v>977</v>
      </c>
      <c r="D596">
        <v>100</v>
      </c>
      <c r="E596">
        <v>929.5</v>
      </c>
      <c r="F596">
        <f t="shared" si="9"/>
        <v>10</v>
      </c>
      <c r="G596" t="str">
        <f>STANDINGS_SB[[#This Row],[League]]&amp;STANDINGS_SB[[#This Row],[Team]]</f>
        <v>$150 Draft Champions Express Mar 06 7:00 pm Lg.3828Team Ulliac</v>
      </c>
    </row>
    <row r="597" spans="1:7" x14ac:dyDescent="0.25">
      <c r="A597">
        <v>2100</v>
      </c>
      <c r="B597" t="s">
        <v>985</v>
      </c>
      <c r="C597" t="s">
        <v>977</v>
      </c>
      <c r="D597">
        <v>97</v>
      </c>
      <c r="E597">
        <v>820</v>
      </c>
      <c r="F597">
        <f t="shared" si="9"/>
        <v>11</v>
      </c>
      <c r="G597" t="str">
        <f>STANDINGS_SB[[#This Row],[League]]&amp;STANDINGS_SB[[#This Row],[Team]]</f>
        <v>$150 Draft Champions Express Mar 06 7:00 pm Lg.3828Team Siegfried</v>
      </c>
    </row>
    <row r="598" spans="1:7" x14ac:dyDescent="0.25">
      <c r="A598">
        <v>2230</v>
      </c>
      <c r="B598" t="s">
        <v>980</v>
      </c>
      <c r="C598" t="s">
        <v>977</v>
      </c>
      <c r="D598">
        <v>93</v>
      </c>
      <c r="E598">
        <v>682.5</v>
      </c>
      <c r="F598">
        <f t="shared" si="9"/>
        <v>12</v>
      </c>
      <c r="G598" t="str">
        <f>STANDINGS_SB[[#This Row],[League]]&amp;STANDINGS_SB[[#This Row],[Team]]</f>
        <v>$150 Draft Champions Express Mar 06 7:00 pm Lg.3828Pettinatura</v>
      </c>
    </row>
    <row r="599" spans="1:7" x14ac:dyDescent="0.25">
      <c r="A599">
        <v>2324</v>
      </c>
      <c r="B599" t="s">
        <v>986</v>
      </c>
      <c r="C599" t="s">
        <v>977</v>
      </c>
      <c r="D599">
        <v>90</v>
      </c>
      <c r="E599">
        <v>588.5</v>
      </c>
      <c r="F599">
        <f t="shared" si="9"/>
        <v>13</v>
      </c>
      <c r="G599" t="str">
        <f>STANDINGS_SB[[#This Row],[League]]&amp;STANDINGS_SB[[#This Row],[Team]]</f>
        <v>$150 Draft Champions Express Mar 06 7:00 pm Lg.3828P.A.Roidrangers</v>
      </c>
    </row>
    <row r="600" spans="1:7" x14ac:dyDescent="0.25">
      <c r="A600">
        <v>2391</v>
      </c>
      <c r="B600" t="s">
        <v>988</v>
      </c>
      <c r="C600" t="s">
        <v>977</v>
      </c>
      <c r="D600">
        <v>88</v>
      </c>
      <c r="E600">
        <v>532</v>
      </c>
      <c r="F600">
        <f t="shared" si="9"/>
        <v>14</v>
      </c>
      <c r="G600" t="str">
        <f>STANDINGS_SB[[#This Row],[League]]&amp;STANDINGS_SB[[#This Row],[Team]]</f>
        <v>$150 Draft Champions Express Mar 06 7:00 pm Lg.3828Zootopia</v>
      </c>
    </row>
    <row r="601" spans="1:7" x14ac:dyDescent="0.25">
      <c r="A601">
        <v>2634</v>
      </c>
      <c r="B601" t="s">
        <v>978</v>
      </c>
      <c r="C601" t="s">
        <v>977</v>
      </c>
      <c r="D601">
        <v>77</v>
      </c>
      <c r="E601">
        <v>285.5</v>
      </c>
      <c r="F601">
        <f t="shared" si="9"/>
        <v>15</v>
      </c>
      <c r="G601" t="str">
        <f>STANDINGS_SB[[#This Row],[League]]&amp;STANDINGS_SB[[#This Row],[Team]]</f>
        <v>$150 Draft Champions Express Mar 06 7:00 pm Lg.3828Wally Bunker</v>
      </c>
    </row>
    <row r="602" spans="1:7" x14ac:dyDescent="0.25">
      <c r="A602">
        <v>161</v>
      </c>
      <c r="B602" t="s">
        <v>996</v>
      </c>
      <c r="C602" t="s">
        <v>989</v>
      </c>
      <c r="D602">
        <v>168</v>
      </c>
      <c r="E602">
        <v>2746.5</v>
      </c>
      <c r="F602">
        <f t="shared" si="9"/>
        <v>1</v>
      </c>
      <c r="G602" t="str">
        <f>STANDINGS_SB[[#This Row],[League]]&amp;STANDINGS_SB[[#This Row],[Team]]</f>
        <v>$150 Draft Champions Express Mar 11 8:00 pm Lg.3880Capital Offense</v>
      </c>
    </row>
    <row r="603" spans="1:7" x14ac:dyDescent="0.25">
      <c r="A603">
        <v>281</v>
      </c>
      <c r="B603" t="s">
        <v>992</v>
      </c>
      <c r="C603" t="s">
        <v>989</v>
      </c>
      <c r="D603">
        <v>158</v>
      </c>
      <c r="E603">
        <v>2622.5</v>
      </c>
      <c r="F603">
        <f t="shared" si="9"/>
        <v>2</v>
      </c>
      <c r="G603" t="str">
        <f>STANDINGS_SB[[#This Row],[League]]&amp;STANDINGS_SB[[#This Row],[Team]]</f>
        <v>$150 Draft Champions Express Mar 11 8:00 pm Lg.3880Dynamic Inertia DC Express</v>
      </c>
    </row>
    <row r="604" spans="1:7" x14ac:dyDescent="0.25">
      <c r="A604">
        <v>520</v>
      </c>
      <c r="B604" t="s">
        <v>997</v>
      </c>
      <c r="C604" t="s">
        <v>989</v>
      </c>
      <c r="D604">
        <v>145</v>
      </c>
      <c r="E604">
        <v>2399.5</v>
      </c>
      <c r="F604">
        <f t="shared" si="9"/>
        <v>3</v>
      </c>
      <c r="G604" t="str">
        <f>STANDINGS_SB[[#This Row],[League]]&amp;STANDINGS_SB[[#This Row],[Team]]</f>
        <v>$150 Draft Champions Express Mar 11 8:00 pm Lg.3880You can put it on the board! Yes.</v>
      </c>
    </row>
    <row r="605" spans="1:7" x14ac:dyDescent="0.25">
      <c r="A605">
        <v>805</v>
      </c>
      <c r="B605" t="s">
        <v>993</v>
      </c>
      <c r="C605" t="s">
        <v>989</v>
      </c>
      <c r="D605">
        <v>132</v>
      </c>
      <c r="E605">
        <v>2104</v>
      </c>
      <c r="F605">
        <f t="shared" si="9"/>
        <v>4</v>
      </c>
      <c r="G605" t="str">
        <f>STANDINGS_SB[[#This Row],[League]]&amp;STANDINGS_SB[[#This Row],[Team]]</f>
        <v>$150 Draft Champions Express Mar 11 8:00 pm Lg.3880Papi's Farewell Tour</v>
      </c>
    </row>
    <row r="606" spans="1:7" x14ac:dyDescent="0.25">
      <c r="A606">
        <v>1144</v>
      </c>
      <c r="B606" t="s">
        <v>991</v>
      </c>
      <c r="C606" t="s">
        <v>989</v>
      </c>
      <c r="D606">
        <v>122</v>
      </c>
      <c r="E606">
        <v>1779</v>
      </c>
      <c r="F606">
        <f t="shared" si="9"/>
        <v>5</v>
      </c>
      <c r="G606" t="str">
        <f>STANDINGS_SB[[#This Row],[League]]&amp;STANDINGS_SB[[#This Row],[Team]]</f>
        <v>$150 Draft Champions Express Mar 11 8:00 pm Lg.3880Team Ball</v>
      </c>
    </row>
    <row r="607" spans="1:7" x14ac:dyDescent="0.25">
      <c r="A607">
        <v>1397</v>
      </c>
      <c r="B607" t="s">
        <v>994</v>
      </c>
      <c r="C607" t="s">
        <v>989</v>
      </c>
      <c r="D607">
        <v>115</v>
      </c>
      <c r="E607">
        <v>1508.5</v>
      </c>
      <c r="F607">
        <f t="shared" si="9"/>
        <v>6</v>
      </c>
      <c r="G607" t="str">
        <f>STANDINGS_SB[[#This Row],[League]]&amp;STANDINGS_SB[[#This Row],[Team]]</f>
        <v>$150 Draft Champions Express Mar 11 8:00 pm Lg.3880Mountain Dew</v>
      </c>
    </row>
    <row r="608" spans="1:7" x14ac:dyDescent="0.25">
      <c r="A608">
        <v>1523</v>
      </c>
      <c r="B608" t="s">
        <v>999</v>
      </c>
      <c r="C608" t="s">
        <v>989</v>
      </c>
      <c r="D608">
        <v>112</v>
      </c>
      <c r="E608">
        <v>1387</v>
      </c>
      <c r="F608">
        <f t="shared" si="9"/>
        <v>7</v>
      </c>
      <c r="G608" t="str">
        <f>STANDINGS_SB[[#This Row],[League]]&amp;STANDINGS_SB[[#This Row],[Team]]</f>
        <v>$150 Draft Champions Express Mar 11 8:00 pm Lg.3880Radon Mitigation System</v>
      </c>
    </row>
    <row r="609" spans="1:7" x14ac:dyDescent="0.25">
      <c r="A609">
        <v>1544</v>
      </c>
      <c r="B609" t="s">
        <v>990</v>
      </c>
      <c r="C609" t="s">
        <v>989</v>
      </c>
      <c r="D609">
        <v>111</v>
      </c>
      <c r="E609">
        <v>1343.5</v>
      </c>
      <c r="F609">
        <f t="shared" si="9"/>
        <v>8</v>
      </c>
      <c r="G609" t="str">
        <f>STANDINGS_SB[[#This Row],[League]]&amp;STANDINGS_SB[[#This Row],[Team]]</f>
        <v>$150 Draft Champions Express Mar 11 8:00 pm Lg.3880Ant's Errors</v>
      </c>
    </row>
    <row r="610" spans="1:7" x14ac:dyDescent="0.25">
      <c r="A610">
        <v>1651</v>
      </c>
      <c r="B610" t="s">
        <v>362</v>
      </c>
      <c r="C610" t="s">
        <v>989</v>
      </c>
      <c r="D610">
        <v>109</v>
      </c>
      <c r="E610">
        <v>1261.5</v>
      </c>
      <c r="F610">
        <f t="shared" si="9"/>
        <v>9</v>
      </c>
      <c r="G610" t="str">
        <f>STANDINGS_SB[[#This Row],[League]]&amp;STANDINGS_SB[[#This Row],[Team]]</f>
        <v>$150 Draft Champions Express Mar 11 8:00 pm Lg.3880MustSeeTV314{DM3}</v>
      </c>
    </row>
    <row r="611" spans="1:7" x14ac:dyDescent="0.25">
      <c r="A611">
        <v>1661</v>
      </c>
      <c r="B611" t="s">
        <v>998</v>
      </c>
      <c r="C611" t="s">
        <v>989</v>
      </c>
      <c r="D611">
        <v>109</v>
      </c>
      <c r="E611">
        <v>1261.5</v>
      </c>
      <c r="F611">
        <f t="shared" si="9"/>
        <v>10</v>
      </c>
      <c r="G611" t="str">
        <f>STANDINGS_SB[[#This Row],[League]]&amp;STANDINGS_SB[[#This Row],[Team]]</f>
        <v>$150 Draft Champions Express Mar 11 8:00 pm Lg.3880Team Symington</v>
      </c>
    </row>
    <row r="612" spans="1:7" x14ac:dyDescent="0.25">
      <c r="A612">
        <v>2157</v>
      </c>
      <c r="B612" t="s">
        <v>18</v>
      </c>
      <c r="C612" t="s">
        <v>989</v>
      </c>
      <c r="D612">
        <v>95</v>
      </c>
      <c r="E612">
        <v>747</v>
      </c>
      <c r="F612">
        <f t="shared" si="9"/>
        <v>11</v>
      </c>
      <c r="G612" t="str">
        <f>STANDINGS_SB[[#This Row],[League]]&amp;STANDINGS_SB[[#This Row],[Team]]</f>
        <v>$150 Draft Champions Express Mar 11 8:00 pm Lg.3880Home Run Derbies</v>
      </c>
    </row>
    <row r="613" spans="1:7" x14ac:dyDescent="0.25">
      <c r="A613">
        <v>2264</v>
      </c>
      <c r="B613" t="s">
        <v>995</v>
      </c>
      <c r="C613" t="s">
        <v>989</v>
      </c>
      <c r="D613">
        <v>92</v>
      </c>
      <c r="E613">
        <v>655</v>
      </c>
      <c r="F613">
        <f t="shared" si="9"/>
        <v>12</v>
      </c>
      <c r="G613" t="str">
        <f>STANDINGS_SB[[#This Row],[League]]&amp;STANDINGS_SB[[#This Row],[Team]]</f>
        <v>$150 Draft Champions Express Mar 11 8:00 pm Lg.3880Team Flynn</v>
      </c>
    </row>
    <row r="614" spans="1:7" x14ac:dyDescent="0.25">
      <c r="A614">
        <v>2482</v>
      </c>
      <c r="B614" t="s">
        <v>74</v>
      </c>
      <c r="C614" t="s">
        <v>989</v>
      </c>
      <c r="D614">
        <v>84</v>
      </c>
      <c r="E614">
        <v>429.5</v>
      </c>
      <c r="F614">
        <f t="shared" si="9"/>
        <v>13</v>
      </c>
      <c r="G614" t="str">
        <f>STANDINGS_SB[[#This Row],[League]]&amp;STANDINGS_SB[[#This Row],[Team]]</f>
        <v>$150 Draft Champions Express Mar 11 8:00 pm Lg.3880St Louis Perfectos</v>
      </c>
    </row>
    <row r="615" spans="1:7" x14ac:dyDescent="0.25">
      <c r="A615">
        <v>2551</v>
      </c>
      <c r="B615" t="s">
        <v>293</v>
      </c>
      <c r="C615" t="s">
        <v>989</v>
      </c>
      <c r="D615">
        <v>81</v>
      </c>
      <c r="E615">
        <v>360</v>
      </c>
      <c r="F615">
        <f t="shared" si="9"/>
        <v>14</v>
      </c>
      <c r="G615" t="str">
        <f>STANDINGS_SB[[#This Row],[League]]&amp;STANDINGS_SB[[#This Row],[Team]]</f>
        <v>$150 Draft Champions Express Mar 11 8:00 pm Lg.3880Sons of Thunder</v>
      </c>
    </row>
    <row r="616" spans="1:7" x14ac:dyDescent="0.25">
      <c r="A616">
        <v>2790</v>
      </c>
      <c r="B616" t="s">
        <v>1000</v>
      </c>
      <c r="C616" t="s">
        <v>989</v>
      </c>
      <c r="D616">
        <v>66</v>
      </c>
      <c r="E616">
        <v>123.5</v>
      </c>
      <c r="F616">
        <f t="shared" si="9"/>
        <v>15</v>
      </c>
      <c r="G616" t="str">
        <f>STANDINGS_SB[[#This Row],[League]]&amp;STANDINGS_SB[[#This Row],[Team]]</f>
        <v>$150 Draft Champions Express Mar 11 8:00 pm Lg.3880Swinging Wienies</v>
      </c>
    </row>
    <row r="617" spans="1:7" x14ac:dyDescent="0.25">
      <c r="A617">
        <v>70</v>
      </c>
      <c r="B617" t="s">
        <v>1004</v>
      </c>
      <c r="C617" t="s">
        <v>1002</v>
      </c>
      <c r="D617">
        <v>184</v>
      </c>
      <c r="E617">
        <v>2842</v>
      </c>
      <c r="F617">
        <f t="shared" si="9"/>
        <v>1</v>
      </c>
      <c r="G617" t="str">
        <f>STANDINGS_SB[[#This Row],[League]]&amp;STANDINGS_SB[[#This Row],[Team]]</f>
        <v>$150 Draft Champions Express Mar 13 7:00 pm Lg.3883Table 5 All Stars</v>
      </c>
    </row>
    <row r="618" spans="1:7" x14ac:dyDescent="0.25">
      <c r="A618">
        <v>435</v>
      </c>
      <c r="B618" t="s">
        <v>1006</v>
      </c>
      <c r="C618" t="s">
        <v>1002</v>
      </c>
      <c r="D618">
        <v>149</v>
      </c>
      <c r="E618">
        <v>2479</v>
      </c>
      <c r="F618">
        <f t="shared" si="9"/>
        <v>2</v>
      </c>
      <c r="G618" t="str">
        <f>STANDINGS_SB[[#This Row],[League]]&amp;STANDINGS_SB[[#This Row],[Team]]</f>
        <v>$150 Draft Champions Express Mar 13 7:00 pm Lg.3883Team Lambach</v>
      </c>
    </row>
    <row r="619" spans="1:7" x14ac:dyDescent="0.25">
      <c r="A619">
        <v>720</v>
      </c>
      <c r="B619" t="s">
        <v>889</v>
      </c>
      <c r="C619" t="s">
        <v>1002</v>
      </c>
      <c r="D619">
        <v>135</v>
      </c>
      <c r="E619">
        <v>2199.5</v>
      </c>
      <c r="F619">
        <f t="shared" si="9"/>
        <v>3</v>
      </c>
      <c r="G619" t="str">
        <f>STANDINGS_SB[[#This Row],[League]]&amp;STANDINGS_SB[[#This Row],[Team]]</f>
        <v>$150 Draft Champions Express Mar 13 7:00 pm Lg.3883Team Thompson</v>
      </c>
    </row>
    <row r="620" spans="1:7" x14ac:dyDescent="0.25">
      <c r="A620">
        <v>875</v>
      </c>
      <c r="B620" t="s">
        <v>1012</v>
      </c>
      <c r="C620" t="s">
        <v>1002</v>
      </c>
      <c r="D620">
        <v>130</v>
      </c>
      <c r="E620">
        <v>2042</v>
      </c>
      <c r="F620">
        <f t="shared" si="9"/>
        <v>4</v>
      </c>
      <c r="G620" t="str">
        <f>STANDINGS_SB[[#This Row],[League]]&amp;STANDINGS_SB[[#This Row],[Team]]</f>
        <v>$150 Draft Champions Express Mar 13 7:00 pm Lg.3883Team Aniano</v>
      </c>
    </row>
    <row r="621" spans="1:7" x14ac:dyDescent="0.25">
      <c r="A621">
        <v>902</v>
      </c>
      <c r="B621" t="s">
        <v>1011</v>
      </c>
      <c r="C621" t="s">
        <v>1002</v>
      </c>
      <c r="D621">
        <v>129</v>
      </c>
      <c r="E621">
        <v>2015</v>
      </c>
      <c r="F621">
        <f t="shared" si="9"/>
        <v>5</v>
      </c>
      <c r="G621" t="str">
        <f>STANDINGS_SB[[#This Row],[League]]&amp;STANDINGS_SB[[#This Row],[Team]]</f>
        <v>$150 Draft Champions Express Mar 13 7:00 pm Lg.3883Team Balch</v>
      </c>
    </row>
    <row r="622" spans="1:7" x14ac:dyDescent="0.25">
      <c r="A622">
        <v>1456</v>
      </c>
      <c r="B622" t="s">
        <v>1001</v>
      </c>
      <c r="C622" t="s">
        <v>1002</v>
      </c>
      <c r="D622">
        <v>114</v>
      </c>
      <c r="E622">
        <v>1461</v>
      </c>
      <c r="F622">
        <f t="shared" si="9"/>
        <v>6</v>
      </c>
      <c r="G622" t="str">
        <f>STANDINGS_SB[[#This Row],[League]]&amp;STANDINGS_SB[[#This Row],[Team]]</f>
        <v>$150 Draft Champions Express Mar 13 7:00 pm Lg.3883Team Moses</v>
      </c>
    </row>
    <row r="623" spans="1:7" x14ac:dyDescent="0.25">
      <c r="A623">
        <v>1696</v>
      </c>
      <c r="B623" t="s">
        <v>1009</v>
      </c>
      <c r="C623" t="s">
        <v>1002</v>
      </c>
      <c r="D623">
        <v>108</v>
      </c>
      <c r="E623">
        <v>1223</v>
      </c>
      <c r="F623">
        <f t="shared" si="9"/>
        <v>7</v>
      </c>
      <c r="G623" t="str">
        <f>STANDINGS_SB[[#This Row],[League]]&amp;STANDINGS_SB[[#This Row],[Team]]</f>
        <v>$150 Draft Champions Express Mar 13 7:00 pm Lg.3883Team Rasmusson</v>
      </c>
    </row>
    <row r="624" spans="1:7" x14ac:dyDescent="0.25">
      <c r="A624">
        <v>1838</v>
      </c>
      <c r="B624" t="s">
        <v>299</v>
      </c>
      <c r="C624" t="s">
        <v>1002</v>
      </c>
      <c r="D624">
        <v>104</v>
      </c>
      <c r="E624">
        <v>1082.5</v>
      </c>
      <c r="F624">
        <f t="shared" si="9"/>
        <v>8</v>
      </c>
      <c r="G624" t="str">
        <f>STANDINGS_SB[[#This Row],[League]]&amp;STANDINGS_SB[[#This Row],[Team]]</f>
        <v>$150 Draft Champions Express Mar 13 7:00 pm Lg.3883Team Ulliac</v>
      </c>
    </row>
    <row r="625" spans="1:7" x14ac:dyDescent="0.25">
      <c r="A625">
        <v>2049</v>
      </c>
      <c r="B625" t="s">
        <v>1007</v>
      </c>
      <c r="C625" t="s">
        <v>1002</v>
      </c>
      <c r="D625">
        <v>98</v>
      </c>
      <c r="E625">
        <v>852.5</v>
      </c>
      <c r="F625">
        <f t="shared" si="9"/>
        <v>9</v>
      </c>
      <c r="G625" t="str">
        <f>STANDINGS_SB[[#This Row],[League]]&amp;STANDINGS_SB[[#This Row],[Team]]</f>
        <v>$150 Draft Champions Express Mar 13 7:00 pm Lg.3883Dawg Pound 53</v>
      </c>
    </row>
    <row r="626" spans="1:7" x14ac:dyDescent="0.25">
      <c r="A626">
        <v>2273</v>
      </c>
      <c r="B626" t="s">
        <v>1013</v>
      </c>
      <c r="C626" t="s">
        <v>1002</v>
      </c>
      <c r="D626">
        <v>91</v>
      </c>
      <c r="E626">
        <v>622.5</v>
      </c>
      <c r="F626">
        <f t="shared" si="9"/>
        <v>10</v>
      </c>
      <c r="G626" t="str">
        <f>STANDINGS_SB[[#This Row],[League]]&amp;STANDINGS_SB[[#This Row],[Team]]</f>
        <v>$150 Draft Champions Express Mar 13 7:00 pm Lg.3883Battle Rats</v>
      </c>
    </row>
    <row r="627" spans="1:7" x14ac:dyDescent="0.25">
      <c r="A627">
        <v>2308</v>
      </c>
      <c r="B627" t="s">
        <v>1010</v>
      </c>
      <c r="C627" t="s">
        <v>1002</v>
      </c>
      <c r="D627">
        <v>91</v>
      </c>
      <c r="E627">
        <v>622.5</v>
      </c>
      <c r="F627">
        <f t="shared" si="9"/>
        <v>11</v>
      </c>
      <c r="G627" t="str">
        <f>STANDINGS_SB[[#This Row],[League]]&amp;STANDINGS_SB[[#This Row],[Team]]</f>
        <v>$150 Draft Champions Express Mar 13 7:00 pm Lg.3883garbage</v>
      </c>
    </row>
    <row r="628" spans="1:7" x14ac:dyDescent="0.25">
      <c r="A628">
        <v>2519</v>
      </c>
      <c r="B628" t="s">
        <v>1014</v>
      </c>
      <c r="C628" t="s">
        <v>1002</v>
      </c>
      <c r="D628">
        <v>82</v>
      </c>
      <c r="E628">
        <v>383.5</v>
      </c>
      <c r="F628">
        <f t="shared" si="9"/>
        <v>12</v>
      </c>
      <c r="G628" t="str">
        <f>STANDINGS_SB[[#This Row],[League]]&amp;STANDINGS_SB[[#This Row],[Team]]</f>
        <v>$150 Draft Champions Express Mar 13 7:00 pm Lg.3883Boom Boom Sticks</v>
      </c>
    </row>
    <row r="629" spans="1:7" x14ac:dyDescent="0.25">
      <c r="A629">
        <v>2589</v>
      </c>
      <c r="B629" t="s">
        <v>1008</v>
      </c>
      <c r="C629" t="s">
        <v>1002</v>
      </c>
      <c r="D629">
        <v>79</v>
      </c>
      <c r="E629">
        <v>321</v>
      </c>
      <c r="F629">
        <f t="shared" si="9"/>
        <v>13</v>
      </c>
      <c r="G629" t="str">
        <f>STANDINGS_SB[[#This Row],[League]]&amp;STANDINGS_SB[[#This Row],[Team]]</f>
        <v>$150 Draft Champions Express Mar 13 7:00 pm Lg.3883KONGS VENOM</v>
      </c>
    </row>
    <row r="630" spans="1:7" x14ac:dyDescent="0.25">
      <c r="A630">
        <v>2791</v>
      </c>
      <c r="B630" t="s">
        <v>1003</v>
      </c>
      <c r="C630" t="s">
        <v>1002</v>
      </c>
      <c r="D630">
        <v>66</v>
      </c>
      <c r="E630">
        <v>123.5</v>
      </c>
      <c r="F630">
        <f t="shared" si="9"/>
        <v>14</v>
      </c>
      <c r="G630" t="str">
        <f>STANDINGS_SB[[#This Row],[League]]&amp;STANDINGS_SB[[#This Row],[Team]]</f>
        <v>$150 Draft Champions Express Mar 13 7:00 pm Lg.3883Team Swagers</v>
      </c>
    </row>
    <row r="631" spans="1:7" x14ac:dyDescent="0.25">
      <c r="A631">
        <v>2845</v>
      </c>
      <c r="B631" t="s">
        <v>1005</v>
      </c>
      <c r="C631" t="s">
        <v>1002</v>
      </c>
      <c r="D631">
        <v>62</v>
      </c>
      <c r="E631">
        <v>72</v>
      </c>
      <c r="F631">
        <f t="shared" si="9"/>
        <v>15</v>
      </c>
      <c r="G631" t="str">
        <f>STANDINGS_SB[[#This Row],[League]]&amp;STANDINGS_SB[[#This Row],[Team]]</f>
        <v>$150 Draft Champions Express Mar 13 7:00 pm Lg.3883The Byrds and the Puigs</v>
      </c>
    </row>
    <row r="632" spans="1:7" x14ac:dyDescent="0.25">
      <c r="A632">
        <v>57</v>
      </c>
      <c r="B632" t="s">
        <v>1023</v>
      </c>
      <c r="C632" t="s">
        <v>1016</v>
      </c>
      <c r="D632">
        <v>188</v>
      </c>
      <c r="E632">
        <v>2853.5</v>
      </c>
      <c r="F632">
        <f t="shared" si="9"/>
        <v>1</v>
      </c>
      <c r="G632" t="str">
        <f>STANDINGS_SB[[#This Row],[League]]&amp;STANDINGS_SB[[#This Row],[Team]]</f>
        <v>$150 Draft Champions Express Mar 13 7:00 pm Lg.3905Brooklyn Bulldogs</v>
      </c>
    </row>
    <row r="633" spans="1:7" x14ac:dyDescent="0.25">
      <c r="A633">
        <v>648</v>
      </c>
      <c r="B633" t="s">
        <v>1024</v>
      </c>
      <c r="C633" t="s">
        <v>1016</v>
      </c>
      <c r="D633">
        <v>138</v>
      </c>
      <c r="E633">
        <v>2265.5</v>
      </c>
      <c r="F633">
        <f t="shared" si="9"/>
        <v>2</v>
      </c>
      <c r="G633" t="str">
        <f>STANDINGS_SB[[#This Row],[League]]&amp;STANDINGS_SB[[#This Row],[Team]]</f>
        <v>$150 Draft Champions Express Mar 13 7:00 pm Lg.3905Roy Hobbs</v>
      </c>
    </row>
    <row r="634" spans="1:7" x14ac:dyDescent="0.25">
      <c r="A634">
        <v>712</v>
      </c>
      <c r="B634" t="s">
        <v>19</v>
      </c>
      <c r="C634" t="s">
        <v>1016</v>
      </c>
      <c r="D634">
        <v>135</v>
      </c>
      <c r="E634">
        <v>2199.5</v>
      </c>
      <c r="F634">
        <f t="shared" si="9"/>
        <v>3</v>
      </c>
      <c r="G634" t="str">
        <f>STANDINGS_SB[[#This Row],[League]]&amp;STANDINGS_SB[[#This Row],[Team]]</f>
        <v>$150 Draft Champions Express Mar 13 7:00 pm Lg.3905One Eyed Jack</v>
      </c>
    </row>
    <row r="635" spans="1:7" x14ac:dyDescent="0.25">
      <c r="A635">
        <v>713</v>
      </c>
      <c r="B635" t="s">
        <v>36</v>
      </c>
      <c r="C635" t="s">
        <v>1016</v>
      </c>
      <c r="D635">
        <v>135</v>
      </c>
      <c r="E635">
        <v>2199.5</v>
      </c>
      <c r="F635">
        <f t="shared" si="9"/>
        <v>4</v>
      </c>
      <c r="G635" t="str">
        <f>STANDINGS_SB[[#This Row],[League]]&amp;STANDINGS_SB[[#This Row],[Team]]</f>
        <v>$150 Draft Champions Express Mar 13 7:00 pm Lg.3905PACO THYME</v>
      </c>
    </row>
    <row r="636" spans="1:7" x14ac:dyDescent="0.25">
      <c r="A636">
        <v>933</v>
      </c>
      <c r="B636" t="s">
        <v>1018</v>
      </c>
      <c r="C636" t="s">
        <v>1016</v>
      </c>
      <c r="D636">
        <v>128</v>
      </c>
      <c r="E636">
        <v>1987</v>
      </c>
      <c r="F636">
        <f t="shared" si="9"/>
        <v>5</v>
      </c>
      <c r="G636" t="str">
        <f>STANDINGS_SB[[#This Row],[League]]&amp;STANDINGS_SB[[#This Row],[Team]]</f>
        <v>$150 Draft Champions Express Mar 13 7:00 pm Lg.3905The Garaged Ferraris</v>
      </c>
    </row>
    <row r="637" spans="1:7" x14ac:dyDescent="0.25">
      <c r="A637">
        <v>975</v>
      </c>
      <c r="B637" t="s">
        <v>1015</v>
      </c>
      <c r="C637" t="s">
        <v>1016</v>
      </c>
      <c r="D637">
        <v>126</v>
      </c>
      <c r="E637">
        <v>1921</v>
      </c>
      <c r="F637">
        <f t="shared" si="9"/>
        <v>6</v>
      </c>
      <c r="G637" t="str">
        <f>STANDINGS_SB[[#This Row],[League]]&amp;STANDINGS_SB[[#This Row],[Team]]</f>
        <v>$150 Draft Champions Express Mar 13 7:00 pm Lg.3905Green Sam</v>
      </c>
    </row>
    <row r="638" spans="1:7" x14ac:dyDescent="0.25">
      <c r="A638">
        <v>1026</v>
      </c>
      <c r="B638" t="s">
        <v>1021</v>
      </c>
      <c r="C638" t="s">
        <v>1016</v>
      </c>
      <c r="D638">
        <v>125</v>
      </c>
      <c r="E638">
        <v>1883</v>
      </c>
      <c r="F638">
        <f t="shared" si="9"/>
        <v>7</v>
      </c>
      <c r="G638" t="str">
        <f>STANDINGS_SB[[#This Row],[League]]&amp;STANDINGS_SB[[#This Row],[Team]]</f>
        <v>$150 Draft Champions Express Mar 13 7:00 pm Lg.3905Pitch Perfecto</v>
      </c>
    </row>
    <row r="639" spans="1:7" x14ac:dyDescent="0.25">
      <c r="A639">
        <v>1637</v>
      </c>
      <c r="B639" t="s">
        <v>1022</v>
      </c>
      <c r="C639" t="s">
        <v>1016</v>
      </c>
      <c r="D639">
        <v>109</v>
      </c>
      <c r="E639">
        <v>1261.5</v>
      </c>
      <c r="F639">
        <f t="shared" si="9"/>
        <v>8</v>
      </c>
      <c r="G639" t="str">
        <f>STANDINGS_SB[[#This Row],[League]]&amp;STANDINGS_SB[[#This Row],[Team]]</f>
        <v>$150 Draft Champions Express Mar 13 7:00 pm Lg.3905Charlie Hustles Angels</v>
      </c>
    </row>
    <row r="640" spans="1:7" x14ac:dyDescent="0.25">
      <c r="A640">
        <v>1780</v>
      </c>
      <c r="B640" t="s">
        <v>135</v>
      </c>
      <c r="C640" t="s">
        <v>1016</v>
      </c>
      <c r="D640">
        <v>105</v>
      </c>
      <c r="E640">
        <v>1118.5</v>
      </c>
      <c r="F640">
        <f t="shared" si="9"/>
        <v>9</v>
      </c>
      <c r="G640" t="str">
        <f>STANDINGS_SB[[#This Row],[League]]&amp;STANDINGS_SB[[#This Row],[Team]]</f>
        <v>$150 Draft Champions Express Mar 13 7:00 pm Lg.3905Brewte Force</v>
      </c>
    </row>
    <row r="641" spans="1:7" x14ac:dyDescent="0.25">
      <c r="A641">
        <v>1985</v>
      </c>
      <c r="B641" t="s">
        <v>209</v>
      </c>
      <c r="C641" t="s">
        <v>1016</v>
      </c>
      <c r="D641">
        <v>100</v>
      </c>
      <c r="E641">
        <v>929.5</v>
      </c>
      <c r="F641">
        <f t="shared" si="9"/>
        <v>10</v>
      </c>
      <c r="G641" t="str">
        <f>STANDINGS_SB[[#This Row],[League]]&amp;STANDINGS_SB[[#This Row],[Team]]</f>
        <v>$150 Draft Champions Express Mar 13 7:00 pm Lg.3905Team Jung</v>
      </c>
    </row>
    <row r="642" spans="1:7" x14ac:dyDescent="0.25">
      <c r="A642">
        <v>2101</v>
      </c>
      <c r="B642" t="s">
        <v>1019</v>
      </c>
      <c r="C642" t="s">
        <v>1016</v>
      </c>
      <c r="D642">
        <v>97</v>
      </c>
      <c r="E642">
        <v>820</v>
      </c>
      <c r="F642">
        <f t="shared" si="9"/>
        <v>11</v>
      </c>
      <c r="G642" t="str">
        <f>STANDINGS_SB[[#This Row],[League]]&amp;STANDINGS_SB[[#This Row],[Team]]</f>
        <v>$150 Draft Champions Express Mar 13 7:00 pm Lg.3905Team jauvin</v>
      </c>
    </row>
    <row r="643" spans="1:7" x14ac:dyDescent="0.25">
      <c r="A643">
        <v>2147</v>
      </c>
      <c r="B643" t="s">
        <v>1020</v>
      </c>
      <c r="C643" t="s">
        <v>1016</v>
      </c>
      <c r="D643">
        <v>95</v>
      </c>
      <c r="E643">
        <v>747</v>
      </c>
      <c r="F643">
        <f t="shared" ref="F643:F706" si="10">IF(C643=C642,F642+1,1)</f>
        <v>12</v>
      </c>
      <c r="G643" t="str">
        <f>STANDINGS_SB[[#This Row],[League]]&amp;STANDINGS_SB[[#This Row],[Team]]</f>
        <v>$150 Draft Champions Express Mar 13 7:00 pm Lg.3905Amazins2</v>
      </c>
    </row>
    <row r="644" spans="1:7" x14ac:dyDescent="0.25">
      <c r="A644">
        <v>2177</v>
      </c>
      <c r="B644" t="s">
        <v>1017</v>
      </c>
      <c r="C644" t="s">
        <v>1016</v>
      </c>
      <c r="D644">
        <v>95</v>
      </c>
      <c r="E644">
        <v>747</v>
      </c>
      <c r="F644">
        <f t="shared" si="10"/>
        <v>13</v>
      </c>
      <c r="G644" t="str">
        <f>STANDINGS_SB[[#This Row],[League]]&amp;STANDINGS_SB[[#This Row],[Team]]</f>
        <v>$150 Draft Champions Express Mar 13 7:00 pm Lg.3905The Green Bastards</v>
      </c>
    </row>
    <row r="645" spans="1:7" x14ac:dyDescent="0.25">
      <c r="A645">
        <v>2422</v>
      </c>
      <c r="B645" t="s">
        <v>164</v>
      </c>
      <c r="C645" t="s">
        <v>1016</v>
      </c>
      <c r="D645">
        <v>86</v>
      </c>
      <c r="E645">
        <v>485</v>
      </c>
      <c r="F645">
        <f t="shared" si="10"/>
        <v>14</v>
      </c>
      <c r="G645" t="str">
        <f>STANDINGS_SB[[#This Row],[League]]&amp;STANDINGS_SB[[#This Row],[Team]]</f>
        <v>$150 Draft Champions Express Mar 13 7:00 pm Lg.3905KISS MY BUNT</v>
      </c>
    </row>
    <row r="646" spans="1:7" x14ac:dyDescent="0.25">
      <c r="A646">
        <v>2664</v>
      </c>
      <c r="B646" t="s">
        <v>1025</v>
      </c>
      <c r="C646" t="s">
        <v>1016</v>
      </c>
      <c r="D646">
        <v>75</v>
      </c>
      <c r="E646">
        <v>244</v>
      </c>
      <c r="F646">
        <f t="shared" si="10"/>
        <v>15</v>
      </c>
      <c r="G646" t="str">
        <f>STANDINGS_SB[[#This Row],[League]]&amp;STANDINGS_SB[[#This Row],[Team]]</f>
        <v>$150 Draft Champions Express Mar 13 7:00 pm Lg.3905J money clutch putts2</v>
      </c>
    </row>
    <row r="647" spans="1:7" x14ac:dyDescent="0.25">
      <c r="A647">
        <v>386</v>
      </c>
      <c r="B647" t="s">
        <v>1030</v>
      </c>
      <c r="C647" t="s">
        <v>1026</v>
      </c>
      <c r="D647">
        <v>151</v>
      </c>
      <c r="E647">
        <v>2521</v>
      </c>
      <c r="F647">
        <f t="shared" si="10"/>
        <v>1</v>
      </c>
      <c r="G647" t="str">
        <f>STANDINGS_SB[[#This Row],[League]]&amp;STANDINGS_SB[[#This Row],[Team]]</f>
        <v>$150 Draft Champions Express Mar 18 8:00 pm Lg.3944Forever Draft 5 - Express</v>
      </c>
    </row>
    <row r="648" spans="1:7" x14ac:dyDescent="0.25">
      <c r="A648">
        <v>409</v>
      </c>
      <c r="B648" t="s">
        <v>1037</v>
      </c>
      <c r="C648" t="s">
        <v>1026</v>
      </c>
      <c r="D648">
        <v>150</v>
      </c>
      <c r="E648">
        <v>2502</v>
      </c>
      <c r="F648">
        <f t="shared" si="10"/>
        <v>2</v>
      </c>
      <c r="G648" t="str">
        <f>STANDINGS_SB[[#This Row],[League]]&amp;STANDINGS_SB[[#This Row],[Team]]</f>
        <v>$150 Draft Champions Express Mar 18 8:00 pm Lg.3944KC Intimidators</v>
      </c>
    </row>
    <row r="649" spans="1:7" x14ac:dyDescent="0.25">
      <c r="A649">
        <v>417</v>
      </c>
      <c r="B649" t="s">
        <v>1031</v>
      </c>
      <c r="C649" t="s">
        <v>1026</v>
      </c>
      <c r="D649">
        <v>150</v>
      </c>
      <c r="E649">
        <v>2502</v>
      </c>
      <c r="F649">
        <f t="shared" si="10"/>
        <v>3</v>
      </c>
      <c r="G649" t="str">
        <f>STANDINGS_SB[[#This Row],[League]]&amp;STANDINGS_SB[[#This Row],[Team]]</f>
        <v>$150 Draft Champions Express Mar 18 8:00 pm Lg.3944Team Vetter</v>
      </c>
    </row>
    <row r="650" spans="1:7" x14ac:dyDescent="0.25">
      <c r="A650">
        <v>633</v>
      </c>
      <c r="B650" t="s">
        <v>1033</v>
      </c>
      <c r="C650" t="s">
        <v>1026</v>
      </c>
      <c r="D650">
        <v>139</v>
      </c>
      <c r="E650">
        <v>2288</v>
      </c>
      <c r="F650">
        <f t="shared" si="10"/>
        <v>4</v>
      </c>
      <c r="G650" t="str">
        <f>STANDINGS_SB[[#This Row],[League]]&amp;STANDINGS_SB[[#This Row],[Team]]</f>
        <v>$150 Draft Champions Express Mar 18 8:00 pm Lg.3944bulldogs7</v>
      </c>
    </row>
    <row r="651" spans="1:7" x14ac:dyDescent="0.25">
      <c r="A651">
        <v>675</v>
      </c>
      <c r="B651" t="s">
        <v>1028</v>
      </c>
      <c r="C651" t="s">
        <v>1026</v>
      </c>
      <c r="D651">
        <v>137</v>
      </c>
      <c r="E651">
        <v>2243.5</v>
      </c>
      <c r="F651">
        <f t="shared" si="10"/>
        <v>5</v>
      </c>
      <c r="G651" t="str">
        <f>STANDINGS_SB[[#This Row],[League]]&amp;STANDINGS_SB[[#This Row],[Team]]</f>
        <v>$150 Draft Champions Express Mar 18 8:00 pm Lg.3944Team martin</v>
      </c>
    </row>
    <row r="652" spans="1:7" x14ac:dyDescent="0.25">
      <c r="A652">
        <v>762</v>
      </c>
      <c r="B652" t="s">
        <v>349</v>
      </c>
      <c r="C652" t="s">
        <v>1026</v>
      </c>
      <c r="D652">
        <v>134</v>
      </c>
      <c r="E652">
        <v>2167</v>
      </c>
      <c r="F652">
        <f t="shared" si="10"/>
        <v>6</v>
      </c>
      <c r="G652" t="str">
        <f>STANDINGS_SB[[#This Row],[League]]&amp;STANDINGS_SB[[#This Row],[Team]]</f>
        <v>$150 Draft Champions Express Mar 18 8:00 pm Lg.3944zzzzzzzzzzzz</v>
      </c>
    </row>
    <row r="653" spans="1:7" x14ac:dyDescent="0.25">
      <c r="A653">
        <v>1000</v>
      </c>
      <c r="B653" t="s">
        <v>299</v>
      </c>
      <c r="C653" t="s">
        <v>1026</v>
      </c>
      <c r="D653">
        <v>126</v>
      </c>
      <c r="E653">
        <v>1921</v>
      </c>
      <c r="F653">
        <f t="shared" si="10"/>
        <v>7</v>
      </c>
      <c r="G653" t="str">
        <f>STANDINGS_SB[[#This Row],[League]]&amp;STANDINGS_SB[[#This Row],[Team]]</f>
        <v>$150 Draft Champions Express Mar 18 8:00 pm Lg.3944Team Ulliac</v>
      </c>
    </row>
    <row r="654" spans="1:7" x14ac:dyDescent="0.25">
      <c r="A654">
        <v>1016</v>
      </c>
      <c r="B654" t="s">
        <v>1035</v>
      </c>
      <c r="C654" t="s">
        <v>1026</v>
      </c>
      <c r="D654">
        <v>125</v>
      </c>
      <c r="E654">
        <v>1883</v>
      </c>
      <c r="F654">
        <f t="shared" si="10"/>
        <v>8</v>
      </c>
      <c r="G654" t="str">
        <f>STANDINGS_SB[[#This Row],[League]]&amp;STANDINGS_SB[[#This Row],[Team]]</f>
        <v>$150 Draft Champions Express Mar 18 8:00 pm Lg.3944Dave's Diamond Denizens</v>
      </c>
    </row>
    <row r="655" spans="1:7" x14ac:dyDescent="0.25">
      <c r="A655">
        <v>1658</v>
      </c>
      <c r="B655" t="s">
        <v>1009</v>
      </c>
      <c r="C655" t="s">
        <v>1026</v>
      </c>
      <c r="D655">
        <v>109</v>
      </c>
      <c r="E655">
        <v>1261.5</v>
      </c>
      <c r="F655">
        <f t="shared" si="10"/>
        <v>9</v>
      </c>
      <c r="G655" t="str">
        <f>STANDINGS_SB[[#This Row],[League]]&amp;STANDINGS_SB[[#This Row],[Team]]</f>
        <v>$150 Draft Champions Express Mar 18 8:00 pm Lg.3944Team Rasmusson</v>
      </c>
    </row>
    <row r="656" spans="1:7" x14ac:dyDescent="0.25">
      <c r="A656">
        <v>2106</v>
      </c>
      <c r="B656" t="s">
        <v>288</v>
      </c>
      <c r="C656" t="s">
        <v>1026</v>
      </c>
      <c r="D656">
        <v>97</v>
      </c>
      <c r="E656">
        <v>820</v>
      </c>
      <c r="F656">
        <f t="shared" si="10"/>
        <v>10</v>
      </c>
      <c r="G656" t="str">
        <f>STANDINGS_SB[[#This Row],[League]]&amp;STANDINGS_SB[[#This Row],[Team]]</f>
        <v>$150 Draft Champions Express Mar 18 8:00 pm Lg.3944Thunder</v>
      </c>
    </row>
    <row r="657" spans="1:7" x14ac:dyDescent="0.25">
      <c r="A657">
        <v>2169</v>
      </c>
      <c r="B657" t="s">
        <v>1036</v>
      </c>
      <c r="C657" t="s">
        <v>1026</v>
      </c>
      <c r="D657">
        <v>95</v>
      </c>
      <c r="E657">
        <v>747</v>
      </c>
      <c r="F657">
        <f t="shared" si="10"/>
        <v>11</v>
      </c>
      <c r="G657" t="str">
        <f>STANDINGS_SB[[#This Row],[League]]&amp;STANDINGS_SB[[#This Row],[Team]]</f>
        <v>$150 Draft Champions Express Mar 18 8:00 pm Lg.3944Saucon Moonshots</v>
      </c>
    </row>
    <row r="658" spans="1:7" x14ac:dyDescent="0.25">
      <c r="A658">
        <v>2193</v>
      </c>
      <c r="B658" t="s">
        <v>1027</v>
      </c>
      <c r="C658" t="s">
        <v>1026</v>
      </c>
      <c r="D658">
        <v>94</v>
      </c>
      <c r="E658">
        <v>713</v>
      </c>
      <c r="F658">
        <f t="shared" si="10"/>
        <v>12</v>
      </c>
      <c r="G658" t="str">
        <f>STANDINGS_SB[[#This Row],[League]]&amp;STANDINGS_SB[[#This Row],[Team]]</f>
        <v>$150 Draft Champions Express Mar 18 8:00 pm Lg.3944Jays4Life18</v>
      </c>
    </row>
    <row r="659" spans="1:7" x14ac:dyDescent="0.25">
      <c r="A659">
        <v>2215</v>
      </c>
      <c r="B659" t="s">
        <v>1034</v>
      </c>
      <c r="C659" t="s">
        <v>1026</v>
      </c>
      <c r="D659">
        <v>93</v>
      </c>
      <c r="E659">
        <v>682.5</v>
      </c>
      <c r="F659">
        <f t="shared" si="10"/>
        <v>13</v>
      </c>
      <c r="G659" t="str">
        <f>STANDINGS_SB[[#This Row],[League]]&amp;STANDINGS_SB[[#This Row],[Team]]</f>
        <v>$150 Draft Champions Express Mar 18 8:00 pm Lg.39441 - Team Bredin</v>
      </c>
    </row>
    <row r="660" spans="1:7" x14ac:dyDescent="0.25">
      <c r="A660">
        <v>2802</v>
      </c>
      <c r="B660" t="s">
        <v>1029</v>
      </c>
      <c r="C660" t="s">
        <v>1026</v>
      </c>
      <c r="D660">
        <v>65</v>
      </c>
      <c r="E660">
        <v>112</v>
      </c>
      <c r="F660">
        <f t="shared" si="10"/>
        <v>14</v>
      </c>
      <c r="G660" t="str">
        <f>STANDINGS_SB[[#This Row],[League]]&amp;STANDINGS_SB[[#This Row],[Team]]</f>
        <v>$150 Draft Champions Express Mar 18 8:00 pm Lg.3944Team NAKOS</v>
      </c>
    </row>
    <row r="661" spans="1:7" x14ac:dyDescent="0.25">
      <c r="A661">
        <v>2829</v>
      </c>
      <c r="B661" t="s">
        <v>1032</v>
      </c>
      <c r="C661" t="s">
        <v>1026</v>
      </c>
      <c r="D661">
        <v>63</v>
      </c>
      <c r="E661">
        <v>85.5</v>
      </c>
      <c r="F661">
        <f t="shared" si="10"/>
        <v>15</v>
      </c>
      <c r="G661" t="str">
        <f>STANDINGS_SB[[#This Row],[League]]&amp;STANDINGS_SB[[#This Row],[Team]]</f>
        <v>$150 Draft Champions Express Mar 18 8:00 pm Lg.3944The Splendid Splinter</v>
      </c>
    </row>
    <row r="662" spans="1:7" x14ac:dyDescent="0.25">
      <c r="A662">
        <v>187</v>
      </c>
      <c r="B662" t="s">
        <v>1050</v>
      </c>
      <c r="C662" t="s">
        <v>1039</v>
      </c>
      <c r="D662">
        <v>166</v>
      </c>
      <c r="E662">
        <v>2727</v>
      </c>
      <c r="F662">
        <f t="shared" si="10"/>
        <v>1</v>
      </c>
      <c r="G662" t="str">
        <f>STANDINGS_SB[[#This Row],[League]]&amp;STANDINGS_SB[[#This Row],[Team]]</f>
        <v>$150 Draft Champions Express Mar 20 7:00 pm Lg.3914Thrashers</v>
      </c>
    </row>
    <row r="663" spans="1:7" x14ac:dyDescent="0.25">
      <c r="A663">
        <v>214</v>
      </c>
      <c r="B663" t="s">
        <v>1048</v>
      </c>
      <c r="C663" t="s">
        <v>1039</v>
      </c>
      <c r="D663">
        <v>163</v>
      </c>
      <c r="E663">
        <v>2694.5</v>
      </c>
      <c r="F663">
        <f t="shared" si="10"/>
        <v>2</v>
      </c>
      <c r="G663" t="str">
        <f>STANDINGS_SB[[#This Row],[League]]&amp;STANDINGS_SB[[#This Row],[Team]]</f>
        <v>$150 Draft Champions Express Mar 20 7:00 pm Lg.3914Mallorys Killers Express</v>
      </c>
    </row>
    <row r="664" spans="1:7" x14ac:dyDescent="0.25">
      <c r="A664">
        <v>309</v>
      </c>
      <c r="B664" t="s">
        <v>1045</v>
      </c>
      <c r="C664" t="s">
        <v>1039</v>
      </c>
      <c r="D664">
        <v>157</v>
      </c>
      <c r="E664">
        <v>2606</v>
      </c>
      <c r="F664">
        <f t="shared" si="10"/>
        <v>3</v>
      </c>
      <c r="G664" t="str">
        <f>STANDINGS_SB[[#This Row],[League]]&amp;STANDINGS_SB[[#This Row],[Team]]</f>
        <v>$150 Draft Champions Express Mar 20 7:00 pm Lg.3914Sweep The Leg</v>
      </c>
    </row>
    <row r="665" spans="1:7" x14ac:dyDescent="0.25">
      <c r="A665">
        <v>522</v>
      </c>
      <c r="B665" t="s">
        <v>1038</v>
      </c>
      <c r="C665" t="s">
        <v>1039</v>
      </c>
      <c r="D665">
        <v>145</v>
      </c>
      <c r="E665">
        <v>2399.5</v>
      </c>
      <c r="F665">
        <f t="shared" si="10"/>
        <v>4</v>
      </c>
      <c r="G665" t="str">
        <f>STANDINGS_SB[[#This Row],[League]]&amp;STANDINGS_SB[[#This Row],[Team]]</f>
        <v>$150 Draft Champions Express Mar 20 7:00 pm Lg.3914esh dc3</v>
      </c>
    </row>
    <row r="666" spans="1:7" x14ac:dyDescent="0.25">
      <c r="A666">
        <v>743</v>
      </c>
      <c r="B666" t="s">
        <v>85</v>
      </c>
      <c r="C666" t="s">
        <v>1039</v>
      </c>
      <c r="D666">
        <v>134</v>
      </c>
      <c r="E666">
        <v>2167</v>
      </c>
      <c r="F666">
        <f t="shared" si="10"/>
        <v>5</v>
      </c>
      <c r="G666" t="str">
        <f>STANDINGS_SB[[#This Row],[League]]&amp;STANDINGS_SB[[#This Row],[Team]]</f>
        <v>$150 Draft Champions Express Mar 20 7:00 pm Lg.3914Las Vegas Blvd VIII</v>
      </c>
    </row>
    <row r="667" spans="1:7" x14ac:dyDescent="0.25">
      <c r="A667">
        <v>769</v>
      </c>
      <c r="B667" t="s">
        <v>1040</v>
      </c>
      <c r="C667" t="s">
        <v>1039</v>
      </c>
      <c r="D667">
        <v>133</v>
      </c>
      <c r="E667">
        <v>2131.5</v>
      </c>
      <c r="F667">
        <f t="shared" si="10"/>
        <v>6</v>
      </c>
      <c r="G667" t="str">
        <f>STANDINGS_SB[[#This Row],[League]]&amp;STANDINGS_SB[[#This Row],[Team]]</f>
        <v>$150 Draft Champions Express Mar 20 7:00 pm Lg.3914Got the Runs Again</v>
      </c>
    </row>
    <row r="668" spans="1:7" x14ac:dyDescent="0.25">
      <c r="A668">
        <v>806</v>
      </c>
      <c r="B668" t="s">
        <v>1046</v>
      </c>
      <c r="C668" t="s">
        <v>1039</v>
      </c>
      <c r="D668">
        <v>132</v>
      </c>
      <c r="E668">
        <v>2104</v>
      </c>
      <c r="F668">
        <f t="shared" si="10"/>
        <v>7</v>
      </c>
      <c r="G668" t="str">
        <f>STANDINGS_SB[[#This Row],[League]]&amp;STANDINGS_SB[[#This Row],[Team]]</f>
        <v>$150 Draft Champions Express Mar 20 7:00 pm Lg.3914Pleepleus</v>
      </c>
    </row>
    <row r="669" spans="1:7" x14ac:dyDescent="0.25">
      <c r="A669">
        <v>1347</v>
      </c>
      <c r="B669" t="s">
        <v>156</v>
      </c>
      <c r="C669" t="s">
        <v>1039</v>
      </c>
      <c r="D669">
        <v>116</v>
      </c>
      <c r="E669">
        <v>1552.5</v>
      </c>
      <c r="F669">
        <f t="shared" si="10"/>
        <v>8</v>
      </c>
      <c r="G669" t="str">
        <f>STANDINGS_SB[[#This Row],[League]]&amp;STANDINGS_SB[[#This Row],[Team]]</f>
        <v>$150 Draft Champions Express Mar 20 7:00 pm Lg.3914Cubs Win</v>
      </c>
    </row>
    <row r="670" spans="1:7" x14ac:dyDescent="0.25">
      <c r="A670">
        <v>1535</v>
      </c>
      <c r="B670" t="s">
        <v>1049</v>
      </c>
      <c r="C670" t="s">
        <v>1039</v>
      </c>
      <c r="D670">
        <v>112</v>
      </c>
      <c r="E670">
        <v>1387</v>
      </c>
      <c r="F670">
        <f t="shared" si="10"/>
        <v>9</v>
      </c>
      <c r="G670" t="str">
        <f>STANDINGS_SB[[#This Row],[League]]&amp;STANDINGS_SB[[#This Row],[Team]]</f>
        <v>$150 Draft Champions Express Mar 20 7:00 pm Lg.3914Team bluekrew</v>
      </c>
    </row>
    <row r="671" spans="1:7" x14ac:dyDescent="0.25">
      <c r="A671">
        <v>1576</v>
      </c>
      <c r="B671" t="s">
        <v>1043</v>
      </c>
      <c r="C671" t="s">
        <v>1039</v>
      </c>
      <c r="D671">
        <v>111</v>
      </c>
      <c r="E671">
        <v>1343.5</v>
      </c>
      <c r="F671">
        <f t="shared" si="10"/>
        <v>10</v>
      </c>
      <c r="G671" t="str">
        <f>STANDINGS_SB[[#This Row],[League]]&amp;STANDINGS_SB[[#This Row],[Team]]</f>
        <v>$150 Draft Champions Express Mar 20 7:00 pm Lg.3914Stecchini</v>
      </c>
    </row>
    <row r="672" spans="1:7" x14ac:dyDescent="0.25">
      <c r="A672">
        <v>1647</v>
      </c>
      <c r="B672" t="s">
        <v>1042</v>
      </c>
      <c r="C672" t="s">
        <v>1039</v>
      </c>
      <c r="D672">
        <v>109</v>
      </c>
      <c r="E672">
        <v>1261.5</v>
      </c>
      <c r="F672">
        <f t="shared" si="10"/>
        <v>11</v>
      </c>
      <c r="G672" t="str">
        <f>STANDINGS_SB[[#This Row],[League]]&amp;STANDINGS_SB[[#This Row],[Team]]</f>
        <v>$150 Draft Champions Express Mar 20 7:00 pm Lg.3914LITTLEFELLAS</v>
      </c>
    </row>
    <row r="673" spans="1:7" x14ac:dyDescent="0.25">
      <c r="A673">
        <v>2461</v>
      </c>
      <c r="B673" t="s">
        <v>1009</v>
      </c>
      <c r="C673" t="s">
        <v>1039</v>
      </c>
      <c r="D673">
        <v>85</v>
      </c>
      <c r="E673">
        <v>456.5</v>
      </c>
      <c r="F673">
        <f t="shared" si="10"/>
        <v>12</v>
      </c>
      <c r="G673" t="str">
        <f>STANDINGS_SB[[#This Row],[League]]&amp;STANDINGS_SB[[#This Row],[Team]]</f>
        <v>$150 Draft Champions Express Mar 20 7:00 pm Lg.3914Team Rasmusson</v>
      </c>
    </row>
    <row r="674" spans="1:7" x14ac:dyDescent="0.25">
      <c r="A674">
        <v>2625</v>
      </c>
      <c r="B674" t="s">
        <v>1044</v>
      </c>
      <c r="C674" t="s">
        <v>1039</v>
      </c>
      <c r="D674">
        <v>77</v>
      </c>
      <c r="E674">
        <v>285.5</v>
      </c>
      <c r="F674">
        <f t="shared" si="10"/>
        <v>13</v>
      </c>
      <c r="G674" t="str">
        <f>STANDINGS_SB[[#This Row],[League]]&amp;STANDINGS_SB[[#This Row],[Team]]</f>
        <v>$150 Draft Champions Express Mar 20 7:00 pm Lg.3914Pioneer Pride</v>
      </c>
    </row>
    <row r="675" spans="1:7" x14ac:dyDescent="0.25">
      <c r="A675">
        <v>2701</v>
      </c>
      <c r="B675" t="s">
        <v>1047</v>
      </c>
      <c r="C675" t="s">
        <v>1039</v>
      </c>
      <c r="D675">
        <v>73</v>
      </c>
      <c r="E675">
        <v>211.5</v>
      </c>
      <c r="F675">
        <f t="shared" si="10"/>
        <v>14</v>
      </c>
      <c r="G675" t="str">
        <f>STANDINGS_SB[[#This Row],[League]]&amp;STANDINGS_SB[[#This Row],[Team]]</f>
        <v>$150 Draft Champions Express Mar 20 7:00 pm Lg.3914Stealth Missile</v>
      </c>
    </row>
    <row r="676" spans="1:7" x14ac:dyDescent="0.25">
      <c r="A676">
        <v>2844</v>
      </c>
      <c r="B676" t="s">
        <v>1041</v>
      </c>
      <c r="C676" t="s">
        <v>1039</v>
      </c>
      <c r="D676">
        <v>62</v>
      </c>
      <c r="E676">
        <v>72</v>
      </c>
      <c r="F676">
        <f t="shared" si="10"/>
        <v>15</v>
      </c>
      <c r="G676" t="str">
        <f>STANDINGS_SB[[#This Row],[League]]&amp;STANDINGS_SB[[#This Row],[Team]]</f>
        <v>$150 Draft Champions Express Mar 20 7:00 pm Lg.3914Team Rotolo</v>
      </c>
    </row>
    <row r="677" spans="1:7" x14ac:dyDescent="0.25">
      <c r="A677">
        <v>47</v>
      </c>
      <c r="B677" t="s">
        <v>1055</v>
      </c>
      <c r="C677" t="s">
        <v>1052</v>
      </c>
      <c r="D677">
        <v>190</v>
      </c>
      <c r="E677">
        <v>2863</v>
      </c>
      <c r="F677">
        <f t="shared" si="10"/>
        <v>1</v>
      </c>
      <c r="G677" t="str">
        <f>STANDINGS_SB[[#This Row],[League]]&amp;STANDINGS_SB[[#This Row],[Team]]</f>
        <v>$150 Draft Champions Express Mar 20 7:00 pm Lg.3976Carolina Thunder</v>
      </c>
    </row>
    <row r="678" spans="1:7" x14ac:dyDescent="0.25">
      <c r="A678">
        <v>190</v>
      </c>
      <c r="B678" t="s">
        <v>1054</v>
      </c>
      <c r="C678" t="s">
        <v>1052</v>
      </c>
      <c r="D678">
        <v>165</v>
      </c>
      <c r="E678">
        <v>2716</v>
      </c>
      <c r="F678">
        <f t="shared" si="10"/>
        <v>2</v>
      </c>
      <c r="G678" t="str">
        <f>STANDINGS_SB[[#This Row],[League]]&amp;STANDINGS_SB[[#This Row],[Team]]</f>
        <v>$150 Draft Champions Express Mar 20 7:00 pm Lg.3976Bama Bruisers</v>
      </c>
    </row>
    <row r="679" spans="1:7" x14ac:dyDescent="0.25">
      <c r="A679">
        <v>581</v>
      </c>
      <c r="B679" t="s">
        <v>1057</v>
      </c>
      <c r="C679" t="s">
        <v>1052</v>
      </c>
      <c r="D679">
        <v>141</v>
      </c>
      <c r="E679">
        <v>2330</v>
      </c>
      <c r="F679">
        <f t="shared" si="10"/>
        <v>3</v>
      </c>
      <c r="G679" t="str">
        <f>STANDINGS_SB[[#This Row],[League]]&amp;STANDINGS_SB[[#This Row],[Team]]</f>
        <v>$150 Draft Champions Express Mar 20 7:00 pm Lg.3976Off The Grid</v>
      </c>
    </row>
    <row r="680" spans="1:7" x14ac:dyDescent="0.25">
      <c r="A680">
        <v>687</v>
      </c>
      <c r="B680" t="s">
        <v>676</v>
      </c>
      <c r="C680" t="s">
        <v>1052</v>
      </c>
      <c r="D680">
        <v>136</v>
      </c>
      <c r="E680">
        <v>2223</v>
      </c>
      <c r="F680">
        <f t="shared" si="10"/>
        <v>4</v>
      </c>
      <c r="G680" t="str">
        <f>STANDINGS_SB[[#This Row],[League]]&amp;STANDINGS_SB[[#This Row],[Team]]</f>
        <v>$150 Draft Champions Express Mar 20 7:00 pm Lg.3976Mendoza Line Master</v>
      </c>
    </row>
    <row r="681" spans="1:7" x14ac:dyDescent="0.25">
      <c r="A681">
        <v>812</v>
      </c>
      <c r="B681" t="s">
        <v>1051</v>
      </c>
      <c r="C681" t="s">
        <v>1052</v>
      </c>
      <c r="D681">
        <v>132</v>
      </c>
      <c r="E681">
        <v>2104</v>
      </c>
      <c r="F681">
        <f t="shared" si="10"/>
        <v>5</v>
      </c>
      <c r="G681" t="str">
        <f>STANDINGS_SB[[#This Row],[League]]&amp;STANDINGS_SB[[#This Row],[Team]]</f>
        <v>$150 Draft Champions Express Mar 20 7:00 pm Lg.3976The Big Shortstop</v>
      </c>
    </row>
    <row r="682" spans="1:7" x14ac:dyDescent="0.25">
      <c r="A682">
        <v>928</v>
      </c>
      <c r="B682" t="s">
        <v>1053</v>
      </c>
      <c r="C682" t="s">
        <v>1052</v>
      </c>
      <c r="D682">
        <v>128</v>
      </c>
      <c r="E682">
        <v>1987</v>
      </c>
      <c r="F682">
        <f t="shared" si="10"/>
        <v>6</v>
      </c>
      <c r="G682" t="str">
        <f>STANDINGS_SB[[#This Row],[League]]&amp;STANDINGS_SB[[#This Row],[Team]]</f>
        <v>$150 Draft Champions Express Mar 20 7:00 pm Lg.3976Team CLEMENTE</v>
      </c>
    </row>
    <row r="683" spans="1:7" x14ac:dyDescent="0.25">
      <c r="A683">
        <v>1286</v>
      </c>
      <c r="B683" t="s">
        <v>1056</v>
      </c>
      <c r="C683" t="s">
        <v>1052</v>
      </c>
      <c r="D683">
        <v>118</v>
      </c>
      <c r="E683">
        <v>1635.5</v>
      </c>
      <c r="F683">
        <f t="shared" si="10"/>
        <v>7</v>
      </c>
      <c r="G683" t="str">
        <f>STANDINGS_SB[[#This Row],[League]]&amp;STANDINGS_SB[[#This Row],[Team]]</f>
        <v>$150 Draft Champions Express Mar 20 7:00 pm Lg.3976Team Steube</v>
      </c>
    </row>
    <row r="684" spans="1:7" x14ac:dyDescent="0.25">
      <c r="A684">
        <v>1318</v>
      </c>
      <c r="B684" t="s">
        <v>1061</v>
      </c>
      <c r="C684" t="s">
        <v>1052</v>
      </c>
      <c r="D684">
        <v>117</v>
      </c>
      <c r="E684">
        <v>1595.5</v>
      </c>
      <c r="F684">
        <f t="shared" si="10"/>
        <v>8</v>
      </c>
      <c r="G684" t="str">
        <f>STANDINGS_SB[[#This Row],[League]]&amp;STANDINGS_SB[[#This Row],[Team]]</f>
        <v>$150 Draft Champions Express Mar 20 7:00 pm Lg.3976Phil's Automat (DC part1)</v>
      </c>
    </row>
    <row r="685" spans="1:7" x14ac:dyDescent="0.25">
      <c r="A685">
        <v>1472</v>
      </c>
      <c r="B685" t="s">
        <v>1058</v>
      </c>
      <c r="C685" t="s">
        <v>1052</v>
      </c>
      <c r="D685">
        <v>114</v>
      </c>
      <c r="E685">
        <v>1461</v>
      </c>
      <c r="F685">
        <f t="shared" si="10"/>
        <v>9</v>
      </c>
      <c r="G685" t="str">
        <f>STANDINGS_SB[[#This Row],[League]]&amp;STANDINGS_SB[[#This Row],[Team]]</f>
        <v>$150 Draft Champions Express Mar 20 7:00 pm Lg.3976Veeer</v>
      </c>
    </row>
    <row r="686" spans="1:7" x14ac:dyDescent="0.25">
      <c r="A686">
        <v>1946</v>
      </c>
      <c r="B686" t="s">
        <v>1063</v>
      </c>
      <c r="C686" t="s">
        <v>1052</v>
      </c>
      <c r="D686">
        <v>101</v>
      </c>
      <c r="E686">
        <v>962</v>
      </c>
      <c r="F686">
        <f t="shared" si="10"/>
        <v>10</v>
      </c>
      <c r="G686" t="str">
        <f>STANDINGS_SB[[#This Row],[League]]&amp;STANDINGS_SB[[#This Row],[Team]]</f>
        <v>$150 Draft Champions Express Mar 20 7:00 pm Lg.3976Lucky</v>
      </c>
    </row>
    <row r="687" spans="1:7" x14ac:dyDescent="0.25">
      <c r="A687">
        <v>1976</v>
      </c>
      <c r="B687" t="s">
        <v>19</v>
      </c>
      <c r="C687" t="s">
        <v>1052</v>
      </c>
      <c r="D687">
        <v>100</v>
      </c>
      <c r="E687">
        <v>929.5</v>
      </c>
      <c r="F687">
        <f t="shared" si="10"/>
        <v>11</v>
      </c>
      <c r="G687" t="str">
        <f>STANDINGS_SB[[#This Row],[League]]&amp;STANDINGS_SB[[#This Row],[Team]]</f>
        <v>$150 Draft Champions Express Mar 20 7:00 pm Lg.3976One Eyed Jack</v>
      </c>
    </row>
    <row r="688" spans="1:7" x14ac:dyDescent="0.25">
      <c r="A688">
        <v>2046</v>
      </c>
      <c r="B688" t="s">
        <v>1060</v>
      </c>
      <c r="C688" t="s">
        <v>1052</v>
      </c>
      <c r="D688">
        <v>98</v>
      </c>
      <c r="E688">
        <v>852.5</v>
      </c>
      <c r="F688">
        <f t="shared" si="10"/>
        <v>12</v>
      </c>
      <c r="G688" t="str">
        <f>STANDINGS_SB[[#This Row],[League]]&amp;STANDINGS_SB[[#This Row],[Team]]</f>
        <v>$150 Draft Champions Express Mar 20 7:00 pm Lg.3976Basement Light Fixtures</v>
      </c>
    </row>
    <row r="689" spans="1:7" x14ac:dyDescent="0.25">
      <c r="A689">
        <v>2148</v>
      </c>
      <c r="B689" t="s">
        <v>352</v>
      </c>
      <c r="C689" t="s">
        <v>1052</v>
      </c>
      <c r="D689">
        <v>95</v>
      </c>
      <c r="E689">
        <v>747</v>
      </c>
      <c r="F689">
        <f t="shared" si="10"/>
        <v>13</v>
      </c>
      <c r="G689" t="str">
        <f>STANDINGS_SB[[#This Row],[League]]&amp;STANDINGS_SB[[#This Row],[Team]]</f>
        <v>$150 Draft Champions Express Mar 20 7:00 pm Lg.3976Art Vandelay</v>
      </c>
    </row>
    <row r="690" spans="1:7" x14ac:dyDescent="0.25">
      <c r="A690">
        <v>2166</v>
      </c>
      <c r="B690" t="s">
        <v>1062</v>
      </c>
      <c r="C690" t="s">
        <v>1052</v>
      </c>
      <c r="D690">
        <v>95</v>
      </c>
      <c r="E690">
        <v>747</v>
      </c>
      <c r="F690">
        <f t="shared" si="10"/>
        <v>14</v>
      </c>
      <c r="G690" t="str">
        <f>STANDINGS_SB[[#This Row],[League]]&amp;STANDINGS_SB[[#This Row],[Team]]</f>
        <v>$150 Draft Champions Express Mar 20 7:00 pm Lg.3976Peppers</v>
      </c>
    </row>
    <row r="691" spans="1:7" x14ac:dyDescent="0.25">
      <c r="A691">
        <v>2222</v>
      </c>
      <c r="B691" t="s">
        <v>1059</v>
      </c>
      <c r="C691" t="s">
        <v>1052</v>
      </c>
      <c r="D691">
        <v>93</v>
      </c>
      <c r="E691">
        <v>682.5</v>
      </c>
      <c r="F691">
        <f t="shared" si="10"/>
        <v>15</v>
      </c>
      <c r="G691" t="str">
        <f>STANDINGS_SB[[#This Row],[League]]&amp;STANDINGS_SB[[#This Row],[Team]]</f>
        <v>$150 Draft Champions Express Mar 20 7:00 pm Lg.3976DC-Inside5-DC</v>
      </c>
    </row>
    <row r="692" spans="1:7" x14ac:dyDescent="0.25">
      <c r="A692">
        <v>22</v>
      </c>
      <c r="B692" t="s">
        <v>331</v>
      </c>
      <c r="C692" t="s">
        <v>1065</v>
      </c>
      <c r="D692">
        <v>201</v>
      </c>
      <c r="E692">
        <v>2887.5</v>
      </c>
      <c r="F692">
        <f t="shared" si="10"/>
        <v>1</v>
      </c>
      <c r="G692" t="str">
        <f>STANDINGS_SB[[#This Row],[League]]&amp;STANDINGS_SB[[#This Row],[Team]]</f>
        <v>$150 Draft Champions Express Mar 25 8:00 pm Lg.3951Golden Sombreros</v>
      </c>
    </row>
    <row r="693" spans="1:7" x14ac:dyDescent="0.25">
      <c r="A693">
        <v>102</v>
      </c>
      <c r="B693" t="s">
        <v>1072</v>
      </c>
      <c r="C693" t="s">
        <v>1065</v>
      </c>
      <c r="D693">
        <v>178</v>
      </c>
      <c r="E693">
        <v>2812.5</v>
      </c>
      <c r="F693">
        <f t="shared" si="10"/>
        <v>2</v>
      </c>
      <c r="G693" t="str">
        <f>STANDINGS_SB[[#This Row],[League]]&amp;STANDINGS_SB[[#This Row],[Team]]</f>
        <v>$150 Draft Champions Express Mar 25 8:00 pm Lg.3951Wiltz NBC 2016</v>
      </c>
    </row>
    <row r="694" spans="1:7" x14ac:dyDescent="0.25">
      <c r="A694">
        <v>228</v>
      </c>
      <c r="B694" t="s">
        <v>1068</v>
      </c>
      <c r="C694" t="s">
        <v>1065</v>
      </c>
      <c r="D694">
        <v>162</v>
      </c>
      <c r="E694">
        <v>2681</v>
      </c>
      <c r="F694">
        <f t="shared" si="10"/>
        <v>3</v>
      </c>
      <c r="G694" t="str">
        <f>STANDINGS_SB[[#This Row],[League]]&amp;STANDINGS_SB[[#This Row],[Team]]</f>
        <v>$150 Draft Champions Express Mar 25 8:00 pm Lg.3951Hamburg Hackers</v>
      </c>
    </row>
    <row r="695" spans="1:7" x14ac:dyDescent="0.25">
      <c r="A695">
        <v>691</v>
      </c>
      <c r="B695" t="s">
        <v>328</v>
      </c>
      <c r="C695" t="s">
        <v>1065</v>
      </c>
      <c r="D695">
        <v>136</v>
      </c>
      <c r="E695">
        <v>2223</v>
      </c>
      <c r="F695">
        <f t="shared" si="10"/>
        <v>4</v>
      </c>
      <c r="G695" t="str">
        <f>STANDINGS_SB[[#This Row],[League]]&amp;STANDINGS_SB[[#This Row],[Team]]</f>
        <v>$150 Draft Champions Express Mar 25 8:00 pm Lg.3951Sotashibs</v>
      </c>
    </row>
    <row r="696" spans="1:7" x14ac:dyDescent="0.25">
      <c r="A696">
        <v>995</v>
      </c>
      <c r="B696" t="s">
        <v>1070</v>
      </c>
      <c r="C696" t="s">
        <v>1065</v>
      </c>
      <c r="D696">
        <v>126</v>
      </c>
      <c r="E696">
        <v>1921</v>
      </c>
      <c r="F696">
        <f t="shared" si="10"/>
        <v>5</v>
      </c>
      <c r="G696" t="str">
        <f>STANDINGS_SB[[#This Row],[League]]&amp;STANDINGS_SB[[#This Row],[Team]]</f>
        <v>$150 Draft Champions Express Mar 25 8:00 pm Lg.3951Team Drury</v>
      </c>
    </row>
    <row r="697" spans="1:7" x14ac:dyDescent="0.25">
      <c r="A697">
        <v>1193</v>
      </c>
      <c r="B697" t="s">
        <v>1066</v>
      </c>
      <c r="C697" t="s">
        <v>1065</v>
      </c>
      <c r="D697">
        <v>120</v>
      </c>
      <c r="E697">
        <v>1717</v>
      </c>
      <c r="F697">
        <f t="shared" si="10"/>
        <v>6</v>
      </c>
      <c r="G697" t="str">
        <f>STANDINGS_SB[[#This Row],[League]]&amp;STANDINGS_SB[[#This Row],[Team]]</f>
        <v>$150 Draft Champions Express Mar 25 8:00 pm Lg.3951Shamrock Sox</v>
      </c>
    </row>
    <row r="698" spans="1:7" x14ac:dyDescent="0.25">
      <c r="A698">
        <v>1199</v>
      </c>
      <c r="B698" t="s">
        <v>1064</v>
      </c>
      <c r="C698" t="s">
        <v>1065</v>
      </c>
      <c r="D698">
        <v>120</v>
      </c>
      <c r="E698">
        <v>1717</v>
      </c>
      <c r="F698">
        <f t="shared" si="10"/>
        <v>7</v>
      </c>
      <c r="G698" t="str">
        <f>STANDINGS_SB[[#This Row],[League]]&amp;STANDINGS_SB[[#This Row],[Team]]</f>
        <v>$150 Draft Champions Express Mar 25 8:00 pm Lg.3951Team Nair</v>
      </c>
    </row>
    <row r="699" spans="1:7" x14ac:dyDescent="0.25">
      <c r="A699">
        <v>1805</v>
      </c>
      <c r="B699" t="s">
        <v>1009</v>
      </c>
      <c r="C699" t="s">
        <v>1065</v>
      </c>
      <c r="D699">
        <v>105</v>
      </c>
      <c r="E699">
        <v>1118.5</v>
      </c>
      <c r="F699">
        <f t="shared" si="10"/>
        <v>8</v>
      </c>
      <c r="G699" t="str">
        <f>STANDINGS_SB[[#This Row],[League]]&amp;STANDINGS_SB[[#This Row],[Team]]</f>
        <v>$150 Draft Champions Express Mar 25 8:00 pm Lg.3951Team Rasmusson</v>
      </c>
    </row>
    <row r="700" spans="1:7" x14ac:dyDescent="0.25">
      <c r="A700">
        <v>1882</v>
      </c>
      <c r="B700" t="s">
        <v>1074</v>
      </c>
      <c r="C700" t="s">
        <v>1065</v>
      </c>
      <c r="D700">
        <v>103</v>
      </c>
      <c r="E700">
        <v>1036.5</v>
      </c>
      <c r="F700">
        <f t="shared" si="10"/>
        <v>9</v>
      </c>
      <c r="G700" t="str">
        <f>STANDINGS_SB[[#This Row],[League]]&amp;STANDINGS_SB[[#This Row],[Team]]</f>
        <v>$150 Draft Champions Express Mar 25 8:00 pm Lg.3951Rabin Hood E2</v>
      </c>
    </row>
    <row r="701" spans="1:7" x14ac:dyDescent="0.25">
      <c r="A701">
        <v>2062</v>
      </c>
      <c r="B701" t="s">
        <v>1075</v>
      </c>
      <c r="C701" t="s">
        <v>1065</v>
      </c>
      <c r="D701">
        <v>98</v>
      </c>
      <c r="E701">
        <v>852.5</v>
      </c>
      <c r="F701">
        <f t="shared" si="10"/>
        <v>10</v>
      </c>
      <c r="G701" t="str">
        <f>STANDINGS_SB[[#This Row],[League]]&amp;STANDINGS_SB[[#This Row],[Team]]</f>
        <v>$150 Draft Champions Express Mar 25 8:00 pm Lg.3951Ramblin' Gamblin' Man</v>
      </c>
    </row>
    <row r="702" spans="1:7" x14ac:dyDescent="0.25">
      <c r="A702">
        <v>2189</v>
      </c>
      <c r="B702" t="s">
        <v>1067</v>
      </c>
      <c r="C702" t="s">
        <v>1065</v>
      </c>
      <c r="D702">
        <v>94</v>
      </c>
      <c r="E702">
        <v>713</v>
      </c>
      <c r="F702">
        <f t="shared" si="10"/>
        <v>11</v>
      </c>
      <c r="G702" t="str">
        <f>STANDINGS_SB[[#This Row],[League]]&amp;STANDINGS_SB[[#This Row],[Team]]</f>
        <v>$150 Draft Champions Express Mar 25 8:00 pm Lg.3951Fractured Elbow Already</v>
      </c>
    </row>
    <row r="703" spans="1:7" x14ac:dyDescent="0.25">
      <c r="A703">
        <v>2455</v>
      </c>
      <c r="B703" t="s">
        <v>1069</v>
      </c>
      <c r="C703" t="s">
        <v>1065</v>
      </c>
      <c r="D703">
        <v>85</v>
      </c>
      <c r="E703">
        <v>456.5</v>
      </c>
      <c r="F703">
        <f t="shared" si="10"/>
        <v>12</v>
      </c>
      <c r="G703" t="str">
        <f>STANDINGS_SB[[#This Row],[League]]&amp;STANDINGS_SB[[#This Row],[Team]]</f>
        <v>$150 Draft Champions Express Mar 25 8:00 pm Lg.3951Tallahassee Foghorns</v>
      </c>
    </row>
    <row r="704" spans="1:7" x14ac:dyDescent="0.25">
      <c r="A704">
        <v>2597</v>
      </c>
      <c r="B704" t="s">
        <v>1071</v>
      </c>
      <c r="C704" t="s">
        <v>1065</v>
      </c>
      <c r="D704">
        <v>79</v>
      </c>
      <c r="E704">
        <v>321</v>
      </c>
      <c r="F704">
        <f t="shared" si="10"/>
        <v>13</v>
      </c>
      <c r="G704" t="str">
        <f>STANDINGS_SB[[#This Row],[League]]&amp;STANDINGS_SB[[#This Row],[Team]]</f>
        <v>$150 Draft Champions Express Mar 25 8:00 pm Lg.3951Team Reed</v>
      </c>
    </row>
    <row r="705" spans="1:7" x14ac:dyDescent="0.25">
      <c r="A705">
        <v>2709</v>
      </c>
      <c r="B705" t="s">
        <v>1073</v>
      </c>
      <c r="C705" t="s">
        <v>1065</v>
      </c>
      <c r="D705">
        <v>72</v>
      </c>
      <c r="E705">
        <v>194.5</v>
      </c>
      <c r="F705">
        <f t="shared" si="10"/>
        <v>14</v>
      </c>
      <c r="G705" t="str">
        <f>STANDINGS_SB[[#This Row],[League]]&amp;STANDINGS_SB[[#This Row],[Team]]</f>
        <v>$150 Draft Champions Express Mar 25 8:00 pm Lg.39518-bit Hero</v>
      </c>
    </row>
    <row r="706" spans="1:7" x14ac:dyDescent="0.25">
      <c r="A706">
        <v>2856</v>
      </c>
      <c r="B706" t="s">
        <v>1076</v>
      </c>
      <c r="C706" t="s">
        <v>1065</v>
      </c>
      <c r="D706">
        <v>60</v>
      </c>
      <c r="E706">
        <v>54</v>
      </c>
      <c r="F706">
        <f t="shared" si="10"/>
        <v>15</v>
      </c>
      <c r="G706" t="str">
        <f>STANDINGS_SB[[#This Row],[League]]&amp;STANDINGS_SB[[#This Row],[Team]]</f>
        <v>$150 Draft Champions Express Mar 25 8:00 pm Lg.3951Arctic Wind</v>
      </c>
    </row>
    <row r="707" spans="1:7" x14ac:dyDescent="0.25">
      <c r="A707">
        <v>11</v>
      </c>
      <c r="B707" t="s">
        <v>18</v>
      </c>
      <c r="C707" t="s">
        <v>1078</v>
      </c>
      <c r="D707">
        <v>212</v>
      </c>
      <c r="E707">
        <v>2900</v>
      </c>
      <c r="F707">
        <f t="shared" ref="F707:F770" si="11">IF(C707=C706,F706+1,1)</f>
        <v>1</v>
      </c>
      <c r="G707" t="str">
        <f>STANDINGS_SB[[#This Row],[League]]&amp;STANDINGS_SB[[#This Row],[Team]]</f>
        <v>$150 Draft Champions Express Mar 25 8:00 pm Lg.4054Home Run Derbies</v>
      </c>
    </row>
    <row r="708" spans="1:7" x14ac:dyDescent="0.25">
      <c r="A708">
        <v>45</v>
      </c>
      <c r="B708" t="s">
        <v>1085</v>
      </c>
      <c r="C708" t="s">
        <v>1078</v>
      </c>
      <c r="D708">
        <v>190</v>
      </c>
      <c r="E708">
        <v>2863</v>
      </c>
      <c r="F708">
        <f t="shared" si="11"/>
        <v>2</v>
      </c>
      <c r="G708" t="str">
        <f>STANDINGS_SB[[#This Row],[League]]&amp;STANDINGS_SB[[#This Row],[Team]]</f>
        <v>$150 Draft Champions Express Mar 25 8:00 pm Lg.4054BOSCH DC4</v>
      </c>
    </row>
    <row r="709" spans="1:7" x14ac:dyDescent="0.25">
      <c r="A709">
        <v>81</v>
      </c>
      <c r="B709" t="s">
        <v>1086</v>
      </c>
      <c r="C709" t="s">
        <v>1078</v>
      </c>
      <c r="D709">
        <v>181</v>
      </c>
      <c r="E709">
        <v>2829</v>
      </c>
      <c r="F709">
        <f t="shared" si="11"/>
        <v>3</v>
      </c>
      <c r="G709" t="str">
        <f>STANDINGS_SB[[#This Row],[League]]&amp;STANDINGS_SB[[#This Row],[Team]]</f>
        <v>$150 Draft Champions Express Mar 25 8:00 pm Lg.4054Indiana Cyclones</v>
      </c>
    </row>
    <row r="710" spans="1:7" x14ac:dyDescent="0.25">
      <c r="A710">
        <v>628</v>
      </c>
      <c r="B710" t="s">
        <v>1089</v>
      </c>
      <c r="C710" t="s">
        <v>1078</v>
      </c>
      <c r="D710">
        <v>139</v>
      </c>
      <c r="E710">
        <v>2288</v>
      </c>
      <c r="F710">
        <f t="shared" si="11"/>
        <v>4</v>
      </c>
      <c r="G710" t="str">
        <f>STANDINGS_SB[[#This Row],[League]]&amp;STANDINGS_SB[[#This Row],[Team]]</f>
        <v>$150 Draft Champions Express Mar 25 8:00 pm Lg.4054Team Loew</v>
      </c>
    </row>
    <row r="711" spans="1:7" x14ac:dyDescent="0.25">
      <c r="A711">
        <v>1096</v>
      </c>
      <c r="B711" t="s">
        <v>1087</v>
      </c>
      <c r="C711" t="s">
        <v>1078</v>
      </c>
      <c r="D711">
        <v>123</v>
      </c>
      <c r="E711">
        <v>1820</v>
      </c>
      <c r="F711">
        <f t="shared" si="11"/>
        <v>5</v>
      </c>
      <c r="G711" t="str">
        <f>STANDINGS_SB[[#This Row],[League]]&amp;STANDINGS_SB[[#This Row],[Team]]</f>
        <v>$150 Draft Champions Express Mar 25 8:00 pm Lg.4054Team Edwards</v>
      </c>
    </row>
    <row r="712" spans="1:7" x14ac:dyDescent="0.25">
      <c r="A712">
        <v>1103</v>
      </c>
      <c r="B712" t="s">
        <v>1083</v>
      </c>
      <c r="C712" t="s">
        <v>1078</v>
      </c>
      <c r="D712">
        <v>123</v>
      </c>
      <c r="E712">
        <v>1820</v>
      </c>
      <c r="F712">
        <f t="shared" si="11"/>
        <v>6</v>
      </c>
      <c r="G712" t="str">
        <f>STANDINGS_SB[[#This Row],[League]]&amp;STANDINGS_SB[[#This Row],[Team]]</f>
        <v>$150 Draft Champions Express Mar 25 8:00 pm Lg.4054The Carlos Dangers</v>
      </c>
    </row>
    <row r="713" spans="1:7" x14ac:dyDescent="0.25">
      <c r="A713">
        <v>1250</v>
      </c>
      <c r="B713" t="s">
        <v>1082</v>
      </c>
      <c r="C713" t="s">
        <v>1078</v>
      </c>
      <c r="D713">
        <v>119</v>
      </c>
      <c r="E713">
        <v>1677</v>
      </c>
      <c r="F713">
        <f t="shared" si="11"/>
        <v>7</v>
      </c>
      <c r="G713" t="str">
        <f>STANDINGS_SB[[#This Row],[League]]&amp;STANDINGS_SB[[#This Row],[Team]]</f>
        <v>$150 Draft Champions Express Mar 25 8:00 pm Lg.4054Team Reiman</v>
      </c>
    </row>
    <row r="714" spans="1:7" x14ac:dyDescent="0.25">
      <c r="A714">
        <v>1781</v>
      </c>
      <c r="B714" t="s">
        <v>1077</v>
      </c>
      <c r="C714" t="s">
        <v>1078</v>
      </c>
      <c r="D714">
        <v>105</v>
      </c>
      <c r="E714">
        <v>1118.5</v>
      </c>
      <c r="F714">
        <f t="shared" si="11"/>
        <v>8</v>
      </c>
      <c r="G714" t="str">
        <f>STANDINGS_SB[[#This Row],[League]]&amp;STANDINGS_SB[[#This Row],[Team]]</f>
        <v>$150 Draft Champions Express Mar 25 8:00 pm Lg.4054Broken Bench Sitters</v>
      </c>
    </row>
    <row r="715" spans="1:7" x14ac:dyDescent="0.25">
      <c r="A715">
        <v>2068</v>
      </c>
      <c r="B715" t="s">
        <v>1084</v>
      </c>
      <c r="C715" t="s">
        <v>1078</v>
      </c>
      <c r="D715">
        <v>98</v>
      </c>
      <c r="E715">
        <v>852.5</v>
      </c>
      <c r="F715">
        <f t="shared" si="11"/>
        <v>9</v>
      </c>
      <c r="G715" t="str">
        <f>STANDINGS_SB[[#This Row],[League]]&amp;STANDINGS_SB[[#This Row],[Team]]</f>
        <v>$150 Draft Champions Express Mar 25 8:00 pm Lg.4054Team fogel</v>
      </c>
    </row>
    <row r="716" spans="1:7" x14ac:dyDescent="0.25">
      <c r="A716">
        <v>2088</v>
      </c>
      <c r="B716" t="s">
        <v>1079</v>
      </c>
      <c r="C716" t="s">
        <v>1078</v>
      </c>
      <c r="D716">
        <v>97</v>
      </c>
      <c r="E716">
        <v>820</v>
      </c>
      <c r="F716">
        <f t="shared" si="11"/>
        <v>10</v>
      </c>
      <c r="G716" t="str">
        <f>STANDINGS_SB[[#This Row],[League]]&amp;STANDINGS_SB[[#This Row],[Team]]</f>
        <v>$150 Draft Champions Express Mar 25 8:00 pm Lg.4054Jim Lahey</v>
      </c>
    </row>
    <row r="717" spans="1:7" x14ac:dyDescent="0.25">
      <c r="A717">
        <v>2142</v>
      </c>
      <c r="B717" t="s">
        <v>1028</v>
      </c>
      <c r="C717" t="s">
        <v>1078</v>
      </c>
      <c r="D717">
        <v>96</v>
      </c>
      <c r="E717">
        <v>784</v>
      </c>
      <c r="F717">
        <f t="shared" si="11"/>
        <v>11</v>
      </c>
      <c r="G717" t="str">
        <f>STANDINGS_SB[[#This Row],[League]]&amp;STANDINGS_SB[[#This Row],[Team]]</f>
        <v>$150 Draft Champions Express Mar 25 8:00 pm Lg.4054Team martin</v>
      </c>
    </row>
    <row r="718" spans="1:7" x14ac:dyDescent="0.25">
      <c r="A718">
        <v>2741</v>
      </c>
      <c r="B718" t="s">
        <v>1088</v>
      </c>
      <c r="C718" t="s">
        <v>1078</v>
      </c>
      <c r="D718">
        <v>71</v>
      </c>
      <c r="E718">
        <v>177.5</v>
      </c>
      <c r="F718">
        <f t="shared" si="11"/>
        <v>12</v>
      </c>
      <c r="G718" t="str">
        <f>STANDINGS_SB[[#This Row],[League]]&amp;STANDINGS_SB[[#This Row],[Team]]</f>
        <v>$150 Draft Champions Express Mar 25 8:00 pm Lg.4054Team Russo</v>
      </c>
    </row>
    <row r="719" spans="1:7" x14ac:dyDescent="0.25">
      <c r="A719">
        <v>2801</v>
      </c>
      <c r="B719" t="s">
        <v>198</v>
      </c>
      <c r="C719" t="s">
        <v>1078</v>
      </c>
      <c r="D719">
        <v>65</v>
      </c>
      <c r="E719">
        <v>112</v>
      </c>
      <c r="F719">
        <f t="shared" si="11"/>
        <v>13</v>
      </c>
      <c r="G719" t="str">
        <f>STANDINGS_SB[[#This Row],[League]]&amp;STANDINGS_SB[[#This Row],[Team]]</f>
        <v>$150 Draft Champions Express Mar 25 8:00 pm Lg.4054Team DeMay</v>
      </c>
    </row>
    <row r="720" spans="1:7" x14ac:dyDescent="0.25">
      <c r="A720">
        <v>2855</v>
      </c>
      <c r="B720" t="s">
        <v>1081</v>
      </c>
      <c r="C720" t="s">
        <v>1078</v>
      </c>
      <c r="D720">
        <v>61</v>
      </c>
      <c r="E720">
        <v>60</v>
      </c>
      <c r="F720">
        <f t="shared" si="11"/>
        <v>14</v>
      </c>
      <c r="G720" t="str">
        <f>STANDINGS_SB[[#This Row],[League]]&amp;STANDINGS_SB[[#This Row],[Team]]</f>
        <v>$150 Draft Champions Express Mar 25 8:00 pm Lg.4054Team Tantimonico</v>
      </c>
    </row>
    <row r="721" spans="1:7" x14ac:dyDescent="0.25">
      <c r="A721">
        <v>2896</v>
      </c>
      <c r="B721" t="s">
        <v>1080</v>
      </c>
      <c r="C721" t="s">
        <v>1078</v>
      </c>
      <c r="D721">
        <v>49</v>
      </c>
      <c r="E721">
        <v>15</v>
      </c>
      <c r="F721">
        <f t="shared" si="11"/>
        <v>15</v>
      </c>
      <c r="G721" t="str">
        <f>STANDINGS_SB[[#This Row],[League]]&amp;STANDINGS_SB[[#This Row],[Team]]</f>
        <v>$150 Draft Champions Express Mar 25 8:00 pm Lg.4054Team Ranck</v>
      </c>
    </row>
    <row r="722" spans="1:7" x14ac:dyDescent="0.25">
      <c r="A722">
        <v>51</v>
      </c>
      <c r="B722" t="s">
        <v>1098</v>
      </c>
      <c r="C722" t="s">
        <v>1091</v>
      </c>
      <c r="D722">
        <v>190</v>
      </c>
      <c r="E722">
        <v>2863</v>
      </c>
      <c r="F722">
        <f t="shared" si="11"/>
        <v>1</v>
      </c>
      <c r="G722" t="str">
        <f>STANDINGS_SB[[#This Row],[League]]&amp;STANDINGS_SB[[#This Row],[Team]]</f>
        <v>$150 Draft Champions Express Mar 27 7:00 pm Lg.3657Try Not to Suck</v>
      </c>
    </row>
    <row r="723" spans="1:7" x14ac:dyDescent="0.25">
      <c r="A723">
        <v>151</v>
      </c>
      <c r="B723" t="s">
        <v>1095</v>
      </c>
      <c r="C723" t="s">
        <v>1091</v>
      </c>
      <c r="D723">
        <v>169</v>
      </c>
      <c r="E723">
        <v>2756</v>
      </c>
      <c r="F723">
        <f t="shared" si="11"/>
        <v>2</v>
      </c>
      <c r="G723" t="str">
        <f>STANDINGS_SB[[#This Row],[League]]&amp;STANDINGS_SB[[#This Row],[Team]]</f>
        <v>$150 Draft Champions Express Mar 27 7:00 pm Lg.3657Beer Hops</v>
      </c>
    </row>
    <row r="724" spans="1:7" x14ac:dyDescent="0.25">
      <c r="A724">
        <v>487</v>
      </c>
      <c r="B724" t="s">
        <v>37</v>
      </c>
      <c r="C724" t="s">
        <v>1091</v>
      </c>
      <c r="D724">
        <v>146</v>
      </c>
      <c r="E724">
        <v>2417.5</v>
      </c>
      <c r="F724">
        <f t="shared" si="11"/>
        <v>3</v>
      </c>
      <c r="G724" t="str">
        <f>STANDINGS_SB[[#This Row],[League]]&amp;STANDINGS_SB[[#This Row],[Team]]</f>
        <v>$150 Draft Champions Express Mar 27 7:00 pm Lg.3657Bread Zeppelin</v>
      </c>
    </row>
    <row r="725" spans="1:7" x14ac:dyDescent="0.25">
      <c r="A725">
        <v>560</v>
      </c>
      <c r="B725" t="s">
        <v>1100</v>
      </c>
      <c r="C725" t="s">
        <v>1091</v>
      </c>
      <c r="D725">
        <v>142</v>
      </c>
      <c r="E725">
        <v>2346.5</v>
      </c>
      <c r="F725">
        <f t="shared" si="11"/>
        <v>4</v>
      </c>
      <c r="G725" t="str">
        <f>STANDINGS_SB[[#This Row],[League]]&amp;STANDINGS_SB[[#This Row],[Team]]</f>
        <v>$150 Draft Champions Express Mar 27 7:00 pm Lg.3657Damaged Goods</v>
      </c>
    </row>
    <row r="726" spans="1:7" x14ac:dyDescent="0.25">
      <c r="A726">
        <v>592</v>
      </c>
      <c r="B726" t="s">
        <v>140</v>
      </c>
      <c r="C726" t="s">
        <v>1091</v>
      </c>
      <c r="D726">
        <v>140</v>
      </c>
      <c r="E726">
        <v>2310</v>
      </c>
      <c r="F726">
        <f t="shared" si="11"/>
        <v>5</v>
      </c>
      <c r="G726" t="str">
        <f>STANDINGS_SB[[#This Row],[League]]&amp;STANDINGS_SB[[#This Row],[Team]]</f>
        <v>$150 Draft Champions Express Mar 27 7:00 pm Lg.3657Dregs of Society</v>
      </c>
    </row>
    <row r="727" spans="1:7" x14ac:dyDescent="0.25">
      <c r="A727">
        <v>1277</v>
      </c>
      <c r="B727" t="s">
        <v>1096</v>
      </c>
      <c r="C727" t="s">
        <v>1091</v>
      </c>
      <c r="D727">
        <v>118</v>
      </c>
      <c r="E727">
        <v>1635.5</v>
      </c>
      <c r="F727">
        <f t="shared" si="11"/>
        <v>6</v>
      </c>
      <c r="G727" t="str">
        <f>STANDINGS_SB[[#This Row],[League]]&amp;STANDINGS_SB[[#This Row],[Team]]</f>
        <v>$150 Draft Champions Express Mar 27 7:00 pm Lg.3657N.S. Nuisance</v>
      </c>
    </row>
    <row r="728" spans="1:7" x14ac:dyDescent="0.25">
      <c r="A728">
        <v>1363</v>
      </c>
      <c r="B728" t="s">
        <v>1092</v>
      </c>
      <c r="C728" t="s">
        <v>1091</v>
      </c>
      <c r="D728">
        <v>116</v>
      </c>
      <c r="E728">
        <v>1552.5</v>
      </c>
      <c r="F728">
        <f t="shared" si="11"/>
        <v>7</v>
      </c>
      <c r="G728" t="str">
        <f>STANDINGS_SB[[#This Row],[League]]&amp;STANDINGS_SB[[#This Row],[Team]]</f>
        <v>$150 Draft Champions Express Mar 27 7:00 pm Lg.3657Psychedelic Bee 3</v>
      </c>
    </row>
    <row r="729" spans="1:7" x14ac:dyDescent="0.25">
      <c r="A729">
        <v>1558</v>
      </c>
      <c r="B729" t="s">
        <v>241</v>
      </c>
      <c r="C729" t="s">
        <v>1091</v>
      </c>
      <c r="D729">
        <v>111</v>
      </c>
      <c r="E729">
        <v>1343.5</v>
      </c>
      <c r="F729">
        <f t="shared" si="11"/>
        <v>8</v>
      </c>
      <c r="G729" t="str">
        <f>STANDINGS_SB[[#This Row],[League]]&amp;STANDINGS_SB[[#This Row],[Team]]</f>
        <v>$150 Draft Champions Express Mar 27 7:00 pm Lg.3657Johnny Baseball</v>
      </c>
    </row>
    <row r="730" spans="1:7" x14ac:dyDescent="0.25">
      <c r="A730">
        <v>1567</v>
      </c>
      <c r="B730" t="s">
        <v>1093</v>
      </c>
      <c r="C730" t="s">
        <v>1091</v>
      </c>
      <c r="D730">
        <v>111</v>
      </c>
      <c r="E730">
        <v>1343.5</v>
      </c>
      <c r="F730">
        <f t="shared" si="11"/>
        <v>9</v>
      </c>
      <c r="G730" t="str">
        <f>STANDINGS_SB[[#This Row],[League]]&amp;STANDINGS_SB[[#This Row],[Team]]</f>
        <v>$150 Draft Champions Express Mar 27 7:00 pm Lg.3657Newark Bears</v>
      </c>
    </row>
    <row r="731" spans="1:7" x14ac:dyDescent="0.25">
      <c r="A731">
        <v>1783</v>
      </c>
      <c r="B731" t="s">
        <v>1101</v>
      </c>
      <c r="C731" t="s">
        <v>1091</v>
      </c>
      <c r="D731">
        <v>105</v>
      </c>
      <c r="E731">
        <v>1118.5</v>
      </c>
      <c r="F731">
        <f t="shared" si="11"/>
        <v>10</v>
      </c>
      <c r="G731" t="str">
        <f>STANDINGS_SB[[#This Row],[League]]&amp;STANDINGS_SB[[#This Row],[Team]]</f>
        <v>$150 Draft Champions Express Mar 27 7:00 pm Lg.3657Cant Cutch This</v>
      </c>
    </row>
    <row r="732" spans="1:7" x14ac:dyDescent="0.25">
      <c r="A732">
        <v>1832</v>
      </c>
      <c r="B732" t="s">
        <v>1094</v>
      </c>
      <c r="C732" t="s">
        <v>1091</v>
      </c>
      <c r="D732">
        <v>104</v>
      </c>
      <c r="E732">
        <v>1082.5</v>
      </c>
      <c r="F732">
        <f t="shared" si="11"/>
        <v>11</v>
      </c>
      <c r="G732" t="str">
        <f>STANDINGS_SB[[#This Row],[League]]&amp;STANDINGS_SB[[#This Row],[Team]]</f>
        <v>$150 Draft Champions Express Mar 27 7:00 pm Lg.3657Team Fernandez</v>
      </c>
    </row>
    <row r="733" spans="1:7" x14ac:dyDescent="0.25">
      <c r="A733">
        <v>1863</v>
      </c>
      <c r="B733" t="s">
        <v>1097</v>
      </c>
      <c r="C733" t="s">
        <v>1091</v>
      </c>
      <c r="D733">
        <v>103</v>
      </c>
      <c r="E733">
        <v>1036.5</v>
      </c>
      <c r="F733">
        <f t="shared" si="11"/>
        <v>12</v>
      </c>
      <c r="G733" t="str">
        <f>STANDINGS_SB[[#This Row],[League]]&amp;STANDINGS_SB[[#This Row],[Team]]</f>
        <v>$150 Draft Champions Express Mar 27 7:00 pm Lg.3657Cosmic Charlie</v>
      </c>
    </row>
    <row r="734" spans="1:7" x14ac:dyDescent="0.25">
      <c r="A734">
        <v>2439</v>
      </c>
      <c r="B734" t="s">
        <v>413</v>
      </c>
      <c r="C734" t="s">
        <v>1091</v>
      </c>
      <c r="D734">
        <v>85</v>
      </c>
      <c r="E734">
        <v>456.5</v>
      </c>
      <c r="F734">
        <f t="shared" si="11"/>
        <v>13</v>
      </c>
      <c r="G734" t="str">
        <f>STANDINGS_SB[[#This Row],[League]]&amp;STANDINGS_SB[[#This Row],[Team]]</f>
        <v>$150 Draft Champions Express Mar 27 7:00 pm Lg.3657Avascular Necrosis2</v>
      </c>
    </row>
    <row r="735" spans="1:7" x14ac:dyDescent="0.25">
      <c r="A735">
        <v>2622</v>
      </c>
      <c r="B735" t="s">
        <v>1090</v>
      </c>
      <c r="C735" t="s">
        <v>1091</v>
      </c>
      <c r="D735">
        <v>77</v>
      </c>
      <c r="E735">
        <v>285.5</v>
      </c>
      <c r="F735">
        <f t="shared" si="11"/>
        <v>14</v>
      </c>
      <c r="G735" t="str">
        <f>STANDINGS_SB[[#This Row],[League]]&amp;STANDINGS_SB[[#This Row],[Team]]</f>
        <v>$150 Draft Champions Express Mar 27 7:00 pm Lg.3657Las Vegas Blvd IX</v>
      </c>
    </row>
    <row r="736" spans="1:7" x14ac:dyDescent="0.25">
      <c r="A736">
        <v>2827</v>
      </c>
      <c r="B736" t="s">
        <v>1099</v>
      </c>
      <c r="C736" t="s">
        <v>1091</v>
      </c>
      <c r="D736">
        <v>63</v>
      </c>
      <c r="E736">
        <v>85.5</v>
      </c>
      <c r="F736">
        <f t="shared" si="11"/>
        <v>15</v>
      </c>
      <c r="G736" t="str">
        <f>STANDINGS_SB[[#This Row],[League]]&amp;STANDINGS_SB[[#This Row],[Team]]</f>
        <v>$150 Draft Champions Express Mar 27 7:00 pm Lg.3657Stargell's Stars</v>
      </c>
    </row>
    <row r="737" spans="1:7" x14ac:dyDescent="0.25">
      <c r="A737">
        <v>152</v>
      </c>
      <c r="B737" t="s">
        <v>1107</v>
      </c>
      <c r="C737" t="s">
        <v>1103</v>
      </c>
      <c r="D737">
        <v>169</v>
      </c>
      <c r="E737">
        <v>2756</v>
      </c>
      <c r="F737">
        <f t="shared" si="11"/>
        <v>1</v>
      </c>
      <c r="G737" t="str">
        <f>STANDINGS_SB[[#This Row],[League]]&amp;STANDINGS_SB[[#This Row],[Team]]</f>
        <v>$150 Draft Champions Express Mar 27 7:00 pm Lg.3863Coates/Moo</v>
      </c>
    </row>
    <row r="738" spans="1:7" x14ac:dyDescent="0.25">
      <c r="A738">
        <v>270</v>
      </c>
      <c r="B738" t="s">
        <v>1106</v>
      </c>
      <c r="C738" t="s">
        <v>1103</v>
      </c>
      <c r="D738">
        <v>159</v>
      </c>
      <c r="E738">
        <v>2639</v>
      </c>
      <c r="F738">
        <f t="shared" si="11"/>
        <v>2</v>
      </c>
      <c r="G738" t="str">
        <f>STANDINGS_SB[[#This Row],[League]]&amp;STANDINGS_SB[[#This Row],[Team]]</f>
        <v>$150 Draft Champions Express Mar 27 7:00 pm Lg.3863Felons and Bimbos</v>
      </c>
    </row>
    <row r="739" spans="1:7" x14ac:dyDescent="0.25">
      <c r="A739">
        <v>460</v>
      </c>
      <c r="B739" t="s">
        <v>1105</v>
      </c>
      <c r="C739" t="s">
        <v>1103</v>
      </c>
      <c r="D739">
        <v>148</v>
      </c>
      <c r="E739">
        <v>2454.5</v>
      </c>
      <c r="F739">
        <f t="shared" si="11"/>
        <v>3</v>
      </c>
      <c r="G739" t="str">
        <f>STANDINGS_SB[[#This Row],[League]]&amp;STANDINGS_SB[[#This Row],[Team]]</f>
        <v>$150 Draft Champions Express Mar 27 7:00 pm Lg.3863Team Pettersen</v>
      </c>
    </row>
    <row r="740" spans="1:7" x14ac:dyDescent="0.25">
      <c r="A740">
        <v>564</v>
      </c>
      <c r="B740" t="s">
        <v>1102</v>
      </c>
      <c r="C740" t="s">
        <v>1103</v>
      </c>
      <c r="D740">
        <v>142</v>
      </c>
      <c r="E740">
        <v>2346.5</v>
      </c>
      <c r="F740">
        <f t="shared" si="11"/>
        <v>4</v>
      </c>
      <c r="G740" t="str">
        <f>STANDINGS_SB[[#This Row],[League]]&amp;STANDINGS_SB[[#This Row],[Team]]</f>
        <v>$150 Draft Champions Express Mar 27 7:00 pm Lg.3863PsychOs DC1</v>
      </c>
    </row>
    <row r="741" spans="1:7" x14ac:dyDescent="0.25">
      <c r="A741">
        <v>880</v>
      </c>
      <c r="B741" t="s">
        <v>220</v>
      </c>
      <c r="C741" t="s">
        <v>1103</v>
      </c>
      <c r="D741">
        <v>130</v>
      </c>
      <c r="E741">
        <v>2042</v>
      </c>
      <c r="F741">
        <f t="shared" si="11"/>
        <v>5</v>
      </c>
      <c r="G741" t="str">
        <f>STANDINGS_SB[[#This Row],[League]]&amp;STANDINGS_SB[[#This Row],[Team]]</f>
        <v>$150 Draft Champions Express Mar 27 7:00 pm Lg.3863The Freak Show</v>
      </c>
    </row>
    <row r="742" spans="1:7" x14ac:dyDescent="0.25">
      <c r="A742">
        <v>967</v>
      </c>
      <c r="B742" t="s">
        <v>1108</v>
      </c>
      <c r="C742" t="s">
        <v>1103</v>
      </c>
      <c r="D742">
        <v>127</v>
      </c>
      <c r="E742">
        <v>1957.5</v>
      </c>
      <c r="F742">
        <f t="shared" si="11"/>
        <v>6</v>
      </c>
      <c r="G742" t="str">
        <f>STANDINGS_SB[[#This Row],[League]]&amp;STANDINGS_SB[[#This Row],[Team]]</f>
        <v>$150 Draft Champions Express Mar 27 7:00 pm Lg.3863stifflers funky munky</v>
      </c>
    </row>
    <row r="743" spans="1:7" x14ac:dyDescent="0.25">
      <c r="A743">
        <v>1033</v>
      </c>
      <c r="B743" t="s">
        <v>1104</v>
      </c>
      <c r="C743" t="s">
        <v>1103</v>
      </c>
      <c r="D743">
        <v>125</v>
      </c>
      <c r="E743">
        <v>1883</v>
      </c>
      <c r="F743">
        <f t="shared" si="11"/>
        <v>7</v>
      </c>
      <c r="G743" t="str">
        <f>STANDINGS_SB[[#This Row],[League]]&amp;STANDINGS_SB[[#This Row],[Team]]</f>
        <v>$150 Draft Champions Express Mar 27 7:00 pm Lg.3863Team Tagliaferri</v>
      </c>
    </row>
    <row r="744" spans="1:7" x14ac:dyDescent="0.25">
      <c r="A744">
        <v>1749</v>
      </c>
      <c r="B744" t="s">
        <v>1111</v>
      </c>
      <c r="C744" t="s">
        <v>1103</v>
      </c>
      <c r="D744">
        <v>106</v>
      </c>
      <c r="E744">
        <v>1149</v>
      </c>
      <c r="F744">
        <f t="shared" si="11"/>
        <v>8</v>
      </c>
      <c r="G744" t="str">
        <f>STANDINGS_SB[[#This Row],[League]]&amp;STANDINGS_SB[[#This Row],[Team]]</f>
        <v>$150 Draft Champions Express Mar 27 7:00 pm Lg.386357 Via Ziccardi</v>
      </c>
    </row>
    <row r="745" spans="1:7" x14ac:dyDescent="0.25">
      <c r="A745">
        <v>1927</v>
      </c>
      <c r="B745" t="s">
        <v>1009</v>
      </c>
      <c r="C745" t="s">
        <v>1103</v>
      </c>
      <c r="D745">
        <v>102</v>
      </c>
      <c r="E745">
        <v>993</v>
      </c>
      <c r="F745">
        <f t="shared" si="11"/>
        <v>9</v>
      </c>
      <c r="G745" t="str">
        <f>STANDINGS_SB[[#This Row],[League]]&amp;STANDINGS_SB[[#This Row],[Team]]</f>
        <v>$150 Draft Champions Express Mar 27 7:00 pm Lg.3863Team Rasmusson</v>
      </c>
    </row>
    <row r="746" spans="1:7" x14ac:dyDescent="0.25">
      <c r="A746">
        <v>2047</v>
      </c>
      <c r="B746" t="s">
        <v>1109</v>
      </c>
      <c r="C746" t="s">
        <v>1103</v>
      </c>
      <c r="D746">
        <v>98</v>
      </c>
      <c r="E746">
        <v>852.5</v>
      </c>
      <c r="F746">
        <f t="shared" si="11"/>
        <v>10</v>
      </c>
      <c r="G746" t="str">
        <f>STANDINGS_SB[[#This Row],[League]]&amp;STANDINGS_SB[[#This Row],[Team]]</f>
        <v>$150 Draft Champions Express Mar 27 7:00 pm Lg.3863Blowhards</v>
      </c>
    </row>
    <row r="747" spans="1:7" x14ac:dyDescent="0.25">
      <c r="A747">
        <v>2274</v>
      </c>
      <c r="B747" t="s">
        <v>420</v>
      </c>
      <c r="C747" t="s">
        <v>1103</v>
      </c>
      <c r="D747">
        <v>91</v>
      </c>
      <c r="E747">
        <v>622.5</v>
      </c>
      <c r="F747">
        <f t="shared" si="11"/>
        <v>11</v>
      </c>
      <c r="G747" t="str">
        <f>STANDINGS_SB[[#This Row],[League]]&amp;STANDINGS_SB[[#This Row],[Team]]</f>
        <v>$150 Draft Champions Express Mar 27 7:00 pm Lg.3863Blood Practice</v>
      </c>
    </row>
    <row r="748" spans="1:7" x14ac:dyDescent="0.25">
      <c r="A748">
        <v>2312</v>
      </c>
      <c r="B748" t="s">
        <v>1110</v>
      </c>
      <c r="C748" t="s">
        <v>1103</v>
      </c>
      <c r="D748">
        <v>90</v>
      </c>
      <c r="E748">
        <v>588.5</v>
      </c>
      <c r="F748">
        <f t="shared" si="11"/>
        <v>12</v>
      </c>
      <c r="G748" t="str">
        <f>STANDINGS_SB[[#This Row],[League]]&amp;STANDINGS_SB[[#This Row],[Team]]</f>
        <v>$150 Draft Champions Express Mar 27 7:00 pm Lg.3863Five Tool Players</v>
      </c>
    </row>
    <row r="749" spans="1:7" x14ac:dyDescent="0.25">
      <c r="A749">
        <v>2390</v>
      </c>
      <c r="B749" t="s">
        <v>296</v>
      </c>
      <c r="C749" t="s">
        <v>1103</v>
      </c>
      <c r="D749">
        <v>88</v>
      </c>
      <c r="E749">
        <v>532</v>
      </c>
      <c r="F749">
        <f t="shared" si="11"/>
        <v>13</v>
      </c>
      <c r="G749" t="str">
        <f>STANDINGS_SB[[#This Row],[League]]&amp;STANDINGS_SB[[#This Row],[Team]]</f>
        <v>$150 Draft Champions Express Mar 27 7:00 pm Lg.3863Vegas Bandit</v>
      </c>
    </row>
    <row r="750" spans="1:7" x14ac:dyDescent="0.25">
      <c r="A750">
        <v>2513</v>
      </c>
      <c r="B750" t="s">
        <v>1112</v>
      </c>
      <c r="C750" t="s">
        <v>1103</v>
      </c>
      <c r="D750">
        <v>83</v>
      </c>
      <c r="E750">
        <v>407</v>
      </c>
      <c r="F750">
        <f t="shared" si="11"/>
        <v>14</v>
      </c>
      <c r="G750" t="str">
        <f>STANDINGS_SB[[#This Row],[League]]&amp;STANDINGS_SB[[#This Row],[Team]]</f>
        <v>$150 Draft Champions Express Mar 27 7:00 pm Lg.3863Trout and Pollock Odor</v>
      </c>
    </row>
    <row r="751" spans="1:7" x14ac:dyDescent="0.25">
      <c r="A751">
        <v>2865</v>
      </c>
      <c r="B751" t="s">
        <v>136</v>
      </c>
      <c r="C751" t="s">
        <v>1103</v>
      </c>
      <c r="D751">
        <v>58</v>
      </c>
      <c r="E751">
        <v>47</v>
      </c>
      <c r="F751">
        <f t="shared" si="11"/>
        <v>15</v>
      </c>
      <c r="G751" t="str">
        <f>STANDINGS_SB[[#This Row],[League]]&amp;STANDINGS_SB[[#This Row],[Team]]</f>
        <v>$150 Draft Champions Express Mar 27 7:00 pm Lg.3863Team Easterlin</v>
      </c>
    </row>
    <row r="752" spans="1:7" x14ac:dyDescent="0.25">
      <c r="A752">
        <v>37</v>
      </c>
      <c r="B752" t="s">
        <v>1119</v>
      </c>
      <c r="C752" t="s">
        <v>1113</v>
      </c>
      <c r="D752">
        <v>193</v>
      </c>
      <c r="E752">
        <v>2874.5</v>
      </c>
      <c r="F752">
        <f t="shared" si="11"/>
        <v>1</v>
      </c>
      <c r="G752" t="str">
        <f>STANDINGS_SB[[#This Row],[League]]&amp;STANDINGS_SB[[#This Row],[Team]]</f>
        <v>$150 Draft Champions Express Mar 27 7:00 pm Lg.4039Canton Sluggers</v>
      </c>
    </row>
    <row r="753" spans="1:7" x14ac:dyDescent="0.25">
      <c r="A753">
        <v>149</v>
      </c>
      <c r="B753" t="s">
        <v>1114</v>
      </c>
      <c r="C753" t="s">
        <v>1113</v>
      </c>
      <c r="D753">
        <v>170</v>
      </c>
      <c r="E753">
        <v>2764.5</v>
      </c>
      <c r="F753">
        <f t="shared" si="11"/>
        <v>2</v>
      </c>
      <c r="G753" t="str">
        <f>STANDINGS_SB[[#This Row],[League]]&amp;STANDINGS_SB[[#This Row],[Team]]</f>
        <v>$150 Draft Champions Express Mar 27 7:00 pm Lg.4039Purple Sam</v>
      </c>
    </row>
    <row r="754" spans="1:7" x14ac:dyDescent="0.25">
      <c r="A754">
        <v>216</v>
      </c>
      <c r="B754" t="s">
        <v>1118</v>
      </c>
      <c r="C754" t="s">
        <v>1113</v>
      </c>
      <c r="D754">
        <v>163</v>
      </c>
      <c r="E754">
        <v>2694.5</v>
      </c>
      <c r="F754">
        <f t="shared" si="11"/>
        <v>3</v>
      </c>
      <c r="G754" t="str">
        <f>STANDINGS_SB[[#This Row],[League]]&amp;STANDINGS_SB[[#This Row],[Team]]</f>
        <v>$150 Draft Champions Express Mar 27 7:00 pm Lg.4039Team McBride</v>
      </c>
    </row>
    <row r="755" spans="1:7" x14ac:dyDescent="0.25">
      <c r="A755">
        <v>529</v>
      </c>
      <c r="B755" t="s">
        <v>1115</v>
      </c>
      <c r="C755" t="s">
        <v>1113</v>
      </c>
      <c r="D755">
        <v>144</v>
      </c>
      <c r="E755">
        <v>2380</v>
      </c>
      <c r="F755">
        <f t="shared" si="11"/>
        <v>4</v>
      </c>
      <c r="G755" t="str">
        <f>STANDINGS_SB[[#This Row],[League]]&amp;STANDINGS_SB[[#This Row],[Team]]</f>
        <v>$150 Draft Champions Express Mar 27 7:00 pm Lg.4039Lake Mead</v>
      </c>
    </row>
    <row r="756" spans="1:7" x14ac:dyDescent="0.25">
      <c r="A756">
        <v>832</v>
      </c>
      <c r="B756" t="s">
        <v>1122</v>
      </c>
      <c r="C756" t="s">
        <v>1113</v>
      </c>
      <c r="D756">
        <v>131</v>
      </c>
      <c r="E756">
        <v>2074.5</v>
      </c>
      <c r="F756">
        <f t="shared" si="11"/>
        <v>5</v>
      </c>
      <c r="G756" t="str">
        <f>STANDINGS_SB[[#This Row],[League]]&amp;STANDINGS_SB[[#This Row],[Team]]</f>
        <v>$150 Draft Champions Express Mar 27 7:00 pm Lg.4039Lewisville Sluggers</v>
      </c>
    </row>
    <row r="757" spans="1:7" x14ac:dyDescent="0.25">
      <c r="A757">
        <v>840</v>
      </c>
      <c r="B757" t="s">
        <v>1120</v>
      </c>
      <c r="C757" t="s">
        <v>1113</v>
      </c>
      <c r="D757">
        <v>131</v>
      </c>
      <c r="E757">
        <v>2074.5</v>
      </c>
      <c r="F757">
        <f t="shared" si="11"/>
        <v>6</v>
      </c>
      <c r="G757" t="str">
        <f>STANDINGS_SB[[#This Row],[League]]&amp;STANDINGS_SB[[#This Row],[Team]]</f>
        <v>$150 Draft Champions Express Mar 27 7:00 pm Lg.4039Team 5011</v>
      </c>
    </row>
    <row r="758" spans="1:7" x14ac:dyDescent="0.25">
      <c r="A758">
        <v>1582</v>
      </c>
      <c r="B758" t="s">
        <v>327</v>
      </c>
      <c r="C758" t="s">
        <v>1113</v>
      </c>
      <c r="D758">
        <v>111</v>
      </c>
      <c r="E758">
        <v>1343.5</v>
      </c>
      <c r="F758">
        <f t="shared" si="11"/>
        <v>7</v>
      </c>
      <c r="G758" t="str">
        <f>STANDINGS_SB[[#This Row],[League]]&amp;STANDINGS_SB[[#This Row],[Team]]</f>
        <v>$150 Draft Champions Express Mar 27 7:00 pm Lg.4039Team Dilworth</v>
      </c>
    </row>
    <row r="759" spans="1:7" x14ac:dyDescent="0.25">
      <c r="A759">
        <v>1692</v>
      </c>
      <c r="B759" t="s">
        <v>1121</v>
      </c>
      <c r="C759" t="s">
        <v>1113</v>
      </c>
      <c r="D759">
        <v>108</v>
      </c>
      <c r="E759">
        <v>1223</v>
      </c>
      <c r="F759">
        <f t="shared" si="11"/>
        <v>8</v>
      </c>
      <c r="G759" t="str">
        <f>STANDINGS_SB[[#This Row],[League]]&amp;STANDINGS_SB[[#This Row],[Team]]</f>
        <v>$150 Draft Champions Express Mar 27 7:00 pm Lg.4039Smakin Pitches</v>
      </c>
    </row>
    <row r="760" spans="1:7" x14ac:dyDescent="0.25">
      <c r="A760">
        <v>1733</v>
      </c>
      <c r="B760" t="s">
        <v>1125</v>
      </c>
      <c r="C760" t="s">
        <v>1113</v>
      </c>
      <c r="D760">
        <v>107</v>
      </c>
      <c r="E760">
        <v>1181.5</v>
      </c>
      <c r="F760">
        <f t="shared" si="11"/>
        <v>9</v>
      </c>
      <c r="G760" t="str">
        <f>STANDINGS_SB[[#This Row],[League]]&amp;STANDINGS_SB[[#This Row],[Team]]</f>
        <v>$150 Draft Champions Express Mar 27 7:00 pm Lg.4039Team DMD</v>
      </c>
    </row>
    <row r="761" spans="1:7" x14ac:dyDescent="0.25">
      <c r="A761">
        <v>1997</v>
      </c>
      <c r="B761" t="s">
        <v>1117</v>
      </c>
      <c r="C761" t="s">
        <v>1113</v>
      </c>
      <c r="D761">
        <v>100</v>
      </c>
      <c r="E761">
        <v>929.5</v>
      </c>
      <c r="F761">
        <f t="shared" si="11"/>
        <v>10</v>
      </c>
      <c r="G761" t="str">
        <f>STANDINGS_SB[[#This Row],[League]]&amp;STANDINGS_SB[[#This Row],[Team]]</f>
        <v>$150 Draft Champions Express Mar 27 7:00 pm Lg.4039We're Screwed</v>
      </c>
    </row>
    <row r="762" spans="1:7" x14ac:dyDescent="0.25">
      <c r="A762">
        <v>2327</v>
      </c>
      <c r="B762" t="s">
        <v>294</v>
      </c>
      <c r="C762" t="s">
        <v>1113</v>
      </c>
      <c r="D762">
        <v>90</v>
      </c>
      <c r="E762">
        <v>588.5</v>
      </c>
      <c r="F762">
        <f t="shared" si="11"/>
        <v>11</v>
      </c>
      <c r="G762" t="str">
        <f>STANDINGS_SB[[#This Row],[League]]&amp;STANDINGS_SB[[#This Row],[Team]]</f>
        <v>$150 Draft Champions Express Mar 27 7:00 pm Lg.4039Return Of The Jedi</v>
      </c>
    </row>
    <row r="763" spans="1:7" x14ac:dyDescent="0.25">
      <c r="A763">
        <v>2354</v>
      </c>
      <c r="B763" t="s">
        <v>1126</v>
      </c>
      <c r="C763" t="s">
        <v>1113</v>
      </c>
      <c r="D763">
        <v>89</v>
      </c>
      <c r="E763">
        <v>559.5</v>
      </c>
      <c r="F763">
        <f t="shared" si="11"/>
        <v>12</v>
      </c>
      <c r="G763" t="str">
        <f>STANDINGS_SB[[#This Row],[League]]&amp;STANDINGS_SB[[#This Row],[Team]]</f>
        <v>$150 Draft Champions Express Mar 27 7:00 pm Lg.4039Royal Donkeys</v>
      </c>
    </row>
    <row r="764" spans="1:7" x14ac:dyDescent="0.25">
      <c r="A764">
        <v>2660</v>
      </c>
      <c r="B764" t="s">
        <v>1124</v>
      </c>
      <c r="C764" t="s">
        <v>1113</v>
      </c>
      <c r="D764">
        <v>75</v>
      </c>
      <c r="E764">
        <v>244</v>
      </c>
      <c r="F764">
        <f t="shared" si="11"/>
        <v>13</v>
      </c>
      <c r="G764" t="str">
        <f>STANDINGS_SB[[#This Row],[League]]&amp;STANDINGS_SB[[#This Row],[Team]]</f>
        <v>$150 Draft Champions Express Mar 27 7:00 pm Lg.4039Dorset Dropouts</v>
      </c>
    </row>
    <row r="765" spans="1:7" x14ac:dyDescent="0.25">
      <c r="A765">
        <v>2679</v>
      </c>
      <c r="B765" t="s">
        <v>1116</v>
      </c>
      <c r="C765" t="s">
        <v>1113</v>
      </c>
      <c r="D765">
        <v>74</v>
      </c>
      <c r="E765">
        <v>227.5</v>
      </c>
      <c r="F765">
        <f t="shared" si="11"/>
        <v>14</v>
      </c>
      <c r="G765" t="str">
        <f>STANDINGS_SB[[#This Row],[League]]&amp;STANDINGS_SB[[#This Row],[Team]]</f>
        <v>$150 Draft Champions Express Mar 27 7:00 pm Lg.4039JUDGEment Day Is HERE</v>
      </c>
    </row>
    <row r="766" spans="1:7" x14ac:dyDescent="0.25">
      <c r="A766">
        <v>2731</v>
      </c>
      <c r="B766" t="s">
        <v>1123</v>
      </c>
      <c r="C766" t="s">
        <v>1113</v>
      </c>
      <c r="D766">
        <v>71</v>
      </c>
      <c r="E766">
        <v>177.5</v>
      </c>
      <c r="F766">
        <f t="shared" si="11"/>
        <v>15</v>
      </c>
      <c r="G766" t="str">
        <f>STANDINGS_SB[[#This Row],[League]]&amp;STANDINGS_SB[[#This Row],[Team]]</f>
        <v>$150 Draft Champions Express Mar 27 7:00 pm Lg.4039My Bucholz is on Fiers, it Billy Burns!</v>
      </c>
    </row>
    <row r="767" spans="1:7" x14ac:dyDescent="0.25">
      <c r="A767">
        <v>76</v>
      </c>
      <c r="B767" t="s">
        <v>1134</v>
      </c>
      <c r="C767" t="s">
        <v>1128</v>
      </c>
      <c r="D767">
        <v>183</v>
      </c>
      <c r="E767">
        <v>2837.5</v>
      </c>
      <c r="F767">
        <f t="shared" si="11"/>
        <v>1</v>
      </c>
      <c r="G767" t="str">
        <f>STANDINGS_SB[[#This Row],[League]]&amp;STANDINGS_SB[[#This Row],[Team]]</f>
        <v>$150 Draft Champions Express Mar 28 7:00 pm Lg.4063WK Ultra</v>
      </c>
    </row>
    <row r="768" spans="1:7" x14ac:dyDescent="0.25">
      <c r="A768">
        <v>286</v>
      </c>
      <c r="B768" t="s">
        <v>1140</v>
      </c>
      <c r="C768" t="s">
        <v>1128</v>
      </c>
      <c r="D768">
        <v>158</v>
      </c>
      <c r="E768">
        <v>2622.5</v>
      </c>
      <c r="F768">
        <f t="shared" si="11"/>
        <v>2</v>
      </c>
      <c r="G768" t="str">
        <f>STANDINGS_SB[[#This Row],[League]]&amp;STANDINGS_SB[[#This Row],[Team]]</f>
        <v>$150 Draft Champions Express Mar 28 7:00 pm Lg.4063Jung Ho's Kang</v>
      </c>
    </row>
    <row r="769" spans="1:7" x14ac:dyDescent="0.25">
      <c r="A769">
        <v>380</v>
      </c>
      <c r="B769" t="s">
        <v>1132</v>
      </c>
      <c r="C769" t="s">
        <v>1128</v>
      </c>
      <c r="D769">
        <v>152</v>
      </c>
      <c r="E769">
        <v>2535.5</v>
      </c>
      <c r="F769">
        <f t="shared" si="11"/>
        <v>3</v>
      </c>
      <c r="G769" t="str">
        <f>STANDINGS_SB[[#This Row],[League]]&amp;STANDINGS_SB[[#This Row],[Team]]</f>
        <v>$150 Draft Champions Express Mar 28 7:00 pm Lg.4063Team Anderson</v>
      </c>
    </row>
    <row r="770" spans="1:7" x14ac:dyDescent="0.25">
      <c r="A770">
        <v>731</v>
      </c>
      <c r="B770" t="s">
        <v>1135</v>
      </c>
      <c r="C770" t="s">
        <v>1128</v>
      </c>
      <c r="D770">
        <v>134</v>
      </c>
      <c r="E770">
        <v>2167</v>
      </c>
      <c r="F770">
        <f t="shared" si="11"/>
        <v>4</v>
      </c>
      <c r="G770" t="str">
        <f>STANDINGS_SB[[#This Row],[League]]&amp;STANDINGS_SB[[#This Row],[Team]]</f>
        <v>$150 Draft Champions Express Mar 28 7:00 pm Lg.4063Buster's Machado Posey</v>
      </c>
    </row>
    <row r="771" spans="1:7" x14ac:dyDescent="0.25">
      <c r="A771">
        <v>750</v>
      </c>
      <c r="B771" t="s">
        <v>1139</v>
      </c>
      <c r="C771" t="s">
        <v>1128</v>
      </c>
      <c r="D771">
        <v>134</v>
      </c>
      <c r="E771">
        <v>2167</v>
      </c>
      <c r="F771">
        <f t="shared" ref="F771:F834" si="12">IF(C771=C770,F770+1,1)</f>
        <v>5</v>
      </c>
      <c r="G771" t="str">
        <f>STANDINGS_SB[[#This Row],[League]]&amp;STANDINGS_SB[[#This Row],[Team]]</f>
        <v>$150 Draft Champions Express Mar 28 7:00 pm Lg.4063Punkin' Crawdash</v>
      </c>
    </row>
    <row r="772" spans="1:7" x14ac:dyDescent="0.25">
      <c r="A772">
        <v>1021</v>
      </c>
      <c r="B772" t="s">
        <v>1131</v>
      </c>
      <c r="C772" t="s">
        <v>1128</v>
      </c>
      <c r="D772">
        <v>125</v>
      </c>
      <c r="E772">
        <v>1883</v>
      </c>
      <c r="F772">
        <f t="shared" si="12"/>
        <v>6</v>
      </c>
      <c r="G772" t="str">
        <f>STANDINGS_SB[[#This Row],[League]]&amp;STANDINGS_SB[[#This Row],[Team]]</f>
        <v>$150 Draft Champions Express Mar 28 7:00 pm Lg.4063IT Nerd</v>
      </c>
    </row>
    <row r="773" spans="1:7" x14ac:dyDescent="0.25">
      <c r="A773">
        <v>1081</v>
      </c>
      <c r="B773" t="s">
        <v>1129</v>
      </c>
      <c r="C773" t="s">
        <v>1128</v>
      </c>
      <c r="D773">
        <v>123</v>
      </c>
      <c r="E773">
        <v>1820</v>
      </c>
      <c r="F773">
        <f t="shared" si="12"/>
        <v>7</v>
      </c>
      <c r="G773" t="str">
        <f>STANDINGS_SB[[#This Row],[League]]&amp;STANDINGS_SB[[#This Row],[Team]]</f>
        <v>$150 Draft Champions Express Mar 28 7:00 pm Lg.4063Four Horsemen</v>
      </c>
    </row>
    <row r="774" spans="1:7" x14ac:dyDescent="0.25">
      <c r="A774">
        <v>1221</v>
      </c>
      <c r="B774" t="s">
        <v>1130</v>
      </c>
      <c r="C774" t="s">
        <v>1128</v>
      </c>
      <c r="D774">
        <v>119</v>
      </c>
      <c r="E774">
        <v>1677</v>
      </c>
      <c r="F774">
        <f t="shared" si="12"/>
        <v>8</v>
      </c>
      <c r="G774" t="str">
        <f>STANDINGS_SB[[#This Row],[League]]&amp;STANDINGS_SB[[#This Row],[Team]]</f>
        <v>$150 Draft Champions Express Mar 28 7:00 pm Lg.4063Doc Martens</v>
      </c>
    </row>
    <row r="775" spans="1:7" x14ac:dyDescent="0.25">
      <c r="A775">
        <v>1901</v>
      </c>
      <c r="B775" t="s">
        <v>1127</v>
      </c>
      <c r="C775" t="s">
        <v>1128</v>
      </c>
      <c r="D775">
        <v>103</v>
      </c>
      <c r="E775">
        <v>1036.5</v>
      </c>
      <c r="F775">
        <f t="shared" si="12"/>
        <v>9</v>
      </c>
      <c r="G775" t="str">
        <f>STANDINGS_SB[[#This Row],[League]]&amp;STANDINGS_SB[[#This Row],[Team]]</f>
        <v>$150 Draft Champions Express Mar 28 7:00 pm Lg.4063TrumpForPresident!</v>
      </c>
    </row>
    <row r="776" spans="1:7" x14ac:dyDescent="0.25">
      <c r="A776">
        <v>2295</v>
      </c>
      <c r="B776" t="s">
        <v>602</v>
      </c>
      <c r="C776" t="s">
        <v>1128</v>
      </c>
      <c r="D776">
        <v>91</v>
      </c>
      <c r="E776">
        <v>622.5</v>
      </c>
      <c r="F776">
        <f t="shared" si="12"/>
        <v>10</v>
      </c>
      <c r="G776" t="str">
        <f>STANDINGS_SB[[#This Row],[League]]&amp;STANDINGS_SB[[#This Row],[Team]]</f>
        <v>$150 Draft Champions Express Mar 28 7:00 pm Lg.4063Team Hall</v>
      </c>
    </row>
    <row r="777" spans="1:7" x14ac:dyDescent="0.25">
      <c r="A777">
        <v>2538</v>
      </c>
      <c r="B777" t="s">
        <v>1133</v>
      </c>
      <c r="C777" t="s">
        <v>1128</v>
      </c>
      <c r="D777">
        <v>82</v>
      </c>
      <c r="E777">
        <v>383.5</v>
      </c>
      <c r="F777">
        <f t="shared" si="12"/>
        <v>11</v>
      </c>
      <c r="G777" t="str">
        <f>STANDINGS_SB[[#This Row],[League]]&amp;STANDINGS_SB[[#This Row],[Team]]</f>
        <v>$150 Draft Champions Express Mar 28 7:00 pm Lg.4063Unknown Unknowns</v>
      </c>
    </row>
    <row r="778" spans="1:7" x14ac:dyDescent="0.25">
      <c r="A778">
        <v>2585</v>
      </c>
      <c r="B778" t="s">
        <v>1138</v>
      </c>
      <c r="C778" t="s">
        <v>1128</v>
      </c>
      <c r="D778">
        <v>79</v>
      </c>
      <c r="E778">
        <v>321</v>
      </c>
      <c r="F778">
        <f t="shared" si="12"/>
        <v>12</v>
      </c>
      <c r="G778" t="str">
        <f>STANDINGS_SB[[#This Row],[League]]&amp;STANDINGS_SB[[#This Row],[Team]]</f>
        <v>$150 Draft Champions Express Mar 28 7:00 pm Lg.4063ClubLevelBetting.com</v>
      </c>
    </row>
    <row r="779" spans="1:7" x14ac:dyDescent="0.25">
      <c r="A779">
        <v>2739</v>
      </c>
      <c r="B779" t="s">
        <v>625</v>
      </c>
      <c r="C779" t="s">
        <v>1128</v>
      </c>
      <c r="D779">
        <v>71</v>
      </c>
      <c r="E779">
        <v>177.5</v>
      </c>
      <c r="F779">
        <f t="shared" si="12"/>
        <v>13</v>
      </c>
      <c r="G779" t="str">
        <f>STANDINGS_SB[[#This Row],[League]]&amp;STANDINGS_SB[[#This Row],[Team]]</f>
        <v>$150 Draft Champions Express Mar 28 7:00 pm Lg.4063Team Hunter</v>
      </c>
    </row>
    <row r="780" spans="1:7" x14ac:dyDescent="0.25">
      <c r="A780">
        <v>2754</v>
      </c>
      <c r="B780" t="s">
        <v>1136</v>
      </c>
      <c r="C780" t="s">
        <v>1128</v>
      </c>
      <c r="D780">
        <v>69</v>
      </c>
      <c r="E780">
        <v>155.5</v>
      </c>
      <c r="F780">
        <f t="shared" si="12"/>
        <v>14</v>
      </c>
      <c r="G780" t="str">
        <f>STANDINGS_SB[[#This Row],[League]]&amp;STANDINGS_SB[[#This Row],[Team]]</f>
        <v>$150 Draft Champions Express Mar 28 7:00 pm Lg.4063Langhorne Keggers</v>
      </c>
    </row>
    <row r="781" spans="1:7" x14ac:dyDescent="0.25">
      <c r="A781">
        <v>2850</v>
      </c>
      <c r="B781" t="s">
        <v>1137</v>
      </c>
      <c r="C781" t="s">
        <v>1128</v>
      </c>
      <c r="D781">
        <v>61</v>
      </c>
      <c r="E781">
        <v>60</v>
      </c>
      <c r="F781">
        <f t="shared" si="12"/>
        <v>15</v>
      </c>
      <c r="G781" t="str">
        <f>STANDINGS_SB[[#This Row],[League]]&amp;STANDINGS_SB[[#This Row],[Team]]</f>
        <v>$150 Draft Champions Express Mar 28 7:00 pm Lg.4063Flying Squirrels</v>
      </c>
    </row>
    <row r="782" spans="1:7" x14ac:dyDescent="0.25">
      <c r="A782">
        <v>46</v>
      </c>
      <c r="B782" t="s">
        <v>37</v>
      </c>
      <c r="C782" t="s">
        <v>1142</v>
      </c>
      <c r="D782">
        <v>190</v>
      </c>
      <c r="E782">
        <v>2863</v>
      </c>
      <c r="F782">
        <f t="shared" si="12"/>
        <v>1</v>
      </c>
      <c r="G782" t="str">
        <f>STANDINGS_SB[[#This Row],[League]]&amp;STANDINGS_SB[[#This Row],[Team]]</f>
        <v>$150 Draft Champions Express Mar 29 8:00 pm Lg.3923Bread Zeppelin</v>
      </c>
    </row>
    <row r="783" spans="1:7" x14ac:dyDescent="0.25">
      <c r="A783">
        <v>204</v>
      </c>
      <c r="B783" t="s">
        <v>1147</v>
      </c>
      <c r="C783" t="s">
        <v>1142</v>
      </c>
      <c r="D783">
        <v>164</v>
      </c>
      <c r="E783">
        <v>2705</v>
      </c>
      <c r="F783">
        <f t="shared" si="12"/>
        <v>2</v>
      </c>
      <c r="G783" t="str">
        <f>STANDINGS_SB[[#This Row],[League]]&amp;STANDINGS_SB[[#This Row],[Team]]</f>
        <v>$150 Draft Champions Express Mar 29 8:00 pm Lg.3923Cigar Puffer</v>
      </c>
    </row>
    <row r="784" spans="1:7" x14ac:dyDescent="0.25">
      <c r="A784">
        <v>678</v>
      </c>
      <c r="B784" t="s">
        <v>1146</v>
      </c>
      <c r="C784" t="s">
        <v>1142</v>
      </c>
      <c r="D784">
        <v>137</v>
      </c>
      <c r="E784">
        <v>2243.5</v>
      </c>
      <c r="F784">
        <f t="shared" si="12"/>
        <v>3</v>
      </c>
      <c r="G784" t="str">
        <f>STANDINGS_SB[[#This Row],[League]]&amp;STANDINGS_SB[[#This Row],[Team]]</f>
        <v>$150 Draft Champions Express Mar 29 8:00 pm Lg.3923Zio Francesco</v>
      </c>
    </row>
    <row r="785" spans="1:7" x14ac:dyDescent="0.25">
      <c r="A785">
        <v>718</v>
      </c>
      <c r="B785" t="s">
        <v>1143</v>
      </c>
      <c r="C785" t="s">
        <v>1142</v>
      </c>
      <c r="D785">
        <v>135</v>
      </c>
      <c r="E785">
        <v>2199.5</v>
      </c>
      <c r="F785">
        <f t="shared" si="12"/>
        <v>4</v>
      </c>
      <c r="G785" t="str">
        <f>STANDINGS_SB[[#This Row],[League]]&amp;STANDINGS_SB[[#This Row],[Team]]</f>
        <v>$150 Draft Champions Express Mar 29 8:00 pm Lg.3923Team Labradors</v>
      </c>
    </row>
    <row r="786" spans="1:7" x14ac:dyDescent="0.25">
      <c r="A786">
        <v>742</v>
      </c>
      <c r="B786" t="s">
        <v>387</v>
      </c>
      <c r="C786" t="s">
        <v>1142</v>
      </c>
      <c r="D786">
        <v>134</v>
      </c>
      <c r="E786">
        <v>2167</v>
      </c>
      <c r="F786">
        <f t="shared" si="12"/>
        <v>5</v>
      </c>
      <c r="G786" t="str">
        <f>STANDINGS_SB[[#This Row],[League]]&amp;STANDINGS_SB[[#This Row],[Team]]</f>
        <v>$150 Draft Champions Express Mar 29 8:00 pm Lg.3923L-Cat Glory Days</v>
      </c>
    </row>
    <row r="787" spans="1:7" x14ac:dyDescent="0.25">
      <c r="A787">
        <v>794</v>
      </c>
      <c r="B787" t="s">
        <v>1141</v>
      </c>
      <c r="C787" t="s">
        <v>1142</v>
      </c>
      <c r="D787">
        <v>133</v>
      </c>
      <c r="E787">
        <v>2131.5</v>
      </c>
      <c r="F787">
        <f t="shared" si="12"/>
        <v>6</v>
      </c>
      <c r="G787" t="str">
        <f>STANDINGS_SB[[#This Row],[League]]&amp;STANDINGS_SB[[#This Row],[Team]]</f>
        <v>$150 Draft Champions Express Mar 29 8:00 pm Lg.3923The Mighty Bombjacks</v>
      </c>
    </row>
    <row r="788" spans="1:7" x14ac:dyDescent="0.25">
      <c r="A788">
        <v>957</v>
      </c>
      <c r="B788" t="s">
        <v>1149</v>
      </c>
      <c r="C788" t="s">
        <v>1142</v>
      </c>
      <c r="D788">
        <v>127</v>
      </c>
      <c r="E788">
        <v>1957.5</v>
      </c>
      <c r="F788">
        <f t="shared" si="12"/>
        <v>7</v>
      </c>
      <c r="G788" t="str">
        <f>STANDINGS_SB[[#This Row],[League]]&amp;STANDINGS_SB[[#This Row],[Team]]</f>
        <v>$150 Draft Champions Express Mar 29 8:00 pm Lg.3923Non-Trivial Zeros</v>
      </c>
    </row>
    <row r="789" spans="1:7" x14ac:dyDescent="0.25">
      <c r="A789">
        <v>1140</v>
      </c>
      <c r="B789" t="s">
        <v>1150</v>
      </c>
      <c r="C789" t="s">
        <v>1142</v>
      </c>
      <c r="D789">
        <v>122</v>
      </c>
      <c r="E789">
        <v>1779</v>
      </c>
      <c r="F789">
        <f t="shared" si="12"/>
        <v>8</v>
      </c>
      <c r="G789" t="str">
        <f>STANDINGS_SB[[#This Row],[League]]&amp;STANDINGS_SB[[#This Row],[Team]]</f>
        <v>$150 Draft Champions Express Mar 29 8:00 pm Lg.3923PsychOs DC2</v>
      </c>
    </row>
    <row r="790" spans="1:7" x14ac:dyDescent="0.25">
      <c r="A790">
        <v>1212</v>
      </c>
      <c r="B790" t="s">
        <v>1148</v>
      </c>
      <c r="C790" t="s">
        <v>1142</v>
      </c>
      <c r="D790">
        <v>119</v>
      </c>
      <c r="E790">
        <v>1677</v>
      </c>
      <c r="F790">
        <f t="shared" si="12"/>
        <v>9</v>
      </c>
      <c r="G790" t="str">
        <f>STANDINGS_SB[[#This Row],[League]]&amp;STANDINGS_SB[[#This Row],[Team]]</f>
        <v>$150 Draft Champions Express Mar 29 8:00 pm Lg.3923As Good as it Goetz</v>
      </c>
    </row>
    <row r="791" spans="1:7" x14ac:dyDescent="0.25">
      <c r="A791">
        <v>1646</v>
      </c>
      <c r="B791" t="s">
        <v>1144</v>
      </c>
      <c r="C791" t="s">
        <v>1142</v>
      </c>
      <c r="D791">
        <v>109</v>
      </c>
      <c r="E791">
        <v>1261.5</v>
      </c>
      <c r="F791">
        <f t="shared" si="12"/>
        <v>10</v>
      </c>
      <c r="G791" t="str">
        <f>STANDINGS_SB[[#This Row],[League]]&amp;STANDINGS_SB[[#This Row],[Team]]</f>
        <v>$150 Draft Champions Express Mar 29 8:00 pm Lg.3923Kipnis Everdeen</v>
      </c>
    </row>
    <row r="792" spans="1:7" x14ac:dyDescent="0.25">
      <c r="A792">
        <v>1916</v>
      </c>
      <c r="B792" t="s">
        <v>1153</v>
      </c>
      <c r="C792" t="s">
        <v>1142</v>
      </c>
      <c r="D792">
        <v>102</v>
      </c>
      <c r="E792">
        <v>993</v>
      </c>
      <c r="F792">
        <f t="shared" si="12"/>
        <v>11</v>
      </c>
      <c r="G792" t="str">
        <f>STANDINGS_SB[[#This Row],[League]]&amp;STANDINGS_SB[[#This Row],[Team]]</f>
        <v>$150 Draft Champions Express Mar 29 8:00 pm Lg.3923KyCat</v>
      </c>
    </row>
    <row r="793" spans="1:7" x14ac:dyDescent="0.25">
      <c r="A793">
        <v>2153</v>
      </c>
      <c r="B793" t="s">
        <v>1145</v>
      </c>
      <c r="C793" t="s">
        <v>1142</v>
      </c>
      <c r="D793">
        <v>95</v>
      </c>
      <c r="E793">
        <v>747</v>
      </c>
      <c r="F793">
        <f t="shared" si="12"/>
        <v>12</v>
      </c>
      <c r="G793" t="str">
        <f>STANDINGS_SB[[#This Row],[League]]&amp;STANDINGS_SB[[#This Row],[Team]]</f>
        <v>$150 Draft Champions Express Mar 29 8:00 pm Lg.3923Fast Champ</v>
      </c>
    </row>
    <row r="794" spans="1:7" x14ac:dyDescent="0.25">
      <c r="A794">
        <v>2235</v>
      </c>
      <c r="B794" t="s">
        <v>1151</v>
      </c>
      <c r="C794" t="s">
        <v>1142</v>
      </c>
      <c r="D794">
        <v>93</v>
      </c>
      <c r="E794">
        <v>682.5</v>
      </c>
      <c r="F794">
        <f t="shared" si="12"/>
        <v>13</v>
      </c>
      <c r="G794" t="str">
        <f>STANDINGS_SB[[#This Row],[League]]&amp;STANDINGS_SB[[#This Row],[Team]]</f>
        <v>$150 Draft Champions Express Mar 29 8:00 pm Lg.3923Team Krajanowski</v>
      </c>
    </row>
    <row r="795" spans="1:7" x14ac:dyDescent="0.25">
      <c r="A795">
        <v>2420</v>
      </c>
      <c r="B795" t="s">
        <v>1154</v>
      </c>
      <c r="C795" t="s">
        <v>1142</v>
      </c>
      <c r="D795">
        <v>86</v>
      </c>
      <c r="E795">
        <v>485</v>
      </c>
      <c r="F795">
        <f t="shared" si="12"/>
        <v>14</v>
      </c>
      <c r="G795" t="str">
        <f>STANDINGS_SB[[#This Row],[League]]&amp;STANDINGS_SB[[#This Row],[Team]]</f>
        <v>$150 Draft Champions Express Mar 29 8:00 pm Lg.3923JERRY BULLS</v>
      </c>
    </row>
    <row r="796" spans="1:7" x14ac:dyDescent="0.25">
      <c r="A796">
        <v>2888</v>
      </c>
      <c r="B796" t="s">
        <v>1152</v>
      </c>
      <c r="C796" t="s">
        <v>1142</v>
      </c>
      <c r="D796">
        <v>53</v>
      </c>
      <c r="E796">
        <v>22.5</v>
      </c>
      <c r="F796">
        <f t="shared" si="12"/>
        <v>15</v>
      </c>
      <c r="G796" t="str">
        <f>STANDINGS_SB[[#This Row],[League]]&amp;STANDINGS_SB[[#This Row],[Team]]</f>
        <v>$150 Draft Champions Express Mar 29 8:00 pm Lg.3923Howie Wallbangers</v>
      </c>
    </row>
    <row r="797" spans="1:7" x14ac:dyDescent="0.25">
      <c r="A797">
        <v>34</v>
      </c>
      <c r="B797" t="s">
        <v>1157</v>
      </c>
      <c r="C797" t="s">
        <v>1156</v>
      </c>
      <c r="D797">
        <v>194</v>
      </c>
      <c r="E797">
        <v>2877</v>
      </c>
      <c r="F797">
        <f t="shared" si="12"/>
        <v>1</v>
      </c>
      <c r="G797" t="str">
        <f>STANDINGS_SB[[#This Row],[League]]&amp;STANDINGS_SB[[#This Row],[Team]]</f>
        <v>$150 Draft Champions Express Mar 29 8:00 pm Lg.4117Team boldger</v>
      </c>
    </row>
    <row r="798" spans="1:7" x14ac:dyDescent="0.25">
      <c r="A798">
        <v>535</v>
      </c>
      <c r="B798" t="s">
        <v>500</v>
      </c>
      <c r="C798" t="s">
        <v>1156</v>
      </c>
      <c r="D798">
        <v>144</v>
      </c>
      <c r="E798">
        <v>2380</v>
      </c>
      <c r="F798">
        <f t="shared" si="12"/>
        <v>2</v>
      </c>
      <c r="G798" t="str">
        <f>STANDINGS_SB[[#This Row],[League]]&amp;STANDINGS_SB[[#This Row],[Team]]</f>
        <v>$150 Draft Champions Express Mar 29 8:00 pm Lg.4117Team Moxyball</v>
      </c>
    </row>
    <row r="799" spans="1:7" x14ac:dyDescent="0.25">
      <c r="A799">
        <v>706</v>
      </c>
      <c r="B799" t="s">
        <v>1159</v>
      </c>
      <c r="C799" t="s">
        <v>1156</v>
      </c>
      <c r="D799">
        <v>135</v>
      </c>
      <c r="E799">
        <v>2199.5</v>
      </c>
      <c r="F799">
        <f t="shared" si="12"/>
        <v>3</v>
      </c>
      <c r="G799" t="str">
        <f>STANDINGS_SB[[#This Row],[League]]&amp;STANDINGS_SB[[#This Row],[Team]]</f>
        <v>$150 Draft Champions Express Mar 29 8:00 pm Lg.4117Infinity Management</v>
      </c>
    </row>
    <row r="800" spans="1:7" x14ac:dyDescent="0.25">
      <c r="A800">
        <v>729</v>
      </c>
      <c r="B800" t="s">
        <v>1158</v>
      </c>
      <c r="C800" t="s">
        <v>1156</v>
      </c>
      <c r="D800">
        <v>134</v>
      </c>
      <c r="E800">
        <v>2167</v>
      </c>
      <c r="F800">
        <f t="shared" si="12"/>
        <v>4</v>
      </c>
      <c r="G800" t="str">
        <f>STANDINGS_SB[[#This Row],[League]]&amp;STANDINGS_SB[[#This Row],[Team]]</f>
        <v>$150 Draft Champions Express Mar 29 8:00 pm Lg.4117Big Red</v>
      </c>
    </row>
    <row r="801" spans="1:7" x14ac:dyDescent="0.25">
      <c r="A801">
        <v>900</v>
      </c>
      <c r="B801" t="s">
        <v>1161</v>
      </c>
      <c r="C801" t="s">
        <v>1156</v>
      </c>
      <c r="D801">
        <v>129</v>
      </c>
      <c r="E801">
        <v>2015</v>
      </c>
      <c r="F801">
        <f t="shared" si="12"/>
        <v>5</v>
      </c>
      <c r="G801" t="str">
        <f>STANDINGS_SB[[#This Row],[League]]&amp;STANDINGS_SB[[#This Row],[Team]]</f>
        <v>$150 Draft Champions Express Mar 29 8:00 pm Lg.4117Springfield Hurricanes</v>
      </c>
    </row>
    <row r="802" spans="1:7" x14ac:dyDescent="0.25">
      <c r="A802">
        <v>1404</v>
      </c>
      <c r="B802" t="s">
        <v>1166</v>
      </c>
      <c r="C802" t="s">
        <v>1156</v>
      </c>
      <c r="D802">
        <v>115</v>
      </c>
      <c r="E802">
        <v>1508.5</v>
      </c>
      <c r="F802">
        <f t="shared" si="12"/>
        <v>6</v>
      </c>
      <c r="G802" t="str">
        <f>STANDINGS_SB[[#This Row],[League]]&amp;STANDINGS_SB[[#This Row],[Team]]</f>
        <v>$150 Draft Champions Express Mar 29 8:00 pm Lg.4117Stuffed Pork Chops</v>
      </c>
    </row>
    <row r="803" spans="1:7" x14ac:dyDescent="0.25">
      <c r="A803">
        <v>1799</v>
      </c>
      <c r="B803" t="s">
        <v>1155</v>
      </c>
      <c r="C803" t="s">
        <v>1156</v>
      </c>
      <c r="D803">
        <v>105</v>
      </c>
      <c r="E803">
        <v>1118.5</v>
      </c>
      <c r="F803">
        <f t="shared" si="12"/>
        <v>7</v>
      </c>
      <c r="G803" t="str">
        <f>STANDINGS_SB[[#This Row],[League]]&amp;STANDINGS_SB[[#This Row],[Team]]</f>
        <v>$150 Draft Champions Express Mar 29 8:00 pm Lg.4117Profloop5</v>
      </c>
    </row>
    <row r="804" spans="1:7" x14ac:dyDescent="0.25">
      <c r="A804">
        <v>2013</v>
      </c>
      <c r="B804" t="s">
        <v>1164</v>
      </c>
      <c r="C804" t="s">
        <v>1156</v>
      </c>
      <c r="D804">
        <v>99</v>
      </c>
      <c r="E804">
        <v>889.5</v>
      </c>
      <c r="F804">
        <f t="shared" si="12"/>
        <v>8</v>
      </c>
      <c r="G804" t="str">
        <f>STANDINGS_SB[[#This Row],[League]]&amp;STANDINGS_SB[[#This Row],[Team]]</f>
        <v>$150 Draft Champions Express Mar 29 8:00 pm Lg.4117Joe Buck Yourself</v>
      </c>
    </row>
    <row r="805" spans="1:7" x14ac:dyDescent="0.25">
      <c r="A805">
        <v>2060</v>
      </c>
      <c r="B805" t="s">
        <v>1165</v>
      </c>
      <c r="C805" t="s">
        <v>1156</v>
      </c>
      <c r="D805">
        <v>98</v>
      </c>
      <c r="E805">
        <v>852.5</v>
      </c>
      <c r="F805">
        <f t="shared" si="12"/>
        <v>9</v>
      </c>
      <c r="G805" t="str">
        <f>STANDINGS_SB[[#This Row],[League]]&amp;STANDINGS_SB[[#This Row],[Team]]</f>
        <v>$150 Draft Champions Express Mar 29 8:00 pm Lg.4117Panik! At the Rizzo</v>
      </c>
    </row>
    <row r="806" spans="1:7" x14ac:dyDescent="0.25">
      <c r="A806">
        <v>2180</v>
      </c>
      <c r="B806" t="s">
        <v>1163</v>
      </c>
      <c r="C806" t="s">
        <v>1156</v>
      </c>
      <c r="D806">
        <v>95</v>
      </c>
      <c r="E806">
        <v>747</v>
      </c>
      <c r="F806">
        <f t="shared" si="12"/>
        <v>10</v>
      </c>
      <c r="G806" t="str">
        <f>STANDINGS_SB[[#This Row],[League]]&amp;STANDINGS_SB[[#This Row],[Team]]</f>
        <v>$150 Draft Champions Express Mar 29 8:00 pm Lg.4117Virginia is for Lovers</v>
      </c>
    </row>
    <row r="807" spans="1:7" x14ac:dyDescent="0.25">
      <c r="A807">
        <v>2315</v>
      </c>
      <c r="B807" t="s">
        <v>1167</v>
      </c>
      <c r="C807" t="s">
        <v>1156</v>
      </c>
      <c r="D807">
        <v>90</v>
      </c>
      <c r="E807">
        <v>588.5</v>
      </c>
      <c r="F807">
        <f t="shared" si="12"/>
        <v>11</v>
      </c>
      <c r="G807" t="str">
        <f>STANDINGS_SB[[#This Row],[League]]&amp;STANDINGS_SB[[#This Row],[Team]]</f>
        <v>$150 Draft Champions Express Mar 29 8:00 pm Lg.4117Hammerin Hank</v>
      </c>
    </row>
    <row r="808" spans="1:7" x14ac:dyDescent="0.25">
      <c r="A808">
        <v>2361</v>
      </c>
      <c r="B808" t="s">
        <v>299</v>
      </c>
      <c r="C808" t="s">
        <v>1156</v>
      </c>
      <c r="D808">
        <v>89</v>
      </c>
      <c r="E808">
        <v>559.5</v>
      </c>
      <c r="F808">
        <f t="shared" si="12"/>
        <v>12</v>
      </c>
      <c r="G808" t="str">
        <f>STANDINGS_SB[[#This Row],[League]]&amp;STANDINGS_SB[[#This Row],[Team]]</f>
        <v>$150 Draft Champions Express Mar 29 8:00 pm Lg.4117Team Ulliac</v>
      </c>
    </row>
    <row r="809" spans="1:7" x14ac:dyDescent="0.25">
      <c r="A809">
        <v>2434</v>
      </c>
      <c r="B809" t="s">
        <v>1162</v>
      </c>
      <c r="C809" t="s">
        <v>1156</v>
      </c>
      <c r="D809">
        <v>86</v>
      </c>
      <c r="E809">
        <v>485</v>
      </c>
      <c r="F809">
        <f t="shared" si="12"/>
        <v>13</v>
      </c>
      <c r="G809" t="str">
        <f>STANDINGS_SB[[#This Row],[League]]&amp;STANDINGS_SB[[#This Row],[Team]]</f>
        <v>$150 Draft Champions Express Mar 29 8:00 pm Lg.4117Team Revet</v>
      </c>
    </row>
    <row r="810" spans="1:7" x14ac:dyDescent="0.25">
      <c r="A810">
        <v>2458</v>
      </c>
      <c r="B810" t="s">
        <v>209</v>
      </c>
      <c r="C810" t="s">
        <v>1156</v>
      </c>
      <c r="D810">
        <v>85</v>
      </c>
      <c r="E810">
        <v>456.5</v>
      </c>
      <c r="F810">
        <f t="shared" si="12"/>
        <v>14</v>
      </c>
      <c r="G810" t="str">
        <f>STANDINGS_SB[[#This Row],[League]]&amp;STANDINGS_SB[[#This Row],[Team]]</f>
        <v>$150 Draft Champions Express Mar 29 8:00 pm Lg.4117Team Jung</v>
      </c>
    </row>
    <row r="811" spans="1:7" x14ac:dyDescent="0.25">
      <c r="A811">
        <v>2715</v>
      </c>
      <c r="B811" t="s">
        <v>1160</v>
      </c>
      <c r="C811" t="s">
        <v>1156</v>
      </c>
      <c r="D811">
        <v>72</v>
      </c>
      <c r="E811">
        <v>194.5</v>
      </c>
      <c r="F811">
        <f t="shared" si="12"/>
        <v>15</v>
      </c>
      <c r="G811" t="str">
        <f>STANDINGS_SB[[#This Row],[League]]&amp;STANDINGS_SB[[#This Row],[Team]]</f>
        <v>$150 Draft Champions Express Mar 29 8:00 pm Lg.4117Kan't Hit the Kurve</v>
      </c>
    </row>
    <row r="812" spans="1:7" x14ac:dyDescent="0.25">
      <c r="A812">
        <v>5</v>
      </c>
      <c r="B812" t="s">
        <v>1177</v>
      </c>
      <c r="C812" t="s">
        <v>1169</v>
      </c>
      <c r="D812">
        <v>216</v>
      </c>
      <c r="E812">
        <v>2906.5</v>
      </c>
      <c r="F812">
        <f t="shared" si="12"/>
        <v>1</v>
      </c>
      <c r="G812" t="str">
        <f>STANDINGS_SB[[#This Row],[League]]&amp;STANDINGS_SB[[#This Row],[Team]]</f>
        <v>$150 Draft Champions Express Mar 30 8:00 pm Lg.4076kotex army</v>
      </c>
    </row>
    <row r="813" spans="1:7" x14ac:dyDescent="0.25">
      <c r="A813">
        <v>180</v>
      </c>
      <c r="B813" t="s">
        <v>1181</v>
      </c>
      <c r="C813" t="s">
        <v>1169</v>
      </c>
      <c r="D813">
        <v>166</v>
      </c>
      <c r="E813">
        <v>2727</v>
      </c>
      <c r="F813">
        <f t="shared" si="12"/>
        <v>2</v>
      </c>
      <c r="G813" t="str">
        <f>STANDINGS_SB[[#This Row],[League]]&amp;STANDINGS_SB[[#This Row],[Team]]</f>
        <v>$150 Draft Champions Express Mar 30 8:00 pm Lg.4076FAST DC1</v>
      </c>
    </row>
    <row r="814" spans="1:7" x14ac:dyDescent="0.25">
      <c r="A814">
        <v>211</v>
      </c>
      <c r="B814" t="s">
        <v>1176</v>
      </c>
      <c r="C814" t="s">
        <v>1169</v>
      </c>
      <c r="D814">
        <v>163</v>
      </c>
      <c r="E814">
        <v>2694.5</v>
      </c>
      <c r="F814">
        <f t="shared" si="12"/>
        <v>3</v>
      </c>
      <c r="G814" t="str">
        <f>STANDINGS_SB[[#This Row],[League]]&amp;STANDINGS_SB[[#This Row],[Team]]</f>
        <v>$150 Draft Champions Express Mar 30 8:00 pm Lg.4076Finast</v>
      </c>
    </row>
    <row r="815" spans="1:7" x14ac:dyDescent="0.25">
      <c r="A815">
        <v>604</v>
      </c>
      <c r="B815" t="s">
        <v>1009</v>
      </c>
      <c r="C815" t="s">
        <v>1169</v>
      </c>
      <c r="D815">
        <v>140</v>
      </c>
      <c r="E815">
        <v>2310</v>
      </c>
      <c r="F815">
        <f t="shared" si="12"/>
        <v>4</v>
      </c>
      <c r="G815" t="str">
        <f>STANDINGS_SB[[#This Row],[League]]&amp;STANDINGS_SB[[#This Row],[Team]]</f>
        <v>$150 Draft Champions Express Mar 30 8:00 pm Lg.4076Team Rasmusson</v>
      </c>
    </row>
    <row r="816" spans="1:7" x14ac:dyDescent="0.25">
      <c r="A816">
        <v>1079</v>
      </c>
      <c r="B816" t="s">
        <v>1175</v>
      </c>
      <c r="C816" t="s">
        <v>1169</v>
      </c>
      <c r="D816">
        <v>123</v>
      </c>
      <c r="E816">
        <v>1820</v>
      </c>
      <c r="F816">
        <f t="shared" si="12"/>
        <v>5</v>
      </c>
      <c r="G816" t="str">
        <f>STANDINGS_SB[[#This Row],[League]]&amp;STANDINGS_SB[[#This Row],[Team]]</f>
        <v>$150 Draft Champions Express Mar 30 8:00 pm Lg.4076Dirty Cheetahs</v>
      </c>
    </row>
    <row r="817" spans="1:7" x14ac:dyDescent="0.25">
      <c r="A817">
        <v>1513</v>
      </c>
      <c r="B817" t="s">
        <v>1168</v>
      </c>
      <c r="C817" t="s">
        <v>1169</v>
      </c>
      <c r="D817">
        <v>112</v>
      </c>
      <c r="E817">
        <v>1387</v>
      </c>
      <c r="F817">
        <f t="shared" si="12"/>
        <v>6</v>
      </c>
      <c r="G817" t="str">
        <f>STANDINGS_SB[[#This Row],[League]]&amp;STANDINGS_SB[[#This Row],[Team]]</f>
        <v>$150 Draft Champions Express Mar 30 8:00 pm Lg.4076Detroit Stars</v>
      </c>
    </row>
    <row r="818" spans="1:7" x14ac:dyDescent="0.25">
      <c r="A818">
        <v>1527</v>
      </c>
      <c r="B818" t="s">
        <v>1173</v>
      </c>
      <c r="C818" t="s">
        <v>1169</v>
      </c>
      <c r="D818">
        <v>112</v>
      </c>
      <c r="E818">
        <v>1387</v>
      </c>
      <c r="F818">
        <f t="shared" si="12"/>
        <v>7</v>
      </c>
      <c r="G818" t="str">
        <f>STANDINGS_SB[[#This Row],[League]]&amp;STANDINGS_SB[[#This Row],[Team]]</f>
        <v>$150 Draft Champions Express Mar 30 8:00 pm Lg.4076Smooth Operators</v>
      </c>
    </row>
    <row r="819" spans="1:7" x14ac:dyDescent="0.25">
      <c r="A819">
        <v>1607</v>
      </c>
      <c r="B819" t="s">
        <v>1179</v>
      </c>
      <c r="C819" t="s">
        <v>1169</v>
      </c>
      <c r="D819">
        <v>110</v>
      </c>
      <c r="E819">
        <v>1298</v>
      </c>
      <c r="F819">
        <f t="shared" si="12"/>
        <v>8</v>
      </c>
      <c r="G819" t="str">
        <f>STANDINGS_SB[[#This Row],[League]]&amp;STANDINGS_SB[[#This Row],[Team]]</f>
        <v>$150 Draft Champions Express Mar 30 8:00 pm Lg.4076Latitude 31</v>
      </c>
    </row>
    <row r="820" spans="1:7" x14ac:dyDescent="0.25">
      <c r="A820">
        <v>1672</v>
      </c>
      <c r="B820" t="s">
        <v>1180</v>
      </c>
      <c r="C820" t="s">
        <v>1169</v>
      </c>
      <c r="D820">
        <v>108</v>
      </c>
      <c r="E820">
        <v>1223</v>
      </c>
      <c r="F820">
        <f t="shared" si="12"/>
        <v>9</v>
      </c>
      <c r="G820" t="str">
        <f>STANDINGS_SB[[#This Row],[League]]&amp;STANDINGS_SB[[#This Row],[Team]]</f>
        <v>$150 Draft Champions Express Mar 30 8:00 pm Lg.4076Coach Esser</v>
      </c>
    </row>
    <row r="821" spans="1:7" x14ac:dyDescent="0.25">
      <c r="A821">
        <v>2146</v>
      </c>
      <c r="B821" t="s">
        <v>1171</v>
      </c>
      <c r="C821" t="s">
        <v>1169</v>
      </c>
      <c r="D821">
        <v>95</v>
      </c>
      <c r="E821">
        <v>747</v>
      </c>
      <c r="F821">
        <f t="shared" si="12"/>
        <v>10</v>
      </c>
      <c r="G821" t="str">
        <f>STANDINGS_SB[[#This Row],[League]]&amp;STANDINGS_SB[[#This Row],[Team]]</f>
        <v>$150 Draft Champions Express Mar 30 8:00 pm Lg.4076Adam Ant</v>
      </c>
    </row>
    <row r="822" spans="1:7" x14ac:dyDescent="0.25">
      <c r="A822">
        <v>2359</v>
      </c>
      <c r="B822" t="s">
        <v>1174</v>
      </c>
      <c r="C822" t="s">
        <v>1169</v>
      </c>
      <c r="D822">
        <v>89</v>
      </c>
      <c r="E822">
        <v>559.5</v>
      </c>
      <c r="F822">
        <f t="shared" si="12"/>
        <v>11</v>
      </c>
      <c r="G822" t="str">
        <f>STANDINGS_SB[[#This Row],[League]]&amp;STANDINGS_SB[[#This Row],[Team]]</f>
        <v>$150 Draft Champions Express Mar 30 8:00 pm Lg.4076Team CARAVELLA</v>
      </c>
    </row>
    <row r="823" spans="1:7" x14ac:dyDescent="0.25">
      <c r="A823">
        <v>2550</v>
      </c>
      <c r="B823" t="s">
        <v>1172</v>
      </c>
      <c r="C823" t="s">
        <v>1169</v>
      </c>
      <c r="D823">
        <v>81</v>
      </c>
      <c r="E823">
        <v>360</v>
      </c>
      <c r="F823">
        <f t="shared" si="12"/>
        <v>12</v>
      </c>
      <c r="G823" t="str">
        <f>STANDINGS_SB[[#This Row],[League]]&amp;STANDINGS_SB[[#This Row],[Team]]</f>
        <v>$150 Draft Champions Express Mar 30 8:00 pm Lg.4076Semi-Vottomatic Weapons</v>
      </c>
    </row>
    <row r="824" spans="1:7" x14ac:dyDescent="0.25">
      <c r="A824">
        <v>2666</v>
      </c>
      <c r="B824" t="s">
        <v>1178</v>
      </c>
      <c r="C824" t="s">
        <v>1169</v>
      </c>
      <c r="D824">
        <v>75</v>
      </c>
      <c r="E824">
        <v>244</v>
      </c>
      <c r="F824">
        <f t="shared" si="12"/>
        <v>13</v>
      </c>
      <c r="G824" t="str">
        <f>STANDINGS_SB[[#This Row],[League]]&amp;STANDINGS_SB[[#This Row],[Team]]</f>
        <v>$150 Draft Champions Express Mar 30 8:00 pm Lg.4076Kramerica</v>
      </c>
    </row>
    <row r="825" spans="1:7" x14ac:dyDescent="0.25">
      <c r="A825">
        <v>2852</v>
      </c>
      <c r="B825" t="s">
        <v>1170</v>
      </c>
      <c r="C825" t="s">
        <v>1169</v>
      </c>
      <c r="D825">
        <v>61</v>
      </c>
      <c r="E825">
        <v>60</v>
      </c>
      <c r="F825">
        <f t="shared" si="12"/>
        <v>14</v>
      </c>
      <c r="G825" t="str">
        <f>STANDINGS_SB[[#This Row],[League]]&amp;STANDINGS_SB[[#This Row],[Team]]</f>
        <v>$150 Draft Champions Express Mar 30 8:00 pm Lg.4076Team Funke</v>
      </c>
    </row>
    <row r="826" spans="1:7" x14ac:dyDescent="0.25">
      <c r="A826">
        <v>2871</v>
      </c>
      <c r="B826" t="s">
        <v>1182</v>
      </c>
      <c r="C826" t="s">
        <v>1169</v>
      </c>
      <c r="D826">
        <v>57</v>
      </c>
      <c r="E826">
        <v>40.5</v>
      </c>
      <c r="F826">
        <f t="shared" si="12"/>
        <v>15</v>
      </c>
      <c r="G826" t="str">
        <f>STANDINGS_SB[[#This Row],[League]]&amp;STANDINGS_SB[[#This Row],[Team]]</f>
        <v>$150 Draft Champions Express Mar 30 8:00 pm Lg.4076Team O'BRIEN</v>
      </c>
    </row>
    <row r="827" spans="1:7" x14ac:dyDescent="0.25">
      <c r="A827">
        <v>26</v>
      </c>
      <c r="B827" t="s">
        <v>1190</v>
      </c>
      <c r="C827" t="s">
        <v>1183</v>
      </c>
      <c r="D827">
        <v>200</v>
      </c>
      <c r="E827">
        <v>2885</v>
      </c>
      <c r="F827">
        <f t="shared" si="12"/>
        <v>1</v>
      </c>
      <c r="G827" t="str">
        <f>STANDINGS_SB[[#This Row],[League]]&amp;STANDINGS_SB[[#This Row],[Team]]</f>
        <v>$150 Draft Champions Express Mar 31 8:00 pm Lg.4131Team Franza</v>
      </c>
    </row>
    <row r="828" spans="1:7" x14ac:dyDescent="0.25">
      <c r="A828">
        <v>29</v>
      </c>
      <c r="B828" t="s">
        <v>1185</v>
      </c>
      <c r="C828" t="s">
        <v>1183</v>
      </c>
      <c r="D828">
        <v>198</v>
      </c>
      <c r="E828">
        <v>2881.5</v>
      </c>
      <c r="F828">
        <f t="shared" si="12"/>
        <v>2</v>
      </c>
      <c r="G828" t="str">
        <f>STANDINGS_SB[[#This Row],[League]]&amp;STANDINGS_SB[[#This Row],[Team]]</f>
        <v>$150 Draft Champions Express Mar 31 8:00 pm Lg.4131New World Order</v>
      </c>
    </row>
    <row r="829" spans="1:7" x14ac:dyDescent="0.25">
      <c r="A829">
        <v>351</v>
      </c>
      <c r="B829" t="s">
        <v>1186</v>
      </c>
      <c r="C829" t="s">
        <v>1183</v>
      </c>
      <c r="D829">
        <v>154</v>
      </c>
      <c r="E829">
        <v>2566.5</v>
      </c>
      <c r="F829">
        <f t="shared" si="12"/>
        <v>3</v>
      </c>
      <c r="G829" t="str">
        <f>STANDINGS_SB[[#This Row],[League]]&amp;STANDINGS_SB[[#This Row],[Team]]</f>
        <v>$150 Draft Champions Express Mar 31 8:00 pm Lg.4131Tsunami's Waivers</v>
      </c>
    </row>
    <row r="830" spans="1:7" x14ac:dyDescent="0.25">
      <c r="A830">
        <v>792</v>
      </c>
      <c r="B830" t="s">
        <v>32</v>
      </c>
      <c r="C830" t="s">
        <v>1183</v>
      </c>
      <c r="D830">
        <v>133</v>
      </c>
      <c r="E830">
        <v>2131.5</v>
      </c>
      <c r="F830">
        <f t="shared" si="12"/>
        <v>4</v>
      </c>
      <c r="G830" t="str">
        <f>STANDINGS_SB[[#This Row],[League]]&amp;STANDINGS_SB[[#This Row],[Team]]</f>
        <v>$150 Draft Champions Express Mar 31 8:00 pm Lg.4131Team enfield</v>
      </c>
    </row>
    <row r="831" spans="1:7" x14ac:dyDescent="0.25">
      <c r="A831">
        <v>811</v>
      </c>
      <c r="B831" t="s">
        <v>953</v>
      </c>
      <c r="C831" t="s">
        <v>1183</v>
      </c>
      <c r="D831">
        <v>132</v>
      </c>
      <c r="E831">
        <v>2104</v>
      </c>
      <c r="F831">
        <f t="shared" si="12"/>
        <v>5</v>
      </c>
      <c r="G831" t="str">
        <f>STANDINGS_SB[[#This Row],[League]]&amp;STANDINGS_SB[[#This Row],[Team]]</f>
        <v>$150 Draft Champions Express Mar 31 8:00 pm Lg.4131Team debert</v>
      </c>
    </row>
    <row r="832" spans="1:7" x14ac:dyDescent="0.25">
      <c r="A832">
        <v>1022</v>
      </c>
      <c r="B832" t="s">
        <v>1188</v>
      </c>
      <c r="C832" t="s">
        <v>1183</v>
      </c>
      <c r="D832">
        <v>125</v>
      </c>
      <c r="E832">
        <v>1883</v>
      </c>
      <c r="F832">
        <f t="shared" si="12"/>
        <v>6</v>
      </c>
      <c r="G832" t="str">
        <f>STANDINGS_SB[[#This Row],[League]]&amp;STANDINGS_SB[[#This Row],[Team]]</f>
        <v>$150 Draft Champions Express Mar 31 8:00 pm Lg.4131Just Jones</v>
      </c>
    </row>
    <row r="833" spans="1:7" x14ac:dyDescent="0.25">
      <c r="A833">
        <v>1213</v>
      </c>
      <c r="B833" t="s">
        <v>1191</v>
      </c>
      <c r="C833" t="s">
        <v>1183</v>
      </c>
      <c r="D833">
        <v>119</v>
      </c>
      <c r="E833">
        <v>1677</v>
      </c>
      <c r="F833">
        <f t="shared" si="12"/>
        <v>7</v>
      </c>
      <c r="G833" t="str">
        <f>STANDINGS_SB[[#This Row],[League]]&amp;STANDINGS_SB[[#This Row],[Team]]</f>
        <v>$150 Draft Champions Express Mar 31 8:00 pm Lg.4131BDawg 16 Express</v>
      </c>
    </row>
    <row r="834" spans="1:7" x14ac:dyDescent="0.25">
      <c r="A834">
        <v>1898</v>
      </c>
      <c r="B834" t="s">
        <v>419</v>
      </c>
      <c r="C834" t="s">
        <v>1183</v>
      </c>
      <c r="D834">
        <v>103</v>
      </c>
      <c r="E834">
        <v>1036.5</v>
      </c>
      <c r="F834">
        <f t="shared" si="12"/>
        <v>8</v>
      </c>
      <c r="G834" t="str">
        <f>STANDINGS_SB[[#This Row],[League]]&amp;STANDINGS_SB[[#This Row],[Team]]</f>
        <v>$150 Draft Champions Express Mar 31 8:00 pm Lg.4131Team Teitelbaum</v>
      </c>
    </row>
    <row r="835" spans="1:7" x14ac:dyDescent="0.25">
      <c r="A835">
        <v>2139</v>
      </c>
      <c r="B835" t="s">
        <v>1187</v>
      </c>
      <c r="C835" t="s">
        <v>1183</v>
      </c>
      <c r="D835">
        <v>96</v>
      </c>
      <c r="E835">
        <v>784</v>
      </c>
      <c r="F835">
        <f t="shared" ref="F835:F898" si="13">IF(C835=C834,F834+1,1)</f>
        <v>9</v>
      </c>
      <c r="G835" t="str">
        <f>STANDINGS_SB[[#This Row],[League]]&amp;STANDINGS_SB[[#This Row],[Team]]</f>
        <v>$150 Draft Champions Express Mar 31 8:00 pm Lg.4131Team Murphy</v>
      </c>
    </row>
    <row r="836" spans="1:7" x14ac:dyDescent="0.25">
      <c r="A836">
        <v>2471</v>
      </c>
      <c r="B836" t="s">
        <v>1192</v>
      </c>
      <c r="C836" t="s">
        <v>1183</v>
      </c>
      <c r="D836">
        <v>84</v>
      </c>
      <c r="E836">
        <v>429.5</v>
      </c>
      <c r="F836">
        <f t="shared" si="13"/>
        <v>10</v>
      </c>
      <c r="G836" t="str">
        <f>STANDINGS_SB[[#This Row],[League]]&amp;STANDINGS_SB[[#This Row],[Team]]</f>
        <v>$150 Draft Champions Express Mar 31 8:00 pm Lg.4131Alto Queso</v>
      </c>
    </row>
    <row r="837" spans="1:7" x14ac:dyDescent="0.25">
      <c r="A837">
        <v>2491</v>
      </c>
      <c r="B837" t="s">
        <v>1189</v>
      </c>
      <c r="C837" t="s">
        <v>1183</v>
      </c>
      <c r="D837">
        <v>84</v>
      </c>
      <c r="E837">
        <v>429.5</v>
      </c>
      <c r="F837">
        <f t="shared" si="13"/>
        <v>11</v>
      </c>
      <c r="G837" t="str">
        <f>STANDINGS_SB[[#This Row],[League]]&amp;STANDINGS_SB[[#This Row],[Team]]</f>
        <v>$150 Draft Champions Express Mar 31 8:00 pm Lg.4131Team jones</v>
      </c>
    </row>
    <row r="838" spans="1:7" x14ac:dyDescent="0.25">
      <c r="A838">
        <v>2590</v>
      </c>
      <c r="B838" t="s">
        <v>1194</v>
      </c>
      <c r="C838" t="s">
        <v>1183</v>
      </c>
      <c r="D838">
        <v>79</v>
      </c>
      <c r="E838">
        <v>321</v>
      </c>
      <c r="F838">
        <f t="shared" si="13"/>
        <v>12</v>
      </c>
      <c r="G838" t="str">
        <f>STANDINGS_SB[[#This Row],[League]]&amp;STANDINGS_SB[[#This Row],[Team]]</f>
        <v>$150 Draft Champions Express Mar 31 8:00 pm Lg.4131Oregon Stumpman</v>
      </c>
    </row>
    <row r="839" spans="1:7" x14ac:dyDescent="0.25">
      <c r="A839">
        <v>2746</v>
      </c>
      <c r="B839" t="s">
        <v>1193</v>
      </c>
      <c r="C839" t="s">
        <v>1183</v>
      </c>
      <c r="D839">
        <v>70</v>
      </c>
      <c r="E839">
        <v>165</v>
      </c>
      <c r="F839">
        <f t="shared" si="13"/>
        <v>13</v>
      </c>
      <c r="G839" t="str">
        <f>STANDINGS_SB[[#This Row],[League]]&amp;STANDINGS_SB[[#This Row],[Team]]</f>
        <v>$150 Draft Champions Express Mar 31 8:00 pm Lg.4131Red Beer L&amp;C</v>
      </c>
    </row>
    <row r="840" spans="1:7" x14ac:dyDescent="0.25">
      <c r="A840">
        <v>2854</v>
      </c>
      <c r="B840" t="s">
        <v>1184</v>
      </c>
      <c r="C840" t="s">
        <v>1183</v>
      </c>
      <c r="D840">
        <v>61</v>
      </c>
      <c r="E840">
        <v>60</v>
      </c>
      <c r="F840">
        <f t="shared" si="13"/>
        <v>14</v>
      </c>
      <c r="G840" t="str">
        <f>STANDINGS_SB[[#This Row],[League]]&amp;STANDINGS_SB[[#This Row],[Team]]</f>
        <v>$150 Draft Champions Express Mar 31 8:00 pm Lg.4131Team Raney</v>
      </c>
    </row>
    <row r="841" spans="1:7" x14ac:dyDescent="0.25">
      <c r="A841">
        <v>2908</v>
      </c>
      <c r="B841" t="s">
        <v>1195</v>
      </c>
      <c r="C841" t="s">
        <v>1183</v>
      </c>
      <c r="D841">
        <v>40</v>
      </c>
      <c r="E841">
        <v>3</v>
      </c>
      <c r="F841">
        <f t="shared" si="13"/>
        <v>15</v>
      </c>
      <c r="G841" t="str">
        <f>STANDINGS_SB[[#This Row],[League]]&amp;STANDINGS_SB[[#This Row],[Team]]</f>
        <v>$150 Draft Champions Express Mar 31 8:00 pm Lg.4131Team Mchugh</v>
      </c>
    </row>
    <row r="842" spans="1:7" x14ac:dyDescent="0.25">
      <c r="A842">
        <v>122</v>
      </c>
      <c r="B842" t="s">
        <v>1201</v>
      </c>
      <c r="C842" t="s">
        <v>1197</v>
      </c>
      <c r="D842">
        <v>174</v>
      </c>
      <c r="E842">
        <v>2786</v>
      </c>
      <c r="F842">
        <f t="shared" si="13"/>
        <v>1</v>
      </c>
      <c r="G842" t="str">
        <f>STANDINGS_SB[[#This Row],[League]]&amp;STANDINGS_SB[[#This Row],[Team]]</f>
        <v>$150 Draft Champions Feb 01 1:00 pm Lg.3642Bat Flips Rule</v>
      </c>
    </row>
    <row r="843" spans="1:7" x14ac:dyDescent="0.25">
      <c r="A843">
        <v>126</v>
      </c>
      <c r="B843" t="s">
        <v>1203</v>
      </c>
      <c r="C843" t="s">
        <v>1197</v>
      </c>
      <c r="D843">
        <v>174</v>
      </c>
      <c r="E843">
        <v>2786</v>
      </c>
      <c r="F843">
        <f t="shared" si="13"/>
        <v>2</v>
      </c>
      <c r="G843" t="str">
        <f>STANDINGS_SB[[#This Row],[League]]&amp;STANDINGS_SB[[#This Row],[Team]]</f>
        <v>$150 Draft Champions Feb 01 1:00 pm Lg.3642Sophomore Spring Squatters</v>
      </c>
    </row>
    <row r="844" spans="1:7" x14ac:dyDescent="0.25">
      <c r="A844">
        <v>158</v>
      </c>
      <c r="B844" t="s">
        <v>1205</v>
      </c>
      <c r="C844" t="s">
        <v>1197</v>
      </c>
      <c r="D844">
        <v>169</v>
      </c>
      <c r="E844">
        <v>2756</v>
      </c>
      <c r="F844">
        <f t="shared" si="13"/>
        <v>3</v>
      </c>
      <c r="G844" t="str">
        <f>STANDINGS_SB[[#This Row],[League]]&amp;STANDINGS_SB[[#This Row],[Team]]</f>
        <v>$150 Draft Champions Feb 01 1:00 pm Lg.3642Starfishmn 0201</v>
      </c>
    </row>
    <row r="845" spans="1:7" x14ac:dyDescent="0.25">
      <c r="A845">
        <v>345</v>
      </c>
      <c r="B845" t="s">
        <v>1200</v>
      </c>
      <c r="C845" t="s">
        <v>1197</v>
      </c>
      <c r="D845">
        <v>154</v>
      </c>
      <c r="E845">
        <v>2566.5</v>
      </c>
      <c r="F845">
        <f t="shared" si="13"/>
        <v>4</v>
      </c>
      <c r="G845" t="str">
        <f>STANDINGS_SB[[#This Row],[League]]&amp;STANDINGS_SB[[#This Row],[Team]]</f>
        <v>$150 Draft Champions Feb 01 1:00 pm Lg.3642Pyrolitic Decomposition 9</v>
      </c>
    </row>
    <row r="846" spans="1:7" x14ac:dyDescent="0.25">
      <c r="A846">
        <v>833</v>
      </c>
      <c r="B846" t="s">
        <v>410</v>
      </c>
      <c r="C846" t="s">
        <v>1197</v>
      </c>
      <c r="D846">
        <v>131</v>
      </c>
      <c r="E846">
        <v>2074.5</v>
      </c>
      <c r="F846">
        <f t="shared" si="13"/>
        <v>5</v>
      </c>
      <c r="G846" t="str">
        <f>STANDINGS_SB[[#This Row],[League]]&amp;STANDINGS_SB[[#This Row],[Team]]</f>
        <v>$150 Draft Champions Feb 01 1:00 pm Lg.3642Los Tiradores</v>
      </c>
    </row>
    <row r="847" spans="1:7" x14ac:dyDescent="0.25">
      <c r="A847">
        <v>1041</v>
      </c>
      <c r="B847" t="s">
        <v>1198</v>
      </c>
      <c r="C847" t="s">
        <v>1197</v>
      </c>
      <c r="D847">
        <v>125</v>
      </c>
      <c r="E847">
        <v>1883</v>
      </c>
      <c r="F847">
        <f t="shared" si="13"/>
        <v>6</v>
      </c>
      <c r="G847" t="str">
        <f>STANDINGS_SB[[#This Row],[League]]&amp;STANDINGS_SB[[#This Row],[Team]]</f>
        <v>$150 Draft Champions Feb 01 1:00 pm Lg.3642Windmills</v>
      </c>
    </row>
    <row r="848" spans="1:7" x14ac:dyDescent="0.25">
      <c r="A848">
        <v>1181</v>
      </c>
      <c r="B848" t="s">
        <v>1199</v>
      </c>
      <c r="C848" t="s">
        <v>1197</v>
      </c>
      <c r="D848">
        <v>120</v>
      </c>
      <c r="E848">
        <v>1717</v>
      </c>
      <c r="F848">
        <f t="shared" si="13"/>
        <v>7</v>
      </c>
      <c r="G848" t="str">
        <f>STANDINGS_SB[[#This Row],[League]]&amp;STANDINGS_SB[[#This Row],[Team]]</f>
        <v>$150 Draft Champions Feb 01 1:00 pm Lg.3642Anna's Avengers</v>
      </c>
    </row>
    <row r="849" spans="1:7" x14ac:dyDescent="0.25">
      <c r="A849">
        <v>1365</v>
      </c>
      <c r="B849" t="s">
        <v>1202</v>
      </c>
      <c r="C849" t="s">
        <v>1197</v>
      </c>
      <c r="D849">
        <v>116</v>
      </c>
      <c r="E849">
        <v>1552.5</v>
      </c>
      <c r="F849">
        <f t="shared" si="13"/>
        <v>8</v>
      </c>
      <c r="G849" t="str">
        <f>STANDINGS_SB[[#This Row],[League]]&amp;STANDINGS_SB[[#This Row],[Team]]</f>
        <v>$150 Draft Champions Feb 01 1:00 pm Lg.3642Stanton's Familia</v>
      </c>
    </row>
    <row r="850" spans="1:7" x14ac:dyDescent="0.25">
      <c r="A850">
        <v>1432</v>
      </c>
      <c r="B850" t="s">
        <v>1206</v>
      </c>
      <c r="C850" t="s">
        <v>1197</v>
      </c>
      <c r="D850">
        <v>114</v>
      </c>
      <c r="E850">
        <v>1461</v>
      </c>
      <c r="F850">
        <f t="shared" si="13"/>
        <v>9</v>
      </c>
      <c r="G850" t="str">
        <f>STANDINGS_SB[[#This Row],[League]]&amp;STANDINGS_SB[[#This Row],[Team]]</f>
        <v>$150 Draft Champions Feb 01 1:00 pm Lg.3642Cripple Creek</v>
      </c>
    </row>
    <row r="851" spans="1:7" x14ac:dyDescent="0.25">
      <c r="A851">
        <v>1477</v>
      </c>
      <c r="B851" t="s">
        <v>1196</v>
      </c>
      <c r="C851" t="s">
        <v>1197</v>
      </c>
      <c r="D851">
        <v>113</v>
      </c>
      <c r="E851">
        <v>1421.5</v>
      </c>
      <c r="F851">
        <f t="shared" si="13"/>
        <v>10</v>
      </c>
      <c r="G851" t="str">
        <f>STANDINGS_SB[[#This Row],[League]]&amp;STANDINGS_SB[[#This Row],[Team]]</f>
        <v>$150 Draft Champions Feb 01 1:00 pm Lg.3642Cedar Hills Socials</v>
      </c>
    </row>
    <row r="852" spans="1:7" x14ac:dyDescent="0.25">
      <c r="A852">
        <v>1815</v>
      </c>
      <c r="B852" t="s">
        <v>1204</v>
      </c>
      <c r="C852" t="s">
        <v>1197</v>
      </c>
      <c r="D852">
        <v>104</v>
      </c>
      <c r="E852">
        <v>1082.5</v>
      </c>
      <c r="F852">
        <f t="shared" si="13"/>
        <v>11</v>
      </c>
      <c r="G852" t="str">
        <f>STANDINGS_SB[[#This Row],[League]]&amp;STANDINGS_SB[[#This Row],[Team]]</f>
        <v>$150 Draft Champions Feb 01 1:00 pm Lg.3642Down and out!</v>
      </c>
    </row>
    <row r="853" spans="1:7" x14ac:dyDescent="0.25">
      <c r="A853">
        <v>2271</v>
      </c>
      <c r="B853" t="s">
        <v>493</v>
      </c>
      <c r="C853" t="s">
        <v>1197</v>
      </c>
      <c r="D853">
        <v>91</v>
      </c>
      <c r="E853">
        <v>622.5</v>
      </c>
      <c r="F853">
        <f t="shared" si="13"/>
        <v>12</v>
      </c>
      <c r="G853" t="str">
        <f>STANDINGS_SB[[#This Row],[League]]&amp;STANDINGS_SB[[#This Row],[Team]]</f>
        <v>$150 Draft Champions Feb 01 1:00 pm Lg.3642A R O I D</v>
      </c>
    </row>
    <row r="854" spans="1:7" x14ac:dyDescent="0.25">
      <c r="A854">
        <v>2487</v>
      </c>
      <c r="B854" t="s">
        <v>113</v>
      </c>
      <c r="C854" t="s">
        <v>1197</v>
      </c>
      <c r="D854">
        <v>84</v>
      </c>
      <c r="E854">
        <v>429.5</v>
      </c>
      <c r="F854">
        <f t="shared" si="13"/>
        <v>13</v>
      </c>
      <c r="G854" t="str">
        <f>STANDINGS_SB[[#This Row],[League]]&amp;STANDINGS_SB[[#This Row],[Team]]</f>
        <v>$150 Draft Champions Feb 01 1:00 pm Lg.3642Team Christensen</v>
      </c>
    </row>
    <row r="855" spans="1:7" x14ac:dyDescent="0.25">
      <c r="A855">
        <v>2605</v>
      </c>
      <c r="B855" t="s">
        <v>258</v>
      </c>
      <c r="C855" t="s">
        <v>1197</v>
      </c>
      <c r="D855">
        <v>78</v>
      </c>
      <c r="E855">
        <v>302.5</v>
      </c>
      <c r="F855">
        <f t="shared" si="13"/>
        <v>14</v>
      </c>
      <c r="G855" t="str">
        <f>STANDINGS_SB[[#This Row],[League]]&amp;STANDINGS_SB[[#This Row],[Team]]</f>
        <v>$150 Draft Champions Feb 01 1:00 pm Lg.3642High and Tight</v>
      </c>
    </row>
    <row r="856" spans="1:7" x14ac:dyDescent="0.25">
      <c r="A856">
        <v>2653</v>
      </c>
      <c r="B856" t="s">
        <v>1207</v>
      </c>
      <c r="C856" t="s">
        <v>1197</v>
      </c>
      <c r="D856">
        <v>76</v>
      </c>
      <c r="E856">
        <v>264.5</v>
      </c>
      <c r="F856">
        <f t="shared" si="13"/>
        <v>15</v>
      </c>
      <c r="G856" t="str">
        <f>STANDINGS_SB[[#This Row],[League]]&amp;STANDINGS_SB[[#This Row],[Team]]</f>
        <v>$150 Draft Champions Feb 01 1:00 pm Lg.3642Ultimate Warrior</v>
      </c>
    </row>
    <row r="857" spans="1:7" x14ac:dyDescent="0.25">
      <c r="A857">
        <v>112</v>
      </c>
      <c r="B857" t="s">
        <v>650</v>
      </c>
      <c r="C857" t="s">
        <v>1209</v>
      </c>
      <c r="D857">
        <v>176</v>
      </c>
      <c r="E857">
        <v>2800.5</v>
      </c>
      <c r="F857">
        <f t="shared" si="13"/>
        <v>1</v>
      </c>
      <c r="G857" t="str">
        <f>STANDINGS_SB[[#This Row],[League]]&amp;STANDINGS_SB[[#This Row],[Team]]</f>
        <v>$150 Draft Champions Feb 02 1:00 pm Lg.3647Team Stein</v>
      </c>
    </row>
    <row r="858" spans="1:7" x14ac:dyDescent="0.25">
      <c r="A858">
        <v>311</v>
      </c>
      <c r="B858" t="s">
        <v>1216</v>
      </c>
      <c r="C858" t="s">
        <v>1209</v>
      </c>
      <c r="D858">
        <v>157</v>
      </c>
      <c r="E858">
        <v>2606</v>
      </c>
      <c r="F858">
        <f t="shared" si="13"/>
        <v>2</v>
      </c>
      <c r="G858" t="str">
        <f>STANDINGS_SB[[#This Row],[League]]&amp;STANDINGS_SB[[#This Row],[Team]]</f>
        <v>$150 Draft Champions Feb 02 1:00 pm Lg.3647Thebeau 5</v>
      </c>
    </row>
    <row r="859" spans="1:7" x14ac:dyDescent="0.25">
      <c r="A859">
        <v>424</v>
      </c>
      <c r="B859" t="s">
        <v>1218</v>
      </c>
      <c r="C859" t="s">
        <v>1209</v>
      </c>
      <c r="D859">
        <v>149</v>
      </c>
      <c r="E859">
        <v>2479</v>
      </c>
      <c r="F859">
        <f t="shared" si="13"/>
        <v>3</v>
      </c>
      <c r="G859" t="str">
        <f>STANDINGS_SB[[#This Row],[League]]&amp;STANDINGS_SB[[#This Row],[Team]]</f>
        <v>$150 Draft Champions Feb 02 1:00 pm Lg.3647Chimi-F'ing-Changas</v>
      </c>
    </row>
    <row r="860" spans="1:7" x14ac:dyDescent="0.25">
      <c r="A860">
        <v>428</v>
      </c>
      <c r="B860" t="s">
        <v>1210</v>
      </c>
      <c r="C860" t="s">
        <v>1209</v>
      </c>
      <c r="D860">
        <v>149</v>
      </c>
      <c r="E860">
        <v>2479</v>
      </c>
      <c r="F860">
        <f t="shared" si="13"/>
        <v>4</v>
      </c>
      <c r="G860" t="str">
        <f>STANDINGS_SB[[#This Row],[League]]&amp;STANDINGS_SB[[#This Row],[Team]]</f>
        <v>$150 Draft Champions Feb 02 1:00 pm Lg.3647Ithaca Bombers</v>
      </c>
    </row>
    <row r="861" spans="1:7" x14ac:dyDescent="0.25">
      <c r="A861">
        <v>716</v>
      </c>
      <c r="B861" t="s">
        <v>1212</v>
      </c>
      <c r="C861" t="s">
        <v>1209</v>
      </c>
      <c r="D861">
        <v>135</v>
      </c>
      <c r="E861">
        <v>2199.5</v>
      </c>
      <c r="F861">
        <f t="shared" si="13"/>
        <v>5</v>
      </c>
      <c r="G861" t="str">
        <f>STANDINGS_SB[[#This Row],[League]]&amp;STANDINGS_SB[[#This Row],[Team]]</f>
        <v>$150 Draft Champions Feb 02 1:00 pm Lg.3647ShowtimeDC63</v>
      </c>
    </row>
    <row r="862" spans="1:7" x14ac:dyDescent="0.25">
      <c r="A862">
        <v>904</v>
      </c>
      <c r="B862" t="s">
        <v>1213</v>
      </c>
      <c r="C862" t="s">
        <v>1209</v>
      </c>
      <c r="D862">
        <v>129</v>
      </c>
      <c r="E862">
        <v>2015</v>
      </c>
      <c r="F862">
        <f t="shared" si="13"/>
        <v>6</v>
      </c>
      <c r="G862" t="str">
        <f>STANDINGS_SB[[#This Row],[League]]&amp;STANDINGS_SB[[#This Row],[Team]]</f>
        <v>$150 Draft Champions Feb 02 1:00 pm Lg.3647Team Lucas</v>
      </c>
    </row>
    <row r="863" spans="1:7" x14ac:dyDescent="0.25">
      <c r="A863">
        <v>1192</v>
      </c>
      <c r="B863" t="s">
        <v>1211</v>
      </c>
      <c r="C863" t="s">
        <v>1209</v>
      </c>
      <c r="D863">
        <v>120</v>
      </c>
      <c r="E863">
        <v>1717</v>
      </c>
      <c r="F863">
        <f t="shared" si="13"/>
        <v>7</v>
      </c>
      <c r="G863" t="str">
        <f>STANDINGS_SB[[#This Row],[League]]&amp;STANDINGS_SB[[#This Row],[Team]]</f>
        <v>$150 Draft Champions Feb 02 1:00 pm Lg.3647Saveless in Seattle</v>
      </c>
    </row>
    <row r="864" spans="1:7" x14ac:dyDescent="0.25">
      <c r="A864">
        <v>1694</v>
      </c>
      <c r="B864" t="s">
        <v>1208</v>
      </c>
      <c r="C864" t="s">
        <v>1209</v>
      </c>
      <c r="D864">
        <v>108</v>
      </c>
      <c r="E864">
        <v>1223</v>
      </c>
      <c r="F864">
        <f t="shared" si="13"/>
        <v>8</v>
      </c>
      <c r="G864" t="str">
        <f>STANDINGS_SB[[#This Row],[League]]&amp;STANDINGS_SB[[#This Row],[Team]]</f>
        <v>$150 Draft Champions Feb 02 1:00 pm Lg.3647Team Daughtry</v>
      </c>
    </row>
    <row r="865" spans="1:7" x14ac:dyDescent="0.25">
      <c r="A865">
        <v>1789</v>
      </c>
      <c r="B865" t="s">
        <v>1220</v>
      </c>
      <c r="C865" t="s">
        <v>1209</v>
      </c>
      <c r="D865">
        <v>105</v>
      </c>
      <c r="E865">
        <v>1118.5</v>
      </c>
      <c r="F865">
        <f t="shared" si="13"/>
        <v>9</v>
      </c>
      <c r="G865" t="str">
        <f>STANDINGS_SB[[#This Row],[League]]&amp;STANDINGS_SB[[#This Row],[Team]]</f>
        <v>$150 Draft Champions Feb 02 1:00 pm Lg.3647Hershel's Walkers</v>
      </c>
    </row>
    <row r="866" spans="1:7" x14ac:dyDescent="0.25">
      <c r="A866">
        <v>1809</v>
      </c>
      <c r="B866" t="s">
        <v>1221</v>
      </c>
      <c r="C866" t="s">
        <v>1209</v>
      </c>
      <c r="D866">
        <v>105</v>
      </c>
      <c r="E866">
        <v>1118.5</v>
      </c>
      <c r="F866">
        <f t="shared" si="13"/>
        <v>10</v>
      </c>
      <c r="G866" t="str">
        <f>STANDINGS_SB[[#This Row],[League]]&amp;STANDINGS_SB[[#This Row],[Team]]</f>
        <v>$150 Draft Champions Feb 02 1:00 pm Lg.3647sLim picKens</v>
      </c>
    </row>
    <row r="867" spans="1:7" x14ac:dyDescent="0.25">
      <c r="A867">
        <v>1874</v>
      </c>
      <c r="B867" t="s">
        <v>1215</v>
      </c>
      <c r="C867" t="s">
        <v>1209</v>
      </c>
      <c r="D867">
        <v>103</v>
      </c>
      <c r="E867">
        <v>1036.5</v>
      </c>
      <c r="F867">
        <f t="shared" si="13"/>
        <v>11</v>
      </c>
      <c r="G867" t="str">
        <f>STANDINGS_SB[[#This Row],[League]]&amp;STANDINGS_SB[[#This Row],[Team]]</f>
        <v>$150 Draft Champions Feb 02 1:00 pm Lg.3647Leading Vogt Getter</v>
      </c>
    </row>
    <row r="868" spans="1:7" x14ac:dyDescent="0.25">
      <c r="A868">
        <v>2182</v>
      </c>
      <c r="B868" t="s">
        <v>1217</v>
      </c>
      <c r="C868" t="s">
        <v>1209</v>
      </c>
      <c r="D868">
        <v>95</v>
      </c>
      <c r="E868">
        <v>747</v>
      </c>
      <c r="F868">
        <f t="shared" si="13"/>
        <v>12</v>
      </c>
      <c r="G868" t="str">
        <f>STANDINGS_SB[[#This Row],[League]]&amp;STANDINGS_SB[[#This Row],[Team]]</f>
        <v>$150 Draft Champions Feb 02 1:00 pm Lg.3647zima.......</v>
      </c>
    </row>
    <row r="869" spans="1:7" x14ac:dyDescent="0.25">
      <c r="A869">
        <v>2626</v>
      </c>
      <c r="B869" t="s">
        <v>1214</v>
      </c>
      <c r="C869" t="s">
        <v>1209</v>
      </c>
      <c r="D869">
        <v>77</v>
      </c>
      <c r="E869">
        <v>285.5</v>
      </c>
      <c r="F869">
        <f t="shared" si="13"/>
        <v>13</v>
      </c>
      <c r="G869" t="str">
        <f>STANDINGS_SB[[#This Row],[League]]&amp;STANDINGS_SB[[#This Row],[Team]]</f>
        <v>$150 Draft Champions Feb 02 1:00 pm Lg.3647Rollie's Stache</v>
      </c>
    </row>
    <row r="870" spans="1:7" x14ac:dyDescent="0.25">
      <c r="A870">
        <v>2886</v>
      </c>
      <c r="B870" t="s">
        <v>418</v>
      </c>
      <c r="C870" t="s">
        <v>1209</v>
      </c>
      <c r="D870">
        <v>54</v>
      </c>
      <c r="E870">
        <v>26</v>
      </c>
      <c r="F870">
        <f t="shared" si="13"/>
        <v>14</v>
      </c>
      <c r="G870" t="str">
        <f>STANDINGS_SB[[#This Row],[League]]&amp;STANDINGS_SB[[#This Row],[Team]]</f>
        <v>$150 Draft Champions Feb 02 1:00 pm Lg.3647Team Damico</v>
      </c>
    </row>
    <row r="871" spans="1:7" x14ac:dyDescent="0.25">
      <c r="A871">
        <v>2906</v>
      </c>
      <c r="B871" t="s">
        <v>1219</v>
      </c>
      <c r="C871" t="s">
        <v>1209</v>
      </c>
      <c r="D871">
        <v>41</v>
      </c>
      <c r="E871">
        <v>4.5</v>
      </c>
      <c r="F871">
        <f t="shared" si="13"/>
        <v>15</v>
      </c>
      <c r="G871" t="str">
        <f>STANDINGS_SB[[#This Row],[League]]&amp;STANDINGS_SB[[#This Row],[Team]]</f>
        <v>$150 Draft Champions Feb 02 1:00 pm Lg.3647Sultans of Swat 3</v>
      </c>
    </row>
    <row r="872" spans="1:7" x14ac:dyDescent="0.25">
      <c r="A872">
        <v>159</v>
      </c>
      <c r="B872" t="s">
        <v>1222</v>
      </c>
      <c r="C872" t="s">
        <v>1223</v>
      </c>
      <c r="D872">
        <v>169</v>
      </c>
      <c r="E872">
        <v>2756</v>
      </c>
      <c r="F872">
        <f t="shared" si="13"/>
        <v>1</v>
      </c>
      <c r="G872" t="str">
        <f>STANDINGS_SB[[#This Row],[League]]&amp;STANDINGS_SB[[#This Row],[Team]]</f>
        <v>$150 Draft Champions Feb 02 1:00 pm Lg.3648Team Levy</v>
      </c>
    </row>
    <row r="873" spans="1:7" x14ac:dyDescent="0.25">
      <c r="A873">
        <v>303</v>
      </c>
      <c r="B873" t="s">
        <v>1232</v>
      </c>
      <c r="C873" t="s">
        <v>1223</v>
      </c>
      <c r="D873">
        <v>157</v>
      </c>
      <c r="E873">
        <v>2606</v>
      </c>
      <c r="F873">
        <f t="shared" si="13"/>
        <v>2</v>
      </c>
      <c r="G873" t="str">
        <f>STANDINGS_SB[[#This Row],[League]]&amp;STANDINGS_SB[[#This Row],[Team]]</f>
        <v>$150 Draft Champions Feb 02 1:00 pm Lg.3648Long Way to the Top If You Wanna Rock</v>
      </c>
    </row>
    <row r="874" spans="1:7" x14ac:dyDescent="0.25">
      <c r="A874">
        <v>365</v>
      </c>
      <c r="B874" t="s">
        <v>491</v>
      </c>
      <c r="C874" t="s">
        <v>1223</v>
      </c>
      <c r="D874">
        <v>153</v>
      </c>
      <c r="E874">
        <v>2550.5</v>
      </c>
      <c r="F874">
        <f t="shared" si="13"/>
        <v>3</v>
      </c>
      <c r="G874" t="str">
        <f>STANDINGS_SB[[#This Row],[League]]&amp;STANDINGS_SB[[#This Row],[Team]]</f>
        <v>$150 Draft Champions Feb 02 1:00 pm Lg.3648Team Wojciechowski</v>
      </c>
    </row>
    <row r="875" spans="1:7" x14ac:dyDescent="0.25">
      <c r="A875">
        <v>538</v>
      </c>
      <c r="B875" t="s">
        <v>286</v>
      </c>
      <c r="C875" t="s">
        <v>1223</v>
      </c>
      <c r="D875">
        <v>144</v>
      </c>
      <c r="E875">
        <v>2380</v>
      </c>
      <c r="F875">
        <f t="shared" si="13"/>
        <v>4</v>
      </c>
      <c r="G875" t="str">
        <f>STANDINGS_SB[[#This Row],[League]]&amp;STANDINGS_SB[[#This Row],[Team]]</f>
        <v>$150 Draft Champions Feb 02 1:00 pm Lg.3648Team Williams</v>
      </c>
    </row>
    <row r="876" spans="1:7" x14ac:dyDescent="0.25">
      <c r="A876">
        <v>1004</v>
      </c>
      <c r="B876" t="s">
        <v>1235</v>
      </c>
      <c r="C876" t="s">
        <v>1223</v>
      </c>
      <c r="D876">
        <v>126</v>
      </c>
      <c r="E876">
        <v>1921</v>
      </c>
      <c r="F876">
        <f t="shared" si="13"/>
        <v>5</v>
      </c>
      <c r="G876" t="str">
        <f>STANDINGS_SB[[#This Row],[League]]&amp;STANDINGS_SB[[#This Row],[Team]]</f>
        <v>$150 Draft Champions Feb 02 1:00 pm Lg.3648Team mitseff</v>
      </c>
    </row>
    <row r="877" spans="1:7" x14ac:dyDescent="0.25">
      <c r="A877">
        <v>1020</v>
      </c>
      <c r="B877" t="s">
        <v>1227</v>
      </c>
      <c r="C877" t="s">
        <v>1223</v>
      </c>
      <c r="D877">
        <v>125</v>
      </c>
      <c r="E877">
        <v>1883</v>
      </c>
      <c r="F877">
        <f t="shared" si="13"/>
        <v>6</v>
      </c>
      <c r="G877" t="str">
        <f>STANDINGS_SB[[#This Row],[League]]&amp;STANDINGS_SB[[#This Row],[Team]]</f>
        <v>$150 Draft Champions Feb 02 1:00 pm Lg.3648Howlin' Wolf</v>
      </c>
    </row>
    <row r="878" spans="1:7" x14ac:dyDescent="0.25">
      <c r="A878">
        <v>1463</v>
      </c>
      <c r="B878" t="s">
        <v>1234</v>
      </c>
      <c r="C878" t="s">
        <v>1223</v>
      </c>
      <c r="D878">
        <v>114</v>
      </c>
      <c r="E878">
        <v>1461</v>
      </c>
      <c r="F878">
        <f t="shared" si="13"/>
        <v>7</v>
      </c>
      <c r="G878" t="str">
        <f>STANDINGS_SB[[#This Row],[League]]&amp;STANDINGS_SB[[#This Row],[Team]]</f>
        <v>$150 Draft Champions Feb 02 1:00 pm Lg.3648The Billygoat Instigators</v>
      </c>
    </row>
    <row r="879" spans="1:7" x14ac:dyDescent="0.25">
      <c r="A879">
        <v>1555</v>
      </c>
      <c r="B879" t="s">
        <v>1229</v>
      </c>
      <c r="C879" t="s">
        <v>1223</v>
      </c>
      <c r="D879">
        <v>111</v>
      </c>
      <c r="E879">
        <v>1343.5</v>
      </c>
      <c r="F879">
        <f t="shared" si="13"/>
        <v>8</v>
      </c>
      <c r="G879" t="str">
        <f>STANDINGS_SB[[#This Row],[League]]&amp;STANDINGS_SB[[#This Row],[Team]]</f>
        <v>$150 Draft Champions Feb 02 1:00 pm Lg.3648Hootie Hoo</v>
      </c>
    </row>
    <row r="880" spans="1:7" x14ac:dyDescent="0.25">
      <c r="A880">
        <v>1620</v>
      </c>
      <c r="B880" t="s">
        <v>1225</v>
      </c>
      <c r="C880" t="s">
        <v>1223</v>
      </c>
      <c r="D880">
        <v>110</v>
      </c>
      <c r="E880">
        <v>1298</v>
      </c>
      <c r="F880">
        <f t="shared" si="13"/>
        <v>9</v>
      </c>
      <c r="G880" t="str">
        <f>STANDINGS_SB[[#This Row],[League]]&amp;STANDINGS_SB[[#This Row],[Team]]</f>
        <v>$150 Draft Champions Feb 02 1:00 pm Lg.3648Sun Spartacus the Hun Tzu</v>
      </c>
    </row>
    <row r="881" spans="1:7" x14ac:dyDescent="0.25">
      <c r="A881">
        <v>1905</v>
      </c>
      <c r="B881" t="s">
        <v>1231</v>
      </c>
      <c r="C881" t="s">
        <v>1223</v>
      </c>
      <c r="D881">
        <v>102</v>
      </c>
      <c r="E881">
        <v>993</v>
      </c>
      <c r="F881">
        <f t="shared" si="13"/>
        <v>10</v>
      </c>
      <c r="G881" t="str">
        <f>STANDINGS_SB[[#This Row],[League]]&amp;STANDINGS_SB[[#This Row],[Team]]</f>
        <v>$150 Draft Champions Feb 02 1:00 pm Lg.3648B-Team</v>
      </c>
    </row>
    <row r="882" spans="1:7" x14ac:dyDescent="0.25">
      <c r="A882">
        <v>2281</v>
      </c>
      <c r="B882" t="s">
        <v>1233</v>
      </c>
      <c r="C882" t="s">
        <v>1223</v>
      </c>
      <c r="D882">
        <v>91</v>
      </c>
      <c r="E882">
        <v>622.5</v>
      </c>
      <c r="F882">
        <f t="shared" si="13"/>
        <v>11</v>
      </c>
      <c r="G882" t="str">
        <f>STANDINGS_SB[[#This Row],[League]]&amp;STANDINGS_SB[[#This Row],[Team]]</f>
        <v>$150 Draft Champions Feb 02 1:00 pm Lg.3648HangerBangers</v>
      </c>
    </row>
    <row r="883" spans="1:7" x14ac:dyDescent="0.25">
      <c r="A883">
        <v>2608</v>
      </c>
      <c r="B883" t="s">
        <v>1230</v>
      </c>
      <c r="C883" t="s">
        <v>1223</v>
      </c>
      <c r="D883">
        <v>78</v>
      </c>
      <c r="E883">
        <v>302.5</v>
      </c>
      <c r="F883">
        <f t="shared" si="13"/>
        <v>12</v>
      </c>
      <c r="G883" t="str">
        <f>STANDINGS_SB[[#This Row],[League]]&amp;STANDINGS_SB[[#This Row],[Team]]</f>
        <v>$150 Draft Champions Feb 02 1:00 pm Lg.3648LUNKERS SD2</v>
      </c>
    </row>
    <row r="884" spans="1:7" x14ac:dyDescent="0.25">
      <c r="A884">
        <v>2610</v>
      </c>
      <c r="B884" t="s">
        <v>1226</v>
      </c>
      <c r="C884" t="s">
        <v>1223</v>
      </c>
      <c r="D884">
        <v>78</v>
      </c>
      <c r="E884">
        <v>302.5</v>
      </c>
      <c r="F884">
        <f t="shared" si="13"/>
        <v>13</v>
      </c>
      <c r="G884" t="str">
        <f>STANDINGS_SB[[#This Row],[League]]&amp;STANDINGS_SB[[#This Row],[Team]]</f>
        <v>$150 Draft Champions Feb 02 1:00 pm Lg.3648Sons of Hamilton</v>
      </c>
    </row>
    <row r="885" spans="1:7" x14ac:dyDescent="0.25">
      <c r="A885">
        <v>2719</v>
      </c>
      <c r="B885" t="s">
        <v>1224</v>
      </c>
      <c r="C885" t="s">
        <v>1223</v>
      </c>
      <c r="D885">
        <v>72</v>
      </c>
      <c r="E885">
        <v>194.5</v>
      </c>
      <c r="F885">
        <f t="shared" si="13"/>
        <v>14</v>
      </c>
      <c r="G885" t="str">
        <f>STANDINGS_SB[[#This Row],[League]]&amp;STANDINGS_SB[[#This Row],[Team]]</f>
        <v>$150 Draft Champions Feb 02 1:00 pm Lg.3648Redd Nation</v>
      </c>
    </row>
    <row r="886" spans="1:7" x14ac:dyDescent="0.25">
      <c r="A886">
        <v>2838</v>
      </c>
      <c r="B886" t="s">
        <v>1228</v>
      </c>
      <c r="C886" t="s">
        <v>1223</v>
      </c>
      <c r="D886">
        <v>62</v>
      </c>
      <c r="E886">
        <v>72</v>
      </c>
      <c r="F886">
        <f t="shared" si="13"/>
        <v>15</v>
      </c>
      <c r="G886" t="str">
        <f>STANDINGS_SB[[#This Row],[League]]&amp;STANDINGS_SB[[#This Row],[Team]]</f>
        <v>$150 Draft Champions Feb 02 1:00 pm Lg.3648Murder He Roto Slow</v>
      </c>
    </row>
    <row r="887" spans="1:7" x14ac:dyDescent="0.25">
      <c r="A887">
        <v>80</v>
      </c>
      <c r="B887" t="s">
        <v>489</v>
      </c>
      <c r="C887" t="s">
        <v>1237</v>
      </c>
      <c r="D887">
        <v>182</v>
      </c>
      <c r="E887">
        <v>2832.5</v>
      </c>
      <c r="F887">
        <f t="shared" si="13"/>
        <v>1</v>
      </c>
      <c r="G887" t="str">
        <f>STANDINGS_SB[[#This Row],[League]]&amp;STANDINGS_SB[[#This Row],[Team]]</f>
        <v>$150 Draft Champions Feb 03 1:00 pm Lg.3651Thing 5</v>
      </c>
    </row>
    <row r="888" spans="1:7" x14ac:dyDescent="0.25">
      <c r="A888">
        <v>419</v>
      </c>
      <c r="B888" t="s">
        <v>1239</v>
      </c>
      <c r="C888" t="s">
        <v>1237</v>
      </c>
      <c r="D888">
        <v>150</v>
      </c>
      <c r="E888">
        <v>2502</v>
      </c>
      <c r="F888">
        <f t="shared" si="13"/>
        <v>2</v>
      </c>
      <c r="G888" t="str">
        <f>STANDINGS_SB[[#This Row],[League]]&amp;STANDINGS_SB[[#This Row],[Team]]</f>
        <v>$150 Draft Champions Feb 03 1:00 pm Lg.3651Thebeau 6</v>
      </c>
    </row>
    <row r="889" spans="1:7" x14ac:dyDescent="0.25">
      <c r="A889">
        <v>651</v>
      </c>
      <c r="B889" t="s">
        <v>1236</v>
      </c>
      <c r="C889" t="s">
        <v>1237</v>
      </c>
      <c r="D889">
        <v>138</v>
      </c>
      <c r="E889">
        <v>2265.5</v>
      </c>
      <c r="F889">
        <f t="shared" si="13"/>
        <v>3</v>
      </c>
      <c r="G889" t="str">
        <f>STANDINGS_SB[[#This Row],[League]]&amp;STANDINGS_SB[[#This Row],[Team]]</f>
        <v>$150 Draft Champions Feb 03 1:00 pm Lg.3651Talons</v>
      </c>
    </row>
    <row r="890" spans="1:7" x14ac:dyDescent="0.25">
      <c r="A890">
        <v>683</v>
      </c>
      <c r="B890" t="s">
        <v>1244</v>
      </c>
      <c r="C890" t="s">
        <v>1237</v>
      </c>
      <c r="D890">
        <v>136</v>
      </c>
      <c r="E890">
        <v>2223</v>
      </c>
      <c r="F890">
        <f t="shared" si="13"/>
        <v>4</v>
      </c>
      <c r="G890" t="str">
        <f>STANDINGS_SB[[#This Row],[League]]&amp;STANDINGS_SB[[#This Row],[Team]]</f>
        <v>$150 Draft Champions Feb 03 1:00 pm Lg.3651High Society</v>
      </c>
    </row>
    <row r="891" spans="1:7" x14ac:dyDescent="0.25">
      <c r="A891">
        <v>1056</v>
      </c>
      <c r="B891" t="s">
        <v>1243</v>
      </c>
      <c r="C891" t="s">
        <v>1237</v>
      </c>
      <c r="D891">
        <v>124</v>
      </c>
      <c r="E891">
        <v>1853.5</v>
      </c>
      <c r="F891">
        <f t="shared" si="13"/>
        <v>5</v>
      </c>
      <c r="G891" t="str">
        <f>STANDINGS_SB[[#This Row],[League]]&amp;STANDINGS_SB[[#This Row],[Team]]</f>
        <v>$150 Draft Champions Feb 03 1:00 pm Lg.3651Harmon Killebrew</v>
      </c>
    </row>
    <row r="892" spans="1:7" x14ac:dyDescent="0.25">
      <c r="A892">
        <v>1109</v>
      </c>
      <c r="B892" t="s">
        <v>1238</v>
      </c>
      <c r="C892" t="s">
        <v>1237</v>
      </c>
      <c r="D892">
        <v>123</v>
      </c>
      <c r="E892">
        <v>1820</v>
      </c>
      <c r="F892">
        <f t="shared" si="13"/>
        <v>6</v>
      </c>
      <c r="G892" t="str">
        <f>STANDINGS_SB[[#This Row],[League]]&amp;STANDINGS_SB[[#This Row],[Team]]</f>
        <v>$150 Draft Champions Feb 03 1:00 pm Lg.3651brownsound</v>
      </c>
    </row>
    <row r="893" spans="1:7" x14ac:dyDescent="0.25">
      <c r="A893">
        <v>1287</v>
      </c>
      <c r="B893" t="s">
        <v>98</v>
      </c>
      <c r="C893" t="s">
        <v>1237</v>
      </c>
      <c r="D893">
        <v>118</v>
      </c>
      <c r="E893">
        <v>1635.5</v>
      </c>
      <c r="F893">
        <f t="shared" si="13"/>
        <v>7</v>
      </c>
      <c r="G893" t="str">
        <f>STANDINGS_SB[[#This Row],[League]]&amp;STANDINGS_SB[[#This Row],[Team]]</f>
        <v>$150 Draft Champions Feb 03 1:00 pm Lg.3651Team Ward</v>
      </c>
    </row>
    <row r="894" spans="1:7" x14ac:dyDescent="0.25">
      <c r="A894">
        <v>1426</v>
      </c>
      <c r="B894" t="s">
        <v>1247</v>
      </c>
      <c r="C894" t="s">
        <v>1237</v>
      </c>
      <c r="D894">
        <v>115</v>
      </c>
      <c r="E894">
        <v>1508.5</v>
      </c>
      <c r="F894">
        <f t="shared" si="13"/>
        <v>8</v>
      </c>
      <c r="G894" t="str">
        <f>STANDINGS_SB[[#This Row],[League]]&amp;STANDINGS_SB[[#This Row],[Team]]</f>
        <v>$150 Draft Champions Feb 03 1:00 pm Lg.3651u, Enoesque</v>
      </c>
    </row>
    <row r="895" spans="1:7" x14ac:dyDescent="0.25">
      <c r="A895">
        <v>1612</v>
      </c>
      <c r="B895" t="s">
        <v>1241</v>
      </c>
      <c r="C895" t="s">
        <v>1237</v>
      </c>
      <c r="D895">
        <v>110</v>
      </c>
      <c r="E895">
        <v>1298</v>
      </c>
      <c r="F895">
        <f t="shared" si="13"/>
        <v>9</v>
      </c>
      <c r="G895" t="str">
        <f>STANDINGS_SB[[#This Row],[League]]&amp;STANDINGS_SB[[#This Row],[Team]]</f>
        <v>$150 Draft Champions Feb 03 1:00 pm Lg.3651Pyrolitic Decomposition 10</v>
      </c>
    </row>
    <row r="896" spans="1:7" x14ac:dyDescent="0.25">
      <c r="A896">
        <v>1719</v>
      </c>
      <c r="B896" t="s">
        <v>356</v>
      </c>
      <c r="C896" t="s">
        <v>1237</v>
      </c>
      <c r="D896">
        <v>107</v>
      </c>
      <c r="E896">
        <v>1181.5</v>
      </c>
      <c r="F896">
        <f t="shared" si="13"/>
        <v>10</v>
      </c>
      <c r="G896" t="str">
        <f>STANDINGS_SB[[#This Row],[League]]&amp;STANDINGS_SB[[#This Row],[Team]]</f>
        <v>$150 Draft Champions Feb 03 1:00 pm Lg.3651GUERRILLA DC</v>
      </c>
    </row>
    <row r="897" spans="1:7" x14ac:dyDescent="0.25">
      <c r="A897">
        <v>1738</v>
      </c>
      <c r="B897" t="s">
        <v>1240</v>
      </c>
      <c r="C897" t="s">
        <v>1237</v>
      </c>
      <c r="D897">
        <v>107</v>
      </c>
      <c r="E897">
        <v>1181.5</v>
      </c>
      <c r="F897">
        <f t="shared" si="13"/>
        <v>11</v>
      </c>
      <c r="G897" t="str">
        <f>STANDINGS_SB[[#This Row],[League]]&amp;STANDINGS_SB[[#This Row],[Team]]</f>
        <v>$150 Draft Champions Feb 03 1:00 pm Lg.3651Team Robot</v>
      </c>
    </row>
    <row r="898" spans="1:7" x14ac:dyDescent="0.25">
      <c r="A898">
        <v>1808</v>
      </c>
      <c r="B898" t="s">
        <v>1242</v>
      </c>
      <c r="C898" t="s">
        <v>1237</v>
      </c>
      <c r="D898">
        <v>105</v>
      </c>
      <c r="E898">
        <v>1118.5</v>
      </c>
      <c r="F898">
        <f t="shared" si="13"/>
        <v>12</v>
      </c>
      <c r="G898" t="str">
        <f>STANDINGS_SB[[#This Row],[League]]&amp;STANDINGS_SB[[#This Row],[Team]]</f>
        <v>$150 Draft Champions Feb 03 1:00 pm Lg.3651Toledo Mud Hens</v>
      </c>
    </row>
    <row r="899" spans="1:7" x14ac:dyDescent="0.25">
      <c r="A899">
        <v>2497</v>
      </c>
      <c r="B899" t="s">
        <v>1245</v>
      </c>
      <c r="C899" t="s">
        <v>1237</v>
      </c>
      <c r="D899">
        <v>83</v>
      </c>
      <c r="E899">
        <v>407</v>
      </c>
      <c r="F899">
        <f t="shared" ref="F899:F962" si="14">IF(C899=C898,F898+1,1)</f>
        <v>13</v>
      </c>
      <c r="G899" t="str">
        <f>STANDINGS_SB[[#This Row],[League]]&amp;STANDINGS_SB[[#This Row],[Team]]</f>
        <v>$150 Draft Champions Feb 03 1:00 pm Lg.3651Eskimo Thunder</v>
      </c>
    </row>
    <row r="900" spans="1:7" x14ac:dyDescent="0.25">
      <c r="A900">
        <v>2534</v>
      </c>
      <c r="B900" t="s">
        <v>686</v>
      </c>
      <c r="C900" t="s">
        <v>1237</v>
      </c>
      <c r="D900">
        <v>82</v>
      </c>
      <c r="E900">
        <v>383.5</v>
      </c>
      <c r="F900">
        <f t="shared" si="14"/>
        <v>14</v>
      </c>
      <c r="G900" t="str">
        <f>STANDINGS_SB[[#This Row],[League]]&amp;STANDINGS_SB[[#This Row],[Team]]</f>
        <v>$150 Draft Champions Feb 03 1:00 pm Lg.3651Team Liebman</v>
      </c>
    </row>
    <row r="901" spans="1:7" x14ac:dyDescent="0.25">
      <c r="A901">
        <v>2593</v>
      </c>
      <c r="B901" t="s">
        <v>1246</v>
      </c>
      <c r="C901" t="s">
        <v>1237</v>
      </c>
      <c r="D901">
        <v>79</v>
      </c>
      <c r="E901">
        <v>321</v>
      </c>
      <c r="F901">
        <f t="shared" si="14"/>
        <v>15</v>
      </c>
      <c r="G901" t="str">
        <f>STANDINGS_SB[[#This Row],[League]]&amp;STANDINGS_SB[[#This Row],[Team]]</f>
        <v>$150 Draft Champions Feb 03 1:00 pm Lg.3651SmellNiceWithBartoloColon</v>
      </c>
    </row>
    <row r="902" spans="1:7" x14ac:dyDescent="0.25">
      <c r="A902">
        <v>4</v>
      </c>
      <c r="B902" t="s">
        <v>1249</v>
      </c>
      <c r="C902" t="s">
        <v>1248</v>
      </c>
      <c r="D902">
        <v>216</v>
      </c>
      <c r="E902">
        <v>2906.5</v>
      </c>
      <c r="F902">
        <f t="shared" si="14"/>
        <v>1</v>
      </c>
      <c r="G902" t="str">
        <f>STANDINGS_SB[[#This Row],[League]]&amp;STANDINGS_SB[[#This Row],[Team]]</f>
        <v>$150 Draft Champions Feb 04 1:00 pm Lg.3653Stalking Butlers</v>
      </c>
    </row>
    <row r="903" spans="1:7" x14ac:dyDescent="0.25">
      <c r="A903">
        <v>699</v>
      </c>
      <c r="B903" t="s">
        <v>55</v>
      </c>
      <c r="C903" t="s">
        <v>1248</v>
      </c>
      <c r="D903">
        <v>135</v>
      </c>
      <c r="E903">
        <v>2199.5</v>
      </c>
      <c r="F903">
        <f t="shared" si="14"/>
        <v>2</v>
      </c>
      <c r="G903" t="str">
        <f>STANDINGS_SB[[#This Row],[League]]&amp;STANDINGS_SB[[#This Row],[Team]]</f>
        <v>$150 Draft Champions Feb 04 1:00 pm Lg.3653BALCO: HENNESSY &amp; PEDS</v>
      </c>
    </row>
    <row r="904" spans="1:7" x14ac:dyDescent="0.25">
      <c r="A904">
        <v>859</v>
      </c>
      <c r="B904" t="s">
        <v>1251</v>
      </c>
      <c r="C904" t="s">
        <v>1248</v>
      </c>
      <c r="D904">
        <v>130</v>
      </c>
      <c r="E904">
        <v>2042</v>
      </c>
      <c r="F904">
        <f t="shared" si="14"/>
        <v>3</v>
      </c>
      <c r="G904" t="str">
        <f>STANDINGS_SB[[#This Row],[League]]&amp;STANDINGS_SB[[#This Row],[Team]]</f>
        <v>$150 Draft Champions Feb 04 1:00 pm Lg.3653DAYTON RAIDERS</v>
      </c>
    </row>
    <row r="905" spans="1:7" x14ac:dyDescent="0.25">
      <c r="A905">
        <v>926</v>
      </c>
      <c r="B905" t="s">
        <v>284</v>
      </c>
      <c r="C905" t="s">
        <v>1248</v>
      </c>
      <c r="D905">
        <v>128</v>
      </c>
      <c r="E905">
        <v>1987</v>
      </c>
      <c r="F905">
        <f t="shared" si="14"/>
        <v>4</v>
      </c>
      <c r="G905" t="str">
        <f>STANDINGS_SB[[#This Row],[League]]&amp;STANDINGS_SB[[#This Row],[Team]]</f>
        <v>$150 Draft Champions Feb 04 1:00 pm Lg.3653Team Bloom</v>
      </c>
    </row>
    <row r="906" spans="1:7" x14ac:dyDescent="0.25">
      <c r="A906">
        <v>1233</v>
      </c>
      <c r="B906" t="s">
        <v>1252</v>
      </c>
      <c r="C906" t="s">
        <v>1248</v>
      </c>
      <c r="D906">
        <v>119</v>
      </c>
      <c r="E906">
        <v>1677</v>
      </c>
      <c r="F906">
        <f t="shared" si="14"/>
        <v>5</v>
      </c>
      <c r="G906" t="str">
        <f>STANDINGS_SB[[#This Row],[League]]&amp;STANDINGS_SB[[#This Row],[Team]]</f>
        <v>$150 Draft Champions Feb 04 1:00 pm Lg.3653MVPunisher</v>
      </c>
    </row>
    <row r="907" spans="1:7" x14ac:dyDescent="0.25">
      <c r="A907">
        <v>1389</v>
      </c>
      <c r="B907" t="s">
        <v>1253</v>
      </c>
      <c r="C907" t="s">
        <v>1248</v>
      </c>
      <c r="D907">
        <v>115</v>
      </c>
      <c r="E907">
        <v>1508.5</v>
      </c>
      <c r="F907">
        <f t="shared" si="14"/>
        <v>6</v>
      </c>
      <c r="G907" t="str">
        <f>STANDINGS_SB[[#This Row],[League]]&amp;STANDINGS_SB[[#This Row],[Team]]</f>
        <v>$150 Draft Champions Feb 04 1:00 pm Lg.3653G squared &lt;Feb&gt;</v>
      </c>
    </row>
    <row r="908" spans="1:7" x14ac:dyDescent="0.25">
      <c r="A908">
        <v>1557</v>
      </c>
      <c r="B908" t="s">
        <v>375</v>
      </c>
      <c r="C908" t="s">
        <v>1248</v>
      </c>
      <c r="D908">
        <v>111</v>
      </c>
      <c r="E908">
        <v>1343.5</v>
      </c>
      <c r="F908">
        <f t="shared" si="14"/>
        <v>7</v>
      </c>
      <c r="G908" t="str">
        <f>STANDINGS_SB[[#This Row],[League]]&amp;STANDINGS_SB[[#This Row],[Team]]</f>
        <v>$150 Draft Champions Feb 04 1:00 pm Lg.3653Jobu's Rum</v>
      </c>
    </row>
    <row r="909" spans="1:7" x14ac:dyDescent="0.25">
      <c r="A909">
        <v>1566</v>
      </c>
      <c r="B909" t="s">
        <v>111</v>
      </c>
      <c r="C909" t="s">
        <v>1248</v>
      </c>
      <c r="D909">
        <v>111</v>
      </c>
      <c r="E909">
        <v>1343.5</v>
      </c>
      <c r="F909">
        <f t="shared" si="14"/>
        <v>8</v>
      </c>
      <c r="G909" t="str">
        <f>STANDINGS_SB[[#This Row],[League]]&amp;STANDINGS_SB[[#This Row],[Team]]</f>
        <v>$150 Draft Champions Feb 04 1:00 pm Lg.3653MustSeeTV314{DM2}</v>
      </c>
    </row>
    <row r="910" spans="1:7" x14ac:dyDescent="0.25">
      <c r="A910">
        <v>1664</v>
      </c>
      <c r="B910" t="s">
        <v>1255</v>
      </c>
      <c r="C910" t="s">
        <v>1248</v>
      </c>
      <c r="D910">
        <v>109</v>
      </c>
      <c r="E910">
        <v>1261.5</v>
      </c>
      <c r="F910">
        <f t="shared" si="14"/>
        <v>9</v>
      </c>
      <c r="G910" t="str">
        <f>STANDINGS_SB[[#This Row],[League]]&amp;STANDINGS_SB[[#This Row],[Team]]</f>
        <v>$150 Draft Champions Feb 04 1:00 pm Lg.3653The Todd Father</v>
      </c>
    </row>
    <row r="911" spans="1:7" x14ac:dyDescent="0.25">
      <c r="A911">
        <v>1706</v>
      </c>
      <c r="B911" t="s">
        <v>161</v>
      </c>
      <c r="C911" t="s">
        <v>1248</v>
      </c>
      <c r="D911">
        <v>108</v>
      </c>
      <c r="E911">
        <v>1223</v>
      </c>
      <c r="F911">
        <f t="shared" si="14"/>
        <v>10</v>
      </c>
      <c r="G911" t="str">
        <f>STANDINGS_SB[[#This Row],[League]]&amp;STANDINGS_SB[[#This Row],[Team]]</f>
        <v>$150 Draft Champions Feb 04 1:00 pm Lg.3653Wrecking Crew</v>
      </c>
    </row>
    <row r="912" spans="1:7" x14ac:dyDescent="0.25">
      <c r="A912">
        <v>1767</v>
      </c>
      <c r="B912" t="s">
        <v>1254</v>
      </c>
      <c r="C912" t="s">
        <v>1248</v>
      </c>
      <c r="D912">
        <v>106</v>
      </c>
      <c r="E912">
        <v>1149</v>
      </c>
      <c r="F912">
        <f t="shared" si="14"/>
        <v>11</v>
      </c>
      <c r="G912" t="str">
        <f>STANDINGS_SB[[#This Row],[League]]&amp;STANDINGS_SB[[#This Row],[Team]]</f>
        <v>$150 Draft Champions Feb 04 1:00 pm Lg.3653Team Boyd 2</v>
      </c>
    </row>
    <row r="913" spans="1:7" x14ac:dyDescent="0.25">
      <c r="A913">
        <v>1784</v>
      </c>
      <c r="B913" t="s">
        <v>451</v>
      </c>
      <c r="C913" t="s">
        <v>1248</v>
      </c>
      <c r="D913">
        <v>105</v>
      </c>
      <c r="E913">
        <v>1118.5</v>
      </c>
      <c r="F913">
        <f t="shared" si="14"/>
        <v>12</v>
      </c>
      <c r="G913" t="str">
        <f>STANDINGS_SB[[#This Row],[League]]&amp;STANDINGS_SB[[#This Row],[Team]]</f>
        <v>$150 Draft Champions Feb 04 1:00 pm Lg.3653Captain Crunch 4</v>
      </c>
    </row>
    <row r="914" spans="1:7" x14ac:dyDescent="0.25">
      <c r="A914">
        <v>1853</v>
      </c>
      <c r="B914" t="s">
        <v>1256</v>
      </c>
      <c r="C914" t="s">
        <v>1248</v>
      </c>
      <c r="D914">
        <v>103</v>
      </c>
      <c r="E914">
        <v>1036.5</v>
      </c>
      <c r="F914">
        <f t="shared" si="14"/>
        <v>13</v>
      </c>
      <c r="G914" t="str">
        <f>STANDINGS_SB[[#This Row],[League]]&amp;STANDINGS_SB[[#This Row],[Team]]</f>
        <v>$150 Draft Champions Feb 04 1:00 pm Lg.3653BOSTON CUBS</v>
      </c>
    </row>
    <row r="915" spans="1:7" x14ac:dyDescent="0.25">
      <c r="A915">
        <v>1988</v>
      </c>
      <c r="B915" t="s">
        <v>1250</v>
      </c>
      <c r="C915" t="s">
        <v>1248</v>
      </c>
      <c r="D915">
        <v>100</v>
      </c>
      <c r="E915">
        <v>929.5</v>
      </c>
      <c r="F915">
        <f t="shared" si="14"/>
        <v>14</v>
      </c>
      <c r="G915" t="str">
        <f>STANDINGS_SB[[#This Row],[League]]&amp;STANDINGS_SB[[#This Row],[Team]]</f>
        <v>$150 Draft Champions Feb 04 1:00 pm Lg.3653Team McLain</v>
      </c>
    </row>
    <row r="916" spans="1:7" x14ac:dyDescent="0.25">
      <c r="A916">
        <v>2794</v>
      </c>
      <c r="B916" t="s">
        <v>56</v>
      </c>
      <c r="C916" t="s">
        <v>1248</v>
      </c>
      <c r="D916">
        <v>65</v>
      </c>
      <c r="E916">
        <v>112</v>
      </c>
      <c r="F916">
        <f t="shared" si="14"/>
        <v>15</v>
      </c>
      <c r="G916" t="str">
        <f>STANDINGS_SB[[#This Row],[League]]&amp;STANDINGS_SB[[#This Row],[Team]]</f>
        <v>$150 Draft Champions Feb 04 1:00 pm Lg.3653DOUGHBOYS</v>
      </c>
    </row>
    <row r="917" spans="1:7" x14ac:dyDescent="0.25">
      <c r="A917">
        <v>141</v>
      </c>
      <c r="B917" t="s">
        <v>1263</v>
      </c>
      <c r="C917" t="s">
        <v>1258</v>
      </c>
      <c r="D917">
        <v>172</v>
      </c>
      <c r="E917">
        <v>2773</v>
      </c>
      <c r="F917">
        <f t="shared" si="14"/>
        <v>1</v>
      </c>
      <c r="G917" t="str">
        <f>STANDINGS_SB[[#This Row],[League]]&amp;STANDINGS_SB[[#This Row],[Team]]</f>
        <v>$150 Draft Champions Feb 05 1:00 pm Lg.3654Team Eliason 1</v>
      </c>
    </row>
    <row r="918" spans="1:7" x14ac:dyDescent="0.25">
      <c r="A918">
        <v>381</v>
      </c>
      <c r="B918" t="s">
        <v>1260</v>
      </c>
      <c r="C918" t="s">
        <v>1258</v>
      </c>
      <c r="D918">
        <v>152</v>
      </c>
      <c r="E918">
        <v>2535.5</v>
      </c>
      <c r="F918">
        <f t="shared" si="14"/>
        <v>2</v>
      </c>
      <c r="G918" t="str">
        <f>STANDINGS_SB[[#This Row],[League]]&amp;STANDINGS_SB[[#This Row],[Team]]</f>
        <v>$150 Draft Champions Feb 05 1:00 pm Lg.3654TheFanAddict</v>
      </c>
    </row>
    <row r="919" spans="1:7" x14ac:dyDescent="0.25">
      <c r="A919">
        <v>392</v>
      </c>
      <c r="B919" t="s">
        <v>1265</v>
      </c>
      <c r="C919" t="s">
        <v>1258</v>
      </c>
      <c r="D919">
        <v>151</v>
      </c>
      <c r="E919">
        <v>2521</v>
      </c>
      <c r="F919">
        <f t="shared" si="14"/>
        <v>3</v>
      </c>
      <c r="G919" t="str">
        <f>STANDINGS_SB[[#This Row],[League]]&amp;STANDINGS_SB[[#This Row],[Team]]</f>
        <v>$150 Draft Champions Feb 05 1:00 pm Lg.3654Rizzotos, capeesh?</v>
      </c>
    </row>
    <row r="920" spans="1:7" x14ac:dyDescent="0.25">
      <c r="A920">
        <v>787</v>
      </c>
      <c r="B920" t="s">
        <v>194</v>
      </c>
      <c r="C920" t="s">
        <v>1258</v>
      </c>
      <c r="D920">
        <v>133</v>
      </c>
      <c r="E920">
        <v>2131.5</v>
      </c>
      <c r="F920">
        <f t="shared" si="14"/>
        <v>4</v>
      </c>
      <c r="G920" t="str">
        <f>STANDINGS_SB[[#This Row],[League]]&amp;STANDINGS_SB[[#This Row],[Team]]</f>
        <v>$150 Draft Champions Feb 05 1:00 pm Lg.3654Team Metivier</v>
      </c>
    </row>
    <row r="921" spans="1:7" x14ac:dyDescent="0.25">
      <c r="A921">
        <v>966</v>
      </c>
      <c r="B921" t="s">
        <v>1257</v>
      </c>
      <c r="C921" t="s">
        <v>1258</v>
      </c>
      <c r="D921">
        <v>127</v>
      </c>
      <c r="E921">
        <v>1957.5</v>
      </c>
      <c r="F921">
        <f t="shared" si="14"/>
        <v>5</v>
      </c>
      <c r="G921" t="str">
        <f>STANDINGS_SB[[#This Row],[League]]&amp;STANDINGS_SB[[#This Row],[Team]]</f>
        <v>$150 Draft Champions Feb 05 1:00 pm Lg.3654ZZzZzZz</v>
      </c>
    </row>
    <row r="922" spans="1:7" x14ac:dyDescent="0.25">
      <c r="A922">
        <v>1275</v>
      </c>
      <c r="B922" t="s">
        <v>274</v>
      </c>
      <c r="C922" t="s">
        <v>1258</v>
      </c>
      <c r="D922">
        <v>118</v>
      </c>
      <c r="E922">
        <v>1635.5</v>
      </c>
      <c r="F922">
        <f t="shared" si="14"/>
        <v>6</v>
      </c>
      <c r="G922" t="str">
        <f>STANDINGS_SB[[#This Row],[League]]&amp;STANDINGS_SB[[#This Row],[Team]]</f>
        <v>$150 Draft Champions Feb 05 1:00 pm Lg.3654MOBALL</v>
      </c>
    </row>
    <row r="923" spans="1:7" x14ac:dyDescent="0.25">
      <c r="A923">
        <v>1355</v>
      </c>
      <c r="B923" t="s">
        <v>1259</v>
      </c>
      <c r="C923" t="s">
        <v>1258</v>
      </c>
      <c r="D923">
        <v>116</v>
      </c>
      <c r="E923">
        <v>1552.5</v>
      </c>
      <c r="F923">
        <f t="shared" si="14"/>
        <v>7</v>
      </c>
      <c r="G923" t="str">
        <f>STANDINGS_SB[[#This Row],[League]]&amp;STANDINGS_SB[[#This Row],[Team]]</f>
        <v>$150 Draft Champions Feb 05 1:00 pm Lg.3654Hickory High Huskers</v>
      </c>
    </row>
    <row r="924" spans="1:7" x14ac:dyDescent="0.25">
      <c r="A924">
        <v>1437</v>
      </c>
      <c r="B924" t="s">
        <v>1268</v>
      </c>
      <c r="C924" t="s">
        <v>1258</v>
      </c>
      <c r="D924">
        <v>114</v>
      </c>
      <c r="E924">
        <v>1461</v>
      </c>
      <c r="F924">
        <f t="shared" si="14"/>
        <v>8</v>
      </c>
      <c r="G924" t="str">
        <f>STANDINGS_SB[[#This Row],[League]]&amp;STANDINGS_SB[[#This Row],[Team]]</f>
        <v>$150 Draft Champions Feb 05 1:00 pm Lg.3654Hammerhead Yaks 2.0</v>
      </c>
    </row>
    <row r="925" spans="1:7" x14ac:dyDescent="0.25">
      <c r="A925">
        <v>1869</v>
      </c>
      <c r="B925" t="s">
        <v>1264</v>
      </c>
      <c r="C925" t="s">
        <v>1258</v>
      </c>
      <c r="D925">
        <v>103</v>
      </c>
      <c r="E925">
        <v>1036.5</v>
      </c>
      <c r="F925">
        <f t="shared" si="14"/>
        <v>9</v>
      </c>
      <c r="G925" t="str">
        <f>STANDINGS_SB[[#This Row],[League]]&amp;STANDINGS_SB[[#This Row],[Team]]</f>
        <v>$150 Draft Champions Feb 05 1:00 pm Lg.3654FORGIVING STEVE BARTMAN</v>
      </c>
    </row>
    <row r="926" spans="1:7" x14ac:dyDescent="0.25">
      <c r="A926">
        <v>2019</v>
      </c>
      <c r="B926" t="s">
        <v>1267</v>
      </c>
      <c r="C926" t="s">
        <v>1258</v>
      </c>
      <c r="D926">
        <v>99</v>
      </c>
      <c r="E926">
        <v>889.5</v>
      </c>
      <c r="F926">
        <f t="shared" si="14"/>
        <v>10</v>
      </c>
      <c r="G926" t="str">
        <f>STANDINGS_SB[[#This Row],[League]]&amp;STANDINGS_SB[[#This Row],[Team]]</f>
        <v>$150 Draft Champions Feb 05 1:00 pm Lg.3654Noodler Fun Monkey1</v>
      </c>
    </row>
    <row r="927" spans="1:7" x14ac:dyDescent="0.25">
      <c r="A927">
        <v>2024</v>
      </c>
      <c r="B927" t="s">
        <v>1269</v>
      </c>
      <c r="C927" t="s">
        <v>1258</v>
      </c>
      <c r="D927">
        <v>99</v>
      </c>
      <c r="E927">
        <v>889.5</v>
      </c>
      <c r="F927">
        <f t="shared" si="14"/>
        <v>11</v>
      </c>
      <c r="G927" t="str">
        <f>STANDINGS_SB[[#This Row],[League]]&amp;STANDINGS_SB[[#This Row],[Team]]</f>
        <v>$150 Draft Champions Feb 05 1:00 pm Lg.3654Surrender Dorothy! (5)</v>
      </c>
    </row>
    <row r="928" spans="1:7" x14ac:dyDescent="0.25">
      <c r="A928">
        <v>2097</v>
      </c>
      <c r="B928" t="s">
        <v>51</v>
      </c>
      <c r="C928" t="s">
        <v>1258</v>
      </c>
      <c r="D928">
        <v>97</v>
      </c>
      <c r="E928">
        <v>820</v>
      </c>
      <c r="F928">
        <f t="shared" si="14"/>
        <v>12</v>
      </c>
      <c r="G928" t="str">
        <f>STANDINGS_SB[[#This Row],[League]]&amp;STANDINGS_SB[[#This Row],[Team]]</f>
        <v>$150 Draft Champions Feb 05 1:00 pm Lg.3654Team Kostern</v>
      </c>
    </row>
    <row r="929" spans="1:7" x14ac:dyDescent="0.25">
      <c r="A929">
        <v>2511</v>
      </c>
      <c r="B929" t="s">
        <v>1266</v>
      </c>
      <c r="C929" t="s">
        <v>1258</v>
      </c>
      <c r="D929">
        <v>83</v>
      </c>
      <c r="E929">
        <v>407</v>
      </c>
      <c r="F929">
        <f t="shared" si="14"/>
        <v>13</v>
      </c>
      <c r="G929" t="str">
        <f>STANDINGS_SB[[#This Row],[League]]&amp;STANDINGS_SB[[#This Row],[Team]]</f>
        <v>$150 Draft Champions Feb 05 1:00 pm Lg.3654Team Bradford</v>
      </c>
    </row>
    <row r="930" spans="1:7" x14ac:dyDescent="0.25">
      <c r="A930">
        <v>2707</v>
      </c>
      <c r="B930" t="s">
        <v>1261</v>
      </c>
      <c r="C930" t="s">
        <v>1258</v>
      </c>
      <c r="D930">
        <v>73</v>
      </c>
      <c r="E930">
        <v>211.5</v>
      </c>
      <c r="F930">
        <f t="shared" si="14"/>
        <v>14</v>
      </c>
      <c r="G930" t="str">
        <f>STANDINGS_SB[[#This Row],[League]]&amp;STANDINGS_SB[[#This Row],[Team]]</f>
        <v>$150 Draft Champions Feb 05 1:00 pm Lg.3654papa's 9</v>
      </c>
    </row>
    <row r="931" spans="1:7" x14ac:dyDescent="0.25">
      <c r="A931">
        <v>2894</v>
      </c>
      <c r="B931" t="s">
        <v>1262</v>
      </c>
      <c r="C931" t="s">
        <v>1258</v>
      </c>
      <c r="D931">
        <v>50</v>
      </c>
      <c r="E931">
        <v>17</v>
      </c>
      <c r="F931">
        <f t="shared" si="14"/>
        <v>15</v>
      </c>
      <c r="G931" t="str">
        <f>STANDINGS_SB[[#This Row],[League]]&amp;STANDINGS_SB[[#This Row],[Team]]</f>
        <v>$150 Draft Champions Feb 05 1:00 pm Lg.3654Wayne Tolleson</v>
      </c>
    </row>
    <row r="932" spans="1:7" x14ac:dyDescent="0.25">
      <c r="A932">
        <v>48</v>
      </c>
      <c r="B932" t="s">
        <v>1277</v>
      </c>
      <c r="C932" t="s">
        <v>1271</v>
      </c>
      <c r="D932">
        <v>190</v>
      </c>
      <c r="E932">
        <v>2863</v>
      </c>
      <c r="F932">
        <f t="shared" si="14"/>
        <v>1</v>
      </c>
      <c r="G932" t="str">
        <f>STANDINGS_SB[[#This Row],[League]]&amp;STANDINGS_SB[[#This Row],[Team]]</f>
        <v>$150 Draft Champions Feb 05 1:00 pm Lg.3656Dominance &amp; Submission III</v>
      </c>
    </row>
    <row r="933" spans="1:7" x14ac:dyDescent="0.25">
      <c r="A933">
        <v>341</v>
      </c>
      <c r="B933" t="s">
        <v>189</v>
      </c>
      <c r="C933" t="s">
        <v>1271</v>
      </c>
      <c r="D933">
        <v>154</v>
      </c>
      <c r="E933">
        <v>2566.5</v>
      </c>
      <c r="F933">
        <f t="shared" si="14"/>
        <v>2</v>
      </c>
      <c r="G933" t="str">
        <f>STANDINGS_SB[[#This Row],[League]]&amp;STANDINGS_SB[[#This Row],[Team]]</f>
        <v>$150 Draft Champions Feb 05 1:00 pm Lg.3656Homer Hankies</v>
      </c>
    </row>
    <row r="934" spans="1:7" x14ac:dyDescent="0.25">
      <c r="A934">
        <v>468</v>
      </c>
      <c r="B934" t="s">
        <v>323</v>
      </c>
      <c r="C934" t="s">
        <v>1271</v>
      </c>
      <c r="D934">
        <v>148</v>
      </c>
      <c r="E934">
        <v>2454.5</v>
      </c>
      <c r="F934">
        <f t="shared" si="14"/>
        <v>3</v>
      </c>
      <c r="G934" t="str">
        <f>STANDINGS_SB[[#This Row],[League]]&amp;STANDINGS_SB[[#This Row],[Team]]</f>
        <v>$150 Draft Champions Feb 05 1:00 pm Lg.3656White Trash</v>
      </c>
    </row>
    <row r="935" spans="1:7" x14ac:dyDescent="0.25">
      <c r="A935">
        <v>629</v>
      </c>
      <c r="B935" t="s">
        <v>1276</v>
      </c>
      <c r="C935" t="s">
        <v>1271</v>
      </c>
      <c r="D935">
        <v>139</v>
      </c>
      <c r="E935">
        <v>2288</v>
      </c>
      <c r="F935">
        <f t="shared" si="14"/>
        <v>4</v>
      </c>
      <c r="G935" t="str">
        <f>STANDINGS_SB[[#This Row],[League]]&amp;STANDINGS_SB[[#This Row],[Team]]</f>
        <v>$150 Draft Champions Feb 05 1:00 pm Lg.3656Team To Be Named Later</v>
      </c>
    </row>
    <row r="936" spans="1:7" x14ac:dyDescent="0.25">
      <c r="A936">
        <v>673</v>
      </c>
      <c r="B936" t="s">
        <v>177</v>
      </c>
      <c r="C936" t="s">
        <v>1271</v>
      </c>
      <c r="D936">
        <v>137</v>
      </c>
      <c r="E936">
        <v>2243.5</v>
      </c>
      <c r="F936">
        <f t="shared" si="14"/>
        <v>5</v>
      </c>
      <c r="G936" t="str">
        <f>STANDINGS_SB[[#This Row],[League]]&amp;STANDINGS_SB[[#This Row],[Team]]</f>
        <v>$150 Draft Champions Feb 05 1:00 pm Lg.3656Team JP3</v>
      </c>
    </row>
    <row r="937" spans="1:7" x14ac:dyDescent="0.25">
      <c r="A937">
        <v>1217</v>
      </c>
      <c r="B937" t="s">
        <v>152</v>
      </c>
      <c r="C937" t="s">
        <v>1271</v>
      </c>
      <c r="D937">
        <v>119</v>
      </c>
      <c r="E937">
        <v>1677</v>
      </c>
      <c r="F937">
        <f t="shared" si="14"/>
        <v>6</v>
      </c>
      <c r="G937" t="str">
        <f>STANDINGS_SB[[#This Row],[League]]&amp;STANDINGS_SB[[#This Row],[Team]]</f>
        <v>$150 Draft Champions Feb 05 1:00 pm Lg.3656Bronx Yankees (DC8)</v>
      </c>
    </row>
    <row r="938" spans="1:7" x14ac:dyDescent="0.25">
      <c r="A938">
        <v>1559</v>
      </c>
      <c r="B938" t="s">
        <v>399</v>
      </c>
      <c r="C938" t="s">
        <v>1271</v>
      </c>
      <c r="D938">
        <v>111</v>
      </c>
      <c r="E938">
        <v>1343.5</v>
      </c>
      <c r="F938">
        <f t="shared" si="14"/>
        <v>7</v>
      </c>
      <c r="G938" t="str">
        <f>STANDINGS_SB[[#This Row],[League]]&amp;STANDINGS_SB[[#This Row],[Team]]</f>
        <v>$150 Draft Champions Feb 05 1:00 pm Lg.3656Kickin' Chickens</v>
      </c>
    </row>
    <row r="939" spans="1:7" x14ac:dyDescent="0.25">
      <c r="A939">
        <v>1583</v>
      </c>
      <c r="B939" t="s">
        <v>1272</v>
      </c>
      <c r="C939" t="s">
        <v>1271</v>
      </c>
      <c r="D939">
        <v>111</v>
      </c>
      <c r="E939">
        <v>1343.5</v>
      </c>
      <c r="F939">
        <f t="shared" si="14"/>
        <v>8</v>
      </c>
      <c r="G939" t="str">
        <f>STANDINGS_SB[[#This Row],[League]]&amp;STANDINGS_SB[[#This Row],[Team]]</f>
        <v>$150 Draft Champions Feb 05 1:00 pm Lg.3656Team Forgach</v>
      </c>
    </row>
    <row r="940" spans="1:7" x14ac:dyDescent="0.25">
      <c r="A940">
        <v>1765</v>
      </c>
      <c r="B940" t="s">
        <v>1278</v>
      </c>
      <c r="C940" t="s">
        <v>1271</v>
      </c>
      <c r="D940">
        <v>106</v>
      </c>
      <c r="E940">
        <v>1149</v>
      </c>
      <c r="F940">
        <f t="shared" si="14"/>
        <v>9</v>
      </c>
      <c r="G940" t="str">
        <f>STANDINGS_SB[[#This Row],[League]]&amp;STANDINGS_SB[[#This Row],[Team]]</f>
        <v>$150 Draft Champions Feb 05 1:00 pm Lg.3656SpinningSeams10</v>
      </c>
    </row>
    <row r="941" spans="1:7" x14ac:dyDescent="0.25">
      <c r="A941">
        <v>2152</v>
      </c>
      <c r="B941" t="s">
        <v>1274</v>
      </c>
      <c r="C941" t="s">
        <v>1271</v>
      </c>
      <c r="D941">
        <v>95</v>
      </c>
      <c r="E941">
        <v>747</v>
      </c>
      <c r="F941">
        <f t="shared" si="14"/>
        <v>10</v>
      </c>
      <c r="G941" t="str">
        <f>STANDINGS_SB[[#This Row],[League]]&amp;STANDINGS_SB[[#This Row],[Team]]</f>
        <v>$150 Draft Champions Feb 05 1:00 pm Lg.3656Exspin</v>
      </c>
    </row>
    <row r="942" spans="1:7" x14ac:dyDescent="0.25">
      <c r="A942">
        <v>2301</v>
      </c>
      <c r="B942" t="s">
        <v>190</v>
      </c>
      <c r="C942" t="s">
        <v>1271</v>
      </c>
      <c r="D942">
        <v>91</v>
      </c>
      <c r="E942">
        <v>622.5</v>
      </c>
      <c r="F942">
        <f t="shared" si="14"/>
        <v>11</v>
      </c>
      <c r="G942" t="str">
        <f>STANDINGS_SB[[#This Row],[League]]&amp;STANDINGS_SB[[#This Row],[Team]]</f>
        <v>$150 Draft Champions Feb 05 1:00 pm Lg.3656Teheran You Apart</v>
      </c>
    </row>
    <row r="943" spans="1:7" x14ac:dyDescent="0.25">
      <c r="A943">
        <v>2514</v>
      </c>
      <c r="B943" t="s">
        <v>1270</v>
      </c>
      <c r="C943" t="s">
        <v>1271</v>
      </c>
      <c r="D943">
        <v>83</v>
      </c>
      <c r="E943">
        <v>407</v>
      </c>
      <c r="F943">
        <f t="shared" si="14"/>
        <v>12</v>
      </c>
      <c r="G943" t="str">
        <f>STANDINGS_SB[[#This Row],[League]]&amp;STANDINGS_SB[[#This Row],[Team]]</f>
        <v>$150 Draft Champions Feb 05 1:00 pm Lg.3656Wango Tango</v>
      </c>
    </row>
    <row r="944" spans="1:7" x14ac:dyDescent="0.25">
      <c r="A944">
        <v>2531</v>
      </c>
      <c r="B944" t="s">
        <v>1275</v>
      </c>
      <c r="C944" t="s">
        <v>1271</v>
      </c>
      <c r="D944">
        <v>82</v>
      </c>
      <c r="E944">
        <v>383.5</v>
      </c>
      <c r="F944">
        <f t="shared" si="14"/>
        <v>13</v>
      </c>
      <c r="G944" t="str">
        <f>STANDINGS_SB[[#This Row],[League]]&amp;STANDINGS_SB[[#This Row],[Team]]</f>
        <v>$150 Draft Champions Feb 05 1:00 pm Lg.3656STL Cards 23</v>
      </c>
    </row>
    <row r="945" spans="1:7" x14ac:dyDescent="0.25">
      <c r="A945">
        <v>2687</v>
      </c>
      <c r="B945" t="s">
        <v>1273</v>
      </c>
      <c r="C945" t="s">
        <v>1271</v>
      </c>
      <c r="D945">
        <v>74</v>
      </c>
      <c r="E945">
        <v>227.5</v>
      </c>
      <c r="F945">
        <f t="shared" si="14"/>
        <v>14</v>
      </c>
      <c r="G945" t="str">
        <f>STANDINGS_SB[[#This Row],[League]]&amp;STANDINGS_SB[[#This Row],[Team]]</f>
        <v>$150 Draft Champions Feb 05 1:00 pm Lg.3656Team Trojak</v>
      </c>
    </row>
    <row r="946" spans="1:7" x14ac:dyDescent="0.25">
      <c r="A946">
        <v>2782</v>
      </c>
      <c r="B946" t="s">
        <v>145</v>
      </c>
      <c r="C946" t="s">
        <v>1271</v>
      </c>
      <c r="D946">
        <v>66</v>
      </c>
      <c r="E946">
        <v>123.5</v>
      </c>
      <c r="F946">
        <f t="shared" si="14"/>
        <v>15</v>
      </c>
      <c r="G946" t="str">
        <f>STANDINGS_SB[[#This Row],[League]]&amp;STANDINGS_SB[[#This Row],[Team]]</f>
        <v>$150 Draft Champions Feb 05 1:00 pm Lg.3656BugEaters</v>
      </c>
    </row>
    <row r="947" spans="1:7" x14ac:dyDescent="0.25">
      <c r="A947">
        <v>246</v>
      </c>
      <c r="B947" t="s">
        <v>1281</v>
      </c>
      <c r="C947" t="s">
        <v>1279</v>
      </c>
      <c r="D947">
        <v>161</v>
      </c>
      <c r="E947">
        <v>2669</v>
      </c>
      <c r="F947">
        <f t="shared" si="14"/>
        <v>1</v>
      </c>
      <c r="G947" t="str">
        <f>STANDINGS_SB[[#This Row],[League]]&amp;STANDINGS_SB[[#This Row],[Team]]</f>
        <v>$150 Draft Champions Feb 06 1:00 pm Lg.3658Thefanaddict &amp; Joe</v>
      </c>
    </row>
    <row r="948" spans="1:7" x14ac:dyDescent="0.25">
      <c r="A948">
        <v>250</v>
      </c>
      <c r="B948" t="s">
        <v>1284</v>
      </c>
      <c r="C948" t="s">
        <v>1279</v>
      </c>
      <c r="D948">
        <v>160</v>
      </c>
      <c r="E948">
        <v>2655.5</v>
      </c>
      <c r="F948">
        <f t="shared" si="14"/>
        <v>2</v>
      </c>
      <c r="G948" t="str">
        <f>STANDINGS_SB[[#This Row],[League]]&amp;STANDINGS_SB[[#This Row],[Team]]</f>
        <v>$150 Draft Champions Feb 06 1:00 pm Lg.3658Golden Shower</v>
      </c>
    </row>
    <row r="949" spans="1:7" x14ac:dyDescent="0.25">
      <c r="A949">
        <v>302</v>
      </c>
      <c r="B949" t="s">
        <v>498</v>
      </c>
      <c r="C949" t="s">
        <v>1279</v>
      </c>
      <c r="D949">
        <v>157</v>
      </c>
      <c r="E949">
        <v>2606</v>
      </c>
      <c r="F949">
        <f t="shared" si="14"/>
        <v>3</v>
      </c>
      <c r="G949" t="str">
        <f>STANDINGS_SB[[#This Row],[League]]&amp;STANDINGS_SB[[#This Row],[Team]]</f>
        <v>$150 Draft Champions Feb 06 1:00 pm Lg.3658Gashouse Gorillas</v>
      </c>
    </row>
    <row r="950" spans="1:7" x14ac:dyDescent="0.25">
      <c r="A950">
        <v>333</v>
      </c>
      <c r="B950" t="s">
        <v>107</v>
      </c>
      <c r="C950" t="s">
        <v>1279</v>
      </c>
      <c r="D950">
        <v>155</v>
      </c>
      <c r="E950">
        <v>2580</v>
      </c>
      <c r="F950">
        <f t="shared" si="14"/>
        <v>4</v>
      </c>
      <c r="G950" t="str">
        <f>STANDINGS_SB[[#This Row],[League]]&amp;STANDINGS_SB[[#This Row],[Team]]</f>
        <v>$150 Draft Champions Feb 06 1:00 pm Lg.3658Team Scott</v>
      </c>
    </row>
    <row r="951" spans="1:7" x14ac:dyDescent="0.25">
      <c r="A951">
        <v>864</v>
      </c>
      <c r="B951" t="s">
        <v>120</v>
      </c>
      <c r="C951" t="s">
        <v>1279</v>
      </c>
      <c r="D951">
        <v>130</v>
      </c>
      <c r="E951">
        <v>2042</v>
      </c>
      <c r="F951">
        <f t="shared" si="14"/>
        <v>5</v>
      </c>
      <c r="G951" t="str">
        <f>STANDINGS_SB[[#This Row],[League]]&amp;STANDINGS_SB[[#This Row],[Team]]</f>
        <v>$150 Draft Champions Feb 06 1:00 pm Lg.3658Green Machine</v>
      </c>
    </row>
    <row r="952" spans="1:7" x14ac:dyDescent="0.25">
      <c r="A952">
        <v>1155</v>
      </c>
      <c r="B952" t="s">
        <v>1283</v>
      </c>
      <c r="C952" t="s">
        <v>1279</v>
      </c>
      <c r="D952">
        <v>121</v>
      </c>
      <c r="E952">
        <v>1745.5</v>
      </c>
      <c r="F952">
        <f t="shared" si="14"/>
        <v>6</v>
      </c>
      <c r="G952" t="str">
        <f>STANDINGS_SB[[#This Row],[League]]&amp;STANDINGS_SB[[#This Row],[Team]]</f>
        <v>$150 Draft Champions Feb 06 1:00 pm Lg.3658Bartolo Colon's FitBit 3</v>
      </c>
    </row>
    <row r="953" spans="1:7" x14ac:dyDescent="0.25">
      <c r="A953">
        <v>1223</v>
      </c>
      <c r="B953" t="s">
        <v>307</v>
      </c>
      <c r="C953" t="s">
        <v>1279</v>
      </c>
      <c r="D953">
        <v>119</v>
      </c>
      <c r="E953">
        <v>1677</v>
      </c>
      <c r="F953">
        <f t="shared" si="14"/>
        <v>7</v>
      </c>
      <c r="G953" t="str">
        <f>STANDINGS_SB[[#This Row],[League]]&amp;STANDINGS_SB[[#This Row],[Team]]</f>
        <v>$150 Draft Champions Feb 06 1:00 pm Lg.3658Famous Grouse</v>
      </c>
    </row>
    <row r="954" spans="1:7" x14ac:dyDescent="0.25">
      <c r="A954">
        <v>1307</v>
      </c>
      <c r="B954" t="s">
        <v>1286</v>
      </c>
      <c r="C954" t="s">
        <v>1279</v>
      </c>
      <c r="D954">
        <v>117</v>
      </c>
      <c r="E954">
        <v>1595.5</v>
      </c>
      <c r="F954">
        <f t="shared" si="14"/>
        <v>8</v>
      </c>
      <c r="G954" t="str">
        <f>STANDINGS_SB[[#This Row],[League]]&amp;STANDINGS_SB[[#This Row],[Team]]</f>
        <v>$150 Draft Champions Feb 06 1:00 pm Lg.3658House by Side of the Road</v>
      </c>
    </row>
    <row r="955" spans="1:7" x14ac:dyDescent="0.25">
      <c r="A955">
        <v>1623</v>
      </c>
      <c r="B955" t="s">
        <v>1287</v>
      </c>
      <c r="C955" t="s">
        <v>1279</v>
      </c>
      <c r="D955">
        <v>110</v>
      </c>
      <c r="E955">
        <v>1298</v>
      </c>
      <c r="F955">
        <f t="shared" si="14"/>
        <v>9</v>
      </c>
      <c r="G955" t="str">
        <f>STANDINGS_SB[[#This Row],[League]]&amp;STANDINGS_SB[[#This Row],[Team]]</f>
        <v>$150 Draft Champions Feb 06 1:00 pm Lg.3658Team Nichols</v>
      </c>
    </row>
    <row r="956" spans="1:7" x14ac:dyDescent="0.25">
      <c r="A956">
        <v>1742</v>
      </c>
      <c r="B956" t="s">
        <v>889</v>
      </c>
      <c r="C956" t="s">
        <v>1279</v>
      </c>
      <c r="D956">
        <v>107</v>
      </c>
      <c r="E956">
        <v>1181.5</v>
      </c>
      <c r="F956">
        <f t="shared" si="14"/>
        <v>10</v>
      </c>
      <c r="G956" t="str">
        <f>STANDINGS_SB[[#This Row],[League]]&amp;STANDINGS_SB[[#This Row],[Team]]</f>
        <v>$150 Draft Champions Feb 06 1:00 pm Lg.3658Team Thompson</v>
      </c>
    </row>
    <row r="957" spans="1:7" x14ac:dyDescent="0.25">
      <c r="A957">
        <v>1792</v>
      </c>
      <c r="B957" t="s">
        <v>1285</v>
      </c>
      <c r="C957" t="s">
        <v>1279</v>
      </c>
      <c r="D957">
        <v>105</v>
      </c>
      <c r="E957">
        <v>1118.5</v>
      </c>
      <c r="F957">
        <f t="shared" si="14"/>
        <v>11</v>
      </c>
      <c r="G957" t="str">
        <f>STANDINGS_SB[[#This Row],[League]]&amp;STANDINGS_SB[[#This Row],[Team]]</f>
        <v>$150 Draft Champions Feb 06 1:00 pm Lg.3658Jonny Parlay's</v>
      </c>
    </row>
    <row r="958" spans="1:7" x14ac:dyDescent="0.25">
      <c r="A958">
        <v>2228</v>
      </c>
      <c r="B958" t="s">
        <v>1280</v>
      </c>
      <c r="C958" t="s">
        <v>1279</v>
      </c>
      <c r="D958">
        <v>93</v>
      </c>
      <c r="E958">
        <v>682.5</v>
      </c>
      <c r="F958">
        <f t="shared" si="14"/>
        <v>12</v>
      </c>
      <c r="G958" t="str">
        <f>STANDINGS_SB[[#This Row],[League]]&amp;STANDINGS_SB[[#This Row],[Team]]</f>
        <v>$150 Draft Champions Feb 06 1:00 pm Lg.3658Long Beach Bums</v>
      </c>
    </row>
    <row r="959" spans="1:7" x14ac:dyDescent="0.25">
      <c r="A959">
        <v>2460</v>
      </c>
      <c r="B959" t="s">
        <v>7</v>
      </c>
      <c r="C959" t="s">
        <v>1279</v>
      </c>
      <c r="D959">
        <v>85</v>
      </c>
      <c r="E959">
        <v>456.5</v>
      </c>
      <c r="F959">
        <f t="shared" si="14"/>
        <v>13</v>
      </c>
      <c r="G959" t="str">
        <f>STANDINGS_SB[[#This Row],[League]]&amp;STANDINGS_SB[[#This Row],[Team]]</f>
        <v>$150 Draft Champions Feb 06 1:00 pm Lg.3658Team Miller</v>
      </c>
    </row>
    <row r="960" spans="1:7" x14ac:dyDescent="0.25">
      <c r="A960">
        <v>2674</v>
      </c>
      <c r="B960" t="s">
        <v>1282</v>
      </c>
      <c r="C960" t="s">
        <v>1279</v>
      </c>
      <c r="D960">
        <v>75</v>
      </c>
      <c r="E960">
        <v>244</v>
      </c>
      <c r="F960">
        <f t="shared" si="14"/>
        <v>14</v>
      </c>
      <c r="G960" t="str">
        <f>STANDINGS_SB[[#This Row],[League]]&amp;STANDINGS_SB[[#This Row],[Team]]</f>
        <v>$150 Draft Champions Feb 06 1:00 pm Lg.3658The Somnambulants</v>
      </c>
    </row>
    <row r="961" spans="1:7" x14ac:dyDescent="0.25">
      <c r="A961">
        <v>2804</v>
      </c>
      <c r="B961" t="s">
        <v>379</v>
      </c>
      <c r="C961" t="s">
        <v>1279</v>
      </c>
      <c r="D961">
        <v>65</v>
      </c>
      <c r="E961">
        <v>112</v>
      </c>
      <c r="F961">
        <f t="shared" si="14"/>
        <v>15</v>
      </c>
      <c r="G961" t="str">
        <f>STANDINGS_SB[[#This Row],[League]]&amp;STANDINGS_SB[[#This Row],[Team]]</f>
        <v>$150 Draft Champions Feb 06 1:00 pm Lg.3658smackers V</v>
      </c>
    </row>
    <row r="962" spans="1:7" x14ac:dyDescent="0.25">
      <c r="A962">
        <v>99</v>
      </c>
      <c r="B962" t="s">
        <v>1291</v>
      </c>
      <c r="C962" t="s">
        <v>1289</v>
      </c>
      <c r="D962">
        <v>178</v>
      </c>
      <c r="E962">
        <v>2812.5</v>
      </c>
      <c r="F962">
        <f t="shared" si="14"/>
        <v>1</v>
      </c>
      <c r="G962" t="str">
        <f>STANDINGS_SB[[#This Row],[League]]&amp;STANDINGS_SB[[#This Row],[Team]]</f>
        <v>$150 Draft Champions Feb 06 1:00 pm Lg.3665TP for my Bung-ho</v>
      </c>
    </row>
    <row r="963" spans="1:7" x14ac:dyDescent="0.25">
      <c r="A963">
        <v>393</v>
      </c>
      <c r="B963" t="s">
        <v>1295</v>
      </c>
      <c r="C963" t="s">
        <v>1289</v>
      </c>
      <c r="D963">
        <v>151</v>
      </c>
      <c r="E963">
        <v>2521</v>
      </c>
      <c r="F963">
        <f t="shared" ref="F963:F1026" si="15">IF(C963=C962,F962+1,1)</f>
        <v>2</v>
      </c>
      <c r="G963" t="str">
        <f>STANDINGS_SB[[#This Row],[League]]&amp;STANDINGS_SB[[#This Row],[Team]]</f>
        <v>$150 Draft Champions Feb 06 1:00 pm Lg.3665Shake and Bake</v>
      </c>
    </row>
    <row r="964" spans="1:7" x14ac:dyDescent="0.25">
      <c r="A964">
        <v>456</v>
      </c>
      <c r="B964" t="s">
        <v>347</v>
      </c>
      <c r="C964" t="s">
        <v>1289</v>
      </c>
      <c r="D964">
        <v>148</v>
      </c>
      <c r="E964">
        <v>2454.5</v>
      </c>
      <c r="F964">
        <f t="shared" si="15"/>
        <v>3</v>
      </c>
      <c r="G964" t="str">
        <f>STANDINGS_SB[[#This Row],[League]]&amp;STANDINGS_SB[[#This Row],[Team]]</f>
        <v>$150 Draft Champions Feb 06 1:00 pm Lg.3665Plati-puses</v>
      </c>
    </row>
    <row r="965" spans="1:7" x14ac:dyDescent="0.25">
      <c r="A965">
        <v>830</v>
      </c>
      <c r="B965" t="s">
        <v>490</v>
      </c>
      <c r="C965" t="s">
        <v>1289</v>
      </c>
      <c r="D965">
        <v>131</v>
      </c>
      <c r="E965">
        <v>2074.5</v>
      </c>
      <c r="F965">
        <f t="shared" si="15"/>
        <v>4</v>
      </c>
      <c r="G965" t="str">
        <f>STANDINGS_SB[[#This Row],[League]]&amp;STANDINGS_SB[[#This Row],[Team]]</f>
        <v>$150 Draft Champions Feb 06 1:00 pm Lg.3665Fox Force Five</v>
      </c>
    </row>
    <row r="966" spans="1:7" x14ac:dyDescent="0.25">
      <c r="A966">
        <v>1191</v>
      </c>
      <c r="B966" t="s">
        <v>1288</v>
      </c>
      <c r="C966" t="s">
        <v>1289</v>
      </c>
      <c r="D966">
        <v>120</v>
      </c>
      <c r="E966">
        <v>1717</v>
      </c>
      <c r="F966">
        <f t="shared" si="15"/>
        <v>5</v>
      </c>
      <c r="G966" t="str">
        <f>STANDINGS_SB[[#This Row],[League]]&amp;STANDINGS_SB[[#This Row],[Team]]</f>
        <v>$150 Draft Champions Feb 06 1:00 pm Lg.3665Peculiar Features</v>
      </c>
    </row>
    <row r="967" spans="1:7" x14ac:dyDescent="0.25">
      <c r="A967">
        <v>1206</v>
      </c>
      <c r="B967" t="s">
        <v>172</v>
      </c>
      <c r="C967" t="s">
        <v>1289</v>
      </c>
      <c r="D967">
        <v>120</v>
      </c>
      <c r="E967">
        <v>1717</v>
      </c>
      <c r="F967">
        <f t="shared" si="15"/>
        <v>6</v>
      </c>
      <c r="G967" t="str">
        <f>STANDINGS_SB[[#This Row],[League]]&amp;STANDINGS_SB[[#This Row],[Team]]</f>
        <v>$150 Draft Champions Feb 06 1:00 pm Lg.3665Wandering Wheelies</v>
      </c>
    </row>
    <row r="968" spans="1:7" x14ac:dyDescent="0.25">
      <c r="A968">
        <v>1377</v>
      </c>
      <c r="B968" t="s">
        <v>1290</v>
      </c>
      <c r="C968" t="s">
        <v>1289</v>
      </c>
      <c r="D968">
        <v>116</v>
      </c>
      <c r="E968">
        <v>1552.5</v>
      </c>
      <c r="F968">
        <f t="shared" si="15"/>
        <v>7</v>
      </c>
      <c r="G968" t="str">
        <f>STANDINGS_SB[[#This Row],[League]]&amp;STANDINGS_SB[[#This Row],[Team]]</f>
        <v>$150 Draft Champions Feb 06 1:00 pm Lg.3665What Was I Thinking</v>
      </c>
    </row>
    <row r="969" spans="1:7" x14ac:dyDescent="0.25">
      <c r="A969">
        <v>1619</v>
      </c>
      <c r="B969" t="s">
        <v>196</v>
      </c>
      <c r="C969" t="s">
        <v>1289</v>
      </c>
      <c r="D969">
        <v>110</v>
      </c>
      <c r="E969">
        <v>1298</v>
      </c>
      <c r="F969">
        <f t="shared" si="15"/>
        <v>8</v>
      </c>
      <c r="G969" t="str">
        <f>STANDINGS_SB[[#This Row],[League]]&amp;STANDINGS_SB[[#This Row],[Team]]</f>
        <v>$150 Draft Champions Feb 06 1:00 pm Lg.3665Speed Kills</v>
      </c>
    </row>
    <row r="970" spans="1:7" x14ac:dyDescent="0.25">
      <c r="A970">
        <v>1621</v>
      </c>
      <c r="B970" t="s">
        <v>1293</v>
      </c>
      <c r="C970" t="s">
        <v>1289</v>
      </c>
      <c r="D970">
        <v>110</v>
      </c>
      <c r="E970">
        <v>1298</v>
      </c>
      <c r="F970">
        <f t="shared" si="15"/>
        <v>9</v>
      </c>
      <c r="G970" t="str">
        <f>STANDINGS_SB[[#This Row],[League]]&amp;STANDINGS_SB[[#This Row],[Team]]</f>
        <v>$150 Draft Champions Feb 06 1:00 pm Lg.3665Team Camp</v>
      </c>
    </row>
    <row r="971" spans="1:7" x14ac:dyDescent="0.25">
      <c r="A971">
        <v>1655</v>
      </c>
      <c r="B971" t="s">
        <v>1294</v>
      </c>
      <c r="C971" t="s">
        <v>1289</v>
      </c>
      <c r="D971">
        <v>109</v>
      </c>
      <c r="E971">
        <v>1261.5</v>
      </c>
      <c r="F971">
        <f t="shared" si="15"/>
        <v>10</v>
      </c>
      <c r="G971" t="str">
        <f>STANDINGS_SB[[#This Row],[League]]&amp;STANDINGS_SB[[#This Row],[Team]]</f>
        <v>$150 Draft Champions Feb 06 1:00 pm Lg.3665Side Baby</v>
      </c>
    </row>
    <row r="972" spans="1:7" x14ac:dyDescent="0.25">
      <c r="A972">
        <v>1751</v>
      </c>
      <c r="B972" t="s">
        <v>1297</v>
      </c>
      <c r="C972" t="s">
        <v>1289</v>
      </c>
      <c r="D972">
        <v>106</v>
      </c>
      <c r="E972">
        <v>1149</v>
      </c>
      <c r="F972">
        <f t="shared" si="15"/>
        <v>11</v>
      </c>
      <c r="G972" t="str">
        <f>STANDINGS_SB[[#This Row],[League]]&amp;STANDINGS_SB[[#This Row],[Team]]</f>
        <v>$150 Draft Champions Feb 06 1:00 pm Lg.3665Beasts of da Bay</v>
      </c>
    </row>
    <row r="973" spans="1:7" x14ac:dyDescent="0.25">
      <c r="A973">
        <v>1857</v>
      </c>
      <c r="B973" t="s">
        <v>484</v>
      </c>
      <c r="C973" t="s">
        <v>1289</v>
      </c>
      <c r="D973">
        <v>103</v>
      </c>
      <c r="E973">
        <v>1036.5</v>
      </c>
      <c r="F973">
        <f t="shared" si="15"/>
        <v>12</v>
      </c>
      <c r="G973" t="str">
        <f>STANDINGS_SB[[#This Row],[League]]&amp;STANDINGS_SB[[#This Row],[Team]]</f>
        <v>$150 Draft Champions Feb 06 1:00 pm Lg.3665Birdsnterps</v>
      </c>
    </row>
    <row r="974" spans="1:7" x14ac:dyDescent="0.25">
      <c r="A974">
        <v>1912</v>
      </c>
      <c r="B974" t="s">
        <v>1292</v>
      </c>
      <c r="C974" t="s">
        <v>1289</v>
      </c>
      <c r="D974">
        <v>102</v>
      </c>
      <c r="E974">
        <v>993</v>
      </c>
      <c r="F974">
        <f t="shared" si="15"/>
        <v>13</v>
      </c>
      <c r="G974" t="str">
        <f>STANDINGS_SB[[#This Row],[League]]&amp;STANDINGS_SB[[#This Row],[Team]]</f>
        <v>$150 Draft Champions Feb 06 1:00 pm Lg.3665Goblins Kill</v>
      </c>
    </row>
    <row r="975" spans="1:7" x14ac:dyDescent="0.25">
      <c r="A975">
        <v>2016</v>
      </c>
      <c r="B975" t="s">
        <v>168</v>
      </c>
      <c r="C975" t="s">
        <v>1289</v>
      </c>
      <c r="D975">
        <v>99</v>
      </c>
      <c r="E975">
        <v>889.5</v>
      </c>
      <c r="F975">
        <f t="shared" si="15"/>
        <v>14</v>
      </c>
      <c r="G975" t="str">
        <f>STANDINGS_SB[[#This Row],[League]]&amp;STANDINGS_SB[[#This Row],[Team]]</f>
        <v>$150 Draft Champions Feb 06 1:00 pm Lg.3665Millertime1</v>
      </c>
    </row>
    <row r="976" spans="1:7" x14ac:dyDescent="0.25">
      <c r="A976">
        <v>2323</v>
      </c>
      <c r="B976" t="s">
        <v>1296</v>
      </c>
      <c r="C976" t="s">
        <v>1289</v>
      </c>
      <c r="D976">
        <v>90</v>
      </c>
      <c r="E976">
        <v>588.5</v>
      </c>
      <c r="F976">
        <f t="shared" si="15"/>
        <v>15</v>
      </c>
      <c r="G976" t="str">
        <f>STANDINGS_SB[[#This Row],[League]]&amp;STANDINGS_SB[[#This Row],[Team]]</f>
        <v>$150 Draft Champions Feb 06 1:00 pm Lg.3665N. Correan Nukes</v>
      </c>
    </row>
    <row r="977" spans="1:7" x14ac:dyDescent="0.25">
      <c r="A977">
        <v>9</v>
      </c>
      <c r="B977" t="s">
        <v>1302</v>
      </c>
      <c r="C977" t="s">
        <v>1299</v>
      </c>
      <c r="D977">
        <v>213</v>
      </c>
      <c r="E977">
        <v>2902.5</v>
      </c>
      <c r="F977">
        <f t="shared" si="15"/>
        <v>1</v>
      </c>
      <c r="G977" t="str">
        <f>STANDINGS_SB[[#This Row],[League]]&amp;STANDINGS_SB[[#This Row],[Team]]</f>
        <v>$150 Draft Champions Feb 07 1:00 pm Lg.3668Black Star Don</v>
      </c>
    </row>
    <row r="978" spans="1:7" x14ac:dyDescent="0.25">
      <c r="A978">
        <v>61</v>
      </c>
      <c r="B978" t="s">
        <v>1311</v>
      </c>
      <c r="C978" t="s">
        <v>1299</v>
      </c>
      <c r="D978">
        <v>186</v>
      </c>
      <c r="E978">
        <v>2849.5</v>
      </c>
      <c r="F978">
        <f t="shared" si="15"/>
        <v>2</v>
      </c>
      <c r="G978" t="str">
        <f>STANDINGS_SB[[#This Row],[League]]&amp;STANDINGS_SB[[#This Row],[Team]]</f>
        <v>$150 Draft Champions Feb 07 1:00 pm Lg.3668Hubert Sumlin</v>
      </c>
    </row>
    <row r="979" spans="1:7" x14ac:dyDescent="0.25">
      <c r="A979">
        <v>825</v>
      </c>
      <c r="B979" t="s">
        <v>1304</v>
      </c>
      <c r="C979" t="s">
        <v>1299</v>
      </c>
      <c r="D979">
        <v>131</v>
      </c>
      <c r="E979">
        <v>2074.5</v>
      </c>
      <c r="F979">
        <f t="shared" si="15"/>
        <v>3</v>
      </c>
      <c r="G979" t="str">
        <f>STANDINGS_SB[[#This Row],[League]]&amp;STANDINGS_SB[[#This Row],[Team]]</f>
        <v>$150 Draft Champions Feb 07 1:00 pm Lg.3668Dead Red</v>
      </c>
    </row>
    <row r="980" spans="1:7" x14ac:dyDescent="0.25">
      <c r="A980">
        <v>842</v>
      </c>
      <c r="B980" t="s">
        <v>1307</v>
      </c>
      <c r="C980" t="s">
        <v>1299</v>
      </c>
      <c r="D980">
        <v>131</v>
      </c>
      <c r="E980">
        <v>2074.5</v>
      </c>
      <c r="F980">
        <f t="shared" si="15"/>
        <v>4</v>
      </c>
      <c r="G980" t="str">
        <f>STANDINGS_SB[[#This Row],[League]]&amp;STANDINGS_SB[[#This Row],[Team]]</f>
        <v>$150 Draft Champions Feb 07 1:00 pm Lg.3668Team LeValley 5</v>
      </c>
    </row>
    <row r="981" spans="1:7" x14ac:dyDescent="0.25">
      <c r="A981">
        <v>893</v>
      </c>
      <c r="B981" t="s">
        <v>1309</v>
      </c>
      <c r="C981" t="s">
        <v>1299</v>
      </c>
      <c r="D981">
        <v>129</v>
      </c>
      <c r="E981">
        <v>2015</v>
      </c>
      <c r="F981">
        <f t="shared" si="15"/>
        <v>5</v>
      </c>
      <c r="G981" t="str">
        <f>STANDINGS_SB[[#This Row],[League]]&amp;STANDINGS_SB[[#This Row],[Team]]</f>
        <v>$150 Draft Champions Feb 07 1:00 pm Lg.3668Down to the wire</v>
      </c>
    </row>
    <row r="982" spans="1:7" x14ac:dyDescent="0.25">
      <c r="A982">
        <v>1025</v>
      </c>
      <c r="B982" t="s">
        <v>1306</v>
      </c>
      <c r="C982" t="s">
        <v>1299</v>
      </c>
      <c r="D982">
        <v>125</v>
      </c>
      <c r="E982">
        <v>1883</v>
      </c>
      <c r="F982">
        <f t="shared" si="15"/>
        <v>6</v>
      </c>
      <c r="G982" t="str">
        <f>STANDINGS_SB[[#This Row],[League]]&amp;STANDINGS_SB[[#This Row],[Team]]</f>
        <v>$150 Draft Champions Feb 07 1:00 pm Lg.3668Mustard Tigers</v>
      </c>
    </row>
    <row r="983" spans="1:7" x14ac:dyDescent="0.25">
      <c r="A983">
        <v>1067</v>
      </c>
      <c r="B983" t="s">
        <v>1303</v>
      </c>
      <c r="C983" t="s">
        <v>1299</v>
      </c>
      <c r="D983">
        <v>124</v>
      </c>
      <c r="E983">
        <v>1853.5</v>
      </c>
      <c r="F983">
        <f t="shared" si="15"/>
        <v>7</v>
      </c>
      <c r="G983" t="str">
        <f>STANDINGS_SB[[#This Row],[League]]&amp;STANDINGS_SB[[#This Row],[Team]]</f>
        <v>$150 Draft Champions Feb 07 1:00 pm Lg.3668Tom Selleck's Moustache</v>
      </c>
    </row>
    <row r="984" spans="1:7" x14ac:dyDescent="0.25">
      <c r="A984">
        <v>1373</v>
      </c>
      <c r="B984" t="s">
        <v>1298</v>
      </c>
      <c r="C984" t="s">
        <v>1299</v>
      </c>
      <c r="D984">
        <v>116</v>
      </c>
      <c r="E984">
        <v>1552.5</v>
      </c>
      <c r="F984">
        <f t="shared" si="15"/>
        <v>8</v>
      </c>
      <c r="G984" t="str">
        <f>STANDINGS_SB[[#This Row],[League]]&amp;STANDINGS_SB[[#This Row],[Team]]</f>
        <v>$150 Draft Champions Feb 07 1:00 pm Lg.3668Team Winhold</v>
      </c>
    </row>
    <row r="985" spans="1:7" x14ac:dyDescent="0.25">
      <c r="A985">
        <v>1402</v>
      </c>
      <c r="B985" t="s">
        <v>1312</v>
      </c>
      <c r="C985" t="s">
        <v>1299</v>
      </c>
      <c r="D985">
        <v>115</v>
      </c>
      <c r="E985">
        <v>1508.5</v>
      </c>
      <c r="F985">
        <f t="shared" si="15"/>
        <v>9</v>
      </c>
      <c r="G985" t="str">
        <f>STANDINGS_SB[[#This Row],[League]]&amp;STANDINGS_SB[[#This Row],[Team]]</f>
        <v>$150 Draft Champions Feb 07 1:00 pm Lg.3668Sasquatch</v>
      </c>
    </row>
    <row r="986" spans="1:7" x14ac:dyDescent="0.25">
      <c r="A986">
        <v>2081</v>
      </c>
      <c r="B986" t="s">
        <v>1300</v>
      </c>
      <c r="C986" t="s">
        <v>1299</v>
      </c>
      <c r="D986">
        <v>97</v>
      </c>
      <c r="E986">
        <v>820</v>
      </c>
      <c r="F986">
        <f t="shared" si="15"/>
        <v>10</v>
      </c>
      <c r="G986" t="str">
        <f>STANDINGS_SB[[#This Row],[League]]&amp;STANDINGS_SB[[#This Row],[Team]]</f>
        <v>$150 Draft Champions Feb 07 1:00 pm Lg.3668Dirka Dirka Dinger</v>
      </c>
    </row>
    <row r="987" spans="1:7" x14ac:dyDescent="0.25">
      <c r="A987">
        <v>2377</v>
      </c>
      <c r="B987" t="s">
        <v>1308</v>
      </c>
      <c r="C987" t="s">
        <v>1299</v>
      </c>
      <c r="D987">
        <v>88</v>
      </c>
      <c r="E987">
        <v>532</v>
      </c>
      <c r="F987">
        <f t="shared" si="15"/>
        <v>11</v>
      </c>
      <c r="G987" t="str">
        <f>STANDINGS_SB[[#This Row],[League]]&amp;STANDINGS_SB[[#This Row],[Team]]</f>
        <v>$150 Draft Champions Feb 07 1:00 pm Lg.3668SLAAAYER</v>
      </c>
    </row>
    <row r="988" spans="1:7" x14ac:dyDescent="0.25">
      <c r="A988">
        <v>2568</v>
      </c>
      <c r="B988" t="s">
        <v>1301</v>
      </c>
      <c r="C988" t="s">
        <v>1299</v>
      </c>
      <c r="D988">
        <v>80</v>
      </c>
      <c r="E988">
        <v>340</v>
      </c>
      <c r="F988">
        <f t="shared" si="15"/>
        <v>12</v>
      </c>
      <c r="G988" t="str">
        <f>STANDINGS_SB[[#This Row],[League]]&amp;STANDINGS_SB[[#This Row],[Team]]</f>
        <v>$150 Draft Champions Feb 07 1:00 pm Lg.3668Ithaca Bombers II</v>
      </c>
    </row>
    <row r="989" spans="1:7" x14ac:dyDescent="0.25">
      <c r="A989">
        <v>2847</v>
      </c>
      <c r="B989" t="s">
        <v>251</v>
      </c>
      <c r="C989" t="s">
        <v>1299</v>
      </c>
      <c r="D989">
        <v>61</v>
      </c>
      <c r="E989">
        <v>60</v>
      </c>
      <c r="F989">
        <f t="shared" si="15"/>
        <v>13</v>
      </c>
      <c r="G989" t="str">
        <f>STANDINGS_SB[[#This Row],[League]]&amp;STANDINGS_SB[[#This Row],[Team]]</f>
        <v>$150 Draft Champions Feb 07 1:00 pm Lg.3668Big Dickey</v>
      </c>
    </row>
    <row r="990" spans="1:7" x14ac:dyDescent="0.25">
      <c r="A990">
        <v>2875</v>
      </c>
      <c r="B990" t="s">
        <v>1310</v>
      </c>
      <c r="C990" t="s">
        <v>1299</v>
      </c>
      <c r="D990">
        <v>56</v>
      </c>
      <c r="E990">
        <v>34.5</v>
      </c>
      <c r="F990">
        <f t="shared" si="15"/>
        <v>14</v>
      </c>
      <c r="G990" t="str">
        <f>STANDINGS_SB[[#This Row],[League]]&amp;STANDINGS_SB[[#This Row],[Team]]</f>
        <v>$150 Draft Champions Feb 07 1:00 pm Lg.3668Rowsdower</v>
      </c>
    </row>
    <row r="991" spans="1:7" x14ac:dyDescent="0.25">
      <c r="A991">
        <v>2877</v>
      </c>
      <c r="B991" t="s">
        <v>1305</v>
      </c>
      <c r="C991" t="s">
        <v>1299</v>
      </c>
      <c r="D991">
        <v>56</v>
      </c>
      <c r="E991">
        <v>34.5</v>
      </c>
      <c r="F991">
        <f t="shared" si="15"/>
        <v>15</v>
      </c>
      <c r="G991" t="str">
        <f>STANDINGS_SB[[#This Row],[League]]&amp;STANDINGS_SB[[#This Row],[Team]]</f>
        <v>$150 Draft Champions Feb 07 1:00 pm Lg.3668Team Langenderfer</v>
      </c>
    </row>
    <row r="992" spans="1:7" x14ac:dyDescent="0.25">
      <c r="A992">
        <v>17</v>
      </c>
      <c r="B992" t="s">
        <v>1316</v>
      </c>
      <c r="C992" t="s">
        <v>1314</v>
      </c>
      <c r="D992">
        <v>205</v>
      </c>
      <c r="E992">
        <v>2894</v>
      </c>
      <c r="F992">
        <f t="shared" si="15"/>
        <v>1</v>
      </c>
      <c r="G992" t="str">
        <f>STANDINGS_SB[[#This Row],[League]]&amp;STANDINGS_SB[[#This Row],[Team]]</f>
        <v>$150 Draft Champions Feb 08 1:00 pm Lg.3669Filthy Nasty and Verly</v>
      </c>
    </row>
    <row r="993" spans="1:7" x14ac:dyDescent="0.25">
      <c r="A993">
        <v>71</v>
      </c>
      <c r="B993" t="s">
        <v>492</v>
      </c>
      <c r="C993" t="s">
        <v>1314</v>
      </c>
      <c r="D993">
        <v>183</v>
      </c>
      <c r="E993">
        <v>2837.5</v>
      </c>
      <c r="F993">
        <f t="shared" si="15"/>
        <v>2</v>
      </c>
      <c r="G993" t="str">
        <f>STANDINGS_SB[[#This Row],[League]]&amp;STANDINGS_SB[[#This Row],[Team]]</f>
        <v>$150 Draft Champions Feb 08 1:00 pm Lg.3669Arrickdale Warthogs</v>
      </c>
    </row>
    <row r="994" spans="1:7" x14ac:dyDescent="0.25">
      <c r="A994">
        <v>285</v>
      </c>
      <c r="B994" t="s">
        <v>1319</v>
      </c>
      <c r="C994" t="s">
        <v>1314</v>
      </c>
      <c r="D994">
        <v>158</v>
      </c>
      <c r="E994">
        <v>2622.5</v>
      </c>
      <c r="F994">
        <f t="shared" si="15"/>
        <v>3</v>
      </c>
      <c r="G994" t="str">
        <f>STANDINGS_SB[[#This Row],[League]]&amp;STANDINGS_SB[[#This Row],[Team]]</f>
        <v>$150 Draft Champions Feb 08 1:00 pm Lg.3669Inspector BABIP 101</v>
      </c>
    </row>
    <row r="995" spans="1:7" x14ac:dyDescent="0.25">
      <c r="A995">
        <v>596</v>
      </c>
      <c r="B995" t="s">
        <v>131</v>
      </c>
      <c r="C995" t="s">
        <v>1314</v>
      </c>
      <c r="D995">
        <v>140</v>
      </c>
      <c r="E995">
        <v>2310</v>
      </c>
      <c r="F995">
        <f t="shared" si="15"/>
        <v>4</v>
      </c>
      <c r="G995" t="str">
        <f>STANDINGS_SB[[#This Row],[League]]&amp;STANDINGS_SB[[#This Row],[Team]]</f>
        <v>$150 Draft Champions Feb 08 1:00 pm Lg.3669Las Vegas Blvd III</v>
      </c>
    </row>
    <row r="996" spans="1:7" x14ac:dyDescent="0.25">
      <c r="A996">
        <v>962</v>
      </c>
      <c r="B996" t="s">
        <v>1323</v>
      </c>
      <c r="C996" t="s">
        <v>1314</v>
      </c>
      <c r="D996">
        <v>127</v>
      </c>
      <c r="E996">
        <v>1957.5</v>
      </c>
      <c r="F996">
        <f t="shared" si="15"/>
        <v>5</v>
      </c>
      <c r="G996" t="str">
        <f>STANDINGS_SB[[#This Row],[League]]&amp;STANDINGS_SB[[#This Row],[Team]]</f>
        <v>$150 Draft Champions Feb 08 1:00 pm Lg.3669Team Chaloux</v>
      </c>
    </row>
    <row r="997" spans="1:7" x14ac:dyDescent="0.25">
      <c r="A997">
        <v>1059</v>
      </c>
      <c r="B997" t="s">
        <v>1321</v>
      </c>
      <c r="C997" t="s">
        <v>1314</v>
      </c>
      <c r="D997">
        <v>124</v>
      </c>
      <c r="E997">
        <v>1853.5</v>
      </c>
      <c r="F997">
        <f t="shared" si="15"/>
        <v>6</v>
      </c>
      <c r="G997" t="str">
        <f>STANDINGS_SB[[#This Row],[League]]&amp;STANDINGS_SB[[#This Row],[Team]]</f>
        <v>$150 Draft Champions Feb 08 1:00 pm Lg.3669Kissing Bandits</v>
      </c>
    </row>
    <row r="998" spans="1:7" x14ac:dyDescent="0.25">
      <c r="A998">
        <v>1732</v>
      </c>
      <c r="B998" t="s">
        <v>1320</v>
      </c>
      <c r="C998" t="s">
        <v>1314</v>
      </c>
      <c r="D998">
        <v>107</v>
      </c>
      <c r="E998">
        <v>1181.5</v>
      </c>
      <c r="F998">
        <f t="shared" si="15"/>
        <v>7</v>
      </c>
      <c r="G998" t="str">
        <f>STANDINGS_SB[[#This Row],[League]]&amp;STANDINGS_SB[[#This Row],[Team]]</f>
        <v>$150 Draft Champions Feb 08 1:00 pm Lg.3669THE TRIBE*</v>
      </c>
    </row>
    <row r="999" spans="1:7" x14ac:dyDescent="0.25">
      <c r="A999">
        <v>1812</v>
      </c>
      <c r="B999" t="s">
        <v>1322</v>
      </c>
      <c r="C999" t="s">
        <v>1314</v>
      </c>
      <c r="D999">
        <v>104</v>
      </c>
      <c r="E999">
        <v>1082.5</v>
      </c>
      <c r="F999">
        <f t="shared" si="15"/>
        <v>8</v>
      </c>
      <c r="G999" t="str">
        <f>STANDINGS_SB[[#This Row],[League]]&amp;STANDINGS_SB[[#This Row],[Team]]</f>
        <v>$150 Draft Champions Feb 08 1:00 pm Lg.3669CourageousNordicWarrior22</v>
      </c>
    </row>
    <row r="1000" spans="1:7" x14ac:dyDescent="0.25">
      <c r="A1000">
        <v>2321</v>
      </c>
      <c r="B1000" t="s">
        <v>1317</v>
      </c>
      <c r="C1000" t="s">
        <v>1314</v>
      </c>
      <c r="D1000">
        <v>90</v>
      </c>
      <c r="E1000">
        <v>588.5</v>
      </c>
      <c r="F1000">
        <f t="shared" si="15"/>
        <v>9</v>
      </c>
      <c r="G1000" t="str">
        <f>STANDINGS_SB[[#This Row],[League]]&amp;STANDINGS_SB[[#This Row],[Team]]</f>
        <v>$150 Draft Champions Feb 08 1:00 pm Lg.3669Maeda in America</v>
      </c>
    </row>
    <row r="1001" spans="1:7" x14ac:dyDescent="0.25">
      <c r="A1001">
        <v>2389</v>
      </c>
      <c r="B1001" t="s">
        <v>1325</v>
      </c>
      <c r="C1001" t="s">
        <v>1314</v>
      </c>
      <c r="D1001">
        <v>88</v>
      </c>
      <c r="E1001">
        <v>532</v>
      </c>
      <c r="F1001">
        <f t="shared" si="15"/>
        <v>10</v>
      </c>
      <c r="G1001" t="str">
        <f>STANDINGS_SB[[#This Row],[League]]&amp;STANDINGS_SB[[#This Row],[Team]]</f>
        <v>$150 Draft Champions Feb 08 1:00 pm Lg.3669Todd Packer</v>
      </c>
    </row>
    <row r="1002" spans="1:7" x14ac:dyDescent="0.25">
      <c r="A1002">
        <v>2407</v>
      </c>
      <c r="B1002" t="s">
        <v>1318</v>
      </c>
      <c r="C1002" t="s">
        <v>1314</v>
      </c>
      <c r="D1002">
        <v>87</v>
      </c>
      <c r="E1002">
        <v>508.5</v>
      </c>
      <c r="F1002">
        <f t="shared" si="15"/>
        <v>11</v>
      </c>
      <c r="G1002" t="str">
        <f>STANDINGS_SB[[#This Row],[League]]&amp;STANDINGS_SB[[#This Row],[Team]]</f>
        <v>$150 Draft Champions Feb 08 1:00 pm Lg.3669Team MCHUGH</v>
      </c>
    </row>
    <row r="1003" spans="1:7" x14ac:dyDescent="0.25">
      <c r="A1003">
        <v>2488</v>
      </c>
      <c r="B1003" t="s">
        <v>701</v>
      </c>
      <c r="C1003" t="s">
        <v>1314</v>
      </c>
      <c r="D1003">
        <v>84</v>
      </c>
      <c r="E1003">
        <v>429.5</v>
      </c>
      <c r="F1003">
        <f t="shared" si="15"/>
        <v>12</v>
      </c>
      <c r="G1003" t="str">
        <f>STANDINGS_SB[[#This Row],[League]]&amp;STANDINGS_SB[[#This Row],[Team]]</f>
        <v>$150 Draft Champions Feb 08 1:00 pm Lg.3669Team Shepherd</v>
      </c>
    </row>
    <row r="1004" spans="1:7" x14ac:dyDescent="0.25">
      <c r="A1004">
        <v>2552</v>
      </c>
      <c r="B1004" t="s">
        <v>1324</v>
      </c>
      <c r="C1004" t="s">
        <v>1314</v>
      </c>
      <c r="D1004">
        <v>81</v>
      </c>
      <c r="E1004">
        <v>360</v>
      </c>
      <c r="F1004">
        <f t="shared" si="15"/>
        <v>13</v>
      </c>
      <c r="G1004" t="str">
        <f>STANDINGS_SB[[#This Row],[League]]&amp;STANDINGS_SB[[#This Row],[Team]]</f>
        <v>$150 Draft Champions Feb 08 1:00 pm Lg.3669StoolPigeon</v>
      </c>
    </row>
    <row r="1005" spans="1:7" x14ac:dyDescent="0.25">
      <c r="A1005">
        <v>2565</v>
      </c>
      <c r="B1005" t="s">
        <v>1313</v>
      </c>
      <c r="C1005" t="s">
        <v>1314</v>
      </c>
      <c r="D1005">
        <v>80</v>
      </c>
      <c r="E1005">
        <v>340</v>
      </c>
      <c r="F1005">
        <f t="shared" si="15"/>
        <v>14</v>
      </c>
      <c r="G1005" t="str">
        <f>STANDINGS_SB[[#This Row],[League]]&amp;STANDINGS_SB[[#This Row],[Team]]</f>
        <v>$150 Draft Champions Feb 08 1:00 pm Lg.3669Dynamic Duo</v>
      </c>
    </row>
    <row r="1006" spans="1:7" x14ac:dyDescent="0.25">
      <c r="A1006">
        <v>2691</v>
      </c>
      <c r="B1006" t="s">
        <v>1315</v>
      </c>
      <c r="C1006" t="s">
        <v>1314</v>
      </c>
      <c r="D1006">
        <v>74</v>
      </c>
      <c r="E1006">
        <v>227.5</v>
      </c>
      <c r="F1006">
        <f t="shared" si="15"/>
        <v>15</v>
      </c>
      <c r="G1006" t="str">
        <f>STANDINGS_SB[[#This Row],[League]]&amp;STANDINGS_SB[[#This Row],[Team]]</f>
        <v>$150 Draft Champions Feb 08 1:00 pm Lg.3669team osborne</v>
      </c>
    </row>
    <row r="1007" spans="1:7" x14ac:dyDescent="0.25">
      <c r="A1007">
        <v>252</v>
      </c>
      <c r="B1007" t="s">
        <v>1329</v>
      </c>
      <c r="C1007" t="s">
        <v>1327</v>
      </c>
      <c r="D1007">
        <v>160</v>
      </c>
      <c r="E1007">
        <v>2655.5</v>
      </c>
      <c r="F1007">
        <f t="shared" si="15"/>
        <v>1</v>
      </c>
      <c r="G1007" t="str">
        <f>STANDINGS_SB[[#This Row],[League]]&amp;STANDINGS_SB[[#This Row],[Team]]</f>
        <v>$150 Draft Champions Feb 08 1:00 pm Lg.3671Junior Wells</v>
      </c>
    </row>
    <row r="1008" spans="1:7" x14ac:dyDescent="0.25">
      <c r="A1008">
        <v>426</v>
      </c>
      <c r="B1008" t="s">
        <v>265</v>
      </c>
      <c r="C1008" t="s">
        <v>1327</v>
      </c>
      <c r="D1008">
        <v>149</v>
      </c>
      <c r="E1008">
        <v>2479</v>
      </c>
      <c r="F1008">
        <f t="shared" si="15"/>
        <v>2</v>
      </c>
      <c r="G1008" t="str">
        <f>STANDINGS_SB[[#This Row],[League]]&amp;STANDINGS_SB[[#This Row],[Team]]</f>
        <v>$150 Draft Champions Feb 08 1:00 pm Lg.3671Dick Poles Staff</v>
      </c>
    </row>
    <row r="1009" spans="1:7" x14ac:dyDescent="0.25">
      <c r="A1009">
        <v>644</v>
      </c>
      <c r="B1009" t="s">
        <v>1326</v>
      </c>
      <c r="C1009" t="s">
        <v>1327</v>
      </c>
      <c r="D1009">
        <v>138</v>
      </c>
      <c r="E1009">
        <v>2265.5</v>
      </c>
      <c r="F1009">
        <f t="shared" si="15"/>
        <v>3</v>
      </c>
      <c r="G1009" t="str">
        <f>STANDINGS_SB[[#This Row],[League]]&amp;STANDINGS_SB[[#This Row],[Team]]</f>
        <v>$150 Draft Champions Feb 08 1:00 pm Lg.3671Magic Jacks</v>
      </c>
    </row>
    <row r="1010" spans="1:7" x14ac:dyDescent="0.25">
      <c r="A1010">
        <v>721</v>
      </c>
      <c r="B1010" t="s">
        <v>1330</v>
      </c>
      <c r="C1010" t="s">
        <v>1327</v>
      </c>
      <c r="D1010">
        <v>135</v>
      </c>
      <c r="E1010">
        <v>2199.5</v>
      </c>
      <c r="F1010">
        <f t="shared" si="15"/>
        <v>4</v>
      </c>
      <c r="G1010" t="str">
        <f>STANDINGS_SB[[#This Row],[League]]&amp;STANDINGS_SB[[#This Row],[Team]]</f>
        <v>$150 Draft Champions Feb 08 1:00 pm Lg.3671Team palazzo</v>
      </c>
    </row>
    <row r="1011" spans="1:7" x14ac:dyDescent="0.25">
      <c r="A1011">
        <v>858</v>
      </c>
      <c r="B1011" t="s">
        <v>1333</v>
      </c>
      <c r="C1011" t="s">
        <v>1327</v>
      </c>
      <c r="D1011">
        <v>130</v>
      </c>
      <c r="E1011">
        <v>2042</v>
      </c>
      <c r="F1011">
        <f t="shared" si="15"/>
        <v>5</v>
      </c>
      <c r="G1011" t="str">
        <f>STANDINGS_SB[[#This Row],[League]]&amp;STANDINGS_SB[[#This Row],[Team]]</f>
        <v>$150 Draft Champions Feb 08 1:00 pm Lg.3671D'Amico Fan Club</v>
      </c>
    </row>
    <row r="1012" spans="1:7" x14ac:dyDescent="0.25">
      <c r="A1012">
        <v>1098</v>
      </c>
      <c r="B1012" t="s">
        <v>1336</v>
      </c>
      <c r="C1012" t="s">
        <v>1327</v>
      </c>
      <c r="D1012">
        <v>123</v>
      </c>
      <c r="E1012">
        <v>1820</v>
      </c>
      <c r="F1012">
        <f t="shared" si="15"/>
        <v>6</v>
      </c>
      <c r="G1012" t="str">
        <f>STANDINGS_SB[[#This Row],[League]]&amp;STANDINGS_SB[[#This Row],[Team]]</f>
        <v>$150 Draft Champions Feb 08 1:00 pm Lg.3671Team Madsen</v>
      </c>
    </row>
    <row r="1013" spans="1:7" x14ac:dyDescent="0.25">
      <c r="A1013">
        <v>1174</v>
      </c>
      <c r="B1013" t="s">
        <v>1332</v>
      </c>
      <c r="C1013" t="s">
        <v>1327</v>
      </c>
      <c r="D1013">
        <v>121</v>
      </c>
      <c r="E1013">
        <v>1745.5</v>
      </c>
      <c r="F1013">
        <f t="shared" si="15"/>
        <v>7</v>
      </c>
      <c r="G1013" t="str">
        <f>STANDINGS_SB[[#This Row],[League]]&amp;STANDINGS_SB[[#This Row],[Team]]</f>
        <v>$150 Draft Champions Feb 08 1:00 pm Lg.3671Truckers Inc</v>
      </c>
    </row>
    <row r="1014" spans="1:7" x14ac:dyDescent="0.25">
      <c r="A1014">
        <v>1342</v>
      </c>
      <c r="B1014" t="s">
        <v>1328</v>
      </c>
      <c r="C1014" t="s">
        <v>1327</v>
      </c>
      <c r="D1014">
        <v>116</v>
      </c>
      <c r="E1014">
        <v>1552.5</v>
      </c>
      <c r="F1014">
        <f t="shared" si="15"/>
        <v>8</v>
      </c>
      <c r="G1014" t="str">
        <f>STANDINGS_SB[[#This Row],[League]]&amp;STANDINGS_SB[[#This Row],[Team]]</f>
        <v>$150 Draft Champions Feb 08 1:00 pm Lg.3671Bavaro DC 2</v>
      </c>
    </row>
    <row r="1015" spans="1:7" x14ac:dyDescent="0.25">
      <c r="A1015">
        <v>1627</v>
      </c>
      <c r="B1015" t="s">
        <v>102</v>
      </c>
      <c r="C1015" t="s">
        <v>1327</v>
      </c>
      <c r="D1015">
        <v>110</v>
      </c>
      <c r="E1015">
        <v>1298</v>
      </c>
      <c r="F1015">
        <f t="shared" si="15"/>
        <v>9</v>
      </c>
      <c r="G1015" t="str">
        <f>STANDINGS_SB[[#This Row],[League]]&amp;STANDINGS_SB[[#This Row],[Team]]</f>
        <v>$150 Draft Champions Feb 08 1:00 pm Lg.3671The Croneys</v>
      </c>
    </row>
    <row r="1016" spans="1:7" x14ac:dyDescent="0.25">
      <c r="A1016">
        <v>1671</v>
      </c>
      <c r="B1016" t="s">
        <v>1334</v>
      </c>
      <c r="C1016" t="s">
        <v>1327</v>
      </c>
      <c r="D1016">
        <v>108</v>
      </c>
      <c r="E1016">
        <v>1223</v>
      </c>
      <c r="F1016">
        <f t="shared" si="15"/>
        <v>10</v>
      </c>
      <c r="G1016" t="str">
        <f>STANDINGS_SB[[#This Row],[League]]&amp;STANDINGS_SB[[#This Row],[Team]]</f>
        <v>$150 Draft Champions Feb 08 1:00 pm Lg.3671Chico Lind's Hermanos - DC 73</v>
      </c>
    </row>
    <row r="1017" spans="1:7" x14ac:dyDescent="0.25">
      <c r="A1017">
        <v>1698</v>
      </c>
      <c r="B1017" t="s">
        <v>286</v>
      </c>
      <c r="C1017" t="s">
        <v>1327</v>
      </c>
      <c r="D1017">
        <v>108</v>
      </c>
      <c r="E1017">
        <v>1223</v>
      </c>
      <c r="F1017">
        <f t="shared" si="15"/>
        <v>11</v>
      </c>
      <c r="G1017" t="str">
        <f>STANDINGS_SB[[#This Row],[League]]&amp;STANDINGS_SB[[#This Row],[Team]]</f>
        <v>$150 Draft Champions Feb 08 1:00 pm Lg.3671Team Williams</v>
      </c>
    </row>
    <row r="1018" spans="1:7" x14ac:dyDescent="0.25">
      <c r="A1018">
        <v>1942</v>
      </c>
      <c r="B1018" t="s">
        <v>1331</v>
      </c>
      <c r="C1018" t="s">
        <v>1327</v>
      </c>
      <c r="D1018">
        <v>101</v>
      </c>
      <c r="E1018">
        <v>962</v>
      </c>
      <c r="F1018">
        <f t="shared" si="15"/>
        <v>12</v>
      </c>
      <c r="G1018" t="str">
        <f>STANDINGS_SB[[#This Row],[League]]&amp;STANDINGS_SB[[#This Row],[Team]]</f>
        <v>$150 Draft Champions Feb 08 1:00 pm Lg.3671Forever Draft 4</v>
      </c>
    </row>
    <row r="1019" spans="1:7" x14ac:dyDescent="0.25">
      <c r="A1019">
        <v>2383</v>
      </c>
      <c r="B1019" t="s">
        <v>1187</v>
      </c>
      <c r="C1019" t="s">
        <v>1327</v>
      </c>
      <c r="D1019">
        <v>88</v>
      </c>
      <c r="E1019">
        <v>532</v>
      </c>
      <c r="F1019">
        <f t="shared" si="15"/>
        <v>13</v>
      </c>
      <c r="G1019" t="str">
        <f>STANDINGS_SB[[#This Row],[League]]&amp;STANDINGS_SB[[#This Row],[Team]]</f>
        <v>$150 Draft Champions Feb 08 1:00 pm Lg.3671Team Murphy</v>
      </c>
    </row>
    <row r="1020" spans="1:7" x14ac:dyDescent="0.25">
      <c r="A1020">
        <v>2562</v>
      </c>
      <c r="B1020" t="s">
        <v>1335</v>
      </c>
      <c r="C1020" t="s">
        <v>1327</v>
      </c>
      <c r="D1020">
        <v>81</v>
      </c>
      <c r="E1020">
        <v>360</v>
      </c>
      <c r="F1020">
        <f t="shared" si="15"/>
        <v>14</v>
      </c>
      <c r="G1020" t="str">
        <f>STANDINGS_SB[[#This Row],[League]]&amp;STANDINGS_SB[[#This Row],[Team]]</f>
        <v>$150 Draft Champions Feb 08 1:00 pm Lg.3671sLim picKens1</v>
      </c>
    </row>
    <row r="1021" spans="1:7" x14ac:dyDescent="0.25">
      <c r="A1021">
        <v>2899</v>
      </c>
      <c r="B1021" t="s">
        <v>1337</v>
      </c>
      <c r="C1021" t="s">
        <v>1327</v>
      </c>
      <c r="D1021">
        <v>46</v>
      </c>
      <c r="E1021">
        <v>11</v>
      </c>
      <c r="F1021">
        <f t="shared" si="15"/>
        <v>15</v>
      </c>
      <c r="G1021" t="str">
        <f>STANDINGS_SB[[#This Row],[League]]&amp;STANDINGS_SB[[#This Row],[Team]]</f>
        <v>$150 Draft Champions Feb 08 1:00 pm Lg.3671BADLANDERS</v>
      </c>
    </row>
    <row r="1022" spans="1:7" x14ac:dyDescent="0.25">
      <c r="A1022">
        <v>108</v>
      </c>
      <c r="B1022" t="s">
        <v>1338</v>
      </c>
      <c r="C1022" t="s">
        <v>1339</v>
      </c>
      <c r="D1022">
        <v>176</v>
      </c>
      <c r="E1022">
        <v>2800.5</v>
      </c>
      <c r="F1022">
        <f t="shared" si="15"/>
        <v>1</v>
      </c>
      <c r="G1022" t="str">
        <f>STANDINGS_SB[[#This Row],[League]]&amp;STANDINGS_SB[[#This Row],[Team]]</f>
        <v>$150 Draft Champions Feb 09 1:00 pm Lg.3672Bambino's Guacamole</v>
      </c>
    </row>
    <row r="1023" spans="1:7" x14ac:dyDescent="0.25">
      <c r="A1023">
        <v>185</v>
      </c>
      <c r="B1023" t="s">
        <v>1346</v>
      </c>
      <c r="C1023" t="s">
        <v>1339</v>
      </c>
      <c r="D1023">
        <v>166</v>
      </c>
      <c r="E1023">
        <v>2727</v>
      </c>
      <c r="F1023">
        <f t="shared" si="15"/>
        <v>2</v>
      </c>
      <c r="G1023" t="str">
        <f>STANDINGS_SB[[#This Row],[League]]&amp;STANDINGS_SB[[#This Row],[Team]]</f>
        <v>$150 Draft Champions Feb 09 1:00 pm Lg.3672THE BOMB SQUAD</v>
      </c>
    </row>
    <row r="1024" spans="1:7" x14ac:dyDescent="0.25">
      <c r="A1024">
        <v>206</v>
      </c>
      <c r="B1024" t="s">
        <v>184</v>
      </c>
      <c r="C1024" t="s">
        <v>1339</v>
      </c>
      <c r="D1024">
        <v>164</v>
      </c>
      <c r="E1024">
        <v>2705</v>
      </c>
      <c r="F1024">
        <f t="shared" si="15"/>
        <v>3</v>
      </c>
      <c r="G1024" t="str">
        <f>STANDINGS_SB[[#This Row],[League]]&amp;STANDINGS_SB[[#This Row],[Team]]</f>
        <v>$150 Draft Champions Feb 09 1:00 pm Lg.3672Elks Baby Elks</v>
      </c>
    </row>
    <row r="1025" spans="1:7" x14ac:dyDescent="0.25">
      <c r="A1025">
        <v>221</v>
      </c>
      <c r="B1025" t="s">
        <v>1341</v>
      </c>
      <c r="C1025" t="s">
        <v>1339</v>
      </c>
      <c r="D1025">
        <v>163</v>
      </c>
      <c r="E1025">
        <v>2694.5</v>
      </c>
      <c r="F1025">
        <f t="shared" si="15"/>
        <v>4</v>
      </c>
      <c r="G1025" t="str">
        <f>STANDINGS_SB[[#This Row],[League]]&amp;STANDINGS_SB[[#This Row],[Team]]</f>
        <v>$150 Draft Champions Feb 09 1:00 pm Lg.3672javacup</v>
      </c>
    </row>
    <row r="1026" spans="1:7" x14ac:dyDescent="0.25">
      <c r="A1026">
        <v>613</v>
      </c>
      <c r="B1026" t="s">
        <v>11</v>
      </c>
      <c r="C1026" t="s">
        <v>1339</v>
      </c>
      <c r="D1026">
        <v>139</v>
      </c>
      <c r="E1026">
        <v>2288</v>
      </c>
      <c r="F1026">
        <f t="shared" si="15"/>
        <v>5</v>
      </c>
      <c r="G1026" t="str">
        <f>STANDINGS_SB[[#This Row],[League]]&amp;STANDINGS_SB[[#This Row],[Team]]</f>
        <v>$150 Draft Champions Feb 09 1:00 pm Lg.3672CRACKERJAX</v>
      </c>
    </row>
    <row r="1027" spans="1:7" x14ac:dyDescent="0.25">
      <c r="A1027">
        <v>797</v>
      </c>
      <c r="B1027" t="s">
        <v>1344</v>
      </c>
      <c r="C1027" t="s">
        <v>1339</v>
      </c>
      <c r="D1027">
        <v>132</v>
      </c>
      <c r="E1027">
        <v>2104</v>
      </c>
      <c r="F1027">
        <f t="shared" ref="F1027:F1090" si="16">IF(C1027=C1026,F1026+1,1)</f>
        <v>6</v>
      </c>
      <c r="G1027" t="str">
        <f>STANDINGS_SB[[#This Row],[League]]&amp;STANDINGS_SB[[#This Row],[Team]]</f>
        <v>$150 Draft Champions Feb 09 1:00 pm Lg.3672All Braun No Brains</v>
      </c>
    </row>
    <row r="1028" spans="1:7" x14ac:dyDescent="0.25">
      <c r="A1028">
        <v>1508</v>
      </c>
      <c r="B1028" t="s">
        <v>1340</v>
      </c>
      <c r="C1028" t="s">
        <v>1339</v>
      </c>
      <c r="D1028">
        <v>112</v>
      </c>
      <c r="E1028">
        <v>1387</v>
      </c>
      <c r="F1028">
        <f t="shared" si="16"/>
        <v>7</v>
      </c>
      <c r="G1028" t="str">
        <f>STANDINGS_SB[[#This Row],[League]]&amp;STANDINGS_SB[[#This Row],[Team]]</f>
        <v>$150 Draft Champions Feb 09 1:00 pm Lg.3672Abo's Wabos</v>
      </c>
    </row>
    <row r="1029" spans="1:7" x14ac:dyDescent="0.25">
      <c r="A1029">
        <v>1810</v>
      </c>
      <c r="B1029" t="s">
        <v>1349</v>
      </c>
      <c r="C1029" t="s">
        <v>1339</v>
      </c>
      <c r="D1029">
        <v>104</v>
      </c>
      <c r="E1029">
        <v>1082.5</v>
      </c>
      <c r="F1029">
        <f t="shared" si="16"/>
        <v>8</v>
      </c>
      <c r="G1029" t="str">
        <f>STANDINGS_SB[[#This Row],[League]]&amp;STANDINGS_SB[[#This Row],[Team]]</f>
        <v>$150 Draft Champions Feb 09 1:00 pm Lg.3672Cary Boogie Nights</v>
      </c>
    </row>
    <row r="1030" spans="1:7" x14ac:dyDescent="0.25">
      <c r="A1030">
        <v>1844</v>
      </c>
      <c r="B1030" t="s">
        <v>1345</v>
      </c>
      <c r="C1030" t="s">
        <v>1339</v>
      </c>
      <c r="D1030">
        <v>104</v>
      </c>
      <c r="E1030">
        <v>1082.5</v>
      </c>
      <c r="F1030">
        <f t="shared" si="16"/>
        <v>9</v>
      </c>
      <c r="G1030" t="str">
        <f>STANDINGS_SB[[#This Row],[League]]&amp;STANDINGS_SB[[#This Row],[Team]]</f>
        <v>$150 Draft Champions Feb 09 1:00 pm Lg.3672This Dingo Ate Your Baby</v>
      </c>
    </row>
    <row r="1031" spans="1:7" x14ac:dyDescent="0.25">
      <c r="A1031">
        <v>2085</v>
      </c>
      <c r="B1031" t="s">
        <v>1343</v>
      </c>
      <c r="C1031" t="s">
        <v>1339</v>
      </c>
      <c r="D1031">
        <v>97</v>
      </c>
      <c r="E1031">
        <v>820</v>
      </c>
      <c r="F1031">
        <f t="shared" si="16"/>
        <v>10</v>
      </c>
      <c r="G1031" t="str">
        <f>STANDINGS_SB[[#This Row],[League]]&amp;STANDINGS_SB[[#This Row],[Team]]</f>
        <v>$150 Draft Champions Feb 09 1:00 pm Lg.3672Howard's Homers</v>
      </c>
    </row>
    <row r="1032" spans="1:7" x14ac:dyDescent="0.25">
      <c r="A1032">
        <v>2128</v>
      </c>
      <c r="B1032" t="s">
        <v>175</v>
      </c>
      <c r="C1032" t="s">
        <v>1339</v>
      </c>
      <c r="D1032">
        <v>96</v>
      </c>
      <c r="E1032">
        <v>784</v>
      </c>
      <c r="F1032">
        <f t="shared" si="16"/>
        <v>11</v>
      </c>
      <c r="G1032" t="str">
        <f>STANDINGS_SB[[#This Row],[League]]&amp;STANDINGS_SB[[#This Row],[Team]]</f>
        <v>$150 Draft Champions Feb 09 1:00 pm Lg.3672MFF Inc.</v>
      </c>
    </row>
    <row r="1033" spans="1:7" x14ac:dyDescent="0.25">
      <c r="A1033">
        <v>2468</v>
      </c>
      <c r="B1033" t="s">
        <v>1348</v>
      </c>
      <c r="C1033" t="s">
        <v>1339</v>
      </c>
      <c r="D1033">
        <v>85</v>
      </c>
      <c r="E1033">
        <v>456.5</v>
      </c>
      <c r="F1033">
        <f t="shared" si="16"/>
        <v>12</v>
      </c>
      <c r="G1033" t="str">
        <f>STANDINGS_SB[[#This Row],[League]]&amp;STANDINGS_SB[[#This Row],[Team]]</f>
        <v>$150 Draft Champions Feb 09 1:00 pm Lg.3672When Puigs Fly</v>
      </c>
    </row>
    <row r="1034" spans="1:7" x14ac:dyDescent="0.25">
      <c r="A1034">
        <v>2822</v>
      </c>
      <c r="B1034" t="s">
        <v>1347</v>
      </c>
      <c r="C1034" t="s">
        <v>1339</v>
      </c>
      <c r="D1034">
        <v>63</v>
      </c>
      <c r="E1034">
        <v>85.5</v>
      </c>
      <c r="F1034">
        <f t="shared" si="16"/>
        <v>13</v>
      </c>
      <c r="G1034" t="str">
        <f>STANDINGS_SB[[#This Row],[League]]&amp;STANDINGS_SB[[#This Row],[Team]]</f>
        <v>$150 Draft Champions Feb 09 1:00 pm Lg.3672Hickory Hurricanes</v>
      </c>
    </row>
    <row r="1035" spans="1:7" x14ac:dyDescent="0.25">
      <c r="A1035">
        <v>2834</v>
      </c>
      <c r="B1035" t="s">
        <v>167</v>
      </c>
      <c r="C1035" t="s">
        <v>1339</v>
      </c>
      <c r="D1035">
        <v>62</v>
      </c>
      <c r="E1035">
        <v>72</v>
      </c>
      <c r="F1035">
        <f t="shared" si="16"/>
        <v>14</v>
      </c>
      <c r="G1035" t="str">
        <f>STANDINGS_SB[[#This Row],[League]]&amp;STANDINGS_SB[[#This Row],[Team]]</f>
        <v>$150 Draft Champions Feb 09 1:00 pm Lg.3672Dillholes</v>
      </c>
    </row>
    <row r="1036" spans="1:7" x14ac:dyDescent="0.25">
      <c r="A1036">
        <v>2859</v>
      </c>
      <c r="B1036" t="s">
        <v>1342</v>
      </c>
      <c r="C1036" t="s">
        <v>1339</v>
      </c>
      <c r="D1036">
        <v>59</v>
      </c>
      <c r="E1036">
        <v>51.5</v>
      </c>
      <c r="F1036">
        <f t="shared" si="16"/>
        <v>15</v>
      </c>
      <c r="G1036" t="str">
        <f>STANDINGS_SB[[#This Row],[League]]&amp;STANDINGS_SB[[#This Row],[Team]]</f>
        <v>$150 Draft Champions Feb 09 1:00 pm Lg.3672Dayton Raiders II</v>
      </c>
    </row>
    <row r="1037" spans="1:7" x14ac:dyDescent="0.25">
      <c r="A1037">
        <v>28</v>
      </c>
      <c r="B1037" t="s">
        <v>1355</v>
      </c>
      <c r="C1037" t="s">
        <v>1351</v>
      </c>
      <c r="D1037">
        <v>199</v>
      </c>
      <c r="E1037">
        <v>2883.5</v>
      </c>
      <c r="F1037">
        <f t="shared" si="16"/>
        <v>1</v>
      </c>
      <c r="G1037" t="str">
        <f>STANDINGS_SB[[#This Row],[League]]&amp;STANDINGS_SB[[#This Row],[Team]]</f>
        <v>$150 Draft Champions Feb 09 1:00 pm Lg.3675deadmoneyF</v>
      </c>
    </row>
    <row r="1038" spans="1:7" x14ac:dyDescent="0.25">
      <c r="A1038">
        <v>530</v>
      </c>
      <c r="B1038" t="s">
        <v>534</v>
      </c>
      <c r="C1038" t="s">
        <v>1351</v>
      </c>
      <c r="D1038">
        <v>144</v>
      </c>
      <c r="E1038">
        <v>2380</v>
      </c>
      <c r="F1038">
        <f t="shared" si="16"/>
        <v>2</v>
      </c>
      <c r="G1038" t="str">
        <f>STANDINGS_SB[[#This Row],[League]]&amp;STANDINGS_SB[[#This Row],[Team]]</f>
        <v>$150 Draft Champions Feb 09 1:00 pm Lg.3675Light Tower Power</v>
      </c>
    </row>
    <row r="1039" spans="1:7" x14ac:dyDescent="0.25">
      <c r="A1039">
        <v>1053</v>
      </c>
      <c r="B1039" t="s">
        <v>536</v>
      </c>
      <c r="C1039" t="s">
        <v>1351</v>
      </c>
      <c r="D1039">
        <v>124</v>
      </c>
      <c r="E1039">
        <v>1853.5</v>
      </c>
      <c r="F1039">
        <f t="shared" si="16"/>
        <v>3</v>
      </c>
      <c r="G1039" t="str">
        <f>STANDINGS_SB[[#This Row],[League]]&amp;STANDINGS_SB[[#This Row],[Team]]</f>
        <v>$150 Draft Champions Feb 09 1:00 pm Lg.3675Fanton of the Opera</v>
      </c>
    </row>
    <row r="1040" spans="1:7" x14ac:dyDescent="0.25">
      <c r="A1040">
        <v>1147</v>
      </c>
      <c r="B1040" t="s">
        <v>1350</v>
      </c>
      <c r="C1040" t="s">
        <v>1351</v>
      </c>
      <c r="D1040">
        <v>122</v>
      </c>
      <c r="E1040">
        <v>1779</v>
      </c>
      <c r="F1040">
        <f t="shared" si="16"/>
        <v>4</v>
      </c>
      <c r="G1040" t="str">
        <f>STANDINGS_SB[[#This Row],[League]]&amp;STANDINGS_SB[[#This Row],[Team]]</f>
        <v>$150 Draft Champions Feb 09 1:00 pm Lg.3675Team Dorrian</v>
      </c>
    </row>
    <row r="1041" spans="1:7" x14ac:dyDescent="0.25">
      <c r="A1041">
        <v>1195</v>
      </c>
      <c r="B1041" t="s">
        <v>1353</v>
      </c>
      <c r="C1041" t="s">
        <v>1351</v>
      </c>
      <c r="D1041">
        <v>120</v>
      </c>
      <c r="E1041">
        <v>1717</v>
      </c>
      <c r="F1041">
        <f t="shared" si="16"/>
        <v>5</v>
      </c>
      <c r="G1041" t="str">
        <f>STANDINGS_SB[[#This Row],[League]]&amp;STANDINGS_SB[[#This Row],[Team]]</f>
        <v>$150 Draft Champions Feb 09 1:00 pm Lg.3675Team Cook</v>
      </c>
    </row>
    <row r="1042" spans="1:7" x14ac:dyDescent="0.25">
      <c r="A1042">
        <v>1231</v>
      </c>
      <c r="B1042" t="s">
        <v>1354</v>
      </c>
      <c r="C1042" t="s">
        <v>1351</v>
      </c>
      <c r="D1042">
        <v>119</v>
      </c>
      <c r="E1042">
        <v>1677</v>
      </c>
      <c r="F1042">
        <f t="shared" si="16"/>
        <v>6</v>
      </c>
      <c r="G1042" t="str">
        <f>STANDINGS_SB[[#This Row],[League]]&amp;STANDINGS_SB[[#This Row],[Team]]</f>
        <v>$150 Draft Champions Feb 09 1:00 pm Lg.3675Ithaca Bombers III</v>
      </c>
    </row>
    <row r="1043" spans="1:7" x14ac:dyDescent="0.25">
      <c r="A1043">
        <v>1291</v>
      </c>
      <c r="B1043" t="s">
        <v>340</v>
      </c>
      <c r="C1043" t="s">
        <v>1351</v>
      </c>
      <c r="D1043">
        <v>118</v>
      </c>
      <c r="E1043">
        <v>1635.5</v>
      </c>
      <c r="F1043">
        <f t="shared" si="16"/>
        <v>7</v>
      </c>
      <c r="G1043" t="str">
        <f>STANDINGS_SB[[#This Row],[League]]&amp;STANDINGS_SB[[#This Row],[Team]]</f>
        <v>$150 Draft Champions Feb 09 1:00 pm Lg.3675Trill 2</v>
      </c>
    </row>
    <row r="1044" spans="1:7" x14ac:dyDescent="0.25">
      <c r="A1044">
        <v>1314</v>
      </c>
      <c r="B1044" t="s">
        <v>1359</v>
      </c>
      <c r="C1044" t="s">
        <v>1351</v>
      </c>
      <c r="D1044">
        <v>117</v>
      </c>
      <c r="E1044">
        <v>1595.5</v>
      </c>
      <c r="F1044">
        <f t="shared" si="16"/>
        <v>8</v>
      </c>
      <c r="G1044" t="str">
        <f>STANDINGS_SB[[#This Row],[League]]&amp;STANDINGS_SB[[#This Row],[Team]]</f>
        <v>$150 Draft Champions Feb 09 1:00 pm Lg.3675No Glove, No Love</v>
      </c>
    </row>
    <row r="1045" spans="1:7" x14ac:dyDescent="0.25">
      <c r="A1045">
        <v>1711</v>
      </c>
      <c r="B1045" t="s">
        <v>1358</v>
      </c>
      <c r="C1045" t="s">
        <v>1351</v>
      </c>
      <c r="D1045">
        <v>107</v>
      </c>
      <c r="E1045">
        <v>1181.5</v>
      </c>
      <c r="F1045">
        <f t="shared" si="16"/>
        <v>9</v>
      </c>
      <c r="G1045" t="str">
        <f>STANDINGS_SB[[#This Row],[League]]&amp;STANDINGS_SB[[#This Row],[Team]]</f>
        <v>$150 Draft Champions Feb 09 1:00 pm Lg.36757-Line</v>
      </c>
    </row>
    <row r="1046" spans="1:7" x14ac:dyDescent="0.25">
      <c r="A1046">
        <v>2030</v>
      </c>
      <c r="B1046" t="s">
        <v>1356</v>
      </c>
      <c r="C1046" t="s">
        <v>1351</v>
      </c>
      <c r="D1046">
        <v>99</v>
      </c>
      <c r="E1046">
        <v>889.5</v>
      </c>
      <c r="F1046">
        <f t="shared" si="16"/>
        <v>10</v>
      </c>
      <c r="G1046" t="str">
        <f>STANDINGS_SB[[#This Row],[League]]&amp;STANDINGS_SB[[#This Row],[Team]]</f>
        <v>$150 Draft Champions Feb 09 1:00 pm Lg.3675Team Keene</v>
      </c>
    </row>
    <row r="1047" spans="1:7" x14ac:dyDescent="0.25">
      <c r="A1047">
        <v>2174</v>
      </c>
      <c r="B1047" t="s">
        <v>230</v>
      </c>
      <c r="C1047" t="s">
        <v>1351</v>
      </c>
      <c r="D1047">
        <v>95</v>
      </c>
      <c r="E1047">
        <v>747</v>
      </c>
      <c r="F1047">
        <f t="shared" si="16"/>
        <v>11</v>
      </c>
      <c r="G1047" t="str">
        <f>STANDINGS_SB[[#This Row],[League]]&amp;STANDINGS_SB[[#This Row],[Team]]</f>
        <v>$150 Draft Champions Feb 09 1:00 pm Lg.3675Team Hofmann</v>
      </c>
    </row>
    <row r="1048" spans="1:7" x14ac:dyDescent="0.25">
      <c r="A1048">
        <v>2284</v>
      </c>
      <c r="B1048" t="s">
        <v>1352</v>
      </c>
      <c r="C1048" t="s">
        <v>1351</v>
      </c>
      <c r="D1048">
        <v>91</v>
      </c>
      <c r="E1048">
        <v>622.5</v>
      </c>
      <c r="F1048">
        <f t="shared" si="16"/>
        <v>12</v>
      </c>
      <c r="G1048" t="str">
        <f>STANDINGS_SB[[#This Row],[League]]&amp;STANDINGS_SB[[#This Row],[Team]]</f>
        <v>$150 Draft Champions Feb 09 1:00 pm Lg.3675Jack and Jordan</v>
      </c>
    </row>
    <row r="1049" spans="1:7" x14ac:dyDescent="0.25">
      <c r="A1049">
        <v>2309</v>
      </c>
      <c r="B1049" t="s">
        <v>210</v>
      </c>
      <c r="C1049" t="s">
        <v>1351</v>
      </c>
      <c r="D1049">
        <v>90</v>
      </c>
      <c r="E1049">
        <v>588.5</v>
      </c>
      <c r="F1049">
        <f t="shared" si="16"/>
        <v>13</v>
      </c>
      <c r="G1049" t="str">
        <f>STANDINGS_SB[[#This Row],[League]]&amp;STANDINGS_SB[[#This Row],[Team]]</f>
        <v>$150 Draft Champions Feb 09 1:00 pm Lg.3675CC's Desperados</v>
      </c>
    </row>
    <row r="1050" spans="1:7" x14ac:dyDescent="0.25">
      <c r="A1050">
        <v>2504</v>
      </c>
      <c r="B1050" t="s">
        <v>1360</v>
      </c>
      <c r="C1050" t="s">
        <v>1351</v>
      </c>
      <c r="D1050">
        <v>83</v>
      </c>
      <c r="E1050">
        <v>407</v>
      </c>
      <c r="F1050">
        <f t="shared" si="16"/>
        <v>14</v>
      </c>
      <c r="G1050" t="str">
        <f>STANDINGS_SB[[#This Row],[League]]&amp;STANDINGS_SB[[#This Row],[Team]]</f>
        <v>$150 Draft Champions Feb 09 1:00 pm Lg.3675Lollygaggers DC1</v>
      </c>
    </row>
    <row r="1051" spans="1:7" x14ac:dyDescent="0.25">
      <c r="A1051">
        <v>2775</v>
      </c>
      <c r="B1051" t="s">
        <v>1357</v>
      </c>
      <c r="C1051" t="s">
        <v>1351</v>
      </c>
      <c r="D1051">
        <v>67</v>
      </c>
      <c r="E1051">
        <v>134</v>
      </c>
      <c r="F1051">
        <f t="shared" si="16"/>
        <v>15</v>
      </c>
      <c r="G1051" t="str">
        <f>STANDINGS_SB[[#This Row],[League]]&amp;STANDINGS_SB[[#This Row],[Team]]</f>
        <v>$150 Draft Champions Feb 09 1:00 pm Lg.3675BrownBear BrownBear</v>
      </c>
    </row>
    <row r="1052" spans="1:7" x14ac:dyDescent="0.25">
      <c r="A1052">
        <v>438</v>
      </c>
      <c r="B1052" t="s">
        <v>650</v>
      </c>
      <c r="C1052" t="s">
        <v>1362</v>
      </c>
      <c r="D1052">
        <v>149</v>
      </c>
      <c r="E1052">
        <v>2479</v>
      </c>
      <c r="F1052">
        <f t="shared" si="16"/>
        <v>1</v>
      </c>
      <c r="G1052" t="str">
        <f>STANDINGS_SB[[#This Row],[League]]&amp;STANDINGS_SB[[#This Row],[Team]]</f>
        <v>$150 Draft Champions Feb 10 1:00 pm Lg.3678Team Stein</v>
      </c>
    </row>
    <row r="1053" spans="1:7" x14ac:dyDescent="0.25">
      <c r="A1053">
        <v>469</v>
      </c>
      <c r="B1053" t="s">
        <v>1177</v>
      </c>
      <c r="C1053" t="s">
        <v>1362</v>
      </c>
      <c r="D1053">
        <v>148</v>
      </c>
      <c r="E1053">
        <v>2454.5</v>
      </c>
      <c r="F1053">
        <f t="shared" si="16"/>
        <v>2</v>
      </c>
      <c r="G1053" t="str">
        <f>STANDINGS_SB[[#This Row],[League]]&amp;STANDINGS_SB[[#This Row],[Team]]</f>
        <v>$150 Draft Champions Feb 10 1:00 pm Lg.3678kotex army</v>
      </c>
    </row>
    <row r="1054" spans="1:7" x14ac:dyDescent="0.25">
      <c r="A1054">
        <v>513</v>
      </c>
      <c r="B1054" t="s">
        <v>1368</v>
      </c>
      <c r="C1054" t="s">
        <v>1362</v>
      </c>
      <c r="D1054">
        <v>145</v>
      </c>
      <c r="E1054">
        <v>2399.5</v>
      </c>
      <c r="F1054">
        <f t="shared" si="16"/>
        <v>3</v>
      </c>
      <c r="G1054" t="str">
        <f>STANDINGS_SB[[#This Row],[League]]&amp;STANDINGS_SB[[#This Row],[Team]]</f>
        <v>$150 Draft Champions Feb 10 1:00 pm Lg.3678Rolling Thunder 13</v>
      </c>
    </row>
    <row r="1055" spans="1:7" x14ac:dyDescent="0.25">
      <c r="A1055">
        <v>610</v>
      </c>
      <c r="B1055" t="s">
        <v>1370</v>
      </c>
      <c r="C1055" t="s">
        <v>1362</v>
      </c>
      <c r="D1055">
        <v>140</v>
      </c>
      <c r="E1055">
        <v>2310</v>
      </c>
      <c r="F1055">
        <f t="shared" si="16"/>
        <v>4</v>
      </c>
      <c r="G1055" t="str">
        <f>STANDINGS_SB[[#This Row],[League]]&amp;STANDINGS_SB[[#This Row],[Team]]</f>
        <v>$150 Draft Champions Feb 10 1:00 pm Lg.3678The Rizard of Oz</v>
      </c>
    </row>
    <row r="1056" spans="1:7" x14ac:dyDescent="0.25">
      <c r="A1056">
        <v>660</v>
      </c>
      <c r="B1056" t="s">
        <v>1366</v>
      </c>
      <c r="C1056" t="s">
        <v>1362</v>
      </c>
      <c r="D1056">
        <v>137</v>
      </c>
      <c r="E1056">
        <v>2243.5</v>
      </c>
      <c r="F1056">
        <f t="shared" si="16"/>
        <v>5</v>
      </c>
      <c r="G1056" t="str">
        <f>STANDINGS_SB[[#This Row],[League]]&amp;STANDINGS_SB[[#This Row],[Team]]</f>
        <v>$150 Draft Champions Feb 10 1:00 pm Lg.3678Chalupa Batman 5</v>
      </c>
    </row>
    <row r="1057" spans="1:7" x14ac:dyDescent="0.25">
      <c r="A1057">
        <v>1070</v>
      </c>
      <c r="B1057" t="s">
        <v>1367</v>
      </c>
      <c r="C1057" t="s">
        <v>1362</v>
      </c>
      <c r="D1057">
        <v>124</v>
      </c>
      <c r="E1057">
        <v>1853.5</v>
      </c>
      <c r="F1057">
        <f t="shared" si="16"/>
        <v>6</v>
      </c>
      <c r="G1057" t="str">
        <f>STANDINGS_SB[[#This Row],[League]]&amp;STANDINGS_SB[[#This Row],[Team]]</f>
        <v>$150 Draft Champions Feb 10 1:00 pm Lg.3678uski4</v>
      </c>
    </row>
    <row r="1058" spans="1:7" x14ac:dyDescent="0.25">
      <c r="A1058">
        <v>1353</v>
      </c>
      <c r="B1058" t="s">
        <v>1364</v>
      </c>
      <c r="C1058" t="s">
        <v>1362</v>
      </c>
      <c r="D1058">
        <v>116</v>
      </c>
      <c r="E1058">
        <v>1552.5</v>
      </c>
      <c r="F1058">
        <f t="shared" si="16"/>
        <v>7</v>
      </c>
      <c r="G1058" t="str">
        <f>STANDINGS_SB[[#This Row],[League]]&amp;STANDINGS_SB[[#This Row],[Team]]</f>
        <v>$150 Draft Champions Feb 10 1:00 pm Lg.3678Fear the Peak</v>
      </c>
    </row>
    <row r="1059" spans="1:7" x14ac:dyDescent="0.25">
      <c r="A1059">
        <v>1462</v>
      </c>
      <c r="B1059" t="s">
        <v>1361</v>
      </c>
      <c r="C1059" t="s">
        <v>1362</v>
      </c>
      <c r="D1059">
        <v>114</v>
      </c>
      <c r="E1059">
        <v>1461</v>
      </c>
      <c r="F1059">
        <f t="shared" si="16"/>
        <v>8</v>
      </c>
      <c r="G1059" t="str">
        <f>STANDINGS_SB[[#This Row],[League]]&amp;STANDINGS_SB[[#This Row],[Team]]</f>
        <v>$150 Draft Champions Feb 10 1:00 pm Lg.3678Texas Leaguers</v>
      </c>
    </row>
    <row r="1060" spans="1:7" x14ac:dyDescent="0.25">
      <c r="A1060">
        <v>1476</v>
      </c>
      <c r="B1060" t="s">
        <v>1372</v>
      </c>
      <c r="C1060" t="s">
        <v>1362</v>
      </c>
      <c r="D1060">
        <v>113</v>
      </c>
      <c r="E1060">
        <v>1421.5</v>
      </c>
      <c r="F1060">
        <f t="shared" si="16"/>
        <v>9</v>
      </c>
      <c r="G1060" t="str">
        <f>STANDINGS_SB[[#This Row],[League]]&amp;STANDINGS_SB[[#This Row],[Team]]</f>
        <v>$150 Draft Champions Feb 10 1:00 pm Lg.3678CB &amp; Tay</v>
      </c>
    </row>
    <row r="1061" spans="1:7" x14ac:dyDescent="0.25">
      <c r="A1061">
        <v>1606</v>
      </c>
      <c r="B1061" t="s">
        <v>1371</v>
      </c>
      <c r="C1061" t="s">
        <v>1362</v>
      </c>
      <c r="D1061">
        <v>110</v>
      </c>
      <c r="E1061">
        <v>1298</v>
      </c>
      <c r="F1061">
        <f t="shared" si="16"/>
        <v>10</v>
      </c>
      <c r="G1061" t="str">
        <f>STANDINGS_SB[[#This Row],[League]]&amp;STANDINGS_SB[[#This Row],[Team]]</f>
        <v>$150 Draft Champions Feb 10 1:00 pm Lg.3678King Of The Hill</v>
      </c>
    </row>
    <row r="1062" spans="1:7" x14ac:dyDescent="0.25">
      <c r="A1062">
        <v>1643</v>
      </c>
      <c r="B1062" t="s">
        <v>1363</v>
      </c>
      <c r="C1062" t="s">
        <v>1362</v>
      </c>
      <c r="D1062">
        <v>109</v>
      </c>
      <c r="E1062">
        <v>1261.5</v>
      </c>
      <c r="F1062">
        <f t="shared" si="16"/>
        <v>11</v>
      </c>
      <c r="G1062" t="str">
        <f>STANDINGS_SB[[#This Row],[League]]&amp;STANDINGS_SB[[#This Row],[Team]]</f>
        <v>$150 Draft Champions Feb 10 1:00 pm Lg.3678Jaguar 2</v>
      </c>
    </row>
    <row r="1063" spans="1:7" x14ac:dyDescent="0.25">
      <c r="A1063">
        <v>1828</v>
      </c>
      <c r="B1063" t="s">
        <v>1365</v>
      </c>
      <c r="C1063" t="s">
        <v>1362</v>
      </c>
      <c r="D1063">
        <v>104</v>
      </c>
      <c r="E1063">
        <v>1082.5</v>
      </c>
      <c r="F1063">
        <f t="shared" si="16"/>
        <v>12</v>
      </c>
      <c r="G1063" t="str">
        <f>STANDINGS_SB[[#This Row],[League]]&amp;STANDINGS_SB[[#This Row],[Team]]</f>
        <v>$150 Draft Champions Feb 10 1:00 pm Lg.3678Skydogs</v>
      </c>
    </row>
    <row r="1064" spans="1:7" x14ac:dyDescent="0.25">
      <c r="A1064">
        <v>2014</v>
      </c>
      <c r="B1064" t="s">
        <v>1373</v>
      </c>
      <c r="C1064" t="s">
        <v>1362</v>
      </c>
      <c r="D1064">
        <v>99</v>
      </c>
      <c r="E1064">
        <v>889.5</v>
      </c>
      <c r="F1064">
        <f t="shared" si="16"/>
        <v>13</v>
      </c>
      <c r="G1064" t="str">
        <f>STANDINGS_SB[[#This Row],[League]]&amp;STANDINGS_SB[[#This Row],[Team]]</f>
        <v>$150 Draft Champions Feb 10 1:00 pm Lg.3678Junkball express</v>
      </c>
    </row>
    <row r="1065" spans="1:7" x14ac:dyDescent="0.25">
      <c r="A1065">
        <v>2339</v>
      </c>
      <c r="B1065" t="s">
        <v>291</v>
      </c>
      <c r="C1065" t="s">
        <v>1362</v>
      </c>
      <c r="D1065">
        <v>89</v>
      </c>
      <c r="E1065">
        <v>559.5</v>
      </c>
      <c r="F1065">
        <f t="shared" si="16"/>
        <v>14</v>
      </c>
      <c r="G1065" t="str">
        <f>STANDINGS_SB[[#This Row],[League]]&amp;STANDINGS_SB[[#This Row],[Team]]</f>
        <v>$150 Draft Champions Feb 10 1:00 pm Lg.3678Big League Wood</v>
      </c>
    </row>
    <row r="1066" spans="1:7" x14ac:dyDescent="0.25">
      <c r="A1066">
        <v>2409</v>
      </c>
      <c r="B1066" t="s">
        <v>1369</v>
      </c>
      <c r="C1066" t="s">
        <v>1362</v>
      </c>
      <c r="D1066">
        <v>87</v>
      </c>
      <c r="E1066">
        <v>508.5</v>
      </c>
      <c r="F1066">
        <f t="shared" si="16"/>
        <v>15</v>
      </c>
      <c r="G1066" t="str">
        <f>STANDINGS_SB[[#This Row],[League]]&amp;STANDINGS_SB[[#This Row],[Team]]</f>
        <v>$150 Draft Champions Feb 10 1:00 pm Lg.3678Team Wells</v>
      </c>
    </row>
    <row r="1067" spans="1:7" x14ac:dyDescent="0.25">
      <c r="A1067">
        <v>75</v>
      </c>
      <c r="B1067" t="s">
        <v>232</v>
      </c>
      <c r="C1067" t="s">
        <v>1375</v>
      </c>
      <c r="D1067">
        <v>183</v>
      </c>
      <c r="E1067">
        <v>2837.5</v>
      </c>
      <c r="F1067">
        <f t="shared" si="16"/>
        <v>1</v>
      </c>
      <c r="G1067" t="str">
        <f>STANDINGS_SB[[#This Row],[League]]&amp;STANDINGS_SB[[#This Row],[Team]]</f>
        <v>$150 Draft Champions Feb 11 1:00 pm Lg.3679Thing 6</v>
      </c>
    </row>
    <row r="1068" spans="1:7" x14ac:dyDescent="0.25">
      <c r="A1068">
        <v>245</v>
      </c>
      <c r="B1068" t="s">
        <v>1374</v>
      </c>
      <c r="C1068" t="s">
        <v>1375</v>
      </c>
      <c r="D1068">
        <v>161</v>
      </c>
      <c r="E1068">
        <v>2669</v>
      </c>
      <c r="F1068">
        <f t="shared" si="16"/>
        <v>2</v>
      </c>
      <c r="G1068" t="str">
        <f>STANDINGS_SB[[#This Row],[League]]&amp;STANDINGS_SB[[#This Row],[Team]]</f>
        <v>$150 Draft Champions Feb 11 1:00 pm Lg.3679The Good, The Bad, and The Ugly</v>
      </c>
    </row>
    <row r="1069" spans="1:7" x14ac:dyDescent="0.25">
      <c r="A1069">
        <v>674</v>
      </c>
      <c r="B1069" t="s">
        <v>792</v>
      </c>
      <c r="C1069" t="s">
        <v>1375</v>
      </c>
      <c r="D1069">
        <v>137</v>
      </c>
      <c r="E1069">
        <v>2243.5</v>
      </c>
      <c r="F1069">
        <f t="shared" si="16"/>
        <v>3</v>
      </c>
      <c r="G1069" t="str">
        <f>STANDINGS_SB[[#This Row],[League]]&amp;STANDINGS_SB[[#This Row],[Team]]</f>
        <v>$150 Draft Champions Feb 11 1:00 pm Lg.3679Team Robish</v>
      </c>
    </row>
    <row r="1070" spans="1:7" x14ac:dyDescent="0.25">
      <c r="A1070">
        <v>876</v>
      </c>
      <c r="B1070" t="s">
        <v>1379</v>
      </c>
      <c r="C1070" t="s">
        <v>1375</v>
      </c>
      <c r="D1070">
        <v>130</v>
      </c>
      <c r="E1070">
        <v>2042</v>
      </c>
      <c r="F1070">
        <f t="shared" si="16"/>
        <v>4</v>
      </c>
      <c r="G1070" t="str">
        <f>STANDINGS_SB[[#This Row],[League]]&amp;STANDINGS_SB[[#This Row],[Team]]</f>
        <v>$150 Draft Champions Feb 11 1:00 pm Lg.3679Team Haberman</v>
      </c>
    </row>
    <row r="1071" spans="1:7" x14ac:dyDescent="0.25">
      <c r="A1071">
        <v>1069</v>
      </c>
      <c r="B1071" t="s">
        <v>1376</v>
      </c>
      <c r="C1071" t="s">
        <v>1375</v>
      </c>
      <c r="D1071">
        <v>124</v>
      </c>
      <c r="E1071">
        <v>1853.5</v>
      </c>
      <c r="F1071">
        <f t="shared" si="16"/>
        <v>5</v>
      </c>
      <c r="G1071" t="str">
        <f>STANDINGS_SB[[#This Row],[League]]&amp;STANDINGS_SB[[#This Row],[Team]]</f>
        <v>$150 Draft Champions Feb 11 1:00 pm Lg.3679Whistler Hides $ From Sue</v>
      </c>
    </row>
    <row r="1072" spans="1:7" x14ac:dyDescent="0.25">
      <c r="A1072">
        <v>1334</v>
      </c>
      <c r="B1072" t="s">
        <v>1378</v>
      </c>
      <c r="C1072" t="s">
        <v>1375</v>
      </c>
      <c r="D1072">
        <v>117</v>
      </c>
      <c r="E1072">
        <v>1595.5</v>
      </c>
      <c r="F1072">
        <f t="shared" si="16"/>
        <v>6</v>
      </c>
      <c r="G1072" t="str">
        <f>STANDINGS_SB[[#This Row],[League]]&amp;STANDINGS_SB[[#This Row],[Team]]</f>
        <v>$150 Draft Champions Feb 11 1:00 pm Lg.3679The Incredibles ll</v>
      </c>
    </row>
    <row r="1073" spans="1:7" x14ac:dyDescent="0.25">
      <c r="A1073">
        <v>1410</v>
      </c>
      <c r="B1073" t="s">
        <v>16</v>
      </c>
      <c r="C1073" t="s">
        <v>1375</v>
      </c>
      <c r="D1073">
        <v>115</v>
      </c>
      <c r="E1073">
        <v>1508.5</v>
      </c>
      <c r="F1073">
        <f t="shared" si="16"/>
        <v>7</v>
      </c>
      <c r="G1073" t="str">
        <f>STANDINGS_SB[[#This Row],[League]]&amp;STANDINGS_SB[[#This Row],[Team]]</f>
        <v>$150 Draft Champions Feb 11 1:00 pm Lg.3679Team Phan</v>
      </c>
    </row>
    <row r="1074" spans="1:7" x14ac:dyDescent="0.25">
      <c r="A1074">
        <v>1433</v>
      </c>
      <c r="B1074" t="s">
        <v>1380</v>
      </c>
      <c r="C1074" t="s">
        <v>1375</v>
      </c>
      <c r="D1074">
        <v>114</v>
      </c>
      <c r="E1074">
        <v>1461</v>
      </c>
      <c r="F1074">
        <f t="shared" si="16"/>
        <v>8</v>
      </c>
      <c r="G1074" t="str">
        <f>STANDINGS_SB[[#This Row],[League]]&amp;STANDINGS_SB[[#This Row],[Team]]</f>
        <v>$150 Draft Champions Feb 11 1:00 pm Lg.3679Croips Giants</v>
      </c>
    </row>
    <row r="1075" spans="1:7" x14ac:dyDescent="0.25">
      <c r="A1075">
        <v>1500</v>
      </c>
      <c r="B1075" t="s">
        <v>1006</v>
      </c>
      <c r="C1075" t="s">
        <v>1375</v>
      </c>
      <c r="D1075">
        <v>113</v>
      </c>
      <c r="E1075">
        <v>1421.5</v>
      </c>
      <c r="F1075">
        <f t="shared" si="16"/>
        <v>9</v>
      </c>
      <c r="G1075" t="str">
        <f>STANDINGS_SB[[#This Row],[League]]&amp;STANDINGS_SB[[#This Row],[Team]]</f>
        <v>$150 Draft Champions Feb 11 1:00 pm Lg.3679Team Lambach</v>
      </c>
    </row>
    <row r="1076" spans="1:7" x14ac:dyDescent="0.25">
      <c r="A1076">
        <v>1686</v>
      </c>
      <c r="B1076" t="s">
        <v>315</v>
      </c>
      <c r="C1076" t="s">
        <v>1375</v>
      </c>
      <c r="D1076">
        <v>108</v>
      </c>
      <c r="E1076">
        <v>1223</v>
      </c>
      <c r="F1076">
        <f t="shared" si="16"/>
        <v>10</v>
      </c>
      <c r="G1076" t="str">
        <f>STANDINGS_SB[[#This Row],[League]]&amp;STANDINGS_SB[[#This Row],[Team]]</f>
        <v>$150 Draft Champions Feb 11 1:00 pm Lg.3679More or Les</v>
      </c>
    </row>
    <row r="1077" spans="1:7" x14ac:dyDescent="0.25">
      <c r="A1077">
        <v>2022</v>
      </c>
      <c r="B1077" t="s">
        <v>281</v>
      </c>
      <c r="C1077" t="s">
        <v>1375</v>
      </c>
      <c r="D1077">
        <v>99</v>
      </c>
      <c r="E1077">
        <v>889.5</v>
      </c>
      <c r="F1077">
        <f t="shared" si="16"/>
        <v>11</v>
      </c>
      <c r="G1077" t="str">
        <f>STANDINGS_SB[[#This Row],[League]]&amp;STANDINGS_SB[[#This Row],[Team]]</f>
        <v>$150 Draft Champions Feb 11 1:00 pm Lg.3679Scared Hitless</v>
      </c>
    </row>
    <row r="1078" spans="1:7" x14ac:dyDescent="0.25">
      <c r="A1078">
        <v>2185</v>
      </c>
      <c r="B1078" t="s">
        <v>210</v>
      </c>
      <c r="C1078" t="s">
        <v>1375</v>
      </c>
      <c r="D1078">
        <v>94</v>
      </c>
      <c r="E1078">
        <v>713</v>
      </c>
      <c r="F1078">
        <f t="shared" si="16"/>
        <v>12</v>
      </c>
      <c r="G1078" t="str">
        <f>STANDINGS_SB[[#This Row],[League]]&amp;STANDINGS_SB[[#This Row],[Team]]</f>
        <v>$150 Draft Champions Feb 11 1:00 pm Lg.3679CC's Desperados</v>
      </c>
    </row>
    <row r="1079" spans="1:7" x14ac:dyDescent="0.25">
      <c r="A1079">
        <v>2566</v>
      </c>
      <c r="B1079" t="s">
        <v>1377</v>
      </c>
      <c r="C1079" t="s">
        <v>1375</v>
      </c>
      <c r="D1079">
        <v>80</v>
      </c>
      <c r="E1079">
        <v>340</v>
      </c>
      <c r="F1079">
        <f t="shared" si="16"/>
        <v>13</v>
      </c>
      <c r="G1079" t="str">
        <f>STANDINGS_SB[[#This Row],[League]]&amp;STANDINGS_SB[[#This Row],[Team]]</f>
        <v>$150 Draft Champions Feb 11 1:00 pm Lg.3679Get The Bag</v>
      </c>
    </row>
    <row r="1080" spans="1:7" x14ac:dyDescent="0.25">
      <c r="A1080">
        <v>2573</v>
      </c>
      <c r="B1080" t="s">
        <v>405</v>
      </c>
      <c r="C1080" t="s">
        <v>1375</v>
      </c>
      <c r="D1080">
        <v>80</v>
      </c>
      <c r="E1080">
        <v>340</v>
      </c>
      <c r="F1080">
        <f t="shared" si="16"/>
        <v>14</v>
      </c>
      <c r="G1080" t="str">
        <f>STANDINGS_SB[[#This Row],[League]]&amp;STANDINGS_SB[[#This Row],[Team]]</f>
        <v>$150 Draft Champions Feb 11 1:00 pm Lg.3679Team Gates</v>
      </c>
    </row>
    <row r="1081" spans="1:7" x14ac:dyDescent="0.25">
      <c r="A1081">
        <v>2698</v>
      </c>
      <c r="B1081" t="s">
        <v>1178</v>
      </c>
      <c r="C1081" t="s">
        <v>1375</v>
      </c>
      <c r="D1081">
        <v>73</v>
      </c>
      <c r="E1081">
        <v>211.5</v>
      </c>
      <c r="F1081">
        <f t="shared" si="16"/>
        <v>15</v>
      </c>
      <c r="G1081" t="str">
        <f>STANDINGS_SB[[#This Row],[League]]&amp;STANDINGS_SB[[#This Row],[Team]]</f>
        <v>$150 Draft Champions Feb 11 1:00 pm Lg.3679Kramerica</v>
      </c>
    </row>
    <row r="1082" spans="1:7" x14ac:dyDescent="0.25">
      <c r="A1082">
        <v>73</v>
      </c>
      <c r="B1082" t="s">
        <v>276</v>
      </c>
      <c r="C1082" t="s">
        <v>1382</v>
      </c>
      <c r="D1082">
        <v>183</v>
      </c>
      <c r="E1082">
        <v>2837.5</v>
      </c>
      <c r="F1082">
        <f t="shared" si="16"/>
        <v>1</v>
      </c>
      <c r="G1082" t="str">
        <f>STANDINGS_SB[[#This Row],[League]]&amp;STANDINGS_SB[[#This Row],[Team]]</f>
        <v>$150 Draft Champions Feb 11 1:00 pm Lg.3684Starfishmn 0211</v>
      </c>
    </row>
    <row r="1083" spans="1:7" x14ac:dyDescent="0.25">
      <c r="A1083">
        <v>174</v>
      </c>
      <c r="B1083" t="s">
        <v>1389</v>
      </c>
      <c r="C1083" t="s">
        <v>1382</v>
      </c>
      <c r="D1083">
        <v>167</v>
      </c>
      <c r="E1083">
        <v>2737</v>
      </c>
      <c r="F1083">
        <f t="shared" si="16"/>
        <v>2</v>
      </c>
      <c r="G1083" t="str">
        <f>STANDINGS_SB[[#This Row],[League]]&amp;STANDINGS_SB[[#This Row],[Team]]</f>
        <v>$150 Draft Champions Feb 11 1:00 pm Lg.3684Some People Have Real Problems</v>
      </c>
    </row>
    <row r="1084" spans="1:7" x14ac:dyDescent="0.25">
      <c r="A1084">
        <v>258</v>
      </c>
      <c r="B1084" t="s">
        <v>1381</v>
      </c>
      <c r="C1084" t="s">
        <v>1382</v>
      </c>
      <c r="D1084">
        <v>160</v>
      </c>
      <c r="E1084">
        <v>2655.5</v>
      </c>
      <c r="F1084">
        <f t="shared" si="16"/>
        <v>3</v>
      </c>
      <c r="G1084" t="str">
        <f>STANDINGS_SB[[#This Row],[League]]&amp;STANDINGS_SB[[#This Row],[Team]]</f>
        <v>$150 Draft Champions Feb 11 1:00 pm Lg.3684Suicide Squeeze</v>
      </c>
    </row>
    <row r="1085" spans="1:7" x14ac:dyDescent="0.25">
      <c r="A1085">
        <v>416</v>
      </c>
      <c r="B1085" t="s">
        <v>104</v>
      </c>
      <c r="C1085" t="s">
        <v>1382</v>
      </c>
      <c r="D1085">
        <v>150</v>
      </c>
      <c r="E1085">
        <v>2502</v>
      </c>
      <c r="F1085">
        <f t="shared" si="16"/>
        <v>4</v>
      </c>
      <c r="G1085" t="str">
        <f>STANDINGS_SB[[#This Row],[League]]&amp;STANDINGS_SB[[#This Row],[Team]]</f>
        <v>$150 Draft Champions Feb 11 1:00 pm Lg.3684Team Pawlowski</v>
      </c>
    </row>
    <row r="1086" spans="1:7" x14ac:dyDescent="0.25">
      <c r="A1086">
        <v>624</v>
      </c>
      <c r="B1086" t="s">
        <v>1385</v>
      </c>
      <c r="C1086" t="s">
        <v>1382</v>
      </c>
      <c r="D1086">
        <v>139</v>
      </c>
      <c r="E1086">
        <v>2288</v>
      </c>
      <c r="F1086">
        <f t="shared" si="16"/>
        <v>5</v>
      </c>
      <c r="G1086" t="str">
        <f>STANDINGS_SB[[#This Row],[League]]&amp;STANDINGS_SB[[#This Row],[Team]]</f>
        <v>$150 Draft Champions Feb 11 1:00 pm Lg.3684Stack Attack</v>
      </c>
    </row>
    <row r="1087" spans="1:7" x14ac:dyDescent="0.25">
      <c r="A1087">
        <v>992</v>
      </c>
      <c r="B1087" t="s">
        <v>141</v>
      </c>
      <c r="C1087" t="s">
        <v>1382</v>
      </c>
      <c r="D1087">
        <v>126</v>
      </c>
      <c r="E1087">
        <v>1921</v>
      </c>
      <c r="F1087">
        <f t="shared" si="16"/>
        <v>6</v>
      </c>
      <c r="G1087" t="str">
        <f>STANDINGS_SB[[#This Row],[League]]&amp;STANDINGS_SB[[#This Row],[Team]]</f>
        <v>$150 Draft Champions Feb 11 1:00 pm Lg.3684SNK Crushers</v>
      </c>
    </row>
    <row r="1088" spans="1:7" x14ac:dyDescent="0.25">
      <c r="A1088">
        <v>1018</v>
      </c>
      <c r="B1088" t="s">
        <v>1388</v>
      </c>
      <c r="C1088" t="s">
        <v>1382</v>
      </c>
      <c r="D1088">
        <v>125</v>
      </c>
      <c r="E1088">
        <v>1883</v>
      </c>
      <c r="F1088">
        <f t="shared" si="16"/>
        <v>7</v>
      </c>
      <c r="G1088" t="str">
        <f>STANDINGS_SB[[#This Row],[League]]&amp;STANDINGS_SB[[#This Row],[Team]]</f>
        <v>$150 Draft Champions Feb 11 1:00 pm Lg.3684DoubleEagles</v>
      </c>
    </row>
    <row r="1089" spans="1:7" x14ac:dyDescent="0.25">
      <c r="A1089">
        <v>1493</v>
      </c>
      <c r="B1089" t="s">
        <v>1390</v>
      </c>
      <c r="C1089" t="s">
        <v>1382</v>
      </c>
      <c r="D1089">
        <v>113</v>
      </c>
      <c r="E1089">
        <v>1421.5</v>
      </c>
      <c r="F1089">
        <f t="shared" si="16"/>
        <v>8</v>
      </c>
      <c r="G1089" t="str">
        <f>STANDINGS_SB[[#This Row],[League]]&amp;STANDINGS_SB[[#This Row],[Team]]</f>
        <v>$150 Draft Champions Feb 11 1:00 pm Lg.3684Pyrolitic Decomposition 11</v>
      </c>
    </row>
    <row r="1090" spans="1:7" x14ac:dyDescent="0.25">
      <c r="A1090">
        <v>1614</v>
      </c>
      <c r="B1090" t="s">
        <v>1386</v>
      </c>
      <c r="C1090" t="s">
        <v>1382</v>
      </c>
      <c r="D1090">
        <v>110</v>
      </c>
      <c r="E1090">
        <v>1298</v>
      </c>
      <c r="F1090">
        <f t="shared" si="16"/>
        <v>9</v>
      </c>
      <c r="G1090" t="str">
        <f>STANDINGS_SB[[#This Row],[League]]&amp;STANDINGS_SB[[#This Row],[Team]]</f>
        <v>$150 Draft Champions Feb 11 1:00 pm Lg.3684Reverse Cowgill 0211</v>
      </c>
    </row>
    <row r="1091" spans="1:7" x14ac:dyDescent="0.25">
      <c r="A1091">
        <v>1654</v>
      </c>
      <c r="B1091" t="s">
        <v>1387</v>
      </c>
      <c r="C1091" t="s">
        <v>1382</v>
      </c>
      <c r="D1091">
        <v>109</v>
      </c>
      <c r="E1091">
        <v>1261.5</v>
      </c>
      <c r="F1091">
        <f t="shared" ref="F1091:F1154" si="17">IF(C1091=C1090,F1090+1,1)</f>
        <v>10</v>
      </c>
      <c r="G1091" t="str">
        <f>STANDINGS_SB[[#This Row],[League]]&amp;STANDINGS_SB[[#This Row],[Team]]</f>
        <v>$150 Draft Champions Feb 11 1:00 pm Lg.3684Rainmakers XXI</v>
      </c>
    </row>
    <row r="1092" spans="1:7" x14ac:dyDescent="0.25">
      <c r="A1092">
        <v>1872</v>
      </c>
      <c r="B1092" t="s">
        <v>1391</v>
      </c>
      <c r="C1092" t="s">
        <v>1382</v>
      </c>
      <c r="D1092">
        <v>103</v>
      </c>
      <c r="E1092">
        <v>1036.5</v>
      </c>
      <c r="F1092">
        <f t="shared" si="17"/>
        <v>11</v>
      </c>
      <c r="G1092" t="str">
        <f>STANDINGS_SB[[#This Row],[League]]&amp;STANDINGS_SB[[#This Row],[Team]]</f>
        <v>$150 Draft Champions Feb 11 1:00 pm Lg.3684Hurry Pick Faster!!</v>
      </c>
    </row>
    <row r="1093" spans="1:7" x14ac:dyDescent="0.25">
      <c r="A1093">
        <v>2362</v>
      </c>
      <c r="B1093" t="s">
        <v>98</v>
      </c>
      <c r="C1093" t="s">
        <v>1382</v>
      </c>
      <c r="D1093">
        <v>89</v>
      </c>
      <c r="E1093">
        <v>559.5</v>
      </c>
      <c r="F1093">
        <f t="shared" si="17"/>
        <v>12</v>
      </c>
      <c r="G1093" t="str">
        <f>STANDINGS_SB[[#This Row],[League]]&amp;STANDINGS_SB[[#This Row],[Team]]</f>
        <v>$150 Draft Champions Feb 11 1:00 pm Lg.3684Team Ward</v>
      </c>
    </row>
    <row r="1094" spans="1:7" x14ac:dyDescent="0.25">
      <c r="A1094">
        <v>2717</v>
      </c>
      <c r="B1094" t="s">
        <v>1383</v>
      </c>
      <c r="C1094" t="s">
        <v>1382</v>
      </c>
      <c r="D1094">
        <v>72</v>
      </c>
      <c r="E1094">
        <v>194.5</v>
      </c>
      <c r="F1094">
        <f t="shared" si="17"/>
        <v>13</v>
      </c>
      <c r="G1094" t="str">
        <f>STANDINGS_SB[[#This Row],[League]]&amp;STANDINGS_SB[[#This Row],[Team]]</f>
        <v>$150 Draft Champions Feb 11 1:00 pm Lg.3684Kiss My El Chapo 2</v>
      </c>
    </row>
    <row r="1095" spans="1:7" x14ac:dyDescent="0.25">
      <c r="A1095">
        <v>2783</v>
      </c>
      <c r="B1095" t="s">
        <v>191</v>
      </c>
      <c r="C1095" t="s">
        <v>1382</v>
      </c>
      <c r="D1095">
        <v>66</v>
      </c>
      <c r="E1095">
        <v>123.5</v>
      </c>
      <c r="F1095">
        <f t="shared" si="17"/>
        <v>14</v>
      </c>
      <c r="G1095" t="str">
        <f>STANDINGS_SB[[#This Row],[League]]&amp;STANDINGS_SB[[#This Row],[Team]]</f>
        <v>$150 Draft Champions Feb 11 1:00 pm Lg.3684Chico's Bail Bonds</v>
      </c>
    </row>
    <row r="1096" spans="1:7" x14ac:dyDescent="0.25">
      <c r="A1096">
        <v>2815</v>
      </c>
      <c r="B1096" t="s">
        <v>1384</v>
      </c>
      <c r="C1096" t="s">
        <v>1382</v>
      </c>
      <c r="D1096">
        <v>64</v>
      </c>
      <c r="E1096">
        <v>99</v>
      </c>
      <c r="F1096">
        <f t="shared" si="17"/>
        <v>15</v>
      </c>
      <c r="G1096" t="str">
        <f>STANDINGS_SB[[#This Row],[League]]&amp;STANDINGS_SB[[#This Row],[Team]]</f>
        <v>$150 Draft Champions Feb 11 1:00 pm Lg.3684Team Poulin</v>
      </c>
    </row>
    <row r="1097" spans="1:7" x14ac:dyDescent="0.25">
      <c r="A1097">
        <v>166</v>
      </c>
      <c r="B1097" t="s">
        <v>286</v>
      </c>
      <c r="C1097" t="s">
        <v>1392</v>
      </c>
      <c r="D1097">
        <v>168</v>
      </c>
      <c r="E1097">
        <v>2746.5</v>
      </c>
      <c r="F1097">
        <f t="shared" si="17"/>
        <v>1</v>
      </c>
      <c r="G1097" t="str">
        <f>STANDINGS_SB[[#This Row],[League]]&amp;STANDINGS_SB[[#This Row],[Team]]</f>
        <v>$150 Draft Champions Feb 12 1:00 pm Lg.3685Team Williams</v>
      </c>
    </row>
    <row r="1098" spans="1:7" x14ac:dyDescent="0.25">
      <c r="A1098">
        <v>203</v>
      </c>
      <c r="B1098" t="s">
        <v>1396</v>
      </c>
      <c r="C1098" t="s">
        <v>1392</v>
      </c>
      <c r="D1098">
        <v>164</v>
      </c>
      <c r="E1098">
        <v>2705</v>
      </c>
      <c r="F1098">
        <f t="shared" si="17"/>
        <v>2</v>
      </c>
      <c r="G1098" t="str">
        <f>STANDINGS_SB[[#This Row],[League]]&amp;STANDINGS_SB[[#This Row],[Team]]</f>
        <v>$150 Draft Champions Feb 12 1:00 pm Lg.3685Bottom Feeders</v>
      </c>
    </row>
    <row r="1099" spans="1:7" x14ac:dyDescent="0.25">
      <c r="A1099">
        <v>356</v>
      </c>
      <c r="B1099" t="s">
        <v>331</v>
      </c>
      <c r="C1099" t="s">
        <v>1392</v>
      </c>
      <c r="D1099">
        <v>153</v>
      </c>
      <c r="E1099">
        <v>2550.5</v>
      </c>
      <c r="F1099">
        <f t="shared" si="17"/>
        <v>3</v>
      </c>
      <c r="G1099" t="str">
        <f>STANDINGS_SB[[#This Row],[League]]&amp;STANDINGS_SB[[#This Row],[Team]]</f>
        <v>$150 Draft Champions Feb 12 1:00 pm Lg.3685Golden Sombreros</v>
      </c>
    </row>
    <row r="1100" spans="1:7" x14ac:dyDescent="0.25">
      <c r="A1100">
        <v>447</v>
      </c>
      <c r="B1100" t="s">
        <v>1393</v>
      </c>
      <c r="C1100" t="s">
        <v>1392</v>
      </c>
      <c r="D1100">
        <v>148</v>
      </c>
      <c r="E1100">
        <v>2454.5</v>
      </c>
      <c r="F1100">
        <f t="shared" si="17"/>
        <v>4</v>
      </c>
      <c r="G1100" t="str">
        <f>STANDINGS_SB[[#This Row],[League]]&amp;STANDINGS_SB[[#This Row],[Team]]</f>
        <v>$150 Draft Champions Feb 12 1:00 pm Lg.3685J-Roc's CarWash</v>
      </c>
    </row>
    <row r="1101" spans="1:7" x14ac:dyDescent="0.25">
      <c r="A1101">
        <v>549</v>
      </c>
      <c r="B1101" t="s">
        <v>427</v>
      </c>
      <c r="C1101" t="s">
        <v>1392</v>
      </c>
      <c r="D1101">
        <v>143</v>
      </c>
      <c r="E1101">
        <v>2362.5</v>
      </c>
      <c r="F1101">
        <f t="shared" si="17"/>
        <v>5</v>
      </c>
      <c r="G1101" t="str">
        <f>STANDINGS_SB[[#This Row],[League]]&amp;STANDINGS_SB[[#This Row],[Team]]</f>
        <v>$150 Draft Champions Feb 12 1:00 pm Lg.3685RotoGut DC II</v>
      </c>
    </row>
    <row r="1102" spans="1:7" x14ac:dyDescent="0.25">
      <c r="A1102">
        <v>778</v>
      </c>
      <c r="B1102" t="s">
        <v>1394</v>
      </c>
      <c r="C1102" t="s">
        <v>1392</v>
      </c>
      <c r="D1102">
        <v>133</v>
      </c>
      <c r="E1102">
        <v>2131.5</v>
      </c>
      <c r="F1102">
        <f t="shared" si="17"/>
        <v>6</v>
      </c>
      <c r="G1102" t="str">
        <f>STANDINGS_SB[[#This Row],[League]]&amp;STANDINGS_SB[[#This Row],[Team]]</f>
        <v>$150 Draft Champions Feb 12 1:00 pm Lg.3685O Town DC 2</v>
      </c>
    </row>
    <row r="1103" spans="1:7" x14ac:dyDescent="0.25">
      <c r="A1103">
        <v>940</v>
      </c>
      <c r="B1103" t="s">
        <v>150</v>
      </c>
      <c r="C1103" t="s">
        <v>1392</v>
      </c>
      <c r="D1103">
        <v>127</v>
      </c>
      <c r="E1103">
        <v>1957.5</v>
      </c>
      <c r="F1103">
        <f t="shared" si="17"/>
        <v>7</v>
      </c>
      <c r="G1103" t="str">
        <f>STANDINGS_SB[[#This Row],[League]]&amp;STANDINGS_SB[[#This Row],[Team]]</f>
        <v>$150 Draft Champions Feb 12 1:00 pm Lg.3685Amazins</v>
      </c>
    </row>
    <row r="1104" spans="1:7" x14ac:dyDescent="0.25">
      <c r="A1104">
        <v>1118</v>
      </c>
      <c r="B1104" t="s">
        <v>203</v>
      </c>
      <c r="C1104" t="s">
        <v>1392</v>
      </c>
      <c r="D1104">
        <v>122</v>
      </c>
      <c r="E1104">
        <v>1779</v>
      </c>
      <c r="F1104">
        <f t="shared" si="17"/>
        <v>8</v>
      </c>
      <c r="G1104" t="str">
        <f>STANDINGS_SB[[#This Row],[League]]&amp;STANDINGS_SB[[#This Row],[Team]]</f>
        <v>$150 Draft Champions Feb 12 1:00 pm Lg.3685Corleone 4</v>
      </c>
    </row>
    <row r="1105" spans="1:7" x14ac:dyDescent="0.25">
      <c r="A1105">
        <v>1548</v>
      </c>
      <c r="B1105" t="s">
        <v>470</v>
      </c>
      <c r="C1105" t="s">
        <v>1392</v>
      </c>
      <c r="D1105">
        <v>111</v>
      </c>
      <c r="E1105">
        <v>1343.5</v>
      </c>
      <c r="F1105">
        <f t="shared" si="17"/>
        <v>9</v>
      </c>
      <c r="G1105" t="str">
        <f>STANDINGS_SB[[#This Row],[League]]&amp;STANDINGS_SB[[#This Row],[Team]]</f>
        <v>$150 Draft Champions Feb 12 1:00 pm Lg.3685Brickdust</v>
      </c>
    </row>
    <row r="1106" spans="1:7" x14ac:dyDescent="0.25">
      <c r="A1106">
        <v>1788</v>
      </c>
      <c r="B1106" t="s">
        <v>1395</v>
      </c>
      <c r="C1106" t="s">
        <v>1392</v>
      </c>
      <c r="D1106">
        <v>105</v>
      </c>
      <c r="E1106">
        <v>1118.5</v>
      </c>
      <c r="F1106">
        <f t="shared" si="17"/>
        <v>10</v>
      </c>
      <c r="G1106" t="str">
        <f>STANDINGS_SB[[#This Row],[League]]&amp;STANDINGS_SB[[#This Row],[Team]]</f>
        <v>$150 Draft Champions Feb 12 1:00 pm Lg.3685Guiness Stout</v>
      </c>
    </row>
    <row r="1107" spans="1:7" x14ac:dyDescent="0.25">
      <c r="A1107">
        <v>2385</v>
      </c>
      <c r="B1107" t="s">
        <v>104</v>
      </c>
      <c r="C1107" t="s">
        <v>1392</v>
      </c>
      <c r="D1107">
        <v>88</v>
      </c>
      <c r="E1107">
        <v>532</v>
      </c>
      <c r="F1107">
        <f t="shared" si="17"/>
        <v>11</v>
      </c>
      <c r="G1107" t="str">
        <f>STANDINGS_SB[[#This Row],[League]]&amp;STANDINGS_SB[[#This Row],[Team]]</f>
        <v>$150 Draft Champions Feb 12 1:00 pm Lg.3685Team Pawlowski</v>
      </c>
    </row>
    <row r="1108" spans="1:7" x14ac:dyDescent="0.25">
      <c r="A1108">
        <v>2554</v>
      </c>
      <c r="B1108" t="s">
        <v>128</v>
      </c>
      <c r="C1108" t="s">
        <v>1392</v>
      </c>
      <c r="D1108">
        <v>81</v>
      </c>
      <c r="E1108">
        <v>360</v>
      </c>
      <c r="F1108">
        <f t="shared" si="17"/>
        <v>12</v>
      </c>
      <c r="G1108" t="str">
        <f>STANDINGS_SB[[#This Row],[League]]&amp;STANDINGS_SB[[#This Row],[Team]]</f>
        <v>$150 Draft Champions Feb 12 1:00 pm Lg.3685Team Boelkens</v>
      </c>
    </row>
    <row r="1109" spans="1:7" x14ac:dyDescent="0.25">
      <c r="A1109">
        <v>2570</v>
      </c>
      <c r="B1109" t="s">
        <v>261</v>
      </c>
      <c r="C1109" t="s">
        <v>1392</v>
      </c>
      <c r="D1109">
        <v>80</v>
      </c>
      <c r="E1109">
        <v>340</v>
      </c>
      <c r="F1109">
        <f t="shared" si="17"/>
        <v>13</v>
      </c>
      <c r="G1109" t="str">
        <f>STANDINGS_SB[[#This Row],[League]]&amp;STANDINGS_SB[[#This Row],[Team]]</f>
        <v>$150 Draft Champions Feb 12 1:00 pm Lg.3685Nuisance</v>
      </c>
    </row>
    <row r="1110" spans="1:7" x14ac:dyDescent="0.25">
      <c r="A1110">
        <v>2749</v>
      </c>
      <c r="B1110" t="s">
        <v>25</v>
      </c>
      <c r="C1110" t="s">
        <v>1392</v>
      </c>
      <c r="D1110">
        <v>70</v>
      </c>
      <c r="E1110">
        <v>165</v>
      </c>
      <c r="F1110">
        <f t="shared" si="17"/>
        <v>14</v>
      </c>
      <c r="G1110" t="str">
        <f>STANDINGS_SB[[#This Row],[League]]&amp;STANDINGS_SB[[#This Row],[Team]]</f>
        <v>$150 Draft Champions Feb 12 1:00 pm Lg.3685billyhaze</v>
      </c>
    </row>
    <row r="1111" spans="1:7" x14ac:dyDescent="0.25">
      <c r="A1111">
        <v>2860</v>
      </c>
      <c r="B1111" t="s">
        <v>1397</v>
      </c>
      <c r="C1111" t="s">
        <v>1392</v>
      </c>
      <c r="D1111">
        <v>59</v>
      </c>
      <c r="E1111">
        <v>51.5</v>
      </c>
      <c r="F1111">
        <f t="shared" si="17"/>
        <v>15</v>
      </c>
      <c r="G1111" t="str">
        <f>STANDINGS_SB[[#This Row],[League]]&amp;STANDINGS_SB[[#This Row],[Team]]</f>
        <v>$150 Draft Champions Feb 12 1:00 pm Lg.3685El Scorchos</v>
      </c>
    </row>
    <row r="1112" spans="1:7" x14ac:dyDescent="0.25">
      <c r="A1112">
        <v>472</v>
      </c>
      <c r="B1112" t="s">
        <v>1403</v>
      </c>
      <c r="C1112" t="s">
        <v>1399</v>
      </c>
      <c r="D1112">
        <v>147</v>
      </c>
      <c r="E1112">
        <v>2433</v>
      </c>
      <c r="F1112">
        <f t="shared" si="17"/>
        <v>1</v>
      </c>
      <c r="G1112" t="str">
        <f>STANDINGS_SB[[#This Row],[League]]&amp;STANDINGS_SB[[#This Row],[Team]]</f>
        <v>$150 Draft Champions Feb 12 1:00 pm Lg.3688Da Bums</v>
      </c>
    </row>
    <row r="1113" spans="1:7" x14ac:dyDescent="0.25">
      <c r="A1113">
        <v>690</v>
      </c>
      <c r="B1113" t="s">
        <v>1405</v>
      </c>
      <c r="C1113" t="s">
        <v>1399</v>
      </c>
      <c r="D1113">
        <v>136</v>
      </c>
      <c r="E1113">
        <v>2223</v>
      </c>
      <c r="F1113">
        <f t="shared" si="17"/>
        <v>2</v>
      </c>
      <c r="G1113" t="str">
        <f>STANDINGS_SB[[#This Row],[League]]&amp;STANDINGS_SB[[#This Row],[Team]]</f>
        <v>$150 Draft Champions Feb 12 1:00 pm Lg.3688Peculiar People</v>
      </c>
    </row>
    <row r="1114" spans="1:7" x14ac:dyDescent="0.25">
      <c r="A1114">
        <v>818</v>
      </c>
      <c r="B1114" t="s">
        <v>365</v>
      </c>
      <c r="C1114" t="s">
        <v>1399</v>
      </c>
      <c r="D1114">
        <v>131</v>
      </c>
      <c r="E1114">
        <v>2074.5</v>
      </c>
      <c r="F1114">
        <f t="shared" si="17"/>
        <v>3</v>
      </c>
      <c r="G1114" t="str">
        <f>STANDINGS_SB[[#This Row],[League]]&amp;STANDINGS_SB[[#This Row],[Team]]</f>
        <v>$150 Draft Champions Feb 12 1:00 pm Lg.3688BALCO: HENNESSY &amp; PEDS 2</v>
      </c>
    </row>
    <row r="1115" spans="1:7" x14ac:dyDescent="0.25">
      <c r="A1115">
        <v>1152</v>
      </c>
      <c r="B1115" t="s">
        <v>1398</v>
      </c>
      <c r="C1115" t="s">
        <v>1399</v>
      </c>
      <c r="D1115">
        <v>122</v>
      </c>
      <c r="E1115">
        <v>1779</v>
      </c>
      <c r="F1115">
        <f t="shared" si="17"/>
        <v>4</v>
      </c>
      <c r="G1115" t="str">
        <f>STANDINGS_SB[[#This Row],[League]]&amp;STANDINGS_SB[[#This Row],[Team]]</f>
        <v>$150 Draft Champions Feb 12 1:00 pm Lg.3688the Bunt Sharts!</v>
      </c>
    </row>
    <row r="1116" spans="1:7" x14ac:dyDescent="0.25">
      <c r="A1116">
        <v>1169</v>
      </c>
      <c r="B1116" t="s">
        <v>412</v>
      </c>
      <c r="C1116" t="s">
        <v>1399</v>
      </c>
      <c r="D1116">
        <v>121</v>
      </c>
      <c r="E1116">
        <v>1745.5</v>
      </c>
      <c r="F1116">
        <f t="shared" si="17"/>
        <v>5</v>
      </c>
      <c r="G1116" t="str">
        <f>STANDINGS_SB[[#This Row],[League]]&amp;STANDINGS_SB[[#This Row],[Team]]</f>
        <v>$150 Draft Champions Feb 12 1:00 pm Lg.3688Team Koerner</v>
      </c>
    </row>
    <row r="1117" spans="1:7" x14ac:dyDescent="0.25">
      <c r="A1117">
        <v>1327</v>
      </c>
      <c r="B1117" t="s">
        <v>1408</v>
      </c>
      <c r="C1117" t="s">
        <v>1399</v>
      </c>
      <c r="D1117">
        <v>117</v>
      </c>
      <c r="E1117">
        <v>1595.5</v>
      </c>
      <c r="F1117">
        <f t="shared" si="17"/>
        <v>6</v>
      </c>
      <c r="G1117" t="str">
        <f>STANDINGS_SB[[#This Row],[League]]&amp;STANDINGS_SB[[#This Row],[Team]]</f>
        <v>$150 Draft Champions Feb 12 1:00 pm Lg.3688Team Rockwell</v>
      </c>
    </row>
    <row r="1118" spans="1:7" x14ac:dyDescent="0.25">
      <c r="A1118">
        <v>1360</v>
      </c>
      <c r="B1118" t="s">
        <v>1401</v>
      </c>
      <c r="C1118" t="s">
        <v>1399</v>
      </c>
      <c r="D1118">
        <v>116</v>
      </c>
      <c r="E1118">
        <v>1552.5</v>
      </c>
      <c r="F1118">
        <f t="shared" si="17"/>
        <v>7</v>
      </c>
      <c r="G1118" t="str">
        <f>STANDINGS_SB[[#This Row],[League]]&amp;STANDINGS_SB[[#This Row],[Team]]</f>
        <v>$150 Draft Champions Feb 12 1:00 pm Lg.3688Papi for President</v>
      </c>
    </row>
    <row r="1119" spans="1:7" x14ac:dyDescent="0.25">
      <c r="A1119">
        <v>1408</v>
      </c>
      <c r="B1119" t="s">
        <v>278</v>
      </c>
      <c r="C1119" t="s">
        <v>1399</v>
      </c>
      <c r="D1119">
        <v>115</v>
      </c>
      <c r="E1119">
        <v>1508.5</v>
      </c>
      <c r="F1119">
        <f t="shared" si="17"/>
        <v>8</v>
      </c>
      <c r="G1119" t="str">
        <f>STANDINGS_SB[[#This Row],[League]]&amp;STANDINGS_SB[[#This Row],[Team]]</f>
        <v>$150 Draft Champions Feb 12 1:00 pm Lg.3688Team Gibbons</v>
      </c>
    </row>
    <row r="1120" spans="1:7" x14ac:dyDescent="0.25">
      <c r="A1120">
        <v>1430</v>
      </c>
      <c r="B1120" t="s">
        <v>381</v>
      </c>
      <c r="C1120" t="s">
        <v>1399</v>
      </c>
      <c r="D1120">
        <v>114</v>
      </c>
      <c r="E1120">
        <v>1461</v>
      </c>
      <c r="F1120">
        <f t="shared" si="17"/>
        <v>9</v>
      </c>
      <c r="G1120" t="str">
        <f>STANDINGS_SB[[#This Row],[League]]&amp;STANDINGS_SB[[#This Row],[Team]]</f>
        <v>$150 Draft Champions Feb 12 1:00 pm Lg.3688Calgary Cannons v2</v>
      </c>
    </row>
    <row r="1121" spans="1:7" x14ac:dyDescent="0.25">
      <c r="A1121">
        <v>1498</v>
      </c>
      <c r="B1121" t="s">
        <v>314</v>
      </c>
      <c r="C1121" t="s">
        <v>1399</v>
      </c>
      <c r="D1121">
        <v>113</v>
      </c>
      <c r="E1121">
        <v>1421.5</v>
      </c>
      <c r="F1121">
        <f t="shared" si="17"/>
        <v>10</v>
      </c>
      <c r="G1121" t="str">
        <f>STANDINGS_SB[[#This Row],[League]]&amp;STANDINGS_SB[[#This Row],[Team]]</f>
        <v>$150 Draft Champions Feb 12 1:00 pm Lg.3688Team Baseball</v>
      </c>
    </row>
    <row r="1122" spans="1:7" x14ac:dyDescent="0.25">
      <c r="A1122">
        <v>1645</v>
      </c>
      <c r="B1122" t="s">
        <v>1407</v>
      </c>
      <c r="C1122" t="s">
        <v>1399</v>
      </c>
      <c r="D1122">
        <v>109</v>
      </c>
      <c r="E1122">
        <v>1261.5</v>
      </c>
      <c r="F1122">
        <f t="shared" si="17"/>
        <v>11</v>
      </c>
      <c r="G1122" t="str">
        <f>STANDINGS_SB[[#This Row],[League]]&amp;STANDINGS_SB[[#This Row],[Team]]</f>
        <v>$150 Draft Champions Feb 12 1:00 pm Lg.3688Just Pick!!!</v>
      </c>
    </row>
    <row r="1123" spans="1:7" x14ac:dyDescent="0.25">
      <c r="A1123">
        <v>1650</v>
      </c>
      <c r="B1123" t="s">
        <v>1400</v>
      </c>
      <c r="C1123" t="s">
        <v>1399</v>
      </c>
      <c r="D1123">
        <v>109</v>
      </c>
      <c r="E1123">
        <v>1261.5</v>
      </c>
      <c r="F1123">
        <f t="shared" si="17"/>
        <v>12</v>
      </c>
      <c r="G1123" t="str">
        <f>STANDINGS_SB[[#This Row],[League]]&amp;STANDINGS_SB[[#This Row],[Team]]</f>
        <v>$150 Draft Champions Feb 12 1:00 pm Lg.3688Maddon Gnomes 3</v>
      </c>
    </row>
    <row r="1124" spans="1:7" x14ac:dyDescent="0.25">
      <c r="A1124">
        <v>1841</v>
      </c>
      <c r="B1124" t="s">
        <v>1404</v>
      </c>
      <c r="C1124" t="s">
        <v>1399</v>
      </c>
      <c r="D1124">
        <v>104</v>
      </c>
      <c r="E1124">
        <v>1082.5</v>
      </c>
      <c r="F1124">
        <f t="shared" si="17"/>
        <v>13</v>
      </c>
      <c r="G1124" t="str">
        <f>STANDINGS_SB[[#This Row],[League]]&amp;STANDINGS_SB[[#This Row],[Team]]</f>
        <v>$150 Draft Champions Feb 12 1:00 pm Lg.3688Team passalacqua</v>
      </c>
    </row>
    <row r="1125" spans="1:7" x14ac:dyDescent="0.25">
      <c r="A1125">
        <v>2290</v>
      </c>
      <c r="B1125" t="s">
        <v>1402</v>
      </c>
      <c r="C1125" t="s">
        <v>1399</v>
      </c>
      <c r="D1125">
        <v>91</v>
      </c>
      <c r="E1125">
        <v>622.5</v>
      </c>
      <c r="F1125">
        <f t="shared" si="17"/>
        <v>14</v>
      </c>
      <c r="G1125" t="str">
        <f>STANDINGS_SB[[#This Row],[League]]&amp;STANDINGS_SB[[#This Row],[Team]]</f>
        <v>$150 Draft Champions Feb 12 1:00 pm Lg.3688ROYAL BLUE</v>
      </c>
    </row>
    <row r="1126" spans="1:7" x14ac:dyDescent="0.25">
      <c r="A1126">
        <v>2449</v>
      </c>
      <c r="B1126" t="s">
        <v>1406</v>
      </c>
      <c r="C1126" t="s">
        <v>1399</v>
      </c>
      <c r="D1126">
        <v>85</v>
      </c>
      <c r="E1126">
        <v>456.5</v>
      </c>
      <c r="F1126">
        <f t="shared" si="17"/>
        <v>15</v>
      </c>
      <c r="G1126" t="str">
        <f>STANDINGS_SB[[#This Row],[League]]&amp;STANDINGS_SB[[#This Row],[Team]]</f>
        <v>$150 Draft Champions Feb 12 1:00 pm Lg.3688OKMOTS 1</v>
      </c>
    </row>
    <row r="1127" spans="1:7" x14ac:dyDescent="0.25">
      <c r="A1127">
        <v>129</v>
      </c>
      <c r="B1127" t="s">
        <v>1416</v>
      </c>
      <c r="C1127" t="s">
        <v>1409</v>
      </c>
      <c r="D1127">
        <v>173</v>
      </c>
      <c r="E1127">
        <v>2780</v>
      </c>
      <c r="F1127">
        <f t="shared" si="17"/>
        <v>1</v>
      </c>
      <c r="G1127" t="str">
        <f>STANDINGS_SB[[#This Row],[League]]&amp;STANDINGS_SB[[#This Row],[Team]]</f>
        <v>$150 Draft Champions Feb 13 1:00 pm Lg.36892 - The Hazel Charlies Slo</v>
      </c>
    </row>
    <row r="1128" spans="1:7" x14ac:dyDescent="0.25">
      <c r="A1128">
        <v>142</v>
      </c>
      <c r="B1128" t="s">
        <v>1413</v>
      </c>
      <c r="C1128" t="s">
        <v>1409</v>
      </c>
      <c r="D1128">
        <v>172</v>
      </c>
      <c r="E1128">
        <v>2773</v>
      </c>
      <c r="F1128">
        <f t="shared" si="17"/>
        <v>2</v>
      </c>
      <c r="G1128" t="str">
        <f>STANDINGS_SB[[#This Row],[League]]&amp;STANDINGS_SB[[#This Row],[Team]]</f>
        <v>$150 Draft Champions Feb 13 1:00 pm Lg.3689The Killchain</v>
      </c>
    </row>
    <row r="1129" spans="1:7" x14ac:dyDescent="0.25">
      <c r="A1129">
        <v>590</v>
      </c>
      <c r="B1129" t="s">
        <v>1412</v>
      </c>
      <c r="C1129" t="s">
        <v>1409</v>
      </c>
      <c r="D1129">
        <v>141</v>
      </c>
      <c r="E1129">
        <v>2330</v>
      </c>
      <c r="F1129">
        <f t="shared" si="17"/>
        <v>3</v>
      </c>
      <c r="G1129" t="str">
        <f>STANDINGS_SB[[#This Row],[League]]&amp;STANDINGS_SB[[#This Row],[Team]]</f>
        <v>$150 Draft Champions Feb 13 1:00 pm Lg.3689Team Yadlosky</v>
      </c>
    </row>
    <row r="1130" spans="1:7" x14ac:dyDescent="0.25">
      <c r="A1130">
        <v>1121</v>
      </c>
      <c r="B1130" t="s">
        <v>338</v>
      </c>
      <c r="C1130" t="s">
        <v>1409</v>
      </c>
      <c r="D1130">
        <v>122</v>
      </c>
      <c r="E1130">
        <v>1779</v>
      </c>
      <c r="F1130">
        <f t="shared" si="17"/>
        <v>4</v>
      </c>
      <c r="G1130" t="str">
        <f>STANDINGS_SB[[#This Row],[League]]&amp;STANDINGS_SB[[#This Row],[Team]]</f>
        <v>$150 Draft Champions Feb 13 1:00 pm Lg.3689EWeezy2</v>
      </c>
    </row>
    <row r="1131" spans="1:7" x14ac:dyDescent="0.25">
      <c r="A1131">
        <v>1124</v>
      </c>
      <c r="B1131" t="s">
        <v>1417</v>
      </c>
      <c r="C1131" t="s">
        <v>1409</v>
      </c>
      <c r="D1131">
        <v>122</v>
      </c>
      <c r="E1131">
        <v>1779</v>
      </c>
      <c r="F1131">
        <f t="shared" si="17"/>
        <v>5</v>
      </c>
      <c r="G1131" t="str">
        <f>STANDINGS_SB[[#This Row],[League]]&amp;STANDINGS_SB[[#This Row],[Team]]</f>
        <v>$150 Draft Champions Feb 13 1:00 pm Lg.3689Harmon Clayton Killebrew</v>
      </c>
    </row>
    <row r="1132" spans="1:7" x14ac:dyDescent="0.25">
      <c r="A1132">
        <v>1340</v>
      </c>
      <c r="B1132" t="s">
        <v>1411</v>
      </c>
      <c r="C1132" t="s">
        <v>1409</v>
      </c>
      <c r="D1132">
        <v>116</v>
      </c>
      <c r="E1132">
        <v>1552.5</v>
      </c>
      <c r="F1132">
        <f t="shared" si="17"/>
        <v>6</v>
      </c>
      <c r="G1132" t="str">
        <f>STANDINGS_SB[[#This Row],[League]]&amp;STANDINGS_SB[[#This Row],[Team]]</f>
        <v>$150 Draft Champions Feb 13 1:00 pm Lg.36890.9 Bar</v>
      </c>
    </row>
    <row r="1133" spans="1:7" x14ac:dyDescent="0.25">
      <c r="A1133">
        <v>1446</v>
      </c>
      <c r="B1133" t="s">
        <v>400</v>
      </c>
      <c r="C1133" t="s">
        <v>1409</v>
      </c>
      <c r="D1133">
        <v>114</v>
      </c>
      <c r="E1133">
        <v>1461</v>
      </c>
      <c r="F1133">
        <f t="shared" si="17"/>
        <v>7</v>
      </c>
      <c r="G1133" t="str">
        <f>STANDINGS_SB[[#This Row],[League]]&amp;STANDINGS_SB[[#This Row],[Team]]</f>
        <v>$150 Draft Champions Feb 13 1:00 pm Lg.3689Man of Steal</v>
      </c>
    </row>
    <row r="1134" spans="1:7" x14ac:dyDescent="0.25">
      <c r="A1134">
        <v>1518</v>
      </c>
      <c r="B1134" t="s">
        <v>462</v>
      </c>
      <c r="C1134" t="s">
        <v>1409</v>
      </c>
      <c r="D1134">
        <v>112</v>
      </c>
      <c r="E1134">
        <v>1387</v>
      </c>
      <c r="F1134">
        <f t="shared" si="17"/>
        <v>8</v>
      </c>
      <c r="G1134" t="str">
        <f>STANDINGS_SB[[#This Row],[League]]&amp;STANDINGS_SB[[#This Row],[Team]]</f>
        <v>$150 Draft Champions Feb 13 1:00 pm Lg.3689Miggy's Mashers</v>
      </c>
    </row>
    <row r="1135" spans="1:7" x14ac:dyDescent="0.25">
      <c r="A1135">
        <v>1611</v>
      </c>
      <c r="B1135" t="s">
        <v>1410</v>
      </c>
      <c r="C1135" t="s">
        <v>1409</v>
      </c>
      <c r="D1135">
        <v>110</v>
      </c>
      <c r="E1135">
        <v>1298</v>
      </c>
      <c r="F1135">
        <f t="shared" si="17"/>
        <v>9</v>
      </c>
      <c r="G1135" t="str">
        <f>STANDINGS_SB[[#This Row],[League]]&amp;STANDINGS_SB[[#This Row],[Team]]</f>
        <v>$150 Draft Champions Feb 13 1:00 pm Lg.3689New York's Finest</v>
      </c>
    </row>
    <row r="1136" spans="1:7" x14ac:dyDescent="0.25">
      <c r="A1136">
        <v>1718</v>
      </c>
      <c r="B1136" t="s">
        <v>1418</v>
      </c>
      <c r="C1136" t="s">
        <v>1409</v>
      </c>
      <c r="D1136">
        <v>107</v>
      </c>
      <c r="E1136">
        <v>1181.5</v>
      </c>
      <c r="F1136">
        <f t="shared" si="17"/>
        <v>10</v>
      </c>
      <c r="G1136" t="str">
        <f>STANDINGS_SB[[#This Row],[League]]&amp;STANDINGS_SB[[#This Row],[Team]]</f>
        <v>$150 Draft Champions Feb 13 1:00 pm Lg.3689Fister - I Hardly Know Her!</v>
      </c>
    </row>
    <row r="1137" spans="1:7" x14ac:dyDescent="0.25">
      <c r="A1137">
        <v>2069</v>
      </c>
      <c r="B1137" t="s">
        <v>39</v>
      </c>
      <c r="C1137" t="s">
        <v>1409</v>
      </c>
      <c r="D1137">
        <v>98</v>
      </c>
      <c r="E1137">
        <v>852.5</v>
      </c>
      <c r="F1137">
        <f t="shared" si="17"/>
        <v>11</v>
      </c>
      <c r="G1137" t="str">
        <f>STANDINGS_SB[[#This Row],[League]]&amp;STANDINGS_SB[[#This Row],[Team]]</f>
        <v>$150 Draft Champions Feb 13 1:00 pm Lg.3689Team highland</v>
      </c>
    </row>
    <row r="1138" spans="1:7" x14ac:dyDescent="0.25">
      <c r="A1138">
        <v>2075</v>
      </c>
      <c r="B1138" t="s">
        <v>1415</v>
      </c>
      <c r="C1138" t="s">
        <v>1409</v>
      </c>
      <c r="D1138">
        <v>97</v>
      </c>
      <c r="E1138">
        <v>820</v>
      </c>
      <c r="F1138">
        <f t="shared" si="17"/>
        <v>12</v>
      </c>
      <c r="G1138" t="str">
        <f>STANDINGS_SB[[#This Row],[League]]&amp;STANDINGS_SB[[#This Row],[Team]]</f>
        <v>$150 Draft Champions Feb 13 1:00 pm Lg.3689Buddy Guy</v>
      </c>
    </row>
    <row r="1139" spans="1:7" x14ac:dyDescent="0.25">
      <c r="A1139">
        <v>2287</v>
      </c>
      <c r="B1139" t="s">
        <v>534</v>
      </c>
      <c r="C1139" t="s">
        <v>1409</v>
      </c>
      <c r="D1139">
        <v>91</v>
      </c>
      <c r="E1139">
        <v>622.5</v>
      </c>
      <c r="F1139">
        <f t="shared" si="17"/>
        <v>13</v>
      </c>
      <c r="G1139" t="str">
        <f>STANDINGS_SB[[#This Row],[League]]&amp;STANDINGS_SB[[#This Row],[Team]]</f>
        <v>$150 Draft Champions Feb 13 1:00 pm Lg.3689Light Tower Power</v>
      </c>
    </row>
    <row r="1140" spans="1:7" x14ac:dyDescent="0.25">
      <c r="A1140">
        <v>2398</v>
      </c>
      <c r="B1140" t="s">
        <v>197</v>
      </c>
      <c r="C1140" t="s">
        <v>1409</v>
      </c>
      <c r="D1140">
        <v>87</v>
      </c>
      <c r="E1140">
        <v>508.5</v>
      </c>
      <c r="F1140">
        <f t="shared" si="17"/>
        <v>14</v>
      </c>
      <c r="G1140" t="str">
        <f>STANDINGS_SB[[#This Row],[League]]&amp;STANDINGS_SB[[#This Row],[Team]]</f>
        <v>$150 Draft Champions Feb 13 1:00 pm Lg.3689Macho Lobsters</v>
      </c>
    </row>
    <row r="1141" spans="1:7" x14ac:dyDescent="0.25">
      <c r="A1141">
        <v>2539</v>
      </c>
      <c r="B1141" t="s">
        <v>1414</v>
      </c>
      <c r="C1141" t="s">
        <v>1409</v>
      </c>
      <c r="D1141">
        <v>82</v>
      </c>
      <c r="E1141">
        <v>383.5</v>
      </c>
      <c r="F1141">
        <f t="shared" si="17"/>
        <v>15</v>
      </c>
      <c r="G1141" t="str">
        <f>STANDINGS_SB[[#This Row],[League]]&amp;STANDINGS_SB[[#This Row],[Team]]</f>
        <v>$150 Draft Champions Feb 13 1:00 pm Lg.3689smackers VI</v>
      </c>
    </row>
    <row r="1142" spans="1:7" x14ac:dyDescent="0.25">
      <c r="A1142">
        <v>21</v>
      </c>
      <c r="B1142" t="s">
        <v>1423</v>
      </c>
      <c r="C1142" t="s">
        <v>1420</v>
      </c>
      <c r="D1142">
        <v>202</v>
      </c>
      <c r="E1142">
        <v>2890</v>
      </c>
      <c r="F1142">
        <f t="shared" si="17"/>
        <v>1</v>
      </c>
      <c r="G1142" t="str">
        <f>STANDINGS_SB[[#This Row],[League]]&amp;STANDINGS_SB[[#This Row],[Team]]</f>
        <v>$150 Draft Champions Feb 13 1:00 pm Lg.3693Drip Drop</v>
      </c>
    </row>
    <row r="1143" spans="1:7" x14ac:dyDescent="0.25">
      <c r="A1143">
        <v>104</v>
      </c>
      <c r="B1143" t="s">
        <v>160</v>
      </c>
      <c r="C1143" t="s">
        <v>1420</v>
      </c>
      <c r="D1143">
        <v>177</v>
      </c>
      <c r="E1143">
        <v>2806</v>
      </c>
      <c r="F1143">
        <f t="shared" si="17"/>
        <v>2</v>
      </c>
      <c r="G1143" t="str">
        <f>STANDINGS_SB[[#This Row],[League]]&amp;STANDINGS_SB[[#This Row],[Team]]</f>
        <v>$150 Draft Champions Feb 13 1:00 pm Lg.3693Dirty Vegas</v>
      </c>
    </row>
    <row r="1144" spans="1:7" x14ac:dyDescent="0.25">
      <c r="A1144">
        <v>518</v>
      </c>
      <c r="B1144" t="s">
        <v>1419</v>
      </c>
      <c r="C1144" t="s">
        <v>1420</v>
      </c>
      <c r="D1144">
        <v>145</v>
      </c>
      <c r="E1144">
        <v>2399.5</v>
      </c>
      <c r="F1144">
        <f t="shared" si="17"/>
        <v>3</v>
      </c>
      <c r="G1144" t="str">
        <f>STANDINGS_SB[[#This Row],[League]]&amp;STANDINGS_SB[[#This Row],[Team]]</f>
        <v>$150 Draft Champions Feb 13 1:00 pm Lg.3693Team Wickham</v>
      </c>
    </row>
    <row r="1145" spans="1:7" x14ac:dyDescent="0.25">
      <c r="A1145">
        <v>728</v>
      </c>
      <c r="B1145" t="s">
        <v>1421</v>
      </c>
      <c r="C1145" t="s">
        <v>1420</v>
      </c>
      <c r="D1145">
        <v>134</v>
      </c>
      <c r="E1145">
        <v>2167</v>
      </c>
      <c r="F1145">
        <f t="shared" si="17"/>
        <v>4</v>
      </c>
      <c r="G1145" t="str">
        <f>STANDINGS_SB[[#This Row],[League]]&amp;STANDINGS_SB[[#This Row],[Team]]</f>
        <v>$150 Draft Champions Feb 13 1:00 pm Lg.3693Auburn Plainsman II</v>
      </c>
    </row>
    <row r="1146" spans="1:7" x14ac:dyDescent="0.25">
      <c r="A1146">
        <v>935</v>
      </c>
      <c r="B1146" t="s">
        <v>87</v>
      </c>
      <c r="C1146" t="s">
        <v>1420</v>
      </c>
      <c r="D1146">
        <v>128</v>
      </c>
      <c r="E1146">
        <v>1987</v>
      </c>
      <c r="F1146">
        <f t="shared" si="17"/>
        <v>5</v>
      </c>
      <c r="G1146" t="str">
        <f>STANDINGS_SB[[#This Row],[League]]&amp;STANDINGS_SB[[#This Row],[Team]]</f>
        <v>$150 Draft Champions Feb 13 1:00 pm Lg.3693The Northsiders</v>
      </c>
    </row>
    <row r="1147" spans="1:7" x14ac:dyDescent="0.25">
      <c r="A1147">
        <v>1460</v>
      </c>
      <c r="B1147" t="s">
        <v>212</v>
      </c>
      <c r="C1147" t="s">
        <v>1420</v>
      </c>
      <c r="D1147">
        <v>114</v>
      </c>
      <c r="E1147">
        <v>1461</v>
      </c>
      <c r="F1147">
        <f t="shared" si="17"/>
        <v>6</v>
      </c>
      <c r="G1147" t="str">
        <f>STANDINGS_SB[[#This Row],[League]]&amp;STANDINGS_SB[[#This Row],[Team]]</f>
        <v>$150 Draft Champions Feb 13 1:00 pm Lg.3693Team kuhn</v>
      </c>
    </row>
    <row r="1148" spans="1:7" x14ac:dyDescent="0.25">
      <c r="A1148">
        <v>1486</v>
      </c>
      <c r="B1148" t="s">
        <v>1422</v>
      </c>
      <c r="C1148" t="s">
        <v>1420</v>
      </c>
      <c r="D1148">
        <v>113</v>
      </c>
      <c r="E1148">
        <v>1421.5</v>
      </c>
      <c r="F1148">
        <f t="shared" si="17"/>
        <v>7</v>
      </c>
      <c r="G1148" t="str">
        <f>STANDINGS_SB[[#This Row],[League]]&amp;STANDINGS_SB[[#This Row],[Team]]</f>
        <v>$150 Draft Champions Feb 13 1:00 pm Lg.3693Korean Power</v>
      </c>
    </row>
    <row r="1149" spans="1:7" x14ac:dyDescent="0.25">
      <c r="A1149">
        <v>1501</v>
      </c>
      <c r="B1149" t="s">
        <v>1427</v>
      </c>
      <c r="C1149" t="s">
        <v>1420</v>
      </c>
      <c r="D1149">
        <v>113</v>
      </c>
      <c r="E1149">
        <v>1421.5</v>
      </c>
      <c r="F1149">
        <f t="shared" si="17"/>
        <v>8</v>
      </c>
      <c r="G1149" t="str">
        <f>STANDINGS_SB[[#This Row],[League]]&amp;STANDINGS_SB[[#This Row],[Team]]</f>
        <v>$150 Draft Champions Feb 13 1:00 pm Lg.3693Team Salemme</v>
      </c>
    </row>
    <row r="1150" spans="1:7" x14ac:dyDescent="0.25">
      <c r="A1150">
        <v>1510</v>
      </c>
      <c r="B1150" t="s">
        <v>1429</v>
      </c>
      <c r="C1150" t="s">
        <v>1420</v>
      </c>
      <c r="D1150">
        <v>112</v>
      </c>
      <c r="E1150">
        <v>1387</v>
      </c>
      <c r="F1150">
        <f t="shared" si="17"/>
        <v>9</v>
      </c>
      <c r="G1150" t="str">
        <f>STANDINGS_SB[[#This Row],[League]]&amp;STANDINGS_SB[[#This Row],[Team]]</f>
        <v>$150 Draft Champions Feb 13 1:00 pm Lg.3693Battlin' the Bottle</v>
      </c>
    </row>
    <row r="1151" spans="1:7" x14ac:dyDescent="0.25">
      <c r="A1151">
        <v>2008</v>
      </c>
      <c r="B1151" t="s">
        <v>1425</v>
      </c>
      <c r="C1151" t="s">
        <v>1420</v>
      </c>
      <c r="D1151">
        <v>99</v>
      </c>
      <c r="E1151">
        <v>889.5</v>
      </c>
      <c r="F1151">
        <f t="shared" si="17"/>
        <v>10</v>
      </c>
      <c r="G1151" t="str">
        <f>STANDINGS_SB[[#This Row],[League]]&amp;STANDINGS_SB[[#This Row],[Team]]</f>
        <v>$150 Draft Champions Feb 13 1:00 pm Lg.3693Evil Empire II</v>
      </c>
    </row>
    <row r="1152" spans="1:7" x14ac:dyDescent="0.25">
      <c r="A1152">
        <v>2052</v>
      </c>
      <c r="B1152" t="s">
        <v>1430</v>
      </c>
      <c r="C1152" t="s">
        <v>1420</v>
      </c>
      <c r="D1152">
        <v>98</v>
      </c>
      <c r="E1152">
        <v>852.5</v>
      </c>
      <c r="F1152">
        <f t="shared" si="17"/>
        <v>11</v>
      </c>
      <c r="G1152" t="str">
        <f>STANDINGS_SB[[#This Row],[League]]&amp;STANDINGS_SB[[#This Row],[Team]]</f>
        <v>$150 Draft Champions Feb 13 1:00 pm Lg.3693El Severino</v>
      </c>
    </row>
    <row r="1153" spans="1:7" x14ac:dyDescent="0.25">
      <c r="A1153">
        <v>2374</v>
      </c>
      <c r="B1153" t="s">
        <v>345</v>
      </c>
      <c r="C1153" t="s">
        <v>1420</v>
      </c>
      <c r="D1153">
        <v>88</v>
      </c>
      <c r="E1153">
        <v>532</v>
      </c>
      <c r="F1153">
        <f t="shared" si="17"/>
        <v>12</v>
      </c>
      <c r="G1153" t="str">
        <f>STANDINGS_SB[[#This Row],[League]]&amp;STANDINGS_SB[[#This Row],[Team]]</f>
        <v>$150 Draft Champions Feb 13 1:00 pm Lg.3693Man of Steel</v>
      </c>
    </row>
    <row r="1154" spans="1:7" x14ac:dyDescent="0.25">
      <c r="A1154">
        <v>2387</v>
      </c>
      <c r="B1154" t="s">
        <v>1424</v>
      </c>
      <c r="C1154" t="s">
        <v>1420</v>
      </c>
      <c r="D1154">
        <v>88</v>
      </c>
      <c r="E1154">
        <v>532</v>
      </c>
      <c r="F1154">
        <f t="shared" si="17"/>
        <v>13</v>
      </c>
      <c r="G1154" t="str">
        <f>STANDINGS_SB[[#This Row],[League]]&amp;STANDINGS_SB[[#This Row],[Team]]</f>
        <v>$150 Draft Champions Feb 13 1:00 pm Lg.3693The Price is Wrong, Bob</v>
      </c>
    </row>
    <row r="1155" spans="1:7" x14ac:dyDescent="0.25">
      <c r="A1155">
        <v>2527</v>
      </c>
      <c r="B1155" t="s">
        <v>1428</v>
      </c>
      <c r="C1155" t="s">
        <v>1420</v>
      </c>
      <c r="D1155">
        <v>82</v>
      </c>
      <c r="E1155">
        <v>383.5</v>
      </c>
      <c r="F1155">
        <f t="shared" ref="F1155:F1218" si="18">IF(C1155=C1154,F1154+1,1)</f>
        <v>14</v>
      </c>
      <c r="G1155" t="str">
        <f>STANDINGS_SB[[#This Row],[League]]&amp;STANDINGS_SB[[#This Row],[Team]]</f>
        <v>$150 Draft Champions Feb 13 1:00 pm Lg.3693Just Chillin'</v>
      </c>
    </row>
    <row r="1156" spans="1:7" x14ac:dyDescent="0.25">
      <c r="A1156">
        <v>2771</v>
      </c>
      <c r="B1156" t="s">
        <v>1426</v>
      </c>
      <c r="C1156" t="s">
        <v>1420</v>
      </c>
      <c r="D1156">
        <v>68</v>
      </c>
      <c r="E1156">
        <v>144.5</v>
      </c>
      <c r="F1156">
        <f t="shared" si="18"/>
        <v>15</v>
      </c>
      <c r="G1156" t="str">
        <f>STANDINGS_SB[[#This Row],[League]]&amp;STANDINGS_SB[[#This Row],[Team]]</f>
        <v>$150 Draft Champions Feb 13 1:00 pm Lg.3693Upper Deck</v>
      </c>
    </row>
    <row r="1157" spans="1:7" x14ac:dyDescent="0.25">
      <c r="A1157">
        <v>403</v>
      </c>
      <c r="B1157" t="s">
        <v>123</v>
      </c>
      <c r="C1157" t="s">
        <v>1431</v>
      </c>
      <c r="D1157">
        <v>150</v>
      </c>
      <c r="E1157">
        <v>2502</v>
      </c>
      <c r="F1157">
        <f t="shared" si="18"/>
        <v>1</v>
      </c>
      <c r="G1157" t="str">
        <f>STANDINGS_SB[[#This Row],[League]]&amp;STANDINGS_SB[[#This Row],[Team]]</f>
        <v>$150 Draft Champions Feb 13 1:00 pm Lg.3697Clever Team Name</v>
      </c>
    </row>
    <row r="1158" spans="1:7" x14ac:dyDescent="0.25">
      <c r="A1158">
        <v>555</v>
      </c>
      <c r="B1158" t="s">
        <v>1438</v>
      </c>
      <c r="C1158" t="s">
        <v>1431</v>
      </c>
      <c r="D1158">
        <v>143</v>
      </c>
      <c r="E1158">
        <v>2362.5</v>
      </c>
      <c r="F1158">
        <f t="shared" si="18"/>
        <v>2</v>
      </c>
      <c r="G1158" t="str">
        <f>STANDINGS_SB[[#This Row],[League]]&amp;STANDINGS_SB[[#This Row],[Team]]</f>
        <v>$150 Draft Champions Feb 13 1:00 pm Lg.3697The Full Eight Hours</v>
      </c>
    </row>
    <row r="1159" spans="1:7" x14ac:dyDescent="0.25">
      <c r="A1159">
        <v>780</v>
      </c>
      <c r="B1159" t="s">
        <v>1433</v>
      </c>
      <c r="C1159" t="s">
        <v>1431</v>
      </c>
      <c r="D1159">
        <v>133</v>
      </c>
      <c r="E1159">
        <v>2131.5</v>
      </c>
      <c r="F1159">
        <f t="shared" si="18"/>
        <v>3</v>
      </c>
      <c r="G1159" t="str">
        <f>STANDINGS_SB[[#This Row],[League]]&amp;STANDINGS_SB[[#This Row],[Team]]</f>
        <v>$150 Draft Champions Feb 13 1:00 pm Lg.3697Pine Tar Bats</v>
      </c>
    </row>
    <row r="1160" spans="1:7" x14ac:dyDescent="0.25">
      <c r="A1160">
        <v>927</v>
      </c>
      <c r="B1160" t="s">
        <v>511</v>
      </c>
      <c r="C1160" t="s">
        <v>1431</v>
      </c>
      <c r="D1160">
        <v>128</v>
      </c>
      <c r="E1160">
        <v>1987</v>
      </c>
      <c r="F1160">
        <f t="shared" si="18"/>
        <v>4</v>
      </c>
      <c r="G1160" t="str">
        <f>STANDINGS_SB[[#This Row],[League]]&amp;STANDINGS_SB[[#This Row],[Team]]</f>
        <v>$150 Draft Champions Feb 13 1:00 pm Lg.3697Team Blumenthal</v>
      </c>
    </row>
    <row r="1161" spans="1:7" x14ac:dyDescent="0.25">
      <c r="A1161">
        <v>965</v>
      </c>
      <c r="B1161" t="s">
        <v>1440</v>
      </c>
      <c r="C1161" t="s">
        <v>1431</v>
      </c>
      <c r="D1161">
        <v>127</v>
      </c>
      <c r="E1161">
        <v>1957.5</v>
      </c>
      <c r="F1161">
        <f t="shared" si="18"/>
        <v>5</v>
      </c>
      <c r="G1161" t="str">
        <f>STANDINGS_SB[[#This Row],[League]]&amp;STANDINGS_SB[[#This Row],[Team]]</f>
        <v>$150 Draft Champions Feb 13 1:00 pm Lg.3697ZZZZZZZZ</v>
      </c>
    </row>
    <row r="1162" spans="1:7" x14ac:dyDescent="0.25">
      <c r="A1162">
        <v>1005</v>
      </c>
      <c r="B1162" t="s">
        <v>1432</v>
      </c>
      <c r="C1162" t="s">
        <v>1431</v>
      </c>
      <c r="D1162">
        <v>126</v>
      </c>
      <c r="E1162">
        <v>1921</v>
      </c>
      <c r="F1162">
        <f t="shared" si="18"/>
        <v>6</v>
      </c>
      <c r="G1162" t="str">
        <f>STANDINGS_SB[[#This Row],[League]]&amp;STANDINGS_SB[[#This Row],[Team]]</f>
        <v>$150 Draft Champions Feb 13 1:00 pm Lg.3697The Baseball Tavern</v>
      </c>
    </row>
    <row r="1163" spans="1:7" x14ac:dyDescent="0.25">
      <c r="A1163">
        <v>1204</v>
      </c>
      <c r="B1163" t="s">
        <v>1437</v>
      </c>
      <c r="C1163" t="s">
        <v>1431</v>
      </c>
      <c r="D1163">
        <v>120</v>
      </c>
      <c r="E1163">
        <v>1717</v>
      </c>
      <c r="F1163">
        <f t="shared" si="18"/>
        <v>7</v>
      </c>
      <c r="G1163" t="str">
        <f>STANDINGS_SB[[#This Row],[League]]&amp;STANDINGS_SB[[#This Row],[Team]]</f>
        <v>$150 Draft Champions Feb 13 1:00 pm Lg.3697The BALCO Brigade</v>
      </c>
    </row>
    <row r="1164" spans="1:7" x14ac:dyDescent="0.25">
      <c r="A1164">
        <v>1419</v>
      </c>
      <c r="B1164" t="s">
        <v>473</v>
      </c>
      <c r="C1164" t="s">
        <v>1431</v>
      </c>
      <c r="D1164">
        <v>115</v>
      </c>
      <c r="E1164">
        <v>1508.5</v>
      </c>
      <c r="F1164">
        <f t="shared" si="18"/>
        <v>8</v>
      </c>
      <c r="G1164" t="str">
        <f>STANDINGS_SB[[#This Row],[League]]&amp;STANDINGS_SB[[#This Row],[Team]]</f>
        <v>$150 Draft Champions Feb 13 1:00 pm Lg.3697WAR(P)igs</v>
      </c>
    </row>
    <row r="1165" spans="1:7" x14ac:dyDescent="0.25">
      <c r="A1165">
        <v>1551</v>
      </c>
      <c r="B1165" t="s">
        <v>1435</v>
      </c>
      <c r="C1165" t="s">
        <v>1431</v>
      </c>
      <c r="D1165">
        <v>111</v>
      </c>
      <c r="E1165">
        <v>1343.5</v>
      </c>
      <c r="F1165">
        <f t="shared" si="18"/>
        <v>9</v>
      </c>
      <c r="G1165" t="str">
        <f>STANDINGS_SB[[#This Row],[League]]&amp;STANDINGS_SB[[#This Row],[Team]]</f>
        <v>$150 Draft Champions Feb 13 1:00 pm Lg.3697Charger Bar Six</v>
      </c>
    </row>
    <row r="1166" spans="1:7" x14ac:dyDescent="0.25">
      <c r="A1166">
        <v>1860</v>
      </c>
      <c r="B1166" t="s">
        <v>377</v>
      </c>
      <c r="C1166" t="s">
        <v>1431</v>
      </c>
      <c r="D1166">
        <v>103</v>
      </c>
      <c r="E1166">
        <v>1036.5</v>
      </c>
      <c r="F1166">
        <f t="shared" si="18"/>
        <v>10</v>
      </c>
      <c r="G1166" t="str">
        <f>STANDINGS_SB[[#This Row],[League]]&amp;STANDINGS_SB[[#This Row],[Team]]</f>
        <v>$150 Draft Champions Feb 13 1:00 pm Lg.3697Cardinal Crunch 2</v>
      </c>
    </row>
    <row r="1167" spans="1:7" x14ac:dyDescent="0.25">
      <c r="A1167">
        <v>2070</v>
      </c>
      <c r="B1167" t="s">
        <v>1434</v>
      </c>
      <c r="C1167" t="s">
        <v>1431</v>
      </c>
      <c r="D1167">
        <v>98</v>
      </c>
      <c r="E1167">
        <v>852.5</v>
      </c>
      <c r="F1167">
        <f t="shared" si="18"/>
        <v>11</v>
      </c>
      <c r="G1167" t="str">
        <f>STANDINGS_SB[[#This Row],[League]]&amp;STANDINGS_SB[[#This Row],[Team]]</f>
        <v>$150 Draft Champions Feb 13 1:00 pm Lg.3697The Shelby Sensation</v>
      </c>
    </row>
    <row r="1168" spans="1:7" x14ac:dyDescent="0.25">
      <c r="A1168">
        <v>2396</v>
      </c>
      <c r="B1168" t="s">
        <v>154</v>
      </c>
      <c r="C1168" t="s">
        <v>1431</v>
      </c>
      <c r="D1168">
        <v>87</v>
      </c>
      <c r="E1168">
        <v>508.5</v>
      </c>
      <c r="F1168">
        <f t="shared" si="18"/>
        <v>12</v>
      </c>
      <c r="G1168" t="str">
        <f>STANDINGS_SB[[#This Row],[League]]&amp;STANDINGS_SB[[#This Row],[Team]]</f>
        <v>$150 Draft Champions Feb 13 1:00 pm Lg.3697GLG20s</v>
      </c>
    </row>
    <row r="1169" spans="1:7" x14ac:dyDescent="0.25">
      <c r="A1169">
        <v>2507</v>
      </c>
      <c r="B1169" t="s">
        <v>1436</v>
      </c>
      <c r="C1169" t="s">
        <v>1431</v>
      </c>
      <c r="D1169">
        <v>83</v>
      </c>
      <c r="E1169">
        <v>407</v>
      </c>
      <c r="F1169">
        <f t="shared" si="18"/>
        <v>13</v>
      </c>
      <c r="G1169" t="str">
        <f>STANDINGS_SB[[#This Row],[League]]&amp;STANDINGS_SB[[#This Row],[Team]]</f>
        <v>$150 Draft Champions Feb 13 1:00 pm Lg.3697SLAAAYER 2</v>
      </c>
    </row>
    <row r="1170" spans="1:7" x14ac:dyDescent="0.25">
      <c r="A1170">
        <v>2561</v>
      </c>
      <c r="B1170" t="s">
        <v>132</v>
      </c>
      <c r="C1170" t="s">
        <v>1431</v>
      </c>
      <c r="D1170">
        <v>81</v>
      </c>
      <c r="E1170">
        <v>360</v>
      </c>
      <c r="F1170">
        <f t="shared" si="18"/>
        <v>14</v>
      </c>
      <c r="G1170" t="str">
        <f>STANDINGS_SB[[#This Row],[League]]&amp;STANDINGS_SB[[#This Row],[Team]]</f>
        <v>$150 Draft Champions Feb 13 1:00 pm Lg.3697Van Buren Boys</v>
      </c>
    </row>
    <row r="1171" spans="1:7" x14ac:dyDescent="0.25">
      <c r="A1171">
        <v>2696</v>
      </c>
      <c r="B1171" t="s">
        <v>1439</v>
      </c>
      <c r="C1171" t="s">
        <v>1431</v>
      </c>
      <c r="D1171">
        <v>73</v>
      </c>
      <c r="E1171">
        <v>211.5</v>
      </c>
      <c r="F1171">
        <f t="shared" si="18"/>
        <v>15</v>
      </c>
      <c r="G1171" t="str">
        <f>STANDINGS_SB[[#This Row],[League]]&amp;STANDINGS_SB[[#This Row],[Team]]</f>
        <v>$150 Draft Champions Feb 13 1:00 pm Lg.3697J money clutch putts</v>
      </c>
    </row>
    <row r="1172" spans="1:7" x14ac:dyDescent="0.25">
      <c r="A1172">
        <v>184</v>
      </c>
      <c r="B1172" t="s">
        <v>1450</v>
      </c>
      <c r="C1172" t="s">
        <v>1442</v>
      </c>
      <c r="D1172">
        <v>166</v>
      </c>
      <c r="E1172">
        <v>2727</v>
      </c>
      <c r="F1172">
        <f t="shared" si="18"/>
        <v>1</v>
      </c>
      <c r="G1172" t="str">
        <f>STANDINGS_SB[[#This Row],[League]]&amp;STANDINGS_SB[[#This Row],[Team]]</f>
        <v>$150 Draft Champions Feb 14 1:00 pm Lg.3699Steinbrenner's Boys</v>
      </c>
    </row>
    <row r="1173" spans="1:7" x14ac:dyDescent="0.25">
      <c r="A1173">
        <v>353</v>
      </c>
      <c r="B1173" t="s">
        <v>1453</v>
      </c>
      <c r="C1173" t="s">
        <v>1442</v>
      </c>
      <c r="D1173">
        <v>153</v>
      </c>
      <c r="E1173">
        <v>2550.5</v>
      </c>
      <c r="F1173">
        <f t="shared" si="18"/>
        <v>2</v>
      </c>
      <c r="G1173" t="str">
        <f>STANDINGS_SB[[#This Row],[League]]&amp;STANDINGS_SB[[#This Row],[Team]]</f>
        <v>$150 Draft Champions Feb 14 1:00 pm Lg.3699BATS OUT OF HELL</v>
      </c>
    </row>
    <row r="1174" spans="1:7" x14ac:dyDescent="0.25">
      <c r="A1174">
        <v>378</v>
      </c>
      <c r="B1174" t="s">
        <v>1441</v>
      </c>
      <c r="C1174" t="s">
        <v>1442</v>
      </c>
      <c r="D1174">
        <v>152</v>
      </c>
      <c r="E1174">
        <v>2535.5</v>
      </c>
      <c r="F1174">
        <f t="shared" si="18"/>
        <v>3</v>
      </c>
      <c r="G1174" t="str">
        <f>STANDINGS_SB[[#This Row],[League]]&amp;STANDINGS_SB[[#This Row],[Team]]</f>
        <v>$150 Draft Champions Feb 14 1:00 pm Lg.3699Penny Blossoms</v>
      </c>
    </row>
    <row r="1175" spans="1:7" x14ac:dyDescent="0.25">
      <c r="A1175">
        <v>668</v>
      </c>
      <c r="B1175" t="s">
        <v>1446</v>
      </c>
      <c r="C1175" t="s">
        <v>1442</v>
      </c>
      <c r="D1175">
        <v>137</v>
      </c>
      <c r="E1175">
        <v>2243.5</v>
      </c>
      <c r="F1175">
        <f t="shared" si="18"/>
        <v>4</v>
      </c>
      <c r="G1175" t="str">
        <f>STANDINGS_SB[[#This Row],[League]]&amp;STANDINGS_SB[[#This Row],[Team]]</f>
        <v>$150 Draft Champions Feb 14 1:00 pm Lg.3699Magic Man</v>
      </c>
    </row>
    <row r="1176" spans="1:7" x14ac:dyDescent="0.25">
      <c r="A1176">
        <v>755</v>
      </c>
      <c r="B1176" t="s">
        <v>1448</v>
      </c>
      <c r="C1176" t="s">
        <v>1442</v>
      </c>
      <c r="D1176">
        <v>134</v>
      </c>
      <c r="E1176">
        <v>2167</v>
      </c>
      <c r="F1176">
        <f t="shared" si="18"/>
        <v>5</v>
      </c>
      <c r="G1176" t="str">
        <f>STANDINGS_SB[[#This Row],[League]]&amp;STANDINGS_SB[[#This Row],[Team]]</f>
        <v>$150 Draft Champions Feb 14 1:00 pm Lg.3699Team Galleher</v>
      </c>
    </row>
    <row r="1177" spans="1:7" x14ac:dyDescent="0.25">
      <c r="A1177">
        <v>863</v>
      </c>
      <c r="B1177" t="s">
        <v>1452</v>
      </c>
      <c r="C1177" t="s">
        <v>1442</v>
      </c>
      <c r="D1177">
        <v>130</v>
      </c>
      <c r="E1177">
        <v>2042</v>
      </c>
      <c r="F1177">
        <f t="shared" si="18"/>
        <v>6</v>
      </c>
      <c r="G1177" t="str">
        <f>STANDINGS_SB[[#This Row],[League]]&amp;STANDINGS_SB[[#This Row],[Team]]</f>
        <v>$150 Draft Champions Feb 14 1:00 pm Lg.3699Gose Buster</v>
      </c>
    </row>
    <row r="1178" spans="1:7" x14ac:dyDescent="0.25">
      <c r="A1178">
        <v>919</v>
      </c>
      <c r="B1178" t="s">
        <v>1449</v>
      </c>
      <c r="C1178" t="s">
        <v>1442</v>
      </c>
      <c r="D1178">
        <v>128</v>
      </c>
      <c r="E1178">
        <v>1987</v>
      </c>
      <c r="F1178">
        <f t="shared" si="18"/>
        <v>7</v>
      </c>
      <c r="G1178" t="str">
        <f>STANDINGS_SB[[#This Row],[League]]&amp;STANDINGS_SB[[#This Row],[Team]]</f>
        <v>$150 Draft Champions Feb 14 1:00 pm Lg.3699Marte Partay</v>
      </c>
    </row>
    <row r="1179" spans="1:7" x14ac:dyDescent="0.25">
      <c r="A1179">
        <v>1100</v>
      </c>
      <c r="B1179" t="s">
        <v>107</v>
      </c>
      <c r="C1179" t="s">
        <v>1442</v>
      </c>
      <c r="D1179">
        <v>123</v>
      </c>
      <c r="E1179">
        <v>1820</v>
      </c>
      <c r="F1179">
        <f t="shared" si="18"/>
        <v>8</v>
      </c>
      <c r="G1179" t="str">
        <f>STANDINGS_SB[[#This Row],[League]]&amp;STANDINGS_SB[[#This Row],[Team]]</f>
        <v>$150 Draft Champions Feb 14 1:00 pm Lg.3699Team Scott</v>
      </c>
    </row>
    <row r="1180" spans="1:7" x14ac:dyDescent="0.25">
      <c r="A1180">
        <v>1604</v>
      </c>
      <c r="B1180" t="s">
        <v>1444</v>
      </c>
      <c r="C1180" t="s">
        <v>1442</v>
      </c>
      <c r="D1180">
        <v>110</v>
      </c>
      <c r="E1180">
        <v>1298</v>
      </c>
      <c r="F1180">
        <f t="shared" si="18"/>
        <v>9</v>
      </c>
      <c r="G1180" t="str">
        <f>STANDINGS_SB[[#This Row],[League]]&amp;STANDINGS_SB[[#This Row],[Team]]</f>
        <v>$150 Draft Champions Feb 14 1:00 pm Lg.3699GoldiLocks</v>
      </c>
    </row>
    <row r="1181" spans="1:7" x14ac:dyDescent="0.25">
      <c r="A1181">
        <v>1999</v>
      </c>
      <c r="B1181" t="s">
        <v>662</v>
      </c>
      <c r="C1181" t="s">
        <v>1442</v>
      </c>
      <c r="D1181">
        <v>100</v>
      </c>
      <c r="E1181">
        <v>929.5</v>
      </c>
      <c r="F1181">
        <f t="shared" si="18"/>
        <v>10</v>
      </c>
      <c r="G1181" t="str">
        <f>STANDINGS_SB[[#This Row],[League]]&amp;STANDINGS_SB[[#This Row],[Team]]</f>
        <v>$150 Draft Champions Feb 14 1:00 pm Lg.3699wally57</v>
      </c>
    </row>
    <row r="1182" spans="1:7" x14ac:dyDescent="0.25">
      <c r="A1182">
        <v>2217</v>
      </c>
      <c r="B1182" t="s">
        <v>1451</v>
      </c>
      <c r="C1182" t="s">
        <v>1442</v>
      </c>
      <c r="D1182">
        <v>93</v>
      </c>
      <c r="E1182">
        <v>682.5</v>
      </c>
      <c r="F1182">
        <f t="shared" si="18"/>
        <v>11</v>
      </c>
      <c r="G1182" t="str">
        <f>STANDINGS_SB[[#This Row],[League]]&amp;STANDINGS_SB[[#This Row],[Team]]</f>
        <v>$150 Draft Champions Feb 14 1:00 pm Lg.369950 Shades of Sonny Gray</v>
      </c>
    </row>
    <row r="1183" spans="1:7" x14ac:dyDescent="0.25">
      <c r="A1183">
        <v>2236</v>
      </c>
      <c r="B1183" t="s">
        <v>1443</v>
      </c>
      <c r="C1183" t="s">
        <v>1442</v>
      </c>
      <c r="D1183">
        <v>93</v>
      </c>
      <c r="E1183">
        <v>682.5</v>
      </c>
      <c r="F1183">
        <f t="shared" si="18"/>
        <v>12</v>
      </c>
      <c r="G1183" t="str">
        <f>STANDINGS_SB[[#This Row],[League]]&amp;STANDINGS_SB[[#This Row],[Team]]</f>
        <v>$150 Draft Champions Feb 14 1:00 pm Lg.3699Team Larrick</v>
      </c>
    </row>
    <row r="1184" spans="1:7" x14ac:dyDescent="0.25">
      <c r="A1184">
        <v>2544</v>
      </c>
      <c r="B1184" t="s">
        <v>1454</v>
      </c>
      <c r="C1184" t="s">
        <v>1442</v>
      </c>
      <c r="D1184">
        <v>81</v>
      </c>
      <c r="E1184">
        <v>360</v>
      </c>
      <c r="F1184">
        <f t="shared" si="18"/>
        <v>13</v>
      </c>
      <c r="G1184" t="str">
        <f>STANDINGS_SB[[#This Row],[League]]&amp;STANDINGS_SB[[#This Row],[Team]]</f>
        <v>$150 Draft Champions Feb 14 1:00 pm Lg.3699Kersh EE JUp</v>
      </c>
    </row>
    <row r="1185" spans="1:7" x14ac:dyDescent="0.25">
      <c r="A1185">
        <v>2637</v>
      </c>
      <c r="B1185" t="s">
        <v>1445</v>
      </c>
      <c r="C1185" t="s">
        <v>1442</v>
      </c>
      <c r="D1185">
        <v>76</v>
      </c>
      <c r="E1185">
        <v>264.5</v>
      </c>
      <c r="F1185">
        <f t="shared" si="18"/>
        <v>14</v>
      </c>
      <c r="G1185" t="str">
        <f>STANDINGS_SB[[#This Row],[League]]&amp;STANDINGS_SB[[#This Row],[Team]]</f>
        <v>$150 Draft Champions Feb 14 1:00 pm Lg.3699Fo Rizzo</v>
      </c>
    </row>
    <row r="1186" spans="1:7" x14ac:dyDescent="0.25">
      <c r="A1186">
        <v>2853</v>
      </c>
      <c r="B1186" t="s">
        <v>1447</v>
      </c>
      <c r="C1186" t="s">
        <v>1442</v>
      </c>
      <c r="D1186">
        <v>61</v>
      </c>
      <c r="E1186">
        <v>60</v>
      </c>
      <c r="F1186">
        <f t="shared" si="18"/>
        <v>15</v>
      </c>
      <c r="G1186" t="str">
        <f>STANDINGS_SB[[#This Row],[League]]&amp;STANDINGS_SB[[#This Row],[Team]]</f>
        <v>$150 Draft Champions Feb 14 1:00 pm Lg.3699Team Neidecker</v>
      </c>
    </row>
    <row r="1187" spans="1:7" x14ac:dyDescent="0.25">
      <c r="A1187">
        <v>132</v>
      </c>
      <c r="B1187" t="s">
        <v>417</v>
      </c>
      <c r="C1187" t="s">
        <v>1455</v>
      </c>
      <c r="D1187">
        <v>173</v>
      </c>
      <c r="E1187">
        <v>2780</v>
      </c>
      <c r="F1187">
        <f t="shared" si="18"/>
        <v>1</v>
      </c>
      <c r="G1187" t="str">
        <f>STANDINGS_SB[[#This Row],[League]]&amp;STANDINGS_SB[[#This Row],[Team]]</f>
        <v>$150 Draft Champions Feb 14 1:00 pm Lg.3702Ocular Keratitis DC4</v>
      </c>
    </row>
    <row r="1188" spans="1:7" x14ac:dyDescent="0.25">
      <c r="A1188">
        <v>175</v>
      </c>
      <c r="B1188" t="s">
        <v>1456</v>
      </c>
      <c r="C1188" t="s">
        <v>1455</v>
      </c>
      <c r="D1188">
        <v>167</v>
      </c>
      <c r="E1188">
        <v>2737</v>
      </c>
      <c r="F1188">
        <f t="shared" si="18"/>
        <v>2</v>
      </c>
      <c r="G1188" t="str">
        <f>STANDINGS_SB[[#This Row],[League]]&amp;STANDINGS_SB[[#This Row],[Team]]</f>
        <v>$150 Draft Champions Feb 14 1:00 pm Lg.3702Springfield Isotopes</v>
      </c>
    </row>
    <row r="1189" spans="1:7" x14ac:dyDescent="0.25">
      <c r="A1189">
        <v>536</v>
      </c>
      <c r="B1189" t="s">
        <v>240</v>
      </c>
      <c r="C1189" t="s">
        <v>1455</v>
      </c>
      <c r="D1189">
        <v>144</v>
      </c>
      <c r="E1189">
        <v>2380</v>
      </c>
      <c r="F1189">
        <f t="shared" si="18"/>
        <v>3</v>
      </c>
      <c r="G1189" t="str">
        <f>STANDINGS_SB[[#This Row],[League]]&amp;STANDINGS_SB[[#This Row],[Team]]</f>
        <v>$150 Draft Champions Feb 14 1:00 pm Lg.3702Team Skowron</v>
      </c>
    </row>
    <row r="1190" spans="1:7" x14ac:dyDescent="0.25">
      <c r="A1190">
        <v>562</v>
      </c>
      <c r="B1190" t="s">
        <v>1463</v>
      </c>
      <c r="C1190" t="s">
        <v>1455</v>
      </c>
      <c r="D1190">
        <v>142</v>
      </c>
      <c r="E1190">
        <v>2346.5</v>
      </c>
      <c r="F1190">
        <f t="shared" si="18"/>
        <v>4</v>
      </c>
      <c r="G1190" t="str">
        <f>STANDINGS_SB[[#This Row],[League]]&amp;STANDINGS_SB[[#This Row],[Team]]</f>
        <v>$150 Draft Champions Feb 14 1:00 pm Lg.3702Paint it Black</v>
      </c>
    </row>
    <row r="1191" spans="1:7" x14ac:dyDescent="0.25">
      <c r="A1191">
        <v>685</v>
      </c>
      <c r="B1191" t="s">
        <v>436</v>
      </c>
      <c r="C1191" t="s">
        <v>1455</v>
      </c>
      <c r="D1191">
        <v>136</v>
      </c>
      <c r="E1191">
        <v>2223</v>
      </c>
      <c r="F1191">
        <f t="shared" si="18"/>
        <v>5</v>
      </c>
      <c r="G1191" t="str">
        <f>STANDINGS_SB[[#This Row],[League]]&amp;STANDINGS_SB[[#This Row],[Team]]</f>
        <v>$150 Draft Champions Feb 14 1:00 pm Lg.3702Jete Bombs</v>
      </c>
    </row>
    <row r="1192" spans="1:7" x14ac:dyDescent="0.25">
      <c r="A1192">
        <v>1762</v>
      </c>
      <c r="B1192" t="s">
        <v>1458</v>
      </c>
      <c r="C1192" t="s">
        <v>1455</v>
      </c>
      <c r="D1192">
        <v>106</v>
      </c>
      <c r="E1192">
        <v>1149</v>
      </c>
      <c r="F1192">
        <f t="shared" si="18"/>
        <v>6</v>
      </c>
      <c r="G1192" t="str">
        <f>STANDINGS_SB[[#This Row],[League]]&amp;STANDINGS_SB[[#This Row],[Team]]</f>
        <v>$150 Draft Champions Feb 14 1:00 pm Lg.3702One Hitter's</v>
      </c>
    </row>
    <row r="1193" spans="1:7" x14ac:dyDescent="0.25">
      <c r="A1193">
        <v>1777</v>
      </c>
      <c r="B1193" t="s">
        <v>1462</v>
      </c>
      <c r="C1193" t="s">
        <v>1455</v>
      </c>
      <c r="D1193">
        <v>105</v>
      </c>
      <c r="E1193">
        <v>1118.5</v>
      </c>
      <c r="F1193">
        <f t="shared" si="18"/>
        <v>7</v>
      </c>
      <c r="G1193" t="str">
        <f>STANDINGS_SB[[#This Row],[League]]&amp;STANDINGS_SB[[#This Row],[Team]]</f>
        <v>$150 Draft Champions Feb 14 1:00 pm Lg.3702420 Smokers</v>
      </c>
    </row>
    <row r="1194" spans="1:7" x14ac:dyDescent="0.25">
      <c r="A1194">
        <v>1846</v>
      </c>
      <c r="B1194" t="s">
        <v>1461</v>
      </c>
      <c r="C1194" t="s">
        <v>1455</v>
      </c>
      <c r="D1194">
        <v>104</v>
      </c>
      <c r="E1194">
        <v>1082.5</v>
      </c>
      <c r="F1194">
        <f t="shared" si="18"/>
        <v>8</v>
      </c>
      <c r="G1194" t="str">
        <f>STANDINGS_SB[[#This Row],[League]]&amp;STANDINGS_SB[[#This Row],[Team]]</f>
        <v>$150 Draft Champions Feb 14 1:00 pm Lg.3702Who Cares</v>
      </c>
    </row>
    <row r="1195" spans="1:7" x14ac:dyDescent="0.25">
      <c r="A1195">
        <v>2050</v>
      </c>
      <c r="B1195" t="s">
        <v>383</v>
      </c>
      <c r="C1195" t="s">
        <v>1455</v>
      </c>
      <c r="D1195">
        <v>98</v>
      </c>
      <c r="E1195">
        <v>852.5</v>
      </c>
      <c r="F1195">
        <f t="shared" si="18"/>
        <v>9</v>
      </c>
      <c r="G1195" t="str">
        <f>STANDINGS_SB[[#This Row],[League]]&amp;STANDINGS_SB[[#This Row],[Team]]</f>
        <v>$150 Draft Champions Feb 14 1:00 pm Lg.3702Designated Shitter</v>
      </c>
    </row>
    <row r="1196" spans="1:7" x14ac:dyDescent="0.25">
      <c r="A1196">
        <v>2065</v>
      </c>
      <c r="B1196" t="s">
        <v>337</v>
      </c>
      <c r="C1196" t="s">
        <v>1455</v>
      </c>
      <c r="D1196">
        <v>98</v>
      </c>
      <c r="E1196">
        <v>852.5</v>
      </c>
      <c r="F1196">
        <f t="shared" si="18"/>
        <v>10</v>
      </c>
      <c r="G1196" t="str">
        <f>STANDINGS_SB[[#This Row],[League]]&amp;STANDINGS_SB[[#This Row],[Team]]</f>
        <v>$150 Draft Champions Feb 14 1:00 pm Lg.3702Team Flanagan</v>
      </c>
    </row>
    <row r="1197" spans="1:7" x14ac:dyDescent="0.25">
      <c r="A1197">
        <v>2151</v>
      </c>
      <c r="B1197" t="s">
        <v>1459</v>
      </c>
      <c r="C1197" t="s">
        <v>1455</v>
      </c>
      <c r="D1197">
        <v>95</v>
      </c>
      <c r="E1197">
        <v>747</v>
      </c>
      <c r="F1197">
        <f t="shared" si="18"/>
        <v>11</v>
      </c>
      <c r="G1197" t="str">
        <f>STANDINGS_SB[[#This Row],[League]]&amp;STANDINGS_SB[[#This Row],[Team]]</f>
        <v>$150 Draft Champions Feb 14 1:00 pm Lg.3702Damage Inc.</v>
      </c>
    </row>
    <row r="1198" spans="1:7" x14ac:dyDescent="0.25">
      <c r="A1198">
        <v>2210</v>
      </c>
      <c r="B1198" t="s">
        <v>1457</v>
      </c>
      <c r="C1198" t="s">
        <v>1455</v>
      </c>
      <c r="D1198">
        <v>94</v>
      </c>
      <c r="E1198">
        <v>713</v>
      </c>
      <c r="F1198">
        <f t="shared" si="18"/>
        <v>12</v>
      </c>
      <c r="G1198" t="str">
        <f>STANDINGS_SB[[#This Row],[League]]&amp;STANDINGS_SB[[#This Row],[Team]]</f>
        <v>$150 Draft Champions Feb 14 1:00 pm Lg.3702Team Trznadel</v>
      </c>
    </row>
    <row r="1199" spans="1:7" x14ac:dyDescent="0.25">
      <c r="A1199">
        <v>2330</v>
      </c>
      <c r="B1199" t="s">
        <v>253</v>
      </c>
      <c r="C1199" t="s">
        <v>1455</v>
      </c>
      <c r="D1199">
        <v>90</v>
      </c>
      <c r="E1199">
        <v>588.5</v>
      </c>
      <c r="F1199">
        <f t="shared" si="18"/>
        <v>13</v>
      </c>
      <c r="G1199" t="str">
        <f>STANDINGS_SB[[#This Row],[League]]&amp;STANDINGS_SB[[#This Row],[Team]]</f>
        <v>$150 Draft Champions Feb 14 1:00 pm Lg.3702Team Dunning</v>
      </c>
    </row>
    <row r="1200" spans="1:7" x14ac:dyDescent="0.25">
      <c r="A1200">
        <v>2470</v>
      </c>
      <c r="B1200" t="s">
        <v>1460</v>
      </c>
      <c r="C1200" t="s">
        <v>1455</v>
      </c>
      <c r="D1200">
        <v>85</v>
      </c>
      <c r="E1200">
        <v>456.5</v>
      </c>
      <c r="F1200">
        <f t="shared" si="18"/>
        <v>14</v>
      </c>
      <c r="G1200" t="str">
        <f>STANDINGS_SB[[#This Row],[League]]&amp;STANDINGS_SB[[#This Row],[Team]]</f>
        <v>$150 Draft Champions Feb 14 1:00 pm Lg.3702sLim picKens2</v>
      </c>
    </row>
    <row r="1201" spans="1:7" x14ac:dyDescent="0.25">
      <c r="A1201">
        <v>2742</v>
      </c>
      <c r="B1201" t="s">
        <v>242</v>
      </c>
      <c r="C1201" t="s">
        <v>1455</v>
      </c>
      <c r="D1201">
        <v>70</v>
      </c>
      <c r="E1201">
        <v>165</v>
      </c>
      <c r="F1201">
        <f t="shared" si="18"/>
        <v>15</v>
      </c>
      <c r="G1201" t="str">
        <f>STANDINGS_SB[[#This Row],[League]]&amp;STANDINGS_SB[[#This Row],[Team]]</f>
        <v>$150 Draft Champions Feb 14 1:00 pm Lg.3702Cyclones</v>
      </c>
    </row>
    <row r="1202" spans="1:7" x14ac:dyDescent="0.25">
      <c r="A1202">
        <v>103</v>
      </c>
      <c r="B1202" t="s">
        <v>122</v>
      </c>
      <c r="C1202" t="s">
        <v>1464</v>
      </c>
      <c r="D1202">
        <v>177</v>
      </c>
      <c r="E1202">
        <v>2806</v>
      </c>
      <c r="F1202">
        <f t="shared" si="18"/>
        <v>1</v>
      </c>
      <c r="G1202" t="str">
        <f>STANDINGS_SB[[#This Row],[League]]&amp;STANDINGS_SB[[#This Row],[Team]]</f>
        <v>$150 Draft Champions Feb 15 1:00 pm Lg.3704Baxter's in Milwaukee</v>
      </c>
    </row>
    <row r="1203" spans="1:7" x14ac:dyDescent="0.25">
      <c r="A1203">
        <v>373</v>
      </c>
      <c r="B1203" t="s">
        <v>1469</v>
      </c>
      <c r="C1203" t="s">
        <v>1464</v>
      </c>
      <c r="D1203">
        <v>152</v>
      </c>
      <c r="E1203">
        <v>2535.5</v>
      </c>
      <c r="F1203">
        <f t="shared" si="18"/>
        <v>2</v>
      </c>
      <c r="G1203" t="str">
        <f>STANDINGS_SB[[#This Row],[League]]&amp;STANDINGS_SB[[#This Row],[Team]]</f>
        <v>$150 Draft Champions Feb 15 1:00 pm Lg.3704Da Bad Ass</v>
      </c>
    </row>
    <row r="1204" spans="1:7" x14ac:dyDescent="0.25">
      <c r="A1204">
        <v>377</v>
      </c>
      <c r="B1204" t="s">
        <v>246</v>
      </c>
      <c r="C1204" t="s">
        <v>1464</v>
      </c>
      <c r="D1204">
        <v>152</v>
      </c>
      <c r="E1204">
        <v>2535.5</v>
      </c>
      <c r="F1204">
        <f t="shared" si="18"/>
        <v>3</v>
      </c>
      <c r="G1204" t="str">
        <f>STANDINGS_SB[[#This Row],[League]]&amp;STANDINGS_SB[[#This Row],[Team]]</f>
        <v>$150 Draft Champions Feb 15 1:00 pm Lg.3704Monster Island</v>
      </c>
    </row>
    <row r="1205" spans="1:7" x14ac:dyDescent="0.25">
      <c r="A1205">
        <v>587</v>
      </c>
      <c r="B1205" t="s">
        <v>316</v>
      </c>
      <c r="C1205" t="s">
        <v>1464</v>
      </c>
      <c r="D1205">
        <v>141</v>
      </c>
      <c r="E1205">
        <v>2330</v>
      </c>
      <c r="F1205">
        <f t="shared" si="18"/>
        <v>4</v>
      </c>
      <c r="G1205" t="str">
        <f>STANDINGS_SB[[#This Row],[League]]&amp;STANDINGS_SB[[#This Row],[Team]]</f>
        <v>$150 Draft Champions Feb 15 1:00 pm Lg.3704Team Lamont</v>
      </c>
    </row>
    <row r="1206" spans="1:7" x14ac:dyDescent="0.25">
      <c r="A1206">
        <v>846</v>
      </c>
      <c r="B1206" t="s">
        <v>1466</v>
      </c>
      <c r="C1206" t="s">
        <v>1464</v>
      </c>
      <c r="D1206">
        <v>131</v>
      </c>
      <c r="E1206">
        <v>2074.5</v>
      </c>
      <c r="F1206">
        <f t="shared" si="18"/>
        <v>5</v>
      </c>
      <c r="G1206" t="str">
        <f>STANDINGS_SB[[#This Row],[League]]&amp;STANDINGS_SB[[#This Row],[Team]]</f>
        <v>$150 Draft Champions Feb 15 1:00 pm Lg.3704Team Robbins</v>
      </c>
    </row>
    <row r="1207" spans="1:7" x14ac:dyDescent="0.25">
      <c r="A1207">
        <v>1163</v>
      </c>
      <c r="B1207" t="s">
        <v>430</v>
      </c>
      <c r="C1207" t="s">
        <v>1464</v>
      </c>
      <c r="D1207">
        <v>121</v>
      </c>
      <c r="E1207">
        <v>1745.5</v>
      </c>
      <c r="F1207">
        <f t="shared" si="18"/>
        <v>6</v>
      </c>
      <c r="G1207" t="str">
        <f>STANDINGS_SB[[#This Row],[League]]&amp;STANDINGS_SB[[#This Row],[Team]]</f>
        <v>$150 Draft Champions Feb 15 1:00 pm Lg.3704Poopy Tooth 6</v>
      </c>
    </row>
    <row r="1208" spans="1:7" x14ac:dyDescent="0.25">
      <c r="A1208">
        <v>1382</v>
      </c>
      <c r="B1208" t="s">
        <v>1468</v>
      </c>
      <c r="C1208" t="s">
        <v>1464</v>
      </c>
      <c r="D1208">
        <v>115</v>
      </c>
      <c r="E1208">
        <v>1508.5</v>
      </c>
      <c r="F1208">
        <f t="shared" si="18"/>
        <v>7</v>
      </c>
      <c r="G1208" t="str">
        <f>STANDINGS_SB[[#This Row],[League]]&amp;STANDINGS_SB[[#This Row],[Team]]</f>
        <v>$150 Draft Champions Feb 15 1:00 pm Lg.3704Boyer Brothers</v>
      </c>
    </row>
    <row r="1209" spans="1:7" x14ac:dyDescent="0.25">
      <c r="A1209">
        <v>1516</v>
      </c>
      <c r="B1209" t="s">
        <v>241</v>
      </c>
      <c r="C1209" t="s">
        <v>1464</v>
      </c>
      <c r="D1209">
        <v>112</v>
      </c>
      <c r="E1209">
        <v>1387</v>
      </c>
      <c r="F1209">
        <f t="shared" si="18"/>
        <v>8</v>
      </c>
      <c r="G1209" t="str">
        <f>STANDINGS_SB[[#This Row],[League]]&amp;STANDINGS_SB[[#This Row],[Team]]</f>
        <v>$150 Draft Champions Feb 15 1:00 pm Lg.3704Johnny Baseball</v>
      </c>
    </row>
    <row r="1210" spans="1:7" x14ac:dyDescent="0.25">
      <c r="A1210">
        <v>1954</v>
      </c>
      <c r="B1210" t="s">
        <v>104</v>
      </c>
      <c r="C1210" t="s">
        <v>1464</v>
      </c>
      <c r="D1210">
        <v>101</v>
      </c>
      <c r="E1210">
        <v>962</v>
      </c>
      <c r="F1210">
        <f t="shared" si="18"/>
        <v>9</v>
      </c>
      <c r="G1210" t="str">
        <f>STANDINGS_SB[[#This Row],[League]]&amp;STANDINGS_SB[[#This Row],[Team]]</f>
        <v>$150 Draft Champions Feb 15 1:00 pm Lg.3704Team Pawlowski</v>
      </c>
    </row>
    <row r="1211" spans="1:7" x14ac:dyDescent="0.25">
      <c r="A1211">
        <v>2020</v>
      </c>
      <c r="B1211" t="s">
        <v>1470</v>
      </c>
      <c r="C1211" t="s">
        <v>1464</v>
      </c>
      <c r="D1211">
        <v>99</v>
      </c>
      <c r="E1211">
        <v>889.5</v>
      </c>
      <c r="F1211">
        <f t="shared" si="18"/>
        <v>10</v>
      </c>
      <c r="G1211" t="str">
        <f>STANDINGS_SB[[#This Row],[League]]&amp;STANDINGS_SB[[#This Row],[Team]]</f>
        <v>$150 Draft Champions Feb 15 1:00 pm Lg.3704Pyrolitic Decomposition 12</v>
      </c>
    </row>
    <row r="1212" spans="1:7" x14ac:dyDescent="0.25">
      <c r="A1212">
        <v>2057</v>
      </c>
      <c r="B1212" t="s">
        <v>1465</v>
      </c>
      <c r="C1212" t="s">
        <v>1464</v>
      </c>
      <c r="D1212">
        <v>98</v>
      </c>
      <c r="E1212">
        <v>852.5</v>
      </c>
      <c r="F1212">
        <f t="shared" si="18"/>
        <v>11</v>
      </c>
      <c r="G1212" t="str">
        <f>STANDINGS_SB[[#This Row],[League]]&amp;STANDINGS_SB[[#This Row],[Team]]</f>
        <v>$150 Draft Champions Feb 15 1:00 pm Lg.3704Lower Deckers DC3</v>
      </c>
    </row>
    <row r="1213" spans="1:7" x14ac:dyDescent="0.25">
      <c r="A1213">
        <v>2268</v>
      </c>
      <c r="B1213" t="s">
        <v>440</v>
      </c>
      <c r="C1213" t="s">
        <v>1464</v>
      </c>
      <c r="D1213">
        <v>92</v>
      </c>
      <c r="E1213">
        <v>655</v>
      </c>
      <c r="F1213">
        <f t="shared" si="18"/>
        <v>12</v>
      </c>
      <c r="G1213" t="str">
        <f>STANDINGS_SB[[#This Row],[League]]&amp;STANDINGS_SB[[#This Row],[Team]]</f>
        <v>$150 Draft Champions Feb 15 1:00 pm Lg.3704zzzzzzzz</v>
      </c>
    </row>
    <row r="1214" spans="1:7" x14ac:dyDescent="0.25">
      <c r="A1214">
        <v>2293</v>
      </c>
      <c r="B1214" t="s">
        <v>1471</v>
      </c>
      <c r="C1214" t="s">
        <v>1464</v>
      </c>
      <c r="D1214">
        <v>91</v>
      </c>
      <c r="E1214">
        <v>622.5</v>
      </c>
      <c r="F1214">
        <f t="shared" si="18"/>
        <v>13</v>
      </c>
      <c r="G1214" t="str">
        <f>STANDINGS_SB[[#This Row],[League]]&amp;STANDINGS_SB[[#This Row],[Team]]</f>
        <v>$150 Draft Champions Feb 15 1:00 pm Lg.3704Team Cole</v>
      </c>
    </row>
    <row r="1215" spans="1:7" x14ac:dyDescent="0.25">
      <c r="A1215">
        <v>2520</v>
      </c>
      <c r="B1215" t="s">
        <v>1472</v>
      </c>
      <c r="C1215" t="s">
        <v>1464</v>
      </c>
      <c r="D1215">
        <v>82</v>
      </c>
      <c r="E1215">
        <v>383.5</v>
      </c>
      <c r="F1215">
        <f t="shared" si="18"/>
        <v>14</v>
      </c>
      <c r="G1215" t="str">
        <f>STANDINGS_SB[[#This Row],[League]]&amp;STANDINGS_SB[[#This Row],[Team]]</f>
        <v>$150 Draft Champions Feb 15 1:00 pm Lg.3704Bourgeois &amp; Son</v>
      </c>
    </row>
    <row r="1216" spans="1:7" x14ac:dyDescent="0.25">
      <c r="A1216">
        <v>2636</v>
      </c>
      <c r="B1216" t="s">
        <v>1467</v>
      </c>
      <c r="C1216" t="s">
        <v>1464</v>
      </c>
      <c r="D1216">
        <v>76</v>
      </c>
      <c r="E1216">
        <v>264.5</v>
      </c>
      <c r="F1216">
        <f t="shared" si="18"/>
        <v>15</v>
      </c>
      <c r="G1216" t="str">
        <f>STANDINGS_SB[[#This Row],[League]]&amp;STANDINGS_SB[[#This Row],[Team]]</f>
        <v>$150 Draft Champions Feb 15 1:00 pm Lg.3704Cremators</v>
      </c>
    </row>
    <row r="1217" spans="1:7" x14ac:dyDescent="0.25">
      <c r="A1217">
        <v>41</v>
      </c>
      <c r="B1217" t="s">
        <v>53</v>
      </c>
      <c r="C1217" t="s">
        <v>1473</v>
      </c>
      <c r="D1217">
        <v>191</v>
      </c>
      <c r="E1217">
        <v>2868.5</v>
      </c>
      <c r="F1217">
        <f t="shared" si="18"/>
        <v>1</v>
      </c>
      <c r="G1217" t="str">
        <f>STANDINGS_SB[[#This Row],[League]]&amp;STANDINGS_SB[[#This Row],[Team]]</f>
        <v>$150 Draft Champions Feb 15 1:00 pm Lg.3705Baseball Furies</v>
      </c>
    </row>
    <row r="1218" spans="1:7" x14ac:dyDescent="0.25">
      <c r="A1218">
        <v>85</v>
      </c>
      <c r="B1218" t="s">
        <v>1476</v>
      </c>
      <c r="C1218" t="s">
        <v>1473</v>
      </c>
      <c r="D1218">
        <v>180</v>
      </c>
      <c r="E1218">
        <v>2825</v>
      </c>
      <c r="F1218">
        <f t="shared" si="18"/>
        <v>2</v>
      </c>
      <c r="G1218" t="str">
        <f>STANDINGS_SB[[#This Row],[League]]&amp;STANDINGS_SB[[#This Row],[Team]]</f>
        <v>$150 Draft Champions Feb 15 1:00 pm Lg.3705BK Mets Mia</v>
      </c>
    </row>
    <row r="1219" spans="1:7" x14ac:dyDescent="0.25">
      <c r="A1219">
        <v>316</v>
      </c>
      <c r="B1219" t="s">
        <v>40</v>
      </c>
      <c r="C1219" t="s">
        <v>1473</v>
      </c>
      <c r="D1219">
        <v>156</v>
      </c>
      <c r="E1219">
        <v>2592</v>
      </c>
      <c r="F1219">
        <f t="shared" ref="F1219:F1282" si="19">IF(C1219=C1218,F1218+1,1)</f>
        <v>3</v>
      </c>
      <c r="G1219" t="str">
        <f>STANDINGS_SB[[#This Row],[League]]&amp;STANDINGS_SB[[#This Row],[Team]]</f>
        <v>$150 Draft Champions Feb 15 1:00 pm Lg.3705Incredible Hulking Us</v>
      </c>
    </row>
    <row r="1220" spans="1:7" x14ac:dyDescent="0.25">
      <c r="A1220">
        <v>640</v>
      </c>
      <c r="B1220" t="s">
        <v>45</v>
      </c>
      <c r="C1220" t="s">
        <v>1473</v>
      </c>
      <c r="D1220">
        <v>138</v>
      </c>
      <c r="E1220">
        <v>2265.5</v>
      </c>
      <c r="F1220">
        <f t="shared" si="19"/>
        <v>4</v>
      </c>
      <c r="G1220" t="str">
        <f>STANDINGS_SB[[#This Row],[League]]&amp;STANDINGS_SB[[#This Row],[Team]]</f>
        <v>$150 Draft Champions Feb 15 1:00 pm Lg.3705Glenneration X</v>
      </c>
    </row>
    <row r="1221" spans="1:7" x14ac:dyDescent="0.25">
      <c r="A1221">
        <v>772</v>
      </c>
      <c r="B1221" t="s">
        <v>8</v>
      </c>
      <c r="C1221" t="s">
        <v>1473</v>
      </c>
      <c r="D1221">
        <v>133</v>
      </c>
      <c r="E1221">
        <v>2131.5</v>
      </c>
      <c r="F1221">
        <f t="shared" si="19"/>
        <v>5</v>
      </c>
      <c r="G1221" t="str">
        <f>STANDINGS_SB[[#This Row],[League]]&amp;STANDINGS_SB[[#This Row],[Team]]</f>
        <v>$150 Draft Champions Feb 15 1:00 pm Lg.3705King Ken</v>
      </c>
    </row>
    <row r="1222" spans="1:7" x14ac:dyDescent="0.25">
      <c r="A1222">
        <v>798</v>
      </c>
      <c r="B1222" t="s">
        <v>1477</v>
      </c>
      <c r="C1222" t="s">
        <v>1473</v>
      </c>
      <c r="D1222">
        <v>132</v>
      </c>
      <c r="E1222">
        <v>2104</v>
      </c>
      <c r="F1222">
        <f t="shared" si="19"/>
        <v>6</v>
      </c>
      <c r="G1222" t="str">
        <f>STANDINGS_SB[[#This Row],[League]]&amp;STANDINGS_SB[[#This Row],[Team]]</f>
        <v>$150 Draft Champions Feb 15 1:00 pm Lg.3705DYNAMIC DUO</v>
      </c>
    </row>
    <row r="1223" spans="1:7" x14ac:dyDescent="0.25">
      <c r="A1223">
        <v>944</v>
      </c>
      <c r="B1223" t="s">
        <v>153</v>
      </c>
      <c r="C1223" t="s">
        <v>1473</v>
      </c>
      <c r="D1223">
        <v>127</v>
      </c>
      <c r="E1223">
        <v>1957.5</v>
      </c>
      <c r="F1223">
        <f t="shared" si="19"/>
        <v>7</v>
      </c>
      <c r="G1223" t="str">
        <f>STANDINGS_SB[[#This Row],[League]]&amp;STANDINGS_SB[[#This Row],[Team]]</f>
        <v>$150 Draft Champions Feb 15 1:00 pm Lg.3705Bronx Yankees (DC9)</v>
      </c>
    </row>
    <row r="1224" spans="1:7" x14ac:dyDescent="0.25">
      <c r="A1224">
        <v>1466</v>
      </c>
      <c r="B1224" t="s">
        <v>1474</v>
      </c>
      <c r="C1224" t="s">
        <v>1473</v>
      </c>
      <c r="D1224">
        <v>114</v>
      </c>
      <c r="E1224">
        <v>1461</v>
      </c>
      <c r="F1224">
        <f t="shared" si="19"/>
        <v>8</v>
      </c>
      <c r="G1224" t="str">
        <f>STANDINGS_SB[[#This Row],[League]]&amp;STANDINGS_SB[[#This Row],[Team]]</f>
        <v>$150 Draft Champions Feb 15 1:00 pm Lg.3705The Dad</v>
      </c>
    </row>
    <row r="1225" spans="1:7" x14ac:dyDescent="0.25">
      <c r="A1225">
        <v>1689</v>
      </c>
      <c r="B1225" t="s">
        <v>519</v>
      </c>
      <c r="C1225" t="s">
        <v>1473</v>
      </c>
      <c r="D1225">
        <v>108</v>
      </c>
      <c r="E1225">
        <v>1223</v>
      </c>
      <c r="F1225">
        <f t="shared" si="19"/>
        <v>9</v>
      </c>
      <c r="G1225" t="str">
        <f>STANDINGS_SB[[#This Row],[League]]&amp;STANDINGS_SB[[#This Row],[Team]]</f>
        <v>$150 Draft Champions Feb 15 1:00 pm Lg.3705Round 2 (Mia)</v>
      </c>
    </row>
    <row r="1226" spans="1:7" x14ac:dyDescent="0.25">
      <c r="A1226">
        <v>1909</v>
      </c>
      <c r="B1226" t="s">
        <v>56</v>
      </c>
      <c r="C1226" t="s">
        <v>1473</v>
      </c>
      <c r="D1226">
        <v>102</v>
      </c>
      <c r="E1226">
        <v>993</v>
      </c>
      <c r="F1226">
        <f t="shared" si="19"/>
        <v>10</v>
      </c>
      <c r="G1226" t="str">
        <f>STANDINGS_SB[[#This Row],[League]]&amp;STANDINGS_SB[[#This Row],[Team]]</f>
        <v>$150 Draft Champions Feb 15 1:00 pm Lg.3705DOUGHBOYS</v>
      </c>
    </row>
    <row r="1227" spans="1:7" x14ac:dyDescent="0.25">
      <c r="A1227">
        <v>2054</v>
      </c>
      <c r="B1227" t="s">
        <v>758</v>
      </c>
      <c r="C1227" t="s">
        <v>1473</v>
      </c>
      <c r="D1227">
        <v>98</v>
      </c>
      <c r="E1227">
        <v>852.5</v>
      </c>
      <c r="F1227">
        <f t="shared" si="19"/>
        <v>11</v>
      </c>
      <c r="G1227" t="str">
        <f>STANDINGS_SB[[#This Row],[League]]&amp;STANDINGS_SB[[#This Row],[Team]]</f>
        <v>$150 Draft Champions Feb 15 1:00 pm Lg.3705Gunilla Knutsson</v>
      </c>
    </row>
    <row r="1228" spans="1:7" x14ac:dyDescent="0.25">
      <c r="A1228">
        <v>2394</v>
      </c>
      <c r="B1228" t="s">
        <v>297</v>
      </c>
      <c r="C1228" t="s">
        <v>1473</v>
      </c>
      <c r="D1228">
        <v>87</v>
      </c>
      <c r="E1228">
        <v>508.5</v>
      </c>
      <c r="F1228">
        <f t="shared" si="19"/>
        <v>12</v>
      </c>
      <c r="G1228" t="str">
        <f>STANDINGS_SB[[#This Row],[League]]&amp;STANDINGS_SB[[#This Row],[Team]]</f>
        <v>$150 Draft Champions Feb 15 1:00 pm Lg.3705Dark Energy</v>
      </c>
    </row>
    <row r="1229" spans="1:7" x14ac:dyDescent="0.25">
      <c r="A1229">
        <v>2452</v>
      </c>
      <c r="B1229" t="s">
        <v>1475</v>
      </c>
      <c r="C1229" t="s">
        <v>1473</v>
      </c>
      <c r="D1229">
        <v>85</v>
      </c>
      <c r="E1229">
        <v>456.5</v>
      </c>
      <c r="F1229">
        <f t="shared" si="19"/>
        <v>13</v>
      </c>
      <c r="G1229" t="str">
        <f>STANDINGS_SB[[#This Row],[League]]&amp;STANDINGS_SB[[#This Row],[Team]]</f>
        <v>$150 Draft Champions Feb 15 1:00 pm Lg.3705SpinningSeamsMia</v>
      </c>
    </row>
    <row r="1230" spans="1:7" x14ac:dyDescent="0.25">
      <c r="A1230">
        <v>2681</v>
      </c>
      <c r="B1230" t="s">
        <v>1478</v>
      </c>
      <c r="C1230" t="s">
        <v>1473</v>
      </c>
      <c r="D1230">
        <v>74</v>
      </c>
      <c r="E1230">
        <v>227.5</v>
      </c>
      <c r="F1230">
        <f t="shared" si="19"/>
        <v>14</v>
      </c>
      <c r="G1230" t="str">
        <f>STANDINGS_SB[[#This Row],[League]]&amp;STANDINGS_SB[[#This Row],[Team]]</f>
        <v>$150 Draft Champions Feb 15 1:00 pm Lg.3705Madcow - DC7 Mia</v>
      </c>
    </row>
    <row r="1231" spans="1:7" x14ac:dyDescent="0.25">
      <c r="A1231">
        <v>2806</v>
      </c>
      <c r="B1231" t="s">
        <v>1479</v>
      </c>
      <c r="C1231" t="s">
        <v>1473</v>
      </c>
      <c r="D1231">
        <v>64</v>
      </c>
      <c r="E1231">
        <v>99</v>
      </c>
      <c r="F1231">
        <f t="shared" si="19"/>
        <v>15</v>
      </c>
      <c r="G1231" t="str">
        <f>STANDINGS_SB[[#This Row],[League]]&amp;STANDINGS_SB[[#This Row],[Team]]</f>
        <v>$150 Draft Champions Feb 15 1:00 pm Lg.3705Dutch Mafia (DC3)</v>
      </c>
    </row>
    <row r="1232" spans="1:7" x14ac:dyDescent="0.25">
      <c r="A1232">
        <v>90</v>
      </c>
      <c r="B1232" t="s">
        <v>1482</v>
      </c>
      <c r="C1232" t="s">
        <v>1481</v>
      </c>
      <c r="D1232">
        <v>179</v>
      </c>
      <c r="E1232">
        <v>2819.5</v>
      </c>
      <c r="F1232">
        <f t="shared" si="19"/>
        <v>1</v>
      </c>
      <c r="G1232" t="str">
        <f>STANDINGS_SB[[#This Row],[League]]&amp;STANDINGS_SB[[#This Row],[Team]]</f>
        <v>$150 Draft Champions Feb 16 1:00 pm Lg.3708JAGUARS</v>
      </c>
    </row>
    <row r="1233" spans="1:7" x14ac:dyDescent="0.25">
      <c r="A1233">
        <v>181</v>
      </c>
      <c r="B1233" t="s">
        <v>54</v>
      </c>
      <c r="C1233" t="s">
        <v>1481</v>
      </c>
      <c r="D1233">
        <v>166</v>
      </c>
      <c r="E1233">
        <v>2727</v>
      </c>
      <c r="F1233">
        <f t="shared" si="19"/>
        <v>2</v>
      </c>
      <c r="G1233" t="str">
        <f>STANDINGS_SB[[#This Row],[League]]&amp;STANDINGS_SB[[#This Row],[Team]]</f>
        <v>$150 Draft Champions Feb 16 1:00 pm Lg.3708Frozen Tundra</v>
      </c>
    </row>
    <row r="1234" spans="1:7" x14ac:dyDescent="0.25">
      <c r="A1234">
        <v>410</v>
      </c>
      <c r="B1234" t="s">
        <v>1486</v>
      </c>
      <c r="C1234" t="s">
        <v>1481</v>
      </c>
      <c r="D1234">
        <v>150</v>
      </c>
      <c r="E1234">
        <v>2502</v>
      </c>
      <c r="F1234">
        <f t="shared" si="19"/>
        <v>3</v>
      </c>
      <c r="G1234" t="str">
        <f>STANDINGS_SB[[#This Row],[League]]&amp;STANDINGS_SB[[#This Row],[Team]]</f>
        <v>$150 Draft Champions Feb 16 1:00 pm Lg.3708La Flama Blanca</v>
      </c>
    </row>
    <row r="1235" spans="1:7" x14ac:dyDescent="0.25">
      <c r="A1235">
        <v>764</v>
      </c>
      <c r="B1235" t="s">
        <v>1491</v>
      </c>
      <c r="C1235" t="s">
        <v>1481</v>
      </c>
      <c r="D1235">
        <v>133</v>
      </c>
      <c r="E1235">
        <v>2131.5</v>
      </c>
      <c r="F1235">
        <f t="shared" si="19"/>
        <v>4</v>
      </c>
      <c r="G1235" t="str">
        <f>STANDINGS_SB[[#This Row],[League]]&amp;STANDINGS_SB[[#This Row],[Team]]</f>
        <v>$150 Draft Champions Feb 16 1:00 pm Lg.370822 jerks and a squirt.</v>
      </c>
    </row>
    <row r="1236" spans="1:7" x14ac:dyDescent="0.25">
      <c r="A1236">
        <v>930</v>
      </c>
      <c r="B1236" t="s">
        <v>1488</v>
      </c>
      <c r="C1236" t="s">
        <v>1481</v>
      </c>
      <c r="D1236">
        <v>128</v>
      </c>
      <c r="E1236">
        <v>1987</v>
      </c>
      <c r="F1236">
        <f t="shared" si="19"/>
        <v>5</v>
      </c>
      <c r="G1236" t="str">
        <f>STANDINGS_SB[[#This Row],[League]]&amp;STANDINGS_SB[[#This Row],[Team]]</f>
        <v>$150 Draft Champions Feb 16 1:00 pm Lg.3708Team Kulp</v>
      </c>
    </row>
    <row r="1237" spans="1:7" x14ac:dyDescent="0.25">
      <c r="A1237">
        <v>1214</v>
      </c>
      <c r="B1237" t="s">
        <v>1480</v>
      </c>
      <c r="C1237" t="s">
        <v>1481</v>
      </c>
      <c r="D1237">
        <v>119</v>
      </c>
      <c r="E1237">
        <v>1677</v>
      </c>
      <c r="F1237">
        <f t="shared" si="19"/>
        <v>6</v>
      </c>
      <c r="G1237" t="str">
        <f>STANDINGS_SB[[#This Row],[League]]&amp;STANDINGS_SB[[#This Row],[Team]]</f>
        <v>$150 Draft Champions Feb 16 1:00 pm Lg.3708BEAST</v>
      </c>
    </row>
    <row r="1238" spans="1:7" x14ac:dyDescent="0.25">
      <c r="A1238">
        <v>1228</v>
      </c>
      <c r="B1238" t="s">
        <v>1487</v>
      </c>
      <c r="C1238" t="s">
        <v>1481</v>
      </c>
      <c r="D1238">
        <v>119</v>
      </c>
      <c r="E1238">
        <v>1677</v>
      </c>
      <c r="F1238">
        <f t="shared" si="19"/>
        <v>7</v>
      </c>
      <c r="G1238" t="str">
        <f>STANDINGS_SB[[#This Row],[League]]&amp;STANDINGS_SB[[#This Row],[Team]]</f>
        <v>$150 Draft Champions Feb 16 1:00 pm Lg.3708Hot Ice</v>
      </c>
    </row>
    <row r="1239" spans="1:7" x14ac:dyDescent="0.25">
      <c r="A1239">
        <v>1572</v>
      </c>
      <c r="B1239" t="s">
        <v>1489</v>
      </c>
      <c r="C1239" t="s">
        <v>1481</v>
      </c>
      <c r="D1239">
        <v>111</v>
      </c>
      <c r="E1239">
        <v>1343.5</v>
      </c>
      <c r="F1239">
        <f t="shared" si="19"/>
        <v>8</v>
      </c>
      <c r="G1239" t="str">
        <f>STANDINGS_SB[[#This Row],[League]]&amp;STANDINGS_SB[[#This Row],[Team]]</f>
        <v>$150 Draft Champions Feb 16 1:00 pm Lg.3708Scalia's Demons</v>
      </c>
    </row>
    <row r="1240" spans="1:7" x14ac:dyDescent="0.25">
      <c r="A1240">
        <v>1852</v>
      </c>
      <c r="B1240" t="s">
        <v>1484</v>
      </c>
      <c r="C1240" t="s">
        <v>1481</v>
      </c>
      <c r="D1240">
        <v>103</v>
      </c>
      <c r="E1240">
        <v>1036.5</v>
      </c>
      <c r="F1240">
        <f t="shared" si="19"/>
        <v>9</v>
      </c>
      <c r="G1240" t="str">
        <f>STANDINGS_SB[[#This Row],[League]]&amp;STANDINGS_SB[[#This Row],[Team]]</f>
        <v>$150 Draft Champions Feb 16 1:00 pm Lg.3708BDTMJD</v>
      </c>
    </row>
    <row r="1241" spans="1:7" x14ac:dyDescent="0.25">
      <c r="A1241">
        <v>1931</v>
      </c>
      <c r="B1241" t="s">
        <v>1483</v>
      </c>
      <c r="C1241" t="s">
        <v>1481</v>
      </c>
      <c r="D1241">
        <v>102</v>
      </c>
      <c r="E1241">
        <v>993</v>
      </c>
      <c r="F1241">
        <f t="shared" si="19"/>
        <v>10</v>
      </c>
      <c r="G1241" t="str">
        <f>STANDINGS_SB[[#This Row],[League]]&amp;STANDINGS_SB[[#This Row],[Team]]</f>
        <v>$150 Draft Champions Feb 16 1:00 pm Lg.3708The Late Chargers</v>
      </c>
    </row>
    <row r="1242" spans="1:7" x14ac:dyDescent="0.25">
      <c r="A1242">
        <v>1939</v>
      </c>
      <c r="B1242" t="s">
        <v>191</v>
      </c>
      <c r="C1242" t="s">
        <v>1481</v>
      </c>
      <c r="D1242">
        <v>101</v>
      </c>
      <c r="E1242">
        <v>962</v>
      </c>
      <c r="F1242">
        <f t="shared" si="19"/>
        <v>11</v>
      </c>
      <c r="G1242" t="str">
        <f>STANDINGS_SB[[#This Row],[League]]&amp;STANDINGS_SB[[#This Row],[Team]]</f>
        <v>$150 Draft Champions Feb 16 1:00 pm Lg.3708Chico's Bail Bonds</v>
      </c>
    </row>
    <row r="1243" spans="1:7" x14ac:dyDescent="0.25">
      <c r="A1243">
        <v>2162</v>
      </c>
      <c r="B1243" t="s">
        <v>1490</v>
      </c>
      <c r="C1243" t="s">
        <v>1481</v>
      </c>
      <c r="D1243">
        <v>95</v>
      </c>
      <c r="E1243">
        <v>747</v>
      </c>
      <c r="F1243">
        <f t="shared" si="19"/>
        <v>12</v>
      </c>
      <c r="G1243" t="str">
        <f>STANDINGS_SB[[#This Row],[League]]&amp;STANDINGS_SB[[#This Row],[Team]]</f>
        <v>$150 Draft Champions Feb 16 1:00 pm Lg.3708Macon Whoopie</v>
      </c>
    </row>
    <row r="1244" spans="1:7" x14ac:dyDescent="0.25">
      <c r="A1244">
        <v>2355</v>
      </c>
      <c r="B1244" t="s">
        <v>1485</v>
      </c>
      <c r="C1244" t="s">
        <v>1481</v>
      </c>
      <c r="D1244">
        <v>89</v>
      </c>
      <c r="E1244">
        <v>559.5</v>
      </c>
      <c r="F1244">
        <f t="shared" si="19"/>
        <v>13</v>
      </c>
      <c r="G1244" t="str">
        <f>STANDINGS_SB[[#This Row],[League]]&amp;STANDINGS_SB[[#This Row],[Team]]</f>
        <v>$150 Draft Champions Feb 16 1:00 pm Lg.3708Shark!</v>
      </c>
    </row>
    <row r="1245" spans="1:7" x14ac:dyDescent="0.25">
      <c r="A1245">
        <v>2416</v>
      </c>
      <c r="B1245" t="s">
        <v>218</v>
      </c>
      <c r="C1245" t="s">
        <v>1481</v>
      </c>
      <c r="D1245">
        <v>86</v>
      </c>
      <c r="E1245">
        <v>485</v>
      </c>
      <c r="F1245">
        <f t="shared" si="19"/>
        <v>14</v>
      </c>
      <c r="G1245" t="str">
        <f>STANDINGS_SB[[#This Row],[League]]&amp;STANDINGS_SB[[#This Row],[Team]]</f>
        <v>$150 Draft Champions Feb 16 1:00 pm Lg.3708Beer City Keggers</v>
      </c>
    </row>
    <row r="1246" spans="1:7" x14ac:dyDescent="0.25">
      <c r="A1246">
        <v>2656</v>
      </c>
      <c r="B1246" t="s">
        <v>1290</v>
      </c>
      <c r="C1246" t="s">
        <v>1481</v>
      </c>
      <c r="D1246">
        <v>76</v>
      </c>
      <c r="E1246">
        <v>264.5</v>
      </c>
      <c r="F1246">
        <f t="shared" si="19"/>
        <v>15</v>
      </c>
      <c r="G1246" t="str">
        <f>STANDINGS_SB[[#This Row],[League]]&amp;STANDINGS_SB[[#This Row],[Team]]</f>
        <v>$150 Draft Champions Feb 16 1:00 pm Lg.3708What Was I Thinking</v>
      </c>
    </row>
    <row r="1247" spans="1:7" x14ac:dyDescent="0.25">
      <c r="A1247">
        <v>1</v>
      </c>
      <c r="B1247" t="s">
        <v>1495</v>
      </c>
      <c r="C1247" t="s">
        <v>1492</v>
      </c>
      <c r="D1247">
        <v>243</v>
      </c>
      <c r="E1247">
        <v>2910</v>
      </c>
      <c r="F1247">
        <f t="shared" si="19"/>
        <v>1</v>
      </c>
      <c r="G1247" t="str">
        <f>STANDINGS_SB[[#This Row],[League]]&amp;STANDINGS_SB[[#This Row],[Team]]</f>
        <v>$150 Draft Champions Feb 16 1:00 pm Lg.3712Two Time</v>
      </c>
    </row>
    <row r="1248" spans="1:7" x14ac:dyDescent="0.25">
      <c r="A1248">
        <v>578</v>
      </c>
      <c r="B1248" t="s">
        <v>1494</v>
      </c>
      <c r="C1248" t="s">
        <v>1492</v>
      </c>
      <c r="D1248">
        <v>141</v>
      </c>
      <c r="E1248">
        <v>2330</v>
      </c>
      <c r="F1248">
        <f t="shared" si="19"/>
        <v>2</v>
      </c>
      <c r="G1248" t="str">
        <f>STANDINGS_SB[[#This Row],[League]]&amp;STANDINGS_SB[[#This Row],[Team]]</f>
        <v>$150 Draft Champions Feb 16 1:00 pm Lg.3712Matt Capps' Comeback</v>
      </c>
    </row>
    <row r="1249" spans="1:7" x14ac:dyDescent="0.25">
      <c r="A1249">
        <v>627</v>
      </c>
      <c r="B1249" t="s">
        <v>51</v>
      </c>
      <c r="C1249" t="s">
        <v>1492</v>
      </c>
      <c r="D1249">
        <v>139</v>
      </c>
      <c r="E1249">
        <v>2288</v>
      </c>
      <c r="F1249">
        <f t="shared" si="19"/>
        <v>3</v>
      </c>
      <c r="G1249" t="str">
        <f>STANDINGS_SB[[#This Row],[League]]&amp;STANDINGS_SB[[#This Row],[Team]]</f>
        <v>$150 Draft Champions Feb 16 1:00 pm Lg.3712Team Kostern</v>
      </c>
    </row>
    <row r="1250" spans="1:7" x14ac:dyDescent="0.25">
      <c r="A1250">
        <v>866</v>
      </c>
      <c r="B1250" t="s">
        <v>1499</v>
      </c>
      <c r="C1250" t="s">
        <v>1492</v>
      </c>
      <c r="D1250">
        <v>130</v>
      </c>
      <c r="E1250">
        <v>2042</v>
      </c>
      <c r="F1250">
        <f t="shared" si="19"/>
        <v>4</v>
      </c>
      <c r="G1250" t="str">
        <f>STANDINGS_SB[[#This Row],[League]]&amp;STANDINGS_SB[[#This Row],[Team]]</f>
        <v>$150 Draft Champions Feb 16 1:00 pm Lg.3712LazGaMaz</v>
      </c>
    </row>
    <row r="1251" spans="1:7" x14ac:dyDescent="0.25">
      <c r="A1251">
        <v>1205</v>
      </c>
      <c r="B1251" t="s">
        <v>1496</v>
      </c>
      <c r="C1251" t="s">
        <v>1492</v>
      </c>
      <c r="D1251">
        <v>120</v>
      </c>
      <c r="E1251">
        <v>1717</v>
      </c>
      <c r="F1251">
        <f t="shared" si="19"/>
        <v>5</v>
      </c>
      <c r="G1251" t="str">
        <f>STANDINGS_SB[[#This Row],[League]]&amp;STANDINGS_SB[[#This Row],[Team]]</f>
        <v>$150 Draft Champions Feb 16 1:00 pm Lg.3712Thebeau 7</v>
      </c>
    </row>
    <row r="1252" spans="1:7" x14ac:dyDescent="0.25">
      <c r="A1252">
        <v>1316</v>
      </c>
      <c r="B1252" t="s">
        <v>1497</v>
      </c>
      <c r="C1252" t="s">
        <v>1492</v>
      </c>
      <c r="D1252">
        <v>117</v>
      </c>
      <c r="E1252">
        <v>1595.5</v>
      </c>
      <c r="F1252">
        <f t="shared" si="19"/>
        <v>6</v>
      </c>
      <c r="G1252" t="str">
        <f>STANDINGS_SB[[#This Row],[League]]&amp;STANDINGS_SB[[#This Row],[Team]]</f>
        <v>$150 Draft Champions Feb 16 1:00 pm Lg.3712Pakes</v>
      </c>
    </row>
    <row r="1253" spans="1:7" x14ac:dyDescent="0.25">
      <c r="A1253">
        <v>1395</v>
      </c>
      <c r="B1253" t="s">
        <v>1493</v>
      </c>
      <c r="C1253" t="s">
        <v>1492</v>
      </c>
      <c r="D1253">
        <v>115</v>
      </c>
      <c r="E1253">
        <v>1508.5</v>
      </c>
      <c r="F1253">
        <f t="shared" si="19"/>
        <v>7</v>
      </c>
      <c r="G1253" t="str">
        <f>STANDINGS_SB[[#This Row],[League]]&amp;STANDINGS_SB[[#This Row],[Team]]</f>
        <v>$150 Draft Champions Feb 16 1:00 pm Lg.3712Las Vegas Ratpack 3</v>
      </c>
    </row>
    <row r="1254" spans="1:7" x14ac:dyDescent="0.25">
      <c r="A1254">
        <v>1499</v>
      </c>
      <c r="B1254" t="s">
        <v>1498</v>
      </c>
      <c r="C1254" t="s">
        <v>1492</v>
      </c>
      <c r="D1254">
        <v>113</v>
      </c>
      <c r="E1254">
        <v>1421.5</v>
      </c>
      <c r="F1254">
        <f t="shared" si="19"/>
        <v>8</v>
      </c>
      <c r="G1254" t="str">
        <f>STANDINGS_SB[[#This Row],[League]]&amp;STANDINGS_SB[[#This Row],[Team]]</f>
        <v>$150 Draft Champions Feb 16 1:00 pm Lg.3712Team Chmielewski</v>
      </c>
    </row>
    <row r="1255" spans="1:7" x14ac:dyDescent="0.25">
      <c r="A1255">
        <v>1935</v>
      </c>
      <c r="B1255" t="s">
        <v>1501</v>
      </c>
      <c r="C1255" t="s">
        <v>1492</v>
      </c>
      <c r="D1255">
        <v>101</v>
      </c>
      <c r="E1255">
        <v>962</v>
      </c>
      <c r="F1255">
        <f t="shared" si="19"/>
        <v>9</v>
      </c>
      <c r="G1255" t="str">
        <f>STANDINGS_SB[[#This Row],[League]]&amp;STANDINGS_SB[[#This Row],[Team]]</f>
        <v>$150 Draft Champions Feb 16 1:00 pm Lg.3712Acouchi</v>
      </c>
    </row>
    <row r="1256" spans="1:7" x14ac:dyDescent="0.25">
      <c r="A1256">
        <v>1984</v>
      </c>
      <c r="B1256" t="s">
        <v>1504</v>
      </c>
      <c r="C1256" t="s">
        <v>1492</v>
      </c>
      <c r="D1256">
        <v>100</v>
      </c>
      <c r="E1256">
        <v>929.5</v>
      </c>
      <c r="F1256">
        <f t="shared" si="19"/>
        <v>10</v>
      </c>
      <c r="G1256" t="str">
        <f>STANDINGS_SB[[#This Row],[League]]&amp;STANDINGS_SB[[#This Row],[Team]]</f>
        <v>$150 Draft Champions Feb 16 1:00 pm Lg.3712Team Everhart</v>
      </c>
    </row>
    <row r="1257" spans="1:7" x14ac:dyDescent="0.25">
      <c r="A1257">
        <v>2278</v>
      </c>
      <c r="B1257" t="s">
        <v>1502</v>
      </c>
      <c r="C1257" t="s">
        <v>1492</v>
      </c>
      <c r="D1257">
        <v>91</v>
      </c>
      <c r="E1257">
        <v>622.5</v>
      </c>
      <c r="F1257">
        <f t="shared" si="19"/>
        <v>11</v>
      </c>
      <c r="G1257" t="str">
        <f>STANDINGS_SB[[#This Row],[League]]&amp;STANDINGS_SB[[#This Row],[Team]]</f>
        <v>$150 Draft Champions Feb 16 1:00 pm Lg.3712Coleridge Crushers</v>
      </c>
    </row>
    <row r="1258" spans="1:7" x14ac:dyDescent="0.25">
      <c r="A1258">
        <v>2333</v>
      </c>
      <c r="B1258" t="s">
        <v>1500</v>
      </c>
      <c r="C1258" t="s">
        <v>1492</v>
      </c>
      <c r="D1258">
        <v>90</v>
      </c>
      <c r="E1258">
        <v>588.5</v>
      </c>
      <c r="F1258">
        <f t="shared" si="19"/>
        <v>12</v>
      </c>
      <c r="G1258" t="str">
        <f>STANDINGS_SB[[#This Row],[League]]&amp;STANDINGS_SB[[#This Row],[Team]]</f>
        <v>$150 Draft Champions Feb 16 1:00 pm Lg.3712Team Packowski</v>
      </c>
    </row>
    <row r="1259" spans="1:7" x14ac:dyDescent="0.25">
      <c r="A1259">
        <v>2599</v>
      </c>
      <c r="B1259" t="s">
        <v>447</v>
      </c>
      <c r="C1259" t="s">
        <v>1492</v>
      </c>
      <c r="D1259">
        <v>79</v>
      </c>
      <c r="E1259">
        <v>321</v>
      </c>
      <c r="F1259">
        <f t="shared" si="19"/>
        <v>13</v>
      </c>
      <c r="G1259" t="str">
        <f>STANDINGS_SB[[#This Row],[League]]&amp;STANDINGS_SB[[#This Row],[Team]]</f>
        <v>$150 Draft Champions Feb 16 1:00 pm Lg.3712UMmm Baby</v>
      </c>
    </row>
    <row r="1260" spans="1:7" x14ac:dyDescent="0.25">
      <c r="A1260">
        <v>2644</v>
      </c>
      <c r="B1260" t="s">
        <v>1503</v>
      </c>
      <c r="C1260" t="s">
        <v>1492</v>
      </c>
      <c r="D1260">
        <v>76</v>
      </c>
      <c r="E1260">
        <v>264.5</v>
      </c>
      <c r="F1260">
        <f t="shared" si="19"/>
        <v>14</v>
      </c>
      <c r="G1260" t="str">
        <f>STANDINGS_SB[[#This Row],[League]]&amp;STANDINGS_SB[[#This Row],[Team]]</f>
        <v>$150 Draft Champions Feb 16 1:00 pm Lg.3712Stros Fan</v>
      </c>
    </row>
    <row r="1261" spans="1:7" x14ac:dyDescent="0.25">
      <c r="A1261">
        <v>2895</v>
      </c>
      <c r="B1261" t="s">
        <v>333</v>
      </c>
      <c r="C1261" t="s">
        <v>1492</v>
      </c>
      <c r="D1261">
        <v>49</v>
      </c>
      <c r="E1261">
        <v>15</v>
      </c>
      <c r="F1261">
        <f t="shared" si="19"/>
        <v>15</v>
      </c>
      <c r="G1261" t="str">
        <f>STANDINGS_SB[[#This Row],[League]]&amp;STANDINGS_SB[[#This Row],[Team]]</f>
        <v>$150 Draft Champions Feb 16 1:00 pm Lg.3712Team Marino</v>
      </c>
    </row>
    <row r="1262" spans="1:7" x14ac:dyDescent="0.25">
      <c r="A1262">
        <v>320</v>
      </c>
      <c r="B1262" t="s">
        <v>106</v>
      </c>
      <c r="C1262" t="s">
        <v>1506</v>
      </c>
      <c r="D1262">
        <v>156</v>
      </c>
      <c r="E1262">
        <v>2592</v>
      </c>
      <c r="F1262">
        <f t="shared" si="19"/>
        <v>1</v>
      </c>
      <c r="G1262" t="str">
        <f>STANDINGS_SB[[#This Row],[League]]&amp;STANDINGS_SB[[#This Row],[Team]]</f>
        <v>$150 Draft Champions Feb 17 1:00 pm Lg.3715Team Ferrari</v>
      </c>
    </row>
    <row r="1263" spans="1:7" x14ac:dyDescent="0.25">
      <c r="A1263">
        <v>511</v>
      </c>
      <c r="B1263" t="s">
        <v>1509</v>
      </c>
      <c r="C1263" t="s">
        <v>1506</v>
      </c>
      <c r="D1263">
        <v>145</v>
      </c>
      <c r="E1263">
        <v>2399.5</v>
      </c>
      <c r="F1263">
        <f t="shared" si="19"/>
        <v>2</v>
      </c>
      <c r="G1263" t="str">
        <f>STANDINGS_SB[[#This Row],[League]]&amp;STANDINGS_SB[[#This Row],[Team]]</f>
        <v>$150 Draft Champions Feb 17 1:00 pm Lg.3715Pig Lumber</v>
      </c>
    </row>
    <row r="1264" spans="1:7" x14ac:dyDescent="0.25">
      <c r="A1264">
        <v>525</v>
      </c>
      <c r="B1264" t="s">
        <v>1516</v>
      </c>
      <c r="C1264" t="s">
        <v>1506</v>
      </c>
      <c r="D1264">
        <v>144</v>
      </c>
      <c r="E1264">
        <v>2380</v>
      </c>
      <c r="F1264">
        <f t="shared" si="19"/>
        <v>3</v>
      </c>
      <c r="G1264" t="str">
        <f>STANDINGS_SB[[#This Row],[League]]&amp;STANDINGS_SB[[#This Row],[Team]]</f>
        <v>$150 Draft Champions Feb 17 1:00 pm Lg.3715Chemrock</v>
      </c>
    </row>
    <row r="1265" spans="1:7" x14ac:dyDescent="0.25">
      <c r="A1265">
        <v>551</v>
      </c>
      <c r="B1265" t="s">
        <v>1512</v>
      </c>
      <c r="C1265" t="s">
        <v>1506</v>
      </c>
      <c r="D1265">
        <v>143</v>
      </c>
      <c r="E1265">
        <v>2362.5</v>
      </c>
      <c r="F1265">
        <f t="shared" si="19"/>
        <v>4</v>
      </c>
      <c r="G1265" t="str">
        <f>STANDINGS_SB[[#This Row],[League]]&amp;STANDINGS_SB[[#This Row],[Team]]</f>
        <v>$150 Draft Champions Feb 17 1:00 pm Lg.3715Screamin' Ducks 3</v>
      </c>
    </row>
    <row r="1266" spans="1:7" x14ac:dyDescent="0.25">
      <c r="A1266">
        <v>707</v>
      </c>
      <c r="B1266" t="s">
        <v>1510</v>
      </c>
      <c r="C1266" t="s">
        <v>1506</v>
      </c>
      <c r="D1266">
        <v>135</v>
      </c>
      <c r="E1266">
        <v>2199.5</v>
      </c>
      <c r="F1266">
        <f t="shared" si="19"/>
        <v>5</v>
      </c>
      <c r="G1266" t="str">
        <f>STANDINGS_SB[[#This Row],[League]]&amp;STANDINGS_SB[[#This Row],[Team]]</f>
        <v>$150 Draft Champions Feb 17 1:00 pm Lg.3715Inflatable Gammoners Dos</v>
      </c>
    </row>
    <row r="1267" spans="1:7" x14ac:dyDescent="0.25">
      <c r="A1267">
        <v>773</v>
      </c>
      <c r="B1267" t="s">
        <v>1507</v>
      </c>
      <c r="C1267" t="s">
        <v>1506</v>
      </c>
      <c r="D1267">
        <v>133</v>
      </c>
      <c r="E1267">
        <v>2131.5</v>
      </c>
      <c r="F1267">
        <f t="shared" si="19"/>
        <v>6</v>
      </c>
      <c r="G1267" t="str">
        <f>STANDINGS_SB[[#This Row],[League]]&amp;STANDINGS_SB[[#This Row],[Team]]</f>
        <v>$150 Draft Champions Feb 17 1:00 pm Lg.3715Let's Go Bucs</v>
      </c>
    </row>
    <row r="1268" spans="1:7" x14ac:dyDescent="0.25">
      <c r="A1268">
        <v>1154</v>
      </c>
      <c r="B1268" t="s">
        <v>373</v>
      </c>
      <c r="C1268" t="s">
        <v>1506</v>
      </c>
      <c r="D1268">
        <v>121</v>
      </c>
      <c r="E1268">
        <v>1745.5</v>
      </c>
      <c r="F1268">
        <f t="shared" si="19"/>
        <v>7</v>
      </c>
      <c r="G1268" t="str">
        <f>STANDINGS_SB[[#This Row],[League]]&amp;STANDINGS_SB[[#This Row],[Team]]</f>
        <v>$150 Draft Champions Feb 17 1:00 pm Lg.3715Avascular Necrosis1</v>
      </c>
    </row>
    <row r="1269" spans="1:7" x14ac:dyDescent="0.25">
      <c r="A1269">
        <v>1188</v>
      </c>
      <c r="B1269" t="s">
        <v>1508</v>
      </c>
      <c r="C1269" t="s">
        <v>1506</v>
      </c>
      <c r="D1269">
        <v>120</v>
      </c>
      <c r="E1269">
        <v>1717</v>
      </c>
      <c r="F1269">
        <f t="shared" si="19"/>
        <v>8</v>
      </c>
      <c r="G1269" t="str">
        <f>STANDINGS_SB[[#This Row],[League]]&amp;STANDINGS_SB[[#This Row],[Team]]</f>
        <v>$150 Draft Champions Feb 17 1:00 pm Lg.3715Nipsey Russells' Phalanges</v>
      </c>
    </row>
    <row r="1270" spans="1:7" x14ac:dyDescent="0.25">
      <c r="A1270">
        <v>1203</v>
      </c>
      <c r="B1270" t="s">
        <v>1514</v>
      </c>
      <c r="C1270" t="s">
        <v>1506</v>
      </c>
      <c r="D1270">
        <v>120</v>
      </c>
      <c r="E1270">
        <v>1717</v>
      </c>
      <c r="F1270">
        <f t="shared" si="19"/>
        <v>9</v>
      </c>
      <c r="G1270" t="str">
        <f>STANDINGS_SB[[#This Row],[League]]&amp;STANDINGS_SB[[#This Row],[Team]]</f>
        <v>$150 Draft Champions Feb 17 1:00 pm Lg.3715Team Zinser</v>
      </c>
    </row>
    <row r="1271" spans="1:7" x14ac:dyDescent="0.25">
      <c r="A1271">
        <v>1859</v>
      </c>
      <c r="B1271" t="s">
        <v>1511</v>
      </c>
      <c r="C1271" t="s">
        <v>1506</v>
      </c>
      <c r="D1271">
        <v>103</v>
      </c>
      <c r="E1271">
        <v>1036.5</v>
      </c>
      <c r="F1271">
        <f t="shared" si="19"/>
        <v>10</v>
      </c>
      <c r="G1271" t="str">
        <f>STANDINGS_SB[[#This Row],[League]]&amp;STANDINGS_SB[[#This Row],[Team]]</f>
        <v>$150 Draft Champions Feb 17 1:00 pm Lg.3715Callawaykid</v>
      </c>
    </row>
    <row r="1272" spans="1:7" x14ac:dyDescent="0.25">
      <c r="A1272">
        <v>1934</v>
      </c>
      <c r="B1272" t="s">
        <v>1517</v>
      </c>
      <c r="C1272" t="s">
        <v>1506</v>
      </c>
      <c r="D1272">
        <v>102</v>
      </c>
      <c r="E1272">
        <v>993</v>
      </c>
      <c r="F1272">
        <f t="shared" si="19"/>
        <v>11</v>
      </c>
      <c r="G1272" t="str">
        <f>STANDINGS_SB[[#This Row],[League]]&amp;STANDINGS_SB[[#This Row],[Team]]</f>
        <v>$150 Draft Champions Feb 17 1:00 pm Lg.3715zima........</v>
      </c>
    </row>
    <row r="1273" spans="1:7" x14ac:dyDescent="0.25">
      <c r="A1273">
        <v>2231</v>
      </c>
      <c r="B1273" t="s">
        <v>1513</v>
      </c>
      <c r="C1273" t="s">
        <v>1506</v>
      </c>
      <c r="D1273">
        <v>93</v>
      </c>
      <c r="E1273">
        <v>682.5</v>
      </c>
      <c r="F1273">
        <f t="shared" si="19"/>
        <v>12</v>
      </c>
      <c r="G1273" t="str">
        <f>STANDINGS_SB[[#This Row],[League]]&amp;STANDINGS_SB[[#This Row],[Team]]</f>
        <v>$150 Draft Champions Feb 17 1:00 pm Lg.3715Power Nine</v>
      </c>
    </row>
    <row r="1274" spans="1:7" x14ac:dyDescent="0.25">
      <c r="A1274">
        <v>2275</v>
      </c>
      <c r="B1274" t="s">
        <v>1505</v>
      </c>
      <c r="C1274" t="s">
        <v>1506</v>
      </c>
      <c r="D1274">
        <v>91</v>
      </c>
      <c r="E1274">
        <v>622.5</v>
      </c>
      <c r="F1274">
        <f t="shared" si="19"/>
        <v>13</v>
      </c>
      <c r="G1274" t="str">
        <f>STANDINGS_SB[[#This Row],[League]]&amp;STANDINGS_SB[[#This Row],[Team]]</f>
        <v>$150 Draft Champions Feb 17 1:00 pm Lg.3715Bocephus Mode</v>
      </c>
    </row>
    <row r="1275" spans="1:7" x14ac:dyDescent="0.25">
      <c r="A1275">
        <v>2807</v>
      </c>
      <c r="B1275" t="s">
        <v>1515</v>
      </c>
      <c r="C1275" t="s">
        <v>1506</v>
      </c>
      <c r="D1275">
        <v>64</v>
      </c>
      <c r="E1275">
        <v>99</v>
      </c>
      <c r="F1275">
        <f t="shared" si="19"/>
        <v>14</v>
      </c>
      <c r="G1275" t="str">
        <f>STANDINGS_SB[[#This Row],[League]]&amp;STANDINGS_SB[[#This Row],[Team]]</f>
        <v>$150 Draft Champions Feb 17 1:00 pm Lg.3715Git up, Git out</v>
      </c>
    </row>
    <row r="1276" spans="1:7" x14ac:dyDescent="0.25">
      <c r="A1276">
        <v>2851</v>
      </c>
      <c r="B1276" t="s">
        <v>127</v>
      </c>
      <c r="C1276" t="s">
        <v>1506</v>
      </c>
      <c r="D1276">
        <v>61</v>
      </c>
      <c r="E1276">
        <v>60</v>
      </c>
      <c r="F1276">
        <f t="shared" si="19"/>
        <v>15</v>
      </c>
      <c r="G1276" t="str">
        <f>STANDINGS_SB[[#This Row],[League]]&amp;STANDINGS_SB[[#This Row],[Team]]</f>
        <v>$150 Draft Champions Feb 17 1:00 pm Lg.3715Just An Old Vet</v>
      </c>
    </row>
    <row r="1277" spans="1:7" x14ac:dyDescent="0.25">
      <c r="A1277">
        <v>140</v>
      </c>
      <c r="B1277" t="s">
        <v>1518</v>
      </c>
      <c r="C1277" t="s">
        <v>1519</v>
      </c>
      <c r="D1277">
        <v>172</v>
      </c>
      <c r="E1277">
        <v>2773</v>
      </c>
      <c r="F1277">
        <f t="shared" si="19"/>
        <v>1</v>
      </c>
      <c r="G1277" t="str">
        <f>STANDINGS_SB[[#This Row],[League]]&amp;STANDINGS_SB[[#This Row],[Team]]</f>
        <v>$150 Draft Champions Feb 17 1:00 pm Lg.3717Stanton Island</v>
      </c>
    </row>
    <row r="1278" spans="1:7" x14ac:dyDescent="0.25">
      <c r="A1278">
        <v>210</v>
      </c>
      <c r="B1278" t="s">
        <v>1521</v>
      </c>
      <c r="C1278" t="s">
        <v>1519</v>
      </c>
      <c r="D1278">
        <v>164</v>
      </c>
      <c r="E1278">
        <v>2705</v>
      </c>
      <c r="F1278">
        <f t="shared" si="19"/>
        <v>2</v>
      </c>
      <c r="G1278" t="str">
        <f>STANDINGS_SB[[#This Row],[League]]&amp;STANDINGS_SB[[#This Row],[Team]]</f>
        <v>$150 Draft Champions Feb 17 1:00 pm Lg.3717The Union Jacks DC1</v>
      </c>
    </row>
    <row r="1279" spans="1:7" x14ac:dyDescent="0.25">
      <c r="A1279">
        <v>498</v>
      </c>
      <c r="B1279" t="s">
        <v>1530</v>
      </c>
      <c r="C1279" t="s">
        <v>1519</v>
      </c>
      <c r="D1279">
        <v>146</v>
      </c>
      <c r="E1279">
        <v>2417.5</v>
      </c>
      <c r="F1279">
        <f t="shared" si="19"/>
        <v>3</v>
      </c>
      <c r="G1279" t="str">
        <f>STANDINGS_SB[[#This Row],[League]]&amp;STANDINGS_SB[[#This Row],[Team]]</f>
        <v>$150 Draft Champions Feb 17 1:00 pm Lg.3717Team Choi</v>
      </c>
    </row>
    <row r="1280" spans="1:7" x14ac:dyDescent="0.25">
      <c r="A1280">
        <v>801</v>
      </c>
      <c r="B1280" t="s">
        <v>1522</v>
      </c>
      <c r="C1280" t="s">
        <v>1519</v>
      </c>
      <c r="D1280">
        <v>132</v>
      </c>
      <c r="E1280">
        <v>2104</v>
      </c>
      <c r="F1280">
        <f t="shared" si="19"/>
        <v>4</v>
      </c>
      <c r="G1280" t="str">
        <f>STANDINGS_SB[[#This Row],[League]]&amp;STANDINGS_SB[[#This Row],[Team]]</f>
        <v>$150 Draft Champions Feb 17 1:00 pm Lg.3717Hillbilly</v>
      </c>
    </row>
    <row r="1281" spans="1:7" x14ac:dyDescent="0.25">
      <c r="A1281">
        <v>1012</v>
      </c>
      <c r="B1281" t="s">
        <v>1528</v>
      </c>
      <c r="C1281" t="s">
        <v>1519</v>
      </c>
      <c r="D1281">
        <v>125</v>
      </c>
      <c r="E1281">
        <v>1883</v>
      </c>
      <c r="F1281">
        <f t="shared" si="19"/>
        <v>5</v>
      </c>
      <c r="G1281" t="str">
        <f>STANDINGS_SB[[#This Row],[League]]&amp;STANDINGS_SB[[#This Row],[Team]]</f>
        <v>$150 Draft Champions Feb 17 1:00 pm Lg.3717Arbitrage Analysts</v>
      </c>
    </row>
    <row r="1282" spans="1:7" x14ac:dyDescent="0.25">
      <c r="A1282">
        <v>1249</v>
      </c>
      <c r="B1282" t="s">
        <v>104</v>
      </c>
      <c r="C1282" t="s">
        <v>1519</v>
      </c>
      <c r="D1282">
        <v>119</v>
      </c>
      <c r="E1282">
        <v>1677</v>
      </c>
      <c r="F1282">
        <f t="shared" si="19"/>
        <v>6</v>
      </c>
      <c r="G1282" t="str">
        <f>STANDINGS_SB[[#This Row],[League]]&amp;STANDINGS_SB[[#This Row],[Team]]</f>
        <v>$150 Draft Champions Feb 17 1:00 pm Lg.3717Team Pawlowski</v>
      </c>
    </row>
    <row r="1283" spans="1:7" x14ac:dyDescent="0.25">
      <c r="A1283">
        <v>1362</v>
      </c>
      <c r="B1283" t="s">
        <v>1527</v>
      </c>
      <c r="C1283" t="s">
        <v>1519</v>
      </c>
      <c r="D1283">
        <v>116</v>
      </c>
      <c r="E1283">
        <v>1552.5</v>
      </c>
      <c r="F1283">
        <f t="shared" ref="F1283:F1346" si="20">IF(C1283=C1282,F1282+1,1)</f>
        <v>7</v>
      </c>
      <c r="G1283" t="str">
        <f>STANDINGS_SB[[#This Row],[League]]&amp;STANDINGS_SB[[#This Row],[Team]]</f>
        <v>$150 Draft Champions Feb 17 1:00 pm Lg.3717Pork Chop Express!!!</v>
      </c>
    </row>
    <row r="1284" spans="1:7" x14ac:dyDescent="0.25">
      <c r="A1284">
        <v>1369</v>
      </c>
      <c r="B1284" t="s">
        <v>198</v>
      </c>
      <c r="C1284" t="s">
        <v>1519</v>
      </c>
      <c r="D1284">
        <v>116</v>
      </c>
      <c r="E1284">
        <v>1552.5</v>
      </c>
      <c r="F1284">
        <f t="shared" si="20"/>
        <v>8</v>
      </c>
      <c r="G1284" t="str">
        <f>STANDINGS_SB[[#This Row],[League]]&amp;STANDINGS_SB[[#This Row],[Team]]</f>
        <v>$150 Draft Champions Feb 17 1:00 pm Lg.3717Team DeMay</v>
      </c>
    </row>
    <row r="1285" spans="1:7" x14ac:dyDescent="0.25">
      <c r="A1285">
        <v>1758</v>
      </c>
      <c r="B1285" t="s">
        <v>1525</v>
      </c>
      <c r="C1285" t="s">
        <v>1519</v>
      </c>
      <c r="D1285">
        <v>106</v>
      </c>
      <c r="E1285">
        <v>1149</v>
      </c>
      <c r="F1285">
        <f t="shared" si="20"/>
        <v>9</v>
      </c>
      <c r="G1285" t="str">
        <f>STANDINGS_SB[[#This Row],[League]]&amp;STANDINGS_SB[[#This Row],[Team]]</f>
        <v>$150 Draft Champions Feb 17 1:00 pm Lg.3717Jose its so</v>
      </c>
    </row>
    <row r="1286" spans="1:7" x14ac:dyDescent="0.25">
      <c r="A1286">
        <v>1775</v>
      </c>
      <c r="B1286" t="s">
        <v>1529</v>
      </c>
      <c r="C1286" t="s">
        <v>1519</v>
      </c>
      <c r="D1286">
        <v>106</v>
      </c>
      <c r="E1286">
        <v>1149</v>
      </c>
      <c r="F1286">
        <f t="shared" si="20"/>
        <v>10</v>
      </c>
      <c r="G1286" t="str">
        <f>STANDINGS_SB[[#This Row],[League]]&amp;STANDINGS_SB[[#This Row],[Team]]</f>
        <v>$150 Draft Champions Feb 17 1:00 pm Lg.3717WV PED Power 2</v>
      </c>
    </row>
    <row r="1287" spans="1:7" x14ac:dyDescent="0.25">
      <c r="A1287">
        <v>1883</v>
      </c>
      <c r="B1287" t="s">
        <v>1524</v>
      </c>
      <c r="C1287" t="s">
        <v>1519</v>
      </c>
      <c r="D1287">
        <v>103</v>
      </c>
      <c r="E1287">
        <v>1036.5</v>
      </c>
      <c r="F1287">
        <f t="shared" si="20"/>
        <v>11</v>
      </c>
      <c r="G1287" t="str">
        <f>STANDINGS_SB[[#This Row],[League]]&amp;STANDINGS_SB[[#This Row],[Team]]</f>
        <v>$150 Draft Champions Feb 17 1:00 pm Lg.3717STNCLD BUMS</v>
      </c>
    </row>
    <row r="1288" spans="1:7" x14ac:dyDescent="0.25">
      <c r="A1288">
        <v>1982</v>
      </c>
      <c r="B1288" t="s">
        <v>1523</v>
      </c>
      <c r="C1288" t="s">
        <v>1519</v>
      </c>
      <c r="D1288">
        <v>100</v>
      </c>
      <c r="E1288">
        <v>929.5</v>
      </c>
      <c r="F1288">
        <f t="shared" si="20"/>
        <v>12</v>
      </c>
      <c r="G1288" t="str">
        <f>STANDINGS_SB[[#This Row],[League]]&amp;STANDINGS_SB[[#This Row],[Team]]</f>
        <v>$150 Draft Champions Feb 17 1:00 pm Lg.3717Team Dion</v>
      </c>
    </row>
    <row r="1289" spans="1:7" x14ac:dyDescent="0.25">
      <c r="A1289">
        <v>2302</v>
      </c>
      <c r="B1289" t="s">
        <v>298</v>
      </c>
      <c r="C1289" t="s">
        <v>1519</v>
      </c>
      <c r="D1289">
        <v>91</v>
      </c>
      <c r="E1289">
        <v>622.5</v>
      </c>
      <c r="F1289">
        <f t="shared" si="20"/>
        <v>13</v>
      </c>
      <c r="G1289" t="str">
        <f>STANDINGS_SB[[#This Row],[League]]&amp;STANDINGS_SB[[#This Row],[Team]]</f>
        <v>$150 Draft Champions Feb 17 1:00 pm Lg.3717The Naturals</v>
      </c>
    </row>
    <row r="1290" spans="1:7" x14ac:dyDescent="0.25">
      <c r="A1290">
        <v>2581</v>
      </c>
      <c r="B1290" t="s">
        <v>506</v>
      </c>
      <c r="C1290" t="s">
        <v>1519</v>
      </c>
      <c r="D1290">
        <v>79</v>
      </c>
      <c r="E1290">
        <v>321</v>
      </c>
      <c r="F1290">
        <f t="shared" si="20"/>
        <v>14</v>
      </c>
      <c r="G1290" t="str">
        <f>STANDINGS_SB[[#This Row],[League]]&amp;STANDINGS_SB[[#This Row],[Team]]</f>
        <v>$150 Draft Champions Feb 17 1:00 pm Lg.3717Balking Dead</v>
      </c>
    </row>
    <row r="1291" spans="1:7" x14ac:dyDescent="0.25">
      <c r="A1291">
        <v>2774</v>
      </c>
      <c r="B1291" t="s">
        <v>1520</v>
      </c>
      <c r="C1291" t="s">
        <v>1519</v>
      </c>
      <c r="D1291">
        <v>67</v>
      </c>
      <c r="E1291">
        <v>134</v>
      </c>
      <c r="F1291">
        <f t="shared" si="20"/>
        <v>15</v>
      </c>
      <c r="G1291" t="str">
        <f>STANDINGS_SB[[#This Row],[League]]&amp;STANDINGS_SB[[#This Row],[Team]]</f>
        <v>$150 Draft Champions Feb 17 1:00 pm Lg.3717Bolivar Shagnasty</v>
      </c>
    </row>
    <row r="1292" spans="1:7" x14ac:dyDescent="0.25">
      <c r="A1292">
        <v>262</v>
      </c>
      <c r="B1292" t="s">
        <v>1538</v>
      </c>
      <c r="C1292" t="s">
        <v>1531</v>
      </c>
      <c r="D1292">
        <v>160</v>
      </c>
      <c r="E1292">
        <v>2655.5</v>
      </c>
      <c r="F1292">
        <f t="shared" si="20"/>
        <v>1</v>
      </c>
      <c r="G1292" t="str">
        <f>STANDINGS_SB[[#This Row],[League]]&amp;STANDINGS_SB[[#This Row],[Team]]</f>
        <v>$150 Draft Champions Feb 17 1:00 pm Lg.3719Vida's Four Blues</v>
      </c>
    </row>
    <row r="1293" spans="1:7" x14ac:dyDescent="0.25">
      <c r="A1293">
        <v>630</v>
      </c>
      <c r="B1293" t="s">
        <v>272</v>
      </c>
      <c r="C1293" t="s">
        <v>1531</v>
      </c>
      <c r="D1293">
        <v>139</v>
      </c>
      <c r="E1293">
        <v>2288</v>
      </c>
      <c r="F1293">
        <f t="shared" si="20"/>
        <v>2</v>
      </c>
      <c r="G1293" t="str">
        <f>STANDINGS_SB[[#This Row],[League]]&amp;STANDINGS_SB[[#This Row],[Team]]</f>
        <v>$150 Draft Champions Feb 17 1:00 pm Lg.3719The Blatant Disarray</v>
      </c>
    </row>
    <row r="1294" spans="1:7" x14ac:dyDescent="0.25">
      <c r="A1294">
        <v>711</v>
      </c>
      <c r="B1294" t="s">
        <v>1533</v>
      </c>
      <c r="C1294" t="s">
        <v>1531</v>
      </c>
      <c r="D1294">
        <v>135</v>
      </c>
      <c r="E1294">
        <v>2199.5</v>
      </c>
      <c r="F1294">
        <f t="shared" si="20"/>
        <v>3</v>
      </c>
      <c r="G1294" t="str">
        <f>STANDINGS_SB[[#This Row],[League]]&amp;STANDINGS_SB[[#This Row],[Team]]</f>
        <v>$150 Draft Champions Feb 17 1:00 pm Lg.3719Oh Jenrry</v>
      </c>
    </row>
    <row r="1295" spans="1:7" x14ac:dyDescent="0.25">
      <c r="A1295">
        <v>724</v>
      </c>
      <c r="B1295" t="s">
        <v>471</v>
      </c>
      <c r="C1295" t="s">
        <v>1531</v>
      </c>
      <c r="D1295">
        <v>135</v>
      </c>
      <c r="E1295">
        <v>2199.5</v>
      </c>
      <c r="F1295">
        <f t="shared" si="20"/>
        <v>4</v>
      </c>
      <c r="G1295" t="str">
        <f>STANDINGS_SB[[#This Row],[League]]&amp;STANDINGS_SB[[#This Row],[Team]]</f>
        <v>$150 Draft Champions Feb 17 1:00 pm Lg.3719Wade Boggs's Liver</v>
      </c>
    </row>
    <row r="1296" spans="1:7" x14ac:dyDescent="0.25">
      <c r="A1296">
        <v>1030</v>
      </c>
      <c r="B1296" t="s">
        <v>1532</v>
      </c>
      <c r="C1296" t="s">
        <v>1531</v>
      </c>
      <c r="D1296">
        <v>125</v>
      </c>
      <c r="E1296">
        <v>1883</v>
      </c>
      <c r="F1296">
        <f t="shared" si="20"/>
        <v>5</v>
      </c>
      <c r="G1296" t="str">
        <f>STANDINGS_SB[[#This Row],[League]]&amp;STANDINGS_SB[[#This Row],[Team]]</f>
        <v>$150 Draft Champions Feb 17 1:00 pm Lg.3719Team Dragoo</v>
      </c>
    </row>
    <row r="1297" spans="1:7" x14ac:dyDescent="0.25">
      <c r="A1297">
        <v>1055</v>
      </c>
      <c r="B1297" t="s">
        <v>71</v>
      </c>
      <c r="C1297" t="s">
        <v>1531</v>
      </c>
      <c r="D1297">
        <v>124</v>
      </c>
      <c r="E1297">
        <v>1853.5</v>
      </c>
      <c r="F1297">
        <f t="shared" si="20"/>
        <v>6</v>
      </c>
      <c r="G1297" t="str">
        <f>STANDINGS_SB[[#This Row],[League]]&amp;STANDINGS_SB[[#This Row],[Team]]</f>
        <v>$150 Draft Champions Feb 17 1:00 pm Lg.3719Frozen Ropes</v>
      </c>
    </row>
    <row r="1298" spans="1:7" x14ac:dyDescent="0.25">
      <c r="A1298">
        <v>1175</v>
      </c>
      <c r="B1298" t="s">
        <v>1536</v>
      </c>
      <c r="C1298" t="s">
        <v>1531</v>
      </c>
      <c r="D1298">
        <v>121</v>
      </c>
      <c r="E1298">
        <v>1745.5</v>
      </c>
      <c r="F1298">
        <f t="shared" si="20"/>
        <v>7</v>
      </c>
      <c r="G1298" t="str">
        <f>STANDINGS_SB[[#This Row],[League]]&amp;STANDINGS_SB[[#This Row],[Team]]</f>
        <v>$150 Draft Champions Feb 17 1:00 pm Lg.3719Wendell Boys</v>
      </c>
    </row>
    <row r="1299" spans="1:7" x14ac:dyDescent="0.25">
      <c r="A1299">
        <v>1261</v>
      </c>
      <c r="B1299" t="s">
        <v>1537</v>
      </c>
      <c r="C1299" t="s">
        <v>1531</v>
      </c>
      <c r="D1299">
        <v>118</v>
      </c>
      <c r="E1299">
        <v>1635.5</v>
      </c>
      <c r="F1299">
        <f t="shared" si="20"/>
        <v>8</v>
      </c>
      <c r="G1299" t="str">
        <f>STANDINGS_SB[[#This Row],[League]]&amp;STANDINGS_SB[[#This Row],[Team]]</f>
        <v>$150 Draft Champions Feb 17 1:00 pm Lg.3719Big Foot</v>
      </c>
    </row>
    <row r="1300" spans="1:7" x14ac:dyDescent="0.25">
      <c r="A1300">
        <v>1598</v>
      </c>
      <c r="B1300" t="s">
        <v>1534</v>
      </c>
      <c r="C1300" t="s">
        <v>1531</v>
      </c>
      <c r="D1300">
        <v>110</v>
      </c>
      <c r="E1300">
        <v>1298</v>
      </c>
      <c r="F1300">
        <f t="shared" si="20"/>
        <v>9</v>
      </c>
      <c r="G1300" t="str">
        <f>STANDINGS_SB[[#This Row],[League]]&amp;STANDINGS_SB[[#This Row],[Team]]</f>
        <v>$150 Draft Champions Feb 17 1:00 pm Lg.3719Blue Bell Kings</v>
      </c>
    </row>
    <row r="1301" spans="1:7" x14ac:dyDescent="0.25">
      <c r="A1301">
        <v>1602</v>
      </c>
      <c r="B1301" t="s">
        <v>199</v>
      </c>
      <c r="C1301" t="s">
        <v>1531</v>
      </c>
      <c r="D1301">
        <v>110</v>
      </c>
      <c r="E1301">
        <v>1298</v>
      </c>
      <c r="F1301">
        <f t="shared" si="20"/>
        <v>10</v>
      </c>
      <c r="G1301" t="str">
        <f>STANDINGS_SB[[#This Row],[League]]&amp;STANDINGS_SB[[#This Row],[Team]]</f>
        <v>$150 Draft Champions Feb 17 1:00 pm Lg.3719Elks Baby Elks 2</v>
      </c>
    </row>
    <row r="1302" spans="1:7" x14ac:dyDescent="0.25">
      <c r="A1302">
        <v>1679</v>
      </c>
      <c r="B1302" t="s">
        <v>476</v>
      </c>
      <c r="C1302" t="s">
        <v>1531</v>
      </c>
      <c r="D1302">
        <v>108</v>
      </c>
      <c r="E1302">
        <v>1223</v>
      </c>
      <c r="F1302">
        <f t="shared" si="20"/>
        <v>11</v>
      </c>
      <c r="G1302" t="str">
        <f>STANDINGS_SB[[#This Row],[League]]&amp;STANDINGS_SB[[#This Row],[Team]]</f>
        <v>$150 Draft Champions Feb 17 1:00 pm Lg.3719Greenwich Village Gurus</v>
      </c>
    </row>
    <row r="1303" spans="1:7" x14ac:dyDescent="0.25">
      <c r="A1303">
        <v>1717</v>
      </c>
      <c r="B1303" t="s">
        <v>1535</v>
      </c>
      <c r="C1303" t="s">
        <v>1531</v>
      </c>
      <c r="D1303">
        <v>107</v>
      </c>
      <c r="E1303">
        <v>1181.5</v>
      </c>
      <c r="F1303">
        <f t="shared" si="20"/>
        <v>12</v>
      </c>
      <c r="G1303" t="str">
        <f>STANDINGS_SB[[#This Row],[League]]&amp;STANDINGS_SB[[#This Row],[Team]]</f>
        <v>$150 Draft Champions Feb 17 1:00 pm Lg.3719Dewey Beatem &amp; Howe</v>
      </c>
    </row>
    <row r="1304" spans="1:7" x14ac:dyDescent="0.25">
      <c r="A1304">
        <v>1834</v>
      </c>
      <c r="B1304" t="s">
        <v>1540</v>
      </c>
      <c r="C1304" t="s">
        <v>1531</v>
      </c>
      <c r="D1304">
        <v>104</v>
      </c>
      <c r="E1304">
        <v>1082.5</v>
      </c>
      <c r="F1304">
        <f t="shared" si="20"/>
        <v>13</v>
      </c>
      <c r="G1304" t="str">
        <f>STANDINGS_SB[[#This Row],[League]]&amp;STANDINGS_SB[[#This Row],[Team]]</f>
        <v>$150 Draft Champions Feb 17 1:00 pm Lg.3719Team JP4</v>
      </c>
    </row>
    <row r="1305" spans="1:7" x14ac:dyDescent="0.25">
      <c r="A1305">
        <v>2591</v>
      </c>
      <c r="B1305" t="s">
        <v>1539</v>
      </c>
      <c r="C1305" t="s">
        <v>1531</v>
      </c>
      <c r="D1305">
        <v>79</v>
      </c>
      <c r="E1305">
        <v>321</v>
      </c>
      <c r="F1305">
        <f t="shared" si="20"/>
        <v>14</v>
      </c>
      <c r="G1305" t="str">
        <f>STANDINGS_SB[[#This Row],[League]]&amp;STANDINGS_SB[[#This Row],[Team]]</f>
        <v>$150 Draft Champions Feb 17 1:00 pm Lg.3719Rizzo Fo' Shizzo</v>
      </c>
    </row>
    <row r="1306" spans="1:7" x14ac:dyDescent="0.25">
      <c r="A1306">
        <v>2778</v>
      </c>
      <c r="B1306" t="s">
        <v>1159</v>
      </c>
      <c r="C1306" t="s">
        <v>1531</v>
      </c>
      <c r="D1306">
        <v>67</v>
      </c>
      <c r="E1306">
        <v>134</v>
      </c>
      <c r="F1306">
        <f t="shared" si="20"/>
        <v>15</v>
      </c>
      <c r="G1306" t="str">
        <f>STANDINGS_SB[[#This Row],[League]]&amp;STANDINGS_SB[[#This Row],[Team]]</f>
        <v>$150 Draft Champions Feb 17 1:00 pm Lg.3719Infinity Management</v>
      </c>
    </row>
    <row r="1307" spans="1:7" x14ac:dyDescent="0.25">
      <c r="A1307">
        <v>82</v>
      </c>
      <c r="B1307" t="s">
        <v>1545</v>
      </c>
      <c r="C1307" t="s">
        <v>1542</v>
      </c>
      <c r="D1307">
        <v>181</v>
      </c>
      <c r="E1307">
        <v>2829</v>
      </c>
      <c r="F1307">
        <f t="shared" si="20"/>
        <v>1</v>
      </c>
      <c r="G1307" t="str">
        <f>STANDINGS_SB[[#This Row],[League]]&amp;STANDINGS_SB[[#This Row],[Team]]</f>
        <v>$150 Draft Champions Feb 18 1:00 pm Lg.3722Jrodimus Empire</v>
      </c>
    </row>
    <row r="1308" spans="1:7" x14ac:dyDescent="0.25">
      <c r="A1308">
        <v>194</v>
      </c>
      <c r="B1308" t="s">
        <v>1541</v>
      </c>
      <c r="C1308" t="s">
        <v>1542</v>
      </c>
      <c r="D1308">
        <v>165</v>
      </c>
      <c r="E1308">
        <v>2716</v>
      </c>
      <c r="F1308">
        <f t="shared" si="20"/>
        <v>2</v>
      </c>
      <c r="G1308" t="str">
        <f>STANDINGS_SB[[#This Row],[League]]&amp;STANDINGS_SB[[#This Row],[Team]]</f>
        <v>$150 Draft Champions Feb 18 1:00 pm Lg.3722Krebs Cycle II</v>
      </c>
    </row>
    <row r="1309" spans="1:7" x14ac:dyDescent="0.25">
      <c r="A1309">
        <v>355</v>
      </c>
      <c r="B1309" t="s">
        <v>1549</v>
      </c>
      <c r="C1309" t="s">
        <v>1542</v>
      </c>
      <c r="D1309">
        <v>153</v>
      </c>
      <c r="E1309">
        <v>2550.5</v>
      </c>
      <c r="F1309">
        <f t="shared" si="20"/>
        <v>3</v>
      </c>
      <c r="G1309" t="str">
        <f>STANDINGS_SB[[#This Row],[League]]&amp;STANDINGS_SB[[#This Row],[Team]]</f>
        <v>$150 Draft Champions Feb 18 1:00 pm Lg.3722GST and Tally Ho</v>
      </c>
    </row>
    <row r="1310" spans="1:7" x14ac:dyDescent="0.25">
      <c r="A1310">
        <v>463</v>
      </c>
      <c r="B1310" t="s">
        <v>292</v>
      </c>
      <c r="C1310" t="s">
        <v>1542</v>
      </c>
      <c r="D1310">
        <v>148</v>
      </c>
      <c r="E1310">
        <v>2454.5</v>
      </c>
      <c r="F1310">
        <f t="shared" si="20"/>
        <v>4</v>
      </c>
      <c r="G1310" t="str">
        <f>STANDINGS_SB[[#This Row],[League]]&amp;STANDINGS_SB[[#This Row],[Team]]</f>
        <v>$150 Draft Champions Feb 18 1:00 pm Lg.3722Team Teixeira</v>
      </c>
    </row>
    <row r="1311" spans="1:7" x14ac:dyDescent="0.25">
      <c r="A1311">
        <v>474</v>
      </c>
      <c r="B1311" t="s">
        <v>17</v>
      </c>
      <c r="C1311" t="s">
        <v>1542</v>
      </c>
      <c r="D1311">
        <v>147</v>
      </c>
      <c r="E1311">
        <v>2433</v>
      </c>
      <c r="F1311">
        <f t="shared" si="20"/>
        <v>5</v>
      </c>
      <c r="G1311" t="str">
        <f>STANDINGS_SB[[#This Row],[League]]&amp;STANDINGS_SB[[#This Row],[Team]]</f>
        <v>$150 Draft Champions Feb 18 1:00 pm Lg.3722Millertime</v>
      </c>
    </row>
    <row r="1312" spans="1:7" x14ac:dyDescent="0.25">
      <c r="A1312">
        <v>647</v>
      </c>
      <c r="B1312" t="s">
        <v>1544</v>
      </c>
      <c r="C1312" t="s">
        <v>1542</v>
      </c>
      <c r="D1312">
        <v>138</v>
      </c>
      <c r="E1312">
        <v>2265.5</v>
      </c>
      <c r="F1312">
        <f t="shared" si="20"/>
        <v>6</v>
      </c>
      <c r="G1312" t="str">
        <f>STANDINGS_SB[[#This Row],[League]]&amp;STANDINGS_SB[[#This Row],[Team]]</f>
        <v>$150 Draft Champions Feb 18 1:00 pm Lg.3722Pondjumpers</v>
      </c>
    </row>
    <row r="1313" spans="1:7" x14ac:dyDescent="0.25">
      <c r="A1313">
        <v>1111</v>
      </c>
      <c r="B1313" t="s">
        <v>1552</v>
      </c>
      <c r="C1313" t="s">
        <v>1542</v>
      </c>
      <c r="D1313">
        <v>123</v>
      </c>
      <c r="E1313">
        <v>1820</v>
      </c>
      <c r="F1313">
        <f t="shared" si="20"/>
        <v>7</v>
      </c>
      <c r="G1313" t="str">
        <f>STANDINGS_SB[[#This Row],[League]]&amp;STANDINGS_SB[[#This Row],[Team]]</f>
        <v>$150 Draft Champions Feb 18 1:00 pm Lg.3722deadmoneyG</v>
      </c>
    </row>
    <row r="1314" spans="1:7" x14ac:dyDescent="0.25">
      <c r="A1314">
        <v>1148</v>
      </c>
      <c r="B1314" t="s">
        <v>396</v>
      </c>
      <c r="C1314" t="s">
        <v>1542</v>
      </c>
      <c r="D1314">
        <v>122</v>
      </c>
      <c r="E1314">
        <v>1779</v>
      </c>
      <c r="F1314">
        <f t="shared" si="20"/>
        <v>8</v>
      </c>
      <c r="G1314" t="str">
        <f>STANDINGS_SB[[#This Row],[League]]&amp;STANDINGS_SB[[#This Row],[Team]]</f>
        <v>$150 Draft Champions Feb 18 1:00 pm Lg.3722Team Edgar</v>
      </c>
    </row>
    <row r="1315" spans="1:7" x14ac:dyDescent="0.25">
      <c r="A1315">
        <v>1489</v>
      </c>
      <c r="B1315" t="s">
        <v>1551</v>
      </c>
      <c r="C1315" t="s">
        <v>1542</v>
      </c>
      <c r="D1315">
        <v>113</v>
      </c>
      <c r="E1315">
        <v>1421.5</v>
      </c>
      <c r="F1315">
        <f t="shared" si="20"/>
        <v>9</v>
      </c>
      <c r="G1315" t="str">
        <f>STANDINGS_SB[[#This Row],[League]]&amp;STANDINGS_SB[[#This Row],[Team]]</f>
        <v>$150 Draft Champions Feb 18 1:00 pm Lg.3722Moz Boyz 15</v>
      </c>
    </row>
    <row r="1316" spans="1:7" x14ac:dyDescent="0.25">
      <c r="A1316">
        <v>1731</v>
      </c>
      <c r="B1316" t="s">
        <v>1543</v>
      </c>
      <c r="C1316" t="s">
        <v>1542</v>
      </c>
      <c r="D1316">
        <v>107</v>
      </c>
      <c r="E1316">
        <v>1181.5</v>
      </c>
      <c r="F1316">
        <f t="shared" si="20"/>
        <v>10</v>
      </c>
      <c r="G1316" t="str">
        <f>STANDINGS_SB[[#This Row],[League]]&amp;STANDINGS_SB[[#This Row],[Team]]</f>
        <v>$150 Draft Champions Feb 18 1:00 pm Lg.3722Rum Runner 3</v>
      </c>
    </row>
    <row r="1317" spans="1:7" x14ac:dyDescent="0.25">
      <c r="A1317">
        <v>2055</v>
      </c>
      <c r="B1317" t="s">
        <v>1548</v>
      </c>
      <c r="C1317" t="s">
        <v>1542</v>
      </c>
      <c r="D1317">
        <v>98</v>
      </c>
      <c r="E1317">
        <v>852.5</v>
      </c>
      <c r="F1317">
        <f t="shared" si="20"/>
        <v>11</v>
      </c>
      <c r="G1317" t="str">
        <f>STANDINGS_SB[[#This Row],[League]]&amp;STANDINGS_SB[[#This Row],[Team]]</f>
        <v>$150 Draft Champions Feb 18 1:00 pm Lg.3722Jack and Jordan 2</v>
      </c>
    </row>
    <row r="1318" spans="1:7" x14ac:dyDescent="0.25">
      <c r="A1318">
        <v>2437</v>
      </c>
      <c r="B1318" t="s">
        <v>1290</v>
      </c>
      <c r="C1318" t="s">
        <v>1542</v>
      </c>
      <c r="D1318">
        <v>86</v>
      </c>
      <c r="E1318">
        <v>485</v>
      </c>
      <c r="F1318">
        <f t="shared" si="20"/>
        <v>12</v>
      </c>
      <c r="G1318" t="str">
        <f>STANDINGS_SB[[#This Row],[League]]&amp;STANDINGS_SB[[#This Row],[Team]]</f>
        <v>$150 Draft Champions Feb 18 1:00 pm Lg.3722What Was I Thinking</v>
      </c>
    </row>
    <row r="1319" spans="1:7" x14ac:dyDescent="0.25">
      <c r="A1319">
        <v>2446</v>
      </c>
      <c r="B1319" t="s">
        <v>1546</v>
      </c>
      <c r="C1319" t="s">
        <v>1542</v>
      </c>
      <c r="D1319">
        <v>85</v>
      </c>
      <c r="E1319">
        <v>456.5</v>
      </c>
      <c r="F1319">
        <f t="shared" si="20"/>
        <v>13</v>
      </c>
      <c r="G1319" t="str">
        <f>STANDINGS_SB[[#This Row],[League]]&amp;STANDINGS_SB[[#This Row],[Team]]</f>
        <v>$150 Draft Champions Feb 18 1:00 pm Lg.3722Live Chicken and Rum</v>
      </c>
    </row>
    <row r="1320" spans="1:7" x14ac:dyDescent="0.25">
      <c r="A1320">
        <v>2793</v>
      </c>
      <c r="B1320" t="s">
        <v>1547</v>
      </c>
      <c r="C1320" t="s">
        <v>1542</v>
      </c>
      <c r="D1320">
        <v>66</v>
      </c>
      <c r="E1320">
        <v>123.5</v>
      </c>
      <c r="F1320">
        <f t="shared" si="20"/>
        <v>14</v>
      </c>
      <c r="G1320" t="str">
        <f>STANDINGS_SB[[#This Row],[League]]&amp;STANDINGS_SB[[#This Row],[Team]]</f>
        <v>$150 Draft Champions Feb 18 1:00 pm Lg.3722Trout Wars</v>
      </c>
    </row>
    <row r="1321" spans="1:7" x14ac:dyDescent="0.25">
      <c r="A1321">
        <v>2817</v>
      </c>
      <c r="B1321" t="s">
        <v>1550</v>
      </c>
      <c r="C1321" t="s">
        <v>1542</v>
      </c>
      <c r="D1321">
        <v>64</v>
      </c>
      <c r="E1321">
        <v>99</v>
      </c>
      <c r="F1321">
        <f t="shared" si="20"/>
        <v>15</v>
      </c>
      <c r="G1321" t="str">
        <f>STANDINGS_SB[[#This Row],[League]]&amp;STANDINGS_SB[[#This Row],[Team]]</f>
        <v>$150 Draft Champions Feb 18 1:00 pm Lg.3722Wellington Blacks</v>
      </c>
    </row>
    <row r="1322" spans="1:7" x14ac:dyDescent="0.25">
      <c r="A1322">
        <v>191</v>
      </c>
      <c r="B1322" t="s">
        <v>1562</v>
      </c>
      <c r="C1322" t="s">
        <v>1553</v>
      </c>
      <c r="D1322">
        <v>165</v>
      </c>
      <c r="E1322">
        <v>2716</v>
      </c>
      <c r="F1322">
        <f t="shared" si="20"/>
        <v>1</v>
      </c>
      <c r="G1322" t="str">
        <f>STANDINGS_SB[[#This Row],[League]]&amp;STANDINGS_SB[[#This Row],[Team]]</f>
        <v>$150 Draft Champions Feb 18 1:00 pm Lg.3726Dingaling</v>
      </c>
    </row>
    <row r="1323" spans="1:7" x14ac:dyDescent="0.25">
      <c r="A1323">
        <v>219</v>
      </c>
      <c r="B1323" t="s">
        <v>1556</v>
      </c>
      <c r="C1323" t="s">
        <v>1553</v>
      </c>
      <c r="D1323">
        <v>163</v>
      </c>
      <c r="E1323">
        <v>2694.5</v>
      </c>
      <c r="F1323">
        <f t="shared" si="20"/>
        <v>2</v>
      </c>
      <c r="G1323" t="str">
        <f>STANDINGS_SB[[#This Row],[League]]&amp;STANDINGS_SB[[#This Row],[Team]]</f>
        <v>$150 Draft Champions Feb 18 1:00 pm Lg.3726The Gym Triplers</v>
      </c>
    </row>
    <row r="1324" spans="1:7" x14ac:dyDescent="0.25">
      <c r="A1324">
        <v>368</v>
      </c>
      <c r="B1324" t="s">
        <v>49</v>
      </c>
      <c r="C1324" t="s">
        <v>1553</v>
      </c>
      <c r="D1324">
        <v>153</v>
      </c>
      <c r="E1324">
        <v>2550.5</v>
      </c>
      <c r="F1324">
        <f t="shared" si="20"/>
        <v>3</v>
      </c>
      <c r="G1324" t="str">
        <f>STANDINGS_SB[[#This Row],[League]]&amp;STANDINGS_SB[[#This Row],[Team]]</f>
        <v>$150 Draft Champions Feb 18 1:00 pm Lg.3726smokin gun</v>
      </c>
    </row>
    <row r="1325" spans="1:7" x14ac:dyDescent="0.25">
      <c r="A1325">
        <v>615</v>
      </c>
      <c r="B1325" t="s">
        <v>443</v>
      </c>
      <c r="C1325" t="s">
        <v>1553</v>
      </c>
      <c r="D1325">
        <v>139</v>
      </c>
      <c r="E1325">
        <v>2288</v>
      </c>
      <c r="F1325">
        <f t="shared" si="20"/>
        <v>4</v>
      </c>
      <c r="G1325" t="str">
        <f>STANDINGS_SB[[#This Row],[League]]&amp;STANDINGS_SB[[#This Row],[Team]]</f>
        <v>$150 Draft Champions Feb 18 1:00 pm Lg.3726Comfortably Numb</v>
      </c>
    </row>
    <row r="1326" spans="1:7" x14ac:dyDescent="0.25">
      <c r="A1326">
        <v>681</v>
      </c>
      <c r="B1326" t="s">
        <v>1561</v>
      </c>
      <c r="C1326" t="s">
        <v>1553</v>
      </c>
      <c r="D1326">
        <v>136</v>
      </c>
      <c r="E1326">
        <v>2223</v>
      </c>
      <c r="F1326">
        <f t="shared" si="20"/>
        <v>5</v>
      </c>
      <c r="G1326" t="str">
        <f>STANDINGS_SB[[#This Row],[League]]&amp;STANDINGS_SB[[#This Row],[Team]]</f>
        <v>$150 Draft Champions Feb 18 1:00 pm Lg.3726FantasyBaseball2k</v>
      </c>
    </row>
    <row r="1327" spans="1:7" x14ac:dyDescent="0.25">
      <c r="A1327">
        <v>861</v>
      </c>
      <c r="B1327" t="s">
        <v>1559</v>
      </c>
      <c r="C1327" t="s">
        <v>1553</v>
      </c>
      <c r="D1327">
        <v>130</v>
      </c>
      <c r="E1327">
        <v>2042</v>
      </c>
      <c r="F1327">
        <f t="shared" si="20"/>
        <v>6</v>
      </c>
      <c r="G1327" t="str">
        <f>STANDINGS_SB[[#This Row],[League]]&amp;STANDINGS_SB[[#This Row],[Team]]</f>
        <v>$150 Draft Champions Feb 18 1:00 pm Lg.3726Doc in the box</v>
      </c>
    </row>
    <row r="1328" spans="1:7" x14ac:dyDescent="0.25">
      <c r="A1328">
        <v>884</v>
      </c>
      <c r="B1328" t="s">
        <v>351</v>
      </c>
      <c r="C1328" t="s">
        <v>1553</v>
      </c>
      <c r="D1328">
        <v>129</v>
      </c>
      <c r="E1328">
        <v>2015</v>
      </c>
      <c r="F1328">
        <f t="shared" si="20"/>
        <v>7</v>
      </c>
      <c r="G1328" t="str">
        <f>STANDINGS_SB[[#This Row],[League]]&amp;STANDINGS_SB[[#This Row],[Team]]</f>
        <v>$150 Draft Champions Feb 18 1:00 pm Lg.3726BALCO: HENNESSY &amp; PEDS 3</v>
      </c>
    </row>
    <row r="1329" spans="1:7" x14ac:dyDescent="0.25">
      <c r="A1329">
        <v>1087</v>
      </c>
      <c r="B1329" t="s">
        <v>332</v>
      </c>
      <c r="C1329" t="s">
        <v>1553</v>
      </c>
      <c r="D1329">
        <v>123</v>
      </c>
      <c r="E1329">
        <v>1820</v>
      </c>
      <c r="F1329">
        <f t="shared" si="20"/>
        <v>8</v>
      </c>
      <c r="G1329" t="str">
        <f>STANDINGS_SB[[#This Row],[League]]&amp;STANDINGS_SB[[#This Row],[Team]]</f>
        <v>$150 Draft Champions Feb 18 1:00 pm Lg.3726Jersey Rhinos</v>
      </c>
    </row>
    <row r="1330" spans="1:7" x14ac:dyDescent="0.25">
      <c r="A1330">
        <v>1570</v>
      </c>
      <c r="B1330" t="s">
        <v>1555</v>
      </c>
      <c r="C1330" t="s">
        <v>1553</v>
      </c>
      <c r="D1330">
        <v>111</v>
      </c>
      <c r="E1330">
        <v>1343.5</v>
      </c>
      <c r="F1330">
        <f t="shared" si="20"/>
        <v>9</v>
      </c>
      <c r="G1330" t="str">
        <f>STANDINGS_SB[[#This Row],[League]]&amp;STANDINGS_SB[[#This Row],[Team]]</f>
        <v>$150 Draft Champions Feb 18 1:00 pm Lg.3726Rotoscrubs</v>
      </c>
    </row>
    <row r="1331" spans="1:7" x14ac:dyDescent="0.25">
      <c r="A1331">
        <v>2098</v>
      </c>
      <c r="B1331" t="s">
        <v>48</v>
      </c>
      <c r="C1331" t="s">
        <v>1553</v>
      </c>
      <c r="D1331">
        <v>97</v>
      </c>
      <c r="E1331">
        <v>820</v>
      </c>
      <c r="F1331">
        <f t="shared" si="20"/>
        <v>10</v>
      </c>
      <c r="G1331" t="str">
        <f>STANDINGS_SB[[#This Row],[League]]&amp;STANDINGS_SB[[#This Row],[Team]]</f>
        <v>$150 Draft Champions Feb 18 1:00 pm Lg.3726Team Reid</v>
      </c>
    </row>
    <row r="1332" spans="1:7" x14ac:dyDescent="0.25">
      <c r="A1332">
        <v>2137</v>
      </c>
      <c r="B1332" t="s">
        <v>1557</v>
      </c>
      <c r="C1332" t="s">
        <v>1553</v>
      </c>
      <c r="D1332">
        <v>96</v>
      </c>
      <c r="E1332">
        <v>784</v>
      </c>
      <c r="F1332">
        <f t="shared" si="20"/>
        <v>11</v>
      </c>
      <c r="G1332" t="str">
        <f>STANDINGS_SB[[#This Row],[League]]&amp;STANDINGS_SB[[#This Row],[Team]]</f>
        <v>$150 Draft Champions Feb 18 1:00 pm Lg.3726Team Casey</v>
      </c>
    </row>
    <row r="1333" spans="1:7" x14ac:dyDescent="0.25">
      <c r="A1333">
        <v>2167</v>
      </c>
      <c r="B1333" t="s">
        <v>1554</v>
      </c>
      <c r="C1333" t="s">
        <v>1553</v>
      </c>
      <c r="D1333">
        <v>95</v>
      </c>
      <c r="E1333">
        <v>747</v>
      </c>
      <c r="F1333">
        <f t="shared" si="20"/>
        <v>12</v>
      </c>
      <c r="G1333" t="str">
        <f>STANDINGS_SB[[#This Row],[League]]&amp;STANDINGS_SB[[#This Row],[Team]]</f>
        <v>$150 Draft Champions Feb 18 1:00 pm Lg.3726Polish Thunder</v>
      </c>
    </row>
    <row r="1334" spans="1:7" x14ac:dyDescent="0.25">
      <c r="A1334">
        <v>2426</v>
      </c>
      <c r="B1334" t="s">
        <v>19</v>
      </c>
      <c r="C1334" t="s">
        <v>1553</v>
      </c>
      <c r="D1334">
        <v>86</v>
      </c>
      <c r="E1334">
        <v>485</v>
      </c>
      <c r="F1334">
        <f t="shared" si="20"/>
        <v>13</v>
      </c>
      <c r="G1334" t="str">
        <f>STANDINGS_SB[[#This Row],[League]]&amp;STANDINGS_SB[[#This Row],[Team]]</f>
        <v>$150 Draft Champions Feb 18 1:00 pm Lg.3726One Eyed Jack</v>
      </c>
    </row>
    <row r="1335" spans="1:7" x14ac:dyDescent="0.25">
      <c r="A1335">
        <v>2433</v>
      </c>
      <c r="B1335" t="s">
        <v>1560</v>
      </c>
      <c r="C1335" t="s">
        <v>1553</v>
      </c>
      <c r="D1335">
        <v>86</v>
      </c>
      <c r="E1335">
        <v>485</v>
      </c>
      <c r="F1335">
        <f t="shared" si="20"/>
        <v>14</v>
      </c>
      <c r="G1335" t="str">
        <f>STANDINGS_SB[[#This Row],[League]]&amp;STANDINGS_SB[[#This Row],[Team]]</f>
        <v>$150 Draft Champions Feb 18 1:00 pm Lg.3726SumoManCrushYou</v>
      </c>
    </row>
    <row r="1336" spans="1:7" x14ac:dyDescent="0.25">
      <c r="A1336">
        <v>2773</v>
      </c>
      <c r="B1336" t="s">
        <v>1558</v>
      </c>
      <c r="C1336" t="s">
        <v>1553</v>
      </c>
      <c r="D1336">
        <v>67</v>
      </c>
      <c r="E1336">
        <v>134</v>
      </c>
      <c r="F1336">
        <f t="shared" si="20"/>
        <v>15</v>
      </c>
      <c r="G1336" t="str">
        <f>STANDINGS_SB[[#This Row],[League]]&amp;STANDINGS_SB[[#This Row],[Team]]</f>
        <v>$150 Draft Champions Feb 18 1:00 pm Lg.3726AA Yankees</v>
      </c>
    </row>
    <row r="1337" spans="1:7" x14ac:dyDescent="0.25">
      <c r="A1337">
        <v>293</v>
      </c>
      <c r="B1337" t="s">
        <v>592</v>
      </c>
      <c r="C1337" t="s">
        <v>1564</v>
      </c>
      <c r="D1337">
        <v>158</v>
      </c>
      <c r="E1337">
        <v>2622.5</v>
      </c>
      <c r="F1337">
        <f t="shared" si="20"/>
        <v>1</v>
      </c>
      <c r="G1337" t="str">
        <f>STANDINGS_SB[[#This Row],[League]]&amp;STANDINGS_SB[[#This Row],[Team]]</f>
        <v>$150 Draft Champions Feb 19 1:00 pm Lg.3727Team Bennette</v>
      </c>
    </row>
    <row r="1338" spans="1:7" x14ac:dyDescent="0.25">
      <c r="A1338">
        <v>297</v>
      </c>
      <c r="B1338" t="s">
        <v>1290</v>
      </c>
      <c r="C1338" t="s">
        <v>1564</v>
      </c>
      <c r="D1338">
        <v>158</v>
      </c>
      <c r="E1338">
        <v>2622.5</v>
      </c>
      <c r="F1338">
        <f t="shared" si="20"/>
        <v>2</v>
      </c>
      <c r="G1338" t="str">
        <f>STANDINGS_SB[[#This Row],[League]]&amp;STANDINGS_SB[[#This Row],[Team]]</f>
        <v>$150 Draft Champions Feb 19 1:00 pm Lg.3727What Was I Thinking</v>
      </c>
    </row>
    <row r="1339" spans="1:7" x14ac:dyDescent="0.25">
      <c r="A1339">
        <v>534</v>
      </c>
      <c r="B1339" t="s">
        <v>228</v>
      </c>
      <c r="C1339" t="s">
        <v>1564</v>
      </c>
      <c r="D1339">
        <v>144</v>
      </c>
      <c r="E1339">
        <v>2380</v>
      </c>
      <c r="F1339">
        <f t="shared" si="20"/>
        <v>3</v>
      </c>
      <c r="G1339" t="str">
        <f>STANDINGS_SB[[#This Row],[League]]&amp;STANDINGS_SB[[#This Row],[Team]]</f>
        <v>$150 Draft Champions Feb 19 1:00 pm Lg.3727TampRons</v>
      </c>
    </row>
    <row r="1340" spans="1:7" x14ac:dyDescent="0.25">
      <c r="A1340">
        <v>585</v>
      </c>
      <c r="B1340" t="s">
        <v>1569</v>
      </c>
      <c r="C1340" t="s">
        <v>1564</v>
      </c>
      <c r="D1340">
        <v>141</v>
      </c>
      <c r="E1340">
        <v>2330</v>
      </c>
      <c r="F1340">
        <f t="shared" si="20"/>
        <v>4</v>
      </c>
      <c r="G1340" t="str">
        <f>STANDINGS_SB[[#This Row],[League]]&amp;STANDINGS_SB[[#This Row],[Team]]</f>
        <v>$150 Draft Champions Feb 19 1:00 pm Lg.3727Team Belanger</v>
      </c>
    </row>
    <row r="1341" spans="1:7" x14ac:dyDescent="0.25">
      <c r="A1341">
        <v>850</v>
      </c>
      <c r="B1341" t="s">
        <v>1568</v>
      </c>
      <c r="C1341" t="s">
        <v>1564</v>
      </c>
      <c r="D1341">
        <v>131</v>
      </c>
      <c r="E1341">
        <v>2074.5</v>
      </c>
      <c r="F1341">
        <f t="shared" si="20"/>
        <v>5</v>
      </c>
      <c r="G1341" t="str">
        <f>STANDINGS_SB[[#This Row],[League]]&amp;STANDINGS_SB[[#This Row],[Team]]</f>
        <v>$150 Draft Champions Feb 19 1:00 pm Lg.3727The Force Awakens</v>
      </c>
    </row>
    <row r="1342" spans="1:7" x14ac:dyDescent="0.25">
      <c r="A1342">
        <v>878</v>
      </c>
      <c r="B1342" t="s">
        <v>10</v>
      </c>
      <c r="C1342" t="s">
        <v>1564</v>
      </c>
      <c r="D1342">
        <v>130</v>
      </c>
      <c r="E1342">
        <v>2042</v>
      </c>
      <c r="F1342">
        <f t="shared" si="20"/>
        <v>6</v>
      </c>
      <c r="G1342" t="str">
        <f>STANDINGS_SB[[#This Row],[League]]&amp;STANDINGS_SB[[#This Row],[Team]]</f>
        <v>$150 Draft Champions Feb 19 1:00 pm Lg.3727Team O'Connor</v>
      </c>
    </row>
    <row r="1343" spans="1:7" x14ac:dyDescent="0.25">
      <c r="A1343">
        <v>1180</v>
      </c>
      <c r="B1343" t="s">
        <v>1563</v>
      </c>
      <c r="C1343" t="s">
        <v>1564</v>
      </c>
      <c r="D1343">
        <v>120</v>
      </c>
      <c r="E1343">
        <v>1717</v>
      </c>
      <c r="F1343">
        <f t="shared" si="20"/>
        <v>7</v>
      </c>
      <c r="G1343" t="str">
        <f>STANDINGS_SB[[#This Row],[League]]&amp;STANDINGS_SB[[#This Row],[Team]]</f>
        <v>$150 Draft Champions Feb 19 1:00 pm Lg.3727@SethDaSportsMan</v>
      </c>
    </row>
    <row r="1344" spans="1:7" x14ac:dyDescent="0.25">
      <c r="A1344">
        <v>1802</v>
      </c>
      <c r="B1344" t="s">
        <v>1566</v>
      </c>
      <c r="C1344" t="s">
        <v>1564</v>
      </c>
      <c r="D1344">
        <v>105</v>
      </c>
      <c r="E1344">
        <v>1118.5</v>
      </c>
      <c r="F1344">
        <f t="shared" si="20"/>
        <v>8</v>
      </c>
      <c r="G1344" t="str">
        <f>STANDINGS_SB[[#This Row],[League]]&amp;STANDINGS_SB[[#This Row],[Team]]</f>
        <v>$150 Draft Champions Feb 19 1:00 pm Lg.3727Rowdy Dowdys</v>
      </c>
    </row>
    <row r="1345" spans="1:7" x14ac:dyDescent="0.25">
      <c r="A1345">
        <v>1956</v>
      </c>
      <c r="B1345" t="s">
        <v>1565</v>
      </c>
      <c r="C1345" t="s">
        <v>1564</v>
      </c>
      <c r="D1345">
        <v>101</v>
      </c>
      <c r="E1345">
        <v>962</v>
      </c>
      <c r="F1345">
        <f t="shared" si="20"/>
        <v>9</v>
      </c>
      <c r="G1345" t="str">
        <f>STANDINGS_SB[[#This Row],[League]]&amp;STANDINGS_SB[[#This Row],[Team]]</f>
        <v>$150 Draft Champions Feb 19 1:00 pm Lg.3727Team Schnitker</v>
      </c>
    </row>
    <row r="1346" spans="1:7" x14ac:dyDescent="0.25">
      <c r="A1346">
        <v>1959</v>
      </c>
      <c r="B1346" t="s">
        <v>324</v>
      </c>
      <c r="C1346" t="s">
        <v>1564</v>
      </c>
      <c r="D1346">
        <v>101</v>
      </c>
      <c r="E1346">
        <v>962</v>
      </c>
      <c r="F1346">
        <f t="shared" si="20"/>
        <v>10</v>
      </c>
      <c r="G1346" t="str">
        <f>STANDINGS_SB[[#This Row],[League]]&amp;STANDINGS_SB[[#This Row],[Team]]</f>
        <v>$150 Draft Champions Feb 19 1:00 pm Lg.3727The Maestro</v>
      </c>
    </row>
    <row r="1347" spans="1:7" x14ac:dyDescent="0.25">
      <c r="A1347">
        <v>2204</v>
      </c>
      <c r="B1347" t="s">
        <v>1571</v>
      </c>
      <c r="C1347" t="s">
        <v>1564</v>
      </c>
      <c r="D1347">
        <v>94</v>
      </c>
      <c r="E1347">
        <v>713</v>
      </c>
      <c r="F1347">
        <f t="shared" ref="F1347:F1410" si="21">IF(C1347=C1346,F1346+1,1)</f>
        <v>11</v>
      </c>
      <c r="G1347" t="str">
        <f>STANDINGS_SB[[#This Row],[League]]&amp;STANDINGS_SB[[#This Row],[Team]]</f>
        <v>$150 Draft Champions Feb 19 1:00 pm Lg.3727Starfishmn 0219</v>
      </c>
    </row>
    <row r="1348" spans="1:7" x14ac:dyDescent="0.25">
      <c r="A1348">
        <v>2263</v>
      </c>
      <c r="B1348" t="s">
        <v>1087</v>
      </c>
      <c r="C1348" t="s">
        <v>1564</v>
      </c>
      <c r="D1348">
        <v>92</v>
      </c>
      <c r="E1348">
        <v>655</v>
      </c>
      <c r="F1348">
        <f t="shared" si="21"/>
        <v>12</v>
      </c>
      <c r="G1348" t="str">
        <f>STANDINGS_SB[[#This Row],[League]]&amp;STANDINGS_SB[[#This Row],[Team]]</f>
        <v>$150 Draft Champions Feb 19 1:00 pm Lg.3727Team Edwards</v>
      </c>
    </row>
    <row r="1349" spans="1:7" x14ac:dyDescent="0.25">
      <c r="A1349">
        <v>2533</v>
      </c>
      <c r="B1349" t="s">
        <v>1570</v>
      </c>
      <c r="C1349" t="s">
        <v>1564</v>
      </c>
      <c r="D1349">
        <v>82</v>
      </c>
      <c r="E1349">
        <v>383.5</v>
      </c>
      <c r="F1349">
        <f t="shared" si="21"/>
        <v>13</v>
      </c>
      <c r="G1349" t="str">
        <f>STANDINGS_SB[[#This Row],[League]]&amp;STANDINGS_SB[[#This Row],[Team]]</f>
        <v>$150 Draft Champions Feb 19 1:00 pm Lg.3727Team Eder</v>
      </c>
    </row>
    <row r="1350" spans="1:7" x14ac:dyDescent="0.25">
      <c r="A1350">
        <v>2611</v>
      </c>
      <c r="B1350" t="s">
        <v>426</v>
      </c>
      <c r="C1350" t="s">
        <v>1564</v>
      </c>
      <c r="D1350">
        <v>78</v>
      </c>
      <c r="E1350">
        <v>302.5</v>
      </c>
      <c r="F1350">
        <f t="shared" si="21"/>
        <v>14</v>
      </c>
      <c r="G1350" t="str">
        <f>STANDINGS_SB[[#This Row],[League]]&amp;STANDINGS_SB[[#This Row],[Team]]</f>
        <v>$150 Draft Champions Feb 19 1:00 pm Lg.3727Team Fish</v>
      </c>
    </row>
    <row r="1351" spans="1:7" x14ac:dyDescent="0.25">
      <c r="A1351">
        <v>2613</v>
      </c>
      <c r="B1351" t="s">
        <v>1567</v>
      </c>
      <c r="C1351" t="s">
        <v>1564</v>
      </c>
      <c r="D1351">
        <v>78</v>
      </c>
      <c r="E1351">
        <v>302.5</v>
      </c>
      <c r="F1351">
        <f t="shared" si="21"/>
        <v>15</v>
      </c>
      <c r="G1351" t="str">
        <f>STANDINGS_SB[[#This Row],[League]]&amp;STANDINGS_SB[[#This Row],[Team]]</f>
        <v>$150 Draft Champions Feb 19 1:00 pm Lg.3727Team Pamperin</v>
      </c>
    </row>
    <row r="1352" spans="1:7" x14ac:dyDescent="0.25">
      <c r="A1352">
        <v>349</v>
      </c>
      <c r="B1352" t="s">
        <v>1208</v>
      </c>
      <c r="C1352" t="s">
        <v>1572</v>
      </c>
      <c r="D1352">
        <v>154</v>
      </c>
      <c r="E1352">
        <v>2566.5</v>
      </c>
      <c r="F1352">
        <f t="shared" si="21"/>
        <v>1</v>
      </c>
      <c r="G1352" t="str">
        <f>STANDINGS_SB[[#This Row],[League]]&amp;STANDINGS_SB[[#This Row],[Team]]</f>
        <v>$150 Draft Champions Feb 19 1:00 pm Lg.3729Team Daughtry</v>
      </c>
    </row>
    <row r="1353" spans="1:7" x14ac:dyDescent="0.25">
      <c r="A1353">
        <v>436</v>
      </c>
      <c r="B1353" t="s">
        <v>731</v>
      </c>
      <c r="C1353" t="s">
        <v>1572</v>
      </c>
      <c r="D1353">
        <v>149</v>
      </c>
      <c r="E1353">
        <v>2479</v>
      </c>
      <c r="F1353">
        <f t="shared" si="21"/>
        <v>2</v>
      </c>
      <c r="G1353" t="str">
        <f>STANDINGS_SB[[#This Row],[League]]&amp;STANDINGS_SB[[#This Row],[Team]]</f>
        <v>$150 Draft Champions Feb 19 1:00 pm Lg.3729Team Owens</v>
      </c>
    </row>
    <row r="1354" spans="1:7" x14ac:dyDescent="0.25">
      <c r="A1354">
        <v>599</v>
      </c>
      <c r="B1354" t="s">
        <v>526</v>
      </c>
      <c r="C1354" t="s">
        <v>1572</v>
      </c>
      <c r="D1354">
        <v>140</v>
      </c>
      <c r="E1354">
        <v>2310</v>
      </c>
      <c r="F1354">
        <f t="shared" si="21"/>
        <v>3</v>
      </c>
      <c r="G1354" t="str">
        <f>STANDINGS_SB[[#This Row],[League]]&amp;STANDINGS_SB[[#This Row],[Team]]</f>
        <v>$150 Draft Champions Feb 19 1:00 pm Lg.3729Panda</v>
      </c>
    </row>
    <row r="1355" spans="1:7" x14ac:dyDescent="0.25">
      <c r="A1355">
        <v>663</v>
      </c>
      <c r="B1355" t="s">
        <v>1573</v>
      </c>
      <c r="C1355" t="s">
        <v>1572</v>
      </c>
      <c r="D1355">
        <v>137</v>
      </c>
      <c r="E1355">
        <v>2243.5</v>
      </c>
      <c r="F1355">
        <f t="shared" si="21"/>
        <v>4</v>
      </c>
      <c r="G1355" t="str">
        <f>STANDINGS_SB[[#This Row],[League]]&amp;STANDINGS_SB[[#This Row],[Team]]</f>
        <v>$150 Draft Champions Feb 19 1:00 pm Lg.3729Duffey Clevinger</v>
      </c>
    </row>
    <row r="1356" spans="1:7" x14ac:dyDescent="0.25">
      <c r="A1356">
        <v>821</v>
      </c>
      <c r="B1356" t="s">
        <v>1574</v>
      </c>
      <c r="C1356" t="s">
        <v>1572</v>
      </c>
      <c r="D1356">
        <v>131</v>
      </c>
      <c r="E1356">
        <v>2074.5</v>
      </c>
      <c r="F1356">
        <f t="shared" si="21"/>
        <v>5</v>
      </c>
      <c r="G1356" t="str">
        <f>STANDINGS_SB[[#This Row],[League]]&amp;STANDINGS_SB[[#This Row],[Team]]</f>
        <v>$150 Draft Champions Feb 19 1:00 pm Lg.3729Captain Muller</v>
      </c>
    </row>
    <row r="1357" spans="1:7" x14ac:dyDescent="0.25">
      <c r="A1357">
        <v>843</v>
      </c>
      <c r="B1357" t="s">
        <v>1500</v>
      </c>
      <c r="C1357" t="s">
        <v>1572</v>
      </c>
      <c r="D1357">
        <v>131</v>
      </c>
      <c r="E1357">
        <v>2074.5</v>
      </c>
      <c r="F1357">
        <f t="shared" si="21"/>
        <v>6</v>
      </c>
      <c r="G1357" t="str">
        <f>STANDINGS_SB[[#This Row],[League]]&amp;STANDINGS_SB[[#This Row],[Team]]</f>
        <v>$150 Draft Champions Feb 19 1:00 pm Lg.3729Team Packowski</v>
      </c>
    </row>
    <row r="1358" spans="1:7" x14ac:dyDescent="0.25">
      <c r="A1358">
        <v>1368</v>
      </c>
      <c r="B1358" t="s">
        <v>1323</v>
      </c>
      <c r="C1358" t="s">
        <v>1572</v>
      </c>
      <c r="D1358">
        <v>116</v>
      </c>
      <c r="E1358">
        <v>1552.5</v>
      </c>
      <c r="F1358">
        <f t="shared" si="21"/>
        <v>7</v>
      </c>
      <c r="G1358" t="str">
        <f>STANDINGS_SB[[#This Row],[League]]&amp;STANDINGS_SB[[#This Row],[Team]]</f>
        <v>$150 Draft Champions Feb 19 1:00 pm Lg.3729Team Chaloux</v>
      </c>
    </row>
    <row r="1359" spans="1:7" x14ac:dyDescent="0.25">
      <c r="A1359">
        <v>1595</v>
      </c>
      <c r="B1359" t="s">
        <v>1581</v>
      </c>
      <c r="C1359" t="s">
        <v>1572</v>
      </c>
      <c r="D1359">
        <v>110</v>
      </c>
      <c r="E1359">
        <v>1298</v>
      </c>
      <c r="F1359">
        <f t="shared" si="21"/>
        <v>8</v>
      </c>
      <c r="G1359" t="str">
        <f>STANDINGS_SB[[#This Row],[League]]&amp;STANDINGS_SB[[#This Row],[Team]]</f>
        <v>$150 Draft Champions Feb 19 1:00 pm Lg.3729Ace of Spades</v>
      </c>
    </row>
    <row r="1360" spans="1:7" x14ac:dyDescent="0.25">
      <c r="A1360">
        <v>1724</v>
      </c>
      <c r="B1360" t="s">
        <v>1575</v>
      </c>
      <c r="C1360" t="s">
        <v>1572</v>
      </c>
      <c r="D1360">
        <v>107</v>
      </c>
      <c r="E1360">
        <v>1181.5</v>
      </c>
      <c r="F1360">
        <f t="shared" si="21"/>
        <v>9</v>
      </c>
      <c r="G1360" t="str">
        <f>STANDINGS_SB[[#This Row],[League]]&amp;STANDINGS_SB[[#This Row],[Team]]</f>
        <v>$150 Draft Champions Feb 19 1:00 pm Lg.3729Jose Can You See?</v>
      </c>
    </row>
    <row r="1361" spans="1:7" x14ac:dyDescent="0.25">
      <c r="A1361">
        <v>1850</v>
      </c>
      <c r="B1361" t="s">
        <v>416</v>
      </c>
      <c r="C1361" t="s">
        <v>1572</v>
      </c>
      <c r="D1361">
        <v>103</v>
      </c>
      <c r="E1361">
        <v>1036.5</v>
      </c>
      <c r="F1361">
        <f t="shared" si="21"/>
        <v>10</v>
      </c>
      <c r="G1361" t="str">
        <f>STANDINGS_SB[[#This Row],[League]]&amp;STANDINGS_SB[[#This Row],[Team]]</f>
        <v>$150 Draft Champions Feb 19 1:00 pm Lg.3729B&amp;B</v>
      </c>
    </row>
    <row r="1362" spans="1:7" x14ac:dyDescent="0.25">
      <c r="A1362">
        <v>2072</v>
      </c>
      <c r="B1362" t="s">
        <v>1576</v>
      </c>
      <c r="C1362" t="s">
        <v>1572</v>
      </c>
      <c r="D1362">
        <v>98</v>
      </c>
      <c r="E1362">
        <v>852.5</v>
      </c>
      <c r="F1362">
        <f t="shared" si="21"/>
        <v>11</v>
      </c>
      <c r="G1362" t="str">
        <f>STANDINGS_SB[[#This Row],[League]]&amp;STANDINGS_SB[[#This Row],[Team]]</f>
        <v>$150 Draft Champions Feb 19 1:00 pm Lg.3729Vegas Legends</v>
      </c>
    </row>
    <row r="1363" spans="1:7" x14ac:dyDescent="0.25">
      <c r="A1363">
        <v>2090</v>
      </c>
      <c r="B1363" t="s">
        <v>1579</v>
      </c>
      <c r="C1363" t="s">
        <v>1572</v>
      </c>
      <c r="D1363">
        <v>97</v>
      </c>
      <c r="E1363">
        <v>820</v>
      </c>
      <c r="F1363">
        <f t="shared" si="21"/>
        <v>12</v>
      </c>
      <c r="G1363" t="str">
        <f>STANDINGS_SB[[#This Row],[League]]&amp;STANDINGS_SB[[#This Row],[Team]]</f>
        <v>$150 Draft Champions Feb 19 1:00 pm Lg.3729Kiss My El Chapo 3</v>
      </c>
    </row>
    <row r="1364" spans="1:7" x14ac:dyDescent="0.25">
      <c r="A1364">
        <v>2212</v>
      </c>
      <c r="B1364" t="s">
        <v>1578</v>
      </c>
      <c r="C1364" t="s">
        <v>1572</v>
      </c>
      <c r="D1364">
        <v>94</v>
      </c>
      <c r="E1364">
        <v>713</v>
      </c>
      <c r="F1364">
        <f t="shared" si="21"/>
        <v>13</v>
      </c>
      <c r="G1364" t="str">
        <f>STANDINGS_SB[[#This Row],[League]]&amp;STANDINGS_SB[[#This Row],[Team]]</f>
        <v>$150 Draft Champions Feb 19 1:00 pm Lg.3729TooFine</v>
      </c>
    </row>
    <row r="1365" spans="1:7" x14ac:dyDescent="0.25">
      <c r="A1365">
        <v>2673</v>
      </c>
      <c r="B1365" t="s">
        <v>1577</v>
      </c>
      <c r="C1365" t="s">
        <v>1572</v>
      </c>
      <c r="D1365">
        <v>75</v>
      </c>
      <c r="E1365">
        <v>244</v>
      </c>
      <c r="F1365">
        <f t="shared" si="21"/>
        <v>14</v>
      </c>
      <c r="G1365" t="str">
        <f>STANDINGS_SB[[#This Row],[League]]&amp;STANDINGS_SB[[#This Row],[Team]]</f>
        <v>$150 Draft Champions Feb 19 1:00 pm Lg.3729Team Umizoomi</v>
      </c>
    </row>
    <row r="1366" spans="1:7" x14ac:dyDescent="0.25">
      <c r="A1366">
        <v>2688</v>
      </c>
      <c r="B1366" t="s">
        <v>1580</v>
      </c>
      <c r="C1366" t="s">
        <v>1572</v>
      </c>
      <c r="D1366">
        <v>74</v>
      </c>
      <c r="E1366">
        <v>227.5</v>
      </c>
      <c r="F1366">
        <f t="shared" si="21"/>
        <v>15</v>
      </c>
      <c r="G1366" t="str">
        <f>STANDINGS_SB[[#This Row],[League]]&amp;STANDINGS_SB[[#This Row],[Team]]</f>
        <v>$150 Draft Champions Feb 19 1:00 pm Lg.3729Teddy Cruz</v>
      </c>
    </row>
    <row r="1367" spans="1:7" x14ac:dyDescent="0.25">
      <c r="A1367">
        <v>88</v>
      </c>
      <c r="B1367" t="s">
        <v>1379</v>
      </c>
      <c r="C1367" t="s">
        <v>1583</v>
      </c>
      <c r="D1367">
        <v>180</v>
      </c>
      <c r="E1367">
        <v>2825</v>
      </c>
      <c r="F1367">
        <f t="shared" si="21"/>
        <v>1</v>
      </c>
      <c r="G1367" t="str">
        <f>STANDINGS_SB[[#This Row],[League]]&amp;STANDINGS_SB[[#This Row],[Team]]</f>
        <v>$150 Draft Champions Feb 20 1:00 pm Lg.3732Team Haberman</v>
      </c>
    </row>
    <row r="1368" spans="1:7" x14ac:dyDescent="0.25">
      <c r="A1368">
        <v>94</v>
      </c>
      <c r="B1368" t="s">
        <v>1582</v>
      </c>
      <c r="C1368" t="s">
        <v>1583</v>
      </c>
      <c r="D1368">
        <v>179</v>
      </c>
      <c r="E1368">
        <v>2819.5</v>
      </c>
      <c r="F1368">
        <f t="shared" si="21"/>
        <v>2</v>
      </c>
      <c r="G1368" t="str">
        <f>STANDINGS_SB[[#This Row],[League]]&amp;STANDINGS_SB[[#This Row],[Team]]</f>
        <v>$150 Draft Champions Feb 20 1:00 pm Lg.3732Team Grewelle</v>
      </c>
    </row>
    <row r="1369" spans="1:7" x14ac:dyDescent="0.25">
      <c r="A1369">
        <v>1047</v>
      </c>
      <c r="B1369" t="s">
        <v>1585</v>
      </c>
      <c r="C1369" t="s">
        <v>1583</v>
      </c>
      <c r="D1369">
        <v>124</v>
      </c>
      <c r="E1369">
        <v>1853.5</v>
      </c>
      <c r="F1369">
        <f t="shared" si="21"/>
        <v>3</v>
      </c>
      <c r="G1369" t="str">
        <f>STANDINGS_SB[[#This Row],[League]]&amp;STANDINGS_SB[[#This Row],[Team]]</f>
        <v>$150 Draft Champions Feb 20 1:00 pm Lg.3732Angelos Ashes</v>
      </c>
    </row>
    <row r="1370" spans="1:7" x14ac:dyDescent="0.25">
      <c r="A1370">
        <v>1060</v>
      </c>
      <c r="B1370" t="s">
        <v>303</v>
      </c>
      <c r="C1370" t="s">
        <v>1583</v>
      </c>
      <c r="D1370">
        <v>124</v>
      </c>
      <c r="E1370">
        <v>1853.5</v>
      </c>
      <c r="F1370">
        <f t="shared" si="21"/>
        <v>4</v>
      </c>
      <c r="G1370" t="str">
        <f>STANDINGS_SB[[#This Row],[League]]&amp;STANDINGS_SB[[#This Row],[Team]]</f>
        <v>$150 Draft Champions Feb 20 1:00 pm Lg.3732Lapdancing Monkeys</v>
      </c>
    </row>
    <row r="1371" spans="1:7" x14ac:dyDescent="0.25">
      <c r="A1371">
        <v>1091</v>
      </c>
      <c r="B1371" t="s">
        <v>1586</v>
      </c>
      <c r="C1371" t="s">
        <v>1583</v>
      </c>
      <c r="D1371">
        <v>123</v>
      </c>
      <c r="E1371">
        <v>1820</v>
      </c>
      <c r="F1371">
        <f t="shared" si="21"/>
        <v>5</v>
      </c>
      <c r="G1371" t="str">
        <f>STANDINGS_SB[[#This Row],[League]]&amp;STANDINGS_SB[[#This Row],[Team]]</f>
        <v>$150 Draft Champions Feb 20 1:00 pm Lg.3732Noodler Fun Monkey2</v>
      </c>
    </row>
    <row r="1372" spans="1:7" x14ac:dyDescent="0.25">
      <c r="A1372">
        <v>1197</v>
      </c>
      <c r="B1372" t="s">
        <v>1589</v>
      </c>
      <c r="C1372" t="s">
        <v>1583</v>
      </c>
      <c r="D1372">
        <v>120</v>
      </c>
      <c r="E1372">
        <v>1717</v>
      </c>
      <c r="F1372">
        <f t="shared" si="21"/>
        <v>6</v>
      </c>
      <c r="G1372" t="str">
        <f>STANDINGS_SB[[#This Row],[League]]&amp;STANDINGS_SB[[#This Row],[Team]]</f>
        <v>$150 Draft Champions Feb 20 1:00 pm Lg.3732Team Dolven</v>
      </c>
    </row>
    <row r="1373" spans="1:7" x14ac:dyDescent="0.25">
      <c r="A1373">
        <v>1239</v>
      </c>
      <c r="B1373" t="s">
        <v>1588</v>
      </c>
      <c r="C1373" t="s">
        <v>1583</v>
      </c>
      <c r="D1373">
        <v>119</v>
      </c>
      <c r="E1373">
        <v>1677</v>
      </c>
      <c r="F1373">
        <f t="shared" si="21"/>
        <v>7</v>
      </c>
      <c r="G1373" t="str">
        <f>STANDINGS_SB[[#This Row],[League]]&amp;STANDINGS_SB[[#This Row],[Team]]</f>
        <v>$150 Draft Champions Feb 20 1:00 pm Lg.3732Pray for Mojo</v>
      </c>
    </row>
    <row r="1374" spans="1:7" x14ac:dyDescent="0.25">
      <c r="A1374">
        <v>1470</v>
      </c>
      <c r="B1374" t="s">
        <v>1590</v>
      </c>
      <c r="C1374" t="s">
        <v>1583</v>
      </c>
      <c r="D1374">
        <v>114</v>
      </c>
      <c r="E1374">
        <v>1461</v>
      </c>
      <c r="F1374">
        <f t="shared" si="21"/>
        <v>8</v>
      </c>
      <c r="G1374" t="str">
        <f>STANDINGS_SB[[#This Row],[League]]&amp;STANDINGS_SB[[#This Row],[Team]]</f>
        <v>$150 Draft Champions Feb 20 1:00 pm Lg.3732The Red Cross Team</v>
      </c>
    </row>
    <row r="1375" spans="1:7" x14ac:dyDescent="0.25">
      <c r="A1375">
        <v>1597</v>
      </c>
      <c r="B1375" t="s">
        <v>1584</v>
      </c>
      <c r="C1375" t="s">
        <v>1583</v>
      </c>
      <c r="D1375">
        <v>110</v>
      </c>
      <c r="E1375">
        <v>1298</v>
      </c>
      <c r="F1375">
        <f t="shared" si="21"/>
        <v>9</v>
      </c>
      <c r="G1375" t="str">
        <f>STANDINGS_SB[[#This Row],[League]]&amp;STANDINGS_SB[[#This Row],[Team]]</f>
        <v>$150 Draft Champions Feb 20 1:00 pm Lg.3732Black Watch</v>
      </c>
    </row>
    <row r="1376" spans="1:7" x14ac:dyDescent="0.25">
      <c r="A1376">
        <v>1632</v>
      </c>
      <c r="B1376" t="s">
        <v>110</v>
      </c>
      <c r="C1376" t="s">
        <v>1583</v>
      </c>
      <c r="D1376">
        <v>110</v>
      </c>
      <c r="E1376">
        <v>1298</v>
      </c>
      <c r="F1376">
        <f t="shared" si="21"/>
        <v>10</v>
      </c>
      <c r="G1376" t="str">
        <f>STANDINGS_SB[[#This Row],[League]]&amp;STANDINGS_SB[[#This Row],[Team]]</f>
        <v>$150 Draft Champions Feb 20 1:00 pm Lg.3732smackers VII</v>
      </c>
    </row>
    <row r="1377" spans="1:7" x14ac:dyDescent="0.25">
      <c r="A1377">
        <v>2086</v>
      </c>
      <c r="B1377" t="s">
        <v>1591</v>
      </c>
      <c r="C1377" t="s">
        <v>1583</v>
      </c>
      <c r="D1377">
        <v>97</v>
      </c>
      <c r="E1377">
        <v>820</v>
      </c>
      <c r="F1377">
        <f t="shared" si="21"/>
        <v>11</v>
      </c>
      <c r="G1377" t="str">
        <f>STANDINGS_SB[[#This Row],[League]]&amp;STANDINGS_SB[[#This Row],[Team]]</f>
        <v>$150 Draft Champions Feb 20 1:00 pm Lg.3732Hup Hup Hup</v>
      </c>
    </row>
    <row r="1378" spans="1:7" x14ac:dyDescent="0.25">
      <c r="A1378">
        <v>2144</v>
      </c>
      <c r="B1378" t="s">
        <v>25</v>
      </c>
      <c r="C1378" t="s">
        <v>1583</v>
      </c>
      <c r="D1378">
        <v>96</v>
      </c>
      <c r="E1378">
        <v>784</v>
      </c>
      <c r="F1378">
        <f t="shared" si="21"/>
        <v>12</v>
      </c>
      <c r="G1378" t="str">
        <f>STANDINGS_SB[[#This Row],[League]]&amp;STANDINGS_SB[[#This Row],[Team]]</f>
        <v>$150 Draft Champions Feb 20 1:00 pm Lg.3732billyhaze</v>
      </c>
    </row>
    <row r="1379" spans="1:7" x14ac:dyDescent="0.25">
      <c r="A1379">
        <v>2246</v>
      </c>
      <c r="B1379" t="s">
        <v>53</v>
      </c>
      <c r="C1379" t="s">
        <v>1583</v>
      </c>
      <c r="D1379">
        <v>92</v>
      </c>
      <c r="E1379">
        <v>655</v>
      </c>
      <c r="F1379">
        <f t="shared" si="21"/>
        <v>13</v>
      </c>
      <c r="G1379" t="str">
        <f>STANDINGS_SB[[#This Row],[League]]&amp;STANDINGS_SB[[#This Row],[Team]]</f>
        <v>$150 Draft Champions Feb 20 1:00 pm Lg.3732Baseball Furies</v>
      </c>
    </row>
    <row r="1380" spans="1:7" x14ac:dyDescent="0.25">
      <c r="A1380">
        <v>2510</v>
      </c>
      <c r="B1380" t="s">
        <v>1587</v>
      </c>
      <c r="C1380" t="s">
        <v>1583</v>
      </c>
      <c r="D1380">
        <v>83</v>
      </c>
      <c r="E1380">
        <v>407</v>
      </c>
      <c r="F1380">
        <f t="shared" si="21"/>
        <v>14</v>
      </c>
      <c r="G1380" t="str">
        <f>STANDINGS_SB[[#This Row],[League]]&amp;STANDINGS_SB[[#This Row],[Team]]</f>
        <v>$150 Draft Champions Feb 20 1:00 pm Lg.3732Team Andris</v>
      </c>
    </row>
    <row r="1381" spans="1:7" x14ac:dyDescent="0.25">
      <c r="A1381">
        <v>2672</v>
      </c>
      <c r="B1381" t="s">
        <v>1187</v>
      </c>
      <c r="C1381" t="s">
        <v>1583</v>
      </c>
      <c r="D1381">
        <v>75</v>
      </c>
      <c r="E1381">
        <v>244</v>
      </c>
      <c r="F1381">
        <f t="shared" si="21"/>
        <v>15</v>
      </c>
      <c r="G1381" t="str">
        <f>STANDINGS_SB[[#This Row],[League]]&amp;STANDINGS_SB[[#This Row],[Team]]</f>
        <v>$150 Draft Champions Feb 20 1:00 pm Lg.3732Team Murphy</v>
      </c>
    </row>
    <row r="1382" spans="1:7" x14ac:dyDescent="0.25">
      <c r="A1382">
        <v>243</v>
      </c>
      <c r="B1382" t="s">
        <v>322</v>
      </c>
      <c r="C1382" t="s">
        <v>1593</v>
      </c>
      <c r="D1382">
        <v>161</v>
      </c>
      <c r="E1382">
        <v>2669</v>
      </c>
      <c r="F1382">
        <f t="shared" si="21"/>
        <v>1</v>
      </c>
      <c r="G1382" t="str">
        <f>STANDINGS_SB[[#This Row],[League]]&amp;STANDINGS_SB[[#This Row],[Team]]</f>
        <v>$150 Draft Champions Feb 20 1:00 pm Lg.3736Team Smith</v>
      </c>
    </row>
    <row r="1383" spans="1:7" x14ac:dyDescent="0.25">
      <c r="A1383">
        <v>306</v>
      </c>
      <c r="B1383" t="s">
        <v>1604</v>
      </c>
      <c r="C1383" t="s">
        <v>1593</v>
      </c>
      <c r="D1383">
        <v>157</v>
      </c>
      <c r="E1383">
        <v>2606</v>
      </c>
      <c r="F1383">
        <f t="shared" si="21"/>
        <v>2</v>
      </c>
      <c r="G1383" t="str">
        <f>STANDINGS_SB[[#This Row],[League]]&amp;STANDINGS_SB[[#This Row],[Team]]</f>
        <v>$150 Draft Champions Feb 20 1:00 pm Lg.3736NONAGRACE3</v>
      </c>
    </row>
    <row r="1384" spans="1:7" x14ac:dyDescent="0.25">
      <c r="A1384">
        <v>415</v>
      </c>
      <c r="B1384" t="s">
        <v>1601</v>
      </c>
      <c r="C1384" t="s">
        <v>1593</v>
      </c>
      <c r="D1384">
        <v>150</v>
      </c>
      <c r="E1384">
        <v>2502</v>
      </c>
      <c r="F1384">
        <f t="shared" si="21"/>
        <v>3</v>
      </c>
      <c r="G1384" t="str">
        <f>STANDINGS_SB[[#This Row],[League]]&amp;STANDINGS_SB[[#This Row],[Team]]</f>
        <v>$150 Draft Champions Feb 20 1:00 pm Lg.3736Team Horne</v>
      </c>
    </row>
    <row r="1385" spans="1:7" x14ac:dyDescent="0.25">
      <c r="A1385">
        <v>483</v>
      </c>
      <c r="B1385" t="s">
        <v>1592</v>
      </c>
      <c r="C1385" t="s">
        <v>1593</v>
      </c>
      <c r="D1385">
        <v>147</v>
      </c>
      <c r="E1385">
        <v>2433</v>
      </c>
      <c r="F1385">
        <f t="shared" si="21"/>
        <v>4</v>
      </c>
      <c r="G1385" t="str">
        <f>STANDINGS_SB[[#This Row],[League]]&amp;STANDINGS_SB[[#This Row],[Team]]</f>
        <v>$150 Draft Champions Feb 20 1:00 pm Lg.3736The Claudell Washingtons</v>
      </c>
    </row>
    <row r="1386" spans="1:7" x14ac:dyDescent="0.25">
      <c r="A1386">
        <v>937</v>
      </c>
      <c r="B1386" t="s">
        <v>1596</v>
      </c>
      <c r="C1386" t="s">
        <v>1593</v>
      </c>
      <c r="D1386">
        <v>128</v>
      </c>
      <c r="E1386">
        <v>1987</v>
      </c>
      <c r="F1386">
        <f t="shared" si="21"/>
        <v>5</v>
      </c>
      <c r="G1386" t="str">
        <f>STANDINGS_SB[[#This Row],[League]]&amp;STANDINGS_SB[[#This Row],[Team]]</f>
        <v>$150 Draft Champions Feb 20 1:00 pm Lg.3736Walking Deadpool</v>
      </c>
    </row>
    <row r="1387" spans="1:7" x14ac:dyDescent="0.25">
      <c r="A1387">
        <v>1248</v>
      </c>
      <c r="B1387" t="s">
        <v>1598</v>
      </c>
      <c r="C1387" t="s">
        <v>1593</v>
      </c>
      <c r="D1387">
        <v>119</v>
      </c>
      <c r="E1387">
        <v>1677</v>
      </c>
      <c r="F1387">
        <f t="shared" si="21"/>
        <v>6</v>
      </c>
      <c r="G1387" t="str">
        <f>STANDINGS_SB[[#This Row],[League]]&amp;STANDINGS_SB[[#This Row],[Team]]</f>
        <v>$150 Draft Champions Feb 20 1:00 pm Lg.3736Team Oswalt</v>
      </c>
    </row>
    <row r="1388" spans="1:7" x14ac:dyDescent="0.25">
      <c r="A1388">
        <v>1264</v>
      </c>
      <c r="B1388" t="s">
        <v>1594</v>
      </c>
      <c r="C1388" t="s">
        <v>1593</v>
      </c>
      <c r="D1388">
        <v>118</v>
      </c>
      <c r="E1388">
        <v>1635.5</v>
      </c>
      <c r="F1388">
        <f t="shared" si="21"/>
        <v>7</v>
      </c>
      <c r="G1388" t="str">
        <f>STANDINGS_SB[[#This Row],[League]]&amp;STANDINGS_SB[[#This Row],[Team]]</f>
        <v>$150 Draft Champions Feb 20 1:00 pm Lg.3736Damn Dirty Apes</v>
      </c>
    </row>
    <row r="1389" spans="1:7" x14ac:dyDescent="0.25">
      <c r="A1389">
        <v>1562</v>
      </c>
      <c r="B1389" t="s">
        <v>1603</v>
      </c>
      <c r="C1389" t="s">
        <v>1593</v>
      </c>
      <c r="D1389">
        <v>111</v>
      </c>
      <c r="E1389">
        <v>1343.5</v>
      </c>
      <c r="F1389">
        <f t="shared" si="21"/>
        <v>8</v>
      </c>
      <c r="G1389" t="str">
        <f>STANDINGS_SB[[#This Row],[League]]&amp;STANDINGS_SB[[#This Row],[Team]]</f>
        <v>$150 Draft Champions Feb 20 1:00 pm Lg.3736Magic Erasers</v>
      </c>
    </row>
    <row r="1390" spans="1:7" x14ac:dyDescent="0.25">
      <c r="A1390">
        <v>1673</v>
      </c>
      <c r="B1390" t="s">
        <v>1597</v>
      </c>
      <c r="C1390" t="s">
        <v>1593</v>
      </c>
      <c r="D1390">
        <v>108</v>
      </c>
      <c r="E1390">
        <v>1223</v>
      </c>
      <c r="F1390">
        <f t="shared" si="21"/>
        <v>9</v>
      </c>
      <c r="G1390" t="str">
        <f>STANDINGS_SB[[#This Row],[League]]&amp;STANDINGS_SB[[#This Row],[Team]]</f>
        <v>$150 Draft Champions Feb 20 1:00 pm Lg.3736ColedCuts</v>
      </c>
    </row>
    <row r="1391" spans="1:7" x14ac:dyDescent="0.25">
      <c r="A1391">
        <v>1725</v>
      </c>
      <c r="B1391" t="s">
        <v>1599</v>
      </c>
      <c r="C1391" t="s">
        <v>1593</v>
      </c>
      <c r="D1391">
        <v>107</v>
      </c>
      <c r="E1391">
        <v>1181.5</v>
      </c>
      <c r="F1391">
        <f t="shared" si="21"/>
        <v>10</v>
      </c>
      <c r="G1391" t="str">
        <f>STANDINGS_SB[[#This Row],[League]]&amp;STANDINGS_SB[[#This Row],[Team]]</f>
        <v>$150 Draft Champions Feb 20 1:00 pm Lg.3736Maddon Gnomes 4</v>
      </c>
    </row>
    <row r="1392" spans="1:7" x14ac:dyDescent="0.25">
      <c r="A1392">
        <v>1833</v>
      </c>
      <c r="B1392" t="s">
        <v>269</v>
      </c>
      <c r="C1392" t="s">
        <v>1593</v>
      </c>
      <c r="D1392">
        <v>104</v>
      </c>
      <c r="E1392">
        <v>1082.5</v>
      </c>
      <c r="F1392">
        <f t="shared" si="21"/>
        <v>11</v>
      </c>
      <c r="G1392" t="str">
        <f>STANDINGS_SB[[#This Row],[League]]&amp;STANDINGS_SB[[#This Row],[Team]]</f>
        <v>$150 Draft Champions Feb 20 1:00 pm Lg.3736Team Foley</v>
      </c>
    </row>
    <row r="1393" spans="1:7" x14ac:dyDescent="0.25">
      <c r="A1393">
        <v>2150</v>
      </c>
      <c r="B1393" t="s">
        <v>1595</v>
      </c>
      <c r="C1393" t="s">
        <v>1593</v>
      </c>
      <c r="D1393">
        <v>95</v>
      </c>
      <c r="E1393">
        <v>747</v>
      </c>
      <c r="F1393">
        <f t="shared" si="21"/>
        <v>12</v>
      </c>
      <c r="G1393" t="str">
        <f>STANDINGS_SB[[#This Row],[League]]&amp;STANDINGS_SB[[#This Row],[Team]]</f>
        <v>$150 Draft Champions Feb 20 1:00 pm Lg.3736Big Bills Adventure</v>
      </c>
    </row>
    <row r="1394" spans="1:7" x14ac:dyDescent="0.25">
      <c r="A1394">
        <v>2258</v>
      </c>
      <c r="B1394" t="s">
        <v>1602</v>
      </c>
      <c r="C1394" t="s">
        <v>1593</v>
      </c>
      <c r="D1394">
        <v>92</v>
      </c>
      <c r="E1394">
        <v>655</v>
      </c>
      <c r="F1394">
        <f t="shared" si="21"/>
        <v>13</v>
      </c>
      <c r="G1394" t="str">
        <f>STANDINGS_SB[[#This Row],[League]]&amp;STANDINGS_SB[[#This Row],[Team]]</f>
        <v>$150 Draft Champions Feb 20 1:00 pm Lg.3736Putsy Caballeros</v>
      </c>
    </row>
    <row r="1395" spans="1:7" x14ac:dyDescent="0.25">
      <c r="A1395">
        <v>2283</v>
      </c>
      <c r="B1395" t="s">
        <v>1600</v>
      </c>
      <c r="C1395" t="s">
        <v>1593</v>
      </c>
      <c r="D1395">
        <v>91</v>
      </c>
      <c r="E1395">
        <v>622.5</v>
      </c>
      <c r="F1395">
        <f t="shared" si="21"/>
        <v>14</v>
      </c>
      <c r="G1395" t="str">
        <f>STANDINGS_SB[[#This Row],[League]]&amp;STANDINGS_SB[[#This Row],[Team]]</f>
        <v>$150 Draft Champions Feb 20 1:00 pm Lg.3736JACOB High Rollers</v>
      </c>
    </row>
    <row r="1396" spans="1:7" x14ac:dyDescent="0.25">
      <c r="A1396">
        <v>2647</v>
      </c>
      <c r="B1396" t="s">
        <v>667</v>
      </c>
      <c r="C1396" t="s">
        <v>1593</v>
      </c>
      <c r="D1396">
        <v>76</v>
      </c>
      <c r="E1396">
        <v>264.5</v>
      </c>
      <c r="F1396">
        <f t="shared" si="21"/>
        <v>15</v>
      </c>
      <c r="G1396" t="str">
        <f>STANDINGS_SB[[#This Row],[League]]&amp;STANDINGS_SB[[#This Row],[Team]]</f>
        <v>$150 Draft Champions Feb 20 1:00 pm Lg.3736Team Metcalf</v>
      </c>
    </row>
    <row r="1397" spans="1:7" x14ac:dyDescent="0.25">
      <c r="A1397">
        <v>169</v>
      </c>
      <c r="B1397" t="s">
        <v>129</v>
      </c>
      <c r="C1397" t="s">
        <v>1605</v>
      </c>
      <c r="D1397">
        <v>167</v>
      </c>
      <c r="E1397">
        <v>2737</v>
      </c>
      <c r="F1397">
        <f t="shared" si="21"/>
        <v>1</v>
      </c>
      <c r="G1397" t="str">
        <f>STANDINGS_SB[[#This Row],[League]]&amp;STANDINGS_SB[[#This Row],[Team]]</f>
        <v>$150 Draft Champions Feb 21 1:00 pm Lg.3739Back Checkers</v>
      </c>
    </row>
    <row r="1398" spans="1:7" x14ac:dyDescent="0.25">
      <c r="A1398">
        <v>277</v>
      </c>
      <c r="B1398" t="s">
        <v>1404</v>
      </c>
      <c r="C1398" t="s">
        <v>1605</v>
      </c>
      <c r="D1398">
        <v>159</v>
      </c>
      <c r="E1398">
        <v>2639</v>
      </c>
      <c r="F1398">
        <f t="shared" si="21"/>
        <v>2</v>
      </c>
      <c r="G1398" t="str">
        <f>STANDINGS_SB[[#This Row],[League]]&amp;STANDINGS_SB[[#This Row],[Team]]</f>
        <v>$150 Draft Champions Feb 21 1:00 pm Lg.3739Team passalacqua</v>
      </c>
    </row>
    <row r="1399" spans="1:7" x14ac:dyDescent="0.25">
      <c r="A1399">
        <v>524</v>
      </c>
      <c r="B1399" t="s">
        <v>1608</v>
      </c>
      <c r="C1399" t="s">
        <v>1605</v>
      </c>
      <c r="D1399">
        <v>144</v>
      </c>
      <c r="E1399">
        <v>2380</v>
      </c>
      <c r="F1399">
        <f t="shared" si="21"/>
        <v>3</v>
      </c>
      <c r="G1399" t="str">
        <f>STANDINGS_SB[[#This Row],[League]]&amp;STANDINGS_SB[[#This Row],[Team]]</f>
        <v>$150 Draft Champions Feb 21 1:00 pm Lg.3739Born on Third Base</v>
      </c>
    </row>
    <row r="1400" spans="1:7" x14ac:dyDescent="0.25">
      <c r="A1400">
        <v>998</v>
      </c>
      <c r="B1400" t="s">
        <v>1610</v>
      </c>
      <c r="C1400" t="s">
        <v>1605</v>
      </c>
      <c r="D1400">
        <v>126</v>
      </c>
      <c r="E1400">
        <v>1921</v>
      </c>
      <c r="F1400">
        <f t="shared" si="21"/>
        <v>4</v>
      </c>
      <c r="G1400" t="str">
        <f>STANDINGS_SB[[#This Row],[League]]&amp;STANDINGS_SB[[#This Row],[Team]]</f>
        <v>$150 Draft Champions Feb 21 1:00 pm Lg.3739Team Murillo</v>
      </c>
    </row>
    <row r="1401" spans="1:7" x14ac:dyDescent="0.25">
      <c r="A1401">
        <v>1008</v>
      </c>
      <c r="B1401" t="s">
        <v>509</v>
      </c>
      <c r="C1401" t="s">
        <v>1605</v>
      </c>
      <c r="D1401">
        <v>126</v>
      </c>
      <c r="E1401">
        <v>1921</v>
      </c>
      <c r="F1401">
        <f t="shared" si="21"/>
        <v>5</v>
      </c>
      <c r="G1401" t="str">
        <f>STANDINGS_SB[[#This Row],[League]]&amp;STANDINGS_SB[[#This Row],[Team]]</f>
        <v>$150 Draft Champions Feb 21 1:00 pm Lg.3739legoyoego</v>
      </c>
    </row>
    <row r="1402" spans="1:7" x14ac:dyDescent="0.25">
      <c r="A1402">
        <v>1176</v>
      </c>
      <c r="B1402" t="s">
        <v>1606</v>
      </c>
      <c r="C1402" t="s">
        <v>1605</v>
      </c>
      <c r="D1402">
        <v>121</v>
      </c>
      <c r="E1402">
        <v>1745.5</v>
      </c>
      <c r="F1402">
        <f t="shared" si="21"/>
        <v>6</v>
      </c>
      <c r="G1402" t="str">
        <f>STANDINGS_SB[[#This Row],[League]]&amp;STANDINGS_SB[[#This Row],[Team]]</f>
        <v>$150 Draft Champions Feb 21 1:00 pm Lg.3739Winters Reign</v>
      </c>
    </row>
    <row r="1403" spans="1:7" x14ac:dyDescent="0.25">
      <c r="A1403">
        <v>1960</v>
      </c>
      <c r="B1403" t="s">
        <v>1611</v>
      </c>
      <c r="C1403" t="s">
        <v>1605</v>
      </c>
      <c r="D1403">
        <v>101</v>
      </c>
      <c r="E1403">
        <v>962</v>
      </c>
      <c r="F1403">
        <f t="shared" si="21"/>
        <v>7</v>
      </c>
      <c r="G1403" t="str">
        <f>STANDINGS_SB[[#This Row],[League]]&amp;STANDINGS_SB[[#This Row],[Team]]</f>
        <v>$150 Draft Champions Feb 21 1:00 pm Lg.3739The Polish Basement Dwellers</v>
      </c>
    </row>
    <row r="1404" spans="1:7" x14ac:dyDescent="0.25">
      <c r="A1404">
        <v>1991</v>
      </c>
      <c r="B1404" t="s">
        <v>107</v>
      </c>
      <c r="C1404" t="s">
        <v>1605</v>
      </c>
      <c r="D1404">
        <v>100</v>
      </c>
      <c r="E1404">
        <v>929.5</v>
      </c>
      <c r="F1404">
        <f t="shared" si="21"/>
        <v>8</v>
      </c>
      <c r="G1404" t="str">
        <f>STANDINGS_SB[[#This Row],[League]]&amp;STANDINGS_SB[[#This Row],[Team]]</f>
        <v>$150 Draft Champions Feb 21 1:00 pm Lg.3739Team Scott</v>
      </c>
    </row>
    <row r="1405" spans="1:7" x14ac:dyDescent="0.25">
      <c r="A1405">
        <v>2027</v>
      </c>
      <c r="B1405" t="s">
        <v>91</v>
      </c>
      <c r="C1405" t="s">
        <v>1605</v>
      </c>
      <c r="D1405">
        <v>99</v>
      </c>
      <c r="E1405">
        <v>889.5</v>
      </c>
      <c r="F1405">
        <f t="shared" si="21"/>
        <v>9</v>
      </c>
      <c r="G1405" t="str">
        <f>STANDINGS_SB[[#This Row],[League]]&amp;STANDINGS_SB[[#This Row],[Team]]</f>
        <v>$150 Draft Champions Feb 21 1:00 pm Lg.3739Team Hurd</v>
      </c>
    </row>
    <row r="1406" spans="1:7" x14ac:dyDescent="0.25">
      <c r="A1406">
        <v>2034</v>
      </c>
      <c r="B1406" t="s">
        <v>1613</v>
      </c>
      <c r="C1406" t="s">
        <v>1605</v>
      </c>
      <c r="D1406">
        <v>99</v>
      </c>
      <c r="E1406">
        <v>889.5</v>
      </c>
      <c r="F1406">
        <f t="shared" si="21"/>
        <v>10</v>
      </c>
      <c r="G1406" t="str">
        <f>STANDINGS_SB[[#This Row],[League]]&amp;STANDINGS_SB[[#This Row],[Team]]</f>
        <v>$150 Draft Champions Feb 21 1:00 pm Lg.3739Team Spray</v>
      </c>
    </row>
    <row r="1407" spans="1:7" x14ac:dyDescent="0.25">
      <c r="A1407">
        <v>2043</v>
      </c>
      <c r="B1407" t="s">
        <v>349</v>
      </c>
      <c r="C1407" t="s">
        <v>1605</v>
      </c>
      <c r="D1407">
        <v>99</v>
      </c>
      <c r="E1407">
        <v>889.5</v>
      </c>
      <c r="F1407">
        <f t="shared" si="21"/>
        <v>11</v>
      </c>
      <c r="G1407" t="str">
        <f>STANDINGS_SB[[#This Row],[League]]&amp;STANDINGS_SB[[#This Row],[Team]]</f>
        <v>$150 Draft Champions Feb 21 1:00 pm Lg.3739zzzzzzzzzzzz</v>
      </c>
    </row>
    <row r="1408" spans="1:7" x14ac:dyDescent="0.25">
      <c r="A1408">
        <v>2154</v>
      </c>
      <c r="B1408" t="s">
        <v>1607</v>
      </c>
      <c r="C1408" t="s">
        <v>1605</v>
      </c>
      <c r="D1408">
        <v>95</v>
      </c>
      <c r="E1408">
        <v>747</v>
      </c>
      <c r="F1408">
        <f t="shared" si="21"/>
        <v>12</v>
      </c>
      <c r="G1408" t="str">
        <f>STANDINGS_SB[[#This Row],[League]]&amp;STANDINGS_SB[[#This Row],[Team]]</f>
        <v>$150 Draft Champions Feb 21 1:00 pm Lg.3739Fifty Shades of Frae</v>
      </c>
    </row>
    <row r="1409" spans="1:7" x14ac:dyDescent="0.25">
      <c r="A1409">
        <v>2184</v>
      </c>
      <c r="B1409" t="s">
        <v>1612</v>
      </c>
      <c r="C1409" t="s">
        <v>1605</v>
      </c>
      <c r="D1409">
        <v>94</v>
      </c>
      <c r="E1409">
        <v>713</v>
      </c>
      <c r="F1409">
        <f t="shared" si="21"/>
        <v>13</v>
      </c>
      <c r="G1409" t="str">
        <f>STANDINGS_SB[[#This Row],[League]]&amp;STANDINGS_SB[[#This Row],[Team]]</f>
        <v>$150 Draft Champions Feb 21 1:00 pm Lg.3739Base of Operations</v>
      </c>
    </row>
    <row r="1410" spans="1:7" x14ac:dyDescent="0.25">
      <c r="A1410">
        <v>2476</v>
      </c>
      <c r="B1410" t="s">
        <v>1609</v>
      </c>
      <c r="C1410" t="s">
        <v>1605</v>
      </c>
      <c r="D1410">
        <v>84</v>
      </c>
      <c r="E1410">
        <v>429.5</v>
      </c>
      <c r="F1410">
        <f t="shared" si="21"/>
        <v>14</v>
      </c>
      <c r="G1410" t="str">
        <f>STANDINGS_SB[[#This Row],[League]]&amp;STANDINGS_SB[[#This Row],[Team]]</f>
        <v>$150 Draft Champions Feb 21 1:00 pm Lg.3739Expos</v>
      </c>
    </row>
    <row r="1411" spans="1:7" x14ac:dyDescent="0.25">
      <c r="A1411">
        <v>2489</v>
      </c>
      <c r="B1411" t="s">
        <v>243</v>
      </c>
      <c r="C1411" t="s">
        <v>1605</v>
      </c>
      <c r="D1411">
        <v>84</v>
      </c>
      <c r="E1411">
        <v>429.5</v>
      </c>
      <c r="F1411">
        <f t="shared" ref="F1411:F1474" si="22">IF(C1411=C1410,F1410+1,1)</f>
        <v>15</v>
      </c>
      <c r="G1411" t="str">
        <f>STANDINGS_SB[[#This Row],[League]]&amp;STANDINGS_SB[[#This Row],[Team]]</f>
        <v>$150 Draft Champions Feb 21 1:00 pm Lg.3739Team byron</v>
      </c>
    </row>
    <row r="1412" spans="1:7" x14ac:dyDescent="0.25">
      <c r="A1412">
        <v>146</v>
      </c>
      <c r="B1412" t="s">
        <v>1618</v>
      </c>
      <c r="C1412" t="s">
        <v>1615</v>
      </c>
      <c r="D1412">
        <v>170</v>
      </c>
      <c r="E1412">
        <v>2764.5</v>
      </c>
      <c r="F1412">
        <f t="shared" si="22"/>
        <v>1</v>
      </c>
      <c r="G1412" t="str">
        <f>STANDINGS_SB[[#This Row],[League]]&amp;STANDINGS_SB[[#This Row],[Team]]</f>
        <v>$150 Draft Champions Feb 21 1:00 pm Lg.3741Forever Royal</v>
      </c>
    </row>
    <row r="1413" spans="1:7" x14ac:dyDescent="0.25">
      <c r="A1413">
        <v>278</v>
      </c>
      <c r="B1413" t="s">
        <v>1616</v>
      </c>
      <c r="C1413" t="s">
        <v>1615</v>
      </c>
      <c r="D1413">
        <v>159</v>
      </c>
      <c r="E1413">
        <v>2639</v>
      </c>
      <c r="F1413">
        <f t="shared" si="22"/>
        <v>2</v>
      </c>
      <c r="G1413" t="str">
        <f>STANDINGS_SB[[#This Row],[League]]&amp;STANDINGS_SB[[#This Row],[Team]]</f>
        <v>$150 Draft Champions Feb 21 1:00 pm Lg.3741traveling,swallowing,dramamine</v>
      </c>
    </row>
    <row r="1414" spans="1:7" x14ac:dyDescent="0.25">
      <c r="A1414">
        <v>414</v>
      </c>
      <c r="B1414" t="s">
        <v>1619</v>
      </c>
      <c r="C1414" t="s">
        <v>1615</v>
      </c>
      <c r="D1414">
        <v>150</v>
      </c>
      <c r="E1414">
        <v>2502</v>
      </c>
      <c r="F1414">
        <f t="shared" si="22"/>
        <v>3</v>
      </c>
      <c r="G1414" t="str">
        <f>STANDINGS_SB[[#This Row],[League]]&amp;STANDINGS_SB[[#This Row],[Team]]</f>
        <v>$150 Draft Champions Feb 21 1:00 pm Lg.3741Side Baby Boy</v>
      </c>
    </row>
    <row r="1415" spans="1:7" x14ac:dyDescent="0.25">
      <c r="A1415">
        <v>829</v>
      </c>
      <c r="B1415" t="s">
        <v>1614</v>
      </c>
      <c r="C1415" t="s">
        <v>1615</v>
      </c>
      <c r="D1415">
        <v>131</v>
      </c>
      <c r="E1415">
        <v>2074.5</v>
      </c>
      <c r="F1415">
        <f t="shared" si="22"/>
        <v>4</v>
      </c>
      <c r="G1415" t="str">
        <f>STANDINGS_SB[[#This Row],[League]]&amp;STANDINGS_SB[[#This Row],[Team]]</f>
        <v>$150 Draft Champions Feb 21 1:00 pm Lg.3741For Love of Your Money</v>
      </c>
    </row>
    <row r="1416" spans="1:7" x14ac:dyDescent="0.25">
      <c r="A1416">
        <v>1006</v>
      </c>
      <c r="B1416" t="s">
        <v>1623</v>
      </c>
      <c r="C1416" t="s">
        <v>1615</v>
      </c>
      <c r="D1416">
        <v>126</v>
      </c>
      <c r="E1416">
        <v>1921</v>
      </c>
      <c r="F1416">
        <f t="shared" si="22"/>
        <v>5</v>
      </c>
      <c r="G1416" t="str">
        <f>STANDINGS_SB[[#This Row],[League]]&amp;STANDINGS_SB[[#This Row],[Team]]</f>
        <v>$150 Draft Champions Feb 21 1:00 pm Lg.3741Time For The Long Bombs</v>
      </c>
    </row>
    <row r="1417" spans="1:7" x14ac:dyDescent="0.25">
      <c r="A1417">
        <v>1134</v>
      </c>
      <c r="B1417" t="s">
        <v>211</v>
      </c>
      <c r="C1417" t="s">
        <v>1615</v>
      </c>
      <c r="D1417">
        <v>122</v>
      </c>
      <c r="E1417">
        <v>1779</v>
      </c>
      <c r="F1417">
        <f t="shared" si="22"/>
        <v>6</v>
      </c>
      <c r="G1417" t="str">
        <f>STANDINGS_SB[[#This Row],[League]]&amp;STANDINGS_SB[[#This Row],[Team]]</f>
        <v>$150 Draft Champions Feb 21 1:00 pm Lg.3741Mr.October</v>
      </c>
    </row>
    <row r="1418" spans="1:7" x14ac:dyDescent="0.25">
      <c r="A1418">
        <v>1244</v>
      </c>
      <c r="B1418" t="s">
        <v>507</v>
      </c>
      <c r="C1418" t="s">
        <v>1615</v>
      </c>
      <c r="D1418">
        <v>119</v>
      </c>
      <c r="E1418">
        <v>1677</v>
      </c>
      <c r="F1418">
        <f t="shared" si="22"/>
        <v>7</v>
      </c>
      <c r="G1418" t="str">
        <f>STANDINGS_SB[[#This Row],[League]]&amp;STANDINGS_SB[[#This Row],[Team]]</f>
        <v>$150 Draft Champions Feb 21 1:00 pm Lg.3741Team Kelly</v>
      </c>
    </row>
    <row r="1419" spans="1:7" x14ac:dyDescent="0.25">
      <c r="A1419">
        <v>1528</v>
      </c>
      <c r="B1419" t="s">
        <v>114</v>
      </c>
      <c r="C1419" t="s">
        <v>1615</v>
      </c>
      <c r="D1419">
        <v>112</v>
      </c>
      <c r="E1419">
        <v>1387</v>
      </c>
      <c r="F1419">
        <f t="shared" si="22"/>
        <v>8</v>
      </c>
      <c r="G1419" t="str">
        <f>STANDINGS_SB[[#This Row],[League]]&amp;STANDINGS_SB[[#This Row],[Team]]</f>
        <v>$150 Draft Champions Feb 21 1:00 pm Lg.3741SoutSideVinny</v>
      </c>
    </row>
    <row r="1420" spans="1:7" x14ac:dyDescent="0.25">
      <c r="A1420">
        <v>1534</v>
      </c>
      <c r="B1420" t="s">
        <v>496</v>
      </c>
      <c r="C1420" t="s">
        <v>1615</v>
      </c>
      <c r="D1420">
        <v>112</v>
      </c>
      <c r="E1420">
        <v>1387</v>
      </c>
      <c r="F1420">
        <f t="shared" si="22"/>
        <v>9</v>
      </c>
      <c r="G1420" t="str">
        <f>STANDINGS_SB[[#This Row],[League]]&amp;STANDINGS_SB[[#This Row],[Team]]</f>
        <v>$150 Draft Champions Feb 21 1:00 pm Lg.3741Team Palmer</v>
      </c>
    </row>
    <row r="1421" spans="1:7" x14ac:dyDescent="0.25">
      <c r="A1421">
        <v>1581</v>
      </c>
      <c r="B1421" t="s">
        <v>113</v>
      </c>
      <c r="C1421" t="s">
        <v>1615</v>
      </c>
      <c r="D1421">
        <v>111</v>
      </c>
      <c r="E1421">
        <v>1343.5</v>
      </c>
      <c r="F1421">
        <f t="shared" si="22"/>
        <v>10</v>
      </c>
      <c r="G1421" t="str">
        <f>STANDINGS_SB[[#This Row],[League]]&amp;STANDINGS_SB[[#This Row],[Team]]</f>
        <v>$150 Draft Champions Feb 21 1:00 pm Lg.3741Team Christensen</v>
      </c>
    </row>
    <row r="1422" spans="1:7" x14ac:dyDescent="0.25">
      <c r="A1422">
        <v>1586</v>
      </c>
      <c r="B1422" t="s">
        <v>1567</v>
      </c>
      <c r="C1422" t="s">
        <v>1615</v>
      </c>
      <c r="D1422">
        <v>111</v>
      </c>
      <c r="E1422">
        <v>1343.5</v>
      </c>
      <c r="F1422">
        <f t="shared" si="22"/>
        <v>11</v>
      </c>
      <c r="G1422" t="str">
        <f>STANDINGS_SB[[#This Row],[League]]&amp;STANDINGS_SB[[#This Row],[Team]]</f>
        <v>$150 Draft Champions Feb 21 1:00 pm Lg.3741Team Pamperin</v>
      </c>
    </row>
    <row r="1423" spans="1:7" x14ac:dyDescent="0.25">
      <c r="A1423">
        <v>1994</v>
      </c>
      <c r="B1423" t="s">
        <v>1620</v>
      </c>
      <c r="C1423" t="s">
        <v>1615</v>
      </c>
      <c r="D1423">
        <v>100</v>
      </c>
      <c r="E1423">
        <v>929.5</v>
      </c>
      <c r="F1423">
        <f t="shared" si="22"/>
        <v>12</v>
      </c>
      <c r="G1423" t="str">
        <f>STANDINGS_SB[[#This Row],[League]]&amp;STANDINGS_SB[[#This Row],[Team]]</f>
        <v>$150 Draft Champions Feb 21 1:00 pm Lg.3741The Corner</v>
      </c>
    </row>
    <row r="1424" spans="1:7" x14ac:dyDescent="0.25">
      <c r="A1424">
        <v>2443</v>
      </c>
      <c r="B1424" t="s">
        <v>1617</v>
      </c>
      <c r="C1424" t="s">
        <v>1615</v>
      </c>
      <c r="D1424">
        <v>85</v>
      </c>
      <c r="E1424">
        <v>456.5</v>
      </c>
      <c r="F1424">
        <f t="shared" si="22"/>
        <v>13</v>
      </c>
      <c r="G1424" t="str">
        <f>STANDINGS_SB[[#This Row],[League]]&amp;STANDINGS_SB[[#This Row],[Team]]</f>
        <v>$150 Draft Champions Feb 21 1:00 pm Lg.3741Charming Personality</v>
      </c>
    </row>
    <row r="1425" spans="1:7" x14ac:dyDescent="0.25">
      <c r="A1425">
        <v>2627</v>
      </c>
      <c r="B1425" t="s">
        <v>1622</v>
      </c>
      <c r="C1425" t="s">
        <v>1615</v>
      </c>
      <c r="D1425">
        <v>77</v>
      </c>
      <c r="E1425">
        <v>285.5</v>
      </c>
      <c r="F1425">
        <f t="shared" si="22"/>
        <v>14</v>
      </c>
      <c r="G1425" t="str">
        <f>STANDINGS_SB[[#This Row],[League]]&amp;STANDINGS_SB[[#This Row],[Team]]</f>
        <v>$150 Draft Champions Feb 21 1:00 pm Lg.3741Sons Of Beaches</v>
      </c>
    </row>
    <row r="1426" spans="1:7" x14ac:dyDescent="0.25">
      <c r="A1426">
        <v>2833</v>
      </c>
      <c r="B1426" t="s">
        <v>1621</v>
      </c>
      <c r="C1426" t="s">
        <v>1615</v>
      </c>
      <c r="D1426">
        <v>62</v>
      </c>
      <c r="E1426">
        <v>72</v>
      </c>
      <c r="F1426">
        <f t="shared" si="22"/>
        <v>15</v>
      </c>
      <c r="G1426" t="str">
        <f>STANDINGS_SB[[#This Row],[League]]&amp;STANDINGS_SB[[#This Row],[Team]]</f>
        <v>$150 Draft Champions Feb 21 1:00 pm Lg.3741Chauvinst Puig</v>
      </c>
    </row>
    <row r="1427" spans="1:7" x14ac:dyDescent="0.25">
      <c r="A1427">
        <v>7</v>
      </c>
      <c r="B1427" t="s">
        <v>1632</v>
      </c>
      <c r="C1427" t="s">
        <v>1625</v>
      </c>
      <c r="D1427">
        <v>213</v>
      </c>
      <c r="E1427">
        <v>2902.5</v>
      </c>
      <c r="F1427">
        <f t="shared" si="22"/>
        <v>1</v>
      </c>
      <c r="G1427" t="str">
        <f>STANDINGS_SB[[#This Row],[League]]&amp;STANDINGS_SB[[#This Row],[Team]]</f>
        <v>$150 Draft Champions Feb 22 1:00 pm Lg.3744Albert King</v>
      </c>
    </row>
    <row r="1428" spans="1:7" x14ac:dyDescent="0.25">
      <c r="A1428">
        <v>109</v>
      </c>
      <c r="B1428" t="s">
        <v>1624</v>
      </c>
      <c r="C1428" t="s">
        <v>1625</v>
      </c>
      <c r="D1428">
        <v>176</v>
      </c>
      <c r="E1428">
        <v>2800.5</v>
      </c>
      <c r="F1428">
        <f t="shared" si="22"/>
        <v>2</v>
      </c>
      <c r="G1428" t="str">
        <f>STANDINGS_SB[[#This Row],[League]]&amp;STANDINGS_SB[[#This Row],[Team]]</f>
        <v>$150 Draft Champions Feb 22 1:00 pm Lg.3744Expected Value</v>
      </c>
    </row>
    <row r="1429" spans="1:7" x14ac:dyDescent="0.25">
      <c r="A1429">
        <v>165</v>
      </c>
      <c r="B1429" t="s">
        <v>84</v>
      </c>
      <c r="C1429" t="s">
        <v>1625</v>
      </c>
      <c r="D1429">
        <v>168</v>
      </c>
      <c r="E1429">
        <v>2746.5</v>
      </c>
      <c r="F1429">
        <f t="shared" si="22"/>
        <v>3</v>
      </c>
      <c r="G1429" t="str">
        <f>STANDINGS_SB[[#This Row],[League]]&amp;STANDINGS_SB[[#This Row],[Team]]</f>
        <v>$150 Draft Champions Feb 22 1:00 pm Lg.3744Team Bright</v>
      </c>
    </row>
    <row r="1430" spans="1:7" x14ac:dyDescent="0.25">
      <c r="A1430">
        <v>754</v>
      </c>
      <c r="B1430" t="s">
        <v>1629</v>
      </c>
      <c r="C1430" t="s">
        <v>1625</v>
      </c>
      <c r="D1430">
        <v>134</v>
      </c>
      <c r="E1430">
        <v>2167</v>
      </c>
      <c r="F1430">
        <f t="shared" si="22"/>
        <v>4</v>
      </c>
      <c r="G1430" t="str">
        <f>STANDINGS_SB[[#This Row],[League]]&amp;STANDINGS_SB[[#This Row],[Team]]</f>
        <v>$150 Draft Champions Feb 22 1:00 pm Lg.3744Team Clarke - 4</v>
      </c>
    </row>
    <row r="1431" spans="1:7" x14ac:dyDescent="0.25">
      <c r="A1431">
        <v>897</v>
      </c>
      <c r="B1431" t="s">
        <v>1635</v>
      </c>
      <c r="C1431" t="s">
        <v>1625</v>
      </c>
      <c r="D1431">
        <v>129</v>
      </c>
      <c r="E1431">
        <v>2015</v>
      </c>
      <c r="F1431">
        <f t="shared" si="22"/>
        <v>5</v>
      </c>
      <c r="G1431" t="str">
        <f>STANDINGS_SB[[#This Row],[League]]&amp;STANDINGS_SB[[#This Row],[Team]]</f>
        <v>$150 Draft Champions Feb 22 1:00 pm Lg.3744Rally Killing HR</v>
      </c>
    </row>
    <row r="1432" spans="1:7" x14ac:dyDescent="0.25">
      <c r="A1432">
        <v>980</v>
      </c>
      <c r="B1432" t="s">
        <v>1626</v>
      </c>
      <c r="C1432" t="s">
        <v>1625</v>
      </c>
      <c r="D1432">
        <v>126</v>
      </c>
      <c r="E1432">
        <v>1921</v>
      </c>
      <c r="F1432">
        <f t="shared" si="22"/>
        <v>6</v>
      </c>
      <c r="G1432" t="str">
        <f>STANDINGS_SB[[#This Row],[League]]&amp;STANDINGS_SB[[#This Row],[Team]]</f>
        <v>$150 Draft Champions Feb 22 1:00 pm Lg.3744Los Canines</v>
      </c>
    </row>
    <row r="1433" spans="1:7" x14ac:dyDescent="0.25">
      <c r="A1433">
        <v>1031</v>
      </c>
      <c r="B1433" t="s">
        <v>1627</v>
      </c>
      <c r="C1433" t="s">
        <v>1625</v>
      </c>
      <c r="D1433">
        <v>125</v>
      </c>
      <c r="E1433">
        <v>1883</v>
      </c>
      <c r="F1433">
        <f t="shared" si="22"/>
        <v>7</v>
      </c>
      <c r="G1433" t="str">
        <f>STANDINGS_SB[[#This Row],[League]]&amp;STANDINGS_SB[[#This Row],[Team]]</f>
        <v>$150 Draft Champions Feb 22 1:00 pm Lg.3744Team Reynolds</v>
      </c>
    </row>
    <row r="1434" spans="1:7" x14ac:dyDescent="0.25">
      <c r="A1434">
        <v>1229</v>
      </c>
      <c r="B1434" t="s">
        <v>1636</v>
      </c>
      <c r="C1434" t="s">
        <v>1625</v>
      </c>
      <c r="D1434">
        <v>119</v>
      </c>
      <c r="E1434">
        <v>1677</v>
      </c>
      <c r="F1434">
        <f t="shared" si="22"/>
        <v>8</v>
      </c>
      <c r="G1434" t="str">
        <f>STANDINGS_SB[[#This Row],[League]]&amp;STANDINGS_SB[[#This Row],[Team]]</f>
        <v>$150 Draft Champions Feb 22 1:00 pm Lg.3744Hyun-Jin Ryude</v>
      </c>
    </row>
    <row r="1435" spans="1:7" x14ac:dyDescent="0.25">
      <c r="A1435">
        <v>1358</v>
      </c>
      <c r="B1435" t="s">
        <v>186</v>
      </c>
      <c r="C1435" t="s">
        <v>1625</v>
      </c>
      <c r="D1435">
        <v>116</v>
      </c>
      <c r="E1435">
        <v>1552.5</v>
      </c>
      <c r="F1435">
        <f t="shared" si="22"/>
        <v>9</v>
      </c>
      <c r="G1435" t="str">
        <f>STANDINGS_SB[[#This Row],[League]]&amp;STANDINGS_SB[[#This Row],[Team]]</f>
        <v>$150 Draft Champions Feb 22 1:00 pm Lg.3744LONG GONE</v>
      </c>
    </row>
    <row r="1436" spans="1:7" x14ac:dyDescent="0.25">
      <c r="A1436">
        <v>1920</v>
      </c>
      <c r="B1436" t="s">
        <v>1633</v>
      </c>
      <c r="C1436" t="s">
        <v>1625</v>
      </c>
      <c r="D1436">
        <v>102</v>
      </c>
      <c r="E1436">
        <v>993</v>
      </c>
      <c r="F1436">
        <f t="shared" si="22"/>
        <v>10</v>
      </c>
      <c r="G1436" t="str">
        <f>STANDINGS_SB[[#This Row],[League]]&amp;STANDINGS_SB[[#This Row],[Team]]</f>
        <v>$150 Draft Champions Feb 22 1:00 pm Lg.3744Old School Players</v>
      </c>
    </row>
    <row r="1437" spans="1:7" x14ac:dyDescent="0.25">
      <c r="A1437">
        <v>2401</v>
      </c>
      <c r="B1437" t="s">
        <v>19</v>
      </c>
      <c r="C1437" t="s">
        <v>1625</v>
      </c>
      <c r="D1437">
        <v>87</v>
      </c>
      <c r="E1437">
        <v>508.5</v>
      </c>
      <c r="F1437">
        <f t="shared" si="22"/>
        <v>11</v>
      </c>
      <c r="G1437" t="str">
        <f>STANDINGS_SB[[#This Row],[League]]&amp;STANDINGS_SB[[#This Row],[Team]]</f>
        <v>$150 Draft Champions Feb 22 1:00 pm Lg.3744One Eyed Jack</v>
      </c>
    </row>
    <row r="1438" spans="1:7" x14ac:dyDescent="0.25">
      <c r="A1438">
        <v>2465</v>
      </c>
      <c r="B1438" t="s">
        <v>1634</v>
      </c>
      <c r="C1438" t="s">
        <v>1625</v>
      </c>
      <c r="D1438">
        <v>85</v>
      </c>
      <c r="E1438">
        <v>456.5</v>
      </c>
      <c r="F1438">
        <f t="shared" si="22"/>
        <v>12</v>
      </c>
      <c r="G1438" t="str">
        <f>STANDINGS_SB[[#This Row],[League]]&amp;STANDINGS_SB[[#This Row],[Team]]</f>
        <v>$150 Draft Champions Feb 22 1:00 pm Lg.3744Wang Dang Doodle Gang</v>
      </c>
    </row>
    <row r="1439" spans="1:7" x14ac:dyDescent="0.25">
      <c r="A1439">
        <v>2638</v>
      </c>
      <c r="B1439" t="s">
        <v>1628</v>
      </c>
      <c r="C1439" t="s">
        <v>1625</v>
      </c>
      <c r="D1439">
        <v>76</v>
      </c>
      <c r="E1439">
        <v>264.5</v>
      </c>
      <c r="F1439">
        <f t="shared" si="22"/>
        <v>13</v>
      </c>
      <c r="G1439" t="str">
        <f>STANDINGS_SB[[#This Row],[League]]&amp;STANDINGS_SB[[#This Row],[Team]]</f>
        <v>$150 Draft Champions Feb 22 1:00 pm Lg.3744JColvin FantasyAlarm</v>
      </c>
    </row>
    <row r="1440" spans="1:7" x14ac:dyDescent="0.25">
      <c r="A1440">
        <v>2880</v>
      </c>
      <c r="B1440" t="s">
        <v>1630</v>
      </c>
      <c r="C1440" t="s">
        <v>1625</v>
      </c>
      <c r="D1440">
        <v>55</v>
      </c>
      <c r="E1440">
        <v>30</v>
      </c>
      <c r="F1440">
        <f t="shared" si="22"/>
        <v>14</v>
      </c>
      <c r="G1440" t="str">
        <f>STANDINGS_SB[[#This Row],[League]]&amp;STANDINGS_SB[[#This Row],[Team]]</f>
        <v>$150 Draft Champions Feb 22 1:00 pm Lg.3744Iron Lung</v>
      </c>
    </row>
    <row r="1441" spans="1:7" x14ac:dyDescent="0.25">
      <c r="A1441">
        <v>2902</v>
      </c>
      <c r="B1441" t="s">
        <v>1631</v>
      </c>
      <c r="C1441" t="s">
        <v>1625</v>
      </c>
      <c r="D1441">
        <v>45</v>
      </c>
      <c r="E1441">
        <v>8.5</v>
      </c>
      <c r="F1441">
        <f t="shared" si="22"/>
        <v>15</v>
      </c>
      <c r="G1441" t="str">
        <f>STANDINGS_SB[[#This Row],[League]]&amp;STANDINGS_SB[[#This Row],[Team]]</f>
        <v>$150 Draft Champions Feb 22 1:00 pm Lg.3744Rum Runner 4</v>
      </c>
    </row>
    <row r="1442" spans="1:7" x14ac:dyDescent="0.25">
      <c r="A1442">
        <v>431</v>
      </c>
      <c r="B1442" t="s">
        <v>1648</v>
      </c>
      <c r="C1442" t="s">
        <v>1638</v>
      </c>
      <c r="D1442">
        <v>149</v>
      </c>
      <c r="E1442">
        <v>2479</v>
      </c>
      <c r="F1442">
        <f t="shared" si="22"/>
        <v>1</v>
      </c>
      <c r="G1442" t="str">
        <f>STANDINGS_SB[[#This Row],[League]]&amp;STANDINGS_SB[[#This Row],[Team]]</f>
        <v>$150 Draft Champions Feb 22 1:00 pm Lg.3747Mastersball.com</v>
      </c>
    </row>
    <row r="1443" spans="1:7" x14ac:dyDescent="0.25">
      <c r="A1443">
        <v>440</v>
      </c>
      <c r="B1443" t="s">
        <v>726</v>
      </c>
      <c r="C1443" t="s">
        <v>1638</v>
      </c>
      <c r="D1443">
        <v>149</v>
      </c>
      <c r="E1443">
        <v>2479</v>
      </c>
      <c r="F1443">
        <f t="shared" si="22"/>
        <v>2</v>
      </c>
      <c r="G1443" t="str">
        <f>STANDINGS_SB[[#This Row],[League]]&amp;STANDINGS_SB[[#This Row],[Team]]</f>
        <v>$150 Draft Champions Feb 22 1:00 pm Lg.3747Team Warner</v>
      </c>
    </row>
    <row r="1444" spans="1:7" x14ac:dyDescent="0.25">
      <c r="A1444">
        <v>656</v>
      </c>
      <c r="B1444" t="s">
        <v>1290</v>
      </c>
      <c r="C1444" t="s">
        <v>1638</v>
      </c>
      <c r="D1444">
        <v>138</v>
      </c>
      <c r="E1444">
        <v>2265.5</v>
      </c>
      <c r="F1444">
        <f t="shared" si="22"/>
        <v>3</v>
      </c>
      <c r="G1444" t="str">
        <f>STANDINGS_SB[[#This Row],[League]]&amp;STANDINGS_SB[[#This Row],[Team]]</f>
        <v>$150 Draft Champions Feb 22 1:00 pm Lg.3747What Was I Thinking</v>
      </c>
    </row>
    <row r="1445" spans="1:7" x14ac:dyDescent="0.25">
      <c r="A1445">
        <v>759</v>
      </c>
      <c r="B1445" t="s">
        <v>1637</v>
      </c>
      <c r="C1445" t="s">
        <v>1638</v>
      </c>
      <c r="D1445">
        <v>134</v>
      </c>
      <c r="E1445">
        <v>2167</v>
      </c>
      <c r="F1445">
        <f t="shared" si="22"/>
        <v>4</v>
      </c>
      <c r="G1445" t="str">
        <f>STANDINGS_SB[[#This Row],[League]]&amp;STANDINGS_SB[[#This Row],[Team]]</f>
        <v>$150 Draft Champions Feb 22 1:00 pm Lg.3747What's That</v>
      </c>
    </row>
    <row r="1446" spans="1:7" x14ac:dyDescent="0.25">
      <c r="A1446">
        <v>1073</v>
      </c>
      <c r="B1446" t="s">
        <v>1642</v>
      </c>
      <c r="C1446" t="s">
        <v>1638</v>
      </c>
      <c r="D1446">
        <v>123</v>
      </c>
      <c r="E1446">
        <v>1820</v>
      </c>
      <c r="F1446">
        <f t="shared" si="22"/>
        <v>5</v>
      </c>
      <c r="G1446" t="str">
        <f>STANDINGS_SB[[#This Row],[League]]&amp;STANDINGS_SB[[#This Row],[Team]]</f>
        <v>$150 Draft Champions Feb 22 1:00 pm Lg.3747Bros B4 Hoes</v>
      </c>
    </row>
    <row r="1447" spans="1:7" x14ac:dyDescent="0.25">
      <c r="A1447">
        <v>1080</v>
      </c>
      <c r="B1447" t="s">
        <v>1646</v>
      </c>
      <c r="C1447" t="s">
        <v>1638</v>
      </c>
      <c r="D1447">
        <v>123</v>
      </c>
      <c r="E1447">
        <v>1820</v>
      </c>
      <c r="F1447">
        <f t="shared" si="22"/>
        <v>6</v>
      </c>
      <c r="G1447" t="str">
        <f>STANDINGS_SB[[#This Row],[League]]&amp;STANDINGS_SB[[#This Row],[Team]]</f>
        <v>$150 Draft Champions Feb 22 1:00 pm Lg.3747FALCONS</v>
      </c>
    </row>
    <row r="1448" spans="1:7" x14ac:dyDescent="0.25">
      <c r="A1448">
        <v>1107</v>
      </c>
      <c r="B1448" t="s">
        <v>1645</v>
      </c>
      <c r="C1448" t="s">
        <v>1638</v>
      </c>
      <c r="D1448">
        <v>123</v>
      </c>
      <c r="E1448">
        <v>1820</v>
      </c>
      <c r="F1448">
        <f t="shared" si="22"/>
        <v>7</v>
      </c>
      <c r="G1448" t="str">
        <f>STANDINGS_SB[[#This Row],[League]]&amp;STANDINGS_SB[[#This Row],[Team]]</f>
        <v>$150 Draft Champions Feb 22 1:00 pm Lg.3747TonyC</v>
      </c>
    </row>
    <row r="1449" spans="1:7" x14ac:dyDescent="0.25">
      <c r="A1449">
        <v>1641</v>
      </c>
      <c r="B1449" t="s">
        <v>18</v>
      </c>
      <c r="C1449" t="s">
        <v>1638</v>
      </c>
      <c r="D1449">
        <v>109</v>
      </c>
      <c r="E1449">
        <v>1261.5</v>
      </c>
      <c r="F1449">
        <f t="shared" si="22"/>
        <v>8</v>
      </c>
      <c r="G1449" t="str">
        <f>STANDINGS_SB[[#This Row],[League]]&amp;STANDINGS_SB[[#This Row],[Team]]</f>
        <v>$150 Draft Champions Feb 22 1:00 pm Lg.3747Home Run Derbies</v>
      </c>
    </row>
    <row r="1450" spans="1:7" x14ac:dyDescent="0.25">
      <c r="A1450">
        <v>1746</v>
      </c>
      <c r="B1450" t="s">
        <v>1639</v>
      </c>
      <c r="C1450" t="s">
        <v>1638</v>
      </c>
      <c r="D1450">
        <v>107</v>
      </c>
      <c r="E1450">
        <v>1181.5</v>
      </c>
      <c r="F1450">
        <f t="shared" si="22"/>
        <v>9</v>
      </c>
      <c r="G1450" t="str">
        <f>STANDINGS_SB[[#This Row],[League]]&amp;STANDINGS_SB[[#This Row],[Team]]</f>
        <v>$150 Draft Champions Feb 22 1:00 pm Lg.3747The Wild Bunch</v>
      </c>
    </row>
    <row r="1451" spans="1:7" x14ac:dyDescent="0.25">
      <c r="A1451">
        <v>1831</v>
      </c>
      <c r="B1451" t="s">
        <v>1643</v>
      </c>
      <c r="C1451" t="s">
        <v>1638</v>
      </c>
      <c r="D1451">
        <v>104</v>
      </c>
      <c r="E1451">
        <v>1082.5</v>
      </c>
      <c r="F1451">
        <f t="shared" si="22"/>
        <v>10</v>
      </c>
      <c r="G1451" t="str">
        <f>STANDINGS_SB[[#This Row],[League]]&amp;STANDINGS_SB[[#This Row],[Team]]</f>
        <v>$150 Draft Champions Feb 22 1:00 pm Lg.3747Team Barry</v>
      </c>
    </row>
    <row r="1452" spans="1:7" x14ac:dyDescent="0.25">
      <c r="A1452">
        <v>1953</v>
      </c>
      <c r="B1452" t="s">
        <v>1647</v>
      </c>
      <c r="C1452" t="s">
        <v>1638</v>
      </c>
      <c r="D1452">
        <v>101</v>
      </c>
      <c r="E1452">
        <v>962</v>
      </c>
      <c r="F1452">
        <f t="shared" si="22"/>
        <v>11</v>
      </c>
      <c r="G1452" t="str">
        <f>STANDINGS_SB[[#This Row],[League]]&amp;STANDINGS_SB[[#This Row],[Team]]</f>
        <v>$150 Draft Champions Feb 22 1:00 pm Lg.3747Team Javenkoski</v>
      </c>
    </row>
    <row r="1453" spans="1:7" x14ac:dyDescent="0.25">
      <c r="A1453">
        <v>1962</v>
      </c>
      <c r="B1453" t="s">
        <v>1641</v>
      </c>
      <c r="C1453" t="s">
        <v>1638</v>
      </c>
      <c r="D1453">
        <v>101</v>
      </c>
      <c r="E1453">
        <v>962</v>
      </c>
      <c r="F1453">
        <f t="shared" si="22"/>
        <v>12</v>
      </c>
      <c r="G1453" t="str">
        <f>STANDINGS_SB[[#This Row],[League]]&amp;STANDINGS_SB[[#This Row],[Team]]</f>
        <v>$150 Draft Champions Feb 22 1:00 pm Lg.3747YITBOAT</v>
      </c>
    </row>
    <row r="1454" spans="1:7" x14ac:dyDescent="0.25">
      <c r="A1454">
        <v>2176</v>
      </c>
      <c r="B1454" t="s">
        <v>1189</v>
      </c>
      <c r="C1454" t="s">
        <v>1638</v>
      </c>
      <c r="D1454">
        <v>95</v>
      </c>
      <c r="E1454">
        <v>747</v>
      </c>
      <c r="F1454">
        <f t="shared" si="22"/>
        <v>13</v>
      </c>
      <c r="G1454" t="str">
        <f>STANDINGS_SB[[#This Row],[League]]&amp;STANDINGS_SB[[#This Row],[Team]]</f>
        <v>$150 Draft Champions Feb 22 1:00 pm Lg.3747Team jones</v>
      </c>
    </row>
    <row r="1455" spans="1:7" x14ac:dyDescent="0.25">
      <c r="A1455">
        <v>2223</v>
      </c>
      <c r="B1455" t="s">
        <v>1640</v>
      </c>
      <c r="C1455" t="s">
        <v>1638</v>
      </c>
      <c r="D1455">
        <v>93</v>
      </c>
      <c r="E1455">
        <v>682.5</v>
      </c>
      <c r="F1455">
        <f t="shared" si="22"/>
        <v>14</v>
      </c>
      <c r="G1455" t="str">
        <f>STANDINGS_SB[[#This Row],[League]]&amp;STANDINGS_SB[[#This Row],[Team]]</f>
        <v>$150 Draft Champions Feb 22 1:00 pm Lg.3747Fantasy Phoenix II</v>
      </c>
    </row>
    <row r="1456" spans="1:7" x14ac:dyDescent="0.25">
      <c r="A1456">
        <v>2555</v>
      </c>
      <c r="B1456" t="s">
        <v>1644</v>
      </c>
      <c r="C1456" t="s">
        <v>1638</v>
      </c>
      <c r="D1456">
        <v>81</v>
      </c>
      <c r="E1456">
        <v>360</v>
      </c>
      <c r="F1456">
        <f t="shared" si="22"/>
        <v>15</v>
      </c>
      <c r="G1456" t="str">
        <f>STANDINGS_SB[[#This Row],[League]]&amp;STANDINGS_SB[[#This Row],[Team]]</f>
        <v>$150 Draft Champions Feb 22 1:00 pm Lg.3747Team Durham</v>
      </c>
    </row>
    <row r="1457" spans="1:7" x14ac:dyDescent="0.25">
      <c r="A1457">
        <v>156</v>
      </c>
      <c r="B1457" t="s">
        <v>1653</v>
      </c>
      <c r="C1457" t="s">
        <v>1649</v>
      </c>
      <c r="D1457">
        <v>169</v>
      </c>
      <c r="E1457">
        <v>2756</v>
      </c>
      <c r="F1457">
        <f t="shared" si="22"/>
        <v>1</v>
      </c>
      <c r="G1457" t="str">
        <f>STANDINGS_SB[[#This Row],[League]]&amp;STANDINGS_SB[[#This Row],[Team]]</f>
        <v>$150 Draft Champions Feb 23 1:00 pm Lg.3750P-n-C Report</v>
      </c>
    </row>
    <row r="1458" spans="1:7" x14ac:dyDescent="0.25">
      <c r="A1458">
        <v>332</v>
      </c>
      <c r="B1458" t="s">
        <v>1652</v>
      </c>
      <c r="C1458" t="s">
        <v>1649</v>
      </c>
      <c r="D1458">
        <v>155</v>
      </c>
      <c r="E1458">
        <v>2580</v>
      </c>
      <c r="F1458">
        <f t="shared" si="22"/>
        <v>2</v>
      </c>
      <c r="G1458" t="str">
        <f>STANDINGS_SB[[#This Row],[League]]&amp;STANDINGS_SB[[#This Row],[Team]]</f>
        <v>$150 Draft Champions Feb 23 1:00 pm Lg.3750Team Kirshblum</v>
      </c>
    </row>
    <row r="1459" spans="1:7" x14ac:dyDescent="0.25">
      <c r="A1459">
        <v>432</v>
      </c>
      <c r="B1459" t="s">
        <v>409</v>
      </c>
      <c r="C1459" t="s">
        <v>1649</v>
      </c>
      <c r="D1459">
        <v>149</v>
      </c>
      <c r="E1459">
        <v>2479</v>
      </c>
      <c r="F1459">
        <f t="shared" si="22"/>
        <v>3</v>
      </c>
      <c r="G1459" t="str">
        <f>STANDINGS_SB[[#This Row],[League]]&amp;STANDINGS_SB[[#This Row],[Team]]</f>
        <v>$150 Draft Champions Feb 23 1:00 pm Lg.3750Perpetual Motion Squad</v>
      </c>
    </row>
    <row r="1460" spans="1:7" x14ac:dyDescent="0.25">
      <c r="A1460">
        <v>499</v>
      </c>
      <c r="B1460" t="s">
        <v>262</v>
      </c>
      <c r="C1460" t="s">
        <v>1649</v>
      </c>
      <c r="D1460">
        <v>146</v>
      </c>
      <c r="E1460">
        <v>2417.5</v>
      </c>
      <c r="F1460">
        <f t="shared" si="22"/>
        <v>4</v>
      </c>
      <c r="G1460" t="str">
        <f>STANDINGS_SB[[#This Row],[League]]&amp;STANDINGS_SB[[#This Row],[Team]]</f>
        <v>$150 Draft Champions Feb 23 1:00 pm Lg.3750Tennessee Tire</v>
      </c>
    </row>
    <row r="1461" spans="1:7" x14ac:dyDescent="0.25">
      <c r="A1461">
        <v>888</v>
      </c>
      <c r="B1461" t="s">
        <v>1655</v>
      </c>
      <c r="C1461" t="s">
        <v>1649</v>
      </c>
      <c r="D1461">
        <v>129</v>
      </c>
      <c r="E1461">
        <v>2015</v>
      </c>
      <c r="F1461">
        <f t="shared" si="22"/>
        <v>5</v>
      </c>
      <c r="G1461" t="str">
        <f>STANDINGS_SB[[#This Row],[League]]&amp;STANDINGS_SB[[#This Row],[Team]]</f>
        <v>$150 Draft Champions Feb 23 1:00 pm Lg.3750Campbell Toe II</v>
      </c>
    </row>
    <row r="1462" spans="1:7" x14ac:dyDescent="0.25">
      <c r="A1462">
        <v>1023</v>
      </c>
      <c r="B1462" t="s">
        <v>1656</v>
      </c>
      <c r="C1462" t="s">
        <v>1649</v>
      </c>
      <c r="D1462">
        <v>125</v>
      </c>
      <c r="E1462">
        <v>1883</v>
      </c>
      <c r="F1462">
        <f t="shared" si="22"/>
        <v>6</v>
      </c>
      <c r="G1462" t="str">
        <f>STANDINGS_SB[[#This Row],[League]]&amp;STANDINGS_SB[[#This Row],[Team]]</f>
        <v>$150 Draft Champions Feb 23 1:00 pm Lg.3750Malibu Waves 2016 (15 tm)</v>
      </c>
    </row>
    <row r="1463" spans="1:7" x14ac:dyDescent="0.25">
      <c r="A1463">
        <v>1201</v>
      </c>
      <c r="B1463" t="s">
        <v>650</v>
      </c>
      <c r="C1463" t="s">
        <v>1649</v>
      </c>
      <c r="D1463">
        <v>120</v>
      </c>
      <c r="E1463">
        <v>1717</v>
      </c>
      <c r="F1463">
        <f t="shared" si="22"/>
        <v>7</v>
      </c>
      <c r="G1463" t="str">
        <f>STANDINGS_SB[[#This Row],[League]]&amp;STANDINGS_SB[[#This Row],[Team]]</f>
        <v>$150 Draft Champions Feb 23 1:00 pm Lg.3750Team Stein</v>
      </c>
    </row>
    <row r="1464" spans="1:7" x14ac:dyDescent="0.25">
      <c r="A1464">
        <v>1268</v>
      </c>
      <c r="B1464" t="s">
        <v>1651</v>
      </c>
      <c r="C1464" t="s">
        <v>1649</v>
      </c>
      <c r="D1464">
        <v>118</v>
      </c>
      <c r="E1464">
        <v>1635.5</v>
      </c>
      <c r="F1464">
        <f t="shared" si="22"/>
        <v>8</v>
      </c>
      <c r="G1464" t="str">
        <f>STANDINGS_SB[[#This Row],[League]]&amp;STANDINGS_SB[[#This Row],[Team]]</f>
        <v>$150 Draft Champions Feb 23 1:00 pm Lg.3750GimmieDat Dat</v>
      </c>
    </row>
    <row r="1465" spans="1:7" x14ac:dyDescent="0.25">
      <c r="A1465">
        <v>1599</v>
      </c>
      <c r="B1465" t="s">
        <v>308</v>
      </c>
      <c r="C1465" t="s">
        <v>1649</v>
      </c>
      <c r="D1465">
        <v>110</v>
      </c>
      <c r="E1465">
        <v>1298</v>
      </c>
      <c r="F1465">
        <f t="shared" si="22"/>
        <v>9</v>
      </c>
      <c r="G1465" t="str">
        <f>STANDINGS_SB[[#This Row],[League]]&amp;STANDINGS_SB[[#This Row],[Team]]</f>
        <v>$150 Draft Champions Feb 23 1:00 pm Lg.3750Captain Crunch 5</v>
      </c>
    </row>
    <row r="1466" spans="1:7" x14ac:dyDescent="0.25">
      <c r="A1466">
        <v>1678</v>
      </c>
      <c r="B1466" t="s">
        <v>1650</v>
      </c>
      <c r="C1466" t="s">
        <v>1649</v>
      </c>
      <c r="D1466">
        <v>108</v>
      </c>
      <c r="E1466">
        <v>1223</v>
      </c>
      <c r="F1466">
        <f t="shared" si="22"/>
        <v>10</v>
      </c>
      <c r="G1466" t="str">
        <f>STANDINGS_SB[[#This Row],[League]]&amp;STANDINGS_SB[[#This Row],[Team]]</f>
        <v>$150 Draft Champions Feb 23 1:00 pm Lg.3750Greenwave</v>
      </c>
    </row>
    <row r="1467" spans="1:7" x14ac:dyDescent="0.25">
      <c r="A1467">
        <v>2114</v>
      </c>
      <c r="B1467" t="s">
        <v>446</v>
      </c>
      <c r="C1467" t="s">
        <v>1649</v>
      </c>
      <c r="D1467">
        <v>96</v>
      </c>
      <c r="E1467">
        <v>784</v>
      </c>
      <c r="F1467">
        <f t="shared" si="22"/>
        <v>11</v>
      </c>
      <c r="G1467" t="str">
        <f>STANDINGS_SB[[#This Row],[League]]&amp;STANDINGS_SB[[#This Row],[Team]]</f>
        <v>$150 Draft Champions Feb 23 1:00 pm Lg.3750Brave Warriors</v>
      </c>
    </row>
    <row r="1468" spans="1:7" x14ac:dyDescent="0.25">
      <c r="A1468">
        <v>2219</v>
      </c>
      <c r="B1468" t="s">
        <v>465</v>
      </c>
      <c r="C1468" t="s">
        <v>1649</v>
      </c>
      <c r="D1468">
        <v>93</v>
      </c>
      <c r="E1468">
        <v>682.5</v>
      </c>
      <c r="F1468">
        <f t="shared" si="22"/>
        <v>12</v>
      </c>
      <c r="G1468" t="str">
        <f>STANDINGS_SB[[#This Row],[League]]&amp;STANDINGS_SB[[#This Row],[Team]]</f>
        <v>$150 Draft Champions Feb 23 1:00 pm Lg.3750Cape Fear Waterman</v>
      </c>
    </row>
    <row r="1469" spans="1:7" x14ac:dyDescent="0.25">
      <c r="A1469">
        <v>2429</v>
      </c>
      <c r="B1469" t="s">
        <v>1657</v>
      </c>
      <c r="C1469" t="s">
        <v>1649</v>
      </c>
      <c r="D1469">
        <v>86</v>
      </c>
      <c r="E1469">
        <v>485</v>
      </c>
      <c r="F1469">
        <f t="shared" si="22"/>
        <v>13</v>
      </c>
      <c r="G1469" t="str">
        <f>STANDINGS_SB[[#This Row],[League]]&amp;STANDINGS_SB[[#This Row],[Team]]</f>
        <v>$150 Draft Champions Feb 23 1:00 pm Lg.3750Reverse Cowgill 0223</v>
      </c>
    </row>
    <row r="1470" spans="1:7" x14ac:dyDescent="0.25">
      <c r="A1470">
        <v>2535</v>
      </c>
      <c r="B1470" t="s">
        <v>46</v>
      </c>
      <c r="C1470" t="s">
        <v>1649</v>
      </c>
      <c r="D1470">
        <v>82</v>
      </c>
      <c r="E1470">
        <v>383.5</v>
      </c>
      <c r="F1470">
        <f t="shared" si="22"/>
        <v>14</v>
      </c>
      <c r="G1470" t="str">
        <f>STANDINGS_SB[[#This Row],[League]]&amp;STANDINGS_SB[[#This Row],[Team]]</f>
        <v>$150 Draft Champions Feb 23 1:00 pm Lg.3750Team Menna</v>
      </c>
    </row>
    <row r="1471" spans="1:7" x14ac:dyDescent="0.25">
      <c r="A1471">
        <v>2848</v>
      </c>
      <c r="B1471" t="s">
        <v>42</v>
      </c>
      <c r="C1471" t="s">
        <v>1649</v>
      </c>
      <c r="D1471">
        <v>61</v>
      </c>
      <c r="E1471">
        <v>60</v>
      </c>
      <c r="F1471">
        <f t="shared" si="22"/>
        <v>15</v>
      </c>
      <c r="G1471" t="str">
        <f>STANDINGS_SB[[#This Row],[League]]&amp;STANDINGS_SB[[#This Row],[Team]]</f>
        <v>$150 Draft Champions Feb 23 1:00 pm Lg.3750CAPTAIN BODGIT</v>
      </c>
    </row>
    <row r="1472" spans="1:7" x14ac:dyDescent="0.25">
      <c r="A1472">
        <v>116</v>
      </c>
      <c r="B1472" t="s">
        <v>205</v>
      </c>
      <c r="C1472" t="s">
        <v>1659</v>
      </c>
      <c r="D1472">
        <v>175</v>
      </c>
      <c r="E1472">
        <v>2793.5</v>
      </c>
      <c r="F1472">
        <f t="shared" si="22"/>
        <v>1</v>
      </c>
      <c r="G1472" t="str">
        <f>STANDINGS_SB[[#This Row],[League]]&amp;STANDINGS_SB[[#This Row],[Team]]</f>
        <v>$150 Draft Champions Feb 23 1:00 pm Lg.3751Team Sloan</v>
      </c>
    </row>
    <row r="1473" spans="1:7" x14ac:dyDescent="0.25">
      <c r="A1473">
        <v>516</v>
      </c>
      <c r="B1473" t="s">
        <v>1658</v>
      </c>
      <c r="C1473" t="s">
        <v>1659</v>
      </c>
      <c r="D1473">
        <v>145</v>
      </c>
      <c r="E1473">
        <v>2399.5</v>
      </c>
      <c r="F1473">
        <f t="shared" si="22"/>
        <v>2</v>
      </c>
      <c r="G1473" t="str">
        <f>STANDINGS_SB[[#This Row],[League]]&amp;STANDINGS_SB[[#This Row],[Team]]</f>
        <v>$150 Draft Champions Feb 23 1:00 pm Lg.3751Team Hamon</v>
      </c>
    </row>
    <row r="1474" spans="1:7" x14ac:dyDescent="0.25">
      <c r="A1474">
        <v>705</v>
      </c>
      <c r="B1474" t="s">
        <v>1667</v>
      </c>
      <c r="C1474" t="s">
        <v>1659</v>
      </c>
      <c r="D1474">
        <v>135</v>
      </c>
      <c r="E1474">
        <v>2199.5</v>
      </c>
      <c r="F1474">
        <f t="shared" si="22"/>
        <v>3</v>
      </c>
      <c r="G1474" t="str">
        <f>STANDINGS_SB[[#This Row],[League]]&amp;STANDINGS_SB[[#This Row],[Team]]</f>
        <v>$150 Draft Champions Feb 23 1:00 pm Lg.3751Honey Nut Berrios</v>
      </c>
    </row>
    <row r="1475" spans="1:7" x14ac:dyDescent="0.25">
      <c r="A1475">
        <v>749</v>
      </c>
      <c r="B1475" t="s">
        <v>1664</v>
      </c>
      <c r="C1475" t="s">
        <v>1659</v>
      </c>
      <c r="D1475">
        <v>134</v>
      </c>
      <c r="E1475">
        <v>2167</v>
      </c>
      <c r="F1475">
        <f t="shared" ref="F1475:F1538" si="23">IF(C1475=C1474,F1474+1,1)</f>
        <v>4</v>
      </c>
      <c r="G1475" t="str">
        <f>STANDINGS_SB[[#This Row],[League]]&amp;STANDINGS_SB[[#This Row],[Team]]</f>
        <v>$150 Draft Champions Feb 23 1:00 pm Lg.3751Pine Riders</v>
      </c>
    </row>
    <row r="1476" spans="1:7" x14ac:dyDescent="0.25">
      <c r="A1476">
        <v>1072</v>
      </c>
      <c r="B1476" t="s">
        <v>1662</v>
      </c>
      <c r="C1476" t="s">
        <v>1659</v>
      </c>
      <c r="D1476">
        <v>123</v>
      </c>
      <c r="E1476">
        <v>1820</v>
      </c>
      <c r="F1476">
        <f t="shared" si="23"/>
        <v>5</v>
      </c>
      <c r="G1476" t="str">
        <f>STANDINGS_SB[[#This Row],[League]]&amp;STANDINGS_SB[[#This Row],[Team]]</f>
        <v>$150 Draft Champions Feb 23 1:00 pm Lg.3751Beachbums</v>
      </c>
    </row>
    <row r="1477" spans="1:7" x14ac:dyDescent="0.25">
      <c r="A1477">
        <v>1366</v>
      </c>
      <c r="B1477" t="s">
        <v>592</v>
      </c>
      <c r="C1477" t="s">
        <v>1659</v>
      </c>
      <c r="D1477">
        <v>116</v>
      </c>
      <c r="E1477">
        <v>1552.5</v>
      </c>
      <c r="F1477">
        <f t="shared" si="23"/>
        <v>6</v>
      </c>
      <c r="G1477" t="str">
        <f>STANDINGS_SB[[#This Row],[League]]&amp;STANDINGS_SB[[#This Row],[Team]]</f>
        <v>$150 Draft Champions Feb 23 1:00 pm Lg.3751Team Bennette</v>
      </c>
    </row>
    <row r="1478" spans="1:7" x14ac:dyDescent="0.25">
      <c r="A1478">
        <v>1428</v>
      </c>
      <c r="B1478" t="s">
        <v>1666</v>
      </c>
      <c r="C1478" t="s">
        <v>1659</v>
      </c>
      <c r="D1478">
        <v>114</v>
      </c>
      <c r="E1478">
        <v>1461</v>
      </c>
      <c r="F1478">
        <f t="shared" si="23"/>
        <v>7</v>
      </c>
      <c r="G1478" t="str">
        <f>STANDINGS_SB[[#This Row],[League]]&amp;STANDINGS_SB[[#This Row],[Team]]</f>
        <v>$150 Draft Champions Feb 23 1:00 pm Lg.3751Big Bad Wolf</v>
      </c>
    </row>
    <row r="1479" spans="1:7" x14ac:dyDescent="0.25">
      <c r="A1479">
        <v>1482</v>
      </c>
      <c r="B1479" t="s">
        <v>1661</v>
      </c>
      <c r="C1479" t="s">
        <v>1659</v>
      </c>
      <c r="D1479">
        <v>113</v>
      </c>
      <c r="E1479">
        <v>1421.5</v>
      </c>
      <c r="F1479">
        <f t="shared" si="23"/>
        <v>8</v>
      </c>
      <c r="G1479" t="str">
        <f>STANDINGS_SB[[#This Row],[League]]&amp;STANDINGS_SB[[#This Row],[Team]]</f>
        <v>$150 Draft Champions Feb 23 1:00 pm Lg.3751Duda RIght Thing</v>
      </c>
    </row>
    <row r="1480" spans="1:7" x14ac:dyDescent="0.25">
      <c r="A1480">
        <v>1526</v>
      </c>
      <c r="B1480" t="s">
        <v>1660</v>
      </c>
      <c r="C1480" t="s">
        <v>1659</v>
      </c>
      <c r="D1480">
        <v>112</v>
      </c>
      <c r="E1480">
        <v>1387</v>
      </c>
      <c r="F1480">
        <f t="shared" si="23"/>
        <v>9</v>
      </c>
      <c r="G1480" t="str">
        <f>STANDINGS_SB[[#This Row],[League]]&amp;STANDINGS_SB[[#This Row],[Team]]</f>
        <v>$150 Draft Champions Feb 23 1:00 pm Lg.3751Sam's Club</v>
      </c>
    </row>
    <row r="1481" spans="1:7" x14ac:dyDescent="0.25">
      <c r="A1481">
        <v>1589</v>
      </c>
      <c r="B1481" t="s">
        <v>455</v>
      </c>
      <c r="C1481" t="s">
        <v>1659</v>
      </c>
      <c r="D1481">
        <v>111</v>
      </c>
      <c r="E1481">
        <v>1343.5</v>
      </c>
      <c r="F1481">
        <f t="shared" si="23"/>
        <v>10</v>
      </c>
      <c r="G1481" t="str">
        <f>STANDINGS_SB[[#This Row],[League]]&amp;STANDINGS_SB[[#This Row],[Team]]</f>
        <v>$150 Draft Champions Feb 23 1:00 pm Lg.3751The Warlocks</v>
      </c>
    </row>
    <row r="1482" spans="1:7" x14ac:dyDescent="0.25">
      <c r="A1482">
        <v>1773</v>
      </c>
      <c r="B1482" t="s">
        <v>271</v>
      </c>
      <c r="C1482" t="s">
        <v>1659</v>
      </c>
      <c r="D1482">
        <v>106</v>
      </c>
      <c r="E1482">
        <v>1149</v>
      </c>
      <c r="F1482">
        <f t="shared" si="23"/>
        <v>11</v>
      </c>
      <c r="G1482" t="str">
        <f>STANDINGS_SB[[#This Row],[League]]&amp;STANDINGS_SB[[#This Row],[Team]]</f>
        <v>$150 Draft Champions Feb 23 1:00 pm Lg.3751Team brace</v>
      </c>
    </row>
    <row r="1483" spans="1:7" x14ac:dyDescent="0.25">
      <c r="A1483">
        <v>2305</v>
      </c>
      <c r="B1483" t="s">
        <v>1663</v>
      </c>
      <c r="C1483" t="s">
        <v>1659</v>
      </c>
      <c r="D1483">
        <v>91</v>
      </c>
      <c r="E1483">
        <v>622.5</v>
      </c>
      <c r="F1483">
        <f t="shared" si="23"/>
        <v>12</v>
      </c>
      <c r="G1483" t="str">
        <f>STANDINGS_SB[[#This Row],[League]]&amp;STANDINGS_SB[[#This Row],[Team]]</f>
        <v>$150 Draft Champions Feb 23 1:00 pm Lg.3751Wade Boggs Style</v>
      </c>
    </row>
    <row r="1484" spans="1:7" x14ac:dyDescent="0.25">
      <c r="A1484">
        <v>2414</v>
      </c>
      <c r="B1484" t="s">
        <v>406</v>
      </c>
      <c r="C1484" t="s">
        <v>1659</v>
      </c>
      <c r="D1484">
        <v>86</v>
      </c>
      <c r="E1484">
        <v>485</v>
      </c>
      <c r="F1484">
        <f t="shared" si="23"/>
        <v>13</v>
      </c>
      <c r="G1484" t="str">
        <f>STANDINGS_SB[[#This Row],[League]]&amp;STANDINGS_SB[[#This Row],[Team]]</f>
        <v>$150 Draft Champions Feb 23 1:00 pm Lg.375150 Rounds and Pray</v>
      </c>
    </row>
    <row r="1485" spans="1:7" x14ac:dyDescent="0.25">
      <c r="A1485">
        <v>2436</v>
      </c>
      <c r="B1485" t="s">
        <v>1665</v>
      </c>
      <c r="C1485" t="s">
        <v>1659</v>
      </c>
      <c r="D1485">
        <v>86</v>
      </c>
      <c r="E1485">
        <v>485</v>
      </c>
      <c r="F1485">
        <f t="shared" si="23"/>
        <v>14</v>
      </c>
      <c r="G1485" t="str">
        <f>STANDINGS_SB[[#This Row],[League]]&amp;STANDINGS_SB[[#This Row],[Team]]</f>
        <v>$150 Draft Champions Feb 23 1:00 pm Lg.3751Traylor Dukes</v>
      </c>
    </row>
    <row r="1486" spans="1:7" x14ac:dyDescent="0.25">
      <c r="A1486">
        <v>2811</v>
      </c>
      <c r="B1486" t="s">
        <v>15</v>
      </c>
      <c r="C1486" t="s">
        <v>1659</v>
      </c>
      <c r="D1486">
        <v>64</v>
      </c>
      <c r="E1486">
        <v>99</v>
      </c>
      <c r="F1486">
        <f t="shared" si="23"/>
        <v>15</v>
      </c>
      <c r="G1486" t="str">
        <f>STANDINGS_SB[[#This Row],[League]]&amp;STANDINGS_SB[[#This Row],[Team]]</f>
        <v>$150 Draft Champions Feb 23 1:00 pm Lg.3751SOUTHERN IMAGE</v>
      </c>
    </row>
    <row r="1487" spans="1:7" x14ac:dyDescent="0.25">
      <c r="A1487">
        <v>12</v>
      </c>
      <c r="B1487" t="s">
        <v>1672</v>
      </c>
      <c r="C1487" t="s">
        <v>1668</v>
      </c>
      <c r="D1487">
        <v>211</v>
      </c>
      <c r="E1487">
        <v>2898.5</v>
      </c>
      <c r="F1487">
        <f t="shared" si="23"/>
        <v>1</v>
      </c>
      <c r="G1487" t="str">
        <f>STANDINGS_SB[[#This Row],[League]]&amp;STANDINGS_SB[[#This Row],[Team]]</f>
        <v>$150 Draft Champions Feb 24 1:00 pm Lg.3753O Pack</v>
      </c>
    </row>
    <row r="1488" spans="1:7" x14ac:dyDescent="0.25">
      <c r="A1488">
        <v>31</v>
      </c>
      <c r="B1488" t="s">
        <v>154</v>
      </c>
      <c r="C1488" t="s">
        <v>1668</v>
      </c>
      <c r="D1488">
        <v>195</v>
      </c>
      <c r="E1488">
        <v>2879</v>
      </c>
      <c r="F1488">
        <f t="shared" si="23"/>
        <v>2</v>
      </c>
      <c r="G1488" t="str">
        <f>STANDINGS_SB[[#This Row],[League]]&amp;STANDINGS_SB[[#This Row],[Team]]</f>
        <v>$150 Draft Champions Feb 24 1:00 pm Lg.3753GLG20s</v>
      </c>
    </row>
    <row r="1489" spans="1:7" x14ac:dyDescent="0.25">
      <c r="A1489">
        <v>601</v>
      </c>
      <c r="B1489" t="s">
        <v>195</v>
      </c>
      <c r="C1489" t="s">
        <v>1668</v>
      </c>
      <c r="D1489">
        <v>140</v>
      </c>
      <c r="E1489">
        <v>2310</v>
      </c>
      <c r="F1489">
        <f t="shared" si="23"/>
        <v>3</v>
      </c>
      <c r="G1489" t="str">
        <f>STANDINGS_SB[[#This Row],[League]]&amp;STANDINGS_SB[[#This Row],[Team]]</f>
        <v>$150 Draft Champions Feb 24 1:00 pm Lg.3753Southern Comfort</v>
      </c>
    </row>
    <row r="1490" spans="1:7" x14ac:dyDescent="0.25">
      <c r="A1490">
        <v>661</v>
      </c>
      <c r="B1490" t="s">
        <v>1676</v>
      </c>
      <c r="C1490" t="s">
        <v>1668</v>
      </c>
      <c r="D1490">
        <v>137</v>
      </c>
      <c r="E1490">
        <v>2243.5</v>
      </c>
      <c r="F1490">
        <f t="shared" si="23"/>
        <v>4</v>
      </c>
      <c r="G1490" t="str">
        <f>STANDINGS_SB[[#This Row],[League]]&amp;STANDINGS_SB[[#This Row],[Team]]</f>
        <v>$150 Draft Champions Feb 24 1:00 pm Lg.3753DC xxx</v>
      </c>
    </row>
    <row r="1491" spans="1:7" x14ac:dyDescent="0.25">
      <c r="A1491">
        <v>1032</v>
      </c>
      <c r="B1491" t="s">
        <v>1681</v>
      </c>
      <c r="C1491" t="s">
        <v>1668</v>
      </c>
      <c r="D1491">
        <v>125</v>
      </c>
      <c r="E1491">
        <v>1883</v>
      </c>
      <c r="F1491">
        <f t="shared" si="23"/>
        <v>5</v>
      </c>
      <c r="G1491" t="str">
        <f>STANDINGS_SB[[#This Row],[League]]&amp;STANDINGS_SB[[#This Row],[Team]]</f>
        <v>$150 Draft Champions Feb 24 1:00 pm Lg.3753Team Simone</v>
      </c>
    </row>
    <row r="1492" spans="1:7" x14ac:dyDescent="0.25">
      <c r="A1492">
        <v>1423</v>
      </c>
      <c r="B1492" t="s">
        <v>1675</v>
      </c>
      <c r="C1492" t="s">
        <v>1668</v>
      </c>
      <c r="D1492">
        <v>115</v>
      </c>
      <c r="E1492">
        <v>1508.5</v>
      </c>
      <c r="F1492">
        <f t="shared" si="23"/>
        <v>6</v>
      </c>
      <c r="G1492" t="str">
        <f>STANDINGS_SB[[#This Row],[League]]&amp;STANDINGS_SB[[#This Row],[Team]]</f>
        <v>$150 Draft Champions Feb 24 1:00 pm Lg.3753Yard Clippings</v>
      </c>
    </row>
    <row r="1493" spans="1:7" x14ac:dyDescent="0.25">
      <c r="A1493">
        <v>1640</v>
      </c>
      <c r="B1493" t="s">
        <v>1677</v>
      </c>
      <c r="C1493" t="s">
        <v>1668</v>
      </c>
      <c r="D1493">
        <v>109</v>
      </c>
      <c r="E1493">
        <v>1261.5</v>
      </c>
      <c r="F1493">
        <f t="shared" si="23"/>
        <v>7</v>
      </c>
      <c r="G1493" t="str">
        <f>STANDINGS_SB[[#This Row],[League]]&amp;STANDINGS_SB[[#This Row],[Team]]</f>
        <v>$150 Draft Champions Feb 24 1:00 pm Lg.3753Dudie Bugs</v>
      </c>
    </row>
    <row r="1494" spans="1:7" x14ac:dyDescent="0.25">
      <c r="A1494">
        <v>1690</v>
      </c>
      <c r="B1494" t="s">
        <v>1671</v>
      </c>
      <c r="C1494" t="s">
        <v>1668</v>
      </c>
      <c r="D1494">
        <v>108</v>
      </c>
      <c r="E1494">
        <v>1223</v>
      </c>
      <c r="F1494">
        <f t="shared" si="23"/>
        <v>8</v>
      </c>
      <c r="G1494" t="str">
        <f>STANDINGS_SB[[#This Row],[League]]&amp;STANDINGS_SB[[#This Row],[Team]]</f>
        <v>$150 Draft Champions Feb 24 1:00 pm Lg.3753Scott's Tots</v>
      </c>
    </row>
    <row r="1495" spans="1:7" x14ac:dyDescent="0.25">
      <c r="A1495">
        <v>2010</v>
      </c>
      <c r="B1495" t="s">
        <v>1678</v>
      </c>
      <c r="C1495" t="s">
        <v>1668</v>
      </c>
      <c r="D1495">
        <v>99</v>
      </c>
      <c r="E1495">
        <v>889.5</v>
      </c>
      <c r="F1495">
        <f t="shared" si="23"/>
        <v>9</v>
      </c>
      <c r="G1495" t="str">
        <f>STANDINGS_SB[[#This Row],[League]]&amp;STANDINGS_SB[[#This Row],[Team]]</f>
        <v>$150 Draft Champions Feb 24 1:00 pm Lg.3753Hemmy Wawas</v>
      </c>
    </row>
    <row r="1496" spans="1:7" x14ac:dyDescent="0.25">
      <c r="A1496">
        <v>2196</v>
      </c>
      <c r="B1496" t="s">
        <v>1679</v>
      </c>
      <c r="C1496" t="s">
        <v>1668</v>
      </c>
      <c r="D1496">
        <v>94</v>
      </c>
      <c r="E1496">
        <v>713</v>
      </c>
      <c r="F1496">
        <f t="shared" si="23"/>
        <v>10</v>
      </c>
      <c r="G1496" t="str">
        <f>STANDINGS_SB[[#This Row],[League]]&amp;STANDINGS_SB[[#This Row],[Team]]</f>
        <v>$150 Draft Champions Feb 24 1:00 pm Lg.3753Little Caleb DC</v>
      </c>
    </row>
    <row r="1497" spans="1:7" x14ac:dyDescent="0.25">
      <c r="A1497">
        <v>2241</v>
      </c>
      <c r="B1497" t="s">
        <v>1674</v>
      </c>
      <c r="C1497" t="s">
        <v>1668</v>
      </c>
      <c r="D1497">
        <v>93</v>
      </c>
      <c r="E1497">
        <v>682.5</v>
      </c>
      <c r="F1497">
        <f t="shared" si="23"/>
        <v>11</v>
      </c>
      <c r="G1497" t="str">
        <f>STANDINGS_SB[[#This Row],[League]]&amp;STANDINGS_SB[[#This Row],[Team]]</f>
        <v>$150 Draft Champions Feb 24 1:00 pm Lg.3753Vermont Reds</v>
      </c>
    </row>
    <row r="1498" spans="1:7" x14ac:dyDescent="0.25">
      <c r="A1498">
        <v>2453</v>
      </c>
      <c r="B1498" t="s">
        <v>1680</v>
      </c>
      <c r="C1498" t="s">
        <v>1668</v>
      </c>
      <c r="D1498">
        <v>85</v>
      </c>
      <c r="E1498">
        <v>456.5</v>
      </c>
      <c r="F1498">
        <f t="shared" si="23"/>
        <v>12</v>
      </c>
      <c r="G1498" t="str">
        <f>STANDINGS_SB[[#This Row],[League]]&amp;STANDINGS_SB[[#This Row],[Team]]</f>
        <v>$150 Draft Champions Feb 24 1:00 pm Lg.3753Stoke</v>
      </c>
    </row>
    <row r="1499" spans="1:7" x14ac:dyDescent="0.25">
      <c r="A1499">
        <v>2522</v>
      </c>
      <c r="B1499" t="s">
        <v>1673</v>
      </c>
      <c r="C1499" t="s">
        <v>1668</v>
      </c>
      <c r="D1499">
        <v>82</v>
      </c>
      <c r="E1499">
        <v>383.5</v>
      </c>
      <c r="F1499">
        <f t="shared" si="23"/>
        <v>13</v>
      </c>
      <c r="G1499" t="str">
        <f>STANDINGS_SB[[#This Row],[League]]&amp;STANDINGS_SB[[#This Row],[Team]]</f>
        <v>$150 Draft Champions Feb 24 1:00 pm Lg.3753Corked Bat Smashers</v>
      </c>
    </row>
    <row r="1500" spans="1:7" x14ac:dyDescent="0.25">
      <c r="A1500">
        <v>2760</v>
      </c>
      <c r="B1500" t="s">
        <v>1669</v>
      </c>
      <c r="C1500" t="s">
        <v>1668</v>
      </c>
      <c r="D1500">
        <v>69</v>
      </c>
      <c r="E1500">
        <v>155.5</v>
      </c>
      <c r="F1500">
        <f t="shared" si="23"/>
        <v>14</v>
      </c>
      <c r="G1500" t="str">
        <f>STANDINGS_SB[[#This Row],[League]]&amp;STANDINGS_SB[[#This Row],[Team]]</f>
        <v>$150 Draft Champions Feb 24 1:00 pm Lg.3753The Other Guys</v>
      </c>
    </row>
    <row r="1501" spans="1:7" x14ac:dyDescent="0.25">
      <c r="A1501">
        <v>2879</v>
      </c>
      <c r="B1501" t="s">
        <v>1670</v>
      </c>
      <c r="C1501" t="s">
        <v>1668</v>
      </c>
      <c r="D1501">
        <v>56</v>
      </c>
      <c r="E1501">
        <v>34.5</v>
      </c>
      <c r="F1501">
        <f t="shared" si="23"/>
        <v>15</v>
      </c>
      <c r="G1501" t="str">
        <f>STANDINGS_SB[[#This Row],[League]]&amp;STANDINGS_SB[[#This Row],[Team]]</f>
        <v>$150 Draft Champions Feb 24 1:00 pm Lg.3753UMCanes</v>
      </c>
    </row>
    <row r="1502" spans="1:7" x14ac:dyDescent="0.25">
      <c r="A1502">
        <v>8</v>
      </c>
      <c r="B1502" t="s">
        <v>1694</v>
      </c>
      <c r="C1502" t="s">
        <v>1683</v>
      </c>
      <c r="D1502">
        <v>213</v>
      </c>
      <c r="E1502">
        <v>2902.5</v>
      </c>
      <c r="F1502">
        <f t="shared" si="23"/>
        <v>1</v>
      </c>
      <c r="G1502" t="str">
        <f>STANDINGS_SB[[#This Row],[League]]&amp;STANDINGS_SB[[#This Row],[Team]]</f>
        <v>$150 Draft Champions Feb 24 1:00 pm Lg.3754B.O.F.</v>
      </c>
    </row>
    <row r="1503" spans="1:7" x14ac:dyDescent="0.25">
      <c r="A1503">
        <v>89</v>
      </c>
      <c r="B1503" t="s">
        <v>1685</v>
      </c>
      <c r="C1503" t="s">
        <v>1683</v>
      </c>
      <c r="D1503">
        <v>179</v>
      </c>
      <c r="E1503">
        <v>2819.5</v>
      </c>
      <c r="F1503">
        <f t="shared" si="23"/>
        <v>2</v>
      </c>
      <c r="G1503" t="str">
        <f>STANDINGS_SB[[#This Row],[League]]&amp;STANDINGS_SB[[#This Row],[Team]]</f>
        <v>$150 Draft Champions Feb 24 1:00 pm Lg.37544dakids</v>
      </c>
    </row>
    <row r="1504" spans="1:7" x14ac:dyDescent="0.25">
      <c r="A1504">
        <v>849</v>
      </c>
      <c r="B1504" t="s">
        <v>488</v>
      </c>
      <c r="C1504" t="s">
        <v>1683</v>
      </c>
      <c r="D1504">
        <v>131</v>
      </c>
      <c r="E1504">
        <v>2074.5</v>
      </c>
      <c r="F1504">
        <f t="shared" si="23"/>
        <v>3</v>
      </c>
      <c r="G1504" t="str">
        <f>STANDINGS_SB[[#This Row],[League]]&amp;STANDINGS_SB[[#This Row],[Team]]</f>
        <v>$150 Draft Champions Feb 24 1:00 pm Lg.3754The AC Apocalypse</v>
      </c>
    </row>
    <row r="1505" spans="1:7" x14ac:dyDescent="0.25">
      <c r="A1505">
        <v>906</v>
      </c>
      <c r="B1505" t="s">
        <v>1689</v>
      </c>
      <c r="C1505" t="s">
        <v>1683</v>
      </c>
      <c r="D1505">
        <v>129</v>
      </c>
      <c r="E1505">
        <v>2015</v>
      </c>
      <c r="F1505">
        <f t="shared" si="23"/>
        <v>4</v>
      </c>
      <c r="G1505" t="str">
        <f>STANDINGS_SB[[#This Row],[League]]&amp;STANDINGS_SB[[#This Row],[Team]]</f>
        <v>$150 Draft Champions Feb 24 1:00 pm Lg.3754The Chosen Few</v>
      </c>
    </row>
    <row r="1506" spans="1:7" x14ac:dyDescent="0.25">
      <c r="A1506">
        <v>941</v>
      </c>
      <c r="B1506" t="s">
        <v>1684</v>
      </c>
      <c r="C1506" t="s">
        <v>1683</v>
      </c>
      <c r="D1506">
        <v>127</v>
      </c>
      <c r="E1506">
        <v>1957.5</v>
      </c>
      <c r="F1506">
        <f t="shared" si="23"/>
        <v>5</v>
      </c>
      <c r="G1506" t="str">
        <f>STANDINGS_SB[[#This Row],[League]]&amp;STANDINGS_SB[[#This Row],[Team]]</f>
        <v>$150 Draft Champions Feb 24 1:00 pm Lg.3754Baby Bull, Cha Cha</v>
      </c>
    </row>
    <row r="1507" spans="1:7" x14ac:dyDescent="0.25">
      <c r="A1507">
        <v>1234</v>
      </c>
      <c r="B1507" t="s">
        <v>1688</v>
      </c>
      <c r="C1507" t="s">
        <v>1683</v>
      </c>
      <c r="D1507">
        <v>119</v>
      </c>
      <c r="E1507">
        <v>1677</v>
      </c>
      <c r="F1507">
        <f t="shared" si="23"/>
        <v>6</v>
      </c>
      <c r="G1507" t="str">
        <f>STANDINGS_SB[[#This Row],[League]]&amp;STANDINGS_SB[[#This Row],[Team]]</f>
        <v>$150 Draft Champions Feb 24 1:00 pm Lg.3754Makin Babies</v>
      </c>
    </row>
    <row r="1508" spans="1:7" x14ac:dyDescent="0.25">
      <c r="A1508">
        <v>1254</v>
      </c>
      <c r="B1508" t="s">
        <v>1686</v>
      </c>
      <c r="C1508" t="s">
        <v>1683</v>
      </c>
      <c r="D1508">
        <v>119</v>
      </c>
      <c r="E1508">
        <v>1677</v>
      </c>
      <c r="F1508">
        <f t="shared" si="23"/>
        <v>7</v>
      </c>
      <c r="G1508" t="str">
        <f>STANDINGS_SB[[#This Row],[League]]&amp;STANDINGS_SB[[#This Row],[Team]]</f>
        <v>$150 Draft Champions Feb 24 1:00 pm Lg.3754Unplug the Technology</v>
      </c>
    </row>
    <row r="1509" spans="1:7" x14ac:dyDescent="0.25">
      <c r="A1509">
        <v>1506</v>
      </c>
      <c r="B1509" t="s">
        <v>1693</v>
      </c>
      <c r="C1509" t="s">
        <v>1683</v>
      </c>
      <c r="D1509">
        <v>112</v>
      </c>
      <c r="E1509">
        <v>1387</v>
      </c>
      <c r="F1509">
        <f t="shared" si="23"/>
        <v>8</v>
      </c>
      <c r="G1509" t="str">
        <f>STANDINGS_SB[[#This Row],[League]]&amp;STANDINGS_SB[[#This Row],[Team]]</f>
        <v>$150 Draft Champions Feb 24 1:00 pm Lg.3754ADP All Stars</v>
      </c>
    </row>
    <row r="1510" spans="1:7" x14ac:dyDescent="0.25">
      <c r="A1510">
        <v>1577</v>
      </c>
      <c r="B1510" t="s">
        <v>1690</v>
      </c>
      <c r="C1510" t="s">
        <v>1683</v>
      </c>
      <c r="D1510">
        <v>111</v>
      </c>
      <c r="E1510">
        <v>1343.5</v>
      </c>
      <c r="F1510">
        <f t="shared" si="23"/>
        <v>9</v>
      </c>
      <c r="G1510" t="str">
        <f>STANDINGS_SB[[#This Row],[League]]&amp;STANDINGS_SB[[#This Row],[Team]]</f>
        <v>$150 Draft Champions Feb 24 1:00 pm Lg.3754Stick It Up UR Pujols</v>
      </c>
    </row>
    <row r="1511" spans="1:7" x14ac:dyDescent="0.25">
      <c r="A1511">
        <v>1666</v>
      </c>
      <c r="B1511" t="s">
        <v>1695</v>
      </c>
      <c r="C1511" t="s">
        <v>1683</v>
      </c>
      <c r="D1511">
        <v>108</v>
      </c>
      <c r="E1511">
        <v>1223</v>
      </c>
      <c r="F1511">
        <f t="shared" si="23"/>
        <v>10</v>
      </c>
      <c r="G1511" t="str">
        <f>STANDINGS_SB[[#This Row],[League]]&amp;STANDINGS_SB[[#This Row],[Team]]</f>
        <v>$150 Draft Champions Feb 24 1:00 pm Lg.37543 of Paper 2 of Coin</v>
      </c>
    </row>
    <row r="1512" spans="1:7" x14ac:dyDescent="0.25">
      <c r="A1512">
        <v>1950</v>
      </c>
      <c r="B1512" t="s">
        <v>1682</v>
      </c>
      <c r="C1512" t="s">
        <v>1683</v>
      </c>
      <c r="D1512">
        <v>101</v>
      </c>
      <c r="E1512">
        <v>962</v>
      </c>
      <c r="F1512">
        <f t="shared" si="23"/>
        <v>11</v>
      </c>
      <c r="G1512" t="str">
        <f>STANDINGS_SB[[#This Row],[League]]&amp;STANDINGS_SB[[#This Row],[Team]]</f>
        <v>$150 Draft Champions Feb 24 1:00 pm Lg.3754Scratch That Itch</v>
      </c>
    </row>
    <row r="1513" spans="1:7" x14ac:dyDescent="0.25">
      <c r="A1513">
        <v>2125</v>
      </c>
      <c r="B1513" t="s">
        <v>1692</v>
      </c>
      <c r="C1513" t="s">
        <v>1683</v>
      </c>
      <c r="D1513">
        <v>96</v>
      </c>
      <c r="E1513">
        <v>784</v>
      </c>
      <c r="F1513">
        <f t="shared" si="23"/>
        <v>12</v>
      </c>
      <c r="G1513" t="str">
        <f>STANDINGS_SB[[#This Row],[League]]&amp;STANDINGS_SB[[#This Row],[Team]]</f>
        <v>$150 Draft Champions Feb 24 1:00 pm Lg.3754Kitten in a top hat</v>
      </c>
    </row>
    <row r="1514" spans="1:7" x14ac:dyDescent="0.25">
      <c r="A1514">
        <v>2353</v>
      </c>
      <c r="B1514" t="s">
        <v>1696</v>
      </c>
      <c r="C1514" t="s">
        <v>1683</v>
      </c>
      <c r="D1514">
        <v>89</v>
      </c>
      <c r="E1514">
        <v>559.5</v>
      </c>
      <c r="F1514">
        <f t="shared" si="23"/>
        <v>13</v>
      </c>
      <c r="G1514" t="str">
        <f>STANDINGS_SB[[#This Row],[League]]&amp;STANDINGS_SB[[#This Row],[Team]]</f>
        <v>$150 Draft Champions Feb 24 1:00 pm Lg.3754RickReedFanclub</v>
      </c>
    </row>
    <row r="1515" spans="1:7" x14ac:dyDescent="0.25">
      <c r="A1515">
        <v>2516</v>
      </c>
      <c r="B1515" t="s">
        <v>1687</v>
      </c>
      <c r="C1515" t="s">
        <v>1683</v>
      </c>
      <c r="D1515">
        <v>82</v>
      </c>
      <c r="E1515">
        <v>383.5</v>
      </c>
      <c r="F1515">
        <f t="shared" si="23"/>
        <v>14</v>
      </c>
      <c r="G1515" t="str">
        <f>STANDINGS_SB[[#This Row],[League]]&amp;STANDINGS_SB[[#This Row],[Team]]</f>
        <v>$150 Draft Champions Feb 24 1:00 pm Lg.3754$hit &amp; Run</v>
      </c>
    </row>
    <row r="1516" spans="1:7" x14ac:dyDescent="0.25">
      <c r="A1516">
        <v>2909</v>
      </c>
      <c r="B1516" t="s">
        <v>1691</v>
      </c>
      <c r="C1516" t="s">
        <v>1683</v>
      </c>
      <c r="D1516">
        <v>34</v>
      </c>
      <c r="E1516">
        <v>1.5</v>
      </c>
      <c r="F1516">
        <f t="shared" si="23"/>
        <v>15</v>
      </c>
      <c r="G1516" t="str">
        <f>STANDINGS_SB[[#This Row],[League]]&amp;STANDINGS_SB[[#This Row],[Team]]</f>
        <v>$150 Draft Champions Feb 24 1:00 pm Lg.3754Diamond Dogs</v>
      </c>
    </row>
    <row r="1517" spans="1:7" x14ac:dyDescent="0.25">
      <c r="A1517">
        <v>145</v>
      </c>
      <c r="B1517" t="s">
        <v>1705</v>
      </c>
      <c r="C1517" t="s">
        <v>1698</v>
      </c>
      <c r="D1517">
        <v>170</v>
      </c>
      <c r="E1517">
        <v>2764.5</v>
      </c>
      <c r="F1517">
        <f t="shared" si="23"/>
        <v>1</v>
      </c>
      <c r="G1517" t="str">
        <f>STANDINGS_SB[[#This Row],[League]]&amp;STANDINGS_SB[[#This Row],[Team]]</f>
        <v>$150 Draft Champions Feb 24 1:00 pm Lg.3757Bronx Yankees (DC10)</v>
      </c>
    </row>
    <row r="1518" spans="1:7" x14ac:dyDescent="0.25">
      <c r="A1518">
        <v>205</v>
      </c>
      <c r="B1518" t="s">
        <v>530</v>
      </c>
      <c r="C1518" t="s">
        <v>1698</v>
      </c>
      <c r="D1518">
        <v>164</v>
      </c>
      <c r="E1518">
        <v>2705</v>
      </c>
      <c r="F1518">
        <f t="shared" si="23"/>
        <v>2</v>
      </c>
      <c r="G1518" t="str">
        <f>STANDINGS_SB[[#This Row],[League]]&amp;STANDINGS_SB[[#This Row],[Team]]</f>
        <v>$150 Draft Champions Feb 24 1:00 pm Lg.3757Diamond King</v>
      </c>
    </row>
    <row r="1519" spans="1:7" x14ac:dyDescent="0.25">
      <c r="A1519">
        <v>652</v>
      </c>
      <c r="B1519" t="s">
        <v>1707</v>
      </c>
      <c r="C1519" t="s">
        <v>1698</v>
      </c>
      <c r="D1519">
        <v>138</v>
      </c>
      <c r="E1519">
        <v>2265.5</v>
      </c>
      <c r="F1519">
        <f t="shared" si="23"/>
        <v>3</v>
      </c>
      <c r="G1519" t="str">
        <f>STANDINGS_SB[[#This Row],[League]]&amp;STANDINGS_SB[[#This Row],[Team]]</f>
        <v>$150 Draft Champions Feb 24 1:00 pm Lg.3757Team Garrison</v>
      </c>
    </row>
    <row r="1520" spans="1:7" x14ac:dyDescent="0.25">
      <c r="A1520">
        <v>695</v>
      </c>
      <c r="B1520" t="s">
        <v>1700</v>
      </c>
      <c r="C1520" t="s">
        <v>1698</v>
      </c>
      <c r="D1520">
        <v>136</v>
      </c>
      <c r="E1520">
        <v>2223</v>
      </c>
      <c r="F1520">
        <f t="shared" si="23"/>
        <v>4</v>
      </c>
      <c r="G1520" t="str">
        <f>STANDINGS_SB[[#This Row],[League]]&amp;STANDINGS_SB[[#This Row],[Team]]</f>
        <v>$150 Draft Champions Feb 24 1:00 pm Lg.3757Team Moronese</v>
      </c>
    </row>
    <row r="1521" spans="1:7" x14ac:dyDescent="0.25">
      <c r="A1521">
        <v>736</v>
      </c>
      <c r="B1521" t="s">
        <v>1710</v>
      </c>
      <c r="C1521" t="s">
        <v>1698</v>
      </c>
      <c r="D1521">
        <v>134</v>
      </c>
      <c r="E1521">
        <v>2167</v>
      </c>
      <c r="F1521">
        <f t="shared" si="23"/>
        <v>5</v>
      </c>
      <c r="G1521" t="str">
        <f>STANDINGS_SB[[#This Row],[League]]&amp;STANDINGS_SB[[#This Row],[Team]]</f>
        <v>$150 Draft Champions Feb 24 1:00 pm Lg.3757Fink's All-Stars</v>
      </c>
    </row>
    <row r="1522" spans="1:7" x14ac:dyDescent="0.25">
      <c r="A1522">
        <v>1167</v>
      </c>
      <c r="B1522" t="s">
        <v>1697</v>
      </c>
      <c r="C1522" t="s">
        <v>1698</v>
      </c>
      <c r="D1522">
        <v>121</v>
      </c>
      <c r="E1522">
        <v>1745.5</v>
      </c>
      <c r="F1522">
        <f t="shared" si="23"/>
        <v>6</v>
      </c>
      <c r="G1522" t="str">
        <f>STANDINGS_SB[[#This Row],[League]]&amp;STANDINGS_SB[[#This Row],[Team]]</f>
        <v>$150 Draft Champions Feb 24 1:00 pm Lg.3757Team Bajer</v>
      </c>
    </row>
    <row r="1523" spans="1:7" x14ac:dyDescent="0.25">
      <c r="A1523">
        <v>1247</v>
      </c>
      <c r="B1523" t="s">
        <v>1703</v>
      </c>
      <c r="C1523" t="s">
        <v>1698</v>
      </c>
      <c r="D1523">
        <v>119</v>
      </c>
      <c r="E1523">
        <v>1677</v>
      </c>
      <c r="F1523">
        <f t="shared" si="23"/>
        <v>7</v>
      </c>
      <c r="G1523" t="str">
        <f>STANDINGS_SB[[#This Row],[League]]&amp;STANDINGS_SB[[#This Row],[Team]]</f>
        <v>$150 Draft Champions Feb 24 1:00 pm Lg.3757Team Myers</v>
      </c>
    </row>
    <row r="1524" spans="1:7" x14ac:dyDescent="0.25">
      <c r="A1524">
        <v>1979</v>
      </c>
      <c r="B1524" t="s">
        <v>1706</v>
      </c>
      <c r="C1524" t="s">
        <v>1698</v>
      </c>
      <c r="D1524">
        <v>100</v>
      </c>
      <c r="E1524">
        <v>929.5</v>
      </c>
      <c r="F1524">
        <f t="shared" si="23"/>
        <v>8</v>
      </c>
      <c r="G1524" t="str">
        <f>STANDINGS_SB[[#This Row],[League]]&amp;STANDINGS_SB[[#This Row],[Team]]</f>
        <v>$150 Draft Champions Feb 24 1:00 pm Lg.3757Sam's Club 2</v>
      </c>
    </row>
    <row r="1525" spans="1:7" x14ac:dyDescent="0.25">
      <c r="A1525">
        <v>2037</v>
      </c>
      <c r="B1525" t="s">
        <v>1702</v>
      </c>
      <c r="C1525" t="s">
        <v>1698</v>
      </c>
      <c r="D1525">
        <v>99</v>
      </c>
      <c r="E1525">
        <v>889.5</v>
      </c>
      <c r="F1525">
        <f t="shared" si="23"/>
        <v>9</v>
      </c>
      <c r="G1525" t="str">
        <f>STANDINGS_SB[[#This Row],[League]]&amp;STANDINGS_SB[[#This Row],[Team]]</f>
        <v>$150 Draft Champions Feb 24 1:00 pm Lg.3757Team colvin</v>
      </c>
    </row>
    <row r="1526" spans="1:7" x14ac:dyDescent="0.25">
      <c r="A1526">
        <v>2121</v>
      </c>
      <c r="B1526" t="s">
        <v>1699</v>
      </c>
      <c r="C1526" t="s">
        <v>1698</v>
      </c>
      <c r="D1526">
        <v>96</v>
      </c>
      <c r="E1526">
        <v>784</v>
      </c>
      <c r="F1526">
        <f t="shared" si="23"/>
        <v>10</v>
      </c>
      <c r="G1526" t="str">
        <f>STANDINGS_SB[[#This Row],[League]]&amp;STANDINGS_SB[[#This Row],[Team]]</f>
        <v>$150 Draft Champions Feb 24 1:00 pm Lg.3757Frank the Tank</v>
      </c>
    </row>
    <row r="1527" spans="1:7" x14ac:dyDescent="0.25">
      <c r="A1527">
        <v>2218</v>
      </c>
      <c r="B1527" t="s">
        <v>1704</v>
      </c>
      <c r="C1527" t="s">
        <v>1698</v>
      </c>
      <c r="D1527">
        <v>93</v>
      </c>
      <c r="E1527">
        <v>682.5</v>
      </c>
      <c r="F1527">
        <f t="shared" si="23"/>
        <v>11</v>
      </c>
      <c r="G1527" t="str">
        <f>STANDINGS_SB[[#This Row],[League]]&amp;STANDINGS_SB[[#This Row],[Team]]</f>
        <v>$150 Draft Champions Feb 24 1:00 pm Lg.3757Bullwinkle's Meese</v>
      </c>
    </row>
    <row r="1528" spans="1:7" x14ac:dyDescent="0.25">
      <c r="A1528">
        <v>2341</v>
      </c>
      <c r="B1528" t="s">
        <v>326</v>
      </c>
      <c r="C1528" t="s">
        <v>1698</v>
      </c>
      <c r="D1528">
        <v>89</v>
      </c>
      <c r="E1528">
        <v>559.5</v>
      </c>
      <c r="F1528">
        <f t="shared" si="23"/>
        <v>12</v>
      </c>
      <c r="G1528" t="str">
        <f>STANDINGS_SB[[#This Row],[League]]&amp;STANDINGS_SB[[#This Row],[Team]]</f>
        <v>$150 Draft Champions Feb 24 1:00 pm Lg.3757Corsairs</v>
      </c>
    </row>
    <row r="1529" spans="1:7" x14ac:dyDescent="0.25">
      <c r="A1529">
        <v>2540</v>
      </c>
      <c r="B1529" t="s">
        <v>1709</v>
      </c>
      <c r="C1529" t="s">
        <v>1698</v>
      </c>
      <c r="D1529">
        <v>81</v>
      </c>
      <c r="E1529">
        <v>360</v>
      </c>
      <c r="F1529">
        <f t="shared" si="23"/>
        <v>13</v>
      </c>
      <c r="G1529" t="str">
        <f>STANDINGS_SB[[#This Row],[League]]&amp;STANDINGS_SB[[#This Row],[Team]]</f>
        <v>$150 Draft Champions Feb 24 1:00 pm Lg.3757Boof Bonser</v>
      </c>
    </row>
    <row r="1530" spans="1:7" x14ac:dyDescent="0.25">
      <c r="A1530">
        <v>2669</v>
      </c>
      <c r="B1530" t="s">
        <v>1701</v>
      </c>
      <c r="C1530" t="s">
        <v>1698</v>
      </c>
      <c r="D1530">
        <v>75</v>
      </c>
      <c r="E1530">
        <v>244</v>
      </c>
      <c r="F1530">
        <f t="shared" si="23"/>
        <v>14</v>
      </c>
      <c r="G1530" t="str">
        <f>STANDINGS_SB[[#This Row],[League]]&amp;STANDINGS_SB[[#This Row],[Team]]</f>
        <v>$150 Draft Champions Feb 24 1:00 pm Lg.3757Party</v>
      </c>
    </row>
    <row r="1531" spans="1:7" x14ac:dyDescent="0.25">
      <c r="A1531">
        <v>2892</v>
      </c>
      <c r="B1531" t="s">
        <v>1708</v>
      </c>
      <c r="C1531" t="s">
        <v>1698</v>
      </c>
      <c r="D1531">
        <v>51</v>
      </c>
      <c r="E1531">
        <v>18.5</v>
      </c>
      <c r="F1531">
        <f t="shared" si="23"/>
        <v>15</v>
      </c>
      <c r="G1531" t="str">
        <f>STANDINGS_SB[[#This Row],[League]]&amp;STANDINGS_SB[[#This Row],[Team]]</f>
        <v>$150 Draft Champions Feb 24 1:00 pm Lg.3757#WWRHD</v>
      </c>
    </row>
    <row r="1532" spans="1:7" x14ac:dyDescent="0.25">
      <c r="A1532">
        <v>93</v>
      </c>
      <c r="B1532" t="s">
        <v>1713</v>
      </c>
      <c r="C1532" t="s">
        <v>1712</v>
      </c>
      <c r="D1532">
        <v>179</v>
      </c>
      <c r="E1532">
        <v>2819.5</v>
      </c>
      <c r="F1532">
        <f t="shared" si="23"/>
        <v>1</v>
      </c>
      <c r="G1532" t="str">
        <f>STANDINGS_SB[[#This Row],[League]]&amp;STANDINGS_SB[[#This Row],[Team]]</f>
        <v>$150 Draft Champions Feb 25 1:00 pm Lg.3762Stupendous Man</v>
      </c>
    </row>
    <row r="1533" spans="1:7" x14ac:dyDescent="0.25">
      <c r="A1533">
        <v>123</v>
      </c>
      <c r="B1533" t="s">
        <v>1711</v>
      </c>
      <c r="C1533" t="s">
        <v>1712</v>
      </c>
      <c r="D1533">
        <v>174</v>
      </c>
      <c r="E1533">
        <v>2786</v>
      </c>
      <c r="F1533">
        <f t="shared" si="23"/>
        <v>2</v>
      </c>
      <c r="G1533" t="str">
        <f>STANDINGS_SB[[#This Row],[League]]&amp;STANDINGS_SB[[#This Row],[Team]]</f>
        <v>$150 Draft Champions Feb 25 1:00 pm Lg.3762Big Mama Blues</v>
      </c>
    </row>
    <row r="1534" spans="1:7" x14ac:dyDescent="0.25">
      <c r="A1534">
        <v>312</v>
      </c>
      <c r="B1534" t="s">
        <v>1719</v>
      </c>
      <c r="C1534" t="s">
        <v>1712</v>
      </c>
      <c r="D1534">
        <v>157</v>
      </c>
      <c r="E1534">
        <v>2606</v>
      </c>
      <c r="F1534">
        <f t="shared" si="23"/>
        <v>3</v>
      </c>
      <c r="G1534" t="str">
        <f>STANDINGS_SB[[#This Row],[League]]&amp;STANDINGS_SB[[#This Row],[Team]]</f>
        <v>$150 Draft Champions Feb 25 1:00 pm Lg.3762We Doolittle Betts</v>
      </c>
    </row>
    <row r="1535" spans="1:7" x14ac:dyDescent="0.25">
      <c r="A1535">
        <v>667</v>
      </c>
      <c r="B1535" t="s">
        <v>1716</v>
      </c>
      <c r="C1535" t="s">
        <v>1712</v>
      </c>
      <c r="D1535">
        <v>137</v>
      </c>
      <c r="E1535">
        <v>2243.5</v>
      </c>
      <c r="F1535">
        <f t="shared" si="23"/>
        <v>4</v>
      </c>
      <c r="G1535" t="str">
        <f>STANDINGS_SB[[#This Row],[League]]&amp;STANDINGS_SB[[#This Row],[Team]]</f>
        <v>$150 Draft Champions Feb 25 1:00 pm Lg.3762Lollygaggers DC3</v>
      </c>
    </row>
    <row r="1536" spans="1:7" x14ac:dyDescent="0.25">
      <c r="A1536">
        <v>698</v>
      </c>
      <c r="B1536" t="s">
        <v>1723</v>
      </c>
      <c r="C1536" t="s">
        <v>1712</v>
      </c>
      <c r="D1536">
        <v>135</v>
      </c>
      <c r="E1536">
        <v>2199.5</v>
      </c>
      <c r="F1536">
        <f t="shared" si="23"/>
        <v>5</v>
      </c>
      <c r="G1536" t="str">
        <f>STANDINGS_SB[[#This Row],[League]]&amp;STANDINGS_SB[[#This Row],[Team]]</f>
        <v>$150 Draft Champions Feb 25 1:00 pm Lg.37621st to 3rd</v>
      </c>
    </row>
    <row r="1537" spans="1:7" x14ac:dyDescent="0.25">
      <c r="A1537">
        <v>766</v>
      </c>
      <c r="B1537" t="s">
        <v>1722</v>
      </c>
      <c r="C1537" t="s">
        <v>1712</v>
      </c>
      <c r="D1537">
        <v>133</v>
      </c>
      <c r="E1537">
        <v>2131.5</v>
      </c>
      <c r="F1537">
        <f t="shared" si="23"/>
        <v>6</v>
      </c>
      <c r="G1537" t="str">
        <f>STANDINGS_SB[[#This Row],[League]]&amp;STANDINGS_SB[[#This Row],[Team]]</f>
        <v>$150 Draft Champions Feb 25 1:00 pm Lg.3762Clever Team Name2</v>
      </c>
    </row>
    <row r="1538" spans="1:7" x14ac:dyDescent="0.25">
      <c r="A1538">
        <v>851</v>
      </c>
      <c r="B1538" t="s">
        <v>1714</v>
      </c>
      <c r="C1538" t="s">
        <v>1712</v>
      </c>
      <c r="D1538">
        <v>131</v>
      </c>
      <c r="E1538">
        <v>2074.5</v>
      </c>
      <c r="F1538">
        <f t="shared" si="23"/>
        <v>7</v>
      </c>
      <c r="G1538" t="str">
        <f>STANDINGS_SB[[#This Row],[League]]&amp;STANDINGS_SB[[#This Row],[Team]]</f>
        <v>$150 Draft Champions Feb 25 1:00 pm Lg.3762Thebeau 8</v>
      </c>
    </row>
    <row r="1539" spans="1:7" x14ac:dyDescent="0.25">
      <c r="A1539">
        <v>1507</v>
      </c>
      <c r="B1539" t="s">
        <v>1717</v>
      </c>
      <c r="C1539" t="s">
        <v>1712</v>
      </c>
      <c r="D1539">
        <v>112</v>
      </c>
      <c r="E1539">
        <v>1387</v>
      </c>
      <c r="F1539">
        <f t="shared" ref="F1539:F1602" si="24">IF(C1539=C1538,F1538+1,1)</f>
        <v>8</v>
      </c>
      <c r="G1539" t="str">
        <f>STANDINGS_SB[[#This Row],[League]]&amp;STANDINGS_SB[[#This Row],[Team]]</f>
        <v>$150 Draft Champions Feb 25 1:00 pm Lg.3762Abner Doubleplay</v>
      </c>
    </row>
    <row r="1540" spans="1:7" x14ac:dyDescent="0.25">
      <c r="A1540">
        <v>1747</v>
      </c>
      <c r="B1540" t="s">
        <v>478</v>
      </c>
      <c r="C1540" t="s">
        <v>1712</v>
      </c>
      <c r="D1540">
        <v>107</v>
      </c>
      <c r="E1540">
        <v>1181.5</v>
      </c>
      <c r="F1540">
        <f t="shared" si="24"/>
        <v>9</v>
      </c>
      <c r="G1540" t="str">
        <f>STANDINGS_SB[[#This Row],[League]]&amp;STANDINGS_SB[[#This Row],[Team]]</f>
        <v>$150 Draft Champions Feb 25 1:00 pm Lg.3762Thing 7</v>
      </c>
    </row>
    <row r="1541" spans="1:7" x14ac:dyDescent="0.25">
      <c r="A1541">
        <v>1796</v>
      </c>
      <c r="B1541" t="s">
        <v>1718</v>
      </c>
      <c r="C1541" t="s">
        <v>1712</v>
      </c>
      <c r="D1541">
        <v>105</v>
      </c>
      <c r="E1541">
        <v>1118.5</v>
      </c>
      <c r="F1541">
        <f t="shared" si="24"/>
        <v>10</v>
      </c>
      <c r="G1541" t="str">
        <f>STANDINGS_SB[[#This Row],[League]]&amp;STANDINGS_SB[[#This Row],[Team]]</f>
        <v>$150 Draft Champions Feb 25 1:00 pm Lg.3762Moz Boyz 16</v>
      </c>
    </row>
    <row r="1542" spans="1:7" x14ac:dyDescent="0.25">
      <c r="A1542">
        <v>2417</v>
      </c>
      <c r="B1542" t="s">
        <v>1720</v>
      </c>
      <c r="C1542" t="s">
        <v>1712</v>
      </c>
      <c r="D1542">
        <v>86</v>
      </c>
      <c r="E1542">
        <v>485</v>
      </c>
      <c r="F1542">
        <f t="shared" si="24"/>
        <v>11</v>
      </c>
      <c r="G1542" t="str">
        <f>STANDINGS_SB[[#This Row],[League]]&amp;STANDINGS_SB[[#This Row],[Team]]</f>
        <v>$150 Draft Champions Feb 25 1:00 pm Lg.3762Dunsmuir Pushers</v>
      </c>
    </row>
    <row r="1543" spans="1:7" x14ac:dyDescent="0.25">
      <c r="A1543">
        <v>2558</v>
      </c>
      <c r="B1543" t="s">
        <v>313</v>
      </c>
      <c r="C1543" t="s">
        <v>1712</v>
      </c>
      <c r="D1543">
        <v>81</v>
      </c>
      <c r="E1543">
        <v>360</v>
      </c>
      <c r="F1543">
        <f t="shared" si="24"/>
        <v>12</v>
      </c>
      <c r="G1543" t="str">
        <f>STANDINGS_SB[[#This Row],[League]]&amp;STANDINGS_SB[[#This Row],[Team]]</f>
        <v>$150 Draft Champions Feb 25 1:00 pm Lg.3762The Barbarian Horde</v>
      </c>
    </row>
    <row r="1544" spans="1:7" x14ac:dyDescent="0.25">
      <c r="A1544">
        <v>2559</v>
      </c>
      <c r="B1544" t="s">
        <v>1715</v>
      </c>
      <c r="C1544" t="s">
        <v>1712</v>
      </c>
      <c r="D1544">
        <v>81</v>
      </c>
      <c r="E1544">
        <v>360</v>
      </c>
      <c r="F1544">
        <f t="shared" si="24"/>
        <v>13</v>
      </c>
      <c r="G1544" t="str">
        <f>STANDINGS_SB[[#This Row],[League]]&amp;STANDINGS_SB[[#This Row],[Team]]</f>
        <v>$150 Draft Champions Feb 25 1:00 pm Lg.3762The Grandy Man Can</v>
      </c>
    </row>
    <row r="1545" spans="1:7" x14ac:dyDescent="0.25">
      <c r="A1545">
        <v>2706</v>
      </c>
      <c r="B1545" t="s">
        <v>1721</v>
      </c>
      <c r="C1545" t="s">
        <v>1712</v>
      </c>
      <c r="D1545">
        <v>73</v>
      </c>
      <c r="E1545">
        <v>211.5</v>
      </c>
      <c r="F1545">
        <f t="shared" si="24"/>
        <v>14</v>
      </c>
      <c r="G1545" t="str">
        <f>STANDINGS_SB[[#This Row],[League]]&amp;STANDINGS_SB[[#This Row],[Team]]</f>
        <v>$150 Draft Champions Feb 25 1:00 pm Lg.3762Young Guns</v>
      </c>
    </row>
    <row r="1546" spans="1:7" x14ac:dyDescent="0.25">
      <c r="A1546">
        <v>2885</v>
      </c>
      <c r="B1546" t="s">
        <v>93</v>
      </c>
      <c r="C1546" t="s">
        <v>1712</v>
      </c>
      <c r="D1546">
        <v>54</v>
      </c>
      <c r="E1546">
        <v>26</v>
      </c>
      <c r="F1546">
        <f t="shared" si="24"/>
        <v>15</v>
      </c>
      <c r="G1546" t="str">
        <f>STANDINGS_SB[[#This Row],[League]]&amp;STANDINGS_SB[[#This Row],[Team]]</f>
        <v>$150 Draft Champions Feb 25 1:00 pm Lg.3762Fantasy Favale</v>
      </c>
    </row>
    <row r="1547" spans="1:7" x14ac:dyDescent="0.25">
      <c r="A1547">
        <v>114</v>
      </c>
      <c r="B1547" t="s">
        <v>1727</v>
      </c>
      <c r="C1547" t="s">
        <v>1724</v>
      </c>
      <c r="D1547">
        <v>175</v>
      </c>
      <c r="E1547">
        <v>2793.5</v>
      </c>
      <c r="F1547">
        <f t="shared" si="24"/>
        <v>1</v>
      </c>
      <c r="G1547" t="str">
        <f>STANDINGS_SB[[#This Row],[League]]&amp;STANDINGS_SB[[#This Row],[Team]]</f>
        <v>$150 Draft Champions Feb 25 1:00 pm Lg.3768It's Clobberintime!</v>
      </c>
    </row>
    <row r="1548" spans="1:7" x14ac:dyDescent="0.25">
      <c r="A1548">
        <v>199</v>
      </c>
      <c r="B1548" t="s">
        <v>1658</v>
      </c>
      <c r="C1548" t="s">
        <v>1724</v>
      </c>
      <c r="D1548">
        <v>165</v>
      </c>
      <c r="E1548">
        <v>2716</v>
      </c>
      <c r="F1548">
        <f t="shared" si="24"/>
        <v>2</v>
      </c>
      <c r="G1548" t="str">
        <f>STANDINGS_SB[[#This Row],[League]]&amp;STANDINGS_SB[[#This Row],[Team]]</f>
        <v>$150 Draft Champions Feb 25 1:00 pm Lg.3768Team Hamon</v>
      </c>
    </row>
    <row r="1549" spans="1:7" x14ac:dyDescent="0.25">
      <c r="A1549">
        <v>461</v>
      </c>
      <c r="B1549" t="s">
        <v>16</v>
      </c>
      <c r="C1549" t="s">
        <v>1724</v>
      </c>
      <c r="D1549">
        <v>148</v>
      </c>
      <c r="E1549">
        <v>2454.5</v>
      </c>
      <c r="F1549">
        <f t="shared" si="24"/>
        <v>3</v>
      </c>
      <c r="G1549" t="str">
        <f>STANDINGS_SB[[#This Row],[League]]&amp;STANDINGS_SB[[#This Row],[Team]]</f>
        <v>$150 Draft Champions Feb 25 1:00 pm Lg.3768Team Phan</v>
      </c>
    </row>
    <row r="1550" spans="1:7" x14ac:dyDescent="0.25">
      <c r="A1550">
        <v>823</v>
      </c>
      <c r="B1550" t="s">
        <v>1731</v>
      </c>
      <c r="C1550" t="s">
        <v>1724</v>
      </c>
      <c r="D1550">
        <v>131</v>
      </c>
      <c r="E1550">
        <v>2074.5</v>
      </c>
      <c r="F1550">
        <f t="shared" si="24"/>
        <v>4</v>
      </c>
      <c r="G1550" t="str">
        <f>STANDINGS_SB[[#This Row],[League]]&amp;STANDINGS_SB[[#This Row],[Team]]</f>
        <v>$150 Draft Champions Feb 25 1:00 pm Lg.3768ChrisnLiv</v>
      </c>
    </row>
    <row r="1551" spans="1:7" x14ac:dyDescent="0.25">
      <c r="A1551">
        <v>960</v>
      </c>
      <c r="B1551" t="s">
        <v>1726</v>
      </c>
      <c r="C1551" t="s">
        <v>1724</v>
      </c>
      <c r="D1551">
        <v>127</v>
      </c>
      <c r="E1551">
        <v>1957.5</v>
      </c>
      <c r="F1551">
        <f t="shared" si="24"/>
        <v>5</v>
      </c>
      <c r="G1551" t="str">
        <f>STANDINGS_SB[[#This Row],[League]]&amp;STANDINGS_SB[[#This Row],[Team]]</f>
        <v>$150 Draft Champions Feb 25 1:00 pm Lg.3768Street Justice</v>
      </c>
    </row>
    <row r="1552" spans="1:7" x14ac:dyDescent="0.25">
      <c r="A1552">
        <v>1024</v>
      </c>
      <c r="B1552" t="s">
        <v>75</v>
      </c>
      <c r="C1552" t="s">
        <v>1724</v>
      </c>
      <c r="D1552">
        <v>125</v>
      </c>
      <c r="E1552">
        <v>1883</v>
      </c>
      <c r="F1552">
        <f t="shared" si="24"/>
        <v>6</v>
      </c>
      <c r="G1552" t="str">
        <f>STANDINGS_SB[[#This Row],[League]]&amp;STANDINGS_SB[[#This Row],[Team]]</f>
        <v>$150 Draft Champions Feb 25 1:00 pm Lg.3768Millertime2</v>
      </c>
    </row>
    <row r="1553" spans="1:7" x14ac:dyDescent="0.25">
      <c r="A1553">
        <v>1216</v>
      </c>
      <c r="B1553" t="s">
        <v>1728</v>
      </c>
      <c r="C1553" t="s">
        <v>1724</v>
      </c>
      <c r="D1553">
        <v>119</v>
      </c>
      <c r="E1553">
        <v>1677</v>
      </c>
      <c r="F1553">
        <f t="shared" si="24"/>
        <v>7</v>
      </c>
      <c r="G1553" t="str">
        <f>STANDINGS_SB[[#This Row],[League]]&amp;STANDINGS_SB[[#This Row],[Team]]</f>
        <v>$150 Draft Champions Feb 25 1:00 pm Lg.3768Books</v>
      </c>
    </row>
    <row r="1554" spans="1:7" x14ac:dyDescent="0.25">
      <c r="A1554">
        <v>1541</v>
      </c>
      <c r="B1554" t="s">
        <v>1733</v>
      </c>
      <c r="C1554" t="s">
        <v>1724</v>
      </c>
      <c r="D1554">
        <v>112</v>
      </c>
      <c r="E1554">
        <v>1387</v>
      </c>
      <c r="F1554">
        <f t="shared" si="24"/>
        <v>8</v>
      </c>
      <c r="G1554" t="str">
        <f>STANDINGS_SB[[#This Row],[League]]&amp;STANDINGS_SB[[#This Row],[Team]]</f>
        <v>$150 Draft Champions Feb 25 1:00 pm Lg.3768Yu Choo Dee</v>
      </c>
    </row>
    <row r="1555" spans="1:7" x14ac:dyDescent="0.25">
      <c r="A1555">
        <v>1753</v>
      </c>
      <c r="B1555" t="s">
        <v>1732</v>
      </c>
      <c r="C1555" t="s">
        <v>1724</v>
      </c>
      <c r="D1555">
        <v>106</v>
      </c>
      <c r="E1555">
        <v>1149</v>
      </c>
      <c r="F1555">
        <f t="shared" si="24"/>
        <v>9</v>
      </c>
      <c r="G1555" t="str">
        <f>STANDINGS_SB[[#This Row],[League]]&amp;STANDINGS_SB[[#This Row],[Team]]</f>
        <v>$150 Draft Champions Feb 25 1:00 pm Lg.3768Charger Bar 7</v>
      </c>
    </row>
    <row r="1556" spans="1:7" x14ac:dyDescent="0.25">
      <c r="A1556">
        <v>1770</v>
      </c>
      <c r="B1556" t="s">
        <v>1006</v>
      </c>
      <c r="C1556" t="s">
        <v>1724</v>
      </c>
      <c r="D1556">
        <v>106</v>
      </c>
      <c r="E1556">
        <v>1149</v>
      </c>
      <c r="F1556">
        <f t="shared" si="24"/>
        <v>10</v>
      </c>
      <c r="G1556" t="str">
        <f>STANDINGS_SB[[#This Row],[League]]&amp;STANDINGS_SB[[#This Row],[Team]]</f>
        <v>$150 Draft Champions Feb 25 1:00 pm Lg.3768Team Lambach</v>
      </c>
    </row>
    <row r="1557" spans="1:7" x14ac:dyDescent="0.25">
      <c r="A1557">
        <v>2165</v>
      </c>
      <c r="B1557" t="s">
        <v>1730</v>
      </c>
      <c r="C1557" t="s">
        <v>1724</v>
      </c>
      <c r="D1557">
        <v>95</v>
      </c>
      <c r="E1557">
        <v>747</v>
      </c>
      <c r="F1557">
        <f t="shared" si="24"/>
        <v>11</v>
      </c>
      <c r="G1557" t="str">
        <f>STANDINGS_SB[[#This Row],[League]]&amp;STANDINGS_SB[[#This Row],[Team]]</f>
        <v>$150 Draft Champions Feb 25 1:00 pm Lg.3768PRAGMATIC</v>
      </c>
    </row>
    <row r="1558" spans="1:7" x14ac:dyDescent="0.25">
      <c r="A1558">
        <v>2297</v>
      </c>
      <c r="B1558" t="s">
        <v>1071</v>
      </c>
      <c r="C1558" t="s">
        <v>1724</v>
      </c>
      <c r="D1558">
        <v>91</v>
      </c>
      <c r="E1558">
        <v>622.5</v>
      </c>
      <c r="F1558">
        <f t="shared" si="24"/>
        <v>12</v>
      </c>
      <c r="G1558" t="str">
        <f>STANDINGS_SB[[#This Row],[League]]&amp;STANDINGS_SB[[#This Row],[Team]]</f>
        <v>$150 Draft Champions Feb 25 1:00 pm Lg.3768Team Reed</v>
      </c>
    </row>
    <row r="1559" spans="1:7" x14ac:dyDescent="0.25">
      <c r="A1559">
        <v>2320</v>
      </c>
      <c r="B1559" t="s">
        <v>197</v>
      </c>
      <c r="C1559" t="s">
        <v>1724</v>
      </c>
      <c r="D1559">
        <v>90</v>
      </c>
      <c r="E1559">
        <v>588.5</v>
      </c>
      <c r="F1559">
        <f t="shared" si="24"/>
        <v>13</v>
      </c>
      <c r="G1559" t="str">
        <f>STANDINGS_SB[[#This Row],[League]]&amp;STANDINGS_SB[[#This Row],[Team]]</f>
        <v>$150 Draft Champions Feb 25 1:00 pm Lg.3768Macho Lobsters</v>
      </c>
    </row>
    <row r="1560" spans="1:7" x14ac:dyDescent="0.25">
      <c r="A1560">
        <v>2600</v>
      </c>
      <c r="B1560" t="s">
        <v>1725</v>
      </c>
      <c r="C1560" t="s">
        <v>1724</v>
      </c>
      <c r="D1560">
        <v>79</v>
      </c>
      <c r="E1560">
        <v>321</v>
      </c>
      <c r="F1560">
        <f t="shared" si="24"/>
        <v>14</v>
      </c>
      <c r="G1560" t="str">
        <f>STANDINGS_SB[[#This Row],[League]]&amp;STANDINGS_SB[[#This Row],[Team]]</f>
        <v>$150 Draft Champions Feb 25 1:00 pm Lg.3768World Powers</v>
      </c>
    </row>
    <row r="1561" spans="1:7" x14ac:dyDescent="0.25">
      <c r="A1561">
        <v>2662</v>
      </c>
      <c r="B1561" t="s">
        <v>1729</v>
      </c>
      <c r="C1561" t="s">
        <v>1724</v>
      </c>
      <c r="D1561">
        <v>75</v>
      </c>
      <c r="E1561">
        <v>244</v>
      </c>
      <c r="F1561">
        <f t="shared" si="24"/>
        <v>15</v>
      </c>
      <c r="G1561" t="str">
        <f>STANDINGS_SB[[#This Row],[League]]&amp;STANDINGS_SB[[#This Row],[Team]]</f>
        <v>$150 Draft Champions Feb 25 1:00 pm Lg.3768GAS ATTACK!</v>
      </c>
    </row>
    <row r="1562" spans="1:7" x14ac:dyDescent="0.25">
      <c r="A1562">
        <v>127</v>
      </c>
      <c r="B1562" t="s">
        <v>592</v>
      </c>
      <c r="C1562" t="s">
        <v>1735</v>
      </c>
      <c r="D1562">
        <v>174</v>
      </c>
      <c r="E1562">
        <v>2786</v>
      </c>
      <c r="F1562">
        <f t="shared" si="24"/>
        <v>1</v>
      </c>
      <c r="G1562" t="str">
        <f>STANDINGS_SB[[#This Row],[League]]&amp;STANDINGS_SB[[#This Row],[Team]]</f>
        <v>$150 Draft Champions Feb 26 1:00 pm Lg.3770Team Bennette</v>
      </c>
    </row>
    <row r="1563" spans="1:7" x14ac:dyDescent="0.25">
      <c r="A1563">
        <v>241</v>
      </c>
      <c r="B1563" t="s">
        <v>479</v>
      </c>
      <c r="C1563" t="s">
        <v>1735</v>
      </c>
      <c r="D1563">
        <v>161</v>
      </c>
      <c r="E1563">
        <v>2669</v>
      </c>
      <c r="F1563">
        <f t="shared" si="24"/>
        <v>2</v>
      </c>
      <c r="G1563" t="str">
        <f>STANDINGS_SB[[#This Row],[League]]&amp;STANDINGS_SB[[#This Row],[Team]]</f>
        <v>$150 Draft Champions Feb 26 1:00 pm Lg.3770FrozenRopes</v>
      </c>
    </row>
    <row r="1564" spans="1:7" x14ac:dyDescent="0.25">
      <c r="A1564">
        <v>803</v>
      </c>
      <c r="B1564" t="s">
        <v>1734</v>
      </c>
      <c r="C1564" t="s">
        <v>1735</v>
      </c>
      <c r="D1564">
        <v>132</v>
      </c>
      <c r="E1564">
        <v>2104</v>
      </c>
      <c r="F1564">
        <f t="shared" si="24"/>
        <v>3</v>
      </c>
      <c r="G1564" t="str">
        <f>STANDINGS_SB[[#This Row],[League]]&amp;STANDINGS_SB[[#This Row],[Team]]</f>
        <v>$150 Draft Champions Feb 26 1:00 pm Lg.3770Medlen with my Trout</v>
      </c>
    </row>
    <row r="1565" spans="1:7" x14ac:dyDescent="0.25">
      <c r="A1565">
        <v>969</v>
      </c>
      <c r="B1565" t="s">
        <v>311</v>
      </c>
      <c r="C1565" t="s">
        <v>1735</v>
      </c>
      <c r="D1565">
        <v>126</v>
      </c>
      <c r="E1565">
        <v>1921</v>
      </c>
      <c r="F1565">
        <f t="shared" si="24"/>
        <v>4</v>
      </c>
      <c r="G1565" t="str">
        <f>STANDINGS_SB[[#This Row],[League]]&amp;STANDINGS_SB[[#This Row],[Team]]</f>
        <v>$150 Draft Champions Feb 26 1:00 pm Lg.3770Blazing Gunz</v>
      </c>
    </row>
    <row r="1566" spans="1:7" x14ac:dyDescent="0.25">
      <c r="A1566">
        <v>1065</v>
      </c>
      <c r="B1566" t="s">
        <v>686</v>
      </c>
      <c r="C1566" t="s">
        <v>1735</v>
      </c>
      <c r="D1566">
        <v>124</v>
      </c>
      <c r="E1566">
        <v>1853.5</v>
      </c>
      <c r="F1566">
        <f t="shared" si="24"/>
        <v>5</v>
      </c>
      <c r="G1566" t="str">
        <f>STANDINGS_SB[[#This Row],[League]]&amp;STANDINGS_SB[[#This Row],[Team]]</f>
        <v>$150 Draft Champions Feb 26 1:00 pm Lg.3770Team Liebman</v>
      </c>
    </row>
    <row r="1567" spans="1:7" x14ac:dyDescent="0.25">
      <c r="A1567">
        <v>1114</v>
      </c>
      <c r="B1567" t="s">
        <v>187</v>
      </c>
      <c r="C1567" t="s">
        <v>1735</v>
      </c>
      <c r="D1567">
        <v>122</v>
      </c>
      <c r="E1567">
        <v>1779</v>
      </c>
      <c r="F1567">
        <f t="shared" si="24"/>
        <v>6</v>
      </c>
      <c r="G1567" t="str">
        <f>STANDINGS_SB[[#This Row],[League]]&amp;STANDINGS_SB[[#This Row],[Team]]</f>
        <v>$150 Draft Champions Feb 26 1:00 pm Lg.3770August Legion II</v>
      </c>
    </row>
    <row r="1568" spans="1:7" x14ac:dyDescent="0.25">
      <c r="A1568">
        <v>1130</v>
      </c>
      <c r="B1568" t="s">
        <v>1740</v>
      </c>
      <c r="C1568" t="s">
        <v>1735</v>
      </c>
      <c r="D1568">
        <v>122</v>
      </c>
      <c r="E1568">
        <v>1779</v>
      </c>
      <c r="F1568">
        <f t="shared" si="24"/>
        <v>7</v>
      </c>
      <c r="G1568" t="str">
        <f>STANDINGS_SB[[#This Row],[League]]&amp;STANDINGS_SB[[#This Row],[Team]]</f>
        <v>$150 Draft Champions Feb 26 1:00 pm Lg.3770Mad Bum All-Stars</v>
      </c>
    </row>
    <row r="1569" spans="1:7" x14ac:dyDescent="0.25">
      <c r="A1569">
        <v>1238</v>
      </c>
      <c r="B1569" t="s">
        <v>1739</v>
      </c>
      <c r="C1569" t="s">
        <v>1735</v>
      </c>
      <c r="D1569">
        <v>119</v>
      </c>
      <c r="E1569">
        <v>1677</v>
      </c>
      <c r="F1569">
        <f t="shared" si="24"/>
        <v>8</v>
      </c>
      <c r="G1569" t="str">
        <f>STANDINGS_SB[[#This Row],[League]]&amp;STANDINGS_SB[[#This Row],[Team]]</f>
        <v>$150 Draft Champions Feb 26 1:00 pm Lg.3770Old School Players-2</v>
      </c>
    </row>
    <row r="1570" spans="1:7" x14ac:dyDescent="0.25">
      <c r="A1570">
        <v>1294</v>
      </c>
      <c r="B1570" t="s">
        <v>1738</v>
      </c>
      <c r="C1570" t="s">
        <v>1735</v>
      </c>
      <c r="D1570">
        <v>117</v>
      </c>
      <c r="E1570">
        <v>1595.5</v>
      </c>
      <c r="F1570">
        <f t="shared" si="24"/>
        <v>9</v>
      </c>
      <c r="G1570" t="str">
        <f>STANDINGS_SB[[#This Row],[League]]&amp;STANDINGS_SB[[#This Row],[Team]]</f>
        <v>$150 Draft Champions Feb 26 1:00 pm Lg.3770Aardvarks of Doom</v>
      </c>
    </row>
    <row r="1571" spans="1:7" x14ac:dyDescent="0.25">
      <c r="A1571">
        <v>1691</v>
      </c>
      <c r="B1571" t="s">
        <v>1741</v>
      </c>
      <c r="C1571" t="s">
        <v>1735</v>
      </c>
      <c r="D1571">
        <v>108</v>
      </c>
      <c r="E1571">
        <v>1223</v>
      </c>
      <c r="F1571">
        <f t="shared" si="24"/>
        <v>10</v>
      </c>
      <c r="G1571" t="str">
        <f>STANDINGS_SB[[#This Row],[League]]&amp;STANDINGS_SB[[#This Row],[Team]]</f>
        <v>$150 Draft Champions Feb 26 1:00 pm Lg.3770Sherm</v>
      </c>
    </row>
    <row r="1572" spans="1:7" x14ac:dyDescent="0.25">
      <c r="A1572">
        <v>1843</v>
      </c>
      <c r="B1572" t="s">
        <v>1737</v>
      </c>
      <c r="C1572" t="s">
        <v>1735</v>
      </c>
      <c r="D1572">
        <v>104</v>
      </c>
      <c r="E1572">
        <v>1082.5</v>
      </c>
      <c r="F1572">
        <f t="shared" si="24"/>
        <v>11</v>
      </c>
      <c r="G1572" t="str">
        <f>STANDINGS_SB[[#This Row],[League]]&amp;STANDINGS_SB[[#This Row],[Team]]</f>
        <v>$150 Draft Champions Feb 26 1:00 pm Lg.3770Thebeau 9</v>
      </c>
    </row>
    <row r="1573" spans="1:7" x14ac:dyDescent="0.25">
      <c r="A1573">
        <v>1891</v>
      </c>
      <c r="B1573" t="s">
        <v>27</v>
      </c>
      <c r="C1573" t="s">
        <v>1735</v>
      </c>
      <c r="D1573">
        <v>103</v>
      </c>
      <c r="E1573">
        <v>1036.5</v>
      </c>
      <c r="F1573">
        <f t="shared" si="24"/>
        <v>12</v>
      </c>
      <c r="G1573" t="str">
        <f>STANDINGS_SB[[#This Row],[League]]&amp;STANDINGS_SB[[#This Row],[Team]]</f>
        <v>$150 Draft Champions Feb 26 1:00 pm Lg.3770Team Brady</v>
      </c>
    </row>
    <row r="1574" spans="1:7" x14ac:dyDescent="0.25">
      <c r="A1574">
        <v>1938</v>
      </c>
      <c r="B1574" t="s">
        <v>1736</v>
      </c>
      <c r="C1574" t="s">
        <v>1735</v>
      </c>
      <c r="D1574">
        <v>101</v>
      </c>
      <c r="E1574">
        <v>962</v>
      </c>
      <c r="F1574">
        <f t="shared" si="24"/>
        <v>13</v>
      </c>
      <c r="G1574" t="str">
        <f>STANDINGS_SB[[#This Row],[League]]&amp;STANDINGS_SB[[#This Row],[Team]]</f>
        <v>$150 Draft Champions Feb 26 1:00 pm Lg.3770Campy39</v>
      </c>
    </row>
    <row r="1575" spans="1:7" x14ac:dyDescent="0.25">
      <c r="A1575">
        <v>2227</v>
      </c>
      <c r="B1575" t="s">
        <v>527</v>
      </c>
      <c r="C1575" t="s">
        <v>1735</v>
      </c>
      <c r="D1575">
        <v>93</v>
      </c>
      <c r="E1575">
        <v>682.5</v>
      </c>
      <c r="F1575">
        <f t="shared" si="24"/>
        <v>14</v>
      </c>
      <c r="G1575" t="str">
        <f>STANDINGS_SB[[#This Row],[League]]&amp;STANDINGS_SB[[#This Row],[Team]]</f>
        <v>$150 Draft Champions Feb 26 1:00 pm Lg.3770Hurlers</v>
      </c>
    </row>
    <row r="1576" spans="1:7" x14ac:dyDescent="0.25">
      <c r="A1576">
        <v>2334</v>
      </c>
      <c r="B1576" t="s">
        <v>1742</v>
      </c>
      <c r="C1576" t="s">
        <v>1735</v>
      </c>
      <c r="D1576">
        <v>90</v>
      </c>
      <c r="E1576">
        <v>588.5</v>
      </c>
      <c r="F1576">
        <f t="shared" si="24"/>
        <v>15</v>
      </c>
      <c r="G1576" t="str">
        <f>STANDINGS_SB[[#This Row],[League]]&amp;STANDINGS_SB[[#This Row],[Team]]</f>
        <v>$150 Draft Champions Feb 26 1:00 pm Lg.3770The Lester of Two Evils</v>
      </c>
    </row>
    <row r="1577" spans="1:7" x14ac:dyDescent="0.25">
      <c r="A1577">
        <v>163</v>
      </c>
      <c r="B1577" t="s">
        <v>1749</v>
      </c>
      <c r="C1577" t="s">
        <v>1744</v>
      </c>
      <c r="D1577">
        <v>168</v>
      </c>
      <c r="E1577">
        <v>2746.5</v>
      </c>
      <c r="F1577">
        <f t="shared" si="24"/>
        <v>1</v>
      </c>
      <c r="G1577" t="str">
        <f>STANDINGS_SB[[#This Row],[League]]&amp;STANDINGS_SB[[#This Row],[Team]]</f>
        <v>$150 Draft Champions Feb 26 1:00 pm Lg.3772Jack and Jordan 3</v>
      </c>
    </row>
    <row r="1578" spans="1:7" x14ac:dyDescent="0.25">
      <c r="A1578">
        <v>457</v>
      </c>
      <c r="B1578" t="s">
        <v>1753</v>
      </c>
      <c r="C1578" t="s">
        <v>1744</v>
      </c>
      <c r="D1578">
        <v>148</v>
      </c>
      <c r="E1578">
        <v>2454.5</v>
      </c>
      <c r="F1578">
        <f t="shared" si="24"/>
        <v>2</v>
      </c>
      <c r="G1578" t="str">
        <f>STANDINGS_SB[[#This Row],[League]]&amp;STANDINGS_SB[[#This Row],[Team]]</f>
        <v>$150 Draft Champions Feb 26 1:00 pm Lg.3772Reuben Kinkaid fan club</v>
      </c>
    </row>
    <row r="1579" spans="1:7" x14ac:dyDescent="0.25">
      <c r="A1579">
        <v>493</v>
      </c>
      <c r="B1579" t="s">
        <v>321</v>
      </c>
      <c r="C1579" t="s">
        <v>1744</v>
      </c>
      <c r="D1579">
        <v>146</v>
      </c>
      <c r="E1579">
        <v>2417.5</v>
      </c>
      <c r="F1579">
        <f t="shared" si="24"/>
        <v>3</v>
      </c>
      <c r="G1579" t="str">
        <f>STANDINGS_SB[[#This Row],[League]]&amp;STANDINGS_SB[[#This Row],[Team]]</f>
        <v>$150 Draft Champions Feb 26 1:00 pm Lg.3772JoeMorgan</v>
      </c>
    </row>
    <row r="1580" spans="1:7" x14ac:dyDescent="0.25">
      <c r="A1580">
        <v>584</v>
      </c>
      <c r="B1580" t="s">
        <v>1751</v>
      </c>
      <c r="C1580" t="s">
        <v>1744</v>
      </c>
      <c r="D1580">
        <v>141</v>
      </c>
      <c r="E1580">
        <v>2330</v>
      </c>
      <c r="F1580">
        <f t="shared" si="24"/>
        <v>4</v>
      </c>
      <c r="G1580" t="str">
        <f>STANDINGS_SB[[#This Row],[League]]&amp;STANDINGS_SB[[#This Row],[Team]]</f>
        <v>$150 Draft Champions Feb 26 1:00 pm Lg.3772Skank Trance V</v>
      </c>
    </row>
    <row r="1581" spans="1:7" x14ac:dyDescent="0.25">
      <c r="A1581">
        <v>709</v>
      </c>
      <c r="B1581" t="s">
        <v>201</v>
      </c>
      <c r="C1581" t="s">
        <v>1744</v>
      </c>
      <c r="D1581">
        <v>135</v>
      </c>
      <c r="E1581">
        <v>2199.5</v>
      </c>
      <c r="F1581">
        <f t="shared" si="24"/>
        <v>5</v>
      </c>
      <c r="G1581" t="str">
        <f>STANDINGS_SB[[#This Row],[League]]&amp;STANDINGS_SB[[#This Row],[Team]]</f>
        <v>$150 Draft Champions Feb 26 1:00 pm Lg.3772Los Pterodactyls</v>
      </c>
    </row>
    <row r="1582" spans="1:7" x14ac:dyDescent="0.25">
      <c r="A1582">
        <v>908</v>
      </c>
      <c r="B1582" t="s">
        <v>1743</v>
      </c>
      <c r="C1582" t="s">
        <v>1744</v>
      </c>
      <c r="D1582">
        <v>129</v>
      </c>
      <c r="E1582">
        <v>2015</v>
      </c>
      <c r="F1582">
        <f t="shared" si="24"/>
        <v>6</v>
      </c>
      <c r="G1582" t="str">
        <f>STANDINGS_SB[[#This Row],[League]]&amp;STANDINGS_SB[[#This Row],[Team]]</f>
        <v>$150 Draft Champions Feb 26 1:00 pm Lg.3772zima.........</v>
      </c>
    </row>
    <row r="1583" spans="1:7" x14ac:dyDescent="0.25">
      <c r="A1583">
        <v>1356</v>
      </c>
      <c r="B1583" t="s">
        <v>1746</v>
      </c>
      <c r="C1583" t="s">
        <v>1744</v>
      </c>
      <c r="D1583">
        <v>116</v>
      </c>
      <c r="E1583">
        <v>1552.5</v>
      </c>
      <c r="F1583">
        <f t="shared" si="24"/>
        <v>7</v>
      </c>
      <c r="G1583" t="str">
        <f>STANDINGS_SB[[#This Row],[League]]&amp;STANDINGS_SB[[#This Row],[Team]]</f>
        <v>$150 Draft Champions Feb 26 1:00 pm Lg.3772Hinkie</v>
      </c>
    </row>
    <row r="1584" spans="1:7" x14ac:dyDescent="0.25">
      <c r="A1584">
        <v>1521</v>
      </c>
      <c r="B1584" t="s">
        <v>1745</v>
      </c>
      <c r="C1584" t="s">
        <v>1744</v>
      </c>
      <c r="D1584">
        <v>112</v>
      </c>
      <c r="E1584">
        <v>1387</v>
      </c>
      <c r="F1584">
        <f t="shared" si="24"/>
        <v>8</v>
      </c>
      <c r="G1584" t="str">
        <f>STANDINGS_SB[[#This Row],[League]]&amp;STANDINGS_SB[[#This Row],[Team]]</f>
        <v>$150 Draft Champions Feb 26 1:00 pm Lg.3772Philadelphia Punishers</v>
      </c>
    </row>
    <row r="1585" spans="1:7" x14ac:dyDescent="0.25">
      <c r="A1585">
        <v>1553</v>
      </c>
      <c r="B1585" t="s">
        <v>1747</v>
      </c>
      <c r="C1585" t="s">
        <v>1744</v>
      </c>
      <c r="D1585">
        <v>111</v>
      </c>
      <c r="E1585">
        <v>1343.5</v>
      </c>
      <c r="F1585">
        <f t="shared" si="24"/>
        <v>9</v>
      </c>
      <c r="G1585" t="str">
        <f>STANDINGS_SB[[#This Row],[League]]&amp;STANDINGS_SB[[#This Row],[Team]]</f>
        <v>$150 Draft Champions Feb 26 1:00 pm Lg.3772Donkey Teeth</v>
      </c>
    </row>
    <row r="1586" spans="1:7" x14ac:dyDescent="0.25">
      <c r="A1586">
        <v>1642</v>
      </c>
      <c r="B1586" t="s">
        <v>1752</v>
      </c>
      <c r="C1586" t="s">
        <v>1744</v>
      </c>
      <c r="D1586">
        <v>109</v>
      </c>
      <c r="E1586">
        <v>1261.5</v>
      </c>
      <c r="F1586">
        <f t="shared" si="24"/>
        <v>10</v>
      </c>
      <c r="G1586" t="str">
        <f>STANDINGS_SB[[#This Row],[League]]&amp;STANDINGS_SB[[#This Row],[Team]]</f>
        <v>$150 Draft Champions Feb 26 1:00 pm Lg.3772Inspector Gadget</v>
      </c>
    </row>
    <row r="1587" spans="1:7" x14ac:dyDescent="0.25">
      <c r="A1587">
        <v>1752</v>
      </c>
      <c r="B1587" t="s">
        <v>1748</v>
      </c>
      <c r="C1587" t="s">
        <v>1744</v>
      </c>
      <c r="D1587">
        <v>106</v>
      </c>
      <c r="E1587">
        <v>1149</v>
      </c>
      <c r="F1587">
        <f t="shared" si="24"/>
        <v>11</v>
      </c>
      <c r="G1587" t="str">
        <f>STANDINGS_SB[[#This Row],[League]]&amp;STANDINGS_SB[[#This Row],[Team]]</f>
        <v>$150 Draft Champions Feb 26 1:00 pm Lg.3772Buzzard Bob's</v>
      </c>
    </row>
    <row r="1588" spans="1:7" x14ac:dyDescent="0.25">
      <c r="A1588">
        <v>2259</v>
      </c>
      <c r="B1588" t="s">
        <v>1756</v>
      </c>
      <c r="C1588" t="s">
        <v>1744</v>
      </c>
      <c r="D1588">
        <v>92</v>
      </c>
      <c r="E1588">
        <v>655</v>
      </c>
      <c r="F1588">
        <f t="shared" si="24"/>
        <v>12</v>
      </c>
      <c r="G1588" t="str">
        <f>STANDINGS_SB[[#This Row],[League]]&amp;STANDINGS_SB[[#This Row],[Team]]</f>
        <v>$150 Draft Champions Feb 26 1:00 pm Lg.3772Roger That</v>
      </c>
    </row>
    <row r="1589" spans="1:7" x14ac:dyDescent="0.25">
      <c r="A1589">
        <v>2586</v>
      </c>
      <c r="B1589" t="s">
        <v>1754</v>
      </c>
      <c r="C1589" t="s">
        <v>1744</v>
      </c>
      <c r="D1589">
        <v>79</v>
      </c>
      <c r="E1589">
        <v>321</v>
      </c>
      <c r="F1589">
        <f t="shared" si="24"/>
        <v>13</v>
      </c>
      <c r="G1589" t="str">
        <f>STANDINGS_SB[[#This Row],[League]]&amp;STANDINGS_SB[[#This Row],[Team]]</f>
        <v>$150 Draft Champions Feb 26 1:00 pm Lg.3772Dookie McGee v6 - $150</v>
      </c>
    </row>
    <row r="1590" spans="1:7" x14ac:dyDescent="0.25">
      <c r="A1590">
        <v>2652</v>
      </c>
      <c r="B1590" t="s">
        <v>1755</v>
      </c>
      <c r="C1590" t="s">
        <v>1744</v>
      </c>
      <c r="D1590">
        <v>76</v>
      </c>
      <c r="E1590">
        <v>264.5</v>
      </c>
      <c r="F1590">
        <f t="shared" si="24"/>
        <v>14</v>
      </c>
      <c r="G1590" t="str">
        <f>STANDINGS_SB[[#This Row],[League]]&amp;STANDINGS_SB[[#This Row],[Team]]</f>
        <v>$150 Draft Champions Feb 26 1:00 pm Lg.3772The Evil Empire</v>
      </c>
    </row>
    <row r="1591" spans="1:7" x14ac:dyDescent="0.25">
      <c r="A1591">
        <v>2831</v>
      </c>
      <c r="B1591" t="s">
        <v>1750</v>
      </c>
      <c r="C1591" t="s">
        <v>1744</v>
      </c>
      <c r="D1591">
        <v>63</v>
      </c>
      <c r="E1591">
        <v>85.5</v>
      </c>
      <c r="F1591">
        <f t="shared" si="24"/>
        <v>15</v>
      </c>
      <c r="G1591" t="str">
        <f>STANDINGS_SB[[#This Row],[League]]&amp;STANDINGS_SB[[#This Row],[Team]]</f>
        <v>$150 Draft Champions Feb 26 1:00 pm Lg.3772Tons of Fun</v>
      </c>
    </row>
    <row r="1592" spans="1:7" x14ac:dyDescent="0.25">
      <c r="A1592">
        <v>64</v>
      </c>
      <c r="B1592" t="s">
        <v>1762</v>
      </c>
      <c r="C1592" t="s">
        <v>1758</v>
      </c>
      <c r="D1592">
        <v>185</v>
      </c>
      <c r="E1592">
        <v>2846</v>
      </c>
      <c r="F1592">
        <f t="shared" si="24"/>
        <v>1</v>
      </c>
      <c r="G1592" t="str">
        <f>STANDINGS_SB[[#This Row],[League]]&amp;STANDINGS_SB[[#This Row],[Team]]</f>
        <v>$150 Draft Champions Feb 27 1:00 pm Lg.3775Kockoa Kong</v>
      </c>
    </row>
    <row r="1593" spans="1:7" x14ac:dyDescent="0.25">
      <c r="A1593">
        <v>399</v>
      </c>
      <c r="B1593" t="s">
        <v>1761</v>
      </c>
      <c r="C1593" t="s">
        <v>1758</v>
      </c>
      <c r="D1593">
        <v>150</v>
      </c>
      <c r="E1593">
        <v>2502</v>
      </c>
      <c r="F1593">
        <f t="shared" si="24"/>
        <v>2</v>
      </c>
      <c r="G1593" t="str">
        <f>STANDINGS_SB[[#This Row],[League]]&amp;STANDINGS_SB[[#This Row],[Team]]</f>
        <v>$150 Draft Champions Feb 27 1:00 pm Lg.3775BALL &amp; CHAIN</v>
      </c>
    </row>
    <row r="1594" spans="1:7" x14ac:dyDescent="0.25">
      <c r="A1594">
        <v>467</v>
      </c>
      <c r="B1594" t="s">
        <v>1757</v>
      </c>
      <c r="C1594" t="s">
        <v>1758</v>
      </c>
      <c r="D1594">
        <v>148</v>
      </c>
      <c r="E1594">
        <v>2454.5</v>
      </c>
      <c r="F1594">
        <f t="shared" si="24"/>
        <v>3</v>
      </c>
      <c r="G1594" t="str">
        <f>STANDINGS_SB[[#This Row],[League]]&amp;STANDINGS_SB[[#This Row],[Team]]</f>
        <v>$150 Draft Champions Feb 27 1:00 pm Lg.3775White Russians</v>
      </c>
    </row>
    <row r="1595" spans="1:7" x14ac:dyDescent="0.25">
      <c r="A1595">
        <v>777</v>
      </c>
      <c r="B1595" t="s">
        <v>1765</v>
      </c>
      <c r="C1595" t="s">
        <v>1758</v>
      </c>
      <c r="D1595">
        <v>133</v>
      </c>
      <c r="E1595">
        <v>2131.5</v>
      </c>
      <c r="F1595">
        <f t="shared" si="24"/>
        <v>4</v>
      </c>
      <c r="G1595" t="str">
        <f>STANDINGS_SB[[#This Row],[League]]&amp;STANDINGS_SB[[#This Row],[Team]]</f>
        <v>$150 Draft Champions Feb 27 1:00 pm Lg.3775NOKOMIS REDSKINS</v>
      </c>
    </row>
    <row r="1596" spans="1:7" x14ac:dyDescent="0.25">
      <c r="A1596">
        <v>1015</v>
      </c>
      <c r="B1596" t="s">
        <v>1764</v>
      </c>
      <c r="C1596" t="s">
        <v>1758</v>
      </c>
      <c r="D1596">
        <v>125</v>
      </c>
      <c r="E1596">
        <v>1883</v>
      </c>
      <c r="F1596">
        <f t="shared" si="24"/>
        <v>5</v>
      </c>
      <c r="G1596" t="str">
        <f>STANDINGS_SB[[#This Row],[League]]&amp;STANDINGS_SB[[#This Row],[Team]]</f>
        <v>$150 Draft Champions Feb 27 1:00 pm Lg.3775Cedar Saisons</v>
      </c>
    </row>
    <row r="1597" spans="1:7" x14ac:dyDescent="0.25">
      <c r="A1597">
        <v>1062</v>
      </c>
      <c r="B1597" t="s">
        <v>1763</v>
      </c>
      <c r="C1597" t="s">
        <v>1758</v>
      </c>
      <c r="D1597">
        <v>124</v>
      </c>
      <c r="E1597">
        <v>1853.5</v>
      </c>
      <c r="F1597">
        <f t="shared" si="24"/>
        <v>6</v>
      </c>
      <c r="G1597" t="str">
        <f>STANDINGS_SB[[#This Row],[League]]&amp;STANDINGS_SB[[#This Row],[Team]]</f>
        <v>$150 Draft Champions Feb 27 1:00 pm Lg.3775Richie Tenenbaum</v>
      </c>
    </row>
    <row r="1598" spans="1:7" x14ac:dyDescent="0.25">
      <c r="A1598">
        <v>1376</v>
      </c>
      <c r="B1598" t="s">
        <v>1759</v>
      </c>
      <c r="C1598" t="s">
        <v>1758</v>
      </c>
      <c r="D1598">
        <v>116</v>
      </c>
      <c r="E1598">
        <v>1552.5</v>
      </c>
      <c r="F1598">
        <f t="shared" si="24"/>
        <v>7</v>
      </c>
      <c r="G1598" t="str">
        <f>STANDINGS_SB[[#This Row],[League]]&amp;STANDINGS_SB[[#This Row],[Team]]</f>
        <v>$150 Draft Champions Feb 27 1:00 pm Lg.3775Wallimooners</v>
      </c>
    </row>
    <row r="1599" spans="1:7" x14ac:dyDescent="0.25">
      <c r="A1599">
        <v>1488</v>
      </c>
      <c r="B1599" t="s">
        <v>108</v>
      </c>
      <c r="C1599" t="s">
        <v>1758</v>
      </c>
      <c r="D1599">
        <v>113</v>
      </c>
      <c r="E1599">
        <v>1421.5</v>
      </c>
      <c r="F1599">
        <f t="shared" si="24"/>
        <v>8</v>
      </c>
      <c r="G1599" t="str">
        <f>STANDINGS_SB[[#This Row],[League]]&amp;STANDINGS_SB[[#This Row],[Team]]</f>
        <v>$150 Draft Champions Feb 27 1:00 pm Lg.3775Meercatjohn</v>
      </c>
    </row>
    <row r="1600" spans="1:7" x14ac:dyDescent="0.25">
      <c r="A1600">
        <v>1936</v>
      </c>
      <c r="B1600" t="s">
        <v>1767</v>
      </c>
      <c r="C1600" t="s">
        <v>1758</v>
      </c>
      <c r="D1600">
        <v>101</v>
      </c>
      <c r="E1600">
        <v>962</v>
      </c>
      <c r="F1600">
        <f t="shared" si="24"/>
        <v>9</v>
      </c>
      <c r="G1600" t="str">
        <f>STANDINGS_SB[[#This Row],[League]]&amp;STANDINGS_SB[[#This Row],[Team]]</f>
        <v>$150 Draft Champions Feb 27 1:00 pm Lg.3775Big Slick Outlaws</v>
      </c>
    </row>
    <row r="1601" spans="1:7" x14ac:dyDescent="0.25">
      <c r="A1601">
        <v>2026</v>
      </c>
      <c r="B1601" t="s">
        <v>1760</v>
      </c>
      <c r="C1601" t="s">
        <v>1758</v>
      </c>
      <c r="D1601">
        <v>99</v>
      </c>
      <c r="E1601">
        <v>889.5</v>
      </c>
      <c r="F1601">
        <f t="shared" si="24"/>
        <v>10</v>
      </c>
      <c r="G1601" t="str">
        <f>STANDINGS_SB[[#This Row],[League]]&amp;STANDINGS_SB[[#This Row],[Team]]</f>
        <v>$150 Draft Champions Feb 27 1:00 pm Lg.3775Team Blasetti</v>
      </c>
    </row>
    <row r="1602" spans="1:7" x14ac:dyDescent="0.25">
      <c r="A1602">
        <v>2244</v>
      </c>
      <c r="B1602" t="s">
        <v>1768</v>
      </c>
      <c r="C1602" t="s">
        <v>1758</v>
      </c>
      <c r="D1602">
        <v>92</v>
      </c>
      <c r="E1602">
        <v>655</v>
      </c>
      <c r="F1602">
        <f t="shared" si="24"/>
        <v>11</v>
      </c>
      <c r="G1602" t="str">
        <f>STANDINGS_SB[[#This Row],[League]]&amp;STANDINGS_SB[[#This Row],[Team]]</f>
        <v>$150 Draft Champions Feb 27 1:00 pm Lg.37752016 Champ</v>
      </c>
    </row>
    <row r="1603" spans="1:7" x14ac:dyDescent="0.25">
      <c r="A1603">
        <v>2583</v>
      </c>
      <c r="B1603" t="s">
        <v>1766</v>
      </c>
      <c r="C1603" t="s">
        <v>1758</v>
      </c>
      <c r="D1603">
        <v>79</v>
      </c>
      <c r="E1603">
        <v>321</v>
      </c>
      <c r="F1603">
        <f t="shared" ref="F1603:F1666" si="25">IF(C1603=C1602,F1602+1,1)</f>
        <v>12</v>
      </c>
      <c r="G1603" t="str">
        <f>STANDINGS_SB[[#This Row],[League]]&amp;STANDINGS_SB[[#This Row],[Team]]</f>
        <v>$150 Draft Champions Feb 27 1:00 pm Lg.3775BugEaters2</v>
      </c>
    </row>
    <row r="1604" spans="1:7" x14ac:dyDescent="0.25">
      <c r="A1604">
        <v>2587</v>
      </c>
      <c r="B1604" t="s">
        <v>1630</v>
      </c>
      <c r="C1604" t="s">
        <v>1758</v>
      </c>
      <c r="D1604">
        <v>79</v>
      </c>
      <c r="E1604">
        <v>321</v>
      </c>
      <c r="F1604">
        <f t="shared" si="25"/>
        <v>13</v>
      </c>
      <c r="G1604" t="str">
        <f>STANDINGS_SB[[#This Row],[League]]&amp;STANDINGS_SB[[#This Row],[Team]]</f>
        <v>$150 Draft Champions Feb 27 1:00 pm Lg.3775Iron Lung</v>
      </c>
    </row>
    <row r="1605" spans="1:7" x14ac:dyDescent="0.25">
      <c r="A1605">
        <v>2795</v>
      </c>
      <c r="B1605" t="s">
        <v>90</v>
      </c>
      <c r="C1605" t="s">
        <v>1758</v>
      </c>
      <c r="D1605">
        <v>65</v>
      </c>
      <c r="E1605">
        <v>112</v>
      </c>
      <c r="F1605">
        <f t="shared" si="25"/>
        <v>14</v>
      </c>
      <c r="G1605" t="str">
        <f>STANDINGS_SB[[#This Row],[League]]&amp;STANDINGS_SB[[#This Row],[Team]]</f>
        <v>$150 Draft Champions Feb 27 1:00 pm Lg.3775Gotham Gophers</v>
      </c>
    </row>
    <row r="1606" spans="1:7" x14ac:dyDescent="0.25">
      <c r="A1606">
        <v>2796</v>
      </c>
      <c r="B1606" t="s">
        <v>1526</v>
      </c>
      <c r="C1606" t="s">
        <v>1758</v>
      </c>
      <c r="D1606">
        <v>65</v>
      </c>
      <c r="E1606">
        <v>112</v>
      </c>
      <c r="F1606">
        <f t="shared" si="25"/>
        <v>15</v>
      </c>
      <c r="G1606" t="str">
        <f>STANDINGS_SB[[#This Row],[League]]&amp;STANDINGS_SB[[#This Row],[Team]]</f>
        <v>$150 Draft Champions Feb 27 1:00 pm Lg.3775Jack Keefe</v>
      </c>
    </row>
    <row r="1607" spans="1:7" x14ac:dyDescent="0.25">
      <c r="A1607">
        <v>172</v>
      </c>
      <c r="B1607" t="s">
        <v>1778</v>
      </c>
      <c r="C1607" t="s">
        <v>1770</v>
      </c>
      <c r="D1607">
        <v>167</v>
      </c>
      <c r="E1607">
        <v>2737</v>
      </c>
      <c r="F1607">
        <f t="shared" si="25"/>
        <v>1</v>
      </c>
      <c r="G1607" t="str">
        <f>STANDINGS_SB[[#This Row],[League]]&amp;STANDINGS_SB[[#This Row],[Team]]</f>
        <v>$150 Draft Champions Feb 27 1:00 pm Lg.3777Mad Russians</v>
      </c>
    </row>
    <row r="1608" spans="1:7" x14ac:dyDescent="0.25">
      <c r="A1608">
        <v>313</v>
      </c>
      <c r="B1608" t="s">
        <v>1772</v>
      </c>
      <c r="C1608" t="s">
        <v>1770</v>
      </c>
      <c r="D1608">
        <v>156</v>
      </c>
      <c r="E1608">
        <v>2592</v>
      </c>
      <c r="F1608">
        <f t="shared" si="25"/>
        <v>2</v>
      </c>
      <c r="G1608" t="str">
        <f>STANDINGS_SB[[#This Row],[League]]&amp;STANDINGS_SB[[#This Row],[Team]]</f>
        <v>$150 Draft Champions Feb 27 1:00 pm Lg.3777CoCoCrispies</v>
      </c>
    </row>
    <row r="1609" spans="1:7" x14ac:dyDescent="0.25">
      <c r="A1609">
        <v>340</v>
      </c>
      <c r="B1609" t="s">
        <v>368</v>
      </c>
      <c r="C1609" t="s">
        <v>1770</v>
      </c>
      <c r="D1609">
        <v>154</v>
      </c>
      <c r="E1609">
        <v>2566.5</v>
      </c>
      <c r="F1609">
        <f t="shared" si="25"/>
        <v>3</v>
      </c>
      <c r="G1609" t="str">
        <f>STANDINGS_SB[[#This Row],[League]]&amp;STANDINGS_SB[[#This Row],[Team]]</f>
        <v>$150 Draft Champions Feb 27 1:00 pm Lg.3777Black Lungs</v>
      </c>
    </row>
    <row r="1610" spans="1:7" x14ac:dyDescent="0.25">
      <c r="A1610">
        <v>625</v>
      </c>
      <c r="B1610" t="s">
        <v>1777</v>
      </c>
      <c r="C1610" t="s">
        <v>1770</v>
      </c>
      <c r="D1610">
        <v>139</v>
      </c>
      <c r="E1610">
        <v>2288</v>
      </c>
      <c r="F1610">
        <f t="shared" si="25"/>
        <v>4</v>
      </c>
      <c r="G1610" t="str">
        <f>STANDINGS_SB[[#This Row],[League]]&amp;STANDINGS_SB[[#This Row],[Team]]</f>
        <v>$150 Draft Champions Feb 27 1:00 pm Lg.3777T &amp; Maz</v>
      </c>
    </row>
    <row r="1611" spans="1:7" x14ac:dyDescent="0.25">
      <c r="A1611">
        <v>976</v>
      </c>
      <c r="B1611" t="s">
        <v>505</v>
      </c>
      <c r="C1611" t="s">
        <v>1770</v>
      </c>
      <c r="D1611">
        <v>126</v>
      </c>
      <c r="E1611">
        <v>1921</v>
      </c>
      <c r="F1611">
        <f t="shared" si="25"/>
        <v>5</v>
      </c>
      <c r="G1611" t="str">
        <f>STANDINGS_SB[[#This Row],[League]]&amp;STANDINGS_SB[[#This Row],[Team]]</f>
        <v>$150 Draft Champions Feb 27 1:00 pm Lg.3777Hit Grass, Win Salad</v>
      </c>
    </row>
    <row r="1612" spans="1:7" x14ac:dyDescent="0.25">
      <c r="A1612">
        <v>1162</v>
      </c>
      <c r="B1612" t="s">
        <v>1779</v>
      </c>
      <c r="C1612" t="s">
        <v>1770</v>
      </c>
      <c r="D1612">
        <v>121</v>
      </c>
      <c r="E1612">
        <v>1745.5</v>
      </c>
      <c r="F1612">
        <f t="shared" si="25"/>
        <v>6</v>
      </c>
      <c r="G1612" t="str">
        <f>STANDINGS_SB[[#This Row],[League]]&amp;STANDINGS_SB[[#This Row],[Team]]</f>
        <v>$150 Draft Champions Feb 27 1:00 pm Lg.3777PANIK DC1</v>
      </c>
    </row>
    <row r="1613" spans="1:7" x14ac:dyDescent="0.25">
      <c r="A1613">
        <v>1399</v>
      </c>
      <c r="B1613" t="s">
        <v>1771</v>
      </c>
      <c r="C1613" t="s">
        <v>1770</v>
      </c>
      <c r="D1613">
        <v>115</v>
      </c>
      <c r="E1613">
        <v>1508.5</v>
      </c>
      <c r="F1613">
        <f t="shared" si="25"/>
        <v>7</v>
      </c>
      <c r="G1613" t="str">
        <f>STANDINGS_SB[[#This Row],[League]]&amp;STANDINGS_SB[[#This Row],[Team]]</f>
        <v>$150 Draft Champions Feb 27 1:00 pm Lg.3777Parnelli98</v>
      </c>
    </row>
    <row r="1614" spans="1:7" x14ac:dyDescent="0.25">
      <c r="A1614">
        <v>1514</v>
      </c>
      <c r="B1614" t="s">
        <v>1776</v>
      </c>
      <c r="C1614" t="s">
        <v>1770</v>
      </c>
      <c r="D1614">
        <v>112</v>
      </c>
      <c r="E1614">
        <v>1387</v>
      </c>
      <c r="F1614">
        <f t="shared" si="25"/>
        <v>8</v>
      </c>
      <c r="G1614" t="str">
        <f>STANDINGS_SB[[#This Row],[League]]&amp;STANDINGS_SB[[#This Row],[Team]]</f>
        <v>$150 Draft Champions Feb 27 1:00 pm Lg.3777Funky Cold Molinas</v>
      </c>
    </row>
    <row r="1615" spans="1:7" x14ac:dyDescent="0.25">
      <c r="A1615">
        <v>1592</v>
      </c>
      <c r="B1615" t="s">
        <v>99</v>
      </c>
      <c r="C1615" t="s">
        <v>1770</v>
      </c>
      <c r="D1615">
        <v>111</v>
      </c>
      <c r="E1615">
        <v>1343.5</v>
      </c>
      <c r="F1615">
        <f t="shared" si="25"/>
        <v>9</v>
      </c>
      <c r="G1615" t="str">
        <f>STANDINGS_SB[[#This Row],[League]]&amp;STANDINGS_SB[[#This Row],[Team]]</f>
        <v>$150 Draft Champions Feb 27 1:00 pm Lg.3777smackers VIII</v>
      </c>
    </row>
    <row r="1616" spans="1:7" x14ac:dyDescent="0.25">
      <c r="A1616">
        <v>1701</v>
      </c>
      <c r="B1616" t="s">
        <v>1773</v>
      </c>
      <c r="C1616" t="s">
        <v>1770</v>
      </c>
      <c r="D1616">
        <v>108</v>
      </c>
      <c r="E1616">
        <v>1223</v>
      </c>
      <c r="F1616">
        <f t="shared" si="25"/>
        <v>10</v>
      </c>
      <c r="G1616" t="str">
        <f>STANDINGS_SB[[#This Row],[League]]&amp;STANDINGS_SB[[#This Row],[Team]]</f>
        <v>$150 Draft Champions Feb 27 1:00 pm Lg.3777The Iron Duke</v>
      </c>
    </row>
    <row r="1617" spans="1:7" x14ac:dyDescent="0.25">
      <c r="A1617">
        <v>1785</v>
      </c>
      <c r="B1617" t="s">
        <v>1774</v>
      </c>
      <c r="C1617" t="s">
        <v>1770</v>
      </c>
      <c r="D1617">
        <v>105</v>
      </c>
      <c r="E1617">
        <v>1118.5</v>
      </c>
      <c r="F1617">
        <f t="shared" si="25"/>
        <v>11</v>
      </c>
      <c r="G1617" t="str">
        <f>STANDINGS_SB[[#This Row],[League]]&amp;STANDINGS_SB[[#This Row],[Team]]</f>
        <v>$150 Draft Champions Feb 27 1:00 pm Lg.3777D-Towners</v>
      </c>
    </row>
    <row r="1618" spans="1:7" x14ac:dyDescent="0.25">
      <c r="A1618">
        <v>1823</v>
      </c>
      <c r="B1618" t="s">
        <v>398</v>
      </c>
      <c r="C1618" t="s">
        <v>1770</v>
      </c>
      <c r="D1618">
        <v>104</v>
      </c>
      <c r="E1618">
        <v>1082.5</v>
      </c>
      <c r="F1618">
        <f t="shared" si="25"/>
        <v>12</v>
      </c>
      <c r="G1618" t="str">
        <f>STANDINGS_SB[[#This Row],[League]]&amp;STANDINGS_SB[[#This Row],[Team]]</f>
        <v>$150 Draft Champions Feb 27 1:00 pm Lg.3777NDfan</v>
      </c>
    </row>
    <row r="1619" spans="1:7" x14ac:dyDescent="0.25">
      <c r="A1619">
        <v>2393</v>
      </c>
      <c r="B1619" t="s">
        <v>1769</v>
      </c>
      <c r="C1619" t="s">
        <v>1770</v>
      </c>
      <c r="D1619">
        <v>87</v>
      </c>
      <c r="E1619">
        <v>508.5</v>
      </c>
      <c r="F1619">
        <f t="shared" si="25"/>
        <v>13</v>
      </c>
      <c r="G1619" t="str">
        <f>STANDINGS_SB[[#This Row],[League]]&amp;STANDINGS_SB[[#This Row],[Team]]</f>
        <v>$150 Draft Champions Feb 27 1:00 pm Lg.3777Big Mac Attack DC</v>
      </c>
    </row>
    <row r="1620" spans="1:7" x14ac:dyDescent="0.25">
      <c r="A1620">
        <v>2421</v>
      </c>
      <c r="B1620" t="s">
        <v>20</v>
      </c>
      <c r="C1620" t="s">
        <v>1770</v>
      </c>
      <c r="D1620">
        <v>86</v>
      </c>
      <c r="E1620">
        <v>485</v>
      </c>
      <c r="F1620">
        <f t="shared" si="25"/>
        <v>14</v>
      </c>
      <c r="G1620" t="str">
        <f>STANDINGS_SB[[#This Row],[League]]&amp;STANDINGS_SB[[#This Row],[Team]]</f>
        <v>$150 Draft Champions Feb 27 1:00 pm Lg.3777Jedi.23</v>
      </c>
    </row>
    <row r="1621" spans="1:7" x14ac:dyDescent="0.25">
      <c r="A1621">
        <v>2524</v>
      </c>
      <c r="B1621" t="s">
        <v>1775</v>
      </c>
      <c r="C1621" t="s">
        <v>1770</v>
      </c>
      <c r="D1621">
        <v>82</v>
      </c>
      <c r="E1621">
        <v>383.5</v>
      </c>
      <c r="F1621">
        <f t="shared" si="25"/>
        <v>15</v>
      </c>
      <c r="G1621" t="str">
        <f>STANDINGS_SB[[#This Row],[League]]&amp;STANDINGS_SB[[#This Row],[Team]]</f>
        <v>$150 Draft Champions Feb 27 1:00 pm Lg.3777Did You Know, I Got Cano</v>
      </c>
    </row>
    <row r="1622" spans="1:7" x14ac:dyDescent="0.25">
      <c r="A1622">
        <v>107</v>
      </c>
      <c r="B1622" t="s">
        <v>1783</v>
      </c>
      <c r="C1622" t="s">
        <v>1781</v>
      </c>
      <c r="D1622">
        <v>177</v>
      </c>
      <c r="E1622">
        <v>2806</v>
      </c>
      <c r="F1622">
        <f t="shared" si="25"/>
        <v>1</v>
      </c>
      <c r="G1622" t="str">
        <f>STANDINGS_SB[[#This Row],[League]]&amp;STANDINGS_SB[[#This Row],[Team]]</f>
        <v>$150 Draft Champions Feb 27 1:00 pm Lg.3781Rabin Hood</v>
      </c>
    </row>
    <row r="1623" spans="1:7" x14ac:dyDescent="0.25">
      <c r="A1623">
        <v>177</v>
      </c>
      <c r="B1623" t="s">
        <v>889</v>
      </c>
      <c r="C1623" t="s">
        <v>1781</v>
      </c>
      <c r="D1623">
        <v>167</v>
      </c>
      <c r="E1623">
        <v>2737</v>
      </c>
      <c r="F1623">
        <f t="shared" si="25"/>
        <v>2</v>
      </c>
      <c r="G1623" t="str">
        <f>STANDINGS_SB[[#This Row],[League]]&amp;STANDINGS_SB[[#This Row],[Team]]</f>
        <v>$150 Draft Champions Feb 27 1:00 pm Lg.3781Team Thompson</v>
      </c>
    </row>
    <row r="1624" spans="1:7" x14ac:dyDescent="0.25">
      <c r="A1624">
        <v>254</v>
      </c>
      <c r="B1624" t="s">
        <v>19</v>
      </c>
      <c r="C1624" t="s">
        <v>1781</v>
      </c>
      <c r="D1624">
        <v>160</v>
      </c>
      <c r="E1624">
        <v>2655.5</v>
      </c>
      <c r="F1624">
        <f t="shared" si="25"/>
        <v>3</v>
      </c>
      <c r="G1624" t="str">
        <f>STANDINGS_SB[[#This Row],[League]]&amp;STANDINGS_SB[[#This Row],[Team]]</f>
        <v>$150 Draft Champions Feb 27 1:00 pm Lg.3781One Eyed Jack</v>
      </c>
    </row>
    <row r="1625" spans="1:7" x14ac:dyDescent="0.25">
      <c r="A1625">
        <v>563</v>
      </c>
      <c r="B1625" t="s">
        <v>1788</v>
      </c>
      <c r="C1625" t="s">
        <v>1781</v>
      </c>
      <c r="D1625">
        <v>142</v>
      </c>
      <c r="E1625">
        <v>2346.5</v>
      </c>
      <c r="F1625">
        <f t="shared" si="25"/>
        <v>4</v>
      </c>
      <c r="G1625" t="str">
        <f>STANDINGS_SB[[#This Row],[League]]&amp;STANDINGS_SB[[#This Row],[Team]]</f>
        <v>$150 Draft Champions Feb 27 1:00 pm Lg.3781Planet Luvtron</v>
      </c>
    </row>
    <row r="1626" spans="1:7" x14ac:dyDescent="0.25">
      <c r="A1626">
        <v>692</v>
      </c>
      <c r="B1626" t="s">
        <v>196</v>
      </c>
      <c r="C1626" t="s">
        <v>1781</v>
      </c>
      <c r="D1626">
        <v>136</v>
      </c>
      <c r="E1626">
        <v>2223</v>
      </c>
      <c r="F1626">
        <f t="shared" si="25"/>
        <v>5</v>
      </c>
      <c r="G1626" t="str">
        <f>STANDINGS_SB[[#This Row],[League]]&amp;STANDINGS_SB[[#This Row],[Team]]</f>
        <v>$150 Draft Champions Feb 27 1:00 pm Lg.3781Speed Kills</v>
      </c>
    </row>
    <row r="1627" spans="1:7" x14ac:dyDescent="0.25">
      <c r="A1627">
        <v>978</v>
      </c>
      <c r="B1627" t="s">
        <v>1780</v>
      </c>
      <c r="C1627" t="s">
        <v>1781</v>
      </c>
      <c r="D1627">
        <v>126</v>
      </c>
      <c r="E1627">
        <v>1921</v>
      </c>
      <c r="F1627">
        <f t="shared" si="25"/>
        <v>6</v>
      </c>
      <c r="G1627" t="str">
        <f>STANDINGS_SB[[#This Row],[League]]&amp;STANDINGS_SB[[#This Row],[Team]]</f>
        <v>$150 Draft Champions Feb 27 1:00 pm Lg.3781King of kings 2016</v>
      </c>
    </row>
    <row r="1628" spans="1:7" x14ac:dyDescent="0.25">
      <c r="A1628">
        <v>1045</v>
      </c>
      <c r="B1628" t="s">
        <v>1786</v>
      </c>
      <c r="C1628" t="s">
        <v>1781</v>
      </c>
      <c r="D1628">
        <v>124</v>
      </c>
      <c r="E1628">
        <v>1853.5</v>
      </c>
      <c r="F1628">
        <f t="shared" si="25"/>
        <v>7</v>
      </c>
      <c r="G1628" t="str">
        <f>STANDINGS_SB[[#This Row],[League]]&amp;STANDINGS_SB[[#This Row],[Team]]</f>
        <v>$150 Draft Champions Feb 27 1:00 pm Lg.3781$BALL</v>
      </c>
    </row>
    <row r="1629" spans="1:7" x14ac:dyDescent="0.25">
      <c r="A1629">
        <v>1708</v>
      </c>
      <c r="B1629" t="s">
        <v>415</v>
      </c>
      <c r="C1629" t="s">
        <v>1781</v>
      </c>
      <c r="D1629">
        <v>108</v>
      </c>
      <c r="E1629">
        <v>1223</v>
      </c>
      <c r="F1629">
        <f t="shared" si="25"/>
        <v>8</v>
      </c>
      <c r="G1629" t="str">
        <f>STANDINGS_SB[[#This Row],[League]]&amp;STANDINGS_SB[[#This Row],[Team]]</f>
        <v>$150 Draft Champions Feb 27 1:00 pm Lg.3781dagsss</v>
      </c>
    </row>
    <row r="1630" spans="1:7" x14ac:dyDescent="0.25">
      <c r="A1630">
        <v>1930</v>
      </c>
      <c r="B1630" t="s">
        <v>263</v>
      </c>
      <c r="C1630" t="s">
        <v>1781</v>
      </c>
      <c r="D1630">
        <v>102</v>
      </c>
      <c r="E1630">
        <v>993</v>
      </c>
      <c r="F1630">
        <f t="shared" si="25"/>
        <v>9</v>
      </c>
      <c r="G1630" t="str">
        <f>STANDINGS_SB[[#This Row],[League]]&amp;STANDINGS_SB[[#This Row],[Team]]</f>
        <v>$150 Draft Champions Feb 27 1:00 pm Lg.3781Team hickey</v>
      </c>
    </row>
    <row r="1631" spans="1:7" x14ac:dyDescent="0.25">
      <c r="A1631">
        <v>1963</v>
      </c>
      <c r="B1631" t="s">
        <v>23</v>
      </c>
      <c r="C1631" t="s">
        <v>1781</v>
      </c>
      <c r="D1631">
        <v>101</v>
      </c>
      <c r="E1631">
        <v>962</v>
      </c>
      <c r="F1631">
        <f t="shared" si="25"/>
        <v>10</v>
      </c>
      <c r="G1631" t="str">
        <f>STANDINGS_SB[[#This Row],[League]]&amp;STANDINGS_SB[[#This Row],[Team]]</f>
        <v>$150 Draft Champions Feb 27 1:00 pm Lg.3781YankeeHaters</v>
      </c>
    </row>
    <row r="1632" spans="1:7" x14ac:dyDescent="0.25">
      <c r="A1632">
        <v>2493</v>
      </c>
      <c r="B1632" t="s">
        <v>1785</v>
      </c>
      <c r="C1632" t="s">
        <v>1781</v>
      </c>
      <c r="D1632">
        <v>83</v>
      </c>
      <c r="E1632">
        <v>407</v>
      </c>
      <c r="F1632">
        <f t="shared" si="25"/>
        <v>11</v>
      </c>
      <c r="G1632" t="str">
        <f>STANDINGS_SB[[#This Row],[League]]&amp;STANDINGS_SB[[#This Row],[Team]]</f>
        <v>$150 Draft Champions Feb 27 1:00 pm Lg.37817-10 Splits</v>
      </c>
    </row>
    <row r="1633" spans="1:7" x14ac:dyDescent="0.25">
      <c r="A1633">
        <v>2500</v>
      </c>
      <c r="B1633" t="s">
        <v>1787</v>
      </c>
      <c r="C1633" t="s">
        <v>1781</v>
      </c>
      <c r="D1633">
        <v>83</v>
      </c>
      <c r="E1633">
        <v>407</v>
      </c>
      <c r="F1633">
        <f t="shared" si="25"/>
        <v>12</v>
      </c>
      <c r="G1633" t="str">
        <f>STANDINGS_SB[[#This Row],[League]]&amp;STANDINGS_SB[[#This Row],[Team]]</f>
        <v>$150 Draft Champions Feb 27 1:00 pm Lg.3781Jagged Little Pill</v>
      </c>
    </row>
    <row r="1634" spans="1:7" x14ac:dyDescent="0.25">
      <c r="A1634">
        <v>2521</v>
      </c>
      <c r="B1634" t="s">
        <v>1784</v>
      </c>
      <c r="C1634" t="s">
        <v>1781</v>
      </c>
      <c r="D1634">
        <v>82</v>
      </c>
      <c r="E1634">
        <v>383.5</v>
      </c>
      <c r="F1634">
        <f t="shared" si="25"/>
        <v>13</v>
      </c>
      <c r="G1634" t="str">
        <f>STANDINGS_SB[[#This Row],[League]]&amp;STANDINGS_SB[[#This Row],[Team]]</f>
        <v>$150 Draft Champions Feb 27 1:00 pm Lg.3781Columbus Lightning</v>
      </c>
    </row>
    <row r="1635" spans="1:7" x14ac:dyDescent="0.25">
      <c r="A1635">
        <v>2612</v>
      </c>
      <c r="B1635" t="s">
        <v>1789</v>
      </c>
      <c r="C1635" t="s">
        <v>1781</v>
      </c>
      <c r="D1635">
        <v>78</v>
      </c>
      <c r="E1635">
        <v>302.5</v>
      </c>
      <c r="F1635">
        <f t="shared" si="25"/>
        <v>14</v>
      </c>
      <c r="G1635" t="str">
        <f>STANDINGS_SB[[#This Row],[League]]&amp;STANDINGS_SB[[#This Row],[Team]]</f>
        <v>$150 Draft Champions Feb 27 1:00 pm Lg.3781Team Ghio</v>
      </c>
    </row>
    <row r="1636" spans="1:7" x14ac:dyDescent="0.25">
      <c r="A1636">
        <v>2787</v>
      </c>
      <c r="B1636" t="s">
        <v>1782</v>
      </c>
      <c r="C1636" t="s">
        <v>1781</v>
      </c>
      <c r="D1636">
        <v>66</v>
      </c>
      <c r="E1636">
        <v>123.5</v>
      </c>
      <c r="F1636">
        <f t="shared" si="25"/>
        <v>15</v>
      </c>
      <c r="G1636" t="str">
        <f>STANDINGS_SB[[#This Row],[League]]&amp;STANDINGS_SB[[#This Row],[Team]]</f>
        <v>$150 Draft Champions Feb 27 1:00 pm Lg.3781Hitnrun</v>
      </c>
    </row>
    <row r="1637" spans="1:7" x14ac:dyDescent="0.25">
      <c r="A1637">
        <v>290</v>
      </c>
      <c r="B1637" t="s">
        <v>1793</v>
      </c>
      <c r="C1637" t="s">
        <v>1790</v>
      </c>
      <c r="D1637">
        <v>158</v>
      </c>
      <c r="E1637">
        <v>2622.5</v>
      </c>
      <c r="F1637">
        <f t="shared" si="25"/>
        <v>1</v>
      </c>
      <c r="G1637" t="str">
        <f>STANDINGS_SB[[#This Row],[League]]&amp;STANDINGS_SB[[#This Row],[Team]]</f>
        <v>$150 Draft Champions Feb 28 1:00 pm Lg.3786Piscotty And Meatballs</v>
      </c>
    </row>
    <row r="1638" spans="1:7" x14ac:dyDescent="0.25">
      <c r="A1638">
        <v>420</v>
      </c>
      <c r="B1638" t="s">
        <v>1798</v>
      </c>
      <c r="C1638" t="s">
        <v>1790</v>
      </c>
      <c r="D1638">
        <v>150</v>
      </c>
      <c r="E1638">
        <v>2502</v>
      </c>
      <c r="F1638">
        <f t="shared" si="25"/>
        <v>2</v>
      </c>
      <c r="G1638" t="str">
        <f>STANDINGS_SB[[#This Row],[League]]&amp;STANDINGS_SB[[#This Row],[Team]]</f>
        <v>$150 Draft Champions Feb 28 1:00 pm Lg.3786Tiger Mommy Chicken Daddy</v>
      </c>
    </row>
    <row r="1639" spans="1:7" x14ac:dyDescent="0.25">
      <c r="A1639">
        <v>588</v>
      </c>
      <c r="B1639" t="s">
        <v>205</v>
      </c>
      <c r="C1639" t="s">
        <v>1790</v>
      </c>
      <c r="D1639">
        <v>141</v>
      </c>
      <c r="E1639">
        <v>2330</v>
      </c>
      <c r="F1639">
        <f t="shared" si="25"/>
        <v>3</v>
      </c>
      <c r="G1639" t="str">
        <f>STANDINGS_SB[[#This Row],[League]]&amp;STANDINGS_SB[[#This Row],[Team]]</f>
        <v>$150 Draft Champions Feb 28 1:00 pm Lg.3786Team Sloan</v>
      </c>
    </row>
    <row r="1640" spans="1:7" x14ac:dyDescent="0.25">
      <c r="A1640">
        <v>1127</v>
      </c>
      <c r="B1640" t="s">
        <v>1791</v>
      </c>
      <c r="C1640" t="s">
        <v>1790</v>
      </c>
      <c r="D1640">
        <v>122</v>
      </c>
      <c r="E1640">
        <v>1779</v>
      </c>
      <c r="F1640">
        <f t="shared" si="25"/>
        <v>4</v>
      </c>
      <c r="G1640" t="str">
        <f>STANDINGS_SB[[#This Row],[League]]&amp;STANDINGS_SB[[#This Row],[Team]]</f>
        <v>$150 Draft Champions Feb 28 1:00 pm Lg.3786Jeni Says</v>
      </c>
    </row>
    <row r="1641" spans="1:7" x14ac:dyDescent="0.25">
      <c r="A1641">
        <v>1129</v>
      </c>
      <c r="B1641" t="s">
        <v>1795</v>
      </c>
      <c r="C1641" t="s">
        <v>1790</v>
      </c>
      <c r="D1641">
        <v>122</v>
      </c>
      <c r="E1641">
        <v>1779</v>
      </c>
      <c r="F1641">
        <f t="shared" si="25"/>
        <v>5</v>
      </c>
      <c r="G1641" t="str">
        <f>STANDINGS_SB[[#This Row],[League]]&amp;STANDINGS_SB[[#This Row],[Team]]</f>
        <v>$150 Draft Champions Feb 28 1:00 pm Lg.3786Little Kitten Poop</v>
      </c>
    </row>
    <row r="1642" spans="1:7" x14ac:dyDescent="0.25">
      <c r="A1642">
        <v>1178</v>
      </c>
      <c r="B1642" t="s">
        <v>440</v>
      </c>
      <c r="C1642" t="s">
        <v>1790</v>
      </c>
      <c r="D1642">
        <v>121</v>
      </c>
      <c r="E1642">
        <v>1745.5</v>
      </c>
      <c r="F1642">
        <f t="shared" si="25"/>
        <v>6</v>
      </c>
      <c r="G1642" t="str">
        <f>STANDINGS_SB[[#This Row],[League]]&amp;STANDINGS_SB[[#This Row],[Team]]</f>
        <v>$150 Draft Champions Feb 28 1:00 pm Lg.3786zzzzzzzz</v>
      </c>
    </row>
    <row r="1643" spans="1:7" x14ac:dyDescent="0.25">
      <c r="A1643">
        <v>1323</v>
      </c>
      <c r="B1643" t="s">
        <v>1794</v>
      </c>
      <c r="C1643" t="s">
        <v>1790</v>
      </c>
      <c r="D1643">
        <v>117</v>
      </c>
      <c r="E1643">
        <v>1595.5</v>
      </c>
      <c r="F1643">
        <f t="shared" si="25"/>
        <v>7</v>
      </c>
      <c r="G1643" t="str">
        <f>STANDINGS_SB[[#This Row],[League]]&amp;STANDINGS_SB[[#This Row],[Team]]</f>
        <v>$150 Draft Champions Feb 28 1:00 pm Lg.3786Team Farrugia</v>
      </c>
    </row>
    <row r="1644" spans="1:7" x14ac:dyDescent="0.25">
      <c r="A1644">
        <v>1896</v>
      </c>
      <c r="B1644" t="s">
        <v>107</v>
      </c>
      <c r="C1644" t="s">
        <v>1790</v>
      </c>
      <c r="D1644">
        <v>103</v>
      </c>
      <c r="E1644">
        <v>1036.5</v>
      </c>
      <c r="F1644">
        <f t="shared" si="25"/>
        <v>8</v>
      </c>
      <c r="G1644" t="str">
        <f>STANDINGS_SB[[#This Row],[League]]&amp;STANDINGS_SB[[#This Row],[Team]]</f>
        <v>$150 Draft Champions Feb 28 1:00 pm Lg.3786Team Scott</v>
      </c>
    </row>
    <row r="1645" spans="1:7" x14ac:dyDescent="0.25">
      <c r="A1645">
        <v>1968</v>
      </c>
      <c r="B1645" t="s">
        <v>1796</v>
      </c>
      <c r="C1645" t="s">
        <v>1790</v>
      </c>
      <c r="D1645">
        <v>100</v>
      </c>
      <c r="E1645">
        <v>929.5</v>
      </c>
      <c r="F1645">
        <f t="shared" si="25"/>
        <v>9</v>
      </c>
      <c r="G1645" t="str">
        <f>STANDINGS_SB[[#This Row],[League]]&amp;STANDINGS_SB[[#This Row],[Team]]</f>
        <v>$150 Draft Champions Feb 28 1:00 pm Lg.3786Funnies 3</v>
      </c>
    </row>
    <row r="1646" spans="1:7" x14ac:dyDescent="0.25">
      <c r="A1646">
        <v>1973</v>
      </c>
      <c r="B1646" t="s">
        <v>1797</v>
      </c>
      <c r="C1646" t="s">
        <v>1790</v>
      </c>
      <c r="D1646">
        <v>100</v>
      </c>
      <c r="E1646">
        <v>929.5</v>
      </c>
      <c r="F1646">
        <f t="shared" si="25"/>
        <v>10</v>
      </c>
      <c r="G1646" t="str">
        <f>STANDINGS_SB[[#This Row],[League]]&amp;STANDINGS_SB[[#This Row],[Team]]</f>
        <v>$150 Draft Champions Feb 28 1:00 pm Lg.3786Lucy where Choo Goins?</v>
      </c>
    </row>
    <row r="1647" spans="1:7" x14ac:dyDescent="0.25">
      <c r="A1647">
        <v>2032</v>
      </c>
      <c r="B1647" t="s">
        <v>309</v>
      </c>
      <c r="C1647" t="s">
        <v>1790</v>
      </c>
      <c r="D1647">
        <v>99</v>
      </c>
      <c r="E1647">
        <v>889.5</v>
      </c>
      <c r="F1647">
        <f t="shared" si="25"/>
        <v>11</v>
      </c>
      <c r="G1647" t="str">
        <f>STANDINGS_SB[[#This Row],[League]]&amp;STANDINGS_SB[[#This Row],[Team]]</f>
        <v>$150 Draft Champions Feb 28 1:00 pm Lg.3786Team Nussbaum</v>
      </c>
    </row>
    <row r="1648" spans="1:7" x14ac:dyDescent="0.25">
      <c r="A1648">
        <v>2186</v>
      </c>
      <c r="B1648" t="s">
        <v>101</v>
      </c>
      <c r="C1648" t="s">
        <v>1790</v>
      </c>
      <c r="D1648">
        <v>94</v>
      </c>
      <c r="E1648">
        <v>713</v>
      </c>
      <c r="F1648">
        <f t="shared" si="25"/>
        <v>12</v>
      </c>
      <c r="G1648" t="str">
        <f>STANDINGS_SB[[#This Row],[League]]&amp;STANDINGS_SB[[#This Row],[Team]]</f>
        <v>$150 Draft Champions Feb 28 1:00 pm Lg.3786Cardinal Crunch 3</v>
      </c>
    </row>
    <row r="1649" spans="1:7" x14ac:dyDescent="0.25">
      <c r="A1649">
        <v>2370</v>
      </c>
      <c r="B1649" t="s">
        <v>1792</v>
      </c>
      <c r="C1649" t="s">
        <v>1790</v>
      </c>
      <c r="D1649">
        <v>88</v>
      </c>
      <c r="E1649">
        <v>532</v>
      </c>
      <c r="F1649">
        <f t="shared" si="25"/>
        <v>13</v>
      </c>
      <c r="G1649" t="str">
        <f>STANDINGS_SB[[#This Row],[League]]&amp;STANDINGS_SB[[#This Row],[Team]]</f>
        <v>$150 Draft Champions Feb 28 1:00 pm Lg.3786Fightin Tordis</v>
      </c>
    </row>
    <row r="1650" spans="1:7" x14ac:dyDescent="0.25">
      <c r="A1650">
        <v>2477</v>
      </c>
      <c r="B1650" t="s">
        <v>1800</v>
      </c>
      <c r="C1650" t="s">
        <v>1790</v>
      </c>
      <c r="D1650">
        <v>84</v>
      </c>
      <c r="E1650">
        <v>429.5</v>
      </c>
      <c r="F1650">
        <f t="shared" si="25"/>
        <v>14</v>
      </c>
      <c r="G1650" t="str">
        <f>STANDINGS_SB[[#This Row],[League]]&amp;STANDINGS_SB[[#This Row],[Team]]</f>
        <v>$150 Draft Champions Feb 28 1:00 pm Lg.3786High Voltage III</v>
      </c>
    </row>
    <row r="1651" spans="1:7" x14ac:dyDescent="0.25">
      <c r="A1651">
        <v>2884</v>
      </c>
      <c r="B1651" t="s">
        <v>1799</v>
      </c>
      <c r="C1651" t="s">
        <v>1790</v>
      </c>
      <c r="D1651">
        <v>54</v>
      </c>
      <c r="E1651">
        <v>26</v>
      </c>
      <c r="F1651">
        <f t="shared" si="25"/>
        <v>15</v>
      </c>
      <c r="G1651" t="str">
        <f>STANDINGS_SB[[#This Row],[League]]&amp;STANDINGS_SB[[#This Row],[Team]]</f>
        <v>$150 Draft Champions Feb 28 1:00 pm Lg.3786Comfortably Dumb 1</v>
      </c>
    </row>
    <row r="1652" spans="1:7" x14ac:dyDescent="0.25">
      <c r="A1652">
        <v>16</v>
      </c>
      <c r="B1652" t="s">
        <v>1803</v>
      </c>
      <c r="C1652" t="s">
        <v>1801</v>
      </c>
      <c r="D1652">
        <v>207</v>
      </c>
      <c r="E1652">
        <v>2895</v>
      </c>
      <c r="F1652">
        <f t="shared" si="25"/>
        <v>1</v>
      </c>
      <c r="G1652" t="str">
        <f>STANDINGS_SB[[#This Row],[League]]&amp;STANDINGS_SB[[#This Row],[Team]]</f>
        <v>$150 Draft Champions Feb 29 1:00 pm Lg.3793Nuisance1</v>
      </c>
    </row>
    <row r="1653" spans="1:7" x14ac:dyDescent="0.25">
      <c r="A1653">
        <v>87</v>
      </c>
      <c r="B1653" t="s">
        <v>206</v>
      </c>
      <c r="C1653" t="s">
        <v>1801</v>
      </c>
      <c r="D1653">
        <v>180</v>
      </c>
      <c r="E1653">
        <v>2825</v>
      </c>
      <c r="F1653">
        <f t="shared" si="25"/>
        <v>2</v>
      </c>
      <c r="G1653" t="str">
        <f>STANDINGS_SB[[#This Row],[League]]&amp;STANDINGS_SB[[#This Row],[Team]]</f>
        <v>$150 Draft Champions Feb 29 1:00 pm Lg.3793Team Eroh</v>
      </c>
    </row>
    <row r="1654" spans="1:7" x14ac:dyDescent="0.25">
      <c r="A1654">
        <v>95</v>
      </c>
      <c r="B1654" t="s">
        <v>1813</v>
      </c>
      <c r="C1654" t="s">
        <v>1801</v>
      </c>
      <c r="D1654">
        <v>178</v>
      </c>
      <c r="E1654">
        <v>2812.5</v>
      </c>
      <c r="F1654">
        <f t="shared" si="25"/>
        <v>3</v>
      </c>
      <c r="G1654" t="str">
        <f>STANDINGS_SB[[#This Row],[League]]&amp;STANDINGS_SB[[#This Row],[Team]]</f>
        <v>$150 Draft Champions Feb 29 1:00 pm Lg.3793Emperors</v>
      </c>
    </row>
    <row r="1655" spans="1:7" x14ac:dyDescent="0.25">
      <c r="A1655">
        <v>620</v>
      </c>
      <c r="B1655" t="s">
        <v>1805</v>
      </c>
      <c r="C1655" t="s">
        <v>1801</v>
      </c>
      <c r="D1655">
        <v>139</v>
      </c>
      <c r="E1655">
        <v>2288</v>
      </c>
      <c r="F1655">
        <f t="shared" si="25"/>
        <v>4</v>
      </c>
      <c r="G1655" t="str">
        <f>STANDINGS_SB[[#This Row],[League]]&amp;STANDINGS_SB[[#This Row],[Team]]</f>
        <v>$150 Draft Champions Feb 29 1:00 pm Lg.3793Orange and blue</v>
      </c>
    </row>
    <row r="1656" spans="1:7" x14ac:dyDescent="0.25">
      <c r="A1656">
        <v>781</v>
      </c>
      <c r="B1656" t="s">
        <v>1804</v>
      </c>
      <c r="C1656" t="s">
        <v>1801</v>
      </c>
      <c r="D1656">
        <v>133</v>
      </c>
      <c r="E1656">
        <v>2131.5</v>
      </c>
      <c r="F1656">
        <f t="shared" si="25"/>
        <v>5</v>
      </c>
      <c r="G1656" t="str">
        <f>STANDINGS_SB[[#This Row],[League]]&amp;STANDINGS_SB[[#This Row],[Team]]</f>
        <v>$150 Draft Champions Feb 29 1:00 pm Lg.3793Remember the Tytans</v>
      </c>
    </row>
    <row r="1657" spans="1:7" x14ac:dyDescent="0.25">
      <c r="A1657">
        <v>1695</v>
      </c>
      <c r="B1657" t="s">
        <v>1809</v>
      </c>
      <c r="C1657" t="s">
        <v>1801</v>
      </c>
      <c r="D1657">
        <v>108</v>
      </c>
      <c r="E1657">
        <v>1223</v>
      </c>
      <c r="F1657">
        <f t="shared" si="25"/>
        <v>6</v>
      </c>
      <c r="G1657" t="str">
        <f>STANDINGS_SB[[#This Row],[League]]&amp;STANDINGS_SB[[#This Row],[Team]]</f>
        <v>$150 Draft Champions Feb 29 1:00 pm Lg.3793Team Lentz</v>
      </c>
    </row>
    <row r="1658" spans="1:7" x14ac:dyDescent="0.25">
      <c r="A1658">
        <v>1795</v>
      </c>
      <c r="B1658" t="s">
        <v>1802</v>
      </c>
      <c r="C1658" t="s">
        <v>1801</v>
      </c>
      <c r="D1658">
        <v>105</v>
      </c>
      <c r="E1658">
        <v>1118.5</v>
      </c>
      <c r="F1658">
        <f t="shared" si="25"/>
        <v>7</v>
      </c>
      <c r="G1658" t="str">
        <f>STANDINGS_SB[[#This Row],[League]]&amp;STANDINGS_SB[[#This Row],[Team]]</f>
        <v>$150 Draft Champions Feb 29 1:00 pm Lg.3793Lichtgeschwindigkeit!</v>
      </c>
    </row>
    <row r="1659" spans="1:7" x14ac:dyDescent="0.25">
      <c r="A1659">
        <v>2094</v>
      </c>
      <c r="B1659" t="s">
        <v>1806</v>
      </c>
      <c r="C1659" t="s">
        <v>1801</v>
      </c>
      <c r="D1659">
        <v>97</v>
      </c>
      <c r="E1659">
        <v>820</v>
      </c>
      <c r="F1659">
        <f t="shared" si="25"/>
        <v>8</v>
      </c>
      <c r="G1659" t="str">
        <f>STANDINGS_SB[[#This Row],[League]]&amp;STANDINGS_SB[[#This Row],[Team]]</f>
        <v>$150 Draft Champions Feb 29 1:00 pm Lg.3793Road Warrior NFBC</v>
      </c>
    </row>
    <row r="1660" spans="1:7" x14ac:dyDescent="0.25">
      <c r="A1660">
        <v>2296</v>
      </c>
      <c r="B1660" t="s">
        <v>1808</v>
      </c>
      <c r="C1660" t="s">
        <v>1801</v>
      </c>
      <c r="D1660">
        <v>91</v>
      </c>
      <c r="E1660">
        <v>622.5</v>
      </c>
      <c r="F1660">
        <f t="shared" si="25"/>
        <v>9</v>
      </c>
      <c r="G1660" t="str">
        <f>STANDINGS_SB[[#This Row],[League]]&amp;STANDINGS_SB[[#This Row],[Team]]</f>
        <v>$150 Draft Champions Feb 29 1:00 pm Lg.3793Team Pruchnik</v>
      </c>
    </row>
    <row r="1661" spans="1:7" x14ac:dyDescent="0.25">
      <c r="A1661">
        <v>2298</v>
      </c>
      <c r="B1661" t="s">
        <v>1810</v>
      </c>
      <c r="C1661" t="s">
        <v>1801</v>
      </c>
      <c r="D1661">
        <v>91</v>
      </c>
      <c r="E1661">
        <v>622.5</v>
      </c>
      <c r="F1661">
        <f t="shared" si="25"/>
        <v>10</v>
      </c>
      <c r="G1661" t="str">
        <f>STANDINGS_SB[[#This Row],[League]]&amp;STANDINGS_SB[[#This Row],[Team]]</f>
        <v>$150 Draft Champions Feb 29 1:00 pm Lg.3793Team Shan</v>
      </c>
    </row>
    <row r="1662" spans="1:7" x14ac:dyDescent="0.25">
      <c r="A1662">
        <v>2373</v>
      </c>
      <c r="B1662" t="s">
        <v>1811</v>
      </c>
      <c r="C1662" t="s">
        <v>1801</v>
      </c>
      <c r="D1662">
        <v>88</v>
      </c>
      <c r="E1662">
        <v>532</v>
      </c>
      <c r="F1662">
        <f t="shared" si="25"/>
        <v>11</v>
      </c>
      <c r="G1662" t="str">
        <f>STANDINGS_SB[[#This Row],[League]]&amp;STANDINGS_SB[[#This Row],[Team]]</f>
        <v>$150 Draft Champions Feb 29 1:00 pm Lg.3793MBC Champs</v>
      </c>
    </row>
    <row r="1663" spans="1:7" x14ac:dyDescent="0.25">
      <c r="A1663">
        <v>2606</v>
      </c>
      <c r="B1663" t="s">
        <v>105</v>
      </c>
      <c r="C1663" t="s">
        <v>1801</v>
      </c>
      <c r="D1663">
        <v>78</v>
      </c>
      <c r="E1663">
        <v>302.5</v>
      </c>
      <c r="F1663">
        <f t="shared" si="25"/>
        <v>12</v>
      </c>
      <c r="G1663" t="str">
        <f>STANDINGS_SB[[#This Row],[League]]&amp;STANDINGS_SB[[#This Row],[Team]]</f>
        <v>$150 Draft Champions Feb 29 1:00 pm Lg.3793Inglorious Batsters</v>
      </c>
    </row>
    <row r="1664" spans="1:7" x14ac:dyDescent="0.25">
      <c r="A1664">
        <v>2730</v>
      </c>
      <c r="B1664" t="s">
        <v>1807</v>
      </c>
      <c r="C1664" t="s">
        <v>1801</v>
      </c>
      <c r="D1664">
        <v>71</v>
      </c>
      <c r="E1664">
        <v>177.5</v>
      </c>
      <c r="F1664">
        <f t="shared" si="25"/>
        <v>13</v>
      </c>
      <c r="G1664" t="str">
        <f>STANDINGS_SB[[#This Row],[League]]&amp;STANDINGS_SB[[#This Row],[Team]]</f>
        <v>$150 Draft Champions Feb 29 1:00 pm Lg.3793Mr Mayhem</v>
      </c>
    </row>
    <row r="1665" spans="1:7" x14ac:dyDescent="0.25">
      <c r="A1665">
        <v>2830</v>
      </c>
      <c r="B1665" t="s">
        <v>1812</v>
      </c>
      <c r="C1665" t="s">
        <v>1801</v>
      </c>
      <c r="D1665">
        <v>63</v>
      </c>
      <c r="E1665">
        <v>85.5</v>
      </c>
      <c r="F1665">
        <f t="shared" si="25"/>
        <v>14</v>
      </c>
      <c r="G1665" t="str">
        <f>STANDINGS_SB[[#This Row],[League]]&amp;STANDINGS_SB[[#This Row],[Team]]</f>
        <v>$150 Draft Champions Feb 29 1:00 pm Lg.3793Tobacco Road</v>
      </c>
    </row>
    <row r="1666" spans="1:7" x14ac:dyDescent="0.25">
      <c r="A1666">
        <v>2849</v>
      </c>
      <c r="B1666" t="s">
        <v>5</v>
      </c>
      <c r="C1666" t="s">
        <v>1801</v>
      </c>
      <c r="D1666">
        <v>61</v>
      </c>
      <c r="E1666">
        <v>60</v>
      </c>
      <c r="F1666">
        <f t="shared" si="25"/>
        <v>15</v>
      </c>
      <c r="G1666" t="str">
        <f>STANDINGS_SB[[#This Row],[League]]&amp;STANDINGS_SB[[#This Row],[Team]]</f>
        <v>$150 Draft Champions Feb 29 1:00 pm Lg.3793CORINTHIAN</v>
      </c>
    </row>
    <row r="1667" spans="1:7" x14ac:dyDescent="0.25">
      <c r="A1667">
        <v>321</v>
      </c>
      <c r="B1667" t="s">
        <v>1318</v>
      </c>
      <c r="C1667" t="s">
        <v>1814</v>
      </c>
      <c r="D1667">
        <v>156</v>
      </c>
      <c r="E1667">
        <v>2592</v>
      </c>
      <c r="F1667">
        <f t="shared" ref="F1667:F1730" si="26">IF(C1667=C1666,F1666+1,1)</f>
        <v>1</v>
      </c>
      <c r="G1667" t="str">
        <f>STANDINGS_SB[[#This Row],[League]]&amp;STANDINGS_SB[[#This Row],[Team]]</f>
        <v>$150 Draft Champions Feb 29 1:00 pm Lg.3794Team MCHUGH</v>
      </c>
    </row>
    <row r="1668" spans="1:7" x14ac:dyDescent="0.25">
      <c r="A1668">
        <v>391</v>
      </c>
      <c r="B1668" t="s">
        <v>1815</v>
      </c>
      <c r="C1668" t="s">
        <v>1814</v>
      </c>
      <c r="D1668">
        <v>151</v>
      </c>
      <c r="E1668">
        <v>2521</v>
      </c>
      <c r="F1668">
        <f t="shared" si="26"/>
        <v>2</v>
      </c>
      <c r="G1668" t="str">
        <f>STANDINGS_SB[[#This Row],[League]]&amp;STANDINGS_SB[[#This Row],[Team]]</f>
        <v>$150 Draft Champions Feb 29 1:00 pm Lg.3794One in a Million</v>
      </c>
    </row>
    <row r="1669" spans="1:7" x14ac:dyDescent="0.25">
      <c r="A1669">
        <v>449</v>
      </c>
      <c r="B1669" t="s">
        <v>1817</v>
      </c>
      <c r="C1669" t="s">
        <v>1814</v>
      </c>
      <c r="D1669">
        <v>148</v>
      </c>
      <c r="E1669">
        <v>2454.5</v>
      </c>
      <c r="F1669">
        <f t="shared" si="26"/>
        <v>3</v>
      </c>
      <c r="G1669" t="str">
        <f>STANDINGS_SB[[#This Row],[League]]&amp;STANDINGS_SB[[#This Row],[Team]]</f>
        <v>$150 Draft Champions Feb 29 1:00 pm Lg.3794Kulaski's Avengers</v>
      </c>
    </row>
    <row r="1670" spans="1:7" x14ac:dyDescent="0.25">
      <c r="A1670">
        <v>484</v>
      </c>
      <c r="B1670" t="s">
        <v>1820</v>
      </c>
      <c r="C1670" t="s">
        <v>1814</v>
      </c>
      <c r="D1670">
        <v>147</v>
      </c>
      <c r="E1670">
        <v>2433</v>
      </c>
      <c r="F1670">
        <f t="shared" si="26"/>
        <v>4</v>
      </c>
      <c r="G1670" t="str">
        <f>STANDINGS_SB[[#This Row],[League]]&amp;STANDINGS_SB[[#This Row],[Team]]</f>
        <v>$150 Draft Champions Feb 29 1:00 pm Lg.3794The Elephant Man</v>
      </c>
    </row>
    <row r="1671" spans="1:7" x14ac:dyDescent="0.25">
      <c r="A1671">
        <v>552</v>
      </c>
      <c r="B1671" t="s">
        <v>1818</v>
      </c>
      <c r="C1671" t="s">
        <v>1814</v>
      </c>
      <c r="D1671">
        <v>143</v>
      </c>
      <c r="E1671">
        <v>2362.5</v>
      </c>
      <c r="F1671">
        <f t="shared" si="26"/>
        <v>5</v>
      </c>
      <c r="G1671" t="str">
        <f>STANDINGS_SB[[#This Row],[League]]&amp;STANDINGS_SB[[#This Row],[Team]]</f>
        <v>$150 Draft Champions Feb 29 1:00 pm Lg.3794Strikeouts 2</v>
      </c>
    </row>
    <row r="1672" spans="1:7" x14ac:dyDescent="0.25">
      <c r="A1672">
        <v>1043</v>
      </c>
      <c r="B1672" t="s">
        <v>1816</v>
      </c>
      <c r="C1672" t="s">
        <v>1814</v>
      </c>
      <c r="D1672">
        <v>125</v>
      </c>
      <c r="E1672">
        <v>1883</v>
      </c>
      <c r="F1672">
        <f t="shared" si="26"/>
        <v>6</v>
      </c>
      <c r="G1672" t="str">
        <f>STANDINGS_SB[[#This Row],[League]]&amp;STANDINGS_SB[[#This Row],[Team]]</f>
        <v>$150 Draft Champions Feb 29 1:00 pm Lg.3794extra one</v>
      </c>
    </row>
    <row r="1673" spans="1:7" x14ac:dyDescent="0.25">
      <c r="A1673">
        <v>1279</v>
      </c>
      <c r="B1673" t="s">
        <v>1823</v>
      </c>
      <c r="C1673" t="s">
        <v>1814</v>
      </c>
      <c r="D1673">
        <v>118</v>
      </c>
      <c r="E1673">
        <v>1635.5</v>
      </c>
      <c r="F1673">
        <f t="shared" si="26"/>
        <v>7</v>
      </c>
      <c r="G1673" t="str">
        <f>STANDINGS_SB[[#This Row],[League]]&amp;STANDINGS_SB[[#This Row],[Team]]</f>
        <v>$150 Draft Champions Feb 29 1:00 pm Lg.3794Sam's Club 3</v>
      </c>
    </row>
    <row r="1674" spans="1:7" x14ac:dyDescent="0.25">
      <c r="A1674">
        <v>1301</v>
      </c>
      <c r="B1674" t="s">
        <v>342</v>
      </c>
      <c r="C1674" t="s">
        <v>1814</v>
      </c>
      <c r="D1674">
        <v>117</v>
      </c>
      <c r="E1674">
        <v>1595.5</v>
      </c>
      <c r="F1674">
        <f t="shared" si="26"/>
        <v>8</v>
      </c>
      <c r="G1674" t="str">
        <f>STANDINGS_SB[[#This Row],[League]]&amp;STANDINGS_SB[[#This Row],[Team]]</f>
        <v>$150 Draft Champions Feb 29 1:00 pm Lg.3794Big League Choo</v>
      </c>
    </row>
    <row r="1675" spans="1:7" x14ac:dyDescent="0.25">
      <c r="A1675">
        <v>1554</v>
      </c>
      <c r="B1675" t="s">
        <v>1819</v>
      </c>
      <c r="C1675" t="s">
        <v>1814</v>
      </c>
      <c r="D1675">
        <v>111</v>
      </c>
      <c r="E1675">
        <v>1343.5</v>
      </c>
      <c r="F1675">
        <f t="shared" si="26"/>
        <v>9</v>
      </c>
      <c r="G1675" t="str">
        <f>STANDINGS_SB[[#This Row],[League]]&amp;STANDINGS_SB[[#This Row],[Team]]</f>
        <v>$150 Draft Champions Feb 29 1:00 pm Lg.3794Hakuna Machado</v>
      </c>
    </row>
    <row r="1676" spans="1:7" x14ac:dyDescent="0.25">
      <c r="A1676">
        <v>1560</v>
      </c>
      <c r="B1676" t="s">
        <v>1821</v>
      </c>
      <c r="C1676" t="s">
        <v>1814</v>
      </c>
      <c r="D1676">
        <v>111</v>
      </c>
      <c r="E1676">
        <v>1343.5</v>
      </c>
      <c r="F1676">
        <f t="shared" si="26"/>
        <v>10</v>
      </c>
      <c r="G1676" t="str">
        <f>STANDINGS_SB[[#This Row],[League]]&amp;STANDINGS_SB[[#This Row],[Team]]</f>
        <v>$150 Draft Champions Feb 29 1:00 pm Lg.3794MILWAUKEE DC3</v>
      </c>
    </row>
    <row r="1677" spans="1:7" x14ac:dyDescent="0.25">
      <c r="A1677">
        <v>2234</v>
      </c>
      <c r="B1677" t="s">
        <v>1822</v>
      </c>
      <c r="C1677" t="s">
        <v>1814</v>
      </c>
      <c r="D1677">
        <v>93</v>
      </c>
      <c r="E1677">
        <v>682.5</v>
      </c>
      <c r="F1677">
        <f t="shared" si="26"/>
        <v>11</v>
      </c>
      <c r="G1677" t="str">
        <f>STANDINGS_SB[[#This Row],[League]]&amp;STANDINGS_SB[[#This Row],[Team]]</f>
        <v>$150 Draft Champions Feb 29 1:00 pm Lg.3794Team Bell</v>
      </c>
    </row>
    <row r="1678" spans="1:7" x14ac:dyDescent="0.25">
      <c r="A1678">
        <v>2380</v>
      </c>
      <c r="B1678" t="s">
        <v>128</v>
      </c>
      <c r="C1678" t="s">
        <v>1814</v>
      </c>
      <c r="D1678">
        <v>88</v>
      </c>
      <c r="E1678">
        <v>532</v>
      </c>
      <c r="F1678">
        <f t="shared" si="26"/>
        <v>12</v>
      </c>
      <c r="G1678" t="str">
        <f>STANDINGS_SB[[#This Row],[League]]&amp;STANDINGS_SB[[#This Row],[Team]]</f>
        <v>$150 Draft Champions Feb 29 1:00 pm Lg.3794Team Boelkens</v>
      </c>
    </row>
    <row r="1679" spans="1:7" x14ac:dyDescent="0.25">
      <c r="A1679">
        <v>2400</v>
      </c>
      <c r="B1679" t="s">
        <v>1825</v>
      </c>
      <c r="C1679" t="s">
        <v>1814</v>
      </c>
      <c r="D1679">
        <v>87</v>
      </c>
      <c r="E1679">
        <v>508.5</v>
      </c>
      <c r="F1679">
        <f t="shared" si="26"/>
        <v>13</v>
      </c>
      <c r="G1679" t="str">
        <f>STANDINGS_SB[[#This Row],[League]]&amp;STANDINGS_SB[[#This Row],[Team]]</f>
        <v>$150 Draft Champions Feb 29 1:00 pm Lg.3794Neptune</v>
      </c>
    </row>
    <row r="1680" spans="1:7" x14ac:dyDescent="0.25">
      <c r="A1680">
        <v>2716</v>
      </c>
      <c r="B1680" t="s">
        <v>1824</v>
      </c>
      <c r="C1680" t="s">
        <v>1814</v>
      </c>
      <c r="D1680">
        <v>72</v>
      </c>
      <c r="E1680">
        <v>194.5</v>
      </c>
      <c r="F1680">
        <f t="shared" si="26"/>
        <v>14</v>
      </c>
      <c r="G1680" t="str">
        <f>STANDINGS_SB[[#This Row],[League]]&amp;STANDINGS_SB[[#This Row],[Team]]</f>
        <v>$150 Draft Champions Feb 29 1:00 pm Lg.3794Kings of Swing</v>
      </c>
    </row>
    <row r="1681" spans="1:7" x14ac:dyDescent="0.25">
      <c r="A1681">
        <v>2823</v>
      </c>
      <c r="B1681" t="s">
        <v>287</v>
      </c>
      <c r="C1681" t="s">
        <v>1814</v>
      </c>
      <c r="D1681">
        <v>63</v>
      </c>
      <c r="E1681">
        <v>85.5</v>
      </c>
      <c r="F1681">
        <f t="shared" si="26"/>
        <v>15</v>
      </c>
      <c r="G1681" t="str">
        <f>STANDINGS_SB[[#This Row],[League]]&amp;STANDINGS_SB[[#This Row],[Team]]</f>
        <v>$150 Draft Champions Feb 29 1:00 pm Lg.3794ICE BOX</v>
      </c>
    </row>
    <row r="1682" spans="1:7" x14ac:dyDescent="0.25">
      <c r="A1682">
        <v>143</v>
      </c>
      <c r="B1682" t="s">
        <v>1837</v>
      </c>
      <c r="C1682" t="s">
        <v>1827</v>
      </c>
      <c r="D1682">
        <v>171</v>
      </c>
      <c r="E1682">
        <v>2768</v>
      </c>
      <c r="F1682">
        <f t="shared" si="26"/>
        <v>1</v>
      </c>
      <c r="G1682" t="str">
        <f>STANDINGS_SB[[#This Row],[League]]&amp;STANDINGS_SB[[#This Row],[Team]]</f>
        <v>$150 Draft Champions Feb 29 1:00 pm Lg.3800Revenge of Wally Backman</v>
      </c>
    </row>
    <row r="1683" spans="1:7" x14ac:dyDescent="0.25">
      <c r="A1683">
        <v>264</v>
      </c>
      <c r="B1683" t="s">
        <v>1828</v>
      </c>
      <c r="C1683" t="s">
        <v>1827</v>
      </c>
      <c r="D1683">
        <v>160</v>
      </c>
      <c r="E1683">
        <v>2655.5</v>
      </c>
      <c r="F1683">
        <f t="shared" si="26"/>
        <v>2</v>
      </c>
      <c r="G1683" t="str">
        <f>STANDINGS_SB[[#This Row],[League]]&amp;STANDINGS_SB[[#This Row],[Team]]</f>
        <v>$150 Draft Champions Feb 29 1:00 pm Lg.3800kirksmax</v>
      </c>
    </row>
    <row r="1684" spans="1:7" x14ac:dyDescent="0.25">
      <c r="A1684">
        <v>323</v>
      </c>
      <c r="B1684" t="s">
        <v>87</v>
      </c>
      <c r="C1684" t="s">
        <v>1827</v>
      </c>
      <c r="D1684">
        <v>156</v>
      </c>
      <c r="E1684">
        <v>2592</v>
      </c>
      <c r="F1684">
        <f t="shared" si="26"/>
        <v>3</v>
      </c>
      <c r="G1684" t="str">
        <f>STANDINGS_SB[[#This Row],[League]]&amp;STANDINGS_SB[[#This Row],[Team]]</f>
        <v>$150 Draft Champions Feb 29 1:00 pm Lg.3800The Northsiders</v>
      </c>
    </row>
    <row r="1685" spans="1:7" x14ac:dyDescent="0.25">
      <c r="A1685">
        <v>443</v>
      </c>
      <c r="B1685" t="s">
        <v>1831</v>
      </c>
      <c r="C1685" t="s">
        <v>1827</v>
      </c>
      <c r="D1685">
        <v>149</v>
      </c>
      <c r="E1685">
        <v>2479</v>
      </c>
      <c r="F1685">
        <f t="shared" si="26"/>
        <v>4</v>
      </c>
      <c r="G1685" t="str">
        <f>STANDINGS_SB[[#This Row],[League]]&amp;STANDINGS_SB[[#This Row],[Team]]</f>
        <v>$150 Draft Champions Feb 29 1:00 pm Lg.3800West Side Child</v>
      </c>
    </row>
    <row r="1686" spans="1:7" x14ac:dyDescent="0.25">
      <c r="A1686">
        <v>455</v>
      </c>
      <c r="B1686" t="s">
        <v>1833</v>
      </c>
      <c r="C1686" t="s">
        <v>1827</v>
      </c>
      <c r="D1686">
        <v>148</v>
      </c>
      <c r="E1686">
        <v>2454.5</v>
      </c>
      <c r="F1686">
        <f t="shared" si="26"/>
        <v>5</v>
      </c>
      <c r="G1686" t="str">
        <f>STANDINGS_SB[[#This Row],[League]]&amp;STANDINGS_SB[[#This Row],[Team]]</f>
        <v>$150 Draft Champions Feb 29 1:00 pm Lg.3800Piss and Vinegar</v>
      </c>
    </row>
    <row r="1687" spans="1:7" x14ac:dyDescent="0.25">
      <c r="A1687">
        <v>664</v>
      </c>
      <c r="B1687" t="s">
        <v>1836</v>
      </c>
      <c r="C1687" t="s">
        <v>1827</v>
      </c>
      <c r="D1687">
        <v>137</v>
      </c>
      <c r="E1687">
        <v>2243.5</v>
      </c>
      <c r="F1687">
        <f t="shared" si="26"/>
        <v>6</v>
      </c>
      <c r="G1687" t="str">
        <f>STANDINGS_SB[[#This Row],[League]]&amp;STANDINGS_SB[[#This Row],[Team]]</f>
        <v>$150 Draft Champions Feb 29 1:00 pm Lg.3800Fishsqueezer</v>
      </c>
    </row>
    <row r="1688" spans="1:7" x14ac:dyDescent="0.25">
      <c r="A1688">
        <v>744</v>
      </c>
      <c r="B1688" t="s">
        <v>1835</v>
      </c>
      <c r="C1688" t="s">
        <v>1827</v>
      </c>
      <c r="D1688">
        <v>134</v>
      </c>
      <c r="E1688">
        <v>2167</v>
      </c>
      <c r="F1688">
        <f t="shared" si="26"/>
        <v>7</v>
      </c>
      <c r="G1688" t="str">
        <f>STANDINGS_SB[[#This Row],[League]]&amp;STANDINGS_SB[[#This Row],[Team]]</f>
        <v>$150 Draft Champions Feb 29 1:00 pm Lg.3800Las Vegas Ratpack 4</v>
      </c>
    </row>
    <row r="1689" spans="1:7" x14ac:dyDescent="0.25">
      <c r="A1689">
        <v>956</v>
      </c>
      <c r="B1689" t="s">
        <v>1834</v>
      </c>
      <c r="C1689" t="s">
        <v>1827</v>
      </c>
      <c r="D1689">
        <v>127</v>
      </c>
      <c r="E1689">
        <v>1957.5</v>
      </c>
      <c r="F1689">
        <f t="shared" si="26"/>
        <v>8</v>
      </c>
      <c r="G1689" t="str">
        <f>STANDINGS_SB[[#This Row],[League]]&amp;STANDINGS_SB[[#This Row],[Team]]</f>
        <v>$150 Draft Champions Feb 29 1:00 pm Lg.3800NDfan2</v>
      </c>
    </row>
    <row r="1690" spans="1:7" x14ac:dyDescent="0.25">
      <c r="A1690">
        <v>2194</v>
      </c>
      <c r="B1690" t="s">
        <v>1829</v>
      </c>
      <c r="C1690" t="s">
        <v>1827</v>
      </c>
      <c r="D1690">
        <v>94</v>
      </c>
      <c r="E1690">
        <v>713</v>
      </c>
      <c r="F1690">
        <f t="shared" si="26"/>
        <v>9</v>
      </c>
      <c r="G1690" t="str">
        <f>STANDINGS_SB[[#This Row],[League]]&amp;STANDINGS_SB[[#This Row],[Team]]</f>
        <v>$150 Draft Champions Feb 29 1:00 pm Lg.3800JoDy CoNcREteR</v>
      </c>
    </row>
    <row r="1691" spans="1:7" x14ac:dyDescent="0.25">
      <c r="A1691">
        <v>2331</v>
      </c>
      <c r="B1691" t="s">
        <v>1826</v>
      </c>
      <c r="C1691" t="s">
        <v>1827</v>
      </c>
      <c r="D1691">
        <v>90</v>
      </c>
      <c r="E1691">
        <v>588.5</v>
      </c>
      <c r="F1691">
        <f t="shared" si="26"/>
        <v>10</v>
      </c>
      <c r="G1691" t="str">
        <f>STANDINGS_SB[[#This Row],[League]]&amp;STANDINGS_SB[[#This Row],[Team]]</f>
        <v>$150 Draft Champions Feb 29 1:00 pm Lg.3800Team Hodges</v>
      </c>
    </row>
    <row r="1692" spans="1:7" x14ac:dyDescent="0.25">
      <c r="A1692">
        <v>2392</v>
      </c>
      <c r="B1692" t="s">
        <v>390</v>
      </c>
      <c r="C1692" t="s">
        <v>1827</v>
      </c>
      <c r="D1692">
        <v>87</v>
      </c>
      <c r="E1692">
        <v>508.5</v>
      </c>
      <c r="F1692">
        <f t="shared" si="26"/>
        <v>11</v>
      </c>
      <c r="G1692" t="str">
        <f>STANDINGS_SB[[#This Row],[League]]&amp;STANDINGS_SB[[#This Row],[Team]]</f>
        <v>$150 Draft Champions Feb 29 1:00 pm Lg.3800Big Air</v>
      </c>
    </row>
    <row r="1693" spans="1:7" x14ac:dyDescent="0.25">
      <c r="A1693">
        <v>2456</v>
      </c>
      <c r="B1693" t="s">
        <v>1830</v>
      </c>
      <c r="C1693" t="s">
        <v>1827</v>
      </c>
      <c r="D1693">
        <v>85</v>
      </c>
      <c r="E1693">
        <v>456.5</v>
      </c>
      <c r="F1693">
        <f t="shared" si="26"/>
        <v>12</v>
      </c>
      <c r="G1693" t="str">
        <f>STANDINGS_SB[[#This Row],[League]]&amp;STANDINGS_SB[[#This Row],[Team]]</f>
        <v>$150 Draft Champions Feb 29 1:00 pm Lg.3800Team Floyd II</v>
      </c>
    </row>
    <row r="1694" spans="1:7" x14ac:dyDescent="0.25">
      <c r="A1694">
        <v>2475</v>
      </c>
      <c r="B1694" t="s">
        <v>156</v>
      </c>
      <c r="C1694" t="s">
        <v>1827</v>
      </c>
      <c r="D1694">
        <v>84</v>
      </c>
      <c r="E1694">
        <v>429.5</v>
      </c>
      <c r="F1694">
        <f t="shared" si="26"/>
        <v>13</v>
      </c>
      <c r="G1694" t="str">
        <f>STANDINGS_SB[[#This Row],[League]]&amp;STANDINGS_SB[[#This Row],[Team]]</f>
        <v>$150 Draft Champions Feb 29 1:00 pm Lg.3800Cubs Win</v>
      </c>
    </row>
    <row r="1695" spans="1:7" x14ac:dyDescent="0.25">
      <c r="A1695">
        <v>2623</v>
      </c>
      <c r="B1695" t="s">
        <v>1832</v>
      </c>
      <c r="C1695" t="s">
        <v>1827</v>
      </c>
      <c r="D1695">
        <v>77</v>
      </c>
      <c r="E1695">
        <v>285.5</v>
      </c>
      <c r="F1695">
        <f t="shared" si="26"/>
        <v>14</v>
      </c>
      <c r="G1695" t="str">
        <f>STANDINGS_SB[[#This Row],[League]]&amp;STANDINGS_SB[[#This Row],[Team]]</f>
        <v>$150 Draft Champions Feb 29 1:00 pm Lg.3800Magic Carpets</v>
      </c>
    </row>
    <row r="1696" spans="1:7" x14ac:dyDescent="0.25">
      <c r="A1696">
        <v>2874</v>
      </c>
      <c r="B1696" t="s">
        <v>18</v>
      </c>
      <c r="C1696" t="s">
        <v>1827</v>
      </c>
      <c r="D1696">
        <v>56</v>
      </c>
      <c r="E1696">
        <v>34.5</v>
      </c>
      <c r="F1696">
        <f t="shared" si="26"/>
        <v>15</v>
      </c>
      <c r="G1696" t="str">
        <f>STANDINGS_SB[[#This Row],[League]]&amp;STANDINGS_SB[[#This Row],[Team]]</f>
        <v>$150 Draft Champions Feb 29 1:00 pm Lg.3800Home Run Derbies</v>
      </c>
    </row>
    <row r="1697" spans="1:7" x14ac:dyDescent="0.25">
      <c r="A1697">
        <v>314</v>
      </c>
      <c r="B1697" t="s">
        <v>1838</v>
      </c>
      <c r="C1697" t="s">
        <v>1839</v>
      </c>
      <c r="D1697">
        <v>156</v>
      </c>
      <c r="E1697">
        <v>2592</v>
      </c>
      <c r="F1697">
        <f t="shared" si="26"/>
        <v>1</v>
      </c>
      <c r="G1697" t="str">
        <f>STANDINGS_SB[[#This Row],[League]]&amp;STANDINGS_SB[[#This Row],[Team]]</f>
        <v>$150 Draft Champions Feb 29 1:00 pm Lg.3802DC Machine2</v>
      </c>
    </row>
    <row r="1698" spans="1:7" x14ac:dyDescent="0.25">
      <c r="A1698">
        <v>397</v>
      </c>
      <c r="B1698" t="s">
        <v>1846</v>
      </c>
      <c r="C1698" t="s">
        <v>1839</v>
      </c>
      <c r="D1698">
        <v>151</v>
      </c>
      <c r="E1698">
        <v>2521</v>
      </c>
      <c r="F1698">
        <f t="shared" si="26"/>
        <v>2</v>
      </c>
      <c r="G1698" t="str">
        <f>STANDINGS_SB[[#This Row],[League]]&amp;STANDINGS_SB[[#This Row],[Team]]</f>
        <v>$150 Draft Champions Feb 29 1:00 pm Lg.3802The Wy's Guys</v>
      </c>
    </row>
    <row r="1699" spans="1:7" x14ac:dyDescent="0.25">
      <c r="A1699">
        <v>574</v>
      </c>
      <c r="B1699" t="s">
        <v>1845</v>
      </c>
      <c r="C1699" t="s">
        <v>1839</v>
      </c>
      <c r="D1699">
        <v>141</v>
      </c>
      <c r="E1699">
        <v>2330</v>
      </c>
      <c r="F1699">
        <f t="shared" si="26"/>
        <v>3</v>
      </c>
      <c r="G1699" t="str">
        <f>STANDINGS_SB[[#This Row],[League]]&amp;STANDINGS_SB[[#This Row],[Team]]</f>
        <v>$150 Draft Champions Feb 29 1:00 pm Lg.3802Ashley Schaeffer</v>
      </c>
    </row>
    <row r="1700" spans="1:7" x14ac:dyDescent="0.25">
      <c r="A1700">
        <v>723</v>
      </c>
      <c r="B1700" t="s">
        <v>1841</v>
      </c>
      <c r="C1700" t="s">
        <v>1839</v>
      </c>
      <c r="D1700">
        <v>135</v>
      </c>
      <c r="E1700">
        <v>2199.5</v>
      </c>
      <c r="F1700">
        <f t="shared" si="26"/>
        <v>4</v>
      </c>
      <c r="G1700" t="str">
        <f>STANDINGS_SB[[#This Row],[League]]&amp;STANDINGS_SB[[#This Row],[Team]]</f>
        <v>$150 Draft Champions Feb 29 1:00 pm Lg.3802WARthless</v>
      </c>
    </row>
    <row r="1701" spans="1:7" x14ac:dyDescent="0.25">
      <c r="A1701">
        <v>997</v>
      </c>
      <c r="B1701" t="s">
        <v>639</v>
      </c>
      <c r="C1701" t="s">
        <v>1839</v>
      </c>
      <c r="D1701">
        <v>126</v>
      </c>
      <c r="E1701">
        <v>1921</v>
      </c>
      <c r="F1701">
        <f t="shared" si="26"/>
        <v>5</v>
      </c>
      <c r="G1701" t="str">
        <f>STANDINGS_SB[[#This Row],[League]]&amp;STANDINGS_SB[[#This Row],[Team]]</f>
        <v>$150 Draft Champions Feb 29 1:00 pm Lg.3802Team Fisher</v>
      </c>
    </row>
    <row r="1702" spans="1:7" x14ac:dyDescent="0.25">
      <c r="A1702">
        <v>1165</v>
      </c>
      <c r="B1702" t="s">
        <v>1843</v>
      </c>
      <c r="C1702" t="s">
        <v>1839</v>
      </c>
      <c r="D1702">
        <v>121</v>
      </c>
      <c r="E1702">
        <v>1745.5</v>
      </c>
      <c r="F1702">
        <f t="shared" si="26"/>
        <v>6</v>
      </c>
      <c r="G1702" t="str">
        <f>STANDINGS_SB[[#This Row],[League]]&amp;STANDINGS_SB[[#This Row],[Team]]</f>
        <v>$150 Draft Champions Feb 29 1:00 pm Lg.3802Rake City</v>
      </c>
    </row>
    <row r="1703" spans="1:7" x14ac:dyDescent="0.25">
      <c r="A1703">
        <v>1245</v>
      </c>
      <c r="B1703" t="s">
        <v>194</v>
      </c>
      <c r="C1703" t="s">
        <v>1839</v>
      </c>
      <c r="D1703">
        <v>119</v>
      </c>
      <c r="E1703">
        <v>1677</v>
      </c>
      <c r="F1703">
        <f t="shared" si="26"/>
        <v>7</v>
      </c>
      <c r="G1703" t="str">
        <f>STANDINGS_SB[[#This Row],[League]]&amp;STANDINGS_SB[[#This Row],[Team]]</f>
        <v>$150 Draft Champions Feb 29 1:00 pm Lg.3802Team Metivier</v>
      </c>
    </row>
    <row r="1704" spans="1:7" x14ac:dyDescent="0.25">
      <c r="A1704">
        <v>1351</v>
      </c>
      <c r="B1704" t="s">
        <v>1847</v>
      </c>
      <c r="C1704" t="s">
        <v>1839</v>
      </c>
      <c r="D1704">
        <v>116</v>
      </c>
      <c r="E1704">
        <v>1552.5</v>
      </c>
      <c r="F1704">
        <f t="shared" si="26"/>
        <v>8</v>
      </c>
      <c r="G1704" t="str">
        <f>STANDINGS_SB[[#This Row],[League]]&amp;STANDINGS_SB[[#This Row],[Team]]</f>
        <v>$150 Draft Champions Feb 29 1:00 pm Lg.3802Dominance &amp; Submission IV</v>
      </c>
    </row>
    <row r="1705" spans="1:7" x14ac:dyDescent="0.25">
      <c r="A1705">
        <v>1471</v>
      </c>
      <c r="B1705" t="s">
        <v>236</v>
      </c>
      <c r="C1705" t="s">
        <v>1839</v>
      </c>
      <c r="D1705">
        <v>114</v>
      </c>
      <c r="E1705">
        <v>1461</v>
      </c>
      <c r="F1705">
        <f t="shared" si="26"/>
        <v>9</v>
      </c>
      <c r="G1705" t="str">
        <f>STANDINGS_SB[[#This Row],[League]]&amp;STANDINGS_SB[[#This Row],[Team]]</f>
        <v>$150 Draft Champions Feb 29 1:00 pm Lg.3802Timko Toe Jammers</v>
      </c>
    </row>
    <row r="1706" spans="1:7" x14ac:dyDescent="0.25">
      <c r="A1706">
        <v>1571</v>
      </c>
      <c r="B1706" t="s">
        <v>1844</v>
      </c>
      <c r="C1706" t="s">
        <v>1839</v>
      </c>
      <c r="D1706">
        <v>111</v>
      </c>
      <c r="E1706">
        <v>1343.5</v>
      </c>
      <c r="F1706">
        <f t="shared" si="26"/>
        <v>10</v>
      </c>
      <c r="G1706" t="str">
        <f>STANDINGS_SB[[#This Row],[League]]&amp;STANDINGS_SB[[#This Row],[Team]]</f>
        <v>$150 Draft Champions Feb 29 1:00 pm Lg.3802SB Nation Royals Review</v>
      </c>
    </row>
    <row r="1707" spans="1:7" x14ac:dyDescent="0.25">
      <c r="A1707">
        <v>1662</v>
      </c>
      <c r="B1707" t="s">
        <v>41</v>
      </c>
      <c r="C1707" t="s">
        <v>1839</v>
      </c>
      <c r="D1707">
        <v>109</v>
      </c>
      <c r="E1707">
        <v>1261.5</v>
      </c>
      <c r="F1707">
        <f t="shared" si="26"/>
        <v>11</v>
      </c>
      <c r="G1707" t="str">
        <f>STANDINGS_SB[[#This Row],[League]]&amp;STANDINGS_SB[[#This Row],[Team]]</f>
        <v>$150 Draft Champions Feb 29 1:00 pm Lg.3802Team Walker</v>
      </c>
    </row>
    <row r="1708" spans="1:7" x14ac:dyDescent="0.25">
      <c r="A1708">
        <v>1769</v>
      </c>
      <c r="B1708" t="s">
        <v>1840</v>
      </c>
      <c r="C1708" t="s">
        <v>1839</v>
      </c>
      <c r="D1708">
        <v>106</v>
      </c>
      <c r="E1708">
        <v>1149</v>
      </c>
      <c r="F1708">
        <f t="shared" si="26"/>
        <v>12</v>
      </c>
      <c r="G1708" t="str">
        <f>STANDINGS_SB[[#This Row],[League]]&amp;STANDINGS_SB[[#This Row],[Team]]</f>
        <v>$150 Draft Champions Feb 29 1:00 pm Lg.3802Team Girouard</v>
      </c>
    </row>
    <row r="1709" spans="1:7" x14ac:dyDescent="0.25">
      <c r="A1709">
        <v>2209</v>
      </c>
      <c r="B1709" t="s">
        <v>380</v>
      </c>
      <c r="C1709" t="s">
        <v>1839</v>
      </c>
      <c r="D1709">
        <v>94</v>
      </c>
      <c r="E1709">
        <v>713</v>
      </c>
      <c r="F1709">
        <f t="shared" si="26"/>
        <v>13</v>
      </c>
      <c r="G1709" t="str">
        <f>STANDINGS_SB[[#This Row],[League]]&amp;STANDINGS_SB[[#This Row],[Team]]</f>
        <v>$150 Draft Champions Feb 29 1:00 pm Lg.3802Team McDermott</v>
      </c>
    </row>
    <row r="1710" spans="1:7" x14ac:dyDescent="0.25">
      <c r="A1710">
        <v>2463</v>
      </c>
      <c r="B1710" t="s">
        <v>1848</v>
      </c>
      <c r="C1710" t="s">
        <v>1839</v>
      </c>
      <c r="D1710">
        <v>85</v>
      </c>
      <c r="E1710">
        <v>456.5</v>
      </c>
      <c r="F1710">
        <f t="shared" si="26"/>
        <v>14</v>
      </c>
      <c r="G1710" t="str">
        <f>STANDINGS_SB[[#This Row],[League]]&amp;STANDINGS_SB[[#This Row],[Team]]</f>
        <v>$150 Draft Champions Feb 29 1:00 pm Lg.3802Team Savage</v>
      </c>
    </row>
    <row r="1711" spans="1:7" x14ac:dyDescent="0.25">
      <c r="A1711">
        <v>2903</v>
      </c>
      <c r="B1711" t="s">
        <v>1842</v>
      </c>
      <c r="C1711" t="s">
        <v>1839</v>
      </c>
      <c r="D1711">
        <v>45</v>
      </c>
      <c r="E1711">
        <v>8.5</v>
      </c>
      <c r="F1711">
        <f t="shared" si="26"/>
        <v>15</v>
      </c>
      <c r="G1711" t="str">
        <f>STANDINGS_SB[[#This Row],[League]]&amp;STANDINGS_SB[[#This Row],[Team]]</f>
        <v>$150 Draft Champions Feb 29 1:00 pm Lg.3802Team Drevojan</v>
      </c>
    </row>
    <row r="1712" spans="1:7" x14ac:dyDescent="0.25">
      <c r="A1712">
        <v>504</v>
      </c>
      <c r="B1712" t="s">
        <v>1861</v>
      </c>
      <c r="C1712" t="s">
        <v>1850</v>
      </c>
      <c r="D1712">
        <v>145</v>
      </c>
      <c r="E1712">
        <v>2399.5</v>
      </c>
      <c r="F1712">
        <f t="shared" si="26"/>
        <v>1</v>
      </c>
      <c r="G1712" t="str">
        <f>STANDINGS_SB[[#This Row],[League]]&amp;STANDINGS_SB[[#This Row],[Team]]</f>
        <v>$150 Draft Champions Jan 01 1:00 pm Lg.3576Defender's Password</v>
      </c>
    </row>
    <row r="1713" spans="1:7" x14ac:dyDescent="0.25">
      <c r="A1713">
        <v>715</v>
      </c>
      <c r="B1713" t="s">
        <v>1862</v>
      </c>
      <c r="C1713" t="s">
        <v>1850</v>
      </c>
      <c r="D1713">
        <v>135</v>
      </c>
      <c r="E1713">
        <v>2199.5</v>
      </c>
      <c r="F1713">
        <f t="shared" si="26"/>
        <v>2</v>
      </c>
      <c r="G1713" t="str">
        <f>STANDINGS_SB[[#This Row],[League]]&amp;STANDINGS_SB[[#This Row],[Team]]</f>
        <v>$150 Draft Champions Jan 01 1:00 pm Lg.3576Pounders 150 V3</v>
      </c>
    </row>
    <row r="1714" spans="1:7" x14ac:dyDescent="0.25">
      <c r="A1714">
        <v>763</v>
      </c>
      <c r="B1714" t="s">
        <v>1859</v>
      </c>
      <c r="C1714" t="s">
        <v>1850</v>
      </c>
      <c r="D1714">
        <v>133</v>
      </c>
      <c r="E1714">
        <v>2131.5</v>
      </c>
      <c r="F1714">
        <f t="shared" si="26"/>
        <v>3</v>
      </c>
      <c r="G1714" t="str">
        <f>STANDINGS_SB[[#This Row],[League]]&amp;STANDINGS_SB[[#This Row],[Team]]</f>
        <v>$150 Draft Champions Jan 01 1:00 pm Lg.3576#CrazyDad</v>
      </c>
    </row>
    <row r="1715" spans="1:7" x14ac:dyDescent="0.25">
      <c r="A1715">
        <v>899</v>
      </c>
      <c r="B1715" t="s">
        <v>1851</v>
      </c>
      <c r="C1715" t="s">
        <v>1850</v>
      </c>
      <c r="D1715">
        <v>129</v>
      </c>
      <c r="E1715">
        <v>2015</v>
      </c>
      <c r="F1715">
        <f t="shared" si="26"/>
        <v>4</v>
      </c>
      <c r="G1715" t="str">
        <f>STANDINGS_SB[[#This Row],[League]]&amp;STANDINGS_SB[[#This Row],[Team]]</f>
        <v>$150 Draft Champions Jan 01 1:00 pm Lg.3576Scout Team</v>
      </c>
    </row>
    <row r="1716" spans="1:7" x14ac:dyDescent="0.25">
      <c r="A1716">
        <v>915</v>
      </c>
      <c r="B1716" t="s">
        <v>189</v>
      </c>
      <c r="C1716" t="s">
        <v>1850</v>
      </c>
      <c r="D1716">
        <v>128</v>
      </c>
      <c r="E1716">
        <v>1987</v>
      </c>
      <c r="F1716">
        <f t="shared" si="26"/>
        <v>5</v>
      </c>
      <c r="G1716" t="str">
        <f>STANDINGS_SB[[#This Row],[League]]&amp;STANDINGS_SB[[#This Row],[Team]]</f>
        <v>$150 Draft Champions Jan 01 1:00 pm Lg.3576Homer Hankies</v>
      </c>
    </row>
    <row r="1717" spans="1:7" x14ac:dyDescent="0.25">
      <c r="A1717">
        <v>1108</v>
      </c>
      <c r="B1717" t="s">
        <v>1854</v>
      </c>
      <c r="C1717" t="s">
        <v>1850</v>
      </c>
      <c r="D1717">
        <v>123</v>
      </c>
      <c r="E1717">
        <v>1820</v>
      </c>
      <c r="F1717">
        <f t="shared" si="26"/>
        <v>6</v>
      </c>
      <c r="G1717" t="str">
        <f>STANDINGS_SB[[#This Row],[League]]&amp;STANDINGS_SB[[#This Row],[Team]]</f>
        <v>$150 Draft Champions Jan 01 1:00 pm Lg.3576Waiting For Next Year</v>
      </c>
    </row>
    <row r="1718" spans="1:7" x14ac:dyDescent="0.25">
      <c r="A1718">
        <v>1117</v>
      </c>
      <c r="B1718" t="s">
        <v>1853</v>
      </c>
      <c r="C1718" t="s">
        <v>1850</v>
      </c>
      <c r="D1718">
        <v>122</v>
      </c>
      <c r="E1718">
        <v>1779</v>
      </c>
      <c r="F1718">
        <f t="shared" si="26"/>
        <v>7</v>
      </c>
      <c r="G1718" t="str">
        <f>STANDINGS_SB[[#This Row],[League]]&amp;STANDINGS_SB[[#This Row],[Team]]</f>
        <v>$150 Draft Champions Jan 01 1:00 pm Lg.3576Charlotte Thunder</v>
      </c>
    </row>
    <row r="1719" spans="1:7" x14ac:dyDescent="0.25">
      <c r="A1719">
        <v>1383</v>
      </c>
      <c r="B1719" t="s">
        <v>1855</v>
      </c>
      <c r="C1719" t="s">
        <v>1850</v>
      </c>
      <c r="D1719">
        <v>115</v>
      </c>
      <c r="E1719">
        <v>1508.5</v>
      </c>
      <c r="F1719">
        <f t="shared" si="26"/>
        <v>8</v>
      </c>
      <c r="G1719" t="str">
        <f>STANDINGS_SB[[#This Row],[League]]&amp;STANDINGS_SB[[#This Row],[Team]]</f>
        <v>$150 Draft Champions Jan 01 1:00 pm Lg.3576Capitol Knockers Rides Again</v>
      </c>
    </row>
    <row r="1720" spans="1:7" x14ac:dyDescent="0.25">
      <c r="A1720">
        <v>1525</v>
      </c>
      <c r="B1720" t="s">
        <v>1852</v>
      </c>
      <c r="C1720" t="s">
        <v>1850</v>
      </c>
      <c r="D1720">
        <v>112</v>
      </c>
      <c r="E1720">
        <v>1387</v>
      </c>
      <c r="F1720">
        <f t="shared" si="26"/>
        <v>9</v>
      </c>
      <c r="G1720" t="str">
        <f>STANDINGS_SB[[#This Row],[League]]&amp;STANDINGS_SB[[#This Row],[Team]]</f>
        <v>$150 Draft Champions Jan 01 1:00 pm Lg.3576Riderboot 2 DC</v>
      </c>
    </row>
    <row r="1721" spans="1:7" x14ac:dyDescent="0.25">
      <c r="A1721">
        <v>1601</v>
      </c>
      <c r="B1721" t="s">
        <v>1691</v>
      </c>
      <c r="C1721" t="s">
        <v>1850</v>
      </c>
      <c r="D1721">
        <v>110</v>
      </c>
      <c r="E1721">
        <v>1298</v>
      </c>
      <c r="F1721">
        <f t="shared" si="26"/>
        <v>10</v>
      </c>
      <c r="G1721" t="str">
        <f>STANDINGS_SB[[#This Row],[League]]&amp;STANDINGS_SB[[#This Row],[Team]]</f>
        <v>$150 Draft Champions Jan 01 1:00 pm Lg.3576Diamond Dogs</v>
      </c>
    </row>
    <row r="1722" spans="1:7" x14ac:dyDescent="0.25">
      <c r="A1722">
        <v>1868</v>
      </c>
      <c r="B1722" t="s">
        <v>1849</v>
      </c>
      <c r="C1722" t="s">
        <v>1850</v>
      </c>
      <c r="D1722">
        <v>103</v>
      </c>
      <c r="E1722">
        <v>1036.5</v>
      </c>
      <c r="F1722">
        <f t="shared" si="26"/>
        <v>11</v>
      </c>
      <c r="G1722" t="str">
        <f>STANDINGS_SB[[#This Row],[League]]&amp;STANDINGS_SB[[#This Row],[Team]]</f>
        <v>$150 Draft Champions Jan 01 1:00 pm Lg.3576EMERSON 4</v>
      </c>
    </row>
    <row r="1723" spans="1:7" x14ac:dyDescent="0.25">
      <c r="A1723">
        <v>2007</v>
      </c>
      <c r="B1723" t="s">
        <v>1857</v>
      </c>
      <c r="C1723" t="s">
        <v>1850</v>
      </c>
      <c r="D1723">
        <v>99</v>
      </c>
      <c r="E1723">
        <v>889.5</v>
      </c>
      <c r="F1723">
        <f t="shared" si="26"/>
        <v>12</v>
      </c>
      <c r="G1723" t="str">
        <f>STANDINGS_SB[[#This Row],[League]]&amp;STANDINGS_SB[[#This Row],[Team]]</f>
        <v>$150 Draft Champions Jan 01 1:00 pm Lg.3576Ehrman The German DC76</v>
      </c>
    </row>
    <row r="1724" spans="1:7" x14ac:dyDescent="0.25">
      <c r="A1724">
        <v>2120</v>
      </c>
      <c r="B1724" t="s">
        <v>1860</v>
      </c>
      <c r="C1724" t="s">
        <v>1850</v>
      </c>
      <c r="D1724">
        <v>96</v>
      </c>
      <c r="E1724">
        <v>784</v>
      </c>
      <c r="F1724">
        <f t="shared" si="26"/>
        <v>13</v>
      </c>
      <c r="G1724" t="str">
        <f>STANDINGS_SB[[#This Row],[League]]&amp;STANDINGS_SB[[#This Row],[Team]]</f>
        <v>$150 Draft Champions Jan 01 1:00 pm Lg.3576Dookie McGee v4 - $150</v>
      </c>
    </row>
    <row r="1725" spans="1:7" x14ac:dyDescent="0.25">
      <c r="A1725">
        <v>2257</v>
      </c>
      <c r="B1725" t="s">
        <v>1858</v>
      </c>
      <c r="C1725" t="s">
        <v>1850</v>
      </c>
      <c r="D1725">
        <v>92</v>
      </c>
      <c r="E1725">
        <v>655</v>
      </c>
      <c r="F1725">
        <f t="shared" si="26"/>
        <v>14</v>
      </c>
      <c r="G1725" t="str">
        <f>STANDINGS_SB[[#This Row],[League]]&amp;STANDINGS_SB[[#This Row],[Team]]</f>
        <v>$150 Draft Champions Jan 01 1:00 pm Lg.3576Palmetto Pebbles</v>
      </c>
    </row>
    <row r="1726" spans="1:7" x14ac:dyDescent="0.25">
      <c r="A1726">
        <v>2680</v>
      </c>
      <c r="B1726" t="s">
        <v>1856</v>
      </c>
      <c r="C1726" t="s">
        <v>1850</v>
      </c>
      <c r="D1726">
        <v>74</v>
      </c>
      <c r="E1726">
        <v>227.5</v>
      </c>
      <c r="F1726">
        <f t="shared" si="26"/>
        <v>15</v>
      </c>
      <c r="G1726" t="str">
        <f>STANDINGS_SB[[#This Row],[League]]&amp;STANDINGS_SB[[#This Row],[Team]]</f>
        <v>$150 Draft Champions Jan 01 1:00 pm Lg.3576Jim Rice DC22 150</v>
      </c>
    </row>
    <row r="1727" spans="1:7" x14ac:dyDescent="0.25">
      <c r="A1727">
        <v>60</v>
      </c>
      <c r="B1727" t="s">
        <v>1865</v>
      </c>
      <c r="C1727" t="s">
        <v>1864</v>
      </c>
      <c r="D1727">
        <v>187</v>
      </c>
      <c r="E1727">
        <v>2851</v>
      </c>
      <c r="F1727">
        <f t="shared" si="26"/>
        <v>1</v>
      </c>
      <c r="G1727" t="str">
        <f>STANDINGS_SB[[#This Row],[League]]&amp;STANDINGS_SB[[#This Row],[Team]]</f>
        <v>$150 Draft Champions Jan 02 1:00 pm Lg.3577Feel the Bern</v>
      </c>
    </row>
    <row r="1728" spans="1:7" x14ac:dyDescent="0.25">
      <c r="A1728">
        <v>65</v>
      </c>
      <c r="B1728" t="s">
        <v>250</v>
      </c>
      <c r="C1728" t="s">
        <v>1864</v>
      </c>
      <c r="D1728">
        <v>185</v>
      </c>
      <c r="E1728">
        <v>2846</v>
      </c>
      <c r="F1728">
        <f t="shared" si="26"/>
        <v>2</v>
      </c>
      <c r="G1728" t="str">
        <f>STANDINGS_SB[[#This Row],[League]]&amp;STANDINGS_SB[[#This Row],[Team]]</f>
        <v>$150 Draft Champions Jan 02 1:00 pm Lg.3577My Boys are Salty</v>
      </c>
    </row>
    <row r="1729" spans="1:7" x14ac:dyDescent="0.25">
      <c r="A1729">
        <v>600</v>
      </c>
      <c r="B1729" t="s">
        <v>483</v>
      </c>
      <c r="C1729" t="s">
        <v>1864</v>
      </c>
      <c r="D1729">
        <v>140</v>
      </c>
      <c r="E1729">
        <v>2310</v>
      </c>
      <c r="F1729">
        <f t="shared" si="26"/>
        <v>3</v>
      </c>
      <c r="G1729" t="str">
        <f>STANDINGS_SB[[#This Row],[League]]&amp;STANDINGS_SB[[#This Row],[Team]]</f>
        <v>$150 Draft Champions Jan 02 1:00 pm Lg.3577Saxton DC</v>
      </c>
    </row>
    <row r="1730" spans="1:7" x14ac:dyDescent="0.25">
      <c r="A1730">
        <v>1230</v>
      </c>
      <c r="B1730" t="s">
        <v>1867</v>
      </c>
      <c r="C1730" t="s">
        <v>1864</v>
      </c>
      <c r="D1730">
        <v>119</v>
      </c>
      <c r="E1730">
        <v>1677</v>
      </c>
      <c r="F1730">
        <f t="shared" si="26"/>
        <v>4</v>
      </c>
      <c r="G1730" t="str">
        <f>STANDINGS_SB[[#This Row],[League]]&amp;STANDINGS_SB[[#This Row],[Team]]</f>
        <v>$150 Draft Champions Jan 02 1:00 pm Lg.3577It all started with a...</v>
      </c>
    </row>
    <row r="1731" spans="1:7" x14ac:dyDescent="0.25">
      <c r="A1731">
        <v>1302</v>
      </c>
      <c r="B1731" t="s">
        <v>1863</v>
      </c>
      <c r="C1731" t="s">
        <v>1864</v>
      </c>
      <c r="D1731">
        <v>117</v>
      </c>
      <c r="E1731">
        <v>1595.5</v>
      </c>
      <c r="F1731">
        <f t="shared" ref="F1731:F1794" si="27">IF(C1731=C1730,F1730+1,1)</f>
        <v>5</v>
      </c>
      <c r="G1731" t="str">
        <f>STANDINGS_SB[[#This Row],[League]]&amp;STANDINGS_SB[[#This Row],[Team]]</f>
        <v>$150 Draft Champions Jan 02 1:00 pm Lg.3577CHICAGO CUBS</v>
      </c>
    </row>
    <row r="1732" spans="1:7" x14ac:dyDescent="0.25">
      <c r="A1732">
        <v>1312</v>
      </c>
      <c r="B1732" t="s">
        <v>1866</v>
      </c>
      <c r="C1732" t="s">
        <v>1864</v>
      </c>
      <c r="D1732">
        <v>117</v>
      </c>
      <c r="E1732">
        <v>1595.5</v>
      </c>
      <c r="F1732">
        <f t="shared" si="27"/>
        <v>6</v>
      </c>
      <c r="G1732" t="str">
        <f>STANDINGS_SB[[#This Row],[League]]&amp;STANDINGS_SB[[#This Row],[Team]]</f>
        <v>$150 Draft Champions Jan 02 1:00 pm Lg.3577Moz Boyz 11</v>
      </c>
    </row>
    <row r="1733" spans="1:7" x14ac:dyDescent="0.25">
      <c r="A1733">
        <v>1341</v>
      </c>
      <c r="B1733" t="s">
        <v>1871</v>
      </c>
      <c r="C1733" t="s">
        <v>1864</v>
      </c>
      <c r="D1733">
        <v>116</v>
      </c>
      <c r="E1733">
        <v>1552.5</v>
      </c>
      <c r="F1733">
        <f t="shared" si="27"/>
        <v>7</v>
      </c>
      <c r="G1733" t="str">
        <f>STANDINGS_SB[[#This Row],[League]]&amp;STANDINGS_SB[[#This Row],[Team]]</f>
        <v>$150 Draft Champions Jan 02 1:00 pm Lg.3577Bartolo Colon's Fitbit</v>
      </c>
    </row>
    <row r="1734" spans="1:7" x14ac:dyDescent="0.25">
      <c r="A1734">
        <v>1461</v>
      </c>
      <c r="B1734" t="s">
        <v>1869</v>
      </c>
      <c r="C1734" t="s">
        <v>1864</v>
      </c>
      <c r="D1734">
        <v>114</v>
      </c>
      <c r="E1734">
        <v>1461</v>
      </c>
      <c r="F1734">
        <f t="shared" si="27"/>
        <v>8</v>
      </c>
      <c r="G1734" t="str">
        <f>STANDINGS_SB[[#This Row],[League]]&amp;STANDINGS_SB[[#This Row],[Team]]</f>
        <v>$150 Draft Champions Jan 02 1:00 pm Lg.3577Team pappas</v>
      </c>
    </row>
    <row r="1735" spans="1:7" x14ac:dyDescent="0.25">
      <c r="A1735">
        <v>1520</v>
      </c>
      <c r="B1735" t="s">
        <v>359</v>
      </c>
      <c r="C1735" t="s">
        <v>1864</v>
      </c>
      <c r="D1735">
        <v>112</v>
      </c>
      <c r="E1735">
        <v>1387</v>
      </c>
      <c r="F1735">
        <f t="shared" si="27"/>
        <v>9</v>
      </c>
      <c r="G1735" t="str">
        <f>STANDINGS_SB[[#This Row],[League]]&amp;STANDINGS_SB[[#This Row],[Team]]</f>
        <v>$150 Draft Champions Jan 02 1:00 pm Lg.3577Ocular Keratitis DC2</v>
      </c>
    </row>
    <row r="1736" spans="1:7" x14ac:dyDescent="0.25">
      <c r="A1736">
        <v>1573</v>
      </c>
      <c r="B1736" t="s">
        <v>1873</v>
      </c>
      <c r="C1736" t="s">
        <v>1864</v>
      </c>
      <c r="D1736">
        <v>111</v>
      </c>
      <c r="E1736">
        <v>1343.5</v>
      </c>
      <c r="F1736">
        <f t="shared" si="27"/>
        <v>10</v>
      </c>
      <c r="G1736" t="str">
        <f>STANDINGS_SB[[#This Row],[League]]&amp;STANDINGS_SB[[#This Row],[Team]]</f>
        <v>$150 Draft Champions Jan 02 1:00 pm Lg.3577ShowtimeDC23</v>
      </c>
    </row>
    <row r="1737" spans="1:7" x14ac:dyDescent="0.25">
      <c r="A1737">
        <v>2059</v>
      </c>
      <c r="B1737" t="s">
        <v>1868</v>
      </c>
      <c r="C1737" t="s">
        <v>1864</v>
      </c>
      <c r="D1737">
        <v>98</v>
      </c>
      <c r="E1737">
        <v>852.5</v>
      </c>
      <c r="F1737">
        <f t="shared" si="27"/>
        <v>11</v>
      </c>
      <c r="G1737" t="str">
        <f>STANDINGS_SB[[#This Row],[League]]&amp;STANDINGS_SB[[#This Row],[Team]]</f>
        <v>$150 Draft Champions Jan 02 1:00 pm Lg.3577On Maui Time</v>
      </c>
    </row>
    <row r="1738" spans="1:7" x14ac:dyDescent="0.25">
      <c r="A1738">
        <v>2111</v>
      </c>
      <c r="B1738" t="s">
        <v>1872</v>
      </c>
      <c r="C1738" t="s">
        <v>1864</v>
      </c>
      <c r="D1738">
        <v>96</v>
      </c>
      <c r="E1738">
        <v>784</v>
      </c>
      <c r="F1738">
        <f t="shared" si="27"/>
        <v>12</v>
      </c>
      <c r="G1738" t="str">
        <f>STANDINGS_SB[[#This Row],[League]]&amp;STANDINGS_SB[[#This Row],[Team]]</f>
        <v>$150 Draft Champions Jan 02 1:00 pm Lg.3577BOSCH DC1</v>
      </c>
    </row>
    <row r="1739" spans="1:7" x14ac:dyDescent="0.25">
      <c r="A1739">
        <v>2294</v>
      </c>
      <c r="B1739" t="s">
        <v>1874</v>
      </c>
      <c r="C1739" t="s">
        <v>1864</v>
      </c>
      <c r="D1739">
        <v>91</v>
      </c>
      <c r="E1739">
        <v>622.5</v>
      </c>
      <c r="F1739">
        <f t="shared" si="27"/>
        <v>13</v>
      </c>
      <c r="G1739" t="str">
        <f>STANDINGS_SB[[#This Row],[League]]&amp;STANDINGS_SB[[#This Row],[Team]]</f>
        <v>$150 Draft Champions Jan 02 1:00 pm Lg.3577Team Crull</v>
      </c>
    </row>
    <row r="1740" spans="1:7" x14ac:dyDescent="0.25">
      <c r="A1740">
        <v>2618</v>
      </c>
      <c r="B1740" t="s">
        <v>125</v>
      </c>
      <c r="C1740" t="s">
        <v>1864</v>
      </c>
      <c r="D1740">
        <v>77</v>
      </c>
      <c r="E1740">
        <v>285.5</v>
      </c>
      <c r="F1740">
        <f t="shared" si="27"/>
        <v>14</v>
      </c>
      <c r="G1740" t="str">
        <f>STANDINGS_SB[[#This Row],[League]]&amp;STANDINGS_SB[[#This Row],[Team]]</f>
        <v>$150 Draft Champions Jan 02 1:00 pm Lg.3577Bobbleheads</v>
      </c>
    </row>
    <row r="1741" spans="1:7" x14ac:dyDescent="0.25">
      <c r="A1741">
        <v>2764</v>
      </c>
      <c r="B1741" t="s">
        <v>1870</v>
      </c>
      <c r="C1741" t="s">
        <v>1864</v>
      </c>
      <c r="D1741">
        <v>68</v>
      </c>
      <c r="E1741">
        <v>144.5</v>
      </c>
      <c r="F1741">
        <f t="shared" si="27"/>
        <v>15</v>
      </c>
      <c r="G1741" t="str">
        <f>STANDINGS_SB[[#This Row],[League]]&amp;STANDINGS_SB[[#This Row],[Team]]</f>
        <v>$150 Draft Champions Jan 02 1:00 pm Lg.3577Legends of Bank One Stadium</v>
      </c>
    </row>
    <row r="1742" spans="1:7" x14ac:dyDescent="0.25">
      <c r="A1742">
        <v>279</v>
      </c>
      <c r="B1742" t="s">
        <v>1877</v>
      </c>
      <c r="C1742" t="s">
        <v>1876</v>
      </c>
      <c r="D1742">
        <v>159</v>
      </c>
      <c r="E1742">
        <v>2639</v>
      </c>
      <c r="F1742">
        <f t="shared" si="27"/>
        <v>1</v>
      </c>
      <c r="G1742" t="str">
        <f>STANDINGS_SB[[#This Row],[League]]&amp;STANDINGS_SB[[#This Row],[Team]]</f>
        <v>$150 Draft Champions Jan 03 1:00 pm Lg.3578zima....</v>
      </c>
    </row>
    <row r="1743" spans="1:7" x14ac:dyDescent="0.25">
      <c r="A1743">
        <v>387</v>
      </c>
      <c r="B1743" t="s">
        <v>18</v>
      </c>
      <c r="C1743" t="s">
        <v>1876</v>
      </c>
      <c r="D1743">
        <v>151</v>
      </c>
      <c r="E1743">
        <v>2521</v>
      </c>
      <c r="F1743">
        <f t="shared" si="27"/>
        <v>2</v>
      </c>
      <c r="G1743" t="str">
        <f>STANDINGS_SB[[#This Row],[League]]&amp;STANDINGS_SB[[#This Row],[Team]]</f>
        <v>$150 Draft Champions Jan 03 1:00 pm Lg.3578Home Run Derbies</v>
      </c>
    </row>
    <row r="1744" spans="1:7" x14ac:dyDescent="0.25">
      <c r="A1744">
        <v>617</v>
      </c>
      <c r="B1744" t="s">
        <v>17</v>
      </c>
      <c r="C1744" t="s">
        <v>1876</v>
      </c>
      <c r="D1744">
        <v>139</v>
      </c>
      <c r="E1744">
        <v>2288</v>
      </c>
      <c r="F1744">
        <f t="shared" si="27"/>
        <v>3</v>
      </c>
      <c r="G1744" t="str">
        <f>STANDINGS_SB[[#This Row],[League]]&amp;STANDINGS_SB[[#This Row],[Team]]</f>
        <v>$150 Draft Champions Jan 03 1:00 pm Lg.3578Millertime</v>
      </c>
    </row>
    <row r="1745" spans="1:7" x14ac:dyDescent="0.25">
      <c r="A1745">
        <v>702</v>
      </c>
      <c r="B1745" t="s">
        <v>1878</v>
      </c>
      <c r="C1745" t="s">
        <v>1876</v>
      </c>
      <c r="D1745">
        <v>135</v>
      </c>
      <c r="E1745">
        <v>2199.5</v>
      </c>
      <c r="F1745">
        <f t="shared" si="27"/>
        <v>4</v>
      </c>
      <c r="G1745" t="str">
        <f>STANDINGS_SB[[#This Row],[League]]&amp;STANDINGS_SB[[#This Row],[Team]]</f>
        <v>$150 Draft Champions Jan 03 1:00 pm Lg.3578DEAD PUPPIES DC1</v>
      </c>
    </row>
    <row r="1746" spans="1:7" x14ac:dyDescent="0.25">
      <c r="A1746">
        <v>1184</v>
      </c>
      <c r="B1746" t="s">
        <v>1884</v>
      </c>
      <c r="C1746" t="s">
        <v>1876</v>
      </c>
      <c r="D1746">
        <v>120</v>
      </c>
      <c r="E1746">
        <v>1717</v>
      </c>
      <c r="F1746">
        <f t="shared" si="27"/>
        <v>5</v>
      </c>
      <c r="G1746" t="str">
        <f>STANDINGS_SB[[#This Row],[League]]&amp;STANDINGS_SB[[#This Row],[Team]]</f>
        <v>$150 Draft Champions Jan 03 1:00 pm Lg.3578EA Sports 24</v>
      </c>
    </row>
    <row r="1747" spans="1:7" x14ac:dyDescent="0.25">
      <c r="A1747">
        <v>1190</v>
      </c>
      <c r="B1747" t="s">
        <v>130</v>
      </c>
      <c r="C1747" t="s">
        <v>1876</v>
      </c>
      <c r="D1747">
        <v>120</v>
      </c>
      <c r="E1747">
        <v>1717</v>
      </c>
      <c r="F1747">
        <f t="shared" si="27"/>
        <v>6</v>
      </c>
      <c r="G1747" t="str">
        <f>STANDINGS_SB[[#This Row],[League]]&amp;STANDINGS_SB[[#This Row],[Team]]</f>
        <v>$150 Draft Champions Jan 03 1:00 pm Lg.3578PTPers</v>
      </c>
    </row>
    <row r="1748" spans="1:7" x14ac:dyDescent="0.25">
      <c r="A1748">
        <v>1266</v>
      </c>
      <c r="B1748" t="s">
        <v>1886</v>
      </c>
      <c r="C1748" t="s">
        <v>1876</v>
      </c>
      <c r="D1748">
        <v>118</v>
      </c>
      <c r="E1748">
        <v>1635.5</v>
      </c>
      <c r="F1748">
        <f t="shared" si="27"/>
        <v>7</v>
      </c>
      <c r="G1748" t="str">
        <f>STANDINGS_SB[[#This Row],[League]]&amp;STANDINGS_SB[[#This Row],[Team]]</f>
        <v>$150 Draft Champions Jan 03 1:00 pm Lg.3578Dutch Mafia (DC1)</v>
      </c>
    </row>
    <row r="1749" spans="1:7" x14ac:dyDescent="0.25">
      <c r="A1749">
        <v>1375</v>
      </c>
      <c r="B1749" t="s">
        <v>1875</v>
      </c>
      <c r="C1749" t="s">
        <v>1876</v>
      </c>
      <c r="D1749">
        <v>116</v>
      </c>
      <c r="E1749">
        <v>1552.5</v>
      </c>
      <c r="F1749">
        <f t="shared" si="27"/>
        <v>8</v>
      </c>
      <c r="G1749" t="str">
        <f>STANDINGS_SB[[#This Row],[League]]&amp;STANDINGS_SB[[#This Row],[Team]]</f>
        <v>$150 Draft Champions Jan 03 1:00 pm Lg.3578Trips to Win</v>
      </c>
    </row>
    <row r="1750" spans="1:7" x14ac:dyDescent="0.25">
      <c r="A1750">
        <v>1862</v>
      </c>
      <c r="B1750" t="s">
        <v>1880</v>
      </c>
      <c r="C1750" t="s">
        <v>1876</v>
      </c>
      <c r="D1750">
        <v>103</v>
      </c>
      <c r="E1750">
        <v>1036.5</v>
      </c>
      <c r="F1750">
        <f t="shared" si="27"/>
        <v>9</v>
      </c>
      <c r="G1750" t="str">
        <f>STANDINGS_SB[[#This Row],[League]]&amp;STANDINGS_SB[[#This Row],[Team]]</f>
        <v>$150 Draft Champions Jan 03 1:00 pm Lg.3578Chone Figgins</v>
      </c>
    </row>
    <row r="1751" spans="1:7" x14ac:dyDescent="0.25">
      <c r="A1751">
        <v>1906</v>
      </c>
      <c r="B1751" t="s">
        <v>1881</v>
      </c>
      <c r="C1751" t="s">
        <v>1876</v>
      </c>
      <c r="D1751">
        <v>102</v>
      </c>
      <c r="E1751">
        <v>993</v>
      </c>
      <c r="F1751">
        <f t="shared" si="27"/>
        <v>10</v>
      </c>
      <c r="G1751" t="str">
        <f>STANDINGS_SB[[#This Row],[League]]&amp;STANDINGS_SB[[#This Row],[Team]]</f>
        <v>$150 Draft Champions Jan 03 1:00 pm Lg.3578Captain Crunch</v>
      </c>
    </row>
    <row r="1752" spans="1:7" x14ac:dyDescent="0.25">
      <c r="A1752">
        <v>1986</v>
      </c>
      <c r="B1752" t="s">
        <v>1885</v>
      </c>
      <c r="C1752" t="s">
        <v>1876</v>
      </c>
      <c r="D1752">
        <v>100</v>
      </c>
      <c r="E1752">
        <v>929.5</v>
      </c>
      <c r="F1752">
        <f t="shared" si="27"/>
        <v>11</v>
      </c>
      <c r="G1752" t="str">
        <f>STANDINGS_SB[[#This Row],[League]]&amp;STANDINGS_SB[[#This Row],[Team]]</f>
        <v>$150 Draft Champions Jan 03 1:00 pm Lg.3578Team Kent 1</v>
      </c>
    </row>
    <row r="1753" spans="1:7" x14ac:dyDescent="0.25">
      <c r="A1753">
        <v>2207</v>
      </c>
      <c r="B1753" t="s">
        <v>1883</v>
      </c>
      <c r="C1753" t="s">
        <v>1876</v>
      </c>
      <c r="D1753">
        <v>94</v>
      </c>
      <c r="E1753">
        <v>713</v>
      </c>
      <c r="F1753">
        <f t="shared" si="27"/>
        <v>12</v>
      </c>
      <c r="G1753" t="str">
        <f>STANDINGS_SB[[#This Row],[League]]&amp;STANDINGS_SB[[#This Row],[Team]]</f>
        <v>$150 Draft Champions Jan 03 1:00 pm Lg.3578Team JP1</v>
      </c>
    </row>
    <row r="1754" spans="1:7" x14ac:dyDescent="0.25">
      <c r="A1754">
        <v>2428</v>
      </c>
      <c r="B1754" t="s">
        <v>1887</v>
      </c>
      <c r="C1754" t="s">
        <v>1876</v>
      </c>
      <c r="D1754">
        <v>86</v>
      </c>
      <c r="E1754">
        <v>485</v>
      </c>
      <c r="F1754">
        <f t="shared" si="27"/>
        <v>13</v>
      </c>
      <c r="G1754" t="str">
        <f>STANDINGS_SB[[#This Row],[League]]&amp;STANDINGS_SB[[#This Row],[Team]]</f>
        <v>$150 Draft Champions Jan 03 1:00 pm Lg.3578RIP Lemmy!!!</v>
      </c>
    </row>
    <row r="1755" spans="1:7" x14ac:dyDescent="0.25">
      <c r="A1755">
        <v>2499</v>
      </c>
      <c r="B1755" t="s">
        <v>1879</v>
      </c>
      <c r="C1755" t="s">
        <v>1876</v>
      </c>
      <c r="D1755">
        <v>83</v>
      </c>
      <c r="E1755">
        <v>407</v>
      </c>
      <c r="F1755">
        <f t="shared" si="27"/>
        <v>14</v>
      </c>
      <c r="G1755" t="str">
        <f>STANDINGS_SB[[#This Row],[League]]&amp;STANDINGS_SB[[#This Row],[Team]]</f>
        <v>$150 Draft Champions Jan 03 1:00 pm Lg.3578Human Papelbon Virus</v>
      </c>
    </row>
    <row r="1756" spans="1:7" x14ac:dyDescent="0.25">
      <c r="A1756">
        <v>2639</v>
      </c>
      <c r="B1756" t="s">
        <v>1882</v>
      </c>
      <c r="C1756" t="s">
        <v>1876</v>
      </c>
      <c r="D1756">
        <v>76</v>
      </c>
      <c r="E1756">
        <v>264.5</v>
      </c>
      <c r="F1756">
        <f t="shared" si="27"/>
        <v>15</v>
      </c>
      <c r="G1756" t="str">
        <f>STANDINGS_SB[[#This Row],[League]]&amp;STANDINGS_SB[[#This Row],[Team]]</f>
        <v>$150 Draft Champions Jan 03 1:00 pm Lg.3578JD DC1</v>
      </c>
    </row>
    <row r="1757" spans="1:7" x14ac:dyDescent="0.25">
      <c r="A1757">
        <v>188</v>
      </c>
      <c r="B1757" t="s">
        <v>234</v>
      </c>
      <c r="C1757" t="s">
        <v>1888</v>
      </c>
      <c r="D1757">
        <v>166</v>
      </c>
      <c r="E1757">
        <v>2727</v>
      </c>
      <c r="F1757">
        <f t="shared" si="27"/>
        <v>1</v>
      </c>
      <c r="G1757" t="str">
        <f>STANDINGS_SB[[#This Row],[League]]&amp;STANDINGS_SB[[#This Row],[Team]]</f>
        <v>$150 Draft Champions Jan 04 1:00 pm Lg.3579deadmoneyA</v>
      </c>
    </row>
    <row r="1758" spans="1:7" x14ac:dyDescent="0.25">
      <c r="A1758">
        <v>195</v>
      </c>
      <c r="B1758" t="s">
        <v>1895</v>
      </c>
      <c r="C1758" t="s">
        <v>1888</v>
      </c>
      <c r="D1758">
        <v>165</v>
      </c>
      <c r="E1758">
        <v>2716</v>
      </c>
      <c r="F1758">
        <f t="shared" si="27"/>
        <v>2</v>
      </c>
      <c r="G1758" t="str">
        <f>STANDINGS_SB[[#This Row],[League]]&amp;STANDINGS_SB[[#This Row],[Team]]</f>
        <v>$150 Draft Champions Jan 04 1:00 pm Lg.3579Nine and a half</v>
      </c>
    </row>
    <row r="1759" spans="1:7" x14ac:dyDescent="0.25">
      <c r="A1759">
        <v>331</v>
      </c>
      <c r="B1759" t="s">
        <v>1897</v>
      </c>
      <c r="C1759" t="s">
        <v>1888</v>
      </c>
      <c r="D1759">
        <v>155</v>
      </c>
      <c r="E1759">
        <v>2580</v>
      </c>
      <c r="F1759">
        <f t="shared" si="27"/>
        <v>3</v>
      </c>
      <c r="G1759" t="str">
        <f>STANDINGS_SB[[#This Row],[League]]&amp;STANDINGS_SB[[#This Row],[Team]]</f>
        <v>$150 Draft Champions Jan 04 1:00 pm Lg.3579Multilevel</v>
      </c>
    </row>
    <row r="1760" spans="1:7" x14ac:dyDescent="0.25">
      <c r="A1760">
        <v>519</v>
      </c>
      <c r="B1760" t="s">
        <v>535</v>
      </c>
      <c r="C1760" t="s">
        <v>1888</v>
      </c>
      <c r="D1760">
        <v>145</v>
      </c>
      <c r="E1760">
        <v>2399.5</v>
      </c>
      <c r="F1760">
        <f t="shared" si="27"/>
        <v>4</v>
      </c>
      <c r="G1760" t="str">
        <f>STANDINGS_SB[[#This Row],[League]]&amp;STANDINGS_SB[[#This Row],[Team]]</f>
        <v>$150 Draft Champions Jan 04 1:00 pm Lg.3579Team capofari</v>
      </c>
    </row>
    <row r="1761" spans="1:7" x14ac:dyDescent="0.25">
      <c r="A1761">
        <v>602</v>
      </c>
      <c r="B1761" t="s">
        <v>1893</v>
      </c>
      <c r="C1761" t="s">
        <v>1888</v>
      </c>
      <c r="D1761">
        <v>140</v>
      </c>
      <c r="E1761">
        <v>2310</v>
      </c>
      <c r="F1761">
        <f t="shared" si="27"/>
        <v>5</v>
      </c>
      <c r="G1761" t="str">
        <f>STANDINGS_SB[[#This Row],[League]]&amp;STANDINGS_SB[[#This Row],[Team]]</f>
        <v>$150 Draft Champions Jan 04 1:00 pm Lg.3579SpinningSeams5</v>
      </c>
    </row>
    <row r="1762" spans="1:7" x14ac:dyDescent="0.25">
      <c r="A1762">
        <v>670</v>
      </c>
      <c r="B1762" t="s">
        <v>176</v>
      </c>
      <c r="C1762" t="s">
        <v>1888</v>
      </c>
      <c r="D1762">
        <v>137</v>
      </c>
      <c r="E1762">
        <v>2243.5</v>
      </c>
      <c r="F1762">
        <f t="shared" si="27"/>
        <v>6</v>
      </c>
      <c r="G1762" t="str">
        <f>STANDINGS_SB[[#This Row],[League]]&amp;STANDINGS_SB[[#This Row],[Team]]</f>
        <v>$150 Draft Champions Jan 04 1:00 pm Lg.3579Pickle Rookies</v>
      </c>
    </row>
    <row r="1763" spans="1:7" x14ac:dyDescent="0.25">
      <c r="A1763">
        <v>912</v>
      </c>
      <c r="B1763" t="s">
        <v>1892</v>
      </c>
      <c r="C1763" t="s">
        <v>1888</v>
      </c>
      <c r="D1763">
        <v>128</v>
      </c>
      <c r="E1763">
        <v>1987</v>
      </c>
      <c r="F1763">
        <f t="shared" si="27"/>
        <v>7</v>
      </c>
      <c r="G1763" t="str">
        <f>STANDINGS_SB[[#This Row],[League]]&amp;STANDINGS_SB[[#This Row],[Team]]</f>
        <v>$150 Draft Champions Jan 04 1:00 pm Lg.3579Good Guy Dolls</v>
      </c>
    </row>
    <row r="1764" spans="1:7" x14ac:dyDescent="0.25">
      <c r="A1764">
        <v>1449</v>
      </c>
      <c r="B1764" t="s">
        <v>1891</v>
      </c>
      <c r="C1764" t="s">
        <v>1888</v>
      </c>
      <c r="D1764">
        <v>114</v>
      </c>
      <c r="E1764">
        <v>1461</v>
      </c>
      <c r="F1764">
        <f t="shared" si="27"/>
        <v>8</v>
      </c>
      <c r="G1764" t="str">
        <f>STANDINGS_SB[[#This Row],[League]]&amp;STANDINGS_SB[[#This Row],[Team]]</f>
        <v>$150 Draft Champions Jan 04 1:00 pm Lg.3579No Real Plan</v>
      </c>
    </row>
    <row r="1765" spans="1:7" x14ac:dyDescent="0.25">
      <c r="A1765">
        <v>1478</v>
      </c>
      <c r="B1765" t="s">
        <v>1890</v>
      </c>
      <c r="C1765" t="s">
        <v>1888</v>
      </c>
      <c r="D1765">
        <v>113</v>
      </c>
      <c r="E1765">
        <v>1421.5</v>
      </c>
      <c r="F1765">
        <f t="shared" si="27"/>
        <v>9</v>
      </c>
      <c r="G1765" t="str">
        <f>STANDINGS_SB[[#This Row],[League]]&amp;STANDINGS_SB[[#This Row],[Team]]</f>
        <v>$150 Draft Champions Jan 04 1:00 pm Lg.3579Chifney Rush</v>
      </c>
    </row>
    <row r="1766" spans="1:7" x14ac:dyDescent="0.25">
      <c r="A1766">
        <v>1503</v>
      </c>
      <c r="B1766" t="s">
        <v>155</v>
      </c>
      <c r="C1766" t="s">
        <v>1888</v>
      </c>
      <c r="D1766">
        <v>113</v>
      </c>
      <c r="E1766">
        <v>1421.5</v>
      </c>
      <c r="F1766">
        <f t="shared" si="27"/>
        <v>10</v>
      </c>
      <c r="G1766" t="str">
        <f>STANDINGS_SB[[#This Row],[League]]&amp;STANDINGS_SB[[#This Row],[Team]]</f>
        <v>$150 Draft Champions Jan 04 1:00 pm Lg.3579Uski2</v>
      </c>
    </row>
    <row r="1767" spans="1:7" x14ac:dyDescent="0.25">
      <c r="A1767">
        <v>1888</v>
      </c>
      <c r="B1767" t="s">
        <v>1896</v>
      </c>
      <c r="C1767" t="s">
        <v>1888</v>
      </c>
      <c r="D1767">
        <v>103</v>
      </c>
      <c r="E1767">
        <v>1036.5</v>
      </c>
      <c r="F1767">
        <f t="shared" si="27"/>
        <v>11</v>
      </c>
      <c r="G1767" t="str">
        <f>STANDINGS_SB[[#This Row],[League]]&amp;STANDINGS_SB[[#This Row],[Team]]</f>
        <v>$150 Draft Champions Jan 04 1:00 pm Lg.3579Tater Tots</v>
      </c>
    </row>
    <row r="1768" spans="1:7" x14ac:dyDescent="0.25">
      <c r="A1768">
        <v>2588</v>
      </c>
      <c r="B1768" t="s">
        <v>1898</v>
      </c>
      <c r="C1768" t="s">
        <v>1888</v>
      </c>
      <c r="D1768">
        <v>79</v>
      </c>
      <c r="E1768">
        <v>321</v>
      </c>
      <c r="F1768">
        <f t="shared" si="27"/>
        <v>12</v>
      </c>
      <c r="G1768" t="str">
        <f>STANDINGS_SB[[#This Row],[League]]&amp;STANDINGS_SB[[#This Row],[Team]]</f>
        <v>$150 Draft Champions Jan 04 1:00 pm Lg.3579Jaguar</v>
      </c>
    </row>
    <row r="1769" spans="1:7" x14ac:dyDescent="0.25">
      <c r="A1769">
        <v>2616</v>
      </c>
      <c r="B1769" t="s">
        <v>460</v>
      </c>
      <c r="C1769" t="s">
        <v>1888</v>
      </c>
      <c r="D1769">
        <v>78</v>
      </c>
      <c r="E1769">
        <v>302.5</v>
      </c>
      <c r="F1769">
        <f t="shared" si="27"/>
        <v>13</v>
      </c>
      <c r="G1769" t="str">
        <f>STANDINGS_SB[[#This Row],[League]]&amp;STANDINGS_SB[[#This Row],[Team]]</f>
        <v>$150 Draft Champions Jan 04 1:00 pm Lg.3579smackers II</v>
      </c>
    </row>
    <row r="1770" spans="1:7" x14ac:dyDescent="0.25">
      <c r="A1770">
        <v>2767</v>
      </c>
      <c r="B1770" t="s">
        <v>1889</v>
      </c>
      <c r="C1770" t="s">
        <v>1888</v>
      </c>
      <c r="D1770">
        <v>68</v>
      </c>
      <c r="E1770">
        <v>144.5</v>
      </c>
      <c r="F1770">
        <f t="shared" si="27"/>
        <v>14</v>
      </c>
      <c r="G1770" t="str">
        <f>STANDINGS_SB[[#This Row],[League]]&amp;STANDINGS_SB[[#This Row],[Team]]</f>
        <v>$150 Draft Champions Jan 04 1:00 pm Lg.3579Team Fonte</v>
      </c>
    </row>
    <row r="1771" spans="1:7" x14ac:dyDescent="0.25">
      <c r="A1771">
        <v>2900</v>
      </c>
      <c r="B1771" t="s">
        <v>1894</v>
      </c>
      <c r="C1771" t="s">
        <v>1888</v>
      </c>
      <c r="D1771">
        <v>46</v>
      </c>
      <c r="E1771">
        <v>11</v>
      </c>
      <c r="F1771">
        <f t="shared" si="27"/>
        <v>15</v>
      </c>
      <c r="G1771" t="str">
        <f>STANDINGS_SB[[#This Row],[League]]&amp;STANDINGS_SB[[#This Row],[Team]]</f>
        <v>$150 Draft Champions Jan 04 1:00 pm Lg.3579Team Rogovin</v>
      </c>
    </row>
    <row r="1772" spans="1:7" x14ac:dyDescent="0.25">
      <c r="A1772">
        <v>337</v>
      </c>
      <c r="B1772" t="s">
        <v>1905</v>
      </c>
      <c r="C1772" t="s">
        <v>1900</v>
      </c>
      <c r="D1772">
        <v>154</v>
      </c>
      <c r="E1772">
        <v>2566.5</v>
      </c>
      <c r="F1772">
        <f t="shared" si="27"/>
        <v>1</v>
      </c>
      <c r="G1772" t="str">
        <f>STANDINGS_SB[[#This Row],[League]]&amp;STANDINGS_SB[[#This Row],[Team]]</f>
        <v>$150 Draft Champions Jan 05 1:00 pm Lg.3580484 Hitter</v>
      </c>
    </row>
    <row r="1773" spans="1:7" x14ac:dyDescent="0.25">
      <c r="A1773">
        <v>425</v>
      </c>
      <c r="B1773" t="s">
        <v>464</v>
      </c>
      <c r="C1773" t="s">
        <v>1900</v>
      </c>
      <c r="D1773">
        <v>149</v>
      </c>
      <c r="E1773">
        <v>2479</v>
      </c>
      <c r="F1773">
        <f t="shared" si="27"/>
        <v>2</v>
      </c>
      <c r="G1773" t="str">
        <f>STANDINGS_SB[[#This Row],[League]]&amp;STANDINGS_SB[[#This Row],[Team]]</f>
        <v>$150 Draft Champions Jan 05 1:00 pm Lg.3580Dead Arms</v>
      </c>
    </row>
    <row r="1774" spans="1:7" x14ac:dyDescent="0.25">
      <c r="A1774">
        <v>446</v>
      </c>
      <c r="B1774" t="s">
        <v>1904</v>
      </c>
      <c r="C1774" t="s">
        <v>1900</v>
      </c>
      <c r="D1774">
        <v>148</v>
      </c>
      <c r="E1774">
        <v>2454.5</v>
      </c>
      <c r="F1774">
        <f t="shared" si="27"/>
        <v>3</v>
      </c>
      <c r="G1774" t="str">
        <f>STANDINGS_SB[[#This Row],[League]]&amp;STANDINGS_SB[[#This Row],[Team]]</f>
        <v>$150 Draft Champions Jan 05 1:00 pm Lg.3580Chico Lind's Hermanos - DC 26</v>
      </c>
    </row>
    <row r="1775" spans="1:7" x14ac:dyDescent="0.25">
      <c r="A1775">
        <v>973</v>
      </c>
      <c r="B1775" t="s">
        <v>1907</v>
      </c>
      <c r="C1775" t="s">
        <v>1900</v>
      </c>
      <c r="D1775">
        <v>126</v>
      </c>
      <c r="E1775">
        <v>1921</v>
      </c>
      <c r="F1775">
        <f t="shared" si="27"/>
        <v>4</v>
      </c>
      <c r="G1775" t="str">
        <f>STANDINGS_SB[[#This Row],[League]]&amp;STANDINGS_SB[[#This Row],[Team]]</f>
        <v>$150 Draft Champions Jan 05 1:00 pm Lg.3580Ehrman The German DC80</v>
      </c>
    </row>
    <row r="1776" spans="1:7" x14ac:dyDescent="0.25">
      <c r="A1776">
        <v>1028</v>
      </c>
      <c r="B1776" t="s">
        <v>94</v>
      </c>
      <c r="C1776" t="s">
        <v>1900</v>
      </c>
      <c r="D1776">
        <v>125</v>
      </c>
      <c r="E1776">
        <v>1883</v>
      </c>
      <c r="F1776">
        <f t="shared" si="27"/>
        <v>5</v>
      </c>
      <c r="G1776" t="str">
        <f>STANDINGS_SB[[#This Row],[League]]&amp;STANDINGS_SB[[#This Row],[Team]]</f>
        <v>$150 Draft Champions Jan 05 1:00 pm Lg.3580Team Boyd</v>
      </c>
    </row>
    <row r="1777" spans="1:7" x14ac:dyDescent="0.25">
      <c r="A1777">
        <v>1063</v>
      </c>
      <c r="B1777" t="s">
        <v>1899</v>
      </c>
      <c r="C1777" t="s">
        <v>1900</v>
      </c>
      <c r="D1777">
        <v>124</v>
      </c>
      <c r="E1777">
        <v>1853.5</v>
      </c>
      <c r="F1777">
        <f t="shared" si="27"/>
        <v>6</v>
      </c>
      <c r="G1777" t="str">
        <f>STANDINGS_SB[[#This Row],[League]]&amp;STANDINGS_SB[[#This Row],[Team]]</f>
        <v>$150 Draft Champions Jan 05 1:00 pm Lg.3580Sultans of Swat 2</v>
      </c>
    </row>
    <row r="1778" spans="1:7" x14ac:dyDescent="0.25">
      <c r="A1778">
        <v>1225</v>
      </c>
      <c r="B1778" t="s">
        <v>1903</v>
      </c>
      <c r="C1778" t="s">
        <v>1900</v>
      </c>
      <c r="D1778">
        <v>119</v>
      </c>
      <c r="E1778">
        <v>1677</v>
      </c>
      <c r="F1778">
        <f t="shared" si="27"/>
        <v>7</v>
      </c>
      <c r="G1778" t="str">
        <f>STANDINGS_SB[[#This Row],[League]]&amp;STANDINGS_SB[[#This Row],[Team]]</f>
        <v>$150 Draft Champions Jan 05 1:00 pm Lg.3580Griffey's Homerun Swing</v>
      </c>
    </row>
    <row r="1779" spans="1:7" x14ac:dyDescent="0.25">
      <c r="A1779">
        <v>1381</v>
      </c>
      <c r="B1779" t="s">
        <v>350</v>
      </c>
      <c r="C1779" t="s">
        <v>1900</v>
      </c>
      <c r="D1779">
        <v>115</v>
      </c>
      <c r="E1779">
        <v>1508.5</v>
      </c>
      <c r="F1779">
        <f t="shared" si="27"/>
        <v>8</v>
      </c>
      <c r="G1779" t="str">
        <f>STANDINGS_SB[[#This Row],[League]]&amp;STANDINGS_SB[[#This Row],[Team]]</f>
        <v>$150 Draft Champions Jan 05 1:00 pm Lg.3580August Legion</v>
      </c>
    </row>
    <row r="1780" spans="1:7" x14ac:dyDescent="0.25">
      <c r="A1780">
        <v>1450</v>
      </c>
      <c r="B1780" t="s">
        <v>1909</v>
      </c>
      <c r="C1780" t="s">
        <v>1900</v>
      </c>
      <c r="D1780">
        <v>114</v>
      </c>
      <c r="E1780">
        <v>1461</v>
      </c>
      <c r="F1780">
        <f t="shared" si="27"/>
        <v>9</v>
      </c>
      <c r="G1780" t="str">
        <f>STANDINGS_SB[[#This Row],[League]]&amp;STANDINGS_SB[[#This Row],[Team]]</f>
        <v>$150 Draft Champions Jan 05 1:00 pm Lg.3580OSWALDO MOBRAY</v>
      </c>
    </row>
    <row r="1781" spans="1:7" x14ac:dyDescent="0.25">
      <c r="A1781">
        <v>1512</v>
      </c>
      <c r="B1781" t="s">
        <v>1902</v>
      </c>
      <c r="C1781" t="s">
        <v>1900</v>
      </c>
      <c r="D1781">
        <v>112</v>
      </c>
      <c r="E1781">
        <v>1387</v>
      </c>
      <c r="F1781">
        <f t="shared" si="27"/>
        <v>10</v>
      </c>
      <c r="G1781" t="str">
        <f>STANDINGS_SB[[#This Row],[League]]&amp;STANDINGS_SB[[#This Row],[Team]]</f>
        <v>$150 Draft Champions Jan 05 1:00 pm Lg.3580DC Dogo 2</v>
      </c>
    </row>
    <row r="1782" spans="1:7" x14ac:dyDescent="0.25">
      <c r="A1782">
        <v>1575</v>
      </c>
      <c r="B1782" t="s">
        <v>1908</v>
      </c>
      <c r="C1782" t="s">
        <v>1900</v>
      </c>
      <c r="D1782">
        <v>111</v>
      </c>
      <c r="E1782">
        <v>1343.5</v>
      </c>
      <c r="F1782">
        <f t="shared" si="27"/>
        <v>11</v>
      </c>
      <c r="G1782" t="str">
        <f>STANDINGS_SB[[#This Row],[League]]&amp;STANDINGS_SB[[#This Row],[Team]]</f>
        <v>$150 Draft Champions Jan 05 1:00 pm Lg.3580Starfishmn 0105</v>
      </c>
    </row>
    <row r="1783" spans="1:7" x14ac:dyDescent="0.25">
      <c r="A1783">
        <v>1684</v>
      </c>
      <c r="B1783" t="s">
        <v>551</v>
      </c>
      <c r="C1783" t="s">
        <v>1900</v>
      </c>
      <c r="D1783">
        <v>108</v>
      </c>
      <c r="E1783">
        <v>1223</v>
      </c>
      <c r="F1783">
        <f t="shared" si="27"/>
        <v>12</v>
      </c>
      <c r="G1783" t="str">
        <f>STANDINGS_SB[[#This Row],[League]]&amp;STANDINGS_SB[[#This Row],[Team]]</f>
        <v>$150 Draft Champions Jan 05 1:00 pm Lg.3580Miggy's Crown</v>
      </c>
    </row>
    <row r="1784" spans="1:7" x14ac:dyDescent="0.25">
      <c r="A1784">
        <v>1884</v>
      </c>
      <c r="B1784" t="s">
        <v>255</v>
      </c>
      <c r="C1784" t="s">
        <v>1900</v>
      </c>
      <c r="D1784">
        <v>103</v>
      </c>
      <c r="E1784">
        <v>1036.5</v>
      </c>
      <c r="F1784">
        <f t="shared" si="27"/>
        <v>13</v>
      </c>
      <c r="G1784" t="str">
        <f>STANDINGS_SB[[#This Row],[League]]&amp;STANDINGS_SB[[#This Row],[Team]]</f>
        <v>$150 Draft Champions Jan 05 1:00 pm Lg.3580Scotch Rocks</v>
      </c>
    </row>
    <row r="1785" spans="1:7" x14ac:dyDescent="0.25">
      <c r="A1785">
        <v>2266</v>
      </c>
      <c r="B1785" t="s">
        <v>1906</v>
      </c>
      <c r="C1785" t="s">
        <v>1900</v>
      </c>
      <c r="D1785">
        <v>92</v>
      </c>
      <c r="E1785">
        <v>655</v>
      </c>
      <c r="F1785">
        <f t="shared" si="27"/>
        <v>14</v>
      </c>
      <c r="G1785" t="str">
        <f>STANDINGS_SB[[#This Row],[League]]&amp;STANDINGS_SB[[#This Row],[Team]]</f>
        <v>$150 Draft Champions Jan 05 1:00 pm Lg.3580Veni Vidi Vici</v>
      </c>
    </row>
    <row r="1786" spans="1:7" x14ac:dyDescent="0.25">
      <c r="A1786">
        <v>2725</v>
      </c>
      <c r="B1786" t="s">
        <v>1901</v>
      </c>
      <c r="C1786" t="s">
        <v>1900</v>
      </c>
      <c r="D1786">
        <v>72</v>
      </c>
      <c r="E1786">
        <v>194.5</v>
      </c>
      <c r="F1786">
        <f t="shared" si="27"/>
        <v>15</v>
      </c>
      <c r="G1786" t="str">
        <f>STANDINGS_SB[[#This Row],[League]]&amp;STANDINGS_SB[[#This Row],[Team]]</f>
        <v>$150 Draft Champions Jan 05 1:00 pm Lg.3580Wade Boggs</v>
      </c>
    </row>
    <row r="1787" spans="1:7" x14ac:dyDescent="0.25">
      <c r="A1787">
        <v>121</v>
      </c>
      <c r="B1787" t="s">
        <v>1913</v>
      </c>
      <c r="C1787" t="s">
        <v>1910</v>
      </c>
      <c r="D1787">
        <v>175</v>
      </c>
      <c r="E1787">
        <v>2793.5</v>
      </c>
      <c r="F1787">
        <f t="shared" si="27"/>
        <v>1</v>
      </c>
      <c r="G1787" t="str">
        <f>STANDINGS_SB[[#This Row],[League]]&amp;STANDINGS_SB[[#This Row],[Team]]</f>
        <v>$150 Draft Champions Jan 05 1:00 pm Lg.3581Wicked Sensation</v>
      </c>
    </row>
    <row r="1788" spans="1:7" x14ac:dyDescent="0.25">
      <c r="A1788">
        <v>229</v>
      </c>
      <c r="B1788" t="s">
        <v>17</v>
      </c>
      <c r="C1788" t="s">
        <v>1910</v>
      </c>
      <c r="D1788">
        <v>162</v>
      </c>
      <c r="E1788">
        <v>2681</v>
      </c>
      <c r="F1788">
        <f t="shared" si="27"/>
        <v>2</v>
      </c>
      <c r="G1788" t="str">
        <f>STANDINGS_SB[[#This Row],[League]]&amp;STANDINGS_SB[[#This Row],[Team]]</f>
        <v>$150 Draft Champions Jan 05 1:00 pm Lg.3581Millertime</v>
      </c>
    </row>
    <row r="1789" spans="1:7" x14ac:dyDescent="0.25">
      <c r="A1789">
        <v>304</v>
      </c>
      <c r="B1789" t="s">
        <v>1917</v>
      </c>
      <c r="C1789" t="s">
        <v>1910</v>
      </c>
      <c r="D1789">
        <v>157</v>
      </c>
      <c r="E1789">
        <v>2606</v>
      </c>
      <c r="F1789">
        <f t="shared" si="27"/>
        <v>3</v>
      </c>
      <c r="G1789" t="str">
        <f>STANDINGS_SB[[#This Row],[League]]&amp;STANDINGS_SB[[#This Row],[Team]]</f>
        <v>$150 Draft Champions Jan 05 1:00 pm Lg.3581Major League Players</v>
      </c>
    </row>
    <row r="1790" spans="1:7" x14ac:dyDescent="0.25">
      <c r="A1790">
        <v>568</v>
      </c>
      <c r="B1790" t="s">
        <v>1911</v>
      </c>
      <c r="C1790" t="s">
        <v>1910</v>
      </c>
      <c r="D1790">
        <v>142</v>
      </c>
      <c r="E1790">
        <v>2346.5</v>
      </c>
      <c r="F1790">
        <f t="shared" si="27"/>
        <v>4</v>
      </c>
      <c r="G1790" t="str">
        <f>STANDINGS_SB[[#This Row],[League]]&amp;STANDINGS_SB[[#This Row],[Team]]</f>
        <v>$150 Draft Champions Jan 05 1:00 pm Lg.3581Snuffaluffagus</v>
      </c>
    </row>
    <row r="1791" spans="1:7" x14ac:dyDescent="0.25">
      <c r="A1791">
        <v>570</v>
      </c>
      <c r="B1791" t="s">
        <v>728</v>
      </c>
      <c r="C1791" t="s">
        <v>1910</v>
      </c>
      <c r="D1791">
        <v>142</v>
      </c>
      <c r="E1791">
        <v>2346.5</v>
      </c>
      <c r="F1791">
        <f t="shared" si="27"/>
        <v>5</v>
      </c>
      <c r="G1791" t="str">
        <f>STANDINGS_SB[[#This Row],[League]]&amp;STANDINGS_SB[[#This Row],[Team]]</f>
        <v>$150 Draft Champions Jan 05 1:00 pm Lg.3581Team Estes</v>
      </c>
    </row>
    <row r="1792" spans="1:7" x14ac:dyDescent="0.25">
      <c r="A1792">
        <v>1057</v>
      </c>
      <c r="B1792" t="s">
        <v>1918</v>
      </c>
      <c r="C1792" t="s">
        <v>1910</v>
      </c>
      <c r="D1792">
        <v>124</v>
      </c>
      <c r="E1792">
        <v>1853.5</v>
      </c>
      <c r="F1792">
        <f t="shared" si="27"/>
        <v>6</v>
      </c>
      <c r="G1792" t="str">
        <f>STANDINGS_SB[[#This Row],[League]]&amp;STANDINGS_SB[[#This Row],[Team]]</f>
        <v>$150 Draft Champions Jan 05 1:00 pm Lg.3581It's Happening II</v>
      </c>
    </row>
    <row r="1793" spans="1:7" x14ac:dyDescent="0.25">
      <c r="A1793">
        <v>1086</v>
      </c>
      <c r="B1793" t="s">
        <v>159</v>
      </c>
      <c r="C1793" t="s">
        <v>1910</v>
      </c>
      <c r="D1793">
        <v>123</v>
      </c>
      <c r="E1793">
        <v>1820</v>
      </c>
      <c r="F1793">
        <f t="shared" si="27"/>
        <v>7</v>
      </c>
      <c r="G1793" t="str">
        <f>STANDINGS_SB[[#This Row],[League]]&amp;STANDINGS_SB[[#This Row],[Team]]</f>
        <v>$150 Draft Champions Jan 05 1:00 pm Lg.3581Impending Doom</v>
      </c>
    </row>
    <row r="1794" spans="1:7" x14ac:dyDescent="0.25">
      <c r="A1794">
        <v>1412</v>
      </c>
      <c r="B1794" t="s">
        <v>1916</v>
      </c>
      <c r="C1794" t="s">
        <v>1910</v>
      </c>
      <c r="D1794">
        <v>115</v>
      </c>
      <c r="E1794">
        <v>1508.5</v>
      </c>
      <c r="F1794">
        <f t="shared" si="27"/>
        <v>8</v>
      </c>
      <c r="G1794" t="str">
        <f>STANDINGS_SB[[#This Row],[League]]&amp;STANDINGS_SB[[#This Row],[Team]]</f>
        <v>$150 Draft Champions Jan 05 1:00 pm Lg.3581Team WhoopAss</v>
      </c>
    </row>
    <row r="1795" spans="1:7" x14ac:dyDescent="0.25">
      <c r="A1795">
        <v>1441</v>
      </c>
      <c r="B1795" t="s">
        <v>1912</v>
      </c>
      <c r="C1795" t="s">
        <v>1910</v>
      </c>
      <c r="D1795">
        <v>114</v>
      </c>
      <c r="E1795">
        <v>1461</v>
      </c>
      <c r="F1795">
        <f t="shared" ref="F1795:F1858" si="28">IF(C1795=C1794,F1794+1,1)</f>
        <v>9</v>
      </c>
      <c r="G1795" t="str">
        <f>STANDINGS_SB[[#This Row],[League]]&amp;STANDINGS_SB[[#This Row],[Team]]</f>
        <v>$150 Draft Champions Jan 05 1:00 pm Lg.3581It's Not Happening I</v>
      </c>
    </row>
    <row r="1796" spans="1:7" x14ac:dyDescent="0.25">
      <c r="A1796">
        <v>2143</v>
      </c>
      <c r="B1796" t="s">
        <v>1915</v>
      </c>
      <c r="C1796" t="s">
        <v>1910</v>
      </c>
      <c r="D1796">
        <v>96</v>
      </c>
      <c r="E1796">
        <v>784</v>
      </c>
      <c r="F1796">
        <f t="shared" si="28"/>
        <v>10</v>
      </c>
      <c r="G1796" t="str">
        <f>STANDINGS_SB[[#This Row],[League]]&amp;STANDINGS_SB[[#This Row],[Team]]</f>
        <v>$150 Draft Champions Jan 05 1:00 pm Lg.3581Thebeau 1</v>
      </c>
    </row>
    <row r="1797" spans="1:7" x14ac:dyDescent="0.25">
      <c r="A1797">
        <v>2163</v>
      </c>
      <c r="B1797" t="s">
        <v>346</v>
      </c>
      <c r="C1797" t="s">
        <v>1910</v>
      </c>
      <c r="D1797">
        <v>95</v>
      </c>
      <c r="E1797">
        <v>747</v>
      </c>
      <c r="F1797">
        <f t="shared" si="28"/>
        <v>11</v>
      </c>
      <c r="G1797" t="str">
        <f>STANDINGS_SB[[#This Row],[League]]&amp;STANDINGS_SB[[#This Row],[Team]]</f>
        <v>$150 Draft Champions Jan 05 1:00 pm Lg.3581Miami Mac 2</v>
      </c>
    </row>
    <row r="1798" spans="1:7" x14ac:dyDescent="0.25">
      <c r="A1798">
        <v>2336</v>
      </c>
      <c r="B1798" t="s">
        <v>1914</v>
      </c>
      <c r="C1798" t="s">
        <v>1910</v>
      </c>
      <c r="D1798">
        <v>90</v>
      </c>
      <c r="E1798">
        <v>588.5</v>
      </c>
      <c r="F1798">
        <f t="shared" si="28"/>
        <v>12</v>
      </c>
      <c r="G1798" t="str">
        <f>STANDINGS_SB[[#This Row],[League]]&amp;STANDINGS_SB[[#This Row],[Team]]</f>
        <v>$150 Draft Champions Jan 05 1:00 pm Lg.3581esh dc1</v>
      </c>
    </row>
    <row r="1799" spans="1:7" x14ac:dyDescent="0.25">
      <c r="A1799">
        <v>2675</v>
      </c>
      <c r="B1799" t="s">
        <v>428</v>
      </c>
      <c r="C1799" t="s">
        <v>1910</v>
      </c>
      <c r="D1799">
        <v>75</v>
      </c>
      <c r="E1799">
        <v>244</v>
      </c>
      <c r="F1799">
        <f t="shared" si="28"/>
        <v>13</v>
      </c>
      <c r="G1799" t="str">
        <f>STANDINGS_SB[[#This Row],[League]]&amp;STANDINGS_SB[[#This Row],[Team]]</f>
        <v>$150 Draft Champions Jan 05 1:00 pm Lg.3581Trill 1</v>
      </c>
    </row>
    <row r="1800" spans="1:7" x14ac:dyDescent="0.25">
      <c r="A1800">
        <v>2814</v>
      </c>
      <c r="B1800" t="s">
        <v>625</v>
      </c>
      <c r="C1800" t="s">
        <v>1910</v>
      </c>
      <c r="D1800">
        <v>64</v>
      </c>
      <c r="E1800">
        <v>99</v>
      </c>
      <c r="F1800">
        <f t="shared" si="28"/>
        <v>14</v>
      </c>
      <c r="G1800" t="str">
        <f>STANDINGS_SB[[#This Row],[League]]&amp;STANDINGS_SB[[#This Row],[Team]]</f>
        <v>$150 Draft Champions Jan 05 1:00 pm Lg.3581Team Hunter</v>
      </c>
    </row>
    <row r="1801" spans="1:7" x14ac:dyDescent="0.25">
      <c r="A1801">
        <v>2825</v>
      </c>
      <c r="B1801" t="s">
        <v>117</v>
      </c>
      <c r="C1801" t="s">
        <v>1910</v>
      </c>
      <c r="D1801">
        <v>63</v>
      </c>
      <c r="E1801">
        <v>85.5</v>
      </c>
      <c r="F1801">
        <f t="shared" si="28"/>
        <v>15</v>
      </c>
      <c r="G1801" t="str">
        <f>STANDINGS_SB[[#This Row],[League]]&amp;STANDINGS_SB[[#This Row],[Team]]</f>
        <v>$150 Draft Champions Jan 05 1:00 pm Lg.3581MustSeeTV314</v>
      </c>
    </row>
    <row r="1802" spans="1:7" x14ac:dyDescent="0.25">
      <c r="A1802">
        <v>240</v>
      </c>
      <c r="B1802" t="s">
        <v>1927</v>
      </c>
      <c r="C1802" t="s">
        <v>1920</v>
      </c>
      <c r="D1802">
        <v>161</v>
      </c>
      <c r="E1802">
        <v>2669</v>
      </c>
      <c r="F1802">
        <f t="shared" si="28"/>
        <v>1</v>
      </c>
      <c r="G1802" t="str">
        <f>STANDINGS_SB[[#This Row],[League]]&amp;STANDINGS_SB[[#This Row],[Team]]</f>
        <v>$150 Draft Champions Jan 06 1:00 pm Lg.3582Dogeeseseegod</v>
      </c>
    </row>
    <row r="1803" spans="1:7" x14ac:dyDescent="0.25">
      <c r="A1803">
        <v>272</v>
      </c>
      <c r="B1803" t="s">
        <v>1919</v>
      </c>
      <c r="C1803" t="s">
        <v>1920</v>
      </c>
      <c r="D1803">
        <v>159</v>
      </c>
      <c r="E1803">
        <v>2639</v>
      </c>
      <c r="F1803">
        <f t="shared" si="28"/>
        <v>2</v>
      </c>
      <c r="G1803" t="str">
        <f>STANDINGS_SB[[#This Row],[League]]&amp;STANDINGS_SB[[#This Row],[Team]]</f>
        <v>$150 Draft Champions Jan 06 1:00 pm Lg.3582MeatLohse</v>
      </c>
    </row>
    <row r="1804" spans="1:7" x14ac:dyDescent="0.25">
      <c r="A1804">
        <v>338</v>
      </c>
      <c r="B1804" t="s">
        <v>1925</v>
      </c>
      <c r="C1804" t="s">
        <v>1920</v>
      </c>
      <c r="D1804">
        <v>154</v>
      </c>
      <c r="E1804">
        <v>2566.5</v>
      </c>
      <c r="F1804">
        <f t="shared" si="28"/>
        <v>3</v>
      </c>
      <c r="G1804" t="str">
        <f>STANDINGS_SB[[#This Row],[League]]&amp;STANDINGS_SB[[#This Row],[Team]]</f>
        <v>$150 Draft Champions Jan 06 1:00 pm Lg.3582Akitas</v>
      </c>
    </row>
    <row r="1805" spans="1:7" x14ac:dyDescent="0.25">
      <c r="A1805">
        <v>756</v>
      </c>
      <c r="B1805" t="s">
        <v>87</v>
      </c>
      <c r="C1805" t="s">
        <v>1920</v>
      </c>
      <c r="D1805">
        <v>134</v>
      </c>
      <c r="E1805">
        <v>2167</v>
      </c>
      <c r="F1805">
        <f t="shared" si="28"/>
        <v>4</v>
      </c>
      <c r="G1805" t="str">
        <f>STANDINGS_SB[[#This Row],[League]]&amp;STANDINGS_SB[[#This Row],[Team]]</f>
        <v>$150 Draft Champions Jan 06 1:00 pm Lg.3582The Northsiders</v>
      </c>
    </row>
    <row r="1806" spans="1:7" x14ac:dyDescent="0.25">
      <c r="A1806">
        <v>807</v>
      </c>
      <c r="B1806" t="s">
        <v>1923</v>
      </c>
      <c r="C1806" t="s">
        <v>1920</v>
      </c>
      <c r="D1806">
        <v>132</v>
      </c>
      <c r="E1806">
        <v>2104</v>
      </c>
      <c r="F1806">
        <f t="shared" si="28"/>
        <v>5</v>
      </c>
      <c r="G1806" t="str">
        <f>STANDINGS_SB[[#This Row],[League]]&amp;STANDINGS_SB[[#This Row],[Team]]</f>
        <v>$150 Draft Champions Jan 06 1:00 pm Lg.3582Sloth Farmer</v>
      </c>
    </row>
    <row r="1807" spans="1:7" x14ac:dyDescent="0.25">
      <c r="A1807">
        <v>1035</v>
      </c>
      <c r="B1807" t="s">
        <v>726</v>
      </c>
      <c r="C1807" t="s">
        <v>1920</v>
      </c>
      <c r="D1807">
        <v>125</v>
      </c>
      <c r="E1807">
        <v>1883</v>
      </c>
      <c r="F1807">
        <f t="shared" si="28"/>
        <v>6</v>
      </c>
      <c r="G1807" t="str">
        <f>STANDINGS_SB[[#This Row],[League]]&amp;STANDINGS_SB[[#This Row],[Team]]</f>
        <v>$150 Draft Champions Jan 06 1:00 pm Lg.3582Team Warner</v>
      </c>
    </row>
    <row r="1808" spans="1:7" x14ac:dyDescent="0.25">
      <c r="A1808">
        <v>1262</v>
      </c>
      <c r="B1808" t="s">
        <v>1922</v>
      </c>
      <c r="C1808" t="s">
        <v>1920</v>
      </c>
      <c r="D1808">
        <v>118</v>
      </c>
      <c r="E1808">
        <v>1635.5</v>
      </c>
      <c r="F1808">
        <f t="shared" si="28"/>
        <v>7</v>
      </c>
      <c r="G1808" t="str">
        <f>STANDINGS_SB[[#This Row],[League]]&amp;STANDINGS_SB[[#This Row],[Team]]</f>
        <v>$150 Draft Champions Jan 06 1:00 pm Lg.3582Cleveland Dustmites</v>
      </c>
    </row>
    <row r="1809" spans="1:7" x14ac:dyDescent="0.25">
      <c r="A1809">
        <v>1263</v>
      </c>
      <c r="B1809" t="s">
        <v>481</v>
      </c>
      <c r="C1809" t="s">
        <v>1920</v>
      </c>
      <c r="D1809">
        <v>118</v>
      </c>
      <c r="E1809">
        <v>1635.5</v>
      </c>
      <c r="F1809">
        <f t="shared" si="28"/>
        <v>8</v>
      </c>
      <c r="G1809" t="str">
        <f>STANDINGS_SB[[#This Row],[League]]&amp;STANDINGS_SB[[#This Row],[Team]]</f>
        <v>$150 Draft Champions Jan 06 1:00 pm Lg.3582Cultured Hooligan 3</v>
      </c>
    </row>
    <row r="1810" spans="1:7" x14ac:dyDescent="0.25">
      <c r="A1810">
        <v>1372</v>
      </c>
      <c r="B1810" t="s">
        <v>12</v>
      </c>
      <c r="C1810" t="s">
        <v>1920</v>
      </c>
      <c r="D1810">
        <v>116</v>
      </c>
      <c r="E1810">
        <v>1552.5</v>
      </c>
      <c r="F1810">
        <f t="shared" si="28"/>
        <v>9</v>
      </c>
      <c r="G1810" t="str">
        <f>STANDINGS_SB[[#This Row],[League]]&amp;STANDINGS_SB[[#This Row],[Team]]</f>
        <v>$150 Draft Champions Jan 06 1:00 pm Lg.3582Team Marcus</v>
      </c>
    </row>
    <row r="1811" spans="1:7" x14ac:dyDescent="0.25">
      <c r="A1811">
        <v>1394</v>
      </c>
      <c r="B1811" t="s">
        <v>1924</v>
      </c>
      <c r="C1811" t="s">
        <v>1920</v>
      </c>
      <c r="D1811">
        <v>115</v>
      </c>
      <c r="E1811">
        <v>1508.5</v>
      </c>
      <c r="F1811">
        <f t="shared" si="28"/>
        <v>10</v>
      </c>
      <c r="G1811" t="str">
        <f>STANDINGS_SB[[#This Row],[League]]&amp;STANDINGS_SB[[#This Row],[Team]]</f>
        <v>$150 Draft Champions Jan 06 1:00 pm Lg.3582Killed By Death</v>
      </c>
    </row>
    <row r="1812" spans="1:7" x14ac:dyDescent="0.25">
      <c r="A1812">
        <v>1625</v>
      </c>
      <c r="B1812" t="s">
        <v>367</v>
      </c>
      <c r="C1812" t="s">
        <v>1920</v>
      </c>
      <c r="D1812">
        <v>110</v>
      </c>
      <c r="E1812">
        <v>1298</v>
      </c>
      <c r="F1812">
        <f t="shared" si="28"/>
        <v>11</v>
      </c>
      <c r="G1812" t="str">
        <f>STANDINGS_SB[[#This Row],[League]]&amp;STANDINGS_SB[[#This Row],[Team]]</f>
        <v>$150 Draft Champions Jan 06 1:00 pm Lg.3582Team Wilson</v>
      </c>
    </row>
    <row r="1813" spans="1:7" x14ac:dyDescent="0.25">
      <c r="A1813">
        <v>1748</v>
      </c>
      <c r="B1813" t="s">
        <v>372</v>
      </c>
      <c r="C1813" t="s">
        <v>1920</v>
      </c>
      <c r="D1813">
        <v>107</v>
      </c>
      <c r="E1813">
        <v>1181.5</v>
      </c>
      <c r="F1813">
        <f t="shared" si="28"/>
        <v>12</v>
      </c>
      <c r="G1813" t="str">
        <f>STANDINGS_SB[[#This Row],[League]]&amp;STANDINGS_SB[[#This Row],[Team]]</f>
        <v>$150 Draft Champions Jan 06 1:00 pm Lg.3582Tigers Slappy DC2</v>
      </c>
    </row>
    <row r="1814" spans="1:7" x14ac:dyDescent="0.25">
      <c r="A1814">
        <v>2221</v>
      </c>
      <c r="B1814" t="s">
        <v>1921</v>
      </c>
      <c r="C1814" t="s">
        <v>1920</v>
      </c>
      <c r="D1814">
        <v>93</v>
      </c>
      <c r="E1814">
        <v>682.5</v>
      </c>
      <c r="F1814">
        <f t="shared" si="28"/>
        <v>13</v>
      </c>
      <c r="G1814" t="str">
        <f>STANDINGS_SB[[#This Row],[League]]&amp;STANDINGS_SB[[#This Row],[Team]]</f>
        <v>$150 Draft Champions Jan 06 1:00 pm Lg.3582Chili and Onion Dogs</v>
      </c>
    </row>
    <row r="1815" spans="1:7" x14ac:dyDescent="0.25">
      <c r="A1815">
        <v>2509</v>
      </c>
      <c r="B1815" t="s">
        <v>452</v>
      </c>
      <c r="C1815" t="s">
        <v>1920</v>
      </c>
      <c r="D1815">
        <v>83</v>
      </c>
      <c r="E1815">
        <v>407</v>
      </c>
      <c r="F1815">
        <f t="shared" si="28"/>
        <v>14</v>
      </c>
      <c r="G1815" t="str">
        <f>STANDINGS_SB[[#This Row],[League]]&amp;STANDINGS_SB[[#This Row],[Team]]</f>
        <v>$150 Draft Champions Jan 06 1:00 pm Lg.3582Super Furry Animals</v>
      </c>
    </row>
    <row r="1816" spans="1:7" x14ac:dyDescent="0.25">
      <c r="A1816">
        <v>2571</v>
      </c>
      <c r="B1816" t="s">
        <v>1926</v>
      </c>
      <c r="C1816" t="s">
        <v>1920</v>
      </c>
      <c r="D1816">
        <v>80</v>
      </c>
      <c r="E1816">
        <v>340</v>
      </c>
      <c r="F1816">
        <f t="shared" si="28"/>
        <v>15</v>
      </c>
      <c r="G1816" t="str">
        <f>STANDINGS_SB[[#This Row],[League]]&amp;STANDINGS_SB[[#This Row],[Team]]</f>
        <v>$150 Draft Champions Jan 06 1:00 pm Lg.3582SpinningSeams6</v>
      </c>
    </row>
    <row r="1817" spans="1:7" x14ac:dyDescent="0.25">
      <c r="A1817">
        <v>318</v>
      </c>
      <c r="B1817" t="s">
        <v>1930</v>
      </c>
      <c r="C1817" t="s">
        <v>1928</v>
      </c>
      <c r="D1817">
        <v>156</v>
      </c>
      <c r="E1817">
        <v>2592</v>
      </c>
      <c r="F1817">
        <f t="shared" si="28"/>
        <v>1</v>
      </c>
      <c r="G1817" t="str">
        <f>STANDINGS_SB[[#This Row],[League]]&amp;STANDINGS_SB[[#This Row],[Team]]</f>
        <v>$150 Draft Champions Jan 07 1:00 pm Lg.3583Lincoln Lumberjacks</v>
      </c>
    </row>
    <row r="1818" spans="1:7" x14ac:dyDescent="0.25">
      <c r="A1818">
        <v>384</v>
      </c>
      <c r="B1818" t="s">
        <v>532</v>
      </c>
      <c r="C1818" t="s">
        <v>1928</v>
      </c>
      <c r="D1818">
        <v>151</v>
      </c>
      <c r="E1818">
        <v>2521</v>
      </c>
      <c r="F1818">
        <f t="shared" si="28"/>
        <v>2</v>
      </c>
      <c r="G1818" t="str">
        <f>STANDINGS_SB[[#This Row],[League]]&amp;STANDINGS_SB[[#This Row],[Team]]</f>
        <v>$150 Draft Champions Jan 07 1:00 pm Lg.3583Bleacher Bums</v>
      </c>
    </row>
    <row r="1819" spans="1:7" x14ac:dyDescent="0.25">
      <c r="A1819">
        <v>612</v>
      </c>
      <c r="B1819" t="s">
        <v>1932</v>
      </c>
      <c r="C1819" t="s">
        <v>1928</v>
      </c>
      <c r="D1819">
        <v>139</v>
      </c>
      <c r="E1819">
        <v>2288</v>
      </c>
      <c r="F1819">
        <f t="shared" si="28"/>
        <v>3</v>
      </c>
      <c r="G1819" t="str">
        <f>STANDINGS_SB[[#This Row],[League]]&amp;STANDINGS_SB[[#This Row],[Team]]</f>
        <v>$150 Draft Champions Jan 07 1:00 pm Lg.35833DC WAGGENER</v>
      </c>
    </row>
    <row r="1820" spans="1:7" x14ac:dyDescent="0.25">
      <c r="A1820">
        <v>1066</v>
      </c>
      <c r="B1820" t="s">
        <v>1939</v>
      </c>
      <c r="C1820" t="s">
        <v>1928</v>
      </c>
      <c r="D1820">
        <v>124</v>
      </c>
      <c r="E1820">
        <v>1853.5</v>
      </c>
      <c r="F1820">
        <f t="shared" si="28"/>
        <v>4</v>
      </c>
      <c r="G1820" t="str">
        <f>STANDINGS_SB[[#This Row],[League]]&amp;STANDINGS_SB[[#This Row],[Team]]</f>
        <v>$150 Draft Champions Jan 07 1:00 pm Lg.3583Team Winder</v>
      </c>
    </row>
    <row r="1821" spans="1:7" x14ac:dyDescent="0.25">
      <c r="A1821">
        <v>1219</v>
      </c>
      <c r="B1821" t="s">
        <v>1934</v>
      </c>
      <c r="C1821" t="s">
        <v>1928</v>
      </c>
      <c r="D1821">
        <v>119</v>
      </c>
      <c r="E1821">
        <v>1677</v>
      </c>
      <c r="F1821">
        <f t="shared" si="28"/>
        <v>5</v>
      </c>
      <c r="G1821" t="str">
        <f>STANDINGS_SB[[#This Row],[League]]&amp;STANDINGS_SB[[#This Row],[Team]]</f>
        <v>$150 Draft Champions Jan 07 1:00 pm Lg.3583Captain Chaos</v>
      </c>
    </row>
    <row r="1822" spans="1:7" x14ac:dyDescent="0.25">
      <c r="A1822">
        <v>1288</v>
      </c>
      <c r="B1822" t="s">
        <v>1937</v>
      </c>
      <c r="C1822" t="s">
        <v>1928</v>
      </c>
      <c r="D1822">
        <v>118</v>
      </c>
      <c r="E1822">
        <v>1635.5</v>
      </c>
      <c r="F1822">
        <f t="shared" si="28"/>
        <v>6</v>
      </c>
      <c r="G1822" t="str">
        <f>STANDINGS_SB[[#This Row],[League]]&amp;STANDINGS_SB[[#This Row],[Team]]</f>
        <v>$150 Draft Champions Jan 07 1:00 pm Lg.3583The District</v>
      </c>
    </row>
    <row r="1823" spans="1:7" x14ac:dyDescent="0.25">
      <c r="A1823">
        <v>1361</v>
      </c>
      <c r="B1823" t="s">
        <v>1936</v>
      </c>
      <c r="C1823" t="s">
        <v>1928</v>
      </c>
      <c r="D1823">
        <v>116</v>
      </c>
      <c r="E1823">
        <v>1552.5</v>
      </c>
      <c r="F1823">
        <f t="shared" si="28"/>
        <v>7</v>
      </c>
      <c r="G1823" t="str">
        <f>STANDINGS_SB[[#This Row],[League]]&amp;STANDINGS_SB[[#This Row],[Team]]</f>
        <v>$150 Draft Champions Jan 07 1:00 pm Lg.3583Pine Tar Gang</v>
      </c>
    </row>
    <row r="1824" spans="1:7" x14ac:dyDescent="0.25">
      <c r="A1824">
        <v>1380</v>
      </c>
      <c r="B1824" t="s">
        <v>1933</v>
      </c>
      <c r="C1824" t="s">
        <v>1928</v>
      </c>
      <c r="D1824">
        <v>115</v>
      </c>
      <c r="E1824">
        <v>1508.5</v>
      </c>
      <c r="F1824">
        <f t="shared" si="28"/>
        <v>8</v>
      </c>
      <c r="G1824" t="str">
        <f>STANDINGS_SB[[#This Row],[League]]&amp;STANDINGS_SB[[#This Row],[Team]]</f>
        <v>$150 Draft Champions Jan 07 1:00 pm Lg.3583Agostina</v>
      </c>
    </row>
    <row r="1825" spans="1:7" x14ac:dyDescent="0.25">
      <c r="A1825">
        <v>1593</v>
      </c>
      <c r="B1825" t="s">
        <v>1940</v>
      </c>
      <c r="C1825" t="s">
        <v>1928</v>
      </c>
      <c r="D1825">
        <v>110</v>
      </c>
      <c r="E1825">
        <v>1298</v>
      </c>
      <c r="F1825">
        <f t="shared" si="28"/>
        <v>9</v>
      </c>
      <c r="G1825" t="str">
        <f>STANDINGS_SB[[#This Row],[League]]&amp;STANDINGS_SB[[#This Row],[Team]]</f>
        <v>$150 Draft Champions Jan 07 1:00 pm Lg.35831883 BOSTON BEANEATERS</v>
      </c>
    </row>
    <row r="1826" spans="1:7" x14ac:dyDescent="0.25">
      <c r="A1826">
        <v>1663</v>
      </c>
      <c r="B1826" t="s">
        <v>286</v>
      </c>
      <c r="C1826" t="s">
        <v>1928</v>
      </c>
      <c r="D1826">
        <v>109</v>
      </c>
      <c r="E1826">
        <v>1261.5</v>
      </c>
      <c r="F1826">
        <f t="shared" si="28"/>
        <v>10</v>
      </c>
      <c r="G1826" t="str">
        <f>STANDINGS_SB[[#This Row],[League]]&amp;STANDINGS_SB[[#This Row],[Team]]</f>
        <v>$150 Draft Champions Jan 07 1:00 pm Lg.3583Team Williams</v>
      </c>
    </row>
    <row r="1827" spans="1:7" x14ac:dyDescent="0.25">
      <c r="A1827">
        <v>1974</v>
      </c>
      <c r="B1827" t="s">
        <v>1938</v>
      </c>
      <c r="C1827" t="s">
        <v>1928</v>
      </c>
      <c r="D1827">
        <v>100</v>
      </c>
      <c r="E1827">
        <v>929.5</v>
      </c>
      <c r="F1827">
        <f t="shared" si="28"/>
        <v>11</v>
      </c>
      <c r="G1827" t="str">
        <f>STANDINGS_SB[[#This Row],[League]]&amp;STANDINGS_SB[[#This Row],[Team]]</f>
        <v>$150 Draft Champions Jan 07 1:00 pm Lg.3583Mike Pagliarulo</v>
      </c>
    </row>
    <row r="1828" spans="1:7" x14ac:dyDescent="0.25">
      <c r="A1828">
        <v>2179</v>
      </c>
      <c r="B1828" t="s">
        <v>1929</v>
      </c>
      <c r="C1828" t="s">
        <v>1928</v>
      </c>
      <c r="D1828">
        <v>95</v>
      </c>
      <c r="E1828">
        <v>747</v>
      </c>
      <c r="F1828">
        <f t="shared" si="28"/>
        <v>12</v>
      </c>
      <c r="G1828" t="str">
        <f>STANDINGS_SB[[#This Row],[League]]&amp;STANDINGS_SB[[#This Row],[Team]]</f>
        <v>$150 Draft Champions Jan 07 1:00 pm Lg.3583The Price for Bryce</v>
      </c>
    </row>
    <row r="1829" spans="1:7" x14ac:dyDescent="0.25">
      <c r="A1829">
        <v>2252</v>
      </c>
      <c r="B1829" t="s">
        <v>1935</v>
      </c>
      <c r="C1829" t="s">
        <v>1928</v>
      </c>
      <c r="D1829">
        <v>92</v>
      </c>
      <c r="E1829">
        <v>655</v>
      </c>
      <c r="F1829">
        <f t="shared" si="28"/>
        <v>13</v>
      </c>
      <c r="G1829" t="str">
        <f>STANDINGS_SB[[#This Row],[League]]&amp;STANDINGS_SB[[#This Row],[Team]]</f>
        <v>$150 Draft Champions Jan 07 1:00 pm Lg.3583Gray Boy Bailey</v>
      </c>
    </row>
    <row r="1830" spans="1:7" x14ac:dyDescent="0.25">
      <c r="A1830">
        <v>2317</v>
      </c>
      <c r="B1830" t="s">
        <v>18</v>
      </c>
      <c r="C1830" t="s">
        <v>1928</v>
      </c>
      <c r="D1830">
        <v>90</v>
      </c>
      <c r="E1830">
        <v>588.5</v>
      </c>
      <c r="F1830">
        <f t="shared" si="28"/>
        <v>14</v>
      </c>
      <c r="G1830" t="str">
        <f>STANDINGS_SB[[#This Row],[League]]&amp;STANDINGS_SB[[#This Row],[Team]]</f>
        <v>$150 Draft Champions Jan 07 1:00 pm Lg.3583Home Run Derbies</v>
      </c>
    </row>
    <row r="1831" spans="1:7" x14ac:dyDescent="0.25">
      <c r="A1831">
        <v>2736</v>
      </c>
      <c r="B1831" t="s">
        <v>1931</v>
      </c>
      <c r="C1831" t="s">
        <v>1928</v>
      </c>
      <c r="D1831">
        <v>71</v>
      </c>
      <c r="E1831">
        <v>177.5</v>
      </c>
      <c r="F1831">
        <f t="shared" si="28"/>
        <v>15</v>
      </c>
      <c r="G1831" t="str">
        <f>STANDINGS_SB[[#This Row],[League]]&amp;STANDINGS_SB[[#This Row],[Team]]</f>
        <v>$150 Draft Champions Jan 07 1:00 pm Lg.3583Squawks</v>
      </c>
    </row>
    <row r="1832" spans="1:7" x14ac:dyDescent="0.25">
      <c r="A1832">
        <v>15</v>
      </c>
      <c r="B1832" t="s">
        <v>1947</v>
      </c>
      <c r="C1832" t="s">
        <v>1941</v>
      </c>
      <c r="D1832">
        <v>209</v>
      </c>
      <c r="E1832">
        <v>2896</v>
      </c>
      <c r="F1832">
        <f t="shared" si="28"/>
        <v>1</v>
      </c>
      <c r="G1832" t="str">
        <f>STANDINGS_SB[[#This Row],[League]]&amp;STANDINGS_SB[[#This Row],[Team]]</f>
        <v>$150 Draft Champions Jan 07 1:00 pm Lg.3584Starfishmn 0107</v>
      </c>
    </row>
    <row r="1833" spans="1:7" x14ac:dyDescent="0.25">
      <c r="A1833">
        <v>307</v>
      </c>
      <c r="B1833" t="s">
        <v>36</v>
      </c>
      <c r="C1833" t="s">
        <v>1941</v>
      </c>
      <c r="D1833">
        <v>157</v>
      </c>
      <c r="E1833">
        <v>2606</v>
      </c>
      <c r="F1833">
        <f t="shared" si="28"/>
        <v>2</v>
      </c>
      <c r="G1833" t="str">
        <f>STANDINGS_SB[[#This Row],[League]]&amp;STANDINGS_SB[[#This Row],[Team]]</f>
        <v>$150 Draft Champions Jan 07 1:00 pm Lg.3584PACO THYME</v>
      </c>
    </row>
    <row r="1834" spans="1:7" x14ac:dyDescent="0.25">
      <c r="A1834">
        <v>747</v>
      </c>
      <c r="B1834" t="s">
        <v>1948</v>
      </c>
      <c r="C1834" t="s">
        <v>1941</v>
      </c>
      <c r="D1834">
        <v>134</v>
      </c>
      <c r="E1834">
        <v>2167</v>
      </c>
      <c r="F1834">
        <f t="shared" si="28"/>
        <v>3</v>
      </c>
      <c r="G1834" t="str">
        <f>STANDINGS_SB[[#This Row],[League]]&amp;STANDINGS_SB[[#This Row],[Team]]</f>
        <v>$150 Draft Champions Jan 07 1:00 pm Lg.3584Nice Picks for a Ghost</v>
      </c>
    </row>
    <row r="1835" spans="1:7" x14ac:dyDescent="0.25">
      <c r="A1835">
        <v>1034</v>
      </c>
      <c r="B1835" t="s">
        <v>292</v>
      </c>
      <c r="C1835" t="s">
        <v>1941</v>
      </c>
      <c r="D1835">
        <v>125</v>
      </c>
      <c r="E1835">
        <v>1883</v>
      </c>
      <c r="F1835">
        <f t="shared" si="28"/>
        <v>4</v>
      </c>
      <c r="G1835" t="str">
        <f>STANDINGS_SB[[#This Row],[League]]&amp;STANDINGS_SB[[#This Row],[Team]]</f>
        <v>$150 Draft Champions Jan 07 1:00 pm Lg.3584Team Teixeira</v>
      </c>
    </row>
    <row r="1836" spans="1:7" x14ac:dyDescent="0.25">
      <c r="A1836">
        <v>1084</v>
      </c>
      <c r="B1836" t="s">
        <v>50</v>
      </c>
      <c r="C1836" t="s">
        <v>1941</v>
      </c>
      <c r="D1836">
        <v>123</v>
      </c>
      <c r="E1836">
        <v>1820</v>
      </c>
      <c r="F1836">
        <f t="shared" si="28"/>
        <v>5</v>
      </c>
      <c r="G1836" t="str">
        <f>STANDINGS_SB[[#This Row],[League]]&amp;STANDINGS_SB[[#This Row],[Team]]</f>
        <v>$150 Draft Champions Jan 07 1:00 pm Lg.3584Highwayman</v>
      </c>
    </row>
    <row r="1837" spans="1:7" x14ac:dyDescent="0.25">
      <c r="A1837">
        <v>1325</v>
      </c>
      <c r="B1837" t="s">
        <v>260</v>
      </c>
      <c r="C1837" t="s">
        <v>1941</v>
      </c>
      <c r="D1837">
        <v>117</v>
      </c>
      <c r="E1837">
        <v>1595.5</v>
      </c>
      <c r="F1837">
        <f t="shared" si="28"/>
        <v>6</v>
      </c>
      <c r="G1837" t="str">
        <f>STANDINGS_SB[[#This Row],[League]]&amp;STANDINGS_SB[[#This Row],[Team]]</f>
        <v>$150 Draft Champions Jan 07 1:00 pm Lg.3584Team Maher</v>
      </c>
    </row>
    <row r="1838" spans="1:7" x14ac:dyDescent="0.25">
      <c r="A1838">
        <v>1386</v>
      </c>
      <c r="B1838" t="s">
        <v>1945</v>
      </c>
      <c r="C1838" t="s">
        <v>1941</v>
      </c>
      <c r="D1838">
        <v>115</v>
      </c>
      <c r="E1838">
        <v>1508.5</v>
      </c>
      <c r="F1838">
        <f t="shared" si="28"/>
        <v>7</v>
      </c>
      <c r="G1838" t="str">
        <f>STANDINGS_SB[[#This Row],[League]]&amp;STANDINGS_SB[[#This Row],[Team]]</f>
        <v>$150 Draft Champions Jan 07 1:00 pm Lg.3584EMERSON 5</v>
      </c>
    </row>
    <row r="1839" spans="1:7" x14ac:dyDescent="0.25">
      <c r="A1839">
        <v>1524</v>
      </c>
      <c r="B1839" t="s">
        <v>474</v>
      </c>
      <c r="C1839" t="s">
        <v>1941</v>
      </c>
      <c r="D1839">
        <v>112</v>
      </c>
      <c r="E1839">
        <v>1387</v>
      </c>
      <c r="F1839">
        <f t="shared" si="28"/>
        <v>8</v>
      </c>
      <c r="G1839" t="str">
        <f>STANDINGS_SB[[#This Row],[League]]&amp;STANDINGS_SB[[#This Row],[Team]]</f>
        <v>$150 Draft Champions Jan 07 1:00 pm Lg.3584Red Barons II</v>
      </c>
    </row>
    <row r="1840" spans="1:7" x14ac:dyDescent="0.25">
      <c r="A1840">
        <v>1804</v>
      </c>
      <c r="B1840" t="s">
        <v>9</v>
      </c>
      <c r="C1840" t="s">
        <v>1941</v>
      </c>
      <c r="D1840">
        <v>105</v>
      </c>
      <c r="E1840">
        <v>1118.5</v>
      </c>
      <c r="F1840">
        <f t="shared" si="28"/>
        <v>9</v>
      </c>
      <c r="G1840" t="str">
        <f>STANDINGS_SB[[#This Row],[League]]&amp;STANDINGS_SB[[#This Row],[Team]]</f>
        <v>$150 Draft Champions Jan 07 1:00 pm Lg.3584Team Johnson</v>
      </c>
    </row>
    <row r="1841" spans="1:7" x14ac:dyDescent="0.25">
      <c r="A1841">
        <v>2122</v>
      </c>
      <c r="B1841" t="s">
        <v>1942</v>
      </c>
      <c r="C1841" t="s">
        <v>1941</v>
      </c>
      <c r="D1841">
        <v>96</v>
      </c>
      <c r="E1841">
        <v>784</v>
      </c>
      <c r="F1841">
        <f t="shared" si="28"/>
        <v>10</v>
      </c>
      <c r="G1841" t="str">
        <f>STANDINGS_SB[[#This Row],[League]]&amp;STANDINGS_SB[[#This Row],[Team]]</f>
        <v>$150 Draft Champions Jan 07 1:00 pm Lg.3584Hey now</v>
      </c>
    </row>
    <row r="1842" spans="1:7" x14ac:dyDescent="0.25">
      <c r="A1842">
        <v>2183</v>
      </c>
      <c r="B1842" t="s">
        <v>1944</v>
      </c>
      <c r="C1842" t="s">
        <v>1941</v>
      </c>
      <c r="D1842">
        <v>94</v>
      </c>
      <c r="E1842">
        <v>713</v>
      </c>
      <c r="F1842">
        <f t="shared" si="28"/>
        <v>11</v>
      </c>
      <c r="G1842" t="str">
        <f>STANDINGS_SB[[#This Row],[League]]&amp;STANDINGS_SB[[#This Row],[Team]]</f>
        <v>$150 Draft Champions Jan 07 1:00 pm Lg.3584Altuve Abreu Keuchel</v>
      </c>
    </row>
    <row r="1843" spans="1:7" x14ac:dyDescent="0.25">
      <c r="A1843">
        <v>2348</v>
      </c>
      <c r="B1843" t="s">
        <v>1943</v>
      </c>
      <c r="C1843" t="s">
        <v>1941</v>
      </c>
      <c r="D1843">
        <v>89</v>
      </c>
      <c r="E1843">
        <v>559.5</v>
      </c>
      <c r="F1843">
        <f t="shared" si="28"/>
        <v>12</v>
      </c>
      <c r="G1843" t="str">
        <f>STANDINGS_SB[[#This Row],[League]]&amp;STANDINGS_SB[[#This Row],[Team]]</f>
        <v>$150 Draft Champions Jan 07 1:00 pm Lg.3584Maddon Gnomes</v>
      </c>
    </row>
    <row r="1844" spans="1:7" x14ac:dyDescent="0.25">
      <c r="A1844">
        <v>2445</v>
      </c>
      <c r="B1844" t="s">
        <v>1946</v>
      </c>
      <c r="C1844" t="s">
        <v>1941</v>
      </c>
      <c r="D1844">
        <v>85</v>
      </c>
      <c r="E1844">
        <v>456.5</v>
      </c>
      <c r="F1844">
        <f t="shared" si="28"/>
        <v>13</v>
      </c>
      <c r="G1844" t="str">
        <f>STANDINGS_SB[[#This Row],[League]]&amp;STANDINGS_SB[[#This Row],[Team]]</f>
        <v>$150 Draft Champions Jan 07 1:00 pm Lg.3584EBDB BnB Prime</v>
      </c>
    </row>
    <row r="1845" spans="1:7" x14ac:dyDescent="0.25">
      <c r="A1845">
        <v>2857</v>
      </c>
      <c r="B1845" t="s">
        <v>378</v>
      </c>
      <c r="C1845" t="s">
        <v>1941</v>
      </c>
      <c r="D1845">
        <v>60</v>
      </c>
      <c r="E1845">
        <v>54</v>
      </c>
      <c r="F1845">
        <f t="shared" si="28"/>
        <v>14</v>
      </c>
      <c r="G1845" t="str">
        <f>STANDINGS_SB[[#This Row],[League]]&amp;STANDINGS_SB[[#This Row],[Team]]</f>
        <v>$150 Draft Champions Jan 07 1:00 pm Lg.3584Team Whaley</v>
      </c>
    </row>
    <row r="1846" spans="1:7" x14ac:dyDescent="0.25">
      <c r="A1846">
        <v>2870</v>
      </c>
      <c r="B1846" t="s">
        <v>1949</v>
      </c>
      <c r="C1846" t="s">
        <v>1941</v>
      </c>
      <c r="D1846">
        <v>57</v>
      </c>
      <c r="E1846">
        <v>40.5</v>
      </c>
      <c r="F1846">
        <f t="shared" si="28"/>
        <v>15</v>
      </c>
      <c r="G1846" t="str">
        <f>STANDINGS_SB[[#This Row],[League]]&amp;STANDINGS_SB[[#This Row],[Team]]</f>
        <v>$150 Draft Champions Jan 07 1:00 pm Lg.3584Team Kent 2</v>
      </c>
    </row>
    <row r="1847" spans="1:7" x14ac:dyDescent="0.25">
      <c r="A1847">
        <v>215</v>
      </c>
      <c r="B1847" t="s">
        <v>1955</v>
      </c>
      <c r="C1847" t="s">
        <v>1951</v>
      </c>
      <c r="D1847">
        <v>163</v>
      </c>
      <c r="E1847">
        <v>2694.5</v>
      </c>
      <c r="F1847">
        <f t="shared" si="28"/>
        <v>1</v>
      </c>
      <c r="G1847" t="str">
        <f>STANDINGS_SB[[#This Row],[League]]&amp;STANDINGS_SB[[#This Row],[Team]]</f>
        <v>$150 Draft Champions Jan 08 1:00 pm Lg.3585Team LeValley 3</v>
      </c>
    </row>
    <row r="1848" spans="1:7" x14ac:dyDescent="0.25">
      <c r="A1848">
        <v>222</v>
      </c>
      <c r="B1848" t="s">
        <v>1954</v>
      </c>
      <c r="C1848" t="s">
        <v>1951</v>
      </c>
      <c r="D1848">
        <v>163</v>
      </c>
      <c r="E1848">
        <v>2694.5</v>
      </c>
      <c r="F1848">
        <f t="shared" si="28"/>
        <v>2</v>
      </c>
      <c r="G1848" t="str">
        <f>STANDINGS_SB[[#This Row],[League]]&amp;STANDINGS_SB[[#This Row],[Team]]</f>
        <v>$150 Draft Champions Jan 08 1:00 pm Lg.3585maxamillions</v>
      </c>
    </row>
    <row r="1849" spans="1:7" x14ac:dyDescent="0.25">
      <c r="A1849">
        <v>654</v>
      </c>
      <c r="B1849" t="s">
        <v>290</v>
      </c>
      <c r="C1849" t="s">
        <v>1951</v>
      </c>
      <c r="D1849">
        <v>138</v>
      </c>
      <c r="E1849">
        <v>2265.5</v>
      </c>
      <c r="F1849">
        <f t="shared" si="28"/>
        <v>3</v>
      </c>
      <c r="G1849" t="str">
        <f>STANDINGS_SB[[#This Row],[League]]&amp;STANDINGS_SB[[#This Row],[Team]]</f>
        <v>$150 Draft Champions Jan 08 1:00 pm Lg.3585Thing 3</v>
      </c>
    </row>
    <row r="1850" spans="1:7" x14ac:dyDescent="0.25">
      <c r="A1850">
        <v>770</v>
      </c>
      <c r="B1850" t="s">
        <v>1956</v>
      </c>
      <c r="C1850" t="s">
        <v>1951</v>
      </c>
      <c r="D1850">
        <v>133</v>
      </c>
      <c r="E1850">
        <v>2131.5</v>
      </c>
      <c r="F1850">
        <f t="shared" si="28"/>
        <v>4</v>
      </c>
      <c r="G1850" t="str">
        <f>STANDINGS_SB[[#This Row],[League]]&amp;STANDINGS_SB[[#This Row],[Team]]</f>
        <v>$150 Draft Champions Jan 08 1:00 pm Lg.3585Hard Hat &amp; Lunchpale '16</v>
      </c>
    </row>
    <row r="1851" spans="1:7" x14ac:dyDescent="0.25">
      <c r="A1851">
        <v>844</v>
      </c>
      <c r="B1851" t="s">
        <v>16</v>
      </c>
      <c r="C1851" t="s">
        <v>1951</v>
      </c>
      <c r="D1851">
        <v>131</v>
      </c>
      <c r="E1851">
        <v>2074.5</v>
      </c>
      <c r="F1851">
        <f t="shared" si="28"/>
        <v>5</v>
      </c>
      <c r="G1851" t="str">
        <f>STANDINGS_SB[[#This Row],[League]]&amp;STANDINGS_SB[[#This Row],[Team]]</f>
        <v>$150 Draft Champions Jan 08 1:00 pm Lg.3585Team Phan</v>
      </c>
    </row>
    <row r="1852" spans="1:7" x14ac:dyDescent="0.25">
      <c r="A1852">
        <v>913</v>
      </c>
      <c r="B1852" t="s">
        <v>1950</v>
      </c>
      <c r="C1852" t="s">
        <v>1951</v>
      </c>
      <c r="D1852">
        <v>128</v>
      </c>
      <c r="E1852">
        <v>1987</v>
      </c>
      <c r="F1852">
        <f t="shared" si="28"/>
        <v>6</v>
      </c>
      <c r="G1852" t="str">
        <f>STANDINGS_SB[[#This Row],[League]]&amp;STANDINGS_SB[[#This Row],[Team]]</f>
        <v>$150 Draft Champions Jan 08 1:00 pm Lg.3585Heart-Shaped Box</v>
      </c>
    </row>
    <row r="1853" spans="1:7" x14ac:dyDescent="0.25">
      <c r="A1853">
        <v>1320</v>
      </c>
      <c r="B1853" t="s">
        <v>1952</v>
      </c>
      <c r="C1853" t="s">
        <v>1951</v>
      </c>
      <c r="D1853">
        <v>117</v>
      </c>
      <c r="E1853">
        <v>1595.5</v>
      </c>
      <c r="F1853">
        <f t="shared" si="28"/>
        <v>7</v>
      </c>
      <c r="G1853" t="str">
        <f>STANDINGS_SB[[#This Row],[League]]&amp;STANDINGS_SB[[#This Row],[Team]]</f>
        <v>$150 Draft Champions Jan 08 1:00 pm Lg.3585ShowtimeDC31</v>
      </c>
    </row>
    <row r="1854" spans="1:7" x14ac:dyDescent="0.25">
      <c r="A1854">
        <v>1344</v>
      </c>
      <c r="B1854" t="s">
        <v>1958</v>
      </c>
      <c r="C1854" t="s">
        <v>1951</v>
      </c>
      <c r="D1854">
        <v>116</v>
      </c>
      <c r="E1854">
        <v>1552.5</v>
      </c>
      <c r="F1854">
        <f t="shared" si="28"/>
        <v>8</v>
      </c>
      <c r="G1854" t="str">
        <f>STANDINGS_SB[[#This Row],[League]]&amp;STANDINGS_SB[[#This Row],[Team]]</f>
        <v>$150 Draft Champions Jan 08 1:00 pm Lg.3585Bobs Big Boys</v>
      </c>
    </row>
    <row r="1855" spans="1:7" x14ac:dyDescent="0.25">
      <c r="A1855">
        <v>1564</v>
      </c>
      <c r="B1855" t="s">
        <v>17</v>
      </c>
      <c r="C1855" t="s">
        <v>1951</v>
      </c>
      <c r="D1855">
        <v>111</v>
      </c>
      <c r="E1855">
        <v>1343.5</v>
      </c>
      <c r="F1855">
        <f t="shared" si="28"/>
        <v>9</v>
      </c>
      <c r="G1855" t="str">
        <f>STANDINGS_SB[[#This Row],[League]]&amp;STANDINGS_SB[[#This Row],[Team]]</f>
        <v>$150 Draft Champions Jan 08 1:00 pm Lg.3585Millertime</v>
      </c>
    </row>
    <row r="1856" spans="1:7" x14ac:dyDescent="0.25">
      <c r="A1856">
        <v>2006</v>
      </c>
      <c r="B1856" t="s">
        <v>1957</v>
      </c>
      <c r="C1856" t="s">
        <v>1951</v>
      </c>
      <c r="D1856">
        <v>99</v>
      </c>
      <c r="E1856">
        <v>889.5</v>
      </c>
      <c r="F1856">
        <f t="shared" si="28"/>
        <v>10</v>
      </c>
      <c r="G1856" t="str">
        <f>STANDINGS_SB[[#This Row],[League]]&amp;STANDINGS_SB[[#This Row],[Team]]</f>
        <v>$150 Draft Champions Jan 08 1:00 pm Lg.3585Dutch Mafia (DC2)</v>
      </c>
    </row>
    <row r="1857" spans="1:7" x14ac:dyDescent="0.25">
      <c r="A1857">
        <v>2083</v>
      </c>
      <c r="B1857" t="s">
        <v>18</v>
      </c>
      <c r="C1857" t="s">
        <v>1951</v>
      </c>
      <c r="D1857">
        <v>97</v>
      </c>
      <c r="E1857">
        <v>820</v>
      </c>
      <c r="F1857">
        <f t="shared" si="28"/>
        <v>11</v>
      </c>
      <c r="G1857" t="str">
        <f>STANDINGS_SB[[#This Row],[League]]&amp;STANDINGS_SB[[#This Row],[Team]]</f>
        <v>$150 Draft Champions Jan 08 1:00 pm Lg.3585Home Run Derbies</v>
      </c>
    </row>
    <row r="1858" spans="1:7" x14ac:dyDescent="0.25">
      <c r="A1858">
        <v>2188</v>
      </c>
      <c r="B1858" t="s">
        <v>1953</v>
      </c>
      <c r="C1858" t="s">
        <v>1951</v>
      </c>
      <c r="D1858">
        <v>94</v>
      </c>
      <c r="E1858">
        <v>713</v>
      </c>
      <c r="F1858">
        <f t="shared" si="28"/>
        <v>12</v>
      </c>
      <c r="G1858" t="str">
        <f>STANDINGS_SB[[#This Row],[League]]&amp;STANDINGS_SB[[#This Row],[Team]]</f>
        <v>$150 Draft Champions Jan 08 1:00 pm Lg.3585Fighting Italians</v>
      </c>
    </row>
    <row r="1859" spans="1:7" x14ac:dyDescent="0.25">
      <c r="A1859">
        <v>2220</v>
      </c>
      <c r="B1859" t="s">
        <v>318</v>
      </c>
      <c r="C1859" t="s">
        <v>1951</v>
      </c>
      <c r="D1859">
        <v>93</v>
      </c>
      <c r="E1859">
        <v>682.5</v>
      </c>
      <c r="F1859">
        <f t="shared" ref="F1859:F1922" si="29">IF(C1859=C1858,F1858+1,1)</f>
        <v>13</v>
      </c>
      <c r="G1859" t="str">
        <f>STANDINGS_SB[[#This Row],[League]]&amp;STANDINGS_SB[[#This Row],[Team]]</f>
        <v>$150 Draft Champions Jan 08 1:00 pm Lg.3585Chalupa Batman</v>
      </c>
    </row>
    <row r="1860" spans="1:7" x14ac:dyDescent="0.25">
      <c r="A1860">
        <v>2346</v>
      </c>
      <c r="B1860" t="s">
        <v>71</v>
      </c>
      <c r="C1860" t="s">
        <v>1951</v>
      </c>
      <c r="D1860">
        <v>89</v>
      </c>
      <c r="E1860">
        <v>559.5</v>
      </c>
      <c r="F1860">
        <f t="shared" si="29"/>
        <v>14</v>
      </c>
      <c r="G1860" t="str">
        <f>STANDINGS_SB[[#This Row],[League]]&amp;STANDINGS_SB[[#This Row],[Team]]</f>
        <v>$150 Draft Champions Jan 08 1:00 pm Lg.3585Frozen Ropes</v>
      </c>
    </row>
    <row r="1861" spans="1:7" x14ac:dyDescent="0.25">
      <c r="A1861">
        <v>2650</v>
      </c>
      <c r="B1861" t="s">
        <v>98</v>
      </c>
      <c r="C1861" t="s">
        <v>1951</v>
      </c>
      <c r="D1861">
        <v>76</v>
      </c>
      <c r="E1861">
        <v>264.5</v>
      </c>
      <c r="F1861">
        <f t="shared" si="29"/>
        <v>15</v>
      </c>
      <c r="G1861" t="str">
        <f>STANDINGS_SB[[#This Row],[League]]&amp;STANDINGS_SB[[#This Row],[Team]]</f>
        <v>$150 Draft Champions Jan 08 1:00 pm Lg.3585Team Ward</v>
      </c>
    </row>
    <row r="1862" spans="1:7" x14ac:dyDescent="0.25">
      <c r="A1862">
        <v>301</v>
      </c>
      <c r="B1862" t="s">
        <v>461</v>
      </c>
      <c r="C1862" t="s">
        <v>1960</v>
      </c>
      <c r="D1862">
        <v>157</v>
      </c>
      <c r="E1862">
        <v>2606</v>
      </c>
      <c r="F1862">
        <f t="shared" si="29"/>
        <v>1</v>
      </c>
      <c r="G1862" t="str">
        <f>STANDINGS_SB[[#This Row],[League]]&amp;STANDINGS_SB[[#This Row],[Team]]</f>
        <v>$150 Draft Champions Jan 09 1:00 pm Lg.3587Evil Empire</v>
      </c>
    </row>
    <row r="1863" spans="1:7" x14ac:dyDescent="0.25">
      <c r="A1863">
        <v>344</v>
      </c>
      <c r="B1863" t="s">
        <v>370</v>
      </c>
      <c r="C1863" t="s">
        <v>1960</v>
      </c>
      <c r="D1863">
        <v>154</v>
      </c>
      <c r="E1863">
        <v>2566.5</v>
      </c>
      <c r="F1863">
        <f t="shared" si="29"/>
        <v>2</v>
      </c>
      <c r="G1863" t="str">
        <f>STANDINGS_SB[[#This Row],[League]]&amp;STANDINGS_SB[[#This Row],[Team]]</f>
        <v>$150 Draft Champions Jan 09 1:00 pm Lg.3587Lama Lama Ding Dong</v>
      </c>
    </row>
    <row r="1864" spans="1:7" x14ac:dyDescent="0.25">
      <c r="A1864">
        <v>532</v>
      </c>
      <c r="B1864" t="s">
        <v>1959</v>
      </c>
      <c r="C1864" t="s">
        <v>1960</v>
      </c>
      <c r="D1864">
        <v>144</v>
      </c>
      <c r="E1864">
        <v>2380</v>
      </c>
      <c r="F1864">
        <f t="shared" si="29"/>
        <v>3</v>
      </c>
      <c r="G1864" t="str">
        <f>STANDINGS_SB[[#This Row],[League]]&amp;STANDINGS_SB[[#This Row],[Team]]</f>
        <v>$150 Draft Champions Jan 09 1:00 pm Lg.3587Reservoir Dogs</v>
      </c>
    </row>
    <row r="1865" spans="1:7" x14ac:dyDescent="0.25">
      <c r="A1865">
        <v>768</v>
      </c>
      <c r="B1865" t="s">
        <v>1963</v>
      </c>
      <c r="C1865" t="s">
        <v>1960</v>
      </c>
      <c r="D1865">
        <v>133</v>
      </c>
      <c r="E1865">
        <v>2131.5</v>
      </c>
      <c r="F1865">
        <f t="shared" si="29"/>
        <v>4</v>
      </c>
      <c r="G1865" t="str">
        <f>STANDINGS_SB[[#This Row],[League]]&amp;STANDINGS_SB[[#This Row],[Team]]</f>
        <v>$150 Draft Champions Jan 09 1:00 pm Lg.3587EMERSON 6</v>
      </c>
    </row>
    <row r="1866" spans="1:7" x14ac:dyDescent="0.25">
      <c r="A1866">
        <v>834</v>
      </c>
      <c r="B1866" t="s">
        <v>1967</v>
      </c>
      <c r="C1866" t="s">
        <v>1960</v>
      </c>
      <c r="D1866">
        <v>131</v>
      </c>
      <c r="E1866">
        <v>2074.5</v>
      </c>
      <c r="F1866">
        <f t="shared" si="29"/>
        <v>5</v>
      </c>
      <c r="G1866" t="str">
        <f>STANDINGS_SB[[#This Row],[League]]&amp;STANDINGS_SB[[#This Row],[Team]]</f>
        <v>$150 Draft Champions Jan 09 1:00 pm Lg.3587NoParticularPlace2Go</v>
      </c>
    </row>
    <row r="1867" spans="1:7" x14ac:dyDescent="0.25">
      <c r="A1867">
        <v>1017</v>
      </c>
      <c r="B1867" t="s">
        <v>1968</v>
      </c>
      <c r="C1867" t="s">
        <v>1960</v>
      </c>
      <c r="D1867">
        <v>125</v>
      </c>
      <c r="E1867">
        <v>1883</v>
      </c>
      <c r="F1867">
        <f t="shared" si="29"/>
        <v>6</v>
      </c>
      <c r="G1867" t="str">
        <f>STANDINGS_SB[[#This Row],[League]]&amp;STANDINGS_SB[[#This Row],[Team]]</f>
        <v>$150 Draft Champions Jan 09 1:00 pm Lg.3587Dead Money</v>
      </c>
    </row>
    <row r="1868" spans="1:7" x14ac:dyDescent="0.25">
      <c r="A1868">
        <v>1048</v>
      </c>
      <c r="B1868" t="s">
        <v>1965</v>
      </c>
      <c r="C1868" t="s">
        <v>1960</v>
      </c>
      <c r="D1868">
        <v>124</v>
      </c>
      <c r="E1868">
        <v>1853.5</v>
      </c>
      <c r="F1868">
        <f t="shared" si="29"/>
        <v>7</v>
      </c>
      <c r="G1868" t="str">
        <f>STANDINGS_SB[[#This Row],[League]]&amp;STANDINGS_SB[[#This Row],[Team]]</f>
        <v>$150 Draft Champions Jan 09 1:00 pm Lg.3587Bandoleros</v>
      </c>
    </row>
    <row r="1869" spans="1:7" x14ac:dyDescent="0.25">
      <c r="A1869">
        <v>1766</v>
      </c>
      <c r="B1869" t="s">
        <v>1969</v>
      </c>
      <c r="C1869" t="s">
        <v>1960</v>
      </c>
      <c r="D1869">
        <v>106</v>
      </c>
      <c r="E1869">
        <v>1149</v>
      </c>
      <c r="F1869">
        <f t="shared" si="29"/>
        <v>8</v>
      </c>
      <c r="G1869" t="str">
        <f>STANDINGS_SB[[#This Row],[League]]&amp;STANDINGS_SB[[#This Row],[Team]]</f>
        <v>$150 Draft Champions Jan 09 1:00 pm Lg.3587Starfishmn 0109</v>
      </c>
    </row>
    <row r="1870" spans="1:7" x14ac:dyDescent="0.25">
      <c r="A1870">
        <v>1914</v>
      </c>
      <c r="B1870" t="s">
        <v>18</v>
      </c>
      <c r="C1870" t="s">
        <v>1960</v>
      </c>
      <c r="D1870">
        <v>102</v>
      </c>
      <c r="E1870">
        <v>993</v>
      </c>
      <c r="F1870">
        <f t="shared" si="29"/>
        <v>9</v>
      </c>
      <c r="G1870" t="str">
        <f>STANDINGS_SB[[#This Row],[League]]&amp;STANDINGS_SB[[#This Row],[Team]]</f>
        <v>$150 Draft Champions Jan 09 1:00 pm Lg.3587Home Run Derbies</v>
      </c>
    </row>
    <row r="1871" spans="1:7" x14ac:dyDescent="0.25">
      <c r="A1871">
        <v>1932</v>
      </c>
      <c r="B1871" t="s">
        <v>1961</v>
      </c>
      <c r="C1871" t="s">
        <v>1960</v>
      </c>
      <c r="D1871">
        <v>102</v>
      </c>
      <c r="E1871">
        <v>993</v>
      </c>
      <c r="F1871">
        <f t="shared" si="29"/>
        <v>10</v>
      </c>
      <c r="G1871" t="str">
        <f>STANDINGS_SB[[#This Row],[League]]&amp;STANDINGS_SB[[#This Row],[Team]]</f>
        <v>$150 Draft Champions Jan 09 1:00 pm Lg.3587Thebeau 2</v>
      </c>
    </row>
    <row r="1872" spans="1:7" x14ac:dyDescent="0.25">
      <c r="A1872">
        <v>1996</v>
      </c>
      <c r="B1872" t="s">
        <v>1964</v>
      </c>
      <c r="C1872" t="s">
        <v>1960</v>
      </c>
      <c r="D1872">
        <v>100</v>
      </c>
      <c r="E1872">
        <v>929.5</v>
      </c>
      <c r="F1872">
        <f t="shared" si="29"/>
        <v>11</v>
      </c>
      <c r="G1872" t="str">
        <f>STANDINGS_SB[[#This Row],[League]]&amp;STANDINGS_SB[[#This Row],[Team]]</f>
        <v>$150 Draft Champions Jan 09 1:00 pm Lg.3587Tuco's Grill</v>
      </c>
    </row>
    <row r="1873" spans="1:7" x14ac:dyDescent="0.25">
      <c r="A1873">
        <v>2080</v>
      </c>
      <c r="B1873" t="s">
        <v>1962</v>
      </c>
      <c r="C1873" t="s">
        <v>1960</v>
      </c>
      <c r="D1873">
        <v>97</v>
      </c>
      <c r="E1873">
        <v>820</v>
      </c>
      <c r="F1873">
        <f t="shared" si="29"/>
        <v>12</v>
      </c>
      <c r="G1873" t="str">
        <f>STANDINGS_SB[[#This Row],[League]]&amp;STANDINGS_SB[[#This Row],[Team]]</f>
        <v>$150 Draft Champions Jan 09 1:00 pm Lg.3587Dear Mr. Fantasy</v>
      </c>
    </row>
    <row r="1874" spans="1:7" x14ac:dyDescent="0.25">
      <c r="A1874">
        <v>2216</v>
      </c>
      <c r="B1874" t="s">
        <v>1971</v>
      </c>
      <c r="C1874" t="s">
        <v>1960</v>
      </c>
      <c r="D1874">
        <v>93</v>
      </c>
      <c r="E1874">
        <v>682.5</v>
      </c>
      <c r="F1874">
        <f t="shared" si="29"/>
        <v>13</v>
      </c>
      <c r="G1874" t="str">
        <f>STANDINGS_SB[[#This Row],[League]]&amp;STANDINGS_SB[[#This Row],[Team]]</f>
        <v>$150 Draft Champions Jan 09 1:00 pm Lg.35874DC WAGGENER</v>
      </c>
    </row>
    <row r="1875" spans="1:7" x14ac:dyDescent="0.25">
      <c r="A1875">
        <v>2508</v>
      </c>
      <c r="B1875" t="s">
        <v>1966</v>
      </c>
      <c r="C1875" t="s">
        <v>1960</v>
      </c>
      <c r="D1875">
        <v>83</v>
      </c>
      <c r="E1875">
        <v>407</v>
      </c>
      <c r="F1875">
        <f t="shared" si="29"/>
        <v>14</v>
      </c>
      <c r="G1875" t="str">
        <f>STANDINGS_SB[[#This Row],[League]]&amp;STANDINGS_SB[[#This Row],[Team]]</f>
        <v>$150 Draft Champions Jan 09 1:00 pm Lg.3587Steve Sax</v>
      </c>
    </row>
    <row r="1876" spans="1:7" x14ac:dyDescent="0.25">
      <c r="A1876">
        <v>2542</v>
      </c>
      <c r="B1876" t="s">
        <v>1970</v>
      </c>
      <c r="C1876" t="s">
        <v>1960</v>
      </c>
      <c r="D1876">
        <v>81</v>
      </c>
      <c r="E1876">
        <v>360</v>
      </c>
      <c r="F1876">
        <f t="shared" si="29"/>
        <v>15</v>
      </c>
      <c r="G1876" t="str">
        <f>STANDINGS_SB[[#This Row],[League]]&amp;STANDINGS_SB[[#This Row],[Team]]</f>
        <v>$150 Draft Champions Jan 09 1:00 pm Lg.3587Cowtippers</v>
      </c>
    </row>
    <row r="1877" spans="1:7" x14ac:dyDescent="0.25">
      <c r="A1877">
        <v>83</v>
      </c>
      <c r="B1877" t="s">
        <v>1981</v>
      </c>
      <c r="C1877" t="s">
        <v>1973</v>
      </c>
      <c r="D1877">
        <v>181</v>
      </c>
      <c r="E1877">
        <v>2829</v>
      </c>
      <c r="F1877">
        <f t="shared" si="29"/>
        <v>1</v>
      </c>
      <c r="G1877" t="str">
        <f>STANDINGS_SB[[#This Row],[League]]&amp;STANDINGS_SB[[#This Row],[Team]]</f>
        <v>$150 Draft Champions Jan 10 1:00 pm Lg.3588Tenderdumps</v>
      </c>
    </row>
    <row r="1878" spans="1:7" x14ac:dyDescent="0.25">
      <c r="A1878">
        <v>429</v>
      </c>
      <c r="B1878" t="s">
        <v>1978</v>
      </c>
      <c r="C1878" t="s">
        <v>1973</v>
      </c>
      <c r="D1878">
        <v>149</v>
      </c>
      <c r="E1878">
        <v>2479</v>
      </c>
      <c r="F1878">
        <f t="shared" si="29"/>
        <v>2</v>
      </c>
      <c r="G1878" t="str">
        <f>STANDINGS_SB[[#This Row],[League]]&amp;STANDINGS_SB[[#This Row],[Team]]</f>
        <v>$150 Draft Champions Jan 10 1:00 pm Lg.3588Kiss of Death</v>
      </c>
    </row>
    <row r="1879" spans="1:7" x14ac:dyDescent="0.25">
      <c r="A1879">
        <v>679</v>
      </c>
      <c r="B1879" t="s">
        <v>1982</v>
      </c>
      <c r="C1879" t="s">
        <v>1973</v>
      </c>
      <c r="D1879">
        <v>136</v>
      </c>
      <c r="E1879">
        <v>2223</v>
      </c>
      <c r="F1879">
        <f t="shared" si="29"/>
        <v>3</v>
      </c>
      <c r="G1879" t="str">
        <f>STANDINGS_SB[[#This Row],[League]]&amp;STANDINGS_SB[[#This Row],[Team]]</f>
        <v>$150 Draft Champions Jan 10 1:00 pm Lg.3588Chalupa Batman 2</v>
      </c>
    </row>
    <row r="1880" spans="1:7" x14ac:dyDescent="0.25">
      <c r="A1880">
        <v>722</v>
      </c>
      <c r="B1880" t="s">
        <v>1980</v>
      </c>
      <c r="C1880" t="s">
        <v>1973</v>
      </c>
      <c r="D1880">
        <v>135</v>
      </c>
      <c r="E1880">
        <v>2199.5</v>
      </c>
      <c r="F1880">
        <f t="shared" si="29"/>
        <v>4</v>
      </c>
      <c r="G1880" t="str">
        <f>STANDINGS_SB[[#This Row],[League]]&amp;STANDINGS_SB[[#This Row],[Team]]</f>
        <v>$150 Draft Champions Jan 10 1:00 pm Lg.3588The Sun</v>
      </c>
    </row>
    <row r="1881" spans="1:7" x14ac:dyDescent="0.25">
      <c r="A1881">
        <v>1345</v>
      </c>
      <c r="B1881" t="s">
        <v>407</v>
      </c>
      <c r="C1881" t="s">
        <v>1973</v>
      </c>
      <c r="D1881">
        <v>116</v>
      </c>
      <c r="E1881">
        <v>1552.5</v>
      </c>
      <c r="F1881">
        <f t="shared" si="29"/>
        <v>5</v>
      </c>
      <c r="G1881" t="str">
        <f>STANDINGS_SB[[#This Row],[League]]&amp;STANDINGS_SB[[#This Row],[Team]]</f>
        <v>$150 Draft Champions Jan 10 1:00 pm Lg.3588Captain Crunch 2</v>
      </c>
    </row>
    <row r="1882" spans="1:7" x14ac:dyDescent="0.25">
      <c r="A1882">
        <v>1374</v>
      </c>
      <c r="B1882" t="s">
        <v>6</v>
      </c>
      <c r="C1882" t="s">
        <v>1973</v>
      </c>
      <c r="D1882">
        <v>116</v>
      </c>
      <c r="E1882">
        <v>1552.5</v>
      </c>
      <c r="F1882">
        <f t="shared" si="29"/>
        <v>6</v>
      </c>
      <c r="G1882" t="str">
        <f>STANDINGS_SB[[#This Row],[League]]&amp;STANDINGS_SB[[#This Row],[Team]]</f>
        <v>$150 Draft Champions Jan 10 1:00 pm Lg.3588The Incredibles</v>
      </c>
    </row>
    <row r="1883" spans="1:7" x14ac:dyDescent="0.25">
      <c r="A1883">
        <v>1421</v>
      </c>
      <c r="B1883" t="s">
        <v>1974</v>
      </c>
      <c r="C1883" t="s">
        <v>1973</v>
      </c>
      <c r="D1883">
        <v>115</v>
      </c>
      <c r="E1883">
        <v>1508.5</v>
      </c>
      <c r="F1883">
        <f t="shared" si="29"/>
        <v>7</v>
      </c>
      <c r="G1883" t="str">
        <f>STANDINGS_SB[[#This Row],[League]]&amp;STANDINGS_SB[[#This Row],[Team]]</f>
        <v>$150 Draft Champions Jan 10 1:00 pm Lg.3588War Boys</v>
      </c>
    </row>
    <row r="1884" spans="1:7" x14ac:dyDescent="0.25">
      <c r="A1884">
        <v>1517</v>
      </c>
      <c r="B1884" t="s">
        <v>1983</v>
      </c>
      <c r="C1884" t="s">
        <v>1973</v>
      </c>
      <c r="D1884">
        <v>112</v>
      </c>
      <c r="E1884">
        <v>1387</v>
      </c>
      <c r="F1884">
        <f t="shared" si="29"/>
        <v>8</v>
      </c>
      <c r="G1884" t="str">
        <f>STANDINGS_SB[[#This Row],[League]]&amp;STANDINGS_SB[[#This Row],[Team]]</f>
        <v>$150 Draft Champions Jan 10 1:00 pm Lg.3588Just Sano</v>
      </c>
    </row>
    <row r="1885" spans="1:7" x14ac:dyDescent="0.25">
      <c r="A1885">
        <v>1897</v>
      </c>
      <c r="B1885" t="s">
        <v>1972</v>
      </c>
      <c r="C1885" t="s">
        <v>1973</v>
      </c>
      <c r="D1885">
        <v>103</v>
      </c>
      <c r="E1885">
        <v>1036.5</v>
      </c>
      <c r="F1885">
        <f t="shared" si="29"/>
        <v>9</v>
      </c>
      <c r="G1885" t="str">
        <f>STANDINGS_SB[[#This Row],[League]]&amp;STANDINGS_SB[[#This Row],[Team]]</f>
        <v>$150 Draft Champions Jan 10 1:00 pm Lg.3588Team Spirit</v>
      </c>
    </row>
    <row r="1886" spans="1:7" x14ac:dyDescent="0.25">
      <c r="A1886">
        <v>1937</v>
      </c>
      <c r="B1886" t="s">
        <v>1975</v>
      </c>
      <c r="C1886" t="s">
        <v>1973</v>
      </c>
      <c r="D1886">
        <v>101</v>
      </c>
      <c r="E1886">
        <v>962</v>
      </c>
      <c r="F1886">
        <f t="shared" si="29"/>
        <v>10</v>
      </c>
      <c r="G1886" t="str">
        <f>STANDINGS_SB[[#This Row],[League]]&amp;STANDINGS_SB[[#This Row],[Team]]</f>
        <v>$150 Draft Champions Jan 10 1:00 pm Lg.3588Bleacher Bums Dos</v>
      </c>
    </row>
    <row r="1887" spans="1:7" x14ac:dyDescent="0.25">
      <c r="A1887">
        <v>1961</v>
      </c>
      <c r="B1887" t="s">
        <v>1979</v>
      </c>
      <c r="C1887" t="s">
        <v>1973</v>
      </c>
      <c r="D1887">
        <v>101</v>
      </c>
      <c r="E1887">
        <v>962</v>
      </c>
      <c r="F1887">
        <f t="shared" si="29"/>
        <v>11</v>
      </c>
      <c r="G1887" t="str">
        <f>STANDINGS_SB[[#This Row],[League]]&amp;STANDINGS_SB[[#This Row],[Team]]</f>
        <v>$150 Draft Champions Jan 10 1:00 pm Lg.3588Wahoos</v>
      </c>
    </row>
    <row r="1888" spans="1:7" x14ac:dyDescent="0.25">
      <c r="A1888">
        <v>2418</v>
      </c>
      <c r="B1888" t="s">
        <v>1976</v>
      </c>
      <c r="C1888" t="s">
        <v>1973</v>
      </c>
      <c r="D1888">
        <v>86</v>
      </c>
      <c r="E1888">
        <v>485</v>
      </c>
      <c r="F1888">
        <f t="shared" si="29"/>
        <v>12</v>
      </c>
      <c r="G1888" t="str">
        <f>STANDINGS_SB[[#This Row],[League]]&amp;STANDINGS_SB[[#This Row],[Team]]</f>
        <v>$150 Draft Champions Jan 10 1:00 pm Lg.3588El Guapos</v>
      </c>
    </row>
    <row r="1889" spans="1:7" x14ac:dyDescent="0.25">
      <c r="A1889">
        <v>2442</v>
      </c>
      <c r="B1889" t="s">
        <v>1984</v>
      </c>
      <c r="C1889" t="s">
        <v>1973</v>
      </c>
      <c r="D1889">
        <v>85</v>
      </c>
      <c r="E1889">
        <v>456.5</v>
      </c>
      <c r="F1889">
        <f t="shared" si="29"/>
        <v>13</v>
      </c>
      <c r="G1889" t="str">
        <f>STANDINGS_SB[[#This Row],[League]]&amp;STANDINGS_SB[[#This Row],[Team]]</f>
        <v>$150 Draft Champions Jan 10 1:00 pm Lg.3588Belmont Blizzard</v>
      </c>
    </row>
    <row r="1890" spans="1:7" x14ac:dyDescent="0.25">
      <c r="A1890">
        <v>2671</v>
      </c>
      <c r="B1890" t="s">
        <v>230</v>
      </c>
      <c r="C1890" t="s">
        <v>1973</v>
      </c>
      <c r="D1890">
        <v>75</v>
      </c>
      <c r="E1890">
        <v>244</v>
      </c>
      <c r="F1890">
        <f t="shared" si="29"/>
        <v>14</v>
      </c>
      <c r="G1890" t="str">
        <f>STANDINGS_SB[[#This Row],[League]]&amp;STANDINGS_SB[[#This Row],[Team]]</f>
        <v>$150 Draft Champions Jan 10 1:00 pm Lg.3588Team Hofmann</v>
      </c>
    </row>
    <row r="1891" spans="1:7" x14ac:dyDescent="0.25">
      <c r="A1891">
        <v>2682</v>
      </c>
      <c r="B1891" t="s">
        <v>1977</v>
      </c>
      <c r="C1891" t="s">
        <v>1973</v>
      </c>
      <c r="D1891">
        <v>74</v>
      </c>
      <c r="E1891">
        <v>227.5</v>
      </c>
      <c r="F1891">
        <f t="shared" si="29"/>
        <v>15</v>
      </c>
      <c r="G1891" t="str">
        <f>STANDINGS_SB[[#This Row],[League]]&amp;STANDINGS_SB[[#This Row],[Team]]</f>
        <v>$150 Draft Champions Jan 10 1:00 pm Lg.3588Ryan's Troutfish Squad</v>
      </c>
    </row>
    <row r="1892" spans="1:7" x14ac:dyDescent="0.25">
      <c r="A1892">
        <v>74</v>
      </c>
      <c r="B1892" t="s">
        <v>1985</v>
      </c>
      <c r="C1892" t="s">
        <v>1986</v>
      </c>
      <c r="D1892">
        <v>183</v>
      </c>
      <c r="E1892">
        <v>2837.5</v>
      </c>
      <c r="F1892">
        <f t="shared" si="29"/>
        <v>1</v>
      </c>
      <c r="G1892" t="str">
        <f>STANDINGS_SB[[#This Row],[League]]&amp;STANDINGS_SB[[#This Row],[Team]]</f>
        <v>$150 Draft Champions Jan 13 1:00 pm Lg.3589Thebeau 3</v>
      </c>
    </row>
    <row r="1893" spans="1:7" x14ac:dyDescent="0.25">
      <c r="A1893">
        <v>170</v>
      </c>
      <c r="B1893" t="s">
        <v>1992</v>
      </c>
      <c r="C1893" t="s">
        <v>1986</v>
      </c>
      <c r="D1893">
        <v>167</v>
      </c>
      <c r="E1893">
        <v>2737</v>
      </c>
      <c r="F1893">
        <f t="shared" si="29"/>
        <v>2</v>
      </c>
      <c r="G1893" t="str">
        <f>STANDINGS_SB[[#This Row],[League]]&amp;STANDINGS_SB[[#This Row],[Team]]</f>
        <v>$150 Draft Champions Jan 13 1:00 pm Lg.3589First N Last</v>
      </c>
    </row>
    <row r="1894" spans="1:7" x14ac:dyDescent="0.25">
      <c r="A1894">
        <v>533</v>
      </c>
      <c r="B1894" t="s">
        <v>1994</v>
      </c>
      <c r="C1894" t="s">
        <v>1986</v>
      </c>
      <c r="D1894">
        <v>144</v>
      </c>
      <c r="E1894">
        <v>2380</v>
      </c>
      <c r="F1894">
        <f t="shared" si="29"/>
        <v>3</v>
      </c>
      <c r="G1894" t="str">
        <f>STANDINGS_SB[[#This Row],[League]]&amp;STANDINGS_SB[[#This Row],[Team]]</f>
        <v>$150 Draft Champions Jan 13 1:00 pm Lg.3589Starfishmn 0113</v>
      </c>
    </row>
    <row r="1895" spans="1:7" x14ac:dyDescent="0.25">
      <c r="A1895">
        <v>1333</v>
      </c>
      <c r="B1895" t="s">
        <v>86</v>
      </c>
      <c r="C1895" t="s">
        <v>1986</v>
      </c>
      <c r="D1895">
        <v>117</v>
      </c>
      <c r="E1895">
        <v>1595.5</v>
      </c>
      <c r="F1895">
        <f t="shared" si="29"/>
        <v>4</v>
      </c>
      <c r="G1895" t="str">
        <f>STANDINGS_SB[[#This Row],[League]]&amp;STANDINGS_SB[[#This Row],[Team]]</f>
        <v>$150 Draft Champions Jan 13 1:00 pm Lg.3589The Biscuit</v>
      </c>
    </row>
    <row r="1896" spans="1:7" x14ac:dyDescent="0.25">
      <c r="A1896">
        <v>1350</v>
      </c>
      <c r="B1896" t="s">
        <v>1995</v>
      </c>
      <c r="C1896" t="s">
        <v>1986</v>
      </c>
      <c r="D1896">
        <v>116</v>
      </c>
      <c r="E1896">
        <v>1552.5</v>
      </c>
      <c r="F1896">
        <f t="shared" si="29"/>
        <v>5</v>
      </c>
      <c r="G1896" t="str">
        <f>STANDINGS_SB[[#This Row],[League]]&amp;STANDINGS_SB[[#This Row],[Team]]</f>
        <v>$150 Draft Champions Jan 13 1:00 pm Lg.3589Dominance &amp; Submission II</v>
      </c>
    </row>
    <row r="1897" spans="1:7" x14ac:dyDescent="0.25">
      <c r="A1897">
        <v>1400</v>
      </c>
      <c r="B1897" t="s">
        <v>1987</v>
      </c>
      <c r="C1897" t="s">
        <v>1986</v>
      </c>
      <c r="D1897">
        <v>115</v>
      </c>
      <c r="E1897">
        <v>1508.5</v>
      </c>
      <c r="F1897">
        <f t="shared" si="29"/>
        <v>6</v>
      </c>
      <c r="G1897" t="str">
        <f>STANDINGS_SB[[#This Row],[League]]&amp;STANDINGS_SB[[#This Row],[Team]]</f>
        <v>$150 Draft Champions Jan 13 1:00 pm Lg.3589Phileas Phreakshow</v>
      </c>
    </row>
    <row r="1898" spans="1:7" x14ac:dyDescent="0.25">
      <c r="A1898">
        <v>1700</v>
      </c>
      <c r="B1898" t="s">
        <v>1989</v>
      </c>
      <c r="C1898" t="s">
        <v>1986</v>
      </c>
      <c r="D1898">
        <v>108</v>
      </c>
      <c r="E1898">
        <v>1223</v>
      </c>
      <c r="F1898">
        <f t="shared" si="29"/>
        <v>7</v>
      </c>
      <c r="G1898" t="str">
        <f>STANDINGS_SB[[#This Row],[League]]&amp;STANDINGS_SB[[#This Row],[Team]]</f>
        <v>$150 Draft Champions Jan 13 1:00 pm Lg.3589The Brothers Kip</v>
      </c>
    </row>
    <row r="1899" spans="1:7" x14ac:dyDescent="0.25">
      <c r="A1899">
        <v>1729</v>
      </c>
      <c r="B1899" t="s">
        <v>1990</v>
      </c>
      <c r="C1899" t="s">
        <v>1986</v>
      </c>
      <c r="D1899">
        <v>107</v>
      </c>
      <c r="E1899">
        <v>1181.5</v>
      </c>
      <c r="F1899">
        <f t="shared" si="29"/>
        <v>8</v>
      </c>
      <c r="G1899" t="str">
        <f>STANDINGS_SB[[#This Row],[League]]&amp;STANDINGS_SB[[#This Row],[Team]]</f>
        <v>$150 Draft Champions Jan 13 1:00 pm Lg.3589Noc-A-Homas</v>
      </c>
    </row>
    <row r="1900" spans="1:7" x14ac:dyDescent="0.25">
      <c r="A1900">
        <v>1807</v>
      </c>
      <c r="B1900" t="s">
        <v>1991</v>
      </c>
      <c r="C1900" t="s">
        <v>1986</v>
      </c>
      <c r="D1900">
        <v>105</v>
      </c>
      <c r="E1900">
        <v>1118.5</v>
      </c>
      <c r="F1900">
        <f t="shared" si="29"/>
        <v>9</v>
      </c>
      <c r="G1900" t="str">
        <f>STANDINGS_SB[[#This Row],[League]]&amp;STANDINGS_SB[[#This Row],[Team]]</f>
        <v>$150 Draft Champions Jan 13 1:00 pm Lg.3589The Donald Sons</v>
      </c>
    </row>
    <row r="1901" spans="1:7" x14ac:dyDescent="0.25">
      <c r="A1901">
        <v>1921</v>
      </c>
      <c r="B1901" t="s">
        <v>1996</v>
      </c>
      <c r="C1901" t="s">
        <v>1986</v>
      </c>
      <c r="D1901">
        <v>102</v>
      </c>
      <c r="E1901">
        <v>993</v>
      </c>
      <c r="F1901">
        <f t="shared" si="29"/>
        <v>10</v>
      </c>
      <c r="G1901" t="str">
        <f>STANDINGS_SB[[#This Row],[League]]&amp;STANDINGS_SB[[#This Row],[Team]]</f>
        <v>$150 Draft Champions Jan 13 1:00 pm Lg.3589Piggy Stardust</v>
      </c>
    </row>
    <row r="1902" spans="1:7" x14ac:dyDescent="0.25">
      <c r="A1902">
        <v>2078</v>
      </c>
      <c r="B1902" t="s">
        <v>1993</v>
      </c>
      <c r="C1902" t="s">
        <v>1986</v>
      </c>
      <c r="D1902">
        <v>97</v>
      </c>
      <c r="E1902">
        <v>820</v>
      </c>
      <c r="F1902">
        <f t="shared" si="29"/>
        <v>11</v>
      </c>
      <c r="G1902" t="str">
        <f>STANDINGS_SB[[#This Row],[League]]&amp;STANDINGS_SB[[#This Row],[Team]]</f>
        <v>$150 Draft Champions Jan 13 1:00 pm Lg.3589Cedar Hills Saisons</v>
      </c>
    </row>
    <row r="1903" spans="1:7" x14ac:dyDescent="0.25">
      <c r="A1903">
        <v>2214</v>
      </c>
      <c r="B1903" t="s">
        <v>1988</v>
      </c>
      <c r="C1903" t="s">
        <v>1986</v>
      </c>
      <c r="D1903">
        <v>93</v>
      </c>
      <c r="E1903">
        <v>682.5</v>
      </c>
      <c r="F1903">
        <f t="shared" si="29"/>
        <v>12</v>
      </c>
      <c r="G1903" t="str">
        <f>STANDINGS_SB[[#This Row],[League]]&amp;STANDINGS_SB[[#This Row],[Team]]</f>
        <v>$150 Draft Champions Jan 13 1:00 pm Lg.3589*IRON HORSE*</v>
      </c>
    </row>
    <row r="1904" spans="1:7" x14ac:dyDescent="0.25">
      <c r="A1904">
        <v>2408</v>
      </c>
      <c r="B1904" t="s">
        <v>701</v>
      </c>
      <c r="C1904" t="s">
        <v>1986</v>
      </c>
      <c r="D1904">
        <v>87</v>
      </c>
      <c r="E1904">
        <v>508.5</v>
      </c>
      <c r="F1904">
        <f t="shared" si="29"/>
        <v>13</v>
      </c>
      <c r="G1904" t="str">
        <f>STANDINGS_SB[[#This Row],[League]]&amp;STANDINGS_SB[[#This Row],[Team]]</f>
        <v>$150 Draft Champions Jan 13 1:00 pm Lg.3589Team Shepherd</v>
      </c>
    </row>
    <row r="1905" spans="1:7" x14ac:dyDescent="0.25">
      <c r="A1905">
        <v>2699</v>
      </c>
      <c r="B1905" t="s">
        <v>24</v>
      </c>
      <c r="C1905" t="s">
        <v>1986</v>
      </c>
      <c r="D1905">
        <v>73</v>
      </c>
      <c r="E1905">
        <v>211.5</v>
      </c>
      <c r="F1905">
        <f t="shared" si="29"/>
        <v>14</v>
      </c>
      <c r="G1905" t="str">
        <f>STANDINGS_SB[[#This Row],[League]]&amp;STANDINGS_SB[[#This Row],[Team]]</f>
        <v>$150 Draft Champions Jan 13 1:00 pm Lg.3589Profloop</v>
      </c>
    </row>
    <row r="1906" spans="1:7" x14ac:dyDescent="0.25">
      <c r="A1906">
        <v>2703</v>
      </c>
      <c r="B1906" t="s">
        <v>14</v>
      </c>
      <c r="C1906" t="s">
        <v>1986</v>
      </c>
      <c r="D1906">
        <v>73</v>
      </c>
      <c r="E1906">
        <v>211.5</v>
      </c>
      <c r="F1906">
        <f t="shared" si="29"/>
        <v>15</v>
      </c>
      <c r="G1906" t="str">
        <f>STANDINGS_SB[[#This Row],[League]]&amp;STANDINGS_SB[[#This Row],[Team]]</f>
        <v>$150 Draft Champions Jan 13 1:00 pm Lg.3589Team Martin</v>
      </c>
    </row>
    <row r="1907" spans="1:7" x14ac:dyDescent="0.25">
      <c r="A1907">
        <v>2</v>
      </c>
      <c r="B1907" t="s">
        <v>2000</v>
      </c>
      <c r="C1907" t="s">
        <v>1998</v>
      </c>
      <c r="D1907">
        <v>223</v>
      </c>
      <c r="E1907">
        <v>2909</v>
      </c>
      <c r="F1907">
        <f t="shared" si="29"/>
        <v>1</v>
      </c>
      <c r="G1907" t="str">
        <f>STANDINGS_SB[[#This Row],[League]]&amp;STANDINGS_SB[[#This Row],[Team]]</f>
        <v>$150 Draft Champions Jan 13 1:00 pm Lg.3592Swinging Centaurs</v>
      </c>
    </row>
    <row r="1908" spans="1:7" x14ac:dyDescent="0.25">
      <c r="A1908">
        <v>370</v>
      </c>
      <c r="B1908" t="s">
        <v>2008</v>
      </c>
      <c r="C1908" t="s">
        <v>1998</v>
      </c>
      <c r="D1908">
        <v>152</v>
      </c>
      <c r="E1908">
        <v>2535.5</v>
      </c>
      <c r="F1908">
        <f t="shared" si="29"/>
        <v>2</v>
      </c>
      <c r="G1908" t="str">
        <f>STANDINGS_SB[[#This Row],[League]]&amp;STANDINGS_SB[[#This Row],[Team]]</f>
        <v>$150 Draft Champions Jan 13 1:00 pm Lg.3592Army of Darkness</v>
      </c>
    </row>
    <row r="1909" spans="1:7" x14ac:dyDescent="0.25">
      <c r="A1909">
        <v>639</v>
      </c>
      <c r="B1909" t="s">
        <v>2004</v>
      </c>
      <c r="C1909" t="s">
        <v>1998</v>
      </c>
      <c r="D1909">
        <v>138</v>
      </c>
      <c r="E1909">
        <v>2265.5</v>
      </c>
      <c r="F1909">
        <f t="shared" si="29"/>
        <v>3</v>
      </c>
      <c r="G1909" t="str">
        <f>STANDINGS_SB[[#This Row],[League]]&amp;STANDINGS_SB[[#This Row],[Team]]</f>
        <v>$150 Draft Champions Jan 13 1:00 pm Lg.3592Craig 3hlo</v>
      </c>
    </row>
    <row r="1910" spans="1:7" x14ac:dyDescent="0.25">
      <c r="A1910">
        <v>676</v>
      </c>
      <c r="B1910" t="s">
        <v>2002</v>
      </c>
      <c r="C1910" t="s">
        <v>1998</v>
      </c>
      <c r="D1910">
        <v>137</v>
      </c>
      <c r="E1910">
        <v>2243.5</v>
      </c>
      <c r="F1910">
        <f t="shared" si="29"/>
        <v>4</v>
      </c>
      <c r="G1910" t="str">
        <f>STANDINGS_SB[[#This Row],[League]]&amp;STANDINGS_SB[[#This Row],[Team]]</f>
        <v>$150 Draft Champions Jan 13 1:00 pm Lg.3592The Palazzo</v>
      </c>
    </row>
    <row r="1911" spans="1:7" x14ac:dyDescent="0.25">
      <c r="A1911">
        <v>734</v>
      </c>
      <c r="B1911" t="s">
        <v>1997</v>
      </c>
      <c r="C1911" t="s">
        <v>1998</v>
      </c>
      <c r="D1911">
        <v>134</v>
      </c>
      <c r="E1911">
        <v>2167</v>
      </c>
      <c r="F1911">
        <f t="shared" si="29"/>
        <v>5</v>
      </c>
      <c r="G1911" t="str">
        <f>STANDINGS_SB[[#This Row],[League]]&amp;STANDINGS_SB[[#This Row],[Team]]</f>
        <v>$150 Draft Champions Jan 13 1:00 pm Lg.3592Come On Now</v>
      </c>
    </row>
    <row r="1912" spans="1:7" x14ac:dyDescent="0.25">
      <c r="A1912">
        <v>761</v>
      </c>
      <c r="B1912" t="s">
        <v>520</v>
      </c>
      <c r="C1912" t="s">
        <v>1998</v>
      </c>
      <c r="D1912">
        <v>134</v>
      </c>
      <c r="E1912">
        <v>2167</v>
      </c>
      <c r="F1912">
        <f t="shared" si="29"/>
        <v>6</v>
      </c>
      <c r="G1912" t="str">
        <f>STANDINGS_SB[[#This Row],[League]]&amp;STANDINGS_SB[[#This Row],[Team]]</f>
        <v>$150 Draft Champions Jan 13 1:00 pm Lg.3592deadmoneyB</v>
      </c>
    </row>
    <row r="1913" spans="1:7" x14ac:dyDescent="0.25">
      <c r="A1913">
        <v>1136</v>
      </c>
      <c r="B1913" t="s">
        <v>1999</v>
      </c>
      <c r="C1913" t="s">
        <v>1998</v>
      </c>
      <c r="D1913">
        <v>122</v>
      </c>
      <c r="E1913">
        <v>1779</v>
      </c>
      <c r="F1913">
        <f t="shared" si="29"/>
        <v>7</v>
      </c>
      <c r="G1913" t="str">
        <f>STANDINGS_SB[[#This Row],[League]]&amp;STANDINGS_SB[[#This Row],[Team]]</f>
        <v>$150 Draft Champions Jan 13 1:00 pm Lg.3592Old &amp; In The Way</v>
      </c>
    </row>
    <row r="1914" spans="1:7" x14ac:dyDescent="0.25">
      <c r="A1914">
        <v>1439</v>
      </c>
      <c r="B1914" t="s">
        <v>2005</v>
      </c>
      <c r="C1914" t="s">
        <v>1998</v>
      </c>
      <c r="D1914">
        <v>114</v>
      </c>
      <c r="E1914">
        <v>1461</v>
      </c>
      <c r="F1914">
        <f t="shared" si="29"/>
        <v>8</v>
      </c>
      <c r="G1914" t="str">
        <f>STANDINGS_SB[[#This Row],[League]]&amp;STANDINGS_SB[[#This Row],[Team]]</f>
        <v>$150 Draft Champions Jan 13 1:00 pm Lg.3592Hitchcock Hangovers</v>
      </c>
    </row>
    <row r="1915" spans="1:7" x14ac:dyDescent="0.25">
      <c r="A1915">
        <v>1682</v>
      </c>
      <c r="B1915" t="s">
        <v>2007</v>
      </c>
      <c r="C1915" t="s">
        <v>1998</v>
      </c>
      <c r="D1915">
        <v>108</v>
      </c>
      <c r="E1915">
        <v>1223</v>
      </c>
      <c r="F1915">
        <f t="shared" si="29"/>
        <v>9</v>
      </c>
      <c r="G1915" t="str">
        <f>STANDINGS_SB[[#This Row],[League]]&amp;STANDINGS_SB[[#This Row],[Team]]</f>
        <v>$150 Draft Champions Jan 13 1:00 pm Lg.3592Las Vegas Ratpack</v>
      </c>
    </row>
    <row r="1916" spans="1:7" x14ac:dyDescent="0.25">
      <c r="A1916">
        <v>1714</v>
      </c>
      <c r="B1916" t="s">
        <v>191</v>
      </c>
      <c r="C1916" t="s">
        <v>1998</v>
      </c>
      <c r="D1916">
        <v>107</v>
      </c>
      <c r="E1916">
        <v>1181.5</v>
      </c>
      <c r="F1916">
        <f t="shared" si="29"/>
        <v>10</v>
      </c>
      <c r="G1916" t="str">
        <f>STANDINGS_SB[[#This Row],[League]]&amp;STANDINGS_SB[[#This Row],[Team]]</f>
        <v>$150 Draft Champions Jan 13 1:00 pm Lg.3592Chico's Bail Bonds</v>
      </c>
    </row>
    <row r="1917" spans="1:7" x14ac:dyDescent="0.25">
      <c r="A1917">
        <v>2342</v>
      </c>
      <c r="B1917" t="s">
        <v>2006</v>
      </c>
      <c r="C1917" t="s">
        <v>1998</v>
      </c>
      <c r="D1917">
        <v>89</v>
      </c>
      <c r="E1917">
        <v>559.5</v>
      </c>
      <c r="F1917">
        <f t="shared" si="29"/>
        <v>11</v>
      </c>
      <c r="G1917" t="str">
        <f>STANDINGS_SB[[#This Row],[League]]&amp;STANDINGS_SB[[#This Row],[Team]]</f>
        <v>$150 Draft Champions Jan 13 1:00 pm Lg.3592DEAD PUPPIES DC2</v>
      </c>
    </row>
    <row r="1918" spans="1:7" x14ac:dyDescent="0.25">
      <c r="A1918">
        <v>2676</v>
      </c>
      <c r="B1918" t="s">
        <v>2003</v>
      </c>
      <c r="C1918" t="s">
        <v>1998</v>
      </c>
      <c r="D1918">
        <v>74</v>
      </c>
      <c r="E1918">
        <v>227.5</v>
      </c>
      <c r="F1918">
        <f t="shared" si="29"/>
        <v>12</v>
      </c>
      <c r="G1918" t="str">
        <f>STANDINGS_SB[[#This Row],[League]]&amp;STANDINGS_SB[[#This Row],[Team]]</f>
        <v>$150 Draft Champions Jan 13 1:00 pm Lg.3592CREW DC1</v>
      </c>
    </row>
    <row r="1919" spans="1:7" x14ac:dyDescent="0.25">
      <c r="A1919">
        <v>2712</v>
      </c>
      <c r="B1919" t="s">
        <v>2009</v>
      </c>
      <c r="C1919" t="s">
        <v>1998</v>
      </c>
      <c r="D1919">
        <v>72</v>
      </c>
      <c r="E1919">
        <v>194.5</v>
      </c>
      <c r="F1919">
        <f t="shared" si="29"/>
        <v>13</v>
      </c>
      <c r="G1919" t="str">
        <f>STANDINGS_SB[[#This Row],[League]]&amp;STANDINGS_SB[[#This Row],[Team]]</f>
        <v>$150 Draft Champions Jan 13 1:00 pm Lg.3592Ernie's Bankers</v>
      </c>
    </row>
    <row r="1920" spans="1:7" x14ac:dyDescent="0.25">
      <c r="A1920">
        <v>2720</v>
      </c>
      <c r="B1920" t="s">
        <v>2001</v>
      </c>
      <c r="C1920" t="s">
        <v>1998</v>
      </c>
      <c r="D1920">
        <v>72</v>
      </c>
      <c r="E1920">
        <v>194.5</v>
      </c>
      <c r="F1920">
        <f t="shared" si="29"/>
        <v>14</v>
      </c>
      <c r="G1920" t="str">
        <f>STANDINGS_SB[[#This Row],[League]]&amp;STANDINGS_SB[[#This Row],[Team]]</f>
        <v>$150 Draft Champions Jan 13 1:00 pm Lg.3592SpinningSeams7</v>
      </c>
    </row>
    <row r="1921" spans="1:7" x14ac:dyDescent="0.25">
      <c r="A1921">
        <v>2800</v>
      </c>
      <c r="B1921" t="s">
        <v>128</v>
      </c>
      <c r="C1921" t="s">
        <v>1998</v>
      </c>
      <c r="D1921">
        <v>65</v>
      </c>
      <c r="E1921">
        <v>112</v>
      </c>
      <c r="F1921">
        <f t="shared" si="29"/>
        <v>15</v>
      </c>
      <c r="G1921" t="str">
        <f>STANDINGS_SB[[#This Row],[League]]&amp;STANDINGS_SB[[#This Row],[Team]]</f>
        <v>$150 Draft Champions Jan 13 1:00 pm Lg.3592Team Boelkens</v>
      </c>
    </row>
    <row r="1922" spans="1:7" x14ac:dyDescent="0.25">
      <c r="A1922">
        <v>10</v>
      </c>
      <c r="B1922" t="s">
        <v>2010</v>
      </c>
      <c r="C1922" t="s">
        <v>2011</v>
      </c>
      <c r="D1922">
        <v>213</v>
      </c>
      <c r="E1922">
        <v>2902.5</v>
      </c>
      <c r="F1922">
        <f t="shared" si="29"/>
        <v>1</v>
      </c>
      <c r="G1922" t="str">
        <f>STANDINGS_SB[[#This Row],[League]]&amp;STANDINGS_SB[[#This Row],[Team]]</f>
        <v>$150 Draft Champions Jan 15 1:00 pm Lg.3594Inspector BABIP</v>
      </c>
    </row>
    <row r="1923" spans="1:7" x14ac:dyDescent="0.25">
      <c r="A1923">
        <v>218</v>
      </c>
      <c r="B1923" t="s">
        <v>491</v>
      </c>
      <c r="C1923" t="s">
        <v>2011</v>
      </c>
      <c r="D1923">
        <v>163</v>
      </c>
      <c r="E1923">
        <v>2694.5</v>
      </c>
      <c r="F1923">
        <f t="shared" ref="F1923:F1986" si="30">IF(C1923=C1922,F1922+1,1)</f>
        <v>2</v>
      </c>
      <c r="G1923" t="str">
        <f>STANDINGS_SB[[#This Row],[League]]&amp;STANDINGS_SB[[#This Row],[Team]]</f>
        <v>$150 Draft Champions Jan 15 1:00 pm Lg.3594Team Wojciechowski</v>
      </c>
    </row>
    <row r="1924" spans="1:7" x14ac:dyDescent="0.25">
      <c r="A1924">
        <v>299</v>
      </c>
      <c r="B1924" t="s">
        <v>56</v>
      </c>
      <c r="C1924" t="s">
        <v>2011</v>
      </c>
      <c r="D1924">
        <v>157</v>
      </c>
      <c r="E1924">
        <v>2606</v>
      </c>
      <c r="F1924">
        <f t="shared" si="30"/>
        <v>3</v>
      </c>
      <c r="G1924" t="str">
        <f>STANDINGS_SB[[#This Row],[League]]&amp;STANDINGS_SB[[#This Row],[Team]]</f>
        <v>$150 Draft Champions Jan 15 1:00 pm Lg.3594DOUGHBOYS</v>
      </c>
    </row>
    <row r="1925" spans="1:7" x14ac:dyDescent="0.25">
      <c r="A1925">
        <v>1123</v>
      </c>
      <c r="B1925" t="s">
        <v>2014</v>
      </c>
      <c r="C1925" t="s">
        <v>2011</v>
      </c>
      <c r="D1925">
        <v>122</v>
      </c>
      <c r="E1925">
        <v>1779</v>
      </c>
      <c r="F1925">
        <f t="shared" si="30"/>
        <v>4</v>
      </c>
      <c r="G1925" t="str">
        <f>STANDINGS_SB[[#This Row],[League]]&amp;STANDINGS_SB[[#This Row],[Team]]</f>
        <v>$150 Draft Champions Jan 15 1:00 pm Lg.3594Ehrman The German DC94</v>
      </c>
    </row>
    <row r="1926" spans="1:7" x14ac:dyDescent="0.25">
      <c r="A1926">
        <v>1145</v>
      </c>
      <c r="B1926" t="s">
        <v>78</v>
      </c>
      <c r="C1926" t="s">
        <v>2011</v>
      </c>
      <c r="D1926">
        <v>122</v>
      </c>
      <c r="E1926">
        <v>1779</v>
      </c>
      <c r="F1926">
        <f t="shared" si="30"/>
        <v>5</v>
      </c>
      <c r="G1926" t="str">
        <f>STANDINGS_SB[[#This Row],[League]]&amp;STANDINGS_SB[[#This Row],[Team]]</f>
        <v>$150 Draft Champions Jan 15 1:00 pm Lg.3594Team Barnes</v>
      </c>
    </row>
    <row r="1927" spans="1:7" x14ac:dyDescent="0.25">
      <c r="A1927">
        <v>1280</v>
      </c>
      <c r="B1927" t="s">
        <v>2016</v>
      </c>
      <c r="C1927" t="s">
        <v>2011</v>
      </c>
      <c r="D1927">
        <v>118</v>
      </c>
      <c r="E1927">
        <v>1635.5</v>
      </c>
      <c r="F1927">
        <f t="shared" si="30"/>
        <v>6</v>
      </c>
      <c r="G1927" t="str">
        <f>STANDINGS_SB[[#This Row],[League]]&amp;STANDINGS_SB[[#This Row],[Team]]</f>
        <v>$150 Draft Champions Jan 15 1:00 pm Lg.3594Starfishmn 0115</v>
      </c>
    </row>
    <row r="1928" spans="1:7" x14ac:dyDescent="0.25">
      <c r="A1928">
        <v>1644</v>
      </c>
      <c r="B1928" t="s">
        <v>2019</v>
      </c>
      <c r="C1928" t="s">
        <v>2011</v>
      </c>
      <c r="D1928">
        <v>109</v>
      </c>
      <c r="E1928">
        <v>1261.5</v>
      </c>
      <c r="F1928">
        <f t="shared" si="30"/>
        <v>7</v>
      </c>
      <c r="G1928" t="str">
        <f>STANDINGS_SB[[#This Row],[League]]&amp;STANDINGS_SB[[#This Row],[Team]]</f>
        <v>$150 Draft Champions Jan 15 1:00 pm Lg.3594Jobu's Heroes #1</v>
      </c>
    </row>
    <row r="1929" spans="1:7" x14ac:dyDescent="0.25">
      <c r="A1929">
        <v>1653</v>
      </c>
      <c r="B1929" t="s">
        <v>2013</v>
      </c>
      <c r="C1929" t="s">
        <v>2011</v>
      </c>
      <c r="D1929">
        <v>109</v>
      </c>
      <c r="E1929">
        <v>1261.5</v>
      </c>
      <c r="F1929">
        <f t="shared" si="30"/>
        <v>8</v>
      </c>
      <c r="G1929" t="str">
        <f>STANDINGS_SB[[#This Row],[League]]&amp;STANDINGS_SB[[#This Row],[Team]]</f>
        <v>$150 Draft Champions Jan 15 1:00 pm Lg.3594Powerball Jackpot</v>
      </c>
    </row>
    <row r="1930" spans="1:7" x14ac:dyDescent="0.25">
      <c r="A1930">
        <v>1917</v>
      </c>
      <c r="B1930" t="s">
        <v>433</v>
      </c>
      <c r="C1930" t="s">
        <v>2011</v>
      </c>
      <c r="D1930">
        <v>102</v>
      </c>
      <c r="E1930">
        <v>993</v>
      </c>
      <c r="F1930">
        <f t="shared" si="30"/>
        <v>9</v>
      </c>
      <c r="G1930" t="str">
        <f>STANDINGS_SB[[#This Row],[League]]&amp;STANDINGS_SB[[#This Row],[Team]]</f>
        <v>$150 Draft Champions Jan 15 1:00 pm Lg.3594Lugnuts DC I</v>
      </c>
    </row>
    <row r="1931" spans="1:7" x14ac:dyDescent="0.25">
      <c r="A1931">
        <v>2079</v>
      </c>
      <c r="B1931" t="s">
        <v>2012</v>
      </c>
      <c r="C1931" t="s">
        <v>2011</v>
      </c>
      <c r="D1931">
        <v>97</v>
      </c>
      <c r="E1931">
        <v>820</v>
      </c>
      <c r="F1931">
        <f t="shared" si="30"/>
        <v>10</v>
      </c>
      <c r="G1931" t="str">
        <f>STANDINGS_SB[[#This Row],[League]]&amp;STANDINGS_SB[[#This Row],[Team]]</f>
        <v>$150 Draft Champions Jan 15 1:00 pm Lg.3594Charger Bar 3</v>
      </c>
    </row>
    <row r="1932" spans="1:7" x14ac:dyDescent="0.25">
      <c r="A1932">
        <v>2136</v>
      </c>
      <c r="B1932" t="s">
        <v>2018</v>
      </c>
      <c r="C1932" t="s">
        <v>2011</v>
      </c>
      <c r="D1932">
        <v>96</v>
      </c>
      <c r="E1932">
        <v>784</v>
      </c>
      <c r="F1932">
        <f t="shared" si="30"/>
        <v>11</v>
      </c>
      <c r="G1932" t="str">
        <f>STANDINGS_SB[[#This Row],[League]]&amp;STANDINGS_SB[[#This Row],[Team]]</f>
        <v>$150 Draft Champions Jan 15 1:00 pm Lg.3594Smoak n Friers</v>
      </c>
    </row>
    <row r="1933" spans="1:7" x14ac:dyDescent="0.25">
      <c r="A1933">
        <v>2371</v>
      </c>
      <c r="B1933" t="s">
        <v>154</v>
      </c>
      <c r="C1933" t="s">
        <v>2011</v>
      </c>
      <c r="D1933">
        <v>88</v>
      </c>
      <c r="E1933">
        <v>532</v>
      </c>
      <c r="F1933">
        <f t="shared" si="30"/>
        <v>12</v>
      </c>
      <c r="G1933" t="str">
        <f>STANDINGS_SB[[#This Row],[League]]&amp;STANDINGS_SB[[#This Row],[Team]]</f>
        <v>$150 Draft Champions Jan 15 1:00 pm Lg.3594GLG20s</v>
      </c>
    </row>
    <row r="1934" spans="1:7" x14ac:dyDescent="0.25">
      <c r="A1934">
        <v>2480</v>
      </c>
      <c r="B1934" t="s">
        <v>2017</v>
      </c>
      <c r="C1934" t="s">
        <v>2011</v>
      </c>
      <c r="D1934">
        <v>84</v>
      </c>
      <c r="E1934">
        <v>429.5</v>
      </c>
      <c r="F1934">
        <f t="shared" si="30"/>
        <v>13</v>
      </c>
      <c r="G1934" t="str">
        <f>STANDINGS_SB[[#This Row],[League]]&amp;STANDINGS_SB[[#This Row],[Team]]</f>
        <v>$150 Draft Champions Jan 15 1:00 pm Lg.3594Profloop2</v>
      </c>
    </row>
    <row r="1935" spans="1:7" x14ac:dyDescent="0.25">
      <c r="A1935">
        <v>2548</v>
      </c>
      <c r="B1935" t="s">
        <v>1843</v>
      </c>
      <c r="C1935" t="s">
        <v>2011</v>
      </c>
      <c r="D1935">
        <v>81</v>
      </c>
      <c r="E1935">
        <v>360</v>
      </c>
      <c r="F1935">
        <f t="shared" si="30"/>
        <v>14</v>
      </c>
      <c r="G1935" t="str">
        <f>STANDINGS_SB[[#This Row],[League]]&amp;STANDINGS_SB[[#This Row],[Team]]</f>
        <v>$150 Draft Champions Jan 15 1:00 pm Lg.3594Rake City</v>
      </c>
    </row>
    <row r="1936" spans="1:7" x14ac:dyDescent="0.25">
      <c r="A1936">
        <v>2710</v>
      </c>
      <c r="B1936" t="s">
        <v>2015</v>
      </c>
      <c r="C1936" t="s">
        <v>2011</v>
      </c>
      <c r="D1936">
        <v>72</v>
      </c>
      <c r="E1936">
        <v>194.5</v>
      </c>
      <c r="F1936">
        <f t="shared" si="30"/>
        <v>15</v>
      </c>
      <c r="G1936" t="str">
        <f>STANDINGS_SB[[#This Row],[League]]&amp;STANDINGS_SB[[#This Row],[Team]]</f>
        <v>$150 Draft Champions Jan 15 1:00 pm Lg.3594Big Sloppy</v>
      </c>
    </row>
    <row r="1937" spans="1:7" x14ac:dyDescent="0.25">
      <c r="A1937">
        <v>39</v>
      </c>
      <c r="B1937" t="s">
        <v>525</v>
      </c>
      <c r="C1937" t="s">
        <v>2021</v>
      </c>
      <c r="D1937">
        <v>192</v>
      </c>
      <c r="E1937">
        <v>2871.5</v>
      </c>
      <c r="F1937">
        <f t="shared" si="30"/>
        <v>1</v>
      </c>
      <c r="G1937" t="str">
        <f>STANDINGS_SB[[#This Row],[League]]&amp;STANDINGS_SB[[#This Row],[Team]]</f>
        <v>$150 Draft Champions Jan 16 1:00 pm Lg.3596Tdot Tanks 1</v>
      </c>
    </row>
    <row r="1938" spans="1:7" x14ac:dyDescent="0.25">
      <c r="A1938">
        <v>296</v>
      </c>
      <c r="B1938" t="s">
        <v>2031</v>
      </c>
      <c r="C1938" t="s">
        <v>2021</v>
      </c>
      <c r="D1938">
        <v>158</v>
      </c>
      <c r="E1938">
        <v>2622.5</v>
      </c>
      <c r="F1938">
        <f t="shared" si="30"/>
        <v>2</v>
      </c>
      <c r="G1938" t="str">
        <f>STANDINGS_SB[[#This Row],[League]]&amp;STANDINGS_SB[[#This Row],[Team]]</f>
        <v>$150 Draft Champions Jan 16 1:00 pm Lg.3596Three Dogs</v>
      </c>
    </row>
    <row r="1939" spans="1:7" x14ac:dyDescent="0.25">
      <c r="A1939">
        <v>470</v>
      </c>
      <c r="B1939" t="s">
        <v>2020</v>
      </c>
      <c r="C1939" t="s">
        <v>2021</v>
      </c>
      <c r="D1939">
        <v>147</v>
      </c>
      <c r="E1939">
        <v>2433</v>
      </c>
      <c r="F1939">
        <f t="shared" si="30"/>
        <v>3</v>
      </c>
      <c r="G1939" t="str">
        <f>STANDINGS_SB[[#This Row],[League]]&amp;STANDINGS_SB[[#This Row],[Team]]</f>
        <v>$150 Draft Champions Jan 16 1:00 pm Lg.35964 Aces and a 2</v>
      </c>
    </row>
    <row r="1940" spans="1:7" x14ac:dyDescent="0.25">
      <c r="A1940">
        <v>512</v>
      </c>
      <c r="B1940" t="s">
        <v>2024</v>
      </c>
      <c r="C1940" t="s">
        <v>2021</v>
      </c>
      <c r="D1940">
        <v>145</v>
      </c>
      <c r="E1940">
        <v>2399.5</v>
      </c>
      <c r="F1940">
        <f t="shared" si="30"/>
        <v>4</v>
      </c>
      <c r="G1940" t="str">
        <f>STANDINGS_SB[[#This Row],[League]]&amp;STANDINGS_SB[[#This Row],[Team]]</f>
        <v>$150 Draft Champions Jan 16 1:00 pm Lg.3596Pounders 150 V4</v>
      </c>
    </row>
    <row r="1941" spans="1:7" x14ac:dyDescent="0.25">
      <c r="A1941">
        <v>565</v>
      </c>
      <c r="B1941" t="s">
        <v>2022</v>
      </c>
      <c r="C1941" t="s">
        <v>2021</v>
      </c>
      <c r="D1941">
        <v>142</v>
      </c>
      <c r="E1941">
        <v>2346.5</v>
      </c>
      <c r="F1941">
        <f t="shared" si="30"/>
        <v>5</v>
      </c>
      <c r="G1941" t="str">
        <f>STANDINGS_SB[[#This Row],[League]]&amp;STANDINGS_SB[[#This Row],[Team]]</f>
        <v>$150 Draft Champions Jan 16 1:00 pm Lg.3596RedneckBaseballClub</v>
      </c>
    </row>
    <row r="1942" spans="1:7" x14ac:dyDescent="0.25">
      <c r="A1942">
        <v>582</v>
      </c>
      <c r="B1942" t="s">
        <v>2028</v>
      </c>
      <c r="C1942" t="s">
        <v>2021</v>
      </c>
      <c r="D1942">
        <v>141</v>
      </c>
      <c r="E1942">
        <v>2330</v>
      </c>
      <c r="F1942">
        <f t="shared" si="30"/>
        <v>6</v>
      </c>
      <c r="G1942" t="str">
        <f>STANDINGS_SB[[#This Row],[League]]&amp;STANDINGS_SB[[#This Row],[Team]]</f>
        <v>$150 Draft Champions Jan 16 1:00 pm Lg.3596Put it in her Pujols</v>
      </c>
    </row>
    <row r="1943" spans="1:7" x14ac:dyDescent="0.25">
      <c r="A1943">
        <v>1565</v>
      </c>
      <c r="B1943" t="s">
        <v>2032</v>
      </c>
      <c r="C1943" t="s">
        <v>2021</v>
      </c>
      <c r="D1943">
        <v>111</v>
      </c>
      <c r="E1943">
        <v>1343.5</v>
      </c>
      <c r="F1943">
        <f t="shared" si="30"/>
        <v>7</v>
      </c>
      <c r="G1943" t="str">
        <f>STANDINGS_SB[[#This Row],[League]]&amp;STANDINGS_SB[[#This Row],[Team]]</f>
        <v>$150 Draft Champions Jan 16 1:00 pm Lg.3596MoleMercy</v>
      </c>
    </row>
    <row r="1944" spans="1:7" x14ac:dyDescent="0.25">
      <c r="A1944">
        <v>1596</v>
      </c>
      <c r="B1944" t="s">
        <v>325</v>
      </c>
      <c r="C1944" t="s">
        <v>2021</v>
      </c>
      <c r="D1944">
        <v>110</v>
      </c>
      <c r="E1944">
        <v>1298</v>
      </c>
      <c r="F1944">
        <f t="shared" si="30"/>
        <v>8</v>
      </c>
      <c r="G1944" t="str">
        <f>STANDINGS_SB[[#This Row],[League]]&amp;STANDINGS_SB[[#This Row],[Team]]</f>
        <v>$150 Draft Champions Jan 16 1:00 pm Lg.3596Black Ice Fisherman</v>
      </c>
    </row>
    <row r="1945" spans="1:7" x14ac:dyDescent="0.25">
      <c r="A1945">
        <v>2028</v>
      </c>
      <c r="B1945" t="s">
        <v>2027</v>
      </c>
      <c r="C1945" t="s">
        <v>2021</v>
      </c>
      <c r="D1945">
        <v>99</v>
      </c>
      <c r="E1945">
        <v>889.5</v>
      </c>
      <c r="F1945">
        <f t="shared" si="30"/>
        <v>9</v>
      </c>
      <c r="G1945" t="str">
        <f>STANDINGS_SB[[#This Row],[League]]&amp;STANDINGS_SB[[#This Row],[Team]]</f>
        <v>$150 Draft Champions Jan 16 1:00 pm Lg.3596Team JP2</v>
      </c>
    </row>
    <row r="1946" spans="1:7" x14ac:dyDescent="0.25">
      <c r="A1946">
        <v>2133</v>
      </c>
      <c r="B1946" t="s">
        <v>2029</v>
      </c>
      <c r="C1946" t="s">
        <v>2021</v>
      </c>
      <c r="D1946">
        <v>96</v>
      </c>
      <c r="E1946">
        <v>784</v>
      </c>
      <c r="F1946">
        <f t="shared" si="30"/>
        <v>10</v>
      </c>
      <c r="G1946" t="str">
        <f>STANDINGS_SB[[#This Row],[League]]&amp;STANDINGS_SB[[#This Row],[Team]]</f>
        <v>$150 Draft Champions Jan 16 1:00 pm Lg.3596Repeat Offenders</v>
      </c>
    </row>
    <row r="1947" spans="1:7" x14ac:dyDescent="0.25">
      <c r="A1947">
        <v>2249</v>
      </c>
      <c r="B1947" t="s">
        <v>2026</v>
      </c>
      <c r="C1947" t="s">
        <v>2021</v>
      </c>
      <c r="D1947">
        <v>92</v>
      </c>
      <c r="E1947">
        <v>655</v>
      </c>
      <c r="F1947">
        <f t="shared" si="30"/>
        <v>11</v>
      </c>
      <c r="G1947" t="str">
        <f>STANDINGS_SB[[#This Row],[League]]&amp;STANDINGS_SB[[#This Row],[Team]]</f>
        <v>$150 Draft Champions Jan 16 1:00 pm Lg.3596G-squared (Jan)</v>
      </c>
    </row>
    <row r="1948" spans="1:7" x14ac:dyDescent="0.25">
      <c r="A1948">
        <v>2440</v>
      </c>
      <c r="B1948" t="s">
        <v>2030</v>
      </c>
      <c r="C1948" t="s">
        <v>2021</v>
      </c>
      <c r="D1948">
        <v>85</v>
      </c>
      <c r="E1948">
        <v>456.5</v>
      </c>
      <c r="F1948">
        <f t="shared" si="30"/>
        <v>12</v>
      </c>
      <c r="G1948" t="str">
        <f>STANDINGS_SB[[#This Row],[League]]&amp;STANDINGS_SB[[#This Row],[Team]]</f>
        <v>$150 Draft Champions Jan 16 1:00 pm Lg.3596BIG INDIANS</v>
      </c>
    </row>
    <row r="1949" spans="1:7" x14ac:dyDescent="0.25">
      <c r="A1949">
        <v>2450</v>
      </c>
      <c r="B1949" t="s">
        <v>2023</v>
      </c>
      <c r="C1949" t="s">
        <v>2021</v>
      </c>
      <c r="D1949">
        <v>85</v>
      </c>
      <c r="E1949">
        <v>456.5</v>
      </c>
      <c r="F1949">
        <f t="shared" si="30"/>
        <v>13</v>
      </c>
      <c r="G1949" t="str">
        <f>STANDINGS_SB[[#This Row],[League]]&amp;STANDINGS_SB[[#This Row],[Team]]</f>
        <v>$150 Draft Champions Jan 16 1:00 pm Lg.3596RD3ECM</v>
      </c>
    </row>
    <row r="1950" spans="1:7" x14ac:dyDescent="0.25">
      <c r="A1950">
        <v>2457</v>
      </c>
      <c r="B1950" t="s">
        <v>1889</v>
      </c>
      <c r="C1950" t="s">
        <v>2021</v>
      </c>
      <c r="D1950">
        <v>85</v>
      </c>
      <c r="E1950">
        <v>456.5</v>
      </c>
      <c r="F1950">
        <f t="shared" si="30"/>
        <v>14</v>
      </c>
      <c r="G1950" t="str">
        <f>STANDINGS_SB[[#This Row],[League]]&amp;STANDINGS_SB[[#This Row],[Team]]</f>
        <v>$150 Draft Champions Jan 16 1:00 pm Lg.3596Team Fonte</v>
      </c>
    </row>
    <row r="1951" spans="1:7" x14ac:dyDescent="0.25">
      <c r="A1951">
        <v>2837</v>
      </c>
      <c r="B1951" t="s">
        <v>2025</v>
      </c>
      <c r="C1951" t="s">
        <v>2021</v>
      </c>
      <c r="D1951">
        <v>62</v>
      </c>
      <c r="E1951">
        <v>72</v>
      </c>
      <c r="F1951">
        <f t="shared" si="30"/>
        <v>15</v>
      </c>
      <c r="G1951" t="str">
        <f>STANDINGS_SB[[#This Row],[League]]&amp;STANDINGS_SB[[#This Row],[Team]]</f>
        <v>$150 Draft Champions Jan 16 1:00 pm Lg.3596Gourrielas Warfare</v>
      </c>
    </row>
    <row r="1952" spans="1:7" x14ac:dyDescent="0.25">
      <c r="A1952">
        <v>505</v>
      </c>
      <c r="B1952" t="s">
        <v>2042</v>
      </c>
      <c r="C1952" t="s">
        <v>2033</v>
      </c>
      <c r="D1952">
        <v>145</v>
      </c>
      <c r="E1952">
        <v>2399.5</v>
      </c>
      <c r="F1952">
        <f t="shared" si="30"/>
        <v>1</v>
      </c>
      <c r="G1952" t="str">
        <f>STANDINGS_SB[[#This Row],[League]]&amp;STANDINGS_SB[[#This Row],[Team]]</f>
        <v>$150 Draft Champions Jan 17 1:00 pm Lg.3597Der'Weiter'schnitzel</v>
      </c>
    </row>
    <row r="1953" spans="1:7" x14ac:dyDescent="0.25">
      <c r="A1953">
        <v>542</v>
      </c>
      <c r="B1953" t="s">
        <v>2040</v>
      </c>
      <c r="C1953" t="s">
        <v>2033</v>
      </c>
      <c r="D1953">
        <v>143</v>
      </c>
      <c r="E1953">
        <v>2362.5</v>
      </c>
      <c r="F1953">
        <f t="shared" si="30"/>
        <v>2</v>
      </c>
      <c r="G1953" t="str">
        <f>STANDINGS_SB[[#This Row],[League]]&amp;STANDINGS_SB[[#This Row],[Team]]</f>
        <v>$150 Draft Champions Jan 17 1:00 pm Lg.3597Cuban Baserunning</v>
      </c>
    </row>
    <row r="1954" spans="1:7" x14ac:dyDescent="0.25">
      <c r="A1954">
        <v>689</v>
      </c>
      <c r="B1954" t="s">
        <v>231</v>
      </c>
      <c r="C1954" t="s">
        <v>2033</v>
      </c>
      <c r="D1954">
        <v>136</v>
      </c>
      <c r="E1954">
        <v>2223</v>
      </c>
      <c r="F1954">
        <f t="shared" si="30"/>
        <v>3</v>
      </c>
      <c r="G1954" t="str">
        <f>STANDINGS_SB[[#This Row],[League]]&amp;STANDINGS_SB[[#This Row],[Team]]</f>
        <v>$150 Draft Champions Jan 17 1:00 pm Lg.3597Ocular Keratitis DC3</v>
      </c>
    </row>
    <row r="1955" spans="1:7" x14ac:dyDescent="0.25">
      <c r="A1955">
        <v>809</v>
      </c>
      <c r="B1955" t="s">
        <v>584</v>
      </c>
      <c r="C1955" t="s">
        <v>2033</v>
      </c>
      <c r="D1955">
        <v>132</v>
      </c>
      <c r="E1955">
        <v>2104</v>
      </c>
      <c r="F1955">
        <f t="shared" si="30"/>
        <v>4</v>
      </c>
      <c r="G1955" t="str">
        <f>STANDINGS_SB[[#This Row],[League]]&amp;STANDINGS_SB[[#This Row],[Team]]</f>
        <v>$150 Draft Champions Jan 17 1:00 pm Lg.3597Team Hughes</v>
      </c>
    </row>
    <row r="1956" spans="1:7" x14ac:dyDescent="0.25">
      <c r="A1956">
        <v>914</v>
      </c>
      <c r="B1956" t="s">
        <v>2037</v>
      </c>
      <c r="C1956" t="s">
        <v>2033</v>
      </c>
      <c r="D1956">
        <v>128</v>
      </c>
      <c r="E1956">
        <v>1987</v>
      </c>
      <c r="F1956">
        <f t="shared" si="30"/>
        <v>5</v>
      </c>
      <c r="G1956" t="str">
        <f>STANDINGS_SB[[#This Row],[League]]&amp;STANDINGS_SB[[#This Row],[Team]]</f>
        <v>$150 Draft Champions Jan 17 1:00 pm Lg.3597High Voltage II</v>
      </c>
    </row>
    <row r="1957" spans="1:7" x14ac:dyDescent="0.25">
      <c r="A1957">
        <v>1003</v>
      </c>
      <c r="B1957" t="s">
        <v>1235</v>
      </c>
      <c r="C1957" t="s">
        <v>2033</v>
      </c>
      <c r="D1957">
        <v>126</v>
      </c>
      <c r="E1957">
        <v>1921</v>
      </c>
      <c r="F1957">
        <f t="shared" si="30"/>
        <v>6</v>
      </c>
      <c r="G1957" t="str">
        <f>STANDINGS_SB[[#This Row],[League]]&amp;STANDINGS_SB[[#This Row],[Team]]</f>
        <v>$150 Draft Champions Jan 17 1:00 pm Lg.3597Team mitseff</v>
      </c>
    </row>
    <row r="1958" spans="1:7" x14ac:dyDescent="0.25">
      <c r="A1958">
        <v>1202</v>
      </c>
      <c r="B1958" t="s">
        <v>2035</v>
      </c>
      <c r="C1958" t="s">
        <v>2033</v>
      </c>
      <c r="D1958">
        <v>120</v>
      </c>
      <c r="E1958">
        <v>1717</v>
      </c>
      <c r="F1958">
        <f t="shared" si="30"/>
        <v>7</v>
      </c>
      <c r="G1958" t="str">
        <f>STANDINGS_SB[[#This Row],[League]]&amp;STANDINGS_SB[[#This Row],[Team]]</f>
        <v>$150 Draft Champions Jan 17 1:00 pm Lg.3597Team Walsh</v>
      </c>
    </row>
    <row r="1959" spans="1:7" x14ac:dyDescent="0.25">
      <c r="A1959">
        <v>1306</v>
      </c>
      <c r="B1959" t="s">
        <v>2034</v>
      </c>
      <c r="C1959" t="s">
        <v>2033</v>
      </c>
      <c r="D1959">
        <v>117</v>
      </c>
      <c r="E1959">
        <v>1595.5</v>
      </c>
      <c r="F1959">
        <f t="shared" si="30"/>
        <v>8</v>
      </c>
      <c r="G1959" t="str">
        <f>STANDINGS_SB[[#This Row],[League]]&amp;STANDINGS_SB[[#This Row],[Team]]</f>
        <v>$150 Draft Champions Jan 17 1:00 pm Lg.3597Fido's Bowl</v>
      </c>
    </row>
    <row r="1960" spans="1:7" x14ac:dyDescent="0.25">
      <c r="A1960">
        <v>1434</v>
      </c>
      <c r="B1960" t="s">
        <v>154</v>
      </c>
      <c r="C1960" t="s">
        <v>2033</v>
      </c>
      <c r="D1960">
        <v>114</v>
      </c>
      <c r="E1960">
        <v>1461</v>
      </c>
      <c r="F1960">
        <f t="shared" si="30"/>
        <v>9</v>
      </c>
      <c r="G1960" t="str">
        <f>STANDINGS_SB[[#This Row],[League]]&amp;STANDINGS_SB[[#This Row],[Team]]</f>
        <v>$150 Draft Champions Jan 17 1:00 pm Lg.3597GLG20s</v>
      </c>
    </row>
    <row r="1961" spans="1:7" x14ac:dyDescent="0.25">
      <c r="A1961">
        <v>1443</v>
      </c>
      <c r="B1961" t="s">
        <v>2041</v>
      </c>
      <c r="C1961" t="s">
        <v>2033</v>
      </c>
      <c r="D1961">
        <v>114</v>
      </c>
      <c r="E1961">
        <v>1461</v>
      </c>
      <c r="F1961">
        <f t="shared" si="30"/>
        <v>10</v>
      </c>
      <c r="G1961" t="str">
        <f>STANDINGS_SB[[#This Row],[League]]&amp;STANDINGS_SB[[#This Row],[Team]]</f>
        <v>$150 Draft Champions Jan 17 1:00 pm Lg.3597Jobu's Heroes #2</v>
      </c>
    </row>
    <row r="1962" spans="1:7" x14ac:dyDescent="0.25">
      <c r="A1962">
        <v>1851</v>
      </c>
      <c r="B1962" t="s">
        <v>2036</v>
      </c>
      <c r="C1962" t="s">
        <v>2033</v>
      </c>
      <c r="D1962">
        <v>103</v>
      </c>
      <c r="E1962">
        <v>1036.5</v>
      </c>
      <c r="F1962">
        <f t="shared" si="30"/>
        <v>11</v>
      </c>
      <c r="G1962" t="str">
        <f>STANDINGS_SB[[#This Row],[League]]&amp;STANDINGS_SB[[#This Row],[Team]]</f>
        <v>$150 Draft Champions Jan 17 1:00 pm Lg.3597BALL FOUR</v>
      </c>
    </row>
    <row r="1963" spans="1:7" x14ac:dyDescent="0.25">
      <c r="A1963">
        <v>1975</v>
      </c>
      <c r="B1963" t="s">
        <v>19</v>
      </c>
      <c r="C1963" t="s">
        <v>2033</v>
      </c>
      <c r="D1963">
        <v>100</v>
      </c>
      <c r="E1963">
        <v>929.5</v>
      </c>
      <c r="F1963">
        <f t="shared" si="30"/>
        <v>12</v>
      </c>
      <c r="G1963" t="str">
        <f>STANDINGS_SB[[#This Row],[League]]&amp;STANDINGS_SB[[#This Row],[Team]]</f>
        <v>$150 Draft Champions Jan 17 1:00 pm Lg.3597One Eyed Jack</v>
      </c>
    </row>
    <row r="1964" spans="1:7" x14ac:dyDescent="0.25">
      <c r="A1964">
        <v>2074</v>
      </c>
      <c r="B1964" t="s">
        <v>2038</v>
      </c>
      <c r="C1964" t="s">
        <v>2033</v>
      </c>
      <c r="D1964">
        <v>97</v>
      </c>
      <c r="E1964">
        <v>820</v>
      </c>
      <c r="F1964">
        <f t="shared" si="30"/>
        <v>13</v>
      </c>
      <c r="G1964" t="str">
        <f>STANDINGS_SB[[#This Row],[League]]&amp;STANDINGS_SB[[#This Row],[Team]]</f>
        <v>$150 Draft Champions Jan 17 1:00 pm Lg.3597Bone Collector</v>
      </c>
    </row>
    <row r="1965" spans="1:7" x14ac:dyDescent="0.25">
      <c r="A1965">
        <v>2265</v>
      </c>
      <c r="B1965" t="s">
        <v>424</v>
      </c>
      <c r="C1965" t="s">
        <v>2033</v>
      </c>
      <c r="D1965">
        <v>92</v>
      </c>
      <c r="E1965">
        <v>655</v>
      </c>
      <c r="F1965">
        <f t="shared" si="30"/>
        <v>14</v>
      </c>
      <c r="G1965" t="str">
        <f>STANDINGS_SB[[#This Row],[League]]&amp;STANDINGS_SB[[#This Row],[Team]]</f>
        <v>$150 Draft Champions Jan 17 1:00 pm Lg.3597Thing 4</v>
      </c>
    </row>
    <row r="1966" spans="1:7" x14ac:dyDescent="0.25">
      <c r="A1966">
        <v>2765</v>
      </c>
      <c r="B1966" t="s">
        <v>2039</v>
      </c>
      <c r="C1966" t="s">
        <v>2033</v>
      </c>
      <c r="D1966">
        <v>68</v>
      </c>
      <c r="E1966">
        <v>144.5</v>
      </c>
      <c r="F1966">
        <f t="shared" si="30"/>
        <v>15</v>
      </c>
      <c r="G1966" t="str">
        <f>STANDINGS_SB[[#This Row],[League]]&amp;STANDINGS_SB[[#This Row],[Team]]</f>
        <v>$150 Draft Champions Jan 17 1:00 pm Lg.3597Premie</v>
      </c>
    </row>
    <row r="1967" spans="1:7" x14ac:dyDescent="0.25">
      <c r="A1967">
        <v>79</v>
      </c>
      <c r="B1967" t="s">
        <v>2051</v>
      </c>
      <c r="C1967" t="s">
        <v>2043</v>
      </c>
      <c r="D1967">
        <v>182</v>
      </c>
      <c r="E1967">
        <v>2832.5</v>
      </c>
      <c r="F1967">
        <f t="shared" si="30"/>
        <v>1</v>
      </c>
      <c r="G1967" t="str">
        <f>STANDINGS_SB[[#This Row],[League]]&amp;STANDINGS_SB[[#This Row],[Team]]</f>
        <v>$150 Draft Champions Jan 18 1:00 pm Lg.3598The Powers of Painwright</v>
      </c>
    </row>
    <row r="1968" spans="1:7" x14ac:dyDescent="0.25">
      <c r="A1968">
        <v>225</v>
      </c>
      <c r="B1968" t="s">
        <v>2046</v>
      </c>
      <c r="C1968" t="s">
        <v>2043</v>
      </c>
      <c r="D1968">
        <v>162</v>
      </c>
      <c r="E1968">
        <v>2681</v>
      </c>
      <c r="F1968">
        <f t="shared" si="30"/>
        <v>2</v>
      </c>
      <c r="G1968" t="str">
        <f>STANDINGS_SB[[#This Row],[League]]&amp;STANDINGS_SB[[#This Row],[Team]]</f>
        <v>$150 Draft Champions Jan 18 1:00 pm Lg.3598Forever Draft 3</v>
      </c>
    </row>
    <row r="1969" spans="1:7" x14ac:dyDescent="0.25">
      <c r="A1969">
        <v>324</v>
      </c>
      <c r="B1969" t="s">
        <v>73</v>
      </c>
      <c r="C1969" t="s">
        <v>2043</v>
      </c>
      <c r="D1969">
        <v>156</v>
      </c>
      <c r="E1969">
        <v>2592</v>
      </c>
      <c r="F1969">
        <f t="shared" si="30"/>
        <v>3</v>
      </c>
      <c r="G1969" t="str">
        <f>STANDINGS_SB[[#This Row],[League]]&amp;STANDINGS_SB[[#This Row],[Team]]</f>
        <v>$150 Draft Champions Jan 18 1:00 pm Lg.3598Triple A</v>
      </c>
    </row>
    <row r="1970" spans="1:7" x14ac:dyDescent="0.25">
      <c r="A1970">
        <v>816</v>
      </c>
      <c r="B1970" t="s">
        <v>389</v>
      </c>
      <c r="C1970" t="s">
        <v>2043</v>
      </c>
      <c r="D1970">
        <v>132</v>
      </c>
      <c r="E1970">
        <v>2104</v>
      </c>
      <c r="F1970">
        <f t="shared" si="30"/>
        <v>4</v>
      </c>
      <c r="G1970" t="str">
        <f>STANDINGS_SB[[#This Row],[League]]&amp;STANDINGS_SB[[#This Row],[Team]]</f>
        <v>$150 Draft Champions Jan 18 1:00 pm Lg.3598smackers III</v>
      </c>
    </row>
    <row r="1971" spans="1:7" x14ac:dyDescent="0.25">
      <c r="A1971">
        <v>1042</v>
      </c>
      <c r="B1971" t="s">
        <v>2044</v>
      </c>
      <c r="C1971" t="s">
        <v>2043</v>
      </c>
      <c r="D1971">
        <v>125</v>
      </c>
      <c r="E1971">
        <v>1883</v>
      </c>
      <c r="F1971">
        <f t="shared" si="30"/>
        <v>5</v>
      </c>
      <c r="G1971" t="str">
        <f>STANDINGS_SB[[#This Row],[League]]&amp;STANDINGS_SB[[#This Row],[Team]]</f>
        <v>$150 Draft Champions Jan 18 1:00 pm Lg.3598You Know What I Mean</v>
      </c>
    </row>
    <row r="1972" spans="1:7" x14ac:dyDescent="0.25">
      <c r="A1972">
        <v>1218</v>
      </c>
      <c r="B1972" t="s">
        <v>2049</v>
      </c>
      <c r="C1972" t="s">
        <v>2043</v>
      </c>
      <c r="D1972">
        <v>119</v>
      </c>
      <c r="E1972">
        <v>1677</v>
      </c>
      <c r="F1972">
        <f t="shared" si="30"/>
        <v>6</v>
      </c>
      <c r="G1972" t="str">
        <f>STANDINGS_SB[[#This Row],[League]]&amp;STANDINGS_SB[[#This Row],[Team]]</f>
        <v>$150 Draft Champions Jan 18 1:00 pm Lg.3598Brotato Chip</v>
      </c>
    </row>
    <row r="1973" spans="1:7" x14ac:dyDescent="0.25">
      <c r="A1973">
        <v>1429</v>
      </c>
      <c r="B1973" t="s">
        <v>470</v>
      </c>
      <c r="C1973" t="s">
        <v>2043</v>
      </c>
      <c r="D1973">
        <v>114</v>
      </c>
      <c r="E1973">
        <v>1461</v>
      </c>
      <c r="F1973">
        <f t="shared" si="30"/>
        <v>7</v>
      </c>
      <c r="G1973" t="str">
        <f>STANDINGS_SB[[#This Row],[League]]&amp;STANDINGS_SB[[#This Row],[Team]]</f>
        <v>$150 Draft Champions Jan 18 1:00 pm Lg.3598Brickdust</v>
      </c>
    </row>
    <row r="1974" spans="1:7" x14ac:dyDescent="0.25">
      <c r="A1974">
        <v>1688</v>
      </c>
      <c r="B1974" t="s">
        <v>2050</v>
      </c>
      <c r="C1974" t="s">
        <v>2043</v>
      </c>
      <c r="D1974">
        <v>108</v>
      </c>
      <c r="E1974">
        <v>1223</v>
      </c>
      <c r="F1974">
        <f t="shared" si="30"/>
        <v>8</v>
      </c>
      <c r="G1974" t="str">
        <f>STANDINGS_SB[[#This Row],[League]]&amp;STANDINGS_SB[[#This Row],[Team]]</f>
        <v>$150 Draft Champions Jan 18 1:00 pm Lg.3598RAIN DELAY</v>
      </c>
    </row>
    <row r="1975" spans="1:7" x14ac:dyDescent="0.25">
      <c r="A1975">
        <v>1854</v>
      </c>
      <c r="B1975" t="s">
        <v>2045</v>
      </c>
      <c r="C1975" t="s">
        <v>2043</v>
      </c>
      <c r="D1975">
        <v>103</v>
      </c>
      <c r="E1975">
        <v>1036.5</v>
      </c>
      <c r="F1975">
        <f t="shared" si="30"/>
        <v>9</v>
      </c>
      <c r="G1975" t="str">
        <f>STANDINGS_SB[[#This Row],[League]]&amp;STANDINGS_SB[[#This Row],[Team]]</f>
        <v>$150 Draft Champions Jan 18 1:00 pm Lg.3598Bartolo Colon's Fitbit 2</v>
      </c>
    </row>
    <row r="1976" spans="1:7" x14ac:dyDescent="0.25">
      <c r="A1976">
        <v>2031</v>
      </c>
      <c r="B1976" t="s">
        <v>402</v>
      </c>
      <c r="C1976" t="s">
        <v>2043</v>
      </c>
      <c r="D1976">
        <v>99</v>
      </c>
      <c r="E1976">
        <v>889.5</v>
      </c>
      <c r="F1976">
        <f t="shared" si="30"/>
        <v>10</v>
      </c>
      <c r="G1976" t="str">
        <f>STANDINGS_SB[[#This Row],[League]]&amp;STANDINGS_SB[[#This Row],[Team]]</f>
        <v>$150 Draft Champions Jan 18 1:00 pm Lg.3598Team Leonard</v>
      </c>
    </row>
    <row r="1977" spans="1:7" x14ac:dyDescent="0.25">
      <c r="A1977">
        <v>2198</v>
      </c>
      <c r="B1977" t="s">
        <v>2048</v>
      </c>
      <c r="C1977" t="s">
        <v>2043</v>
      </c>
      <c r="D1977">
        <v>94</v>
      </c>
      <c r="E1977">
        <v>713</v>
      </c>
      <c r="F1977">
        <f t="shared" si="30"/>
        <v>11</v>
      </c>
      <c r="G1977" t="str">
        <f>STANDINGS_SB[[#This Row],[League]]&amp;STANDINGS_SB[[#This Row],[Team]]</f>
        <v>$150 Draft Champions Jan 18 1:00 pm Lg.3598No Mercy I</v>
      </c>
    </row>
    <row r="1978" spans="1:7" x14ac:dyDescent="0.25">
      <c r="A1978">
        <v>2203</v>
      </c>
      <c r="B1978" t="s">
        <v>2052</v>
      </c>
      <c r="C1978" t="s">
        <v>2043</v>
      </c>
      <c r="D1978">
        <v>94</v>
      </c>
      <c r="E1978">
        <v>713</v>
      </c>
      <c r="F1978">
        <f t="shared" si="30"/>
        <v>12</v>
      </c>
      <c r="G1978" t="str">
        <f>STANDINGS_SB[[#This Row],[League]]&amp;STANDINGS_SB[[#This Row],[Team]]</f>
        <v>$150 Draft Champions Jan 18 1:00 pm Lg.3598SpinningSeams8</v>
      </c>
    </row>
    <row r="1979" spans="1:7" x14ac:dyDescent="0.25">
      <c r="A1979">
        <v>2350</v>
      </c>
      <c r="B1979" t="s">
        <v>2047</v>
      </c>
      <c r="C1979" t="s">
        <v>2043</v>
      </c>
      <c r="D1979">
        <v>89</v>
      </c>
      <c r="E1979">
        <v>559.5</v>
      </c>
      <c r="F1979">
        <f t="shared" si="30"/>
        <v>13</v>
      </c>
      <c r="G1979" t="str">
        <f>STANDINGS_SB[[#This Row],[League]]&amp;STANDINGS_SB[[#This Row],[Team]]</f>
        <v>$150 Draft Champions Jan 18 1:00 pm Lg.3598Muscles Marinara</v>
      </c>
    </row>
    <row r="1980" spans="1:7" x14ac:dyDescent="0.25">
      <c r="A1980">
        <v>2448</v>
      </c>
      <c r="B1980" t="s">
        <v>17</v>
      </c>
      <c r="C1980" t="s">
        <v>2043</v>
      </c>
      <c r="D1980">
        <v>85</v>
      </c>
      <c r="E1980">
        <v>456.5</v>
      </c>
      <c r="F1980">
        <f t="shared" si="30"/>
        <v>14</v>
      </c>
      <c r="G1980" t="str">
        <f>STANDINGS_SB[[#This Row],[League]]&amp;STANDINGS_SB[[#This Row],[Team]]</f>
        <v>$150 Draft Champions Jan 18 1:00 pm Lg.3598Millertime</v>
      </c>
    </row>
    <row r="1981" spans="1:7" x14ac:dyDescent="0.25">
      <c r="A1981">
        <v>2769</v>
      </c>
      <c r="B1981" t="s">
        <v>286</v>
      </c>
      <c r="C1981" t="s">
        <v>2043</v>
      </c>
      <c r="D1981">
        <v>68</v>
      </c>
      <c r="E1981">
        <v>144.5</v>
      </c>
      <c r="F1981">
        <f t="shared" si="30"/>
        <v>15</v>
      </c>
      <c r="G1981" t="str">
        <f>STANDINGS_SB[[#This Row],[League]]&amp;STANDINGS_SB[[#This Row],[Team]]</f>
        <v>$150 Draft Champions Jan 18 1:00 pm Lg.3598Team Williams</v>
      </c>
    </row>
    <row r="1982" spans="1:7" x14ac:dyDescent="0.25">
      <c r="A1982">
        <v>130</v>
      </c>
      <c r="B1982" t="s">
        <v>2053</v>
      </c>
      <c r="C1982" t="s">
        <v>2054</v>
      </c>
      <c r="D1982">
        <v>173</v>
      </c>
      <c r="E1982">
        <v>2780</v>
      </c>
      <c r="F1982">
        <f t="shared" si="30"/>
        <v>1</v>
      </c>
      <c r="G1982" t="str">
        <f>STANDINGS_SB[[#This Row],[League]]&amp;STANDINGS_SB[[#This Row],[Team]]</f>
        <v>$150 Draft Champions Jan 19 1:00 pm Lg.3599DC Dogo 3</v>
      </c>
    </row>
    <row r="1983" spans="1:7" x14ac:dyDescent="0.25">
      <c r="A1983">
        <v>201</v>
      </c>
      <c r="B1983" t="s">
        <v>1550</v>
      </c>
      <c r="C1983" t="s">
        <v>2054</v>
      </c>
      <c r="D1983">
        <v>165</v>
      </c>
      <c r="E1983">
        <v>2716</v>
      </c>
      <c r="F1983">
        <f t="shared" si="30"/>
        <v>2</v>
      </c>
      <c r="G1983" t="str">
        <f>STANDINGS_SB[[#This Row],[League]]&amp;STANDINGS_SB[[#This Row],[Team]]</f>
        <v>$150 Draft Champions Jan 19 1:00 pm Lg.3599Wellington Blacks</v>
      </c>
    </row>
    <row r="1984" spans="1:7" x14ac:dyDescent="0.25">
      <c r="A1984">
        <v>251</v>
      </c>
      <c r="B1984" t="s">
        <v>2059</v>
      </c>
      <c r="C1984" t="s">
        <v>2054</v>
      </c>
      <c r="D1984">
        <v>160</v>
      </c>
      <c r="E1984">
        <v>2655.5</v>
      </c>
      <c r="F1984">
        <f t="shared" si="30"/>
        <v>3</v>
      </c>
      <c r="G1984" t="str">
        <f>STANDINGS_SB[[#This Row],[League]]&amp;STANDINGS_SB[[#This Row],[Team]]</f>
        <v>$150 Draft Champions Jan 19 1:00 pm Lg.3599Goldschmidter</v>
      </c>
    </row>
    <row r="1985" spans="1:7" x14ac:dyDescent="0.25">
      <c r="A1985">
        <v>466</v>
      </c>
      <c r="B1985" t="s">
        <v>2056</v>
      </c>
      <c r="C1985" t="s">
        <v>2054</v>
      </c>
      <c r="D1985">
        <v>148</v>
      </c>
      <c r="E1985">
        <v>2454.5</v>
      </c>
      <c r="F1985">
        <f t="shared" si="30"/>
        <v>4</v>
      </c>
      <c r="G1985" t="str">
        <f>STANDINGS_SB[[#This Row],[League]]&amp;STANDINGS_SB[[#This Row],[Team]]</f>
        <v>$150 Draft Champions Jan 19 1:00 pm Lg.3599We Are Familia</v>
      </c>
    </row>
    <row r="1986" spans="1:7" x14ac:dyDescent="0.25">
      <c r="A1986">
        <v>730</v>
      </c>
      <c r="B1986" t="s">
        <v>38</v>
      </c>
      <c r="C1986" t="s">
        <v>2054</v>
      </c>
      <c r="D1986">
        <v>134</v>
      </c>
      <c r="E1986">
        <v>2167</v>
      </c>
      <c r="F1986">
        <f t="shared" si="30"/>
        <v>5</v>
      </c>
      <c r="G1986" t="str">
        <f>STANDINGS_SB[[#This Row],[League]]&amp;STANDINGS_SB[[#This Row],[Team]]</f>
        <v>$150 Draft Champions Jan 19 1:00 pm Lg.3599Broken Arms</v>
      </c>
    </row>
    <row r="1987" spans="1:7" x14ac:dyDescent="0.25">
      <c r="A1987">
        <v>1044</v>
      </c>
      <c r="B1987" t="s">
        <v>2061</v>
      </c>
      <c r="C1987" t="s">
        <v>2054</v>
      </c>
      <c r="D1987">
        <v>125</v>
      </c>
      <c r="E1987">
        <v>1883</v>
      </c>
      <c r="F1987">
        <f t="shared" ref="F1987:F2050" si="31">IF(C1987=C1986,F1986+1,1)</f>
        <v>6</v>
      </c>
      <c r="G1987" t="str">
        <f>STANDINGS_SB[[#This Row],[League]]&amp;STANDINGS_SB[[#This Row],[Team]]</f>
        <v>$150 Draft Champions Jan 19 1:00 pm Lg.3599zima.....</v>
      </c>
    </row>
    <row r="1988" spans="1:7" x14ac:dyDescent="0.25">
      <c r="A1988">
        <v>1185</v>
      </c>
      <c r="B1988" t="s">
        <v>490</v>
      </c>
      <c r="C1988" t="s">
        <v>2054</v>
      </c>
      <c r="D1988">
        <v>120</v>
      </c>
      <c r="E1988">
        <v>1717</v>
      </c>
      <c r="F1988">
        <f t="shared" si="31"/>
        <v>7</v>
      </c>
      <c r="G1988" t="str">
        <f>STANDINGS_SB[[#This Row],[League]]&amp;STANDINGS_SB[[#This Row],[Team]]</f>
        <v>$150 Draft Champions Jan 19 1:00 pm Lg.3599Fox Force Five</v>
      </c>
    </row>
    <row r="1989" spans="1:7" x14ac:dyDescent="0.25">
      <c r="A1989">
        <v>1295</v>
      </c>
      <c r="B1989" t="s">
        <v>422</v>
      </c>
      <c r="C1989" t="s">
        <v>2054</v>
      </c>
      <c r="D1989">
        <v>117</v>
      </c>
      <c r="E1989">
        <v>1595.5</v>
      </c>
      <c r="F1989">
        <f t="shared" si="31"/>
        <v>8</v>
      </c>
      <c r="G1989" t="str">
        <f>STANDINGS_SB[[#This Row],[League]]&amp;STANDINGS_SB[[#This Row],[Team]]</f>
        <v>$150 Draft Champions Jan 19 1:00 pm Lg.3599Auburn Plainsman</v>
      </c>
    </row>
    <row r="1990" spans="1:7" x14ac:dyDescent="0.25">
      <c r="A1990">
        <v>1768</v>
      </c>
      <c r="B1990" t="s">
        <v>405</v>
      </c>
      <c r="C1990" t="s">
        <v>2054</v>
      </c>
      <c r="D1990">
        <v>106</v>
      </c>
      <c r="E1990">
        <v>1149</v>
      </c>
      <c r="F1990">
        <f t="shared" si="31"/>
        <v>9</v>
      </c>
      <c r="G1990" t="str">
        <f>STANDINGS_SB[[#This Row],[League]]&amp;STANDINGS_SB[[#This Row],[Team]]</f>
        <v>$150 Draft Champions Jan 19 1:00 pm Lg.3599Team Gates</v>
      </c>
    </row>
    <row r="1991" spans="1:7" x14ac:dyDescent="0.25">
      <c r="A1991">
        <v>2130</v>
      </c>
      <c r="B1991" t="s">
        <v>2057</v>
      </c>
      <c r="C1991" t="s">
        <v>2054</v>
      </c>
      <c r="D1991">
        <v>96</v>
      </c>
      <c r="E1991">
        <v>784</v>
      </c>
      <c r="F1991">
        <f t="shared" si="31"/>
        <v>10</v>
      </c>
      <c r="G1991" t="str">
        <f>STANDINGS_SB[[#This Row],[League]]&amp;STANDINGS_SB[[#This Row],[Team]]</f>
        <v>$150 Draft Champions Jan 19 1:00 pm Lg.3599Moz Boyz 12</v>
      </c>
    </row>
    <row r="1992" spans="1:7" x14ac:dyDescent="0.25">
      <c r="A1992">
        <v>2181</v>
      </c>
      <c r="B1992" t="s">
        <v>2055</v>
      </c>
      <c r="C1992" t="s">
        <v>2054</v>
      </c>
      <c r="D1992">
        <v>95</v>
      </c>
      <c r="E1992">
        <v>747</v>
      </c>
      <c r="F1992">
        <f t="shared" si="31"/>
        <v>11</v>
      </c>
      <c r="G1992" t="str">
        <f>STANDINGS_SB[[#This Row],[League]]&amp;STANDINGS_SB[[#This Row],[Team]]</f>
        <v>$150 Draft Champions Jan 19 1:00 pm Lg.3599Yangervis Clevinger</v>
      </c>
    </row>
    <row r="1993" spans="1:7" x14ac:dyDescent="0.25">
      <c r="A1993">
        <v>2405</v>
      </c>
      <c r="B1993" t="s">
        <v>2058</v>
      </c>
      <c r="C1993" t="s">
        <v>2054</v>
      </c>
      <c r="D1993">
        <v>87</v>
      </c>
      <c r="E1993">
        <v>508.5</v>
      </c>
      <c r="F1993">
        <f t="shared" si="31"/>
        <v>12</v>
      </c>
      <c r="G1993" t="str">
        <f>STANDINGS_SB[[#This Row],[League]]&amp;STANDINGS_SB[[#This Row],[Team]]</f>
        <v>$150 Draft Champions Jan 19 1:00 pm Lg.3599Strohs before Hoes</v>
      </c>
    </row>
    <row r="1994" spans="1:7" x14ac:dyDescent="0.25">
      <c r="A1994">
        <v>2564</v>
      </c>
      <c r="B1994" t="s">
        <v>233</v>
      </c>
      <c r="C1994" t="s">
        <v>2054</v>
      </c>
      <c r="D1994">
        <v>80</v>
      </c>
      <c r="E1994">
        <v>340</v>
      </c>
      <c r="F1994">
        <f t="shared" si="31"/>
        <v>13</v>
      </c>
      <c r="G1994" t="str">
        <f>STANDINGS_SB[[#This Row],[League]]&amp;STANDINGS_SB[[#This Row],[Team]]</f>
        <v>$150 Draft Champions Jan 19 1:00 pm Lg.3599Calgary Cannons v1</v>
      </c>
    </row>
    <row r="1995" spans="1:7" x14ac:dyDescent="0.25">
      <c r="A1995">
        <v>2577</v>
      </c>
      <c r="B1995" t="s">
        <v>329</v>
      </c>
      <c r="C1995" t="s">
        <v>2054</v>
      </c>
      <c r="D1995">
        <v>80</v>
      </c>
      <c r="E1995">
        <v>340</v>
      </c>
      <c r="F1995">
        <f t="shared" si="31"/>
        <v>14</v>
      </c>
      <c r="G1995" t="str">
        <f>STANDINGS_SB[[#This Row],[League]]&amp;STANDINGS_SB[[#This Row],[Team]]</f>
        <v>$150 Draft Champions Jan 19 1:00 pm Lg.3599Team Selvaggio</v>
      </c>
    </row>
    <row r="1996" spans="1:7" x14ac:dyDescent="0.25">
      <c r="A1996">
        <v>2757</v>
      </c>
      <c r="B1996" t="s">
        <v>2060</v>
      </c>
      <c r="C1996" t="s">
        <v>2054</v>
      </c>
      <c r="D1996">
        <v>69</v>
      </c>
      <c r="E1996">
        <v>155.5</v>
      </c>
      <c r="F1996">
        <f t="shared" si="31"/>
        <v>15</v>
      </c>
      <c r="G1996" t="str">
        <f>STANDINGS_SB[[#This Row],[League]]&amp;STANDINGS_SB[[#This Row],[Team]]</f>
        <v>$150 Draft Champions Jan 19 1:00 pm Lg.3599Profloop3</v>
      </c>
    </row>
    <row r="1997" spans="1:7" x14ac:dyDescent="0.25">
      <c r="A1997">
        <v>35</v>
      </c>
      <c r="B1997" t="s">
        <v>2064</v>
      </c>
      <c r="C1997" t="s">
        <v>2063</v>
      </c>
      <c r="D1997">
        <v>193</v>
      </c>
      <c r="E1997">
        <v>2874.5</v>
      </c>
      <c r="F1997">
        <f t="shared" si="31"/>
        <v>1</v>
      </c>
      <c r="G1997" t="str">
        <f>STANDINGS_SB[[#This Row],[League]]&amp;STANDINGS_SB[[#This Row],[Team]]</f>
        <v>$150 Draft Champions Jan 19 1:00 pm Lg.3600Aubrey Huff's Comeback</v>
      </c>
    </row>
    <row r="1998" spans="1:7" x14ac:dyDescent="0.25">
      <c r="A1998">
        <v>379</v>
      </c>
      <c r="B1998" t="s">
        <v>2067</v>
      </c>
      <c r="C1998" t="s">
        <v>2063</v>
      </c>
      <c r="D1998">
        <v>152</v>
      </c>
      <c r="E1998">
        <v>2535.5</v>
      </c>
      <c r="F1998">
        <f t="shared" si="31"/>
        <v>2</v>
      </c>
      <c r="G1998" t="str">
        <f>STANDINGS_SB[[#This Row],[League]]&amp;STANDINGS_SB[[#This Row],[Team]]</f>
        <v>$150 Draft Champions Jan 19 1:00 pm Lg.3600Simultaneous</v>
      </c>
    </row>
    <row r="1999" spans="1:7" x14ac:dyDescent="0.25">
      <c r="A1999">
        <v>489</v>
      </c>
      <c r="B1999" t="s">
        <v>461</v>
      </c>
      <c r="C1999" t="s">
        <v>2063</v>
      </c>
      <c r="D1999">
        <v>146</v>
      </c>
      <c r="E1999">
        <v>2417.5</v>
      </c>
      <c r="F1999">
        <f t="shared" si="31"/>
        <v>3</v>
      </c>
      <c r="G1999" t="str">
        <f>STANDINGS_SB[[#This Row],[League]]&amp;STANDINGS_SB[[#This Row],[Team]]</f>
        <v>$150 Draft Champions Jan 19 1:00 pm Lg.3600Evil Empire</v>
      </c>
    </row>
    <row r="2000" spans="1:7" x14ac:dyDescent="0.25">
      <c r="A2000">
        <v>1172</v>
      </c>
      <c r="B2000" t="s">
        <v>2062</v>
      </c>
      <c r="C2000" t="s">
        <v>2063</v>
      </c>
      <c r="D2000">
        <v>121</v>
      </c>
      <c r="E2000">
        <v>1745.5</v>
      </c>
      <c r="F2000">
        <f t="shared" si="31"/>
        <v>4</v>
      </c>
      <c r="G2000" t="str">
        <f>STANDINGS_SB[[#This Row],[League]]&amp;STANDINGS_SB[[#This Row],[Team]]</f>
        <v>$150 Draft Champions Jan 19 1:00 pm Lg.3600The Hitter Formerly Known as Mike</v>
      </c>
    </row>
    <row r="2001" spans="1:7" x14ac:dyDescent="0.25">
      <c r="A2001">
        <v>1252</v>
      </c>
      <c r="B2001" t="s">
        <v>508</v>
      </c>
      <c r="C2001" t="s">
        <v>2063</v>
      </c>
      <c r="D2001">
        <v>119</v>
      </c>
      <c r="E2001">
        <v>1677</v>
      </c>
      <c r="F2001">
        <f t="shared" si="31"/>
        <v>5</v>
      </c>
      <c r="G2001" t="str">
        <f>STANDINGS_SB[[#This Row],[League]]&amp;STANDINGS_SB[[#This Row],[Team]]</f>
        <v>$150 Draft Champions Jan 19 1:00 pm Lg.3600Team Robinson</v>
      </c>
    </row>
    <row r="2002" spans="1:7" x14ac:dyDescent="0.25">
      <c r="A2002">
        <v>1300</v>
      </c>
      <c r="B2002" t="s">
        <v>2072</v>
      </c>
      <c r="C2002" t="s">
        <v>2063</v>
      </c>
      <c r="D2002">
        <v>117</v>
      </c>
      <c r="E2002">
        <v>1595.5</v>
      </c>
      <c r="F2002">
        <f t="shared" si="31"/>
        <v>6</v>
      </c>
      <c r="G2002" t="str">
        <f>STANDINGS_SB[[#This Row],[League]]&amp;STANDINGS_SB[[#This Row],[Team]]</f>
        <v>$150 Draft Champions Jan 19 1:00 pm Lg.3600Bautista Bomb</v>
      </c>
    </row>
    <row r="2003" spans="1:7" x14ac:dyDescent="0.25">
      <c r="A2003">
        <v>1330</v>
      </c>
      <c r="B2003" t="s">
        <v>271</v>
      </c>
      <c r="C2003" t="s">
        <v>2063</v>
      </c>
      <c r="D2003">
        <v>117</v>
      </c>
      <c r="E2003">
        <v>1595.5</v>
      </c>
      <c r="F2003">
        <f t="shared" si="31"/>
        <v>7</v>
      </c>
      <c r="G2003" t="str">
        <f>STANDINGS_SB[[#This Row],[League]]&amp;STANDINGS_SB[[#This Row],[Team]]</f>
        <v>$150 Draft Champions Jan 19 1:00 pm Lg.3600Team brace</v>
      </c>
    </row>
    <row r="2004" spans="1:7" x14ac:dyDescent="0.25">
      <c r="A2004">
        <v>1405</v>
      </c>
      <c r="B2004" t="s">
        <v>2073</v>
      </c>
      <c r="C2004" t="s">
        <v>2063</v>
      </c>
      <c r="D2004">
        <v>115</v>
      </c>
      <c r="E2004">
        <v>1508.5</v>
      </c>
      <c r="F2004">
        <f t="shared" si="31"/>
        <v>8</v>
      </c>
      <c r="G2004" t="str">
        <f>STANDINGS_SB[[#This Row],[League]]&amp;STANDINGS_SB[[#This Row],[Team]]</f>
        <v>$150 Draft Champions Jan 19 1:00 pm Lg.3600Team Bankus</v>
      </c>
    </row>
    <row r="2005" spans="1:7" x14ac:dyDescent="0.25">
      <c r="A2005">
        <v>1465</v>
      </c>
      <c r="B2005" t="s">
        <v>2066</v>
      </c>
      <c r="C2005" t="s">
        <v>2063</v>
      </c>
      <c r="D2005">
        <v>114</v>
      </c>
      <c r="E2005">
        <v>1461</v>
      </c>
      <c r="F2005">
        <f t="shared" si="31"/>
        <v>9</v>
      </c>
      <c r="G2005" t="str">
        <f>STANDINGS_SB[[#This Row],[League]]&amp;STANDINGS_SB[[#This Row],[Team]]</f>
        <v>$150 Draft Champions Jan 19 1:00 pm Lg.3600The Bryce is Right</v>
      </c>
    </row>
    <row r="2006" spans="1:7" x14ac:dyDescent="0.25">
      <c r="A2006">
        <v>2064</v>
      </c>
      <c r="B2006" t="s">
        <v>2065</v>
      </c>
      <c r="C2006" t="s">
        <v>2063</v>
      </c>
      <c r="D2006">
        <v>98</v>
      </c>
      <c r="E2006">
        <v>852.5</v>
      </c>
      <c r="F2006">
        <f t="shared" si="31"/>
        <v>10</v>
      </c>
      <c r="G2006" t="str">
        <f>STANDINGS_SB[[#This Row],[League]]&amp;STANDINGS_SB[[#This Row],[Team]]</f>
        <v>$150 Draft Champions Jan 19 1:00 pm Lg.3600TROUTSTANDING</v>
      </c>
    </row>
    <row r="2007" spans="1:7" x14ac:dyDescent="0.25">
      <c r="A2007">
        <v>2077</v>
      </c>
      <c r="B2007" t="s">
        <v>70</v>
      </c>
      <c r="C2007" t="s">
        <v>2063</v>
      </c>
      <c r="D2007">
        <v>97</v>
      </c>
      <c r="E2007">
        <v>820</v>
      </c>
      <c r="F2007">
        <f t="shared" si="31"/>
        <v>11</v>
      </c>
      <c r="G2007" t="str">
        <f>STANDINGS_SB[[#This Row],[League]]&amp;STANDINGS_SB[[#This Row],[Team]]</f>
        <v>$150 Draft Champions Jan 19 1:00 pm Lg.3600Captain Crunch 3</v>
      </c>
    </row>
    <row r="2008" spans="1:7" x14ac:dyDescent="0.25">
      <c r="A2008">
        <v>2261</v>
      </c>
      <c r="B2008" t="s">
        <v>2069</v>
      </c>
      <c r="C2008" t="s">
        <v>2063</v>
      </c>
      <c r="D2008">
        <v>92</v>
      </c>
      <c r="E2008">
        <v>655</v>
      </c>
      <c r="F2008">
        <f t="shared" si="31"/>
        <v>12</v>
      </c>
      <c r="G2008" t="str">
        <f>STANDINGS_SB[[#This Row],[League]]&amp;STANDINGS_SB[[#This Row],[Team]]</f>
        <v>$150 Draft Champions Jan 19 1:00 pm Lg.3600Team Berceau</v>
      </c>
    </row>
    <row r="2009" spans="1:7" x14ac:dyDescent="0.25">
      <c r="A2009">
        <v>2277</v>
      </c>
      <c r="B2009" t="s">
        <v>2071</v>
      </c>
      <c r="C2009" t="s">
        <v>2063</v>
      </c>
      <c r="D2009">
        <v>91</v>
      </c>
      <c r="E2009">
        <v>622.5</v>
      </c>
      <c r="F2009">
        <f t="shared" si="31"/>
        <v>13</v>
      </c>
      <c r="G2009" t="str">
        <f>STANDINGS_SB[[#This Row],[League]]&amp;STANDINGS_SB[[#This Row],[Team]]</f>
        <v>$150 Draft Champions Jan 19 1:00 pm Lg.3600Chico Lind's Hermanos - DC 42</v>
      </c>
    </row>
    <row r="2010" spans="1:7" x14ac:dyDescent="0.25">
      <c r="A2010">
        <v>2563</v>
      </c>
      <c r="B2010" t="s">
        <v>2070</v>
      </c>
      <c r="C2010" t="s">
        <v>2063</v>
      </c>
      <c r="D2010">
        <v>80</v>
      </c>
      <c r="E2010">
        <v>340</v>
      </c>
      <c r="F2010">
        <f t="shared" si="31"/>
        <v>14</v>
      </c>
      <c r="G2010" t="str">
        <f>STANDINGS_SB[[#This Row],[League]]&amp;STANDINGS_SB[[#This Row],[Team]]</f>
        <v>$150 Draft Champions Jan 19 1:00 pm Lg.3600Bama 2</v>
      </c>
    </row>
    <row r="2011" spans="1:7" x14ac:dyDescent="0.25">
      <c r="A2011">
        <v>2762</v>
      </c>
      <c r="B2011" t="s">
        <v>2068</v>
      </c>
      <c r="C2011" t="s">
        <v>2063</v>
      </c>
      <c r="D2011">
        <v>68</v>
      </c>
      <c r="E2011">
        <v>144.5</v>
      </c>
      <c r="F2011">
        <f t="shared" si="31"/>
        <v>15</v>
      </c>
      <c r="G2011" t="str">
        <f>STANDINGS_SB[[#This Row],[League]]&amp;STANDINGS_SB[[#This Row],[Team]]</f>
        <v>$150 Draft Champions Jan 19 1:00 pm Lg.3600Bingo Wings</v>
      </c>
    </row>
    <row r="2012" spans="1:7" x14ac:dyDescent="0.25">
      <c r="A2012">
        <v>196</v>
      </c>
      <c r="B2012" t="s">
        <v>2076</v>
      </c>
      <c r="C2012" t="s">
        <v>2074</v>
      </c>
      <c r="D2012">
        <v>165</v>
      </c>
      <c r="E2012">
        <v>2716</v>
      </c>
      <c r="F2012">
        <f t="shared" si="31"/>
        <v>1</v>
      </c>
      <c r="G2012" t="str">
        <f>STANDINGS_SB[[#This Row],[League]]&amp;STANDINGS_SB[[#This Row],[Team]]</f>
        <v>$150 Draft Champions Jan 20 1:00 pm Lg.3609ShowtimeDC43</v>
      </c>
    </row>
    <row r="2013" spans="1:7" x14ac:dyDescent="0.25">
      <c r="A2013">
        <v>545</v>
      </c>
      <c r="B2013" t="s">
        <v>2085</v>
      </c>
      <c r="C2013" t="s">
        <v>2074</v>
      </c>
      <c r="D2013">
        <v>143</v>
      </c>
      <c r="E2013">
        <v>2362.5</v>
      </c>
      <c r="F2013">
        <f t="shared" si="31"/>
        <v>2</v>
      </c>
      <c r="G2013" t="str">
        <f>STANDINGS_SB[[#This Row],[League]]&amp;STANDINGS_SB[[#This Row],[Team]]</f>
        <v>$150 Draft Champions Jan 20 1:00 pm Lg.3609Frontrunners</v>
      </c>
    </row>
    <row r="2014" spans="1:7" x14ac:dyDescent="0.25">
      <c r="A2014">
        <v>557</v>
      </c>
      <c r="B2014" t="s">
        <v>2079</v>
      </c>
      <c r="C2014" t="s">
        <v>2074</v>
      </c>
      <c r="D2014">
        <v>143</v>
      </c>
      <c r="E2014">
        <v>2362.5</v>
      </c>
      <c r="F2014">
        <f t="shared" si="31"/>
        <v>3</v>
      </c>
      <c r="G2014" t="str">
        <f>STANDINGS_SB[[#This Row],[League]]&amp;STANDINGS_SB[[#This Row],[Team]]</f>
        <v>$150 Draft Champions Jan 20 1:00 pm Lg.3609Tillie</v>
      </c>
    </row>
    <row r="2015" spans="1:7" x14ac:dyDescent="0.25">
      <c r="A2015">
        <v>631</v>
      </c>
      <c r="B2015" t="s">
        <v>2086</v>
      </c>
      <c r="C2015" t="s">
        <v>2074</v>
      </c>
      <c r="D2015">
        <v>139</v>
      </c>
      <c r="E2015">
        <v>2288</v>
      </c>
      <c r="F2015">
        <f t="shared" si="31"/>
        <v>4</v>
      </c>
      <c r="G2015" t="str">
        <f>STANDINGS_SB[[#This Row],[League]]&amp;STANDINGS_SB[[#This Row],[Team]]</f>
        <v>$150 Draft Champions Jan 20 1:00 pm Lg.3609War Boys 2</v>
      </c>
    </row>
    <row r="2016" spans="1:7" x14ac:dyDescent="0.25">
      <c r="A2016">
        <v>637</v>
      </c>
      <c r="B2016" t="s">
        <v>2081</v>
      </c>
      <c r="C2016" t="s">
        <v>2074</v>
      </c>
      <c r="D2016">
        <v>138</v>
      </c>
      <c r="E2016">
        <v>2265.5</v>
      </c>
      <c r="F2016">
        <f t="shared" si="31"/>
        <v>5</v>
      </c>
      <c r="G2016" t="str">
        <f>STANDINGS_SB[[#This Row],[League]]&amp;STANDINGS_SB[[#This Row],[Team]]</f>
        <v>$150 Draft Champions Jan 20 1:00 pm Lg.3609Brock Strongo</v>
      </c>
    </row>
    <row r="2017" spans="1:7" x14ac:dyDescent="0.25">
      <c r="A2017">
        <v>684</v>
      </c>
      <c r="B2017" t="s">
        <v>2078</v>
      </c>
      <c r="C2017" t="s">
        <v>2074</v>
      </c>
      <c r="D2017">
        <v>136</v>
      </c>
      <c r="E2017">
        <v>2223</v>
      </c>
      <c r="F2017">
        <f t="shared" si="31"/>
        <v>6</v>
      </c>
      <c r="G2017" t="str">
        <f>STANDINGS_SB[[#This Row],[League]]&amp;STANDINGS_SB[[#This Row],[Team]]</f>
        <v>$150 Draft Champions Jan 20 1:00 pm Lg.3609Iron Pigs</v>
      </c>
    </row>
    <row r="2018" spans="1:7" x14ac:dyDescent="0.25">
      <c r="A2018">
        <v>1078</v>
      </c>
      <c r="B2018" t="s">
        <v>2082</v>
      </c>
      <c r="C2018" t="s">
        <v>2074</v>
      </c>
      <c r="D2018">
        <v>123</v>
      </c>
      <c r="E2018">
        <v>1820</v>
      </c>
      <c r="F2018">
        <f t="shared" si="31"/>
        <v>7</v>
      </c>
      <c r="G2018" t="str">
        <f>STANDINGS_SB[[#This Row],[League]]&amp;STANDINGS_SB[[#This Row],[Team]]</f>
        <v>$150 Draft Champions Jan 20 1:00 pm Lg.3609Debaser</v>
      </c>
    </row>
    <row r="2019" spans="1:7" x14ac:dyDescent="0.25">
      <c r="A2019">
        <v>1546</v>
      </c>
      <c r="B2019" t="s">
        <v>2080</v>
      </c>
      <c r="C2019" t="s">
        <v>2074</v>
      </c>
      <c r="D2019">
        <v>111</v>
      </c>
      <c r="E2019">
        <v>1343.5</v>
      </c>
      <c r="F2019">
        <f t="shared" si="31"/>
        <v>8</v>
      </c>
      <c r="G2019" t="str">
        <f>STANDINGS_SB[[#This Row],[League]]&amp;STANDINGS_SB[[#This Row],[Team]]</f>
        <v>$150 Draft Champions Jan 20 1:00 pm Lg.3609Bavaro DC 1</v>
      </c>
    </row>
    <row r="2020" spans="1:7" x14ac:dyDescent="0.25">
      <c r="A2020">
        <v>1821</v>
      </c>
      <c r="B2020" t="s">
        <v>2084</v>
      </c>
      <c r="C2020" t="s">
        <v>2074</v>
      </c>
      <c r="D2020">
        <v>104</v>
      </c>
      <c r="E2020">
        <v>1082.5</v>
      </c>
      <c r="F2020">
        <f t="shared" si="31"/>
        <v>9</v>
      </c>
      <c r="G2020" t="str">
        <f>STANDINGS_SB[[#This Row],[League]]&amp;STANDINGS_SB[[#This Row],[Team]]</f>
        <v>$150 Draft Champions Jan 20 1:00 pm Lg.3609Lower Deckers DC1</v>
      </c>
    </row>
    <row r="2021" spans="1:7" x14ac:dyDescent="0.25">
      <c r="A2021">
        <v>2126</v>
      </c>
      <c r="B2021" t="s">
        <v>138</v>
      </c>
      <c r="C2021" t="s">
        <v>2074</v>
      </c>
      <c r="D2021">
        <v>96</v>
      </c>
      <c r="E2021">
        <v>784</v>
      </c>
      <c r="F2021">
        <f t="shared" si="31"/>
        <v>10</v>
      </c>
      <c r="G2021" t="str">
        <f>STANDINGS_SB[[#This Row],[League]]&amp;STANDINGS_SB[[#This Row],[Team]]</f>
        <v>$150 Draft Champions Jan 20 1:00 pm Lg.3609Las Vegas Blvd I</v>
      </c>
    </row>
    <row r="2022" spans="1:7" x14ac:dyDescent="0.25">
      <c r="A2022">
        <v>2195</v>
      </c>
      <c r="B2022" t="s">
        <v>2077</v>
      </c>
      <c r="C2022" t="s">
        <v>2074</v>
      </c>
      <c r="D2022">
        <v>94</v>
      </c>
      <c r="E2022">
        <v>713</v>
      </c>
      <c r="F2022">
        <f t="shared" si="31"/>
        <v>11</v>
      </c>
      <c r="G2022" t="str">
        <f>STANDINGS_SB[[#This Row],[League]]&amp;STANDINGS_SB[[#This Row],[Team]]</f>
        <v>$150 Draft Champions Jan 20 1:00 pm Lg.3609Kaotik Vapor 4</v>
      </c>
    </row>
    <row r="2023" spans="1:7" x14ac:dyDescent="0.25">
      <c r="A2023">
        <v>2232</v>
      </c>
      <c r="B2023" t="s">
        <v>2083</v>
      </c>
      <c r="C2023" t="s">
        <v>2074</v>
      </c>
      <c r="D2023">
        <v>93</v>
      </c>
      <c r="E2023">
        <v>682.5</v>
      </c>
      <c r="F2023">
        <f t="shared" si="31"/>
        <v>12</v>
      </c>
      <c r="G2023" t="str">
        <f>STANDINGS_SB[[#This Row],[League]]&amp;STANDINGS_SB[[#This Row],[Team]]</f>
        <v>$150 Draft Champions Jan 20 1:00 pm Lg.3609Scout Team V2</v>
      </c>
    </row>
    <row r="2024" spans="1:7" x14ac:dyDescent="0.25">
      <c r="A2024">
        <v>2286</v>
      </c>
      <c r="B2024" t="s">
        <v>2075</v>
      </c>
      <c r="C2024" t="s">
        <v>2074</v>
      </c>
      <c r="D2024">
        <v>91</v>
      </c>
      <c r="E2024">
        <v>622.5</v>
      </c>
      <c r="F2024">
        <f t="shared" si="31"/>
        <v>13</v>
      </c>
      <c r="G2024" t="str">
        <f>STANDINGS_SB[[#This Row],[League]]&amp;STANDINGS_SB[[#This Row],[Team]]</f>
        <v>$150 Draft Champions Jan 20 1:00 pm Lg.3609Last Chance I</v>
      </c>
    </row>
    <row r="2025" spans="1:7" x14ac:dyDescent="0.25">
      <c r="A2025">
        <v>2594</v>
      </c>
      <c r="B2025" t="s">
        <v>432</v>
      </c>
      <c r="C2025" t="s">
        <v>2074</v>
      </c>
      <c r="D2025">
        <v>79</v>
      </c>
      <c r="E2025">
        <v>321</v>
      </c>
      <c r="F2025">
        <f t="shared" si="31"/>
        <v>14</v>
      </c>
      <c r="G2025" t="str">
        <f>STANDINGS_SB[[#This Row],[League]]&amp;STANDINGS_SB[[#This Row],[Team]]</f>
        <v>$150 Draft Champions Jan 20 1:00 pm Lg.3609Smoothman</v>
      </c>
    </row>
    <row r="2026" spans="1:7" x14ac:dyDescent="0.25">
      <c r="A2026">
        <v>2677</v>
      </c>
      <c r="B2026" t="s">
        <v>222</v>
      </c>
      <c r="C2026" t="s">
        <v>2074</v>
      </c>
      <c r="D2026">
        <v>74</v>
      </c>
      <c r="E2026">
        <v>227.5</v>
      </c>
      <c r="F2026">
        <f t="shared" si="31"/>
        <v>15</v>
      </c>
      <c r="G2026" t="str">
        <f>STANDINGS_SB[[#This Row],[League]]&amp;STANDINGS_SB[[#This Row],[Team]]</f>
        <v>$150 Draft Champions Jan 20 1:00 pm Lg.3609Dark Helmet</v>
      </c>
    </row>
    <row r="2027" spans="1:7" x14ac:dyDescent="0.25">
      <c r="A2027">
        <v>69</v>
      </c>
      <c r="B2027" t="s">
        <v>124</v>
      </c>
      <c r="C2027" t="s">
        <v>2087</v>
      </c>
      <c r="D2027">
        <v>184</v>
      </c>
      <c r="E2027">
        <v>2842</v>
      </c>
      <c r="F2027">
        <f t="shared" si="31"/>
        <v>1</v>
      </c>
      <c r="G2027" t="str">
        <f>STANDINGS_SB[[#This Row],[League]]&amp;STANDINGS_SB[[#This Row],[Team]]</f>
        <v>$150 Draft Champions Jan 21 1:00 pm Lg.3611Krebs Cycle</v>
      </c>
    </row>
    <row r="2028" spans="1:7" x14ac:dyDescent="0.25">
      <c r="A2028">
        <v>265</v>
      </c>
      <c r="B2028" t="s">
        <v>2089</v>
      </c>
      <c r="C2028" t="s">
        <v>2087</v>
      </c>
      <c r="D2028">
        <v>159</v>
      </c>
      <c r="E2028">
        <v>2639</v>
      </c>
      <c r="F2028">
        <f t="shared" si="31"/>
        <v>2</v>
      </c>
      <c r="G2028" t="str">
        <f>STANDINGS_SB[[#This Row],[League]]&amp;STANDINGS_SB[[#This Row],[Team]]</f>
        <v>$150 Draft Champions Jan 21 1:00 pm Lg.36111000 Forms of Fear</v>
      </c>
    </row>
    <row r="2029" spans="1:7" x14ac:dyDescent="0.25">
      <c r="A2029">
        <v>388</v>
      </c>
      <c r="B2029" t="s">
        <v>2094</v>
      </c>
      <c r="C2029" t="s">
        <v>2087</v>
      </c>
      <c r="D2029">
        <v>151</v>
      </c>
      <c r="E2029">
        <v>2521</v>
      </c>
      <c r="F2029">
        <f t="shared" si="31"/>
        <v>3</v>
      </c>
      <c r="G2029" t="str">
        <f>STANDINGS_SB[[#This Row],[League]]&amp;STANDINGS_SB[[#This Row],[Team]]</f>
        <v>$150 Draft Champions Jan 21 1:00 pm Lg.3611Kersh of the Pharaohs</v>
      </c>
    </row>
    <row r="2030" spans="1:7" x14ac:dyDescent="0.25">
      <c r="A2030">
        <v>939</v>
      </c>
      <c r="B2030" t="s">
        <v>2090</v>
      </c>
      <c r="C2030" t="s">
        <v>2087</v>
      </c>
      <c r="D2030">
        <v>127</v>
      </c>
      <c r="E2030">
        <v>1957.5</v>
      </c>
      <c r="F2030">
        <f t="shared" si="31"/>
        <v>4</v>
      </c>
      <c r="G2030" t="str">
        <f>STANDINGS_SB[[#This Row],[League]]&amp;STANDINGS_SB[[#This Row],[Team]]</f>
        <v>$150 Draft Champions Jan 21 1:00 pm Lg.3611Alexander Mud Ducks</v>
      </c>
    </row>
    <row r="2031" spans="1:7" x14ac:dyDescent="0.25">
      <c r="A2031">
        <v>1159</v>
      </c>
      <c r="B2031" t="s">
        <v>47</v>
      </c>
      <c r="C2031" t="s">
        <v>2087</v>
      </c>
      <c r="D2031">
        <v>121</v>
      </c>
      <c r="E2031">
        <v>1745.5</v>
      </c>
      <c r="F2031">
        <f t="shared" si="31"/>
        <v>5</v>
      </c>
      <c r="G2031" t="str">
        <f>STANDINGS_SB[[#This Row],[League]]&amp;STANDINGS_SB[[#This Row],[Team]]</f>
        <v>$150 Draft Champions Jan 21 1:00 pm Lg.3611Let's Play Two</v>
      </c>
    </row>
    <row r="2032" spans="1:7" x14ac:dyDescent="0.25">
      <c r="A2032">
        <v>1284</v>
      </c>
      <c r="B2032" t="s">
        <v>2092</v>
      </c>
      <c r="C2032" t="s">
        <v>2087</v>
      </c>
      <c r="D2032">
        <v>118</v>
      </c>
      <c r="E2032">
        <v>1635.5</v>
      </c>
      <c r="F2032">
        <f t="shared" si="31"/>
        <v>6</v>
      </c>
      <c r="G2032" t="str">
        <f>STANDINGS_SB[[#This Row],[League]]&amp;STANDINGS_SB[[#This Row],[Team]]</f>
        <v>$150 Draft Champions Jan 21 1:00 pm Lg.3611Team Kent 4</v>
      </c>
    </row>
    <row r="2033" spans="1:7" x14ac:dyDescent="0.25">
      <c r="A2033">
        <v>1308</v>
      </c>
      <c r="B2033" t="s">
        <v>394</v>
      </c>
      <c r="C2033" t="s">
        <v>2087</v>
      </c>
      <c r="D2033">
        <v>117</v>
      </c>
      <c r="E2033">
        <v>1595.5</v>
      </c>
      <c r="F2033">
        <f t="shared" si="31"/>
        <v>7</v>
      </c>
      <c r="G2033" t="str">
        <f>STANDINGS_SB[[#This Row],[League]]&amp;STANDINGS_SB[[#This Row],[Team]]</f>
        <v>$150 Draft Champions Jan 21 1:00 pm Lg.3611Inflatable Gammoners</v>
      </c>
    </row>
    <row r="2034" spans="1:7" x14ac:dyDescent="0.25">
      <c r="A2034">
        <v>1317</v>
      </c>
      <c r="B2034" t="s">
        <v>409</v>
      </c>
      <c r="C2034" t="s">
        <v>2087</v>
      </c>
      <c r="D2034">
        <v>117</v>
      </c>
      <c r="E2034">
        <v>1595.5</v>
      </c>
      <c r="F2034">
        <f t="shared" si="31"/>
        <v>8</v>
      </c>
      <c r="G2034" t="str">
        <f>STANDINGS_SB[[#This Row],[League]]&amp;STANDINGS_SB[[#This Row],[Team]]</f>
        <v>$150 Draft Champions Jan 21 1:00 pm Lg.3611Perpetual Motion Squad</v>
      </c>
    </row>
    <row r="2035" spans="1:7" x14ac:dyDescent="0.25">
      <c r="A2035">
        <v>1720</v>
      </c>
      <c r="B2035" t="s">
        <v>331</v>
      </c>
      <c r="C2035" t="s">
        <v>2087</v>
      </c>
      <c r="D2035">
        <v>107</v>
      </c>
      <c r="E2035">
        <v>1181.5</v>
      </c>
      <c r="F2035">
        <f t="shared" si="31"/>
        <v>9</v>
      </c>
      <c r="G2035" t="str">
        <f>STANDINGS_SB[[#This Row],[League]]&amp;STANDINGS_SB[[#This Row],[Team]]</f>
        <v>$150 Draft Champions Jan 21 1:00 pm Lg.3611Golden Sombreros</v>
      </c>
    </row>
    <row r="2036" spans="1:7" x14ac:dyDescent="0.25">
      <c r="A2036">
        <v>1791</v>
      </c>
      <c r="B2036" t="s">
        <v>2095</v>
      </c>
      <c r="C2036" t="s">
        <v>2087</v>
      </c>
      <c r="D2036">
        <v>105</v>
      </c>
      <c r="E2036">
        <v>1118.5</v>
      </c>
      <c r="F2036">
        <f t="shared" si="31"/>
        <v>10</v>
      </c>
      <c r="G2036" t="str">
        <f>STANDINGS_SB[[#This Row],[League]]&amp;STANDINGS_SB[[#This Row],[Team]]</f>
        <v>$150 Draft Champions Jan 21 1:00 pm Lg.3611Japan Robins</v>
      </c>
    </row>
    <row r="2037" spans="1:7" x14ac:dyDescent="0.25">
      <c r="A2037">
        <v>1876</v>
      </c>
      <c r="B2037" t="s">
        <v>2093</v>
      </c>
      <c r="C2037" t="s">
        <v>2087</v>
      </c>
      <c r="D2037">
        <v>103</v>
      </c>
      <c r="E2037">
        <v>1036.5</v>
      </c>
      <c r="F2037">
        <f t="shared" si="31"/>
        <v>11</v>
      </c>
      <c r="G2037" t="str">
        <f>STANDINGS_SB[[#This Row],[League]]&amp;STANDINGS_SB[[#This Row],[Team]]</f>
        <v>$150 Draft Champions Jan 21 1:00 pm Lg.3611Nonagrace1</v>
      </c>
    </row>
    <row r="2038" spans="1:7" x14ac:dyDescent="0.25">
      <c r="A2038">
        <v>2256</v>
      </c>
      <c r="B2038" t="s">
        <v>2088</v>
      </c>
      <c r="C2038" t="s">
        <v>2087</v>
      </c>
      <c r="D2038">
        <v>92</v>
      </c>
      <c r="E2038">
        <v>655</v>
      </c>
      <c r="F2038">
        <f t="shared" si="31"/>
        <v>12</v>
      </c>
      <c r="G2038" t="str">
        <f>STANDINGS_SB[[#This Row],[League]]&amp;STANDINGS_SB[[#This Row],[Team]]</f>
        <v>$150 Draft Champions Jan 21 1:00 pm Lg.3611Palm Beach Bulldogs</v>
      </c>
    </row>
    <row r="2039" spans="1:7" x14ac:dyDescent="0.25">
      <c r="A2039">
        <v>2753</v>
      </c>
      <c r="B2039" t="s">
        <v>2091</v>
      </c>
      <c r="C2039" t="s">
        <v>2087</v>
      </c>
      <c r="D2039">
        <v>69</v>
      </c>
      <c r="E2039">
        <v>155.5</v>
      </c>
      <c r="F2039">
        <f t="shared" si="31"/>
        <v>13</v>
      </c>
      <c r="G2039" t="str">
        <f>STANDINGS_SB[[#This Row],[League]]&amp;STANDINGS_SB[[#This Row],[Team]]</f>
        <v>$150 Draft Champions Jan 21 1:00 pm Lg.3611JD DC2</v>
      </c>
    </row>
    <row r="2040" spans="1:7" x14ac:dyDescent="0.25">
      <c r="A2040">
        <v>2824</v>
      </c>
      <c r="B2040" t="s">
        <v>414</v>
      </c>
      <c r="C2040" t="s">
        <v>2087</v>
      </c>
      <c r="D2040">
        <v>63</v>
      </c>
      <c r="E2040">
        <v>85.5</v>
      </c>
      <c r="F2040">
        <f t="shared" si="31"/>
        <v>14</v>
      </c>
      <c r="G2040" t="str">
        <f>STANDINGS_SB[[#This Row],[League]]&amp;STANDINGS_SB[[#This Row],[Team]]</f>
        <v>$150 Draft Champions Jan 21 1:00 pm Lg.3611Irish Jews</v>
      </c>
    </row>
    <row r="2041" spans="1:7" x14ac:dyDescent="0.25">
      <c r="A2041">
        <v>2878</v>
      </c>
      <c r="B2041" t="s">
        <v>1222</v>
      </c>
      <c r="C2041" t="s">
        <v>2087</v>
      </c>
      <c r="D2041">
        <v>56</v>
      </c>
      <c r="E2041">
        <v>34.5</v>
      </c>
      <c r="F2041">
        <f t="shared" si="31"/>
        <v>15</v>
      </c>
      <c r="G2041" t="str">
        <f>STANDINGS_SB[[#This Row],[League]]&amp;STANDINGS_SB[[#This Row],[Team]]</f>
        <v>$150 Draft Champions Jan 21 1:00 pm Lg.3611Team Levy</v>
      </c>
    </row>
    <row r="2042" spans="1:7" x14ac:dyDescent="0.25">
      <c r="A2042">
        <v>398</v>
      </c>
      <c r="B2042" t="s">
        <v>2102</v>
      </c>
      <c r="C2042" t="s">
        <v>2097</v>
      </c>
      <c r="D2042">
        <v>150</v>
      </c>
      <c r="E2042">
        <v>2502</v>
      </c>
      <c r="F2042">
        <f t="shared" si="31"/>
        <v>1</v>
      </c>
      <c r="G2042" t="str">
        <f>STANDINGS_SB[[#This Row],[League]]&amp;STANDINGS_SB[[#This Row],[Team]]</f>
        <v>$150 Draft Champions Jan 21 1:00 pm Lg.3613...Big Bang</v>
      </c>
    </row>
    <row r="2043" spans="1:7" x14ac:dyDescent="0.25">
      <c r="A2043">
        <v>594</v>
      </c>
      <c r="B2043" t="s">
        <v>134</v>
      </c>
      <c r="C2043" t="s">
        <v>2097</v>
      </c>
      <c r="D2043">
        <v>140</v>
      </c>
      <c r="E2043">
        <v>2310</v>
      </c>
      <c r="F2043">
        <f t="shared" si="31"/>
        <v>2</v>
      </c>
      <c r="G2043" t="str">
        <f>STANDINGS_SB[[#This Row],[League]]&amp;STANDINGS_SB[[#This Row],[Team]]</f>
        <v>$150 Draft Champions Jan 21 1:00 pm Lg.3613Forest Hills Fiends</v>
      </c>
    </row>
    <row r="2044" spans="1:7" x14ac:dyDescent="0.25">
      <c r="A2044">
        <v>636</v>
      </c>
      <c r="B2044" t="s">
        <v>912</v>
      </c>
      <c r="C2044" t="s">
        <v>2097</v>
      </c>
      <c r="D2044">
        <v>138</v>
      </c>
      <c r="E2044">
        <v>2265.5</v>
      </c>
      <c r="F2044">
        <f t="shared" si="31"/>
        <v>3</v>
      </c>
      <c r="G2044" t="str">
        <f>STANDINGS_SB[[#This Row],[League]]&amp;STANDINGS_SB[[#This Row],[Team]]</f>
        <v>$150 Draft Champions Jan 21 1:00 pm Lg.3613BIG RED MACHINE</v>
      </c>
    </row>
    <row r="2045" spans="1:7" x14ac:dyDescent="0.25">
      <c r="A2045">
        <v>892</v>
      </c>
      <c r="B2045" t="s">
        <v>2106</v>
      </c>
      <c r="C2045" t="s">
        <v>2097</v>
      </c>
      <c r="D2045">
        <v>129</v>
      </c>
      <c r="E2045">
        <v>2015</v>
      </c>
      <c r="F2045">
        <f t="shared" si="31"/>
        <v>4</v>
      </c>
      <c r="G2045" t="str">
        <f>STANDINGS_SB[[#This Row],[League]]&amp;STANDINGS_SB[[#This Row],[Team]]</f>
        <v>$150 Draft Champions Jan 21 1:00 pm Lg.3613Doggin it</v>
      </c>
    </row>
    <row r="2046" spans="1:7" x14ac:dyDescent="0.25">
      <c r="A2046">
        <v>1122</v>
      </c>
      <c r="B2046" t="s">
        <v>2100</v>
      </c>
      <c r="C2046" t="s">
        <v>2097</v>
      </c>
      <c r="D2046">
        <v>122</v>
      </c>
      <c r="E2046">
        <v>1779</v>
      </c>
      <c r="F2046">
        <f t="shared" si="31"/>
        <v>5</v>
      </c>
      <c r="G2046" t="str">
        <f>STANDINGS_SB[[#This Row],[League]]&amp;STANDINGS_SB[[#This Row],[Team]]</f>
        <v>$150 Draft Champions Jan 21 1:00 pm Lg.3613Ehrman The German DC13</v>
      </c>
    </row>
    <row r="2047" spans="1:7" x14ac:dyDescent="0.25">
      <c r="A2047">
        <v>1187</v>
      </c>
      <c r="B2047" t="s">
        <v>2105</v>
      </c>
      <c r="C2047" t="s">
        <v>2097</v>
      </c>
      <c r="D2047">
        <v>120</v>
      </c>
      <c r="E2047">
        <v>1717</v>
      </c>
      <c r="F2047">
        <f t="shared" si="31"/>
        <v>6</v>
      </c>
      <c r="G2047" t="str">
        <f>STANDINGS_SB[[#This Row],[League]]&amp;STANDINGS_SB[[#This Row],[Team]]</f>
        <v>$150 Draft Champions Jan 21 1:00 pm Lg.3613Lyin' Eyes</v>
      </c>
    </row>
    <row r="2048" spans="1:7" x14ac:dyDescent="0.25">
      <c r="A2048">
        <v>1543</v>
      </c>
      <c r="B2048">
        <v>11111</v>
      </c>
      <c r="C2048" t="s">
        <v>2097</v>
      </c>
      <c r="D2048">
        <v>111</v>
      </c>
      <c r="E2048">
        <v>1343.5</v>
      </c>
      <c r="F2048">
        <f t="shared" si="31"/>
        <v>7</v>
      </c>
      <c r="G2048" t="str">
        <f>STANDINGS_SB[[#This Row],[League]]&amp;STANDINGS_SB[[#This Row],[Team]]</f>
        <v>$150 Draft Champions Jan 21 1:00 pm Lg.361311111</v>
      </c>
    </row>
    <row r="2049" spans="1:7" x14ac:dyDescent="0.25">
      <c r="A2049">
        <v>1713</v>
      </c>
      <c r="B2049" t="s">
        <v>2098</v>
      </c>
      <c r="C2049" t="s">
        <v>2097</v>
      </c>
      <c r="D2049">
        <v>107</v>
      </c>
      <c r="E2049">
        <v>1181.5</v>
      </c>
      <c r="F2049">
        <f t="shared" si="31"/>
        <v>8</v>
      </c>
      <c r="G2049" t="str">
        <f>STANDINGS_SB[[#This Row],[League]]&amp;STANDINGS_SB[[#This Row],[Team]]</f>
        <v>$150 Draft Champions Jan 21 1:00 pm Lg.3613Charger Bar 4</v>
      </c>
    </row>
    <row r="2050" spans="1:7" x14ac:dyDescent="0.25">
      <c r="A2050">
        <v>1734</v>
      </c>
      <c r="B2050" t="s">
        <v>426</v>
      </c>
      <c r="C2050" t="s">
        <v>2097</v>
      </c>
      <c r="D2050">
        <v>107</v>
      </c>
      <c r="E2050">
        <v>1181.5</v>
      </c>
      <c r="F2050">
        <f t="shared" si="31"/>
        <v>9</v>
      </c>
      <c r="G2050" t="str">
        <f>STANDINGS_SB[[#This Row],[League]]&amp;STANDINGS_SB[[#This Row],[Team]]</f>
        <v>$150 Draft Champions Jan 21 1:00 pm Lg.3613Team Fish</v>
      </c>
    </row>
    <row r="2051" spans="1:7" x14ac:dyDescent="0.25">
      <c r="A2051">
        <v>1737</v>
      </c>
      <c r="B2051" t="s">
        <v>528</v>
      </c>
      <c r="C2051" t="s">
        <v>2097</v>
      </c>
      <c r="D2051">
        <v>107</v>
      </c>
      <c r="E2051">
        <v>1181.5</v>
      </c>
      <c r="F2051">
        <f t="shared" ref="F2051:F2114" si="32">IF(C2051=C2050,F2050+1,1)</f>
        <v>10</v>
      </c>
      <c r="G2051" t="str">
        <f>STANDINGS_SB[[#This Row],[League]]&amp;STANDINGS_SB[[#This Row],[Team]]</f>
        <v>$150 Draft Champions Jan 21 1:00 pm Lg.3613Team Matthews</v>
      </c>
    </row>
    <row r="2052" spans="1:7" x14ac:dyDescent="0.25">
      <c r="A2052">
        <v>1926</v>
      </c>
      <c r="B2052" t="s">
        <v>2096</v>
      </c>
      <c r="C2052" t="s">
        <v>2097</v>
      </c>
      <c r="D2052">
        <v>102</v>
      </c>
      <c r="E2052">
        <v>993</v>
      </c>
      <c r="F2052">
        <f t="shared" si="32"/>
        <v>11</v>
      </c>
      <c r="G2052" t="str">
        <f>STANDINGS_SB[[#This Row],[League]]&amp;STANDINGS_SB[[#This Row],[Team]]</f>
        <v>$150 Draft Champions Jan 21 1:00 pm Lg.3613Team Platt</v>
      </c>
    </row>
    <row r="2053" spans="1:7" x14ac:dyDescent="0.25">
      <c r="A2053">
        <v>2269</v>
      </c>
      <c r="B2053" t="s">
        <v>2104</v>
      </c>
      <c r="C2053" t="s">
        <v>2097</v>
      </c>
      <c r="D2053">
        <v>91</v>
      </c>
      <c r="E2053">
        <v>622.5</v>
      </c>
      <c r="F2053">
        <f t="shared" si="32"/>
        <v>12</v>
      </c>
      <c r="G2053" t="str">
        <f>STANDINGS_SB[[#This Row],[League]]&amp;STANDINGS_SB[[#This Row],[Team]]</f>
        <v>$150 Draft Champions Jan 21 1:00 pm Lg.36132 shots of vodka</v>
      </c>
    </row>
    <row r="2054" spans="1:7" x14ac:dyDescent="0.25">
      <c r="A2054">
        <v>2607</v>
      </c>
      <c r="B2054" t="s">
        <v>2101</v>
      </c>
      <c r="C2054" t="s">
        <v>2097</v>
      </c>
      <c r="D2054">
        <v>78</v>
      </c>
      <c r="E2054">
        <v>302.5</v>
      </c>
      <c r="F2054">
        <f t="shared" si="32"/>
        <v>13</v>
      </c>
      <c r="G2054" t="str">
        <f>STANDINGS_SB[[#This Row],[League]]&amp;STANDINGS_SB[[#This Row],[Team]]</f>
        <v>$150 Draft Champions Jan 21 1:00 pm Lg.3613Just And Old Vet</v>
      </c>
    </row>
    <row r="2055" spans="1:7" x14ac:dyDescent="0.25">
      <c r="A2055">
        <v>2620</v>
      </c>
      <c r="B2055" t="s">
        <v>2103</v>
      </c>
      <c r="C2055" t="s">
        <v>2097</v>
      </c>
      <c r="D2055">
        <v>77</v>
      </c>
      <c r="E2055">
        <v>285.5</v>
      </c>
      <c r="F2055">
        <f t="shared" si="32"/>
        <v>14</v>
      </c>
      <c r="G2055" t="str">
        <f>STANDINGS_SB[[#This Row],[League]]&amp;STANDINGS_SB[[#This Row],[Team]]</f>
        <v>$150 Draft Champions Jan 21 1:00 pm Lg.3613Harry Doyle All-Stars 3</v>
      </c>
    </row>
    <row r="2056" spans="1:7" x14ac:dyDescent="0.25">
      <c r="A2056">
        <v>2729</v>
      </c>
      <c r="B2056" t="s">
        <v>2099</v>
      </c>
      <c r="C2056" t="s">
        <v>2097</v>
      </c>
      <c r="D2056">
        <v>71</v>
      </c>
      <c r="E2056">
        <v>177.5</v>
      </c>
      <c r="F2056">
        <f t="shared" si="32"/>
        <v>15</v>
      </c>
      <c r="G2056" t="str">
        <f>STANDINGS_SB[[#This Row],[League]]&amp;STANDINGS_SB[[#This Row],[Team]]</f>
        <v>$150 Draft Champions Jan 21 1:00 pm Lg.3613Knoblauch</v>
      </c>
    </row>
    <row r="2057" spans="1:7" x14ac:dyDescent="0.25">
      <c r="A2057">
        <v>110</v>
      </c>
      <c r="B2057" t="s">
        <v>2110</v>
      </c>
      <c r="C2057" t="s">
        <v>2108</v>
      </c>
      <c r="D2057">
        <v>176</v>
      </c>
      <c r="E2057">
        <v>2800.5</v>
      </c>
      <c r="F2057">
        <f t="shared" si="32"/>
        <v>1</v>
      </c>
      <c r="G2057" t="str">
        <f>STANDINGS_SB[[#This Row],[League]]&amp;STANDINGS_SB[[#This Row],[Team]]</f>
        <v>$150 Draft Champions Jan 22 1:00 pm Lg.3614Jersey Hitmen</v>
      </c>
    </row>
    <row r="2058" spans="1:7" x14ac:dyDescent="0.25">
      <c r="A2058">
        <v>231</v>
      </c>
      <c r="B2058" t="s">
        <v>2113</v>
      </c>
      <c r="C2058" t="s">
        <v>2108</v>
      </c>
      <c r="D2058">
        <v>162</v>
      </c>
      <c r="E2058">
        <v>2681</v>
      </c>
      <c r="F2058">
        <f t="shared" si="32"/>
        <v>2</v>
      </c>
      <c r="G2058" t="str">
        <f>STANDINGS_SB[[#This Row],[League]]&amp;STANDINGS_SB[[#This Row],[Team]]</f>
        <v>$150 Draft Champions Jan 22 1:00 pm Lg.3614Royale with Cheese</v>
      </c>
    </row>
    <row r="2059" spans="1:7" x14ac:dyDescent="0.25">
      <c r="A2059">
        <v>566</v>
      </c>
      <c r="B2059" t="s">
        <v>2117</v>
      </c>
      <c r="C2059" t="s">
        <v>2108</v>
      </c>
      <c r="D2059">
        <v>142</v>
      </c>
      <c r="E2059">
        <v>2346.5</v>
      </c>
      <c r="F2059">
        <f t="shared" si="32"/>
        <v>3</v>
      </c>
      <c r="G2059" t="str">
        <f>STANDINGS_SB[[#This Row],[League]]&amp;STANDINGS_SB[[#This Row],[Team]]</f>
        <v>$150 Draft Champions Jan 22 1:00 pm Lg.3614Relaxed Brain</v>
      </c>
    </row>
    <row r="2060" spans="1:7" x14ac:dyDescent="0.25">
      <c r="A2060">
        <v>741</v>
      </c>
      <c r="B2060" t="s">
        <v>2116</v>
      </c>
      <c r="C2060" t="s">
        <v>2108</v>
      </c>
      <c r="D2060">
        <v>134</v>
      </c>
      <c r="E2060">
        <v>2167</v>
      </c>
      <c r="F2060">
        <f t="shared" si="32"/>
        <v>4</v>
      </c>
      <c r="G2060" t="str">
        <f>STANDINGS_SB[[#This Row],[League]]&amp;STANDINGS_SB[[#This Row],[Team]]</f>
        <v>$150 Draft Champions Jan 22 1:00 pm Lg.3614Kiss My El Chapo</v>
      </c>
    </row>
    <row r="2061" spans="1:7" x14ac:dyDescent="0.25">
      <c r="A2061">
        <v>835</v>
      </c>
      <c r="B2061" t="s">
        <v>19</v>
      </c>
      <c r="C2061" t="s">
        <v>2108</v>
      </c>
      <c r="D2061">
        <v>131</v>
      </c>
      <c r="E2061">
        <v>2074.5</v>
      </c>
      <c r="F2061">
        <f t="shared" si="32"/>
        <v>5</v>
      </c>
      <c r="G2061" t="str">
        <f>STANDINGS_SB[[#This Row],[League]]&amp;STANDINGS_SB[[#This Row],[Team]]</f>
        <v>$150 Draft Champions Jan 22 1:00 pm Lg.3614One Eyed Jack</v>
      </c>
    </row>
    <row r="2062" spans="1:7" x14ac:dyDescent="0.25">
      <c r="A2062">
        <v>990</v>
      </c>
      <c r="B2062" t="s">
        <v>1844</v>
      </c>
      <c r="C2062" t="s">
        <v>2108</v>
      </c>
      <c r="D2062">
        <v>126</v>
      </c>
      <c r="E2062">
        <v>1921</v>
      </c>
      <c r="F2062">
        <f t="shared" si="32"/>
        <v>6</v>
      </c>
      <c r="G2062" t="str">
        <f>STANDINGS_SB[[#This Row],[League]]&amp;STANDINGS_SB[[#This Row],[Team]]</f>
        <v>$150 Draft Champions Jan 22 1:00 pm Lg.3614SB Nation Royals Review</v>
      </c>
    </row>
    <row r="2063" spans="1:7" x14ac:dyDescent="0.25">
      <c r="A2063">
        <v>1116</v>
      </c>
      <c r="B2063" t="s">
        <v>118</v>
      </c>
      <c r="C2063" t="s">
        <v>2108</v>
      </c>
      <c r="D2063">
        <v>122</v>
      </c>
      <c r="E2063">
        <v>1779</v>
      </c>
      <c r="F2063">
        <f t="shared" si="32"/>
        <v>7</v>
      </c>
      <c r="G2063" t="str">
        <f>STANDINGS_SB[[#This Row],[League]]&amp;STANDINGS_SB[[#This Row],[Team]]</f>
        <v>$150 Draft Champions Jan 22 1:00 pm Lg.3614Bronx Yankees (DC6)</v>
      </c>
    </row>
    <row r="2064" spans="1:7" x14ac:dyDescent="0.25">
      <c r="A2064">
        <v>1630</v>
      </c>
      <c r="B2064" t="s">
        <v>391</v>
      </c>
      <c r="C2064" t="s">
        <v>2108</v>
      </c>
      <c r="D2064">
        <v>110</v>
      </c>
      <c r="E2064">
        <v>1298</v>
      </c>
      <c r="F2064">
        <f t="shared" si="32"/>
        <v>8</v>
      </c>
      <c r="G2064" t="str">
        <f>STANDINGS_SB[[#This Row],[League]]&amp;STANDINGS_SB[[#This Row],[Team]]</f>
        <v>$150 Draft Champions Jan 22 1:00 pm Lg.3614Uski3</v>
      </c>
    </row>
    <row r="2065" spans="1:7" x14ac:dyDescent="0.25">
      <c r="A2065">
        <v>1776</v>
      </c>
      <c r="B2065" t="s">
        <v>2109</v>
      </c>
      <c r="C2065" t="s">
        <v>2108</v>
      </c>
      <c r="D2065">
        <v>105</v>
      </c>
      <c r="E2065">
        <v>1118.5</v>
      </c>
      <c r="F2065">
        <f t="shared" si="32"/>
        <v>9</v>
      </c>
      <c r="G2065" t="str">
        <f>STANDINGS_SB[[#This Row],[League]]&amp;STANDINGS_SB[[#This Row],[Team]]</f>
        <v>$150 Draft Champions Jan 22 1:00 pm Lg.36142016 WarmBeer ColdFood 1st</v>
      </c>
    </row>
    <row r="2066" spans="1:7" x14ac:dyDescent="0.25">
      <c r="A2066">
        <v>1899</v>
      </c>
      <c r="B2066" t="s">
        <v>726</v>
      </c>
      <c r="C2066" t="s">
        <v>2108</v>
      </c>
      <c r="D2066">
        <v>103</v>
      </c>
      <c r="E2066">
        <v>1036.5</v>
      </c>
      <c r="F2066">
        <f t="shared" si="32"/>
        <v>10</v>
      </c>
      <c r="G2066" t="str">
        <f>STANDINGS_SB[[#This Row],[League]]&amp;STANDINGS_SB[[#This Row],[Team]]</f>
        <v>$150 Draft Champions Jan 22 1:00 pm Lg.3614Team Warner</v>
      </c>
    </row>
    <row r="2067" spans="1:7" x14ac:dyDescent="0.25">
      <c r="A2067">
        <v>1971</v>
      </c>
      <c r="B2067" t="s">
        <v>2111</v>
      </c>
      <c r="C2067" t="s">
        <v>2108</v>
      </c>
      <c r="D2067">
        <v>100</v>
      </c>
      <c r="E2067">
        <v>929.5</v>
      </c>
      <c r="F2067">
        <f t="shared" si="32"/>
        <v>11</v>
      </c>
      <c r="G2067" t="str">
        <f>STANDINGS_SB[[#This Row],[League]]&amp;STANDINGS_SB[[#This Row],[Team]]</f>
        <v>$150 Draft Champions Jan 22 1:00 pm Lg.3614LUNKERS SD1</v>
      </c>
    </row>
    <row r="2068" spans="1:7" x14ac:dyDescent="0.25">
      <c r="A2068">
        <v>2124</v>
      </c>
      <c r="B2068" t="s">
        <v>2107</v>
      </c>
      <c r="C2068" t="s">
        <v>2108</v>
      </c>
      <c r="D2068">
        <v>96</v>
      </c>
      <c r="E2068">
        <v>784</v>
      </c>
      <c r="F2068">
        <f t="shared" si="32"/>
        <v>12</v>
      </c>
      <c r="G2068" t="str">
        <f>STANDINGS_SB[[#This Row],[League]]&amp;STANDINGS_SB[[#This Row],[Team]]</f>
        <v>$150 Draft Champions Jan 22 1:00 pm Lg.3614Ju-Ju's Juggernauts</v>
      </c>
    </row>
    <row r="2069" spans="1:7" x14ac:dyDescent="0.25">
      <c r="A2069">
        <v>2229</v>
      </c>
      <c r="B2069" t="s">
        <v>2114</v>
      </c>
      <c r="C2069" t="s">
        <v>2108</v>
      </c>
      <c r="D2069">
        <v>93</v>
      </c>
      <c r="E2069">
        <v>682.5</v>
      </c>
      <c r="F2069">
        <f t="shared" si="32"/>
        <v>13</v>
      </c>
      <c r="G2069" t="str">
        <f>STANDINGS_SB[[#This Row],[League]]&amp;STANDINGS_SB[[#This Row],[Team]]</f>
        <v>$150 Draft Champions Jan 22 1:00 pm Lg.3614Off the Head Homers</v>
      </c>
    </row>
    <row r="2070" spans="1:7" x14ac:dyDescent="0.25">
      <c r="A2070">
        <v>2635</v>
      </c>
      <c r="B2070" t="s">
        <v>2112</v>
      </c>
      <c r="C2070" t="s">
        <v>2108</v>
      </c>
      <c r="D2070">
        <v>76</v>
      </c>
      <c r="E2070">
        <v>264.5</v>
      </c>
      <c r="F2070">
        <f t="shared" si="32"/>
        <v>14</v>
      </c>
      <c r="G2070" t="str">
        <f>STANDINGS_SB[[#This Row],[League]]&amp;STANDINGS_SB[[#This Row],[Team]]</f>
        <v>$150 Draft Champions Jan 22 1:00 pm Lg.3614Big Swifty</v>
      </c>
    </row>
    <row r="2071" spans="1:7" x14ac:dyDescent="0.25">
      <c r="A2071">
        <v>2873</v>
      </c>
      <c r="B2071" t="s">
        <v>2115</v>
      </c>
      <c r="C2071" t="s">
        <v>2108</v>
      </c>
      <c r="D2071">
        <v>57</v>
      </c>
      <c r="E2071">
        <v>40.5</v>
      </c>
      <c r="F2071">
        <f t="shared" si="32"/>
        <v>15</v>
      </c>
      <c r="G2071" t="str">
        <f>STANDINGS_SB[[#This Row],[League]]&amp;STANDINGS_SB[[#This Row],[Team]]</f>
        <v>$150 Draft Champions Jan 22 1:00 pm Lg.3614Yak Attack 16</v>
      </c>
    </row>
    <row r="2072" spans="1:7" x14ac:dyDescent="0.25">
      <c r="A2072">
        <v>359</v>
      </c>
      <c r="B2072" t="s">
        <v>202</v>
      </c>
      <c r="C2072" t="s">
        <v>2119</v>
      </c>
      <c r="D2072">
        <v>153</v>
      </c>
      <c r="E2072">
        <v>2550.5</v>
      </c>
      <c r="F2072">
        <f t="shared" si="32"/>
        <v>1</v>
      </c>
      <c r="G2072" t="str">
        <f>STANDINGS_SB[[#This Row],[League]]&amp;STANDINGS_SB[[#This Row],[Team]]</f>
        <v>$150 Draft Champions Jan 23 1:00 pm Lg.3616One for the Dagger</v>
      </c>
    </row>
    <row r="2073" spans="1:7" x14ac:dyDescent="0.25">
      <c r="A2073">
        <v>376</v>
      </c>
      <c r="B2073" t="s">
        <v>2122</v>
      </c>
      <c r="C2073" t="s">
        <v>2119</v>
      </c>
      <c r="D2073">
        <v>152</v>
      </c>
      <c r="E2073">
        <v>2535.5</v>
      </c>
      <c r="F2073">
        <f t="shared" si="32"/>
        <v>2</v>
      </c>
      <c r="G2073" t="str">
        <f>STANDINGS_SB[[#This Row],[League]]&amp;STANDINGS_SB[[#This Row],[Team]]</f>
        <v>$150 Draft Champions Jan 23 1:00 pm Lg.3616Lets go!</v>
      </c>
    </row>
    <row r="2074" spans="1:7" x14ac:dyDescent="0.25">
      <c r="A2074">
        <v>395</v>
      </c>
      <c r="B2074" t="s">
        <v>402</v>
      </c>
      <c r="C2074" t="s">
        <v>2119</v>
      </c>
      <c r="D2074">
        <v>151</v>
      </c>
      <c r="E2074">
        <v>2521</v>
      </c>
      <c r="F2074">
        <f t="shared" si="32"/>
        <v>3</v>
      </c>
      <c r="G2074" t="str">
        <f>STANDINGS_SB[[#This Row],[League]]&amp;STANDINGS_SB[[#This Row],[Team]]</f>
        <v>$150 Draft Champions Jan 23 1:00 pm Lg.3616Team Leonard</v>
      </c>
    </row>
    <row r="2075" spans="1:7" x14ac:dyDescent="0.25">
      <c r="A2075">
        <v>413</v>
      </c>
      <c r="B2075" t="s">
        <v>2120</v>
      </c>
      <c r="C2075" t="s">
        <v>2119</v>
      </c>
      <c r="D2075">
        <v>150</v>
      </c>
      <c r="E2075">
        <v>2502</v>
      </c>
      <c r="F2075">
        <f t="shared" si="32"/>
        <v>4</v>
      </c>
      <c r="G2075" t="str">
        <f>STANDINGS_SB[[#This Row],[League]]&amp;STANDINGS_SB[[#This Row],[Team]]</f>
        <v>$150 Draft Champions Jan 23 1:00 pm Lg.3616RotoGut DC I</v>
      </c>
    </row>
    <row r="2076" spans="1:7" x14ac:dyDescent="0.25">
      <c r="A2076">
        <v>669</v>
      </c>
      <c r="B2076" t="s">
        <v>249</v>
      </c>
      <c r="C2076" t="s">
        <v>2119</v>
      </c>
      <c r="D2076">
        <v>137</v>
      </c>
      <c r="E2076">
        <v>2243.5</v>
      </c>
      <c r="F2076">
        <f t="shared" si="32"/>
        <v>5</v>
      </c>
      <c r="G2076" t="str">
        <f>STANDINGS_SB[[#This Row],[League]]&amp;STANDINGS_SB[[#This Row],[Team]]</f>
        <v>$150 Draft Champions Jan 23 1:00 pm Lg.3616OC Wolverines</v>
      </c>
    </row>
    <row r="2077" spans="1:7" x14ac:dyDescent="0.25">
      <c r="A2077">
        <v>925</v>
      </c>
      <c r="B2077" t="s">
        <v>2121</v>
      </c>
      <c r="C2077" t="s">
        <v>2119</v>
      </c>
      <c r="D2077">
        <v>128</v>
      </c>
      <c r="E2077">
        <v>1987</v>
      </c>
      <c r="F2077">
        <f t="shared" si="32"/>
        <v>6</v>
      </c>
      <c r="G2077" t="str">
        <f>STANDINGS_SB[[#This Row],[League]]&amp;STANDINGS_SB[[#This Row],[Team]]</f>
        <v>$150 Draft Champions Jan 23 1:00 pm Lg.3616THE BAT PACK</v>
      </c>
    </row>
    <row r="2078" spans="1:7" x14ac:dyDescent="0.25">
      <c r="A2078">
        <v>1038</v>
      </c>
      <c r="B2078" t="s">
        <v>2124</v>
      </c>
      <c r="C2078" t="s">
        <v>2119</v>
      </c>
      <c r="D2078">
        <v>125</v>
      </c>
      <c r="E2078">
        <v>1883</v>
      </c>
      <c r="F2078">
        <f t="shared" si="32"/>
        <v>7</v>
      </c>
      <c r="G2078" t="str">
        <f>STANDINGS_SB[[#This Row],[League]]&amp;STANDINGS_SB[[#This Row],[Team]]</f>
        <v>$150 Draft Champions Jan 23 1:00 pm Lg.3616The Incredibles 2</v>
      </c>
    </row>
    <row r="2079" spans="1:7" x14ac:dyDescent="0.25">
      <c r="A2079">
        <v>1531</v>
      </c>
      <c r="B2079" t="s">
        <v>584</v>
      </c>
      <c r="C2079" t="s">
        <v>2119</v>
      </c>
      <c r="D2079">
        <v>112</v>
      </c>
      <c r="E2079">
        <v>1387</v>
      </c>
      <c r="F2079">
        <f t="shared" si="32"/>
        <v>8</v>
      </c>
      <c r="G2079" t="str">
        <f>STANDINGS_SB[[#This Row],[League]]&amp;STANDINGS_SB[[#This Row],[Team]]</f>
        <v>$150 Draft Champions Jan 23 1:00 pm Lg.3616Team Hughes</v>
      </c>
    </row>
    <row r="2080" spans="1:7" x14ac:dyDescent="0.25">
      <c r="A2080">
        <v>1569</v>
      </c>
      <c r="B2080" t="s">
        <v>130</v>
      </c>
      <c r="C2080" t="s">
        <v>2119</v>
      </c>
      <c r="D2080">
        <v>111</v>
      </c>
      <c r="E2080">
        <v>1343.5</v>
      </c>
      <c r="F2080">
        <f t="shared" si="32"/>
        <v>9</v>
      </c>
      <c r="G2080" t="str">
        <f>STANDINGS_SB[[#This Row],[League]]&amp;STANDINGS_SB[[#This Row],[Team]]</f>
        <v>$150 Draft Champions Jan 23 1:00 pm Lg.3616PTPers</v>
      </c>
    </row>
    <row r="2081" spans="1:7" x14ac:dyDescent="0.25">
      <c r="A2081">
        <v>1670</v>
      </c>
      <c r="B2081" t="s">
        <v>2126</v>
      </c>
      <c r="C2081" t="s">
        <v>2119</v>
      </c>
      <c r="D2081">
        <v>108</v>
      </c>
      <c r="E2081">
        <v>1223</v>
      </c>
      <c r="F2081">
        <f t="shared" si="32"/>
        <v>10</v>
      </c>
      <c r="G2081" t="str">
        <f>STANDINGS_SB[[#This Row],[League]]&amp;STANDINGS_SB[[#This Row],[Team]]</f>
        <v>$150 Draft Champions Jan 23 1:00 pm Lg.3616Cecil Fielder's Ass</v>
      </c>
    </row>
    <row r="2082" spans="1:7" x14ac:dyDescent="0.25">
      <c r="A2082">
        <v>2135</v>
      </c>
      <c r="B2082" t="s">
        <v>2125</v>
      </c>
      <c r="C2082" t="s">
        <v>2119</v>
      </c>
      <c r="D2082">
        <v>96</v>
      </c>
      <c r="E2082">
        <v>784</v>
      </c>
      <c r="F2082">
        <f t="shared" si="32"/>
        <v>11</v>
      </c>
      <c r="G2082" t="str">
        <f>STANDINGS_SB[[#This Row],[League]]&amp;STANDINGS_SB[[#This Row],[Team]]</f>
        <v>$150 Draft Champions Jan 23 1:00 pm Lg.3616Sil E. Gewsez</v>
      </c>
    </row>
    <row r="2083" spans="1:7" x14ac:dyDescent="0.25">
      <c r="A2083">
        <v>2190</v>
      </c>
      <c r="B2083" t="s">
        <v>2118</v>
      </c>
      <c r="C2083" t="s">
        <v>2119</v>
      </c>
      <c r="D2083">
        <v>94</v>
      </c>
      <c r="E2083">
        <v>713</v>
      </c>
      <c r="F2083">
        <f t="shared" si="32"/>
        <v>12</v>
      </c>
      <c r="G2083" t="str">
        <f>STANDINGS_SB[[#This Row],[League]]&amp;STANDINGS_SB[[#This Row],[Team]]</f>
        <v>$150 Draft Champions Jan 23 1:00 pm Lg.3616Fred dont like Beachballs</v>
      </c>
    </row>
    <row r="2084" spans="1:7" x14ac:dyDescent="0.25">
      <c r="A2084">
        <v>2545</v>
      </c>
      <c r="B2084" t="s">
        <v>2123</v>
      </c>
      <c r="C2084" t="s">
        <v>2119</v>
      </c>
      <c r="D2084">
        <v>81</v>
      </c>
      <c r="E2084">
        <v>360</v>
      </c>
      <c r="F2084">
        <f t="shared" si="32"/>
        <v>13</v>
      </c>
      <c r="G2084" t="str">
        <f>STANDINGS_SB[[#This Row],[League]]&amp;STANDINGS_SB[[#This Row],[Team]]</f>
        <v>$150 Draft Champions Jan 23 1:00 pm Lg.3616Luck Dynasty</v>
      </c>
    </row>
    <row r="2085" spans="1:7" x14ac:dyDescent="0.25">
      <c r="A2085">
        <v>2708</v>
      </c>
      <c r="B2085" t="s">
        <v>2127</v>
      </c>
      <c r="C2085" t="s">
        <v>2119</v>
      </c>
      <c r="D2085">
        <v>72</v>
      </c>
      <c r="E2085">
        <v>194.5</v>
      </c>
      <c r="F2085">
        <f t="shared" si="32"/>
        <v>14</v>
      </c>
      <c r="G2085" t="str">
        <f>STANDINGS_SB[[#This Row],[League]]&amp;STANDINGS_SB[[#This Row],[Team]]</f>
        <v>$150 Draft Champions Jan 23 1:00 pm Lg.36161.21 Gigawatts</v>
      </c>
    </row>
    <row r="2086" spans="1:7" x14ac:dyDescent="0.25">
      <c r="A2086">
        <v>2711</v>
      </c>
      <c r="B2086" t="s">
        <v>2128</v>
      </c>
      <c r="C2086" t="s">
        <v>2119</v>
      </c>
      <c r="D2086">
        <v>72</v>
      </c>
      <c r="E2086">
        <v>194.5</v>
      </c>
      <c r="F2086">
        <f t="shared" si="32"/>
        <v>15</v>
      </c>
      <c r="G2086" t="str">
        <f>STANDINGS_SB[[#This Row],[League]]&amp;STANDINGS_SB[[#This Row],[Team]]</f>
        <v>$150 Draft Champions Jan 23 1:00 pm Lg.3616DKS Reds</v>
      </c>
    </row>
    <row r="2087" spans="1:7" x14ac:dyDescent="0.25">
      <c r="A2087">
        <v>92</v>
      </c>
      <c r="B2087" t="s">
        <v>19</v>
      </c>
      <c r="C2087" t="s">
        <v>2130</v>
      </c>
      <c r="D2087">
        <v>179</v>
      </c>
      <c r="E2087">
        <v>2819.5</v>
      </c>
      <c r="F2087">
        <f t="shared" si="32"/>
        <v>1</v>
      </c>
      <c r="G2087" t="str">
        <f>STANDINGS_SB[[#This Row],[League]]&amp;STANDINGS_SB[[#This Row],[Team]]</f>
        <v>$150 Draft Champions Jan 24 1:00 pm Lg.3620One Eyed Jack</v>
      </c>
    </row>
    <row r="2088" spans="1:7" x14ac:dyDescent="0.25">
      <c r="A2088">
        <v>171</v>
      </c>
      <c r="B2088" t="s">
        <v>533</v>
      </c>
      <c r="C2088" t="s">
        <v>2130</v>
      </c>
      <c r="D2088">
        <v>167</v>
      </c>
      <c r="E2088">
        <v>2737</v>
      </c>
      <c r="F2088">
        <f t="shared" si="32"/>
        <v>2</v>
      </c>
      <c r="G2088" t="str">
        <f>STANDINGS_SB[[#This Row],[League]]&amp;STANDINGS_SB[[#This Row],[Team]]</f>
        <v>$150 Draft Champions Jan 24 1:00 pm Lg.3620Funnies2</v>
      </c>
    </row>
    <row r="2089" spans="1:7" x14ac:dyDescent="0.25">
      <c r="A2089">
        <v>248</v>
      </c>
      <c r="B2089" t="s">
        <v>302</v>
      </c>
      <c r="C2089" t="s">
        <v>2130</v>
      </c>
      <c r="D2089">
        <v>160</v>
      </c>
      <c r="E2089">
        <v>2655.5</v>
      </c>
      <c r="F2089">
        <f t="shared" si="32"/>
        <v>3</v>
      </c>
      <c r="G2089" t="str">
        <f>STANDINGS_SB[[#This Row],[League]]&amp;STANDINGS_SB[[#This Row],[Team]]</f>
        <v>$150 Draft Champions Jan 24 1:00 pm Lg.3620Don Mattingly's Sideburns</v>
      </c>
    </row>
    <row r="2090" spans="1:7" x14ac:dyDescent="0.25">
      <c r="A2090">
        <v>815</v>
      </c>
      <c r="B2090" t="s">
        <v>2129</v>
      </c>
      <c r="C2090" t="s">
        <v>2130</v>
      </c>
      <c r="D2090">
        <v>132</v>
      </c>
      <c r="E2090">
        <v>2104</v>
      </c>
      <c r="F2090">
        <f t="shared" si="32"/>
        <v>4</v>
      </c>
      <c r="G2090" t="str">
        <f>STANDINGS_SB[[#This Row],[League]]&amp;STANDINGS_SB[[#This Row],[Team]]</f>
        <v>$150 Draft Champions Jan 24 1:00 pm Lg.3620Trout's Misfits</v>
      </c>
    </row>
    <row r="2091" spans="1:7" x14ac:dyDescent="0.25">
      <c r="A2091">
        <v>1232</v>
      </c>
      <c r="B2091" t="s">
        <v>2131</v>
      </c>
      <c r="C2091" t="s">
        <v>2130</v>
      </c>
      <c r="D2091">
        <v>119</v>
      </c>
      <c r="E2091">
        <v>1677</v>
      </c>
      <c r="F2091">
        <f t="shared" si="32"/>
        <v>5</v>
      </c>
      <c r="G2091" t="str">
        <f>STANDINGS_SB[[#This Row],[League]]&amp;STANDINGS_SB[[#This Row],[Team]]</f>
        <v>$150 Draft Champions Jan 24 1:00 pm Lg.3620JSK Rockers</v>
      </c>
    </row>
    <row r="2092" spans="1:7" x14ac:dyDescent="0.25">
      <c r="A2092">
        <v>1242</v>
      </c>
      <c r="B2092" t="s">
        <v>2134</v>
      </c>
      <c r="C2092" t="s">
        <v>2130</v>
      </c>
      <c r="D2092">
        <v>119</v>
      </c>
      <c r="E2092">
        <v>1677</v>
      </c>
      <c r="F2092">
        <f t="shared" si="32"/>
        <v>6</v>
      </c>
      <c r="G2092" t="str">
        <f>STANDINGS_SB[[#This Row],[League]]&amp;STANDINGS_SB[[#This Row],[Team]]</f>
        <v>$150 Draft Champions Jan 24 1:00 pm Lg.3620Team Clarke - 3</v>
      </c>
    </row>
    <row r="2093" spans="1:7" x14ac:dyDescent="0.25">
      <c r="A2093">
        <v>1255</v>
      </c>
      <c r="B2093" t="s">
        <v>2133</v>
      </c>
      <c r="C2093" t="s">
        <v>2130</v>
      </c>
      <c r="D2093">
        <v>119</v>
      </c>
      <c r="E2093">
        <v>1677</v>
      </c>
      <c r="F2093">
        <f t="shared" si="32"/>
        <v>7</v>
      </c>
      <c r="G2093" t="str">
        <f>STANDINGS_SB[[#This Row],[League]]&amp;STANDINGS_SB[[#This Row],[Team]]</f>
        <v>$150 Draft Champions Jan 24 1:00 pm Lg.3620Vida's Blues no. 2</v>
      </c>
    </row>
    <row r="2094" spans="1:7" x14ac:dyDescent="0.25">
      <c r="A2094">
        <v>1390</v>
      </c>
      <c r="B2094" t="s">
        <v>2135</v>
      </c>
      <c r="C2094" t="s">
        <v>2130</v>
      </c>
      <c r="D2094">
        <v>115</v>
      </c>
      <c r="E2094">
        <v>1508.5</v>
      </c>
      <c r="F2094">
        <f t="shared" si="32"/>
        <v>8</v>
      </c>
      <c r="G2094" t="str">
        <f>STANDINGS_SB[[#This Row],[League]]&amp;STANDINGS_SB[[#This Row],[Team]]</f>
        <v>$150 Draft Champions Jan 24 1:00 pm Lg.3620HOOKSLIDE</v>
      </c>
    </row>
    <row r="2095" spans="1:7" x14ac:dyDescent="0.25">
      <c r="A2095">
        <v>1676</v>
      </c>
      <c r="B2095" t="s">
        <v>300</v>
      </c>
      <c r="C2095" t="s">
        <v>2130</v>
      </c>
      <c r="D2095">
        <v>108</v>
      </c>
      <c r="E2095">
        <v>1223</v>
      </c>
      <c r="F2095">
        <f t="shared" si="32"/>
        <v>9</v>
      </c>
      <c r="G2095" t="str">
        <f>STANDINGS_SB[[#This Row],[League]]&amp;STANDINGS_SB[[#This Row],[Team]]</f>
        <v>$150 Draft Champions Jan 24 1:00 pm Lg.3620Farm Animal of War</v>
      </c>
    </row>
    <row r="2096" spans="1:7" x14ac:dyDescent="0.25">
      <c r="A2096">
        <v>2023</v>
      </c>
      <c r="B2096" t="s">
        <v>89</v>
      </c>
      <c r="C2096" t="s">
        <v>2130</v>
      </c>
      <c r="D2096">
        <v>99</v>
      </c>
      <c r="E2096">
        <v>889.5</v>
      </c>
      <c r="F2096">
        <f t="shared" si="32"/>
        <v>10</v>
      </c>
      <c r="G2096" t="str">
        <f>STANDINGS_SB[[#This Row],[League]]&amp;STANDINGS_SB[[#This Row],[Team]]</f>
        <v>$150 Draft Champions Jan 24 1:00 pm Lg.3620Springfield Homers</v>
      </c>
    </row>
    <row r="2097" spans="1:7" x14ac:dyDescent="0.25">
      <c r="A2097">
        <v>2099</v>
      </c>
      <c r="B2097" t="s">
        <v>107</v>
      </c>
      <c r="C2097" t="s">
        <v>2130</v>
      </c>
      <c r="D2097">
        <v>97</v>
      </c>
      <c r="E2097">
        <v>820</v>
      </c>
      <c r="F2097">
        <f t="shared" si="32"/>
        <v>11</v>
      </c>
      <c r="G2097" t="str">
        <f>STANDINGS_SB[[#This Row],[League]]&amp;STANDINGS_SB[[#This Row],[Team]]</f>
        <v>$150 Draft Champions Jan 24 1:00 pm Lg.3620Team Scott</v>
      </c>
    </row>
    <row r="2098" spans="1:7" x14ac:dyDescent="0.25">
      <c r="A2098">
        <v>2325</v>
      </c>
      <c r="B2098" t="s">
        <v>2132</v>
      </c>
      <c r="C2098" t="s">
        <v>2130</v>
      </c>
      <c r="D2098">
        <v>90</v>
      </c>
      <c r="E2098">
        <v>588.5</v>
      </c>
      <c r="F2098">
        <f t="shared" si="32"/>
        <v>12</v>
      </c>
      <c r="G2098" t="str">
        <f>STANDINGS_SB[[#This Row],[League]]&amp;STANDINGS_SB[[#This Row],[Team]]</f>
        <v>$150 Draft Champions Jan 24 1:00 pm Lg.3620Radical 3-4</v>
      </c>
    </row>
    <row r="2099" spans="1:7" x14ac:dyDescent="0.25">
      <c r="A2099">
        <v>2430</v>
      </c>
      <c r="B2099" t="s">
        <v>22</v>
      </c>
      <c r="C2099" t="s">
        <v>2130</v>
      </c>
      <c r="D2099">
        <v>86</v>
      </c>
      <c r="E2099">
        <v>485</v>
      </c>
      <c r="F2099">
        <f t="shared" si="32"/>
        <v>13</v>
      </c>
      <c r="G2099" t="str">
        <f>STANDINGS_SB[[#This Row],[League]]&amp;STANDINGS_SB[[#This Row],[Team]]</f>
        <v>$150 Draft Champions Jan 24 1:00 pm Lg.3620Rube Nation</v>
      </c>
    </row>
    <row r="2100" spans="1:7" x14ac:dyDescent="0.25">
      <c r="A2100">
        <v>2584</v>
      </c>
      <c r="B2100" t="s">
        <v>529</v>
      </c>
      <c r="C2100" t="s">
        <v>2130</v>
      </c>
      <c r="D2100">
        <v>79</v>
      </c>
      <c r="E2100">
        <v>321</v>
      </c>
      <c r="F2100">
        <f t="shared" si="32"/>
        <v>14</v>
      </c>
      <c r="G2100" t="str">
        <f>STANDINGS_SB[[#This Row],[League]]&amp;STANDINGS_SB[[#This Row],[Team]]</f>
        <v>$150 Draft Champions Jan 24 1:00 pm Lg.3620Campbell Toe</v>
      </c>
    </row>
    <row r="2101" spans="1:7" x14ac:dyDescent="0.25">
      <c r="A2101">
        <v>2617</v>
      </c>
      <c r="B2101" t="s">
        <v>2136</v>
      </c>
      <c r="C2101" t="s">
        <v>2130</v>
      </c>
      <c r="D2101">
        <v>77</v>
      </c>
      <c r="E2101">
        <v>285.5</v>
      </c>
      <c r="F2101">
        <f t="shared" si="32"/>
        <v>15</v>
      </c>
      <c r="G2101" t="str">
        <f>STANDINGS_SB[[#This Row],[League]]&amp;STANDINGS_SB[[#This Row],[Team]]</f>
        <v>$150 Draft Champions Jan 24 1:00 pm Lg.36201899 CLEVELAND SPIDERS</v>
      </c>
    </row>
    <row r="2102" spans="1:7" x14ac:dyDescent="0.25">
      <c r="A2102">
        <v>137</v>
      </c>
      <c r="B2102" t="s">
        <v>2140</v>
      </c>
      <c r="C2102" t="s">
        <v>2138</v>
      </c>
      <c r="D2102">
        <v>172</v>
      </c>
      <c r="E2102">
        <v>2773</v>
      </c>
      <c r="F2102">
        <f t="shared" si="32"/>
        <v>1</v>
      </c>
      <c r="G2102" t="str">
        <f>STANDINGS_SB[[#This Row],[League]]&amp;STANDINGS_SB[[#This Row],[Team]]</f>
        <v>$150 Draft Champions Jan 24 1:00 pm Lg.3622Jobu's Heroes #3</v>
      </c>
    </row>
    <row r="2103" spans="1:7" x14ac:dyDescent="0.25">
      <c r="A2103">
        <v>475</v>
      </c>
      <c r="B2103" t="s">
        <v>469</v>
      </c>
      <c r="C2103" t="s">
        <v>2138</v>
      </c>
      <c r="D2103">
        <v>147</v>
      </c>
      <c r="E2103">
        <v>2433</v>
      </c>
      <c r="F2103">
        <f t="shared" si="32"/>
        <v>2</v>
      </c>
      <c r="G2103" t="str">
        <f>STANDINGS_SB[[#This Row],[League]]&amp;STANDINGS_SB[[#This Row],[Team]]</f>
        <v>$150 Draft Champions Jan 24 1:00 pm Lg.3622Poopy Tooth 5</v>
      </c>
    </row>
    <row r="2104" spans="1:7" x14ac:dyDescent="0.25">
      <c r="A2104">
        <v>506</v>
      </c>
      <c r="B2104" t="s">
        <v>2142</v>
      </c>
      <c r="C2104" t="s">
        <v>2138</v>
      </c>
      <c r="D2104">
        <v>145</v>
      </c>
      <c r="E2104">
        <v>2399.5</v>
      </c>
      <c r="F2104">
        <f t="shared" si="32"/>
        <v>3</v>
      </c>
      <c r="G2104" t="str">
        <f>STANDINGS_SB[[#This Row],[League]]&amp;STANDINGS_SB[[#This Row],[Team]]</f>
        <v>$150 Draft Champions Jan 24 1:00 pm Lg.3622Evil Knebel</v>
      </c>
    </row>
    <row r="2105" spans="1:7" x14ac:dyDescent="0.25">
      <c r="A2105">
        <v>608</v>
      </c>
      <c r="B2105" t="s">
        <v>286</v>
      </c>
      <c r="C2105" t="s">
        <v>2138</v>
      </c>
      <c r="D2105">
        <v>140</v>
      </c>
      <c r="E2105">
        <v>2310</v>
      </c>
      <c r="F2105">
        <f t="shared" si="32"/>
        <v>4</v>
      </c>
      <c r="G2105" t="str">
        <f>STANDINGS_SB[[#This Row],[League]]&amp;STANDINGS_SB[[#This Row],[Team]]</f>
        <v>$150 Draft Champions Jan 24 1:00 pm Lg.3622Team Williams</v>
      </c>
    </row>
    <row r="2106" spans="1:7" x14ac:dyDescent="0.25">
      <c r="A2106">
        <v>947</v>
      </c>
      <c r="B2106" t="s">
        <v>2139</v>
      </c>
      <c r="C2106" t="s">
        <v>2138</v>
      </c>
      <c r="D2106">
        <v>127</v>
      </c>
      <c r="E2106">
        <v>1957.5</v>
      </c>
      <c r="F2106">
        <f t="shared" si="32"/>
        <v>5</v>
      </c>
      <c r="G2106" t="str">
        <f>STANDINGS_SB[[#This Row],[League]]&amp;STANDINGS_SB[[#This Row],[Team]]</f>
        <v>$150 Draft Champions Jan 24 1:00 pm Lg.3622CocoCrispies</v>
      </c>
    </row>
    <row r="2107" spans="1:7" x14ac:dyDescent="0.25">
      <c r="A2107">
        <v>1326</v>
      </c>
      <c r="B2107" t="s">
        <v>16</v>
      </c>
      <c r="C2107" t="s">
        <v>2138</v>
      </c>
      <c r="D2107">
        <v>117</v>
      </c>
      <c r="E2107">
        <v>1595.5</v>
      </c>
      <c r="F2107">
        <f t="shared" si="32"/>
        <v>6</v>
      </c>
      <c r="G2107" t="str">
        <f>STANDINGS_SB[[#This Row],[League]]&amp;STANDINGS_SB[[#This Row],[Team]]</f>
        <v>$150 Draft Champions Jan 24 1:00 pm Lg.3622Team Phan</v>
      </c>
    </row>
    <row r="2108" spans="1:7" x14ac:dyDescent="0.25">
      <c r="A2108">
        <v>1536</v>
      </c>
      <c r="B2108" t="s">
        <v>212</v>
      </c>
      <c r="C2108" t="s">
        <v>2138</v>
      </c>
      <c r="D2108">
        <v>112</v>
      </c>
      <c r="E2108">
        <v>1387</v>
      </c>
      <c r="F2108">
        <f t="shared" si="32"/>
        <v>7</v>
      </c>
      <c r="G2108" t="str">
        <f>STANDINGS_SB[[#This Row],[League]]&amp;STANDINGS_SB[[#This Row],[Team]]</f>
        <v>$150 Draft Champions Jan 24 1:00 pm Lg.3622Team kuhn</v>
      </c>
    </row>
    <row r="2109" spans="1:7" x14ac:dyDescent="0.25">
      <c r="A2109">
        <v>1605</v>
      </c>
      <c r="B2109" t="s">
        <v>2137</v>
      </c>
      <c r="C2109" t="s">
        <v>2138</v>
      </c>
      <c r="D2109">
        <v>110</v>
      </c>
      <c r="E2109">
        <v>1298</v>
      </c>
      <c r="F2109">
        <f t="shared" si="32"/>
        <v>8</v>
      </c>
      <c r="G2109" t="str">
        <f>STANDINGS_SB[[#This Row],[League]]&amp;STANDINGS_SB[[#This Row],[Team]]</f>
        <v>$150 Draft Champions Jan 24 1:00 pm Lg.3622Habitual Line-Steppers</v>
      </c>
    </row>
    <row r="2110" spans="1:7" x14ac:dyDescent="0.25">
      <c r="A2110">
        <v>1715</v>
      </c>
      <c r="B2110" t="s">
        <v>2141</v>
      </c>
      <c r="C2110" t="s">
        <v>2138</v>
      </c>
      <c r="D2110">
        <v>107</v>
      </c>
      <c r="E2110">
        <v>1181.5</v>
      </c>
      <c r="F2110">
        <f t="shared" si="32"/>
        <v>9</v>
      </c>
      <c r="G2110" t="str">
        <f>STANDINGS_SB[[#This Row],[League]]&amp;STANDINGS_SB[[#This Row],[Team]]</f>
        <v>$150 Draft Champions Jan 24 1:00 pm Lg.3622Colt 45</v>
      </c>
    </row>
    <row r="2111" spans="1:7" x14ac:dyDescent="0.25">
      <c r="A2111">
        <v>1756</v>
      </c>
      <c r="B2111" t="s">
        <v>2146</v>
      </c>
      <c r="C2111" t="s">
        <v>2138</v>
      </c>
      <c r="D2111">
        <v>106</v>
      </c>
      <c r="E2111">
        <v>1149</v>
      </c>
      <c r="F2111">
        <f t="shared" si="32"/>
        <v>10</v>
      </c>
      <c r="G2111" t="str">
        <f>STANDINGS_SB[[#This Row],[League]]&amp;STANDINGS_SB[[#This Row],[Team]]</f>
        <v>$150 Draft Champions Jan 24 1:00 pm Lg.3622Immuno Cespedes</v>
      </c>
    </row>
    <row r="2112" spans="1:7" x14ac:dyDescent="0.25">
      <c r="A2112">
        <v>2089</v>
      </c>
      <c r="B2112" t="s">
        <v>353</v>
      </c>
      <c r="C2112" t="s">
        <v>2138</v>
      </c>
      <c r="D2112">
        <v>97</v>
      </c>
      <c r="E2112">
        <v>820</v>
      </c>
      <c r="F2112">
        <f t="shared" si="32"/>
        <v>11</v>
      </c>
      <c r="G2112" t="str">
        <f>STANDINGS_SB[[#This Row],[League]]&amp;STANDINGS_SB[[#This Row],[Team]]</f>
        <v>$150 Draft Champions Jan 24 1:00 pm Lg.3622Jimpat</v>
      </c>
    </row>
    <row r="2113" spans="1:7" x14ac:dyDescent="0.25">
      <c r="A2113">
        <v>2245</v>
      </c>
      <c r="B2113" t="s">
        <v>2144</v>
      </c>
      <c r="C2113" t="s">
        <v>2138</v>
      </c>
      <c r="D2113">
        <v>92</v>
      </c>
      <c r="E2113">
        <v>655</v>
      </c>
      <c r="F2113">
        <f t="shared" si="32"/>
        <v>12</v>
      </c>
      <c r="G2113" t="str">
        <f>STANDINGS_SB[[#This Row],[League]]&amp;STANDINGS_SB[[#This Row],[Team]]</f>
        <v>$150 Draft Champions Jan 24 1:00 pm Lg.3622Barbarians At The Yard</v>
      </c>
    </row>
    <row r="2114" spans="1:7" x14ac:dyDescent="0.25">
      <c r="A2114">
        <v>2386</v>
      </c>
      <c r="B2114" t="s">
        <v>1466</v>
      </c>
      <c r="C2114" t="s">
        <v>2138</v>
      </c>
      <c r="D2114">
        <v>88</v>
      </c>
      <c r="E2114">
        <v>532</v>
      </c>
      <c r="F2114">
        <f t="shared" si="32"/>
        <v>13</v>
      </c>
      <c r="G2114" t="str">
        <f>STANDINGS_SB[[#This Row],[League]]&amp;STANDINGS_SB[[#This Row],[Team]]</f>
        <v>$150 Draft Champions Jan 24 1:00 pm Lg.3622Team Robbins</v>
      </c>
    </row>
    <row r="2115" spans="1:7" x14ac:dyDescent="0.25">
      <c r="A2115">
        <v>2724</v>
      </c>
      <c r="B2115" t="s">
        <v>2145</v>
      </c>
      <c r="C2115" t="s">
        <v>2138</v>
      </c>
      <c r="D2115">
        <v>72</v>
      </c>
      <c r="E2115">
        <v>194.5</v>
      </c>
      <c r="F2115">
        <f t="shared" ref="F2115:F2178" si="33">IF(C2115=C2114,F2114+1,1)</f>
        <v>14</v>
      </c>
      <c r="G2115" t="str">
        <f>STANDINGS_SB[[#This Row],[League]]&amp;STANDINGS_SB[[#This Row],[Team]]</f>
        <v>$150 Draft Champions Jan 24 1:00 pm Lg.3622Tulo-git 2 Quit</v>
      </c>
    </row>
    <row r="2116" spans="1:7" x14ac:dyDescent="0.25">
      <c r="A2116">
        <v>2780</v>
      </c>
      <c r="B2116" t="s">
        <v>2143</v>
      </c>
      <c r="C2116" t="s">
        <v>2138</v>
      </c>
      <c r="D2116">
        <v>67</v>
      </c>
      <c r="E2116">
        <v>134</v>
      </c>
      <c r="F2116">
        <f t="shared" si="33"/>
        <v>15</v>
      </c>
      <c r="G2116" t="str">
        <f>STANDINGS_SB[[#This Row],[League]]&amp;STANDINGS_SB[[#This Row],[Team]]</f>
        <v>$150 Draft Champions Jan 24 1:00 pm Lg.3622Space Pants</v>
      </c>
    </row>
    <row r="2117" spans="1:7" x14ac:dyDescent="0.25">
      <c r="A2117">
        <v>202</v>
      </c>
      <c r="B2117" t="s">
        <v>2155</v>
      </c>
      <c r="C2117" t="s">
        <v>2148</v>
      </c>
      <c r="D2117">
        <v>164</v>
      </c>
      <c r="E2117">
        <v>2705</v>
      </c>
      <c r="F2117">
        <f t="shared" si="33"/>
        <v>1</v>
      </c>
      <c r="G2117" t="str">
        <f>STANDINGS_SB[[#This Row],[League]]&amp;STANDINGS_SB[[#This Row],[Team]]</f>
        <v>$150 Draft Champions Jan 25 1:00 pm Lg.36247Stars reign</v>
      </c>
    </row>
    <row r="2118" spans="1:7" x14ac:dyDescent="0.25">
      <c r="A2118">
        <v>329</v>
      </c>
      <c r="B2118" t="s">
        <v>503</v>
      </c>
      <c r="C2118" t="s">
        <v>2148</v>
      </c>
      <c r="D2118">
        <v>155</v>
      </c>
      <c r="E2118">
        <v>2580</v>
      </c>
      <c r="F2118">
        <f t="shared" si="33"/>
        <v>2</v>
      </c>
      <c r="G2118" t="str">
        <f>STANDINGS_SB[[#This Row],[League]]&amp;STANDINGS_SB[[#This Row],[Team]]</f>
        <v>$150 Draft Champions Jan 25 1:00 pm Lg.3624Cornbread Muffins</v>
      </c>
    </row>
    <row r="2119" spans="1:7" x14ac:dyDescent="0.25">
      <c r="A2119">
        <v>494</v>
      </c>
      <c r="B2119" t="s">
        <v>2158</v>
      </c>
      <c r="C2119" t="s">
        <v>2148</v>
      </c>
      <c r="D2119">
        <v>146</v>
      </c>
      <c r="E2119">
        <v>2417.5</v>
      </c>
      <c r="F2119">
        <f t="shared" si="33"/>
        <v>3</v>
      </c>
      <c r="G2119" t="str">
        <f>STANDINGS_SB[[#This Row],[League]]&amp;STANDINGS_SB[[#This Row],[Team]]</f>
        <v>$150 Draft Champions Jan 25 1:00 pm Lg.3624Just Enough 2 Win</v>
      </c>
    </row>
    <row r="2120" spans="1:7" x14ac:dyDescent="0.25">
      <c r="A2120">
        <v>544</v>
      </c>
      <c r="B2120" t="s">
        <v>2157</v>
      </c>
      <c r="C2120" t="s">
        <v>2148</v>
      </c>
      <c r="D2120">
        <v>143</v>
      </c>
      <c r="E2120">
        <v>2362.5</v>
      </c>
      <c r="F2120">
        <f t="shared" si="33"/>
        <v>4</v>
      </c>
      <c r="G2120" t="str">
        <f>STANDINGS_SB[[#This Row],[League]]&amp;STANDINGS_SB[[#This Row],[Team]]</f>
        <v>$150 Draft Champions Jan 25 1:00 pm Lg.3624Fido's Spoon</v>
      </c>
    </row>
    <row r="2121" spans="1:7" x14ac:dyDescent="0.25">
      <c r="A2121">
        <v>559</v>
      </c>
      <c r="B2121" t="s">
        <v>2159</v>
      </c>
      <c r="C2121" t="s">
        <v>2148</v>
      </c>
      <c r="D2121">
        <v>142</v>
      </c>
      <c r="E2121">
        <v>2346.5</v>
      </c>
      <c r="F2121">
        <f t="shared" si="33"/>
        <v>5</v>
      </c>
      <c r="G2121" t="str">
        <f>STANDINGS_SB[[#This Row],[League]]&amp;STANDINGS_SB[[#This Row],[Team]]</f>
        <v>$150 Draft Champions Jan 25 1:00 pm Lg.3624Buehrle's Heater</v>
      </c>
    </row>
    <row r="2122" spans="1:7" x14ac:dyDescent="0.25">
      <c r="A2122">
        <v>693</v>
      </c>
      <c r="B2122" t="s">
        <v>2149</v>
      </c>
      <c r="C2122" t="s">
        <v>2148</v>
      </c>
      <c r="D2122">
        <v>136</v>
      </c>
      <c r="E2122">
        <v>2223</v>
      </c>
      <c r="F2122">
        <f t="shared" si="33"/>
        <v>6</v>
      </c>
      <c r="G2122" t="str">
        <f>STANDINGS_SB[[#This Row],[League]]&amp;STANDINGS_SB[[#This Row],[Team]]</f>
        <v>$150 Draft Champions Jan 25 1:00 pm Lg.3624SpinningSeams9</v>
      </c>
    </row>
    <row r="2123" spans="1:7" x14ac:dyDescent="0.25">
      <c r="A2123">
        <v>936</v>
      </c>
      <c r="B2123" t="s">
        <v>2147</v>
      </c>
      <c r="C2123" t="s">
        <v>2148</v>
      </c>
      <c r="D2123">
        <v>128</v>
      </c>
      <c r="E2123">
        <v>1987</v>
      </c>
      <c r="F2123">
        <f t="shared" si="33"/>
        <v>7</v>
      </c>
      <c r="G2123" t="str">
        <f>STANDINGS_SB[[#This Row],[League]]&amp;STANDINGS_SB[[#This Row],[Team]]</f>
        <v>$150 Draft Champions Jan 25 1:00 pm Lg.3624Timbers</v>
      </c>
    </row>
    <row r="2124" spans="1:7" x14ac:dyDescent="0.25">
      <c r="A2124">
        <v>1061</v>
      </c>
      <c r="B2124" t="s">
        <v>2153</v>
      </c>
      <c r="C2124" t="s">
        <v>2148</v>
      </c>
      <c r="D2124">
        <v>124</v>
      </c>
      <c r="E2124">
        <v>1853.5</v>
      </c>
      <c r="F2124">
        <f t="shared" si="33"/>
        <v>8</v>
      </c>
      <c r="G2124" t="str">
        <f>STANDINGS_SB[[#This Row],[League]]&amp;STANDINGS_SB[[#This Row],[Team]]</f>
        <v>$150 Draft Champions Jan 25 1:00 pm Lg.3624O Town DC 1</v>
      </c>
    </row>
    <row r="2125" spans="1:7" x14ac:dyDescent="0.25">
      <c r="A2125">
        <v>1704</v>
      </c>
      <c r="B2125" t="s">
        <v>2154</v>
      </c>
      <c r="C2125" t="s">
        <v>2148</v>
      </c>
      <c r="D2125">
        <v>108</v>
      </c>
      <c r="E2125">
        <v>1223</v>
      </c>
      <c r="F2125">
        <f t="shared" si="33"/>
        <v>9</v>
      </c>
      <c r="G2125" t="str">
        <f>STANDINGS_SB[[#This Row],[League]]&amp;STANDINGS_SB[[#This Row],[Team]]</f>
        <v>$150 Draft Champions Jan 25 1:00 pm Lg.3624Vaccaro and Nando Yay!</v>
      </c>
    </row>
    <row r="2126" spans="1:7" x14ac:dyDescent="0.25">
      <c r="A2126">
        <v>1943</v>
      </c>
      <c r="B2126" t="s">
        <v>2152</v>
      </c>
      <c r="C2126" t="s">
        <v>2148</v>
      </c>
      <c r="D2126">
        <v>101</v>
      </c>
      <c r="E2126">
        <v>962</v>
      </c>
      <c r="F2126">
        <f t="shared" si="33"/>
        <v>10</v>
      </c>
      <c r="G2126" t="str">
        <f>STANDINGS_SB[[#This Row],[League]]&amp;STANDINGS_SB[[#This Row],[Team]]</f>
        <v>$150 Draft Champions Jan 25 1:00 pm Lg.3624Froggy Bottom</v>
      </c>
    </row>
    <row r="2127" spans="1:7" x14ac:dyDescent="0.25">
      <c r="A2127">
        <v>2021</v>
      </c>
      <c r="B2127" t="s">
        <v>2156</v>
      </c>
      <c r="C2127" t="s">
        <v>2148</v>
      </c>
      <c r="D2127">
        <v>99</v>
      </c>
      <c r="E2127">
        <v>889.5</v>
      </c>
      <c r="F2127">
        <f t="shared" si="33"/>
        <v>11</v>
      </c>
      <c r="G2127" t="str">
        <f>STANDINGS_SB[[#This Row],[League]]&amp;STANDINGS_SB[[#This Row],[Team]]</f>
        <v>$150 Draft Champions Jan 25 1:00 pm Lg.3624Rizzo Springer Kluber</v>
      </c>
    </row>
    <row r="2128" spans="1:7" x14ac:dyDescent="0.25">
      <c r="A2128">
        <v>2084</v>
      </c>
      <c r="B2128" t="s">
        <v>2160</v>
      </c>
      <c r="C2128" t="s">
        <v>2148</v>
      </c>
      <c r="D2128">
        <v>97</v>
      </c>
      <c r="E2128">
        <v>820</v>
      </c>
      <c r="F2128">
        <f t="shared" si="33"/>
        <v>12</v>
      </c>
      <c r="G2128" t="str">
        <f>STANDINGS_SB[[#This Row],[League]]&amp;STANDINGS_SB[[#This Row],[Team]]</f>
        <v>$150 Draft Champions Jan 25 1:00 pm Lg.3624Hooz Ahn Pherst</v>
      </c>
    </row>
    <row r="2129" spans="1:7" x14ac:dyDescent="0.25">
      <c r="A2129">
        <v>2285</v>
      </c>
      <c r="B2129" t="s">
        <v>2151</v>
      </c>
      <c r="C2129" t="s">
        <v>2148</v>
      </c>
      <c r="D2129">
        <v>91</v>
      </c>
      <c r="E2129">
        <v>622.5</v>
      </c>
      <c r="F2129">
        <f t="shared" si="33"/>
        <v>13</v>
      </c>
      <c r="G2129" t="str">
        <f>STANDINGS_SB[[#This Row],[League]]&amp;STANDINGS_SB[[#This Row],[Team]]</f>
        <v>$150 Draft Champions Jan 25 1:00 pm Lg.3624Jumpman</v>
      </c>
    </row>
    <row r="2130" spans="1:7" x14ac:dyDescent="0.25">
      <c r="A2130">
        <v>2349</v>
      </c>
      <c r="B2130" t="s">
        <v>149</v>
      </c>
      <c r="C2130" t="s">
        <v>2148</v>
      </c>
      <c r="D2130">
        <v>89</v>
      </c>
      <c r="E2130">
        <v>559.5</v>
      </c>
      <c r="F2130">
        <f t="shared" si="33"/>
        <v>14</v>
      </c>
      <c r="G2130" t="str">
        <f>STANDINGS_SB[[#This Row],[League]]&amp;STANDINGS_SB[[#This Row],[Team]]</f>
        <v>$150 Draft Champions Jan 25 1:00 pm Lg.3624Magic Markers</v>
      </c>
    </row>
    <row r="2131" spans="1:7" x14ac:dyDescent="0.25">
      <c r="A2131">
        <v>2697</v>
      </c>
      <c r="B2131" t="s">
        <v>2150</v>
      </c>
      <c r="C2131" t="s">
        <v>2148</v>
      </c>
      <c r="D2131">
        <v>73</v>
      </c>
      <c r="E2131">
        <v>211.5</v>
      </c>
      <c r="F2131">
        <f t="shared" si="33"/>
        <v>15</v>
      </c>
      <c r="G2131" t="str">
        <f>STANDINGS_SB[[#This Row],[League]]&amp;STANDINGS_SB[[#This Row],[Team]]</f>
        <v>$150 Draft Champions Jan 25 1:00 pm Lg.3624JH Racing</v>
      </c>
    </row>
    <row r="2132" spans="1:7" x14ac:dyDescent="0.25">
      <c r="A2132">
        <v>154</v>
      </c>
      <c r="B2132" t="s">
        <v>2165</v>
      </c>
      <c r="C2132" t="s">
        <v>2162</v>
      </c>
      <c r="D2132">
        <v>169</v>
      </c>
      <c r="E2132">
        <v>2756</v>
      </c>
      <c r="F2132">
        <f t="shared" si="33"/>
        <v>1</v>
      </c>
      <c r="G2132" t="str">
        <f>STANDINGS_SB[[#This Row],[League]]&amp;STANDINGS_SB[[#This Row],[Team]]</f>
        <v>$150 Draft Champions Jan 26 1:00 pm Lg.3627GoldnMoles</v>
      </c>
    </row>
    <row r="2133" spans="1:7" x14ac:dyDescent="0.25">
      <c r="A2133">
        <v>347</v>
      </c>
      <c r="B2133" t="s">
        <v>223</v>
      </c>
      <c r="C2133" t="s">
        <v>2162</v>
      </c>
      <c r="D2133">
        <v>154</v>
      </c>
      <c r="E2133">
        <v>2566.5</v>
      </c>
      <c r="F2133">
        <f t="shared" si="33"/>
        <v>2</v>
      </c>
      <c r="G2133" t="str">
        <f>STANDINGS_SB[[#This Row],[League]]&amp;STANDINGS_SB[[#This Row],[Team]]</f>
        <v>$150 Draft Champions Jan 26 1:00 pm Lg.3627Slow Horse</v>
      </c>
    </row>
    <row r="2134" spans="1:7" x14ac:dyDescent="0.25">
      <c r="A2134">
        <v>411</v>
      </c>
      <c r="B2134" t="s">
        <v>2163</v>
      </c>
      <c r="C2134" t="s">
        <v>2162</v>
      </c>
      <c r="D2134">
        <v>150</v>
      </c>
      <c r="E2134">
        <v>2502</v>
      </c>
      <c r="F2134">
        <f t="shared" si="33"/>
        <v>3</v>
      </c>
      <c r="G2134" t="str">
        <f>STANDINGS_SB[[#This Row],[League]]&amp;STANDINGS_SB[[#This Row],[Team]]</f>
        <v>$150 Draft Champions Jan 26 1:00 pm Lg.3627Laser Show. Relax. Redux.</v>
      </c>
    </row>
    <row r="2135" spans="1:7" x14ac:dyDescent="0.25">
      <c r="A2135">
        <v>1110</v>
      </c>
      <c r="B2135" t="s">
        <v>339</v>
      </c>
      <c r="C2135" t="s">
        <v>2162</v>
      </c>
      <c r="D2135">
        <v>123</v>
      </c>
      <c r="E2135">
        <v>1820</v>
      </c>
      <c r="F2135">
        <f t="shared" si="33"/>
        <v>4</v>
      </c>
      <c r="G2135" t="str">
        <f>STANDINGS_SB[[#This Row],[League]]&amp;STANDINGS_SB[[#This Row],[Team]]</f>
        <v>$150 Draft Champions Jan 26 1:00 pm Lg.3627deadmoneyC</v>
      </c>
    </row>
    <row r="2136" spans="1:7" x14ac:dyDescent="0.25">
      <c r="A2136">
        <v>1153</v>
      </c>
      <c r="B2136" t="s">
        <v>289</v>
      </c>
      <c r="C2136" t="s">
        <v>2162</v>
      </c>
      <c r="D2136">
        <v>121</v>
      </c>
      <c r="E2136">
        <v>1745.5</v>
      </c>
      <c r="F2136">
        <f t="shared" si="33"/>
        <v>5</v>
      </c>
      <c r="G2136" t="str">
        <f>STANDINGS_SB[[#This Row],[League]]&amp;STANDINGS_SB[[#This Row],[Team]]</f>
        <v>$150 Draft Champions Jan 26 1:00 pm Lg.3627Aardvarks</v>
      </c>
    </row>
    <row r="2137" spans="1:7" x14ac:dyDescent="0.25">
      <c r="A2137">
        <v>1561</v>
      </c>
      <c r="B2137" t="s">
        <v>43</v>
      </c>
      <c r="C2137" t="s">
        <v>2162</v>
      </c>
      <c r="D2137">
        <v>111</v>
      </c>
      <c r="E2137">
        <v>1343.5</v>
      </c>
      <c r="F2137">
        <f t="shared" si="33"/>
        <v>6</v>
      </c>
      <c r="G2137" t="str">
        <f>STANDINGS_SB[[#This Row],[League]]&amp;STANDINGS_SB[[#This Row],[Team]]</f>
        <v>$150 Draft Champions Jan 26 1:00 pm Lg.3627Mad Russian</v>
      </c>
    </row>
    <row r="2138" spans="1:7" x14ac:dyDescent="0.25">
      <c r="A2138">
        <v>1608</v>
      </c>
      <c r="B2138" t="s">
        <v>2161</v>
      </c>
      <c r="C2138" t="s">
        <v>2162</v>
      </c>
      <c r="D2138">
        <v>110</v>
      </c>
      <c r="E2138">
        <v>1298</v>
      </c>
      <c r="F2138">
        <f t="shared" si="33"/>
        <v>7</v>
      </c>
      <c r="G2138" t="str">
        <f>STANDINGS_SB[[#This Row],[League]]&amp;STANDINGS_SB[[#This Row],[Team]]</f>
        <v>$150 Draft Champions Jan 26 1:00 pm Lg.3627Maddon Gnomes 2</v>
      </c>
    </row>
    <row r="2139" spans="1:7" x14ac:dyDescent="0.25">
      <c r="A2139">
        <v>1840</v>
      </c>
      <c r="B2139" t="s">
        <v>285</v>
      </c>
      <c r="C2139" t="s">
        <v>2162</v>
      </c>
      <c r="D2139">
        <v>104</v>
      </c>
      <c r="E2139">
        <v>1082.5</v>
      </c>
      <c r="F2139">
        <f t="shared" si="33"/>
        <v>8</v>
      </c>
      <c r="G2139" t="str">
        <f>STANDINGS_SB[[#This Row],[League]]&amp;STANDINGS_SB[[#This Row],[Team]]</f>
        <v>$150 Draft Champions Jan 26 1:00 pm Lg.3627Team king</v>
      </c>
    </row>
    <row r="2140" spans="1:7" x14ac:dyDescent="0.25">
      <c r="A2140">
        <v>1858</v>
      </c>
      <c r="B2140" t="s">
        <v>181</v>
      </c>
      <c r="C2140" t="s">
        <v>2162</v>
      </c>
      <c r="D2140">
        <v>103</v>
      </c>
      <c r="E2140">
        <v>1036.5</v>
      </c>
      <c r="F2140">
        <f t="shared" si="33"/>
        <v>9</v>
      </c>
      <c r="G2140" t="str">
        <f>STANDINGS_SB[[#This Row],[League]]&amp;STANDINGS_SB[[#This Row],[Team]]</f>
        <v>$150 Draft Champions Jan 26 1:00 pm Lg.3627CHEEZDAWGZ</v>
      </c>
    </row>
    <row r="2141" spans="1:7" x14ac:dyDescent="0.25">
      <c r="A2141">
        <v>2095</v>
      </c>
      <c r="B2141" t="s">
        <v>513</v>
      </c>
      <c r="C2141" t="s">
        <v>2162</v>
      </c>
      <c r="D2141">
        <v>97</v>
      </c>
      <c r="E2141">
        <v>820</v>
      </c>
      <c r="F2141">
        <f t="shared" si="33"/>
        <v>10</v>
      </c>
      <c r="G2141" t="str">
        <f>STANDINGS_SB[[#This Row],[League]]&amp;STANDINGS_SB[[#This Row],[Team]]</f>
        <v>$150 Draft Champions Jan 26 1:00 pm Lg.3627Strikeouts</v>
      </c>
    </row>
    <row r="2142" spans="1:7" x14ac:dyDescent="0.25">
      <c r="A2142">
        <v>2164</v>
      </c>
      <c r="B2142" t="s">
        <v>2166</v>
      </c>
      <c r="C2142" t="s">
        <v>2162</v>
      </c>
      <c r="D2142">
        <v>95</v>
      </c>
      <c r="E2142">
        <v>747</v>
      </c>
      <c r="F2142">
        <f t="shared" si="33"/>
        <v>11</v>
      </c>
      <c r="G2142" t="str">
        <f>STANDINGS_SB[[#This Row],[League]]&amp;STANDINGS_SB[[#This Row],[Team]]</f>
        <v>$150 Draft Champions Jan 26 1:00 pm Lg.3627Not Fade Away</v>
      </c>
    </row>
    <row r="2143" spans="1:7" x14ac:dyDescent="0.25">
      <c r="A2143">
        <v>2197</v>
      </c>
      <c r="B2143" t="s">
        <v>445</v>
      </c>
      <c r="C2143" t="s">
        <v>2162</v>
      </c>
      <c r="D2143">
        <v>94</v>
      </c>
      <c r="E2143">
        <v>713</v>
      </c>
      <c r="F2143">
        <f t="shared" si="33"/>
        <v>12</v>
      </c>
      <c r="G2143" t="str">
        <f>STANDINGS_SB[[#This Row],[League]]&amp;STANDINGS_SB[[#This Row],[Team]]</f>
        <v>$150 Draft Champions Jan 26 1:00 pm Lg.3627Mega Powers Explode</v>
      </c>
    </row>
    <row r="2144" spans="1:7" x14ac:dyDescent="0.25">
      <c r="A2144">
        <v>2242</v>
      </c>
      <c r="B2144" t="s">
        <v>2168</v>
      </c>
      <c r="C2144" t="s">
        <v>2162</v>
      </c>
      <c r="D2144">
        <v>93</v>
      </c>
      <c r="E2144">
        <v>682.5</v>
      </c>
      <c r="F2144">
        <f t="shared" si="33"/>
        <v>13</v>
      </c>
      <c r="G2144" t="str">
        <f>STANDINGS_SB[[#This Row],[League]]&amp;STANDINGS_SB[[#This Row],[Team]]</f>
        <v>$150 Draft Champions Jan 26 1:00 pm Lg.3627WinterIsComing</v>
      </c>
    </row>
    <row r="2145" spans="1:7" x14ac:dyDescent="0.25">
      <c r="A2145">
        <v>2329</v>
      </c>
      <c r="B2145" t="s">
        <v>2164</v>
      </c>
      <c r="C2145" t="s">
        <v>2162</v>
      </c>
      <c r="D2145">
        <v>90</v>
      </c>
      <c r="E2145">
        <v>588.5</v>
      </c>
      <c r="F2145">
        <f t="shared" si="33"/>
        <v>14</v>
      </c>
      <c r="G2145" t="str">
        <f>STANDINGS_SB[[#This Row],[League]]&amp;STANDINGS_SB[[#This Row],[Team]]</f>
        <v>$150 Draft Champions Jan 26 1:00 pm Lg.3627Sparky's boys</v>
      </c>
    </row>
    <row r="2146" spans="1:7" x14ac:dyDescent="0.25">
      <c r="A2146">
        <v>2786</v>
      </c>
      <c r="B2146" t="s">
        <v>2167</v>
      </c>
      <c r="C2146" t="s">
        <v>2162</v>
      </c>
      <c r="D2146">
        <v>66</v>
      </c>
      <c r="E2146">
        <v>123.5</v>
      </c>
      <c r="F2146">
        <f t="shared" si="33"/>
        <v>15</v>
      </c>
      <c r="G2146" t="str">
        <f>STANDINGS_SB[[#This Row],[League]]&amp;STANDINGS_SB[[#This Row],[Team]]</f>
        <v>$150 Draft Champions Jan 26 1:00 pm Lg.3627Gratiot Killers</v>
      </c>
    </row>
    <row r="2147" spans="1:7" x14ac:dyDescent="0.25">
      <c r="A2147">
        <v>13</v>
      </c>
      <c r="B2147" t="s">
        <v>2176</v>
      </c>
      <c r="C2147" t="s">
        <v>2170</v>
      </c>
      <c r="D2147">
        <v>211</v>
      </c>
      <c r="E2147">
        <v>2898.5</v>
      </c>
      <c r="F2147">
        <f t="shared" si="33"/>
        <v>1</v>
      </c>
      <c r="G2147" t="str">
        <f>STANDINGS_SB[[#This Row],[League]]&amp;STANDINGS_SB[[#This Row],[Team]]</f>
        <v>$150 Draft Champions Jan 27 1:00 pm Lg.3629Starfishmn 0127</v>
      </c>
    </row>
    <row r="2148" spans="1:7" x14ac:dyDescent="0.25">
      <c r="A2148">
        <v>148</v>
      </c>
      <c r="B2148" t="s">
        <v>2174</v>
      </c>
      <c r="C2148" t="s">
        <v>2170</v>
      </c>
      <c r="D2148">
        <v>170</v>
      </c>
      <c r="E2148">
        <v>2764.5</v>
      </c>
      <c r="F2148">
        <f t="shared" si="33"/>
        <v>2</v>
      </c>
      <c r="G2148" t="str">
        <f>STANDINGS_SB[[#This Row],[League]]&amp;STANDINGS_SB[[#This Row],[Team]]</f>
        <v>$150 Draft Champions Jan 27 1:00 pm Lg.3629In The Studio</v>
      </c>
    </row>
    <row r="2149" spans="1:7" x14ac:dyDescent="0.25">
      <c r="A2149">
        <v>618</v>
      </c>
      <c r="B2149" t="s">
        <v>95</v>
      </c>
      <c r="C2149" t="s">
        <v>2170</v>
      </c>
      <c r="D2149">
        <v>139</v>
      </c>
      <c r="E2149">
        <v>2288</v>
      </c>
      <c r="F2149">
        <f t="shared" si="33"/>
        <v>3</v>
      </c>
      <c r="G2149" t="str">
        <f>STANDINGS_SB[[#This Row],[League]]&amp;STANDINGS_SB[[#This Row],[Team]]</f>
        <v>$150 Draft Champions Jan 27 1:00 pm Lg.3629Monk's Cafe</v>
      </c>
    </row>
    <row r="2150" spans="1:7" x14ac:dyDescent="0.25">
      <c r="A2150">
        <v>719</v>
      </c>
      <c r="B2150" t="s">
        <v>403</v>
      </c>
      <c r="C2150" t="s">
        <v>2170</v>
      </c>
      <c r="D2150">
        <v>135</v>
      </c>
      <c r="E2150">
        <v>2199.5</v>
      </c>
      <c r="F2150">
        <f t="shared" si="33"/>
        <v>4</v>
      </c>
      <c r="G2150" t="str">
        <f>STANDINGS_SB[[#This Row],[League]]&amp;STANDINGS_SB[[#This Row],[Team]]</f>
        <v>$150 Draft Champions Jan 27 1:00 pm Lg.3629Team Rosenthal</v>
      </c>
    </row>
    <row r="2151" spans="1:7" x14ac:dyDescent="0.25">
      <c r="A2151">
        <v>868</v>
      </c>
      <c r="B2151" t="s">
        <v>531</v>
      </c>
      <c r="C2151" t="s">
        <v>2170</v>
      </c>
      <c r="D2151">
        <v>130</v>
      </c>
      <c r="E2151">
        <v>2042</v>
      </c>
      <c r="F2151">
        <f t="shared" si="33"/>
        <v>5</v>
      </c>
      <c r="G2151" t="str">
        <f>STANDINGS_SB[[#This Row],[League]]&amp;STANDINGS_SB[[#This Row],[Team]]</f>
        <v>$150 Draft Champions Jan 27 1:00 pm Lg.3629Master Batters</v>
      </c>
    </row>
    <row r="2152" spans="1:7" x14ac:dyDescent="0.25">
      <c r="A2152">
        <v>1137</v>
      </c>
      <c r="B2152" t="s">
        <v>2175</v>
      </c>
      <c r="C2152" t="s">
        <v>2170</v>
      </c>
      <c r="D2152">
        <v>122</v>
      </c>
      <c r="E2152">
        <v>1779</v>
      </c>
      <c r="F2152">
        <f t="shared" si="33"/>
        <v>6</v>
      </c>
      <c r="G2152" t="str">
        <f>STANDINGS_SB[[#This Row],[League]]&amp;STANDINGS_SB[[#This Row],[Team]]</f>
        <v>$150 Draft Champions Jan 27 1:00 pm Lg.3629One Time</v>
      </c>
    </row>
    <row r="2153" spans="1:7" x14ac:dyDescent="0.25">
      <c r="A2153">
        <v>1211</v>
      </c>
      <c r="B2153" t="s">
        <v>2178</v>
      </c>
      <c r="C2153" t="s">
        <v>2170</v>
      </c>
      <c r="D2153">
        <v>119</v>
      </c>
      <c r="E2153">
        <v>1677</v>
      </c>
      <c r="F2153">
        <f t="shared" si="33"/>
        <v>7</v>
      </c>
      <c r="G2153" t="str">
        <f>STANDINGS_SB[[#This Row],[League]]&amp;STANDINGS_SB[[#This Row],[Team]]</f>
        <v>$150 Draft Champions Jan 27 1:00 pm Lg.3629Aquemini</v>
      </c>
    </row>
    <row r="2154" spans="1:7" x14ac:dyDescent="0.25">
      <c r="A2154">
        <v>1292</v>
      </c>
      <c r="B2154" t="s">
        <v>2172</v>
      </c>
      <c r="C2154" t="s">
        <v>2170</v>
      </c>
      <c r="D2154">
        <v>118</v>
      </c>
      <c r="E2154">
        <v>1635.5</v>
      </c>
      <c r="F2154">
        <f t="shared" si="33"/>
        <v>8</v>
      </c>
      <c r="G2154" t="str">
        <f>STANDINGS_SB[[#This Row],[League]]&amp;STANDINGS_SB[[#This Row],[Team]]</f>
        <v>$150 Draft Champions Jan 27 1:00 pm Lg.3629zima......</v>
      </c>
    </row>
    <row r="2155" spans="1:7" x14ac:dyDescent="0.25">
      <c r="A2155">
        <v>1391</v>
      </c>
      <c r="B2155" t="s">
        <v>487</v>
      </c>
      <c r="C2155" t="s">
        <v>2170</v>
      </c>
      <c r="D2155">
        <v>115</v>
      </c>
      <c r="E2155">
        <v>1508.5</v>
      </c>
      <c r="F2155">
        <f t="shared" si="33"/>
        <v>9</v>
      </c>
      <c r="G2155" t="str">
        <f>STANDINGS_SB[[#This Row],[League]]&amp;STANDINGS_SB[[#This Row],[Team]]</f>
        <v>$150 Draft Champions Jan 27 1:00 pm Lg.3629Hammerhead Yaks</v>
      </c>
    </row>
    <row r="2156" spans="1:7" x14ac:dyDescent="0.25">
      <c r="A2156">
        <v>1414</v>
      </c>
      <c r="B2156" t="s">
        <v>2173</v>
      </c>
      <c r="C2156" t="s">
        <v>2170</v>
      </c>
      <c r="D2156">
        <v>115</v>
      </c>
      <c r="E2156">
        <v>1508.5</v>
      </c>
      <c r="F2156">
        <f t="shared" si="33"/>
        <v>10</v>
      </c>
      <c r="G2156" t="str">
        <f>STANDINGS_SB[[#This Row],[League]]&amp;STANDINGS_SB[[#This Row],[Team]]</f>
        <v>$150 Draft Champions Jan 27 1:00 pm Lg.3629Thebeau 4</v>
      </c>
    </row>
    <row r="2157" spans="1:7" x14ac:dyDescent="0.25">
      <c r="A2157">
        <v>1911</v>
      </c>
      <c r="B2157" t="s">
        <v>2171</v>
      </c>
      <c r="C2157" t="s">
        <v>2170</v>
      </c>
      <c r="D2157">
        <v>102</v>
      </c>
      <c r="E2157">
        <v>993</v>
      </c>
      <c r="F2157">
        <f t="shared" si="33"/>
        <v>11</v>
      </c>
      <c r="G2157" t="str">
        <f>STANDINGS_SB[[#This Row],[League]]&amp;STANDINGS_SB[[#This Row],[Team]]</f>
        <v>$150 Draft Champions Jan 27 1:00 pm Lg.3629Fight Owens Fight</v>
      </c>
    </row>
    <row r="2158" spans="1:7" x14ac:dyDescent="0.25">
      <c r="A2158">
        <v>1990</v>
      </c>
      <c r="B2158" t="s">
        <v>1408</v>
      </c>
      <c r="C2158" t="s">
        <v>2170</v>
      </c>
      <c r="D2158">
        <v>100</v>
      </c>
      <c r="E2158">
        <v>929.5</v>
      </c>
      <c r="F2158">
        <f t="shared" si="33"/>
        <v>12</v>
      </c>
      <c r="G2158" t="str">
        <f>STANDINGS_SB[[#This Row],[League]]&amp;STANDINGS_SB[[#This Row],[Team]]</f>
        <v>$150 Draft Champions Jan 27 1:00 pm Lg.3629Team Rockwell</v>
      </c>
    </row>
    <row r="2159" spans="1:7" x14ac:dyDescent="0.25">
      <c r="A2159">
        <v>2036</v>
      </c>
      <c r="B2159" t="s">
        <v>292</v>
      </c>
      <c r="C2159" t="s">
        <v>2170</v>
      </c>
      <c r="D2159">
        <v>99</v>
      </c>
      <c r="E2159">
        <v>889.5</v>
      </c>
      <c r="F2159">
        <f t="shared" si="33"/>
        <v>13</v>
      </c>
      <c r="G2159" t="str">
        <f>STANDINGS_SB[[#This Row],[League]]&amp;STANDINGS_SB[[#This Row],[Team]]</f>
        <v>$150 Draft Champions Jan 27 1:00 pm Lg.3629Team Teixeira</v>
      </c>
    </row>
    <row r="2160" spans="1:7" x14ac:dyDescent="0.25">
      <c r="A2160">
        <v>2714</v>
      </c>
      <c r="B2160" t="s">
        <v>2177</v>
      </c>
      <c r="C2160" t="s">
        <v>2170</v>
      </c>
      <c r="D2160">
        <v>72</v>
      </c>
      <c r="E2160">
        <v>194.5</v>
      </c>
      <c r="F2160">
        <f t="shared" si="33"/>
        <v>14</v>
      </c>
      <c r="G2160" t="str">
        <f>STANDINGS_SB[[#This Row],[League]]&amp;STANDINGS_SB[[#This Row],[Team]]</f>
        <v>$150 Draft Champions Jan 27 1:00 pm Lg.3629Jackie Treehorn</v>
      </c>
    </row>
    <row r="2161" spans="1:7" x14ac:dyDescent="0.25">
      <c r="A2161">
        <v>2810</v>
      </c>
      <c r="B2161" t="s">
        <v>2169</v>
      </c>
      <c r="C2161" t="s">
        <v>2170</v>
      </c>
      <c r="D2161">
        <v>64</v>
      </c>
      <c r="E2161">
        <v>99</v>
      </c>
      <c r="F2161">
        <f t="shared" si="33"/>
        <v>15</v>
      </c>
      <c r="G2161" t="str">
        <f>STANDINGS_SB[[#This Row],[League]]&amp;STANDINGS_SB[[#This Row],[Team]]</f>
        <v>$150 Draft Champions Jan 27 1:00 pm Lg.3629Moon Shots</v>
      </c>
    </row>
    <row r="2162" spans="1:7" x14ac:dyDescent="0.25">
      <c r="A2162">
        <v>100</v>
      </c>
      <c r="B2162" t="s">
        <v>30</v>
      </c>
      <c r="C2162" t="s">
        <v>2179</v>
      </c>
      <c r="D2162">
        <v>178</v>
      </c>
      <c r="E2162">
        <v>2812.5</v>
      </c>
      <c r="F2162">
        <f t="shared" si="33"/>
        <v>1</v>
      </c>
      <c r="G2162" t="str">
        <f>STANDINGS_SB[[#This Row],[League]]&amp;STANDINGS_SB[[#This Row],[Team]]</f>
        <v>$150 Draft Champions Jan 27 1:00 pm Lg.3630Vegas Vandals</v>
      </c>
    </row>
    <row r="2163" spans="1:7" x14ac:dyDescent="0.25">
      <c r="A2163">
        <v>459</v>
      </c>
      <c r="B2163" t="s">
        <v>2181</v>
      </c>
      <c r="C2163" t="s">
        <v>2179</v>
      </c>
      <c r="D2163">
        <v>148</v>
      </c>
      <c r="E2163">
        <v>2454.5</v>
      </c>
      <c r="F2163">
        <f t="shared" si="33"/>
        <v>2</v>
      </c>
      <c r="G2163" t="str">
        <f>STANDINGS_SB[[#This Row],[League]]&amp;STANDINGS_SB[[#This Row],[Team]]</f>
        <v>$150 Draft Champions Jan 27 1:00 pm Lg.3630Team Notaro</v>
      </c>
    </row>
    <row r="2164" spans="1:7" x14ac:dyDescent="0.25">
      <c r="A2164">
        <v>481</v>
      </c>
      <c r="B2164" t="s">
        <v>29</v>
      </c>
      <c r="C2164" t="s">
        <v>2179</v>
      </c>
      <c r="D2164">
        <v>147</v>
      </c>
      <c r="E2164">
        <v>2433</v>
      </c>
      <c r="F2164">
        <f t="shared" si="33"/>
        <v>3</v>
      </c>
      <c r="G2164" t="str">
        <f>STANDINGS_SB[[#This Row],[League]]&amp;STANDINGS_SB[[#This Row],[Team]]</f>
        <v>$150 Draft Champions Jan 27 1:00 pm Lg.3630Team Vuotto</v>
      </c>
    </row>
    <row r="2165" spans="1:7" x14ac:dyDescent="0.25">
      <c r="A2165">
        <v>531</v>
      </c>
      <c r="B2165" t="s">
        <v>449</v>
      </c>
      <c r="C2165" t="s">
        <v>2179</v>
      </c>
      <c r="D2165">
        <v>144</v>
      </c>
      <c r="E2165">
        <v>2380</v>
      </c>
      <c r="F2165">
        <f t="shared" si="33"/>
        <v>4</v>
      </c>
      <c r="G2165" t="str">
        <f>STANDINGS_SB[[#This Row],[League]]&amp;STANDINGS_SB[[#This Row],[Team]]</f>
        <v>$150 Draft Champions Jan 27 1:00 pm Lg.3630Margins of Error</v>
      </c>
    </row>
    <row r="2166" spans="1:7" x14ac:dyDescent="0.25">
      <c r="A2166">
        <v>591</v>
      </c>
      <c r="B2166" t="s">
        <v>421</v>
      </c>
      <c r="C2166" t="s">
        <v>2179</v>
      </c>
      <c r="D2166">
        <v>140</v>
      </c>
      <c r="E2166">
        <v>2310</v>
      </c>
      <c r="F2166">
        <f t="shared" si="33"/>
        <v>5</v>
      </c>
      <c r="G2166" t="str">
        <f>STANDINGS_SB[[#This Row],[League]]&amp;STANDINGS_SB[[#This Row],[Team]]</f>
        <v>$150 Draft Champions Jan 27 1:00 pm Lg.3630Colorado Kool Aid</v>
      </c>
    </row>
    <row r="2167" spans="1:7" x14ac:dyDescent="0.25">
      <c r="A2167">
        <v>680</v>
      </c>
      <c r="B2167" t="s">
        <v>2185</v>
      </c>
      <c r="C2167" t="s">
        <v>2179</v>
      </c>
      <c r="D2167">
        <v>136</v>
      </c>
      <c r="E2167">
        <v>2223</v>
      </c>
      <c r="F2167">
        <f t="shared" si="33"/>
        <v>6</v>
      </c>
      <c r="G2167" t="str">
        <f>STANDINGS_SB[[#This Row],[League]]&amp;STANDINGS_SB[[#This Row],[Team]]</f>
        <v>$150 Draft Champions Jan 27 1:00 pm Lg.3630EA Sports 55</v>
      </c>
    </row>
    <row r="2168" spans="1:7" x14ac:dyDescent="0.25">
      <c r="A2168">
        <v>1157</v>
      </c>
      <c r="B2168" t="s">
        <v>2183</v>
      </c>
      <c r="C2168" t="s">
        <v>2179</v>
      </c>
      <c r="D2168">
        <v>121</v>
      </c>
      <c r="E2168">
        <v>1745.5</v>
      </c>
      <c r="F2168">
        <f t="shared" si="33"/>
        <v>7</v>
      </c>
      <c r="G2168" t="str">
        <f>STANDINGS_SB[[#This Row],[League]]&amp;STANDINGS_SB[[#This Row],[Team]]</f>
        <v>$150 Draft Champions Jan 27 1:00 pm Lg.3630H(o)(o)ters</v>
      </c>
    </row>
    <row r="2169" spans="1:7" x14ac:dyDescent="0.25">
      <c r="A2169">
        <v>1349</v>
      </c>
      <c r="B2169" t="s">
        <v>171</v>
      </c>
      <c r="C2169" t="s">
        <v>2179</v>
      </c>
      <c r="D2169">
        <v>116</v>
      </c>
      <c r="E2169">
        <v>1552.5</v>
      </c>
      <c r="F2169">
        <f t="shared" si="33"/>
        <v>8</v>
      </c>
      <c r="G2169" t="str">
        <f>STANDINGS_SB[[#This Row],[League]]&amp;STANDINGS_SB[[#This Row],[Team]]</f>
        <v>$150 Draft Champions Jan 27 1:00 pm Lg.3630Dan's Danimals</v>
      </c>
    </row>
    <row r="2170" spans="1:7" x14ac:dyDescent="0.25">
      <c r="A2170">
        <v>1710</v>
      </c>
      <c r="B2170" t="s">
        <v>348</v>
      </c>
      <c r="C2170" t="s">
        <v>2179</v>
      </c>
      <c r="D2170">
        <v>108</v>
      </c>
      <c r="E2170">
        <v>1223</v>
      </c>
      <c r="F2170">
        <f t="shared" si="33"/>
        <v>9</v>
      </c>
      <c r="G2170" t="str">
        <f>STANDINGS_SB[[#This Row],[League]]&amp;STANDINGS_SB[[#This Row],[Team]]</f>
        <v>$150 Draft Champions Jan 27 1:00 pm Lg.3630smackers IV</v>
      </c>
    </row>
    <row r="2171" spans="1:7" x14ac:dyDescent="0.25">
      <c r="A2171">
        <v>1848</v>
      </c>
      <c r="B2171" t="s">
        <v>2184</v>
      </c>
      <c r="C2171" t="s">
        <v>2179</v>
      </c>
      <c r="D2171">
        <v>103</v>
      </c>
      <c r="E2171">
        <v>1036.5</v>
      </c>
      <c r="F2171">
        <f t="shared" si="33"/>
        <v>10</v>
      </c>
      <c r="G2171" t="str">
        <f>STANDINGS_SB[[#This Row],[League]]&amp;STANDINGS_SB[[#This Row],[Team]]</f>
        <v>$150 Draft Champions Jan 27 1:00 pm Lg.36302016 DC002</v>
      </c>
    </row>
    <row r="2172" spans="1:7" x14ac:dyDescent="0.25">
      <c r="A2172">
        <v>1895</v>
      </c>
      <c r="B2172" t="s">
        <v>1071</v>
      </c>
      <c r="C2172" t="s">
        <v>2179</v>
      </c>
      <c r="D2172">
        <v>103</v>
      </c>
      <c r="E2172">
        <v>1036.5</v>
      </c>
      <c r="F2172">
        <f t="shared" si="33"/>
        <v>11</v>
      </c>
      <c r="G2172" t="str">
        <f>STANDINGS_SB[[#This Row],[League]]&amp;STANDINGS_SB[[#This Row],[Team]]</f>
        <v>$150 Draft Champions Jan 27 1:00 pm Lg.3630Team Reed</v>
      </c>
    </row>
    <row r="2173" spans="1:7" x14ac:dyDescent="0.25">
      <c r="A2173">
        <v>2035</v>
      </c>
      <c r="B2173" t="s">
        <v>650</v>
      </c>
      <c r="C2173" t="s">
        <v>2179</v>
      </c>
      <c r="D2173">
        <v>99</v>
      </c>
      <c r="E2173">
        <v>889.5</v>
      </c>
      <c r="F2173">
        <f t="shared" si="33"/>
        <v>12</v>
      </c>
      <c r="G2173" t="str">
        <f>STANDINGS_SB[[#This Row],[League]]&amp;STANDINGS_SB[[#This Row],[Team]]</f>
        <v>$150 Draft Champions Jan 27 1:00 pm Lg.3630Team Stein</v>
      </c>
    </row>
    <row r="2174" spans="1:7" x14ac:dyDescent="0.25">
      <c r="A2174">
        <v>2472</v>
      </c>
      <c r="B2174" t="s">
        <v>2182</v>
      </c>
      <c r="C2174" t="s">
        <v>2179</v>
      </c>
      <c r="D2174">
        <v>84</v>
      </c>
      <c r="E2174">
        <v>429.5</v>
      </c>
      <c r="F2174">
        <f t="shared" si="33"/>
        <v>13</v>
      </c>
      <c r="G2174" t="str">
        <f>STANDINGS_SB[[#This Row],[League]]&amp;STANDINGS_SB[[#This Row],[Team]]</f>
        <v>$150 Draft Champions Jan 27 1:00 pm Lg.3630Atlanta Braves</v>
      </c>
    </row>
    <row r="2175" spans="1:7" x14ac:dyDescent="0.25">
      <c r="A2175">
        <v>2596</v>
      </c>
      <c r="B2175" t="s">
        <v>591</v>
      </c>
      <c r="C2175" t="s">
        <v>2179</v>
      </c>
      <c r="D2175">
        <v>79</v>
      </c>
      <c r="E2175">
        <v>321</v>
      </c>
      <c r="F2175">
        <f t="shared" si="33"/>
        <v>14</v>
      </c>
      <c r="G2175" t="str">
        <f>STANDINGS_SB[[#This Row],[League]]&amp;STANDINGS_SB[[#This Row],[Team]]</f>
        <v>$150 Draft Champions Jan 27 1:00 pm Lg.3630Team Benoit</v>
      </c>
    </row>
    <row r="2176" spans="1:7" x14ac:dyDescent="0.25">
      <c r="A2176">
        <v>2763</v>
      </c>
      <c r="B2176" t="s">
        <v>2180</v>
      </c>
      <c r="C2176" t="s">
        <v>2179</v>
      </c>
      <c r="D2176">
        <v>68</v>
      </c>
      <c r="E2176">
        <v>144.5</v>
      </c>
      <c r="F2176">
        <f t="shared" si="33"/>
        <v>15</v>
      </c>
      <c r="G2176" t="str">
        <f>STANDINGS_SB[[#This Row],[League]]&amp;STANDINGS_SB[[#This Row],[Team]]</f>
        <v>$150 Draft Champions Jan 27 1:00 pm Lg.3630EMERSON 7</v>
      </c>
    </row>
    <row r="2177" spans="1:7" x14ac:dyDescent="0.25">
      <c r="A2177">
        <v>42</v>
      </c>
      <c r="B2177" t="s">
        <v>2190</v>
      </c>
      <c r="C2177" t="s">
        <v>2187</v>
      </c>
      <c r="D2177">
        <v>191</v>
      </c>
      <c r="E2177">
        <v>2868.5</v>
      </c>
      <c r="F2177">
        <f t="shared" si="33"/>
        <v>1</v>
      </c>
      <c r="G2177" t="str">
        <f>STANDINGS_SB[[#This Row],[League]]&amp;STANDINGS_SB[[#This Row],[Team]]</f>
        <v>$150 Draft Champions Jan 28 1:00 pm Lg.3632Lahalito</v>
      </c>
    </row>
    <row r="2178" spans="1:7" x14ac:dyDescent="0.25">
      <c r="A2178">
        <v>192</v>
      </c>
      <c r="B2178" t="s">
        <v>2193</v>
      </c>
      <c r="C2178" t="s">
        <v>2187</v>
      </c>
      <c r="D2178">
        <v>165</v>
      </c>
      <c r="E2178">
        <v>2716</v>
      </c>
      <c r="F2178">
        <f t="shared" si="33"/>
        <v>2</v>
      </c>
      <c r="G2178" t="str">
        <f>STANDINGS_SB[[#This Row],[League]]&amp;STANDINGS_SB[[#This Row],[Team]]</f>
        <v>$150 Draft Champions Jan 28 1:00 pm Lg.3632Eagles</v>
      </c>
    </row>
    <row r="2179" spans="1:7" x14ac:dyDescent="0.25">
      <c r="A2179">
        <v>298</v>
      </c>
      <c r="B2179" t="s">
        <v>2194</v>
      </c>
      <c r="C2179" t="s">
        <v>2187</v>
      </c>
      <c r="D2179">
        <v>157</v>
      </c>
      <c r="E2179">
        <v>2606</v>
      </c>
      <c r="F2179">
        <f t="shared" ref="F2179:F2242" si="34">IF(C2179=C2178,F2178+1,1)</f>
        <v>3</v>
      </c>
      <c r="G2179" t="str">
        <f>STANDINGS_SB[[#This Row],[League]]&amp;STANDINGS_SB[[#This Row],[Team]]</f>
        <v>$150 Draft Champions Jan 28 1:00 pm Lg.363250 ROUNDS</v>
      </c>
    </row>
    <row r="2180" spans="1:7" x14ac:dyDescent="0.25">
      <c r="A2180">
        <v>696</v>
      </c>
      <c r="B2180" t="s">
        <v>87</v>
      </c>
      <c r="C2180" t="s">
        <v>2187</v>
      </c>
      <c r="D2180">
        <v>136</v>
      </c>
      <c r="E2180">
        <v>2223</v>
      </c>
      <c r="F2180">
        <f t="shared" si="34"/>
        <v>4</v>
      </c>
      <c r="G2180" t="str">
        <f>STANDINGS_SB[[#This Row],[League]]&amp;STANDINGS_SB[[#This Row],[Team]]</f>
        <v>$150 Draft Champions Jan 28 1:00 pm Lg.3632The Northsiders</v>
      </c>
    </row>
    <row r="2181" spans="1:7" x14ac:dyDescent="0.25">
      <c r="A2181">
        <v>865</v>
      </c>
      <c r="B2181" t="s">
        <v>2191</v>
      </c>
      <c r="C2181" t="s">
        <v>2187</v>
      </c>
      <c r="D2181">
        <v>130</v>
      </c>
      <c r="E2181">
        <v>2042</v>
      </c>
      <c r="F2181">
        <f t="shared" si="34"/>
        <v>5</v>
      </c>
      <c r="G2181" t="str">
        <f>STANDINGS_SB[[#This Row],[League]]&amp;STANDINGS_SB[[#This Row],[Team]]</f>
        <v>$150 Draft Champions Jan 28 1:00 pm Lg.3632Juggernaut...</v>
      </c>
    </row>
    <row r="2182" spans="1:7" x14ac:dyDescent="0.25">
      <c r="A2182">
        <v>955</v>
      </c>
      <c r="B2182" t="s">
        <v>2196</v>
      </c>
      <c r="C2182" t="s">
        <v>2187</v>
      </c>
      <c r="D2182">
        <v>127</v>
      </c>
      <c r="E2182">
        <v>1957.5</v>
      </c>
      <c r="F2182">
        <f t="shared" si="34"/>
        <v>6</v>
      </c>
      <c r="G2182" t="str">
        <f>STANDINGS_SB[[#This Row],[League]]&amp;STANDINGS_SB[[#This Row],[Team]]</f>
        <v>$150 Draft Champions Jan 28 1:00 pm Lg.3632Moscow Mules</v>
      </c>
    </row>
    <row r="2183" spans="1:7" x14ac:dyDescent="0.25">
      <c r="A2183">
        <v>1339</v>
      </c>
      <c r="B2183" t="s">
        <v>2188</v>
      </c>
      <c r="C2183" t="s">
        <v>2187</v>
      </c>
      <c r="D2183">
        <v>116</v>
      </c>
      <c r="E2183">
        <v>1552.5</v>
      </c>
      <c r="F2183">
        <f t="shared" si="34"/>
        <v>7</v>
      </c>
      <c r="G2183" t="str">
        <f>STANDINGS_SB[[#This Row],[League]]&amp;STANDINGS_SB[[#This Row],[Team]]</f>
        <v>$150 Draft Champions Jan 28 1:00 pm Lg.3632*ICEMAN</v>
      </c>
    </row>
    <row r="2184" spans="1:7" x14ac:dyDescent="0.25">
      <c r="A2184">
        <v>1703</v>
      </c>
      <c r="B2184" t="s">
        <v>31</v>
      </c>
      <c r="C2184" t="s">
        <v>2187</v>
      </c>
      <c r="D2184">
        <v>108</v>
      </c>
      <c r="E2184">
        <v>1223</v>
      </c>
      <c r="F2184">
        <f t="shared" si="34"/>
        <v>8</v>
      </c>
      <c r="G2184" t="str">
        <f>STANDINGS_SB[[#This Row],[League]]&amp;STANDINGS_SB[[#This Row],[Team]]</f>
        <v>$150 Draft Champions Jan 28 1:00 pm Lg.3632True and Correct</v>
      </c>
    </row>
    <row r="2185" spans="1:7" x14ac:dyDescent="0.25">
      <c r="A2185">
        <v>1933</v>
      </c>
      <c r="B2185" t="s">
        <v>2197</v>
      </c>
      <c r="C2185" t="s">
        <v>2187</v>
      </c>
      <c r="D2185">
        <v>102</v>
      </c>
      <c r="E2185">
        <v>993</v>
      </c>
      <c r="F2185">
        <f t="shared" si="34"/>
        <v>9</v>
      </c>
      <c r="G2185" t="str">
        <f>STANDINGS_SB[[#This Row],[League]]&amp;STANDINGS_SB[[#This Row],[Team]]</f>
        <v>$150 Draft Champions Jan 28 1:00 pm Lg.3632War Boys 3</v>
      </c>
    </row>
    <row r="2186" spans="1:7" x14ac:dyDescent="0.25">
      <c r="A2186">
        <v>2038</v>
      </c>
      <c r="B2186" t="s">
        <v>2186</v>
      </c>
      <c r="C2186" t="s">
        <v>2187</v>
      </c>
      <c r="D2186">
        <v>99</v>
      </c>
      <c r="E2186">
        <v>889.5</v>
      </c>
      <c r="F2186">
        <f t="shared" si="34"/>
        <v>10</v>
      </c>
      <c r="G2186" t="str">
        <f>STANDINGS_SB[[#This Row],[League]]&amp;STANDINGS_SB[[#This Row],[Team]]</f>
        <v>$150 Draft Champions Jan 28 1:00 pm Lg.3632UNMerciful1</v>
      </c>
    </row>
    <row r="2187" spans="1:7" x14ac:dyDescent="0.25">
      <c r="A2187">
        <v>2415</v>
      </c>
      <c r="B2187" t="s">
        <v>2192</v>
      </c>
      <c r="C2187" t="s">
        <v>2187</v>
      </c>
      <c r="D2187">
        <v>86</v>
      </c>
      <c r="E2187">
        <v>485</v>
      </c>
      <c r="F2187">
        <f t="shared" si="34"/>
        <v>11</v>
      </c>
      <c r="G2187" t="str">
        <f>STANDINGS_SB[[#This Row],[League]]&amp;STANDINGS_SB[[#This Row],[Team]]</f>
        <v>$150 Draft Champions Jan 28 1:00 pm Lg.3632BREW CREW DC2</v>
      </c>
    </row>
    <row r="2188" spans="1:7" x14ac:dyDescent="0.25">
      <c r="A2188">
        <v>2694</v>
      </c>
      <c r="B2188" t="s">
        <v>2195</v>
      </c>
      <c r="C2188" t="s">
        <v>2187</v>
      </c>
      <c r="D2188">
        <v>73</v>
      </c>
      <c r="E2188">
        <v>211.5</v>
      </c>
      <c r="F2188">
        <f t="shared" si="34"/>
        <v>12</v>
      </c>
      <c r="G2188" t="str">
        <f>STANDINGS_SB[[#This Row],[League]]&amp;STANDINGS_SB[[#This Row],[Team]]</f>
        <v>$150 Draft Champions Jan 28 1:00 pm Lg.3632Dookie McGee v5 - $150</v>
      </c>
    </row>
    <row r="2189" spans="1:7" x14ac:dyDescent="0.25">
      <c r="A2189">
        <v>2723</v>
      </c>
      <c r="B2189" t="s">
        <v>768</v>
      </c>
      <c r="C2189" t="s">
        <v>2187</v>
      </c>
      <c r="D2189">
        <v>72</v>
      </c>
      <c r="E2189">
        <v>194.5</v>
      </c>
      <c r="F2189">
        <f t="shared" si="34"/>
        <v>13</v>
      </c>
      <c r="G2189" t="str">
        <f>STANDINGS_SB[[#This Row],[League]]&amp;STANDINGS_SB[[#This Row],[Team]]</f>
        <v>$150 Draft Champions Jan 28 1:00 pm Lg.3632Team Tran</v>
      </c>
    </row>
    <row r="2190" spans="1:7" x14ac:dyDescent="0.25">
      <c r="A2190">
        <v>2726</v>
      </c>
      <c r="B2190" t="s">
        <v>2189</v>
      </c>
      <c r="C2190" t="s">
        <v>2187</v>
      </c>
      <c r="D2190">
        <v>71</v>
      </c>
      <c r="E2190">
        <v>177.5</v>
      </c>
      <c r="F2190">
        <f t="shared" si="34"/>
        <v>14</v>
      </c>
      <c r="G2190" t="str">
        <f>STANDINGS_SB[[#This Row],[League]]&amp;STANDINGS_SB[[#This Row],[Team]]</f>
        <v>$150 Draft Champions Jan 28 1:00 pm Lg.3632Alwaysnextyr</v>
      </c>
    </row>
    <row r="2191" spans="1:7" x14ac:dyDescent="0.25">
      <c r="A2191">
        <v>2732</v>
      </c>
      <c r="B2191" t="s">
        <v>306</v>
      </c>
      <c r="C2191" t="s">
        <v>2187</v>
      </c>
      <c r="D2191">
        <v>71</v>
      </c>
      <c r="E2191">
        <v>177.5</v>
      </c>
      <c r="F2191">
        <f t="shared" si="34"/>
        <v>15</v>
      </c>
      <c r="G2191" t="str">
        <f>STANDINGS_SB[[#This Row],[League]]&amp;STANDINGS_SB[[#This Row],[Team]]</f>
        <v>$150 Draft Champions Jan 28 1:00 pm Lg.3632NyMets</v>
      </c>
    </row>
    <row r="2192" spans="1:7" x14ac:dyDescent="0.25">
      <c r="A2192">
        <v>43</v>
      </c>
      <c r="B2192" t="s">
        <v>2198</v>
      </c>
      <c r="C2192" t="s">
        <v>2199</v>
      </c>
      <c r="D2192">
        <v>191</v>
      </c>
      <c r="E2192">
        <v>2868.5</v>
      </c>
      <c r="F2192">
        <f t="shared" si="34"/>
        <v>1</v>
      </c>
      <c r="G2192" t="str">
        <f>STANDINGS_SB[[#This Row],[League]]&amp;STANDINGS_SB[[#This Row],[Team]]</f>
        <v>$150 Draft Champions Jan 29 1:00 pm Lg.3633Prime Spiral</v>
      </c>
    </row>
    <row r="2193" spans="1:7" x14ac:dyDescent="0.25">
      <c r="A2193">
        <v>556</v>
      </c>
      <c r="B2193" t="s">
        <v>2207</v>
      </c>
      <c r="C2193" t="s">
        <v>2199</v>
      </c>
      <c r="D2193">
        <v>143</v>
      </c>
      <c r="E2193">
        <v>2362.5</v>
      </c>
      <c r="F2193">
        <f t="shared" si="34"/>
        <v>2</v>
      </c>
      <c r="G2193" t="str">
        <f>STANDINGS_SB[[#This Row],[League]]&amp;STANDINGS_SB[[#This Row],[Team]]</f>
        <v>$150 Draft Champions Jan 29 1:00 pm Lg.3633The Nutz</v>
      </c>
    </row>
    <row r="2194" spans="1:7" x14ac:dyDescent="0.25">
      <c r="A2194">
        <v>810</v>
      </c>
      <c r="B2194" t="s">
        <v>2202</v>
      </c>
      <c r="C2194" t="s">
        <v>2199</v>
      </c>
      <c r="D2194">
        <v>132</v>
      </c>
      <c r="E2194">
        <v>2104</v>
      </c>
      <c r="F2194">
        <f t="shared" si="34"/>
        <v>3</v>
      </c>
      <c r="G2194" t="str">
        <f>STANDINGS_SB[[#This Row],[League]]&amp;STANDINGS_SB[[#This Row],[Team]]</f>
        <v>$150 Draft Champions Jan 29 1:00 pm Lg.3633Team Jaggi</v>
      </c>
    </row>
    <row r="2195" spans="1:7" x14ac:dyDescent="0.25">
      <c r="A2195">
        <v>901</v>
      </c>
      <c r="B2195" t="s">
        <v>486</v>
      </c>
      <c r="C2195" t="s">
        <v>2199</v>
      </c>
      <c r="D2195">
        <v>129</v>
      </c>
      <c r="E2195">
        <v>2015</v>
      </c>
      <c r="F2195">
        <f t="shared" si="34"/>
        <v>4</v>
      </c>
      <c r="G2195" t="str">
        <f>STANDINGS_SB[[#This Row],[League]]&amp;STANDINGS_SB[[#This Row],[Team]]</f>
        <v>$150 Draft Champions Jan 29 1:00 pm Lg.3633Surfer Rosa</v>
      </c>
    </row>
    <row r="2196" spans="1:7" x14ac:dyDescent="0.25">
      <c r="A2196">
        <v>952</v>
      </c>
      <c r="B2196" t="s">
        <v>2200</v>
      </c>
      <c r="C2196" t="s">
        <v>2199</v>
      </c>
      <c r="D2196">
        <v>127</v>
      </c>
      <c r="E2196">
        <v>1957.5</v>
      </c>
      <c r="F2196">
        <f t="shared" si="34"/>
        <v>5</v>
      </c>
      <c r="G2196" t="str">
        <f>STANDINGS_SB[[#This Row],[League]]&amp;STANDINGS_SB[[#This Row],[Team]]</f>
        <v>$150 Draft Champions Jan 29 1:00 pm Lg.3633Knights</v>
      </c>
    </row>
    <row r="2197" spans="1:7" x14ac:dyDescent="0.25">
      <c r="A2197">
        <v>981</v>
      </c>
      <c r="B2197" t="s">
        <v>454</v>
      </c>
      <c r="C2197" t="s">
        <v>2199</v>
      </c>
      <c r="D2197">
        <v>126</v>
      </c>
      <c r="E2197">
        <v>1921</v>
      </c>
      <c r="F2197">
        <f t="shared" si="34"/>
        <v>6</v>
      </c>
      <c r="G2197" t="str">
        <f>STANDINGS_SB[[#This Row],[League]]&amp;STANDINGS_SB[[#This Row],[Team]]</f>
        <v>$150 Draft Champions Jan 29 1:00 pm Lg.3633Lugnuts DC II</v>
      </c>
    </row>
    <row r="2198" spans="1:7" x14ac:dyDescent="0.25">
      <c r="A2198">
        <v>986</v>
      </c>
      <c r="B2198" t="s">
        <v>2205</v>
      </c>
      <c r="C2198" t="s">
        <v>2199</v>
      </c>
      <c r="D2198">
        <v>126</v>
      </c>
      <c r="E2198">
        <v>1921</v>
      </c>
      <c r="F2198">
        <f t="shared" si="34"/>
        <v>7</v>
      </c>
      <c r="G2198" t="str">
        <f>STANDINGS_SB[[#This Row],[League]]&amp;STANDINGS_SB[[#This Row],[Team]]</f>
        <v>$150 Draft Champions Jan 29 1:00 pm Lg.3633NO Whiner's</v>
      </c>
    </row>
    <row r="2199" spans="1:7" x14ac:dyDescent="0.25">
      <c r="A2199">
        <v>1014</v>
      </c>
      <c r="B2199" t="s">
        <v>2206</v>
      </c>
      <c r="C2199" t="s">
        <v>2199</v>
      </c>
      <c r="D2199">
        <v>125</v>
      </c>
      <c r="E2199">
        <v>1883</v>
      </c>
      <c r="F2199">
        <f t="shared" si="34"/>
        <v>8</v>
      </c>
      <c r="G2199" t="str">
        <f>STANDINGS_SB[[#This Row],[League]]&amp;STANDINGS_SB[[#This Row],[Team]]</f>
        <v>$150 Draft Champions Jan 29 1:00 pm Lg.3633Capitol Knockers Rides Again II</v>
      </c>
    </row>
    <row r="2200" spans="1:7" x14ac:dyDescent="0.25">
      <c r="A2200">
        <v>1331</v>
      </c>
      <c r="B2200" t="s">
        <v>271</v>
      </c>
      <c r="C2200" t="s">
        <v>2199</v>
      </c>
      <c r="D2200">
        <v>117</v>
      </c>
      <c r="E2200">
        <v>1595.5</v>
      </c>
      <c r="F2200">
        <f t="shared" si="34"/>
        <v>9</v>
      </c>
      <c r="G2200" t="str">
        <f>STANDINGS_SB[[#This Row],[League]]&amp;STANDINGS_SB[[#This Row],[Team]]</f>
        <v>$150 Draft Champions Jan 29 1:00 pm Lg.3633Team brace</v>
      </c>
    </row>
    <row r="2201" spans="1:7" x14ac:dyDescent="0.25">
      <c r="A2201">
        <v>1519</v>
      </c>
      <c r="B2201" t="s">
        <v>2204</v>
      </c>
      <c r="C2201" t="s">
        <v>2199</v>
      </c>
      <c r="D2201">
        <v>112</v>
      </c>
      <c r="E2201">
        <v>1387</v>
      </c>
      <c r="F2201">
        <f t="shared" si="34"/>
        <v>10</v>
      </c>
      <c r="G2201" t="str">
        <f>STANDINGS_SB[[#This Row],[League]]&amp;STANDINGS_SB[[#This Row],[Team]]</f>
        <v>$150 Draft Champions Jan 29 1:00 pm Lg.3633Muddy Waters</v>
      </c>
    </row>
    <row r="2202" spans="1:7" x14ac:dyDescent="0.25">
      <c r="A2202">
        <v>1836</v>
      </c>
      <c r="B2202" t="s">
        <v>1222</v>
      </c>
      <c r="C2202" t="s">
        <v>2199</v>
      </c>
      <c r="D2202">
        <v>104</v>
      </c>
      <c r="E2202">
        <v>1082.5</v>
      </c>
      <c r="F2202">
        <f t="shared" si="34"/>
        <v>11</v>
      </c>
      <c r="G2202" t="str">
        <f>STANDINGS_SB[[#This Row],[League]]&amp;STANDINGS_SB[[#This Row],[Team]]</f>
        <v>$150 Draft Champions Jan 29 1:00 pm Lg.3633Team Levy</v>
      </c>
    </row>
    <row r="2203" spans="1:7" x14ac:dyDescent="0.25">
      <c r="A2203">
        <v>2199</v>
      </c>
      <c r="B2203" t="s">
        <v>130</v>
      </c>
      <c r="C2203" t="s">
        <v>2199</v>
      </c>
      <c r="D2203">
        <v>94</v>
      </c>
      <c r="E2203">
        <v>713</v>
      </c>
      <c r="F2203">
        <f t="shared" si="34"/>
        <v>12</v>
      </c>
      <c r="G2203" t="str">
        <f>STANDINGS_SB[[#This Row],[League]]&amp;STANDINGS_SB[[#This Row],[Team]]</f>
        <v>$150 Draft Champions Jan 29 1:00 pm Lg.3633PTPers</v>
      </c>
    </row>
    <row r="2204" spans="1:7" x14ac:dyDescent="0.25">
      <c r="A2204">
        <v>2270</v>
      </c>
      <c r="B2204" t="s">
        <v>2203</v>
      </c>
      <c r="C2204" t="s">
        <v>2199</v>
      </c>
      <c r="D2204">
        <v>91</v>
      </c>
      <c r="E2204">
        <v>622.5</v>
      </c>
      <c r="F2204">
        <f t="shared" si="34"/>
        <v>13</v>
      </c>
      <c r="G2204" t="str">
        <f>STANDINGS_SB[[#This Row],[League]]&amp;STANDINGS_SB[[#This Row],[Team]]</f>
        <v>$150 Draft Champions Jan 29 1:00 pm Lg.363380 Grade</v>
      </c>
    </row>
    <row r="2205" spans="1:7" x14ac:dyDescent="0.25">
      <c r="A2205">
        <v>2615</v>
      </c>
      <c r="B2205" t="s">
        <v>491</v>
      </c>
      <c r="C2205" t="s">
        <v>2199</v>
      </c>
      <c r="D2205">
        <v>78</v>
      </c>
      <c r="E2205">
        <v>302.5</v>
      </c>
      <c r="F2205">
        <f t="shared" si="34"/>
        <v>14</v>
      </c>
      <c r="G2205" t="str">
        <f>STANDINGS_SB[[#This Row],[League]]&amp;STANDINGS_SB[[#This Row],[Team]]</f>
        <v>$150 Draft Champions Jan 29 1:00 pm Lg.3633Team Wojciechowski</v>
      </c>
    </row>
    <row r="2206" spans="1:7" x14ac:dyDescent="0.25">
      <c r="A2206">
        <v>2910</v>
      </c>
      <c r="B2206" t="s">
        <v>2201</v>
      </c>
      <c r="C2206" t="s">
        <v>2199</v>
      </c>
      <c r="D2206">
        <v>34</v>
      </c>
      <c r="E2206">
        <v>1.5</v>
      </c>
      <c r="F2206">
        <f t="shared" si="34"/>
        <v>15</v>
      </c>
      <c r="G2206" t="str">
        <f>STANDINGS_SB[[#This Row],[League]]&amp;STANDINGS_SB[[#This Row],[Team]]</f>
        <v>$150 Draft Champions Jan 29 1:00 pm Lg.3633level 7 laser lotus</v>
      </c>
    </row>
    <row r="2207" spans="1:7" x14ac:dyDescent="0.25">
      <c r="A2207">
        <v>24</v>
      </c>
      <c r="B2207" t="s">
        <v>2209</v>
      </c>
      <c r="C2207" t="s">
        <v>2208</v>
      </c>
      <c r="D2207">
        <v>201</v>
      </c>
      <c r="E2207">
        <v>2887.5</v>
      </c>
      <c r="F2207">
        <f t="shared" si="34"/>
        <v>1</v>
      </c>
      <c r="G2207" t="str">
        <f>STANDINGS_SB[[#This Row],[League]]&amp;STANDINGS_SB[[#This Row],[Team]]</f>
        <v>$150 Draft Champions Jan 30 1:00 pm Lg.3635ShowtimeDC58</v>
      </c>
    </row>
    <row r="2208" spans="1:7" x14ac:dyDescent="0.25">
      <c r="A2208">
        <v>217</v>
      </c>
      <c r="B2208" t="s">
        <v>107</v>
      </c>
      <c r="C2208" t="s">
        <v>2208</v>
      </c>
      <c r="D2208">
        <v>163</v>
      </c>
      <c r="E2208">
        <v>2694.5</v>
      </c>
      <c r="F2208">
        <f t="shared" si="34"/>
        <v>2</v>
      </c>
      <c r="G2208" t="str">
        <f>STANDINGS_SB[[#This Row],[League]]&amp;STANDINGS_SB[[#This Row],[Team]]</f>
        <v>$150 Draft Champions Jan 30 1:00 pm Lg.3635Team Scott</v>
      </c>
    </row>
    <row r="2209" spans="1:7" x14ac:dyDescent="0.25">
      <c r="A2209">
        <v>266</v>
      </c>
      <c r="B2209" t="s">
        <v>369</v>
      </c>
      <c r="C2209" t="s">
        <v>2208</v>
      </c>
      <c r="D2209">
        <v>159</v>
      </c>
      <c r="E2209">
        <v>2639</v>
      </c>
      <c r="F2209">
        <f t="shared" si="34"/>
        <v>3</v>
      </c>
      <c r="G2209" t="str">
        <f>STANDINGS_SB[[#This Row],[League]]&amp;STANDINGS_SB[[#This Row],[Team]]</f>
        <v>$150 Draft Champions Jan 30 1:00 pm Lg.3635Big Boy</v>
      </c>
    </row>
    <row r="2210" spans="1:7" x14ac:dyDescent="0.25">
      <c r="A2210">
        <v>280</v>
      </c>
      <c r="B2210" t="s">
        <v>408</v>
      </c>
      <c r="C2210" t="s">
        <v>2208</v>
      </c>
      <c r="D2210">
        <v>158</v>
      </c>
      <c r="E2210">
        <v>2622.5</v>
      </c>
      <c r="F2210">
        <f t="shared" si="34"/>
        <v>4</v>
      </c>
      <c r="G2210" t="str">
        <f>STANDINGS_SB[[#This Row],[League]]&amp;STANDINGS_SB[[#This Row],[Team]]</f>
        <v>$150 Draft Champions Jan 30 1:00 pm Lg.3635Cardinal Crunch 1</v>
      </c>
    </row>
    <row r="2211" spans="1:7" x14ac:dyDescent="0.25">
      <c r="A2211">
        <v>1240</v>
      </c>
      <c r="B2211" t="s">
        <v>2215</v>
      </c>
      <c r="C2211" t="s">
        <v>2208</v>
      </c>
      <c r="D2211">
        <v>119</v>
      </c>
      <c r="E2211">
        <v>1677</v>
      </c>
      <c r="F2211">
        <f t="shared" si="34"/>
        <v>5</v>
      </c>
      <c r="G2211" t="str">
        <f>STANDINGS_SB[[#This Row],[League]]&amp;STANDINGS_SB[[#This Row],[Team]]</f>
        <v>$150 Draft Champions Jan 30 1:00 pm Lg.3635Pyrolitic Decomposition 8</v>
      </c>
    </row>
    <row r="2212" spans="1:7" x14ac:dyDescent="0.25">
      <c r="A2212">
        <v>1422</v>
      </c>
      <c r="B2212" t="s">
        <v>1550</v>
      </c>
      <c r="C2212" t="s">
        <v>2208</v>
      </c>
      <c r="D2212">
        <v>115</v>
      </c>
      <c r="E2212">
        <v>1508.5</v>
      </c>
      <c r="F2212">
        <f t="shared" si="34"/>
        <v>6</v>
      </c>
      <c r="G2212" t="str">
        <f>STANDINGS_SB[[#This Row],[League]]&amp;STANDINGS_SB[[#This Row],[Team]]</f>
        <v>$150 Draft Champions Jan 30 1:00 pm Lg.3635Wellington Blacks</v>
      </c>
    </row>
    <row r="2213" spans="1:7" x14ac:dyDescent="0.25">
      <c r="A2213">
        <v>1726</v>
      </c>
      <c r="B2213" t="s">
        <v>180</v>
      </c>
      <c r="C2213" t="s">
        <v>2208</v>
      </c>
      <c r="D2213">
        <v>107</v>
      </c>
      <c r="E2213">
        <v>1181.5</v>
      </c>
      <c r="F2213">
        <f t="shared" si="34"/>
        <v>7</v>
      </c>
      <c r="G2213" t="str">
        <f>STANDINGS_SB[[#This Row],[League]]&amp;STANDINGS_SB[[#This Row],[Team]]</f>
        <v>$150 Draft Champions Jan 30 1:00 pm Lg.3635Midnight Express</v>
      </c>
    </row>
    <row r="2214" spans="1:7" x14ac:dyDescent="0.25">
      <c r="A2214">
        <v>1880</v>
      </c>
      <c r="B2214" t="s">
        <v>388</v>
      </c>
      <c r="C2214" t="s">
        <v>2208</v>
      </c>
      <c r="D2214">
        <v>103</v>
      </c>
      <c r="E2214">
        <v>1036.5</v>
      </c>
      <c r="F2214">
        <f t="shared" si="34"/>
        <v>8</v>
      </c>
      <c r="G2214" t="str">
        <f>STANDINGS_SB[[#This Row],[League]]&amp;STANDINGS_SB[[#This Row],[Team]]</f>
        <v>$150 Draft Champions Jan 30 1:00 pm Lg.3635Pacific Rim</v>
      </c>
    </row>
    <row r="2215" spans="1:7" x14ac:dyDescent="0.25">
      <c r="A2215">
        <v>1965</v>
      </c>
      <c r="B2215" t="s">
        <v>2213</v>
      </c>
      <c r="C2215" t="s">
        <v>2208</v>
      </c>
      <c r="D2215">
        <v>100</v>
      </c>
      <c r="E2215">
        <v>929.5</v>
      </c>
      <c r="F2215">
        <f t="shared" si="34"/>
        <v>9</v>
      </c>
      <c r="G2215" t="str">
        <f>STANDINGS_SB[[#This Row],[League]]&amp;STANDINGS_SB[[#This Row],[Team]]</f>
        <v>$150 Draft Champions Jan 30 1:00 pm Lg.3635Cant we all just get a Wong</v>
      </c>
    </row>
    <row r="2216" spans="1:7" x14ac:dyDescent="0.25">
      <c r="A2216">
        <v>2170</v>
      </c>
      <c r="B2216" t="s">
        <v>2214</v>
      </c>
      <c r="C2216" t="s">
        <v>2208</v>
      </c>
      <c r="D2216">
        <v>95</v>
      </c>
      <c r="E2216">
        <v>747</v>
      </c>
      <c r="F2216">
        <f t="shared" si="34"/>
        <v>10</v>
      </c>
      <c r="G2216" t="str">
        <f>STANDINGS_SB[[#This Row],[League]]&amp;STANDINGS_SB[[#This Row],[Team]]</f>
        <v>$150 Draft Champions Jan 30 1:00 pm Lg.3635Simoleons</v>
      </c>
    </row>
    <row r="2217" spans="1:7" x14ac:dyDescent="0.25">
      <c r="A2217">
        <v>2388</v>
      </c>
      <c r="B2217" t="s">
        <v>2212</v>
      </c>
      <c r="C2217" t="s">
        <v>2208</v>
      </c>
      <c r="D2217">
        <v>88</v>
      </c>
      <c r="E2217">
        <v>532</v>
      </c>
      <c r="F2217">
        <f t="shared" si="34"/>
        <v>11</v>
      </c>
      <c r="G2217" t="str">
        <f>STANDINGS_SB[[#This Row],[League]]&amp;STANDINGS_SB[[#This Row],[Team]]</f>
        <v>$150 Draft Champions Jan 30 1:00 pm Lg.3635Tito's Revenge</v>
      </c>
    </row>
    <row r="2218" spans="1:7" x14ac:dyDescent="0.25">
      <c r="A2218">
        <v>2411</v>
      </c>
      <c r="B2218" t="s">
        <v>2210</v>
      </c>
      <c r="C2218" t="s">
        <v>2208</v>
      </c>
      <c r="D2218">
        <v>87</v>
      </c>
      <c r="E2218">
        <v>508.5</v>
      </c>
      <c r="F2218">
        <f t="shared" si="34"/>
        <v>12</v>
      </c>
      <c r="G2218" t="str">
        <f>STANDINGS_SB[[#This Row],[League]]&amp;STANDINGS_SB[[#This Row],[Team]]</f>
        <v>$150 Draft Champions Jan 30 1:00 pm Lg.3635The Yeti</v>
      </c>
    </row>
    <row r="2219" spans="1:7" x14ac:dyDescent="0.25">
      <c r="A2219">
        <v>2441</v>
      </c>
      <c r="B2219" t="s">
        <v>103</v>
      </c>
      <c r="C2219" t="s">
        <v>2208</v>
      </c>
      <c r="D2219">
        <v>85</v>
      </c>
      <c r="E2219">
        <v>456.5</v>
      </c>
      <c r="F2219">
        <f t="shared" si="34"/>
        <v>13</v>
      </c>
      <c r="G2219" t="str">
        <f>STANDINGS_SB[[#This Row],[League]]&amp;STANDINGS_SB[[#This Row],[Team]]</f>
        <v>$150 Draft Champions Jan 30 1:00 pm Lg.3635BIG LUSCIOUS III</v>
      </c>
    </row>
    <row r="2220" spans="1:7" x14ac:dyDescent="0.25">
      <c r="A2220">
        <v>2705</v>
      </c>
      <c r="B2220" t="s">
        <v>224</v>
      </c>
      <c r="C2220" t="s">
        <v>2208</v>
      </c>
      <c r="D2220">
        <v>73</v>
      </c>
      <c r="E2220">
        <v>211.5</v>
      </c>
      <c r="F2220">
        <f t="shared" si="34"/>
        <v>14</v>
      </c>
      <c r="G2220" t="str">
        <f>STANDINGS_SB[[#This Row],[League]]&amp;STANDINGS_SB[[#This Row],[Team]]</f>
        <v>$150 Draft Champions Jan 30 1:00 pm Lg.3635Top Dog</v>
      </c>
    </row>
    <row r="2221" spans="1:7" x14ac:dyDescent="0.25">
      <c r="A2221">
        <v>2808</v>
      </c>
      <c r="B2221" t="s">
        <v>2211</v>
      </c>
      <c r="C2221" t="s">
        <v>2208</v>
      </c>
      <c r="D2221">
        <v>64</v>
      </c>
      <c r="E2221">
        <v>99</v>
      </c>
      <c r="F2221">
        <f t="shared" si="34"/>
        <v>15</v>
      </c>
      <c r="G2221" t="str">
        <f>STANDINGS_SB[[#This Row],[League]]&amp;STANDINGS_SB[[#This Row],[Team]]</f>
        <v>$150 Draft Champions Jan 30 1:00 pm Lg.3635Hungry Dogs Hunt Best II</v>
      </c>
    </row>
    <row r="2222" spans="1:7" x14ac:dyDescent="0.25">
      <c r="A2222">
        <v>6</v>
      </c>
      <c r="B2222" t="s">
        <v>23</v>
      </c>
      <c r="C2222" t="s">
        <v>2216</v>
      </c>
      <c r="D2222">
        <v>214</v>
      </c>
      <c r="E2222">
        <v>2905</v>
      </c>
      <c r="F2222">
        <f t="shared" si="34"/>
        <v>1</v>
      </c>
      <c r="G2222" t="str">
        <f>STANDINGS_SB[[#This Row],[League]]&amp;STANDINGS_SB[[#This Row],[Team]]</f>
        <v>$150 Draft Champions Jan 30 1:00 pm Lg.3637YankeeHaters</v>
      </c>
    </row>
    <row r="2223" spans="1:7" x14ac:dyDescent="0.25">
      <c r="A2223">
        <v>226</v>
      </c>
      <c r="B2223" t="s">
        <v>154</v>
      </c>
      <c r="C2223" t="s">
        <v>2216</v>
      </c>
      <c r="D2223">
        <v>162</v>
      </c>
      <c r="E2223">
        <v>2681</v>
      </c>
      <c r="F2223">
        <f t="shared" si="34"/>
        <v>2</v>
      </c>
      <c r="G2223" t="str">
        <f>STANDINGS_SB[[#This Row],[League]]&amp;STANDINGS_SB[[#This Row],[Team]]</f>
        <v>$150 Draft Champions Jan 30 1:00 pm Lg.3637GLG20s</v>
      </c>
    </row>
    <row r="2224" spans="1:7" x14ac:dyDescent="0.25">
      <c r="A2224">
        <v>688</v>
      </c>
      <c r="B2224" t="s">
        <v>2222</v>
      </c>
      <c r="C2224" t="s">
        <v>2216</v>
      </c>
      <c r="D2224">
        <v>136</v>
      </c>
      <c r="E2224">
        <v>2223</v>
      </c>
      <c r="F2224">
        <f t="shared" si="34"/>
        <v>3</v>
      </c>
      <c r="G2224" t="str">
        <f>STANDINGS_SB[[#This Row],[League]]&amp;STANDINGS_SB[[#This Row],[Team]]</f>
        <v>$150 Draft Champions Jan 30 1:00 pm Lg.3637NONAGRACE2</v>
      </c>
    </row>
    <row r="2225" spans="1:7" x14ac:dyDescent="0.25">
      <c r="A2225">
        <v>845</v>
      </c>
      <c r="B2225" t="s">
        <v>48</v>
      </c>
      <c r="C2225" t="s">
        <v>2216</v>
      </c>
      <c r="D2225">
        <v>131</v>
      </c>
      <c r="E2225">
        <v>2074.5</v>
      </c>
      <c r="F2225">
        <f t="shared" si="34"/>
        <v>4</v>
      </c>
      <c r="G2225" t="str">
        <f>STANDINGS_SB[[#This Row],[League]]&amp;STANDINGS_SB[[#This Row],[Team]]</f>
        <v>$150 Draft Champions Jan 30 1:00 pm Lg.3637Team Reid</v>
      </c>
    </row>
    <row r="2226" spans="1:7" x14ac:dyDescent="0.25">
      <c r="A2226">
        <v>1142</v>
      </c>
      <c r="B2226" t="s">
        <v>2225</v>
      </c>
      <c r="C2226" t="s">
        <v>2216</v>
      </c>
      <c r="D2226">
        <v>122</v>
      </c>
      <c r="E2226">
        <v>1779</v>
      </c>
      <c r="F2226">
        <f t="shared" si="34"/>
        <v>5</v>
      </c>
      <c r="G2226" t="str">
        <f>STANDINGS_SB[[#This Row],[League]]&amp;STANDINGS_SB[[#This Row],[Team]]</f>
        <v>$150 Draft Champions Jan 30 1:00 pm Lg.3637Second Spitter</v>
      </c>
    </row>
    <row r="2227" spans="1:7" x14ac:dyDescent="0.25">
      <c r="A2227">
        <v>1346</v>
      </c>
      <c r="B2227" t="s">
        <v>97</v>
      </c>
      <c r="C2227" t="s">
        <v>2216</v>
      </c>
      <c r="D2227">
        <v>116</v>
      </c>
      <c r="E2227">
        <v>1552.5</v>
      </c>
      <c r="F2227">
        <f t="shared" si="34"/>
        <v>6</v>
      </c>
      <c r="G2227" t="str">
        <f>STANDINGS_SB[[#This Row],[League]]&amp;STANDINGS_SB[[#This Row],[Team]]</f>
        <v>$150 Draft Champions Jan 30 1:00 pm Lg.3637Catch This</v>
      </c>
    </row>
    <row r="2228" spans="1:7" x14ac:dyDescent="0.25">
      <c r="A2228">
        <v>1504</v>
      </c>
      <c r="B2228" t="s">
        <v>158</v>
      </c>
      <c r="C2228" t="s">
        <v>2216</v>
      </c>
      <c r="D2228">
        <v>113</v>
      </c>
      <c r="E2228">
        <v>1421.5</v>
      </c>
      <c r="F2228">
        <f t="shared" si="34"/>
        <v>7</v>
      </c>
      <c r="G2228" t="str">
        <f>STANDINGS_SB[[#This Row],[League]]&amp;STANDINGS_SB[[#This Row],[Team]]</f>
        <v>$150 Draft Champions Jan 30 1:00 pm Lg.3637WV PED Power</v>
      </c>
    </row>
    <row r="2229" spans="1:7" x14ac:dyDescent="0.25">
      <c r="A2229">
        <v>1618</v>
      </c>
      <c r="B2229" t="s">
        <v>2224</v>
      </c>
      <c r="C2229" t="s">
        <v>2216</v>
      </c>
      <c r="D2229">
        <v>110</v>
      </c>
      <c r="E2229">
        <v>1298</v>
      </c>
      <c r="F2229">
        <f t="shared" si="34"/>
        <v>8</v>
      </c>
      <c r="G2229" t="str">
        <f>STANDINGS_SB[[#This Row],[League]]&amp;STANDINGS_SB[[#This Row],[Team]]</f>
        <v>$150 Draft Champions Jan 30 1:00 pm Lg.3637Saint Anthony</v>
      </c>
    </row>
    <row r="2230" spans="1:7" x14ac:dyDescent="0.25">
      <c r="A2230">
        <v>1656</v>
      </c>
      <c r="B2230" t="s">
        <v>2218</v>
      </c>
      <c r="C2230" t="s">
        <v>2216</v>
      </c>
      <c r="D2230">
        <v>109</v>
      </c>
      <c r="E2230">
        <v>1261.5</v>
      </c>
      <c r="F2230">
        <f t="shared" si="34"/>
        <v>9</v>
      </c>
      <c r="G2230" t="str">
        <f>STANDINGS_SB[[#This Row],[League]]&amp;STANDINGS_SB[[#This Row],[Team]]</f>
        <v>$150 Draft Champions Jan 30 1:00 pm Lg.3637TeachMeHowToDougieGlanville</v>
      </c>
    </row>
    <row r="2231" spans="1:7" x14ac:dyDescent="0.25">
      <c r="A2231">
        <v>1910</v>
      </c>
      <c r="B2231" t="s">
        <v>279</v>
      </c>
      <c r="C2231" t="s">
        <v>2216</v>
      </c>
      <c r="D2231">
        <v>102</v>
      </c>
      <c r="E2231">
        <v>993</v>
      </c>
      <c r="F2231">
        <f t="shared" si="34"/>
        <v>10</v>
      </c>
      <c r="G2231" t="str">
        <f>STANDINGS_SB[[#This Row],[League]]&amp;STANDINGS_SB[[#This Row],[Team]]</f>
        <v>$150 Draft Champions Jan 30 1:00 pm Lg.3637EWeezy</v>
      </c>
    </row>
    <row r="2232" spans="1:7" x14ac:dyDescent="0.25">
      <c r="A2232">
        <v>2208</v>
      </c>
      <c r="B2232" t="s">
        <v>2219</v>
      </c>
      <c r="C2232" t="s">
        <v>2216</v>
      </c>
      <c r="D2232">
        <v>94</v>
      </c>
      <c r="E2232">
        <v>713</v>
      </c>
      <c r="F2232">
        <f t="shared" si="34"/>
        <v>11</v>
      </c>
      <c r="G2232" t="str">
        <f>STANDINGS_SB[[#This Row],[League]]&amp;STANDINGS_SB[[#This Row],[Team]]</f>
        <v>$150 Draft Champions Jan 30 1:00 pm Lg.3637Team Lindberg</v>
      </c>
    </row>
    <row r="2233" spans="1:7" x14ac:dyDescent="0.25">
      <c r="A2233">
        <v>2225</v>
      </c>
      <c r="B2233" t="s">
        <v>2221</v>
      </c>
      <c r="C2233" t="s">
        <v>2216</v>
      </c>
      <c r="D2233">
        <v>93</v>
      </c>
      <c r="E2233">
        <v>682.5</v>
      </c>
      <c r="F2233">
        <f t="shared" si="34"/>
        <v>12</v>
      </c>
      <c r="G2233" t="str">
        <f>STANDINGS_SB[[#This Row],[League]]&amp;STANDINGS_SB[[#This Row],[Team]]</f>
        <v>$150 Draft Champions Jan 30 1:00 pm Lg.3637Ghastly Monsters</v>
      </c>
    </row>
    <row r="2234" spans="1:7" x14ac:dyDescent="0.25">
      <c r="A2234">
        <v>2318</v>
      </c>
      <c r="B2234" t="s">
        <v>2217</v>
      </c>
      <c r="C2234" t="s">
        <v>2216</v>
      </c>
      <c r="D2234">
        <v>90</v>
      </c>
      <c r="E2234">
        <v>588.5</v>
      </c>
      <c r="F2234">
        <f t="shared" si="34"/>
        <v>13</v>
      </c>
      <c r="G2234" t="str">
        <f>STANDINGS_SB[[#This Row],[League]]&amp;STANDINGS_SB[[#This Row],[Team]]</f>
        <v>$150 Draft Champions Jan 30 1:00 pm Lg.3637Junebug</v>
      </c>
    </row>
    <row r="2235" spans="1:7" x14ac:dyDescent="0.25">
      <c r="A2235">
        <v>2423</v>
      </c>
      <c r="B2235" t="s">
        <v>2223</v>
      </c>
      <c r="C2235" t="s">
        <v>2216</v>
      </c>
      <c r="D2235">
        <v>86</v>
      </c>
      <c r="E2235">
        <v>485</v>
      </c>
      <c r="F2235">
        <f t="shared" si="34"/>
        <v>14</v>
      </c>
      <c r="G2235" t="str">
        <f>STANDINGS_SB[[#This Row],[League]]&amp;STANDINGS_SB[[#This Row],[Team]]</f>
        <v>$150 Draft Champions Jan 30 1:00 pm Lg.3637Las Vegas Ratpack 2</v>
      </c>
    </row>
    <row r="2236" spans="1:7" x14ac:dyDescent="0.25">
      <c r="A2236">
        <v>2761</v>
      </c>
      <c r="B2236" t="s">
        <v>2220</v>
      </c>
      <c r="C2236" t="s">
        <v>2216</v>
      </c>
      <c r="D2236">
        <v>68</v>
      </c>
      <c r="E2236">
        <v>144.5</v>
      </c>
      <c r="F2236">
        <f t="shared" si="34"/>
        <v>15</v>
      </c>
      <c r="G2236" t="str">
        <f>STANDINGS_SB[[#This Row],[League]]&amp;STANDINGS_SB[[#This Row],[Team]]</f>
        <v>$150 Draft Champions Jan 30 1:00 pm Lg.3637BRI34</v>
      </c>
    </row>
    <row r="2237" spans="1:7" x14ac:dyDescent="0.25">
      <c r="A2237">
        <v>3</v>
      </c>
      <c r="B2237" t="s">
        <v>2238</v>
      </c>
      <c r="C2237" t="s">
        <v>2227</v>
      </c>
      <c r="D2237">
        <v>220</v>
      </c>
      <c r="E2237">
        <v>2908</v>
      </c>
      <c r="F2237">
        <f t="shared" si="34"/>
        <v>1</v>
      </c>
      <c r="G2237" t="str">
        <f>STANDINGS_SB[[#This Row],[League]]&amp;STANDINGS_SB[[#This Row],[Team]]</f>
        <v>$150 Draft Champions Jan 31 1:00 pm Lg.3640Donald Trump</v>
      </c>
    </row>
    <row r="2238" spans="1:7" x14ac:dyDescent="0.25">
      <c r="A2238">
        <v>120</v>
      </c>
      <c r="B2238" t="s">
        <v>2231</v>
      </c>
      <c r="C2238" t="s">
        <v>2227</v>
      </c>
      <c r="D2238">
        <v>175</v>
      </c>
      <c r="E2238">
        <v>2793.5</v>
      </c>
      <c r="F2238">
        <f t="shared" si="34"/>
        <v>2</v>
      </c>
      <c r="G2238" t="str">
        <f>STANDINGS_SB[[#This Row],[League]]&amp;STANDINGS_SB[[#This Row],[Team]]</f>
        <v>$150 Draft Champions Jan 31 1:00 pm Lg.3640VB Three</v>
      </c>
    </row>
    <row r="2239" spans="1:7" x14ac:dyDescent="0.25">
      <c r="A2239">
        <v>326</v>
      </c>
      <c r="B2239" t="s">
        <v>2229</v>
      </c>
      <c r="C2239" t="s">
        <v>2227</v>
      </c>
      <c r="D2239">
        <v>155</v>
      </c>
      <c r="E2239">
        <v>2580</v>
      </c>
      <c r="F2239">
        <f t="shared" si="34"/>
        <v>3</v>
      </c>
      <c r="G2239" t="str">
        <f>STANDINGS_SB[[#This Row],[League]]&amp;STANDINGS_SB[[#This Row],[Team]]</f>
        <v>$150 Draft Champions Jan 31 1:00 pm Lg.36402016 DC003</v>
      </c>
    </row>
    <row r="2240" spans="1:7" x14ac:dyDescent="0.25">
      <c r="A2240">
        <v>918</v>
      </c>
      <c r="B2240" t="s">
        <v>2234</v>
      </c>
      <c r="C2240" t="s">
        <v>2227</v>
      </c>
      <c r="D2240">
        <v>128</v>
      </c>
      <c r="E2240">
        <v>1987</v>
      </c>
      <c r="F2240">
        <f t="shared" si="34"/>
        <v>4</v>
      </c>
      <c r="G2240" t="str">
        <f>STANDINGS_SB[[#This Row],[League]]&amp;STANDINGS_SB[[#This Row],[Team]]</f>
        <v>$150 Draft Champions Jan 31 1:00 pm Lg.3640Lower Deckers DC2</v>
      </c>
    </row>
    <row r="2241" spans="1:7" x14ac:dyDescent="0.25">
      <c r="A2241">
        <v>931</v>
      </c>
      <c r="B2241" t="s">
        <v>2230</v>
      </c>
      <c r="C2241" t="s">
        <v>2227</v>
      </c>
      <c r="D2241">
        <v>128</v>
      </c>
      <c r="E2241">
        <v>1987</v>
      </c>
      <c r="F2241">
        <f t="shared" si="34"/>
        <v>5</v>
      </c>
      <c r="G2241" t="str">
        <f>STANDINGS_SB[[#This Row],[League]]&amp;STANDINGS_SB[[#This Row],[Team]]</f>
        <v>$150 Draft Champions Jan 31 1:00 pm Lg.3640Team LeValley 4</v>
      </c>
    </row>
    <row r="2242" spans="1:7" x14ac:dyDescent="0.25">
      <c r="A2242">
        <v>1329</v>
      </c>
      <c r="B2242" t="s">
        <v>650</v>
      </c>
      <c r="C2242" t="s">
        <v>2227</v>
      </c>
      <c r="D2242">
        <v>117</v>
      </c>
      <c r="E2242">
        <v>1595.5</v>
      </c>
      <c r="F2242">
        <f t="shared" si="34"/>
        <v>6</v>
      </c>
      <c r="G2242" t="str">
        <f>STANDINGS_SB[[#This Row],[League]]&amp;STANDINGS_SB[[#This Row],[Team]]</f>
        <v>$150 Draft Champions Jan 31 1:00 pm Lg.3640Team Stein</v>
      </c>
    </row>
    <row r="2243" spans="1:7" x14ac:dyDescent="0.25">
      <c r="A2243">
        <v>1442</v>
      </c>
      <c r="B2243" t="s">
        <v>2236</v>
      </c>
      <c r="C2243" t="s">
        <v>2227</v>
      </c>
      <c r="D2243">
        <v>114</v>
      </c>
      <c r="E2243">
        <v>1461</v>
      </c>
      <c r="F2243">
        <f t="shared" ref="F2243:F2306" si="35">IF(C2243=C2242,F2242+1,1)</f>
        <v>7</v>
      </c>
      <c r="G2243" t="str">
        <f>STANDINGS_SB[[#This Row],[League]]&amp;STANDINGS_SB[[#This Row],[Team]]</f>
        <v>$150 Draft Champions Jan 31 1:00 pm Lg.3640ItIsWhatItIs</v>
      </c>
    </row>
    <row r="2244" spans="1:7" x14ac:dyDescent="0.25">
      <c r="A2244">
        <v>1677</v>
      </c>
      <c r="B2244" t="s">
        <v>2233</v>
      </c>
      <c r="C2244" t="s">
        <v>2227</v>
      </c>
      <c r="D2244">
        <v>108</v>
      </c>
      <c r="E2244">
        <v>1223</v>
      </c>
      <c r="F2244">
        <f t="shared" si="35"/>
        <v>8</v>
      </c>
      <c r="G2244" t="str">
        <f>STANDINGS_SB[[#This Row],[League]]&amp;STANDINGS_SB[[#This Row],[Team]]</f>
        <v>$150 Draft Champions Jan 31 1:00 pm Lg.3640Fly The W</v>
      </c>
    </row>
    <row r="2245" spans="1:7" x14ac:dyDescent="0.25">
      <c r="A2245">
        <v>1861</v>
      </c>
      <c r="B2245" t="s">
        <v>2239</v>
      </c>
      <c r="C2245" t="s">
        <v>2227</v>
      </c>
      <c r="D2245">
        <v>103</v>
      </c>
      <c r="E2245">
        <v>1036.5</v>
      </c>
      <c r="F2245">
        <f t="shared" si="35"/>
        <v>9</v>
      </c>
      <c r="G2245" t="str">
        <f>STANDINGS_SB[[#This Row],[League]]&amp;STANDINGS_SB[[#This Row],[Team]]</f>
        <v>$150 Draft Champions Jan 31 1:00 pm Lg.3640Charger Bar 5</v>
      </c>
    </row>
    <row r="2246" spans="1:7" x14ac:dyDescent="0.25">
      <c r="A2246">
        <v>2262</v>
      </c>
      <c r="B2246" t="s">
        <v>2228</v>
      </c>
      <c r="C2246" t="s">
        <v>2227</v>
      </c>
      <c r="D2246">
        <v>92</v>
      </c>
      <c r="E2246">
        <v>655</v>
      </c>
      <c r="F2246">
        <f t="shared" si="35"/>
        <v>10</v>
      </c>
      <c r="G2246" t="str">
        <f>STANDINGS_SB[[#This Row],[League]]&amp;STANDINGS_SB[[#This Row],[Team]]</f>
        <v>$150 Draft Champions Jan 31 1:00 pm Lg.3640Team Cox</v>
      </c>
    </row>
    <row r="2247" spans="1:7" x14ac:dyDescent="0.25">
      <c r="A2247">
        <v>2300</v>
      </c>
      <c r="B2247" t="s">
        <v>2226</v>
      </c>
      <c r="C2247" t="s">
        <v>2227</v>
      </c>
      <c r="D2247">
        <v>91</v>
      </c>
      <c r="E2247">
        <v>622.5</v>
      </c>
      <c r="F2247">
        <f t="shared" si="35"/>
        <v>11</v>
      </c>
      <c r="G2247" t="str">
        <f>STANDINGS_SB[[#This Row],[League]]&amp;STANDINGS_SB[[#This Row],[Team]]</f>
        <v>$150 Draft Champions Jan 31 1:00 pm Lg.3640Team Weeks</v>
      </c>
    </row>
    <row r="2248" spans="1:7" x14ac:dyDescent="0.25">
      <c r="A2248">
        <v>2368</v>
      </c>
      <c r="B2248" t="s">
        <v>2240</v>
      </c>
      <c r="C2248" t="s">
        <v>2227</v>
      </c>
      <c r="D2248">
        <v>88</v>
      </c>
      <c r="E2248">
        <v>532</v>
      </c>
      <c r="F2248">
        <f t="shared" si="35"/>
        <v>12</v>
      </c>
      <c r="G2248" t="str">
        <f>STANDINGS_SB[[#This Row],[League]]&amp;STANDINGS_SB[[#This Row],[Team]]</f>
        <v>$150 Draft Champions Jan 31 1:00 pm Lg.3640Bryce to the Top</v>
      </c>
    </row>
    <row r="2249" spans="1:7" x14ac:dyDescent="0.25">
      <c r="A2249">
        <v>2419</v>
      </c>
      <c r="B2249" t="s">
        <v>2232</v>
      </c>
      <c r="C2249" t="s">
        <v>2227</v>
      </c>
      <c r="D2249">
        <v>86</v>
      </c>
      <c r="E2249">
        <v>485</v>
      </c>
      <c r="F2249">
        <f t="shared" si="35"/>
        <v>13</v>
      </c>
      <c r="G2249" t="str">
        <f>STANDINGS_SB[[#This Row],[League]]&amp;STANDINGS_SB[[#This Row],[Team]]</f>
        <v>$150 Draft Champions Jan 31 1:00 pm Lg.3640Fido's Knife</v>
      </c>
    </row>
    <row r="2250" spans="1:7" x14ac:dyDescent="0.25">
      <c r="A2250">
        <v>2464</v>
      </c>
      <c r="B2250" t="s">
        <v>2237</v>
      </c>
      <c r="C2250" t="s">
        <v>2227</v>
      </c>
      <c r="D2250">
        <v>85</v>
      </c>
      <c r="E2250">
        <v>456.5</v>
      </c>
      <c r="F2250">
        <f t="shared" si="35"/>
        <v>14</v>
      </c>
      <c r="G2250" t="str">
        <f>STANDINGS_SB[[#This Row],[League]]&amp;STANDINGS_SB[[#This Row],[Team]]</f>
        <v>$150 Draft Champions Jan 31 1:00 pm Lg.3640Wahoo's on First?</v>
      </c>
    </row>
    <row r="2251" spans="1:7" x14ac:dyDescent="0.25">
      <c r="A2251">
        <v>2759</v>
      </c>
      <c r="B2251" t="s">
        <v>2235</v>
      </c>
      <c r="C2251" t="s">
        <v>2227</v>
      </c>
      <c r="D2251">
        <v>69</v>
      </c>
      <c r="E2251">
        <v>155.5</v>
      </c>
      <c r="F2251">
        <f t="shared" si="35"/>
        <v>15</v>
      </c>
      <c r="G2251" t="str">
        <f>STANDINGS_SB[[#This Row],[League]]&amp;STANDINGS_SB[[#This Row],[Team]]</f>
        <v>$150 Draft Champions Jan 31 1:00 pm Lg.3640The Krakens</v>
      </c>
    </row>
    <row r="2252" spans="1:7" x14ac:dyDescent="0.25">
      <c r="A2252">
        <v>253</v>
      </c>
      <c r="B2252" t="s">
        <v>2246</v>
      </c>
      <c r="C2252" t="s">
        <v>2241</v>
      </c>
      <c r="D2252">
        <v>160</v>
      </c>
      <c r="E2252">
        <v>2655.5</v>
      </c>
      <c r="F2252">
        <f t="shared" si="35"/>
        <v>1</v>
      </c>
      <c r="G2252" t="str">
        <f>STANDINGS_SB[[#This Row],[League]]&amp;STANDINGS_SB[[#This Row],[Team]]</f>
        <v>$150 Draft Champions Kenyon Premature LeagueMallorysKillers</v>
      </c>
    </row>
    <row r="2253" spans="1:7" x14ac:dyDescent="0.25">
      <c r="A2253">
        <v>571</v>
      </c>
      <c r="B2253" t="s">
        <v>2244</v>
      </c>
      <c r="C2253" t="s">
        <v>2241</v>
      </c>
      <c r="D2253">
        <v>142</v>
      </c>
      <c r="E2253">
        <v>2346.5</v>
      </c>
      <c r="F2253">
        <f t="shared" si="35"/>
        <v>2</v>
      </c>
      <c r="G2253" t="str">
        <f>STANDINGS_SB[[#This Row],[League]]&amp;STANDINGS_SB[[#This Row],[Team]]</f>
        <v>$150 Draft Champions Kenyon Premature LeagueTeam Lavoie</v>
      </c>
    </row>
    <row r="2254" spans="1:7" x14ac:dyDescent="0.25">
      <c r="A2254">
        <v>886</v>
      </c>
      <c r="B2254" t="s">
        <v>463</v>
      </c>
      <c r="C2254" t="s">
        <v>2241</v>
      </c>
      <c r="D2254">
        <v>129</v>
      </c>
      <c r="E2254">
        <v>2015</v>
      </c>
      <c r="F2254">
        <f t="shared" si="35"/>
        <v>3</v>
      </c>
      <c r="G2254" t="str">
        <f>STANDINGS_SB[[#This Row],[League]]&amp;STANDINGS_SB[[#This Row],[Team]]</f>
        <v>$150 Draft Champions Kenyon Premature LeagueBronx Yankees (DC1)</v>
      </c>
    </row>
    <row r="2255" spans="1:7" x14ac:dyDescent="0.25">
      <c r="A2255">
        <v>1139</v>
      </c>
      <c r="B2255" t="s">
        <v>2248</v>
      </c>
      <c r="C2255" t="s">
        <v>2241</v>
      </c>
      <c r="D2255">
        <v>122</v>
      </c>
      <c r="E2255">
        <v>1779</v>
      </c>
      <c r="F2255">
        <f t="shared" si="35"/>
        <v>4</v>
      </c>
      <c r="G2255" t="str">
        <f>STANDINGS_SB[[#This Row],[League]]&amp;STANDINGS_SB[[#This Row],[Team]]</f>
        <v>$150 Draft Champions Kenyon Premature LeaguePoopy Tooth email</v>
      </c>
    </row>
    <row r="2256" spans="1:7" x14ac:dyDescent="0.25">
      <c r="A2256">
        <v>1183</v>
      </c>
      <c r="B2256" t="s">
        <v>56</v>
      </c>
      <c r="C2256" t="s">
        <v>2241</v>
      </c>
      <c r="D2256">
        <v>120</v>
      </c>
      <c r="E2256">
        <v>1717</v>
      </c>
      <c r="F2256">
        <f t="shared" si="35"/>
        <v>5</v>
      </c>
      <c r="G2256" t="str">
        <f>STANDINGS_SB[[#This Row],[League]]&amp;STANDINGS_SB[[#This Row],[Team]]</f>
        <v>$150 Draft Champions Kenyon Premature LeagueDOUGHBOYS</v>
      </c>
    </row>
    <row r="2257" spans="1:7" x14ac:dyDescent="0.25">
      <c r="A2257">
        <v>1273</v>
      </c>
      <c r="B2257" t="s">
        <v>186</v>
      </c>
      <c r="C2257" t="s">
        <v>2241</v>
      </c>
      <c r="D2257">
        <v>118</v>
      </c>
      <c r="E2257">
        <v>1635.5</v>
      </c>
      <c r="F2257">
        <f t="shared" si="35"/>
        <v>6</v>
      </c>
      <c r="G2257" t="str">
        <f>STANDINGS_SB[[#This Row],[League]]&amp;STANDINGS_SB[[#This Row],[Team]]</f>
        <v>$150 Draft Champions Kenyon Premature LeagueLONG GONE</v>
      </c>
    </row>
    <row r="2258" spans="1:7" x14ac:dyDescent="0.25">
      <c r="A2258">
        <v>1379</v>
      </c>
      <c r="B2258" t="s">
        <v>2247</v>
      </c>
      <c r="C2258" t="s">
        <v>2241</v>
      </c>
      <c r="D2258">
        <v>115</v>
      </c>
      <c r="E2258">
        <v>1508.5</v>
      </c>
      <c r="F2258">
        <f t="shared" si="35"/>
        <v>7</v>
      </c>
      <c r="G2258" t="str">
        <f>STANDINGS_SB[[#This Row],[League]]&amp;STANDINGS_SB[[#This Row],[Team]]</f>
        <v>$150 Draft Champions Kenyon Premature League1DC WAGGENER</v>
      </c>
    </row>
    <row r="2259" spans="1:7" x14ac:dyDescent="0.25">
      <c r="A2259">
        <v>1385</v>
      </c>
      <c r="B2259" t="s">
        <v>366</v>
      </c>
      <c r="C2259" t="s">
        <v>2241</v>
      </c>
      <c r="D2259">
        <v>115</v>
      </c>
      <c r="E2259">
        <v>1508.5</v>
      </c>
      <c r="F2259">
        <f t="shared" si="35"/>
        <v>8</v>
      </c>
      <c r="G2259" t="str">
        <f>STANDINGS_SB[[#This Row],[League]]&amp;STANDINGS_SB[[#This Row],[Team]]</f>
        <v>$150 Draft Champions Kenyon Premature LeagueEA Sports E-Mail</v>
      </c>
    </row>
    <row r="2260" spans="1:7" x14ac:dyDescent="0.25">
      <c r="A2260">
        <v>1584</v>
      </c>
      <c r="B2260" t="s">
        <v>686</v>
      </c>
      <c r="C2260" t="s">
        <v>2241</v>
      </c>
      <c r="D2260">
        <v>111</v>
      </c>
      <c r="E2260">
        <v>1343.5</v>
      </c>
      <c r="F2260">
        <f t="shared" si="35"/>
        <v>9</v>
      </c>
      <c r="G2260" t="str">
        <f>STANDINGS_SB[[#This Row],[League]]&amp;STANDINGS_SB[[#This Row],[Team]]</f>
        <v>$150 Draft Champions Kenyon Premature LeagueTeam Liebman</v>
      </c>
    </row>
    <row r="2261" spans="1:7" x14ac:dyDescent="0.25">
      <c r="A2261">
        <v>1635</v>
      </c>
      <c r="B2261" t="s">
        <v>2242</v>
      </c>
      <c r="C2261" t="s">
        <v>2241</v>
      </c>
      <c r="D2261">
        <v>109</v>
      </c>
      <c r="E2261">
        <v>1261.5</v>
      </c>
      <c r="F2261">
        <f t="shared" si="35"/>
        <v>10</v>
      </c>
      <c r="G2261" t="str">
        <f>STANDINGS_SB[[#This Row],[League]]&amp;STANDINGS_SB[[#This Row],[Team]]</f>
        <v>$150 Draft Champions Kenyon Premature LeagueBullfrogs</v>
      </c>
    </row>
    <row r="2262" spans="1:7" x14ac:dyDescent="0.25">
      <c r="A2262">
        <v>1803</v>
      </c>
      <c r="B2262" t="s">
        <v>2243</v>
      </c>
      <c r="C2262" t="s">
        <v>2241</v>
      </c>
      <c r="D2262">
        <v>105</v>
      </c>
      <c r="E2262">
        <v>1118.5</v>
      </c>
      <c r="F2262">
        <f t="shared" si="35"/>
        <v>11</v>
      </c>
      <c r="G2262" t="str">
        <f>STANDINGS_SB[[#This Row],[League]]&amp;STANDINGS_SB[[#This Row],[Team]]</f>
        <v>$150 Draft Champions Kenyon Premature LeagueSurrender Dorothy! (Email)</v>
      </c>
    </row>
    <row r="2263" spans="1:7" x14ac:dyDescent="0.25">
      <c r="A2263">
        <v>1855</v>
      </c>
      <c r="B2263" t="s">
        <v>53</v>
      </c>
      <c r="C2263" t="s">
        <v>2241</v>
      </c>
      <c r="D2263">
        <v>103</v>
      </c>
      <c r="E2263">
        <v>1036.5</v>
      </c>
      <c r="F2263">
        <f t="shared" si="35"/>
        <v>12</v>
      </c>
      <c r="G2263" t="str">
        <f>STANDINGS_SB[[#This Row],[League]]&amp;STANDINGS_SB[[#This Row],[Team]]</f>
        <v>$150 Draft Champions Kenyon Premature LeagueBaseball Furies</v>
      </c>
    </row>
    <row r="2264" spans="1:7" x14ac:dyDescent="0.25">
      <c r="A2264">
        <v>2067</v>
      </c>
      <c r="B2264" t="s">
        <v>312</v>
      </c>
      <c r="C2264" t="s">
        <v>2241</v>
      </c>
      <c r="D2264">
        <v>98</v>
      </c>
      <c r="E2264">
        <v>852.5</v>
      </c>
      <c r="F2264">
        <f t="shared" si="35"/>
        <v>13</v>
      </c>
      <c r="G2264" t="str">
        <f>STANDINGS_SB[[#This Row],[League]]&amp;STANDINGS_SB[[#This Row],[Team]]</f>
        <v>$150 Draft Champions Kenyon Premature LeagueTeam Upchurch</v>
      </c>
    </row>
    <row r="2265" spans="1:7" x14ac:dyDescent="0.25">
      <c r="A2265">
        <v>2272</v>
      </c>
      <c r="B2265" t="s">
        <v>2245</v>
      </c>
      <c r="C2265" t="s">
        <v>2241</v>
      </c>
      <c r="D2265">
        <v>91</v>
      </c>
      <c r="E2265">
        <v>622.5</v>
      </c>
      <c r="F2265">
        <f t="shared" si="35"/>
        <v>14</v>
      </c>
      <c r="G2265" t="str">
        <f>STANDINGS_SB[[#This Row],[League]]&amp;STANDINGS_SB[[#This Row],[Team]]</f>
        <v>$150 Draft Champions Kenyon Premature LeagueBK Mets Premature DC</v>
      </c>
    </row>
    <row r="2266" spans="1:7" x14ac:dyDescent="0.25">
      <c r="A2266">
        <v>2609</v>
      </c>
      <c r="B2266" t="s">
        <v>2249</v>
      </c>
      <c r="C2266" t="s">
        <v>2241</v>
      </c>
      <c r="D2266">
        <v>78</v>
      </c>
      <c r="E2266">
        <v>302.5</v>
      </c>
      <c r="F2266">
        <f t="shared" si="35"/>
        <v>15</v>
      </c>
      <c r="G2266" t="str">
        <f>STANDINGS_SB[[#This Row],[League]]&amp;STANDINGS_SB[[#This Row],[Team]]</f>
        <v>$150 Draft Champions Kenyon Premature LeagueMadcow - DC1 Kenyon</v>
      </c>
    </row>
    <row r="2267" spans="1:7" x14ac:dyDescent="0.25">
      <c r="A2267">
        <v>334</v>
      </c>
      <c r="B2267" t="s">
        <v>157</v>
      </c>
      <c r="C2267" t="s">
        <v>2251</v>
      </c>
      <c r="D2267">
        <v>155</v>
      </c>
      <c r="E2267">
        <v>2580</v>
      </c>
      <c r="F2267">
        <f t="shared" si="35"/>
        <v>1</v>
      </c>
      <c r="G2267" t="str">
        <f>STANDINGS_SB[[#This Row],[League]]&amp;STANDINGS_SB[[#This Row],[Team]]</f>
        <v>$150 Draft Champions Mar 01 1:00 pm Lg.3805Team Uganski</v>
      </c>
    </row>
    <row r="2268" spans="1:7" x14ac:dyDescent="0.25">
      <c r="A2268">
        <v>526</v>
      </c>
      <c r="B2268" t="s">
        <v>2255</v>
      </c>
      <c r="C2268" t="s">
        <v>2251</v>
      </c>
      <c r="D2268">
        <v>144</v>
      </c>
      <c r="E2268">
        <v>2380</v>
      </c>
      <c r="F2268">
        <f t="shared" si="35"/>
        <v>2</v>
      </c>
      <c r="G2268" t="str">
        <f>STANDINGS_SB[[#This Row],[League]]&amp;STANDINGS_SB[[#This Row],[Team]]</f>
        <v>$150 Draft Champions Mar 01 1:00 pm Lg.3805GUERRILLA DC2</v>
      </c>
    </row>
    <row r="2269" spans="1:7" x14ac:dyDescent="0.25">
      <c r="A2269">
        <v>572</v>
      </c>
      <c r="B2269" t="s">
        <v>2250</v>
      </c>
      <c r="C2269" t="s">
        <v>2251</v>
      </c>
      <c r="D2269">
        <v>141</v>
      </c>
      <c r="E2269">
        <v>2330</v>
      </c>
      <c r="F2269">
        <f t="shared" si="35"/>
        <v>3</v>
      </c>
      <c r="G2269" t="str">
        <f>STANDINGS_SB[[#This Row],[League]]&amp;STANDINGS_SB[[#This Row],[Team]]</f>
        <v>$150 Draft Champions Mar 01 1:00 pm Lg.38052016 WarmBeer ColdFood 2nd</v>
      </c>
    </row>
    <row r="2270" spans="1:7" x14ac:dyDescent="0.25">
      <c r="A2270">
        <v>839</v>
      </c>
      <c r="B2270" t="s">
        <v>2254</v>
      </c>
      <c r="C2270" t="s">
        <v>2251</v>
      </c>
      <c r="D2270">
        <v>131</v>
      </c>
      <c r="E2270">
        <v>2074.5</v>
      </c>
      <c r="F2270">
        <f t="shared" si="35"/>
        <v>4</v>
      </c>
      <c r="G2270" t="str">
        <f>STANDINGS_SB[[#This Row],[League]]&amp;STANDINGS_SB[[#This Row],[Team]]</f>
        <v>$150 Draft Champions Mar 01 1:00 pm Lg.3805Taters 2</v>
      </c>
    </row>
    <row r="2271" spans="1:7" x14ac:dyDescent="0.25">
      <c r="A2271">
        <v>890</v>
      </c>
      <c r="B2271" t="s">
        <v>2258</v>
      </c>
      <c r="C2271" t="s">
        <v>2251</v>
      </c>
      <c r="D2271">
        <v>129</v>
      </c>
      <c r="E2271">
        <v>2015</v>
      </c>
      <c r="F2271">
        <f t="shared" si="35"/>
        <v>5</v>
      </c>
      <c r="G2271" t="str">
        <f>STANDINGS_SB[[#This Row],[League]]&amp;STANDINGS_SB[[#This Row],[Team]]</f>
        <v>$150 Draft Champions Mar 01 1:00 pm Lg.3805Dee'z Nuts</v>
      </c>
    </row>
    <row r="2272" spans="1:7" x14ac:dyDescent="0.25">
      <c r="A2272">
        <v>911</v>
      </c>
      <c r="B2272" t="s">
        <v>2257</v>
      </c>
      <c r="C2272" t="s">
        <v>2251</v>
      </c>
      <c r="D2272">
        <v>128</v>
      </c>
      <c r="E2272">
        <v>1987</v>
      </c>
      <c r="F2272">
        <f t="shared" si="35"/>
        <v>6</v>
      </c>
      <c r="G2272" t="str">
        <f>STANDINGS_SB[[#This Row],[League]]&amp;STANDINGS_SB[[#This Row],[Team]]</f>
        <v>$150 Draft Champions Mar 01 1:00 pm Lg.3805Chihuahuas</v>
      </c>
    </row>
    <row r="2273" spans="1:7" x14ac:dyDescent="0.25">
      <c r="A2273">
        <v>1074</v>
      </c>
      <c r="B2273" t="s">
        <v>2252</v>
      </c>
      <c r="C2273" t="s">
        <v>2251</v>
      </c>
      <c r="D2273">
        <v>123</v>
      </c>
      <c r="E2273">
        <v>1820</v>
      </c>
      <c r="F2273">
        <f t="shared" si="35"/>
        <v>7</v>
      </c>
      <c r="G2273" t="str">
        <f>STANDINGS_SB[[#This Row],[League]]&amp;STANDINGS_SB[[#This Row],[Team]]</f>
        <v>$150 Draft Champions Mar 01 1:00 pm Lg.3805Can we have a mulligan?</v>
      </c>
    </row>
    <row r="2274" spans="1:7" x14ac:dyDescent="0.25">
      <c r="A2274">
        <v>1095</v>
      </c>
      <c r="B2274" t="s">
        <v>592</v>
      </c>
      <c r="C2274" t="s">
        <v>2251</v>
      </c>
      <c r="D2274">
        <v>123</v>
      </c>
      <c r="E2274">
        <v>1820</v>
      </c>
      <c r="F2274">
        <f t="shared" si="35"/>
        <v>8</v>
      </c>
      <c r="G2274" t="str">
        <f>STANDINGS_SB[[#This Row],[League]]&amp;STANDINGS_SB[[#This Row],[Team]]</f>
        <v>$150 Draft Champions Mar 01 1:00 pm Lg.3805Team Bennette</v>
      </c>
    </row>
    <row r="2275" spans="1:7" x14ac:dyDescent="0.25">
      <c r="A2275">
        <v>1447</v>
      </c>
      <c r="B2275" t="s">
        <v>2256</v>
      </c>
      <c r="C2275" t="s">
        <v>2251</v>
      </c>
      <c r="D2275">
        <v>114</v>
      </c>
      <c r="E2275">
        <v>1461</v>
      </c>
      <c r="F2275">
        <f t="shared" si="35"/>
        <v>9</v>
      </c>
      <c r="G2275" t="str">
        <f>STANDINGS_SB[[#This Row],[League]]&amp;STANDINGS_SB[[#This Row],[Team]]</f>
        <v>$150 Draft Champions Mar 01 1:00 pm Lg.3805ManBearPuig</v>
      </c>
    </row>
    <row r="2276" spans="1:7" x14ac:dyDescent="0.25">
      <c r="A2276">
        <v>1537</v>
      </c>
      <c r="B2276" t="s">
        <v>385</v>
      </c>
      <c r="C2276" t="s">
        <v>2251</v>
      </c>
      <c r="D2276">
        <v>112</v>
      </c>
      <c r="E2276">
        <v>1387</v>
      </c>
      <c r="F2276">
        <f t="shared" si="35"/>
        <v>10</v>
      </c>
      <c r="G2276" t="str">
        <f>STANDINGS_SB[[#This Row],[League]]&amp;STANDINGS_SB[[#This Row],[Team]]</f>
        <v>$150 Draft Champions Mar 01 1:00 pm Lg.3805Team slack</v>
      </c>
    </row>
    <row r="2277" spans="1:7" x14ac:dyDescent="0.25">
      <c r="A2277">
        <v>1755</v>
      </c>
      <c r="B2277" t="s">
        <v>456</v>
      </c>
      <c r="C2277" t="s">
        <v>2251</v>
      </c>
      <c r="D2277">
        <v>106</v>
      </c>
      <c r="E2277">
        <v>1149</v>
      </c>
      <c r="F2277">
        <f t="shared" si="35"/>
        <v>11</v>
      </c>
      <c r="G2277" t="str">
        <f>STANDINGS_SB[[#This Row],[League]]&amp;STANDINGS_SB[[#This Row],[Team]]</f>
        <v>$150 Draft Champions Mar 01 1:00 pm Lg.3805I'm Your Daddy</v>
      </c>
    </row>
    <row r="2278" spans="1:7" x14ac:dyDescent="0.25">
      <c r="A2278">
        <v>2009</v>
      </c>
      <c r="B2278" t="s">
        <v>2253</v>
      </c>
      <c r="C2278" t="s">
        <v>2251</v>
      </c>
      <c r="D2278">
        <v>99</v>
      </c>
      <c r="E2278">
        <v>889.5</v>
      </c>
      <c r="F2278">
        <f t="shared" si="35"/>
        <v>12</v>
      </c>
      <c r="G2278" t="str">
        <f>STANDINGS_SB[[#This Row],[League]]&amp;STANDINGS_SB[[#This Row],[Team]]</f>
        <v>$150 Draft Champions Mar 01 1:00 pm Lg.3805Exspins</v>
      </c>
    </row>
    <row r="2279" spans="1:7" x14ac:dyDescent="0.25">
      <c r="A2279">
        <v>2481</v>
      </c>
      <c r="B2279" t="s">
        <v>2113</v>
      </c>
      <c r="C2279" t="s">
        <v>2251</v>
      </c>
      <c r="D2279">
        <v>84</v>
      </c>
      <c r="E2279">
        <v>429.5</v>
      </c>
      <c r="F2279">
        <f t="shared" si="35"/>
        <v>13</v>
      </c>
      <c r="G2279" t="str">
        <f>STANDINGS_SB[[#This Row],[League]]&amp;STANDINGS_SB[[#This Row],[Team]]</f>
        <v>$150 Draft Champions Mar 01 1:00 pm Lg.3805Royale with Cheese</v>
      </c>
    </row>
    <row r="2280" spans="1:7" x14ac:dyDescent="0.25">
      <c r="A2280">
        <v>2649</v>
      </c>
      <c r="B2280" t="s">
        <v>98</v>
      </c>
      <c r="C2280" t="s">
        <v>2251</v>
      </c>
      <c r="D2280">
        <v>76</v>
      </c>
      <c r="E2280">
        <v>264.5</v>
      </c>
      <c r="F2280">
        <f t="shared" si="35"/>
        <v>14</v>
      </c>
      <c r="G2280" t="str">
        <f>STANDINGS_SB[[#This Row],[League]]&amp;STANDINGS_SB[[#This Row],[Team]]</f>
        <v>$150 Draft Champions Mar 01 1:00 pm Lg.3805Team Ward</v>
      </c>
    </row>
    <row r="2281" spans="1:7" x14ac:dyDescent="0.25">
      <c r="A2281">
        <v>2743</v>
      </c>
      <c r="B2281" t="s">
        <v>2259</v>
      </c>
      <c r="C2281" t="s">
        <v>2251</v>
      </c>
      <c r="D2281">
        <v>70</v>
      </c>
      <c r="E2281">
        <v>165</v>
      </c>
      <c r="F2281">
        <f t="shared" si="35"/>
        <v>15</v>
      </c>
      <c r="G2281" t="str">
        <f>STANDINGS_SB[[#This Row],[League]]&amp;STANDINGS_SB[[#This Row],[Team]]</f>
        <v>$150 Draft Champions Mar 01 1:00 pm Lg.3805Dreycott Dragons</v>
      </c>
    </row>
    <row r="2282" spans="1:7" x14ac:dyDescent="0.25">
      <c r="A2282">
        <v>249</v>
      </c>
      <c r="B2282" t="s">
        <v>2271</v>
      </c>
      <c r="C2282" t="s">
        <v>2261</v>
      </c>
      <c r="D2282">
        <v>160</v>
      </c>
      <c r="E2282">
        <v>2655.5</v>
      </c>
      <c r="F2282">
        <f t="shared" si="35"/>
        <v>1</v>
      </c>
      <c r="G2282" t="str">
        <f>STANDINGS_SB[[#This Row],[League]]&amp;STANDINGS_SB[[#This Row],[Team]]</f>
        <v>$150 Draft Champions Mar 01 1:00 pm Lg.3809French Toast!</v>
      </c>
    </row>
    <row r="2283" spans="1:7" x14ac:dyDescent="0.25">
      <c r="A2283">
        <v>434</v>
      </c>
      <c r="B2283" t="s">
        <v>2267</v>
      </c>
      <c r="C2283" t="s">
        <v>2261</v>
      </c>
      <c r="D2283">
        <v>149</v>
      </c>
      <c r="E2283">
        <v>2479</v>
      </c>
      <c r="F2283">
        <f t="shared" si="35"/>
        <v>2</v>
      </c>
      <c r="G2283" t="str">
        <f>STANDINGS_SB[[#This Row],[League]]&amp;STANDINGS_SB[[#This Row],[Team]]</f>
        <v>$150 Draft Champions Mar 01 1:00 pm Lg.3809SLAAAYER 3</v>
      </c>
    </row>
    <row r="2284" spans="1:7" x14ac:dyDescent="0.25">
      <c r="A2284">
        <v>451</v>
      </c>
      <c r="B2284" t="s">
        <v>282</v>
      </c>
      <c r="C2284" t="s">
        <v>2261</v>
      </c>
      <c r="D2284">
        <v>148</v>
      </c>
      <c r="E2284">
        <v>2454.5</v>
      </c>
      <c r="F2284">
        <f t="shared" si="35"/>
        <v>3</v>
      </c>
      <c r="G2284" t="str">
        <f>STANDINGS_SB[[#This Row],[League]]&amp;STANDINGS_SB[[#This Row],[Team]]</f>
        <v>$150 Draft Champions Mar 01 1:00 pm Lg.3809Little Dorf and Shortround</v>
      </c>
    </row>
    <row r="2285" spans="1:7" x14ac:dyDescent="0.25">
      <c r="A2285">
        <v>653</v>
      </c>
      <c r="B2285" t="s">
        <v>386</v>
      </c>
      <c r="C2285" t="s">
        <v>2261</v>
      </c>
      <c r="D2285">
        <v>138</v>
      </c>
      <c r="E2285">
        <v>2265.5</v>
      </c>
      <c r="F2285">
        <f t="shared" si="35"/>
        <v>4</v>
      </c>
      <c r="G2285" t="str">
        <f>STANDINGS_SB[[#This Row],[League]]&amp;STANDINGS_SB[[#This Row],[Team]]</f>
        <v>$150 Draft Champions Mar 01 1:00 pm Lg.3809The BULLMOOSE</v>
      </c>
    </row>
    <row r="2286" spans="1:7" x14ac:dyDescent="0.25">
      <c r="A2286">
        <v>796</v>
      </c>
      <c r="B2286" t="s">
        <v>2272</v>
      </c>
      <c r="C2286" t="s">
        <v>2261</v>
      </c>
      <c r="D2286">
        <v>133</v>
      </c>
      <c r="E2286">
        <v>2131.5</v>
      </c>
      <c r="F2286">
        <f t="shared" si="35"/>
        <v>5</v>
      </c>
      <c r="G2286" t="str">
        <f>STANDINGS_SB[[#This Row],[League]]&amp;STANDINGS_SB[[#This Row],[Team]]</f>
        <v>$150 Draft Champions Mar 01 1:00 pm Lg.3809The Walrus</v>
      </c>
    </row>
    <row r="2287" spans="1:7" x14ac:dyDescent="0.25">
      <c r="A2287">
        <v>1198</v>
      </c>
      <c r="B2287" t="s">
        <v>2268</v>
      </c>
      <c r="C2287" t="s">
        <v>2261</v>
      </c>
      <c r="D2287">
        <v>120</v>
      </c>
      <c r="E2287">
        <v>1717</v>
      </c>
      <c r="F2287">
        <f t="shared" si="35"/>
        <v>6</v>
      </c>
      <c r="G2287" t="str">
        <f>STANDINGS_SB[[#This Row],[League]]&amp;STANDINGS_SB[[#This Row],[Team]]</f>
        <v>$150 Draft Champions Mar 01 1:00 pm Lg.3809Team Gogola</v>
      </c>
    </row>
    <row r="2288" spans="1:7" x14ac:dyDescent="0.25">
      <c r="A2288">
        <v>1243</v>
      </c>
      <c r="B2288" t="s">
        <v>2260</v>
      </c>
      <c r="C2288" t="s">
        <v>2261</v>
      </c>
      <c r="D2288">
        <v>119</v>
      </c>
      <c r="E2288">
        <v>1677</v>
      </c>
      <c r="F2288">
        <f t="shared" si="35"/>
        <v>7</v>
      </c>
      <c r="G2288" t="str">
        <f>STANDINGS_SB[[#This Row],[League]]&amp;STANDINGS_SB[[#This Row],[Team]]</f>
        <v>$150 Draft Champions Mar 01 1:00 pm Lg.3809Team Coleman</v>
      </c>
    </row>
    <row r="2289" spans="1:7" x14ac:dyDescent="0.25">
      <c r="A2289">
        <v>1467</v>
      </c>
      <c r="B2289" t="s">
        <v>2262</v>
      </c>
      <c r="C2289" t="s">
        <v>2261</v>
      </c>
      <c r="D2289">
        <v>114</v>
      </c>
      <c r="E2289">
        <v>1461</v>
      </c>
      <c r="F2289">
        <f t="shared" si="35"/>
        <v>8</v>
      </c>
      <c r="G2289" t="str">
        <f>STANDINGS_SB[[#This Row],[League]]&amp;STANDINGS_SB[[#This Row],[Team]]</f>
        <v>$150 Draft Champions Mar 01 1:00 pm Lg.3809The Eamus Catulis</v>
      </c>
    </row>
    <row r="2290" spans="1:7" x14ac:dyDescent="0.25">
      <c r="A2290">
        <v>1830</v>
      </c>
      <c r="B2290" t="s">
        <v>2266</v>
      </c>
      <c r="C2290" t="s">
        <v>2261</v>
      </c>
      <c r="D2290">
        <v>104</v>
      </c>
      <c r="E2290">
        <v>1082.5</v>
      </c>
      <c r="F2290">
        <f t="shared" si="35"/>
        <v>9</v>
      </c>
      <c r="G2290" t="str">
        <f>STANDINGS_SB[[#This Row],[League]]&amp;STANDINGS_SB[[#This Row],[Team]]</f>
        <v>$150 Draft Champions Mar 01 1:00 pm Lg.3809Sully's Crawdads</v>
      </c>
    </row>
    <row r="2291" spans="1:7" x14ac:dyDescent="0.25">
      <c r="A2291">
        <v>1993</v>
      </c>
      <c r="B2291" t="s">
        <v>2270</v>
      </c>
      <c r="C2291" t="s">
        <v>2261</v>
      </c>
      <c r="D2291">
        <v>100</v>
      </c>
      <c r="E2291">
        <v>929.5</v>
      </c>
      <c r="F2291">
        <f t="shared" si="35"/>
        <v>10</v>
      </c>
      <c r="G2291" t="str">
        <f>STANDINGS_SB[[#This Row],[League]]&amp;STANDINGS_SB[[#This Row],[Team]]</f>
        <v>$150 Draft Champions Mar 01 1:00 pm Lg.3809ThUnderDogs</v>
      </c>
    </row>
    <row r="2292" spans="1:7" x14ac:dyDescent="0.25">
      <c r="A2292">
        <v>2310</v>
      </c>
      <c r="B2292" t="s">
        <v>2263</v>
      </c>
      <c r="C2292" t="s">
        <v>2261</v>
      </c>
      <c r="D2292">
        <v>90</v>
      </c>
      <c r="E2292">
        <v>588.5</v>
      </c>
      <c r="F2292">
        <f t="shared" si="35"/>
        <v>11</v>
      </c>
      <c r="G2292" t="str">
        <f>STANDINGS_SB[[#This Row],[League]]&amp;STANDINGS_SB[[#This Row],[Team]]</f>
        <v>$150 Draft Champions Mar 01 1:00 pm Lg.3809Chicos Bailbonds</v>
      </c>
    </row>
    <row r="2293" spans="1:7" x14ac:dyDescent="0.25">
      <c r="A2293">
        <v>2357</v>
      </c>
      <c r="B2293" t="s">
        <v>2273</v>
      </c>
      <c r="C2293" t="s">
        <v>2261</v>
      </c>
      <c r="D2293">
        <v>89</v>
      </c>
      <c r="E2293">
        <v>559.5</v>
      </c>
      <c r="F2293">
        <f t="shared" si="35"/>
        <v>12</v>
      </c>
      <c r="G2293" t="str">
        <f>STANDINGS_SB[[#This Row],[League]]&amp;STANDINGS_SB[[#This Row],[Team]]</f>
        <v>$150 Draft Champions Mar 01 1:00 pm Lg.3809Sorry I bet on baseball</v>
      </c>
    </row>
    <row r="2294" spans="1:7" x14ac:dyDescent="0.25">
      <c r="A2294">
        <v>2667</v>
      </c>
      <c r="B2294" t="s">
        <v>2269</v>
      </c>
      <c r="C2294" t="s">
        <v>2261</v>
      </c>
      <c r="D2294">
        <v>75</v>
      </c>
      <c r="E2294">
        <v>244</v>
      </c>
      <c r="F2294">
        <f t="shared" si="35"/>
        <v>13</v>
      </c>
      <c r="G2294" t="str">
        <f>STANDINGS_SB[[#This Row],[League]]&amp;STANDINGS_SB[[#This Row],[Team]]</f>
        <v>$150 Draft Champions Mar 01 1:00 pm Lg.3809LockWash</v>
      </c>
    </row>
    <row r="2295" spans="1:7" x14ac:dyDescent="0.25">
      <c r="A2295">
        <v>2813</v>
      </c>
      <c r="B2295" t="s">
        <v>2265</v>
      </c>
      <c r="C2295" t="s">
        <v>2261</v>
      </c>
      <c r="D2295">
        <v>64</v>
      </c>
      <c r="E2295">
        <v>99</v>
      </c>
      <c r="F2295">
        <f t="shared" si="35"/>
        <v>14</v>
      </c>
      <c r="G2295" t="str">
        <f>STANDINGS_SB[[#This Row],[League]]&amp;STANDINGS_SB[[#This Row],[Team]]</f>
        <v>$150 Draft Champions Mar 01 1:00 pm Lg.3809Team Allen</v>
      </c>
    </row>
    <row r="2296" spans="1:7" x14ac:dyDescent="0.25">
      <c r="A2296">
        <v>2820</v>
      </c>
      <c r="B2296" t="s">
        <v>2264</v>
      </c>
      <c r="C2296" t="s">
        <v>2261</v>
      </c>
      <c r="D2296">
        <v>63</v>
      </c>
      <c r="E2296">
        <v>85.5</v>
      </c>
      <c r="F2296">
        <f t="shared" si="35"/>
        <v>15</v>
      </c>
      <c r="G2296" t="str">
        <f>STANDINGS_SB[[#This Row],[League]]&amp;STANDINGS_SB[[#This Row],[Team]]</f>
        <v>$150 Draft Champions Mar 01 1:00 pm Lg.3809FindMe</v>
      </c>
    </row>
    <row r="2297" spans="1:7" x14ac:dyDescent="0.25">
      <c r="A2297">
        <v>153</v>
      </c>
      <c r="B2297" t="s">
        <v>2276</v>
      </c>
      <c r="C2297" t="s">
        <v>2274</v>
      </c>
      <c r="D2297">
        <v>169</v>
      </c>
      <c r="E2297">
        <v>2756</v>
      </c>
      <c r="F2297">
        <f t="shared" si="35"/>
        <v>1</v>
      </c>
      <c r="G2297" t="str">
        <f>STANDINGS_SB[[#This Row],[League]]&amp;STANDINGS_SB[[#This Row],[Team]]</f>
        <v>$150 Draft Champions Mar 02 1:00 pm Lg.3811Demo Days</v>
      </c>
    </row>
    <row r="2298" spans="1:7" x14ac:dyDescent="0.25">
      <c r="A2298">
        <v>295</v>
      </c>
      <c r="B2298" t="s">
        <v>13</v>
      </c>
      <c r="C2298" t="s">
        <v>2274</v>
      </c>
      <c r="D2298">
        <v>158</v>
      </c>
      <c r="E2298">
        <v>2622.5</v>
      </c>
      <c r="F2298">
        <f t="shared" si="35"/>
        <v>2</v>
      </c>
      <c r="G2298" t="str">
        <f>STANDINGS_SB[[#This Row],[League]]&amp;STANDINGS_SB[[#This Row],[Team]]</f>
        <v>$150 Draft Champions Mar 02 1:00 pm Lg.3811The Balking Dead</v>
      </c>
    </row>
    <row r="2299" spans="1:7" x14ac:dyDescent="0.25">
      <c r="A2299">
        <v>579</v>
      </c>
      <c r="B2299" t="s">
        <v>2278</v>
      </c>
      <c r="C2299" t="s">
        <v>2274</v>
      </c>
      <c r="D2299">
        <v>141</v>
      </c>
      <c r="E2299">
        <v>2330</v>
      </c>
      <c r="F2299">
        <f t="shared" si="35"/>
        <v>3</v>
      </c>
      <c r="G2299" t="str">
        <f>STANDINGS_SB[[#This Row],[League]]&amp;STANDINGS_SB[[#This Row],[Team]]</f>
        <v>$150 Draft Champions Mar 02 1:00 pm Lg.3811Mojo Masters</v>
      </c>
    </row>
    <row r="2300" spans="1:7" x14ac:dyDescent="0.25">
      <c r="A2300">
        <v>934</v>
      </c>
      <c r="B2300" t="s">
        <v>2282</v>
      </c>
      <c r="C2300" t="s">
        <v>2274</v>
      </c>
      <c r="D2300">
        <v>128</v>
      </c>
      <c r="E2300">
        <v>1987</v>
      </c>
      <c r="F2300">
        <f t="shared" si="35"/>
        <v>4</v>
      </c>
      <c r="G2300" t="str">
        <f>STANDINGS_SB[[#This Row],[League]]&amp;STANDINGS_SB[[#This Row],[Team]]</f>
        <v>$150 Draft Champions Mar 02 1:00 pm Lg.3811The Low Hanging Fruit</v>
      </c>
    </row>
    <row r="2301" spans="1:7" x14ac:dyDescent="0.25">
      <c r="A2301">
        <v>984</v>
      </c>
      <c r="B2301" t="s">
        <v>214</v>
      </c>
      <c r="C2301" t="s">
        <v>2274</v>
      </c>
      <c r="D2301">
        <v>126</v>
      </c>
      <c r="E2301">
        <v>1921</v>
      </c>
      <c r="F2301">
        <f t="shared" si="35"/>
        <v>5</v>
      </c>
      <c r="G2301" t="str">
        <f>STANDINGS_SB[[#This Row],[League]]&amp;STANDINGS_SB[[#This Row],[Team]]</f>
        <v>$150 Draft Champions Mar 02 1:00 pm Lg.3811Mississippi Squeeze</v>
      </c>
    </row>
    <row r="2302" spans="1:7" x14ac:dyDescent="0.25">
      <c r="A2302">
        <v>1378</v>
      </c>
      <c r="B2302" t="s">
        <v>2277</v>
      </c>
      <c r="C2302" t="s">
        <v>2274</v>
      </c>
      <c r="D2302">
        <v>116</v>
      </c>
      <c r="E2302">
        <v>1552.5</v>
      </c>
      <c r="F2302">
        <f t="shared" si="35"/>
        <v>6</v>
      </c>
      <c r="G2302" t="str">
        <f>STANDINGS_SB[[#This Row],[League]]&amp;STANDINGS_SB[[#This Row],[Team]]</f>
        <v>$150 Draft Champions Mar 02 1:00 pm Lg.3811shuck me sideways</v>
      </c>
    </row>
    <row r="2303" spans="1:7" x14ac:dyDescent="0.25">
      <c r="A2303">
        <v>1475</v>
      </c>
      <c r="B2303" t="s">
        <v>2283</v>
      </c>
      <c r="C2303" t="s">
        <v>2274</v>
      </c>
      <c r="D2303">
        <v>113</v>
      </c>
      <c r="E2303">
        <v>1421.5</v>
      </c>
      <c r="F2303">
        <f t="shared" si="35"/>
        <v>7</v>
      </c>
      <c r="G2303" t="str">
        <f>STANDINGS_SB[[#This Row],[League]]&amp;STANDINGS_SB[[#This Row],[Team]]</f>
        <v>$150 Draft Champions Mar 02 1:00 pm Lg.3811Boston = Titletown</v>
      </c>
    </row>
    <row r="2304" spans="1:7" x14ac:dyDescent="0.25">
      <c r="A2304">
        <v>1547</v>
      </c>
      <c r="B2304" t="s">
        <v>2275</v>
      </c>
      <c r="C2304" t="s">
        <v>2274</v>
      </c>
      <c r="D2304">
        <v>111</v>
      </c>
      <c r="E2304">
        <v>1343.5</v>
      </c>
      <c r="F2304">
        <f t="shared" si="35"/>
        <v>8</v>
      </c>
      <c r="G2304" t="str">
        <f>STANDINGS_SB[[#This Row],[League]]&amp;STANDINGS_SB[[#This Row],[Team]]</f>
        <v>$150 Draft Champions Mar 02 1:00 pm Lg.3811Bavaro DC 3</v>
      </c>
    </row>
    <row r="2305" spans="1:7" x14ac:dyDescent="0.25">
      <c r="A2305">
        <v>1616</v>
      </c>
      <c r="B2305" t="s">
        <v>2281</v>
      </c>
      <c r="C2305" t="s">
        <v>2274</v>
      </c>
      <c r="D2305">
        <v>110</v>
      </c>
      <c r="E2305">
        <v>1298</v>
      </c>
      <c r="F2305">
        <f t="shared" si="35"/>
        <v>9</v>
      </c>
      <c r="G2305" t="str">
        <f>STANDINGS_SB[[#This Row],[League]]&amp;STANDINGS_SB[[#This Row],[Team]]</f>
        <v>$150 Draft Champions Mar 02 1:00 pm Lg.3811Rugen Hardware</v>
      </c>
    </row>
    <row r="2306" spans="1:7" x14ac:dyDescent="0.25">
      <c r="A2306">
        <v>1709</v>
      </c>
      <c r="B2306" t="s">
        <v>147</v>
      </c>
      <c r="C2306" t="s">
        <v>2274</v>
      </c>
      <c r="D2306">
        <v>108</v>
      </c>
      <c r="E2306">
        <v>1223</v>
      </c>
      <c r="F2306">
        <f t="shared" si="35"/>
        <v>10</v>
      </c>
      <c r="G2306" t="str">
        <f>STANDINGS_SB[[#This Row],[League]]&amp;STANDINGS_SB[[#This Row],[Team]]</f>
        <v>$150 Draft Champions Mar 02 1:00 pm Lg.3811fung wa express</v>
      </c>
    </row>
    <row r="2307" spans="1:7" x14ac:dyDescent="0.25">
      <c r="A2307">
        <v>1908</v>
      </c>
      <c r="B2307" t="s">
        <v>467</v>
      </c>
      <c r="C2307" t="s">
        <v>2274</v>
      </c>
      <c r="D2307">
        <v>102</v>
      </c>
      <c r="E2307">
        <v>993</v>
      </c>
      <c r="F2307">
        <f t="shared" ref="F2307:F2370" si="36">IF(C2307=C2306,F2306+1,1)</f>
        <v>11</v>
      </c>
      <c r="G2307" t="str">
        <f>STANDINGS_SB[[#This Row],[League]]&amp;STANDINGS_SB[[#This Row],[Team]]</f>
        <v>$150 Draft Champions Mar 02 1:00 pm Lg.3811DE Destroyers</v>
      </c>
    </row>
    <row r="2308" spans="1:7" x14ac:dyDescent="0.25">
      <c r="A2308">
        <v>1980</v>
      </c>
      <c r="B2308" t="s">
        <v>2280</v>
      </c>
      <c r="C2308" t="s">
        <v>2274</v>
      </c>
      <c r="D2308">
        <v>100</v>
      </c>
      <c r="E2308">
        <v>929.5</v>
      </c>
      <c r="F2308">
        <f t="shared" si="36"/>
        <v>12</v>
      </c>
      <c r="G2308" t="str">
        <f>STANDINGS_SB[[#This Row],[League]]&amp;STANDINGS_SB[[#This Row],[Team]]</f>
        <v>$150 Draft Champions Mar 02 1:00 pm Lg.3811Somali Pirates</v>
      </c>
    </row>
    <row r="2309" spans="1:7" x14ac:dyDescent="0.25">
      <c r="A2309">
        <v>2161</v>
      </c>
      <c r="B2309" t="s">
        <v>2279</v>
      </c>
      <c r="C2309" t="s">
        <v>2274</v>
      </c>
      <c r="D2309">
        <v>95</v>
      </c>
      <c r="E2309">
        <v>747</v>
      </c>
      <c r="F2309">
        <f t="shared" si="36"/>
        <v>13</v>
      </c>
      <c r="G2309" t="str">
        <f>STANDINGS_SB[[#This Row],[League]]&amp;STANDINGS_SB[[#This Row],[Team]]</f>
        <v>$150 Draft Champions Mar 02 1:00 pm Lg.3811Livin The Dream</v>
      </c>
    </row>
    <row r="2310" spans="1:7" x14ac:dyDescent="0.25">
      <c r="A2310">
        <v>2406</v>
      </c>
      <c r="B2310" t="s">
        <v>1087</v>
      </c>
      <c r="C2310" t="s">
        <v>2274</v>
      </c>
      <c r="D2310">
        <v>87</v>
      </c>
      <c r="E2310">
        <v>508.5</v>
      </c>
      <c r="F2310">
        <f t="shared" si="36"/>
        <v>14</v>
      </c>
      <c r="G2310" t="str">
        <f>STANDINGS_SB[[#This Row],[League]]&amp;STANDINGS_SB[[#This Row],[Team]]</f>
        <v>$150 Draft Champions Mar 02 1:00 pm Lg.3811Team Edwards</v>
      </c>
    </row>
    <row r="2311" spans="1:7" x14ac:dyDescent="0.25">
      <c r="A2311">
        <v>2467</v>
      </c>
      <c r="B2311" t="s">
        <v>1290</v>
      </c>
      <c r="C2311" t="s">
        <v>2274</v>
      </c>
      <c r="D2311">
        <v>85</v>
      </c>
      <c r="E2311">
        <v>456.5</v>
      </c>
      <c r="F2311">
        <f t="shared" si="36"/>
        <v>15</v>
      </c>
      <c r="G2311" t="str">
        <f>STANDINGS_SB[[#This Row],[League]]&amp;STANDINGS_SB[[#This Row],[Team]]</f>
        <v>$150 Draft Champions Mar 02 1:00 pm Lg.3811What Was I Thinking</v>
      </c>
    </row>
    <row r="2312" spans="1:7" x14ac:dyDescent="0.25">
      <c r="A2312">
        <v>106</v>
      </c>
      <c r="B2312" t="s">
        <v>2284</v>
      </c>
      <c r="C2312" t="s">
        <v>2285</v>
      </c>
      <c r="D2312">
        <v>177</v>
      </c>
      <c r="E2312">
        <v>2806</v>
      </c>
      <c r="F2312">
        <f t="shared" si="36"/>
        <v>1</v>
      </c>
      <c r="G2312" t="str">
        <f>STANDINGS_SB[[#This Row],[League]]&amp;STANDINGS_SB[[#This Row],[Team]]</f>
        <v>$150 Draft Champions Mar 03 1:00 pm Lg.3813Men with Wood</v>
      </c>
    </row>
    <row r="2313" spans="1:7" x14ac:dyDescent="0.25">
      <c r="A2313">
        <v>284</v>
      </c>
      <c r="B2313" t="s">
        <v>2289</v>
      </c>
      <c r="C2313" t="s">
        <v>2285</v>
      </c>
      <c r="D2313">
        <v>158</v>
      </c>
      <c r="E2313">
        <v>2622.5</v>
      </c>
      <c r="F2313">
        <f t="shared" si="36"/>
        <v>2</v>
      </c>
      <c r="G2313" t="str">
        <f>STANDINGS_SB[[#This Row],[League]]&amp;STANDINGS_SB[[#This Row],[Team]]</f>
        <v>$150 Draft Champions Mar 03 1:00 pm Lg.3813I Betts Money</v>
      </c>
    </row>
    <row r="2314" spans="1:7" x14ac:dyDescent="0.25">
      <c r="A2314">
        <v>541</v>
      </c>
      <c r="B2314" t="s">
        <v>2286</v>
      </c>
      <c r="C2314" t="s">
        <v>2285</v>
      </c>
      <c r="D2314">
        <v>143</v>
      </c>
      <c r="E2314">
        <v>2362.5</v>
      </c>
      <c r="F2314">
        <f t="shared" si="36"/>
        <v>3</v>
      </c>
      <c r="G2314" t="str">
        <f>STANDINGS_SB[[#This Row],[League]]&amp;STANDINGS_SB[[#This Row],[Team]]</f>
        <v>$150 Draft Champions Mar 03 1:00 pm Lg.3813Calgary Cannons v3</v>
      </c>
    </row>
    <row r="2315" spans="1:7" x14ac:dyDescent="0.25">
      <c r="A2315">
        <v>758</v>
      </c>
      <c r="B2315" t="s">
        <v>499</v>
      </c>
      <c r="C2315" t="s">
        <v>2285</v>
      </c>
      <c r="D2315">
        <v>134</v>
      </c>
      <c r="E2315">
        <v>2167</v>
      </c>
      <c r="F2315">
        <f t="shared" si="36"/>
        <v>4</v>
      </c>
      <c r="G2315" t="str">
        <f>STANDINGS_SB[[#This Row],[League]]&amp;STANDINGS_SB[[#This Row],[Team]]</f>
        <v>$150 Draft Champions Mar 03 1:00 pm Lg.3813Thing 8</v>
      </c>
    </row>
    <row r="2316" spans="1:7" x14ac:dyDescent="0.25">
      <c r="A2316">
        <v>1196</v>
      </c>
      <c r="B2316" t="s">
        <v>2294</v>
      </c>
      <c r="C2316" t="s">
        <v>2285</v>
      </c>
      <c r="D2316">
        <v>120</v>
      </c>
      <c r="E2316">
        <v>1717</v>
      </c>
      <c r="F2316">
        <f t="shared" si="36"/>
        <v>5</v>
      </c>
      <c r="G2316" t="str">
        <f>STANDINGS_SB[[#This Row],[League]]&amp;STANDINGS_SB[[#This Row],[Team]]</f>
        <v>$150 Draft Champions Mar 03 1:00 pm Lg.3813Team Dickens</v>
      </c>
    </row>
    <row r="2317" spans="1:7" x14ac:dyDescent="0.25">
      <c r="A2317">
        <v>1396</v>
      </c>
      <c r="B2317" t="s">
        <v>81</v>
      </c>
      <c r="C2317" t="s">
        <v>2285</v>
      </c>
      <c r="D2317">
        <v>115</v>
      </c>
      <c r="E2317">
        <v>1508.5</v>
      </c>
      <c r="F2317">
        <f t="shared" si="36"/>
        <v>6</v>
      </c>
      <c r="G2317" t="str">
        <f>STANDINGS_SB[[#This Row],[League]]&amp;STANDINGS_SB[[#This Row],[Team]]</f>
        <v>$150 Draft Champions Mar 03 1:00 pm Lg.3813London Cheeseheads</v>
      </c>
    </row>
    <row r="2318" spans="1:7" x14ac:dyDescent="0.25">
      <c r="A2318">
        <v>1600</v>
      </c>
      <c r="B2318" t="s">
        <v>100</v>
      </c>
      <c r="C2318" t="s">
        <v>2285</v>
      </c>
      <c r="D2318">
        <v>110</v>
      </c>
      <c r="E2318">
        <v>1298</v>
      </c>
      <c r="F2318">
        <f t="shared" si="36"/>
        <v>7</v>
      </c>
      <c r="G2318" t="str">
        <f>STANDINGS_SB[[#This Row],[League]]&amp;STANDINGS_SB[[#This Row],[Team]]</f>
        <v>$150 Draft Champions Mar 03 1:00 pm Lg.3813Champagne on Ice</v>
      </c>
    </row>
    <row r="2319" spans="1:7" x14ac:dyDescent="0.25">
      <c r="A2319">
        <v>1622</v>
      </c>
      <c r="B2319" t="s">
        <v>392</v>
      </c>
      <c r="C2319" t="s">
        <v>2285</v>
      </c>
      <c r="D2319">
        <v>110</v>
      </c>
      <c r="E2319">
        <v>1298</v>
      </c>
      <c r="F2319">
        <f t="shared" si="36"/>
        <v>8</v>
      </c>
      <c r="G2319" t="str">
        <f>STANDINGS_SB[[#This Row],[League]]&amp;STANDINGS_SB[[#This Row],[Team]]</f>
        <v>$150 Draft Champions Mar 03 1:00 pm Lg.3813Team Conlon</v>
      </c>
    </row>
    <row r="2320" spans="1:7" x14ac:dyDescent="0.25">
      <c r="A2320">
        <v>1764</v>
      </c>
      <c r="B2320" t="s">
        <v>2287</v>
      </c>
      <c r="C2320" t="s">
        <v>2285</v>
      </c>
      <c r="D2320">
        <v>106</v>
      </c>
      <c r="E2320">
        <v>1149</v>
      </c>
      <c r="F2320">
        <f t="shared" si="36"/>
        <v>9</v>
      </c>
      <c r="G2320" t="str">
        <f>STANDINGS_SB[[#This Row],[League]]&amp;STANDINGS_SB[[#This Row],[Team]]</f>
        <v>$150 Draft Champions Mar 03 1:00 pm Lg.3813Sea Predators</v>
      </c>
    </row>
    <row r="2321" spans="1:7" x14ac:dyDescent="0.25">
      <c r="A2321">
        <v>1923</v>
      </c>
      <c r="B2321" t="s">
        <v>193</v>
      </c>
      <c r="C2321" t="s">
        <v>2285</v>
      </c>
      <c r="D2321">
        <v>102</v>
      </c>
      <c r="E2321">
        <v>993</v>
      </c>
      <c r="F2321">
        <f t="shared" si="36"/>
        <v>10</v>
      </c>
      <c r="G2321" t="str">
        <f>STANDINGS_SB[[#This Row],[League]]&amp;STANDINGS_SB[[#This Row],[Team]]</f>
        <v>$150 Draft Champions Mar 03 1:00 pm Lg.3813Team Peavey</v>
      </c>
    </row>
    <row r="2322" spans="1:7" x14ac:dyDescent="0.25">
      <c r="A2322">
        <v>2012</v>
      </c>
      <c r="B2322" t="s">
        <v>2292</v>
      </c>
      <c r="C2322" t="s">
        <v>2285</v>
      </c>
      <c r="D2322">
        <v>99</v>
      </c>
      <c r="E2322">
        <v>889.5</v>
      </c>
      <c r="F2322">
        <f t="shared" si="36"/>
        <v>11</v>
      </c>
      <c r="G2322" t="str">
        <f>STANDINGS_SB[[#This Row],[League]]&amp;STANDINGS_SB[[#This Row],[Team]]</f>
        <v>$150 Draft Champions Mar 03 1:00 pm Lg.3813JUICE</v>
      </c>
    </row>
    <row r="2323" spans="1:7" x14ac:dyDescent="0.25">
      <c r="A2323">
        <v>2076</v>
      </c>
      <c r="B2323" t="s">
        <v>2290</v>
      </c>
      <c r="C2323" t="s">
        <v>2285</v>
      </c>
      <c r="D2323">
        <v>97</v>
      </c>
      <c r="E2323">
        <v>820</v>
      </c>
      <c r="F2323">
        <f t="shared" si="36"/>
        <v>12</v>
      </c>
      <c r="G2323" t="str">
        <f>STANDINGS_SB[[#This Row],[League]]&amp;STANDINGS_SB[[#This Row],[Team]]</f>
        <v>$150 Draft Champions Mar 03 1:00 pm Lg.3813Byrd, Byrd, Byrd, Byrd is the Word</v>
      </c>
    </row>
    <row r="2324" spans="1:7" x14ac:dyDescent="0.25">
      <c r="A2324">
        <v>2117</v>
      </c>
      <c r="B2324" t="s">
        <v>2291</v>
      </c>
      <c r="C2324" t="s">
        <v>2285</v>
      </c>
      <c r="D2324">
        <v>96</v>
      </c>
      <c r="E2324">
        <v>784</v>
      </c>
      <c r="F2324">
        <f t="shared" si="36"/>
        <v>13</v>
      </c>
      <c r="G2324" t="str">
        <f>STANDINGS_SB[[#This Row],[League]]&amp;STANDINGS_SB[[#This Row],[Team]]</f>
        <v>$150 Draft Champions Mar 03 1:00 pm Lg.3813Connman</v>
      </c>
    </row>
    <row r="2325" spans="1:7" x14ac:dyDescent="0.25">
      <c r="A2325">
        <v>2192</v>
      </c>
      <c r="B2325" t="s">
        <v>2288</v>
      </c>
      <c r="C2325" t="s">
        <v>2285</v>
      </c>
      <c r="D2325">
        <v>94</v>
      </c>
      <c r="E2325">
        <v>713</v>
      </c>
      <c r="F2325">
        <f t="shared" si="36"/>
        <v>14</v>
      </c>
      <c r="G2325" t="str">
        <f>STANDINGS_SB[[#This Row],[League]]&amp;STANDINGS_SB[[#This Row],[Team]]</f>
        <v>$150 Draft Champions Mar 03 1:00 pm Lg.3813Grimson Reapers</v>
      </c>
    </row>
    <row r="2326" spans="1:7" x14ac:dyDescent="0.25">
      <c r="A2326">
        <v>2893</v>
      </c>
      <c r="B2326" t="s">
        <v>2293</v>
      </c>
      <c r="C2326" t="s">
        <v>2285</v>
      </c>
      <c r="D2326">
        <v>51</v>
      </c>
      <c r="E2326">
        <v>18.5</v>
      </c>
      <c r="F2326">
        <f t="shared" si="36"/>
        <v>15</v>
      </c>
      <c r="G2326" t="str">
        <f>STANDINGS_SB[[#This Row],[League]]&amp;STANDINGS_SB[[#This Row],[Team]]</f>
        <v>$150 Draft Champions Mar 03 1:00 pm Lg.3813Oppo Tacos</v>
      </c>
    </row>
    <row r="2327" spans="1:7" x14ac:dyDescent="0.25">
      <c r="A2327">
        <v>294</v>
      </c>
      <c r="B2327" t="s">
        <v>2298</v>
      </c>
      <c r="C2327" t="s">
        <v>2296</v>
      </c>
      <c r="D2327">
        <v>158</v>
      </c>
      <c r="E2327">
        <v>2622.5</v>
      </c>
      <c r="F2327">
        <f t="shared" si="36"/>
        <v>1</v>
      </c>
      <c r="G2327" t="str">
        <f>STANDINGS_SB[[#This Row],[League]]&amp;STANDINGS_SB[[#This Row],[Team]]</f>
        <v>$150 Draft Champions Mar 03 1:00 pm Lg.3815Team Welsh</v>
      </c>
    </row>
    <row r="2328" spans="1:7" x14ac:dyDescent="0.25">
      <c r="A2328">
        <v>385</v>
      </c>
      <c r="B2328" t="s">
        <v>2303</v>
      </c>
      <c r="C2328" t="s">
        <v>2296</v>
      </c>
      <c r="D2328">
        <v>151</v>
      </c>
      <c r="E2328">
        <v>2521</v>
      </c>
      <c r="F2328">
        <f t="shared" si="36"/>
        <v>2</v>
      </c>
      <c r="G2328" t="str">
        <f>STANDINGS_SB[[#This Row],[League]]&amp;STANDINGS_SB[[#This Row],[Team]]</f>
        <v>$150 Draft Champions Mar 03 1:00 pm Lg.3815Dead $</v>
      </c>
    </row>
    <row r="2329" spans="1:7" x14ac:dyDescent="0.25">
      <c r="A2329">
        <v>500</v>
      </c>
      <c r="B2329" t="s">
        <v>2304</v>
      </c>
      <c r="C2329" t="s">
        <v>2296</v>
      </c>
      <c r="D2329">
        <v>146</v>
      </c>
      <c r="E2329">
        <v>2417.5</v>
      </c>
      <c r="F2329">
        <f t="shared" si="36"/>
        <v>3</v>
      </c>
      <c r="G2329" t="str">
        <f>STANDINGS_SB[[#This Row],[League]]&amp;STANDINGS_SB[[#This Row],[Team]]</f>
        <v>$150 Draft Champions Mar 03 1:00 pm Lg.3815The Herdsmen</v>
      </c>
    </row>
    <row r="2330" spans="1:7" x14ac:dyDescent="0.25">
      <c r="A2330">
        <v>507</v>
      </c>
      <c r="B2330" t="s">
        <v>660</v>
      </c>
      <c r="C2330" t="s">
        <v>2296</v>
      </c>
      <c r="D2330">
        <v>145</v>
      </c>
      <c r="E2330">
        <v>2399.5</v>
      </c>
      <c r="F2330">
        <f t="shared" si="36"/>
        <v>4</v>
      </c>
      <c r="G2330" t="str">
        <f>STANDINGS_SB[[#This Row],[League]]&amp;STANDINGS_SB[[#This Row],[Team]]</f>
        <v>$150 Draft Champions Mar 03 1:00 pm Lg.3815JerseyJacks</v>
      </c>
    </row>
    <row r="2331" spans="1:7" x14ac:dyDescent="0.25">
      <c r="A2331">
        <v>748</v>
      </c>
      <c r="B2331" t="s">
        <v>2295</v>
      </c>
      <c r="C2331" t="s">
        <v>2296</v>
      </c>
      <c r="D2331">
        <v>134</v>
      </c>
      <c r="E2331">
        <v>2167</v>
      </c>
      <c r="F2331">
        <f t="shared" si="36"/>
        <v>5</v>
      </c>
      <c r="G2331" t="str">
        <f>STANDINGS_SB[[#This Row],[League]]&amp;STANDINGS_SB[[#This Row],[Team]]</f>
        <v>$150 Draft Champions Mar 03 1:00 pm Lg.3815O-Qua Tangin Wann</v>
      </c>
    </row>
    <row r="2332" spans="1:7" x14ac:dyDescent="0.25">
      <c r="A2332">
        <v>963</v>
      </c>
      <c r="B2332" t="s">
        <v>205</v>
      </c>
      <c r="C2332" t="s">
        <v>2296</v>
      </c>
      <c r="D2332">
        <v>127</v>
      </c>
      <c r="E2332">
        <v>1957.5</v>
      </c>
      <c r="F2332">
        <f t="shared" si="36"/>
        <v>6</v>
      </c>
      <c r="G2332" t="str">
        <f>STANDINGS_SB[[#This Row],[League]]&amp;STANDINGS_SB[[#This Row],[Team]]</f>
        <v>$150 Draft Champions Mar 03 1:00 pm Lg.3815Team Sloan</v>
      </c>
    </row>
    <row r="2333" spans="1:7" x14ac:dyDescent="0.25">
      <c r="A2333">
        <v>972</v>
      </c>
      <c r="B2333" t="s">
        <v>2297</v>
      </c>
      <c r="C2333" t="s">
        <v>2296</v>
      </c>
      <c r="D2333">
        <v>126</v>
      </c>
      <c r="E2333">
        <v>1921</v>
      </c>
      <c r="F2333">
        <f t="shared" si="36"/>
        <v>7</v>
      </c>
      <c r="G2333" t="str">
        <f>STANDINGS_SB[[#This Row],[League]]&amp;STANDINGS_SB[[#This Row],[Team]]</f>
        <v>$150 Draft Champions Mar 03 1:00 pm Lg.3815Domo Arigato Mr. Amato</v>
      </c>
    </row>
    <row r="2334" spans="1:7" x14ac:dyDescent="0.25">
      <c r="A2334">
        <v>1210</v>
      </c>
      <c r="B2334" t="s">
        <v>2300</v>
      </c>
      <c r="C2334" t="s">
        <v>2296</v>
      </c>
      <c r="D2334">
        <v>119</v>
      </c>
      <c r="E2334">
        <v>1677</v>
      </c>
      <c r="F2334">
        <f t="shared" si="36"/>
        <v>8</v>
      </c>
      <c r="G2334" t="str">
        <f>STANDINGS_SB[[#This Row],[League]]&amp;STANDINGS_SB[[#This Row],[Team]]</f>
        <v>$150 Draft Champions Mar 03 1:00 pm Lg.3815Amato Machine v1.01b</v>
      </c>
    </row>
    <row r="2335" spans="1:7" x14ac:dyDescent="0.25">
      <c r="A2335">
        <v>1675</v>
      </c>
      <c r="B2335" t="s">
        <v>2302</v>
      </c>
      <c r="C2335" t="s">
        <v>2296</v>
      </c>
      <c r="D2335">
        <v>108</v>
      </c>
      <c r="E2335">
        <v>1223</v>
      </c>
      <c r="F2335">
        <f t="shared" si="36"/>
        <v>9</v>
      </c>
      <c r="G2335" t="str">
        <f>STANDINGS_SB[[#This Row],[League]]&amp;STANDINGS_SB[[#This Row],[Team]]</f>
        <v>$150 Draft Champions Mar 03 1:00 pm Lg.3815Diamond Doctors</v>
      </c>
    </row>
    <row r="2336" spans="1:7" x14ac:dyDescent="0.25">
      <c r="A2336">
        <v>1829</v>
      </c>
      <c r="B2336" t="s">
        <v>2299</v>
      </c>
      <c r="C2336" t="s">
        <v>2296</v>
      </c>
      <c r="D2336">
        <v>104</v>
      </c>
      <c r="E2336">
        <v>1082.5</v>
      </c>
      <c r="F2336">
        <f t="shared" si="36"/>
        <v>10</v>
      </c>
      <c r="G2336" t="str">
        <f>STANDINGS_SB[[#This Row],[League]]&amp;STANDINGS_SB[[#This Row],[Team]]</f>
        <v>$150 Draft Champions Mar 03 1:00 pm Lg.3815SpinningSeams11</v>
      </c>
    </row>
    <row r="2337" spans="1:7" x14ac:dyDescent="0.25">
      <c r="A2337">
        <v>1951</v>
      </c>
      <c r="B2337" t="s">
        <v>2301</v>
      </c>
      <c r="C2337" t="s">
        <v>2296</v>
      </c>
      <c r="D2337">
        <v>101</v>
      </c>
      <c r="E2337">
        <v>962</v>
      </c>
      <c r="F2337">
        <f t="shared" si="36"/>
        <v>11</v>
      </c>
      <c r="G2337" t="str">
        <f>STANDINGS_SB[[#This Row],[League]]&amp;STANDINGS_SB[[#This Row],[Team]]</f>
        <v>$150 Draft Champions Mar 03 1:00 pm Lg.3815Shiiieeeeeeet</v>
      </c>
    </row>
    <row r="2338" spans="1:7" x14ac:dyDescent="0.25">
      <c r="A2338">
        <v>2087</v>
      </c>
      <c r="B2338" t="s">
        <v>2305</v>
      </c>
      <c r="C2338" t="s">
        <v>2296</v>
      </c>
      <c r="D2338">
        <v>97</v>
      </c>
      <c r="E2338">
        <v>820</v>
      </c>
      <c r="F2338">
        <f t="shared" si="36"/>
        <v>12</v>
      </c>
      <c r="G2338" t="str">
        <f>STANDINGS_SB[[#This Row],[League]]&amp;STANDINGS_SB[[#This Row],[Team]]</f>
        <v>$150 Draft Champions Mar 03 1:00 pm Lg.3815I hate my team already</v>
      </c>
    </row>
    <row r="2339" spans="1:7" x14ac:dyDescent="0.25">
      <c r="A2339">
        <v>2344</v>
      </c>
      <c r="B2339" t="s">
        <v>2306</v>
      </c>
      <c r="C2339" t="s">
        <v>2296</v>
      </c>
      <c r="D2339">
        <v>89</v>
      </c>
      <c r="E2339">
        <v>559.5</v>
      </c>
      <c r="F2339">
        <f t="shared" si="36"/>
        <v>13</v>
      </c>
      <c r="G2339" t="str">
        <f>STANDINGS_SB[[#This Row],[League]]&amp;STANDINGS_SB[[#This Row],[Team]]</f>
        <v>$150 Draft Champions Mar 03 1:00 pm Lg.3815Fantasy Phoenix I</v>
      </c>
    </row>
    <row r="2340" spans="1:7" x14ac:dyDescent="0.25">
      <c r="A2340">
        <v>2466</v>
      </c>
      <c r="B2340" t="s">
        <v>1290</v>
      </c>
      <c r="C2340" t="s">
        <v>2296</v>
      </c>
      <c r="D2340">
        <v>85</v>
      </c>
      <c r="E2340">
        <v>456.5</v>
      </c>
      <c r="F2340">
        <f t="shared" si="36"/>
        <v>14</v>
      </c>
      <c r="G2340" t="str">
        <f>STANDINGS_SB[[#This Row],[League]]&amp;STANDINGS_SB[[#This Row],[Team]]</f>
        <v>$150 Draft Champions Mar 03 1:00 pm Lg.3815What Was I Thinking</v>
      </c>
    </row>
    <row r="2341" spans="1:7" x14ac:dyDescent="0.25">
      <c r="A2341">
        <v>2641</v>
      </c>
      <c r="B2341" t="s">
        <v>215</v>
      </c>
      <c r="C2341" t="s">
        <v>2296</v>
      </c>
      <c r="D2341">
        <v>76</v>
      </c>
      <c r="E2341">
        <v>264.5</v>
      </c>
      <c r="F2341">
        <f t="shared" si="36"/>
        <v>15</v>
      </c>
      <c r="G2341" t="str">
        <f>STANDINGS_SB[[#This Row],[League]]&amp;STANDINGS_SB[[#This Row],[Team]]</f>
        <v>$150 Draft Champions Mar 03 1:00 pm Lg.3815No Motto</v>
      </c>
    </row>
    <row r="2342" spans="1:7" x14ac:dyDescent="0.25">
      <c r="A2342">
        <v>186</v>
      </c>
      <c r="B2342" t="s">
        <v>83</v>
      </c>
      <c r="C2342" t="s">
        <v>2308</v>
      </c>
      <c r="D2342">
        <v>166</v>
      </c>
      <c r="E2342">
        <v>2727</v>
      </c>
      <c r="F2342">
        <f t="shared" si="36"/>
        <v>1</v>
      </c>
      <c r="G2342" t="str">
        <f>STANDINGS_SB[[#This Row],[League]]&amp;STANDINGS_SB[[#This Row],[Team]]</f>
        <v>$150 Draft Champions Mar 04 1:00 pm Lg.3819Tdot Tanks 2</v>
      </c>
    </row>
    <row r="2343" spans="1:7" x14ac:dyDescent="0.25">
      <c r="A2343">
        <v>268</v>
      </c>
      <c r="B2343" t="s">
        <v>191</v>
      </c>
      <c r="C2343" t="s">
        <v>2308</v>
      </c>
      <c r="D2343">
        <v>159</v>
      </c>
      <c r="E2343">
        <v>2639</v>
      </c>
      <c r="F2343">
        <f t="shared" si="36"/>
        <v>2</v>
      </c>
      <c r="G2343" t="str">
        <f>STANDINGS_SB[[#This Row],[League]]&amp;STANDINGS_SB[[#This Row],[Team]]</f>
        <v>$150 Draft Champions Mar 04 1:00 pm Lg.3819Chico's Bail Bonds</v>
      </c>
    </row>
    <row r="2344" spans="1:7" x14ac:dyDescent="0.25">
      <c r="A2344">
        <v>336</v>
      </c>
      <c r="B2344" t="s">
        <v>2312</v>
      </c>
      <c r="C2344" t="s">
        <v>2308</v>
      </c>
      <c r="D2344">
        <v>155</v>
      </c>
      <c r="E2344">
        <v>2580</v>
      </c>
      <c r="F2344">
        <f t="shared" si="36"/>
        <v>3</v>
      </c>
      <c r="G2344" t="str">
        <f>STANDINGS_SB[[#This Row],[League]]&amp;STANDINGS_SB[[#This Row],[Team]]</f>
        <v>$150 Draft Champions Mar 04 1:00 pm Lg.3819elpollus</v>
      </c>
    </row>
    <row r="2345" spans="1:7" x14ac:dyDescent="0.25">
      <c r="A2345">
        <v>357</v>
      </c>
      <c r="B2345" t="s">
        <v>2311</v>
      </c>
      <c r="C2345" t="s">
        <v>2308</v>
      </c>
      <c r="D2345">
        <v>153</v>
      </c>
      <c r="E2345">
        <v>2550.5</v>
      </c>
      <c r="F2345">
        <f t="shared" si="36"/>
        <v>4</v>
      </c>
      <c r="G2345" t="str">
        <f>STANDINGS_SB[[#This Row],[League]]&amp;STANDINGS_SB[[#This Row],[Team]]</f>
        <v>$150 Draft Champions Mar 04 1:00 pm Lg.3819Killebrew</v>
      </c>
    </row>
    <row r="2346" spans="1:7" x14ac:dyDescent="0.25">
      <c r="A2346">
        <v>547</v>
      </c>
      <c r="B2346" t="s">
        <v>2307</v>
      </c>
      <c r="C2346" t="s">
        <v>2308</v>
      </c>
      <c r="D2346">
        <v>143</v>
      </c>
      <c r="E2346">
        <v>2362.5</v>
      </c>
      <c r="F2346">
        <f t="shared" si="36"/>
        <v>5</v>
      </c>
      <c r="G2346" t="str">
        <f>STANDINGS_SB[[#This Row],[League]]&amp;STANDINGS_SB[[#This Row],[Team]]</f>
        <v>$150 Draft Champions Mar 04 1:00 pm Lg.3819Lento's Pizzeria</v>
      </c>
    </row>
    <row r="2347" spans="1:7" x14ac:dyDescent="0.25">
      <c r="A2347">
        <v>1459</v>
      </c>
      <c r="B2347" t="s">
        <v>240</v>
      </c>
      <c r="C2347" t="s">
        <v>2308</v>
      </c>
      <c r="D2347">
        <v>114</v>
      </c>
      <c r="E2347">
        <v>1461</v>
      </c>
      <c r="F2347">
        <f t="shared" si="36"/>
        <v>6</v>
      </c>
      <c r="G2347" t="str">
        <f>STANDINGS_SB[[#This Row],[League]]&amp;STANDINGS_SB[[#This Row],[Team]]</f>
        <v>$150 Draft Champions Mar 04 1:00 pm Lg.3819Team Skowron</v>
      </c>
    </row>
    <row r="2348" spans="1:7" x14ac:dyDescent="0.25">
      <c r="A2348">
        <v>1568</v>
      </c>
      <c r="B2348" t="s">
        <v>19</v>
      </c>
      <c r="C2348" t="s">
        <v>2308</v>
      </c>
      <c r="D2348">
        <v>111</v>
      </c>
      <c r="E2348">
        <v>1343.5</v>
      </c>
      <c r="F2348">
        <f t="shared" si="36"/>
        <v>7</v>
      </c>
      <c r="G2348" t="str">
        <f>STANDINGS_SB[[#This Row],[League]]&amp;STANDINGS_SB[[#This Row],[Team]]</f>
        <v>$150 Draft Champions Mar 04 1:00 pm Lg.3819One Eyed Jack</v>
      </c>
    </row>
    <row r="2349" spans="1:7" x14ac:dyDescent="0.25">
      <c r="A2349">
        <v>1835</v>
      </c>
      <c r="B2349" t="s">
        <v>2316</v>
      </c>
      <c r="C2349" t="s">
        <v>2308</v>
      </c>
      <c r="D2349">
        <v>104</v>
      </c>
      <c r="E2349">
        <v>1082.5</v>
      </c>
      <c r="F2349">
        <f t="shared" si="36"/>
        <v>8</v>
      </c>
      <c r="G2349" t="str">
        <f>STANDINGS_SB[[#This Row],[League]]&amp;STANDINGS_SB[[#This Row],[Team]]</f>
        <v>$150 Draft Champions Mar 04 1:00 pm Lg.3819Team JP5</v>
      </c>
    </row>
    <row r="2350" spans="1:7" x14ac:dyDescent="0.25">
      <c r="A2350">
        <v>1967</v>
      </c>
      <c r="B2350" t="s">
        <v>2309</v>
      </c>
      <c r="C2350" t="s">
        <v>2308</v>
      </c>
      <c r="D2350">
        <v>100</v>
      </c>
      <c r="E2350">
        <v>929.5</v>
      </c>
      <c r="F2350">
        <f t="shared" si="36"/>
        <v>9</v>
      </c>
      <c r="G2350" t="str">
        <f>STANDINGS_SB[[#This Row],[League]]&amp;STANDINGS_SB[[#This Row],[Team]]</f>
        <v>$150 Draft Champions Mar 04 1:00 pm Lg.3819Fireballers</v>
      </c>
    </row>
    <row r="2351" spans="1:7" x14ac:dyDescent="0.25">
      <c r="A2351">
        <v>1998</v>
      </c>
      <c r="B2351" t="s">
        <v>273</v>
      </c>
      <c r="C2351" t="s">
        <v>2308</v>
      </c>
      <c r="D2351">
        <v>100</v>
      </c>
      <c r="E2351">
        <v>929.5</v>
      </c>
      <c r="F2351">
        <f t="shared" si="36"/>
        <v>10</v>
      </c>
      <c r="G2351" t="str">
        <f>STANDINGS_SB[[#This Row],[League]]&amp;STANDINGS_SB[[#This Row],[Team]]</f>
        <v>$150 Draft Champions Mar 04 1:00 pm Lg.3819smackers IX</v>
      </c>
    </row>
    <row r="2352" spans="1:7" x14ac:dyDescent="0.25">
      <c r="A2352">
        <v>2058</v>
      </c>
      <c r="B2352" t="s">
        <v>2313</v>
      </c>
      <c r="C2352" t="s">
        <v>2308</v>
      </c>
      <c r="D2352">
        <v>98</v>
      </c>
      <c r="E2352">
        <v>852.5</v>
      </c>
      <c r="F2352">
        <f t="shared" si="36"/>
        <v>11</v>
      </c>
      <c r="G2352" t="str">
        <f>STANDINGS_SB[[#This Row],[League]]&amp;STANDINGS_SB[[#This Row],[Team]]</f>
        <v>$150 Draft Champions Mar 04 1:00 pm Lg.3819Negasonic Teenage Warhead</v>
      </c>
    </row>
    <row r="2353" spans="1:7" x14ac:dyDescent="0.25">
      <c r="A2353">
        <v>2313</v>
      </c>
      <c r="B2353" t="s">
        <v>2315</v>
      </c>
      <c r="C2353" t="s">
        <v>2308</v>
      </c>
      <c r="D2353">
        <v>90</v>
      </c>
      <c r="E2353">
        <v>588.5</v>
      </c>
      <c r="F2353">
        <f t="shared" si="36"/>
        <v>12</v>
      </c>
      <c r="G2353" t="str">
        <f>STANDINGS_SB[[#This Row],[League]]&amp;STANDINGS_SB[[#This Row],[Team]]</f>
        <v>$150 Draft Champions Mar 04 1:00 pm Lg.3819Freedom Tower</v>
      </c>
    </row>
    <row r="2354" spans="1:7" x14ac:dyDescent="0.25">
      <c r="A2354">
        <v>2410</v>
      </c>
      <c r="B2354" t="s">
        <v>2314</v>
      </c>
      <c r="C2354" t="s">
        <v>2308</v>
      </c>
      <c r="D2354">
        <v>87</v>
      </c>
      <c r="E2354">
        <v>508.5</v>
      </c>
      <c r="F2354">
        <f t="shared" si="36"/>
        <v>13</v>
      </c>
      <c r="G2354" t="str">
        <f>STANDINGS_SB[[#This Row],[League]]&amp;STANDINGS_SB[[#This Row],[Team]]</f>
        <v>$150 Draft Champions Mar 04 1:00 pm Lg.3819The Badabings</v>
      </c>
    </row>
    <row r="2355" spans="1:7" x14ac:dyDescent="0.25">
      <c r="A2355">
        <v>2576</v>
      </c>
      <c r="B2355" t="s">
        <v>1071</v>
      </c>
      <c r="C2355" t="s">
        <v>2308</v>
      </c>
      <c r="D2355">
        <v>80</v>
      </c>
      <c r="E2355">
        <v>340</v>
      </c>
      <c r="F2355">
        <f t="shared" si="36"/>
        <v>14</v>
      </c>
      <c r="G2355" t="str">
        <f>STANDINGS_SB[[#This Row],[League]]&amp;STANDINGS_SB[[#This Row],[Team]]</f>
        <v>$150 Draft Champions Mar 04 1:00 pm Lg.3819Team Reed</v>
      </c>
    </row>
    <row r="2356" spans="1:7" x14ac:dyDescent="0.25">
      <c r="A2356">
        <v>2692</v>
      </c>
      <c r="B2356" t="s">
        <v>2310</v>
      </c>
      <c r="C2356" t="s">
        <v>2308</v>
      </c>
      <c r="D2356">
        <v>73</v>
      </c>
      <c r="E2356">
        <v>211.5</v>
      </c>
      <c r="F2356">
        <f t="shared" si="36"/>
        <v>15</v>
      </c>
      <c r="G2356" t="str">
        <f>STANDINGS_SB[[#This Row],[League]]&amp;STANDINGS_SB[[#This Row],[Team]]</f>
        <v>$150 Draft Champions Mar 04 1:00 pm Lg.3819Buck Off</v>
      </c>
    </row>
    <row r="2357" spans="1:7" x14ac:dyDescent="0.25">
      <c r="A2357">
        <v>369</v>
      </c>
      <c r="B2357" t="s">
        <v>2322</v>
      </c>
      <c r="C2357" t="s">
        <v>2317</v>
      </c>
      <c r="D2357">
        <v>152</v>
      </c>
      <c r="E2357">
        <v>2535.5</v>
      </c>
      <c r="F2357">
        <f t="shared" si="36"/>
        <v>1</v>
      </c>
      <c r="G2357" t="str">
        <f>STANDINGS_SB[[#This Row],[League]]&amp;STANDINGS_SB[[#This Row],[Team]]</f>
        <v>$150 Draft Champions Mar 04 1:00 pm Lg.3822Ants Marching</v>
      </c>
    </row>
    <row r="2358" spans="1:7" x14ac:dyDescent="0.25">
      <c r="A2358">
        <v>478</v>
      </c>
      <c r="B2358" t="s">
        <v>2327</v>
      </c>
      <c r="C2358" t="s">
        <v>2317</v>
      </c>
      <c r="D2358">
        <v>147</v>
      </c>
      <c r="E2358">
        <v>2433</v>
      </c>
      <c r="F2358">
        <f t="shared" si="36"/>
        <v>2</v>
      </c>
      <c r="G2358" t="str">
        <f>STANDINGS_SB[[#This Row],[League]]&amp;STANDINGS_SB[[#This Row],[Team]]</f>
        <v>$150 Draft Champions Mar 04 1:00 pm Lg.3822Team Kleven</v>
      </c>
    </row>
    <row r="2359" spans="1:7" x14ac:dyDescent="0.25">
      <c r="A2359">
        <v>540</v>
      </c>
      <c r="B2359" t="s">
        <v>2321</v>
      </c>
      <c r="C2359" t="s">
        <v>2317</v>
      </c>
      <c r="D2359">
        <v>143</v>
      </c>
      <c r="E2359">
        <v>2362.5</v>
      </c>
      <c r="F2359">
        <f t="shared" si="36"/>
        <v>3</v>
      </c>
      <c r="G2359" t="str">
        <f>STANDINGS_SB[[#This Row],[League]]&amp;STANDINGS_SB[[#This Row],[Team]]</f>
        <v>$150 Draft Champions Mar 04 1:00 pm Lg.3822Asgardians</v>
      </c>
    </row>
    <row r="2360" spans="1:7" x14ac:dyDescent="0.25">
      <c r="A2360">
        <v>597</v>
      </c>
      <c r="B2360" t="s">
        <v>401</v>
      </c>
      <c r="C2360" t="s">
        <v>2317</v>
      </c>
      <c r="D2360">
        <v>140</v>
      </c>
      <c r="E2360">
        <v>2310</v>
      </c>
      <c r="F2360">
        <f t="shared" si="36"/>
        <v>4</v>
      </c>
      <c r="G2360" t="str">
        <f>STANDINGS_SB[[#This Row],[League]]&amp;STANDINGS_SB[[#This Row],[Team]]</f>
        <v>$150 Draft Champions Mar 04 1:00 pm Lg.3822Las Vegas Blvd VI</v>
      </c>
    </row>
    <row r="2361" spans="1:7" x14ac:dyDescent="0.25">
      <c r="A2361">
        <v>804</v>
      </c>
      <c r="B2361" t="s">
        <v>2324</v>
      </c>
      <c r="C2361" t="s">
        <v>2317</v>
      </c>
      <c r="D2361">
        <v>132</v>
      </c>
      <c r="E2361">
        <v>2104</v>
      </c>
      <c r="F2361">
        <f t="shared" si="36"/>
        <v>5</v>
      </c>
      <c r="G2361" t="str">
        <f>STANDINGS_SB[[#This Row],[League]]&amp;STANDINGS_SB[[#This Row],[Team]]</f>
        <v>$150 Draft Champions Mar 04 1:00 pm Lg.3822Not Matt Duffy</v>
      </c>
    </row>
    <row r="2362" spans="1:7" x14ac:dyDescent="0.25">
      <c r="A2362">
        <v>1054</v>
      </c>
      <c r="B2362" t="s">
        <v>134</v>
      </c>
      <c r="C2362" t="s">
        <v>2317</v>
      </c>
      <c r="D2362">
        <v>124</v>
      </c>
      <c r="E2362">
        <v>1853.5</v>
      </c>
      <c r="F2362">
        <f t="shared" si="36"/>
        <v>6</v>
      </c>
      <c r="G2362" t="str">
        <f>STANDINGS_SB[[#This Row],[League]]&amp;STANDINGS_SB[[#This Row],[Team]]</f>
        <v>$150 Draft Champions Mar 04 1:00 pm Lg.3822Forest Hills Fiends</v>
      </c>
    </row>
    <row r="2363" spans="1:7" x14ac:dyDescent="0.25">
      <c r="A2363">
        <v>1097</v>
      </c>
      <c r="B2363" t="s">
        <v>2318</v>
      </c>
      <c r="C2363" t="s">
        <v>2317</v>
      </c>
      <c r="D2363">
        <v>123</v>
      </c>
      <c r="E2363">
        <v>1820</v>
      </c>
      <c r="F2363">
        <f t="shared" si="36"/>
        <v>7</v>
      </c>
      <c r="G2363" t="str">
        <f>STANDINGS_SB[[#This Row],[League]]&amp;STANDINGS_SB[[#This Row],[Team]]</f>
        <v>$150 Draft Champions Mar 04 1:00 pm Lg.3822Team Jahera</v>
      </c>
    </row>
    <row r="2364" spans="1:7" x14ac:dyDescent="0.25">
      <c r="A2364">
        <v>1311</v>
      </c>
      <c r="B2364" t="s">
        <v>2326</v>
      </c>
      <c r="C2364" t="s">
        <v>2317</v>
      </c>
      <c r="D2364">
        <v>117</v>
      </c>
      <c r="E2364">
        <v>1595.5</v>
      </c>
      <c r="F2364">
        <f t="shared" si="36"/>
        <v>8</v>
      </c>
      <c r="G2364" t="str">
        <f>STANDINGS_SB[[#This Row],[League]]&amp;STANDINGS_SB[[#This Row],[Team]]</f>
        <v>$150 Draft Champions Mar 04 1:00 pm Lg.3822Men of Steal</v>
      </c>
    </row>
    <row r="2365" spans="1:7" x14ac:dyDescent="0.25">
      <c r="A2365">
        <v>1480</v>
      </c>
      <c r="B2365" t="s">
        <v>2320</v>
      </c>
      <c r="C2365" t="s">
        <v>2317</v>
      </c>
      <c r="D2365">
        <v>113</v>
      </c>
      <c r="E2365">
        <v>1421.5</v>
      </c>
      <c r="F2365">
        <f t="shared" si="36"/>
        <v>9</v>
      </c>
      <c r="G2365" t="str">
        <f>STANDINGS_SB[[#This Row],[League]]&amp;STANDINGS_SB[[#This Row],[Team]]</f>
        <v>$150 Draft Champions Mar 04 1:00 pm Lg.3822Don't Save Me</v>
      </c>
    </row>
    <row r="2366" spans="1:7" x14ac:dyDescent="0.25">
      <c r="A2366">
        <v>1798</v>
      </c>
      <c r="B2366" t="s">
        <v>2325</v>
      </c>
      <c r="C2366" t="s">
        <v>2317</v>
      </c>
      <c r="D2366">
        <v>105</v>
      </c>
      <c r="E2366">
        <v>1118.5</v>
      </c>
      <c r="F2366">
        <f t="shared" si="36"/>
        <v>10</v>
      </c>
      <c r="G2366" t="str">
        <f>STANDINGS_SB[[#This Row],[League]]&amp;STANDINGS_SB[[#This Row],[Team]]</f>
        <v>$150 Draft Champions Mar 04 1:00 pm Lg.3822One and done</v>
      </c>
    </row>
    <row r="2367" spans="1:7" x14ac:dyDescent="0.25">
      <c r="A2367">
        <v>2018</v>
      </c>
      <c r="B2367" t="s">
        <v>226</v>
      </c>
      <c r="C2367" t="s">
        <v>2317</v>
      </c>
      <c r="D2367">
        <v>99</v>
      </c>
      <c r="E2367">
        <v>889.5</v>
      </c>
      <c r="F2367">
        <f t="shared" si="36"/>
        <v>11</v>
      </c>
      <c r="G2367" t="str">
        <f>STANDINGS_SB[[#This Row],[League]]&amp;STANDINGS_SB[[#This Row],[Team]]</f>
        <v>$150 Draft Champions Mar 04 1:00 pm Lg.3822New York KNOCKERS</v>
      </c>
    </row>
    <row r="2368" spans="1:7" x14ac:dyDescent="0.25">
      <c r="A2368">
        <v>2063</v>
      </c>
      <c r="B2368" t="s">
        <v>2319</v>
      </c>
      <c r="C2368" t="s">
        <v>2317</v>
      </c>
      <c r="D2368">
        <v>98</v>
      </c>
      <c r="E2368">
        <v>852.5</v>
      </c>
      <c r="F2368">
        <f t="shared" si="36"/>
        <v>12</v>
      </c>
      <c r="G2368" t="str">
        <f>STANDINGS_SB[[#This Row],[League]]&amp;STANDINGS_SB[[#This Row],[Team]]</f>
        <v>$150 Draft Champions Mar 04 1:00 pm Lg.3822Seib &amp; Seib</v>
      </c>
    </row>
    <row r="2369" spans="1:7" x14ac:dyDescent="0.25">
      <c r="A2369">
        <v>2159</v>
      </c>
      <c r="B2369" t="s">
        <v>2323</v>
      </c>
      <c r="C2369" t="s">
        <v>2317</v>
      </c>
      <c r="D2369">
        <v>95</v>
      </c>
      <c r="E2369">
        <v>747</v>
      </c>
      <c r="F2369">
        <f t="shared" si="36"/>
        <v>13</v>
      </c>
      <c r="G2369" t="str">
        <f>STANDINGS_SB[[#This Row],[League]]&amp;STANDINGS_SB[[#This Row],[Team]]</f>
        <v>$150 Draft Champions Mar 04 1:00 pm Lg.3822I Miss Football</v>
      </c>
    </row>
    <row r="2370" spans="1:7" x14ac:dyDescent="0.25">
      <c r="A2370">
        <v>2668</v>
      </c>
      <c r="B2370" t="s">
        <v>275</v>
      </c>
      <c r="C2370" t="s">
        <v>2317</v>
      </c>
      <c r="D2370">
        <v>75</v>
      </c>
      <c r="E2370">
        <v>244</v>
      </c>
      <c r="F2370">
        <f t="shared" si="36"/>
        <v>14</v>
      </c>
      <c r="G2370" t="str">
        <f>STANDINGS_SB[[#This Row],[League]]&amp;STANDINGS_SB[[#This Row],[Team]]</f>
        <v>$150 Draft Champions Mar 04 1:00 pm Lg.3822PABST</v>
      </c>
    </row>
    <row r="2371" spans="1:7" x14ac:dyDescent="0.25">
      <c r="A2371">
        <v>2789</v>
      </c>
      <c r="B2371" t="s">
        <v>2328</v>
      </c>
      <c r="C2371" t="s">
        <v>2317</v>
      </c>
      <c r="D2371">
        <v>66</v>
      </c>
      <c r="E2371">
        <v>123.5</v>
      </c>
      <c r="F2371">
        <f t="shared" ref="F2371:F2434" si="37">IF(C2371=C2370,F2370+1,1)</f>
        <v>15</v>
      </c>
      <c r="G2371" t="str">
        <f>STANDINGS_SB[[#This Row],[League]]&amp;STANDINGS_SB[[#This Row],[Team]]</f>
        <v>$150 Draft Champions Mar 04 1:00 pm Lg.3822Rosita Espinosa</v>
      </c>
    </row>
    <row r="2372" spans="1:7" x14ac:dyDescent="0.25">
      <c r="A2372">
        <v>125</v>
      </c>
      <c r="B2372" t="s">
        <v>514</v>
      </c>
      <c r="C2372" t="s">
        <v>2329</v>
      </c>
      <c r="D2372">
        <v>174</v>
      </c>
      <c r="E2372">
        <v>2786</v>
      </c>
      <c r="F2372">
        <f t="shared" si="37"/>
        <v>1</v>
      </c>
      <c r="G2372" t="str">
        <f>STANDINGS_SB[[#This Row],[League]]&amp;STANDINGS_SB[[#This Row],[Team]]</f>
        <v>$150 Draft Champions Mar 04 1:00 pm Lg.3824ROID RAGE</v>
      </c>
    </row>
    <row r="2373" spans="1:7" x14ac:dyDescent="0.25">
      <c r="A2373">
        <v>208</v>
      </c>
      <c r="B2373" t="s">
        <v>2337</v>
      </c>
      <c r="C2373" t="s">
        <v>2329</v>
      </c>
      <c r="D2373">
        <v>164</v>
      </c>
      <c r="E2373">
        <v>2705</v>
      </c>
      <c r="F2373">
        <f t="shared" si="37"/>
        <v>2</v>
      </c>
      <c r="G2373" t="str">
        <f>STANDINGS_SB[[#This Row],[League]]&amp;STANDINGS_SB[[#This Row],[Team]]</f>
        <v>$150 Draft Champions Mar 04 1:00 pm Lg.3824Team Burnidge</v>
      </c>
    </row>
    <row r="2374" spans="1:7" x14ac:dyDescent="0.25">
      <c r="A2374">
        <v>577</v>
      </c>
      <c r="B2374" t="s">
        <v>2332</v>
      </c>
      <c r="C2374" t="s">
        <v>2329</v>
      </c>
      <c r="D2374">
        <v>141</v>
      </c>
      <c r="E2374">
        <v>2330</v>
      </c>
      <c r="F2374">
        <f t="shared" si="37"/>
        <v>3</v>
      </c>
      <c r="G2374" t="str">
        <f>STANDINGS_SB[[#This Row],[League]]&amp;STANDINGS_SB[[#This Row],[Team]]</f>
        <v>$150 Draft Champions Mar 04 1:00 pm Lg.3824EviLogic</v>
      </c>
    </row>
    <row r="2375" spans="1:7" x14ac:dyDescent="0.25">
      <c r="A2375">
        <v>964</v>
      </c>
      <c r="B2375" t="s">
        <v>2338</v>
      </c>
      <c r="C2375" t="s">
        <v>2329</v>
      </c>
      <c r="D2375">
        <v>127</v>
      </c>
      <c r="E2375">
        <v>1957.5</v>
      </c>
      <c r="F2375">
        <f t="shared" si="37"/>
        <v>4</v>
      </c>
      <c r="G2375" t="str">
        <f>STANDINGS_SB[[#This Row],[League]]&amp;STANDINGS_SB[[#This Row],[Team]]</f>
        <v>$150 Draft Champions Mar 04 1:00 pm Lg.3824The Wynn Buffet</v>
      </c>
    </row>
    <row r="2376" spans="1:7" x14ac:dyDescent="0.25">
      <c r="A2376">
        <v>1046</v>
      </c>
      <c r="B2376" t="s">
        <v>2333</v>
      </c>
      <c r="C2376" t="s">
        <v>2329</v>
      </c>
      <c r="D2376">
        <v>124</v>
      </c>
      <c r="E2376">
        <v>1853.5</v>
      </c>
      <c r="F2376">
        <f t="shared" si="37"/>
        <v>5</v>
      </c>
      <c r="G2376" t="str">
        <f>STANDINGS_SB[[#This Row],[League]]&amp;STANDINGS_SB[[#This Row],[Team]]</f>
        <v>$150 Draft Champions Mar 04 1:00 pm Lg.3824Almond Piscotty</v>
      </c>
    </row>
    <row r="2377" spans="1:7" x14ac:dyDescent="0.25">
      <c r="A2377">
        <v>1089</v>
      </c>
      <c r="B2377" t="s">
        <v>2336</v>
      </c>
      <c r="C2377" t="s">
        <v>2329</v>
      </c>
      <c r="D2377">
        <v>123</v>
      </c>
      <c r="E2377">
        <v>1820</v>
      </c>
      <c r="F2377">
        <f t="shared" si="37"/>
        <v>6</v>
      </c>
      <c r="G2377" t="str">
        <f>STANDINGS_SB[[#This Row],[League]]&amp;STANDINGS_SB[[#This Row],[Team]]</f>
        <v>$150 Draft Champions Mar 04 1:00 pm Lg.3824Las Vegas Ratpack 5</v>
      </c>
    </row>
    <row r="2378" spans="1:7" x14ac:dyDescent="0.25">
      <c r="A2378">
        <v>1289</v>
      </c>
      <c r="B2378" t="s">
        <v>2334</v>
      </c>
      <c r="C2378" t="s">
        <v>2329</v>
      </c>
      <c r="D2378">
        <v>118</v>
      </c>
      <c r="E2378">
        <v>1635.5</v>
      </c>
      <c r="F2378">
        <f t="shared" si="37"/>
        <v>7</v>
      </c>
      <c r="G2378" t="str">
        <f>STANDINGS_SB[[#This Row],[League]]&amp;STANDINGS_SB[[#This Row],[Team]]</f>
        <v>$150 Draft Champions Mar 04 1:00 pm Lg.3824The Force-Hartsfield</v>
      </c>
    </row>
    <row r="2379" spans="1:7" x14ac:dyDescent="0.25">
      <c r="A2379">
        <v>1490</v>
      </c>
      <c r="B2379" t="s">
        <v>162</v>
      </c>
      <c r="C2379" t="s">
        <v>2329</v>
      </c>
      <c r="D2379">
        <v>113</v>
      </c>
      <c r="E2379">
        <v>1421.5</v>
      </c>
      <c r="F2379">
        <f t="shared" si="37"/>
        <v>8</v>
      </c>
      <c r="G2379" t="str">
        <f>STANDINGS_SB[[#This Row],[League]]&amp;STANDINGS_SB[[#This Row],[Team]]</f>
        <v>$150 Draft Champions Mar 04 1:00 pm Lg.3824New York MUSCLE</v>
      </c>
    </row>
    <row r="2380" spans="1:7" x14ac:dyDescent="0.25">
      <c r="A2380">
        <v>1665</v>
      </c>
      <c r="B2380" t="s">
        <v>1290</v>
      </c>
      <c r="C2380" t="s">
        <v>2329</v>
      </c>
      <c r="D2380">
        <v>109</v>
      </c>
      <c r="E2380">
        <v>1261.5</v>
      </c>
      <c r="F2380">
        <f t="shared" si="37"/>
        <v>9</v>
      </c>
      <c r="G2380" t="str">
        <f>STANDINGS_SB[[#This Row],[League]]&amp;STANDINGS_SB[[#This Row],[Team]]</f>
        <v>$150 Draft Champions Mar 04 1:00 pm Lg.3824What Was I Thinking</v>
      </c>
    </row>
    <row r="2381" spans="1:7" x14ac:dyDescent="0.25">
      <c r="A2381">
        <v>1693</v>
      </c>
      <c r="B2381" t="s">
        <v>516</v>
      </c>
      <c r="C2381" t="s">
        <v>2329</v>
      </c>
      <c r="D2381">
        <v>108</v>
      </c>
      <c r="E2381">
        <v>1223</v>
      </c>
      <c r="F2381">
        <f t="shared" si="37"/>
        <v>10</v>
      </c>
      <c r="G2381" t="str">
        <f>STANDINGS_SB[[#This Row],[League]]&amp;STANDINGS_SB[[#This Row],[Team]]</f>
        <v>$150 Draft Champions Mar 04 1:00 pm Lg.3824Team Binney</v>
      </c>
    </row>
    <row r="2382" spans="1:7" x14ac:dyDescent="0.25">
      <c r="A2382">
        <v>1772</v>
      </c>
      <c r="B2382" t="s">
        <v>104</v>
      </c>
      <c r="C2382" t="s">
        <v>2329</v>
      </c>
      <c r="D2382">
        <v>106</v>
      </c>
      <c r="E2382">
        <v>1149</v>
      </c>
      <c r="F2382">
        <f t="shared" si="37"/>
        <v>11</v>
      </c>
      <c r="G2382" t="str">
        <f>STANDINGS_SB[[#This Row],[League]]&amp;STANDINGS_SB[[#This Row],[Team]]</f>
        <v>$150 Draft Champions Mar 04 1:00 pm Lg.3824Team Pawlowski</v>
      </c>
    </row>
    <row r="2383" spans="1:7" x14ac:dyDescent="0.25">
      <c r="A2383">
        <v>1892</v>
      </c>
      <c r="B2383" t="s">
        <v>1789</v>
      </c>
      <c r="C2383" t="s">
        <v>2329</v>
      </c>
      <c r="D2383">
        <v>103</v>
      </c>
      <c r="E2383">
        <v>1036.5</v>
      </c>
      <c r="F2383">
        <f t="shared" si="37"/>
        <v>12</v>
      </c>
      <c r="G2383" t="str">
        <f>STANDINGS_SB[[#This Row],[League]]&amp;STANDINGS_SB[[#This Row],[Team]]</f>
        <v>$150 Draft Champions Mar 04 1:00 pm Lg.3824Team Ghio</v>
      </c>
    </row>
    <row r="2384" spans="1:7" x14ac:dyDescent="0.25">
      <c r="A2384">
        <v>1919</v>
      </c>
      <c r="B2384" t="s">
        <v>2330</v>
      </c>
      <c r="C2384" t="s">
        <v>2329</v>
      </c>
      <c r="D2384">
        <v>102</v>
      </c>
      <c r="E2384">
        <v>993</v>
      </c>
      <c r="F2384">
        <f t="shared" si="37"/>
        <v>13</v>
      </c>
      <c r="G2384" t="str">
        <f>STANDINGS_SB[[#This Row],[League]]&amp;STANDINGS_SB[[#This Row],[Team]]</f>
        <v>$150 Draft Champions Mar 04 1:00 pm Lg.3824Nothing's Gonna Stop Us Now</v>
      </c>
    </row>
    <row r="2385" spans="1:7" x14ac:dyDescent="0.25">
      <c r="A2385">
        <v>2643</v>
      </c>
      <c r="B2385" t="s">
        <v>2331</v>
      </c>
      <c r="C2385" t="s">
        <v>2329</v>
      </c>
      <c r="D2385">
        <v>76</v>
      </c>
      <c r="E2385">
        <v>264.5</v>
      </c>
      <c r="F2385">
        <f t="shared" si="37"/>
        <v>14</v>
      </c>
      <c r="G2385" t="str">
        <f>STANDINGS_SB[[#This Row],[League]]&amp;STANDINGS_SB[[#This Row],[Team]]</f>
        <v>$150 Draft Champions Mar 04 1:00 pm Lg.3824Slow Cartel</v>
      </c>
    </row>
    <row r="2386" spans="1:7" x14ac:dyDescent="0.25">
      <c r="A2386">
        <v>2898</v>
      </c>
      <c r="B2386" t="s">
        <v>2335</v>
      </c>
      <c r="C2386" t="s">
        <v>2329</v>
      </c>
      <c r="D2386">
        <v>48</v>
      </c>
      <c r="E2386">
        <v>13</v>
      </c>
      <c r="F2386">
        <f t="shared" si="37"/>
        <v>15</v>
      </c>
      <c r="G2386" t="str">
        <f>STANDINGS_SB[[#This Row],[League]]&amp;STANDINGS_SB[[#This Row],[Team]]</f>
        <v>$150 Draft Champions Mar 04 1:00 pm Lg.3824Sierra 55</v>
      </c>
    </row>
    <row r="2387" spans="1:7" x14ac:dyDescent="0.25">
      <c r="A2387">
        <v>72</v>
      </c>
      <c r="B2387" t="s">
        <v>2345</v>
      </c>
      <c r="C2387" t="s">
        <v>2340</v>
      </c>
      <c r="D2387">
        <v>183</v>
      </c>
      <c r="E2387">
        <v>2837.5</v>
      </c>
      <c r="F2387">
        <f t="shared" si="37"/>
        <v>1</v>
      </c>
      <c r="G2387" t="str">
        <f>STANDINGS_SB[[#This Row],[League]]&amp;STANDINGS_SB[[#This Row],[Team]]</f>
        <v>$150 Draft Champions Mar 05 1:00 pm Lg.3826Painfully Slow but Steady</v>
      </c>
    </row>
    <row r="2388" spans="1:7" x14ac:dyDescent="0.25">
      <c r="A2388">
        <v>509</v>
      </c>
      <c r="B2388" t="s">
        <v>2343</v>
      </c>
      <c r="C2388" t="s">
        <v>2340</v>
      </c>
      <c r="D2388">
        <v>145</v>
      </c>
      <c r="E2388">
        <v>2399.5</v>
      </c>
      <c r="F2388">
        <f t="shared" si="37"/>
        <v>2</v>
      </c>
      <c r="G2388" t="str">
        <f>STANDINGS_SB[[#This Row],[League]]&amp;STANDINGS_SB[[#This Row],[Team]]</f>
        <v>$150 Draft Champions Mar 05 1:00 pm Lg.3826Lundzilla 2</v>
      </c>
    </row>
    <row r="2389" spans="1:7" x14ac:dyDescent="0.25">
      <c r="A2389">
        <v>539</v>
      </c>
      <c r="B2389" t="s">
        <v>2344</v>
      </c>
      <c r="C2389" t="s">
        <v>2340</v>
      </c>
      <c r="D2389">
        <v>144</v>
      </c>
      <c r="E2389">
        <v>2380</v>
      </c>
      <c r="F2389">
        <f t="shared" si="37"/>
        <v>3</v>
      </c>
      <c r="G2389" t="str">
        <f>STANDINGS_SB[[#This Row],[League]]&amp;STANDINGS_SB[[#This Row],[Team]]</f>
        <v>$150 Draft Champions Mar 05 1:00 pm Lg.3826This Year's Bums</v>
      </c>
    </row>
    <row r="2390" spans="1:7" x14ac:dyDescent="0.25">
      <c r="A2390">
        <v>567</v>
      </c>
      <c r="B2390" t="s">
        <v>2339</v>
      </c>
      <c r="C2390" t="s">
        <v>2340</v>
      </c>
      <c r="D2390">
        <v>142</v>
      </c>
      <c r="E2390">
        <v>2346.5</v>
      </c>
      <c r="F2390">
        <f t="shared" si="37"/>
        <v>4</v>
      </c>
      <c r="G2390" t="str">
        <f>STANDINGS_SB[[#This Row],[League]]&amp;STANDINGS_SB[[#This Row],[Team]]</f>
        <v>$150 Draft Champions Mar 05 1:00 pm Lg.3826Rush Limbaugh's Oxycontins</v>
      </c>
    </row>
    <row r="2391" spans="1:7" x14ac:dyDescent="0.25">
      <c r="A2391">
        <v>583</v>
      </c>
      <c r="B2391" t="s">
        <v>2352</v>
      </c>
      <c r="C2391" t="s">
        <v>2340</v>
      </c>
      <c r="D2391">
        <v>141</v>
      </c>
      <c r="E2391">
        <v>2330</v>
      </c>
      <c r="F2391">
        <f t="shared" si="37"/>
        <v>5</v>
      </c>
      <c r="G2391" t="str">
        <f>STANDINGS_SB[[#This Row],[League]]&amp;STANDINGS_SB[[#This Row],[Team]]</f>
        <v>$150 Draft Champions Mar 05 1:00 pm Lg.3826Side Jackson</v>
      </c>
    </row>
    <row r="2392" spans="1:7" x14ac:dyDescent="0.25">
      <c r="A2392">
        <v>950</v>
      </c>
      <c r="B2392" t="s">
        <v>2347</v>
      </c>
      <c r="C2392" t="s">
        <v>2340</v>
      </c>
      <c r="D2392">
        <v>127</v>
      </c>
      <c r="E2392">
        <v>1957.5</v>
      </c>
      <c r="F2392">
        <f t="shared" si="37"/>
        <v>6</v>
      </c>
      <c r="G2392" t="str">
        <f>STANDINGS_SB[[#This Row],[League]]&amp;STANDINGS_SB[[#This Row],[Team]]</f>
        <v>$150 Draft Champions Mar 05 1:00 pm Lg.3826Five Blue Vidas</v>
      </c>
    </row>
    <row r="2393" spans="1:7" x14ac:dyDescent="0.25">
      <c r="A2393">
        <v>1189</v>
      </c>
      <c r="B2393" t="s">
        <v>2350</v>
      </c>
      <c r="C2393" t="s">
        <v>2340</v>
      </c>
      <c r="D2393">
        <v>120</v>
      </c>
      <c r="E2393">
        <v>1717</v>
      </c>
      <c r="F2393">
        <f t="shared" si="37"/>
        <v>7</v>
      </c>
      <c r="G2393" t="str">
        <f>STANDINGS_SB[[#This Row],[League]]&amp;STANDINGS_SB[[#This Row],[Team]]</f>
        <v>$150 Draft Champions Mar 05 1:00 pm Lg.3826PANIK DC2</v>
      </c>
    </row>
    <row r="2394" spans="1:7" x14ac:dyDescent="0.25">
      <c r="A2394">
        <v>1235</v>
      </c>
      <c r="B2394" t="s">
        <v>2348</v>
      </c>
      <c r="C2394" t="s">
        <v>2340</v>
      </c>
      <c r="D2394">
        <v>119</v>
      </c>
      <c r="E2394">
        <v>1677</v>
      </c>
      <c r="F2394">
        <f t="shared" si="37"/>
        <v>8</v>
      </c>
      <c r="G2394" t="str">
        <f>STANDINGS_SB[[#This Row],[League]]&amp;STANDINGS_SB[[#This Row],[Team]]</f>
        <v>$150 Draft Champions Mar 05 1:00 pm Lg.3826MurphysLawyer</v>
      </c>
    </row>
    <row r="2395" spans="1:7" x14ac:dyDescent="0.25">
      <c r="A2395">
        <v>1790</v>
      </c>
      <c r="B2395" t="s">
        <v>105</v>
      </c>
      <c r="C2395" t="s">
        <v>2340</v>
      </c>
      <c r="D2395">
        <v>105</v>
      </c>
      <c r="E2395">
        <v>1118.5</v>
      </c>
      <c r="F2395">
        <f t="shared" si="37"/>
        <v>9</v>
      </c>
      <c r="G2395" t="str">
        <f>STANDINGS_SB[[#This Row],[League]]&amp;STANDINGS_SB[[#This Row],[Team]]</f>
        <v>$150 Draft Champions Mar 05 1:00 pm Lg.3826Inglorious Batsters</v>
      </c>
    </row>
    <row r="2396" spans="1:7" x14ac:dyDescent="0.25">
      <c r="A2396">
        <v>1881</v>
      </c>
      <c r="B2396" t="s">
        <v>2342</v>
      </c>
      <c r="C2396" t="s">
        <v>2340</v>
      </c>
      <c r="D2396">
        <v>103</v>
      </c>
      <c r="E2396">
        <v>1036.5</v>
      </c>
      <c r="F2396">
        <f t="shared" si="37"/>
        <v>10</v>
      </c>
      <c r="G2396" t="str">
        <f>STANDINGS_SB[[#This Row],[League]]&amp;STANDINGS_SB[[#This Row],[Team]]</f>
        <v>$150 Draft Champions Mar 05 1:00 pm Lg.3826Pyrolitic Decomposition 14</v>
      </c>
    </row>
    <row r="2397" spans="1:7" x14ac:dyDescent="0.25">
      <c r="A2397">
        <v>1886</v>
      </c>
      <c r="B2397" t="s">
        <v>2341</v>
      </c>
      <c r="C2397" t="s">
        <v>2340</v>
      </c>
      <c r="D2397">
        <v>103</v>
      </c>
      <c r="E2397">
        <v>1036.5</v>
      </c>
      <c r="F2397">
        <f t="shared" si="37"/>
        <v>11</v>
      </c>
      <c r="G2397" t="str">
        <f>STANDINGS_SB[[#This Row],[League]]&amp;STANDINGS_SB[[#This Row],[Team]]</f>
        <v>$150 Draft Champions Mar 05 1:00 pm Lg.3826Supermarket Sluggers</v>
      </c>
    </row>
    <row r="2398" spans="1:7" x14ac:dyDescent="0.25">
      <c r="A2398">
        <v>2494</v>
      </c>
      <c r="B2398" t="s">
        <v>2351</v>
      </c>
      <c r="C2398" t="s">
        <v>2340</v>
      </c>
      <c r="D2398">
        <v>83</v>
      </c>
      <c r="E2398">
        <v>407</v>
      </c>
      <c r="F2398">
        <f t="shared" si="37"/>
        <v>12</v>
      </c>
      <c r="G2398" t="str">
        <f>STANDINGS_SB[[#This Row],[League]]&amp;STANDINGS_SB[[#This Row],[Team]]</f>
        <v>$150 Draft Champions Mar 05 1:00 pm Lg.3826Clever Team Name3</v>
      </c>
    </row>
    <row r="2399" spans="1:7" x14ac:dyDescent="0.25">
      <c r="A2399">
        <v>2567</v>
      </c>
      <c r="B2399" t="s">
        <v>2346</v>
      </c>
      <c r="C2399" t="s">
        <v>2340</v>
      </c>
      <c r="D2399">
        <v>80</v>
      </c>
      <c r="E2399">
        <v>340</v>
      </c>
      <c r="F2399">
        <f t="shared" si="37"/>
        <v>13</v>
      </c>
      <c r="G2399" t="str">
        <f>STANDINGS_SB[[#This Row],[League]]&amp;STANDINGS_SB[[#This Row],[Team]]</f>
        <v>$150 Draft Champions Mar 05 1:00 pm Lg.3826In for a Penny</v>
      </c>
    </row>
    <row r="2400" spans="1:7" x14ac:dyDescent="0.25">
      <c r="A2400">
        <v>2604</v>
      </c>
      <c r="B2400" t="s">
        <v>2349</v>
      </c>
      <c r="C2400" t="s">
        <v>2340</v>
      </c>
      <c r="D2400">
        <v>78</v>
      </c>
      <c r="E2400">
        <v>302.5</v>
      </c>
      <c r="F2400">
        <f t="shared" si="37"/>
        <v>14</v>
      </c>
      <c r="G2400" t="str">
        <f>STANDINGS_SB[[#This Row],[League]]&amp;STANDINGS_SB[[#This Row],[Team]]</f>
        <v>$150 Draft Champions Mar 05 1:00 pm Lg.3826Every Rose Has It's Thor</v>
      </c>
    </row>
    <row r="2401" spans="1:7" x14ac:dyDescent="0.25">
      <c r="A2401">
        <v>2768</v>
      </c>
      <c r="B2401" t="s">
        <v>2298</v>
      </c>
      <c r="C2401" t="s">
        <v>2340</v>
      </c>
      <c r="D2401">
        <v>68</v>
      </c>
      <c r="E2401">
        <v>144.5</v>
      </c>
      <c r="F2401">
        <f t="shared" si="37"/>
        <v>15</v>
      </c>
      <c r="G2401" t="str">
        <f>STANDINGS_SB[[#This Row],[League]]&amp;STANDINGS_SB[[#This Row],[Team]]</f>
        <v>$150 Draft Champions Mar 05 1:00 pm Lg.3826Team Welsh</v>
      </c>
    </row>
    <row r="2402" spans="1:7" x14ac:dyDescent="0.25">
      <c r="A2402">
        <v>179</v>
      </c>
      <c r="B2402" t="s">
        <v>2362</v>
      </c>
      <c r="C2402" t="s">
        <v>2354</v>
      </c>
      <c r="D2402">
        <v>167</v>
      </c>
      <c r="E2402">
        <v>2737</v>
      </c>
      <c r="F2402">
        <f t="shared" si="37"/>
        <v>1</v>
      </c>
      <c r="G2402" t="str">
        <f>STANDINGS_SB[[#This Row],[League]]&amp;STANDINGS_SB[[#This Row],[Team]]</f>
        <v>$150 Draft Champions Mar 05 1:00 pm Lg.3830Twin Killerz</v>
      </c>
    </row>
    <row r="2403" spans="1:7" x14ac:dyDescent="0.25">
      <c r="A2403">
        <v>232</v>
      </c>
      <c r="B2403" t="s">
        <v>2359</v>
      </c>
      <c r="C2403" t="s">
        <v>2354</v>
      </c>
      <c r="D2403">
        <v>162</v>
      </c>
      <c r="E2403">
        <v>2681</v>
      </c>
      <c r="F2403">
        <f t="shared" si="37"/>
        <v>2</v>
      </c>
      <c r="G2403" t="str">
        <f>STANDINGS_SB[[#This Row],[League]]&amp;STANDINGS_SB[[#This Row],[Team]]</f>
        <v>$150 Draft Champions Mar 05 1:00 pm Lg.3830Slippin' Jimmies</v>
      </c>
    </row>
    <row r="2404" spans="1:7" x14ac:dyDescent="0.25">
      <c r="A2404">
        <v>263</v>
      </c>
      <c r="B2404" t="s">
        <v>2355</v>
      </c>
      <c r="C2404" t="s">
        <v>2354</v>
      </c>
      <c r="D2404">
        <v>160</v>
      </c>
      <c r="E2404">
        <v>2655.5</v>
      </c>
      <c r="F2404">
        <f t="shared" si="37"/>
        <v>3</v>
      </c>
      <c r="G2404" t="str">
        <f>STANDINGS_SB[[#This Row],[League]]&amp;STANDINGS_SB[[#This Row],[Team]]</f>
        <v>$150 Draft Champions Mar 05 1:00 pm Lg.3830deadmoneyJ</v>
      </c>
    </row>
    <row r="2405" spans="1:7" x14ac:dyDescent="0.25">
      <c r="A2405">
        <v>423</v>
      </c>
      <c r="B2405" t="s">
        <v>2360</v>
      </c>
      <c r="C2405" t="s">
        <v>2354</v>
      </c>
      <c r="D2405">
        <v>149</v>
      </c>
      <c r="E2405">
        <v>2479</v>
      </c>
      <c r="F2405">
        <f t="shared" si="37"/>
        <v>4</v>
      </c>
      <c r="G2405" t="str">
        <f>STANDINGS_SB[[#This Row],[League]]&amp;STANDINGS_SB[[#This Row],[Team]]</f>
        <v>$150 Draft Champions Mar 05 1:00 pm Lg.3830Big Shot Callers</v>
      </c>
    </row>
    <row r="2406" spans="1:7" x14ac:dyDescent="0.25">
      <c r="A2406">
        <v>641</v>
      </c>
      <c r="B2406" t="s">
        <v>2353</v>
      </c>
      <c r="C2406" t="s">
        <v>2354</v>
      </c>
      <c r="D2406">
        <v>138</v>
      </c>
      <c r="E2406">
        <v>2265.5</v>
      </c>
      <c r="F2406">
        <f t="shared" si="37"/>
        <v>5</v>
      </c>
      <c r="G2406" t="str">
        <f>STANDINGS_SB[[#This Row],[League]]&amp;STANDINGS_SB[[#This Row],[Team]]</f>
        <v>$150 Draft Champions Mar 05 1:00 pm Lg.3830Grumpy Old Man</v>
      </c>
    </row>
    <row r="2407" spans="1:7" x14ac:dyDescent="0.25">
      <c r="A2407">
        <v>1120</v>
      </c>
      <c r="B2407" t="s">
        <v>2357</v>
      </c>
      <c r="C2407" t="s">
        <v>2354</v>
      </c>
      <c r="D2407">
        <v>122</v>
      </c>
      <c r="E2407">
        <v>1779</v>
      </c>
      <c r="F2407">
        <f t="shared" si="37"/>
        <v>6</v>
      </c>
      <c r="G2407" t="str">
        <f>STANDINGS_SB[[#This Row],[League]]&amp;STANDINGS_SB[[#This Row],[Team]]</f>
        <v>$150 Draft Champions Mar 05 1:00 pm Lg.3830D'oyle Cartel</v>
      </c>
    </row>
    <row r="2408" spans="1:7" x14ac:dyDescent="0.25">
      <c r="A2408">
        <v>1282</v>
      </c>
      <c r="B2408" t="s">
        <v>2356</v>
      </c>
      <c r="C2408" t="s">
        <v>2354</v>
      </c>
      <c r="D2408">
        <v>118</v>
      </c>
      <c r="E2408">
        <v>1635.5</v>
      </c>
      <c r="F2408">
        <f t="shared" si="37"/>
        <v>7</v>
      </c>
      <c r="G2408" t="str">
        <f>STANDINGS_SB[[#This Row],[League]]&amp;STANDINGS_SB[[#This Row],[Team]]</f>
        <v>$150 Draft Champions Mar 05 1:00 pm Lg.3830Team Ioli</v>
      </c>
    </row>
    <row r="2409" spans="1:7" x14ac:dyDescent="0.25">
      <c r="A2409">
        <v>1352</v>
      </c>
      <c r="B2409" t="s">
        <v>2366</v>
      </c>
      <c r="C2409" t="s">
        <v>2354</v>
      </c>
      <c r="D2409">
        <v>116</v>
      </c>
      <c r="E2409">
        <v>1552.5</v>
      </c>
      <c r="F2409">
        <f t="shared" si="37"/>
        <v>8</v>
      </c>
      <c r="G2409" t="str">
        <f>STANDINGS_SB[[#This Row],[League]]&amp;STANDINGS_SB[[#This Row],[Team]]</f>
        <v>$150 Draft Champions Mar 05 1:00 pm Lg.3830Fatter than you!</v>
      </c>
    </row>
    <row r="2410" spans="1:7" x14ac:dyDescent="0.25">
      <c r="A2410">
        <v>1427</v>
      </c>
      <c r="B2410" t="s">
        <v>2358</v>
      </c>
      <c r="C2410" t="s">
        <v>2354</v>
      </c>
      <c r="D2410">
        <v>114</v>
      </c>
      <c r="E2410">
        <v>1461</v>
      </c>
      <c r="F2410">
        <f t="shared" si="37"/>
        <v>9</v>
      </c>
      <c r="G2410" t="str">
        <f>STANDINGS_SB[[#This Row],[League]]&amp;STANDINGS_SB[[#This Row],[Team]]</f>
        <v>$150 Draft Champions Mar 05 1:00 pm Lg.3830Ancient Astronaut Theorists</v>
      </c>
    </row>
    <row r="2411" spans="1:7" x14ac:dyDescent="0.25">
      <c r="A2411">
        <v>1754</v>
      </c>
      <c r="B2411" t="s">
        <v>2364</v>
      </c>
      <c r="C2411" t="s">
        <v>2354</v>
      </c>
      <c r="D2411">
        <v>106</v>
      </c>
      <c r="E2411">
        <v>1149</v>
      </c>
      <c r="F2411">
        <f t="shared" si="37"/>
        <v>10</v>
      </c>
      <c r="G2411" t="str">
        <f>STANDINGS_SB[[#This Row],[League]]&amp;STANDINGS_SB[[#This Row],[Team]]</f>
        <v>$150 Draft Champions Mar 05 1:00 pm Lg.3830Fantasy Baseball 2k</v>
      </c>
    </row>
    <row r="2412" spans="1:7" x14ac:dyDescent="0.25">
      <c r="A2412">
        <v>2053</v>
      </c>
      <c r="B2412" t="s">
        <v>354</v>
      </c>
      <c r="C2412" t="s">
        <v>2354</v>
      </c>
      <c r="D2412">
        <v>98</v>
      </c>
      <c r="E2412">
        <v>852.5</v>
      </c>
      <c r="F2412">
        <f t="shared" si="37"/>
        <v>11</v>
      </c>
      <c r="G2412" t="str">
        <f>STANDINGS_SB[[#This Row],[League]]&amp;STANDINGS_SB[[#This Row],[Team]]</f>
        <v>$150 Draft Champions Mar 05 1:00 pm Lg.3830Evil Prime</v>
      </c>
    </row>
    <row r="2413" spans="1:7" x14ac:dyDescent="0.25">
      <c r="A2413">
        <v>2345</v>
      </c>
      <c r="B2413" t="s">
        <v>2365</v>
      </c>
      <c r="C2413" t="s">
        <v>2354</v>
      </c>
      <c r="D2413">
        <v>89</v>
      </c>
      <c r="E2413">
        <v>559.5</v>
      </c>
      <c r="F2413">
        <f t="shared" si="37"/>
        <v>12</v>
      </c>
      <c r="G2413" t="str">
        <f>STANDINGS_SB[[#This Row],[League]]&amp;STANDINGS_SB[[#This Row],[Team]]</f>
        <v>$150 Draft Champions Mar 05 1:00 pm Lg.3830Four Dogs</v>
      </c>
    </row>
    <row r="2414" spans="1:7" x14ac:dyDescent="0.25">
      <c r="A2414">
        <v>2580</v>
      </c>
      <c r="B2414" t="s">
        <v>395</v>
      </c>
      <c r="C2414" t="s">
        <v>2354</v>
      </c>
      <c r="D2414">
        <v>79</v>
      </c>
      <c r="E2414">
        <v>321</v>
      </c>
      <c r="F2414">
        <f t="shared" si="37"/>
        <v>13</v>
      </c>
      <c r="G2414" t="str">
        <f>STANDINGS_SB[[#This Row],[League]]&amp;STANDINGS_SB[[#This Row],[Team]]</f>
        <v>$150 Draft Champions Mar 05 1:00 pm Lg.3830American Dreams</v>
      </c>
    </row>
    <row r="2415" spans="1:7" x14ac:dyDescent="0.25">
      <c r="A2415">
        <v>2758</v>
      </c>
      <c r="B2415" t="s">
        <v>2363</v>
      </c>
      <c r="C2415" t="s">
        <v>2354</v>
      </c>
      <c r="D2415">
        <v>69</v>
      </c>
      <c r="E2415">
        <v>155.5</v>
      </c>
      <c r="F2415">
        <f t="shared" si="37"/>
        <v>14</v>
      </c>
      <c r="G2415" t="str">
        <f>STANDINGS_SB[[#This Row],[League]]&amp;STANDINGS_SB[[#This Row],[Team]]</f>
        <v>$150 Draft Champions Mar 05 1:00 pm Lg.3830Team Shaw</v>
      </c>
    </row>
    <row r="2416" spans="1:7" x14ac:dyDescent="0.25">
      <c r="A2416">
        <v>2826</v>
      </c>
      <c r="B2416" t="s">
        <v>2361</v>
      </c>
      <c r="C2416" t="s">
        <v>2354</v>
      </c>
      <c r="D2416">
        <v>63</v>
      </c>
      <c r="E2416">
        <v>85.5</v>
      </c>
      <c r="F2416">
        <f t="shared" si="37"/>
        <v>15</v>
      </c>
      <c r="G2416" t="str">
        <f>STANDINGS_SB[[#This Row],[League]]&amp;STANDINGS_SB[[#This Row],[Team]]</f>
        <v>$150 Draft Champions Mar 05 1:00 pm Lg.3830Scooters Fantasy</v>
      </c>
    </row>
    <row r="2417" spans="1:7" x14ac:dyDescent="0.25">
      <c r="A2417">
        <v>78</v>
      </c>
      <c r="B2417" t="s">
        <v>19</v>
      </c>
      <c r="C2417" t="s">
        <v>2368</v>
      </c>
      <c r="D2417">
        <v>182</v>
      </c>
      <c r="E2417">
        <v>2832.5</v>
      </c>
      <c r="F2417">
        <f t="shared" si="37"/>
        <v>1</v>
      </c>
      <c r="G2417" t="str">
        <f>STANDINGS_SB[[#This Row],[League]]&amp;STANDINGS_SB[[#This Row],[Team]]</f>
        <v>$150 Draft Champions Mar 06 1:00 pm Lg.3832One Eyed Jack</v>
      </c>
    </row>
    <row r="2418" spans="1:7" x14ac:dyDescent="0.25">
      <c r="A2418">
        <v>352</v>
      </c>
      <c r="B2418" t="s">
        <v>2375</v>
      </c>
      <c r="C2418" t="s">
        <v>2368</v>
      </c>
      <c r="D2418">
        <v>154</v>
      </c>
      <c r="E2418">
        <v>2566.5</v>
      </c>
      <c r="F2418">
        <f t="shared" si="37"/>
        <v>2</v>
      </c>
      <c r="G2418" t="str">
        <f>STANDINGS_SB[[#This Row],[League]]&amp;STANDINGS_SB[[#This Row],[Team]]</f>
        <v>$150 Draft Champions Mar 06 1:00 pm Lg.3832pizza party9</v>
      </c>
    </row>
    <row r="2419" spans="1:7" x14ac:dyDescent="0.25">
      <c r="A2419">
        <v>450</v>
      </c>
      <c r="B2419" t="s">
        <v>186</v>
      </c>
      <c r="C2419" t="s">
        <v>2368</v>
      </c>
      <c r="D2419">
        <v>148</v>
      </c>
      <c r="E2419">
        <v>2454.5</v>
      </c>
      <c r="F2419">
        <f t="shared" si="37"/>
        <v>3</v>
      </c>
      <c r="G2419" t="str">
        <f>STANDINGS_SB[[#This Row],[League]]&amp;STANDINGS_SB[[#This Row],[Team]]</f>
        <v>$150 Draft Champions Mar 06 1:00 pm Lg.3832LONG GONE</v>
      </c>
    </row>
    <row r="2420" spans="1:7" x14ac:dyDescent="0.25">
      <c r="A2420">
        <v>621</v>
      </c>
      <c r="B2420" t="s">
        <v>112</v>
      </c>
      <c r="C2420" t="s">
        <v>2368</v>
      </c>
      <c r="D2420">
        <v>139</v>
      </c>
      <c r="E2420">
        <v>2288</v>
      </c>
      <c r="F2420">
        <f t="shared" si="37"/>
        <v>4</v>
      </c>
      <c r="G2420" t="str">
        <f>STANDINGS_SB[[#This Row],[League]]&amp;STANDINGS_SB[[#This Row],[Team]]</f>
        <v>$150 Draft Champions Mar 06 1:00 pm Lg.3832Rookie Monsters</v>
      </c>
    </row>
    <row r="2421" spans="1:7" x14ac:dyDescent="0.25">
      <c r="A2421">
        <v>828</v>
      </c>
      <c r="B2421" t="s">
        <v>2372</v>
      </c>
      <c r="C2421" t="s">
        <v>2368</v>
      </c>
      <c r="D2421">
        <v>131</v>
      </c>
      <c r="E2421">
        <v>2074.5</v>
      </c>
      <c r="F2421">
        <f t="shared" si="37"/>
        <v>5</v>
      </c>
      <c r="G2421" t="str">
        <f>STANDINGS_SB[[#This Row],[League]]&amp;STANDINGS_SB[[#This Row],[Team]]</f>
        <v>$150 Draft Champions Mar 06 1:00 pm Lg.3832FUBAR</v>
      </c>
    </row>
    <row r="2422" spans="1:7" x14ac:dyDescent="0.25">
      <c r="A2422">
        <v>891</v>
      </c>
      <c r="B2422" t="s">
        <v>2367</v>
      </c>
      <c r="C2422" t="s">
        <v>2368</v>
      </c>
      <c r="D2422">
        <v>129</v>
      </c>
      <c r="E2422">
        <v>2015</v>
      </c>
      <c r="F2422">
        <f t="shared" si="37"/>
        <v>6</v>
      </c>
      <c r="G2422" t="str">
        <f>STANDINGS_SB[[#This Row],[League]]&amp;STANDINGS_SB[[#This Row],[Team]]</f>
        <v>$150 Draft Champions Mar 06 1:00 pm Lg.3832Dewey, Cheatem and Howe</v>
      </c>
    </row>
    <row r="2423" spans="1:7" x14ac:dyDescent="0.25">
      <c r="A2423">
        <v>970</v>
      </c>
      <c r="B2423" t="s">
        <v>2370</v>
      </c>
      <c r="C2423" t="s">
        <v>2368</v>
      </c>
      <c r="D2423">
        <v>126</v>
      </c>
      <c r="E2423">
        <v>1921</v>
      </c>
      <c r="F2423">
        <f t="shared" si="37"/>
        <v>7</v>
      </c>
      <c r="G2423" t="str">
        <f>STANDINGS_SB[[#This Row],[League]]&amp;STANDINGS_SB[[#This Row],[Team]]</f>
        <v>$150 Draft Champions Mar 06 1:00 pm Lg.3832Bryzzo</v>
      </c>
    </row>
    <row r="2424" spans="1:7" x14ac:dyDescent="0.25">
      <c r="A2424">
        <v>1657</v>
      </c>
      <c r="B2424" t="s">
        <v>230</v>
      </c>
      <c r="C2424" t="s">
        <v>2368</v>
      </c>
      <c r="D2424">
        <v>109</v>
      </c>
      <c r="E2424">
        <v>1261.5</v>
      </c>
      <c r="F2424">
        <f t="shared" si="37"/>
        <v>8</v>
      </c>
      <c r="G2424" t="str">
        <f>STANDINGS_SB[[#This Row],[League]]&amp;STANDINGS_SB[[#This Row],[Team]]</f>
        <v>$150 Draft Champions Mar 06 1:00 pm Lg.3832Team Hofmann</v>
      </c>
    </row>
    <row r="2425" spans="1:7" x14ac:dyDescent="0.25">
      <c r="A2425">
        <v>1913</v>
      </c>
      <c r="B2425" t="s">
        <v>2371</v>
      </c>
      <c r="C2425" t="s">
        <v>2368</v>
      </c>
      <c r="D2425">
        <v>102</v>
      </c>
      <c r="E2425">
        <v>993</v>
      </c>
      <c r="F2425">
        <f t="shared" si="37"/>
        <v>9</v>
      </c>
      <c r="G2425" t="str">
        <f>STANDINGS_SB[[#This Row],[League]]&amp;STANDINGS_SB[[#This Row],[Team]]</f>
        <v>$150 Draft Champions Mar 06 1:00 pm Lg.3832Hawk N Sons</v>
      </c>
    </row>
    <row r="2426" spans="1:7" x14ac:dyDescent="0.25">
      <c r="A2426">
        <v>1925</v>
      </c>
      <c r="B2426" t="s">
        <v>16</v>
      </c>
      <c r="C2426" t="s">
        <v>2368</v>
      </c>
      <c r="D2426">
        <v>102</v>
      </c>
      <c r="E2426">
        <v>993</v>
      </c>
      <c r="F2426">
        <f t="shared" si="37"/>
        <v>10</v>
      </c>
      <c r="G2426" t="str">
        <f>STANDINGS_SB[[#This Row],[League]]&amp;STANDINGS_SB[[#This Row],[Team]]</f>
        <v>$150 Draft Champions Mar 06 1:00 pm Lg.3832Team Phan</v>
      </c>
    </row>
    <row r="2427" spans="1:7" x14ac:dyDescent="0.25">
      <c r="A2427">
        <v>2178</v>
      </c>
      <c r="B2427" t="s">
        <v>2376</v>
      </c>
      <c r="C2427" t="s">
        <v>2368</v>
      </c>
      <c r="D2427">
        <v>95</v>
      </c>
      <c r="E2427">
        <v>747</v>
      </c>
      <c r="F2427">
        <f t="shared" si="37"/>
        <v>11</v>
      </c>
      <c r="G2427" t="str">
        <f>STANDINGS_SB[[#This Row],[League]]&amp;STANDINGS_SB[[#This Row],[Team]]</f>
        <v>$150 Draft Champions Mar 06 1:00 pm Lg.3832The Marine Biologist</v>
      </c>
    </row>
    <row r="2428" spans="1:7" x14ac:dyDescent="0.25">
      <c r="A2428">
        <v>2375</v>
      </c>
      <c r="B2428" t="s">
        <v>1410</v>
      </c>
      <c r="C2428" t="s">
        <v>2368</v>
      </c>
      <c r="D2428">
        <v>88</v>
      </c>
      <c r="E2428">
        <v>532</v>
      </c>
      <c r="F2428">
        <f t="shared" si="37"/>
        <v>12</v>
      </c>
      <c r="G2428" t="str">
        <f>STANDINGS_SB[[#This Row],[League]]&amp;STANDINGS_SB[[#This Row],[Team]]</f>
        <v>$150 Draft Champions Mar 06 1:00 pm Lg.3832New York's Finest</v>
      </c>
    </row>
    <row r="2429" spans="1:7" x14ac:dyDescent="0.25">
      <c r="A2429">
        <v>2523</v>
      </c>
      <c r="B2429" t="s">
        <v>2374</v>
      </c>
      <c r="C2429" t="s">
        <v>2368</v>
      </c>
      <c r="D2429">
        <v>82</v>
      </c>
      <c r="E2429">
        <v>383.5</v>
      </c>
      <c r="F2429">
        <f t="shared" si="37"/>
        <v>13</v>
      </c>
      <c r="G2429" t="str">
        <f>STANDINGS_SB[[#This Row],[League]]&amp;STANDINGS_SB[[#This Row],[Team]]</f>
        <v>$150 Draft Champions Mar 06 1:00 pm Lg.3832Dead Cat Bounce</v>
      </c>
    </row>
    <row r="2430" spans="1:7" x14ac:dyDescent="0.25">
      <c r="A2430">
        <v>2721</v>
      </c>
      <c r="B2430" t="s">
        <v>2369</v>
      </c>
      <c r="C2430" t="s">
        <v>2368</v>
      </c>
      <c r="D2430">
        <v>72</v>
      </c>
      <c r="E2430">
        <v>194.5</v>
      </c>
      <c r="F2430">
        <f t="shared" si="37"/>
        <v>14</v>
      </c>
      <c r="G2430" t="str">
        <f>STANDINGS_SB[[#This Row],[League]]&amp;STANDINGS_SB[[#This Row],[Team]]</f>
        <v>$150 Draft Champions Mar 06 1:00 pm Lg.3832Team MBC</v>
      </c>
    </row>
    <row r="2431" spans="1:7" x14ac:dyDescent="0.25">
      <c r="A2431">
        <v>2722</v>
      </c>
      <c r="B2431" t="s">
        <v>2373</v>
      </c>
      <c r="C2431" t="s">
        <v>2368</v>
      </c>
      <c r="D2431">
        <v>72</v>
      </c>
      <c r="E2431">
        <v>194.5</v>
      </c>
      <c r="F2431">
        <f t="shared" si="37"/>
        <v>15</v>
      </c>
      <c r="G2431" t="str">
        <f>STANDINGS_SB[[#This Row],[League]]&amp;STANDINGS_SB[[#This Row],[Team]]</f>
        <v>$150 Draft Champions Mar 06 1:00 pm Lg.3832Team Torres</v>
      </c>
    </row>
    <row r="2432" spans="1:7" x14ac:dyDescent="0.25">
      <c r="A2432">
        <v>33</v>
      </c>
      <c r="B2432" t="s">
        <v>205</v>
      </c>
      <c r="C2432" t="s">
        <v>2378</v>
      </c>
      <c r="D2432">
        <v>195</v>
      </c>
      <c r="E2432">
        <v>2879</v>
      </c>
      <c r="F2432">
        <f t="shared" si="37"/>
        <v>1</v>
      </c>
      <c r="G2432" t="str">
        <f>STANDINGS_SB[[#This Row],[League]]&amp;STANDINGS_SB[[#This Row],[Team]]</f>
        <v>$150 Draft Champions Mar 06 1:00 pm Lg.3836Team Sloan</v>
      </c>
    </row>
    <row r="2433" spans="1:7" x14ac:dyDescent="0.25">
      <c r="A2433">
        <v>257</v>
      </c>
      <c r="B2433" t="s">
        <v>2377</v>
      </c>
      <c r="C2433" t="s">
        <v>2378</v>
      </c>
      <c r="D2433">
        <v>160</v>
      </c>
      <c r="E2433">
        <v>2655.5</v>
      </c>
      <c r="F2433">
        <f t="shared" si="37"/>
        <v>2</v>
      </c>
      <c r="G2433" t="str">
        <f>STANDINGS_SB[[#This Row],[League]]&amp;STANDINGS_SB[[#This Row],[Team]]</f>
        <v>$150 Draft Champions Mar 06 1:00 pm Lg.3836Seam Heads</v>
      </c>
    </row>
    <row r="2434" spans="1:7" x14ac:dyDescent="0.25">
      <c r="A2434">
        <v>288</v>
      </c>
      <c r="B2434" t="s">
        <v>376</v>
      </c>
      <c r="C2434" t="s">
        <v>2378</v>
      </c>
      <c r="D2434">
        <v>158</v>
      </c>
      <c r="E2434">
        <v>2622.5</v>
      </c>
      <c r="F2434">
        <f t="shared" si="37"/>
        <v>3</v>
      </c>
      <c r="G2434" t="str">
        <f>STANDINGS_SB[[#This Row],[League]]&amp;STANDINGS_SB[[#This Row],[Team]]</f>
        <v>$150 Draft Champions Mar 06 1:00 pm Lg.3836Munsons</v>
      </c>
    </row>
    <row r="2435" spans="1:7" x14ac:dyDescent="0.25">
      <c r="A2435">
        <v>343</v>
      </c>
      <c r="B2435" t="s">
        <v>2384</v>
      </c>
      <c r="C2435" t="s">
        <v>2378</v>
      </c>
      <c r="D2435">
        <v>154</v>
      </c>
      <c r="E2435">
        <v>2566.5</v>
      </c>
      <c r="F2435">
        <f t="shared" ref="F2435:F2498" si="38">IF(C2435=C2434,F2434+1,1)</f>
        <v>4</v>
      </c>
      <c r="G2435" t="str">
        <f>STANDINGS_SB[[#This Row],[League]]&amp;STANDINGS_SB[[#This Row],[Team]]</f>
        <v>$150 Draft Champions Mar 06 1:00 pm Lg.3836Kamden Yards</v>
      </c>
    </row>
    <row r="2436" spans="1:7" x14ac:dyDescent="0.25">
      <c r="A2436">
        <v>453</v>
      </c>
      <c r="B2436" t="s">
        <v>2383</v>
      </c>
      <c r="C2436" t="s">
        <v>2378</v>
      </c>
      <c r="D2436">
        <v>148</v>
      </c>
      <c r="E2436">
        <v>2454.5</v>
      </c>
      <c r="F2436">
        <f t="shared" si="38"/>
        <v>5</v>
      </c>
      <c r="G2436" t="str">
        <f>STANDINGS_SB[[#This Row],[League]]&amp;STANDINGS_SB[[#This Row],[Team]]</f>
        <v>$150 Draft Champions Mar 06 1:00 pm Lg.3836Mud Bugs</v>
      </c>
    </row>
    <row r="2437" spans="1:7" x14ac:dyDescent="0.25">
      <c r="A2437">
        <v>909</v>
      </c>
      <c r="B2437" t="s">
        <v>2386</v>
      </c>
      <c r="C2437" t="s">
        <v>2378</v>
      </c>
      <c r="D2437">
        <v>129</v>
      </c>
      <c r="E2437">
        <v>2015</v>
      </c>
      <c r="F2437">
        <f t="shared" si="38"/>
        <v>6</v>
      </c>
      <c r="G2437" t="str">
        <f>STANDINGS_SB[[#This Row],[League]]&amp;STANDINGS_SB[[#This Row],[Team]]</f>
        <v>$150 Draft Champions Mar 06 1:00 pm Lg.3836zima..........</v>
      </c>
    </row>
    <row r="2438" spans="1:7" x14ac:dyDescent="0.25">
      <c r="A2438">
        <v>1257</v>
      </c>
      <c r="B2438" t="s">
        <v>2385</v>
      </c>
      <c r="C2438" t="s">
        <v>2378</v>
      </c>
      <c r="D2438">
        <v>119</v>
      </c>
      <c r="E2438">
        <v>1677</v>
      </c>
      <c r="F2438">
        <f t="shared" si="38"/>
        <v>7</v>
      </c>
      <c r="G2438" t="str">
        <f>STANDINGS_SB[[#This Row],[League]]&amp;STANDINGS_SB[[#This Row],[Team]]</f>
        <v>$150 Draft Champions Mar 06 1:00 pm Lg.3836Winters Storm</v>
      </c>
    </row>
    <row r="2439" spans="1:7" x14ac:dyDescent="0.25">
      <c r="A2439">
        <v>1484</v>
      </c>
      <c r="B2439" t="s">
        <v>2388</v>
      </c>
      <c r="C2439" t="s">
        <v>2378</v>
      </c>
      <c r="D2439">
        <v>113</v>
      </c>
      <c r="E2439">
        <v>1421.5</v>
      </c>
      <c r="F2439">
        <f t="shared" si="38"/>
        <v>8</v>
      </c>
      <c r="G2439" t="str">
        <f>STANDINGS_SB[[#This Row],[League]]&amp;STANDINGS_SB[[#This Row],[Team]]</f>
        <v>$150 Draft Champions Mar 06 1:00 pm Lg.3836Ghostbuster Posey</v>
      </c>
    </row>
    <row r="2440" spans="1:7" x14ac:dyDescent="0.25">
      <c r="A2440">
        <v>1964</v>
      </c>
      <c r="B2440" t="s">
        <v>2387</v>
      </c>
      <c r="C2440" t="s">
        <v>2378</v>
      </c>
      <c r="D2440">
        <v>100</v>
      </c>
      <c r="E2440">
        <v>929.5</v>
      </c>
      <c r="F2440">
        <f t="shared" si="38"/>
        <v>9</v>
      </c>
      <c r="G2440" t="str">
        <f>STANDINGS_SB[[#This Row],[League]]&amp;STANDINGS_SB[[#This Row],[Team]]</f>
        <v>$150 Draft Champions Mar 06 1:00 pm Lg.3836Ace of Base</v>
      </c>
    </row>
    <row r="2441" spans="1:7" x14ac:dyDescent="0.25">
      <c r="A2441">
        <v>2340</v>
      </c>
      <c r="B2441" t="s">
        <v>2381</v>
      </c>
      <c r="C2441" t="s">
        <v>2378</v>
      </c>
      <c r="D2441">
        <v>89</v>
      </c>
      <c r="E2441">
        <v>559.5</v>
      </c>
      <c r="F2441">
        <f t="shared" si="38"/>
        <v>10</v>
      </c>
      <c r="G2441" t="str">
        <f>STANDINGS_SB[[#This Row],[League]]&amp;STANDINGS_SB[[#This Row],[Team]]</f>
        <v>$150 Draft Champions Mar 06 1:00 pm Lg.3836Bolander/O'Brien 2016</v>
      </c>
    </row>
    <row r="2442" spans="1:7" x14ac:dyDescent="0.25">
      <c r="A2442">
        <v>2459</v>
      </c>
      <c r="B2442" t="s">
        <v>1336</v>
      </c>
      <c r="C2442" t="s">
        <v>2378</v>
      </c>
      <c r="D2442">
        <v>85</v>
      </c>
      <c r="E2442">
        <v>456.5</v>
      </c>
      <c r="F2442">
        <f t="shared" si="38"/>
        <v>11</v>
      </c>
      <c r="G2442" t="str">
        <f>STANDINGS_SB[[#This Row],[League]]&amp;STANDINGS_SB[[#This Row],[Team]]</f>
        <v>$150 Draft Champions Mar 06 1:00 pm Lg.3836Team Madsen</v>
      </c>
    </row>
    <row r="2443" spans="1:7" x14ac:dyDescent="0.25">
      <c r="A2443">
        <v>2484</v>
      </c>
      <c r="B2443" t="s">
        <v>2382</v>
      </c>
      <c r="C2443" t="s">
        <v>2378</v>
      </c>
      <c r="D2443">
        <v>84</v>
      </c>
      <c r="E2443">
        <v>429.5</v>
      </c>
      <c r="F2443">
        <f t="shared" si="38"/>
        <v>12</v>
      </c>
      <c r="G2443" t="str">
        <f>STANDINGS_SB[[#This Row],[League]]&amp;STANDINGS_SB[[#This Row],[Team]]</f>
        <v>$150 Draft Champions Mar 06 1:00 pm Lg.3836Team 14</v>
      </c>
    </row>
    <row r="2444" spans="1:7" x14ac:dyDescent="0.25">
      <c r="A2444">
        <v>2624</v>
      </c>
      <c r="B2444" t="s">
        <v>2379</v>
      </c>
      <c r="C2444" t="s">
        <v>2378</v>
      </c>
      <c r="D2444">
        <v>77</v>
      </c>
      <c r="E2444">
        <v>285.5</v>
      </c>
      <c r="F2444">
        <f t="shared" si="38"/>
        <v>13</v>
      </c>
      <c r="G2444" t="str">
        <f>STANDINGS_SB[[#This Row],[League]]&amp;STANDINGS_SB[[#This Row],[Team]]</f>
        <v>$150 Draft Champions Mar 06 1:00 pm Lg.3836Master of Karate &amp; Friendship</v>
      </c>
    </row>
    <row r="2445" spans="1:7" x14ac:dyDescent="0.25">
      <c r="A2445">
        <v>2661</v>
      </c>
      <c r="B2445" t="s">
        <v>2380</v>
      </c>
      <c r="C2445" t="s">
        <v>2378</v>
      </c>
      <c r="D2445">
        <v>75</v>
      </c>
      <c r="E2445">
        <v>244</v>
      </c>
      <c r="F2445">
        <f t="shared" si="38"/>
        <v>14</v>
      </c>
      <c r="G2445" t="str">
        <f>STANDINGS_SB[[#This Row],[League]]&amp;STANDINGS_SB[[#This Row],[Team]]</f>
        <v>$150 Draft Champions Mar 06 1:00 pm Lg.3836FAABuless</v>
      </c>
    </row>
    <row r="2446" spans="1:7" x14ac:dyDescent="0.25">
      <c r="A2446">
        <v>2897</v>
      </c>
      <c r="B2446" t="s">
        <v>107</v>
      </c>
      <c r="C2446" t="s">
        <v>2378</v>
      </c>
      <c r="D2446">
        <v>49</v>
      </c>
      <c r="E2446">
        <v>15</v>
      </c>
      <c r="F2446">
        <f t="shared" si="38"/>
        <v>15</v>
      </c>
      <c r="G2446" t="str">
        <f>STANDINGS_SB[[#This Row],[League]]&amp;STANDINGS_SB[[#This Row],[Team]]</f>
        <v>$150 Draft Champions Mar 06 1:00 pm Lg.3836Team Scott</v>
      </c>
    </row>
    <row r="2447" spans="1:7" x14ac:dyDescent="0.25">
      <c r="A2447">
        <v>53</v>
      </c>
      <c r="B2447" t="s">
        <v>18</v>
      </c>
      <c r="C2447" t="s">
        <v>2390</v>
      </c>
      <c r="D2447">
        <v>189</v>
      </c>
      <c r="E2447">
        <v>2857.5</v>
      </c>
      <c r="F2447">
        <f t="shared" si="38"/>
        <v>1</v>
      </c>
      <c r="G2447" t="str">
        <f>STANDINGS_SB[[#This Row],[League]]&amp;STANDINGS_SB[[#This Row],[Team]]</f>
        <v>$150 Draft Champions Mar 06 1:00 pm Lg.3840Home Run Derbies</v>
      </c>
    </row>
    <row r="2448" spans="1:7" x14ac:dyDescent="0.25">
      <c r="A2448">
        <v>67</v>
      </c>
      <c r="B2448" t="s">
        <v>2392</v>
      </c>
      <c r="C2448" t="s">
        <v>2390</v>
      </c>
      <c r="D2448">
        <v>185</v>
      </c>
      <c r="E2448">
        <v>2846</v>
      </c>
      <c r="F2448">
        <f t="shared" si="38"/>
        <v>2</v>
      </c>
      <c r="G2448" t="str">
        <f>STANDINGS_SB[[#This Row],[League]]&amp;STANDINGS_SB[[#This Row],[Team]]</f>
        <v>$150 Draft Champions Mar 06 1:00 pm Lg.3840WRJ 16</v>
      </c>
    </row>
    <row r="2449" spans="1:7" x14ac:dyDescent="0.25">
      <c r="A2449">
        <v>291</v>
      </c>
      <c r="B2449" t="s">
        <v>515</v>
      </c>
      <c r="C2449" t="s">
        <v>2390</v>
      </c>
      <c r="D2449">
        <v>158</v>
      </c>
      <c r="E2449">
        <v>2622.5</v>
      </c>
      <c r="F2449">
        <f t="shared" si="38"/>
        <v>3</v>
      </c>
      <c r="G2449" t="str">
        <f>STANDINGS_SB[[#This Row],[League]]&amp;STANDINGS_SB[[#This Row],[Team]]</f>
        <v>$150 Draft Champions Mar 06 1:00 pm Lg.3840Poopy Tooth 7</v>
      </c>
    </row>
    <row r="2450" spans="1:7" x14ac:dyDescent="0.25">
      <c r="A2450">
        <v>465</v>
      </c>
      <c r="B2450" t="s">
        <v>2391</v>
      </c>
      <c r="C2450" t="s">
        <v>2390</v>
      </c>
      <c r="D2450">
        <v>148</v>
      </c>
      <c r="E2450">
        <v>2454.5</v>
      </c>
      <c r="F2450">
        <f t="shared" si="38"/>
        <v>4</v>
      </c>
      <c r="G2450" t="str">
        <f>STANDINGS_SB[[#This Row],[League]]&amp;STANDINGS_SB[[#This Row],[Team]]</f>
        <v>$150 Draft Champions Mar 06 1:00 pm Lg.3840The Terrible Tygers</v>
      </c>
    </row>
    <row r="2451" spans="1:7" x14ac:dyDescent="0.25">
      <c r="A2451">
        <v>553</v>
      </c>
      <c r="B2451" t="s">
        <v>2394</v>
      </c>
      <c r="C2451" t="s">
        <v>2390</v>
      </c>
      <c r="D2451">
        <v>143</v>
      </c>
      <c r="E2451">
        <v>2362.5</v>
      </c>
      <c r="F2451">
        <f t="shared" si="38"/>
        <v>5</v>
      </c>
      <c r="G2451" t="str">
        <f>STANDINGS_SB[[#This Row],[League]]&amp;STANDINGS_SB[[#This Row],[Team]]</f>
        <v>$150 Draft Champions Mar 06 1:00 pm Lg.3840Team Vintzel</v>
      </c>
    </row>
    <row r="2452" spans="1:7" x14ac:dyDescent="0.25">
      <c r="A2452">
        <v>1052</v>
      </c>
      <c r="B2452" t="s">
        <v>2399</v>
      </c>
      <c r="C2452" t="s">
        <v>2390</v>
      </c>
      <c r="D2452">
        <v>124</v>
      </c>
      <c r="E2452">
        <v>1853.5</v>
      </c>
      <c r="F2452">
        <f t="shared" si="38"/>
        <v>6</v>
      </c>
      <c r="G2452" t="str">
        <f>STANDINGS_SB[[#This Row],[League]]&amp;STANDINGS_SB[[#This Row],[Team]]</f>
        <v>$150 Draft Champions Mar 06 1:00 pm Lg.3840Crazy 88's</v>
      </c>
    </row>
    <row r="2453" spans="1:7" x14ac:dyDescent="0.25">
      <c r="A2453">
        <v>1158</v>
      </c>
      <c r="B2453" t="s">
        <v>2396</v>
      </c>
      <c r="C2453" t="s">
        <v>2390</v>
      </c>
      <c r="D2453">
        <v>121</v>
      </c>
      <c r="E2453">
        <v>1745.5</v>
      </c>
      <c r="F2453">
        <f t="shared" si="38"/>
        <v>7</v>
      </c>
      <c r="G2453" t="str">
        <f>STANDINGS_SB[[#This Row],[League]]&amp;STANDINGS_SB[[#This Row],[Team]]</f>
        <v>$150 Draft Champions Mar 06 1:00 pm Lg.3840It's all about that BASE</v>
      </c>
    </row>
    <row r="2454" spans="1:7" x14ac:dyDescent="0.25">
      <c r="A2454">
        <v>1631</v>
      </c>
      <c r="B2454" t="s">
        <v>2393</v>
      </c>
      <c r="C2454" t="s">
        <v>2390</v>
      </c>
      <c r="D2454">
        <v>110</v>
      </c>
      <c r="E2454">
        <v>1298</v>
      </c>
      <c r="F2454">
        <f t="shared" si="38"/>
        <v>8</v>
      </c>
      <c r="G2454" t="str">
        <f>STANDINGS_SB[[#This Row],[League]]&amp;STANDINGS_SB[[#This Row],[Team]]</f>
        <v>$150 Draft Champions Mar 06 1:00 pm Lg.3840Wooooooooo</v>
      </c>
    </row>
    <row r="2455" spans="1:7" x14ac:dyDescent="0.25">
      <c r="A2455">
        <v>1739</v>
      </c>
      <c r="B2455" t="s">
        <v>404</v>
      </c>
      <c r="C2455" t="s">
        <v>2390</v>
      </c>
      <c r="D2455">
        <v>107</v>
      </c>
      <c r="E2455">
        <v>1181.5</v>
      </c>
      <c r="F2455">
        <f t="shared" si="38"/>
        <v>9</v>
      </c>
      <c r="G2455" t="str">
        <f>STANDINGS_SB[[#This Row],[League]]&amp;STANDINGS_SB[[#This Row],[Team]]</f>
        <v>$150 Draft Champions Mar 06 1:00 pm Lg.3840Team Rufe</v>
      </c>
    </row>
    <row r="2456" spans="1:7" x14ac:dyDescent="0.25">
      <c r="A2456">
        <v>2017</v>
      </c>
      <c r="B2456" t="s">
        <v>2398</v>
      </c>
      <c r="C2456" t="s">
        <v>2390</v>
      </c>
      <c r="D2456">
        <v>99</v>
      </c>
      <c r="E2456">
        <v>889.5</v>
      </c>
      <c r="F2456">
        <f t="shared" si="38"/>
        <v>10</v>
      </c>
      <c r="G2456" t="str">
        <f>STANDINGS_SB[[#This Row],[League]]&amp;STANDINGS_SB[[#This Row],[Team]]</f>
        <v>$150 Draft Champions Mar 06 1:00 pm Lg.3840Mischievous Badgers</v>
      </c>
    </row>
    <row r="2457" spans="1:7" x14ac:dyDescent="0.25">
      <c r="A2457">
        <v>2498</v>
      </c>
      <c r="B2457" t="s">
        <v>2389</v>
      </c>
      <c r="C2457" t="s">
        <v>2390</v>
      </c>
      <c r="D2457">
        <v>83</v>
      </c>
      <c r="E2457">
        <v>407</v>
      </c>
      <c r="F2457">
        <f t="shared" si="38"/>
        <v>11</v>
      </c>
      <c r="G2457" t="str">
        <f>STANDINGS_SB[[#This Row],[League]]&amp;STANDINGS_SB[[#This Row],[Team]]</f>
        <v>$150 Draft Champions Mar 06 1:00 pm Lg.3840Four Balls, Can't Walk</v>
      </c>
    </row>
    <row r="2458" spans="1:7" x14ac:dyDescent="0.25">
      <c r="A2458">
        <v>2506</v>
      </c>
      <c r="B2458" t="s">
        <v>2395</v>
      </c>
      <c r="C2458" t="s">
        <v>2390</v>
      </c>
      <c r="D2458">
        <v>83</v>
      </c>
      <c r="E2458">
        <v>407</v>
      </c>
      <c r="F2458">
        <f t="shared" si="38"/>
        <v>12</v>
      </c>
      <c r="G2458" t="str">
        <f>STANDINGS_SB[[#This Row],[League]]&amp;STANDINGS_SB[[#This Row],[Team]]</f>
        <v>$150 Draft Champions Mar 06 1:00 pm Lg.3840Panik! At The Disco</v>
      </c>
    </row>
    <row r="2459" spans="1:7" x14ac:dyDescent="0.25">
      <c r="A2459">
        <v>2556</v>
      </c>
      <c r="B2459" t="s">
        <v>336</v>
      </c>
      <c r="C2459" t="s">
        <v>2390</v>
      </c>
      <c r="D2459">
        <v>81</v>
      </c>
      <c r="E2459">
        <v>360</v>
      </c>
      <c r="F2459">
        <f t="shared" si="38"/>
        <v>13</v>
      </c>
      <c r="G2459" t="str">
        <f>STANDINGS_SB[[#This Row],[League]]&amp;STANDINGS_SB[[#This Row],[Team]]</f>
        <v>$150 Draft Champions Mar 06 1:00 pm Lg.3840Team Heffernan</v>
      </c>
    </row>
    <row r="2460" spans="1:7" x14ac:dyDescent="0.25">
      <c r="A2460">
        <v>2631</v>
      </c>
      <c r="B2460" t="s">
        <v>2397</v>
      </c>
      <c r="C2460" t="s">
        <v>2390</v>
      </c>
      <c r="D2460">
        <v>77</v>
      </c>
      <c r="E2460">
        <v>285.5</v>
      </c>
      <c r="F2460">
        <f t="shared" si="38"/>
        <v>14</v>
      </c>
      <c r="G2460" t="str">
        <f>STANDINGS_SB[[#This Row],[League]]&amp;STANDINGS_SB[[#This Row],[Team]]</f>
        <v>$150 Draft Champions Mar 06 1:00 pm Lg.3840Team Lindberg II</v>
      </c>
    </row>
    <row r="2461" spans="1:7" x14ac:dyDescent="0.25">
      <c r="A2461">
        <v>2779</v>
      </c>
      <c r="B2461" t="s">
        <v>20</v>
      </c>
      <c r="C2461" t="s">
        <v>2390</v>
      </c>
      <c r="D2461">
        <v>67</v>
      </c>
      <c r="E2461">
        <v>134</v>
      </c>
      <c r="F2461">
        <f t="shared" si="38"/>
        <v>15</v>
      </c>
      <c r="G2461" t="str">
        <f>STANDINGS_SB[[#This Row],[League]]&amp;STANDINGS_SB[[#This Row],[Team]]</f>
        <v>$150 Draft Champions Mar 06 1:00 pm Lg.3840Jedi.23</v>
      </c>
    </row>
    <row r="2462" spans="1:7" x14ac:dyDescent="0.25">
      <c r="A2462">
        <v>292</v>
      </c>
      <c r="B2462" t="s">
        <v>221</v>
      </c>
      <c r="C2462" t="s">
        <v>2401</v>
      </c>
      <c r="D2462">
        <v>158</v>
      </c>
      <c r="E2462">
        <v>2622.5</v>
      </c>
      <c r="F2462">
        <f t="shared" si="38"/>
        <v>1</v>
      </c>
      <c r="G2462" t="str">
        <f>STANDINGS_SB[[#This Row],[League]]&amp;STANDINGS_SB[[#This Row],[Team]]</f>
        <v>$150 Draft Champions Mar 07 1:00 pm Lg.3847Shake N Bake</v>
      </c>
    </row>
    <row r="2463" spans="1:7" x14ac:dyDescent="0.25">
      <c r="A2463">
        <v>367</v>
      </c>
      <c r="B2463" t="s">
        <v>2406</v>
      </c>
      <c r="C2463" t="s">
        <v>2401</v>
      </c>
      <c r="D2463">
        <v>153</v>
      </c>
      <c r="E2463">
        <v>2550.5</v>
      </c>
      <c r="F2463">
        <f t="shared" si="38"/>
        <v>2</v>
      </c>
      <c r="G2463" t="str">
        <f>STANDINGS_SB[[#This Row],[League]]&amp;STANDINGS_SB[[#This Row],[Team]]</f>
        <v>$150 Draft Champions Mar 07 1:00 pm Lg.3847Wasted talent</v>
      </c>
    </row>
    <row r="2464" spans="1:7" x14ac:dyDescent="0.25">
      <c r="A2464">
        <v>486</v>
      </c>
      <c r="B2464" t="s">
        <v>2409</v>
      </c>
      <c r="C2464" t="s">
        <v>2401</v>
      </c>
      <c r="D2464">
        <v>147</v>
      </c>
      <c r="E2464">
        <v>2433</v>
      </c>
      <c r="F2464">
        <f t="shared" si="38"/>
        <v>3</v>
      </c>
      <c r="G2464" t="str">
        <f>STANDINGS_SB[[#This Row],[League]]&amp;STANDINGS_SB[[#This Row],[Team]]</f>
        <v>$150 Draft Champions Mar 07 1:00 pm Lg.3847Z Rays</v>
      </c>
    </row>
    <row r="2465" spans="1:7" x14ac:dyDescent="0.25">
      <c r="A2465">
        <v>537</v>
      </c>
      <c r="B2465" t="s">
        <v>650</v>
      </c>
      <c r="C2465" t="s">
        <v>2401</v>
      </c>
      <c r="D2465">
        <v>144</v>
      </c>
      <c r="E2465">
        <v>2380</v>
      </c>
      <c r="F2465">
        <f t="shared" si="38"/>
        <v>4</v>
      </c>
      <c r="G2465" t="str">
        <f>STANDINGS_SB[[#This Row],[League]]&amp;STANDINGS_SB[[#This Row],[Team]]</f>
        <v>$150 Draft Champions Mar 07 1:00 pm Lg.3847Team Stein</v>
      </c>
    </row>
    <row r="2466" spans="1:7" x14ac:dyDescent="0.25">
      <c r="A2466">
        <v>576</v>
      </c>
      <c r="B2466" t="s">
        <v>2404</v>
      </c>
      <c r="C2466" t="s">
        <v>2401</v>
      </c>
      <c r="D2466">
        <v>141</v>
      </c>
      <c r="E2466">
        <v>2330</v>
      </c>
      <c r="F2466">
        <f t="shared" si="38"/>
        <v>5</v>
      </c>
      <c r="G2466" t="str">
        <f>STANDINGS_SB[[#This Row],[League]]&amp;STANDINGS_SB[[#This Row],[Team]]</f>
        <v>$150 Draft Champions Mar 07 1:00 pm Lg.3847Elmore James</v>
      </c>
    </row>
    <row r="2467" spans="1:7" x14ac:dyDescent="0.25">
      <c r="A2467">
        <v>589</v>
      </c>
      <c r="B2467" t="s">
        <v>2400</v>
      </c>
      <c r="C2467" t="s">
        <v>2401</v>
      </c>
      <c r="D2467">
        <v>141</v>
      </c>
      <c r="E2467">
        <v>2330</v>
      </c>
      <c r="F2467">
        <f t="shared" si="38"/>
        <v>6</v>
      </c>
      <c r="G2467" t="str">
        <f>STANDINGS_SB[[#This Row],[League]]&amp;STANDINGS_SB[[#This Row],[Team]]</f>
        <v>$150 Draft Champions Mar 07 1:00 pm Lg.3847Team Turner</v>
      </c>
    </row>
    <row r="2468" spans="1:7" x14ac:dyDescent="0.25">
      <c r="A2468">
        <v>822</v>
      </c>
      <c r="B2468" t="s">
        <v>2402</v>
      </c>
      <c r="C2468" t="s">
        <v>2401</v>
      </c>
      <c r="D2468">
        <v>131</v>
      </c>
      <c r="E2468">
        <v>2074.5</v>
      </c>
      <c r="F2468">
        <f t="shared" si="38"/>
        <v>7</v>
      </c>
      <c r="G2468" t="str">
        <f>STANDINGS_SB[[#This Row],[League]]&amp;STANDINGS_SB[[#This Row],[Team]]</f>
        <v>$150 Draft Champions Mar 07 1:00 pm Lg.3847Chicks dig the long ball</v>
      </c>
    </row>
    <row r="2469" spans="1:7" x14ac:dyDescent="0.25">
      <c r="A2469">
        <v>836</v>
      </c>
      <c r="B2469" t="s">
        <v>2410</v>
      </c>
      <c r="C2469" t="s">
        <v>2401</v>
      </c>
      <c r="D2469">
        <v>131</v>
      </c>
      <c r="E2469">
        <v>2074.5</v>
      </c>
      <c r="F2469">
        <f t="shared" si="38"/>
        <v>8</v>
      </c>
      <c r="G2469" t="str">
        <f>STANDINGS_SB[[#This Row],[League]]&amp;STANDINGS_SB[[#This Row],[Team]]</f>
        <v>$150 Draft Champions Mar 07 1:00 pm Lg.3847Pyrolitic Decomposition 15</v>
      </c>
    </row>
    <row r="2470" spans="1:7" x14ac:dyDescent="0.25">
      <c r="A2470">
        <v>1011</v>
      </c>
      <c r="B2470" t="s">
        <v>2403</v>
      </c>
      <c r="C2470" t="s">
        <v>2401</v>
      </c>
      <c r="D2470">
        <v>126</v>
      </c>
      <c r="E2470">
        <v>1921</v>
      </c>
      <c r="F2470">
        <f t="shared" si="38"/>
        <v>9</v>
      </c>
      <c r="G2470" t="str">
        <f>STANDINGS_SB[[#This Row],[League]]&amp;STANDINGS_SB[[#This Row],[Team]]</f>
        <v>$150 Draft Champions Mar 07 1:00 pm Lg.3847tulogit2quit</v>
      </c>
    </row>
    <row r="2471" spans="1:7" x14ac:dyDescent="0.25">
      <c r="A2471">
        <v>1099</v>
      </c>
      <c r="B2471" t="s">
        <v>496</v>
      </c>
      <c r="C2471" t="s">
        <v>2401</v>
      </c>
      <c r="D2471">
        <v>123</v>
      </c>
      <c r="E2471">
        <v>1820</v>
      </c>
      <c r="F2471">
        <f t="shared" si="38"/>
        <v>10</v>
      </c>
      <c r="G2471" t="str">
        <f>STANDINGS_SB[[#This Row],[League]]&amp;STANDINGS_SB[[#This Row],[Team]]</f>
        <v>$150 Draft Champions Mar 07 1:00 pm Lg.3847Team Palmer</v>
      </c>
    </row>
    <row r="2472" spans="1:7" x14ac:dyDescent="0.25">
      <c r="A2472">
        <v>2291</v>
      </c>
      <c r="B2472" t="s">
        <v>444</v>
      </c>
      <c r="C2472" t="s">
        <v>2401</v>
      </c>
      <c r="D2472">
        <v>91</v>
      </c>
      <c r="E2472">
        <v>622.5</v>
      </c>
      <c r="F2472">
        <f t="shared" si="38"/>
        <v>11</v>
      </c>
      <c r="G2472" t="str">
        <f>STANDINGS_SB[[#This Row],[League]]&amp;STANDINGS_SB[[#This Row],[Team]]</f>
        <v>$150 Draft Champions Mar 07 1:00 pm Lg.3847Team Bonham</v>
      </c>
    </row>
    <row r="2473" spans="1:7" x14ac:dyDescent="0.25">
      <c r="A2473">
        <v>2413</v>
      </c>
      <c r="B2473" t="s">
        <v>2408</v>
      </c>
      <c r="C2473" t="s">
        <v>2401</v>
      </c>
      <c r="D2473">
        <v>87</v>
      </c>
      <c r="E2473">
        <v>508.5</v>
      </c>
      <c r="F2473">
        <f t="shared" si="38"/>
        <v>12</v>
      </c>
      <c r="G2473" t="str">
        <f>STANDINGS_SB[[#This Row],[League]]&amp;STANDINGS_SB[[#This Row],[Team]]</f>
        <v>$150 Draft Champions Mar 07 1:00 pm Lg.3847smackers X</v>
      </c>
    </row>
    <row r="2474" spans="1:7" x14ac:dyDescent="0.25">
      <c r="A2474">
        <v>2603</v>
      </c>
      <c r="B2474" t="s">
        <v>2405</v>
      </c>
      <c r="C2474" t="s">
        <v>2401</v>
      </c>
      <c r="D2474">
        <v>78</v>
      </c>
      <c r="E2474">
        <v>302.5</v>
      </c>
      <c r="F2474">
        <f t="shared" si="38"/>
        <v>13</v>
      </c>
      <c r="G2474" t="str">
        <f>STANDINGS_SB[[#This Row],[League]]&amp;STANDINGS_SB[[#This Row],[Team]]</f>
        <v>$150 Draft Champions Mar 07 1:00 pm Lg.3847EnthusiasmUnknown2Mankind</v>
      </c>
    </row>
    <row r="2475" spans="1:7" x14ac:dyDescent="0.25">
      <c r="A2475">
        <v>2657</v>
      </c>
      <c r="B2475" t="s">
        <v>2407</v>
      </c>
      <c r="C2475" t="s">
        <v>2401</v>
      </c>
      <c r="D2475">
        <v>76</v>
      </c>
      <c r="E2475">
        <v>264.5</v>
      </c>
      <c r="F2475">
        <f t="shared" si="38"/>
        <v>14</v>
      </c>
      <c r="G2475" t="str">
        <f>STANDINGS_SB[[#This Row],[League]]&amp;STANDINGS_SB[[#This Row],[Team]]</f>
        <v>$150 Draft Champions Mar 07 1:00 pm Lg.3847fat puigs</v>
      </c>
    </row>
    <row r="2476" spans="1:7" x14ac:dyDescent="0.25">
      <c r="A2476">
        <v>2872</v>
      </c>
      <c r="B2476" t="s">
        <v>726</v>
      </c>
      <c r="C2476" t="s">
        <v>2401</v>
      </c>
      <c r="D2476">
        <v>57</v>
      </c>
      <c r="E2476">
        <v>40.5</v>
      </c>
      <c r="F2476">
        <f t="shared" si="38"/>
        <v>15</v>
      </c>
      <c r="G2476" t="str">
        <f>STANDINGS_SB[[#This Row],[League]]&amp;STANDINGS_SB[[#This Row],[Team]]</f>
        <v>$150 Draft Champions Mar 07 1:00 pm Lg.3847Team Warner</v>
      </c>
    </row>
    <row r="2477" spans="1:7" x14ac:dyDescent="0.25">
      <c r="A2477">
        <v>178</v>
      </c>
      <c r="B2477" t="s">
        <v>1404</v>
      </c>
      <c r="C2477" t="s">
        <v>2412</v>
      </c>
      <c r="D2477">
        <v>167</v>
      </c>
      <c r="E2477">
        <v>2737</v>
      </c>
      <c r="F2477">
        <f t="shared" si="38"/>
        <v>1</v>
      </c>
      <c r="G2477" t="str">
        <f>STANDINGS_SB[[#This Row],[League]]&amp;STANDINGS_SB[[#This Row],[Team]]</f>
        <v>$150 Draft Champions Mar 07 1:00 pm Lg.3852Team passalacqua</v>
      </c>
    </row>
    <row r="2478" spans="1:7" x14ac:dyDescent="0.25">
      <c r="A2478">
        <v>236</v>
      </c>
      <c r="B2478" t="s">
        <v>2413</v>
      </c>
      <c r="C2478" t="s">
        <v>2412</v>
      </c>
      <c r="D2478">
        <v>162</v>
      </c>
      <c r="E2478">
        <v>2681</v>
      </c>
      <c r="F2478">
        <f t="shared" si="38"/>
        <v>2</v>
      </c>
      <c r="G2478" t="str">
        <f>STANDINGS_SB[[#This Row],[League]]&amp;STANDINGS_SB[[#This Row],[Team]]</f>
        <v>$150 Draft Champions Mar 07 1:00 pm Lg.3852Team Stampfl</v>
      </c>
    </row>
    <row r="2479" spans="1:7" x14ac:dyDescent="0.25">
      <c r="A2479">
        <v>485</v>
      </c>
      <c r="B2479" t="s">
        <v>2415</v>
      </c>
      <c r="C2479" t="s">
        <v>2412</v>
      </c>
      <c r="D2479">
        <v>147</v>
      </c>
      <c r="E2479">
        <v>2433</v>
      </c>
      <c r="F2479">
        <f t="shared" si="38"/>
        <v>3</v>
      </c>
      <c r="G2479" t="str">
        <f>STANDINGS_SB[[#This Row],[League]]&amp;STANDINGS_SB[[#This Row],[Team]]</f>
        <v>$150 Draft Champions Mar 07 1:00 pm Lg.3852ThePitchClock</v>
      </c>
    </row>
    <row r="2480" spans="1:7" x14ac:dyDescent="0.25">
      <c r="A2480">
        <v>503</v>
      </c>
      <c r="B2480" t="s">
        <v>2416</v>
      </c>
      <c r="C2480" t="s">
        <v>2412</v>
      </c>
      <c r="D2480">
        <v>145</v>
      </c>
      <c r="E2480">
        <v>2399.5</v>
      </c>
      <c r="F2480">
        <f t="shared" si="38"/>
        <v>4</v>
      </c>
      <c r="G2480" t="str">
        <f>STANDINGS_SB[[#This Row],[League]]&amp;STANDINGS_SB[[#This Row],[Team]]</f>
        <v>$150 Draft Champions Mar 07 1:00 pm Lg.3852Dan's Danimals Two</v>
      </c>
    </row>
    <row r="2481" spans="1:7" x14ac:dyDescent="0.25">
      <c r="A2481">
        <v>595</v>
      </c>
      <c r="B2481" t="s">
        <v>18</v>
      </c>
      <c r="C2481" t="s">
        <v>2412</v>
      </c>
      <c r="D2481">
        <v>140</v>
      </c>
      <c r="E2481">
        <v>2310</v>
      </c>
      <c r="F2481">
        <f t="shared" si="38"/>
        <v>5</v>
      </c>
      <c r="G2481" t="str">
        <f>STANDINGS_SB[[#This Row],[League]]&amp;STANDINGS_SB[[#This Row],[Team]]</f>
        <v>$150 Draft Champions Mar 07 1:00 pm Lg.3852Home Run Derbies</v>
      </c>
    </row>
    <row r="2482" spans="1:7" x14ac:dyDescent="0.25">
      <c r="A2482">
        <v>1267</v>
      </c>
      <c r="B2482" t="s">
        <v>2411</v>
      </c>
      <c r="C2482" t="s">
        <v>2412</v>
      </c>
      <c r="D2482">
        <v>118</v>
      </c>
      <c r="E2482">
        <v>1635.5</v>
      </c>
      <c r="F2482">
        <f t="shared" si="38"/>
        <v>6</v>
      </c>
      <c r="G2482" t="str">
        <f>STANDINGS_SB[[#This Row],[League]]&amp;STANDINGS_SB[[#This Row],[Team]]</f>
        <v>$150 Draft Champions Mar 07 1:00 pm Lg.3852Freaks &amp; Geeks</v>
      </c>
    </row>
    <row r="2483" spans="1:7" x14ac:dyDescent="0.25">
      <c r="A2483">
        <v>1448</v>
      </c>
      <c r="B2483" t="s">
        <v>2417</v>
      </c>
      <c r="C2483" t="s">
        <v>2412</v>
      </c>
      <c r="D2483">
        <v>114</v>
      </c>
      <c r="E2483">
        <v>1461</v>
      </c>
      <c r="F2483">
        <f t="shared" si="38"/>
        <v>7</v>
      </c>
      <c r="G2483" t="str">
        <f>STANDINGS_SB[[#This Row],[League]]&amp;STANDINGS_SB[[#This Row],[Team]]</f>
        <v>$150 Draft Champions Mar 07 1:00 pm Lg.3852NTX Storm2</v>
      </c>
    </row>
    <row r="2484" spans="1:7" x14ac:dyDescent="0.25">
      <c r="A2484">
        <v>1485</v>
      </c>
      <c r="B2484" t="s">
        <v>2414</v>
      </c>
      <c r="C2484" t="s">
        <v>2412</v>
      </c>
      <c r="D2484">
        <v>113</v>
      </c>
      <c r="E2484">
        <v>1421.5</v>
      </c>
      <c r="F2484">
        <f t="shared" si="38"/>
        <v>8</v>
      </c>
      <c r="G2484" t="str">
        <f>STANDINGS_SB[[#This Row],[League]]&amp;STANDINGS_SB[[#This Row],[Team]]</f>
        <v>$150 Draft Champions Mar 07 1:00 pm Lg.3852Hotel DL</v>
      </c>
    </row>
    <row r="2485" spans="1:7" x14ac:dyDescent="0.25">
      <c r="A2485">
        <v>1806</v>
      </c>
      <c r="B2485" t="s">
        <v>35</v>
      </c>
      <c r="C2485" t="s">
        <v>2412</v>
      </c>
      <c r="D2485">
        <v>105</v>
      </c>
      <c r="E2485">
        <v>1118.5</v>
      </c>
      <c r="F2485">
        <f t="shared" si="38"/>
        <v>9</v>
      </c>
      <c r="G2485" t="str">
        <f>STANDINGS_SB[[#This Row],[League]]&amp;STANDINGS_SB[[#This Row],[Team]]</f>
        <v>$150 Draft Champions Mar 07 1:00 pm Lg.3852Team wendler</v>
      </c>
    </row>
    <row r="2486" spans="1:7" x14ac:dyDescent="0.25">
      <c r="A2486">
        <v>2044</v>
      </c>
      <c r="B2486" t="s">
        <v>2420</v>
      </c>
      <c r="C2486" t="s">
        <v>2412</v>
      </c>
      <c r="D2486">
        <v>98</v>
      </c>
      <c r="E2486">
        <v>852.5</v>
      </c>
      <c r="F2486">
        <f t="shared" si="38"/>
        <v>10</v>
      </c>
      <c r="G2486" t="str">
        <f>STANDINGS_SB[[#This Row],[League]]&amp;STANDINGS_SB[[#This Row],[Team]]</f>
        <v>$150 Draft Champions Mar 07 1:00 pm Lg.38522ND TO NONE</v>
      </c>
    </row>
    <row r="2487" spans="1:7" x14ac:dyDescent="0.25">
      <c r="A2487">
        <v>2073</v>
      </c>
      <c r="B2487" t="s">
        <v>2418</v>
      </c>
      <c r="C2487" t="s">
        <v>2412</v>
      </c>
      <c r="D2487">
        <v>98</v>
      </c>
      <c r="E2487">
        <v>852.5</v>
      </c>
      <c r="F2487">
        <f t="shared" si="38"/>
        <v>11</v>
      </c>
      <c r="G2487" t="str">
        <f>STANDINGS_SB[[#This Row],[League]]&amp;STANDINGS_SB[[#This Row],[Team]]</f>
        <v>$150 Draft Champions Mar 07 1:00 pm Lg.3852shuck me sideways2</v>
      </c>
    </row>
    <row r="2488" spans="1:7" x14ac:dyDescent="0.25">
      <c r="A2488">
        <v>2338</v>
      </c>
      <c r="B2488" t="s">
        <v>2419</v>
      </c>
      <c r="C2488" t="s">
        <v>2412</v>
      </c>
      <c r="D2488">
        <v>89</v>
      </c>
      <c r="E2488">
        <v>559.5</v>
      </c>
      <c r="F2488">
        <f t="shared" si="38"/>
        <v>12</v>
      </c>
      <c r="G2488" t="str">
        <f>STANDINGS_SB[[#This Row],[League]]&amp;STANDINGS_SB[[#This Row],[Team]]</f>
        <v>$150 Draft Champions Mar 07 1:00 pm Lg.385230th St BountyHunters</v>
      </c>
    </row>
    <row r="2489" spans="1:7" x14ac:dyDescent="0.25">
      <c r="A2489">
        <v>2364</v>
      </c>
      <c r="B2489" t="s">
        <v>2421</v>
      </c>
      <c r="C2489" t="s">
        <v>2412</v>
      </c>
      <c r="D2489">
        <v>89</v>
      </c>
      <c r="E2489">
        <v>559.5</v>
      </c>
      <c r="F2489">
        <f t="shared" si="38"/>
        <v>13</v>
      </c>
      <c r="G2489" t="str">
        <f>STANDINGS_SB[[#This Row],[League]]&amp;STANDINGS_SB[[#This Row],[Team]]</f>
        <v>$150 Draft Champions Mar 07 1:00 pm Lg.3852Team Yads</v>
      </c>
    </row>
    <row r="2490" spans="1:7" x14ac:dyDescent="0.25">
      <c r="A2490">
        <v>2501</v>
      </c>
      <c r="B2490" t="s">
        <v>2423</v>
      </c>
      <c r="C2490" t="s">
        <v>2412</v>
      </c>
      <c r="D2490">
        <v>83</v>
      </c>
      <c r="E2490">
        <v>407</v>
      </c>
      <c r="F2490">
        <f t="shared" si="38"/>
        <v>14</v>
      </c>
      <c r="G2490" t="str">
        <f>STANDINGS_SB[[#This Row],[League]]&amp;STANDINGS_SB[[#This Row],[Team]]</f>
        <v>$150 Draft Champions Mar 07 1:00 pm Lg.3852Jake's Patrol</v>
      </c>
    </row>
    <row r="2491" spans="1:7" x14ac:dyDescent="0.25">
      <c r="A2491">
        <v>2503</v>
      </c>
      <c r="B2491" t="s">
        <v>2422</v>
      </c>
      <c r="C2491" t="s">
        <v>2412</v>
      </c>
      <c r="D2491">
        <v>83</v>
      </c>
      <c r="E2491">
        <v>407</v>
      </c>
      <c r="F2491">
        <f t="shared" si="38"/>
        <v>15</v>
      </c>
      <c r="G2491" t="str">
        <f>STANDINGS_SB[[#This Row],[League]]&amp;STANDINGS_SB[[#This Row],[Team]]</f>
        <v>$150 Draft Champions Mar 07 1:00 pm Lg.3852Leonard Graves Phillips</v>
      </c>
    </row>
    <row r="2492" spans="1:7" x14ac:dyDescent="0.25">
      <c r="A2492">
        <v>32</v>
      </c>
      <c r="B2492" t="s">
        <v>2431</v>
      </c>
      <c r="C2492" t="s">
        <v>2425</v>
      </c>
      <c r="D2492">
        <v>195</v>
      </c>
      <c r="E2492">
        <v>2879</v>
      </c>
      <c r="F2492">
        <f t="shared" si="38"/>
        <v>1</v>
      </c>
      <c r="G2492" t="str">
        <f>STANDINGS_SB[[#This Row],[League]]&amp;STANDINGS_SB[[#This Row],[Team]]</f>
        <v>$150 Draft Champions Mar 08 1:00 pm Lg.3854Plunder The Lox</v>
      </c>
    </row>
    <row r="2493" spans="1:7" x14ac:dyDescent="0.25">
      <c r="A2493">
        <v>38</v>
      </c>
      <c r="B2493" t="s">
        <v>2435</v>
      </c>
      <c r="C2493" t="s">
        <v>2425</v>
      </c>
      <c r="D2493">
        <v>193</v>
      </c>
      <c r="E2493">
        <v>2874.5</v>
      </c>
      <c r="F2493">
        <f t="shared" si="38"/>
        <v>2</v>
      </c>
      <c r="G2493" t="str">
        <f>STANDINGS_SB[[#This Row],[League]]&amp;STANDINGS_SB[[#This Row],[Team]]</f>
        <v>$150 Draft Champions Mar 08 1:00 pm Lg.3854Noodler Fun Monkey4</v>
      </c>
    </row>
    <row r="2494" spans="1:7" x14ac:dyDescent="0.25">
      <c r="A2494">
        <v>375</v>
      </c>
      <c r="B2494" t="s">
        <v>2432</v>
      </c>
      <c r="C2494" t="s">
        <v>2425</v>
      </c>
      <c r="D2494">
        <v>152</v>
      </c>
      <c r="E2494">
        <v>2535.5</v>
      </c>
      <c r="F2494">
        <f t="shared" si="38"/>
        <v>3</v>
      </c>
      <c r="G2494" t="str">
        <f>STANDINGS_SB[[#This Row],[League]]&amp;STANDINGS_SB[[#This Row],[Team]]</f>
        <v>$150 Draft Champions Mar 08 1:00 pm Lg.3854Lee House Lagers</v>
      </c>
    </row>
    <row r="2495" spans="1:7" x14ac:dyDescent="0.25">
      <c r="A2495">
        <v>623</v>
      </c>
      <c r="B2495" t="s">
        <v>2427</v>
      </c>
      <c r="C2495" t="s">
        <v>2425</v>
      </c>
      <c r="D2495">
        <v>139</v>
      </c>
      <c r="E2495">
        <v>2288</v>
      </c>
      <c r="F2495">
        <f t="shared" si="38"/>
        <v>4</v>
      </c>
      <c r="G2495" t="str">
        <f>STANDINGS_SB[[#This Row],[League]]&amp;STANDINGS_SB[[#This Row],[Team]]</f>
        <v>$150 Draft Champions Mar 08 1:00 pm Lg.3854Skinny Joe Blanton</v>
      </c>
    </row>
    <row r="2496" spans="1:7" x14ac:dyDescent="0.25">
      <c r="A2496">
        <v>800</v>
      </c>
      <c r="B2496" t="s">
        <v>2424</v>
      </c>
      <c r="C2496" t="s">
        <v>2425</v>
      </c>
      <c r="D2496">
        <v>132</v>
      </c>
      <c r="E2496">
        <v>2104</v>
      </c>
      <c r="F2496">
        <f t="shared" si="38"/>
        <v>5</v>
      </c>
      <c r="G2496" t="str">
        <f>STANDINGS_SB[[#This Row],[League]]&amp;STANDINGS_SB[[#This Row],[Team]]</f>
        <v>$150 Draft Champions Mar 08 1:00 pm Lg.3854Green Plan B</v>
      </c>
    </row>
    <row r="2497" spans="1:7" x14ac:dyDescent="0.25">
      <c r="A2497">
        <v>814</v>
      </c>
      <c r="B2497" t="s">
        <v>2428</v>
      </c>
      <c r="C2497" t="s">
        <v>2425</v>
      </c>
      <c r="D2497">
        <v>132</v>
      </c>
      <c r="E2497">
        <v>2104</v>
      </c>
      <c r="F2497">
        <f t="shared" si="38"/>
        <v>6</v>
      </c>
      <c r="G2497" t="str">
        <f>STANDINGS_SB[[#This Row],[League]]&amp;STANDINGS_SB[[#This Row],[Team]]</f>
        <v>$150 Draft Champions Mar 08 1:00 pm Lg.3854The Wrath of Braun</v>
      </c>
    </row>
    <row r="2498" spans="1:7" x14ac:dyDescent="0.25">
      <c r="A2498">
        <v>1550</v>
      </c>
      <c r="B2498" t="s">
        <v>97</v>
      </c>
      <c r="C2498" t="s">
        <v>2425</v>
      </c>
      <c r="D2498">
        <v>111</v>
      </c>
      <c r="E2498">
        <v>1343.5</v>
      </c>
      <c r="F2498">
        <f t="shared" si="38"/>
        <v>7</v>
      </c>
      <c r="G2498" t="str">
        <f>STANDINGS_SB[[#This Row],[League]]&amp;STANDINGS_SB[[#This Row],[Team]]</f>
        <v>$150 Draft Champions Mar 08 1:00 pm Lg.3854Catch This</v>
      </c>
    </row>
    <row r="2499" spans="1:7" x14ac:dyDescent="0.25">
      <c r="A2499">
        <v>1712</v>
      </c>
      <c r="B2499" t="s">
        <v>2437</v>
      </c>
      <c r="C2499" t="s">
        <v>2425</v>
      </c>
      <c r="D2499">
        <v>107</v>
      </c>
      <c r="E2499">
        <v>1181.5</v>
      </c>
      <c r="F2499">
        <f t="shared" ref="F2499:F2562" si="39">IF(C2499=C2498,F2498+1,1)</f>
        <v>8</v>
      </c>
      <c r="G2499" t="str">
        <f>STANDINGS_SB[[#This Row],[League]]&amp;STANDINGS_SB[[#This Row],[Team]]</f>
        <v>$150 Draft Champions Mar 08 1:00 pm Lg.3854Barber poles</v>
      </c>
    </row>
    <row r="2500" spans="1:7" x14ac:dyDescent="0.25">
      <c r="A2500">
        <v>1811</v>
      </c>
      <c r="B2500" t="s">
        <v>2436</v>
      </c>
      <c r="C2500" t="s">
        <v>2425</v>
      </c>
      <c r="D2500">
        <v>104</v>
      </c>
      <c r="E2500">
        <v>1082.5</v>
      </c>
      <c r="F2500">
        <f t="shared" si="39"/>
        <v>9</v>
      </c>
      <c r="G2500" t="str">
        <f>STANDINGS_SB[[#This Row],[League]]&amp;STANDINGS_SB[[#This Row],[Team]]</f>
        <v>$150 Draft Champions Mar 08 1:00 pm Lg.3854Charger Bar 8</v>
      </c>
    </row>
    <row r="2501" spans="1:7" x14ac:dyDescent="0.25">
      <c r="A2501">
        <v>1856</v>
      </c>
      <c r="B2501" t="s">
        <v>126</v>
      </c>
      <c r="C2501" t="s">
        <v>2425</v>
      </c>
      <c r="D2501">
        <v>103</v>
      </c>
      <c r="E2501">
        <v>1036.5</v>
      </c>
      <c r="F2501">
        <f t="shared" si="39"/>
        <v>10</v>
      </c>
      <c r="G2501" t="str">
        <f>STANDINGS_SB[[#This Row],[League]]&amp;STANDINGS_SB[[#This Row],[Team]]</f>
        <v>$150 Draft Champions Mar 08 1:00 pm Lg.3854Big D No E</v>
      </c>
    </row>
    <row r="2502" spans="1:7" x14ac:dyDescent="0.25">
      <c r="A2502">
        <v>2041</v>
      </c>
      <c r="B2502" t="s">
        <v>2426</v>
      </c>
      <c r="C2502" t="s">
        <v>2425</v>
      </c>
      <c r="D2502">
        <v>99</v>
      </c>
      <c r="E2502">
        <v>889.5</v>
      </c>
      <c r="F2502">
        <f t="shared" si="39"/>
        <v>11</v>
      </c>
      <c r="G2502" t="str">
        <f>STANDINGS_SB[[#This Row],[League]]&amp;STANDINGS_SB[[#This Row],[Team]]</f>
        <v>$150 Draft Champions Mar 08 1:00 pm Lg.3854Your Face is Familia</v>
      </c>
    </row>
    <row r="2503" spans="1:7" x14ac:dyDescent="0.25">
      <c r="A2503">
        <v>2255</v>
      </c>
      <c r="B2503" t="s">
        <v>2430</v>
      </c>
      <c r="C2503" t="s">
        <v>2425</v>
      </c>
      <c r="D2503">
        <v>92</v>
      </c>
      <c r="E2503">
        <v>655</v>
      </c>
      <c r="F2503">
        <f t="shared" si="39"/>
        <v>12</v>
      </c>
      <c r="G2503" t="str">
        <f>STANDINGS_SB[[#This Row],[League]]&amp;STANDINGS_SB[[#This Row],[Team]]</f>
        <v>$150 Draft Champions Mar 08 1:00 pm Lg.3854Los Pollos Hermanos de Vanguard</v>
      </c>
    </row>
    <row r="2504" spans="1:7" x14ac:dyDescent="0.25">
      <c r="A2504">
        <v>2752</v>
      </c>
      <c r="B2504" t="s">
        <v>2433</v>
      </c>
      <c r="C2504" t="s">
        <v>2425</v>
      </c>
      <c r="D2504">
        <v>69</v>
      </c>
      <c r="E2504">
        <v>155.5</v>
      </c>
      <c r="F2504">
        <f t="shared" si="39"/>
        <v>13</v>
      </c>
      <c r="G2504" t="str">
        <f>STANDINGS_SB[[#This Row],[League]]&amp;STANDINGS_SB[[#This Row],[Team]]</f>
        <v>$150 Draft Champions Mar 08 1:00 pm Lg.3854Creeping Death</v>
      </c>
    </row>
    <row r="2505" spans="1:7" x14ac:dyDescent="0.25">
      <c r="A2505">
        <v>2836</v>
      </c>
      <c r="B2505" t="s">
        <v>2429</v>
      </c>
      <c r="C2505" t="s">
        <v>2425</v>
      </c>
      <c r="D2505">
        <v>62</v>
      </c>
      <c r="E2505">
        <v>72</v>
      </c>
      <c r="F2505">
        <f t="shared" si="39"/>
        <v>14</v>
      </c>
      <c r="G2505" t="str">
        <f>STANDINGS_SB[[#This Row],[League]]&amp;STANDINGS_SB[[#This Row],[Team]]</f>
        <v>$150 Draft Champions Mar 08 1:00 pm Lg.3854Go Jays Go</v>
      </c>
    </row>
    <row r="2506" spans="1:7" x14ac:dyDescent="0.25">
      <c r="A2506">
        <v>2864</v>
      </c>
      <c r="B2506" t="s">
        <v>2434</v>
      </c>
      <c r="C2506" t="s">
        <v>2425</v>
      </c>
      <c r="D2506">
        <v>58</v>
      </c>
      <c r="E2506">
        <v>47</v>
      </c>
      <c r="F2506">
        <f t="shared" si="39"/>
        <v>15</v>
      </c>
      <c r="G2506" t="str">
        <f>STANDINGS_SB[[#This Row],[League]]&amp;STANDINGS_SB[[#This Row],[Team]]</f>
        <v>$150 Draft Champions Mar 08 1:00 pm Lg.3854MMMBop</v>
      </c>
    </row>
    <row r="2507" spans="1:7" x14ac:dyDescent="0.25">
      <c r="A2507">
        <v>19</v>
      </c>
      <c r="B2507" t="s">
        <v>2447</v>
      </c>
      <c r="C2507" t="s">
        <v>2439</v>
      </c>
      <c r="D2507">
        <v>203</v>
      </c>
      <c r="E2507">
        <v>2891.5</v>
      </c>
      <c r="F2507">
        <f t="shared" si="39"/>
        <v>1</v>
      </c>
      <c r="G2507" t="str">
        <f>STANDINGS_SB[[#This Row],[League]]&amp;STANDINGS_SB[[#This Row],[Team]]</f>
        <v>$150 Draft Champions Mar 08 1:00 pm Lg.3856Gary Scotts</v>
      </c>
    </row>
    <row r="2508" spans="1:7" x14ac:dyDescent="0.25">
      <c r="A2508">
        <v>308</v>
      </c>
      <c r="B2508" t="s">
        <v>2438</v>
      </c>
      <c r="C2508" t="s">
        <v>2439</v>
      </c>
      <c r="D2508">
        <v>157</v>
      </c>
      <c r="E2508">
        <v>2606</v>
      </c>
      <c r="F2508">
        <f t="shared" si="39"/>
        <v>2</v>
      </c>
      <c r="G2508" t="str">
        <f>STANDINGS_SB[[#This Row],[League]]&amp;STANDINGS_SB[[#This Row],[Team]]</f>
        <v>$150 Draft Champions Mar 08 1:00 pm Lg.3856Scores Man</v>
      </c>
    </row>
    <row r="2509" spans="1:7" x14ac:dyDescent="0.25">
      <c r="A2509">
        <v>521</v>
      </c>
      <c r="B2509" t="s">
        <v>497</v>
      </c>
      <c r="C2509" t="s">
        <v>2439</v>
      </c>
      <c r="D2509">
        <v>145</v>
      </c>
      <c r="E2509">
        <v>2399.5</v>
      </c>
      <c r="F2509">
        <f t="shared" si="39"/>
        <v>3</v>
      </c>
      <c r="G2509" t="str">
        <f>STANDINGS_SB[[#This Row],[League]]&amp;STANDINGS_SB[[#This Row],[Team]]</f>
        <v>$150 Draft Champions Mar 08 1:00 pm Lg.3856bafALLSTARS</v>
      </c>
    </row>
    <row r="2510" spans="1:7" x14ac:dyDescent="0.25">
      <c r="A2510">
        <v>738</v>
      </c>
      <c r="B2510" t="s">
        <v>2441</v>
      </c>
      <c r="C2510" t="s">
        <v>2439</v>
      </c>
      <c r="D2510">
        <v>134</v>
      </c>
      <c r="E2510">
        <v>2167</v>
      </c>
      <c r="F2510">
        <f t="shared" si="39"/>
        <v>4</v>
      </c>
      <c r="G2510" t="str">
        <f>STANDINGS_SB[[#This Row],[League]]&amp;STANDINGS_SB[[#This Row],[Team]]</f>
        <v>$150 Draft Champions Mar 08 1:00 pm Lg.3856Girth 2016</v>
      </c>
    </row>
    <row r="2511" spans="1:7" x14ac:dyDescent="0.25">
      <c r="A2511">
        <v>767</v>
      </c>
      <c r="B2511" t="s">
        <v>2443</v>
      </c>
      <c r="C2511" t="s">
        <v>2439</v>
      </c>
      <c r="D2511">
        <v>133</v>
      </c>
      <c r="E2511">
        <v>2131.5</v>
      </c>
      <c r="F2511">
        <f t="shared" si="39"/>
        <v>5</v>
      </c>
      <c r="G2511" t="str">
        <f>STANDINGS_SB[[#This Row],[League]]&amp;STANDINGS_SB[[#This Row],[Team]]</f>
        <v>$150 Draft Champions Mar 08 1:00 pm Lg.3856Dem Bums</v>
      </c>
    </row>
    <row r="2512" spans="1:7" x14ac:dyDescent="0.25">
      <c r="A2512">
        <v>946</v>
      </c>
      <c r="B2512" t="s">
        <v>270</v>
      </c>
      <c r="C2512" t="s">
        <v>2439</v>
      </c>
      <c r="D2512">
        <v>127</v>
      </c>
      <c r="E2512">
        <v>1957.5</v>
      </c>
      <c r="F2512">
        <f t="shared" si="39"/>
        <v>6</v>
      </c>
      <c r="G2512" t="str">
        <f>STANDINGS_SB[[#This Row],[League]]&amp;STANDINGS_SB[[#This Row],[Team]]</f>
        <v>$150 Draft Champions Mar 08 1:00 pm Lg.3856Captain Crunch 6</v>
      </c>
    </row>
    <row r="2513" spans="1:7" x14ac:dyDescent="0.25">
      <c r="A2513">
        <v>1112</v>
      </c>
      <c r="B2513" t="s">
        <v>2442</v>
      </c>
      <c r="C2513" t="s">
        <v>2439</v>
      </c>
      <c r="D2513">
        <v>122</v>
      </c>
      <c r="E2513">
        <v>1779</v>
      </c>
      <c r="F2513">
        <f t="shared" si="39"/>
        <v>7</v>
      </c>
      <c r="G2513" t="str">
        <f>STANDINGS_SB[[#This Row],[League]]&amp;STANDINGS_SB[[#This Row],[Team]]</f>
        <v>$150 Draft Champions Mar 08 1:00 pm Lg.385699 Luftballons</v>
      </c>
    </row>
    <row r="2514" spans="1:7" x14ac:dyDescent="0.25">
      <c r="A2514">
        <v>1207</v>
      </c>
      <c r="B2514" t="s">
        <v>1550</v>
      </c>
      <c r="C2514" t="s">
        <v>2439</v>
      </c>
      <c r="D2514">
        <v>120</v>
      </c>
      <c r="E2514">
        <v>1717</v>
      </c>
      <c r="F2514">
        <f t="shared" si="39"/>
        <v>8</v>
      </c>
      <c r="G2514" t="str">
        <f>STANDINGS_SB[[#This Row],[League]]&amp;STANDINGS_SB[[#This Row],[Team]]</f>
        <v>$150 Draft Champions Mar 08 1:00 pm Lg.3856Wellington Blacks</v>
      </c>
    </row>
    <row r="2515" spans="1:7" x14ac:dyDescent="0.25">
      <c r="A2515">
        <v>1824</v>
      </c>
      <c r="B2515" t="s">
        <v>2446</v>
      </c>
      <c r="C2515" t="s">
        <v>2439</v>
      </c>
      <c r="D2515">
        <v>104</v>
      </c>
      <c r="E2515">
        <v>1082.5</v>
      </c>
      <c r="F2515">
        <f t="shared" si="39"/>
        <v>9</v>
      </c>
      <c r="G2515" t="str">
        <f>STANDINGS_SB[[#This Row],[League]]&amp;STANDINGS_SB[[#This Row],[Team]]</f>
        <v>$150 Draft Champions Mar 08 1:00 pm Lg.3856Optimal Prime 8</v>
      </c>
    </row>
    <row r="2516" spans="1:7" x14ac:dyDescent="0.25">
      <c r="A2516">
        <v>1928</v>
      </c>
      <c r="B2516" t="s">
        <v>205</v>
      </c>
      <c r="C2516" t="s">
        <v>2439</v>
      </c>
      <c r="D2516">
        <v>102</v>
      </c>
      <c r="E2516">
        <v>993</v>
      </c>
      <c r="F2516">
        <f t="shared" si="39"/>
        <v>10</v>
      </c>
      <c r="G2516" t="str">
        <f>STANDINGS_SB[[#This Row],[League]]&amp;STANDINGS_SB[[#This Row],[Team]]</f>
        <v>$150 Draft Champions Mar 08 1:00 pm Lg.3856Team Sloan</v>
      </c>
    </row>
    <row r="2517" spans="1:7" x14ac:dyDescent="0.25">
      <c r="A2517">
        <v>1995</v>
      </c>
      <c r="B2517" t="s">
        <v>2445</v>
      </c>
      <c r="C2517" t="s">
        <v>2439</v>
      </c>
      <c r="D2517">
        <v>100</v>
      </c>
      <c r="E2517">
        <v>929.5</v>
      </c>
      <c r="F2517">
        <f t="shared" si="39"/>
        <v>11</v>
      </c>
      <c r="G2517" t="str">
        <f>STANDINGS_SB[[#This Row],[League]]&amp;STANDINGS_SB[[#This Row],[Team]]</f>
        <v>$150 Draft Champions Mar 08 1:00 pm Lg.3856The Flush</v>
      </c>
    </row>
    <row r="2518" spans="1:7" x14ac:dyDescent="0.25">
      <c r="A2518">
        <v>2322</v>
      </c>
      <c r="B2518" t="s">
        <v>2440</v>
      </c>
      <c r="C2518" t="s">
        <v>2439</v>
      </c>
      <c r="D2518">
        <v>90</v>
      </c>
      <c r="E2518">
        <v>588.5</v>
      </c>
      <c r="F2518">
        <f t="shared" si="39"/>
        <v>12</v>
      </c>
      <c r="G2518" t="str">
        <f>STANDINGS_SB[[#This Row],[League]]&amp;STANDINGS_SB[[#This Row],[Team]]</f>
        <v>$150 Draft Champions Mar 08 1:00 pm Lg.3856Muscles' Men</v>
      </c>
    </row>
    <row r="2519" spans="1:7" x14ac:dyDescent="0.25">
      <c r="A2519">
        <v>2328</v>
      </c>
      <c r="B2519" t="s">
        <v>2444</v>
      </c>
      <c r="C2519" t="s">
        <v>2439</v>
      </c>
      <c r="D2519">
        <v>90</v>
      </c>
      <c r="E2519">
        <v>588.5</v>
      </c>
      <c r="F2519">
        <f t="shared" si="39"/>
        <v>13</v>
      </c>
      <c r="G2519" t="str">
        <f>STANDINGS_SB[[#This Row],[League]]&amp;STANDINGS_SB[[#This Row],[Team]]</f>
        <v>$150 Draft Champions Mar 08 1:00 pm Lg.3856Reverse Cowgill 0308</v>
      </c>
    </row>
    <row r="2520" spans="1:7" x14ac:dyDescent="0.25">
      <c r="A2520">
        <v>2781</v>
      </c>
      <c r="B2520" t="s">
        <v>296</v>
      </c>
      <c r="C2520" t="s">
        <v>2439</v>
      </c>
      <c r="D2520">
        <v>67</v>
      </c>
      <c r="E2520">
        <v>134</v>
      </c>
      <c r="F2520">
        <f t="shared" si="39"/>
        <v>14</v>
      </c>
      <c r="G2520" t="str">
        <f>STANDINGS_SB[[#This Row],[League]]&amp;STANDINGS_SB[[#This Row],[Team]]</f>
        <v>$150 Draft Champions Mar 08 1:00 pm Lg.3856Vegas Bandit</v>
      </c>
    </row>
    <row r="2521" spans="1:7" x14ac:dyDescent="0.25">
      <c r="A2521">
        <v>2785</v>
      </c>
      <c r="B2521" t="s">
        <v>1110</v>
      </c>
      <c r="C2521" t="s">
        <v>2439</v>
      </c>
      <c r="D2521">
        <v>66</v>
      </c>
      <c r="E2521">
        <v>123.5</v>
      </c>
      <c r="F2521">
        <f t="shared" si="39"/>
        <v>15</v>
      </c>
      <c r="G2521" t="str">
        <f>STANDINGS_SB[[#This Row],[League]]&amp;STANDINGS_SB[[#This Row],[Team]]</f>
        <v>$150 Draft Champions Mar 08 1:00 pm Lg.3856Five Tool Players</v>
      </c>
    </row>
    <row r="2522" spans="1:7" x14ac:dyDescent="0.25">
      <c r="A2522">
        <v>49</v>
      </c>
      <c r="B2522" t="s">
        <v>2450</v>
      </c>
      <c r="C2522" t="s">
        <v>2448</v>
      </c>
      <c r="D2522">
        <v>190</v>
      </c>
      <c r="E2522">
        <v>2863</v>
      </c>
      <c r="F2522">
        <f t="shared" si="39"/>
        <v>1</v>
      </c>
      <c r="G2522" t="str">
        <f>STANDINGS_SB[[#This Row],[League]]&amp;STANDINGS_SB[[#This Row],[Team]]</f>
        <v>$150 Draft Champions Mar 08 1:00 pm Lg.3857Team Turner 2</v>
      </c>
    </row>
    <row r="2523" spans="1:7" x14ac:dyDescent="0.25">
      <c r="A2523">
        <v>113</v>
      </c>
      <c r="B2523" t="s">
        <v>2451</v>
      </c>
      <c r="C2523" t="s">
        <v>2448</v>
      </c>
      <c r="D2523">
        <v>176</v>
      </c>
      <c r="E2523">
        <v>2800.5</v>
      </c>
      <c r="F2523">
        <f t="shared" si="39"/>
        <v>2</v>
      </c>
      <c r="G2523" t="str">
        <f>STANDINGS_SB[[#This Row],[League]]&amp;STANDINGS_SB[[#This Row],[Team]]</f>
        <v>$150 Draft Champions Mar 08 1:00 pm Lg.3857Z-Force</v>
      </c>
    </row>
    <row r="2524" spans="1:7" x14ac:dyDescent="0.25">
      <c r="A2524">
        <v>477</v>
      </c>
      <c r="B2524" t="s">
        <v>182</v>
      </c>
      <c r="C2524" t="s">
        <v>2448</v>
      </c>
      <c r="D2524">
        <v>147</v>
      </c>
      <c r="E2524">
        <v>2433</v>
      </c>
      <c r="F2524">
        <f t="shared" si="39"/>
        <v>3</v>
      </c>
      <c r="G2524" t="str">
        <f>STANDINGS_SB[[#This Row],[League]]&amp;STANDINGS_SB[[#This Row],[Team]]</f>
        <v>$150 Draft Champions Mar 08 1:00 pm Lg.3857Team Fergus</v>
      </c>
    </row>
    <row r="2525" spans="1:7" x14ac:dyDescent="0.25">
      <c r="A2525">
        <v>554</v>
      </c>
      <c r="B2525" t="s">
        <v>1298</v>
      </c>
      <c r="C2525" t="s">
        <v>2448</v>
      </c>
      <c r="D2525">
        <v>143</v>
      </c>
      <c r="E2525">
        <v>2362.5</v>
      </c>
      <c r="F2525">
        <f t="shared" si="39"/>
        <v>4</v>
      </c>
      <c r="G2525" t="str">
        <f>STANDINGS_SB[[#This Row],[League]]&amp;STANDINGS_SB[[#This Row],[Team]]</f>
        <v>$150 Draft Champions Mar 08 1:00 pm Lg.3857Team Winhold</v>
      </c>
    </row>
    <row r="2526" spans="1:7" x14ac:dyDescent="0.25">
      <c r="A2526">
        <v>785</v>
      </c>
      <c r="B2526" t="s">
        <v>2449</v>
      </c>
      <c r="C2526" t="s">
        <v>2448</v>
      </c>
      <c r="D2526">
        <v>133</v>
      </c>
      <c r="E2526">
        <v>2131.5</v>
      </c>
      <c r="F2526">
        <f t="shared" si="39"/>
        <v>5</v>
      </c>
      <c r="G2526" t="str">
        <f>STANDINGS_SB[[#This Row],[League]]&amp;STANDINGS_SB[[#This Row],[Team]]</f>
        <v>$150 Draft Champions Mar 08 1:00 pm Lg.3857Team Ahrens</v>
      </c>
    </row>
    <row r="2527" spans="1:7" x14ac:dyDescent="0.25">
      <c r="A2527">
        <v>1101</v>
      </c>
      <c r="B2527" t="s">
        <v>2452</v>
      </c>
      <c r="C2527" t="s">
        <v>2448</v>
      </c>
      <c r="D2527">
        <v>123</v>
      </c>
      <c r="E2527">
        <v>1820</v>
      </c>
      <c r="F2527">
        <f t="shared" si="39"/>
        <v>6</v>
      </c>
      <c r="G2527" t="str">
        <f>STANDINGS_SB[[#This Row],[League]]&amp;STANDINGS_SB[[#This Row],[Team]]</f>
        <v>$150 Draft Champions Mar 08 1:00 pm Lg.3857Team Tuhy</v>
      </c>
    </row>
    <row r="2528" spans="1:7" x14ac:dyDescent="0.25">
      <c r="A2528">
        <v>1491</v>
      </c>
      <c r="B2528" t="s">
        <v>19</v>
      </c>
      <c r="C2528" t="s">
        <v>2448</v>
      </c>
      <c r="D2528">
        <v>113</v>
      </c>
      <c r="E2528">
        <v>1421.5</v>
      </c>
      <c r="F2528">
        <f t="shared" si="39"/>
        <v>7</v>
      </c>
      <c r="G2528" t="str">
        <f>STANDINGS_SB[[#This Row],[League]]&amp;STANDINGS_SB[[#This Row],[Team]]</f>
        <v>$150 Draft Champions Mar 08 1:00 pm Lg.3857One Eyed Jack</v>
      </c>
    </row>
    <row r="2529" spans="1:7" x14ac:dyDescent="0.25">
      <c r="A2529">
        <v>1610</v>
      </c>
      <c r="B2529" t="s">
        <v>2454</v>
      </c>
      <c r="C2529" t="s">
        <v>2448</v>
      </c>
      <c r="D2529">
        <v>110</v>
      </c>
      <c r="E2529">
        <v>1298</v>
      </c>
      <c r="F2529">
        <f t="shared" si="39"/>
        <v>8</v>
      </c>
      <c r="G2529" t="str">
        <f>STANDINGS_SB[[#This Row],[League]]&amp;STANDINGS_SB[[#This Row],[Team]]</f>
        <v>$150 Draft Champions Mar 08 1:00 pm Lg.3857NCC-1701-D</v>
      </c>
    </row>
    <row r="2530" spans="1:7" x14ac:dyDescent="0.25">
      <c r="A2530">
        <v>1873</v>
      </c>
      <c r="B2530" t="s">
        <v>2455</v>
      </c>
      <c r="C2530" t="s">
        <v>2448</v>
      </c>
      <c r="D2530">
        <v>103</v>
      </c>
      <c r="E2530">
        <v>1036.5</v>
      </c>
      <c r="F2530">
        <f t="shared" si="39"/>
        <v>9</v>
      </c>
      <c r="G2530" t="str">
        <f>STANDINGS_SB[[#This Row],[League]]&amp;STANDINGS_SB[[#This Row],[Team]]</f>
        <v>$150 Draft Champions Mar 08 1:00 pm Lg.3857Jabroni Ponies</v>
      </c>
    </row>
    <row r="2531" spans="1:7" x14ac:dyDescent="0.25">
      <c r="A2531">
        <v>1952</v>
      </c>
      <c r="B2531" t="s">
        <v>2453</v>
      </c>
      <c r="C2531" t="s">
        <v>2448</v>
      </c>
      <c r="D2531">
        <v>101</v>
      </c>
      <c r="E2531">
        <v>962</v>
      </c>
      <c r="F2531">
        <f t="shared" si="39"/>
        <v>10</v>
      </c>
      <c r="G2531" t="str">
        <f>STANDINGS_SB[[#This Row],[League]]&amp;STANDINGS_SB[[#This Row],[Team]]</f>
        <v>$150 Draft Champions Mar 08 1:00 pm Lg.3857Team Funk</v>
      </c>
    </row>
    <row r="2532" spans="1:7" x14ac:dyDescent="0.25">
      <c r="A2532">
        <v>2243</v>
      </c>
      <c r="B2532" t="s">
        <v>2459</v>
      </c>
      <c r="C2532" t="s">
        <v>2448</v>
      </c>
      <c r="D2532">
        <v>93</v>
      </c>
      <c r="E2532">
        <v>682.5</v>
      </c>
      <c r="F2532">
        <f t="shared" si="39"/>
        <v>11</v>
      </c>
      <c r="G2532" t="str">
        <f>STANDINGS_SB[[#This Row],[League]]&amp;STANDINGS_SB[[#This Row],[Team]]</f>
        <v>$150 Draft Champions Mar 08 1:00 pm Lg.3857ZZZZZZ</v>
      </c>
    </row>
    <row r="2533" spans="1:7" x14ac:dyDescent="0.25">
      <c r="A2533">
        <v>2279</v>
      </c>
      <c r="B2533" t="s">
        <v>443</v>
      </c>
      <c r="C2533" t="s">
        <v>2448</v>
      </c>
      <c r="D2533">
        <v>91</v>
      </c>
      <c r="E2533">
        <v>622.5</v>
      </c>
      <c r="F2533">
        <f t="shared" si="39"/>
        <v>12</v>
      </c>
      <c r="G2533" t="str">
        <f>STANDINGS_SB[[#This Row],[League]]&amp;STANDINGS_SB[[#This Row],[Team]]</f>
        <v>$150 Draft Champions Mar 08 1:00 pm Lg.3857Comfortably Numb</v>
      </c>
    </row>
    <row r="2534" spans="1:7" x14ac:dyDescent="0.25">
      <c r="A2534">
        <v>2512</v>
      </c>
      <c r="B2534" t="s">
        <v>2458</v>
      </c>
      <c r="C2534" t="s">
        <v>2448</v>
      </c>
      <c r="D2534">
        <v>83</v>
      </c>
      <c r="E2534">
        <v>407</v>
      </c>
      <c r="F2534">
        <f t="shared" si="39"/>
        <v>13</v>
      </c>
      <c r="G2534" t="str">
        <f>STANDINGS_SB[[#This Row],[League]]&amp;STANDINGS_SB[[#This Row],[Team]]</f>
        <v>$150 Draft Champions Mar 08 1:00 pm Lg.3857Tribe Pride</v>
      </c>
    </row>
    <row r="2535" spans="1:7" x14ac:dyDescent="0.25">
      <c r="A2535">
        <v>2797</v>
      </c>
      <c r="B2535" t="s">
        <v>2457</v>
      </c>
      <c r="C2535" t="s">
        <v>2448</v>
      </c>
      <c r="D2535">
        <v>65</v>
      </c>
      <c r="E2535">
        <v>112</v>
      </c>
      <c r="F2535">
        <f t="shared" si="39"/>
        <v>14</v>
      </c>
      <c r="G2535" t="str">
        <f>STANDINGS_SB[[#This Row],[League]]&amp;STANDINGS_SB[[#This Row],[Team]]</f>
        <v>$150 Draft Champions Mar 08 1:00 pm Lg.3857Mack and Bella's Avengers</v>
      </c>
    </row>
    <row r="2536" spans="1:7" x14ac:dyDescent="0.25">
      <c r="A2536">
        <v>2907</v>
      </c>
      <c r="B2536" t="s">
        <v>2456</v>
      </c>
      <c r="C2536" t="s">
        <v>2448</v>
      </c>
      <c r="D2536">
        <v>41</v>
      </c>
      <c r="E2536">
        <v>4.5</v>
      </c>
      <c r="F2536">
        <f t="shared" si="39"/>
        <v>15</v>
      </c>
      <c r="G2536" t="str">
        <f>STANDINGS_SB[[#This Row],[League]]&amp;STANDINGS_SB[[#This Row],[Team]]</f>
        <v>$150 Draft Champions Mar 08 1:00 pm Lg.3857Team Hopkins</v>
      </c>
    </row>
    <row r="2537" spans="1:7" x14ac:dyDescent="0.25">
      <c r="A2537">
        <v>118</v>
      </c>
      <c r="B2537" t="s">
        <v>2463</v>
      </c>
      <c r="C2537" t="s">
        <v>2460</v>
      </c>
      <c r="D2537">
        <v>175</v>
      </c>
      <c r="E2537">
        <v>2793.5</v>
      </c>
      <c r="F2537">
        <f t="shared" si="39"/>
        <v>1</v>
      </c>
      <c r="G2537" t="str">
        <f>STANDINGS_SB[[#This Row],[League]]&amp;STANDINGS_SB[[#This Row],[Team]]</f>
        <v>$150 Draft Champions Mar 08 1:00 pm Lg.3858Team Van Fleet</v>
      </c>
    </row>
    <row r="2538" spans="1:7" x14ac:dyDescent="0.25">
      <c r="A2538">
        <v>167</v>
      </c>
      <c r="B2538" t="s">
        <v>562</v>
      </c>
      <c r="C2538" t="s">
        <v>2460</v>
      </c>
      <c r="D2538">
        <v>168</v>
      </c>
      <c r="E2538">
        <v>2746.5</v>
      </c>
      <c r="F2538">
        <f t="shared" si="39"/>
        <v>2</v>
      </c>
      <c r="G2538" t="str">
        <f>STANDINGS_SB[[#This Row],[League]]&amp;STANDINGS_SB[[#This Row],[Team]]</f>
        <v>$150 Draft Champions Mar 08 1:00 pm Lg.3858Texas Connection</v>
      </c>
    </row>
    <row r="2539" spans="1:7" x14ac:dyDescent="0.25">
      <c r="A2539">
        <v>740</v>
      </c>
      <c r="B2539" t="s">
        <v>2462</v>
      </c>
      <c r="C2539" t="s">
        <v>2460</v>
      </c>
      <c r="D2539">
        <v>134</v>
      </c>
      <c r="E2539">
        <v>2167</v>
      </c>
      <c r="F2539">
        <f t="shared" si="39"/>
        <v>3</v>
      </c>
      <c r="G2539" t="str">
        <f>STANDINGS_SB[[#This Row],[League]]&amp;STANDINGS_SB[[#This Row],[Team]]</f>
        <v>$150 Draft Champions Mar 08 1:00 pm Lg.3858Jackrabbits</v>
      </c>
    </row>
    <row r="2540" spans="1:7" x14ac:dyDescent="0.25">
      <c r="A2540">
        <v>857</v>
      </c>
      <c r="B2540" t="s">
        <v>2466</v>
      </c>
      <c r="C2540" t="s">
        <v>2460</v>
      </c>
      <c r="D2540">
        <v>130</v>
      </c>
      <c r="E2540">
        <v>2042</v>
      </c>
      <c r="F2540">
        <f t="shared" si="39"/>
        <v>4</v>
      </c>
      <c r="G2540" t="str">
        <f>STANDINGS_SB[[#This Row],[League]]&amp;STANDINGS_SB[[#This Row],[Team]]</f>
        <v>$150 Draft Champions Mar 08 1:00 pm Lg.3858Crow Hop</v>
      </c>
    </row>
    <row r="2541" spans="1:7" x14ac:dyDescent="0.25">
      <c r="A2541">
        <v>1170</v>
      </c>
      <c r="B2541" t="s">
        <v>14</v>
      </c>
      <c r="C2541" t="s">
        <v>2460</v>
      </c>
      <c r="D2541">
        <v>121</v>
      </c>
      <c r="E2541">
        <v>1745.5</v>
      </c>
      <c r="F2541">
        <f t="shared" si="39"/>
        <v>5</v>
      </c>
      <c r="G2541" t="str">
        <f>STANDINGS_SB[[#This Row],[League]]&amp;STANDINGS_SB[[#This Row],[Team]]</f>
        <v>$150 Draft Champions Mar 08 1:00 pm Lg.3858Team Martin</v>
      </c>
    </row>
    <row r="2542" spans="1:7" x14ac:dyDescent="0.25">
      <c r="A2542">
        <v>1299</v>
      </c>
      <c r="B2542" t="s">
        <v>53</v>
      </c>
      <c r="C2542" t="s">
        <v>2460</v>
      </c>
      <c r="D2542">
        <v>117</v>
      </c>
      <c r="E2542">
        <v>1595.5</v>
      </c>
      <c r="F2542">
        <f t="shared" si="39"/>
        <v>6</v>
      </c>
      <c r="G2542" t="str">
        <f>STANDINGS_SB[[#This Row],[League]]&amp;STANDINGS_SB[[#This Row],[Team]]</f>
        <v>$150 Draft Champions Mar 08 1:00 pm Lg.3858Baseball Furies</v>
      </c>
    </row>
    <row r="2543" spans="1:7" x14ac:dyDescent="0.25">
      <c r="A2543">
        <v>1303</v>
      </c>
      <c r="B2543" t="s">
        <v>56</v>
      </c>
      <c r="C2543" t="s">
        <v>2460</v>
      </c>
      <c r="D2543">
        <v>117</v>
      </c>
      <c r="E2543">
        <v>1595.5</v>
      </c>
      <c r="F2543">
        <f t="shared" si="39"/>
        <v>7</v>
      </c>
      <c r="G2543" t="str">
        <f>STANDINGS_SB[[#This Row],[League]]&amp;STANDINGS_SB[[#This Row],[Team]]</f>
        <v>$150 Draft Champions Mar 08 1:00 pm Lg.3858DOUGHBOYS</v>
      </c>
    </row>
    <row r="2544" spans="1:7" x14ac:dyDescent="0.25">
      <c r="A2544">
        <v>1315</v>
      </c>
      <c r="B2544" t="s">
        <v>130</v>
      </c>
      <c r="C2544" t="s">
        <v>2460</v>
      </c>
      <c r="D2544">
        <v>117</v>
      </c>
      <c r="E2544">
        <v>1595.5</v>
      </c>
      <c r="F2544">
        <f t="shared" si="39"/>
        <v>8</v>
      </c>
      <c r="G2544" t="str">
        <f>STANDINGS_SB[[#This Row],[League]]&amp;STANDINGS_SB[[#This Row],[Team]]</f>
        <v>$150 Draft Champions Mar 08 1:00 pm Lg.3858PTPers</v>
      </c>
    </row>
    <row r="2545" spans="1:7" x14ac:dyDescent="0.25">
      <c r="A2545">
        <v>1707</v>
      </c>
      <c r="B2545" t="s">
        <v>2464</v>
      </c>
      <c r="C2545" t="s">
        <v>2460</v>
      </c>
      <c r="D2545">
        <v>108</v>
      </c>
      <c r="E2545">
        <v>1223</v>
      </c>
      <c r="F2545">
        <f t="shared" si="39"/>
        <v>9</v>
      </c>
      <c r="G2545" t="str">
        <f>STANDINGS_SB[[#This Row],[League]]&amp;STANDINGS_SB[[#This Row],[Team]]</f>
        <v>$150 Draft Champions Mar 08 1:00 pm Lg.3858bartoochies</v>
      </c>
    </row>
    <row r="2546" spans="1:7" x14ac:dyDescent="0.25">
      <c r="A2546">
        <v>1847</v>
      </c>
      <c r="B2546" t="s">
        <v>49</v>
      </c>
      <c r="C2546" t="s">
        <v>2460</v>
      </c>
      <c r="D2546">
        <v>104</v>
      </c>
      <c r="E2546">
        <v>1082.5</v>
      </c>
      <c r="F2546">
        <f t="shared" si="39"/>
        <v>10</v>
      </c>
      <c r="G2546" t="str">
        <f>STANDINGS_SB[[#This Row],[League]]&amp;STANDINGS_SB[[#This Row],[Team]]</f>
        <v>$150 Draft Champions Mar 08 1:00 pm Lg.3858smokin gun</v>
      </c>
    </row>
    <row r="2547" spans="1:7" x14ac:dyDescent="0.25">
      <c r="A2547">
        <v>1867</v>
      </c>
      <c r="B2547" t="s">
        <v>2465</v>
      </c>
      <c r="C2547" t="s">
        <v>2460</v>
      </c>
      <c r="D2547">
        <v>103</v>
      </c>
      <c r="E2547">
        <v>1036.5</v>
      </c>
      <c r="F2547">
        <f t="shared" si="39"/>
        <v>11</v>
      </c>
      <c r="G2547" t="str">
        <f>STANDINGS_SB[[#This Row],[League]]&amp;STANDINGS_SB[[#This Row],[Team]]</f>
        <v>$150 Draft Champions Mar 08 1:00 pm Lg.3858Dos Pterodactyls</v>
      </c>
    </row>
    <row r="2548" spans="1:7" x14ac:dyDescent="0.25">
      <c r="A2548">
        <v>2005</v>
      </c>
      <c r="B2548" t="s">
        <v>2468</v>
      </c>
      <c r="C2548" t="s">
        <v>2460</v>
      </c>
      <c r="D2548">
        <v>99</v>
      </c>
      <c r="E2548">
        <v>889.5</v>
      </c>
      <c r="F2548">
        <f t="shared" si="39"/>
        <v>12</v>
      </c>
      <c r="G2548" t="str">
        <f>STANDINGS_SB[[#This Row],[League]]&amp;STANDINGS_SB[[#This Row],[Team]]</f>
        <v>$150 Draft Champions Mar 08 1:00 pm Lg.3858Draughtsman 5</v>
      </c>
    </row>
    <row r="2549" spans="1:7" x14ac:dyDescent="0.25">
      <c r="A2549">
        <v>2112</v>
      </c>
      <c r="B2549" t="s">
        <v>2469</v>
      </c>
      <c r="C2549" t="s">
        <v>2460</v>
      </c>
      <c r="D2549">
        <v>96</v>
      </c>
      <c r="E2549">
        <v>784</v>
      </c>
      <c r="F2549">
        <f t="shared" si="39"/>
        <v>13</v>
      </c>
      <c r="G2549" t="str">
        <f>STANDINGS_SB[[#This Row],[League]]&amp;STANDINGS_SB[[#This Row],[Team]]</f>
        <v>$150 Draft Champions Mar 08 1:00 pm Lg.3858Bartolo Colon's Fitbit IV</v>
      </c>
    </row>
    <row r="2550" spans="1:7" x14ac:dyDescent="0.25">
      <c r="A2550">
        <v>2131</v>
      </c>
      <c r="B2550" t="s">
        <v>2467</v>
      </c>
      <c r="C2550" t="s">
        <v>2460</v>
      </c>
      <c r="D2550">
        <v>96</v>
      </c>
      <c r="E2550">
        <v>784</v>
      </c>
      <c r="F2550">
        <f t="shared" si="39"/>
        <v>14</v>
      </c>
      <c r="G2550" t="str">
        <f>STANDINGS_SB[[#This Row],[League]]&amp;STANDINGS_SB[[#This Row],[Team]]</f>
        <v>$150 Draft Champions Mar 08 1:00 pm Lg.3858Noodler Fun Monkey5</v>
      </c>
    </row>
    <row r="2551" spans="1:7" x14ac:dyDescent="0.25">
      <c r="A2551">
        <v>2549</v>
      </c>
      <c r="B2551" t="s">
        <v>2461</v>
      </c>
      <c r="C2551" t="s">
        <v>2460</v>
      </c>
      <c r="D2551">
        <v>81</v>
      </c>
      <c r="E2551">
        <v>360</v>
      </c>
      <c r="F2551">
        <f t="shared" si="39"/>
        <v>15</v>
      </c>
      <c r="G2551" t="str">
        <f>STANDINGS_SB[[#This Row],[League]]&amp;STANDINGS_SB[[#This Row],[Team]]</f>
        <v>$150 Draft Champions Mar 08 1:00 pm Lg.3858Ryan say's Spring it on Rizzo</v>
      </c>
    </row>
    <row r="2552" spans="1:7" x14ac:dyDescent="0.25">
      <c r="A2552">
        <v>230</v>
      </c>
      <c r="B2552" t="s">
        <v>2480</v>
      </c>
      <c r="C2552" t="s">
        <v>2471</v>
      </c>
      <c r="D2552">
        <v>162</v>
      </c>
      <c r="E2552">
        <v>2681</v>
      </c>
      <c r="F2552">
        <f t="shared" si="39"/>
        <v>1</v>
      </c>
      <c r="G2552" t="str">
        <f>STANDINGS_SB[[#This Row],[League]]&amp;STANDINGS_SB[[#This Row],[Team]]</f>
        <v>$150 Draft Champions Mar 08 1:00 pm Lg.3861Molto Presto</v>
      </c>
    </row>
    <row r="2553" spans="1:7" x14ac:dyDescent="0.25">
      <c r="A2553">
        <v>389</v>
      </c>
      <c r="B2553" t="s">
        <v>2478</v>
      </c>
      <c r="C2553" t="s">
        <v>2471</v>
      </c>
      <c r="D2553">
        <v>151</v>
      </c>
      <c r="E2553">
        <v>2521</v>
      </c>
      <c r="F2553">
        <f t="shared" si="39"/>
        <v>2</v>
      </c>
      <c r="G2553" t="str">
        <f>STANDINGS_SB[[#This Row],[League]]&amp;STANDINGS_SB[[#This Row],[Team]]</f>
        <v>$150 Draft Champions Mar 08 1:00 pm Lg.3861Let's go Royals</v>
      </c>
    </row>
    <row r="2554" spans="1:7" x14ac:dyDescent="0.25">
      <c r="A2554">
        <v>471</v>
      </c>
      <c r="B2554" t="s">
        <v>2470</v>
      </c>
      <c r="C2554" t="s">
        <v>2471</v>
      </c>
      <c r="D2554">
        <v>147</v>
      </c>
      <c r="E2554">
        <v>2433</v>
      </c>
      <c r="F2554">
        <f t="shared" si="39"/>
        <v>3</v>
      </c>
      <c r="G2554" t="str">
        <f>STANDINGS_SB[[#This Row],[League]]&amp;STANDINGS_SB[[#This Row],[Team]]</f>
        <v>$150 Draft Champions Mar 08 1:00 pm Lg.3861Betts On The Pollock</v>
      </c>
    </row>
    <row r="2555" spans="1:7" x14ac:dyDescent="0.25">
      <c r="A2555">
        <v>895</v>
      </c>
      <c r="B2555" t="s">
        <v>19</v>
      </c>
      <c r="C2555" t="s">
        <v>2471</v>
      </c>
      <c r="D2555">
        <v>129</v>
      </c>
      <c r="E2555">
        <v>2015</v>
      </c>
      <c r="F2555">
        <f t="shared" si="39"/>
        <v>4</v>
      </c>
      <c r="G2555" t="str">
        <f>STANDINGS_SB[[#This Row],[League]]&amp;STANDINGS_SB[[#This Row],[Team]]</f>
        <v>$150 Draft Champions Mar 08 1:00 pm Lg.3861One Eyed Jack</v>
      </c>
    </row>
    <row r="2556" spans="1:7" x14ac:dyDescent="0.25">
      <c r="A2556">
        <v>917</v>
      </c>
      <c r="B2556" t="s">
        <v>2481</v>
      </c>
      <c r="C2556" t="s">
        <v>2471</v>
      </c>
      <c r="D2556">
        <v>128</v>
      </c>
      <c r="E2556">
        <v>1987</v>
      </c>
      <c r="F2556">
        <f t="shared" si="39"/>
        <v>5</v>
      </c>
      <c r="G2556" t="str">
        <f>STANDINGS_SB[[#This Row],[League]]&amp;STANDINGS_SB[[#This Row],[Team]]</f>
        <v>$150 Draft Champions Mar 08 1:00 pm Lg.3861Kylo Ren</v>
      </c>
    </row>
    <row r="2557" spans="1:7" x14ac:dyDescent="0.25">
      <c r="A2557">
        <v>985</v>
      </c>
      <c r="B2557" t="s">
        <v>2475</v>
      </c>
      <c r="C2557" t="s">
        <v>2471</v>
      </c>
      <c r="D2557">
        <v>126</v>
      </c>
      <c r="E2557">
        <v>1921</v>
      </c>
      <c r="F2557">
        <f t="shared" si="39"/>
        <v>6</v>
      </c>
      <c r="G2557" t="str">
        <f>STANDINGS_SB[[#This Row],[League]]&amp;STANDINGS_SB[[#This Row],[Team]]</f>
        <v>$150 Draft Champions Mar 08 1:00 pm Lg.3861Mr. Cee's Crew</v>
      </c>
    </row>
    <row r="2558" spans="1:7" x14ac:dyDescent="0.25">
      <c r="A2558">
        <v>1194</v>
      </c>
      <c r="B2558" t="s">
        <v>2473</v>
      </c>
      <c r="C2558" t="s">
        <v>2471</v>
      </c>
      <c r="D2558">
        <v>120</v>
      </c>
      <c r="E2558">
        <v>1717</v>
      </c>
      <c r="F2558">
        <f t="shared" si="39"/>
        <v>7</v>
      </c>
      <c r="G2558" t="str">
        <f>STANDINGS_SB[[#This Row],[League]]&amp;STANDINGS_SB[[#This Row],[Team]]</f>
        <v>$150 Draft Champions Mar 08 1:00 pm Lg.3861Socrates Clevinger</v>
      </c>
    </row>
    <row r="2559" spans="1:7" x14ac:dyDescent="0.25">
      <c r="A2559">
        <v>1431</v>
      </c>
      <c r="B2559" t="s">
        <v>2477</v>
      </c>
      <c r="C2559" t="s">
        <v>2471</v>
      </c>
      <c r="D2559">
        <v>114</v>
      </c>
      <c r="E2559">
        <v>1461</v>
      </c>
      <c r="F2559">
        <f t="shared" si="39"/>
        <v>8</v>
      </c>
      <c r="G2559" t="str">
        <f>STANDINGS_SB[[#This Row],[League]]&amp;STANDINGS_SB[[#This Row],[Team]]</f>
        <v>$150 Draft Champions Mar 08 1:00 pm Lg.3861Chado Marte Knight</v>
      </c>
    </row>
    <row r="2560" spans="1:7" x14ac:dyDescent="0.25">
      <c r="A2560">
        <v>1626</v>
      </c>
      <c r="B2560" t="s">
        <v>2472</v>
      </c>
      <c r="C2560" t="s">
        <v>2471</v>
      </c>
      <c r="D2560">
        <v>110</v>
      </c>
      <c r="E2560">
        <v>1298</v>
      </c>
      <c r="F2560">
        <f t="shared" si="39"/>
        <v>9</v>
      </c>
      <c r="G2560" t="str">
        <f>STANDINGS_SB[[#This Row],[League]]&amp;STANDINGS_SB[[#This Row],[Team]]</f>
        <v>$150 Draft Champions Mar 08 1:00 pm Lg.3861Team dougherty</v>
      </c>
    </row>
    <row r="2561" spans="1:7" x14ac:dyDescent="0.25">
      <c r="A2561">
        <v>1638</v>
      </c>
      <c r="B2561" t="s">
        <v>319</v>
      </c>
      <c r="C2561" t="s">
        <v>2471</v>
      </c>
      <c r="D2561">
        <v>109</v>
      </c>
      <c r="E2561">
        <v>1261.5</v>
      </c>
      <c r="F2561">
        <f t="shared" si="39"/>
        <v>10</v>
      </c>
      <c r="G2561" t="str">
        <f>STANDINGS_SB[[#This Row],[League]]&amp;STANDINGS_SB[[#This Row],[Team]]</f>
        <v>$150 Draft Champions Mar 08 1:00 pm Lg.3861Coast2Coast</v>
      </c>
    </row>
    <row r="2562" spans="1:7" x14ac:dyDescent="0.25">
      <c r="A2562">
        <v>1740</v>
      </c>
      <c r="B2562" t="s">
        <v>322</v>
      </c>
      <c r="C2562" t="s">
        <v>2471</v>
      </c>
      <c r="D2562">
        <v>107</v>
      </c>
      <c r="E2562">
        <v>1181.5</v>
      </c>
      <c r="F2562">
        <f t="shared" si="39"/>
        <v>11</v>
      </c>
      <c r="G2562" t="str">
        <f>STANDINGS_SB[[#This Row],[League]]&amp;STANDINGS_SB[[#This Row],[Team]]</f>
        <v>$150 Draft Champions Mar 08 1:00 pm Lg.3861Team Smith</v>
      </c>
    </row>
    <row r="2563" spans="1:7" x14ac:dyDescent="0.25">
      <c r="A2563">
        <v>1878</v>
      </c>
      <c r="B2563" t="s">
        <v>2476</v>
      </c>
      <c r="C2563" t="s">
        <v>2471</v>
      </c>
      <c r="D2563">
        <v>103</v>
      </c>
      <c r="E2563">
        <v>1036.5</v>
      </c>
      <c r="F2563">
        <f t="shared" ref="F2563:F2626" si="40">IF(C2563=C2562,F2562+1,1)</f>
        <v>12</v>
      </c>
      <c r="G2563" t="str">
        <f>STANDINGS_SB[[#This Row],[League]]&amp;STANDINGS_SB[[#This Row],[Team]]</f>
        <v>$150 Draft Champions Mar 08 1:00 pm Lg.3861Ollie</v>
      </c>
    </row>
    <row r="2564" spans="1:7" x14ac:dyDescent="0.25">
      <c r="A2564">
        <v>2113</v>
      </c>
      <c r="B2564" t="s">
        <v>2479</v>
      </c>
      <c r="C2564" t="s">
        <v>2471</v>
      </c>
      <c r="D2564">
        <v>96</v>
      </c>
      <c r="E2564">
        <v>784</v>
      </c>
      <c r="F2564">
        <f t="shared" si="40"/>
        <v>13</v>
      </c>
      <c r="G2564" t="str">
        <f>STANDINGS_SB[[#This Row],[League]]&amp;STANDINGS_SB[[#This Row],[Team]]</f>
        <v>$150 Draft Champions Mar 08 1:00 pm Lg.3861Bases Chuck</v>
      </c>
    </row>
    <row r="2565" spans="1:7" x14ac:dyDescent="0.25">
      <c r="A2565">
        <v>2288</v>
      </c>
      <c r="B2565" t="s">
        <v>2482</v>
      </c>
      <c r="C2565" t="s">
        <v>2471</v>
      </c>
      <c r="D2565">
        <v>91</v>
      </c>
      <c r="E2565">
        <v>622.5</v>
      </c>
      <c r="F2565">
        <f t="shared" si="40"/>
        <v>14</v>
      </c>
      <c r="G2565" t="str">
        <f>STANDINGS_SB[[#This Row],[League]]&amp;STANDINGS_SB[[#This Row],[Team]]</f>
        <v>$150 Draft Champions Mar 08 1:00 pm Lg.3861Lucky 13</v>
      </c>
    </row>
    <row r="2566" spans="1:7" x14ac:dyDescent="0.25">
      <c r="A2566">
        <v>2569</v>
      </c>
      <c r="B2566" t="s">
        <v>2474</v>
      </c>
      <c r="C2566" t="s">
        <v>2471</v>
      </c>
      <c r="D2566">
        <v>80</v>
      </c>
      <c r="E2566">
        <v>340</v>
      </c>
      <c r="F2566">
        <f t="shared" si="40"/>
        <v>15</v>
      </c>
      <c r="G2566" t="str">
        <f>STANDINGS_SB[[#This Row],[League]]&amp;STANDINGS_SB[[#This Row],[Team]]</f>
        <v>$150 Draft Champions Mar 08 1:00 pm Lg.3861Miyagi No Drive Good</v>
      </c>
    </row>
    <row r="2567" spans="1:7" x14ac:dyDescent="0.25">
      <c r="A2567">
        <v>119</v>
      </c>
      <c r="B2567" t="s">
        <v>2491</v>
      </c>
      <c r="C2567" t="s">
        <v>2484</v>
      </c>
      <c r="D2567">
        <v>175</v>
      </c>
      <c r="E2567">
        <v>2793.5</v>
      </c>
      <c r="F2567">
        <f t="shared" si="40"/>
        <v>1</v>
      </c>
      <c r="G2567" t="str">
        <f>STANDINGS_SB[[#This Row],[League]]&amp;STANDINGS_SB[[#This Row],[Team]]</f>
        <v>$150 Draft Champions Mar 09 1:00 pm Lg.3862The Ghost of Wade Boggs</v>
      </c>
    </row>
    <row r="2568" spans="1:7" x14ac:dyDescent="0.25">
      <c r="A2568">
        <v>144</v>
      </c>
      <c r="B2568" t="s">
        <v>2496</v>
      </c>
      <c r="C2568" t="s">
        <v>2484</v>
      </c>
      <c r="D2568">
        <v>170</v>
      </c>
      <c r="E2568">
        <v>2764.5</v>
      </c>
      <c r="F2568">
        <f t="shared" si="40"/>
        <v>2</v>
      </c>
      <c r="G2568" t="str">
        <f>STANDINGS_SB[[#This Row],[League]]&amp;STANDINGS_SB[[#This Row],[Team]]</f>
        <v>$150 Draft Champions Mar 09 1:00 pm Lg.38621stDraftChamp</v>
      </c>
    </row>
    <row r="2569" spans="1:7" x14ac:dyDescent="0.25">
      <c r="A2569">
        <v>442</v>
      </c>
      <c r="B2569" t="s">
        <v>2487</v>
      </c>
      <c r="C2569" t="s">
        <v>2484</v>
      </c>
      <c r="D2569">
        <v>149</v>
      </c>
      <c r="E2569">
        <v>2479</v>
      </c>
      <c r="F2569">
        <f t="shared" si="40"/>
        <v>3</v>
      </c>
      <c r="G2569" t="str">
        <f>STANDINGS_SB[[#This Row],[League]]&amp;STANDINGS_SB[[#This Row],[Team]]</f>
        <v>$150 Draft Champions Mar 09 1:00 pm Lg.3862The Snotters</v>
      </c>
    </row>
    <row r="2570" spans="1:7" x14ac:dyDescent="0.25">
      <c r="A2570">
        <v>1019</v>
      </c>
      <c r="B2570" t="s">
        <v>2486</v>
      </c>
      <c r="C2570" t="s">
        <v>2484</v>
      </c>
      <c r="D2570">
        <v>125</v>
      </c>
      <c r="E2570">
        <v>1883</v>
      </c>
      <c r="F2570">
        <f t="shared" si="40"/>
        <v>4</v>
      </c>
      <c r="G2570" t="str">
        <f>STANDINGS_SB[[#This Row],[League]]&amp;STANDINGS_SB[[#This Row],[Team]]</f>
        <v>$150 Draft Champions Mar 09 1:00 pm Lg.3862HIT &amp; RUN</v>
      </c>
    </row>
    <row r="2571" spans="1:7" x14ac:dyDescent="0.25">
      <c r="A2571">
        <v>1256</v>
      </c>
      <c r="B2571" t="s">
        <v>2493</v>
      </c>
      <c r="C2571" t="s">
        <v>2484</v>
      </c>
      <c r="D2571">
        <v>119</v>
      </c>
      <c r="E2571">
        <v>1677</v>
      </c>
      <c r="F2571">
        <f t="shared" si="40"/>
        <v>5</v>
      </c>
      <c r="G2571" t="str">
        <f>STANDINGS_SB[[#This Row],[League]]&amp;STANDINGS_SB[[#This Row],[Team]]</f>
        <v>$150 Draft Champions Mar 09 1:00 pm Lg.3862Warriors</v>
      </c>
    </row>
    <row r="2572" spans="1:7" x14ac:dyDescent="0.25">
      <c r="A2572">
        <v>1424</v>
      </c>
      <c r="B2572" t="s">
        <v>2485</v>
      </c>
      <c r="C2572" t="s">
        <v>2484</v>
      </c>
      <c r="D2572">
        <v>115</v>
      </c>
      <c r="E2572">
        <v>1508.5</v>
      </c>
      <c r="F2572">
        <f t="shared" si="40"/>
        <v>6</v>
      </c>
      <c r="G2572" t="str">
        <f>STANDINGS_SB[[#This Row],[League]]&amp;STANDINGS_SB[[#This Row],[Team]]</f>
        <v>$150 Draft Champions Mar 09 1:00 pm Lg.3862Zak Attack</v>
      </c>
    </row>
    <row r="2573" spans="1:7" x14ac:dyDescent="0.25">
      <c r="A2573">
        <v>1455</v>
      </c>
      <c r="B2573" t="s">
        <v>2492</v>
      </c>
      <c r="C2573" t="s">
        <v>2484</v>
      </c>
      <c r="D2573">
        <v>114</v>
      </c>
      <c r="E2573">
        <v>1461</v>
      </c>
      <c r="F2573">
        <f t="shared" si="40"/>
        <v>7</v>
      </c>
      <c r="G2573" t="str">
        <f>STANDINGS_SB[[#This Row],[League]]&amp;STANDINGS_SB[[#This Row],[Team]]</f>
        <v>$150 Draft Champions Mar 09 1:00 pm Lg.3862Smidgeon of Pigeon</v>
      </c>
    </row>
    <row r="2574" spans="1:7" x14ac:dyDescent="0.25">
      <c r="A2574">
        <v>1474</v>
      </c>
      <c r="B2574" t="s">
        <v>2483</v>
      </c>
      <c r="C2574" t="s">
        <v>2484</v>
      </c>
      <c r="D2574">
        <v>113</v>
      </c>
      <c r="E2574">
        <v>1421.5</v>
      </c>
      <c r="F2574">
        <f t="shared" si="40"/>
        <v>8</v>
      </c>
      <c r="G2574" t="str">
        <f>STANDINGS_SB[[#This Row],[League]]&amp;STANDINGS_SB[[#This Row],[Team]]</f>
        <v>$150 Draft Champions Mar 09 1:00 pm Lg.3862Baby Darren and the Afterbirth</v>
      </c>
    </row>
    <row r="2575" spans="1:7" x14ac:dyDescent="0.25">
      <c r="A2575">
        <v>1505</v>
      </c>
      <c r="B2575" t="s">
        <v>2494</v>
      </c>
      <c r="C2575" t="s">
        <v>2484</v>
      </c>
      <c r="D2575">
        <v>113</v>
      </c>
      <c r="E2575">
        <v>1421.5</v>
      </c>
      <c r="F2575">
        <f t="shared" si="40"/>
        <v>9</v>
      </c>
      <c r="G2575" t="str">
        <f>STANDINGS_SB[[#This Row],[League]]&amp;STANDINGS_SB[[#This Row],[Team]]</f>
        <v>$150 Draft Champions Mar 09 1:00 pm Lg.3862You're Killing Me Smalls</v>
      </c>
    </row>
    <row r="2576" spans="1:7" x14ac:dyDescent="0.25">
      <c r="A2576">
        <v>1793</v>
      </c>
      <c r="B2576" t="s">
        <v>2497</v>
      </c>
      <c r="C2576" t="s">
        <v>2484</v>
      </c>
      <c r="D2576">
        <v>105</v>
      </c>
      <c r="E2576">
        <v>1118.5</v>
      </c>
      <c r="F2576">
        <f t="shared" si="40"/>
        <v>10</v>
      </c>
      <c r="G2576" t="str">
        <f>STANDINGS_SB[[#This Row],[League]]&amp;STANDINGS_SB[[#This Row],[Team]]</f>
        <v>$150 Draft Champions Mar 09 1:00 pm Lg.3862Kash Money</v>
      </c>
    </row>
    <row r="2577" spans="1:7" x14ac:dyDescent="0.25">
      <c r="A2577">
        <v>1819</v>
      </c>
      <c r="B2577" t="s">
        <v>375</v>
      </c>
      <c r="C2577" t="s">
        <v>2484</v>
      </c>
      <c r="D2577">
        <v>104</v>
      </c>
      <c r="E2577">
        <v>1082.5</v>
      </c>
      <c r="F2577">
        <f t="shared" si="40"/>
        <v>11</v>
      </c>
      <c r="G2577" t="str">
        <f>STANDINGS_SB[[#This Row],[League]]&amp;STANDINGS_SB[[#This Row],[Team]]</f>
        <v>$150 Draft Champions Mar 09 1:00 pm Lg.3862Jobu's Rum</v>
      </c>
    </row>
    <row r="2578" spans="1:7" x14ac:dyDescent="0.25">
      <c r="A2578">
        <v>1987</v>
      </c>
      <c r="B2578" t="s">
        <v>2488</v>
      </c>
      <c r="C2578" t="s">
        <v>2484</v>
      </c>
      <c r="D2578">
        <v>100</v>
      </c>
      <c r="E2578">
        <v>929.5</v>
      </c>
      <c r="F2578">
        <f t="shared" si="40"/>
        <v>12</v>
      </c>
      <c r="G2578" t="str">
        <f>STANDINGS_SB[[#This Row],[League]]&amp;STANDINGS_SB[[#This Row],[Team]]</f>
        <v>$150 Draft Champions Mar 09 1:00 pm Lg.3862Team Mac</v>
      </c>
    </row>
    <row r="2579" spans="1:7" x14ac:dyDescent="0.25">
      <c r="A2579">
        <v>2105</v>
      </c>
      <c r="B2579" t="s">
        <v>2490</v>
      </c>
      <c r="C2579" t="s">
        <v>2484</v>
      </c>
      <c r="D2579">
        <v>97</v>
      </c>
      <c r="E2579">
        <v>820</v>
      </c>
      <c r="F2579">
        <f t="shared" si="40"/>
        <v>13</v>
      </c>
      <c r="G2579" t="str">
        <f>STANDINGS_SB[[#This Row],[League]]&amp;STANDINGS_SB[[#This Row],[Team]]</f>
        <v>$150 Draft Champions Mar 09 1:00 pm Lg.3862Thing 9</v>
      </c>
    </row>
    <row r="2580" spans="1:7" x14ac:dyDescent="0.25">
      <c r="A2580">
        <v>2379</v>
      </c>
      <c r="B2580" t="s">
        <v>2489</v>
      </c>
      <c r="C2580" t="s">
        <v>2484</v>
      </c>
      <c r="D2580">
        <v>88</v>
      </c>
      <c r="E2580">
        <v>532</v>
      </c>
      <c r="F2580">
        <f t="shared" si="40"/>
        <v>14</v>
      </c>
      <c r="G2580" t="str">
        <f>STANDINGS_SB[[#This Row],[League]]&amp;STANDINGS_SB[[#This Row],[Team]]</f>
        <v>$150 Draft Champions Mar 09 1:00 pm Lg.3862Splitooners</v>
      </c>
    </row>
    <row r="2581" spans="1:7" x14ac:dyDescent="0.25">
      <c r="A2581">
        <v>2528</v>
      </c>
      <c r="B2581" t="s">
        <v>2495</v>
      </c>
      <c r="C2581" t="s">
        <v>2484</v>
      </c>
      <c r="D2581">
        <v>82</v>
      </c>
      <c r="E2581">
        <v>383.5</v>
      </c>
      <c r="F2581">
        <f t="shared" si="40"/>
        <v>15</v>
      </c>
      <c r="G2581" t="str">
        <f>STANDINGS_SB[[#This Row],[League]]&amp;STANDINGS_SB[[#This Row],[Team]]</f>
        <v>$150 Draft Champions Mar 09 1:00 pm Lg.3862K's Team</v>
      </c>
    </row>
    <row r="2582" spans="1:7" x14ac:dyDescent="0.25">
      <c r="A2582">
        <v>18</v>
      </c>
      <c r="B2582" t="s">
        <v>2498</v>
      </c>
      <c r="C2582" t="s">
        <v>2499</v>
      </c>
      <c r="D2582">
        <v>204</v>
      </c>
      <c r="E2582">
        <v>2893</v>
      </c>
      <c r="F2582">
        <f t="shared" si="40"/>
        <v>1</v>
      </c>
      <c r="G2582" t="str">
        <f>STANDINGS_SB[[#This Row],[League]]&amp;STANDINGS_SB[[#This Row],[Team]]</f>
        <v>$150 Draft Champions Mar 10 1:00 pm Lg.3867DetectiveKimball</v>
      </c>
    </row>
    <row r="2583" spans="1:7" x14ac:dyDescent="0.25">
      <c r="A2583">
        <v>283</v>
      </c>
      <c r="B2583" t="s">
        <v>2501</v>
      </c>
      <c r="C2583" t="s">
        <v>2499</v>
      </c>
      <c r="D2583">
        <v>158</v>
      </c>
      <c r="E2583">
        <v>2622.5</v>
      </c>
      <c r="F2583">
        <f t="shared" si="40"/>
        <v>2</v>
      </c>
      <c r="G2583" t="str">
        <f>STANDINGS_SB[[#This Row],[League]]&amp;STANDINGS_SB[[#This Row],[Team]]</f>
        <v>$150 Draft Champions Mar 10 1:00 pm Lg.3867Hattori Hanzo</v>
      </c>
    </row>
    <row r="2584" spans="1:7" x14ac:dyDescent="0.25">
      <c r="A2584">
        <v>330</v>
      </c>
      <c r="B2584" t="s">
        <v>34</v>
      </c>
      <c r="C2584" t="s">
        <v>2499</v>
      </c>
      <c r="D2584">
        <v>155</v>
      </c>
      <c r="E2584">
        <v>2580</v>
      </c>
      <c r="F2584">
        <f t="shared" si="40"/>
        <v>3</v>
      </c>
      <c r="G2584" t="str">
        <f>STANDINGS_SB[[#This Row],[League]]&amp;STANDINGS_SB[[#This Row],[Team]]</f>
        <v>$150 Draft Champions Mar 10 1:00 pm Lg.3867Lost Cause</v>
      </c>
    </row>
    <row r="2585" spans="1:7" x14ac:dyDescent="0.25">
      <c r="A2585">
        <v>642</v>
      </c>
      <c r="B2585" t="s">
        <v>18</v>
      </c>
      <c r="C2585" t="s">
        <v>2499</v>
      </c>
      <c r="D2585">
        <v>138</v>
      </c>
      <c r="E2585">
        <v>2265.5</v>
      </c>
      <c r="F2585">
        <f t="shared" si="40"/>
        <v>4</v>
      </c>
      <c r="G2585" t="str">
        <f>STANDINGS_SB[[#This Row],[League]]&amp;STANDINGS_SB[[#This Row],[Team]]</f>
        <v>$150 Draft Champions Mar 10 1:00 pm Lg.3867Home Run Derbies</v>
      </c>
    </row>
    <row r="2586" spans="1:7" x14ac:dyDescent="0.25">
      <c r="A2586">
        <v>1050</v>
      </c>
      <c r="B2586" t="s">
        <v>1654</v>
      </c>
      <c r="C2586" t="s">
        <v>2499</v>
      </c>
      <c r="D2586">
        <v>124</v>
      </c>
      <c r="E2586">
        <v>1853.5</v>
      </c>
      <c r="F2586">
        <f t="shared" si="40"/>
        <v>5</v>
      </c>
      <c r="G2586" t="str">
        <f>STANDINGS_SB[[#This Row],[League]]&amp;STANDINGS_SB[[#This Row],[Team]]</f>
        <v>$150 Draft Champions Mar 10 1:00 pm Lg.3867Cimmanom Toast</v>
      </c>
    </row>
    <row r="2587" spans="1:7" x14ac:dyDescent="0.25">
      <c r="A2587">
        <v>1265</v>
      </c>
      <c r="B2587" t="s">
        <v>165</v>
      </c>
      <c r="C2587" t="s">
        <v>2499</v>
      </c>
      <c r="D2587">
        <v>118</v>
      </c>
      <c r="E2587">
        <v>1635.5</v>
      </c>
      <c r="F2587">
        <f t="shared" si="40"/>
        <v>6</v>
      </c>
      <c r="G2587" t="str">
        <f>STANDINGS_SB[[#This Row],[League]]&amp;STANDINGS_SB[[#This Row],[Team]]</f>
        <v>$150 Draft Champions Mar 10 1:00 pm Lg.3867Duck Snorts</v>
      </c>
    </row>
    <row r="2588" spans="1:7" x14ac:dyDescent="0.25">
      <c r="A2588">
        <v>1296</v>
      </c>
      <c r="B2588" t="s">
        <v>2503</v>
      </c>
      <c r="C2588" t="s">
        <v>2499</v>
      </c>
      <c r="D2588">
        <v>117</v>
      </c>
      <c r="E2588">
        <v>1595.5</v>
      </c>
      <c r="F2588">
        <f t="shared" si="40"/>
        <v>7</v>
      </c>
      <c r="G2588" t="str">
        <f>STANDINGS_SB[[#This Row],[League]]&amp;STANDINGS_SB[[#This Row],[Team]]</f>
        <v>$150 Draft Champions Mar 10 1:00 pm Lg.3867Bale Bonds</v>
      </c>
    </row>
    <row r="2589" spans="1:7" x14ac:dyDescent="0.25">
      <c r="A2589">
        <v>1736</v>
      </c>
      <c r="B2589" t="s">
        <v>248</v>
      </c>
      <c r="C2589" t="s">
        <v>2499</v>
      </c>
      <c r="D2589">
        <v>107</v>
      </c>
      <c r="E2589">
        <v>1181.5</v>
      </c>
      <c r="F2589">
        <f t="shared" si="40"/>
        <v>8</v>
      </c>
      <c r="G2589" t="str">
        <f>STANDINGS_SB[[#This Row],[League]]&amp;STANDINGS_SB[[#This Row],[Team]]</f>
        <v>$150 Draft Champions Mar 10 1:00 pm Lg.3867Team Lane</v>
      </c>
    </row>
    <row r="2590" spans="1:7" x14ac:dyDescent="0.25">
      <c r="A2590">
        <v>2066</v>
      </c>
      <c r="B2590" t="s">
        <v>1789</v>
      </c>
      <c r="C2590" t="s">
        <v>2499</v>
      </c>
      <c r="D2590">
        <v>98</v>
      </c>
      <c r="E2590">
        <v>852.5</v>
      </c>
      <c r="F2590">
        <f t="shared" si="40"/>
        <v>9</v>
      </c>
      <c r="G2590" t="str">
        <f>STANDINGS_SB[[#This Row],[League]]&amp;STANDINGS_SB[[#This Row],[Team]]</f>
        <v>$150 Draft Champions Mar 10 1:00 pm Lg.3867Team Ghio</v>
      </c>
    </row>
    <row r="2591" spans="1:7" x14ac:dyDescent="0.25">
      <c r="A2591">
        <v>2335</v>
      </c>
      <c r="B2591" t="s">
        <v>502</v>
      </c>
      <c r="C2591" t="s">
        <v>2499</v>
      </c>
      <c r="D2591">
        <v>90</v>
      </c>
      <c r="E2591">
        <v>588.5</v>
      </c>
      <c r="F2591">
        <f t="shared" si="40"/>
        <v>10</v>
      </c>
      <c r="G2591" t="str">
        <f>STANDINGS_SB[[#This Row],[League]]&amp;STANDINGS_SB[[#This Row],[Team]]</f>
        <v>$150 Draft Champions Mar 10 1:00 pm Lg.3867WW Minerhawks</v>
      </c>
    </row>
    <row r="2592" spans="1:7" x14ac:dyDescent="0.25">
      <c r="A2592">
        <v>2363</v>
      </c>
      <c r="B2592" t="s">
        <v>2298</v>
      </c>
      <c r="C2592" t="s">
        <v>2499</v>
      </c>
      <c r="D2592">
        <v>89</v>
      </c>
      <c r="E2592">
        <v>559.5</v>
      </c>
      <c r="F2592">
        <f t="shared" si="40"/>
        <v>11</v>
      </c>
      <c r="G2592" t="str">
        <f>STANDINGS_SB[[#This Row],[League]]&amp;STANDINGS_SB[[#This Row],[Team]]</f>
        <v>$150 Draft Champions Mar 10 1:00 pm Lg.3867Team Welsh</v>
      </c>
    </row>
    <row r="2593" spans="1:7" x14ac:dyDescent="0.25">
      <c r="A2593">
        <v>2483</v>
      </c>
      <c r="B2593" t="s">
        <v>2504</v>
      </c>
      <c r="C2593" t="s">
        <v>2499</v>
      </c>
      <c r="D2593">
        <v>84</v>
      </c>
      <c r="E2593">
        <v>429.5</v>
      </c>
      <c r="F2593">
        <f t="shared" si="40"/>
        <v>12</v>
      </c>
      <c r="G2593" t="str">
        <f>STANDINGS_SB[[#This Row],[League]]&amp;STANDINGS_SB[[#This Row],[Team]]</f>
        <v>$150 Draft Champions Mar 10 1:00 pm Lg.3867SuperBills</v>
      </c>
    </row>
    <row r="2594" spans="1:7" x14ac:dyDescent="0.25">
      <c r="A2594">
        <v>2578</v>
      </c>
      <c r="B2594" t="s">
        <v>2500</v>
      </c>
      <c r="C2594" t="s">
        <v>2499</v>
      </c>
      <c r="D2594">
        <v>80</v>
      </c>
      <c r="E2594">
        <v>340</v>
      </c>
      <c r="F2594">
        <f t="shared" si="40"/>
        <v>13</v>
      </c>
      <c r="G2594" t="str">
        <f>STANDINGS_SB[[#This Row],[League]]&amp;STANDINGS_SB[[#This Row],[Team]]</f>
        <v>$150 Draft Champions Mar 10 1:00 pm Lg.3867The Wojan</v>
      </c>
    </row>
    <row r="2595" spans="1:7" x14ac:dyDescent="0.25">
      <c r="A2595">
        <v>2602</v>
      </c>
      <c r="B2595" t="s">
        <v>2502</v>
      </c>
      <c r="C2595" t="s">
        <v>2499</v>
      </c>
      <c r="D2595">
        <v>78</v>
      </c>
      <c r="E2595">
        <v>302.5</v>
      </c>
      <c r="F2595">
        <f t="shared" si="40"/>
        <v>14</v>
      </c>
      <c r="G2595" t="str">
        <f>STANDINGS_SB[[#This Row],[League]]&amp;STANDINGS_SB[[#This Row],[Team]]</f>
        <v>$150 Draft Champions Mar 10 1:00 pm Lg.3867B's Knees</v>
      </c>
    </row>
    <row r="2596" spans="1:7" x14ac:dyDescent="0.25">
      <c r="A2596">
        <v>2821</v>
      </c>
      <c r="B2596" t="s">
        <v>2505</v>
      </c>
      <c r="C2596" t="s">
        <v>2499</v>
      </c>
      <c r="D2596">
        <v>63</v>
      </c>
      <c r="E2596">
        <v>85.5</v>
      </c>
      <c r="F2596">
        <f t="shared" si="40"/>
        <v>15</v>
      </c>
      <c r="G2596" t="str">
        <f>STANDINGS_SB[[#This Row],[League]]&amp;STANDINGS_SB[[#This Row],[Team]]</f>
        <v>$150 Draft Champions Mar 10 1:00 pm Lg.3867Harveys Wallbangers</v>
      </c>
    </row>
    <row r="2597" spans="1:7" x14ac:dyDescent="0.25">
      <c r="A2597">
        <v>259</v>
      </c>
      <c r="B2597" t="s">
        <v>2506</v>
      </c>
      <c r="C2597" t="s">
        <v>2507</v>
      </c>
      <c r="D2597">
        <v>160</v>
      </c>
      <c r="E2597">
        <v>2655.5</v>
      </c>
      <c r="F2597">
        <f t="shared" si="40"/>
        <v>1</v>
      </c>
      <c r="G2597" t="str">
        <f>STANDINGS_SB[[#This Row],[League]]&amp;STANDINGS_SB[[#This Row],[Team]]</f>
        <v>$150 Draft Champions Mar 10 1:00 pm Lg.3871Team Geoffroy</v>
      </c>
    </row>
    <row r="2598" spans="1:7" x14ac:dyDescent="0.25">
      <c r="A2598">
        <v>727</v>
      </c>
      <c r="B2598" t="s">
        <v>2509</v>
      </c>
      <c r="C2598" t="s">
        <v>2507</v>
      </c>
      <c r="D2598">
        <v>134</v>
      </c>
      <c r="E2598">
        <v>2167</v>
      </c>
      <c r="F2598">
        <f t="shared" si="40"/>
        <v>2</v>
      </c>
      <c r="G2598" t="str">
        <f>STANDINGS_SB[[#This Row],[League]]&amp;STANDINGS_SB[[#This Row],[Team]]</f>
        <v>$150 Draft Champions Mar 10 1:00 pm Lg.38715TnMIRACLE</v>
      </c>
    </row>
    <row r="2599" spans="1:7" x14ac:dyDescent="0.25">
      <c r="A2599">
        <v>799</v>
      </c>
      <c r="B2599" t="s">
        <v>2513</v>
      </c>
      <c r="C2599" t="s">
        <v>2507</v>
      </c>
      <c r="D2599">
        <v>132</v>
      </c>
      <c r="E2599">
        <v>2104</v>
      </c>
      <c r="F2599">
        <f t="shared" si="40"/>
        <v>3</v>
      </c>
      <c r="G2599" t="str">
        <f>STANDINGS_SB[[#This Row],[League]]&amp;STANDINGS_SB[[#This Row],[Team]]</f>
        <v>$150 Draft Champions Mar 10 1:00 pm Lg.3871Eaton Her Posey</v>
      </c>
    </row>
    <row r="2600" spans="1:7" x14ac:dyDescent="0.25">
      <c r="A2600">
        <v>817</v>
      </c>
      <c r="B2600" t="s">
        <v>2508</v>
      </c>
      <c r="C2600" t="s">
        <v>2507</v>
      </c>
      <c r="D2600">
        <v>132</v>
      </c>
      <c r="E2600">
        <v>2104</v>
      </c>
      <c r="F2600">
        <f t="shared" si="40"/>
        <v>4</v>
      </c>
      <c r="G2600" t="str">
        <f>STANDINGS_SB[[#This Row],[League]]&amp;STANDINGS_SB[[#This Row],[Team]]</f>
        <v>$150 Draft Champions Mar 10 1:00 pm Lg.3871smackers XI</v>
      </c>
    </row>
    <row r="2601" spans="1:7" x14ac:dyDescent="0.25">
      <c r="A2601">
        <v>1071</v>
      </c>
      <c r="B2601" t="s">
        <v>2516</v>
      </c>
      <c r="C2601" t="s">
        <v>2507</v>
      </c>
      <c r="D2601">
        <v>123</v>
      </c>
      <c r="E2601">
        <v>1820</v>
      </c>
      <c r="F2601">
        <f t="shared" si="40"/>
        <v>5</v>
      </c>
      <c r="G2601" t="str">
        <f>STANDINGS_SB[[#This Row],[League]]&amp;STANDINGS_SB[[#This Row],[Team]]</f>
        <v>$150 Draft Champions Mar 10 1:00 pm Lg.38712Times</v>
      </c>
    </row>
    <row r="2602" spans="1:7" x14ac:dyDescent="0.25">
      <c r="A2602">
        <v>1085</v>
      </c>
      <c r="B2602" t="s">
        <v>189</v>
      </c>
      <c r="C2602" t="s">
        <v>2507</v>
      </c>
      <c r="D2602">
        <v>123</v>
      </c>
      <c r="E2602">
        <v>1820</v>
      </c>
      <c r="F2602">
        <f t="shared" si="40"/>
        <v>6</v>
      </c>
      <c r="G2602" t="str">
        <f>STANDINGS_SB[[#This Row],[League]]&amp;STANDINGS_SB[[#This Row],[Team]]</f>
        <v>$150 Draft Champions Mar 10 1:00 pm Lg.3871Homer Hankies</v>
      </c>
    </row>
    <row r="2603" spans="1:7" x14ac:dyDescent="0.25">
      <c r="A2603">
        <v>1160</v>
      </c>
      <c r="B2603" t="s">
        <v>2511</v>
      </c>
      <c r="C2603" t="s">
        <v>2507</v>
      </c>
      <c r="D2603">
        <v>121</v>
      </c>
      <c r="E2603">
        <v>1745.5</v>
      </c>
      <c r="F2603">
        <f t="shared" si="40"/>
        <v>7</v>
      </c>
      <c r="G2603" t="str">
        <f>STANDINGS_SB[[#This Row],[League]]&amp;STANDINGS_SB[[#This Row],[Team]]</f>
        <v>$150 Draft Champions Mar 10 1:00 pm Lg.3871Lundiason</v>
      </c>
    </row>
    <row r="2604" spans="1:7" x14ac:dyDescent="0.25">
      <c r="A2604">
        <v>1241</v>
      </c>
      <c r="B2604" t="s">
        <v>128</v>
      </c>
      <c r="C2604" t="s">
        <v>2507</v>
      </c>
      <c r="D2604">
        <v>119</v>
      </c>
      <c r="E2604">
        <v>1677</v>
      </c>
      <c r="F2604">
        <f t="shared" si="40"/>
        <v>8</v>
      </c>
      <c r="G2604" t="str">
        <f>STANDINGS_SB[[#This Row],[League]]&amp;STANDINGS_SB[[#This Row],[Team]]</f>
        <v>$150 Draft Champions Mar 10 1:00 pm Lg.3871Team Boelkens</v>
      </c>
    </row>
    <row r="2605" spans="1:7" x14ac:dyDescent="0.25">
      <c r="A2605">
        <v>1274</v>
      </c>
      <c r="B2605" t="s">
        <v>2510</v>
      </c>
      <c r="C2605" t="s">
        <v>2507</v>
      </c>
      <c r="D2605">
        <v>118</v>
      </c>
      <c r="E2605">
        <v>1635.5</v>
      </c>
      <c r="F2605">
        <f t="shared" si="40"/>
        <v>9</v>
      </c>
      <c r="G2605" t="str">
        <f>STANDINGS_SB[[#This Row],[League]]&amp;STANDINGS_SB[[#This Row],[Team]]</f>
        <v>$150 Draft Champions Mar 10 1:00 pm Lg.3871Lower Deckers DC4</v>
      </c>
    </row>
    <row r="2606" spans="1:7" x14ac:dyDescent="0.25">
      <c r="A2606">
        <v>1763</v>
      </c>
      <c r="B2606" t="s">
        <v>1763</v>
      </c>
      <c r="C2606" t="s">
        <v>2507</v>
      </c>
      <c r="D2606">
        <v>106</v>
      </c>
      <c r="E2606">
        <v>1149</v>
      </c>
      <c r="F2606">
        <f t="shared" si="40"/>
        <v>10</v>
      </c>
      <c r="G2606" t="str">
        <f>STANDINGS_SB[[#This Row],[League]]&amp;STANDINGS_SB[[#This Row],[Team]]</f>
        <v>$150 Draft Champions Mar 10 1:00 pm Lg.3871Richie Tenenbaum</v>
      </c>
    </row>
    <row r="2607" spans="1:7" x14ac:dyDescent="0.25">
      <c r="A2607">
        <v>1865</v>
      </c>
      <c r="B2607" t="s">
        <v>2514</v>
      </c>
      <c r="C2607" t="s">
        <v>2507</v>
      </c>
      <c r="D2607">
        <v>103</v>
      </c>
      <c r="E2607">
        <v>1036.5</v>
      </c>
      <c r="F2607">
        <f t="shared" si="40"/>
        <v>11</v>
      </c>
      <c r="G2607" t="str">
        <f>STANDINGS_SB[[#This Row],[League]]&amp;STANDINGS_SB[[#This Row],[Team]]</f>
        <v>$150 Draft Champions Mar 10 1:00 pm Lg.3871DisposableHeroes8</v>
      </c>
    </row>
    <row r="2608" spans="1:7" x14ac:dyDescent="0.25">
      <c r="A2608">
        <v>1969</v>
      </c>
      <c r="B2608" t="s">
        <v>18</v>
      </c>
      <c r="C2608" t="s">
        <v>2507</v>
      </c>
      <c r="D2608">
        <v>100</v>
      </c>
      <c r="E2608">
        <v>929.5</v>
      </c>
      <c r="F2608">
        <f t="shared" si="40"/>
        <v>12</v>
      </c>
      <c r="G2608" t="str">
        <f>STANDINGS_SB[[#This Row],[League]]&amp;STANDINGS_SB[[#This Row],[Team]]</f>
        <v>$150 Draft Champions Mar 10 1:00 pm Lg.3871Home Run Derbies</v>
      </c>
    </row>
    <row r="2609" spans="1:7" x14ac:dyDescent="0.25">
      <c r="A2609">
        <v>2306</v>
      </c>
      <c r="B2609" t="s">
        <v>2512</v>
      </c>
      <c r="C2609" t="s">
        <v>2507</v>
      </c>
      <c r="D2609">
        <v>91</v>
      </c>
      <c r="E2609">
        <v>622.5</v>
      </c>
      <c r="F2609">
        <f t="shared" si="40"/>
        <v>13</v>
      </c>
      <c r="G2609" t="str">
        <f>STANDINGS_SB[[#This Row],[League]]&amp;STANDINGS_SB[[#This Row],[Team]]</f>
        <v>$150 Draft Champions Mar 10 1:00 pm Lg.3871Wilson Phillips</v>
      </c>
    </row>
    <row r="2610" spans="1:7" x14ac:dyDescent="0.25">
      <c r="A2610">
        <v>2314</v>
      </c>
      <c r="B2610" t="s">
        <v>245</v>
      </c>
      <c r="C2610" t="s">
        <v>2507</v>
      </c>
      <c r="D2610">
        <v>90</v>
      </c>
      <c r="E2610">
        <v>588.5</v>
      </c>
      <c r="F2610">
        <f t="shared" si="40"/>
        <v>14</v>
      </c>
      <c r="G2610" t="str">
        <f>STANDINGS_SB[[#This Row],[League]]&amp;STANDINGS_SB[[#This Row],[Team]]</f>
        <v>$150 Draft Champions Mar 10 1:00 pm Lg.3871Fresh Ripe Peaches</v>
      </c>
    </row>
    <row r="2611" spans="1:7" x14ac:dyDescent="0.25">
      <c r="A2611">
        <v>2543</v>
      </c>
      <c r="B2611" t="s">
        <v>2515</v>
      </c>
      <c r="C2611" t="s">
        <v>2507</v>
      </c>
      <c r="D2611">
        <v>81</v>
      </c>
      <c r="E2611">
        <v>360</v>
      </c>
      <c r="F2611">
        <f t="shared" si="40"/>
        <v>15</v>
      </c>
      <c r="G2611" t="str">
        <f>STANDINGS_SB[[#This Row],[League]]&amp;STANDINGS_SB[[#This Row],[Team]]</f>
        <v>$150 Draft Champions Mar 10 1:00 pm Lg.3871David Ortiz killed father time</v>
      </c>
    </row>
    <row r="2612" spans="1:7" x14ac:dyDescent="0.25">
      <c r="A2612">
        <v>117</v>
      </c>
      <c r="B2612" t="s">
        <v>889</v>
      </c>
      <c r="C2612" t="s">
        <v>2517</v>
      </c>
      <c r="D2612">
        <v>175</v>
      </c>
      <c r="E2612">
        <v>2793.5</v>
      </c>
      <c r="F2612">
        <f t="shared" si="40"/>
        <v>1</v>
      </c>
      <c r="G2612" t="str">
        <f>STANDINGS_SB[[#This Row],[League]]&amp;STANDINGS_SB[[#This Row],[Team]]</f>
        <v>$150 Draft Champions Mar 10 1:00 pm Lg.3874Team Thompson</v>
      </c>
    </row>
    <row r="2613" spans="1:7" x14ac:dyDescent="0.25">
      <c r="A2613">
        <v>310</v>
      </c>
      <c r="B2613" t="s">
        <v>283</v>
      </c>
      <c r="C2613" t="s">
        <v>2517</v>
      </c>
      <c r="D2613">
        <v>157</v>
      </c>
      <c r="E2613">
        <v>2606</v>
      </c>
      <c r="F2613">
        <f t="shared" si="40"/>
        <v>2</v>
      </c>
      <c r="G2613" t="str">
        <f>STANDINGS_SB[[#This Row],[League]]&amp;STANDINGS_SB[[#This Row],[Team]]</f>
        <v>$150 Draft Champions Mar 10 1:00 pm Lg.3874Team Bromelia</v>
      </c>
    </row>
    <row r="2614" spans="1:7" x14ac:dyDescent="0.25">
      <c r="A2614">
        <v>437</v>
      </c>
      <c r="B2614" t="s">
        <v>384</v>
      </c>
      <c r="C2614" t="s">
        <v>2517</v>
      </c>
      <c r="D2614">
        <v>149</v>
      </c>
      <c r="E2614">
        <v>2479</v>
      </c>
      <c r="F2614">
        <f t="shared" si="40"/>
        <v>3</v>
      </c>
      <c r="G2614" t="str">
        <f>STANDINGS_SB[[#This Row],[League]]&amp;STANDINGS_SB[[#This Row],[Team]]</f>
        <v>$150 Draft Champions Mar 10 1:00 pm Lg.3874Team Sanford</v>
      </c>
    </row>
    <row r="2615" spans="1:7" x14ac:dyDescent="0.25">
      <c r="A2615">
        <v>760</v>
      </c>
      <c r="B2615" t="s">
        <v>2526</v>
      </c>
      <c r="C2615" t="s">
        <v>2517</v>
      </c>
      <c r="D2615">
        <v>134</v>
      </c>
      <c r="E2615">
        <v>2167</v>
      </c>
      <c r="F2615">
        <f t="shared" si="40"/>
        <v>4</v>
      </c>
      <c r="G2615" t="str">
        <f>STANDINGS_SB[[#This Row],[League]]&amp;STANDINGS_SB[[#This Row],[Team]]</f>
        <v>$150 Draft Champions Mar 10 1:00 pm Lg.3874Windsor Wallabies</v>
      </c>
    </row>
    <row r="2616" spans="1:7" x14ac:dyDescent="0.25">
      <c r="A2616">
        <v>838</v>
      </c>
      <c r="B2616" t="s">
        <v>2520</v>
      </c>
      <c r="C2616" t="s">
        <v>2517</v>
      </c>
      <c r="D2616">
        <v>131</v>
      </c>
      <c r="E2616">
        <v>2074.5</v>
      </c>
      <c r="F2616">
        <f t="shared" si="40"/>
        <v>5</v>
      </c>
      <c r="G2616" t="str">
        <f>STANDINGS_SB[[#This Row],[League]]&amp;STANDINGS_SB[[#This Row],[Team]]</f>
        <v>$150 Draft Champions Mar 10 1:00 pm Lg.3874SpinningSeams12</v>
      </c>
    </row>
    <row r="2617" spans="1:7" x14ac:dyDescent="0.25">
      <c r="A2617">
        <v>1090</v>
      </c>
      <c r="B2617" t="s">
        <v>522</v>
      </c>
      <c r="C2617" t="s">
        <v>2517</v>
      </c>
      <c r="D2617">
        <v>123</v>
      </c>
      <c r="E2617">
        <v>1820</v>
      </c>
      <c r="F2617">
        <f t="shared" si="40"/>
        <v>6</v>
      </c>
      <c r="G2617" t="str">
        <f>STANDINGS_SB[[#This Row],[League]]&amp;STANDINGS_SB[[#This Row],[Team]]</f>
        <v>$150 Draft Champions Mar 10 1:00 pm Lg.3874Lugnuts DC III</v>
      </c>
    </row>
    <row r="2618" spans="1:7" x14ac:dyDescent="0.25">
      <c r="A2618">
        <v>1468</v>
      </c>
      <c r="B2618" t="s">
        <v>1568</v>
      </c>
      <c r="C2618" t="s">
        <v>2517</v>
      </c>
      <c r="D2618">
        <v>114</v>
      </c>
      <c r="E2618">
        <v>1461</v>
      </c>
      <c r="F2618">
        <f t="shared" si="40"/>
        <v>7</v>
      </c>
      <c r="G2618" t="str">
        <f>STANDINGS_SB[[#This Row],[League]]&amp;STANDINGS_SB[[#This Row],[Team]]</f>
        <v>$150 Draft Champions Mar 10 1:00 pm Lg.3874The Force Awakens</v>
      </c>
    </row>
    <row r="2619" spans="1:7" x14ac:dyDescent="0.25">
      <c r="A2619">
        <v>1585</v>
      </c>
      <c r="B2619" t="s">
        <v>2525</v>
      </c>
      <c r="C2619" t="s">
        <v>2517</v>
      </c>
      <c r="D2619">
        <v>111</v>
      </c>
      <c r="E2619">
        <v>1343.5</v>
      </c>
      <c r="F2619">
        <f t="shared" si="40"/>
        <v>8</v>
      </c>
      <c r="G2619" t="str">
        <f>STANDINGS_SB[[#This Row],[League]]&amp;STANDINGS_SB[[#This Row],[Team]]</f>
        <v>$150 Draft Champions Mar 10 1:00 pm Lg.3874Team Moon</v>
      </c>
    </row>
    <row r="2620" spans="1:7" x14ac:dyDescent="0.25">
      <c r="A2620">
        <v>1797</v>
      </c>
      <c r="B2620" t="s">
        <v>2523</v>
      </c>
      <c r="C2620" t="s">
        <v>2517</v>
      </c>
      <c r="D2620">
        <v>105</v>
      </c>
      <c r="E2620">
        <v>1118.5</v>
      </c>
      <c r="F2620">
        <f t="shared" si="40"/>
        <v>9</v>
      </c>
      <c r="G2620" t="str">
        <f>STANDINGS_SB[[#This Row],[League]]&amp;STANDINGS_SB[[#This Row],[Team]]</f>
        <v>$150 Draft Champions Mar 10 1:00 pm Lg.3874NUISANCE</v>
      </c>
    </row>
    <row r="2621" spans="1:7" x14ac:dyDescent="0.25">
      <c r="A2621">
        <v>1817</v>
      </c>
      <c r="B2621" t="s">
        <v>18</v>
      </c>
      <c r="C2621" t="s">
        <v>2517</v>
      </c>
      <c r="D2621">
        <v>104</v>
      </c>
      <c r="E2621">
        <v>1082.5</v>
      </c>
      <c r="F2621">
        <f t="shared" si="40"/>
        <v>10</v>
      </c>
      <c r="G2621" t="str">
        <f>STANDINGS_SB[[#This Row],[League]]&amp;STANDINGS_SB[[#This Row],[Team]]</f>
        <v>$150 Draft Champions Mar 10 1:00 pm Lg.3874Home Run Derbies</v>
      </c>
    </row>
    <row r="2622" spans="1:7" x14ac:dyDescent="0.25">
      <c r="A2622">
        <v>1929</v>
      </c>
      <c r="B2622" t="s">
        <v>2518</v>
      </c>
      <c r="C2622" t="s">
        <v>2517</v>
      </c>
      <c r="D2622">
        <v>102</v>
      </c>
      <c r="E2622">
        <v>993</v>
      </c>
      <c r="F2622">
        <f t="shared" si="40"/>
        <v>11</v>
      </c>
      <c r="G2622" t="str">
        <f>STANDINGS_SB[[#This Row],[League]]&amp;STANDINGS_SB[[#This Row],[Team]]</f>
        <v>$150 Draft Champions Mar 10 1:00 pm Lg.3874Team brown</v>
      </c>
    </row>
    <row r="2623" spans="1:7" x14ac:dyDescent="0.25">
      <c r="A2623">
        <v>2226</v>
      </c>
      <c r="B2623" t="s">
        <v>2522</v>
      </c>
      <c r="C2623" t="s">
        <v>2517</v>
      </c>
      <c r="D2623">
        <v>93</v>
      </c>
      <c r="E2623">
        <v>682.5</v>
      </c>
      <c r="F2623">
        <f t="shared" si="40"/>
        <v>12</v>
      </c>
      <c r="G2623" t="str">
        <f>STANDINGS_SB[[#This Row],[League]]&amp;STANDINGS_SB[[#This Row],[Team]]</f>
        <v>$150 Draft Champions Mar 10 1:00 pm Lg.3874Grand Salami</v>
      </c>
    </row>
    <row r="2624" spans="1:7" x14ac:dyDescent="0.25">
      <c r="A2624">
        <v>2727</v>
      </c>
      <c r="B2624" t="s">
        <v>2519</v>
      </c>
      <c r="C2624" t="s">
        <v>2517</v>
      </c>
      <c r="D2624">
        <v>71</v>
      </c>
      <c r="E2624">
        <v>177.5</v>
      </c>
      <c r="F2624">
        <f t="shared" si="40"/>
        <v>13</v>
      </c>
      <c r="G2624" t="str">
        <f>STANDINGS_SB[[#This Row],[League]]&amp;STANDINGS_SB[[#This Row],[Team]]</f>
        <v>$150 Draft Champions Mar 10 1:00 pm Lg.3874Bozrah Behemoths</v>
      </c>
    </row>
    <row r="2625" spans="1:7" x14ac:dyDescent="0.25">
      <c r="A2625">
        <v>2728</v>
      </c>
      <c r="B2625" t="s">
        <v>2524</v>
      </c>
      <c r="C2625" t="s">
        <v>2517</v>
      </c>
      <c r="D2625">
        <v>71</v>
      </c>
      <c r="E2625">
        <v>177.5</v>
      </c>
      <c r="F2625">
        <f t="shared" si="40"/>
        <v>14</v>
      </c>
      <c r="G2625" t="str">
        <f>STANDINGS_SB[[#This Row],[League]]&amp;STANDINGS_SB[[#This Row],[Team]]</f>
        <v>$150 Draft Champions Mar 10 1:00 pm Lg.3874Hammerin' Hawks</v>
      </c>
    </row>
    <row r="2626" spans="1:7" x14ac:dyDescent="0.25">
      <c r="A2626">
        <v>2772</v>
      </c>
      <c r="B2626" t="s">
        <v>2521</v>
      </c>
      <c r="C2626" t="s">
        <v>2517</v>
      </c>
      <c r="D2626">
        <v>68</v>
      </c>
      <c r="E2626">
        <v>144.5</v>
      </c>
      <c r="F2626">
        <f t="shared" si="40"/>
        <v>15</v>
      </c>
      <c r="G2626" t="str">
        <f>STANDINGS_SB[[#This Row],[League]]&amp;STANDINGS_SB[[#This Row],[Team]]</f>
        <v>$150 Draft Champions Mar 10 1:00 pm Lg.3874War(P)igs III</v>
      </c>
    </row>
    <row r="2627" spans="1:7" x14ac:dyDescent="0.25">
      <c r="A2627">
        <v>56</v>
      </c>
      <c r="B2627" t="s">
        <v>2530</v>
      </c>
      <c r="C2627" t="s">
        <v>2527</v>
      </c>
      <c r="D2627">
        <v>188</v>
      </c>
      <c r="E2627">
        <v>2853.5</v>
      </c>
      <c r="F2627">
        <f t="shared" ref="F2627:F2690" si="41">IF(C2627=C2626,F2626+1,1)</f>
        <v>1</v>
      </c>
      <c r="G2627" t="str">
        <f>STANDINGS_SB[[#This Row],[League]]&amp;STANDINGS_SB[[#This Row],[Team]]</f>
        <v>$150 Draft Champions Mar 11 1:00 pm Lg.3879Blue Moon Rising</v>
      </c>
    </row>
    <row r="2628" spans="1:7" x14ac:dyDescent="0.25">
      <c r="A2628">
        <v>233</v>
      </c>
      <c r="B2628" t="s">
        <v>163</v>
      </c>
      <c r="C2628" t="s">
        <v>2527</v>
      </c>
      <c r="D2628">
        <v>162</v>
      </c>
      <c r="E2628">
        <v>2681</v>
      </c>
      <c r="F2628">
        <f t="shared" si="41"/>
        <v>2</v>
      </c>
      <c r="G2628" t="str">
        <f>STANDINGS_SB[[#This Row],[League]]&amp;STANDINGS_SB[[#This Row],[Team]]</f>
        <v>$150 Draft Champions Mar 11 1:00 pm Lg.3879Team Jones</v>
      </c>
    </row>
    <row r="2629" spans="1:7" x14ac:dyDescent="0.25">
      <c r="A2629">
        <v>606</v>
      </c>
      <c r="B2629" t="s">
        <v>2528</v>
      </c>
      <c r="C2629" t="s">
        <v>2527</v>
      </c>
      <c r="D2629">
        <v>140</v>
      </c>
      <c r="E2629">
        <v>2310</v>
      </c>
      <c r="F2629">
        <f t="shared" si="41"/>
        <v>3</v>
      </c>
      <c r="G2629" t="str">
        <f>STANDINGS_SB[[#This Row],[League]]&amp;STANDINGS_SB[[#This Row],[Team]]</f>
        <v>$150 Draft Champions Mar 11 1:00 pm Lg.3879Team Turner 3</v>
      </c>
    </row>
    <row r="2630" spans="1:7" x14ac:dyDescent="0.25">
      <c r="A2630">
        <v>708</v>
      </c>
      <c r="B2630" t="s">
        <v>344</v>
      </c>
      <c r="C2630" t="s">
        <v>2527</v>
      </c>
      <c r="D2630">
        <v>135</v>
      </c>
      <c r="E2630">
        <v>2199.5</v>
      </c>
      <c r="F2630">
        <f t="shared" si="41"/>
        <v>4</v>
      </c>
      <c r="G2630" t="str">
        <f>STANDINGS_SB[[#This Row],[League]]&amp;STANDINGS_SB[[#This Row],[Team]]</f>
        <v>$150 Draft Champions Mar 11 1:00 pm Lg.3879Las Vegas Blvd VII</v>
      </c>
    </row>
    <row r="2631" spans="1:7" x14ac:dyDescent="0.25">
      <c r="A2631">
        <v>788</v>
      </c>
      <c r="B2631" t="s">
        <v>1466</v>
      </c>
      <c r="C2631" t="s">
        <v>2527</v>
      </c>
      <c r="D2631">
        <v>133</v>
      </c>
      <c r="E2631">
        <v>2131.5</v>
      </c>
      <c r="F2631">
        <f t="shared" si="41"/>
        <v>5</v>
      </c>
      <c r="G2631" t="str">
        <f>STANDINGS_SB[[#This Row],[League]]&amp;STANDINGS_SB[[#This Row],[Team]]</f>
        <v>$150 Draft Champions Mar 11 1:00 pm Lg.3879Team Robbins</v>
      </c>
    </row>
    <row r="2632" spans="1:7" x14ac:dyDescent="0.25">
      <c r="A2632">
        <v>873</v>
      </c>
      <c r="B2632" t="s">
        <v>2529</v>
      </c>
      <c r="C2632" t="s">
        <v>2527</v>
      </c>
      <c r="D2632">
        <v>130</v>
      </c>
      <c r="E2632">
        <v>2042</v>
      </c>
      <c r="F2632">
        <f t="shared" si="41"/>
        <v>6</v>
      </c>
      <c r="G2632" t="str">
        <f>STANDINGS_SB[[#This Row],[League]]&amp;STANDINGS_SB[[#This Row],[Team]]</f>
        <v>$150 Draft Champions Mar 11 1:00 pm Lg.3879Stripers</v>
      </c>
    </row>
    <row r="2633" spans="1:7" x14ac:dyDescent="0.25">
      <c r="A2633">
        <v>1075</v>
      </c>
      <c r="B2633" t="s">
        <v>213</v>
      </c>
      <c r="C2633" t="s">
        <v>2527</v>
      </c>
      <c r="D2633">
        <v>123</v>
      </c>
      <c r="E2633">
        <v>1820</v>
      </c>
      <c r="F2633">
        <f t="shared" si="41"/>
        <v>7</v>
      </c>
      <c r="G2633" t="str">
        <f>STANDINGS_SB[[#This Row],[League]]&amp;STANDINGS_SB[[#This Row],[Team]]</f>
        <v>$150 Draft Champions Mar 11 1:00 pm Lg.3879Cardinal Crunch 4</v>
      </c>
    </row>
    <row r="2634" spans="1:7" x14ac:dyDescent="0.25">
      <c r="A2634">
        <v>1166</v>
      </c>
      <c r="B2634" t="s">
        <v>2533</v>
      </c>
      <c r="C2634" t="s">
        <v>2527</v>
      </c>
      <c r="D2634">
        <v>121</v>
      </c>
      <c r="E2634">
        <v>1745.5</v>
      </c>
      <c r="F2634">
        <f t="shared" si="41"/>
        <v>8</v>
      </c>
      <c r="G2634" t="str">
        <f>STANDINGS_SB[[#This Row],[League]]&amp;STANDINGS_SB[[#This Row],[Team]]</f>
        <v>$150 Draft Champions Mar 11 1:00 pm Lg.3879SuperBadAssSweetDaddyJones</v>
      </c>
    </row>
    <row r="2635" spans="1:7" x14ac:dyDescent="0.25">
      <c r="A2635">
        <v>1298</v>
      </c>
      <c r="B2635" t="s">
        <v>2531</v>
      </c>
      <c r="C2635" t="s">
        <v>2527</v>
      </c>
      <c r="D2635">
        <v>117</v>
      </c>
      <c r="E2635">
        <v>1595.5</v>
      </c>
      <c r="F2635">
        <f t="shared" si="41"/>
        <v>9</v>
      </c>
      <c r="G2635" t="str">
        <f>STANDINGS_SB[[#This Row],[League]]&amp;STANDINGS_SB[[#This Row],[Team]]</f>
        <v>$150 Draft Champions Mar 11 1:00 pm Lg.3879Bartolo Colonoscopy</v>
      </c>
    </row>
    <row r="2636" spans="1:7" x14ac:dyDescent="0.25">
      <c r="A2636">
        <v>1539</v>
      </c>
      <c r="B2636" t="s">
        <v>2534</v>
      </c>
      <c r="C2636" t="s">
        <v>2527</v>
      </c>
      <c r="D2636">
        <v>112</v>
      </c>
      <c r="E2636">
        <v>1387</v>
      </c>
      <c r="F2636">
        <f t="shared" si="41"/>
        <v>10</v>
      </c>
      <c r="G2636" t="str">
        <f>STANDINGS_SB[[#This Row],[League]]&amp;STANDINGS_SB[[#This Row],[Team]]</f>
        <v>$150 Draft Champions Mar 11 1:00 pm Lg.3879Triple Play!</v>
      </c>
    </row>
    <row r="2637" spans="1:7" x14ac:dyDescent="0.25">
      <c r="A2637">
        <v>1879</v>
      </c>
      <c r="B2637" t="s">
        <v>19</v>
      </c>
      <c r="C2637" t="s">
        <v>2527</v>
      </c>
      <c r="D2637">
        <v>103</v>
      </c>
      <c r="E2637">
        <v>1036.5</v>
      </c>
      <c r="F2637">
        <f t="shared" si="41"/>
        <v>11</v>
      </c>
      <c r="G2637" t="str">
        <f>STANDINGS_SB[[#This Row],[League]]&amp;STANDINGS_SB[[#This Row],[Team]]</f>
        <v>$150 Draft Champions Mar 11 1:00 pm Lg.3879One Eyed Jack</v>
      </c>
    </row>
    <row r="2638" spans="1:7" x14ac:dyDescent="0.25">
      <c r="A2638">
        <v>2001</v>
      </c>
      <c r="B2638" t="s">
        <v>2532</v>
      </c>
      <c r="C2638" t="s">
        <v>2527</v>
      </c>
      <c r="D2638">
        <v>99</v>
      </c>
      <c r="E2638">
        <v>889.5</v>
      </c>
      <c r="F2638">
        <f t="shared" si="41"/>
        <v>12</v>
      </c>
      <c r="G2638" t="str">
        <f>STANDINGS_SB[[#This Row],[League]]&amp;STANDINGS_SB[[#This Row],[Team]]</f>
        <v>$150 Draft Champions Mar 11 1:00 pm Lg.3879Bad Robot</v>
      </c>
    </row>
    <row r="2639" spans="1:7" x14ac:dyDescent="0.25">
      <c r="A2639">
        <v>2737</v>
      </c>
      <c r="B2639" t="s">
        <v>2536</v>
      </c>
      <c r="C2639" t="s">
        <v>2527</v>
      </c>
      <c r="D2639">
        <v>71</v>
      </c>
      <c r="E2639">
        <v>177.5</v>
      </c>
      <c r="F2639">
        <f t="shared" si="41"/>
        <v>13</v>
      </c>
      <c r="G2639" t="str">
        <f>STANDINGS_SB[[#This Row],[League]]&amp;STANDINGS_SB[[#This Row],[Team]]</f>
        <v>$150 Draft Champions Mar 11 1:00 pm Lg.3879Sultans of Swings</v>
      </c>
    </row>
    <row r="2640" spans="1:7" x14ac:dyDescent="0.25">
      <c r="A2640">
        <v>2777</v>
      </c>
      <c r="B2640" t="s">
        <v>2535</v>
      </c>
      <c r="C2640" t="s">
        <v>2527</v>
      </c>
      <c r="D2640">
        <v>67</v>
      </c>
      <c r="E2640">
        <v>134</v>
      </c>
      <c r="F2640">
        <f t="shared" si="41"/>
        <v>14</v>
      </c>
      <c r="G2640" t="str">
        <f>STANDINGS_SB[[#This Row],[League]]&amp;STANDINGS_SB[[#This Row],[Team]]</f>
        <v>$150 Draft Champions Mar 11 1:00 pm Lg.3879GreenCanes</v>
      </c>
    </row>
    <row r="2641" spans="1:7" x14ac:dyDescent="0.25">
      <c r="A2641">
        <v>2798</v>
      </c>
      <c r="B2641" t="s">
        <v>2537</v>
      </c>
      <c r="C2641" t="s">
        <v>2527</v>
      </c>
      <c r="D2641">
        <v>65</v>
      </c>
      <c r="E2641">
        <v>112</v>
      </c>
      <c r="F2641">
        <f t="shared" si="41"/>
        <v>15</v>
      </c>
      <c r="G2641" t="str">
        <f>STANDINGS_SB[[#This Row],[League]]&amp;STANDINGS_SB[[#This Row],[Team]]</f>
        <v>$150 Draft Champions Mar 11 1:00 pm Lg.3879Magma</v>
      </c>
    </row>
    <row r="2642" spans="1:7" x14ac:dyDescent="0.25">
      <c r="A2642">
        <v>147</v>
      </c>
      <c r="B2642" t="s">
        <v>498</v>
      </c>
      <c r="C2642" t="s">
        <v>2538</v>
      </c>
      <c r="D2642">
        <v>170</v>
      </c>
      <c r="E2642">
        <v>2764.5</v>
      </c>
      <c r="F2642">
        <f t="shared" si="41"/>
        <v>1</v>
      </c>
      <c r="G2642" t="str">
        <f>STANDINGS_SB[[#This Row],[League]]&amp;STANDINGS_SB[[#This Row],[Team]]</f>
        <v>$150 Draft Champions Mar 11 1:00 pm Lg.3882Gashouse Gorillas</v>
      </c>
    </row>
    <row r="2643" spans="1:7" x14ac:dyDescent="0.25">
      <c r="A2643">
        <v>325</v>
      </c>
      <c r="B2643" t="s">
        <v>2542</v>
      </c>
      <c r="C2643" t="s">
        <v>2538</v>
      </c>
      <c r="D2643">
        <v>156</v>
      </c>
      <c r="E2643">
        <v>2592</v>
      </c>
      <c r="F2643">
        <f t="shared" si="41"/>
        <v>2</v>
      </c>
      <c r="G2643" t="str">
        <f>STANDINGS_SB[[#This Row],[League]]&amp;STANDINGS_SB[[#This Row],[Team]]</f>
        <v>$150 Draft Champions Mar 11 1:00 pm Lg.3882Wicked Spoon</v>
      </c>
    </row>
    <row r="2644" spans="1:7" x14ac:dyDescent="0.25">
      <c r="A2644">
        <v>421</v>
      </c>
      <c r="B2644" t="s">
        <v>2545</v>
      </c>
      <c r="C2644" t="s">
        <v>2538</v>
      </c>
      <c r="D2644">
        <v>149</v>
      </c>
      <c r="E2644">
        <v>2479</v>
      </c>
      <c r="F2644">
        <f t="shared" si="41"/>
        <v>3</v>
      </c>
      <c r="G2644" t="str">
        <f>STANDINGS_SB[[#This Row],[League]]&amp;STANDINGS_SB[[#This Row],[Team]]</f>
        <v>$150 Draft Champions Mar 11 1:00 pm Lg.3882Balk Lives Matter</v>
      </c>
    </row>
    <row r="2645" spans="1:7" x14ac:dyDescent="0.25">
      <c r="A2645">
        <v>510</v>
      </c>
      <c r="B2645" t="s">
        <v>2539</v>
      </c>
      <c r="C2645" t="s">
        <v>2538</v>
      </c>
      <c r="D2645">
        <v>145</v>
      </c>
      <c r="E2645">
        <v>2399.5</v>
      </c>
      <c r="F2645">
        <f t="shared" si="41"/>
        <v>4</v>
      </c>
      <c r="G2645" t="str">
        <f>STANDINGS_SB[[#This Row],[League]]&amp;STANDINGS_SB[[#This Row],[Team]]</f>
        <v>$150 Draft Champions Mar 11 1:00 pm Lg.3882Mooksters</v>
      </c>
    </row>
    <row r="2646" spans="1:7" x14ac:dyDescent="0.25">
      <c r="A2646">
        <v>619</v>
      </c>
      <c r="B2646" t="s">
        <v>19</v>
      </c>
      <c r="C2646" t="s">
        <v>2538</v>
      </c>
      <c r="D2646">
        <v>139</v>
      </c>
      <c r="E2646">
        <v>2288</v>
      </c>
      <c r="F2646">
        <f t="shared" si="41"/>
        <v>5</v>
      </c>
      <c r="G2646" t="str">
        <f>STANDINGS_SB[[#This Row],[League]]&amp;STANDINGS_SB[[#This Row],[Team]]</f>
        <v>$150 Draft Champions Mar 11 1:00 pm Lg.3882One Eyed Jack</v>
      </c>
    </row>
    <row r="2647" spans="1:7" x14ac:dyDescent="0.25">
      <c r="A2647">
        <v>870</v>
      </c>
      <c r="B2647" t="s">
        <v>2541</v>
      </c>
      <c r="C2647" t="s">
        <v>2538</v>
      </c>
      <c r="D2647">
        <v>130</v>
      </c>
      <c r="E2647">
        <v>2042</v>
      </c>
      <c r="F2647">
        <f t="shared" si="41"/>
        <v>6</v>
      </c>
      <c r="G2647" t="str">
        <f>STANDINGS_SB[[#This Row],[League]]&amp;STANDINGS_SB[[#This Row],[Team]]</f>
        <v>$150 Draft Champions Mar 11 1:00 pm Lg.3882SchtinyT's</v>
      </c>
    </row>
    <row r="2648" spans="1:7" x14ac:dyDescent="0.25">
      <c r="A2648">
        <v>974</v>
      </c>
      <c r="B2648" t="s">
        <v>2543</v>
      </c>
      <c r="C2648" t="s">
        <v>2538</v>
      </c>
      <c r="D2648">
        <v>126</v>
      </c>
      <c r="E2648">
        <v>1921</v>
      </c>
      <c r="F2648">
        <f t="shared" si="41"/>
        <v>7</v>
      </c>
      <c r="G2648" t="str">
        <f>STANDINGS_SB[[#This Row],[League]]&amp;STANDINGS_SB[[#This Row],[Team]]</f>
        <v>$150 Draft Champions Mar 11 1:00 pm Lg.3882Fido's Plate</v>
      </c>
    </row>
    <row r="2649" spans="1:7" x14ac:dyDescent="0.25">
      <c r="A2649">
        <v>1283</v>
      </c>
      <c r="B2649" t="s">
        <v>2202</v>
      </c>
      <c r="C2649" t="s">
        <v>2538</v>
      </c>
      <c r="D2649">
        <v>118</v>
      </c>
      <c r="E2649">
        <v>1635.5</v>
      </c>
      <c r="F2649">
        <f t="shared" si="41"/>
        <v>8</v>
      </c>
      <c r="G2649" t="str">
        <f>STANDINGS_SB[[#This Row],[League]]&amp;STANDINGS_SB[[#This Row],[Team]]</f>
        <v>$150 Draft Champions Mar 11 1:00 pm Lg.3882Team Jaggi</v>
      </c>
    </row>
    <row r="2650" spans="1:7" x14ac:dyDescent="0.25">
      <c r="A2650">
        <v>1587</v>
      </c>
      <c r="B2650" t="s">
        <v>889</v>
      </c>
      <c r="C2650" t="s">
        <v>2538</v>
      </c>
      <c r="D2650">
        <v>111</v>
      </c>
      <c r="E2650">
        <v>1343.5</v>
      </c>
      <c r="F2650">
        <f t="shared" si="41"/>
        <v>9</v>
      </c>
      <c r="G2650" t="str">
        <f>STANDINGS_SB[[#This Row],[League]]&amp;STANDINGS_SB[[#This Row],[Team]]</f>
        <v>$150 Draft Champions Mar 11 1:00 pm Lg.3882Team Thompson</v>
      </c>
    </row>
    <row r="2651" spans="1:7" x14ac:dyDescent="0.25">
      <c r="A2651">
        <v>1839</v>
      </c>
      <c r="B2651" t="s">
        <v>32</v>
      </c>
      <c r="C2651" t="s">
        <v>2538</v>
      </c>
      <c r="D2651">
        <v>104</v>
      </c>
      <c r="E2651">
        <v>1082.5</v>
      </c>
      <c r="F2651">
        <f t="shared" si="41"/>
        <v>10</v>
      </c>
      <c r="G2651" t="str">
        <f>STANDINGS_SB[[#This Row],[League]]&amp;STANDINGS_SB[[#This Row],[Team]]</f>
        <v>$150 Draft Champions Mar 11 1:00 pm Lg.3882Team enfield</v>
      </c>
    </row>
    <row r="2652" spans="1:7" x14ac:dyDescent="0.25">
      <c r="A2652">
        <v>1989</v>
      </c>
      <c r="B2652" t="s">
        <v>423</v>
      </c>
      <c r="C2652" t="s">
        <v>2538</v>
      </c>
      <c r="D2652">
        <v>100</v>
      </c>
      <c r="E2652">
        <v>929.5</v>
      </c>
      <c r="F2652">
        <f t="shared" si="41"/>
        <v>11</v>
      </c>
      <c r="G2652" t="str">
        <f>STANDINGS_SB[[#This Row],[League]]&amp;STANDINGS_SB[[#This Row],[Team]]</f>
        <v>$150 Draft Champions Mar 11 1:00 pm Lg.3882Team O`Connor</v>
      </c>
    </row>
    <row r="2653" spans="1:7" x14ac:dyDescent="0.25">
      <c r="A2653">
        <v>2337</v>
      </c>
      <c r="B2653" t="s">
        <v>2544</v>
      </c>
      <c r="C2653" t="s">
        <v>2538</v>
      </c>
      <c r="D2653">
        <v>89</v>
      </c>
      <c r="E2653">
        <v>559.5</v>
      </c>
      <c r="F2653">
        <f t="shared" si="41"/>
        <v>12</v>
      </c>
      <c r="G2653" t="str">
        <f>STANDINGS_SB[[#This Row],[League]]&amp;STANDINGS_SB[[#This Row],[Team]]</f>
        <v>$150 Draft Champions Mar 11 1:00 pm Lg.38822016 WarmBeer ColdFood 3rd</v>
      </c>
    </row>
    <row r="2654" spans="1:7" x14ac:dyDescent="0.25">
      <c r="A2654">
        <v>2351</v>
      </c>
      <c r="B2654" t="s">
        <v>2540</v>
      </c>
      <c r="C2654" t="s">
        <v>2538</v>
      </c>
      <c r="D2654">
        <v>89</v>
      </c>
      <c r="E2654">
        <v>559.5</v>
      </c>
      <c r="F2654">
        <f t="shared" si="41"/>
        <v>13</v>
      </c>
      <c r="G2654" t="str">
        <f>STANDINGS_SB[[#This Row],[League]]&amp;STANDINGS_SB[[#This Row],[Team]]</f>
        <v>$150 Draft Champions Mar 11 1:00 pm Lg.3882New Hamp Lotharios</v>
      </c>
    </row>
    <row r="2655" spans="1:7" x14ac:dyDescent="0.25">
      <c r="A2655">
        <v>2381</v>
      </c>
      <c r="B2655" t="s">
        <v>2337</v>
      </c>
      <c r="C2655" t="s">
        <v>2538</v>
      </c>
      <c r="D2655">
        <v>88</v>
      </c>
      <c r="E2655">
        <v>532</v>
      </c>
      <c r="F2655">
        <f t="shared" si="41"/>
        <v>14</v>
      </c>
      <c r="G2655" t="str">
        <f>STANDINGS_SB[[#This Row],[League]]&amp;STANDINGS_SB[[#This Row],[Team]]</f>
        <v>$150 Draft Champions Mar 11 1:00 pm Lg.3882Team Burnidge</v>
      </c>
    </row>
    <row r="2656" spans="1:7" x14ac:dyDescent="0.25">
      <c r="A2656">
        <v>2776</v>
      </c>
      <c r="B2656" t="s">
        <v>44</v>
      </c>
      <c r="C2656" t="s">
        <v>2538</v>
      </c>
      <c r="D2656">
        <v>67</v>
      </c>
      <c r="E2656">
        <v>134</v>
      </c>
      <c r="F2656">
        <f t="shared" si="41"/>
        <v>15</v>
      </c>
      <c r="G2656" t="str">
        <f>STANDINGS_SB[[#This Row],[League]]&amp;STANDINGS_SB[[#This Row],[Team]]</f>
        <v>$150 Draft Champions Mar 11 1:00 pm Lg.3882Frieda's Boss</v>
      </c>
    </row>
    <row r="2657" spans="1:7" x14ac:dyDescent="0.25">
      <c r="A2657">
        <v>274</v>
      </c>
      <c r="B2657" t="s">
        <v>501</v>
      </c>
      <c r="C2657" t="s">
        <v>2546</v>
      </c>
      <c r="D2657">
        <v>159</v>
      </c>
      <c r="E2657">
        <v>2639</v>
      </c>
      <c r="F2657">
        <f t="shared" si="41"/>
        <v>1</v>
      </c>
      <c r="G2657" t="str">
        <f>STANDINGS_SB[[#This Row],[League]]&amp;STANDINGS_SB[[#This Row],[Team]]</f>
        <v>$150 Draft Champions Mar 11 1:00 pm Lg.3884PTBNLs</v>
      </c>
    </row>
    <row r="2658" spans="1:7" x14ac:dyDescent="0.25">
      <c r="A2658">
        <v>350</v>
      </c>
      <c r="B2658" t="s">
        <v>2553</v>
      </c>
      <c r="C2658" t="s">
        <v>2546</v>
      </c>
      <c r="D2658">
        <v>154</v>
      </c>
      <c r="E2658">
        <v>2566.5</v>
      </c>
      <c r="F2658">
        <f t="shared" si="41"/>
        <v>2</v>
      </c>
      <c r="G2658" t="str">
        <f>STANDINGS_SB[[#This Row],[League]]&amp;STANDINGS_SB[[#This Row],[Team]]</f>
        <v>$150 Draft Champions Mar 11 1:00 pm Lg.3884Team Paul</v>
      </c>
    </row>
    <row r="2659" spans="1:7" x14ac:dyDescent="0.25">
      <c r="A2659">
        <v>479</v>
      </c>
      <c r="B2659" t="s">
        <v>2547</v>
      </c>
      <c r="C2659" t="s">
        <v>2546</v>
      </c>
      <c r="D2659">
        <v>147</v>
      </c>
      <c r="E2659">
        <v>2433</v>
      </c>
      <c r="F2659">
        <f t="shared" si="41"/>
        <v>3</v>
      </c>
      <c r="G2659" t="str">
        <f>STANDINGS_SB[[#This Row],[League]]&amp;STANDINGS_SB[[#This Row],[Team]]</f>
        <v>$150 Draft Champions Mar 11 1:00 pm Lg.3884Team Read</v>
      </c>
    </row>
    <row r="2660" spans="1:7" x14ac:dyDescent="0.25">
      <c r="A2660">
        <v>548</v>
      </c>
      <c r="B2660" t="s">
        <v>2549</v>
      </c>
      <c r="C2660" t="s">
        <v>2546</v>
      </c>
      <c r="D2660">
        <v>143</v>
      </c>
      <c r="E2660">
        <v>2362.5</v>
      </c>
      <c r="F2660">
        <f t="shared" si="41"/>
        <v>4</v>
      </c>
      <c r="G2660" t="str">
        <f>STANDINGS_SB[[#This Row],[League]]&amp;STANDINGS_SB[[#This Row],[Team]]</f>
        <v>$150 Draft Champions Mar 11 1:00 pm Lg.3884One Tool Player</v>
      </c>
    </row>
    <row r="2661" spans="1:7" x14ac:dyDescent="0.25">
      <c r="A2661">
        <v>611</v>
      </c>
      <c r="B2661" t="s">
        <v>2552</v>
      </c>
      <c r="C2661" t="s">
        <v>2546</v>
      </c>
      <c r="D2661">
        <v>140</v>
      </c>
      <c r="E2661">
        <v>2310</v>
      </c>
      <c r="F2661">
        <f t="shared" si="41"/>
        <v>5</v>
      </c>
      <c r="G2661" t="str">
        <f>STANDINGS_SB[[#This Row],[League]]&amp;STANDINGS_SB[[#This Row],[Team]]</f>
        <v>$150 Draft Champions Mar 11 1:00 pm Lg.3884Where's Mugs</v>
      </c>
    </row>
    <row r="2662" spans="1:7" x14ac:dyDescent="0.25">
      <c r="A2662">
        <v>726</v>
      </c>
      <c r="B2662" t="s">
        <v>2555</v>
      </c>
      <c r="C2662" t="s">
        <v>2546</v>
      </c>
      <c r="D2662">
        <v>134</v>
      </c>
      <c r="E2662">
        <v>2167</v>
      </c>
      <c r="F2662">
        <f t="shared" si="41"/>
        <v>6</v>
      </c>
      <c r="G2662" t="str">
        <f>STANDINGS_SB[[#This Row],[League]]&amp;STANDINGS_SB[[#This Row],[Team]]</f>
        <v>$150 Draft Champions Mar 11 1:00 pm Lg.3884-TBD-</v>
      </c>
    </row>
    <row r="2663" spans="1:7" x14ac:dyDescent="0.25">
      <c r="A2663">
        <v>1338</v>
      </c>
      <c r="B2663" t="s">
        <v>2556</v>
      </c>
      <c r="C2663" t="s">
        <v>2546</v>
      </c>
      <c r="D2663">
        <v>117</v>
      </c>
      <c r="E2663">
        <v>1595.5</v>
      </c>
      <c r="F2663">
        <f t="shared" si="41"/>
        <v>7</v>
      </c>
      <c r="G2663" t="str">
        <f>STANDINGS_SB[[#This Row],[League]]&amp;STANDINGS_SB[[#This Row],[Team]]</f>
        <v>$150 Draft Champions Mar 11 1:00 pm Lg.3884double*A-Mode</v>
      </c>
    </row>
    <row r="2664" spans="1:7" x14ac:dyDescent="0.25">
      <c r="A2664">
        <v>1522</v>
      </c>
      <c r="B2664" t="s">
        <v>2554</v>
      </c>
      <c r="C2664" t="s">
        <v>2546</v>
      </c>
      <c r="D2664">
        <v>112</v>
      </c>
      <c r="E2664">
        <v>1387</v>
      </c>
      <c r="F2664">
        <f t="shared" si="41"/>
        <v>8</v>
      </c>
      <c r="G2664" t="str">
        <f>STANDINGS_SB[[#This Row],[League]]&amp;STANDINGS_SB[[#This Row],[Team]]</f>
        <v>$150 Draft Champions Mar 11 1:00 pm Lg.3884Quien es tu Papi?</v>
      </c>
    </row>
    <row r="2665" spans="1:7" x14ac:dyDescent="0.25">
      <c r="A2665">
        <v>2040</v>
      </c>
      <c r="B2665" t="s">
        <v>310</v>
      </c>
      <c r="C2665" t="s">
        <v>2546</v>
      </c>
      <c r="D2665">
        <v>99</v>
      </c>
      <c r="E2665">
        <v>889.5</v>
      </c>
      <c r="F2665">
        <f t="shared" si="41"/>
        <v>9</v>
      </c>
      <c r="G2665" t="str">
        <f>STANDINGS_SB[[#This Row],[League]]&amp;STANDINGS_SB[[#This Row],[Team]]</f>
        <v>$150 Draft Champions Mar 11 1:00 pm Lg.3884Yellow Penguins</v>
      </c>
    </row>
    <row r="2666" spans="1:7" x14ac:dyDescent="0.25">
      <c r="A2666">
        <v>2213</v>
      </c>
      <c r="B2666" t="s">
        <v>2550</v>
      </c>
      <c r="C2666" t="s">
        <v>2546</v>
      </c>
      <c r="D2666">
        <v>94</v>
      </c>
      <c r="E2666">
        <v>713</v>
      </c>
      <c r="F2666">
        <f t="shared" si="41"/>
        <v>10</v>
      </c>
      <c r="G2666" t="str">
        <f>STANDINGS_SB[[#This Row],[League]]&amp;STANDINGS_SB[[#This Row],[Team]]</f>
        <v>$150 Draft Champions Mar 11 1:00 pm Lg.3884X-Pensive Winos</v>
      </c>
    </row>
    <row r="2667" spans="1:7" x14ac:dyDescent="0.25">
      <c r="A2667">
        <v>2238</v>
      </c>
      <c r="B2667" t="s">
        <v>2551</v>
      </c>
      <c r="C2667" t="s">
        <v>2546</v>
      </c>
      <c r="D2667">
        <v>93</v>
      </c>
      <c r="E2667">
        <v>682.5</v>
      </c>
      <c r="F2667">
        <f t="shared" si="41"/>
        <v>11</v>
      </c>
      <c r="G2667" t="str">
        <f>STANDINGS_SB[[#This Row],[League]]&amp;STANDINGS_SB[[#This Row],[Team]]</f>
        <v>$150 Draft Champions Mar 11 1:00 pm Lg.3884Team Neill</v>
      </c>
    </row>
    <row r="2668" spans="1:7" x14ac:dyDescent="0.25">
      <c r="A2668">
        <v>2397</v>
      </c>
      <c r="B2668" t="s">
        <v>2548</v>
      </c>
      <c r="C2668" t="s">
        <v>2546</v>
      </c>
      <c r="D2668">
        <v>87</v>
      </c>
      <c r="E2668">
        <v>508.5</v>
      </c>
      <c r="F2668">
        <f t="shared" si="41"/>
        <v>12</v>
      </c>
      <c r="G2668" t="str">
        <f>STANDINGS_SB[[#This Row],[League]]&amp;STANDINGS_SB[[#This Row],[Team]]</f>
        <v>$150 Draft Champions Mar 11 1:00 pm Lg.3884Look at the Flowers</v>
      </c>
    </row>
    <row r="2669" spans="1:7" x14ac:dyDescent="0.25">
      <c r="A2669">
        <v>2560</v>
      </c>
      <c r="B2669" t="s">
        <v>2558</v>
      </c>
      <c r="C2669" t="s">
        <v>2546</v>
      </c>
      <c r="D2669">
        <v>81</v>
      </c>
      <c r="E2669">
        <v>360</v>
      </c>
      <c r="F2669">
        <f t="shared" si="41"/>
        <v>13</v>
      </c>
      <c r="G2669" t="str">
        <f>STANDINGS_SB[[#This Row],[League]]&amp;STANDINGS_SB[[#This Row],[Team]]</f>
        <v>$150 Draft Champions Mar 11 1:00 pm Lg.3884The Pee Pee Dance</v>
      </c>
    </row>
    <row r="2670" spans="1:7" x14ac:dyDescent="0.25">
      <c r="A2670">
        <v>2659</v>
      </c>
      <c r="B2670" t="s">
        <v>2559</v>
      </c>
      <c r="C2670" t="s">
        <v>2546</v>
      </c>
      <c r="D2670">
        <v>75</v>
      </c>
      <c r="E2670">
        <v>244</v>
      </c>
      <c r="F2670">
        <f t="shared" si="41"/>
        <v>14</v>
      </c>
      <c r="G2670" t="str">
        <f>STANDINGS_SB[[#This Row],[League]]&amp;STANDINGS_SB[[#This Row],[Team]]</f>
        <v>$150 Draft Champions Mar 11 1:00 pm Lg.3884Dookie McGee v7 - $150</v>
      </c>
    </row>
    <row r="2671" spans="1:7" x14ac:dyDescent="0.25">
      <c r="A2671">
        <v>2702</v>
      </c>
      <c r="B2671" t="s">
        <v>2557</v>
      </c>
      <c r="C2671" t="s">
        <v>2546</v>
      </c>
      <c r="D2671">
        <v>73</v>
      </c>
      <c r="E2671">
        <v>211.5</v>
      </c>
      <c r="F2671">
        <f t="shared" si="41"/>
        <v>15</v>
      </c>
      <c r="G2671" t="str">
        <f>STANDINGS_SB[[#This Row],[League]]&amp;STANDINGS_SB[[#This Row],[Team]]</f>
        <v>$150 Draft Champions Mar 11 1:00 pm Lg.3884Team Bradley</v>
      </c>
    </row>
    <row r="2672" spans="1:7" x14ac:dyDescent="0.25">
      <c r="A2672">
        <v>193</v>
      </c>
      <c r="B2672" t="s">
        <v>2565</v>
      </c>
      <c r="C2672" t="s">
        <v>2560</v>
      </c>
      <c r="D2672">
        <v>165</v>
      </c>
      <c r="E2672">
        <v>2716</v>
      </c>
      <c r="F2672">
        <f t="shared" si="41"/>
        <v>1</v>
      </c>
      <c r="G2672" t="str">
        <f>STANDINGS_SB[[#This Row],[League]]&amp;STANDINGS_SB[[#This Row],[Team]]</f>
        <v>$150 Draft Champions Mar 11 1:00 pm Lg.3889False Albacore</v>
      </c>
    </row>
    <row r="2673" spans="1:7" x14ac:dyDescent="0.25">
      <c r="A2673">
        <v>441</v>
      </c>
      <c r="B2673" t="s">
        <v>26</v>
      </c>
      <c r="C2673" t="s">
        <v>2560</v>
      </c>
      <c r="D2673">
        <v>149</v>
      </c>
      <c r="E2673">
        <v>2479</v>
      </c>
      <c r="F2673">
        <f t="shared" si="41"/>
        <v>2</v>
      </c>
      <c r="G2673" t="str">
        <f>STANDINGS_SB[[#This Row],[League]]&amp;STANDINGS_SB[[#This Row],[Team]]</f>
        <v>$150 Draft Champions Mar 11 1:00 pm Lg.3889Team Young</v>
      </c>
    </row>
    <row r="2674" spans="1:7" x14ac:dyDescent="0.25">
      <c r="A2674">
        <v>501</v>
      </c>
      <c r="B2674" t="s">
        <v>485</v>
      </c>
      <c r="C2674" t="s">
        <v>2560</v>
      </c>
      <c r="D2674">
        <v>145</v>
      </c>
      <c r="E2674">
        <v>2399.5</v>
      </c>
      <c r="F2674">
        <f t="shared" si="41"/>
        <v>3</v>
      </c>
      <c r="G2674" t="str">
        <f>STANDINGS_SB[[#This Row],[League]]&amp;STANDINGS_SB[[#This Row],[Team]]</f>
        <v>$150 Draft Champions Mar 11 1:00 pm Lg.3889Chocolate Thunder</v>
      </c>
    </row>
    <row r="2675" spans="1:7" x14ac:dyDescent="0.25">
      <c r="A2675">
        <v>517</v>
      </c>
      <c r="B2675" t="s">
        <v>2561</v>
      </c>
      <c r="C2675" t="s">
        <v>2560</v>
      </c>
      <c r="D2675">
        <v>145</v>
      </c>
      <c r="E2675">
        <v>2399.5</v>
      </c>
      <c r="F2675">
        <f t="shared" si="41"/>
        <v>4</v>
      </c>
      <c r="G2675" t="str">
        <f>STANDINGS_SB[[#This Row],[League]]&amp;STANDINGS_SB[[#This Row],[Team]]</f>
        <v>$150 Draft Champions Mar 11 1:00 pm Lg.3889Team Price</v>
      </c>
    </row>
    <row r="2676" spans="1:7" x14ac:dyDescent="0.25">
      <c r="A2676">
        <v>523</v>
      </c>
      <c r="B2676" t="s">
        <v>2569</v>
      </c>
      <c r="C2676" t="s">
        <v>2560</v>
      </c>
      <c r="D2676">
        <v>144</v>
      </c>
      <c r="E2676">
        <v>2380</v>
      </c>
      <c r="F2676">
        <f t="shared" si="41"/>
        <v>5</v>
      </c>
      <c r="G2676" t="str">
        <f>STANDINGS_SB[[#This Row],[League]]&amp;STANDINGS_SB[[#This Row],[Team]]</f>
        <v>$150 Draft Champions Mar 11 1:00 pm Lg.3889Beast Mode</v>
      </c>
    </row>
    <row r="2677" spans="1:7" x14ac:dyDescent="0.25">
      <c r="A2677">
        <v>645</v>
      </c>
      <c r="B2677" t="s">
        <v>2564</v>
      </c>
      <c r="C2677" t="s">
        <v>2560</v>
      </c>
      <c r="D2677">
        <v>138</v>
      </c>
      <c r="E2677">
        <v>2265.5</v>
      </c>
      <c r="F2677">
        <f t="shared" si="41"/>
        <v>6</v>
      </c>
      <c r="G2677" t="str">
        <f>STANDINGS_SB[[#This Row],[League]]&amp;STANDINGS_SB[[#This Row],[Team]]</f>
        <v>$150 Draft Champions Mar 11 1:00 pm Lg.3889Mo Tom</v>
      </c>
    </row>
    <row r="2678" spans="1:7" x14ac:dyDescent="0.25">
      <c r="A2678">
        <v>752</v>
      </c>
      <c r="B2678" t="s">
        <v>2568</v>
      </c>
      <c r="C2678" t="s">
        <v>2560</v>
      </c>
      <c r="D2678">
        <v>134</v>
      </c>
      <c r="E2678">
        <v>2167</v>
      </c>
      <c r="F2678">
        <f t="shared" si="41"/>
        <v>7</v>
      </c>
      <c r="G2678" t="str">
        <f>STANDINGS_SB[[#This Row],[League]]&amp;STANDINGS_SB[[#This Row],[Team]]</f>
        <v>$150 Draft Champions Mar 11 1:00 pm Lg.3889Sheffield Lake Eagles</v>
      </c>
    </row>
    <row r="2679" spans="1:7" x14ac:dyDescent="0.25">
      <c r="A2679">
        <v>921</v>
      </c>
      <c r="B2679" t="s">
        <v>19</v>
      </c>
      <c r="C2679" t="s">
        <v>2560</v>
      </c>
      <c r="D2679">
        <v>128</v>
      </c>
      <c r="E2679">
        <v>1987</v>
      </c>
      <c r="F2679">
        <f t="shared" si="41"/>
        <v>8</v>
      </c>
      <c r="G2679" t="str">
        <f>STANDINGS_SB[[#This Row],[League]]&amp;STANDINGS_SB[[#This Row],[Team]]</f>
        <v>$150 Draft Champions Mar 11 1:00 pm Lg.3889One Eyed Jack</v>
      </c>
    </row>
    <row r="2680" spans="1:7" x14ac:dyDescent="0.25">
      <c r="A2680">
        <v>1445</v>
      </c>
      <c r="B2680" t="s">
        <v>2570</v>
      </c>
      <c r="C2680" t="s">
        <v>2560</v>
      </c>
      <c r="D2680">
        <v>114</v>
      </c>
      <c r="E2680">
        <v>1461</v>
      </c>
      <c r="F2680">
        <f t="shared" si="41"/>
        <v>9</v>
      </c>
      <c r="G2680" t="str">
        <f>STANDINGS_SB[[#This Row],[League]]&amp;STANDINGS_SB[[#This Row],[Team]]</f>
        <v>$150 Draft Champions Mar 11 1:00 pm Lg.3889Let's Go, Burnsby Gulley</v>
      </c>
    </row>
    <row r="2681" spans="1:7" x14ac:dyDescent="0.25">
      <c r="A2681">
        <v>2000</v>
      </c>
      <c r="B2681" t="s">
        <v>2563</v>
      </c>
      <c r="C2681" t="s">
        <v>2560</v>
      </c>
      <c r="D2681">
        <v>99</v>
      </c>
      <c r="E2681">
        <v>889.5</v>
      </c>
      <c r="F2681">
        <f t="shared" si="41"/>
        <v>10</v>
      </c>
      <c r="G2681" t="str">
        <f>STANDINGS_SB[[#This Row],[League]]&amp;STANDINGS_SB[[#This Row],[Team]]</f>
        <v>$150 Draft Champions Mar 11 1:00 pm Lg.3889Austin Ranchers</v>
      </c>
    </row>
    <row r="2682" spans="1:7" x14ac:dyDescent="0.25">
      <c r="A2682">
        <v>2011</v>
      </c>
      <c r="B2682" t="s">
        <v>2571</v>
      </c>
      <c r="C2682" t="s">
        <v>2560</v>
      </c>
      <c r="D2682">
        <v>99</v>
      </c>
      <c r="E2682">
        <v>889.5</v>
      </c>
      <c r="F2682">
        <f t="shared" si="41"/>
        <v>11</v>
      </c>
      <c r="G2682" t="str">
        <f>STANDINGS_SB[[#This Row],[League]]&amp;STANDINGS_SB[[#This Row],[Team]]</f>
        <v>$150 Draft Champions Mar 11 1:00 pm Lg.3889Hilltop Hens</v>
      </c>
    </row>
    <row r="2683" spans="1:7" x14ac:dyDescent="0.25">
      <c r="A2683">
        <v>2029</v>
      </c>
      <c r="B2683" t="s">
        <v>2562</v>
      </c>
      <c r="C2683" t="s">
        <v>2560</v>
      </c>
      <c r="D2683">
        <v>99</v>
      </c>
      <c r="E2683">
        <v>889.5</v>
      </c>
      <c r="F2683">
        <f t="shared" si="41"/>
        <v>12</v>
      </c>
      <c r="G2683" t="str">
        <f>STANDINGS_SB[[#This Row],[League]]&amp;STANDINGS_SB[[#This Row],[Team]]</f>
        <v>$150 Draft Champions Mar 11 1:00 pm Lg.3889Team Kalish</v>
      </c>
    </row>
    <row r="2684" spans="1:7" x14ac:dyDescent="0.25">
      <c r="A2684">
        <v>2206</v>
      </c>
      <c r="B2684" t="s">
        <v>78</v>
      </c>
      <c r="C2684" t="s">
        <v>2560</v>
      </c>
      <c r="D2684">
        <v>94</v>
      </c>
      <c r="E2684">
        <v>713</v>
      </c>
      <c r="F2684">
        <f t="shared" si="41"/>
        <v>13</v>
      </c>
      <c r="G2684" t="str">
        <f>STANDINGS_SB[[#This Row],[League]]&amp;STANDINGS_SB[[#This Row],[Team]]</f>
        <v>$150 Draft Champions Mar 11 1:00 pm Lg.3889Team Barnes</v>
      </c>
    </row>
    <row r="2685" spans="1:7" x14ac:dyDescent="0.25">
      <c r="A2685">
        <v>2469</v>
      </c>
      <c r="B2685" t="s">
        <v>2566</v>
      </c>
      <c r="C2685" t="s">
        <v>2560</v>
      </c>
      <c r="D2685">
        <v>85</v>
      </c>
      <c r="E2685">
        <v>456.5</v>
      </c>
      <c r="F2685">
        <f t="shared" si="41"/>
        <v>14</v>
      </c>
      <c r="G2685" t="str">
        <f>STANDINGS_SB[[#This Row],[League]]&amp;STANDINGS_SB[[#This Row],[Team]]</f>
        <v>$150 Draft Champions Mar 11 1:00 pm Lg.3889XFIP THIS</v>
      </c>
    </row>
    <row r="2686" spans="1:7" x14ac:dyDescent="0.25">
      <c r="A2686">
        <v>2883</v>
      </c>
      <c r="B2686" t="s">
        <v>2567</v>
      </c>
      <c r="C2686" t="s">
        <v>2560</v>
      </c>
      <c r="D2686">
        <v>54</v>
      </c>
      <c r="E2686">
        <v>26</v>
      </c>
      <c r="F2686">
        <f t="shared" si="41"/>
        <v>15</v>
      </c>
      <c r="G2686" t="str">
        <f>STANDINGS_SB[[#This Row],[League]]&amp;STANDINGS_SB[[#This Row],[Team]]</f>
        <v>$150 Draft Champions Mar 11 1:00 pm Lg.3889Chaser</v>
      </c>
    </row>
    <row r="2687" spans="1:7" x14ac:dyDescent="0.25">
      <c r="A2687">
        <v>227</v>
      </c>
      <c r="B2687" t="s">
        <v>331</v>
      </c>
      <c r="C2687" t="s">
        <v>2573</v>
      </c>
      <c r="D2687">
        <v>162</v>
      </c>
      <c r="E2687">
        <v>2681</v>
      </c>
      <c r="F2687">
        <f t="shared" si="41"/>
        <v>1</v>
      </c>
      <c r="G2687" t="str">
        <f>STANDINGS_SB[[#This Row],[League]]&amp;STANDINGS_SB[[#This Row],[Team]]</f>
        <v>$150 Draft Champions Mar 12 1:00 pm Lg.3894Golden Sombreros</v>
      </c>
    </row>
    <row r="2688" spans="1:7" x14ac:dyDescent="0.25">
      <c r="A2688">
        <v>626</v>
      </c>
      <c r="B2688" t="s">
        <v>2574</v>
      </c>
      <c r="C2688" t="s">
        <v>2573</v>
      </c>
      <c r="D2688">
        <v>139</v>
      </c>
      <c r="E2688">
        <v>2288</v>
      </c>
      <c r="F2688">
        <f t="shared" si="41"/>
        <v>2</v>
      </c>
      <c r="G2688" t="str">
        <f>STANDINGS_SB[[#This Row],[League]]&amp;STANDINGS_SB[[#This Row],[Team]]</f>
        <v>$150 Draft Champions Mar 12 1:00 pm Lg.3894Team Boschert</v>
      </c>
    </row>
    <row r="2689" spans="1:7" x14ac:dyDescent="0.25">
      <c r="A2689">
        <v>831</v>
      </c>
      <c r="B2689" t="s">
        <v>2578</v>
      </c>
      <c r="C2689" t="s">
        <v>2573</v>
      </c>
      <c r="D2689">
        <v>131</v>
      </c>
      <c r="E2689">
        <v>2074.5</v>
      </c>
      <c r="F2689">
        <f t="shared" si="41"/>
        <v>3</v>
      </c>
      <c r="G2689" t="str">
        <f>STANDINGS_SB[[#This Row],[League]]&amp;STANDINGS_SB[[#This Row],[Team]]</f>
        <v>$150 Draft Champions Mar 12 1:00 pm Lg.3894Happy Cows</v>
      </c>
    </row>
    <row r="2690" spans="1:7" x14ac:dyDescent="0.25">
      <c r="A2690">
        <v>894</v>
      </c>
      <c r="B2690" t="s">
        <v>2572</v>
      </c>
      <c r="C2690" t="s">
        <v>2573</v>
      </c>
      <c r="D2690">
        <v>129</v>
      </c>
      <c r="E2690">
        <v>2015</v>
      </c>
      <c r="F2690">
        <f t="shared" si="41"/>
        <v>4</v>
      </c>
      <c r="G2690" t="str">
        <f>STANDINGS_SB[[#This Row],[League]]&amp;STANDINGS_SB[[#This Row],[Team]]</f>
        <v>$150 Draft Champions Mar 12 1:00 pm Lg.3894Lumbergher</v>
      </c>
    </row>
    <row r="2691" spans="1:7" x14ac:dyDescent="0.25">
      <c r="A2691">
        <v>1220</v>
      </c>
      <c r="B2691" t="s">
        <v>2575</v>
      </c>
      <c r="C2691" t="s">
        <v>2573</v>
      </c>
      <c r="D2691">
        <v>119</v>
      </c>
      <c r="E2691">
        <v>1677</v>
      </c>
      <c r="F2691">
        <f t="shared" ref="F2691:F2754" si="42">IF(C2691=C2690,F2690+1,1)</f>
        <v>5</v>
      </c>
      <c r="G2691" t="str">
        <f>STANDINGS_SB[[#This Row],[League]]&amp;STANDINGS_SB[[#This Row],[Team]]</f>
        <v>$150 Draft Champions Mar 12 1:00 pm Lg.3894Champaign Blue Moons</v>
      </c>
    </row>
    <row r="2692" spans="1:7" x14ac:dyDescent="0.25">
      <c r="A2692">
        <v>1227</v>
      </c>
      <c r="B2692" t="s">
        <v>18</v>
      </c>
      <c r="C2692" t="s">
        <v>2573</v>
      </c>
      <c r="D2692">
        <v>119</v>
      </c>
      <c r="E2692">
        <v>1677</v>
      </c>
      <c r="F2692">
        <f t="shared" si="42"/>
        <v>6</v>
      </c>
      <c r="G2692" t="str">
        <f>STANDINGS_SB[[#This Row],[League]]&amp;STANDINGS_SB[[#This Row],[Team]]</f>
        <v>$150 Draft Champions Mar 12 1:00 pm Lg.3894Home Run Derbies</v>
      </c>
    </row>
    <row r="2693" spans="1:7" x14ac:dyDescent="0.25">
      <c r="A2693">
        <v>1272</v>
      </c>
      <c r="B2693" t="s">
        <v>2577</v>
      </c>
      <c r="C2693" t="s">
        <v>2573</v>
      </c>
      <c r="D2693">
        <v>118</v>
      </c>
      <c r="E2693">
        <v>1635.5</v>
      </c>
      <c r="F2693">
        <f t="shared" si="42"/>
        <v>7</v>
      </c>
      <c r="G2693" t="str">
        <f>STANDINGS_SB[[#This Row],[League]]&amp;STANDINGS_SB[[#This Row],[Team]]</f>
        <v>$150 Draft Champions Mar 12 1:00 pm Lg.3894Kosher Meat I</v>
      </c>
    </row>
    <row r="2694" spans="1:7" x14ac:dyDescent="0.25">
      <c r="A2694">
        <v>1411</v>
      </c>
      <c r="B2694" t="s">
        <v>2576</v>
      </c>
      <c r="C2694" t="s">
        <v>2573</v>
      </c>
      <c r="D2694">
        <v>115</v>
      </c>
      <c r="E2694">
        <v>1508.5</v>
      </c>
      <c r="F2694">
        <f t="shared" si="42"/>
        <v>8</v>
      </c>
      <c r="G2694" t="str">
        <f>STANDINGS_SB[[#This Row],[League]]&amp;STANDINGS_SB[[#This Row],[Team]]</f>
        <v>$150 Draft Champions Mar 12 1:00 pm Lg.3894Team Waldo</v>
      </c>
    </row>
    <row r="2695" spans="1:7" x14ac:dyDescent="0.25">
      <c r="A2695">
        <v>1590</v>
      </c>
      <c r="B2695" t="s">
        <v>295</v>
      </c>
      <c r="C2695" t="s">
        <v>2573</v>
      </c>
      <c r="D2695">
        <v>111</v>
      </c>
      <c r="E2695">
        <v>1343.5</v>
      </c>
      <c r="F2695">
        <f t="shared" si="42"/>
        <v>9</v>
      </c>
      <c r="G2695" t="str">
        <f>STANDINGS_SB[[#This Row],[League]]&amp;STANDINGS_SB[[#This Row],[Team]]</f>
        <v>$150 Draft Champions Mar 12 1:00 pm Lg.3894Tigers Slappy DC4</v>
      </c>
    </row>
    <row r="2696" spans="1:7" x14ac:dyDescent="0.25">
      <c r="A2696">
        <v>1849</v>
      </c>
      <c r="B2696" t="s">
        <v>1451</v>
      </c>
      <c r="C2696" t="s">
        <v>2573</v>
      </c>
      <c r="D2696">
        <v>103</v>
      </c>
      <c r="E2696">
        <v>1036.5</v>
      </c>
      <c r="F2696">
        <f t="shared" si="42"/>
        <v>10</v>
      </c>
      <c r="G2696" t="str">
        <f>STANDINGS_SB[[#This Row],[League]]&amp;STANDINGS_SB[[#This Row],[Team]]</f>
        <v>$150 Draft Champions Mar 12 1:00 pm Lg.389450 Shades of Sonny Gray</v>
      </c>
    </row>
    <row r="2697" spans="1:7" x14ac:dyDescent="0.25">
      <c r="A2697">
        <v>2102</v>
      </c>
      <c r="B2697" t="s">
        <v>1189</v>
      </c>
      <c r="C2697" t="s">
        <v>2573</v>
      </c>
      <c r="D2697">
        <v>97</v>
      </c>
      <c r="E2697">
        <v>820</v>
      </c>
      <c r="F2697">
        <f t="shared" si="42"/>
        <v>11</v>
      </c>
      <c r="G2697" t="str">
        <f>STANDINGS_SB[[#This Row],[League]]&amp;STANDINGS_SB[[#This Row],[Team]]</f>
        <v>$150 Draft Champions Mar 12 1:00 pm Lg.3894Team jones</v>
      </c>
    </row>
    <row r="2698" spans="1:7" x14ac:dyDescent="0.25">
      <c r="A2698">
        <v>2156</v>
      </c>
      <c r="B2698" t="s">
        <v>2580</v>
      </c>
      <c r="C2698" t="s">
        <v>2573</v>
      </c>
      <c r="D2698">
        <v>95</v>
      </c>
      <c r="E2698">
        <v>747</v>
      </c>
      <c r="F2698">
        <f t="shared" si="42"/>
        <v>12</v>
      </c>
      <c r="G2698" t="str">
        <f>STANDINGS_SB[[#This Row],[League]]&amp;STANDINGS_SB[[#This Row],[Team]]</f>
        <v>$150 Draft Champions Mar 12 1:00 pm Lg.3894GlassCO</v>
      </c>
    </row>
    <row r="2699" spans="1:7" x14ac:dyDescent="0.25">
      <c r="A2699">
        <v>2175</v>
      </c>
      <c r="B2699" t="s">
        <v>650</v>
      </c>
      <c r="C2699" t="s">
        <v>2573</v>
      </c>
      <c r="D2699">
        <v>95</v>
      </c>
      <c r="E2699">
        <v>747</v>
      </c>
      <c r="F2699">
        <f t="shared" si="42"/>
        <v>13</v>
      </c>
      <c r="G2699" t="str">
        <f>STANDINGS_SB[[#This Row],[League]]&amp;STANDINGS_SB[[#This Row],[Team]]</f>
        <v>$150 Draft Champions Mar 12 1:00 pm Lg.3894Team Stein</v>
      </c>
    </row>
    <row r="2700" spans="1:7" x14ac:dyDescent="0.25">
      <c r="A2700">
        <v>2307</v>
      </c>
      <c r="B2700" t="s">
        <v>504</v>
      </c>
      <c r="C2700" t="s">
        <v>2573</v>
      </c>
      <c r="D2700">
        <v>91</v>
      </c>
      <c r="E2700">
        <v>622.5</v>
      </c>
      <c r="F2700">
        <f t="shared" si="42"/>
        <v>14</v>
      </c>
      <c r="G2700" t="str">
        <f>STANDINGS_SB[[#This Row],[League]]&amp;STANDINGS_SB[[#This Row],[Team]]</f>
        <v>$150 Draft Champions Mar 12 1:00 pm Lg.3894Zombie Rabbits</v>
      </c>
    </row>
    <row r="2701" spans="1:7" x14ac:dyDescent="0.25">
      <c r="A2701">
        <v>2311</v>
      </c>
      <c r="B2701" t="s">
        <v>2579</v>
      </c>
      <c r="C2701" t="s">
        <v>2573</v>
      </c>
      <c r="D2701">
        <v>90</v>
      </c>
      <c r="E2701">
        <v>588.5</v>
      </c>
      <c r="F2701">
        <f t="shared" si="42"/>
        <v>15</v>
      </c>
      <c r="G2701" t="str">
        <f>STANDINGS_SB[[#This Row],[League]]&amp;STANDINGS_SB[[#This Row],[Team]]</f>
        <v>$150 Draft Champions Mar 12 1:00 pm Lg.3894Cub Kickers</v>
      </c>
    </row>
    <row r="2702" spans="1:7" x14ac:dyDescent="0.25">
      <c r="A2702">
        <v>86</v>
      </c>
      <c r="B2702" t="s">
        <v>2589</v>
      </c>
      <c r="C2702" t="s">
        <v>2581</v>
      </c>
      <c r="D2702">
        <v>180</v>
      </c>
      <c r="E2702">
        <v>2825</v>
      </c>
      <c r="F2702">
        <f t="shared" si="42"/>
        <v>1</v>
      </c>
      <c r="G2702" t="str">
        <f>STANDINGS_SB[[#This Row],[League]]&amp;STANDINGS_SB[[#This Row],[Team]]</f>
        <v>$150 Draft Champions Mar 13 1:00 pm Lg.3901Knuckleheads DC</v>
      </c>
    </row>
    <row r="2703" spans="1:7" x14ac:dyDescent="0.25">
      <c r="A2703">
        <v>237</v>
      </c>
      <c r="B2703" t="s">
        <v>2463</v>
      </c>
      <c r="C2703" t="s">
        <v>2581</v>
      </c>
      <c r="D2703">
        <v>162</v>
      </c>
      <c r="E2703">
        <v>2681</v>
      </c>
      <c r="F2703">
        <f t="shared" si="42"/>
        <v>2</v>
      </c>
      <c r="G2703" t="str">
        <f>STANDINGS_SB[[#This Row],[League]]&amp;STANDINGS_SB[[#This Row],[Team]]</f>
        <v>$150 Draft Champions Mar 13 1:00 pm Lg.3901Team Van Fleet</v>
      </c>
    </row>
    <row r="2704" spans="1:7" x14ac:dyDescent="0.25">
      <c r="A2704">
        <v>418</v>
      </c>
      <c r="B2704" t="s">
        <v>32</v>
      </c>
      <c r="C2704" t="s">
        <v>2581</v>
      </c>
      <c r="D2704">
        <v>150</v>
      </c>
      <c r="E2704">
        <v>2502</v>
      </c>
      <c r="F2704">
        <f t="shared" si="42"/>
        <v>3</v>
      </c>
      <c r="G2704" t="str">
        <f>STANDINGS_SB[[#This Row],[League]]&amp;STANDINGS_SB[[#This Row],[Team]]</f>
        <v>$150 Draft Champions Mar 13 1:00 pm Lg.3901Team enfield</v>
      </c>
    </row>
    <row r="2705" spans="1:7" x14ac:dyDescent="0.25">
      <c r="A2705">
        <v>454</v>
      </c>
      <c r="B2705" t="s">
        <v>2587</v>
      </c>
      <c r="C2705" t="s">
        <v>2581</v>
      </c>
      <c r="D2705">
        <v>148</v>
      </c>
      <c r="E2705">
        <v>2454.5</v>
      </c>
      <c r="F2705">
        <f t="shared" si="42"/>
        <v>4</v>
      </c>
      <c r="G2705" t="str">
        <f>STANDINGS_SB[[#This Row],[League]]&amp;STANDINGS_SB[[#This Row],[Team]]</f>
        <v>$150 Draft Champions Mar 13 1:00 pm Lg.3901OKMOTS 2</v>
      </c>
    </row>
    <row r="2706" spans="1:7" x14ac:dyDescent="0.25">
      <c r="A2706">
        <v>703</v>
      </c>
      <c r="B2706" t="s">
        <v>2585</v>
      </c>
      <c r="C2706" t="s">
        <v>2581</v>
      </c>
      <c r="D2706">
        <v>135</v>
      </c>
      <c r="E2706">
        <v>2199.5</v>
      </c>
      <c r="F2706">
        <f t="shared" si="42"/>
        <v>5</v>
      </c>
      <c r="G2706" t="str">
        <f>STANDINGS_SB[[#This Row],[League]]&amp;STANDINGS_SB[[#This Row],[Team]]</f>
        <v>$150 Draft Champions Mar 13 1:00 pm Lg.3901EA Sports 1HR</v>
      </c>
    </row>
    <row r="2707" spans="1:7" x14ac:dyDescent="0.25">
      <c r="A2707">
        <v>710</v>
      </c>
      <c r="B2707" t="s">
        <v>2583</v>
      </c>
      <c r="C2707" t="s">
        <v>2581</v>
      </c>
      <c r="D2707">
        <v>135</v>
      </c>
      <c r="E2707">
        <v>2199.5</v>
      </c>
      <c r="F2707">
        <f t="shared" si="42"/>
        <v>6</v>
      </c>
      <c r="G2707" t="str">
        <f>STANDINGS_SB[[#This Row],[League]]&amp;STANDINGS_SB[[#This Row],[Team]]</f>
        <v>$150 Draft Champions Mar 13 1:00 pm Lg.3901Nocturnal Wrights</v>
      </c>
    </row>
    <row r="2708" spans="1:7" x14ac:dyDescent="0.25">
      <c r="A2708">
        <v>1077</v>
      </c>
      <c r="B2708" t="s">
        <v>2582</v>
      </c>
      <c r="C2708" t="s">
        <v>2581</v>
      </c>
      <c r="D2708">
        <v>123</v>
      </c>
      <c r="E2708">
        <v>1820</v>
      </c>
      <c r="F2708">
        <f t="shared" si="42"/>
        <v>7</v>
      </c>
      <c r="G2708" t="str">
        <f>STANDINGS_SB[[#This Row],[League]]&amp;STANDINGS_SB[[#This Row],[Team]]</f>
        <v>$150 Draft Champions Mar 13 1:00 pm Lg.3901DEAD PUPPIES DC4</v>
      </c>
    </row>
    <row r="2709" spans="1:7" x14ac:dyDescent="0.25">
      <c r="A2709">
        <v>1542</v>
      </c>
      <c r="B2709" t="s">
        <v>2586</v>
      </c>
      <c r="C2709" t="s">
        <v>2581</v>
      </c>
      <c r="D2709">
        <v>112</v>
      </c>
      <c r="E2709">
        <v>1387</v>
      </c>
      <c r="F2709">
        <f t="shared" si="42"/>
        <v>8</v>
      </c>
      <c r="G2709" t="str">
        <f>STANDINGS_SB[[#This Row],[League]]&amp;STANDINGS_SB[[#This Row],[Team]]</f>
        <v>$150 Draft Champions Mar 13 1:00 pm Lg.3901smell the rosses</v>
      </c>
    </row>
    <row r="2710" spans="1:7" x14ac:dyDescent="0.25">
      <c r="A2710">
        <v>1624</v>
      </c>
      <c r="B2710" t="s">
        <v>726</v>
      </c>
      <c r="C2710" t="s">
        <v>2581</v>
      </c>
      <c r="D2710">
        <v>110</v>
      </c>
      <c r="E2710">
        <v>1298</v>
      </c>
      <c r="F2710">
        <f t="shared" si="42"/>
        <v>9</v>
      </c>
      <c r="G2710" t="str">
        <f>STANDINGS_SB[[#This Row],[League]]&amp;STANDINGS_SB[[#This Row],[Team]]</f>
        <v>$150 Draft Champions Mar 13 1:00 pm Lg.3901Team Warner</v>
      </c>
    </row>
    <row r="2711" spans="1:7" x14ac:dyDescent="0.25">
      <c r="A2711">
        <v>1786</v>
      </c>
      <c r="B2711" t="s">
        <v>56</v>
      </c>
      <c r="C2711" t="s">
        <v>2581</v>
      </c>
      <c r="D2711">
        <v>105</v>
      </c>
      <c r="E2711">
        <v>1118.5</v>
      </c>
      <c r="F2711">
        <f t="shared" si="42"/>
        <v>10</v>
      </c>
      <c r="G2711" t="str">
        <f>STANDINGS_SB[[#This Row],[League]]&amp;STANDINGS_SB[[#This Row],[Team]]</f>
        <v>$150 Draft Champions Mar 13 1:00 pm Lg.3901DOUGHBOYS</v>
      </c>
    </row>
    <row r="2712" spans="1:7" x14ac:dyDescent="0.25">
      <c r="A2712">
        <v>1801</v>
      </c>
      <c r="B2712" t="s">
        <v>2588</v>
      </c>
      <c r="C2712" t="s">
        <v>2581</v>
      </c>
      <c r="D2712">
        <v>105</v>
      </c>
      <c r="E2712">
        <v>1118.5</v>
      </c>
      <c r="F2712">
        <f t="shared" si="42"/>
        <v>11</v>
      </c>
      <c r="G2712" t="str">
        <f>STANDINGS_SB[[#This Row],[League]]&amp;STANDINGS_SB[[#This Row],[Team]]</f>
        <v>$150 Draft Champions Mar 13 1:00 pm Lg.3901Round 2 (1HR)</v>
      </c>
    </row>
    <row r="2713" spans="1:7" x14ac:dyDescent="0.25">
      <c r="A2713">
        <v>1948</v>
      </c>
      <c r="B2713" t="s">
        <v>17</v>
      </c>
      <c r="C2713" t="s">
        <v>2581</v>
      </c>
      <c r="D2713">
        <v>101</v>
      </c>
      <c r="E2713">
        <v>962</v>
      </c>
      <c r="F2713">
        <f t="shared" si="42"/>
        <v>12</v>
      </c>
      <c r="G2713" t="str">
        <f>STANDINGS_SB[[#This Row],[League]]&amp;STANDINGS_SB[[#This Row],[Team]]</f>
        <v>$150 Draft Champions Mar 13 1:00 pm Lg.3901Millertime</v>
      </c>
    </row>
    <row r="2714" spans="1:7" x14ac:dyDescent="0.25">
      <c r="A2714">
        <v>2149</v>
      </c>
      <c r="B2714" t="s">
        <v>53</v>
      </c>
      <c r="C2714" t="s">
        <v>2581</v>
      </c>
      <c r="D2714">
        <v>95</v>
      </c>
      <c r="E2714">
        <v>747</v>
      </c>
      <c r="F2714">
        <f t="shared" si="42"/>
        <v>13</v>
      </c>
      <c r="G2714" t="str">
        <f>STANDINGS_SB[[#This Row],[League]]&amp;STANDINGS_SB[[#This Row],[Team]]</f>
        <v>$150 Draft Champions Mar 13 1:00 pm Lg.3901Baseball Furies</v>
      </c>
    </row>
    <row r="2715" spans="1:7" x14ac:dyDescent="0.25">
      <c r="A2715">
        <v>2537</v>
      </c>
      <c r="B2715" t="s">
        <v>2590</v>
      </c>
      <c r="C2715" t="s">
        <v>2581</v>
      </c>
      <c r="D2715">
        <v>82</v>
      </c>
      <c r="E2715">
        <v>383.5</v>
      </c>
      <c r="F2715">
        <f t="shared" si="42"/>
        <v>14</v>
      </c>
      <c r="G2715" t="str">
        <f>STANDINGS_SB[[#This Row],[League]]&amp;STANDINGS_SB[[#This Row],[Team]]</f>
        <v>$150 Draft Champions Mar 13 1:00 pm Lg.3901The Union Jacks DC2</v>
      </c>
    </row>
    <row r="2716" spans="1:7" x14ac:dyDescent="0.25">
      <c r="A2716">
        <v>2881</v>
      </c>
      <c r="B2716" t="s">
        <v>2584</v>
      </c>
      <c r="C2716" t="s">
        <v>2581</v>
      </c>
      <c r="D2716">
        <v>55</v>
      </c>
      <c r="E2716">
        <v>30</v>
      </c>
      <c r="F2716">
        <f t="shared" si="42"/>
        <v>15</v>
      </c>
      <c r="G2716" t="str">
        <f>STANDINGS_SB[[#This Row],[League]]&amp;STANDINGS_SB[[#This Row],[Team]]</f>
        <v>$150 Draft Champions Mar 13 1:00 pm Lg.3901Pyradachs</v>
      </c>
    </row>
    <row r="2717" spans="1:7" x14ac:dyDescent="0.25">
      <c r="A2717">
        <v>256</v>
      </c>
      <c r="B2717" t="s">
        <v>441</v>
      </c>
      <c r="C2717" t="s">
        <v>2592</v>
      </c>
      <c r="D2717">
        <v>160</v>
      </c>
      <c r="E2717">
        <v>2655.5</v>
      </c>
      <c r="F2717">
        <f t="shared" si="42"/>
        <v>1</v>
      </c>
      <c r="G2717" t="str">
        <f>STANDINGS_SB[[#This Row],[League]]&amp;STANDINGS_SB[[#This Row],[Team]]</f>
        <v>$150 Draft Champions Nov 27 1:00 pm Lg.3547Poopy Tooth 2</v>
      </c>
    </row>
    <row r="2718" spans="1:7" x14ac:dyDescent="0.25">
      <c r="A2718">
        <v>444</v>
      </c>
      <c r="B2718" t="s">
        <v>53</v>
      </c>
      <c r="C2718" t="s">
        <v>2592</v>
      </c>
      <c r="D2718">
        <v>148</v>
      </c>
      <c r="E2718">
        <v>2454.5</v>
      </c>
      <c r="F2718">
        <f t="shared" si="42"/>
        <v>2</v>
      </c>
      <c r="G2718" t="str">
        <f>STANDINGS_SB[[#This Row],[League]]&amp;STANDINGS_SB[[#This Row],[Team]]</f>
        <v>$150 Draft Champions Nov 27 1:00 pm Lg.3547Baseball Furies</v>
      </c>
    </row>
    <row r="2719" spans="1:7" x14ac:dyDescent="0.25">
      <c r="A2719">
        <v>593</v>
      </c>
      <c r="B2719" t="s">
        <v>2593</v>
      </c>
      <c r="C2719" t="s">
        <v>2592</v>
      </c>
      <c r="D2719">
        <v>140</v>
      </c>
      <c r="E2719">
        <v>2310</v>
      </c>
      <c r="F2719">
        <f t="shared" si="42"/>
        <v>3</v>
      </c>
      <c r="G2719" t="str">
        <f>STANDINGS_SB[[#This Row],[League]]&amp;STANDINGS_SB[[#This Row],[Team]]</f>
        <v>$150 Draft Champions Nov 27 1:00 pm Lg.3547EA Sports 4</v>
      </c>
    </row>
    <row r="2720" spans="1:7" x14ac:dyDescent="0.25">
      <c r="A2720">
        <v>634</v>
      </c>
      <c r="B2720" t="s">
        <v>2596</v>
      </c>
      <c r="C2720" t="s">
        <v>2592</v>
      </c>
      <c r="D2720">
        <v>139</v>
      </c>
      <c r="E2720">
        <v>2288</v>
      </c>
      <c r="F2720">
        <f t="shared" si="42"/>
        <v>4</v>
      </c>
      <c r="G2720" t="str">
        <f>STANDINGS_SB[[#This Row],[League]]&amp;STANDINGS_SB[[#This Row],[Team]]</f>
        <v>$150 Draft Champions Nov 27 1:00 pm Lg.3547ctmbb</v>
      </c>
    </row>
    <row r="2721" spans="1:7" x14ac:dyDescent="0.25">
      <c r="A2721">
        <v>717</v>
      </c>
      <c r="B2721" t="s">
        <v>434</v>
      </c>
      <c r="C2721" t="s">
        <v>2592</v>
      </c>
      <c r="D2721">
        <v>135</v>
      </c>
      <c r="E2721">
        <v>2199.5</v>
      </c>
      <c r="F2721">
        <f t="shared" si="42"/>
        <v>5</v>
      </c>
      <c r="G2721" t="str">
        <f>STANDINGS_SB[[#This Row],[League]]&amp;STANDINGS_SB[[#This Row],[Team]]</f>
        <v>$150 Draft Champions Nov 27 1:00 pm Lg.3547Team Kent</v>
      </c>
    </row>
    <row r="2722" spans="1:7" x14ac:dyDescent="0.25">
      <c r="A2722">
        <v>819</v>
      </c>
      <c r="B2722" t="s">
        <v>2600</v>
      </c>
      <c r="C2722" t="s">
        <v>2592</v>
      </c>
      <c r="D2722">
        <v>131</v>
      </c>
      <c r="E2722">
        <v>2074.5</v>
      </c>
      <c r="F2722">
        <f t="shared" si="42"/>
        <v>6</v>
      </c>
      <c r="G2722" t="str">
        <f>STANDINGS_SB[[#This Row],[League]]&amp;STANDINGS_SB[[#This Row],[Team]]</f>
        <v>$150 Draft Champions Nov 27 1:00 pm Lg.3547BK METS FDC</v>
      </c>
    </row>
    <row r="2723" spans="1:7" x14ac:dyDescent="0.25">
      <c r="A2723">
        <v>827</v>
      </c>
      <c r="B2723" t="s">
        <v>2591</v>
      </c>
      <c r="C2723" t="s">
        <v>2592</v>
      </c>
      <c r="D2723">
        <v>131</v>
      </c>
      <c r="E2723">
        <v>2074.5</v>
      </c>
      <c r="F2723">
        <f t="shared" si="42"/>
        <v>7</v>
      </c>
      <c r="G2723" t="str">
        <f>STANDINGS_SB[[#This Row],[League]]&amp;STANDINGS_SB[[#This Row],[Team]]</f>
        <v>$150 Draft Champions Nov 27 1:00 pm Lg.3547Entertainment</v>
      </c>
    </row>
    <row r="2724" spans="1:7" x14ac:dyDescent="0.25">
      <c r="A2724">
        <v>1126</v>
      </c>
      <c r="B2724" t="s">
        <v>2594</v>
      </c>
      <c r="C2724" t="s">
        <v>2592</v>
      </c>
      <c r="D2724">
        <v>122</v>
      </c>
      <c r="E2724">
        <v>1779</v>
      </c>
      <c r="F2724">
        <f t="shared" si="42"/>
        <v>8</v>
      </c>
      <c r="G2724" t="str">
        <f>STANDINGS_SB[[#This Row],[League]]&amp;STANDINGS_SB[[#This Row],[Team]]</f>
        <v>$150 Draft Champions Nov 27 1:00 pm Lg.3547Jack Parkman Diaries</v>
      </c>
    </row>
    <row r="2725" spans="1:7" x14ac:dyDescent="0.25">
      <c r="A2725">
        <v>1451</v>
      </c>
      <c r="B2725" t="s">
        <v>2598</v>
      </c>
      <c r="C2725" t="s">
        <v>2592</v>
      </c>
      <c r="D2725">
        <v>114</v>
      </c>
      <c r="E2725">
        <v>1461</v>
      </c>
      <c r="F2725">
        <f t="shared" si="42"/>
        <v>9</v>
      </c>
      <c r="G2725" t="str">
        <f>STANDINGS_SB[[#This Row],[League]]&amp;STANDINGS_SB[[#This Row],[Team]]</f>
        <v>$150 Draft Champions Nov 27 1:00 pm Lg.3547SEMPER FI 2</v>
      </c>
    </row>
    <row r="2726" spans="1:7" x14ac:dyDescent="0.25">
      <c r="A2726">
        <v>1683</v>
      </c>
      <c r="B2726" t="s">
        <v>2599</v>
      </c>
      <c r="C2726" t="s">
        <v>2592</v>
      </c>
      <c r="D2726">
        <v>108</v>
      </c>
      <c r="E2726">
        <v>1223</v>
      </c>
      <c r="F2726">
        <f t="shared" si="42"/>
        <v>10</v>
      </c>
      <c r="G2726" t="str">
        <f>STANDINGS_SB[[#This Row],[League]]&amp;STANDINGS_SB[[#This Row],[Team]]</f>
        <v>$150 Draft Champions Nov 27 1:00 pm Lg.3547Madcow - DC2</v>
      </c>
    </row>
    <row r="2727" spans="1:7" x14ac:dyDescent="0.25">
      <c r="A2727">
        <v>1782</v>
      </c>
      <c r="B2727" t="s">
        <v>2595</v>
      </c>
      <c r="C2727" t="s">
        <v>2592</v>
      </c>
      <c r="D2727">
        <v>105</v>
      </c>
      <c r="E2727">
        <v>1118.5</v>
      </c>
      <c r="F2727">
        <f t="shared" si="42"/>
        <v>11</v>
      </c>
      <c r="G2727" t="str">
        <f>STANDINGS_SB[[#This Row],[League]]&amp;STANDINGS_SB[[#This Row],[Team]]</f>
        <v>$150 Draft Champions Nov 27 1:00 pm Lg.3547Burnt Toast</v>
      </c>
    </row>
    <row r="2728" spans="1:7" x14ac:dyDescent="0.25">
      <c r="A2728">
        <v>1875</v>
      </c>
      <c r="B2728" t="s">
        <v>21</v>
      </c>
      <c r="C2728" t="s">
        <v>2592</v>
      </c>
      <c r="D2728">
        <v>103</v>
      </c>
      <c r="E2728">
        <v>1036.5</v>
      </c>
      <c r="F2728">
        <f t="shared" si="42"/>
        <v>12</v>
      </c>
      <c r="G2728" t="str">
        <f>STANDINGS_SB[[#This Row],[League]]&amp;STANDINGS_SB[[#This Row],[Team]]</f>
        <v>$150 Draft Champions Nov 27 1:00 pm Lg.3547Mudhens</v>
      </c>
    </row>
    <row r="2729" spans="1:7" x14ac:dyDescent="0.25">
      <c r="A2729">
        <v>2141</v>
      </c>
      <c r="B2729" t="s">
        <v>207</v>
      </c>
      <c r="C2729" t="s">
        <v>2592</v>
      </c>
      <c r="D2729">
        <v>96</v>
      </c>
      <c r="E2729">
        <v>784</v>
      </c>
      <c r="F2729">
        <f t="shared" si="42"/>
        <v>13</v>
      </c>
      <c r="G2729" t="str">
        <f>STANDINGS_SB[[#This Row],[League]]&amp;STANDINGS_SB[[#This Row],[Team]]</f>
        <v>$150 Draft Champions Nov 27 1:00 pm Lg.3547Team Vogel</v>
      </c>
    </row>
    <row r="2730" spans="1:7" x14ac:dyDescent="0.25">
      <c r="A2730">
        <v>2367</v>
      </c>
      <c r="B2730" t="s">
        <v>28</v>
      </c>
      <c r="C2730" t="s">
        <v>2592</v>
      </c>
      <c r="D2730">
        <v>88</v>
      </c>
      <c r="E2730">
        <v>532</v>
      </c>
      <c r="F2730">
        <f t="shared" si="42"/>
        <v>14</v>
      </c>
      <c r="G2730" t="str">
        <f>STANDINGS_SB[[#This Row],[League]]&amp;STANDINGS_SB[[#This Row],[Team]]</f>
        <v>$150 Draft Champions Nov 27 1:00 pm Lg.3547Bats and Wingers</v>
      </c>
    </row>
    <row r="2731" spans="1:7" x14ac:dyDescent="0.25">
      <c r="A2731">
        <v>2683</v>
      </c>
      <c r="B2731" t="s">
        <v>2597</v>
      </c>
      <c r="C2731" t="s">
        <v>2592</v>
      </c>
      <c r="D2731">
        <v>74</v>
      </c>
      <c r="E2731">
        <v>227.5</v>
      </c>
      <c r="F2731">
        <f t="shared" si="42"/>
        <v>15</v>
      </c>
      <c r="G2731" t="str">
        <f>STANDINGS_SB[[#This Row],[League]]&amp;STANDINGS_SB[[#This Row],[Team]]</f>
        <v>$150 Draft Champions Nov 27 1:00 pm Lg.3547SILENCE SO LOUD</v>
      </c>
    </row>
    <row r="2732" spans="1:7" x14ac:dyDescent="0.25">
      <c r="A2732">
        <v>54</v>
      </c>
      <c r="B2732" t="s">
        <v>2603</v>
      </c>
      <c r="C2732" t="s">
        <v>2602</v>
      </c>
      <c r="D2732">
        <v>189</v>
      </c>
      <c r="E2732">
        <v>2857.5</v>
      </c>
      <c r="F2732">
        <f t="shared" si="42"/>
        <v>1</v>
      </c>
      <c r="G2732" t="str">
        <f>STANDINGS_SB[[#This Row],[League]]&amp;STANDINGS_SB[[#This Row],[Team]]</f>
        <v>$150 Draft Champions Nov 27 1:00 pm Lg.3548Lets Go Metz 1</v>
      </c>
    </row>
    <row r="2733" spans="1:7" x14ac:dyDescent="0.25">
      <c r="A2733">
        <v>632</v>
      </c>
      <c r="B2733" t="s">
        <v>2605</v>
      </c>
      <c r="C2733" t="s">
        <v>2602</v>
      </c>
      <c r="D2733">
        <v>139</v>
      </c>
      <c r="E2733">
        <v>2288</v>
      </c>
      <c r="F2733">
        <f t="shared" si="42"/>
        <v>2</v>
      </c>
      <c r="G2733" t="str">
        <f>STANDINGS_SB[[#This Row],[League]]&amp;STANDINGS_SB[[#This Row],[Team]]</f>
        <v>$150 Draft Champions Nov 27 1:00 pm Lg.3548Wolves</v>
      </c>
    </row>
    <row r="2734" spans="1:7" x14ac:dyDescent="0.25">
      <c r="A2734">
        <v>701</v>
      </c>
      <c r="B2734" t="s">
        <v>266</v>
      </c>
      <c r="C2734" t="s">
        <v>2602</v>
      </c>
      <c r="D2734">
        <v>135</v>
      </c>
      <c r="E2734">
        <v>2199.5</v>
      </c>
      <c r="F2734">
        <f t="shared" si="42"/>
        <v>3</v>
      </c>
      <c r="G2734" t="str">
        <f>STANDINGS_SB[[#This Row],[League]]&amp;STANDINGS_SB[[#This Row],[Team]]</f>
        <v>$150 Draft Champions Nov 27 1:00 pm Lg.3548Bronx Yankees (DC2)</v>
      </c>
    </row>
    <row r="2735" spans="1:7" x14ac:dyDescent="0.25">
      <c r="A2735">
        <v>779</v>
      </c>
      <c r="B2735" t="s">
        <v>36</v>
      </c>
      <c r="C2735" t="s">
        <v>2602</v>
      </c>
      <c r="D2735">
        <v>133</v>
      </c>
      <c r="E2735">
        <v>2131.5</v>
      </c>
      <c r="F2735">
        <f t="shared" si="42"/>
        <v>4</v>
      </c>
      <c r="G2735" t="str">
        <f>STANDINGS_SB[[#This Row],[League]]&amp;STANDINGS_SB[[#This Row],[Team]]</f>
        <v>$150 Draft Champions Nov 27 1:00 pm Lg.3548PACO THYME</v>
      </c>
    </row>
    <row r="2736" spans="1:7" x14ac:dyDescent="0.25">
      <c r="A2736">
        <v>881</v>
      </c>
      <c r="B2736" t="s">
        <v>2607</v>
      </c>
      <c r="C2736" t="s">
        <v>2602</v>
      </c>
      <c r="D2736">
        <v>130</v>
      </c>
      <c r="E2736">
        <v>2042</v>
      </c>
      <c r="F2736">
        <f t="shared" si="42"/>
        <v>5</v>
      </c>
      <c r="G2736" t="str">
        <f>STANDINGS_SB[[#This Row],[League]]&amp;STANDINGS_SB[[#This Row],[Team]]</f>
        <v>$150 Draft Champions Nov 27 1:00 pm Lg.3548Tiltowait</v>
      </c>
    </row>
    <row r="2737" spans="1:7" x14ac:dyDescent="0.25">
      <c r="A2737">
        <v>916</v>
      </c>
      <c r="B2737" t="s">
        <v>2610</v>
      </c>
      <c r="C2737" t="s">
        <v>2602</v>
      </c>
      <c r="D2737">
        <v>128</v>
      </c>
      <c r="E2737">
        <v>1987</v>
      </c>
      <c r="F2737">
        <f t="shared" si="42"/>
        <v>6</v>
      </c>
      <c r="G2737" t="str">
        <f>STANDINGS_SB[[#This Row],[League]]&amp;STANDINGS_SB[[#This Row],[Team]]</f>
        <v>$150 Draft Champions Nov 27 1:00 pm Lg.3548I got milk money from My Mom</v>
      </c>
    </row>
    <row r="2738" spans="1:7" x14ac:dyDescent="0.25">
      <c r="A2738">
        <v>1102</v>
      </c>
      <c r="B2738" t="s">
        <v>2606</v>
      </c>
      <c r="C2738" t="s">
        <v>2602</v>
      </c>
      <c r="D2738">
        <v>123</v>
      </c>
      <c r="E2738">
        <v>1820</v>
      </c>
      <c r="F2738">
        <f t="shared" si="42"/>
        <v>7</v>
      </c>
      <c r="G2738" t="str">
        <f>STANDINGS_SB[[#This Row],[League]]&amp;STANDINGS_SB[[#This Row],[Team]]</f>
        <v>$150 Draft Champions Nov 27 1:00 pm Lg.3548The Achievers - DC 1</v>
      </c>
    </row>
    <row r="2739" spans="1:7" x14ac:dyDescent="0.25">
      <c r="A2739">
        <v>1182</v>
      </c>
      <c r="B2739" t="s">
        <v>56</v>
      </c>
      <c r="C2739" t="s">
        <v>2602</v>
      </c>
      <c r="D2739">
        <v>120</v>
      </c>
      <c r="E2739">
        <v>1717</v>
      </c>
      <c r="F2739">
        <f t="shared" si="42"/>
        <v>8</v>
      </c>
      <c r="G2739" t="str">
        <f>STANDINGS_SB[[#This Row],[League]]&amp;STANDINGS_SB[[#This Row],[Team]]</f>
        <v>$150 Draft Champions Nov 27 1:00 pm Lg.3548DOUGHBOYS</v>
      </c>
    </row>
    <row r="2740" spans="1:7" x14ac:dyDescent="0.25">
      <c r="A2740">
        <v>1222</v>
      </c>
      <c r="B2740" t="s">
        <v>2604</v>
      </c>
      <c r="C2740" t="s">
        <v>2602</v>
      </c>
      <c r="D2740">
        <v>119</v>
      </c>
      <c r="E2740">
        <v>1677</v>
      </c>
      <c r="F2740">
        <f t="shared" si="42"/>
        <v>9</v>
      </c>
      <c r="G2740" t="str">
        <f>STANDINGS_SB[[#This Row],[League]]&amp;STANDINGS_SB[[#This Row],[Team]]</f>
        <v>$150 Draft Champions Nov 27 1:00 pm Lg.3548Dock's Dose</v>
      </c>
    </row>
    <row r="2741" spans="1:7" x14ac:dyDescent="0.25">
      <c r="A2741">
        <v>1617</v>
      </c>
      <c r="B2741" t="s">
        <v>2612</v>
      </c>
      <c r="C2741" t="s">
        <v>2602</v>
      </c>
      <c r="D2741">
        <v>110</v>
      </c>
      <c r="E2741">
        <v>1298</v>
      </c>
      <c r="F2741">
        <f t="shared" si="42"/>
        <v>10</v>
      </c>
      <c r="G2741" t="str">
        <f>STANDINGS_SB[[#This Row],[League]]&amp;STANDINGS_SB[[#This Row],[Team]]</f>
        <v>$150 Draft Champions Nov 27 1:00 pm Lg.3548SEMPER FI 3</v>
      </c>
    </row>
    <row r="2742" spans="1:7" x14ac:dyDescent="0.25">
      <c r="A2742">
        <v>2247</v>
      </c>
      <c r="B2742" t="s">
        <v>2611</v>
      </c>
      <c r="C2742" t="s">
        <v>2602</v>
      </c>
      <c r="D2742">
        <v>92</v>
      </c>
      <c r="E2742">
        <v>655</v>
      </c>
      <c r="F2742">
        <f t="shared" si="42"/>
        <v>11</v>
      </c>
      <c r="G2742" t="str">
        <f>STANDINGS_SB[[#This Row],[League]]&amp;STANDINGS_SB[[#This Row],[Team]]</f>
        <v>$150 Draft Champions Nov 27 1:00 pm Lg.3548Beasley Magnani DC1</v>
      </c>
    </row>
    <row r="2743" spans="1:7" x14ac:dyDescent="0.25">
      <c r="A2743">
        <v>2358</v>
      </c>
      <c r="B2743" t="s">
        <v>139</v>
      </c>
      <c r="C2743" t="s">
        <v>2602</v>
      </c>
      <c r="D2743">
        <v>89</v>
      </c>
      <c r="E2743">
        <v>559.5</v>
      </c>
      <c r="F2743">
        <f t="shared" si="42"/>
        <v>12</v>
      </c>
      <c r="G2743" t="str">
        <f>STANDINGS_SB[[#This Row],[League]]&amp;STANDINGS_SB[[#This Row],[Team]]</f>
        <v>$150 Draft Champions Nov 27 1:00 pm Lg.3548Surrender Dorothy! (1)</v>
      </c>
    </row>
    <row r="2744" spans="1:7" x14ac:dyDescent="0.25">
      <c r="A2744">
        <v>2404</v>
      </c>
      <c r="B2744" t="s">
        <v>2601</v>
      </c>
      <c r="C2744" t="s">
        <v>2602</v>
      </c>
      <c r="D2744">
        <v>87</v>
      </c>
      <c r="E2744">
        <v>508.5</v>
      </c>
      <c r="F2744">
        <f t="shared" si="42"/>
        <v>13</v>
      </c>
      <c r="G2744" t="str">
        <f>STANDINGS_SB[[#This Row],[League]]&amp;STANDINGS_SB[[#This Row],[Team]]</f>
        <v>$150 Draft Champions Nov 27 1:00 pm Lg.3548Slapnut Repellent</v>
      </c>
    </row>
    <row r="2745" spans="1:7" x14ac:dyDescent="0.25">
      <c r="A2745">
        <v>2496</v>
      </c>
      <c r="B2745" t="s">
        <v>2609</v>
      </c>
      <c r="C2745" t="s">
        <v>2602</v>
      </c>
      <c r="D2745">
        <v>83</v>
      </c>
      <c r="E2745">
        <v>407</v>
      </c>
      <c r="F2745">
        <f t="shared" si="42"/>
        <v>14</v>
      </c>
      <c r="G2745" t="str">
        <f>STANDINGS_SB[[#This Row],[League]]&amp;STANDINGS_SB[[#This Row],[Team]]</f>
        <v>$150 Draft Champions Nov 27 1:00 pm Lg.3548Double Dipper</v>
      </c>
    </row>
    <row r="2746" spans="1:7" x14ac:dyDescent="0.25">
      <c r="A2746">
        <v>2529</v>
      </c>
      <c r="B2746" t="s">
        <v>2608</v>
      </c>
      <c r="C2746" t="s">
        <v>2602</v>
      </c>
      <c r="D2746">
        <v>82</v>
      </c>
      <c r="E2746">
        <v>383.5</v>
      </c>
      <c r="F2746">
        <f t="shared" si="42"/>
        <v>15</v>
      </c>
      <c r="G2746" t="str">
        <f>STANDINGS_SB[[#This Row],[League]]&amp;STANDINGS_SB[[#This Row],[Team]]</f>
        <v>$150 Draft Champions Nov 27 1:00 pm Lg.3548No Small Ball</v>
      </c>
    </row>
    <row r="2747" spans="1:7" x14ac:dyDescent="0.25">
      <c r="A2747">
        <v>364</v>
      </c>
      <c r="B2747" t="s">
        <v>128</v>
      </c>
      <c r="C2747" t="s">
        <v>2614</v>
      </c>
      <c r="D2747">
        <v>153</v>
      </c>
      <c r="E2747">
        <v>2550.5</v>
      </c>
      <c r="F2747">
        <f t="shared" si="42"/>
        <v>1</v>
      </c>
      <c r="G2747" t="str">
        <f>STANDINGS_SB[[#This Row],[League]]&amp;STANDINGS_SB[[#This Row],[Team]]</f>
        <v>$150 Draft Champions Nov 27 1:00 pm Lg.3549Team Boelkens</v>
      </c>
    </row>
    <row r="2748" spans="1:7" x14ac:dyDescent="0.25">
      <c r="A2748">
        <v>371</v>
      </c>
      <c r="B2748" t="s">
        <v>2613</v>
      </c>
      <c r="C2748" t="s">
        <v>2614</v>
      </c>
      <c r="D2748">
        <v>152</v>
      </c>
      <c r="E2748">
        <v>2535.5</v>
      </c>
      <c r="F2748">
        <f t="shared" si="42"/>
        <v>2</v>
      </c>
      <c r="G2748" t="str">
        <f>STANDINGS_SB[[#This Row],[League]]&amp;STANDINGS_SB[[#This Row],[Team]]</f>
        <v>$150 Draft Champions Nov 27 1:00 pm Lg.3549ChipChopChip1</v>
      </c>
    </row>
    <row r="2749" spans="1:7" x14ac:dyDescent="0.25">
      <c r="A2749">
        <v>405</v>
      </c>
      <c r="B2749" t="s">
        <v>242</v>
      </c>
      <c r="C2749" t="s">
        <v>2614</v>
      </c>
      <c r="D2749">
        <v>150</v>
      </c>
      <c r="E2749">
        <v>2502</v>
      </c>
      <c r="F2749">
        <f t="shared" si="42"/>
        <v>3</v>
      </c>
      <c r="G2749" t="str">
        <f>STANDINGS_SB[[#This Row],[League]]&amp;STANDINGS_SB[[#This Row],[Team]]</f>
        <v>$150 Draft Champions Nov 27 1:00 pm Lg.3549Cyclones</v>
      </c>
    </row>
    <row r="2750" spans="1:7" x14ac:dyDescent="0.25">
      <c r="A2750">
        <v>635</v>
      </c>
      <c r="B2750" t="s">
        <v>2623</v>
      </c>
      <c r="C2750" t="s">
        <v>2614</v>
      </c>
      <c r="D2750">
        <v>138</v>
      </c>
      <c r="E2750">
        <v>2265.5</v>
      </c>
      <c r="F2750">
        <f t="shared" si="42"/>
        <v>4</v>
      </c>
      <c r="G2750" t="str">
        <f>STANDINGS_SB[[#This Row],[League]]&amp;STANDINGS_SB[[#This Row],[Team]]</f>
        <v>$150 Draft Champions Nov 27 1:00 pm Lg.35492DC WAGGENER</v>
      </c>
    </row>
    <row r="2751" spans="1:7" x14ac:dyDescent="0.25">
      <c r="A2751">
        <v>826</v>
      </c>
      <c r="B2751" t="s">
        <v>2618</v>
      </c>
      <c r="C2751" t="s">
        <v>2614</v>
      </c>
      <c r="D2751">
        <v>131</v>
      </c>
      <c r="E2751">
        <v>2074.5</v>
      </c>
      <c r="F2751">
        <f t="shared" si="42"/>
        <v>5</v>
      </c>
      <c r="G2751" t="str">
        <f>STANDINGS_SB[[#This Row],[League]]&amp;STANDINGS_SB[[#This Row],[Team]]</f>
        <v>$150 Draft Champions Nov 27 1:00 pm Lg.3549Diamond Studs</v>
      </c>
    </row>
    <row r="2752" spans="1:7" x14ac:dyDescent="0.25">
      <c r="A2752">
        <v>1068</v>
      </c>
      <c r="B2752" t="s">
        <v>2615</v>
      </c>
      <c r="C2752" t="s">
        <v>2614</v>
      </c>
      <c r="D2752">
        <v>124</v>
      </c>
      <c r="E2752">
        <v>1853.5</v>
      </c>
      <c r="F2752">
        <f t="shared" si="42"/>
        <v>6</v>
      </c>
      <c r="G2752" t="str">
        <f>STANDINGS_SB[[#This Row],[League]]&amp;STANDINGS_SB[[#This Row],[Team]]</f>
        <v>$150 Draft Champions Nov 27 1:00 pm Lg.3549Trout Sale Bum</v>
      </c>
    </row>
    <row r="2753" spans="1:7" x14ac:dyDescent="0.25">
      <c r="A2753">
        <v>1251</v>
      </c>
      <c r="B2753" t="s">
        <v>508</v>
      </c>
      <c r="C2753" t="s">
        <v>2614</v>
      </c>
      <c r="D2753">
        <v>119</v>
      </c>
      <c r="E2753">
        <v>1677</v>
      </c>
      <c r="F2753">
        <f t="shared" si="42"/>
        <v>7</v>
      </c>
      <c r="G2753" t="str">
        <f>STANDINGS_SB[[#This Row],[League]]&amp;STANDINGS_SB[[#This Row],[Team]]</f>
        <v>$150 Draft Champions Nov 27 1:00 pm Lg.3549Team Robinson</v>
      </c>
    </row>
    <row r="2754" spans="1:7" x14ac:dyDescent="0.25">
      <c r="A2754">
        <v>1495</v>
      </c>
      <c r="B2754" t="s">
        <v>468</v>
      </c>
      <c r="C2754" t="s">
        <v>2614</v>
      </c>
      <c r="D2754">
        <v>113</v>
      </c>
      <c r="E2754">
        <v>1421.5</v>
      </c>
      <c r="F2754">
        <f t="shared" si="42"/>
        <v>8</v>
      </c>
      <c r="G2754" t="str">
        <f>STANDINGS_SB[[#This Row],[League]]&amp;STANDINGS_SB[[#This Row],[Team]]</f>
        <v>$150 Draft Champions Nov 27 1:00 pm Lg.3549Spiked by Cobb</v>
      </c>
    </row>
    <row r="2755" spans="1:7" x14ac:dyDescent="0.25">
      <c r="A2755">
        <v>1722</v>
      </c>
      <c r="B2755" t="s">
        <v>2621</v>
      </c>
      <c r="C2755" t="s">
        <v>2614</v>
      </c>
      <c r="D2755">
        <v>107</v>
      </c>
      <c r="E2755">
        <v>1181.5</v>
      </c>
      <c r="F2755">
        <f t="shared" ref="F2755:F2818" si="43">IF(C2755=C2754,F2754+1,1)</f>
        <v>9</v>
      </c>
      <c r="G2755" t="str">
        <f>STANDINGS_SB[[#This Row],[League]]&amp;STANDINGS_SB[[#This Row],[Team]]</f>
        <v>$150 Draft Champions Nov 27 1:00 pm Lg.3549I Roll With Reginald</v>
      </c>
    </row>
    <row r="2756" spans="1:7" x14ac:dyDescent="0.25">
      <c r="A2756">
        <v>1904</v>
      </c>
      <c r="B2756" t="s">
        <v>2620</v>
      </c>
      <c r="C2756" t="s">
        <v>2614</v>
      </c>
      <c r="D2756">
        <v>102</v>
      </c>
      <c r="E2756">
        <v>993</v>
      </c>
      <c r="F2756">
        <f t="shared" si="43"/>
        <v>10</v>
      </c>
      <c r="G2756" t="str">
        <f>STANDINGS_SB[[#This Row],[League]]&amp;STANDINGS_SB[[#This Row],[Team]]</f>
        <v>$150 Draft Champions Nov 27 1:00 pm Lg.3549Augusta Gators</v>
      </c>
    </row>
    <row r="2757" spans="1:7" x14ac:dyDescent="0.25">
      <c r="A2757">
        <v>2082</v>
      </c>
      <c r="B2757" t="s">
        <v>2619</v>
      </c>
      <c r="C2757" t="s">
        <v>2614</v>
      </c>
      <c r="D2757">
        <v>97</v>
      </c>
      <c r="E2757">
        <v>820</v>
      </c>
      <c r="F2757">
        <f t="shared" si="43"/>
        <v>11</v>
      </c>
      <c r="G2757" t="str">
        <f>STANDINGS_SB[[#This Row],[League]]&amp;STANDINGS_SB[[#This Row],[Team]]</f>
        <v>$150 Draft Champions Nov 27 1:00 pm Lg.3549Gators</v>
      </c>
    </row>
    <row r="2758" spans="1:7" x14ac:dyDescent="0.25">
      <c r="A2758">
        <v>2200</v>
      </c>
      <c r="B2758" t="s">
        <v>2617</v>
      </c>
      <c r="C2758" t="s">
        <v>2614</v>
      </c>
      <c r="D2758">
        <v>94</v>
      </c>
      <c r="E2758">
        <v>713</v>
      </c>
      <c r="F2758">
        <f t="shared" si="43"/>
        <v>12</v>
      </c>
      <c r="G2758" t="str">
        <f>STANDINGS_SB[[#This Row],[League]]&amp;STANDINGS_SB[[#This Row],[Team]]</f>
        <v>$150 Draft Champions Nov 27 1:00 pm Lg.3549Poopy Tooth 1</v>
      </c>
    </row>
    <row r="2759" spans="1:7" x14ac:dyDescent="0.25">
      <c r="A2759">
        <v>2427</v>
      </c>
      <c r="B2759" t="s">
        <v>2616</v>
      </c>
      <c r="C2759" t="s">
        <v>2614</v>
      </c>
      <c r="D2759">
        <v>86</v>
      </c>
      <c r="E2759">
        <v>485</v>
      </c>
      <c r="F2759">
        <f t="shared" si="43"/>
        <v>13</v>
      </c>
      <c r="G2759" t="str">
        <f>STANDINGS_SB[[#This Row],[League]]&amp;STANDINGS_SB[[#This Row],[Team]]</f>
        <v>$150 Draft Champions Nov 27 1:00 pm Lg.3549Peppa Puig</v>
      </c>
    </row>
    <row r="2760" spans="1:7" x14ac:dyDescent="0.25">
      <c r="A2760">
        <v>2557</v>
      </c>
      <c r="B2760" t="s">
        <v>2622</v>
      </c>
      <c r="C2760" t="s">
        <v>2614</v>
      </c>
      <c r="D2760">
        <v>81</v>
      </c>
      <c r="E2760">
        <v>360</v>
      </c>
      <c r="F2760">
        <f t="shared" si="43"/>
        <v>14</v>
      </c>
      <c r="G2760" t="str">
        <f>STANDINGS_SB[[#This Row],[League]]&amp;STANDINGS_SB[[#This Row],[Team]]</f>
        <v>$150 Draft Champions Nov 27 1:00 pm Lg.3549Team Lowy</v>
      </c>
    </row>
    <row r="2761" spans="1:7" x14ac:dyDescent="0.25">
      <c r="A2761">
        <v>2818</v>
      </c>
      <c r="B2761" t="s">
        <v>235</v>
      </c>
      <c r="C2761" t="s">
        <v>2614</v>
      </c>
      <c r="D2761">
        <v>64</v>
      </c>
      <c r="E2761">
        <v>99</v>
      </c>
      <c r="F2761">
        <f t="shared" si="43"/>
        <v>15</v>
      </c>
      <c r="G2761" t="str">
        <f>STANDINGS_SB[[#This Row],[League]]&amp;STANDINGS_SB[[#This Row],[Team]]</f>
        <v>$150 Draft Champions Nov 27 1:00 pm Lg.3549Winston The Wolf</v>
      </c>
    </row>
    <row r="2762" spans="1:7" x14ac:dyDescent="0.25">
      <c r="A2762">
        <v>269</v>
      </c>
      <c r="B2762" t="s">
        <v>2631</v>
      </c>
      <c r="C2762" t="s">
        <v>2625</v>
      </c>
      <c r="D2762">
        <v>159</v>
      </c>
      <c r="E2762">
        <v>2639</v>
      </c>
      <c r="F2762">
        <f t="shared" si="43"/>
        <v>1</v>
      </c>
      <c r="G2762" t="str">
        <f>STANDINGS_SB[[#This Row],[League]]&amp;STANDINGS_SB[[#This Row],[Team]]</f>
        <v>$400 Draft Champions Feb 01 1:00 pm Lg.3644Dangle - snipe</v>
      </c>
    </row>
    <row r="2763" spans="1:7" x14ac:dyDescent="0.25">
      <c r="A2763">
        <v>480</v>
      </c>
      <c r="B2763" t="s">
        <v>508</v>
      </c>
      <c r="C2763" t="s">
        <v>2625</v>
      </c>
      <c r="D2763">
        <v>147</v>
      </c>
      <c r="E2763">
        <v>2433</v>
      </c>
      <c r="F2763">
        <f t="shared" si="43"/>
        <v>2</v>
      </c>
      <c r="G2763" t="str">
        <f>STANDINGS_SB[[#This Row],[League]]&amp;STANDINGS_SB[[#This Row],[Team]]</f>
        <v>$400 Draft Champions Feb 01 1:00 pm Lg.3644Team Robinson</v>
      </c>
    </row>
    <row r="2764" spans="1:7" x14ac:dyDescent="0.25">
      <c r="A2764">
        <v>605</v>
      </c>
      <c r="B2764" t="s">
        <v>2627</v>
      </c>
      <c r="C2764" t="s">
        <v>2625</v>
      </c>
      <c r="D2764">
        <v>140</v>
      </c>
      <c r="E2764">
        <v>2310</v>
      </c>
      <c r="F2764">
        <f t="shared" si="43"/>
        <v>3</v>
      </c>
      <c r="G2764" t="str">
        <f>STANDINGS_SB[[#This Row],[League]]&amp;STANDINGS_SB[[#This Row],[Team]]</f>
        <v>$400 Draft Champions Feb 01 1:00 pm Lg.3644Team Shovein</v>
      </c>
    </row>
    <row r="2765" spans="1:7" x14ac:dyDescent="0.25">
      <c r="A2765">
        <v>782</v>
      </c>
      <c r="B2765" t="s">
        <v>2634</v>
      </c>
      <c r="C2765" t="s">
        <v>2625</v>
      </c>
      <c r="D2765">
        <v>133</v>
      </c>
      <c r="E2765">
        <v>2131.5</v>
      </c>
      <c r="F2765">
        <f t="shared" si="43"/>
        <v>4</v>
      </c>
      <c r="G2765" t="str">
        <f>STANDINGS_SB[[#This Row],[League]]&amp;STANDINGS_SB[[#This Row],[Team]]</f>
        <v>$400 Draft Champions Feb 01 1:00 pm Lg.3644Run Like Dixie</v>
      </c>
    </row>
    <row r="2766" spans="1:7" x14ac:dyDescent="0.25">
      <c r="A2766">
        <v>874</v>
      </c>
      <c r="B2766" t="s">
        <v>2630</v>
      </c>
      <c r="C2766" t="s">
        <v>2625</v>
      </c>
      <c r="D2766">
        <v>130</v>
      </c>
      <c r="E2766">
        <v>2042</v>
      </c>
      <c r="F2766">
        <f t="shared" si="43"/>
        <v>5</v>
      </c>
      <c r="G2766" t="str">
        <f>STANDINGS_SB[[#This Row],[League]]&amp;STANDINGS_SB[[#This Row],[Team]]</f>
        <v>$400 Draft Champions Feb 01 1:00 pm Lg.3644Tdot Tanks 3</v>
      </c>
    </row>
    <row r="2767" spans="1:7" x14ac:dyDescent="0.25">
      <c r="A2767">
        <v>879</v>
      </c>
      <c r="B2767" t="s">
        <v>889</v>
      </c>
      <c r="C2767" t="s">
        <v>2625</v>
      </c>
      <c r="D2767">
        <v>130</v>
      </c>
      <c r="E2767">
        <v>2042</v>
      </c>
      <c r="F2767">
        <f t="shared" si="43"/>
        <v>6</v>
      </c>
      <c r="G2767" t="str">
        <f>STANDINGS_SB[[#This Row],[League]]&amp;STANDINGS_SB[[#This Row],[Team]]</f>
        <v>$400 Draft Champions Feb 01 1:00 pm Lg.3644Team Thompson</v>
      </c>
    </row>
    <row r="2768" spans="1:7" x14ac:dyDescent="0.25">
      <c r="A2768">
        <v>954</v>
      </c>
      <c r="B2768" t="s">
        <v>2628</v>
      </c>
      <c r="C2768" t="s">
        <v>2625</v>
      </c>
      <c r="D2768">
        <v>127</v>
      </c>
      <c r="E2768">
        <v>1957.5</v>
      </c>
      <c r="F2768">
        <f t="shared" si="43"/>
        <v>7</v>
      </c>
      <c r="G2768" t="str">
        <f>STANDINGS_SB[[#This Row],[League]]&amp;STANDINGS_SB[[#This Row],[Team]]</f>
        <v>$400 Draft Champions Feb 01 1:00 pm Lg.3644Le Chat Noir</v>
      </c>
    </row>
    <row r="2769" spans="1:7" x14ac:dyDescent="0.25">
      <c r="A2769">
        <v>1290</v>
      </c>
      <c r="B2769" t="s">
        <v>2632</v>
      </c>
      <c r="C2769" t="s">
        <v>2625</v>
      </c>
      <c r="D2769">
        <v>118</v>
      </c>
      <c r="E2769">
        <v>1635.5</v>
      </c>
      <c r="F2769">
        <f t="shared" si="43"/>
        <v>8</v>
      </c>
      <c r="G2769" t="str">
        <f>STANDINGS_SB[[#This Row],[League]]&amp;STANDINGS_SB[[#This Row],[Team]]</f>
        <v>$400 Draft Champions Feb 01 1:00 pm Lg.3644The O-Faces</v>
      </c>
    </row>
    <row r="2770" spans="1:7" x14ac:dyDescent="0.25">
      <c r="A2770">
        <v>1649</v>
      </c>
      <c r="B2770" t="s">
        <v>2629</v>
      </c>
      <c r="C2770" t="s">
        <v>2625</v>
      </c>
      <c r="D2770">
        <v>109</v>
      </c>
      <c r="E2770">
        <v>1261.5</v>
      </c>
      <c r="F2770">
        <f t="shared" si="43"/>
        <v>9</v>
      </c>
      <c r="G2770" t="str">
        <f>STANDINGS_SB[[#This Row],[League]]&amp;STANDINGS_SB[[#This Row],[Team]]</f>
        <v>$400 Draft Champions Feb 01 1:00 pm Lg.3644Lennon/McCartney</v>
      </c>
    </row>
    <row r="2771" spans="1:7" x14ac:dyDescent="0.25">
      <c r="A2771">
        <v>1970</v>
      </c>
      <c r="B2771" t="s">
        <v>2626</v>
      </c>
      <c r="C2771" t="s">
        <v>2625</v>
      </c>
      <c r="D2771">
        <v>100</v>
      </c>
      <c r="E2771">
        <v>929.5</v>
      </c>
      <c r="F2771">
        <f t="shared" si="43"/>
        <v>10</v>
      </c>
      <c r="G2771" t="str">
        <f>STANDINGS_SB[[#This Row],[League]]&amp;STANDINGS_SB[[#This Row],[Team]]</f>
        <v>$400 Draft Champions Feb 01 1:00 pm Lg.3644Into the Crypts of Reyes</v>
      </c>
    </row>
    <row r="2772" spans="1:7" x14ac:dyDescent="0.25">
      <c r="A2772">
        <v>2172</v>
      </c>
      <c r="B2772" t="s">
        <v>144</v>
      </c>
      <c r="C2772" t="s">
        <v>2625</v>
      </c>
      <c r="D2772">
        <v>95</v>
      </c>
      <c r="E2772">
        <v>747</v>
      </c>
      <c r="F2772">
        <f t="shared" si="43"/>
        <v>11</v>
      </c>
      <c r="G2772" t="str">
        <f>STANDINGS_SB[[#This Row],[League]]&amp;STANDINGS_SB[[#This Row],[Team]]</f>
        <v>$400 Draft Champions Feb 01 1:00 pm Lg.3644Team Burns</v>
      </c>
    </row>
    <row r="2773" spans="1:7" x14ac:dyDescent="0.25">
      <c r="A2773">
        <v>2202</v>
      </c>
      <c r="B2773" t="s">
        <v>2624</v>
      </c>
      <c r="C2773" t="s">
        <v>2625</v>
      </c>
      <c r="D2773">
        <v>94</v>
      </c>
      <c r="E2773">
        <v>713</v>
      </c>
      <c r="F2773">
        <f t="shared" si="43"/>
        <v>12</v>
      </c>
      <c r="G2773" t="str">
        <f>STANDINGS_SB[[#This Row],[League]]&amp;STANDINGS_SB[[#This Row],[Team]]</f>
        <v>$400 Draft Champions Feb 01 1:00 pm Lg.3644Spartans</v>
      </c>
    </row>
    <row r="2774" spans="1:7" x14ac:dyDescent="0.25">
      <c r="A2774">
        <v>2267</v>
      </c>
      <c r="B2774" t="s">
        <v>335</v>
      </c>
      <c r="C2774" t="s">
        <v>2625</v>
      </c>
      <c r="D2774">
        <v>92</v>
      </c>
      <c r="E2774">
        <v>655</v>
      </c>
      <c r="F2774">
        <f t="shared" si="43"/>
        <v>13</v>
      </c>
      <c r="G2774" t="str">
        <f>STANDINGS_SB[[#This Row],[League]]&amp;STANDINGS_SB[[#This Row],[Team]]</f>
        <v>$400 Draft Champions Feb 01 1:00 pm Lg.3644deadmoneyE</v>
      </c>
    </row>
    <row r="2775" spans="1:7" x14ac:dyDescent="0.25">
      <c r="A2775">
        <v>2343</v>
      </c>
      <c r="B2775" t="s">
        <v>2633</v>
      </c>
      <c r="C2775" t="s">
        <v>2625</v>
      </c>
      <c r="D2775">
        <v>89</v>
      </c>
      <c r="E2775">
        <v>559.5</v>
      </c>
      <c r="F2775">
        <f t="shared" si="43"/>
        <v>14</v>
      </c>
      <c r="G2775" t="str">
        <f>STANDINGS_SB[[#This Row],[League]]&amp;STANDINGS_SB[[#This Row],[Team]]</f>
        <v>$400 Draft Champions Feb 01 1:00 pm Lg.3644Draughtsman 2</v>
      </c>
    </row>
    <row r="2776" spans="1:7" x14ac:dyDescent="0.25">
      <c r="A2776">
        <v>2485</v>
      </c>
      <c r="B2776" t="s">
        <v>361</v>
      </c>
      <c r="C2776" t="s">
        <v>2625</v>
      </c>
      <c r="D2776">
        <v>84</v>
      </c>
      <c r="E2776">
        <v>429.5</v>
      </c>
      <c r="F2776">
        <f t="shared" si="43"/>
        <v>15</v>
      </c>
      <c r="G2776" t="str">
        <f>STANDINGS_SB[[#This Row],[League]]&amp;STANDINGS_SB[[#This Row],[Team]]</f>
        <v>$400 Draft Champions Feb 01 1:00 pm Lg.3644Team Bevis</v>
      </c>
    </row>
    <row r="2777" spans="1:7" x14ac:dyDescent="0.25">
      <c r="A2777">
        <v>164</v>
      </c>
      <c r="B2777" t="s">
        <v>2641</v>
      </c>
      <c r="C2777" t="s">
        <v>2636</v>
      </c>
      <c r="D2777">
        <v>168</v>
      </c>
      <c r="E2777">
        <v>2746.5</v>
      </c>
      <c r="F2777">
        <f t="shared" si="43"/>
        <v>1</v>
      </c>
      <c r="G2777" t="str">
        <f>STANDINGS_SB[[#This Row],[League]]&amp;STANDINGS_SB[[#This Row],[Team]]</f>
        <v>$400 Draft Champions Feb 06 1:00 pm Lg.3660Starfishmn 0206</v>
      </c>
    </row>
    <row r="2778" spans="1:7" x14ac:dyDescent="0.25">
      <c r="A2778">
        <v>176</v>
      </c>
      <c r="B2778" t="s">
        <v>889</v>
      </c>
      <c r="C2778" t="s">
        <v>2636</v>
      </c>
      <c r="D2778">
        <v>167</v>
      </c>
      <c r="E2778">
        <v>2737</v>
      </c>
      <c r="F2778">
        <f t="shared" si="43"/>
        <v>2</v>
      </c>
      <c r="G2778" t="str">
        <f>STANDINGS_SB[[#This Row],[League]]&amp;STANDINGS_SB[[#This Row],[Team]]</f>
        <v>$400 Draft Champions Feb 06 1:00 pm Lg.3660Team Thompson</v>
      </c>
    </row>
    <row r="2779" spans="1:7" x14ac:dyDescent="0.25">
      <c r="A2779">
        <v>242</v>
      </c>
      <c r="B2779" t="s">
        <v>402</v>
      </c>
      <c r="C2779" t="s">
        <v>2636</v>
      </c>
      <c r="D2779">
        <v>161</v>
      </c>
      <c r="E2779">
        <v>2669</v>
      </c>
      <c r="F2779">
        <f t="shared" si="43"/>
        <v>3</v>
      </c>
      <c r="G2779" t="str">
        <f>STANDINGS_SB[[#This Row],[League]]&amp;STANDINGS_SB[[#This Row],[Team]]</f>
        <v>$400 Draft Champions Feb 06 1:00 pm Lg.3660Team Leonard</v>
      </c>
    </row>
    <row r="2780" spans="1:7" x14ac:dyDescent="0.25">
      <c r="A2780">
        <v>603</v>
      </c>
      <c r="B2780" t="s">
        <v>174</v>
      </c>
      <c r="C2780" t="s">
        <v>2636</v>
      </c>
      <c r="D2780">
        <v>140</v>
      </c>
      <c r="E2780">
        <v>2310</v>
      </c>
      <c r="F2780">
        <f t="shared" si="43"/>
        <v>4</v>
      </c>
      <c r="G2780" t="str">
        <f>STANDINGS_SB[[#This Row],[League]]&amp;STANDINGS_SB[[#This Row],[Team]]</f>
        <v>$400 Draft Champions Feb 06 1:00 pm Lg.3660Team Phillips</v>
      </c>
    </row>
    <row r="2781" spans="1:7" x14ac:dyDescent="0.25">
      <c r="A2781">
        <v>786</v>
      </c>
      <c r="B2781" t="s">
        <v>206</v>
      </c>
      <c r="C2781" t="s">
        <v>2636</v>
      </c>
      <c r="D2781">
        <v>133</v>
      </c>
      <c r="E2781">
        <v>2131.5</v>
      </c>
      <c r="F2781">
        <f t="shared" si="43"/>
        <v>5</v>
      </c>
      <c r="G2781" t="str">
        <f>STANDINGS_SB[[#This Row],[League]]&amp;STANDINGS_SB[[#This Row],[Team]]</f>
        <v>$400 Draft Champions Feb 06 1:00 pm Lg.3660Team Eroh</v>
      </c>
    </row>
    <row r="2782" spans="1:7" x14ac:dyDescent="0.25">
      <c r="A2782">
        <v>852</v>
      </c>
      <c r="B2782" t="s">
        <v>2638</v>
      </c>
      <c r="C2782" t="s">
        <v>2636</v>
      </c>
      <c r="D2782">
        <v>131</v>
      </c>
      <c r="E2782">
        <v>2074.5</v>
      </c>
      <c r="F2782">
        <f t="shared" si="43"/>
        <v>6</v>
      </c>
      <c r="G2782" t="str">
        <f>STANDINGS_SB[[#This Row],[League]]&amp;STANDINGS_SB[[#This Row],[Team]]</f>
        <v>$400 Draft Champions Feb 06 1:00 pm Lg.3660ctmbb iv</v>
      </c>
    </row>
    <row r="2783" spans="1:7" x14ac:dyDescent="0.25">
      <c r="A2783">
        <v>1348</v>
      </c>
      <c r="B2783" t="s">
        <v>2635</v>
      </c>
      <c r="C2783" t="s">
        <v>2636</v>
      </c>
      <c r="D2783">
        <v>116</v>
      </c>
      <c r="E2783">
        <v>1552.5</v>
      </c>
      <c r="F2783">
        <f t="shared" si="43"/>
        <v>7</v>
      </c>
      <c r="G2783" t="str">
        <f>STANDINGS_SB[[#This Row],[League]]&amp;STANDINGS_SB[[#This Row],[Team]]</f>
        <v>$400 Draft Champions Feb 06 1:00 pm Lg.3660DC Dogo 4</v>
      </c>
    </row>
    <row r="2784" spans="1:7" x14ac:dyDescent="0.25">
      <c r="A2784">
        <v>1398</v>
      </c>
      <c r="B2784" t="s">
        <v>202</v>
      </c>
      <c r="C2784" t="s">
        <v>2636</v>
      </c>
      <c r="D2784">
        <v>115</v>
      </c>
      <c r="E2784">
        <v>1508.5</v>
      </c>
      <c r="F2784">
        <f t="shared" si="43"/>
        <v>8</v>
      </c>
      <c r="G2784" t="str">
        <f>STANDINGS_SB[[#This Row],[League]]&amp;STANDINGS_SB[[#This Row],[Team]]</f>
        <v>$400 Draft Champions Feb 06 1:00 pm Lg.3660One for the Dagger</v>
      </c>
    </row>
    <row r="2785" spans="1:7" x14ac:dyDescent="0.25">
      <c r="A2785">
        <v>1588</v>
      </c>
      <c r="B2785" t="s">
        <v>448</v>
      </c>
      <c r="C2785" t="s">
        <v>2636</v>
      </c>
      <c r="D2785">
        <v>111</v>
      </c>
      <c r="E2785">
        <v>1343.5</v>
      </c>
      <c r="F2785">
        <f t="shared" si="43"/>
        <v>9</v>
      </c>
      <c r="G2785" t="str">
        <f>STANDINGS_SB[[#This Row],[League]]&amp;STANDINGS_SB[[#This Row],[Team]]</f>
        <v>$400 Draft Champions Feb 06 1:00 pm Lg.3660The Chameleons</v>
      </c>
    </row>
    <row r="2786" spans="1:7" x14ac:dyDescent="0.25">
      <c r="A2786">
        <v>1890</v>
      </c>
      <c r="B2786" t="s">
        <v>2637</v>
      </c>
      <c r="C2786" t="s">
        <v>2636</v>
      </c>
      <c r="D2786">
        <v>103</v>
      </c>
      <c r="E2786">
        <v>1036.5</v>
      </c>
      <c r="F2786">
        <f t="shared" si="43"/>
        <v>10</v>
      </c>
      <c r="G2786" t="str">
        <f>STANDINGS_SB[[#This Row],[League]]&amp;STANDINGS_SB[[#This Row],[Team]]</f>
        <v>$400 Draft Champions Feb 06 1:00 pm Lg.3660Team Beckey</v>
      </c>
    </row>
    <row r="2787" spans="1:7" x14ac:dyDescent="0.25">
      <c r="A2787">
        <v>1955</v>
      </c>
      <c r="B2787" t="s">
        <v>267</v>
      </c>
      <c r="C2787" t="s">
        <v>2636</v>
      </c>
      <c r="D2787">
        <v>101</v>
      </c>
      <c r="E2787">
        <v>962</v>
      </c>
      <c r="F2787">
        <f t="shared" si="43"/>
        <v>11</v>
      </c>
      <c r="G2787" t="str">
        <f>STANDINGS_SB[[#This Row],[League]]&amp;STANDINGS_SB[[#This Row],[Team]]</f>
        <v>$400 Draft Champions Feb 06 1:00 pm Lg.3660Team Ratner</v>
      </c>
    </row>
    <row r="2788" spans="1:7" x14ac:dyDescent="0.25">
      <c r="A2788">
        <v>2365</v>
      </c>
      <c r="B2788" t="s">
        <v>190</v>
      </c>
      <c r="C2788" t="s">
        <v>2636</v>
      </c>
      <c r="D2788">
        <v>89</v>
      </c>
      <c r="E2788">
        <v>559.5</v>
      </c>
      <c r="F2788">
        <f t="shared" si="43"/>
        <v>12</v>
      </c>
      <c r="G2788" t="str">
        <f>STANDINGS_SB[[#This Row],[League]]&amp;STANDINGS_SB[[#This Row],[Team]]</f>
        <v>$400 Draft Champions Feb 06 1:00 pm Lg.3660Teheran You Apart</v>
      </c>
    </row>
    <row r="2789" spans="1:7" x14ac:dyDescent="0.25">
      <c r="A2789">
        <v>2495</v>
      </c>
      <c r="B2789" t="s">
        <v>204</v>
      </c>
      <c r="C2789" t="s">
        <v>2636</v>
      </c>
      <c r="D2789">
        <v>83</v>
      </c>
      <c r="E2789">
        <v>407</v>
      </c>
      <c r="F2789">
        <f t="shared" si="43"/>
        <v>13</v>
      </c>
      <c r="G2789" t="str">
        <f>STANDINGS_SB[[#This Row],[League]]&amp;STANDINGS_SB[[#This Row],[Team]]</f>
        <v>$400 Draft Champions Feb 06 1:00 pm Lg.3660Cosmos</v>
      </c>
    </row>
    <row r="2790" spans="1:7" x14ac:dyDescent="0.25">
      <c r="A2790">
        <v>2690</v>
      </c>
      <c r="B2790" t="s">
        <v>2640</v>
      </c>
      <c r="C2790" t="s">
        <v>2636</v>
      </c>
      <c r="D2790">
        <v>74</v>
      </c>
      <c r="E2790">
        <v>227.5</v>
      </c>
      <c r="F2790">
        <f t="shared" si="43"/>
        <v>14</v>
      </c>
      <c r="G2790" t="str">
        <f>STANDINGS_SB[[#This Row],[League]]&amp;STANDINGS_SB[[#This Row],[Team]]</f>
        <v>$400 Draft Champions Feb 06 1:00 pm Lg.3660Your Daddy</v>
      </c>
    </row>
    <row r="2791" spans="1:7" x14ac:dyDescent="0.25">
      <c r="A2791">
        <v>2803</v>
      </c>
      <c r="B2791" t="s">
        <v>2639</v>
      </c>
      <c r="C2791" t="s">
        <v>2636</v>
      </c>
      <c r="D2791">
        <v>65</v>
      </c>
      <c r="E2791">
        <v>112</v>
      </c>
      <c r="F2791">
        <f t="shared" si="43"/>
        <v>15</v>
      </c>
      <c r="G2791" t="str">
        <f>STANDINGS_SB[[#This Row],[League]]&amp;STANDINGS_SB[[#This Row],[Team]]</f>
        <v>$400 Draft Champions Feb 06 1:00 pm Lg.3660Team Pucci</v>
      </c>
    </row>
    <row r="2792" spans="1:7" x14ac:dyDescent="0.25">
      <c r="A2792">
        <v>101</v>
      </c>
      <c r="B2792" t="s">
        <v>2645</v>
      </c>
      <c r="C2792" t="s">
        <v>2642</v>
      </c>
      <c r="D2792">
        <v>178</v>
      </c>
      <c r="E2792">
        <v>2812.5</v>
      </c>
      <c r="F2792">
        <f t="shared" si="43"/>
        <v>1</v>
      </c>
      <c r="G2792" t="str">
        <f>STANDINGS_SB[[#This Row],[League]]&amp;STANDINGS_SB[[#This Row],[Team]]</f>
        <v>$400 Draft Champions Feb 13 1:00 pm Lg.3694Who's Your Papi?</v>
      </c>
    </row>
    <row r="2793" spans="1:7" x14ac:dyDescent="0.25">
      <c r="A2793">
        <v>490</v>
      </c>
      <c r="B2793" t="s">
        <v>2649</v>
      </c>
      <c r="C2793" t="s">
        <v>2642</v>
      </c>
      <c r="D2793">
        <v>146</v>
      </c>
      <c r="E2793">
        <v>2417.5</v>
      </c>
      <c r="F2793">
        <f t="shared" si="43"/>
        <v>2</v>
      </c>
      <c r="G2793" t="str">
        <f>STANDINGS_SB[[#This Row],[League]]&amp;STANDINGS_SB[[#This Row],[Team]]</f>
        <v>$400 Draft Champions Feb 13 1:00 pm Lg.3694Go Crazy Folks Go Crazy</v>
      </c>
    </row>
    <row r="2794" spans="1:7" x14ac:dyDescent="0.25">
      <c r="A2794">
        <v>569</v>
      </c>
      <c r="B2794" t="s">
        <v>2652</v>
      </c>
      <c r="C2794" t="s">
        <v>2642</v>
      </c>
      <c r="D2794">
        <v>142</v>
      </c>
      <c r="E2794">
        <v>2346.5</v>
      </c>
      <c r="F2794">
        <f t="shared" si="43"/>
        <v>3</v>
      </c>
      <c r="G2794" t="str">
        <f>STANDINGS_SB[[#This Row],[League]]&amp;STANDINGS_SB[[#This Row],[Team]]</f>
        <v>$400 Draft Champions Feb 13 1:00 pm Lg.3694Starfishmn 0213</v>
      </c>
    </row>
    <row r="2795" spans="1:7" x14ac:dyDescent="0.25">
      <c r="A2795">
        <v>860</v>
      </c>
      <c r="B2795" t="s">
        <v>2646</v>
      </c>
      <c r="C2795" t="s">
        <v>2642</v>
      </c>
      <c r="D2795">
        <v>130</v>
      </c>
      <c r="E2795">
        <v>2042</v>
      </c>
      <c r="F2795">
        <f t="shared" si="43"/>
        <v>4</v>
      </c>
      <c r="G2795" t="str">
        <f>STANDINGS_SB[[#This Row],[League]]&amp;STANDINGS_SB[[#This Row],[Team]]</f>
        <v>$400 Draft Champions Feb 13 1:00 pm Lg.3694Dallas Ruscoe</v>
      </c>
    </row>
    <row r="2796" spans="1:7" x14ac:dyDescent="0.25">
      <c r="A2796">
        <v>959</v>
      </c>
      <c r="B2796" t="s">
        <v>2648</v>
      </c>
      <c r="C2796" t="s">
        <v>2642</v>
      </c>
      <c r="D2796">
        <v>127</v>
      </c>
      <c r="E2796">
        <v>1957.5</v>
      </c>
      <c r="F2796">
        <f t="shared" si="43"/>
        <v>5</v>
      </c>
      <c r="G2796" t="str">
        <f>STANDINGS_SB[[#This Row],[League]]&amp;STANDINGS_SB[[#This Row],[Team]]</f>
        <v>$400 Draft Champions Feb 13 1:00 pm Lg.3694Side Boy</v>
      </c>
    </row>
    <row r="2797" spans="1:7" x14ac:dyDescent="0.25">
      <c r="A2797">
        <v>996</v>
      </c>
      <c r="B2797" t="s">
        <v>206</v>
      </c>
      <c r="C2797" t="s">
        <v>2642</v>
      </c>
      <c r="D2797">
        <v>126</v>
      </c>
      <c r="E2797">
        <v>1921</v>
      </c>
      <c r="F2797">
        <f t="shared" si="43"/>
        <v>6</v>
      </c>
      <c r="G2797" t="str">
        <f>STANDINGS_SB[[#This Row],[League]]&amp;STANDINGS_SB[[#This Row],[Team]]</f>
        <v>$400 Draft Champions Feb 13 1:00 pm Lg.3694Team Eroh</v>
      </c>
    </row>
    <row r="2798" spans="1:7" x14ac:dyDescent="0.25">
      <c r="A2798">
        <v>1029</v>
      </c>
      <c r="B2798" t="s">
        <v>429</v>
      </c>
      <c r="C2798" t="s">
        <v>2642</v>
      </c>
      <c r="D2798">
        <v>125</v>
      </c>
      <c r="E2798">
        <v>1883</v>
      </c>
      <c r="F2798">
        <f t="shared" si="43"/>
        <v>7</v>
      </c>
      <c r="G2798" t="str">
        <f>STANDINGS_SB[[#This Row],[League]]&amp;STANDINGS_SB[[#This Row],[Team]]</f>
        <v>$400 Draft Champions Feb 13 1:00 pm Lg.3694Team Daino</v>
      </c>
    </row>
    <row r="2799" spans="1:7" x14ac:dyDescent="0.25">
      <c r="A2799">
        <v>1036</v>
      </c>
      <c r="B2799" t="s">
        <v>726</v>
      </c>
      <c r="C2799" t="s">
        <v>2642</v>
      </c>
      <c r="D2799">
        <v>125</v>
      </c>
      <c r="E2799">
        <v>1883</v>
      </c>
      <c r="F2799">
        <f t="shared" si="43"/>
        <v>8</v>
      </c>
      <c r="G2799" t="str">
        <f>STANDINGS_SB[[#This Row],[League]]&amp;STANDINGS_SB[[#This Row],[Team]]</f>
        <v>$400 Draft Champions Feb 13 1:00 pm Lg.3694Team Warner</v>
      </c>
    </row>
    <row r="2800" spans="1:7" x14ac:dyDescent="0.25">
      <c r="A2800">
        <v>1093</v>
      </c>
      <c r="B2800" t="s">
        <v>2644</v>
      </c>
      <c r="C2800" t="s">
        <v>2642</v>
      </c>
      <c r="D2800">
        <v>123</v>
      </c>
      <c r="E2800">
        <v>1820</v>
      </c>
      <c r="F2800">
        <f t="shared" si="43"/>
        <v>9</v>
      </c>
      <c r="G2800" t="str">
        <f>STANDINGS_SB[[#This Row],[League]]&amp;STANDINGS_SB[[#This Row],[Team]]</f>
        <v>$400 Draft Champions Feb 13 1:00 pm Lg.3694Somos Familia</v>
      </c>
    </row>
    <row r="2801" spans="1:7" x14ac:dyDescent="0.25">
      <c r="A2801">
        <v>1511</v>
      </c>
      <c r="B2801" t="s">
        <v>2647</v>
      </c>
      <c r="C2801" t="s">
        <v>2642</v>
      </c>
      <c r="D2801">
        <v>112</v>
      </c>
      <c r="E2801">
        <v>1387</v>
      </c>
      <c r="F2801">
        <f t="shared" si="43"/>
        <v>10</v>
      </c>
      <c r="G2801" t="str">
        <f>STANDINGS_SB[[#This Row],[League]]&amp;STANDINGS_SB[[#This Row],[Team]]</f>
        <v>$400 Draft Champions Feb 13 1:00 pm Lg.3694CHIN MUSIC</v>
      </c>
    </row>
    <row r="2802" spans="1:7" x14ac:dyDescent="0.25">
      <c r="A2802">
        <v>1820</v>
      </c>
      <c r="B2802" t="s">
        <v>2650</v>
      </c>
      <c r="C2802" t="s">
        <v>2642</v>
      </c>
      <c r="D2802">
        <v>104</v>
      </c>
      <c r="E2802">
        <v>1082.5</v>
      </c>
      <c r="F2802">
        <f t="shared" si="43"/>
        <v>11</v>
      </c>
      <c r="G2802" t="str">
        <f>STANDINGS_SB[[#This Row],[League]]&amp;STANDINGS_SB[[#This Row],[Team]]</f>
        <v>$400 Draft Champions Feb 13 1:00 pm Lg.3694JonesCurtisW DC1</v>
      </c>
    </row>
    <row r="2803" spans="1:7" x14ac:dyDescent="0.25">
      <c r="A2803">
        <v>2356</v>
      </c>
      <c r="B2803" t="s">
        <v>2651</v>
      </c>
      <c r="C2803" t="s">
        <v>2642</v>
      </c>
      <c r="D2803">
        <v>89</v>
      </c>
      <c r="E2803">
        <v>559.5</v>
      </c>
      <c r="F2803">
        <f t="shared" si="43"/>
        <v>12</v>
      </c>
      <c r="G2803" t="str">
        <f>STANDINGS_SB[[#This Row],[League]]&amp;STANDINGS_SB[[#This Row],[Team]]</f>
        <v>$400 Draft Champions Feb 13 1:00 pm Lg.3694Showstoppin'</v>
      </c>
    </row>
    <row r="2804" spans="1:7" x14ac:dyDescent="0.25">
      <c r="A2804">
        <v>2628</v>
      </c>
      <c r="B2804" t="s">
        <v>1557</v>
      </c>
      <c r="C2804" t="s">
        <v>2642</v>
      </c>
      <c r="D2804">
        <v>77</v>
      </c>
      <c r="E2804">
        <v>285.5</v>
      </c>
      <c r="F2804">
        <f t="shared" si="43"/>
        <v>13</v>
      </c>
      <c r="G2804" t="str">
        <f>STANDINGS_SB[[#This Row],[League]]&amp;STANDINGS_SB[[#This Row],[Team]]</f>
        <v>$400 Draft Champions Feb 13 1:00 pm Lg.3694Team Casey</v>
      </c>
    </row>
    <row r="2805" spans="1:7" x14ac:dyDescent="0.25">
      <c r="A2805">
        <v>2695</v>
      </c>
      <c r="B2805" t="s">
        <v>245</v>
      </c>
      <c r="C2805" t="s">
        <v>2642</v>
      </c>
      <c r="D2805">
        <v>73</v>
      </c>
      <c r="E2805">
        <v>211.5</v>
      </c>
      <c r="F2805">
        <f t="shared" si="43"/>
        <v>14</v>
      </c>
      <c r="G2805" t="str">
        <f>STANDINGS_SB[[#This Row],[League]]&amp;STANDINGS_SB[[#This Row],[Team]]</f>
        <v>$400 Draft Champions Feb 13 1:00 pm Lg.3694Fresh Ripe Peaches</v>
      </c>
    </row>
    <row r="2806" spans="1:7" x14ac:dyDescent="0.25">
      <c r="A2806">
        <v>2861</v>
      </c>
      <c r="B2806" t="s">
        <v>2643</v>
      </c>
      <c r="C2806" t="s">
        <v>2642</v>
      </c>
      <c r="D2806">
        <v>58</v>
      </c>
      <c r="E2806">
        <v>47</v>
      </c>
      <c r="F2806">
        <f t="shared" si="43"/>
        <v>15</v>
      </c>
      <c r="G2806" t="str">
        <f>STANDINGS_SB[[#This Row],[League]]&amp;STANDINGS_SB[[#This Row],[Team]]</f>
        <v>$400 Draft Champions Feb 13 1:00 pm Lg.3694Badlanders</v>
      </c>
    </row>
    <row r="2807" spans="1:7" x14ac:dyDescent="0.25">
      <c r="A2807">
        <v>260</v>
      </c>
      <c r="B2807" t="s">
        <v>2659</v>
      </c>
      <c r="C2807" t="s">
        <v>2653</v>
      </c>
      <c r="D2807">
        <v>160</v>
      </c>
      <c r="E2807">
        <v>2655.5</v>
      </c>
      <c r="F2807">
        <f t="shared" si="43"/>
        <v>1</v>
      </c>
      <c r="G2807" t="str">
        <f>STANDINGS_SB[[#This Row],[League]]&amp;STANDINGS_SB[[#This Row],[Team]]</f>
        <v>$400 Draft Champions Feb 20 1:00 pm Lg.3735Team Wurm</v>
      </c>
    </row>
    <row r="2808" spans="1:7" x14ac:dyDescent="0.25">
      <c r="A2808">
        <v>462</v>
      </c>
      <c r="B2808" t="s">
        <v>267</v>
      </c>
      <c r="C2808" t="s">
        <v>2653</v>
      </c>
      <c r="D2808">
        <v>148</v>
      </c>
      <c r="E2808">
        <v>2454.5</v>
      </c>
      <c r="F2808">
        <f t="shared" si="43"/>
        <v>2</v>
      </c>
      <c r="G2808" t="str">
        <f>STANDINGS_SB[[#This Row],[League]]&amp;STANDINGS_SB[[#This Row],[Team]]</f>
        <v>$400 Draft Champions Feb 20 1:00 pm Lg.3735Team Ratner</v>
      </c>
    </row>
    <row r="2809" spans="1:7" x14ac:dyDescent="0.25">
      <c r="A2809">
        <v>515</v>
      </c>
      <c r="B2809" t="s">
        <v>517</v>
      </c>
      <c r="C2809" t="s">
        <v>2653</v>
      </c>
      <c r="D2809">
        <v>145</v>
      </c>
      <c r="E2809">
        <v>2399.5</v>
      </c>
      <c r="F2809">
        <f t="shared" si="43"/>
        <v>3</v>
      </c>
      <c r="G2809" t="str">
        <f>STANDINGS_SB[[#This Row],[League]]&amp;STANDINGS_SB[[#This Row],[Team]]</f>
        <v>$400 Draft Champions Feb 20 1:00 pm Lg.3735Starfishmn 0220</v>
      </c>
    </row>
    <row r="2810" spans="1:7" x14ac:dyDescent="0.25">
      <c r="A2810">
        <v>622</v>
      </c>
      <c r="B2810" t="s">
        <v>2656</v>
      </c>
      <c r="C2810" t="s">
        <v>2653</v>
      </c>
      <c r="D2810">
        <v>139</v>
      </c>
      <c r="E2810">
        <v>2288</v>
      </c>
      <c r="F2810">
        <f t="shared" si="43"/>
        <v>4</v>
      </c>
      <c r="G2810" t="str">
        <f>STANDINGS_SB[[#This Row],[League]]&amp;STANDINGS_SB[[#This Row],[Team]]</f>
        <v>$400 Draft Champions Feb 20 1:00 pm Lg.3735Sgusting Robots RoG</v>
      </c>
    </row>
    <row r="2811" spans="1:7" x14ac:dyDescent="0.25">
      <c r="A2811">
        <v>671</v>
      </c>
      <c r="B2811" t="s">
        <v>80</v>
      </c>
      <c r="C2811" t="s">
        <v>2653</v>
      </c>
      <c r="D2811">
        <v>137</v>
      </c>
      <c r="E2811">
        <v>2243.5</v>
      </c>
      <c r="F2811">
        <f t="shared" si="43"/>
        <v>5</v>
      </c>
      <c r="G2811" t="str">
        <f>STANDINGS_SB[[#This Row],[League]]&amp;STANDINGS_SB[[#This Row],[Team]]</f>
        <v>$400 Draft Champions Feb 20 1:00 pm Lg.3735Sleepahs and Keepahs</v>
      </c>
    </row>
    <row r="2812" spans="1:7" x14ac:dyDescent="0.25">
      <c r="A2812">
        <v>987</v>
      </c>
      <c r="B2812" t="s">
        <v>249</v>
      </c>
      <c r="C2812" t="s">
        <v>2653</v>
      </c>
      <c r="D2812">
        <v>126</v>
      </c>
      <c r="E2812">
        <v>1921</v>
      </c>
      <c r="F2812">
        <f t="shared" si="43"/>
        <v>6</v>
      </c>
      <c r="G2812" t="str">
        <f>STANDINGS_SB[[#This Row],[League]]&amp;STANDINGS_SB[[#This Row],[Team]]</f>
        <v>$400 Draft Champions Feb 20 1:00 pm Lg.3735OC Wolverines</v>
      </c>
    </row>
    <row r="2813" spans="1:7" x14ac:dyDescent="0.25">
      <c r="A2813">
        <v>1260</v>
      </c>
      <c r="B2813" t="s">
        <v>2655</v>
      </c>
      <c r="C2813" t="s">
        <v>2653</v>
      </c>
      <c r="D2813">
        <v>118</v>
      </c>
      <c r="E2813">
        <v>1635.5</v>
      </c>
      <c r="F2813">
        <f t="shared" si="43"/>
        <v>7</v>
      </c>
      <c r="G2813" t="str">
        <f>STANDINGS_SB[[#This Row],[League]]&amp;STANDINGS_SB[[#This Row],[Team]]</f>
        <v>$400 Draft Champions Feb 20 1:00 pm Lg.3735Baby Brooke's Baseball Bats</v>
      </c>
    </row>
    <row r="2814" spans="1:7" x14ac:dyDescent="0.25">
      <c r="A2814">
        <v>1697</v>
      </c>
      <c r="B2814" t="s">
        <v>77</v>
      </c>
      <c r="C2814" t="s">
        <v>2653</v>
      </c>
      <c r="D2814">
        <v>108</v>
      </c>
      <c r="E2814">
        <v>1223</v>
      </c>
      <c r="F2814">
        <f t="shared" si="43"/>
        <v>8</v>
      </c>
      <c r="G2814" t="str">
        <f>STANDINGS_SB[[#This Row],[League]]&amp;STANDINGS_SB[[#This Row],[Team]]</f>
        <v>$400 Draft Champions Feb 20 1:00 pm Lg.3735Team Taylor</v>
      </c>
    </row>
    <row r="2815" spans="1:7" x14ac:dyDescent="0.25">
      <c r="A2815">
        <v>1757</v>
      </c>
      <c r="B2815" t="s">
        <v>1159</v>
      </c>
      <c r="C2815" t="s">
        <v>2653</v>
      </c>
      <c r="D2815">
        <v>106</v>
      </c>
      <c r="E2815">
        <v>1149</v>
      </c>
      <c r="F2815">
        <f t="shared" si="43"/>
        <v>9</v>
      </c>
      <c r="G2815" t="str">
        <f>STANDINGS_SB[[#This Row],[League]]&amp;STANDINGS_SB[[#This Row],[Team]]</f>
        <v>$400 Draft Champions Feb 20 1:00 pm Lg.3735Infinity Management</v>
      </c>
    </row>
    <row r="2816" spans="1:7" x14ac:dyDescent="0.25">
      <c r="A2816">
        <v>1826</v>
      </c>
      <c r="B2816" t="s">
        <v>244</v>
      </c>
      <c r="C2816" t="s">
        <v>2653</v>
      </c>
      <c r="D2816">
        <v>104</v>
      </c>
      <c r="E2816">
        <v>1082.5</v>
      </c>
      <c r="F2816">
        <f t="shared" si="43"/>
        <v>10</v>
      </c>
      <c r="G2816" t="str">
        <f>STANDINGS_SB[[#This Row],[League]]&amp;STANDINGS_SB[[#This Row],[Team]]</f>
        <v>$400 Draft Champions Feb 20 1:00 pm Lg.3735Queen Team</v>
      </c>
    </row>
    <row r="2817" spans="1:7" x14ac:dyDescent="0.25">
      <c r="A2817">
        <v>1870</v>
      </c>
      <c r="B2817" t="s">
        <v>2658</v>
      </c>
      <c r="C2817" t="s">
        <v>2653</v>
      </c>
      <c r="D2817">
        <v>103</v>
      </c>
      <c r="E2817">
        <v>1036.5</v>
      </c>
      <c r="F2817">
        <f t="shared" si="43"/>
        <v>11</v>
      </c>
      <c r="G2817" t="str">
        <f>STANDINGS_SB[[#This Row],[League]]&amp;STANDINGS_SB[[#This Row],[Team]]</f>
        <v>$400 Draft Champions Feb 20 1:00 pm Lg.3735Getpaddled</v>
      </c>
    </row>
    <row r="2818" spans="1:7" x14ac:dyDescent="0.25">
      <c r="A2818">
        <v>2056</v>
      </c>
      <c r="B2818" t="s">
        <v>2660</v>
      </c>
      <c r="C2818" t="s">
        <v>2653</v>
      </c>
      <c r="D2818">
        <v>98</v>
      </c>
      <c r="E2818">
        <v>852.5</v>
      </c>
      <c r="F2818">
        <f t="shared" si="43"/>
        <v>12</v>
      </c>
      <c r="G2818" t="str">
        <f>STANDINGS_SB[[#This Row],[League]]&amp;STANDINGS_SB[[#This Row],[Team]]</f>
        <v>$400 Draft Champions Feb 20 1:00 pm Lg.3735Liars &amp; Felons #11</v>
      </c>
    </row>
    <row r="2819" spans="1:7" x14ac:dyDescent="0.25">
      <c r="A2819">
        <v>2116</v>
      </c>
      <c r="B2819" t="s">
        <v>2657</v>
      </c>
      <c r="C2819" t="s">
        <v>2653</v>
      </c>
      <c r="D2819">
        <v>96</v>
      </c>
      <c r="E2819">
        <v>784</v>
      </c>
      <c r="F2819">
        <f t="shared" ref="F2819:F2881" si="44">IF(C2819=C2818,F2818+1,1)</f>
        <v>13</v>
      </c>
      <c r="G2819" t="str">
        <f>STANDINGS_SB[[#This Row],[League]]&amp;STANDINGS_SB[[#This Row],[Team]]</f>
        <v>$400 Draft Champions Feb 20 1:00 pm Lg.3735Charm City Rats</v>
      </c>
    </row>
    <row r="2820" spans="1:7" x14ac:dyDescent="0.25">
      <c r="A2820">
        <v>2254</v>
      </c>
      <c r="B2820" t="s">
        <v>2654</v>
      </c>
      <c r="C2820" t="s">
        <v>2653</v>
      </c>
      <c r="D2820">
        <v>92</v>
      </c>
      <c r="E2820">
        <v>655</v>
      </c>
      <c r="F2820">
        <f t="shared" si="44"/>
        <v>14</v>
      </c>
      <c r="G2820" t="str">
        <f>STANDINGS_SB[[#This Row],[League]]&amp;STANDINGS_SB[[#This Row],[Team]]</f>
        <v>$400 Draft Champions Feb 20 1:00 pm Lg.3735Harry Doyle All-Stars 4</v>
      </c>
    </row>
    <row r="2821" spans="1:7" x14ac:dyDescent="0.25">
      <c r="A2821">
        <v>2812</v>
      </c>
      <c r="B2821" t="s">
        <v>200</v>
      </c>
      <c r="C2821" t="s">
        <v>2653</v>
      </c>
      <c r="D2821">
        <v>64</v>
      </c>
      <c r="E2821">
        <v>99</v>
      </c>
      <c r="F2821">
        <f t="shared" si="44"/>
        <v>15</v>
      </c>
      <c r="G2821" t="str">
        <f>STANDINGS_SB[[#This Row],[League]]&amp;STANDINGS_SB[[#This Row],[Team]]</f>
        <v>$400 Draft Champions Feb 20 1:00 pm Lg.3735Stealing from Romeo</v>
      </c>
    </row>
    <row r="2822" spans="1:7" x14ac:dyDescent="0.25">
      <c r="A2822">
        <v>44</v>
      </c>
      <c r="B2822" t="s">
        <v>2663</v>
      </c>
      <c r="C2822" t="s">
        <v>2662</v>
      </c>
      <c r="D2822">
        <v>191</v>
      </c>
      <c r="E2822">
        <v>2868.5</v>
      </c>
      <c r="F2822">
        <f t="shared" si="44"/>
        <v>1</v>
      </c>
      <c r="G2822" t="str">
        <f>STANDINGS_SB[[#This Row],[League]]&amp;STANDINGS_SB[[#This Row],[Team]]</f>
        <v>$400 Draft Champions Feb 24 1:00 pm Lg.3760Untied Since '68</v>
      </c>
    </row>
    <row r="2823" spans="1:7" x14ac:dyDescent="0.25">
      <c r="A2823">
        <v>235</v>
      </c>
      <c r="B2823" t="s">
        <v>193</v>
      </c>
      <c r="C2823" t="s">
        <v>2662</v>
      </c>
      <c r="D2823">
        <v>162</v>
      </c>
      <c r="E2823">
        <v>2681</v>
      </c>
      <c r="F2823">
        <f t="shared" si="44"/>
        <v>2</v>
      </c>
      <c r="G2823" t="str">
        <f>STANDINGS_SB[[#This Row],[League]]&amp;STANDINGS_SB[[#This Row],[Team]]</f>
        <v>$400 Draft Champions Feb 24 1:00 pm Lg.3760Team Peavey</v>
      </c>
    </row>
    <row r="2824" spans="1:7" x14ac:dyDescent="0.25">
      <c r="A2824">
        <v>390</v>
      </c>
      <c r="B2824" t="s">
        <v>2668</v>
      </c>
      <c r="C2824" t="s">
        <v>2662</v>
      </c>
      <c r="D2824">
        <v>151</v>
      </c>
      <c r="E2824">
        <v>2521</v>
      </c>
      <c r="F2824">
        <f t="shared" si="44"/>
        <v>3</v>
      </c>
      <c r="G2824" t="str">
        <f>STANDINGS_SB[[#This Row],[League]]&amp;STANDINGS_SB[[#This Row],[Team]]</f>
        <v>$400 Draft Champions Feb 24 1:00 pm Lg.3760Maikel America Great Again</v>
      </c>
    </row>
    <row r="2825" spans="1:7" x14ac:dyDescent="0.25">
      <c r="A2825">
        <v>1343</v>
      </c>
      <c r="B2825" t="s">
        <v>92</v>
      </c>
      <c r="C2825" t="s">
        <v>2662</v>
      </c>
      <c r="D2825">
        <v>116</v>
      </c>
      <c r="E2825">
        <v>1552.5</v>
      </c>
      <c r="F2825">
        <f t="shared" si="44"/>
        <v>4</v>
      </c>
      <c r="G2825" t="str">
        <f>STANDINGS_SB[[#This Row],[League]]&amp;STANDINGS_SB[[#This Row],[Team]]</f>
        <v>$400 Draft Champions Feb 24 1:00 pm Lg.3760Black Sox</v>
      </c>
    </row>
    <row r="2826" spans="1:7" x14ac:dyDescent="0.25">
      <c r="A2826">
        <v>1370</v>
      </c>
      <c r="B2826" t="s">
        <v>2665</v>
      </c>
      <c r="C2826" t="s">
        <v>2662</v>
      </c>
      <c r="D2826">
        <v>116</v>
      </c>
      <c r="E2826">
        <v>1552.5</v>
      </c>
      <c r="F2826">
        <f t="shared" si="44"/>
        <v>5</v>
      </c>
      <c r="G2826" t="str">
        <f>STANDINGS_SB[[#This Row],[League]]&amp;STANDINGS_SB[[#This Row],[Team]]</f>
        <v>$400 Draft Champions Feb 24 1:00 pm Lg.3760Team Herman</v>
      </c>
    </row>
    <row r="2827" spans="1:7" x14ac:dyDescent="0.25">
      <c r="A2827">
        <v>1393</v>
      </c>
      <c r="B2827" t="s">
        <v>2669</v>
      </c>
      <c r="C2827" t="s">
        <v>2662</v>
      </c>
      <c r="D2827">
        <v>115</v>
      </c>
      <c r="E2827">
        <v>1508.5</v>
      </c>
      <c r="F2827">
        <f t="shared" si="44"/>
        <v>6</v>
      </c>
      <c r="G2827" t="str">
        <f>STANDINGS_SB[[#This Row],[League]]&amp;STANDINGS_SB[[#This Row],[Team]]</f>
        <v>$400 Draft Champions Feb 24 1:00 pm Lg.3760JonesCurtisW DC2</v>
      </c>
    </row>
    <row r="2828" spans="1:7" x14ac:dyDescent="0.25">
      <c r="A2828">
        <v>1406</v>
      </c>
      <c r="B2828" t="s">
        <v>2666</v>
      </c>
      <c r="C2828" t="s">
        <v>2662</v>
      </c>
      <c r="D2828">
        <v>115</v>
      </c>
      <c r="E2828">
        <v>1508.5</v>
      </c>
      <c r="F2828">
        <f t="shared" si="44"/>
        <v>7</v>
      </c>
      <c r="G2828" t="str">
        <f>STANDINGS_SB[[#This Row],[League]]&amp;STANDINGS_SB[[#This Row],[Team]]</f>
        <v>$400 Draft Champions Feb 24 1:00 pm Lg.3760Team Floriolli</v>
      </c>
    </row>
    <row r="2829" spans="1:7" x14ac:dyDescent="0.25">
      <c r="A2829">
        <v>1458</v>
      </c>
      <c r="B2829" t="s">
        <v>2661</v>
      </c>
      <c r="C2829" t="s">
        <v>2662</v>
      </c>
      <c r="D2829">
        <v>114</v>
      </c>
      <c r="E2829">
        <v>1461</v>
      </c>
      <c r="F2829">
        <f t="shared" si="44"/>
        <v>8</v>
      </c>
      <c r="G2829" t="str">
        <f>STANDINGS_SB[[#This Row],[League]]&amp;STANDINGS_SB[[#This Row],[Team]]</f>
        <v>$400 Draft Champions Feb 24 1:00 pm Lg.3760Team Rooney</v>
      </c>
    </row>
    <row r="2830" spans="1:7" x14ac:dyDescent="0.25">
      <c r="A2830">
        <v>1473</v>
      </c>
      <c r="B2830" t="s">
        <v>2664</v>
      </c>
      <c r="C2830" t="s">
        <v>2662</v>
      </c>
      <c r="D2830">
        <v>114</v>
      </c>
      <c r="E2830">
        <v>1461</v>
      </c>
      <c r="F2830">
        <f t="shared" si="44"/>
        <v>9</v>
      </c>
      <c r="G2830" t="str">
        <f>STANDINGS_SB[[#This Row],[League]]&amp;STANDINGS_SB[[#This Row],[Team]]</f>
        <v>$400 Draft Champions Feb 24 1:00 pm Lg.3760deadmoneyH</v>
      </c>
    </row>
    <row r="2831" spans="1:7" x14ac:dyDescent="0.25">
      <c r="A2831">
        <v>1483</v>
      </c>
      <c r="B2831" t="s">
        <v>268</v>
      </c>
      <c r="C2831" t="s">
        <v>2662</v>
      </c>
      <c r="D2831">
        <v>113</v>
      </c>
      <c r="E2831">
        <v>1421.5</v>
      </c>
      <c r="F2831">
        <f t="shared" si="44"/>
        <v>10</v>
      </c>
      <c r="G2831" t="str">
        <f>STANDINGS_SB[[#This Row],[League]]&amp;STANDINGS_SB[[#This Row],[Team]]</f>
        <v>$400 Draft Champions Feb 24 1:00 pm Lg.3760Eight Hour Draft League</v>
      </c>
    </row>
    <row r="2832" spans="1:7" x14ac:dyDescent="0.25">
      <c r="A2832">
        <v>1615</v>
      </c>
      <c r="B2832" t="s">
        <v>2671</v>
      </c>
      <c r="C2832" t="s">
        <v>2662</v>
      </c>
      <c r="D2832">
        <v>110</v>
      </c>
      <c r="E2832">
        <v>1298</v>
      </c>
      <c r="F2832">
        <f t="shared" si="44"/>
        <v>11</v>
      </c>
      <c r="G2832" t="str">
        <f>STANDINGS_SB[[#This Row],[League]]&amp;STANDINGS_SB[[#This Row],[Team]]</f>
        <v>$400 Draft Champions Feb 24 1:00 pm Lg.3760Rosie's Pishers</v>
      </c>
    </row>
    <row r="2833" spans="1:7" x14ac:dyDescent="0.25">
      <c r="A2833">
        <v>2435</v>
      </c>
      <c r="B2833" t="s">
        <v>2667</v>
      </c>
      <c r="C2833" t="s">
        <v>2662</v>
      </c>
      <c r="D2833">
        <v>86</v>
      </c>
      <c r="E2833">
        <v>485</v>
      </c>
      <c r="F2833">
        <f t="shared" si="44"/>
        <v>12</v>
      </c>
      <c r="G2833" t="str">
        <f>STANDINGS_SB[[#This Row],[League]]&amp;STANDINGS_SB[[#This Row],[Team]]</f>
        <v>$400 Draft Champions Feb 24 1:00 pm Lg.3760To Catch a Thief</v>
      </c>
    </row>
    <row r="2834" spans="1:7" x14ac:dyDescent="0.25">
      <c r="A2834">
        <v>2572</v>
      </c>
      <c r="B2834" t="s">
        <v>2673</v>
      </c>
      <c r="C2834" t="s">
        <v>2662</v>
      </c>
      <c r="D2834">
        <v>80</v>
      </c>
      <c r="E2834">
        <v>340</v>
      </c>
      <c r="F2834">
        <f t="shared" si="44"/>
        <v>13</v>
      </c>
      <c r="G2834" t="str">
        <f>STANDINGS_SB[[#This Row],[League]]&amp;STANDINGS_SB[[#This Row],[Team]]</f>
        <v>$400 Draft Champions Feb 24 1:00 pm Lg.3760Sue Baby</v>
      </c>
    </row>
    <row r="2835" spans="1:7" x14ac:dyDescent="0.25">
      <c r="A2835">
        <v>2684</v>
      </c>
      <c r="B2835" t="s">
        <v>2672</v>
      </c>
      <c r="C2835" t="s">
        <v>2662</v>
      </c>
      <c r="D2835">
        <v>74</v>
      </c>
      <c r="E2835">
        <v>227.5</v>
      </c>
      <c r="F2835">
        <f t="shared" si="44"/>
        <v>14</v>
      </c>
      <c r="G2835" t="str">
        <f>STANDINGS_SB[[#This Row],[League]]&amp;STANDINGS_SB[[#This Row],[Team]]</f>
        <v>$400 Draft Champions Feb 24 1:00 pm Lg.3760So-Crates</v>
      </c>
    </row>
    <row r="2836" spans="1:7" x14ac:dyDescent="0.25">
      <c r="A2836">
        <v>2863</v>
      </c>
      <c r="B2836" t="s">
        <v>2670</v>
      </c>
      <c r="C2836" t="s">
        <v>2662</v>
      </c>
      <c r="D2836">
        <v>58</v>
      </c>
      <c r="E2836">
        <v>47</v>
      </c>
      <c r="F2836">
        <f t="shared" si="44"/>
        <v>15</v>
      </c>
      <c r="G2836" t="str">
        <f>STANDINGS_SB[[#This Row],[League]]&amp;STANDINGS_SB[[#This Row],[Team]]</f>
        <v>$400 Draft Champions Feb 24 1:00 pm Lg.3760Liars &amp; Felons #12</v>
      </c>
    </row>
    <row r="2837" spans="1:7" x14ac:dyDescent="0.25">
      <c r="A2837">
        <v>14</v>
      </c>
      <c r="B2837" t="s">
        <v>2680</v>
      </c>
      <c r="C2837" t="s">
        <v>2675</v>
      </c>
      <c r="D2837">
        <v>210</v>
      </c>
      <c r="E2837">
        <v>2897</v>
      </c>
      <c r="F2837">
        <f t="shared" si="44"/>
        <v>1</v>
      </c>
      <c r="G2837" t="str">
        <f>STANDINGS_SB[[#This Row],[League]]&amp;STANDINGS_SB[[#This Row],[Team]]</f>
        <v>$400 Draft Champions Jan 09 1:00 pm Lg.3586The Achievers - DC 4</v>
      </c>
    </row>
    <row r="2838" spans="1:7" x14ac:dyDescent="0.25">
      <c r="A2838">
        <v>360</v>
      </c>
      <c r="B2838" t="s">
        <v>2678</v>
      </c>
      <c r="C2838" t="s">
        <v>2675</v>
      </c>
      <c r="D2838">
        <v>153</v>
      </c>
      <c r="E2838">
        <v>2550.5</v>
      </c>
      <c r="F2838">
        <f t="shared" si="44"/>
        <v>2</v>
      </c>
      <c r="G2838" t="str">
        <f>STANDINGS_SB[[#This Row],[League]]&amp;STANDINGS_SB[[#This Row],[Team]]</f>
        <v>$400 Draft Champions Jan 09 1:00 pm Lg.3586Pounders 400</v>
      </c>
    </row>
    <row r="2839" spans="1:7" x14ac:dyDescent="0.25">
      <c r="A2839">
        <v>476</v>
      </c>
      <c r="B2839" t="s">
        <v>2681</v>
      </c>
      <c r="C2839" t="s">
        <v>2675</v>
      </c>
      <c r="D2839">
        <v>147</v>
      </c>
      <c r="E2839">
        <v>2433</v>
      </c>
      <c r="F2839">
        <f t="shared" si="44"/>
        <v>3</v>
      </c>
      <c r="G2839" t="str">
        <f>STANDINGS_SB[[#This Row],[League]]&amp;STANDINGS_SB[[#This Row],[Team]]</f>
        <v>$400 Draft Champions Jan 09 1:00 pm Lg.3586ShowtimeDC1</v>
      </c>
    </row>
    <row r="2840" spans="1:7" x14ac:dyDescent="0.25">
      <c r="A2840">
        <v>677</v>
      </c>
      <c r="B2840" t="s">
        <v>2677</v>
      </c>
      <c r="C2840" t="s">
        <v>2675</v>
      </c>
      <c r="D2840">
        <v>137</v>
      </c>
      <c r="E2840">
        <v>2243.5</v>
      </c>
      <c r="F2840">
        <f t="shared" si="44"/>
        <v>4</v>
      </c>
      <c r="G2840" t="str">
        <f>STANDINGS_SB[[#This Row],[League]]&amp;STANDINGS_SB[[#This Row],[Team]]</f>
        <v>$400 Draft Champions Jan 09 1:00 pm Lg.3586Vermont Mariners</v>
      </c>
    </row>
    <row r="2841" spans="1:7" x14ac:dyDescent="0.25">
      <c r="A2841">
        <v>789</v>
      </c>
      <c r="B2841" t="s">
        <v>77</v>
      </c>
      <c r="C2841" t="s">
        <v>2675</v>
      </c>
      <c r="D2841">
        <v>133</v>
      </c>
      <c r="E2841">
        <v>2131.5</v>
      </c>
      <c r="F2841">
        <f t="shared" si="44"/>
        <v>5</v>
      </c>
      <c r="G2841" t="str">
        <f>STANDINGS_SB[[#This Row],[League]]&amp;STANDINGS_SB[[#This Row],[Team]]</f>
        <v>$400 Draft Champions Jan 09 1:00 pm Lg.3586Team Taylor</v>
      </c>
    </row>
    <row r="2842" spans="1:7" x14ac:dyDescent="0.25">
      <c r="A2842">
        <v>820</v>
      </c>
      <c r="B2842" t="s">
        <v>57</v>
      </c>
      <c r="C2842" t="s">
        <v>2675</v>
      </c>
      <c r="D2842">
        <v>131</v>
      </c>
      <c r="E2842">
        <v>2074.5</v>
      </c>
      <c r="F2842">
        <f t="shared" si="44"/>
        <v>6</v>
      </c>
      <c r="G2842" t="str">
        <f>STANDINGS_SB[[#This Row],[League]]&amp;STANDINGS_SB[[#This Row],[Team]]</f>
        <v>$400 Draft Champions Jan 09 1:00 pm Lg.3586Blood and Gore</v>
      </c>
    </row>
    <row r="2843" spans="1:7" x14ac:dyDescent="0.25">
      <c r="A2843">
        <v>932</v>
      </c>
      <c r="B2843" t="s">
        <v>2684</v>
      </c>
      <c r="C2843" t="s">
        <v>2675</v>
      </c>
      <c r="D2843">
        <v>128</v>
      </c>
      <c r="E2843">
        <v>1987</v>
      </c>
      <c r="F2843">
        <f t="shared" si="44"/>
        <v>7</v>
      </c>
      <c r="G2843" t="str">
        <f>STANDINGS_SB[[#This Row],[League]]&amp;STANDINGS_SB[[#This Row],[Team]]</f>
        <v>$400 Draft Champions Jan 09 1:00 pm Lg.3586Team porus</v>
      </c>
    </row>
    <row r="2844" spans="1:7" x14ac:dyDescent="0.25">
      <c r="A2844">
        <v>983</v>
      </c>
      <c r="B2844" t="s">
        <v>17</v>
      </c>
      <c r="C2844" t="s">
        <v>2675</v>
      </c>
      <c r="D2844">
        <v>126</v>
      </c>
      <c r="E2844">
        <v>1921</v>
      </c>
      <c r="F2844">
        <f t="shared" si="44"/>
        <v>8</v>
      </c>
      <c r="G2844" t="str">
        <f>STANDINGS_SB[[#This Row],[League]]&amp;STANDINGS_SB[[#This Row],[Team]]</f>
        <v>$400 Draft Champions Jan 09 1:00 pm Lg.3586Millertime</v>
      </c>
    </row>
    <row r="2845" spans="1:7" x14ac:dyDescent="0.25">
      <c r="A2845">
        <v>1039</v>
      </c>
      <c r="B2845" t="s">
        <v>2676</v>
      </c>
      <c r="C2845" t="s">
        <v>2675</v>
      </c>
      <c r="D2845">
        <v>125</v>
      </c>
      <c r="E2845">
        <v>1883</v>
      </c>
      <c r="F2845">
        <f t="shared" si="44"/>
        <v>9</v>
      </c>
      <c r="G2845" t="str">
        <f>STANDINGS_SB[[#This Row],[League]]&amp;STANDINGS_SB[[#This Row],[Team]]</f>
        <v>$400 Draft Champions Jan 09 1:00 pm Lg.3586The Notorious C.O.Z.</v>
      </c>
    </row>
    <row r="2846" spans="1:7" x14ac:dyDescent="0.25">
      <c r="A2846">
        <v>1469</v>
      </c>
      <c r="B2846" t="s">
        <v>2683</v>
      </c>
      <c r="C2846" t="s">
        <v>2675</v>
      </c>
      <c r="D2846">
        <v>114</v>
      </c>
      <c r="E2846">
        <v>1461</v>
      </c>
      <c r="F2846">
        <f t="shared" si="44"/>
        <v>10</v>
      </c>
      <c r="G2846" t="str">
        <f>STANDINGS_SB[[#This Row],[League]]&amp;STANDINGS_SB[[#This Row],[Team]]</f>
        <v>$400 Draft Champions Jan 09 1:00 pm Lg.3586The Penthouse</v>
      </c>
    </row>
    <row r="2847" spans="1:7" x14ac:dyDescent="0.25">
      <c r="A2847">
        <v>1787</v>
      </c>
      <c r="B2847" t="s">
        <v>2679</v>
      </c>
      <c r="C2847" t="s">
        <v>2675</v>
      </c>
      <c r="D2847">
        <v>105</v>
      </c>
      <c r="E2847">
        <v>1118.5</v>
      </c>
      <c r="F2847">
        <f t="shared" si="44"/>
        <v>11</v>
      </c>
      <c r="G2847" t="str">
        <f>STANDINGS_SB[[#This Row],[League]]&amp;STANDINGS_SB[[#This Row],[Team]]</f>
        <v>$400 Draft Champions Jan 09 1:00 pm Lg.3586Draughtsman 1</v>
      </c>
    </row>
    <row r="2848" spans="1:7" x14ac:dyDescent="0.25">
      <c r="A2848">
        <v>1813</v>
      </c>
      <c r="B2848" t="s">
        <v>2682</v>
      </c>
      <c r="C2848" t="s">
        <v>2675</v>
      </c>
      <c r="D2848">
        <v>104</v>
      </c>
      <c r="E2848">
        <v>1082.5</v>
      </c>
      <c r="F2848">
        <f t="shared" si="44"/>
        <v>12</v>
      </c>
      <c r="G2848" t="str">
        <f>STANDINGS_SB[[#This Row],[League]]&amp;STANDINGS_SB[[#This Row],[Team]]</f>
        <v>$400 Draft Champions Jan 09 1:00 pm Lg.3586Dino Rona</v>
      </c>
    </row>
    <row r="2849" spans="1:7" x14ac:dyDescent="0.25">
      <c r="A2849">
        <v>1866</v>
      </c>
      <c r="B2849" t="s">
        <v>2674</v>
      </c>
      <c r="C2849" t="s">
        <v>2675</v>
      </c>
      <c r="D2849">
        <v>103</v>
      </c>
      <c r="E2849">
        <v>1036.5</v>
      </c>
      <c r="F2849">
        <f t="shared" si="44"/>
        <v>13</v>
      </c>
      <c r="G2849" t="str">
        <f>STANDINGS_SB[[#This Row],[League]]&amp;STANDINGS_SB[[#This Row],[Team]]</f>
        <v>$400 Draft Champions Jan 09 1:00 pm Lg.3586Dookie McGee v1 - $400</v>
      </c>
    </row>
    <row r="2850" spans="1:7" x14ac:dyDescent="0.25">
      <c r="A2850">
        <v>2347</v>
      </c>
      <c r="B2850" t="s">
        <v>2685</v>
      </c>
      <c r="C2850" t="s">
        <v>2675</v>
      </c>
      <c r="D2850">
        <v>89</v>
      </c>
      <c r="E2850">
        <v>559.5</v>
      </c>
      <c r="F2850">
        <f t="shared" si="44"/>
        <v>14</v>
      </c>
      <c r="G2850" t="str">
        <f>STANDINGS_SB[[#This Row],[League]]&amp;STANDINGS_SB[[#This Row],[Team]]</f>
        <v>$400 Draft Champions Jan 09 1:00 pm Lg.3586Gont Sparrowhawks</v>
      </c>
    </row>
    <row r="2851" spans="1:7" x14ac:dyDescent="0.25">
      <c r="A2851">
        <v>2868</v>
      </c>
      <c r="B2851" t="s">
        <v>208</v>
      </c>
      <c r="C2851" t="s">
        <v>2675</v>
      </c>
      <c r="D2851">
        <v>57</v>
      </c>
      <c r="E2851">
        <v>40.5</v>
      </c>
      <c r="F2851">
        <f t="shared" si="44"/>
        <v>15</v>
      </c>
      <c r="G2851" t="str">
        <f>STANDINGS_SB[[#This Row],[League]]&amp;STANDINGS_SB[[#This Row],[Team]]</f>
        <v>$400 Draft Champions Jan 09 1:00 pm Lg.3586Gashouse Gang</v>
      </c>
    </row>
    <row r="2852" spans="1:7" x14ac:dyDescent="0.25">
      <c r="A2852">
        <v>30</v>
      </c>
      <c r="B2852" t="s">
        <v>2693</v>
      </c>
      <c r="C2852" t="s">
        <v>2687</v>
      </c>
      <c r="D2852">
        <v>198</v>
      </c>
      <c r="E2852">
        <v>2881.5</v>
      </c>
      <c r="F2852">
        <f t="shared" si="44"/>
        <v>1</v>
      </c>
      <c r="G2852" t="str">
        <f>STANDINGS_SB[[#This Row],[League]]&amp;STANDINGS_SB[[#This Row],[Team]]</f>
        <v>$400 Draft Champions Jan 27 1:00 pm Lg.3628ShowtimeDC2</v>
      </c>
    </row>
    <row r="2853" spans="1:7" x14ac:dyDescent="0.25">
      <c r="A2853">
        <v>322</v>
      </c>
      <c r="B2853" t="s">
        <v>2688</v>
      </c>
      <c r="C2853" t="s">
        <v>2687</v>
      </c>
      <c r="D2853">
        <v>156</v>
      </c>
      <c r="E2853">
        <v>2592</v>
      </c>
      <c r="F2853">
        <f t="shared" si="44"/>
        <v>2</v>
      </c>
      <c r="G2853" t="str">
        <f>STANDINGS_SB[[#This Row],[League]]&amp;STANDINGS_SB[[#This Row],[Team]]</f>
        <v>$400 Draft Champions Jan 27 1:00 pm Lg.3628The Mudhens</v>
      </c>
    </row>
    <row r="2854" spans="1:7" x14ac:dyDescent="0.25">
      <c r="A2854">
        <v>746</v>
      </c>
      <c r="B2854" t="s">
        <v>2697</v>
      </c>
      <c r="C2854" t="s">
        <v>2687</v>
      </c>
      <c r="D2854">
        <v>134</v>
      </c>
      <c r="E2854">
        <v>2167</v>
      </c>
      <c r="F2854">
        <f t="shared" si="44"/>
        <v>3</v>
      </c>
      <c r="G2854" t="str">
        <f>STANDINGS_SB[[#This Row],[League]]&amp;STANDINGS_SB[[#This Row],[Team]]</f>
        <v>$400 Draft Champions Jan 27 1:00 pm Lg.3628Makin' it Reign</v>
      </c>
    </row>
    <row r="2855" spans="1:7" x14ac:dyDescent="0.25">
      <c r="A2855">
        <v>783</v>
      </c>
      <c r="B2855" t="s">
        <v>2696</v>
      </c>
      <c r="C2855" t="s">
        <v>2687</v>
      </c>
      <c r="D2855">
        <v>133</v>
      </c>
      <c r="E2855">
        <v>2131.5</v>
      </c>
      <c r="F2855">
        <f t="shared" si="44"/>
        <v>4</v>
      </c>
      <c r="G2855" t="str">
        <f>STANDINGS_SB[[#This Row],[League]]&amp;STANDINGS_SB[[#This Row],[Team]]</f>
        <v>$400 Draft Champions Jan 27 1:00 pm Lg.3628Starfishmn 0127Z</v>
      </c>
    </row>
    <row r="2856" spans="1:7" x14ac:dyDescent="0.25">
      <c r="A2856">
        <v>853</v>
      </c>
      <c r="B2856" t="s">
        <v>170</v>
      </c>
      <c r="C2856" t="s">
        <v>2687</v>
      </c>
      <c r="D2856">
        <v>131</v>
      </c>
      <c r="E2856">
        <v>2074.5</v>
      </c>
      <c r="F2856">
        <f t="shared" si="44"/>
        <v>5</v>
      </c>
      <c r="G2856" t="str">
        <f>STANDINGS_SB[[#This Row],[League]]&amp;STANDINGS_SB[[#This Row],[Team]]</f>
        <v>$400 Draft Champions Jan 27 1:00 pm Lg.3628deadmoneyD</v>
      </c>
    </row>
    <row r="2857" spans="1:7" x14ac:dyDescent="0.25">
      <c r="A2857">
        <v>958</v>
      </c>
      <c r="B2857" t="s">
        <v>2692</v>
      </c>
      <c r="C2857" t="s">
        <v>2687</v>
      </c>
      <c r="D2857">
        <v>127</v>
      </c>
      <c r="E2857">
        <v>1957.5</v>
      </c>
      <c r="F2857">
        <f t="shared" si="44"/>
        <v>6</v>
      </c>
      <c r="G2857" t="str">
        <f>STANDINGS_SB[[#This Row],[League]]&amp;STANDINGS_SB[[#This Row],[Team]]</f>
        <v>$400 Draft Champions Jan 27 1:00 pm Lg.3628Salisbury Theatre</v>
      </c>
    </row>
    <row r="2858" spans="1:7" x14ac:dyDescent="0.25">
      <c r="A2858">
        <v>1515</v>
      </c>
      <c r="B2858" t="s">
        <v>2691</v>
      </c>
      <c r="C2858" t="s">
        <v>2687</v>
      </c>
      <c r="D2858">
        <v>112</v>
      </c>
      <c r="E2858">
        <v>1387</v>
      </c>
      <c r="F2858">
        <f t="shared" si="44"/>
        <v>7</v>
      </c>
      <c r="G2858" t="str">
        <f>STANDINGS_SB[[#This Row],[League]]&amp;STANDINGS_SB[[#This Row],[Team]]</f>
        <v>$400 Draft Champions Jan 27 1:00 pm Lg.3628Garrett Atkins Diet</v>
      </c>
    </row>
    <row r="2859" spans="1:7" x14ac:dyDescent="0.25">
      <c r="A2859">
        <v>1530</v>
      </c>
      <c r="B2859" t="s">
        <v>2686</v>
      </c>
      <c r="C2859" t="s">
        <v>2687</v>
      </c>
      <c r="D2859">
        <v>112</v>
      </c>
      <c r="E2859">
        <v>1387</v>
      </c>
      <c r="F2859">
        <f t="shared" si="44"/>
        <v>8</v>
      </c>
      <c r="G2859" t="str">
        <f>STANDINGS_SB[[#This Row],[League]]&amp;STANDINGS_SB[[#This Row],[Team]]</f>
        <v>$400 Draft Champions Jan 27 1:00 pm Lg.3628Tdot Tanks 4</v>
      </c>
    </row>
    <row r="2860" spans="1:7" x14ac:dyDescent="0.25">
      <c r="A2860">
        <v>1648</v>
      </c>
      <c r="B2860" t="s">
        <v>518</v>
      </c>
      <c r="C2860" t="s">
        <v>2687</v>
      </c>
      <c r="D2860">
        <v>109</v>
      </c>
      <c r="E2860">
        <v>1261.5</v>
      </c>
      <c r="F2860">
        <f t="shared" si="44"/>
        <v>9</v>
      </c>
      <c r="G2860" t="str">
        <f>STANDINGS_SB[[#This Row],[League]]&amp;STANDINGS_SB[[#This Row],[Team]]</f>
        <v>$400 Draft Champions Jan 27 1:00 pm Lg.3628Lamentation of Their Women</v>
      </c>
    </row>
    <row r="2861" spans="1:7" x14ac:dyDescent="0.25">
      <c r="A2861">
        <v>1877</v>
      </c>
      <c r="B2861" t="s">
        <v>2694</v>
      </c>
      <c r="C2861" t="s">
        <v>2687</v>
      </c>
      <c r="D2861">
        <v>103</v>
      </c>
      <c r="E2861">
        <v>1036.5</v>
      </c>
      <c r="F2861">
        <f t="shared" si="44"/>
        <v>10</v>
      </c>
      <c r="G2861" t="str">
        <f>STANDINGS_SB[[#This Row],[League]]&amp;STANDINGS_SB[[#This Row],[Team]]</f>
        <v>$400 Draft Champions Jan 27 1:00 pm Lg.3628Obstreperous Obelisks</v>
      </c>
    </row>
    <row r="2862" spans="1:7" x14ac:dyDescent="0.25">
      <c r="A2862">
        <v>2071</v>
      </c>
      <c r="B2862" t="s">
        <v>264</v>
      </c>
      <c r="C2862" t="s">
        <v>2687</v>
      </c>
      <c r="D2862">
        <v>98</v>
      </c>
      <c r="E2862">
        <v>852.5</v>
      </c>
      <c r="F2862">
        <f t="shared" si="44"/>
        <v>11</v>
      </c>
      <c r="G2862" t="str">
        <f>STANDINGS_SB[[#This Row],[League]]&amp;STANDINGS_SB[[#This Row],[Team]]</f>
        <v>$400 Draft Champions Jan 27 1:00 pm Lg.3628Tigers Slappy DC3</v>
      </c>
    </row>
    <row r="2863" spans="1:7" x14ac:dyDescent="0.25">
      <c r="A2863">
        <v>2211</v>
      </c>
      <c r="B2863" t="s">
        <v>2695</v>
      </c>
      <c r="C2863" t="s">
        <v>2687</v>
      </c>
      <c r="D2863">
        <v>94</v>
      </c>
      <c r="E2863">
        <v>713</v>
      </c>
      <c r="F2863">
        <f t="shared" si="44"/>
        <v>12</v>
      </c>
      <c r="G2863" t="str">
        <f>STANDINGS_SB[[#This Row],[League]]&amp;STANDINGS_SB[[#This Row],[Team]]</f>
        <v>$400 Draft Champions Jan 27 1:00 pm Lg.3628The Achievers - DC 5</v>
      </c>
    </row>
    <row r="2864" spans="1:7" x14ac:dyDescent="0.25">
      <c r="A2864">
        <v>2237</v>
      </c>
      <c r="B2864" t="s">
        <v>402</v>
      </c>
      <c r="C2864" t="s">
        <v>2687</v>
      </c>
      <c r="D2864">
        <v>93</v>
      </c>
      <c r="E2864">
        <v>682.5</v>
      </c>
      <c r="F2864">
        <f t="shared" si="44"/>
        <v>13</v>
      </c>
      <c r="G2864" t="str">
        <f>STANDINGS_SB[[#This Row],[League]]&amp;STANDINGS_SB[[#This Row],[Team]]</f>
        <v>$400 Draft Champions Jan 27 1:00 pm Lg.3628Team Leonard</v>
      </c>
    </row>
    <row r="2865" spans="1:7" x14ac:dyDescent="0.25">
      <c r="A2865">
        <v>2372</v>
      </c>
      <c r="B2865" t="s">
        <v>2690</v>
      </c>
      <c r="C2865" t="s">
        <v>2687</v>
      </c>
      <c r="D2865">
        <v>88</v>
      </c>
      <c r="E2865">
        <v>532</v>
      </c>
      <c r="F2865">
        <f t="shared" si="44"/>
        <v>14</v>
      </c>
      <c r="G2865" t="str">
        <f>STANDINGS_SB[[#This Row],[League]]&amp;STANDINGS_SB[[#This Row],[Team]]</f>
        <v>$400 Draft Champions Jan 27 1:00 pm Lg.3628K Korner</v>
      </c>
    </row>
    <row r="2866" spans="1:7" x14ac:dyDescent="0.25">
      <c r="A2866">
        <v>2840</v>
      </c>
      <c r="B2866" t="s">
        <v>2689</v>
      </c>
      <c r="C2866" t="s">
        <v>2687</v>
      </c>
      <c r="D2866">
        <v>62</v>
      </c>
      <c r="E2866">
        <v>72</v>
      </c>
      <c r="F2866">
        <f t="shared" si="44"/>
        <v>15</v>
      </c>
      <c r="G2866" t="str">
        <f>STANDINGS_SB[[#This Row],[League]]&amp;STANDINGS_SB[[#This Row],[Team]]</f>
        <v>$400 Draft Champions Jan 27 1:00 pm Lg.3628Senior Moment</v>
      </c>
    </row>
    <row r="2867" spans="1:7" x14ac:dyDescent="0.25">
      <c r="A2867">
        <v>40</v>
      </c>
      <c r="B2867" t="s">
        <v>2700</v>
      </c>
      <c r="C2867" t="s">
        <v>2698</v>
      </c>
      <c r="D2867">
        <v>192</v>
      </c>
      <c r="E2867">
        <v>2871.5</v>
      </c>
      <c r="F2867">
        <f t="shared" si="44"/>
        <v>1</v>
      </c>
      <c r="G2867" t="str">
        <f>STANDINGS_SB[[#This Row],[League]]&amp;STANDINGS_SB[[#This Row],[Team]]</f>
        <v>$400 Draft Champions Mar 01 1:00 pm Lg.3807deadmoneyI</v>
      </c>
    </row>
    <row r="2868" spans="1:7" x14ac:dyDescent="0.25">
      <c r="A2868">
        <v>96</v>
      </c>
      <c r="B2868" t="s">
        <v>256</v>
      </c>
      <c r="C2868" t="s">
        <v>2698</v>
      </c>
      <c r="D2868">
        <v>178</v>
      </c>
      <c r="E2868">
        <v>2812.5</v>
      </c>
      <c r="F2868">
        <f t="shared" si="44"/>
        <v>2</v>
      </c>
      <c r="G2868" t="str">
        <f>STANDINGS_SB[[#This Row],[League]]&amp;STANDINGS_SB[[#This Row],[Team]]</f>
        <v>$400 Draft Champions Mar 01 1:00 pm Lg.3807KNIGHTS</v>
      </c>
    </row>
    <row r="2869" spans="1:7" x14ac:dyDescent="0.25">
      <c r="A2869">
        <v>665</v>
      </c>
      <c r="B2869" t="s">
        <v>2706</v>
      </c>
      <c r="C2869" t="s">
        <v>2698</v>
      </c>
      <c r="D2869">
        <v>137</v>
      </c>
      <c r="E2869">
        <v>2243.5</v>
      </c>
      <c r="F2869">
        <f t="shared" si="44"/>
        <v>3</v>
      </c>
      <c r="G2869" t="str">
        <f>STANDINGS_SB[[#This Row],[League]]&amp;STANDINGS_SB[[#This Row],[Team]]</f>
        <v>$400 Draft Champions Mar 01 1:00 pm Lg.3807Four-Baggers</v>
      </c>
    </row>
    <row r="2870" spans="1:7" x14ac:dyDescent="0.25">
      <c r="A2870">
        <v>824</v>
      </c>
      <c r="B2870" t="s">
        <v>252</v>
      </c>
      <c r="C2870" t="s">
        <v>2698</v>
      </c>
      <c r="D2870">
        <v>131</v>
      </c>
      <c r="E2870">
        <v>2074.5</v>
      </c>
      <c r="F2870">
        <f t="shared" si="44"/>
        <v>4</v>
      </c>
      <c r="G2870" t="str">
        <f>STANDINGS_SB[[#This Row],[League]]&amp;STANDINGS_SB[[#This Row],[Team]]</f>
        <v>$400 Draft Champions Mar 01 1:00 pm Lg.3807Cuban Baseball Federation</v>
      </c>
    </row>
    <row r="2871" spans="1:7" x14ac:dyDescent="0.25">
      <c r="A2871">
        <v>1083</v>
      </c>
      <c r="B2871" t="s">
        <v>142</v>
      </c>
      <c r="C2871" t="s">
        <v>2698</v>
      </c>
      <c r="D2871">
        <v>123</v>
      </c>
      <c r="E2871">
        <v>1820</v>
      </c>
      <c r="F2871">
        <f t="shared" si="44"/>
        <v>5</v>
      </c>
      <c r="G2871" t="str">
        <f>STANDINGS_SB[[#This Row],[League]]&amp;STANDINGS_SB[[#This Row],[Team]]</f>
        <v>$400 Draft Champions Mar 01 1:00 pm Lg.3807High Hopes</v>
      </c>
    </row>
    <row r="2872" spans="1:7" x14ac:dyDescent="0.25">
      <c r="A2872">
        <v>1226</v>
      </c>
      <c r="B2872" t="s">
        <v>2705</v>
      </c>
      <c r="C2872" t="s">
        <v>2698</v>
      </c>
      <c r="D2872">
        <v>119</v>
      </c>
      <c r="E2872">
        <v>1677</v>
      </c>
      <c r="F2872">
        <f t="shared" si="44"/>
        <v>6</v>
      </c>
      <c r="G2872" t="str">
        <f>STANDINGS_SB[[#This Row],[League]]&amp;STANDINGS_SB[[#This Row],[Team]]</f>
        <v>$400 Draft Champions Mar 01 1:00 pm Lg.3807Harvey Ballbangers</v>
      </c>
    </row>
    <row r="2873" spans="1:7" x14ac:dyDescent="0.25">
      <c r="A2873">
        <v>1278</v>
      </c>
      <c r="B2873" t="s">
        <v>19</v>
      </c>
      <c r="C2873" t="s">
        <v>2698</v>
      </c>
      <c r="D2873">
        <v>118</v>
      </c>
      <c r="E2873">
        <v>1635.5</v>
      </c>
      <c r="F2873">
        <f t="shared" si="44"/>
        <v>7</v>
      </c>
      <c r="G2873" t="str">
        <f>STANDINGS_SB[[#This Row],[League]]&amp;STANDINGS_SB[[#This Row],[Team]]</f>
        <v>$400 Draft Champions Mar 01 1:00 pm Lg.3807One Eyed Jack</v>
      </c>
    </row>
    <row r="2874" spans="1:7" x14ac:dyDescent="0.25">
      <c r="A2874">
        <v>1487</v>
      </c>
      <c r="B2874" t="s">
        <v>453</v>
      </c>
      <c r="C2874" t="s">
        <v>2698</v>
      </c>
      <c r="D2874">
        <v>113</v>
      </c>
      <c r="E2874">
        <v>1421.5</v>
      </c>
      <c r="F2874">
        <f t="shared" si="44"/>
        <v>8</v>
      </c>
      <c r="G2874" t="str">
        <f>STANDINGS_SB[[#This Row],[League]]&amp;STANDINGS_SB[[#This Row],[Team]]</f>
        <v>$400 Draft Champions Mar 01 1:00 pm Lg.3807Lost in the Fog</v>
      </c>
    </row>
    <row r="2875" spans="1:7" x14ac:dyDescent="0.25">
      <c r="A2875">
        <v>1509</v>
      </c>
      <c r="B2875" t="s">
        <v>416</v>
      </c>
      <c r="C2875" t="s">
        <v>2698</v>
      </c>
      <c r="D2875">
        <v>112</v>
      </c>
      <c r="E2875">
        <v>1387</v>
      </c>
      <c r="F2875">
        <f t="shared" si="44"/>
        <v>9</v>
      </c>
      <c r="G2875" t="str">
        <f>STANDINGS_SB[[#This Row],[League]]&amp;STANDINGS_SB[[#This Row],[Team]]</f>
        <v>$400 Draft Champions Mar 01 1:00 pm Lg.3807B&amp;B</v>
      </c>
    </row>
    <row r="2876" spans="1:7" x14ac:dyDescent="0.25">
      <c r="A2876">
        <v>1540</v>
      </c>
      <c r="B2876" t="s">
        <v>2699</v>
      </c>
      <c r="C2876" t="s">
        <v>2698</v>
      </c>
      <c r="D2876">
        <v>112</v>
      </c>
      <c r="E2876">
        <v>1387</v>
      </c>
      <c r="F2876">
        <f t="shared" si="44"/>
        <v>10</v>
      </c>
      <c r="G2876" t="str">
        <f>STANDINGS_SB[[#This Row],[League]]&amp;STANDINGS_SB[[#This Row],[Team]]</f>
        <v>$400 Draft Champions Mar 01 1:00 pm Lg.3807Who's Your Papi??</v>
      </c>
    </row>
    <row r="2877" spans="1:7" x14ac:dyDescent="0.25">
      <c r="A2877">
        <v>1744</v>
      </c>
      <c r="B2877" t="s">
        <v>2701</v>
      </c>
      <c r="C2877" t="s">
        <v>2698</v>
      </c>
      <c r="D2877">
        <v>107</v>
      </c>
      <c r="E2877">
        <v>1181.5</v>
      </c>
      <c r="F2877">
        <f t="shared" si="44"/>
        <v>11</v>
      </c>
      <c r="G2877" t="str">
        <f>STANDINGS_SB[[#This Row],[League]]&amp;STANDINGS_SB[[#This Row],[Team]]</f>
        <v>$400 Draft Champions Mar 01 1:00 pm Lg.3807The Hit Kings</v>
      </c>
    </row>
    <row r="2878" spans="1:7" x14ac:dyDescent="0.25">
      <c r="A2878">
        <v>1902</v>
      </c>
      <c r="B2878" t="s">
        <v>1563</v>
      </c>
      <c r="C2878" t="s">
        <v>2698</v>
      </c>
      <c r="D2878">
        <v>102</v>
      </c>
      <c r="E2878">
        <v>993</v>
      </c>
      <c r="F2878">
        <f t="shared" si="44"/>
        <v>12</v>
      </c>
      <c r="G2878" t="str">
        <f>STANDINGS_SB[[#This Row],[League]]&amp;STANDINGS_SB[[#This Row],[Team]]</f>
        <v>$400 Draft Champions Mar 01 1:00 pm Lg.3807@SethDaSportsMan</v>
      </c>
    </row>
    <row r="2879" spans="1:7" x14ac:dyDescent="0.25">
      <c r="A2879">
        <v>2025</v>
      </c>
      <c r="B2879" t="s">
        <v>2702</v>
      </c>
      <c r="C2879" t="s">
        <v>2698</v>
      </c>
      <c r="D2879">
        <v>99</v>
      </c>
      <c r="E2879">
        <v>889.5</v>
      </c>
      <c r="F2879">
        <f t="shared" si="44"/>
        <v>13</v>
      </c>
      <c r="G2879" t="str">
        <f>STANDINGS_SB[[#This Row],[League]]&amp;STANDINGS_SB[[#This Row],[Team]]</f>
        <v>$400 Draft Champions Mar 01 1:00 pm Lg.3807Swamps</v>
      </c>
    </row>
    <row r="2880" spans="1:7" x14ac:dyDescent="0.25">
      <c r="A2880">
        <v>2665</v>
      </c>
      <c r="B2880" t="s">
        <v>2703</v>
      </c>
      <c r="C2880" t="s">
        <v>2698</v>
      </c>
      <c r="D2880">
        <v>75</v>
      </c>
      <c r="E2880">
        <v>244</v>
      </c>
      <c r="F2880">
        <f t="shared" si="44"/>
        <v>14</v>
      </c>
      <c r="G2880" t="str">
        <f>STANDINGS_SB[[#This Row],[League]]&amp;STANDINGS_SB[[#This Row],[Team]]</f>
        <v>$400 Draft Champions Mar 01 1:00 pm Lg.3807JonesCurtisW DC3</v>
      </c>
    </row>
    <row r="2881" spans="1:7" x14ac:dyDescent="0.25">
      <c r="A2881">
        <v>2733</v>
      </c>
      <c r="B2881" t="s">
        <v>2704</v>
      </c>
      <c r="C2881" t="s">
        <v>2698</v>
      </c>
      <c r="D2881">
        <v>71</v>
      </c>
      <c r="E2881">
        <v>177.5</v>
      </c>
      <c r="F2881">
        <f t="shared" si="44"/>
        <v>15</v>
      </c>
      <c r="G2881" t="str">
        <f>STANDINGS_SB[[#This Row],[League]]&amp;STANDINGS_SB[[#This Row],[Team]]</f>
        <v>$400 Draft Champions Mar 01 1:00 pm Lg.3807PhillyCheeseSteaks-DC</v>
      </c>
    </row>
    <row r="2882" spans="1:7" x14ac:dyDescent="0.25">
      <c r="A2882">
        <v>20</v>
      </c>
      <c r="B2882" t="s">
        <v>2710</v>
      </c>
      <c r="C2882" t="s">
        <v>2708</v>
      </c>
      <c r="D2882">
        <v>203</v>
      </c>
      <c r="E2882">
        <v>2891.5</v>
      </c>
      <c r="F2882">
        <f t="shared" ref="F2882:F2911" si="45">IF(C2882=C2881,F2881+1,1)</f>
        <v>1</v>
      </c>
      <c r="G2882" t="str">
        <f>STANDINGS_SB[[#This Row],[League]]&amp;STANDINGS_SB[[#This Row],[Team]]</f>
        <v>$400 Draft Champions Mar 06 1:00 pm Lg.3837Myrtle Beach Mermen</v>
      </c>
    </row>
    <row r="2883" spans="1:7" x14ac:dyDescent="0.25">
      <c r="A2883">
        <v>139</v>
      </c>
      <c r="B2883" t="s">
        <v>2715</v>
      </c>
      <c r="C2883" t="s">
        <v>2708</v>
      </c>
      <c r="D2883">
        <v>172</v>
      </c>
      <c r="E2883">
        <v>2773</v>
      </c>
      <c r="F2883">
        <f t="shared" si="45"/>
        <v>2</v>
      </c>
      <c r="G2883" t="str">
        <f>STANDINGS_SB[[#This Row],[League]]&amp;STANDINGS_SB[[#This Row],[Team]]</f>
        <v>$400 Draft Champions Mar 06 1:00 pm Lg.3837P burg</v>
      </c>
    </row>
    <row r="2884" spans="1:7" x14ac:dyDescent="0.25">
      <c r="A2884">
        <v>282</v>
      </c>
      <c r="B2884" t="s">
        <v>245</v>
      </c>
      <c r="C2884" t="s">
        <v>2708</v>
      </c>
      <c r="D2884">
        <v>158</v>
      </c>
      <c r="E2884">
        <v>2622.5</v>
      </c>
      <c r="F2884">
        <f t="shared" si="45"/>
        <v>3</v>
      </c>
      <c r="G2884" t="str">
        <f>STANDINGS_SB[[#This Row],[League]]&amp;STANDINGS_SB[[#This Row],[Team]]</f>
        <v>$400 Draft Champions Mar 06 1:00 pm Lg.3837Fresh Ripe Peaches</v>
      </c>
    </row>
    <row r="2885" spans="1:7" x14ac:dyDescent="0.25">
      <c r="A2885">
        <v>697</v>
      </c>
      <c r="B2885" t="s">
        <v>2713</v>
      </c>
      <c r="C2885" t="s">
        <v>2708</v>
      </c>
      <c r="D2885">
        <v>136</v>
      </c>
      <c r="E2885">
        <v>2223</v>
      </c>
      <c r="F2885">
        <f t="shared" si="45"/>
        <v>4</v>
      </c>
      <c r="G2885" t="str">
        <f>STANDINGS_SB[[#This Row],[League]]&amp;STANDINGS_SB[[#This Row],[Team]]</f>
        <v>$400 Draft Champions Mar 06 1:00 pm Lg.3837deadmoneyK</v>
      </c>
    </row>
    <row r="2886" spans="1:7" x14ac:dyDescent="0.25">
      <c r="A2886">
        <v>920</v>
      </c>
      <c r="B2886" t="s">
        <v>2707</v>
      </c>
      <c r="C2886" t="s">
        <v>2708</v>
      </c>
      <c r="D2886">
        <v>128</v>
      </c>
      <c r="E2886">
        <v>1987</v>
      </c>
      <c r="F2886">
        <f t="shared" si="45"/>
        <v>5</v>
      </c>
      <c r="G2886" t="str">
        <f>STANDINGS_SB[[#This Row],[League]]&amp;STANDINGS_SB[[#This Row],[Team]]</f>
        <v>$400 Draft Champions Mar 06 1:00 pm Lg.3837Oceanic Six</v>
      </c>
    </row>
    <row r="2887" spans="1:7" x14ac:dyDescent="0.25">
      <c r="A2887">
        <v>1037</v>
      </c>
      <c r="B2887" t="s">
        <v>2709</v>
      </c>
      <c r="C2887" t="s">
        <v>2708</v>
      </c>
      <c r="D2887">
        <v>125</v>
      </c>
      <c r="E2887">
        <v>1883</v>
      </c>
      <c r="F2887">
        <f t="shared" si="45"/>
        <v>6</v>
      </c>
      <c r="G2887" t="str">
        <f>STANDINGS_SB[[#This Row],[League]]&amp;STANDINGS_SB[[#This Row],[Team]]</f>
        <v>$400 Draft Champions Mar 06 1:00 pm Lg.3837The Dubbies</v>
      </c>
    </row>
    <row r="2888" spans="1:7" x14ac:dyDescent="0.25">
      <c r="A2888">
        <v>1141</v>
      </c>
      <c r="B2888" t="s">
        <v>183</v>
      </c>
      <c r="C2888" t="s">
        <v>2708</v>
      </c>
      <c r="D2888">
        <v>122</v>
      </c>
      <c r="E2888">
        <v>1779</v>
      </c>
      <c r="F2888">
        <f t="shared" si="45"/>
        <v>7</v>
      </c>
      <c r="G2888" t="str">
        <f>STANDINGS_SB[[#This Row],[League]]&amp;STANDINGS_SB[[#This Row],[Team]]</f>
        <v>$400 Draft Champions Mar 06 1:00 pm Lg.3837SOI Cube Monkeys</v>
      </c>
    </row>
    <row r="2889" spans="1:7" x14ac:dyDescent="0.25">
      <c r="A2889">
        <v>1687</v>
      </c>
      <c r="B2889" t="s">
        <v>19</v>
      </c>
      <c r="C2889" t="s">
        <v>2708</v>
      </c>
      <c r="D2889">
        <v>108</v>
      </c>
      <c r="E2889">
        <v>1223</v>
      </c>
      <c r="F2889">
        <f t="shared" si="45"/>
        <v>8</v>
      </c>
      <c r="G2889" t="str">
        <f>STANDINGS_SB[[#This Row],[League]]&amp;STANDINGS_SB[[#This Row],[Team]]</f>
        <v>$400 Draft Champions Mar 06 1:00 pm Lg.3837One Eyed Jack</v>
      </c>
    </row>
    <row r="2890" spans="1:7" x14ac:dyDescent="0.25">
      <c r="A2890">
        <v>1922</v>
      </c>
      <c r="B2890" t="s">
        <v>2719</v>
      </c>
      <c r="C2890" t="s">
        <v>2708</v>
      </c>
      <c r="D2890">
        <v>102</v>
      </c>
      <c r="E2890">
        <v>993</v>
      </c>
      <c r="F2890">
        <f t="shared" si="45"/>
        <v>9</v>
      </c>
      <c r="G2890" t="str">
        <f>STANDINGS_SB[[#This Row],[League]]&amp;STANDINGS_SB[[#This Row],[Team]]</f>
        <v>$400 Draft Champions Mar 06 1:00 pm Lg.3837Side Jax</v>
      </c>
    </row>
    <row r="2891" spans="1:7" x14ac:dyDescent="0.25">
      <c r="A2891">
        <v>2352</v>
      </c>
      <c r="B2891" t="s">
        <v>2717</v>
      </c>
      <c r="C2891" t="s">
        <v>2708</v>
      </c>
      <c r="D2891">
        <v>89</v>
      </c>
      <c r="E2891">
        <v>559.5</v>
      </c>
      <c r="F2891">
        <f t="shared" si="45"/>
        <v>10</v>
      </c>
      <c r="G2891" t="str">
        <f>STANDINGS_SB[[#This Row],[League]]&amp;STANDINGS_SB[[#This Row],[Team]]</f>
        <v>$400 Draft Champions Mar 06 1:00 pm Lg.3837Quint and Slappy</v>
      </c>
    </row>
    <row r="2892" spans="1:7" x14ac:dyDescent="0.25">
      <c r="A2892">
        <v>2425</v>
      </c>
      <c r="B2892" t="s">
        <v>2714</v>
      </c>
      <c r="C2892" t="s">
        <v>2708</v>
      </c>
      <c r="D2892">
        <v>86</v>
      </c>
      <c r="E2892">
        <v>485</v>
      </c>
      <c r="F2892">
        <f t="shared" si="45"/>
        <v>11</v>
      </c>
      <c r="G2892" t="str">
        <f>STANDINGS_SB[[#This Row],[League]]&amp;STANDINGS_SB[[#This Row],[Team]]</f>
        <v>$400 Draft Champions Mar 06 1:00 pm Lg.3837Moody's Revenge</v>
      </c>
    </row>
    <row r="2893" spans="1:7" x14ac:dyDescent="0.25">
      <c r="A2893">
        <v>2431</v>
      </c>
      <c r="B2893" t="s">
        <v>2716</v>
      </c>
      <c r="C2893" t="s">
        <v>2708</v>
      </c>
      <c r="D2893">
        <v>86</v>
      </c>
      <c r="E2893">
        <v>485</v>
      </c>
      <c r="F2893">
        <f t="shared" si="45"/>
        <v>12</v>
      </c>
      <c r="G2893" t="str">
        <f>STANDINGS_SB[[#This Row],[League]]&amp;STANDINGS_SB[[#This Row],[Team]]</f>
        <v>$400 Draft Champions Mar 06 1:00 pm Lg.3837Ryan's got some SS</v>
      </c>
    </row>
    <row r="2894" spans="1:7" x14ac:dyDescent="0.25">
      <c r="A2894">
        <v>2438</v>
      </c>
      <c r="B2894" t="s">
        <v>2712</v>
      </c>
      <c r="C2894" t="s">
        <v>2708</v>
      </c>
      <c r="D2894">
        <v>86</v>
      </c>
      <c r="E2894">
        <v>485</v>
      </c>
      <c r="F2894">
        <f t="shared" si="45"/>
        <v>13</v>
      </c>
      <c r="G2894" t="str">
        <f>STANDINGS_SB[[#This Row],[League]]&amp;STANDINGS_SB[[#This Row],[Team]]</f>
        <v>$400 Draft Champions Mar 06 1:00 pm Lg.3837bucks</v>
      </c>
    </row>
    <row r="2895" spans="1:7" x14ac:dyDescent="0.25">
      <c r="A2895">
        <v>2479</v>
      </c>
      <c r="B2895" t="s">
        <v>2718</v>
      </c>
      <c r="C2895" t="s">
        <v>2708</v>
      </c>
      <c r="D2895">
        <v>84</v>
      </c>
      <c r="E2895">
        <v>429.5</v>
      </c>
      <c r="F2895">
        <f t="shared" si="45"/>
        <v>14</v>
      </c>
      <c r="G2895" t="str">
        <f>STANDINGS_SB[[#This Row],[League]]&amp;STANDINGS_SB[[#This Row],[Team]]</f>
        <v>$400 Draft Champions Mar 06 1:00 pm Lg.3837Liars &amp; Felons #13</v>
      </c>
    </row>
    <row r="2896" spans="1:7" x14ac:dyDescent="0.25">
      <c r="A2896">
        <v>2642</v>
      </c>
      <c r="B2896" t="s">
        <v>2711</v>
      </c>
      <c r="C2896" t="s">
        <v>2708</v>
      </c>
      <c r="D2896">
        <v>76</v>
      </c>
      <c r="E2896">
        <v>264.5</v>
      </c>
      <c r="F2896">
        <f t="shared" si="45"/>
        <v>15</v>
      </c>
      <c r="G2896" t="str">
        <f>STANDINGS_SB[[#This Row],[League]]&amp;STANDINGS_SB[[#This Row],[Team]]</f>
        <v>$400 Draft Champions Mar 06 1:00 pm Lg.3837Raft Riders</v>
      </c>
    </row>
    <row r="2897" spans="1:7" x14ac:dyDescent="0.25">
      <c r="A2897">
        <v>124</v>
      </c>
      <c r="B2897" t="s">
        <v>2730</v>
      </c>
      <c r="C2897" t="s">
        <v>2721</v>
      </c>
      <c r="D2897">
        <v>174</v>
      </c>
      <c r="E2897">
        <v>2786</v>
      </c>
      <c r="F2897">
        <f t="shared" si="45"/>
        <v>1</v>
      </c>
      <c r="G2897" t="str">
        <f>STANDINGS_SB[[#This Row],[League]]&amp;STANDINGS_SB[[#This Row],[Team]]</f>
        <v>$400 Draft Champions Mar 10 1:00 pm Lg.3869Exspinner</v>
      </c>
    </row>
    <row r="2898" spans="1:7" x14ac:dyDescent="0.25">
      <c r="A2898">
        <v>327</v>
      </c>
      <c r="B2898" t="s">
        <v>2727</v>
      </c>
      <c r="C2898" t="s">
        <v>2721</v>
      </c>
      <c r="D2898">
        <v>155</v>
      </c>
      <c r="E2898">
        <v>2580</v>
      </c>
      <c r="F2898">
        <f t="shared" si="45"/>
        <v>2</v>
      </c>
      <c r="G2898" t="str">
        <f>STANDINGS_SB[[#This Row],[League]]&amp;STANDINGS_SB[[#This Row],[Team]]</f>
        <v>$400 Draft Champions Mar 10 1:00 pm Lg.3869Bobbleheads deux</v>
      </c>
    </row>
    <row r="2899" spans="1:7" x14ac:dyDescent="0.25">
      <c r="A2899">
        <v>342</v>
      </c>
      <c r="B2899" t="s">
        <v>2728</v>
      </c>
      <c r="C2899" t="s">
        <v>2721</v>
      </c>
      <c r="D2899">
        <v>154</v>
      </c>
      <c r="E2899">
        <v>2566.5</v>
      </c>
      <c r="F2899">
        <f t="shared" si="45"/>
        <v>3</v>
      </c>
      <c r="G2899" t="str">
        <f>STANDINGS_SB[[#This Row],[League]]&amp;STANDINGS_SB[[#This Row],[Team]]</f>
        <v>$400 Draft Champions Mar 10 1:00 pm Lg.3869HoppyBuntz</v>
      </c>
    </row>
    <row r="2900" spans="1:7" x14ac:dyDescent="0.25">
      <c r="A2900">
        <v>808</v>
      </c>
      <c r="B2900" t="s">
        <v>2724</v>
      </c>
      <c r="C2900" t="s">
        <v>2721</v>
      </c>
      <c r="D2900">
        <v>132</v>
      </c>
      <c r="E2900">
        <v>2104</v>
      </c>
      <c r="F2900">
        <f t="shared" si="45"/>
        <v>4</v>
      </c>
      <c r="G2900" t="str">
        <f>STANDINGS_SB[[#This Row],[League]]&amp;STANDINGS_SB[[#This Row],[Team]]</f>
        <v>$400 Draft Champions Mar 10 1:00 pm Lg.3869Squish the Bug</v>
      </c>
    </row>
    <row r="2901" spans="1:7" x14ac:dyDescent="0.25">
      <c r="A2901">
        <v>837</v>
      </c>
      <c r="B2901" t="s">
        <v>2725</v>
      </c>
      <c r="C2901" t="s">
        <v>2721</v>
      </c>
      <c r="D2901">
        <v>131</v>
      </c>
      <c r="E2901">
        <v>2074.5</v>
      </c>
      <c r="F2901">
        <f t="shared" si="45"/>
        <v>5</v>
      </c>
      <c r="G2901" t="str">
        <f>STANDINGS_SB[[#This Row],[League]]&amp;STANDINGS_SB[[#This Row],[Team]]</f>
        <v>$400 Draft Champions Mar 10 1:00 pm Lg.3869Seeds</v>
      </c>
    </row>
    <row r="2902" spans="1:7" x14ac:dyDescent="0.25">
      <c r="A2902">
        <v>1337</v>
      </c>
      <c r="B2902" t="s">
        <v>2726</v>
      </c>
      <c r="C2902" t="s">
        <v>2721</v>
      </c>
      <c r="D2902">
        <v>117</v>
      </c>
      <c r="E2902">
        <v>1595.5</v>
      </c>
      <c r="F2902">
        <f t="shared" si="45"/>
        <v>6</v>
      </c>
      <c r="G2902" t="str">
        <f>STANDINGS_SB[[#This Row],[League]]&amp;STANDINGS_SB[[#This Row],[Team]]</f>
        <v>$400 Draft Champions Mar 10 1:00 pm Lg.3869deadmoneyL</v>
      </c>
    </row>
    <row r="2903" spans="1:7" x14ac:dyDescent="0.25">
      <c r="A2903">
        <v>1634</v>
      </c>
      <c r="B2903" t="s">
        <v>532</v>
      </c>
      <c r="C2903" t="s">
        <v>2721</v>
      </c>
      <c r="D2903">
        <v>109</v>
      </c>
      <c r="E2903">
        <v>1261.5</v>
      </c>
      <c r="F2903">
        <f t="shared" si="45"/>
        <v>7</v>
      </c>
      <c r="G2903" t="str">
        <f>STANDINGS_SB[[#This Row],[League]]&amp;STANDINGS_SB[[#This Row],[Team]]</f>
        <v>$400 Draft Champions Mar 10 1:00 pm Lg.3869Bleacher Bums</v>
      </c>
    </row>
    <row r="2904" spans="1:7" x14ac:dyDescent="0.25">
      <c r="A2904">
        <v>1636</v>
      </c>
      <c r="B2904" t="s">
        <v>2723</v>
      </c>
      <c r="C2904" t="s">
        <v>2721</v>
      </c>
      <c r="D2904">
        <v>109</v>
      </c>
      <c r="E2904">
        <v>1261.5</v>
      </c>
      <c r="F2904">
        <f t="shared" si="45"/>
        <v>8</v>
      </c>
      <c r="G2904" t="str">
        <f>STANDINGS_SB[[#This Row],[League]]&amp;STANDINGS_SB[[#This Row],[Team]]</f>
        <v>$400 Draft Champions Mar 10 1:00 pm Lg.3869Cano Play With Madness</v>
      </c>
    </row>
    <row r="2905" spans="1:7" x14ac:dyDescent="0.25">
      <c r="A2905">
        <v>1668</v>
      </c>
      <c r="B2905" t="s">
        <v>523</v>
      </c>
      <c r="C2905" t="s">
        <v>2721</v>
      </c>
      <c r="D2905">
        <v>108</v>
      </c>
      <c r="E2905">
        <v>1223</v>
      </c>
      <c r="F2905">
        <f t="shared" si="45"/>
        <v>9</v>
      </c>
      <c r="G2905" t="str">
        <f>STANDINGS_SB[[#This Row],[League]]&amp;STANDINGS_SB[[#This Row],[Team]]</f>
        <v>$400 Draft Champions Mar 10 1:00 pm Lg.3869Ball So Hard</v>
      </c>
    </row>
    <row r="2906" spans="1:7" x14ac:dyDescent="0.25">
      <c r="A2906">
        <v>1728</v>
      </c>
      <c r="B2906" t="s">
        <v>2731</v>
      </c>
      <c r="C2906" t="s">
        <v>2721</v>
      </c>
      <c r="D2906">
        <v>107</v>
      </c>
      <c r="E2906">
        <v>1181.5</v>
      </c>
      <c r="F2906">
        <f t="shared" si="45"/>
        <v>10</v>
      </c>
      <c r="G2906" t="str">
        <f>STANDINGS_SB[[#This Row],[League]]&amp;STANDINGS_SB[[#This Row],[Team]]</f>
        <v>$400 Draft Champions Mar 10 1:00 pm Lg.3869My Knee's Great</v>
      </c>
    </row>
    <row r="2907" spans="1:7" x14ac:dyDescent="0.25">
      <c r="A2907">
        <v>1944</v>
      </c>
      <c r="B2907" t="s">
        <v>2722</v>
      </c>
      <c r="C2907" t="s">
        <v>2721</v>
      </c>
      <c r="D2907">
        <v>101</v>
      </c>
      <c r="E2907">
        <v>962</v>
      </c>
      <c r="F2907">
        <f t="shared" si="45"/>
        <v>11</v>
      </c>
      <c r="G2907" t="str">
        <f>STANDINGS_SB[[#This Row],[League]]&amp;STANDINGS_SB[[#This Row],[Team]]</f>
        <v>$400 Draft Champions Mar 10 1:00 pm Lg.3869Going Going Gone</v>
      </c>
    </row>
    <row r="2908" spans="1:7" x14ac:dyDescent="0.25">
      <c r="A2908">
        <v>2233</v>
      </c>
      <c r="B2908" t="s">
        <v>115</v>
      </c>
      <c r="C2908" t="s">
        <v>2721</v>
      </c>
      <c r="D2908">
        <v>93</v>
      </c>
      <c r="E2908">
        <v>682.5</v>
      </c>
      <c r="F2908">
        <f t="shared" si="45"/>
        <v>12</v>
      </c>
      <c r="G2908" t="str">
        <f>STANDINGS_SB[[#This Row],[League]]&amp;STANDINGS_SB[[#This Row],[Team]]</f>
        <v>$400 Draft Champions Mar 10 1:00 pm Lg.3869Team BFJ</v>
      </c>
    </row>
    <row r="2909" spans="1:7" x14ac:dyDescent="0.25">
      <c r="A2909">
        <v>2282</v>
      </c>
      <c r="B2909" t="s">
        <v>18</v>
      </c>
      <c r="C2909" t="s">
        <v>2721</v>
      </c>
      <c r="D2909">
        <v>91</v>
      </c>
      <c r="E2909">
        <v>622.5</v>
      </c>
      <c r="F2909">
        <f t="shared" si="45"/>
        <v>13</v>
      </c>
      <c r="G2909" t="str">
        <f>STANDINGS_SB[[#This Row],[League]]&amp;STANDINGS_SB[[#This Row],[Team]]</f>
        <v>$400 Draft Champions Mar 10 1:00 pm Lg.3869Home Run Derbies</v>
      </c>
    </row>
    <row r="2910" spans="1:7" x14ac:dyDescent="0.25">
      <c r="A2910">
        <v>2319</v>
      </c>
      <c r="B2910" t="s">
        <v>2720</v>
      </c>
      <c r="C2910" t="s">
        <v>2721</v>
      </c>
      <c r="D2910">
        <v>90</v>
      </c>
      <c r="E2910">
        <v>588.5</v>
      </c>
      <c r="F2910">
        <f t="shared" si="45"/>
        <v>14</v>
      </c>
      <c r="G2910" t="str">
        <f>STANDINGS_SB[[#This Row],[League]]&amp;STANDINGS_SB[[#This Row],[Team]]</f>
        <v>$400 Draft Champions Mar 10 1:00 pm Lg.3869MEN WITH WOOD 400</v>
      </c>
    </row>
    <row r="2911" spans="1:7" x14ac:dyDescent="0.25">
      <c r="A2911">
        <v>2526</v>
      </c>
      <c r="B2911" t="s">
        <v>2729</v>
      </c>
      <c r="C2911" t="s">
        <v>2721</v>
      </c>
      <c r="D2911">
        <v>82</v>
      </c>
      <c r="E2911">
        <v>383.5</v>
      </c>
      <c r="F2911">
        <f t="shared" si="45"/>
        <v>15</v>
      </c>
      <c r="G2911" t="str">
        <f>STANDINGS_SB[[#This Row],[League]]&amp;STANDINGS_SB[[#This Row],[Team]]</f>
        <v>$400 Draft Champions Mar 10 1:00 pm Lg.3869Feel the Bern 400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911"/>
  <sheetViews>
    <sheetView workbookViewId="0">
      <selection activeCell="G2" sqref="G2:G2911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49.28515625" bestFit="1" customWidth="1"/>
    <col min="4" max="4" width="6.7109375" bestFit="1" customWidth="1"/>
    <col min="5" max="5" width="7" bestFit="1" customWidth="1"/>
    <col min="7" max="7" width="87.710937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64</v>
      </c>
      <c r="E1" t="s">
        <v>4</v>
      </c>
      <c r="F1" t="s">
        <v>58</v>
      </c>
      <c r="G1" t="s">
        <v>2732</v>
      </c>
    </row>
    <row r="2" spans="1:7" x14ac:dyDescent="0.25">
      <c r="A2">
        <v>279</v>
      </c>
      <c r="B2" t="s">
        <v>254</v>
      </c>
      <c r="C2" t="s">
        <v>539</v>
      </c>
      <c r="D2">
        <v>3.5390000000000001</v>
      </c>
      <c r="E2">
        <v>2632</v>
      </c>
      <c r="F2">
        <f>IF(C2=C1,F1+1,1)</f>
        <v>1</v>
      </c>
      <c r="G2" t="str">
        <f>STANDINGS_ERA[[#This Row],[League]]&amp;STANDINGS_ERA[[#This Row],[Team]]</f>
        <v>$1000 Draft Champions League 2Vercingetorix II</v>
      </c>
    </row>
    <row r="3" spans="1:7" x14ac:dyDescent="0.25">
      <c r="A3">
        <v>407</v>
      </c>
      <c r="B3" t="s">
        <v>550</v>
      </c>
      <c r="C3" t="s">
        <v>539</v>
      </c>
      <c r="D3">
        <v>3.5979999999999999</v>
      </c>
      <c r="E3">
        <v>2504</v>
      </c>
      <c r="F3">
        <f t="shared" ref="F3:F66" si="0">IF(C3=C2,F2+1,1)</f>
        <v>2</v>
      </c>
      <c r="G3" t="str">
        <f>STANDINGS_ERA[[#This Row],[League]]&amp;STANDINGS_ERA[[#This Row],[Team]]</f>
        <v>$1000 Draft Champions League 2SEMPER FI</v>
      </c>
    </row>
    <row r="4" spans="1:7" x14ac:dyDescent="0.25">
      <c r="A4">
        <v>534</v>
      </c>
      <c r="B4" t="s">
        <v>544</v>
      </c>
      <c r="C4" t="s">
        <v>539</v>
      </c>
      <c r="D4">
        <v>3.6509999999999998</v>
      </c>
      <c r="E4">
        <v>2377</v>
      </c>
      <c r="F4">
        <f t="shared" si="0"/>
        <v>3</v>
      </c>
      <c r="G4" t="str">
        <f>STANDINGS_ERA[[#This Row],[League]]&amp;STANDINGS_ERA[[#This Row],[Team]]</f>
        <v>$1000 Draft Champions League 2Vermont Lake Monsters</v>
      </c>
    </row>
    <row r="5" spans="1:7" x14ac:dyDescent="0.25">
      <c r="A5">
        <v>648</v>
      </c>
      <c r="B5" t="s">
        <v>542</v>
      </c>
      <c r="C5" t="s">
        <v>539</v>
      </c>
      <c r="D5">
        <v>3.6970000000000001</v>
      </c>
      <c r="E5">
        <v>2263</v>
      </c>
      <c r="F5">
        <f t="shared" si="0"/>
        <v>4</v>
      </c>
      <c r="G5" t="str">
        <f>STANDINGS_ERA[[#This Row],[League]]&amp;STANDINGS_ERA[[#This Row],[Team]]</f>
        <v>$1000 Draft Champions League 2The Notorious C.O.Z. - $1000 DC</v>
      </c>
    </row>
    <row r="6" spans="1:7" x14ac:dyDescent="0.25">
      <c r="A6">
        <v>785</v>
      </c>
      <c r="B6" t="s">
        <v>540</v>
      </c>
      <c r="C6" t="s">
        <v>539</v>
      </c>
      <c r="D6">
        <v>3.7440000000000002</v>
      </c>
      <c r="E6">
        <v>2126</v>
      </c>
      <c r="F6">
        <f t="shared" si="0"/>
        <v>5</v>
      </c>
      <c r="G6" t="str">
        <f>STANDINGS_ERA[[#This Row],[League]]&amp;STANDINGS_ERA[[#This Row],[Team]]</f>
        <v>$1000 Draft Champions League 2Garage Floor Yastrzemskis</v>
      </c>
    </row>
    <row r="7" spans="1:7" x14ac:dyDescent="0.25">
      <c r="A7">
        <v>805</v>
      </c>
      <c r="B7" t="s">
        <v>17</v>
      </c>
      <c r="C7" t="s">
        <v>539</v>
      </c>
      <c r="D7">
        <v>3.75</v>
      </c>
      <c r="E7">
        <v>2106</v>
      </c>
      <c r="F7">
        <f t="shared" si="0"/>
        <v>6</v>
      </c>
      <c r="G7" t="str">
        <f>STANDINGS_ERA[[#This Row],[League]]&amp;STANDINGS_ERA[[#This Row],[Team]]</f>
        <v>$1000 Draft Champions League 2Millertime</v>
      </c>
    </row>
    <row r="8" spans="1:7" x14ac:dyDescent="0.25">
      <c r="A8">
        <v>1298</v>
      </c>
      <c r="B8" t="s">
        <v>371</v>
      </c>
      <c r="C8" t="s">
        <v>539</v>
      </c>
      <c r="D8">
        <v>3.8889999999999998</v>
      </c>
      <c r="E8">
        <v>1613</v>
      </c>
      <c r="F8">
        <f t="shared" si="0"/>
        <v>7</v>
      </c>
      <c r="G8" t="str">
        <f>STANDINGS_ERA[[#This Row],[League]]&amp;STANDINGS_ERA[[#This Row],[Team]]</f>
        <v>$1000 Draft Champions League 2huskies</v>
      </c>
    </row>
    <row r="9" spans="1:7" x14ac:dyDescent="0.25">
      <c r="A9">
        <v>1656</v>
      </c>
      <c r="B9" t="s">
        <v>549</v>
      </c>
      <c r="C9" t="s">
        <v>539</v>
      </c>
      <c r="D9">
        <v>3.99</v>
      </c>
      <c r="E9">
        <v>1255</v>
      </c>
      <c r="F9">
        <f t="shared" si="0"/>
        <v>8</v>
      </c>
      <c r="G9" t="str">
        <f>STANDINGS_ERA[[#This Row],[League]]&amp;STANDINGS_ERA[[#This Row],[Team]]</f>
        <v>$1000 Draft Champions League 2Lonede's</v>
      </c>
    </row>
    <row r="10" spans="1:7" x14ac:dyDescent="0.25">
      <c r="A10">
        <v>1939</v>
      </c>
      <c r="B10" t="s">
        <v>543</v>
      </c>
      <c r="C10" t="s">
        <v>539</v>
      </c>
      <c r="D10">
        <v>4.07</v>
      </c>
      <c r="E10">
        <v>972</v>
      </c>
      <c r="F10">
        <f t="shared" si="0"/>
        <v>9</v>
      </c>
      <c r="G10" t="str">
        <f>STANDINGS_ERA[[#This Row],[League]]&amp;STANDINGS_ERA[[#This Row],[Team]]</f>
        <v>$1000 Draft Champions League 2Slip Stitches 1K New</v>
      </c>
    </row>
    <row r="11" spans="1:7" x14ac:dyDescent="0.25">
      <c r="A11">
        <v>1966</v>
      </c>
      <c r="B11" t="s">
        <v>541</v>
      </c>
      <c r="C11" t="s">
        <v>539</v>
      </c>
      <c r="D11">
        <v>4.08</v>
      </c>
      <c r="E11">
        <v>945</v>
      </c>
      <c r="F11">
        <f t="shared" si="0"/>
        <v>10</v>
      </c>
      <c r="G11" t="str">
        <f>STANDINGS_ERA[[#This Row],[League]]&amp;STANDINGS_ERA[[#This Row],[Team]]</f>
        <v>$1000 Draft Champions League 2Pounders 1000</v>
      </c>
    </row>
    <row r="12" spans="1:7" x14ac:dyDescent="0.25">
      <c r="A12">
        <v>2264</v>
      </c>
      <c r="B12" t="s">
        <v>547</v>
      </c>
      <c r="C12" t="s">
        <v>539</v>
      </c>
      <c r="D12">
        <v>4.1790000000000003</v>
      </c>
      <c r="E12">
        <v>647</v>
      </c>
      <c r="F12">
        <f t="shared" si="0"/>
        <v>11</v>
      </c>
      <c r="G12" t="str">
        <f>STANDINGS_ERA[[#This Row],[League]]&amp;STANDINGS_ERA[[#This Row],[Team]]</f>
        <v>$1000 Draft Champions League 2Ryan's Harping on Harvey</v>
      </c>
    </row>
    <row r="13" spans="1:7" x14ac:dyDescent="0.25">
      <c r="A13">
        <v>2281</v>
      </c>
      <c r="B13" t="s">
        <v>546</v>
      </c>
      <c r="C13" t="s">
        <v>539</v>
      </c>
      <c r="D13">
        <v>4.1840000000000002</v>
      </c>
      <c r="E13">
        <v>630</v>
      </c>
      <c r="F13">
        <f t="shared" si="0"/>
        <v>12</v>
      </c>
      <c r="G13" t="str">
        <f>STANDINGS_ERA[[#This Row],[League]]&amp;STANDINGS_ERA[[#This Row],[Team]]</f>
        <v>$1000 Draft Champions League 2Donnie Baseball</v>
      </c>
    </row>
    <row r="14" spans="1:7" x14ac:dyDescent="0.25">
      <c r="A14">
        <v>2320</v>
      </c>
      <c r="B14" t="s">
        <v>548</v>
      </c>
      <c r="C14" t="s">
        <v>539</v>
      </c>
      <c r="D14">
        <v>4.1980000000000004</v>
      </c>
      <c r="E14">
        <v>591</v>
      </c>
      <c r="F14">
        <f t="shared" si="0"/>
        <v>13</v>
      </c>
      <c r="G14" t="str">
        <f>STANDINGS_ERA[[#This Row],[League]]&amp;STANDINGS_ERA[[#This Row],[Team]]</f>
        <v>$1000 Draft Champions League 2Attie Boys</v>
      </c>
    </row>
    <row r="15" spans="1:7" x14ac:dyDescent="0.25">
      <c r="A15">
        <v>2333</v>
      </c>
      <c r="B15" t="s">
        <v>510</v>
      </c>
      <c r="C15" t="s">
        <v>539</v>
      </c>
      <c r="D15">
        <v>4.2030000000000003</v>
      </c>
      <c r="E15">
        <v>578</v>
      </c>
      <c r="F15">
        <f t="shared" si="0"/>
        <v>14</v>
      </c>
      <c r="G15" t="str">
        <f>STANDINGS_ERA[[#This Row],[League]]&amp;STANDINGS_ERA[[#This Row],[Team]]</f>
        <v>$1000 Draft Champions League 2Tall Timber</v>
      </c>
    </row>
    <row r="16" spans="1:7" x14ac:dyDescent="0.25">
      <c r="A16">
        <v>2673</v>
      </c>
      <c r="B16" t="s">
        <v>545</v>
      </c>
      <c r="C16" t="s">
        <v>539</v>
      </c>
      <c r="D16">
        <v>4.3689999999999998</v>
      </c>
      <c r="E16">
        <v>238</v>
      </c>
      <c r="F16">
        <f t="shared" si="0"/>
        <v>15</v>
      </c>
      <c r="G16" t="str">
        <f>STANDINGS_ERA[[#This Row],[League]]&amp;STANDINGS_ERA[[#This Row],[Team]]</f>
        <v>$1000 Draft Champions League 2Isla de Encanta</v>
      </c>
    </row>
    <row r="17" spans="1:7" x14ac:dyDescent="0.25">
      <c r="A17">
        <v>211</v>
      </c>
      <c r="B17" t="s">
        <v>508</v>
      </c>
      <c r="C17" t="s">
        <v>552</v>
      </c>
      <c r="D17">
        <v>3.49</v>
      </c>
      <c r="E17">
        <v>2700</v>
      </c>
      <c r="F17">
        <f t="shared" si="0"/>
        <v>1</v>
      </c>
      <c r="G17" t="str">
        <f>STANDINGS_ERA[[#This Row],[League]]&amp;STANDINGS_ERA[[#This Row],[Team]]</f>
        <v>$1000 Draft Champions Max's League Feb. 22Team Robinson</v>
      </c>
    </row>
    <row r="18" spans="1:7" x14ac:dyDescent="0.25">
      <c r="A18">
        <v>384</v>
      </c>
      <c r="B18" t="s">
        <v>551</v>
      </c>
      <c r="C18" t="s">
        <v>552</v>
      </c>
      <c r="D18">
        <v>3.5880000000000001</v>
      </c>
      <c r="E18">
        <v>2527</v>
      </c>
      <c r="F18">
        <f t="shared" si="0"/>
        <v>2</v>
      </c>
      <c r="G18" t="str">
        <f>STANDINGS_ERA[[#This Row],[League]]&amp;STANDINGS_ERA[[#This Row],[Team]]</f>
        <v>$1000 Draft Champions Max's League Feb. 22Miggy's Crown</v>
      </c>
    </row>
    <row r="19" spans="1:7" x14ac:dyDescent="0.25">
      <c r="A19">
        <v>783</v>
      </c>
      <c r="B19" t="s">
        <v>87</v>
      </c>
      <c r="C19" t="s">
        <v>552</v>
      </c>
      <c r="D19">
        <v>3.7440000000000002</v>
      </c>
      <c r="E19">
        <v>2128</v>
      </c>
      <c r="F19">
        <f t="shared" si="0"/>
        <v>3</v>
      </c>
      <c r="G19" t="str">
        <f>STANDINGS_ERA[[#This Row],[League]]&amp;STANDINGS_ERA[[#This Row],[Team]]</f>
        <v>$1000 Draft Champions Max's League Feb. 22The Northsiders</v>
      </c>
    </row>
    <row r="20" spans="1:7" x14ac:dyDescent="0.25">
      <c r="A20">
        <v>812</v>
      </c>
      <c r="B20" t="s">
        <v>559</v>
      </c>
      <c r="C20" t="s">
        <v>552</v>
      </c>
      <c r="D20">
        <v>3.7519999999999998</v>
      </c>
      <c r="E20">
        <v>2099</v>
      </c>
      <c r="F20">
        <f t="shared" si="0"/>
        <v>4</v>
      </c>
      <c r="G20" t="str">
        <f>STANDINGS_ERA[[#This Row],[League]]&amp;STANDINGS_ERA[[#This Row],[Team]]</f>
        <v>$1000 Draft Champions Max's League Feb. 22WINSTON'S EMPIRE -1000</v>
      </c>
    </row>
    <row r="21" spans="1:7" x14ac:dyDescent="0.25">
      <c r="A21">
        <v>945</v>
      </c>
      <c r="B21" t="s">
        <v>53</v>
      </c>
      <c r="C21" t="s">
        <v>552</v>
      </c>
      <c r="D21">
        <v>3.7890000000000001</v>
      </c>
      <c r="E21">
        <v>1966</v>
      </c>
      <c r="F21">
        <f t="shared" si="0"/>
        <v>5</v>
      </c>
      <c r="G21" t="str">
        <f>STANDINGS_ERA[[#This Row],[League]]&amp;STANDINGS_ERA[[#This Row],[Team]]</f>
        <v>$1000 Draft Champions Max's League Feb. 22Baseball Furies</v>
      </c>
    </row>
    <row r="22" spans="1:7" x14ac:dyDescent="0.25">
      <c r="A22">
        <v>1036</v>
      </c>
      <c r="B22" t="s">
        <v>558</v>
      </c>
      <c r="C22" t="s">
        <v>552</v>
      </c>
      <c r="D22">
        <v>3.8149999999999999</v>
      </c>
      <c r="E22">
        <v>1875</v>
      </c>
      <c r="F22">
        <f t="shared" si="0"/>
        <v>6</v>
      </c>
      <c r="G22" t="str">
        <f>STANDINGS_ERA[[#This Row],[League]]&amp;STANDINGS_ERA[[#This Row],[Team]]</f>
        <v>$1000 Draft Champions Max's League Feb. 22The Notorious C.O.Z. - Max DC</v>
      </c>
    </row>
    <row r="23" spans="1:7" x14ac:dyDescent="0.25">
      <c r="A23">
        <v>1125</v>
      </c>
      <c r="B23" t="s">
        <v>257</v>
      </c>
      <c r="C23" t="s">
        <v>552</v>
      </c>
      <c r="D23">
        <v>3.8410000000000002</v>
      </c>
      <c r="E23">
        <v>1786</v>
      </c>
      <c r="F23">
        <f t="shared" si="0"/>
        <v>7</v>
      </c>
      <c r="G23" t="str">
        <f>STANDINGS_ERA[[#This Row],[League]]&amp;STANDINGS_ERA[[#This Row],[Team]]</f>
        <v>$1000 Draft Champions Max's League Feb. 22Vercingetorix I</v>
      </c>
    </row>
    <row r="24" spans="1:7" x14ac:dyDescent="0.25">
      <c r="A24">
        <v>1324</v>
      </c>
      <c r="B24" t="s">
        <v>557</v>
      </c>
      <c r="C24" t="s">
        <v>552</v>
      </c>
      <c r="D24">
        <v>3.895</v>
      </c>
      <c r="E24">
        <v>1587</v>
      </c>
      <c r="F24">
        <f t="shared" si="0"/>
        <v>8</v>
      </c>
      <c r="G24" t="str">
        <f>STANDINGS_ERA[[#This Row],[League]]&amp;STANDINGS_ERA[[#This Row],[Team]]</f>
        <v>$1000 Draft Champions Max's League Feb. 22Breaking Bad</v>
      </c>
    </row>
    <row r="25" spans="1:7" x14ac:dyDescent="0.25">
      <c r="A25">
        <v>1405</v>
      </c>
      <c r="B25" t="s">
        <v>553</v>
      </c>
      <c r="C25" t="s">
        <v>552</v>
      </c>
      <c r="D25">
        <v>3.9180000000000001</v>
      </c>
      <c r="E25">
        <v>1506</v>
      </c>
      <c r="F25">
        <f t="shared" si="0"/>
        <v>9</v>
      </c>
      <c r="G25" t="str">
        <f>STANDINGS_ERA[[#This Row],[League]]&amp;STANDINGS_ERA[[#This Row],[Team]]</f>
        <v>$1000 Draft Champions Max's League Feb. 22Slip Stitches 1K Orig</v>
      </c>
    </row>
    <row r="26" spans="1:7" x14ac:dyDescent="0.25">
      <c r="A26">
        <v>1663</v>
      </c>
      <c r="B26" t="s">
        <v>477</v>
      </c>
      <c r="C26" t="s">
        <v>552</v>
      </c>
      <c r="D26">
        <v>3.992</v>
      </c>
      <c r="E26">
        <v>1248</v>
      </c>
      <c r="F26">
        <f t="shared" si="0"/>
        <v>10</v>
      </c>
      <c r="G26" t="str">
        <f>STANDINGS_ERA[[#This Row],[League]]&amp;STANDINGS_ERA[[#This Row],[Team]]</f>
        <v>$1000 Draft Champions Max's League Feb. 22It Shrinks?</v>
      </c>
    </row>
    <row r="27" spans="1:7" x14ac:dyDescent="0.25">
      <c r="A27">
        <v>2213</v>
      </c>
      <c r="B27" t="s">
        <v>21</v>
      </c>
      <c r="C27" t="s">
        <v>552</v>
      </c>
      <c r="D27">
        <v>4.1660000000000004</v>
      </c>
      <c r="E27">
        <v>698</v>
      </c>
      <c r="F27">
        <f t="shared" si="0"/>
        <v>11</v>
      </c>
      <c r="G27" t="str">
        <f>STANDINGS_ERA[[#This Row],[League]]&amp;STANDINGS_ERA[[#This Row],[Team]]</f>
        <v>$1000 Draft Champions Max's League Feb. 22Mudhens</v>
      </c>
    </row>
    <row r="28" spans="1:7" x14ac:dyDescent="0.25">
      <c r="A28">
        <v>2344</v>
      </c>
      <c r="B28" t="s">
        <v>121</v>
      </c>
      <c r="C28" t="s">
        <v>552</v>
      </c>
      <c r="D28">
        <v>4.2060000000000004</v>
      </c>
      <c r="E28">
        <v>567</v>
      </c>
      <c r="F28">
        <f t="shared" si="0"/>
        <v>12</v>
      </c>
      <c r="G28" t="str">
        <f>STANDINGS_ERA[[#This Row],[League]]&amp;STANDINGS_ERA[[#This Row],[Team]]</f>
        <v>$1000 Draft Champions Max's League Feb. 22Tredici</v>
      </c>
    </row>
    <row r="29" spans="1:7" x14ac:dyDescent="0.25">
      <c r="A29">
        <v>2394</v>
      </c>
      <c r="B29" t="s">
        <v>555</v>
      </c>
      <c r="C29" t="s">
        <v>552</v>
      </c>
      <c r="D29">
        <v>4.2210000000000001</v>
      </c>
      <c r="E29">
        <v>517</v>
      </c>
      <c r="F29">
        <f t="shared" si="0"/>
        <v>13</v>
      </c>
      <c r="G29" t="str">
        <f>STANDINGS_ERA[[#This Row],[League]]&amp;STANDINGS_ERA[[#This Row],[Team]]</f>
        <v>$1000 Draft Champions Max's League Feb. 22The Achievers - DC 6</v>
      </c>
    </row>
    <row r="30" spans="1:7" x14ac:dyDescent="0.25">
      <c r="A30">
        <v>2598</v>
      </c>
      <c r="B30" t="s">
        <v>554</v>
      </c>
      <c r="C30" t="s">
        <v>552</v>
      </c>
      <c r="D30">
        <v>4.32</v>
      </c>
      <c r="E30">
        <v>313</v>
      </c>
      <c r="F30">
        <f t="shared" si="0"/>
        <v>14</v>
      </c>
      <c r="G30" t="str">
        <f>STANDINGS_ERA[[#This Row],[League]]&amp;STANDINGS_ERA[[#This Row],[Team]]</f>
        <v>$1000 Draft Champions Max's League Feb. 22Painting The Black DC</v>
      </c>
    </row>
    <row r="31" spans="1:7" x14ac:dyDescent="0.25">
      <c r="A31">
        <v>2727</v>
      </c>
      <c r="B31" t="s">
        <v>556</v>
      </c>
      <c r="C31" t="s">
        <v>552</v>
      </c>
      <c r="D31">
        <v>4.4109999999999996</v>
      </c>
      <c r="E31">
        <v>184</v>
      </c>
      <c r="F31">
        <f t="shared" si="0"/>
        <v>15</v>
      </c>
      <c r="G31" t="str">
        <f>STANDINGS_ERA[[#This Row],[League]]&amp;STANDINGS_ERA[[#This Row],[Team]]</f>
        <v>$1000 Draft Champions Max's League Feb. 22hawks</v>
      </c>
    </row>
    <row r="32" spans="1:7" x14ac:dyDescent="0.25">
      <c r="A32">
        <v>165</v>
      </c>
      <c r="B32" t="s">
        <v>71</v>
      </c>
      <c r="C32" t="s">
        <v>561</v>
      </c>
      <c r="D32">
        <v>3.4489999999999998</v>
      </c>
      <c r="E32">
        <v>2746</v>
      </c>
      <c r="F32">
        <f t="shared" si="0"/>
        <v>1</v>
      </c>
      <c r="G32" t="str">
        <f>STANDINGS_ERA[[#This Row],[League]]&amp;STANDINGS_ERA[[#This Row],[Team]]</f>
        <v>$150 Draft Champions (4 hour) Dec 29 1:00 pm Lg.3573Frozen Ropes</v>
      </c>
    </row>
    <row r="33" spans="1:7" x14ac:dyDescent="0.25">
      <c r="A33">
        <v>540</v>
      </c>
      <c r="B33" t="s">
        <v>565</v>
      </c>
      <c r="C33" t="s">
        <v>561</v>
      </c>
      <c r="D33">
        <v>3.6549999999999998</v>
      </c>
      <c r="E33">
        <v>2371</v>
      </c>
      <c r="F33">
        <f t="shared" si="0"/>
        <v>2</v>
      </c>
      <c r="G33" t="str">
        <f>STANDINGS_ERA[[#This Row],[League]]&amp;STANDINGS_ERA[[#This Row],[Team]]</f>
        <v>$150 Draft Champions (4 hour) Dec 29 1:00 pm Lg.3573KJ || DC3</v>
      </c>
    </row>
    <row r="34" spans="1:7" x14ac:dyDescent="0.25">
      <c r="A34">
        <v>632</v>
      </c>
      <c r="B34" t="s">
        <v>568</v>
      </c>
      <c r="C34" t="s">
        <v>561</v>
      </c>
      <c r="D34">
        <v>3.69</v>
      </c>
      <c r="E34">
        <v>2279</v>
      </c>
      <c r="F34">
        <f t="shared" si="0"/>
        <v>3</v>
      </c>
      <c r="G34" t="str">
        <f>STANDINGS_ERA[[#This Row],[League]]&amp;STANDINGS_ERA[[#This Row],[Team]]</f>
        <v>$150 Draft Champions (4 hour) Dec 29 1:00 pm Lg.3573SpinningSeams4</v>
      </c>
    </row>
    <row r="35" spans="1:7" x14ac:dyDescent="0.25">
      <c r="A35">
        <v>658</v>
      </c>
      <c r="B35" t="s">
        <v>53</v>
      </c>
      <c r="C35" t="s">
        <v>561</v>
      </c>
      <c r="D35">
        <v>3.7010000000000001</v>
      </c>
      <c r="E35">
        <v>2253</v>
      </c>
      <c r="F35">
        <f t="shared" si="0"/>
        <v>4</v>
      </c>
      <c r="G35" t="str">
        <f>STANDINGS_ERA[[#This Row],[League]]&amp;STANDINGS_ERA[[#This Row],[Team]]</f>
        <v>$150 Draft Champions (4 hour) Dec 29 1:00 pm Lg.3573Baseball Furies</v>
      </c>
    </row>
    <row r="36" spans="1:7" x14ac:dyDescent="0.25">
      <c r="A36">
        <v>947</v>
      </c>
      <c r="B36" t="s">
        <v>472</v>
      </c>
      <c r="C36" t="s">
        <v>561</v>
      </c>
      <c r="D36">
        <v>3.7890000000000001</v>
      </c>
      <c r="E36">
        <v>1964</v>
      </c>
      <c r="F36">
        <f t="shared" si="0"/>
        <v>5</v>
      </c>
      <c r="G36" t="str">
        <f>STANDINGS_ERA[[#This Row],[League]]&amp;STANDINGS_ERA[[#This Row],[Team]]</f>
        <v>$150 Draft Champions (4 hour) Dec 29 1:00 pm Lg.3573Bronx Yankees (DC4)</v>
      </c>
    </row>
    <row r="37" spans="1:7" x14ac:dyDescent="0.25">
      <c r="A37">
        <v>1104</v>
      </c>
      <c r="B37" t="s">
        <v>567</v>
      </c>
      <c r="C37" t="s">
        <v>561</v>
      </c>
      <c r="D37">
        <v>3.835</v>
      </c>
      <c r="E37">
        <v>1806.5</v>
      </c>
      <c r="F37">
        <f t="shared" si="0"/>
        <v>6</v>
      </c>
      <c r="G37" t="str">
        <f>STANDINGS_ERA[[#This Row],[League]]&amp;STANDINGS_ERA[[#This Row],[Team]]</f>
        <v>$150 Draft Champions (4 hour) Dec 29 1:00 pm Lg.3573Dayton Moore's Value Picks</v>
      </c>
    </row>
    <row r="38" spans="1:7" x14ac:dyDescent="0.25">
      <c r="A38">
        <v>1149</v>
      </c>
      <c r="B38" t="s">
        <v>563</v>
      </c>
      <c r="C38" t="s">
        <v>561</v>
      </c>
      <c r="D38">
        <v>3.8490000000000002</v>
      </c>
      <c r="E38">
        <v>1762</v>
      </c>
      <c r="F38">
        <f t="shared" si="0"/>
        <v>7</v>
      </c>
      <c r="G38" t="str">
        <f>STANDINGS_ERA[[#This Row],[League]]&amp;STANDINGS_ERA[[#This Row],[Team]]</f>
        <v>$150 Draft Champions (4 hour) Dec 29 1:00 pm Lg.3573SEMPER FI 11</v>
      </c>
    </row>
    <row r="39" spans="1:7" x14ac:dyDescent="0.25">
      <c r="A39">
        <v>1259</v>
      </c>
      <c r="B39" t="s">
        <v>216</v>
      </c>
      <c r="C39" t="s">
        <v>561</v>
      </c>
      <c r="D39">
        <v>3.8769999999999998</v>
      </c>
      <c r="E39">
        <v>1652</v>
      </c>
      <c r="F39">
        <f t="shared" si="0"/>
        <v>8</v>
      </c>
      <c r="G39" t="str">
        <f>STANDINGS_ERA[[#This Row],[League]]&amp;STANDINGS_ERA[[#This Row],[Team]]</f>
        <v>$150 Draft Champions (4 hour) Dec 29 1:00 pm Lg.3573Gooden Plenty</v>
      </c>
    </row>
    <row r="40" spans="1:7" x14ac:dyDescent="0.25">
      <c r="A40">
        <v>1370</v>
      </c>
      <c r="B40" t="s">
        <v>56</v>
      </c>
      <c r="C40" t="s">
        <v>561</v>
      </c>
      <c r="D40">
        <v>3.9089999999999998</v>
      </c>
      <c r="E40">
        <v>1541</v>
      </c>
      <c r="F40">
        <f t="shared" si="0"/>
        <v>9</v>
      </c>
      <c r="G40" t="str">
        <f>STANDINGS_ERA[[#This Row],[League]]&amp;STANDINGS_ERA[[#This Row],[Team]]</f>
        <v>$150 Draft Champions (4 hour) Dec 29 1:00 pm Lg.3573DOUGHBOYS</v>
      </c>
    </row>
    <row r="41" spans="1:7" x14ac:dyDescent="0.25">
      <c r="A41">
        <v>1518</v>
      </c>
      <c r="B41" t="s">
        <v>564</v>
      </c>
      <c r="C41" t="s">
        <v>561</v>
      </c>
      <c r="D41">
        <v>3.95</v>
      </c>
      <c r="E41">
        <v>1393</v>
      </c>
      <c r="F41">
        <f t="shared" si="0"/>
        <v>10</v>
      </c>
      <c r="G41" t="str">
        <f>STANDINGS_ERA[[#This Row],[League]]&amp;STANDINGS_ERA[[#This Row],[Team]]</f>
        <v>$150 Draft Champions (4 hour) Dec 29 1:00 pm Lg.3573Kennedy Park</v>
      </c>
    </row>
    <row r="42" spans="1:7" x14ac:dyDescent="0.25">
      <c r="A42">
        <v>1743</v>
      </c>
      <c r="B42" t="s">
        <v>562</v>
      </c>
      <c r="C42" t="s">
        <v>561</v>
      </c>
      <c r="D42">
        <v>4.0119999999999996</v>
      </c>
      <c r="E42">
        <v>1168</v>
      </c>
      <c r="F42">
        <f t="shared" si="0"/>
        <v>11</v>
      </c>
      <c r="G42" t="str">
        <f>STANDINGS_ERA[[#This Row],[League]]&amp;STANDINGS_ERA[[#This Row],[Team]]</f>
        <v>$150 Draft Champions (4 hour) Dec 29 1:00 pm Lg.3573Texas Connection</v>
      </c>
    </row>
    <row r="43" spans="1:7" x14ac:dyDescent="0.25">
      <c r="A43">
        <v>1750</v>
      </c>
      <c r="B43" t="s">
        <v>566</v>
      </c>
      <c r="C43" t="s">
        <v>561</v>
      </c>
      <c r="D43">
        <v>4.0129999999999999</v>
      </c>
      <c r="E43">
        <v>1161</v>
      </c>
      <c r="F43">
        <f t="shared" si="0"/>
        <v>12</v>
      </c>
      <c r="G43" t="str">
        <f>STANDINGS_ERA[[#This Row],[League]]&amp;STANDINGS_ERA[[#This Row],[Team]]</f>
        <v>$150 Draft Champions (4 hour) Dec 29 1:00 pm Lg.3573Tall Timber DC19</v>
      </c>
    </row>
    <row r="44" spans="1:7" x14ac:dyDescent="0.25">
      <c r="A44">
        <v>2375</v>
      </c>
      <c r="B44" t="s">
        <v>569</v>
      </c>
      <c r="C44" t="s">
        <v>561</v>
      </c>
      <c r="D44">
        <v>4.2160000000000002</v>
      </c>
      <c r="E44">
        <v>536</v>
      </c>
      <c r="F44">
        <f t="shared" si="0"/>
        <v>13</v>
      </c>
      <c r="G44" t="str">
        <f>STANDINGS_ERA[[#This Row],[League]]&amp;STANDINGS_ERA[[#This Row],[Team]]</f>
        <v>$150 Draft Champions (4 hour) Dec 29 1:00 pm Lg.3573Draughtsman 3</v>
      </c>
    </row>
    <row r="45" spans="1:7" x14ac:dyDescent="0.25">
      <c r="A45">
        <v>2771</v>
      </c>
      <c r="B45" t="s">
        <v>560</v>
      </c>
      <c r="C45" t="s">
        <v>561</v>
      </c>
      <c r="D45">
        <v>4.444</v>
      </c>
      <c r="E45">
        <v>140</v>
      </c>
      <c r="F45">
        <f t="shared" si="0"/>
        <v>14</v>
      </c>
      <c r="G45" t="str">
        <f>STANDINGS_ERA[[#This Row],[League]]&amp;STANDINGS_ERA[[#This Row],[Team]]</f>
        <v>$150 Draft Champions (4 hour) Dec 29 1:00 pm Lg.3573Slip Stitches 3</v>
      </c>
    </row>
    <row r="46" spans="1:7" x14ac:dyDescent="0.25">
      <c r="A46">
        <v>2848</v>
      </c>
      <c r="B46" t="s">
        <v>127</v>
      </c>
      <c r="C46" t="s">
        <v>561</v>
      </c>
      <c r="D46">
        <v>4.5720000000000001</v>
      </c>
      <c r="E46">
        <v>63</v>
      </c>
      <c r="F46">
        <f t="shared" si="0"/>
        <v>15</v>
      </c>
      <c r="G46" t="str">
        <f>STANDINGS_ERA[[#This Row],[League]]&amp;STANDINGS_ERA[[#This Row],[Team]]</f>
        <v>$150 Draft Champions (4 hour) Dec 29 1:00 pm Lg.3573Just An Old Vet</v>
      </c>
    </row>
    <row r="47" spans="1:7" x14ac:dyDescent="0.25">
      <c r="A47">
        <v>185</v>
      </c>
      <c r="B47" t="s">
        <v>576</v>
      </c>
      <c r="C47" t="s">
        <v>571</v>
      </c>
      <c r="D47">
        <v>3.4670000000000001</v>
      </c>
      <c r="E47">
        <v>2726</v>
      </c>
      <c r="F47">
        <f t="shared" si="0"/>
        <v>1</v>
      </c>
      <c r="G47" t="str">
        <f>STANDINGS_ERA[[#This Row],[League]]&amp;STANDINGS_ERA[[#This Row],[Team]]</f>
        <v>$150 Draft Champions (4 hour) Feb 21 1:00 pm Lg.3738Balnubbers</v>
      </c>
    </row>
    <row r="48" spans="1:7" x14ac:dyDescent="0.25">
      <c r="A48">
        <v>381</v>
      </c>
      <c r="B48" t="s">
        <v>317</v>
      </c>
      <c r="C48" t="s">
        <v>571</v>
      </c>
      <c r="D48">
        <v>3.5870000000000002</v>
      </c>
      <c r="E48">
        <v>2530</v>
      </c>
      <c r="F48">
        <f t="shared" si="0"/>
        <v>2</v>
      </c>
      <c r="G48" t="str">
        <f>STANDINGS_ERA[[#This Row],[League]]&amp;STANDINGS_ERA[[#This Row],[Team]]</f>
        <v>$150 Draft Champions (4 hour) Feb 21 1:00 pm Lg.3738Gooden Plenty 2</v>
      </c>
    </row>
    <row r="49" spans="1:7" x14ac:dyDescent="0.25">
      <c r="A49">
        <v>402</v>
      </c>
      <c r="B49" t="s">
        <v>575</v>
      </c>
      <c r="C49" t="s">
        <v>571</v>
      </c>
      <c r="D49">
        <v>3.5939999999999999</v>
      </c>
      <c r="E49">
        <v>2509</v>
      </c>
      <c r="F49">
        <f t="shared" si="0"/>
        <v>3</v>
      </c>
      <c r="G49" t="str">
        <f>STANDINGS_ERA[[#This Row],[League]]&amp;STANDINGS_ERA[[#This Row],[Team]]</f>
        <v>$150 Draft Champions (4 hour) Feb 21 1:00 pm Lg.3738ZebraStripes</v>
      </c>
    </row>
    <row r="50" spans="1:7" x14ac:dyDescent="0.25">
      <c r="A50">
        <v>627</v>
      </c>
      <c r="B50" t="s">
        <v>577</v>
      </c>
      <c r="C50" t="s">
        <v>571</v>
      </c>
      <c r="D50">
        <v>3.6880000000000002</v>
      </c>
      <c r="E50">
        <v>2284</v>
      </c>
      <c r="F50">
        <f t="shared" si="0"/>
        <v>4</v>
      </c>
      <c r="G50" t="str">
        <f>STANDINGS_ERA[[#This Row],[League]]&amp;STANDINGS_ERA[[#This Row],[Team]]</f>
        <v>$150 Draft Champions (4 hour) Feb 21 1:00 pm Lg.3738MPG16A</v>
      </c>
    </row>
    <row r="51" spans="1:7" x14ac:dyDescent="0.25">
      <c r="A51">
        <v>856</v>
      </c>
      <c r="B51" t="s">
        <v>69</v>
      </c>
      <c r="C51" t="s">
        <v>571</v>
      </c>
      <c r="D51">
        <v>3.7669999999999999</v>
      </c>
      <c r="E51">
        <v>2055</v>
      </c>
      <c r="F51">
        <f t="shared" si="0"/>
        <v>5</v>
      </c>
      <c r="G51" t="str">
        <f>STANDINGS_ERA[[#This Row],[League]]&amp;STANDINGS_ERA[[#This Row],[Team]]</f>
        <v>$150 Draft Champions (4 hour) Feb 21 1:00 pm Lg.3738papa's nine</v>
      </c>
    </row>
    <row r="52" spans="1:7" x14ac:dyDescent="0.25">
      <c r="A52">
        <v>1085</v>
      </c>
      <c r="B52" t="s">
        <v>581</v>
      </c>
      <c r="C52" t="s">
        <v>571</v>
      </c>
      <c r="D52">
        <v>3.8279999999999998</v>
      </c>
      <c r="E52">
        <v>1826</v>
      </c>
      <c r="F52">
        <f t="shared" si="0"/>
        <v>6</v>
      </c>
      <c r="G52" t="str">
        <f>STANDINGS_ERA[[#This Row],[League]]&amp;STANDINGS_ERA[[#This Row],[Team]]</f>
        <v>$150 Draft Champions (4 hour) Feb 21 1:00 pm Lg.3738Mercury</v>
      </c>
    </row>
    <row r="53" spans="1:7" x14ac:dyDescent="0.25">
      <c r="A53">
        <v>1166</v>
      </c>
      <c r="B53" t="s">
        <v>580</v>
      </c>
      <c r="C53" t="s">
        <v>571</v>
      </c>
      <c r="D53">
        <v>3.8540000000000001</v>
      </c>
      <c r="E53">
        <v>1745</v>
      </c>
      <c r="F53">
        <f t="shared" si="0"/>
        <v>7</v>
      </c>
      <c r="G53" t="str">
        <f>STANDINGS_ERA[[#This Row],[League]]&amp;STANDINGS_ERA[[#This Row],[Team]]</f>
        <v>$150 Draft Champions (4 hour) Feb 21 1:00 pm Lg.3738Haberdashery</v>
      </c>
    </row>
    <row r="54" spans="1:7" x14ac:dyDescent="0.25">
      <c r="A54">
        <v>1488</v>
      </c>
      <c r="B54" t="s">
        <v>579</v>
      </c>
      <c r="C54" t="s">
        <v>571</v>
      </c>
      <c r="D54">
        <v>3.9409999999999998</v>
      </c>
      <c r="E54">
        <v>1423</v>
      </c>
      <c r="F54">
        <f t="shared" si="0"/>
        <v>8</v>
      </c>
      <c r="G54" t="str">
        <f>STANDINGS_ERA[[#This Row],[League]]&amp;STANDINGS_ERA[[#This Row],[Team]]</f>
        <v>$150 Draft Champions (4 hour) Feb 21 1:00 pm Lg.3738Speed vs power</v>
      </c>
    </row>
    <row r="55" spans="1:7" x14ac:dyDescent="0.25">
      <c r="A55">
        <v>1498</v>
      </c>
      <c r="B55" t="s">
        <v>574</v>
      </c>
      <c r="C55" t="s">
        <v>571</v>
      </c>
      <c r="D55">
        <v>3.9420000000000002</v>
      </c>
      <c r="E55">
        <v>1413</v>
      </c>
      <c r="F55">
        <f t="shared" si="0"/>
        <v>9</v>
      </c>
      <c r="G55" t="str">
        <f>STANDINGS_ERA[[#This Row],[League]]&amp;STANDINGS_ERA[[#This Row],[Team]]</f>
        <v>$150 Draft Champions (4 hour) Feb 21 1:00 pm Lg.3738Brock The House</v>
      </c>
    </row>
    <row r="56" spans="1:7" x14ac:dyDescent="0.25">
      <c r="A56">
        <v>1539</v>
      </c>
      <c r="B56" t="s">
        <v>572</v>
      </c>
      <c r="C56" t="s">
        <v>571</v>
      </c>
      <c r="D56">
        <v>3.956</v>
      </c>
      <c r="E56">
        <v>1372</v>
      </c>
      <c r="F56">
        <f t="shared" si="0"/>
        <v>10</v>
      </c>
      <c r="G56" t="str">
        <f>STANDINGS_ERA[[#This Row],[League]]&amp;STANDINGS_ERA[[#This Row],[Team]]</f>
        <v>$150 Draft Champions (4 hour) Feb 21 1:00 pm Lg.3738zzzzzzzzz</v>
      </c>
    </row>
    <row r="57" spans="1:7" x14ac:dyDescent="0.25">
      <c r="A57">
        <v>1690</v>
      </c>
      <c r="B57" t="s">
        <v>570</v>
      </c>
      <c r="C57" t="s">
        <v>571</v>
      </c>
      <c r="D57">
        <v>4</v>
      </c>
      <c r="E57">
        <v>1221</v>
      </c>
      <c r="F57">
        <f t="shared" si="0"/>
        <v>11</v>
      </c>
      <c r="G57" t="str">
        <f>STANDINGS_ERA[[#This Row],[League]]&amp;STANDINGS_ERA[[#This Row],[Team]]</f>
        <v>$150 Draft Champions (4 hour) Feb 21 1:00 pm Lg.3738Jose Oquendos</v>
      </c>
    </row>
    <row r="58" spans="1:7" x14ac:dyDescent="0.25">
      <c r="A58">
        <v>2090</v>
      </c>
      <c r="B58" t="s">
        <v>573</v>
      </c>
      <c r="C58" t="s">
        <v>571</v>
      </c>
      <c r="D58">
        <v>4.1230000000000002</v>
      </c>
      <c r="E58">
        <v>821</v>
      </c>
      <c r="F58">
        <f t="shared" si="0"/>
        <v>12</v>
      </c>
      <c r="G58" t="str">
        <f>STANDINGS_ERA[[#This Row],[League]]&amp;STANDINGS_ERA[[#This Row],[Team]]</f>
        <v>$150 Draft Champions (4 hour) Feb 21 1:00 pm Lg.3738roundmann</v>
      </c>
    </row>
    <row r="59" spans="1:7" x14ac:dyDescent="0.25">
      <c r="A59">
        <v>2161</v>
      </c>
      <c r="B59" t="s">
        <v>578</v>
      </c>
      <c r="C59" t="s">
        <v>571</v>
      </c>
      <c r="D59">
        <v>4.1459999999999999</v>
      </c>
      <c r="E59">
        <v>750</v>
      </c>
      <c r="F59">
        <f t="shared" si="0"/>
        <v>13</v>
      </c>
      <c r="G59" t="str">
        <f>STANDINGS_ERA[[#This Row],[League]]&amp;STANDINGS_ERA[[#This Row],[Team]]</f>
        <v>$150 Draft Champions (4 hour) Feb 21 1:00 pm Lg.3738Toddfather</v>
      </c>
    </row>
    <row r="60" spans="1:7" x14ac:dyDescent="0.25">
      <c r="A60">
        <v>2691</v>
      </c>
      <c r="B60" t="s">
        <v>49</v>
      </c>
      <c r="C60" t="s">
        <v>571</v>
      </c>
      <c r="D60">
        <v>4.3819999999999997</v>
      </c>
      <c r="E60">
        <v>220</v>
      </c>
      <c r="F60">
        <f t="shared" si="0"/>
        <v>14</v>
      </c>
      <c r="G60" t="str">
        <f>STANDINGS_ERA[[#This Row],[League]]&amp;STANDINGS_ERA[[#This Row],[Team]]</f>
        <v>$150 Draft Champions (4 hour) Feb 21 1:00 pm Lg.3738smokin gun</v>
      </c>
    </row>
    <row r="61" spans="1:7" x14ac:dyDescent="0.25">
      <c r="A61">
        <v>2814</v>
      </c>
      <c r="B61" t="s">
        <v>382</v>
      </c>
      <c r="C61" t="s">
        <v>571</v>
      </c>
      <c r="D61">
        <v>4.5030000000000001</v>
      </c>
      <c r="E61">
        <v>97</v>
      </c>
      <c r="F61">
        <f t="shared" si="0"/>
        <v>15</v>
      </c>
      <c r="G61" t="str">
        <f>STANDINGS_ERA[[#This Row],[League]]&amp;STANDINGS_ERA[[#This Row],[Team]]</f>
        <v>$150 Draft Champions (4 hour) Feb 21 1:00 pm Lg.3738Buckeyes</v>
      </c>
    </row>
    <row r="62" spans="1:7" x14ac:dyDescent="0.25">
      <c r="A62">
        <v>35</v>
      </c>
      <c r="B62" t="s">
        <v>590</v>
      </c>
      <c r="C62" t="s">
        <v>582</v>
      </c>
      <c r="D62">
        <v>3.2530000000000001</v>
      </c>
      <c r="E62">
        <v>2876</v>
      </c>
      <c r="F62">
        <f t="shared" si="0"/>
        <v>1</v>
      </c>
      <c r="G62" t="str">
        <f>STANDINGS_ERA[[#This Row],[League]]&amp;STANDINGS_ERA[[#This Row],[Team]]</f>
        <v>$150 Draft Champions (4 hour) Feb 25 1:00 pm Lg.3765Tomb of the Boom</v>
      </c>
    </row>
    <row r="63" spans="1:7" x14ac:dyDescent="0.25">
      <c r="A63">
        <v>346</v>
      </c>
      <c r="B63" t="s">
        <v>587</v>
      </c>
      <c r="C63" t="s">
        <v>582</v>
      </c>
      <c r="D63">
        <v>3.569</v>
      </c>
      <c r="E63">
        <v>2565</v>
      </c>
      <c r="F63">
        <f t="shared" si="0"/>
        <v>2</v>
      </c>
      <c r="G63" t="str">
        <f>STANDINGS_ERA[[#This Row],[League]]&amp;STANDINGS_ERA[[#This Row],[Team]]</f>
        <v>$150 Draft Champions (4 hour) Feb 25 1:00 pm Lg.3765Spartacus DC1</v>
      </c>
    </row>
    <row r="64" spans="1:7" x14ac:dyDescent="0.25">
      <c r="A64">
        <v>538</v>
      </c>
      <c r="B64" t="s">
        <v>584</v>
      </c>
      <c r="C64" t="s">
        <v>582</v>
      </c>
      <c r="D64">
        <v>3.6520000000000001</v>
      </c>
      <c r="E64">
        <v>2373</v>
      </c>
      <c r="F64">
        <f t="shared" si="0"/>
        <v>3</v>
      </c>
      <c r="G64" t="str">
        <f>STANDINGS_ERA[[#This Row],[League]]&amp;STANDINGS_ERA[[#This Row],[Team]]</f>
        <v>$150 Draft Champions (4 hour) Feb 25 1:00 pm Lg.3765Team Hughes</v>
      </c>
    </row>
    <row r="65" spans="1:7" x14ac:dyDescent="0.25">
      <c r="A65">
        <v>623</v>
      </c>
      <c r="B65" t="s">
        <v>583</v>
      </c>
      <c r="C65" t="s">
        <v>582</v>
      </c>
      <c r="D65">
        <v>3.6869999999999998</v>
      </c>
      <c r="E65">
        <v>2288</v>
      </c>
      <c r="F65">
        <f t="shared" si="0"/>
        <v>4</v>
      </c>
      <c r="G65" t="str">
        <f>STANDINGS_ERA[[#This Row],[League]]&amp;STANDINGS_ERA[[#This Row],[Team]]</f>
        <v>$150 Draft Champions (4 hour) Feb 25 1:00 pm Lg.3765sLim picKens3</v>
      </c>
    </row>
    <row r="66" spans="1:7" x14ac:dyDescent="0.25">
      <c r="A66">
        <v>1245</v>
      </c>
      <c r="B66" t="s">
        <v>591</v>
      </c>
      <c r="C66" t="s">
        <v>582</v>
      </c>
      <c r="D66">
        <v>3.8740000000000001</v>
      </c>
      <c r="E66">
        <v>1666</v>
      </c>
      <c r="F66">
        <f t="shared" si="0"/>
        <v>5</v>
      </c>
      <c r="G66" t="str">
        <f>STANDINGS_ERA[[#This Row],[League]]&amp;STANDINGS_ERA[[#This Row],[Team]]</f>
        <v>$150 Draft Champions (4 hour) Feb 25 1:00 pm Lg.3765Team Benoit</v>
      </c>
    </row>
    <row r="67" spans="1:7" x14ac:dyDescent="0.25">
      <c r="A67">
        <v>1382</v>
      </c>
      <c r="B67" t="s">
        <v>133</v>
      </c>
      <c r="C67" t="s">
        <v>582</v>
      </c>
      <c r="D67">
        <v>3.9119999999999999</v>
      </c>
      <c r="E67">
        <v>1529</v>
      </c>
      <c r="F67">
        <f t="shared" ref="F67:F130" si="1">IF(C67=C66,F66+1,1)</f>
        <v>6</v>
      </c>
      <c r="G67" t="str">
        <f>STANDINGS_ERA[[#This Row],[League]]&amp;STANDINGS_ERA[[#This Row],[Team]]</f>
        <v>$150 Draft Champions (4 hour) Feb 25 1:00 pm Lg.3765Ocular Keratitis DC5</v>
      </c>
    </row>
    <row r="68" spans="1:7" x14ac:dyDescent="0.25">
      <c r="A68">
        <v>1402</v>
      </c>
      <c r="B68" t="s">
        <v>592</v>
      </c>
      <c r="C68" t="s">
        <v>582</v>
      </c>
      <c r="D68">
        <v>3.9169999999999998</v>
      </c>
      <c r="E68">
        <v>1509</v>
      </c>
      <c r="F68">
        <f t="shared" si="1"/>
        <v>7</v>
      </c>
      <c r="G68" t="str">
        <f>STANDINGS_ERA[[#This Row],[League]]&amp;STANDINGS_ERA[[#This Row],[Team]]</f>
        <v>$150 Draft Champions (4 hour) Feb 25 1:00 pm Lg.3765Team Bennette</v>
      </c>
    </row>
    <row r="69" spans="1:7" x14ac:dyDescent="0.25">
      <c r="A69">
        <v>1439</v>
      </c>
      <c r="B69" t="s">
        <v>595</v>
      </c>
      <c r="C69" t="s">
        <v>582</v>
      </c>
      <c r="D69">
        <v>3.9260000000000002</v>
      </c>
      <c r="E69">
        <v>1472</v>
      </c>
      <c r="F69">
        <f t="shared" si="1"/>
        <v>8</v>
      </c>
      <c r="G69" t="str">
        <f>STANDINGS_ERA[[#This Row],[League]]&amp;STANDINGS_ERA[[#This Row],[Team]]</f>
        <v>$150 Draft Champions (4 hour) Feb 25 1:00 pm Lg.3765Designated Pitchers</v>
      </c>
    </row>
    <row r="70" spans="1:7" x14ac:dyDescent="0.25">
      <c r="A70">
        <v>1463</v>
      </c>
      <c r="B70" t="s">
        <v>586</v>
      </c>
      <c r="C70" t="s">
        <v>582</v>
      </c>
      <c r="D70">
        <v>3.9329999999999998</v>
      </c>
      <c r="E70">
        <v>1448</v>
      </c>
      <c r="F70">
        <f t="shared" si="1"/>
        <v>9</v>
      </c>
      <c r="G70" t="str">
        <f>STANDINGS_ERA[[#This Row],[League]]&amp;STANDINGS_ERA[[#This Row],[Team]]</f>
        <v>$150 Draft Champions (4 hour) Feb 25 1:00 pm Lg.3765Sultans of Swat 4</v>
      </c>
    </row>
    <row r="71" spans="1:7" x14ac:dyDescent="0.25">
      <c r="A71">
        <v>1581</v>
      </c>
      <c r="B71" t="s">
        <v>585</v>
      </c>
      <c r="C71" t="s">
        <v>582</v>
      </c>
      <c r="D71">
        <v>3.9689999999999999</v>
      </c>
      <c r="E71">
        <v>1330</v>
      </c>
      <c r="F71">
        <f t="shared" si="1"/>
        <v>10</v>
      </c>
      <c r="G71" t="str">
        <f>STANDINGS_ERA[[#This Row],[League]]&amp;STANDINGS_ERA[[#This Row],[Team]]</f>
        <v>$150 Draft Champions (4 hour) Feb 25 1:00 pm Lg.3765CubsWillChoke2016</v>
      </c>
    </row>
    <row r="72" spans="1:7" x14ac:dyDescent="0.25">
      <c r="A72">
        <v>2042</v>
      </c>
      <c r="B72" t="s">
        <v>593</v>
      </c>
      <c r="C72" t="s">
        <v>582</v>
      </c>
      <c r="D72">
        <v>4.1059999999999999</v>
      </c>
      <c r="E72">
        <v>869</v>
      </c>
      <c r="F72">
        <f t="shared" si="1"/>
        <v>11</v>
      </c>
      <c r="G72" t="str">
        <f>STANDINGS_ERA[[#This Row],[League]]&amp;STANDINGS_ERA[[#This Row],[Team]]</f>
        <v>$150 Draft Champions (4 hour) Feb 25 1:00 pm Lg.3765Angry Possums</v>
      </c>
    </row>
    <row r="73" spans="1:7" x14ac:dyDescent="0.25">
      <c r="A73">
        <v>2146</v>
      </c>
      <c r="B73" t="s">
        <v>360</v>
      </c>
      <c r="C73" t="s">
        <v>582</v>
      </c>
      <c r="D73">
        <v>4.1429999999999998</v>
      </c>
      <c r="E73">
        <v>765</v>
      </c>
      <c r="F73">
        <f t="shared" si="1"/>
        <v>12</v>
      </c>
      <c r="G73" t="str">
        <f>STANDINGS_ERA[[#This Row],[League]]&amp;STANDINGS_ERA[[#This Row],[Team]]</f>
        <v>$150 Draft Champions (4 hour) Feb 25 1:00 pm Lg.3765Las Vegas Blvd V</v>
      </c>
    </row>
    <row r="74" spans="1:7" x14ac:dyDescent="0.25">
      <c r="A74">
        <v>2398</v>
      </c>
      <c r="B74" t="s">
        <v>589</v>
      </c>
      <c r="C74" t="s">
        <v>582</v>
      </c>
      <c r="D74">
        <v>4.2229999999999999</v>
      </c>
      <c r="E74">
        <v>513</v>
      </c>
      <c r="F74">
        <f t="shared" si="1"/>
        <v>13</v>
      </c>
      <c r="G74" t="str">
        <f>STANDINGS_ERA[[#This Row],[League]]&amp;STANDINGS_ERA[[#This Row],[Team]]</f>
        <v>$150 Draft Champions (4 hour) Feb 25 1:00 pm Lg.3765Bulletproof Tiger</v>
      </c>
    </row>
    <row r="75" spans="1:7" x14ac:dyDescent="0.25">
      <c r="A75">
        <v>2572</v>
      </c>
      <c r="B75" t="s">
        <v>588</v>
      </c>
      <c r="C75" t="s">
        <v>582</v>
      </c>
      <c r="D75">
        <v>4.3079999999999998</v>
      </c>
      <c r="E75">
        <v>339</v>
      </c>
      <c r="F75">
        <f t="shared" si="1"/>
        <v>14</v>
      </c>
      <c r="G75" t="str">
        <f>STANDINGS_ERA[[#This Row],[League]]&amp;STANDINGS_ERA[[#This Row],[Team]]</f>
        <v>$150 Draft Champions (4 hour) Feb 25 1:00 pm Lg.3765The fantasy concierge</v>
      </c>
    </row>
    <row r="76" spans="1:7" x14ac:dyDescent="0.25">
      <c r="A76">
        <v>2859</v>
      </c>
      <c r="B76" t="s">
        <v>594</v>
      </c>
      <c r="C76" t="s">
        <v>582</v>
      </c>
      <c r="D76">
        <v>4.5830000000000002</v>
      </c>
      <c r="E76">
        <v>52</v>
      </c>
      <c r="F76">
        <f t="shared" si="1"/>
        <v>15</v>
      </c>
      <c r="G76" t="str">
        <f>STANDINGS_ERA[[#This Row],[League]]&amp;STANDINGS_ERA[[#This Row],[Team]]</f>
        <v>$150 Draft Champions (4 hour) Feb 25 1:00 pm Lg.3765Round 2 (150)</v>
      </c>
    </row>
    <row r="77" spans="1:7" x14ac:dyDescent="0.25">
      <c r="A77">
        <v>133</v>
      </c>
      <c r="B77" t="s">
        <v>599</v>
      </c>
      <c r="C77" t="s">
        <v>597</v>
      </c>
      <c r="D77">
        <v>3.4140000000000001</v>
      </c>
      <c r="E77">
        <v>2778</v>
      </c>
      <c r="F77">
        <f t="shared" si="1"/>
        <v>1</v>
      </c>
      <c r="G77" t="str">
        <f>STANDINGS_ERA[[#This Row],[League]]&amp;STANDINGS_ERA[[#This Row],[Team]]</f>
        <v>$150 Draft Champions (4 hour) Feb 29 1:00 pm Lg.3801Newbomb's Turks</v>
      </c>
    </row>
    <row r="78" spans="1:7" x14ac:dyDescent="0.25">
      <c r="A78">
        <v>442</v>
      </c>
      <c r="B78" t="s">
        <v>143</v>
      </c>
      <c r="C78" t="s">
        <v>597</v>
      </c>
      <c r="D78">
        <v>3.613</v>
      </c>
      <c r="E78">
        <v>2469</v>
      </c>
      <c r="F78">
        <f t="shared" si="1"/>
        <v>2</v>
      </c>
      <c r="G78" t="str">
        <f>STANDINGS_ERA[[#This Row],[League]]&amp;STANDINGS_ERA[[#This Row],[Team]]</f>
        <v>$150 Draft Champions (4 hour) Feb 29 1:00 pm Lg.3801Team LeValley</v>
      </c>
    </row>
    <row r="79" spans="1:7" x14ac:dyDescent="0.25">
      <c r="A79">
        <v>507</v>
      </c>
      <c r="B79" t="s">
        <v>600</v>
      </c>
      <c r="C79" t="s">
        <v>597</v>
      </c>
      <c r="D79">
        <v>3.6389999999999998</v>
      </c>
      <c r="E79">
        <v>2404</v>
      </c>
      <c r="F79">
        <f t="shared" si="1"/>
        <v>3</v>
      </c>
      <c r="G79" t="str">
        <f>STANDINGS_ERA[[#This Row],[League]]&amp;STANDINGS_ERA[[#This Row],[Team]]</f>
        <v>$150 Draft Champions (4 hour) Feb 29 1:00 pm Lg.3801Team Benzine</v>
      </c>
    </row>
    <row r="80" spans="1:7" x14ac:dyDescent="0.25">
      <c r="A80">
        <v>717</v>
      </c>
      <c r="B80" t="s">
        <v>607</v>
      </c>
      <c r="C80" t="s">
        <v>597</v>
      </c>
      <c r="D80">
        <v>3.722</v>
      </c>
      <c r="E80">
        <v>2194</v>
      </c>
      <c r="F80">
        <f t="shared" si="1"/>
        <v>4</v>
      </c>
      <c r="G80" t="str">
        <f>STANDINGS_ERA[[#This Row],[League]]&amp;STANDINGS_ERA[[#This Row],[Team]]</f>
        <v>$150 Draft Champions (4 hour) Feb 29 1:00 pm Lg.3801It Could be Time to Open the Can</v>
      </c>
    </row>
    <row r="81" spans="1:7" x14ac:dyDescent="0.25">
      <c r="A81">
        <v>855</v>
      </c>
      <c r="B81" t="s">
        <v>606</v>
      </c>
      <c r="C81" t="s">
        <v>597</v>
      </c>
      <c r="D81">
        <v>3.7669999999999999</v>
      </c>
      <c r="E81">
        <v>2056</v>
      </c>
      <c r="F81">
        <f t="shared" si="1"/>
        <v>5</v>
      </c>
      <c r="G81" t="str">
        <f>STANDINGS_ERA[[#This Row],[League]]&amp;STANDINGS_ERA[[#This Row],[Team]]</f>
        <v>$150 Draft Champions (4 hour) Feb 29 1:00 pm Lg.3801Best Buy Rewards Cert</v>
      </c>
    </row>
    <row r="82" spans="1:7" x14ac:dyDescent="0.25">
      <c r="A82">
        <v>914</v>
      </c>
      <c r="B82" t="s">
        <v>364</v>
      </c>
      <c r="C82" t="s">
        <v>597</v>
      </c>
      <c r="D82">
        <v>3.7810000000000001</v>
      </c>
      <c r="E82">
        <v>1997</v>
      </c>
      <c r="F82">
        <f t="shared" si="1"/>
        <v>6</v>
      </c>
      <c r="G82" t="str">
        <f>STANDINGS_ERA[[#This Row],[League]]&amp;STANDINGS_ERA[[#This Row],[Team]]</f>
        <v>$150 Draft Champions (4 hour) Feb 29 1:00 pm Lg.3801Corleone 5</v>
      </c>
    </row>
    <row r="83" spans="1:7" x14ac:dyDescent="0.25">
      <c r="A83">
        <v>1163</v>
      </c>
      <c r="B83" t="s">
        <v>285</v>
      </c>
      <c r="C83" t="s">
        <v>597</v>
      </c>
      <c r="D83">
        <v>3.8530000000000002</v>
      </c>
      <c r="E83">
        <v>1748</v>
      </c>
      <c r="F83">
        <f t="shared" si="1"/>
        <v>7</v>
      </c>
      <c r="G83" t="str">
        <f>STANDINGS_ERA[[#This Row],[League]]&amp;STANDINGS_ERA[[#This Row],[Team]]</f>
        <v>$150 Draft Champions (4 hour) Feb 29 1:00 pm Lg.3801Team king</v>
      </c>
    </row>
    <row r="84" spans="1:7" x14ac:dyDescent="0.25">
      <c r="A84">
        <v>1185</v>
      </c>
      <c r="B84" t="s">
        <v>608</v>
      </c>
      <c r="C84" t="s">
        <v>597</v>
      </c>
      <c r="D84">
        <v>3.859</v>
      </c>
      <c r="E84">
        <v>1726</v>
      </c>
      <c r="F84">
        <f t="shared" si="1"/>
        <v>8</v>
      </c>
      <c r="G84" t="str">
        <f>STANDINGS_ERA[[#This Row],[League]]&amp;STANDINGS_ERA[[#This Row],[Team]]</f>
        <v>$150 Draft Champions (4 hour) Feb 29 1:00 pm Lg.3801Schoop-y Doo, Skaggs-y, Vela, Frednandez</v>
      </c>
    </row>
    <row r="85" spans="1:7" x14ac:dyDescent="0.25">
      <c r="A85">
        <v>1679</v>
      </c>
      <c r="B85" t="s">
        <v>602</v>
      </c>
      <c r="C85" t="s">
        <v>597</v>
      </c>
      <c r="D85">
        <v>3.9969999999999999</v>
      </c>
      <c r="E85">
        <v>1232</v>
      </c>
      <c r="F85">
        <f t="shared" si="1"/>
        <v>9</v>
      </c>
      <c r="G85" t="str">
        <f>STANDINGS_ERA[[#This Row],[League]]&amp;STANDINGS_ERA[[#This Row],[Team]]</f>
        <v>$150 Draft Champions (4 hour) Feb 29 1:00 pm Lg.3801Team Hall</v>
      </c>
    </row>
    <row r="86" spans="1:7" x14ac:dyDescent="0.25">
      <c r="A86">
        <v>1689</v>
      </c>
      <c r="B86" t="s">
        <v>596</v>
      </c>
      <c r="C86" t="s">
        <v>597</v>
      </c>
      <c r="D86">
        <v>3.9990000000000001</v>
      </c>
      <c r="E86">
        <v>1222</v>
      </c>
      <c r="F86">
        <f t="shared" si="1"/>
        <v>10</v>
      </c>
      <c r="G86" t="str">
        <f>STANDINGS_ERA[[#This Row],[League]]&amp;STANDINGS_ERA[[#This Row],[Team]]</f>
        <v>$150 Draft Champions (4 hour) Feb 29 1:00 pm Lg.3801Beatrix Kiddo</v>
      </c>
    </row>
    <row r="87" spans="1:7" x14ac:dyDescent="0.25">
      <c r="A87">
        <v>2121</v>
      </c>
      <c r="B87" t="s">
        <v>598</v>
      </c>
      <c r="C87" t="s">
        <v>597</v>
      </c>
      <c r="D87">
        <v>4.1340000000000003</v>
      </c>
      <c r="E87">
        <v>790</v>
      </c>
      <c r="F87">
        <f t="shared" si="1"/>
        <v>11</v>
      </c>
      <c r="G87" t="str">
        <f>STANDINGS_ERA[[#This Row],[League]]&amp;STANDINGS_ERA[[#This Row],[Team]]</f>
        <v>$150 Draft Champions (4 hour) Feb 29 1:00 pm Lg.3801Noodler Fun Monkey3</v>
      </c>
    </row>
    <row r="88" spans="1:7" x14ac:dyDescent="0.25">
      <c r="A88">
        <v>2241</v>
      </c>
      <c r="B88" t="s">
        <v>603</v>
      </c>
      <c r="C88" t="s">
        <v>597</v>
      </c>
      <c r="D88">
        <v>4.1740000000000004</v>
      </c>
      <c r="E88">
        <v>670</v>
      </c>
      <c r="F88">
        <f t="shared" si="1"/>
        <v>12</v>
      </c>
      <c r="G88" t="str">
        <f>STANDINGS_ERA[[#This Row],[League]]&amp;STANDINGS_ERA[[#This Row],[Team]]</f>
        <v>$150 Draft Champions (4 hour) Feb 29 1:00 pm Lg.3801Small Sample Size Celebration [DC4]</v>
      </c>
    </row>
    <row r="89" spans="1:7" x14ac:dyDescent="0.25">
      <c r="A89">
        <v>2505</v>
      </c>
      <c r="B89" t="s">
        <v>604</v>
      </c>
      <c r="C89" t="s">
        <v>597</v>
      </c>
      <c r="D89">
        <v>4.2729999999999997</v>
      </c>
      <c r="E89">
        <v>406</v>
      </c>
      <c r="F89">
        <f t="shared" si="1"/>
        <v>13</v>
      </c>
      <c r="G89" t="str">
        <f>STANDINGS_ERA[[#This Row],[League]]&amp;STANDINGS_ERA[[#This Row],[Team]]</f>
        <v>$150 Draft Champions (4 hour) Feb 29 1:00 pm Lg.3801Phantoms</v>
      </c>
    </row>
    <row r="90" spans="1:7" x14ac:dyDescent="0.25">
      <c r="A90">
        <v>2714</v>
      </c>
      <c r="B90" t="s">
        <v>601</v>
      </c>
      <c r="C90" t="s">
        <v>597</v>
      </c>
      <c r="D90">
        <v>4.4000000000000004</v>
      </c>
      <c r="E90">
        <v>197</v>
      </c>
      <c r="F90">
        <f t="shared" si="1"/>
        <v>14</v>
      </c>
      <c r="G90" t="str">
        <f>STANDINGS_ERA[[#This Row],[League]]&amp;STANDINGS_ERA[[#This Row],[Team]]</f>
        <v>$150 Draft Champions (4 hour) Feb 29 1:00 pm Lg.3801DBurdz</v>
      </c>
    </row>
    <row r="91" spans="1:7" x14ac:dyDescent="0.25">
      <c r="A91">
        <v>2910</v>
      </c>
      <c r="B91" t="s">
        <v>605</v>
      </c>
      <c r="C91" t="s">
        <v>597</v>
      </c>
      <c r="D91">
        <v>5.24</v>
      </c>
      <c r="E91">
        <v>1</v>
      </c>
      <c r="F91">
        <f t="shared" si="1"/>
        <v>15</v>
      </c>
      <c r="G91" t="str">
        <f>STANDINGS_ERA[[#This Row],[League]]&amp;STANDINGS_ERA[[#This Row],[Team]]</f>
        <v>$150 Draft Champions (4 hour) Feb 29 1:00 pm Lg.3801SPEED KILLS</v>
      </c>
    </row>
    <row r="92" spans="1:7" x14ac:dyDescent="0.25">
      <c r="A92">
        <v>205</v>
      </c>
      <c r="B92" t="s">
        <v>616</v>
      </c>
      <c r="C92" t="s">
        <v>610</v>
      </c>
      <c r="D92">
        <v>3.484</v>
      </c>
      <c r="E92">
        <v>2706</v>
      </c>
      <c r="F92">
        <f t="shared" si="1"/>
        <v>1</v>
      </c>
      <c r="G92" t="str">
        <f>STANDINGS_ERA[[#This Row],[League]]&amp;STANDINGS_ERA[[#This Row],[Team]]</f>
        <v>$150 Draft Champions (4 hour) Jan 13 1:00 pm Lg.3591Draughtsman 4</v>
      </c>
    </row>
    <row r="93" spans="1:7" x14ac:dyDescent="0.25">
      <c r="A93">
        <v>291</v>
      </c>
      <c r="B93" t="s">
        <v>617</v>
      </c>
      <c r="C93" t="s">
        <v>610</v>
      </c>
      <c r="D93">
        <v>3.5459999999999998</v>
      </c>
      <c r="E93">
        <v>2620</v>
      </c>
      <c r="F93">
        <f t="shared" si="1"/>
        <v>2</v>
      </c>
      <c r="G93" t="str">
        <f>STANDINGS_ERA[[#This Row],[League]]&amp;STANDINGS_ERA[[#This Row],[Team]]</f>
        <v>$150 Draft Champions (4 hour) Jan 13 1:00 pm Lg.3591Madcow - DC5</v>
      </c>
    </row>
    <row r="94" spans="1:7" x14ac:dyDescent="0.25">
      <c r="A94">
        <v>472</v>
      </c>
      <c r="B94" t="s">
        <v>166</v>
      </c>
      <c r="C94" t="s">
        <v>610</v>
      </c>
      <c r="D94">
        <v>3.625</v>
      </c>
      <c r="E94">
        <v>2439</v>
      </c>
      <c r="F94">
        <f t="shared" si="1"/>
        <v>3</v>
      </c>
      <c r="G94" t="str">
        <f>STANDINGS_ERA[[#This Row],[League]]&amp;STANDINGS_ERA[[#This Row],[Team]]</f>
        <v>$150 Draft Champions (4 hour) Jan 13 1:00 pm Lg.3591Ronaldus Maximus</v>
      </c>
    </row>
    <row r="95" spans="1:7" x14ac:dyDescent="0.25">
      <c r="A95">
        <v>603</v>
      </c>
      <c r="B95" t="s">
        <v>618</v>
      </c>
      <c r="C95" t="s">
        <v>610</v>
      </c>
      <c r="D95">
        <v>3.6819999999999999</v>
      </c>
      <c r="E95">
        <v>2307.5</v>
      </c>
      <c r="F95">
        <f t="shared" si="1"/>
        <v>4</v>
      </c>
      <c r="G95" t="str">
        <f>STANDINGS_ERA[[#This Row],[League]]&amp;STANDINGS_ERA[[#This Row],[Team]]</f>
        <v>$150 Draft Champions (4 hour) Jan 13 1:00 pm Lg.3591Grand Canyon</v>
      </c>
    </row>
    <row r="96" spans="1:7" x14ac:dyDescent="0.25">
      <c r="A96">
        <v>847</v>
      </c>
      <c r="B96" t="s">
        <v>247</v>
      </c>
      <c r="C96" t="s">
        <v>610</v>
      </c>
      <c r="D96">
        <v>3.7639999999999998</v>
      </c>
      <c r="E96">
        <v>2064</v>
      </c>
      <c r="F96">
        <f t="shared" si="1"/>
        <v>5</v>
      </c>
      <c r="G96" t="str">
        <f>STANDINGS_ERA[[#This Row],[League]]&amp;STANDINGS_ERA[[#This Row],[Team]]</f>
        <v>$150 Draft Champions (4 hour) Jan 13 1:00 pm Lg.3591Bronx Yankees (DC5)</v>
      </c>
    </row>
    <row r="97" spans="1:7" x14ac:dyDescent="0.25">
      <c r="A97">
        <v>1008</v>
      </c>
      <c r="B97" t="s">
        <v>53</v>
      </c>
      <c r="C97" t="s">
        <v>610</v>
      </c>
      <c r="D97">
        <v>3.8079999999999998</v>
      </c>
      <c r="E97">
        <v>1903</v>
      </c>
      <c r="F97">
        <f t="shared" si="1"/>
        <v>6</v>
      </c>
      <c r="G97" t="str">
        <f>STANDINGS_ERA[[#This Row],[League]]&amp;STANDINGS_ERA[[#This Row],[Team]]</f>
        <v>$150 Draft Champions (4 hour) Jan 13 1:00 pm Lg.3591Baseball Furies</v>
      </c>
    </row>
    <row r="98" spans="1:7" x14ac:dyDescent="0.25">
      <c r="A98">
        <v>1024</v>
      </c>
      <c r="B98" t="s">
        <v>609</v>
      </c>
      <c r="C98" t="s">
        <v>610</v>
      </c>
      <c r="D98">
        <v>3.8119999999999998</v>
      </c>
      <c r="E98">
        <v>1887</v>
      </c>
      <c r="F98">
        <f t="shared" si="1"/>
        <v>7</v>
      </c>
      <c r="G98" t="str">
        <f>STANDINGS_ERA[[#This Row],[League]]&amp;STANDINGS_ERA[[#This Row],[Team]]</f>
        <v>$150 Draft Champions (4 hour) Jan 13 1:00 pm Lg.3591Big Wheels</v>
      </c>
    </row>
    <row r="99" spans="1:7" x14ac:dyDescent="0.25">
      <c r="A99">
        <v>1232</v>
      </c>
      <c r="B99" t="s">
        <v>613</v>
      </c>
      <c r="C99" t="s">
        <v>610</v>
      </c>
      <c r="D99">
        <v>3.8690000000000002</v>
      </c>
      <c r="E99">
        <v>1679</v>
      </c>
      <c r="F99">
        <f t="shared" si="1"/>
        <v>8</v>
      </c>
      <c r="G99" t="str">
        <f>STANDINGS_ERA[[#This Row],[League]]&amp;STANDINGS_ERA[[#This Row],[Team]]</f>
        <v>$150 Draft Champions (4 hour) Jan 13 1:00 pm Lg.3591Slip Stitches 4</v>
      </c>
    </row>
    <row r="100" spans="1:7" x14ac:dyDescent="0.25">
      <c r="A100">
        <v>1240</v>
      </c>
      <c r="B100" t="s">
        <v>189</v>
      </c>
      <c r="C100" t="s">
        <v>610</v>
      </c>
      <c r="D100">
        <v>3.8730000000000002</v>
      </c>
      <c r="E100">
        <v>1671</v>
      </c>
      <c r="F100">
        <f t="shared" si="1"/>
        <v>9</v>
      </c>
      <c r="G100" t="str">
        <f>STANDINGS_ERA[[#This Row],[League]]&amp;STANDINGS_ERA[[#This Row],[Team]]</f>
        <v>$150 Draft Champions (4 hour) Jan 13 1:00 pm Lg.3591Homer Hankies</v>
      </c>
    </row>
    <row r="101" spans="1:7" x14ac:dyDescent="0.25">
      <c r="A101">
        <v>2019</v>
      </c>
      <c r="B101" t="s">
        <v>612</v>
      </c>
      <c r="C101" t="s">
        <v>610</v>
      </c>
      <c r="D101">
        <v>4.0970000000000004</v>
      </c>
      <c r="E101">
        <v>892</v>
      </c>
      <c r="F101">
        <f t="shared" si="1"/>
        <v>10</v>
      </c>
      <c r="G101" t="str">
        <f>STANDINGS_ERA[[#This Row],[League]]&amp;STANDINGS_ERA[[#This Row],[Team]]</f>
        <v>$150 Draft Champions (4 hour) Jan 13 1:00 pm Lg.3591HUGH GLASS</v>
      </c>
    </row>
    <row r="102" spans="1:7" x14ac:dyDescent="0.25">
      <c r="A102">
        <v>2127</v>
      </c>
      <c r="B102" t="s">
        <v>611</v>
      </c>
      <c r="C102" t="s">
        <v>610</v>
      </c>
      <c r="D102">
        <v>4.1360000000000001</v>
      </c>
      <c r="E102">
        <v>784</v>
      </c>
      <c r="F102">
        <f t="shared" si="1"/>
        <v>11</v>
      </c>
      <c r="G102" t="str">
        <f>STANDINGS_ERA[[#This Row],[League]]&amp;STANDINGS_ERA[[#This Row],[Team]]</f>
        <v>$150 Draft Champions (4 hour) Jan 13 1:00 pm Lg.3591ADP Draft Masters</v>
      </c>
    </row>
    <row r="103" spans="1:7" x14ac:dyDescent="0.25">
      <c r="A103">
        <v>2304</v>
      </c>
      <c r="B103" t="s">
        <v>615</v>
      </c>
      <c r="C103" t="s">
        <v>610</v>
      </c>
      <c r="D103">
        <v>4.1909999999999998</v>
      </c>
      <c r="E103">
        <v>607</v>
      </c>
      <c r="F103">
        <f t="shared" si="1"/>
        <v>12</v>
      </c>
      <c r="G103" t="str">
        <f>STANDINGS_ERA[[#This Row],[League]]&amp;STANDINGS_ERA[[#This Row],[Team]]</f>
        <v>$150 Draft Champions (4 hour) Jan 13 1:00 pm Lg.3591Team Cameron</v>
      </c>
    </row>
    <row r="104" spans="1:7" x14ac:dyDescent="0.25">
      <c r="A104">
        <v>2444</v>
      </c>
      <c r="B104" t="s">
        <v>614</v>
      </c>
      <c r="C104" t="s">
        <v>610</v>
      </c>
      <c r="D104">
        <v>4.2450000000000001</v>
      </c>
      <c r="E104">
        <v>467</v>
      </c>
      <c r="F104">
        <f t="shared" si="1"/>
        <v>13</v>
      </c>
      <c r="G104" t="str">
        <f>STANDINGS_ERA[[#This Row],[League]]&amp;STANDINGS_ERA[[#This Row],[Team]]</f>
        <v>$150 Draft Champions (4 hour) Jan 13 1:00 pm Lg.3591Team Kent 3</v>
      </c>
    </row>
    <row r="105" spans="1:7" x14ac:dyDescent="0.25">
      <c r="A105">
        <v>2491</v>
      </c>
      <c r="B105" t="s">
        <v>130</v>
      </c>
      <c r="C105" t="s">
        <v>610</v>
      </c>
      <c r="D105">
        <v>4.266</v>
      </c>
      <c r="E105">
        <v>420</v>
      </c>
      <c r="F105">
        <f t="shared" si="1"/>
        <v>14</v>
      </c>
      <c r="G105" t="str">
        <f>STANDINGS_ERA[[#This Row],[League]]&amp;STANDINGS_ERA[[#This Row],[Team]]</f>
        <v>$150 Draft Champions (4 hour) Jan 13 1:00 pm Lg.3591PTPers</v>
      </c>
    </row>
    <row r="106" spans="1:7" x14ac:dyDescent="0.25">
      <c r="A106">
        <v>2625</v>
      </c>
      <c r="B106" t="s">
        <v>374</v>
      </c>
      <c r="C106" t="s">
        <v>610</v>
      </c>
      <c r="D106">
        <v>4.3380000000000001</v>
      </c>
      <c r="E106">
        <v>286</v>
      </c>
      <c r="F106">
        <f t="shared" si="1"/>
        <v>15</v>
      </c>
      <c r="G106" t="str">
        <f>STANDINGS_ERA[[#This Row],[League]]&amp;STANDINGS_ERA[[#This Row],[Team]]</f>
        <v>$150 Draft Champions (4 hour) Jan 13 1:00 pm Lg.3591Corleone 2</v>
      </c>
    </row>
    <row r="107" spans="1:7" x14ac:dyDescent="0.25">
      <c r="A107">
        <v>55</v>
      </c>
      <c r="B107" t="s">
        <v>521</v>
      </c>
      <c r="C107" t="s">
        <v>620</v>
      </c>
      <c r="D107">
        <v>3.2890000000000001</v>
      </c>
      <c r="E107">
        <v>2856</v>
      </c>
      <c r="F107">
        <f t="shared" si="1"/>
        <v>1</v>
      </c>
      <c r="G107" t="str">
        <f>STANDINGS_ERA[[#This Row],[League]]&amp;STANDINGS_ERA[[#This Row],[Team]]</f>
        <v>$150 Draft Champions (4 hour) Jan 24 1:00 pm Lg.3623Corleone 3</v>
      </c>
    </row>
    <row r="108" spans="1:7" x14ac:dyDescent="0.25">
      <c r="A108">
        <v>288</v>
      </c>
      <c r="B108" t="s">
        <v>622</v>
      </c>
      <c r="C108" t="s">
        <v>620</v>
      </c>
      <c r="D108">
        <v>3.5449999999999999</v>
      </c>
      <c r="E108">
        <v>2623</v>
      </c>
      <c r="F108">
        <f t="shared" si="1"/>
        <v>2</v>
      </c>
      <c r="G108" t="str">
        <f>STANDINGS_ERA[[#This Row],[League]]&amp;STANDINGS_ERA[[#This Row],[Team]]</f>
        <v>$150 Draft Champions (4 hour) Jan 24 1:00 pm Lg.3623Blackmon, Fire and Steal</v>
      </c>
    </row>
    <row r="109" spans="1:7" x14ac:dyDescent="0.25">
      <c r="A109">
        <v>628</v>
      </c>
      <c r="B109" t="s">
        <v>625</v>
      </c>
      <c r="C109" t="s">
        <v>620</v>
      </c>
      <c r="D109">
        <v>3.6880000000000002</v>
      </c>
      <c r="E109">
        <v>2283</v>
      </c>
      <c r="F109">
        <f t="shared" si="1"/>
        <v>3</v>
      </c>
      <c r="G109" t="str">
        <f>STANDINGS_ERA[[#This Row],[League]]&amp;STANDINGS_ERA[[#This Row],[Team]]</f>
        <v>$150 Draft Champions (4 hour) Jan 24 1:00 pm Lg.3623Team Hunter</v>
      </c>
    </row>
    <row r="110" spans="1:7" x14ac:dyDescent="0.25">
      <c r="A110">
        <v>629</v>
      </c>
      <c r="B110" t="s">
        <v>207</v>
      </c>
      <c r="C110" t="s">
        <v>620</v>
      </c>
      <c r="D110">
        <v>3.6890000000000001</v>
      </c>
      <c r="E110">
        <v>2282</v>
      </c>
      <c r="F110">
        <f t="shared" si="1"/>
        <v>4</v>
      </c>
      <c r="G110" t="str">
        <f>STANDINGS_ERA[[#This Row],[League]]&amp;STANDINGS_ERA[[#This Row],[Team]]</f>
        <v>$150 Draft Champions (4 hour) Jan 24 1:00 pm Lg.3623Team Vogel</v>
      </c>
    </row>
    <row r="111" spans="1:7" x14ac:dyDescent="0.25">
      <c r="A111">
        <v>639</v>
      </c>
      <c r="B111" t="s">
        <v>82</v>
      </c>
      <c r="C111" t="s">
        <v>620</v>
      </c>
      <c r="D111">
        <v>3.6920000000000002</v>
      </c>
      <c r="E111">
        <v>2272</v>
      </c>
      <c r="F111">
        <f t="shared" si="1"/>
        <v>5</v>
      </c>
      <c r="G111" t="str">
        <f>STANDINGS_ERA[[#This Row],[League]]&amp;STANDINGS_ERA[[#This Row],[Team]]</f>
        <v>$150 Draft Champions (4 hour) Jan 24 1:00 pm Lg.3623Bronx Yankees (DC7)</v>
      </c>
    </row>
    <row r="112" spans="1:7" x14ac:dyDescent="0.25">
      <c r="A112">
        <v>1239</v>
      </c>
      <c r="B112" t="s">
        <v>357</v>
      </c>
      <c r="C112" t="s">
        <v>620</v>
      </c>
      <c r="D112">
        <v>3.8719999999999999</v>
      </c>
      <c r="E112">
        <v>1672</v>
      </c>
      <c r="F112">
        <f t="shared" si="1"/>
        <v>6</v>
      </c>
      <c r="G112" t="str">
        <f>STANDINGS_ERA[[#This Row],[League]]&amp;STANDINGS_ERA[[#This Row],[Team]]</f>
        <v>$150 Draft Champions (4 hour) Jan 24 1:00 pm Lg.3623Las Vegas Blvd II</v>
      </c>
    </row>
    <row r="113" spans="1:7" x14ac:dyDescent="0.25">
      <c r="A113">
        <v>1483</v>
      </c>
      <c r="B113" t="s">
        <v>626</v>
      </c>
      <c r="C113" t="s">
        <v>620</v>
      </c>
      <c r="D113">
        <v>3.9390000000000001</v>
      </c>
      <c r="E113">
        <v>1428</v>
      </c>
      <c r="F113">
        <f t="shared" si="1"/>
        <v>7</v>
      </c>
      <c r="G113" t="str">
        <f>STANDINGS_ERA[[#This Row],[League]]&amp;STANDINGS_ERA[[#This Row],[Team]]</f>
        <v>$150 Draft Champions (4 hour) Jan 24 1:00 pm Lg.3623Storm Stitches</v>
      </c>
    </row>
    <row r="114" spans="1:7" x14ac:dyDescent="0.25">
      <c r="A114">
        <v>1517</v>
      </c>
      <c r="B114" t="s">
        <v>239</v>
      </c>
      <c r="C114" t="s">
        <v>620</v>
      </c>
      <c r="D114">
        <v>3.9489999999999998</v>
      </c>
      <c r="E114">
        <v>1394</v>
      </c>
      <c r="F114">
        <f t="shared" si="1"/>
        <v>8</v>
      </c>
      <c r="G114" t="str">
        <f>STANDINGS_ERA[[#This Row],[League]]&amp;STANDINGS_ERA[[#This Row],[Team]]</f>
        <v>$150 Draft Champions (4 hour) Jan 24 1:00 pm Lg.3623The tip of the nerd spear</v>
      </c>
    </row>
    <row r="115" spans="1:7" x14ac:dyDescent="0.25">
      <c r="A115">
        <v>1813</v>
      </c>
      <c r="B115" t="s">
        <v>71</v>
      </c>
      <c r="C115" t="s">
        <v>620</v>
      </c>
      <c r="D115">
        <v>4.0330000000000004</v>
      </c>
      <c r="E115">
        <v>1098</v>
      </c>
      <c r="F115">
        <f t="shared" si="1"/>
        <v>9</v>
      </c>
      <c r="G115" t="str">
        <f>STANDINGS_ERA[[#This Row],[League]]&amp;STANDINGS_ERA[[#This Row],[Team]]</f>
        <v>$150 Draft Champions (4 hour) Jan 24 1:00 pm Lg.3623Frozen Ropes</v>
      </c>
    </row>
    <row r="116" spans="1:7" x14ac:dyDescent="0.25">
      <c r="A116">
        <v>1855</v>
      </c>
      <c r="B116" t="s">
        <v>619</v>
      </c>
      <c r="C116" t="s">
        <v>620</v>
      </c>
      <c r="D116">
        <v>4.0449999999999999</v>
      </c>
      <c r="E116">
        <v>1056</v>
      </c>
      <c r="F116">
        <f t="shared" si="1"/>
        <v>10</v>
      </c>
      <c r="G116" t="str">
        <f>STANDINGS_ERA[[#This Row],[League]]&amp;STANDINGS_ERA[[#This Row],[Team]]</f>
        <v>$150 Draft Champions (4 hour) Jan 24 1:00 pm Lg.3623Big Wheels 2</v>
      </c>
    </row>
    <row r="117" spans="1:7" x14ac:dyDescent="0.25">
      <c r="A117">
        <v>1862</v>
      </c>
      <c r="B117" t="s">
        <v>621</v>
      </c>
      <c r="C117" t="s">
        <v>620</v>
      </c>
      <c r="D117">
        <v>4.0469999999999997</v>
      </c>
      <c r="E117">
        <v>1049</v>
      </c>
      <c r="F117">
        <f t="shared" si="1"/>
        <v>11</v>
      </c>
      <c r="G117" t="str">
        <f>STANDINGS_ERA[[#This Row],[League]]&amp;STANDINGS_ERA[[#This Row],[Team]]</f>
        <v>$150 Draft Champions (4 hour) Jan 24 1:00 pm Lg.3623Team Kent 6</v>
      </c>
    </row>
    <row r="118" spans="1:7" x14ac:dyDescent="0.25">
      <c r="A118">
        <v>2138</v>
      </c>
      <c r="B118" t="s">
        <v>624</v>
      </c>
      <c r="C118" t="s">
        <v>620</v>
      </c>
      <c r="D118">
        <v>4.1390000000000002</v>
      </c>
      <c r="E118">
        <v>773</v>
      </c>
      <c r="F118">
        <f t="shared" si="1"/>
        <v>12</v>
      </c>
      <c r="G118" t="str">
        <f>STANDINGS_ERA[[#This Row],[League]]&amp;STANDINGS_ERA[[#This Row],[Team]]</f>
        <v>$150 Draft Champions (4 hour) Jan 24 1:00 pm Lg.3623Madcow - DC6</v>
      </c>
    </row>
    <row r="119" spans="1:7" x14ac:dyDescent="0.25">
      <c r="A119">
        <v>2181</v>
      </c>
      <c r="B119" t="s">
        <v>14</v>
      </c>
      <c r="C119" t="s">
        <v>620</v>
      </c>
      <c r="D119">
        <v>4.1529999999999996</v>
      </c>
      <c r="E119">
        <v>730</v>
      </c>
      <c r="F119">
        <f t="shared" si="1"/>
        <v>13</v>
      </c>
      <c r="G119" t="str">
        <f>STANDINGS_ERA[[#This Row],[League]]&amp;STANDINGS_ERA[[#This Row],[Team]]</f>
        <v>$150 Draft Champions (4 hour) Jan 24 1:00 pm Lg.3623Team Martin</v>
      </c>
    </row>
    <row r="120" spans="1:7" x14ac:dyDescent="0.25">
      <c r="A120">
        <v>2336</v>
      </c>
      <c r="B120" t="s">
        <v>623</v>
      </c>
      <c r="C120" t="s">
        <v>620</v>
      </c>
      <c r="D120">
        <v>4.2039999999999997</v>
      </c>
      <c r="E120">
        <v>575</v>
      </c>
      <c r="F120">
        <f t="shared" si="1"/>
        <v>14</v>
      </c>
      <c r="G120" t="str">
        <f>STANDINGS_ERA[[#This Row],[League]]&amp;STANDINGS_ERA[[#This Row],[Team]]</f>
        <v>$150 Draft Champions (4 hour) Jan 24 1:00 pm Lg.3623Roy's Outlaws</v>
      </c>
    </row>
    <row r="121" spans="1:7" x14ac:dyDescent="0.25">
      <c r="A121">
        <v>2571</v>
      </c>
      <c r="B121" t="s">
        <v>53</v>
      </c>
      <c r="C121" t="s">
        <v>620</v>
      </c>
      <c r="D121">
        <v>4.3070000000000004</v>
      </c>
      <c r="E121">
        <v>340</v>
      </c>
      <c r="F121">
        <f t="shared" si="1"/>
        <v>15</v>
      </c>
      <c r="G121" t="str">
        <f>STANDINGS_ERA[[#This Row],[League]]&amp;STANDINGS_ERA[[#This Row],[Team]]</f>
        <v>$150 Draft Champions (4 hour) Jan 24 1:00 pm Lg.3623Baseball Furies</v>
      </c>
    </row>
    <row r="122" spans="1:7" x14ac:dyDescent="0.25">
      <c r="A122">
        <v>159</v>
      </c>
      <c r="B122" t="s">
        <v>634</v>
      </c>
      <c r="C122" t="s">
        <v>628</v>
      </c>
      <c r="D122">
        <v>3.444</v>
      </c>
      <c r="E122">
        <v>2752</v>
      </c>
      <c r="F122">
        <f t="shared" si="1"/>
        <v>1</v>
      </c>
      <c r="G122" t="str">
        <f>STANDINGS_ERA[[#This Row],[League]]&amp;STANDINGS_ERA[[#This Row],[Team]]</f>
        <v>$150 Draft Champions (4 hour) Mar 10 1:00 pm Lg.3868MPG16D</v>
      </c>
    </row>
    <row r="123" spans="1:7" x14ac:dyDescent="0.25">
      <c r="A123">
        <v>182</v>
      </c>
      <c r="B123" t="s">
        <v>285</v>
      </c>
      <c r="C123" t="s">
        <v>628</v>
      </c>
      <c r="D123">
        <v>3.464</v>
      </c>
      <c r="E123">
        <v>2729</v>
      </c>
      <c r="F123">
        <f t="shared" si="1"/>
        <v>2</v>
      </c>
      <c r="G123" t="str">
        <f>STANDINGS_ERA[[#This Row],[League]]&amp;STANDINGS_ERA[[#This Row],[Team]]</f>
        <v>$150 Draft Champions (4 hour) Mar 10 1:00 pm Lg.3868Team king</v>
      </c>
    </row>
    <row r="124" spans="1:7" x14ac:dyDescent="0.25">
      <c r="A124">
        <v>542</v>
      </c>
      <c r="B124" t="s">
        <v>635</v>
      </c>
      <c r="C124" t="s">
        <v>628</v>
      </c>
      <c r="D124">
        <v>3.6549999999999998</v>
      </c>
      <c r="E124">
        <v>2369</v>
      </c>
      <c r="F124">
        <f t="shared" si="1"/>
        <v>3</v>
      </c>
      <c r="G124" t="str">
        <f>STANDINGS_ERA[[#This Row],[League]]&amp;STANDINGS_ERA[[#This Row],[Team]]</f>
        <v>$150 Draft Champions (4 hour) Mar 10 1:00 pm Lg.3868OKMOTS 3</v>
      </c>
    </row>
    <row r="125" spans="1:7" x14ac:dyDescent="0.25">
      <c r="A125">
        <v>593</v>
      </c>
      <c r="B125" t="s">
        <v>629</v>
      </c>
      <c r="C125" t="s">
        <v>628</v>
      </c>
      <c r="D125">
        <v>3.6760000000000002</v>
      </c>
      <c r="E125">
        <v>2318</v>
      </c>
      <c r="F125">
        <f t="shared" si="1"/>
        <v>4</v>
      </c>
      <c r="G125" t="str">
        <f>STANDINGS_ERA[[#This Row],[League]]&amp;STANDINGS_ERA[[#This Row],[Team]]</f>
        <v>$150 Draft Champions (4 hour) Mar 10 1:00 pm Lg.3868Mr Cee's Crew II</v>
      </c>
    </row>
    <row r="126" spans="1:7" x14ac:dyDescent="0.25">
      <c r="A126">
        <v>728</v>
      </c>
      <c r="B126" t="s">
        <v>627</v>
      </c>
      <c r="C126" t="s">
        <v>628</v>
      </c>
      <c r="D126">
        <v>3.7250000000000001</v>
      </c>
      <c r="E126">
        <v>2183</v>
      </c>
      <c r="F126">
        <f t="shared" si="1"/>
        <v>5</v>
      </c>
      <c r="G126" t="str">
        <f>STANDINGS_ERA[[#This Row],[League]]&amp;STANDINGS_ERA[[#This Row],[Team]]</f>
        <v>$150 Draft Champions (4 hour) Mar 10 1:00 pm Lg.3868Tree and a Half Man</v>
      </c>
    </row>
    <row r="127" spans="1:7" x14ac:dyDescent="0.25">
      <c r="A127">
        <v>853</v>
      </c>
      <c r="B127" t="s">
        <v>93</v>
      </c>
      <c r="C127" t="s">
        <v>628</v>
      </c>
      <c r="D127">
        <v>3.7650000000000001</v>
      </c>
      <c r="E127">
        <v>2058</v>
      </c>
      <c r="F127">
        <f t="shared" si="1"/>
        <v>6</v>
      </c>
      <c r="G127" t="str">
        <f>STANDINGS_ERA[[#This Row],[League]]&amp;STANDINGS_ERA[[#This Row],[Team]]</f>
        <v>$150 Draft Champions (4 hour) Mar 10 1:00 pm Lg.3868Fantasy Favale</v>
      </c>
    </row>
    <row r="128" spans="1:7" x14ac:dyDescent="0.25">
      <c r="A128">
        <v>946</v>
      </c>
      <c r="B128" t="s">
        <v>630</v>
      </c>
      <c r="C128" t="s">
        <v>628</v>
      </c>
      <c r="D128">
        <v>3.7890000000000001</v>
      </c>
      <c r="E128">
        <v>1965</v>
      </c>
      <c r="F128">
        <f t="shared" si="1"/>
        <v>7</v>
      </c>
      <c r="G128" t="str">
        <f>STANDINGS_ERA[[#This Row],[League]]&amp;STANDINGS_ERA[[#This Row],[Team]]</f>
        <v>$150 Draft Champions (4 hour) Mar 10 1:00 pm Lg.3868Moz Boyz 17</v>
      </c>
    </row>
    <row r="129" spans="1:7" x14ac:dyDescent="0.25">
      <c r="A129">
        <v>1065</v>
      </c>
      <c r="B129" t="s">
        <v>636</v>
      </c>
      <c r="C129" t="s">
        <v>628</v>
      </c>
      <c r="D129">
        <v>3.823</v>
      </c>
      <c r="E129">
        <v>1846</v>
      </c>
      <c r="F129">
        <f t="shared" si="1"/>
        <v>8</v>
      </c>
      <c r="G129" t="str">
        <f>STANDINGS_ERA[[#This Row],[League]]&amp;STANDINGS_ERA[[#This Row],[Team]]</f>
        <v>$150 Draft Champions (4 hour) Mar 10 1:00 pm Lg.3868Spartacus DC2</v>
      </c>
    </row>
    <row r="130" spans="1:7" x14ac:dyDescent="0.25">
      <c r="A130">
        <v>1865</v>
      </c>
      <c r="B130" t="s">
        <v>217</v>
      </c>
      <c r="C130" t="s">
        <v>628</v>
      </c>
      <c r="D130">
        <v>4.048</v>
      </c>
      <c r="E130">
        <v>1046</v>
      </c>
      <c r="F130">
        <f t="shared" si="1"/>
        <v>9</v>
      </c>
      <c r="G130" t="str">
        <f>STANDINGS_ERA[[#This Row],[League]]&amp;STANDINGS_ERA[[#This Row],[Team]]</f>
        <v>$150 Draft Champions (4 hour) Mar 10 1:00 pm Lg.3868The Scharfather</v>
      </c>
    </row>
    <row r="131" spans="1:7" x14ac:dyDescent="0.25">
      <c r="A131">
        <v>2005</v>
      </c>
      <c r="B131" t="s">
        <v>130</v>
      </c>
      <c r="C131" t="s">
        <v>628</v>
      </c>
      <c r="D131">
        <v>4.0919999999999996</v>
      </c>
      <c r="E131">
        <v>906</v>
      </c>
      <c r="F131">
        <f t="shared" ref="F131:F194" si="2">IF(C131=C130,F130+1,1)</f>
        <v>10</v>
      </c>
      <c r="G131" t="str">
        <f>STANDINGS_ERA[[#This Row],[League]]&amp;STANDINGS_ERA[[#This Row],[Team]]</f>
        <v>$150 Draft Champions (4 hour) Mar 10 1:00 pm Lg.3868PTPers</v>
      </c>
    </row>
    <row r="132" spans="1:7" x14ac:dyDescent="0.25">
      <c r="A132">
        <v>2286</v>
      </c>
      <c r="B132" t="s">
        <v>633</v>
      </c>
      <c r="C132" t="s">
        <v>628</v>
      </c>
      <c r="D132">
        <v>4.1859999999999999</v>
      </c>
      <c r="E132">
        <v>625</v>
      </c>
      <c r="F132">
        <f t="shared" si="2"/>
        <v>11</v>
      </c>
      <c r="G132" t="str">
        <f>STANDINGS_ERA[[#This Row],[League]]&amp;STANDINGS_ERA[[#This Row],[Team]]</f>
        <v>$150 Draft Champions (4 hour) Mar 10 1:00 pm Lg.3868Fantasy Reaper</v>
      </c>
    </row>
    <row r="133" spans="1:7" x14ac:dyDescent="0.25">
      <c r="A133">
        <v>2628</v>
      </c>
      <c r="B133" t="s">
        <v>631</v>
      </c>
      <c r="C133" t="s">
        <v>628</v>
      </c>
      <c r="D133">
        <v>4.34</v>
      </c>
      <c r="E133">
        <v>283</v>
      </c>
      <c r="F133">
        <f t="shared" si="2"/>
        <v>12</v>
      </c>
      <c r="G133" t="str">
        <f>STANDINGS_ERA[[#This Row],[League]]&amp;STANDINGS_ERA[[#This Row],[Team]]</f>
        <v>$150 Draft Champions (4 hour) Mar 10 1:00 pm Lg.3868Rainmakers XXIV</v>
      </c>
    </row>
    <row r="134" spans="1:7" x14ac:dyDescent="0.25">
      <c r="A134">
        <v>2641</v>
      </c>
      <c r="B134" t="s">
        <v>632</v>
      </c>
      <c r="C134" t="s">
        <v>628</v>
      </c>
      <c r="D134">
        <v>4.3479999999999999</v>
      </c>
      <c r="E134">
        <v>270</v>
      </c>
      <c r="F134">
        <f t="shared" si="2"/>
        <v>13</v>
      </c>
      <c r="G134" t="str">
        <f>STANDINGS_ERA[[#This Row],[League]]&amp;STANDINGS_ERA[[#This Row],[Team]]</f>
        <v>$150 Draft Champions (4 hour) Mar 10 1:00 pm Lg.3868New Directions</v>
      </c>
    </row>
    <row r="135" spans="1:7" x14ac:dyDescent="0.25">
      <c r="A135">
        <v>2651</v>
      </c>
      <c r="B135" t="s">
        <v>508</v>
      </c>
      <c r="C135" t="s">
        <v>628</v>
      </c>
      <c r="D135">
        <v>4.3520000000000003</v>
      </c>
      <c r="E135">
        <v>260</v>
      </c>
      <c r="F135">
        <f t="shared" si="2"/>
        <v>14</v>
      </c>
      <c r="G135" t="str">
        <f>STANDINGS_ERA[[#This Row],[League]]&amp;STANDINGS_ERA[[#This Row],[Team]]</f>
        <v>$150 Draft Champions (4 hour) Mar 10 1:00 pm Lg.3868Team Robinson</v>
      </c>
    </row>
    <row r="136" spans="1:7" x14ac:dyDescent="0.25">
      <c r="A136">
        <v>2717</v>
      </c>
      <c r="B136" t="s">
        <v>437</v>
      </c>
      <c r="C136" t="s">
        <v>628</v>
      </c>
      <c r="D136">
        <v>4.4009999999999998</v>
      </c>
      <c r="E136">
        <v>194</v>
      </c>
      <c r="F136">
        <f t="shared" si="2"/>
        <v>15</v>
      </c>
      <c r="G136" t="str">
        <f>STANDINGS_ERA[[#This Row],[League]]&amp;STANDINGS_ERA[[#This Row],[Team]]</f>
        <v>$150 Draft Champions (4 hour) Mar 10 1:00 pm Lg.3868Boyz of Sumner</v>
      </c>
    </row>
    <row r="137" spans="1:7" x14ac:dyDescent="0.25">
      <c r="A137">
        <v>6</v>
      </c>
      <c r="B137" t="s">
        <v>392</v>
      </c>
      <c r="C137" t="s">
        <v>637</v>
      </c>
      <c r="D137">
        <v>3.1070000000000002</v>
      </c>
      <c r="E137">
        <v>2905</v>
      </c>
      <c r="F137">
        <f t="shared" si="2"/>
        <v>1</v>
      </c>
      <c r="G137" t="str">
        <f>STANDINGS_ERA[[#This Row],[League]]&amp;STANDINGS_ERA[[#This Row],[Team]]</f>
        <v>$150 Draft Champions (4 hour) Mar 14 1:00 pm Lg.3904Team Conlon</v>
      </c>
    </row>
    <row r="138" spans="1:7" x14ac:dyDescent="0.25">
      <c r="A138">
        <v>950</v>
      </c>
      <c r="B138" t="s">
        <v>644</v>
      </c>
      <c r="C138" t="s">
        <v>637</v>
      </c>
      <c r="D138">
        <v>3.7890000000000001</v>
      </c>
      <c r="E138">
        <v>1961</v>
      </c>
      <c r="F138">
        <f t="shared" si="2"/>
        <v>2</v>
      </c>
      <c r="G138" t="str">
        <f>STANDINGS_ERA[[#This Row],[League]]&amp;STANDINGS_ERA[[#This Row],[Team]]</f>
        <v>$150 Draft Champions (4 hour) Mar 14 1:00 pm Lg.3904Kosher Meat III</v>
      </c>
    </row>
    <row r="139" spans="1:7" x14ac:dyDescent="0.25">
      <c r="A139">
        <v>1080</v>
      </c>
      <c r="B139" t="s">
        <v>358</v>
      </c>
      <c r="C139" t="s">
        <v>637</v>
      </c>
      <c r="D139">
        <v>3.8260000000000001</v>
      </c>
      <c r="E139">
        <v>1831</v>
      </c>
      <c r="F139">
        <f t="shared" si="2"/>
        <v>3</v>
      </c>
      <c r="G139" t="str">
        <f>STANDINGS_ERA[[#This Row],[League]]&amp;STANDINGS_ERA[[#This Row],[Team]]</f>
        <v>$150 Draft Champions (4 hour) Mar 14 1:00 pm Lg.3904Team Larsen</v>
      </c>
    </row>
    <row r="140" spans="1:7" x14ac:dyDescent="0.25">
      <c r="A140">
        <v>1254</v>
      </c>
      <c r="B140" t="s">
        <v>646</v>
      </c>
      <c r="C140" t="s">
        <v>637</v>
      </c>
      <c r="D140">
        <v>3.8759999999999999</v>
      </c>
      <c r="E140">
        <v>1657</v>
      </c>
      <c r="F140">
        <f t="shared" si="2"/>
        <v>4</v>
      </c>
      <c r="G140" t="str">
        <f>STANDINGS_ERA[[#This Row],[League]]&amp;STANDINGS_ERA[[#This Row],[Team]]</f>
        <v>$150 Draft Champions (4 hour) Mar 14 1:00 pm Lg.3904Ragnar's Rampage</v>
      </c>
    </row>
    <row r="141" spans="1:7" x14ac:dyDescent="0.25">
      <c r="A141">
        <v>1257</v>
      </c>
      <c r="B141" t="s">
        <v>649</v>
      </c>
      <c r="C141" t="s">
        <v>637</v>
      </c>
      <c r="D141">
        <v>3.8769999999999998</v>
      </c>
      <c r="E141">
        <v>1654</v>
      </c>
      <c r="F141">
        <f t="shared" si="2"/>
        <v>5</v>
      </c>
      <c r="G141" t="str">
        <f>STANDINGS_ERA[[#This Row],[League]]&amp;STANDINGS_ERA[[#This Row],[Team]]</f>
        <v>$150 Draft Champions (4 hour) Mar 14 1:00 pm Lg.3904Oren Ishii</v>
      </c>
    </row>
    <row r="142" spans="1:7" x14ac:dyDescent="0.25">
      <c r="A142">
        <v>1290</v>
      </c>
      <c r="B142" t="s">
        <v>647</v>
      </c>
      <c r="C142" t="s">
        <v>637</v>
      </c>
      <c r="D142">
        <v>3.887</v>
      </c>
      <c r="E142">
        <v>1620.5</v>
      </c>
      <c r="F142">
        <f t="shared" si="2"/>
        <v>6</v>
      </c>
      <c r="G142" t="str">
        <f>STANDINGS_ERA[[#This Row],[League]]&amp;STANDINGS_ERA[[#This Row],[Team]]</f>
        <v>$150 Draft Champions (4 hour) Mar 14 1:00 pm Lg.3904High Cheese</v>
      </c>
    </row>
    <row r="143" spans="1:7" x14ac:dyDescent="0.25">
      <c r="A143">
        <v>1502</v>
      </c>
      <c r="B143" t="s">
        <v>640</v>
      </c>
      <c r="C143" t="s">
        <v>637</v>
      </c>
      <c r="D143">
        <v>3.9430000000000001</v>
      </c>
      <c r="E143">
        <v>1409</v>
      </c>
      <c r="F143">
        <f t="shared" si="2"/>
        <v>7</v>
      </c>
      <c r="G143" t="str">
        <f>STANDINGS_ERA[[#This Row],[League]]&amp;STANDINGS_ERA[[#This Row],[Team]]</f>
        <v>$150 Draft Champions (4 hour) Mar 14 1:00 pm Lg.3904Ljubljana Dragonborn</v>
      </c>
    </row>
    <row r="144" spans="1:7" x14ac:dyDescent="0.25">
      <c r="A144">
        <v>1504</v>
      </c>
      <c r="B144" t="s">
        <v>639</v>
      </c>
      <c r="C144" t="s">
        <v>637</v>
      </c>
      <c r="D144">
        <v>3.944</v>
      </c>
      <c r="E144">
        <v>1407</v>
      </c>
      <c r="F144">
        <f t="shared" si="2"/>
        <v>8</v>
      </c>
      <c r="G144" t="str">
        <f>STANDINGS_ERA[[#This Row],[League]]&amp;STANDINGS_ERA[[#This Row],[Team]]</f>
        <v>$150 Draft Champions (4 hour) Mar 14 1:00 pm Lg.3904Team Fisher</v>
      </c>
    </row>
    <row r="145" spans="1:7" x14ac:dyDescent="0.25">
      <c r="A145">
        <v>1562</v>
      </c>
      <c r="B145" t="s">
        <v>643</v>
      </c>
      <c r="C145" t="s">
        <v>637</v>
      </c>
      <c r="D145">
        <v>3.964</v>
      </c>
      <c r="E145">
        <v>1349</v>
      </c>
      <c r="F145">
        <f t="shared" si="2"/>
        <v>9</v>
      </c>
      <c r="G145" t="str">
        <f>STANDINGS_ERA[[#This Row],[League]]&amp;STANDINGS_ERA[[#This Row],[Team]]</f>
        <v>$150 Draft Champions (4 hour) Mar 14 1:00 pm Lg.3904The Wheelhouse</v>
      </c>
    </row>
    <row r="146" spans="1:7" x14ac:dyDescent="0.25">
      <c r="A146">
        <v>1727</v>
      </c>
      <c r="B146" t="s">
        <v>648</v>
      </c>
      <c r="C146" t="s">
        <v>637</v>
      </c>
      <c r="D146">
        <v>4.008</v>
      </c>
      <c r="E146">
        <v>1184</v>
      </c>
      <c r="F146">
        <f t="shared" si="2"/>
        <v>10</v>
      </c>
      <c r="G146" t="str">
        <f>STANDINGS_ERA[[#This Row],[League]]&amp;STANDINGS_ERA[[#This Row],[Team]]</f>
        <v>$150 Draft Champions (4 hour) Mar 14 1:00 pm Lg.3904Small Sample Size Celebration [DC2]</v>
      </c>
    </row>
    <row r="147" spans="1:7" x14ac:dyDescent="0.25">
      <c r="A147">
        <v>1853</v>
      </c>
      <c r="B147" t="s">
        <v>638</v>
      </c>
      <c r="C147" t="s">
        <v>637</v>
      </c>
      <c r="D147">
        <v>4.0449999999999999</v>
      </c>
      <c r="E147">
        <v>1058</v>
      </c>
      <c r="F147">
        <f t="shared" si="2"/>
        <v>11</v>
      </c>
      <c r="G147" t="str">
        <f>STANDINGS_ERA[[#This Row],[League]]&amp;STANDINGS_ERA[[#This Row],[Team]]</f>
        <v>$150 Draft Champions (4 hour) Mar 14 1:00 pm Lg.3904RAMBONE</v>
      </c>
    </row>
    <row r="148" spans="1:7" x14ac:dyDescent="0.25">
      <c r="A148">
        <v>2010</v>
      </c>
      <c r="B148" t="s">
        <v>645</v>
      </c>
      <c r="C148" t="s">
        <v>637</v>
      </c>
      <c r="D148">
        <v>4.093</v>
      </c>
      <c r="E148">
        <v>901</v>
      </c>
      <c r="F148">
        <f t="shared" si="2"/>
        <v>12</v>
      </c>
      <c r="G148" t="str">
        <f>STANDINGS_ERA[[#This Row],[League]]&amp;STANDINGS_ERA[[#This Row],[Team]]</f>
        <v>$150 Draft Champions (4 hour) Mar 14 1:00 pm Lg.39043Peat</v>
      </c>
    </row>
    <row r="149" spans="1:7" x14ac:dyDescent="0.25">
      <c r="A149">
        <v>2054</v>
      </c>
      <c r="B149" t="s">
        <v>289</v>
      </c>
      <c r="C149" t="s">
        <v>637</v>
      </c>
      <c r="D149">
        <v>4.1109999999999998</v>
      </c>
      <c r="E149">
        <v>857</v>
      </c>
      <c r="F149">
        <f t="shared" si="2"/>
        <v>13</v>
      </c>
      <c r="G149" t="str">
        <f>STANDINGS_ERA[[#This Row],[League]]&amp;STANDINGS_ERA[[#This Row],[Team]]</f>
        <v>$150 Draft Champions (4 hour) Mar 14 1:00 pm Lg.3904Aardvarks</v>
      </c>
    </row>
    <row r="150" spans="1:7" x14ac:dyDescent="0.25">
      <c r="A150">
        <v>2277</v>
      </c>
      <c r="B150" t="s">
        <v>641</v>
      </c>
      <c r="C150" t="s">
        <v>637</v>
      </c>
      <c r="D150">
        <v>4.1840000000000002</v>
      </c>
      <c r="E150">
        <v>634</v>
      </c>
      <c r="F150">
        <f t="shared" si="2"/>
        <v>14</v>
      </c>
      <c r="G150" t="str">
        <f>STANDINGS_ERA[[#This Row],[League]]&amp;STANDINGS_ERA[[#This Row],[Team]]</f>
        <v>$150 Draft Champions (4 hour) Mar 14 1:00 pm Lg.3904Studiman</v>
      </c>
    </row>
    <row r="151" spans="1:7" x14ac:dyDescent="0.25">
      <c r="A151">
        <v>2400</v>
      </c>
      <c r="B151" t="s">
        <v>642</v>
      </c>
      <c r="C151" t="s">
        <v>637</v>
      </c>
      <c r="D151">
        <v>4.2229999999999999</v>
      </c>
      <c r="E151">
        <v>511</v>
      </c>
      <c r="F151">
        <f t="shared" si="2"/>
        <v>15</v>
      </c>
      <c r="G151" t="str">
        <f>STANDINGS_ERA[[#This Row],[League]]&amp;STANDINGS_ERA[[#This Row],[Team]]</f>
        <v>$150 Draft Champions (4 hour) Mar 14 1:00 pm Lg.3904The Digger I Deep</v>
      </c>
    </row>
    <row r="152" spans="1:7" x14ac:dyDescent="0.25">
      <c r="A152">
        <v>154</v>
      </c>
      <c r="B152" t="s">
        <v>650</v>
      </c>
      <c r="C152" t="s">
        <v>651</v>
      </c>
      <c r="D152">
        <v>3.4390000000000001</v>
      </c>
      <c r="E152">
        <v>2757</v>
      </c>
      <c r="F152">
        <f t="shared" si="2"/>
        <v>1</v>
      </c>
      <c r="G152" t="str">
        <f>STANDINGS_ERA[[#This Row],[League]]&amp;STANDINGS_ERA[[#This Row],[Team]]</f>
        <v>$150 Draft Champions (4 hour) Mar 14 1:00 pm Lg.3912Team Stein</v>
      </c>
    </row>
    <row r="153" spans="1:7" x14ac:dyDescent="0.25">
      <c r="A153">
        <v>438</v>
      </c>
      <c r="B153" t="s">
        <v>659</v>
      </c>
      <c r="C153" t="s">
        <v>651</v>
      </c>
      <c r="D153">
        <v>3.6110000000000002</v>
      </c>
      <c r="E153">
        <v>2473</v>
      </c>
      <c r="F153">
        <f t="shared" si="2"/>
        <v>2</v>
      </c>
      <c r="G153" t="str">
        <f>STANDINGS_ERA[[#This Row],[League]]&amp;STANDINGS_ERA[[#This Row],[Team]]</f>
        <v>$150 Draft Champions (4 hour) Mar 14 1:00 pm Lg.3912Team Upon a Time...</v>
      </c>
    </row>
    <row r="154" spans="1:7" x14ac:dyDescent="0.25">
      <c r="A154">
        <v>497</v>
      </c>
      <c r="B154" t="s">
        <v>661</v>
      </c>
      <c r="C154" t="s">
        <v>651</v>
      </c>
      <c r="D154">
        <v>3.6349999999999998</v>
      </c>
      <c r="E154">
        <v>2414</v>
      </c>
      <c r="F154">
        <f t="shared" si="2"/>
        <v>3</v>
      </c>
      <c r="G154" t="str">
        <f>STANDINGS_ERA[[#This Row],[League]]&amp;STANDINGS_ERA[[#This Row],[Team]]</f>
        <v>$150 Draft Champions (4 hour) Mar 14 1:00 pm Lg.3912Team Burnett</v>
      </c>
    </row>
    <row r="155" spans="1:7" x14ac:dyDescent="0.25">
      <c r="A155">
        <v>753</v>
      </c>
      <c r="B155" t="s">
        <v>660</v>
      </c>
      <c r="C155" t="s">
        <v>651</v>
      </c>
      <c r="D155">
        <v>3.7330000000000001</v>
      </c>
      <c r="E155">
        <v>2158</v>
      </c>
      <c r="F155">
        <f t="shared" si="2"/>
        <v>4</v>
      </c>
      <c r="G155" t="str">
        <f>STANDINGS_ERA[[#This Row],[League]]&amp;STANDINGS_ERA[[#This Row],[Team]]</f>
        <v>$150 Draft Champions (4 hour) Mar 14 1:00 pm Lg.3912JerseyJacks</v>
      </c>
    </row>
    <row r="156" spans="1:7" x14ac:dyDescent="0.25">
      <c r="A156">
        <v>777</v>
      </c>
      <c r="B156" t="s">
        <v>654</v>
      </c>
      <c r="C156" t="s">
        <v>651</v>
      </c>
      <c r="D156">
        <v>3.7410000000000001</v>
      </c>
      <c r="E156">
        <v>2134</v>
      </c>
      <c r="F156">
        <f t="shared" si="2"/>
        <v>5</v>
      </c>
      <c r="G156" t="str">
        <f>STANDINGS_ERA[[#This Row],[League]]&amp;STANDINGS_ERA[[#This Row],[Team]]</f>
        <v>$150 Draft Champions (4 hour) Mar 14 1:00 pm Lg.3912Mr. Cee's Crew Too</v>
      </c>
    </row>
    <row r="157" spans="1:7" x14ac:dyDescent="0.25">
      <c r="A157">
        <v>811</v>
      </c>
      <c r="B157" t="s">
        <v>656</v>
      </c>
      <c r="C157" t="s">
        <v>651</v>
      </c>
      <c r="D157">
        <v>3.7519999999999998</v>
      </c>
      <c r="E157">
        <v>2100</v>
      </c>
      <c r="F157">
        <f t="shared" si="2"/>
        <v>6</v>
      </c>
      <c r="G157" t="str">
        <f>STANDINGS_ERA[[#This Row],[League]]&amp;STANDINGS_ERA[[#This Row],[Team]]</f>
        <v>$150 Draft Champions (4 hour) Mar 14 1:00 pm Lg.3912Buzzards</v>
      </c>
    </row>
    <row r="158" spans="1:7" x14ac:dyDescent="0.25">
      <c r="A158">
        <v>911</v>
      </c>
      <c r="B158" t="s">
        <v>653</v>
      </c>
      <c r="C158" t="s">
        <v>651</v>
      </c>
      <c r="D158">
        <v>3.78</v>
      </c>
      <c r="E158">
        <v>2000</v>
      </c>
      <c r="F158">
        <f t="shared" si="2"/>
        <v>7</v>
      </c>
      <c r="G158" t="str">
        <f>STANDINGS_ERA[[#This Row],[League]]&amp;STANDINGS_ERA[[#This Row],[Team]]</f>
        <v>$150 Draft Champions (4 hour) Mar 14 1:00 pm Lg.3912Ice Station Zebra Associates</v>
      </c>
    </row>
    <row r="159" spans="1:7" x14ac:dyDescent="0.25">
      <c r="A159">
        <v>979</v>
      </c>
      <c r="B159" t="s">
        <v>662</v>
      </c>
      <c r="C159" t="s">
        <v>651</v>
      </c>
      <c r="D159">
        <v>3.798</v>
      </c>
      <c r="E159">
        <v>1932</v>
      </c>
      <c r="F159">
        <f t="shared" si="2"/>
        <v>8</v>
      </c>
      <c r="G159" t="str">
        <f>STANDINGS_ERA[[#This Row],[League]]&amp;STANDINGS_ERA[[#This Row],[Team]]</f>
        <v>$150 Draft Champions (4 hour) Mar 14 1:00 pm Lg.3912wally57</v>
      </c>
    </row>
    <row r="160" spans="1:7" x14ac:dyDescent="0.25">
      <c r="A160">
        <v>1734</v>
      </c>
      <c r="B160" t="s">
        <v>137</v>
      </c>
      <c r="C160" t="s">
        <v>651</v>
      </c>
      <c r="D160">
        <v>4.01</v>
      </c>
      <c r="E160">
        <v>1177</v>
      </c>
      <c r="F160">
        <f t="shared" si="2"/>
        <v>9</v>
      </c>
      <c r="G160" t="str">
        <f>STANDINGS_ERA[[#This Row],[League]]&amp;STANDINGS_ERA[[#This Row],[Team]]</f>
        <v>$150 Draft Champions (4 hour) Mar 14 1:00 pm Lg.3912Team Sterling</v>
      </c>
    </row>
    <row r="161" spans="1:7" x14ac:dyDescent="0.25">
      <c r="A161">
        <v>1857</v>
      </c>
      <c r="B161" t="s">
        <v>652</v>
      </c>
      <c r="C161" t="s">
        <v>651</v>
      </c>
      <c r="D161">
        <v>4.0460000000000003</v>
      </c>
      <c r="E161">
        <v>1054</v>
      </c>
      <c r="F161">
        <f t="shared" si="2"/>
        <v>10</v>
      </c>
      <c r="G161" t="str">
        <f>STANDINGS_ERA[[#This Row],[League]]&amp;STANDINGS_ERA[[#This Row],[Team]]</f>
        <v>$150 Draft Champions (4 hour) Mar 14 1:00 pm Lg.3912Who Knows?</v>
      </c>
    </row>
    <row r="162" spans="1:7" x14ac:dyDescent="0.25">
      <c r="A162">
        <v>1897</v>
      </c>
      <c r="B162" t="s">
        <v>301</v>
      </c>
      <c r="C162" t="s">
        <v>651</v>
      </c>
      <c r="D162">
        <v>4.0579999999999998</v>
      </c>
      <c r="E162">
        <v>1014</v>
      </c>
      <c r="F162">
        <f t="shared" si="2"/>
        <v>11</v>
      </c>
      <c r="G162" t="str">
        <f>STANDINGS_ERA[[#This Row],[League]]&amp;STANDINGS_ERA[[#This Row],[Team]]</f>
        <v>$150 Draft Champions (4 hour) Mar 14 1:00 pm Lg.3912CAPT BODGIT</v>
      </c>
    </row>
    <row r="163" spans="1:7" x14ac:dyDescent="0.25">
      <c r="A163">
        <v>1915</v>
      </c>
      <c r="B163" t="s">
        <v>657</v>
      </c>
      <c r="C163" t="s">
        <v>651</v>
      </c>
      <c r="D163">
        <v>4.0629999999999997</v>
      </c>
      <c r="E163">
        <v>996</v>
      </c>
      <c r="F163">
        <f t="shared" si="2"/>
        <v>12</v>
      </c>
      <c r="G163" t="str">
        <f>STANDINGS_ERA[[#This Row],[League]]&amp;STANDINGS_ERA[[#This Row],[Team]]</f>
        <v>$150 Draft Champions (4 hour) Mar 14 1:00 pm Lg.3912Reign draft champions</v>
      </c>
    </row>
    <row r="164" spans="1:7" x14ac:dyDescent="0.25">
      <c r="A164">
        <v>2588</v>
      </c>
      <c r="B164" t="s">
        <v>655</v>
      </c>
      <c r="C164" t="s">
        <v>651</v>
      </c>
      <c r="D164">
        <v>4.3159999999999998</v>
      </c>
      <c r="E164">
        <v>323</v>
      </c>
      <c r="F164">
        <f t="shared" si="2"/>
        <v>13</v>
      </c>
      <c r="G164" t="str">
        <f>STANDINGS_ERA[[#This Row],[League]]&amp;STANDINGS_ERA[[#This Row],[Team]]</f>
        <v>$150 Draft Champions (4 hour) Mar 14 1:00 pm Lg.3912Southpaws</v>
      </c>
    </row>
    <row r="165" spans="1:7" x14ac:dyDescent="0.25">
      <c r="A165">
        <v>2656</v>
      </c>
      <c r="B165" t="s">
        <v>186</v>
      </c>
      <c r="C165" t="s">
        <v>651</v>
      </c>
      <c r="D165">
        <v>4.3559999999999999</v>
      </c>
      <c r="E165">
        <v>255</v>
      </c>
      <c r="F165">
        <f t="shared" si="2"/>
        <v>14</v>
      </c>
      <c r="G165" t="str">
        <f>STANDINGS_ERA[[#This Row],[League]]&amp;STANDINGS_ERA[[#This Row],[Team]]</f>
        <v>$150 Draft Champions (4 hour) Mar 14 1:00 pm Lg.3912LONG GONE</v>
      </c>
    </row>
    <row r="166" spans="1:7" x14ac:dyDescent="0.25">
      <c r="A166">
        <v>2708</v>
      </c>
      <c r="B166" t="s">
        <v>658</v>
      </c>
      <c r="C166" t="s">
        <v>651</v>
      </c>
      <c r="D166">
        <v>4.3929999999999998</v>
      </c>
      <c r="E166">
        <v>203</v>
      </c>
      <c r="F166">
        <f t="shared" si="2"/>
        <v>15</v>
      </c>
      <c r="G166" t="str">
        <f>STANDINGS_ERA[[#This Row],[League]]&amp;STANDINGS_ERA[[#This Row],[Team]]</f>
        <v>$150 Draft Champions (4 hour) Mar 14 1:00 pm Lg.3912ROYAL KC</v>
      </c>
    </row>
    <row r="167" spans="1:7" x14ac:dyDescent="0.25">
      <c r="A167">
        <v>166</v>
      </c>
      <c r="B167" t="s">
        <v>137</v>
      </c>
      <c r="C167" t="s">
        <v>663</v>
      </c>
      <c r="D167">
        <v>3.4489999999999998</v>
      </c>
      <c r="E167">
        <v>2745</v>
      </c>
      <c r="F167">
        <f t="shared" si="2"/>
        <v>1</v>
      </c>
      <c r="G167" t="str">
        <f>STANDINGS_ERA[[#This Row],[League]]&amp;STANDINGS_ERA[[#This Row],[Team]]</f>
        <v>$150 Draft Champions (4 hour) Mar 15 1:00 pm Lg.3919Team Sterling</v>
      </c>
    </row>
    <row r="168" spans="1:7" x14ac:dyDescent="0.25">
      <c r="A168">
        <v>463</v>
      </c>
      <c r="B168" t="s">
        <v>334</v>
      </c>
      <c r="C168" t="s">
        <v>663</v>
      </c>
      <c r="D168">
        <v>3.6230000000000002</v>
      </c>
      <c r="E168">
        <v>2448</v>
      </c>
      <c r="F168">
        <f t="shared" si="2"/>
        <v>2</v>
      </c>
      <c r="G168" t="str">
        <f>STANDINGS_ERA[[#This Row],[League]]&amp;STANDINGS_ERA[[#This Row],[Team]]</f>
        <v>$150 Draft Champions (4 hour) Mar 15 1:00 pm Lg.3919SO. IMAGE</v>
      </c>
    </row>
    <row r="169" spans="1:7" x14ac:dyDescent="0.25">
      <c r="A169">
        <v>475</v>
      </c>
      <c r="B169" t="s">
        <v>439</v>
      </c>
      <c r="C169" t="s">
        <v>663</v>
      </c>
      <c r="D169">
        <v>3.6259999999999999</v>
      </c>
      <c r="E169">
        <v>2436</v>
      </c>
      <c r="F169">
        <f t="shared" si="2"/>
        <v>3</v>
      </c>
      <c r="G169" t="str">
        <f>STANDINGS_ERA[[#This Row],[League]]&amp;STANDINGS_ERA[[#This Row],[Team]]</f>
        <v>$150 Draft Champions (4 hour) Mar 15 1:00 pm Lg.3919Team silver</v>
      </c>
    </row>
    <row r="170" spans="1:7" x14ac:dyDescent="0.25">
      <c r="A170">
        <v>682</v>
      </c>
      <c r="B170" t="s">
        <v>664</v>
      </c>
      <c r="C170" t="s">
        <v>663</v>
      </c>
      <c r="D170">
        <v>3.71</v>
      </c>
      <c r="E170">
        <v>2229</v>
      </c>
      <c r="F170">
        <f t="shared" si="2"/>
        <v>4</v>
      </c>
      <c r="G170" t="str">
        <f>STANDINGS_ERA[[#This Row],[League]]&amp;STANDINGS_ERA[[#This Row],[Team]]</f>
        <v>$150 Draft Champions (4 hour) Mar 15 1:00 pm Lg.3919The Amazins</v>
      </c>
    </row>
    <row r="171" spans="1:7" x14ac:dyDescent="0.25">
      <c r="A171">
        <v>773</v>
      </c>
      <c r="B171" t="s">
        <v>669</v>
      </c>
      <c r="C171" t="s">
        <v>663</v>
      </c>
      <c r="D171">
        <v>3.7389999999999999</v>
      </c>
      <c r="E171">
        <v>2138</v>
      </c>
      <c r="F171">
        <f t="shared" si="2"/>
        <v>5</v>
      </c>
      <c r="G171" t="str">
        <f>STANDINGS_ERA[[#This Row],[League]]&amp;STANDINGS_ERA[[#This Row],[Team]]</f>
        <v>$150 Draft Champions (4 hour) Mar 15 1:00 pm Lg.391930th St NightStalkers</v>
      </c>
    </row>
    <row r="172" spans="1:7" x14ac:dyDescent="0.25">
      <c r="A172">
        <v>842</v>
      </c>
      <c r="B172" t="s">
        <v>345</v>
      </c>
      <c r="C172" t="s">
        <v>663</v>
      </c>
      <c r="D172">
        <v>3.7610000000000001</v>
      </c>
      <c r="E172">
        <v>2069</v>
      </c>
      <c r="F172">
        <f t="shared" si="2"/>
        <v>6</v>
      </c>
      <c r="G172" t="str">
        <f>STANDINGS_ERA[[#This Row],[League]]&amp;STANDINGS_ERA[[#This Row],[Team]]</f>
        <v>$150 Draft Champions (4 hour) Mar 15 1:00 pm Lg.3919Man of Steel</v>
      </c>
    </row>
    <row r="173" spans="1:7" x14ac:dyDescent="0.25">
      <c r="A173">
        <v>1067</v>
      </c>
      <c r="B173" t="s">
        <v>178</v>
      </c>
      <c r="C173" t="s">
        <v>663</v>
      </c>
      <c r="D173">
        <v>3.823</v>
      </c>
      <c r="E173">
        <v>1844</v>
      </c>
      <c r="F173">
        <f t="shared" si="2"/>
        <v>7</v>
      </c>
      <c r="G173" t="str">
        <f>STANDINGS_ERA[[#This Row],[League]]&amp;STANDINGS_ERA[[#This Row],[Team]]</f>
        <v>$150 Draft Champions (4 hour) Mar 15 1:00 pm Lg.3919Fish or Cut Bait</v>
      </c>
    </row>
    <row r="174" spans="1:7" x14ac:dyDescent="0.25">
      <c r="A174">
        <v>1390</v>
      </c>
      <c r="B174" t="s">
        <v>87</v>
      </c>
      <c r="C174" t="s">
        <v>663</v>
      </c>
      <c r="D174">
        <v>3.9140000000000001</v>
      </c>
      <c r="E174">
        <v>1521</v>
      </c>
      <c r="F174">
        <f t="shared" si="2"/>
        <v>8</v>
      </c>
      <c r="G174" t="str">
        <f>STANDINGS_ERA[[#This Row],[League]]&amp;STANDINGS_ERA[[#This Row],[Team]]</f>
        <v>$150 Draft Champions (4 hour) Mar 15 1:00 pm Lg.3919The Northsiders</v>
      </c>
    </row>
    <row r="175" spans="1:7" x14ac:dyDescent="0.25">
      <c r="A175">
        <v>1661</v>
      </c>
      <c r="B175" t="s">
        <v>666</v>
      </c>
      <c r="C175" t="s">
        <v>663</v>
      </c>
      <c r="D175">
        <v>3.9910000000000001</v>
      </c>
      <c r="E175">
        <v>1250</v>
      </c>
      <c r="F175">
        <f t="shared" si="2"/>
        <v>9</v>
      </c>
      <c r="G175" t="str">
        <f>STANDINGS_ERA[[#This Row],[League]]&amp;STANDINGS_ERA[[#This Row],[Team]]</f>
        <v>$150 Draft Champions (4 hour) Mar 15 1:00 pm Lg.3919squimel</v>
      </c>
    </row>
    <row r="176" spans="1:7" x14ac:dyDescent="0.25">
      <c r="A176">
        <v>1662</v>
      </c>
      <c r="B176" t="s">
        <v>667</v>
      </c>
      <c r="C176" t="s">
        <v>663</v>
      </c>
      <c r="D176">
        <v>3.992</v>
      </c>
      <c r="E176">
        <v>1249</v>
      </c>
      <c r="F176">
        <f t="shared" si="2"/>
        <v>10</v>
      </c>
      <c r="G176" t="str">
        <f>STANDINGS_ERA[[#This Row],[League]]&amp;STANDINGS_ERA[[#This Row],[Team]]</f>
        <v>$150 Draft Champions (4 hour) Mar 15 1:00 pm Lg.3919Team Metcalf</v>
      </c>
    </row>
    <row r="177" spans="1:7" x14ac:dyDescent="0.25">
      <c r="A177">
        <v>1753</v>
      </c>
      <c r="B177" t="s">
        <v>482</v>
      </c>
      <c r="C177" t="s">
        <v>663</v>
      </c>
      <c r="D177">
        <v>4.0149999999999997</v>
      </c>
      <c r="E177">
        <v>1158</v>
      </c>
      <c r="F177">
        <f t="shared" si="2"/>
        <v>11</v>
      </c>
      <c r="G177" t="str">
        <f>STANDINGS_ERA[[#This Row],[League]]&amp;STANDINGS_ERA[[#This Row],[Team]]</f>
        <v>$150 Draft Champions (4 hour) Mar 15 1:00 pm Lg.3919Revenge Of The Sith</v>
      </c>
    </row>
    <row r="178" spans="1:7" x14ac:dyDescent="0.25">
      <c r="A178">
        <v>2104</v>
      </c>
      <c r="B178" t="s">
        <v>668</v>
      </c>
      <c r="C178" t="s">
        <v>663</v>
      </c>
      <c r="D178">
        <v>4.1289999999999996</v>
      </c>
      <c r="E178">
        <v>807</v>
      </c>
      <c r="F178">
        <f t="shared" si="2"/>
        <v>12</v>
      </c>
      <c r="G178" t="str">
        <f>STANDINGS_ERA[[#This Row],[League]]&amp;STANDINGS_ERA[[#This Row],[Team]]</f>
        <v>$150 Draft Champions (4 hour) Mar 15 1:00 pm Lg.3919Wolf's Superstuds</v>
      </c>
    </row>
    <row r="179" spans="1:7" x14ac:dyDescent="0.25">
      <c r="A179">
        <v>2175</v>
      </c>
      <c r="B179" t="s">
        <v>665</v>
      </c>
      <c r="C179" t="s">
        <v>663</v>
      </c>
      <c r="D179">
        <v>4.1509999999999998</v>
      </c>
      <c r="E179">
        <v>736</v>
      </c>
      <c r="F179">
        <f t="shared" si="2"/>
        <v>13</v>
      </c>
      <c r="G179" t="str">
        <f>STANDINGS_ERA[[#This Row],[League]]&amp;STANDINGS_ERA[[#This Row],[Team]]</f>
        <v>$150 Draft Champions (4 hour) Mar 15 1:00 pm Lg.3919Team parker</v>
      </c>
    </row>
    <row r="180" spans="1:7" x14ac:dyDescent="0.25">
      <c r="A180">
        <v>2260</v>
      </c>
      <c r="B180" t="s">
        <v>670</v>
      </c>
      <c r="C180" t="s">
        <v>663</v>
      </c>
      <c r="D180">
        <v>4.1779999999999999</v>
      </c>
      <c r="E180">
        <v>651</v>
      </c>
      <c r="F180">
        <f t="shared" si="2"/>
        <v>14</v>
      </c>
      <c r="G180" t="str">
        <f>STANDINGS_ERA[[#This Row],[League]]&amp;STANDINGS_ERA[[#This Row],[Team]]</f>
        <v>$150 Draft Champions (4 hour) Mar 15 1:00 pm Lg.3919Schwarbomb</v>
      </c>
    </row>
    <row r="181" spans="1:7" x14ac:dyDescent="0.25">
      <c r="A181">
        <v>2298</v>
      </c>
      <c r="B181" t="s">
        <v>225</v>
      </c>
      <c r="C181" t="s">
        <v>663</v>
      </c>
      <c r="D181">
        <v>4.1900000000000004</v>
      </c>
      <c r="E181">
        <v>613</v>
      </c>
      <c r="F181">
        <f t="shared" si="2"/>
        <v>15</v>
      </c>
      <c r="G181" t="str">
        <f>STANDINGS_ERA[[#This Row],[League]]&amp;STANDINGS_ERA[[#This Row],[Team]]</f>
        <v>$150 Draft Champions (4 hour) Mar 15 1:00 pm Lg.3919Team Thiffeault</v>
      </c>
    </row>
    <row r="182" spans="1:7" x14ac:dyDescent="0.25">
      <c r="A182">
        <v>129</v>
      </c>
      <c r="B182" t="s">
        <v>163</v>
      </c>
      <c r="C182" t="s">
        <v>671</v>
      </c>
      <c r="D182">
        <v>3.41</v>
      </c>
      <c r="E182">
        <v>2782</v>
      </c>
      <c r="F182">
        <f t="shared" si="2"/>
        <v>1</v>
      </c>
      <c r="G182" t="str">
        <f>STANDINGS_ERA[[#This Row],[League]]&amp;STANDINGS_ERA[[#This Row],[Team]]</f>
        <v>$150 Draft Champions (4 hour) Mar 16 1:00 pm Lg.3930Team Jones</v>
      </c>
    </row>
    <row r="183" spans="1:7" x14ac:dyDescent="0.25">
      <c r="A183">
        <v>240</v>
      </c>
      <c r="B183" t="s">
        <v>683</v>
      </c>
      <c r="C183" t="s">
        <v>671</v>
      </c>
      <c r="D183">
        <v>3.512</v>
      </c>
      <c r="E183">
        <v>2671</v>
      </c>
      <c r="F183">
        <f t="shared" si="2"/>
        <v>2</v>
      </c>
      <c r="G183" t="str">
        <f>STANDINGS_ERA[[#This Row],[League]]&amp;STANDINGS_ERA[[#This Row],[Team]]</f>
        <v>$150 Draft Champions (4 hour) Mar 16 1:00 pm Lg.3930zima...........</v>
      </c>
    </row>
    <row r="184" spans="1:7" x14ac:dyDescent="0.25">
      <c r="A184">
        <v>268</v>
      </c>
      <c r="B184" t="s">
        <v>675</v>
      </c>
      <c r="C184" t="s">
        <v>671</v>
      </c>
      <c r="D184">
        <v>3.528</v>
      </c>
      <c r="E184">
        <v>2643</v>
      </c>
      <c r="F184">
        <f t="shared" si="2"/>
        <v>3</v>
      </c>
      <c r="G184" t="str">
        <f>STANDINGS_ERA[[#This Row],[League]]&amp;STANDINGS_ERA[[#This Row],[Team]]</f>
        <v>$150 Draft Champions (4 hour) Mar 16 1:00 pm Lg.3930Krack of the Bat</v>
      </c>
    </row>
    <row r="185" spans="1:7" x14ac:dyDescent="0.25">
      <c r="A185">
        <v>334</v>
      </c>
      <c r="B185" t="s">
        <v>672</v>
      </c>
      <c r="C185" t="s">
        <v>671</v>
      </c>
      <c r="D185">
        <v>3.5619999999999998</v>
      </c>
      <c r="E185">
        <v>2577</v>
      </c>
      <c r="F185">
        <f t="shared" si="2"/>
        <v>4</v>
      </c>
      <c r="G185" t="str">
        <f>STANDINGS_ERA[[#This Row],[League]]&amp;STANDINGS_ERA[[#This Row],[Team]]</f>
        <v>$150 Draft Champions (4 hour) Mar 16 1:00 pm Lg.3930Vanek Team</v>
      </c>
    </row>
    <row r="186" spans="1:7" x14ac:dyDescent="0.25">
      <c r="A186">
        <v>358</v>
      </c>
      <c r="B186" t="s">
        <v>238</v>
      </c>
      <c r="C186" t="s">
        <v>671</v>
      </c>
      <c r="D186">
        <v>3.5779999999999998</v>
      </c>
      <c r="E186">
        <v>2553</v>
      </c>
      <c r="F186">
        <f t="shared" si="2"/>
        <v>5</v>
      </c>
      <c r="G186" t="str">
        <f>STANDINGS_ERA[[#This Row],[League]]&amp;STANDINGS_ERA[[#This Row],[Team]]</f>
        <v>$150 Draft Champions (4 hour) Mar 16 1:00 pm Lg.3930Blast it out Yoenis</v>
      </c>
    </row>
    <row r="187" spans="1:7" x14ac:dyDescent="0.25">
      <c r="A187">
        <v>630</v>
      </c>
      <c r="B187" t="s">
        <v>676</v>
      </c>
      <c r="C187" t="s">
        <v>671</v>
      </c>
      <c r="D187">
        <v>3.6890000000000001</v>
      </c>
      <c r="E187">
        <v>2281</v>
      </c>
      <c r="F187">
        <f t="shared" si="2"/>
        <v>6</v>
      </c>
      <c r="G187" t="str">
        <f>STANDINGS_ERA[[#This Row],[League]]&amp;STANDINGS_ERA[[#This Row],[Team]]</f>
        <v>$150 Draft Champions (4 hour) Mar 16 1:00 pm Lg.3930Mendoza Line Master</v>
      </c>
    </row>
    <row r="188" spans="1:7" x14ac:dyDescent="0.25">
      <c r="A188">
        <v>699</v>
      </c>
      <c r="B188" t="s">
        <v>674</v>
      </c>
      <c r="C188" t="s">
        <v>671</v>
      </c>
      <c r="D188">
        <v>3.7170000000000001</v>
      </c>
      <c r="E188">
        <v>2212</v>
      </c>
      <c r="F188">
        <f t="shared" si="2"/>
        <v>7</v>
      </c>
      <c r="G188" t="str">
        <f>STANDINGS_ERA[[#This Row],[League]]&amp;STANDINGS_ERA[[#This Row],[Team]]</f>
        <v>$150 Draft Champions (4 hour) Mar 16 1:00 pm Lg.3930Team butler</v>
      </c>
    </row>
    <row r="189" spans="1:7" x14ac:dyDescent="0.25">
      <c r="A189">
        <v>1371</v>
      </c>
      <c r="B189" t="s">
        <v>681</v>
      </c>
      <c r="C189" t="s">
        <v>671</v>
      </c>
      <c r="D189">
        <v>3.9089999999999998</v>
      </c>
      <c r="E189">
        <v>1540</v>
      </c>
      <c r="F189">
        <f t="shared" si="2"/>
        <v>8</v>
      </c>
      <c r="G189" t="str">
        <f>STANDINGS_ERA[[#This Row],[League]]&amp;STANDINGS_ERA[[#This Row],[Team]]</f>
        <v>$150 Draft Champions (4 hour) Mar 16 1:00 pm Lg.3930Team Ruggeri</v>
      </c>
    </row>
    <row r="190" spans="1:7" x14ac:dyDescent="0.25">
      <c r="A190">
        <v>1703</v>
      </c>
      <c r="B190" t="s">
        <v>679</v>
      </c>
      <c r="C190" t="s">
        <v>671</v>
      </c>
      <c r="D190">
        <v>4.0019999999999998</v>
      </c>
      <c r="E190">
        <v>1208</v>
      </c>
      <c r="F190">
        <f t="shared" si="2"/>
        <v>9</v>
      </c>
      <c r="G190" t="str">
        <f>STANDINGS_ERA[[#This Row],[League]]&amp;STANDINGS_ERA[[#This Row],[Team]]</f>
        <v>$150 Draft Champions (4 hour) Mar 16 1:00 pm Lg.3930Roaring Rimshots</v>
      </c>
    </row>
    <row r="191" spans="1:7" x14ac:dyDescent="0.25">
      <c r="A191">
        <v>1902</v>
      </c>
      <c r="B191" t="s">
        <v>673</v>
      </c>
      <c r="C191" t="s">
        <v>671</v>
      </c>
      <c r="D191">
        <v>4.0590000000000002</v>
      </c>
      <c r="E191">
        <v>1009</v>
      </c>
      <c r="F191">
        <f t="shared" si="2"/>
        <v>10</v>
      </c>
      <c r="G191" t="str">
        <f>STANDINGS_ERA[[#This Row],[League]]&amp;STANDINGS_ERA[[#This Row],[Team]]</f>
        <v>$150 Draft Champions (4 hour) Mar 16 1:00 pm Lg.3930Team Resch</v>
      </c>
    </row>
    <row r="192" spans="1:7" x14ac:dyDescent="0.25">
      <c r="A192">
        <v>1946</v>
      </c>
      <c r="B192" t="s">
        <v>678</v>
      </c>
      <c r="C192" t="s">
        <v>671</v>
      </c>
      <c r="D192">
        <v>4.0739999999999998</v>
      </c>
      <c r="E192">
        <v>965</v>
      </c>
      <c r="F192">
        <f t="shared" si="2"/>
        <v>11</v>
      </c>
      <c r="G192" t="str">
        <f>STANDINGS_ERA[[#This Row],[League]]&amp;STANDINGS_ERA[[#This Row],[Team]]</f>
        <v>$150 Draft Champions (4 hour) Mar 16 1:00 pm Lg.3930Team steinerman</v>
      </c>
    </row>
    <row r="193" spans="1:7" x14ac:dyDescent="0.25">
      <c r="A193">
        <v>2228</v>
      </c>
      <c r="B193" t="s">
        <v>682</v>
      </c>
      <c r="C193" t="s">
        <v>671</v>
      </c>
      <c r="D193">
        <v>4.1710000000000003</v>
      </c>
      <c r="E193">
        <v>683</v>
      </c>
      <c r="F193">
        <f t="shared" si="2"/>
        <v>12</v>
      </c>
      <c r="G193" t="str">
        <f>STANDINGS_ERA[[#This Row],[League]]&amp;STANDINGS_ERA[[#This Row],[Team]]</f>
        <v>$150 Draft Champions (4 hour) Mar 16 1:00 pm Lg.3930Joe Buck Nasty</v>
      </c>
    </row>
    <row r="194" spans="1:7" x14ac:dyDescent="0.25">
      <c r="A194">
        <v>2548</v>
      </c>
      <c r="B194" t="s">
        <v>440</v>
      </c>
      <c r="C194" t="s">
        <v>671</v>
      </c>
      <c r="D194">
        <v>4.2939999999999996</v>
      </c>
      <c r="E194">
        <v>363</v>
      </c>
      <c r="F194">
        <f t="shared" si="2"/>
        <v>13</v>
      </c>
      <c r="G194" t="str">
        <f>STANDINGS_ERA[[#This Row],[League]]&amp;STANDINGS_ERA[[#This Row],[Team]]</f>
        <v>$150 Draft Champions (4 hour) Mar 16 1:00 pm Lg.3930zzzzzzzz</v>
      </c>
    </row>
    <row r="195" spans="1:7" x14ac:dyDescent="0.25">
      <c r="A195">
        <v>2742</v>
      </c>
      <c r="B195" t="s">
        <v>680</v>
      </c>
      <c r="C195" t="s">
        <v>671</v>
      </c>
      <c r="D195">
        <v>4.42</v>
      </c>
      <c r="E195">
        <v>169</v>
      </c>
      <c r="F195">
        <f t="shared" ref="F195:F258" si="3">IF(C195=C194,F194+1,1)</f>
        <v>14</v>
      </c>
      <c r="G195" t="str">
        <f>STANDINGS_ERA[[#This Row],[League]]&amp;STANDINGS_ERA[[#This Row],[Team]]</f>
        <v>$150 Draft Champions (4 hour) Mar 16 1:00 pm Lg.3930Smooth Rickey</v>
      </c>
    </row>
    <row r="196" spans="1:7" x14ac:dyDescent="0.25">
      <c r="A196">
        <v>2890</v>
      </c>
      <c r="B196" t="s">
        <v>677</v>
      </c>
      <c r="C196" t="s">
        <v>671</v>
      </c>
      <c r="D196">
        <v>4.7649999999999997</v>
      </c>
      <c r="E196">
        <v>21</v>
      </c>
      <c r="F196">
        <f t="shared" si="3"/>
        <v>15</v>
      </c>
      <c r="G196" t="str">
        <f>STANDINGS_ERA[[#This Row],[League]]&amp;STANDINGS_ERA[[#This Row],[Team]]</f>
        <v>$150 Draft Champions (4 hour) Mar 16 1:00 pm Lg.3930Team Vanek</v>
      </c>
    </row>
    <row r="197" spans="1:7" x14ac:dyDescent="0.25">
      <c r="A197">
        <v>287</v>
      </c>
      <c r="B197" t="s">
        <v>688</v>
      </c>
      <c r="C197" t="s">
        <v>685</v>
      </c>
      <c r="D197">
        <v>3.544</v>
      </c>
      <c r="E197">
        <v>2624</v>
      </c>
      <c r="F197">
        <f t="shared" si="3"/>
        <v>1</v>
      </c>
      <c r="G197" t="str">
        <f>STANDINGS_ERA[[#This Row],[League]]&amp;STANDINGS_ERA[[#This Row],[Team]]</f>
        <v>$150 Draft Champions Dec 01 1:00 pm Lg.3550Honey Nut Chirinos</v>
      </c>
    </row>
    <row r="198" spans="1:7" x14ac:dyDescent="0.25">
      <c r="A198">
        <v>353</v>
      </c>
      <c r="B198" t="s">
        <v>17</v>
      </c>
      <c r="C198" t="s">
        <v>685</v>
      </c>
      <c r="D198">
        <v>3.5750000000000002</v>
      </c>
      <c r="E198">
        <v>2558</v>
      </c>
      <c r="F198">
        <f t="shared" si="3"/>
        <v>2</v>
      </c>
      <c r="G198" t="str">
        <f>STANDINGS_ERA[[#This Row],[League]]&amp;STANDINGS_ERA[[#This Row],[Team]]</f>
        <v>$150 Draft Champions Dec 01 1:00 pm Lg.3550Millertime</v>
      </c>
    </row>
    <row r="199" spans="1:7" x14ac:dyDescent="0.25">
      <c r="A199">
        <v>420</v>
      </c>
      <c r="B199" t="s">
        <v>524</v>
      </c>
      <c r="C199" t="s">
        <v>685</v>
      </c>
      <c r="D199">
        <v>3.6019999999999999</v>
      </c>
      <c r="E199">
        <v>2491</v>
      </c>
      <c r="F199">
        <f t="shared" si="3"/>
        <v>3</v>
      </c>
      <c r="G199" t="str">
        <f>STANDINGS_ERA[[#This Row],[League]]&amp;STANDINGS_ERA[[#This Row],[Team]]</f>
        <v>$150 Draft Champions Dec 01 1:00 pm Lg.3550zima.</v>
      </c>
    </row>
    <row r="200" spans="1:7" x14ac:dyDescent="0.25">
      <c r="A200">
        <v>701</v>
      </c>
      <c r="B200" t="s">
        <v>693</v>
      </c>
      <c r="C200" t="s">
        <v>685</v>
      </c>
      <c r="D200">
        <v>3.718</v>
      </c>
      <c r="E200">
        <v>2210</v>
      </c>
      <c r="F200">
        <f t="shared" si="3"/>
        <v>4</v>
      </c>
      <c r="G200" t="str">
        <f>STANDINGS_ERA[[#This Row],[League]]&amp;STANDINGS_ERA[[#This Row],[Team]]</f>
        <v>$150 Draft Champions Dec 01 1:00 pm Lg.3550Bridget Moynahan</v>
      </c>
    </row>
    <row r="201" spans="1:7" x14ac:dyDescent="0.25">
      <c r="A201">
        <v>961</v>
      </c>
      <c r="B201" t="s">
        <v>551</v>
      </c>
      <c r="C201" t="s">
        <v>685</v>
      </c>
      <c r="D201">
        <v>3.7919999999999998</v>
      </c>
      <c r="E201">
        <v>1950</v>
      </c>
      <c r="F201">
        <f t="shared" si="3"/>
        <v>5</v>
      </c>
      <c r="G201" t="str">
        <f>STANDINGS_ERA[[#This Row],[League]]&amp;STANDINGS_ERA[[#This Row],[Team]]</f>
        <v>$150 Draft Champions Dec 01 1:00 pm Lg.3550Miggy's Crown</v>
      </c>
    </row>
    <row r="202" spans="1:7" x14ac:dyDescent="0.25">
      <c r="A202">
        <v>1294</v>
      </c>
      <c r="B202" t="s">
        <v>694</v>
      </c>
      <c r="C202" t="s">
        <v>685</v>
      </c>
      <c r="D202">
        <v>3.887</v>
      </c>
      <c r="E202">
        <v>1617</v>
      </c>
      <c r="F202">
        <f t="shared" si="3"/>
        <v>6</v>
      </c>
      <c r="G202" t="str">
        <f>STANDINGS_ERA[[#This Row],[League]]&amp;STANDINGS_ERA[[#This Row],[Team]]</f>
        <v>$150 Draft Champions Dec 01 1:00 pm Lg.3550The Power of Eddie Gaedel</v>
      </c>
    </row>
    <row r="203" spans="1:7" x14ac:dyDescent="0.25">
      <c r="A203">
        <v>1372</v>
      </c>
      <c r="B203" t="s">
        <v>689</v>
      </c>
      <c r="C203" t="s">
        <v>685</v>
      </c>
      <c r="D203">
        <v>3.9089999999999998</v>
      </c>
      <c r="E203">
        <v>1539</v>
      </c>
      <c r="F203">
        <f t="shared" si="3"/>
        <v>7</v>
      </c>
      <c r="G203" t="str">
        <f>STANDINGS_ERA[[#This Row],[League]]&amp;STANDINGS_ERA[[#This Row],[Team]]</f>
        <v>$150 Draft Champions Dec 01 1:00 pm Lg.3550Team Clarke - 1</v>
      </c>
    </row>
    <row r="204" spans="1:7" x14ac:dyDescent="0.25">
      <c r="A204">
        <v>1491</v>
      </c>
      <c r="B204" t="s">
        <v>687</v>
      </c>
      <c r="C204" t="s">
        <v>685</v>
      </c>
      <c r="D204">
        <v>3.9409999999999998</v>
      </c>
      <c r="E204">
        <v>1420</v>
      </c>
      <c r="F204">
        <f t="shared" si="3"/>
        <v>8</v>
      </c>
      <c r="G204" t="str">
        <f>STANDINGS_ERA[[#This Row],[League]]&amp;STANDINGS_ERA[[#This Row],[Team]]</f>
        <v>$150 Draft Champions Dec 01 1:00 pm Lg.3550Prestige Worldwide</v>
      </c>
    </row>
    <row r="205" spans="1:7" x14ac:dyDescent="0.25">
      <c r="A205">
        <v>1515</v>
      </c>
      <c r="B205" t="s">
        <v>695</v>
      </c>
      <c r="C205" t="s">
        <v>685</v>
      </c>
      <c r="D205">
        <v>3.9470000000000001</v>
      </c>
      <c r="E205">
        <v>1396</v>
      </c>
      <c r="F205">
        <f t="shared" si="3"/>
        <v>9</v>
      </c>
      <c r="G205" t="str">
        <f>STANDINGS_ERA[[#This Row],[League]]&amp;STANDINGS_ERA[[#This Row],[Team]]</f>
        <v>$150 Draft Champions Dec 01 1:00 pm Lg.3550The Apollo of the Box</v>
      </c>
    </row>
    <row r="206" spans="1:7" x14ac:dyDescent="0.25">
      <c r="A206">
        <v>1799</v>
      </c>
      <c r="B206" t="s">
        <v>684</v>
      </c>
      <c r="C206" t="s">
        <v>685</v>
      </c>
      <c r="D206">
        <v>4.03</v>
      </c>
      <c r="E206">
        <v>1112</v>
      </c>
      <c r="F206">
        <f t="shared" si="3"/>
        <v>10</v>
      </c>
      <c r="G206" t="str">
        <f>STANDINGS_ERA[[#This Row],[League]]&amp;STANDINGS_ERA[[#This Row],[Team]]</f>
        <v>$150 Draft Champions Dec 01 1:00 pm Lg.3550Forever Draft 1</v>
      </c>
    </row>
    <row r="207" spans="1:7" x14ac:dyDescent="0.25">
      <c r="A207">
        <v>1850</v>
      </c>
      <c r="B207" t="s">
        <v>690</v>
      </c>
      <c r="C207" t="s">
        <v>685</v>
      </c>
      <c r="D207">
        <v>4.0430000000000001</v>
      </c>
      <c r="E207">
        <v>1061</v>
      </c>
      <c r="F207">
        <f t="shared" si="3"/>
        <v>11</v>
      </c>
      <c r="G207" t="str">
        <f>STANDINGS_ERA[[#This Row],[League]]&amp;STANDINGS_ERA[[#This Row],[Team]]</f>
        <v>$150 Draft Champions Dec 01 1:00 pm Lg.3550The Believers</v>
      </c>
    </row>
    <row r="208" spans="1:7" x14ac:dyDescent="0.25">
      <c r="A208">
        <v>2077</v>
      </c>
      <c r="B208" t="s">
        <v>686</v>
      </c>
      <c r="C208" t="s">
        <v>685</v>
      </c>
      <c r="D208">
        <v>4.1180000000000003</v>
      </c>
      <c r="E208">
        <v>834</v>
      </c>
      <c r="F208">
        <f t="shared" si="3"/>
        <v>12</v>
      </c>
      <c r="G208" t="str">
        <f>STANDINGS_ERA[[#This Row],[League]]&amp;STANDINGS_ERA[[#This Row],[Team]]</f>
        <v>$150 Draft Champions Dec 01 1:00 pm Lg.3550Team Liebman</v>
      </c>
    </row>
    <row r="209" spans="1:7" x14ac:dyDescent="0.25">
      <c r="A209">
        <v>2125</v>
      </c>
      <c r="B209" t="s">
        <v>696</v>
      </c>
      <c r="C209" t="s">
        <v>685</v>
      </c>
      <c r="D209">
        <v>4.1360000000000001</v>
      </c>
      <c r="E209">
        <v>786</v>
      </c>
      <c r="F209">
        <f t="shared" si="3"/>
        <v>13</v>
      </c>
      <c r="G209" t="str">
        <f>STANDINGS_ERA[[#This Row],[League]]&amp;STANDINGS_ERA[[#This Row],[Team]]</f>
        <v>$150 Draft Champions Dec 01 1:00 pm Lg.3550Phillies</v>
      </c>
    </row>
    <row r="210" spans="1:7" x14ac:dyDescent="0.25">
      <c r="A210">
        <v>2635</v>
      </c>
      <c r="B210" t="s">
        <v>691</v>
      </c>
      <c r="C210" t="s">
        <v>685</v>
      </c>
      <c r="D210">
        <v>4.3449999999999998</v>
      </c>
      <c r="E210">
        <v>276</v>
      </c>
      <c r="F210">
        <f t="shared" si="3"/>
        <v>14</v>
      </c>
      <c r="G210" t="str">
        <f>STANDINGS_ERA[[#This Row],[League]]&amp;STANDINGS_ERA[[#This Row],[Team]]</f>
        <v>$150 Draft Champions Dec 01 1:00 pm Lg.3550Buffin and Bowie</v>
      </c>
    </row>
    <row r="211" spans="1:7" x14ac:dyDescent="0.25">
      <c r="A211">
        <v>2902</v>
      </c>
      <c r="B211" t="s">
        <v>692</v>
      </c>
      <c r="C211" t="s">
        <v>685</v>
      </c>
      <c r="D211">
        <v>4.8949999999999996</v>
      </c>
      <c r="E211">
        <v>9</v>
      </c>
      <c r="F211">
        <f t="shared" si="3"/>
        <v>15</v>
      </c>
      <c r="G211" t="str">
        <f>STANDINGS_ERA[[#This Row],[League]]&amp;STANDINGS_ERA[[#This Row],[Team]]</f>
        <v>$150 Draft Champions Dec 01 1:00 pm Lg.3550Rain Delay</v>
      </c>
    </row>
    <row r="212" spans="1:7" x14ac:dyDescent="0.25">
      <c r="A212">
        <v>100</v>
      </c>
      <c r="B212" t="s">
        <v>702</v>
      </c>
      <c r="C212" t="s">
        <v>697</v>
      </c>
      <c r="D212">
        <v>3.3719999999999999</v>
      </c>
      <c r="E212">
        <v>2811</v>
      </c>
      <c r="F212">
        <f t="shared" si="3"/>
        <v>1</v>
      </c>
      <c r="G212" t="str">
        <f>STANDINGS_ERA[[#This Row],[League]]&amp;STANDINGS_ERA[[#This Row],[Team]]</f>
        <v>$150 Draft Champions Dec 03 1:00 pm Lg.3557SEMPER FI 4</v>
      </c>
    </row>
    <row r="213" spans="1:7" x14ac:dyDescent="0.25">
      <c r="A213">
        <v>252</v>
      </c>
      <c r="B213" t="s">
        <v>17</v>
      </c>
      <c r="C213" t="s">
        <v>697</v>
      </c>
      <c r="D213">
        <v>3.5190000000000001</v>
      </c>
      <c r="E213">
        <v>2659</v>
      </c>
      <c r="F213">
        <f t="shared" si="3"/>
        <v>2</v>
      </c>
      <c r="G213" t="str">
        <f>STANDINGS_ERA[[#This Row],[League]]&amp;STANDINGS_ERA[[#This Row],[Team]]</f>
        <v>$150 Draft Champions Dec 03 1:00 pm Lg.3557Millertime</v>
      </c>
    </row>
    <row r="214" spans="1:7" x14ac:dyDescent="0.25">
      <c r="A214">
        <v>278</v>
      </c>
      <c r="B214" t="s">
        <v>706</v>
      </c>
      <c r="C214" t="s">
        <v>697</v>
      </c>
      <c r="D214">
        <v>3.5379999999999998</v>
      </c>
      <c r="E214">
        <v>2633</v>
      </c>
      <c r="F214">
        <f t="shared" si="3"/>
        <v>3</v>
      </c>
      <c r="G214" t="str">
        <f>STANDINGS_ERA[[#This Row],[League]]&amp;STANDINGS_ERA[[#This Row],[Team]]</f>
        <v>$150 Draft Champions Dec 03 1:00 pm Lg.3557Dookie McGee v1 - $150</v>
      </c>
    </row>
    <row r="215" spans="1:7" x14ac:dyDescent="0.25">
      <c r="A215">
        <v>309</v>
      </c>
      <c r="B215" t="s">
        <v>705</v>
      </c>
      <c r="C215" t="s">
        <v>697</v>
      </c>
      <c r="D215">
        <v>3.5539999999999998</v>
      </c>
      <c r="E215">
        <v>2602</v>
      </c>
      <c r="F215">
        <f t="shared" si="3"/>
        <v>4</v>
      </c>
      <c r="G215" t="str">
        <f>STANDINGS_ERA[[#This Row],[League]]&amp;STANDINGS_ERA[[#This Row],[Team]]</f>
        <v>$150 Draft Champions Dec 03 1:00 pm Lg.3557DC Dogo 1</v>
      </c>
    </row>
    <row r="216" spans="1:7" x14ac:dyDescent="0.25">
      <c r="A216">
        <v>496</v>
      </c>
      <c r="B216" t="s">
        <v>699</v>
      </c>
      <c r="C216" t="s">
        <v>697</v>
      </c>
      <c r="D216">
        <v>3.6349999999999998</v>
      </c>
      <c r="E216">
        <v>2415</v>
      </c>
      <c r="F216">
        <f t="shared" si="3"/>
        <v>5</v>
      </c>
      <c r="G216" t="str">
        <f>STANDINGS_ERA[[#This Row],[League]]&amp;STANDINGS_ERA[[#This Row],[Team]]</f>
        <v>$150 Draft Champions Dec 03 1:00 pm Lg.3557-Vols-</v>
      </c>
    </row>
    <row r="217" spans="1:7" x14ac:dyDescent="0.25">
      <c r="A217">
        <v>795</v>
      </c>
      <c r="B217" t="s">
        <v>700</v>
      </c>
      <c r="C217" t="s">
        <v>697</v>
      </c>
      <c r="D217">
        <v>3.746</v>
      </c>
      <c r="E217">
        <v>2116</v>
      </c>
      <c r="F217">
        <f t="shared" si="3"/>
        <v>6</v>
      </c>
      <c r="G217" t="str">
        <f>STANDINGS_ERA[[#This Row],[League]]&amp;STANDINGS_ERA[[#This Row],[Team]]</f>
        <v>$150 Draft Champions Dec 03 1:00 pm Lg.3557EMERSON</v>
      </c>
    </row>
    <row r="218" spans="1:7" x14ac:dyDescent="0.25">
      <c r="A218">
        <v>1624</v>
      </c>
      <c r="B218" t="s">
        <v>708</v>
      </c>
      <c r="C218" t="s">
        <v>697</v>
      </c>
      <c r="D218">
        <v>3.9790000000000001</v>
      </c>
      <c r="E218">
        <v>1287</v>
      </c>
      <c r="F218">
        <f t="shared" si="3"/>
        <v>7</v>
      </c>
      <c r="G218" t="str">
        <f>STANDINGS_ERA[[#This Row],[League]]&amp;STANDINGS_ERA[[#This Row],[Team]]</f>
        <v>$150 Draft Champions Dec 03 1:00 pm Lg.3557I Call Your Baboon</v>
      </c>
    </row>
    <row r="219" spans="1:7" x14ac:dyDescent="0.25">
      <c r="A219">
        <v>1849</v>
      </c>
      <c r="B219" t="s">
        <v>71</v>
      </c>
      <c r="C219" t="s">
        <v>697</v>
      </c>
      <c r="D219">
        <v>4.0430000000000001</v>
      </c>
      <c r="E219">
        <v>1062</v>
      </c>
      <c r="F219">
        <f t="shared" si="3"/>
        <v>8</v>
      </c>
      <c r="G219" t="str">
        <f>STANDINGS_ERA[[#This Row],[League]]&amp;STANDINGS_ERA[[#This Row],[Team]]</f>
        <v>$150 Draft Champions Dec 03 1:00 pm Lg.3557Frozen Ropes</v>
      </c>
    </row>
    <row r="220" spans="1:7" x14ac:dyDescent="0.25">
      <c r="A220">
        <v>2036</v>
      </c>
      <c r="B220" t="s">
        <v>495</v>
      </c>
      <c r="C220" t="s">
        <v>697</v>
      </c>
      <c r="D220">
        <v>4.1029999999999998</v>
      </c>
      <c r="E220">
        <v>875</v>
      </c>
      <c r="F220">
        <f t="shared" si="3"/>
        <v>9</v>
      </c>
      <c r="G220" t="str">
        <f>STANDINGS_ERA[[#This Row],[League]]&amp;STANDINGS_ERA[[#This Row],[Team]]</f>
        <v>$150 Draft Champions Dec 03 1:00 pm Lg.3557Tigers Slappy DC1</v>
      </c>
    </row>
    <row r="221" spans="1:7" x14ac:dyDescent="0.25">
      <c r="A221">
        <v>2263</v>
      </c>
      <c r="B221" t="s">
        <v>703</v>
      </c>
      <c r="C221" t="s">
        <v>697</v>
      </c>
      <c r="D221">
        <v>4.1790000000000003</v>
      </c>
      <c r="E221">
        <v>648</v>
      </c>
      <c r="F221">
        <f t="shared" si="3"/>
        <v>10</v>
      </c>
      <c r="G221" t="str">
        <f>STANDINGS_ERA[[#This Row],[League]]&amp;STANDINGS_ERA[[#This Row],[Team]]</f>
        <v>$150 Draft Champions Dec 03 1:00 pm Lg.3557Charger Bar 1</v>
      </c>
    </row>
    <row r="222" spans="1:7" x14ac:dyDescent="0.25">
      <c r="A222">
        <v>2442</v>
      </c>
      <c r="B222" t="s">
        <v>707</v>
      </c>
      <c r="C222" t="s">
        <v>697</v>
      </c>
      <c r="D222">
        <v>4.2450000000000001</v>
      </c>
      <c r="E222">
        <v>469</v>
      </c>
      <c r="F222">
        <f t="shared" si="3"/>
        <v>11</v>
      </c>
      <c r="G222" t="str">
        <f>STANDINGS_ERA[[#This Row],[League]]&amp;STANDINGS_ERA[[#This Row],[Team]]</f>
        <v>$150 Draft Champions Dec 03 1:00 pm Lg.3557EA Sports 5</v>
      </c>
    </row>
    <row r="223" spans="1:7" x14ac:dyDescent="0.25">
      <c r="A223">
        <v>2496</v>
      </c>
      <c r="B223" t="s">
        <v>698</v>
      </c>
      <c r="C223" t="s">
        <v>697</v>
      </c>
      <c r="D223">
        <v>4.2670000000000003</v>
      </c>
      <c r="E223">
        <v>415</v>
      </c>
      <c r="F223">
        <f t="shared" si="3"/>
        <v>12</v>
      </c>
      <c r="G223" t="str">
        <f>STANDINGS_ERA[[#This Row],[League]]&amp;STANDINGS_ERA[[#This Row],[Team]]</f>
        <v>$150 Draft Champions Dec 03 1:00 pm Lg.3557Captain Crunch's Liver</v>
      </c>
    </row>
    <row r="224" spans="1:7" x14ac:dyDescent="0.25">
      <c r="A224">
        <v>2514</v>
      </c>
      <c r="B224" t="s">
        <v>330</v>
      </c>
      <c r="C224" t="s">
        <v>697</v>
      </c>
      <c r="D224">
        <v>4.28</v>
      </c>
      <c r="E224">
        <v>397</v>
      </c>
      <c r="F224">
        <f t="shared" si="3"/>
        <v>13</v>
      </c>
      <c r="G224" t="str">
        <f>STANDINGS_ERA[[#This Row],[League]]&amp;STANDINGS_ERA[[#This Row],[Team]]</f>
        <v>$150 Draft Champions Dec 03 1:00 pm Lg.3557Team Cincotta</v>
      </c>
    </row>
    <row r="225" spans="1:7" x14ac:dyDescent="0.25">
      <c r="A225">
        <v>2553</v>
      </c>
      <c r="B225" t="s">
        <v>701</v>
      </c>
      <c r="C225" t="s">
        <v>697</v>
      </c>
      <c r="D225">
        <v>4.2969999999999997</v>
      </c>
      <c r="E225">
        <v>358</v>
      </c>
      <c r="F225">
        <f t="shared" si="3"/>
        <v>14</v>
      </c>
      <c r="G225" t="str">
        <f>STANDINGS_ERA[[#This Row],[League]]&amp;STANDINGS_ERA[[#This Row],[Team]]</f>
        <v>$150 Draft Champions Dec 03 1:00 pm Lg.3557Team Shepherd</v>
      </c>
    </row>
    <row r="226" spans="1:7" x14ac:dyDescent="0.25">
      <c r="A226">
        <v>2597</v>
      </c>
      <c r="B226" t="s">
        <v>704</v>
      </c>
      <c r="C226" t="s">
        <v>697</v>
      </c>
      <c r="D226">
        <v>4.32</v>
      </c>
      <c r="E226">
        <v>314</v>
      </c>
      <c r="F226">
        <f t="shared" si="3"/>
        <v>15</v>
      </c>
      <c r="G226" t="str">
        <f>STANDINGS_ERA[[#This Row],[League]]&amp;STANDINGS_ERA[[#This Row],[Team]]</f>
        <v>$150 Draft Champions Dec 03 1:00 pm Lg.3557Moz Boyz 8</v>
      </c>
    </row>
    <row r="227" spans="1:7" x14ac:dyDescent="0.25">
      <c r="A227">
        <v>86</v>
      </c>
      <c r="B227" t="s">
        <v>722</v>
      </c>
      <c r="C227" t="s">
        <v>710</v>
      </c>
      <c r="D227">
        <v>3.3460000000000001</v>
      </c>
      <c r="E227">
        <v>2825</v>
      </c>
      <c r="F227">
        <f t="shared" si="3"/>
        <v>1</v>
      </c>
      <c r="G227" t="str">
        <f>STANDINGS_ERA[[#This Row],[League]]&amp;STANDINGS_ERA[[#This Row],[Team]]</f>
        <v>$150 Draft Champions Dec 06 1:00 pm Lg.3559Dookie McGee v2 - $150</v>
      </c>
    </row>
    <row r="228" spans="1:7" x14ac:dyDescent="0.25">
      <c r="A228">
        <v>167</v>
      </c>
      <c r="B228" t="s">
        <v>720</v>
      </c>
      <c r="C228" t="s">
        <v>710</v>
      </c>
      <c r="D228">
        <v>3.45</v>
      </c>
      <c r="E228">
        <v>2744</v>
      </c>
      <c r="F228">
        <f t="shared" si="3"/>
        <v>2</v>
      </c>
      <c r="G228" t="str">
        <f>STANDINGS_ERA[[#This Row],[League]]&amp;STANDINGS_ERA[[#This Row],[Team]]</f>
        <v>$150 Draft Champions Dec 06 1:00 pm Lg.3559Dizzy Esasky I</v>
      </c>
    </row>
    <row r="229" spans="1:7" x14ac:dyDescent="0.25">
      <c r="A229">
        <v>281</v>
      </c>
      <c r="B229" t="s">
        <v>79</v>
      </c>
      <c r="C229" t="s">
        <v>710</v>
      </c>
      <c r="D229">
        <v>3.5419999999999998</v>
      </c>
      <c r="E229">
        <v>2630</v>
      </c>
      <c r="F229">
        <f t="shared" si="3"/>
        <v>3</v>
      </c>
      <c r="G229" t="str">
        <f>STANDINGS_ERA[[#This Row],[League]]&amp;STANDINGS_ERA[[#This Row],[Team]]</f>
        <v>$150 Draft Champions Dec 06 1:00 pm Lg.3559Team Snater</v>
      </c>
    </row>
    <row r="230" spans="1:7" x14ac:dyDescent="0.25">
      <c r="A230">
        <v>751</v>
      </c>
      <c r="B230" t="s">
        <v>719</v>
      </c>
      <c r="C230" t="s">
        <v>710</v>
      </c>
      <c r="D230">
        <v>3.7320000000000002</v>
      </c>
      <c r="E230">
        <v>2160</v>
      </c>
      <c r="F230">
        <f t="shared" si="3"/>
        <v>4</v>
      </c>
      <c r="G230" t="str">
        <f>STANDINGS_ERA[[#This Row],[League]]&amp;STANDINGS_ERA[[#This Row],[Team]]</f>
        <v>$150 Draft Champions Dec 06 1:00 pm Lg.3559Harringthomanns</v>
      </c>
    </row>
    <row r="231" spans="1:7" x14ac:dyDescent="0.25">
      <c r="A231">
        <v>841</v>
      </c>
      <c r="B231" t="s">
        <v>709</v>
      </c>
      <c r="C231" t="s">
        <v>710</v>
      </c>
      <c r="D231">
        <v>3.7610000000000001</v>
      </c>
      <c r="E231">
        <v>2070</v>
      </c>
      <c r="F231">
        <f t="shared" si="3"/>
        <v>5</v>
      </c>
      <c r="G231" t="str">
        <f>STANDINGS_ERA[[#This Row],[League]]&amp;STANDINGS_ERA[[#This Row],[Team]]</f>
        <v>$150 Draft Champions Dec 06 1:00 pm Lg.3559UnfreakingRealmuto</v>
      </c>
    </row>
    <row r="232" spans="1:7" x14ac:dyDescent="0.25">
      <c r="A232">
        <v>848</v>
      </c>
      <c r="B232" t="s">
        <v>712</v>
      </c>
      <c r="C232" t="s">
        <v>710</v>
      </c>
      <c r="D232">
        <v>3.7639999999999998</v>
      </c>
      <c r="E232">
        <v>2063</v>
      </c>
      <c r="F232">
        <f t="shared" si="3"/>
        <v>6</v>
      </c>
      <c r="G232" t="str">
        <f>STANDINGS_ERA[[#This Row],[League]]&amp;STANDINGS_ERA[[#This Row],[Team]]</f>
        <v>$150 Draft Champions Dec 06 1:00 pm Lg.3559Kicky McSquirmy</v>
      </c>
    </row>
    <row r="233" spans="1:7" x14ac:dyDescent="0.25">
      <c r="A233">
        <v>920</v>
      </c>
      <c r="B233" t="s">
        <v>713</v>
      </c>
      <c r="C233" t="s">
        <v>710</v>
      </c>
      <c r="D233">
        <v>3.782</v>
      </c>
      <c r="E233">
        <v>1991</v>
      </c>
      <c r="F233">
        <f t="shared" si="3"/>
        <v>7</v>
      </c>
      <c r="G233" t="str">
        <f>STANDINGS_ERA[[#This Row],[League]]&amp;STANDINGS_ERA[[#This Row],[Team]]</f>
        <v>$150 Draft Champions Dec 06 1:00 pm Lg.3559I Like Trains</v>
      </c>
    </row>
    <row r="234" spans="1:7" x14ac:dyDescent="0.25">
      <c r="A234">
        <v>1144</v>
      </c>
      <c r="B234" t="s">
        <v>714</v>
      </c>
      <c r="C234" t="s">
        <v>710</v>
      </c>
      <c r="D234">
        <v>3.8460000000000001</v>
      </c>
      <c r="E234">
        <v>1767</v>
      </c>
      <c r="F234">
        <f t="shared" si="3"/>
        <v>8</v>
      </c>
      <c r="G234" t="str">
        <f>STANDINGS_ERA[[#This Row],[League]]&amp;STANDINGS_ERA[[#This Row],[Team]]</f>
        <v>$150 Draft Champions Dec 06 1:00 pm Lg.3559Ten Months Later</v>
      </c>
    </row>
    <row r="235" spans="1:7" x14ac:dyDescent="0.25">
      <c r="A235">
        <v>1332</v>
      </c>
      <c r="B235" t="s">
        <v>717</v>
      </c>
      <c r="C235" t="s">
        <v>710</v>
      </c>
      <c r="D235">
        <v>3.8969999999999998</v>
      </c>
      <c r="E235">
        <v>1579</v>
      </c>
      <c r="F235">
        <f t="shared" si="3"/>
        <v>9</v>
      </c>
      <c r="G235" t="str">
        <f>STANDINGS_ERA[[#This Row],[League]]&amp;STANDINGS_ERA[[#This Row],[Team]]</f>
        <v>$150 Draft Champions Dec 06 1:00 pm Lg.3559Gray Mousers</v>
      </c>
    </row>
    <row r="236" spans="1:7" x14ac:dyDescent="0.25">
      <c r="A236">
        <v>1606</v>
      </c>
      <c r="B236" t="s">
        <v>718</v>
      </c>
      <c r="C236" t="s">
        <v>710</v>
      </c>
      <c r="D236">
        <v>3.9740000000000002</v>
      </c>
      <c r="E236">
        <v>1305</v>
      </c>
      <c r="F236">
        <f t="shared" si="3"/>
        <v>10</v>
      </c>
      <c r="G236" t="str">
        <f>STANDINGS_ERA[[#This Row],[League]]&amp;STANDINGS_ERA[[#This Row],[Team]]</f>
        <v>$150 Draft Champions Dec 06 1:00 pm Lg.3559Team Beko</v>
      </c>
    </row>
    <row r="237" spans="1:7" x14ac:dyDescent="0.25">
      <c r="A237">
        <v>1953</v>
      </c>
      <c r="B237" t="s">
        <v>716</v>
      </c>
      <c r="C237" t="s">
        <v>710</v>
      </c>
      <c r="D237">
        <v>4.077</v>
      </c>
      <c r="E237">
        <v>958</v>
      </c>
      <c r="F237">
        <f t="shared" si="3"/>
        <v>11</v>
      </c>
      <c r="G237" t="str">
        <f>STANDINGS_ERA[[#This Row],[League]]&amp;STANDINGS_ERA[[#This Row],[Team]]</f>
        <v>$150 Draft Champions Dec 06 1:00 pm Lg.3559Pounders 150</v>
      </c>
    </row>
    <row r="238" spans="1:7" x14ac:dyDescent="0.25">
      <c r="A238">
        <v>2447</v>
      </c>
      <c r="B238" t="s">
        <v>715</v>
      </c>
      <c r="C238" t="s">
        <v>710</v>
      </c>
      <c r="D238">
        <v>4.2460000000000004</v>
      </c>
      <c r="E238">
        <v>464</v>
      </c>
      <c r="F238">
        <f t="shared" si="3"/>
        <v>12</v>
      </c>
      <c r="G238" t="str">
        <f>STANDINGS_ERA[[#This Row],[League]]&amp;STANDINGS_ERA[[#This Row],[Team]]</f>
        <v>$150 Draft Champions Dec 06 1:00 pm Lg.3559Team Marlin</v>
      </c>
    </row>
    <row r="239" spans="1:7" x14ac:dyDescent="0.25">
      <c r="A239">
        <v>2706</v>
      </c>
      <c r="B239" t="s">
        <v>17</v>
      </c>
      <c r="C239" t="s">
        <v>710</v>
      </c>
      <c r="D239">
        <v>4.3920000000000003</v>
      </c>
      <c r="E239">
        <v>205</v>
      </c>
      <c r="F239">
        <f t="shared" si="3"/>
        <v>13</v>
      </c>
      <c r="G239" t="str">
        <f>STANDINGS_ERA[[#This Row],[League]]&amp;STANDINGS_ERA[[#This Row],[Team]]</f>
        <v>$150 Draft Champions Dec 06 1:00 pm Lg.3559Millertime</v>
      </c>
    </row>
    <row r="240" spans="1:7" x14ac:dyDescent="0.25">
      <c r="A240">
        <v>2725</v>
      </c>
      <c r="B240" t="s">
        <v>711</v>
      </c>
      <c r="C240" t="s">
        <v>710</v>
      </c>
      <c r="D240">
        <v>4.41</v>
      </c>
      <c r="E240">
        <v>186</v>
      </c>
      <c r="F240">
        <f t="shared" si="3"/>
        <v>14</v>
      </c>
      <c r="G240" t="str">
        <f>STANDINGS_ERA[[#This Row],[League]]&amp;STANDINGS_ERA[[#This Row],[Team]]</f>
        <v>$150 Draft Champions Dec 06 1:00 pm Lg.3559Apacofgriff's Now</v>
      </c>
    </row>
    <row r="241" spans="1:7" x14ac:dyDescent="0.25">
      <c r="A241">
        <v>2895</v>
      </c>
      <c r="B241" t="s">
        <v>721</v>
      </c>
      <c r="C241" t="s">
        <v>710</v>
      </c>
      <c r="D241">
        <v>4.7880000000000003</v>
      </c>
      <c r="E241">
        <v>16</v>
      </c>
      <c r="F241">
        <f t="shared" si="3"/>
        <v>15</v>
      </c>
      <c r="G241" t="str">
        <f>STANDINGS_ERA[[#This Row],[League]]&amp;STANDINGS_ERA[[#This Row],[Team]]</f>
        <v>$150 Draft Champions Dec 06 1:00 pm Lg.3559Bosch's Boyz III</v>
      </c>
    </row>
    <row r="242" spans="1:7" x14ac:dyDescent="0.25">
      <c r="A242">
        <v>16</v>
      </c>
      <c r="B242" t="s">
        <v>36</v>
      </c>
      <c r="C242" t="s">
        <v>724</v>
      </c>
      <c r="D242">
        <v>3.1589999999999998</v>
      </c>
      <c r="E242">
        <v>2895</v>
      </c>
      <c r="F242">
        <f t="shared" si="3"/>
        <v>1</v>
      </c>
      <c r="G242" t="str">
        <f>STANDINGS_ERA[[#This Row],[League]]&amp;STANDINGS_ERA[[#This Row],[Team]]</f>
        <v>$150 Draft Champions Dec 08 1:00 pm Lg.3560PACO THYME</v>
      </c>
    </row>
    <row r="243" spans="1:7" x14ac:dyDescent="0.25">
      <c r="A243">
        <v>41</v>
      </c>
      <c r="B243" t="s">
        <v>56</v>
      </c>
      <c r="C243" t="s">
        <v>724</v>
      </c>
      <c r="D243">
        <v>3.27</v>
      </c>
      <c r="E243">
        <v>2870</v>
      </c>
      <c r="F243">
        <f t="shared" si="3"/>
        <v>2</v>
      </c>
      <c r="G243" t="str">
        <f>STANDINGS_ERA[[#This Row],[League]]&amp;STANDINGS_ERA[[#This Row],[Team]]</f>
        <v>$150 Draft Champions Dec 08 1:00 pm Lg.3560DOUGHBOYS</v>
      </c>
    </row>
    <row r="244" spans="1:7" x14ac:dyDescent="0.25">
      <c r="A244">
        <v>348</v>
      </c>
      <c r="B244" t="s">
        <v>17</v>
      </c>
      <c r="C244" t="s">
        <v>724</v>
      </c>
      <c r="D244">
        <v>3.569</v>
      </c>
      <c r="E244">
        <v>2563</v>
      </c>
      <c r="F244">
        <f t="shared" si="3"/>
        <v>3</v>
      </c>
      <c r="G244" t="str">
        <f>STANDINGS_ERA[[#This Row],[League]]&amp;STANDINGS_ERA[[#This Row],[Team]]</f>
        <v>$150 Draft Champions Dec 08 1:00 pm Lg.3560Millertime</v>
      </c>
    </row>
    <row r="245" spans="1:7" x14ac:dyDescent="0.25">
      <c r="A245">
        <v>1236</v>
      </c>
      <c r="B245" t="s">
        <v>730</v>
      </c>
      <c r="C245" t="s">
        <v>724</v>
      </c>
      <c r="D245">
        <v>3.871</v>
      </c>
      <c r="E245">
        <v>1675</v>
      </c>
      <c r="F245">
        <f t="shared" si="3"/>
        <v>4</v>
      </c>
      <c r="G245" t="str">
        <f>STANDINGS_ERA[[#This Row],[League]]&amp;STANDINGS_ERA[[#This Row],[Team]]</f>
        <v>$150 Draft Champions Dec 08 1:00 pm Lg.3560Uski1</v>
      </c>
    </row>
    <row r="246" spans="1:7" x14ac:dyDescent="0.25">
      <c r="A246">
        <v>1425</v>
      </c>
      <c r="B246" t="s">
        <v>732</v>
      </c>
      <c r="C246" t="s">
        <v>724</v>
      </c>
      <c r="D246">
        <v>3.923</v>
      </c>
      <c r="E246">
        <v>1486.5</v>
      </c>
      <c r="F246">
        <f t="shared" si="3"/>
        <v>5</v>
      </c>
      <c r="G246" t="str">
        <f>STANDINGS_ERA[[#This Row],[League]]&amp;STANDINGS_ERA[[#This Row],[Team]]</f>
        <v>$150 Draft Champions Dec 08 1:00 pm Lg.3560Venom</v>
      </c>
    </row>
    <row r="247" spans="1:7" x14ac:dyDescent="0.25">
      <c r="A247">
        <v>1447</v>
      </c>
      <c r="B247" t="s">
        <v>728</v>
      </c>
      <c r="C247" t="s">
        <v>724</v>
      </c>
      <c r="D247">
        <v>3.9289999999999998</v>
      </c>
      <c r="E247">
        <v>1464</v>
      </c>
      <c r="F247">
        <f t="shared" si="3"/>
        <v>6</v>
      </c>
      <c r="G247" t="str">
        <f>STANDINGS_ERA[[#This Row],[League]]&amp;STANDINGS_ERA[[#This Row],[Team]]</f>
        <v>$150 Draft Champions Dec 08 1:00 pm Lg.3560Team Estes</v>
      </c>
    </row>
    <row r="248" spans="1:7" x14ac:dyDescent="0.25">
      <c r="A248">
        <v>1509</v>
      </c>
      <c r="B248" t="s">
        <v>723</v>
      </c>
      <c r="C248" t="s">
        <v>724</v>
      </c>
      <c r="D248">
        <v>3.9449999999999998</v>
      </c>
      <c r="E248">
        <v>1402</v>
      </c>
      <c r="F248">
        <f t="shared" si="3"/>
        <v>7</v>
      </c>
      <c r="G248" t="str">
        <f>STANDINGS_ERA[[#This Row],[League]]&amp;STANDINGS_ERA[[#This Row],[Team]]</f>
        <v>$150 Draft Champions Dec 08 1:00 pm Lg.3560Shaputzvah</v>
      </c>
    </row>
    <row r="249" spans="1:7" x14ac:dyDescent="0.25">
      <c r="A249">
        <v>1594</v>
      </c>
      <c r="B249" t="s">
        <v>729</v>
      </c>
      <c r="C249" t="s">
        <v>724</v>
      </c>
      <c r="D249">
        <v>3.972</v>
      </c>
      <c r="E249">
        <v>1317</v>
      </c>
      <c r="F249">
        <f t="shared" si="3"/>
        <v>8</v>
      </c>
      <c r="G249" t="str">
        <f>STANDINGS_ERA[[#This Row],[League]]&amp;STANDINGS_ERA[[#This Row],[Team]]</f>
        <v>$150 Draft Champions Dec 08 1:00 pm Lg.3560Team Castelli</v>
      </c>
    </row>
    <row r="250" spans="1:7" x14ac:dyDescent="0.25">
      <c r="A250">
        <v>1725</v>
      </c>
      <c r="B250" t="s">
        <v>733</v>
      </c>
      <c r="C250" t="s">
        <v>724</v>
      </c>
      <c r="D250">
        <v>4.0069999999999997</v>
      </c>
      <c r="E250">
        <v>1186</v>
      </c>
      <c r="F250">
        <f t="shared" si="3"/>
        <v>9</v>
      </c>
      <c r="G250" t="str">
        <f>STANDINGS_ERA[[#This Row],[League]]&amp;STANDINGS_ERA[[#This Row],[Team]]</f>
        <v>$150 Draft Champions Dec 08 1:00 pm Lg.3560Iowa Bears</v>
      </c>
    </row>
    <row r="251" spans="1:7" x14ac:dyDescent="0.25">
      <c r="A251">
        <v>1854</v>
      </c>
      <c r="B251" t="s">
        <v>727</v>
      </c>
      <c r="C251" t="s">
        <v>724</v>
      </c>
      <c r="D251">
        <v>4.0449999999999999</v>
      </c>
      <c r="E251">
        <v>1057</v>
      </c>
      <c r="F251">
        <f t="shared" si="3"/>
        <v>10</v>
      </c>
      <c r="G251" t="str">
        <f>STANDINGS_ERA[[#This Row],[League]]&amp;STANDINGS_ERA[[#This Row],[Team]]</f>
        <v>$150 Draft Champions Dec 08 1:00 pm Lg.3560Surge</v>
      </c>
    </row>
    <row r="252" spans="1:7" x14ac:dyDescent="0.25">
      <c r="A252">
        <v>1904</v>
      </c>
      <c r="B252" t="s">
        <v>731</v>
      </c>
      <c r="C252" t="s">
        <v>724</v>
      </c>
      <c r="D252">
        <v>4.0599999999999996</v>
      </c>
      <c r="E252">
        <v>1007</v>
      </c>
      <c r="F252">
        <f t="shared" si="3"/>
        <v>11</v>
      </c>
      <c r="G252" t="str">
        <f>STANDINGS_ERA[[#This Row],[League]]&amp;STANDINGS_ERA[[#This Row],[Team]]</f>
        <v>$150 Draft Champions Dec 08 1:00 pm Lg.3560Team Owens</v>
      </c>
    </row>
    <row r="253" spans="1:7" x14ac:dyDescent="0.25">
      <c r="A253">
        <v>2041</v>
      </c>
      <c r="B253" t="s">
        <v>725</v>
      </c>
      <c r="C253" t="s">
        <v>724</v>
      </c>
      <c r="D253">
        <v>4.1050000000000004</v>
      </c>
      <c r="E253">
        <v>870</v>
      </c>
      <c r="F253">
        <f t="shared" si="3"/>
        <v>12</v>
      </c>
      <c r="G253" t="str">
        <f>STANDINGS_ERA[[#This Row],[League]]&amp;STANDINGS_ERA[[#This Row],[Team]]</f>
        <v>$150 Draft Champions Dec 08 1:00 pm Lg.3560Lets Go Metz 2</v>
      </c>
    </row>
    <row r="254" spans="1:7" x14ac:dyDescent="0.25">
      <c r="A254">
        <v>2521</v>
      </c>
      <c r="B254" t="s">
        <v>207</v>
      </c>
      <c r="C254" t="s">
        <v>724</v>
      </c>
      <c r="D254">
        <v>4.2830000000000004</v>
      </c>
      <c r="E254">
        <v>390</v>
      </c>
      <c r="F254">
        <f t="shared" si="3"/>
        <v>13</v>
      </c>
      <c r="G254" t="str">
        <f>STANDINGS_ERA[[#This Row],[League]]&amp;STANDINGS_ERA[[#This Row],[Team]]</f>
        <v>$150 Draft Champions Dec 08 1:00 pm Lg.3560Team Vogel</v>
      </c>
    </row>
    <row r="255" spans="1:7" x14ac:dyDescent="0.25">
      <c r="A255">
        <v>2697</v>
      </c>
      <c r="B255" t="s">
        <v>726</v>
      </c>
      <c r="C255" t="s">
        <v>724</v>
      </c>
      <c r="D255">
        <v>4.3860000000000001</v>
      </c>
      <c r="E255">
        <v>214</v>
      </c>
      <c r="F255">
        <f t="shared" si="3"/>
        <v>14</v>
      </c>
      <c r="G255" t="str">
        <f>STANDINGS_ERA[[#This Row],[League]]&amp;STANDINGS_ERA[[#This Row],[Team]]</f>
        <v>$150 Draft Champions Dec 08 1:00 pm Lg.3560Team Warner</v>
      </c>
    </row>
    <row r="256" spans="1:7" x14ac:dyDescent="0.25">
      <c r="A256">
        <v>2883</v>
      </c>
      <c r="B256" t="s">
        <v>237</v>
      </c>
      <c r="C256" t="s">
        <v>724</v>
      </c>
      <c r="D256">
        <v>4.7030000000000003</v>
      </c>
      <c r="E256">
        <v>28</v>
      </c>
      <c r="F256">
        <f t="shared" si="3"/>
        <v>15</v>
      </c>
      <c r="G256" t="str">
        <f>STANDINGS_ERA[[#This Row],[League]]&amp;STANDINGS_ERA[[#This Row],[Team]]</f>
        <v>$150 Draft Champions Dec 08 1:00 pm Lg.3560High Voltage</v>
      </c>
    </row>
    <row r="257" spans="1:7" x14ac:dyDescent="0.25">
      <c r="A257">
        <v>219</v>
      </c>
      <c r="B257" t="s">
        <v>743</v>
      </c>
      <c r="C257" t="s">
        <v>735</v>
      </c>
      <c r="D257">
        <v>3.4969999999999999</v>
      </c>
      <c r="E257">
        <v>2692</v>
      </c>
      <c r="F257">
        <f t="shared" si="3"/>
        <v>1</v>
      </c>
      <c r="G257" t="str">
        <f>STANDINGS_ERA[[#This Row],[League]]&amp;STANDINGS_ERA[[#This Row],[Team]]</f>
        <v>$150 Draft Champions Dec 09 1:00 pm Lg.3561Pounders 150 V2</v>
      </c>
    </row>
    <row r="258" spans="1:7" x14ac:dyDescent="0.25">
      <c r="A258">
        <v>323</v>
      </c>
      <c r="B258" t="s">
        <v>470</v>
      </c>
      <c r="C258" t="s">
        <v>735</v>
      </c>
      <c r="D258">
        <v>3.5579999999999998</v>
      </c>
      <c r="E258">
        <v>2588</v>
      </c>
      <c r="F258">
        <f t="shared" si="3"/>
        <v>2</v>
      </c>
      <c r="G258" t="str">
        <f>STANDINGS_ERA[[#This Row],[League]]&amp;STANDINGS_ERA[[#This Row],[Team]]</f>
        <v>$150 Draft Champions Dec 09 1:00 pm Lg.3561Brickdust</v>
      </c>
    </row>
    <row r="259" spans="1:7" x14ac:dyDescent="0.25">
      <c r="A259">
        <v>347</v>
      </c>
      <c r="B259" t="s">
        <v>738</v>
      </c>
      <c r="C259" t="s">
        <v>735</v>
      </c>
      <c r="D259">
        <v>3.569</v>
      </c>
      <c r="E259">
        <v>2564</v>
      </c>
      <c r="F259">
        <f t="shared" ref="F259:F322" si="4">IF(C259=C258,F258+1,1)</f>
        <v>3</v>
      </c>
      <c r="G259" t="str">
        <f>STANDINGS_ERA[[#This Row],[League]]&amp;STANDINGS_ERA[[#This Row],[Team]]</f>
        <v>$150 Draft Champions Dec 09 1:00 pm Lg.3561SEMPER FI 5</v>
      </c>
    </row>
    <row r="260" spans="1:7" x14ac:dyDescent="0.25">
      <c r="A260">
        <v>479</v>
      </c>
      <c r="B260" t="s">
        <v>737</v>
      </c>
      <c r="C260" t="s">
        <v>735</v>
      </c>
      <c r="D260">
        <v>3.6269999999999998</v>
      </c>
      <c r="E260">
        <v>2432</v>
      </c>
      <c r="F260">
        <f t="shared" si="4"/>
        <v>4</v>
      </c>
      <c r="G260" t="str">
        <f>STANDINGS_ERA[[#This Row],[League]]&amp;STANDINGS_ERA[[#This Row],[Team]]</f>
        <v>$150 Draft Champions Dec 09 1:00 pm Lg.3561Team Brown</v>
      </c>
    </row>
    <row r="261" spans="1:7" x14ac:dyDescent="0.25">
      <c r="A261">
        <v>766</v>
      </c>
      <c r="B261" t="s">
        <v>304</v>
      </c>
      <c r="C261" t="s">
        <v>735</v>
      </c>
      <c r="D261">
        <v>3.7360000000000002</v>
      </c>
      <c r="E261">
        <v>2145</v>
      </c>
      <c r="F261">
        <f t="shared" si="4"/>
        <v>5</v>
      </c>
      <c r="G261" t="str">
        <f>STANDINGS_ERA[[#This Row],[League]]&amp;STANDINGS_ERA[[#This Row],[Team]]</f>
        <v>$150 Draft Champions Dec 09 1:00 pm Lg.3561Surrender Dorothy! (3)</v>
      </c>
    </row>
    <row r="262" spans="1:7" x14ac:dyDescent="0.25">
      <c r="A262">
        <v>1162</v>
      </c>
      <c r="B262" t="s">
        <v>18</v>
      </c>
      <c r="C262" t="s">
        <v>735</v>
      </c>
      <c r="D262">
        <v>3.8530000000000002</v>
      </c>
      <c r="E262">
        <v>1749</v>
      </c>
      <c r="F262">
        <f t="shared" si="4"/>
        <v>6</v>
      </c>
      <c r="G262" t="str">
        <f>STANDINGS_ERA[[#This Row],[League]]&amp;STANDINGS_ERA[[#This Row],[Team]]</f>
        <v>$150 Draft Champions Dec 09 1:00 pm Lg.3561Home Run Derbies</v>
      </c>
    </row>
    <row r="263" spans="1:7" x14ac:dyDescent="0.25">
      <c r="A263">
        <v>1179</v>
      </c>
      <c r="B263" t="s">
        <v>742</v>
      </c>
      <c r="C263" t="s">
        <v>735</v>
      </c>
      <c r="D263">
        <v>3.8570000000000002</v>
      </c>
      <c r="E263">
        <v>1731.5</v>
      </c>
      <c r="F263">
        <f t="shared" si="4"/>
        <v>7</v>
      </c>
      <c r="G263" t="str">
        <f>STANDINGS_ERA[[#This Row],[League]]&amp;STANDINGS_ERA[[#This Row],[Team]]</f>
        <v>$150 Draft Champions Dec 09 1:00 pm Lg.3561KJ || DC1</v>
      </c>
    </row>
    <row r="264" spans="1:7" x14ac:dyDescent="0.25">
      <c r="A264">
        <v>1233</v>
      </c>
      <c r="B264" t="s">
        <v>740</v>
      </c>
      <c r="C264" t="s">
        <v>735</v>
      </c>
      <c r="D264">
        <v>3.87</v>
      </c>
      <c r="E264">
        <v>1678</v>
      </c>
      <c r="F264">
        <f t="shared" si="4"/>
        <v>8</v>
      </c>
      <c r="G264" t="str">
        <f>STANDINGS_ERA[[#This Row],[League]]&amp;STANDINGS_ERA[[#This Row],[Team]]</f>
        <v>$150 Draft Champions Dec 09 1:00 pm Lg.3561Send in the Car</v>
      </c>
    </row>
    <row r="265" spans="1:7" x14ac:dyDescent="0.25">
      <c r="A265">
        <v>1545</v>
      </c>
      <c r="B265" t="s">
        <v>739</v>
      </c>
      <c r="C265" t="s">
        <v>735</v>
      </c>
      <c r="D265">
        <v>3.9569999999999999</v>
      </c>
      <c r="E265">
        <v>1366</v>
      </c>
      <c r="F265">
        <f t="shared" si="4"/>
        <v>9</v>
      </c>
      <c r="G265" t="str">
        <f>STANDINGS_ERA[[#This Row],[League]]&amp;STANDINGS_ERA[[#This Row],[Team]]</f>
        <v>$150 Draft Champions Dec 09 1:00 pm Lg.3561Papa's Brand New Bag</v>
      </c>
    </row>
    <row r="266" spans="1:7" x14ac:dyDescent="0.25">
      <c r="A266">
        <v>2066</v>
      </c>
      <c r="B266" t="s">
        <v>741</v>
      </c>
      <c r="C266" t="s">
        <v>735</v>
      </c>
      <c r="D266">
        <v>4.1139999999999999</v>
      </c>
      <c r="E266">
        <v>845</v>
      </c>
      <c r="F266">
        <f t="shared" si="4"/>
        <v>10</v>
      </c>
      <c r="G266" t="str">
        <f>STANDINGS_ERA[[#This Row],[League]]&amp;STANDINGS_ERA[[#This Row],[Team]]</f>
        <v>$150 Draft Champions Dec 09 1:00 pm Lg.3561Moz Boyz 9</v>
      </c>
    </row>
    <row r="267" spans="1:7" x14ac:dyDescent="0.25">
      <c r="A267">
        <v>2258</v>
      </c>
      <c r="B267" t="s">
        <v>17</v>
      </c>
      <c r="C267" t="s">
        <v>735</v>
      </c>
      <c r="D267">
        <v>4.1779999999999999</v>
      </c>
      <c r="E267">
        <v>653</v>
      </c>
      <c r="F267">
        <f t="shared" si="4"/>
        <v>11</v>
      </c>
      <c r="G267" t="str">
        <f>STANDINGS_ERA[[#This Row],[League]]&amp;STANDINGS_ERA[[#This Row],[Team]]</f>
        <v>$150 Draft Champions Dec 09 1:00 pm Lg.3561Millertime</v>
      </c>
    </row>
    <row r="268" spans="1:7" x14ac:dyDescent="0.25">
      <c r="A268">
        <v>2660</v>
      </c>
      <c r="B268" t="s">
        <v>459</v>
      </c>
      <c r="C268" t="s">
        <v>735</v>
      </c>
      <c r="D268">
        <v>4.3579999999999997</v>
      </c>
      <c r="E268">
        <v>251</v>
      </c>
      <c r="F268">
        <f t="shared" si="4"/>
        <v>12</v>
      </c>
      <c r="G268" t="str">
        <f>STANDINGS_ERA[[#This Row],[League]]&amp;STANDINGS_ERA[[#This Row],[Team]]</f>
        <v>$150 Draft Champions Dec 09 1:00 pm Lg.3561Schoop Dogg</v>
      </c>
    </row>
    <row r="269" spans="1:7" x14ac:dyDescent="0.25">
      <c r="A269">
        <v>2672</v>
      </c>
      <c r="B269" t="s">
        <v>734</v>
      </c>
      <c r="C269" t="s">
        <v>735</v>
      </c>
      <c r="D269">
        <v>4.3689999999999998</v>
      </c>
      <c r="E269">
        <v>239</v>
      </c>
      <c r="F269">
        <f t="shared" si="4"/>
        <v>13</v>
      </c>
      <c r="G269" t="str">
        <f>STANDINGS_ERA[[#This Row],[League]]&amp;STANDINGS_ERA[[#This Row],[Team]]</f>
        <v>$150 Draft Champions Dec 09 1:00 pm Lg.3561Head 2 Head</v>
      </c>
    </row>
    <row r="270" spans="1:7" x14ac:dyDescent="0.25">
      <c r="A270">
        <v>2762</v>
      </c>
      <c r="B270" t="s">
        <v>736</v>
      </c>
      <c r="C270" t="s">
        <v>735</v>
      </c>
      <c r="D270">
        <v>4.4370000000000003</v>
      </c>
      <c r="E270">
        <v>149</v>
      </c>
      <c r="F270">
        <f t="shared" si="4"/>
        <v>14</v>
      </c>
      <c r="G270" t="str">
        <f>STANDINGS_ERA[[#This Row],[League]]&amp;STANDINGS_ERA[[#This Row],[Team]]</f>
        <v>$150 Draft Champions Dec 09 1:00 pm Lg.3561Team LeValley 1</v>
      </c>
    </row>
    <row r="271" spans="1:7" x14ac:dyDescent="0.25">
      <c r="A271">
        <v>2900</v>
      </c>
      <c r="B271" t="s">
        <v>173</v>
      </c>
      <c r="C271" t="s">
        <v>735</v>
      </c>
      <c r="D271">
        <v>4.8620000000000001</v>
      </c>
      <c r="E271">
        <v>11</v>
      </c>
      <c r="F271">
        <f t="shared" si="4"/>
        <v>15</v>
      </c>
      <c r="G271" t="str">
        <f>STANDINGS_ERA[[#This Row],[League]]&amp;STANDINGS_ERA[[#This Row],[Team]]</f>
        <v>$150 Draft Champions Dec 09 1:00 pm Lg.3561Spirit of St. Louis</v>
      </c>
    </row>
    <row r="272" spans="1:7" x14ac:dyDescent="0.25">
      <c r="A272">
        <v>58</v>
      </c>
      <c r="B272" t="s">
        <v>747</v>
      </c>
      <c r="C272" t="s">
        <v>745</v>
      </c>
      <c r="D272">
        <v>3.2949999999999999</v>
      </c>
      <c r="E272">
        <v>2853</v>
      </c>
      <c r="F272">
        <f t="shared" si="4"/>
        <v>1</v>
      </c>
      <c r="G272" t="str">
        <f>STANDINGS_ERA[[#This Row],[League]]&amp;STANDINGS_ERA[[#This Row],[Team]]</f>
        <v>$150 Draft Champions Dec 13 1:00 pm Lg.3562EMERSON 2</v>
      </c>
    </row>
    <row r="273" spans="1:7" x14ac:dyDescent="0.25">
      <c r="A273">
        <v>242</v>
      </c>
      <c r="B273" t="s">
        <v>92</v>
      </c>
      <c r="C273" t="s">
        <v>745</v>
      </c>
      <c r="D273">
        <v>3.512</v>
      </c>
      <c r="E273">
        <v>2669</v>
      </c>
      <c r="F273">
        <f t="shared" si="4"/>
        <v>2</v>
      </c>
      <c r="G273" t="str">
        <f>STANDINGS_ERA[[#This Row],[League]]&amp;STANDINGS_ERA[[#This Row],[Team]]</f>
        <v>$150 Draft Champions Dec 13 1:00 pm Lg.3562Black Sox</v>
      </c>
    </row>
    <row r="274" spans="1:7" x14ac:dyDescent="0.25">
      <c r="A274">
        <v>482</v>
      </c>
      <c r="B274" t="s">
        <v>343</v>
      </c>
      <c r="C274" t="s">
        <v>745</v>
      </c>
      <c r="D274">
        <v>3.629</v>
      </c>
      <c r="E274">
        <v>2429</v>
      </c>
      <c r="F274">
        <f t="shared" si="4"/>
        <v>3</v>
      </c>
      <c r="G274" t="str">
        <f>STANDINGS_ERA[[#This Row],[League]]&amp;STANDINGS_ERA[[#This Row],[Team]]</f>
        <v>$150 Draft Champions Dec 13 1:00 pm Lg.3562Poopy Tooth 3</v>
      </c>
    </row>
    <row r="275" spans="1:7" x14ac:dyDescent="0.25">
      <c r="A275">
        <v>845</v>
      </c>
      <c r="B275" t="s">
        <v>748</v>
      </c>
      <c r="C275" t="s">
        <v>745</v>
      </c>
      <c r="D275">
        <v>3.762</v>
      </c>
      <c r="E275">
        <v>2066</v>
      </c>
      <c r="F275">
        <f t="shared" si="4"/>
        <v>4</v>
      </c>
      <c r="G275" t="str">
        <f>STANDINGS_ERA[[#This Row],[League]]&amp;STANDINGS_ERA[[#This Row],[Team]]</f>
        <v>$150 Draft Champions Dec 13 1:00 pm Lg.3562La Cheeserie</v>
      </c>
    </row>
    <row r="276" spans="1:7" x14ac:dyDescent="0.25">
      <c r="A276">
        <v>936</v>
      </c>
      <c r="B276" t="s">
        <v>744</v>
      </c>
      <c r="C276" t="s">
        <v>745</v>
      </c>
      <c r="D276">
        <v>3.786</v>
      </c>
      <c r="E276">
        <v>1975</v>
      </c>
      <c r="F276">
        <f t="shared" si="4"/>
        <v>5</v>
      </c>
      <c r="G276" t="str">
        <f>STANDINGS_ERA[[#This Row],[League]]&amp;STANDINGS_ERA[[#This Row],[Team]]</f>
        <v>$150 Draft Champions Dec 13 1:00 pm Lg.3562SEMPER FI 6</v>
      </c>
    </row>
    <row r="277" spans="1:7" x14ac:dyDescent="0.25">
      <c r="A277">
        <v>970</v>
      </c>
      <c r="B277" t="s">
        <v>393</v>
      </c>
      <c r="C277" t="s">
        <v>745</v>
      </c>
      <c r="D277">
        <v>3.7949999999999999</v>
      </c>
      <c r="E277">
        <v>1941</v>
      </c>
      <c r="F277">
        <f t="shared" si="4"/>
        <v>6</v>
      </c>
      <c r="G277" t="str">
        <f>STANDINGS_ERA[[#This Row],[League]]&amp;STANDINGS_ERA[[#This Row],[Team]]</f>
        <v>$150 Draft Champions Dec 13 1:00 pm Lg.3562Team Donnelly</v>
      </c>
    </row>
    <row r="278" spans="1:7" x14ac:dyDescent="0.25">
      <c r="A278">
        <v>1010</v>
      </c>
      <c r="B278" t="s">
        <v>180</v>
      </c>
      <c r="C278" t="s">
        <v>745</v>
      </c>
      <c r="D278">
        <v>3.8079999999999998</v>
      </c>
      <c r="E278">
        <v>1901</v>
      </c>
      <c r="F278">
        <f t="shared" si="4"/>
        <v>7</v>
      </c>
      <c r="G278" t="str">
        <f>STANDINGS_ERA[[#This Row],[League]]&amp;STANDINGS_ERA[[#This Row],[Team]]</f>
        <v>$150 Draft Champions Dec 13 1:00 pm Lg.3562Midnight Express</v>
      </c>
    </row>
    <row r="279" spans="1:7" x14ac:dyDescent="0.25">
      <c r="A279">
        <v>1373</v>
      </c>
      <c r="B279" t="s">
        <v>746</v>
      </c>
      <c r="C279" t="s">
        <v>745</v>
      </c>
      <c r="D279">
        <v>3.9089999999999998</v>
      </c>
      <c r="E279">
        <v>1538</v>
      </c>
      <c r="F279">
        <f t="shared" si="4"/>
        <v>8</v>
      </c>
      <c r="G279" t="str">
        <f>STANDINGS_ERA[[#This Row],[League]]&amp;STANDINGS_ERA[[#This Row],[Team]]</f>
        <v>$150 Draft Champions Dec 13 1:00 pm Lg.3562Midnight Club</v>
      </c>
    </row>
    <row r="280" spans="1:7" x14ac:dyDescent="0.25">
      <c r="A280">
        <v>1386</v>
      </c>
      <c r="B280" t="s">
        <v>752</v>
      </c>
      <c r="C280" t="s">
        <v>745</v>
      </c>
      <c r="D280">
        <v>3.9129999999999998</v>
      </c>
      <c r="E280">
        <v>1525</v>
      </c>
      <c r="F280">
        <f t="shared" si="4"/>
        <v>9</v>
      </c>
      <c r="G280" t="str">
        <f>STANDINGS_ERA[[#This Row],[League]]&amp;STANDINGS_ERA[[#This Row],[Team]]</f>
        <v>$150 Draft Champions Dec 13 1:00 pm Lg.3562Wriggle Field</v>
      </c>
    </row>
    <row r="281" spans="1:7" x14ac:dyDescent="0.25">
      <c r="A281">
        <v>2052</v>
      </c>
      <c r="B281" t="s">
        <v>753</v>
      </c>
      <c r="C281" t="s">
        <v>745</v>
      </c>
      <c r="D281">
        <v>4.1100000000000003</v>
      </c>
      <c r="E281">
        <v>859</v>
      </c>
      <c r="F281">
        <f t="shared" si="4"/>
        <v>10</v>
      </c>
      <c r="G281" t="str">
        <f>STANDINGS_ERA[[#This Row],[League]]&amp;STANDINGS_ERA[[#This Row],[Team]]</f>
        <v>$150 Draft Champions Dec 13 1:00 pm Lg.3562Tooth and Nail</v>
      </c>
    </row>
    <row r="282" spans="1:7" x14ac:dyDescent="0.25">
      <c r="A282">
        <v>2055</v>
      </c>
      <c r="B282" t="s">
        <v>750</v>
      </c>
      <c r="C282" t="s">
        <v>745</v>
      </c>
      <c r="D282">
        <v>4.1109999999999998</v>
      </c>
      <c r="E282">
        <v>856</v>
      </c>
      <c r="F282">
        <f t="shared" si="4"/>
        <v>11</v>
      </c>
      <c r="G282" t="str">
        <f>STANDINGS_ERA[[#This Row],[League]]&amp;STANDINGS_ERA[[#This Row],[Team]]</f>
        <v>$150 Draft Champions Dec 13 1:00 pm Lg.3562zima..</v>
      </c>
    </row>
    <row r="283" spans="1:7" x14ac:dyDescent="0.25">
      <c r="A283">
        <v>2056</v>
      </c>
      <c r="B283" t="s">
        <v>749</v>
      </c>
      <c r="C283" t="s">
        <v>745</v>
      </c>
      <c r="D283">
        <v>4.1109999999999998</v>
      </c>
      <c r="E283">
        <v>855</v>
      </c>
      <c r="F283">
        <f t="shared" si="4"/>
        <v>12</v>
      </c>
      <c r="G283" t="str">
        <f>STANDINGS_ERA[[#This Row],[League]]&amp;STANDINGS_ERA[[#This Row],[Team]]</f>
        <v>$150 Draft Champions Dec 13 1:00 pm Lg.3562Lets Go Metz 3</v>
      </c>
    </row>
    <row r="284" spans="1:7" x14ac:dyDescent="0.25">
      <c r="A284">
        <v>2550</v>
      </c>
      <c r="B284" t="s">
        <v>751</v>
      </c>
      <c r="C284" t="s">
        <v>745</v>
      </c>
      <c r="D284">
        <v>4.2949999999999999</v>
      </c>
      <c r="E284">
        <v>361</v>
      </c>
      <c r="F284">
        <f t="shared" si="4"/>
        <v>13</v>
      </c>
      <c r="G284" t="str">
        <f>STANDINGS_ERA[[#This Row],[League]]&amp;STANDINGS_ERA[[#This Row],[Team]]</f>
        <v>$150 Draft Champions Dec 13 1:00 pm Lg.3562SpinningSeams1</v>
      </c>
    </row>
    <row r="285" spans="1:7" x14ac:dyDescent="0.25">
      <c r="A285">
        <v>2711</v>
      </c>
      <c r="B285" t="s">
        <v>442</v>
      </c>
      <c r="C285" t="s">
        <v>745</v>
      </c>
      <c r="D285">
        <v>4.3949999999999996</v>
      </c>
      <c r="E285">
        <v>200</v>
      </c>
      <c r="F285">
        <f t="shared" si="4"/>
        <v>14</v>
      </c>
      <c r="G285" t="str">
        <f>STANDINGS_ERA[[#This Row],[League]]&amp;STANDINGS_ERA[[#This Row],[Team]]</f>
        <v>$150 Draft Champions Dec 13 1:00 pm Lg.3562It's Happening</v>
      </c>
    </row>
    <row r="286" spans="1:7" x14ac:dyDescent="0.25">
      <c r="A286">
        <v>2864</v>
      </c>
      <c r="B286" t="s">
        <v>320</v>
      </c>
      <c r="C286" t="s">
        <v>745</v>
      </c>
      <c r="D286">
        <v>4.601</v>
      </c>
      <c r="E286">
        <v>47</v>
      </c>
      <c r="F286">
        <f t="shared" si="4"/>
        <v>15</v>
      </c>
      <c r="G286" t="str">
        <f>STANDINGS_ERA[[#This Row],[League]]&amp;STANDINGS_ERA[[#This Row],[Team]]</f>
        <v>$150 Draft Champions Dec 13 1:00 pm Lg.3562Funnies1</v>
      </c>
    </row>
    <row r="287" spans="1:7" x14ac:dyDescent="0.25">
      <c r="A287">
        <v>52</v>
      </c>
      <c r="B287" t="s">
        <v>764</v>
      </c>
      <c r="C287" t="s">
        <v>755</v>
      </c>
      <c r="D287">
        <v>3.2829999999999999</v>
      </c>
      <c r="E287">
        <v>2859</v>
      </c>
      <c r="F287">
        <f t="shared" si="4"/>
        <v>1</v>
      </c>
      <c r="G287" t="str">
        <f>STANDINGS_ERA[[#This Row],[League]]&amp;STANDINGS_ERA[[#This Row],[Team]]</f>
        <v>$150 Draft Champions Dec 14 1:00 pm Lg.3563SEMPER FI 7</v>
      </c>
    </row>
    <row r="288" spans="1:7" x14ac:dyDescent="0.25">
      <c r="A288">
        <v>137</v>
      </c>
      <c r="B288" t="s">
        <v>188</v>
      </c>
      <c r="C288" t="s">
        <v>755</v>
      </c>
      <c r="D288">
        <v>3.4260000000000002</v>
      </c>
      <c r="E288">
        <v>2774</v>
      </c>
      <c r="F288">
        <f t="shared" si="4"/>
        <v>2</v>
      </c>
      <c r="G288" t="str">
        <f>STANDINGS_ERA[[#This Row],[League]]&amp;STANDINGS_ERA[[#This Row],[Team]]</f>
        <v>$150 Draft Champions Dec 14 1:00 pm Lg.3563the GOAT</v>
      </c>
    </row>
    <row r="289" spans="1:7" x14ac:dyDescent="0.25">
      <c r="A289">
        <v>179</v>
      </c>
      <c r="B289" t="s">
        <v>56</v>
      </c>
      <c r="C289" t="s">
        <v>755</v>
      </c>
      <c r="D289">
        <v>3.4609999999999999</v>
      </c>
      <c r="E289">
        <v>2732</v>
      </c>
      <c r="F289">
        <f t="shared" si="4"/>
        <v>3</v>
      </c>
      <c r="G289" t="str">
        <f>STANDINGS_ERA[[#This Row],[League]]&amp;STANDINGS_ERA[[#This Row],[Team]]</f>
        <v>$150 Draft Champions Dec 14 1:00 pm Lg.3563DOUGHBOYS</v>
      </c>
    </row>
    <row r="290" spans="1:7" x14ac:dyDescent="0.25">
      <c r="A290">
        <v>550</v>
      </c>
      <c r="B290" t="s">
        <v>761</v>
      </c>
      <c r="C290" t="s">
        <v>755</v>
      </c>
      <c r="D290">
        <v>3.66</v>
      </c>
      <c r="E290">
        <v>2361</v>
      </c>
      <c r="F290">
        <f t="shared" si="4"/>
        <v>4</v>
      </c>
      <c r="G290" t="str">
        <f>STANDINGS_ERA[[#This Row],[League]]&amp;STANDINGS_ERA[[#This Row],[Team]]</f>
        <v>$150 Draft Champions Dec 14 1:00 pm Lg.3563Slip Stitches</v>
      </c>
    </row>
    <row r="291" spans="1:7" x14ac:dyDescent="0.25">
      <c r="A291">
        <v>778</v>
      </c>
      <c r="B291" t="s">
        <v>765</v>
      </c>
      <c r="C291" t="s">
        <v>755</v>
      </c>
      <c r="D291">
        <v>3.742</v>
      </c>
      <c r="E291">
        <v>2133</v>
      </c>
      <c r="F291">
        <f t="shared" si="4"/>
        <v>5</v>
      </c>
      <c r="G291" t="str">
        <f>STANDINGS_ERA[[#This Row],[League]]&amp;STANDINGS_ERA[[#This Row],[Team]]</f>
        <v>$150 Draft Champions Dec 14 1:00 pm Lg.3563HaveAGreatDay</v>
      </c>
    </row>
    <row r="292" spans="1:7" x14ac:dyDescent="0.25">
      <c r="A292">
        <v>1075</v>
      </c>
      <c r="B292" t="s">
        <v>762</v>
      </c>
      <c r="C292" t="s">
        <v>755</v>
      </c>
      <c r="D292">
        <v>3.8250000000000002</v>
      </c>
      <c r="E292">
        <v>1836</v>
      </c>
      <c r="F292">
        <f t="shared" si="4"/>
        <v>6</v>
      </c>
      <c r="G292" t="str">
        <f>STANDINGS_ERA[[#This Row],[League]]&amp;STANDINGS_ERA[[#This Row],[Team]]</f>
        <v>$150 Draft Champions Dec 14 1:00 pm Lg.3563ChipChopChip2</v>
      </c>
    </row>
    <row r="293" spans="1:7" x14ac:dyDescent="0.25">
      <c r="A293">
        <v>1695</v>
      </c>
      <c r="B293" t="s">
        <v>53</v>
      </c>
      <c r="C293" t="s">
        <v>755</v>
      </c>
      <c r="D293">
        <v>4</v>
      </c>
      <c r="E293">
        <v>1215.5</v>
      </c>
      <c r="F293">
        <f t="shared" si="4"/>
        <v>7</v>
      </c>
      <c r="G293" t="str">
        <f>STANDINGS_ERA[[#This Row],[League]]&amp;STANDINGS_ERA[[#This Row],[Team]]</f>
        <v>$150 Draft Champions Dec 14 1:00 pm Lg.3563Baseball Furies</v>
      </c>
    </row>
    <row r="294" spans="1:7" x14ac:dyDescent="0.25">
      <c r="A294">
        <v>1959</v>
      </c>
      <c r="B294" t="s">
        <v>759</v>
      </c>
      <c r="C294" t="s">
        <v>755</v>
      </c>
      <c r="D294">
        <v>4.0780000000000003</v>
      </c>
      <c r="E294">
        <v>952</v>
      </c>
      <c r="F294">
        <f t="shared" si="4"/>
        <v>8</v>
      </c>
      <c r="G294" t="str">
        <f>STANDINGS_ERA[[#This Row],[League]]&amp;STANDINGS_ERA[[#This Row],[Team]]</f>
        <v>$150 Draft Champions Dec 14 1:00 pm Lg.3563Team Saunders</v>
      </c>
    </row>
    <row r="295" spans="1:7" x14ac:dyDescent="0.25">
      <c r="A295">
        <v>2174</v>
      </c>
      <c r="B295" t="s">
        <v>763</v>
      </c>
      <c r="C295" t="s">
        <v>755</v>
      </c>
      <c r="D295">
        <v>4.1509999999999998</v>
      </c>
      <c r="E295">
        <v>737</v>
      </c>
      <c r="F295">
        <f t="shared" si="4"/>
        <v>9</v>
      </c>
      <c r="G295" t="str">
        <f>STANDINGS_ERA[[#This Row],[League]]&amp;STANDINGS_ERA[[#This Row],[Team]]</f>
        <v>$150 Draft Champions Dec 14 1:00 pm Lg.3563ctmbb II</v>
      </c>
    </row>
    <row r="296" spans="1:7" x14ac:dyDescent="0.25">
      <c r="A296">
        <v>2211</v>
      </c>
      <c r="B296" t="s">
        <v>760</v>
      </c>
      <c r="C296" t="s">
        <v>755</v>
      </c>
      <c r="D296">
        <v>4.165</v>
      </c>
      <c r="E296">
        <v>700</v>
      </c>
      <c r="F296">
        <f t="shared" si="4"/>
        <v>10</v>
      </c>
      <c r="G296" t="str">
        <f>STANDINGS_ERA[[#This Row],[League]]&amp;STANDINGS_ERA[[#This Row],[Team]]</f>
        <v>$150 Draft Champions Dec 14 1:00 pm Lg.3563Squirrels</v>
      </c>
    </row>
    <row r="297" spans="1:7" x14ac:dyDescent="0.25">
      <c r="A297">
        <v>2238</v>
      </c>
      <c r="B297" t="s">
        <v>756</v>
      </c>
      <c r="C297" t="s">
        <v>755</v>
      </c>
      <c r="D297">
        <v>4.173</v>
      </c>
      <c r="E297">
        <v>673</v>
      </c>
      <c r="F297">
        <f t="shared" si="4"/>
        <v>11</v>
      </c>
      <c r="G297" t="str">
        <f>STANDINGS_ERA[[#This Row],[League]]&amp;STANDINGS_ERA[[#This Row],[Team]]</f>
        <v>$150 Draft Champions Dec 14 1:00 pm Lg.3563Madcow - DC3</v>
      </c>
    </row>
    <row r="298" spans="1:7" x14ac:dyDescent="0.25">
      <c r="A298">
        <v>2558</v>
      </c>
      <c r="B298" t="s">
        <v>758</v>
      </c>
      <c r="C298" t="s">
        <v>755</v>
      </c>
      <c r="D298">
        <v>4.3010000000000002</v>
      </c>
      <c r="E298">
        <v>353</v>
      </c>
      <c r="F298">
        <f t="shared" si="4"/>
        <v>12</v>
      </c>
      <c r="G298" t="str">
        <f>STANDINGS_ERA[[#This Row],[League]]&amp;STANDINGS_ERA[[#This Row],[Team]]</f>
        <v>$150 Draft Champions Dec 14 1:00 pm Lg.3563Gunilla Knutsson</v>
      </c>
    </row>
    <row r="299" spans="1:7" x14ac:dyDescent="0.25">
      <c r="A299">
        <v>2637</v>
      </c>
      <c r="B299" t="s">
        <v>757</v>
      </c>
      <c r="C299" t="s">
        <v>755</v>
      </c>
      <c r="D299">
        <v>4.3460000000000001</v>
      </c>
      <c r="E299">
        <v>274</v>
      </c>
      <c r="F299">
        <f t="shared" si="4"/>
        <v>13</v>
      </c>
      <c r="G299" t="str">
        <f>STANDINGS_ERA[[#This Row],[League]]&amp;STANDINGS_ERA[[#This Row],[Team]]</f>
        <v>$150 Draft Champions Dec 14 1:00 pm Lg.3563Batass Boys</v>
      </c>
    </row>
    <row r="300" spans="1:7" x14ac:dyDescent="0.25">
      <c r="A300">
        <v>2865</v>
      </c>
      <c r="B300" t="s">
        <v>305</v>
      </c>
      <c r="C300" t="s">
        <v>755</v>
      </c>
      <c r="D300">
        <v>4.6040000000000001</v>
      </c>
      <c r="E300">
        <v>46</v>
      </c>
      <c r="F300">
        <f t="shared" si="4"/>
        <v>14</v>
      </c>
      <c r="G300" t="str">
        <f>STANDINGS_ERA[[#This Row],[League]]&amp;STANDINGS_ERA[[#This Row],[Team]]</f>
        <v>$150 Draft Champions Dec 14 1:00 pm Lg.3563Bronx Yankees (DC3)</v>
      </c>
    </row>
    <row r="301" spans="1:7" x14ac:dyDescent="0.25">
      <c r="A301">
        <v>2870</v>
      </c>
      <c r="B301" t="s">
        <v>754</v>
      </c>
      <c r="C301" t="s">
        <v>755</v>
      </c>
      <c r="D301">
        <v>4.6379999999999999</v>
      </c>
      <c r="E301">
        <v>41</v>
      </c>
      <c r="F301">
        <f t="shared" si="4"/>
        <v>15</v>
      </c>
      <c r="G301" t="str">
        <f>STANDINGS_ERA[[#This Row],[League]]&amp;STANDINGS_ERA[[#This Row],[Team]]</f>
        <v>$150 Draft Champions Dec 14 1:00 pm Lg.3563Cryan-1</v>
      </c>
    </row>
    <row r="302" spans="1:7" x14ac:dyDescent="0.25">
      <c r="A302">
        <v>25</v>
      </c>
      <c r="B302" t="s">
        <v>227</v>
      </c>
      <c r="C302" t="s">
        <v>767</v>
      </c>
      <c r="D302">
        <v>3.2069999999999999</v>
      </c>
      <c r="E302">
        <v>2886</v>
      </c>
      <c r="F302">
        <f t="shared" si="4"/>
        <v>1</v>
      </c>
      <c r="G302" t="str">
        <f>STANDINGS_ERA[[#This Row],[League]]&amp;STANDINGS_ERA[[#This Row],[Team]]</f>
        <v>$150 Draft Champions Dec 16 1:00 pm Lg.3564smackers</v>
      </c>
    </row>
    <row r="303" spans="1:7" x14ac:dyDescent="0.25">
      <c r="A303">
        <v>140</v>
      </c>
      <c r="B303" t="s">
        <v>6</v>
      </c>
      <c r="C303" t="s">
        <v>767</v>
      </c>
      <c r="D303">
        <v>3.4289999999999998</v>
      </c>
      <c r="E303">
        <v>2771</v>
      </c>
      <c r="F303">
        <f t="shared" si="4"/>
        <v>2</v>
      </c>
      <c r="G303" t="str">
        <f>STANDINGS_ERA[[#This Row],[League]]&amp;STANDINGS_ERA[[#This Row],[Team]]</f>
        <v>$150 Draft Champions Dec 16 1:00 pm Lg.3564The Incredibles</v>
      </c>
    </row>
    <row r="304" spans="1:7" x14ac:dyDescent="0.25">
      <c r="A304">
        <v>345</v>
      </c>
      <c r="B304" t="s">
        <v>772</v>
      </c>
      <c r="C304" t="s">
        <v>767</v>
      </c>
      <c r="D304">
        <v>3.5680000000000001</v>
      </c>
      <c r="E304">
        <v>2566</v>
      </c>
      <c r="F304">
        <f t="shared" si="4"/>
        <v>3</v>
      </c>
      <c r="G304" t="str">
        <f>STANDINGS_ERA[[#This Row],[League]]&amp;STANDINGS_ERA[[#This Row],[Team]]</f>
        <v>$150 Draft Champions Dec 16 1:00 pm Lg.3564Ask Gretchen Wu</v>
      </c>
    </row>
    <row r="305" spans="1:7" x14ac:dyDescent="0.25">
      <c r="A305">
        <v>539</v>
      </c>
      <c r="B305" t="s">
        <v>773</v>
      </c>
      <c r="C305" t="s">
        <v>767</v>
      </c>
      <c r="D305">
        <v>3.6520000000000001</v>
      </c>
      <c r="E305">
        <v>2372</v>
      </c>
      <c r="F305">
        <f t="shared" si="4"/>
        <v>4</v>
      </c>
      <c r="G305" t="str">
        <f>STANDINGS_ERA[[#This Row],[League]]&amp;STANDINGS_ERA[[#This Row],[Team]]</f>
        <v>$150 Draft Champions Dec 16 1:00 pm Lg.3564Pyrolitic Decomposiotion</v>
      </c>
    </row>
    <row r="306" spans="1:7" x14ac:dyDescent="0.25">
      <c r="A306">
        <v>967</v>
      </c>
      <c r="B306" t="s">
        <v>768</v>
      </c>
      <c r="C306" t="s">
        <v>767</v>
      </c>
      <c r="D306">
        <v>3.794</v>
      </c>
      <c r="E306">
        <v>1944</v>
      </c>
      <c r="F306">
        <f t="shared" si="4"/>
        <v>5</v>
      </c>
      <c r="G306" t="str">
        <f>STANDINGS_ERA[[#This Row],[League]]&amp;STANDINGS_ERA[[#This Row],[Team]]</f>
        <v>$150 Draft Champions Dec 16 1:00 pm Lg.3564Team Tran</v>
      </c>
    </row>
    <row r="307" spans="1:7" x14ac:dyDescent="0.25">
      <c r="A307">
        <v>1060</v>
      </c>
      <c r="B307" t="s">
        <v>769</v>
      </c>
      <c r="C307" t="s">
        <v>767</v>
      </c>
      <c r="D307">
        <v>3.8210000000000002</v>
      </c>
      <c r="E307">
        <v>1851</v>
      </c>
      <c r="F307">
        <f t="shared" si="4"/>
        <v>6</v>
      </c>
      <c r="G307" t="str">
        <f>STANDINGS_ERA[[#This Row],[League]]&amp;STANDINGS_ERA[[#This Row],[Team]]</f>
        <v>$150 Draft Champions Dec 16 1:00 pm Lg.35641978 Batting Champion</v>
      </c>
    </row>
    <row r="308" spans="1:7" x14ac:dyDescent="0.25">
      <c r="A308">
        <v>1140</v>
      </c>
      <c r="B308" t="s">
        <v>119</v>
      </c>
      <c r="C308" t="s">
        <v>767</v>
      </c>
      <c r="D308">
        <v>3.8439999999999999</v>
      </c>
      <c r="E308">
        <v>1771</v>
      </c>
      <c r="F308">
        <f t="shared" si="4"/>
        <v>7</v>
      </c>
      <c r="G308" t="str">
        <f>STANDINGS_ERA[[#This Row],[League]]&amp;STANDINGS_ERA[[#This Row],[Team]]</f>
        <v>$150 Draft Champions Dec 16 1:00 pm Lg.3564GIGANOTOSAURUS</v>
      </c>
    </row>
    <row r="309" spans="1:7" x14ac:dyDescent="0.25">
      <c r="A309">
        <v>1198</v>
      </c>
      <c r="B309" t="s">
        <v>771</v>
      </c>
      <c r="C309" t="s">
        <v>767</v>
      </c>
      <c r="D309">
        <v>3.863</v>
      </c>
      <c r="E309">
        <v>1713</v>
      </c>
      <c r="F309">
        <f t="shared" si="4"/>
        <v>8</v>
      </c>
      <c r="G309" t="str">
        <f>STANDINGS_ERA[[#This Row],[League]]&amp;STANDINGS_ERA[[#This Row],[Team]]</f>
        <v>$150 Draft Champions Dec 16 1:00 pm Lg.3564Team Dan</v>
      </c>
    </row>
    <row r="310" spans="1:7" x14ac:dyDescent="0.25">
      <c r="A310">
        <v>1576</v>
      </c>
      <c r="B310" t="s">
        <v>701</v>
      </c>
      <c r="C310" t="s">
        <v>767</v>
      </c>
      <c r="D310">
        <v>3.968</v>
      </c>
      <c r="E310">
        <v>1335</v>
      </c>
      <c r="F310">
        <f t="shared" si="4"/>
        <v>9</v>
      </c>
      <c r="G310" t="str">
        <f>STANDINGS_ERA[[#This Row],[League]]&amp;STANDINGS_ERA[[#This Row],[Team]]</f>
        <v>$150 Draft Champions Dec 16 1:00 pm Lg.3564Team Shepherd</v>
      </c>
    </row>
    <row r="311" spans="1:7" x14ac:dyDescent="0.25">
      <c r="A311">
        <v>1592</v>
      </c>
      <c r="B311" t="s">
        <v>731</v>
      </c>
      <c r="C311" t="s">
        <v>767</v>
      </c>
      <c r="D311">
        <v>3.972</v>
      </c>
      <c r="E311">
        <v>1319.5</v>
      </c>
      <c r="F311">
        <f t="shared" si="4"/>
        <v>10</v>
      </c>
      <c r="G311" t="str">
        <f>STANDINGS_ERA[[#This Row],[League]]&amp;STANDINGS_ERA[[#This Row],[Team]]</f>
        <v>$150 Draft Champions Dec 16 1:00 pm Lg.3564Team Owens</v>
      </c>
    </row>
    <row r="312" spans="1:7" x14ac:dyDescent="0.25">
      <c r="A312">
        <v>2071</v>
      </c>
      <c r="B312" t="s">
        <v>435</v>
      </c>
      <c r="C312" t="s">
        <v>767</v>
      </c>
      <c r="D312">
        <v>4.1159999999999997</v>
      </c>
      <c r="E312">
        <v>840</v>
      </c>
      <c r="F312">
        <f t="shared" si="4"/>
        <v>11</v>
      </c>
      <c r="G312" t="str">
        <f>STANDINGS_ERA[[#This Row],[League]]&amp;STANDINGS_ERA[[#This Row],[Team]]</f>
        <v>$150 Draft Champions Dec 16 1:00 pm Lg.3564Lets Go Storm 1</v>
      </c>
    </row>
    <row r="313" spans="1:7" x14ac:dyDescent="0.25">
      <c r="A313">
        <v>2184</v>
      </c>
      <c r="B313" t="s">
        <v>774</v>
      </c>
      <c r="C313" t="s">
        <v>767</v>
      </c>
      <c r="D313">
        <v>4.1539999999999999</v>
      </c>
      <c r="E313">
        <v>727</v>
      </c>
      <c r="F313">
        <f t="shared" si="4"/>
        <v>12</v>
      </c>
      <c r="G313" t="str">
        <f>STANDINGS_ERA[[#This Row],[League]]&amp;STANDINGS_ERA[[#This Row],[Team]]</f>
        <v>$150 Draft Champions Dec 16 1:00 pm Lg.3564The Libertines</v>
      </c>
    </row>
    <row r="314" spans="1:7" x14ac:dyDescent="0.25">
      <c r="A314">
        <v>2239</v>
      </c>
      <c r="B314" t="s">
        <v>766</v>
      </c>
      <c r="C314" t="s">
        <v>767</v>
      </c>
      <c r="D314">
        <v>4.173</v>
      </c>
      <c r="E314">
        <v>672</v>
      </c>
      <c r="F314">
        <f t="shared" si="4"/>
        <v>13</v>
      </c>
      <c r="G314" t="str">
        <f>STANDINGS_ERA[[#This Row],[League]]&amp;STANDINGS_ERA[[#This Row],[Team]]</f>
        <v>$150 Draft Champions Dec 16 1:00 pm Lg.3564Mookie Clevinger</v>
      </c>
    </row>
    <row r="315" spans="1:7" x14ac:dyDescent="0.25">
      <c r="A315">
        <v>2290</v>
      </c>
      <c r="B315" t="s">
        <v>770</v>
      </c>
      <c r="C315" t="s">
        <v>767</v>
      </c>
      <c r="D315">
        <v>4.1870000000000003</v>
      </c>
      <c r="E315">
        <v>621</v>
      </c>
      <c r="F315">
        <f t="shared" si="4"/>
        <v>14</v>
      </c>
      <c r="G315" t="str">
        <f>STANDINGS_ERA[[#This Row],[League]]&amp;STANDINGS_ERA[[#This Row],[Team]]</f>
        <v>$150 Draft Champions Dec 16 1:00 pm Lg.3564Domo Arenado</v>
      </c>
    </row>
    <row r="316" spans="1:7" x14ac:dyDescent="0.25">
      <c r="A316">
        <v>2821</v>
      </c>
      <c r="B316" t="s">
        <v>411</v>
      </c>
      <c r="C316" t="s">
        <v>767</v>
      </c>
      <c r="D316">
        <v>4.5229999999999997</v>
      </c>
      <c r="E316">
        <v>90</v>
      </c>
      <c r="F316">
        <f t="shared" si="4"/>
        <v>15</v>
      </c>
      <c r="G316" t="str">
        <f>STANDINGS_ERA[[#This Row],[League]]&amp;STANDINGS_ERA[[#This Row],[Team]]</f>
        <v>$150 Draft Champions Dec 16 1:00 pm Lg.3564Thing 1</v>
      </c>
    </row>
    <row r="317" spans="1:7" x14ac:dyDescent="0.25">
      <c r="A317">
        <v>109</v>
      </c>
      <c r="B317" t="s">
        <v>787</v>
      </c>
      <c r="C317" t="s">
        <v>775</v>
      </c>
      <c r="D317">
        <v>3.383</v>
      </c>
      <c r="E317">
        <v>2802</v>
      </c>
      <c r="F317">
        <f t="shared" si="4"/>
        <v>1</v>
      </c>
      <c r="G317" t="str">
        <f>STANDINGS_ERA[[#This Row],[League]]&amp;STANDINGS_ERA[[#This Row],[Team]]</f>
        <v>$150 Draft Champions Dec 17 1:00 pm Lg.3566Team Barbella</v>
      </c>
    </row>
    <row r="318" spans="1:7" x14ac:dyDescent="0.25">
      <c r="A318">
        <v>138</v>
      </c>
      <c r="B318" t="s">
        <v>776</v>
      </c>
      <c r="C318" t="s">
        <v>775</v>
      </c>
      <c r="D318">
        <v>3.427</v>
      </c>
      <c r="E318">
        <v>2773</v>
      </c>
      <c r="F318">
        <f t="shared" si="4"/>
        <v>2</v>
      </c>
      <c r="G318" t="str">
        <f>STANDINGS_ERA[[#This Row],[League]]&amp;STANDINGS_ERA[[#This Row],[Team]]</f>
        <v>$150 Draft Champions Dec 17 1:00 pm Lg.3566Danger Manger</v>
      </c>
    </row>
    <row r="319" spans="1:7" x14ac:dyDescent="0.25">
      <c r="A319">
        <v>406</v>
      </c>
      <c r="B319" t="s">
        <v>127</v>
      </c>
      <c r="C319" t="s">
        <v>775</v>
      </c>
      <c r="D319">
        <v>3.5979999999999999</v>
      </c>
      <c r="E319">
        <v>2505</v>
      </c>
      <c r="F319">
        <f t="shared" si="4"/>
        <v>3</v>
      </c>
      <c r="G319" t="str">
        <f>STANDINGS_ERA[[#This Row],[League]]&amp;STANDINGS_ERA[[#This Row],[Team]]</f>
        <v>$150 Draft Champions Dec 17 1:00 pm Lg.3566Just An Old Vet</v>
      </c>
    </row>
    <row r="320" spans="1:7" x14ac:dyDescent="0.25">
      <c r="A320">
        <v>562</v>
      </c>
      <c r="B320" t="s">
        <v>778</v>
      </c>
      <c r="C320" t="s">
        <v>775</v>
      </c>
      <c r="D320">
        <v>3.6629999999999998</v>
      </c>
      <c r="E320">
        <v>2349</v>
      </c>
      <c r="F320">
        <f t="shared" si="4"/>
        <v>4</v>
      </c>
      <c r="G320" t="str">
        <f>STANDINGS_ERA[[#This Row],[League]]&amp;STANDINGS_ERA[[#This Row],[Team]]</f>
        <v>$150 Draft Champions Dec 17 1:00 pm Lg.3566Elsewhere In The NHL</v>
      </c>
    </row>
    <row r="321" spans="1:7" x14ac:dyDescent="0.25">
      <c r="A321">
        <v>763</v>
      </c>
      <c r="B321" t="s">
        <v>154</v>
      </c>
      <c r="C321" t="s">
        <v>775</v>
      </c>
      <c r="D321">
        <v>3.7349999999999999</v>
      </c>
      <c r="E321">
        <v>2148</v>
      </c>
      <c r="F321">
        <f t="shared" si="4"/>
        <v>5</v>
      </c>
      <c r="G321" t="str">
        <f>STANDINGS_ERA[[#This Row],[League]]&amp;STANDINGS_ERA[[#This Row],[Team]]</f>
        <v>$150 Draft Champions Dec 17 1:00 pm Lg.3566GLG20s</v>
      </c>
    </row>
    <row r="322" spans="1:7" x14ac:dyDescent="0.25">
      <c r="A322">
        <v>1362</v>
      </c>
      <c r="B322" t="s">
        <v>788</v>
      </c>
      <c r="C322" t="s">
        <v>775</v>
      </c>
      <c r="D322">
        <v>3.903</v>
      </c>
      <c r="E322">
        <v>1549</v>
      </c>
      <c r="F322">
        <f t="shared" si="4"/>
        <v>6</v>
      </c>
      <c r="G322" t="str">
        <f>STANDINGS_ERA[[#This Row],[League]]&amp;STANDINGS_ERA[[#This Row],[Team]]</f>
        <v>$150 Draft Champions Dec 17 1:00 pm Lg.3566Cultured Hooligan</v>
      </c>
    </row>
    <row r="323" spans="1:7" x14ac:dyDescent="0.25">
      <c r="A323">
        <v>1398</v>
      </c>
      <c r="B323" t="s">
        <v>777</v>
      </c>
      <c r="C323" t="s">
        <v>775</v>
      </c>
      <c r="D323">
        <v>3.9159999999999999</v>
      </c>
      <c r="E323">
        <v>1513</v>
      </c>
      <c r="F323">
        <f t="shared" ref="F323:F386" si="5">IF(C323=C322,F322+1,1)</f>
        <v>7</v>
      </c>
      <c r="G323" t="str">
        <f>STANDINGS_ERA[[#This Row],[League]]&amp;STANDINGS_ERA[[#This Row],[Team]]</f>
        <v>$150 Draft Champions Dec 17 1:00 pm Lg.3566Grant Shurinova</v>
      </c>
    </row>
    <row r="324" spans="1:7" x14ac:dyDescent="0.25">
      <c r="A324">
        <v>1530</v>
      </c>
      <c r="B324" t="s">
        <v>784</v>
      </c>
      <c r="C324" t="s">
        <v>775</v>
      </c>
      <c r="D324">
        <v>3.952</v>
      </c>
      <c r="E324">
        <v>1381</v>
      </c>
      <c r="F324">
        <f t="shared" si="5"/>
        <v>8</v>
      </c>
      <c r="G324" t="str">
        <f>STANDINGS_ERA[[#This Row],[League]]&amp;STANDINGS_ERA[[#This Row],[Team]]</f>
        <v>$150 Draft Champions Dec 17 1:00 pm Lg.3566Team Pardi</v>
      </c>
    </row>
    <row r="325" spans="1:7" x14ac:dyDescent="0.25">
      <c r="A325">
        <v>1772</v>
      </c>
      <c r="B325" t="s">
        <v>786</v>
      </c>
      <c r="C325" t="s">
        <v>775</v>
      </c>
      <c r="D325">
        <v>4.0199999999999996</v>
      </c>
      <c r="E325">
        <v>1139</v>
      </c>
      <c r="F325">
        <f t="shared" si="5"/>
        <v>9</v>
      </c>
      <c r="G325" t="str">
        <f>STANDINGS_ERA[[#This Row],[League]]&amp;STANDINGS_ERA[[#This Row],[Team]]</f>
        <v>$150 Draft Champions Dec 17 1:00 pm Lg.3566Tall Timber DC12</v>
      </c>
    </row>
    <row r="326" spans="1:7" x14ac:dyDescent="0.25">
      <c r="A326">
        <v>1828</v>
      </c>
      <c r="B326" t="s">
        <v>785</v>
      </c>
      <c r="C326" t="s">
        <v>775</v>
      </c>
      <c r="D326">
        <v>4.0369999999999999</v>
      </c>
      <c r="E326">
        <v>1083</v>
      </c>
      <c r="F326">
        <f t="shared" si="5"/>
        <v>10</v>
      </c>
      <c r="G326" t="str">
        <f>STANDINGS_ERA[[#This Row],[League]]&amp;STANDINGS_ERA[[#This Row],[Team]]</f>
        <v>$150 Draft Champions Dec 17 1:00 pm Lg.3566Forever Draft 2</v>
      </c>
    </row>
    <row r="327" spans="1:7" x14ac:dyDescent="0.25">
      <c r="A327">
        <v>1892</v>
      </c>
      <c r="B327" t="s">
        <v>779</v>
      </c>
      <c r="C327" t="s">
        <v>775</v>
      </c>
      <c r="D327">
        <v>4.056</v>
      </c>
      <c r="E327">
        <v>1019</v>
      </c>
      <c r="F327">
        <f t="shared" si="5"/>
        <v>11</v>
      </c>
      <c r="G327" t="str">
        <f>STANDINGS_ERA[[#This Row],[League]]&amp;STANDINGS_ERA[[#This Row],[Team]]</f>
        <v>$150 Draft Champions Dec 17 1:00 pm Lg.3566SpinningSeams2</v>
      </c>
    </row>
    <row r="328" spans="1:7" x14ac:dyDescent="0.25">
      <c r="A328">
        <v>2234</v>
      </c>
      <c r="B328" t="s">
        <v>781</v>
      </c>
      <c r="C328" t="s">
        <v>775</v>
      </c>
      <c r="D328">
        <v>4.1719999999999997</v>
      </c>
      <c r="E328">
        <v>677</v>
      </c>
      <c r="F328">
        <f t="shared" si="5"/>
        <v>12</v>
      </c>
      <c r="G328" t="str">
        <f>STANDINGS_ERA[[#This Row],[League]]&amp;STANDINGS_ERA[[#This Row],[Team]]</f>
        <v>$150 Draft Champions Dec 17 1:00 pm Lg.3566Team Steeves</v>
      </c>
    </row>
    <row r="329" spans="1:7" x14ac:dyDescent="0.25">
      <c r="A329">
        <v>2330</v>
      </c>
      <c r="B329" t="s">
        <v>783</v>
      </c>
      <c r="C329" t="s">
        <v>775</v>
      </c>
      <c r="D329">
        <v>4.202</v>
      </c>
      <c r="E329">
        <v>581</v>
      </c>
      <c r="F329">
        <f t="shared" si="5"/>
        <v>13</v>
      </c>
      <c r="G329" t="str">
        <f>STANDINGS_ERA[[#This Row],[League]]&amp;STANDINGS_ERA[[#This Row],[Team]]</f>
        <v>$150 Draft Champions Dec 17 1:00 pm Lg.3566Cotton Dragger</v>
      </c>
    </row>
    <row r="330" spans="1:7" x14ac:dyDescent="0.25">
      <c r="A330">
        <v>2538</v>
      </c>
      <c r="B330" t="s">
        <v>780</v>
      </c>
      <c r="C330" t="s">
        <v>775</v>
      </c>
      <c r="D330">
        <v>4.29</v>
      </c>
      <c r="E330">
        <v>373</v>
      </c>
      <c r="F330">
        <f t="shared" si="5"/>
        <v>14</v>
      </c>
      <c r="G330" t="str">
        <f>STANDINGS_ERA[[#This Row],[League]]&amp;STANDINGS_ERA[[#This Row],[Team]]</f>
        <v>$150 Draft Champions Dec 17 1:00 pm Lg.3566The Unused Needles</v>
      </c>
    </row>
    <row r="331" spans="1:7" x14ac:dyDescent="0.25">
      <c r="A331">
        <v>2578</v>
      </c>
      <c r="B331" t="s">
        <v>782</v>
      </c>
      <c r="C331" t="s">
        <v>775</v>
      </c>
      <c r="D331">
        <v>4.3109999999999999</v>
      </c>
      <c r="E331">
        <v>333</v>
      </c>
      <c r="F331">
        <f t="shared" si="5"/>
        <v>15</v>
      </c>
      <c r="G331" t="str">
        <f>STANDINGS_ERA[[#This Row],[League]]&amp;STANDINGS_ERA[[#This Row],[Team]]</f>
        <v>$150 Draft Champions Dec 17 1:00 pm Lg.3566Trachtman's NeverEnding Story 150</v>
      </c>
    </row>
    <row r="332" spans="1:7" x14ac:dyDescent="0.25">
      <c r="A332">
        <v>26</v>
      </c>
      <c r="B332" t="s">
        <v>116</v>
      </c>
      <c r="C332" t="s">
        <v>790</v>
      </c>
      <c r="D332">
        <v>3.218</v>
      </c>
      <c r="E332">
        <v>2885</v>
      </c>
      <c r="F332">
        <f t="shared" si="5"/>
        <v>1</v>
      </c>
      <c r="G332" t="str">
        <f>STANDINGS_ERA[[#This Row],[League]]&amp;STANDINGS_ERA[[#This Row],[Team]]</f>
        <v>$150 Draft Champions Dec 19 1:00 pm Lg.3567Titans</v>
      </c>
    </row>
    <row r="333" spans="1:7" x14ac:dyDescent="0.25">
      <c r="A333">
        <v>209</v>
      </c>
      <c r="B333" t="s">
        <v>800</v>
      </c>
      <c r="C333" t="s">
        <v>790</v>
      </c>
      <c r="D333">
        <v>3.4860000000000002</v>
      </c>
      <c r="E333">
        <v>2702</v>
      </c>
      <c r="F333">
        <f t="shared" si="5"/>
        <v>2</v>
      </c>
      <c r="G333" t="str">
        <f>STANDINGS_ERA[[#This Row],[League]]&amp;STANDINGS_ERA[[#This Row],[Team]]</f>
        <v>$150 Draft Champions Dec 19 1:00 pm Lg.3567EMERSON 3</v>
      </c>
    </row>
    <row r="334" spans="1:7" x14ac:dyDescent="0.25">
      <c r="A334">
        <v>374</v>
      </c>
      <c r="B334" t="s">
        <v>393</v>
      </c>
      <c r="C334" t="s">
        <v>790</v>
      </c>
      <c r="D334">
        <v>3.585</v>
      </c>
      <c r="E334">
        <v>2537</v>
      </c>
      <c r="F334">
        <f t="shared" si="5"/>
        <v>3</v>
      </c>
      <c r="G334" t="str">
        <f>STANDINGS_ERA[[#This Row],[League]]&amp;STANDINGS_ERA[[#This Row],[Team]]</f>
        <v>$150 Draft Champions Dec 19 1:00 pm Lg.3567Team Donnelly</v>
      </c>
    </row>
    <row r="335" spans="1:7" x14ac:dyDescent="0.25">
      <c r="A335">
        <v>422</v>
      </c>
      <c r="B335" t="s">
        <v>796</v>
      </c>
      <c r="C335" t="s">
        <v>790</v>
      </c>
      <c r="D335">
        <v>3.6030000000000002</v>
      </c>
      <c r="E335">
        <v>2489</v>
      </c>
      <c r="F335">
        <f t="shared" si="5"/>
        <v>4</v>
      </c>
      <c r="G335" t="str">
        <f>STANDINGS_ERA[[#This Row],[League]]&amp;STANDINGS_ERA[[#This Row],[Team]]</f>
        <v>$150 Draft Champions Dec 19 1:00 pm Lg.3567Harp Crush Price</v>
      </c>
    </row>
    <row r="336" spans="1:7" x14ac:dyDescent="0.25">
      <c r="A336">
        <v>702</v>
      </c>
      <c r="B336" t="s">
        <v>425</v>
      </c>
      <c r="C336" t="s">
        <v>790</v>
      </c>
      <c r="D336">
        <v>3.718</v>
      </c>
      <c r="E336">
        <v>2209</v>
      </c>
      <c r="F336">
        <f t="shared" si="5"/>
        <v>5</v>
      </c>
      <c r="G336" t="str">
        <f>STANDINGS_ERA[[#This Row],[League]]&amp;STANDINGS_ERA[[#This Row],[Team]]</f>
        <v>$150 Draft Champions Dec 19 1:00 pm Lg.3567Bama DC</v>
      </c>
    </row>
    <row r="337" spans="1:7" x14ac:dyDescent="0.25">
      <c r="A337">
        <v>794</v>
      </c>
      <c r="B337" t="s">
        <v>797</v>
      </c>
      <c r="C337" t="s">
        <v>790</v>
      </c>
      <c r="D337">
        <v>3.7450000000000001</v>
      </c>
      <c r="E337">
        <v>2117</v>
      </c>
      <c r="F337">
        <f t="shared" si="5"/>
        <v>6</v>
      </c>
      <c r="G337" t="str">
        <f>STANDINGS_ERA[[#This Row],[League]]&amp;STANDINGS_ERA[[#This Row],[Team]]</f>
        <v>$150 Draft Champions Dec 19 1:00 pm Lg.3567Mikey's Mojo</v>
      </c>
    </row>
    <row r="338" spans="1:7" x14ac:dyDescent="0.25">
      <c r="A338">
        <v>1172</v>
      </c>
      <c r="B338" t="s">
        <v>791</v>
      </c>
      <c r="C338" t="s">
        <v>790</v>
      </c>
      <c r="D338">
        <v>3.855</v>
      </c>
      <c r="E338">
        <v>1739</v>
      </c>
      <c r="F338">
        <f t="shared" si="5"/>
        <v>7</v>
      </c>
      <c r="G338" t="str">
        <f>STANDINGS_ERA[[#This Row],[League]]&amp;STANDINGS_ERA[[#This Row],[Team]]</f>
        <v>$150 Draft Champions Dec 19 1:00 pm Lg.3567Dicky Dollar Scholars</v>
      </c>
    </row>
    <row r="339" spans="1:7" x14ac:dyDescent="0.25">
      <c r="A339">
        <v>1411</v>
      </c>
      <c r="B339" t="s">
        <v>795</v>
      </c>
      <c r="C339" t="s">
        <v>790</v>
      </c>
      <c r="D339">
        <v>3.919</v>
      </c>
      <c r="E339">
        <v>1500</v>
      </c>
      <c r="F339">
        <f t="shared" si="5"/>
        <v>8</v>
      </c>
      <c r="G339" t="str">
        <f>STANDINGS_ERA[[#This Row],[League]]&amp;STANDINGS_ERA[[#This Row],[Team]]</f>
        <v>$150 Draft Champions Dec 19 1:00 pm Lg.3567I've Got a Special Purpose</v>
      </c>
    </row>
    <row r="340" spans="1:7" x14ac:dyDescent="0.25">
      <c r="A340">
        <v>1584</v>
      </c>
      <c r="B340" t="s">
        <v>799</v>
      </c>
      <c r="C340" t="s">
        <v>790</v>
      </c>
      <c r="D340">
        <v>3.97</v>
      </c>
      <c r="E340">
        <v>1327</v>
      </c>
      <c r="F340">
        <f t="shared" si="5"/>
        <v>9</v>
      </c>
      <c r="G340" t="str">
        <f>STANDINGS_ERA[[#This Row],[League]]&amp;STANDINGS_ERA[[#This Row],[Team]]</f>
        <v>$150 Draft Champions Dec 19 1:00 pm Lg.3567Team Clarke - 2</v>
      </c>
    </row>
    <row r="341" spans="1:7" x14ac:dyDescent="0.25">
      <c r="A341">
        <v>2129</v>
      </c>
      <c r="B341" t="s">
        <v>798</v>
      </c>
      <c r="C341" t="s">
        <v>790</v>
      </c>
      <c r="D341">
        <v>4.1369999999999996</v>
      </c>
      <c r="E341">
        <v>782</v>
      </c>
      <c r="F341">
        <f t="shared" si="5"/>
        <v>10</v>
      </c>
      <c r="G341" t="str">
        <f>STANDINGS_ERA[[#This Row],[League]]&amp;STANDINGS_ERA[[#This Row],[Team]]</f>
        <v>$150 Draft Champions Dec 19 1:00 pm Lg.3567I Want Yu Back</v>
      </c>
    </row>
    <row r="342" spans="1:7" x14ac:dyDescent="0.25">
      <c r="A342">
        <v>2456</v>
      </c>
      <c r="B342" t="s">
        <v>457</v>
      </c>
      <c r="C342" t="s">
        <v>790</v>
      </c>
      <c r="D342">
        <v>4.2510000000000003</v>
      </c>
      <c r="E342">
        <v>455</v>
      </c>
      <c r="F342">
        <f t="shared" si="5"/>
        <v>11</v>
      </c>
      <c r="G342" t="str">
        <f>STANDINGS_ERA[[#This Row],[League]]&amp;STANDINGS_ERA[[#This Row],[Team]]</f>
        <v>$150 Draft Champions Dec 19 1:00 pm Lg.3567Team Barth</v>
      </c>
    </row>
    <row r="343" spans="1:7" x14ac:dyDescent="0.25">
      <c r="A343">
        <v>2483</v>
      </c>
      <c r="B343" t="s">
        <v>792</v>
      </c>
      <c r="C343" t="s">
        <v>790</v>
      </c>
      <c r="D343">
        <v>4.2619999999999996</v>
      </c>
      <c r="E343">
        <v>428</v>
      </c>
      <c r="F343">
        <f t="shared" si="5"/>
        <v>12</v>
      </c>
      <c r="G343" t="str">
        <f>STANDINGS_ERA[[#This Row],[League]]&amp;STANDINGS_ERA[[#This Row],[Team]]</f>
        <v>$150 Draft Champions Dec 19 1:00 pm Lg.3567Team Robish</v>
      </c>
    </row>
    <row r="344" spans="1:7" x14ac:dyDescent="0.25">
      <c r="A344">
        <v>2649</v>
      </c>
      <c r="B344" t="s">
        <v>793</v>
      </c>
      <c r="C344" t="s">
        <v>790</v>
      </c>
      <c r="D344">
        <v>4.351</v>
      </c>
      <c r="E344">
        <v>262</v>
      </c>
      <c r="F344">
        <f t="shared" si="5"/>
        <v>13</v>
      </c>
      <c r="G344" t="str">
        <f>STANDINGS_ERA[[#This Row],[League]]&amp;STANDINGS_ERA[[#This Row],[Team]]</f>
        <v>$150 Draft Champions Dec 19 1:00 pm Lg.3567ChipChopChip3</v>
      </c>
    </row>
    <row r="345" spans="1:7" x14ac:dyDescent="0.25">
      <c r="A345">
        <v>2705</v>
      </c>
      <c r="B345" t="s">
        <v>794</v>
      </c>
      <c r="C345" t="s">
        <v>790</v>
      </c>
      <c r="D345">
        <v>4.391</v>
      </c>
      <c r="E345">
        <v>206</v>
      </c>
      <c r="F345">
        <f t="shared" si="5"/>
        <v>14</v>
      </c>
      <c r="G345" t="str">
        <f>STANDINGS_ERA[[#This Row],[League]]&amp;STANDINGS_ERA[[#This Row],[Team]]</f>
        <v>$150 Draft Champions Dec 19 1:00 pm Lg.3567Team Narva</v>
      </c>
    </row>
    <row r="346" spans="1:7" x14ac:dyDescent="0.25">
      <c r="A346">
        <v>2872</v>
      </c>
      <c r="B346" t="s">
        <v>789</v>
      </c>
      <c r="C346" t="s">
        <v>790</v>
      </c>
      <c r="D346">
        <v>4.6509999999999998</v>
      </c>
      <c r="E346">
        <v>39</v>
      </c>
      <c r="F346">
        <f t="shared" si="5"/>
        <v>15</v>
      </c>
      <c r="G346" t="str">
        <f>STANDINGS_ERA[[#This Row],[League]]&amp;STANDINGS_ERA[[#This Row],[Team]]</f>
        <v>$150 Draft Champions Dec 19 1:00 pm Lg.3567G squared</v>
      </c>
    </row>
    <row r="347" spans="1:7" x14ac:dyDescent="0.25">
      <c r="A347">
        <v>107</v>
      </c>
      <c r="B347" t="s">
        <v>809</v>
      </c>
      <c r="C347" t="s">
        <v>801</v>
      </c>
      <c r="D347">
        <v>3.38</v>
      </c>
      <c r="E347">
        <v>2804</v>
      </c>
      <c r="F347">
        <f t="shared" si="5"/>
        <v>1</v>
      </c>
      <c r="G347" t="str">
        <f>STANDINGS_ERA[[#This Row],[League]]&amp;STANDINGS_ERA[[#This Row],[Team]]</f>
        <v>$150 Draft Champions Dec 21 1:00 pm Lg.3568Dookie McGee v3 - $150</v>
      </c>
    </row>
    <row r="348" spans="1:7" x14ac:dyDescent="0.25">
      <c r="A348">
        <v>297</v>
      </c>
      <c r="B348" t="s">
        <v>807</v>
      </c>
      <c r="C348" t="s">
        <v>801</v>
      </c>
      <c r="D348">
        <v>3.5470000000000002</v>
      </c>
      <c r="E348">
        <v>2614</v>
      </c>
      <c r="F348">
        <f t="shared" si="5"/>
        <v>2</v>
      </c>
      <c r="G348" t="str">
        <f>STANDINGS_ERA[[#This Row],[League]]&amp;STANDINGS_ERA[[#This Row],[Team]]</f>
        <v>$150 Draft Champions Dec 21 1:00 pm Lg.3568DarenZilla I</v>
      </c>
    </row>
    <row r="349" spans="1:7" x14ac:dyDescent="0.25">
      <c r="A349">
        <v>677</v>
      </c>
      <c r="B349" t="s">
        <v>87</v>
      </c>
      <c r="C349" t="s">
        <v>801</v>
      </c>
      <c r="D349">
        <v>3.7090000000000001</v>
      </c>
      <c r="E349">
        <v>2234</v>
      </c>
      <c r="F349">
        <f t="shared" si="5"/>
        <v>3</v>
      </c>
      <c r="G349" t="str">
        <f>STANDINGS_ERA[[#This Row],[League]]&amp;STANDINGS_ERA[[#This Row],[Team]]</f>
        <v>$150 Draft Champions Dec 21 1:00 pm Lg.3568The Northsiders</v>
      </c>
    </row>
    <row r="350" spans="1:7" x14ac:dyDescent="0.25">
      <c r="A350">
        <v>1019</v>
      </c>
      <c r="B350" t="s">
        <v>805</v>
      </c>
      <c r="C350" t="s">
        <v>801</v>
      </c>
      <c r="D350">
        <v>3.81</v>
      </c>
      <c r="E350">
        <v>1892</v>
      </c>
      <c r="F350">
        <f t="shared" si="5"/>
        <v>4</v>
      </c>
      <c r="G350" t="str">
        <f>STANDINGS_ERA[[#This Row],[League]]&amp;STANDINGS_ERA[[#This Row],[Team]]</f>
        <v>$150 Draft Champions Dec 21 1:00 pm Lg.3568Dizzy Esasky II</v>
      </c>
    </row>
    <row r="351" spans="1:7" x14ac:dyDescent="0.25">
      <c r="A351">
        <v>1107</v>
      </c>
      <c r="B351" t="s">
        <v>17</v>
      </c>
      <c r="C351" t="s">
        <v>801</v>
      </c>
      <c r="D351">
        <v>3.835</v>
      </c>
      <c r="E351">
        <v>1804</v>
      </c>
      <c r="F351">
        <f t="shared" si="5"/>
        <v>5</v>
      </c>
      <c r="G351" t="str">
        <f>STANDINGS_ERA[[#This Row],[League]]&amp;STANDINGS_ERA[[#This Row],[Team]]</f>
        <v>$150 Draft Champions Dec 21 1:00 pm Lg.3568Millertime</v>
      </c>
    </row>
    <row r="352" spans="1:7" x14ac:dyDescent="0.25">
      <c r="A352">
        <v>1229</v>
      </c>
      <c r="B352" t="s">
        <v>186</v>
      </c>
      <c r="C352" t="s">
        <v>801</v>
      </c>
      <c r="D352">
        <v>3.8690000000000002</v>
      </c>
      <c r="E352">
        <v>1682</v>
      </c>
      <c r="F352">
        <f t="shared" si="5"/>
        <v>6</v>
      </c>
      <c r="G352" t="str">
        <f>STANDINGS_ERA[[#This Row],[League]]&amp;STANDINGS_ERA[[#This Row],[Team]]</f>
        <v>$150 Draft Champions Dec 21 1:00 pm Lg.3568LONG GONE</v>
      </c>
    </row>
    <row r="353" spans="1:7" x14ac:dyDescent="0.25">
      <c r="A353">
        <v>1577</v>
      </c>
      <c r="B353" t="s">
        <v>450</v>
      </c>
      <c r="C353" t="s">
        <v>801</v>
      </c>
      <c r="D353">
        <v>3.968</v>
      </c>
      <c r="E353">
        <v>1334</v>
      </c>
      <c r="F353">
        <f t="shared" si="5"/>
        <v>7</v>
      </c>
      <c r="G353" t="str">
        <f>STANDINGS_ERA[[#This Row],[League]]&amp;STANDINGS_ERA[[#This Row],[Team]]</f>
        <v>$150 Draft Champions Dec 21 1:00 pm Lg.3568Poopy Tooth 4</v>
      </c>
    </row>
    <row r="354" spans="1:7" x14ac:dyDescent="0.25">
      <c r="A354">
        <v>1677</v>
      </c>
      <c r="B354" t="s">
        <v>109</v>
      </c>
      <c r="C354" t="s">
        <v>801</v>
      </c>
      <c r="D354">
        <v>3.996</v>
      </c>
      <c r="E354">
        <v>1234</v>
      </c>
      <c r="F354">
        <f t="shared" si="5"/>
        <v>8</v>
      </c>
      <c r="G354" t="str">
        <f>STANDINGS_ERA[[#This Row],[League]]&amp;STANDINGS_ERA[[#This Row],[Team]]</f>
        <v>$150 Draft Champions Dec 21 1:00 pm Lg.3568BIG LUSCIOUS</v>
      </c>
    </row>
    <row r="355" spans="1:7" x14ac:dyDescent="0.25">
      <c r="A355">
        <v>1747</v>
      </c>
      <c r="B355" t="s">
        <v>341</v>
      </c>
      <c r="C355" t="s">
        <v>801</v>
      </c>
      <c r="D355">
        <v>4.0119999999999996</v>
      </c>
      <c r="E355">
        <v>1164</v>
      </c>
      <c r="F355">
        <f t="shared" si="5"/>
        <v>9</v>
      </c>
      <c r="G355" t="str">
        <f>STANDINGS_ERA[[#This Row],[League]]&amp;STANDINGS_ERA[[#This Row],[Team]]</f>
        <v>$150 Draft Champions Dec 21 1:00 pm Lg.3568Team Dorn</v>
      </c>
    </row>
    <row r="356" spans="1:7" x14ac:dyDescent="0.25">
      <c r="A356">
        <v>1758</v>
      </c>
      <c r="B356" t="s">
        <v>803</v>
      </c>
      <c r="C356" t="s">
        <v>801</v>
      </c>
      <c r="D356">
        <v>4.016</v>
      </c>
      <c r="E356">
        <v>1153.5</v>
      </c>
      <c r="F356">
        <f t="shared" si="5"/>
        <v>10</v>
      </c>
      <c r="G356" t="str">
        <f>STANDINGS_ERA[[#This Row],[League]]&amp;STANDINGS_ERA[[#This Row],[Team]]</f>
        <v>$150 Draft Champions Dec 21 1:00 pm Lg.3568O'Day or Night Relief</v>
      </c>
    </row>
    <row r="357" spans="1:7" x14ac:dyDescent="0.25">
      <c r="A357">
        <v>1971</v>
      </c>
      <c r="B357" t="s">
        <v>802</v>
      </c>
      <c r="C357" t="s">
        <v>801</v>
      </c>
      <c r="D357">
        <v>4.0810000000000004</v>
      </c>
      <c r="E357">
        <v>940</v>
      </c>
      <c r="F357">
        <f t="shared" si="5"/>
        <v>11</v>
      </c>
      <c r="G357" t="str">
        <f>STANDINGS_ERA[[#This Row],[League]]&amp;STANDINGS_ERA[[#This Row],[Team]]</f>
        <v>$150 Draft Champions Dec 21 1:00 pm Lg.3568Carolina Lightning</v>
      </c>
    </row>
    <row r="358" spans="1:7" x14ac:dyDescent="0.25">
      <c r="A358">
        <v>2029</v>
      </c>
      <c r="B358" t="s">
        <v>806</v>
      </c>
      <c r="C358" t="s">
        <v>801</v>
      </c>
      <c r="D358">
        <v>4.0999999999999996</v>
      </c>
      <c r="E358">
        <v>882</v>
      </c>
      <c r="F358">
        <f t="shared" si="5"/>
        <v>12</v>
      </c>
      <c r="G358" t="str">
        <f>STANDINGS_ERA[[#This Row],[League]]&amp;STANDINGS_ERA[[#This Row],[Team]]</f>
        <v>$150 Draft Champions Dec 21 1:00 pm Lg.3568Riderboot 1 DC</v>
      </c>
    </row>
    <row r="359" spans="1:7" x14ac:dyDescent="0.25">
      <c r="A359">
        <v>2073</v>
      </c>
      <c r="B359" t="s">
        <v>434</v>
      </c>
      <c r="C359" t="s">
        <v>801</v>
      </c>
      <c r="D359">
        <v>4.117</v>
      </c>
      <c r="E359">
        <v>838</v>
      </c>
      <c r="F359">
        <f t="shared" si="5"/>
        <v>13</v>
      </c>
      <c r="G359" t="str">
        <f>STANDINGS_ERA[[#This Row],[League]]&amp;STANDINGS_ERA[[#This Row],[Team]]</f>
        <v>$150 Draft Champions Dec 21 1:00 pm Lg.3568Team Kent</v>
      </c>
    </row>
    <row r="360" spans="1:7" x14ac:dyDescent="0.25">
      <c r="A360">
        <v>2567</v>
      </c>
      <c r="B360" t="s">
        <v>808</v>
      </c>
      <c r="C360" t="s">
        <v>801</v>
      </c>
      <c r="D360">
        <v>4.3049999999999997</v>
      </c>
      <c r="E360">
        <v>344</v>
      </c>
      <c r="F360">
        <f t="shared" si="5"/>
        <v>14</v>
      </c>
      <c r="G360" t="str">
        <f>STANDINGS_ERA[[#This Row],[League]]&amp;STANDINGS_ERA[[#This Row],[Team]]</f>
        <v>$150 Draft Champions Dec 21 1:00 pm Lg.3568Dominance &amp; Submission</v>
      </c>
    </row>
    <row r="361" spans="1:7" x14ac:dyDescent="0.25">
      <c r="A361">
        <v>2901</v>
      </c>
      <c r="B361" t="s">
        <v>804</v>
      </c>
      <c r="C361" t="s">
        <v>801</v>
      </c>
      <c r="D361">
        <v>4.8840000000000003</v>
      </c>
      <c r="E361">
        <v>10</v>
      </c>
      <c r="F361">
        <f t="shared" si="5"/>
        <v>15</v>
      </c>
      <c r="G361" t="str">
        <f>STANDINGS_ERA[[#This Row],[League]]&amp;STANDINGS_ERA[[#This Row],[Team]]</f>
        <v>$150 Draft Champions Dec 21 1:00 pm Lg.3568papas nine</v>
      </c>
    </row>
    <row r="362" spans="1:7" x14ac:dyDescent="0.25">
      <c r="A362">
        <v>90</v>
      </c>
      <c r="B362" t="s">
        <v>431</v>
      </c>
      <c r="C362" t="s">
        <v>811</v>
      </c>
      <c r="D362">
        <v>3.3519999999999999</v>
      </c>
      <c r="E362">
        <v>2821</v>
      </c>
      <c r="F362">
        <f t="shared" si="5"/>
        <v>1</v>
      </c>
      <c r="G362" t="str">
        <f>STANDINGS_ERA[[#This Row],[League]]&amp;STANDINGS_ERA[[#This Row],[Team]]</f>
        <v>$150 Draft Champions Dec 22 1:00 pm Lg.3569BIG LUSCIOUS II</v>
      </c>
    </row>
    <row r="363" spans="1:7" x14ac:dyDescent="0.25">
      <c r="A363">
        <v>104</v>
      </c>
      <c r="B363" t="s">
        <v>96</v>
      </c>
      <c r="C363" t="s">
        <v>811</v>
      </c>
      <c r="D363">
        <v>3.3780000000000001</v>
      </c>
      <c r="E363">
        <v>2807</v>
      </c>
      <c r="F363">
        <f t="shared" si="5"/>
        <v>2</v>
      </c>
      <c r="G363" t="str">
        <f>STANDINGS_ERA[[#This Row],[League]]&amp;STANDINGS_ERA[[#This Row],[Team]]</f>
        <v>$150 Draft Champions Dec 22 1:00 pm Lg.3569Surrender Dorothy! (2)</v>
      </c>
    </row>
    <row r="364" spans="1:7" x14ac:dyDescent="0.25">
      <c r="A364">
        <v>264</v>
      </c>
      <c r="B364" t="s">
        <v>816</v>
      </c>
      <c r="C364" t="s">
        <v>811</v>
      </c>
      <c r="D364">
        <v>3.5259999999999998</v>
      </c>
      <c r="E364">
        <v>2647</v>
      </c>
      <c r="F364">
        <f t="shared" si="5"/>
        <v>3</v>
      </c>
      <c r="G364" t="str">
        <f>STANDINGS_ERA[[#This Row],[League]]&amp;STANDINGS_ERA[[#This Row],[Team]]</f>
        <v>$150 Draft Champions Dec 22 1:00 pm Lg.3569Cubs Lose!!! Cubs Lose!!!</v>
      </c>
    </row>
    <row r="365" spans="1:7" x14ac:dyDescent="0.25">
      <c r="A365">
        <v>574</v>
      </c>
      <c r="B365" t="s">
        <v>815</v>
      </c>
      <c r="C365" t="s">
        <v>811</v>
      </c>
      <c r="D365">
        <v>3.6680000000000001</v>
      </c>
      <c r="E365">
        <v>2337</v>
      </c>
      <c r="F365">
        <f t="shared" si="5"/>
        <v>4</v>
      </c>
      <c r="G365" t="str">
        <f>STANDINGS_ERA[[#This Row],[League]]&amp;STANDINGS_ERA[[#This Row],[Team]]</f>
        <v>$150 Draft Champions Dec 22 1:00 pm Lg.3569SpinningSeams3</v>
      </c>
    </row>
    <row r="366" spans="1:7" x14ac:dyDescent="0.25">
      <c r="A366">
        <v>654</v>
      </c>
      <c r="B366" t="s">
        <v>277</v>
      </c>
      <c r="C366" t="s">
        <v>811</v>
      </c>
      <c r="D366">
        <v>3.7</v>
      </c>
      <c r="E366">
        <v>2257</v>
      </c>
      <c r="F366">
        <f t="shared" si="5"/>
        <v>5</v>
      </c>
      <c r="G366" t="str">
        <f>STANDINGS_ERA[[#This Row],[League]]&amp;STANDINGS_ERA[[#This Row],[Team]]</f>
        <v>$150 Draft Champions Dec 22 1:00 pm Lg.3569ZULETA</v>
      </c>
    </row>
    <row r="367" spans="1:7" x14ac:dyDescent="0.25">
      <c r="A367">
        <v>1201</v>
      </c>
      <c r="B367" t="s">
        <v>817</v>
      </c>
      <c r="C367" t="s">
        <v>811</v>
      </c>
      <c r="D367">
        <v>3.863</v>
      </c>
      <c r="E367">
        <v>1710</v>
      </c>
      <c r="F367">
        <f t="shared" si="5"/>
        <v>6</v>
      </c>
      <c r="G367" t="str">
        <f>STANDINGS_ERA[[#This Row],[League]]&amp;STANDINGS_ERA[[#This Row],[Team]]</f>
        <v>$150 Draft Champions Dec 22 1:00 pm Lg.3569Potter and Pigz</v>
      </c>
    </row>
    <row r="368" spans="1:7" x14ac:dyDescent="0.25">
      <c r="A368">
        <v>1559</v>
      </c>
      <c r="B368" t="s">
        <v>71</v>
      </c>
      <c r="C368" t="s">
        <v>811</v>
      </c>
      <c r="D368">
        <v>3.9620000000000002</v>
      </c>
      <c r="E368">
        <v>1352</v>
      </c>
      <c r="F368">
        <f t="shared" si="5"/>
        <v>7</v>
      </c>
      <c r="G368" t="str">
        <f>STANDINGS_ERA[[#This Row],[League]]&amp;STANDINGS_ERA[[#This Row],[Team]]</f>
        <v>$150 Draft Champions Dec 22 1:00 pm Lg.3569Frozen Ropes</v>
      </c>
    </row>
    <row r="369" spans="1:7" x14ac:dyDescent="0.25">
      <c r="A369">
        <v>1596</v>
      </c>
      <c r="B369" t="s">
        <v>186</v>
      </c>
      <c r="C369" t="s">
        <v>811</v>
      </c>
      <c r="D369">
        <v>3.972</v>
      </c>
      <c r="E369">
        <v>1315</v>
      </c>
      <c r="F369">
        <f t="shared" si="5"/>
        <v>8</v>
      </c>
      <c r="G369" t="str">
        <f>STANDINGS_ERA[[#This Row],[League]]&amp;STANDINGS_ERA[[#This Row],[Team]]</f>
        <v>$150 Draft Champions Dec 22 1:00 pm Lg.3569LONG GONE</v>
      </c>
    </row>
    <row r="370" spans="1:7" x14ac:dyDescent="0.25">
      <c r="A370">
        <v>1640</v>
      </c>
      <c r="B370" t="s">
        <v>810</v>
      </c>
      <c r="C370" t="s">
        <v>811</v>
      </c>
      <c r="D370">
        <v>3.9849999999999999</v>
      </c>
      <c r="E370">
        <v>1271</v>
      </c>
      <c r="F370">
        <f t="shared" si="5"/>
        <v>9</v>
      </c>
      <c r="G370" t="str">
        <f>STANDINGS_ERA[[#This Row],[League]]&amp;STANDINGS_ERA[[#This Row],[Team]]</f>
        <v>$150 Draft Champions Dec 22 1:00 pm Lg.3569Sultans of Swat 1</v>
      </c>
    </row>
    <row r="371" spans="1:7" x14ac:dyDescent="0.25">
      <c r="A371">
        <v>1981</v>
      </c>
      <c r="B371" t="s">
        <v>818</v>
      </c>
      <c r="C371" t="s">
        <v>811</v>
      </c>
      <c r="D371">
        <v>4.0830000000000002</v>
      </c>
      <c r="E371">
        <v>930</v>
      </c>
      <c r="F371">
        <f t="shared" si="5"/>
        <v>10</v>
      </c>
      <c r="G371" t="str">
        <f>STANDINGS_ERA[[#This Row],[League]]&amp;STANDINGS_ERA[[#This Row],[Team]]</f>
        <v>$150 Draft Champions Dec 22 1:00 pm Lg.3569Cedar Saison Cedenos</v>
      </c>
    </row>
    <row r="372" spans="1:7" x14ac:dyDescent="0.25">
      <c r="A372">
        <v>1990</v>
      </c>
      <c r="B372" t="s">
        <v>813</v>
      </c>
      <c r="C372" t="s">
        <v>811</v>
      </c>
      <c r="D372">
        <v>4.0890000000000004</v>
      </c>
      <c r="E372">
        <v>921</v>
      </c>
      <c r="F372">
        <f t="shared" si="5"/>
        <v>11</v>
      </c>
      <c r="G372" t="str">
        <f>STANDINGS_ERA[[#This Row],[League]]&amp;STANDINGS_ERA[[#This Row],[Team]]</f>
        <v>$150 Draft Champions Dec 22 1:00 pm Lg.3569Ironwood Renegades</v>
      </c>
    </row>
    <row r="373" spans="1:7" x14ac:dyDescent="0.25">
      <c r="A373">
        <v>2248</v>
      </c>
      <c r="B373" t="s">
        <v>33</v>
      </c>
      <c r="C373" t="s">
        <v>811</v>
      </c>
      <c r="D373">
        <v>4.1760000000000002</v>
      </c>
      <c r="E373">
        <v>663</v>
      </c>
      <c r="F373">
        <f t="shared" si="5"/>
        <v>12</v>
      </c>
      <c r="G373" t="str">
        <f>STANDINGS_ERA[[#This Row],[League]]&amp;STANDINGS_ERA[[#This Row],[Team]]</f>
        <v>$150 Draft Champions Dec 22 1:00 pm Lg.3569Highlander</v>
      </c>
    </row>
    <row r="374" spans="1:7" x14ac:dyDescent="0.25">
      <c r="A374">
        <v>2272</v>
      </c>
      <c r="B374" t="s">
        <v>819</v>
      </c>
      <c r="C374" t="s">
        <v>811</v>
      </c>
      <c r="D374">
        <v>4.181</v>
      </c>
      <c r="E374">
        <v>639</v>
      </c>
      <c r="F374">
        <f t="shared" si="5"/>
        <v>13</v>
      </c>
      <c r="G374" t="str">
        <f>STANDINGS_ERA[[#This Row],[League]]&amp;STANDINGS_ERA[[#This Row],[Team]]</f>
        <v>$150 Draft Champions Dec 22 1:00 pm Lg.3569Chico Lind's Hermanos - DC 15</v>
      </c>
    </row>
    <row r="375" spans="1:7" x14ac:dyDescent="0.25">
      <c r="A375">
        <v>2690</v>
      </c>
      <c r="B375" t="s">
        <v>812</v>
      </c>
      <c r="C375" t="s">
        <v>811</v>
      </c>
      <c r="D375">
        <v>4.3810000000000002</v>
      </c>
      <c r="E375">
        <v>221</v>
      </c>
      <c r="F375">
        <f t="shared" si="5"/>
        <v>14</v>
      </c>
      <c r="G375" t="str">
        <f>STANDINGS_ERA[[#This Row],[League]]&amp;STANDINGS_ERA[[#This Row],[Team]]</f>
        <v>$150 Draft Champions Dec 22 1:00 pm Lg.3569Dammit Moon Moon</v>
      </c>
    </row>
    <row r="376" spans="1:7" x14ac:dyDescent="0.25">
      <c r="A376">
        <v>2758</v>
      </c>
      <c r="B376" t="s">
        <v>814</v>
      </c>
      <c r="C376" t="s">
        <v>811</v>
      </c>
      <c r="D376">
        <v>4.4340000000000002</v>
      </c>
      <c r="E376">
        <v>153</v>
      </c>
      <c r="F376">
        <f t="shared" si="5"/>
        <v>15</v>
      </c>
      <c r="G376" t="str">
        <f>STANDINGS_ERA[[#This Row],[League]]&amp;STANDINGS_ERA[[#This Row],[Team]]</f>
        <v>$150 Draft Champions Dec 22 1:00 pm Lg.3569Dwight Evans DC15 150</v>
      </c>
    </row>
    <row r="377" spans="1:7" x14ac:dyDescent="0.25">
      <c r="A377">
        <v>95</v>
      </c>
      <c r="B377" t="s">
        <v>827</v>
      </c>
      <c r="C377" t="s">
        <v>821</v>
      </c>
      <c r="D377">
        <v>3.3639999999999999</v>
      </c>
      <c r="E377">
        <v>2816</v>
      </c>
      <c r="F377">
        <f t="shared" si="5"/>
        <v>1</v>
      </c>
      <c r="G377" t="str">
        <f>STANDINGS_ERA[[#This Row],[League]]&amp;STANDINGS_ERA[[#This Row],[Team]]</f>
        <v>$150 Draft Champions Dec 24 1:00 pm Lg.3570The Final Boss</v>
      </c>
    </row>
    <row r="378" spans="1:7" x14ac:dyDescent="0.25">
      <c r="A378">
        <v>218</v>
      </c>
      <c r="B378" t="s">
        <v>466</v>
      </c>
      <c r="C378" t="s">
        <v>821</v>
      </c>
      <c r="D378">
        <v>3.496</v>
      </c>
      <c r="E378">
        <v>2693</v>
      </c>
      <c r="F378">
        <f t="shared" si="5"/>
        <v>2</v>
      </c>
      <c r="G378" t="str">
        <f>STANDINGS_ERA[[#This Row],[League]]&amp;STANDINGS_ERA[[#This Row],[Team]]</f>
        <v>$150 Draft Champions Dec 24 1:00 pm Lg.3570Red Barons</v>
      </c>
    </row>
    <row r="379" spans="1:7" x14ac:dyDescent="0.25">
      <c r="A379">
        <v>452</v>
      </c>
      <c r="B379" t="s">
        <v>828</v>
      </c>
      <c r="C379" t="s">
        <v>821</v>
      </c>
      <c r="D379">
        <v>3.6179999999999999</v>
      </c>
      <c r="E379">
        <v>2459</v>
      </c>
      <c r="F379">
        <f t="shared" si="5"/>
        <v>3</v>
      </c>
      <c r="G379" t="str">
        <f>STANDINGS_ERA[[#This Row],[League]]&amp;STANDINGS_ERA[[#This Row],[Team]]</f>
        <v>$150 Draft Champions Dec 24 1:00 pm Lg.3570zima...</v>
      </c>
    </row>
    <row r="380" spans="1:7" x14ac:dyDescent="0.25">
      <c r="A380">
        <v>512</v>
      </c>
      <c r="B380" t="s">
        <v>824</v>
      </c>
      <c r="C380" t="s">
        <v>821</v>
      </c>
      <c r="D380">
        <v>3.641</v>
      </c>
      <c r="E380">
        <v>2399</v>
      </c>
      <c r="F380">
        <f t="shared" si="5"/>
        <v>4</v>
      </c>
      <c r="G380" t="str">
        <f>STANDINGS_ERA[[#This Row],[League]]&amp;STANDINGS_ERA[[#This Row],[Team]]</f>
        <v>$150 Draft Champions Dec 24 1:00 pm Lg.3570Seymour</v>
      </c>
    </row>
    <row r="381" spans="1:7" x14ac:dyDescent="0.25">
      <c r="A381">
        <v>578</v>
      </c>
      <c r="B381" t="s">
        <v>829</v>
      </c>
      <c r="C381" t="s">
        <v>821</v>
      </c>
      <c r="D381">
        <v>3.67</v>
      </c>
      <c r="E381">
        <v>2333</v>
      </c>
      <c r="F381">
        <f t="shared" si="5"/>
        <v>5</v>
      </c>
      <c r="G381" t="str">
        <f>STANDINGS_ERA[[#This Row],[League]]&amp;STANDINGS_ERA[[#This Row],[Team]]</f>
        <v>$150 Draft Champions Dec 24 1:00 pm Lg.3570SEMPER FI 8</v>
      </c>
    </row>
    <row r="382" spans="1:7" x14ac:dyDescent="0.25">
      <c r="A382">
        <v>1415</v>
      </c>
      <c r="B382" t="s">
        <v>584</v>
      </c>
      <c r="C382" t="s">
        <v>821</v>
      </c>
      <c r="D382">
        <v>3.92</v>
      </c>
      <c r="E382">
        <v>1496</v>
      </c>
      <c r="F382">
        <f t="shared" si="5"/>
        <v>6</v>
      </c>
      <c r="G382" t="str">
        <f>STANDINGS_ERA[[#This Row],[League]]&amp;STANDINGS_ERA[[#This Row],[Team]]</f>
        <v>$150 Draft Champions Dec 24 1:00 pm Lg.3570Team Hughes</v>
      </c>
    </row>
    <row r="383" spans="1:7" x14ac:dyDescent="0.25">
      <c r="A383">
        <v>1549</v>
      </c>
      <c r="B383" t="s">
        <v>820</v>
      </c>
      <c r="C383" t="s">
        <v>821</v>
      </c>
      <c r="D383">
        <v>3.9580000000000002</v>
      </c>
      <c r="E383">
        <v>1362</v>
      </c>
      <c r="F383">
        <f t="shared" si="5"/>
        <v>7</v>
      </c>
      <c r="G383" t="str">
        <f>STANDINGS_ERA[[#This Row],[League]]&amp;STANDINGS_ERA[[#This Row],[Team]]</f>
        <v>$150 Draft Champions Dec 24 1:00 pm Lg.3570A1A Car Wash</v>
      </c>
    </row>
    <row r="384" spans="1:7" x14ac:dyDescent="0.25">
      <c r="A384">
        <v>1694</v>
      </c>
      <c r="B384" t="s">
        <v>822</v>
      </c>
      <c r="C384" t="s">
        <v>821</v>
      </c>
      <c r="D384">
        <v>4</v>
      </c>
      <c r="E384">
        <v>1217</v>
      </c>
      <c r="F384">
        <f t="shared" si="5"/>
        <v>8</v>
      </c>
      <c r="G384" t="str">
        <f>STANDINGS_ERA[[#This Row],[League]]&amp;STANDINGS_ERA[[#This Row],[Team]]</f>
        <v>$150 Draft Champions Dec 24 1:00 pm Lg.3570The Panic, The Vomit</v>
      </c>
    </row>
    <row r="385" spans="1:7" x14ac:dyDescent="0.25">
      <c r="A385">
        <v>1737</v>
      </c>
      <c r="B385" t="s">
        <v>826</v>
      </c>
      <c r="C385" t="s">
        <v>821</v>
      </c>
      <c r="D385">
        <v>4.01</v>
      </c>
      <c r="E385">
        <v>1174</v>
      </c>
      <c r="F385">
        <f t="shared" si="5"/>
        <v>9</v>
      </c>
      <c r="G385" t="str">
        <f>STANDINGS_ERA[[#This Row],[League]]&amp;STANDINGS_ERA[[#This Row],[Team]]</f>
        <v>$150 Draft Champions Dec 24 1:00 pm Lg.35702016 DC001</v>
      </c>
    </row>
    <row r="386" spans="1:7" x14ac:dyDescent="0.25">
      <c r="A386">
        <v>1884</v>
      </c>
      <c r="B386" t="s">
        <v>475</v>
      </c>
      <c r="C386" t="s">
        <v>821</v>
      </c>
      <c r="D386">
        <v>4.0529999999999999</v>
      </c>
      <c r="E386">
        <v>1027</v>
      </c>
      <c r="F386">
        <f t="shared" si="5"/>
        <v>10</v>
      </c>
      <c r="G386" t="str">
        <f>STANDINGS_ERA[[#This Row],[League]]&amp;STANDINGS_ERA[[#This Row],[Team]]</f>
        <v>$150 Draft Champions Dec 24 1:00 pm Lg.3570Bad "Buccos"</v>
      </c>
    </row>
    <row r="387" spans="1:7" x14ac:dyDescent="0.25">
      <c r="A387">
        <v>2015</v>
      </c>
      <c r="B387" t="s">
        <v>726</v>
      </c>
      <c r="C387" t="s">
        <v>821</v>
      </c>
      <c r="D387">
        <v>4.0949999999999998</v>
      </c>
      <c r="E387">
        <v>896</v>
      </c>
      <c r="F387">
        <f t="shared" ref="F387:F450" si="6">IF(C387=C386,F386+1,1)</f>
        <v>11</v>
      </c>
      <c r="G387" t="str">
        <f>STANDINGS_ERA[[#This Row],[League]]&amp;STANDINGS_ERA[[#This Row],[Team]]</f>
        <v>$150 Draft Champions Dec 24 1:00 pm Lg.3570Team Warner</v>
      </c>
    </row>
    <row r="388" spans="1:7" x14ac:dyDescent="0.25">
      <c r="A388">
        <v>2048</v>
      </c>
      <c r="B388" t="s">
        <v>128</v>
      </c>
      <c r="C388" t="s">
        <v>821</v>
      </c>
      <c r="D388">
        <v>4.1079999999999997</v>
      </c>
      <c r="E388">
        <v>863</v>
      </c>
      <c r="F388">
        <f t="shared" si="6"/>
        <v>12</v>
      </c>
      <c r="G388" t="str">
        <f>STANDINGS_ERA[[#This Row],[League]]&amp;STANDINGS_ERA[[#This Row],[Team]]</f>
        <v>$150 Draft Champions Dec 24 1:00 pm Lg.3570Team Boelkens</v>
      </c>
    </row>
    <row r="389" spans="1:7" x14ac:dyDescent="0.25">
      <c r="A389">
        <v>2609</v>
      </c>
      <c r="B389" t="s">
        <v>397</v>
      </c>
      <c r="C389" t="s">
        <v>821</v>
      </c>
      <c r="D389">
        <v>4.327</v>
      </c>
      <c r="E389">
        <v>302</v>
      </c>
      <c r="F389">
        <f t="shared" si="6"/>
        <v>13</v>
      </c>
      <c r="G389" t="str">
        <f>STANDINGS_ERA[[#This Row],[League]]&amp;STANDINGS_ERA[[#This Row],[Team]]</f>
        <v>$150 Draft Champions Dec 24 1:00 pm Lg.3570neener neener</v>
      </c>
    </row>
    <row r="390" spans="1:7" x14ac:dyDescent="0.25">
      <c r="A390">
        <v>2623</v>
      </c>
      <c r="B390" t="s">
        <v>823</v>
      </c>
      <c r="C390" t="s">
        <v>821</v>
      </c>
      <c r="D390">
        <v>4.3360000000000003</v>
      </c>
      <c r="E390">
        <v>288</v>
      </c>
      <c r="F390">
        <f t="shared" si="6"/>
        <v>14</v>
      </c>
      <c r="G390" t="str">
        <f>STANDINGS_ERA[[#This Row],[League]]&amp;STANDINGS_ERA[[#This Row],[Team]]</f>
        <v>$150 Draft Champions Dec 24 1:00 pm Lg.3570Moz Boyz 10</v>
      </c>
    </row>
    <row r="391" spans="1:7" x14ac:dyDescent="0.25">
      <c r="A391">
        <v>2681</v>
      </c>
      <c r="B391" t="s">
        <v>825</v>
      </c>
      <c r="C391" t="s">
        <v>821</v>
      </c>
      <c r="D391">
        <v>4.3730000000000002</v>
      </c>
      <c r="E391">
        <v>230</v>
      </c>
      <c r="F391">
        <f t="shared" si="6"/>
        <v>15</v>
      </c>
      <c r="G391" t="str">
        <f>STANDINGS_ERA[[#This Row],[League]]&amp;STANDINGS_ERA[[#This Row],[Team]]</f>
        <v>$150 Draft Champions Dec 24 1:00 pm Lg.3570Smyly Face</v>
      </c>
    </row>
    <row r="392" spans="1:7" x14ac:dyDescent="0.25">
      <c r="A392">
        <v>27</v>
      </c>
      <c r="B392" t="s">
        <v>842</v>
      </c>
      <c r="C392" t="s">
        <v>831</v>
      </c>
      <c r="D392">
        <v>3.2210000000000001</v>
      </c>
      <c r="E392">
        <v>2884</v>
      </c>
      <c r="F392">
        <f t="shared" si="6"/>
        <v>1</v>
      </c>
      <c r="G392" t="str">
        <f>STANDINGS_ERA[[#This Row],[League]]&amp;STANDINGS_ERA[[#This Row],[Team]]</f>
        <v>$150 Draft Champions Dec 24 1:00 pm Lg.3571SEMPER FI 9</v>
      </c>
    </row>
    <row r="393" spans="1:7" x14ac:dyDescent="0.25">
      <c r="A393">
        <v>181</v>
      </c>
      <c r="B393" t="s">
        <v>836</v>
      </c>
      <c r="C393" t="s">
        <v>831</v>
      </c>
      <c r="D393">
        <v>3.4630000000000001</v>
      </c>
      <c r="E393">
        <v>2730</v>
      </c>
      <c r="F393">
        <f t="shared" si="6"/>
        <v>2</v>
      </c>
      <c r="G393" t="str">
        <f>STANDINGS_ERA[[#This Row],[League]]&amp;STANDINGS_ERA[[#This Row],[Team]]</f>
        <v>$150 Draft Champions Dec 24 1:00 pm Lg.3571KJ || DC2</v>
      </c>
    </row>
    <row r="394" spans="1:7" x14ac:dyDescent="0.25">
      <c r="A394">
        <v>432</v>
      </c>
      <c r="B394" t="s">
        <v>839</v>
      </c>
      <c r="C394" t="s">
        <v>831</v>
      </c>
      <c r="D394">
        <v>3.6080000000000001</v>
      </c>
      <c r="E394">
        <v>2479</v>
      </c>
      <c r="F394">
        <f t="shared" si="6"/>
        <v>3</v>
      </c>
      <c r="G394" t="str">
        <f>STANDINGS_ERA[[#This Row],[League]]&amp;STANDINGS_ERA[[#This Row],[Team]]</f>
        <v>$150 Draft Champions Dec 24 1:00 pm Lg.3571The Achievers - DC 2</v>
      </c>
    </row>
    <row r="395" spans="1:7" x14ac:dyDescent="0.25">
      <c r="A395">
        <v>734</v>
      </c>
      <c r="B395" t="s">
        <v>832</v>
      </c>
      <c r="C395" t="s">
        <v>831</v>
      </c>
      <c r="D395">
        <v>3.726</v>
      </c>
      <c r="E395">
        <v>2177</v>
      </c>
      <c r="F395">
        <f t="shared" si="6"/>
        <v>4</v>
      </c>
      <c r="G395" t="str">
        <f>STANDINGS_ERA[[#This Row],[League]]&amp;STANDINGS_ERA[[#This Row],[Team]]</f>
        <v>$150 Draft Champions Dec 24 1:00 pm Lg.3571JacuzziGeorge</v>
      </c>
    </row>
    <row r="396" spans="1:7" x14ac:dyDescent="0.25">
      <c r="A396">
        <v>1281</v>
      </c>
      <c r="B396" t="s">
        <v>14</v>
      </c>
      <c r="C396" t="s">
        <v>831</v>
      </c>
      <c r="D396">
        <v>3.8839999999999999</v>
      </c>
      <c r="E396">
        <v>1630</v>
      </c>
      <c r="F396">
        <f t="shared" si="6"/>
        <v>5</v>
      </c>
      <c r="G396" t="str">
        <f>STANDINGS_ERA[[#This Row],[League]]&amp;STANDINGS_ERA[[#This Row],[Team]]</f>
        <v>$150 Draft Champions Dec 24 1:00 pm Lg.3571Team Martin</v>
      </c>
    </row>
    <row r="397" spans="1:7" x14ac:dyDescent="0.25">
      <c r="A397">
        <v>1331</v>
      </c>
      <c r="B397" t="s">
        <v>53</v>
      </c>
      <c r="C397" t="s">
        <v>831</v>
      </c>
      <c r="D397">
        <v>3.8969999999999998</v>
      </c>
      <c r="E397">
        <v>1580</v>
      </c>
      <c r="F397">
        <f t="shared" si="6"/>
        <v>6</v>
      </c>
      <c r="G397" t="str">
        <f>STANDINGS_ERA[[#This Row],[League]]&amp;STANDINGS_ERA[[#This Row],[Team]]</f>
        <v>$150 Draft Champions Dec 24 1:00 pm Lg.3571Baseball Furies</v>
      </c>
    </row>
    <row r="398" spans="1:7" x14ac:dyDescent="0.25">
      <c r="A398">
        <v>1641</v>
      </c>
      <c r="B398" t="s">
        <v>838</v>
      </c>
      <c r="C398" t="s">
        <v>831</v>
      </c>
      <c r="D398">
        <v>3.9849999999999999</v>
      </c>
      <c r="E398">
        <v>1270</v>
      </c>
      <c r="F398">
        <f t="shared" si="6"/>
        <v>7</v>
      </c>
      <c r="G398" t="str">
        <f>STANDINGS_ERA[[#This Row],[League]]&amp;STANDINGS_ERA[[#This Row],[Team]]</f>
        <v>$150 Draft Champions Dec 24 1:00 pm Lg.3571Galileo</v>
      </c>
    </row>
    <row r="399" spans="1:7" x14ac:dyDescent="0.25">
      <c r="A399">
        <v>1831</v>
      </c>
      <c r="B399" t="s">
        <v>840</v>
      </c>
      <c r="C399" t="s">
        <v>831</v>
      </c>
      <c r="D399">
        <v>4.0369999999999999</v>
      </c>
      <c r="E399">
        <v>1080</v>
      </c>
      <c r="F399">
        <f t="shared" si="6"/>
        <v>8</v>
      </c>
      <c r="G399" t="str">
        <f>STANDINGS_ERA[[#This Row],[League]]&amp;STANDINGS_ERA[[#This Row],[Team]]</f>
        <v>$150 Draft Champions Dec 24 1:00 pm Lg.3571BK Mets DC 2</v>
      </c>
    </row>
    <row r="400" spans="1:7" x14ac:dyDescent="0.25">
      <c r="A400">
        <v>2020</v>
      </c>
      <c r="B400" t="s">
        <v>835</v>
      </c>
      <c r="C400" t="s">
        <v>831</v>
      </c>
      <c r="D400">
        <v>4.0970000000000004</v>
      </c>
      <c r="E400">
        <v>891</v>
      </c>
      <c r="F400">
        <f t="shared" si="6"/>
        <v>9</v>
      </c>
      <c r="G400" t="str">
        <f>STANDINGS_ERA[[#This Row],[League]]&amp;STANDINGS_ERA[[#This Row],[Team]]</f>
        <v>$150 Draft Champions Dec 24 1:00 pm Lg.3571EA Sports 17</v>
      </c>
    </row>
    <row r="401" spans="1:7" x14ac:dyDescent="0.25">
      <c r="A401">
        <v>2280</v>
      </c>
      <c r="B401" t="s">
        <v>87</v>
      </c>
      <c r="C401" t="s">
        <v>831</v>
      </c>
      <c r="D401">
        <v>4.1840000000000002</v>
      </c>
      <c r="E401">
        <v>631</v>
      </c>
      <c r="F401">
        <f t="shared" si="6"/>
        <v>10</v>
      </c>
      <c r="G401" t="str">
        <f>STANDINGS_ERA[[#This Row],[League]]&amp;STANDINGS_ERA[[#This Row],[Team]]</f>
        <v>$150 Draft Champions Dec 24 1:00 pm Lg.3571The Northsiders</v>
      </c>
    </row>
    <row r="402" spans="1:7" x14ac:dyDescent="0.25">
      <c r="A402">
        <v>2464</v>
      </c>
      <c r="B402" t="s">
        <v>837</v>
      </c>
      <c r="C402" t="s">
        <v>831</v>
      </c>
      <c r="D402">
        <v>4.2569999999999997</v>
      </c>
      <c r="E402">
        <v>447</v>
      </c>
      <c r="F402">
        <f t="shared" si="6"/>
        <v>11</v>
      </c>
      <c r="G402" t="str">
        <f>STANDINGS_ERA[[#This Row],[League]]&amp;STANDINGS_ERA[[#This Row],[Team]]</f>
        <v>$150 Draft Champions Dec 24 1:00 pm Lg.3571Vermont Expos</v>
      </c>
    </row>
    <row r="403" spans="1:7" x14ac:dyDescent="0.25">
      <c r="A403">
        <v>2501</v>
      </c>
      <c r="B403" t="s">
        <v>841</v>
      </c>
      <c r="C403" t="s">
        <v>831</v>
      </c>
      <c r="D403">
        <v>4.2699999999999996</v>
      </c>
      <c r="E403">
        <v>410</v>
      </c>
      <c r="F403">
        <f t="shared" si="6"/>
        <v>12</v>
      </c>
      <c r="G403" t="str">
        <f>STANDINGS_ERA[[#This Row],[League]]&amp;STANDINGS_ERA[[#This Row],[Team]]</f>
        <v>$150 Draft Champions Dec 24 1:00 pm Lg.3571Slip Stitches 2</v>
      </c>
    </row>
    <row r="404" spans="1:7" x14ac:dyDescent="0.25">
      <c r="A404">
        <v>2585</v>
      </c>
      <c r="B404" t="s">
        <v>833</v>
      </c>
      <c r="C404" t="s">
        <v>831</v>
      </c>
      <c r="D404">
        <v>4.3140000000000001</v>
      </c>
      <c r="E404">
        <v>326</v>
      </c>
      <c r="F404">
        <f t="shared" si="6"/>
        <v>13</v>
      </c>
      <c r="G404" t="str">
        <f>STANDINGS_ERA[[#This Row],[League]]&amp;STANDINGS_ERA[[#This Row],[Team]]</f>
        <v>$150 Draft Champions Dec 24 1:00 pm Lg.3571Madcow - DC4</v>
      </c>
    </row>
    <row r="405" spans="1:7" x14ac:dyDescent="0.25">
      <c r="A405">
        <v>2685</v>
      </c>
      <c r="B405" t="s">
        <v>830</v>
      </c>
      <c r="C405" t="s">
        <v>831</v>
      </c>
      <c r="D405">
        <v>4.38</v>
      </c>
      <c r="E405">
        <v>226</v>
      </c>
      <c r="F405">
        <f t="shared" si="6"/>
        <v>14</v>
      </c>
      <c r="G405" t="str">
        <f>STANDINGS_ERA[[#This Row],[League]]&amp;STANDINGS_ERA[[#This Row],[Team]]</f>
        <v>$150 Draft Champions Dec 24 1:00 pm Lg.3571Strike Force</v>
      </c>
    </row>
    <row r="406" spans="1:7" x14ac:dyDescent="0.25">
      <c r="A406">
        <v>2695</v>
      </c>
      <c r="B406" t="s">
        <v>834</v>
      </c>
      <c r="C406" t="s">
        <v>831</v>
      </c>
      <c r="D406">
        <v>4.3840000000000003</v>
      </c>
      <c r="E406">
        <v>216</v>
      </c>
      <c r="F406">
        <f t="shared" si="6"/>
        <v>15</v>
      </c>
      <c r="G406" t="str">
        <f>STANDINGS_ERA[[#This Row],[League]]&amp;STANDINGS_ERA[[#This Row],[Team]]</f>
        <v>$150 Draft Champions Dec 24 1:00 pm Lg.3571ChipChopChip4</v>
      </c>
    </row>
    <row r="407" spans="1:7" x14ac:dyDescent="0.25">
      <c r="A407">
        <v>301</v>
      </c>
      <c r="B407" t="s">
        <v>17</v>
      </c>
      <c r="C407" t="s">
        <v>843</v>
      </c>
      <c r="D407">
        <v>3.55</v>
      </c>
      <c r="E407">
        <v>2610</v>
      </c>
      <c r="F407">
        <f t="shared" si="6"/>
        <v>1</v>
      </c>
      <c r="G407" t="str">
        <f>STANDINGS_ERA[[#This Row],[League]]&amp;STANDINGS_ERA[[#This Row],[Team]]</f>
        <v>$150 Draft Champions Dec 27 1:00 pm Lg.3572Millertime</v>
      </c>
    </row>
    <row r="408" spans="1:7" x14ac:dyDescent="0.25">
      <c r="A408">
        <v>306</v>
      </c>
      <c r="B408" t="s">
        <v>229</v>
      </c>
      <c r="C408" t="s">
        <v>843</v>
      </c>
      <c r="D408">
        <v>3.5529999999999999</v>
      </c>
      <c r="E408">
        <v>2605</v>
      </c>
      <c r="F408">
        <f t="shared" si="6"/>
        <v>2</v>
      </c>
      <c r="G408" t="str">
        <f>STANDINGS_ERA[[#This Row],[League]]&amp;STANDINGS_ERA[[#This Row],[Team]]</f>
        <v>$150 Draft Champions Dec 27 1:00 pm Lg.3572The Minyan</v>
      </c>
    </row>
    <row r="409" spans="1:7" x14ac:dyDescent="0.25">
      <c r="A409">
        <v>548</v>
      </c>
      <c r="B409" t="s">
        <v>151</v>
      </c>
      <c r="C409" t="s">
        <v>843</v>
      </c>
      <c r="D409">
        <v>3.6589999999999998</v>
      </c>
      <c r="E409">
        <v>2363</v>
      </c>
      <c r="F409">
        <f t="shared" si="6"/>
        <v>3</v>
      </c>
      <c r="G409" t="str">
        <f>STANDINGS_ERA[[#This Row],[League]]&amp;STANDINGS_ERA[[#This Row],[Team]]</f>
        <v>$150 Draft Champions Dec 27 1:00 pm Lg.3572Thing 2</v>
      </c>
    </row>
    <row r="410" spans="1:7" x14ac:dyDescent="0.25">
      <c r="A410">
        <v>857</v>
      </c>
      <c r="B410" t="s">
        <v>848</v>
      </c>
      <c r="C410" t="s">
        <v>843</v>
      </c>
      <c r="D410">
        <v>3.7669999999999999</v>
      </c>
      <c r="E410">
        <v>2054</v>
      </c>
      <c r="F410">
        <f t="shared" si="6"/>
        <v>4</v>
      </c>
      <c r="G410" t="str">
        <f>STANDINGS_ERA[[#This Row],[League]]&amp;STANDINGS_ERA[[#This Row],[Team]]</f>
        <v>$150 Draft Champions Dec 27 1:00 pm Lg.3572Wild Horse of the Osage</v>
      </c>
    </row>
    <row r="411" spans="1:7" x14ac:dyDescent="0.25">
      <c r="A411">
        <v>871</v>
      </c>
      <c r="B411" t="s">
        <v>127</v>
      </c>
      <c r="C411" t="s">
        <v>843</v>
      </c>
      <c r="D411">
        <v>3.7709999999999999</v>
      </c>
      <c r="E411">
        <v>2040</v>
      </c>
      <c r="F411">
        <f t="shared" si="6"/>
        <v>5</v>
      </c>
      <c r="G411" t="str">
        <f>STANDINGS_ERA[[#This Row],[League]]&amp;STANDINGS_ERA[[#This Row],[Team]]</f>
        <v>$150 Draft Champions Dec 27 1:00 pm Lg.3572Just An Old Vet</v>
      </c>
    </row>
    <row r="412" spans="1:7" x14ac:dyDescent="0.25">
      <c r="A412">
        <v>901</v>
      </c>
      <c r="B412" t="s">
        <v>847</v>
      </c>
      <c r="C412" t="s">
        <v>843</v>
      </c>
      <c r="D412">
        <v>3.778</v>
      </c>
      <c r="E412">
        <v>2010</v>
      </c>
      <c r="F412">
        <f t="shared" si="6"/>
        <v>6</v>
      </c>
      <c r="G412" t="str">
        <f>STANDINGS_ERA[[#This Row],[League]]&amp;STANDINGS_ERA[[#This Row],[Team]]</f>
        <v>$150 Draft Champions Dec 27 1:00 pm Lg.3572Charger Bar 2</v>
      </c>
    </row>
    <row r="413" spans="1:7" x14ac:dyDescent="0.25">
      <c r="A413">
        <v>904</v>
      </c>
      <c r="B413" t="s">
        <v>846</v>
      </c>
      <c r="C413" t="s">
        <v>843</v>
      </c>
      <c r="D413">
        <v>3.778</v>
      </c>
      <c r="E413">
        <v>2007</v>
      </c>
      <c r="F413">
        <f t="shared" si="6"/>
        <v>7</v>
      </c>
      <c r="G413" t="str">
        <f>STANDINGS_ERA[[#This Row],[League]]&amp;STANDINGS_ERA[[#This Row],[Team]]</f>
        <v>$150 Draft Champions Dec 27 1:00 pm Lg.3572Tall Timber DC18</v>
      </c>
    </row>
    <row r="414" spans="1:7" x14ac:dyDescent="0.25">
      <c r="A414">
        <v>1064</v>
      </c>
      <c r="B414" t="s">
        <v>185</v>
      </c>
      <c r="C414" t="s">
        <v>843</v>
      </c>
      <c r="D414">
        <v>3.8220000000000001</v>
      </c>
      <c r="E414">
        <v>1847</v>
      </c>
      <c r="F414">
        <f t="shared" si="6"/>
        <v>8</v>
      </c>
      <c r="G414" t="str">
        <f>STANDINGS_ERA[[#This Row],[League]]&amp;STANDINGS_ERA[[#This Row],[Team]]</f>
        <v>$150 Draft Champions Dec 27 1:00 pm Lg.3572Cococrispies</v>
      </c>
    </row>
    <row r="415" spans="1:7" x14ac:dyDescent="0.25">
      <c r="A415">
        <v>1267</v>
      </c>
      <c r="B415" t="s">
        <v>851</v>
      </c>
      <c r="C415" t="s">
        <v>843</v>
      </c>
      <c r="D415">
        <v>3.8809999999999998</v>
      </c>
      <c r="E415">
        <v>1644</v>
      </c>
      <c r="F415">
        <f t="shared" si="6"/>
        <v>9</v>
      </c>
      <c r="G415" t="str">
        <f>STANDINGS_ERA[[#This Row],[League]]&amp;STANDINGS_ERA[[#This Row],[Team]]</f>
        <v>$150 Draft Champions Dec 27 1:00 pm Lg.3572Giant Pig</v>
      </c>
    </row>
    <row r="416" spans="1:7" x14ac:dyDescent="0.25">
      <c r="A416">
        <v>1540</v>
      </c>
      <c r="B416" t="s">
        <v>845</v>
      </c>
      <c r="C416" t="s">
        <v>843</v>
      </c>
      <c r="D416">
        <v>3.956</v>
      </c>
      <c r="E416">
        <v>1371</v>
      </c>
      <c r="F416">
        <f t="shared" si="6"/>
        <v>10</v>
      </c>
      <c r="G416" t="str">
        <f>STANDINGS_ERA[[#This Row],[League]]&amp;STANDINGS_ERA[[#This Row],[Team]]</f>
        <v>$150 Draft Champions Dec 27 1:00 pm Lg.3572Dizzy Esasky III</v>
      </c>
    </row>
    <row r="417" spans="1:7" x14ac:dyDescent="0.25">
      <c r="A417">
        <v>1593</v>
      </c>
      <c r="B417" t="s">
        <v>849</v>
      </c>
      <c r="C417" t="s">
        <v>843</v>
      </c>
      <c r="D417">
        <v>3.972</v>
      </c>
      <c r="E417">
        <v>1318</v>
      </c>
      <c r="F417">
        <f t="shared" si="6"/>
        <v>11</v>
      </c>
      <c r="G417" t="str">
        <f>STANDINGS_ERA[[#This Row],[League]]&amp;STANDINGS_ERA[[#This Row],[Team]]</f>
        <v>$150 Draft Champions Dec 27 1:00 pm Lg.3572Fred Lynn DC18 150</v>
      </c>
    </row>
    <row r="418" spans="1:7" x14ac:dyDescent="0.25">
      <c r="A418">
        <v>2031</v>
      </c>
      <c r="B418" t="s">
        <v>148</v>
      </c>
      <c r="C418" t="s">
        <v>843</v>
      </c>
      <c r="D418">
        <v>4.0999999999999996</v>
      </c>
      <c r="E418">
        <v>880</v>
      </c>
      <c r="F418">
        <f t="shared" si="6"/>
        <v>12</v>
      </c>
      <c r="G418" t="str">
        <f>STANDINGS_ERA[[#This Row],[League]]&amp;STANDINGS_ERA[[#This Row],[Team]]</f>
        <v>$150 Draft Champions Dec 27 1:00 pm Lg.3572Ocular Keratitis DC1</v>
      </c>
    </row>
    <row r="419" spans="1:7" x14ac:dyDescent="0.25">
      <c r="A419">
        <v>2050</v>
      </c>
      <c r="B419" t="s">
        <v>850</v>
      </c>
      <c r="C419" t="s">
        <v>843</v>
      </c>
      <c r="D419">
        <v>4.109</v>
      </c>
      <c r="E419">
        <v>861</v>
      </c>
      <c r="F419">
        <f t="shared" si="6"/>
        <v>13</v>
      </c>
      <c r="G419" t="str">
        <f>STANDINGS_ERA[[#This Row],[League]]&amp;STANDINGS_ERA[[#This Row],[Team]]</f>
        <v>$150 Draft Champions Dec 27 1:00 pm Lg.3572Statesboro Blues</v>
      </c>
    </row>
    <row r="420" spans="1:7" x14ac:dyDescent="0.25">
      <c r="A420">
        <v>2646</v>
      </c>
      <c r="B420" t="s">
        <v>186</v>
      </c>
      <c r="C420" t="s">
        <v>843</v>
      </c>
      <c r="D420">
        <v>4.3490000000000002</v>
      </c>
      <c r="E420">
        <v>265</v>
      </c>
      <c r="F420">
        <f t="shared" si="6"/>
        <v>14</v>
      </c>
      <c r="G420" t="str">
        <f>STANDINGS_ERA[[#This Row],[League]]&amp;STANDINGS_ERA[[#This Row],[Team]]</f>
        <v>$150 Draft Champions Dec 27 1:00 pm Lg.3572LONG GONE</v>
      </c>
    </row>
    <row r="421" spans="1:7" x14ac:dyDescent="0.25">
      <c r="A421">
        <v>2817</v>
      </c>
      <c r="B421" t="s">
        <v>844</v>
      </c>
      <c r="C421" t="s">
        <v>843</v>
      </c>
      <c r="D421">
        <v>4.51</v>
      </c>
      <c r="E421">
        <v>94</v>
      </c>
      <c r="F421">
        <f t="shared" si="6"/>
        <v>15</v>
      </c>
      <c r="G421" t="str">
        <f>STANDINGS_ERA[[#This Row],[League]]&amp;STANDINGS_ERA[[#This Row],[Team]]</f>
        <v>$150 Draft Champions Dec 27 1:00 pm Lg.3572Risky Moles</v>
      </c>
    </row>
    <row r="422" spans="1:7" x14ac:dyDescent="0.25">
      <c r="A422">
        <v>439</v>
      </c>
      <c r="B422" t="s">
        <v>154</v>
      </c>
      <c r="C422" t="s">
        <v>853</v>
      </c>
      <c r="D422">
        <v>3.6120000000000001</v>
      </c>
      <c r="E422">
        <v>2472</v>
      </c>
      <c r="F422">
        <f t="shared" si="6"/>
        <v>1</v>
      </c>
      <c r="G422" t="str">
        <f>STANDINGS_ERA[[#This Row],[League]]&amp;STANDINGS_ERA[[#This Row],[Team]]</f>
        <v>$150 Draft Champions Dec 29 1:00 pm Lg.3574GLG20s</v>
      </c>
    </row>
    <row r="423" spans="1:7" x14ac:dyDescent="0.25">
      <c r="A423">
        <v>470</v>
      </c>
      <c r="B423" t="s">
        <v>17</v>
      </c>
      <c r="C423" t="s">
        <v>853</v>
      </c>
      <c r="D423">
        <v>3.625</v>
      </c>
      <c r="E423">
        <v>2441</v>
      </c>
      <c r="F423">
        <f t="shared" si="6"/>
        <v>2</v>
      </c>
      <c r="G423" t="str">
        <f>STANDINGS_ERA[[#This Row],[League]]&amp;STANDINGS_ERA[[#This Row],[Team]]</f>
        <v>$150 Draft Champions Dec 29 1:00 pm Lg.3574Millertime</v>
      </c>
    </row>
    <row r="424" spans="1:7" x14ac:dyDescent="0.25">
      <c r="A424">
        <v>765</v>
      </c>
      <c r="B424" t="s">
        <v>470</v>
      </c>
      <c r="C424" t="s">
        <v>853</v>
      </c>
      <c r="D424">
        <v>3.7360000000000002</v>
      </c>
      <c r="E424">
        <v>2146</v>
      </c>
      <c r="F424">
        <f t="shared" si="6"/>
        <v>3</v>
      </c>
      <c r="G424" t="str">
        <f>STANDINGS_ERA[[#This Row],[League]]&amp;STANDINGS_ERA[[#This Row],[Team]]</f>
        <v>$150 Draft Champions Dec 29 1:00 pm Lg.3574Brickdust</v>
      </c>
    </row>
    <row r="425" spans="1:7" x14ac:dyDescent="0.25">
      <c r="A425">
        <v>803</v>
      </c>
      <c r="B425" t="s">
        <v>861</v>
      </c>
      <c r="C425" t="s">
        <v>853</v>
      </c>
      <c r="D425">
        <v>3.7490000000000001</v>
      </c>
      <c r="E425">
        <v>2108</v>
      </c>
      <c r="F425">
        <f t="shared" si="6"/>
        <v>4</v>
      </c>
      <c r="G425" t="str">
        <f>STANDINGS_ERA[[#This Row],[League]]&amp;STANDINGS_ERA[[#This Row],[Team]]</f>
        <v>$150 Draft Champions Dec 29 1:00 pm Lg.3574Donnie Ballgame</v>
      </c>
    </row>
    <row r="426" spans="1:7" x14ac:dyDescent="0.25">
      <c r="A426">
        <v>808</v>
      </c>
      <c r="B426" t="s">
        <v>56</v>
      </c>
      <c r="C426" t="s">
        <v>853</v>
      </c>
      <c r="D426">
        <v>3.7509999999999999</v>
      </c>
      <c r="E426">
        <v>2103</v>
      </c>
      <c r="F426">
        <f t="shared" si="6"/>
        <v>5</v>
      </c>
      <c r="G426" t="str">
        <f>STANDINGS_ERA[[#This Row],[League]]&amp;STANDINGS_ERA[[#This Row],[Team]]</f>
        <v>$150 Draft Champions Dec 29 1:00 pm Lg.3574DOUGHBOYS</v>
      </c>
    </row>
    <row r="427" spans="1:7" x14ac:dyDescent="0.25">
      <c r="A427">
        <v>825</v>
      </c>
      <c r="B427" t="s">
        <v>855</v>
      </c>
      <c r="C427" t="s">
        <v>853</v>
      </c>
      <c r="D427">
        <v>3.7549999999999999</v>
      </c>
      <c r="E427">
        <v>2086</v>
      </c>
      <c r="F427">
        <f t="shared" si="6"/>
        <v>6</v>
      </c>
      <c r="G427" t="str">
        <f>STANDINGS_ERA[[#This Row],[League]]&amp;STANDINGS_ERA[[#This Row],[Team]]</f>
        <v>$150 Draft Champions Dec 29 1:00 pm Lg.3574McLovin</v>
      </c>
    </row>
    <row r="428" spans="1:7" x14ac:dyDescent="0.25">
      <c r="A428">
        <v>1358</v>
      </c>
      <c r="B428" t="s">
        <v>856</v>
      </c>
      <c r="C428" t="s">
        <v>853</v>
      </c>
      <c r="D428">
        <v>3.9020000000000001</v>
      </c>
      <c r="E428">
        <v>1553</v>
      </c>
      <c r="F428">
        <f t="shared" si="6"/>
        <v>7</v>
      </c>
      <c r="G428" t="str">
        <f>STANDINGS_ERA[[#This Row],[League]]&amp;STANDINGS_ERA[[#This Row],[Team]]</f>
        <v>$150 Draft Champions Dec 29 1:00 pm Lg.3574Sunshine Boys</v>
      </c>
    </row>
    <row r="429" spans="1:7" x14ac:dyDescent="0.25">
      <c r="A429">
        <v>1380</v>
      </c>
      <c r="B429" t="s">
        <v>331</v>
      </c>
      <c r="C429" t="s">
        <v>853</v>
      </c>
      <c r="D429">
        <v>3.9119999999999999</v>
      </c>
      <c r="E429">
        <v>1531</v>
      </c>
      <c r="F429">
        <f t="shared" si="6"/>
        <v>8</v>
      </c>
      <c r="G429" t="str">
        <f>STANDINGS_ERA[[#This Row],[League]]&amp;STANDINGS_ERA[[#This Row],[Team]]</f>
        <v>$150 Draft Champions Dec 29 1:00 pm Lg.3574Golden Sombreros</v>
      </c>
    </row>
    <row r="430" spans="1:7" x14ac:dyDescent="0.25">
      <c r="A430">
        <v>1505</v>
      </c>
      <c r="B430" t="s">
        <v>859</v>
      </c>
      <c r="C430" t="s">
        <v>853</v>
      </c>
      <c r="D430">
        <v>3.944</v>
      </c>
      <c r="E430">
        <v>1406</v>
      </c>
      <c r="F430">
        <f t="shared" si="6"/>
        <v>9</v>
      </c>
      <c r="G430" t="str">
        <f>STANDINGS_ERA[[#This Row],[League]]&amp;STANDINGS_ERA[[#This Row],[Team]]</f>
        <v>$150 Draft Champions Dec 29 1:00 pm Lg.3574Team Floyd I</v>
      </c>
    </row>
    <row r="431" spans="1:7" x14ac:dyDescent="0.25">
      <c r="A431">
        <v>1795</v>
      </c>
      <c r="B431" t="s">
        <v>52</v>
      </c>
      <c r="C431" t="s">
        <v>853</v>
      </c>
      <c r="D431">
        <v>4.0289999999999999</v>
      </c>
      <c r="E431">
        <v>1116</v>
      </c>
      <c r="F431">
        <f t="shared" si="6"/>
        <v>10</v>
      </c>
      <c r="G431" t="str">
        <f>STANDINGS_ERA[[#This Row],[League]]&amp;STANDINGS_ERA[[#This Row],[Team]]</f>
        <v>$150 Draft Champions Dec 29 1:00 pm Lg.3574Tree Huggers</v>
      </c>
    </row>
    <row r="432" spans="1:7" x14ac:dyDescent="0.25">
      <c r="A432">
        <v>1919</v>
      </c>
      <c r="B432" t="s">
        <v>854</v>
      </c>
      <c r="C432" t="s">
        <v>853</v>
      </c>
      <c r="D432">
        <v>4.0640000000000001</v>
      </c>
      <c r="E432">
        <v>992</v>
      </c>
      <c r="F432">
        <f t="shared" si="6"/>
        <v>11</v>
      </c>
      <c r="G432" t="str">
        <f>STANDINGS_ERA[[#This Row],[League]]&amp;STANDINGS_ERA[[#This Row],[Team]]</f>
        <v>$150 Draft Champions Dec 29 1:00 pm Lg.3574Absolute Truth</v>
      </c>
    </row>
    <row r="433" spans="1:7" x14ac:dyDescent="0.25">
      <c r="A433">
        <v>2311</v>
      </c>
      <c r="B433" t="s">
        <v>852</v>
      </c>
      <c r="C433" t="s">
        <v>853</v>
      </c>
      <c r="D433">
        <v>4.1950000000000003</v>
      </c>
      <c r="E433">
        <v>600</v>
      </c>
      <c r="F433">
        <f t="shared" si="6"/>
        <v>12</v>
      </c>
      <c r="G433" t="str">
        <f>STANDINGS_ERA[[#This Row],[League]]&amp;STANDINGS_ERA[[#This Row],[Team]]</f>
        <v>$150 Draft Champions Dec 29 1:00 pm Lg.3574Team LeValley 2</v>
      </c>
    </row>
    <row r="434" spans="1:7" x14ac:dyDescent="0.25">
      <c r="A434">
        <v>2405</v>
      </c>
      <c r="B434" t="s">
        <v>858</v>
      </c>
      <c r="C434" t="s">
        <v>853</v>
      </c>
      <c r="D434">
        <v>4.2249999999999996</v>
      </c>
      <c r="E434">
        <v>506</v>
      </c>
      <c r="F434">
        <f t="shared" si="6"/>
        <v>13</v>
      </c>
      <c r="G434" t="str">
        <f>STANDINGS_ERA[[#This Row],[League]]&amp;STANDINGS_ERA[[#This Row],[Team]]</f>
        <v>$150 Draft Champions Dec 29 1:00 pm Lg.3574The Olson Boys</v>
      </c>
    </row>
    <row r="435" spans="1:7" x14ac:dyDescent="0.25">
      <c r="A435">
        <v>2428</v>
      </c>
      <c r="B435" t="s">
        <v>857</v>
      </c>
      <c r="C435" t="s">
        <v>853</v>
      </c>
      <c r="D435">
        <v>4.234</v>
      </c>
      <c r="E435">
        <v>483</v>
      </c>
      <c r="F435">
        <f t="shared" si="6"/>
        <v>14</v>
      </c>
      <c r="G435" t="str">
        <f>STANDINGS_ERA[[#This Row],[League]]&amp;STANDINGS_ERA[[#This Row],[Team]]</f>
        <v>$150 Draft Champions Dec 29 1:00 pm Lg.3574Vida's Blues 1</v>
      </c>
    </row>
    <row r="436" spans="1:7" x14ac:dyDescent="0.25">
      <c r="A436">
        <v>2770</v>
      </c>
      <c r="B436" t="s">
        <v>860</v>
      </c>
      <c r="C436" t="s">
        <v>853</v>
      </c>
      <c r="D436">
        <v>4.444</v>
      </c>
      <c r="E436">
        <v>141</v>
      </c>
      <c r="F436">
        <f t="shared" si="6"/>
        <v>15</v>
      </c>
      <c r="G436" t="str">
        <f>STANDINGS_ERA[[#This Row],[League]]&amp;STANDINGS_ERA[[#This Row],[Team]]</f>
        <v>$150 Draft Champions Dec 29 1:00 pm Lg.3574Cultured Hooligan 2</v>
      </c>
    </row>
    <row r="437" spans="1:7" x14ac:dyDescent="0.25">
      <c r="A437">
        <v>76</v>
      </c>
      <c r="B437" t="s">
        <v>731</v>
      </c>
      <c r="C437" t="s">
        <v>863</v>
      </c>
      <c r="D437">
        <v>3.331</v>
      </c>
      <c r="E437">
        <v>2835</v>
      </c>
      <c r="F437">
        <f t="shared" si="6"/>
        <v>1</v>
      </c>
      <c r="G437" t="str">
        <f>STANDINGS_ERA[[#This Row],[League]]&amp;STANDINGS_ERA[[#This Row],[Team]]</f>
        <v>$150 Draft Champions Dec 30 1:00 pm Lg.3575Team Owens</v>
      </c>
    </row>
    <row r="438" spans="1:7" x14ac:dyDescent="0.25">
      <c r="A438">
        <v>152</v>
      </c>
      <c r="B438" t="s">
        <v>494</v>
      </c>
      <c r="C438" t="s">
        <v>863</v>
      </c>
      <c r="D438">
        <v>3.4380000000000002</v>
      </c>
      <c r="E438">
        <v>2759</v>
      </c>
      <c r="F438">
        <f t="shared" si="6"/>
        <v>2</v>
      </c>
      <c r="G438" t="str">
        <f>STANDINGS_ERA[[#This Row],[League]]&amp;STANDINGS_ERA[[#This Row],[Team]]</f>
        <v>$150 Draft Champions Dec 30 1:00 pm Lg.3575Corleone</v>
      </c>
    </row>
    <row r="439" spans="1:7" x14ac:dyDescent="0.25">
      <c r="A439">
        <v>684</v>
      </c>
      <c r="B439" t="s">
        <v>866</v>
      </c>
      <c r="C439" t="s">
        <v>863</v>
      </c>
      <c r="D439">
        <v>3.7109999999999999</v>
      </c>
      <c r="E439">
        <v>2227</v>
      </c>
      <c r="F439">
        <f t="shared" si="6"/>
        <v>3</v>
      </c>
      <c r="G439" t="str">
        <f>STANDINGS_ERA[[#This Row],[League]]&amp;STANDINGS_ERA[[#This Row],[Team]]</f>
        <v>$150 Draft Champions Dec 30 1:00 pm Lg.3575Caseycausingchaos</v>
      </c>
    </row>
    <row r="440" spans="1:7" x14ac:dyDescent="0.25">
      <c r="A440">
        <v>969</v>
      </c>
      <c r="B440" t="s">
        <v>864</v>
      </c>
      <c r="C440" t="s">
        <v>863</v>
      </c>
      <c r="D440">
        <v>3.7949999999999999</v>
      </c>
      <c r="E440">
        <v>1942</v>
      </c>
      <c r="F440">
        <f t="shared" si="6"/>
        <v>4</v>
      </c>
      <c r="G440" t="str">
        <f>STANDINGS_ERA[[#This Row],[League]]&amp;STANDINGS_ERA[[#This Row],[Team]]</f>
        <v>$150 Draft Champions Dec 30 1:00 pm Lg.3575Hungry Dogs Hunt Best</v>
      </c>
    </row>
    <row r="441" spans="1:7" x14ac:dyDescent="0.25">
      <c r="A441">
        <v>1089</v>
      </c>
      <c r="B441" t="s">
        <v>871</v>
      </c>
      <c r="C441" t="s">
        <v>863</v>
      </c>
      <c r="D441">
        <v>3.8290000000000002</v>
      </c>
      <c r="E441">
        <v>1822</v>
      </c>
      <c r="F441">
        <f t="shared" si="6"/>
        <v>5</v>
      </c>
      <c r="G441" t="str">
        <f>STANDINGS_ERA[[#This Row],[League]]&amp;STANDINGS_ERA[[#This Row],[Team]]</f>
        <v>$150 Draft Champions Dec 30 1:00 pm Lg.3575Unlisted</v>
      </c>
    </row>
    <row r="442" spans="1:7" x14ac:dyDescent="0.25">
      <c r="A442">
        <v>1261</v>
      </c>
      <c r="B442" t="s">
        <v>480</v>
      </c>
      <c r="C442" t="s">
        <v>863</v>
      </c>
      <c r="D442">
        <v>3.8769999999999998</v>
      </c>
      <c r="E442">
        <v>1650</v>
      </c>
      <c r="F442">
        <f t="shared" si="6"/>
        <v>6</v>
      </c>
      <c r="G442" t="str">
        <f>STANDINGS_ERA[[#This Row],[League]]&amp;STANDINGS_ERA[[#This Row],[Team]]</f>
        <v>$150 Draft Champions Dec 30 1:00 pm Lg.3575Boys of Summer</v>
      </c>
    </row>
    <row r="443" spans="1:7" x14ac:dyDescent="0.25">
      <c r="A443">
        <v>1464</v>
      </c>
      <c r="B443" t="s">
        <v>865</v>
      </c>
      <c r="C443" t="s">
        <v>863</v>
      </c>
      <c r="D443">
        <v>3.9340000000000002</v>
      </c>
      <c r="E443">
        <v>1447</v>
      </c>
      <c r="F443">
        <f t="shared" si="6"/>
        <v>7</v>
      </c>
      <c r="G443" t="str">
        <f>STANDINGS_ERA[[#This Row],[League]]&amp;STANDINGS_ERA[[#This Row],[Team]]</f>
        <v>$150 Draft Champions Dec 30 1:00 pm Lg.3575Golden Bozos</v>
      </c>
    </row>
    <row r="444" spans="1:7" x14ac:dyDescent="0.25">
      <c r="A444">
        <v>1675</v>
      </c>
      <c r="B444" t="s">
        <v>870</v>
      </c>
      <c r="C444" t="s">
        <v>863</v>
      </c>
      <c r="D444">
        <v>3.996</v>
      </c>
      <c r="E444">
        <v>1236</v>
      </c>
      <c r="F444">
        <f t="shared" si="6"/>
        <v>8</v>
      </c>
      <c r="G444" t="str">
        <f>STANDINGS_ERA[[#This Row],[League]]&amp;STANDINGS_ERA[[#This Row],[Team]]</f>
        <v>$150 Draft Champions Dec 30 1:00 pm Lg.3575The Achievers - DC 3</v>
      </c>
    </row>
    <row r="445" spans="1:7" x14ac:dyDescent="0.25">
      <c r="A445">
        <v>1832</v>
      </c>
      <c r="B445" t="s">
        <v>134</v>
      </c>
      <c r="C445" t="s">
        <v>863</v>
      </c>
      <c r="D445">
        <v>4.0369999999999999</v>
      </c>
      <c r="E445">
        <v>1078.5</v>
      </c>
      <c r="F445">
        <f t="shared" si="6"/>
        <v>9</v>
      </c>
      <c r="G445" t="str">
        <f>STANDINGS_ERA[[#This Row],[League]]&amp;STANDINGS_ERA[[#This Row],[Team]]</f>
        <v>$150 Draft Champions Dec 30 1:00 pm Lg.3575Forest Hills Fiends</v>
      </c>
    </row>
    <row r="446" spans="1:7" x14ac:dyDescent="0.25">
      <c r="A446">
        <v>1916</v>
      </c>
      <c r="B446" t="s">
        <v>868</v>
      </c>
      <c r="C446" t="s">
        <v>863</v>
      </c>
      <c r="D446">
        <v>4.0629999999999997</v>
      </c>
      <c r="E446">
        <v>995</v>
      </c>
      <c r="F446">
        <f t="shared" si="6"/>
        <v>10</v>
      </c>
      <c r="G446" t="str">
        <f>STANDINGS_ERA[[#This Row],[League]]&amp;STANDINGS_ERA[[#This Row],[Team]]</f>
        <v>$150 Draft Champions Dec 30 1:00 pm Lg.3575Up in Smoke</v>
      </c>
    </row>
    <row r="447" spans="1:7" x14ac:dyDescent="0.25">
      <c r="A447">
        <v>1917</v>
      </c>
      <c r="B447" t="s">
        <v>508</v>
      </c>
      <c r="C447" t="s">
        <v>863</v>
      </c>
      <c r="D447">
        <v>4.0629999999999997</v>
      </c>
      <c r="E447">
        <v>994</v>
      </c>
      <c r="F447">
        <f t="shared" si="6"/>
        <v>11</v>
      </c>
      <c r="G447" t="str">
        <f>STANDINGS_ERA[[#This Row],[League]]&amp;STANDINGS_ERA[[#This Row],[Team]]</f>
        <v>$150 Draft Champions Dec 30 1:00 pm Lg.3575Team Robinson</v>
      </c>
    </row>
    <row r="448" spans="1:7" x14ac:dyDescent="0.25">
      <c r="A448">
        <v>2169</v>
      </c>
      <c r="B448" t="s">
        <v>862</v>
      </c>
      <c r="C448" t="s">
        <v>863</v>
      </c>
      <c r="D448">
        <v>4.149</v>
      </c>
      <c r="E448">
        <v>742</v>
      </c>
      <c r="F448">
        <f t="shared" si="6"/>
        <v>12</v>
      </c>
      <c r="G448" t="str">
        <f>STANDINGS_ERA[[#This Row],[League]]&amp;STANDINGS_ERA[[#This Row],[Team]]</f>
        <v>$150 Draft Champions Dec 30 1:00 pm Lg.3575Booyah Baseball</v>
      </c>
    </row>
    <row r="449" spans="1:7" x14ac:dyDescent="0.25">
      <c r="A449">
        <v>2188</v>
      </c>
      <c r="B449" t="s">
        <v>867</v>
      </c>
      <c r="C449" t="s">
        <v>863</v>
      </c>
      <c r="D449">
        <v>4.157</v>
      </c>
      <c r="E449">
        <v>723</v>
      </c>
      <c r="F449">
        <f t="shared" si="6"/>
        <v>13</v>
      </c>
      <c r="G449" t="str">
        <f>STANDINGS_ERA[[#This Row],[League]]&amp;STANDINGS_ERA[[#This Row],[Team]]</f>
        <v>$150 Draft Champions Dec 30 1:00 pm Lg.3575SauceBoy</v>
      </c>
    </row>
    <row r="450" spans="1:7" x14ac:dyDescent="0.25">
      <c r="A450">
        <v>2265</v>
      </c>
      <c r="B450" t="s">
        <v>869</v>
      </c>
      <c r="C450" t="s">
        <v>863</v>
      </c>
      <c r="D450">
        <v>4.1790000000000003</v>
      </c>
      <c r="E450">
        <v>646</v>
      </c>
      <c r="F450">
        <f t="shared" si="6"/>
        <v>14</v>
      </c>
      <c r="G450" t="str">
        <f>STANDINGS_ERA[[#This Row],[League]]&amp;STANDINGS_ERA[[#This Row],[Team]]</f>
        <v>$150 Draft Champions Dec 30 1:00 pm Lg.3575Tommy Boy</v>
      </c>
    </row>
    <row r="451" spans="1:7" x14ac:dyDescent="0.25">
      <c r="A451">
        <v>2687</v>
      </c>
      <c r="B451" t="s">
        <v>27</v>
      </c>
      <c r="C451" t="s">
        <v>863</v>
      </c>
      <c r="D451">
        <v>4.38</v>
      </c>
      <c r="E451">
        <v>224</v>
      </c>
      <c r="F451">
        <f t="shared" ref="F451:F514" si="7">IF(C451=C450,F450+1,1)</f>
        <v>15</v>
      </c>
      <c r="G451" t="str">
        <f>STANDINGS_ERA[[#This Row],[League]]&amp;STANDINGS_ERA[[#This Row],[Team]]</f>
        <v>$150 Draft Champions Dec 30 1:00 pm Lg.3575Team Brady</v>
      </c>
    </row>
    <row r="452" spans="1:7" x14ac:dyDescent="0.25">
      <c r="A452">
        <v>148</v>
      </c>
      <c r="B452" t="s">
        <v>874</v>
      </c>
      <c r="C452" t="s">
        <v>873</v>
      </c>
      <c r="D452">
        <v>3.4329999999999998</v>
      </c>
      <c r="E452">
        <v>2763</v>
      </c>
      <c r="F452">
        <f t="shared" si="7"/>
        <v>1</v>
      </c>
      <c r="G452" t="str">
        <f>STANDINGS_ERA[[#This Row],[League]]&amp;STANDINGS_ERA[[#This Row],[Team]]</f>
        <v>$150 Draft Champions Express Feb 12 8:00 pm Lg.3692Lollygaggers DC2</v>
      </c>
    </row>
    <row r="453" spans="1:7" x14ac:dyDescent="0.25">
      <c r="A453">
        <v>324</v>
      </c>
      <c r="B453" t="s">
        <v>882</v>
      </c>
      <c r="C453" t="s">
        <v>873</v>
      </c>
      <c r="D453">
        <v>3.5590000000000002</v>
      </c>
      <c r="E453">
        <v>2587</v>
      </c>
      <c r="F453">
        <f t="shared" si="7"/>
        <v>2</v>
      </c>
      <c r="G453" t="str">
        <f>STANDINGS_ERA[[#This Row],[League]]&amp;STANDINGS_ERA[[#This Row],[Team]]</f>
        <v>$150 Draft Champions Express Feb 12 8:00 pm Lg.3692Macaroon</v>
      </c>
    </row>
    <row r="454" spans="1:7" x14ac:dyDescent="0.25">
      <c r="A454">
        <v>499</v>
      </c>
      <c r="B454" t="s">
        <v>878</v>
      </c>
      <c r="C454" t="s">
        <v>873</v>
      </c>
      <c r="D454">
        <v>3.637</v>
      </c>
      <c r="E454">
        <v>2412</v>
      </c>
      <c r="F454">
        <f t="shared" si="7"/>
        <v>3</v>
      </c>
      <c r="G454" t="str">
        <f>STANDINGS_ERA[[#This Row],[League]]&amp;STANDINGS_ERA[[#This Row],[Team]]</f>
        <v>$150 Draft Champions Express Feb 12 8:00 pm Lg.3692Les Brown</v>
      </c>
    </row>
    <row r="455" spans="1:7" x14ac:dyDescent="0.25">
      <c r="A455">
        <v>692</v>
      </c>
      <c r="B455" t="s">
        <v>879</v>
      </c>
      <c r="C455" t="s">
        <v>873</v>
      </c>
      <c r="D455">
        <v>3.7149999999999999</v>
      </c>
      <c r="E455">
        <v>2219</v>
      </c>
      <c r="F455">
        <f t="shared" si="7"/>
        <v>4</v>
      </c>
      <c r="G455" t="str">
        <f>STANDINGS_ERA[[#This Row],[League]]&amp;STANDINGS_ERA[[#This Row],[Team]]</f>
        <v>$150 Draft Champions Express Feb 12 8:00 pm Lg.3692Team Kuberski2</v>
      </c>
    </row>
    <row r="456" spans="1:7" x14ac:dyDescent="0.25">
      <c r="A456">
        <v>746</v>
      </c>
      <c r="B456" t="s">
        <v>880</v>
      </c>
      <c r="C456" t="s">
        <v>873</v>
      </c>
      <c r="D456">
        <v>3.73</v>
      </c>
      <c r="E456">
        <v>2165</v>
      </c>
      <c r="F456">
        <f t="shared" si="7"/>
        <v>5</v>
      </c>
      <c r="G456" t="str">
        <f>STANDINGS_ERA[[#This Row],[League]]&amp;STANDINGS_ERA[[#This Row],[Team]]</f>
        <v>$150 Draft Champions Express Feb 12 8:00 pm Lg.3692Profloop4</v>
      </c>
    </row>
    <row r="457" spans="1:7" x14ac:dyDescent="0.25">
      <c r="A457">
        <v>764</v>
      </c>
      <c r="B457" t="s">
        <v>877</v>
      </c>
      <c r="C457" t="s">
        <v>873</v>
      </c>
      <c r="D457">
        <v>3.7360000000000002</v>
      </c>
      <c r="E457">
        <v>2147</v>
      </c>
      <c r="F457">
        <f t="shared" si="7"/>
        <v>6</v>
      </c>
      <c r="G457" t="str">
        <f>STANDINGS_ERA[[#This Row],[League]]&amp;STANDINGS_ERA[[#This Row],[Team]]</f>
        <v>$150 Draft Champions Express Feb 12 8:00 pm Lg.36925 - the Hazel Charlies</v>
      </c>
    </row>
    <row r="458" spans="1:7" x14ac:dyDescent="0.25">
      <c r="A458">
        <v>1003</v>
      </c>
      <c r="B458" t="s">
        <v>875</v>
      </c>
      <c r="C458" t="s">
        <v>873</v>
      </c>
      <c r="D458">
        <v>3.8069999999999999</v>
      </c>
      <c r="E458">
        <v>1908</v>
      </c>
      <c r="F458">
        <f t="shared" si="7"/>
        <v>7</v>
      </c>
      <c r="G458" t="str">
        <f>STANDINGS_ERA[[#This Row],[League]]&amp;STANDINGS_ERA[[#This Row],[Team]]</f>
        <v>$150 Draft Champions Express Feb 12 8:00 pm Lg.3692Trouble will find me</v>
      </c>
    </row>
    <row r="459" spans="1:7" x14ac:dyDescent="0.25">
      <c r="A459">
        <v>1069</v>
      </c>
      <c r="B459" t="s">
        <v>37</v>
      </c>
      <c r="C459" t="s">
        <v>873</v>
      </c>
      <c r="D459">
        <v>3.8239999999999998</v>
      </c>
      <c r="E459">
        <v>1842</v>
      </c>
      <c r="F459">
        <f t="shared" si="7"/>
        <v>8</v>
      </c>
      <c r="G459" t="str">
        <f>STANDINGS_ERA[[#This Row],[League]]&amp;STANDINGS_ERA[[#This Row],[Team]]</f>
        <v>$150 Draft Champions Express Feb 12 8:00 pm Lg.3692Bread Zeppelin</v>
      </c>
    </row>
    <row r="460" spans="1:7" x14ac:dyDescent="0.25">
      <c r="A460">
        <v>1147</v>
      </c>
      <c r="B460" t="s">
        <v>881</v>
      </c>
      <c r="C460" t="s">
        <v>873</v>
      </c>
      <c r="D460">
        <v>3.8479999999999999</v>
      </c>
      <c r="E460">
        <v>1764</v>
      </c>
      <c r="F460">
        <f t="shared" si="7"/>
        <v>9</v>
      </c>
      <c r="G460" t="str">
        <f>STANDINGS_ERA[[#This Row],[League]]&amp;STANDINGS_ERA[[#This Row],[Team]]</f>
        <v>$150 Draft Champions Express Feb 12 8:00 pm Lg.3692Strange Brew Crew</v>
      </c>
    </row>
    <row r="461" spans="1:7" x14ac:dyDescent="0.25">
      <c r="A461">
        <v>2302</v>
      </c>
      <c r="B461" t="s">
        <v>32</v>
      </c>
      <c r="C461" t="s">
        <v>873</v>
      </c>
      <c r="D461">
        <v>4.1900000000000004</v>
      </c>
      <c r="E461">
        <v>609</v>
      </c>
      <c r="F461">
        <f t="shared" si="7"/>
        <v>10</v>
      </c>
      <c r="G461" t="str">
        <f>STANDINGS_ERA[[#This Row],[League]]&amp;STANDINGS_ERA[[#This Row],[Team]]</f>
        <v>$150 Draft Champions Express Feb 12 8:00 pm Lg.3692Team enfield</v>
      </c>
    </row>
    <row r="462" spans="1:7" x14ac:dyDescent="0.25">
      <c r="A462">
        <v>2549</v>
      </c>
      <c r="B462" t="s">
        <v>876</v>
      </c>
      <c r="C462" t="s">
        <v>873</v>
      </c>
      <c r="D462">
        <v>4.2949999999999999</v>
      </c>
      <c r="E462">
        <v>362</v>
      </c>
      <c r="F462">
        <f t="shared" si="7"/>
        <v>11</v>
      </c>
      <c r="G462" t="str">
        <f>STANDINGS_ERA[[#This Row],[League]]&amp;STANDINGS_ERA[[#This Row],[Team]]</f>
        <v>$150 Draft Champions Express Feb 12 8:00 pm Lg.3692Team Larimer</v>
      </c>
    </row>
    <row r="463" spans="1:7" x14ac:dyDescent="0.25">
      <c r="A463">
        <v>2590</v>
      </c>
      <c r="B463" t="s">
        <v>438</v>
      </c>
      <c r="C463" t="s">
        <v>873</v>
      </c>
      <c r="D463">
        <v>4.3159999999999998</v>
      </c>
      <c r="E463">
        <v>321</v>
      </c>
      <c r="F463">
        <f t="shared" si="7"/>
        <v>12</v>
      </c>
      <c r="G463" t="str">
        <f>STANDINGS_ERA[[#This Row],[League]]&amp;STANDINGS_ERA[[#This Row],[Team]]</f>
        <v>$150 Draft Champions Express Feb 12 8:00 pm Lg.3692Surrender Dorothy! (4)</v>
      </c>
    </row>
    <row r="464" spans="1:7" x14ac:dyDescent="0.25">
      <c r="A464">
        <v>2677</v>
      </c>
      <c r="B464" t="s">
        <v>872</v>
      </c>
      <c r="C464" t="s">
        <v>873</v>
      </c>
      <c r="D464">
        <v>4.3719999999999999</v>
      </c>
      <c r="E464">
        <v>234</v>
      </c>
      <c r="F464">
        <f t="shared" si="7"/>
        <v>13</v>
      </c>
      <c r="G464" t="str">
        <f>STANDINGS_ERA[[#This Row],[League]]&amp;STANDINGS_ERA[[#This Row],[Team]]</f>
        <v>$150 Draft Champions Express Feb 12 8:00 pm Lg.3692Grant1</v>
      </c>
    </row>
    <row r="465" spans="1:7" x14ac:dyDescent="0.25">
      <c r="A465">
        <v>2759</v>
      </c>
      <c r="B465" t="s">
        <v>7</v>
      </c>
      <c r="C465" t="s">
        <v>873</v>
      </c>
      <c r="D465">
        <v>4.4349999999999996</v>
      </c>
      <c r="E465">
        <v>152</v>
      </c>
      <c r="F465">
        <f t="shared" si="7"/>
        <v>14</v>
      </c>
      <c r="G465" t="str">
        <f>STANDINGS_ERA[[#This Row],[League]]&amp;STANDINGS_ERA[[#This Row],[Team]]</f>
        <v>$150 Draft Champions Express Feb 12 8:00 pm Lg.3692Team Miller</v>
      </c>
    </row>
    <row r="466" spans="1:7" x14ac:dyDescent="0.25">
      <c r="A466">
        <v>2876</v>
      </c>
      <c r="B466" t="s">
        <v>169</v>
      </c>
      <c r="C466" t="s">
        <v>873</v>
      </c>
      <c r="D466">
        <v>4.66</v>
      </c>
      <c r="E466">
        <v>35</v>
      </c>
      <c r="F466">
        <f t="shared" si="7"/>
        <v>15</v>
      </c>
      <c r="G466" t="str">
        <f>STANDINGS_ERA[[#This Row],[League]]&amp;STANDINGS_ERA[[#This Row],[Team]]</f>
        <v>$150 Draft Champions Express Feb 12 8:00 pm Lg.3692Team Malsch</v>
      </c>
    </row>
    <row r="467" spans="1:7" x14ac:dyDescent="0.25">
      <c r="A467">
        <v>92</v>
      </c>
      <c r="B467" t="s">
        <v>891</v>
      </c>
      <c r="C467" t="s">
        <v>884</v>
      </c>
      <c r="D467">
        <v>3.355</v>
      </c>
      <c r="E467">
        <v>2819</v>
      </c>
      <c r="F467">
        <f t="shared" si="7"/>
        <v>1</v>
      </c>
      <c r="G467" t="str">
        <f>STANDINGS_ERA[[#This Row],[League]]&amp;STANDINGS_ERA[[#This Row],[Team]]</f>
        <v>$150 Draft Champions Express Feb 14 7:00 pm Lg.3707Art of the Rifle</v>
      </c>
    </row>
    <row r="468" spans="1:7" x14ac:dyDescent="0.25">
      <c r="A468">
        <v>330</v>
      </c>
      <c r="B468" t="s">
        <v>888</v>
      </c>
      <c r="C468" t="s">
        <v>884</v>
      </c>
      <c r="D468">
        <v>3.5609999999999999</v>
      </c>
      <c r="E468">
        <v>2581</v>
      </c>
      <c r="F468">
        <f t="shared" si="7"/>
        <v>2</v>
      </c>
      <c r="G468" t="str">
        <f>STANDINGS_ERA[[#This Row],[League]]&amp;STANDINGS_ERA[[#This Row],[Team]]</f>
        <v>$150 Draft Champions Express Feb 14 7:00 pm Lg.3707Blue Sam</v>
      </c>
    </row>
    <row r="469" spans="1:7" x14ac:dyDescent="0.25">
      <c r="A469">
        <v>514</v>
      </c>
      <c r="B469" t="s">
        <v>107</v>
      </c>
      <c r="C469" t="s">
        <v>884</v>
      </c>
      <c r="D469">
        <v>3.641</v>
      </c>
      <c r="E469">
        <v>2397</v>
      </c>
      <c r="F469">
        <f t="shared" si="7"/>
        <v>3</v>
      </c>
      <c r="G469" t="str">
        <f>STANDINGS_ERA[[#This Row],[League]]&amp;STANDINGS_ERA[[#This Row],[Team]]</f>
        <v>$150 Draft Champions Express Feb 14 7:00 pm Lg.3707Team Scott</v>
      </c>
    </row>
    <row r="470" spans="1:7" x14ac:dyDescent="0.25">
      <c r="A470">
        <v>515</v>
      </c>
      <c r="B470" t="s">
        <v>98</v>
      </c>
      <c r="C470" t="s">
        <v>884</v>
      </c>
      <c r="D470">
        <v>3.6419999999999999</v>
      </c>
      <c r="E470">
        <v>2396</v>
      </c>
      <c r="F470">
        <f t="shared" si="7"/>
        <v>4</v>
      </c>
      <c r="G470" t="str">
        <f>STANDINGS_ERA[[#This Row],[League]]&amp;STANDINGS_ERA[[#This Row],[Team]]</f>
        <v>$150 Draft Champions Express Feb 14 7:00 pm Lg.3707Team Ward</v>
      </c>
    </row>
    <row r="471" spans="1:7" x14ac:dyDescent="0.25">
      <c r="A471">
        <v>872</v>
      </c>
      <c r="B471" t="s">
        <v>32</v>
      </c>
      <c r="C471" t="s">
        <v>884</v>
      </c>
      <c r="D471">
        <v>3.7709999999999999</v>
      </c>
      <c r="E471">
        <v>2039</v>
      </c>
      <c r="F471">
        <f t="shared" si="7"/>
        <v>5</v>
      </c>
      <c r="G471" t="str">
        <f>STANDINGS_ERA[[#This Row],[League]]&amp;STANDINGS_ERA[[#This Row],[Team]]</f>
        <v>$150 Draft Champions Express Feb 14 7:00 pm Lg.3707Team enfield</v>
      </c>
    </row>
    <row r="472" spans="1:7" x14ac:dyDescent="0.25">
      <c r="A472">
        <v>913</v>
      </c>
      <c r="B472" t="s">
        <v>128</v>
      </c>
      <c r="C472" t="s">
        <v>884</v>
      </c>
      <c r="D472">
        <v>3.78</v>
      </c>
      <c r="E472">
        <v>1998</v>
      </c>
      <c r="F472">
        <f t="shared" si="7"/>
        <v>6</v>
      </c>
      <c r="G472" t="str">
        <f>STANDINGS_ERA[[#This Row],[League]]&amp;STANDINGS_ERA[[#This Row],[Team]]</f>
        <v>$150 Draft Champions Express Feb 14 7:00 pm Lg.3707Team Boelkens</v>
      </c>
    </row>
    <row r="473" spans="1:7" x14ac:dyDescent="0.25">
      <c r="A473">
        <v>918</v>
      </c>
      <c r="B473" t="s">
        <v>892</v>
      </c>
      <c r="C473" t="s">
        <v>884</v>
      </c>
      <c r="D473">
        <v>3.782</v>
      </c>
      <c r="E473">
        <v>1993</v>
      </c>
      <c r="F473">
        <f t="shared" si="7"/>
        <v>7</v>
      </c>
      <c r="G473" t="str">
        <f>STANDINGS_ERA[[#This Row],[League]]&amp;STANDINGS_ERA[[#This Row],[Team]]</f>
        <v>$150 Draft Champions Express Feb 14 7:00 pm Lg.3707Moz Boyz 14</v>
      </c>
    </row>
    <row r="474" spans="1:7" x14ac:dyDescent="0.25">
      <c r="A474">
        <v>1583</v>
      </c>
      <c r="B474" t="s">
        <v>886</v>
      </c>
      <c r="C474" t="s">
        <v>884</v>
      </c>
      <c r="D474">
        <v>3.97</v>
      </c>
      <c r="E474">
        <v>1328</v>
      </c>
      <c r="F474">
        <f t="shared" si="7"/>
        <v>8</v>
      </c>
      <c r="G474" t="str">
        <f>STANDINGS_ERA[[#This Row],[League]]&amp;STANDINGS_ERA[[#This Row],[Team]]</f>
        <v>$150 Draft Champions Express Feb 14 7:00 pm Lg.3707The Broward Bullies</v>
      </c>
    </row>
    <row r="475" spans="1:7" x14ac:dyDescent="0.25">
      <c r="A475">
        <v>1616</v>
      </c>
      <c r="B475" t="s">
        <v>887</v>
      </c>
      <c r="C475" t="s">
        <v>884</v>
      </c>
      <c r="D475">
        <v>3.9780000000000002</v>
      </c>
      <c r="E475">
        <v>1295</v>
      </c>
      <c r="F475">
        <f t="shared" si="7"/>
        <v>9</v>
      </c>
      <c r="G475" t="str">
        <f>STANDINGS_ERA[[#This Row],[League]]&amp;STANDINGS_ERA[[#This Row],[Team]]</f>
        <v>$150 Draft Champions Express Feb 14 7:00 pm Lg.3707Nomads</v>
      </c>
    </row>
    <row r="476" spans="1:7" x14ac:dyDescent="0.25">
      <c r="A476">
        <v>2086</v>
      </c>
      <c r="B476" t="s">
        <v>883</v>
      </c>
      <c r="C476" t="s">
        <v>884</v>
      </c>
      <c r="D476">
        <v>4.1210000000000004</v>
      </c>
      <c r="E476">
        <v>825</v>
      </c>
      <c r="F476">
        <f t="shared" si="7"/>
        <v>10</v>
      </c>
      <c r="G476" t="str">
        <f>STANDINGS_ERA[[#This Row],[League]]&amp;STANDINGS_ERA[[#This Row],[Team]]</f>
        <v>$150 Draft Champions Express Feb 14 7:00 pm Lg.3707Out of Gas</v>
      </c>
    </row>
    <row r="477" spans="1:7" x14ac:dyDescent="0.25">
      <c r="A477">
        <v>2639</v>
      </c>
      <c r="B477" t="s">
        <v>885</v>
      </c>
      <c r="C477" t="s">
        <v>884</v>
      </c>
      <c r="D477">
        <v>4.3470000000000004</v>
      </c>
      <c r="E477">
        <v>272</v>
      </c>
      <c r="F477">
        <f t="shared" si="7"/>
        <v>11</v>
      </c>
      <c r="G477" t="str">
        <f>STANDINGS_ERA[[#This Row],[League]]&amp;STANDINGS_ERA[[#This Row],[Team]]</f>
        <v>$150 Draft Champions Express Feb 14 7:00 pm Lg.37076 -The Justice Berrys C</v>
      </c>
    </row>
    <row r="478" spans="1:7" x14ac:dyDescent="0.25">
      <c r="A478">
        <v>2645</v>
      </c>
      <c r="B478" t="s">
        <v>512</v>
      </c>
      <c r="C478" t="s">
        <v>884</v>
      </c>
      <c r="D478">
        <v>4.3490000000000002</v>
      </c>
      <c r="E478">
        <v>266</v>
      </c>
      <c r="F478">
        <f t="shared" si="7"/>
        <v>12</v>
      </c>
      <c r="G478" t="str">
        <f>STANDINGS_ERA[[#This Row],[League]]&amp;STANDINGS_ERA[[#This Row],[Team]]</f>
        <v>$150 Draft Champions Express Feb 14 7:00 pm Lg.3707Enter Sandman</v>
      </c>
    </row>
    <row r="479" spans="1:7" x14ac:dyDescent="0.25">
      <c r="A479">
        <v>2689</v>
      </c>
      <c r="B479" t="s">
        <v>889</v>
      </c>
      <c r="C479" t="s">
        <v>884</v>
      </c>
      <c r="D479">
        <v>4.3810000000000002</v>
      </c>
      <c r="E479">
        <v>222</v>
      </c>
      <c r="F479">
        <f t="shared" si="7"/>
        <v>13</v>
      </c>
      <c r="G479" t="str">
        <f>STANDINGS_ERA[[#This Row],[League]]&amp;STANDINGS_ERA[[#This Row],[Team]]</f>
        <v>$150 Draft Champions Express Feb 14 7:00 pm Lg.3707Team Thompson</v>
      </c>
    </row>
    <row r="480" spans="1:7" x14ac:dyDescent="0.25">
      <c r="A480">
        <v>2850</v>
      </c>
      <c r="B480" t="s">
        <v>890</v>
      </c>
      <c r="C480" t="s">
        <v>884</v>
      </c>
      <c r="D480">
        <v>4.5759999999999996</v>
      </c>
      <c r="E480">
        <v>61</v>
      </c>
      <c r="F480">
        <f t="shared" si="7"/>
        <v>14</v>
      </c>
      <c r="G480" t="str">
        <f>STANDINGS_ERA[[#This Row],[League]]&amp;STANDINGS_ERA[[#This Row],[Team]]</f>
        <v>$150 Draft Champions Express Feb 14 7:00 pm Lg.3707To Kill a Marlon Byrd</v>
      </c>
    </row>
    <row r="481" spans="1:7" x14ac:dyDescent="0.25">
      <c r="A481">
        <v>2889</v>
      </c>
      <c r="B481" t="s">
        <v>584</v>
      </c>
      <c r="C481" t="s">
        <v>884</v>
      </c>
      <c r="D481">
        <v>4.7590000000000003</v>
      </c>
      <c r="E481">
        <v>22</v>
      </c>
      <c r="F481">
        <f t="shared" si="7"/>
        <v>15</v>
      </c>
      <c r="G481" t="str">
        <f>STANDINGS_ERA[[#This Row],[League]]&amp;STANDINGS_ERA[[#This Row],[Team]]</f>
        <v>$150 Draft Champions Express Feb 14 7:00 pm Lg.3707Team Hughes</v>
      </c>
    </row>
    <row r="482" spans="1:7" x14ac:dyDescent="0.25">
      <c r="A482">
        <v>198</v>
      </c>
      <c r="B482" t="s">
        <v>900</v>
      </c>
      <c r="C482" t="s">
        <v>893</v>
      </c>
      <c r="D482">
        <v>3.4769999999999999</v>
      </c>
      <c r="E482">
        <v>2713</v>
      </c>
      <c r="F482">
        <f t="shared" si="7"/>
        <v>1</v>
      </c>
      <c r="G482" t="str">
        <f>STANDINGS_ERA[[#This Row],[League]]&amp;STANDINGS_ERA[[#This Row],[Team]]</f>
        <v>$150 Draft Champions Express Feb 19 8:00 pm Lg.3733BOSCH DC2</v>
      </c>
    </row>
    <row r="483" spans="1:7" x14ac:dyDescent="0.25">
      <c r="A483">
        <v>311</v>
      </c>
      <c r="B483" t="s">
        <v>37</v>
      </c>
      <c r="C483" t="s">
        <v>893</v>
      </c>
      <c r="D483">
        <v>3.5539999999999998</v>
      </c>
      <c r="E483">
        <v>2600</v>
      </c>
      <c r="F483">
        <f t="shared" si="7"/>
        <v>2</v>
      </c>
      <c r="G483" t="str">
        <f>STANDINGS_ERA[[#This Row],[League]]&amp;STANDINGS_ERA[[#This Row],[Team]]</f>
        <v>$150 Draft Champions Express Feb 19 8:00 pm Lg.3733Bread Zeppelin</v>
      </c>
    </row>
    <row r="484" spans="1:7" x14ac:dyDescent="0.25">
      <c r="A484">
        <v>498</v>
      </c>
      <c r="B484" t="s">
        <v>896</v>
      </c>
      <c r="C484" t="s">
        <v>893</v>
      </c>
      <c r="D484">
        <v>3.6349999999999998</v>
      </c>
      <c r="E484">
        <v>2413</v>
      </c>
      <c r="F484">
        <f t="shared" si="7"/>
        <v>3</v>
      </c>
      <c r="G484" t="str">
        <f>STANDINGS_ERA[[#This Row],[League]]&amp;STANDINGS_ERA[[#This Row],[Team]]</f>
        <v>$150 Draft Champions Express Feb 19 8:00 pm Lg.3733Team Sellers</v>
      </c>
    </row>
    <row r="485" spans="1:7" x14ac:dyDescent="0.25">
      <c r="A485">
        <v>998</v>
      </c>
      <c r="B485" t="s">
        <v>899</v>
      </c>
      <c r="C485" t="s">
        <v>893</v>
      </c>
      <c r="D485">
        <v>3.8039999999999998</v>
      </c>
      <c r="E485">
        <v>1913</v>
      </c>
      <c r="F485">
        <f t="shared" si="7"/>
        <v>4</v>
      </c>
      <c r="G485" t="str">
        <f>STANDINGS_ERA[[#This Row],[League]]&amp;STANDINGS_ERA[[#This Row],[Team]]</f>
        <v>$150 Draft Champions Express Feb 19 8:00 pm Lg.3733Roth1</v>
      </c>
    </row>
    <row r="486" spans="1:7" x14ac:dyDescent="0.25">
      <c r="A486">
        <v>1026</v>
      </c>
      <c r="B486" t="s">
        <v>901</v>
      </c>
      <c r="C486" t="s">
        <v>893</v>
      </c>
      <c r="D486">
        <v>3.8130000000000002</v>
      </c>
      <c r="E486">
        <v>1885</v>
      </c>
      <c r="F486">
        <f t="shared" si="7"/>
        <v>5</v>
      </c>
      <c r="G486" t="str">
        <f>STANDINGS_ERA[[#This Row],[League]]&amp;STANDINGS_ERA[[#This Row],[Team]]</f>
        <v>$150 Draft Champions Express Feb 19 8:00 pm Lg.3733brother</v>
      </c>
    </row>
    <row r="487" spans="1:7" x14ac:dyDescent="0.25">
      <c r="A487">
        <v>1112</v>
      </c>
      <c r="B487" t="s">
        <v>130</v>
      </c>
      <c r="C487" t="s">
        <v>893</v>
      </c>
      <c r="D487">
        <v>3.8359999999999999</v>
      </c>
      <c r="E487">
        <v>1799</v>
      </c>
      <c r="F487">
        <f t="shared" si="7"/>
        <v>6</v>
      </c>
      <c r="G487" t="str">
        <f>STANDINGS_ERA[[#This Row],[League]]&amp;STANDINGS_ERA[[#This Row],[Team]]</f>
        <v>$150 Draft Champions Express Feb 19 8:00 pm Lg.3733PTPers</v>
      </c>
    </row>
    <row r="488" spans="1:7" x14ac:dyDescent="0.25">
      <c r="A488">
        <v>1181</v>
      </c>
      <c r="B488" t="s">
        <v>894</v>
      </c>
      <c r="C488" t="s">
        <v>893</v>
      </c>
      <c r="D488">
        <v>3.8580000000000001</v>
      </c>
      <c r="E488">
        <v>1730</v>
      </c>
      <c r="F488">
        <f t="shared" si="7"/>
        <v>7</v>
      </c>
      <c r="G488" t="str">
        <f>STANDINGS_ERA[[#This Row],[League]]&amp;STANDINGS_ERA[[#This Row],[Team]]</f>
        <v>$150 Draft Champions Express Feb 19 8:00 pm Lg.3733Mary Ann's Hammocks</v>
      </c>
    </row>
    <row r="489" spans="1:7" x14ac:dyDescent="0.25">
      <c r="A489">
        <v>1306</v>
      </c>
      <c r="B489" t="s">
        <v>902</v>
      </c>
      <c r="C489" t="s">
        <v>893</v>
      </c>
      <c r="D489">
        <v>3.89</v>
      </c>
      <c r="E489">
        <v>1605</v>
      </c>
      <c r="F489">
        <f t="shared" si="7"/>
        <v>8</v>
      </c>
      <c r="G489" t="str">
        <f>STANDINGS_ERA[[#This Row],[League]]&amp;STANDINGS_ERA[[#This Row],[Team]]</f>
        <v>$150 Draft Champions Express Feb 19 8:00 pm Lg.37334 - The Hazel Charlies 1000</v>
      </c>
    </row>
    <row r="490" spans="1:7" x14ac:dyDescent="0.25">
      <c r="A490">
        <v>1544</v>
      </c>
      <c r="B490" t="s">
        <v>897</v>
      </c>
      <c r="C490" t="s">
        <v>893</v>
      </c>
      <c r="D490">
        <v>3.9569999999999999</v>
      </c>
      <c r="E490">
        <v>1367</v>
      </c>
      <c r="F490">
        <f t="shared" si="7"/>
        <v>9</v>
      </c>
      <c r="G490" t="str">
        <f>STANDINGS_ERA[[#This Row],[League]]&amp;STANDINGS_ERA[[#This Row],[Team]]</f>
        <v>$150 Draft Champions Express Feb 19 8:00 pm Lg.3733Heyward no Lackey</v>
      </c>
    </row>
    <row r="491" spans="1:7" x14ac:dyDescent="0.25">
      <c r="A491">
        <v>1810</v>
      </c>
      <c r="B491" t="s">
        <v>898</v>
      </c>
      <c r="C491" t="s">
        <v>893</v>
      </c>
      <c r="D491">
        <v>4.0330000000000004</v>
      </c>
      <c r="E491">
        <v>1101</v>
      </c>
      <c r="F491">
        <f t="shared" si="7"/>
        <v>10</v>
      </c>
      <c r="G491" t="str">
        <f>STANDINGS_ERA[[#This Row],[League]]&amp;STANDINGS_ERA[[#This Row],[Team]]</f>
        <v>$150 Draft Champions Express Feb 19 8:00 pm Lg.3733Team Asaro</v>
      </c>
    </row>
    <row r="492" spans="1:7" x14ac:dyDescent="0.25">
      <c r="A492">
        <v>2049</v>
      </c>
      <c r="B492" t="s">
        <v>905</v>
      </c>
      <c r="C492" t="s">
        <v>893</v>
      </c>
      <c r="D492">
        <v>4.1079999999999997</v>
      </c>
      <c r="E492">
        <v>862</v>
      </c>
      <c r="F492">
        <f t="shared" si="7"/>
        <v>11</v>
      </c>
      <c r="G492" t="str">
        <f>STANDINGS_ERA[[#This Row],[League]]&amp;STANDINGS_ERA[[#This Row],[Team]]</f>
        <v>$150 Draft Champions Express Feb 19 8:00 pm Lg.3733LONG ISLAND DONS</v>
      </c>
    </row>
    <row r="493" spans="1:7" x14ac:dyDescent="0.25">
      <c r="A493">
        <v>2144</v>
      </c>
      <c r="B493" t="s">
        <v>192</v>
      </c>
      <c r="C493" t="s">
        <v>893</v>
      </c>
      <c r="D493">
        <v>4.141</v>
      </c>
      <c r="E493">
        <v>767</v>
      </c>
      <c r="F493">
        <f t="shared" si="7"/>
        <v>12</v>
      </c>
      <c r="G493" t="str">
        <f>STANDINGS_ERA[[#This Row],[League]]&amp;STANDINGS_ERA[[#This Row],[Team]]</f>
        <v>$150 Draft Champions Express Feb 19 8:00 pm Lg.3733Spike Curve</v>
      </c>
    </row>
    <row r="494" spans="1:7" x14ac:dyDescent="0.25">
      <c r="A494">
        <v>2268</v>
      </c>
      <c r="B494" t="s">
        <v>903</v>
      </c>
      <c r="C494" t="s">
        <v>893</v>
      </c>
      <c r="D494">
        <v>4.18</v>
      </c>
      <c r="E494">
        <v>643</v>
      </c>
      <c r="F494">
        <f t="shared" si="7"/>
        <v>13</v>
      </c>
      <c r="G494" t="str">
        <f>STANDINGS_ERA[[#This Row],[League]]&amp;STANDINGS_ERA[[#This Row],[Team]]</f>
        <v>$150 Draft Champions Express Feb 19 8:00 pm Lg.3733Sack No Chips</v>
      </c>
    </row>
    <row r="495" spans="1:7" x14ac:dyDescent="0.25">
      <c r="A495">
        <v>2310</v>
      </c>
      <c r="B495" t="s">
        <v>904</v>
      </c>
      <c r="C495" t="s">
        <v>893</v>
      </c>
      <c r="D495">
        <v>4.1950000000000003</v>
      </c>
      <c r="E495">
        <v>601</v>
      </c>
      <c r="F495">
        <f t="shared" si="7"/>
        <v>14</v>
      </c>
      <c r="G495" t="str">
        <f>STANDINGS_ERA[[#This Row],[League]]&amp;STANDINGS_ERA[[#This Row],[Team]]</f>
        <v>$150 Draft Champions Express Feb 19 8:00 pm Lg.3733Lunatic Fringe DC</v>
      </c>
    </row>
    <row r="496" spans="1:7" x14ac:dyDescent="0.25">
      <c r="A496">
        <v>2867</v>
      </c>
      <c r="B496" t="s">
        <v>895</v>
      </c>
      <c r="C496" t="s">
        <v>893</v>
      </c>
      <c r="D496">
        <v>4.6150000000000002</v>
      </c>
      <c r="E496">
        <v>44</v>
      </c>
      <c r="F496">
        <f t="shared" si="7"/>
        <v>15</v>
      </c>
      <c r="G496" t="str">
        <f>STANDINGS_ERA[[#This Row],[League]]&amp;STANDINGS_ERA[[#This Row],[Team]]</f>
        <v>$150 Draft Champions Express Feb 19 8:00 pm Lg.3733Thru Fosters Eyes</v>
      </c>
    </row>
    <row r="497" spans="1:7" x14ac:dyDescent="0.25">
      <c r="A497">
        <v>78</v>
      </c>
      <c r="B497" t="s">
        <v>916</v>
      </c>
      <c r="C497" t="s">
        <v>907</v>
      </c>
      <c r="D497">
        <v>3.3340000000000001</v>
      </c>
      <c r="E497">
        <v>2833</v>
      </c>
      <c r="F497">
        <f t="shared" si="7"/>
        <v>1</v>
      </c>
      <c r="G497" t="str">
        <f>STANDINGS_ERA[[#This Row],[League]]&amp;STANDINGS_ERA[[#This Row],[Team]]</f>
        <v>$150 Draft Champions Express Feb 21 7:00 pm Lg.3746Panning for Goldschmidt</v>
      </c>
    </row>
    <row r="498" spans="1:7" x14ac:dyDescent="0.25">
      <c r="A498">
        <v>170</v>
      </c>
      <c r="B498" t="s">
        <v>186</v>
      </c>
      <c r="C498" t="s">
        <v>907</v>
      </c>
      <c r="D498">
        <v>3.452</v>
      </c>
      <c r="E498">
        <v>2741</v>
      </c>
      <c r="F498">
        <f t="shared" si="7"/>
        <v>2</v>
      </c>
      <c r="G498" t="str">
        <f>STANDINGS_ERA[[#This Row],[League]]&amp;STANDINGS_ERA[[#This Row],[Team]]</f>
        <v>$150 Draft Champions Express Feb 21 7:00 pm Lg.3746LONG GONE</v>
      </c>
    </row>
    <row r="499" spans="1:7" x14ac:dyDescent="0.25">
      <c r="A499">
        <v>421</v>
      </c>
      <c r="B499" t="s">
        <v>909</v>
      </c>
      <c r="C499" t="s">
        <v>907</v>
      </c>
      <c r="D499">
        <v>3.6030000000000002</v>
      </c>
      <c r="E499">
        <v>2490</v>
      </c>
      <c r="F499">
        <f t="shared" si="7"/>
        <v>3</v>
      </c>
      <c r="G499" t="str">
        <f>STANDINGS_ERA[[#This Row],[League]]&amp;STANDINGS_ERA[[#This Row],[Team]]</f>
        <v>$150 Draft Champions Express Feb 21 7:00 pm Lg.3746Diamond Cutters</v>
      </c>
    </row>
    <row r="500" spans="1:7" x14ac:dyDescent="0.25">
      <c r="A500">
        <v>474</v>
      </c>
      <c r="B500" t="s">
        <v>146</v>
      </c>
      <c r="C500" t="s">
        <v>907</v>
      </c>
      <c r="D500">
        <v>3.6259999999999999</v>
      </c>
      <c r="E500">
        <v>2437</v>
      </c>
      <c r="F500">
        <f t="shared" si="7"/>
        <v>4</v>
      </c>
      <c r="G500" t="str">
        <f>STANDINGS_ERA[[#This Row],[League]]&amp;STANDINGS_ERA[[#This Row],[Team]]</f>
        <v>$150 Draft Champions Express Feb 21 7:00 pm Lg.3746Las Vegas Blvd IV</v>
      </c>
    </row>
    <row r="501" spans="1:7" x14ac:dyDescent="0.25">
      <c r="A501">
        <v>810</v>
      </c>
      <c r="B501" t="s">
        <v>911</v>
      </c>
      <c r="C501" t="s">
        <v>907</v>
      </c>
      <c r="D501">
        <v>3.7519999999999998</v>
      </c>
      <c r="E501">
        <v>2101</v>
      </c>
      <c r="F501">
        <f t="shared" si="7"/>
        <v>5</v>
      </c>
      <c r="G501" t="str">
        <f>STANDINGS_ERA[[#This Row],[League]]&amp;STANDINGS_ERA[[#This Row],[Team]]</f>
        <v>$150 Draft Champions Express Feb 21 7:00 pm Lg.3746Lady Rainicorn</v>
      </c>
    </row>
    <row r="502" spans="1:7" x14ac:dyDescent="0.25">
      <c r="A502">
        <v>880</v>
      </c>
      <c r="B502" t="s">
        <v>910</v>
      </c>
      <c r="C502" t="s">
        <v>907</v>
      </c>
      <c r="D502">
        <v>3.7730000000000001</v>
      </c>
      <c r="E502">
        <v>2031</v>
      </c>
      <c r="F502">
        <f t="shared" si="7"/>
        <v>6</v>
      </c>
      <c r="G502" t="str">
        <f>STANDINGS_ERA[[#This Row],[League]]&amp;STANDINGS_ERA[[#This Row],[Team]]</f>
        <v>$150 Draft Champions Express Feb 21 7:00 pm Lg.3746Carrasco Sauce</v>
      </c>
    </row>
    <row r="503" spans="1:7" x14ac:dyDescent="0.25">
      <c r="A503">
        <v>1359</v>
      </c>
      <c r="B503" t="s">
        <v>908</v>
      </c>
      <c r="C503" t="s">
        <v>907</v>
      </c>
      <c r="D503">
        <v>3.9020000000000001</v>
      </c>
      <c r="E503">
        <v>1552</v>
      </c>
      <c r="F503">
        <f t="shared" si="7"/>
        <v>7</v>
      </c>
      <c r="G503" t="str">
        <f>STANDINGS_ERA[[#This Row],[League]]&amp;STANDINGS_ERA[[#This Row],[Team]]</f>
        <v>$150 Draft Champions Express Feb 21 7:00 pm Lg.3746esh dc2</v>
      </c>
    </row>
    <row r="504" spans="1:7" x14ac:dyDescent="0.25">
      <c r="A504">
        <v>1381</v>
      </c>
      <c r="B504" t="s">
        <v>918</v>
      </c>
      <c r="C504" t="s">
        <v>907</v>
      </c>
      <c r="D504">
        <v>3.9119999999999999</v>
      </c>
      <c r="E504">
        <v>1530</v>
      </c>
      <c r="F504">
        <f t="shared" si="7"/>
        <v>8</v>
      </c>
      <c r="G504" t="str">
        <f>STANDINGS_ERA[[#This Row],[League]]&amp;STANDINGS_ERA[[#This Row],[Team]]</f>
        <v>$150 Draft Champions Express Feb 21 7:00 pm Lg.3746Team Carlone</v>
      </c>
    </row>
    <row r="505" spans="1:7" x14ac:dyDescent="0.25">
      <c r="A505">
        <v>1452</v>
      </c>
      <c r="B505" t="s">
        <v>912</v>
      </c>
      <c r="C505" t="s">
        <v>907</v>
      </c>
      <c r="D505">
        <v>3.931</v>
      </c>
      <c r="E505">
        <v>1459</v>
      </c>
      <c r="F505">
        <f t="shared" si="7"/>
        <v>9</v>
      </c>
      <c r="G505" t="str">
        <f>STANDINGS_ERA[[#This Row],[League]]&amp;STANDINGS_ERA[[#This Row],[Team]]</f>
        <v>$150 Draft Champions Express Feb 21 7:00 pm Lg.3746BIG RED MACHINE</v>
      </c>
    </row>
    <row r="506" spans="1:7" x14ac:dyDescent="0.25">
      <c r="A506">
        <v>1636</v>
      </c>
      <c r="B506" t="s">
        <v>906</v>
      </c>
      <c r="C506" t="s">
        <v>907</v>
      </c>
      <c r="D506">
        <v>3.984</v>
      </c>
      <c r="E506">
        <v>1275</v>
      </c>
      <c r="F506">
        <f t="shared" si="7"/>
        <v>10</v>
      </c>
      <c r="G506" t="str">
        <f>STANDINGS_ERA[[#This Row],[League]]&amp;STANDINGS_ERA[[#This Row],[Team]]</f>
        <v>$150 Draft Champions Express Feb 21 7:00 pm Lg.3746Hulk SMASH</v>
      </c>
    </row>
    <row r="507" spans="1:7" x14ac:dyDescent="0.25">
      <c r="A507">
        <v>2106</v>
      </c>
      <c r="B507" t="s">
        <v>917</v>
      </c>
      <c r="C507" t="s">
        <v>907</v>
      </c>
      <c r="D507">
        <v>4.13</v>
      </c>
      <c r="E507">
        <v>805</v>
      </c>
      <c r="F507">
        <f t="shared" si="7"/>
        <v>11</v>
      </c>
      <c r="G507" t="str">
        <f>STANDINGS_ERA[[#This Row],[League]]&amp;STANDINGS_ERA[[#This Row],[Team]]</f>
        <v>$150 Draft Champions Express Feb 21 7:00 pm Lg.3746BOSCH DC3</v>
      </c>
    </row>
    <row r="508" spans="1:7" x14ac:dyDescent="0.25">
      <c r="A508">
        <v>2368</v>
      </c>
      <c r="B508" t="s">
        <v>913</v>
      </c>
      <c r="C508" t="s">
        <v>907</v>
      </c>
      <c r="D508">
        <v>4.2140000000000004</v>
      </c>
      <c r="E508">
        <v>542.5</v>
      </c>
      <c r="F508">
        <f t="shared" si="7"/>
        <v>12</v>
      </c>
      <c r="G508" t="str">
        <f>STANDINGS_ERA[[#This Row],[League]]&amp;STANDINGS_ERA[[#This Row],[Team]]</f>
        <v>$150 Draft Champions Express Feb 21 7:00 pm Lg.3746Rocky Mountain High</v>
      </c>
    </row>
    <row r="509" spans="1:7" x14ac:dyDescent="0.25">
      <c r="A509">
        <v>2422</v>
      </c>
      <c r="B509" t="s">
        <v>88</v>
      </c>
      <c r="C509" t="s">
        <v>907</v>
      </c>
      <c r="D509">
        <v>4.234</v>
      </c>
      <c r="E509">
        <v>489</v>
      </c>
      <c r="F509">
        <f t="shared" si="7"/>
        <v>13</v>
      </c>
      <c r="G509" t="str">
        <f>STANDINGS_ERA[[#This Row],[League]]&amp;STANDINGS_ERA[[#This Row],[Team]]</f>
        <v>$150 Draft Champions Express Feb 21 7:00 pm Lg.3746Team Pellegrini</v>
      </c>
    </row>
    <row r="510" spans="1:7" x14ac:dyDescent="0.25">
      <c r="A510">
        <v>2561</v>
      </c>
      <c r="B510" t="s">
        <v>914</v>
      </c>
      <c r="C510" t="s">
        <v>907</v>
      </c>
      <c r="D510">
        <v>4.3029999999999999</v>
      </c>
      <c r="E510">
        <v>350</v>
      </c>
      <c r="F510">
        <f t="shared" si="7"/>
        <v>14</v>
      </c>
      <c r="G510" t="str">
        <f>STANDINGS_ERA[[#This Row],[League]]&amp;STANDINGS_ERA[[#This Row],[Team]]</f>
        <v>$150 Draft Champions Express Feb 21 7:00 pm Lg.3746Wiffle 102</v>
      </c>
    </row>
    <row r="511" spans="1:7" x14ac:dyDescent="0.25">
      <c r="A511">
        <v>2823</v>
      </c>
      <c r="B511" t="s">
        <v>915</v>
      </c>
      <c r="C511" t="s">
        <v>907</v>
      </c>
      <c r="D511">
        <v>4.5229999999999997</v>
      </c>
      <c r="E511">
        <v>88</v>
      </c>
      <c r="F511">
        <f t="shared" si="7"/>
        <v>15</v>
      </c>
      <c r="G511" t="str">
        <f>STANDINGS_ERA[[#This Row],[League]]&amp;STANDINGS_ERA[[#This Row],[Team]]</f>
        <v>$150 Draft Champions Express Feb 21 7:00 pm Lg.3746Data City Cache Hogs</v>
      </c>
    </row>
    <row r="512" spans="1:7" x14ac:dyDescent="0.25">
      <c r="A512">
        <v>144</v>
      </c>
      <c r="B512" t="s">
        <v>927</v>
      </c>
      <c r="C512" t="s">
        <v>920</v>
      </c>
      <c r="D512">
        <v>3.43</v>
      </c>
      <c r="E512">
        <v>2767</v>
      </c>
      <c r="F512">
        <f t="shared" si="7"/>
        <v>1</v>
      </c>
      <c r="G512" t="str">
        <f>STANDINGS_ERA[[#This Row],[League]]&amp;STANDINGS_ERA[[#This Row],[Team]]</f>
        <v>$150 Draft Champions Express Feb 26 8:00 pm Lg.3774Ks Galore</v>
      </c>
    </row>
    <row r="513" spans="1:7" x14ac:dyDescent="0.25">
      <c r="A513">
        <v>254</v>
      </c>
      <c r="B513" t="s">
        <v>926</v>
      </c>
      <c r="C513" t="s">
        <v>920</v>
      </c>
      <c r="D513">
        <v>3.52</v>
      </c>
      <c r="E513">
        <v>2657</v>
      </c>
      <c r="F513">
        <f t="shared" si="7"/>
        <v>2</v>
      </c>
      <c r="G513" t="str">
        <f>STANDINGS_ERA[[#This Row],[League]]&amp;STANDINGS_ERA[[#This Row],[Team]]</f>
        <v>$150 Draft Champions Express Feb 26 8:00 pm Lg.3774SEMPER FI 12</v>
      </c>
    </row>
    <row r="514" spans="1:7" x14ac:dyDescent="0.25">
      <c r="A514">
        <v>272</v>
      </c>
      <c r="B514" t="s">
        <v>458</v>
      </c>
      <c r="C514" t="s">
        <v>920</v>
      </c>
      <c r="D514">
        <v>3.536</v>
      </c>
      <c r="E514">
        <v>2639</v>
      </c>
      <c r="F514">
        <f t="shared" si="7"/>
        <v>3</v>
      </c>
      <c r="G514" t="str">
        <f>STANDINGS_ERA[[#This Row],[League]]&amp;STANDINGS_ERA[[#This Row],[Team]]</f>
        <v>$150 Draft Champions Express Feb 26 8:00 pm Lg.3774Team Chandar</v>
      </c>
    </row>
    <row r="515" spans="1:7" x14ac:dyDescent="0.25">
      <c r="A515">
        <v>533</v>
      </c>
      <c r="B515" t="s">
        <v>924</v>
      </c>
      <c r="C515" t="s">
        <v>920</v>
      </c>
      <c r="D515">
        <v>3.6509999999999998</v>
      </c>
      <c r="E515">
        <v>2378</v>
      </c>
      <c r="F515">
        <f t="shared" ref="F515:F578" si="8">IF(C515=C514,F514+1,1)</f>
        <v>4</v>
      </c>
      <c r="G515" t="str">
        <f>STANDINGS_ERA[[#This Row],[League]]&amp;STANDINGS_ERA[[#This Row],[Team]]</f>
        <v>$150 Draft Champions Express Feb 26 8:00 pm Lg.3774Team McRae</v>
      </c>
    </row>
    <row r="516" spans="1:7" x14ac:dyDescent="0.25">
      <c r="A516">
        <v>583</v>
      </c>
      <c r="B516" t="s">
        <v>929</v>
      </c>
      <c r="C516" t="s">
        <v>920</v>
      </c>
      <c r="D516">
        <v>3.6709999999999998</v>
      </c>
      <c r="E516">
        <v>2328</v>
      </c>
      <c r="F516">
        <f t="shared" si="8"/>
        <v>5</v>
      </c>
      <c r="G516" t="str">
        <f>STANDINGS_ERA[[#This Row],[League]]&amp;STANDINGS_ERA[[#This Row],[Team]]</f>
        <v>$150 Draft Champions Express Feb 26 8:00 pm Lg.3774TEAM SUCK</v>
      </c>
    </row>
    <row r="517" spans="1:7" x14ac:dyDescent="0.25">
      <c r="A517">
        <v>806</v>
      </c>
      <c r="B517" t="s">
        <v>921</v>
      </c>
      <c r="C517" t="s">
        <v>920</v>
      </c>
      <c r="D517">
        <v>3.75</v>
      </c>
      <c r="E517">
        <v>2105</v>
      </c>
      <c r="F517">
        <f t="shared" si="8"/>
        <v>6</v>
      </c>
      <c r="G517" t="str">
        <f>STANDINGS_ERA[[#This Row],[League]]&amp;STANDINGS_ERA[[#This Row],[Team]]</f>
        <v>$150 Draft Champions Express Feb 26 8:00 pm Lg.3774MPG16B</v>
      </c>
    </row>
    <row r="518" spans="1:7" x14ac:dyDescent="0.25">
      <c r="A518">
        <v>843</v>
      </c>
      <c r="B518" t="s">
        <v>928</v>
      </c>
      <c r="C518" t="s">
        <v>920</v>
      </c>
      <c r="D518">
        <v>3.762</v>
      </c>
      <c r="E518">
        <v>2068</v>
      </c>
      <c r="F518">
        <f t="shared" si="8"/>
        <v>7</v>
      </c>
      <c r="G518" t="str">
        <f>STANDINGS_ERA[[#This Row],[League]]&amp;STANDINGS_ERA[[#This Row],[Team]]</f>
        <v>$150 Draft Champions Express Feb 26 8:00 pm Lg.3774Hosers</v>
      </c>
    </row>
    <row r="519" spans="1:7" x14ac:dyDescent="0.25">
      <c r="A519">
        <v>1014</v>
      </c>
      <c r="B519" t="s">
        <v>925</v>
      </c>
      <c r="C519" t="s">
        <v>920</v>
      </c>
      <c r="D519">
        <v>3.8090000000000002</v>
      </c>
      <c r="E519">
        <v>1897</v>
      </c>
      <c r="F519">
        <f t="shared" si="8"/>
        <v>8</v>
      </c>
      <c r="G519" t="str">
        <f>STANDINGS_ERA[[#This Row],[League]]&amp;STANDINGS_ERA[[#This Row],[Team]]</f>
        <v>$150 Draft Champions Express Feb 26 8:00 pm Lg.3774The Hypetrain to Loserville</v>
      </c>
    </row>
    <row r="520" spans="1:7" x14ac:dyDescent="0.25">
      <c r="A520">
        <v>1212</v>
      </c>
      <c r="B520" t="s">
        <v>919</v>
      </c>
      <c r="C520" t="s">
        <v>920</v>
      </c>
      <c r="D520">
        <v>3.8660000000000001</v>
      </c>
      <c r="E520">
        <v>1699</v>
      </c>
      <c r="F520">
        <f t="shared" si="8"/>
        <v>9</v>
      </c>
      <c r="G520" t="str">
        <f>STANDINGS_ERA[[#This Row],[League]]&amp;STANDINGS_ERA[[#This Row],[Team]]</f>
        <v>$150 Draft Champions Express Feb 26 8:00 pm Lg.3774Thieves and Liars</v>
      </c>
    </row>
    <row r="521" spans="1:7" x14ac:dyDescent="0.25">
      <c r="A521">
        <v>1824</v>
      </c>
      <c r="B521" t="s">
        <v>922</v>
      </c>
      <c r="C521" t="s">
        <v>920</v>
      </c>
      <c r="D521">
        <v>4.0359999999999996</v>
      </c>
      <c r="E521">
        <v>1087</v>
      </c>
      <c r="F521">
        <f t="shared" si="8"/>
        <v>10</v>
      </c>
      <c r="G521" t="str">
        <f>STANDINGS_ERA[[#This Row],[League]]&amp;STANDINGS_ERA[[#This Row],[Team]]</f>
        <v>$150 Draft Champions Express Feb 26 8:00 pm Lg.3774Rayn Man</v>
      </c>
    </row>
    <row r="522" spans="1:7" x14ac:dyDescent="0.25">
      <c r="A522">
        <v>2035</v>
      </c>
      <c r="B522" t="s">
        <v>923</v>
      </c>
      <c r="C522" t="s">
        <v>920</v>
      </c>
      <c r="D522">
        <v>4.1029999999999998</v>
      </c>
      <c r="E522">
        <v>876</v>
      </c>
      <c r="F522">
        <f t="shared" si="8"/>
        <v>11</v>
      </c>
      <c r="G522" t="str">
        <f>STANDINGS_ERA[[#This Row],[League]]&amp;STANDINGS_ERA[[#This Row],[Team]]</f>
        <v>$150 Draft Champions Express Feb 26 8:00 pm Lg.3774Bad News Bears</v>
      </c>
    </row>
    <row r="523" spans="1:7" x14ac:dyDescent="0.25">
      <c r="A523">
        <v>2067</v>
      </c>
      <c r="B523" t="s">
        <v>930</v>
      </c>
      <c r="C523" t="s">
        <v>920</v>
      </c>
      <c r="D523">
        <v>4.1150000000000002</v>
      </c>
      <c r="E523">
        <v>844</v>
      </c>
      <c r="F523">
        <f t="shared" si="8"/>
        <v>12</v>
      </c>
      <c r="G523" t="str">
        <f>STANDINGS_ERA[[#This Row],[League]]&amp;STANDINGS_ERA[[#This Row],[Team]]</f>
        <v>$150 Draft Champions Express Feb 26 8:00 pm Lg.3774Duda Where's My Car?</v>
      </c>
    </row>
    <row r="524" spans="1:7" x14ac:dyDescent="0.25">
      <c r="A524">
        <v>2215</v>
      </c>
      <c r="B524" t="s">
        <v>347</v>
      </c>
      <c r="C524" t="s">
        <v>920</v>
      </c>
      <c r="D524">
        <v>4.1669999999999998</v>
      </c>
      <c r="E524">
        <v>696</v>
      </c>
      <c r="F524">
        <f t="shared" si="8"/>
        <v>13</v>
      </c>
      <c r="G524" t="str">
        <f>STANDINGS_ERA[[#This Row],[League]]&amp;STANDINGS_ERA[[#This Row],[Team]]</f>
        <v>$150 Draft Champions Express Feb 26 8:00 pm Lg.3774Plati-puses</v>
      </c>
    </row>
    <row r="525" spans="1:7" x14ac:dyDescent="0.25">
      <c r="A525">
        <v>2776</v>
      </c>
      <c r="B525" t="s">
        <v>76</v>
      </c>
      <c r="C525" t="s">
        <v>920</v>
      </c>
      <c r="D525">
        <v>4.452</v>
      </c>
      <c r="E525">
        <v>135</v>
      </c>
      <c r="F525">
        <f t="shared" si="8"/>
        <v>14</v>
      </c>
      <c r="G525" t="str">
        <f>STANDINGS_ERA[[#This Row],[League]]&amp;STANDINGS_ERA[[#This Row],[Team]]</f>
        <v>$150 Draft Champions Express Feb 26 8:00 pm Lg.3774Team Peterson</v>
      </c>
    </row>
    <row r="526" spans="1:7" x14ac:dyDescent="0.25">
      <c r="A526">
        <v>2851</v>
      </c>
      <c r="B526" t="s">
        <v>412</v>
      </c>
      <c r="C526" t="s">
        <v>920</v>
      </c>
      <c r="D526">
        <v>4.577</v>
      </c>
      <c r="E526">
        <v>60</v>
      </c>
      <c r="F526">
        <f t="shared" si="8"/>
        <v>15</v>
      </c>
      <c r="G526" t="str">
        <f>STANDINGS_ERA[[#This Row],[League]]&amp;STANDINGS_ERA[[#This Row],[Team]]</f>
        <v>$150 Draft Champions Express Feb 26 8:00 pm Lg.3774Team Koerner</v>
      </c>
    </row>
    <row r="527" spans="1:7" x14ac:dyDescent="0.25">
      <c r="A527">
        <v>302</v>
      </c>
      <c r="B527">
        <v>22222</v>
      </c>
      <c r="C527" t="s">
        <v>932</v>
      </c>
      <c r="D527">
        <v>3.5510000000000002</v>
      </c>
      <c r="E527">
        <v>2609</v>
      </c>
      <c r="F527">
        <f t="shared" si="8"/>
        <v>1</v>
      </c>
      <c r="G527" t="str">
        <f>STANDINGS_ERA[[#This Row],[League]]&amp;STANDINGS_ERA[[#This Row],[Team]]</f>
        <v>$150 Draft Champions Express Feb 28 7:00 pm Lg.375522222</v>
      </c>
    </row>
    <row r="528" spans="1:7" x14ac:dyDescent="0.25">
      <c r="A528">
        <v>320</v>
      </c>
      <c r="B528" t="s">
        <v>935</v>
      </c>
      <c r="C528" t="s">
        <v>932</v>
      </c>
      <c r="D528">
        <v>3.556</v>
      </c>
      <c r="E528">
        <v>2591</v>
      </c>
      <c r="F528">
        <f t="shared" si="8"/>
        <v>2</v>
      </c>
      <c r="G528" t="str">
        <f>STANDINGS_ERA[[#This Row],[League]]&amp;STANDINGS_ERA[[#This Row],[Team]]</f>
        <v>$150 Draft Champions Express Feb 28 7:00 pm Lg.3755Gamble Owns You</v>
      </c>
    </row>
    <row r="529" spans="1:7" x14ac:dyDescent="0.25">
      <c r="A529">
        <v>506</v>
      </c>
      <c r="B529" t="s">
        <v>941</v>
      </c>
      <c r="C529" t="s">
        <v>932</v>
      </c>
      <c r="D529">
        <v>3.6389999999999998</v>
      </c>
      <c r="E529">
        <v>2405</v>
      </c>
      <c r="F529">
        <f t="shared" si="8"/>
        <v>3</v>
      </c>
      <c r="G529" t="str">
        <f>STANDINGS_ERA[[#This Row],[League]]&amp;STANDINGS_ERA[[#This Row],[Team]]</f>
        <v>$150 Draft Champions Express Feb 28 7:00 pm Lg.3755Starfishmn 0228X</v>
      </c>
    </row>
    <row r="530" spans="1:7" x14ac:dyDescent="0.25">
      <c r="A530">
        <v>561</v>
      </c>
      <c r="B530" t="s">
        <v>939</v>
      </c>
      <c r="C530" t="s">
        <v>932</v>
      </c>
      <c r="D530">
        <v>3.6629999999999998</v>
      </c>
      <c r="E530">
        <v>2350</v>
      </c>
      <c r="F530">
        <f t="shared" si="8"/>
        <v>4</v>
      </c>
      <c r="G530" t="str">
        <f>STANDINGS_ERA[[#This Row],[League]]&amp;STANDINGS_ERA[[#This Row],[Team]]</f>
        <v>$150 Draft Champions Express Feb 28 7:00 pm Lg.3755TeamSpitman</v>
      </c>
    </row>
    <row r="531" spans="1:7" x14ac:dyDescent="0.25">
      <c r="A531">
        <v>673</v>
      </c>
      <c r="B531" t="s">
        <v>931</v>
      </c>
      <c r="C531" t="s">
        <v>932</v>
      </c>
      <c r="D531">
        <v>3.7080000000000002</v>
      </c>
      <c r="E531">
        <v>2238</v>
      </c>
      <c r="F531">
        <f t="shared" si="8"/>
        <v>5</v>
      </c>
      <c r="G531" t="str">
        <f>STANDINGS_ERA[[#This Row],[League]]&amp;STANDINGS_ERA[[#This Row],[Team]]</f>
        <v>$150 Draft Champions Express Feb 28 7:00 pm Lg.3755Lucky # 7</v>
      </c>
    </row>
    <row r="532" spans="1:7" x14ac:dyDescent="0.25">
      <c r="A532">
        <v>1338</v>
      </c>
      <c r="B532" t="s">
        <v>936</v>
      </c>
      <c r="C532" t="s">
        <v>932</v>
      </c>
      <c r="D532">
        <v>3.8980000000000001</v>
      </c>
      <c r="E532">
        <v>1573</v>
      </c>
      <c r="F532">
        <f t="shared" si="8"/>
        <v>6</v>
      </c>
      <c r="G532" t="str">
        <f>STANDINGS_ERA[[#This Row],[League]]&amp;STANDINGS_ERA[[#This Row],[Team]]</f>
        <v>$150 Draft Champions Express Feb 28 7:00 pm Lg.375576 COLONIALS</v>
      </c>
    </row>
    <row r="533" spans="1:7" x14ac:dyDescent="0.25">
      <c r="A533">
        <v>1514</v>
      </c>
      <c r="B533" t="s">
        <v>592</v>
      </c>
      <c r="C533" t="s">
        <v>932</v>
      </c>
      <c r="D533">
        <v>3.9470000000000001</v>
      </c>
      <c r="E533">
        <v>1397</v>
      </c>
      <c r="F533">
        <f t="shared" si="8"/>
        <v>7</v>
      </c>
      <c r="G533" t="str">
        <f>STANDINGS_ERA[[#This Row],[League]]&amp;STANDINGS_ERA[[#This Row],[Team]]</f>
        <v>$150 Draft Champions Express Feb 28 7:00 pm Lg.3755Team Bennette</v>
      </c>
    </row>
    <row r="534" spans="1:7" x14ac:dyDescent="0.25">
      <c r="A534">
        <v>1563</v>
      </c>
      <c r="B534" t="s">
        <v>934</v>
      </c>
      <c r="C534" t="s">
        <v>932</v>
      </c>
      <c r="D534">
        <v>3.964</v>
      </c>
      <c r="E534">
        <v>1348</v>
      </c>
      <c r="F534">
        <f t="shared" si="8"/>
        <v>8</v>
      </c>
      <c r="G534" t="str">
        <f>STANDINGS_ERA[[#This Row],[League]]&amp;STANDINGS_ERA[[#This Row],[Team]]</f>
        <v>$150 Draft Champions Express Feb 28 7:00 pm Lg.3755Hopslam</v>
      </c>
    </row>
    <row r="535" spans="1:7" x14ac:dyDescent="0.25">
      <c r="A535">
        <v>1564</v>
      </c>
      <c r="B535" t="s">
        <v>933</v>
      </c>
      <c r="C535" t="s">
        <v>932</v>
      </c>
      <c r="D535">
        <v>3.964</v>
      </c>
      <c r="E535">
        <v>1347</v>
      </c>
      <c r="F535">
        <f t="shared" si="8"/>
        <v>9</v>
      </c>
      <c r="G535" t="str">
        <f>STANDINGS_ERA[[#This Row],[League]]&amp;STANDINGS_ERA[[#This Row],[Team]]</f>
        <v>$150 Draft Champions Express Feb 28 7:00 pm Lg.3755Team Freadman</v>
      </c>
    </row>
    <row r="536" spans="1:7" x14ac:dyDescent="0.25">
      <c r="A536">
        <v>1746</v>
      </c>
      <c r="B536" t="s">
        <v>942</v>
      </c>
      <c r="C536" t="s">
        <v>932</v>
      </c>
      <c r="D536">
        <v>4.0119999999999996</v>
      </c>
      <c r="E536">
        <v>1165</v>
      </c>
      <c r="F536">
        <f t="shared" si="8"/>
        <v>10</v>
      </c>
      <c r="G536" t="str">
        <f>STANDINGS_ERA[[#This Row],[League]]&amp;STANDINGS_ERA[[#This Row],[Team]]</f>
        <v>$150 Draft Champions Express Feb 28 7:00 pm Lg.3755Trump Moron Brigade</v>
      </c>
    </row>
    <row r="537" spans="1:7" x14ac:dyDescent="0.25">
      <c r="A537">
        <v>1952</v>
      </c>
      <c r="B537" t="s">
        <v>72</v>
      </c>
      <c r="C537" t="s">
        <v>932</v>
      </c>
      <c r="D537">
        <v>4.0759999999999996</v>
      </c>
      <c r="E537">
        <v>959</v>
      </c>
      <c r="F537">
        <f t="shared" si="8"/>
        <v>11</v>
      </c>
      <c r="G537" t="str">
        <f>STANDINGS_ERA[[#This Row],[League]]&amp;STANDINGS_ERA[[#This Row],[Team]]</f>
        <v>$150 Draft Champions Express Feb 28 7:00 pm Lg.3755The Losing Edge</v>
      </c>
    </row>
    <row r="538" spans="1:7" x14ac:dyDescent="0.25">
      <c r="A538">
        <v>2278</v>
      </c>
      <c r="B538" t="s">
        <v>938</v>
      </c>
      <c r="C538" t="s">
        <v>932</v>
      </c>
      <c r="D538">
        <v>4.1840000000000002</v>
      </c>
      <c r="E538">
        <v>633</v>
      </c>
      <c r="F538">
        <f t="shared" si="8"/>
        <v>12</v>
      </c>
      <c r="G538" t="str">
        <f>STANDINGS_ERA[[#This Row],[League]]&amp;STANDINGS_ERA[[#This Row],[Team]]</f>
        <v>$150 Draft Champions Express Feb 28 7:00 pm Lg.3755Stinky Cheese Men</v>
      </c>
    </row>
    <row r="539" spans="1:7" x14ac:dyDescent="0.25">
      <c r="A539">
        <v>2393</v>
      </c>
      <c r="B539" t="s">
        <v>937</v>
      </c>
      <c r="C539" t="s">
        <v>932</v>
      </c>
      <c r="D539">
        <v>4.2210000000000001</v>
      </c>
      <c r="E539">
        <v>518</v>
      </c>
      <c r="F539">
        <f t="shared" si="8"/>
        <v>13</v>
      </c>
      <c r="G539" t="str">
        <f>STANDINGS_ERA[[#This Row],[League]]&amp;STANDINGS_ERA[[#This Row],[Team]]</f>
        <v>$150 Draft Champions Express Feb 28 7:00 pm Lg.3755Diverting Resistance</v>
      </c>
    </row>
    <row r="540" spans="1:7" x14ac:dyDescent="0.25">
      <c r="A540">
        <v>2468</v>
      </c>
      <c r="B540" t="s">
        <v>940</v>
      </c>
      <c r="C540" t="s">
        <v>932</v>
      </c>
      <c r="D540">
        <v>4.2569999999999997</v>
      </c>
      <c r="E540">
        <v>443</v>
      </c>
      <c r="F540">
        <f t="shared" si="8"/>
        <v>14</v>
      </c>
      <c r="G540" t="str">
        <f>STANDINGS_ERA[[#This Row],[League]]&amp;STANDINGS_ERA[[#This Row],[Team]]</f>
        <v>$150 Draft Champions Express Feb 28 7:00 pm Lg.3755PowerAid</v>
      </c>
    </row>
    <row r="541" spans="1:7" x14ac:dyDescent="0.25">
      <c r="A541">
        <v>2644</v>
      </c>
      <c r="B541" t="s">
        <v>380</v>
      </c>
      <c r="C541" t="s">
        <v>932</v>
      </c>
      <c r="D541">
        <v>4.3490000000000002</v>
      </c>
      <c r="E541">
        <v>267</v>
      </c>
      <c r="F541">
        <f t="shared" si="8"/>
        <v>15</v>
      </c>
      <c r="G541" t="str">
        <f>STANDINGS_ERA[[#This Row],[League]]&amp;STANDINGS_ERA[[#This Row],[Team]]</f>
        <v>$150 Draft Champions Express Feb 28 7:00 pm Lg.3755Team McDermott</v>
      </c>
    </row>
    <row r="542" spans="1:7" x14ac:dyDescent="0.25">
      <c r="A542">
        <v>1</v>
      </c>
      <c r="B542" t="s">
        <v>952</v>
      </c>
      <c r="C542" t="s">
        <v>943</v>
      </c>
      <c r="D542">
        <v>2.8959999999999999</v>
      </c>
      <c r="E542">
        <v>2910</v>
      </c>
      <c r="F542">
        <f t="shared" si="8"/>
        <v>1</v>
      </c>
      <c r="G542" t="str">
        <f>STANDINGS_ERA[[#This Row],[League]]&amp;STANDINGS_ERA[[#This Row],[Team]]</f>
        <v>$150 Draft Champions Express Jan 22 8:00 pm Lg.3610Vargas1</v>
      </c>
    </row>
    <row r="543" spans="1:7" x14ac:dyDescent="0.25">
      <c r="A543">
        <v>117</v>
      </c>
      <c r="B543" t="s">
        <v>945</v>
      </c>
      <c r="C543" t="s">
        <v>943</v>
      </c>
      <c r="D543">
        <v>3.395</v>
      </c>
      <c r="E543">
        <v>2794</v>
      </c>
      <c r="F543">
        <f t="shared" si="8"/>
        <v>2</v>
      </c>
      <c r="G543" t="str">
        <f>STANDINGS_ERA[[#This Row],[League]]&amp;STANDINGS_ERA[[#This Row],[Team]]</f>
        <v>$150 Draft Champions Express Jan 22 8:00 pm Lg.3610THE FINAL BOSS</v>
      </c>
    </row>
    <row r="544" spans="1:7" x14ac:dyDescent="0.25">
      <c r="A544">
        <v>577</v>
      </c>
      <c r="B544" t="s">
        <v>947</v>
      </c>
      <c r="C544" t="s">
        <v>943</v>
      </c>
      <c r="D544">
        <v>3.67</v>
      </c>
      <c r="E544">
        <v>2334</v>
      </c>
      <c r="F544">
        <f t="shared" si="8"/>
        <v>3</v>
      </c>
      <c r="G544" t="str">
        <f>STANDINGS_ERA[[#This Row],[League]]&amp;STANDINGS_ERA[[#This Row],[Team]]</f>
        <v>$150 Draft Champions Express Jan 22 8:00 pm Lg.3610SEMPER FI 10</v>
      </c>
    </row>
    <row r="545" spans="1:7" x14ac:dyDescent="0.25">
      <c r="A545">
        <v>644</v>
      </c>
      <c r="B545" t="s">
        <v>71</v>
      </c>
      <c r="C545" t="s">
        <v>943</v>
      </c>
      <c r="D545">
        <v>3.6949999999999998</v>
      </c>
      <c r="E545">
        <v>2267</v>
      </c>
      <c r="F545">
        <f t="shared" si="8"/>
        <v>4</v>
      </c>
      <c r="G545" t="str">
        <f>STANDINGS_ERA[[#This Row],[League]]&amp;STANDINGS_ERA[[#This Row],[Team]]</f>
        <v>$150 Draft Champions Express Jan 22 8:00 pm Lg.3610Frozen Ropes</v>
      </c>
    </row>
    <row r="546" spans="1:7" x14ac:dyDescent="0.25">
      <c r="A546">
        <v>749</v>
      </c>
      <c r="B546" t="s">
        <v>924</v>
      </c>
      <c r="C546" t="s">
        <v>943</v>
      </c>
      <c r="D546">
        <v>3.7320000000000002</v>
      </c>
      <c r="E546">
        <v>2162</v>
      </c>
      <c r="F546">
        <f t="shared" si="8"/>
        <v>5</v>
      </c>
      <c r="G546" t="str">
        <f>STANDINGS_ERA[[#This Row],[League]]&amp;STANDINGS_ERA[[#This Row],[Team]]</f>
        <v>$150 Draft Champions Express Jan 22 8:00 pm Lg.3610Team McRae</v>
      </c>
    </row>
    <row r="547" spans="1:7" x14ac:dyDescent="0.25">
      <c r="A547">
        <v>943</v>
      </c>
      <c r="B547" t="s">
        <v>259</v>
      </c>
      <c r="C547" t="s">
        <v>943</v>
      </c>
      <c r="D547">
        <v>3.7879999999999998</v>
      </c>
      <c r="E547">
        <v>1968</v>
      </c>
      <c r="F547">
        <f t="shared" si="8"/>
        <v>6</v>
      </c>
      <c r="G547" t="str">
        <f>STANDINGS_ERA[[#This Row],[League]]&amp;STANDINGS_ERA[[#This Row],[Team]]</f>
        <v>$150 Draft Champions Express Jan 22 8:00 pm Lg.3610Bridgeville Bombers</v>
      </c>
    </row>
    <row r="548" spans="1:7" x14ac:dyDescent="0.25">
      <c r="A548">
        <v>976</v>
      </c>
      <c r="B548" t="s">
        <v>951</v>
      </c>
      <c r="C548" t="s">
        <v>943</v>
      </c>
      <c r="D548">
        <v>3.7970000000000002</v>
      </c>
      <c r="E548">
        <v>1935</v>
      </c>
      <c r="F548">
        <f t="shared" si="8"/>
        <v>7</v>
      </c>
      <c r="G548" t="str">
        <f>STANDINGS_ERA[[#This Row],[League]]&amp;STANDINGS_ERA[[#This Row],[Team]]</f>
        <v>$150 Draft Champions Express Jan 22 8:00 pm Lg.3610Red Sam</v>
      </c>
    </row>
    <row r="549" spans="1:7" x14ac:dyDescent="0.25">
      <c r="A549">
        <v>1696</v>
      </c>
      <c r="B549" t="s">
        <v>179</v>
      </c>
      <c r="C549" t="s">
        <v>943</v>
      </c>
      <c r="D549">
        <v>4</v>
      </c>
      <c r="E549">
        <v>1215.5</v>
      </c>
      <c r="F549">
        <f t="shared" si="8"/>
        <v>8</v>
      </c>
      <c r="G549" t="str">
        <f>STANDINGS_ERA[[#This Row],[League]]&amp;STANDINGS_ERA[[#This Row],[Team]]</f>
        <v>$150 Draft Champions Express Jan 22 8:00 pm Lg.3610Doolittle</v>
      </c>
    </row>
    <row r="550" spans="1:7" x14ac:dyDescent="0.25">
      <c r="A550">
        <v>1912</v>
      </c>
      <c r="B550" t="s">
        <v>944</v>
      </c>
      <c r="C550" t="s">
        <v>943</v>
      </c>
      <c r="D550">
        <v>4.0620000000000003</v>
      </c>
      <c r="E550">
        <v>999</v>
      </c>
      <c r="F550">
        <f t="shared" si="8"/>
        <v>9</v>
      </c>
      <c r="G550" t="str">
        <f>STANDINGS_ERA[[#This Row],[League]]&amp;STANDINGS_ERA[[#This Row],[Team]]</f>
        <v>$150 Draft Champions Express Jan 22 8:00 pm Lg.3610The Proving Grounds</v>
      </c>
    </row>
    <row r="551" spans="1:7" x14ac:dyDescent="0.25">
      <c r="A551">
        <v>1970</v>
      </c>
      <c r="B551" t="s">
        <v>946</v>
      </c>
      <c r="C551" t="s">
        <v>943</v>
      </c>
      <c r="D551">
        <v>4.08</v>
      </c>
      <c r="E551">
        <v>941</v>
      </c>
      <c r="F551">
        <f t="shared" si="8"/>
        <v>10</v>
      </c>
      <c r="G551" t="str">
        <f>STANDINGS_ERA[[#This Row],[League]]&amp;STANDINGS_ERA[[#This Row],[Team]]</f>
        <v>$150 Draft Champions Express Jan 22 8:00 pm Lg.3610Vote for Pedro</v>
      </c>
    </row>
    <row r="552" spans="1:7" x14ac:dyDescent="0.25">
      <c r="A552">
        <v>2012</v>
      </c>
      <c r="B552" t="s">
        <v>948</v>
      </c>
      <c r="C552" t="s">
        <v>943</v>
      </c>
      <c r="D552">
        <v>4.0940000000000003</v>
      </c>
      <c r="E552">
        <v>899</v>
      </c>
      <c r="F552">
        <f t="shared" si="8"/>
        <v>11</v>
      </c>
      <c r="G552" t="str">
        <f>STANDINGS_ERA[[#This Row],[League]]&amp;STANDINGS_ERA[[#This Row],[Team]]</f>
        <v>$150 Draft Champions Express Jan 22 8:00 pm Lg.3610RealJRAnderson</v>
      </c>
    </row>
    <row r="553" spans="1:7" x14ac:dyDescent="0.25">
      <c r="A553">
        <v>2218</v>
      </c>
      <c r="B553" t="s">
        <v>950</v>
      </c>
      <c r="C553" t="s">
        <v>943</v>
      </c>
      <c r="D553">
        <v>4.1689999999999996</v>
      </c>
      <c r="E553">
        <v>693</v>
      </c>
      <c r="F553">
        <f t="shared" si="8"/>
        <v>12</v>
      </c>
      <c r="G553" t="str">
        <f>STANDINGS_ERA[[#This Row],[League]]&amp;STANDINGS_ERA[[#This Row],[Team]]</f>
        <v>$150 Draft Champions Express Jan 22 8:00 pm Lg.3610Saxton DC Express</v>
      </c>
    </row>
    <row r="554" spans="1:7" x14ac:dyDescent="0.25">
      <c r="A554">
        <v>2559</v>
      </c>
      <c r="B554" t="s">
        <v>953</v>
      </c>
      <c r="C554" t="s">
        <v>943</v>
      </c>
      <c r="D554">
        <v>4.3019999999999996</v>
      </c>
      <c r="E554">
        <v>352</v>
      </c>
      <c r="F554">
        <f t="shared" si="8"/>
        <v>13</v>
      </c>
      <c r="G554" t="str">
        <f>STANDINGS_ERA[[#This Row],[League]]&amp;STANDINGS_ERA[[#This Row],[Team]]</f>
        <v>$150 Draft Champions Express Jan 22 8:00 pm Lg.3610Team debert</v>
      </c>
    </row>
    <row r="555" spans="1:7" x14ac:dyDescent="0.25">
      <c r="A555">
        <v>2634</v>
      </c>
      <c r="B555" t="s">
        <v>949</v>
      </c>
      <c r="C555" t="s">
        <v>943</v>
      </c>
      <c r="D555">
        <v>4.3440000000000003</v>
      </c>
      <c r="E555">
        <v>277</v>
      </c>
      <c r="F555">
        <f t="shared" si="8"/>
        <v>14</v>
      </c>
      <c r="G555" t="str">
        <f>STANDINGS_ERA[[#This Row],[League]]&amp;STANDINGS_ERA[[#This Row],[Team]]</f>
        <v>$150 Draft Champions Express Jan 22 8:00 pm Lg.3610Hawks</v>
      </c>
    </row>
    <row r="556" spans="1:7" x14ac:dyDescent="0.25">
      <c r="A556">
        <v>2852</v>
      </c>
      <c r="B556" t="s">
        <v>280</v>
      </c>
      <c r="C556" t="s">
        <v>943</v>
      </c>
      <c r="D556">
        <v>4.577</v>
      </c>
      <c r="E556">
        <v>59</v>
      </c>
      <c r="F556">
        <f t="shared" si="8"/>
        <v>15</v>
      </c>
      <c r="G556" t="str">
        <f>STANDINGS_ERA[[#This Row],[League]]&amp;STANDINGS_ERA[[#This Row],[Team]]</f>
        <v>$150 Draft Champions Express Jan 22 8:00 pm Lg.3610UL's Toothpick</v>
      </c>
    </row>
    <row r="557" spans="1:7" x14ac:dyDescent="0.25">
      <c r="A557">
        <v>145</v>
      </c>
      <c r="B557" t="s">
        <v>958</v>
      </c>
      <c r="C557" t="s">
        <v>955</v>
      </c>
      <c r="D557">
        <v>3.4319999999999999</v>
      </c>
      <c r="E557">
        <v>2766</v>
      </c>
      <c r="F557">
        <f t="shared" si="8"/>
        <v>1</v>
      </c>
      <c r="G557" t="str">
        <f>STANDINGS_ERA[[#This Row],[League]]&amp;STANDINGS_ERA[[#This Row],[Team]]</f>
        <v>$150 Draft Champions Express Jan 31 7:00 pm Lg.3643Hot Dog Papaya</v>
      </c>
    </row>
    <row r="558" spans="1:7" x14ac:dyDescent="0.25">
      <c r="A558">
        <v>369</v>
      </c>
      <c r="B558" t="s">
        <v>355</v>
      </c>
      <c r="C558" t="s">
        <v>955</v>
      </c>
      <c r="D558">
        <v>3.5819999999999999</v>
      </c>
      <c r="E558">
        <v>2542</v>
      </c>
      <c r="F558">
        <f t="shared" si="8"/>
        <v>2</v>
      </c>
      <c r="G558" t="str">
        <f>STANDINGS_ERA[[#This Row],[League]]&amp;STANDINGS_ERA[[#This Row],[Team]]</f>
        <v>$150 Draft Champions Express Jan 31 7:00 pm Lg.3643Just Express Wins</v>
      </c>
    </row>
    <row r="559" spans="1:7" x14ac:dyDescent="0.25">
      <c r="A559">
        <v>576</v>
      </c>
      <c r="B559" t="s">
        <v>957</v>
      </c>
      <c r="C559" t="s">
        <v>955</v>
      </c>
      <c r="D559">
        <v>3.669</v>
      </c>
      <c r="E559">
        <v>2335</v>
      </c>
      <c r="F559">
        <f t="shared" si="8"/>
        <v>3</v>
      </c>
      <c r="G559" t="str">
        <f>STANDINGS_ERA[[#This Row],[League]]&amp;STANDINGS_ERA[[#This Row],[Team]]</f>
        <v>$150 Draft Champions Express Jan 31 7:00 pm Lg.3643DEAD PUPPIES EXPRESS</v>
      </c>
    </row>
    <row r="560" spans="1:7" x14ac:dyDescent="0.25">
      <c r="A560">
        <v>607</v>
      </c>
      <c r="B560" t="s">
        <v>181</v>
      </c>
      <c r="C560" t="s">
        <v>955</v>
      </c>
      <c r="D560">
        <v>3.6819999999999999</v>
      </c>
      <c r="E560">
        <v>2304</v>
      </c>
      <c r="F560">
        <f t="shared" si="8"/>
        <v>4</v>
      </c>
      <c r="G560" t="str">
        <f>STANDINGS_ERA[[#This Row],[League]]&amp;STANDINGS_ERA[[#This Row],[Team]]</f>
        <v>$150 Draft Champions Express Jan 31 7:00 pm Lg.3643CHEEZDAWGZ</v>
      </c>
    </row>
    <row r="561" spans="1:7" x14ac:dyDescent="0.25">
      <c r="A561">
        <v>993</v>
      </c>
      <c r="B561" t="s">
        <v>107</v>
      </c>
      <c r="C561" t="s">
        <v>955</v>
      </c>
      <c r="D561">
        <v>3.802</v>
      </c>
      <c r="E561">
        <v>1918</v>
      </c>
      <c r="F561">
        <f t="shared" si="8"/>
        <v>5</v>
      </c>
      <c r="G561" t="str">
        <f>STANDINGS_ERA[[#This Row],[League]]&amp;STANDINGS_ERA[[#This Row],[Team]]</f>
        <v>$150 Draft Champions Express Jan 31 7:00 pm Lg.3643Team Scott</v>
      </c>
    </row>
    <row r="562" spans="1:7" x14ac:dyDescent="0.25">
      <c r="A562">
        <v>1136</v>
      </c>
      <c r="B562" t="s">
        <v>959</v>
      </c>
      <c r="C562" t="s">
        <v>955</v>
      </c>
      <c r="D562">
        <v>3.843</v>
      </c>
      <c r="E562">
        <v>1775</v>
      </c>
      <c r="F562">
        <f t="shared" si="8"/>
        <v>6</v>
      </c>
      <c r="G562" t="str">
        <f>STANDINGS_ERA[[#This Row],[League]]&amp;STANDINGS_ERA[[#This Row],[Team]]</f>
        <v>$150 Draft Champions Express Jan 31 7:00 pm Lg.3643*RED HOT</v>
      </c>
    </row>
    <row r="563" spans="1:7" x14ac:dyDescent="0.25">
      <c r="A563">
        <v>1180</v>
      </c>
      <c r="B563" t="s">
        <v>954</v>
      </c>
      <c r="C563" t="s">
        <v>955</v>
      </c>
      <c r="D563">
        <v>3.8570000000000002</v>
      </c>
      <c r="E563">
        <v>1731.5</v>
      </c>
      <c r="F563">
        <f t="shared" si="8"/>
        <v>7</v>
      </c>
      <c r="G563" t="str">
        <f>STANDINGS_ERA[[#This Row],[League]]&amp;STANDINGS_ERA[[#This Row],[Team]]</f>
        <v>$150 Draft Champions Express Jan 31 7:00 pm Lg.3643Sonic Death Monkeys</v>
      </c>
    </row>
    <row r="564" spans="1:7" x14ac:dyDescent="0.25">
      <c r="A564">
        <v>1465</v>
      </c>
      <c r="B564" t="s">
        <v>98</v>
      </c>
      <c r="C564" t="s">
        <v>955</v>
      </c>
      <c r="D564">
        <v>3.9340000000000002</v>
      </c>
      <c r="E564">
        <v>1446</v>
      </c>
      <c r="F564">
        <f t="shared" si="8"/>
        <v>8</v>
      </c>
      <c r="G564" t="str">
        <f>STANDINGS_ERA[[#This Row],[League]]&amp;STANDINGS_ERA[[#This Row],[Team]]</f>
        <v>$150 Draft Champions Express Jan 31 7:00 pm Lg.3643Team Ward</v>
      </c>
    </row>
    <row r="565" spans="1:7" x14ac:dyDescent="0.25">
      <c r="A565">
        <v>1557</v>
      </c>
      <c r="B565" t="s">
        <v>964</v>
      </c>
      <c r="C565" t="s">
        <v>955</v>
      </c>
      <c r="D565">
        <v>3.9620000000000002</v>
      </c>
      <c r="E565">
        <v>1354</v>
      </c>
      <c r="F565">
        <f t="shared" si="8"/>
        <v>9</v>
      </c>
      <c r="G565" t="str">
        <f>STANDINGS_ERA[[#This Row],[League]]&amp;STANDINGS_ERA[[#This Row],[Team]]</f>
        <v>$150 Draft Champions Express Jan 31 7:00 pm Lg.3643Moz Boyz 13</v>
      </c>
    </row>
    <row r="566" spans="1:7" x14ac:dyDescent="0.25">
      <c r="A566">
        <v>1698</v>
      </c>
      <c r="B566" t="s">
        <v>962</v>
      </c>
      <c r="C566" t="s">
        <v>955</v>
      </c>
      <c r="D566">
        <v>4</v>
      </c>
      <c r="E566">
        <v>1213</v>
      </c>
      <c r="F566">
        <f t="shared" si="8"/>
        <v>10</v>
      </c>
      <c r="G566" t="str">
        <f>STANDINGS_ERA[[#This Row],[League]]&amp;STANDINGS_ERA[[#This Row],[Team]]</f>
        <v>$150 Draft Champions Express Jan 31 7:00 pm Lg.3643St LUKES 2016</v>
      </c>
    </row>
    <row r="567" spans="1:7" x14ac:dyDescent="0.25">
      <c r="A567">
        <v>1885</v>
      </c>
      <c r="B567" t="s">
        <v>956</v>
      </c>
      <c r="C567" t="s">
        <v>955</v>
      </c>
      <c r="D567">
        <v>4.0529999999999999</v>
      </c>
      <c r="E567">
        <v>1026</v>
      </c>
      <c r="F567">
        <f t="shared" si="8"/>
        <v>11</v>
      </c>
      <c r="G567" t="str">
        <f>STANDINGS_ERA[[#This Row],[League]]&amp;STANDINGS_ERA[[#This Row],[Team]]</f>
        <v>$150 Draft Champions Express Jan 31 7:00 pm Lg.3643Jeters Never Prosper (Express)</v>
      </c>
    </row>
    <row r="568" spans="1:7" x14ac:dyDescent="0.25">
      <c r="A568">
        <v>2006</v>
      </c>
      <c r="B568" t="s">
        <v>963</v>
      </c>
      <c r="C568" t="s">
        <v>955</v>
      </c>
      <c r="D568">
        <v>4.0919999999999996</v>
      </c>
      <c r="E568">
        <v>905</v>
      </c>
      <c r="F568">
        <f t="shared" si="8"/>
        <v>12</v>
      </c>
      <c r="G568" t="str">
        <f>STANDINGS_ERA[[#This Row],[League]]&amp;STANDINGS_ERA[[#This Row],[Team]]</f>
        <v>$150 Draft Champions Express Jan 31 7:00 pm Lg.3643Neon Madmen</v>
      </c>
    </row>
    <row r="569" spans="1:7" x14ac:dyDescent="0.25">
      <c r="A569">
        <v>2235</v>
      </c>
      <c r="B569" t="s">
        <v>961</v>
      </c>
      <c r="C569" t="s">
        <v>955</v>
      </c>
      <c r="D569">
        <v>4.1719999999999997</v>
      </c>
      <c r="E569">
        <v>676</v>
      </c>
      <c r="F569">
        <f t="shared" si="8"/>
        <v>13</v>
      </c>
      <c r="G569" t="str">
        <f>STANDINGS_ERA[[#This Row],[League]]&amp;STANDINGS_ERA[[#This Row],[Team]]</f>
        <v>$150 Draft Champions Express Jan 31 7:00 pm Lg.3643Team Kent 7</v>
      </c>
    </row>
    <row r="570" spans="1:7" x14ac:dyDescent="0.25">
      <c r="A570">
        <v>2291</v>
      </c>
      <c r="B570" t="s">
        <v>960</v>
      </c>
      <c r="C570" t="s">
        <v>955</v>
      </c>
      <c r="D570">
        <v>4.1870000000000003</v>
      </c>
      <c r="E570">
        <v>620</v>
      </c>
      <c r="F570">
        <f t="shared" si="8"/>
        <v>14</v>
      </c>
      <c r="G570" t="str">
        <f>STANDINGS_ERA[[#This Row],[League]]&amp;STANDINGS_ERA[[#This Row],[Team]]</f>
        <v>$150 Draft Champions Express Jan 31 7:00 pm Lg.3643Jmart41341</v>
      </c>
    </row>
    <row r="571" spans="1:7" x14ac:dyDescent="0.25">
      <c r="A571">
        <v>2499</v>
      </c>
      <c r="B571" t="s">
        <v>219</v>
      </c>
      <c r="C571" t="s">
        <v>955</v>
      </c>
      <c r="D571">
        <v>4.2679999999999998</v>
      </c>
      <c r="E571">
        <v>412</v>
      </c>
      <c r="F571">
        <f t="shared" si="8"/>
        <v>15</v>
      </c>
      <c r="G571" t="str">
        <f>STANDINGS_ERA[[#This Row],[League]]&amp;STANDINGS_ERA[[#This Row],[Team]]</f>
        <v>$150 Draft Champions Express Jan 31 7:00 pm Lg.3643Team Kuberski</v>
      </c>
    </row>
    <row r="572" spans="1:7" x14ac:dyDescent="0.25">
      <c r="A572">
        <v>197</v>
      </c>
      <c r="B572" t="s">
        <v>975</v>
      </c>
      <c r="C572" t="s">
        <v>966</v>
      </c>
      <c r="D572">
        <v>3.4769999999999999</v>
      </c>
      <c r="E572">
        <v>2714</v>
      </c>
      <c r="F572">
        <f t="shared" si="8"/>
        <v>1</v>
      </c>
      <c r="G572" t="str">
        <f>STANDINGS_ERA[[#This Row],[League]]&amp;STANDINGS_ERA[[#This Row],[Team]]</f>
        <v>$150 Draft Champions Express Mar 04 8:00 pm Lg.3808Saves Are A Garbage Category</v>
      </c>
    </row>
    <row r="573" spans="1:7" x14ac:dyDescent="0.25">
      <c r="A573">
        <v>248</v>
      </c>
      <c r="B573" t="s">
        <v>968</v>
      </c>
      <c r="C573" t="s">
        <v>966</v>
      </c>
      <c r="D573">
        <v>3.516</v>
      </c>
      <c r="E573">
        <v>2663</v>
      </c>
      <c r="F573">
        <f t="shared" si="8"/>
        <v>2</v>
      </c>
      <c r="G573" t="str">
        <f>STANDINGS_ERA[[#This Row],[League]]&amp;STANDINGS_ERA[[#This Row],[Team]]</f>
        <v>$150 Draft Champions Express Mar 04 8:00 pm Lg.3808Under Achievers</v>
      </c>
    </row>
    <row r="574" spans="1:7" x14ac:dyDescent="0.25">
      <c r="A574">
        <v>535</v>
      </c>
      <c r="B574" t="s">
        <v>973</v>
      </c>
      <c r="C574" t="s">
        <v>966</v>
      </c>
      <c r="D574">
        <v>3.6520000000000001</v>
      </c>
      <c r="E574">
        <v>2376</v>
      </c>
      <c r="F574">
        <f t="shared" si="8"/>
        <v>3</v>
      </c>
      <c r="G574" t="str">
        <f>STANDINGS_ERA[[#This Row],[League]]&amp;STANDINGS_ERA[[#This Row],[Team]]</f>
        <v>$150 Draft Champions Express Mar 04 8:00 pm Lg.38084seating.com</v>
      </c>
    </row>
    <row r="575" spans="1:7" x14ac:dyDescent="0.25">
      <c r="A575">
        <v>549</v>
      </c>
      <c r="B575" t="s">
        <v>969</v>
      </c>
      <c r="C575" t="s">
        <v>966</v>
      </c>
      <c r="D575">
        <v>3.66</v>
      </c>
      <c r="E575">
        <v>2362</v>
      </c>
      <c r="F575">
        <f t="shared" si="8"/>
        <v>4</v>
      </c>
      <c r="G575" t="str">
        <f>STANDINGS_ERA[[#This Row],[League]]&amp;STANDINGS_ERA[[#This Row],[Team]]</f>
        <v>$150 Draft Champions Express Mar 04 8:00 pm Lg.3808Poopies Pompies 3</v>
      </c>
    </row>
    <row r="576" spans="1:7" x14ac:dyDescent="0.25">
      <c r="A576">
        <v>556</v>
      </c>
      <c r="B576" t="s">
        <v>37</v>
      </c>
      <c r="C576" t="s">
        <v>966</v>
      </c>
      <c r="D576">
        <v>3.661</v>
      </c>
      <c r="E576">
        <v>2355</v>
      </c>
      <c r="F576">
        <f t="shared" si="8"/>
        <v>5</v>
      </c>
      <c r="G576" t="str">
        <f>STANDINGS_ERA[[#This Row],[League]]&amp;STANDINGS_ERA[[#This Row],[Team]]</f>
        <v>$150 Draft Champions Express Mar 04 8:00 pm Lg.3808Bread Zeppelin</v>
      </c>
    </row>
    <row r="577" spans="1:7" x14ac:dyDescent="0.25">
      <c r="A577">
        <v>923</v>
      </c>
      <c r="B577" t="s">
        <v>970</v>
      </c>
      <c r="C577" t="s">
        <v>966</v>
      </c>
      <c r="D577">
        <v>3.7829999999999999</v>
      </c>
      <c r="E577">
        <v>1988</v>
      </c>
      <c r="F577">
        <f t="shared" si="8"/>
        <v>6</v>
      </c>
      <c r="G577" t="str">
        <f>STANDINGS_ERA[[#This Row],[League]]&amp;STANDINGS_ERA[[#This Row],[Team]]</f>
        <v>$150 Draft Champions Express Mar 04 8:00 pm Lg.3808Archer? I Hardly Know Her</v>
      </c>
    </row>
    <row r="578" spans="1:7" x14ac:dyDescent="0.25">
      <c r="A578">
        <v>933</v>
      </c>
      <c r="B578" t="s">
        <v>592</v>
      </c>
      <c r="C578" t="s">
        <v>966</v>
      </c>
      <c r="D578">
        <v>3.7850000000000001</v>
      </c>
      <c r="E578">
        <v>1978</v>
      </c>
      <c r="F578">
        <f t="shared" si="8"/>
        <v>7</v>
      </c>
      <c r="G578" t="str">
        <f>STANDINGS_ERA[[#This Row],[League]]&amp;STANDINGS_ERA[[#This Row],[Team]]</f>
        <v>$150 Draft Champions Express Mar 04 8:00 pm Lg.3808Team Bennette</v>
      </c>
    </row>
    <row r="579" spans="1:7" x14ac:dyDescent="0.25">
      <c r="A579">
        <v>1145</v>
      </c>
      <c r="B579" t="s">
        <v>971</v>
      </c>
      <c r="C579" t="s">
        <v>966</v>
      </c>
      <c r="D579">
        <v>3.847</v>
      </c>
      <c r="E579">
        <v>1766</v>
      </c>
      <c r="F579">
        <f t="shared" ref="F579:F642" si="9">IF(C579=C578,F578+1,1)</f>
        <v>8</v>
      </c>
      <c r="G579" t="str">
        <f>STANDINGS_ERA[[#This Row],[League]]&amp;STANDINGS_ERA[[#This Row],[Team]]</f>
        <v>$150 Draft Champions Express Mar 04 8:00 pm Lg.3808Ray Time</v>
      </c>
    </row>
    <row r="580" spans="1:7" x14ac:dyDescent="0.25">
      <c r="A580">
        <v>1252</v>
      </c>
      <c r="B580" t="s">
        <v>347</v>
      </c>
      <c r="C580" t="s">
        <v>966</v>
      </c>
      <c r="D580">
        <v>3.8759999999999999</v>
      </c>
      <c r="E580">
        <v>1659</v>
      </c>
      <c r="F580">
        <f t="shared" si="9"/>
        <v>9</v>
      </c>
      <c r="G580" t="str">
        <f>STANDINGS_ERA[[#This Row],[League]]&amp;STANDINGS_ERA[[#This Row],[Team]]</f>
        <v>$150 Draft Champions Express Mar 04 8:00 pm Lg.3808Plati-puses</v>
      </c>
    </row>
    <row r="581" spans="1:7" x14ac:dyDescent="0.25">
      <c r="A581">
        <v>1560</v>
      </c>
      <c r="B581" t="s">
        <v>967</v>
      </c>
      <c r="C581" t="s">
        <v>966</v>
      </c>
      <c r="D581">
        <v>3.9620000000000002</v>
      </c>
      <c r="E581">
        <v>1351</v>
      </c>
      <c r="F581">
        <f t="shared" si="9"/>
        <v>10</v>
      </c>
      <c r="G581" t="str">
        <f>STANDINGS_ERA[[#This Row],[League]]&amp;STANDINGS_ERA[[#This Row],[Team]]</f>
        <v>$150 Draft Champions Express Mar 04 8:00 pm Lg.3808Fart Blasters</v>
      </c>
    </row>
    <row r="582" spans="1:7" x14ac:dyDescent="0.25">
      <c r="A582">
        <v>1767</v>
      </c>
      <c r="B582" t="s">
        <v>965</v>
      </c>
      <c r="C582" t="s">
        <v>966</v>
      </c>
      <c r="D582">
        <v>4.0190000000000001</v>
      </c>
      <c r="E582">
        <v>1144</v>
      </c>
      <c r="F582">
        <f t="shared" si="9"/>
        <v>11</v>
      </c>
      <c r="G582" t="str">
        <f>STANDINGS_ERA[[#This Row],[League]]&amp;STANDINGS_ERA[[#This Row],[Team]]</f>
        <v>$150 Draft Champions Express Mar 04 8:00 pm Lg.3808DK O's</v>
      </c>
    </row>
    <row r="583" spans="1:7" x14ac:dyDescent="0.25">
      <c r="A583">
        <v>1864</v>
      </c>
      <c r="B583" t="s">
        <v>972</v>
      </c>
      <c r="C583" t="s">
        <v>966</v>
      </c>
      <c r="D583">
        <v>4.048</v>
      </c>
      <c r="E583">
        <v>1047</v>
      </c>
      <c r="F583">
        <f t="shared" si="9"/>
        <v>12</v>
      </c>
      <c r="G583" t="str">
        <f>STANDINGS_ERA[[#This Row],[League]]&amp;STANDINGS_ERA[[#This Row],[Team]]</f>
        <v>$150 Draft Champions Express Mar 04 8:00 pm Lg.3808SNAKE EYES</v>
      </c>
    </row>
    <row r="584" spans="1:7" x14ac:dyDescent="0.25">
      <c r="A584">
        <v>2167</v>
      </c>
      <c r="B584" t="s">
        <v>974</v>
      </c>
      <c r="C584" t="s">
        <v>966</v>
      </c>
      <c r="D584">
        <v>4.1470000000000002</v>
      </c>
      <c r="E584">
        <v>744</v>
      </c>
      <c r="F584">
        <f t="shared" si="9"/>
        <v>13</v>
      </c>
      <c r="G584" t="str">
        <f>STANDINGS_ERA[[#This Row],[League]]&amp;STANDINGS_ERA[[#This Row],[Team]]</f>
        <v>$150 Draft Champions Express Mar 04 8:00 pm Lg.3808Team Griffiths</v>
      </c>
    </row>
    <row r="585" spans="1:7" x14ac:dyDescent="0.25">
      <c r="A585">
        <v>2831</v>
      </c>
      <c r="B585" t="s">
        <v>889</v>
      </c>
      <c r="C585" t="s">
        <v>966</v>
      </c>
      <c r="D585">
        <v>4.5289999999999999</v>
      </c>
      <c r="E585">
        <v>80</v>
      </c>
      <c r="F585">
        <f t="shared" si="9"/>
        <v>14</v>
      </c>
      <c r="G585" t="str">
        <f>STANDINGS_ERA[[#This Row],[League]]&amp;STANDINGS_ERA[[#This Row],[Team]]</f>
        <v>$150 Draft Champions Express Mar 04 8:00 pm Lg.3808Team Thompson</v>
      </c>
    </row>
    <row r="586" spans="1:7" x14ac:dyDescent="0.25">
      <c r="A586">
        <v>2891</v>
      </c>
      <c r="B586" t="s">
        <v>263</v>
      </c>
      <c r="C586" t="s">
        <v>966</v>
      </c>
      <c r="D586">
        <v>4.7720000000000002</v>
      </c>
      <c r="E586">
        <v>20</v>
      </c>
      <c r="F586">
        <f t="shared" si="9"/>
        <v>15</v>
      </c>
      <c r="G586" t="str">
        <f>STANDINGS_ERA[[#This Row],[League]]&amp;STANDINGS_ERA[[#This Row],[Team]]</f>
        <v>$150 Draft Champions Express Mar 04 8:00 pm Lg.3808Team hickey</v>
      </c>
    </row>
    <row r="587" spans="1:7" x14ac:dyDescent="0.25">
      <c r="A587">
        <v>2</v>
      </c>
      <c r="B587" t="s">
        <v>988</v>
      </c>
      <c r="C587" t="s">
        <v>977</v>
      </c>
      <c r="D587">
        <v>2.9870000000000001</v>
      </c>
      <c r="E587">
        <v>2909</v>
      </c>
      <c r="F587">
        <f t="shared" si="9"/>
        <v>1</v>
      </c>
      <c r="G587" t="str">
        <f>STANDINGS_ERA[[#This Row],[League]]&amp;STANDINGS_ERA[[#This Row],[Team]]</f>
        <v>$150 Draft Champions Express Mar 06 7:00 pm Lg.3828Zootopia</v>
      </c>
    </row>
    <row r="588" spans="1:7" x14ac:dyDescent="0.25">
      <c r="A588">
        <v>617</v>
      </c>
      <c r="B588" t="s">
        <v>981</v>
      </c>
      <c r="C588" t="s">
        <v>977</v>
      </c>
      <c r="D588">
        <v>3.6850000000000001</v>
      </c>
      <c r="E588">
        <v>2294</v>
      </c>
      <c r="F588">
        <f t="shared" si="9"/>
        <v>2</v>
      </c>
      <c r="G588" t="str">
        <f>STANDINGS_ERA[[#This Row],[League]]&amp;STANDINGS_ERA[[#This Row],[Team]]</f>
        <v>$150 Draft Champions Express Mar 06 7:00 pm Lg.3828Magnanimous Monoliths</v>
      </c>
    </row>
    <row r="589" spans="1:7" x14ac:dyDescent="0.25">
      <c r="A589">
        <v>622</v>
      </c>
      <c r="B589" t="s">
        <v>299</v>
      </c>
      <c r="C589" t="s">
        <v>977</v>
      </c>
      <c r="D589">
        <v>3.6869999999999998</v>
      </c>
      <c r="E589">
        <v>2289</v>
      </c>
      <c r="F589">
        <f t="shared" si="9"/>
        <v>3</v>
      </c>
      <c r="G589" t="str">
        <f>STANDINGS_ERA[[#This Row],[League]]&amp;STANDINGS_ERA[[#This Row],[Team]]</f>
        <v>$150 Draft Champions Express Mar 06 7:00 pm Lg.3828Team Ulliac</v>
      </c>
    </row>
    <row r="590" spans="1:7" x14ac:dyDescent="0.25">
      <c r="A590">
        <v>779</v>
      </c>
      <c r="B590" t="s">
        <v>978</v>
      </c>
      <c r="C590" t="s">
        <v>977</v>
      </c>
      <c r="D590">
        <v>3.742</v>
      </c>
      <c r="E590">
        <v>2132</v>
      </c>
      <c r="F590">
        <f t="shared" si="9"/>
        <v>4</v>
      </c>
      <c r="G590" t="str">
        <f>STANDINGS_ERA[[#This Row],[League]]&amp;STANDINGS_ERA[[#This Row],[Team]]</f>
        <v>$150 Draft Champions Express Mar 06 7:00 pm Lg.3828Wally Bunker</v>
      </c>
    </row>
    <row r="591" spans="1:7" x14ac:dyDescent="0.25">
      <c r="A591">
        <v>1039</v>
      </c>
      <c r="B591" t="s">
        <v>984</v>
      </c>
      <c r="C591" t="s">
        <v>977</v>
      </c>
      <c r="D591">
        <v>3.8170000000000002</v>
      </c>
      <c r="E591">
        <v>1872</v>
      </c>
      <c r="F591">
        <f t="shared" si="9"/>
        <v>5</v>
      </c>
      <c r="G591" t="str">
        <f>STANDINGS_ERA[[#This Row],[League]]&amp;STANDINGS_ERA[[#This Row],[Team]]</f>
        <v>$150 Draft Champions Express Mar 06 7:00 pm Lg.3828Foley's</v>
      </c>
    </row>
    <row r="592" spans="1:7" x14ac:dyDescent="0.25">
      <c r="A592">
        <v>1142</v>
      </c>
      <c r="B592" t="s">
        <v>987</v>
      </c>
      <c r="C592" t="s">
        <v>977</v>
      </c>
      <c r="D592">
        <v>3.8450000000000002</v>
      </c>
      <c r="E592">
        <v>1769</v>
      </c>
      <c r="F592">
        <f t="shared" si="9"/>
        <v>6</v>
      </c>
      <c r="G592" t="str">
        <f>STANDINGS_ERA[[#This Row],[League]]&amp;STANDINGS_ERA[[#This Row],[Team]]</f>
        <v>$150 Draft Champions Express Mar 06 7:00 pm Lg.3828MPG16C</v>
      </c>
    </row>
    <row r="593" spans="1:7" x14ac:dyDescent="0.25">
      <c r="A593">
        <v>1270</v>
      </c>
      <c r="B593" t="s">
        <v>976</v>
      </c>
      <c r="C593" t="s">
        <v>977</v>
      </c>
      <c r="D593">
        <v>3.8809999999999998</v>
      </c>
      <c r="E593">
        <v>1641</v>
      </c>
      <c r="F593">
        <f t="shared" si="9"/>
        <v>7</v>
      </c>
      <c r="G593" t="str">
        <f>STANDINGS_ERA[[#This Row],[League]]&amp;STANDINGS_ERA[[#This Row],[Team]]</f>
        <v>$150 Draft Champions Express Mar 06 7:00 pm Lg.3828Knoxville Storm</v>
      </c>
    </row>
    <row r="594" spans="1:7" x14ac:dyDescent="0.25">
      <c r="A594">
        <v>1655</v>
      </c>
      <c r="B594" t="s">
        <v>985</v>
      </c>
      <c r="C594" t="s">
        <v>977</v>
      </c>
      <c r="D594">
        <v>3.99</v>
      </c>
      <c r="E594">
        <v>1256</v>
      </c>
      <c r="F594">
        <f t="shared" si="9"/>
        <v>8</v>
      </c>
      <c r="G594" t="str">
        <f>STANDINGS_ERA[[#This Row],[League]]&amp;STANDINGS_ERA[[#This Row],[Team]]</f>
        <v>$150 Draft Champions Express Mar 06 7:00 pm Lg.3828Team Siegfried</v>
      </c>
    </row>
    <row r="595" spans="1:7" x14ac:dyDescent="0.25">
      <c r="A595">
        <v>1985</v>
      </c>
      <c r="B595" t="s">
        <v>979</v>
      </c>
      <c r="C595" t="s">
        <v>977</v>
      </c>
      <c r="D595">
        <v>4.085</v>
      </c>
      <c r="E595">
        <v>926</v>
      </c>
      <c r="F595">
        <f t="shared" si="9"/>
        <v>9</v>
      </c>
      <c r="G595" t="str">
        <f>STANDINGS_ERA[[#This Row],[League]]&amp;STANDINGS_ERA[[#This Row],[Team]]</f>
        <v>$150 Draft Champions Express Mar 06 7:00 pm Lg.3828The Utley Rule</v>
      </c>
    </row>
    <row r="596" spans="1:7" x14ac:dyDescent="0.25">
      <c r="A596">
        <v>2143</v>
      </c>
      <c r="B596" t="s">
        <v>983</v>
      </c>
      <c r="C596" t="s">
        <v>977</v>
      </c>
      <c r="D596">
        <v>4.141</v>
      </c>
      <c r="E596">
        <v>768</v>
      </c>
      <c r="F596">
        <f t="shared" si="9"/>
        <v>10</v>
      </c>
      <c r="G596" t="str">
        <f>STANDINGS_ERA[[#This Row],[League]]&amp;STANDINGS_ERA[[#This Row],[Team]]</f>
        <v>$150 Draft Champions Express Mar 06 7:00 pm Lg.3828The Valley</v>
      </c>
    </row>
    <row r="597" spans="1:7" x14ac:dyDescent="0.25">
      <c r="A597">
        <v>2179</v>
      </c>
      <c r="B597" t="s">
        <v>980</v>
      </c>
      <c r="C597" t="s">
        <v>977</v>
      </c>
      <c r="D597">
        <v>4.1529999999999996</v>
      </c>
      <c r="E597">
        <v>732</v>
      </c>
      <c r="F597">
        <f t="shared" si="9"/>
        <v>11</v>
      </c>
      <c r="G597" t="str">
        <f>STANDINGS_ERA[[#This Row],[League]]&amp;STANDINGS_ERA[[#This Row],[Team]]</f>
        <v>$150 Draft Champions Express Mar 06 7:00 pm Lg.3828Pettinatura</v>
      </c>
    </row>
    <row r="598" spans="1:7" x14ac:dyDescent="0.25">
      <c r="A598">
        <v>2254</v>
      </c>
      <c r="B598" t="s">
        <v>363</v>
      </c>
      <c r="C598" t="s">
        <v>977</v>
      </c>
      <c r="D598">
        <v>4.1769999999999996</v>
      </c>
      <c r="E598">
        <v>657</v>
      </c>
      <c r="F598">
        <f t="shared" si="9"/>
        <v>12</v>
      </c>
      <c r="G598" t="str">
        <f>STANDINGS_ERA[[#This Row],[League]]&amp;STANDINGS_ERA[[#This Row],[Team]]</f>
        <v>$150 Draft Champions Express Mar 06 7:00 pm Lg.3828Dead Hookers</v>
      </c>
    </row>
    <row r="599" spans="1:7" x14ac:dyDescent="0.25">
      <c r="A599">
        <v>2478</v>
      </c>
      <c r="B599" t="s">
        <v>982</v>
      </c>
      <c r="C599" t="s">
        <v>977</v>
      </c>
      <c r="D599">
        <v>4.26</v>
      </c>
      <c r="E599">
        <v>433</v>
      </c>
      <c r="F599">
        <f t="shared" si="9"/>
        <v>13</v>
      </c>
      <c r="G599" t="str">
        <f>STANDINGS_ERA[[#This Row],[League]]&amp;STANDINGS_ERA[[#This Row],[Team]]</f>
        <v>$150 Draft Champions Express Mar 06 7:00 pm Lg.3828Autodraft Champ 2016</v>
      </c>
    </row>
    <row r="600" spans="1:7" x14ac:dyDescent="0.25">
      <c r="A600">
        <v>2482</v>
      </c>
      <c r="B600" t="s">
        <v>584</v>
      </c>
      <c r="C600" t="s">
        <v>977</v>
      </c>
      <c r="D600">
        <v>4.2619999999999996</v>
      </c>
      <c r="E600">
        <v>429</v>
      </c>
      <c r="F600">
        <f t="shared" si="9"/>
        <v>14</v>
      </c>
      <c r="G600" t="str">
        <f>STANDINGS_ERA[[#This Row],[League]]&amp;STANDINGS_ERA[[#This Row],[Team]]</f>
        <v>$150 Draft Champions Express Mar 06 7:00 pm Lg.3828Team Hughes</v>
      </c>
    </row>
    <row r="601" spans="1:7" x14ac:dyDescent="0.25">
      <c r="A601">
        <v>2767</v>
      </c>
      <c r="B601" t="s">
        <v>986</v>
      </c>
      <c r="C601" t="s">
        <v>977</v>
      </c>
      <c r="D601">
        <v>4.4400000000000004</v>
      </c>
      <c r="E601">
        <v>144</v>
      </c>
      <c r="F601">
        <f t="shared" si="9"/>
        <v>15</v>
      </c>
      <c r="G601" t="str">
        <f>STANDINGS_ERA[[#This Row],[League]]&amp;STANDINGS_ERA[[#This Row],[Team]]</f>
        <v>$150 Draft Champions Express Mar 06 7:00 pm Lg.3828P.A.Roidrangers</v>
      </c>
    </row>
    <row r="602" spans="1:7" x14ac:dyDescent="0.25">
      <c r="A602">
        <v>93</v>
      </c>
      <c r="B602" t="s">
        <v>992</v>
      </c>
      <c r="C602" t="s">
        <v>989</v>
      </c>
      <c r="D602">
        <v>3.3580000000000001</v>
      </c>
      <c r="E602">
        <v>2818</v>
      </c>
      <c r="F602">
        <f t="shared" si="9"/>
        <v>1</v>
      </c>
      <c r="G602" t="str">
        <f>STANDINGS_ERA[[#This Row],[League]]&amp;STANDINGS_ERA[[#This Row],[Team]]</f>
        <v>$150 Draft Champions Express Mar 11 8:00 pm Lg.3880Dynamic Inertia DC Express</v>
      </c>
    </row>
    <row r="603" spans="1:7" x14ac:dyDescent="0.25">
      <c r="A603">
        <v>189</v>
      </c>
      <c r="B603" t="s">
        <v>999</v>
      </c>
      <c r="C603" t="s">
        <v>989</v>
      </c>
      <c r="D603">
        <v>3.4689999999999999</v>
      </c>
      <c r="E603">
        <v>2722</v>
      </c>
      <c r="F603">
        <f t="shared" si="9"/>
        <v>2</v>
      </c>
      <c r="G603" t="str">
        <f>STANDINGS_ERA[[#This Row],[League]]&amp;STANDINGS_ERA[[#This Row],[Team]]</f>
        <v>$150 Draft Champions Express Mar 11 8:00 pm Lg.3880Radon Mitigation System</v>
      </c>
    </row>
    <row r="604" spans="1:7" x14ac:dyDescent="0.25">
      <c r="A604">
        <v>228</v>
      </c>
      <c r="B604" t="s">
        <v>293</v>
      </c>
      <c r="C604" t="s">
        <v>989</v>
      </c>
      <c r="D604">
        <v>3.5030000000000001</v>
      </c>
      <c r="E604">
        <v>2683</v>
      </c>
      <c r="F604">
        <f t="shared" si="9"/>
        <v>3</v>
      </c>
      <c r="G604" t="str">
        <f>STANDINGS_ERA[[#This Row],[League]]&amp;STANDINGS_ERA[[#This Row],[Team]]</f>
        <v>$150 Draft Champions Express Mar 11 8:00 pm Lg.3880Sons of Thunder</v>
      </c>
    </row>
    <row r="605" spans="1:7" x14ac:dyDescent="0.25">
      <c r="A605">
        <v>735</v>
      </c>
      <c r="B605" t="s">
        <v>1000</v>
      </c>
      <c r="C605" t="s">
        <v>989</v>
      </c>
      <c r="D605">
        <v>3.7269999999999999</v>
      </c>
      <c r="E605">
        <v>2176</v>
      </c>
      <c r="F605">
        <f t="shared" si="9"/>
        <v>4</v>
      </c>
      <c r="G605" t="str">
        <f>STANDINGS_ERA[[#This Row],[League]]&amp;STANDINGS_ERA[[#This Row],[Team]]</f>
        <v>$150 Draft Champions Express Mar 11 8:00 pm Lg.3880Swinging Wienies</v>
      </c>
    </row>
    <row r="606" spans="1:7" x14ac:dyDescent="0.25">
      <c r="A606">
        <v>955</v>
      </c>
      <c r="B606" t="s">
        <v>994</v>
      </c>
      <c r="C606" t="s">
        <v>989</v>
      </c>
      <c r="D606">
        <v>3.7909999999999999</v>
      </c>
      <c r="E606">
        <v>1956</v>
      </c>
      <c r="F606">
        <f t="shared" si="9"/>
        <v>5</v>
      </c>
      <c r="G606" t="str">
        <f>STANDINGS_ERA[[#This Row],[League]]&amp;STANDINGS_ERA[[#This Row],[Team]]</f>
        <v>$150 Draft Champions Express Mar 11 8:00 pm Lg.3880Mountain Dew</v>
      </c>
    </row>
    <row r="607" spans="1:7" x14ac:dyDescent="0.25">
      <c r="A607">
        <v>1211</v>
      </c>
      <c r="B607" t="s">
        <v>990</v>
      </c>
      <c r="C607" t="s">
        <v>989</v>
      </c>
      <c r="D607">
        <v>3.8660000000000001</v>
      </c>
      <c r="E607">
        <v>1700</v>
      </c>
      <c r="F607">
        <f t="shared" si="9"/>
        <v>6</v>
      </c>
      <c r="G607" t="str">
        <f>STANDINGS_ERA[[#This Row],[League]]&amp;STANDINGS_ERA[[#This Row],[Team]]</f>
        <v>$150 Draft Champions Express Mar 11 8:00 pm Lg.3880Ant's Errors</v>
      </c>
    </row>
    <row r="608" spans="1:7" x14ac:dyDescent="0.25">
      <c r="A608">
        <v>1615</v>
      </c>
      <c r="B608" t="s">
        <v>997</v>
      </c>
      <c r="C608" t="s">
        <v>989</v>
      </c>
      <c r="D608">
        <v>3.976</v>
      </c>
      <c r="E608">
        <v>1296</v>
      </c>
      <c r="F608">
        <f t="shared" si="9"/>
        <v>7</v>
      </c>
      <c r="G608" t="str">
        <f>STANDINGS_ERA[[#This Row],[League]]&amp;STANDINGS_ERA[[#This Row],[Team]]</f>
        <v>$150 Draft Champions Express Mar 11 8:00 pm Lg.3880You can put it on the board! Yes.</v>
      </c>
    </row>
    <row r="609" spans="1:7" x14ac:dyDescent="0.25">
      <c r="A609">
        <v>1706</v>
      </c>
      <c r="B609" t="s">
        <v>995</v>
      </c>
      <c r="C609" t="s">
        <v>989</v>
      </c>
      <c r="D609">
        <v>4.0019999999999998</v>
      </c>
      <c r="E609">
        <v>1205</v>
      </c>
      <c r="F609">
        <f t="shared" si="9"/>
        <v>8</v>
      </c>
      <c r="G609" t="str">
        <f>STANDINGS_ERA[[#This Row],[League]]&amp;STANDINGS_ERA[[#This Row],[Team]]</f>
        <v>$150 Draft Champions Express Mar 11 8:00 pm Lg.3880Team Flynn</v>
      </c>
    </row>
    <row r="610" spans="1:7" x14ac:dyDescent="0.25">
      <c r="A610">
        <v>1741</v>
      </c>
      <c r="B610" t="s">
        <v>74</v>
      </c>
      <c r="C610" t="s">
        <v>989</v>
      </c>
      <c r="D610">
        <v>4.0110000000000001</v>
      </c>
      <c r="E610">
        <v>1170</v>
      </c>
      <c r="F610">
        <f t="shared" si="9"/>
        <v>9</v>
      </c>
      <c r="G610" t="str">
        <f>STANDINGS_ERA[[#This Row],[League]]&amp;STANDINGS_ERA[[#This Row],[Team]]</f>
        <v>$150 Draft Champions Express Mar 11 8:00 pm Lg.3880St Louis Perfectos</v>
      </c>
    </row>
    <row r="611" spans="1:7" x14ac:dyDescent="0.25">
      <c r="A611">
        <v>1816</v>
      </c>
      <c r="B611" t="s">
        <v>991</v>
      </c>
      <c r="C611" t="s">
        <v>989</v>
      </c>
      <c r="D611">
        <v>4.0339999999999998</v>
      </c>
      <c r="E611">
        <v>1095</v>
      </c>
      <c r="F611">
        <f t="shared" si="9"/>
        <v>10</v>
      </c>
      <c r="G611" t="str">
        <f>STANDINGS_ERA[[#This Row],[League]]&amp;STANDINGS_ERA[[#This Row],[Team]]</f>
        <v>$150 Draft Champions Express Mar 11 8:00 pm Lg.3880Team Ball</v>
      </c>
    </row>
    <row r="612" spans="1:7" x14ac:dyDescent="0.25">
      <c r="A612">
        <v>1920</v>
      </c>
      <c r="B612" t="s">
        <v>18</v>
      </c>
      <c r="C612" t="s">
        <v>989</v>
      </c>
      <c r="D612">
        <v>4.0650000000000004</v>
      </c>
      <c r="E612">
        <v>991</v>
      </c>
      <c r="F612">
        <f t="shared" si="9"/>
        <v>11</v>
      </c>
      <c r="G612" t="str">
        <f>STANDINGS_ERA[[#This Row],[League]]&amp;STANDINGS_ERA[[#This Row],[Team]]</f>
        <v>$150 Draft Champions Express Mar 11 8:00 pm Lg.3880Home Run Derbies</v>
      </c>
    </row>
    <row r="613" spans="1:7" x14ac:dyDescent="0.25">
      <c r="A613">
        <v>2059</v>
      </c>
      <c r="B613" t="s">
        <v>362</v>
      </c>
      <c r="C613" t="s">
        <v>989</v>
      </c>
      <c r="D613">
        <v>4.1120000000000001</v>
      </c>
      <c r="E613">
        <v>852</v>
      </c>
      <c r="F613">
        <f t="shared" si="9"/>
        <v>12</v>
      </c>
      <c r="G613" t="str">
        <f>STANDINGS_ERA[[#This Row],[League]]&amp;STANDINGS_ERA[[#This Row],[Team]]</f>
        <v>$150 Draft Champions Express Mar 11 8:00 pm Lg.3880MustSeeTV314{DM3}</v>
      </c>
    </row>
    <row r="614" spans="1:7" x14ac:dyDescent="0.25">
      <c r="A614">
        <v>2115</v>
      </c>
      <c r="B614" t="s">
        <v>996</v>
      </c>
      <c r="C614" t="s">
        <v>989</v>
      </c>
      <c r="D614">
        <v>4.133</v>
      </c>
      <c r="E614">
        <v>796</v>
      </c>
      <c r="F614">
        <f t="shared" si="9"/>
        <v>13</v>
      </c>
      <c r="G614" t="str">
        <f>STANDINGS_ERA[[#This Row],[League]]&amp;STANDINGS_ERA[[#This Row],[Team]]</f>
        <v>$150 Draft Champions Express Mar 11 8:00 pm Lg.3880Capital Offense</v>
      </c>
    </row>
    <row r="615" spans="1:7" x14ac:dyDescent="0.25">
      <c r="A615">
        <v>2602</v>
      </c>
      <c r="B615" t="s">
        <v>993</v>
      </c>
      <c r="C615" t="s">
        <v>989</v>
      </c>
      <c r="D615">
        <v>4.3209999999999997</v>
      </c>
      <c r="E615">
        <v>309</v>
      </c>
      <c r="F615">
        <f t="shared" si="9"/>
        <v>14</v>
      </c>
      <c r="G615" t="str">
        <f>STANDINGS_ERA[[#This Row],[League]]&amp;STANDINGS_ERA[[#This Row],[Team]]</f>
        <v>$150 Draft Champions Express Mar 11 8:00 pm Lg.3880Papi's Farewell Tour</v>
      </c>
    </row>
    <row r="616" spans="1:7" x14ac:dyDescent="0.25">
      <c r="A616">
        <v>2633</v>
      </c>
      <c r="B616" t="s">
        <v>998</v>
      </c>
      <c r="C616" t="s">
        <v>989</v>
      </c>
      <c r="D616">
        <v>4.3440000000000003</v>
      </c>
      <c r="E616">
        <v>278</v>
      </c>
      <c r="F616">
        <f t="shared" si="9"/>
        <v>15</v>
      </c>
      <c r="G616" t="str">
        <f>STANDINGS_ERA[[#This Row],[League]]&amp;STANDINGS_ERA[[#This Row],[Team]]</f>
        <v>$150 Draft Champions Express Mar 11 8:00 pm Lg.3880Team Symington</v>
      </c>
    </row>
    <row r="617" spans="1:7" x14ac:dyDescent="0.25">
      <c r="A617">
        <v>220</v>
      </c>
      <c r="B617" t="s">
        <v>1008</v>
      </c>
      <c r="C617" t="s">
        <v>1002</v>
      </c>
      <c r="D617">
        <v>3.4969999999999999</v>
      </c>
      <c r="E617">
        <v>2691</v>
      </c>
      <c r="F617">
        <f t="shared" si="9"/>
        <v>1</v>
      </c>
      <c r="G617" t="str">
        <f>STANDINGS_ERA[[#This Row],[League]]&amp;STANDINGS_ERA[[#This Row],[Team]]</f>
        <v>$150 Draft Champions Express Mar 13 7:00 pm Lg.3883KONGS VENOM</v>
      </c>
    </row>
    <row r="618" spans="1:7" x14ac:dyDescent="0.25">
      <c r="A618">
        <v>392</v>
      </c>
      <c r="B618" t="s">
        <v>1014</v>
      </c>
      <c r="C618" t="s">
        <v>1002</v>
      </c>
      <c r="D618">
        <v>3.59</v>
      </c>
      <c r="E618">
        <v>2519</v>
      </c>
      <c r="F618">
        <f t="shared" si="9"/>
        <v>2</v>
      </c>
      <c r="G618" t="str">
        <f>STANDINGS_ERA[[#This Row],[League]]&amp;STANDINGS_ERA[[#This Row],[Team]]</f>
        <v>$150 Draft Champions Express Mar 13 7:00 pm Lg.3883Boom Boom Sticks</v>
      </c>
    </row>
    <row r="619" spans="1:7" x14ac:dyDescent="0.25">
      <c r="A619">
        <v>528</v>
      </c>
      <c r="B619" t="s">
        <v>1003</v>
      </c>
      <c r="C619" t="s">
        <v>1002</v>
      </c>
      <c r="D619">
        <v>3.65</v>
      </c>
      <c r="E619">
        <v>2383</v>
      </c>
      <c r="F619">
        <f t="shared" si="9"/>
        <v>3</v>
      </c>
      <c r="G619" t="str">
        <f>STANDINGS_ERA[[#This Row],[League]]&amp;STANDINGS_ERA[[#This Row],[Team]]</f>
        <v>$150 Draft Champions Express Mar 13 7:00 pm Lg.3883Team Swagers</v>
      </c>
    </row>
    <row r="620" spans="1:7" x14ac:dyDescent="0.25">
      <c r="A620">
        <v>697</v>
      </c>
      <c r="B620" t="s">
        <v>1005</v>
      </c>
      <c r="C620" t="s">
        <v>1002</v>
      </c>
      <c r="D620">
        <v>3.7160000000000002</v>
      </c>
      <c r="E620">
        <v>2214</v>
      </c>
      <c r="F620">
        <f t="shared" si="9"/>
        <v>4</v>
      </c>
      <c r="G620" t="str">
        <f>STANDINGS_ERA[[#This Row],[League]]&amp;STANDINGS_ERA[[#This Row],[Team]]</f>
        <v>$150 Draft Champions Express Mar 13 7:00 pm Lg.3883The Byrds and the Puigs</v>
      </c>
    </row>
    <row r="621" spans="1:7" x14ac:dyDescent="0.25">
      <c r="A621">
        <v>736</v>
      </c>
      <c r="B621" t="s">
        <v>299</v>
      </c>
      <c r="C621" t="s">
        <v>1002</v>
      </c>
      <c r="D621">
        <v>3.7269999999999999</v>
      </c>
      <c r="E621">
        <v>2175</v>
      </c>
      <c r="F621">
        <f t="shared" si="9"/>
        <v>5</v>
      </c>
      <c r="G621" t="str">
        <f>STANDINGS_ERA[[#This Row],[League]]&amp;STANDINGS_ERA[[#This Row],[Team]]</f>
        <v>$150 Draft Champions Express Mar 13 7:00 pm Lg.3883Team Ulliac</v>
      </c>
    </row>
    <row r="622" spans="1:7" x14ac:dyDescent="0.25">
      <c r="A622">
        <v>925</v>
      </c>
      <c r="B622" t="s">
        <v>1011</v>
      </c>
      <c r="C622" t="s">
        <v>1002</v>
      </c>
      <c r="D622">
        <v>3.7829999999999999</v>
      </c>
      <c r="E622">
        <v>1986</v>
      </c>
      <c r="F622">
        <f t="shared" si="9"/>
        <v>6</v>
      </c>
      <c r="G622" t="str">
        <f>STANDINGS_ERA[[#This Row],[League]]&amp;STANDINGS_ERA[[#This Row],[Team]]</f>
        <v>$150 Draft Champions Express Mar 13 7:00 pm Lg.3883Team Balch</v>
      </c>
    </row>
    <row r="623" spans="1:7" x14ac:dyDescent="0.25">
      <c r="A623">
        <v>957</v>
      </c>
      <c r="B623" t="s">
        <v>1009</v>
      </c>
      <c r="C623" t="s">
        <v>1002</v>
      </c>
      <c r="D623">
        <v>3.7909999999999999</v>
      </c>
      <c r="E623">
        <v>1954</v>
      </c>
      <c r="F623">
        <f t="shared" si="9"/>
        <v>7</v>
      </c>
      <c r="G623" t="str">
        <f>STANDINGS_ERA[[#This Row],[League]]&amp;STANDINGS_ERA[[#This Row],[Team]]</f>
        <v>$150 Draft Champions Express Mar 13 7:00 pm Lg.3883Team Rasmusson</v>
      </c>
    </row>
    <row r="624" spans="1:7" x14ac:dyDescent="0.25">
      <c r="A624">
        <v>1040</v>
      </c>
      <c r="B624" t="s">
        <v>1012</v>
      </c>
      <c r="C624" t="s">
        <v>1002</v>
      </c>
      <c r="D624">
        <v>3.8170000000000002</v>
      </c>
      <c r="E624">
        <v>1871</v>
      </c>
      <c r="F624">
        <f t="shared" si="9"/>
        <v>8</v>
      </c>
      <c r="G624" t="str">
        <f>STANDINGS_ERA[[#This Row],[League]]&amp;STANDINGS_ERA[[#This Row],[Team]]</f>
        <v>$150 Draft Champions Express Mar 13 7:00 pm Lg.3883Team Aniano</v>
      </c>
    </row>
    <row r="625" spans="1:7" x14ac:dyDescent="0.25">
      <c r="A625">
        <v>1122</v>
      </c>
      <c r="B625" t="s">
        <v>1006</v>
      </c>
      <c r="C625" t="s">
        <v>1002</v>
      </c>
      <c r="D625">
        <v>3.84</v>
      </c>
      <c r="E625">
        <v>1789</v>
      </c>
      <c r="F625">
        <f t="shared" si="9"/>
        <v>9</v>
      </c>
      <c r="G625" t="str">
        <f>STANDINGS_ERA[[#This Row],[League]]&amp;STANDINGS_ERA[[#This Row],[Team]]</f>
        <v>$150 Draft Champions Express Mar 13 7:00 pm Lg.3883Team Lambach</v>
      </c>
    </row>
    <row r="626" spans="1:7" x14ac:dyDescent="0.25">
      <c r="A626">
        <v>1187</v>
      </c>
      <c r="B626" t="s">
        <v>1004</v>
      </c>
      <c r="C626" t="s">
        <v>1002</v>
      </c>
      <c r="D626">
        <v>3.86</v>
      </c>
      <c r="E626">
        <v>1724</v>
      </c>
      <c r="F626">
        <f t="shared" si="9"/>
        <v>10</v>
      </c>
      <c r="G626" t="str">
        <f>STANDINGS_ERA[[#This Row],[League]]&amp;STANDINGS_ERA[[#This Row],[Team]]</f>
        <v>$150 Draft Champions Express Mar 13 7:00 pm Lg.3883Table 5 All Stars</v>
      </c>
    </row>
    <row r="627" spans="1:7" x14ac:dyDescent="0.25">
      <c r="A627">
        <v>1230</v>
      </c>
      <c r="B627" t="s">
        <v>1007</v>
      </c>
      <c r="C627" t="s">
        <v>1002</v>
      </c>
      <c r="D627">
        <v>3.8690000000000002</v>
      </c>
      <c r="E627">
        <v>1681</v>
      </c>
      <c r="F627">
        <f t="shared" si="9"/>
        <v>11</v>
      </c>
      <c r="G627" t="str">
        <f>STANDINGS_ERA[[#This Row],[League]]&amp;STANDINGS_ERA[[#This Row],[Team]]</f>
        <v>$150 Draft Champions Express Mar 13 7:00 pm Lg.3883Dawg Pound 53</v>
      </c>
    </row>
    <row r="628" spans="1:7" x14ac:dyDescent="0.25">
      <c r="A628">
        <v>1428</v>
      </c>
      <c r="B628" t="s">
        <v>1013</v>
      </c>
      <c r="C628" t="s">
        <v>1002</v>
      </c>
      <c r="D628">
        <v>3.923</v>
      </c>
      <c r="E628">
        <v>1483</v>
      </c>
      <c r="F628">
        <f t="shared" si="9"/>
        <v>12</v>
      </c>
      <c r="G628" t="str">
        <f>STANDINGS_ERA[[#This Row],[League]]&amp;STANDINGS_ERA[[#This Row],[Team]]</f>
        <v>$150 Draft Champions Express Mar 13 7:00 pm Lg.3883Battle Rats</v>
      </c>
    </row>
    <row r="629" spans="1:7" x14ac:dyDescent="0.25">
      <c r="A629">
        <v>1538</v>
      </c>
      <c r="B629" t="s">
        <v>1001</v>
      </c>
      <c r="C629" t="s">
        <v>1002</v>
      </c>
      <c r="D629">
        <v>3.9550000000000001</v>
      </c>
      <c r="E629">
        <v>1373</v>
      </c>
      <c r="F629">
        <f t="shared" si="9"/>
        <v>13</v>
      </c>
      <c r="G629" t="str">
        <f>STANDINGS_ERA[[#This Row],[League]]&amp;STANDINGS_ERA[[#This Row],[Team]]</f>
        <v>$150 Draft Champions Express Mar 13 7:00 pm Lg.3883Team Moses</v>
      </c>
    </row>
    <row r="630" spans="1:7" x14ac:dyDescent="0.25">
      <c r="A630">
        <v>1938</v>
      </c>
      <c r="B630" t="s">
        <v>1010</v>
      </c>
      <c r="C630" t="s">
        <v>1002</v>
      </c>
      <c r="D630">
        <v>4.07</v>
      </c>
      <c r="E630">
        <v>973</v>
      </c>
      <c r="F630">
        <f t="shared" si="9"/>
        <v>14</v>
      </c>
      <c r="G630" t="str">
        <f>STANDINGS_ERA[[#This Row],[League]]&amp;STANDINGS_ERA[[#This Row],[Team]]</f>
        <v>$150 Draft Champions Express Mar 13 7:00 pm Lg.3883garbage</v>
      </c>
    </row>
    <row r="631" spans="1:7" x14ac:dyDescent="0.25">
      <c r="A631">
        <v>2819</v>
      </c>
      <c r="B631" t="s">
        <v>889</v>
      </c>
      <c r="C631" t="s">
        <v>1002</v>
      </c>
      <c r="D631">
        <v>4.5209999999999999</v>
      </c>
      <c r="E631">
        <v>92</v>
      </c>
      <c r="F631">
        <f t="shared" si="9"/>
        <v>15</v>
      </c>
      <c r="G631" t="str">
        <f>STANDINGS_ERA[[#This Row],[League]]&amp;STANDINGS_ERA[[#This Row],[Team]]</f>
        <v>$150 Draft Champions Express Mar 13 7:00 pm Lg.3883Team Thompson</v>
      </c>
    </row>
    <row r="632" spans="1:7" x14ac:dyDescent="0.25">
      <c r="A632">
        <v>87</v>
      </c>
      <c r="B632" t="s">
        <v>1017</v>
      </c>
      <c r="C632" t="s">
        <v>1016</v>
      </c>
      <c r="D632">
        <v>3.35</v>
      </c>
      <c r="E632">
        <v>2824</v>
      </c>
      <c r="F632">
        <f t="shared" si="9"/>
        <v>1</v>
      </c>
      <c r="G632" t="str">
        <f>STANDINGS_ERA[[#This Row],[League]]&amp;STANDINGS_ERA[[#This Row],[Team]]</f>
        <v>$150 Draft Champions Express Mar 13 7:00 pm Lg.3905The Green Bastards</v>
      </c>
    </row>
    <row r="633" spans="1:7" x14ac:dyDescent="0.25">
      <c r="A633">
        <v>89</v>
      </c>
      <c r="B633" t="s">
        <v>1025</v>
      </c>
      <c r="C633" t="s">
        <v>1016</v>
      </c>
      <c r="D633">
        <v>3.351</v>
      </c>
      <c r="E633">
        <v>2822</v>
      </c>
      <c r="F633">
        <f t="shared" si="9"/>
        <v>2</v>
      </c>
      <c r="G633" t="str">
        <f>STANDINGS_ERA[[#This Row],[League]]&amp;STANDINGS_ERA[[#This Row],[Team]]</f>
        <v>$150 Draft Champions Express Mar 13 7:00 pm Lg.3905J money clutch putts2</v>
      </c>
    </row>
    <row r="634" spans="1:7" x14ac:dyDescent="0.25">
      <c r="A634">
        <v>391</v>
      </c>
      <c r="B634" t="s">
        <v>36</v>
      </c>
      <c r="C634" t="s">
        <v>1016</v>
      </c>
      <c r="D634">
        <v>3.59</v>
      </c>
      <c r="E634">
        <v>2520</v>
      </c>
      <c r="F634">
        <f t="shared" si="9"/>
        <v>3</v>
      </c>
      <c r="G634" t="str">
        <f>STANDINGS_ERA[[#This Row],[League]]&amp;STANDINGS_ERA[[#This Row],[Team]]</f>
        <v>$150 Draft Champions Express Mar 13 7:00 pm Lg.3905PACO THYME</v>
      </c>
    </row>
    <row r="635" spans="1:7" x14ac:dyDescent="0.25">
      <c r="A635">
        <v>466</v>
      </c>
      <c r="B635" t="s">
        <v>19</v>
      </c>
      <c r="C635" t="s">
        <v>1016</v>
      </c>
      <c r="D635">
        <v>3.6240000000000001</v>
      </c>
      <c r="E635">
        <v>2445</v>
      </c>
      <c r="F635">
        <f t="shared" si="9"/>
        <v>4</v>
      </c>
      <c r="G635" t="str">
        <f>STANDINGS_ERA[[#This Row],[League]]&amp;STANDINGS_ERA[[#This Row],[Team]]</f>
        <v>$150 Draft Champions Express Mar 13 7:00 pm Lg.3905One Eyed Jack</v>
      </c>
    </row>
    <row r="636" spans="1:7" x14ac:dyDescent="0.25">
      <c r="A636">
        <v>511</v>
      </c>
      <c r="B636" t="s">
        <v>164</v>
      </c>
      <c r="C636" t="s">
        <v>1016</v>
      </c>
      <c r="D636">
        <v>3.641</v>
      </c>
      <c r="E636">
        <v>2400</v>
      </c>
      <c r="F636">
        <f t="shared" si="9"/>
        <v>5</v>
      </c>
      <c r="G636" t="str">
        <f>STANDINGS_ERA[[#This Row],[League]]&amp;STANDINGS_ERA[[#This Row],[Team]]</f>
        <v>$150 Draft Champions Express Mar 13 7:00 pm Lg.3905KISS MY BUNT</v>
      </c>
    </row>
    <row r="637" spans="1:7" x14ac:dyDescent="0.25">
      <c r="A637">
        <v>926</v>
      </c>
      <c r="B637" t="s">
        <v>1024</v>
      </c>
      <c r="C637" t="s">
        <v>1016</v>
      </c>
      <c r="D637">
        <v>3.7829999999999999</v>
      </c>
      <c r="E637">
        <v>1985</v>
      </c>
      <c r="F637">
        <f t="shared" si="9"/>
        <v>6</v>
      </c>
      <c r="G637" t="str">
        <f>STANDINGS_ERA[[#This Row],[League]]&amp;STANDINGS_ERA[[#This Row],[Team]]</f>
        <v>$150 Draft Champions Express Mar 13 7:00 pm Lg.3905Roy Hobbs</v>
      </c>
    </row>
    <row r="638" spans="1:7" x14ac:dyDescent="0.25">
      <c r="A638">
        <v>1248</v>
      </c>
      <c r="B638" t="s">
        <v>209</v>
      </c>
      <c r="C638" t="s">
        <v>1016</v>
      </c>
      <c r="D638">
        <v>3.875</v>
      </c>
      <c r="E638">
        <v>1663</v>
      </c>
      <c r="F638">
        <f t="shared" si="9"/>
        <v>7</v>
      </c>
      <c r="G638" t="str">
        <f>STANDINGS_ERA[[#This Row],[League]]&amp;STANDINGS_ERA[[#This Row],[Team]]</f>
        <v>$150 Draft Champions Express Mar 13 7:00 pm Lg.3905Team Jung</v>
      </c>
    </row>
    <row r="639" spans="1:7" x14ac:dyDescent="0.25">
      <c r="A639">
        <v>2016</v>
      </c>
      <c r="B639" t="s">
        <v>1021</v>
      </c>
      <c r="C639" t="s">
        <v>1016</v>
      </c>
      <c r="D639">
        <v>4.0960000000000001</v>
      </c>
      <c r="E639">
        <v>895</v>
      </c>
      <c r="F639">
        <f t="shared" si="9"/>
        <v>8</v>
      </c>
      <c r="G639" t="str">
        <f>STANDINGS_ERA[[#This Row],[League]]&amp;STANDINGS_ERA[[#This Row],[Team]]</f>
        <v>$150 Draft Champions Express Mar 13 7:00 pm Lg.3905Pitch Perfecto</v>
      </c>
    </row>
    <row r="640" spans="1:7" x14ac:dyDescent="0.25">
      <c r="A640">
        <v>2076</v>
      </c>
      <c r="B640" t="s">
        <v>1023</v>
      </c>
      <c r="C640" t="s">
        <v>1016</v>
      </c>
      <c r="D640">
        <v>4.1180000000000003</v>
      </c>
      <c r="E640">
        <v>835</v>
      </c>
      <c r="F640">
        <f t="shared" si="9"/>
        <v>9</v>
      </c>
      <c r="G640" t="str">
        <f>STANDINGS_ERA[[#This Row],[League]]&amp;STANDINGS_ERA[[#This Row],[Team]]</f>
        <v>$150 Draft Champions Express Mar 13 7:00 pm Lg.3905Brooklyn Bulldogs</v>
      </c>
    </row>
    <row r="641" spans="1:7" x14ac:dyDescent="0.25">
      <c r="A641">
        <v>2137</v>
      </c>
      <c r="B641" t="s">
        <v>1022</v>
      </c>
      <c r="C641" t="s">
        <v>1016</v>
      </c>
      <c r="D641">
        <v>4.1390000000000002</v>
      </c>
      <c r="E641">
        <v>774</v>
      </c>
      <c r="F641">
        <f t="shared" si="9"/>
        <v>10</v>
      </c>
      <c r="G641" t="str">
        <f>STANDINGS_ERA[[#This Row],[League]]&amp;STANDINGS_ERA[[#This Row],[Team]]</f>
        <v>$150 Draft Champions Express Mar 13 7:00 pm Lg.3905Charlie Hustles Angels</v>
      </c>
    </row>
    <row r="642" spans="1:7" x14ac:dyDescent="0.25">
      <c r="A642">
        <v>2331</v>
      </c>
      <c r="B642" t="s">
        <v>1018</v>
      </c>
      <c r="C642" t="s">
        <v>1016</v>
      </c>
      <c r="D642">
        <v>4.202</v>
      </c>
      <c r="E642">
        <v>580</v>
      </c>
      <c r="F642">
        <f t="shared" si="9"/>
        <v>11</v>
      </c>
      <c r="G642" t="str">
        <f>STANDINGS_ERA[[#This Row],[League]]&amp;STANDINGS_ERA[[#This Row],[Team]]</f>
        <v>$150 Draft Champions Express Mar 13 7:00 pm Lg.3905The Garaged Ferraris</v>
      </c>
    </row>
    <row r="643" spans="1:7" x14ac:dyDescent="0.25">
      <c r="A643">
        <v>2371</v>
      </c>
      <c r="B643" t="s">
        <v>1015</v>
      </c>
      <c r="C643" t="s">
        <v>1016</v>
      </c>
      <c r="D643">
        <v>4.2149999999999999</v>
      </c>
      <c r="E643">
        <v>540</v>
      </c>
      <c r="F643">
        <f t="shared" ref="F643:F706" si="10">IF(C643=C642,F642+1,1)</f>
        <v>12</v>
      </c>
      <c r="G643" t="str">
        <f>STANDINGS_ERA[[#This Row],[League]]&amp;STANDINGS_ERA[[#This Row],[Team]]</f>
        <v>$150 Draft Champions Express Mar 13 7:00 pm Lg.3905Green Sam</v>
      </c>
    </row>
    <row r="644" spans="1:7" x14ac:dyDescent="0.25">
      <c r="A644">
        <v>2435</v>
      </c>
      <c r="B644" t="s">
        <v>135</v>
      </c>
      <c r="C644" t="s">
        <v>1016</v>
      </c>
      <c r="D644">
        <v>4.24</v>
      </c>
      <c r="E644">
        <v>476</v>
      </c>
      <c r="F644">
        <f t="shared" si="10"/>
        <v>13</v>
      </c>
      <c r="G644" t="str">
        <f>STANDINGS_ERA[[#This Row],[League]]&amp;STANDINGS_ERA[[#This Row],[Team]]</f>
        <v>$150 Draft Champions Express Mar 13 7:00 pm Lg.3905Brewte Force</v>
      </c>
    </row>
    <row r="645" spans="1:7" x14ac:dyDescent="0.25">
      <c r="A645">
        <v>2610</v>
      </c>
      <c r="B645" t="s">
        <v>1020</v>
      </c>
      <c r="C645" t="s">
        <v>1016</v>
      </c>
      <c r="D645">
        <v>4.3280000000000003</v>
      </c>
      <c r="E645">
        <v>301</v>
      </c>
      <c r="F645">
        <f t="shared" si="10"/>
        <v>14</v>
      </c>
      <c r="G645" t="str">
        <f>STANDINGS_ERA[[#This Row],[League]]&amp;STANDINGS_ERA[[#This Row],[Team]]</f>
        <v>$150 Draft Champions Express Mar 13 7:00 pm Lg.3905Amazins2</v>
      </c>
    </row>
    <row r="646" spans="1:7" x14ac:dyDescent="0.25">
      <c r="A646">
        <v>2755</v>
      </c>
      <c r="B646" t="s">
        <v>1019</v>
      </c>
      <c r="C646" t="s">
        <v>1016</v>
      </c>
      <c r="D646">
        <v>4.4320000000000004</v>
      </c>
      <c r="E646">
        <v>156</v>
      </c>
      <c r="F646">
        <f t="shared" si="10"/>
        <v>15</v>
      </c>
      <c r="G646" t="str">
        <f>STANDINGS_ERA[[#This Row],[League]]&amp;STANDINGS_ERA[[#This Row],[Team]]</f>
        <v>$150 Draft Champions Express Mar 13 7:00 pm Lg.3905Team jauvin</v>
      </c>
    </row>
    <row r="647" spans="1:7" x14ac:dyDescent="0.25">
      <c r="A647">
        <v>118</v>
      </c>
      <c r="B647" t="s">
        <v>288</v>
      </c>
      <c r="C647" t="s">
        <v>1026</v>
      </c>
      <c r="D647">
        <v>3.3980000000000001</v>
      </c>
      <c r="E647">
        <v>2793</v>
      </c>
      <c r="F647">
        <f t="shared" si="10"/>
        <v>1</v>
      </c>
      <c r="G647" t="str">
        <f>STANDINGS_ERA[[#This Row],[League]]&amp;STANDINGS_ERA[[#This Row],[Team]]</f>
        <v>$150 Draft Champions Express Mar 18 8:00 pm Lg.3944Thunder</v>
      </c>
    </row>
    <row r="648" spans="1:7" x14ac:dyDescent="0.25">
      <c r="A648">
        <v>299</v>
      </c>
      <c r="B648" t="s">
        <v>1037</v>
      </c>
      <c r="C648" t="s">
        <v>1026</v>
      </c>
      <c r="D648">
        <v>3.548</v>
      </c>
      <c r="E648">
        <v>2612</v>
      </c>
      <c r="F648">
        <f t="shared" si="10"/>
        <v>2</v>
      </c>
      <c r="G648" t="str">
        <f>STANDINGS_ERA[[#This Row],[League]]&amp;STANDINGS_ERA[[#This Row],[Team]]</f>
        <v>$150 Draft Champions Express Mar 18 8:00 pm Lg.3944KC Intimidators</v>
      </c>
    </row>
    <row r="649" spans="1:7" x14ac:dyDescent="0.25">
      <c r="A649">
        <v>363</v>
      </c>
      <c r="B649" t="s">
        <v>1036</v>
      </c>
      <c r="C649" t="s">
        <v>1026</v>
      </c>
      <c r="D649">
        <v>3.5790000000000002</v>
      </c>
      <c r="E649">
        <v>2548</v>
      </c>
      <c r="F649">
        <f t="shared" si="10"/>
        <v>3</v>
      </c>
      <c r="G649" t="str">
        <f>STANDINGS_ERA[[#This Row],[League]]&amp;STANDINGS_ERA[[#This Row],[Team]]</f>
        <v>$150 Draft Champions Express Mar 18 8:00 pm Lg.3944Saucon Moonshots</v>
      </c>
    </row>
    <row r="650" spans="1:7" x14ac:dyDescent="0.25">
      <c r="A650">
        <v>660</v>
      </c>
      <c r="B650" t="s">
        <v>1035</v>
      </c>
      <c r="C650" t="s">
        <v>1026</v>
      </c>
      <c r="D650">
        <v>3.702</v>
      </c>
      <c r="E650">
        <v>2251</v>
      </c>
      <c r="F650">
        <f t="shared" si="10"/>
        <v>4</v>
      </c>
      <c r="G650" t="str">
        <f>STANDINGS_ERA[[#This Row],[League]]&amp;STANDINGS_ERA[[#This Row],[Team]]</f>
        <v>$150 Draft Champions Express Mar 18 8:00 pm Lg.3944Dave's Diamond Denizens</v>
      </c>
    </row>
    <row r="651" spans="1:7" x14ac:dyDescent="0.25">
      <c r="A651">
        <v>836</v>
      </c>
      <c r="B651" t="s">
        <v>1027</v>
      </c>
      <c r="C651" t="s">
        <v>1026</v>
      </c>
      <c r="D651">
        <v>3.7570000000000001</v>
      </c>
      <c r="E651">
        <v>2075</v>
      </c>
      <c r="F651">
        <f t="shared" si="10"/>
        <v>5</v>
      </c>
      <c r="G651" t="str">
        <f>STANDINGS_ERA[[#This Row],[League]]&amp;STANDINGS_ERA[[#This Row],[Team]]</f>
        <v>$150 Draft Champions Express Mar 18 8:00 pm Lg.3944Jays4Life18</v>
      </c>
    </row>
    <row r="652" spans="1:7" x14ac:dyDescent="0.25">
      <c r="A652">
        <v>951</v>
      </c>
      <c r="B652" t="s">
        <v>1033</v>
      </c>
      <c r="C652" t="s">
        <v>1026</v>
      </c>
      <c r="D652">
        <v>3.7890000000000001</v>
      </c>
      <c r="E652">
        <v>1960</v>
      </c>
      <c r="F652">
        <f t="shared" si="10"/>
        <v>6</v>
      </c>
      <c r="G652" t="str">
        <f>STANDINGS_ERA[[#This Row],[League]]&amp;STANDINGS_ERA[[#This Row],[Team]]</f>
        <v>$150 Draft Champions Express Mar 18 8:00 pm Lg.3944bulldogs7</v>
      </c>
    </row>
    <row r="653" spans="1:7" x14ac:dyDescent="0.25">
      <c r="A653">
        <v>1206</v>
      </c>
      <c r="B653" t="s">
        <v>299</v>
      </c>
      <c r="C653" t="s">
        <v>1026</v>
      </c>
      <c r="D653">
        <v>3.8639999999999999</v>
      </c>
      <c r="E653">
        <v>1705</v>
      </c>
      <c r="F653">
        <f t="shared" si="10"/>
        <v>7</v>
      </c>
      <c r="G653" t="str">
        <f>STANDINGS_ERA[[#This Row],[League]]&amp;STANDINGS_ERA[[#This Row],[Team]]</f>
        <v>$150 Draft Champions Express Mar 18 8:00 pm Lg.3944Team Ulliac</v>
      </c>
    </row>
    <row r="654" spans="1:7" x14ac:dyDescent="0.25">
      <c r="A654">
        <v>1392</v>
      </c>
      <c r="B654" t="s">
        <v>1029</v>
      </c>
      <c r="C654" t="s">
        <v>1026</v>
      </c>
      <c r="D654">
        <v>3.9140000000000001</v>
      </c>
      <c r="E654">
        <v>1519</v>
      </c>
      <c r="F654">
        <f t="shared" si="10"/>
        <v>8</v>
      </c>
      <c r="G654" t="str">
        <f>STANDINGS_ERA[[#This Row],[League]]&amp;STANDINGS_ERA[[#This Row],[Team]]</f>
        <v>$150 Draft Champions Express Mar 18 8:00 pm Lg.3944Team NAKOS</v>
      </c>
    </row>
    <row r="655" spans="1:7" x14ac:dyDescent="0.25">
      <c r="A655">
        <v>1450</v>
      </c>
      <c r="B655" t="s">
        <v>1009</v>
      </c>
      <c r="C655" t="s">
        <v>1026</v>
      </c>
      <c r="D655">
        <v>3.93</v>
      </c>
      <c r="E655">
        <v>1461</v>
      </c>
      <c r="F655">
        <f t="shared" si="10"/>
        <v>9</v>
      </c>
      <c r="G655" t="str">
        <f>STANDINGS_ERA[[#This Row],[League]]&amp;STANDINGS_ERA[[#This Row],[Team]]</f>
        <v>$150 Draft Champions Express Mar 18 8:00 pm Lg.3944Team Rasmusson</v>
      </c>
    </row>
    <row r="656" spans="1:7" x14ac:dyDescent="0.25">
      <c r="A656">
        <v>1733</v>
      </c>
      <c r="B656" t="s">
        <v>1031</v>
      </c>
      <c r="C656" t="s">
        <v>1026</v>
      </c>
      <c r="D656">
        <v>4.01</v>
      </c>
      <c r="E656">
        <v>1178</v>
      </c>
      <c r="F656">
        <f t="shared" si="10"/>
        <v>10</v>
      </c>
      <c r="G656" t="str">
        <f>STANDINGS_ERA[[#This Row],[League]]&amp;STANDINGS_ERA[[#This Row],[Team]]</f>
        <v>$150 Draft Champions Express Mar 18 8:00 pm Lg.3944Team Vetter</v>
      </c>
    </row>
    <row r="657" spans="1:7" x14ac:dyDescent="0.25">
      <c r="A657">
        <v>1827</v>
      </c>
      <c r="B657" t="s">
        <v>1028</v>
      </c>
      <c r="C657" t="s">
        <v>1026</v>
      </c>
      <c r="D657">
        <v>4.0359999999999996</v>
      </c>
      <c r="E657">
        <v>1084</v>
      </c>
      <c r="F657">
        <f t="shared" si="10"/>
        <v>11</v>
      </c>
      <c r="G657" t="str">
        <f>STANDINGS_ERA[[#This Row],[League]]&amp;STANDINGS_ERA[[#This Row],[Team]]</f>
        <v>$150 Draft Champions Express Mar 18 8:00 pm Lg.3944Team martin</v>
      </c>
    </row>
    <row r="658" spans="1:7" x14ac:dyDescent="0.25">
      <c r="A658">
        <v>2199</v>
      </c>
      <c r="B658" t="s">
        <v>349</v>
      </c>
      <c r="C658" t="s">
        <v>1026</v>
      </c>
      <c r="D658">
        <v>4.1609999999999996</v>
      </c>
      <c r="E658">
        <v>712</v>
      </c>
      <c r="F658">
        <f t="shared" si="10"/>
        <v>12</v>
      </c>
      <c r="G658" t="str">
        <f>STANDINGS_ERA[[#This Row],[League]]&amp;STANDINGS_ERA[[#This Row],[Team]]</f>
        <v>$150 Draft Champions Express Mar 18 8:00 pm Lg.3944zzzzzzzzzzzz</v>
      </c>
    </row>
    <row r="659" spans="1:7" x14ac:dyDescent="0.25">
      <c r="A659">
        <v>2219</v>
      </c>
      <c r="B659" t="s">
        <v>1034</v>
      </c>
      <c r="C659" t="s">
        <v>1026</v>
      </c>
      <c r="D659">
        <v>4.1689999999999996</v>
      </c>
      <c r="E659">
        <v>692</v>
      </c>
      <c r="F659">
        <f t="shared" si="10"/>
        <v>13</v>
      </c>
      <c r="G659" t="str">
        <f>STANDINGS_ERA[[#This Row],[League]]&amp;STANDINGS_ERA[[#This Row],[Team]]</f>
        <v>$150 Draft Champions Express Mar 18 8:00 pm Lg.39441 - Team Bredin</v>
      </c>
    </row>
    <row r="660" spans="1:7" x14ac:dyDescent="0.25">
      <c r="A660">
        <v>2289</v>
      </c>
      <c r="B660" t="s">
        <v>1032</v>
      </c>
      <c r="C660" t="s">
        <v>1026</v>
      </c>
      <c r="D660">
        <v>4.1870000000000003</v>
      </c>
      <c r="E660">
        <v>622</v>
      </c>
      <c r="F660">
        <f t="shared" si="10"/>
        <v>14</v>
      </c>
      <c r="G660" t="str">
        <f>STANDINGS_ERA[[#This Row],[League]]&amp;STANDINGS_ERA[[#This Row],[Team]]</f>
        <v>$150 Draft Champions Express Mar 18 8:00 pm Lg.3944The Splendid Splinter</v>
      </c>
    </row>
    <row r="661" spans="1:7" x14ac:dyDescent="0.25">
      <c r="A661">
        <v>2425</v>
      </c>
      <c r="B661" t="s">
        <v>1030</v>
      </c>
      <c r="C661" t="s">
        <v>1026</v>
      </c>
      <c r="D661">
        <v>4.234</v>
      </c>
      <c r="E661">
        <v>486</v>
      </c>
      <c r="F661">
        <f t="shared" si="10"/>
        <v>15</v>
      </c>
      <c r="G661" t="str">
        <f>STANDINGS_ERA[[#This Row],[League]]&amp;STANDINGS_ERA[[#This Row],[Team]]</f>
        <v>$150 Draft Champions Express Mar 18 8:00 pm Lg.3944Forever Draft 5 - Express</v>
      </c>
    </row>
    <row r="662" spans="1:7" x14ac:dyDescent="0.25">
      <c r="A662">
        <v>11</v>
      </c>
      <c r="B662" t="s">
        <v>1041</v>
      </c>
      <c r="C662" t="s">
        <v>1039</v>
      </c>
      <c r="D662">
        <v>3.125</v>
      </c>
      <c r="E662">
        <v>2900</v>
      </c>
      <c r="F662">
        <f t="shared" si="10"/>
        <v>1</v>
      </c>
      <c r="G662" t="str">
        <f>STANDINGS_ERA[[#This Row],[League]]&amp;STANDINGS_ERA[[#This Row],[Team]]</f>
        <v>$150 Draft Champions Express Mar 20 7:00 pm Lg.3914Team Rotolo</v>
      </c>
    </row>
    <row r="663" spans="1:7" x14ac:dyDescent="0.25">
      <c r="A663">
        <v>187</v>
      </c>
      <c r="B663" t="s">
        <v>1045</v>
      </c>
      <c r="C663" t="s">
        <v>1039</v>
      </c>
      <c r="D663">
        <v>3.4689999999999999</v>
      </c>
      <c r="E663">
        <v>2724</v>
      </c>
      <c r="F663">
        <f t="shared" si="10"/>
        <v>2</v>
      </c>
      <c r="G663" t="str">
        <f>STANDINGS_ERA[[#This Row],[League]]&amp;STANDINGS_ERA[[#This Row],[Team]]</f>
        <v>$150 Draft Champions Express Mar 20 7:00 pm Lg.3914Sweep The Leg</v>
      </c>
    </row>
    <row r="664" spans="1:7" x14ac:dyDescent="0.25">
      <c r="A664">
        <v>206</v>
      </c>
      <c r="B664" t="s">
        <v>1042</v>
      </c>
      <c r="C664" t="s">
        <v>1039</v>
      </c>
      <c r="D664">
        <v>3.4849999999999999</v>
      </c>
      <c r="E664">
        <v>2705</v>
      </c>
      <c r="F664">
        <f t="shared" si="10"/>
        <v>3</v>
      </c>
      <c r="G664" t="str">
        <f>STANDINGS_ERA[[#This Row],[League]]&amp;STANDINGS_ERA[[#This Row],[Team]]</f>
        <v>$150 Draft Champions Express Mar 20 7:00 pm Lg.3914LITTLEFELLAS</v>
      </c>
    </row>
    <row r="665" spans="1:7" x14ac:dyDescent="0.25">
      <c r="A665">
        <v>992</v>
      </c>
      <c r="B665" t="s">
        <v>1038</v>
      </c>
      <c r="C665" t="s">
        <v>1039</v>
      </c>
      <c r="D665">
        <v>3.802</v>
      </c>
      <c r="E665">
        <v>1919</v>
      </c>
      <c r="F665">
        <f t="shared" si="10"/>
        <v>4</v>
      </c>
      <c r="G665" t="str">
        <f>STANDINGS_ERA[[#This Row],[League]]&amp;STANDINGS_ERA[[#This Row],[Team]]</f>
        <v>$150 Draft Champions Express Mar 20 7:00 pm Lg.3914esh dc3</v>
      </c>
    </row>
    <row r="666" spans="1:7" x14ac:dyDescent="0.25">
      <c r="A666">
        <v>1197</v>
      </c>
      <c r="B666" t="s">
        <v>1040</v>
      </c>
      <c r="C666" t="s">
        <v>1039</v>
      </c>
      <c r="D666">
        <v>3.8620000000000001</v>
      </c>
      <c r="E666">
        <v>1714</v>
      </c>
      <c r="F666">
        <f t="shared" si="10"/>
        <v>5</v>
      </c>
      <c r="G666" t="str">
        <f>STANDINGS_ERA[[#This Row],[League]]&amp;STANDINGS_ERA[[#This Row],[Team]]</f>
        <v>$150 Draft Champions Express Mar 20 7:00 pm Lg.3914Got the Runs Again</v>
      </c>
    </row>
    <row r="667" spans="1:7" x14ac:dyDescent="0.25">
      <c r="A667">
        <v>1343</v>
      </c>
      <c r="B667" t="s">
        <v>156</v>
      </c>
      <c r="C667" t="s">
        <v>1039</v>
      </c>
      <c r="D667">
        <v>3.899</v>
      </c>
      <c r="E667">
        <v>1568</v>
      </c>
      <c r="F667">
        <f t="shared" si="10"/>
        <v>6</v>
      </c>
      <c r="G667" t="str">
        <f>STANDINGS_ERA[[#This Row],[League]]&amp;STANDINGS_ERA[[#This Row],[Team]]</f>
        <v>$150 Draft Champions Express Mar 20 7:00 pm Lg.3914Cubs Win</v>
      </c>
    </row>
    <row r="668" spans="1:7" x14ac:dyDescent="0.25">
      <c r="A668">
        <v>1499</v>
      </c>
      <c r="B668" t="s">
        <v>1046</v>
      </c>
      <c r="C668" t="s">
        <v>1039</v>
      </c>
      <c r="D668">
        <v>3.9430000000000001</v>
      </c>
      <c r="E668">
        <v>1412</v>
      </c>
      <c r="F668">
        <f t="shared" si="10"/>
        <v>7</v>
      </c>
      <c r="G668" t="str">
        <f>STANDINGS_ERA[[#This Row],[League]]&amp;STANDINGS_ERA[[#This Row],[Team]]</f>
        <v>$150 Draft Champions Express Mar 20 7:00 pm Lg.3914Pleepleus</v>
      </c>
    </row>
    <row r="669" spans="1:7" x14ac:dyDescent="0.25">
      <c r="A669">
        <v>1605</v>
      </c>
      <c r="B669" t="s">
        <v>1043</v>
      </c>
      <c r="C669" t="s">
        <v>1039</v>
      </c>
      <c r="D669">
        <v>3.9740000000000002</v>
      </c>
      <c r="E669">
        <v>1306</v>
      </c>
      <c r="F669">
        <f t="shared" si="10"/>
        <v>8</v>
      </c>
      <c r="G669" t="str">
        <f>STANDINGS_ERA[[#This Row],[League]]&amp;STANDINGS_ERA[[#This Row],[Team]]</f>
        <v>$150 Draft Champions Express Mar 20 7:00 pm Lg.3914Stecchini</v>
      </c>
    </row>
    <row r="670" spans="1:7" x14ac:dyDescent="0.25">
      <c r="A670">
        <v>1924</v>
      </c>
      <c r="B670" t="s">
        <v>1044</v>
      </c>
      <c r="C670" t="s">
        <v>1039</v>
      </c>
      <c r="D670">
        <v>4.0659999999999998</v>
      </c>
      <c r="E670">
        <v>987</v>
      </c>
      <c r="F670">
        <f t="shared" si="10"/>
        <v>9</v>
      </c>
      <c r="G670" t="str">
        <f>STANDINGS_ERA[[#This Row],[League]]&amp;STANDINGS_ERA[[#This Row],[Team]]</f>
        <v>$150 Draft Champions Express Mar 20 7:00 pm Lg.3914Pioneer Pride</v>
      </c>
    </row>
    <row r="671" spans="1:7" x14ac:dyDescent="0.25">
      <c r="A671">
        <v>2197</v>
      </c>
      <c r="B671" t="s">
        <v>1050</v>
      </c>
      <c r="C671" t="s">
        <v>1039</v>
      </c>
      <c r="D671">
        <v>4.16</v>
      </c>
      <c r="E671">
        <v>714</v>
      </c>
      <c r="F671">
        <f t="shared" si="10"/>
        <v>10</v>
      </c>
      <c r="G671" t="str">
        <f>STANDINGS_ERA[[#This Row],[League]]&amp;STANDINGS_ERA[[#This Row],[Team]]</f>
        <v>$150 Draft Champions Express Mar 20 7:00 pm Lg.3914Thrashers</v>
      </c>
    </row>
    <row r="672" spans="1:7" x14ac:dyDescent="0.25">
      <c r="A672">
        <v>2259</v>
      </c>
      <c r="B672" t="s">
        <v>85</v>
      </c>
      <c r="C672" t="s">
        <v>1039</v>
      </c>
      <c r="D672">
        <v>4.1779999999999999</v>
      </c>
      <c r="E672">
        <v>652</v>
      </c>
      <c r="F672">
        <f t="shared" si="10"/>
        <v>11</v>
      </c>
      <c r="G672" t="str">
        <f>STANDINGS_ERA[[#This Row],[League]]&amp;STANDINGS_ERA[[#This Row],[Team]]</f>
        <v>$150 Draft Champions Express Mar 20 7:00 pm Lg.3914Las Vegas Blvd VIII</v>
      </c>
    </row>
    <row r="673" spans="1:7" x14ac:dyDescent="0.25">
      <c r="A673">
        <v>2332</v>
      </c>
      <c r="B673" t="s">
        <v>1049</v>
      </c>
      <c r="C673" t="s">
        <v>1039</v>
      </c>
      <c r="D673">
        <v>4.2030000000000003</v>
      </c>
      <c r="E673">
        <v>579</v>
      </c>
      <c r="F673">
        <f t="shared" si="10"/>
        <v>12</v>
      </c>
      <c r="G673" t="str">
        <f>STANDINGS_ERA[[#This Row],[League]]&amp;STANDINGS_ERA[[#This Row],[Team]]</f>
        <v>$150 Draft Champions Express Mar 20 7:00 pm Lg.3914Team bluekrew</v>
      </c>
    </row>
    <row r="674" spans="1:7" x14ac:dyDescent="0.25">
      <c r="A674">
        <v>2402</v>
      </c>
      <c r="B674" t="s">
        <v>1047</v>
      </c>
      <c r="C674" t="s">
        <v>1039</v>
      </c>
      <c r="D674">
        <v>4.2249999999999996</v>
      </c>
      <c r="E674">
        <v>509</v>
      </c>
      <c r="F674">
        <f t="shared" si="10"/>
        <v>13</v>
      </c>
      <c r="G674" t="str">
        <f>STANDINGS_ERA[[#This Row],[League]]&amp;STANDINGS_ERA[[#This Row],[Team]]</f>
        <v>$150 Draft Champions Express Mar 20 7:00 pm Lg.3914Stealth Missile</v>
      </c>
    </row>
    <row r="675" spans="1:7" x14ac:dyDescent="0.25">
      <c r="A675">
        <v>2524</v>
      </c>
      <c r="B675" t="s">
        <v>1048</v>
      </c>
      <c r="C675" t="s">
        <v>1039</v>
      </c>
      <c r="D675">
        <v>4.2839999999999998</v>
      </c>
      <c r="E675">
        <v>387</v>
      </c>
      <c r="F675">
        <f t="shared" si="10"/>
        <v>14</v>
      </c>
      <c r="G675" t="str">
        <f>STANDINGS_ERA[[#This Row],[League]]&amp;STANDINGS_ERA[[#This Row],[Team]]</f>
        <v>$150 Draft Champions Express Mar 20 7:00 pm Lg.3914Mallorys Killers Express</v>
      </c>
    </row>
    <row r="676" spans="1:7" x14ac:dyDescent="0.25">
      <c r="A676">
        <v>2745</v>
      </c>
      <c r="B676" t="s">
        <v>1009</v>
      </c>
      <c r="C676" t="s">
        <v>1039</v>
      </c>
      <c r="D676">
        <v>4.4219999999999997</v>
      </c>
      <c r="E676">
        <v>166</v>
      </c>
      <c r="F676">
        <f t="shared" si="10"/>
        <v>15</v>
      </c>
      <c r="G676" t="str">
        <f>STANDINGS_ERA[[#This Row],[League]]&amp;STANDINGS_ERA[[#This Row],[Team]]</f>
        <v>$150 Draft Champions Express Mar 20 7:00 pm Lg.3914Team Rasmusson</v>
      </c>
    </row>
    <row r="677" spans="1:7" x14ac:dyDescent="0.25">
      <c r="A677">
        <v>172</v>
      </c>
      <c r="B677" t="s">
        <v>1058</v>
      </c>
      <c r="C677" t="s">
        <v>1052</v>
      </c>
      <c r="D677">
        <v>3.4550000000000001</v>
      </c>
      <c r="E677">
        <v>2739</v>
      </c>
      <c r="F677">
        <f t="shared" si="10"/>
        <v>1</v>
      </c>
      <c r="G677" t="str">
        <f>STANDINGS_ERA[[#This Row],[League]]&amp;STANDINGS_ERA[[#This Row],[Team]]</f>
        <v>$150 Draft Champions Express Mar 20 7:00 pm Lg.3976Veeer</v>
      </c>
    </row>
    <row r="678" spans="1:7" x14ac:dyDescent="0.25">
      <c r="A678">
        <v>458</v>
      </c>
      <c r="B678" t="s">
        <v>352</v>
      </c>
      <c r="C678" t="s">
        <v>1052</v>
      </c>
      <c r="D678">
        <v>3.621</v>
      </c>
      <c r="E678">
        <v>2453</v>
      </c>
      <c r="F678">
        <f t="shared" si="10"/>
        <v>2</v>
      </c>
      <c r="G678" t="str">
        <f>STANDINGS_ERA[[#This Row],[League]]&amp;STANDINGS_ERA[[#This Row],[Team]]</f>
        <v>$150 Draft Champions Express Mar 20 7:00 pm Lg.3976Art Vandelay</v>
      </c>
    </row>
    <row r="679" spans="1:7" x14ac:dyDescent="0.25">
      <c r="A679">
        <v>501</v>
      </c>
      <c r="B679" t="s">
        <v>1060</v>
      </c>
      <c r="C679" t="s">
        <v>1052</v>
      </c>
      <c r="D679">
        <v>3.637</v>
      </c>
      <c r="E679">
        <v>2409.5</v>
      </c>
      <c r="F679">
        <f t="shared" si="10"/>
        <v>3</v>
      </c>
      <c r="G679" t="str">
        <f>STANDINGS_ERA[[#This Row],[League]]&amp;STANDINGS_ERA[[#This Row],[Team]]</f>
        <v>$150 Draft Champions Express Mar 20 7:00 pm Lg.3976Basement Light Fixtures</v>
      </c>
    </row>
    <row r="680" spans="1:7" x14ac:dyDescent="0.25">
      <c r="A680">
        <v>618</v>
      </c>
      <c r="B680" t="s">
        <v>1059</v>
      </c>
      <c r="C680" t="s">
        <v>1052</v>
      </c>
      <c r="D680">
        <v>3.6850000000000001</v>
      </c>
      <c r="E680">
        <v>2293</v>
      </c>
      <c r="F680">
        <f t="shared" si="10"/>
        <v>4</v>
      </c>
      <c r="G680" t="str">
        <f>STANDINGS_ERA[[#This Row],[League]]&amp;STANDINGS_ERA[[#This Row],[Team]]</f>
        <v>$150 Draft Champions Express Mar 20 7:00 pm Lg.3976DC-Inside5-DC</v>
      </c>
    </row>
    <row r="681" spans="1:7" x14ac:dyDescent="0.25">
      <c r="A681">
        <v>1302</v>
      </c>
      <c r="B681" t="s">
        <v>1061</v>
      </c>
      <c r="C681" t="s">
        <v>1052</v>
      </c>
      <c r="D681">
        <v>3.8889999999999998</v>
      </c>
      <c r="E681">
        <v>1609</v>
      </c>
      <c r="F681">
        <f t="shared" si="10"/>
        <v>5</v>
      </c>
      <c r="G681" t="str">
        <f>STANDINGS_ERA[[#This Row],[League]]&amp;STANDINGS_ERA[[#This Row],[Team]]</f>
        <v>$150 Draft Champions Express Mar 20 7:00 pm Lg.3976Phil's Automat (DC part1)</v>
      </c>
    </row>
    <row r="682" spans="1:7" x14ac:dyDescent="0.25">
      <c r="A682">
        <v>1317</v>
      </c>
      <c r="B682" t="s">
        <v>1055</v>
      </c>
      <c r="C682" t="s">
        <v>1052</v>
      </c>
      <c r="D682">
        <v>3.8929999999999998</v>
      </c>
      <c r="E682">
        <v>1594</v>
      </c>
      <c r="F682">
        <f t="shared" si="10"/>
        <v>6</v>
      </c>
      <c r="G682" t="str">
        <f>STANDINGS_ERA[[#This Row],[League]]&amp;STANDINGS_ERA[[#This Row],[Team]]</f>
        <v>$150 Draft Champions Express Mar 20 7:00 pm Lg.3976Carolina Thunder</v>
      </c>
    </row>
    <row r="683" spans="1:7" x14ac:dyDescent="0.25">
      <c r="A683">
        <v>1472</v>
      </c>
      <c r="B683" t="s">
        <v>1056</v>
      </c>
      <c r="C683" t="s">
        <v>1052</v>
      </c>
      <c r="D683">
        <v>3.9359999999999999</v>
      </c>
      <c r="E683">
        <v>1439</v>
      </c>
      <c r="F683">
        <f t="shared" si="10"/>
        <v>7</v>
      </c>
      <c r="G683" t="str">
        <f>STANDINGS_ERA[[#This Row],[League]]&amp;STANDINGS_ERA[[#This Row],[Team]]</f>
        <v>$150 Draft Champions Express Mar 20 7:00 pm Lg.3976Team Steube</v>
      </c>
    </row>
    <row r="684" spans="1:7" x14ac:dyDescent="0.25">
      <c r="A684">
        <v>1508</v>
      </c>
      <c r="B684" t="s">
        <v>1051</v>
      </c>
      <c r="C684" t="s">
        <v>1052</v>
      </c>
      <c r="D684">
        <v>3.9449999999999998</v>
      </c>
      <c r="E684">
        <v>1403</v>
      </c>
      <c r="F684">
        <f t="shared" si="10"/>
        <v>8</v>
      </c>
      <c r="G684" t="str">
        <f>STANDINGS_ERA[[#This Row],[League]]&amp;STANDINGS_ERA[[#This Row],[Team]]</f>
        <v>$150 Draft Champions Express Mar 20 7:00 pm Lg.3976The Big Shortstop</v>
      </c>
    </row>
    <row r="685" spans="1:7" x14ac:dyDescent="0.25">
      <c r="A685">
        <v>1547</v>
      </c>
      <c r="B685" t="s">
        <v>1063</v>
      </c>
      <c r="C685" t="s">
        <v>1052</v>
      </c>
      <c r="D685">
        <v>3.9580000000000002</v>
      </c>
      <c r="E685">
        <v>1364</v>
      </c>
      <c r="F685">
        <f t="shared" si="10"/>
        <v>9</v>
      </c>
      <c r="G685" t="str">
        <f>STANDINGS_ERA[[#This Row],[League]]&amp;STANDINGS_ERA[[#This Row],[Team]]</f>
        <v>$150 Draft Champions Express Mar 20 7:00 pm Lg.3976Lucky</v>
      </c>
    </row>
    <row r="686" spans="1:7" x14ac:dyDescent="0.25">
      <c r="A686">
        <v>1719</v>
      </c>
      <c r="B686" t="s">
        <v>676</v>
      </c>
      <c r="C686" t="s">
        <v>1052</v>
      </c>
      <c r="D686">
        <v>4.0060000000000002</v>
      </c>
      <c r="E686">
        <v>1192</v>
      </c>
      <c r="F686">
        <f t="shared" si="10"/>
        <v>10</v>
      </c>
      <c r="G686" t="str">
        <f>STANDINGS_ERA[[#This Row],[League]]&amp;STANDINGS_ERA[[#This Row],[Team]]</f>
        <v>$150 Draft Champions Express Mar 20 7:00 pm Lg.3976Mendoza Line Master</v>
      </c>
    </row>
    <row r="687" spans="1:7" x14ac:dyDescent="0.25">
      <c r="A687">
        <v>2225</v>
      </c>
      <c r="B687" t="s">
        <v>1053</v>
      </c>
      <c r="C687" t="s">
        <v>1052</v>
      </c>
      <c r="D687">
        <v>4.17</v>
      </c>
      <c r="E687">
        <v>686</v>
      </c>
      <c r="F687">
        <f t="shared" si="10"/>
        <v>11</v>
      </c>
      <c r="G687" t="str">
        <f>STANDINGS_ERA[[#This Row],[League]]&amp;STANDINGS_ERA[[#This Row],[Team]]</f>
        <v>$150 Draft Champions Express Mar 20 7:00 pm Lg.3976Team CLEMENTE</v>
      </c>
    </row>
    <row r="688" spans="1:7" x14ac:dyDescent="0.25">
      <c r="A688">
        <v>2341</v>
      </c>
      <c r="B688" t="s">
        <v>19</v>
      </c>
      <c r="C688" t="s">
        <v>1052</v>
      </c>
      <c r="D688">
        <v>4.2060000000000004</v>
      </c>
      <c r="E688">
        <v>570</v>
      </c>
      <c r="F688">
        <f t="shared" si="10"/>
        <v>12</v>
      </c>
      <c r="G688" t="str">
        <f>STANDINGS_ERA[[#This Row],[League]]&amp;STANDINGS_ERA[[#This Row],[Team]]</f>
        <v>$150 Draft Champions Express Mar 20 7:00 pm Lg.3976One Eyed Jack</v>
      </c>
    </row>
    <row r="689" spans="1:7" x14ac:dyDescent="0.25">
      <c r="A689">
        <v>2376</v>
      </c>
      <c r="B689" t="s">
        <v>1057</v>
      </c>
      <c r="C689" t="s">
        <v>1052</v>
      </c>
      <c r="D689">
        <v>4.2160000000000002</v>
      </c>
      <c r="E689">
        <v>535</v>
      </c>
      <c r="F689">
        <f t="shared" si="10"/>
        <v>13</v>
      </c>
      <c r="G689" t="str">
        <f>STANDINGS_ERA[[#This Row],[League]]&amp;STANDINGS_ERA[[#This Row],[Team]]</f>
        <v>$150 Draft Champions Express Mar 20 7:00 pm Lg.3976Off The Grid</v>
      </c>
    </row>
    <row r="690" spans="1:7" x14ac:dyDescent="0.25">
      <c r="A690">
        <v>2458</v>
      </c>
      <c r="B690" t="s">
        <v>1054</v>
      </c>
      <c r="C690" t="s">
        <v>1052</v>
      </c>
      <c r="D690">
        <v>4.2519999999999998</v>
      </c>
      <c r="E690">
        <v>453</v>
      </c>
      <c r="F690">
        <f t="shared" si="10"/>
        <v>14</v>
      </c>
      <c r="G690" t="str">
        <f>STANDINGS_ERA[[#This Row],[League]]&amp;STANDINGS_ERA[[#This Row],[Team]]</f>
        <v>$150 Draft Champions Express Mar 20 7:00 pm Lg.3976Bama Bruisers</v>
      </c>
    </row>
    <row r="691" spans="1:7" x14ac:dyDescent="0.25">
      <c r="A691">
        <v>2566</v>
      </c>
      <c r="B691" t="s">
        <v>1062</v>
      </c>
      <c r="C691" t="s">
        <v>1052</v>
      </c>
      <c r="D691">
        <v>4.3040000000000003</v>
      </c>
      <c r="E691">
        <v>345</v>
      </c>
      <c r="F691">
        <f t="shared" si="10"/>
        <v>15</v>
      </c>
      <c r="G691" t="str">
        <f>STANDINGS_ERA[[#This Row],[League]]&amp;STANDINGS_ERA[[#This Row],[Team]]</f>
        <v>$150 Draft Champions Express Mar 20 7:00 pm Lg.3976Peppers</v>
      </c>
    </row>
    <row r="692" spans="1:7" x14ac:dyDescent="0.25">
      <c r="A692">
        <v>31</v>
      </c>
      <c r="B692" t="s">
        <v>1068</v>
      </c>
      <c r="C692" t="s">
        <v>1065</v>
      </c>
      <c r="D692">
        <v>3.2490000000000001</v>
      </c>
      <c r="E692">
        <v>2880</v>
      </c>
      <c r="F692">
        <f t="shared" si="10"/>
        <v>1</v>
      </c>
      <c r="G692" t="str">
        <f>STANDINGS_ERA[[#This Row],[League]]&amp;STANDINGS_ERA[[#This Row],[Team]]</f>
        <v>$150 Draft Champions Express Mar 25 8:00 pm Lg.3951Hamburg Hackers</v>
      </c>
    </row>
    <row r="693" spans="1:7" x14ac:dyDescent="0.25">
      <c r="A693">
        <v>232</v>
      </c>
      <c r="B693" t="s">
        <v>331</v>
      </c>
      <c r="C693" t="s">
        <v>1065</v>
      </c>
      <c r="D693">
        <v>3.504</v>
      </c>
      <c r="E693">
        <v>2679</v>
      </c>
      <c r="F693">
        <f t="shared" si="10"/>
        <v>2</v>
      </c>
      <c r="G693" t="str">
        <f>STANDINGS_ERA[[#This Row],[League]]&amp;STANDINGS_ERA[[#This Row],[Team]]</f>
        <v>$150 Draft Champions Express Mar 25 8:00 pm Lg.3951Golden Sombreros</v>
      </c>
    </row>
    <row r="694" spans="1:7" x14ac:dyDescent="0.25">
      <c r="A694">
        <v>312</v>
      </c>
      <c r="B694" t="s">
        <v>1076</v>
      </c>
      <c r="C694" t="s">
        <v>1065</v>
      </c>
      <c r="D694">
        <v>3.5550000000000002</v>
      </c>
      <c r="E694">
        <v>2599</v>
      </c>
      <c r="F694">
        <f t="shared" si="10"/>
        <v>3</v>
      </c>
      <c r="G694" t="str">
        <f>STANDINGS_ERA[[#This Row],[League]]&amp;STANDINGS_ERA[[#This Row],[Team]]</f>
        <v>$150 Draft Champions Express Mar 25 8:00 pm Lg.3951Arctic Wind</v>
      </c>
    </row>
    <row r="695" spans="1:7" x14ac:dyDescent="0.25">
      <c r="A695">
        <v>1115</v>
      </c>
      <c r="B695" t="s">
        <v>1066</v>
      </c>
      <c r="C695" t="s">
        <v>1065</v>
      </c>
      <c r="D695">
        <v>3.8359999999999999</v>
      </c>
      <c r="E695">
        <v>1796</v>
      </c>
      <c r="F695">
        <f t="shared" si="10"/>
        <v>4</v>
      </c>
      <c r="G695" t="str">
        <f>STANDINGS_ERA[[#This Row],[League]]&amp;STANDINGS_ERA[[#This Row],[Team]]</f>
        <v>$150 Draft Champions Express Mar 25 8:00 pm Lg.3951Shamrock Sox</v>
      </c>
    </row>
    <row r="696" spans="1:7" x14ac:dyDescent="0.25">
      <c r="A696">
        <v>1167</v>
      </c>
      <c r="B696" t="s">
        <v>1072</v>
      </c>
      <c r="C696" t="s">
        <v>1065</v>
      </c>
      <c r="D696">
        <v>3.8540000000000001</v>
      </c>
      <c r="E696">
        <v>1744</v>
      </c>
      <c r="F696">
        <f t="shared" si="10"/>
        <v>5</v>
      </c>
      <c r="G696" t="str">
        <f>STANDINGS_ERA[[#This Row],[League]]&amp;STANDINGS_ERA[[#This Row],[Team]]</f>
        <v>$150 Draft Champions Express Mar 25 8:00 pm Lg.3951Wiltz NBC 2016</v>
      </c>
    </row>
    <row r="697" spans="1:7" x14ac:dyDescent="0.25">
      <c r="A697">
        <v>1193</v>
      </c>
      <c r="B697" t="s">
        <v>328</v>
      </c>
      <c r="C697" t="s">
        <v>1065</v>
      </c>
      <c r="D697">
        <v>3.8610000000000002</v>
      </c>
      <c r="E697">
        <v>1718</v>
      </c>
      <c r="F697">
        <f t="shared" si="10"/>
        <v>6</v>
      </c>
      <c r="G697" t="str">
        <f>STANDINGS_ERA[[#This Row],[League]]&amp;STANDINGS_ERA[[#This Row],[Team]]</f>
        <v>$150 Draft Champions Express Mar 25 8:00 pm Lg.3951Sotashibs</v>
      </c>
    </row>
    <row r="698" spans="1:7" x14ac:dyDescent="0.25">
      <c r="A698">
        <v>1448</v>
      </c>
      <c r="B698" t="s">
        <v>1073</v>
      </c>
      <c r="C698" t="s">
        <v>1065</v>
      </c>
      <c r="D698">
        <v>3.93</v>
      </c>
      <c r="E698">
        <v>1463</v>
      </c>
      <c r="F698">
        <f t="shared" si="10"/>
        <v>7</v>
      </c>
      <c r="G698" t="str">
        <f>STANDINGS_ERA[[#This Row],[League]]&amp;STANDINGS_ERA[[#This Row],[Team]]</f>
        <v>$150 Draft Champions Express Mar 25 8:00 pm Lg.39518-bit Hero</v>
      </c>
    </row>
    <row r="699" spans="1:7" x14ac:dyDescent="0.25">
      <c r="A699">
        <v>1523</v>
      </c>
      <c r="B699" t="s">
        <v>1071</v>
      </c>
      <c r="C699" t="s">
        <v>1065</v>
      </c>
      <c r="D699">
        <v>3.9510000000000001</v>
      </c>
      <c r="E699">
        <v>1388</v>
      </c>
      <c r="F699">
        <f t="shared" si="10"/>
        <v>8</v>
      </c>
      <c r="G699" t="str">
        <f>STANDINGS_ERA[[#This Row],[League]]&amp;STANDINGS_ERA[[#This Row],[Team]]</f>
        <v>$150 Draft Champions Express Mar 25 8:00 pm Lg.3951Team Reed</v>
      </c>
    </row>
    <row r="700" spans="1:7" x14ac:dyDescent="0.25">
      <c r="A700">
        <v>1632</v>
      </c>
      <c r="B700" t="s">
        <v>1009</v>
      </c>
      <c r="C700" t="s">
        <v>1065</v>
      </c>
      <c r="D700">
        <v>3.9809999999999999</v>
      </c>
      <c r="E700">
        <v>1279</v>
      </c>
      <c r="F700">
        <f t="shared" si="10"/>
        <v>9</v>
      </c>
      <c r="G700" t="str">
        <f>STANDINGS_ERA[[#This Row],[League]]&amp;STANDINGS_ERA[[#This Row],[Team]]</f>
        <v>$150 Draft Champions Express Mar 25 8:00 pm Lg.3951Team Rasmusson</v>
      </c>
    </row>
    <row r="701" spans="1:7" x14ac:dyDescent="0.25">
      <c r="A701">
        <v>1713</v>
      </c>
      <c r="B701" t="s">
        <v>1069</v>
      </c>
      <c r="C701" t="s">
        <v>1065</v>
      </c>
      <c r="D701">
        <v>4.0039999999999996</v>
      </c>
      <c r="E701">
        <v>1198</v>
      </c>
      <c r="F701">
        <f t="shared" si="10"/>
        <v>10</v>
      </c>
      <c r="G701" t="str">
        <f>STANDINGS_ERA[[#This Row],[League]]&amp;STANDINGS_ERA[[#This Row],[Team]]</f>
        <v>$150 Draft Champions Express Mar 25 8:00 pm Lg.3951Tallahassee Foghorns</v>
      </c>
    </row>
    <row r="702" spans="1:7" x14ac:dyDescent="0.25">
      <c r="A702">
        <v>2057</v>
      </c>
      <c r="B702" t="s">
        <v>1075</v>
      </c>
      <c r="C702" t="s">
        <v>1065</v>
      </c>
      <c r="D702">
        <v>4.1109999999999998</v>
      </c>
      <c r="E702">
        <v>854</v>
      </c>
      <c r="F702">
        <f t="shared" si="10"/>
        <v>11</v>
      </c>
      <c r="G702" t="str">
        <f>STANDINGS_ERA[[#This Row],[League]]&amp;STANDINGS_ERA[[#This Row],[Team]]</f>
        <v>$150 Draft Champions Express Mar 25 8:00 pm Lg.3951Ramblin' Gamblin' Man</v>
      </c>
    </row>
    <row r="703" spans="1:7" x14ac:dyDescent="0.25">
      <c r="A703">
        <v>2096</v>
      </c>
      <c r="B703" t="s">
        <v>1074</v>
      </c>
      <c r="C703" t="s">
        <v>1065</v>
      </c>
      <c r="D703">
        <v>4.1260000000000003</v>
      </c>
      <c r="E703">
        <v>814.5</v>
      </c>
      <c r="F703">
        <f t="shared" si="10"/>
        <v>12</v>
      </c>
      <c r="G703" t="str">
        <f>STANDINGS_ERA[[#This Row],[League]]&amp;STANDINGS_ERA[[#This Row],[Team]]</f>
        <v>$150 Draft Champions Express Mar 25 8:00 pm Lg.3951Rabin Hood E2</v>
      </c>
    </row>
    <row r="704" spans="1:7" x14ac:dyDescent="0.25">
      <c r="A704">
        <v>2261</v>
      </c>
      <c r="B704" t="s">
        <v>1070</v>
      </c>
      <c r="C704" t="s">
        <v>1065</v>
      </c>
      <c r="D704">
        <v>4.1790000000000003</v>
      </c>
      <c r="E704">
        <v>650</v>
      </c>
      <c r="F704">
        <f t="shared" si="10"/>
        <v>13</v>
      </c>
      <c r="G704" t="str">
        <f>STANDINGS_ERA[[#This Row],[League]]&amp;STANDINGS_ERA[[#This Row],[Team]]</f>
        <v>$150 Draft Champions Express Mar 25 8:00 pm Lg.3951Team Drury</v>
      </c>
    </row>
    <row r="705" spans="1:7" x14ac:dyDescent="0.25">
      <c r="A705">
        <v>2451</v>
      </c>
      <c r="B705" t="s">
        <v>1067</v>
      </c>
      <c r="C705" t="s">
        <v>1065</v>
      </c>
      <c r="D705">
        <v>4.2469999999999999</v>
      </c>
      <c r="E705">
        <v>460</v>
      </c>
      <c r="F705">
        <f t="shared" si="10"/>
        <v>14</v>
      </c>
      <c r="G705" t="str">
        <f>STANDINGS_ERA[[#This Row],[League]]&amp;STANDINGS_ERA[[#This Row],[Team]]</f>
        <v>$150 Draft Champions Express Mar 25 8:00 pm Lg.3951Fractured Elbow Already</v>
      </c>
    </row>
    <row r="706" spans="1:7" x14ac:dyDescent="0.25">
      <c r="A706">
        <v>2909</v>
      </c>
      <c r="B706" t="s">
        <v>1064</v>
      </c>
      <c r="C706" t="s">
        <v>1065</v>
      </c>
      <c r="D706">
        <v>5.0609999999999999</v>
      </c>
      <c r="E706">
        <v>2</v>
      </c>
      <c r="F706">
        <f t="shared" si="10"/>
        <v>15</v>
      </c>
      <c r="G706" t="str">
        <f>STANDINGS_ERA[[#This Row],[League]]&amp;STANDINGS_ERA[[#This Row],[Team]]</f>
        <v>$150 Draft Champions Express Mar 25 8:00 pm Lg.3951Team Nair</v>
      </c>
    </row>
    <row r="707" spans="1:7" x14ac:dyDescent="0.25">
      <c r="A707">
        <v>339</v>
      </c>
      <c r="B707" t="s">
        <v>18</v>
      </c>
      <c r="C707" t="s">
        <v>1078</v>
      </c>
      <c r="D707">
        <v>3.5659999999999998</v>
      </c>
      <c r="E707">
        <v>2572</v>
      </c>
      <c r="F707">
        <f t="shared" ref="F707:F770" si="11">IF(C707=C706,F706+1,1)</f>
        <v>1</v>
      </c>
      <c r="G707" t="str">
        <f>STANDINGS_ERA[[#This Row],[League]]&amp;STANDINGS_ERA[[#This Row],[Team]]</f>
        <v>$150 Draft Champions Express Mar 25 8:00 pm Lg.4054Home Run Derbies</v>
      </c>
    </row>
    <row r="708" spans="1:7" x14ac:dyDescent="0.25">
      <c r="A708">
        <v>653</v>
      </c>
      <c r="B708" t="s">
        <v>1083</v>
      </c>
      <c r="C708" t="s">
        <v>1078</v>
      </c>
      <c r="D708">
        <v>3.7</v>
      </c>
      <c r="E708">
        <v>2258</v>
      </c>
      <c r="F708">
        <f t="shared" si="11"/>
        <v>2</v>
      </c>
      <c r="G708" t="str">
        <f>STANDINGS_ERA[[#This Row],[League]]&amp;STANDINGS_ERA[[#This Row],[Team]]</f>
        <v>$150 Draft Champions Express Mar 25 8:00 pm Lg.4054The Carlos Dangers</v>
      </c>
    </row>
    <row r="709" spans="1:7" x14ac:dyDescent="0.25">
      <c r="A709">
        <v>705</v>
      </c>
      <c r="B709" t="s">
        <v>1086</v>
      </c>
      <c r="C709" t="s">
        <v>1078</v>
      </c>
      <c r="D709">
        <v>3.7189999999999999</v>
      </c>
      <c r="E709">
        <v>2206.5</v>
      </c>
      <c r="F709">
        <f t="shared" si="11"/>
        <v>3</v>
      </c>
      <c r="G709" t="str">
        <f>STANDINGS_ERA[[#This Row],[League]]&amp;STANDINGS_ERA[[#This Row],[Team]]</f>
        <v>$150 Draft Champions Express Mar 25 8:00 pm Lg.4054Indiana Cyclones</v>
      </c>
    </row>
    <row r="710" spans="1:7" x14ac:dyDescent="0.25">
      <c r="A710">
        <v>820</v>
      </c>
      <c r="B710" t="s">
        <v>198</v>
      </c>
      <c r="C710" t="s">
        <v>1078</v>
      </c>
      <c r="D710">
        <v>3.7530000000000001</v>
      </c>
      <c r="E710">
        <v>2091</v>
      </c>
      <c r="F710">
        <f t="shared" si="11"/>
        <v>4</v>
      </c>
      <c r="G710" t="str">
        <f>STANDINGS_ERA[[#This Row],[League]]&amp;STANDINGS_ERA[[#This Row],[Team]]</f>
        <v>$150 Draft Champions Express Mar 25 8:00 pm Lg.4054Team DeMay</v>
      </c>
    </row>
    <row r="711" spans="1:7" x14ac:dyDescent="0.25">
      <c r="A711">
        <v>907</v>
      </c>
      <c r="B711" t="s">
        <v>1089</v>
      </c>
      <c r="C711" t="s">
        <v>1078</v>
      </c>
      <c r="D711">
        <v>3.7789999999999999</v>
      </c>
      <c r="E711">
        <v>2004</v>
      </c>
      <c r="F711">
        <f t="shared" si="11"/>
        <v>5</v>
      </c>
      <c r="G711" t="str">
        <f>STANDINGS_ERA[[#This Row],[League]]&amp;STANDINGS_ERA[[#This Row],[Team]]</f>
        <v>$150 Draft Champions Express Mar 25 8:00 pm Lg.4054Team Loew</v>
      </c>
    </row>
    <row r="712" spans="1:7" x14ac:dyDescent="0.25">
      <c r="A712">
        <v>1334</v>
      </c>
      <c r="B712" t="s">
        <v>1088</v>
      </c>
      <c r="C712" t="s">
        <v>1078</v>
      </c>
      <c r="D712">
        <v>3.8969999999999998</v>
      </c>
      <c r="E712">
        <v>1577</v>
      </c>
      <c r="F712">
        <f t="shared" si="11"/>
        <v>6</v>
      </c>
      <c r="G712" t="str">
        <f>STANDINGS_ERA[[#This Row],[League]]&amp;STANDINGS_ERA[[#This Row],[Team]]</f>
        <v>$150 Draft Champions Express Mar 25 8:00 pm Lg.4054Team Russo</v>
      </c>
    </row>
    <row r="713" spans="1:7" x14ac:dyDescent="0.25">
      <c r="A713">
        <v>1379</v>
      </c>
      <c r="B713" t="s">
        <v>1082</v>
      </c>
      <c r="C713" t="s">
        <v>1078</v>
      </c>
      <c r="D713">
        <v>3.9119999999999999</v>
      </c>
      <c r="E713">
        <v>1532</v>
      </c>
      <c r="F713">
        <f t="shared" si="11"/>
        <v>7</v>
      </c>
      <c r="G713" t="str">
        <f>STANDINGS_ERA[[#This Row],[League]]&amp;STANDINGS_ERA[[#This Row],[Team]]</f>
        <v>$150 Draft Champions Express Mar 25 8:00 pm Lg.4054Team Reiman</v>
      </c>
    </row>
    <row r="714" spans="1:7" x14ac:dyDescent="0.25">
      <c r="A714">
        <v>1458</v>
      </c>
      <c r="B714" t="s">
        <v>1079</v>
      </c>
      <c r="C714" t="s">
        <v>1078</v>
      </c>
      <c r="D714">
        <v>3.9319999999999999</v>
      </c>
      <c r="E714">
        <v>1453</v>
      </c>
      <c r="F714">
        <f t="shared" si="11"/>
        <v>8</v>
      </c>
      <c r="G714" t="str">
        <f>STANDINGS_ERA[[#This Row],[League]]&amp;STANDINGS_ERA[[#This Row],[Team]]</f>
        <v>$150 Draft Champions Express Mar 25 8:00 pm Lg.4054Jim Lahey</v>
      </c>
    </row>
    <row r="715" spans="1:7" x14ac:dyDescent="0.25">
      <c r="A715">
        <v>1480</v>
      </c>
      <c r="B715" t="s">
        <v>1087</v>
      </c>
      <c r="C715" t="s">
        <v>1078</v>
      </c>
      <c r="D715">
        <v>3.9390000000000001</v>
      </c>
      <c r="E715">
        <v>1431</v>
      </c>
      <c r="F715">
        <f t="shared" si="11"/>
        <v>9</v>
      </c>
      <c r="G715" t="str">
        <f>STANDINGS_ERA[[#This Row],[League]]&amp;STANDINGS_ERA[[#This Row],[Team]]</f>
        <v>$150 Draft Champions Express Mar 25 8:00 pm Lg.4054Team Edwards</v>
      </c>
    </row>
    <row r="716" spans="1:7" x14ac:dyDescent="0.25">
      <c r="A716">
        <v>1692</v>
      </c>
      <c r="B716" t="s">
        <v>1028</v>
      </c>
      <c r="C716" t="s">
        <v>1078</v>
      </c>
      <c r="D716">
        <v>4</v>
      </c>
      <c r="E716">
        <v>1219</v>
      </c>
      <c r="F716">
        <f t="shared" si="11"/>
        <v>10</v>
      </c>
      <c r="G716" t="str">
        <f>STANDINGS_ERA[[#This Row],[League]]&amp;STANDINGS_ERA[[#This Row],[Team]]</f>
        <v>$150 Draft Champions Express Mar 25 8:00 pm Lg.4054Team martin</v>
      </c>
    </row>
    <row r="717" spans="1:7" x14ac:dyDescent="0.25">
      <c r="A717">
        <v>1869</v>
      </c>
      <c r="B717" t="s">
        <v>1085</v>
      </c>
      <c r="C717" t="s">
        <v>1078</v>
      </c>
      <c r="D717">
        <v>4.048</v>
      </c>
      <c r="E717">
        <v>1042</v>
      </c>
      <c r="F717">
        <f t="shared" si="11"/>
        <v>11</v>
      </c>
      <c r="G717" t="str">
        <f>STANDINGS_ERA[[#This Row],[League]]&amp;STANDINGS_ERA[[#This Row],[Team]]</f>
        <v>$150 Draft Champions Express Mar 25 8:00 pm Lg.4054BOSCH DC4</v>
      </c>
    </row>
    <row r="718" spans="1:7" x14ac:dyDescent="0.25">
      <c r="A718">
        <v>1977</v>
      </c>
      <c r="B718" t="s">
        <v>1084</v>
      </c>
      <c r="C718" t="s">
        <v>1078</v>
      </c>
      <c r="D718">
        <v>4.0819999999999999</v>
      </c>
      <c r="E718">
        <v>934</v>
      </c>
      <c r="F718">
        <f t="shared" si="11"/>
        <v>12</v>
      </c>
      <c r="G718" t="str">
        <f>STANDINGS_ERA[[#This Row],[League]]&amp;STANDINGS_ERA[[#This Row],[Team]]</f>
        <v>$150 Draft Champions Express Mar 25 8:00 pm Lg.4054Team fogel</v>
      </c>
    </row>
    <row r="719" spans="1:7" x14ac:dyDescent="0.25">
      <c r="A719">
        <v>2034</v>
      </c>
      <c r="B719" t="s">
        <v>1080</v>
      </c>
      <c r="C719" t="s">
        <v>1078</v>
      </c>
      <c r="D719">
        <v>4.1020000000000003</v>
      </c>
      <c r="E719">
        <v>877</v>
      </c>
      <c r="F719">
        <f t="shared" si="11"/>
        <v>13</v>
      </c>
      <c r="G719" t="str">
        <f>STANDINGS_ERA[[#This Row],[League]]&amp;STANDINGS_ERA[[#This Row],[Team]]</f>
        <v>$150 Draft Champions Express Mar 25 8:00 pm Lg.4054Team Ranck</v>
      </c>
    </row>
    <row r="720" spans="1:7" x14ac:dyDescent="0.25">
      <c r="A720">
        <v>2674</v>
      </c>
      <c r="B720" t="s">
        <v>1081</v>
      </c>
      <c r="C720" t="s">
        <v>1078</v>
      </c>
      <c r="D720">
        <v>4.3689999999999998</v>
      </c>
      <c r="E720">
        <v>237</v>
      </c>
      <c r="F720">
        <f t="shared" si="11"/>
        <v>14</v>
      </c>
      <c r="G720" t="str">
        <f>STANDINGS_ERA[[#This Row],[League]]&amp;STANDINGS_ERA[[#This Row],[Team]]</f>
        <v>$150 Draft Champions Express Mar 25 8:00 pm Lg.4054Team Tantimonico</v>
      </c>
    </row>
    <row r="721" spans="1:7" x14ac:dyDescent="0.25">
      <c r="A721">
        <v>2784</v>
      </c>
      <c r="B721" t="s">
        <v>1077</v>
      </c>
      <c r="C721" t="s">
        <v>1078</v>
      </c>
      <c r="D721">
        <v>4.4580000000000002</v>
      </c>
      <c r="E721">
        <v>127</v>
      </c>
      <c r="F721">
        <f t="shared" si="11"/>
        <v>15</v>
      </c>
      <c r="G721" t="str">
        <f>STANDINGS_ERA[[#This Row],[League]]&amp;STANDINGS_ERA[[#This Row],[Team]]</f>
        <v>$150 Draft Champions Express Mar 25 8:00 pm Lg.4054Broken Bench Sitters</v>
      </c>
    </row>
    <row r="722" spans="1:7" x14ac:dyDescent="0.25">
      <c r="A722">
        <v>106</v>
      </c>
      <c r="B722" t="s">
        <v>1094</v>
      </c>
      <c r="C722" t="s">
        <v>1091</v>
      </c>
      <c r="D722">
        <v>3.38</v>
      </c>
      <c r="E722">
        <v>2805</v>
      </c>
      <c r="F722">
        <f t="shared" si="11"/>
        <v>1</v>
      </c>
      <c r="G722" t="str">
        <f>STANDINGS_ERA[[#This Row],[League]]&amp;STANDINGS_ERA[[#This Row],[Team]]</f>
        <v>$150 Draft Champions Express Mar 27 7:00 pm Lg.3657Team Fernandez</v>
      </c>
    </row>
    <row r="723" spans="1:7" x14ac:dyDescent="0.25">
      <c r="A723">
        <v>387</v>
      </c>
      <c r="B723" t="s">
        <v>1092</v>
      </c>
      <c r="C723" t="s">
        <v>1091</v>
      </c>
      <c r="D723">
        <v>3.5880000000000001</v>
      </c>
      <c r="E723">
        <v>2524</v>
      </c>
      <c r="F723">
        <f t="shared" si="11"/>
        <v>2</v>
      </c>
      <c r="G723" t="str">
        <f>STANDINGS_ERA[[#This Row],[League]]&amp;STANDINGS_ERA[[#This Row],[Team]]</f>
        <v>$150 Draft Champions Express Mar 27 7:00 pm Lg.3657Psychedelic Bee 3</v>
      </c>
    </row>
    <row r="724" spans="1:7" x14ac:dyDescent="0.25">
      <c r="A724">
        <v>834</v>
      </c>
      <c r="B724" t="s">
        <v>37</v>
      </c>
      <c r="C724" t="s">
        <v>1091</v>
      </c>
      <c r="D724">
        <v>3.7570000000000001</v>
      </c>
      <c r="E724">
        <v>2077</v>
      </c>
      <c r="F724">
        <f t="shared" si="11"/>
        <v>3</v>
      </c>
      <c r="G724" t="str">
        <f>STANDINGS_ERA[[#This Row],[League]]&amp;STANDINGS_ERA[[#This Row],[Team]]</f>
        <v>$150 Draft Champions Express Mar 27 7:00 pm Lg.3657Bread Zeppelin</v>
      </c>
    </row>
    <row r="725" spans="1:7" x14ac:dyDescent="0.25">
      <c r="A725">
        <v>1017</v>
      </c>
      <c r="B725" t="s">
        <v>1090</v>
      </c>
      <c r="C725" t="s">
        <v>1091</v>
      </c>
      <c r="D725">
        <v>3.81</v>
      </c>
      <c r="E725">
        <v>1894</v>
      </c>
      <c r="F725">
        <f t="shared" si="11"/>
        <v>4</v>
      </c>
      <c r="G725" t="str">
        <f>STANDINGS_ERA[[#This Row],[League]]&amp;STANDINGS_ERA[[#This Row],[Team]]</f>
        <v>$150 Draft Champions Express Mar 27 7:00 pm Lg.3657Las Vegas Blvd IX</v>
      </c>
    </row>
    <row r="726" spans="1:7" x14ac:dyDescent="0.25">
      <c r="A726">
        <v>1469</v>
      </c>
      <c r="B726" t="s">
        <v>1097</v>
      </c>
      <c r="C726" t="s">
        <v>1091</v>
      </c>
      <c r="D726">
        <v>3.9350000000000001</v>
      </c>
      <c r="E726">
        <v>1442</v>
      </c>
      <c r="F726">
        <f t="shared" si="11"/>
        <v>5</v>
      </c>
      <c r="G726" t="str">
        <f>STANDINGS_ERA[[#This Row],[League]]&amp;STANDINGS_ERA[[#This Row],[Team]]</f>
        <v>$150 Draft Champions Express Mar 27 7:00 pm Lg.3657Cosmic Charlie</v>
      </c>
    </row>
    <row r="727" spans="1:7" x14ac:dyDescent="0.25">
      <c r="A727">
        <v>1510</v>
      </c>
      <c r="B727" t="s">
        <v>413</v>
      </c>
      <c r="C727" t="s">
        <v>1091</v>
      </c>
      <c r="D727">
        <v>3.9460000000000002</v>
      </c>
      <c r="E727">
        <v>1401</v>
      </c>
      <c r="F727">
        <f t="shared" si="11"/>
        <v>6</v>
      </c>
      <c r="G727" t="str">
        <f>STANDINGS_ERA[[#This Row],[League]]&amp;STANDINGS_ERA[[#This Row],[Team]]</f>
        <v>$150 Draft Champions Express Mar 27 7:00 pm Lg.3657Avascular Necrosis2</v>
      </c>
    </row>
    <row r="728" spans="1:7" x14ac:dyDescent="0.25">
      <c r="A728">
        <v>1579</v>
      </c>
      <c r="B728" t="s">
        <v>1096</v>
      </c>
      <c r="C728" t="s">
        <v>1091</v>
      </c>
      <c r="D728">
        <v>3.9689999999999999</v>
      </c>
      <c r="E728">
        <v>1332</v>
      </c>
      <c r="F728">
        <f t="shared" si="11"/>
        <v>7</v>
      </c>
      <c r="G728" t="str">
        <f>STANDINGS_ERA[[#This Row],[League]]&amp;STANDINGS_ERA[[#This Row],[Team]]</f>
        <v>$150 Draft Champions Express Mar 27 7:00 pm Lg.3657N.S. Nuisance</v>
      </c>
    </row>
    <row r="729" spans="1:7" x14ac:dyDescent="0.25">
      <c r="A729">
        <v>1776</v>
      </c>
      <c r="B729" t="s">
        <v>140</v>
      </c>
      <c r="C729" t="s">
        <v>1091</v>
      </c>
      <c r="D729">
        <v>4.0220000000000002</v>
      </c>
      <c r="E729">
        <v>1135</v>
      </c>
      <c r="F729">
        <f t="shared" si="11"/>
        <v>8</v>
      </c>
      <c r="G729" t="str">
        <f>STANDINGS_ERA[[#This Row],[League]]&amp;STANDINGS_ERA[[#This Row],[Team]]</f>
        <v>$150 Draft Champions Express Mar 27 7:00 pm Lg.3657Dregs of Society</v>
      </c>
    </row>
    <row r="730" spans="1:7" x14ac:dyDescent="0.25">
      <c r="A730">
        <v>1838</v>
      </c>
      <c r="B730" t="s">
        <v>1093</v>
      </c>
      <c r="C730" t="s">
        <v>1091</v>
      </c>
      <c r="D730">
        <v>4.0389999999999997</v>
      </c>
      <c r="E730">
        <v>1073</v>
      </c>
      <c r="F730">
        <f t="shared" si="11"/>
        <v>9</v>
      </c>
      <c r="G730" t="str">
        <f>STANDINGS_ERA[[#This Row],[League]]&amp;STANDINGS_ERA[[#This Row],[Team]]</f>
        <v>$150 Draft Champions Express Mar 27 7:00 pm Lg.3657Newark Bears</v>
      </c>
    </row>
    <row r="731" spans="1:7" x14ac:dyDescent="0.25">
      <c r="A731">
        <v>1863</v>
      </c>
      <c r="B731" t="s">
        <v>1101</v>
      </c>
      <c r="C731" t="s">
        <v>1091</v>
      </c>
      <c r="D731">
        <v>4.0469999999999997</v>
      </c>
      <c r="E731">
        <v>1048</v>
      </c>
      <c r="F731">
        <f t="shared" si="11"/>
        <v>10</v>
      </c>
      <c r="G731" t="str">
        <f>STANDINGS_ERA[[#This Row],[League]]&amp;STANDINGS_ERA[[#This Row],[Team]]</f>
        <v>$150 Draft Champions Express Mar 27 7:00 pm Lg.3657Cant Cutch This</v>
      </c>
    </row>
    <row r="732" spans="1:7" x14ac:dyDescent="0.25">
      <c r="A732">
        <v>2037</v>
      </c>
      <c r="B732" t="s">
        <v>1100</v>
      </c>
      <c r="C732" t="s">
        <v>1091</v>
      </c>
      <c r="D732">
        <v>4.1029999999999998</v>
      </c>
      <c r="E732">
        <v>874</v>
      </c>
      <c r="F732">
        <f t="shared" si="11"/>
        <v>11</v>
      </c>
      <c r="G732" t="str">
        <f>STANDINGS_ERA[[#This Row],[League]]&amp;STANDINGS_ERA[[#This Row],[Team]]</f>
        <v>$150 Draft Champions Express Mar 27 7:00 pm Lg.3657Damaged Goods</v>
      </c>
    </row>
    <row r="733" spans="1:7" x14ac:dyDescent="0.25">
      <c r="A733">
        <v>2214</v>
      </c>
      <c r="B733" t="s">
        <v>1098</v>
      </c>
      <c r="C733" t="s">
        <v>1091</v>
      </c>
      <c r="D733">
        <v>4.1660000000000004</v>
      </c>
      <c r="E733">
        <v>697</v>
      </c>
      <c r="F733">
        <f t="shared" si="11"/>
        <v>12</v>
      </c>
      <c r="G733" t="str">
        <f>STANDINGS_ERA[[#This Row],[League]]&amp;STANDINGS_ERA[[#This Row],[Team]]</f>
        <v>$150 Draft Champions Express Mar 27 7:00 pm Lg.3657Try Not to Suck</v>
      </c>
    </row>
    <row r="734" spans="1:7" x14ac:dyDescent="0.25">
      <c r="A734">
        <v>2295</v>
      </c>
      <c r="B734" t="s">
        <v>241</v>
      </c>
      <c r="C734" t="s">
        <v>1091</v>
      </c>
      <c r="D734">
        <v>4.1879999999999997</v>
      </c>
      <c r="E734">
        <v>616</v>
      </c>
      <c r="F734">
        <f t="shared" si="11"/>
        <v>13</v>
      </c>
      <c r="G734" t="str">
        <f>STANDINGS_ERA[[#This Row],[League]]&amp;STANDINGS_ERA[[#This Row],[Team]]</f>
        <v>$150 Draft Champions Express Mar 27 7:00 pm Lg.3657Johnny Baseball</v>
      </c>
    </row>
    <row r="735" spans="1:7" x14ac:dyDescent="0.25">
      <c r="A735">
        <v>2321</v>
      </c>
      <c r="B735" t="s">
        <v>1095</v>
      </c>
      <c r="C735" t="s">
        <v>1091</v>
      </c>
      <c r="D735">
        <v>4.1980000000000004</v>
      </c>
      <c r="E735">
        <v>590</v>
      </c>
      <c r="F735">
        <f t="shared" si="11"/>
        <v>14</v>
      </c>
      <c r="G735" t="str">
        <f>STANDINGS_ERA[[#This Row],[League]]&amp;STANDINGS_ERA[[#This Row],[Team]]</f>
        <v>$150 Draft Champions Express Mar 27 7:00 pm Lg.3657Beer Hops</v>
      </c>
    </row>
    <row r="736" spans="1:7" x14ac:dyDescent="0.25">
      <c r="A736">
        <v>2874</v>
      </c>
      <c r="B736" t="s">
        <v>1099</v>
      </c>
      <c r="C736" t="s">
        <v>1091</v>
      </c>
      <c r="D736">
        <v>4.657</v>
      </c>
      <c r="E736">
        <v>37</v>
      </c>
      <c r="F736">
        <f t="shared" si="11"/>
        <v>15</v>
      </c>
      <c r="G736" t="str">
        <f>STANDINGS_ERA[[#This Row],[League]]&amp;STANDINGS_ERA[[#This Row],[Team]]</f>
        <v>$150 Draft Champions Express Mar 27 7:00 pm Lg.3657Stargell's Stars</v>
      </c>
    </row>
    <row r="737" spans="1:7" x14ac:dyDescent="0.25">
      <c r="A737">
        <v>150</v>
      </c>
      <c r="B737" t="s">
        <v>1110</v>
      </c>
      <c r="C737" t="s">
        <v>1103</v>
      </c>
      <c r="D737">
        <v>3.4359999999999999</v>
      </c>
      <c r="E737">
        <v>2761</v>
      </c>
      <c r="F737">
        <f t="shared" si="11"/>
        <v>1</v>
      </c>
      <c r="G737" t="str">
        <f>STANDINGS_ERA[[#This Row],[League]]&amp;STANDINGS_ERA[[#This Row],[Team]]</f>
        <v>$150 Draft Champions Express Mar 27 7:00 pm Lg.3863Five Tool Players</v>
      </c>
    </row>
    <row r="738" spans="1:7" x14ac:dyDescent="0.25">
      <c r="A738">
        <v>411</v>
      </c>
      <c r="B738" t="s">
        <v>1102</v>
      </c>
      <c r="C738" t="s">
        <v>1103</v>
      </c>
      <c r="D738">
        <v>3.6</v>
      </c>
      <c r="E738">
        <v>2500.5</v>
      </c>
      <c r="F738">
        <f t="shared" si="11"/>
        <v>2</v>
      </c>
      <c r="G738" t="str">
        <f>STANDINGS_ERA[[#This Row],[League]]&amp;STANDINGS_ERA[[#This Row],[Team]]</f>
        <v>$150 Draft Champions Express Mar 27 7:00 pm Lg.3863PsychOs DC1</v>
      </c>
    </row>
    <row r="739" spans="1:7" x14ac:dyDescent="0.25">
      <c r="A739">
        <v>495</v>
      </c>
      <c r="B739" t="s">
        <v>1107</v>
      </c>
      <c r="C739" t="s">
        <v>1103</v>
      </c>
      <c r="D739">
        <v>3.6339999999999999</v>
      </c>
      <c r="E739">
        <v>2416</v>
      </c>
      <c r="F739">
        <f t="shared" si="11"/>
        <v>3</v>
      </c>
      <c r="G739" t="str">
        <f>STANDINGS_ERA[[#This Row],[League]]&amp;STANDINGS_ERA[[#This Row],[Team]]</f>
        <v>$150 Draft Champions Express Mar 27 7:00 pm Lg.3863Coates/Moo</v>
      </c>
    </row>
    <row r="740" spans="1:7" x14ac:dyDescent="0.25">
      <c r="A740">
        <v>596</v>
      </c>
      <c r="B740" t="s">
        <v>1106</v>
      </c>
      <c r="C740" t="s">
        <v>1103</v>
      </c>
      <c r="D740">
        <v>3.6789999999999998</v>
      </c>
      <c r="E740">
        <v>2315</v>
      </c>
      <c r="F740">
        <f t="shared" si="11"/>
        <v>4</v>
      </c>
      <c r="G740" t="str">
        <f>STANDINGS_ERA[[#This Row],[League]]&amp;STANDINGS_ERA[[#This Row],[Team]]</f>
        <v>$150 Draft Champions Express Mar 27 7:00 pm Lg.3863Felons and Bimbos</v>
      </c>
    </row>
    <row r="741" spans="1:7" x14ac:dyDescent="0.25">
      <c r="A741">
        <v>610</v>
      </c>
      <c r="B741" t="s">
        <v>1109</v>
      </c>
      <c r="C741" t="s">
        <v>1103</v>
      </c>
      <c r="D741">
        <v>3.6829999999999998</v>
      </c>
      <c r="E741">
        <v>2301</v>
      </c>
      <c r="F741">
        <f t="shared" si="11"/>
        <v>5</v>
      </c>
      <c r="G741" t="str">
        <f>STANDINGS_ERA[[#This Row],[League]]&amp;STANDINGS_ERA[[#This Row],[Team]]</f>
        <v>$150 Draft Champions Express Mar 27 7:00 pm Lg.3863Blowhards</v>
      </c>
    </row>
    <row r="742" spans="1:7" x14ac:dyDescent="0.25">
      <c r="A742">
        <v>1037</v>
      </c>
      <c r="B742" t="s">
        <v>136</v>
      </c>
      <c r="C742" t="s">
        <v>1103</v>
      </c>
      <c r="D742">
        <v>3.8159999999999998</v>
      </c>
      <c r="E742">
        <v>1874</v>
      </c>
      <c r="F742">
        <f t="shared" si="11"/>
        <v>6</v>
      </c>
      <c r="G742" t="str">
        <f>STANDINGS_ERA[[#This Row],[League]]&amp;STANDINGS_ERA[[#This Row],[Team]]</f>
        <v>$150 Draft Champions Express Mar 27 7:00 pm Lg.3863Team Easterlin</v>
      </c>
    </row>
    <row r="743" spans="1:7" x14ac:dyDescent="0.25">
      <c r="A743">
        <v>1083</v>
      </c>
      <c r="B743" t="s">
        <v>1108</v>
      </c>
      <c r="C743" t="s">
        <v>1103</v>
      </c>
      <c r="D743">
        <v>3.827</v>
      </c>
      <c r="E743">
        <v>1828</v>
      </c>
      <c r="F743">
        <f t="shared" si="11"/>
        <v>7</v>
      </c>
      <c r="G743" t="str">
        <f>STANDINGS_ERA[[#This Row],[League]]&amp;STANDINGS_ERA[[#This Row],[Team]]</f>
        <v>$150 Draft Champions Express Mar 27 7:00 pm Lg.3863stifflers funky munky</v>
      </c>
    </row>
    <row r="744" spans="1:7" x14ac:dyDescent="0.25">
      <c r="A744">
        <v>1091</v>
      </c>
      <c r="B744" t="s">
        <v>1111</v>
      </c>
      <c r="C744" t="s">
        <v>1103</v>
      </c>
      <c r="D744">
        <v>3.83</v>
      </c>
      <c r="E744">
        <v>1820</v>
      </c>
      <c r="F744">
        <f t="shared" si="11"/>
        <v>8</v>
      </c>
      <c r="G744" t="str">
        <f>STANDINGS_ERA[[#This Row],[League]]&amp;STANDINGS_ERA[[#This Row],[Team]]</f>
        <v>$150 Draft Champions Express Mar 27 7:00 pm Lg.386357 Via Ziccardi</v>
      </c>
    </row>
    <row r="745" spans="1:7" x14ac:dyDescent="0.25">
      <c r="A745">
        <v>1345</v>
      </c>
      <c r="B745" t="s">
        <v>296</v>
      </c>
      <c r="C745" t="s">
        <v>1103</v>
      </c>
      <c r="D745">
        <v>3.899</v>
      </c>
      <c r="E745">
        <v>1566</v>
      </c>
      <c r="F745">
        <f t="shared" si="11"/>
        <v>9</v>
      </c>
      <c r="G745" t="str">
        <f>STANDINGS_ERA[[#This Row],[League]]&amp;STANDINGS_ERA[[#This Row],[Team]]</f>
        <v>$150 Draft Champions Express Mar 27 7:00 pm Lg.3863Vegas Bandit</v>
      </c>
    </row>
    <row r="746" spans="1:7" x14ac:dyDescent="0.25">
      <c r="A746">
        <v>1374</v>
      </c>
      <c r="B746" t="s">
        <v>1105</v>
      </c>
      <c r="C746" t="s">
        <v>1103</v>
      </c>
      <c r="D746">
        <v>3.91</v>
      </c>
      <c r="E746">
        <v>1537</v>
      </c>
      <c r="F746">
        <f t="shared" si="11"/>
        <v>10</v>
      </c>
      <c r="G746" t="str">
        <f>STANDINGS_ERA[[#This Row],[League]]&amp;STANDINGS_ERA[[#This Row],[Team]]</f>
        <v>$150 Draft Champions Express Mar 27 7:00 pm Lg.3863Team Pettersen</v>
      </c>
    </row>
    <row r="747" spans="1:7" x14ac:dyDescent="0.25">
      <c r="A747">
        <v>1487</v>
      </c>
      <c r="B747" t="s">
        <v>1112</v>
      </c>
      <c r="C747" t="s">
        <v>1103</v>
      </c>
      <c r="D747">
        <v>3.9409999999999998</v>
      </c>
      <c r="E747">
        <v>1424</v>
      </c>
      <c r="F747">
        <f t="shared" si="11"/>
        <v>11</v>
      </c>
      <c r="G747" t="str">
        <f>STANDINGS_ERA[[#This Row],[League]]&amp;STANDINGS_ERA[[#This Row],[Team]]</f>
        <v>$150 Draft Champions Express Mar 27 7:00 pm Lg.3863Trout and Pollock Odor</v>
      </c>
    </row>
    <row r="748" spans="1:7" x14ac:dyDescent="0.25">
      <c r="A748">
        <v>1903</v>
      </c>
      <c r="B748" t="s">
        <v>420</v>
      </c>
      <c r="C748" t="s">
        <v>1103</v>
      </c>
      <c r="D748">
        <v>4.0590000000000002</v>
      </c>
      <c r="E748">
        <v>1008</v>
      </c>
      <c r="F748">
        <f t="shared" si="11"/>
        <v>12</v>
      </c>
      <c r="G748" t="str">
        <f>STANDINGS_ERA[[#This Row],[League]]&amp;STANDINGS_ERA[[#This Row],[Team]]</f>
        <v>$150 Draft Champions Express Mar 27 7:00 pm Lg.3863Blood Practice</v>
      </c>
    </row>
    <row r="749" spans="1:7" x14ac:dyDescent="0.25">
      <c r="A749">
        <v>1933</v>
      </c>
      <c r="B749" t="s">
        <v>220</v>
      </c>
      <c r="C749" t="s">
        <v>1103</v>
      </c>
      <c r="D749">
        <v>4.0679999999999996</v>
      </c>
      <c r="E749">
        <v>978</v>
      </c>
      <c r="F749">
        <f t="shared" si="11"/>
        <v>13</v>
      </c>
      <c r="G749" t="str">
        <f>STANDINGS_ERA[[#This Row],[League]]&amp;STANDINGS_ERA[[#This Row],[Team]]</f>
        <v>$150 Draft Champions Express Mar 27 7:00 pm Lg.3863The Freak Show</v>
      </c>
    </row>
    <row r="750" spans="1:7" x14ac:dyDescent="0.25">
      <c r="A750">
        <v>2540</v>
      </c>
      <c r="B750" t="s">
        <v>1009</v>
      </c>
      <c r="C750" t="s">
        <v>1103</v>
      </c>
      <c r="D750">
        <v>4.29</v>
      </c>
      <c r="E750">
        <v>371</v>
      </c>
      <c r="F750">
        <f t="shared" si="11"/>
        <v>14</v>
      </c>
      <c r="G750" t="str">
        <f>STANDINGS_ERA[[#This Row],[League]]&amp;STANDINGS_ERA[[#This Row],[Team]]</f>
        <v>$150 Draft Champions Express Mar 27 7:00 pm Lg.3863Team Rasmusson</v>
      </c>
    </row>
    <row r="751" spans="1:7" x14ac:dyDescent="0.25">
      <c r="A751">
        <v>2806</v>
      </c>
      <c r="B751" t="s">
        <v>1104</v>
      </c>
      <c r="C751" t="s">
        <v>1103</v>
      </c>
      <c r="D751">
        <v>4.49</v>
      </c>
      <c r="E751">
        <v>105</v>
      </c>
      <c r="F751">
        <f t="shared" si="11"/>
        <v>15</v>
      </c>
      <c r="G751" t="str">
        <f>STANDINGS_ERA[[#This Row],[League]]&amp;STANDINGS_ERA[[#This Row],[Team]]</f>
        <v>$150 Draft Champions Express Mar 27 7:00 pm Lg.3863Team Tagliaferri</v>
      </c>
    </row>
    <row r="752" spans="1:7" x14ac:dyDescent="0.25">
      <c r="A752">
        <v>69</v>
      </c>
      <c r="B752" t="s">
        <v>1123</v>
      </c>
      <c r="C752" t="s">
        <v>1113</v>
      </c>
      <c r="D752">
        <v>3.3079999999999998</v>
      </c>
      <c r="E752">
        <v>2842</v>
      </c>
      <c r="F752">
        <f t="shared" si="11"/>
        <v>1</v>
      </c>
      <c r="G752" t="str">
        <f>STANDINGS_ERA[[#This Row],[League]]&amp;STANDINGS_ERA[[#This Row],[Team]]</f>
        <v>$150 Draft Champions Express Mar 27 7:00 pm Lg.4039My Bucholz is on Fiers, it Billy Burns!</v>
      </c>
    </row>
    <row r="753" spans="1:7" x14ac:dyDescent="0.25">
      <c r="A753">
        <v>631</v>
      </c>
      <c r="B753" t="s">
        <v>294</v>
      </c>
      <c r="C753" t="s">
        <v>1113</v>
      </c>
      <c r="D753">
        <v>3.69</v>
      </c>
      <c r="E753">
        <v>2280</v>
      </c>
      <c r="F753">
        <f t="shared" si="11"/>
        <v>2</v>
      </c>
      <c r="G753" t="str">
        <f>STANDINGS_ERA[[#This Row],[League]]&amp;STANDINGS_ERA[[#This Row],[Team]]</f>
        <v>$150 Draft Champions Express Mar 27 7:00 pm Lg.4039Return Of The Jedi</v>
      </c>
    </row>
    <row r="754" spans="1:7" x14ac:dyDescent="0.25">
      <c r="A754">
        <v>679</v>
      </c>
      <c r="B754" t="s">
        <v>1119</v>
      </c>
      <c r="C754" t="s">
        <v>1113</v>
      </c>
      <c r="D754">
        <v>3.7090000000000001</v>
      </c>
      <c r="E754">
        <v>2232</v>
      </c>
      <c r="F754">
        <f t="shared" si="11"/>
        <v>3</v>
      </c>
      <c r="G754" t="str">
        <f>STANDINGS_ERA[[#This Row],[League]]&amp;STANDINGS_ERA[[#This Row],[Team]]</f>
        <v>$150 Draft Champions Express Mar 27 7:00 pm Lg.4039Canton Sluggers</v>
      </c>
    </row>
    <row r="755" spans="1:7" x14ac:dyDescent="0.25">
      <c r="A755">
        <v>830</v>
      </c>
      <c r="B755" t="s">
        <v>1122</v>
      </c>
      <c r="C755" t="s">
        <v>1113</v>
      </c>
      <c r="D755">
        <v>3.7559999999999998</v>
      </c>
      <c r="E755">
        <v>2081</v>
      </c>
      <c r="F755">
        <f t="shared" si="11"/>
        <v>4</v>
      </c>
      <c r="G755" t="str">
        <f>STANDINGS_ERA[[#This Row],[League]]&amp;STANDINGS_ERA[[#This Row],[Team]]</f>
        <v>$150 Draft Champions Express Mar 27 7:00 pm Lg.4039Lewisville Sluggers</v>
      </c>
    </row>
    <row r="756" spans="1:7" x14ac:dyDescent="0.25">
      <c r="A756">
        <v>886</v>
      </c>
      <c r="B756" t="s">
        <v>1120</v>
      </c>
      <c r="C756" t="s">
        <v>1113</v>
      </c>
      <c r="D756">
        <v>3.7730000000000001</v>
      </c>
      <c r="E756">
        <v>2025</v>
      </c>
      <c r="F756">
        <f t="shared" si="11"/>
        <v>5</v>
      </c>
      <c r="G756" t="str">
        <f>STANDINGS_ERA[[#This Row],[League]]&amp;STANDINGS_ERA[[#This Row],[Team]]</f>
        <v>$150 Draft Champions Express Mar 27 7:00 pm Lg.4039Team 5011</v>
      </c>
    </row>
    <row r="757" spans="1:7" x14ac:dyDescent="0.25">
      <c r="A757">
        <v>968</v>
      </c>
      <c r="B757" t="s">
        <v>1116</v>
      </c>
      <c r="C757" t="s">
        <v>1113</v>
      </c>
      <c r="D757">
        <v>3.794</v>
      </c>
      <c r="E757">
        <v>1943</v>
      </c>
      <c r="F757">
        <f t="shared" si="11"/>
        <v>6</v>
      </c>
      <c r="G757" t="str">
        <f>STANDINGS_ERA[[#This Row],[League]]&amp;STANDINGS_ERA[[#This Row],[Team]]</f>
        <v>$150 Draft Champions Express Mar 27 7:00 pm Lg.4039JUDGEment Day Is HERE</v>
      </c>
    </row>
    <row r="758" spans="1:7" x14ac:dyDescent="0.25">
      <c r="A758">
        <v>1188</v>
      </c>
      <c r="B758" t="s">
        <v>327</v>
      </c>
      <c r="C758" t="s">
        <v>1113</v>
      </c>
      <c r="D758">
        <v>3.86</v>
      </c>
      <c r="E758">
        <v>1723</v>
      </c>
      <c r="F758">
        <f t="shared" si="11"/>
        <v>7</v>
      </c>
      <c r="G758" t="str">
        <f>STANDINGS_ERA[[#This Row],[League]]&amp;STANDINGS_ERA[[#This Row],[Team]]</f>
        <v>$150 Draft Champions Express Mar 27 7:00 pm Lg.4039Team Dilworth</v>
      </c>
    </row>
    <row r="759" spans="1:7" x14ac:dyDescent="0.25">
      <c r="A759">
        <v>1305</v>
      </c>
      <c r="B759" t="s">
        <v>1121</v>
      </c>
      <c r="C759" t="s">
        <v>1113</v>
      </c>
      <c r="D759">
        <v>3.89</v>
      </c>
      <c r="E759">
        <v>1606</v>
      </c>
      <c r="F759">
        <f t="shared" si="11"/>
        <v>8</v>
      </c>
      <c r="G759" t="str">
        <f>STANDINGS_ERA[[#This Row],[League]]&amp;STANDINGS_ERA[[#This Row],[Team]]</f>
        <v>$150 Draft Champions Express Mar 27 7:00 pm Lg.4039Smakin Pitches</v>
      </c>
    </row>
    <row r="760" spans="1:7" x14ac:dyDescent="0.25">
      <c r="A760">
        <v>1626</v>
      </c>
      <c r="B760" t="s">
        <v>1124</v>
      </c>
      <c r="C760" t="s">
        <v>1113</v>
      </c>
      <c r="D760">
        <v>3.98</v>
      </c>
      <c r="E760">
        <v>1285</v>
      </c>
      <c r="F760">
        <f t="shared" si="11"/>
        <v>9</v>
      </c>
      <c r="G760" t="str">
        <f>STANDINGS_ERA[[#This Row],[League]]&amp;STANDINGS_ERA[[#This Row],[Team]]</f>
        <v>$150 Draft Champions Express Mar 27 7:00 pm Lg.4039Dorset Dropouts</v>
      </c>
    </row>
    <row r="761" spans="1:7" x14ac:dyDescent="0.25">
      <c r="A761">
        <v>1649</v>
      </c>
      <c r="B761" t="s">
        <v>1118</v>
      </c>
      <c r="C761" t="s">
        <v>1113</v>
      </c>
      <c r="D761">
        <v>3.9870000000000001</v>
      </c>
      <c r="E761">
        <v>1262</v>
      </c>
      <c r="F761">
        <f t="shared" si="11"/>
        <v>10</v>
      </c>
      <c r="G761" t="str">
        <f>STANDINGS_ERA[[#This Row],[League]]&amp;STANDINGS_ERA[[#This Row],[Team]]</f>
        <v>$150 Draft Champions Express Mar 27 7:00 pm Lg.4039Team McBride</v>
      </c>
    </row>
    <row r="762" spans="1:7" x14ac:dyDescent="0.25">
      <c r="A762">
        <v>1779</v>
      </c>
      <c r="B762" t="s">
        <v>1115</v>
      </c>
      <c r="C762" t="s">
        <v>1113</v>
      </c>
      <c r="D762">
        <v>4.0229999999999997</v>
      </c>
      <c r="E762">
        <v>1132</v>
      </c>
      <c r="F762">
        <f t="shared" si="11"/>
        <v>11</v>
      </c>
      <c r="G762" t="str">
        <f>STANDINGS_ERA[[#This Row],[League]]&amp;STANDINGS_ERA[[#This Row],[Team]]</f>
        <v>$150 Draft Champions Express Mar 27 7:00 pm Lg.4039Lake Mead</v>
      </c>
    </row>
    <row r="763" spans="1:7" x14ac:dyDescent="0.25">
      <c r="A763">
        <v>2131</v>
      </c>
      <c r="B763" t="s">
        <v>1126</v>
      </c>
      <c r="C763" t="s">
        <v>1113</v>
      </c>
      <c r="D763">
        <v>4.1369999999999996</v>
      </c>
      <c r="E763">
        <v>780</v>
      </c>
      <c r="F763">
        <f t="shared" si="11"/>
        <v>12</v>
      </c>
      <c r="G763" t="str">
        <f>STANDINGS_ERA[[#This Row],[League]]&amp;STANDINGS_ERA[[#This Row],[Team]]</f>
        <v>$150 Draft Champions Express Mar 27 7:00 pm Lg.4039Royal Donkeys</v>
      </c>
    </row>
    <row r="764" spans="1:7" x14ac:dyDescent="0.25">
      <c r="A764">
        <v>2306</v>
      </c>
      <c r="B764" t="s">
        <v>1114</v>
      </c>
      <c r="C764" t="s">
        <v>1113</v>
      </c>
      <c r="D764">
        <v>4.1920000000000002</v>
      </c>
      <c r="E764">
        <v>605</v>
      </c>
      <c r="F764">
        <f t="shared" si="11"/>
        <v>13</v>
      </c>
      <c r="G764" t="str">
        <f>STANDINGS_ERA[[#This Row],[League]]&amp;STANDINGS_ERA[[#This Row],[Team]]</f>
        <v>$150 Draft Champions Express Mar 27 7:00 pm Lg.4039Purple Sam</v>
      </c>
    </row>
    <row r="765" spans="1:7" x14ac:dyDescent="0.25">
      <c r="A765">
        <v>2722</v>
      </c>
      <c r="B765" t="s">
        <v>1117</v>
      </c>
      <c r="C765" t="s">
        <v>1113</v>
      </c>
      <c r="D765">
        <v>4.4059999999999997</v>
      </c>
      <c r="E765">
        <v>189</v>
      </c>
      <c r="F765">
        <f t="shared" si="11"/>
        <v>14</v>
      </c>
      <c r="G765" t="str">
        <f>STANDINGS_ERA[[#This Row],[League]]&amp;STANDINGS_ERA[[#This Row],[Team]]</f>
        <v>$150 Draft Champions Express Mar 27 7:00 pm Lg.4039We're Screwed</v>
      </c>
    </row>
    <row r="766" spans="1:7" x14ac:dyDescent="0.25">
      <c r="A766">
        <v>2750</v>
      </c>
      <c r="B766" t="s">
        <v>1125</v>
      </c>
      <c r="C766" t="s">
        <v>1113</v>
      </c>
      <c r="D766">
        <v>4.4269999999999996</v>
      </c>
      <c r="E766">
        <v>161</v>
      </c>
      <c r="F766">
        <f t="shared" si="11"/>
        <v>15</v>
      </c>
      <c r="G766" t="str">
        <f>STANDINGS_ERA[[#This Row],[League]]&amp;STANDINGS_ERA[[#This Row],[Team]]</f>
        <v>$150 Draft Champions Express Mar 27 7:00 pm Lg.4039Team DMD</v>
      </c>
    </row>
    <row r="767" spans="1:7" x14ac:dyDescent="0.25">
      <c r="A767">
        <v>456</v>
      </c>
      <c r="B767" t="s">
        <v>1137</v>
      </c>
      <c r="C767" t="s">
        <v>1128</v>
      </c>
      <c r="D767">
        <v>3.62</v>
      </c>
      <c r="E767">
        <v>2455</v>
      </c>
      <c r="F767">
        <f t="shared" si="11"/>
        <v>1</v>
      </c>
      <c r="G767" t="str">
        <f>STANDINGS_ERA[[#This Row],[League]]&amp;STANDINGS_ERA[[#This Row],[Team]]</f>
        <v>$150 Draft Champions Express Mar 28 7:00 pm Lg.4063Flying Squirrels</v>
      </c>
    </row>
    <row r="768" spans="1:7" x14ac:dyDescent="0.25">
      <c r="A768">
        <v>478</v>
      </c>
      <c r="B768" t="s">
        <v>1130</v>
      </c>
      <c r="C768" t="s">
        <v>1128</v>
      </c>
      <c r="D768">
        <v>3.6269999999999998</v>
      </c>
      <c r="E768">
        <v>2433</v>
      </c>
      <c r="F768">
        <f t="shared" si="11"/>
        <v>2</v>
      </c>
      <c r="G768" t="str">
        <f>STANDINGS_ERA[[#This Row],[League]]&amp;STANDINGS_ERA[[#This Row],[Team]]</f>
        <v>$150 Draft Champions Express Mar 28 7:00 pm Lg.4063Doc Martens</v>
      </c>
    </row>
    <row r="769" spans="1:7" x14ac:dyDescent="0.25">
      <c r="A769">
        <v>722</v>
      </c>
      <c r="B769" t="s">
        <v>1131</v>
      </c>
      <c r="C769" t="s">
        <v>1128</v>
      </c>
      <c r="D769">
        <v>3.7229999999999999</v>
      </c>
      <c r="E769">
        <v>2189</v>
      </c>
      <c r="F769">
        <f t="shared" si="11"/>
        <v>3</v>
      </c>
      <c r="G769" t="str">
        <f>STANDINGS_ERA[[#This Row],[League]]&amp;STANDINGS_ERA[[#This Row],[Team]]</f>
        <v>$150 Draft Champions Express Mar 28 7:00 pm Lg.4063IT Nerd</v>
      </c>
    </row>
    <row r="770" spans="1:7" x14ac:dyDescent="0.25">
      <c r="A770">
        <v>781</v>
      </c>
      <c r="B770" t="s">
        <v>1138</v>
      </c>
      <c r="C770" t="s">
        <v>1128</v>
      </c>
      <c r="D770">
        <v>3.7429999999999999</v>
      </c>
      <c r="E770">
        <v>2130</v>
      </c>
      <c r="F770">
        <f t="shared" si="11"/>
        <v>4</v>
      </c>
      <c r="G770" t="str">
        <f>STANDINGS_ERA[[#This Row],[League]]&amp;STANDINGS_ERA[[#This Row],[Team]]</f>
        <v>$150 Draft Champions Express Mar 28 7:00 pm Lg.4063ClubLevelBetting.com</v>
      </c>
    </row>
    <row r="771" spans="1:7" x14ac:dyDescent="0.25">
      <c r="A771">
        <v>864</v>
      </c>
      <c r="B771" t="s">
        <v>1136</v>
      </c>
      <c r="C771" t="s">
        <v>1128</v>
      </c>
      <c r="D771">
        <v>3.7679999999999998</v>
      </c>
      <c r="E771">
        <v>2047</v>
      </c>
      <c r="F771">
        <f t="shared" ref="F771:F834" si="12">IF(C771=C770,F770+1,1)</f>
        <v>5</v>
      </c>
      <c r="G771" t="str">
        <f>STANDINGS_ERA[[#This Row],[League]]&amp;STANDINGS_ERA[[#This Row],[Team]]</f>
        <v>$150 Draft Champions Express Mar 28 7:00 pm Lg.4063Langhorne Keggers</v>
      </c>
    </row>
    <row r="772" spans="1:7" x14ac:dyDescent="0.25">
      <c r="A772">
        <v>1031</v>
      </c>
      <c r="B772" t="s">
        <v>1129</v>
      </c>
      <c r="C772" t="s">
        <v>1128</v>
      </c>
      <c r="D772">
        <v>3.8140000000000001</v>
      </c>
      <c r="E772">
        <v>1880</v>
      </c>
      <c r="F772">
        <f t="shared" si="12"/>
        <v>6</v>
      </c>
      <c r="G772" t="str">
        <f>STANDINGS_ERA[[#This Row],[League]]&amp;STANDINGS_ERA[[#This Row],[Team]]</f>
        <v>$150 Draft Champions Express Mar 28 7:00 pm Lg.4063Four Horsemen</v>
      </c>
    </row>
    <row r="773" spans="1:7" x14ac:dyDescent="0.25">
      <c r="A773">
        <v>1195</v>
      </c>
      <c r="B773" t="s">
        <v>625</v>
      </c>
      <c r="C773" t="s">
        <v>1128</v>
      </c>
      <c r="D773">
        <v>3.8620000000000001</v>
      </c>
      <c r="E773">
        <v>1716</v>
      </c>
      <c r="F773">
        <f t="shared" si="12"/>
        <v>7</v>
      </c>
      <c r="G773" t="str">
        <f>STANDINGS_ERA[[#This Row],[League]]&amp;STANDINGS_ERA[[#This Row],[Team]]</f>
        <v>$150 Draft Champions Express Mar 28 7:00 pm Lg.4063Team Hunter</v>
      </c>
    </row>
    <row r="774" spans="1:7" x14ac:dyDescent="0.25">
      <c r="A774">
        <v>1410</v>
      </c>
      <c r="B774" t="s">
        <v>1133</v>
      </c>
      <c r="C774" t="s">
        <v>1128</v>
      </c>
      <c r="D774">
        <v>3.919</v>
      </c>
      <c r="E774">
        <v>1501</v>
      </c>
      <c r="F774">
        <f t="shared" si="12"/>
        <v>8</v>
      </c>
      <c r="G774" t="str">
        <f>STANDINGS_ERA[[#This Row],[League]]&amp;STANDINGS_ERA[[#This Row],[Team]]</f>
        <v>$150 Draft Champions Express Mar 28 7:00 pm Lg.4063Unknown Unknowns</v>
      </c>
    </row>
    <row r="775" spans="1:7" x14ac:dyDescent="0.25">
      <c r="A775">
        <v>1416</v>
      </c>
      <c r="B775" t="s">
        <v>1134</v>
      </c>
      <c r="C775" t="s">
        <v>1128</v>
      </c>
      <c r="D775">
        <v>3.92</v>
      </c>
      <c r="E775">
        <v>1495</v>
      </c>
      <c r="F775">
        <f t="shared" si="12"/>
        <v>9</v>
      </c>
      <c r="G775" t="str">
        <f>STANDINGS_ERA[[#This Row],[League]]&amp;STANDINGS_ERA[[#This Row],[Team]]</f>
        <v>$150 Draft Champions Express Mar 28 7:00 pm Lg.4063WK Ultra</v>
      </c>
    </row>
    <row r="776" spans="1:7" x14ac:dyDescent="0.25">
      <c r="A776">
        <v>1652</v>
      </c>
      <c r="B776" t="s">
        <v>1127</v>
      </c>
      <c r="C776" t="s">
        <v>1128</v>
      </c>
      <c r="D776">
        <v>3.988</v>
      </c>
      <c r="E776">
        <v>1259</v>
      </c>
      <c r="F776">
        <f t="shared" si="12"/>
        <v>10</v>
      </c>
      <c r="G776" t="str">
        <f>STANDINGS_ERA[[#This Row],[League]]&amp;STANDINGS_ERA[[#This Row],[Team]]</f>
        <v>$150 Draft Champions Express Mar 28 7:00 pm Lg.4063TrumpForPresident!</v>
      </c>
    </row>
    <row r="777" spans="1:7" x14ac:dyDescent="0.25">
      <c r="A777">
        <v>1794</v>
      </c>
      <c r="B777" t="s">
        <v>602</v>
      </c>
      <c r="C777" t="s">
        <v>1128</v>
      </c>
      <c r="D777">
        <v>4.0289999999999999</v>
      </c>
      <c r="E777">
        <v>1117</v>
      </c>
      <c r="F777">
        <f t="shared" si="12"/>
        <v>11</v>
      </c>
      <c r="G777" t="str">
        <f>STANDINGS_ERA[[#This Row],[League]]&amp;STANDINGS_ERA[[#This Row],[Team]]</f>
        <v>$150 Draft Champions Express Mar 28 7:00 pm Lg.4063Team Hall</v>
      </c>
    </row>
    <row r="778" spans="1:7" x14ac:dyDescent="0.25">
      <c r="A778">
        <v>1894</v>
      </c>
      <c r="B778" t="s">
        <v>1140</v>
      </c>
      <c r="C778" t="s">
        <v>1128</v>
      </c>
      <c r="D778">
        <v>4.056</v>
      </c>
      <c r="E778">
        <v>1017</v>
      </c>
      <c r="F778">
        <f t="shared" si="12"/>
        <v>12</v>
      </c>
      <c r="G778" t="str">
        <f>STANDINGS_ERA[[#This Row],[League]]&amp;STANDINGS_ERA[[#This Row],[Team]]</f>
        <v>$150 Draft Champions Express Mar 28 7:00 pm Lg.4063Jung Ho's Kang</v>
      </c>
    </row>
    <row r="779" spans="1:7" x14ac:dyDescent="0.25">
      <c r="A779">
        <v>1978</v>
      </c>
      <c r="B779" t="s">
        <v>1139</v>
      </c>
      <c r="C779" t="s">
        <v>1128</v>
      </c>
      <c r="D779">
        <v>4.0819999999999999</v>
      </c>
      <c r="E779">
        <v>933</v>
      </c>
      <c r="F779">
        <f t="shared" si="12"/>
        <v>13</v>
      </c>
      <c r="G779" t="str">
        <f>STANDINGS_ERA[[#This Row],[League]]&amp;STANDINGS_ERA[[#This Row],[Team]]</f>
        <v>$150 Draft Champions Express Mar 28 7:00 pm Lg.4063Punkin' Crawdash</v>
      </c>
    </row>
    <row r="780" spans="1:7" x14ac:dyDescent="0.25">
      <c r="A780">
        <v>2206</v>
      </c>
      <c r="B780" t="s">
        <v>1135</v>
      </c>
      <c r="C780" t="s">
        <v>1128</v>
      </c>
      <c r="D780">
        <v>4.1630000000000003</v>
      </c>
      <c r="E780">
        <v>705</v>
      </c>
      <c r="F780">
        <f t="shared" si="12"/>
        <v>14</v>
      </c>
      <c r="G780" t="str">
        <f>STANDINGS_ERA[[#This Row],[League]]&amp;STANDINGS_ERA[[#This Row],[Team]]</f>
        <v>$150 Draft Champions Express Mar 28 7:00 pm Lg.4063Buster's Machado Posey</v>
      </c>
    </row>
    <row r="781" spans="1:7" x14ac:dyDescent="0.25">
      <c r="A781">
        <v>2774</v>
      </c>
      <c r="B781" t="s">
        <v>1132</v>
      </c>
      <c r="C781" t="s">
        <v>1128</v>
      </c>
      <c r="D781">
        <v>4.4489999999999998</v>
      </c>
      <c r="E781">
        <v>137</v>
      </c>
      <c r="F781">
        <f t="shared" si="12"/>
        <v>15</v>
      </c>
      <c r="G781" t="str">
        <f>STANDINGS_ERA[[#This Row],[League]]&amp;STANDINGS_ERA[[#This Row],[Team]]</f>
        <v>$150 Draft Champions Express Mar 28 7:00 pm Lg.4063Team Anderson</v>
      </c>
    </row>
    <row r="782" spans="1:7" x14ac:dyDescent="0.25">
      <c r="A782">
        <v>251</v>
      </c>
      <c r="B782" t="s">
        <v>1150</v>
      </c>
      <c r="C782" t="s">
        <v>1142</v>
      </c>
      <c r="D782">
        <v>3.5179999999999998</v>
      </c>
      <c r="E782">
        <v>2660</v>
      </c>
      <c r="F782">
        <f t="shared" si="12"/>
        <v>1</v>
      </c>
      <c r="G782" t="str">
        <f>STANDINGS_ERA[[#This Row],[League]]&amp;STANDINGS_ERA[[#This Row],[Team]]</f>
        <v>$150 Draft Champions Express Mar 29 8:00 pm Lg.3923PsychOs DC2</v>
      </c>
    </row>
    <row r="783" spans="1:7" x14ac:dyDescent="0.25">
      <c r="A783">
        <v>461</v>
      </c>
      <c r="B783" t="s">
        <v>1153</v>
      </c>
      <c r="C783" t="s">
        <v>1142</v>
      </c>
      <c r="D783">
        <v>3.6230000000000002</v>
      </c>
      <c r="E783">
        <v>2450</v>
      </c>
      <c r="F783">
        <f t="shared" si="12"/>
        <v>2</v>
      </c>
      <c r="G783" t="str">
        <f>STANDINGS_ERA[[#This Row],[League]]&amp;STANDINGS_ERA[[#This Row],[Team]]</f>
        <v>$150 Draft Champions Express Mar 29 8:00 pm Lg.3923KyCat</v>
      </c>
    </row>
    <row r="784" spans="1:7" x14ac:dyDescent="0.25">
      <c r="A784">
        <v>564</v>
      </c>
      <c r="B784" t="s">
        <v>1143</v>
      </c>
      <c r="C784" t="s">
        <v>1142</v>
      </c>
      <c r="D784">
        <v>3.6640000000000001</v>
      </c>
      <c r="E784">
        <v>2347</v>
      </c>
      <c r="F784">
        <f t="shared" si="12"/>
        <v>3</v>
      </c>
      <c r="G784" t="str">
        <f>STANDINGS_ERA[[#This Row],[League]]&amp;STANDINGS_ERA[[#This Row],[Team]]</f>
        <v>$150 Draft Champions Express Mar 29 8:00 pm Lg.3923Team Labradors</v>
      </c>
    </row>
    <row r="785" spans="1:7" x14ac:dyDescent="0.25">
      <c r="A785">
        <v>608</v>
      </c>
      <c r="B785" t="s">
        <v>1141</v>
      </c>
      <c r="C785" t="s">
        <v>1142</v>
      </c>
      <c r="D785">
        <v>3.6829999999999998</v>
      </c>
      <c r="E785">
        <v>2303</v>
      </c>
      <c r="F785">
        <f t="shared" si="12"/>
        <v>4</v>
      </c>
      <c r="G785" t="str">
        <f>STANDINGS_ERA[[#This Row],[League]]&amp;STANDINGS_ERA[[#This Row],[Team]]</f>
        <v>$150 Draft Champions Express Mar 29 8:00 pm Lg.3923The Mighty Bombjacks</v>
      </c>
    </row>
    <row r="786" spans="1:7" x14ac:dyDescent="0.25">
      <c r="A786">
        <v>804</v>
      </c>
      <c r="B786" t="s">
        <v>37</v>
      </c>
      <c r="C786" t="s">
        <v>1142</v>
      </c>
      <c r="D786">
        <v>3.7490000000000001</v>
      </c>
      <c r="E786">
        <v>2107</v>
      </c>
      <c r="F786">
        <f t="shared" si="12"/>
        <v>5</v>
      </c>
      <c r="G786" t="str">
        <f>STANDINGS_ERA[[#This Row],[League]]&amp;STANDINGS_ERA[[#This Row],[Team]]</f>
        <v>$150 Draft Champions Express Mar 29 8:00 pm Lg.3923Bread Zeppelin</v>
      </c>
    </row>
    <row r="787" spans="1:7" x14ac:dyDescent="0.25">
      <c r="A787">
        <v>989</v>
      </c>
      <c r="B787" t="s">
        <v>1148</v>
      </c>
      <c r="C787" t="s">
        <v>1142</v>
      </c>
      <c r="D787">
        <v>3.8010000000000002</v>
      </c>
      <c r="E787">
        <v>1922</v>
      </c>
      <c r="F787">
        <f t="shared" si="12"/>
        <v>6</v>
      </c>
      <c r="G787" t="str">
        <f>STANDINGS_ERA[[#This Row],[League]]&amp;STANDINGS_ERA[[#This Row],[Team]]</f>
        <v>$150 Draft Champions Express Mar 29 8:00 pm Lg.3923As Good as it Goetz</v>
      </c>
    </row>
    <row r="788" spans="1:7" x14ac:dyDescent="0.25">
      <c r="A788">
        <v>1159</v>
      </c>
      <c r="B788" t="s">
        <v>1154</v>
      </c>
      <c r="C788" t="s">
        <v>1142</v>
      </c>
      <c r="D788">
        <v>3.851</v>
      </c>
      <c r="E788">
        <v>1752</v>
      </c>
      <c r="F788">
        <f t="shared" si="12"/>
        <v>7</v>
      </c>
      <c r="G788" t="str">
        <f>STANDINGS_ERA[[#This Row],[League]]&amp;STANDINGS_ERA[[#This Row],[Team]]</f>
        <v>$150 Draft Champions Express Mar 29 8:00 pm Lg.3923JERRY BULLS</v>
      </c>
    </row>
    <row r="789" spans="1:7" x14ac:dyDescent="0.25">
      <c r="A789">
        <v>1429</v>
      </c>
      <c r="B789" t="s">
        <v>1145</v>
      </c>
      <c r="C789" t="s">
        <v>1142</v>
      </c>
      <c r="D789">
        <v>3.9239999999999999</v>
      </c>
      <c r="E789">
        <v>1482</v>
      </c>
      <c r="F789">
        <f t="shared" si="12"/>
        <v>8</v>
      </c>
      <c r="G789" t="str">
        <f>STANDINGS_ERA[[#This Row],[League]]&amp;STANDINGS_ERA[[#This Row],[Team]]</f>
        <v>$150 Draft Champions Express Mar 29 8:00 pm Lg.3923Fast Champ</v>
      </c>
    </row>
    <row r="790" spans="1:7" x14ac:dyDescent="0.25">
      <c r="A790">
        <v>1702</v>
      </c>
      <c r="B790" t="s">
        <v>1151</v>
      </c>
      <c r="C790" t="s">
        <v>1142</v>
      </c>
      <c r="D790">
        <v>4.0019999999999998</v>
      </c>
      <c r="E790">
        <v>1209</v>
      </c>
      <c r="F790">
        <f t="shared" si="12"/>
        <v>9</v>
      </c>
      <c r="G790" t="str">
        <f>STANDINGS_ERA[[#This Row],[League]]&amp;STANDINGS_ERA[[#This Row],[Team]]</f>
        <v>$150 Draft Champions Express Mar 29 8:00 pm Lg.3923Team Krajanowski</v>
      </c>
    </row>
    <row r="791" spans="1:7" x14ac:dyDescent="0.25">
      <c r="A791">
        <v>1825</v>
      </c>
      <c r="B791" t="s">
        <v>1152</v>
      </c>
      <c r="C791" t="s">
        <v>1142</v>
      </c>
      <c r="D791">
        <v>4.0359999999999996</v>
      </c>
      <c r="E791">
        <v>1086</v>
      </c>
      <c r="F791">
        <f t="shared" si="12"/>
        <v>10</v>
      </c>
      <c r="G791" t="str">
        <f>STANDINGS_ERA[[#This Row],[League]]&amp;STANDINGS_ERA[[#This Row],[Team]]</f>
        <v>$150 Draft Champions Express Mar 29 8:00 pm Lg.3923Howie Wallbangers</v>
      </c>
    </row>
    <row r="792" spans="1:7" x14ac:dyDescent="0.25">
      <c r="A792">
        <v>1948</v>
      </c>
      <c r="B792" t="s">
        <v>1144</v>
      </c>
      <c r="C792" t="s">
        <v>1142</v>
      </c>
      <c r="D792">
        <v>4.0759999999999996</v>
      </c>
      <c r="E792">
        <v>963</v>
      </c>
      <c r="F792">
        <f t="shared" si="12"/>
        <v>11</v>
      </c>
      <c r="G792" t="str">
        <f>STANDINGS_ERA[[#This Row],[League]]&amp;STANDINGS_ERA[[#This Row],[Team]]</f>
        <v>$150 Draft Champions Express Mar 29 8:00 pm Lg.3923Kipnis Everdeen</v>
      </c>
    </row>
    <row r="793" spans="1:7" x14ac:dyDescent="0.25">
      <c r="A793">
        <v>2300</v>
      </c>
      <c r="B793" t="s">
        <v>387</v>
      </c>
      <c r="C793" t="s">
        <v>1142</v>
      </c>
      <c r="D793">
        <v>4.1900000000000004</v>
      </c>
      <c r="E793">
        <v>611</v>
      </c>
      <c r="F793">
        <f t="shared" si="12"/>
        <v>12</v>
      </c>
      <c r="G793" t="str">
        <f>STANDINGS_ERA[[#This Row],[League]]&amp;STANDINGS_ERA[[#This Row],[Team]]</f>
        <v>$150 Draft Champions Express Mar 29 8:00 pm Lg.3923L-Cat Glory Days</v>
      </c>
    </row>
    <row r="794" spans="1:7" x14ac:dyDescent="0.25">
      <c r="A794">
        <v>2577</v>
      </c>
      <c r="B794" t="s">
        <v>1147</v>
      </c>
      <c r="C794" t="s">
        <v>1142</v>
      </c>
      <c r="D794">
        <v>4.3099999999999996</v>
      </c>
      <c r="E794">
        <v>334</v>
      </c>
      <c r="F794">
        <f t="shared" si="12"/>
        <v>13</v>
      </c>
      <c r="G794" t="str">
        <f>STANDINGS_ERA[[#This Row],[League]]&amp;STANDINGS_ERA[[#This Row],[Team]]</f>
        <v>$150 Draft Champions Express Mar 29 8:00 pm Lg.3923Cigar Puffer</v>
      </c>
    </row>
    <row r="795" spans="1:7" x14ac:dyDescent="0.25">
      <c r="A795">
        <v>2812</v>
      </c>
      <c r="B795" t="s">
        <v>1146</v>
      </c>
      <c r="C795" t="s">
        <v>1142</v>
      </c>
      <c r="D795">
        <v>4.5019999999999998</v>
      </c>
      <c r="E795">
        <v>99</v>
      </c>
      <c r="F795">
        <f t="shared" si="12"/>
        <v>14</v>
      </c>
      <c r="G795" t="str">
        <f>STANDINGS_ERA[[#This Row],[League]]&amp;STANDINGS_ERA[[#This Row],[Team]]</f>
        <v>$150 Draft Champions Express Mar 29 8:00 pm Lg.3923Zio Francesco</v>
      </c>
    </row>
    <row r="796" spans="1:7" x14ac:dyDescent="0.25">
      <c r="A796">
        <v>2856</v>
      </c>
      <c r="B796" t="s">
        <v>1149</v>
      </c>
      <c r="C796" t="s">
        <v>1142</v>
      </c>
      <c r="D796">
        <v>4.58</v>
      </c>
      <c r="E796">
        <v>55</v>
      </c>
      <c r="F796">
        <f t="shared" si="12"/>
        <v>15</v>
      </c>
      <c r="G796" t="str">
        <f>STANDINGS_ERA[[#This Row],[League]]&amp;STANDINGS_ERA[[#This Row],[Team]]</f>
        <v>$150 Draft Champions Express Mar 29 8:00 pm Lg.3923Non-Trivial Zeros</v>
      </c>
    </row>
    <row r="797" spans="1:7" x14ac:dyDescent="0.25">
      <c r="A797">
        <v>128</v>
      </c>
      <c r="B797" t="s">
        <v>500</v>
      </c>
      <c r="C797" t="s">
        <v>1156</v>
      </c>
      <c r="D797">
        <v>3.4089999999999998</v>
      </c>
      <c r="E797">
        <v>2783</v>
      </c>
      <c r="F797">
        <f t="shared" si="12"/>
        <v>1</v>
      </c>
      <c r="G797" t="str">
        <f>STANDINGS_ERA[[#This Row],[League]]&amp;STANDINGS_ERA[[#This Row],[Team]]</f>
        <v>$150 Draft Champions Express Mar 29 8:00 pm Lg.4117Team Moxyball</v>
      </c>
    </row>
    <row r="798" spans="1:7" x14ac:dyDescent="0.25">
      <c r="A798">
        <v>612</v>
      </c>
      <c r="B798" t="s">
        <v>1167</v>
      </c>
      <c r="C798" t="s">
        <v>1156</v>
      </c>
      <c r="D798">
        <v>3.6829999999999998</v>
      </c>
      <c r="E798">
        <v>2299</v>
      </c>
      <c r="F798">
        <f t="shared" si="12"/>
        <v>2</v>
      </c>
      <c r="G798" t="str">
        <f>STANDINGS_ERA[[#This Row],[League]]&amp;STANDINGS_ERA[[#This Row],[Team]]</f>
        <v>$150 Draft Champions Express Mar 29 8:00 pm Lg.4117Hammerin Hank</v>
      </c>
    </row>
    <row r="799" spans="1:7" x14ac:dyDescent="0.25">
      <c r="A799">
        <v>625</v>
      </c>
      <c r="B799" t="s">
        <v>1163</v>
      </c>
      <c r="C799" t="s">
        <v>1156</v>
      </c>
      <c r="D799">
        <v>3.6880000000000002</v>
      </c>
      <c r="E799">
        <v>2286</v>
      </c>
      <c r="F799">
        <f t="shared" si="12"/>
        <v>3</v>
      </c>
      <c r="G799" t="str">
        <f>STANDINGS_ERA[[#This Row],[League]]&amp;STANDINGS_ERA[[#This Row],[Team]]</f>
        <v>$150 Draft Champions Express Mar 29 8:00 pm Lg.4117Virginia is for Lovers</v>
      </c>
    </row>
    <row r="800" spans="1:7" x14ac:dyDescent="0.25">
      <c r="A800">
        <v>860</v>
      </c>
      <c r="B800" t="s">
        <v>1164</v>
      </c>
      <c r="C800" t="s">
        <v>1156</v>
      </c>
      <c r="D800">
        <v>3.7679999999999998</v>
      </c>
      <c r="E800">
        <v>2051</v>
      </c>
      <c r="F800">
        <f t="shared" si="12"/>
        <v>4</v>
      </c>
      <c r="G800" t="str">
        <f>STANDINGS_ERA[[#This Row],[League]]&amp;STANDINGS_ERA[[#This Row],[Team]]</f>
        <v>$150 Draft Champions Express Mar 29 8:00 pm Lg.4117Joe Buck Yourself</v>
      </c>
    </row>
    <row r="801" spans="1:7" x14ac:dyDescent="0.25">
      <c r="A801">
        <v>977</v>
      </c>
      <c r="B801" t="s">
        <v>1161</v>
      </c>
      <c r="C801" t="s">
        <v>1156</v>
      </c>
      <c r="D801">
        <v>3.7970000000000002</v>
      </c>
      <c r="E801">
        <v>1934</v>
      </c>
      <c r="F801">
        <f t="shared" si="12"/>
        <v>5</v>
      </c>
      <c r="G801" t="str">
        <f>STANDINGS_ERA[[#This Row],[League]]&amp;STANDINGS_ERA[[#This Row],[Team]]</f>
        <v>$150 Draft Champions Express Mar 29 8:00 pm Lg.4117Springfield Hurricanes</v>
      </c>
    </row>
    <row r="802" spans="1:7" x14ac:dyDescent="0.25">
      <c r="A802">
        <v>1384</v>
      </c>
      <c r="B802" t="s">
        <v>209</v>
      </c>
      <c r="C802" t="s">
        <v>1156</v>
      </c>
      <c r="D802">
        <v>3.9129999999999998</v>
      </c>
      <c r="E802">
        <v>1527</v>
      </c>
      <c r="F802">
        <f t="shared" si="12"/>
        <v>6</v>
      </c>
      <c r="G802" t="str">
        <f>STANDINGS_ERA[[#This Row],[League]]&amp;STANDINGS_ERA[[#This Row],[Team]]</f>
        <v>$150 Draft Champions Express Mar 29 8:00 pm Lg.4117Team Jung</v>
      </c>
    </row>
    <row r="803" spans="1:7" x14ac:dyDescent="0.25">
      <c r="A803">
        <v>1424</v>
      </c>
      <c r="B803" t="s">
        <v>1159</v>
      </c>
      <c r="C803" t="s">
        <v>1156</v>
      </c>
      <c r="D803">
        <v>3.923</v>
      </c>
      <c r="E803">
        <v>1486.5</v>
      </c>
      <c r="F803">
        <f t="shared" si="12"/>
        <v>7</v>
      </c>
      <c r="G803" t="str">
        <f>STANDINGS_ERA[[#This Row],[League]]&amp;STANDINGS_ERA[[#This Row],[Team]]</f>
        <v>$150 Draft Champions Express Mar 29 8:00 pm Lg.4117Infinity Management</v>
      </c>
    </row>
    <row r="804" spans="1:7" x14ac:dyDescent="0.25">
      <c r="A804">
        <v>1479</v>
      </c>
      <c r="B804" t="s">
        <v>1155</v>
      </c>
      <c r="C804" t="s">
        <v>1156</v>
      </c>
      <c r="D804">
        <v>3.9380000000000002</v>
      </c>
      <c r="E804">
        <v>1432</v>
      </c>
      <c r="F804">
        <f t="shared" si="12"/>
        <v>8</v>
      </c>
      <c r="G804" t="str">
        <f>STANDINGS_ERA[[#This Row],[League]]&amp;STANDINGS_ERA[[#This Row],[Team]]</f>
        <v>$150 Draft Champions Express Mar 29 8:00 pm Lg.4117Profloop5</v>
      </c>
    </row>
    <row r="805" spans="1:7" x14ac:dyDescent="0.25">
      <c r="A805">
        <v>1781</v>
      </c>
      <c r="B805" t="s">
        <v>1157</v>
      </c>
      <c r="C805" t="s">
        <v>1156</v>
      </c>
      <c r="D805">
        <v>4.0250000000000004</v>
      </c>
      <c r="E805">
        <v>1130</v>
      </c>
      <c r="F805">
        <f t="shared" si="12"/>
        <v>9</v>
      </c>
      <c r="G805" t="str">
        <f>STANDINGS_ERA[[#This Row],[League]]&amp;STANDINGS_ERA[[#This Row],[Team]]</f>
        <v>$150 Draft Champions Express Mar 29 8:00 pm Lg.4117Team boldger</v>
      </c>
    </row>
    <row r="806" spans="1:7" x14ac:dyDescent="0.25">
      <c r="A806">
        <v>2103</v>
      </c>
      <c r="B806" t="s">
        <v>1160</v>
      </c>
      <c r="C806" t="s">
        <v>1156</v>
      </c>
      <c r="D806">
        <v>4.1289999999999996</v>
      </c>
      <c r="E806">
        <v>808</v>
      </c>
      <c r="F806">
        <f t="shared" si="12"/>
        <v>10</v>
      </c>
      <c r="G806" t="str">
        <f>STANDINGS_ERA[[#This Row],[League]]&amp;STANDINGS_ERA[[#This Row],[Team]]</f>
        <v>$150 Draft Champions Express Mar 29 8:00 pm Lg.4117Kan't Hit the Kurve</v>
      </c>
    </row>
    <row r="807" spans="1:7" x14ac:dyDescent="0.25">
      <c r="A807">
        <v>2294</v>
      </c>
      <c r="B807" t="s">
        <v>1166</v>
      </c>
      <c r="C807" t="s">
        <v>1156</v>
      </c>
      <c r="D807">
        <v>4.1879999999999997</v>
      </c>
      <c r="E807">
        <v>617</v>
      </c>
      <c r="F807">
        <f t="shared" si="12"/>
        <v>11</v>
      </c>
      <c r="G807" t="str">
        <f>STANDINGS_ERA[[#This Row],[League]]&amp;STANDINGS_ERA[[#This Row],[Team]]</f>
        <v>$150 Draft Champions Express Mar 29 8:00 pm Lg.4117Stuffed Pork Chops</v>
      </c>
    </row>
    <row r="808" spans="1:7" x14ac:dyDescent="0.25">
      <c r="A808">
        <v>2519</v>
      </c>
      <c r="B808" t="s">
        <v>1162</v>
      </c>
      <c r="C808" t="s">
        <v>1156</v>
      </c>
      <c r="D808">
        <v>4.282</v>
      </c>
      <c r="E808">
        <v>392</v>
      </c>
      <c r="F808">
        <f t="shared" si="12"/>
        <v>12</v>
      </c>
      <c r="G808" t="str">
        <f>STANDINGS_ERA[[#This Row],[League]]&amp;STANDINGS_ERA[[#This Row],[Team]]</f>
        <v>$150 Draft Champions Express Mar 29 8:00 pm Lg.4117Team Revet</v>
      </c>
    </row>
    <row r="809" spans="1:7" x14ac:dyDescent="0.25">
      <c r="A809">
        <v>2678</v>
      </c>
      <c r="B809" t="s">
        <v>299</v>
      </c>
      <c r="C809" t="s">
        <v>1156</v>
      </c>
      <c r="D809">
        <v>4.3719999999999999</v>
      </c>
      <c r="E809">
        <v>233</v>
      </c>
      <c r="F809">
        <f t="shared" si="12"/>
        <v>13</v>
      </c>
      <c r="G809" t="str">
        <f>STANDINGS_ERA[[#This Row],[League]]&amp;STANDINGS_ERA[[#This Row],[Team]]</f>
        <v>$150 Draft Champions Express Mar 29 8:00 pm Lg.4117Team Ulliac</v>
      </c>
    </row>
    <row r="810" spans="1:7" x14ac:dyDescent="0.25">
      <c r="A810">
        <v>2765</v>
      </c>
      <c r="B810" t="s">
        <v>1158</v>
      </c>
      <c r="C810" t="s">
        <v>1156</v>
      </c>
      <c r="D810">
        <v>4.4390000000000001</v>
      </c>
      <c r="E810">
        <v>146</v>
      </c>
      <c r="F810">
        <f t="shared" si="12"/>
        <v>14</v>
      </c>
      <c r="G810" t="str">
        <f>STANDINGS_ERA[[#This Row],[League]]&amp;STANDINGS_ERA[[#This Row],[Team]]</f>
        <v>$150 Draft Champions Express Mar 29 8:00 pm Lg.4117Big Red</v>
      </c>
    </row>
    <row r="811" spans="1:7" x14ac:dyDescent="0.25">
      <c r="A811">
        <v>2841</v>
      </c>
      <c r="B811" t="s">
        <v>1165</v>
      </c>
      <c r="C811" t="s">
        <v>1156</v>
      </c>
      <c r="D811">
        <v>4.5490000000000004</v>
      </c>
      <c r="E811">
        <v>70</v>
      </c>
      <c r="F811">
        <f t="shared" si="12"/>
        <v>15</v>
      </c>
      <c r="G811" t="str">
        <f>STANDINGS_ERA[[#This Row],[League]]&amp;STANDINGS_ERA[[#This Row],[Team]]</f>
        <v>$150 Draft Champions Express Mar 29 8:00 pm Lg.4117Panik! At the Rizzo</v>
      </c>
    </row>
    <row r="812" spans="1:7" x14ac:dyDescent="0.25">
      <c r="A812">
        <v>113</v>
      </c>
      <c r="B812" t="s">
        <v>1179</v>
      </c>
      <c r="C812" t="s">
        <v>1169</v>
      </c>
      <c r="D812">
        <v>3.3889999999999998</v>
      </c>
      <c r="E812">
        <v>2798</v>
      </c>
      <c r="F812">
        <f t="shared" si="12"/>
        <v>1</v>
      </c>
      <c r="G812" t="str">
        <f>STANDINGS_ERA[[#This Row],[League]]&amp;STANDINGS_ERA[[#This Row],[Team]]</f>
        <v>$150 Draft Champions Express Mar 30 8:00 pm Lg.4076Latitude 31</v>
      </c>
    </row>
    <row r="813" spans="1:7" x14ac:dyDescent="0.25">
      <c r="A813">
        <v>235</v>
      </c>
      <c r="B813" t="s">
        <v>1177</v>
      </c>
      <c r="C813" t="s">
        <v>1169</v>
      </c>
      <c r="D813">
        <v>3.508</v>
      </c>
      <c r="E813">
        <v>2676</v>
      </c>
      <c r="F813">
        <f t="shared" si="12"/>
        <v>2</v>
      </c>
      <c r="G813" t="str">
        <f>STANDINGS_ERA[[#This Row],[League]]&amp;STANDINGS_ERA[[#This Row],[Team]]</f>
        <v>$150 Draft Champions Express Mar 30 8:00 pm Lg.4076kotex army</v>
      </c>
    </row>
    <row r="814" spans="1:7" x14ac:dyDescent="0.25">
      <c r="A814">
        <v>244</v>
      </c>
      <c r="B814" t="s">
        <v>1180</v>
      </c>
      <c r="C814" t="s">
        <v>1169</v>
      </c>
      <c r="D814">
        <v>3.5150000000000001</v>
      </c>
      <c r="E814">
        <v>2667</v>
      </c>
      <c r="F814">
        <f t="shared" si="12"/>
        <v>3</v>
      </c>
      <c r="G814" t="str">
        <f>STANDINGS_ERA[[#This Row],[League]]&amp;STANDINGS_ERA[[#This Row],[Team]]</f>
        <v>$150 Draft Champions Express Mar 30 8:00 pm Lg.4076Coach Esser</v>
      </c>
    </row>
    <row r="815" spans="1:7" x14ac:dyDescent="0.25">
      <c r="A815">
        <v>275</v>
      </c>
      <c r="B815" t="s">
        <v>1175</v>
      </c>
      <c r="C815" t="s">
        <v>1169</v>
      </c>
      <c r="D815">
        <v>3.5369999999999999</v>
      </c>
      <c r="E815">
        <v>2636</v>
      </c>
      <c r="F815">
        <f t="shared" si="12"/>
        <v>4</v>
      </c>
      <c r="G815" t="str">
        <f>STANDINGS_ERA[[#This Row],[League]]&amp;STANDINGS_ERA[[#This Row],[Team]]</f>
        <v>$150 Draft Champions Express Mar 30 8:00 pm Lg.4076Dirty Cheetahs</v>
      </c>
    </row>
    <row r="816" spans="1:7" x14ac:dyDescent="0.25">
      <c r="A816">
        <v>342</v>
      </c>
      <c r="B816" t="s">
        <v>1168</v>
      </c>
      <c r="C816" t="s">
        <v>1169</v>
      </c>
      <c r="D816">
        <v>3.5670000000000002</v>
      </c>
      <c r="E816">
        <v>2569</v>
      </c>
      <c r="F816">
        <f t="shared" si="12"/>
        <v>5</v>
      </c>
      <c r="G816" t="str">
        <f>STANDINGS_ERA[[#This Row],[League]]&amp;STANDINGS_ERA[[#This Row],[Team]]</f>
        <v>$150 Draft Champions Express Mar 30 8:00 pm Lg.4076Detroit Stars</v>
      </c>
    </row>
    <row r="817" spans="1:7" x14ac:dyDescent="0.25">
      <c r="A817">
        <v>451</v>
      </c>
      <c r="B817" t="s">
        <v>1182</v>
      </c>
      <c r="C817" t="s">
        <v>1169</v>
      </c>
      <c r="D817">
        <v>3.617</v>
      </c>
      <c r="E817">
        <v>2460</v>
      </c>
      <c r="F817">
        <f t="shared" si="12"/>
        <v>6</v>
      </c>
      <c r="G817" t="str">
        <f>STANDINGS_ERA[[#This Row],[League]]&amp;STANDINGS_ERA[[#This Row],[Team]]</f>
        <v>$150 Draft Champions Express Mar 30 8:00 pm Lg.4076Team O'BRIEN</v>
      </c>
    </row>
    <row r="818" spans="1:7" x14ac:dyDescent="0.25">
      <c r="A818">
        <v>1330</v>
      </c>
      <c r="B818" t="s">
        <v>1173</v>
      </c>
      <c r="C818" t="s">
        <v>1169</v>
      </c>
      <c r="D818">
        <v>3.8959999999999999</v>
      </c>
      <c r="E818">
        <v>1581</v>
      </c>
      <c r="F818">
        <f t="shared" si="12"/>
        <v>7</v>
      </c>
      <c r="G818" t="str">
        <f>STANDINGS_ERA[[#This Row],[League]]&amp;STANDINGS_ERA[[#This Row],[Team]]</f>
        <v>$150 Draft Champions Express Mar 30 8:00 pm Lg.4076Smooth Operators</v>
      </c>
    </row>
    <row r="819" spans="1:7" x14ac:dyDescent="0.25">
      <c r="A819">
        <v>1352</v>
      </c>
      <c r="B819" t="s">
        <v>1178</v>
      </c>
      <c r="C819" t="s">
        <v>1169</v>
      </c>
      <c r="D819">
        <v>3.9</v>
      </c>
      <c r="E819">
        <v>1559</v>
      </c>
      <c r="F819">
        <f t="shared" si="12"/>
        <v>8</v>
      </c>
      <c r="G819" t="str">
        <f>STANDINGS_ERA[[#This Row],[League]]&amp;STANDINGS_ERA[[#This Row],[Team]]</f>
        <v>$150 Draft Champions Express Mar 30 8:00 pm Lg.4076Kramerica</v>
      </c>
    </row>
    <row r="820" spans="1:7" x14ac:dyDescent="0.25">
      <c r="A820">
        <v>1475</v>
      </c>
      <c r="B820" t="s">
        <v>1172</v>
      </c>
      <c r="C820" t="s">
        <v>1169</v>
      </c>
      <c r="D820">
        <v>3.9380000000000002</v>
      </c>
      <c r="E820">
        <v>1436</v>
      </c>
      <c r="F820">
        <f t="shared" si="12"/>
        <v>9</v>
      </c>
      <c r="G820" t="str">
        <f>STANDINGS_ERA[[#This Row],[League]]&amp;STANDINGS_ERA[[#This Row],[Team]]</f>
        <v>$150 Draft Champions Express Mar 30 8:00 pm Lg.4076Semi-Vottomatic Weapons</v>
      </c>
    </row>
    <row r="821" spans="1:7" x14ac:dyDescent="0.25">
      <c r="A821">
        <v>1671</v>
      </c>
      <c r="B821" t="s">
        <v>1181</v>
      </c>
      <c r="C821" t="s">
        <v>1169</v>
      </c>
      <c r="D821">
        <v>3.9950000000000001</v>
      </c>
      <c r="E821">
        <v>1240</v>
      </c>
      <c r="F821">
        <f t="shared" si="12"/>
        <v>10</v>
      </c>
      <c r="G821" t="str">
        <f>STANDINGS_ERA[[#This Row],[League]]&amp;STANDINGS_ERA[[#This Row],[Team]]</f>
        <v>$150 Draft Champions Express Mar 30 8:00 pm Lg.4076FAST DC1</v>
      </c>
    </row>
    <row r="822" spans="1:7" x14ac:dyDescent="0.25">
      <c r="A822">
        <v>2093</v>
      </c>
      <c r="B822" t="s">
        <v>1171</v>
      </c>
      <c r="C822" t="s">
        <v>1169</v>
      </c>
      <c r="D822">
        <v>4.1239999999999997</v>
      </c>
      <c r="E822">
        <v>818</v>
      </c>
      <c r="F822">
        <f t="shared" si="12"/>
        <v>11</v>
      </c>
      <c r="G822" t="str">
        <f>STANDINGS_ERA[[#This Row],[League]]&amp;STANDINGS_ERA[[#This Row],[Team]]</f>
        <v>$150 Draft Champions Express Mar 30 8:00 pm Lg.4076Adam Ant</v>
      </c>
    </row>
    <row r="823" spans="1:7" x14ac:dyDescent="0.25">
      <c r="A823">
        <v>2132</v>
      </c>
      <c r="B823" t="s">
        <v>1176</v>
      </c>
      <c r="C823" t="s">
        <v>1169</v>
      </c>
      <c r="D823">
        <v>4.1369999999999996</v>
      </c>
      <c r="E823">
        <v>779</v>
      </c>
      <c r="F823">
        <f t="shared" si="12"/>
        <v>12</v>
      </c>
      <c r="G823" t="str">
        <f>STANDINGS_ERA[[#This Row],[League]]&amp;STANDINGS_ERA[[#This Row],[Team]]</f>
        <v>$150 Draft Champions Express Mar 30 8:00 pm Lg.4076Finast</v>
      </c>
    </row>
    <row r="824" spans="1:7" x14ac:dyDescent="0.25">
      <c r="A824">
        <v>2731</v>
      </c>
      <c r="B824" t="s">
        <v>1174</v>
      </c>
      <c r="C824" t="s">
        <v>1169</v>
      </c>
      <c r="D824">
        <v>4.4119999999999999</v>
      </c>
      <c r="E824">
        <v>180</v>
      </c>
      <c r="F824">
        <f t="shared" si="12"/>
        <v>13</v>
      </c>
      <c r="G824" t="str">
        <f>STANDINGS_ERA[[#This Row],[League]]&amp;STANDINGS_ERA[[#This Row],[Team]]</f>
        <v>$150 Draft Champions Express Mar 30 8:00 pm Lg.4076Team CARAVELLA</v>
      </c>
    </row>
    <row r="825" spans="1:7" x14ac:dyDescent="0.25">
      <c r="A825">
        <v>2875</v>
      </c>
      <c r="B825" t="s">
        <v>1009</v>
      </c>
      <c r="C825" t="s">
        <v>1169</v>
      </c>
      <c r="D825">
        <v>4.6580000000000004</v>
      </c>
      <c r="E825">
        <v>36</v>
      </c>
      <c r="F825">
        <f t="shared" si="12"/>
        <v>14</v>
      </c>
      <c r="G825" t="str">
        <f>STANDINGS_ERA[[#This Row],[League]]&amp;STANDINGS_ERA[[#This Row],[Team]]</f>
        <v>$150 Draft Champions Express Mar 30 8:00 pm Lg.4076Team Rasmusson</v>
      </c>
    </row>
    <row r="826" spans="1:7" x14ac:dyDescent="0.25">
      <c r="A826">
        <v>2884</v>
      </c>
      <c r="B826" t="s">
        <v>1170</v>
      </c>
      <c r="C826" t="s">
        <v>1169</v>
      </c>
      <c r="D826">
        <v>4.7060000000000004</v>
      </c>
      <c r="E826">
        <v>27</v>
      </c>
      <c r="F826">
        <f t="shared" si="12"/>
        <v>15</v>
      </c>
      <c r="G826" t="str">
        <f>STANDINGS_ERA[[#This Row],[League]]&amp;STANDINGS_ERA[[#This Row],[Team]]</f>
        <v>$150 Draft Champions Express Mar 30 8:00 pm Lg.4076Team Funke</v>
      </c>
    </row>
    <row r="827" spans="1:7" x14ac:dyDescent="0.25">
      <c r="A827">
        <v>72</v>
      </c>
      <c r="B827" t="s">
        <v>1187</v>
      </c>
      <c r="C827" t="s">
        <v>1183</v>
      </c>
      <c r="D827">
        <v>3.31</v>
      </c>
      <c r="E827">
        <v>2839</v>
      </c>
      <c r="F827">
        <f t="shared" si="12"/>
        <v>1</v>
      </c>
      <c r="G827" t="str">
        <f>STANDINGS_ERA[[#This Row],[League]]&amp;STANDINGS_ERA[[#This Row],[Team]]</f>
        <v>$150 Draft Champions Express Mar 31 8:00 pm Lg.4131Team Murphy</v>
      </c>
    </row>
    <row r="828" spans="1:7" x14ac:dyDescent="0.25">
      <c r="A828">
        <v>259</v>
      </c>
      <c r="B828" t="s">
        <v>1186</v>
      </c>
      <c r="C828" t="s">
        <v>1183</v>
      </c>
      <c r="D828">
        <v>3.524</v>
      </c>
      <c r="E828">
        <v>2652</v>
      </c>
      <c r="F828">
        <f t="shared" si="12"/>
        <v>2</v>
      </c>
      <c r="G828" t="str">
        <f>STANDINGS_ERA[[#This Row],[League]]&amp;STANDINGS_ERA[[#This Row],[Team]]</f>
        <v>$150 Draft Champions Express Mar 31 8:00 pm Lg.4131Tsunami's Waivers</v>
      </c>
    </row>
    <row r="829" spans="1:7" x14ac:dyDescent="0.25">
      <c r="A829">
        <v>388</v>
      </c>
      <c r="B829" t="s">
        <v>419</v>
      </c>
      <c r="C829" t="s">
        <v>1183</v>
      </c>
      <c r="D829">
        <v>3.5880000000000001</v>
      </c>
      <c r="E829">
        <v>2523</v>
      </c>
      <c r="F829">
        <f t="shared" si="12"/>
        <v>3</v>
      </c>
      <c r="G829" t="str">
        <f>STANDINGS_ERA[[#This Row],[League]]&amp;STANDINGS_ERA[[#This Row],[Team]]</f>
        <v>$150 Draft Champions Express Mar 31 8:00 pm Lg.4131Team Teitelbaum</v>
      </c>
    </row>
    <row r="830" spans="1:7" x14ac:dyDescent="0.25">
      <c r="A830">
        <v>585</v>
      </c>
      <c r="B830" t="s">
        <v>32</v>
      </c>
      <c r="C830" t="s">
        <v>1183</v>
      </c>
      <c r="D830">
        <v>3.6720000000000002</v>
      </c>
      <c r="E830">
        <v>2326.5</v>
      </c>
      <c r="F830">
        <f t="shared" si="12"/>
        <v>4</v>
      </c>
      <c r="G830" t="str">
        <f>STANDINGS_ERA[[#This Row],[League]]&amp;STANDINGS_ERA[[#This Row],[Team]]</f>
        <v>$150 Draft Champions Express Mar 31 8:00 pm Lg.4131Team enfield</v>
      </c>
    </row>
    <row r="831" spans="1:7" x14ac:dyDescent="0.25">
      <c r="A831">
        <v>883</v>
      </c>
      <c r="B831" t="s">
        <v>1195</v>
      </c>
      <c r="C831" t="s">
        <v>1183</v>
      </c>
      <c r="D831">
        <v>3.7730000000000001</v>
      </c>
      <c r="E831">
        <v>2028</v>
      </c>
      <c r="F831">
        <f t="shared" si="12"/>
        <v>5</v>
      </c>
      <c r="G831" t="str">
        <f>STANDINGS_ERA[[#This Row],[League]]&amp;STANDINGS_ERA[[#This Row],[Team]]</f>
        <v>$150 Draft Champions Express Mar 31 8:00 pm Lg.4131Team Mchugh</v>
      </c>
    </row>
    <row r="832" spans="1:7" x14ac:dyDescent="0.25">
      <c r="A832">
        <v>1090</v>
      </c>
      <c r="B832" t="s">
        <v>1191</v>
      </c>
      <c r="C832" t="s">
        <v>1183</v>
      </c>
      <c r="D832">
        <v>3.83</v>
      </c>
      <c r="E832">
        <v>1821</v>
      </c>
      <c r="F832">
        <f t="shared" si="12"/>
        <v>6</v>
      </c>
      <c r="G832" t="str">
        <f>STANDINGS_ERA[[#This Row],[League]]&amp;STANDINGS_ERA[[#This Row],[Team]]</f>
        <v>$150 Draft Champions Express Mar 31 8:00 pm Lg.4131BDawg 16 Express</v>
      </c>
    </row>
    <row r="833" spans="1:7" x14ac:dyDescent="0.25">
      <c r="A833">
        <v>1135</v>
      </c>
      <c r="B833" t="s">
        <v>1190</v>
      </c>
      <c r="C833" t="s">
        <v>1183</v>
      </c>
      <c r="D833">
        <v>3.843</v>
      </c>
      <c r="E833">
        <v>1776</v>
      </c>
      <c r="F833">
        <f t="shared" si="12"/>
        <v>7</v>
      </c>
      <c r="G833" t="str">
        <f>STANDINGS_ERA[[#This Row],[League]]&amp;STANDINGS_ERA[[#This Row],[Team]]</f>
        <v>$150 Draft Champions Express Mar 31 8:00 pm Lg.4131Team Franza</v>
      </c>
    </row>
    <row r="834" spans="1:7" x14ac:dyDescent="0.25">
      <c r="A834">
        <v>1266</v>
      </c>
      <c r="B834" t="s">
        <v>1185</v>
      </c>
      <c r="C834" t="s">
        <v>1183</v>
      </c>
      <c r="D834">
        <v>3.88</v>
      </c>
      <c r="E834">
        <v>1645</v>
      </c>
      <c r="F834">
        <f t="shared" si="12"/>
        <v>8</v>
      </c>
      <c r="G834" t="str">
        <f>STANDINGS_ERA[[#This Row],[League]]&amp;STANDINGS_ERA[[#This Row],[Team]]</f>
        <v>$150 Draft Champions Express Mar 31 8:00 pm Lg.4131New World Order</v>
      </c>
    </row>
    <row r="835" spans="1:7" x14ac:dyDescent="0.25">
      <c r="A835">
        <v>1300</v>
      </c>
      <c r="B835" t="s">
        <v>1192</v>
      </c>
      <c r="C835" t="s">
        <v>1183</v>
      </c>
      <c r="D835">
        <v>3.8889999999999998</v>
      </c>
      <c r="E835">
        <v>1611</v>
      </c>
      <c r="F835">
        <f t="shared" ref="F835:F898" si="13">IF(C835=C834,F834+1,1)</f>
        <v>9</v>
      </c>
      <c r="G835" t="str">
        <f>STANDINGS_ERA[[#This Row],[League]]&amp;STANDINGS_ERA[[#This Row],[Team]]</f>
        <v>$150 Draft Champions Express Mar 31 8:00 pm Lg.4131Alto Queso</v>
      </c>
    </row>
    <row r="836" spans="1:7" x14ac:dyDescent="0.25">
      <c r="A836">
        <v>2026</v>
      </c>
      <c r="B836" t="s">
        <v>1189</v>
      </c>
      <c r="C836" t="s">
        <v>1183</v>
      </c>
      <c r="D836">
        <v>4.0990000000000002</v>
      </c>
      <c r="E836">
        <v>885</v>
      </c>
      <c r="F836">
        <f t="shared" si="13"/>
        <v>10</v>
      </c>
      <c r="G836" t="str">
        <f>STANDINGS_ERA[[#This Row],[League]]&amp;STANDINGS_ERA[[#This Row],[Team]]</f>
        <v>$150 Draft Champions Express Mar 31 8:00 pm Lg.4131Team jones</v>
      </c>
    </row>
    <row r="837" spans="1:7" x14ac:dyDescent="0.25">
      <c r="A837">
        <v>2072</v>
      </c>
      <c r="B837" t="s">
        <v>1194</v>
      </c>
      <c r="C837" t="s">
        <v>1183</v>
      </c>
      <c r="D837">
        <v>4.117</v>
      </c>
      <c r="E837">
        <v>839</v>
      </c>
      <c r="F837">
        <f t="shared" si="13"/>
        <v>11</v>
      </c>
      <c r="G837" t="str">
        <f>STANDINGS_ERA[[#This Row],[League]]&amp;STANDINGS_ERA[[#This Row],[Team]]</f>
        <v>$150 Draft Champions Express Mar 31 8:00 pm Lg.4131Oregon Stumpman</v>
      </c>
    </row>
    <row r="838" spans="1:7" x14ac:dyDescent="0.25">
      <c r="A838">
        <v>2565</v>
      </c>
      <c r="B838" t="s">
        <v>1193</v>
      </c>
      <c r="C838" t="s">
        <v>1183</v>
      </c>
      <c r="D838">
        <v>4.3040000000000003</v>
      </c>
      <c r="E838">
        <v>346</v>
      </c>
      <c r="F838">
        <f t="shared" si="13"/>
        <v>12</v>
      </c>
      <c r="G838" t="str">
        <f>STANDINGS_ERA[[#This Row],[League]]&amp;STANDINGS_ERA[[#This Row],[Team]]</f>
        <v>$150 Draft Champions Express Mar 31 8:00 pm Lg.4131Red Beer L&amp;C</v>
      </c>
    </row>
    <row r="839" spans="1:7" x14ac:dyDescent="0.25">
      <c r="A839">
        <v>2576</v>
      </c>
      <c r="B839" t="s">
        <v>1184</v>
      </c>
      <c r="C839" t="s">
        <v>1183</v>
      </c>
      <c r="D839">
        <v>4.3099999999999996</v>
      </c>
      <c r="E839">
        <v>335</v>
      </c>
      <c r="F839">
        <f t="shared" si="13"/>
        <v>13</v>
      </c>
      <c r="G839" t="str">
        <f>STANDINGS_ERA[[#This Row],[League]]&amp;STANDINGS_ERA[[#This Row],[Team]]</f>
        <v>$150 Draft Champions Express Mar 31 8:00 pm Lg.4131Team Raney</v>
      </c>
    </row>
    <row r="840" spans="1:7" x14ac:dyDescent="0.25">
      <c r="A840">
        <v>2764</v>
      </c>
      <c r="B840" t="s">
        <v>953</v>
      </c>
      <c r="C840" t="s">
        <v>1183</v>
      </c>
      <c r="D840">
        <v>4.4390000000000001</v>
      </c>
      <c r="E840">
        <v>147</v>
      </c>
      <c r="F840">
        <f t="shared" si="13"/>
        <v>14</v>
      </c>
      <c r="G840" t="str">
        <f>STANDINGS_ERA[[#This Row],[League]]&amp;STANDINGS_ERA[[#This Row],[Team]]</f>
        <v>$150 Draft Champions Express Mar 31 8:00 pm Lg.4131Team debert</v>
      </c>
    </row>
    <row r="841" spans="1:7" x14ac:dyDescent="0.25">
      <c r="A841">
        <v>2802</v>
      </c>
      <c r="B841" t="s">
        <v>1188</v>
      </c>
      <c r="C841" t="s">
        <v>1183</v>
      </c>
      <c r="D841">
        <v>4.4809999999999999</v>
      </c>
      <c r="E841">
        <v>109</v>
      </c>
      <c r="F841">
        <f t="shared" si="13"/>
        <v>15</v>
      </c>
      <c r="G841" t="str">
        <f>STANDINGS_ERA[[#This Row],[League]]&amp;STANDINGS_ERA[[#This Row],[Team]]</f>
        <v>$150 Draft Champions Express Mar 31 8:00 pm Lg.4131Just Jones</v>
      </c>
    </row>
    <row r="842" spans="1:7" x14ac:dyDescent="0.25">
      <c r="A842">
        <v>157</v>
      </c>
      <c r="B842" t="s">
        <v>258</v>
      </c>
      <c r="C842" t="s">
        <v>1197</v>
      </c>
      <c r="D842">
        <v>3.4430000000000001</v>
      </c>
      <c r="E842">
        <v>2754</v>
      </c>
      <c r="F842">
        <f t="shared" si="13"/>
        <v>1</v>
      </c>
      <c r="G842" t="str">
        <f>STANDINGS_ERA[[#This Row],[League]]&amp;STANDINGS_ERA[[#This Row],[Team]]</f>
        <v>$150 Draft Champions Feb 01 1:00 pm Lg.3642High and Tight</v>
      </c>
    </row>
    <row r="843" spans="1:7" x14ac:dyDescent="0.25">
      <c r="A843">
        <v>180</v>
      </c>
      <c r="B843" t="s">
        <v>1203</v>
      </c>
      <c r="C843" t="s">
        <v>1197</v>
      </c>
      <c r="D843">
        <v>3.4609999999999999</v>
      </c>
      <c r="E843">
        <v>2731</v>
      </c>
      <c r="F843">
        <f t="shared" si="13"/>
        <v>2</v>
      </c>
      <c r="G843" t="str">
        <f>STANDINGS_ERA[[#This Row],[League]]&amp;STANDINGS_ERA[[#This Row],[Team]]</f>
        <v>$150 Draft Champions Feb 01 1:00 pm Lg.3642Sophomore Spring Squatters</v>
      </c>
    </row>
    <row r="844" spans="1:7" x14ac:dyDescent="0.25">
      <c r="A844">
        <v>261</v>
      </c>
      <c r="B844" t="s">
        <v>1198</v>
      </c>
      <c r="C844" t="s">
        <v>1197</v>
      </c>
      <c r="D844">
        <v>3.5249999999999999</v>
      </c>
      <c r="E844">
        <v>2650</v>
      </c>
      <c r="F844">
        <f t="shared" si="13"/>
        <v>3</v>
      </c>
      <c r="G844" t="str">
        <f>STANDINGS_ERA[[#This Row],[League]]&amp;STANDINGS_ERA[[#This Row],[Team]]</f>
        <v>$150 Draft Champions Feb 01 1:00 pm Lg.3642Windmills</v>
      </c>
    </row>
    <row r="845" spans="1:7" x14ac:dyDescent="0.25">
      <c r="A845">
        <v>760</v>
      </c>
      <c r="B845" t="s">
        <v>1207</v>
      </c>
      <c r="C845" t="s">
        <v>1197</v>
      </c>
      <c r="D845">
        <v>3.734</v>
      </c>
      <c r="E845">
        <v>2151.5</v>
      </c>
      <c r="F845">
        <f t="shared" si="13"/>
        <v>4</v>
      </c>
      <c r="G845" t="str">
        <f>STANDINGS_ERA[[#This Row],[League]]&amp;STANDINGS_ERA[[#This Row],[Team]]</f>
        <v>$150 Draft Champions Feb 01 1:00 pm Lg.3642Ultimate Warrior</v>
      </c>
    </row>
    <row r="846" spans="1:7" x14ac:dyDescent="0.25">
      <c r="A846">
        <v>895</v>
      </c>
      <c r="B846" t="s">
        <v>1205</v>
      </c>
      <c r="C846" t="s">
        <v>1197</v>
      </c>
      <c r="D846">
        <v>3.7759999999999998</v>
      </c>
      <c r="E846">
        <v>2016</v>
      </c>
      <c r="F846">
        <f t="shared" si="13"/>
        <v>5</v>
      </c>
      <c r="G846" t="str">
        <f>STANDINGS_ERA[[#This Row],[League]]&amp;STANDINGS_ERA[[#This Row],[Team]]</f>
        <v>$150 Draft Champions Feb 01 1:00 pm Lg.3642Starfishmn 0201</v>
      </c>
    </row>
    <row r="847" spans="1:7" x14ac:dyDescent="0.25">
      <c r="A847">
        <v>1046</v>
      </c>
      <c r="B847" t="s">
        <v>1202</v>
      </c>
      <c r="C847" t="s">
        <v>1197</v>
      </c>
      <c r="D847">
        <v>3.8180000000000001</v>
      </c>
      <c r="E847">
        <v>1865</v>
      </c>
      <c r="F847">
        <f t="shared" si="13"/>
        <v>6</v>
      </c>
      <c r="G847" t="str">
        <f>STANDINGS_ERA[[#This Row],[League]]&amp;STANDINGS_ERA[[#This Row],[Team]]</f>
        <v>$150 Draft Champions Feb 01 1:00 pm Lg.3642Stanton's Familia</v>
      </c>
    </row>
    <row r="848" spans="1:7" x14ac:dyDescent="0.25">
      <c r="A848">
        <v>1351</v>
      </c>
      <c r="B848" t="s">
        <v>1204</v>
      </c>
      <c r="C848" t="s">
        <v>1197</v>
      </c>
      <c r="D848">
        <v>3.9</v>
      </c>
      <c r="E848">
        <v>1560</v>
      </c>
      <c r="F848">
        <f t="shared" si="13"/>
        <v>7</v>
      </c>
      <c r="G848" t="str">
        <f>STANDINGS_ERA[[#This Row],[League]]&amp;STANDINGS_ERA[[#This Row],[Team]]</f>
        <v>$150 Draft Champions Feb 01 1:00 pm Lg.3642Down and out!</v>
      </c>
    </row>
    <row r="849" spans="1:7" x14ac:dyDescent="0.25">
      <c r="A849">
        <v>1413</v>
      </c>
      <c r="B849" t="s">
        <v>1206</v>
      </c>
      <c r="C849" t="s">
        <v>1197</v>
      </c>
      <c r="D849">
        <v>3.919</v>
      </c>
      <c r="E849">
        <v>1498</v>
      </c>
      <c r="F849">
        <f t="shared" si="13"/>
        <v>8</v>
      </c>
      <c r="G849" t="str">
        <f>STANDINGS_ERA[[#This Row],[League]]&amp;STANDINGS_ERA[[#This Row],[Team]]</f>
        <v>$150 Draft Champions Feb 01 1:00 pm Lg.3642Cripple Creek</v>
      </c>
    </row>
    <row r="850" spans="1:7" x14ac:dyDescent="0.25">
      <c r="A850">
        <v>1608</v>
      </c>
      <c r="B850" t="s">
        <v>1199</v>
      </c>
      <c r="C850" t="s">
        <v>1197</v>
      </c>
      <c r="D850">
        <v>3.9750000000000001</v>
      </c>
      <c r="E850">
        <v>1303</v>
      </c>
      <c r="F850">
        <f t="shared" si="13"/>
        <v>9</v>
      </c>
      <c r="G850" t="str">
        <f>STANDINGS_ERA[[#This Row],[League]]&amp;STANDINGS_ERA[[#This Row],[Team]]</f>
        <v>$150 Draft Champions Feb 01 1:00 pm Lg.3642Anna's Avengers</v>
      </c>
    </row>
    <row r="851" spans="1:7" x14ac:dyDescent="0.25">
      <c r="A851">
        <v>2114</v>
      </c>
      <c r="B851" t="s">
        <v>1201</v>
      </c>
      <c r="C851" t="s">
        <v>1197</v>
      </c>
      <c r="D851">
        <v>4.1319999999999997</v>
      </c>
      <c r="E851">
        <v>797</v>
      </c>
      <c r="F851">
        <f t="shared" si="13"/>
        <v>10</v>
      </c>
      <c r="G851" t="str">
        <f>STANDINGS_ERA[[#This Row],[League]]&amp;STANDINGS_ERA[[#This Row],[Team]]</f>
        <v>$150 Draft Champions Feb 01 1:00 pm Lg.3642Bat Flips Rule</v>
      </c>
    </row>
    <row r="852" spans="1:7" x14ac:dyDescent="0.25">
      <c r="A852">
        <v>2560</v>
      </c>
      <c r="B852" t="s">
        <v>1200</v>
      </c>
      <c r="C852" t="s">
        <v>1197</v>
      </c>
      <c r="D852">
        <v>4.3029999999999999</v>
      </c>
      <c r="E852">
        <v>351</v>
      </c>
      <c r="F852">
        <f t="shared" si="13"/>
        <v>11</v>
      </c>
      <c r="G852" t="str">
        <f>STANDINGS_ERA[[#This Row],[League]]&amp;STANDINGS_ERA[[#This Row],[Team]]</f>
        <v>$150 Draft Champions Feb 01 1:00 pm Lg.3642Pyrolitic Decomposition 9</v>
      </c>
    </row>
    <row r="853" spans="1:7" x14ac:dyDescent="0.25">
      <c r="A853">
        <v>2669</v>
      </c>
      <c r="B853" t="s">
        <v>113</v>
      </c>
      <c r="C853" t="s">
        <v>1197</v>
      </c>
      <c r="D853">
        <v>4.3650000000000002</v>
      </c>
      <c r="E853">
        <v>242</v>
      </c>
      <c r="F853">
        <f t="shared" si="13"/>
        <v>12</v>
      </c>
      <c r="G853" t="str">
        <f>STANDINGS_ERA[[#This Row],[League]]&amp;STANDINGS_ERA[[#This Row],[Team]]</f>
        <v>$150 Draft Champions Feb 01 1:00 pm Lg.3642Team Christensen</v>
      </c>
    </row>
    <row r="854" spans="1:7" x14ac:dyDescent="0.25">
      <c r="A854">
        <v>2680</v>
      </c>
      <c r="B854" t="s">
        <v>410</v>
      </c>
      <c r="C854" t="s">
        <v>1197</v>
      </c>
      <c r="D854">
        <v>4.3730000000000002</v>
      </c>
      <c r="E854">
        <v>231</v>
      </c>
      <c r="F854">
        <f t="shared" si="13"/>
        <v>13</v>
      </c>
      <c r="G854" t="str">
        <f>STANDINGS_ERA[[#This Row],[League]]&amp;STANDINGS_ERA[[#This Row],[Team]]</f>
        <v>$150 Draft Champions Feb 01 1:00 pm Lg.3642Los Tiradores</v>
      </c>
    </row>
    <row r="855" spans="1:7" x14ac:dyDescent="0.25">
      <c r="A855">
        <v>2769</v>
      </c>
      <c r="B855" t="s">
        <v>493</v>
      </c>
      <c r="C855" t="s">
        <v>1197</v>
      </c>
      <c r="D855">
        <v>4.4420000000000002</v>
      </c>
      <c r="E855">
        <v>142</v>
      </c>
      <c r="F855">
        <f t="shared" si="13"/>
        <v>14</v>
      </c>
      <c r="G855" t="str">
        <f>STANDINGS_ERA[[#This Row],[League]]&amp;STANDINGS_ERA[[#This Row],[Team]]</f>
        <v>$150 Draft Champions Feb 01 1:00 pm Lg.3642A R O I D</v>
      </c>
    </row>
    <row r="856" spans="1:7" x14ac:dyDescent="0.25">
      <c r="A856">
        <v>2839</v>
      </c>
      <c r="B856" t="s">
        <v>1196</v>
      </c>
      <c r="C856" t="s">
        <v>1197</v>
      </c>
      <c r="D856">
        <v>4.548</v>
      </c>
      <c r="E856">
        <v>72</v>
      </c>
      <c r="F856">
        <f t="shared" si="13"/>
        <v>15</v>
      </c>
      <c r="G856" t="str">
        <f>STANDINGS_ERA[[#This Row],[League]]&amp;STANDINGS_ERA[[#This Row],[Team]]</f>
        <v>$150 Draft Champions Feb 01 1:00 pm Lg.3642Cedar Hills Socials</v>
      </c>
    </row>
    <row r="857" spans="1:7" x14ac:dyDescent="0.25">
      <c r="A857">
        <v>19</v>
      </c>
      <c r="B857" t="s">
        <v>1221</v>
      </c>
      <c r="C857" t="s">
        <v>1209</v>
      </c>
      <c r="D857">
        <v>3.1989999999999998</v>
      </c>
      <c r="E857">
        <v>2892</v>
      </c>
      <c r="F857">
        <f t="shared" si="13"/>
        <v>1</v>
      </c>
      <c r="G857" t="str">
        <f>STANDINGS_ERA[[#This Row],[League]]&amp;STANDINGS_ERA[[#This Row],[Team]]</f>
        <v>$150 Draft Champions Feb 02 1:00 pm Lg.3647sLim picKens</v>
      </c>
    </row>
    <row r="858" spans="1:7" x14ac:dyDescent="0.25">
      <c r="A858">
        <v>65</v>
      </c>
      <c r="B858" t="s">
        <v>1217</v>
      </c>
      <c r="C858" t="s">
        <v>1209</v>
      </c>
      <c r="D858">
        <v>3.302</v>
      </c>
      <c r="E858">
        <v>2846</v>
      </c>
      <c r="F858">
        <f t="shared" si="13"/>
        <v>2</v>
      </c>
      <c r="G858" t="str">
        <f>STANDINGS_ERA[[#This Row],[League]]&amp;STANDINGS_ERA[[#This Row],[Team]]</f>
        <v>$150 Draft Champions Feb 02 1:00 pm Lg.3647zima.......</v>
      </c>
    </row>
    <row r="859" spans="1:7" x14ac:dyDescent="0.25">
      <c r="A859">
        <v>355</v>
      </c>
      <c r="B859" t="s">
        <v>650</v>
      </c>
      <c r="C859" t="s">
        <v>1209</v>
      </c>
      <c r="D859">
        <v>3.5760000000000001</v>
      </c>
      <c r="E859">
        <v>2556</v>
      </c>
      <c r="F859">
        <f t="shared" si="13"/>
        <v>3</v>
      </c>
      <c r="G859" t="str">
        <f>STANDINGS_ERA[[#This Row],[League]]&amp;STANDINGS_ERA[[#This Row],[Team]]</f>
        <v>$150 Draft Champions Feb 02 1:00 pm Lg.3647Team Stein</v>
      </c>
    </row>
    <row r="860" spans="1:7" x14ac:dyDescent="0.25">
      <c r="A860">
        <v>709</v>
      </c>
      <c r="B860" t="s">
        <v>1214</v>
      </c>
      <c r="C860" t="s">
        <v>1209</v>
      </c>
      <c r="D860">
        <v>3.7210000000000001</v>
      </c>
      <c r="E860">
        <v>2202</v>
      </c>
      <c r="F860">
        <f t="shared" si="13"/>
        <v>4</v>
      </c>
      <c r="G860" t="str">
        <f>STANDINGS_ERA[[#This Row],[League]]&amp;STANDINGS_ERA[[#This Row],[Team]]</f>
        <v>$150 Draft Champions Feb 02 1:00 pm Lg.3647Rollie's Stache</v>
      </c>
    </row>
    <row r="861" spans="1:7" x14ac:dyDescent="0.25">
      <c r="A861">
        <v>732</v>
      </c>
      <c r="B861" t="s">
        <v>418</v>
      </c>
      <c r="C861" t="s">
        <v>1209</v>
      </c>
      <c r="D861">
        <v>3.726</v>
      </c>
      <c r="E861">
        <v>2179</v>
      </c>
      <c r="F861">
        <f t="shared" si="13"/>
        <v>5</v>
      </c>
      <c r="G861" t="str">
        <f>STANDINGS_ERA[[#This Row],[League]]&amp;STANDINGS_ERA[[#This Row],[Team]]</f>
        <v>$150 Draft Champions Feb 02 1:00 pm Lg.3647Team Damico</v>
      </c>
    </row>
    <row r="862" spans="1:7" x14ac:dyDescent="0.25">
      <c r="A862">
        <v>822</v>
      </c>
      <c r="B862" t="s">
        <v>1220</v>
      </c>
      <c r="C862" t="s">
        <v>1209</v>
      </c>
      <c r="D862">
        <v>3.7530000000000001</v>
      </c>
      <c r="E862">
        <v>2089</v>
      </c>
      <c r="F862">
        <f t="shared" si="13"/>
        <v>6</v>
      </c>
      <c r="G862" t="str">
        <f>STANDINGS_ERA[[#This Row],[League]]&amp;STANDINGS_ERA[[#This Row],[Team]]</f>
        <v>$150 Draft Champions Feb 02 1:00 pm Lg.3647Hershel's Walkers</v>
      </c>
    </row>
    <row r="863" spans="1:7" x14ac:dyDescent="0.25">
      <c r="A863">
        <v>972</v>
      </c>
      <c r="B863" t="s">
        <v>1218</v>
      </c>
      <c r="C863" t="s">
        <v>1209</v>
      </c>
      <c r="D863">
        <v>3.7959999999999998</v>
      </c>
      <c r="E863">
        <v>1939</v>
      </c>
      <c r="F863">
        <f t="shared" si="13"/>
        <v>7</v>
      </c>
      <c r="G863" t="str">
        <f>STANDINGS_ERA[[#This Row],[League]]&amp;STANDINGS_ERA[[#This Row],[Team]]</f>
        <v>$150 Draft Champions Feb 02 1:00 pm Lg.3647Chimi-F'ing-Changas</v>
      </c>
    </row>
    <row r="864" spans="1:7" x14ac:dyDescent="0.25">
      <c r="A864">
        <v>985</v>
      </c>
      <c r="B864" t="s">
        <v>1216</v>
      </c>
      <c r="C864" t="s">
        <v>1209</v>
      </c>
      <c r="D864">
        <v>3.8</v>
      </c>
      <c r="E864">
        <v>1926</v>
      </c>
      <c r="F864">
        <f t="shared" si="13"/>
        <v>8</v>
      </c>
      <c r="G864" t="str">
        <f>STANDINGS_ERA[[#This Row],[League]]&amp;STANDINGS_ERA[[#This Row],[Team]]</f>
        <v>$150 Draft Champions Feb 02 1:00 pm Lg.3647Thebeau 5</v>
      </c>
    </row>
    <row r="865" spans="1:7" x14ac:dyDescent="0.25">
      <c r="A865">
        <v>1453</v>
      </c>
      <c r="B865" t="s">
        <v>1210</v>
      </c>
      <c r="C865" t="s">
        <v>1209</v>
      </c>
      <c r="D865">
        <v>3.931</v>
      </c>
      <c r="E865">
        <v>1458</v>
      </c>
      <c r="F865">
        <f t="shared" si="13"/>
        <v>9</v>
      </c>
      <c r="G865" t="str">
        <f>STANDINGS_ERA[[#This Row],[League]]&amp;STANDINGS_ERA[[#This Row],[Team]]</f>
        <v>$150 Draft Champions Feb 02 1:00 pm Lg.3647Ithaca Bombers</v>
      </c>
    </row>
    <row r="866" spans="1:7" x14ac:dyDescent="0.25">
      <c r="A866">
        <v>1494</v>
      </c>
      <c r="B866" t="s">
        <v>1212</v>
      </c>
      <c r="C866" t="s">
        <v>1209</v>
      </c>
      <c r="D866">
        <v>3.9420000000000002</v>
      </c>
      <c r="E866">
        <v>1417</v>
      </c>
      <c r="F866">
        <f t="shared" si="13"/>
        <v>10</v>
      </c>
      <c r="G866" t="str">
        <f>STANDINGS_ERA[[#This Row],[League]]&amp;STANDINGS_ERA[[#This Row],[Team]]</f>
        <v>$150 Draft Champions Feb 02 1:00 pm Lg.3647ShowtimeDC63</v>
      </c>
    </row>
    <row r="867" spans="1:7" x14ac:dyDescent="0.25">
      <c r="A867">
        <v>2171</v>
      </c>
      <c r="B867" t="s">
        <v>1213</v>
      </c>
      <c r="C867" t="s">
        <v>1209</v>
      </c>
      <c r="D867">
        <v>4.1500000000000004</v>
      </c>
      <c r="E867">
        <v>740</v>
      </c>
      <c r="F867">
        <f t="shared" si="13"/>
        <v>11</v>
      </c>
      <c r="G867" t="str">
        <f>STANDINGS_ERA[[#This Row],[League]]&amp;STANDINGS_ERA[[#This Row],[Team]]</f>
        <v>$150 Draft Champions Feb 02 1:00 pm Lg.3647Team Lucas</v>
      </c>
    </row>
    <row r="868" spans="1:7" x14ac:dyDescent="0.25">
      <c r="A868">
        <v>2486</v>
      </c>
      <c r="B868" t="s">
        <v>1211</v>
      </c>
      <c r="C868" t="s">
        <v>1209</v>
      </c>
      <c r="D868">
        <v>4.2649999999999997</v>
      </c>
      <c r="E868">
        <v>425</v>
      </c>
      <c r="F868">
        <f t="shared" si="13"/>
        <v>12</v>
      </c>
      <c r="G868" t="str">
        <f>STANDINGS_ERA[[#This Row],[League]]&amp;STANDINGS_ERA[[#This Row],[Team]]</f>
        <v>$150 Draft Champions Feb 02 1:00 pm Lg.3647Saveless in Seattle</v>
      </c>
    </row>
    <row r="869" spans="1:7" x14ac:dyDescent="0.25">
      <c r="A869">
        <v>2506</v>
      </c>
      <c r="B869" t="s">
        <v>1219</v>
      </c>
      <c r="C869" t="s">
        <v>1209</v>
      </c>
      <c r="D869">
        <v>4.274</v>
      </c>
      <c r="E869">
        <v>405</v>
      </c>
      <c r="F869">
        <f t="shared" si="13"/>
        <v>13</v>
      </c>
      <c r="G869" t="str">
        <f>STANDINGS_ERA[[#This Row],[League]]&amp;STANDINGS_ERA[[#This Row],[Team]]</f>
        <v>$150 Draft Champions Feb 02 1:00 pm Lg.3647Sultans of Swat 3</v>
      </c>
    </row>
    <row r="870" spans="1:7" x14ac:dyDescent="0.25">
      <c r="A870">
        <v>2869</v>
      </c>
      <c r="B870" t="s">
        <v>1208</v>
      </c>
      <c r="C870" t="s">
        <v>1209</v>
      </c>
      <c r="D870">
        <v>4.6369999999999996</v>
      </c>
      <c r="E870">
        <v>42</v>
      </c>
      <c r="F870">
        <f t="shared" si="13"/>
        <v>14</v>
      </c>
      <c r="G870" t="str">
        <f>STANDINGS_ERA[[#This Row],[League]]&amp;STANDINGS_ERA[[#This Row],[Team]]</f>
        <v>$150 Draft Champions Feb 02 1:00 pm Lg.3647Team Daughtry</v>
      </c>
    </row>
    <row r="871" spans="1:7" x14ac:dyDescent="0.25">
      <c r="A871">
        <v>2907</v>
      </c>
      <c r="B871" t="s">
        <v>1215</v>
      </c>
      <c r="C871" t="s">
        <v>1209</v>
      </c>
      <c r="D871">
        <v>5.032</v>
      </c>
      <c r="E871">
        <v>4</v>
      </c>
      <c r="F871">
        <f t="shared" si="13"/>
        <v>15</v>
      </c>
      <c r="G871" t="str">
        <f>STANDINGS_ERA[[#This Row],[League]]&amp;STANDINGS_ERA[[#This Row],[Team]]</f>
        <v>$150 Draft Champions Feb 02 1:00 pm Lg.3647Leading Vogt Getter</v>
      </c>
    </row>
    <row r="872" spans="1:7" x14ac:dyDescent="0.25">
      <c r="A872">
        <v>146</v>
      </c>
      <c r="B872" t="s">
        <v>1229</v>
      </c>
      <c r="C872" t="s">
        <v>1223</v>
      </c>
      <c r="D872">
        <v>3.4319999999999999</v>
      </c>
      <c r="E872">
        <v>2765</v>
      </c>
      <c r="F872">
        <f t="shared" si="13"/>
        <v>1</v>
      </c>
      <c r="G872" t="str">
        <f>STANDINGS_ERA[[#This Row],[League]]&amp;STANDINGS_ERA[[#This Row],[Team]]</f>
        <v>$150 Draft Champions Feb 02 1:00 pm Lg.3648Hootie Hoo</v>
      </c>
    </row>
    <row r="873" spans="1:7" x14ac:dyDescent="0.25">
      <c r="A873">
        <v>494</v>
      </c>
      <c r="B873" t="s">
        <v>1230</v>
      </c>
      <c r="C873" t="s">
        <v>1223</v>
      </c>
      <c r="D873">
        <v>3.6339999999999999</v>
      </c>
      <c r="E873">
        <v>2417</v>
      </c>
      <c r="F873">
        <f t="shared" si="13"/>
        <v>2</v>
      </c>
      <c r="G873" t="str">
        <f>STANDINGS_ERA[[#This Row],[League]]&amp;STANDINGS_ERA[[#This Row],[Team]]</f>
        <v>$150 Draft Champions Feb 02 1:00 pm Lg.3648LUNKERS SD2</v>
      </c>
    </row>
    <row r="874" spans="1:7" x14ac:dyDescent="0.25">
      <c r="A874">
        <v>606</v>
      </c>
      <c r="B874" t="s">
        <v>1226</v>
      </c>
      <c r="C874" t="s">
        <v>1223</v>
      </c>
      <c r="D874">
        <v>3.6819999999999999</v>
      </c>
      <c r="E874">
        <v>2305</v>
      </c>
      <c r="F874">
        <f t="shared" si="13"/>
        <v>3</v>
      </c>
      <c r="G874" t="str">
        <f>STANDINGS_ERA[[#This Row],[League]]&amp;STANDINGS_ERA[[#This Row],[Team]]</f>
        <v>$150 Draft Champions Feb 02 1:00 pm Lg.3648Sons of Hamilton</v>
      </c>
    </row>
    <row r="875" spans="1:7" x14ac:dyDescent="0.25">
      <c r="A875">
        <v>724</v>
      </c>
      <c r="B875" t="s">
        <v>1231</v>
      </c>
      <c r="C875" t="s">
        <v>1223</v>
      </c>
      <c r="D875">
        <v>3.7229999999999999</v>
      </c>
      <c r="E875">
        <v>2187</v>
      </c>
      <c r="F875">
        <f t="shared" si="13"/>
        <v>4</v>
      </c>
      <c r="G875" t="str">
        <f>STANDINGS_ERA[[#This Row],[League]]&amp;STANDINGS_ERA[[#This Row],[Team]]</f>
        <v>$150 Draft Champions Feb 02 1:00 pm Lg.3648B-Team</v>
      </c>
    </row>
    <row r="876" spans="1:7" x14ac:dyDescent="0.25">
      <c r="A876">
        <v>742</v>
      </c>
      <c r="B876" t="s">
        <v>1225</v>
      </c>
      <c r="C876" t="s">
        <v>1223</v>
      </c>
      <c r="D876">
        <v>3.7290000000000001</v>
      </c>
      <c r="E876">
        <v>2169</v>
      </c>
      <c r="F876">
        <f t="shared" si="13"/>
        <v>5</v>
      </c>
      <c r="G876" t="str">
        <f>STANDINGS_ERA[[#This Row],[League]]&amp;STANDINGS_ERA[[#This Row],[Team]]</f>
        <v>$150 Draft Champions Feb 02 1:00 pm Lg.3648Sun Spartacus the Hun Tzu</v>
      </c>
    </row>
    <row r="877" spans="1:7" x14ac:dyDescent="0.25">
      <c r="A877">
        <v>823</v>
      </c>
      <c r="B877" t="s">
        <v>1233</v>
      </c>
      <c r="C877" t="s">
        <v>1223</v>
      </c>
      <c r="D877">
        <v>3.754</v>
      </c>
      <c r="E877">
        <v>2088</v>
      </c>
      <c r="F877">
        <f t="shared" si="13"/>
        <v>6</v>
      </c>
      <c r="G877" t="str">
        <f>STANDINGS_ERA[[#This Row],[League]]&amp;STANDINGS_ERA[[#This Row],[Team]]</f>
        <v>$150 Draft Champions Feb 02 1:00 pm Lg.3648HangerBangers</v>
      </c>
    </row>
    <row r="878" spans="1:7" x14ac:dyDescent="0.25">
      <c r="A878">
        <v>903</v>
      </c>
      <c r="B878" t="s">
        <v>286</v>
      </c>
      <c r="C878" t="s">
        <v>1223</v>
      </c>
      <c r="D878">
        <v>3.778</v>
      </c>
      <c r="E878">
        <v>2008</v>
      </c>
      <c r="F878">
        <f t="shared" si="13"/>
        <v>7</v>
      </c>
      <c r="G878" t="str">
        <f>STANDINGS_ERA[[#This Row],[League]]&amp;STANDINGS_ERA[[#This Row],[Team]]</f>
        <v>$150 Draft Champions Feb 02 1:00 pm Lg.3648Team Williams</v>
      </c>
    </row>
    <row r="879" spans="1:7" x14ac:dyDescent="0.25">
      <c r="A879">
        <v>1214</v>
      </c>
      <c r="B879" t="s">
        <v>491</v>
      </c>
      <c r="C879" t="s">
        <v>1223</v>
      </c>
      <c r="D879">
        <v>3.8660000000000001</v>
      </c>
      <c r="E879">
        <v>1697</v>
      </c>
      <c r="F879">
        <f t="shared" si="13"/>
        <v>8</v>
      </c>
      <c r="G879" t="str">
        <f>STANDINGS_ERA[[#This Row],[League]]&amp;STANDINGS_ERA[[#This Row],[Team]]</f>
        <v>$150 Draft Champions Feb 02 1:00 pm Lg.3648Team Wojciechowski</v>
      </c>
    </row>
    <row r="880" spans="1:7" x14ac:dyDescent="0.25">
      <c r="A880">
        <v>1335</v>
      </c>
      <c r="B880" t="s">
        <v>1232</v>
      </c>
      <c r="C880" t="s">
        <v>1223</v>
      </c>
      <c r="D880">
        <v>3.8969999999999998</v>
      </c>
      <c r="E880">
        <v>1576</v>
      </c>
      <c r="F880">
        <f t="shared" si="13"/>
        <v>9</v>
      </c>
      <c r="G880" t="str">
        <f>STANDINGS_ERA[[#This Row],[League]]&amp;STANDINGS_ERA[[#This Row],[Team]]</f>
        <v>$150 Draft Champions Feb 02 1:00 pm Lg.3648Long Way to the Top If You Wanna Rock</v>
      </c>
    </row>
    <row r="881" spans="1:7" x14ac:dyDescent="0.25">
      <c r="A881">
        <v>1764</v>
      </c>
      <c r="B881" t="s">
        <v>1228</v>
      </c>
      <c r="C881" t="s">
        <v>1223</v>
      </c>
      <c r="D881">
        <v>4.0190000000000001</v>
      </c>
      <c r="E881">
        <v>1147</v>
      </c>
      <c r="F881">
        <f t="shared" si="13"/>
        <v>10</v>
      </c>
      <c r="G881" t="str">
        <f>STANDINGS_ERA[[#This Row],[League]]&amp;STANDINGS_ERA[[#This Row],[Team]]</f>
        <v>$150 Draft Champions Feb 02 1:00 pm Lg.3648Murder He Roto Slow</v>
      </c>
    </row>
    <row r="882" spans="1:7" x14ac:dyDescent="0.25">
      <c r="A882">
        <v>2140</v>
      </c>
      <c r="B882" t="s">
        <v>1227</v>
      </c>
      <c r="C882" t="s">
        <v>1223</v>
      </c>
      <c r="D882">
        <v>4.1399999999999997</v>
      </c>
      <c r="E882">
        <v>771</v>
      </c>
      <c r="F882">
        <f t="shared" si="13"/>
        <v>11</v>
      </c>
      <c r="G882" t="str">
        <f>STANDINGS_ERA[[#This Row],[League]]&amp;STANDINGS_ERA[[#This Row],[Team]]</f>
        <v>$150 Draft Champions Feb 02 1:00 pm Lg.3648Howlin' Wolf</v>
      </c>
    </row>
    <row r="883" spans="1:7" x14ac:dyDescent="0.25">
      <c r="A883">
        <v>2296</v>
      </c>
      <c r="B883" t="s">
        <v>1234</v>
      </c>
      <c r="C883" t="s">
        <v>1223</v>
      </c>
      <c r="D883">
        <v>4.1890000000000001</v>
      </c>
      <c r="E883">
        <v>615</v>
      </c>
      <c r="F883">
        <f t="shared" si="13"/>
        <v>12</v>
      </c>
      <c r="G883" t="str">
        <f>STANDINGS_ERA[[#This Row],[League]]&amp;STANDINGS_ERA[[#This Row],[Team]]</f>
        <v>$150 Draft Champions Feb 02 1:00 pm Lg.3648The Billygoat Instigators</v>
      </c>
    </row>
    <row r="884" spans="1:7" x14ac:dyDescent="0.25">
      <c r="A884">
        <v>2786</v>
      </c>
      <c r="B884" t="s">
        <v>1224</v>
      </c>
      <c r="C884" t="s">
        <v>1223</v>
      </c>
      <c r="D884">
        <v>4.4589999999999996</v>
      </c>
      <c r="E884">
        <v>125</v>
      </c>
      <c r="F884">
        <f t="shared" si="13"/>
        <v>13</v>
      </c>
      <c r="G884" t="str">
        <f>STANDINGS_ERA[[#This Row],[League]]&amp;STANDINGS_ERA[[#This Row],[Team]]</f>
        <v>$150 Draft Champions Feb 02 1:00 pm Lg.3648Redd Nation</v>
      </c>
    </row>
    <row r="885" spans="1:7" x14ac:dyDescent="0.25">
      <c r="A885">
        <v>2826</v>
      </c>
      <c r="B885" t="s">
        <v>1235</v>
      </c>
      <c r="C885" t="s">
        <v>1223</v>
      </c>
      <c r="D885">
        <v>4.5279999999999996</v>
      </c>
      <c r="E885">
        <v>85</v>
      </c>
      <c r="F885">
        <f t="shared" si="13"/>
        <v>14</v>
      </c>
      <c r="G885" t="str">
        <f>STANDINGS_ERA[[#This Row],[League]]&amp;STANDINGS_ERA[[#This Row],[Team]]</f>
        <v>$150 Draft Champions Feb 02 1:00 pm Lg.3648Team mitseff</v>
      </c>
    </row>
    <row r="886" spans="1:7" x14ac:dyDescent="0.25">
      <c r="A886">
        <v>2873</v>
      </c>
      <c r="B886" t="s">
        <v>1222</v>
      </c>
      <c r="C886" t="s">
        <v>1223</v>
      </c>
      <c r="D886">
        <v>4.6550000000000002</v>
      </c>
      <c r="E886">
        <v>38</v>
      </c>
      <c r="F886">
        <f t="shared" si="13"/>
        <v>15</v>
      </c>
      <c r="G886" t="str">
        <f>STANDINGS_ERA[[#This Row],[League]]&amp;STANDINGS_ERA[[#This Row],[Team]]</f>
        <v>$150 Draft Champions Feb 02 1:00 pm Lg.3648Team Levy</v>
      </c>
    </row>
    <row r="887" spans="1:7" x14ac:dyDescent="0.25">
      <c r="A887">
        <v>79</v>
      </c>
      <c r="B887" t="s">
        <v>1238</v>
      </c>
      <c r="C887" t="s">
        <v>1237</v>
      </c>
      <c r="D887">
        <v>3.3340000000000001</v>
      </c>
      <c r="E887">
        <v>2832</v>
      </c>
      <c r="F887">
        <f t="shared" si="13"/>
        <v>1</v>
      </c>
      <c r="G887" t="str">
        <f>STANDINGS_ERA[[#This Row],[League]]&amp;STANDINGS_ERA[[#This Row],[Team]]</f>
        <v>$150 Draft Champions Feb 03 1:00 pm Lg.3651brownsound</v>
      </c>
    </row>
    <row r="888" spans="1:7" x14ac:dyDescent="0.25">
      <c r="A888">
        <v>646</v>
      </c>
      <c r="B888" t="s">
        <v>1245</v>
      </c>
      <c r="C888" t="s">
        <v>1237</v>
      </c>
      <c r="D888">
        <v>3.6949999999999998</v>
      </c>
      <c r="E888">
        <v>2265</v>
      </c>
      <c r="F888">
        <f t="shared" si="13"/>
        <v>2</v>
      </c>
      <c r="G888" t="str">
        <f>STANDINGS_ERA[[#This Row],[League]]&amp;STANDINGS_ERA[[#This Row],[Team]]</f>
        <v>$150 Draft Champions Feb 03 1:00 pm Lg.3651Eskimo Thunder</v>
      </c>
    </row>
    <row r="889" spans="1:7" x14ac:dyDescent="0.25">
      <c r="A889">
        <v>745</v>
      </c>
      <c r="B889" t="s">
        <v>489</v>
      </c>
      <c r="C889" t="s">
        <v>1237</v>
      </c>
      <c r="D889">
        <v>3.73</v>
      </c>
      <c r="E889">
        <v>2166</v>
      </c>
      <c r="F889">
        <f t="shared" si="13"/>
        <v>3</v>
      </c>
      <c r="G889" t="str">
        <f>STANDINGS_ERA[[#This Row],[League]]&amp;STANDINGS_ERA[[#This Row],[Team]]</f>
        <v>$150 Draft Champions Feb 03 1:00 pm Lg.3651Thing 5</v>
      </c>
    </row>
    <row r="890" spans="1:7" x14ac:dyDescent="0.25">
      <c r="A890">
        <v>782</v>
      </c>
      <c r="B890" t="s">
        <v>1239</v>
      </c>
      <c r="C890" t="s">
        <v>1237</v>
      </c>
      <c r="D890">
        <v>3.7429999999999999</v>
      </c>
      <c r="E890">
        <v>2129</v>
      </c>
      <c r="F890">
        <f t="shared" si="13"/>
        <v>4</v>
      </c>
      <c r="G890" t="str">
        <f>STANDINGS_ERA[[#This Row],[League]]&amp;STANDINGS_ERA[[#This Row],[Team]]</f>
        <v>$150 Draft Champions Feb 03 1:00 pm Lg.3651Thebeau 6</v>
      </c>
    </row>
    <row r="891" spans="1:7" x14ac:dyDescent="0.25">
      <c r="A891">
        <v>1204</v>
      </c>
      <c r="B891" t="s">
        <v>1240</v>
      </c>
      <c r="C891" t="s">
        <v>1237</v>
      </c>
      <c r="D891">
        <v>3.8639999999999999</v>
      </c>
      <c r="E891">
        <v>1707</v>
      </c>
      <c r="F891">
        <f t="shared" si="13"/>
        <v>5</v>
      </c>
      <c r="G891" t="str">
        <f>STANDINGS_ERA[[#This Row],[League]]&amp;STANDINGS_ERA[[#This Row],[Team]]</f>
        <v>$150 Draft Champions Feb 03 1:00 pm Lg.3651Team Robot</v>
      </c>
    </row>
    <row r="892" spans="1:7" x14ac:dyDescent="0.25">
      <c r="A892">
        <v>1274</v>
      </c>
      <c r="B892" t="s">
        <v>686</v>
      </c>
      <c r="C892" t="s">
        <v>1237</v>
      </c>
      <c r="D892">
        <v>3.883</v>
      </c>
      <c r="E892">
        <v>1637</v>
      </c>
      <c r="F892">
        <f t="shared" si="13"/>
        <v>6</v>
      </c>
      <c r="G892" t="str">
        <f>STANDINGS_ERA[[#This Row],[League]]&amp;STANDINGS_ERA[[#This Row],[Team]]</f>
        <v>$150 Draft Champions Feb 03 1:00 pm Lg.3651Team Liebman</v>
      </c>
    </row>
    <row r="893" spans="1:7" x14ac:dyDescent="0.25">
      <c r="A893">
        <v>1322</v>
      </c>
      <c r="B893" t="s">
        <v>1243</v>
      </c>
      <c r="C893" t="s">
        <v>1237</v>
      </c>
      <c r="D893">
        <v>3.895</v>
      </c>
      <c r="E893">
        <v>1589</v>
      </c>
      <c r="F893">
        <f t="shared" si="13"/>
        <v>7</v>
      </c>
      <c r="G893" t="str">
        <f>STANDINGS_ERA[[#This Row],[League]]&amp;STANDINGS_ERA[[#This Row],[Team]]</f>
        <v>$150 Draft Champions Feb 03 1:00 pm Lg.3651Harmon Killebrew</v>
      </c>
    </row>
    <row r="894" spans="1:7" x14ac:dyDescent="0.25">
      <c r="A894">
        <v>1347</v>
      </c>
      <c r="B894" t="s">
        <v>1246</v>
      </c>
      <c r="C894" t="s">
        <v>1237</v>
      </c>
      <c r="D894">
        <v>3.9</v>
      </c>
      <c r="E894">
        <v>1564</v>
      </c>
      <c r="F894">
        <f t="shared" si="13"/>
        <v>8</v>
      </c>
      <c r="G894" t="str">
        <f>STANDINGS_ERA[[#This Row],[League]]&amp;STANDINGS_ERA[[#This Row],[Team]]</f>
        <v>$150 Draft Champions Feb 03 1:00 pm Lg.3651SmellNiceWithBartoloColon</v>
      </c>
    </row>
    <row r="895" spans="1:7" x14ac:dyDescent="0.25">
      <c r="A895">
        <v>1638</v>
      </c>
      <c r="B895" t="s">
        <v>1247</v>
      </c>
      <c r="C895" t="s">
        <v>1237</v>
      </c>
      <c r="D895">
        <v>3.984</v>
      </c>
      <c r="E895">
        <v>1273</v>
      </c>
      <c r="F895">
        <f t="shared" si="13"/>
        <v>9</v>
      </c>
      <c r="G895" t="str">
        <f>STANDINGS_ERA[[#This Row],[League]]&amp;STANDINGS_ERA[[#This Row],[Team]]</f>
        <v>$150 Draft Champions Feb 03 1:00 pm Lg.3651u, Enoesque</v>
      </c>
    </row>
    <row r="896" spans="1:7" x14ac:dyDescent="0.25">
      <c r="A896">
        <v>2128</v>
      </c>
      <c r="B896" t="s">
        <v>356</v>
      </c>
      <c r="C896" t="s">
        <v>1237</v>
      </c>
      <c r="D896">
        <v>4.1369999999999996</v>
      </c>
      <c r="E896">
        <v>783</v>
      </c>
      <c r="F896">
        <f t="shared" si="13"/>
        <v>10</v>
      </c>
      <c r="G896" t="str">
        <f>STANDINGS_ERA[[#This Row],[League]]&amp;STANDINGS_ERA[[#This Row],[Team]]</f>
        <v>$150 Draft Champions Feb 03 1:00 pm Lg.3651GUERRILLA DC</v>
      </c>
    </row>
    <row r="897" spans="1:7" x14ac:dyDescent="0.25">
      <c r="A897">
        <v>2340</v>
      </c>
      <c r="B897" t="s">
        <v>1236</v>
      </c>
      <c r="C897" t="s">
        <v>1237</v>
      </c>
      <c r="D897">
        <v>4.2050000000000001</v>
      </c>
      <c r="E897">
        <v>571</v>
      </c>
      <c r="F897">
        <f t="shared" si="13"/>
        <v>11</v>
      </c>
      <c r="G897" t="str">
        <f>STANDINGS_ERA[[#This Row],[League]]&amp;STANDINGS_ERA[[#This Row],[Team]]</f>
        <v>$150 Draft Champions Feb 03 1:00 pm Lg.3651Talons</v>
      </c>
    </row>
    <row r="898" spans="1:7" x14ac:dyDescent="0.25">
      <c r="A898">
        <v>2531</v>
      </c>
      <c r="B898" t="s">
        <v>98</v>
      </c>
      <c r="C898" t="s">
        <v>1237</v>
      </c>
      <c r="D898">
        <v>4.2859999999999996</v>
      </c>
      <c r="E898">
        <v>380</v>
      </c>
      <c r="F898">
        <f t="shared" si="13"/>
        <v>12</v>
      </c>
      <c r="G898" t="str">
        <f>STANDINGS_ERA[[#This Row],[League]]&amp;STANDINGS_ERA[[#This Row],[Team]]</f>
        <v>$150 Draft Champions Feb 03 1:00 pm Lg.3651Team Ward</v>
      </c>
    </row>
    <row r="899" spans="1:7" x14ac:dyDescent="0.25">
      <c r="A899">
        <v>2611</v>
      </c>
      <c r="B899" t="s">
        <v>1241</v>
      </c>
      <c r="C899" t="s">
        <v>1237</v>
      </c>
      <c r="D899">
        <v>4.3280000000000003</v>
      </c>
      <c r="E899">
        <v>300</v>
      </c>
      <c r="F899">
        <f t="shared" ref="F899:F962" si="14">IF(C899=C898,F898+1,1)</f>
        <v>13</v>
      </c>
      <c r="G899" t="str">
        <f>STANDINGS_ERA[[#This Row],[League]]&amp;STANDINGS_ERA[[#This Row],[Team]]</f>
        <v>$150 Draft Champions Feb 03 1:00 pm Lg.3651Pyrolitic Decomposition 10</v>
      </c>
    </row>
    <row r="900" spans="1:7" x14ac:dyDescent="0.25">
      <c r="A900">
        <v>2612</v>
      </c>
      <c r="B900" t="s">
        <v>1244</v>
      </c>
      <c r="C900" t="s">
        <v>1237</v>
      </c>
      <c r="D900">
        <v>4.33</v>
      </c>
      <c r="E900">
        <v>299</v>
      </c>
      <c r="F900">
        <f t="shared" si="14"/>
        <v>14</v>
      </c>
      <c r="G900" t="str">
        <f>STANDINGS_ERA[[#This Row],[League]]&amp;STANDINGS_ERA[[#This Row],[Team]]</f>
        <v>$150 Draft Champions Feb 03 1:00 pm Lg.3651High Society</v>
      </c>
    </row>
    <row r="901" spans="1:7" x14ac:dyDescent="0.25">
      <c r="A901">
        <v>2631</v>
      </c>
      <c r="B901" t="s">
        <v>1242</v>
      </c>
      <c r="C901" t="s">
        <v>1237</v>
      </c>
      <c r="D901">
        <v>4.3419999999999996</v>
      </c>
      <c r="E901">
        <v>280</v>
      </c>
      <c r="F901">
        <f t="shared" si="14"/>
        <v>15</v>
      </c>
      <c r="G901" t="str">
        <f>STANDINGS_ERA[[#This Row],[League]]&amp;STANDINGS_ERA[[#This Row],[Team]]</f>
        <v>$150 Draft Champions Feb 03 1:00 pm Lg.3651Toledo Mud Hens</v>
      </c>
    </row>
    <row r="902" spans="1:7" x14ac:dyDescent="0.25">
      <c r="A902">
        <v>123</v>
      </c>
      <c r="B902" t="s">
        <v>284</v>
      </c>
      <c r="C902" t="s">
        <v>1248</v>
      </c>
      <c r="D902">
        <v>3.4020000000000001</v>
      </c>
      <c r="E902">
        <v>2788</v>
      </c>
      <c r="F902">
        <f t="shared" si="14"/>
        <v>1</v>
      </c>
      <c r="G902" t="str">
        <f>STANDINGS_ERA[[#This Row],[League]]&amp;STANDINGS_ERA[[#This Row],[Team]]</f>
        <v>$150 Draft Champions Feb 04 1:00 pm Lg.3653Team Bloom</v>
      </c>
    </row>
    <row r="903" spans="1:7" x14ac:dyDescent="0.25">
      <c r="A903">
        <v>285</v>
      </c>
      <c r="B903" t="s">
        <v>1251</v>
      </c>
      <c r="C903" t="s">
        <v>1248</v>
      </c>
      <c r="D903">
        <v>3.544</v>
      </c>
      <c r="E903">
        <v>2626</v>
      </c>
      <c r="F903">
        <f t="shared" si="14"/>
        <v>2</v>
      </c>
      <c r="G903" t="str">
        <f>STANDINGS_ERA[[#This Row],[League]]&amp;STANDINGS_ERA[[#This Row],[Team]]</f>
        <v>$150 Draft Champions Feb 04 1:00 pm Lg.3653DAYTON RAIDERS</v>
      </c>
    </row>
    <row r="904" spans="1:7" x14ac:dyDescent="0.25">
      <c r="A904">
        <v>307</v>
      </c>
      <c r="B904" t="s">
        <v>1253</v>
      </c>
      <c r="C904" t="s">
        <v>1248</v>
      </c>
      <c r="D904">
        <v>3.5529999999999999</v>
      </c>
      <c r="E904">
        <v>2604</v>
      </c>
      <c r="F904">
        <f t="shared" si="14"/>
        <v>3</v>
      </c>
      <c r="G904" t="str">
        <f>STANDINGS_ERA[[#This Row],[League]]&amp;STANDINGS_ERA[[#This Row],[Team]]</f>
        <v>$150 Draft Champions Feb 04 1:00 pm Lg.3653G squared &lt;Feb&gt;</v>
      </c>
    </row>
    <row r="905" spans="1:7" x14ac:dyDescent="0.25">
      <c r="A905">
        <v>343</v>
      </c>
      <c r="B905" t="s">
        <v>1250</v>
      </c>
      <c r="C905" t="s">
        <v>1248</v>
      </c>
      <c r="D905">
        <v>3.5680000000000001</v>
      </c>
      <c r="E905">
        <v>2568</v>
      </c>
      <c r="F905">
        <f t="shared" si="14"/>
        <v>4</v>
      </c>
      <c r="G905" t="str">
        <f>STANDINGS_ERA[[#This Row],[League]]&amp;STANDINGS_ERA[[#This Row],[Team]]</f>
        <v>$150 Draft Champions Feb 04 1:00 pm Lg.3653Team McLain</v>
      </c>
    </row>
    <row r="906" spans="1:7" x14ac:dyDescent="0.25">
      <c r="A906">
        <v>400</v>
      </c>
      <c r="B906" t="s">
        <v>56</v>
      </c>
      <c r="C906" t="s">
        <v>1248</v>
      </c>
      <c r="D906">
        <v>3.593</v>
      </c>
      <c r="E906">
        <v>2511</v>
      </c>
      <c r="F906">
        <f t="shared" si="14"/>
        <v>5</v>
      </c>
      <c r="G906" t="str">
        <f>STANDINGS_ERA[[#This Row],[League]]&amp;STANDINGS_ERA[[#This Row],[Team]]</f>
        <v>$150 Draft Champions Feb 04 1:00 pm Lg.3653DOUGHBOYS</v>
      </c>
    </row>
    <row r="907" spans="1:7" x14ac:dyDescent="0.25">
      <c r="A907">
        <v>771</v>
      </c>
      <c r="B907" t="s">
        <v>1252</v>
      </c>
      <c r="C907" t="s">
        <v>1248</v>
      </c>
      <c r="D907">
        <v>3.738</v>
      </c>
      <c r="E907">
        <v>2140</v>
      </c>
      <c r="F907">
        <f t="shared" si="14"/>
        <v>6</v>
      </c>
      <c r="G907" t="str">
        <f>STANDINGS_ERA[[#This Row],[League]]&amp;STANDINGS_ERA[[#This Row],[Team]]</f>
        <v>$150 Draft Champions Feb 04 1:00 pm Lg.3653MVPunisher</v>
      </c>
    </row>
    <row r="908" spans="1:7" x14ac:dyDescent="0.25">
      <c r="A908">
        <v>1078</v>
      </c>
      <c r="B908" t="s">
        <v>451</v>
      </c>
      <c r="C908" t="s">
        <v>1248</v>
      </c>
      <c r="D908">
        <v>3.8250000000000002</v>
      </c>
      <c r="E908">
        <v>1833</v>
      </c>
      <c r="F908">
        <f t="shared" si="14"/>
        <v>7</v>
      </c>
      <c r="G908" t="str">
        <f>STANDINGS_ERA[[#This Row],[League]]&amp;STANDINGS_ERA[[#This Row],[Team]]</f>
        <v>$150 Draft Champions Feb 04 1:00 pm Lg.3653Captain Crunch 4</v>
      </c>
    </row>
    <row r="909" spans="1:7" x14ac:dyDescent="0.25">
      <c r="A909">
        <v>1417</v>
      </c>
      <c r="B909" t="s">
        <v>1254</v>
      </c>
      <c r="C909" t="s">
        <v>1248</v>
      </c>
      <c r="D909">
        <v>3.9209999999999998</v>
      </c>
      <c r="E909">
        <v>1494</v>
      </c>
      <c r="F909">
        <f t="shared" si="14"/>
        <v>8</v>
      </c>
      <c r="G909" t="str">
        <f>STANDINGS_ERA[[#This Row],[League]]&amp;STANDINGS_ERA[[#This Row],[Team]]</f>
        <v>$150 Draft Champions Feb 04 1:00 pm Lg.3653Team Boyd 2</v>
      </c>
    </row>
    <row r="910" spans="1:7" x14ac:dyDescent="0.25">
      <c r="A910">
        <v>1814</v>
      </c>
      <c r="B910" t="s">
        <v>55</v>
      </c>
      <c r="C910" t="s">
        <v>1248</v>
      </c>
      <c r="D910">
        <v>4.0330000000000004</v>
      </c>
      <c r="E910">
        <v>1097</v>
      </c>
      <c r="F910">
        <f t="shared" si="14"/>
        <v>9</v>
      </c>
      <c r="G910" t="str">
        <f>STANDINGS_ERA[[#This Row],[League]]&amp;STANDINGS_ERA[[#This Row],[Team]]</f>
        <v>$150 Draft Champions Feb 04 1:00 pm Lg.3653BALCO: HENNESSY &amp; PEDS</v>
      </c>
    </row>
    <row r="911" spans="1:7" x14ac:dyDescent="0.25">
      <c r="A911">
        <v>1840</v>
      </c>
      <c r="B911" t="s">
        <v>1255</v>
      </c>
      <c r="C911" t="s">
        <v>1248</v>
      </c>
      <c r="D911">
        <v>4.04</v>
      </c>
      <c r="E911">
        <v>1071</v>
      </c>
      <c r="F911">
        <f t="shared" si="14"/>
        <v>10</v>
      </c>
      <c r="G911" t="str">
        <f>STANDINGS_ERA[[#This Row],[League]]&amp;STANDINGS_ERA[[#This Row],[Team]]</f>
        <v>$150 Draft Champions Feb 04 1:00 pm Lg.3653The Todd Father</v>
      </c>
    </row>
    <row r="912" spans="1:7" x14ac:dyDescent="0.25">
      <c r="A912">
        <v>1995</v>
      </c>
      <c r="B912" t="s">
        <v>161</v>
      </c>
      <c r="C912" t="s">
        <v>1248</v>
      </c>
      <c r="D912">
        <v>4.09</v>
      </c>
      <c r="E912">
        <v>916</v>
      </c>
      <c r="F912">
        <f t="shared" si="14"/>
        <v>11</v>
      </c>
      <c r="G912" t="str">
        <f>STANDINGS_ERA[[#This Row],[League]]&amp;STANDINGS_ERA[[#This Row],[Team]]</f>
        <v>$150 Draft Champions Feb 04 1:00 pm Lg.3653Wrecking Crew</v>
      </c>
    </row>
    <row r="913" spans="1:7" x14ac:dyDescent="0.25">
      <c r="A913">
        <v>2130</v>
      </c>
      <c r="B913" t="s">
        <v>375</v>
      </c>
      <c r="C913" t="s">
        <v>1248</v>
      </c>
      <c r="D913">
        <v>4.1369999999999996</v>
      </c>
      <c r="E913">
        <v>781</v>
      </c>
      <c r="F913">
        <f t="shared" si="14"/>
        <v>12</v>
      </c>
      <c r="G913" t="str">
        <f>STANDINGS_ERA[[#This Row],[League]]&amp;STANDINGS_ERA[[#This Row],[Team]]</f>
        <v>$150 Draft Champions Feb 04 1:00 pm Lg.3653Jobu's Rum</v>
      </c>
    </row>
    <row r="914" spans="1:7" x14ac:dyDescent="0.25">
      <c r="A914">
        <v>2726</v>
      </c>
      <c r="B914" t="s">
        <v>111</v>
      </c>
      <c r="C914" t="s">
        <v>1248</v>
      </c>
      <c r="D914">
        <v>4.41</v>
      </c>
      <c r="E914">
        <v>185</v>
      </c>
      <c r="F914">
        <f t="shared" si="14"/>
        <v>13</v>
      </c>
      <c r="G914" t="str">
        <f>STANDINGS_ERA[[#This Row],[League]]&amp;STANDINGS_ERA[[#This Row],[Team]]</f>
        <v>$150 Draft Champions Feb 04 1:00 pm Lg.3653MustSeeTV314{DM2}</v>
      </c>
    </row>
    <row r="915" spans="1:7" x14ac:dyDescent="0.25">
      <c r="A915">
        <v>2749</v>
      </c>
      <c r="B915" t="s">
        <v>1256</v>
      </c>
      <c r="C915" t="s">
        <v>1248</v>
      </c>
      <c r="D915">
        <v>4.4260000000000002</v>
      </c>
      <c r="E915">
        <v>162</v>
      </c>
      <c r="F915">
        <f t="shared" si="14"/>
        <v>14</v>
      </c>
      <c r="G915" t="str">
        <f>STANDINGS_ERA[[#This Row],[League]]&amp;STANDINGS_ERA[[#This Row],[Team]]</f>
        <v>$150 Draft Champions Feb 04 1:00 pm Lg.3653BOSTON CUBS</v>
      </c>
    </row>
    <row r="916" spans="1:7" x14ac:dyDescent="0.25">
      <c r="A916">
        <v>2899</v>
      </c>
      <c r="B916" t="s">
        <v>1249</v>
      </c>
      <c r="C916" t="s">
        <v>1248</v>
      </c>
      <c r="D916">
        <v>4.8620000000000001</v>
      </c>
      <c r="E916">
        <v>12</v>
      </c>
      <c r="F916">
        <f t="shared" si="14"/>
        <v>15</v>
      </c>
      <c r="G916" t="str">
        <f>STANDINGS_ERA[[#This Row],[League]]&amp;STANDINGS_ERA[[#This Row],[Team]]</f>
        <v>$150 Draft Champions Feb 04 1:00 pm Lg.3653Stalking Butlers</v>
      </c>
    </row>
    <row r="917" spans="1:7" x14ac:dyDescent="0.25">
      <c r="A917">
        <v>286</v>
      </c>
      <c r="B917" t="s">
        <v>1260</v>
      </c>
      <c r="C917" t="s">
        <v>1258</v>
      </c>
      <c r="D917">
        <v>3.544</v>
      </c>
      <c r="E917">
        <v>2625</v>
      </c>
      <c r="F917">
        <f t="shared" si="14"/>
        <v>1</v>
      </c>
      <c r="G917" t="str">
        <f>STANDINGS_ERA[[#This Row],[League]]&amp;STANDINGS_ERA[[#This Row],[Team]]</f>
        <v>$150 Draft Champions Feb 05 1:00 pm Lg.3654TheFanAddict</v>
      </c>
    </row>
    <row r="918" spans="1:7" x14ac:dyDescent="0.25">
      <c r="A918">
        <v>304</v>
      </c>
      <c r="B918" t="s">
        <v>1268</v>
      </c>
      <c r="C918" t="s">
        <v>1258</v>
      </c>
      <c r="D918">
        <v>3.5510000000000002</v>
      </c>
      <c r="E918">
        <v>2607</v>
      </c>
      <c r="F918">
        <f t="shared" si="14"/>
        <v>2</v>
      </c>
      <c r="G918" t="str">
        <f>STANDINGS_ERA[[#This Row],[League]]&amp;STANDINGS_ERA[[#This Row],[Team]]</f>
        <v>$150 Draft Champions Feb 05 1:00 pm Lg.3654Hammerhead Yaks 2.0</v>
      </c>
    </row>
    <row r="919" spans="1:7" x14ac:dyDescent="0.25">
      <c r="A919">
        <v>620</v>
      </c>
      <c r="B919" t="s">
        <v>1261</v>
      </c>
      <c r="C919" t="s">
        <v>1258</v>
      </c>
      <c r="D919">
        <v>3.6850000000000001</v>
      </c>
      <c r="E919">
        <v>2291</v>
      </c>
      <c r="F919">
        <f t="shared" si="14"/>
        <v>3</v>
      </c>
      <c r="G919" t="str">
        <f>STANDINGS_ERA[[#This Row],[League]]&amp;STANDINGS_ERA[[#This Row],[Team]]</f>
        <v>$150 Draft Champions Feb 05 1:00 pm Lg.3654papa's 9</v>
      </c>
    </row>
    <row r="920" spans="1:7" x14ac:dyDescent="0.25">
      <c r="A920">
        <v>770</v>
      </c>
      <c r="B920" t="s">
        <v>1266</v>
      </c>
      <c r="C920" t="s">
        <v>1258</v>
      </c>
      <c r="D920">
        <v>3.7370000000000001</v>
      </c>
      <c r="E920">
        <v>2141</v>
      </c>
      <c r="F920">
        <f t="shared" si="14"/>
        <v>4</v>
      </c>
      <c r="G920" t="str">
        <f>STANDINGS_ERA[[#This Row],[League]]&amp;STANDINGS_ERA[[#This Row],[Team]]</f>
        <v>$150 Draft Champions Feb 05 1:00 pm Lg.3654Team Bradford</v>
      </c>
    </row>
    <row r="921" spans="1:7" x14ac:dyDescent="0.25">
      <c r="A921">
        <v>840</v>
      </c>
      <c r="B921" t="s">
        <v>1265</v>
      </c>
      <c r="C921" t="s">
        <v>1258</v>
      </c>
      <c r="D921">
        <v>3.76</v>
      </c>
      <c r="E921">
        <v>2071</v>
      </c>
      <c r="F921">
        <f t="shared" si="14"/>
        <v>5</v>
      </c>
      <c r="G921" t="str">
        <f>STANDINGS_ERA[[#This Row],[League]]&amp;STANDINGS_ERA[[#This Row],[Team]]</f>
        <v>$150 Draft Champions Feb 05 1:00 pm Lg.3654Rizzotos, capeesh?</v>
      </c>
    </row>
    <row r="922" spans="1:7" x14ac:dyDescent="0.25">
      <c r="A922">
        <v>1076</v>
      </c>
      <c r="B922" t="s">
        <v>1267</v>
      </c>
      <c r="C922" t="s">
        <v>1258</v>
      </c>
      <c r="D922">
        <v>3.8250000000000002</v>
      </c>
      <c r="E922">
        <v>1835</v>
      </c>
      <c r="F922">
        <f t="shared" si="14"/>
        <v>6</v>
      </c>
      <c r="G922" t="str">
        <f>STANDINGS_ERA[[#This Row],[League]]&amp;STANDINGS_ERA[[#This Row],[Team]]</f>
        <v>$150 Draft Champions Feb 05 1:00 pm Lg.3654Noodler Fun Monkey1</v>
      </c>
    </row>
    <row r="923" spans="1:7" x14ac:dyDescent="0.25">
      <c r="A923">
        <v>1333</v>
      </c>
      <c r="B923" t="s">
        <v>1263</v>
      </c>
      <c r="C923" t="s">
        <v>1258</v>
      </c>
      <c r="D923">
        <v>3.8969999999999998</v>
      </c>
      <c r="E923">
        <v>1578</v>
      </c>
      <c r="F923">
        <f t="shared" si="14"/>
        <v>7</v>
      </c>
      <c r="G923" t="str">
        <f>STANDINGS_ERA[[#This Row],[League]]&amp;STANDINGS_ERA[[#This Row],[Team]]</f>
        <v>$150 Draft Champions Feb 05 1:00 pm Lg.3654Team Eliason 1</v>
      </c>
    </row>
    <row r="924" spans="1:7" x14ac:dyDescent="0.25">
      <c r="A924">
        <v>1537</v>
      </c>
      <c r="B924" t="s">
        <v>1264</v>
      </c>
      <c r="C924" t="s">
        <v>1258</v>
      </c>
      <c r="D924">
        <v>3.9550000000000001</v>
      </c>
      <c r="E924">
        <v>1374</v>
      </c>
      <c r="F924">
        <f t="shared" si="14"/>
        <v>8</v>
      </c>
      <c r="G924" t="str">
        <f>STANDINGS_ERA[[#This Row],[League]]&amp;STANDINGS_ERA[[#This Row],[Team]]</f>
        <v>$150 Draft Champions Feb 05 1:00 pm Lg.3654FORGIVING STEVE BARTMAN</v>
      </c>
    </row>
    <row r="925" spans="1:7" x14ac:dyDescent="0.25">
      <c r="A925">
        <v>1821</v>
      </c>
      <c r="B925" t="s">
        <v>51</v>
      </c>
      <c r="C925" t="s">
        <v>1258</v>
      </c>
      <c r="D925">
        <v>4.0350000000000001</v>
      </c>
      <c r="E925">
        <v>1090</v>
      </c>
      <c r="F925">
        <f t="shared" si="14"/>
        <v>9</v>
      </c>
      <c r="G925" t="str">
        <f>STANDINGS_ERA[[#This Row],[League]]&amp;STANDINGS_ERA[[#This Row],[Team]]</f>
        <v>$150 Draft Champions Feb 05 1:00 pm Lg.3654Team Kostern</v>
      </c>
    </row>
    <row r="926" spans="1:7" x14ac:dyDescent="0.25">
      <c r="A926">
        <v>2025</v>
      </c>
      <c r="B926" t="s">
        <v>1269</v>
      </c>
      <c r="C926" t="s">
        <v>1258</v>
      </c>
      <c r="D926">
        <v>4.0979999999999999</v>
      </c>
      <c r="E926">
        <v>886</v>
      </c>
      <c r="F926">
        <f t="shared" si="14"/>
        <v>10</v>
      </c>
      <c r="G926" t="str">
        <f>STANDINGS_ERA[[#This Row],[League]]&amp;STANDINGS_ERA[[#This Row],[Team]]</f>
        <v>$150 Draft Champions Feb 05 1:00 pm Lg.3654Surrender Dorothy! (5)</v>
      </c>
    </row>
    <row r="927" spans="1:7" x14ac:dyDescent="0.25">
      <c r="A927">
        <v>2192</v>
      </c>
      <c r="B927" t="s">
        <v>1259</v>
      </c>
      <c r="C927" t="s">
        <v>1258</v>
      </c>
      <c r="D927">
        <v>4.1580000000000004</v>
      </c>
      <c r="E927">
        <v>719</v>
      </c>
      <c r="F927">
        <f t="shared" si="14"/>
        <v>11</v>
      </c>
      <c r="G927" t="str">
        <f>STANDINGS_ERA[[#This Row],[League]]&amp;STANDINGS_ERA[[#This Row],[Team]]</f>
        <v>$150 Draft Champions Feb 05 1:00 pm Lg.3654Hickory High Huskers</v>
      </c>
    </row>
    <row r="928" spans="1:7" x14ac:dyDescent="0.25">
      <c r="A928">
        <v>2256</v>
      </c>
      <c r="B928" t="s">
        <v>1262</v>
      </c>
      <c r="C928" t="s">
        <v>1258</v>
      </c>
      <c r="D928">
        <v>4.1769999999999996</v>
      </c>
      <c r="E928">
        <v>655</v>
      </c>
      <c r="F928">
        <f t="shared" si="14"/>
        <v>12</v>
      </c>
      <c r="G928" t="str">
        <f>STANDINGS_ERA[[#This Row],[League]]&amp;STANDINGS_ERA[[#This Row],[Team]]</f>
        <v>$150 Draft Champions Feb 05 1:00 pm Lg.3654Wayne Tolleson</v>
      </c>
    </row>
    <row r="929" spans="1:7" x14ac:dyDescent="0.25">
      <c r="A929">
        <v>2420</v>
      </c>
      <c r="B929" t="s">
        <v>274</v>
      </c>
      <c r="C929" t="s">
        <v>1258</v>
      </c>
      <c r="D929">
        <v>4.2329999999999997</v>
      </c>
      <c r="E929">
        <v>491</v>
      </c>
      <c r="F929">
        <f t="shared" si="14"/>
        <v>13</v>
      </c>
      <c r="G929" t="str">
        <f>STANDINGS_ERA[[#This Row],[League]]&amp;STANDINGS_ERA[[#This Row],[Team]]</f>
        <v>$150 Draft Champions Feb 05 1:00 pm Lg.3654MOBALL</v>
      </c>
    </row>
    <row r="930" spans="1:7" x14ac:dyDescent="0.25">
      <c r="A930">
        <v>2520</v>
      </c>
      <c r="B930" t="s">
        <v>194</v>
      </c>
      <c r="C930" t="s">
        <v>1258</v>
      </c>
      <c r="D930">
        <v>4.282</v>
      </c>
      <c r="E930">
        <v>391</v>
      </c>
      <c r="F930">
        <f t="shared" si="14"/>
        <v>14</v>
      </c>
      <c r="G930" t="str">
        <f>STANDINGS_ERA[[#This Row],[League]]&amp;STANDINGS_ERA[[#This Row],[Team]]</f>
        <v>$150 Draft Champions Feb 05 1:00 pm Lg.3654Team Metivier</v>
      </c>
    </row>
    <row r="931" spans="1:7" x14ac:dyDescent="0.25">
      <c r="A931">
        <v>2593</v>
      </c>
      <c r="B931" t="s">
        <v>1257</v>
      </c>
      <c r="C931" t="s">
        <v>1258</v>
      </c>
      <c r="D931">
        <v>4.3179999999999996</v>
      </c>
      <c r="E931">
        <v>318</v>
      </c>
      <c r="F931">
        <f t="shared" si="14"/>
        <v>15</v>
      </c>
      <c r="G931" t="str">
        <f>STANDINGS_ERA[[#This Row],[League]]&amp;STANDINGS_ERA[[#This Row],[Team]]</f>
        <v>$150 Draft Champions Feb 05 1:00 pm Lg.3654ZZzZzZz</v>
      </c>
    </row>
    <row r="932" spans="1:7" x14ac:dyDescent="0.25">
      <c r="A932">
        <v>233</v>
      </c>
      <c r="B932" t="s">
        <v>189</v>
      </c>
      <c r="C932" t="s">
        <v>1271</v>
      </c>
      <c r="D932">
        <v>3.504</v>
      </c>
      <c r="E932">
        <v>2678</v>
      </c>
      <c r="F932">
        <f t="shared" si="14"/>
        <v>1</v>
      </c>
      <c r="G932" t="str">
        <f>STANDINGS_ERA[[#This Row],[League]]&amp;STANDINGS_ERA[[#This Row],[Team]]</f>
        <v>$150 Draft Champions Feb 05 1:00 pm Lg.3656Homer Hankies</v>
      </c>
    </row>
    <row r="933" spans="1:7" x14ac:dyDescent="0.25">
      <c r="A933">
        <v>236</v>
      </c>
      <c r="B933" t="s">
        <v>399</v>
      </c>
      <c r="C933" t="s">
        <v>1271</v>
      </c>
      <c r="D933">
        <v>3.5089999999999999</v>
      </c>
      <c r="E933">
        <v>2675</v>
      </c>
      <c r="F933">
        <f t="shared" si="14"/>
        <v>2</v>
      </c>
      <c r="G933" t="str">
        <f>STANDINGS_ERA[[#This Row],[League]]&amp;STANDINGS_ERA[[#This Row],[Team]]</f>
        <v>$150 Draft Champions Feb 05 1:00 pm Lg.3656Kickin' Chickens</v>
      </c>
    </row>
    <row r="934" spans="1:7" x14ac:dyDescent="0.25">
      <c r="A934">
        <v>382</v>
      </c>
      <c r="B934" t="s">
        <v>1278</v>
      </c>
      <c r="C934" t="s">
        <v>1271</v>
      </c>
      <c r="D934">
        <v>3.5870000000000002</v>
      </c>
      <c r="E934">
        <v>2529</v>
      </c>
      <c r="F934">
        <f t="shared" si="14"/>
        <v>3</v>
      </c>
      <c r="G934" t="str">
        <f>STANDINGS_ERA[[#This Row],[League]]&amp;STANDINGS_ERA[[#This Row],[Team]]</f>
        <v>$150 Draft Champions Feb 05 1:00 pm Lg.3656SpinningSeams10</v>
      </c>
    </row>
    <row r="935" spans="1:7" x14ac:dyDescent="0.25">
      <c r="A935">
        <v>443</v>
      </c>
      <c r="B935" t="s">
        <v>177</v>
      </c>
      <c r="C935" t="s">
        <v>1271</v>
      </c>
      <c r="D935">
        <v>3.613</v>
      </c>
      <c r="E935">
        <v>2468</v>
      </c>
      <c r="F935">
        <f t="shared" si="14"/>
        <v>4</v>
      </c>
      <c r="G935" t="str">
        <f>STANDINGS_ERA[[#This Row],[League]]&amp;STANDINGS_ERA[[#This Row],[Team]]</f>
        <v>$150 Draft Champions Feb 05 1:00 pm Lg.3656Team JP3</v>
      </c>
    </row>
    <row r="936" spans="1:7" x14ac:dyDescent="0.25">
      <c r="A936">
        <v>614</v>
      </c>
      <c r="B936" t="s">
        <v>152</v>
      </c>
      <c r="C936" t="s">
        <v>1271</v>
      </c>
      <c r="D936">
        <v>3.6840000000000002</v>
      </c>
      <c r="E936">
        <v>2297</v>
      </c>
      <c r="F936">
        <f t="shared" si="14"/>
        <v>5</v>
      </c>
      <c r="G936" t="str">
        <f>STANDINGS_ERA[[#This Row],[League]]&amp;STANDINGS_ERA[[#This Row],[Team]]</f>
        <v>$150 Draft Champions Feb 05 1:00 pm Lg.3656Bronx Yankees (DC8)</v>
      </c>
    </row>
    <row r="937" spans="1:7" x14ac:dyDescent="0.25">
      <c r="A937">
        <v>1467</v>
      </c>
      <c r="B937" t="s">
        <v>1277</v>
      </c>
      <c r="C937" t="s">
        <v>1271</v>
      </c>
      <c r="D937">
        <v>3.9350000000000001</v>
      </c>
      <c r="E937">
        <v>1444</v>
      </c>
      <c r="F937">
        <f t="shared" si="14"/>
        <v>6</v>
      </c>
      <c r="G937" t="str">
        <f>STANDINGS_ERA[[#This Row],[League]]&amp;STANDINGS_ERA[[#This Row],[Team]]</f>
        <v>$150 Draft Champions Feb 05 1:00 pm Lg.3656Dominance &amp; Submission III</v>
      </c>
    </row>
    <row r="938" spans="1:7" x14ac:dyDescent="0.25">
      <c r="A938">
        <v>1942</v>
      </c>
      <c r="B938" t="s">
        <v>190</v>
      </c>
      <c r="C938" t="s">
        <v>1271</v>
      </c>
      <c r="D938">
        <v>4.0709999999999997</v>
      </c>
      <c r="E938">
        <v>969</v>
      </c>
      <c r="F938">
        <f t="shared" si="14"/>
        <v>7</v>
      </c>
      <c r="G938" t="str">
        <f>STANDINGS_ERA[[#This Row],[League]]&amp;STANDINGS_ERA[[#This Row],[Team]]</f>
        <v>$150 Draft Champions Feb 05 1:00 pm Lg.3656Teheran You Apart</v>
      </c>
    </row>
    <row r="939" spans="1:7" x14ac:dyDescent="0.25">
      <c r="A939">
        <v>2008</v>
      </c>
      <c r="B939" t="s">
        <v>1272</v>
      </c>
      <c r="C939" t="s">
        <v>1271</v>
      </c>
      <c r="D939">
        <v>4.093</v>
      </c>
      <c r="E939">
        <v>903</v>
      </c>
      <c r="F939">
        <f t="shared" si="14"/>
        <v>8</v>
      </c>
      <c r="G939" t="str">
        <f>STANDINGS_ERA[[#This Row],[League]]&amp;STANDINGS_ERA[[#This Row],[Team]]</f>
        <v>$150 Draft Champions Feb 05 1:00 pm Lg.3656Team Forgach</v>
      </c>
    </row>
    <row r="940" spans="1:7" x14ac:dyDescent="0.25">
      <c r="A940">
        <v>2009</v>
      </c>
      <c r="B940" t="s">
        <v>1270</v>
      </c>
      <c r="C940" t="s">
        <v>1271</v>
      </c>
      <c r="D940">
        <v>4.093</v>
      </c>
      <c r="E940">
        <v>902</v>
      </c>
      <c r="F940">
        <f t="shared" si="14"/>
        <v>9</v>
      </c>
      <c r="G940" t="str">
        <f>STANDINGS_ERA[[#This Row],[League]]&amp;STANDINGS_ERA[[#This Row],[Team]]</f>
        <v>$150 Draft Champions Feb 05 1:00 pm Lg.3656Wango Tango</v>
      </c>
    </row>
    <row r="941" spans="1:7" x14ac:dyDescent="0.25">
      <c r="A941">
        <v>2043</v>
      </c>
      <c r="B941" t="s">
        <v>323</v>
      </c>
      <c r="C941" t="s">
        <v>1271</v>
      </c>
      <c r="D941">
        <v>4.1059999999999999</v>
      </c>
      <c r="E941">
        <v>868</v>
      </c>
      <c r="F941">
        <f t="shared" si="14"/>
        <v>10</v>
      </c>
      <c r="G941" t="str">
        <f>STANDINGS_ERA[[#This Row],[League]]&amp;STANDINGS_ERA[[#This Row],[Team]]</f>
        <v>$150 Draft Champions Feb 05 1:00 pm Lg.3656White Trash</v>
      </c>
    </row>
    <row r="942" spans="1:7" x14ac:dyDescent="0.25">
      <c r="A942">
        <v>2141</v>
      </c>
      <c r="B942" t="s">
        <v>1275</v>
      </c>
      <c r="C942" t="s">
        <v>1271</v>
      </c>
      <c r="D942">
        <v>4.141</v>
      </c>
      <c r="E942">
        <v>770</v>
      </c>
      <c r="F942">
        <f t="shared" si="14"/>
        <v>11</v>
      </c>
      <c r="G942" t="str">
        <f>STANDINGS_ERA[[#This Row],[League]]&amp;STANDINGS_ERA[[#This Row],[Team]]</f>
        <v>$150 Draft Champions Feb 05 1:00 pm Lg.3656STL Cards 23</v>
      </c>
    </row>
    <row r="943" spans="1:7" x14ac:dyDescent="0.25">
      <c r="A943">
        <v>2314</v>
      </c>
      <c r="B943" t="s">
        <v>1273</v>
      </c>
      <c r="C943" t="s">
        <v>1271</v>
      </c>
      <c r="D943">
        <v>4.1950000000000003</v>
      </c>
      <c r="E943">
        <v>597</v>
      </c>
      <c r="F943">
        <f t="shared" si="14"/>
        <v>12</v>
      </c>
      <c r="G943" t="str">
        <f>STANDINGS_ERA[[#This Row],[League]]&amp;STANDINGS_ERA[[#This Row],[Team]]</f>
        <v>$150 Draft Champions Feb 05 1:00 pm Lg.3656Team Trojak</v>
      </c>
    </row>
    <row r="944" spans="1:7" x14ac:dyDescent="0.25">
      <c r="A944">
        <v>2523</v>
      </c>
      <c r="B944" t="s">
        <v>145</v>
      </c>
      <c r="C944" t="s">
        <v>1271</v>
      </c>
      <c r="D944">
        <v>4.2839999999999998</v>
      </c>
      <c r="E944">
        <v>388</v>
      </c>
      <c r="F944">
        <f t="shared" si="14"/>
        <v>13</v>
      </c>
      <c r="G944" t="str">
        <f>STANDINGS_ERA[[#This Row],[League]]&amp;STANDINGS_ERA[[#This Row],[Team]]</f>
        <v>$150 Draft Champions Feb 05 1:00 pm Lg.3656BugEaters</v>
      </c>
    </row>
    <row r="945" spans="1:7" x14ac:dyDescent="0.25">
      <c r="A945">
        <v>2686</v>
      </c>
      <c r="B945" t="s">
        <v>1274</v>
      </c>
      <c r="C945" t="s">
        <v>1271</v>
      </c>
      <c r="D945">
        <v>4.38</v>
      </c>
      <c r="E945">
        <v>225</v>
      </c>
      <c r="F945">
        <f t="shared" si="14"/>
        <v>14</v>
      </c>
      <c r="G945" t="str">
        <f>STANDINGS_ERA[[#This Row],[League]]&amp;STANDINGS_ERA[[#This Row],[Team]]</f>
        <v>$150 Draft Champions Feb 05 1:00 pm Lg.3656Exspin</v>
      </c>
    </row>
    <row r="946" spans="1:7" x14ac:dyDescent="0.25">
      <c r="A946">
        <v>2768</v>
      </c>
      <c r="B946" t="s">
        <v>1276</v>
      </c>
      <c r="C946" t="s">
        <v>1271</v>
      </c>
      <c r="D946">
        <v>4.4400000000000004</v>
      </c>
      <c r="E946">
        <v>143</v>
      </c>
      <c r="F946">
        <f t="shared" si="14"/>
        <v>15</v>
      </c>
      <c r="G946" t="str">
        <f>STANDINGS_ERA[[#This Row],[League]]&amp;STANDINGS_ERA[[#This Row],[Team]]</f>
        <v>$150 Draft Champions Feb 05 1:00 pm Lg.3656Team To Be Named Later</v>
      </c>
    </row>
    <row r="947" spans="1:7" x14ac:dyDescent="0.25">
      <c r="A947">
        <v>122</v>
      </c>
      <c r="B947" t="s">
        <v>107</v>
      </c>
      <c r="C947" t="s">
        <v>1279</v>
      </c>
      <c r="D947">
        <v>3.4020000000000001</v>
      </c>
      <c r="E947">
        <v>2789</v>
      </c>
      <c r="F947">
        <f t="shared" si="14"/>
        <v>1</v>
      </c>
      <c r="G947" t="str">
        <f>STANDINGS_ERA[[#This Row],[League]]&amp;STANDINGS_ERA[[#This Row],[Team]]</f>
        <v>$150 Draft Champions Feb 06 1:00 pm Lg.3658Team Scott</v>
      </c>
    </row>
    <row r="948" spans="1:7" x14ac:dyDescent="0.25">
      <c r="A948">
        <v>335</v>
      </c>
      <c r="B948" t="s">
        <v>1287</v>
      </c>
      <c r="C948" t="s">
        <v>1279</v>
      </c>
      <c r="D948">
        <v>3.5630000000000002</v>
      </c>
      <c r="E948">
        <v>2576</v>
      </c>
      <c r="F948">
        <f t="shared" si="14"/>
        <v>2</v>
      </c>
      <c r="G948" t="str">
        <f>STANDINGS_ERA[[#This Row],[League]]&amp;STANDINGS_ERA[[#This Row],[Team]]</f>
        <v>$150 Draft Champions Feb 06 1:00 pm Lg.3658Team Nichols</v>
      </c>
    </row>
    <row r="949" spans="1:7" x14ac:dyDescent="0.25">
      <c r="A949">
        <v>372</v>
      </c>
      <c r="B949" t="s">
        <v>1283</v>
      </c>
      <c r="C949" t="s">
        <v>1279</v>
      </c>
      <c r="D949">
        <v>3.585</v>
      </c>
      <c r="E949">
        <v>2539</v>
      </c>
      <c r="F949">
        <f t="shared" si="14"/>
        <v>3</v>
      </c>
      <c r="G949" t="str">
        <f>STANDINGS_ERA[[#This Row],[League]]&amp;STANDINGS_ERA[[#This Row],[Team]]</f>
        <v>$150 Draft Champions Feb 06 1:00 pm Lg.3658Bartolo Colon's FitBit 3</v>
      </c>
    </row>
    <row r="950" spans="1:7" x14ac:dyDescent="0.25">
      <c r="A950">
        <v>621</v>
      </c>
      <c r="B950" t="s">
        <v>1280</v>
      </c>
      <c r="C950" t="s">
        <v>1279</v>
      </c>
      <c r="D950">
        <v>3.6869999999999998</v>
      </c>
      <c r="E950">
        <v>2290</v>
      </c>
      <c r="F950">
        <f t="shared" si="14"/>
        <v>4</v>
      </c>
      <c r="G950" t="str">
        <f>STANDINGS_ERA[[#This Row],[League]]&amp;STANDINGS_ERA[[#This Row],[Team]]</f>
        <v>$150 Draft Champions Feb 06 1:00 pm Lg.3658Long Beach Bums</v>
      </c>
    </row>
    <row r="951" spans="1:7" x14ac:dyDescent="0.25">
      <c r="A951">
        <v>768</v>
      </c>
      <c r="B951" t="s">
        <v>7</v>
      </c>
      <c r="C951" t="s">
        <v>1279</v>
      </c>
      <c r="D951">
        <v>3.7370000000000001</v>
      </c>
      <c r="E951">
        <v>2143</v>
      </c>
      <c r="F951">
        <f t="shared" si="14"/>
        <v>5</v>
      </c>
      <c r="G951" t="str">
        <f>STANDINGS_ERA[[#This Row],[League]]&amp;STANDINGS_ERA[[#This Row],[Team]]</f>
        <v>$150 Draft Champions Feb 06 1:00 pm Lg.3658Team Miller</v>
      </c>
    </row>
    <row r="952" spans="1:7" x14ac:dyDescent="0.25">
      <c r="A952">
        <v>854</v>
      </c>
      <c r="B952" t="s">
        <v>1286</v>
      </c>
      <c r="C952" t="s">
        <v>1279</v>
      </c>
      <c r="D952">
        <v>3.766</v>
      </c>
      <c r="E952">
        <v>2057</v>
      </c>
      <c r="F952">
        <f t="shared" si="14"/>
        <v>6</v>
      </c>
      <c r="G952" t="str">
        <f>STANDINGS_ERA[[#This Row],[League]]&amp;STANDINGS_ERA[[#This Row],[Team]]</f>
        <v>$150 Draft Champions Feb 06 1:00 pm Lg.3658House by Side of the Road</v>
      </c>
    </row>
    <row r="953" spans="1:7" x14ac:dyDescent="0.25">
      <c r="A953">
        <v>868</v>
      </c>
      <c r="B953" t="s">
        <v>1285</v>
      </c>
      <c r="C953" t="s">
        <v>1279</v>
      </c>
      <c r="D953">
        <v>3.77</v>
      </c>
      <c r="E953">
        <v>2043</v>
      </c>
      <c r="F953">
        <f t="shared" si="14"/>
        <v>7</v>
      </c>
      <c r="G953" t="str">
        <f>STANDINGS_ERA[[#This Row],[League]]&amp;STANDINGS_ERA[[#This Row],[Team]]</f>
        <v>$150 Draft Champions Feb 06 1:00 pm Lg.3658Jonny Parlay's</v>
      </c>
    </row>
    <row r="954" spans="1:7" x14ac:dyDescent="0.25">
      <c r="A954">
        <v>1732</v>
      </c>
      <c r="B954" t="s">
        <v>1281</v>
      </c>
      <c r="C954" t="s">
        <v>1279</v>
      </c>
      <c r="D954">
        <v>4.0090000000000003</v>
      </c>
      <c r="E954">
        <v>1179</v>
      </c>
      <c r="F954">
        <f t="shared" si="14"/>
        <v>8</v>
      </c>
      <c r="G954" t="str">
        <f>STANDINGS_ERA[[#This Row],[League]]&amp;STANDINGS_ERA[[#This Row],[Team]]</f>
        <v>$150 Draft Champions Feb 06 1:00 pm Lg.3658Thefanaddict &amp; Joe</v>
      </c>
    </row>
    <row r="955" spans="1:7" x14ac:dyDescent="0.25">
      <c r="A955">
        <v>2021</v>
      </c>
      <c r="B955" t="s">
        <v>379</v>
      </c>
      <c r="C955" t="s">
        <v>1279</v>
      </c>
      <c r="D955">
        <v>4.0970000000000004</v>
      </c>
      <c r="E955">
        <v>890</v>
      </c>
      <c r="F955">
        <f t="shared" si="14"/>
        <v>9</v>
      </c>
      <c r="G955" t="str">
        <f>STANDINGS_ERA[[#This Row],[League]]&amp;STANDINGS_ERA[[#This Row],[Team]]</f>
        <v>$150 Draft Champions Feb 06 1:00 pm Lg.3658smackers V</v>
      </c>
    </row>
    <row r="956" spans="1:7" x14ac:dyDescent="0.25">
      <c r="A956">
        <v>2119</v>
      </c>
      <c r="B956" t="s">
        <v>120</v>
      </c>
      <c r="C956" t="s">
        <v>1279</v>
      </c>
      <c r="D956">
        <v>4.1340000000000003</v>
      </c>
      <c r="E956">
        <v>792</v>
      </c>
      <c r="F956">
        <f t="shared" si="14"/>
        <v>10</v>
      </c>
      <c r="G956" t="str">
        <f>STANDINGS_ERA[[#This Row],[League]]&amp;STANDINGS_ERA[[#This Row],[Team]]</f>
        <v>$150 Draft Champions Feb 06 1:00 pm Lg.3658Green Machine</v>
      </c>
    </row>
    <row r="957" spans="1:7" x14ac:dyDescent="0.25">
      <c r="A957">
        <v>2147</v>
      </c>
      <c r="B957" t="s">
        <v>498</v>
      </c>
      <c r="C957" t="s">
        <v>1279</v>
      </c>
      <c r="D957">
        <v>4.1429999999999998</v>
      </c>
      <c r="E957">
        <v>764</v>
      </c>
      <c r="F957">
        <f t="shared" si="14"/>
        <v>11</v>
      </c>
      <c r="G957" t="str">
        <f>STANDINGS_ERA[[#This Row],[League]]&amp;STANDINGS_ERA[[#This Row],[Team]]</f>
        <v>$150 Draft Champions Feb 06 1:00 pm Lg.3658Gashouse Gorillas</v>
      </c>
    </row>
    <row r="958" spans="1:7" x14ac:dyDescent="0.25">
      <c r="A958">
        <v>2396</v>
      </c>
      <c r="B958" t="s">
        <v>307</v>
      </c>
      <c r="C958" t="s">
        <v>1279</v>
      </c>
      <c r="D958">
        <v>4.2220000000000004</v>
      </c>
      <c r="E958">
        <v>515</v>
      </c>
      <c r="F958">
        <f t="shared" si="14"/>
        <v>12</v>
      </c>
      <c r="G958" t="str">
        <f>STANDINGS_ERA[[#This Row],[League]]&amp;STANDINGS_ERA[[#This Row],[Team]]</f>
        <v>$150 Draft Champions Feb 06 1:00 pm Lg.3658Famous Grouse</v>
      </c>
    </row>
    <row r="959" spans="1:7" x14ac:dyDescent="0.25">
      <c r="A959">
        <v>2504</v>
      </c>
      <c r="B959" t="s">
        <v>1282</v>
      </c>
      <c r="C959" t="s">
        <v>1279</v>
      </c>
      <c r="D959">
        <v>4.2720000000000002</v>
      </c>
      <c r="E959">
        <v>407</v>
      </c>
      <c r="F959">
        <f t="shared" si="14"/>
        <v>13</v>
      </c>
      <c r="G959" t="str">
        <f>STANDINGS_ERA[[#This Row],[League]]&amp;STANDINGS_ERA[[#This Row],[Team]]</f>
        <v>$150 Draft Champions Feb 06 1:00 pm Lg.3658The Somnambulants</v>
      </c>
    </row>
    <row r="960" spans="1:7" x14ac:dyDescent="0.25">
      <c r="A960">
        <v>2721</v>
      </c>
      <c r="B960" t="s">
        <v>889</v>
      </c>
      <c r="C960" t="s">
        <v>1279</v>
      </c>
      <c r="D960">
        <v>4.4050000000000002</v>
      </c>
      <c r="E960">
        <v>190</v>
      </c>
      <c r="F960">
        <f t="shared" si="14"/>
        <v>14</v>
      </c>
      <c r="G960" t="str">
        <f>STANDINGS_ERA[[#This Row],[League]]&amp;STANDINGS_ERA[[#This Row],[Team]]</f>
        <v>$150 Draft Champions Feb 06 1:00 pm Lg.3658Team Thompson</v>
      </c>
    </row>
    <row r="961" spans="1:7" x14ac:dyDescent="0.25">
      <c r="A961">
        <v>2787</v>
      </c>
      <c r="B961" t="s">
        <v>1284</v>
      </c>
      <c r="C961" t="s">
        <v>1279</v>
      </c>
      <c r="D961">
        <v>4.4589999999999996</v>
      </c>
      <c r="E961">
        <v>124</v>
      </c>
      <c r="F961">
        <f t="shared" si="14"/>
        <v>15</v>
      </c>
      <c r="G961" t="str">
        <f>STANDINGS_ERA[[#This Row],[League]]&amp;STANDINGS_ERA[[#This Row],[Team]]</f>
        <v>$150 Draft Champions Feb 06 1:00 pm Lg.3658Golden Shower</v>
      </c>
    </row>
    <row r="962" spans="1:7" x14ac:dyDescent="0.25">
      <c r="A962">
        <v>225</v>
      </c>
      <c r="B962" t="s">
        <v>1293</v>
      </c>
      <c r="C962" t="s">
        <v>1289</v>
      </c>
      <c r="D962">
        <v>3.5</v>
      </c>
      <c r="E962">
        <v>2686</v>
      </c>
      <c r="F962">
        <f t="shared" si="14"/>
        <v>1</v>
      </c>
      <c r="G962" t="str">
        <f>STANDINGS_ERA[[#This Row],[League]]&amp;STANDINGS_ERA[[#This Row],[Team]]</f>
        <v>$150 Draft Champions Feb 06 1:00 pm Lg.3665Team Camp</v>
      </c>
    </row>
    <row r="963" spans="1:7" x14ac:dyDescent="0.25">
      <c r="A963">
        <v>473</v>
      </c>
      <c r="B963" t="s">
        <v>168</v>
      </c>
      <c r="C963" t="s">
        <v>1289</v>
      </c>
      <c r="D963">
        <v>3.6259999999999999</v>
      </c>
      <c r="E963">
        <v>2438</v>
      </c>
      <c r="F963">
        <f t="shared" ref="F963:F1026" si="15">IF(C963=C962,F962+1,1)</f>
        <v>2</v>
      </c>
      <c r="G963" t="str">
        <f>STANDINGS_ERA[[#This Row],[League]]&amp;STANDINGS_ERA[[#This Row],[Team]]</f>
        <v>$150 Draft Champions Feb 06 1:00 pm Lg.3665Millertime1</v>
      </c>
    </row>
    <row r="964" spans="1:7" x14ac:dyDescent="0.25">
      <c r="A964">
        <v>678</v>
      </c>
      <c r="B964" t="s">
        <v>1292</v>
      </c>
      <c r="C964" t="s">
        <v>1289</v>
      </c>
      <c r="D964">
        <v>3.7090000000000001</v>
      </c>
      <c r="E964">
        <v>2233</v>
      </c>
      <c r="F964">
        <f t="shared" si="15"/>
        <v>3</v>
      </c>
      <c r="G964" t="str">
        <f>STANDINGS_ERA[[#This Row],[League]]&amp;STANDINGS_ERA[[#This Row],[Team]]</f>
        <v>$150 Draft Champions Feb 06 1:00 pm Lg.3665Goblins Kill</v>
      </c>
    </row>
    <row r="965" spans="1:7" x14ac:dyDescent="0.25">
      <c r="A965">
        <v>775</v>
      </c>
      <c r="B965" t="s">
        <v>490</v>
      </c>
      <c r="C965" t="s">
        <v>1289</v>
      </c>
      <c r="D965">
        <v>3.74</v>
      </c>
      <c r="E965">
        <v>2136</v>
      </c>
      <c r="F965">
        <f t="shared" si="15"/>
        <v>4</v>
      </c>
      <c r="G965" t="str">
        <f>STANDINGS_ERA[[#This Row],[League]]&amp;STANDINGS_ERA[[#This Row],[Team]]</f>
        <v>$150 Draft Champions Feb 06 1:00 pm Lg.3665Fox Force Five</v>
      </c>
    </row>
    <row r="966" spans="1:7" x14ac:dyDescent="0.25">
      <c r="A966">
        <v>1021</v>
      </c>
      <c r="B966" t="s">
        <v>1295</v>
      </c>
      <c r="C966" t="s">
        <v>1289</v>
      </c>
      <c r="D966">
        <v>3.8109999999999999</v>
      </c>
      <c r="E966">
        <v>1890</v>
      </c>
      <c r="F966">
        <f t="shared" si="15"/>
        <v>5</v>
      </c>
      <c r="G966" t="str">
        <f>STANDINGS_ERA[[#This Row],[League]]&amp;STANDINGS_ERA[[#This Row],[Team]]</f>
        <v>$150 Draft Champions Feb 06 1:00 pm Lg.3665Shake and Bake</v>
      </c>
    </row>
    <row r="967" spans="1:7" x14ac:dyDescent="0.25">
      <c r="A967">
        <v>1032</v>
      </c>
      <c r="B967" t="s">
        <v>347</v>
      </c>
      <c r="C967" t="s">
        <v>1289</v>
      </c>
      <c r="D967">
        <v>3.8140000000000001</v>
      </c>
      <c r="E967">
        <v>1879</v>
      </c>
      <c r="F967">
        <f t="shared" si="15"/>
        <v>6</v>
      </c>
      <c r="G967" t="str">
        <f>STANDINGS_ERA[[#This Row],[League]]&amp;STANDINGS_ERA[[#This Row],[Team]]</f>
        <v>$150 Draft Champions Feb 06 1:00 pm Lg.3665Plati-puses</v>
      </c>
    </row>
    <row r="968" spans="1:7" x14ac:dyDescent="0.25">
      <c r="A968">
        <v>1170</v>
      </c>
      <c r="B968" t="s">
        <v>1291</v>
      </c>
      <c r="C968" t="s">
        <v>1289</v>
      </c>
      <c r="D968">
        <v>3.855</v>
      </c>
      <c r="E968">
        <v>1741</v>
      </c>
      <c r="F968">
        <f t="shared" si="15"/>
        <v>7</v>
      </c>
      <c r="G968" t="str">
        <f>STANDINGS_ERA[[#This Row],[League]]&amp;STANDINGS_ERA[[#This Row],[Team]]</f>
        <v>$150 Draft Champions Feb 06 1:00 pm Lg.3665TP for my Bung-ho</v>
      </c>
    </row>
    <row r="969" spans="1:7" x14ac:dyDescent="0.25">
      <c r="A969">
        <v>1325</v>
      </c>
      <c r="B969" t="s">
        <v>1294</v>
      </c>
      <c r="C969" t="s">
        <v>1289</v>
      </c>
      <c r="D969">
        <v>3.895</v>
      </c>
      <c r="E969">
        <v>1586</v>
      </c>
      <c r="F969">
        <f t="shared" si="15"/>
        <v>8</v>
      </c>
      <c r="G969" t="str">
        <f>STANDINGS_ERA[[#This Row],[League]]&amp;STANDINGS_ERA[[#This Row],[Team]]</f>
        <v>$150 Draft Champions Feb 06 1:00 pm Lg.3665Side Baby</v>
      </c>
    </row>
    <row r="970" spans="1:7" x14ac:dyDescent="0.25">
      <c r="A970">
        <v>1406</v>
      </c>
      <c r="B970" t="s">
        <v>196</v>
      </c>
      <c r="C970" t="s">
        <v>1289</v>
      </c>
      <c r="D970">
        <v>3.9180000000000001</v>
      </c>
      <c r="E970">
        <v>1505</v>
      </c>
      <c r="F970">
        <f t="shared" si="15"/>
        <v>9</v>
      </c>
      <c r="G970" t="str">
        <f>STANDINGS_ERA[[#This Row],[League]]&amp;STANDINGS_ERA[[#This Row],[Team]]</f>
        <v>$150 Draft Champions Feb 06 1:00 pm Lg.3665Speed Kills</v>
      </c>
    </row>
    <row r="971" spans="1:7" x14ac:dyDescent="0.25">
      <c r="A971">
        <v>1801</v>
      </c>
      <c r="B971" t="s">
        <v>1296</v>
      </c>
      <c r="C971" t="s">
        <v>1289</v>
      </c>
      <c r="D971">
        <v>4.03</v>
      </c>
      <c r="E971">
        <v>1110</v>
      </c>
      <c r="F971">
        <f t="shared" si="15"/>
        <v>10</v>
      </c>
      <c r="G971" t="str">
        <f>STANDINGS_ERA[[#This Row],[League]]&amp;STANDINGS_ERA[[#This Row],[Team]]</f>
        <v>$150 Draft Champions Feb 06 1:00 pm Lg.3665N. Correan Nukes</v>
      </c>
    </row>
    <row r="972" spans="1:7" x14ac:dyDescent="0.25">
      <c r="A972">
        <v>1878</v>
      </c>
      <c r="B972" t="s">
        <v>1290</v>
      </c>
      <c r="C972" t="s">
        <v>1289</v>
      </c>
      <c r="D972">
        <v>4.0510000000000002</v>
      </c>
      <c r="E972">
        <v>1033</v>
      </c>
      <c r="F972">
        <f t="shared" si="15"/>
        <v>11</v>
      </c>
      <c r="G972" t="str">
        <f>STANDINGS_ERA[[#This Row],[League]]&amp;STANDINGS_ERA[[#This Row],[Team]]</f>
        <v>$150 Draft Champions Feb 06 1:00 pm Lg.3665What Was I Thinking</v>
      </c>
    </row>
    <row r="973" spans="1:7" x14ac:dyDescent="0.25">
      <c r="A973">
        <v>2075</v>
      </c>
      <c r="B973" t="s">
        <v>484</v>
      </c>
      <c r="C973" t="s">
        <v>1289</v>
      </c>
      <c r="D973">
        <v>4.1180000000000003</v>
      </c>
      <c r="E973">
        <v>836</v>
      </c>
      <c r="F973">
        <f t="shared" si="15"/>
        <v>12</v>
      </c>
      <c r="G973" t="str">
        <f>STANDINGS_ERA[[#This Row],[League]]&amp;STANDINGS_ERA[[#This Row],[Team]]</f>
        <v>$150 Draft Champions Feb 06 1:00 pm Lg.3665Birdsnterps</v>
      </c>
    </row>
    <row r="974" spans="1:7" x14ac:dyDescent="0.25">
      <c r="A974">
        <v>2315</v>
      </c>
      <c r="B974" t="s">
        <v>172</v>
      </c>
      <c r="C974" t="s">
        <v>1289</v>
      </c>
      <c r="D974">
        <v>4.1970000000000001</v>
      </c>
      <c r="E974">
        <v>596</v>
      </c>
      <c r="F974">
        <f t="shared" si="15"/>
        <v>13</v>
      </c>
      <c r="G974" t="str">
        <f>STANDINGS_ERA[[#This Row],[League]]&amp;STANDINGS_ERA[[#This Row],[Team]]</f>
        <v>$150 Draft Champions Feb 06 1:00 pm Lg.3665Wandering Wheelies</v>
      </c>
    </row>
    <row r="975" spans="1:7" x14ac:dyDescent="0.25">
      <c r="A975">
        <v>2412</v>
      </c>
      <c r="B975" t="s">
        <v>1288</v>
      </c>
      <c r="C975" t="s">
        <v>1289</v>
      </c>
      <c r="D975">
        <v>4.2290000000000001</v>
      </c>
      <c r="E975">
        <v>499</v>
      </c>
      <c r="F975">
        <f t="shared" si="15"/>
        <v>14</v>
      </c>
      <c r="G975" t="str">
        <f>STANDINGS_ERA[[#This Row],[League]]&amp;STANDINGS_ERA[[#This Row],[Team]]</f>
        <v>$150 Draft Champions Feb 06 1:00 pm Lg.3665Peculiar Features</v>
      </c>
    </row>
    <row r="976" spans="1:7" x14ac:dyDescent="0.25">
      <c r="A976">
        <v>2871</v>
      </c>
      <c r="B976" t="s">
        <v>1297</v>
      </c>
      <c r="C976" t="s">
        <v>1289</v>
      </c>
      <c r="D976">
        <v>4.6399999999999997</v>
      </c>
      <c r="E976">
        <v>40</v>
      </c>
      <c r="F976">
        <f t="shared" si="15"/>
        <v>15</v>
      </c>
      <c r="G976" t="str">
        <f>STANDINGS_ERA[[#This Row],[League]]&amp;STANDINGS_ERA[[#This Row],[Team]]</f>
        <v>$150 Draft Champions Feb 06 1:00 pm Lg.3665Beasts of da Bay</v>
      </c>
    </row>
    <row r="977" spans="1:7" x14ac:dyDescent="0.25">
      <c r="A977">
        <v>328</v>
      </c>
      <c r="B977" t="s">
        <v>1307</v>
      </c>
      <c r="C977" t="s">
        <v>1299</v>
      </c>
      <c r="D977">
        <v>3.5609999999999999</v>
      </c>
      <c r="E977">
        <v>2583</v>
      </c>
      <c r="F977">
        <f t="shared" si="15"/>
        <v>1</v>
      </c>
      <c r="G977" t="str">
        <f>STANDINGS_ERA[[#This Row],[League]]&amp;STANDINGS_ERA[[#This Row],[Team]]</f>
        <v>$150 Draft Champions Feb 07 1:00 pm Lg.3668Team LeValley 5</v>
      </c>
    </row>
    <row r="978" spans="1:7" x14ac:dyDescent="0.25">
      <c r="A978">
        <v>403</v>
      </c>
      <c r="B978" t="s">
        <v>1310</v>
      </c>
      <c r="C978" t="s">
        <v>1299</v>
      </c>
      <c r="D978">
        <v>3.5960000000000001</v>
      </c>
      <c r="E978">
        <v>2508</v>
      </c>
      <c r="F978">
        <f t="shared" si="15"/>
        <v>2</v>
      </c>
      <c r="G978" t="str">
        <f>STANDINGS_ERA[[#This Row],[League]]&amp;STANDINGS_ERA[[#This Row],[Team]]</f>
        <v>$150 Draft Champions Feb 07 1:00 pm Lg.3668Rowsdower</v>
      </c>
    </row>
    <row r="979" spans="1:7" x14ac:dyDescent="0.25">
      <c r="A979">
        <v>547</v>
      </c>
      <c r="B979" t="s">
        <v>1306</v>
      </c>
      <c r="C979" t="s">
        <v>1299</v>
      </c>
      <c r="D979">
        <v>3.6579999999999999</v>
      </c>
      <c r="E979">
        <v>2364</v>
      </c>
      <c r="F979">
        <f t="shared" si="15"/>
        <v>3</v>
      </c>
      <c r="G979" t="str">
        <f>STANDINGS_ERA[[#This Row],[League]]&amp;STANDINGS_ERA[[#This Row],[Team]]</f>
        <v>$150 Draft Champions Feb 07 1:00 pm Lg.3668Mustard Tigers</v>
      </c>
    </row>
    <row r="980" spans="1:7" x14ac:dyDescent="0.25">
      <c r="A980">
        <v>567</v>
      </c>
      <c r="B980" t="s">
        <v>1304</v>
      </c>
      <c r="C980" t="s">
        <v>1299</v>
      </c>
      <c r="D980">
        <v>3.665</v>
      </c>
      <c r="E980">
        <v>2344</v>
      </c>
      <c r="F980">
        <f t="shared" si="15"/>
        <v>4</v>
      </c>
      <c r="G980" t="str">
        <f>STANDINGS_ERA[[#This Row],[League]]&amp;STANDINGS_ERA[[#This Row],[Team]]</f>
        <v>$150 Draft Champions Feb 07 1:00 pm Lg.3668Dead Red</v>
      </c>
    </row>
    <row r="981" spans="1:7" x14ac:dyDescent="0.25">
      <c r="A981">
        <v>922</v>
      </c>
      <c r="B981" t="s">
        <v>1298</v>
      </c>
      <c r="C981" t="s">
        <v>1299</v>
      </c>
      <c r="D981">
        <v>3.7829999999999999</v>
      </c>
      <c r="E981">
        <v>1989</v>
      </c>
      <c r="F981">
        <f t="shared" si="15"/>
        <v>5</v>
      </c>
      <c r="G981" t="str">
        <f>STANDINGS_ERA[[#This Row],[League]]&amp;STANDINGS_ERA[[#This Row],[Team]]</f>
        <v>$150 Draft Champions Feb 07 1:00 pm Lg.3668Team Winhold</v>
      </c>
    </row>
    <row r="982" spans="1:7" x14ac:dyDescent="0.25">
      <c r="A982">
        <v>995</v>
      </c>
      <c r="B982" t="s">
        <v>1300</v>
      </c>
      <c r="C982" t="s">
        <v>1299</v>
      </c>
      <c r="D982">
        <v>3.8029999999999999</v>
      </c>
      <c r="E982">
        <v>1916</v>
      </c>
      <c r="F982">
        <f t="shared" si="15"/>
        <v>6</v>
      </c>
      <c r="G982" t="str">
        <f>STANDINGS_ERA[[#This Row],[League]]&amp;STANDINGS_ERA[[#This Row],[Team]]</f>
        <v>$150 Draft Champions Feb 07 1:00 pm Lg.3668Dirka Dirka Dinger</v>
      </c>
    </row>
    <row r="983" spans="1:7" x14ac:dyDescent="0.25">
      <c r="A983">
        <v>1194</v>
      </c>
      <c r="B983" t="s">
        <v>1303</v>
      </c>
      <c r="C983" t="s">
        <v>1299</v>
      </c>
      <c r="D983">
        <v>3.8610000000000002</v>
      </c>
      <c r="E983">
        <v>1717</v>
      </c>
      <c r="F983">
        <f t="shared" si="15"/>
        <v>7</v>
      </c>
      <c r="G983" t="str">
        <f>STANDINGS_ERA[[#This Row],[League]]&amp;STANDINGS_ERA[[#This Row],[Team]]</f>
        <v>$150 Draft Champions Feb 07 1:00 pm Lg.3668Tom Selleck's Moustache</v>
      </c>
    </row>
    <row r="984" spans="1:7" x14ac:dyDescent="0.25">
      <c r="A984">
        <v>1244</v>
      </c>
      <c r="B984" t="s">
        <v>1302</v>
      </c>
      <c r="C984" t="s">
        <v>1299</v>
      </c>
      <c r="D984">
        <v>3.8730000000000002</v>
      </c>
      <c r="E984">
        <v>1667</v>
      </c>
      <c r="F984">
        <f t="shared" si="15"/>
        <v>8</v>
      </c>
      <c r="G984" t="str">
        <f>STANDINGS_ERA[[#This Row],[League]]&amp;STANDINGS_ERA[[#This Row],[Team]]</f>
        <v>$150 Draft Champions Feb 07 1:00 pm Lg.3668Black Star Don</v>
      </c>
    </row>
    <row r="985" spans="1:7" x14ac:dyDescent="0.25">
      <c r="A985">
        <v>1449</v>
      </c>
      <c r="B985" t="s">
        <v>1308</v>
      </c>
      <c r="C985" t="s">
        <v>1299</v>
      </c>
      <c r="D985">
        <v>3.93</v>
      </c>
      <c r="E985">
        <v>1462</v>
      </c>
      <c r="F985">
        <f t="shared" si="15"/>
        <v>9</v>
      </c>
      <c r="G985" t="str">
        <f>STANDINGS_ERA[[#This Row],[League]]&amp;STANDINGS_ERA[[#This Row],[Team]]</f>
        <v>$150 Draft Champions Feb 07 1:00 pm Lg.3668SLAAAYER</v>
      </c>
    </row>
    <row r="986" spans="1:7" x14ac:dyDescent="0.25">
      <c r="A986">
        <v>1699</v>
      </c>
      <c r="B986" t="s">
        <v>251</v>
      </c>
      <c r="C986" t="s">
        <v>1299</v>
      </c>
      <c r="D986">
        <v>4.0010000000000003</v>
      </c>
      <c r="E986">
        <v>1212</v>
      </c>
      <c r="F986">
        <f t="shared" si="15"/>
        <v>10</v>
      </c>
      <c r="G986" t="str">
        <f>STANDINGS_ERA[[#This Row],[League]]&amp;STANDINGS_ERA[[#This Row],[Team]]</f>
        <v>$150 Draft Champions Feb 07 1:00 pm Lg.3668Big Dickey</v>
      </c>
    </row>
    <row r="987" spans="1:7" x14ac:dyDescent="0.25">
      <c r="A987">
        <v>2081</v>
      </c>
      <c r="B987" t="s">
        <v>1312</v>
      </c>
      <c r="C987" t="s">
        <v>1299</v>
      </c>
      <c r="D987">
        <v>4.1210000000000004</v>
      </c>
      <c r="E987">
        <v>830</v>
      </c>
      <c r="F987">
        <f t="shared" si="15"/>
        <v>11</v>
      </c>
      <c r="G987" t="str">
        <f>STANDINGS_ERA[[#This Row],[League]]&amp;STANDINGS_ERA[[#This Row],[Team]]</f>
        <v>$150 Draft Champions Feb 07 1:00 pm Lg.3668Sasquatch</v>
      </c>
    </row>
    <row r="988" spans="1:7" x14ac:dyDescent="0.25">
      <c r="A988">
        <v>2250</v>
      </c>
      <c r="B988" t="s">
        <v>1309</v>
      </c>
      <c r="C988" t="s">
        <v>1299</v>
      </c>
      <c r="D988">
        <v>4.1769999999999996</v>
      </c>
      <c r="E988">
        <v>661</v>
      </c>
      <c r="F988">
        <f t="shared" si="15"/>
        <v>12</v>
      </c>
      <c r="G988" t="str">
        <f>STANDINGS_ERA[[#This Row],[League]]&amp;STANDINGS_ERA[[#This Row],[Team]]</f>
        <v>$150 Draft Champions Feb 07 1:00 pm Lg.3668Down to the wire</v>
      </c>
    </row>
    <row r="989" spans="1:7" x14ac:dyDescent="0.25">
      <c r="A989">
        <v>2433</v>
      </c>
      <c r="B989" t="s">
        <v>1311</v>
      </c>
      <c r="C989" t="s">
        <v>1299</v>
      </c>
      <c r="D989">
        <v>4.2380000000000004</v>
      </c>
      <c r="E989">
        <v>478</v>
      </c>
      <c r="F989">
        <f t="shared" si="15"/>
        <v>13</v>
      </c>
      <c r="G989" t="str">
        <f>STANDINGS_ERA[[#This Row],[League]]&amp;STANDINGS_ERA[[#This Row],[Team]]</f>
        <v>$150 Draft Champions Feb 07 1:00 pm Lg.3668Hubert Sumlin</v>
      </c>
    </row>
    <row r="990" spans="1:7" x14ac:dyDescent="0.25">
      <c r="A990">
        <v>2885</v>
      </c>
      <c r="B990" t="s">
        <v>1301</v>
      </c>
      <c r="C990" t="s">
        <v>1299</v>
      </c>
      <c r="D990">
        <v>4.7069999999999999</v>
      </c>
      <c r="E990">
        <v>26</v>
      </c>
      <c r="F990">
        <f t="shared" si="15"/>
        <v>14</v>
      </c>
      <c r="G990" t="str">
        <f>STANDINGS_ERA[[#This Row],[League]]&amp;STANDINGS_ERA[[#This Row],[Team]]</f>
        <v>$150 Draft Champions Feb 07 1:00 pm Lg.3668Ithaca Bombers II</v>
      </c>
    </row>
    <row r="991" spans="1:7" x14ac:dyDescent="0.25">
      <c r="A991">
        <v>2897</v>
      </c>
      <c r="B991" t="s">
        <v>1305</v>
      </c>
      <c r="C991" t="s">
        <v>1299</v>
      </c>
      <c r="D991">
        <v>4.84</v>
      </c>
      <c r="E991">
        <v>14</v>
      </c>
      <c r="F991">
        <f t="shared" si="15"/>
        <v>15</v>
      </c>
      <c r="G991" t="str">
        <f>STANDINGS_ERA[[#This Row],[League]]&amp;STANDINGS_ERA[[#This Row],[Team]]</f>
        <v>$150 Draft Champions Feb 07 1:00 pm Lg.3668Team Langenderfer</v>
      </c>
    </row>
    <row r="992" spans="1:7" x14ac:dyDescent="0.25">
      <c r="A992">
        <v>194</v>
      </c>
      <c r="B992" t="s">
        <v>1316</v>
      </c>
      <c r="C992" t="s">
        <v>1314</v>
      </c>
      <c r="D992">
        <v>3.4710000000000001</v>
      </c>
      <c r="E992">
        <v>2717</v>
      </c>
      <c r="F992">
        <f t="shared" si="15"/>
        <v>1</v>
      </c>
      <c r="G992" t="str">
        <f>STANDINGS_ERA[[#This Row],[League]]&amp;STANDINGS_ERA[[#This Row],[Team]]</f>
        <v>$150 Draft Champions Feb 08 1:00 pm Lg.3669Filthy Nasty and Verly</v>
      </c>
    </row>
    <row r="993" spans="1:7" x14ac:dyDescent="0.25">
      <c r="A993">
        <v>568</v>
      </c>
      <c r="B993" t="s">
        <v>492</v>
      </c>
      <c r="C993" t="s">
        <v>1314</v>
      </c>
      <c r="D993">
        <v>3.665</v>
      </c>
      <c r="E993">
        <v>2343</v>
      </c>
      <c r="F993">
        <f t="shared" si="15"/>
        <v>2</v>
      </c>
      <c r="G993" t="str">
        <f>STANDINGS_ERA[[#This Row],[League]]&amp;STANDINGS_ERA[[#This Row],[Team]]</f>
        <v>$150 Draft Champions Feb 08 1:00 pm Lg.3669Arrickdale Warthogs</v>
      </c>
    </row>
    <row r="994" spans="1:7" x14ac:dyDescent="0.25">
      <c r="A994">
        <v>579</v>
      </c>
      <c r="B994" t="s">
        <v>1320</v>
      </c>
      <c r="C994" t="s">
        <v>1314</v>
      </c>
      <c r="D994">
        <v>3.67</v>
      </c>
      <c r="E994">
        <v>2332</v>
      </c>
      <c r="F994">
        <f t="shared" si="15"/>
        <v>3</v>
      </c>
      <c r="G994" t="str">
        <f>STANDINGS_ERA[[#This Row],[League]]&amp;STANDINGS_ERA[[#This Row],[Team]]</f>
        <v>$150 Draft Champions Feb 08 1:00 pm Lg.3669THE TRIBE*</v>
      </c>
    </row>
    <row r="995" spans="1:7" x14ac:dyDescent="0.25">
      <c r="A995">
        <v>712</v>
      </c>
      <c r="B995" t="s">
        <v>1325</v>
      </c>
      <c r="C995" t="s">
        <v>1314</v>
      </c>
      <c r="D995">
        <v>3.7210000000000001</v>
      </c>
      <c r="E995">
        <v>2199</v>
      </c>
      <c r="F995">
        <f t="shared" si="15"/>
        <v>4</v>
      </c>
      <c r="G995" t="str">
        <f>STANDINGS_ERA[[#This Row],[League]]&amp;STANDINGS_ERA[[#This Row],[Team]]</f>
        <v>$150 Draft Champions Feb 08 1:00 pm Lg.3669Todd Packer</v>
      </c>
    </row>
    <row r="996" spans="1:7" x14ac:dyDescent="0.25">
      <c r="A996">
        <v>1328</v>
      </c>
      <c r="B996" t="s">
        <v>1315</v>
      </c>
      <c r="C996" t="s">
        <v>1314</v>
      </c>
      <c r="D996">
        <v>3.895</v>
      </c>
      <c r="E996">
        <v>1583</v>
      </c>
      <c r="F996">
        <f t="shared" si="15"/>
        <v>5</v>
      </c>
      <c r="G996" t="str">
        <f>STANDINGS_ERA[[#This Row],[League]]&amp;STANDINGS_ERA[[#This Row],[Team]]</f>
        <v>$150 Draft Champions Feb 08 1:00 pm Lg.3669team osborne</v>
      </c>
    </row>
    <row r="997" spans="1:7" x14ac:dyDescent="0.25">
      <c r="A997">
        <v>1419</v>
      </c>
      <c r="B997" t="s">
        <v>1317</v>
      </c>
      <c r="C997" t="s">
        <v>1314</v>
      </c>
      <c r="D997">
        <v>3.9209999999999998</v>
      </c>
      <c r="E997">
        <v>1492</v>
      </c>
      <c r="F997">
        <f t="shared" si="15"/>
        <v>6</v>
      </c>
      <c r="G997" t="str">
        <f>STANDINGS_ERA[[#This Row],[League]]&amp;STANDINGS_ERA[[#This Row],[Team]]</f>
        <v>$150 Draft Champions Feb 08 1:00 pm Lg.3669Maeda in America</v>
      </c>
    </row>
    <row r="998" spans="1:7" x14ac:dyDescent="0.25">
      <c r="A998">
        <v>1512</v>
      </c>
      <c r="B998" t="s">
        <v>1322</v>
      </c>
      <c r="C998" t="s">
        <v>1314</v>
      </c>
      <c r="D998">
        <v>3.9460000000000002</v>
      </c>
      <c r="E998">
        <v>1399</v>
      </c>
      <c r="F998">
        <f t="shared" si="15"/>
        <v>7</v>
      </c>
      <c r="G998" t="str">
        <f>STANDINGS_ERA[[#This Row],[League]]&amp;STANDINGS_ERA[[#This Row],[Team]]</f>
        <v>$150 Draft Champions Feb 08 1:00 pm Lg.3669CourageousNordicWarrior22</v>
      </c>
    </row>
    <row r="999" spans="1:7" x14ac:dyDescent="0.25">
      <c r="A999">
        <v>1520</v>
      </c>
      <c r="B999" t="s">
        <v>701</v>
      </c>
      <c r="C999" t="s">
        <v>1314</v>
      </c>
      <c r="D999">
        <v>3.9510000000000001</v>
      </c>
      <c r="E999">
        <v>1391</v>
      </c>
      <c r="F999">
        <f t="shared" si="15"/>
        <v>8</v>
      </c>
      <c r="G999" t="str">
        <f>STANDINGS_ERA[[#This Row],[League]]&amp;STANDINGS_ERA[[#This Row],[Team]]</f>
        <v>$150 Draft Champions Feb 08 1:00 pm Lg.3669Team Shepherd</v>
      </c>
    </row>
    <row r="1000" spans="1:7" x14ac:dyDescent="0.25">
      <c r="A1000">
        <v>1633</v>
      </c>
      <c r="B1000" t="s">
        <v>1321</v>
      </c>
      <c r="C1000" t="s">
        <v>1314</v>
      </c>
      <c r="D1000">
        <v>3.9809999999999999</v>
      </c>
      <c r="E1000">
        <v>1278</v>
      </c>
      <c r="F1000">
        <f t="shared" si="15"/>
        <v>9</v>
      </c>
      <c r="G1000" t="str">
        <f>STANDINGS_ERA[[#This Row],[League]]&amp;STANDINGS_ERA[[#This Row],[Team]]</f>
        <v>$150 Draft Champions Feb 08 1:00 pm Lg.3669Kissing Bandits</v>
      </c>
    </row>
    <row r="1001" spans="1:7" x14ac:dyDescent="0.25">
      <c r="A1001">
        <v>1646</v>
      </c>
      <c r="B1001" t="s">
        <v>1324</v>
      </c>
      <c r="C1001" t="s">
        <v>1314</v>
      </c>
      <c r="D1001">
        <v>3.9860000000000002</v>
      </c>
      <c r="E1001">
        <v>1265</v>
      </c>
      <c r="F1001">
        <f t="shared" si="15"/>
        <v>10</v>
      </c>
      <c r="G1001" t="str">
        <f>STANDINGS_ERA[[#This Row],[League]]&amp;STANDINGS_ERA[[#This Row],[Team]]</f>
        <v>$150 Draft Champions Feb 08 1:00 pm Lg.3669StoolPigeon</v>
      </c>
    </row>
    <row r="1002" spans="1:7" x14ac:dyDescent="0.25">
      <c r="A1002">
        <v>1748</v>
      </c>
      <c r="B1002" t="s">
        <v>1319</v>
      </c>
      <c r="C1002" t="s">
        <v>1314</v>
      </c>
      <c r="D1002">
        <v>4.0119999999999996</v>
      </c>
      <c r="E1002">
        <v>1163</v>
      </c>
      <c r="F1002">
        <f t="shared" si="15"/>
        <v>11</v>
      </c>
      <c r="G1002" t="str">
        <f>STANDINGS_ERA[[#This Row],[League]]&amp;STANDINGS_ERA[[#This Row],[Team]]</f>
        <v>$150 Draft Champions Feb 08 1:00 pm Lg.3669Inspector BABIP 101</v>
      </c>
    </row>
    <row r="1003" spans="1:7" x14ac:dyDescent="0.25">
      <c r="A1003">
        <v>1905</v>
      </c>
      <c r="B1003" t="s">
        <v>1318</v>
      </c>
      <c r="C1003" t="s">
        <v>1314</v>
      </c>
      <c r="D1003">
        <v>4.0609999999999999</v>
      </c>
      <c r="E1003">
        <v>1006</v>
      </c>
      <c r="F1003">
        <f t="shared" si="15"/>
        <v>12</v>
      </c>
      <c r="G1003" t="str">
        <f>STANDINGS_ERA[[#This Row],[League]]&amp;STANDINGS_ERA[[#This Row],[Team]]</f>
        <v>$150 Draft Champions Feb 08 1:00 pm Lg.3669Team MCHUGH</v>
      </c>
    </row>
    <row r="1004" spans="1:7" x14ac:dyDescent="0.25">
      <c r="A1004">
        <v>2079</v>
      </c>
      <c r="B1004" t="s">
        <v>1313</v>
      </c>
      <c r="C1004" t="s">
        <v>1314</v>
      </c>
      <c r="D1004">
        <v>4.1189999999999998</v>
      </c>
      <c r="E1004">
        <v>832</v>
      </c>
      <c r="F1004">
        <f t="shared" si="15"/>
        <v>13</v>
      </c>
      <c r="G1004" t="str">
        <f>STANDINGS_ERA[[#This Row],[League]]&amp;STANDINGS_ERA[[#This Row],[Team]]</f>
        <v>$150 Draft Champions Feb 08 1:00 pm Lg.3669Dynamic Duo</v>
      </c>
    </row>
    <row r="1005" spans="1:7" x14ac:dyDescent="0.25">
      <c r="A1005">
        <v>2100</v>
      </c>
      <c r="B1005" t="s">
        <v>131</v>
      </c>
      <c r="C1005" t="s">
        <v>1314</v>
      </c>
      <c r="D1005">
        <v>4.1269999999999998</v>
      </c>
      <c r="E1005">
        <v>811</v>
      </c>
      <c r="F1005">
        <f t="shared" si="15"/>
        <v>14</v>
      </c>
      <c r="G1005" t="str">
        <f>STANDINGS_ERA[[#This Row],[League]]&amp;STANDINGS_ERA[[#This Row],[Team]]</f>
        <v>$150 Draft Champions Feb 08 1:00 pm Lg.3669Las Vegas Blvd III</v>
      </c>
    </row>
    <row r="1006" spans="1:7" x14ac:dyDescent="0.25">
      <c r="A1006">
        <v>2237</v>
      </c>
      <c r="B1006" t="s">
        <v>1323</v>
      </c>
      <c r="C1006" t="s">
        <v>1314</v>
      </c>
      <c r="D1006">
        <v>4.1719999999999997</v>
      </c>
      <c r="E1006">
        <v>674</v>
      </c>
      <c r="F1006">
        <f t="shared" si="15"/>
        <v>15</v>
      </c>
      <c r="G1006" t="str">
        <f>STANDINGS_ERA[[#This Row],[League]]&amp;STANDINGS_ERA[[#This Row],[Team]]</f>
        <v>$150 Draft Champions Feb 08 1:00 pm Lg.3669Team Chaloux</v>
      </c>
    </row>
    <row r="1007" spans="1:7" x14ac:dyDescent="0.25">
      <c r="A1007">
        <v>350</v>
      </c>
      <c r="B1007" t="s">
        <v>1336</v>
      </c>
      <c r="C1007" t="s">
        <v>1327</v>
      </c>
      <c r="D1007">
        <v>3.5710000000000002</v>
      </c>
      <c r="E1007">
        <v>2561</v>
      </c>
      <c r="F1007">
        <f t="shared" si="15"/>
        <v>1</v>
      </c>
      <c r="G1007" t="str">
        <f>STANDINGS_ERA[[#This Row],[League]]&amp;STANDINGS_ERA[[#This Row],[Team]]</f>
        <v>$150 Draft Champions Feb 08 1:00 pm Lg.3671Team Madsen</v>
      </c>
    </row>
    <row r="1008" spans="1:7" x14ac:dyDescent="0.25">
      <c r="A1008">
        <v>464</v>
      </c>
      <c r="B1008" t="s">
        <v>102</v>
      </c>
      <c r="C1008" t="s">
        <v>1327</v>
      </c>
      <c r="D1008">
        <v>3.6230000000000002</v>
      </c>
      <c r="E1008">
        <v>2447</v>
      </c>
      <c r="F1008">
        <f t="shared" si="15"/>
        <v>2</v>
      </c>
      <c r="G1008" t="str">
        <f>STANDINGS_ERA[[#This Row],[League]]&amp;STANDINGS_ERA[[#This Row],[Team]]</f>
        <v>$150 Draft Champions Feb 08 1:00 pm Lg.3671The Croneys</v>
      </c>
    </row>
    <row r="1009" spans="1:7" x14ac:dyDescent="0.25">
      <c r="A1009">
        <v>651</v>
      </c>
      <c r="B1009" t="s">
        <v>1337</v>
      </c>
      <c r="C1009" t="s">
        <v>1327</v>
      </c>
      <c r="D1009">
        <v>3.698</v>
      </c>
      <c r="E1009">
        <v>2260</v>
      </c>
      <c r="F1009">
        <f t="shared" si="15"/>
        <v>3</v>
      </c>
      <c r="G1009" t="str">
        <f>STANDINGS_ERA[[#This Row],[League]]&amp;STANDINGS_ERA[[#This Row],[Team]]</f>
        <v>$150 Draft Champions Feb 08 1:00 pm Lg.3671BADLANDERS</v>
      </c>
    </row>
    <row r="1010" spans="1:7" x14ac:dyDescent="0.25">
      <c r="A1010">
        <v>1022</v>
      </c>
      <c r="B1010" t="s">
        <v>1335</v>
      </c>
      <c r="C1010" t="s">
        <v>1327</v>
      </c>
      <c r="D1010">
        <v>3.8109999999999999</v>
      </c>
      <c r="E1010">
        <v>1889</v>
      </c>
      <c r="F1010">
        <f t="shared" si="15"/>
        <v>4</v>
      </c>
      <c r="G1010" t="str">
        <f>STANDINGS_ERA[[#This Row],[League]]&amp;STANDINGS_ERA[[#This Row],[Team]]</f>
        <v>$150 Draft Champions Feb 08 1:00 pm Lg.3671sLim picKens1</v>
      </c>
    </row>
    <row r="1011" spans="1:7" x14ac:dyDescent="0.25">
      <c r="A1011">
        <v>1133</v>
      </c>
      <c r="B1011" t="s">
        <v>1329</v>
      </c>
      <c r="C1011" t="s">
        <v>1327</v>
      </c>
      <c r="D1011">
        <v>3.843</v>
      </c>
      <c r="E1011">
        <v>1778</v>
      </c>
      <c r="F1011">
        <f t="shared" si="15"/>
        <v>5</v>
      </c>
      <c r="G1011" t="str">
        <f>STANDINGS_ERA[[#This Row],[League]]&amp;STANDINGS_ERA[[#This Row],[Team]]</f>
        <v>$150 Draft Champions Feb 08 1:00 pm Lg.3671Junior Wells</v>
      </c>
    </row>
    <row r="1012" spans="1:7" x14ac:dyDescent="0.25">
      <c r="A1012">
        <v>1235</v>
      </c>
      <c r="B1012" t="s">
        <v>1333</v>
      </c>
      <c r="C1012" t="s">
        <v>1327</v>
      </c>
      <c r="D1012">
        <v>3.871</v>
      </c>
      <c r="E1012">
        <v>1676</v>
      </c>
      <c r="F1012">
        <f t="shared" si="15"/>
        <v>6</v>
      </c>
      <c r="G1012" t="str">
        <f>STANDINGS_ERA[[#This Row],[League]]&amp;STANDINGS_ERA[[#This Row],[Team]]</f>
        <v>$150 Draft Champions Feb 08 1:00 pm Lg.3671D'Amico Fan Club</v>
      </c>
    </row>
    <row r="1013" spans="1:7" x14ac:dyDescent="0.25">
      <c r="A1013">
        <v>1440</v>
      </c>
      <c r="B1013" t="s">
        <v>1326</v>
      </c>
      <c r="C1013" t="s">
        <v>1327</v>
      </c>
      <c r="D1013">
        <v>3.927</v>
      </c>
      <c r="E1013">
        <v>1471</v>
      </c>
      <c r="F1013">
        <f t="shared" si="15"/>
        <v>7</v>
      </c>
      <c r="G1013" t="str">
        <f>STANDINGS_ERA[[#This Row],[League]]&amp;STANDINGS_ERA[[#This Row],[Team]]</f>
        <v>$150 Draft Champions Feb 08 1:00 pm Lg.3671Magic Jacks</v>
      </c>
    </row>
    <row r="1014" spans="1:7" x14ac:dyDescent="0.25">
      <c r="A1014">
        <v>1571</v>
      </c>
      <c r="B1014" t="s">
        <v>286</v>
      </c>
      <c r="C1014" t="s">
        <v>1327</v>
      </c>
      <c r="D1014">
        <v>3.9670000000000001</v>
      </c>
      <c r="E1014">
        <v>1340</v>
      </c>
      <c r="F1014">
        <f t="shared" si="15"/>
        <v>8</v>
      </c>
      <c r="G1014" t="str">
        <f>STANDINGS_ERA[[#This Row],[League]]&amp;STANDINGS_ERA[[#This Row],[Team]]</f>
        <v>$150 Draft Champions Feb 08 1:00 pm Lg.3671Team Williams</v>
      </c>
    </row>
    <row r="1015" spans="1:7" x14ac:dyDescent="0.25">
      <c r="A1015">
        <v>1575</v>
      </c>
      <c r="B1015" t="s">
        <v>1334</v>
      </c>
      <c r="C1015" t="s">
        <v>1327</v>
      </c>
      <c r="D1015">
        <v>3.968</v>
      </c>
      <c r="E1015">
        <v>1336</v>
      </c>
      <c r="F1015">
        <f t="shared" si="15"/>
        <v>9</v>
      </c>
      <c r="G1015" t="str">
        <f>STANDINGS_ERA[[#This Row],[League]]&amp;STANDINGS_ERA[[#This Row],[Team]]</f>
        <v>$150 Draft Champions Feb 08 1:00 pm Lg.3671Chico Lind's Hermanos - DC 73</v>
      </c>
    </row>
    <row r="1016" spans="1:7" x14ac:dyDescent="0.25">
      <c r="A1016">
        <v>1697</v>
      </c>
      <c r="B1016" t="s">
        <v>1330</v>
      </c>
      <c r="C1016" t="s">
        <v>1327</v>
      </c>
      <c r="D1016">
        <v>4</v>
      </c>
      <c r="E1016">
        <v>1214</v>
      </c>
      <c r="F1016">
        <f t="shared" si="15"/>
        <v>10</v>
      </c>
      <c r="G1016" t="str">
        <f>STANDINGS_ERA[[#This Row],[League]]&amp;STANDINGS_ERA[[#This Row],[Team]]</f>
        <v>$150 Draft Champions Feb 08 1:00 pm Lg.3671Team palazzo</v>
      </c>
    </row>
    <row r="1017" spans="1:7" x14ac:dyDescent="0.25">
      <c r="A1017">
        <v>1836</v>
      </c>
      <c r="B1017" t="s">
        <v>1332</v>
      </c>
      <c r="C1017" t="s">
        <v>1327</v>
      </c>
      <c r="D1017">
        <v>4.0389999999999997</v>
      </c>
      <c r="E1017">
        <v>1075</v>
      </c>
      <c r="F1017">
        <f t="shared" si="15"/>
        <v>11</v>
      </c>
      <c r="G1017" t="str">
        <f>STANDINGS_ERA[[#This Row],[League]]&amp;STANDINGS_ERA[[#This Row],[Team]]</f>
        <v>$150 Draft Champions Feb 08 1:00 pm Lg.3671Truckers Inc</v>
      </c>
    </row>
    <row r="1018" spans="1:7" x14ac:dyDescent="0.25">
      <c r="A1018">
        <v>1858</v>
      </c>
      <c r="B1018" t="s">
        <v>1331</v>
      </c>
      <c r="C1018" t="s">
        <v>1327</v>
      </c>
      <c r="D1018">
        <v>4.0460000000000003</v>
      </c>
      <c r="E1018">
        <v>1053</v>
      </c>
      <c r="F1018">
        <f t="shared" si="15"/>
        <v>12</v>
      </c>
      <c r="G1018" t="str">
        <f>STANDINGS_ERA[[#This Row],[League]]&amp;STANDINGS_ERA[[#This Row],[Team]]</f>
        <v>$150 Draft Champions Feb 08 1:00 pm Lg.3671Forever Draft 4</v>
      </c>
    </row>
    <row r="1019" spans="1:7" x14ac:dyDescent="0.25">
      <c r="A1019">
        <v>1964</v>
      </c>
      <c r="B1019" t="s">
        <v>265</v>
      </c>
      <c r="C1019" t="s">
        <v>1327</v>
      </c>
      <c r="D1019">
        <v>4.08</v>
      </c>
      <c r="E1019">
        <v>947</v>
      </c>
      <c r="F1019">
        <f t="shared" si="15"/>
        <v>13</v>
      </c>
      <c r="G1019" t="str">
        <f>STANDINGS_ERA[[#This Row],[League]]&amp;STANDINGS_ERA[[#This Row],[Team]]</f>
        <v>$150 Draft Champions Feb 08 1:00 pm Lg.3671Dick Poles Staff</v>
      </c>
    </row>
    <row r="1020" spans="1:7" x14ac:dyDescent="0.25">
      <c r="A1020">
        <v>2244</v>
      </c>
      <c r="B1020" t="s">
        <v>1187</v>
      </c>
      <c r="C1020" t="s">
        <v>1327</v>
      </c>
      <c r="D1020">
        <v>4.1749999999999998</v>
      </c>
      <c r="E1020">
        <v>667</v>
      </c>
      <c r="F1020">
        <f t="shared" si="15"/>
        <v>14</v>
      </c>
      <c r="G1020" t="str">
        <f>STANDINGS_ERA[[#This Row],[League]]&amp;STANDINGS_ERA[[#This Row],[Team]]</f>
        <v>$150 Draft Champions Feb 08 1:00 pm Lg.3671Team Murphy</v>
      </c>
    </row>
    <row r="1021" spans="1:7" x14ac:dyDescent="0.25">
      <c r="A1021">
        <v>2552</v>
      </c>
      <c r="B1021" t="s">
        <v>1328</v>
      </c>
      <c r="C1021" t="s">
        <v>1327</v>
      </c>
      <c r="D1021">
        <v>4.2969999999999997</v>
      </c>
      <c r="E1021">
        <v>359</v>
      </c>
      <c r="F1021">
        <f t="shared" si="15"/>
        <v>15</v>
      </c>
      <c r="G1021" t="str">
        <f>STANDINGS_ERA[[#This Row],[League]]&amp;STANDINGS_ERA[[#This Row],[Team]]</f>
        <v>$150 Draft Champions Feb 08 1:00 pm Lg.3671Bavaro DC 2</v>
      </c>
    </row>
    <row r="1022" spans="1:7" x14ac:dyDescent="0.25">
      <c r="A1022">
        <v>503</v>
      </c>
      <c r="B1022" t="s">
        <v>1347</v>
      </c>
      <c r="C1022" t="s">
        <v>1339</v>
      </c>
      <c r="D1022">
        <v>3.637</v>
      </c>
      <c r="E1022">
        <v>2408</v>
      </c>
      <c r="F1022">
        <f t="shared" si="15"/>
        <v>1</v>
      </c>
      <c r="G1022" t="str">
        <f>STANDINGS_ERA[[#This Row],[League]]&amp;STANDINGS_ERA[[#This Row],[Team]]</f>
        <v>$150 Draft Champions Feb 09 1:00 pm Lg.3672Hickory Hurricanes</v>
      </c>
    </row>
    <row r="1023" spans="1:7" x14ac:dyDescent="0.25">
      <c r="A1023">
        <v>510</v>
      </c>
      <c r="B1023" t="s">
        <v>1338</v>
      </c>
      <c r="C1023" t="s">
        <v>1339</v>
      </c>
      <c r="D1023">
        <v>3.64</v>
      </c>
      <c r="E1023">
        <v>2401</v>
      </c>
      <c r="F1023">
        <f t="shared" si="15"/>
        <v>2</v>
      </c>
      <c r="G1023" t="str">
        <f>STANDINGS_ERA[[#This Row],[League]]&amp;STANDINGS_ERA[[#This Row],[Team]]</f>
        <v>$150 Draft Champions Feb 09 1:00 pm Lg.3672Bambino's Guacamole</v>
      </c>
    </row>
    <row r="1024" spans="1:7" x14ac:dyDescent="0.25">
      <c r="A1024">
        <v>520</v>
      </c>
      <c r="B1024" t="s">
        <v>1342</v>
      </c>
      <c r="C1024" t="s">
        <v>1339</v>
      </c>
      <c r="D1024">
        <v>3.6440000000000001</v>
      </c>
      <c r="E1024">
        <v>2391</v>
      </c>
      <c r="F1024">
        <f t="shared" si="15"/>
        <v>3</v>
      </c>
      <c r="G1024" t="str">
        <f>STANDINGS_ERA[[#This Row],[League]]&amp;STANDINGS_ERA[[#This Row],[Team]]</f>
        <v>$150 Draft Champions Feb 09 1:00 pm Lg.3672Dayton Raiders II</v>
      </c>
    </row>
    <row r="1025" spans="1:7" x14ac:dyDescent="0.25">
      <c r="A1025">
        <v>942</v>
      </c>
      <c r="B1025" t="s">
        <v>1344</v>
      </c>
      <c r="C1025" t="s">
        <v>1339</v>
      </c>
      <c r="D1025">
        <v>3.7879999999999998</v>
      </c>
      <c r="E1025">
        <v>1969</v>
      </c>
      <c r="F1025">
        <f t="shared" si="15"/>
        <v>4</v>
      </c>
      <c r="G1025" t="str">
        <f>STANDINGS_ERA[[#This Row],[League]]&amp;STANDINGS_ERA[[#This Row],[Team]]</f>
        <v>$150 Draft Champions Feb 09 1:00 pm Lg.3672All Braun No Brains</v>
      </c>
    </row>
    <row r="1026" spans="1:7" x14ac:dyDescent="0.25">
      <c r="A1026">
        <v>1044</v>
      </c>
      <c r="B1026" t="s">
        <v>1349</v>
      </c>
      <c r="C1026" t="s">
        <v>1339</v>
      </c>
      <c r="D1026">
        <v>3.8170000000000002</v>
      </c>
      <c r="E1026">
        <v>1867</v>
      </c>
      <c r="F1026">
        <f t="shared" si="15"/>
        <v>5</v>
      </c>
      <c r="G1026" t="str">
        <f>STANDINGS_ERA[[#This Row],[League]]&amp;STANDINGS_ERA[[#This Row],[Team]]</f>
        <v>$150 Draft Champions Feb 09 1:00 pm Lg.3672Cary Boogie Nights</v>
      </c>
    </row>
    <row r="1027" spans="1:7" x14ac:dyDescent="0.25">
      <c r="A1027">
        <v>1071</v>
      </c>
      <c r="B1027" t="s">
        <v>1346</v>
      </c>
      <c r="C1027" t="s">
        <v>1339</v>
      </c>
      <c r="D1027">
        <v>3.8239999999999998</v>
      </c>
      <c r="E1027">
        <v>1840</v>
      </c>
      <c r="F1027">
        <f t="shared" ref="F1027:F1090" si="16">IF(C1027=C1026,F1026+1,1)</f>
        <v>6</v>
      </c>
      <c r="G1027" t="str">
        <f>STANDINGS_ERA[[#This Row],[League]]&amp;STANDINGS_ERA[[#This Row],[Team]]</f>
        <v>$150 Draft Champions Feb 09 1:00 pm Lg.3672THE BOMB SQUAD</v>
      </c>
    </row>
    <row r="1028" spans="1:7" x14ac:dyDescent="0.25">
      <c r="A1028">
        <v>1535</v>
      </c>
      <c r="B1028" t="s">
        <v>175</v>
      </c>
      <c r="C1028" t="s">
        <v>1339</v>
      </c>
      <c r="D1028">
        <v>3.9540000000000002</v>
      </c>
      <c r="E1028">
        <v>1376</v>
      </c>
      <c r="F1028">
        <f t="shared" si="16"/>
        <v>7</v>
      </c>
      <c r="G1028" t="str">
        <f>STANDINGS_ERA[[#This Row],[League]]&amp;STANDINGS_ERA[[#This Row],[Team]]</f>
        <v>$150 Draft Champions Feb 09 1:00 pm Lg.3672MFF Inc.</v>
      </c>
    </row>
    <row r="1029" spans="1:7" x14ac:dyDescent="0.25">
      <c r="A1029">
        <v>1681</v>
      </c>
      <c r="B1029" t="s">
        <v>1345</v>
      </c>
      <c r="C1029" t="s">
        <v>1339</v>
      </c>
      <c r="D1029">
        <v>3.9980000000000002</v>
      </c>
      <c r="E1029">
        <v>1230</v>
      </c>
      <c r="F1029">
        <f t="shared" si="16"/>
        <v>8</v>
      </c>
      <c r="G1029" t="str">
        <f>STANDINGS_ERA[[#This Row],[League]]&amp;STANDINGS_ERA[[#This Row],[Team]]</f>
        <v>$150 Draft Champions Feb 09 1:00 pm Lg.3672This Dingo Ate Your Baby</v>
      </c>
    </row>
    <row r="1030" spans="1:7" x14ac:dyDescent="0.25">
      <c r="A1030">
        <v>1769</v>
      </c>
      <c r="B1030" t="s">
        <v>11</v>
      </c>
      <c r="C1030" t="s">
        <v>1339</v>
      </c>
      <c r="D1030">
        <v>4.0199999999999996</v>
      </c>
      <c r="E1030">
        <v>1142</v>
      </c>
      <c r="F1030">
        <f t="shared" si="16"/>
        <v>9</v>
      </c>
      <c r="G1030" t="str">
        <f>STANDINGS_ERA[[#This Row],[League]]&amp;STANDINGS_ERA[[#This Row],[Team]]</f>
        <v>$150 Draft Champions Feb 09 1:00 pm Lg.3672CRACKERJAX</v>
      </c>
    </row>
    <row r="1031" spans="1:7" x14ac:dyDescent="0.25">
      <c r="A1031">
        <v>1784</v>
      </c>
      <c r="B1031" t="s">
        <v>1348</v>
      </c>
      <c r="C1031" t="s">
        <v>1339</v>
      </c>
      <c r="D1031">
        <v>4.0259999999999998</v>
      </c>
      <c r="E1031">
        <v>1127</v>
      </c>
      <c r="F1031">
        <f t="shared" si="16"/>
        <v>10</v>
      </c>
      <c r="G1031" t="str">
        <f>STANDINGS_ERA[[#This Row],[League]]&amp;STANDINGS_ERA[[#This Row],[Team]]</f>
        <v>$150 Draft Champions Feb 09 1:00 pm Lg.3672When Puigs Fly</v>
      </c>
    </row>
    <row r="1032" spans="1:7" x14ac:dyDescent="0.25">
      <c r="A1032">
        <v>2196</v>
      </c>
      <c r="B1032" t="s">
        <v>167</v>
      </c>
      <c r="C1032" t="s">
        <v>1339</v>
      </c>
      <c r="D1032">
        <v>4.1589999999999998</v>
      </c>
      <c r="E1032">
        <v>715</v>
      </c>
      <c r="F1032">
        <f t="shared" si="16"/>
        <v>11</v>
      </c>
      <c r="G1032" t="str">
        <f>STANDINGS_ERA[[#This Row],[League]]&amp;STANDINGS_ERA[[#This Row],[Team]]</f>
        <v>$150 Draft Champions Feb 09 1:00 pm Lg.3672Dillholes</v>
      </c>
    </row>
    <row r="1033" spans="1:7" x14ac:dyDescent="0.25">
      <c r="A1033">
        <v>2293</v>
      </c>
      <c r="B1033" t="s">
        <v>1340</v>
      </c>
      <c r="C1033" t="s">
        <v>1339</v>
      </c>
      <c r="D1033">
        <v>4.1879999999999997</v>
      </c>
      <c r="E1033">
        <v>618</v>
      </c>
      <c r="F1033">
        <f t="shared" si="16"/>
        <v>12</v>
      </c>
      <c r="G1033" t="str">
        <f>STANDINGS_ERA[[#This Row],[League]]&amp;STANDINGS_ERA[[#This Row],[Team]]</f>
        <v>$150 Draft Champions Feb 09 1:00 pm Lg.3672Abo's Wabos</v>
      </c>
    </row>
    <row r="1034" spans="1:7" x14ac:dyDescent="0.25">
      <c r="A1034">
        <v>2404</v>
      </c>
      <c r="B1034" t="s">
        <v>1341</v>
      </c>
      <c r="C1034" t="s">
        <v>1339</v>
      </c>
      <c r="D1034">
        <v>4.2249999999999996</v>
      </c>
      <c r="E1034">
        <v>507.5</v>
      </c>
      <c r="F1034">
        <f t="shared" si="16"/>
        <v>13</v>
      </c>
      <c r="G1034" t="str">
        <f>STANDINGS_ERA[[#This Row],[League]]&amp;STANDINGS_ERA[[#This Row],[Team]]</f>
        <v>$150 Draft Champions Feb 09 1:00 pm Lg.3672javacup</v>
      </c>
    </row>
    <row r="1035" spans="1:7" x14ac:dyDescent="0.25">
      <c r="A1035">
        <v>2654</v>
      </c>
      <c r="B1035" t="s">
        <v>1343</v>
      </c>
      <c r="C1035" t="s">
        <v>1339</v>
      </c>
      <c r="D1035">
        <v>4.3540000000000001</v>
      </c>
      <c r="E1035">
        <v>257</v>
      </c>
      <c r="F1035">
        <f t="shared" si="16"/>
        <v>14</v>
      </c>
      <c r="G1035" t="str">
        <f>STANDINGS_ERA[[#This Row],[League]]&amp;STANDINGS_ERA[[#This Row],[Team]]</f>
        <v>$150 Draft Champions Feb 09 1:00 pm Lg.3672Howard's Homers</v>
      </c>
    </row>
    <row r="1036" spans="1:7" x14ac:dyDescent="0.25">
      <c r="A1036">
        <v>2676</v>
      </c>
      <c r="B1036" t="s">
        <v>184</v>
      </c>
      <c r="C1036" t="s">
        <v>1339</v>
      </c>
      <c r="D1036">
        <v>4.3710000000000004</v>
      </c>
      <c r="E1036">
        <v>235</v>
      </c>
      <c r="F1036">
        <f t="shared" si="16"/>
        <v>15</v>
      </c>
      <c r="G1036" t="str">
        <f>STANDINGS_ERA[[#This Row],[League]]&amp;STANDINGS_ERA[[#This Row],[Team]]</f>
        <v>$150 Draft Champions Feb 09 1:00 pm Lg.3672Elks Baby Elks</v>
      </c>
    </row>
    <row r="1037" spans="1:7" x14ac:dyDescent="0.25">
      <c r="A1037">
        <v>176</v>
      </c>
      <c r="B1037" t="s">
        <v>534</v>
      </c>
      <c r="C1037" t="s">
        <v>1351</v>
      </c>
      <c r="D1037">
        <v>3.4569999999999999</v>
      </c>
      <c r="E1037">
        <v>2735</v>
      </c>
      <c r="F1037">
        <f t="shared" si="16"/>
        <v>1</v>
      </c>
      <c r="G1037" t="str">
        <f>STANDINGS_ERA[[#This Row],[League]]&amp;STANDINGS_ERA[[#This Row],[Team]]</f>
        <v>$150 Draft Champions Feb 09 1:00 pm Lg.3675Light Tower Power</v>
      </c>
    </row>
    <row r="1038" spans="1:7" x14ac:dyDescent="0.25">
      <c r="A1038">
        <v>230</v>
      </c>
      <c r="B1038" t="s">
        <v>1350</v>
      </c>
      <c r="C1038" t="s">
        <v>1351</v>
      </c>
      <c r="D1038">
        <v>3.5030000000000001</v>
      </c>
      <c r="E1038">
        <v>2681</v>
      </c>
      <c r="F1038">
        <f t="shared" si="16"/>
        <v>2</v>
      </c>
      <c r="G1038" t="str">
        <f>STANDINGS_ERA[[#This Row],[League]]&amp;STANDINGS_ERA[[#This Row],[Team]]</f>
        <v>$150 Draft Champions Feb 09 1:00 pm Lg.3675Team Dorrian</v>
      </c>
    </row>
    <row r="1039" spans="1:7" x14ac:dyDescent="0.25">
      <c r="A1039">
        <v>485</v>
      </c>
      <c r="B1039" t="s">
        <v>230</v>
      </c>
      <c r="C1039" t="s">
        <v>1351</v>
      </c>
      <c r="D1039">
        <v>3.6320000000000001</v>
      </c>
      <c r="E1039">
        <v>2426</v>
      </c>
      <c r="F1039">
        <f t="shared" si="16"/>
        <v>3</v>
      </c>
      <c r="G1039" t="str">
        <f>STANDINGS_ERA[[#This Row],[League]]&amp;STANDINGS_ERA[[#This Row],[Team]]</f>
        <v>$150 Draft Champions Feb 09 1:00 pm Lg.3675Team Hofmann</v>
      </c>
    </row>
    <row r="1040" spans="1:7" x14ac:dyDescent="0.25">
      <c r="A1040">
        <v>656</v>
      </c>
      <c r="B1040" t="s">
        <v>1353</v>
      </c>
      <c r="C1040" t="s">
        <v>1351</v>
      </c>
      <c r="D1040">
        <v>3.7</v>
      </c>
      <c r="E1040">
        <v>2255</v>
      </c>
      <c r="F1040">
        <f t="shared" si="16"/>
        <v>4</v>
      </c>
      <c r="G1040" t="str">
        <f>STANDINGS_ERA[[#This Row],[League]]&amp;STANDINGS_ERA[[#This Row],[Team]]</f>
        <v>$150 Draft Champions Feb 09 1:00 pm Lg.3675Team Cook</v>
      </c>
    </row>
    <row r="1041" spans="1:7" x14ac:dyDescent="0.25">
      <c r="A1041">
        <v>707</v>
      </c>
      <c r="B1041" t="s">
        <v>1360</v>
      </c>
      <c r="C1041" t="s">
        <v>1351</v>
      </c>
      <c r="D1041">
        <v>3.72</v>
      </c>
      <c r="E1041">
        <v>2204</v>
      </c>
      <c r="F1041">
        <f t="shared" si="16"/>
        <v>5</v>
      </c>
      <c r="G1041" t="str">
        <f>STANDINGS_ERA[[#This Row],[League]]&amp;STANDINGS_ERA[[#This Row],[Team]]</f>
        <v>$150 Draft Champions Feb 09 1:00 pm Lg.3675Lollygaggers DC1</v>
      </c>
    </row>
    <row r="1042" spans="1:7" x14ac:dyDescent="0.25">
      <c r="A1042">
        <v>902</v>
      </c>
      <c r="B1042" t="s">
        <v>1356</v>
      </c>
      <c r="C1042" t="s">
        <v>1351</v>
      </c>
      <c r="D1042">
        <v>3.778</v>
      </c>
      <c r="E1042">
        <v>2009</v>
      </c>
      <c r="F1042">
        <f t="shared" si="16"/>
        <v>6</v>
      </c>
      <c r="G1042" t="str">
        <f>STANDINGS_ERA[[#This Row],[League]]&amp;STANDINGS_ERA[[#This Row],[Team]]</f>
        <v>$150 Draft Champions Feb 09 1:00 pm Lg.3675Team Keene</v>
      </c>
    </row>
    <row r="1043" spans="1:7" x14ac:dyDescent="0.25">
      <c r="A1043">
        <v>1047</v>
      </c>
      <c r="B1043" t="s">
        <v>1355</v>
      </c>
      <c r="C1043" t="s">
        <v>1351</v>
      </c>
      <c r="D1043">
        <v>3.8180000000000001</v>
      </c>
      <c r="E1043">
        <v>1864</v>
      </c>
      <c r="F1043">
        <f t="shared" si="16"/>
        <v>7</v>
      </c>
      <c r="G1043" t="str">
        <f>STANDINGS_ERA[[#This Row],[League]]&amp;STANDINGS_ERA[[#This Row],[Team]]</f>
        <v>$150 Draft Champions Feb 09 1:00 pm Lg.3675deadmoneyF</v>
      </c>
    </row>
    <row r="1044" spans="1:7" x14ac:dyDescent="0.25">
      <c r="A1044">
        <v>1155</v>
      </c>
      <c r="B1044" t="s">
        <v>340</v>
      </c>
      <c r="C1044" t="s">
        <v>1351</v>
      </c>
      <c r="D1044">
        <v>3.851</v>
      </c>
      <c r="E1044">
        <v>1756</v>
      </c>
      <c r="F1044">
        <f t="shared" si="16"/>
        <v>8</v>
      </c>
      <c r="G1044" t="str">
        <f>STANDINGS_ERA[[#This Row],[League]]&amp;STANDINGS_ERA[[#This Row],[Team]]</f>
        <v>$150 Draft Champions Feb 09 1:00 pm Lg.3675Trill 2</v>
      </c>
    </row>
    <row r="1045" spans="1:7" x14ac:dyDescent="0.25">
      <c r="A1045">
        <v>1320</v>
      </c>
      <c r="B1045" t="s">
        <v>1354</v>
      </c>
      <c r="C1045" t="s">
        <v>1351</v>
      </c>
      <c r="D1045">
        <v>3.8940000000000001</v>
      </c>
      <c r="E1045">
        <v>1591</v>
      </c>
      <c r="F1045">
        <f t="shared" si="16"/>
        <v>9</v>
      </c>
      <c r="G1045" t="str">
        <f>STANDINGS_ERA[[#This Row],[League]]&amp;STANDINGS_ERA[[#This Row],[Team]]</f>
        <v>$150 Draft Champions Feb 09 1:00 pm Lg.3675Ithaca Bombers III</v>
      </c>
    </row>
    <row r="1046" spans="1:7" x14ac:dyDescent="0.25">
      <c r="A1046">
        <v>2018</v>
      </c>
      <c r="B1046" t="s">
        <v>536</v>
      </c>
      <c r="C1046" t="s">
        <v>1351</v>
      </c>
      <c r="D1046">
        <v>4.0970000000000004</v>
      </c>
      <c r="E1046">
        <v>893</v>
      </c>
      <c r="F1046">
        <f t="shared" si="16"/>
        <v>10</v>
      </c>
      <c r="G1046" t="str">
        <f>STANDINGS_ERA[[#This Row],[League]]&amp;STANDINGS_ERA[[#This Row],[Team]]</f>
        <v>$150 Draft Champions Feb 09 1:00 pm Lg.3675Fanton of the Opera</v>
      </c>
    </row>
    <row r="1047" spans="1:7" x14ac:dyDescent="0.25">
      <c r="A1047">
        <v>2032</v>
      </c>
      <c r="B1047" t="s">
        <v>1357</v>
      </c>
      <c r="C1047" t="s">
        <v>1351</v>
      </c>
      <c r="D1047">
        <v>4.101</v>
      </c>
      <c r="E1047">
        <v>879</v>
      </c>
      <c r="F1047">
        <f t="shared" si="16"/>
        <v>11</v>
      </c>
      <c r="G1047" t="str">
        <f>STANDINGS_ERA[[#This Row],[League]]&amp;STANDINGS_ERA[[#This Row],[Team]]</f>
        <v>$150 Draft Champions Feb 09 1:00 pm Lg.3675BrownBear BrownBear</v>
      </c>
    </row>
    <row r="1048" spans="1:7" x14ac:dyDescent="0.25">
      <c r="A1048">
        <v>2163</v>
      </c>
      <c r="B1048" t="s">
        <v>1358</v>
      </c>
      <c r="C1048" t="s">
        <v>1351</v>
      </c>
      <c r="D1048">
        <v>4.1459999999999999</v>
      </c>
      <c r="E1048">
        <v>748</v>
      </c>
      <c r="F1048">
        <f t="shared" si="16"/>
        <v>12</v>
      </c>
      <c r="G1048" t="str">
        <f>STANDINGS_ERA[[#This Row],[League]]&amp;STANDINGS_ERA[[#This Row],[Team]]</f>
        <v>$150 Draft Champions Feb 09 1:00 pm Lg.36757-Line</v>
      </c>
    </row>
    <row r="1049" spans="1:7" x14ac:dyDescent="0.25">
      <c r="A1049">
        <v>2273</v>
      </c>
      <c r="B1049" t="s">
        <v>210</v>
      </c>
      <c r="C1049" t="s">
        <v>1351</v>
      </c>
      <c r="D1049">
        <v>4.1820000000000004</v>
      </c>
      <c r="E1049">
        <v>638</v>
      </c>
      <c r="F1049">
        <f t="shared" si="16"/>
        <v>13</v>
      </c>
      <c r="G1049" t="str">
        <f>STANDINGS_ERA[[#This Row],[League]]&amp;STANDINGS_ERA[[#This Row],[Team]]</f>
        <v>$150 Draft Champions Feb 09 1:00 pm Lg.3675CC's Desperados</v>
      </c>
    </row>
    <row r="1050" spans="1:7" x14ac:dyDescent="0.25">
      <c r="A1050">
        <v>2335</v>
      </c>
      <c r="B1050" t="s">
        <v>1352</v>
      </c>
      <c r="C1050" t="s">
        <v>1351</v>
      </c>
      <c r="D1050">
        <v>4.2039999999999997</v>
      </c>
      <c r="E1050">
        <v>576</v>
      </c>
      <c r="F1050">
        <f t="shared" si="16"/>
        <v>14</v>
      </c>
      <c r="G1050" t="str">
        <f>STANDINGS_ERA[[#This Row],[League]]&amp;STANDINGS_ERA[[#This Row],[Team]]</f>
        <v>$150 Draft Champions Feb 09 1:00 pm Lg.3675Jack and Jordan</v>
      </c>
    </row>
    <row r="1051" spans="1:7" x14ac:dyDescent="0.25">
      <c r="A1051">
        <v>2580</v>
      </c>
      <c r="B1051" t="s">
        <v>1359</v>
      </c>
      <c r="C1051" t="s">
        <v>1351</v>
      </c>
      <c r="D1051">
        <v>4.3120000000000003</v>
      </c>
      <c r="E1051">
        <v>331</v>
      </c>
      <c r="F1051">
        <f t="shared" si="16"/>
        <v>15</v>
      </c>
      <c r="G1051" t="str">
        <f>STANDINGS_ERA[[#This Row],[League]]&amp;STANDINGS_ERA[[#This Row],[Team]]</f>
        <v>$150 Draft Champions Feb 09 1:00 pm Lg.3675No Glove, No Love</v>
      </c>
    </row>
    <row r="1052" spans="1:7" x14ac:dyDescent="0.25">
      <c r="A1052">
        <v>414</v>
      </c>
      <c r="B1052" t="s">
        <v>1373</v>
      </c>
      <c r="C1052" t="s">
        <v>1362</v>
      </c>
      <c r="D1052">
        <v>3.601</v>
      </c>
      <c r="E1052">
        <v>2497</v>
      </c>
      <c r="F1052">
        <f t="shared" si="16"/>
        <v>1</v>
      </c>
      <c r="G1052" t="str">
        <f>STANDINGS_ERA[[#This Row],[League]]&amp;STANDINGS_ERA[[#This Row],[Team]]</f>
        <v>$150 Draft Champions Feb 10 1:00 pm Lg.3678Junkball express</v>
      </c>
    </row>
    <row r="1053" spans="1:7" x14ac:dyDescent="0.25">
      <c r="A1053">
        <v>418</v>
      </c>
      <c r="B1053" t="s">
        <v>1177</v>
      </c>
      <c r="C1053" t="s">
        <v>1362</v>
      </c>
      <c r="D1053">
        <v>3.6019999999999999</v>
      </c>
      <c r="E1053">
        <v>2493</v>
      </c>
      <c r="F1053">
        <f t="shared" si="16"/>
        <v>2</v>
      </c>
      <c r="G1053" t="str">
        <f>STANDINGS_ERA[[#This Row],[League]]&amp;STANDINGS_ERA[[#This Row],[Team]]</f>
        <v>$150 Draft Champions Feb 10 1:00 pm Lg.3678kotex army</v>
      </c>
    </row>
    <row r="1054" spans="1:7" x14ac:dyDescent="0.25">
      <c r="A1054">
        <v>445</v>
      </c>
      <c r="B1054" t="s">
        <v>1367</v>
      </c>
      <c r="C1054" t="s">
        <v>1362</v>
      </c>
      <c r="D1054">
        <v>3.6139999999999999</v>
      </c>
      <c r="E1054">
        <v>2466</v>
      </c>
      <c r="F1054">
        <f t="shared" si="16"/>
        <v>3</v>
      </c>
      <c r="G1054" t="str">
        <f>STANDINGS_ERA[[#This Row],[League]]&amp;STANDINGS_ERA[[#This Row],[Team]]</f>
        <v>$150 Draft Champions Feb 10 1:00 pm Lg.3678uski4</v>
      </c>
    </row>
    <row r="1055" spans="1:7" x14ac:dyDescent="0.25">
      <c r="A1055">
        <v>462</v>
      </c>
      <c r="B1055" t="s">
        <v>1372</v>
      </c>
      <c r="C1055" t="s">
        <v>1362</v>
      </c>
      <c r="D1055">
        <v>3.6230000000000002</v>
      </c>
      <c r="E1055">
        <v>2449</v>
      </c>
      <c r="F1055">
        <f t="shared" si="16"/>
        <v>4</v>
      </c>
      <c r="G1055" t="str">
        <f>STANDINGS_ERA[[#This Row],[League]]&amp;STANDINGS_ERA[[#This Row],[Team]]</f>
        <v>$150 Draft Champions Feb 10 1:00 pm Lg.3678CB &amp; Tay</v>
      </c>
    </row>
    <row r="1056" spans="1:7" x14ac:dyDescent="0.25">
      <c r="A1056">
        <v>879</v>
      </c>
      <c r="B1056" t="s">
        <v>1364</v>
      </c>
      <c r="C1056" t="s">
        <v>1362</v>
      </c>
      <c r="D1056">
        <v>3.7730000000000001</v>
      </c>
      <c r="E1056">
        <v>2032</v>
      </c>
      <c r="F1056">
        <f t="shared" si="16"/>
        <v>5</v>
      </c>
      <c r="G1056" t="str">
        <f>STANDINGS_ERA[[#This Row],[League]]&amp;STANDINGS_ERA[[#This Row],[Team]]</f>
        <v>$150 Draft Champions Feb 10 1:00 pm Lg.3678Fear the Peak</v>
      </c>
    </row>
    <row r="1057" spans="1:7" x14ac:dyDescent="0.25">
      <c r="A1057">
        <v>1057</v>
      </c>
      <c r="B1057" t="s">
        <v>291</v>
      </c>
      <c r="C1057" t="s">
        <v>1362</v>
      </c>
      <c r="D1057">
        <v>3.82</v>
      </c>
      <c r="E1057">
        <v>1854</v>
      </c>
      <c r="F1057">
        <f t="shared" si="16"/>
        <v>6</v>
      </c>
      <c r="G1057" t="str">
        <f>STANDINGS_ERA[[#This Row],[League]]&amp;STANDINGS_ERA[[#This Row],[Team]]</f>
        <v>$150 Draft Champions Feb 10 1:00 pm Lg.3678Big League Wood</v>
      </c>
    </row>
    <row r="1058" spans="1:7" x14ac:dyDescent="0.25">
      <c r="A1058">
        <v>1084</v>
      </c>
      <c r="B1058" t="s">
        <v>1369</v>
      </c>
      <c r="C1058" t="s">
        <v>1362</v>
      </c>
      <c r="D1058">
        <v>3.827</v>
      </c>
      <c r="E1058">
        <v>1827</v>
      </c>
      <c r="F1058">
        <f t="shared" si="16"/>
        <v>7</v>
      </c>
      <c r="G1058" t="str">
        <f>STANDINGS_ERA[[#This Row],[League]]&amp;STANDINGS_ERA[[#This Row],[Team]]</f>
        <v>$150 Draft Champions Feb 10 1:00 pm Lg.3678Team Wells</v>
      </c>
    </row>
    <row r="1059" spans="1:7" x14ac:dyDescent="0.25">
      <c r="A1059">
        <v>1327</v>
      </c>
      <c r="B1059" t="s">
        <v>1361</v>
      </c>
      <c r="C1059" t="s">
        <v>1362</v>
      </c>
      <c r="D1059">
        <v>3.895</v>
      </c>
      <c r="E1059">
        <v>1584</v>
      </c>
      <c r="F1059">
        <f t="shared" si="16"/>
        <v>8</v>
      </c>
      <c r="G1059" t="str">
        <f>STANDINGS_ERA[[#This Row],[League]]&amp;STANDINGS_ERA[[#This Row],[Team]]</f>
        <v>$150 Draft Champions Feb 10 1:00 pm Lg.3678Texas Leaguers</v>
      </c>
    </row>
    <row r="1060" spans="1:7" x14ac:dyDescent="0.25">
      <c r="A1060">
        <v>1619</v>
      </c>
      <c r="B1060" t="s">
        <v>1370</v>
      </c>
      <c r="C1060" t="s">
        <v>1362</v>
      </c>
      <c r="D1060">
        <v>3.9780000000000002</v>
      </c>
      <c r="E1060">
        <v>1292</v>
      </c>
      <c r="F1060">
        <f t="shared" si="16"/>
        <v>9</v>
      </c>
      <c r="G1060" t="str">
        <f>STANDINGS_ERA[[#This Row],[League]]&amp;STANDINGS_ERA[[#This Row],[Team]]</f>
        <v>$150 Draft Champions Feb 10 1:00 pm Lg.3678The Rizard of Oz</v>
      </c>
    </row>
    <row r="1061" spans="1:7" x14ac:dyDescent="0.25">
      <c r="A1061">
        <v>1842</v>
      </c>
      <c r="B1061" t="s">
        <v>1363</v>
      </c>
      <c r="C1061" t="s">
        <v>1362</v>
      </c>
      <c r="D1061">
        <v>4.04</v>
      </c>
      <c r="E1061">
        <v>1069</v>
      </c>
      <c r="F1061">
        <f t="shared" si="16"/>
        <v>10</v>
      </c>
      <c r="G1061" t="str">
        <f>STANDINGS_ERA[[#This Row],[League]]&amp;STANDINGS_ERA[[#This Row],[Team]]</f>
        <v>$150 Draft Champions Feb 10 1:00 pm Lg.3678Jaguar 2</v>
      </c>
    </row>
    <row r="1062" spans="1:7" x14ac:dyDescent="0.25">
      <c r="A1062">
        <v>1984</v>
      </c>
      <c r="B1062" t="s">
        <v>1366</v>
      </c>
      <c r="C1062" t="s">
        <v>1362</v>
      </c>
      <c r="D1062">
        <v>4.085</v>
      </c>
      <c r="E1062">
        <v>927</v>
      </c>
      <c r="F1062">
        <f t="shared" si="16"/>
        <v>11</v>
      </c>
      <c r="G1062" t="str">
        <f>STANDINGS_ERA[[#This Row],[League]]&amp;STANDINGS_ERA[[#This Row],[Team]]</f>
        <v>$150 Draft Champions Feb 10 1:00 pm Lg.3678Chalupa Batman 5</v>
      </c>
    </row>
    <row r="1063" spans="1:7" x14ac:dyDescent="0.25">
      <c r="A1063">
        <v>2236</v>
      </c>
      <c r="B1063" t="s">
        <v>1365</v>
      </c>
      <c r="C1063" t="s">
        <v>1362</v>
      </c>
      <c r="D1063">
        <v>4.1719999999999997</v>
      </c>
      <c r="E1063">
        <v>675</v>
      </c>
      <c r="F1063">
        <f t="shared" si="16"/>
        <v>12</v>
      </c>
      <c r="G1063" t="str">
        <f>STANDINGS_ERA[[#This Row],[League]]&amp;STANDINGS_ERA[[#This Row],[Team]]</f>
        <v>$150 Draft Champions Feb 10 1:00 pm Lg.3678Skydogs</v>
      </c>
    </row>
    <row r="1064" spans="1:7" x14ac:dyDescent="0.25">
      <c r="A1064">
        <v>2253</v>
      </c>
      <c r="B1064" t="s">
        <v>650</v>
      </c>
      <c r="C1064" t="s">
        <v>1362</v>
      </c>
      <c r="D1064">
        <v>4.1769999999999996</v>
      </c>
      <c r="E1064">
        <v>658</v>
      </c>
      <c r="F1064">
        <f t="shared" si="16"/>
        <v>13</v>
      </c>
      <c r="G1064" t="str">
        <f>STANDINGS_ERA[[#This Row],[League]]&amp;STANDINGS_ERA[[#This Row],[Team]]</f>
        <v>$150 Draft Champions Feb 10 1:00 pm Lg.3678Team Stein</v>
      </c>
    </row>
    <row r="1065" spans="1:7" x14ac:dyDescent="0.25">
      <c r="A1065">
        <v>2285</v>
      </c>
      <c r="B1065" t="s">
        <v>1371</v>
      </c>
      <c r="C1065" t="s">
        <v>1362</v>
      </c>
      <c r="D1065">
        <v>4.1849999999999996</v>
      </c>
      <c r="E1065">
        <v>626</v>
      </c>
      <c r="F1065">
        <f t="shared" si="16"/>
        <v>14</v>
      </c>
      <c r="G1065" t="str">
        <f>STANDINGS_ERA[[#This Row],[League]]&amp;STANDINGS_ERA[[#This Row],[Team]]</f>
        <v>$150 Draft Champions Feb 10 1:00 pm Lg.3678King Of The Hill</v>
      </c>
    </row>
    <row r="1066" spans="1:7" x14ac:dyDescent="0.25">
      <c r="A1066">
        <v>2471</v>
      </c>
      <c r="B1066" t="s">
        <v>1368</v>
      </c>
      <c r="C1066" t="s">
        <v>1362</v>
      </c>
      <c r="D1066">
        <v>4.258</v>
      </c>
      <c r="E1066">
        <v>440</v>
      </c>
      <c r="F1066">
        <f t="shared" si="16"/>
        <v>15</v>
      </c>
      <c r="G1066" t="str">
        <f>STANDINGS_ERA[[#This Row],[League]]&amp;STANDINGS_ERA[[#This Row],[Team]]</f>
        <v>$150 Draft Champions Feb 10 1:00 pm Lg.3678Rolling Thunder 13</v>
      </c>
    </row>
    <row r="1067" spans="1:7" x14ac:dyDescent="0.25">
      <c r="A1067">
        <v>44</v>
      </c>
      <c r="B1067" t="s">
        <v>315</v>
      </c>
      <c r="C1067" t="s">
        <v>1375</v>
      </c>
      <c r="D1067">
        <v>3.2709999999999999</v>
      </c>
      <c r="E1067">
        <v>2867</v>
      </c>
      <c r="F1067">
        <f t="shared" si="16"/>
        <v>1</v>
      </c>
      <c r="G1067" t="str">
        <f>STANDINGS_ERA[[#This Row],[League]]&amp;STANDINGS_ERA[[#This Row],[Team]]</f>
        <v>$150 Draft Champions Feb 11 1:00 pm Lg.3679More or Les</v>
      </c>
    </row>
    <row r="1068" spans="1:7" x14ac:dyDescent="0.25">
      <c r="A1068">
        <v>216</v>
      </c>
      <c r="B1068" t="s">
        <v>1379</v>
      </c>
      <c r="C1068" t="s">
        <v>1375</v>
      </c>
      <c r="D1068">
        <v>3.4940000000000002</v>
      </c>
      <c r="E1068">
        <v>2695</v>
      </c>
      <c r="F1068">
        <f t="shared" si="16"/>
        <v>2</v>
      </c>
      <c r="G1068" t="str">
        <f>STANDINGS_ERA[[#This Row],[League]]&amp;STANDINGS_ERA[[#This Row],[Team]]</f>
        <v>$150 Draft Champions Feb 11 1:00 pm Lg.3679Team Haberman</v>
      </c>
    </row>
    <row r="1069" spans="1:7" x14ac:dyDescent="0.25">
      <c r="A1069">
        <v>601</v>
      </c>
      <c r="B1069" t="s">
        <v>1006</v>
      </c>
      <c r="C1069" t="s">
        <v>1375</v>
      </c>
      <c r="D1069">
        <v>3.681</v>
      </c>
      <c r="E1069">
        <v>2310</v>
      </c>
      <c r="F1069">
        <f t="shared" si="16"/>
        <v>3</v>
      </c>
      <c r="G1069" t="str">
        <f>STANDINGS_ERA[[#This Row],[League]]&amp;STANDINGS_ERA[[#This Row],[Team]]</f>
        <v>$150 Draft Champions Feb 11 1:00 pm Lg.3679Team Lambach</v>
      </c>
    </row>
    <row r="1070" spans="1:7" x14ac:dyDescent="0.25">
      <c r="A1070">
        <v>680</v>
      </c>
      <c r="B1070" t="s">
        <v>405</v>
      </c>
      <c r="C1070" t="s">
        <v>1375</v>
      </c>
      <c r="D1070">
        <v>3.71</v>
      </c>
      <c r="E1070">
        <v>2231</v>
      </c>
      <c r="F1070">
        <f t="shared" si="16"/>
        <v>4</v>
      </c>
      <c r="G1070" t="str">
        <f>STANDINGS_ERA[[#This Row],[League]]&amp;STANDINGS_ERA[[#This Row],[Team]]</f>
        <v>$150 Draft Champions Feb 11 1:00 pm Lg.3679Team Gates</v>
      </c>
    </row>
    <row r="1071" spans="1:7" x14ac:dyDescent="0.25">
      <c r="A1071">
        <v>865</v>
      </c>
      <c r="B1071" t="s">
        <v>210</v>
      </c>
      <c r="C1071" t="s">
        <v>1375</v>
      </c>
      <c r="D1071">
        <v>3.7690000000000001</v>
      </c>
      <c r="E1071">
        <v>2046</v>
      </c>
      <c r="F1071">
        <f t="shared" si="16"/>
        <v>5</v>
      </c>
      <c r="G1071" t="str">
        <f>STANDINGS_ERA[[#This Row],[League]]&amp;STANDINGS_ERA[[#This Row],[Team]]</f>
        <v>$150 Draft Champions Feb 11 1:00 pm Lg.3679CC's Desperados</v>
      </c>
    </row>
    <row r="1072" spans="1:7" x14ac:dyDescent="0.25">
      <c r="A1072">
        <v>1184</v>
      </c>
      <c r="B1072" t="s">
        <v>1178</v>
      </c>
      <c r="C1072" t="s">
        <v>1375</v>
      </c>
      <c r="D1072">
        <v>3.859</v>
      </c>
      <c r="E1072">
        <v>1727</v>
      </c>
      <c r="F1072">
        <f t="shared" si="16"/>
        <v>6</v>
      </c>
      <c r="G1072" t="str">
        <f>STANDINGS_ERA[[#This Row],[League]]&amp;STANDINGS_ERA[[#This Row],[Team]]</f>
        <v>$150 Draft Champions Feb 11 1:00 pm Lg.3679Kramerica</v>
      </c>
    </row>
    <row r="1073" spans="1:7" x14ac:dyDescent="0.25">
      <c r="A1073">
        <v>1319</v>
      </c>
      <c r="B1073" t="s">
        <v>1377</v>
      </c>
      <c r="C1073" t="s">
        <v>1375</v>
      </c>
      <c r="D1073">
        <v>3.8940000000000001</v>
      </c>
      <c r="E1073">
        <v>1592</v>
      </c>
      <c r="F1073">
        <f t="shared" si="16"/>
        <v>7</v>
      </c>
      <c r="G1073" t="str">
        <f>STANDINGS_ERA[[#This Row],[League]]&amp;STANDINGS_ERA[[#This Row],[Team]]</f>
        <v>$150 Draft Champions Feb 11 1:00 pm Lg.3679Get The Bag</v>
      </c>
    </row>
    <row r="1074" spans="1:7" x14ac:dyDescent="0.25">
      <c r="A1074">
        <v>1355</v>
      </c>
      <c r="B1074" t="s">
        <v>1378</v>
      </c>
      <c r="C1074" t="s">
        <v>1375</v>
      </c>
      <c r="D1074">
        <v>3.9009999999999998</v>
      </c>
      <c r="E1074">
        <v>1556</v>
      </c>
      <c r="F1074">
        <f t="shared" si="16"/>
        <v>8</v>
      </c>
      <c r="G1074" t="str">
        <f>STANDINGS_ERA[[#This Row],[League]]&amp;STANDINGS_ERA[[#This Row],[Team]]</f>
        <v>$150 Draft Champions Feb 11 1:00 pm Lg.3679The Incredibles ll</v>
      </c>
    </row>
    <row r="1075" spans="1:7" x14ac:dyDescent="0.25">
      <c r="A1075">
        <v>1495</v>
      </c>
      <c r="B1075" t="s">
        <v>1374</v>
      </c>
      <c r="C1075" t="s">
        <v>1375</v>
      </c>
      <c r="D1075">
        <v>3.9420000000000002</v>
      </c>
      <c r="E1075">
        <v>1416</v>
      </c>
      <c r="F1075">
        <f t="shared" si="16"/>
        <v>9</v>
      </c>
      <c r="G1075" t="str">
        <f>STANDINGS_ERA[[#This Row],[League]]&amp;STANDINGS_ERA[[#This Row],[Team]]</f>
        <v>$150 Draft Champions Feb 11 1:00 pm Lg.3679The Good, The Bad, and The Ugly</v>
      </c>
    </row>
    <row r="1076" spans="1:7" x14ac:dyDescent="0.25">
      <c r="A1076">
        <v>1648</v>
      </c>
      <c r="B1076" t="s">
        <v>1376</v>
      </c>
      <c r="C1076" t="s">
        <v>1375</v>
      </c>
      <c r="D1076">
        <v>3.9870000000000001</v>
      </c>
      <c r="E1076">
        <v>1263</v>
      </c>
      <c r="F1076">
        <f t="shared" si="16"/>
        <v>10</v>
      </c>
      <c r="G1076" t="str">
        <f>STANDINGS_ERA[[#This Row],[League]]&amp;STANDINGS_ERA[[#This Row],[Team]]</f>
        <v>$150 Draft Champions Feb 11 1:00 pm Lg.3679Whistler Hides $ From Sue</v>
      </c>
    </row>
    <row r="1077" spans="1:7" x14ac:dyDescent="0.25">
      <c r="A1077">
        <v>1923</v>
      </c>
      <c r="B1077" t="s">
        <v>232</v>
      </c>
      <c r="C1077" t="s">
        <v>1375</v>
      </c>
      <c r="D1077">
        <v>4.0659999999999998</v>
      </c>
      <c r="E1077">
        <v>988</v>
      </c>
      <c r="F1077">
        <f t="shared" si="16"/>
        <v>11</v>
      </c>
      <c r="G1077" t="str">
        <f>STANDINGS_ERA[[#This Row],[League]]&amp;STANDINGS_ERA[[#This Row],[Team]]</f>
        <v>$150 Draft Champions Feb 11 1:00 pm Lg.3679Thing 6</v>
      </c>
    </row>
    <row r="1078" spans="1:7" x14ac:dyDescent="0.25">
      <c r="A1078">
        <v>2002</v>
      </c>
      <c r="B1078" t="s">
        <v>1380</v>
      </c>
      <c r="C1078" t="s">
        <v>1375</v>
      </c>
      <c r="D1078">
        <v>4.0919999999999996</v>
      </c>
      <c r="E1078">
        <v>909</v>
      </c>
      <c r="F1078">
        <f t="shared" si="16"/>
        <v>12</v>
      </c>
      <c r="G1078" t="str">
        <f>STANDINGS_ERA[[#This Row],[League]]&amp;STANDINGS_ERA[[#This Row],[Team]]</f>
        <v>$150 Draft Champions Feb 11 1:00 pm Lg.3679Croips Giants</v>
      </c>
    </row>
    <row r="1079" spans="1:7" x14ac:dyDescent="0.25">
      <c r="A1079">
        <v>2448</v>
      </c>
      <c r="B1079" t="s">
        <v>16</v>
      </c>
      <c r="C1079" t="s">
        <v>1375</v>
      </c>
      <c r="D1079">
        <v>4.2460000000000004</v>
      </c>
      <c r="E1079">
        <v>463</v>
      </c>
      <c r="F1079">
        <f t="shared" si="16"/>
        <v>13</v>
      </c>
      <c r="G1079" t="str">
        <f>STANDINGS_ERA[[#This Row],[League]]&amp;STANDINGS_ERA[[#This Row],[Team]]</f>
        <v>$150 Draft Champions Feb 11 1:00 pm Lg.3679Team Phan</v>
      </c>
    </row>
    <row r="1080" spans="1:7" x14ac:dyDescent="0.25">
      <c r="A1080">
        <v>2484</v>
      </c>
      <c r="B1080" t="s">
        <v>281</v>
      </c>
      <c r="C1080" t="s">
        <v>1375</v>
      </c>
      <c r="D1080">
        <v>4.2629999999999999</v>
      </c>
      <c r="E1080">
        <v>427</v>
      </c>
      <c r="F1080">
        <f t="shared" si="16"/>
        <v>14</v>
      </c>
      <c r="G1080" t="str">
        <f>STANDINGS_ERA[[#This Row],[League]]&amp;STANDINGS_ERA[[#This Row],[Team]]</f>
        <v>$150 Draft Champions Feb 11 1:00 pm Lg.3679Scared Hitless</v>
      </c>
    </row>
    <row r="1081" spans="1:7" x14ac:dyDescent="0.25">
      <c r="A1081">
        <v>2556</v>
      </c>
      <c r="B1081" t="s">
        <v>792</v>
      </c>
      <c r="C1081" t="s">
        <v>1375</v>
      </c>
      <c r="D1081">
        <v>4.298</v>
      </c>
      <c r="E1081">
        <v>355</v>
      </c>
      <c r="F1081">
        <f t="shared" si="16"/>
        <v>15</v>
      </c>
      <c r="G1081" t="str">
        <f>STANDINGS_ERA[[#This Row],[League]]&amp;STANDINGS_ERA[[#This Row],[Team]]</f>
        <v>$150 Draft Champions Feb 11 1:00 pm Lg.3679Team Robish</v>
      </c>
    </row>
    <row r="1082" spans="1:7" x14ac:dyDescent="0.25">
      <c r="A1082">
        <v>48</v>
      </c>
      <c r="B1082" t="s">
        <v>1390</v>
      </c>
      <c r="C1082" t="s">
        <v>1382</v>
      </c>
      <c r="D1082">
        <v>3.2770000000000001</v>
      </c>
      <c r="E1082">
        <v>2863</v>
      </c>
      <c r="F1082">
        <f t="shared" si="16"/>
        <v>1</v>
      </c>
      <c r="G1082" t="str">
        <f>STANDINGS_ERA[[#This Row],[League]]&amp;STANDINGS_ERA[[#This Row],[Team]]</f>
        <v>$150 Draft Champions Feb 11 1:00 pm Lg.3684Pyrolitic Decomposition 11</v>
      </c>
    </row>
    <row r="1083" spans="1:7" x14ac:dyDescent="0.25">
      <c r="A1083">
        <v>241</v>
      </c>
      <c r="B1083" t="s">
        <v>104</v>
      </c>
      <c r="C1083" t="s">
        <v>1382</v>
      </c>
      <c r="D1083">
        <v>3.512</v>
      </c>
      <c r="E1083">
        <v>2670</v>
      </c>
      <c r="F1083">
        <f t="shared" si="16"/>
        <v>2</v>
      </c>
      <c r="G1083" t="str">
        <f>STANDINGS_ERA[[#This Row],[League]]&amp;STANDINGS_ERA[[#This Row],[Team]]</f>
        <v>$150 Draft Champions Feb 11 1:00 pm Lg.3684Team Pawlowski</v>
      </c>
    </row>
    <row r="1084" spans="1:7" x14ac:dyDescent="0.25">
      <c r="A1084">
        <v>296</v>
      </c>
      <c r="B1084" t="s">
        <v>191</v>
      </c>
      <c r="C1084" t="s">
        <v>1382</v>
      </c>
      <c r="D1084">
        <v>3.5470000000000002</v>
      </c>
      <c r="E1084">
        <v>2615</v>
      </c>
      <c r="F1084">
        <f t="shared" si="16"/>
        <v>3</v>
      </c>
      <c r="G1084" t="str">
        <f>STANDINGS_ERA[[#This Row],[League]]&amp;STANDINGS_ERA[[#This Row],[Team]]</f>
        <v>$150 Draft Champions Feb 11 1:00 pm Lg.3684Chico's Bail Bonds</v>
      </c>
    </row>
    <row r="1085" spans="1:7" x14ac:dyDescent="0.25">
      <c r="A1085">
        <v>793</v>
      </c>
      <c r="B1085" t="s">
        <v>1387</v>
      </c>
      <c r="C1085" t="s">
        <v>1382</v>
      </c>
      <c r="D1085">
        <v>3.7450000000000001</v>
      </c>
      <c r="E1085">
        <v>2118</v>
      </c>
      <c r="F1085">
        <f t="shared" si="16"/>
        <v>4</v>
      </c>
      <c r="G1085" t="str">
        <f>STANDINGS_ERA[[#This Row],[League]]&amp;STANDINGS_ERA[[#This Row],[Team]]</f>
        <v>$150 Draft Champions Feb 11 1:00 pm Lg.3684Rainmakers XXI</v>
      </c>
    </row>
    <row r="1086" spans="1:7" x14ac:dyDescent="0.25">
      <c r="A1086">
        <v>1029</v>
      </c>
      <c r="B1086" t="s">
        <v>1381</v>
      </c>
      <c r="C1086" t="s">
        <v>1382</v>
      </c>
      <c r="D1086">
        <v>3.8140000000000001</v>
      </c>
      <c r="E1086">
        <v>1882</v>
      </c>
      <c r="F1086">
        <f t="shared" si="16"/>
        <v>5</v>
      </c>
      <c r="G1086" t="str">
        <f>STANDINGS_ERA[[#This Row],[League]]&amp;STANDINGS_ERA[[#This Row],[Team]]</f>
        <v>$150 Draft Champions Feb 11 1:00 pm Lg.3684Suicide Squeeze</v>
      </c>
    </row>
    <row r="1087" spans="1:7" x14ac:dyDescent="0.25">
      <c r="A1087">
        <v>1042</v>
      </c>
      <c r="B1087" t="s">
        <v>1384</v>
      </c>
      <c r="C1087" t="s">
        <v>1382</v>
      </c>
      <c r="D1087">
        <v>3.8170000000000002</v>
      </c>
      <c r="E1087">
        <v>1868.5</v>
      </c>
      <c r="F1087">
        <f t="shared" si="16"/>
        <v>6</v>
      </c>
      <c r="G1087" t="str">
        <f>STANDINGS_ERA[[#This Row],[League]]&amp;STANDINGS_ERA[[#This Row],[Team]]</f>
        <v>$150 Draft Champions Feb 11 1:00 pm Lg.3684Team Poulin</v>
      </c>
    </row>
    <row r="1088" spans="1:7" x14ac:dyDescent="0.25">
      <c r="A1088">
        <v>1595</v>
      </c>
      <c r="B1088" t="s">
        <v>1388</v>
      </c>
      <c r="C1088" t="s">
        <v>1382</v>
      </c>
      <c r="D1088">
        <v>3.972</v>
      </c>
      <c r="E1088">
        <v>1316</v>
      </c>
      <c r="F1088">
        <f t="shared" si="16"/>
        <v>7</v>
      </c>
      <c r="G1088" t="str">
        <f>STANDINGS_ERA[[#This Row],[League]]&amp;STANDINGS_ERA[[#This Row],[Team]]</f>
        <v>$150 Draft Champions Feb 11 1:00 pm Lg.3684DoubleEagles</v>
      </c>
    </row>
    <row r="1089" spans="1:7" x14ac:dyDescent="0.25">
      <c r="A1089">
        <v>1630</v>
      </c>
      <c r="B1089" t="s">
        <v>98</v>
      </c>
      <c r="C1089" t="s">
        <v>1382</v>
      </c>
      <c r="D1089">
        <v>3.9809999999999999</v>
      </c>
      <c r="E1089">
        <v>1281</v>
      </c>
      <c r="F1089">
        <f t="shared" si="16"/>
        <v>8</v>
      </c>
      <c r="G1089" t="str">
        <f>STANDINGS_ERA[[#This Row],[League]]&amp;STANDINGS_ERA[[#This Row],[Team]]</f>
        <v>$150 Draft Champions Feb 11 1:00 pm Lg.3684Team Ward</v>
      </c>
    </row>
    <row r="1090" spans="1:7" x14ac:dyDescent="0.25">
      <c r="A1090">
        <v>1940</v>
      </c>
      <c r="B1090" t="s">
        <v>1391</v>
      </c>
      <c r="C1090" t="s">
        <v>1382</v>
      </c>
      <c r="D1090">
        <v>4.07</v>
      </c>
      <c r="E1090">
        <v>971</v>
      </c>
      <c r="F1090">
        <f t="shared" si="16"/>
        <v>9</v>
      </c>
      <c r="G1090" t="str">
        <f>STANDINGS_ERA[[#This Row],[League]]&amp;STANDINGS_ERA[[#This Row],[Team]]</f>
        <v>$150 Draft Champions Feb 11 1:00 pm Lg.3684Hurry Pick Faster!!</v>
      </c>
    </row>
    <row r="1091" spans="1:7" x14ac:dyDescent="0.25">
      <c r="A1091">
        <v>1996</v>
      </c>
      <c r="B1091" t="s">
        <v>1386</v>
      </c>
      <c r="C1091" t="s">
        <v>1382</v>
      </c>
      <c r="D1091">
        <v>4.09</v>
      </c>
      <c r="E1091">
        <v>915</v>
      </c>
      <c r="F1091">
        <f t="shared" ref="F1091:F1154" si="17">IF(C1091=C1090,F1090+1,1)</f>
        <v>10</v>
      </c>
      <c r="G1091" t="str">
        <f>STANDINGS_ERA[[#This Row],[League]]&amp;STANDINGS_ERA[[#This Row],[Team]]</f>
        <v>$150 Draft Champions Feb 11 1:00 pm Lg.3684Reverse Cowgill 0211</v>
      </c>
    </row>
    <row r="1092" spans="1:7" x14ac:dyDescent="0.25">
      <c r="A1092">
        <v>2094</v>
      </c>
      <c r="B1092" t="s">
        <v>141</v>
      </c>
      <c r="C1092" t="s">
        <v>1382</v>
      </c>
      <c r="D1092">
        <v>4.1239999999999997</v>
      </c>
      <c r="E1092">
        <v>817</v>
      </c>
      <c r="F1092">
        <f t="shared" si="17"/>
        <v>11</v>
      </c>
      <c r="G1092" t="str">
        <f>STANDINGS_ERA[[#This Row],[League]]&amp;STANDINGS_ERA[[#This Row],[Team]]</f>
        <v>$150 Draft Champions Feb 11 1:00 pm Lg.3684SNK Crushers</v>
      </c>
    </row>
    <row r="1093" spans="1:7" x14ac:dyDescent="0.25">
      <c r="A1093">
        <v>2153</v>
      </c>
      <c r="B1093" t="s">
        <v>1389</v>
      </c>
      <c r="C1093" t="s">
        <v>1382</v>
      </c>
      <c r="D1093">
        <v>4.1449999999999996</v>
      </c>
      <c r="E1093">
        <v>758</v>
      </c>
      <c r="F1093">
        <f t="shared" si="17"/>
        <v>12</v>
      </c>
      <c r="G1093" t="str">
        <f>STANDINGS_ERA[[#This Row],[League]]&amp;STANDINGS_ERA[[#This Row],[Team]]</f>
        <v>$150 Draft Champions Feb 11 1:00 pm Lg.3684Some People Have Real Problems</v>
      </c>
    </row>
    <row r="1094" spans="1:7" x14ac:dyDescent="0.25">
      <c r="A1094">
        <v>2210</v>
      </c>
      <c r="B1094" t="s">
        <v>276</v>
      </c>
      <c r="C1094" t="s">
        <v>1382</v>
      </c>
      <c r="D1094">
        <v>4.1639999999999997</v>
      </c>
      <c r="E1094">
        <v>701</v>
      </c>
      <c r="F1094">
        <f t="shared" si="17"/>
        <v>13</v>
      </c>
      <c r="G1094" t="str">
        <f>STANDINGS_ERA[[#This Row],[League]]&amp;STANDINGS_ERA[[#This Row],[Team]]</f>
        <v>$150 Draft Champions Feb 11 1:00 pm Lg.3684Starfishmn 0211</v>
      </c>
    </row>
    <row r="1095" spans="1:7" x14ac:dyDescent="0.25">
      <c r="A1095">
        <v>2441</v>
      </c>
      <c r="B1095" t="s">
        <v>1385</v>
      </c>
      <c r="C1095" t="s">
        <v>1382</v>
      </c>
      <c r="D1095">
        <v>4.2430000000000003</v>
      </c>
      <c r="E1095">
        <v>470</v>
      </c>
      <c r="F1095">
        <f t="shared" si="17"/>
        <v>14</v>
      </c>
      <c r="G1095" t="str">
        <f>STANDINGS_ERA[[#This Row],[League]]&amp;STANDINGS_ERA[[#This Row],[Team]]</f>
        <v>$150 Draft Champions Feb 11 1:00 pm Lg.3684Stack Attack</v>
      </c>
    </row>
    <row r="1096" spans="1:7" x14ac:dyDescent="0.25">
      <c r="A1096">
        <v>2844</v>
      </c>
      <c r="B1096" t="s">
        <v>1383</v>
      </c>
      <c r="C1096" t="s">
        <v>1382</v>
      </c>
      <c r="D1096">
        <v>4.5579999999999998</v>
      </c>
      <c r="E1096">
        <v>67</v>
      </c>
      <c r="F1096">
        <f t="shared" si="17"/>
        <v>15</v>
      </c>
      <c r="G1096" t="str">
        <f>STANDINGS_ERA[[#This Row],[League]]&amp;STANDINGS_ERA[[#This Row],[Team]]</f>
        <v>$150 Draft Champions Feb 11 1:00 pm Lg.3684Kiss My El Chapo 2</v>
      </c>
    </row>
    <row r="1097" spans="1:7" x14ac:dyDescent="0.25">
      <c r="A1097">
        <v>94</v>
      </c>
      <c r="B1097" t="s">
        <v>1394</v>
      </c>
      <c r="C1097" t="s">
        <v>1392</v>
      </c>
      <c r="D1097">
        <v>3.359</v>
      </c>
      <c r="E1097">
        <v>2817</v>
      </c>
      <c r="F1097">
        <f t="shared" si="17"/>
        <v>1</v>
      </c>
      <c r="G1097" t="str">
        <f>STANDINGS_ERA[[#This Row],[League]]&amp;STANDINGS_ERA[[#This Row],[Team]]</f>
        <v>$150 Draft Champions Feb 12 1:00 pm Lg.3685O Town DC 2</v>
      </c>
    </row>
    <row r="1098" spans="1:7" x14ac:dyDescent="0.25">
      <c r="A1098">
        <v>413</v>
      </c>
      <c r="B1098" t="s">
        <v>331</v>
      </c>
      <c r="C1098" t="s">
        <v>1392</v>
      </c>
      <c r="D1098">
        <v>3.601</v>
      </c>
      <c r="E1098">
        <v>2498</v>
      </c>
      <c r="F1098">
        <f t="shared" si="17"/>
        <v>2</v>
      </c>
      <c r="G1098" t="str">
        <f>STANDINGS_ERA[[#This Row],[League]]&amp;STANDINGS_ERA[[#This Row],[Team]]</f>
        <v>$150 Draft Champions Feb 12 1:00 pm Lg.3685Golden Sombreros</v>
      </c>
    </row>
    <row r="1099" spans="1:7" x14ac:dyDescent="0.25">
      <c r="A1099">
        <v>483</v>
      </c>
      <c r="B1099" t="s">
        <v>427</v>
      </c>
      <c r="C1099" t="s">
        <v>1392</v>
      </c>
      <c r="D1099">
        <v>3.63</v>
      </c>
      <c r="E1099">
        <v>2428</v>
      </c>
      <c r="F1099">
        <f t="shared" si="17"/>
        <v>3</v>
      </c>
      <c r="G1099" t="str">
        <f>STANDINGS_ERA[[#This Row],[League]]&amp;STANDINGS_ERA[[#This Row],[Team]]</f>
        <v>$150 Draft Champions Feb 12 1:00 pm Lg.3685RotoGut DC II</v>
      </c>
    </row>
    <row r="1100" spans="1:7" x14ac:dyDescent="0.25">
      <c r="A1100">
        <v>637</v>
      </c>
      <c r="B1100" t="s">
        <v>1393</v>
      </c>
      <c r="C1100" t="s">
        <v>1392</v>
      </c>
      <c r="D1100">
        <v>3.6920000000000002</v>
      </c>
      <c r="E1100">
        <v>2274</v>
      </c>
      <c r="F1100">
        <f t="shared" si="17"/>
        <v>4</v>
      </c>
      <c r="G1100" t="str">
        <f>STANDINGS_ERA[[#This Row],[League]]&amp;STANDINGS_ERA[[#This Row],[Team]]</f>
        <v>$150 Draft Champions Feb 12 1:00 pm Lg.3685J-Roc's CarWash</v>
      </c>
    </row>
    <row r="1101" spans="1:7" x14ac:dyDescent="0.25">
      <c r="A1101">
        <v>645</v>
      </c>
      <c r="B1101" t="s">
        <v>1396</v>
      </c>
      <c r="C1101" t="s">
        <v>1392</v>
      </c>
      <c r="D1101">
        <v>3.6949999999999998</v>
      </c>
      <c r="E1101">
        <v>2266</v>
      </c>
      <c r="F1101">
        <f t="shared" si="17"/>
        <v>5</v>
      </c>
      <c r="G1101" t="str">
        <f>STANDINGS_ERA[[#This Row],[League]]&amp;STANDINGS_ERA[[#This Row],[Team]]</f>
        <v>$150 Draft Champions Feb 12 1:00 pm Lg.3685Bottom Feeders</v>
      </c>
    </row>
    <row r="1102" spans="1:7" x14ac:dyDescent="0.25">
      <c r="A1102">
        <v>690</v>
      </c>
      <c r="B1102" t="s">
        <v>104</v>
      </c>
      <c r="C1102" t="s">
        <v>1392</v>
      </c>
      <c r="D1102">
        <v>3.714</v>
      </c>
      <c r="E1102">
        <v>2221</v>
      </c>
      <c r="F1102">
        <f t="shared" si="17"/>
        <v>6</v>
      </c>
      <c r="G1102" t="str">
        <f>STANDINGS_ERA[[#This Row],[League]]&amp;STANDINGS_ERA[[#This Row],[Team]]</f>
        <v>$150 Draft Champions Feb 12 1:00 pm Lg.3685Team Pawlowski</v>
      </c>
    </row>
    <row r="1103" spans="1:7" x14ac:dyDescent="0.25">
      <c r="A1103">
        <v>1146</v>
      </c>
      <c r="B1103" t="s">
        <v>286</v>
      </c>
      <c r="C1103" t="s">
        <v>1392</v>
      </c>
      <c r="D1103">
        <v>3.8479999999999999</v>
      </c>
      <c r="E1103">
        <v>1765</v>
      </c>
      <c r="F1103">
        <f t="shared" si="17"/>
        <v>7</v>
      </c>
      <c r="G1103" t="str">
        <f>STANDINGS_ERA[[#This Row],[League]]&amp;STANDINGS_ERA[[#This Row],[Team]]</f>
        <v>$150 Draft Champions Feb 12 1:00 pm Lg.3685Team Williams</v>
      </c>
    </row>
    <row r="1104" spans="1:7" x14ac:dyDescent="0.25">
      <c r="A1104">
        <v>1337</v>
      </c>
      <c r="B1104" t="s">
        <v>1397</v>
      </c>
      <c r="C1104" t="s">
        <v>1392</v>
      </c>
      <c r="D1104">
        <v>3.8980000000000001</v>
      </c>
      <c r="E1104">
        <v>1574</v>
      </c>
      <c r="F1104">
        <f t="shared" si="17"/>
        <v>8</v>
      </c>
      <c r="G1104" t="str">
        <f>STANDINGS_ERA[[#This Row],[League]]&amp;STANDINGS_ERA[[#This Row],[Team]]</f>
        <v>$150 Draft Champions Feb 12 1:00 pm Lg.3685El Scorchos</v>
      </c>
    </row>
    <row r="1105" spans="1:7" x14ac:dyDescent="0.25">
      <c r="A1105">
        <v>1459</v>
      </c>
      <c r="B1105" t="s">
        <v>470</v>
      </c>
      <c r="C1105" t="s">
        <v>1392</v>
      </c>
      <c r="D1105">
        <v>3.9329999999999998</v>
      </c>
      <c r="E1105">
        <v>1452</v>
      </c>
      <c r="F1105">
        <f t="shared" si="17"/>
        <v>9</v>
      </c>
      <c r="G1105" t="str">
        <f>STANDINGS_ERA[[#This Row],[League]]&amp;STANDINGS_ERA[[#This Row],[Team]]</f>
        <v>$150 Draft Champions Feb 12 1:00 pm Lg.3685Brickdust</v>
      </c>
    </row>
    <row r="1106" spans="1:7" x14ac:dyDescent="0.25">
      <c r="A1106">
        <v>1740</v>
      </c>
      <c r="B1106" t="s">
        <v>203</v>
      </c>
      <c r="C1106" t="s">
        <v>1392</v>
      </c>
      <c r="D1106">
        <v>4.0110000000000001</v>
      </c>
      <c r="E1106">
        <v>1171</v>
      </c>
      <c r="F1106">
        <f t="shared" si="17"/>
        <v>10</v>
      </c>
      <c r="G1106" t="str">
        <f>STANDINGS_ERA[[#This Row],[League]]&amp;STANDINGS_ERA[[#This Row],[Team]]</f>
        <v>$150 Draft Champions Feb 12 1:00 pm Lg.3685Corleone 4</v>
      </c>
    </row>
    <row r="1107" spans="1:7" x14ac:dyDescent="0.25">
      <c r="A1107">
        <v>2399</v>
      </c>
      <c r="B1107" t="s">
        <v>25</v>
      </c>
      <c r="C1107" t="s">
        <v>1392</v>
      </c>
      <c r="D1107">
        <v>4.2229999999999999</v>
      </c>
      <c r="E1107">
        <v>512</v>
      </c>
      <c r="F1107">
        <f t="shared" si="17"/>
        <v>11</v>
      </c>
      <c r="G1107" t="str">
        <f>STANDINGS_ERA[[#This Row],[League]]&amp;STANDINGS_ERA[[#This Row],[Team]]</f>
        <v>$150 Draft Champions Feb 12 1:00 pm Lg.3685billyhaze</v>
      </c>
    </row>
    <row r="1108" spans="1:7" x14ac:dyDescent="0.25">
      <c r="A1108">
        <v>2417</v>
      </c>
      <c r="B1108" t="s">
        <v>1395</v>
      </c>
      <c r="C1108" t="s">
        <v>1392</v>
      </c>
      <c r="D1108">
        <v>4.2300000000000004</v>
      </c>
      <c r="E1108">
        <v>494</v>
      </c>
      <c r="F1108">
        <f t="shared" si="17"/>
        <v>12</v>
      </c>
      <c r="G1108" t="str">
        <f>STANDINGS_ERA[[#This Row],[League]]&amp;STANDINGS_ERA[[#This Row],[Team]]</f>
        <v>$150 Draft Champions Feb 12 1:00 pm Lg.3685Guiness Stout</v>
      </c>
    </row>
    <row r="1109" spans="1:7" x14ac:dyDescent="0.25">
      <c r="A1109">
        <v>2472</v>
      </c>
      <c r="B1109" t="s">
        <v>150</v>
      </c>
      <c r="C1109" t="s">
        <v>1392</v>
      </c>
      <c r="D1109">
        <v>4.258</v>
      </c>
      <c r="E1109">
        <v>439</v>
      </c>
      <c r="F1109">
        <f t="shared" si="17"/>
        <v>13</v>
      </c>
      <c r="G1109" t="str">
        <f>STANDINGS_ERA[[#This Row],[League]]&amp;STANDINGS_ERA[[#This Row],[Team]]</f>
        <v>$150 Draft Champions Feb 12 1:00 pm Lg.3685Amazins</v>
      </c>
    </row>
    <row r="1110" spans="1:7" x14ac:dyDescent="0.25">
      <c r="A1110">
        <v>2526</v>
      </c>
      <c r="B1110" t="s">
        <v>261</v>
      </c>
      <c r="C1110" t="s">
        <v>1392</v>
      </c>
      <c r="D1110">
        <v>4.2850000000000001</v>
      </c>
      <c r="E1110">
        <v>385</v>
      </c>
      <c r="F1110">
        <f t="shared" si="17"/>
        <v>14</v>
      </c>
      <c r="G1110" t="str">
        <f>STANDINGS_ERA[[#This Row],[League]]&amp;STANDINGS_ERA[[#This Row],[Team]]</f>
        <v>$150 Draft Champions Feb 12 1:00 pm Lg.3685Nuisance</v>
      </c>
    </row>
    <row r="1111" spans="1:7" x14ac:dyDescent="0.25">
      <c r="A1111">
        <v>2738</v>
      </c>
      <c r="B1111" t="s">
        <v>128</v>
      </c>
      <c r="C1111" t="s">
        <v>1392</v>
      </c>
      <c r="D1111">
        <v>4.4180000000000001</v>
      </c>
      <c r="E1111">
        <v>173</v>
      </c>
      <c r="F1111">
        <f t="shared" si="17"/>
        <v>15</v>
      </c>
      <c r="G1111" t="str">
        <f>STANDINGS_ERA[[#This Row],[League]]&amp;STANDINGS_ERA[[#This Row],[Team]]</f>
        <v>$150 Draft Champions Feb 12 1:00 pm Lg.3685Team Boelkens</v>
      </c>
    </row>
    <row r="1112" spans="1:7" x14ac:dyDescent="0.25">
      <c r="A1112">
        <v>161</v>
      </c>
      <c r="B1112" t="s">
        <v>1402</v>
      </c>
      <c r="C1112" t="s">
        <v>1399</v>
      </c>
      <c r="D1112">
        <v>3.4460000000000002</v>
      </c>
      <c r="E1112">
        <v>2750</v>
      </c>
      <c r="F1112">
        <f t="shared" si="17"/>
        <v>1</v>
      </c>
      <c r="G1112" t="str">
        <f>STANDINGS_ERA[[#This Row],[League]]&amp;STANDINGS_ERA[[#This Row],[Team]]</f>
        <v>$150 Draft Champions Feb 12 1:00 pm Lg.3688ROYAL BLUE</v>
      </c>
    </row>
    <row r="1113" spans="1:7" x14ac:dyDescent="0.25">
      <c r="A1113">
        <v>201</v>
      </c>
      <c r="B1113" t="s">
        <v>1407</v>
      </c>
      <c r="C1113" t="s">
        <v>1399</v>
      </c>
      <c r="D1113">
        <v>3.4809999999999999</v>
      </c>
      <c r="E1113">
        <v>2710</v>
      </c>
      <c r="F1113">
        <f t="shared" si="17"/>
        <v>2</v>
      </c>
      <c r="G1113" t="str">
        <f>STANDINGS_ERA[[#This Row],[League]]&amp;STANDINGS_ERA[[#This Row],[Team]]</f>
        <v>$150 Draft Champions Feb 12 1:00 pm Lg.3688Just Pick!!!</v>
      </c>
    </row>
    <row r="1114" spans="1:7" x14ac:dyDescent="0.25">
      <c r="A1114">
        <v>249</v>
      </c>
      <c r="B1114" t="s">
        <v>1400</v>
      </c>
      <c r="C1114" t="s">
        <v>1399</v>
      </c>
      <c r="D1114">
        <v>3.516</v>
      </c>
      <c r="E1114">
        <v>2662</v>
      </c>
      <c r="F1114">
        <f t="shared" si="17"/>
        <v>3</v>
      </c>
      <c r="G1114" t="str">
        <f>STANDINGS_ERA[[#This Row],[League]]&amp;STANDINGS_ERA[[#This Row],[Team]]</f>
        <v>$150 Draft Champions Feb 12 1:00 pm Lg.3688Maddon Gnomes 3</v>
      </c>
    </row>
    <row r="1115" spans="1:7" x14ac:dyDescent="0.25">
      <c r="A1115">
        <v>263</v>
      </c>
      <c r="B1115" t="s">
        <v>1405</v>
      </c>
      <c r="C1115" t="s">
        <v>1399</v>
      </c>
      <c r="D1115">
        <v>3.5259999999999998</v>
      </c>
      <c r="E1115">
        <v>2648</v>
      </c>
      <c r="F1115">
        <f t="shared" si="17"/>
        <v>4</v>
      </c>
      <c r="G1115" t="str">
        <f>STANDINGS_ERA[[#This Row],[League]]&amp;STANDINGS_ERA[[#This Row],[Team]]</f>
        <v>$150 Draft Champions Feb 12 1:00 pm Lg.3688Peculiar People</v>
      </c>
    </row>
    <row r="1116" spans="1:7" x14ac:dyDescent="0.25">
      <c r="A1116">
        <v>713</v>
      </c>
      <c r="B1116" t="s">
        <v>1406</v>
      </c>
      <c r="C1116" t="s">
        <v>1399</v>
      </c>
      <c r="D1116">
        <v>3.722</v>
      </c>
      <c r="E1116">
        <v>2198</v>
      </c>
      <c r="F1116">
        <f t="shared" si="17"/>
        <v>5</v>
      </c>
      <c r="G1116" t="str">
        <f>STANDINGS_ERA[[#This Row],[League]]&amp;STANDINGS_ERA[[#This Row],[Team]]</f>
        <v>$150 Draft Champions Feb 12 1:00 pm Lg.3688OKMOTS 1</v>
      </c>
    </row>
    <row r="1117" spans="1:7" x14ac:dyDescent="0.25">
      <c r="A1117">
        <v>755</v>
      </c>
      <c r="B1117" t="s">
        <v>1401</v>
      </c>
      <c r="C1117" t="s">
        <v>1399</v>
      </c>
      <c r="D1117">
        <v>3.7330000000000001</v>
      </c>
      <c r="E1117">
        <v>2156</v>
      </c>
      <c r="F1117">
        <f t="shared" si="17"/>
        <v>6</v>
      </c>
      <c r="G1117" t="str">
        <f>STANDINGS_ERA[[#This Row],[League]]&amp;STANDINGS_ERA[[#This Row],[Team]]</f>
        <v>$150 Draft Champions Feb 12 1:00 pm Lg.3688Papi for President</v>
      </c>
    </row>
    <row r="1118" spans="1:7" x14ac:dyDescent="0.25">
      <c r="A1118">
        <v>1393</v>
      </c>
      <c r="B1118" t="s">
        <v>381</v>
      </c>
      <c r="C1118" t="s">
        <v>1399</v>
      </c>
      <c r="D1118">
        <v>3.9140000000000001</v>
      </c>
      <c r="E1118">
        <v>1518</v>
      </c>
      <c r="F1118">
        <f t="shared" si="17"/>
        <v>7</v>
      </c>
      <c r="G1118" t="str">
        <f>STANDINGS_ERA[[#This Row],[League]]&amp;STANDINGS_ERA[[#This Row],[Team]]</f>
        <v>$150 Draft Champions Feb 12 1:00 pm Lg.3688Calgary Cannons v2</v>
      </c>
    </row>
    <row r="1119" spans="1:7" x14ac:dyDescent="0.25">
      <c r="A1119">
        <v>1611</v>
      </c>
      <c r="B1119" t="s">
        <v>1403</v>
      </c>
      <c r="C1119" t="s">
        <v>1399</v>
      </c>
      <c r="D1119">
        <v>3.9750000000000001</v>
      </c>
      <c r="E1119">
        <v>1300</v>
      </c>
      <c r="F1119">
        <f t="shared" si="17"/>
        <v>8</v>
      </c>
      <c r="G1119" t="str">
        <f>STANDINGS_ERA[[#This Row],[League]]&amp;STANDINGS_ERA[[#This Row],[Team]]</f>
        <v>$150 Draft Champions Feb 12 1:00 pm Lg.3688Da Bums</v>
      </c>
    </row>
    <row r="1120" spans="1:7" x14ac:dyDescent="0.25">
      <c r="A1120">
        <v>1844</v>
      </c>
      <c r="B1120" t="s">
        <v>365</v>
      </c>
      <c r="C1120" t="s">
        <v>1399</v>
      </c>
      <c r="D1120">
        <v>4.0419999999999998</v>
      </c>
      <c r="E1120">
        <v>1067</v>
      </c>
      <c r="F1120">
        <f t="shared" si="17"/>
        <v>9</v>
      </c>
      <c r="G1120" t="str">
        <f>STANDINGS_ERA[[#This Row],[League]]&amp;STANDINGS_ERA[[#This Row],[Team]]</f>
        <v>$150 Draft Champions Feb 12 1:00 pm Lg.3688BALCO: HENNESSY &amp; PEDS 2</v>
      </c>
    </row>
    <row r="1121" spans="1:7" x14ac:dyDescent="0.25">
      <c r="A1121">
        <v>2088</v>
      </c>
      <c r="B1121" t="s">
        <v>314</v>
      </c>
      <c r="C1121" t="s">
        <v>1399</v>
      </c>
      <c r="D1121">
        <v>4.1219999999999999</v>
      </c>
      <c r="E1121">
        <v>823</v>
      </c>
      <c r="F1121">
        <f t="shared" si="17"/>
        <v>10</v>
      </c>
      <c r="G1121" t="str">
        <f>STANDINGS_ERA[[#This Row],[League]]&amp;STANDINGS_ERA[[#This Row],[Team]]</f>
        <v>$150 Draft Champions Feb 12 1:00 pm Lg.3688Team Baseball</v>
      </c>
    </row>
    <row r="1122" spans="1:7" x14ac:dyDescent="0.25">
      <c r="A1122">
        <v>2170</v>
      </c>
      <c r="B1122" t="s">
        <v>1404</v>
      </c>
      <c r="C1122" t="s">
        <v>1399</v>
      </c>
      <c r="D1122">
        <v>4.1500000000000004</v>
      </c>
      <c r="E1122">
        <v>741</v>
      </c>
      <c r="F1122">
        <f t="shared" si="17"/>
        <v>11</v>
      </c>
      <c r="G1122" t="str">
        <f>STANDINGS_ERA[[#This Row],[League]]&amp;STANDINGS_ERA[[#This Row],[Team]]</f>
        <v>$150 Draft Champions Feb 12 1:00 pm Lg.3688Team passalacqua</v>
      </c>
    </row>
    <row r="1123" spans="1:7" x14ac:dyDescent="0.25">
      <c r="A1123">
        <v>2369</v>
      </c>
      <c r="B1123" t="s">
        <v>1408</v>
      </c>
      <c r="C1123" t="s">
        <v>1399</v>
      </c>
      <c r="D1123">
        <v>4.2140000000000004</v>
      </c>
      <c r="E1123">
        <v>542.5</v>
      </c>
      <c r="F1123">
        <f t="shared" si="17"/>
        <v>12</v>
      </c>
      <c r="G1123" t="str">
        <f>STANDINGS_ERA[[#This Row],[League]]&amp;STANDINGS_ERA[[#This Row],[Team]]</f>
        <v>$150 Draft Champions Feb 12 1:00 pm Lg.3688Team Rockwell</v>
      </c>
    </row>
    <row r="1124" spans="1:7" x14ac:dyDescent="0.25">
      <c r="A1124">
        <v>2600</v>
      </c>
      <c r="B1124" t="s">
        <v>412</v>
      </c>
      <c r="C1124" t="s">
        <v>1399</v>
      </c>
      <c r="D1124">
        <v>4.3209999999999997</v>
      </c>
      <c r="E1124">
        <v>311</v>
      </c>
      <c r="F1124">
        <f t="shared" si="17"/>
        <v>13</v>
      </c>
      <c r="G1124" t="str">
        <f>STANDINGS_ERA[[#This Row],[League]]&amp;STANDINGS_ERA[[#This Row],[Team]]</f>
        <v>$150 Draft Champions Feb 12 1:00 pm Lg.3688Team Koerner</v>
      </c>
    </row>
    <row r="1125" spans="1:7" x14ac:dyDescent="0.25">
      <c r="A1125">
        <v>2629</v>
      </c>
      <c r="B1125" t="s">
        <v>278</v>
      </c>
      <c r="C1125" t="s">
        <v>1399</v>
      </c>
      <c r="D1125">
        <v>4.3410000000000002</v>
      </c>
      <c r="E1125">
        <v>282</v>
      </c>
      <c r="F1125">
        <f t="shared" si="17"/>
        <v>14</v>
      </c>
      <c r="G1125" t="str">
        <f>STANDINGS_ERA[[#This Row],[League]]&amp;STANDINGS_ERA[[#This Row],[Team]]</f>
        <v>$150 Draft Champions Feb 12 1:00 pm Lg.3688Team Gibbons</v>
      </c>
    </row>
    <row r="1126" spans="1:7" x14ac:dyDescent="0.25">
      <c r="A1126">
        <v>2702</v>
      </c>
      <c r="B1126" t="s">
        <v>1398</v>
      </c>
      <c r="C1126" t="s">
        <v>1399</v>
      </c>
      <c r="D1126">
        <v>4.391</v>
      </c>
      <c r="E1126">
        <v>209</v>
      </c>
      <c r="F1126">
        <f t="shared" si="17"/>
        <v>15</v>
      </c>
      <c r="G1126" t="str">
        <f>STANDINGS_ERA[[#This Row],[League]]&amp;STANDINGS_ERA[[#This Row],[Team]]</f>
        <v>$150 Draft Champions Feb 12 1:00 pm Lg.3688the Bunt Sharts!</v>
      </c>
    </row>
    <row r="1127" spans="1:7" x14ac:dyDescent="0.25">
      <c r="A1127">
        <v>68</v>
      </c>
      <c r="B1127" t="s">
        <v>1417</v>
      </c>
      <c r="C1127" t="s">
        <v>1409</v>
      </c>
      <c r="D1127">
        <v>3.3050000000000002</v>
      </c>
      <c r="E1127">
        <v>2843</v>
      </c>
      <c r="F1127">
        <f t="shared" si="17"/>
        <v>1</v>
      </c>
      <c r="G1127" t="str">
        <f>STANDINGS_ERA[[#This Row],[League]]&amp;STANDINGS_ERA[[#This Row],[Team]]</f>
        <v>$150 Draft Champions Feb 13 1:00 pm Lg.3689Harmon Clayton Killebrew</v>
      </c>
    </row>
    <row r="1128" spans="1:7" x14ac:dyDescent="0.25">
      <c r="A1128">
        <v>126</v>
      </c>
      <c r="B1128" t="s">
        <v>1414</v>
      </c>
      <c r="C1128" t="s">
        <v>1409</v>
      </c>
      <c r="D1128">
        <v>3.407</v>
      </c>
      <c r="E1128">
        <v>2785</v>
      </c>
      <c r="F1128">
        <f t="shared" si="17"/>
        <v>2</v>
      </c>
      <c r="G1128" t="str">
        <f>STANDINGS_ERA[[#This Row],[League]]&amp;STANDINGS_ERA[[#This Row],[Team]]</f>
        <v>$150 Draft Champions Feb 13 1:00 pm Lg.3689smackers VI</v>
      </c>
    </row>
    <row r="1129" spans="1:7" x14ac:dyDescent="0.25">
      <c r="A1129">
        <v>273</v>
      </c>
      <c r="B1129" t="s">
        <v>1413</v>
      </c>
      <c r="C1129" t="s">
        <v>1409</v>
      </c>
      <c r="D1129">
        <v>3.536</v>
      </c>
      <c r="E1129">
        <v>2638</v>
      </c>
      <c r="F1129">
        <f t="shared" si="17"/>
        <v>3</v>
      </c>
      <c r="G1129" t="str">
        <f>STANDINGS_ERA[[#This Row],[League]]&amp;STANDINGS_ERA[[#This Row],[Team]]</f>
        <v>$150 Draft Champions Feb 13 1:00 pm Lg.3689The Killchain</v>
      </c>
    </row>
    <row r="1130" spans="1:7" x14ac:dyDescent="0.25">
      <c r="A1130">
        <v>284</v>
      </c>
      <c r="B1130" t="s">
        <v>1415</v>
      </c>
      <c r="C1130" t="s">
        <v>1409</v>
      </c>
      <c r="D1130">
        <v>3.544</v>
      </c>
      <c r="E1130">
        <v>2627</v>
      </c>
      <c r="F1130">
        <f t="shared" si="17"/>
        <v>4</v>
      </c>
      <c r="G1130" t="str">
        <f>STANDINGS_ERA[[#This Row],[League]]&amp;STANDINGS_ERA[[#This Row],[Team]]</f>
        <v>$150 Draft Champions Feb 13 1:00 pm Lg.3689Buddy Guy</v>
      </c>
    </row>
    <row r="1131" spans="1:7" x14ac:dyDescent="0.25">
      <c r="A1131">
        <v>981</v>
      </c>
      <c r="B1131" t="s">
        <v>534</v>
      </c>
      <c r="C1131" t="s">
        <v>1409</v>
      </c>
      <c r="D1131">
        <v>3.7989999999999999</v>
      </c>
      <c r="E1131">
        <v>1930</v>
      </c>
      <c r="F1131">
        <f t="shared" si="17"/>
        <v>5</v>
      </c>
      <c r="G1131" t="str">
        <f>STANDINGS_ERA[[#This Row],[League]]&amp;STANDINGS_ERA[[#This Row],[Team]]</f>
        <v>$150 Draft Champions Feb 13 1:00 pm Lg.3689Light Tower Power</v>
      </c>
    </row>
    <row r="1132" spans="1:7" x14ac:dyDescent="0.25">
      <c r="A1132">
        <v>991</v>
      </c>
      <c r="B1132" t="s">
        <v>39</v>
      </c>
      <c r="C1132" t="s">
        <v>1409</v>
      </c>
      <c r="D1132">
        <v>3.8010000000000002</v>
      </c>
      <c r="E1132">
        <v>1920.5</v>
      </c>
      <c r="F1132">
        <f t="shared" si="17"/>
        <v>6</v>
      </c>
      <c r="G1132" t="str">
        <f>STANDINGS_ERA[[#This Row],[League]]&amp;STANDINGS_ERA[[#This Row],[Team]]</f>
        <v>$150 Draft Champions Feb 13 1:00 pm Lg.3689Team highland</v>
      </c>
    </row>
    <row r="1133" spans="1:7" x14ac:dyDescent="0.25">
      <c r="A1133">
        <v>1580</v>
      </c>
      <c r="B1133" t="s">
        <v>400</v>
      </c>
      <c r="C1133" t="s">
        <v>1409</v>
      </c>
      <c r="D1133">
        <v>3.9689999999999999</v>
      </c>
      <c r="E1133">
        <v>1331</v>
      </c>
      <c r="F1133">
        <f t="shared" si="17"/>
        <v>7</v>
      </c>
      <c r="G1133" t="str">
        <f>STANDINGS_ERA[[#This Row],[League]]&amp;STANDINGS_ERA[[#This Row],[Team]]</f>
        <v>$150 Draft Champions Feb 13 1:00 pm Lg.3689Man of Steal</v>
      </c>
    </row>
    <row r="1134" spans="1:7" x14ac:dyDescent="0.25">
      <c r="A1134">
        <v>1993</v>
      </c>
      <c r="B1134" t="s">
        <v>1410</v>
      </c>
      <c r="C1134" t="s">
        <v>1409</v>
      </c>
      <c r="D1134">
        <v>4.0890000000000004</v>
      </c>
      <c r="E1134">
        <v>918</v>
      </c>
      <c r="F1134">
        <f t="shared" si="17"/>
        <v>8</v>
      </c>
      <c r="G1134" t="str">
        <f>STANDINGS_ERA[[#This Row],[League]]&amp;STANDINGS_ERA[[#This Row],[Team]]</f>
        <v>$150 Draft Champions Feb 13 1:00 pm Lg.3689New York's Finest</v>
      </c>
    </row>
    <row r="1135" spans="1:7" x14ac:dyDescent="0.25">
      <c r="A1135">
        <v>2017</v>
      </c>
      <c r="B1135" t="s">
        <v>197</v>
      </c>
      <c r="C1135" t="s">
        <v>1409</v>
      </c>
      <c r="D1135">
        <v>4.0970000000000004</v>
      </c>
      <c r="E1135">
        <v>894</v>
      </c>
      <c r="F1135">
        <f t="shared" si="17"/>
        <v>9</v>
      </c>
      <c r="G1135" t="str">
        <f>STANDINGS_ERA[[#This Row],[League]]&amp;STANDINGS_ERA[[#This Row],[Team]]</f>
        <v>$150 Draft Champions Feb 13 1:00 pm Lg.3689Macho Lobsters</v>
      </c>
    </row>
    <row r="1136" spans="1:7" x14ac:dyDescent="0.25">
      <c r="A1136">
        <v>2288</v>
      </c>
      <c r="B1136" t="s">
        <v>1412</v>
      </c>
      <c r="C1136" t="s">
        <v>1409</v>
      </c>
      <c r="D1136">
        <v>4.1870000000000003</v>
      </c>
      <c r="E1136">
        <v>623</v>
      </c>
      <c r="F1136">
        <f t="shared" si="17"/>
        <v>10</v>
      </c>
      <c r="G1136" t="str">
        <f>STANDINGS_ERA[[#This Row],[League]]&amp;STANDINGS_ERA[[#This Row],[Team]]</f>
        <v>$150 Draft Champions Feb 13 1:00 pm Lg.3689Team Yadlosky</v>
      </c>
    </row>
    <row r="1137" spans="1:7" x14ac:dyDescent="0.25">
      <c r="A1137">
        <v>2348</v>
      </c>
      <c r="B1137" t="s">
        <v>1416</v>
      </c>
      <c r="C1137" t="s">
        <v>1409</v>
      </c>
      <c r="D1137">
        <v>4.2069999999999999</v>
      </c>
      <c r="E1137">
        <v>563</v>
      </c>
      <c r="F1137">
        <f t="shared" si="17"/>
        <v>11</v>
      </c>
      <c r="G1137" t="str">
        <f>STANDINGS_ERA[[#This Row],[League]]&amp;STANDINGS_ERA[[#This Row],[Team]]</f>
        <v>$150 Draft Champions Feb 13 1:00 pm Lg.36892 - The Hazel Charlies Slo</v>
      </c>
    </row>
    <row r="1138" spans="1:7" x14ac:dyDescent="0.25">
      <c r="A1138">
        <v>2592</v>
      </c>
      <c r="B1138" t="s">
        <v>462</v>
      </c>
      <c r="C1138" t="s">
        <v>1409</v>
      </c>
      <c r="D1138">
        <v>4.3170000000000002</v>
      </c>
      <c r="E1138">
        <v>319</v>
      </c>
      <c r="F1138">
        <f t="shared" si="17"/>
        <v>12</v>
      </c>
      <c r="G1138" t="str">
        <f>STANDINGS_ERA[[#This Row],[League]]&amp;STANDINGS_ERA[[#This Row],[Team]]</f>
        <v>$150 Draft Champions Feb 13 1:00 pm Lg.3689Miggy's Mashers</v>
      </c>
    </row>
    <row r="1139" spans="1:7" x14ac:dyDescent="0.25">
      <c r="A1139">
        <v>2622</v>
      </c>
      <c r="B1139" t="s">
        <v>1411</v>
      </c>
      <c r="C1139" t="s">
        <v>1409</v>
      </c>
      <c r="D1139">
        <v>4.3360000000000003</v>
      </c>
      <c r="E1139">
        <v>289</v>
      </c>
      <c r="F1139">
        <f t="shared" si="17"/>
        <v>13</v>
      </c>
      <c r="G1139" t="str">
        <f>STANDINGS_ERA[[#This Row],[League]]&amp;STANDINGS_ERA[[#This Row],[Team]]</f>
        <v>$150 Draft Champions Feb 13 1:00 pm Lg.36890.9 Bar</v>
      </c>
    </row>
    <row r="1140" spans="1:7" x14ac:dyDescent="0.25">
      <c r="A1140">
        <v>2753</v>
      </c>
      <c r="B1140" t="s">
        <v>338</v>
      </c>
      <c r="C1140" t="s">
        <v>1409</v>
      </c>
      <c r="D1140">
        <v>4.4290000000000003</v>
      </c>
      <c r="E1140">
        <v>158</v>
      </c>
      <c r="F1140">
        <f t="shared" si="17"/>
        <v>14</v>
      </c>
      <c r="G1140" t="str">
        <f>STANDINGS_ERA[[#This Row],[League]]&amp;STANDINGS_ERA[[#This Row],[Team]]</f>
        <v>$150 Draft Champions Feb 13 1:00 pm Lg.3689EWeezy2</v>
      </c>
    </row>
    <row r="1141" spans="1:7" x14ac:dyDescent="0.25">
      <c r="A1141">
        <v>2757</v>
      </c>
      <c r="B1141" t="s">
        <v>1418</v>
      </c>
      <c r="C1141" t="s">
        <v>1409</v>
      </c>
      <c r="D1141">
        <v>4.4329999999999998</v>
      </c>
      <c r="E1141">
        <v>154</v>
      </c>
      <c r="F1141">
        <f t="shared" si="17"/>
        <v>15</v>
      </c>
      <c r="G1141" t="str">
        <f>STANDINGS_ERA[[#This Row],[League]]&amp;STANDINGS_ERA[[#This Row],[Team]]</f>
        <v>$150 Draft Champions Feb 13 1:00 pm Lg.3689Fister - I Hardly Know Her!</v>
      </c>
    </row>
    <row r="1142" spans="1:7" x14ac:dyDescent="0.25">
      <c r="A1142">
        <v>7</v>
      </c>
      <c r="B1142" t="s">
        <v>1426</v>
      </c>
      <c r="C1142" t="s">
        <v>1420</v>
      </c>
      <c r="D1142">
        <v>3.1139999999999999</v>
      </c>
      <c r="E1142">
        <v>2904</v>
      </c>
      <c r="F1142">
        <f t="shared" si="17"/>
        <v>1</v>
      </c>
      <c r="G1142" t="str">
        <f>STANDINGS_ERA[[#This Row],[League]]&amp;STANDINGS_ERA[[#This Row],[Team]]</f>
        <v>$150 Draft Champions Feb 13 1:00 pm Lg.3693Upper Deck</v>
      </c>
    </row>
    <row r="1143" spans="1:7" x14ac:dyDescent="0.25">
      <c r="A1143">
        <v>551</v>
      </c>
      <c r="B1143" t="s">
        <v>1423</v>
      </c>
      <c r="C1143" t="s">
        <v>1420</v>
      </c>
      <c r="D1143">
        <v>3.66</v>
      </c>
      <c r="E1143">
        <v>2360</v>
      </c>
      <c r="F1143">
        <f t="shared" si="17"/>
        <v>2</v>
      </c>
      <c r="G1143" t="str">
        <f>STANDINGS_ERA[[#This Row],[League]]&amp;STANDINGS_ERA[[#This Row],[Team]]</f>
        <v>$150 Draft Champions Feb 13 1:00 pm Lg.3693Drip Drop</v>
      </c>
    </row>
    <row r="1144" spans="1:7" x14ac:dyDescent="0.25">
      <c r="A1144">
        <v>611</v>
      </c>
      <c r="B1144" t="s">
        <v>1421</v>
      </c>
      <c r="C1144" t="s">
        <v>1420</v>
      </c>
      <c r="D1144">
        <v>3.6829999999999998</v>
      </c>
      <c r="E1144">
        <v>2300</v>
      </c>
      <c r="F1144">
        <f t="shared" si="17"/>
        <v>3</v>
      </c>
      <c r="G1144" t="str">
        <f>STANDINGS_ERA[[#This Row],[League]]&amp;STANDINGS_ERA[[#This Row],[Team]]</f>
        <v>$150 Draft Champions Feb 13 1:00 pm Lg.3693Auburn Plainsman II</v>
      </c>
    </row>
    <row r="1145" spans="1:7" x14ac:dyDescent="0.25">
      <c r="A1145">
        <v>725</v>
      </c>
      <c r="B1145" t="s">
        <v>1428</v>
      </c>
      <c r="C1145" t="s">
        <v>1420</v>
      </c>
      <c r="D1145">
        <v>3.7240000000000002</v>
      </c>
      <c r="E1145">
        <v>2186</v>
      </c>
      <c r="F1145">
        <f t="shared" si="17"/>
        <v>4</v>
      </c>
      <c r="G1145" t="str">
        <f>STANDINGS_ERA[[#This Row],[League]]&amp;STANDINGS_ERA[[#This Row],[Team]]</f>
        <v>$150 Draft Champions Feb 13 1:00 pm Lg.3693Just Chillin'</v>
      </c>
    </row>
    <row r="1146" spans="1:7" x14ac:dyDescent="0.25">
      <c r="A1146">
        <v>1143</v>
      </c>
      <c r="B1146" t="s">
        <v>1429</v>
      </c>
      <c r="C1146" t="s">
        <v>1420</v>
      </c>
      <c r="D1146">
        <v>3.8460000000000001</v>
      </c>
      <c r="E1146">
        <v>1768</v>
      </c>
      <c r="F1146">
        <f t="shared" si="17"/>
        <v>5</v>
      </c>
      <c r="G1146" t="str">
        <f>STANDINGS_ERA[[#This Row],[League]]&amp;STANDINGS_ERA[[#This Row],[Team]]</f>
        <v>$150 Draft Champions Feb 13 1:00 pm Lg.3693Battlin' the Bottle</v>
      </c>
    </row>
    <row r="1147" spans="1:7" x14ac:dyDescent="0.25">
      <c r="A1147">
        <v>1205</v>
      </c>
      <c r="B1147" t="s">
        <v>1422</v>
      </c>
      <c r="C1147" t="s">
        <v>1420</v>
      </c>
      <c r="D1147">
        <v>3.8639999999999999</v>
      </c>
      <c r="E1147">
        <v>1706</v>
      </c>
      <c r="F1147">
        <f t="shared" si="17"/>
        <v>6</v>
      </c>
      <c r="G1147" t="str">
        <f>STANDINGS_ERA[[#This Row],[League]]&amp;STANDINGS_ERA[[#This Row],[Team]]</f>
        <v>$150 Draft Champions Feb 13 1:00 pm Lg.3693Korean Power</v>
      </c>
    </row>
    <row r="1148" spans="1:7" x14ac:dyDescent="0.25">
      <c r="A1148">
        <v>1551</v>
      </c>
      <c r="B1148" t="s">
        <v>1430</v>
      </c>
      <c r="C1148" t="s">
        <v>1420</v>
      </c>
      <c r="D1148">
        <v>3.9590000000000001</v>
      </c>
      <c r="E1148">
        <v>1360</v>
      </c>
      <c r="F1148">
        <f t="shared" si="17"/>
        <v>7</v>
      </c>
      <c r="G1148" t="str">
        <f>STANDINGS_ERA[[#This Row],[League]]&amp;STANDINGS_ERA[[#This Row],[Team]]</f>
        <v>$150 Draft Champions Feb 13 1:00 pm Lg.3693El Severino</v>
      </c>
    </row>
    <row r="1149" spans="1:7" x14ac:dyDescent="0.25">
      <c r="A1149">
        <v>1763</v>
      </c>
      <c r="B1149" t="s">
        <v>160</v>
      </c>
      <c r="C1149" t="s">
        <v>1420</v>
      </c>
      <c r="D1149">
        <v>4.0179999999999998</v>
      </c>
      <c r="E1149">
        <v>1148</v>
      </c>
      <c r="F1149">
        <f t="shared" si="17"/>
        <v>8</v>
      </c>
      <c r="G1149" t="str">
        <f>STANDINGS_ERA[[#This Row],[League]]&amp;STANDINGS_ERA[[#This Row],[Team]]</f>
        <v>$150 Draft Champions Feb 13 1:00 pm Lg.3693Dirty Vegas</v>
      </c>
    </row>
    <row r="1150" spans="1:7" x14ac:dyDescent="0.25">
      <c r="A1150">
        <v>1774</v>
      </c>
      <c r="B1150" t="s">
        <v>212</v>
      </c>
      <c r="C1150" t="s">
        <v>1420</v>
      </c>
      <c r="D1150">
        <v>4.0209999999999999</v>
      </c>
      <c r="E1150">
        <v>1137</v>
      </c>
      <c r="F1150">
        <f t="shared" si="17"/>
        <v>9</v>
      </c>
      <c r="G1150" t="str">
        <f>STANDINGS_ERA[[#This Row],[League]]&amp;STANDINGS_ERA[[#This Row],[Team]]</f>
        <v>$150 Draft Champions Feb 13 1:00 pm Lg.3693Team kuhn</v>
      </c>
    </row>
    <row r="1151" spans="1:7" x14ac:dyDescent="0.25">
      <c r="A1151">
        <v>1819</v>
      </c>
      <c r="B1151" t="s">
        <v>1424</v>
      </c>
      <c r="C1151" t="s">
        <v>1420</v>
      </c>
      <c r="D1151">
        <v>4.0350000000000001</v>
      </c>
      <c r="E1151">
        <v>1092</v>
      </c>
      <c r="F1151">
        <f t="shared" si="17"/>
        <v>10</v>
      </c>
      <c r="G1151" t="str">
        <f>STANDINGS_ERA[[#This Row],[League]]&amp;STANDINGS_ERA[[#This Row],[Team]]</f>
        <v>$150 Draft Champions Feb 13 1:00 pm Lg.3693The Price is Wrong, Bob</v>
      </c>
    </row>
    <row r="1152" spans="1:7" x14ac:dyDescent="0.25">
      <c r="A1152">
        <v>2173</v>
      </c>
      <c r="B1152" t="s">
        <v>1419</v>
      </c>
      <c r="C1152" t="s">
        <v>1420</v>
      </c>
      <c r="D1152">
        <v>4.1509999999999998</v>
      </c>
      <c r="E1152">
        <v>738</v>
      </c>
      <c r="F1152">
        <f t="shared" si="17"/>
        <v>11</v>
      </c>
      <c r="G1152" t="str">
        <f>STANDINGS_ERA[[#This Row],[League]]&amp;STANDINGS_ERA[[#This Row],[Team]]</f>
        <v>$150 Draft Champions Feb 13 1:00 pm Lg.3693Team Wickham</v>
      </c>
    </row>
    <row r="1153" spans="1:7" x14ac:dyDescent="0.25">
      <c r="A1153">
        <v>2274</v>
      </c>
      <c r="B1153" t="s">
        <v>1427</v>
      </c>
      <c r="C1153" t="s">
        <v>1420</v>
      </c>
      <c r="D1153">
        <v>4.1829999999999998</v>
      </c>
      <c r="E1153">
        <v>637</v>
      </c>
      <c r="F1153">
        <f t="shared" si="17"/>
        <v>12</v>
      </c>
      <c r="G1153" t="str">
        <f>STANDINGS_ERA[[#This Row],[League]]&amp;STANDINGS_ERA[[#This Row],[Team]]</f>
        <v>$150 Draft Champions Feb 13 1:00 pm Lg.3693Team Salemme</v>
      </c>
    </row>
    <row r="1154" spans="1:7" x14ac:dyDescent="0.25">
      <c r="A1154">
        <v>2410</v>
      </c>
      <c r="B1154" t="s">
        <v>1425</v>
      </c>
      <c r="C1154" t="s">
        <v>1420</v>
      </c>
      <c r="D1154">
        <v>4.2279999999999998</v>
      </c>
      <c r="E1154">
        <v>501</v>
      </c>
      <c r="F1154">
        <f t="shared" si="17"/>
        <v>13</v>
      </c>
      <c r="G1154" t="str">
        <f>STANDINGS_ERA[[#This Row],[League]]&amp;STANDINGS_ERA[[#This Row],[Team]]</f>
        <v>$150 Draft Champions Feb 13 1:00 pm Lg.3693Evil Empire II</v>
      </c>
    </row>
    <row r="1155" spans="1:7" x14ac:dyDescent="0.25">
      <c r="A1155">
        <v>2545</v>
      </c>
      <c r="B1155" t="s">
        <v>87</v>
      </c>
      <c r="C1155" t="s">
        <v>1420</v>
      </c>
      <c r="D1155">
        <v>4.2919999999999998</v>
      </c>
      <c r="E1155">
        <v>366</v>
      </c>
      <c r="F1155">
        <f t="shared" ref="F1155:F1218" si="18">IF(C1155=C1154,F1154+1,1)</f>
        <v>14</v>
      </c>
      <c r="G1155" t="str">
        <f>STANDINGS_ERA[[#This Row],[League]]&amp;STANDINGS_ERA[[#This Row],[Team]]</f>
        <v>$150 Draft Champions Feb 13 1:00 pm Lg.3693The Northsiders</v>
      </c>
    </row>
    <row r="1156" spans="1:7" x14ac:dyDescent="0.25">
      <c r="A1156">
        <v>2853</v>
      </c>
      <c r="B1156" t="s">
        <v>345</v>
      </c>
      <c r="C1156" t="s">
        <v>1420</v>
      </c>
      <c r="D1156">
        <v>4.5780000000000003</v>
      </c>
      <c r="E1156">
        <v>58</v>
      </c>
      <c r="F1156">
        <f t="shared" si="18"/>
        <v>15</v>
      </c>
      <c r="G1156" t="str">
        <f>STANDINGS_ERA[[#This Row],[League]]&amp;STANDINGS_ERA[[#This Row],[Team]]</f>
        <v>$150 Draft Champions Feb 13 1:00 pm Lg.3693Man of Steel</v>
      </c>
    </row>
    <row r="1157" spans="1:7" x14ac:dyDescent="0.25">
      <c r="A1157">
        <v>43</v>
      </c>
      <c r="B1157" t="s">
        <v>1433</v>
      </c>
      <c r="C1157" t="s">
        <v>1431</v>
      </c>
      <c r="D1157">
        <v>3.27</v>
      </c>
      <c r="E1157">
        <v>2868</v>
      </c>
      <c r="F1157">
        <f t="shared" si="18"/>
        <v>1</v>
      </c>
      <c r="G1157" t="str">
        <f>STANDINGS_ERA[[#This Row],[League]]&amp;STANDINGS_ERA[[#This Row],[Team]]</f>
        <v>$150 Draft Champions Feb 13 1:00 pm Lg.3697Pine Tar Bats</v>
      </c>
    </row>
    <row r="1158" spans="1:7" x14ac:dyDescent="0.25">
      <c r="A1158">
        <v>239</v>
      </c>
      <c r="B1158" t="s">
        <v>154</v>
      </c>
      <c r="C1158" t="s">
        <v>1431</v>
      </c>
      <c r="D1158">
        <v>3.5110000000000001</v>
      </c>
      <c r="E1158">
        <v>2672</v>
      </c>
      <c r="F1158">
        <f t="shared" si="18"/>
        <v>2</v>
      </c>
      <c r="G1158" t="str">
        <f>STANDINGS_ERA[[#This Row],[League]]&amp;STANDINGS_ERA[[#This Row],[Team]]</f>
        <v>$150 Draft Champions Feb 13 1:00 pm Lg.3697GLG20s</v>
      </c>
    </row>
    <row r="1159" spans="1:7" x14ac:dyDescent="0.25">
      <c r="A1159">
        <v>575</v>
      </c>
      <c r="B1159" t="s">
        <v>1437</v>
      </c>
      <c r="C1159" t="s">
        <v>1431</v>
      </c>
      <c r="D1159">
        <v>3.669</v>
      </c>
      <c r="E1159">
        <v>2336</v>
      </c>
      <c r="F1159">
        <f t="shared" si="18"/>
        <v>3</v>
      </c>
      <c r="G1159" t="str">
        <f>STANDINGS_ERA[[#This Row],[League]]&amp;STANDINGS_ERA[[#This Row],[Team]]</f>
        <v>$150 Draft Champions Feb 13 1:00 pm Lg.3697The BALCO Brigade</v>
      </c>
    </row>
    <row r="1160" spans="1:7" x14ac:dyDescent="0.25">
      <c r="A1160">
        <v>672</v>
      </c>
      <c r="B1160" t="s">
        <v>123</v>
      </c>
      <c r="C1160" t="s">
        <v>1431</v>
      </c>
      <c r="D1160">
        <v>3.7069999999999999</v>
      </c>
      <c r="E1160">
        <v>2239</v>
      </c>
      <c r="F1160">
        <f t="shared" si="18"/>
        <v>4</v>
      </c>
      <c r="G1160" t="str">
        <f>STANDINGS_ERA[[#This Row],[League]]&amp;STANDINGS_ERA[[#This Row],[Team]]</f>
        <v>$150 Draft Champions Feb 13 1:00 pm Lg.3697Clever Team Name</v>
      </c>
    </row>
    <row r="1161" spans="1:7" x14ac:dyDescent="0.25">
      <c r="A1161">
        <v>743</v>
      </c>
      <c r="B1161" t="s">
        <v>1440</v>
      </c>
      <c r="C1161" t="s">
        <v>1431</v>
      </c>
      <c r="D1161">
        <v>3.7290000000000001</v>
      </c>
      <c r="E1161">
        <v>2168</v>
      </c>
      <c r="F1161">
        <f t="shared" si="18"/>
        <v>5</v>
      </c>
      <c r="G1161" t="str">
        <f>STANDINGS_ERA[[#This Row],[League]]&amp;STANDINGS_ERA[[#This Row],[Team]]</f>
        <v>$150 Draft Champions Feb 13 1:00 pm Lg.3697ZZZZZZZZ</v>
      </c>
    </row>
    <row r="1162" spans="1:7" x14ac:dyDescent="0.25">
      <c r="A1162">
        <v>959</v>
      </c>
      <c r="B1162" t="s">
        <v>1434</v>
      </c>
      <c r="C1162" t="s">
        <v>1431</v>
      </c>
      <c r="D1162">
        <v>3.7909999999999999</v>
      </c>
      <c r="E1162">
        <v>1952</v>
      </c>
      <c r="F1162">
        <f t="shared" si="18"/>
        <v>6</v>
      </c>
      <c r="G1162" t="str">
        <f>STANDINGS_ERA[[#This Row],[League]]&amp;STANDINGS_ERA[[#This Row],[Team]]</f>
        <v>$150 Draft Champions Feb 13 1:00 pm Lg.3697The Shelby Sensation</v>
      </c>
    </row>
    <row r="1163" spans="1:7" x14ac:dyDescent="0.25">
      <c r="A1163">
        <v>974</v>
      </c>
      <c r="B1163" t="s">
        <v>1436</v>
      </c>
      <c r="C1163" t="s">
        <v>1431</v>
      </c>
      <c r="D1163">
        <v>3.7959999999999998</v>
      </c>
      <c r="E1163">
        <v>1937</v>
      </c>
      <c r="F1163">
        <f t="shared" si="18"/>
        <v>7</v>
      </c>
      <c r="G1163" t="str">
        <f>STANDINGS_ERA[[#This Row],[League]]&amp;STANDINGS_ERA[[#This Row],[Team]]</f>
        <v>$150 Draft Champions Feb 13 1:00 pm Lg.3697SLAAAYER 2</v>
      </c>
    </row>
    <row r="1164" spans="1:7" x14ac:dyDescent="0.25">
      <c r="A1164">
        <v>1030</v>
      </c>
      <c r="B1164" t="s">
        <v>1439</v>
      </c>
      <c r="C1164" t="s">
        <v>1431</v>
      </c>
      <c r="D1164">
        <v>3.8140000000000001</v>
      </c>
      <c r="E1164">
        <v>1881</v>
      </c>
      <c r="F1164">
        <f t="shared" si="18"/>
        <v>8</v>
      </c>
      <c r="G1164" t="str">
        <f>STANDINGS_ERA[[#This Row],[League]]&amp;STANDINGS_ERA[[#This Row],[Team]]</f>
        <v>$150 Draft Champions Feb 13 1:00 pm Lg.3697J money clutch putts</v>
      </c>
    </row>
    <row r="1165" spans="1:7" x14ac:dyDescent="0.25">
      <c r="A1165">
        <v>1101</v>
      </c>
      <c r="B1165" t="s">
        <v>511</v>
      </c>
      <c r="C1165" t="s">
        <v>1431</v>
      </c>
      <c r="D1165">
        <v>3.8340000000000001</v>
      </c>
      <c r="E1165">
        <v>1810</v>
      </c>
      <c r="F1165">
        <f t="shared" si="18"/>
        <v>9</v>
      </c>
      <c r="G1165" t="str">
        <f>STANDINGS_ERA[[#This Row],[League]]&amp;STANDINGS_ERA[[#This Row],[Team]]</f>
        <v>$150 Draft Champions Feb 13 1:00 pm Lg.3697Team Blumenthal</v>
      </c>
    </row>
    <row r="1166" spans="1:7" x14ac:dyDescent="0.25">
      <c r="A1166">
        <v>1906</v>
      </c>
      <c r="B1166" t="s">
        <v>132</v>
      </c>
      <c r="C1166" t="s">
        <v>1431</v>
      </c>
      <c r="D1166">
        <v>4.0609999999999999</v>
      </c>
      <c r="E1166">
        <v>1005</v>
      </c>
      <c r="F1166">
        <f t="shared" si="18"/>
        <v>10</v>
      </c>
      <c r="G1166" t="str">
        <f>STANDINGS_ERA[[#This Row],[League]]&amp;STANDINGS_ERA[[#This Row],[Team]]</f>
        <v>$150 Draft Champions Feb 13 1:00 pm Lg.3697Van Buren Boys</v>
      </c>
    </row>
    <row r="1167" spans="1:7" x14ac:dyDescent="0.25">
      <c r="A1167">
        <v>1960</v>
      </c>
      <c r="B1167" t="s">
        <v>1435</v>
      </c>
      <c r="C1167" t="s">
        <v>1431</v>
      </c>
      <c r="D1167">
        <v>4.0780000000000003</v>
      </c>
      <c r="E1167">
        <v>951</v>
      </c>
      <c r="F1167">
        <f t="shared" si="18"/>
        <v>11</v>
      </c>
      <c r="G1167" t="str">
        <f>STANDINGS_ERA[[#This Row],[League]]&amp;STANDINGS_ERA[[#This Row],[Team]]</f>
        <v>$150 Draft Champions Feb 13 1:00 pm Lg.3697Charger Bar Six</v>
      </c>
    </row>
    <row r="1168" spans="1:7" x14ac:dyDescent="0.25">
      <c r="A1168">
        <v>2011</v>
      </c>
      <c r="B1168" t="s">
        <v>1438</v>
      </c>
      <c r="C1168" t="s">
        <v>1431</v>
      </c>
      <c r="D1168">
        <v>4.0940000000000003</v>
      </c>
      <c r="E1168">
        <v>900</v>
      </c>
      <c r="F1168">
        <f t="shared" si="18"/>
        <v>12</v>
      </c>
      <c r="G1168" t="str">
        <f>STANDINGS_ERA[[#This Row],[League]]&amp;STANDINGS_ERA[[#This Row],[Team]]</f>
        <v>$150 Draft Champions Feb 13 1:00 pm Lg.3697The Full Eight Hours</v>
      </c>
    </row>
    <row r="1169" spans="1:7" x14ac:dyDescent="0.25">
      <c r="A1169">
        <v>2502</v>
      </c>
      <c r="B1169" t="s">
        <v>377</v>
      </c>
      <c r="C1169" t="s">
        <v>1431</v>
      </c>
      <c r="D1169">
        <v>4.2699999999999996</v>
      </c>
      <c r="E1169">
        <v>409</v>
      </c>
      <c r="F1169">
        <f t="shared" si="18"/>
        <v>13</v>
      </c>
      <c r="G1169" t="str">
        <f>STANDINGS_ERA[[#This Row],[League]]&amp;STANDINGS_ERA[[#This Row],[Team]]</f>
        <v>$150 Draft Champions Feb 13 1:00 pm Lg.3697Cardinal Crunch 2</v>
      </c>
    </row>
    <row r="1170" spans="1:7" x14ac:dyDescent="0.25">
      <c r="A1170">
        <v>2507</v>
      </c>
      <c r="B1170" t="s">
        <v>473</v>
      </c>
      <c r="C1170" t="s">
        <v>1431</v>
      </c>
      <c r="D1170">
        <v>4.274</v>
      </c>
      <c r="E1170">
        <v>404</v>
      </c>
      <c r="F1170">
        <f t="shared" si="18"/>
        <v>14</v>
      </c>
      <c r="G1170" t="str">
        <f>STANDINGS_ERA[[#This Row],[League]]&amp;STANDINGS_ERA[[#This Row],[Team]]</f>
        <v>$150 Draft Champions Feb 13 1:00 pm Lg.3697WAR(P)igs</v>
      </c>
    </row>
    <row r="1171" spans="1:7" x14ac:dyDescent="0.25">
      <c r="A1171">
        <v>2790</v>
      </c>
      <c r="B1171" t="s">
        <v>1432</v>
      </c>
      <c r="C1171" t="s">
        <v>1431</v>
      </c>
      <c r="D1171">
        <v>4.46</v>
      </c>
      <c r="E1171">
        <v>121</v>
      </c>
      <c r="F1171">
        <f t="shared" si="18"/>
        <v>15</v>
      </c>
      <c r="G1171" t="str">
        <f>STANDINGS_ERA[[#This Row],[League]]&amp;STANDINGS_ERA[[#This Row],[Team]]</f>
        <v>$150 Draft Champions Feb 13 1:00 pm Lg.3697The Baseball Tavern</v>
      </c>
    </row>
    <row r="1172" spans="1:7" x14ac:dyDescent="0.25">
      <c r="A1172">
        <v>375</v>
      </c>
      <c r="B1172" t="s">
        <v>1453</v>
      </c>
      <c r="C1172" t="s">
        <v>1442</v>
      </c>
      <c r="D1172">
        <v>3.585</v>
      </c>
      <c r="E1172">
        <v>2536</v>
      </c>
      <c r="F1172">
        <f t="shared" si="18"/>
        <v>1</v>
      </c>
      <c r="G1172" t="str">
        <f>STANDINGS_ERA[[#This Row],[League]]&amp;STANDINGS_ERA[[#This Row],[Team]]</f>
        <v>$150 Draft Champions Feb 14 1:00 pm Lg.3699BATS OUT OF HELL</v>
      </c>
    </row>
    <row r="1173" spans="1:7" x14ac:dyDescent="0.25">
      <c r="A1173">
        <v>429</v>
      </c>
      <c r="B1173" t="s">
        <v>1446</v>
      </c>
      <c r="C1173" t="s">
        <v>1442</v>
      </c>
      <c r="D1173">
        <v>3.6070000000000002</v>
      </c>
      <c r="E1173">
        <v>2482</v>
      </c>
      <c r="F1173">
        <f t="shared" si="18"/>
        <v>2</v>
      </c>
      <c r="G1173" t="str">
        <f>STANDINGS_ERA[[#This Row],[League]]&amp;STANDINGS_ERA[[#This Row],[Team]]</f>
        <v>$150 Draft Champions Feb 14 1:00 pm Lg.3699Magic Man</v>
      </c>
    </row>
    <row r="1174" spans="1:7" x14ac:dyDescent="0.25">
      <c r="A1174">
        <v>526</v>
      </c>
      <c r="B1174" t="s">
        <v>1450</v>
      </c>
      <c r="C1174" t="s">
        <v>1442</v>
      </c>
      <c r="D1174">
        <v>3.65</v>
      </c>
      <c r="E1174">
        <v>2385</v>
      </c>
      <c r="F1174">
        <f t="shared" si="18"/>
        <v>3</v>
      </c>
      <c r="G1174" t="str">
        <f>STANDINGS_ERA[[#This Row],[League]]&amp;STANDINGS_ERA[[#This Row],[Team]]</f>
        <v>$150 Draft Champions Feb 14 1:00 pm Lg.3699Steinbrenner's Boys</v>
      </c>
    </row>
    <row r="1175" spans="1:7" x14ac:dyDescent="0.25">
      <c r="A1175">
        <v>624</v>
      </c>
      <c r="B1175" t="s">
        <v>1454</v>
      </c>
      <c r="C1175" t="s">
        <v>1442</v>
      </c>
      <c r="D1175">
        <v>3.6869999999999998</v>
      </c>
      <c r="E1175">
        <v>2287</v>
      </c>
      <c r="F1175">
        <f t="shared" si="18"/>
        <v>4</v>
      </c>
      <c r="G1175" t="str">
        <f>STANDINGS_ERA[[#This Row],[League]]&amp;STANDINGS_ERA[[#This Row],[Team]]</f>
        <v>$150 Draft Champions Feb 14 1:00 pm Lg.3699Kersh EE JUp</v>
      </c>
    </row>
    <row r="1176" spans="1:7" x14ac:dyDescent="0.25">
      <c r="A1176">
        <v>670</v>
      </c>
      <c r="B1176" t="s">
        <v>1449</v>
      </c>
      <c r="C1176" t="s">
        <v>1442</v>
      </c>
      <c r="D1176">
        <v>3.706</v>
      </c>
      <c r="E1176">
        <v>2241</v>
      </c>
      <c r="F1176">
        <f t="shared" si="18"/>
        <v>5</v>
      </c>
      <c r="G1176" t="str">
        <f>STANDINGS_ERA[[#This Row],[League]]&amp;STANDINGS_ERA[[#This Row],[Team]]</f>
        <v>$150 Draft Champions Feb 14 1:00 pm Lg.3699Marte Partay</v>
      </c>
    </row>
    <row r="1177" spans="1:7" x14ac:dyDescent="0.25">
      <c r="A1177">
        <v>686</v>
      </c>
      <c r="B1177" t="s">
        <v>107</v>
      </c>
      <c r="C1177" t="s">
        <v>1442</v>
      </c>
      <c r="D1177">
        <v>3.7120000000000002</v>
      </c>
      <c r="E1177">
        <v>2225</v>
      </c>
      <c r="F1177">
        <f t="shared" si="18"/>
        <v>6</v>
      </c>
      <c r="G1177" t="str">
        <f>STANDINGS_ERA[[#This Row],[League]]&amp;STANDINGS_ERA[[#This Row],[Team]]</f>
        <v>$150 Draft Champions Feb 14 1:00 pm Lg.3699Team Scott</v>
      </c>
    </row>
    <row r="1178" spans="1:7" x14ac:dyDescent="0.25">
      <c r="A1178">
        <v>862</v>
      </c>
      <c r="B1178" t="s">
        <v>1447</v>
      </c>
      <c r="C1178" t="s">
        <v>1442</v>
      </c>
      <c r="D1178">
        <v>3.7679999999999998</v>
      </c>
      <c r="E1178">
        <v>2049</v>
      </c>
      <c r="F1178">
        <f t="shared" si="18"/>
        <v>7</v>
      </c>
      <c r="G1178" t="str">
        <f>STANDINGS_ERA[[#This Row],[League]]&amp;STANDINGS_ERA[[#This Row],[Team]]</f>
        <v>$150 Draft Champions Feb 14 1:00 pm Lg.3699Team Neidecker</v>
      </c>
    </row>
    <row r="1179" spans="1:7" x14ac:dyDescent="0.25">
      <c r="A1179">
        <v>949</v>
      </c>
      <c r="B1179" t="s">
        <v>1444</v>
      </c>
      <c r="C1179" t="s">
        <v>1442</v>
      </c>
      <c r="D1179">
        <v>3.7890000000000001</v>
      </c>
      <c r="E1179">
        <v>1962</v>
      </c>
      <c r="F1179">
        <f t="shared" si="18"/>
        <v>8</v>
      </c>
      <c r="G1179" t="str">
        <f>STANDINGS_ERA[[#This Row],[League]]&amp;STANDINGS_ERA[[#This Row],[Team]]</f>
        <v>$150 Draft Champions Feb 14 1:00 pm Lg.3699GoldiLocks</v>
      </c>
    </row>
    <row r="1180" spans="1:7" x14ac:dyDescent="0.25">
      <c r="A1180">
        <v>1174</v>
      </c>
      <c r="B1180" t="s">
        <v>662</v>
      </c>
      <c r="C1180" t="s">
        <v>1442</v>
      </c>
      <c r="D1180">
        <v>3.8559999999999999</v>
      </c>
      <c r="E1180">
        <v>1737</v>
      </c>
      <c r="F1180">
        <f t="shared" si="18"/>
        <v>9</v>
      </c>
      <c r="G1180" t="str">
        <f>STANDINGS_ERA[[#This Row],[League]]&amp;STANDINGS_ERA[[#This Row],[Team]]</f>
        <v>$150 Draft Champions Feb 14 1:00 pm Lg.3699wally57</v>
      </c>
    </row>
    <row r="1181" spans="1:7" x14ac:dyDescent="0.25">
      <c r="A1181">
        <v>1321</v>
      </c>
      <c r="B1181" t="s">
        <v>1452</v>
      </c>
      <c r="C1181" t="s">
        <v>1442</v>
      </c>
      <c r="D1181">
        <v>3.8940000000000001</v>
      </c>
      <c r="E1181">
        <v>1590</v>
      </c>
      <c r="F1181">
        <f t="shared" si="18"/>
        <v>10</v>
      </c>
      <c r="G1181" t="str">
        <f>STANDINGS_ERA[[#This Row],[League]]&amp;STANDINGS_ERA[[#This Row],[Team]]</f>
        <v>$150 Draft Champions Feb 14 1:00 pm Lg.3699Gose Buster</v>
      </c>
    </row>
    <row r="1182" spans="1:7" x14ac:dyDescent="0.25">
      <c r="A1182">
        <v>1357</v>
      </c>
      <c r="B1182" t="s">
        <v>1443</v>
      </c>
      <c r="C1182" t="s">
        <v>1442</v>
      </c>
      <c r="D1182">
        <v>3.9009999999999998</v>
      </c>
      <c r="E1182">
        <v>1554</v>
      </c>
      <c r="F1182">
        <f t="shared" si="18"/>
        <v>11</v>
      </c>
      <c r="G1182" t="str">
        <f>STANDINGS_ERA[[#This Row],[League]]&amp;STANDINGS_ERA[[#This Row],[Team]]</f>
        <v>$150 Draft Champions Feb 14 1:00 pm Lg.3699Team Larrick</v>
      </c>
    </row>
    <row r="1183" spans="1:7" x14ac:dyDescent="0.25">
      <c r="A1183">
        <v>1785</v>
      </c>
      <c r="B1183" t="s">
        <v>1441</v>
      </c>
      <c r="C1183" t="s">
        <v>1442</v>
      </c>
      <c r="D1183">
        <v>4.0259999999999998</v>
      </c>
      <c r="E1183">
        <v>1126</v>
      </c>
      <c r="F1183">
        <f t="shared" si="18"/>
        <v>12</v>
      </c>
      <c r="G1183" t="str">
        <f>STANDINGS_ERA[[#This Row],[League]]&amp;STANDINGS_ERA[[#This Row],[Team]]</f>
        <v>$150 Draft Champions Feb 14 1:00 pm Lg.3699Penny Blossoms</v>
      </c>
    </row>
    <row r="1184" spans="1:7" x14ac:dyDescent="0.25">
      <c r="A1184">
        <v>2060</v>
      </c>
      <c r="B1184" t="s">
        <v>1451</v>
      </c>
      <c r="C1184" t="s">
        <v>1442</v>
      </c>
      <c r="D1184">
        <v>4.1120000000000001</v>
      </c>
      <c r="E1184">
        <v>851</v>
      </c>
      <c r="F1184">
        <f t="shared" si="18"/>
        <v>13</v>
      </c>
      <c r="G1184" t="str">
        <f>STANDINGS_ERA[[#This Row],[League]]&amp;STANDINGS_ERA[[#This Row],[Team]]</f>
        <v>$150 Draft Champions Feb 14 1:00 pm Lg.369950 Shades of Sonny Gray</v>
      </c>
    </row>
    <row r="1185" spans="1:7" x14ac:dyDescent="0.25">
      <c r="A1185">
        <v>2707</v>
      </c>
      <c r="B1185" t="s">
        <v>1448</v>
      </c>
      <c r="C1185" t="s">
        <v>1442</v>
      </c>
      <c r="D1185">
        <v>4.3929999999999998</v>
      </c>
      <c r="E1185">
        <v>204</v>
      </c>
      <c r="F1185">
        <f t="shared" si="18"/>
        <v>14</v>
      </c>
      <c r="G1185" t="str">
        <f>STANDINGS_ERA[[#This Row],[League]]&amp;STANDINGS_ERA[[#This Row],[Team]]</f>
        <v>$150 Draft Champions Feb 14 1:00 pm Lg.3699Team Galleher</v>
      </c>
    </row>
    <row r="1186" spans="1:7" x14ac:dyDescent="0.25">
      <c r="A1186">
        <v>2827</v>
      </c>
      <c r="B1186" t="s">
        <v>1445</v>
      </c>
      <c r="C1186" t="s">
        <v>1442</v>
      </c>
      <c r="D1186">
        <v>4.5279999999999996</v>
      </c>
      <c r="E1186">
        <v>84</v>
      </c>
      <c r="F1186">
        <f t="shared" si="18"/>
        <v>15</v>
      </c>
      <c r="G1186" t="str">
        <f>STANDINGS_ERA[[#This Row],[League]]&amp;STANDINGS_ERA[[#This Row],[Team]]</f>
        <v>$150 Draft Champions Feb 14 1:00 pm Lg.3699Fo Rizzo</v>
      </c>
    </row>
    <row r="1187" spans="1:7" x14ac:dyDescent="0.25">
      <c r="A1187">
        <v>24</v>
      </c>
      <c r="B1187" t="s">
        <v>337</v>
      </c>
      <c r="C1187" t="s">
        <v>1455</v>
      </c>
      <c r="D1187">
        <v>3.206</v>
      </c>
      <c r="E1187">
        <v>2887</v>
      </c>
      <c r="F1187">
        <f t="shared" si="18"/>
        <v>1</v>
      </c>
      <c r="G1187" t="str">
        <f>STANDINGS_ERA[[#This Row],[League]]&amp;STANDINGS_ERA[[#This Row],[Team]]</f>
        <v>$150 Draft Champions Feb 14 1:00 pm Lg.3702Team Flanagan</v>
      </c>
    </row>
    <row r="1188" spans="1:7" x14ac:dyDescent="0.25">
      <c r="A1188">
        <v>127</v>
      </c>
      <c r="B1188" t="s">
        <v>1460</v>
      </c>
      <c r="C1188" t="s">
        <v>1455</v>
      </c>
      <c r="D1188">
        <v>3.4079999999999999</v>
      </c>
      <c r="E1188">
        <v>2784</v>
      </c>
      <c r="F1188">
        <f t="shared" si="18"/>
        <v>2</v>
      </c>
      <c r="G1188" t="str">
        <f>STANDINGS_ERA[[#This Row],[League]]&amp;STANDINGS_ERA[[#This Row],[Team]]</f>
        <v>$150 Draft Champions Feb 14 1:00 pm Lg.3702sLim picKens2</v>
      </c>
    </row>
    <row r="1189" spans="1:7" x14ac:dyDescent="0.25">
      <c r="A1189">
        <v>168</v>
      </c>
      <c r="B1189" t="s">
        <v>1461</v>
      </c>
      <c r="C1189" t="s">
        <v>1455</v>
      </c>
      <c r="D1189">
        <v>3.45</v>
      </c>
      <c r="E1189">
        <v>2743</v>
      </c>
      <c r="F1189">
        <f t="shared" si="18"/>
        <v>3</v>
      </c>
      <c r="G1189" t="str">
        <f>STANDINGS_ERA[[#This Row],[League]]&amp;STANDINGS_ERA[[#This Row],[Team]]</f>
        <v>$150 Draft Champions Feb 14 1:00 pm Lg.3702Who Cares</v>
      </c>
    </row>
    <row r="1190" spans="1:7" x14ac:dyDescent="0.25">
      <c r="A1190">
        <v>589</v>
      </c>
      <c r="B1190" t="s">
        <v>1462</v>
      </c>
      <c r="C1190" t="s">
        <v>1455</v>
      </c>
      <c r="D1190">
        <v>3.6739999999999999</v>
      </c>
      <c r="E1190">
        <v>2322</v>
      </c>
      <c r="F1190">
        <f t="shared" si="18"/>
        <v>4</v>
      </c>
      <c r="G1190" t="str">
        <f>STANDINGS_ERA[[#This Row],[League]]&amp;STANDINGS_ERA[[#This Row],[Team]]</f>
        <v>$150 Draft Champions Feb 14 1:00 pm Lg.3702420 Smokers</v>
      </c>
    </row>
    <row r="1191" spans="1:7" x14ac:dyDescent="0.25">
      <c r="A1191">
        <v>635</v>
      </c>
      <c r="B1191" t="s">
        <v>383</v>
      </c>
      <c r="C1191" t="s">
        <v>1455</v>
      </c>
      <c r="D1191">
        <v>3.6909999999999998</v>
      </c>
      <c r="E1191">
        <v>2276</v>
      </c>
      <c r="F1191">
        <f t="shared" si="18"/>
        <v>5</v>
      </c>
      <c r="G1191" t="str">
        <f>STANDINGS_ERA[[#This Row],[League]]&amp;STANDINGS_ERA[[#This Row],[Team]]</f>
        <v>$150 Draft Champions Feb 14 1:00 pm Lg.3702Designated Shitter</v>
      </c>
    </row>
    <row r="1192" spans="1:7" x14ac:dyDescent="0.25">
      <c r="A1192">
        <v>898</v>
      </c>
      <c r="B1192" t="s">
        <v>253</v>
      </c>
      <c r="C1192" t="s">
        <v>1455</v>
      </c>
      <c r="D1192">
        <v>3.7770000000000001</v>
      </c>
      <c r="E1192">
        <v>2013</v>
      </c>
      <c r="F1192">
        <f t="shared" si="18"/>
        <v>6</v>
      </c>
      <c r="G1192" t="str">
        <f>STANDINGS_ERA[[#This Row],[League]]&amp;STANDINGS_ERA[[#This Row],[Team]]</f>
        <v>$150 Draft Champions Feb 14 1:00 pm Lg.3702Team Dunning</v>
      </c>
    </row>
    <row r="1193" spans="1:7" x14ac:dyDescent="0.25">
      <c r="A1193">
        <v>931</v>
      </c>
      <c r="B1193" t="s">
        <v>1463</v>
      </c>
      <c r="C1193" t="s">
        <v>1455</v>
      </c>
      <c r="D1193">
        <v>3.7850000000000001</v>
      </c>
      <c r="E1193">
        <v>1980</v>
      </c>
      <c r="F1193">
        <f t="shared" si="18"/>
        <v>7</v>
      </c>
      <c r="G1193" t="str">
        <f>STANDINGS_ERA[[#This Row],[League]]&amp;STANDINGS_ERA[[#This Row],[Team]]</f>
        <v>$150 Draft Champions Feb 14 1:00 pm Lg.3702Paint it Black</v>
      </c>
    </row>
    <row r="1194" spans="1:7" x14ac:dyDescent="0.25">
      <c r="A1194">
        <v>1164</v>
      </c>
      <c r="B1194" t="s">
        <v>240</v>
      </c>
      <c r="C1194" t="s">
        <v>1455</v>
      </c>
      <c r="D1194">
        <v>3.8540000000000001</v>
      </c>
      <c r="E1194">
        <v>1747</v>
      </c>
      <c r="F1194">
        <f t="shared" si="18"/>
        <v>8</v>
      </c>
      <c r="G1194" t="str">
        <f>STANDINGS_ERA[[#This Row],[League]]&amp;STANDINGS_ERA[[#This Row],[Team]]</f>
        <v>$150 Draft Champions Feb 14 1:00 pm Lg.3702Team Skowron</v>
      </c>
    </row>
    <row r="1195" spans="1:7" x14ac:dyDescent="0.25">
      <c r="A1195">
        <v>1369</v>
      </c>
      <c r="B1195" t="s">
        <v>1458</v>
      </c>
      <c r="C1195" t="s">
        <v>1455</v>
      </c>
      <c r="D1195">
        <v>3.907</v>
      </c>
      <c r="E1195">
        <v>1542</v>
      </c>
      <c r="F1195">
        <f t="shared" si="18"/>
        <v>9</v>
      </c>
      <c r="G1195" t="str">
        <f>STANDINGS_ERA[[#This Row],[League]]&amp;STANDINGS_ERA[[#This Row],[Team]]</f>
        <v>$150 Draft Champions Feb 14 1:00 pm Lg.3702One Hitter's</v>
      </c>
    </row>
    <row r="1196" spans="1:7" x14ac:dyDescent="0.25">
      <c r="A1196">
        <v>1561</v>
      </c>
      <c r="B1196" t="s">
        <v>242</v>
      </c>
      <c r="C1196" t="s">
        <v>1455</v>
      </c>
      <c r="D1196">
        <v>3.9630000000000001</v>
      </c>
      <c r="E1196">
        <v>1350</v>
      </c>
      <c r="F1196">
        <f t="shared" si="18"/>
        <v>10</v>
      </c>
      <c r="G1196" t="str">
        <f>STANDINGS_ERA[[#This Row],[League]]&amp;STANDINGS_ERA[[#This Row],[Team]]</f>
        <v>$150 Draft Champions Feb 14 1:00 pm Lg.3702Cyclones</v>
      </c>
    </row>
    <row r="1197" spans="1:7" x14ac:dyDescent="0.25">
      <c r="A1197">
        <v>2380</v>
      </c>
      <c r="B1197" t="s">
        <v>417</v>
      </c>
      <c r="C1197" t="s">
        <v>1455</v>
      </c>
      <c r="D1197">
        <v>4.2169999999999996</v>
      </c>
      <c r="E1197">
        <v>531</v>
      </c>
      <c r="F1197">
        <f t="shared" si="18"/>
        <v>11</v>
      </c>
      <c r="G1197" t="str">
        <f>STANDINGS_ERA[[#This Row],[League]]&amp;STANDINGS_ERA[[#This Row],[Team]]</f>
        <v>$150 Draft Champions Feb 14 1:00 pm Lg.3702Ocular Keratitis DC4</v>
      </c>
    </row>
    <row r="1198" spans="1:7" x14ac:dyDescent="0.25">
      <c r="A1198">
        <v>2493</v>
      </c>
      <c r="B1198" t="s">
        <v>436</v>
      </c>
      <c r="C1198" t="s">
        <v>1455</v>
      </c>
      <c r="D1198">
        <v>4.266</v>
      </c>
      <c r="E1198">
        <v>418</v>
      </c>
      <c r="F1198">
        <f t="shared" si="18"/>
        <v>12</v>
      </c>
      <c r="G1198" t="str">
        <f>STANDINGS_ERA[[#This Row],[League]]&amp;STANDINGS_ERA[[#This Row],[Team]]</f>
        <v>$150 Draft Champions Feb 14 1:00 pm Lg.3702Jete Bombs</v>
      </c>
    </row>
    <row r="1199" spans="1:7" x14ac:dyDescent="0.25">
      <c r="A1199">
        <v>2562</v>
      </c>
      <c r="B1199" t="s">
        <v>1456</v>
      </c>
      <c r="C1199" t="s">
        <v>1455</v>
      </c>
      <c r="D1199">
        <v>4.3029999999999999</v>
      </c>
      <c r="E1199">
        <v>349</v>
      </c>
      <c r="F1199">
        <f t="shared" si="18"/>
        <v>13</v>
      </c>
      <c r="G1199" t="str">
        <f>STANDINGS_ERA[[#This Row],[League]]&amp;STANDINGS_ERA[[#This Row],[Team]]</f>
        <v>$150 Draft Champions Feb 14 1:00 pm Lg.3702Springfield Isotopes</v>
      </c>
    </row>
    <row r="1200" spans="1:7" x14ac:dyDescent="0.25">
      <c r="A1200">
        <v>2849</v>
      </c>
      <c r="B1200" t="s">
        <v>1457</v>
      </c>
      <c r="C1200" t="s">
        <v>1455</v>
      </c>
      <c r="D1200">
        <v>4.5730000000000004</v>
      </c>
      <c r="E1200">
        <v>62</v>
      </c>
      <c r="F1200">
        <f t="shared" si="18"/>
        <v>14</v>
      </c>
      <c r="G1200" t="str">
        <f>STANDINGS_ERA[[#This Row],[League]]&amp;STANDINGS_ERA[[#This Row],[Team]]</f>
        <v>$150 Draft Champions Feb 14 1:00 pm Lg.3702Team Trznadel</v>
      </c>
    </row>
    <row r="1201" spans="1:7" x14ac:dyDescent="0.25">
      <c r="A1201">
        <v>2904</v>
      </c>
      <c r="B1201" t="s">
        <v>1459</v>
      </c>
      <c r="C1201" t="s">
        <v>1455</v>
      </c>
      <c r="D1201">
        <v>4.9109999999999996</v>
      </c>
      <c r="E1201">
        <v>7</v>
      </c>
      <c r="F1201">
        <f t="shared" si="18"/>
        <v>15</v>
      </c>
      <c r="G1201" t="str">
        <f>STANDINGS_ERA[[#This Row],[League]]&amp;STANDINGS_ERA[[#This Row],[Team]]</f>
        <v>$150 Draft Champions Feb 14 1:00 pm Lg.3702Damage Inc.</v>
      </c>
    </row>
    <row r="1202" spans="1:7" x14ac:dyDescent="0.25">
      <c r="A1202">
        <v>38</v>
      </c>
      <c r="B1202" t="s">
        <v>104</v>
      </c>
      <c r="C1202" t="s">
        <v>1464</v>
      </c>
      <c r="D1202">
        <v>3.2610000000000001</v>
      </c>
      <c r="E1202">
        <v>2873</v>
      </c>
      <c r="F1202">
        <f t="shared" si="18"/>
        <v>1</v>
      </c>
      <c r="G1202" t="str">
        <f>STANDINGS_ERA[[#This Row],[League]]&amp;STANDINGS_ERA[[#This Row],[Team]]</f>
        <v>$150 Draft Champions Feb 15 1:00 pm Lg.3704Team Pawlowski</v>
      </c>
    </row>
    <row r="1203" spans="1:7" x14ac:dyDescent="0.25">
      <c r="A1203">
        <v>366</v>
      </c>
      <c r="B1203" t="s">
        <v>246</v>
      </c>
      <c r="C1203" t="s">
        <v>1464</v>
      </c>
      <c r="D1203">
        <v>3.58</v>
      </c>
      <c r="E1203">
        <v>2545</v>
      </c>
      <c r="F1203">
        <f t="shared" si="18"/>
        <v>2</v>
      </c>
      <c r="G1203" t="str">
        <f>STANDINGS_ERA[[#This Row],[League]]&amp;STANDINGS_ERA[[#This Row],[Team]]</f>
        <v>$150 Draft Champions Feb 15 1:00 pm Lg.3704Monster Island</v>
      </c>
    </row>
    <row r="1204" spans="1:7" x14ac:dyDescent="0.25">
      <c r="A1204">
        <v>447</v>
      </c>
      <c r="B1204" t="s">
        <v>1466</v>
      </c>
      <c r="C1204" t="s">
        <v>1464</v>
      </c>
      <c r="D1204">
        <v>3.6139999999999999</v>
      </c>
      <c r="E1204">
        <v>2464</v>
      </c>
      <c r="F1204">
        <f t="shared" si="18"/>
        <v>3</v>
      </c>
      <c r="G1204" t="str">
        <f>STANDINGS_ERA[[#This Row],[League]]&amp;STANDINGS_ERA[[#This Row],[Team]]</f>
        <v>$150 Draft Champions Feb 15 1:00 pm Lg.3704Team Robbins</v>
      </c>
    </row>
    <row r="1205" spans="1:7" x14ac:dyDescent="0.25">
      <c r="A1205">
        <v>870</v>
      </c>
      <c r="B1205" t="s">
        <v>122</v>
      </c>
      <c r="C1205" t="s">
        <v>1464</v>
      </c>
      <c r="D1205">
        <v>3.77</v>
      </c>
      <c r="E1205">
        <v>2041</v>
      </c>
      <c r="F1205">
        <f t="shared" si="18"/>
        <v>4</v>
      </c>
      <c r="G1205" t="str">
        <f>STANDINGS_ERA[[#This Row],[League]]&amp;STANDINGS_ERA[[#This Row],[Team]]</f>
        <v>$150 Draft Champions Feb 15 1:00 pm Lg.3704Baxter's in Milwaukee</v>
      </c>
    </row>
    <row r="1206" spans="1:7" x14ac:dyDescent="0.25">
      <c r="A1206">
        <v>899</v>
      </c>
      <c r="B1206" t="s">
        <v>1468</v>
      </c>
      <c r="C1206" t="s">
        <v>1464</v>
      </c>
      <c r="D1206">
        <v>3.7770000000000001</v>
      </c>
      <c r="E1206">
        <v>2012</v>
      </c>
      <c r="F1206">
        <f t="shared" si="18"/>
        <v>5</v>
      </c>
      <c r="G1206" t="str">
        <f>STANDINGS_ERA[[#This Row],[League]]&amp;STANDINGS_ERA[[#This Row],[Team]]</f>
        <v>$150 Draft Champions Feb 15 1:00 pm Lg.3704Boyer Brothers</v>
      </c>
    </row>
    <row r="1207" spans="1:7" x14ac:dyDescent="0.25">
      <c r="A1207">
        <v>1141</v>
      </c>
      <c r="B1207" t="s">
        <v>1470</v>
      </c>
      <c r="C1207" t="s">
        <v>1464</v>
      </c>
      <c r="D1207">
        <v>3.8450000000000002</v>
      </c>
      <c r="E1207">
        <v>1770</v>
      </c>
      <c r="F1207">
        <f t="shared" si="18"/>
        <v>6</v>
      </c>
      <c r="G1207" t="str">
        <f>STANDINGS_ERA[[#This Row],[League]]&amp;STANDINGS_ERA[[#This Row],[Team]]</f>
        <v>$150 Draft Champions Feb 15 1:00 pm Lg.3704Pyrolitic Decomposition 12</v>
      </c>
    </row>
    <row r="1208" spans="1:7" x14ac:dyDescent="0.25">
      <c r="A1208">
        <v>1277</v>
      </c>
      <c r="B1208" t="s">
        <v>430</v>
      </c>
      <c r="C1208" t="s">
        <v>1464</v>
      </c>
      <c r="D1208">
        <v>3.883</v>
      </c>
      <c r="E1208">
        <v>1634</v>
      </c>
      <c r="F1208">
        <f t="shared" si="18"/>
        <v>7</v>
      </c>
      <c r="G1208" t="str">
        <f>STANDINGS_ERA[[#This Row],[League]]&amp;STANDINGS_ERA[[#This Row],[Team]]</f>
        <v>$150 Draft Champions Feb 15 1:00 pm Lg.3704Poopy Tooth 6</v>
      </c>
    </row>
    <row r="1209" spans="1:7" x14ac:dyDescent="0.25">
      <c r="A1209">
        <v>1613</v>
      </c>
      <c r="B1209" t="s">
        <v>241</v>
      </c>
      <c r="C1209" t="s">
        <v>1464</v>
      </c>
      <c r="D1209">
        <v>3.9750000000000001</v>
      </c>
      <c r="E1209">
        <v>1298</v>
      </c>
      <c r="F1209">
        <f t="shared" si="18"/>
        <v>8</v>
      </c>
      <c r="G1209" t="str">
        <f>STANDINGS_ERA[[#This Row],[League]]&amp;STANDINGS_ERA[[#This Row],[Team]]</f>
        <v>$150 Draft Champions Feb 15 1:00 pm Lg.3704Johnny Baseball</v>
      </c>
    </row>
    <row r="1210" spans="1:7" x14ac:dyDescent="0.25">
      <c r="A1210">
        <v>1797</v>
      </c>
      <c r="B1210" t="s">
        <v>440</v>
      </c>
      <c r="C1210" t="s">
        <v>1464</v>
      </c>
      <c r="D1210">
        <v>4.03</v>
      </c>
      <c r="E1210">
        <v>1114</v>
      </c>
      <c r="F1210">
        <f t="shared" si="18"/>
        <v>9</v>
      </c>
      <c r="G1210" t="str">
        <f>STANDINGS_ERA[[#This Row],[League]]&amp;STANDINGS_ERA[[#This Row],[Team]]</f>
        <v>$150 Draft Champions Feb 15 1:00 pm Lg.3704zzzzzzzz</v>
      </c>
    </row>
    <row r="1211" spans="1:7" x14ac:dyDescent="0.25">
      <c r="A1211">
        <v>1807</v>
      </c>
      <c r="B1211" t="s">
        <v>1471</v>
      </c>
      <c r="C1211" t="s">
        <v>1464</v>
      </c>
      <c r="D1211">
        <v>4.032</v>
      </c>
      <c r="E1211">
        <v>1104</v>
      </c>
      <c r="F1211">
        <f t="shared" si="18"/>
        <v>10</v>
      </c>
      <c r="G1211" t="str">
        <f>STANDINGS_ERA[[#This Row],[League]]&amp;STANDINGS_ERA[[#This Row],[Team]]</f>
        <v>$150 Draft Champions Feb 15 1:00 pm Lg.3704Team Cole</v>
      </c>
    </row>
    <row r="1212" spans="1:7" x14ac:dyDescent="0.25">
      <c r="A1212">
        <v>2107</v>
      </c>
      <c r="B1212" t="s">
        <v>1469</v>
      </c>
      <c r="C1212" t="s">
        <v>1464</v>
      </c>
      <c r="D1212">
        <v>4.13</v>
      </c>
      <c r="E1212">
        <v>804</v>
      </c>
      <c r="F1212">
        <f t="shared" si="18"/>
        <v>11</v>
      </c>
      <c r="G1212" t="str">
        <f>STANDINGS_ERA[[#This Row],[League]]&amp;STANDINGS_ERA[[#This Row],[Team]]</f>
        <v>$150 Draft Champions Feb 15 1:00 pm Lg.3704Da Bad Ass</v>
      </c>
    </row>
    <row r="1213" spans="1:7" x14ac:dyDescent="0.25">
      <c r="A1213">
        <v>2165</v>
      </c>
      <c r="B1213" t="s">
        <v>1465</v>
      </c>
      <c r="C1213" t="s">
        <v>1464</v>
      </c>
      <c r="D1213">
        <v>4.1470000000000002</v>
      </c>
      <c r="E1213">
        <v>746</v>
      </c>
      <c r="F1213">
        <f t="shared" si="18"/>
        <v>12</v>
      </c>
      <c r="G1213" t="str">
        <f>STANDINGS_ERA[[#This Row],[League]]&amp;STANDINGS_ERA[[#This Row],[Team]]</f>
        <v>$150 Draft Champions Feb 15 1:00 pm Lg.3704Lower Deckers DC3</v>
      </c>
    </row>
    <row r="1214" spans="1:7" x14ac:dyDescent="0.25">
      <c r="A1214">
        <v>2551</v>
      </c>
      <c r="B1214" t="s">
        <v>316</v>
      </c>
      <c r="C1214" t="s">
        <v>1464</v>
      </c>
      <c r="D1214">
        <v>4.2960000000000003</v>
      </c>
      <c r="E1214">
        <v>360</v>
      </c>
      <c r="F1214">
        <f t="shared" si="18"/>
        <v>13</v>
      </c>
      <c r="G1214" t="str">
        <f>STANDINGS_ERA[[#This Row],[League]]&amp;STANDINGS_ERA[[#This Row],[Team]]</f>
        <v>$150 Draft Champions Feb 15 1:00 pm Lg.3704Team Lamont</v>
      </c>
    </row>
    <row r="1215" spans="1:7" x14ac:dyDescent="0.25">
      <c r="A1215">
        <v>2614</v>
      </c>
      <c r="B1215" t="s">
        <v>1467</v>
      </c>
      <c r="C1215" t="s">
        <v>1464</v>
      </c>
      <c r="D1215">
        <v>4.3319999999999999</v>
      </c>
      <c r="E1215">
        <v>297</v>
      </c>
      <c r="F1215">
        <f t="shared" si="18"/>
        <v>14</v>
      </c>
      <c r="G1215" t="str">
        <f>STANDINGS_ERA[[#This Row],[League]]&amp;STANDINGS_ERA[[#This Row],[Team]]</f>
        <v>$150 Draft Champions Feb 15 1:00 pm Lg.3704Cremators</v>
      </c>
    </row>
    <row r="1216" spans="1:7" x14ac:dyDescent="0.25">
      <c r="A1216">
        <v>2642</v>
      </c>
      <c r="B1216" t="s">
        <v>1472</v>
      </c>
      <c r="C1216" t="s">
        <v>1464</v>
      </c>
      <c r="D1216">
        <v>4.3479999999999999</v>
      </c>
      <c r="E1216">
        <v>269</v>
      </c>
      <c r="F1216">
        <f t="shared" si="18"/>
        <v>15</v>
      </c>
      <c r="G1216" t="str">
        <f>STANDINGS_ERA[[#This Row],[League]]&amp;STANDINGS_ERA[[#This Row],[Team]]</f>
        <v>$150 Draft Champions Feb 15 1:00 pm Lg.3704Bourgeois &amp; Son</v>
      </c>
    </row>
    <row r="1217" spans="1:7" x14ac:dyDescent="0.25">
      <c r="A1217">
        <v>8</v>
      </c>
      <c r="B1217" t="s">
        <v>153</v>
      </c>
      <c r="C1217" t="s">
        <v>1473</v>
      </c>
      <c r="D1217">
        <v>3.1150000000000002</v>
      </c>
      <c r="E1217">
        <v>2903</v>
      </c>
      <c r="F1217">
        <f t="shared" si="18"/>
        <v>1</v>
      </c>
      <c r="G1217" t="str">
        <f>STANDINGS_ERA[[#This Row],[League]]&amp;STANDINGS_ERA[[#This Row],[Team]]</f>
        <v>$150 Draft Champions Feb 15 1:00 pm Lg.3705Bronx Yankees (DC9)</v>
      </c>
    </row>
    <row r="1218" spans="1:7" x14ac:dyDescent="0.25">
      <c r="A1218">
        <v>247</v>
      </c>
      <c r="B1218" t="s">
        <v>758</v>
      </c>
      <c r="C1218" t="s">
        <v>1473</v>
      </c>
      <c r="D1218">
        <v>3.5150000000000001</v>
      </c>
      <c r="E1218">
        <v>2664</v>
      </c>
      <c r="F1218">
        <f t="shared" si="18"/>
        <v>2</v>
      </c>
      <c r="G1218" t="str">
        <f>STANDINGS_ERA[[#This Row],[League]]&amp;STANDINGS_ERA[[#This Row],[Team]]</f>
        <v>$150 Draft Champions Feb 15 1:00 pm Lg.3705Gunilla Knutsson</v>
      </c>
    </row>
    <row r="1219" spans="1:7" x14ac:dyDescent="0.25">
      <c r="A1219">
        <v>500</v>
      </c>
      <c r="B1219" t="s">
        <v>40</v>
      </c>
      <c r="C1219" t="s">
        <v>1473</v>
      </c>
      <c r="D1219">
        <v>3.637</v>
      </c>
      <c r="E1219">
        <v>2411</v>
      </c>
      <c r="F1219">
        <f t="shared" ref="F1219:F1282" si="19">IF(C1219=C1218,F1218+1,1)</f>
        <v>3</v>
      </c>
      <c r="G1219" t="str">
        <f>STANDINGS_ERA[[#This Row],[League]]&amp;STANDINGS_ERA[[#This Row],[Team]]</f>
        <v>$150 Draft Champions Feb 15 1:00 pm Lg.3705Incredible Hulking Us</v>
      </c>
    </row>
    <row r="1220" spans="1:7" x14ac:dyDescent="0.25">
      <c r="A1220">
        <v>502</v>
      </c>
      <c r="B1220" t="s">
        <v>8</v>
      </c>
      <c r="C1220" t="s">
        <v>1473</v>
      </c>
      <c r="D1220">
        <v>3.637</v>
      </c>
      <c r="E1220">
        <v>2409.5</v>
      </c>
      <c r="F1220">
        <f t="shared" si="19"/>
        <v>4</v>
      </c>
      <c r="G1220" t="str">
        <f>STANDINGS_ERA[[#This Row],[League]]&amp;STANDINGS_ERA[[#This Row],[Team]]</f>
        <v>$150 Draft Champions Feb 15 1:00 pm Lg.3705King Ken</v>
      </c>
    </row>
    <row r="1221" spans="1:7" x14ac:dyDescent="0.25">
      <c r="A1221">
        <v>729</v>
      </c>
      <c r="B1221" t="s">
        <v>1475</v>
      </c>
      <c r="C1221" t="s">
        <v>1473</v>
      </c>
      <c r="D1221">
        <v>3.726</v>
      </c>
      <c r="E1221">
        <v>2182</v>
      </c>
      <c r="F1221">
        <f t="shared" si="19"/>
        <v>5</v>
      </c>
      <c r="G1221" t="str">
        <f>STANDINGS_ERA[[#This Row],[League]]&amp;STANDINGS_ERA[[#This Row],[Team]]</f>
        <v>$150 Draft Champions Feb 15 1:00 pm Lg.3705SpinningSeamsMia</v>
      </c>
    </row>
    <row r="1222" spans="1:7" x14ac:dyDescent="0.25">
      <c r="A1222">
        <v>758</v>
      </c>
      <c r="B1222" t="s">
        <v>297</v>
      </c>
      <c r="C1222" t="s">
        <v>1473</v>
      </c>
      <c r="D1222">
        <v>3.734</v>
      </c>
      <c r="E1222">
        <v>2153</v>
      </c>
      <c r="F1222">
        <f t="shared" si="19"/>
        <v>6</v>
      </c>
      <c r="G1222" t="str">
        <f>STANDINGS_ERA[[#This Row],[League]]&amp;STANDINGS_ERA[[#This Row],[Team]]</f>
        <v>$150 Draft Champions Feb 15 1:00 pm Lg.3705Dark Energy</v>
      </c>
    </row>
    <row r="1223" spans="1:7" x14ac:dyDescent="0.25">
      <c r="A1223">
        <v>988</v>
      </c>
      <c r="B1223" t="s">
        <v>1479</v>
      </c>
      <c r="C1223" t="s">
        <v>1473</v>
      </c>
      <c r="D1223">
        <v>3.8010000000000002</v>
      </c>
      <c r="E1223">
        <v>1923</v>
      </c>
      <c r="F1223">
        <f t="shared" si="19"/>
        <v>7</v>
      </c>
      <c r="G1223" t="str">
        <f>STANDINGS_ERA[[#This Row],[League]]&amp;STANDINGS_ERA[[#This Row],[Team]]</f>
        <v>$150 Draft Champions Feb 15 1:00 pm Lg.3705Dutch Mafia (DC3)</v>
      </c>
    </row>
    <row r="1224" spans="1:7" x14ac:dyDescent="0.25">
      <c r="A1224">
        <v>1088</v>
      </c>
      <c r="B1224" t="s">
        <v>1476</v>
      </c>
      <c r="C1224" t="s">
        <v>1473</v>
      </c>
      <c r="D1224">
        <v>3.8279999999999998</v>
      </c>
      <c r="E1224">
        <v>1823</v>
      </c>
      <c r="F1224">
        <f t="shared" si="19"/>
        <v>8</v>
      </c>
      <c r="G1224" t="str">
        <f>STANDINGS_ERA[[#This Row],[League]]&amp;STANDINGS_ERA[[#This Row],[Team]]</f>
        <v>$150 Draft Champions Feb 15 1:00 pm Lg.3705BK Mets Mia</v>
      </c>
    </row>
    <row r="1225" spans="1:7" x14ac:dyDescent="0.25">
      <c r="A1225">
        <v>1446</v>
      </c>
      <c r="B1225" t="s">
        <v>53</v>
      </c>
      <c r="C1225" t="s">
        <v>1473</v>
      </c>
      <c r="D1225">
        <v>3.9289999999999998</v>
      </c>
      <c r="E1225">
        <v>1465</v>
      </c>
      <c r="F1225">
        <f t="shared" si="19"/>
        <v>9</v>
      </c>
      <c r="G1225" t="str">
        <f>STANDINGS_ERA[[#This Row],[League]]&amp;STANDINGS_ERA[[#This Row],[Team]]</f>
        <v>$150 Draft Champions Feb 15 1:00 pm Lg.3705Baseball Furies</v>
      </c>
    </row>
    <row r="1226" spans="1:7" x14ac:dyDescent="0.25">
      <c r="A1226">
        <v>1830</v>
      </c>
      <c r="B1226" t="s">
        <v>1477</v>
      </c>
      <c r="C1226" t="s">
        <v>1473</v>
      </c>
      <c r="D1226">
        <v>4.0369999999999999</v>
      </c>
      <c r="E1226">
        <v>1081</v>
      </c>
      <c r="F1226">
        <f t="shared" si="19"/>
        <v>10</v>
      </c>
      <c r="G1226" t="str">
        <f>STANDINGS_ERA[[#This Row],[League]]&amp;STANDINGS_ERA[[#This Row],[Team]]</f>
        <v>$150 Draft Champions Feb 15 1:00 pm Lg.3705DYNAMIC DUO</v>
      </c>
    </row>
    <row r="1227" spans="1:7" x14ac:dyDescent="0.25">
      <c r="A1227">
        <v>1835</v>
      </c>
      <c r="B1227" t="s">
        <v>519</v>
      </c>
      <c r="C1227" t="s">
        <v>1473</v>
      </c>
      <c r="D1227">
        <v>4.0389999999999997</v>
      </c>
      <c r="E1227">
        <v>1076</v>
      </c>
      <c r="F1227">
        <f t="shared" si="19"/>
        <v>11</v>
      </c>
      <c r="G1227" t="str">
        <f>STANDINGS_ERA[[#This Row],[League]]&amp;STANDINGS_ERA[[#This Row],[Team]]</f>
        <v>$150 Draft Champions Feb 15 1:00 pm Lg.3705Round 2 (Mia)</v>
      </c>
    </row>
    <row r="1228" spans="1:7" x14ac:dyDescent="0.25">
      <c r="A1228">
        <v>2203</v>
      </c>
      <c r="B1228" t="s">
        <v>1478</v>
      </c>
      <c r="C1228" t="s">
        <v>1473</v>
      </c>
      <c r="D1228">
        <v>4.1619999999999999</v>
      </c>
      <c r="E1228">
        <v>708</v>
      </c>
      <c r="F1228">
        <f t="shared" si="19"/>
        <v>12</v>
      </c>
      <c r="G1228" t="str">
        <f>STANDINGS_ERA[[#This Row],[League]]&amp;STANDINGS_ERA[[#This Row],[Team]]</f>
        <v>$150 Draft Champions Feb 15 1:00 pm Lg.3705Madcow - DC7 Mia</v>
      </c>
    </row>
    <row r="1229" spans="1:7" x14ac:dyDescent="0.25">
      <c r="A1229">
        <v>2438</v>
      </c>
      <c r="B1229" t="s">
        <v>1474</v>
      </c>
      <c r="C1229" t="s">
        <v>1473</v>
      </c>
      <c r="D1229">
        <v>4.242</v>
      </c>
      <c r="E1229">
        <v>473</v>
      </c>
      <c r="F1229">
        <f t="shared" si="19"/>
        <v>13</v>
      </c>
      <c r="G1229" t="str">
        <f>STANDINGS_ERA[[#This Row],[League]]&amp;STANDINGS_ERA[[#This Row],[Team]]</f>
        <v>$150 Draft Champions Feb 15 1:00 pm Lg.3705The Dad</v>
      </c>
    </row>
    <row r="1230" spans="1:7" x14ac:dyDescent="0.25">
      <c r="A1230">
        <v>2525</v>
      </c>
      <c r="B1230" t="s">
        <v>56</v>
      </c>
      <c r="C1230" t="s">
        <v>1473</v>
      </c>
      <c r="D1230">
        <v>4.2839999999999998</v>
      </c>
      <c r="E1230">
        <v>386</v>
      </c>
      <c r="F1230">
        <f t="shared" si="19"/>
        <v>14</v>
      </c>
      <c r="G1230" t="str">
        <f>STANDINGS_ERA[[#This Row],[League]]&amp;STANDINGS_ERA[[#This Row],[Team]]</f>
        <v>$150 Draft Champions Feb 15 1:00 pm Lg.3705DOUGHBOYS</v>
      </c>
    </row>
    <row r="1231" spans="1:7" x14ac:dyDescent="0.25">
      <c r="A1231">
        <v>2898</v>
      </c>
      <c r="B1231" t="s">
        <v>45</v>
      </c>
      <c r="C1231" t="s">
        <v>1473</v>
      </c>
      <c r="D1231">
        <v>4.8540000000000001</v>
      </c>
      <c r="E1231">
        <v>13</v>
      </c>
      <c r="F1231">
        <f t="shared" si="19"/>
        <v>15</v>
      </c>
      <c r="G1231" t="str">
        <f>STANDINGS_ERA[[#This Row],[League]]&amp;STANDINGS_ERA[[#This Row],[Team]]</f>
        <v>$150 Draft Champions Feb 15 1:00 pm Lg.3705Glenneration X</v>
      </c>
    </row>
    <row r="1232" spans="1:7" x14ac:dyDescent="0.25">
      <c r="A1232">
        <v>39</v>
      </c>
      <c r="B1232" t="s">
        <v>218</v>
      </c>
      <c r="C1232" t="s">
        <v>1481</v>
      </c>
      <c r="D1232">
        <v>3.2639999999999998</v>
      </c>
      <c r="E1232">
        <v>2872</v>
      </c>
      <c r="F1232">
        <f t="shared" si="19"/>
        <v>1</v>
      </c>
      <c r="G1232" t="str">
        <f>STANDINGS_ERA[[#This Row],[League]]&amp;STANDINGS_ERA[[#This Row],[Team]]</f>
        <v>$150 Draft Champions Feb 16 1:00 pm Lg.3708Beer City Keggers</v>
      </c>
    </row>
    <row r="1233" spans="1:7" x14ac:dyDescent="0.25">
      <c r="A1233">
        <v>63</v>
      </c>
      <c r="B1233" t="s">
        <v>1489</v>
      </c>
      <c r="C1233" t="s">
        <v>1481</v>
      </c>
      <c r="D1233">
        <v>3.3</v>
      </c>
      <c r="E1233">
        <v>2848</v>
      </c>
      <c r="F1233">
        <f t="shared" si="19"/>
        <v>2</v>
      </c>
      <c r="G1233" t="str">
        <f>STANDINGS_ERA[[#This Row],[League]]&amp;STANDINGS_ERA[[#This Row],[Team]]</f>
        <v>$150 Draft Champions Feb 16 1:00 pm Lg.3708Scalia's Demons</v>
      </c>
    </row>
    <row r="1234" spans="1:7" x14ac:dyDescent="0.25">
      <c r="A1234">
        <v>557</v>
      </c>
      <c r="B1234" t="s">
        <v>1485</v>
      </c>
      <c r="C1234" t="s">
        <v>1481</v>
      </c>
      <c r="D1234">
        <v>3.661</v>
      </c>
      <c r="E1234">
        <v>2354</v>
      </c>
      <c r="F1234">
        <f t="shared" si="19"/>
        <v>3</v>
      </c>
      <c r="G1234" t="str">
        <f>STANDINGS_ERA[[#This Row],[League]]&amp;STANDINGS_ERA[[#This Row],[Team]]</f>
        <v>$150 Draft Champions Feb 16 1:00 pm Lg.3708Shark!</v>
      </c>
    </row>
    <row r="1235" spans="1:7" x14ac:dyDescent="0.25">
      <c r="A1235">
        <v>615</v>
      </c>
      <c r="B1235" t="s">
        <v>1488</v>
      </c>
      <c r="C1235" t="s">
        <v>1481</v>
      </c>
      <c r="D1235">
        <v>3.6840000000000002</v>
      </c>
      <c r="E1235">
        <v>2296</v>
      </c>
      <c r="F1235">
        <f t="shared" si="19"/>
        <v>4</v>
      </c>
      <c r="G1235" t="str">
        <f>STANDINGS_ERA[[#This Row],[League]]&amp;STANDINGS_ERA[[#This Row],[Team]]</f>
        <v>$150 Draft Champions Feb 16 1:00 pm Lg.3708Team Kulp</v>
      </c>
    </row>
    <row r="1236" spans="1:7" x14ac:dyDescent="0.25">
      <c r="A1236">
        <v>885</v>
      </c>
      <c r="B1236" t="s">
        <v>1487</v>
      </c>
      <c r="C1236" t="s">
        <v>1481</v>
      </c>
      <c r="D1236">
        <v>3.7730000000000001</v>
      </c>
      <c r="E1236">
        <v>2026</v>
      </c>
      <c r="F1236">
        <f t="shared" si="19"/>
        <v>5</v>
      </c>
      <c r="G1236" t="str">
        <f>STANDINGS_ERA[[#This Row],[League]]&amp;STANDINGS_ERA[[#This Row],[Team]]</f>
        <v>$150 Draft Champions Feb 16 1:00 pm Lg.3708Hot Ice</v>
      </c>
    </row>
    <row r="1237" spans="1:7" x14ac:dyDescent="0.25">
      <c r="A1237">
        <v>1034</v>
      </c>
      <c r="B1237" t="s">
        <v>1486</v>
      </c>
      <c r="C1237" t="s">
        <v>1481</v>
      </c>
      <c r="D1237">
        <v>3.8149999999999999</v>
      </c>
      <c r="E1237">
        <v>1877</v>
      </c>
      <c r="F1237">
        <f t="shared" si="19"/>
        <v>6</v>
      </c>
      <c r="G1237" t="str">
        <f>STANDINGS_ERA[[#This Row],[League]]&amp;STANDINGS_ERA[[#This Row],[Team]]</f>
        <v>$150 Draft Champions Feb 16 1:00 pm Lg.3708La Flama Blanca</v>
      </c>
    </row>
    <row r="1238" spans="1:7" x14ac:dyDescent="0.25">
      <c r="A1238">
        <v>1271</v>
      </c>
      <c r="B1238" t="s">
        <v>54</v>
      </c>
      <c r="C1238" t="s">
        <v>1481</v>
      </c>
      <c r="D1238">
        <v>3.8820000000000001</v>
      </c>
      <c r="E1238">
        <v>1640</v>
      </c>
      <c r="F1238">
        <f t="shared" si="19"/>
        <v>7</v>
      </c>
      <c r="G1238" t="str">
        <f>STANDINGS_ERA[[#This Row],[League]]&amp;STANDINGS_ERA[[#This Row],[Team]]</f>
        <v>$150 Draft Champions Feb 16 1:00 pm Lg.3708Frozen Tundra</v>
      </c>
    </row>
    <row r="1239" spans="1:7" x14ac:dyDescent="0.25">
      <c r="A1239">
        <v>1765</v>
      </c>
      <c r="B1239" t="s">
        <v>1491</v>
      </c>
      <c r="C1239" t="s">
        <v>1481</v>
      </c>
      <c r="D1239">
        <v>4.0190000000000001</v>
      </c>
      <c r="E1239">
        <v>1146</v>
      </c>
      <c r="F1239">
        <f t="shared" si="19"/>
        <v>8</v>
      </c>
      <c r="G1239" t="str">
        <f>STANDINGS_ERA[[#This Row],[League]]&amp;STANDINGS_ERA[[#This Row],[Team]]</f>
        <v>$150 Draft Champions Feb 16 1:00 pm Lg.370822 jerks and a squirt.</v>
      </c>
    </row>
    <row r="1240" spans="1:7" x14ac:dyDescent="0.25">
      <c r="A1240">
        <v>1771</v>
      </c>
      <c r="B1240" t="s">
        <v>1480</v>
      </c>
      <c r="C1240" t="s">
        <v>1481</v>
      </c>
      <c r="D1240">
        <v>4.0199999999999996</v>
      </c>
      <c r="E1240">
        <v>1140</v>
      </c>
      <c r="F1240">
        <f t="shared" si="19"/>
        <v>9</v>
      </c>
      <c r="G1240" t="str">
        <f>STANDINGS_ERA[[#This Row],[League]]&amp;STANDINGS_ERA[[#This Row],[Team]]</f>
        <v>$150 Draft Champions Feb 16 1:00 pm Lg.3708BEAST</v>
      </c>
    </row>
    <row r="1241" spans="1:7" x14ac:dyDescent="0.25">
      <c r="A1241">
        <v>2221</v>
      </c>
      <c r="B1241" t="s">
        <v>1484</v>
      </c>
      <c r="C1241" t="s">
        <v>1481</v>
      </c>
      <c r="D1241">
        <v>4.1689999999999996</v>
      </c>
      <c r="E1241">
        <v>690</v>
      </c>
      <c r="F1241">
        <f t="shared" si="19"/>
        <v>10</v>
      </c>
      <c r="G1241" t="str">
        <f>STANDINGS_ERA[[#This Row],[League]]&amp;STANDINGS_ERA[[#This Row],[Team]]</f>
        <v>$150 Draft Champions Feb 16 1:00 pm Lg.3708BDTMJD</v>
      </c>
    </row>
    <row r="1242" spans="1:7" x14ac:dyDescent="0.25">
      <c r="A1242">
        <v>2343</v>
      </c>
      <c r="B1242" t="s">
        <v>1483</v>
      </c>
      <c r="C1242" t="s">
        <v>1481</v>
      </c>
      <c r="D1242">
        <v>4.2060000000000004</v>
      </c>
      <c r="E1242">
        <v>568</v>
      </c>
      <c r="F1242">
        <f t="shared" si="19"/>
        <v>11</v>
      </c>
      <c r="G1242" t="str">
        <f>STANDINGS_ERA[[#This Row],[League]]&amp;STANDINGS_ERA[[#This Row],[Team]]</f>
        <v>$150 Draft Champions Feb 16 1:00 pm Lg.3708The Late Chargers</v>
      </c>
    </row>
    <row r="1243" spans="1:7" x14ac:dyDescent="0.25">
      <c r="A1243">
        <v>2373</v>
      </c>
      <c r="B1243" t="s">
        <v>1482</v>
      </c>
      <c r="C1243" t="s">
        <v>1481</v>
      </c>
      <c r="D1243">
        <v>4.2149999999999999</v>
      </c>
      <c r="E1243">
        <v>538</v>
      </c>
      <c r="F1243">
        <f t="shared" si="19"/>
        <v>12</v>
      </c>
      <c r="G1243" t="str">
        <f>STANDINGS_ERA[[#This Row],[League]]&amp;STANDINGS_ERA[[#This Row],[Team]]</f>
        <v>$150 Draft Champions Feb 16 1:00 pm Lg.3708JAGUARS</v>
      </c>
    </row>
    <row r="1244" spans="1:7" x14ac:dyDescent="0.25">
      <c r="A1244">
        <v>2446</v>
      </c>
      <c r="B1244" t="s">
        <v>1290</v>
      </c>
      <c r="C1244" t="s">
        <v>1481</v>
      </c>
      <c r="D1244">
        <v>4.2460000000000004</v>
      </c>
      <c r="E1244">
        <v>465</v>
      </c>
      <c r="F1244">
        <f t="shared" si="19"/>
        <v>13</v>
      </c>
      <c r="G1244" t="str">
        <f>STANDINGS_ERA[[#This Row],[League]]&amp;STANDINGS_ERA[[#This Row],[Team]]</f>
        <v>$150 Draft Champions Feb 16 1:00 pm Lg.3708What Was I Thinking</v>
      </c>
    </row>
    <row r="1245" spans="1:7" x14ac:dyDescent="0.25">
      <c r="A1245">
        <v>2603</v>
      </c>
      <c r="B1245" t="s">
        <v>191</v>
      </c>
      <c r="C1245" t="s">
        <v>1481</v>
      </c>
      <c r="D1245">
        <v>4.3209999999999997</v>
      </c>
      <c r="E1245">
        <v>308</v>
      </c>
      <c r="F1245">
        <f t="shared" si="19"/>
        <v>14</v>
      </c>
      <c r="G1245" t="str">
        <f>STANDINGS_ERA[[#This Row],[League]]&amp;STANDINGS_ERA[[#This Row],[Team]]</f>
        <v>$150 Draft Champions Feb 16 1:00 pm Lg.3708Chico's Bail Bonds</v>
      </c>
    </row>
    <row r="1246" spans="1:7" x14ac:dyDescent="0.25">
      <c r="A1246">
        <v>2671</v>
      </c>
      <c r="B1246" t="s">
        <v>1490</v>
      </c>
      <c r="C1246" t="s">
        <v>1481</v>
      </c>
      <c r="D1246">
        <v>4.367</v>
      </c>
      <c r="E1246">
        <v>240</v>
      </c>
      <c r="F1246">
        <f t="shared" si="19"/>
        <v>15</v>
      </c>
      <c r="G1246" t="str">
        <f>STANDINGS_ERA[[#This Row],[League]]&amp;STANDINGS_ERA[[#This Row],[Team]]</f>
        <v>$150 Draft Champions Feb 16 1:00 pm Lg.3708Macon Whoopie</v>
      </c>
    </row>
    <row r="1247" spans="1:7" x14ac:dyDescent="0.25">
      <c r="A1247">
        <v>18</v>
      </c>
      <c r="B1247" t="s">
        <v>1493</v>
      </c>
      <c r="C1247" t="s">
        <v>1492</v>
      </c>
      <c r="D1247">
        <v>3.1779999999999999</v>
      </c>
      <c r="E1247">
        <v>2893</v>
      </c>
      <c r="F1247">
        <f t="shared" si="19"/>
        <v>1</v>
      </c>
      <c r="G1247" t="str">
        <f>STANDINGS_ERA[[#This Row],[League]]&amp;STANDINGS_ERA[[#This Row],[Team]]</f>
        <v>$150 Draft Champions Feb 16 1:00 pm Lg.3712Las Vegas Ratpack 3</v>
      </c>
    </row>
    <row r="1248" spans="1:7" x14ac:dyDescent="0.25">
      <c r="A1248">
        <v>262</v>
      </c>
      <c r="B1248" t="s">
        <v>1494</v>
      </c>
      <c r="C1248" t="s">
        <v>1492</v>
      </c>
      <c r="D1248">
        <v>3.5249999999999999</v>
      </c>
      <c r="E1248">
        <v>2649</v>
      </c>
      <c r="F1248">
        <f t="shared" si="19"/>
        <v>2</v>
      </c>
      <c r="G1248" t="str">
        <f>STANDINGS_ERA[[#This Row],[League]]&amp;STANDINGS_ERA[[#This Row],[Team]]</f>
        <v>$150 Draft Champions Feb 16 1:00 pm Lg.3712Matt Capps' Comeback</v>
      </c>
    </row>
    <row r="1249" spans="1:7" x14ac:dyDescent="0.25">
      <c r="A1249">
        <v>727</v>
      </c>
      <c r="B1249" t="s">
        <v>1502</v>
      </c>
      <c r="C1249" t="s">
        <v>1492</v>
      </c>
      <c r="D1249">
        <v>3.7250000000000001</v>
      </c>
      <c r="E1249">
        <v>2184</v>
      </c>
      <c r="F1249">
        <f t="shared" si="19"/>
        <v>3</v>
      </c>
      <c r="G1249" t="str">
        <f>STANDINGS_ERA[[#This Row],[League]]&amp;STANDINGS_ERA[[#This Row],[Team]]</f>
        <v>$150 Draft Champions Feb 16 1:00 pm Lg.3712Coleridge Crushers</v>
      </c>
    </row>
    <row r="1250" spans="1:7" x14ac:dyDescent="0.25">
      <c r="A1250">
        <v>818</v>
      </c>
      <c r="B1250" t="s">
        <v>51</v>
      </c>
      <c r="C1250" t="s">
        <v>1492</v>
      </c>
      <c r="D1250">
        <v>3.7519999999999998</v>
      </c>
      <c r="E1250">
        <v>2093</v>
      </c>
      <c r="F1250">
        <f t="shared" si="19"/>
        <v>4</v>
      </c>
      <c r="G1250" t="str">
        <f>STANDINGS_ERA[[#This Row],[League]]&amp;STANDINGS_ERA[[#This Row],[Team]]</f>
        <v>$150 Draft Champions Feb 16 1:00 pm Lg.3712Team Kostern</v>
      </c>
    </row>
    <row r="1251" spans="1:7" x14ac:dyDescent="0.25">
      <c r="A1251">
        <v>1227</v>
      </c>
      <c r="B1251" t="s">
        <v>1497</v>
      </c>
      <c r="C1251" t="s">
        <v>1492</v>
      </c>
      <c r="D1251">
        <v>3.8690000000000002</v>
      </c>
      <c r="E1251">
        <v>1684</v>
      </c>
      <c r="F1251">
        <f t="shared" si="19"/>
        <v>5</v>
      </c>
      <c r="G1251" t="str">
        <f>STANDINGS_ERA[[#This Row],[League]]&amp;STANDINGS_ERA[[#This Row],[Team]]</f>
        <v>$150 Draft Champions Feb 16 1:00 pm Lg.3712Pakes</v>
      </c>
    </row>
    <row r="1252" spans="1:7" x14ac:dyDescent="0.25">
      <c r="A1252">
        <v>1262</v>
      </c>
      <c r="B1252" t="s">
        <v>1501</v>
      </c>
      <c r="C1252" t="s">
        <v>1492</v>
      </c>
      <c r="D1252">
        <v>3.879</v>
      </c>
      <c r="E1252">
        <v>1649</v>
      </c>
      <c r="F1252">
        <f t="shared" si="19"/>
        <v>6</v>
      </c>
      <c r="G1252" t="str">
        <f>STANDINGS_ERA[[#This Row],[League]]&amp;STANDINGS_ERA[[#This Row],[Team]]</f>
        <v>$150 Draft Champions Feb 16 1:00 pm Lg.3712Acouchi</v>
      </c>
    </row>
    <row r="1253" spans="1:7" x14ac:dyDescent="0.25">
      <c r="A1253">
        <v>1457</v>
      </c>
      <c r="B1253" t="s">
        <v>1496</v>
      </c>
      <c r="C1253" t="s">
        <v>1492</v>
      </c>
      <c r="D1253">
        <v>3.9319999999999999</v>
      </c>
      <c r="E1253">
        <v>1454</v>
      </c>
      <c r="F1253">
        <f t="shared" si="19"/>
        <v>7</v>
      </c>
      <c r="G1253" t="str">
        <f>STANDINGS_ERA[[#This Row],[League]]&amp;STANDINGS_ERA[[#This Row],[Team]]</f>
        <v>$150 Draft Champions Feb 16 1:00 pm Lg.3712Thebeau 7</v>
      </c>
    </row>
    <row r="1254" spans="1:7" x14ac:dyDescent="0.25">
      <c r="A1254">
        <v>1731</v>
      </c>
      <c r="B1254" t="s">
        <v>1504</v>
      </c>
      <c r="C1254" t="s">
        <v>1492</v>
      </c>
      <c r="D1254">
        <v>4.0090000000000003</v>
      </c>
      <c r="E1254">
        <v>1180</v>
      </c>
      <c r="F1254">
        <f t="shared" si="19"/>
        <v>8</v>
      </c>
      <c r="G1254" t="str">
        <f>STANDINGS_ERA[[#This Row],[League]]&amp;STANDINGS_ERA[[#This Row],[Team]]</f>
        <v>$150 Draft Champions Feb 16 1:00 pm Lg.3712Team Everhart</v>
      </c>
    </row>
    <row r="1255" spans="1:7" x14ac:dyDescent="0.25">
      <c r="A1255">
        <v>1881</v>
      </c>
      <c r="B1255" t="s">
        <v>1500</v>
      </c>
      <c r="C1255" t="s">
        <v>1492</v>
      </c>
      <c r="D1255">
        <v>4.0510000000000002</v>
      </c>
      <c r="E1255">
        <v>1030</v>
      </c>
      <c r="F1255">
        <f t="shared" si="19"/>
        <v>9</v>
      </c>
      <c r="G1255" t="str">
        <f>STANDINGS_ERA[[#This Row],[League]]&amp;STANDINGS_ERA[[#This Row],[Team]]</f>
        <v>$150 Draft Champions Feb 16 1:00 pm Lg.3712Team Packowski</v>
      </c>
    </row>
    <row r="1256" spans="1:7" x14ac:dyDescent="0.25">
      <c r="A1256">
        <v>1974</v>
      </c>
      <c r="B1256" t="s">
        <v>1495</v>
      </c>
      <c r="C1256" t="s">
        <v>1492</v>
      </c>
      <c r="D1256">
        <v>4.0810000000000004</v>
      </c>
      <c r="E1256">
        <v>937</v>
      </c>
      <c r="F1256">
        <f t="shared" si="19"/>
        <v>10</v>
      </c>
      <c r="G1256" t="str">
        <f>STANDINGS_ERA[[#This Row],[League]]&amp;STANDINGS_ERA[[#This Row],[Team]]</f>
        <v>$150 Draft Champions Feb 16 1:00 pm Lg.3712Two Time</v>
      </c>
    </row>
    <row r="1257" spans="1:7" x14ac:dyDescent="0.25">
      <c r="A1257">
        <v>2162</v>
      </c>
      <c r="B1257" t="s">
        <v>1503</v>
      </c>
      <c r="C1257" t="s">
        <v>1492</v>
      </c>
      <c r="D1257">
        <v>4.1459999999999999</v>
      </c>
      <c r="E1257">
        <v>749</v>
      </c>
      <c r="F1257">
        <f t="shared" si="19"/>
        <v>11</v>
      </c>
      <c r="G1257" t="str">
        <f>STANDINGS_ERA[[#This Row],[League]]&amp;STANDINGS_ERA[[#This Row],[Team]]</f>
        <v>$150 Draft Champions Feb 16 1:00 pm Lg.3712Stros Fan</v>
      </c>
    </row>
    <row r="1258" spans="1:7" x14ac:dyDescent="0.25">
      <c r="A1258">
        <v>2316</v>
      </c>
      <c r="B1258" t="s">
        <v>333</v>
      </c>
      <c r="C1258" t="s">
        <v>1492</v>
      </c>
      <c r="D1258">
        <v>4.1970000000000001</v>
      </c>
      <c r="E1258">
        <v>595</v>
      </c>
      <c r="F1258">
        <f t="shared" si="19"/>
        <v>12</v>
      </c>
      <c r="G1258" t="str">
        <f>STANDINGS_ERA[[#This Row],[League]]&amp;STANDINGS_ERA[[#This Row],[Team]]</f>
        <v>$150 Draft Champions Feb 16 1:00 pm Lg.3712Team Marino</v>
      </c>
    </row>
    <row r="1259" spans="1:7" x14ac:dyDescent="0.25">
      <c r="A1259">
        <v>2434</v>
      </c>
      <c r="B1259" t="s">
        <v>1498</v>
      </c>
      <c r="C1259" t="s">
        <v>1492</v>
      </c>
      <c r="D1259">
        <v>4.2389999999999999</v>
      </c>
      <c r="E1259">
        <v>477</v>
      </c>
      <c r="F1259">
        <f t="shared" si="19"/>
        <v>13</v>
      </c>
      <c r="G1259" t="str">
        <f>STANDINGS_ERA[[#This Row],[League]]&amp;STANDINGS_ERA[[#This Row],[Team]]</f>
        <v>$150 Draft Champions Feb 16 1:00 pm Lg.3712Team Chmielewski</v>
      </c>
    </row>
    <row r="1260" spans="1:7" x14ac:dyDescent="0.25">
      <c r="A1260">
        <v>2692</v>
      </c>
      <c r="B1260" t="s">
        <v>447</v>
      </c>
      <c r="C1260" t="s">
        <v>1492</v>
      </c>
      <c r="D1260">
        <v>4.383</v>
      </c>
      <c r="E1260">
        <v>219</v>
      </c>
      <c r="F1260">
        <f t="shared" si="19"/>
        <v>14</v>
      </c>
      <c r="G1260" t="str">
        <f>STANDINGS_ERA[[#This Row],[League]]&amp;STANDINGS_ERA[[#This Row],[Team]]</f>
        <v>$150 Draft Champions Feb 16 1:00 pm Lg.3712UMmm Baby</v>
      </c>
    </row>
    <row r="1261" spans="1:7" x14ac:dyDescent="0.25">
      <c r="A1261">
        <v>2825</v>
      </c>
      <c r="B1261" t="s">
        <v>1499</v>
      </c>
      <c r="C1261" t="s">
        <v>1492</v>
      </c>
      <c r="D1261">
        <v>4.5250000000000004</v>
      </c>
      <c r="E1261">
        <v>86</v>
      </c>
      <c r="F1261">
        <f t="shared" si="19"/>
        <v>15</v>
      </c>
      <c r="G1261" t="str">
        <f>STANDINGS_ERA[[#This Row],[League]]&amp;STANDINGS_ERA[[#This Row],[Team]]</f>
        <v>$150 Draft Champions Feb 16 1:00 pm Lg.3712LazGaMaz</v>
      </c>
    </row>
    <row r="1262" spans="1:7" x14ac:dyDescent="0.25">
      <c r="A1262">
        <v>46</v>
      </c>
      <c r="B1262" t="s">
        <v>1517</v>
      </c>
      <c r="C1262" t="s">
        <v>1506</v>
      </c>
      <c r="D1262">
        <v>3.274</v>
      </c>
      <c r="E1262">
        <v>2865</v>
      </c>
      <c r="F1262">
        <f t="shared" si="19"/>
        <v>1</v>
      </c>
      <c r="G1262" t="str">
        <f>STANDINGS_ERA[[#This Row],[League]]&amp;STANDINGS_ERA[[#This Row],[Team]]</f>
        <v>$150 Draft Champions Feb 17 1:00 pm Lg.3715zima........</v>
      </c>
    </row>
    <row r="1263" spans="1:7" x14ac:dyDescent="0.25">
      <c r="A1263">
        <v>505</v>
      </c>
      <c r="B1263" t="s">
        <v>1509</v>
      </c>
      <c r="C1263" t="s">
        <v>1506</v>
      </c>
      <c r="D1263">
        <v>3.6389999999999998</v>
      </c>
      <c r="E1263">
        <v>2406</v>
      </c>
      <c r="F1263">
        <f t="shared" si="19"/>
        <v>2</v>
      </c>
      <c r="G1263" t="str">
        <f>STANDINGS_ERA[[#This Row],[League]]&amp;STANDINGS_ERA[[#This Row],[Team]]</f>
        <v>$150 Draft Champions Feb 17 1:00 pm Lg.3715Pig Lumber</v>
      </c>
    </row>
    <row r="1264" spans="1:7" x14ac:dyDescent="0.25">
      <c r="A1264">
        <v>927</v>
      </c>
      <c r="B1264" t="s">
        <v>373</v>
      </c>
      <c r="C1264" t="s">
        <v>1506</v>
      </c>
      <c r="D1264">
        <v>3.7829999999999999</v>
      </c>
      <c r="E1264">
        <v>1984</v>
      </c>
      <c r="F1264">
        <f t="shared" si="19"/>
        <v>3</v>
      </c>
      <c r="G1264" t="str">
        <f>STANDINGS_ERA[[#This Row],[League]]&amp;STANDINGS_ERA[[#This Row],[Team]]</f>
        <v>$150 Draft Champions Feb 17 1:00 pm Lg.3715Avascular Necrosis1</v>
      </c>
    </row>
    <row r="1265" spans="1:7" x14ac:dyDescent="0.25">
      <c r="A1265">
        <v>1110</v>
      </c>
      <c r="B1265" t="s">
        <v>1508</v>
      </c>
      <c r="C1265" t="s">
        <v>1506</v>
      </c>
      <c r="D1265">
        <v>3.8359999999999999</v>
      </c>
      <c r="E1265">
        <v>1801</v>
      </c>
      <c r="F1265">
        <f t="shared" si="19"/>
        <v>4</v>
      </c>
      <c r="G1265" t="str">
        <f>STANDINGS_ERA[[#This Row],[League]]&amp;STANDINGS_ERA[[#This Row],[Team]]</f>
        <v>$150 Draft Champions Feb 17 1:00 pm Lg.3715Nipsey Russells' Phalanges</v>
      </c>
    </row>
    <row r="1266" spans="1:7" x14ac:dyDescent="0.25">
      <c r="A1266">
        <v>1123</v>
      </c>
      <c r="B1266" t="s">
        <v>106</v>
      </c>
      <c r="C1266" t="s">
        <v>1506</v>
      </c>
      <c r="D1266">
        <v>3.84</v>
      </c>
      <c r="E1266">
        <v>1788</v>
      </c>
      <c r="F1266">
        <f t="shared" si="19"/>
        <v>5</v>
      </c>
      <c r="G1266" t="str">
        <f>STANDINGS_ERA[[#This Row],[League]]&amp;STANDINGS_ERA[[#This Row],[Team]]</f>
        <v>$150 Draft Champions Feb 17 1:00 pm Lg.3715Team Ferrari</v>
      </c>
    </row>
    <row r="1267" spans="1:7" x14ac:dyDescent="0.25">
      <c r="A1267">
        <v>1150</v>
      </c>
      <c r="B1267" t="s">
        <v>1510</v>
      </c>
      <c r="C1267" t="s">
        <v>1506</v>
      </c>
      <c r="D1267">
        <v>3.8490000000000002</v>
      </c>
      <c r="E1267">
        <v>1761</v>
      </c>
      <c r="F1267">
        <f t="shared" si="19"/>
        <v>6</v>
      </c>
      <c r="G1267" t="str">
        <f>STANDINGS_ERA[[#This Row],[League]]&amp;STANDINGS_ERA[[#This Row],[Team]]</f>
        <v>$150 Draft Champions Feb 17 1:00 pm Lg.3715Inflatable Gammoners Dos</v>
      </c>
    </row>
    <row r="1268" spans="1:7" x14ac:dyDescent="0.25">
      <c r="A1268">
        <v>1223</v>
      </c>
      <c r="B1268" t="s">
        <v>1511</v>
      </c>
      <c r="C1268" t="s">
        <v>1506</v>
      </c>
      <c r="D1268">
        <v>3.8679999999999999</v>
      </c>
      <c r="E1268">
        <v>1688</v>
      </c>
      <c r="F1268">
        <f t="shared" si="19"/>
        <v>7</v>
      </c>
      <c r="G1268" t="str">
        <f>STANDINGS_ERA[[#This Row],[League]]&amp;STANDINGS_ERA[[#This Row],[Team]]</f>
        <v>$150 Draft Champions Feb 17 1:00 pm Lg.3715Callawaykid</v>
      </c>
    </row>
    <row r="1269" spans="1:7" x14ac:dyDescent="0.25">
      <c r="A1269">
        <v>1377</v>
      </c>
      <c r="B1269" t="s">
        <v>1512</v>
      </c>
      <c r="C1269" t="s">
        <v>1506</v>
      </c>
      <c r="D1269">
        <v>3.91</v>
      </c>
      <c r="E1269">
        <v>1534</v>
      </c>
      <c r="F1269">
        <f t="shared" si="19"/>
        <v>8</v>
      </c>
      <c r="G1269" t="str">
        <f>STANDINGS_ERA[[#This Row],[League]]&amp;STANDINGS_ERA[[#This Row],[Team]]</f>
        <v>$150 Draft Champions Feb 17 1:00 pm Lg.3715Screamin' Ducks 3</v>
      </c>
    </row>
    <row r="1270" spans="1:7" x14ac:dyDescent="0.25">
      <c r="A1270">
        <v>1708</v>
      </c>
      <c r="B1270" t="s">
        <v>1513</v>
      </c>
      <c r="C1270" t="s">
        <v>1506</v>
      </c>
      <c r="D1270">
        <v>4.0030000000000001</v>
      </c>
      <c r="E1270">
        <v>1203</v>
      </c>
      <c r="F1270">
        <f t="shared" si="19"/>
        <v>9</v>
      </c>
      <c r="G1270" t="str">
        <f>STANDINGS_ERA[[#This Row],[League]]&amp;STANDINGS_ERA[[#This Row],[Team]]</f>
        <v>$150 Draft Champions Feb 17 1:00 pm Lg.3715Power Nine</v>
      </c>
    </row>
    <row r="1271" spans="1:7" x14ac:dyDescent="0.25">
      <c r="A1271">
        <v>1818</v>
      </c>
      <c r="B1271" t="s">
        <v>1505</v>
      </c>
      <c r="C1271" t="s">
        <v>1506</v>
      </c>
      <c r="D1271">
        <v>4.0339999999999998</v>
      </c>
      <c r="E1271">
        <v>1093</v>
      </c>
      <c r="F1271">
        <f t="shared" si="19"/>
        <v>10</v>
      </c>
      <c r="G1271" t="str">
        <f>STANDINGS_ERA[[#This Row],[League]]&amp;STANDINGS_ERA[[#This Row],[Team]]</f>
        <v>$150 Draft Champions Feb 17 1:00 pm Lg.3715Bocephus Mode</v>
      </c>
    </row>
    <row r="1272" spans="1:7" x14ac:dyDescent="0.25">
      <c r="A1272">
        <v>1887</v>
      </c>
      <c r="B1272" t="s">
        <v>1514</v>
      </c>
      <c r="C1272" t="s">
        <v>1506</v>
      </c>
      <c r="D1272">
        <v>4.0529999999999999</v>
      </c>
      <c r="E1272">
        <v>1024</v>
      </c>
      <c r="F1272">
        <f t="shared" si="19"/>
        <v>11</v>
      </c>
      <c r="G1272" t="str">
        <f>STANDINGS_ERA[[#This Row],[League]]&amp;STANDINGS_ERA[[#This Row],[Team]]</f>
        <v>$150 Draft Champions Feb 17 1:00 pm Lg.3715Team Zinser</v>
      </c>
    </row>
    <row r="1273" spans="1:7" x14ac:dyDescent="0.25">
      <c r="A1273">
        <v>1888</v>
      </c>
      <c r="B1273" t="s">
        <v>1507</v>
      </c>
      <c r="C1273" t="s">
        <v>1506</v>
      </c>
      <c r="D1273">
        <v>4.0540000000000003</v>
      </c>
      <c r="E1273">
        <v>1023</v>
      </c>
      <c r="F1273">
        <f t="shared" si="19"/>
        <v>12</v>
      </c>
      <c r="G1273" t="str">
        <f>STANDINGS_ERA[[#This Row],[League]]&amp;STANDINGS_ERA[[#This Row],[Team]]</f>
        <v>$150 Draft Champions Feb 17 1:00 pm Lg.3715Let's Go Bucs</v>
      </c>
    </row>
    <row r="1274" spans="1:7" x14ac:dyDescent="0.25">
      <c r="A1274">
        <v>1947</v>
      </c>
      <c r="B1274" t="s">
        <v>1515</v>
      </c>
      <c r="C1274" t="s">
        <v>1506</v>
      </c>
      <c r="D1274">
        <v>4.0739999999999998</v>
      </c>
      <c r="E1274">
        <v>964</v>
      </c>
      <c r="F1274">
        <f t="shared" si="19"/>
        <v>13</v>
      </c>
      <c r="G1274" t="str">
        <f>STANDINGS_ERA[[#This Row],[League]]&amp;STANDINGS_ERA[[#This Row],[Team]]</f>
        <v>$150 Draft Champions Feb 17 1:00 pm Lg.3715Git up, Git out</v>
      </c>
    </row>
    <row r="1275" spans="1:7" x14ac:dyDescent="0.25">
      <c r="A1275">
        <v>2495</v>
      </c>
      <c r="B1275" t="s">
        <v>1516</v>
      </c>
      <c r="C1275" t="s">
        <v>1506</v>
      </c>
      <c r="D1275">
        <v>4.2670000000000003</v>
      </c>
      <c r="E1275">
        <v>416</v>
      </c>
      <c r="F1275">
        <f t="shared" si="19"/>
        <v>14</v>
      </c>
      <c r="G1275" t="str">
        <f>STANDINGS_ERA[[#This Row],[League]]&amp;STANDINGS_ERA[[#This Row],[Team]]</f>
        <v>$150 Draft Champions Feb 17 1:00 pm Lg.3715Chemrock</v>
      </c>
    </row>
    <row r="1276" spans="1:7" x14ac:dyDescent="0.25">
      <c r="A1276">
        <v>2589</v>
      </c>
      <c r="B1276" t="s">
        <v>127</v>
      </c>
      <c r="C1276" t="s">
        <v>1506</v>
      </c>
      <c r="D1276">
        <v>4.3159999999999998</v>
      </c>
      <c r="E1276">
        <v>322</v>
      </c>
      <c r="F1276">
        <f t="shared" si="19"/>
        <v>15</v>
      </c>
      <c r="G1276" t="str">
        <f>STANDINGS_ERA[[#This Row],[League]]&amp;STANDINGS_ERA[[#This Row],[Team]]</f>
        <v>$150 Draft Champions Feb 17 1:00 pm Lg.3715Just An Old Vet</v>
      </c>
    </row>
    <row r="1277" spans="1:7" x14ac:dyDescent="0.25">
      <c r="A1277">
        <v>437</v>
      </c>
      <c r="B1277" t="s">
        <v>1523</v>
      </c>
      <c r="C1277" t="s">
        <v>1519</v>
      </c>
      <c r="D1277">
        <v>3.6110000000000002</v>
      </c>
      <c r="E1277">
        <v>2474</v>
      </c>
      <c r="F1277">
        <f t="shared" si="19"/>
        <v>1</v>
      </c>
      <c r="G1277" t="str">
        <f>STANDINGS_ERA[[#This Row],[League]]&amp;STANDINGS_ERA[[#This Row],[Team]]</f>
        <v>$150 Draft Champions Feb 17 1:00 pm Lg.3717Team Dion</v>
      </c>
    </row>
    <row r="1278" spans="1:7" x14ac:dyDescent="0.25">
      <c r="A1278">
        <v>480</v>
      </c>
      <c r="B1278" t="s">
        <v>198</v>
      </c>
      <c r="C1278" t="s">
        <v>1519</v>
      </c>
      <c r="D1278">
        <v>3.6280000000000001</v>
      </c>
      <c r="E1278">
        <v>2431</v>
      </c>
      <c r="F1278">
        <f t="shared" si="19"/>
        <v>2</v>
      </c>
      <c r="G1278" t="str">
        <f>STANDINGS_ERA[[#This Row],[League]]&amp;STANDINGS_ERA[[#This Row],[Team]]</f>
        <v>$150 Draft Champions Feb 17 1:00 pm Lg.3717Team DeMay</v>
      </c>
    </row>
    <row r="1279" spans="1:7" x14ac:dyDescent="0.25">
      <c r="A1279">
        <v>750</v>
      </c>
      <c r="B1279" t="s">
        <v>1527</v>
      </c>
      <c r="C1279" t="s">
        <v>1519</v>
      </c>
      <c r="D1279">
        <v>3.7320000000000002</v>
      </c>
      <c r="E1279">
        <v>2161</v>
      </c>
      <c r="F1279">
        <f t="shared" si="19"/>
        <v>3</v>
      </c>
      <c r="G1279" t="str">
        <f>STANDINGS_ERA[[#This Row],[League]]&amp;STANDINGS_ERA[[#This Row],[Team]]</f>
        <v>$150 Draft Champions Feb 17 1:00 pm Lg.3717Pork Chop Express!!!</v>
      </c>
    </row>
    <row r="1280" spans="1:7" x14ac:dyDescent="0.25">
      <c r="A1280">
        <v>829</v>
      </c>
      <c r="B1280" t="s">
        <v>1525</v>
      </c>
      <c r="C1280" t="s">
        <v>1519</v>
      </c>
      <c r="D1280">
        <v>3.7549999999999999</v>
      </c>
      <c r="E1280">
        <v>2082</v>
      </c>
      <c r="F1280">
        <f t="shared" si="19"/>
        <v>4</v>
      </c>
      <c r="G1280" t="str">
        <f>STANDINGS_ERA[[#This Row],[League]]&amp;STANDINGS_ERA[[#This Row],[Team]]</f>
        <v>$150 Draft Champions Feb 17 1:00 pm Lg.3717Jose its so</v>
      </c>
    </row>
    <row r="1281" spans="1:7" x14ac:dyDescent="0.25">
      <c r="A1281">
        <v>1119</v>
      </c>
      <c r="B1281" t="s">
        <v>1522</v>
      </c>
      <c r="C1281" t="s">
        <v>1519</v>
      </c>
      <c r="D1281">
        <v>3.8380000000000001</v>
      </c>
      <c r="E1281">
        <v>1792</v>
      </c>
      <c r="F1281">
        <f t="shared" si="19"/>
        <v>5</v>
      </c>
      <c r="G1281" t="str">
        <f>STANDINGS_ERA[[#This Row],[League]]&amp;STANDINGS_ERA[[#This Row],[Team]]</f>
        <v>$150 Draft Champions Feb 17 1:00 pm Lg.3717Hillbilly</v>
      </c>
    </row>
    <row r="1282" spans="1:7" x14ac:dyDescent="0.25">
      <c r="A1282">
        <v>1130</v>
      </c>
      <c r="B1282" t="s">
        <v>1520</v>
      </c>
      <c r="C1282" t="s">
        <v>1519</v>
      </c>
      <c r="D1282">
        <v>3.843</v>
      </c>
      <c r="E1282">
        <v>1781</v>
      </c>
      <c r="F1282">
        <f t="shared" si="19"/>
        <v>6</v>
      </c>
      <c r="G1282" t="str">
        <f>STANDINGS_ERA[[#This Row],[League]]&amp;STANDINGS_ERA[[#This Row],[Team]]</f>
        <v>$150 Draft Champions Feb 17 1:00 pm Lg.3717Bolivar Shagnasty</v>
      </c>
    </row>
    <row r="1283" spans="1:7" x14ac:dyDescent="0.25">
      <c r="A1283">
        <v>1308</v>
      </c>
      <c r="B1283" t="s">
        <v>1521</v>
      </c>
      <c r="C1283" t="s">
        <v>1519</v>
      </c>
      <c r="D1283">
        <v>3.891</v>
      </c>
      <c r="E1283">
        <v>1603</v>
      </c>
      <c r="F1283">
        <f t="shared" ref="F1283:F1346" si="20">IF(C1283=C1282,F1282+1,1)</f>
        <v>7</v>
      </c>
      <c r="G1283" t="str">
        <f>STANDINGS_ERA[[#This Row],[League]]&amp;STANDINGS_ERA[[#This Row],[Team]]</f>
        <v>$150 Draft Champions Feb 17 1:00 pm Lg.3717The Union Jacks DC1</v>
      </c>
    </row>
    <row r="1284" spans="1:7" x14ac:dyDescent="0.25">
      <c r="A1284">
        <v>1342</v>
      </c>
      <c r="B1284" t="s">
        <v>1530</v>
      </c>
      <c r="C1284" t="s">
        <v>1519</v>
      </c>
      <c r="D1284">
        <v>3.899</v>
      </c>
      <c r="E1284">
        <v>1569</v>
      </c>
      <c r="F1284">
        <f t="shared" si="20"/>
        <v>8</v>
      </c>
      <c r="G1284" t="str">
        <f>STANDINGS_ERA[[#This Row],[League]]&amp;STANDINGS_ERA[[#This Row],[Team]]</f>
        <v>$150 Draft Champions Feb 17 1:00 pm Lg.3717Team Choi</v>
      </c>
    </row>
    <row r="1285" spans="1:7" x14ac:dyDescent="0.25">
      <c r="A1285">
        <v>1680</v>
      </c>
      <c r="B1285" t="s">
        <v>1528</v>
      </c>
      <c r="C1285" t="s">
        <v>1519</v>
      </c>
      <c r="D1285">
        <v>3.9969999999999999</v>
      </c>
      <c r="E1285">
        <v>1231</v>
      </c>
      <c r="F1285">
        <f t="shared" si="20"/>
        <v>9</v>
      </c>
      <c r="G1285" t="str">
        <f>STANDINGS_ERA[[#This Row],[League]]&amp;STANDINGS_ERA[[#This Row],[Team]]</f>
        <v>$150 Draft Champions Feb 17 1:00 pm Lg.3717Arbitrage Analysts</v>
      </c>
    </row>
    <row r="1286" spans="1:7" x14ac:dyDescent="0.25">
      <c r="A1286">
        <v>2349</v>
      </c>
      <c r="B1286" t="s">
        <v>1524</v>
      </c>
      <c r="C1286" t="s">
        <v>1519</v>
      </c>
      <c r="D1286">
        <v>4.2069999999999999</v>
      </c>
      <c r="E1286">
        <v>562</v>
      </c>
      <c r="F1286">
        <f t="shared" si="20"/>
        <v>10</v>
      </c>
      <c r="G1286" t="str">
        <f>STANDINGS_ERA[[#This Row],[League]]&amp;STANDINGS_ERA[[#This Row],[Team]]</f>
        <v>$150 Draft Champions Feb 17 1:00 pm Lg.3717STNCLD BUMS</v>
      </c>
    </row>
    <row r="1287" spans="1:7" x14ac:dyDescent="0.25">
      <c r="A1287">
        <v>2357</v>
      </c>
      <c r="B1287" t="s">
        <v>298</v>
      </c>
      <c r="C1287" t="s">
        <v>1519</v>
      </c>
      <c r="D1287">
        <v>4.2089999999999996</v>
      </c>
      <c r="E1287">
        <v>554</v>
      </c>
      <c r="F1287">
        <f t="shared" si="20"/>
        <v>11</v>
      </c>
      <c r="G1287" t="str">
        <f>STANDINGS_ERA[[#This Row],[League]]&amp;STANDINGS_ERA[[#This Row],[Team]]</f>
        <v>$150 Draft Champions Feb 17 1:00 pm Lg.3717The Naturals</v>
      </c>
    </row>
    <row r="1288" spans="1:7" x14ac:dyDescent="0.25">
      <c r="A1288">
        <v>2413</v>
      </c>
      <c r="B1288" t="s">
        <v>104</v>
      </c>
      <c r="C1288" t="s">
        <v>1519</v>
      </c>
      <c r="D1288">
        <v>4.2290000000000001</v>
      </c>
      <c r="E1288">
        <v>498</v>
      </c>
      <c r="F1288">
        <f t="shared" si="20"/>
        <v>12</v>
      </c>
      <c r="G1288" t="str">
        <f>STANDINGS_ERA[[#This Row],[League]]&amp;STANDINGS_ERA[[#This Row],[Team]]</f>
        <v>$150 Draft Champions Feb 17 1:00 pm Lg.3717Team Pawlowski</v>
      </c>
    </row>
    <row r="1289" spans="1:7" x14ac:dyDescent="0.25">
      <c r="A1289">
        <v>2489</v>
      </c>
      <c r="B1289" t="s">
        <v>1518</v>
      </c>
      <c r="C1289" t="s">
        <v>1519</v>
      </c>
      <c r="D1289">
        <v>4.266</v>
      </c>
      <c r="E1289">
        <v>422</v>
      </c>
      <c r="F1289">
        <f t="shared" si="20"/>
        <v>13</v>
      </c>
      <c r="G1289" t="str">
        <f>STANDINGS_ERA[[#This Row],[League]]&amp;STANDINGS_ERA[[#This Row],[Team]]</f>
        <v>$150 Draft Champions Feb 17 1:00 pm Lg.3717Stanton Island</v>
      </c>
    </row>
    <row r="1290" spans="1:7" x14ac:dyDescent="0.25">
      <c r="A1290">
        <v>2662</v>
      </c>
      <c r="B1290" t="s">
        <v>506</v>
      </c>
      <c r="C1290" t="s">
        <v>1519</v>
      </c>
      <c r="D1290">
        <v>4.3609999999999998</v>
      </c>
      <c r="E1290">
        <v>249</v>
      </c>
      <c r="F1290">
        <f t="shared" si="20"/>
        <v>14</v>
      </c>
      <c r="G1290" t="str">
        <f>STANDINGS_ERA[[#This Row],[League]]&amp;STANDINGS_ERA[[#This Row],[Team]]</f>
        <v>$150 Draft Champions Feb 17 1:00 pm Lg.3717Balking Dead</v>
      </c>
    </row>
    <row r="1291" spans="1:7" x14ac:dyDescent="0.25">
      <c r="A1291">
        <v>2779</v>
      </c>
      <c r="B1291" t="s">
        <v>1529</v>
      </c>
      <c r="C1291" t="s">
        <v>1519</v>
      </c>
      <c r="D1291">
        <v>4.4530000000000003</v>
      </c>
      <c r="E1291">
        <v>132</v>
      </c>
      <c r="F1291">
        <f t="shared" si="20"/>
        <v>15</v>
      </c>
      <c r="G1291" t="str">
        <f>STANDINGS_ERA[[#This Row],[League]]&amp;STANDINGS_ERA[[#This Row],[Team]]</f>
        <v>$150 Draft Champions Feb 17 1:00 pm Lg.3717WV PED Power 2</v>
      </c>
    </row>
    <row r="1292" spans="1:7" x14ac:dyDescent="0.25">
      <c r="A1292">
        <v>354</v>
      </c>
      <c r="B1292" t="s">
        <v>1534</v>
      </c>
      <c r="C1292" t="s">
        <v>1531</v>
      </c>
      <c r="D1292">
        <v>3.5760000000000001</v>
      </c>
      <c r="E1292">
        <v>2557</v>
      </c>
      <c r="F1292">
        <f t="shared" si="20"/>
        <v>1</v>
      </c>
      <c r="G1292" t="str">
        <f>STANDINGS_ERA[[#This Row],[League]]&amp;STANDINGS_ERA[[#This Row],[Team]]</f>
        <v>$150 Draft Champions Feb 17 1:00 pm Lg.3719Blue Bell Kings</v>
      </c>
    </row>
    <row r="1293" spans="1:7" x14ac:dyDescent="0.25">
      <c r="A1293">
        <v>397</v>
      </c>
      <c r="B1293" t="s">
        <v>1159</v>
      </c>
      <c r="C1293" t="s">
        <v>1531</v>
      </c>
      <c r="D1293">
        <v>3.5920000000000001</v>
      </c>
      <c r="E1293">
        <v>2514</v>
      </c>
      <c r="F1293">
        <f t="shared" si="20"/>
        <v>2</v>
      </c>
      <c r="G1293" t="str">
        <f>STANDINGS_ERA[[#This Row],[League]]&amp;STANDINGS_ERA[[#This Row],[Team]]</f>
        <v>$150 Draft Champions Feb 17 1:00 pm Lg.3719Infinity Management</v>
      </c>
    </row>
    <row r="1294" spans="1:7" x14ac:dyDescent="0.25">
      <c r="A1294">
        <v>711</v>
      </c>
      <c r="B1294" t="s">
        <v>471</v>
      </c>
      <c r="C1294" t="s">
        <v>1531</v>
      </c>
      <c r="D1294">
        <v>3.7210000000000001</v>
      </c>
      <c r="E1294">
        <v>2200</v>
      </c>
      <c r="F1294">
        <f t="shared" si="20"/>
        <v>3</v>
      </c>
      <c r="G1294" t="str">
        <f>STANDINGS_ERA[[#This Row],[League]]&amp;STANDINGS_ERA[[#This Row],[Team]]</f>
        <v>$150 Draft Champions Feb 17 1:00 pm Lg.3719Wade Boggs's Liver</v>
      </c>
    </row>
    <row r="1295" spans="1:7" x14ac:dyDescent="0.25">
      <c r="A1295">
        <v>741</v>
      </c>
      <c r="B1295" t="s">
        <v>199</v>
      </c>
      <c r="C1295" t="s">
        <v>1531</v>
      </c>
      <c r="D1295">
        <v>3.7290000000000001</v>
      </c>
      <c r="E1295">
        <v>2170</v>
      </c>
      <c r="F1295">
        <f t="shared" si="20"/>
        <v>4</v>
      </c>
      <c r="G1295" t="str">
        <f>STANDINGS_ERA[[#This Row],[League]]&amp;STANDINGS_ERA[[#This Row],[Team]]</f>
        <v>$150 Draft Champions Feb 17 1:00 pm Lg.3719Elks Baby Elks 2</v>
      </c>
    </row>
    <row r="1296" spans="1:7" x14ac:dyDescent="0.25">
      <c r="A1296">
        <v>757</v>
      </c>
      <c r="B1296" t="s">
        <v>476</v>
      </c>
      <c r="C1296" t="s">
        <v>1531</v>
      </c>
      <c r="D1296">
        <v>3.7330000000000001</v>
      </c>
      <c r="E1296">
        <v>2154</v>
      </c>
      <c r="F1296">
        <f t="shared" si="20"/>
        <v>5</v>
      </c>
      <c r="G1296" t="str">
        <f>STANDINGS_ERA[[#This Row],[League]]&amp;STANDINGS_ERA[[#This Row],[Team]]</f>
        <v>$150 Draft Champions Feb 17 1:00 pm Lg.3719Greenwich Village Gurus</v>
      </c>
    </row>
    <row r="1297" spans="1:7" x14ac:dyDescent="0.25">
      <c r="A1297">
        <v>801</v>
      </c>
      <c r="B1297" t="s">
        <v>1539</v>
      </c>
      <c r="C1297" t="s">
        <v>1531</v>
      </c>
      <c r="D1297">
        <v>3.7490000000000001</v>
      </c>
      <c r="E1297">
        <v>2110</v>
      </c>
      <c r="F1297">
        <f t="shared" si="20"/>
        <v>6</v>
      </c>
      <c r="G1297" t="str">
        <f>STANDINGS_ERA[[#This Row],[League]]&amp;STANDINGS_ERA[[#This Row],[Team]]</f>
        <v>$150 Draft Champions Feb 17 1:00 pm Lg.3719Rizzo Fo' Shizzo</v>
      </c>
    </row>
    <row r="1298" spans="1:7" x14ac:dyDescent="0.25">
      <c r="A1298">
        <v>1109</v>
      </c>
      <c r="B1298" t="s">
        <v>71</v>
      </c>
      <c r="C1298" t="s">
        <v>1531</v>
      </c>
      <c r="D1298">
        <v>3.8359999999999999</v>
      </c>
      <c r="E1298">
        <v>1802</v>
      </c>
      <c r="F1298">
        <f t="shared" si="20"/>
        <v>7</v>
      </c>
      <c r="G1298" t="str">
        <f>STANDINGS_ERA[[#This Row],[League]]&amp;STANDINGS_ERA[[#This Row],[Team]]</f>
        <v>$150 Draft Champions Feb 17 1:00 pm Lg.3719Frozen Ropes</v>
      </c>
    </row>
    <row r="1299" spans="1:7" x14ac:dyDescent="0.25">
      <c r="A1299">
        <v>1339</v>
      </c>
      <c r="B1299" t="s">
        <v>272</v>
      </c>
      <c r="C1299" t="s">
        <v>1531</v>
      </c>
      <c r="D1299">
        <v>3.8980000000000001</v>
      </c>
      <c r="E1299">
        <v>1572</v>
      </c>
      <c r="F1299">
        <f t="shared" si="20"/>
        <v>8</v>
      </c>
      <c r="G1299" t="str">
        <f>STANDINGS_ERA[[#This Row],[League]]&amp;STANDINGS_ERA[[#This Row],[Team]]</f>
        <v>$150 Draft Champions Feb 17 1:00 pm Lg.3719The Blatant Disarray</v>
      </c>
    </row>
    <row r="1300" spans="1:7" x14ac:dyDescent="0.25">
      <c r="A1300">
        <v>1664</v>
      </c>
      <c r="B1300" t="s">
        <v>1540</v>
      </c>
      <c r="C1300" t="s">
        <v>1531</v>
      </c>
      <c r="D1300">
        <v>3.9929999999999999</v>
      </c>
      <c r="E1300">
        <v>1247</v>
      </c>
      <c r="F1300">
        <f t="shared" si="20"/>
        <v>9</v>
      </c>
      <c r="G1300" t="str">
        <f>STANDINGS_ERA[[#This Row],[League]]&amp;STANDINGS_ERA[[#This Row],[Team]]</f>
        <v>$150 Draft Champions Feb 17 1:00 pm Lg.3719Team JP4</v>
      </c>
    </row>
    <row r="1301" spans="1:7" x14ac:dyDescent="0.25">
      <c r="A1301">
        <v>1674</v>
      </c>
      <c r="B1301" t="s">
        <v>1533</v>
      </c>
      <c r="C1301" t="s">
        <v>1531</v>
      </c>
      <c r="D1301">
        <v>3.996</v>
      </c>
      <c r="E1301">
        <v>1237</v>
      </c>
      <c r="F1301">
        <f t="shared" si="20"/>
        <v>10</v>
      </c>
      <c r="G1301" t="str">
        <f>STANDINGS_ERA[[#This Row],[League]]&amp;STANDINGS_ERA[[#This Row],[Team]]</f>
        <v>$150 Draft Champions Feb 17 1:00 pm Lg.3719Oh Jenrry</v>
      </c>
    </row>
    <row r="1302" spans="1:7" x14ac:dyDescent="0.25">
      <c r="A1302">
        <v>1736</v>
      </c>
      <c r="B1302" t="s">
        <v>1532</v>
      </c>
      <c r="C1302" t="s">
        <v>1531</v>
      </c>
      <c r="D1302">
        <v>4.01</v>
      </c>
      <c r="E1302">
        <v>1175</v>
      </c>
      <c r="F1302">
        <f t="shared" si="20"/>
        <v>11</v>
      </c>
      <c r="G1302" t="str">
        <f>STANDINGS_ERA[[#This Row],[League]]&amp;STANDINGS_ERA[[#This Row],[Team]]</f>
        <v>$150 Draft Champions Feb 17 1:00 pm Lg.3719Team Dragoo</v>
      </c>
    </row>
    <row r="1303" spans="1:7" x14ac:dyDescent="0.25">
      <c r="A1303">
        <v>1742</v>
      </c>
      <c r="B1303" t="s">
        <v>1537</v>
      </c>
      <c r="C1303" t="s">
        <v>1531</v>
      </c>
      <c r="D1303">
        <v>4.0110000000000001</v>
      </c>
      <c r="E1303">
        <v>1169</v>
      </c>
      <c r="F1303">
        <f t="shared" si="20"/>
        <v>12</v>
      </c>
      <c r="G1303" t="str">
        <f>STANDINGS_ERA[[#This Row],[League]]&amp;STANDINGS_ERA[[#This Row],[Team]]</f>
        <v>$150 Draft Champions Feb 17 1:00 pm Lg.3719Big Foot</v>
      </c>
    </row>
    <row r="1304" spans="1:7" x14ac:dyDescent="0.25">
      <c r="A1304">
        <v>2457</v>
      </c>
      <c r="B1304" t="s">
        <v>1535</v>
      </c>
      <c r="C1304" t="s">
        <v>1531</v>
      </c>
      <c r="D1304">
        <v>4.2519999999999998</v>
      </c>
      <c r="E1304">
        <v>454</v>
      </c>
      <c r="F1304">
        <f t="shared" si="20"/>
        <v>13</v>
      </c>
      <c r="G1304" t="str">
        <f>STANDINGS_ERA[[#This Row],[League]]&amp;STANDINGS_ERA[[#This Row],[Team]]</f>
        <v>$150 Draft Champions Feb 17 1:00 pm Lg.3719Dewey Beatem &amp; Howe</v>
      </c>
    </row>
    <row r="1305" spans="1:7" x14ac:dyDescent="0.25">
      <c r="A1305">
        <v>2667</v>
      </c>
      <c r="B1305" t="s">
        <v>1536</v>
      </c>
      <c r="C1305" t="s">
        <v>1531</v>
      </c>
      <c r="D1305">
        <v>4.3639999999999999</v>
      </c>
      <c r="E1305">
        <v>244</v>
      </c>
      <c r="F1305">
        <f t="shared" si="20"/>
        <v>14</v>
      </c>
      <c r="G1305" t="str">
        <f>STANDINGS_ERA[[#This Row],[League]]&amp;STANDINGS_ERA[[#This Row],[Team]]</f>
        <v>$150 Draft Champions Feb 17 1:00 pm Lg.3719Wendell Boys</v>
      </c>
    </row>
    <row r="1306" spans="1:7" x14ac:dyDescent="0.25">
      <c r="A1306">
        <v>2880</v>
      </c>
      <c r="B1306" t="s">
        <v>1538</v>
      </c>
      <c r="C1306" t="s">
        <v>1531</v>
      </c>
      <c r="D1306">
        <v>4.6740000000000004</v>
      </c>
      <c r="E1306">
        <v>31</v>
      </c>
      <c r="F1306">
        <f t="shared" si="20"/>
        <v>15</v>
      </c>
      <c r="G1306" t="str">
        <f>STANDINGS_ERA[[#This Row],[League]]&amp;STANDINGS_ERA[[#This Row],[Team]]</f>
        <v>$150 Draft Champions Feb 17 1:00 pm Lg.3719Vida's Four Blues</v>
      </c>
    </row>
    <row r="1307" spans="1:7" x14ac:dyDescent="0.25">
      <c r="A1307">
        <v>300</v>
      </c>
      <c r="B1307" t="s">
        <v>17</v>
      </c>
      <c r="C1307" t="s">
        <v>1542</v>
      </c>
      <c r="D1307">
        <v>3.5489999999999999</v>
      </c>
      <c r="E1307">
        <v>2611</v>
      </c>
      <c r="F1307">
        <f t="shared" si="20"/>
        <v>1</v>
      </c>
      <c r="G1307" t="str">
        <f>STANDINGS_ERA[[#This Row],[League]]&amp;STANDINGS_ERA[[#This Row],[Team]]</f>
        <v>$150 Draft Champions Feb 18 1:00 pm Lg.3722Millertime</v>
      </c>
    </row>
    <row r="1308" spans="1:7" x14ac:dyDescent="0.25">
      <c r="A1308">
        <v>435</v>
      </c>
      <c r="B1308" t="s">
        <v>1552</v>
      </c>
      <c r="C1308" t="s">
        <v>1542</v>
      </c>
      <c r="D1308">
        <v>3.609</v>
      </c>
      <c r="E1308">
        <v>2476</v>
      </c>
      <c r="F1308">
        <f t="shared" si="20"/>
        <v>2</v>
      </c>
      <c r="G1308" t="str">
        <f>STANDINGS_ERA[[#This Row],[League]]&amp;STANDINGS_ERA[[#This Row],[Team]]</f>
        <v>$150 Draft Champions Feb 18 1:00 pm Lg.3722deadmoneyG</v>
      </c>
    </row>
    <row r="1309" spans="1:7" x14ac:dyDescent="0.25">
      <c r="A1309">
        <v>813</v>
      </c>
      <c r="B1309" t="s">
        <v>1549</v>
      </c>
      <c r="C1309" t="s">
        <v>1542</v>
      </c>
      <c r="D1309">
        <v>3.7519999999999998</v>
      </c>
      <c r="E1309">
        <v>2098</v>
      </c>
      <c r="F1309">
        <f t="shared" si="20"/>
        <v>3</v>
      </c>
      <c r="G1309" t="str">
        <f>STANDINGS_ERA[[#This Row],[League]]&amp;STANDINGS_ERA[[#This Row],[Team]]</f>
        <v>$150 Draft Champions Feb 18 1:00 pm Lg.3722GST and Tally Ho</v>
      </c>
    </row>
    <row r="1310" spans="1:7" x14ac:dyDescent="0.25">
      <c r="A1310">
        <v>874</v>
      </c>
      <c r="B1310" t="s">
        <v>1544</v>
      </c>
      <c r="C1310" t="s">
        <v>1542</v>
      </c>
      <c r="D1310">
        <v>3.7709999999999999</v>
      </c>
      <c r="E1310">
        <v>2037</v>
      </c>
      <c r="F1310">
        <f t="shared" si="20"/>
        <v>4</v>
      </c>
      <c r="G1310" t="str">
        <f>STANDINGS_ERA[[#This Row],[League]]&amp;STANDINGS_ERA[[#This Row],[Team]]</f>
        <v>$150 Draft Champions Feb 18 1:00 pm Lg.3722Pondjumpers</v>
      </c>
    </row>
    <row r="1311" spans="1:7" x14ac:dyDescent="0.25">
      <c r="A1311">
        <v>890</v>
      </c>
      <c r="B1311" t="s">
        <v>1543</v>
      </c>
      <c r="C1311" t="s">
        <v>1542</v>
      </c>
      <c r="D1311">
        <v>3.774</v>
      </c>
      <c r="E1311">
        <v>2021</v>
      </c>
      <c r="F1311">
        <f t="shared" si="20"/>
        <v>5</v>
      </c>
      <c r="G1311" t="str">
        <f>STANDINGS_ERA[[#This Row],[League]]&amp;STANDINGS_ERA[[#This Row],[Team]]</f>
        <v>$150 Draft Champions Feb 18 1:00 pm Lg.3722Rum Runner 3</v>
      </c>
    </row>
    <row r="1312" spans="1:7" x14ac:dyDescent="0.25">
      <c r="A1312">
        <v>938</v>
      </c>
      <c r="B1312" t="s">
        <v>292</v>
      </c>
      <c r="C1312" t="s">
        <v>1542</v>
      </c>
      <c r="D1312">
        <v>3.7869999999999999</v>
      </c>
      <c r="E1312">
        <v>1973</v>
      </c>
      <c r="F1312">
        <f t="shared" si="20"/>
        <v>6</v>
      </c>
      <c r="G1312" t="str">
        <f>STANDINGS_ERA[[#This Row],[League]]&amp;STANDINGS_ERA[[#This Row],[Team]]</f>
        <v>$150 Draft Champions Feb 18 1:00 pm Lg.3722Team Teixeira</v>
      </c>
    </row>
    <row r="1313" spans="1:7" x14ac:dyDescent="0.25">
      <c r="A1313">
        <v>1033</v>
      </c>
      <c r="B1313" t="s">
        <v>1545</v>
      </c>
      <c r="C1313" t="s">
        <v>1542</v>
      </c>
      <c r="D1313">
        <v>3.8140000000000001</v>
      </c>
      <c r="E1313">
        <v>1878</v>
      </c>
      <c r="F1313">
        <f t="shared" si="20"/>
        <v>7</v>
      </c>
      <c r="G1313" t="str">
        <f>STANDINGS_ERA[[#This Row],[League]]&amp;STANDINGS_ERA[[#This Row],[Team]]</f>
        <v>$150 Draft Champions Feb 18 1:00 pm Lg.3722Jrodimus Empire</v>
      </c>
    </row>
    <row r="1314" spans="1:7" x14ac:dyDescent="0.25">
      <c r="A1314">
        <v>1356</v>
      </c>
      <c r="B1314" t="s">
        <v>1541</v>
      </c>
      <c r="C1314" t="s">
        <v>1542</v>
      </c>
      <c r="D1314">
        <v>3.9009999999999998</v>
      </c>
      <c r="E1314">
        <v>1555</v>
      </c>
      <c r="F1314">
        <f t="shared" si="20"/>
        <v>8</v>
      </c>
      <c r="G1314" t="str">
        <f>STANDINGS_ERA[[#This Row],[League]]&amp;STANDINGS_ERA[[#This Row],[Team]]</f>
        <v>$150 Draft Champions Feb 18 1:00 pm Lg.3722Krebs Cycle II</v>
      </c>
    </row>
    <row r="1315" spans="1:7" x14ac:dyDescent="0.25">
      <c r="A1315">
        <v>1650</v>
      </c>
      <c r="B1315" t="s">
        <v>1546</v>
      </c>
      <c r="C1315" t="s">
        <v>1542</v>
      </c>
      <c r="D1315">
        <v>3.988</v>
      </c>
      <c r="E1315">
        <v>1261</v>
      </c>
      <c r="F1315">
        <f t="shared" si="20"/>
        <v>9</v>
      </c>
      <c r="G1315" t="str">
        <f>STANDINGS_ERA[[#This Row],[League]]&amp;STANDINGS_ERA[[#This Row],[Team]]</f>
        <v>$150 Draft Champions Feb 18 1:00 pm Lg.3722Live Chicken and Rum</v>
      </c>
    </row>
    <row r="1316" spans="1:7" x14ac:dyDescent="0.25">
      <c r="A1316">
        <v>1991</v>
      </c>
      <c r="B1316" t="s">
        <v>396</v>
      </c>
      <c r="C1316" t="s">
        <v>1542</v>
      </c>
      <c r="D1316">
        <v>4.0890000000000004</v>
      </c>
      <c r="E1316">
        <v>920</v>
      </c>
      <c r="F1316">
        <f t="shared" si="20"/>
        <v>10</v>
      </c>
      <c r="G1316" t="str">
        <f>STANDINGS_ERA[[#This Row],[League]]&amp;STANDINGS_ERA[[#This Row],[Team]]</f>
        <v>$150 Draft Champions Feb 18 1:00 pm Lg.3722Team Edgar</v>
      </c>
    </row>
    <row r="1317" spans="1:7" x14ac:dyDescent="0.25">
      <c r="A1317">
        <v>2027</v>
      </c>
      <c r="B1317" t="s">
        <v>1550</v>
      </c>
      <c r="C1317" t="s">
        <v>1542</v>
      </c>
      <c r="D1317">
        <v>4.0990000000000002</v>
      </c>
      <c r="E1317">
        <v>884</v>
      </c>
      <c r="F1317">
        <f t="shared" si="20"/>
        <v>11</v>
      </c>
      <c r="G1317" t="str">
        <f>STANDINGS_ERA[[#This Row],[League]]&amp;STANDINGS_ERA[[#This Row],[Team]]</f>
        <v>$150 Draft Champions Feb 18 1:00 pm Lg.3722Wellington Blacks</v>
      </c>
    </row>
    <row r="1318" spans="1:7" x14ac:dyDescent="0.25">
      <c r="A1318">
        <v>2204</v>
      </c>
      <c r="B1318" t="s">
        <v>1547</v>
      </c>
      <c r="C1318" t="s">
        <v>1542</v>
      </c>
      <c r="D1318">
        <v>4.1619999999999999</v>
      </c>
      <c r="E1318">
        <v>707</v>
      </c>
      <c r="F1318">
        <f t="shared" si="20"/>
        <v>12</v>
      </c>
      <c r="G1318" t="str">
        <f>STANDINGS_ERA[[#This Row],[League]]&amp;STANDINGS_ERA[[#This Row],[Team]]</f>
        <v>$150 Draft Champions Feb 18 1:00 pm Lg.3722Trout Wars</v>
      </c>
    </row>
    <row r="1319" spans="1:7" x14ac:dyDescent="0.25">
      <c r="A1319">
        <v>2307</v>
      </c>
      <c r="B1319" t="s">
        <v>1551</v>
      </c>
      <c r="C1319" t="s">
        <v>1542</v>
      </c>
      <c r="D1319">
        <v>4.1929999999999996</v>
      </c>
      <c r="E1319">
        <v>604</v>
      </c>
      <c r="F1319">
        <f t="shared" si="20"/>
        <v>13</v>
      </c>
      <c r="G1319" t="str">
        <f>STANDINGS_ERA[[#This Row],[League]]&amp;STANDINGS_ERA[[#This Row],[Team]]</f>
        <v>$150 Draft Champions Feb 18 1:00 pm Lg.3722Moz Boyz 15</v>
      </c>
    </row>
    <row r="1320" spans="1:7" x14ac:dyDescent="0.25">
      <c r="A1320">
        <v>2647</v>
      </c>
      <c r="B1320" t="s">
        <v>1548</v>
      </c>
      <c r="C1320" t="s">
        <v>1542</v>
      </c>
      <c r="D1320">
        <v>4.3499999999999996</v>
      </c>
      <c r="E1320">
        <v>264</v>
      </c>
      <c r="F1320">
        <f t="shared" si="20"/>
        <v>14</v>
      </c>
      <c r="G1320" t="str">
        <f>STANDINGS_ERA[[#This Row],[League]]&amp;STANDINGS_ERA[[#This Row],[Team]]</f>
        <v>$150 Draft Champions Feb 18 1:00 pm Lg.3722Jack and Jordan 2</v>
      </c>
    </row>
    <row r="1321" spans="1:7" x14ac:dyDescent="0.25">
      <c r="A1321">
        <v>2830</v>
      </c>
      <c r="B1321" t="s">
        <v>1290</v>
      </c>
      <c r="C1321" t="s">
        <v>1542</v>
      </c>
      <c r="D1321">
        <v>4.5289999999999999</v>
      </c>
      <c r="E1321">
        <v>81</v>
      </c>
      <c r="F1321">
        <f t="shared" si="20"/>
        <v>15</v>
      </c>
      <c r="G1321" t="str">
        <f>STANDINGS_ERA[[#This Row],[League]]&amp;STANDINGS_ERA[[#This Row],[Team]]</f>
        <v>$150 Draft Champions Feb 18 1:00 pm Lg.3722What Was I Thinking</v>
      </c>
    </row>
    <row r="1322" spans="1:7" x14ac:dyDescent="0.25">
      <c r="A1322">
        <v>136</v>
      </c>
      <c r="B1322" t="s">
        <v>1560</v>
      </c>
      <c r="C1322" t="s">
        <v>1553</v>
      </c>
      <c r="D1322">
        <v>3.4249999999999998</v>
      </c>
      <c r="E1322">
        <v>2775</v>
      </c>
      <c r="F1322">
        <f t="shared" si="20"/>
        <v>1</v>
      </c>
      <c r="G1322" t="str">
        <f>STANDINGS_ERA[[#This Row],[League]]&amp;STANDINGS_ERA[[#This Row],[Team]]</f>
        <v>$150 Draft Champions Feb 18 1:00 pm Lg.3726SumoManCrushYou</v>
      </c>
    </row>
    <row r="1323" spans="1:7" x14ac:dyDescent="0.25">
      <c r="A1323">
        <v>160</v>
      </c>
      <c r="B1323" t="s">
        <v>1558</v>
      </c>
      <c r="C1323" t="s">
        <v>1553</v>
      </c>
      <c r="D1323">
        <v>3.4460000000000002</v>
      </c>
      <c r="E1323">
        <v>2751</v>
      </c>
      <c r="F1323">
        <f t="shared" si="20"/>
        <v>2</v>
      </c>
      <c r="G1323" t="str">
        <f>STANDINGS_ERA[[#This Row],[League]]&amp;STANDINGS_ERA[[#This Row],[Team]]</f>
        <v>$150 Draft Champions Feb 18 1:00 pm Lg.3726AA Yankees</v>
      </c>
    </row>
    <row r="1324" spans="1:7" x14ac:dyDescent="0.25">
      <c r="A1324">
        <v>184</v>
      </c>
      <c r="B1324" t="s">
        <v>1559</v>
      </c>
      <c r="C1324" t="s">
        <v>1553</v>
      </c>
      <c r="D1324">
        <v>3.4660000000000002</v>
      </c>
      <c r="E1324">
        <v>2727</v>
      </c>
      <c r="F1324">
        <f t="shared" si="20"/>
        <v>3</v>
      </c>
      <c r="G1324" t="str">
        <f>STANDINGS_ERA[[#This Row],[League]]&amp;STANDINGS_ERA[[#This Row],[Team]]</f>
        <v>$150 Draft Champions Feb 18 1:00 pm Lg.3726Doc in the box</v>
      </c>
    </row>
    <row r="1325" spans="1:7" x14ac:dyDescent="0.25">
      <c r="A1325">
        <v>379</v>
      </c>
      <c r="B1325" t="s">
        <v>48</v>
      </c>
      <c r="C1325" t="s">
        <v>1553</v>
      </c>
      <c r="D1325">
        <v>3.5859999999999999</v>
      </c>
      <c r="E1325">
        <v>2532</v>
      </c>
      <c r="F1325">
        <f t="shared" si="20"/>
        <v>4</v>
      </c>
      <c r="G1325" t="str">
        <f>STANDINGS_ERA[[#This Row],[League]]&amp;STANDINGS_ERA[[#This Row],[Team]]</f>
        <v>$150 Draft Champions Feb 18 1:00 pm Lg.3726Team Reid</v>
      </c>
    </row>
    <row r="1326" spans="1:7" x14ac:dyDescent="0.25">
      <c r="A1326">
        <v>416</v>
      </c>
      <c r="B1326" t="s">
        <v>443</v>
      </c>
      <c r="C1326" t="s">
        <v>1553</v>
      </c>
      <c r="D1326">
        <v>3.6019999999999999</v>
      </c>
      <c r="E1326">
        <v>2495</v>
      </c>
      <c r="F1326">
        <f t="shared" si="20"/>
        <v>5</v>
      </c>
      <c r="G1326" t="str">
        <f>STANDINGS_ERA[[#This Row],[League]]&amp;STANDINGS_ERA[[#This Row],[Team]]</f>
        <v>$150 Draft Champions Feb 18 1:00 pm Lg.3726Comfortably Numb</v>
      </c>
    </row>
    <row r="1327" spans="1:7" x14ac:dyDescent="0.25">
      <c r="A1327">
        <v>791</v>
      </c>
      <c r="B1327" t="s">
        <v>1555</v>
      </c>
      <c r="C1327" t="s">
        <v>1553</v>
      </c>
      <c r="D1327">
        <v>3.7440000000000002</v>
      </c>
      <c r="E1327">
        <v>2120</v>
      </c>
      <c r="F1327">
        <f t="shared" si="20"/>
        <v>6</v>
      </c>
      <c r="G1327" t="str">
        <f>STANDINGS_ERA[[#This Row],[League]]&amp;STANDINGS_ERA[[#This Row],[Team]]</f>
        <v>$150 Draft Champions Feb 18 1:00 pm Lg.3726Rotoscrubs</v>
      </c>
    </row>
    <row r="1328" spans="1:7" x14ac:dyDescent="0.25">
      <c r="A1328">
        <v>1682</v>
      </c>
      <c r="B1328" t="s">
        <v>1556</v>
      </c>
      <c r="C1328" t="s">
        <v>1553</v>
      </c>
      <c r="D1328">
        <v>3.9980000000000002</v>
      </c>
      <c r="E1328">
        <v>1229</v>
      </c>
      <c r="F1328">
        <f t="shared" si="20"/>
        <v>7</v>
      </c>
      <c r="G1328" t="str">
        <f>STANDINGS_ERA[[#This Row],[League]]&amp;STANDINGS_ERA[[#This Row],[Team]]</f>
        <v>$150 Draft Champions Feb 18 1:00 pm Lg.3726The Gym Triplers</v>
      </c>
    </row>
    <row r="1329" spans="1:7" x14ac:dyDescent="0.25">
      <c r="A1329">
        <v>1895</v>
      </c>
      <c r="B1329" t="s">
        <v>1557</v>
      </c>
      <c r="C1329" t="s">
        <v>1553</v>
      </c>
      <c r="D1329">
        <v>4.0570000000000004</v>
      </c>
      <c r="E1329">
        <v>1016</v>
      </c>
      <c r="F1329">
        <f t="shared" si="20"/>
        <v>8</v>
      </c>
      <c r="G1329" t="str">
        <f>STANDINGS_ERA[[#This Row],[League]]&amp;STANDINGS_ERA[[#This Row],[Team]]</f>
        <v>$150 Draft Champions Feb 18 1:00 pm Lg.3726Team Casey</v>
      </c>
    </row>
    <row r="1330" spans="1:7" x14ac:dyDescent="0.25">
      <c r="A1330">
        <v>1963</v>
      </c>
      <c r="B1330" t="s">
        <v>332</v>
      </c>
      <c r="C1330" t="s">
        <v>1553</v>
      </c>
      <c r="D1330">
        <v>4.08</v>
      </c>
      <c r="E1330">
        <v>948</v>
      </c>
      <c r="F1330">
        <f t="shared" si="20"/>
        <v>9</v>
      </c>
      <c r="G1330" t="str">
        <f>STANDINGS_ERA[[#This Row],[League]]&amp;STANDINGS_ERA[[#This Row],[Team]]</f>
        <v>$150 Draft Champions Feb 18 1:00 pm Lg.3726Jersey Rhinos</v>
      </c>
    </row>
    <row r="1331" spans="1:7" x14ac:dyDescent="0.25">
      <c r="A1331">
        <v>1983</v>
      </c>
      <c r="B1331" t="s">
        <v>1562</v>
      </c>
      <c r="C1331" t="s">
        <v>1553</v>
      </c>
      <c r="D1331">
        <v>4.085</v>
      </c>
      <c r="E1331">
        <v>928</v>
      </c>
      <c r="F1331">
        <f t="shared" si="20"/>
        <v>10</v>
      </c>
      <c r="G1331" t="str">
        <f>STANDINGS_ERA[[#This Row],[League]]&amp;STANDINGS_ERA[[#This Row],[Team]]</f>
        <v>$150 Draft Champions Feb 18 1:00 pm Lg.3726Dingaling</v>
      </c>
    </row>
    <row r="1332" spans="1:7" x14ac:dyDescent="0.25">
      <c r="A1332">
        <v>1998</v>
      </c>
      <c r="B1332" t="s">
        <v>49</v>
      </c>
      <c r="C1332" t="s">
        <v>1553</v>
      </c>
      <c r="D1332">
        <v>4.0910000000000002</v>
      </c>
      <c r="E1332">
        <v>913</v>
      </c>
      <c r="F1332">
        <f t="shared" si="20"/>
        <v>11</v>
      </c>
      <c r="G1332" t="str">
        <f>STANDINGS_ERA[[#This Row],[League]]&amp;STANDINGS_ERA[[#This Row],[Team]]</f>
        <v>$150 Draft Champions Feb 18 1:00 pm Lg.3726smokin gun</v>
      </c>
    </row>
    <row r="1333" spans="1:7" x14ac:dyDescent="0.25">
      <c r="A1333">
        <v>2061</v>
      </c>
      <c r="B1333" t="s">
        <v>351</v>
      </c>
      <c r="C1333" t="s">
        <v>1553</v>
      </c>
      <c r="D1333">
        <v>4.1130000000000004</v>
      </c>
      <c r="E1333">
        <v>850</v>
      </c>
      <c r="F1333">
        <f t="shared" si="20"/>
        <v>12</v>
      </c>
      <c r="G1333" t="str">
        <f>STANDINGS_ERA[[#This Row],[League]]&amp;STANDINGS_ERA[[#This Row],[Team]]</f>
        <v>$150 Draft Champions Feb 18 1:00 pm Lg.3726BALCO: HENNESSY &amp; PEDS 3</v>
      </c>
    </row>
    <row r="1334" spans="1:7" x14ac:dyDescent="0.25">
      <c r="A1334">
        <v>2744</v>
      </c>
      <c r="B1334" t="s">
        <v>1554</v>
      </c>
      <c r="C1334" t="s">
        <v>1553</v>
      </c>
      <c r="D1334">
        <v>4.4219999999999997</v>
      </c>
      <c r="E1334">
        <v>167</v>
      </c>
      <c r="F1334">
        <f t="shared" si="20"/>
        <v>13</v>
      </c>
      <c r="G1334" t="str">
        <f>STANDINGS_ERA[[#This Row],[League]]&amp;STANDINGS_ERA[[#This Row],[Team]]</f>
        <v>$150 Draft Champions Feb 18 1:00 pm Lg.3726Polish Thunder</v>
      </c>
    </row>
    <row r="1335" spans="1:7" x14ac:dyDescent="0.25">
      <c r="A1335">
        <v>2761</v>
      </c>
      <c r="B1335" t="s">
        <v>19</v>
      </c>
      <c r="C1335" t="s">
        <v>1553</v>
      </c>
      <c r="D1335">
        <v>4.4359999999999999</v>
      </c>
      <c r="E1335">
        <v>150</v>
      </c>
      <c r="F1335">
        <f t="shared" si="20"/>
        <v>14</v>
      </c>
      <c r="G1335" t="str">
        <f>STANDINGS_ERA[[#This Row],[League]]&amp;STANDINGS_ERA[[#This Row],[Team]]</f>
        <v>$150 Draft Champions Feb 18 1:00 pm Lg.3726One Eyed Jack</v>
      </c>
    </row>
    <row r="1336" spans="1:7" x14ac:dyDescent="0.25">
      <c r="A1336">
        <v>2772</v>
      </c>
      <c r="B1336" t="s">
        <v>1561</v>
      </c>
      <c r="C1336" t="s">
        <v>1553</v>
      </c>
      <c r="D1336">
        <v>4.444</v>
      </c>
      <c r="E1336">
        <v>139</v>
      </c>
      <c r="F1336">
        <f t="shared" si="20"/>
        <v>15</v>
      </c>
      <c r="G1336" t="str">
        <f>STANDINGS_ERA[[#This Row],[League]]&amp;STANDINGS_ERA[[#This Row],[Team]]</f>
        <v>$150 Draft Champions Feb 18 1:00 pm Lg.3726FantasyBaseball2k</v>
      </c>
    </row>
    <row r="1337" spans="1:7" x14ac:dyDescent="0.25">
      <c r="A1337">
        <v>171</v>
      </c>
      <c r="B1337" t="s">
        <v>1567</v>
      </c>
      <c r="C1337" t="s">
        <v>1564</v>
      </c>
      <c r="D1337">
        <v>3.452</v>
      </c>
      <c r="E1337">
        <v>2740</v>
      </c>
      <c r="F1337">
        <f t="shared" si="20"/>
        <v>1</v>
      </c>
      <c r="G1337" t="str">
        <f>STANDINGS_ERA[[#This Row],[League]]&amp;STANDINGS_ERA[[#This Row],[Team]]</f>
        <v>$150 Draft Champions Feb 19 1:00 pm Lg.3727Team Pamperin</v>
      </c>
    </row>
    <row r="1338" spans="1:7" x14ac:dyDescent="0.25">
      <c r="A1338">
        <v>203</v>
      </c>
      <c r="B1338" t="s">
        <v>1568</v>
      </c>
      <c r="C1338" t="s">
        <v>1564</v>
      </c>
      <c r="D1338">
        <v>3.4830000000000001</v>
      </c>
      <c r="E1338">
        <v>2708</v>
      </c>
      <c r="F1338">
        <f t="shared" si="20"/>
        <v>2</v>
      </c>
      <c r="G1338" t="str">
        <f>STANDINGS_ERA[[#This Row],[League]]&amp;STANDINGS_ERA[[#This Row],[Team]]</f>
        <v>$150 Draft Champions Feb 19 1:00 pm Lg.3727The Force Awakens</v>
      </c>
    </row>
    <row r="1339" spans="1:7" x14ac:dyDescent="0.25">
      <c r="A1339">
        <v>488</v>
      </c>
      <c r="B1339" t="s">
        <v>1290</v>
      </c>
      <c r="C1339" t="s">
        <v>1564</v>
      </c>
      <c r="D1339">
        <v>3.6320000000000001</v>
      </c>
      <c r="E1339">
        <v>2423</v>
      </c>
      <c r="F1339">
        <f t="shared" si="20"/>
        <v>3</v>
      </c>
      <c r="G1339" t="str">
        <f>STANDINGS_ERA[[#This Row],[League]]&amp;STANDINGS_ERA[[#This Row],[Team]]</f>
        <v>$150 Draft Champions Feb 19 1:00 pm Lg.3727What Was I Thinking</v>
      </c>
    </row>
    <row r="1340" spans="1:7" x14ac:dyDescent="0.25">
      <c r="A1340">
        <v>604</v>
      </c>
      <c r="B1340" t="s">
        <v>324</v>
      </c>
      <c r="C1340" t="s">
        <v>1564</v>
      </c>
      <c r="D1340">
        <v>3.6819999999999999</v>
      </c>
      <c r="E1340">
        <v>2307.5</v>
      </c>
      <c r="F1340">
        <f t="shared" si="20"/>
        <v>4</v>
      </c>
      <c r="G1340" t="str">
        <f>STANDINGS_ERA[[#This Row],[League]]&amp;STANDINGS_ERA[[#This Row],[Team]]</f>
        <v>$150 Draft Champions Feb 19 1:00 pm Lg.3727The Maestro</v>
      </c>
    </row>
    <row r="1341" spans="1:7" x14ac:dyDescent="0.25">
      <c r="A1341">
        <v>731</v>
      </c>
      <c r="B1341" t="s">
        <v>228</v>
      </c>
      <c r="C1341" t="s">
        <v>1564</v>
      </c>
      <c r="D1341">
        <v>3.726</v>
      </c>
      <c r="E1341">
        <v>2180</v>
      </c>
      <c r="F1341">
        <f t="shared" si="20"/>
        <v>5</v>
      </c>
      <c r="G1341" t="str">
        <f>STANDINGS_ERA[[#This Row],[League]]&amp;STANDINGS_ERA[[#This Row],[Team]]</f>
        <v>$150 Draft Champions Feb 19 1:00 pm Lg.3727TampRons</v>
      </c>
    </row>
    <row r="1342" spans="1:7" x14ac:dyDescent="0.25">
      <c r="A1342">
        <v>851</v>
      </c>
      <c r="B1342" t="s">
        <v>10</v>
      </c>
      <c r="C1342" t="s">
        <v>1564</v>
      </c>
      <c r="D1342">
        <v>3.7650000000000001</v>
      </c>
      <c r="E1342">
        <v>2060</v>
      </c>
      <c r="F1342">
        <f t="shared" si="20"/>
        <v>6</v>
      </c>
      <c r="G1342" t="str">
        <f>STANDINGS_ERA[[#This Row],[League]]&amp;STANDINGS_ERA[[#This Row],[Team]]</f>
        <v>$150 Draft Champions Feb 19 1:00 pm Lg.3727Team O'Connor</v>
      </c>
    </row>
    <row r="1343" spans="1:7" x14ac:dyDescent="0.25">
      <c r="A1343">
        <v>1134</v>
      </c>
      <c r="B1343" t="s">
        <v>1565</v>
      </c>
      <c r="C1343" t="s">
        <v>1564</v>
      </c>
      <c r="D1343">
        <v>3.843</v>
      </c>
      <c r="E1343">
        <v>1777</v>
      </c>
      <c r="F1343">
        <f t="shared" si="20"/>
        <v>7</v>
      </c>
      <c r="G1343" t="str">
        <f>STANDINGS_ERA[[#This Row],[League]]&amp;STANDINGS_ERA[[#This Row],[Team]]</f>
        <v>$150 Draft Champions Feb 19 1:00 pm Lg.3727Team Schnitker</v>
      </c>
    </row>
    <row r="1344" spans="1:7" x14ac:dyDescent="0.25">
      <c r="A1344">
        <v>1340</v>
      </c>
      <c r="B1344" t="s">
        <v>1087</v>
      </c>
      <c r="C1344" t="s">
        <v>1564</v>
      </c>
      <c r="D1344">
        <v>3.899</v>
      </c>
      <c r="E1344">
        <v>1571</v>
      </c>
      <c r="F1344">
        <f t="shared" si="20"/>
        <v>8</v>
      </c>
      <c r="G1344" t="str">
        <f>STANDINGS_ERA[[#This Row],[League]]&amp;STANDINGS_ERA[[#This Row],[Team]]</f>
        <v>$150 Draft Champions Feb 19 1:00 pm Lg.3727Team Edwards</v>
      </c>
    </row>
    <row r="1345" spans="1:7" x14ac:dyDescent="0.25">
      <c r="A1345">
        <v>1423</v>
      </c>
      <c r="B1345" t="s">
        <v>1571</v>
      </c>
      <c r="C1345" t="s">
        <v>1564</v>
      </c>
      <c r="D1345">
        <v>3.9220000000000002</v>
      </c>
      <c r="E1345">
        <v>1488</v>
      </c>
      <c r="F1345">
        <f t="shared" si="20"/>
        <v>9</v>
      </c>
      <c r="G1345" t="str">
        <f>STANDINGS_ERA[[#This Row],[League]]&amp;STANDINGS_ERA[[#This Row],[Team]]</f>
        <v>$150 Draft Champions Feb 19 1:00 pm Lg.3727Starfishmn 0219</v>
      </c>
    </row>
    <row r="1346" spans="1:7" x14ac:dyDescent="0.25">
      <c r="A1346">
        <v>1653</v>
      </c>
      <c r="B1346" t="s">
        <v>1563</v>
      </c>
      <c r="C1346" t="s">
        <v>1564</v>
      </c>
      <c r="D1346">
        <v>3.988</v>
      </c>
      <c r="E1346">
        <v>1258</v>
      </c>
      <c r="F1346">
        <f t="shared" si="20"/>
        <v>10</v>
      </c>
      <c r="G1346" t="str">
        <f>STANDINGS_ERA[[#This Row],[League]]&amp;STANDINGS_ERA[[#This Row],[Team]]</f>
        <v>$150 Draft Champions Feb 19 1:00 pm Lg.3727@SethDaSportsMan</v>
      </c>
    </row>
    <row r="1347" spans="1:7" x14ac:dyDescent="0.25">
      <c r="A1347">
        <v>1834</v>
      </c>
      <c r="B1347" t="s">
        <v>1570</v>
      </c>
      <c r="C1347" t="s">
        <v>1564</v>
      </c>
      <c r="D1347">
        <v>4.0380000000000003</v>
      </c>
      <c r="E1347">
        <v>1077</v>
      </c>
      <c r="F1347">
        <f t="shared" ref="F1347:F1410" si="21">IF(C1347=C1346,F1346+1,1)</f>
        <v>11</v>
      </c>
      <c r="G1347" t="str">
        <f>STANDINGS_ERA[[#This Row],[League]]&amp;STANDINGS_ERA[[#This Row],[Team]]</f>
        <v>$150 Draft Champions Feb 19 1:00 pm Lg.3727Team Eder</v>
      </c>
    </row>
    <row r="1348" spans="1:7" x14ac:dyDescent="0.25">
      <c r="A1348">
        <v>1954</v>
      </c>
      <c r="B1348" t="s">
        <v>592</v>
      </c>
      <c r="C1348" t="s">
        <v>1564</v>
      </c>
      <c r="D1348">
        <v>4.077</v>
      </c>
      <c r="E1348">
        <v>957</v>
      </c>
      <c r="F1348">
        <f t="shared" si="21"/>
        <v>12</v>
      </c>
      <c r="G1348" t="str">
        <f>STANDINGS_ERA[[#This Row],[League]]&amp;STANDINGS_ERA[[#This Row],[Team]]</f>
        <v>$150 Draft Champions Feb 19 1:00 pm Lg.3727Team Bennette</v>
      </c>
    </row>
    <row r="1349" spans="1:7" x14ac:dyDescent="0.25">
      <c r="A1349">
        <v>2112</v>
      </c>
      <c r="B1349" t="s">
        <v>1566</v>
      </c>
      <c r="C1349" t="s">
        <v>1564</v>
      </c>
      <c r="D1349">
        <v>4.1310000000000002</v>
      </c>
      <c r="E1349">
        <v>799</v>
      </c>
      <c r="F1349">
        <f t="shared" si="21"/>
        <v>13</v>
      </c>
      <c r="G1349" t="str">
        <f>STANDINGS_ERA[[#This Row],[League]]&amp;STANDINGS_ERA[[#This Row],[Team]]</f>
        <v>$150 Draft Champions Feb 19 1:00 pm Lg.3727Rowdy Dowdys</v>
      </c>
    </row>
    <row r="1350" spans="1:7" x14ac:dyDescent="0.25">
      <c r="A1350">
        <v>2683</v>
      </c>
      <c r="B1350" t="s">
        <v>426</v>
      </c>
      <c r="C1350" t="s">
        <v>1564</v>
      </c>
      <c r="D1350">
        <v>4.3769999999999998</v>
      </c>
      <c r="E1350">
        <v>228</v>
      </c>
      <c r="F1350">
        <f t="shared" si="21"/>
        <v>14</v>
      </c>
      <c r="G1350" t="str">
        <f>STANDINGS_ERA[[#This Row],[League]]&amp;STANDINGS_ERA[[#This Row],[Team]]</f>
        <v>$150 Draft Champions Feb 19 1:00 pm Lg.3727Team Fish</v>
      </c>
    </row>
    <row r="1351" spans="1:7" x14ac:dyDescent="0.25">
      <c r="A1351">
        <v>2805</v>
      </c>
      <c r="B1351" t="s">
        <v>1569</v>
      </c>
      <c r="C1351" t="s">
        <v>1564</v>
      </c>
      <c r="D1351">
        <v>4.4880000000000004</v>
      </c>
      <c r="E1351">
        <v>106</v>
      </c>
      <c r="F1351">
        <f t="shared" si="21"/>
        <v>15</v>
      </c>
      <c r="G1351" t="str">
        <f>STANDINGS_ERA[[#This Row],[League]]&amp;STANDINGS_ERA[[#This Row],[Team]]</f>
        <v>$150 Draft Champions Feb 19 1:00 pm Lg.3727Team Belanger</v>
      </c>
    </row>
    <row r="1352" spans="1:7" x14ac:dyDescent="0.25">
      <c r="A1352">
        <v>121</v>
      </c>
      <c r="B1352" t="s">
        <v>1574</v>
      </c>
      <c r="C1352" t="s">
        <v>1572</v>
      </c>
      <c r="D1352">
        <v>3.399</v>
      </c>
      <c r="E1352">
        <v>2790</v>
      </c>
      <c r="F1352">
        <f t="shared" si="21"/>
        <v>1</v>
      </c>
      <c r="G1352" t="str">
        <f>STANDINGS_ERA[[#This Row],[League]]&amp;STANDINGS_ERA[[#This Row],[Team]]</f>
        <v>$150 Draft Champions Feb 19 1:00 pm Lg.3729Captain Muller</v>
      </c>
    </row>
    <row r="1353" spans="1:7" x14ac:dyDescent="0.25">
      <c r="A1353">
        <v>214</v>
      </c>
      <c r="B1353" t="s">
        <v>416</v>
      </c>
      <c r="C1353" t="s">
        <v>1572</v>
      </c>
      <c r="D1353">
        <v>3.492</v>
      </c>
      <c r="E1353">
        <v>2697</v>
      </c>
      <c r="F1353">
        <f t="shared" si="21"/>
        <v>2</v>
      </c>
      <c r="G1353" t="str">
        <f>STANDINGS_ERA[[#This Row],[League]]&amp;STANDINGS_ERA[[#This Row],[Team]]</f>
        <v>$150 Draft Champions Feb 19 1:00 pm Lg.3729B&amp;B</v>
      </c>
    </row>
    <row r="1354" spans="1:7" x14ac:dyDescent="0.25">
      <c r="A1354">
        <v>460</v>
      </c>
      <c r="B1354" t="s">
        <v>731</v>
      </c>
      <c r="C1354" t="s">
        <v>1572</v>
      </c>
      <c r="D1354">
        <v>3.6219999999999999</v>
      </c>
      <c r="E1354">
        <v>2451</v>
      </c>
      <c r="F1354">
        <f t="shared" si="21"/>
        <v>3</v>
      </c>
      <c r="G1354" t="str">
        <f>STANDINGS_ERA[[#This Row],[League]]&amp;STANDINGS_ERA[[#This Row],[Team]]</f>
        <v>$150 Draft Champions Feb 19 1:00 pm Lg.3729Team Owens</v>
      </c>
    </row>
    <row r="1355" spans="1:7" x14ac:dyDescent="0.25">
      <c r="A1355">
        <v>647</v>
      </c>
      <c r="B1355" t="s">
        <v>526</v>
      </c>
      <c r="C1355" t="s">
        <v>1572</v>
      </c>
      <c r="D1355">
        <v>3.6970000000000001</v>
      </c>
      <c r="E1355">
        <v>2264</v>
      </c>
      <c r="F1355">
        <f t="shared" si="21"/>
        <v>4</v>
      </c>
      <c r="G1355" t="str">
        <f>STANDINGS_ERA[[#This Row],[League]]&amp;STANDINGS_ERA[[#This Row],[Team]]</f>
        <v>$150 Draft Champions Feb 19 1:00 pm Lg.3729Panda</v>
      </c>
    </row>
    <row r="1356" spans="1:7" x14ac:dyDescent="0.25">
      <c r="A1356">
        <v>797</v>
      </c>
      <c r="B1356" t="s">
        <v>1576</v>
      </c>
      <c r="C1356" t="s">
        <v>1572</v>
      </c>
      <c r="D1356">
        <v>3.7469999999999999</v>
      </c>
      <c r="E1356">
        <v>2114</v>
      </c>
      <c r="F1356">
        <f t="shared" si="21"/>
        <v>5</v>
      </c>
      <c r="G1356" t="str">
        <f>STANDINGS_ERA[[#This Row],[League]]&amp;STANDINGS_ERA[[#This Row],[Team]]</f>
        <v>$150 Draft Champions Feb 19 1:00 pm Lg.3729Vegas Legends</v>
      </c>
    </row>
    <row r="1357" spans="1:7" x14ac:dyDescent="0.25">
      <c r="A1357">
        <v>932</v>
      </c>
      <c r="B1357" t="s">
        <v>1323</v>
      </c>
      <c r="C1357" t="s">
        <v>1572</v>
      </c>
      <c r="D1357">
        <v>3.7850000000000001</v>
      </c>
      <c r="E1357">
        <v>1979</v>
      </c>
      <c r="F1357">
        <f t="shared" si="21"/>
        <v>6</v>
      </c>
      <c r="G1357" t="str">
        <f>STANDINGS_ERA[[#This Row],[League]]&amp;STANDINGS_ERA[[#This Row],[Team]]</f>
        <v>$150 Draft Champions Feb 19 1:00 pm Lg.3729Team Chaloux</v>
      </c>
    </row>
    <row r="1358" spans="1:7" x14ac:dyDescent="0.25">
      <c r="A1358">
        <v>1169</v>
      </c>
      <c r="B1358" t="s">
        <v>1208</v>
      </c>
      <c r="C1358" t="s">
        <v>1572</v>
      </c>
      <c r="D1358">
        <v>3.855</v>
      </c>
      <c r="E1358">
        <v>1742</v>
      </c>
      <c r="F1358">
        <f t="shared" si="21"/>
        <v>7</v>
      </c>
      <c r="G1358" t="str">
        <f>STANDINGS_ERA[[#This Row],[League]]&amp;STANDINGS_ERA[[#This Row],[Team]]</f>
        <v>$150 Draft Champions Feb 19 1:00 pm Lg.3729Team Daughtry</v>
      </c>
    </row>
    <row r="1359" spans="1:7" x14ac:dyDescent="0.25">
      <c r="A1359">
        <v>1209</v>
      </c>
      <c r="B1359" t="s">
        <v>1580</v>
      </c>
      <c r="C1359" t="s">
        <v>1572</v>
      </c>
      <c r="D1359">
        <v>3.8660000000000001</v>
      </c>
      <c r="E1359">
        <v>1702</v>
      </c>
      <c r="F1359">
        <f t="shared" si="21"/>
        <v>8</v>
      </c>
      <c r="G1359" t="str">
        <f>STANDINGS_ERA[[#This Row],[League]]&amp;STANDINGS_ERA[[#This Row],[Team]]</f>
        <v>$150 Draft Champions Feb 19 1:00 pm Lg.3729Teddy Cruz</v>
      </c>
    </row>
    <row r="1360" spans="1:7" x14ac:dyDescent="0.25">
      <c r="A1360">
        <v>1258</v>
      </c>
      <c r="B1360" t="s">
        <v>1500</v>
      </c>
      <c r="C1360" t="s">
        <v>1572</v>
      </c>
      <c r="D1360">
        <v>3.8769999999999998</v>
      </c>
      <c r="E1360">
        <v>1653</v>
      </c>
      <c r="F1360">
        <f t="shared" si="21"/>
        <v>9</v>
      </c>
      <c r="G1360" t="str">
        <f>STANDINGS_ERA[[#This Row],[League]]&amp;STANDINGS_ERA[[#This Row],[Team]]</f>
        <v>$150 Draft Champions Feb 19 1:00 pm Lg.3729Team Packowski</v>
      </c>
    </row>
    <row r="1361" spans="1:7" x14ac:dyDescent="0.25">
      <c r="A1361">
        <v>1364</v>
      </c>
      <c r="B1361" t="s">
        <v>1573</v>
      </c>
      <c r="C1361" t="s">
        <v>1572</v>
      </c>
      <c r="D1361">
        <v>3.9039999999999999</v>
      </c>
      <c r="E1361">
        <v>1547</v>
      </c>
      <c r="F1361">
        <f t="shared" si="21"/>
        <v>10</v>
      </c>
      <c r="G1361" t="str">
        <f>STANDINGS_ERA[[#This Row],[League]]&amp;STANDINGS_ERA[[#This Row],[Team]]</f>
        <v>$150 Draft Champions Feb 19 1:00 pm Lg.3729Duffey Clevinger</v>
      </c>
    </row>
    <row r="1362" spans="1:7" x14ac:dyDescent="0.25">
      <c r="A1362">
        <v>2024</v>
      </c>
      <c r="B1362" t="s">
        <v>1579</v>
      </c>
      <c r="C1362" t="s">
        <v>1572</v>
      </c>
      <c r="D1362">
        <v>4.0979999999999999</v>
      </c>
      <c r="E1362">
        <v>887</v>
      </c>
      <c r="F1362">
        <f t="shared" si="21"/>
        <v>11</v>
      </c>
      <c r="G1362" t="str">
        <f>STANDINGS_ERA[[#This Row],[League]]&amp;STANDINGS_ERA[[#This Row],[Team]]</f>
        <v>$150 Draft Champions Feb 19 1:00 pm Lg.3729Kiss My El Chapo 3</v>
      </c>
    </row>
    <row r="1363" spans="1:7" x14ac:dyDescent="0.25">
      <c r="A1363">
        <v>2058</v>
      </c>
      <c r="B1363" t="s">
        <v>1581</v>
      </c>
      <c r="C1363" t="s">
        <v>1572</v>
      </c>
      <c r="D1363">
        <v>4.1120000000000001</v>
      </c>
      <c r="E1363">
        <v>853</v>
      </c>
      <c r="F1363">
        <f t="shared" si="21"/>
        <v>12</v>
      </c>
      <c r="G1363" t="str">
        <f>STANDINGS_ERA[[#This Row],[League]]&amp;STANDINGS_ERA[[#This Row],[Team]]</f>
        <v>$150 Draft Champions Feb 19 1:00 pm Lg.3729Ace of Spades</v>
      </c>
    </row>
    <row r="1364" spans="1:7" x14ac:dyDescent="0.25">
      <c r="A1364">
        <v>2069</v>
      </c>
      <c r="B1364" t="s">
        <v>1575</v>
      </c>
      <c r="C1364" t="s">
        <v>1572</v>
      </c>
      <c r="D1364">
        <v>4.1150000000000002</v>
      </c>
      <c r="E1364">
        <v>842</v>
      </c>
      <c r="F1364">
        <f t="shared" si="21"/>
        <v>13</v>
      </c>
      <c r="G1364" t="str">
        <f>STANDINGS_ERA[[#This Row],[League]]&amp;STANDINGS_ERA[[#This Row],[Team]]</f>
        <v>$150 Draft Champions Feb 19 1:00 pm Lg.3729Jose Can You See?</v>
      </c>
    </row>
    <row r="1365" spans="1:7" x14ac:dyDescent="0.25">
      <c r="A1365">
        <v>2601</v>
      </c>
      <c r="B1365" t="s">
        <v>1578</v>
      </c>
      <c r="C1365" t="s">
        <v>1572</v>
      </c>
      <c r="D1365">
        <v>4.3209999999999997</v>
      </c>
      <c r="E1365">
        <v>310</v>
      </c>
      <c r="F1365">
        <f t="shared" si="21"/>
        <v>14</v>
      </c>
      <c r="G1365" t="str">
        <f>STANDINGS_ERA[[#This Row],[League]]&amp;STANDINGS_ERA[[#This Row],[Team]]</f>
        <v>$150 Draft Champions Feb 19 1:00 pm Lg.3729TooFine</v>
      </c>
    </row>
    <row r="1366" spans="1:7" x14ac:dyDescent="0.25">
      <c r="A1366">
        <v>2816</v>
      </c>
      <c r="B1366" t="s">
        <v>1577</v>
      </c>
      <c r="C1366" t="s">
        <v>1572</v>
      </c>
      <c r="D1366">
        <v>4.5039999999999996</v>
      </c>
      <c r="E1366">
        <v>95</v>
      </c>
      <c r="F1366">
        <f t="shared" si="21"/>
        <v>15</v>
      </c>
      <c r="G1366" t="str">
        <f>STANDINGS_ERA[[#This Row],[League]]&amp;STANDINGS_ERA[[#This Row],[Team]]</f>
        <v>$150 Draft Champions Feb 19 1:00 pm Lg.3729Team Umizoomi</v>
      </c>
    </row>
    <row r="1367" spans="1:7" x14ac:dyDescent="0.25">
      <c r="A1367">
        <v>4</v>
      </c>
      <c r="B1367" t="s">
        <v>1379</v>
      </c>
      <c r="C1367" t="s">
        <v>1583</v>
      </c>
      <c r="D1367">
        <v>3.0030000000000001</v>
      </c>
      <c r="E1367">
        <v>2907</v>
      </c>
      <c r="F1367">
        <f t="shared" si="21"/>
        <v>1</v>
      </c>
      <c r="G1367" t="str">
        <f>STANDINGS_ERA[[#This Row],[League]]&amp;STANDINGS_ERA[[#This Row],[Team]]</f>
        <v>$150 Draft Champions Feb 20 1:00 pm Lg.3732Team Haberman</v>
      </c>
    </row>
    <row r="1368" spans="1:7" x14ac:dyDescent="0.25">
      <c r="A1368">
        <v>23</v>
      </c>
      <c r="B1368" t="s">
        <v>1584</v>
      </c>
      <c r="C1368" t="s">
        <v>1583</v>
      </c>
      <c r="D1368">
        <v>3.2050000000000001</v>
      </c>
      <c r="E1368">
        <v>2888</v>
      </c>
      <c r="F1368">
        <f t="shared" si="21"/>
        <v>2</v>
      </c>
      <c r="G1368" t="str">
        <f>STANDINGS_ERA[[#This Row],[League]]&amp;STANDINGS_ERA[[#This Row],[Team]]</f>
        <v>$150 Draft Champions Feb 20 1:00 pm Lg.3732Black Watch</v>
      </c>
    </row>
    <row r="1369" spans="1:7" x14ac:dyDescent="0.25">
      <c r="A1369">
        <v>313</v>
      </c>
      <c r="B1369" t="s">
        <v>53</v>
      </c>
      <c r="C1369" t="s">
        <v>1583</v>
      </c>
      <c r="D1369">
        <v>3.5550000000000002</v>
      </c>
      <c r="E1369">
        <v>2598</v>
      </c>
      <c r="F1369">
        <f t="shared" si="21"/>
        <v>3</v>
      </c>
      <c r="G1369" t="str">
        <f>STANDINGS_ERA[[#This Row],[League]]&amp;STANDINGS_ERA[[#This Row],[Team]]</f>
        <v>$150 Draft Champions Feb 20 1:00 pm Lg.3732Baseball Furies</v>
      </c>
    </row>
    <row r="1370" spans="1:7" x14ac:dyDescent="0.25">
      <c r="A1370">
        <v>352</v>
      </c>
      <c r="B1370" t="s">
        <v>1589</v>
      </c>
      <c r="C1370" t="s">
        <v>1583</v>
      </c>
      <c r="D1370">
        <v>3.573</v>
      </c>
      <c r="E1370">
        <v>2559</v>
      </c>
      <c r="F1370">
        <f t="shared" si="21"/>
        <v>4</v>
      </c>
      <c r="G1370" t="str">
        <f>STANDINGS_ERA[[#This Row],[League]]&amp;STANDINGS_ERA[[#This Row],[Team]]</f>
        <v>$150 Draft Champions Feb 20 1:00 pm Lg.3732Team Dolven</v>
      </c>
    </row>
    <row r="1371" spans="1:7" x14ac:dyDescent="0.25">
      <c r="A1371">
        <v>465</v>
      </c>
      <c r="B1371" t="s">
        <v>110</v>
      </c>
      <c r="C1371" t="s">
        <v>1583</v>
      </c>
      <c r="D1371">
        <v>3.6230000000000002</v>
      </c>
      <c r="E1371">
        <v>2446</v>
      </c>
      <c r="F1371">
        <f t="shared" si="21"/>
        <v>5</v>
      </c>
      <c r="G1371" t="str">
        <f>STANDINGS_ERA[[#This Row],[League]]&amp;STANDINGS_ERA[[#This Row],[Team]]</f>
        <v>$150 Draft Champions Feb 20 1:00 pm Lg.3732smackers VII</v>
      </c>
    </row>
    <row r="1372" spans="1:7" x14ac:dyDescent="0.25">
      <c r="A1372">
        <v>960</v>
      </c>
      <c r="B1372" t="s">
        <v>1591</v>
      </c>
      <c r="C1372" t="s">
        <v>1583</v>
      </c>
      <c r="D1372">
        <v>3.7919999999999998</v>
      </c>
      <c r="E1372">
        <v>1951</v>
      </c>
      <c r="F1372">
        <f t="shared" si="21"/>
        <v>6</v>
      </c>
      <c r="G1372" t="str">
        <f>STANDINGS_ERA[[#This Row],[League]]&amp;STANDINGS_ERA[[#This Row],[Team]]</f>
        <v>$150 Draft Champions Feb 20 1:00 pm Lg.3732Hup Hup Hup</v>
      </c>
    </row>
    <row r="1373" spans="1:7" x14ac:dyDescent="0.25">
      <c r="A1373">
        <v>1346</v>
      </c>
      <c r="B1373" t="s">
        <v>25</v>
      </c>
      <c r="C1373" t="s">
        <v>1583</v>
      </c>
      <c r="D1373">
        <v>3.899</v>
      </c>
      <c r="E1373">
        <v>1565</v>
      </c>
      <c r="F1373">
        <f t="shared" si="21"/>
        <v>7</v>
      </c>
      <c r="G1373" t="str">
        <f>STANDINGS_ERA[[#This Row],[League]]&amp;STANDINGS_ERA[[#This Row],[Team]]</f>
        <v>$150 Draft Champions Feb 20 1:00 pm Lg.3732billyhaze</v>
      </c>
    </row>
    <row r="1374" spans="1:7" x14ac:dyDescent="0.25">
      <c r="A1374">
        <v>1609</v>
      </c>
      <c r="B1374" t="s">
        <v>1585</v>
      </c>
      <c r="C1374" t="s">
        <v>1583</v>
      </c>
      <c r="D1374">
        <v>3.9750000000000001</v>
      </c>
      <c r="E1374">
        <v>1302</v>
      </c>
      <c r="F1374">
        <f t="shared" si="21"/>
        <v>8</v>
      </c>
      <c r="G1374" t="str">
        <f>STANDINGS_ERA[[#This Row],[League]]&amp;STANDINGS_ERA[[#This Row],[Team]]</f>
        <v>$150 Draft Champions Feb 20 1:00 pm Lg.3732Angelos Ashes</v>
      </c>
    </row>
    <row r="1375" spans="1:7" x14ac:dyDescent="0.25">
      <c r="A1375">
        <v>1889</v>
      </c>
      <c r="B1375" t="s">
        <v>1187</v>
      </c>
      <c r="C1375" t="s">
        <v>1583</v>
      </c>
      <c r="D1375">
        <v>4.0549999999999997</v>
      </c>
      <c r="E1375">
        <v>1022</v>
      </c>
      <c r="F1375">
        <f t="shared" si="21"/>
        <v>9</v>
      </c>
      <c r="G1375" t="str">
        <f>STANDINGS_ERA[[#This Row],[League]]&amp;STANDINGS_ERA[[#This Row],[Team]]</f>
        <v>$150 Draft Champions Feb 20 1:00 pm Lg.3732Team Murphy</v>
      </c>
    </row>
    <row r="1376" spans="1:7" x14ac:dyDescent="0.25">
      <c r="A1376">
        <v>2432</v>
      </c>
      <c r="B1376" t="s">
        <v>1586</v>
      </c>
      <c r="C1376" t="s">
        <v>1583</v>
      </c>
      <c r="D1376">
        <v>4.2380000000000004</v>
      </c>
      <c r="E1376">
        <v>479</v>
      </c>
      <c r="F1376">
        <f t="shared" si="21"/>
        <v>10</v>
      </c>
      <c r="G1376" t="str">
        <f>STANDINGS_ERA[[#This Row],[League]]&amp;STANDINGS_ERA[[#This Row],[Team]]</f>
        <v>$150 Draft Champions Feb 20 1:00 pm Lg.3732Noodler Fun Monkey2</v>
      </c>
    </row>
    <row r="1377" spans="1:7" x14ac:dyDescent="0.25">
      <c r="A1377">
        <v>2498</v>
      </c>
      <c r="B1377" t="s">
        <v>303</v>
      </c>
      <c r="C1377" t="s">
        <v>1583</v>
      </c>
      <c r="D1377">
        <v>4.2679999999999998</v>
      </c>
      <c r="E1377">
        <v>413</v>
      </c>
      <c r="F1377">
        <f t="shared" si="21"/>
        <v>11</v>
      </c>
      <c r="G1377" t="str">
        <f>STANDINGS_ERA[[#This Row],[League]]&amp;STANDINGS_ERA[[#This Row],[Team]]</f>
        <v>$150 Draft Champions Feb 20 1:00 pm Lg.3732Lapdancing Monkeys</v>
      </c>
    </row>
    <row r="1378" spans="1:7" x14ac:dyDescent="0.25">
      <c r="A1378">
        <v>2587</v>
      </c>
      <c r="B1378" t="s">
        <v>1582</v>
      </c>
      <c r="C1378" t="s">
        <v>1583</v>
      </c>
      <c r="D1378">
        <v>4.3150000000000004</v>
      </c>
      <c r="E1378">
        <v>324</v>
      </c>
      <c r="F1378">
        <f t="shared" si="21"/>
        <v>12</v>
      </c>
      <c r="G1378" t="str">
        <f>STANDINGS_ERA[[#This Row],[League]]&amp;STANDINGS_ERA[[#This Row],[Team]]</f>
        <v>$150 Draft Champions Feb 20 1:00 pm Lg.3732Team Grewelle</v>
      </c>
    </row>
    <row r="1379" spans="1:7" x14ac:dyDescent="0.25">
      <c r="A1379">
        <v>2729</v>
      </c>
      <c r="B1379" t="s">
        <v>1587</v>
      </c>
      <c r="C1379" t="s">
        <v>1583</v>
      </c>
      <c r="D1379">
        <v>4.4119999999999999</v>
      </c>
      <c r="E1379">
        <v>182</v>
      </c>
      <c r="F1379">
        <f t="shared" si="21"/>
        <v>13</v>
      </c>
      <c r="G1379" t="str">
        <f>STANDINGS_ERA[[#This Row],[League]]&amp;STANDINGS_ERA[[#This Row],[Team]]</f>
        <v>$150 Draft Champions Feb 20 1:00 pm Lg.3732Team Andris</v>
      </c>
    </row>
    <row r="1380" spans="1:7" x14ac:dyDescent="0.25">
      <c r="A1380">
        <v>2754</v>
      </c>
      <c r="B1380" t="s">
        <v>1588</v>
      </c>
      <c r="C1380" t="s">
        <v>1583</v>
      </c>
      <c r="D1380">
        <v>4.4290000000000003</v>
      </c>
      <c r="E1380">
        <v>157</v>
      </c>
      <c r="F1380">
        <f t="shared" si="21"/>
        <v>14</v>
      </c>
      <c r="G1380" t="str">
        <f>STANDINGS_ERA[[#This Row],[League]]&amp;STANDINGS_ERA[[#This Row],[Team]]</f>
        <v>$150 Draft Champions Feb 20 1:00 pm Lg.3732Pray for Mojo</v>
      </c>
    </row>
    <row r="1381" spans="1:7" x14ac:dyDescent="0.25">
      <c r="A1381">
        <v>2882</v>
      </c>
      <c r="B1381" t="s">
        <v>1590</v>
      </c>
      <c r="C1381" t="s">
        <v>1583</v>
      </c>
      <c r="D1381">
        <v>4.6900000000000004</v>
      </c>
      <c r="E1381">
        <v>29</v>
      </c>
      <c r="F1381">
        <f t="shared" si="21"/>
        <v>15</v>
      </c>
      <c r="G1381" t="str">
        <f>STANDINGS_ERA[[#This Row],[League]]&amp;STANDINGS_ERA[[#This Row],[Team]]</f>
        <v>$150 Draft Champions Feb 20 1:00 pm Lg.3732The Red Cross Team</v>
      </c>
    </row>
    <row r="1382" spans="1:7" x14ac:dyDescent="0.25">
      <c r="A1382">
        <v>227</v>
      </c>
      <c r="B1382" t="s">
        <v>1601</v>
      </c>
      <c r="C1382" t="s">
        <v>1593</v>
      </c>
      <c r="D1382">
        <v>3.5019999999999998</v>
      </c>
      <c r="E1382">
        <v>2684</v>
      </c>
      <c r="F1382">
        <f t="shared" si="21"/>
        <v>1</v>
      </c>
      <c r="G1382" t="str">
        <f>STANDINGS_ERA[[#This Row],[League]]&amp;STANDINGS_ERA[[#This Row],[Team]]</f>
        <v>$150 Draft Champions Feb 20 1:00 pm Lg.3736Team Horne</v>
      </c>
    </row>
    <row r="1383" spans="1:7" x14ac:dyDescent="0.25">
      <c r="A1383">
        <v>234</v>
      </c>
      <c r="B1383" t="s">
        <v>1596</v>
      </c>
      <c r="C1383" t="s">
        <v>1593</v>
      </c>
      <c r="D1383">
        <v>3.504</v>
      </c>
      <c r="E1383">
        <v>2677</v>
      </c>
      <c r="F1383">
        <f t="shared" si="21"/>
        <v>2</v>
      </c>
      <c r="G1383" t="str">
        <f>STANDINGS_ERA[[#This Row],[League]]&amp;STANDINGS_ERA[[#This Row],[Team]]</f>
        <v>$150 Draft Champions Feb 20 1:00 pm Lg.3736Walking Deadpool</v>
      </c>
    </row>
    <row r="1384" spans="1:7" x14ac:dyDescent="0.25">
      <c r="A1384">
        <v>896</v>
      </c>
      <c r="B1384" t="s">
        <v>1603</v>
      </c>
      <c r="C1384" t="s">
        <v>1593</v>
      </c>
      <c r="D1384">
        <v>3.7770000000000001</v>
      </c>
      <c r="E1384">
        <v>2015</v>
      </c>
      <c r="F1384">
        <f t="shared" si="21"/>
        <v>3</v>
      </c>
      <c r="G1384" t="str">
        <f>STANDINGS_ERA[[#This Row],[League]]&amp;STANDINGS_ERA[[#This Row],[Team]]</f>
        <v>$150 Draft Champions Feb 20 1:00 pm Lg.3736Magic Erasers</v>
      </c>
    </row>
    <row r="1385" spans="1:7" x14ac:dyDescent="0.25">
      <c r="A1385">
        <v>1137</v>
      </c>
      <c r="B1385" t="s">
        <v>1595</v>
      </c>
      <c r="C1385" t="s">
        <v>1593</v>
      </c>
      <c r="D1385">
        <v>3.8439999999999999</v>
      </c>
      <c r="E1385">
        <v>1774</v>
      </c>
      <c r="F1385">
        <f t="shared" si="21"/>
        <v>4</v>
      </c>
      <c r="G1385" t="str">
        <f>STANDINGS_ERA[[#This Row],[League]]&amp;STANDINGS_ERA[[#This Row],[Team]]</f>
        <v>$150 Draft Champions Feb 20 1:00 pm Lg.3736Big Bills Adventure</v>
      </c>
    </row>
    <row r="1386" spans="1:7" x14ac:dyDescent="0.25">
      <c r="A1386">
        <v>1482</v>
      </c>
      <c r="B1386" t="s">
        <v>269</v>
      </c>
      <c r="C1386" t="s">
        <v>1593</v>
      </c>
      <c r="D1386">
        <v>3.9390000000000001</v>
      </c>
      <c r="E1386">
        <v>1429</v>
      </c>
      <c r="F1386">
        <f t="shared" si="21"/>
        <v>5</v>
      </c>
      <c r="G1386" t="str">
        <f>STANDINGS_ERA[[#This Row],[League]]&amp;STANDINGS_ERA[[#This Row],[Team]]</f>
        <v>$150 Draft Champions Feb 20 1:00 pm Lg.3736Team Foley</v>
      </c>
    </row>
    <row r="1387" spans="1:7" x14ac:dyDescent="0.25">
      <c r="A1387">
        <v>1589</v>
      </c>
      <c r="B1387" t="s">
        <v>1597</v>
      </c>
      <c r="C1387" t="s">
        <v>1593</v>
      </c>
      <c r="D1387">
        <v>3.9710000000000001</v>
      </c>
      <c r="E1387">
        <v>1322</v>
      </c>
      <c r="F1387">
        <f t="shared" si="21"/>
        <v>6</v>
      </c>
      <c r="G1387" t="str">
        <f>STANDINGS_ERA[[#This Row],[League]]&amp;STANDINGS_ERA[[#This Row],[Team]]</f>
        <v>$150 Draft Champions Feb 20 1:00 pm Lg.3736ColedCuts</v>
      </c>
    </row>
    <row r="1388" spans="1:7" x14ac:dyDescent="0.25">
      <c r="A1388">
        <v>1642</v>
      </c>
      <c r="B1388" t="s">
        <v>1599</v>
      </c>
      <c r="C1388" t="s">
        <v>1593</v>
      </c>
      <c r="D1388">
        <v>3.9849999999999999</v>
      </c>
      <c r="E1388">
        <v>1269</v>
      </c>
      <c r="F1388">
        <f t="shared" si="21"/>
        <v>7</v>
      </c>
      <c r="G1388" t="str">
        <f>STANDINGS_ERA[[#This Row],[League]]&amp;STANDINGS_ERA[[#This Row],[Team]]</f>
        <v>$150 Draft Champions Feb 20 1:00 pm Lg.3736Maddon Gnomes 4</v>
      </c>
    </row>
    <row r="1389" spans="1:7" x14ac:dyDescent="0.25">
      <c r="A1389">
        <v>1666</v>
      </c>
      <c r="B1389" t="s">
        <v>667</v>
      </c>
      <c r="C1389" t="s">
        <v>1593</v>
      </c>
      <c r="D1389">
        <v>3.9929999999999999</v>
      </c>
      <c r="E1389">
        <v>1245</v>
      </c>
      <c r="F1389">
        <f t="shared" si="21"/>
        <v>8</v>
      </c>
      <c r="G1389" t="str">
        <f>STANDINGS_ERA[[#This Row],[League]]&amp;STANDINGS_ERA[[#This Row],[Team]]</f>
        <v>$150 Draft Champions Feb 20 1:00 pm Lg.3736Team Metcalf</v>
      </c>
    </row>
    <row r="1390" spans="1:7" x14ac:dyDescent="0.25">
      <c r="A1390">
        <v>1759</v>
      </c>
      <c r="B1390" t="s">
        <v>1604</v>
      </c>
      <c r="C1390" t="s">
        <v>1593</v>
      </c>
      <c r="D1390">
        <v>4.016</v>
      </c>
      <c r="E1390">
        <v>1152</v>
      </c>
      <c r="F1390">
        <f t="shared" si="21"/>
        <v>9</v>
      </c>
      <c r="G1390" t="str">
        <f>STANDINGS_ERA[[#This Row],[League]]&amp;STANDINGS_ERA[[#This Row],[Team]]</f>
        <v>$150 Draft Champions Feb 20 1:00 pm Lg.3736NONAGRACE3</v>
      </c>
    </row>
    <row r="1391" spans="1:7" x14ac:dyDescent="0.25">
      <c r="A1391">
        <v>1793</v>
      </c>
      <c r="B1391" t="s">
        <v>1600</v>
      </c>
      <c r="C1391" t="s">
        <v>1593</v>
      </c>
      <c r="D1391">
        <v>4.0289999999999999</v>
      </c>
      <c r="E1391">
        <v>1118</v>
      </c>
      <c r="F1391">
        <f t="shared" si="21"/>
        <v>10</v>
      </c>
      <c r="G1391" t="str">
        <f>STANDINGS_ERA[[#This Row],[League]]&amp;STANDINGS_ERA[[#This Row],[Team]]</f>
        <v>$150 Draft Champions Feb 20 1:00 pm Lg.3736JACOB High Rollers</v>
      </c>
    </row>
    <row r="1392" spans="1:7" x14ac:dyDescent="0.25">
      <c r="A1392">
        <v>2191</v>
      </c>
      <c r="B1392" t="s">
        <v>1592</v>
      </c>
      <c r="C1392" t="s">
        <v>1593</v>
      </c>
      <c r="D1392">
        <v>4.1580000000000004</v>
      </c>
      <c r="E1392">
        <v>720</v>
      </c>
      <c r="F1392">
        <f t="shared" si="21"/>
        <v>11</v>
      </c>
      <c r="G1392" t="str">
        <f>STANDINGS_ERA[[#This Row],[League]]&amp;STANDINGS_ERA[[#This Row],[Team]]</f>
        <v>$150 Draft Champions Feb 20 1:00 pm Lg.3736The Claudell Washingtons</v>
      </c>
    </row>
    <row r="1393" spans="1:7" x14ac:dyDescent="0.25">
      <c r="A1393">
        <v>2198</v>
      </c>
      <c r="B1393" t="s">
        <v>322</v>
      </c>
      <c r="C1393" t="s">
        <v>1593</v>
      </c>
      <c r="D1393">
        <v>4.16</v>
      </c>
      <c r="E1393">
        <v>713</v>
      </c>
      <c r="F1393">
        <f t="shared" si="21"/>
        <v>12</v>
      </c>
      <c r="G1393" t="str">
        <f>STANDINGS_ERA[[#This Row],[League]]&amp;STANDINGS_ERA[[#This Row],[Team]]</f>
        <v>$150 Draft Champions Feb 20 1:00 pm Lg.3736Team Smith</v>
      </c>
    </row>
    <row r="1394" spans="1:7" x14ac:dyDescent="0.25">
      <c r="A1394">
        <v>2342</v>
      </c>
      <c r="B1394" t="s">
        <v>1602</v>
      </c>
      <c r="C1394" t="s">
        <v>1593</v>
      </c>
      <c r="D1394">
        <v>4.2060000000000004</v>
      </c>
      <c r="E1394">
        <v>569</v>
      </c>
      <c r="F1394">
        <f t="shared" si="21"/>
        <v>13</v>
      </c>
      <c r="G1394" t="str">
        <f>STANDINGS_ERA[[#This Row],[League]]&amp;STANDINGS_ERA[[#This Row],[Team]]</f>
        <v>$150 Draft Champions Feb 20 1:00 pm Lg.3736Putsy Caballeros</v>
      </c>
    </row>
    <row r="1395" spans="1:7" x14ac:dyDescent="0.25">
      <c r="A1395">
        <v>2470</v>
      </c>
      <c r="B1395" t="s">
        <v>1598</v>
      </c>
      <c r="C1395" t="s">
        <v>1593</v>
      </c>
      <c r="D1395">
        <v>4.2569999999999997</v>
      </c>
      <c r="E1395">
        <v>441</v>
      </c>
      <c r="F1395">
        <f t="shared" si="21"/>
        <v>14</v>
      </c>
      <c r="G1395" t="str">
        <f>STANDINGS_ERA[[#This Row],[League]]&amp;STANDINGS_ERA[[#This Row],[Team]]</f>
        <v>$150 Draft Champions Feb 20 1:00 pm Lg.3736Team Oswalt</v>
      </c>
    </row>
    <row r="1396" spans="1:7" x14ac:dyDescent="0.25">
      <c r="A1396">
        <v>2793</v>
      </c>
      <c r="B1396" t="s">
        <v>1594</v>
      </c>
      <c r="C1396" t="s">
        <v>1593</v>
      </c>
      <c r="D1396">
        <v>4.4630000000000001</v>
      </c>
      <c r="E1396">
        <v>118</v>
      </c>
      <c r="F1396">
        <f t="shared" si="21"/>
        <v>15</v>
      </c>
      <c r="G1396" t="str">
        <f>STANDINGS_ERA[[#This Row],[League]]&amp;STANDINGS_ERA[[#This Row],[Team]]</f>
        <v>$150 Draft Champions Feb 20 1:00 pm Lg.3736Damn Dirty Apes</v>
      </c>
    </row>
    <row r="1397" spans="1:7" x14ac:dyDescent="0.25">
      <c r="A1397">
        <v>73</v>
      </c>
      <c r="B1397" t="s">
        <v>1612</v>
      </c>
      <c r="C1397" t="s">
        <v>1605</v>
      </c>
      <c r="D1397">
        <v>3.3109999999999999</v>
      </c>
      <c r="E1397">
        <v>2838</v>
      </c>
      <c r="F1397">
        <f t="shared" si="21"/>
        <v>1</v>
      </c>
      <c r="G1397" t="str">
        <f>STANDINGS_ERA[[#This Row],[League]]&amp;STANDINGS_ERA[[#This Row],[Team]]</f>
        <v>$150 Draft Champions Feb 21 1:00 pm Lg.3739Base of Operations</v>
      </c>
    </row>
    <row r="1398" spans="1:7" x14ac:dyDescent="0.25">
      <c r="A1398">
        <v>75</v>
      </c>
      <c r="B1398" t="s">
        <v>107</v>
      </c>
      <c r="C1398" t="s">
        <v>1605</v>
      </c>
      <c r="D1398">
        <v>3.331</v>
      </c>
      <c r="E1398">
        <v>2836</v>
      </c>
      <c r="F1398">
        <f t="shared" si="21"/>
        <v>2</v>
      </c>
      <c r="G1398" t="str">
        <f>STANDINGS_ERA[[#This Row],[League]]&amp;STANDINGS_ERA[[#This Row],[Team]]</f>
        <v>$150 Draft Champions Feb 21 1:00 pm Lg.3739Team Scott</v>
      </c>
    </row>
    <row r="1399" spans="1:7" x14ac:dyDescent="0.25">
      <c r="A1399">
        <v>132</v>
      </c>
      <c r="B1399" t="s">
        <v>129</v>
      </c>
      <c r="C1399" t="s">
        <v>1605</v>
      </c>
      <c r="D1399">
        <v>3.4129999999999998</v>
      </c>
      <c r="E1399">
        <v>2779</v>
      </c>
      <c r="F1399">
        <f t="shared" si="21"/>
        <v>3</v>
      </c>
      <c r="G1399" t="str">
        <f>STANDINGS_ERA[[#This Row],[League]]&amp;STANDINGS_ERA[[#This Row],[Team]]</f>
        <v>$150 Draft Champions Feb 21 1:00 pm Lg.3739Back Checkers</v>
      </c>
    </row>
    <row r="1400" spans="1:7" x14ac:dyDescent="0.25">
      <c r="A1400">
        <v>393</v>
      </c>
      <c r="B1400" t="s">
        <v>1613</v>
      </c>
      <c r="C1400" t="s">
        <v>1605</v>
      </c>
      <c r="D1400">
        <v>3.59</v>
      </c>
      <c r="E1400">
        <v>2518</v>
      </c>
      <c r="F1400">
        <f t="shared" si="21"/>
        <v>4</v>
      </c>
      <c r="G1400" t="str">
        <f>STANDINGS_ERA[[#This Row],[League]]&amp;STANDINGS_ERA[[#This Row],[Team]]</f>
        <v>$150 Draft Champions Feb 21 1:00 pm Lg.3739Team Spray</v>
      </c>
    </row>
    <row r="1401" spans="1:7" x14ac:dyDescent="0.25">
      <c r="A1401">
        <v>441</v>
      </c>
      <c r="B1401" t="s">
        <v>91</v>
      </c>
      <c r="C1401" t="s">
        <v>1605</v>
      </c>
      <c r="D1401">
        <v>3.6120000000000001</v>
      </c>
      <c r="E1401">
        <v>2470</v>
      </c>
      <c r="F1401">
        <f t="shared" si="21"/>
        <v>5</v>
      </c>
      <c r="G1401" t="str">
        <f>STANDINGS_ERA[[#This Row],[League]]&amp;STANDINGS_ERA[[#This Row],[Team]]</f>
        <v>$150 Draft Champions Feb 21 1:00 pm Lg.3739Team Hurd</v>
      </c>
    </row>
    <row r="1402" spans="1:7" x14ac:dyDescent="0.25">
      <c r="A1402">
        <v>1001</v>
      </c>
      <c r="B1402" t="s">
        <v>1607</v>
      </c>
      <c r="C1402" t="s">
        <v>1605</v>
      </c>
      <c r="D1402">
        <v>3.806</v>
      </c>
      <c r="E1402">
        <v>1910</v>
      </c>
      <c r="F1402">
        <f t="shared" si="21"/>
        <v>6</v>
      </c>
      <c r="G1402" t="str">
        <f>STANDINGS_ERA[[#This Row],[League]]&amp;STANDINGS_ERA[[#This Row],[Team]]</f>
        <v>$150 Draft Champions Feb 21 1:00 pm Lg.3739Fifty Shades of Frae</v>
      </c>
    </row>
    <row r="1403" spans="1:7" x14ac:dyDescent="0.25">
      <c r="A1403">
        <v>1139</v>
      </c>
      <c r="B1403" t="s">
        <v>1404</v>
      </c>
      <c r="C1403" t="s">
        <v>1605</v>
      </c>
      <c r="D1403">
        <v>3.8439999999999999</v>
      </c>
      <c r="E1403">
        <v>1772</v>
      </c>
      <c r="F1403">
        <f t="shared" si="21"/>
        <v>7</v>
      </c>
      <c r="G1403" t="str">
        <f>STANDINGS_ERA[[#This Row],[League]]&amp;STANDINGS_ERA[[#This Row],[Team]]</f>
        <v>$150 Draft Champions Feb 21 1:00 pm Lg.3739Team passalacqua</v>
      </c>
    </row>
    <row r="1404" spans="1:7" x14ac:dyDescent="0.25">
      <c r="A1404">
        <v>1299</v>
      </c>
      <c r="B1404" t="s">
        <v>509</v>
      </c>
      <c r="C1404" t="s">
        <v>1605</v>
      </c>
      <c r="D1404">
        <v>3.8889999999999998</v>
      </c>
      <c r="E1404">
        <v>1612</v>
      </c>
      <c r="F1404">
        <f t="shared" si="21"/>
        <v>8</v>
      </c>
      <c r="G1404" t="str">
        <f>STANDINGS_ERA[[#This Row],[League]]&amp;STANDINGS_ERA[[#This Row],[Team]]</f>
        <v>$150 Draft Champions Feb 21 1:00 pm Lg.3739legoyoego</v>
      </c>
    </row>
    <row r="1405" spans="1:7" x14ac:dyDescent="0.25">
      <c r="A1405">
        <v>1647</v>
      </c>
      <c r="B1405" t="s">
        <v>349</v>
      </c>
      <c r="C1405" t="s">
        <v>1605</v>
      </c>
      <c r="D1405">
        <v>3.9870000000000001</v>
      </c>
      <c r="E1405">
        <v>1264</v>
      </c>
      <c r="F1405">
        <f t="shared" si="21"/>
        <v>9</v>
      </c>
      <c r="G1405" t="str">
        <f>STANDINGS_ERA[[#This Row],[League]]&amp;STANDINGS_ERA[[#This Row],[Team]]</f>
        <v>$150 Draft Champions Feb 21 1:00 pm Lg.3739zzzzzzzzzzzz</v>
      </c>
    </row>
    <row r="1406" spans="1:7" x14ac:dyDescent="0.25">
      <c r="A1406">
        <v>1846</v>
      </c>
      <c r="B1406" t="s">
        <v>1608</v>
      </c>
      <c r="C1406" t="s">
        <v>1605</v>
      </c>
      <c r="D1406">
        <v>4.0419999999999998</v>
      </c>
      <c r="E1406">
        <v>1065</v>
      </c>
      <c r="F1406">
        <f t="shared" si="21"/>
        <v>10</v>
      </c>
      <c r="G1406" t="str">
        <f>STANDINGS_ERA[[#This Row],[League]]&amp;STANDINGS_ERA[[#This Row],[Team]]</f>
        <v>$150 Draft Champions Feb 21 1:00 pm Lg.3739Born on Third Base</v>
      </c>
    </row>
    <row r="1407" spans="1:7" x14ac:dyDescent="0.25">
      <c r="A1407">
        <v>2092</v>
      </c>
      <c r="B1407" t="s">
        <v>243</v>
      </c>
      <c r="C1407" t="s">
        <v>1605</v>
      </c>
      <c r="D1407">
        <v>4.1239999999999997</v>
      </c>
      <c r="E1407">
        <v>819</v>
      </c>
      <c r="F1407">
        <f t="shared" si="21"/>
        <v>11</v>
      </c>
      <c r="G1407" t="str">
        <f>STANDINGS_ERA[[#This Row],[League]]&amp;STANDINGS_ERA[[#This Row],[Team]]</f>
        <v>$150 Draft Champions Feb 21 1:00 pm Lg.3739Team byron</v>
      </c>
    </row>
    <row r="1408" spans="1:7" x14ac:dyDescent="0.25">
      <c r="A1408">
        <v>2522</v>
      </c>
      <c r="B1408" t="s">
        <v>1611</v>
      </c>
      <c r="C1408" t="s">
        <v>1605</v>
      </c>
      <c r="D1408">
        <v>4.2830000000000004</v>
      </c>
      <c r="E1408">
        <v>389</v>
      </c>
      <c r="F1408">
        <f t="shared" si="21"/>
        <v>12</v>
      </c>
      <c r="G1408" t="str">
        <f>STANDINGS_ERA[[#This Row],[League]]&amp;STANDINGS_ERA[[#This Row],[Team]]</f>
        <v>$150 Draft Champions Feb 21 1:00 pm Lg.3739The Polish Basement Dwellers</v>
      </c>
    </row>
    <row r="1409" spans="1:7" x14ac:dyDescent="0.25">
      <c r="A1409">
        <v>2599</v>
      </c>
      <c r="B1409" t="s">
        <v>1606</v>
      </c>
      <c r="C1409" t="s">
        <v>1605</v>
      </c>
      <c r="D1409">
        <v>4.3209999999999997</v>
      </c>
      <c r="E1409">
        <v>312</v>
      </c>
      <c r="F1409">
        <f t="shared" si="21"/>
        <v>13</v>
      </c>
      <c r="G1409" t="str">
        <f>STANDINGS_ERA[[#This Row],[League]]&amp;STANDINGS_ERA[[#This Row],[Team]]</f>
        <v>$150 Draft Champions Feb 21 1:00 pm Lg.3739Winters Reign</v>
      </c>
    </row>
    <row r="1410" spans="1:7" x14ac:dyDescent="0.25">
      <c r="A1410">
        <v>2632</v>
      </c>
      <c r="B1410" t="s">
        <v>1609</v>
      </c>
      <c r="C1410" t="s">
        <v>1605</v>
      </c>
      <c r="D1410">
        <v>4.3419999999999996</v>
      </c>
      <c r="E1410">
        <v>279</v>
      </c>
      <c r="F1410">
        <f t="shared" si="21"/>
        <v>14</v>
      </c>
      <c r="G1410" t="str">
        <f>STANDINGS_ERA[[#This Row],[League]]&amp;STANDINGS_ERA[[#This Row],[Team]]</f>
        <v>$150 Draft Champions Feb 21 1:00 pm Lg.3739Expos</v>
      </c>
    </row>
    <row r="1411" spans="1:7" x14ac:dyDescent="0.25">
      <c r="A1411">
        <v>2788</v>
      </c>
      <c r="B1411" t="s">
        <v>1610</v>
      </c>
      <c r="C1411" t="s">
        <v>1605</v>
      </c>
      <c r="D1411">
        <v>4.4589999999999996</v>
      </c>
      <c r="E1411">
        <v>123</v>
      </c>
      <c r="F1411">
        <f t="shared" ref="F1411:F1474" si="22">IF(C1411=C1410,F1410+1,1)</f>
        <v>15</v>
      </c>
      <c r="G1411" t="str">
        <f>STANDINGS_ERA[[#This Row],[League]]&amp;STANDINGS_ERA[[#This Row],[Team]]</f>
        <v>$150 Draft Champions Feb 21 1:00 pm Lg.3739Team Murillo</v>
      </c>
    </row>
    <row r="1412" spans="1:7" x14ac:dyDescent="0.25">
      <c r="A1412">
        <v>419</v>
      </c>
      <c r="B1412" t="s">
        <v>1619</v>
      </c>
      <c r="C1412" t="s">
        <v>1615</v>
      </c>
      <c r="D1412">
        <v>3.6019999999999999</v>
      </c>
      <c r="E1412">
        <v>2492</v>
      </c>
      <c r="F1412">
        <f t="shared" si="22"/>
        <v>1</v>
      </c>
      <c r="G1412" t="str">
        <f>STANDINGS_ERA[[#This Row],[League]]&amp;STANDINGS_ERA[[#This Row],[Team]]</f>
        <v>$150 Draft Champions Feb 21 1:00 pm Lg.3741Side Baby Boy</v>
      </c>
    </row>
    <row r="1413" spans="1:7" x14ac:dyDescent="0.25">
      <c r="A1413">
        <v>756</v>
      </c>
      <c r="B1413" t="s">
        <v>1618</v>
      </c>
      <c r="C1413" t="s">
        <v>1615</v>
      </c>
      <c r="D1413">
        <v>3.7330000000000001</v>
      </c>
      <c r="E1413">
        <v>2155</v>
      </c>
      <c r="F1413">
        <f t="shared" si="22"/>
        <v>2</v>
      </c>
      <c r="G1413" t="str">
        <f>STANDINGS_ERA[[#This Row],[League]]&amp;STANDINGS_ERA[[#This Row],[Team]]</f>
        <v>$150 Draft Champions Feb 21 1:00 pm Lg.3741Forever Royal</v>
      </c>
    </row>
    <row r="1414" spans="1:7" x14ac:dyDescent="0.25">
      <c r="A1414">
        <v>788</v>
      </c>
      <c r="B1414" t="s">
        <v>1622</v>
      </c>
      <c r="C1414" t="s">
        <v>1615</v>
      </c>
      <c r="D1414">
        <v>3.7440000000000002</v>
      </c>
      <c r="E1414">
        <v>2123</v>
      </c>
      <c r="F1414">
        <f t="shared" si="22"/>
        <v>3</v>
      </c>
      <c r="G1414" t="str">
        <f>STANDINGS_ERA[[#This Row],[League]]&amp;STANDINGS_ERA[[#This Row],[Team]]</f>
        <v>$150 Draft Champions Feb 21 1:00 pm Lg.3741Sons Of Beaches</v>
      </c>
    </row>
    <row r="1415" spans="1:7" x14ac:dyDescent="0.25">
      <c r="A1415">
        <v>953</v>
      </c>
      <c r="B1415" t="s">
        <v>1616</v>
      </c>
      <c r="C1415" t="s">
        <v>1615</v>
      </c>
      <c r="D1415">
        <v>3.79</v>
      </c>
      <c r="E1415">
        <v>1958</v>
      </c>
      <c r="F1415">
        <f t="shared" si="22"/>
        <v>4</v>
      </c>
      <c r="G1415" t="str">
        <f>STANDINGS_ERA[[#This Row],[League]]&amp;STANDINGS_ERA[[#This Row],[Team]]</f>
        <v>$150 Draft Champions Feb 21 1:00 pm Lg.3741traveling,swallowing,dramamine</v>
      </c>
    </row>
    <row r="1416" spans="1:7" x14ac:dyDescent="0.25">
      <c r="A1416">
        <v>1027</v>
      </c>
      <c r="B1416" t="s">
        <v>496</v>
      </c>
      <c r="C1416" t="s">
        <v>1615</v>
      </c>
      <c r="D1416">
        <v>3.8130000000000002</v>
      </c>
      <c r="E1416">
        <v>1884</v>
      </c>
      <c r="F1416">
        <f t="shared" si="22"/>
        <v>5</v>
      </c>
      <c r="G1416" t="str">
        <f>STANDINGS_ERA[[#This Row],[League]]&amp;STANDINGS_ERA[[#This Row],[Team]]</f>
        <v>$150 Draft Champions Feb 21 1:00 pm Lg.3741Team Palmer</v>
      </c>
    </row>
    <row r="1417" spans="1:7" x14ac:dyDescent="0.25">
      <c r="A1417">
        <v>1068</v>
      </c>
      <c r="B1417" t="s">
        <v>1617</v>
      </c>
      <c r="C1417" t="s">
        <v>1615</v>
      </c>
      <c r="D1417">
        <v>3.8239999999999998</v>
      </c>
      <c r="E1417">
        <v>1843</v>
      </c>
      <c r="F1417">
        <f t="shared" si="22"/>
        <v>6</v>
      </c>
      <c r="G1417" t="str">
        <f>STANDINGS_ERA[[#This Row],[League]]&amp;STANDINGS_ERA[[#This Row],[Team]]</f>
        <v>$150 Draft Champions Feb 21 1:00 pm Lg.3741Charming Personality</v>
      </c>
    </row>
    <row r="1418" spans="1:7" x14ac:dyDescent="0.25">
      <c r="A1418">
        <v>1291</v>
      </c>
      <c r="B1418" t="s">
        <v>113</v>
      </c>
      <c r="C1418" t="s">
        <v>1615</v>
      </c>
      <c r="D1418">
        <v>3.887</v>
      </c>
      <c r="E1418">
        <v>1620.5</v>
      </c>
      <c r="F1418">
        <f t="shared" si="22"/>
        <v>7</v>
      </c>
      <c r="G1418" t="str">
        <f>STANDINGS_ERA[[#This Row],[League]]&amp;STANDINGS_ERA[[#This Row],[Team]]</f>
        <v>$150 Draft Champions Feb 21 1:00 pm Lg.3741Team Christensen</v>
      </c>
    </row>
    <row r="1419" spans="1:7" x14ac:dyDescent="0.25">
      <c r="A1419">
        <v>1455</v>
      </c>
      <c r="B1419" t="s">
        <v>1567</v>
      </c>
      <c r="C1419" t="s">
        <v>1615</v>
      </c>
      <c r="D1419">
        <v>3.931</v>
      </c>
      <c r="E1419">
        <v>1456</v>
      </c>
      <c r="F1419">
        <f t="shared" si="22"/>
        <v>8</v>
      </c>
      <c r="G1419" t="str">
        <f>STANDINGS_ERA[[#This Row],[League]]&amp;STANDINGS_ERA[[#This Row],[Team]]</f>
        <v>$150 Draft Champions Feb 21 1:00 pm Lg.3741Team Pamperin</v>
      </c>
    </row>
    <row r="1420" spans="1:7" x14ac:dyDescent="0.25">
      <c r="A1420">
        <v>1622</v>
      </c>
      <c r="B1420" t="s">
        <v>114</v>
      </c>
      <c r="C1420" t="s">
        <v>1615</v>
      </c>
      <c r="D1420">
        <v>3.9790000000000001</v>
      </c>
      <c r="E1420">
        <v>1289</v>
      </c>
      <c r="F1420">
        <f t="shared" si="22"/>
        <v>9</v>
      </c>
      <c r="G1420" t="str">
        <f>STANDINGS_ERA[[#This Row],[League]]&amp;STANDINGS_ERA[[#This Row],[Team]]</f>
        <v>$150 Draft Champions Feb 21 1:00 pm Lg.3741SoutSideVinny</v>
      </c>
    </row>
    <row r="1421" spans="1:7" x14ac:dyDescent="0.25">
      <c r="A1421">
        <v>1657</v>
      </c>
      <c r="B1421" t="s">
        <v>1614</v>
      </c>
      <c r="C1421" t="s">
        <v>1615</v>
      </c>
      <c r="D1421">
        <v>3.99</v>
      </c>
      <c r="E1421">
        <v>1254</v>
      </c>
      <c r="F1421">
        <f t="shared" si="22"/>
        <v>10</v>
      </c>
      <c r="G1421" t="str">
        <f>STANDINGS_ERA[[#This Row],[League]]&amp;STANDINGS_ERA[[#This Row],[Team]]</f>
        <v>$150 Draft Champions Feb 21 1:00 pm Lg.3741For Love of Your Money</v>
      </c>
    </row>
    <row r="1422" spans="1:7" x14ac:dyDescent="0.25">
      <c r="A1422">
        <v>2155</v>
      </c>
      <c r="B1422" t="s">
        <v>507</v>
      </c>
      <c r="C1422" t="s">
        <v>1615</v>
      </c>
      <c r="D1422">
        <v>4.1449999999999996</v>
      </c>
      <c r="E1422">
        <v>756</v>
      </c>
      <c r="F1422">
        <f t="shared" si="22"/>
        <v>11</v>
      </c>
      <c r="G1422" t="str">
        <f>STANDINGS_ERA[[#This Row],[League]]&amp;STANDINGS_ERA[[#This Row],[Team]]</f>
        <v>$150 Draft Champions Feb 21 1:00 pm Lg.3741Team Kelly</v>
      </c>
    </row>
    <row r="1423" spans="1:7" x14ac:dyDescent="0.25">
      <c r="A1423">
        <v>2329</v>
      </c>
      <c r="B1423" t="s">
        <v>211</v>
      </c>
      <c r="C1423" t="s">
        <v>1615</v>
      </c>
      <c r="D1423">
        <v>4.2009999999999996</v>
      </c>
      <c r="E1423">
        <v>582</v>
      </c>
      <c r="F1423">
        <f t="shared" si="22"/>
        <v>12</v>
      </c>
      <c r="G1423" t="str">
        <f>STANDINGS_ERA[[#This Row],[League]]&amp;STANDINGS_ERA[[#This Row],[Team]]</f>
        <v>$150 Draft Champions Feb 21 1:00 pm Lg.3741Mr.October</v>
      </c>
    </row>
    <row r="1424" spans="1:7" x14ac:dyDescent="0.25">
      <c r="A1424">
        <v>2512</v>
      </c>
      <c r="B1424" t="s">
        <v>1620</v>
      </c>
      <c r="C1424" t="s">
        <v>1615</v>
      </c>
      <c r="D1424">
        <v>4.2779999999999996</v>
      </c>
      <c r="E1424">
        <v>399</v>
      </c>
      <c r="F1424">
        <f t="shared" si="22"/>
        <v>13</v>
      </c>
      <c r="G1424" t="str">
        <f>STANDINGS_ERA[[#This Row],[League]]&amp;STANDINGS_ERA[[#This Row],[Team]]</f>
        <v>$150 Draft Champions Feb 21 1:00 pm Lg.3741The Corner</v>
      </c>
    </row>
    <row r="1425" spans="1:7" x14ac:dyDescent="0.25">
      <c r="A1425">
        <v>2616</v>
      </c>
      <c r="B1425" t="s">
        <v>1623</v>
      </c>
      <c r="C1425" t="s">
        <v>1615</v>
      </c>
      <c r="D1425">
        <v>4.3319999999999999</v>
      </c>
      <c r="E1425">
        <v>295</v>
      </c>
      <c r="F1425">
        <f t="shared" si="22"/>
        <v>14</v>
      </c>
      <c r="G1425" t="str">
        <f>STANDINGS_ERA[[#This Row],[League]]&amp;STANDINGS_ERA[[#This Row],[Team]]</f>
        <v>$150 Draft Champions Feb 21 1:00 pm Lg.3741Time For The Long Bombs</v>
      </c>
    </row>
    <row r="1426" spans="1:7" x14ac:dyDescent="0.25">
      <c r="A1426">
        <v>2664</v>
      </c>
      <c r="B1426" t="s">
        <v>1621</v>
      </c>
      <c r="C1426" t="s">
        <v>1615</v>
      </c>
      <c r="D1426">
        <v>4.3609999999999998</v>
      </c>
      <c r="E1426">
        <v>247</v>
      </c>
      <c r="F1426">
        <f t="shared" si="22"/>
        <v>15</v>
      </c>
      <c r="G1426" t="str">
        <f>STANDINGS_ERA[[#This Row],[League]]&amp;STANDINGS_ERA[[#This Row],[Team]]</f>
        <v>$150 Draft Champions Feb 21 1:00 pm Lg.3741Chauvinst Puig</v>
      </c>
    </row>
    <row r="1427" spans="1:7" x14ac:dyDescent="0.25">
      <c r="A1427">
        <v>40</v>
      </c>
      <c r="B1427" t="s">
        <v>1630</v>
      </c>
      <c r="C1427" t="s">
        <v>1625</v>
      </c>
      <c r="D1427">
        <v>3.266</v>
      </c>
      <c r="E1427">
        <v>2871</v>
      </c>
      <c r="F1427">
        <f t="shared" si="22"/>
        <v>1</v>
      </c>
      <c r="G1427" t="str">
        <f>STANDINGS_ERA[[#This Row],[League]]&amp;STANDINGS_ERA[[#This Row],[Team]]</f>
        <v>$150 Draft Champions Feb 22 1:00 pm Lg.3744Iron Lung</v>
      </c>
    </row>
    <row r="1428" spans="1:7" x14ac:dyDescent="0.25">
      <c r="A1428">
        <v>215</v>
      </c>
      <c r="B1428" t="s">
        <v>1627</v>
      </c>
      <c r="C1428" t="s">
        <v>1625</v>
      </c>
      <c r="D1428">
        <v>3.4940000000000002</v>
      </c>
      <c r="E1428">
        <v>2696</v>
      </c>
      <c r="F1428">
        <f t="shared" si="22"/>
        <v>2</v>
      </c>
      <c r="G1428" t="str">
        <f>STANDINGS_ERA[[#This Row],[League]]&amp;STANDINGS_ERA[[#This Row],[Team]]</f>
        <v>$150 Draft Champions Feb 22 1:00 pm Lg.3744Team Reynolds</v>
      </c>
    </row>
    <row r="1429" spans="1:7" x14ac:dyDescent="0.25">
      <c r="A1429">
        <v>888</v>
      </c>
      <c r="B1429" t="s">
        <v>1624</v>
      </c>
      <c r="C1429" t="s">
        <v>1625</v>
      </c>
      <c r="D1429">
        <v>3.774</v>
      </c>
      <c r="E1429">
        <v>2023</v>
      </c>
      <c r="F1429">
        <f t="shared" si="22"/>
        <v>3</v>
      </c>
      <c r="G1429" t="str">
        <f>STANDINGS_ERA[[#This Row],[League]]&amp;STANDINGS_ERA[[#This Row],[Team]]</f>
        <v>$150 Draft Champions Feb 22 1:00 pm Lg.3744Expected Value</v>
      </c>
    </row>
    <row r="1430" spans="1:7" x14ac:dyDescent="0.25">
      <c r="A1430">
        <v>978</v>
      </c>
      <c r="B1430" t="s">
        <v>1634</v>
      </c>
      <c r="C1430" t="s">
        <v>1625</v>
      </c>
      <c r="D1430">
        <v>3.7970000000000002</v>
      </c>
      <c r="E1430">
        <v>1933</v>
      </c>
      <c r="F1430">
        <f t="shared" si="22"/>
        <v>4</v>
      </c>
      <c r="G1430" t="str">
        <f>STANDINGS_ERA[[#This Row],[League]]&amp;STANDINGS_ERA[[#This Row],[Team]]</f>
        <v>$150 Draft Champions Feb 22 1:00 pm Lg.3744Wang Dang Doodle Gang</v>
      </c>
    </row>
    <row r="1431" spans="1:7" x14ac:dyDescent="0.25">
      <c r="A1431">
        <v>1126</v>
      </c>
      <c r="B1431" t="s">
        <v>1635</v>
      </c>
      <c r="C1431" t="s">
        <v>1625</v>
      </c>
      <c r="D1431">
        <v>3.8410000000000002</v>
      </c>
      <c r="E1431">
        <v>1785</v>
      </c>
      <c r="F1431">
        <f t="shared" si="22"/>
        <v>5</v>
      </c>
      <c r="G1431" t="str">
        <f>STANDINGS_ERA[[#This Row],[League]]&amp;STANDINGS_ERA[[#This Row],[Team]]</f>
        <v>$150 Draft Champions Feb 22 1:00 pm Lg.3744Rally Killing HR</v>
      </c>
    </row>
    <row r="1432" spans="1:7" x14ac:dyDescent="0.25">
      <c r="A1432">
        <v>1183</v>
      </c>
      <c r="B1432" t="s">
        <v>1626</v>
      </c>
      <c r="C1432" t="s">
        <v>1625</v>
      </c>
      <c r="D1432">
        <v>3.859</v>
      </c>
      <c r="E1432">
        <v>1728</v>
      </c>
      <c r="F1432">
        <f t="shared" si="22"/>
        <v>6</v>
      </c>
      <c r="G1432" t="str">
        <f>STANDINGS_ERA[[#This Row],[League]]&amp;STANDINGS_ERA[[#This Row],[Team]]</f>
        <v>$150 Draft Champions Feb 22 1:00 pm Lg.3744Los Canines</v>
      </c>
    </row>
    <row r="1433" spans="1:7" x14ac:dyDescent="0.25">
      <c r="A1433">
        <v>1314</v>
      </c>
      <c r="B1433" t="s">
        <v>1629</v>
      </c>
      <c r="C1433" t="s">
        <v>1625</v>
      </c>
      <c r="D1433">
        <v>3.891</v>
      </c>
      <c r="E1433">
        <v>1597</v>
      </c>
      <c r="F1433">
        <f t="shared" si="22"/>
        <v>7</v>
      </c>
      <c r="G1433" t="str">
        <f>STANDINGS_ERA[[#This Row],[League]]&amp;STANDINGS_ERA[[#This Row],[Team]]</f>
        <v>$150 Draft Champions Feb 22 1:00 pm Lg.3744Team Clarke - 4</v>
      </c>
    </row>
    <row r="1434" spans="1:7" x14ac:dyDescent="0.25">
      <c r="A1434">
        <v>1397</v>
      </c>
      <c r="B1434" t="s">
        <v>186</v>
      </c>
      <c r="C1434" t="s">
        <v>1625</v>
      </c>
      <c r="D1434">
        <v>3.9159999999999999</v>
      </c>
      <c r="E1434">
        <v>1514</v>
      </c>
      <c r="F1434">
        <f t="shared" si="22"/>
        <v>8</v>
      </c>
      <c r="G1434" t="str">
        <f>STANDINGS_ERA[[#This Row],[League]]&amp;STANDINGS_ERA[[#This Row],[Team]]</f>
        <v>$150 Draft Champions Feb 22 1:00 pm Lg.3744LONG GONE</v>
      </c>
    </row>
    <row r="1435" spans="1:7" x14ac:dyDescent="0.25">
      <c r="A1435">
        <v>1861</v>
      </c>
      <c r="B1435" t="s">
        <v>1628</v>
      </c>
      <c r="C1435" t="s">
        <v>1625</v>
      </c>
      <c r="D1435">
        <v>4.0469999999999997</v>
      </c>
      <c r="E1435">
        <v>1050</v>
      </c>
      <c r="F1435">
        <f t="shared" si="22"/>
        <v>9</v>
      </c>
      <c r="G1435" t="str">
        <f>STANDINGS_ERA[[#This Row],[League]]&amp;STANDINGS_ERA[[#This Row],[Team]]</f>
        <v>$150 Draft Champions Feb 22 1:00 pm Lg.3744JColvin FantasyAlarm</v>
      </c>
    </row>
    <row r="1436" spans="1:7" x14ac:dyDescent="0.25">
      <c r="A1436">
        <v>2047</v>
      </c>
      <c r="B1436" t="s">
        <v>84</v>
      </c>
      <c r="C1436" t="s">
        <v>1625</v>
      </c>
      <c r="D1436">
        <v>4.1079999999999997</v>
      </c>
      <c r="E1436">
        <v>864</v>
      </c>
      <c r="F1436">
        <f t="shared" si="22"/>
        <v>10</v>
      </c>
      <c r="G1436" t="str">
        <f>STANDINGS_ERA[[#This Row],[League]]&amp;STANDINGS_ERA[[#This Row],[Team]]</f>
        <v>$150 Draft Champions Feb 22 1:00 pm Lg.3744Team Bright</v>
      </c>
    </row>
    <row r="1437" spans="1:7" x14ac:dyDescent="0.25">
      <c r="A1437">
        <v>2078</v>
      </c>
      <c r="B1437" t="s">
        <v>1632</v>
      </c>
      <c r="C1437" t="s">
        <v>1625</v>
      </c>
      <c r="D1437">
        <v>4.1189999999999998</v>
      </c>
      <c r="E1437">
        <v>833</v>
      </c>
      <c r="F1437">
        <f t="shared" si="22"/>
        <v>11</v>
      </c>
      <c r="G1437" t="str">
        <f>STANDINGS_ERA[[#This Row],[League]]&amp;STANDINGS_ERA[[#This Row],[Team]]</f>
        <v>$150 Draft Champions Feb 22 1:00 pm Lg.3744Albert King</v>
      </c>
    </row>
    <row r="1438" spans="1:7" x14ac:dyDescent="0.25">
      <c r="A1438">
        <v>2084</v>
      </c>
      <c r="B1438" t="s">
        <v>1633</v>
      </c>
      <c r="C1438" t="s">
        <v>1625</v>
      </c>
      <c r="D1438">
        <v>4.1210000000000004</v>
      </c>
      <c r="E1438">
        <v>827</v>
      </c>
      <c r="F1438">
        <f t="shared" si="22"/>
        <v>12</v>
      </c>
      <c r="G1438" t="str">
        <f>STANDINGS_ERA[[#This Row],[League]]&amp;STANDINGS_ERA[[#This Row],[Team]]</f>
        <v>$150 Draft Champions Feb 22 1:00 pm Lg.3744Old School Players</v>
      </c>
    </row>
    <row r="1439" spans="1:7" x14ac:dyDescent="0.25">
      <c r="A1439">
        <v>2455</v>
      </c>
      <c r="B1439" t="s">
        <v>1631</v>
      </c>
      <c r="C1439" t="s">
        <v>1625</v>
      </c>
      <c r="D1439">
        <v>4.2489999999999997</v>
      </c>
      <c r="E1439">
        <v>456</v>
      </c>
      <c r="F1439">
        <f t="shared" si="22"/>
        <v>13</v>
      </c>
      <c r="G1439" t="str">
        <f>STANDINGS_ERA[[#This Row],[League]]&amp;STANDINGS_ERA[[#This Row],[Team]]</f>
        <v>$150 Draft Champions Feb 22 1:00 pm Lg.3744Rum Runner 4</v>
      </c>
    </row>
    <row r="1440" spans="1:7" x14ac:dyDescent="0.25">
      <c r="A1440">
        <v>2460</v>
      </c>
      <c r="B1440" t="s">
        <v>1636</v>
      </c>
      <c r="C1440" t="s">
        <v>1625</v>
      </c>
      <c r="D1440">
        <v>4.2530000000000001</v>
      </c>
      <c r="E1440">
        <v>451</v>
      </c>
      <c r="F1440">
        <f t="shared" si="22"/>
        <v>14</v>
      </c>
      <c r="G1440" t="str">
        <f>STANDINGS_ERA[[#This Row],[League]]&amp;STANDINGS_ERA[[#This Row],[Team]]</f>
        <v>$150 Draft Champions Feb 22 1:00 pm Lg.3744Hyun-Jin Ryude</v>
      </c>
    </row>
    <row r="1441" spans="1:7" x14ac:dyDescent="0.25">
      <c r="A1441">
        <v>2657</v>
      </c>
      <c r="B1441" t="s">
        <v>19</v>
      </c>
      <c r="C1441" t="s">
        <v>1625</v>
      </c>
      <c r="D1441">
        <v>4.3570000000000002</v>
      </c>
      <c r="E1441">
        <v>254</v>
      </c>
      <c r="F1441">
        <f t="shared" si="22"/>
        <v>15</v>
      </c>
      <c r="G1441" t="str">
        <f>STANDINGS_ERA[[#This Row],[League]]&amp;STANDINGS_ERA[[#This Row],[Team]]</f>
        <v>$150 Draft Champions Feb 22 1:00 pm Lg.3744One Eyed Jack</v>
      </c>
    </row>
    <row r="1442" spans="1:7" x14ac:dyDescent="0.25">
      <c r="A1442">
        <v>114</v>
      </c>
      <c r="B1442" t="s">
        <v>1641</v>
      </c>
      <c r="C1442" t="s">
        <v>1638</v>
      </c>
      <c r="D1442">
        <v>3.39</v>
      </c>
      <c r="E1442">
        <v>2797</v>
      </c>
      <c r="F1442">
        <f t="shared" si="22"/>
        <v>1</v>
      </c>
      <c r="G1442" t="str">
        <f>STANDINGS_ERA[[#This Row],[League]]&amp;STANDINGS_ERA[[#This Row],[Team]]</f>
        <v>$150 Draft Champions Feb 22 1:00 pm Lg.3747YITBOAT</v>
      </c>
    </row>
    <row r="1443" spans="1:7" x14ac:dyDescent="0.25">
      <c r="A1443">
        <v>530</v>
      </c>
      <c r="B1443" t="s">
        <v>18</v>
      </c>
      <c r="C1443" t="s">
        <v>1638</v>
      </c>
      <c r="D1443">
        <v>3.65</v>
      </c>
      <c r="E1443">
        <v>2381</v>
      </c>
      <c r="F1443">
        <f t="shared" si="22"/>
        <v>2</v>
      </c>
      <c r="G1443" t="str">
        <f>STANDINGS_ERA[[#This Row],[League]]&amp;STANDINGS_ERA[[#This Row],[Team]]</f>
        <v>$150 Draft Champions Feb 22 1:00 pm Lg.3747Home Run Derbies</v>
      </c>
    </row>
    <row r="1444" spans="1:7" x14ac:dyDescent="0.25">
      <c r="A1444">
        <v>695</v>
      </c>
      <c r="B1444" t="s">
        <v>726</v>
      </c>
      <c r="C1444" t="s">
        <v>1638</v>
      </c>
      <c r="D1444">
        <v>3.7160000000000002</v>
      </c>
      <c r="E1444">
        <v>2215.5</v>
      </c>
      <c r="F1444">
        <f t="shared" si="22"/>
        <v>3</v>
      </c>
      <c r="G1444" t="str">
        <f>STANDINGS_ERA[[#This Row],[League]]&amp;STANDINGS_ERA[[#This Row],[Team]]</f>
        <v>$150 Draft Champions Feb 22 1:00 pm Lg.3747Team Warner</v>
      </c>
    </row>
    <row r="1445" spans="1:7" x14ac:dyDescent="0.25">
      <c r="A1445">
        <v>1095</v>
      </c>
      <c r="B1445" t="s">
        <v>1639</v>
      </c>
      <c r="C1445" t="s">
        <v>1638</v>
      </c>
      <c r="D1445">
        <v>3.8330000000000002</v>
      </c>
      <c r="E1445">
        <v>1816</v>
      </c>
      <c r="F1445">
        <f t="shared" si="22"/>
        <v>4</v>
      </c>
      <c r="G1445" t="str">
        <f>STANDINGS_ERA[[#This Row],[League]]&amp;STANDINGS_ERA[[#This Row],[Team]]</f>
        <v>$150 Draft Champions Feb 22 1:00 pm Lg.3747The Wild Bunch</v>
      </c>
    </row>
    <row r="1446" spans="1:7" x14ac:dyDescent="0.25">
      <c r="A1446">
        <v>1100</v>
      </c>
      <c r="B1446" t="s">
        <v>1643</v>
      </c>
      <c r="C1446" t="s">
        <v>1638</v>
      </c>
      <c r="D1446">
        <v>3.8340000000000001</v>
      </c>
      <c r="E1446">
        <v>1811</v>
      </c>
      <c r="F1446">
        <f t="shared" si="22"/>
        <v>5</v>
      </c>
      <c r="G1446" t="str">
        <f>STANDINGS_ERA[[#This Row],[League]]&amp;STANDINGS_ERA[[#This Row],[Team]]</f>
        <v>$150 Draft Champions Feb 22 1:00 pm Lg.3747Team Barry</v>
      </c>
    </row>
    <row r="1447" spans="1:7" x14ac:dyDescent="0.25">
      <c r="A1447">
        <v>1111</v>
      </c>
      <c r="B1447" t="s">
        <v>1646</v>
      </c>
      <c r="C1447" t="s">
        <v>1638</v>
      </c>
      <c r="D1447">
        <v>3.8359999999999999</v>
      </c>
      <c r="E1447">
        <v>1800</v>
      </c>
      <c r="F1447">
        <f t="shared" si="22"/>
        <v>6</v>
      </c>
      <c r="G1447" t="str">
        <f>STANDINGS_ERA[[#This Row],[League]]&amp;STANDINGS_ERA[[#This Row],[Team]]</f>
        <v>$150 Draft Champions Feb 22 1:00 pm Lg.3747FALCONS</v>
      </c>
    </row>
    <row r="1448" spans="1:7" x14ac:dyDescent="0.25">
      <c r="A1448">
        <v>1132</v>
      </c>
      <c r="B1448" t="s">
        <v>1644</v>
      </c>
      <c r="C1448" t="s">
        <v>1638</v>
      </c>
      <c r="D1448">
        <v>3.843</v>
      </c>
      <c r="E1448">
        <v>1779</v>
      </c>
      <c r="F1448">
        <f t="shared" si="22"/>
        <v>7</v>
      </c>
      <c r="G1448" t="str">
        <f>STANDINGS_ERA[[#This Row],[League]]&amp;STANDINGS_ERA[[#This Row],[Team]]</f>
        <v>$150 Draft Champions Feb 22 1:00 pm Lg.3747Team Durham</v>
      </c>
    </row>
    <row r="1449" spans="1:7" x14ac:dyDescent="0.25">
      <c r="A1449">
        <v>1316</v>
      </c>
      <c r="B1449" t="s">
        <v>1637</v>
      </c>
      <c r="C1449" t="s">
        <v>1638</v>
      </c>
      <c r="D1449">
        <v>3.8929999999999998</v>
      </c>
      <c r="E1449">
        <v>1595</v>
      </c>
      <c r="F1449">
        <f t="shared" si="22"/>
        <v>8</v>
      </c>
      <c r="G1449" t="str">
        <f>STANDINGS_ERA[[#This Row],[League]]&amp;STANDINGS_ERA[[#This Row],[Team]]</f>
        <v>$150 Draft Champions Feb 22 1:00 pm Lg.3747What's That</v>
      </c>
    </row>
    <row r="1450" spans="1:7" x14ac:dyDescent="0.25">
      <c r="A1450">
        <v>1534</v>
      </c>
      <c r="B1450" t="s">
        <v>1640</v>
      </c>
      <c r="C1450" t="s">
        <v>1638</v>
      </c>
      <c r="D1450">
        <v>3.9540000000000002</v>
      </c>
      <c r="E1450">
        <v>1377</v>
      </c>
      <c r="F1450">
        <f t="shared" si="22"/>
        <v>9</v>
      </c>
      <c r="G1450" t="str">
        <f>STANDINGS_ERA[[#This Row],[League]]&amp;STANDINGS_ERA[[#This Row],[Team]]</f>
        <v>$150 Draft Champions Feb 22 1:00 pm Lg.3747Fantasy Phoenix II</v>
      </c>
    </row>
    <row r="1451" spans="1:7" x14ac:dyDescent="0.25">
      <c r="A1451">
        <v>1645</v>
      </c>
      <c r="B1451" t="s">
        <v>1647</v>
      </c>
      <c r="C1451" t="s">
        <v>1638</v>
      </c>
      <c r="D1451">
        <v>3.9849999999999999</v>
      </c>
      <c r="E1451">
        <v>1266</v>
      </c>
      <c r="F1451">
        <f t="shared" si="22"/>
        <v>10</v>
      </c>
      <c r="G1451" t="str">
        <f>STANDINGS_ERA[[#This Row],[League]]&amp;STANDINGS_ERA[[#This Row],[Team]]</f>
        <v>$150 Draft Champions Feb 22 1:00 pm Lg.3747Team Javenkoski</v>
      </c>
    </row>
    <row r="1452" spans="1:7" x14ac:dyDescent="0.25">
      <c r="A1452">
        <v>1907</v>
      </c>
      <c r="B1452" t="s">
        <v>1642</v>
      </c>
      <c r="C1452" t="s">
        <v>1638</v>
      </c>
      <c r="D1452">
        <v>4.0609999999999999</v>
      </c>
      <c r="E1452">
        <v>1004</v>
      </c>
      <c r="F1452">
        <f t="shared" si="22"/>
        <v>11</v>
      </c>
      <c r="G1452" t="str">
        <f>STANDINGS_ERA[[#This Row],[League]]&amp;STANDINGS_ERA[[#This Row],[Team]]</f>
        <v>$150 Draft Champions Feb 22 1:00 pm Lg.3747Bros B4 Hoes</v>
      </c>
    </row>
    <row r="1453" spans="1:7" x14ac:dyDescent="0.25">
      <c r="A1453">
        <v>2372</v>
      </c>
      <c r="B1453" t="s">
        <v>1189</v>
      </c>
      <c r="C1453" t="s">
        <v>1638</v>
      </c>
      <c r="D1453">
        <v>4.2149999999999999</v>
      </c>
      <c r="E1453">
        <v>539</v>
      </c>
      <c r="F1453">
        <f t="shared" si="22"/>
        <v>12</v>
      </c>
      <c r="G1453" t="str">
        <f>STANDINGS_ERA[[#This Row],[League]]&amp;STANDINGS_ERA[[#This Row],[Team]]</f>
        <v>$150 Draft Champions Feb 22 1:00 pm Lg.3747Team jones</v>
      </c>
    </row>
    <row r="1454" spans="1:7" x14ac:dyDescent="0.25">
      <c r="A1454">
        <v>2403</v>
      </c>
      <c r="B1454" t="s">
        <v>1645</v>
      </c>
      <c r="C1454" t="s">
        <v>1638</v>
      </c>
      <c r="D1454">
        <v>4.2249999999999996</v>
      </c>
      <c r="E1454">
        <v>507.5</v>
      </c>
      <c r="F1454">
        <f t="shared" si="22"/>
        <v>13</v>
      </c>
      <c r="G1454" t="str">
        <f>STANDINGS_ERA[[#This Row],[League]]&amp;STANDINGS_ERA[[#This Row],[Team]]</f>
        <v>$150 Draft Champions Feb 22 1:00 pm Lg.3747TonyC</v>
      </c>
    </row>
    <row r="1455" spans="1:7" x14ac:dyDescent="0.25">
      <c r="A1455">
        <v>2490</v>
      </c>
      <c r="B1455" t="s">
        <v>1648</v>
      </c>
      <c r="C1455" t="s">
        <v>1638</v>
      </c>
      <c r="D1455">
        <v>4.266</v>
      </c>
      <c r="E1455">
        <v>421</v>
      </c>
      <c r="F1455">
        <f t="shared" si="22"/>
        <v>14</v>
      </c>
      <c r="G1455" t="str">
        <f>STANDINGS_ERA[[#This Row],[League]]&amp;STANDINGS_ERA[[#This Row],[Team]]</f>
        <v>$150 Draft Champions Feb 22 1:00 pm Lg.3747Mastersball.com</v>
      </c>
    </row>
    <row r="1456" spans="1:7" x14ac:dyDescent="0.25">
      <c r="A1456">
        <v>2822</v>
      </c>
      <c r="B1456" t="s">
        <v>1290</v>
      </c>
      <c r="C1456" t="s">
        <v>1638</v>
      </c>
      <c r="D1456">
        <v>4.5229999999999997</v>
      </c>
      <c r="E1456">
        <v>89</v>
      </c>
      <c r="F1456">
        <f t="shared" si="22"/>
        <v>15</v>
      </c>
      <c r="G1456" t="str">
        <f>STANDINGS_ERA[[#This Row],[League]]&amp;STANDINGS_ERA[[#This Row],[Team]]</f>
        <v>$150 Draft Champions Feb 22 1:00 pm Lg.3747What Was I Thinking</v>
      </c>
    </row>
    <row r="1457" spans="1:7" x14ac:dyDescent="0.25">
      <c r="A1457">
        <v>115</v>
      </c>
      <c r="B1457" t="s">
        <v>1651</v>
      </c>
      <c r="C1457" t="s">
        <v>1649</v>
      </c>
      <c r="D1457">
        <v>3.391</v>
      </c>
      <c r="E1457">
        <v>2796</v>
      </c>
      <c r="F1457">
        <f t="shared" si="22"/>
        <v>1</v>
      </c>
      <c r="G1457" t="str">
        <f>STANDINGS_ERA[[#This Row],[League]]&amp;STANDINGS_ERA[[#This Row],[Team]]</f>
        <v>$150 Draft Champions Feb 23 1:00 pm Lg.3750GimmieDat Dat</v>
      </c>
    </row>
    <row r="1458" spans="1:7" x14ac:dyDescent="0.25">
      <c r="A1458">
        <v>143</v>
      </c>
      <c r="B1458" t="s">
        <v>1653</v>
      </c>
      <c r="C1458" t="s">
        <v>1649</v>
      </c>
      <c r="D1458">
        <v>3.43</v>
      </c>
      <c r="E1458">
        <v>2768</v>
      </c>
      <c r="F1458">
        <f t="shared" si="22"/>
        <v>2</v>
      </c>
      <c r="G1458" t="str">
        <f>STANDINGS_ERA[[#This Row],[League]]&amp;STANDINGS_ERA[[#This Row],[Team]]</f>
        <v>$150 Draft Champions Feb 23 1:00 pm Lg.3750P-n-C Report</v>
      </c>
    </row>
    <row r="1459" spans="1:7" x14ac:dyDescent="0.25">
      <c r="A1459">
        <v>333</v>
      </c>
      <c r="B1459" t="s">
        <v>1657</v>
      </c>
      <c r="C1459" t="s">
        <v>1649</v>
      </c>
      <c r="D1459">
        <v>3.5619999999999998</v>
      </c>
      <c r="E1459">
        <v>2578</v>
      </c>
      <c r="F1459">
        <f t="shared" si="22"/>
        <v>3</v>
      </c>
      <c r="G1459" t="str">
        <f>STANDINGS_ERA[[#This Row],[League]]&amp;STANDINGS_ERA[[#This Row],[Team]]</f>
        <v>$150 Draft Champions Feb 23 1:00 pm Lg.3750Reverse Cowgill 0223</v>
      </c>
    </row>
    <row r="1460" spans="1:7" x14ac:dyDescent="0.25">
      <c r="A1460">
        <v>434</v>
      </c>
      <c r="B1460" t="s">
        <v>465</v>
      </c>
      <c r="C1460" t="s">
        <v>1649</v>
      </c>
      <c r="D1460">
        <v>3.609</v>
      </c>
      <c r="E1460">
        <v>2477</v>
      </c>
      <c r="F1460">
        <f t="shared" si="22"/>
        <v>4</v>
      </c>
      <c r="G1460" t="str">
        <f>STANDINGS_ERA[[#This Row],[League]]&amp;STANDINGS_ERA[[#This Row],[Team]]</f>
        <v>$150 Draft Champions Feb 23 1:00 pm Lg.3750Cape Fear Waterman</v>
      </c>
    </row>
    <row r="1461" spans="1:7" x14ac:dyDescent="0.25">
      <c r="A1461">
        <v>553</v>
      </c>
      <c r="B1461" t="s">
        <v>1650</v>
      </c>
      <c r="C1461" t="s">
        <v>1649</v>
      </c>
      <c r="D1461">
        <v>3.66</v>
      </c>
      <c r="E1461">
        <v>2358</v>
      </c>
      <c r="F1461">
        <f t="shared" si="22"/>
        <v>5</v>
      </c>
      <c r="G1461" t="str">
        <f>STANDINGS_ERA[[#This Row],[League]]&amp;STANDINGS_ERA[[#This Row],[Team]]</f>
        <v>$150 Draft Champions Feb 23 1:00 pm Lg.3750Greenwave</v>
      </c>
    </row>
    <row r="1462" spans="1:7" x14ac:dyDescent="0.25">
      <c r="A1462">
        <v>1004</v>
      </c>
      <c r="B1462" t="s">
        <v>262</v>
      </c>
      <c r="C1462" t="s">
        <v>1649</v>
      </c>
      <c r="D1462">
        <v>3.8069999999999999</v>
      </c>
      <c r="E1462">
        <v>1907</v>
      </c>
      <c r="F1462">
        <f t="shared" si="22"/>
        <v>6</v>
      </c>
      <c r="G1462" t="str">
        <f>STANDINGS_ERA[[#This Row],[League]]&amp;STANDINGS_ERA[[#This Row],[Team]]</f>
        <v>$150 Draft Champions Feb 23 1:00 pm Lg.3750Tennessee Tire</v>
      </c>
    </row>
    <row r="1463" spans="1:7" x14ac:dyDescent="0.25">
      <c r="A1463">
        <v>1006</v>
      </c>
      <c r="B1463" t="s">
        <v>1656</v>
      </c>
      <c r="C1463" t="s">
        <v>1649</v>
      </c>
      <c r="D1463">
        <v>3.8079999999999998</v>
      </c>
      <c r="E1463">
        <v>1905</v>
      </c>
      <c r="F1463">
        <f t="shared" si="22"/>
        <v>7</v>
      </c>
      <c r="G1463" t="str">
        <f>STANDINGS_ERA[[#This Row],[League]]&amp;STANDINGS_ERA[[#This Row],[Team]]</f>
        <v>$150 Draft Champions Feb 23 1:00 pm Lg.3750Malibu Waves 2016 (15 tm)</v>
      </c>
    </row>
    <row r="1464" spans="1:7" x14ac:dyDescent="0.25">
      <c r="A1464">
        <v>1588</v>
      </c>
      <c r="B1464" t="s">
        <v>1652</v>
      </c>
      <c r="C1464" t="s">
        <v>1649</v>
      </c>
      <c r="D1464">
        <v>3.97</v>
      </c>
      <c r="E1464">
        <v>1323</v>
      </c>
      <c r="F1464">
        <f t="shared" si="22"/>
        <v>8</v>
      </c>
      <c r="G1464" t="str">
        <f>STANDINGS_ERA[[#This Row],[League]]&amp;STANDINGS_ERA[[#This Row],[Team]]</f>
        <v>$150 Draft Champions Feb 23 1:00 pm Lg.3750Team Kirshblum</v>
      </c>
    </row>
    <row r="1465" spans="1:7" x14ac:dyDescent="0.25">
      <c r="A1465">
        <v>2097</v>
      </c>
      <c r="B1465" t="s">
        <v>46</v>
      </c>
      <c r="C1465" t="s">
        <v>1649</v>
      </c>
      <c r="D1465">
        <v>4.1260000000000003</v>
      </c>
      <c r="E1465">
        <v>814.5</v>
      </c>
      <c r="F1465">
        <f t="shared" si="22"/>
        <v>9</v>
      </c>
      <c r="G1465" t="str">
        <f>STANDINGS_ERA[[#This Row],[League]]&amp;STANDINGS_ERA[[#This Row],[Team]]</f>
        <v>$150 Draft Champions Feb 23 1:00 pm Lg.3750Team Menna</v>
      </c>
    </row>
    <row r="1466" spans="1:7" x14ac:dyDescent="0.25">
      <c r="A1466">
        <v>2117</v>
      </c>
      <c r="B1466" t="s">
        <v>42</v>
      </c>
      <c r="C1466" t="s">
        <v>1649</v>
      </c>
      <c r="D1466">
        <v>4.133</v>
      </c>
      <c r="E1466">
        <v>794</v>
      </c>
      <c r="F1466">
        <f t="shared" si="22"/>
        <v>10</v>
      </c>
      <c r="G1466" t="str">
        <f>STANDINGS_ERA[[#This Row],[League]]&amp;STANDINGS_ERA[[#This Row],[Team]]</f>
        <v>$150 Draft Champions Feb 23 1:00 pm Lg.3750CAPTAIN BODGIT</v>
      </c>
    </row>
    <row r="1467" spans="1:7" x14ac:dyDescent="0.25">
      <c r="A1467">
        <v>2223</v>
      </c>
      <c r="B1467" t="s">
        <v>446</v>
      </c>
      <c r="C1467" t="s">
        <v>1649</v>
      </c>
      <c r="D1467">
        <v>4.17</v>
      </c>
      <c r="E1467">
        <v>688</v>
      </c>
      <c r="F1467">
        <f t="shared" si="22"/>
        <v>11</v>
      </c>
      <c r="G1467" t="str">
        <f>STANDINGS_ERA[[#This Row],[League]]&amp;STANDINGS_ERA[[#This Row],[Team]]</f>
        <v>$150 Draft Champions Feb 23 1:00 pm Lg.3750Brave Warriors</v>
      </c>
    </row>
    <row r="1468" spans="1:7" x14ac:dyDescent="0.25">
      <c r="A1468">
        <v>2231</v>
      </c>
      <c r="B1468" t="s">
        <v>1655</v>
      </c>
      <c r="C1468" t="s">
        <v>1649</v>
      </c>
      <c r="D1468">
        <v>4.1719999999999997</v>
      </c>
      <c r="E1468">
        <v>680</v>
      </c>
      <c r="F1468">
        <f t="shared" si="22"/>
        <v>12</v>
      </c>
      <c r="G1468" t="str">
        <f>STANDINGS_ERA[[#This Row],[League]]&amp;STANDINGS_ERA[[#This Row],[Team]]</f>
        <v>$150 Draft Champions Feb 23 1:00 pm Lg.3750Campbell Toe II</v>
      </c>
    </row>
    <row r="1469" spans="1:7" x14ac:dyDescent="0.25">
      <c r="A1469">
        <v>2240</v>
      </c>
      <c r="B1469" t="s">
        <v>409</v>
      </c>
      <c r="C1469" t="s">
        <v>1649</v>
      </c>
      <c r="D1469">
        <v>4.173</v>
      </c>
      <c r="E1469">
        <v>671</v>
      </c>
      <c r="F1469">
        <f t="shared" si="22"/>
        <v>13</v>
      </c>
      <c r="G1469" t="str">
        <f>STANDINGS_ERA[[#This Row],[League]]&amp;STANDINGS_ERA[[#This Row],[Team]]</f>
        <v>$150 Draft Champions Feb 23 1:00 pm Lg.3750Perpetual Motion Squad</v>
      </c>
    </row>
    <row r="1470" spans="1:7" x14ac:dyDescent="0.25">
      <c r="A1470">
        <v>2363</v>
      </c>
      <c r="B1470" t="s">
        <v>308</v>
      </c>
      <c r="C1470" t="s">
        <v>1649</v>
      </c>
      <c r="D1470">
        <v>4.2110000000000003</v>
      </c>
      <c r="E1470">
        <v>548</v>
      </c>
      <c r="F1470">
        <f t="shared" si="22"/>
        <v>14</v>
      </c>
      <c r="G1470" t="str">
        <f>STANDINGS_ERA[[#This Row],[League]]&amp;STANDINGS_ERA[[#This Row],[Team]]</f>
        <v>$150 Draft Champions Feb 23 1:00 pm Lg.3750Captain Crunch 5</v>
      </c>
    </row>
    <row r="1471" spans="1:7" x14ac:dyDescent="0.25">
      <c r="A1471">
        <v>2488</v>
      </c>
      <c r="B1471" t="s">
        <v>650</v>
      </c>
      <c r="C1471" t="s">
        <v>1649</v>
      </c>
      <c r="D1471">
        <v>4.2649999999999997</v>
      </c>
      <c r="E1471">
        <v>423</v>
      </c>
      <c r="F1471">
        <f t="shared" si="22"/>
        <v>15</v>
      </c>
      <c r="G1471" t="str">
        <f>STANDINGS_ERA[[#This Row],[League]]&amp;STANDINGS_ERA[[#This Row],[Team]]</f>
        <v>$150 Draft Champions Feb 23 1:00 pm Lg.3750Team Stein</v>
      </c>
    </row>
    <row r="1472" spans="1:7" x14ac:dyDescent="0.25">
      <c r="A1472">
        <v>103</v>
      </c>
      <c r="B1472" t="s">
        <v>1665</v>
      </c>
      <c r="C1472" t="s">
        <v>1659</v>
      </c>
      <c r="D1472">
        <v>3.3780000000000001</v>
      </c>
      <c r="E1472">
        <v>2808</v>
      </c>
      <c r="F1472">
        <f t="shared" si="22"/>
        <v>1</v>
      </c>
      <c r="G1472" t="str">
        <f>STANDINGS_ERA[[#This Row],[League]]&amp;STANDINGS_ERA[[#This Row],[Team]]</f>
        <v>$150 Draft Champions Feb 23 1:00 pm Lg.3751Traylor Dukes</v>
      </c>
    </row>
    <row r="1473" spans="1:7" x14ac:dyDescent="0.25">
      <c r="A1473">
        <v>532</v>
      </c>
      <c r="B1473" t="s">
        <v>1661</v>
      </c>
      <c r="C1473" t="s">
        <v>1659</v>
      </c>
      <c r="D1473">
        <v>3.6509999999999998</v>
      </c>
      <c r="E1473">
        <v>2379</v>
      </c>
      <c r="F1473">
        <f t="shared" si="22"/>
        <v>2</v>
      </c>
      <c r="G1473" t="str">
        <f>STANDINGS_ERA[[#This Row],[League]]&amp;STANDINGS_ERA[[#This Row],[Team]]</f>
        <v>$150 Draft Champions Feb 23 1:00 pm Lg.3751Duda RIght Thing</v>
      </c>
    </row>
    <row r="1474" spans="1:7" x14ac:dyDescent="0.25">
      <c r="A1474">
        <v>584</v>
      </c>
      <c r="B1474" t="s">
        <v>1666</v>
      </c>
      <c r="C1474" t="s">
        <v>1659</v>
      </c>
      <c r="D1474">
        <v>3.6720000000000002</v>
      </c>
      <c r="E1474">
        <v>2326.5</v>
      </c>
      <c r="F1474">
        <f t="shared" si="22"/>
        <v>3</v>
      </c>
      <c r="G1474" t="str">
        <f>STANDINGS_ERA[[#This Row],[League]]&amp;STANDINGS_ERA[[#This Row],[Team]]</f>
        <v>$150 Draft Champions Feb 23 1:00 pm Lg.3751Big Bad Wolf</v>
      </c>
    </row>
    <row r="1475" spans="1:7" x14ac:dyDescent="0.25">
      <c r="A1475">
        <v>634</v>
      </c>
      <c r="B1475" t="s">
        <v>271</v>
      </c>
      <c r="C1475" t="s">
        <v>1659</v>
      </c>
      <c r="D1475">
        <v>3.69</v>
      </c>
      <c r="E1475">
        <v>2277</v>
      </c>
      <c r="F1475">
        <f t="shared" ref="F1475:F1538" si="23">IF(C1475=C1474,F1474+1,1)</f>
        <v>4</v>
      </c>
      <c r="G1475" t="str">
        <f>STANDINGS_ERA[[#This Row],[League]]&amp;STANDINGS_ERA[[#This Row],[Team]]</f>
        <v>$150 Draft Champions Feb 23 1:00 pm Lg.3751Team brace</v>
      </c>
    </row>
    <row r="1476" spans="1:7" x14ac:dyDescent="0.25">
      <c r="A1476">
        <v>780</v>
      </c>
      <c r="B1476" t="s">
        <v>1667</v>
      </c>
      <c r="C1476" t="s">
        <v>1659</v>
      </c>
      <c r="D1476">
        <v>3.7429999999999999</v>
      </c>
      <c r="E1476">
        <v>2131</v>
      </c>
      <c r="F1476">
        <f t="shared" si="23"/>
        <v>5</v>
      </c>
      <c r="G1476" t="str">
        <f>STANDINGS_ERA[[#This Row],[League]]&amp;STANDINGS_ERA[[#This Row],[Team]]</f>
        <v>$150 Draft Champions Feb 23 1:00 pm Lg.3751Honey Nut Berrios</v>
      </c>
    </row>
    <row r="1477" spans="1:7" x14ac:dyDescent="0.25">
      <c r="A1477">
        <v>909</v>
      </c>
      <c r="B1477" t="s">
        <v>406</v>
      </c>
      <c r="C1477" t="s">
        <v>1659</v>
      </c>
      <c r="D1477">
        <v>3.7789999999999999</v>
      </c>
      <c r="E1477">
        <v>2002</v>
      </c>
      <c r="F1477">
        <f t="shared" si="23"/>
        <v>6</v>
      </c>
      <c r="G1477" t="str">
        <f>STANDINGS_ERA[[#This Row],[League]]&amp;STANDINGS_ERA[[#This Row],[Team]]</f>
        <v>$150 Draft Champions Feb 23 1:00 pm Lg.375150 Rounds and Pray</v>
      </c>
    </row>
    <row r="1478" spans="1:7" x14ac:dyDescent="0.25">
      <c r="A1478">
        <v>1348</v>
      </c>
      <c r="B1478" t="s">
        <v>205</v>
      </c>
      <c r="C1478" t="s">
        <v>1659</v>
      </c>
      <c r="D1478">
        <v>3.9</v>
      </c>
      <c r="E1478">
        <v>1563</v>
      </c>
      <c r="F1478">
        <f t="shared" si="23"/>
        <v>7</v>
      </c>
      <c r="G1478" t="str">
        <f>STANDINGS_ERA[[#This Row],[League]]&amp;STANDINGS_ERA[[#This Row],[Team]]</f>
        <v>$150 Draft Champions Feb 23 1:00 pm Lg.3751Team Sloan</v>
      </c>
    </row>
    <row r="1479" spans="1:7" x14ac:dyDescent="0.25">
      <c r="A1479">
        <v>1418</v>
      </c>
      <c r="B1479" t="s">
        <v>1658</v>
      </c>
      <c r="C1479" t="s">
        <v>1659</v>
      </c>
      <c r="D1479">
        <v>3.9209999999999998</v>
      </c>
      <c r="E1479">
        <v>1493</v>
      </c>
      <c r="F1479">
        <f t="shared" si="23"/>
        <v>8</v>
      </c>
      <c r="G1479" t="str">
        <f>STANDINGS_ERA[[#This Row],[League]]&amp;STANDINGS_ERA[[#This Row],[Team]]</f>
        <v>$150 Draft Champions Feb 23 1:00 pm Lg.3751Team Hamon</v>
      </c>
    </row>
    <row r="1480" spans="1:7" x14ac:dyDescent="0.25">
      <c r="A1480">
        <v>1485</v>
      </c>
      <c r="B1480" t="s">
        <v>455</v>
      </c>
      <c r="C1480" t="s">
        <v>1659</v>
      </c>
      <c r="D1480">
        <v>3.94</v>
      </c>
      <c r="E1480">
        <v>1426</v>
      </c>
      <c r="F1480">
        <f t="shared" si="23"/>
        <v>9</v>
      </c>
      <c r="G1480" t="str">
        <f>STANDINGS_ERA[[#This Row],[League]]&amp;STANDINGS_ERA[[#This Row],[Team]]</f>
        <v>$150 Draft Champions Feb 23 1:00 pm Lg.3751The Warlocks</v>
      </c>
    </row>
    <row r="1481" spans="1:7" x14ac:dyDescent="0.25">
      <c r="A1481">
        <v>1506</v>
      </c>
      <c r="B1481" t="s">
        <v>1663</v>
      </c>
      <c r="C1481" t="s">
        <v>1659</v>
      </c>
      <c r="D1481">
        <v>3.944</v>
      </c>
      <c r="E1481">
        <v>1405</v>
      </c>
      <c r="F1481">
        <f t="shared" si="23"/>
        <v>10</v>
      </c>
      <c r="G1481" t="str">
        <f>STANDINGS_ERA[[#This Row],[League]]&amp;STANDINGS_ERA[[#This Row],[Team]]</f>
        <v>$150 Draft Champions Feb 23 1:00 pm Lg.3751Wade Boggs Style</v>
      </c>
    </row>
    <row r="1482" spans="1:7" x14ac:dyDescent="0.25">
      <c r="A1482">
        <v>2087</v>
      </c>
      <c r="B1482" t="s">
        <v>15</v>
      </c>
      <c r="C1482" t="s">
        <v>1659</v>
      </c>
      <c r="D1482">
        <v>4.1219999999999999</v>
      </c>
      <c r="E1482">
        <v>824</v>
      </c>
      <c r="F1482">
        <f t="shared" si="23"/>
        <v>11</v>
      </c>
      <c r="G1482" t="str">
        <f>STANDINGS_ERA[[#This Row],[League]]&amp;STANDINGS_ERA[[#This Row],[Team]]</f>
        <v>$150 Draft Champions Feb 23 1:00 pm Lg.3751SOUTHERN IMAGE</v>
      </c>
    </row>
    <row r="1483" spans="1:7" x14ac:dyDescent="0.25">
      <c r="A1483">
        <v>2222</v>
      </c>
      <c r="B1483" t="s">
        <v>592</v>
      </c>
      <c r="C1483" t="s">
        <v>1659</v>
      </c>
      <c r="D1483">
        <v>4.1689999999999996</v>
      </c>
      <c r="E1483">
        <v>689</v>
      </c>
      <c r="F1483">
        <f t="shared" si="23"/>
        <v>12</v>
      </c>
      <c r="G1483" t="str">
        <f>STANDINGS_ERA[[#This Row],[League]]&amp;STANDINGS_ERA[[#This Row],[Team]]</f>
        <v>$150 Draft Champions Feb 23 1:00 pm Lg.3751Team Bennette</v>
      </c>
    </row>
    <row r="1484" spans="1:7" x14ac:dyDescent="0.25">
      <c r="A1484">
        <v>2322</v>
      </c>
      <c r="B1484" t="s">
        <v>1664</v>
      </c>
      <c r="C1484" t="s">
        <v>1659</v>
      </c>
      <c r="D1484">
        <v>4.1989999999999998</v>
      </c>
      <c r="E1484">
        <v>589</v>
      </c>
      <c r="F1484">
        <f t="shared" si="23"/>
        <v>13</v>
      </c>
      <c r="G1484" t="str">
        <f>STANDINGS_ERA[[#This Row],[League]]&amp;STANDINGS_ERA[[#This Row],[Team]]</f>
        <v>$150 Draft Champions Feb 23 1:00 pm Lg.3751Pine Riders</v>
      </c>
    </row>
    <row r="1485" spans="1:7" x14ac:dyDescent="0.25">
      <c r="A1485">
        <v>2454</v>
      </c>
      <c r="B1485" t="s">
        <v>1662</v>
      </c>
      <c r="C1485" t="s">
        <v>1659</v>
      </c>
      <c r="D1485">
        <v>4.2489999999999997</v>
      </c>
      <c r="E1485">
        <v>457</v>
      </c>
      <c r="F1485">
        <f t="shared" si="23"/>
        <v>14</v>
      </c>
      <c r="G1485" t="str">
        <f>STANDINGS_ERA[[#This Row],[League]]&amp;STANDINGS_ERA[[#This Row],[Team]]</f>
        <v>$150 Draft Champions Feb 23 1:00 pm Lg.3751Beachbums</v>
      </c>
    </row>
    <row r="1486" spans="1:7" x14ac:dyDescent="0.25">
      <c r="A1486">
        <v>2503</v>
      </c>
      <c r="B1486" t="s">
        <v>1660</v>
      </c>
      <c r="C1486" t="s">
        <v>1659</v>
      </c>
      <c r="D1486">
        <v>4.2709999999999999</v>
      </c>
      <c r="E1486">
        <v>408</v>
      </c>
      <c r="F1486">
        <f t="shared" si="23"/>
        <v>15</v>
      </c>
      <c r="G1486" t="str">
        <f>STANDINGS_ERA[[#This Row],[League]]&amp;STANDINGS_ERA[[#This Row],[Team]]</f>
        <v>$150 Draft Champions Feb 23 1:00 pm Lg.3751Sam's Club</v>
      </c>
    </row>
    <row r="1487" spans="1:7" x14ac:dyDescent="0.25">
      <c r="A1487">
        <v>175</v>
      </c>
      <c r="B1487" t="s">
        <v>154</v>
      </c>
      <c r="C1487" t="s">
        <v>1668</v>
      </c>
      <c r="D1487">
        <v>3.4569999999999999</v>
      </c>
      <c r="E1487">
        <v>2736</v>
      </c>
      <c r="F1487">
        <f t="shared" si="23"/>
        <v>1</v>
      </c>
      <c r="G1487" t="str">
        <f>STANDINGS_ERA[[#This Row],[League]]&amp;STANDINGS_ERA[[#This Row],[Team]]</f>
        <v>$150 Draft Champions Feb 24 1:00 pm Lg.3753GLG20s</v>
      </c>
    </row>
    <row r="1488" spans="1:7" x14ac:dyDescent="0.25">
      <c r="A1488">
        <v>450</v>
      </c>
      <c r="B1488" t="s">
        <v>1675</v>
      </c>
      <c r="C1488" t="s">
        <v>1668</v>
      </c>
      <c r="D1488">
        <v>3.6160000000000001</v>
      </c>
      <c r="E1488">
        <v>2461</v>
      </c>
      <c r="F1488">
        <f t="shared" si="23"/>
        <v>2</v>
      </c>
      <c r="G1488" t="str">
        <f>STANDINGS_ERA[[#This Row],[League]]&amp;STANDINGS_ERA[[#This Row],[Team]]</f>
        <v>$150 Draft Champions Feb 24 1:00 pm Lg.3753Yard Clippings</v>
      </c>
    </row>
    <row r="1489" spans="1:7" x14ac:dyDescent="0.25">
      <c r="A1489">
        <v>668</v>
      </c>
      <c r="B1489" t="s">
        <v>1679</v>
      </c>
      <c r="C1489" t="s">
        <v>1668</v>
      </c>
      <c r="D1489">
        <v>3.7040000000000002</v>
      </c>
      <c r="E1489">
        <v>2243</v>
      </c>
      <c r="F1489">
        <f t="shared" si="23"/>
        <v>3</v>
      </c>
      <c r="G1489" t="str">
        <f>STANDINGS_ERA[[#This Row],[League]]&amp;STANDINGS_ERA[[#This Row],[Team]]</f>
        <v>$150 Draft Champions Feb 24 1:00 pm Lg.3753Little Caleb DC</v>
      </c>
    </row>
    <row r="1490" spans="1:7" x14ac:dyDescent="0.25">
      <c r="A1490">
        <v>980</v>
      </c>
      <c r="B1490" t="s">
        <v>1680</v>
      </c>
      <c r="C1490" t="s">
        <v>1668</v>
      </c>
      <c r="D1490">
        <v>3.7989999999999999</v>
      </c>
      <c r="E1490">
        <v>1931</v>
      </c>
      <c r="F1490">
        <f t="shared" si="23"/>
        <v>4</v>
      </c>
      <c r="G1490" t="str">
        <f>STANDINGS_ERA[[#This Row],[League]]&amp;STANDINGS_ERA[[#This Row],[Team]]</f>
        <v>$150 Draft Champions Feb 24 1:00 pm Lg.3753Stoke</v>
      </c>
    </row>
    <row r="1491" spans="1:7" x14ac:dyDescent="0.25">
      <c r="A1491">
        <v>984</v>
      </c>
      <c r="B1491" t="s">
        <v>1670</v>
      </c>
      <c r="C1491" t="s">
        <v>1668</v>
      </c>
      <c r="D1491">
        <v>3.8</v>
      </c>
      <c r="E1491">
        <v>1927</v>
      </c>
      <c r="F1491">
        <f t="shared" si="23"/>
        <v>5</v>
      </c>
      <c r="G1491" t="str">
        <f>STANDINGS_ERA[[#This Row],[League]]&amp;STANDINGS_ERA[[#This Row],[Team]]</f>
        <v>$150 Draft Champions Feb 24 1:00 pm Lg.3753UMCanes</v>
      </c>
    </row>
    <row r="1492" spans="1:7" x14ac:dyDescent="0.25">
      <c r="A1492">
        <v>1231</v>
      </c>
      <c r="B1492" t="s">
        <v>1677</v>
      </c>
      <c r="C1492" t="s">
        <v>1668</v>
      </c>
      <c r="D1492">
        <v>3.8690000000000002</v>
      </c>
      <c r="E1492">
        <v>1680</v>
      </c>
      <c r="F1492">
        <f t="shared" si="23"/>
        <v>6</v>
      </c>
      <c r="G1492" t="str">
        <f>STANDINGS_ERA[[#This Row],[League]]&amp;STANDINGS_ERA[[#This Row],[Team]]</f>
        <v>$150 Draft Champions Feb 24 1:00 pm Lg.3753Dudie Bugs</v>
      </c>
    </row>
    <row r="1493" spans="1:7" x14ac:dyDescent="0.25">
      <c r="A1493">
        <v>1375</v>
      </c>
      <c r="B1493" t="s">
        <v>1678</v>
      </c>
      <c r="C1493" t="s">
        <v>1668</v>
      </c>
      <c r="D1493">
        <v>3.91</v>
      </c>
      <c r="E1493">
        <v>1536</v>
      </c>
      <c r="F1493">
        <f t="shared" si="23"/>
        <v>7</v>
      </c>
      <c r="G1493" t="str">
        <f>STANDINGS_ERA[[#This Row],[League]]&amp;STANDINGS_ERA[[#This Row],[Team]]</f>
        <v>$150 Draft Champions Feb 24 1:00 pm Lg.3753Hemmy Wawas</v>
      </c>
    </row>
    <row r="1494" spans="1:7" x14ac:dyDescent="0.25">
      <c r="A1494">
        <v>1394</v>
      </c>
      <c r="B1494" t="s">
        <v>1674</v>
      </c>
      <c r="C1494" t="s">
        <v>1668</v>
      </c>
      <c r="D1494">
        <v>3.915</v>
      </c>
      <c r="E1494">
        <v>1517</v>
      </c>
      <c r="F1494">
        <f t="shared" si="23"/>
        <v>8</v>
      </c>
      <c r="G1494" t="str">
        <f>STANDINGS_ERA[[#This Row],[League]]&amp;STANDINGS_ERA[[#This Row],[Team]]</f>
        <v>$150 Draft Champions Feb 24 1:00 pm Lg.3753Vermont Reds</v>
      </c>
    </row>
    <row r="1495" spans="1:7" x14ac:dyDescent="0.25">
      <c r="A1495">
        <v>1444</v>
      </c>
      <c r="B1495" t="s">
        <v>1671</v>
      </c>
      <c r="C1495" t="s">
        <v>1668</v>
      </c>
      <c r="D1495">
        <v>3.9279999999999999</v>
      </c>
      <c r="E1495">
        <v>1467</v>
      </c>
      <c r="F1495">
        <f t="shared" si="23"/>
        <v>9</v>
      </c>
      <c r="G1495" t="str">
        <f>STANDINGS_ERA[[#This Row],[League]]&amp;STANDINGS_ERA[[#This Row],[Team]]</f>
        <v>$150 Draft Champions Feb 24 1:00 pm Lg.3753Scott's Tots</v>
      </c>
    </row>
    <row r="1496" spans="1:7" x14ac:dyDescent="0.25">
      <c r="A1496">
        <v>1532</v>
      </c>
      <c r="B1496" t="s">
        <v>1672</v>
      </c>
      <c r="C1496" t="s">
        <v>1668</v>
      </c>
      <c r="D1496">
        <v>3.9529999999999998</v>
      </c>
      <c r="E1496">
        <v>1379</v>
      </c>
      <c r="F1496">
        <f t="shared" si="23"/>
        <v>10</v>
      </c>
      <c r="G1496" t="str">
        <f>STANDINGS_ERA[[#This Row],[League]]&amp;STANDINGS_ERA[[#This Row],[Team]]</f>
        <v>$150 Draft Champions Feb 24 1:00 pm Lg.3753O Pack</v>
      </c>
    </row>
    <row r="1497" spans="1:7" x14ac:dyDescent="0.25">
      <c r="A1497">
        <v>1660</v>
      </c>
      <c r="B1497" t="s">
        <v>1676</v>
      </c>
      <c r="C1497" t="s">
        <v>1668</v>
      </c>
      <c r="D1497">
        <v>3.9910000000000001</v>
      </c>
      <c r="E1497">
        <v>1251</v>
      </c>
      <c r="F1497">
        <f t="shared" si="23"/>
        <v>11</v>
      </c>
      <c r="G1497" t="str">
        <f>STANDINGS_ERA[[#This Row],[League]]&amp;STANDINGS_ERA[[#This Row],[Team]]</f>
        <v>$150 Draft Champions Feb 24 1:00 pm Lg.3753DC xxx</v>
      </c>
    </row>
    <row r="1498" spans="1:7" x14ac:dyDescent="0.25">
      <c r="A1498">
        <v>1721</v>
      </c>
      <c r="B1498" t="s">
        <v>1669</v>
      </c>
      <c r="C1498" t="s">
        <v>1668</v>
      </c>
      <c r="D1498">
        <v>4.0069999999999997</v>
      </c>
      <c r="E1498">
        <v>1190</v>
      </c>
      <c r="F1498">
        <f t="shared" si="23"/>
        <v>12</v>
      </c>
      <c r="G1498" t="str">
        <f>STANDINGS_ERA[[#This Row],[League]]&amp;STANDINGS_ERA[[#This Row],[Team]]</f>
        <v>$150 Draft Champions Feb 24 1:00 pm Lg.3753The Other Guys</v>
      </c>
    </row>
    <row r="1499" spans="1:7" x14ac:dyDescent="0.25">
      <c r="A1499">
        <v>2581</v>
      </c>
      <c r="B1499" t="s">
        <v>1673</v>
      </c>
      <c r="C1499" t="s">
        <v>1668</v>
      </c>
      <c r="D1499">
        <v>4.3120000000000003</v>
      </c>
      <c r="E1499">
        <v>330</v>
      </c>
      <c r="F1499">
        <f t="shared" si="23"/>
        <v>13</v>
      </c>
      <c r="G1499" t="str">
        <f>STANDINGS_ERA[[#This Row],[League]]&amp;STANDINGS_ERA[[#This Row],[Team]]</f>
        <v>$150 Draft Champions Feb 24 1:00 pm Lg.3753Corked Bat Smashers</v>
      </c>
    </row>
    <row r="1500" spans="1:7" x14ac:dyDescent="0.25">
      <c r="A1500">
        <v>2778</v>
      </c>
      <c r="B1500" t="s">
        <v>1681</v>
      </c>
      <c r="C1500" t="s">
        <v>1668</v>
      </c>
      <c r="D1500">
        <v>4.4530000000000003</v>
      </c>
      <c r="E1500">
        <v>133</v>
      </c>
      <c r="F1500">
        <f t="shared" si="23"/>
        <v>14</v>
      </c>
      <c r="G1500" t="str">
        <f>STANDINGS_ERA[[#This Row],[League]]&amp;STANDINGS_ERA[[#This Row],[Team]]</f>
        <v>$150 Draft Champions Feb 24 1:00 pm Lg.3753Team Simone</v>
      </c>
    </row>
    <row r="1501" spans="1:7" x14ac:dyDescent="0.25">
      <c r="A1501">
        <v>2798</v>
      </c>
      <c r="B1501" t="s">
        <v>195</v>
      </c>
      <c r="C1501" t="s">
        <v>1668</v>
      </c>
      <c r="D1501">
        <v>4.4710000000000001</v>
      </c>
      <c r="E1501">
        <v>113</v>
      </c>
      <c r="F1501">
        <f t="shared" si="23"/>
        <v>15</v>
      </c>
      <c r="G1501" t="str">
        <f>STANDINGS_ERA[[#This Row],[League]]&amp;STANDINGS_ERA[[#This Row],[Team]]</f>
        <v>$150 Draft Champions Feb 24 1:00 pm Lg.3753Southern Comfort</v>
      </c>
    </row>
    <row r="1502" spans="1:7" x14ac:dyDescent="0.25">
      <c r="A1502">
        <v>344</v>
      </c>
      <c r="B1502" t="s">
        <v>1688</v>
      </c>
      <c r="C1502" t="s">
        <v>1683</v>
      </c>
      <c r="D1502">
        <v>3.5680000000000001</v>
      </c>
      <c r="E1502">
        <v>2567</v>
      </c>
      <c r="F1502">
        <f t="shared" si="23"/>
        <v>1</v>
      </c>
      <c r="G1502" t="str">
        <f>STANDINGS_ERA[[#This Row],[League]]&amp;STANDINGS_ERA[[#This Row],[Team]]</f>
        <v>$150 Draft Champions Feb 24 1:00 pm Lg.3754Makin Babies</v>
      </c>
    </row>
    <row r="1503" spans="1:7" x14ac:dyDescent="0.25">
      <c r="A1503">
        <v>486</v>
      </c>
      <c r="B1503" t="s">
        <v>1685</v>
      </c>
      <c r="C1503" t="s">
        <v>1683</v>
      </c>
      <c r="D1503">
        <v>3.6320000000000001</v>
      </c>
      <c r="E1503">
        <v>2425</v>
      </c>
      <c r="F1503">
        <f t="shared" si="23"/>
        <v>2</v>
      </c>
      <c r="G1503" t="str">
        <f>STANDINGS_ERA[[#This Row],[League]]&amp;STANDINGS_ERA[[#This Row],[Team]]</f>
        <v>$150 Draft Champions Feb 24 1:00 pm Lg.37544dakids</v>
      </c>
    </row>
    <row r="1504" spans="1:7" x14ac:dyDescent="0.25">
      <c r="A1504">
        <v>867</v>
      </c>
      <c r="B1504" t="s">
        <v>1694</v>
      </c>
      <c r="C1504" t="s">
        <v>1683</v>
      </c>
      <c r="D1504">
        <v>3.7690000000000001</v>
      </c>
      <c r="E1504">
        <v>2044</v>
      </c>
      <c r="F1504">
        <f t="shared" si="23"/>
        <v>3</v>
      </c>
      <c r="G1504" t="str">
        <f>STANDINGS_ERA[[#This Row],[League]]&amp;STANDINGS_ERA[[#This Row],[Team]]</f>
        <v>$150 Draft Champions Feb 24 1:00 pm Lg.3754B.O.F.</v>
      </c>
    </row>
    <row r="1505" spans="1:7" x14ac:dyDescent="0.25">
      <c r="A1505">
        <v>1217</v>
      </c>
      <c r="B1505" t="s">
        <v>1684</v>
      </c>
      <c r="C1505" t="s">
        <v>1683</v>
      </c>
      <c r="D1505">
        <v>3.867</v>
      </c>
      <c r="E1505">
        <v>1694</v>
      </c>
      <c r="F1505">
        <f t="shared" si="23"/>
        <v>4</v>
      </c>
      <c r="G1505" t="str">
        <f>STANDINGS_ERA[[#This Row],[League]]&amp;STANDINGS_ERA[[#This Row],[Team]]</f>
        <v>$150 Draft Champions Feb 24 1:00 pm Lg.3754Baby Bull, Cha Cha</v>
      </c>
    </row>
    <row r="1506" spans="1:7" x14ac:dyDescent="0.25">
      <c r="A1506">
        <v>1363</v>
      </c>
      <c r="B1506" t="s">
        <v>1682</v>
      </c>
      <c r="C1506" t="s">
        <v>1683</v>
      </c>
      <c r="D1506">
        <v>3.903</v>
      </c>
      <c r="E1506">
        <v>1548</v>
      </c>
      <c r="F1506">
        <f t="shared" si="23"/>
        <v>5</v>
      </c>
      <c r="G1506" t="str">
        <f>STANDINGS_ERA[[#This Row],[League]]&amp;STANDINGS_ERA[[#This Row],[Team]]</f>
        <v>$150 Draft Champions Feb 24 1:00 pm Lg.3754Scratch That Itch</v>
      </c>
    </row>
    <row r="1507" spans="1:7" x14ac:dyDescent="0.25">
      <c r="A1507">
        <v>1435</v>
      </c>
      <c r="B1507" t="s">
        <v>1692</v>
      </c>
      <c r="C1507" t="s">
        <v>1683</v>
      </c>
      <c r="D1507">
        <v>3.9260000000000002</v>
      </c>
      <c r="E1507">
        <v>1476</v>
      </c>
      <c r="F1507">
        <f t="shared" si="23"/>
        <v>6</v>
      </c>
      <c r="G1507" t="str">
        <f>STANDINGS_ERA[[#This Row],[League]]&amp;STANDINGS_ERA[[#This Row],[Team]]</f>
        <v>$150 Draft Champions Feb 24 1:00 pm Lg.3754Kitten in a top hat</v>
      </c>
    </row>
    <row r="1508" spans="1:7" x14ac:dyDescent="0.25">
      <c r="A1508">
        <v>1493</v>
      </c>
      <c r="B1508" t="s">
        <v>1695</v>
      </c>
      <c r="C1508" t="s">
        <v>1683</v>
      </c>
      <c r="D1508">
        <v>3.9420000000000002</v>
      </c>
      <c r="E1508">
        <v>1418</v>
      </c>
      <c r="F1508">
        <f t="shared" si="23"/>
        <v>7</v>
      </c>
      <c r="G1508" t="str">
        <f>STANDINGS_ERA[[#This Row],[League]]&amp;STANDINGS_ERA[[#This Row],[Team]]</f>
        <v>$150 Draft Champions Feb 24 1:00 pm Lg.37543 of Paper 2 of Coin</v>
      </c>
    </row>
    <row r="1509" spans="1:7" x14ac:dyDescent="0.25">
      <c r="A1509">
        <v>1541</v>
      </c>
      <c r="B1509" t="s">
        <v>1686</v>
      </c>
      <c r="C1509" t="s">
        <v>1683</v>
      </c>
      <c r="D1509">
        <v>3.956</v>
      </c>
      <c r="E1509">
        <v>1370</v>
      </c>
      <c r="F1509">
        <f t="shared" si="23"/>
        <v>8</v>
      </c>
      <c r="G1509" t="str">
        <f>STANDINGS_ERA[[#This Row],[League]]&amp;STANDINGS_ERA[[#This Row],[Team]]</f>
        <v>$150 Draft Champions Feb 24 1:00 pm Lg.3754Unplug the Technology</v>
      </c>
    </row>
    <row r="1510" spans="1:7" x14ac:dyDescent="0.25">
      <c r="A1510">
        <v>1621</v>
      </c>
      <c r="B1510" t="s">
        <v>1690</v>
      </c>
      <c r="C1510" t="s">
        <v>1683</v>
      </c>
      <c r="D1510">
        <v>3.9790000000000001</v>
      </c>
      <c r="E1510">
        <v>1290</v>
      </c>
      <c r="F1510">
        <f t="shared" si="23"/>
        <v>9</v>
      </c>
      <c r="G1510" t="str">
        <f>STANDINGS_ERA[[#This Row],[League]]&amp;STANDINGS_ERA[[#This Row],[Team]]</f>
        <v>$150 Draft Champions Feb 24 1:00 pm Lg.3754Stick It Up UR Pujols</v>
      </c>
    </row>
    <row r="1511" spans="1:7" x14ac:dyDescent="0.25">
      <c r="A1511">
        <v>2180</v>
      </c>
      <c r="B1511" t="s">
        <v>1693</v>
      </c>
      <c r="C1511" t="s">
        <v>1683</v>
      </c>
      <c r="D1511">
        <v>4.1529999999999996</v>
      </c>
      <c r="E1511">
        <v>731</v>
      </c>
      <c r="F1511">
        <f t="shared" si="23"/>
        <v>10</v>
      </c>
      <c r="G1511" t="str">
        <f>STANDINGS_ERA[[#This Row],[League]]&amp;STANDINGS_ERA[[#This Row],[Team]]</f>
        <v>$150 Draft Champions Feb 24 1:00 pm Lg.3754ADP All Stars</v>
      </c>
    </row>
    <row r="1512" spans="1:7" x14ac:dyDescent="0.25">
      <c r="A1512">
        <v>2230</v>
      </c>
      <c r="B1512" t="s">
        <v>1696</v>
      </c>
      <c r="C1512" t="s">
        <v>1683</v>
      </c>
      <c r="D1512">
        <v>4.1710000000000003</v>
      </c>
      <c r="E1512">
        <v>681</v>
      </c>
      <c r="F1512">
        <f t="shared" si="23"/>
        <v>11</v>
      </c>
      <c r="G1512" t="str">
        <f>STANDINGS_ERA[[#This Row],[League]]&amp;STANDINGS_ERA[[#This Row],[Team]]</f>
        <v>$150 Draft Champions Feb 24 1:00 pm Lg.3754RickReedFanclub</v>
      </c>
    </row>
    <row r="1513" spans="1:7" x14ac:dyDescent="0.25">
      <c r="A1513">
        <v>2270</v>
      </c>
      <c r="B1513" t="s">
        <v>1691</v>
      </c>
      <c r="C1513" t="s">
        <v>1683</v>
      </c>
      <c r="D1513">
        <v>4.18</v>
      </c>
      <c r="E1513">
        <v>641</v>
      </c>
      <c r="F1513">
        <f t="shared" si="23"/>
        <v>12</v>
      </c>
      <c r="G1513" t="str">
        <f>STANDINGS_ERA[[#This Row],[League]]&amp;STANDINGS_ERA[[#This Row],[Team]]</f>
        <v>$150 Draft Champions Feb 24 1:00 pm Lg.3754Diamond Dogs</v>
      </c>
    </row>
    <row r="1514" spans="1:7" x14ac:dyDescent="0.25">
      <c r="A1514">
        <v>2360</v>
      </c>
      <c r="B1514" t="s">
        <v>1689</v>
      </c>
      <c r="C1514" t="s">
        <v>1683</v>
      </c>
      <c r="D1514">
        <v>4.21</v>
      </c>
      <c r="E1514">
        <v>551</v>
      </c>
      <c r="F1514">
        <f t="shared" si="23"/>
        <v>13</v>
      </c>
      <c r="G1514" t="str">
        <f>STANDINGS_ERA[[#This Row],[League]]&amp;STANDINGS_ERA[[#This Row],[Team]]</f>
        <v>$150 Draft Champions Feb 24 1:00 pm Lg.3754The Chosen Few</v>
      </c>
    </row>
    <row r="1515" spans="1:7" x14ac:dyDescent="0.25">
      <c r="A1515">
        <v>2392</v>
      </c>
      <c r="B1515" t="s">
        <v>488</v>
      </c>
      <c r="C1515" t="s">
        <v>1683</v>
      </c>
      <c r="D1515">
        <v>4.2210000000000001</v>
      </c>
      <c r="E1515">
        <v>519</v>
      </c>
      <c r="F1515">
        <f t="shared" si="23"/>
        <v>14</v>
      </c>
      <c r="G1515" t="str">
        <f>STANDINGS_ERA[[#This Row],[League]]&amp;STANDINGS_ERA[[#This Row],[Team]]</f>
        <v>$150 Draft Champions Feb 24 1:00 pm Lg.3754The AC Apocalypse</v>
      </c>
    </row>
    <row r="1516" spans="1:7" x14ac:dyDescent="0.25">
      <c r="A1516">
        <v>2407</v>
      </c>
      <c r="B1516" t="s">
        <v>1687</v>
      </c>
      <c r="C1516" t="s">
        <v>1683</v>
      </c>
      <c r="D1516">
        <v>4.2249999999999996</v>
      </c>
      <c r="E1516">
        <v>504</v>
      </c>
      <c r="F1516">
        <f t="shared" si="23"/>
        <v>15</v>
      </c>
      <c r="G1516" t="str">
        <f>STANDINGS_ERA[[#This Row],[League]]&amp;STANDINGS_ERA[[#This Row],[Team]]</f>
        <v>$150 Draft Champions Feb 24 1:00 pm Lg.3754$hit &amp; Run</v>
      </c>
    </row>
    <row r="1517" spans="1:7" x14ac:dyDescent="0.25">
      <c r="A1517">
        <v>378</v>
      </c>
      <c r="B1517" t="s">
        <v>1700</v>
      </c>
      <c r="C1517" t="s">
        <v>1698</v>
      </c>
      <c r="D1517">
        <v>3.5859999999999999</v>
      </c>
      <c r="E1517">
        <v>2533</v>
      </c>
      <c r="F1517">
        <f t="shared" si="23"/>
        <v>1</v>
      </c>
      <c r="G1517" t="str">
        <f>STANDINGS_ERA[[#This Row],[League]]&amp;STANDINGS_ERA[[#This Row],[Team]]</f>
        <v>$150 Draft Champions Feb 24 1:00 pm Lg.3757Team Moronese</v>
      </c>
    </row>
    <row r="1518" spans="1:7" x14ac:dyDescent="0.25">
      <c r="A1518">
        <v>912</v>
      </c>
      <c r="B1518" t="s">
        <v>1699</v>
      </c>
      <c r="C1518" t="s">
        <v>1698</v>
      </c>
      <c r="D1518">
        <v>3.78</v>
      </c>
      <c r="E1518">
        <v>1999</v>
      </c>
      <c r="F1518">
        <f t="shared" si="23"/>
        <v>2</v>
      </c>
      <c r="G1518" t="str">
        <f>STANDINGS_ERA[[#This Row],[League]]&amp;STANDINGS_ERA[[#This Row],[Team]]</f>
        <v>$150 Draft Champions Feb 24 1:00 pm Lg.3757Frank the Tank</v>
      </c>
    </row>
    <row r="1519" spans="1:7" x14ac:dyDescent="0.25">
      <c r="A1519">
        <v>1234</v>
      </c>
      <c r="B1519" t="s">
        <v>1697</v>
      </c>
      <c r="C1519" t="s">
        <v>1698</v>
      </c>
      <c r="D1519">
        <v>3.871</v>
      </c>
      <c r="E1519">
        <v>1677</v>
      </c>
      <c r="F1519">
        <f t="shared" si="23"/>
        <v>3</v>
      </c>
      <c r="G1519" t="str">
        <f>STANDINGS_ERA[[#This Row],[League]]&amp;STANDINGS_ERA[[#This Row],[Team]]</f>
        <v>$150 Draft Champions Feb 24 1:00 pm Lg.3757Team Bajer</v>
      </c>
    </row>
    <row r="1520" spans="1:7" x14ac:dyDescent="0.25">
      <c r="A1520">
        <v>1265</v>
      </c>
      <c r="B1520" t="s">
        <v>326</v>
      </c>
      <c r="C1520" t="s">
        <v>1698</v>
      </c>
      <c r="D1520">
        <v>3.88</v>
      </c>
      <c r="E1520">
        <v>1646</v>
      </c>
      <c r="F1520">
        <f t="shared" si="23"/>
        <v>4</v>
      </c>
      <c r="G1520" t="str">
        <f>STANDINGS_ERA[[#This Row],[League]]&amp;STANDINGS_ERA[[#This Row],[Team]]</f>
        <v>$150 Draft Champions Feb 24 1:00 pm Lg.3757Corsairs</v>
      </c>
    </row>
    <row r="1521" spans="1:7" x14ac:dyDescent="0.25">
      <c r="A1521">
        <v>1295</v>
      </c>
      <c r="B1521" t="s">
        <v>1704</v>
      </c>
      <c r="C1521" t="s">
        <v>1698</v>
      </c>
      <c r="D1521">
        <v>3.887</v>
      </c>
      <c r="E1521">
        <v>1616</v>
      </c>
      <c r="F1521">
        <f t="shared" si="23"/>
        <v>5</v>
      </c>
      <c r="G1521" t="str">
        <f>STANDINGS_ERA[[#This Row],[League]]&amp;STANDINGS_ERA[[#This Row],[Team]]</f>
        <v>$150 Draft Champions Feb 24 1:00 pm Lg.3757Bullwinkle's Meese</v>
      </c>
    </row>
    <row r="1522" spans="1:7" x14ac:dyDescent="0.25">
      <c r="A1522">
        <v>1341</v>
      </c>
      <c r="B1522" t="s">
        <v>530</v>
      </c>
      <c r="C1522" t="s">
        <v>1698</v>
      </c>
      <c r="D1522">
        <v>3.899</v>
      </c>
      <c r="E1522">
        <v>1570</v>
      </c>
      <c r="F1522">
        <f t="shared" si="23"/>
        <v>6</v>
      </c>
      <c r="G1522" t="str">
        <f>STANDINGS_ERA[[#This Row],[League]]&amp;STANDINGS_ERA[[#This Row],[Team]]</f>
        <v>$150 Draft Champions Feb 24 1:00 pm Lg.3757Diamond King</v>
      </c>
    </row>
    <row r="1523" spans="1:7" x14ac:dyDescent="0.25">
      <c r="A1523">
        <v>1436</v>
      </c>
      <c r="B1523" t="s">
        <v>1708</v>
      </c>
      <c r="C1523" t="s">
        <v>1698</v>
      </c>
      <c r="D1523">
        <v>3.9260000000000002</v>
      </c>
      <c r="E1523">
        <v>1475</v>
      </c>
      <c r="F1523">
        <f t="shared" si="23"/>
        <v>7</v>
      </c>
      <c r="G1523" t="str">
        <f>STANDINGS_ERA[[#This Row],[League]]&amp;STANDINGS_ERA[[#This Row],[Team]]</f>
        <v>$150 Draft Champions Feb 24 1:00 pm Lg.3757#WWRHD</v>
      </c>
    </row>
    <row r="1524" spans="1:7" x14ac:dyDescent="0.25">
      <c r="A1524">
        <v>1527</v>
      </c>
      <c r="B1524" t="s">
        <v>1706</v>
      </c>
      <c r="C1524" t="s">
        <v>1698</v>
      </c>
      <c r="D1524">
        <v>3.952</v>
      </c>
      <c r="E1524">
        <v>1384</v>
      </c>
      <c r="F1524">
        <f t="shared" si="23"/>
        <v>8</v>
      </c>
      <c r="G1524" t="str">
        <f>STANDINGS_ERA[[#This Row],[League]]&amp;STANDINGS_ERA[[#This Row],[Team]]</f>
        <v>$150 Draft Champions Feb 24 1:00 pm Lg.3757Sam's Club 2</v>
      </c>
    </row>
    <row r="1525" spans="1:7" x14ac:dyDescent="0.25">
      <c r="A1525">
        <v>1777</v>
      </c>
      <c r="B1525" t="s">
        <v>1703</v>
      </c>
      <c r="C1525" t="s">
        <v>1698</v>
      </c>
      <c r="D1525">
        <v>4.0220000000000002</v>
      </c>
      <c r="E1525">
        <v>1134</v>
      </c>
      <c r="F1525">
        <f t="shared" si="23"/>
        <v>9</v>
      </c>
      <c r="G1525" t="str">
        <f>STANDINGS_ERA[[#This Row],[League]]&amp;STANDINGS_ERA[[#This Row],[Team]]</f>
        <v>$150 Draft Champions Feb 24 1:00 pm Lg.3757Team Myers</v>
      </c>
    </row>
    <row r="1526" spans="1:7" x14ac:dyDescent="0.25">
      <c r="A1526">
        <v>1851</v>
      </c>
      <c r="B1526" t="s">
        <v>1701</v>
      </c>
      <c r="C1526" t="s">
        <v>1698</v>
      </c>
      <c r="D1526">
        <v>4.0439999999999996</v>
      </c>
      <c r="E1526">
        <v>1060</v>
      </c>
      <c r="F1526">
        <f t="shared" si="23"/>
        <v>10</v>
      </c>
      <c r="G1526" t="str">
        <f>STANDINGS_ERA[[#This Row],[League]]&amp;STANDINGS_ERA[[#This Row],[Team]]</f>
        <v>$150 Draft Champions Feb 24 1:00 pm Lg.3757Party</v>
      </c>
    </row>
    <row r="1527" spans="1:7" x14ac:dyDescent="0.25">
      <c r="A1527">
        <v>1868</v>
      </c>
      <c r="B1527" t="s">
        <v>1709</v>
      </c>
      <c r="C1527" t="s">
        <v>1698</v>
      </c>
      <c r="D1527">
        <v>4.048</v>
      </c>
      <c r="E1527">
        <v>1043</v>
      </c>
      <c r="F1527">
        <f t="shared" si="23"/>
        <v>11</v>
      </c>
      <c r="G1527" t="str">
        <f>STANDINGS_ERA[[#This Row],[League]]&amp;STANDINGS_ERA[[#This Row],[Team]]</f>
        <v>$150 Draft Champions Feb 24 1:00 pm Lg.3757Boof Bonser</v>
      </c>
    </row>
    <row r="1528" spans="1:7" x14ac:dyDescent="0.25">
      <c r="A1528">
        <v>1982</v>
      </c>
      <c r="B1528" t="s">
        <v>1710</v>
      </c>
      <c r="C1528" t="s">
        <v>1698</v>
      </c>
      <c r="D1528">
        <v>4.0839999999999996</v>
      </c>
      <c r="E1528">
        <v>929</v>
      </c>
      <c r="F1528">
        <f t="shared" si="23"/>
        <v>12</v>
      </c>
      <c r="G1528" t="str">
        <f>STANDINGS_ERA[[#This Row],[League]]&amp;STANDINGS_ERA[[#This Row],[Team]]</f>
        <v>$150 Draft Champions Feb 24 1:00 pm Lg.3757Fink's All-Stars</v>
      </c>
    </row>
    <row r="1529" spans="1:7" x14ac:dyDescent="0.25">
      <c r="A1529">
        <v>2074</v>
      </c>
      <c r="B1529" t="s">
        <v>1705</v>
      </c>
      <c r="C1529" t="s">
        <v>1698</v>
      </c>
      <c r="D1529">
        <v>4.117</v>
      </c>
      <c r="E1529">
        <v>837</v>
      </c>
      <c r="F1529">
        <f t="shared" si="23"/>
        <v>13</v>
      </c>
      <c r="G1529" t="str">
        <f>STANDINGS_ERA[[#This Row],[League]]&amp;STANDINGS_ERA[[#This Row],[Team]]</f>
        <v>$150 Draft Champions Feb 24 1:00 pm Lg.3757Bronx Yankees (DC10)</v>
      </c>
    </row>
    <row r="1530" spans="1:7" x14ac:dyDescent="0.25">
      <c r="A1530">
        <v>2095</v>
      </c>
      <c r="B1530" t="s">
        <v>1707</v>
      </c>
      <c r="C1530" t="s">
        <v>1698</v>
      </c>
      <c r="D1530">
        <v>4.125</v>
      </c>
      <c r="E1530">
        <v>816</v>
      </c>
      <c r="F1530">
        <f t="shared" si="23"/>
        <v>14</v>
      </c>
      <c r="G1530" t="str">
        <f>STANDINGS_ERA[[#This Row],[League]]&amp;STANDINGS_ERA[[#This Row],[Team]]</f>
        <v>$150 Draft Champions Feb 24 1:00 pm Lg.3757Team Garrison</v>
      </c>
    </row>
    <row r="1531" spans="1:7" x14ac:dyDescent="0.25">
      <c r="A1531">
        <v>2305</v>
      </c>
      <c r="B1531" t="s">
        <v>1702</v>
      </c>
      <c r="C1531" t="s">
        <v>1698</v>
      </c>
      <c r="D1531">
        <v>4.1909999999999998</v>
      </c>
      <c r="E1531">
        <v>606</v>
      </c>
      <c r="F1531">
        <f t="shared" si="23"/>
        <v>15</v>
      </c>
      <c r="G1531" t="str">
        <f>STANDINGS_ERA[[#This Row],[League]]&amp;STANDINGS_ERA[[#This Row],[Team]]</f>
        <v>$150 Draft Champions Feb 24 1:00 pm Lg.3757Team colvin</v>
      </c>
    </row>
    <row r="1532" spans="1:7" x14ac:dyDescent="0.25">
      <c r="A1532">
        <v>554</v>
      </c>
      <c r="B1532" t="s">
        <v>1723</v>
      </c>
      <c r="C1532" t="s">
        <v>1712</v>
      </c>
      <c r="D1532">
        <v>3.66</v>
      </c>
      <c r="E1532">
        <v>2357</v>
      </c>
      <c r="F1532">
        <f t="shared" si="23"/>
        <v>1</v>
      </c>
      <c r="G1532" t="str">
        <f>STANDINGS_ERA[[#This Row],[League]]&amp;STANDINGS_ERA[[#This Row],[Team]]</f>
        <v>$150 Draft Champions Feb 25 1:00 pm Lg.37621st to 3rd</v>
      </c>
    </row>
    <row r="1533" spans="1:7" x14ac:dyDescent="0.25">
      <c r="A1533">
        <v>559</v>
      </c>
      <c r="B1533" t="s">
        <v>478</v>
      </c>
      <c r="C1533" t="s">
        <v>1712</v>
      </c>
      <c r="D1533">
        <v>3.6619999999999999</v>
      </c>
      <c r="E1533">
        <v>2352</v>
      </c>
      <c r="F1533">
        <f t="shared" si="23"/>
        <v>2</v>
      </c>
      <c r="G1533" t="str">
        <f>STANDINGS_ERA[[#This Row],[League]]&amp;STANDINGS_ERA[[#This Row],[Team]]</f>
        <v>$150 Draft Champions Feb 25 1:00 pm Lg.3762Thing 7</v>
      </c>
    </row>
    <row r="1534" spans="1:7" x14ac:dyDescent="0.25">
      <c r="A1534">
        <v>605</v>
      </c>
      <c r="B1534" t="s">
        <v>1714</v>
      </c>
      <c r="C1534" t="s">
        <v>1712</v>
      </c>
      <c r="D1534">
        <v>3.6819999999999999</v>
      </c>
      <c r="E1534">
        <v>2306</v>
      </c>
      <c r="F1534">
        <f t="shared" si="23"/>
        <v>3</v>
      </c>
      <c r="G1534" t="str">
        <f>STANDINGS_ERA[[#This Row],[League]]&amp;STANDINGS_ERA[[#This Row],[Team]]</f>
        <v>$150 Draft Champions Feb 25 1:00 pm Lg.3762Thebeau 8</v>
      </c>
    </row>
    <row r="1535" spans="1:7" x14ac:dyDescent="0.25">
      <c r="A1535">
        <v>1098</v>
      </c>
      <c r="B1535" t="s">
        <v>1717</v>
      </c>
      <c r="C1535" t="s">
        <v>1712</v>
      </c>
      <c r="D1535">
        <v>3.8340000000000001</v>
      </c>
      <c r="E1535">
        <v>1813</v>
      </c>
      <c r="F1535">
        <f t="shared" si="23"/>
        <v>4</v>
      </c>
      <c r="G1535" t="str">
        <f>STANDINGS_ERA[[#This Row],[League]]&amp;STANDINGS_ERA[[#This Row],[Team]]</f>
        <v>$150 Draft Champions Feb 25 1:00 pm Lg.3762Abner Doubleplay</v>
      </c>
    </row>
    <row r="1536" spans="1:7" x14ac:dyDescent="0.25">
      <c r="A1536">
        <v>1196</v>
      </c>
      <c r="B1536" t="s">
        <v>1721</v>
      </c>
      <c r="C1536" t="s">
        <v>1712</v>
      </c>
      <c r="D1536">
        <v>3.8620000000000001</v>
      </c>
      <c r="E1536">
        <v>1715</v>
      </c>
      <c r="F1536">
        <f t="shared" si="23"/>
        <v>5</v>
      </c>
      <c r="G1536" t="str">
        <f>STANDINGS_ERA[[#This Row],[League]]&amp;STANDINGS_ERA[[#This Row],[Team]]</f>
        <v>$150 Draft Champions Feb 25 1:00 pm Lg.3762Young Guns</v>
      </c>
    </row>
    <row r="1537" spans="1:7" x14ac:dyDescent="0.25">
      <c r="A1537">
        <v>1309</v>
      </c>
      <c r="B1537" t="s">
        <v>1716</v>
      </c>
      <c r="C1537" t="s">
        <v>1712</v>
      </c>
      <c r="D1537">
        <v>3.891</v>
      </c>
      <c r="E1537">
        <v>1601.5</v>
      </c>
      <c r="F1537">
        <f t="shared" si="23"/>
        <v>6</v>
      </c>
      <c r="G1537" t="str">
        <f>STANDINGS_ERA[[#This Row],[League]]&amp;STANDINGS_ERA[[#This Row],[Team]]</f>
        <v>$150 Draft Champions Feb 25 1:00 pm Lg.3762Lollygaggers DC3</v>
      </c>
    </row>
    <row r="1538" spans="1:7" x14ac:dyDescent="0.25">
      <c r="A1538">
        <v>1366</v>
      </c>
      <c r="B1538" t="s">
        <v>1720</v>
      </c>
      <c r="C1538" t="s">
        <v>1712</v>
      </c>
      <c r="D1538">
        <v>3.9049999999999998</v>
      </c>
      <c r="E1538">
        <v>1545</v>
      </c>
      <c r="F1538">
        <f t="shared" si="23"/>
        <v>7</v>
      </c>
      <c r="G1538" t="str">
        <f>STANDINGS_ERA[[#This Row],[League]]&amp;STANDINGS_ERA[[#This Row],[Team]]</f>
        <v>$150 Draft Champions Feb 25 1:00 pm Lg.3762Dunsmuir Pushers</v>
      </c>
    </row>
    <row r="1539" spans="1:7" x14ac:dyDescent="0.25">
      <c r="A1539">
        <v>1409</v>
      </c>
      <c r="B1539" t="s">
        <v>93</v>
      </c>
      <c r="C1539" t="s">
        <v>1712</v>
      </c>
      <c r="D1539">
        <v>3.919</v>
      </c>
      <c r="E1539">
        <v>1502</v>
      </c>
      <c r="F1539">
        <f t="shared" ref="F1539:F1602" si="24">IF(C1539=C1538,F1538+1,1)</f>
        <v>8</v>
      </c>
      <c r="G1539" t="str">
        <f>STANDINGS_ERA[[#This Row],[League]]&amp;STANDINGS_ERA[[#This Row],[Team]]</f>
        <v>$150 Draft Champions Feb 25 1:00 pm Lg.3762Fantasy Favale</v>
      </c>
    </row>
    <row r="1540" spans="1:7" x14ac:dyDescent="0.25">
      <c r="A1540">
        <v>1591</v>
      </c>
      <c r="B1540" t="s">
        <v>1713</v>
      </c>
      <c r="C1540" t="s">
        <v>1712</v>
      </c>
      <c r="D1540">
        <v>3.972</v>
      </c>
      <c r="E1540">
        <v>1319.5</v>
      </c>
      <c r="F1540">
        <f t="shared" si="24"/>
        <v>9</v>
      </c>
      <c r="G1540" t="str">
        <f>STANDINGS_ERA[[#This Row],[League]]&amp;STANDINGS_ERA[[#This Row],[Team]]</f>
        <v>$150 Draft Champions Feb 25 1:00 pm Lg.3762Stupendous Man</v>
      </c>
    </row>
    <row r="1541" spans="1:7" x14ac:dyDescent="0.25">
      <c r="A1541">
        <v>1718</v>
      </c>
      <c r="B1541" t="s">
        <v>1711</v>
      </c>
      <c r="C1541" t="s">
        <v>1712</v>
      </c>
      <c r="D1541">
        <v>4.0049999999999999</v>
      </c>
      <c r="E1541">
        <v>1193</v>
      </c>
      <c r="F1541">
        <f t="shared" si="24"/>
        <v>10</v>
      </c>
      <c r="G1541" t="str">
        <f>STANDINGS_ERA[[#This Row],[League]]&amp;STANDINGS_ERA[[#This Row],[Team]]</f>
        <v>$150 Draft Champions Feb 25 1:00 pm Lg.3762Big Mama Blues</v>
      </c>
    </row>
    <row r="1542" spans="1:7" x14ac:dyDescent="0.25">
      <c r="A1542">
        <v>1749</v>
      </c>
      <c r="B1542" t="s">
        <v>1722</v>
      </c>
      <c r="C1542" t="s">
        <v>1712</v>
      </c>
      <c r="D1542">
        <v>4.0129999999999999</v>
      </c>
      <c r="E1542">
        <v>1162</v>
      </c>
      <c r="F1542">
        <f t="shared" si="24"/>
        <v>11</v>
      </c>
      <c r="G1542" t="str">
        <f>STANDINGS_ERA[[#This Row],[League]]&amp;STANDINGS_ERA[[#This Row],[Team]]</f>
        <v>$150 Draft Champions Feb 25 1:00 pm Lg.3762Clever Team Name2</v>
      </c>
    </row>
    <row r="1543" spans="1:7" x14ac:dyDescent="0.25">
      <c r="A1543">
        <v>1837</v>
      </c>
      <c r="B1543" t="s">
        <v>1718</v>
      </c>
      <c r="C1543" t="s">
        <v>1712</v>
      </c>
      <c r="D1543">
        <v>4.0389999999999997</v>
      </c>
      <c r="E1543">
        <v>1074</v>
      </c>
      <c r="F1543">
        <f t="shared" si="24"/>
        <v>12</v>
      </c>
      <c r="G1543" t="str">
        <f>STANDINGS_ERA[[#This Row],[League]]&amp;STANDINGS_ERA[[#This Row],[Team]]</f>
        <v>$150 Draft Champions Feb 25 1:00 pm Lg.3762Moz Boyz 16</v>
      </c>
    </row>
    <row r="1544" spans="1:7" x14ac:dyDescent="0.25">
      <c r="A1544">
        <v>2116</v>
      </c>
      <c r="B1544" t="s">
        <v>1719</v>
      </c>
      <c r="C1544" t="s">
        <v>1712</v>
      </c>
      <c r="D1544">
        <v>4.133</v>
      </c>
      <c r="E1544">
        <v>795</v>
      </c>
      <c r="F1544">
        <f t="shared" si="24"/>
        <v>13</v>
      </c>
      <c r="G1544" t="str">
        <f>STANDINGS_ERA[[#This Row],[League]]&amp;STANDINGS_ERA[[#This Row],[Team]]</f>
        <v>$150 Draft Champions Feb 25 1:00 pm Lg.3762We Doolittle Betts</v>
      </c>
    </row>
    <row r="1545" spans="1:7" x14ac:dyDescent="0.25">
      <c r="A1545">
        <v>2257</v>
      </c>
      <c r="B1545" t="s">
        <v>1715</v>
      </c>
      <c r="C1545" t="s">
        <v>1712</v>
      </c>
      <c r="D1545">
        <v>4.1779999999999999</v>
      </c>
      <c r="E1545">
        <v>654</v>
      </c>
      <c r="F1545">
        <f t="shared" si="24"/>
        <v>14</v>
      </c>
      <c r="G1545" t="str">
        <f>STANDINGS_ERA[[#This Row],[League]]&amp;STANDINGS_ERA[[#This Row],[Team]]</f>
        <v>$150 Draft Champions Feb 25 1:00 pm Lg.3762The Grandy Man Can</v>
      </c>
    </row>
    <row r="1546" spans="1:7" x14ac:dyDescent="0.25">
      <c r="A1546">
        <v>2791</v>
      </c>
      <c r="B1546" t="s">
        <v>313</v>
      </c>
      <c r="C1546" t="s">
        <v>1712</v>
      </c>
      <c r="D1546">
        <v>4.4630000000000001</v>
      </c>
      <c r="E1546">
        <v>120</v>
      </c>
      <c r="F1546">
        <f t="shared" si="24"/>
        <v>15</v>
      </c>
      <c r="G1546" t="str">
        <f>STANDINGS_ERA[[#This Row],[League]]&amp;STANDINGS_ERA[[#This Row],[Team]]</f>
        <v>$150 Draft Champions Feb 25 1:00 pm Lg.3762The Barbarian Horde</v>
      </c>
    </row>
    <row r="1547" spans="1:7" x14ac:dyDescent="0.25">
      <c r="A1547">
        <v>134</v>
      </c>
      <c r="B1547" t="s">
        <v>1728</v>
      </c>
      <c r="C1547" t="s">
        <v>1724</v>
      </c>
      <c r="D1547">
        <v>3.4180000000000001</v>
      </c>
      <c r="E1547">
        <v>2777</v>
      </c>
      <c r="F1547">
        <f t="shared" si="24"/>
        <v>1</v>
      </c>
      <c r="G1547" t="str">
        <f>STANDINGS_ERA[[#This Row],[League]]&amp;STANDINGS_ERA[[#This Row],[Team]]</f>
        <v>$150 Draft Champions Feb 25 1:00 pm Lg.3768Books</v>
      </c>
    </row>
    <row r="1548" spans="1:7" x14ac:dyDescent="0.25">
      <c r="A1548">
        <v>226</v>
      </c>
      <c r="B1548" t="s">
        <v>1006</v>
      </c>
      <c r="C1548" t="s">
        <v>1724</v>
      </c>
      <c r="D1548">
        <v>3.5019999999999998</v>
      </c>
      <c r="E1548">
        <v>2685</v>
      </c>
      <c r="F1548">
        <f t="shared" si="24"/>
        <v>2</v>
      </c>
      <c r="G1548" t="str">
        <f>STANDINGS_ERA[[#This Row],[League]]&amp;STANDINGS_ERA[[#This Row],[Team]]</f>
        <v>$150 Draft Champions Feb 25 1:00 pm Lg.3768Team Lambach</v>
      </c>
    </row>
    <row r="1549" spans="1:7" x14ac:dyDescent="0.25">
      <c r="A1549">
        <v>337</v>
      </c>
      <c r="B1549" t="s">
        <v>1071</v>
      </c>
      <c r="C1549" t="s">
        <v>1724</v>
      </c>
      <c r="D1549">
        <v>3.5640000000000001</v>
      </c>
      <c r="E1549">
        <v>2574</v>
      </c>
      <c r="F1549">
        <f t="shared" si="24"/>
        <v>3</v>
      </c>
      <c r="G1549" t="str">
        <f>STANDINGS_ERA[[#This Row],[League]]&amp;STANDINGS_ERA[[#This Row],[Team]]</f>
        <v>$150 Draft Champions Feb 25 1:00 pm Lg.3768Team Reed</v>
      </c>
    </row>
    <row r="1550" spans="1:7" x14ac:dyDescent="0.25">
      <c r="A1550">
        <v>468</v>
      </c>
      <c r="B1550" t="s">
        <v>75</v>
      </c>
      <c r="C1550" t="s">
        <v>1724</v>
      </c>
      <c r="D1550">
        <v>3.625</v>
      </c>
      <c r="E1550">
        <v>2443</v>
      </c>
      <c r="F1550">
        <f t="shared" si="24"/>
        <v>4</v>
      </c>
      <c r="G1550" t="str">
        <f>STANDINGS_ERA[[#This Row],[League]]&amp;STANDINGS_ERA[[#This Row],[Team]]</f>
        <v>$150 Draft Champions Feb 25 1:00 pm Lg.3768Millertime2</v>
      </c>
    </row>
    <row r="1551" spans="1:7" x14ac:dyDescent="0.25">
      <c r="A1551">
        <v>666</v>
      </c>
      <c r="B1551" t="s">
        <v>1730</v>
      </c>
      <c r="C1551" t="s">
        <v>1724</v>
      </c>
      <c r="D1551">
        <v>3.7029999999999998</v>
      </c>
      <c r="E1551">
        <v>2245</v>
      </c>
      <c r="F1551">
        <f t="shared" si="24"/>
        <v>5</v>
      </c>
      <c r="G1551" t="str">
        <f>STANDINGS_ERA[[#This Row],[League]]&amp;STANDINGS_ERA[[#This Row],[Team]]</f>
        <v>$150 Draft Champions Feb 25 1:00 pm Lg.3768PRAGMATIC</v>
      </c>
    </row>
    <row r="1552" spans="1:7" x14ac:dyDescent="0.25">
      <c r="A1552">
        <v>796</v>
      </c>
      <c r="B1552" t="s">
        <v>1727</v>
      </c>
      <c r="C1552" t="s">
        <v>1724</v>
      </c>
      <c r="D1552">
        <v>3.7469999999999999</v>
      </c>
      <c r="E1552">
        <v>2115</v>
      </c>
      <c r="F1552">
        <f t="shared" si="24"/>
        <v>6</v>
      </c>
      <c r="G1552" t="str">
        <f>STANDINGS_ERA[[#This Row],[League]]&amp;STANDINGS_ERA[[#This Row],[Team]]</f>
        <v>$150 Draft Champions Feb 25 1:00 pm Lg.3768It's Clobberintime!</v>
      </c>
    </row>
    <row r="1553" spans="1:7" x14ac:dyDescent="0.25">
      <c r="A1553">
        <v>987</v>
      </c>
      <c r="B1553" t="s">
        <v>1732</v>
      </c>
      <c r="C1553" t="s">
        <v>1724</v>
      </c>
      <c r="D1553">
        <v>3.8010000000000002</v>
      </c>
      <c r="E1553">
        <v>1924</v>
      </c>
      <c r="F1553">
        <f t="shared" si="24"/>
        <v>7</v>
      </c>
      <c r="G1553" t="str">
        <f>STANDINGS_ERA[[#This Row],[League]]&amp;STANDINGS_ERA[[#This Row],[Team]]</f>
        <v>$150 Draft Champions Feb 25 1:00 pm Lg.3768Charger Bar 7</v>
      </c>
    </row>
    <row r="1554" spans="1:7" x14ac:dyDescent="0.25">
      <c r="A1554">
        <v>1550</v>
      </c>
      <c r="B1554" t="s">
        <v>1658</v>
      </c>
      <c r="C1554" t="s">
        <v>1724</v>
      </c>
      <c r="D1554">
        <v>3.9590000000000001</v>
      </c>
      <c r="E1554">
        <v>1361</v>
      </c>
      <c r="F1554">
        <f t="shared" si="24"/>
        <v>8</v>
      </c>
      <c r="G1554" t="str">
        <f>STANDINGS_ERA[[#This Row],[League]]&amp;STANDINGS_ERA[[#This Row],[Team]]</f>
        <v>$150 Draft Champions Feb 25 1:00 pm Lg.3768Team Hamon</v>
      </c>
    </row>
    <row r="1555" spans="1:7" x14ac:dyDescent="0.25">
      <c r="A1555">
        <v>1817</v>
      </c>
      <c r="B1555" t="s">
        <v>1725</v>
      </c>
      <c r="C1555" t="s">
        <v>1724</v>
      </c>
      <c r="D1555">
        <v>4.0339999999999998</v>
      </c>
      <c r="E1555">
        <v>1094</v>
      </c>
      <c r="F1555">
        <f t="shared" si="24"/>
        <v>9</v>
      </c>
      <c r="G1555" t="str">
        <f>STANDINGS_ERA[[#This Row],[League]]&amp;STANDINGS_ERA[[#This Row],[Team]]</f>
        <v>$150 Draft Champions Feb 25 1:00 pm Lg.3768World Powers</v>
      </c>
    </row>
    <row r="1556" spans="1:7" x14ac:dyDescent="0.25">
      <c r="A1556">
        <v>1845</v>
      </c>
      <c r="B1556" t="s">
        <v>1733</v>
      </c>
      <c r="C1556" t="s">
        <v>1724</v>
      </c>
      <c r="D1556">
        <v>4.0419999999999998</v>
      </c>
      <c r="E1556">
        <v>1066</v>
      </c>
      <c r="F1556">
        <f t="shared" si="24"/>
        <v>10</v>
      </c>
      <c r="G1556" t="str">
        <f>STANDINGS_ERA[[#This Row],[League]]&amp;STANDINGS_ERA[[#This Row],[Team]]</f>
        <v>$150 Draft Champions Feb 25 1:00 pm Lg.3768Yu Choo Dee</v>
      </c>
    </row>
    <row r="1557" spans="1:7" x14ac:dyDescent="0.25">
      <c r="A1557">
        <v>1945</v>
      </c>
      <c r="B1557" t="s">
        <v>16</v>
      </c>
      <c r="C1557" t="s">
        <v>1724</v>
      </c>
      <c r="D1557">
        <v>4.0739999999999998</v>
      </c>
      <c r="E1557">
        <v>966</v>
      </c>
      <c r="F1557">
        <f t="shared" si="24"/>
        <v>11</v>
      </c>
      <c r="G1557" t="str">
        <f>STANDINGS_ERA[[#This Row],[League]]&amp;STANDINGS_ERA[[#This Row],[Team]]</f>
        <v>$150 Draft Champions Feb 25 1:00 pm Lg.3768Team Phan</v>
      </c>
    </row>
    <row r="1558" spans="1:7" x14ac:dyDescent="0.25">
      <c r="A1558">
        <v>1980</v>
      </c>
      <c r="B1558" t="s">
        <v>1729</v>
      </c>
      <c r="C1558" t="s">
        <v>1724</v>
      </c>
      <c r="D1558">
        <v>4.0830000000000002</v>
      </c>
      <c r="E1558">
        <v>931</v>
      </c>
      <c r="F1558">
        <f t="shared" si="24"/>
        <v>12</v>
      </c>
      <c r="G1558" t="str">
        <f>STANDINGS_ERA[[#This Row],[League]]&amp;STANDINGS_ERA[[#This Row],[Team]]</f>
        <v>$150 Draft Champions Feb 25 1:00 pm Lg.3768GAS ATTACK!</v>
      </c>
    </row>
    <row r="1559" spans="1:7" x14ac:dyDescent="0.25">
      <c r="A1559">
        <v>2509</v>
      </c>
      <c r="B1559" t="s">
        <v>1731</v>
      </c>
      <c r="C1559" t="s">
        <v>1724</v>
      </c>
      <c r="D1559">
        <v>4.2750000000000004</v>
      </c>
      <c r="E1559">
        <v>402</v>
      </c>
      <c r="F1559">
        <f t="shared" si="24"/>
        <v>13</v>
      </c>
      <c r="G1559" t="str">
        <f>STANDINGS_ERA[[#This Row],[League]]&amp;STANDINGS_ERA[[#This Row],[Team]]</f>
        <v>$150 Draft Champions Feb 25 1:00 pm Lg.3768ChrisnLiv</v>
      </c>
    </row>
    <row r="1560" spans="1:7" x14ac:dyDescent="0.25">
      <c r="A1560">
        <v>2534</v>
      </c>
      <c r="B1560" t="s">
        <v>197</v>
      </c>
      <c r="C1560" t="s">
        <v>1724</v>
      </c>
      <c r="D1560">
        <v>4.2889999999999997</v>
      </c>
      <c r="E1560">
        <v>377</v>
      </c>
      <c r="F1560">
        <f t="shared" si="24"/>
        <v>14</v>
      </c>
      <c r="G1560" t="str">
        <f>STANDINGS_ERA[[#This Row],[League]]&amp;STANDINGS_ERA[[#This Row],[Team]]</f>
        <v>$150 Draft Champions Feb 25 1:00 pm Lg.3768Macho Lobsters</v>
      </c>
    </row>
    <row r="1561" spans="1:7" x14ac:dyDescent="0.25">
      <c r="A1561">
        <v>2854</v>
      </c>
      <c r="B1561" t="s">
        <v>1726</v>
      </c>
      <c r="C1561" t="s">
        <v>1724</v>
      </c>
      <c r="D1561">
        <v>4.5789999999999997</v>
      </c>
      <c r="E1561">
        <v>57</v>
      </c>
      <c r="F1561">
        <f t="shared" si="24"/>
        <v>15</v>
      </c>
      <c r="G1561" t="str">
        <f>STANDINGS_ERA[[#This Row],[League]]&amp;STANDINGS_ERA[[#This Row],[Team]]</f>
        <v>$150 Draft Champions Feb 25 1:00 pm Lg.3768Street Justice</v>
      </c>
    </row>
    <row r="1562" spans="1:7" x14ac:dyDescent="0.25">
      <c r="A1562">
        <v>178</v>
      </c>
      <c r="B1562" t="s">
        <v>27</v>
      </c>
      <c r="C1562" t="s">
        <v>1735</v>
      </c>
      <c r="D1562">
        <v>3.46</v>
      </c>
      <c r="E1562">
        <v>2733</v>
      </c>
      <c r="F1562">
        <f t="shared" si="24"/>
        <v>1</v>
      </c>
      <c r="G1562" t="str">
        <f>STANDINGS_ERA[[#This Row],[League]]&amp;STANDINGS_ERA[[#This Row],[Team]]</f>
        <v>$150 Draft Champions Feb 26 1:00 pm Lg.3770Team Brady</v>
      </c>
    </row>
    <row r="1563" spans="1:7" x14ac:dyDescent="0.25">
      <c r="A1563">
        <v>196</v>
      </c>
      <c r="B1563" t="s">
        <v>1737</v>
      </c>
      <c r="C1563" t="s">
        <v>1735</v>
      </c>
      <c r="D1563">
        <v>3.4750000000000001</v>
      </c>
      <c r="E1563">
        <v>2715</v>
      </c>
      <c r="F1563">
        <f t="shared" si="24"/>
        <v>2</v>
      </c>
      <c r="G1563" t="str">
        <f>STANDINGS_ERA[[#This Row],[League]]&amp;STANDINGS_ERA[[#This Row],[Team]]</f>
        <v>$150 Draft Champions Feb 26 1:00 pm Lg.3770Thebeau 9</v>
      </c>
    </row>
    <row r="1564" spans="1:7" x14ac:dyDescent="0.25">
      <c r="A1564">
        <v>371</v>
      </c>
      <c r="B1564" t="s">
        <v>1740</v>
      </c>
      <c r="C1564" t="s">
        <v>1735</v>
      </c>
      <c r="D1564">
        <v>3.5840000000000001</v>
      </c>
      <c r="E1564">
        <v>2540</v>
      </c>
      <c r="F1564">
        <f t="shared" si="24"/>
        <v>3</v>
      </c>
      <c r="G1564" t="str">
        <f>STANDINGS_ERA[[#This Row],[League]]&amp;STANDINGS_ERA[[#This Row],[Team]]</f>
        <v>$150 Draft Champions Feb 26 1:00 pm Lg.3770Mad Bum All-Stars</v>
      </c>
    </row>
    <row r="1565" spans="1:7" x14ac:dyDescent="0.25">
      <c r="A1565">
        <v>555</v>
      </c>
      <c r="B1565" t="s">
        <v>527</v>
      </c>
      <c r="C1565" t="s">
        <v>1735</v>
      </c>
      <c r="D1565">
        <v>3.661</v>
      </c>
      <c r="E1565">
        <v>2356</v>
      </c>
      <c r="F1565">
        <f t="shared" si="24"/>
        <v>4</v>
      </c>
      <c r="G1565" t="str">
        <f>STANDINGS_ERA[[#This Row],[League]]&amp;STANDINGS_ERA[[#This Row],[Team]]</f>
        <v>$150 Draft Champions Feb 26 1:00 pm Lg.3770Hurlers</v>
      </c>
    </row>
    <row r="1566" spans="1:7" x14ac:dyDescent="0.25">
      <c r="A1566">
        <v>619</v>
      </c>
      <c r="B1566" t="s">
        <v>1742</v>
      </c>
      <c r="C1566" t="s">
        <v>1735</v>
      </c>
      <c r="D1566">
        <v>3.6850000000000001</v>
      </c>
      <c r="E1566">
        <v>2292</v>
      </c>
      <c r="F1566">
        <f t="shared" si="24"/>
        <v>5</v>
      </c>
      <c r="G1566" t="str">
        <f>STANDINGS_ERA[[#This Row],[League]]&amp;STANDINGS_ERA[[#This Row],[Team]]</f>
        <v>$150 Draft Champions Feb 26 1:00 pm Lg.3770The Lester of Two Evils</v>
      </c>
    </row>
    <row r="1567" spans="1:7" x14ac:dyDescent="0.25">
      <c r="A1567">
        <v>662</v>
      </c>
      <c r="B1567" t="s">
        <v>187</v>
      </c>
      <c r="C1567" t="s">
        <v>1735</v>
      </c>
      <c r="D1567">
        <v>3.702</v>
      </c>
      <c r="E1567">
        <v>2249</v>
      </c>
      <c r="F1567">
        <f t="shared" si="24"/>
        <v>6</v>
      </c>
      <c r="G1567" t="str">
        <f>STANDINGS_ERA[[#This Row],[League]]&amp;STANDINGS_ERA[[#This Row],[Team]]</f>
        <v>$150 Draft Champions Feb 26 1:00 pm Lg.3770August Legion II</v>
      </c>
    </row>
    <row r="1568" spans="1:7" x14ac:dyDescent="0.25">
      <c r="A1568">
        <v>1117</v>
      </c>
      <c r="B1568" t="s">
        <v>311</v>
      </c>
      <c r="C1568" t="s">
        <v>1735</v>
      </c>
      <c r="D1568">
        <v>3.8370000000000002</v>
      </c>
      <c r="E1568">
        <v>1794</v>
      </c>
      <c r="F1568">
        <f t="shared" si="24"/>
        <v>7</v>
      </c>
      <c r="G1568" t="str">
        <f>STANDINGS_ERA[[#This Row],[League]]&amp;STANDINGS_ERA[[#This Row],[Team]]</f>
        <v>$150 Draft Champions Feb 26 1:00 pm Lg.3770Blazing Gunz</v>
      </c>
    </row>
    <row r="1569" spans="1:7" x14ac:dyDescent="0.25">
      <c r="A1569">
        <v>1289</v>
      </c>
      <c r="B1569" t="s">
        <v>1739</v>
      </c>
      <c r="C1569" t="s">
        <v>1735</v>
      </c>
      <c r="D1569">
        <v>3.8860000000000001</v>
      </c>
      <c r="E1569">
        <v>1622</v>
      </c>
      <c r="F1569">
        <f t="shared" si="24"/>
        <v>8</v>
      </c>
      <c r="G1569" t="str">
        <f>STANDINGS_ERA[[#This Row],[League]]&amp;STANDINGS_ERA[[#This Row],[Team]]</f>
        <v>$150 Draft Champions Feb 26 1:00 pm Lg.3770Old School Players-2</v>
      </c>
    </row>
    <row r="1570" spans="1:7" x14ac:dyDescent="0.25">
      <c r="A1570">
        <v>1806</v>
      </c>
      <c r="B1570" t="s">
        <v>592</v>
      </c>
      <c r="C1570" t="s">
        <v>1735</v>
      </c>
      <c r="D1570">
        <v>4.032</v>
      </c>
      <c r="E1570">
        <v>1105</v>
      </c>
      <c r="F1570">
        <f t="shared" si="24"/>
        <v>9</v>
      </c>
      <c r="G1570" t="str">
        <f>STANDINGS_ERA[[#This Row],[League]]&amp;STANDINGS_ERA[[#This Row],[Team]]</f>
        <v>$150 Draft Champions Feb 26 1:00 pm Lg.3770Team Bennette</v>
      </c>
    </row>
    <row r="1571" spans="1:7" x14ac:dyDescent="0.25">
      <c r="A1571">
        <v>2383</v>
      </c>
      <c r="B1571" t="s">
        <v>1738</v>
      </c>
      <c r="C1571" t="s">
        <v>1735</v>
      </c>
      <c r="D1571">
        <v>4.2190000000000003</v>
      </c>
      <c r="E1571">
        <v>527.5</v>
      </c>
      <c r="F1571">
        <f t="shared" si="24"/>
        <v>10</v>
      </c>
      <c r="G1571" t="str">
        <f>STANDINGS_ERA[[#This Row],[League]]&amp;STANDINGS_ERA[[#This Row],[Team]]</f>
        <v>$150 Draft Champions Feb 26 1:00 pm Lg.3770Aardvarks of Doom</v>
      </c>
    </row>
    <row r="1572" spans="1:7" x14ac:dyDescent="0.25">
      <c r="A1572">
        <v>2421</v>
      </c>
      <c r="B1572" t="s">
        <v>686</v>
      </c>
      <c r="C1572" t="s">
        <v>1735</v>
      </c>
      <c r="D1572">
        <v>4.2329999999999997</v>
      </c>
      <c r="E1572">
        <v>490</v>
      </c>
      <c r="F1572">
        <f t="shared" si="24"/>
        <v>11</v>
      </c>
      <c r="G1572" t="str">
        <f>STANDINGS_ERA[[#This Row],[League]]&amp;STANDINGS_ERA[[#This Row],[Team]]</f>
        <v>$150 Draft Champions Feb 26 1:00 pm Lg.3770Team Liebman</v>
      </c>
    </row>
    <row r="1573" spans="1:7" x14ac:dyDescent="0.25">
      <c r="A1573">
        <v>2461</v>
      </c>
      <c r="B1573" t="s">
        <v>1736</v>
      </c>
      <c r="C1573" t="s">
        <v>1735</v>
      </c>
      <c r="D1573">
        <v>4.2549999999999999</v>
      </c>
      <c r="E1573">
        <v>450</v>
      </c>
      <c r="F1573">
        <f t="shared" si="24"/>
        <v>12</v>
      </c>
      <c r="G1573" t="str">
        <f>STANDINGS_ERA[[#This Row],[League]]&amp;STANDINGS_ERA[[#This Row],[Team]]</f>
        <v>$150 Draft Champions Feb 26 1:00 pm Lg.3770Campy39</v>
      </c>
    </row>
    <row r="1574" spans="1:7" x14ac:dyDescent="0.25">
      <c r="A1574">
        <v>2469</v>
      </c>
      <c r="B1574" t="s">
        <v>479</v>
      </c>
      <c r="C1574" t="s">
        <v>1735</v>
      </c>
      <c r="D1574">
        <v>4.2569999999999997</v>
      </c>
      <c r="E1574">
        <v>442</v>
      </c>
      <c r="F1574">
        <f t="shared" si="24"/>
        <v>13</v>
      </c>
      <c r="G1574" t="str">
        <f>STANDINGS_ERA[[#This Row],[League]]&amp;STANDINGS_ERA[[#This Row],[Team]]</f>
        <v>$150 Draft Champions Feb 26 1:00 pm Lg.3770FrozenRopes</v>
      </c>
    </row>
    <row r="1575" spans="1:7" x14ac:dyDescent="0.25">
      <c r="A1575">
        <v>2555</v>
      </c>
      <c r="B1575" t="s">
        <v>1741</v>
      </c>
      <c r="C1575" t="s">
        <v>1735</v>
      </c>
      <c r="D1575">
        <v>4.298</v>
      </c>
      <c r="E1575">
        <v>356</v>
      </c>
      <c r="F1575">
        <f t="shared" si="24"/>
        <v>14</v>
      </c>
      <c r="G1575" t="str">
        <f>STANDINGS_ERA[[#This Row],[League]]&amp;STANDINGS_ERA[[#This Row],[Team]]</f>
        <v>$150 Draft Champions Feb 26 1:00 pm Lg.3770Sherm</v>
      </c>
    </row>
    <row r="1576" spans="1:7" x14ac:dyDescent="0.25">
      <c r="A1576">
        <v>2700</v>
      </c>
      <c r="B1576" t="s">
        <v>1734</v>
      </c>
      <c r="C1576" t="s">
        <v>1735</v>
      </c>
      <c r="D1576">
        <v>4.3869999999999996</v>
      </c>
      <c r="E1576">
        <v>211</v>
      </c>
      <c r="F1576">
        <f t="shared" si="24"/>
        <v>15</v>
      </c>
      <c r="G1576" t="str">
        <f>STANDINGS_ERA[[#This Row],[League]]&amp;STANDINGS_ERA[[#This Row],[Team]]</f>
        <v>$150 Draft Champions Feb 26 1:00 pm Lg.3770Medlen with my Trout</v>
      </c>
    </row>
    <row r="1577" spans="1:7" x14ac:dyDescent="0.25">
      <c r="A1577">
        <v>327</v>
      </c>
      <c r="B1577" t="s">
        <v>1750</v>
      </c>
      <c r="C1577" t="s">
        <v>1744</v>
      </c>
      <c r="D1577">
        <v>3.56</v>
      </c>
      <c r="E1577">
        <v>2584</v>
      </c>
      <c r="F1577">
        <f t="shared" si="24"/>
        <v>1</v>
      </c>
      <c r="G1577" t="str">
        <f>STANDINGS_ERA[[#This Row],[League]]&amp;STANDINGS_ERA[[#This Row],[Team]]</f>
        <v>$150 Draft Champions Feb 26 1:00 pm Lg.3772Tons of Fun</v>
      </c>
    </row>
    <row r="1578" spans="1:7" x14ac:dyDescent="0.25">
      <c r="A1578">
        <v>336</v>
      </c>
      <c r="B1578" t="s">
        <v>1753</v>
      </c>
      <c r="C1578" t="s">
        <v>1744</v>
      </c>
      <c r="D1578">
        <v>3.5630000000000002</v>
      </c>
      <c r="E1578">
        <v>2575</v>
      </c>
      <c r="F1578">
        <f t="shared" si="24"/>
        <v>2</v>
      </c>
      <c r="G1578" t="str">
        <f>STANDINGS_ERA[[#This Row],[League]]&amp;STANDINGS_ERA[[#This Row],[Team]]</f>
        <v>$150 Draft Champions Feb 26 1:00 pm Lg.3772Reuben Kinkaid fan club</v>
      </c>
    </row>
    <row r="1579" spans="1:7" x14ac:dyDescent="0.25">
      <c r="A1579">
        <v>814</v>
      </c>
      <c r="B1579" t="s">
        <v>1748</v>
      </c>
      <c r="C1579" t="s">
        <v>1744</v>
      </c>
      <c r="D1579">
        <v>3.7519999999999998</v>
      </c>
      <c r="E1579">
        <v>2097</v>
      </c>
      <c r="F1579">
        <f t="shared" si="24"/>
        <v>3</v>
      </c>
      <c r="G1579" t="str">
        <f>STANDINGS_ERA[[#This Row],[League]]&amp;STANDINGS_ERA[[#This Row],[Team]]</f>
        <v>$150 Draft Champions Feb 26 1:00 pm Lg.3772Buzzard Bob's</v>
      </c>
    </row>
    <row r="1580" spans="1:7" x14ac:dyDescent="0.25">
      <c r="A1580">
        <v>958</v>
      </c>
      <c r="B1580" t="s">
        <v>1754</v>
      </c>
      <c r="C1580" t="s">
        <v>1744</v>
      </c>
      <c r="D1580">
        <v>3.7909999999999999</v>
      </c>
      <c r="E1580">
        <v>1953</v>
      </c>
      <c r="F1580">
        <f t="shared" si="24"/>
        <v>4</v>
      </c>
      <c r="G1580" t="str">
        <f>STANDINGS_ERA[[#This Row],[League]]&amp;STANDINGS_ERA[[#This Row],[Team]]</f>
        <v>$150 Draft Champions Feb 26 1:00 pm Lg.3772Dookie McGee v6 - $150</v>
      </c>
    </row>
    <row r="1581" spans="1:7" x14ac:dyDescent="0.25">
      <c r="A1581">
        <v>1028</v>
      </c>
      <c r="B1581" t="s">
        <v>1749</v>
      </c>
      <c r="C1581" t="s">
        <v>1744</v>
      </c>
      <c r="D1581">
        <v>3.8130000000000002</v>
      </c>
      <c r="E1581">
        <v>1883</v>
      </c>
      <c r="F1581">
        <f t="shared" si="24"/>
        <v>5</v>
      </c>
      <c r="G1581" t="str">
        <f>STANDINGS_ERA[[#This Row],[League]]&amp;STANDINGS_ERA[[#This Row],[Team]]</f>
        <v>$150 Draft Champions Feb 26 1:00 pm Lg.3772Jack and Jordan 3</v>
      </c>
    </row>
    <row r="1582" spans="1:7" x14ac:dyDescent="0.25">
      <c r="A1582">
        <v>1052</v>
      </c>
      <c r="B1582" t="s">
        <v>1755</v>
      </c>
      <c r="C1582" t="s">
        <v>1744</v>
      </c>
      <c r="D1582">
        <v>3.819</v>
      </c>
      <c r="E1582">
        <v>1859</v>
      </c>
      <c r="F1582">
        <f t="shared" si="24"/>
        <v>6</v>
      </c>
      <c r="G1582" t="str">
        <f>STANDINGS_ERA[[#This Row],[League]]&amp;STANDINGS_ERA[[#This Row],[Team]]</f>
        <v>$150 Draft Champions Feb 26 1:00 pm Lg.3772The Evil Empire</v>
      </c>
    </row>
    <row r="1583" spans="1:7" x14ac:dyDescent="0.25">
      <c r="A1583">
        <v>1086</v>
      </c>
      <c r="B1583" t="s">
        <v>1747</v>
      </c>
      <c r="C1583" t="s">
        <v>1744</v>
      </c>
      <c r="D1583">
        <v>3.8279999999999998</v>
      </c>
      <c r="E1583">
        <v>1825</v>
      </c>
      <c r="F1583">
        <f t="shared" si="24"/>
        <v>7</v>
      </c>
      <c r="G1583" t="str">
        <f>STANDINGS_ERA[[#This Row],[League]]&amp;STANDINGS_ERA[[#This Row],[Team]]</f>
        <v>$150 Draft Champions Feb 26 1:00 pm Lg.3772Donkey Teeth</v>
      </c>
    </row>
    <row r="1584" spans="1:7" x14ac:dyDescent="0.25">
      <c r="A1584">
        <v>1173</v>
      </c>
      <c r="B1584" t="s">
        <v>1745</v>
      </c>
      <c r="C1584" t="s">
        <v>1744</v>
      </c>
      <c r="D1584">
        <v>3.855</v>
      </c>
      <c r="E1584">
        <v>1738</v>
      </c>
      <c r="F1584">
        <f t="shared" si="24"/>
        <v>8</v>
      </c>
      <c r="G1584" t="str">
        <f>STANDINGS_ERA[[#This Row],[League]]&amp;STANDINGS_ERA[[#This Row],[Team]]</f>
        <v>$150 Draft Champions Feb 26 1:00 pm Lg.3772Philadelphia Punishers</v>
      </c>
    </row>
    <row r="1585" spans="1:7" x14ac:dyDescent="0.25">
      <c r="A1585">
        <v>1264</v>
      </c>
      <c r="B1585" t="s">
        <v>1743</v>
      </c>
      <c r="C1585" t="s">
        <v>1744</v>
      </c>
      <c r="D1585">
        <v>3.88</v>
      </c>
      <c r="E1585">
        <v>1647</v>
      </c>
      <c r="F1585">
        <f t="shared" si="24"/>
        <v>9</v>
      </c>
      <c r="G1585" t="str">
        <f>STANDINGS_ERA[[#This Row],[League]]&amp;STANDINGS_ERA[[#This Row],[Team]]</f>
        <v>$150 Draft Champions Feb 26 1:00 pm Lg.3772zima.........</v>
      </c>
    </row>
    <row r="1586" spans="1:7" x14ac:dyDescent="0.25">
      <c r="A1586">
        <v>1285</v>
      </c>
      <c r="B1586" t="s">
        <v>1751</v>
      </c>
      <c r="C1586" t="s">
        <v>1744</v>
      </c>
      <c r="D1586">
        <v>3.8849999999999998</v>
      </c>
      <c r="E1586">
        <v>1626</v>
      </c>
      <c r="F1586">
        <f t="shared" si="24"/>
        <v>10</v>
      </c>
      <c r="G1586" t="str">
        <f>STANDINGS_ERA[[#This Row],[League]]&amp;STANDINGS_ERA[[#This Row],[Team]]</f>
        <v>$150 Draft Champions Feb 26 1:00 pm Lg.3772Skank Trance V</v>
      </c>
    </row>
    <row r="1587" spans="1:7" x14ac:dyDescent="0.25">
      <c r="A1587">
        <v>1688</v>
      </c>
      <c r="B1587" t="s">
        <v>321</v>
      </c>
      <c r="C1587" t="s">
        <v>1744</v>
      </c>
      <c r="D1587">
        <v>3.9990000000000001</v>
      </c>
      <c r="E1587">
        <v>1223</v>
      </c>
      <c r="F1587">
        <f t="shared" si="24"/>
        <v>11</v>
      </c>
      <c r="G1587" t="str">
        <f>STANDINGS_ERA[[#This Row],[League]]&amp;STANDINGS_ERA[[#This Row],[Team]]</f>
        <v>$150 Draft Champions Feb 26 1:00 pm Lg.3772JoeMorgan</v>
      </c>
    </row>
    <row r="1588" spans="1:7" x14ac:dyDescent="0.25">
      <c r="A1588">
        <v>1841</v>
      </c>
      <c r="B1588" t="s">
        <v>201</v>
      </c>
      <c r="C1588" t="s">
        <v>1744</v>
      </c>
      <c r="D1588">
        <v>4.04</v>
      </c>
      <c r="E1588">
        <v>1070</v>
      </c>
      <c r="F1588">
        <f t="shared" si="24"/>
        <v>12</v>
      </c>
      <c r="G1588" t="str">
        <f>STANDINGS_ERA[[#This Row],[League]]&amp;STANDINGS_ERA[[#This Row],[Team]]</f>
        <v>$150 Draft Champions Feb 26 1:00 pm Lg.3772Los Pterodactyls</v>
      </c>
    </row>
    <row r="1589" spans="1:7" x14ac:dyDescent="0.25">
      <c r="A1589">
        <v>2004</v>
      </c>
      <c r="B1589" t="s">
        <v>1746</v>
      </c>
      <c r="C1589" t="s">
        <v>1744</v>
      </c>
      <c r="D1589">
        <v>4.0919999999999996</v>
      </c>
      <c r="E1589">
        <v>907</v>
      </c>
      <c r="F1589">
        <f t="shared" si="24"/>
        <v>13</v>
      </c>
      <c r="G1589" t="str">
        <f>STANDINGS_ERA[[#This Row],[League]]&amp;STANDINGS_ERA[[#This Row],[Team]]</f>
        <v>$150 Draft Champions Feb 26 1:00 pm Lg.3772Hinkie</v>
      </c>
    </row>
    <row r="1590" spans="1:7" x14ac:dyDescent="0.25">
      <c r="A1590">
        <v>2195</v>
      </c>
      <c r="B1590" t="s">
        <v>1756</v>
      </c>
      <c r="C1590" t="s">
        <v>1744</v>
      </c>
      <c r="D1590">
        <v>4.1589999999999998</v>
      </c>
      <c r="E1590">
        <v>716</v>
      </c>
      <c r="F1590">
        <f t="shared" si="24"/>
        <v>14</v>
      </c>
      <c r="G1590" t="str">
        <f>STANDINGS_ERA[[#This Row],[League]]&amp;STANDINGS_ERA[[#This Row],[Team]]</f>
        <v>$150 Draft Champions Feb 26 1:00 pm Lg.3772Roger That</v>
      </c>
    </row>
    <row r="1591" spans="1:7" x14ac:dyDescent="0.25">
      <c r="A1591">
        <v>2655</v>
      </c>
      <c r="B1591" t="s">
        <v>1752</v>
      </c>
      <c r="C1591" t="s">
        <v>1744</v>
      </c>
      <c r="D1591">
        <v>4.3540000000000001</v>
      </c>
      <c r="E1591">
        <v>256</v>
      </c>
      <c r="F1591">
        <f t="shared" si="24"/>
        <v>15</v>
      </c>
      <c r="G1591" t="str">
        <f>STANDINGS_ERA[[#This Row],[League]]&amp;STANDINGS_ERA[[#This Row],[Team]]</f>
        <v>$150 Draft Champions Feb 26 1:00 pm Lg.3772Inspector Gadget</v>
      </c>
    </row>
    <row r="1592" spans="1:7" x14ac:dyDescent="0.25">
      <c r="A1592">
        <v>258</v>
      </c>
      <c r="B1592" t="s">
        <v>108</v>
      </c>
      <c r="C1592" t="s">
        <v>1758</v>
      </c>
      <c r="D1592">
        <v>3.524</v>
      </c>
      <c r="E1592">
        <v>2653</v>
      </c>
      <c r="F1592">
        <f t="shared" si="24"/>
        <v>1</v>
      </c>
      <c r="G1592" t="str">
        <f>STANDINGS_ERA[[#This Row],[League]]&amp;STANDINGS_ERA[[#This Row],[Team]]</f>
        <v>$150 Draft Champions Feb 27 1:00 pm Lg.3775Meercatjohn</v>
      </c>
    </row>
    <row r="1593" spans="1:7" x14ac:dyDescent="0.25">
      <c r="A1593">
        <v>274</v>
      </c>
      <c r="B1593" t="s">
        <v>1763</v>
      </c>
      <c r="C1593" t="s">
        <v>1758</v>
      </c>
      <c r="D1593">
        <v>3.536</v>
      </c>
      <c r="E1593">
        <v>2637</v>
      </c>
      <c r="F1593">
        <f t="shared" si="24"/>
        <v>2</v>
      </c>
      <c r="G1593" t="str">
        <f>STANDINGS_ERA[[#This Row],[League]]&amp;STANDINGS_ERA[[#This Row],[Team]]</f>
        <v>$150 Draft Champions Feb 27 1:00 pm Lg.3775Richie Tenenbaum</v>
      </c>
    </row>
    <row r="1594" spans="1:7" x14ac:dyDescent="0.25">
      <c r="A1594">
        <v>481</v>
      </c>
      <c r="B1594" t="s">
        <v>1767</v>
      </c>
      <c r="C1594" t="s">
        <v>1758</v>
      </c>
      <c r="D1594">
        <v>3.629</v>
      </c>
      <c r="E1594">
        <v>2430</v>
      </c>
      <c r="F1594">
        <f t="shared" si="24"/>
        <v>3</v>
      </c>
      <c r="G1594" t="str">
        <f>STANDINGS_ERA[[#This Row],[League]]&amp;STANDINGS_ERA[[#This Row],[Team]]</f>
        <v>$150 Draft Champions Feb 27 1:00 pm Lg.3775Big Slick Outlaws</v>
      </c>
    </row>
    <row r="1595" spans="1:7" x14ac:dyDescent="0.25">
      <c r="A1595">
        <v>519</v>
      </c>
      <c r="B1595" t="s">
        <v>1757</v>
      </c>
      <c r="C1595" t="s">
        <v>1758</v>
      </c>
      <c r="D1595">
        <v>3.6440000000000001</v>
      </c>
      <c r="E1595">
        <v>2392</v>
      </c>
      <c r="F1595">
        <f t="shared" si="24"/>
        <v>4</v>
      </c>
      <c r="G1595" t="str">
        <f>STANDINGS_ERA[[#This Row],[League]]&amp;STANDINGS_ERA[[#This Row],[Team]]</f>
        <v>$150 Draft Champions Feb 27 1:00 pm Lg.3775White Russians</v>
      </c>
    </row>
    <row r="1596" spans="1:7" x14ac:dyDescent="0.25">
      <c r="A1596">
        <v>1070</v>
      </c>
      <c r="B1596" t="s">
        <v>1526</v>
      </c>
      <c r="C1596" t="s">
        <v>1758</v>
      </c>
      <c r="D1596">
        <v>3.8239999999999998</v>
      </c>
      <c r="E1596">
        <v>1841</v>
      </c>
      <c r="F1596">
        <f t="shared" si="24"/>
        <v>5</v>
      </c>
      <c r="G1596" t="str">
        <f>STANDINGS_ERA[[#This Row],[League]]&amp;STANDINGS_ERA[[#This Row],[Team]]</f>
        <v>$150 Draft Champions Feb 27 1:00 pm Lg.3775Jack Keefe</v>
      </c>
    </row>
    <row r="1597" spans="1:7" x14ac:dyDescent="0.25">
      <c r="A1597">
        <v>1094</v>
      </c>
      <c r="B1597" t="s">
        <v>1759</v>
      </c>
      <c r="C1597" t="s">
        <v>1758</v>
      </c>
      <c r="D1597">
        <v>3.8319999999999999</v>
      </c>
      <c r="E1597">
        <v>1817</v>
      </c>
      <c r="F1597">
        <f t="shared" si="24"/>
        <v>6</v>
      </c>
      <c r="G1597" t="str">
        <f>STANDINGS_ERA[[#This Row],[League]]&amp;STANDINGS_ERA[[#This Row],[Team]]</f>
        <v>$150 Draft Champions Feb 27 1:00 pm Lg.3775Wallimooners</v>
      </c>
    </row>
    <row r="1598" spans="1:7" x14ac:dyDescent="0.25">
      <c r="A1598">
        <v>1221</v>
      </c>
      <c r="B1598" t="s">
        <v>1764</v>
      </c>
      <c r="C1598" t="s">
        <v>1758</v>
      </c>
      <c r="D1598">
        <v>3.8679999999999999</v>
      </c>
      <c r="E1598">
        <v>1690</v>
      </c>
      <c r="F1598">
        <f t="shared" si="24"/>
        <v>7</v>
      </c>
      <c r="G1598" t="str">
        <f>STANDINGS_ERA[[#This Row],[League]]&amp;STANDINGS_ERA[[#This Row],[Team]]</f>
        <v>$150 Draft Champions Feb 27 1:00 pm Lg.3775Cedar Saisons</v>
      </c>
    </row>
    <row r="1599" spans="1:7" x14ac:dyDescent="0.25">
      <c r="A1599">
        <v>1349</v>
      </c>
      <c r="B1599" t="s">
        <v>1768</v>
      </c>
      <c r="C1599" t="s">
        <v>1758</v>
      </c>
      <c r="D1599">
        <v>3.9</v>
      </c>
      <c r="E1599">
        <v>1562</v>
      </c>
      <c r="F1599">
        <f t="shared" si="24"/>
        <v>8</v>
      </c>
      <c r="G1599" t="str">
        <f>STANDINGS_ERA[[#This Row],[League]]&amp;STANDINGS_ERA[[#This Row],[Team]]</f>
        <v>$150 Draft Champions Feb 27 1:00 pm Lg.37752016 Champ</v>
      </c>
    </row>
    <row r="1600" spans="1:7" x14ac:dyDescent="0.25">
      <c r="A1600">
        <v>1643</v>
      </c>
      <c r="B1600" t="s">
        <v>1630</v>
      </c>
      <c r="C1600" t="s">
        <v>1758</v>
      </c>
      <c r="D1600">
        <v>3.9849999999999999</v>
      </c>
      <c r="E1600">
        <v>1268</v>
      </c>
      <c r="F1600">
        <f t="shared" si="24"/>
        <v>9</v>
      </c>
      <c r="G1600" t="str">
        <f>STANDINGS_ERA[[#This Row],[League]]&amp;STANDINGS_ERA[[#This Row],[Team]]</f>
        <v>$150 Draft Champions Feb 27 1:00 pm Lg.3775Iron Lung</v>
      </c>
    </row>
    <row r="1601" spans="1:7" x14ac:dyDescent="0.25">
      <c r="A1601">
        <v>1944</v>
      </c>
      <c r="B1601" t="s">
        <v>1762</v>
      </c>
      <c r="C1601" t="s">
        <v>1758</v>
      </c>
      <c r="D1601">
        <v>4.0730000000000004</v>
      </c>
      <c r="E1601">
        <v>967</v>
      </c>
      <c r="F1601">
        <f t="shared" si="24"/>
        <v>10</v>
      </c>
      <c r="G1601" t="str">
        <f>STANDINGS_ERA[[#This Row],[League]]&amp;STANDINGS_ERA[[#This Row],[Team]]</f>
        <v>$150 Draft Champions Feb 27 1:00 pm Lg.3775Kockoa Kong</v>
      </c>
    </row>
    <row r="1602" spans="1:7" x14ac:dyDescent="0.25">
      <c r="A1602">
        <v>1967</v>
      </c>
      <c r="B1602" t="s">
        <v>1760</v>
      </c>
      <c r="C1602" t="s">
        <v>1758</v>
      </c>
      <c r="D1602">
        <v>4.08</v>
      </c>
      <c r="E1602">
        <v>944</v>
      </c>
      <c r="F1602">
        <f t="shared" si="24"/>
        <v>11</v>
      </c>
      <c r="G1602" t="str">
        <f>STANDINGS_ERA[[#This Row],[League]]&amp;STANDINGS_ERA[[#This Row],[Team]]</f>
        <v>$150 Draft Champions Feb 27 1:00 pm Lg.3775Team Blasetti</v>
      </c>
    </row>
    <row r="1603" spans="1:7" x14ac:dyDescent="0.25">
      <c r="A1603">
        <v>2185</v>
      </c>
      <c r="B1603" t="s">
        <v>1766</v>
      </c>
      <c r="C1603" t="s">
        <v>1758</v>
      </c>
      <c r="D1603">
        <v>4.157</v>
      </c>
      <c r="E1603">
        <v>726</v>
      </c>
      <c r="F1603">
        <f t="shared" ref="F1603:F1666" si="25">IF(C1603=C1602,F1602+1,1)</f>
        <v>12</v>
      </c>
      <c r="G1603" t="str">
        <f>STANDINGS_ERA[[#This Row],[League]]&amp;STANDINGS_ERA[[#This Row],[Team]]</f>
        <v>$150 Draft Champions Feb 27 1:00 pm Lg.3775BugEaters2</v>
      </c>
    </row>
    <row r="1604" spans="1:7" x14ac:dyDescent="0.25">
      <c r="A1604">
        <v>2684</v>
      </c>
      <c r="B1604" t="s">
        <v>90</v>
      </c>
      <c r="C1604" t="s">
        <v>1758</v>
      </c>
      <c r="D1604">
        <v>4.3789999999999996</v>
      </c>
      <c r="E1604">
        <v>227</v>
      </c>
      <c r="F1604">
        <f t="shared" si="25"/>
        <v>13</v>
      </c>
      <c r="G1604" t="str">
        <f>STANDINGS_ERA[[#This Row],[League]]&amp;STANDINGS_ERA[[#This Row],[Team]]</f>
        <v>$150 Draft Champions Feb 27 1:00 pm Lg.3775Gotham Gophers</v>
      </c>
    </row>
    <row r="1605" spans="1:7" x14ac:dyDescent="0.25">
      <c r="A1605">
        <v>2743</v>
      </c>
      <c r="B1605" t="s">
        <v>1761</v>
      </c>
      <c r="C1605" t="s">
        <v>1758</v>
      </c>
      <c r="D1605">
        <v>4.4219999999999997</v>
      </c>
      <c r="E1605">
        <v>168</v>
      </c>
      <c r="F1605">
        <f t="shared" si="25"/>
        <v>14</v>
      </c>
      <c r="G1605" t="str">
        <f>STANDINGS_ERA[[#This Row],[League]]&amp;STANDINGS_ERA[[#This Row],[Team]]</f>
        <v>$150 Draft Champions Feb 27 1:00 pm Lg.3775BALL &amp; CHAIN</v>
      </c>
    </row>
    <row r="1606" spans="1:7" x14ac:dyDescent="0.25">
      <c r="A1606">
        <v>2781</v>
      </c>
      <c r="B1606" t="s">
        <v>1765</v>
      </c>
      <c r="C1606" t="s">
        <v>1758</v>
      </c>
      <c r="D1606">
        <v>4.4569999999999999</v>
      </c>
      <c r="E1606">
        <v>130</v>
      </c>
      <c r="F1606">
        <f t="shared" si="25"/>
        <v>15</v>
      </c>
      <c r="G1606" t="str">
        <f>STANDINGS_ERA[[#This Row],[League]]&amp;STANDINGS_ERA[[#This Row],[Team]]</f>
        <v>$150 Draft Champions Feb 27 1:00 pm Lg.3775NOKOMIS REDSKINS</v>
      </c>
    </row>
    <row r="1607" spans="1:7" x14ac:dyDescent="0.25">
      <c r="A1607">
        <v>71</v>
      </c>
      <c r="B1607" t="s">
        <v>1779</v>
      </c>
      <c r="C1607" t="s">
        <v>1770</v>
      </c>
      <c r="D1607">
        <v>3.31</v>
      </c>
      <c r="E1607">
        <v>2840</v>
      </c>
      <c r="F1607">
        <f t="shared" si="25"/>
        <v>1</v>
      </c>
      <c r="G1607" t="str">
        <f>STANDINGS_ERA[[#This Row],[League]]&amp;STANDINGS_ERA[[#This Row],[Team]]</f>
        <v>$150 Draft Champions Feb 27 1:00 pm Lg.3777PANIK DC1</v>
      </c>
    </row>
    <row r="1608" spans="1:7" x14ac:dyDescent="0.25">
      <c r="A1608">
        <v>112</v>
      </c>
      <c r="B1608" t="s">
        <v>1771</v>
      </c>
      <c r="C1608" t="s">
        <v>1770</v>
      </c>
      <c r="D1608">
        <v>3.387</v>
      </c>
      <c r="E1608">
        <v>2799</v>
      </c>
      <c r="F1608">
        <f t="shared" si="25"/>
        <v>2</v>
      </c>
      <c r="G1608" t="str">
        <f>STANDINGS_ERA[[#This Row],[League]]&amp;STANDINGS_ERA[[#This Row],[Team]]</f>
        <v>$150 Draft Champions Feb 27 1:00 pm Lg.3777Parnelli98</v>
      </c>
    </row>
    <row r="1609" spans="1:7" x14ac:dyDescent="0.25">
      <c r="A1609">
        <v>491</v>
      </c>
      <c r="B1609" t="s">
        <v>1776</v>
      </c>
      <c r="C1609" t="s">
        <v>1770</v>
      </c>
      <c r="D1609">
        <v>3.6339999999999999</v>
      </c>
      <c r="E1609">
        <v>2420</v>
      </c>
      <c r="F1609">
        <f t="shared" si="25"/>
        <v>3</v>
      </c>
      <c r="G1609" t="str">
        <f>STANDINGS_ERA[[#This Row],[League]]&amp;STANDINGS_ERA[[#This Row],[Team]]</f>
        <v>$150 Draft Champions Feb 27 1:00 pm Lg.3777Funky Cold Molinas</v>
      </c>
    </row>
    <row r="1610" spans="1:7" x14ac:dyDescent="0.25">
      <c r="A1610">
        <v>529</v>
      </c>
      <c r="B1610" t="s">
        <v>368</v>
      </c>
      <c r="C1610" t="s">
        <v>1770</v>
      </c>
      <c r="D1610">
        <v>3.65</v>
      </c>
      <c r="E1610">
        <v>2382</v>
      </c>
      <c r="F1610">
        <f t="shared" si="25"/>
        <v>4</v>
      </c>
      <c r="G1610" t="str">
        <f>STANDINGS_ERA[[#This Row],[League]]&amp;STANDINGS_ERA[[#This Row],[Team]]</f>
        <v>$150 Draft Champions Feb 27 1:00 pm Lg.3777Black Lungs</v>
      </c>
    </row>
    <row r="1611" spans="1:7" x14ac:dyDescent="0.25">
      <c r="A1611">
        <v>643</v>
      </c>
      <c r="B1611" t="s">
        <v>505</v>
      </c>
      <c r="C1611" t="s">
        <v>1770</v>
      </c>
      <c r="D1611">
        <v>3.6949999999999998</v>
      </c>
      <c r="E1611">
        <v>2268</v>
      </c>
      <c r="F1611">
        <f t="shared" si="25"/>
        <v>5</v>
      </c>
      <c r="G1611" t="str">
        <f>STANDINGS_ERA[[#This Row],[League]]&amp;STANDINGS_ERA[[#This Row],[Team]]</f>
        <v>$150 Draft Champions Feb 27 1:00 pm Lg.3777Hit Grass, Win Salad</v>
      </c>
    </row>
    <row r="1612" spans="1:7" x14ac:dyDescent="0.25">
      <c r="A1612">
        <v>915</v>
      </c>
      <c r="B1612" t="s">
        <v>1773</v>
      </c>
      <c r="C1612" t="s">
        <v>1770</v>
      </c>
      <c r="D1612">
        <v>3.7810000000000001</v>
      </c>
      <c r="E1612">
        <v>1996</v>
      </c>
      <c r="F1612">
        <f t="shared" si="25"/>
        <v>6</v>
      </c>
      <c r="G1612" t="str">
        <f>STANDINGS_ERA[[#This Row],[League]]&amp;STANDINGS_ERA[[#This Row],[Team]]</f>
        <v>$150 Draft Champions Feb 27 1:00 pm Lg.3777The Iron Duke</v>
      </c>
    </row>
    <row r="1613" spans="1:7" x14ac:dyDescent="0.25">
      <c r="A1613">
        <v>1005</v>
      </c>
      <c r="B1613" t="s">
        <v>1778</v>
      </c>
      <c r="C1613" t="s">
        <v>1770</v>
      </c>
      <c r="D1613">
        <v>3.8069999999999999</v>
      </c>
      <c r="E1613">
        <v>1906</v>
      </c>
      <c r="F1613">
        <f t="shared" si="25"/>
        <v>7</v>
      </c>
      <c r="G1613" t="str">
        <f>STANDINGS_ERA[[#This Row],[League]]&amp;STANDINGS_ERA[[#This Row],[Team]]</f>
        <v>$150 Draft Champions Feb 27 1:00 pm Lg.3777Mad Russians</v>
      </c>
    </row>
    <row r="1614" spans="1:7" x14ac:dyDescent="0.25">
      <c r="A1614">
        <v>1754</v>
      </c>
      <c r="B1614" t="s">
        <v>99</v>
      </c>
      <c r="C1614" t="s">
        <v>1770</v>
      </c>
      <c r="D1614">
        <v>4.0149999999999997</v>
      </c>
      <c r="E1614">
        <v>1157</v>
      </c>
      <c r="F1614">
        <f t="shared" si="25"/>
        <v>8</v>
      </c>
      <c r="G1614" t="str">
        <f>STANDINGS_ERA[[#This Row],[League]]&amp;STANDINGS_ERA[[#This Row],[Team]]</f>
        <v>$150 Draft Champions Feb 27 1:00 pm Lg.3777smackers VIII</v>
      </c>
    </row>
    <row r="1615" spans="1:7" x14ac:dyDescent="0.25">
      <c r="A1615">
        <v>2001</v>
      </c>
      <c r="B1615" t="s">
        <v>20</v>
      </c>
      <c r="C1615" t="s">
        <v>1770</v>
      </c>
      <c r="D1615">
        <v>4.0919999999999996</v>
      </c>
      <c r="E1615">
        <v>910</v>
      </c>
      <c r="F1615">
        <f t="shared" si="25"/>
        <v>9</v>
      </c>
      <c r="G1615" t="str">
        <f>STANDINGS_ERA[[#This Row],[League]]&amp;STANDINGS_ERA[[#This Row],[Team]]</f>
        <v>$150 Draft Champions Feb 27 1:00 pm Lg.3777Jedi.23</v>
      </c>
    </row>
    <row r="1616" spans="1:7" x14ac:dyDescent="0.25">
      <c r="A1616">
        <v>2033</v>
      </c>
      <c r="B1616" t="s">
        <v>1777</v>
      </c>
      <c r="C1616" t="s">
        <v>1770</v>
      </c>
      <c r="D1616">
        <v>4.1020000000000003</v>
      </c>
      <c r="E1616">
        <v>878</v>
      </c>
      <c r="F1616">
        <f t="shared" si="25"/>
        <v>10</v>
      </c>
      <c r="G1616" t="str">
        <f>STANDINGS_ERA[[#This Row],[League]]&amp;STANDINGS_ERA[[#This Row],[Team]]</f>
        <v>$150 Draft Champions Feb 27 1:00 pm Lg.3777T &amp; Maz</v>
      </c>
    </row>
    <row r="1617" spans="1:7" x14ac:dyDescent="0.25">
      <c r="A1617">
        <v>2530</v>
      </c>
      <c r="B1617" t="s">
        <v>1775</v>
      </c>
      <c r="C1617" t="s">
        <v>1770</v>
      </c>
      <c r="D1617">
        <v>4.2859999999999996</v>
      </c>
      <c r="E1617">
        <v>381</v>
      </c>
      <c r="F1617">
        <f t="shared" si="25"/>
        <v>11</v>
      </c>
      <c r="G1617" t="str">
        <f>STANDINGS_ERA[[#This Row],[League]]&amp;STANDINGS_ERA[[#This Row],[Team]]</f>
        <v>$150 Draft Champions Feb 27 1:00 pm Lg.3777Did You Know, I Got Cano</v>
      </c>
    </row>
    <row r="1618" spans="1:7" x14ac:dyDescent="0.25">
      <c r="A1618">
        <v>2537</v>
      </c>
      <c r="B1618" t="s">
        <v>1774</v>
      </c>
      <c r="C1618" t="s">
        <v>1770</v>
      </c>
      <c r="D1618">
        <v>4.29</v>
      </c>
      <c r="E1618">
        <v>374</v>
      </c>
      <c r="F1618">
        <f t="shared" si="25"/>
        <v>12</v>
      </c>
      <c r="G1618" t="str">
        <f>STANDINGS_ERA[[#This Row],[League]]&amp;STANDINGS_ERA[[#This Row],[Team]]</f>
        <v>$150 Draft Champions Feb 27 1:00 pm Lg.3777D-Towners</v>
      </c>
    </row>
    <row r="1619" spans="1:7" x14ac:dyDescent="0.25">
      <c r="A1619">
        <v>2620</v>
      </c>
      <c r="B1619" t="s">
        <v>1772</v>
      </c>
      <c r="C1619" t="s">
        <v>1770</v>
      </c>
      <c r="D1619">
        <v>4.335</v>
      </c>
      <c r="E1619">
        <v>291</v>
      </c>
      <c r="F1619">
        <f t="shared" si="25"/>
        <v>13</v>
      </c>
      <c r="G1619" t="str">
        <f>STANDINGS_ERA[[#This Row],[League]]&amp;STANDINGS_ERA[[#This Row],[Team]]</f>
        <v>$150 Draft Champions Feb 27 1:00 pm Lg.3777CoCoCrispies</v>
      </c>
    </row>
    <row r="1620" spans="1:7" x14ac:dyDescent="0.25">
      <c r="A1620">
        <v>2650</v>
      </c>
      <c r="B1620" t="s">
        <v>1769</v>
      </c>
      <c r="C1620" t="s">
        <v>1770</v>
      </c>
      <c r="D1620">
        <v>4.3520000000000003</v>
      </c>
      <c r="E1620">
        <v>261</v>
      </c>
      <c r="F1620">
        <f t="shared" si="25"/>
        <v>14</v>
      </c>
      <c r="G1620" t="str">
        <f>STANDINGS_ERA[[#This Row],[League]]&amp;STANDINGS_ERA[[#This Row],[Team]]</f>
        <v>$150 Draft Champions Feb 27 1:00 pm Lg.3777Big Mac Attack DC</v>
      </c>
    </row>
    <row r="1621" spans="1:7" x14ac:dyDescent="0.25">
      <c r="A1621">
        <v>2808</v>
      </c>
      <c r="B1621" t="s">
        <v>398</v>
      </c>
      <c r="C1621" t="s">
        <v>1770</v>
      </c>
      <c r="D1621">
        <v>4.4930000000000003</v>
      </c>
      <c r="E1621">
        <v>103</v>
      </c>
      <c r="F1621">
        <f t="shared" si="25"/>
        <v>15</v>
      </c>
      <c r="G1621" t="str">
        <f>STANDINGS_ERA[[#This Row],[League]]&amp;STANDINGS_ERA[[#This Row],[Team]]</f>
        <v>$150 Draft Champions Feb 27 1:00 pm Lg.3777NDfan</v>
      </c>
    </row>
    <row r="1622" spans="1:7" x14ac:dyDescent="0.25">
      <c r="A1622">
        <v>401</v>
      </c>
      <c r="B1622" t="s">
        <v>196</v>
      </c>
      <c r="C1622" t="s">
        <v>1781</v>
      </c>
      <c r="D1622">
        <v>3.593</v>
      </c>
      <c r="E1622">
        <v>2510</v>
      </c>
      <c r="F1622">
        <f t="shared" si="25"/>
        <v>1</v>
      </c>
      <c r="G1622" t="str">
        <f>STANDINGS_ERA[[#This Row],[League]]&amp;STANDINGS_ERA[[#This Row],[Team]]</f>
        <v>$150 Draft Champions Feb 27 1:00 pm Lg.3781Speed Kills</v>
      </c>
    </row>
    <row r="1623" spans="1:7" x14ac:dyDescent="0.25">
      <c r="A1623">
        <v>523</v>
      </c>
      <c r="B1623" t="s">
        <v>1786</v>
      </c>
      <c r="C1623" t="s">
        <v>1781</v>
      </c>
      <c r="D1623">
        <v>3.6459999999999999</v>
      </c>
      <c r="E1623">
        <v>2388</v>
      </c>
      <c r="F1623">
        <f t="shared" si="25"/>
        <v>2</v>
      </c>
      <c r="G1623" t="str">
        <f>STANDINGS_ERA[[#This Row],[League]]&amp;STANDINGS_ERA[[#This Row],[Team]]</f>
        <v>$150 Draft Champions Feb 27 1:00 pm Lg.3781$BALL</v>
      </c>
    </row>
    <row r="1624" spans="1:7" x14ac:dyDescent="0.25">
      <c r="A1624">
        <v>543</v>
      </c>
      <c r="B1624" t="s">
        <v>1788</v>
      </c>
      <c r="C1624" t="s">
        <v>1781</v>
      </c>
      <c r="D1624">
        <v>3.6560000000000001</v>
      </c>
      <c r="E1624">
        <v>2368</v>
      </c>
      <c r="F1624">
        <f t="shared" si="25"/>
        <v>3</v>
      </c>
      <c r="G1624" t="str">
        <f>STANDINGS_ERA[[#This Row],[League]]&amp;STANDINGS_ERA[[#This Row],[Team]]</f>
        <v>$150 Draft Champions Feb 27 1:00 pm Lg.3781Planet Luvtron</v>
      </c>
    </row>
    <row r="1625" spans="1:7" x14ac:dyDescent="0.25">
      <c r="A1625">
        <v>1055</v>
      </c>
      <c r="B1625" t="s">
        <v>1789</v>
      </c>
      <c r="C1625" t="s">
        <v>1781</v>
      </c>
      <c r="D1625">
        <v>3.819</v>
      </c>
      <c r="E1625">
        <v>1856</v>
      </c>
      <c r="F1625">
        <f t="shared" si="25"/>
        <v>4</v>
      </c>
      <c r="G1625" t="str">
        <f>STANDINGS_ERA[[#This Row],[League]]&amp;STANDINGS_ERA[[#This Row],[Team]]</f>
        <v>$150 Draft Champions Feb 27 1:00 pm Lg.3781Team Ghio</v>
      </c>
    </row>
    <row r="1626" spans="1:7" x14ac:dyDescent="0.25">
      <c r="A1626">
        <v>1161</v>
      </c>
      <c r="B1626" t="s">
        <v>415</v>
      </c>
      <c r="C1626" t="s">
        <v>1781</v>
      </c>
      <c r="D1626">
        <v>3.8519999999999999</v>
      </c>
      <c r="E1626">
        <v>1750</v>
      </c>
      <c r="F1626">
        <f t="shared" si="25"/>
        <v>5</v>
      </c>
      <c r="G1626" t="str">
        <f>STANDINGS_ERA[[#This Row],[League]]&amp;STANDINGS_ERA[[#This Row],[Team]]</f>
        <v>$150 Draft Champions Feb 27 1:00 pm Lg.3781dagsss</v>
      </c>
    </row>
    <row r="1627" spans="1:7" x14ac:dyDescent="0.25">
      <c r="A1627">
        <v>1683</v>
      </c>
      <c r="B1627" t="s">
        <v>23</v>
      </c>
      <c r="C1627" t="s">
        <v>1781</v>
      </c>
      <c r="D1627">
        <v>3.9980000000000002</v>
      </c>
      <c r="E1627">
        <v>1228</v>
      </c>
      <c r="F1627">
        <f t="shared" si="25"/>
        <v>6</v>
      </c>
      <c r="G1627" t="str">
        <f>STANDINGS_ERA[[#This Row],[League]]&amp;STANDINGS_ERA[[#This Row],[Team]]</f>
        <v>$150 Draft Champions Feb 27 1:00 pm Lg.3781YankeeHaters</v>
      </c>
    </row>
    <row r="1628" spans="1:7" x14ac:dyDescent="0.25">
      <c r="A1628">
        <v>1707</v>
      </c>
      <c r="B1628" t="s">
        <v>263</v>
      </c>
      <c r="C1628" t="s">
        <v>1781</v>
      </c>
      <c r="D1628">
        <v>4.0019999999999998</v>
      </c>
      <c r="E1628">
        <v>1204</v>
      </c>
      <c r="F1628">
        <f t="shared" si="25"/>
        <v>7</v>
      </c>
      <c r="G1628" t="str">
        <f>STANDINGS_ERA[[#This Row],[League]]&amp;STANDINGS_ERA[[#This Row],[Team]]</f>
        <v>$150 Draft Champions Feb 27 1:00 pm Lg.3781Team hickey</v>
      </c>
    </row>
    <row r="1629" spans="1:7" x14ac:dyDescent="0.25">
      <c r="A1629">
        <v>1717</v>
      </c>
      <c r="B1629" t="s">
        <v>1784</v>
      </c>
      <c r="C1629" t="s">
        <v>1781</v>
      </c>
      <c r="D1629">
        <v>4.0049999999999999</v>
      </c>
      <c r="E1629">
        <v>1194</v>
      </c>
      <c r="F1629">
        <f t="shared" si="25"/>
        <v>8</v>
      </c>
      <c r="G1629" t="str">
        <f>STANDINGS_ERA[[#This Row],[League]]&amp;STANDINGS_ERA[[#This Row],[Team]]</f>
        <v>$150 Draft Champions Feb 27 1:00 pm Lg.3781Columbus Lightning</v>
      </c>
    </row>
    <row r="1630" spans="1:7" x14ac:dyDescent="0.25">
      <c r="A1630">
        <v>1913</v>
      </c>
      <c r="B1630" t="s">
        <v>1785</v>
      </c>
      <c r="C1630" t="s">
        <v>1781</v>
      </c>
      <c r="D1630">
        <v>4.0620000000000003</v>
      </c>
      <c r="E1630">
        <v>998</v>
      </c>
      <c r="F1630">
        <f t="shared" si="25"/>
        <v>9</v>
      </c>
      <c r="G1630" t="str">
        <f>STANDINGS_ERA[[#This Row],[League]]&amp;STANDINGS_ERA[[#This Row],[Team]]</f>
        <v>$150 Draft Champions Feb 27 1:00 pm Lg.37817-10 Splits</v>
      </c>
    </row>
    <row r="1631" spans="1:7" x14ac:dyDescent="0.25">
      <c r="A1631">
        <v>1922</v>
      </c>
      <c r="B1631" t="s">
        <v>1783</v>
      </c>
      <c r="C1631" t="s">
        <v>1781</v>
      </c>
      <c r="D1631">
        <v>4.0650000000000004</v>
      </c>
      <c r="E1631">
        <v>989</v>
      </c>
      <c r="F1631">
        <f t="shared" si="25"/>
        <v>10</v>
      </c>
      <c r="G1631" t="str">
        <f>STANDINGS_ERA[[#This Row],[League]]&amp;STANDINGS_ERA[[#This Row],[Team]]</f>
        <v>$150 Draft Champions Feb 27 1:00 pm Lg.3781Rabin Hood</v>
      </c>
    </row>
    <row r="1632" spans="1:7" x14ac:dyDescent="0.25">
      <c r="A1632">
        <v>2205</v>
      </c>
      <c r="B1632" t="s">
        <v>19</v>
      </c>
      <c r="C1632" t="s">
        <v>1781</v>
      </c>
      <c r="D1632">
        <v>4.1630000000000003</v>
      </c>
      <c r="E1632">
        <v>706</v>
      </c>
      <c r="F1632">
        <f t="shared" si="25"/>
        <v>11</v>
      </c>
      <c r="G1632" t="str">
        <f>STANDINGS_ERA[[#This Row],[League]]&amp;STANDINGS_ERA[[#This Row],[Team]]</f>
        <v>$150 Draft Champions Feb 27 1:00 pm Lg.3781One Eyed Jack</v>
      </c>
    </row>
    <row r="1633" spans="1:7" x14ac:dyDescent="0.25">
      <c r="A1633">
        <v>2245</v>
      </c>
      <c r="B1633" t="s">
        <v>1787</v>
      </c>
      <c r="C1633" t="s">
        <v>1781</v>
      </c>
      <c r="D1633">
        <v>4.1749999999999998</v>
      </c>
      <c r="E1633">
        <v>666</v>
      </c>
      <c r="F1633">
        <f t="shared" si="25"/>
        <v>12</v>
      </c>
      <c r="G1633" t="str">
        <f>STANDINGS_ERA[[#This Row],[League]]&amp;STANDINGS_ERA[[#This Row],[Team]]</f>
        <v>$150 Draft Champions Feb 27 1:00 pm Lg.3781Jagged Little Pill</v>
      </c>
    </row>
    <row r="1634" spans="1:7" x14ac:dyDescent="0.25">
      <c r="A1634">
        <v>2366</v>
      </c>
      <c r="B1634" t="s">
        <v>1780</v>
      </c>
      <c r="C1634" t="s">
        <v>1781</v>
      </c>
      <c r="D1634">
        <v>4.2130000000000001</v>
      </c>
      <c r="E1634">
        <v>545</v>
      </c>
      <c r="F1634">
        <f t="shared" si="25"/>
        <v>13</v>
      </c>
      <c r="G1634" t="str">
        <f>STANDINGS_ERA[[#This Row],[League]]&amp;STANDINGS_ERA[[#This Row],[Team]]</f>
        <v>$150 Draft Champions Feb 27 1:00 pm Lg.3781King of kings 2016</v>
      </c>
    </row>
    <row r="1635" spans="1:7" x14ac:dyDescent="0.25">
      <c r="A1635">
        <v>2570</v>
      </c>
      <c r="B1635" t="s">
        <v>1782</v>
      </c>
      <c r="C1635" t="s">
        <v>1781</v>
      </c>
      <c r="D1635">
        <v>4.3070000000000004</v>
      </c>
      <c r="E1635">
        <v>341</v>
      </c>
      <c r="F1635">
        <f t="shared" si="25"/>
        <v>14</v>
      </c>
      <c r="G1635" t="str">
        <f>STANDINGS_ERA[[#This Row],[League]]&amp;STANDINGS_ERA[[#This Row],[Team]]</f>
        <v>$150 Draft Champions Feb 27 1:00 pm Lg.3781Hitnrun</v>
      </c>
    </row>
    <row r="1636" spans="1:7" x14ac:dyDescent="0.25">
      <c r="A1636">
        <v>2780</v>
      </c>
      <c r="B1636" t="s">
        <v>889</v>
      </c>
      <c r="C1636" t="s">
        <v>1781</v>
      </c>
      <c r="D1636">
        <v>4.4550000000000001</v>
      </c>
      <c r="E1636">
        <v>131</v>
      </c>
      <c r="F1636">
        <f t="shared" si="25"/>
        <v>15</v>
      </c>
      <c r="G1636" t="str">
        <f>STANDINGS_ERA[[#This Row],[League]]&amp;STANDINGS_ERA[[#This Row],[Team]]</f>
        <v>$150 Draft Champions Feb 27 1:00 pm Lg.3781Team Thompson</v>
      </c>
    </row>
    <row r="1637" spans="1:7" x14ac:dyDescent="0.25">
      <c r="A1637">
        <v>37</v>
      </c>
      <c r="B1637" t="s">
        <v>1794</v>
      </c>
      <c r="C1637" t="s">
        <v>1790</v>
      </c>
      <c r="D1637">
        <v>3.2570000000000001</v>
      </c>
      <c r="E1637">
        <v>2874</v>
      </c>
      <c r="F1637">
        <f t="shared" si="25"/>
        <v>1</v>
      </c>
      <c r="G1637" t="str">
        <f>STANDINGS_ERA[[#This Row],[League]]&amp;STANDINGS_ERA[[#This Row],[Team]]</f>
        <v>$150 Draft Champions Feb 28 1:00 pm Lg.3786Team Farrugia</v>
      </c>
    </row>
    <row r="1638" spans="1:7" x14ac:dyDescent="0.25">
      <c r="A1638">
        <v>188</v>
      </c>
      <c r="B1638" t="s">
        <v>205</v>
      </c>
      <c r="C1638" t="s">
        <v>1790</v>
      </c>
      <c r="D1638">
        <v>3.4689999999999999</v>
      </c>
      <c r="E1638">
        <v>2723</v>
      </c>
      <c r="F1638">
        <f t="shared" si="25"/>
        <v>2</v>
      </c>
      <c r="G1638" t="str">
        <f>STANDINGS_ERA[[#This Row],[League]]&amp;STANDINGS_ERA[[#This Row],[Team]]</f>
        <v>$150 Draft Champions Feb 28 1:00 pm Lg.3786Team Sloan</v>
      </c>
    </row>
    <row r="1639" spans="1:7" x14ac:dyDescent="0.25">
      <c r="A1639">
        <v>265</v>
      </c>
      <c r="B1639" t="s">
        <v>309</v>
      </c>
      <c r="C1639" t="s">
        <v>1790</v>
      </c>
      <c r="D1639">
        <v>3.5270000000000001</v>
      </c>
      <c r="E1639">
        <v>2646</v>
      </c>
      <c r="F1639">
        <f t="shared" si="25"/>
        <v>3</v>
      </c>
      <c r="G1639" t="str">
        <f>STANDINGS_ERA[[#This Row],[League]]&amp;STANDINGS_ERA[[#This Row],[Team]]</f>
        <v>$150 Draft Champions Feb 28 1:00 pm Lg.3786Team Nussbaum</v>
      </c>
    </row>
    <row r="1640" spans="1:7" x14ac:dyDescent="0.25">
      <c r="A1640">
        <v>917</v>
      </c>
      <c r="B1640" t="s">
        <v>1795</v>
      </c>
      <c r="C1640" t="s">
        <v>1790</v>
      </c>
      <c r="D1640">
        <v>3.782</v>
      </c>
      <c r="E1640">
        <v>1994</v>
      </c>
      <c r="F1640">
        <f t="shared" si="25"/>
        <v>4</v>
      </c>
      <c r="G1640" t="str">
        <f>STANDINGS_ERA[[#This Row],[League]]&amp;STANDINGS_ERA[[#This Row],[Team]]</f>
        <v>$150 Draft Champions Feb 28 1:00 pm Lg.3786Little Kitten Poop</v>
      </c>
    </row>
    <row r="1641" spans="1:7" x14ac:dyDescent="0.25">
      <c r="A1641">
        <v>924</v>
      </c>
      <c r="B1641" t="s">
        <v>101</v>
      </c>
      <c r="C1641" t="s">
        <v>1790</v>
      </c>
      <c r="D1641">
        <v>3.7829999999999999</v>
      </c>
      <c r="E1641">
        <v>1987</v>
      </c>
      <c r="F1641">
        <f t="shared" si="25"/>
        <v>5</v>
      </c>
      <c r="G1641" t="str">
        <f>STANDINGS_ERA[[#This Row],[League]]&amp;STANDINGS_ERA[[#This Row],[Team]]</f>
        <v>$150 Draft Champions Feb 28 1:00 pm Lg.3786Cardinal Crunch 3</v>
      </c>
    </row>
    <row r="1642" spans="1:7" x14ac:dyDescent="0.25">
      <c r="A1642">
        <v>1011</v>
      </c>
      <c r="B1642" t="s">
        <v>1791</v>
      </c>
      <c r="C1642" t="s">
        <v>1790</v>
      </c>
      <c r="D1642">
        <v>3.8079999999999998</v>
      </c>
      <c r="E1642">
        <v>1900</v>
      </c>
      <c r="F1642">
        <f t="shared" si="25"/>
        <v>6</v>
      </c>
      <c r="G1642" t="str">
        <f>STANDINGS_ERA[[#This Row],[League]]&amp;STANDINGS_ERA[[#This Row],[Team]]</f>
        <v>$150 Draft Champions Feb 28 1:00 pm Lg.3786Jeni Says</v>
      </c>
    </row>
    <row r="1643" spans="1:7" x14ac:dyDescent="0.25">
      <c r="A1643">
        <v>1127</v>
      </c>
      <c r="B1643" t="s">
        <v>1792</v>
      </c>
      <c r="C1643" t="s">
        <v>1790</v>
      </c>
      <c r="D1643">
        <v>3.8410000000000002</v>
      </c>
      <c r="E1643">
        <v>1784</v>
      </c>
      <c r="F1643">
        <f t="shared" si="25"/>
        <v>7</v>
      </c>
      <c r="G1643" t="str">
        <f>STANDINGS_ERA[[#This Row],[League]]&amp;STANDINGS_ERA[[#This Row],[Team]]</f>
        <v>$150 Draft Champions Feb 28 1:00 pm Lg.3786Fightin Tordis</v>
      </c>
    </row>
    <row r="1644" spans="1:7" x14ac:dyDescent="0.25">
      <c r="A1644">
        <v>1296</v>
      </c>
      <c r="B1644" t="s">
        <v>107</v>
      </c>
      <c r="C1644" t="s">
        <v>1790</v>
      </c>
      <c r="D1644">
        <v>3.8879999999999999</v>
      </c>
      <c r="E1644">
        <v>1615</v>
      </c>
      <c r="F1644">
        <f t="shared" si="25"/>
        <v>8</v>
      </c>
      <c r="G1644" t="str">
        <f>STANDINGS_ERA[[#This Row],[League]]&amp;STANDINGS_ERA[[#This Row],[Team]]</f>
        <v>$150 Draft Champions Feb 28 1:00 pm Lg.3786Team Scott</v>
      </c>
    </row>
    <row r="1645" spans="1:7" x14ac:dyDescent="0.25">
      <c r="A1645">
        <v>1303</v>
      </c>
      <c r="B1645" t="s">
        <v>1798</v>
      </c>
      <c r="C1645" t="s">
        <v>1790</v>
      </c>
      <c r="D1645">
        <v>3.89</v>
      </c>
      <c r="E1645">
        <v>1608</v>
      </c>
      <c r="F1645">
        <f t="shared" si="25"/>
        <v>9</v>
      </c>
      <c r="G1645" t="str">
        <f>STANDINGS_ERA[[#This Row],[League]]&amp;STANDINGS_ERA[[#This Row],[Team]]</f>
        <v>$150 Draft Champions Feb 28 1:00 pm Lg.3786Tiger Mommy Chicken Daddy</v>
      </c>
    </row>
    <row r="1646" spans="1:7" x14ac:dyDescent="0.25">
      <c r="A1646">
        <v>2013</v>
      </c>
      <c r="B1646" t="s">
        <v>1800</v>
      </c>
      <c r="C1646" t="s">
        <v>1790</v>
      </c>
      <c r="D1646">
        <v>4.0949999999999998</v>
      </c>
      <c r="E1646">
        <v>898</v>
      </c>
      <c r="F1646">
        <f t="shared" si="25"/>
        <v>10</v>
      </c>
      <c r="G1646" t="str">
        <f>STANDINGS_ERA[[#This Row],[League]]&amp;STANDINGS_ERA[[#This Row],[Team]]</f>
        <v>$150 Draft Champions Feb 28 1:00 pm Lg.3786High Voltage III</v>
      </c>
    </row>
    <row r="1647" spans="1:7" x14ac:dyDescent="0.25">
      <c r="A1647">
        <v>2136</v>
      </c>
      <c r="B1647" t="s">
        <v>1797</v>
      </c>
      <c r="C1647" t="s">
        <v>1790</v>
      </c>
      <c r="D1647">
        <v>4.1390000000000002</v>
      </c>
      <c r="E1647">
        <v>775</v>
      </c>
      <c r="F1647">
        <f t="shared" si="25"/>
        <v>11</v>
      </c>
      <c r="G1647" t="str">
        <f>STANDINGS_ERA[[#This Row],[League]]&amp;STANDINGS_ERA[[#This Row],[Team]]</f>
        <v>$150 Draft Champions Feb 28 1:00 pm Lg.3786Lucy where Choo Goins?</v>
      </c>
    </row>
    <row r="1648" spans="1:7" x14ac:dyDescent="0.25">
      <c r="A1648">
        <v>2172</v>
      </c>
      <c r="B1648" t="s">
        <v>1793</v>
      </c>
      <c r="C1648" t="s">
        <v>1790</v>
      </c>
      <c r="D1648">
        <v>4.1500000000000004</v>
      </c>
      <c r="E1648">
        <v>739</v>
      </c>
      <c r="F1648">
        <f t="shared" si="25"/>
        <v>12</v>
      </c>
      <c r="G1648" t="str">
        <f>STANDINGS_ERA[[#This Row],[League]]&amp;STANDINGS_ERA[[#This Row],[Team]]</f>
        <v>$150 Draft Champions Feb 28 1:00 pm Lg.3786Piscotty And Meatballs</v>
      </c>
    </row>
    <row r="1649" spans="1:7" x14ac:dyDescent="0.25">
      <c r="A1649">
        <v>2220</v>
      </c>
      <c r="B1649" t="s">
        <v>440</v>
      </c>
      <c r="C1649" t="s">
        <v>1790</v>
      </c>
      <c r="D1649">
        <v>4.1689999999999996</v>
      </c>
      <c r="E1649">
        <v>691</v>
      </c>
      <c r="F1649">
        <f t="shared" si="25"/>
        <v>13</v>
      </c>
      <c r="G1649" t="str">
        <f>STANDINGS_ERA[[#This Row],[League]]&amp;STANDINGS_ERA[[#This Row],[Team]]</f>
        <v>$150 Draft Champions Feb 28 1:00 pm Lg.3786zzzzzzzz</v>
      </c>
    </row>
    <row r="1650" spans="1:7" x14ac:dyDescent="0.25">
      <c r="A1650">
        <v>2466</v>
      </c>
      <c r="B1650" t="s">
        <v>1796</v>
      </c>
      <c r="C1650" t="s">
        <v>1790</v>
      </c>
      <c r="D1650">
        <v>4.2569999999999997</v>
      </c>
      <c r="E1650">
        <v>445</v>
      </c>
      <c r="F1650">
        <f t="shared" si="25"/>
        <v>14</v>
      </c>
      <c r="G1650" t="str">
        <f>STANDINGS_ERA[[#This Row],[League]]&amp;STANDINGS_ERA[[#This Row],[Team]]</f>
        <v>$150 Draft Champions Feb 28 1:00 pm Lg.3786Funnies 3</v>
      </c>
    </row>
    <row r="1651" spans="1:7" x14ac:dyDescent="0.25">
      <c r="A1651">
        <v>2715</v>
      </c>
      <c r="B1651" t="s">
        <v>1799</v>
      </c>
      <c r="C1651" t="s">
        <v>1790</v>
      </c>
      <c r="D1651">
        <v>4.4000000000000004</v>
      </c>
      <c r="E1651">
        <v>196</v>
      </c>
      <c r="F1651">
        <f t="shared" si="25"/>
        <v>15</v>
      </c>
      <c r="G1651" t="str">
        <f>STANDINGS_ERA[[#This Row],[League]]&amp;STANDINGS_ERA[[#This Row],[Team]]</f>
        <v>$150 Draft Champions Feb 28 1:00 pm Lg.3786Comfortably Dumb 1</v>
      </c>
    </row>
    <row r="1652" spans="1:7" x14ac:dyDescent="0.25">
      <c r="A1652">
        <v>153</v>
      </c>
      <c r="B1652" t="s">
        <v>1809</v>
      </c>
      <c r="C1652" t="s">
        <v>1801</v>
      </c>
      <c r="D1652">
        <v>3.4380000000000002</v>
      </c>
      <c r="E1652">
        <v>2758</v>
      </c>
      <c r="F1652">
        <f t="shared" si="25"/>
        <v>1</v>
      </c>
      <c r="G1652" t="str">
        <f>STANDINGS_ERA[[#This Row],[League]]&amp;STANDINGS_ERA[[#This Row],[Team]]</f>
        <v>$150 Draft Champions Feb 29 1:00 pm Lg.3793Team Lentz</v>
      </c>
    </row>
    <row r="1653" spans="1:7" x14ac:dyDescent="0.25">
      <c r="A1653">
        <v>394</v>
      </c>
      <c r="B1653" t="s">
        <v>1804</v>
      </c>
      <c r="C1653" t="s">
        <v>1801</v>
      </c>
      <c r="D1653">
        <v>3.5910000000000002</v>
      </c>
      <c r="E1653">
        <v>2517</v>
      </c>
      <c r="F1653">
        <f t="shared" si="25"/>
        <v>2</v>
      </c>
      <c r="G1653" t="str">
        <f>STANDINGS_ERA[[#This Row],[League]]&amp;STANDINGS_ERA[[#This Row],[Team]]</f>
        <v>$150 Draft Champions Feb 29 1:00 pm Lg.3793Remember the Tytans</v>
      </c>
    </row>
    <row r="1654" spans="1:7" x14ac:dyDescent="0.25">
      <c r="A1654">
        <v>698</v>
      </c>
      <c r="B1654" t="s">
        <v>1805</v>
      </c>
      <c r="C1654" t="s">
        <v>1801</v>
      </c>
      <c r="D1654">
        <v>3.7170000000000001</v>
      </c>
      <c r="E1654">
        <v>2213</v>
      </c>
      <c r="F1654">
        <f t="shared" si="25"/>
        <v>3</v>
      </c>
      <c r="G1654" t="str">
        <f>STANDINGS_ERA[[#This Row],[League]]&amp;STANDINGS_ERA[[#This Row],[Team]]</f>
        <v>$150 Draft Champions Feb 29 1:00 pm Lg.3793Orange and blue</v>
      </c>
    </row>
    <row r="1655" spans="1:7" x14ac:dyDescent="0.25">
      <c r="A1655">
        <v>1113</v>
      </c>
      <c r="B1655" t="s">
        <v>206</v>
      </c>
      <c r="C1655" t="s">
        <v>1801</v>
      </c>
      <c r="D1655">
        <v>3.8359999999999999</v>
      </c>
      <c r="E1655">
        <v>1798</v>
      </c>
      <c r="F1655">
        <f t="shared" si="25"/>
        <v>4</v>
      </c>
      <c r="G1655" t="str">
        <f>STANDINGS_ERA[[#This Row],[League]]&amp;STANDINGS_ERA[[#This Row],[Team]]</f>
        <v>$150 Draft Champions Feb 29 1:00 pm Lg.3793Team Eroh</v>
      </c>
    </row>
    <row r="1656" spans="1:7" x14ac:dyDescent="0.25">
      <c r="A1656">
        <v>1251</v>
      </c>
      <c r="B1656" t="s">
        <v>1807</v>
      </c>
      <c r="C1656" t="s">
        <v>1801</v>
      </c>
      <c r="D1656">
        <v>3.8759999999999999</v>
      </c>
      <c r="E1656">
        <v>1660</v>
      </c>
      <c r="F1656">
        <f t="shared" si="25"/>
        <v>5</v>
      </c>
      <c r="G1656" t="str">
        <f>STANDINGS_ERA[[#This Row],[League]]&amp;STANDINGS_ERA[[#This Row],[Team]]</f>
        <v>$150 Draft Champions Feb 29 1:00 pm Lg.3793Mr Mayhem</v>
      </c>
    </row>
    <row r="1657" spans="1:7" x14ac:dyDescent="0.25">
      <c r="A1657">
        <v>1422</v>
      </c>
      <c r="B1657" t="s">
        <v>5</v>
      </c>
      <c r="C1657" t="s">
        <v>1801</v>
      </c>
      <c r="D1657">
        <v>3.9220000000000002</v>
      </c>
      <c r="E1657">
        <v>1489</v>
      </c>
      <c r="F1657">
        <f t="shared" si="25"/>
        <v>6</v>
      </c>
      <c r="G1657" t="str">
        <f>STANDINGS_ERA[[#This Row],[League]]&amp;STANDINGS_ERA[[#This Row],[Team]]</f>
        <v>$150 Draft Champions Feb 29 1:00 pm Lg.3793CORINTHIAN</v>
      </c>
    </row>
    <row r="1658" spans="1:7" x14ac:dyDescent="0.25">
      <c r="A1658">
        <v>1586</v>
      </c>
      <c r="B1658" t="s">
        <v>1806</v>
      </c>
      <c r="C1658" t="s">
        <v>1801</v>
      </c>
      <c r="D1658">
        <v>3.97</v>
      </c>
      <c r="E1658">
        <v>1325</v>
      </c>
      <c r="F1658">
        <f t="shared" si="25"/>
        <v>7</v>
      </c>
      <c r="G1658" t="str">
        <f>STANDINGS_ERA[[#This Row],[League]]&amp;STANDINGS_ERA[[#This Row],[Team]]</f>
        <v>$150 Draft Champions Feb 29 1:00 pm Lg.3793Road Warrior NFBC</v>
      </c>
    </row>
    <row r="1659" spans="1:7" x14ac:dyDescent="0.25">
      <c r="A1659">
        <v>1599</v>
      </c>
      <c r="B1659" t="s">
        <v>1811</v>
      </c>
      <c r="C1659" t="s">
        <v>1801</v>
      </c>
      <c r="D1659">
        <v>3.9729999999999999</v>
      </c>
      <c r="E1659">
        <v>1312</v>
      </c>
      <c r="F1659">
        <f t="shared" si="25"/>
        <v>8</v>
      </c>
      <c r="G1659" t="str">
        <f>STANDINGS_ERA[[#This Row],[League]]&amp;STANDINGS_ERA[[#This Row],[Team]]</f>
        <v>$150 Draft Champions Feb 29 1:00 pm Lg.3793MBC Champs</v>
      </c>
    </row>
    <row r="1660" spans="1:7" x14ac:dyDescent="0.25">
      <c r="A1660">
        <v>1614</v>
      </c>
      <c r="B1660" t="s">
        <v>105</v>
      </c>
      <c r="C1660" t="s">
        <v>1801</v>
      </c>
      <c r="D1660">
        <v>3.976</v>
      </c>
      <c r="E1660">
        <v>1297</v>
      </c>
      <c r="F1660">
        <f t="shared" si="25"/>
        <v>9</v>
      </c>
      <c r="G1660" t="str">
        <f>STANDINGS_ERA[[#This Row],[League]]&amp;STANDINGS_ERA[[#This Row],[Team]]</f>
        <v>$150 Draft Champions Feb 29 1:00 pm Lg.3793Inglorious Batsters</v>
      </c>
    </row>
    <row r="1661" spans="1:7" x14ac:dyDescent="0.25">
      <c r="A1661">
        <v>1856</v>
      </c>
      <c r="B1661" t="s">
        <v>1810</v>
      </c>
      <c r="C1661" t="s">
        <v>1801</v>
      </c>
      <c r="D1661">
        <v>4.0449999999999999</v>
      </c>
      <c r="E1661">
        <v>1055</v>
      </c>
      <c r="F1661">
        <f t="shared" si="25"/>
        <v>10</v>
      </c>
      <c r="G1661" t="str">
        <f>STANDINGS_ERA[[#This Row],[League]]&amp;STANDINGS_ERA[[#This Row],[Team]]</f>
        <v>$150 Draft Champions Feb 29 1:00 pm Lg.3793Team Shan</v>
      </c>
    </row>
    <row r="1662" spans="1:7" x14ac:dyDescent="0.25">
      <c r="A1662">
        <v>1988</v>
      </c>
      <c r="B1662" t="s">
        <v>1803</v>
      </c>
      <c r="C1662" t="s">
        <v>1801</v>
      </c>
      <c r="D1662">
        <v>4.0860000000000003</v>
      </c>
      <c r="E1662">
        <v>923</v>
      </c>
      <c r="F1662">
        <f t="shared" si="25"/>
        <v>11</v>
      </c>
      <c r="G1662" t="str">
        <f>STANDINGS_ERA[[#This Row],[League]]&amp;STANDINGS_ERA[[#This Row],[Team]]</f>
        <v>$150 Draft Champions Feb 29 1:00 pm Lg.3793Nuisance1</v>
      </c>
    </row>
    <row r="1663" spans="1:7" x14ac:dyDescent="0.25">
      <c r="A1663">
        <v>2202</v>
      </c>
      <c r="B1663" t="s">
        <v>1808</v>
      </c>
      <c r="C1663" t="s">
        <v>1801</v>
      </c>
      <c r="D1663">
        <v>4.1619999999999999</v>
      </c>
      <c r="E1663">
        <v>709</v>
      </c>
      <c r="F1663">
        <f t="shared" si="25"/>
        <v>12</v>
      </c>
      <c r="G1663" t="str">
        <f>STANDINGS_ERA[[#This Row],[League]]&amp;STANDINGS_ERA[[#This Row],[Team]]</f>
        <v>$150 Draft Champions Feb 29 1:00 pm Lg.3793Team Pruchnik</v>
      </c>
    </row>
    <row r="1664" spans="1:7" x14ac:dyDescent="0.25">
      <c r="A1664">
        <v>2287</v>
      </c>
      <c r="B1664" t="s">
        <v>1812</v>
      </c>
      <c r="C1664" t="s">
        <v>1801</v>
      </c>
      <c r="D1664">
        <v>4.1859999999999999</v>
      </c>
      <c r="E1664">
        <v>624</v>
      </c>
      <c r="F1664">
        <f t="shared" si="25"/>
        <v>13</v>
      </c>
      <c r="G1664" t="str">
        <f>STANDINGS_ERA[[#This Row],[League]]&amp;STANDINGS_ERA[[#This Row],[Team]]</f>
        <v>$150 Draft Champions Feb 29 1:00 pm Lg.3793Tobacco Road</v>
      </c>
    </row>
    <row r="1665" spans="1:7" x14ac:dyDescent="0.25">
      <c r="A1665">
        <v>2390</v>
      </c>
      <c r="B1665" t="s">
        <v>1802</v>
      </c>
      <c r="C1665" t="s">
        <v>1801</v>
      </c>
      <c r="D1665">
        <v>4.22</v>
      </c>
      <c r="E1665">
        <v>521</v>
      </c>
      <c r="F1665">
        <f t="shared" si="25"/>
        <v>14</v>
      </c>
      <c r="G1665" t="str">
        <f>STANDINGS_ERA[[#This Row],[League]]&amp;STANDINGS_ERA[[#This Row],[Team]]</f>
        <v>$150 Draft Champions Feb 29 1:00 pm Lg.3793Lichtgeschwindigkeit!</v>
      </c>
    </row>
    <row r="1666" spans="1:7" x14ac:dyDescent="0.25">
      <c r="A1666">
        <v>2675</v>
      </c>
      <c r="B1666" t="s">
        <v>1813</v>
      </c>
      <c r="C1666" t="s">
        <v>1801</v>
      </c>
      <c r="D1666">
        <v>4.3710000000000004</v>
      </c>
      <c r="E1666">
        <v>236</v>
      </c>
      <c r="F1666">
        <f t="shared" si="25"/>
        <v>15</v>
      </c>
      <c r="G1666" t="str">
        <f>STANDINGS_ERA[[#This Row],[League]]&amp;STANDINGS_ERA[[#This Row],[Team]]</f>
        <v>$150 Draft Champions Feb 29 1:00 pm Lg.3793Emperors</v>
      </c>
    </row>
    <row r="1667" spans="1:7" x14ac:dyDescent="0.25">
      <c r="A1667">
        <v>173</v>
      </c>
      <c r="B1667" t="s">
        <v>1822</v>
      </c>
      <c r="C1667" t="s">
        <v>1814</v>
      </c>
      <c r="D1667">
        <v>3.456</v>
      </c>
      <c r="E1667">
        <v>2738</v>
      </c>
      <c r="F1667">
        <f t="shared" ref="F1667:F1730" si="26">IF(C1667=C1666,F1666+1,1)</f>
        <v>1</v>
      </c>
      <c r="G1667" t="str">
        <f>STANDINGS_ERA[[#This Row],[League]]&amp;STANDINGS_ERA[[#This Row],[Team]]</f>
        <v>$150 Draft Champions Feb 29 1:00 pm Lg.3794Team Bell</v>
      </c>
    </row>
    <row r="1668" spans="1:7" x14ac:dyDescent="0.25">
      <c r="A1668">
        <v>199</v>
      </c>
      <c r="B1668" t="s">
        <v>128</v>
      </c>
      <c r="C1668" t="s">
        <v>1814</v>
      </c>
      <c r="D1668">
        <v>3.4790000000000001</v>
      </c>
      <c r="E1668">
        <v>2712</v>
      </c>
      <c r="F1668">
        <f t="shared" si="26"/>
        <v>2</v>
      </c>
      <c r="G1668" t="str">
        <f>STANDINGS_ERA[[#This Row],[League]]&amp;STANDINGS_ERA[[#This Row],[Team]]</f>
        <v>$150 Draft Champions Feb 29 1:00 pm Lg.3794Team Boelkens</v>
      </c>
    </row>
    <row r="1669" spans="1:7" x14ac:dyDescent="0.25">
      <c r="A1669">
        <v>493</v>
      </c>
      <c r="B1669" t="s">
        <v>1823</v>
      </c>
      <c r="C1669" t="s">
        <v>1814</v>
      </c>
      <c r="D1669">
        <v>3.6339999999999999</v>
      </c>
      <c r="E1669">
        <v>2418</v>
      </c>
      <c r="F1669">
        <f t="shared" si="26"/>
        <v>3</v>
      </c>
      <c r="G1669" t="str">
        <f>STANDINGS_ERA[[#This Row],[League]]&amp;STANDINGS_ERA[[#This Row],[Team]]</f>
        <v>$150 Draft Champions Feb 29 1:00 pm Lg.3794Sam's Club 3</v>
      </c>
    </row>
    <row r="1670" spans="1:7" x14ac:dyDescent="0.25">
      <c r="A1670">
        <v>1092</v>
      </c>
      <c r="B1670" t="s">
        <v>1825</v>
      </c>
      <c r="C1670" t="s">
        <v>1814</v>
      </c>
      <c r="D1670">
        <v>3.8319999999999999</v>
      </c>
      <c r="E1670">
        <v>1819</v>
      </c>
      <c r="F1670">
        <f t="shared" si="26"/>
        <v>4</v>
      </c>
      <c r="G1670" t="str">
        <f>STANDINGS_ERA[[#This Row],[League]]&amp;STANDINGS_ERA[[#This Row],[Team]]</f>
        <v>$150 Draft Champions Feb 29 1:00 pm Lg.3794Neptune</v>
      </c>
    </row>
    <row r="1671" spans="1:7" x14ac:dyDescent="0.25">
      <c r="A1671">
        <v>1216</v>
      </c>
      <c r="B1671" t="s">
        <v>1815</v>
      </c>
      <c r="C1671" t="s">
        <v>1814</v>
      </c>
      <c r="D1671">
        <v>3.867</v>
      </c>
      <c r="E1671">
        <v>1695</v>
      </c>
      <c r="F1671">
        <f t="shared" si="26"/>
        <v>5</v>
      </c>
      <c r="G1671" t="str">
        <f>STANDINGS_ERA[[#This Row],[League]]&amp;STANDINGS_ERA[[#This Row],[Team]]</f>
        <v>$150 Draft Champions Feb 29 1:00 pm Lg.3794One in a Million</v>
      </c>
    </row>
    <row r="1672" spans="1:7" x14ac:dyDescent="0.25">
      <c r="A1672">
        <v>1288</v>
      </c>
      <c r="B1672" t="s">
        <v>342</v>
      </c>
      <c r="C1672" t="s">
        <v>1814</v>
      </c>
      <c r="D1672">
        <v>3.8860000000000001</v>
      </c>
      <c r="E1672">
        <v>1623</v>
      </c>
      <c r="F1672">
        <f t="shared" si="26"/>
        <v>6</v>
      </c>
      <c r="G1672" t="str">
        <f>STANDINGS_ERA[[#This Row],[League]]&amp;STANDINGS_ERA[[#This Row],[Team]]</f>
        <v>$150 Draft Champions Feb 29 1:00 pm Lg.3794Big League Choo</v>
      </c>
    </row>
    <row r="1673" spans="1:7" x14ac:dyDescent="0.25">
      <c r="A1673">
        <v>1318</v>
      </c>
      <c r="B1673" t="s">
        <v>1818</v>
      </c>
      <c r="C1673" t="s">
        <v>1814</v>
      </c>
      <c r="D1673">
        <v>3.8940000000000001</v>
      </c>
      <c r="E1673">
        <v>1593</v>
      </c>
      <c r="F1673">
        <f t="shared" si="26"/>
        <v>7</v>
      </c>
      <c r="G1673" t="str">
        <f>STANDINGS_ERA[[#This Row],[League]]&amp;STANDINGS_ERA[[#This Row],[Team]]</f>
        <v>$150 Draft Champions Feb 29 1:00 pm Lg.3794Strikeouts 2</v>
      </c>
    </row>
    <row r="1674" spans="1:7" x14ac:dyDescent="0.25">
      <c r="A1674">
        <v>1391</v>
      </c>
      <c r="B1674" t="s">
        <v>1816</v>
      </c>
      <c r="C1674" t="s">
        <v>1814</v>
      </c>
      <c r="D1674">
        <v>3.9140000000000001</v>
      </c>
      <c r="E1674">
        <v>1520</v>
      </c>
      <c r="F1674">
        <f t="shared" si="26"/>
        <v>8</v>
      </c>
      <c r="G1674" t="str">
        <f>STANDINGS_ERA[[#This Row],[League]]&amp;STANDINGS_ERA[[#This Row],[Team]]</f>
        <v>$150 Draft Champions Feb 29 1:00 pm Lg.3794extra one</v>
      </c>
    </row>
    <row r="1675" spans="1:7" x14ac:dyDescent="0.25">
      <c r="A1675">
        <v>1513</v>
      </c>
      <c r="B1675" t="s">
        <v>1819</v>
      </c>
      <c r="C1675" t="s">
        <v>1814</v>
      </c>
      <c r="D1675">
        <v>3.9460000000000002</v>
      </c>
      <c r="E1675">
        <v>1398</v>
      </c>
      <c r="F1675">
        <f t="shared" si="26"/>
        <v>9</v>
      </c>
      <c r="G1675" t="str">
        <f>STANDINGS_ERA[[#This Row],[League]]&amp;STANDINGS_ERA[[#This Row],[Team]]</f>
        <v>$150 Draft Champions Feb 29 1:00 pm Lg.3794Hakuna Machado</v>
      </c>
    </row>
    <row r="1676" spans="1:7" x14ac:dyDescent="0.25">
      <c r="A1676">
        <v>1804</v>
      </c>
      <c r="B1676" t="s">
        <v>1821</v>
      </c>
      <c r="C1676" t="s">
        <v>1814</v>
      </c>
      <c r="D1676">
        <v>4.0309999999999997</v>
      </c>
      <c r="E1676">
        <v>1107</v>
      </c>
      <c r="F1676">
        <f t="shared" si="26"/>
        <v>10</v>
      </c>
      <c r="G1676" t="str">
        <f>STANDINGS_ERA[[#This Row],[League]]&amp;STANDINGS_ERA[[#This Row],[Team]]</f>
        <v>$150 Draft Champions Feb 29 1:00 pm Lg.3794MILWAUKEE DC3</v>
      </c>
    </row>
    <row r="1677" spans="1:7" x14ac:dyDescent="0.25">
      <c r="A1677">
        <v>1833</v>
      </c>
      <c r="B1677" t="s">
        <v>287</v>
      </c>
      <c r="C1677" t="s">
        <v>1814</v>
      </c>
      <c r="D1677">
        <v>4.0369999999999999</v>
      </c>
      <c r="E1677">
        <v>1078.5</v>
      </c>
      <c r="F1677">
        <f t="shared" si="26"/>
        <v>11</v>
      </c>
      <c r="G1677" t="str">
        <f>STANDINGS_ERA[[#This Row],[League]]&amp;STANDINGS_ERA[[#This Row],[Team]]</f>
        <v>$150 Draft Champions Feb 29 1:00 pm Lg.3794ICE BOX</v>
      </c>
    </row>
    <row r="1678" spans="1:7" x14ac:dyDescent="0.25">
      <c r="A1678">
        <v>2186</v>
      </c>
      <c r="B1678" t="s">
        <v>1318</v>
      </c>
      <c r="C1678" t="s">
        <v>1814</v>
      </c>
      <c r="D1678">
        <v>4.157</v>
      </c>
      <c r="E1678">
        <v>725</v>
      </c>
      <c r="F1678">
        <f t="shared" si="26"/>
        <v>12</v>
      </c>
      <c r="G1678" t="str">
        <f>STANDINGS_ERA[[#This Row],[League]]&amp;STANDINGS_ERA[[#This Row],[Team]]</f>
        <v>$150 Draft Champions Feb 29 1:00 pm Lg.3794Team MCHUGH</v>
      </c>
    </row>
    <row r="1679" spans="1:7" x14ac:dyDescent="0.25">
      <c r="A1679">
        <v>2337</v>
      </c>
      <c r="B1679" t="s">
        <v>1820</v>
      </c>
      <c r="C1679" t="s">
        <v>1814</v>
      </c>
      <c r="D1679">
        <v>4.2050000000000001</v>
      </c>
      <c r="E1679">
        <v>574</v>
      </c>
      <c r="F1679">
        <f t="shared" si="26"/>
        <v>13</v>
      </c>
      <c r="G1679" t="str">
        <f>STANDINGS_ERA[[#This Row],[League]]&amp;STANDINGS_ERA[[#This Row],[Team]]</f>
        <v>$150 Draft Champions Feb 29 1:00 pm Lg.3794The Elephant Man</v>
      </c>
    </row>
    <row r="1680" spans="1:7" x14ac:dyDescent="0.25">
      <c r="A1680">
        <v>2605</v>
      </c>
      <c r="B1680" t="s">
        <v>1824</v>
      </c>
      <c r="C1680" t="s">
        <v>1814</v>
      </c>
      <c r="D1680">
        <v>4.3250000000000002</v>
      </c>
      <c r="E1680">
        <v>306</v>
      </c>
      <c r="F1680">
        <f t="shared" si="26"/>
        <v>14</v>
      </c>
      <c r="G1680" t="str">
        <f>STANDINGS_ERA[[#This Row],[League]]&amp;STANDINGS_ERA[[#This Row],[Team]]</f>
        <v>$150 Draft Champions Feb 29 1:00 pm Lg.3794Kings of Swing</v>
      </c>
    </row>
    <row r="1681" spans="1:7" x14ac:dyDescent="0.25">
      <c r="A1681">
        <v>2862</v>
      </c>
      <c r="B1681" t="s">
        <v>1817</v>
      </c>
      <c r="C1681" t="s">
        <v>1814</v>
      </c>
      <c r="D1681">
        <v>4.5960000000000001</v>
      </c>
      <c r="E1681">
        <v>49</v>
      </c>
      <c r="F1681">
        <f t="shared" si="26"/>
        <v>15</v>
      </c>
      <c r="G1681" t="str">
        <f>STANDINGS_ERA[[#This Row],[League]]&amp;STANDINGS_ERA[[#This Row],[Team]]</f>
        <v>$150 Draft Champions Feb 29 1:00 pm Lg.3794Kulaski's Avengers</v>
      </c>
    </row>
    <row r="1682" spans="1:7" x14ac:dyDescent="0.25">
      <c r="A1682">
        <v>22</v>
      </c>
      <c r="B1682" t="s">
        <v>1835</v>
      </c>
      <c r="C1682" t="s">
        <v>1827</v>
      </c>
      <c r="D1682">
        <v>3.2029999999999998</v>
      </c>
      <c r="E1682">
        <v>2889</v>
      </c>
      <c r="F1682">
        <f t="shared" si="26"/>
        <v>1</v>
      </c>
      <c r="G1682" t="str">
        <f>STANDINGS_ERA[[#This Row],[League]]&amp;STANDINGS_ERA[[#This Row],[Team]]</f>
        <v>$150 Draft Champions Feb 29 1:00 pm Lg.3800Las Vegas Ratpack 4</v>
      </c>
    </row>
    <row r="1683" spans="1:7" x14ac:dyDescent="0.25">
      <c r="A1683">
        <v>164</v>
      </c>
      <c r="B1683" t="s">
        <v>1829</v>
      </c>
      <c r="C1683" t="s">
        <v>1827</v>
      </c>
      <c r="D1683">
        <v>3.4489999999999998</v>
      </c>
      <c r="E1683">
        <v>2747</v>
      </c>
      <c r="F1683">
        <f t="shared" si="26"/>
        <v>2</v>
      </c>
      <c r="G1683" t="str">
        <f>STANDINGS_ERA[[#This Row],[League]]&amp;STANDINGS_ERA[[#This Row],[Team]]</f>
        <v>$150 Draft Champions Feb 29 1:00 pm Lg.3800JoDy CoNcREteR</v>
      </c>
    </row>
    <row r="1684" spans="1:7" x14ac:dyDescent="0.25">
      <c r="A1684">
        <v>398</v>
      </c>
      <c r="B1684" t="s">
        <v>156</v>
      </c>
      <c r="C1684" t="s">
        <v>1827</v>
      </c>
      <c r="D1684">
        <v>3.593</v>
      </c>
      <c r="E1684">
        <v>2513</v>
      </c>
      <c r="F1684">
        <f t="shared" si="26"/>
        <v>3</v>
      </c>
      <c r="G1684" t="str">
        <f>STANDINGS_ERA[[#This Row],[League]]&amp;STANDINGS_ERA[[#This Row],[Team]]</f>
        <v>$150 Draft Champions Feb 29 1:00 pm Lg.3800Cubs Win</v>
      </c>
    </row>
    <row r="1685" spans="1:7" x14ac:dyDescent="0.25">
      <c r="A1685">
        <v>696</v>
      </c>
      <c r="B1685" t="s">
        <v>1831</v>
      </c>
      <c r="C1685" t="s">
        <v>1827</v>
      </c>
      <c r="D1685">
        <v>3.7160000000000002</v>
      </c>
      <c r="E1685">
        <v>2215.5</v>
      </c>
      <c r="F1685">
        <f t="shared" si="26"/>
        <v>4</v>
      </c>
      <c r="G1685" t="str">
        <f>STANDINGS_ERA[[#This Row],[League]]&amp;STANDINGS_ERA[[#This Row],[Team]]</f>
        <v>$150 Draft Champions Feb 29 1:00 pm Lg.3800West Side Child</v>
      </c>
    </row>
    <row r="1686" spans="1:7" x14ac:dyDescent="0.25">
      <c r="A1686">
        <v>1074</v>
      </c>
      <c r="B1686" t="s">
        <v>1833</v>
      </c>
      <c r="C1686" t="s">
        <v>1827</v>
      </c>
      <c r="D1686">
        <v>3.8250000000000002</v>
      </c>
      <c r="E1686">
        <v>1837</v>
      </c>
      <c r="F1686">
        <f t="shared" si="26"/>
        <v>5</v>
      </c>
      <c r="G1686" t="str">
        <f>STANDINGS_ERA[[#This Row],[League]]&amp;STANDINGS_ERA[[#This Row],[Team]]</f>
        <v>$150 Draft Champions Feb 29 1:00 pm Lg.3800Piss and Vinegar</v>
      </c>
    </row>
    <row r="1687" spans="1:7" x14ac:dyDescent="0.25">
      <c r="A1687">
        <v>1124</v>
      </c>
      <c r="B1687" t="s">
        <v>1828</v>
      </c>
      <c r="C1687" t="s">
        <v>1827</v>
      </c>
      <c r="D1687">
        <v>3.84</v>
      </c>
      <c r="E1687">
        <v>1787</v>
      </c>
      <c r="F1687">
        <f t="shared" si="26"/>
        <v>6</v>
      </c>
      <c r="G1687" t="str">
        <f>STANDINGS_ERA[[#This Row],[League]]&amp;STANDINGS_ERA[[#This Row],[Team]]</f>
        <v>$150 Draft Champions Feb 29 1:00 pm Lg.3800kirksmax</v>
      </c>
    </row>
    <row r="1688" spans="1:7" x14ac:dyDescent="0.25">
      <c r="A1688">
        <v>1241</v>
      </c>
      <c r="B1688" t="s">
        <v>1832</v>
      </c>
      <c r="C1688" t="s">
        <v>1827</v>
      </c>
      <c r="D1688">
        <v>3.8730000000000002</v>
      </c>
      <c r="E1688">
        <v>1670</v>
      </c>
      <c r="F1688">
        <f t="shared" si="26"/>
        <v>7</v>
      </c>
      <c r="G1688" t="str">
        <f>STANDINGS_ERA[[#This Row],[League]]&amp;STANDINGS_ERA[[#This Row],[Team]]</f>
        <v>$150 Draft Champions Feb 29 1:00 pm Lg.3800Magic Carpets</v>
      </c>
    </row>
    <row r="1689" spans="1:7" x14ac:dyDescent="0.25">
      <c r="A1689">
        <v>1368</v>
      </c>
      <c r="B1689" t="s">
        <v>1836</v>
      </c>
      <c r="C1689" t="s">
        <v>1827</v>
      </c>
      <c r="D1689">
        <v>3.9060000000000001</v>
      </c>
      <c r="E1689">
        <v>1543</v>
      </c>
      <c r="F1689">
        <f t="shared" si="26"/>
        <v>8</v>
      </c>
      <c r="G1689" t="str">
        <f>STANDINGS_ERA[[#This Row],[League]]&amp;STANDINGS_ERA[[#This Row],[Team]]</f>
        <v>$150 Draft Champions Feb 29 1:00 pm Lg.3800Fishsqueezer</v>
      </c>
    </row>
    <row r="1690" spans="1:7" x14ac:dyDescent="0.25">
      <c r="A1690">
        <v>1521</v>
      </c>
      <c r="B1690" t="s">
        <v>87</v>
      </c>
      <c r="C1690" t="s">
        <v>1827</v>
      </c>
      <c r="D1690">
        <v>3.9510000000000001</v>
      </c>
      <c r="E1690">
        <v>1390</v>
      </c>
      <c r="F1690">
        <f t="shared" si="26"/>
        <v>9</v>
      </c>
      <c r="G1690" t="str">
        <f>STANDINGS_ERA[[#This Row],[League]]&amp;STANDINGS_ERA[[#This Row],[Team]]</f>
        <v>$150 Draft Champions Feb 29 1:00 pm Lg.3800The Northsiders</v>
      </c>
    </row>
    <row r="1691" spans="1:7" x14ac:dyDescent="0.25">
      <c r="A1691">
        <v>1525</v>
      </c>
      <c r="B1691" t="s">
        <v>390</v>
      </c>
      <c r="C1691" t="s">
        <v>1827</v>
      </c>
      <c r="D1691">
        <v>3.9510000000000001</v>
      </c>
      <c r="E1691">
        <v>1386</v>
      </c>
      <c r="F1691">
        <f t="shared" si="26"/>
        <v>10</v>
      </c>
      <c r="G1691" t="str">
        <f>STANDINGS_ERA[[#This Row],[League]]&amp;STANDINGS_ERA[[#This Row],[Team]]</f>
        <v>$150 Draft Champions Feb 29 1:00 pm Lg.3800Big Air</v>
      </c>
    </row>
    <row r="1692" spans="1:7" x14ac:dyDescent="0.25">
      <c r="A1692">
        <v>1789</v>
      </c>
      <c r="B1692" t="s">
        <v>18</v>
      </c>
      <c r="C1692" t="s">
        <v>1827</v>
      </c>
      <c r="D1692">
        <v>4.0270000000000001</v>
      </c>
      <c r="E1692">
        <v>1122</v>
      </c>
      <c r="F1692">
        <f t="shared" si="26"/>
        <v>11</v>
      </c>
      <c r="G1692" t="str">
        <f>STANDINGS_ERA[[#This Row],[League]]&amp;STANDINGS_ERA[[#This Row],[Team]]</f>
        <v>$150 Draft Champions Feb 29 1:00 pm Lg.3800Home Run Derbies</v>
      </c>
    </row>
    <row r="1693" spans="1:7" x14ac:dyDescent="0.25">
      <c r="A1693">
        <v>1926</v>
      </c>
      <c r="B1693" t="s">
        <v>1830</v>
      </c>
      <c r="C1693" t="s">
        <v>1827</v>
      </c>
      <c r="D1693">
        <v>4.0659999999999998</v>
      </c>
      <c r="E1693">
        <v>985</v>
      </c>
      <c r="F1693">
        <f t="shared" si="26"/>
        <v>12</v>
      </c>
      <c r="G1693" t="str">
        <f>STANDINGS_ERA[[#This Row],[League]]&amp;STANDINGS_ERA[[#This Row],[Team]]</f>
        <v>$150 Draft Champions Feb 29 1:00 pm Lg.3800Team Floyd II</v>
      </c>
    </row>
    <row r="1694" spans="1:7" x14ac:dyDescent="0.25">
      <c r="A1694">
        <v>2123</v>
      </c>
      <c r="B1694" t="s">
        <v>1826</v>
      </c>
      <c r="C1694" t="s">
        <v>1827</v>
      </c>
      <c r="D1694">
        <v>4.1340000000000003</v>
      </c>
      <c r="E1694">
        <v>788</v>
      </c>
      <c r="F1694">
        <f t="shared" si="26"/>
        <v>13</v>
      </c>
      <c r="G1694" t="str">
        <f>STANDINGS_ERA[[#This Row],[League]]&amp;STANDINGS_ERA[[#This Row],[Team]]</f>
        <v>$150 Draft Champions Feb 29 1:00 pm Lg.3800Team Hodges</v>
      </c>
    </row>
    <row r="1695" spans="1:7" x14ac:dyDescent="0.25">
      <c r="A1695">
        <v>2145</v>
      </c>
      <c r="B1695" t="s">
        <v>1834</v>
      </c>
      <c r="C1695" t="s">
        <v>1827</v>
      </c>
      <c r="D1695">
        <v>4.1429999999999998</v>
      </c>
      <c r="E1695">
        <v>766</v>
      </c>
      <c r="F1695">
        <f t="shared" si="26"/>
        <v>14</v>
      </c>
      <c r="G1695" t="str">
        <f>STANDINGS_ERA[[#This Row],[League]]&amp;STANDINGS_ERA[[#This Row],[Team]]</f>
        <v>$150 Draft Champions Feb 29 1:00 pm Lg.3800NDfan2</v>
      </c>
    </row>
    <row r="1696" spans="1:7" x14ac:dyDescent="0.25">
      <c r="A1696">
        <v>2878</v>
      </c>
      <c r="B1696" t="s">
        <v>1837</v>
      </c>
      <c r="C1696" t="s">
        <v>1827</v>
      </c>
      <c r="D1696">
        <v>4.6660000000000004</v>
      </c>
      <c r="E1696">
        <v>33</v>
      </c>
      <c r="F1696">
        <f t="shared" si="26"/>
        <v>15</v>
      </c>
      <c r="G1696" t="str">
        <f>STANDINGS_ERA[[#This Row],[League]]&amp;STANDINGS_ERA[[#This Row],[Team]]</f>
        <v>$150 Draft Champions Feb 29 1:00 pm Lg.3800Revenge of Wally Backman</v>
      </c>
    </row>
    <row r="1697" spans="1:7" x14ac:dyDescent="0.25">
      <c r="A1697">
        <v>650</v>
      </c>
      <c r="B1697" t="s">
        <v>1847</v>
      </c>
      <c r="C1697" t="s">
        <v>1839</v>
      </c>
      <c r="D1697">
        <v>3.698</v>
      </c>
      <c r="E1697">
        <v>2261</v>
      </c>
      <c r="F1697">
        <f t="shared" si="26"/>
        <v>1</v>
      </c>
      <c r="G1697" t="str">
        <f>STANDINGS_ERA[[#This Row],[League]]&amp;STANDINGS_ERA[[#This Row],[Team]]</f>
        <v>$150 Draft Champions Feb 29 1:00 pm Lg.3802Dominance &amp; Submission IV</v>
      </c>
    </row>
    <row r="1698" spans="1:7" x14ac:dyDescent="0.25">
      <c r="A1698">
        <v>661</v>
      </c>
      <c r="B1698" t="s">
        <v>41</v>
      </c>
      <c r="C1698" t="s">
        <v>1839</v>
      </c>
      <c r="D1698">
        <v>3.702</v>
      </c>
      <c r="E1698">
        <v>2250</v>
      </c>
      <c r="F1698">
        <f t="shared" si="26"/>
        <v>2</v>
      </c>
      <c r="G1698" t="str">
        <f>STANDINGS_ERA[[#This Row],[League]]&amp;STANDINGS_ERA[[#This Row],[Team]]</f>
        <v>$150 Draft Champions Feb 29 1:00 pm Lg.3802Team Walker</v>
      </c>
    </row>
    <row r="1699" spans="1:7" x14ac:dyDescent="0.25">
      <c r="A1699">
        <v>683</v>
      </c>
      <c r="B1699" t="s">
        <v>639</v>
      </c>
      <c r="C1699" t="s">
        <v>1839</v>
      </c>
      <c r="D1699">
        <v>3.7109999999999999</v>
      </c>
      <c r="E1699">
        <v>2228</v>
      </c>
      <c r="F1699">
        <f t="shared" si="26"/>
        <v>3</v>
      </c>
      <c r="G1699" t="str">
        <f>STANDINGS_ERA[[#This Row],[League]]&amp;STANDINGS_ERA[[#This Row],[Team]]</f>
        <v>$150 Draft Champions Feb 29 1:00 pm Lg.3802Team Fisher</v>
      </c>
    </row>
    <row r="1700" spans="1:7" x14ac:dyDescent="0.25">
      <c r="A1700">
        <v>726</v>
      </c>
      <c r="B1700" t="s">
        <v>1846</v>
      </c>
      <c r="C1700" t="s">
        <v>1839</v>
      </c>
      <c r="D1700">
        <v>3.7250000000000001</v>
      </c>
      <c r="E1700">
        <v>2185</v>
      </c>
      <c r="F1700">
        <f t="shared" si="26"/>
        <v>4</v>
      </c>
      <c r="G1700" t="str">
        <f>STANDINGS_ERA[[#This Row],[League]]&amp;STANDINGS_ERA[[#This Row],[Team]]</f>
        <v>$150 Draft Champions Feb 29 1:00 pm Lg.3802The Wy's Guys</v>
      </c>
    </row>
    <row r="1701" spans="1:7" x14ac:dyDescent="0.25">
      <c r="A1701">
        <v>858</v>
      </c>
      <c r="B1701" t="s">
        <v>380</v>
      </c>
      <c r="C1701" t="s">
        <v>1839</v>
      </c>
      <c r="D1701">
        <v>3.7669999999999999</v>
      </c>
      <c r="E1701">
        <v>2053</v>
      </c>
      <c r="F1701">
        <f t="shared" si="26"/>
        <v>5</v>
      </c>
      <c r="G1701" t="str">
        <f>STANDINGS_ERA[[#This Row],[League]]&amp;STANDINGS_ERA[[#This Row],[Team]]</f>
        <v>$150 Draft Champions Feb 29 1:00 pm Lg.3802Team McDermott</v>
      </c>
    </row>
    <row r="1702" spans="1:7" x14ac:dyDescent="0.25">
      <c r="A1702">
        <v>1049</v>
      </c>
      <c r="B1702" t="s">
        <v>1844</v>
      </c>
      <c r="C1702" t="s">
        <v>1839</v>
      </c>
      <c r="D1702">
        <v>3.8180000000000001</v>
      </c>
      <c r="E1702">
        <v>1862</v>
      </c>
      <c r="F1702">
        <f t="shared" si="26"/>
        <v>6</v>
      </c>
      <c r="G1702" t="str">
        <f>STANDINGS_ERA[[#This Row],[League]]&amp;STANDINGS_ERA[[#This Row],[Team]]</f>
        <v>$150 Draft Champions Feb 29 1:00 pm Lg.3802SB Nation Royals Review</v>
      </c>
    </row>
    <row r="1703" spans="1:7" x14ac:dyDescent="0.25">
      <c r="A1703">
        <v>1050</v>
      </c>
      <c r="B1703" t="s">
        <v>1840</v>
      </c>
      <c r="C1703" t="s">
        <v>1839</v>
      </c>
      <c r="D1703">
        <v>3.819</v>
      </c>
      <c r="E1703">
        <v>1861</v>
      </c>
      <c r="F1703">
        <f t="shared" si="26"/>
        <v>7</v>
      </c>
      <c r="G1703" t="str">
        <f>STANDINGS_ERA[[#This Row],[League]]&amp;STANDINGS_ERA[[#This Row],[Team]]</f>
        <v>$150 Draft Champions Feb 29 1:00 pm Lg.3802Team Girouard</v>
      </c>
    </row>
    <row r="1704" spans="1:7" x14ac:dyDescent="0.25">
      <c r="A1704">
        <v>1153</v>
      </c>
      <c r="B1704" t="s">
        <v>194</v>
      </c>
      <c r="C1704" t="s">
        <v>1839</v>
      </c>
      <c r="D1704">
        <v>3.851</v>
      </c>
      <c r="E1704">
        <v>1758</v>
      </c>
      <c r="F1704">
        <f t="shared" si="26"/>
        <v>8</v>
      </c>
      <c r="G1704" t="str">
        <f>STANDINGS_ERA[[#This Row],[League]]&amp;STANDINGS_ERA[[#This Row],[Team]]</f>
        <v>$150 Draft Champions Feb 29 1:00 pm Lg.3802Team Metivier</v>
      </c>
    </row>
    <row r="1705" spans="1:7" x14ac:dyDescent="0.25">
      <c r="A1705">
        <v>1443</v>
      </c>
      <c r="B1705" t="s">
        <v>1843</v>
      </c>
      <c r="C1705" t="s">
        <v>1839</v>
      </c>
      <c r="D1705">
        <v>3.9279999999999999</v>
      </c>
      <c r="E1705">
        <v>1468</v>
      </c>
      <c r="F1705">
        <f t="shared" si="26"/>
        <v>9</v>
      </c>
      <c r="G1705" t="str">
        <f>STANDINGS_ERA[[#This Row],[League]]&amp;STANDINGS_ERA[[#This Row],[Team]]</f>
        <v>$150 Draft Champions Feb 29 1:00 pm Lg.3802Rake City</v>
      </c>
    </row>
    <row r="1706" spans="1:7" x14ac:dyDescent="0.25">
      <c r="A1706">
        <v>1466</v>
      </c>
      <c r="B1706" t="s">
        <v>1845</v>
      </c>
      <c r="C1706" t="s">
        <v>1839</v>
      </c>
      <c r="D1706">
        <v>3.9340000000000002</v>
      </c>
      <c r="E1706">
        <v>1445</v>
      </c>
      <c r="F1706">
        <f t="shared" si="26"/>
        <v>10</v>
      </c>
      <c r="G1706" t="str">
        <f>STANDINGS_ERA[[#This Row],[League]]&amp;STANDINGS_ERA[[#This Row],[Team]]</f>
        <v>$150 Draft Champions Feb 29 1:00 pm Lg.3802Ashley Schaeffer</v>
      </c>
    </row>
    <row r="1707" spans="1:7" x14ac:dyDescent="0.25">
      <c r="A1707">
        <v>1623</v>
      </c>
      <c r="B1707" t="s">
        <v>1838</v>
      </c>
      <c r="C1707" t="s">
        <v>1839</v>
      </c>
      <c r="D1707">
        <v>3.9790000000000001</v>
      </c>
      <c r="E1707">
        <v>1288</v>
      </c>
      <c r="F1707">
        <f t="shared" si="26"/>
        <v>11</v>
      </c>
      <c r="G1707" t="str">
        <f>STANDINGS_ERA[[#This Row],[League]]&amp;STANDINGS_ERA[[#This Row],[Team]]</f>
        <v>$150 Draft Champions Feb 29 1:00 pm Lg.3802DC Machine2</v>
      </c>
    </row>
    <row r="1708" spans="1:7" x14ac:dyDescent="0.25">
      <c r="A1708">
        <v>2178</v>
      </c>
      <c r="B1708" t="s">
        <v>1848</v>
      </c>
      <c r="C1708" t="s">
        <v>1839</v>
      </c>
      <c r="D1708">
        <v>4.1520000000000001</v>
      </c>
      <c r="E1708">
        <v>733</v>
      </c>
      <c r="F1708">
        <f t="shared" si="26"/>
        <v>12</v>
      </c>
      <c r="G1708" t="str">
        <f>STANDINGS_ERA[[#This Row],[League]]&amp;STANDINGS_ERA[[#This Row],[Team]]</f>
        <v>$150 Draft Champions Feb 29 1:00 pm Lg.3802Team Savage</v>
      </c>
    </row>
    <row r="1709" spans="1:7" x14ac:dyDescent="0.25">
      <c r="A1709">
        <v>2431</v>
      </c>
      <c r="B1709" t="s">
        <v>1841</v>
      </c>
      <c r="C1709" t="s">
        <v>1839</v>
      </c>
      <c r="D1709">
        <v>4.2370000000000001</v>
      </c>
      <c r="E1709">
        <v>480</v>
      </c>
      <c r="F1709">
        <f t="shared" si="26"/>
        <v>13</v>
      </c>
      <c r="G1709" t="str">
        <f>STANDINGS_ERA[[#This Row],[League]]&amp;STANDINGS_ERA[[#This Row],[Team]]</f>
        <v>$150 Draft Champions Feb 29 1:00 pm Lg.3802WARthless</v>
      </c>
    </row>
    <row r="1710" spans="1:7" x14ac:dyDescent="0.25">
      <c r="A1710">
        <v>2748</v>
      </c>
      <c r="B1710" t="s">
        <v>1842</v>
      </c>
      <c r="C1710" t="s">
        <v>1839</v>
      </c>
      <c r="D1710">
        <v>4.4240000000000004</v>
      </c>
      <c r="E1710">
        <v>163</v>
      </c>
      <c r="F1710">
        <f t="shared" si="26"/>
        <v>14</v>
      </c>
      <c r="G1710" t="str">
        <f>STANDINGS_ERA[[#This Row],[League]]&amp;STANDINGS_ERA[[#This Row],[Team]]</f>
        <v>$150 Draft Champions Feb 29 1:00 pm Lg.3802Team Drevojan</v>
      </c>
    </row>
    <row r="1711" spans="1:7" x14ac:dyDescent="0.25">
      <c r="A1711">
        <v>2828</v>
      </c>
      <c r="B1711" t="s">
        <v>236</v>
      </c>
      <c r="C1711" t="s">
        <v>1839</v>
      </c>
      <c r="D1711">
        <v>4.5279999999999996</v>
      </c>
      <c r="E1711">
        <v>83</v>
      </c>
      <c r="F1711">
        <f t="shared" si="26"/>
        <v>15</v>
      </c>
      <c r="G1711" t="str">
        <f>STANDINGS_ERA[[#This Row],[League]]&amp;STANDINGS_ERA[[#This Row],[Team]]</f>
        <v>$150 Draft Champions Feb 29 1:00 pm Lg.3802Timko Toe Jammers</v>
      </c>
    </row>
    <row r="1712" spans="1:7" x14ac:dyDescent="0.25">
      <c r="A1712">
        <v>3</v>
      </c>
      <c r="B1712" t="s">
        <v>1853</v>
      </c>
      <c r="C1712" t="s">
        <v>1850</v>
      </c>
      <c r="D1712">
        <v>2.99</v>
      </c>
      <c r="E1712">
        <v>2908</v>
      </c>
      <c r="F1712">
        <f t="shared" si="26"/>
        <v>1</v>
      </c>
      <c r="G1712" t="str">
        <f>STANDINGS_ERA[[#This Row],[League]]&amp;STANDINGS_ERA[[#This Row],[Team]]</f>
        <v>$150 Draft Champions Jan 01 1:00 pm Lg.3576Charlotte Thunder</v>
      </c>
    </row>
    <row r="1713" spans="1:7" x14ac:dyDescent="0.25">
      <c r="A1713">
        <v>331</v>
      </c>
      <c r="B1713" t="s">
        <v>1860</v>
      </c>
      <c r="C1713" t="s">
        <v>1850</v>
      </c>
      <c r="D1713">
        <v>3.5619999999999998</v>
      </c>
      <c r="E1713">
        <v>2580</v>
      </c>
      <c r="F1713">
        <f t="shared" si="26"/>
        <v>2</v>
      </c>
      <c r="G1713" t="str">
        <f>STANDINGS_ERA[[#This Row],[League]]&amp;STANDINGS_ERA[[#This Row],[Team]]</f>
        <v>$150 Draft Champions Jan 01 1:00 pm Lg.3576Dookie McGee v4 - $150</v>
      </c>
    </row>
    <row r="1714" spans="1:7" x14ac:dyDescent="0.25">
      <c r="A1714">
        <v>1020</v>
      </c>
      <c r="B1714" t="s">
        <v>1862</v>
      </c>
      <c r="C1714" t="s">
        <v>1850</v>
      </c>
      <c r="D1714">
        <v>3.8109999999999999</v>
      </c>
      <c r="E1714">
        <v>1891</v>
      </c>
      <c r="F1714">
        <f t="shared" si="26"/>
        <v>3</v>
      </c>
      <c r="G1714" t="str">
        <f>STANDINGS_ERA[[#This Row],[League]]&amp;STANDINGS_ERA[[#This Row],[Team]]</f>
        <v>$150 Draft Champions Jan 01 1:00 pm Lg.3576Pounders 150 V3</v>
      </c>
    </row>
    <row r="1715" spans="1:7" x14ac:dyDescent="0.25">
      <c r="A1715">
        <v>1079</v>
      </c>
      <c r="B1715" t="s">
        <v>1849</v>
      </c>
      <c r="C1715" t="s">
        <v>1850</v>
      </c>
      <c r="D1715">
        <v>3.8250000000000002</v>
      </c>
      <c r="E1715">
        <v>1832</v>
      </c>
      <c r="F1715">
        <f t="shared" si="26"/>
        <v>4</v>
      </c>
      <c r="G1715" t="str">
        <f>STANDINGS_ERA[[#This Row],[League]]&amp;STANDINGS_ERA[[#This Row],[Team]]</f>
        <v>$150 Draft Champions Jan 01 1:00 pm Lg.3576EMERSON 4</v>
      </c>
    </row>
    <row r="1716" spans="1:7" x14ac:dyDescent="0.25">
      <c r="A1716">
        <v>1408</v>
      </c>
      <c r="B1716" t="s">
        <v>1855</v>
      </c>
      <c r="C1716" t="s">
        <v>1850</v>
      </c>
      <c r="D1716">
        <v>3.919</v>
      </c>
      <c r="E1716">
        <v>1503</v>
      </c>
      <c r="F1716">
        <f t="shared" si="26"/>
        <v>5</v>
      </c>
      <c r="G1716" t="str">
        <f>STANDINGS_ERA[[#This Row],[League]]&amp;STANDINGS_ERA[[#This Row],[Team]]</f>
        <v>$150 Draft Champions Jan 01 1:00 pm Lg.3576Capitol Knockers Rides Again</v>
      </c>
    </row>
    <row r="1717" spans="1:7" x14ac:dyDescent="0.25">
      <c r="A1717">
        <v>1492</v>
      </c>
      <c r="B1717" t="s">
        <v>189</v>
      </c>
      <c r="C1717" t="s">
        <v>1850</v>
      </c>
      <c r="D1717">
        <v>3.9420000000000002</v>
      </c>
      <c r="E1717">
        <v>1419</v>
      </c>
      <c r="F1717">
        <f t="shared" si="26"/>
        <v>6</v>
      </c>
      <c r="G1717" t="str">
        <f>STANDINGS_ERA[[#This Row],[League]]&amp;STANDINGS_ERA[[#This Row],[Team]]</f>
        <v>$150 Draft Champions Jan 01 1:00 pm Lg.3576Homer Hankies</v>
      </c>
    </row>
    <row r="1718" spans="1:7" x14ac:dyDescent="0.25">
      <c r="A1718">
        <v>1531</v>
      </c>
      <c r="B1718" t="s">
        <v>1851</v>
      </c>
      <c r="C1718" t="s">
        <v>1850</v>
      </c>
      <c r="D1718">
        <v>3.952</v>
      </c>
      <c r="E1718">
        <v>1380</v>
      </c>
      <c r="F1718">
        <f t="shared" si="26"/>
        <v>7</v>
      </c>
      <c r="G1718" t="str">
        <f>STANDINGS_ERA[[#This Row],[League]]&amp;STANDINGS_ERA[[#This Row],[Team]]</f>
        <v>$150 Draft Champions Jan 01 1:00 pm Lg.3576Scout Team</v>
      </c>
    </row>
    <row r="1719" spans="1:7" x14ac:dyDescent="0.25">
      <c r="A1719">
        <v>1565</v>
      </c>
      <c r="B1719" t="s">
        <v>1854</v>
      </c>
      <c r="C1719" t="s">
        <v>1850</v>
      </c>
      <c r="D1719">
        <v>3.964</v>
      </c>
      <c r="E1719">
        <v>1346</v>
      </c>
      <c r="F1719">
        <f t="shared" si="26"/>
        <v>8</v>
      </c>
      <c r="G1719" t="str">
        <f>STANDINGS_ERA[[#This Row],[League]]&amp;STANDINGS_ERA[[#This Row],[Team]]</f>
        <v>$150 Draft Champions Jan 01 1:00 pm Lg.3576Waiting For Next Year</v>
      </c>
    </row>
    <row r="1720" spans="1:7" x14ac:dyDescent="0.25">
      <c r="A1720">
        <v>1672</v>
      </c>
      <c r="B1720" t="s">
        <v>1691</v>
      </c>
      <c r="C1720" t="s">
        <v>1850</v>
      </c>
      <c r="D1720">
        <v>3.9950000000000001</v>
      </c>
      <c r="E1720">
        <v>1239</v>
      </c>
      <c r="F1720">
        <f t="shared" si="26"/>
        <v>9</v>
      </c>
      <c r="G1720" t="str">
        <f>STANDINGS_ERA[[#This Row],[League]]&amp;STANDINGS_ERA[[#This Row],[Team]]</f>
        <v>$150 Draft Champions Jan 01 1:00 pm Lg.3576Diamond Dogs</v>
      </c>
    </row>
    <row r="1721" spans="1:7" x14ac:dyDescent="0.25">
      <c r="A1721">
        <v>1729</v>
      </c>
      <c r="B1721" t="s">
        <v>1856</v>
      </c>
      <c r="C1721" t="s">
        <v>1850</v>
      </c>
      <c r="D1721">
        <v>4.008</v>
      </c>
      <c r="E1721">
        <v>1182</v>
      </c>
      <c r="F1721">
        <f t="shared" si="26"/>
        <v>10</v>
      </c>
      <c r="G1721" t="str">
        <f>STANDINGS_ERA[[#This Row],[League]]&amp;STANDINGS_ERA[[#This Row],[Team]]</f>
        <v>$150 Draft Champions Jan 01 1:00 pm Lg.3576Jim Rice DC22 150</v>
      </c>
    </row>
    <row r="1722" spans="1:7" x14ac:dyDescent="0.25">
      <c r="A1722">
        <v>1956</v>
      </c>
      <c r="B1722" t="s">
        <v>1852</v>
      </c>
      <c r="C1722" t="s">
        <v>1850</v>
      </c>
      <c r="D1722">
        <v>4.077</v>
      </c>
      <c r="E1722">
        <v>955</v>
      </c>
      <c r="F1722">
        <f t="shared" si="26"/>
        <v>11</v>
      </c>
      <c r="G1722" t="str">
        <f>STANDINGS_ERA[[#This Row],[League]]&amp;STANDINGS_ERA[[#This Row],[Team]]</f>
        <v>$150 Draft Champions Jan 01 1:00 pm Lg.3576Riderboot 2 DC</v>
      </c>
    </row>
    <row r="1723" spans="1:7" x14ac:dyDescent="0.25">
      <c r="A1723">
        <v>2216</v>
      </c>
      <c r="B1723" t="s">
        <v>1857</v>
      </c>
      <c r="C1723" t="s">
        <v>1850</v>
      </c>
      <c r="D1723">
        <v>4.1669999999999998</v>
      </c>
      <c r="E1723">
        <v>695</v>
      </c>
      <c r="F1723">
        <f t="shared" si="26"/>
        <v>12</v>
      </c>
      <c r="G1723" t="str">
        <f>STANDINGS_ERA[[#This Row],[League]]&amp;STANDINGS_ERA[[#This Row],[Team]]</f>
        <v>$150 Draft Champions Jan 01 1:00 pm Lg.3576Ehrman The German DC76</v>
      </c>
    </row>
    <row r="1724" spans="1:7" x14ac:dyDescent="0.25">
      <c r="A1724">
        <v>2327</v>
      </c>
      <c r="B1724" t="s">
        <v>1859</v>
      </c>
      <c r="C1724" t="s">
        <v>1850</v>
      </c>
      <c r="D1724">
        <v>4.2009999999999996</v>
      </c>
      <c r="E1724">
        <v>584</v>
      </c>
      <c r="F1724">
        <f t="shared" si="26"/>
        <v>13</v>
      </c>
      <c r="G1724" t="str">
        <f>STANDINGS_ERA[[#This Row],[League]]&amp;STANDINGS_ERA[[#This Row],[Team]]</f>
        <v>$150 Draft Champions Jan 01 1:00 pm Lg.3576#CrazyDad</v>
      </c>
    </row>
    <row r="1725" spans="1:7" x14ac:dyDescent="0.25">
      <c r="A1725">
        <v>2356</v>
      </c>
      <c r="B1725" t="s">
        <v>1861</v>
      </c>
      <c r="C1725" t="s">
        <v>1850</v>
      </c>
      <c r="D1725">
        <v>4.2089999999999996</v>
      </c>
      <c r="E1725">
        <v>555</v>
      </c>
      <c r="F1725">
        <f t="shared" si="26"/>
        <v>14</v>
      </c>
      <c r="G1725" t="str">
        <f>STANDINGS_ERA[[#This Row],[League]]&amp;STANDINGS_ERA[[#This Row],[Team]]</f>
        <v>$150 Draft Champions Jan 01 1:00 pm Lg.3576Defender's Password</v>
      </c>
    </row>
    <row r="1726" spans="1:7" x14ac:dyDescent="0.25">
      <c r="A1726">
        <v>2591</v>
      </c>
      <c r="B1726" t="s">
        <v>1858</v>
      </c>
      <c r="C1726" t="s">
        <v>1850</v>
      </c>
      <c r="D1726">
        <v>4.3159999999999998</v>
      </c>
      <c r="E1726">
        <v>320</v>
      </c>
      <c r="F1726">
        <f t="shared" si="26"/>
        <v>15</v>
      </c>
      <c r="G1726" t="str">
        <f>STANDINGS_ERA[[#This Row],[League]]&amp;STANDINGS_ERA[[#This Row],[Team]]</f>
        <v>$150 Draft Champions Jan 01 1:00 pm Lg.3576Palmetto Pebbles</v>
      </c>
    </row>
    <row r="1727" spans="1:7" x14ac:dyDescent="0.25">
      <c r="A1727">
        <v>10</v>
      </c>
      <c r="B1727" t="s">
        <v>1870</v>
      </c>
      <c r="C1727" t="s">
        <v>1864</v>
      </c>
      <c r="D1727">
        <v>3.1190000000000002</v>
      </c>
      <c r="E1727">
        <v>2901</v>
      </c>
      <c r="F1727">
        <f t="shared" si="26"/>
        <v>1</v>
      </c>
      <c r="G1727" t="str">
        <f>STANDINGS_ERA[[#This Row],[League]]&amp;STANDINGS_ERA[[#This Row],[Team]]</f>
        <v>$150 Draft Champions Jan 02 1:00 pm Lg.3577Legends of Bank One Stadium</v>
      </c>
    </row>
    <row r="1728" spans="1:7" x14ac:dyDescent="0.25">
      <c r="A1728">
        <v>28</v>
      </c>
      <c r="B1728" t="s">
        <v>359</v>
      </c>
      <c r="C1728" t="s">
        <v>1864</v>
      </c>
      <c r="D1728">
        <v>3.2210000000000001</v>
      </c>
      <c r="E1728">
        <v>2883</v>
      </c>
      <c r="F1728">
        <f t="shared" si="26"/>
        <v>2</v>
      </c>
      <c r="G1728" t="str">
        <f>STANDINGS_ERA[[#This Row],[League]]&amp;STANDINGS_ERA[[#This Row],[Team]]</f>
        <v>$150 Draft Champions Jan 02 1:00 pm Lg.3577Ocular Keratitis DC2</v>
      </c>
    </row>
    <row r="1729" spans="1:7" x14ac:dyDescent="0.25">
      <c r="A1729">
        <v>253</v>
      </c>
      <c r="B1729" t="s">
        <v>1872</v>
      </c>
      <c r="C1729" t="s">
        <v>1864</v>
      </c>
      <c r="D1729">
        <v>3.52</v>
      </c>
      <c r="E1729">
        <v>2658</v>
      </c>
      <c r="F1729">
        <f t="shared" si="26"/>
        <v>3</v>
      </c>
      <c r="G1729" t="str">
        <f>STANDINGS_ERA[[#This Row],[League]]&amp;STANDINGS_ERA[[#This Row],[Team]]</f>
        <v>$150 Draft Champions Jan 02 1:00 pm Lg.3577BOSCH DC1</v>
      </c>
    </row>
    <row r="1730" spans="1:7" x14ac:dyDescent="0.25">
      <c r="A1730">
        <v>544</v>
      </c>
      <c r="B1730" t="s">
        <v>1869</v>
      </c>
      <c r="C1730" t="s">
        <v>1864</v>
      </c>
      <c r="D1730">
        <v>3.6560000000000001</v>
      </c>
      <c r="E1730">
        <v>2367</v>
      </c>
      <c r="F1730">
        <f t="shared" si="26"/>
        <v>4</v>
      </c>
      <c r="G1730" t="str">
        <f>STANDINGS_ERA[[#This Row],[League]]&amp;STANDINGS_ERA[[#This Row],[Team]]</f>
        <v>$150 Draft Champions Jan 02 1:00 pm Lg.3577Team pappas</v>
      </c>
    </row>
    <row r="1731" spans="1:7" x14ac:dyDescent="0.25">
      <c r="A1731">
        <v>674</v>
      </c>
      <c r="B1731" t="s">
        <v>1863</v>
      </c>
      <c r="C1731" t="s">
        <v>1864</v>
      </c>
      <c r="D1731">
        <v>3.7080000000000002</v>
      </c>
      <c r="E1731">
        <v>2237</v>
      </c>
      <c r="F1731">
        <f t="shared" ref="F1731:F1794" si="27">IF(C1731=C1730,F1730+1,1)</f>
        <v>5</v>
      </c>
      <c r="G1731" t="str">
        <f>STANDINGS_ERA[[#This Row],[League]]&amp;STANDINGS_ERA[[#This Row],[Team]]</f>
        <v>$150 Draft Champions Jan 02 1:00 pm Lg.3577CHICAGO CUBS</v>
      </c>
    </row>
    <row r="1732" spans="1:7" x14ac:dyDescent="0.25">
      <c r="A1732">
        <v>723</v>
      </c>
      <c r="B1732" t="s">
        <v>1865</v>
      </c>
      <c r="C1732" t="s">
        <v>1864</v>
      </c>
      <c r="D1732">
        <v>3.7229999999999999</v>
      </c>
      <c r="E1732">
        <v>2188</v>
      </c>
      <c r="F1732">
        <f t="shared" si="27"/>
        <v>6</v>
      </c>
      <c r="G1732" t="str">
        <f>STANDINGS_ERA[[#This Row],[League]]&amp;STANDINGS_ERA[[#This Row],[Team]]</f>
        <v>$150 Draft Champions Jan 02 1:00 pm Lg.3577Feel the Bern</v>
      </c>
    </row>
    <row r="1733" spans="1:7" x14ac:dyDescent="0.25">
      <c r="A1733">
        <v>1625</v>
      </c>
      <c r="B1733" t="s">
        <v>483</v>
      </c>
      <c r="C1733" t="s">
        <v>1864</v>
      </c>
      <c r="D1733">
        <v>3.9790000000000001</v>
      </c>
      <c r="E1733">
        <v>1286</v>
      </c>
      <c r="F1733">
        <f t="shared" si="27"/>
        <v>7</v>
      </c>
      <c r="G1733" t="str">
        <f>STANDINGS_ERA[[#This Row],[League]]&amp;STANDINGS_ERA[[#This Row],[Team]]</f>
        <v>$150 Draft Champions Jan 02 1:00 pm Lg.3577Saxton DC</v>
      </c>
    </row>
    <row r="1734" spans="1:7" x14ac:dyDescent="0.25">
      <c r="A1734">
        <v>1668</v>
      </c>
      <c r="B1734" t="s">
        <v>125</v>
      </c>
      <c r="C1734" t="s">
        <v>1864</v>
      </c>
      <c r="D1734">
        <v>3.9940000000000002</v>
      </c>
      <c r="E1734">
        <v>1243</v>
      </c>
      <c r="F1734">
        <f t="shared" si="27"/>
        <v>8</v>
      </c>
      <c r="G1734" t="str">
        <f>STANDINGS_ERA[[#This Row],[League]]&amp;STANDINGS_ERA[[#This Row],[Team]]</f>
        <v>$150 Draft Champions Jan 02 1:00 pm Lg.3577Bobbleheads</v>
      </c>
    </row>
    <row r="1735" spans="1:7" x14ac:dyDescent="0.25">
      <c r="A1735">
        <v>1800</v>
      </c>
      <c r="B1735" t="s">
        <v>1874</v>
      </c>
      <c r="C1735" t="s">
        <v>1864</v>
      </c>
      <c r="D1735">
        <v>4.03</v>
      </c>
      <c r="E1735">
        <v>1111</v>
      </c>
      <c r="F1735">
        <f t="shared" si="27"/>
        <v>9</v>
      </c>
      <c r="G1735" t="str">
        <f>STANDINGS_ERA[[#This Row],[League]]&amp;STANDINGS_ERA[[#This Row],[Team]]</f>
        <v>$150 Draft Champions Jan 02 1:00 pm Lg.3577Team Crull</v>
      </c>
    </row>
    <row r="1736" spans="1:7" x14ac:dyDescent="0.25">
      <c r="A1736">
        <v>1979</v>
      </c>
      <c r="B1736" t="s">
        <v>1871</v>
      </c>
      <c r="C1736" t="s">
        <v>1864</v>
      </c>
      <c r="D1736">
        <v>4.0819999999999999</v>
      </c>
      <c r="E1736">
        <v>932</v>
      </c>
      <c r="F1736">
        <f t="shared" si="27"/>
        <v>10</v>
      </c>
      <c r="G1736" t="str">
        <f>STANDINGS_ERA[[#This Row],[League]]&amp;STANDINGS_ERA[[#This Row],[Team]]</f>
        <v>$150 Draft Champions Jan 02 1:00 pm Lg.3577Bartolo Colon's Fitbit</v>
      </c>
    </row>
    <row r="1737" spans="1:7" x14ac:dyDescent="0.25">
      <c r="A1737">
        <v>2346</v>
      </c>
      <c r="B1737" t="s">
        <v>1867</v>
      </c>
      <c r="C1737" t="s">
        <v>1864</v>
      </c>
      <c r="D1737">
        <v>4.2069999999999999</v>
      </c>
      <c r="E1737">
        <v>565</v>
      </c>
      <c r="F1737">
        <f t="shared" si="27"/>
        <v>11</v>
      </c>
      <c r="G1737" t="str">
        <f>STANDINGS_ERA[[#This Row],[League]]&amp;STANDINGS_ERA[[#This Row],[Team]]</f>
        <v>$150 Draft Champions Jan 02 1:00 pm Lg.3577It all started with a...</v>
      </c>
    </row>
    <row r="1738" spans="1:7" x14ac:dyDescent="0.25">
      <c r="A1738">
        <v>2364</v>
      </c>
      <c r="B1738" t="s">
        <v>1868</v>
      </c>
      <c r="C1738" t="s">
        <v>1864</v>
      </c>
      <c r="D1738">
        <v>4.2110000000000003</v>
      </c>
      <c r="E1738">
        <v>547</v>
      </c>
      <c r="F1738">
        <f t="shared" si="27"/>
        <v>12</v>
      </c>
      <c r="G1738" t="str">
        <f>STANDINGS_ERA[[#This Row],[League]]&amp;STANDINGS_ERA[[#This Row],[Team]]</f>
        <v>$150 Draft Champions Jan 02 1:00 pm Lg.3577On Maui Time</v>
      </c>
    </row>
    <row r="1739" spans="1:7" x14ac:dyDescent="0.25">
      <c r="A1739">
        <v>2492</v>
      </c>
      <c r="B1739" t="s">
        <v>1866</v>
      </c>
      <c r="C1739" t="s">
        <v>1864</v>
      </c>
      <c r="D1739">
        <v>4.266</v>
      </c>
      <c r="E1739">
        <v>419</v>
      </c>
      <c r="F1739">
        <f t="shared" si="27"/>
        <v>13</v>
      </c>
      <c r="G1739" t="str">
        <f>STANDINGS_ERA[[#This Row],[League]]&amp;STANDINGS_ERA[[#This Row],[Team]]</f>
        <v>$150 Draft Champions Jan 02 1:00 pm Lg.3577Moz Boyz 11</v>
      </c>
    </row>
    <row r="1740" spans="1:7" x14ac:dyDescent="0.25">
      <c r="A1740">
        <v>2557</v>
      </c>
      <c r="B1740" t="s">
        <v>250</v>
      </c>
      <c r="C1740" t="s">
        <v>1864</v>
      </c>
      <c r="D1740">
        <v>4.2990000000000004</v>
      </c>
      <c r="E1740">
        <v>354</v>
      </c>
      <c r="F1740">
        <f t="shared" si="27"/>
        <v>14</v>
      </c>
      <c r="G1740" t="str">
        <f>STANDINGS_ERA[[#This Row],[League]]&amp;STANDINGS_ERA[[#This Row],[Team]]</f>
        <v>$150 Draft Champions Jan 02 1:00 pm Lg.3577My Boys are Salty</v>
      </c>
    </row>
    <row r="1741" spans="1:7" x14ac:dyDescent="0.25">
      <c r="A1741">
        <v>2797</v>
      </c>
      <c r="B1741" t="s">
        <v>1873</v>
      </c>
      <c r="C1741" t="s">
        <v>1864</v>
      </c>
      <c r="D1741">
        <v>4.468</v>
      </c>
      <c r="E1741">
        <v>114</v>
      </c>
      <c r="F1741">
        <f t="shared" si="27"/>
        <v>15</v>
      </c>
      <c r="G1741" t="str">
        <f>STANDINGS_ERA[[#This Row],[League]]&amp;STANDINGS_ERA[[#This Row],[Team]]</f>
        <v>$150 Draft Champions Jan 02 1:00 pm Lg.3577ShowtimeDC23</v>
      </c>
    </row>
    <row r="1742" spans="1:7" x14ac:dyDescent="0.25">
      <c r="A1742">
        <v>70</v>
      </c>
      <c r="B1742" t="s">
        <v>17</v>
      </c>
      <c r="C1742" t="s">
        <v>1876</v>
      </c>
      <c r="D1742">
        <v>3.3090000000000002</v>
      </c>
      <c r="E1742">
        <v>2841</v>
      </c>
      <c r="F1742">
        <f t="shared" si="27"/>
        <v>1</v>
      </c>
      <c r="G1742" t="str">
        <f>STANDINGS_ERA[[#This Row],[League]]&amp;STANDINGS_ERA[[#This Row],[Team]]</f>
        <v>$150 Draft Champions Jan 03 1:00 pm Lg.3578Millertime</v>
      </c>
    </row>
    <row r="1743" spans="1:7" x14ac:dyDescent="0.25">
      <c r="A1743">
        <v>440</v>
      </c>
      <c r="B1743" t="s">
        <v>1884</v>
      </c>
      <c r="C1743" t="s">
        <v>1876</v>
      </c>
      <c r="D1743">
        <v>3.6120000000000001</v>
      </c>
      <c r="E1743">
        <v>2471</v>
      </c>
      <c r="F1743">
        <f t="shared" si="27"/>
        <v>2</v>
      </c>
      <c r="G1743" t="str">
        <f>STANDINGS_ERA[[#This Row],[League]]&amp;STANDINGS_ERA[[#This Row],[Team]]</f>
        <v>$150 Draft Champions Jan 03 1:00 pm Lg.3578EA Sports 24</v>
      </c>
    </row>
    <row r="1744" spans="1:7" x14ac:dyDescent="0.25">
      <c r="A1744">
        <v>638</v>
      </c>
      <c r="B1744" t="s">
        <v>1877</v>
      </c>
      <c r="C1744" t="s">
        <v>1876</v>
      </c>
      <c r="D1744">
        <v>3.6920000000000002</v>
      </c>
      <c r="E1744">
        <v>2273</v>
      </c>
      <c r="F1744">
        <f t="shared" si="27"/>
        <v>3</v>
      </c>
      <c r="G1744" t="str">
        <f>STANDINGS_ERA[[#This Row],[League]]&amp;STANDINGS_ERA[[#This Row],[Team]]</f>
        <v>$150 Draft Champions Jan 03 1:00 pm Lg.3578zima....</v>
      </c>
    </row>
    <row r="1745" spans="1:7" x14ac:dyDescent="0.25">
      <c r="A1745">
        <v>772</v>
      </c>
      <c r="B1745" t="s">
        <v>1883</v>
      </c>
      <c r="C1745" t="s">
        <v>1876</v>
      </c>
      <c r="D1745">
        <v>3.7389999999999999</v>
      </c>
      <c r="E1745">
        <v>2139</v>
      </c>
      <c r="F1745">
        <f t="shared" si="27"/>
        <v>4</v>
      </c>
      <c r="G1745" t="str">
        <f>STANDINGS_ERA[[#This Row],[League]]&amp;STANDINGS_ERA[[#This Row],[Team]]</f>
        <v>$150 Draft Champions Jan 03 1:00 pm Lg.3578Team JP1</v>
      </c>
    </row>
    <row r="1746" spans="1:7" x14ac:dyDescent="0.25">
      <c r="A1746">
        <v>1168</v>
      </c>
      <c r="B1746" t="s">
        <v>1882</v>
      </c>
      <c r="C1746" t="s">
        <v>1876</v>
      </c>
      <c r="D1746">
        <v>3.8540000000000001</v>
      </c>
      <c r="E1746">
        <v>1743</v>
      </c>
      <c r="F1746">
        <f t="shared" si="27"/>
        <v>5</v>
      </c>
      <c r="G1746" t="str">
        <f>STANDINGS_ERA[[#This Row],[League]]&amp;STANDINGS_ERA[[#This Row],[Team]]</f>
        <v>$150 Draft Champions Jan 03 1:00 pm Lg.3578JD DC1</v>
      </c>
    </row>
    <row r="1747" spans="1:7" x14ac:dyDescent="0.25">
      <c r="A1747">
        <v>1383</v>
      </c>
      <c r="B1747" t="s">
        <v>1881</v>
      </c>
      <c r="C1747" t="s">
        <v>1876</v>
      </c>
      <c r="D1747">
        <v>3.9129999999999998</v>
      </c>
      <c r="E1747">
        <v>1528</v>
      </c>
      <c r="F1747">
        <f t="shared" si="27"/>
        <v>6</v>
      </c>
      <c r="G1747" t="str">
        <f>STANDINGS_ERA[[#This Row],[League]]&amp;STANDINGS_ERA[[#This Row],[Team]]</f>
        <v>$150 Draft Champions Jan 03 1:00 pm Lg.3578Captain Crunch</v>
      </c>
    </row>
    <row r="1748" spans="1:7" x14ac:dyDescent="0.25">
      <c r="A1748">
        <v>1401</v>
      </c>
      <c r="B1748" t="s">
        <v>1880</v>
      </c>
      <c r="C1748" t="s">
        <v>1876</v>
      </c>
      <c r="D1748">
        <v>3.9169999999999998</v>
      </c>
      <c r="E1748">
        <v>1510</v>
      </c>
      <c r="F1748">
        <f t="shared" si="27"/>
        <v>7</v>
      </c>
      <c r="G1748" t="str">
        <f>STANDINGS_ERA[[#This Row],[League]]&amp;STANDINGS_ERA[[#This Row],[Team]]</f>
        <v>$150 Draft Champions Jan 03 1:00 pm Lg.3578Chone Figgins</v>
      </c>
    </row>
    <row r="1749" spans="1:7" x14ac:dyDescent="0.25">
      <c r="A1749">
        <v>1659</v>
      </c>
      <c r="B1749" t="s">
        <v>130</v>
      </c>
      <c r="C1749" t="s">
        <v>1876</v>
      </c>
      <c r="D1749">
        <v>3.99</v>
      </c>
      <c r="E1749">
        <v>1252</v>
      </c>
      <c r="F1749">
        <f t="shared" si="27"/>
        <v>8</v>
      </c>
      <c r="G1749" t="str">
        <f>STANDINGS_ERA[[#This Row],[League]]&amp;STANDINGS_ERA[[#This Row],[Team]]</f>
        <v>$150 Draft Champions Jan 03 1:00 pm Lg.3578PTPers</v>
      </c>
    </row>
    <row r="1750" spans="1:7" x14ac:dyDescent="0.25">
      <c r="A1750">
        <v>1829</v>
      </c>
      <c r="B1750" t="s">
        <v>1885</v>
      </c>
      <c r="C1750" t="s">
        <v>1876</v>
      </c>
      <c r="D1750">
        <v>4.0369999999999999</v>
      </c>
      <c r="E1750">
        <v>1082</v>
      </c>
      <c r="F1750">
        <f t="shared" si="27"/>
        <v>9</v>
      </c>
      <c r="G1750" t="str">
        <f>STANDINGS_ERA[[#This Row],[League]]&amp;STANDINGS_ERA[[#This Row],[Team]]</f>
        <v>$150 Draft Champions Jan 03 1:00 pm Lg.3578Team Kent 1</v>
      </c>
    </row>
    <row r="1751" spans="1:7" x14ac:dyDescent="0.25">
      <c r="A1751">
        <v>1883</v>
      </c>
      <c r="B1751" t="s">
        <v>1875</v>
      </c>
      <c r="C1751" t="s">
        <v>1876</v>
      </c>
      <c r="D1751">
        <v>4.0519999999999996</v>
      </c>
      <c r="E1751">
        <v>1028</v>
      </c>
      <c r="F1751">
        <f t="shared" si="27"/>
        <v>10</v>
      </c>
      <c r="G1751" t="str">
        <f>STANDINGS_ERA[[#This Row],[League]]&amp;STANDINGS_ERA[[#This Row],[Team]]</f>
        <v>$150 Draft Champions Jan 03 1:00 pm Lg.3578Trips to Win</v>
      </c>
    </row>
    <row r="1752" spans="1:7" x14ac:dyDescent="0.25">
      <c r="A1752">
        <v>1891</v>
      </c>
      <c r="B1752" t="s">
        <v>1879</v>
      </c>
      <c r="C1752" t="s">
        <v>1876</v>
      </c>
      <c r="D1752">
        <v>4.056</v>
      </c>
      <c r="E1752">
        <v>1020</v>
      </c>
      <c r="F1752">
        <f t="shared" si="27"/>
        <v>11</v>
      </c>
      <c r="G1752" t="str">
        <f>STANDINGS_ERA[[#This Row],[League]]&amp;STANDINGS_ERA[[#This Row],[Team]]</f>
        <v>$150 Draft Champions Jan 03 1:00 pm Lg.3578Human Papelbon Virus</v>
      </c>
    </row>
    <row r="1753" spans="1:7" x14ac:dyDescent="0.25">
      <c r="A1753">
        <v>1961</v>
      </c>
      <c r="B1753" t="s">
        <v>1878</v>
      </c>
      <c r="C1753" t="s">
        <v>1876</v>
      </c>
      <c r="D1753">
        <v>4.0789999999999997</v>
      </c>
      <c r="E1753">
        <v>950</v>
      </c>
      <c r="F1753">
        <f t="shared" si="27"/>
        <v>12</v>
      </c>
      <c r="G1753" t="str">
        <f>STANDINGS_ERA[[#This Row],[League]]&amp;STANDINGS_ERA[[#This Row],[Team]]</f>
        <v>$150 Draft Champions Jan 03 1:00 pm Lg.3578DEAD PUPPIES DC1</v>
      </c>
    </row>
    <row r="1754" spans="1:7" x14ac:dyDescent="0.25">
      <c r="A1754">
        <v>2183</v>
      </c>
      <c r="B1754" t="s">
        <v>18</v>
      </c>
      <c r="C1754" t="s">
        <v>1876</v>
      </c>
      <c r="D1754">
        <v>4.1539999999999999</v>
      </c>
      <c r="E1754">
        <v>728.5</v>
      </c>
      <c r="F1754">
        <f t="shared" si="27"/>
        <v>13</v>
      </c>
      <c r="G1754" t="str">
        <f>STANDINGS_ERA[[#This Row],[League]]&amp;STANDINGS_ERA[[#This Row],[Team]]</f>
        <v>$150 Draft Champions Jan 03 1:00 pm Lg.3578Home Run Derbies</v>
      </c>
    </row>
    <row r="1755" spans="1:7" x14ac:dyDescent="0.25">
      <c r="A1755">
        <v>2414</v>
      </c>
      <c r="B1755" t="s">
        <v>1886</v>
      </c>
      <c r="C1755" t="s">
        <v>1876</v>
      </c>
      <c r="D1755">
        <v>4.2290000000000001</v>
      </c>
      <c r="E1755">
        <v>497</v>
      </c>
      <c r="F1755">
        <f t="shared" si="27"/>
        <v>14</v>
      </c>
      <c r="G1755" t="str">
        <f>STANDINGS_ERA[[#This Row],[League]]&amp;STANDINGS_ERA[[#This Row],[Team]]</f>
        <v>$150 Draft Champions Jan 03 1:00 pm Lg.3578Dutch Mafia (DC1)</v>
      </c>
    </row>
    <row r="1756" spans="1:7" x14ac:dyDescent="0.25">
      <c r="A1756">
        <v>2846</v>
      </c>
      <c r="B1756" t="s">
        <v>1887</v>
      </c>
      <c r="C1756" t="s">
        <v>1876</v>
      </c>
      <c r="D1756">
        <v>4.5650000000000004</v>
      </c>
      <c r="E1756">
        <v>65</v>
      </c>
      <c r="F1756">
        <f t="shared" si="27"/>
        <v>15</v>
      </c>
      <c r="G1756" t="str">
        <f>STANDINGS_ERA[[#This Row],[League]]&amp;STANDINGS_ERA[[#This Row],[Team]]</f>
        <v>$150 Draft Champions Jan 03 1:00 pm Lg.3578RIP Lemmy!!!</v>
      </c>
    </row>
    <row r="1757" spans="1:7" x14ac:dyDescent="0.25">
      <c r="A1757">
        <v>96</v>
      </c>
      <c r="B1757" t="s">
        <v>1892</v>
      </c>
      <c r="C1757" t="s">
        <v>1888</v>
      </c>
      <c r="D1757">
        <v>3.3639999999999999</v>
      </c>
      <c r="E1757">
        <v>2815</v>
      </c>
      <c r="F1757">
        <f t="shared" si="27"/>
        <v>1</v>
      </c>
      <c r="G1757" t="str">
        <f>STANDINGS_ERA[[#This Row],[League]]&amp;STANDINGS_ERA[[#This Row],[Team]]</f>
        <v>$150 Draft Champions Jan 04 1:00 pm Lg.3579Good Guy Dolls</v>
      </c>
    </row>
    <row r="1758" spans="1:7" x14ac:dyDescent="0.25">
      <c r="A1758">
        <v>213</v>
      </c>
      <c r="B1758" t="s">
        <v>1897</v>
      </c>
      <c r="C1758" t="s">
        <v>1888</v>
      </c>
      <c r="D1758">
        <v>3.492</v>
      </c>
      <c r="E1758">
        <v>2698</v>
      </c>
      <c r="F1758">
        <f t="shared" si="27"/>
        <v>2</v>
      </c>
      <c r="G1758" t="str">
        <f>STANDINGS_ERA[[#This Row],[League]]&amp;STANDINGS_ERA[[#This Row],[Team]]</f>
        <v>$150 Draft Champions Jan 04 1:00 pm Lg.3579Multilevel</v>
      </c>
    </row>
    <row r="1759" spans="1:7" x14ac:dyDescent="0.25">
      <c r="A1759">
        <v>716</v>
      </c>
      <c r="B1759" t="s">
        <v>1893</v>
      </c>
      <c r="C1759" t="s">
        <v>1888</v>
      </c>
      <c r="D1759">
        <v>3.722</v>
      </c>
      <c r="E1759">
        <v>2195</v>
      </c>
      <c r="F1759">
        <f t="shared" si="27"/>
        <v>3</v>
      </c>
      <c r="G1759" t="str">
        <f>STANDINGS_ERA[[#This Row],[League]]&amp;STANDINGS_ERA[[#This Row],[Team]]</f>
        <v>$150 Draft Champions Jan 04 1:00 pm Lg.3579SpinningSeams5</v>
      </c>
    </row>
    <row r="1760" spans="1:7" x14ac:dyDescent="0.25">
      <c r="A1760">
        <v>881</v>
      </c>
      <c r="B1760" t="s">
        <v>176</v>
      </c>
      <c r="C1760" t="s">
        <v>1888</v>
      </c>
      <c r="D1760">
        <v>3.7730000000000001</v>
      </c>
      <c r="E1760">
        <v>2030</v>
      </c>
      <c r="F1760">
        <f t="shared" si="27"/>
        <v>4</v>
      </c>
      <c r="G1760" t="str">
        <f>STANDINGS_ERA[[#This Row],[League]]&amp;STANDINGS_ERA[[#This Row],[Team]]</f>
        <v>$150 Draft Champions Jan 04 1:00 pm Lg.3579Pickle Rookies</v>
      </c>
    </row>
    <row r="1761" spans="1:7" x14ac:dyDescent="0.25">
      <c r="A1761">
        <v>983</v>
      </c>
      <c r="B1761" t="s">
        <v>460</v>
      </c>
      <c r="C1761" t="s">
        <v>1888</v>
      </c>
      <c r="D1761">
        <v>3.8</v>
      </c>
      <c r="E1761">
        <v>1928</v>
      </c>
      <c r="F1761">
        <f t="shared" si="27"/>
        <v>5</v>
      </c>
      <c r="G1761" t="str">
        <f>STANDINGS_ERA[[#This Row],[League]]&amp;STANDINGS_ERA[[#This Row],[Team]]</f>
        <v>$150 Draft Champions Jan 04 1:00 pm Lg.3579smackers II</v>
      </c>
    </row>
    <row r="1762" spans="1:7" x14ac:dyDescent="0.25">
      <c r="A1762">
        <v>1097</v>
      </c>
      <c r="B1762" t="s">
        <v>535</v>
      </c>
      <c r="C1762" t="s">
        <v>1888</v>
      </c>
      <c r="D1762">
        <v>3.8340000000000001</v>
      </c>
      <c r="E1762">
        <v>1814</v>
      </c>
      <c r="F1762">
        <f t="shared" si="27"/>
        <v>6</v>
      </c>
      <c r="G1762" t="str">
        <f>STANDINGS_ERA[[#This Row],[League]]&amp;STANDINGS_ERA[[#This Row],[Team]]</f>
        <v>$150 Draft Champions Jan 04 1:00 pm Lg.3579Team capofari</v>
      </c>
    </row>
    <row r="1763" spans="1:7" x14ac:dyDescent="0.25">
      <c r="A1763">
        <v>1208</v>
      </c>
      <c r="B1763" t="s">
        <v>1896</v>
      </c>
      <c r="C1763" t="s">
        <v>1888</v>
      </c>
      <c r="D1763">
        <v>3.8650000000000002</v>
      </c>
      <c r="E1763">
        <v>1703</v>
      </c>
      <c r="F1763">
        <f t="shared" si="27"/>
        <v>7</v>
      </c>
      <c r="G1763" t="str">
        <f>STANDINGS_ERA[[#This Row],[League]]&amp;STANDINGS_ERA[[#This Row],[Team]]</f>
        <v>$150 Draft Champions Jan 04 1:00 pm Lg.3579Tater Tots</v>
      </c>
    </row>
    <row r="1764" spans="1:7" x14ac:dyDescent="0.25">
      <c r="A1764">
        <v>1255</v>
      </c>
      <c r="B1764" t="s">
        <v>234</v>
      </c>
      <c r="C1764" t="s">
        <v>1888</v>
      </c>
      <c r="D1764">
        <v>3.8769999999999998</v>
      </c>
      <c r="E1764">
        <v>1656</v>
      </c>
      <c r="F1764">
        <f t="shared" si="27"/>
        <v>8</v>
      </c>
      <c r="G1764" t="str">
        <f>STANDINGS_ERA[[#This Row],[League]]&amp;STANDINGS_ERA[[#This Row],[Team]]</f>
        <v>$150 Draft Champions Jan 04 1:00 pm Lg.3579deadmoneyA</v>
      </c>
    </row>
    <row r="1765" spans="1:7" x14ac:dyDescent="0.25">
      <c r="A1765">
        <v>1420</v>
      </c>
      <c r="B1765" t="s">
        <v>1895</v>
      </c>
      <c r="C1765" t="s">
        <v>1888</v>
      </c>
      <c r="D1765">
        <v>3.9209999999999998</v>
      </c>
      <c r="E1765">
        <v>1491</v>
      </c>
      <c r="F1765">
        <f t="shared" si="27"/>
        <v>9</v>
      </c>
      <c r="G1765" t="str">
        <f>STANDINGS_ERA[[#This Row],[League]]&amp;STANDINGS_ERA[[#This Row],[Team]]</f>
        <v>$150 Draft Champions Jan 04 1:00 pm Lg.3579Nine and a half</v>
      </c>
    </row>
    <row r="1766" spans="1:7" x14ac:dyDescent="0.25">
      <c r="A1766">
        <v>1421</v>
      </c>
      <c r="B1766" t="s">
        <v>1890</v>
      </c>
      <c r="C1766" t="s">
        <v>1888</v>
      </c>
      <c r="D1766">
        <v>3.9220000000000002</v>
      </c>
      <c r="E1766">
        <v>1490</v>
      </c>
      <c r="F1766">
        <f t="shared" si="27"/>
        <v>10</v>
      </c>
      <c r="G1766" t="str">
        <f>STANDINGS_ERA[[#This Row],[League]]&amp;STANDINGS_ERA[[#This Row],[Team]]</f>
        <v>$150 Draft Champions Jan 04 1:00 pm Lg.3579Chifney Rush</v>
      </c>
    </row>
    <row r="1767" spans="1:7" x14ac:dyDescent="0.25">
      <c r="A1767">
        <v>1442</v>
      </c>
      <c r="B1767" t="s">
        <v>155</v>
      </c>
      <c r="C1767" t="s">
        <v>1888</v>
      </c>
      <c r="D1767">
        <v>3.927</v>
      </c>
      <c r="E1767">
        <v>1469</v>
      </c>
      <c r="F1767">
        <f t="shared" si="27"/>
        <v>11</v>
      </c>
      <c r="G1767" t="str">
        <f>STANDINGS_ERA[[#This Row],[League]]&amp;STANDINGS_ERA[[#This Row],[Team]]</f>
        <v>$150 Draft Champions Jan 04 1:00 pm Lg.3579Uski2</v>
      </c>
    </row>
    <row r="1768" spans="1:7" x14ac:dyDescent="0.25">
      <c r="A1768">
        <v>1582</v>
      </c>
      <c r="B1768" t="s">
        <v>1898</v>
      </c>
      <c r="C1768" t="s">
        <v>1888</v>
      </c>
      <c r="D1768">
        <v>3.9689999999999999</v>
      </c>
      <c r="E1768">
        <v>1329</v>
      </c>
      <c r="F1768">
        <f t="shared" si="27"/>
        <v>12</v>
      </c>
      <c r="G1768" t="str">
        <f>STANDINGS_ERA[[#This Row],[League]]&amp;STANDINGS_ERA[[#This Row],[Team]]</f>
        <v>$150 Draft Champions Jan 04 1:00 pm Lg.3579Jaguar</v>
      </c>
    </row>
    <row r="1769" spans="1:7" x14ac:dyDescent="0.25">
      <c r="A1769">
        <v>2080</v>
      </c>
      <c r="B1769" t="s">
        <v>1894</v>
      </c>
      <c r="C1769" t="s">
        <v>1888</v>
      </c>
      <c r="D1769">
        <v>4.1189999999999998</v>
      </c>
      <c r="E1769">
        <v>831</v>
      </c>
      <c r="F1769">
        <f t="shared" si="27"/>
        <v>13</v>
      </c>
      <c r="G1769" t="str">
        <f>STANDINGS_ERA[[#This Row],[League]]&amp;STANDINGS_ERA[[#This Row],[Team]]</f>
        <v>$150 Draft Champions Jan 04 1:00 pm Lg.3579Team Rogovin</v>
      </c>
    </row>
    <row r="1770" spans="1:7" x14ac:dyDescent="0.25">
      <c r="A1770">
        <v>2397</v>
      </c>
      <c r="B1770" t="s">
        <v>1891</v>
      </c>
      <c r="C1770" t="s">
        <v>1888</v>
      </c>
      <c r="D1770">
        <v>4.2220000000000004</v>
      </c>
      <c r="E1770">
        <v>514</v>
      </c>
      <c r="F1770">
        <f t="shared" si="27"/>
        <v>14</v>
      </c>
      <c r="G1770" t="str">
        <f>STANDINGS_ERA[[#This Row],[League]]&amp;STANDINGS_ERA[[#This Row],[Team]]</f>
        <v>$150 Draft Champions Jan 04 1:00 pm Lg.3579No Real Plan</v>
      </c>
    </row>
    <row r="1771" spans="1:7" x14ac:dyDescent="0.25">
      <c r="A1771">
        <v>2905</v>
      </c>
      <c r="B1771" t="s">
        <v>1889</v>
      </c>
      <c r="C1771" t="s">
        <v>1888</v>
      </c>
      <c r="D1771">
        <v>4.96</v>
      </c>
      <c r="E1771">
        <v>6</v>
      </c>
      <c r="F1771">
        <f t="shared" si="27"/>
        <v>15</v>
      </c>
      <c r="G1771" t="str">
        <f>STANDINGS_ERA[[#This Row],[League]]&amp;STANDINGS_ERA[[#This Row],[Team]]</f>
        <v>$150 Draft Champions Jan 04 1:00 pm Lg.3579Team Fonte</v>
      </c>
    </row>
    <row r="1772" spans="1:7" x14ac:dyDescent="0.25">
      <c r="A1772">
        <v>57</v>
      </c>
      <c r="B1772" t="s">
        <v>551</v>
      </c>
      <c r="C1772" t="s">
        <v>1900</v>
      </c>
      <c r="D1772">
        <v>3.2909999999999999</v>
      </c>
      <c r="E1772">
        <v>2854</v>
      </c>
      <c r="F1772">
        <f t="shared" si="27"/>
        <v>1</v>
      </c>
      <c r="G1772" t="str">
        <f>STANDINGS_ERA[[#This Row],[League]]&amp;STANDINGS_ERA[[#This Row],[Team]]</f>
        <v>$150 Draft Champions Jan 05 1:00 pm Lg.3580Miggy's Crown</v>
      </c>
    </row>
    <row r="1773" spans="1:7" x14ac:dyDescent="0.25">
      <c r="A1773">
        <v>64</v>
      </c>
      <c r="B1773" t="s">
        <v>1905</v>
      </c>
      <c r="C1773" t="s">
        <v>1900</v>
      </c>
      <c r="D1773">
        <v>3.3010000000000002</v>
      </c>
      <c r="E1773">
        <v>2847</v>
      </c>
      <c r="F1773">
        <f t="shared" si="27"/>
        <v>2</v>
      </c>
      <c r="G1773" t="str">
        <f>STANDINGS_ERA[[#This Row],[League]]&amp;STANDINGS_ERA[[#This Row],[Team]]</f>
        <v>$150 Draft Champions Jan 05 1:00 pm Lg.3580484 Hitter</v>
      </c>
    </row>
    <row r="1774" spans="1:7" x14ac:dyDescent="0.25">
      <c r="A1774">
        <v>396</v>
      </c>
      <c r="B1774" t="s">
        <v>94</v>
      </c>
      <c r="C1774" t="s">
        <v>1900</v>
      </c>
      <c r="D1774">
        <v>3.5920000000000001</v>
      </c>
      <c r="E1774">
        <v>2515</v>
      </c>
      <c r="F1774">
        <f t="shared" si="27"/>
        <v>3</v>
      </c>
      <c r="G1774" t="str">
        <f>STANDINGS_ERA[[#This Row],[League]]&amp;STANDINGS_ERA[[#This Row],[Team]]</f>
        <v>$150 Draft Champions Jan 05 1:00 pm Lg.3580Team Boyd</v>
      </c>
    </row>
    <row r="1775" spans="1:7" x14ac:dyDescent="0.25">
      <c r="A1775">
        <v>423</v>
      </c>
      <c r="B1775" t="s">
        <v>1908</v>
      </c>
      <c r="C1775" t="s">
        <v>1900</v>
      </c>
      <c r="D1775">
        <v>3.605</v>
      </c>
      <c r="E1775">
        <v>2488</v>
      </c>
      <c r="F1775">
        <f t="shared" si="27"/>
        <v>4</v>
      </c>
      <c r="G1775" t="str">
        <f>STANDINGS_ERA[[#This Row],[League]]&amp;STANDINGS_ERA[[#This Row],[Team]]</f>
        <v>$150 Draft Champions Jan 05 1:00 pm Lg.3580Starfishmn 0105</v>
      </c>
    </row>
    <row r="1776" spans="1:7" x14ac:dyDescent="0.25">
      <c r="A1776">
        <v>809</v>
      </c>
      <c r="B1776" t="s">
        <v>1901</v>
      </c>
      <c r="C1776" t="s">
        <v>1900</v>
      </c>
      <c r="D1776">
        <v>3.7509999999999999</v>
      </c>
      <c r="E1776">
        <v>2102</v>
      </c>
      <c r="F1776">
        <f t="shared" si="27"/>
        <v>5</v>
      </c>
      <c r="G1776" t="str">
        <f>STANDINGS_ERA[[#This Row],[League]]&amp;STANDINGS_ERA[[#This Row],[Team]]</f>
        <v>$150 Draft Champions Jan 05 1:00 pm Lg.3580Wade Boggs</v>
      </c>
    </row>
    <row r="1777" spans="1:7" x14ac:dyDescent="0.25">
      <c r="A1777">
        <v>937</v>
      </c>
      <c r="B1777" t="s">
        <v>1909</v>
      </c>
      <c r="C1777" t="s">
        <v>1900</v>
      </c>
      <c r="D1777">
        <v>3.786</v>
      </c>
      <c r="E1777">
        <v>1974</v>
      </c>
      <c r="F1777">
        <f t="shared" si="27"/>
        <v>6</v>
      </c>
      <c r="G1777" t="str">
        <f>STANDINGS_ERA[[#This Row],[League]]&amp;STANDINGS_ERA[[#This Row],[Team]]</f>
        <v>$150 Draft Champions Jan 05 1:00 pm Lg.3580OSWALDO MOBRAY</v>
      </c>
    </row>
    <row r="1778" spans="1:7" x14ac:dyDescent="0.25">
      <c r="A1778">
        <v>939</v>
      </c>
      <c r="B1778" t="s">
        <v>255</v>
      </c>
      <c r="C1778" t="s">
        <v>1900</v>
      </c>
      <c r="D1778">
        <v>3.7869999999999999</v>
      </c>
      <c r="E1778">
        <v>1972</v>
      </c>
      <c r="F1778">
        <f t="shared" si="27"/>
        <v>7</v>
      </c>
      <c r="G1778" t="str">
        <f>STANDINGS_ERA[[#This Row],[League]]&amp;STANDINGS_ERA[[#This Row],[Team]]</f>
        <v>$150 Draft Champions Jan 05 1:00 pm Lg.3580Scotch Rocks</v>
      </c>
    </row>
    <row r="1779" spans="1:7" x14ac:dyDescent="0.25">
      <c r="A1779">
        <v>1056</v>
      </c>
      <c r="B1779" t="s">
        <v>1902</v>
      </c>
      <c r="C1779" t="s">
        <v>1900</v>
      </c>
      <c r="D1779">
        <v>3.82</v>
      </c>
      <c r="E1779">
        <v>1855</v>
      </c>
      <c r="F1779">
        <f t="shared" si="27"/>
        <v>8</v>
      </c>
      <c r="G1779" t="str">
        <f>STANDINGS_ERA[[#This Row],[League]]&amp;STANDINGS_ERA[[#This Row],[Team]]</f>
        <v>$150 Draft Champions Jan 05 1:00 pm Lg.3580DC Dogo 2</v>
      </c>
    </row>
    <row r="1780" spans="1:7" x14ac:dyDescent="0.25">
      <c r="A1780">
        <v>1620</v>
      </c>
      <c r="B1780" t="s">
        <v>464</v>
      </c>
      <c r="C1780" t="s">
        <v>1900</v>
      </c>
      <c r="D1780">
        <v>3.9780000000000002</v>
      </c>
      <c r="E1780">
        <v>1291</v>
      </c>
      <c r="F1780">
        <f t="shared" si="27"/>
        <v>9</v>
      </c>
      <c r="G1780" t="str">
        <f>STANDINGS_ERA[[#This Row],[League]]&amp;STANDINGS_ERA[[#This Row],[Team]]</f>
        <v>$150 Draft Champions Jan 05 1:00 pm Lg.3580Dead Arms</v>
      </c>
    </row>
    <row r="1781" spans="1:7" x14ac:dyDescent="0.25">
      <c r="A1781">
        <v>1757</v>
      </c>
      <c r="B1781" t="s">
        <v>350</v>
      </c>
      <c r="C1781" t="s">
        <v>1900</v>
      </c>
      <c r="D1781">
        <v>4.016</v>
      </c>
      <c r="E1781">
        <v>1153.5</v>
      </c>
      <c r="F1781">
        <f t="shared" si="27"/>
        <v>10</v>
      </c>
      <c r="G1781" t="str">
        <f>STANDINGS_ERA[[#This Row],[League]]&amp;STANDINGS_ERA[[#This Row],[Team]]</f>
        <v>$150 Draft Champions Jan 05 1:00 pm Lg.3580August Legion</v>
      </c>
    </row>
    <row r="1782" spans="1:7" x14ac:dyDescent="0.25">
      <c r="A1782">
        <v>1872</v>
      </c>
      <c r="B1782" t="s">
        <v>1906</v>
      </c>
      <c r="C1782" t="s">
        <v>1900</v>
      </c>
      <c r="D1782">
        <v>4.05</v>
      </c>
      <c r="E1782">
        <v>1039</v>
      </c>
      <c r="F1782">
        <f t="shared" si="27"/>
        <v>11</v>
      </c>
      <c r="G1782" t="str">
        <f>STANDINGS_ERA[[#This Row],[League]]&amp;STANDINGS_ERA[[#This Row],[Team]]</f>
        <v>$150 Draft Champions Jan 05 1:00 pm Lg.3580Veni Vidi Vici</v>
      </c>
    </row>
    <row r="1783" spans="1:7" x14ac:dyDescent="0.25">
      <c r="A1783">
        <v>1914</v>
      </c>
      <c r="B1783" t="s">
        <v>1907</v>
      </c>
      <c r="C1783" t="s">
        <v>1900</v>
      </c>
      <c r="D1783">
        <v>4.0629999999999997</v>
      </c>
      <c r="E1783">
        <v>997</v>
      </c>
      <c r="F1783">
        <f t="shared" si="27"/>
        <v>12</v>
      </c>
      <c r="G1783" t="str">
        <f>STANDINGS_ERA[[#This Row],[League]]&amp;STANDINGS_ERA[[#This Row],[Team]]</f>
        <v>$150 Draft Champions Jan 05 1:00 pm Lg.3580Ehrman The German DC80</v>
      </c>
    </row>
    <row r="1784" spans="1:7" x14ac:dyDescent="0.25">
      <c r="A1784">
        <v>1976</v>
      </c>
      <c r="B1784" t="s">
        <v>1904</v>
      </c>
      <c r="C1784" t="s">
        <v>1900</v>
      </c>
      <c r="D1784">
        <v>4.0819999999999999</v>
      </c>
      <c r="E1784">
        <v>935</v>
      </c>
      <c r="F1784">
        <f t="shared" si="27"/>
        <v>13</v>
      </c>
      <c r="G1784" t="str">
        <f>STANDINGS_ERA[[#This Row],[League]]&amp;STANDINGS_ERA[[#This Row],[Team]]</f>
        <v>$150 Draft Champions Jan 05 1:00 pm Lg.3580Chico Lind's Hermanos - DC 26</v>
      </c>
    </row>
    <row r="1785" spans="1:7" x14ac:dyDescent="0.25">
      <c r="A1785">
        <v>2608</v>
      </c>
      <c r="B1785" t="s">
        <v>1903</v>
      </c>
      <c r="C1785" t="s">
        <v>1900</v>
      </c>
      <c r="D1785">
        <v>4.327</v>
      </c>
      <c r="E1785">
        <v>303</v>
      </c>
      <c r="F1785">
        <f t="shared" si="27"/>
        <v>14</v>
      </c>
      <c r="G1785" t="str">
        <f>STANDINGS_ERA[[#This Row],[League]]&amp;STANDINGS_ERA[[#This Row],[Team]]</f>
        <v>$150 Draft Champions Jan 05 1:00 pm Lg.3580Griffey's Homerun Swing</v>
      </c>
    </row>
    <row r="1786" spans="1:7" x14ac:dyDescent="0.25">
      <c r="A1786">
        <v>2698</v>
      </c>
      <c r="B1786" t="s">
        <v>1899</v>
      </c>
      <c r="C1786" t="s">
        <v>1900</v>
      </c>
      <c r="D1786">
        <v>4.3860000000000001</v>
      </c>
      <c r="E1786">
        <v>213</v>
      </c>
      <c r="F1786">
        <f t="shared" si="27"/>
        <v>15</v>
      </c>
      <c r="G1786" t="str">
        <f>STANDINGS_ERA[[#This Row],[League]]&amp;STANDINGS_ERA[[#This Row],[Team]]</f>
        <v>$150 Draft Champions Jan 05 1:00 pm Lg.3580Sultans of Swat 2</v>
      </c>
    </row>
    <row r="1787" spans="1:7" x14ac:dyDescent="0.25">
      <c r="A1787">
        <v>105</v>
      </c>
      <c r="B1787" t="s">
        <v>17</v>
      </c>
      <c r="C1787" t="s">
        <v>1910</v>
      </c>
      <c r="D1787">
        <v>3.379</v>
      </c>
      <c r="E1787">
        <v>2806</v>
      </c>
      <c r="F1787">
        <f t="shared" si="27"/>
        <v>1</v>
      </c>
      <c r="G1787" t="str">
        <f>STANDINGS_ERA[[#This Row],[League]]&amp;STANDINGS_ERA[[#This Row],[Team]]</f>
        <v>$150 Draft Champions Jan 05 1:00 pm Lg.3581Millertime</v>
      </c>
    </row>
    <row r="1788" spans="1:7" x14ac:dyDescent="0.25">
      <c r="A1788">
        <v>245</v>
      </c>
      <c r="B1788" t="s">
        <v>346</v>
      </c>
      <c r="C1788" t="s">
        <v>1910</v>
      </c>
      <c r="D1788">
        <v>3.5150000000000001</v>
      </c>
      <c r="E1788">
        <v>2666</v>
      </c>
      <c r="F1788">
        <f t="shared" si="27"/>
        <v>2</v>
      </c>
      <c r="G1788" t="str">
        <f>STANDINGS_ERA[[#This Row],[League]]&amp;STANDINGS_ERA[[#This Row],[Team]]</f>
        <v>$150 Draft Champions Jan 05 1:00 pm Lg.3581Miami Mac 2</v>
      </c>
    </row>
    <row r="1789" spans="1:7" x14ac:dyDescent="0.25">
      <c r="A1789">
        <v>412</v>
      </c>
      <c r="B1789" t="s">
        <v>1912</v>
      </c>
      <c r="C1789" t="s">
        <v>1910</v>
      </c>
      <c r="D1789">
        <v>3.601</v>
      </c>
      <c r="E1789">
        <v>2499</v>
      </c>
      <c r="F1789">
        <f t="shared" si="27"/>
        <v>3</v>
      </c>
      <c r="G1789" t="str">
        <f>STANDINGS_ERA[[#This Row],[League]]&amp;STANDINGS_ERA[[#This Row],[Team]]</f>
        <v>$150 Draft Champions Jan 05 1:00 pm Lg.3581It's Not Happening I</v>
      </c>
    </row>
    <row r="1790" spans="1:7" x14ac:dyDescent="0.25">
      <c r="A1790">
        <v>769</v>
      </c>
      <c r="B1790" t="s">
        <v>1913</v>
      </c>
      <c r="C1790" t="s">
        <v>1910</v>
      </c>
      <c r="D1790">
        <v>3.7370000000000001</v>
      </c>
      <c r="E1790">
        <v>2142</v>
      </c>
      <c r="F1790">
        <f t="shared" si="27"/>
        <v>4</v>
      </c>
      <c r="G1790" t="str">
        <f>STANDINGS_ERA[[#This Row],[League]]&amp;STANDINGS_ERA[[#This Row],[Team]]</f>
        <v>$150 Draft Champions Jan 05 1:00 pm Lg.3581Wicked Sensation</v>
      </c>
    </row>
    <row r="1791" spans="1:7" x14ac:dyDescent="0.25">
      <c r="A1791">
        <v>1002</v>
      </c>
      <c r="B1791" t="s">
        <v>1914</v>
      </c>
      <c r="C1791" t="s">
        <v>1910</v>
      </c>
      <c r="D1791">
        <v>3.806</v>
      </c>
      <c r="E1791">
        <v>1909</v>
      </c>
      <c r="F1791">
        <f t="shared" si="27"/>
        <v>5</v>
      </c>
      <c r="G1791" t="str">
        <f>STANDINGS_ERA[[#This Row],[League]]&amp;STANDINGS_ERA[[#This Row],[Team]]</f>
        <v>$150 Draft Champions Jan 05 1:00 pm Lg.3581esh dc1</v>
      </c>
    </row>
    <row r="1792" spans="1:7" x14ac:dyDescent="0.25">
      <c r="A1792">
        <v>1099</v>
      </c>
      <c r="B1792" t="s">
        <v>625</v>
      </c>
      <c r="C1792" t="s">
        <v>1910</v>
      </c>
      <c r="D1792">
        <v>3.8340000000000001</v>
      </c>
      <c r="E1792">
        <v>1812</v>
      </c>
      <c r="F1792">
        <f t="shared" si="27"/>
        <v>6</v>
      </c>
      <c r="G1792" t="str">
        <f>STANDINGS_ERA[[#This Row],[League]]&amp;STANDINGS_ERA[[#This Row],[Team]]</f>
        <v>$150 Draft Champions Jan 05 1:00 pm Lg.3581Team Hunter</v>
      </c>
    </row>
    <row r="1793" spans="1:7" x14ac:dyDescent="0.25">
      <c r="A1793">
        <v>1157</v>
      </c>
      <c r="B1793" t="s">
        <v>1916</v>
      </c>
      <c r="C1793" t="s">
        <v>1910</v>
      </c>
      <c r="D1793">
        <v>3.851</v>
      </c>
      <c r="E1793">
        <v>1754</v>
      </c>
      <c r="F1793">
        <f t="shared" si="27"/>
        <v>7</v>
      </c>
      <c r="G1793" t="str">
        <f>STANDINGS_ERA[[#This Row],[League]]&amp;STANDINGS_ERA[[#This Row],[Team]]</f>
        <v>$150 Draft Champions Jan 05 1:00 pm Lg.3581Team WhoopAss</v>
      </c>
    </row>
    <row r="1794" spans="1:7" x14ac:dyDescent="0.25">
      <c r="A1794">
        <v>1484</v>
      </c>
      <c r="B1794" t="s">
        <v>1911</v>
      </c>
      <c r="C1794" t="s">
        <v>1910</v>
      </c>
      <c r="D1794">
        <v>3.94</v>
      </c>
      <c r="E1794">
        <v>1427</v>
      </c>
      <c r="F1794">
        <f t="shared" si="27"/>
        <v>8</v>
      </c>
      <c r="G1794" t="str">
        <f>STANDINGS_ERA[[#This Row],[League]]&amp;STANDINGS_ERA[[#This Row],[Team]]</f>
        <v>$150 Draft Champions Jan 05 1:00 pm Lg.3581Snuffaluffagus</v>
      </c>
    </row>
    <row r="1795" spans="1:7" x14ac:dyDescent="0.25">
      <c r="A1795">
        <v>1500</v>
      </c>
      <c r="B1795" t="s">
        <v>117</v>
      </c>
      <c r="C1795" t="s">
        <v>1910</v>
      </c>
      <c r="D1795">
        <v>3.9430000000000001</v>
      </c>
      <c r="E1795">
        <v>1411</v>
      </c>
      <c r="F1795">
        <f t="shared" ref="F1795:F1858" si="28">IF(C1795=C1794,F1794+1,1)</f>
        <v>9</v>
      </c>
      <c r="G1795" t="str">
        <f>STANDINGS_ERA[[#This Row],[League]]&amp;STANDINGS_ERA[[#This Row],[Team]]</f>
        <v>$150 Draft Champions Jan 05 1:00 pm Lg.3581MustSeeTV314</v>
      </c>
    </row>
    <row r="1796" spans="1:7" x14ac:dyDescent="0.25">
      <c r="A1796">
        <v>1761</v>
      </c>
      <c r="B1796" t="s">
        <v>1917</v>
      </c>
      <c r="C1796" t="s">
        <v>1910</v>
      </c>
      <c r="D1796">
        <v>4.0170000000000003</v>
      </c>
      <c r="E1796">
        <v>1150</v>
      </c>
      <c r="F1796">
        <f t="shared" si="28"/>
        <v>10</v>
      </c>
      <c r="G1796" t="str">
        <f>STANDINGS_ERA[[#This Row],[League]]&amp;STANDINGS_ERA[[#This Row],[Team]]</f>
        <v>$150 Draft Champions Jan 05 1:00 pm Lg.3581Major League Players</v>
      </c>
    </row>
    <row r="1797" spans="1:7" x14ac:dyDescent="0.25">
      <c r="A1797">
        <v>1893</v>
      </c>
      <c r="B1797" t="s">
        <v>1915</v>
      </c>
      <c r="C1797" t="s">
        <v>1910</v>
      </c>
      <c r="D1797">
        <v>4.056</v>
      </c>
      <c r="E1797">
        <v>1018</v>
      </c>
      <c r="F1797">
        <f t="shared" si="28"/>
        <v>11</v>
      </c>
      <c r="G1797" t="str">
        <f>STANDINGS_ERA[[#This Row],[League]]&amp;STANDINGS_ERA[[#This Row],[Team]]</f>
        <v>$150 Draft Champions Jan 05 1:00 pm Lg.3581Thebeau 1</v>
      </c>
    </row>
    <row r="1798" spans="1:7" x14ac:dyDescent="0.25">
      <c r="A1798">
        <v>2157</v>
      </c>
      <c r="B1798" t="s">
        <v>159</v>
      </c>
      <c r="C1798" t="s">
        <v>1910</v>
      </c>
      <c r="D1798">
        <v>4.1449999999999996</v>
      </c>
      <c r="E1798">
        <v>754</v>
      </c>
      <c r="F1798">
        <f t="shared" si="28"/>
        <v>12</v>
      </c>
      <c r="G1798" t="str">
        <f>STANDINGS_ERA[[#This Row],[League]]&amp;STANDINGS_ERA[[#This Row],[Team]]</f>
        <v>$150 Draft Champions Jan 05 1:00 pm Lg.3581Impending Doom</v>
      </c>
    </row>
    <row r="1799" spans="1:7" x14ac:dyDescent="0.25">
      <c r="A1799">
        <v>2187</v>
      </c>
      <c r="B1799" t="s">
        <v>428</v>
      </c>
      <c r="C1799" t="s">
        <v>1910</v>
      </c>
      <c r="D1799">
        <v>4.157</v>
      </c>
      <c r="E1799">
        <v>724</v>
      </c>
      <c r="F1799">
        <f t="shared" si="28"/>
        <v>13</v>
      </c>
      <c r="G1799" t="str">
        <f>STANDINGS_ERA[[#This Row],[League]]&amp;STANDINGS_ERA[[#This Row],[Team]]</f>
        <v>$150 Draft Champions Jan 05 1:00 pm Lg.3581Trill 1</v>
      </c>
    </row>
    <row r="1800" spans="1:7" x14ac:dyDescent="0.25">
      <c r="A1800">
        <v>2449</v>
      </c>
      <c r="B1800" t="s">
        <v>728</v>
      </c>
      <c r="C1800" t="s">
        <v>1910</v>
      </c>
      <c r="D1800">
        <v>4.2460000000000004</v>
      </c>
      <c r="E1800">
        <v>462</v>
      </c>
      <c r="F1800">
        <f t="shared" si="28"/>
        <v>14</v>
      </c>
      <c r="G1800" t="str">
        <f>STANDINGS_ERA[[#This Row],[League]]&amp;STANDINGS_ERA[[#This Row],[Team]]</f>
        <v>$150 Draft Champions Jan 05 1:00 pm Lg.3581Team Estes</v>
      </c>
    </row>
    <row r="1801" spans="1:7" x14ac:dyDescent="0.25">
      <c r="A1801">
        <v>2773</v>
      </c>
      <c r="B1801" t="s">
        <v>1918</v>
      </c>
      <c r="C1801" t="s">
        <v>1910</v>
      </c>
      <c r="D1801">
        <v>4.4470000000000001</v>
      </c>
      <c r="E1801">
        <v>138</v>
      </c>
      <c r="F1801">
        <f t="shared" si="28"/>
        <v>15</v>
      </c>
      <c r="G1801" t="str">
        <f>STANDINGS_ERA[[#This Row],[League]]&amp;STANDINGS_ERA[[#This Row],[Team]]</f>
        <v>$150 Draft Champions Jan 05 1:00 pm Lg.3581It's Happening II</v>
      </c>
    </row>
    <row r="1802" spans="1:7" x14ac:dyDescent="0.25">
      <c r="A1802">
        <v>317</v>
      </c>
      <c r="B1802" t="s">
        <v>481</v>
      </c>
      <c r="C1802" t="s">
        <v>1920</v>
      </c>
      <c r="D1802">
        <v>3.556</v>
      </c>
      <c r="E1802">
        <v>2594</v>
      </c>
      <c r="F1802">
        <f t="shared" si="28"/>
        <v>1</v>
      </c>
      <c r="G1802" t="str">
        <f>STANDINGS_ERA[[#This Row],[League]]&amp;STANDINGS_ERA[[#This Row],[Team]]</f>
        <v>$150 Draft Champions Jan 06 1:00 pm Lg.3582Cultured Hooligan 3</v>
      </c>
    </row>
    <row r="1803" spans="1:7" x14ac:dyDescent="0.25">
      <c r="A1803">
        <v>319</v>
      </c>
      <c r="B1803" t="s">
        <v>1923</v>
      </c>
      <c r="C1803" t="s">
        <v>1920</v>
      </c>
      <c r="D1803">
        <v>3.556</v>
      </c>
      <c r="E1803">
        <v>2592</v>
      </c>
      <c r="F1803">
        <f t="shared" si="28"/>
        <v>2</v>
      </c>
      <c r="G1803" t="str">
        <f>STANDINGS_ERA[[#This Row],[League]]&amp;STANDINGS_ERA[[#This Row],[Team]]</f>
        <v>$150 Draft Champions Jan 06 1:00 pm Lg.3582Sloth Farmer</v>
      </c>
    </row>
    <row r="1804" spans="1:7" x14ac:dyDescent="0.25">
      <c r="A1804">
        <v>399</v>
      </c>
      <c r="B1804" t="s">
        <v>87</v>
      </c>
      <c r="C1804" t="s">
        <v>1920</v>
      </c>
      <c r="D1804">
        <v>3.593</v>
      </c>
      <c r="E1804">
        <v>2512</v>
      </c>
      <c r="F1804">
        <f t="shared" si="28"/>
        <v>3</v>
      </c>
      <c r="G1804" t="str">
        <f>STANDINGS_ERA[[#This Row],[League]]&amp;STANDINGS_ERA[[#This Row],[Team]]</f>
        <v>$150 Draft Champions Jan 06 1:00 pm Lg.3582The Northsiders</v>
      </c>
    </row>
    <row r="1805" spans="1:7" x14ac:dyDescent="0.25">
      <c r="A1805">
        <v>600</v>
      </c>
      <c r="B1805" t="s">
        <v>372</v>
      </c>
      <c r="C1805" t="s">
        <v>1920</v>
      </c>
      <c r="D1805">
        <v>3.681</v>
      </c>
      <c r="E1805">
        <v>2311</v>
      </c>
      <c r="F1805">
        <f t="shared" si="28"/>
        <v>4</v>
      </c>
      <c r="G1805" t="str">
        <f>STANDINGS_ERA[[#This Row],[League]]&amp;STANDINGS_ERA[[#This Row],[Team]]</f>
        <v>$150 Draft Champions Jan 06 1:00 pm Lg.3582Tigers Slappy DC2</v>
      </c>
    </row>
    <row r="1806" spans="1:7" x14ac:dyDescent="0.25">
      <c r="A1806">
        <v>807</v>
      </c>
      <c r="B1806" t="s">
        <v>1922</v>
      </c>
      <c r="C1806" t="s">
        <v>1920</v>
      </c>
      <c r="D1806">
        <v>3.7509999999999999</v>
      </c>
      <c r="E1806">
        <v>2104</v>
      </c>
      <c r="F1806">
        <f t="shared" si="28"/>
        <v>5</v>
      </c>
      <c r="G1806" t="str">
        <f>STANDINGS_ERA[[#This Row],[League]]&amp;STANDINGS_ERA[[#This Row],[Team]]</f>
        <v>$150 Draft Champions Jan 06 1:00 pm Lg.3582Cleveland Dustmites</v>
      </c>
    </row>
    <row r="1807" spans="1:7" x14ac:dyDescent="0.25">
      <c r="A1807">
        <v>1249</v>
      </c>
      <c r="B1807" t="s">
        <v>1925</v>
      </c>
      <c r="C1807" t="s">
        <v>1920</v>
      </c>
      <c r="D1807">
        <v>3.875</v>
      </c>
      <c r="E1807">
        <v>1662</v>
      </c>
      <c r="F1807">
        <f t="shared" si="28"/>
        <v>6</v>
      </c>
      <c r="G1807" t="str">
        <f>STANDINGS_ERA[[#This Row],[League]]&amp;STANDINGS_ERA[[#This Row],[Team]]</f>
        <v>$150 Draft Champions Jan 06 1:00 pm Lg.3582Akitas</v>
      </c>
    </row>
    <row r="1808" spans="1:7" x14ac:dyDescent="0.25">
      <c r="A1808">
        <v>1313</v>
      </c>
      <c r="B1808" t="s">
        <v>452</v>
      </c>
      <c r="C1808" t="s">
        <v>1920</v>
      </c>
      <c r="D1808">
        <v>3.891</v>
      </c>
      <c r="E1808">
        <v>1598</v>
      </c>
      <c r="F1808">
        <f t="shared" si="28"/>
        <v>7</v>
      </c>
      <c r="G1808" t="str">
        <f>STANDINGS_ERA[[#This Row],[League]]&amp;STANDINGS_ERA[[#This Row],[Team]]</f>
        <v>$150 Draft Champions Jan 06 1:00 pm Lg.3582Super Furry Animals</v>
      </c>
    </row>
    <row r="1809" spans="1:7" x14ac:dyDescent="0.25">
      <c r="A1809">
        <v>1315</v>
      </c>
      <c r="B1809" t="s">
        <v>726</v>
      </c>
      <c r="C1809" t="s">
        <v>1920</v>
      </c>
      <c r="D1809">
        <v>3.8919999999999999</v>
      </c>
      <c r="E1809">
        <v>1596</v>
      </c>
      <c r="F1809">
        <f t="shared" si="28"/>
        <v>8</v>
      </c>
      <c r="G1809" t="str">
        <f>STANDINGS_ERA[[#This Row],[League]]&amp;STANDINGS_ERA[[#This Row],[Team]]</f>
        <v>$150 Draft Champions Jan 06 1:00 pm Lg.3582Team Warner</v>
      </c>
    </row>
    <row r="1810" spans="1:7" x14ac:dyDescent="0.25">
      <c r="A1810">
        <v>1600</v>
      </c>
      <c r="B1810" t="s">
        <v>367</v>
      </c>
      <c r="C1810" t="s">
        <v>1920</v>
      </c>
      <c r="D1810">
        <v>3.9729999999999999</v>
      </c>
      <c r="E1810">
        <v>1311</v>
      </c>
      <c r="F1810">
        <f t="shared" si="28"/>
        <v>9</v>
      </c>
      <c r="G1810" t="str">
        <f>STANDINGS_ERA[[#This Row],[League]]&amp;STANDINGS_ERA[[#This Row],[Team]]</f>
        <v>$150 Draft Champions Jan 06 1:00 pm Lg.3582Team Wilson</v>
      </c>
    </row>
    <row r="1811" spans="1:7" x14ac:dyDescent="0.25">
      <c r="A1811">
        <v>1686</v>
      </c>
      <c r="B1811" t="s">
        <v>1919</v>
      </c>
      <c r="C1811" t="s">
        <v>1920</v>
      </c>
      <c r="D1811">
        <v>3.9990000000000001</v>
      </c>
      <c r="E1811">
        <v>1225</v>
      </c>
      <c r="F1811">
        <f t="shared" si="28"/>
        <v>10</v>
      </c>
      <c r="G1811" t="str">
        <f>STANDINGS_ERA[[#This Row],[League]]&amp;STANDINGS_ERA[[#This Row],[Team]]</f>
        <v>$150 Draft Champions Jan 06 1:00 pm Lg.3582MeatLohse</v>
      </c>
    </row>
    <row r="1812" spans="1:7" x14ac:dyDescent="0.25">
      <c r="A1812">
        <v>1760</v>
      </c>
      <c r="B1812" t="s">
        <v>1921</v>
      </c>
      <c r="C1812" t="s">
        <v>1920</v>
      </c>
      <c r="D1812">
        <v>4.0170000000000003</v>
      </c>
      <c r="E1812">
        <v>1151</v>
      </c>
      <c r="F1812">
        <f t="shared" si="28"/>
        <v>11</v>
      </c>
      <c r="G1812" t="str">
        <f>STANDINGS_ERA[[#This Row],[League]]&amp;STANDINGS_ERA[[#This Row],[Team]]</f>
        <v>$150 Draft Champions Jan 06 1:00 pm Lg.3582Chili and Onion Dogs</v>
      </c>
    </row>
    <row r="1813" spans="1:7" x14ac:dyDescent="0.25">
      <c r="A1813">
        <v>2053</v>
      </c>
      <c r="B1813" t="s">
        <v>1926</v>
      </c>
      <c r="C1813" t="s">
        <v>1920</v>
      </c>
      <c r="D1813">
        <v>4.1100000000000003</v>
      </c>
      <c r="E1813">
        <v>858</v>
      </c>
      <c r="F1813">
        <f t="shared" si="28"/>
        <v>12</v>
      </c>
      <c r="G1813" t="str">
        <f>STANDINGS_ERA[[#This Row],[League]]&amp;STANDINGS_ERA[[#This Row],[Team]]</f>
        <v>$150 Draft Champions Jan 06 1:00 pm Lg.3582SpinningSeams6</v>
      </c>
    </row>
    <row r="1814" spans="1:7" x14ac:dyDescent="0.25">
      <c r="A1814">
        <v>2251</v>
      </c>
      <c r="B1814" t="s">
        <v>1927</v>
      </c>
      <c r="C1814" t="s">
        <v>1920</v>
      </c>
      <c r="D1814">
        <v>4.1769999999999996</v>
      </c>
      <c r="E1814">
        <v>660</v>
      </c>
      <c r="F1814">
        <f t="shared" si="28"/>
        <v>13</v>
      </c>
      <c r="G1814" t="str">
        <f>STANDINGS_ERA[[#This Row],[League]]&amp;STANDINGS_ERA[[#This Row],[Team]]</f>
        <v>$150 Draft Champions Jan 06 1:00 pm Lg.3582Dogeeseseegod</v>
      </c>
    </row>
    <row r="1815" spans="1:7" x14ac:dyDescent="0.25">
      <c r="A1815">
        <v>2795</v>
      </c>
      <c r="B1815" t="s">
        <v>1924</v>
      </c>
      <c r="C1815" t="s">
        <v>1920</v>
      </c>
      <c r="D1815">
        <v>4.4649999999999999</v>
      </c>
      <c r="E1815">
        <v>116</v>
      </c>
      <c r="F1815">
        <f t="shared" si="28"/>
        <v>14</v>
      </c>
      <c r="G1815" t="str">
        <f>STANDINGS_ERA[[#This Row],[League]]&amp;STANDINGS_ERA[[#This Row],[Team]]</f>
        <v>$150 Draft Champions Jan 06 1:00 pm Lg.3582Killed By Death</v>
      </c>
    </row>
    <row r="1816" spans="1:7" x14ac:dyDescent="0.25">
      <c r="A1816">
        <v>2893</v>
      </c>
      <c r="B1816" t="s">
        <v>12</v>
      </c>
      <c r="C1816" t="s">
        <v>1920</v>
      </c>
      <c r="D1816">
        <v>4.78</v>
      </c>
      <c r="E1816">
        <v>18</v>
      </c>
      <c r="F1816">
        <f t="shared" si="28"/>
        <v>15</v>
      </c>
      <c r="G1816" t="str">
        <f>STANDINGS_ERA[[#This Row],[League]]&amp;STANDINGS_ERA[[#This Row],[Team]]</f>
        <v>$150 Draft Champions Jan 06 1:00 pm Lg.3582Team Marcus</v>
      </c>
    </row>
    <row r="1817" spans="1:7" x14ac:dyDescent="0.25">
      <c r="A1817">
        <v>257</v>
      </c>
      <c r="B1817" t="s">
        <v>1934</v>
      </c>
      <c r="C1817" t="s">
        <v>1928</v>
      </c>
      <c r="D1817">
        <v>3.524</v>
      </c>
      <c r="E1817">
        <v>2654</v>
      </c>
      <c r="F1817">
        <f t="shared" si="28"/>
        <v>1</v>
      </c>
      <c r="G1817" t="str">
        <f>STANDINGS_ERA[[#This Row],[League]]&amp;STANDINGS_ERA[[#This Row],[Team]]</f>
        <v>$150 Draft Champions Jan 07 1:00 pm Lg.3583Captain Chaos</v>
      </c>
    </row>
    <row r="1818" spans="1:7" x14ac:dyDescent="0.25">
      <c r="A1818">
        <v>294</v>
      </c>
      <c r="B1818" t="s">
        <v>18</v>
      </c>
      <c r="C1818" t="s">
        <v>1928</v>
      </c>
      <c r="D1818">
        <v>3.5470000000000002</v>
      </c>
      <c r="E1818">
        <v>2617</v>
      </c>
      <c r="F1818">
        <f t="shared" si="28"/>
        <v>2</v>
      </c>
      <c r="G1818" t="str">
        <f>STANDINGS_ERA[[#This Row],[League]]&amp;STANDINGS_ERA[[#This Row],[Team]]</f>
        <v>$150 Draft Champions Jan 07 1:00 pm Lg.3583Home Run Derbies</v>
      </c>
    </row>
    <row r="1819" spans="1:7" x14ac:dyDescent="0.25">
      <c r="A1819">
        <v>448</v>
      </c>
      <c r="B1819" t="s">
        <v>1930</v>
      </c>
      <c r="C1819" t="s">
        <v>1928</v>
      </c>
      <c r="D1819">
        <v>3.6150000000000002</v>
      </c>
      <c r="E1819">
        <v>2463</v>
      </c>
      <c r="F1819">
        <f t="shared" si="28"/>
        <v>3</v>
      </c>
      <c r="G1819" t="str">
        <f>STANDINGS_ERA[[#This Row],[League]]&amp;STANDINGS_ERA[[#This Row],[Team]]</f>
        <v>$150 Draft Champions Jan 07 1:00 pm Lg.3583Lincoln Lumberjacks</v>
      </c>
    </row>
    <row r="1820" spans="1:7" x14ac:dyDescent="0.25">
      <c r="A1820">
        <v>859</v>
      </c>
      <c r="B1820" t="s">
        <v>1937</v>
      </c>
      <c r="C1820" t="s">
        <v>1928</v>
      </c>
      <c r="D1820">
        <v>3.7669999999999999</v>
      </c>
      <c r="E1820">
        <v>2052</v>
      </c>
      <c r="F1820">
        <f t="shared" si="28"/>
        <v>4</v>
      </c>
      <c r="G1820" t="str">
        <f>STANDINGS_ERA[[#This Row],[League]]&amp;STANDINGS_ERA[[#This Row],[Team]]</f>
        <v>$150 Draft Champions Jan 07 1:00 pm Lg.3583The District</v>
      </c>
    </row>
    <row r="1821" spans="1:7" x14ac:dyDescent="0.25">
      <c r="A1821">
        <v>935</v>
      </c>
      <c r="B1821" t="s">
        <v>1931</v>
      </c>
      <c r="C1821" t="s">
        <v>1928</v>
      </c>
      <c r="D1821">
        <v>3.786</v>
      </c>
      <c r="E1821">
        <v>1976</v>
      </c>
      <c r="F1821">
        <f t="shared" si="28"/>
        <v>5</v>
      </c>
      <c r="G1821" t="str">
        <f>STANDINGS_ERA[[#This Row],[League]]&amp;STANDINGS_ERA[[#This Row],[Team]]</f>
        <v>$150 Draft Champions Jan 07 1:00 pm Lg.3583Squawks</v>
      </c>
    </row>
    <row r="1822" spans="1:7" x14ac:dyDescent="0.25">
      <c r="A1822">
        <v>1000</v>
      </c>
      <c r="B1822" t="s">
        <v>1932</v>
      </c>
      <c r="C1822" t="s">
        <v>1928</v>
      </c>
      <c r="D1822">
        <v>3.806</v>
      </c>
      <c r="E1822">
        <v>1911</v>
      </c>
      <c r="F1822">
        <f t="shared" si="28"/>
        <v>6</v>
      </c>
      <c r="G1822" t="str">
        <f>STANDINGS_ERA[[#This Row],[League]]&amp;STANDINGS_ERA[[#This Row],[Team]]</f>
        <v>$150 Draft Champions Jan 07 1:00 pm Lg.35833DC WAGGENER</v>
      </c>
    </row>
    <row r="1823" spans="1:7" x14ac:dyDescent="0.25">
      <c r="A1823">
        <v>1077</v>
      </c>
      <c r="B1823" t="s">
        <v>1940</v>
      </c>
      <c r="C1823" t="s">
        <v>1928</v>
      </c>
      <c r="D1823">
        <v>3.8250000000000002</v>
      </c>
      <c r="E1823">
        <v>1834</v>
      </c>
      <c r="F1823">
        <f t="shared" si="28"/>
        <v>7</v>
      </c>
      <c r="G1823" t="str">
        <f>STANDINGS_ERA[[#This Row],[League]]&amp;STANDINGS_ERA[[#This Row],[Team]]</f>
        <v>$150 Draft Champions Jan 07 1:00 pm Lg.35831883 BOSTON BEANEATERS</v>
      </c>
    </row>
    <row r="1824" spans="1:7" x14ac:dyDescent="0.25">
      <c r="A1824">
        <v>1186</v>
      </c>
      <c r="B1824" t="s">
        <v>1938</v>
      </c>
      <c r="C1824" t="s">
        <v>1928</v>
      </c>
      <c r="D1824">
        <v>3.859</v>
      </c>
      <c r="E1824">
        <v>1725</v>
      </c>
      <c r="F1824">
        <f t="shared" si="28"/>
        <v>8</v>
      </c>
      <c r="G1824" t="str">
        <f>STANDINGS_ERA[[#This Row],[League]]&amp;STANDINGS_ERA[[#This Row],[Team]]</f>
        <v>$150 Draft Champions Jan 07 1:00 pm Lg.3583Mike Pagliarulo</v>
      </c>
    </row>
    <row r="1825" spans="1:7" x14ac:dyDescent="0.25">
      <c r="A1825">
        <v>1412</v>
      </c>
      <c r="B1825" t="s">
        <v>1936</v>
      </c>
      <c r="C1825" t="s">
        <v>1928</v>
      </c>
      <c r="D1825">
        <v>3.919</v>
      </c>
      <c r="E1825">
        <v>1499</v>
      </c>
      <c r="F1825">
        <f t="shared" si="28"/>
        <v>9</v>
      </c>
      <c r="G1825" t="str">
        <f>STANDINGS_ERA[[#This Row],[League]]&amp;STANDINGS_ERA[[#This Row],[Team]]</f>
        <v>$150 Draft Champions Jan 07 1:00 pm Lg.3583Pine Tar Gang</v>
      </c>
    </row>
    <row r="1826" spans="1:7" x14ac:dyDescent="0.25">
      <c r="A1826">
        <v>1602</v>
      </c>
      <c r="B1826" t="s">
        <v>286</v>
      </c>
      <c r="C1826" t="s">
        <v>1928</v>
      </c>
      <c r="D1826">
        <v>3.9740000000000002</v>
      </c>
      <c r="E1826">
        <v>1309</v>
      </c>
      <c r="F1826">
        <f t="shared" si="28"/>
        <v>10</v>
      </c>
      <c r="G1826" t="str">
        <f>STANDINGS_ERA[[#This Row],[League]]&amp;STANDINGS_ERA[[#This Row],[Team]]</f>
        <v>$150 Draft Champions Jan 07 1:00 pm Lg.3583Team Williams</v>
      </c>
    </row>
    <row r="1827" spans="1:7" x14ac:dyDescent="0.25">
      <c r="A1827">
        <v>1790</v>
      </c>
      <c r="B1827" t="s">
        <v>1935</v>
      </c>
      <c r="C1827" t="s">
        <v>1928</v>
      </c>
      <c r="D1827">
        <v>4.0270000000000001</v>
      </c>
      <c r="E1827">
        <v>1121</v>
      </c>
      <c r="F1827">
        <f t="shared" si="28"/>
        <v>11</v>
      </c>
      <c r="G1827" t="str">
        <f>STANDINGS_ERA[[#This Row],[League]]&amp;STANDINGS_ERA[[#This Row],[Team]]</f>
        <v>$150 Draft Champions Jan 07 1:00 pm Lg.3583Gray Boy Bailey</v>
      </c>
    </row>
    <row r="1828" spans="1:7" x14ac:dyDescent="0.25">
      <c r="A1828">
        <v>1910</v>
      </c>
      <c r="B1828" t="s">
        <v>1933</v>
      </c>
      <c r="C1828" t="s">
        <v>1928</v>
      </c>
      <c r="D1828">
        <v>4.0620000000000003</v>
      </c>
      <c r="E1828">
        <v>1001</v>
      </c>
      <c r="F1828">
        <f t="shared" si="28"/>
        <v>12</v>
      </c>
      <c r="G1828" t="str">
        <f>STANDINGS_ERA[[#This Row],[League]]&amp;STANDINGS_ERA[[#This Row],[Team]]</f>
        <v>$150 Draft Champions Jan 07 1:00 pm Lg.3583Agostina</v>
      </c>
    </row>
    <row r="1829" spans="1:7" x14ac:dyDescent="0.25">
      <c r="A1829">
        <v>2658</v>
      </c>
      <c r="B1829" t="s">
        <v>532</v>
      </c>
      <c r="C1829" t="s">
        <v>1928</v>
      </c>
      <c r="D1829">
        <v>4.3570000000000002</v>
      </c>
      <c r="E1829">
        <v>253</v>
      </c>
      <c r="F1829">
        <f t="shared" si="28"/>
        <v>13</v>
      </c>
      <c r="G1829" t="str">
        <f>STANDINGS_ERA[[#This Row],[League]]&amp;STANDINGS_ERA[[#This Row],[Team]]</f>
        <v>$150 Draft Champions Jan 07 1:00 pm Lg.3583Bleacher Bums</v>
      </c>
    </row>
    <row r="1830" spans="1:7" x14ac:dyDescent="0.25">
      <c r="A1830">
        <v>2718</v>
      </c>
      <c r="B1830" t="s">
        <v>1929</v>
      </c>
      <c r="C1830" t="s">
        <v>1928</v>
      </c>
      <c r="D1830">
        <v>4.4020000000000001</v>
      </c>
      <c r="E1830">
        <v>193</v>
      </c>
      <c r="F1830">
        <f t="shared" si="28"/>
        <v>14</v>
      </c>
      <c r="G1830" t="str">
        <f>STANDINGS_ERA[[#This Row],[League]]&amp;STANDINGS_ERA[[#This Row],[Team]]</f>
        <v>$150 Draft Champions Jan 07 1:00 pm Lg.3583The Price for Bryce</v>
      </c>
    </row>
    <row r="1831" spans="1:7" x14ac:dyDescent="0.25">
      <c r="A1831">
        <v>2720</v>
      </c>
      <c r="B1831" t="s">
        <v>1939</v>
      </c>
      <c r="C1831" t="s">
        <v>1928</v>
      </c>
      <c r="D1831">
        <v>4.4050000000000002</v>
      </c>
      <c r="E1831">
        <v>191</v>
      </c>
      <c r="F1831">
        <f t="shared" si="28"/>
        <v>15</v>
      </c>
      <c r="G1831" t="str">
        <f>STANDINGS_ERA[[#This Row],[League]]&amp;STANDINGS_ERA[[#This Row],[Team]]</f>
        <v>$150 Draft Champions Jan 07 1:00 pm Lg.3583Team Winder</v>
      </c>
    </row>
    <row r="1832" spans="1:7" x14ac:dyDescent="0.25">
      <c r="A1832">
        <v>124</v>
      </c>
      <c r="B1832" t="s">
        <v>1945</v>
      </c>
      <c r="C1832" t="s">
        <v>1941</v>
      </c>
      <c r="D1832">
        <v>3.403</v>
      </c>
      <c r="E1832">
        <v>2787</v>
      </c>
      <c r="F1832">
        <f t="shared" si="28"/>
        <v>1</v>
      </c>
      <c r="G1832" t="str">
        <f>STANDINGS_ERA[[#This Row],[League]]&amp;STANDINGS_ERA[[#This Row],[Team]]</f>
        <v>$150 Draft Champions Jan 07 1:00 pm Lg.3584EMERSON 5</v>
      </c>
    </row>
    <row r="1833" spans="1:7" x14ac:dyDescent="0.25">
      <c r="A1833">
        <v>269</v>
      </c>
      <c r="B1833" t="s">
        <v>1944</v>
      </c>
      <c r="C1833" t="s">
        <v>1941</v>
      </c>
      <c r="D1833">
        <v>3.5289999999999999</v>
      </c>
      <c r="E1833">
        <v>2642</v>
      </c>
      <c r="F1833">
        <f t="shared" si="28"/>
        <v>2</v>
      </c>
      <c r="G1833" t="str">
        <f>STANDINGS_ERA[[#This Row],[League]]&amp;STANDINGS_ERA[[#This Row],[Team]]</f>
        <v>$150 Draft Champions Jan 07 1:00 pm Lg.3584Altuve Abreu Keuchel</v>
      </c>
    </row>
    <row r="1834" spans="1:7" x14ac:dyDescent="0.25">
      <c r="A1834">
        <v>280</v>
      </c>
      <c r="B1834" t="s">
        <v>1949</v>
      </c>
      <c r="C1834" t="s">
        <v>1941</v>
      </c>
      <c r="D1834">
        <v>3.5409999999999999</v>
      </c>
      <c r="E1834">
        <v>2631</v>
      </c>
      <c r="F1834">
        <f t="shared" si="28"/>
        <v>3</v>
      </c>
      <c r="G1834" t="str">
        <f>STANDINGS_ERA[[#This Row],[League]]&amp;STANDINGS_ERA[[#This Row],[Team]]</f>
        <v>$150 Draft Champions Jan 07 1:00 pm Lg.3584Team Kent 2</v>
      </c>
    </row>
    <row r="1835" spans="1:7" x14ac:dyDescent="0.25">
      <c r="A1835">
        <v>521</v>
      </c>
      <c r="B1835" t="s">
        <v>474</v>
      </c>
      <c r="C1835" t="s">
        <v>1941</v>
      </c>
      <c r="D1835">
        <v>3.6440000000000001</v>
      </c>
      <c r="E1835">
        <v>2390</v>
      </c>
      <c r="F1835">
        <f t="shared" si="28"/>
        <v>4</v>
      </c>
      <c r="G1835" t="str">
        <f>STANDINGS_ERA[[#This Row],[League]]&amp;STANDINGS_ERA[[#This Row],[Team]]</f>
        <v>$150 Draft Champions Jan 07 1:00 pm Lg.3584Red Barons II</v>
      </c>
    </row>
    <row r="1836" spans="1:7" x14ac:dyDescent="0.25">
      <c r="A1836">
        <v>685</v>
      </c>
      <c r="B1836" t="s">
        <v>1946</v>
      </c>
      <c r="C1836" t="s">
        <v>1941</v>
      </c>
      <c r="D1836">
        <v>3.7120000000000002</v>
      </c>
      <c r="E1836">
        <v>2226</v>
      </c>
      <c r="F1836">
        <f t="shared" si="28"/>
        <v>5</v>
      </c>
      <c r="G1836" t="str">
        <f>STANDINGS_ERA[[#This Row],[League]]&amp;STANDINGS_ERA[[#This Row],[Team]]</f>
        <v>$150 Draft Champions Jan 07 1:00 pm Lg.3584EBDB BnB Prime</v>
      </c>
    </row>
    <row r="1837" spans="1:7" x14ac:dyDescent="0.25">
      <c r="A1837">
        <v>1203</v>
      </c>
      <c r="B1837" t="s">
        <v>36</v>
      </c>
      <c r="C1837" t="s">
        <v>1941</v>
      </c>
      <c r="D1837">
        <v>3.8639999999999999</v>
      </c>
      <c r="E1837">
        <v>1708</v>
      </c>
      <c r="F1837">
        <f t="shared" si="28"/>
        <v>6</v>
      </c>
      <c r="G1837" t="str">
        <f>STANDINGS_ERA[[#This Row],[League]]&amp;STANDINGS_ERA[[#This Row],[Team]]</f>
        <v>$150 Draft Champions Jan 07 1:00 pm Lg.3584PACO THYME</v>
      </c>
    </row>
    <row r="1838" spans="1:7" x14ac:dyDescent="0.25">
      <c r="A1838">
        <v>1237</v>
      </c>
      <c r="B1838" t="s">
        <v>1947</v>
      </c>
      <c r="C1838" t="s">
        <v>1941</v>
      </c>
      <c r="D1838">
        <v>3.871</v>
      </c>
      <c r="E1838">
        <v>1674</v>
      </c>
      <c r="F1838">
        <f t="shared" si="28"/>
        <v>7</v>
      </c>
      <c r="G1838" t="str">
        <f>STANDINGS_ERA[[#This Row],[League]]&amp;STANDINGS_ERA[[#This Row],[Team]]</f>
        <v>$150 Draft Champions Jan 07 1:00 pm Lg.3584Starfishmn 0107</v>
      </c>
    </row>
    <row r="1839" spans="1:7" x14ac:dyDescent="0.25">
      <c r="A1839">
        <v>1476</v>
      </c>
      <c r="B1839" t="s">
        <v>50</v>
      </c>
      <c r="C1839" t="s">
        <v>1941</v>
      </c>
      <c r="D1839">
        <v>3.9380000000000002</v>
      </c>
      <c r="E1839">
        <v>1435</v>
      </c>
      <c r="F1839">
        <f t="shared" si="28"/>
        <v>8</v>
      </c>
      <c r="G1839" t="str">
        <f>STANDINGS_ERA[[#This Row],[League]]&amp;STANDINGS_ERA[[#This Row],[Team]]</f>
        <v>$150 Draft Champions Jan 07 1:00 pm Lg.3584Highwayman</v>
      </c>
    </row>
    <row r="1840" spans="1:7" x14ac:dyDescent="0.25">
      <c r="A1840">
        <v>1548</v>
      </c>
      <c r="B1840" t="s">
        <v>260</v>
      </c>
      <c r="C1840" t="s">
        <v>1941</v>
      </c>
      <c r="D1840">
        <v>3.9580000000000002</v>
      </c>
      <c r="E1840">
        <v>1363</v>
      </c>
      <c r="F1840">
        <f t="shared" si="28"/>
        <v>9</v>
      </c>
      <c r="G1840" t="str">
        <f>STANDINGS_ERA[[#This Row],[League]]&amp;STANDINGS_ERA[[#This Row],[Team]]</f>
        <v>$150 Draft Champions Jan 07 1:00 pm Lg.3584Team Maher</v>
      </c>
    </row>
    <row r="1841" spans="1:7" x14ac:dyDescent="0.25">
      <c r="A1841">
        <v>2064</v>
      </c>
      <c r="B1841" t="s">
        <v>378</v>
      </c>
      <c r="C1841" t="s">
        <v>1941</v>
      </c>
      <c r="D1841">
        <v>4.1139999999999999</v>
      </c>
      <c r="E1841">
        <v>846.5</v>
      </c>
      <c r="F1841">
        <f t="shared" si="28"/>
        <v>10</v>
      </c>
      <c r="G1841" t="str">
        <f>STANDINGS_ERA[[#This Row],[League]]&amp;STANDINGS_ERA[[#This Row],[Team]]</f>
        <v>$150 Draft Champions Jan 07 1:00 pm Lg.3584Team Whaley</v>
      </c>
    </row>
    <row r="1842" spans="1:7" x14ac:dyDescent="0.25">
      <c r="A1842">
        <v>2142</v>
      </c>
      <c r="B1842" t="s">
        <v>1942</v>
      </c>
      <c r="C1842" t="s">
        <v>1941</v>
      </c>
      <c r="D1842">
        <v>4.141</v>
      </c>
      <c r="E1842">
        <v>769</v>
      </c>
      <c r="F1842">
        <f t="shared" si="28"/>
        <v>11</v>
      </c>
      <c r="G1842" t="str">
        <f>STANDINGS_ERA[[#This Row],[League]]&amp;STANDINGS_ERA[[#This Row],[Team]]</f>
        <v>$150 Draft Champions Jan 07 1:00 pm Lg.3584Hey now</v>
      </c>
    </row>
    <row r="1843" spans="1:7" x14ac:dyDescent="0.25">
      <c r="A1843">
        <v>2395</v>
      </c>
      <c r="B1843" t="s">
        <v>1948</v>
      </c>
      <c r="C1843" t="s">
        <v>1941</v>
      </c>
      <c r="D1843">
        <v>4.2220000000000004</v>
      </c>
      <c r="E1843">
        <v>516</v>
      </c>
      <c r="F1843">
        <f t="shared" si="28"/>
        <v>12</v>
      </c>
      <c r="G1843" t="str">
        <f>STANDINGS_ERA[[#This Row],[League]]&amp;STANDINGS_ERA[[#This Row],[Team]]</f>
        <v>$150 Draft Champions Jan 07 1:00 pm Lg.3584Nice Picks for a Ghost</v>
      </c>
    </row>
    <row r="1844" spans="1:7" x14ac:dyDescent="0.25">
      <c r="A1844">
        <v>2424</v>
      </c>
      <c r="B1844" t="s">
        <v>292</v>
      </c>
      <c r="C1844" t="s">
        <v>1941</v>
      </c>
      <c r="D1844">
        <v>4.234</v>
      </c>
      <c r="E1844">
        <v>487</v>
      </c>
      <c r="F1844">
        <f t="shared" si="28"/>
        <v>13</v>
      </c>
      <c r="G1844" t="str">
        <f>STANDINGS_ERA[[#This Row],[League]]&amp;STANDINGS_ERA[[#This Row],[Team]]</f>
        <v>$150 Draft Champions Jan 07 1:00 pm Lg.3584Team Teixeira</v>
      </c>
    </row>
    <row r="1845" spans="1:7" x14ac:dyDescent="0.25">
      <c r="A1845">
        <v>2584</v>
      </c>
      <c r="B1845" t="s">
        <v>9</v>
      </c>
      <c r="C1845" t="s">
        <v>1941</v>
      </c>
      <c r="D1845">
        <v>4.3129999999999997</v>
      </c>
      <c r="E1845">
        <v>327</v>
      </c>
      <c r="F1845">
        <f t="shared" si="28"/>
        <v>14</v>
      </c>
      <c r="G1845" t="str">
        <f>STANDINGS_ERA[[#This Row],[League]]&amp;STANDINGS_ERA[[#This Row],[Team]]</f>
        <v>$150 Draft Champions Jan 07 1:00 pm Lg.3584Team Johnson</v>
      </c>
    </row>
    <row r="1846" spans="1:7" x14ac:dyDescent="0.25">
      <c r="A1846">
        <v>2679</v>
      </c>
      <c r="B1846" t="s">
        <v>1943</v>
      </c>
      <c r="C1846" t="s">
        <v>1941</v>
      </c>
      <c r="D1846">
        <v>4.3719999999999999</v>
      </c>
      <c r="E1846">
        <v>232</v>
      </c>
      <c r="F1846">
        <f t="shared" si="28"/>
        <v>15</v>
      </c>
      <c r="G1846" t="str">
        <f>STANDINGS_ERA[[#This Row],[League]]&amp;STANDINGS_ERA[[#This Row],[Team]]</f>
        <v>$150 Draft Champions Jan 07 1:00 pm Lg.3584Maddon Gnomes</v>
      </c>
    </row>
    <row r="1847" spans="1:7" x14ac:dyDescent="0.25">
      <c r="A1847">
        <v>156</v>
      </c>
      <c r="B1847" t="s">
        <v>1955</v>
      </c>
      <c r="C1847" t="s">
        <v>1951</v>
      </c>
      <c r="D1847">
        <v>3.4430000000000001</v>
      </c>
      <c r="E1847">
        <v>2755</v>
      </c>
      <c r="F1847">
        <f t="shared" si="28"/>
        <v>1</v>
      </c>
      <c r="G1847" t="str">
        <f>STANDINGS_ERA[[#This Row],[League]]&amp;STANDINGS_ERA[[#This Row],[Team]]</f>
        <v>$150 Draft Champions Jan 08 1:00 pm Lg.3585Team LeValley 3</v>
      </c>
    </row>
    <row r="1848" spans="1:7" x14ac:dyDescent="0.25">
      <c r="A1848">
        <v>594</v>
      </c>
      <c r="B1848" t="s">
        <v>1957</v>
      </c>
      <c r="C1848" t="s">
        <v>1951</v>
      </c>
      <c r="D1848">
        <v>3.6779999999999999</v>
      </c>
      <c r="E1848">
        <v>2317</v>
      </c>
      <c r="F1848">
        <f t="shared" si="28"/>
        <v>2</v>
      </c>
      <c r="G1848" t="str">
        <f>STANDINGS_ERA[[#This Row],[League]]&amp;STANDINGS_ERA[[#This Row],[Team]]</f>
        <v>$150 Draft Champions Jan 08 1:00 pm Lg.3585Dutch Mafia (DC2)</v>
      </c>
    </row>
    <row r="1849" spans="1:7" x14ac:dyDescent="0.25">
      <c r="A1849">
        <v>633</v>
      </c>
      <c r="B1849" t="s">
        <v>1950</v>
      </c>
      <c r="C1849" t="s">
        <v>1951</v>
      </c>
      <c r="D1849">
        <v>3.69</v>
      </c>
      <c r="E1849">
        <v>2278</v>
      </c>
      <c r="F1849">
        <f t="shared" si="28"/>
        <v>3</v>
      </c>
      <c r="G1849" t="str">
        <f>STANDINGS_ERA[[#This Row],[League]]&amp;STANDINGS_ERA[[#This Row],[Team]]</f>
        <v>$150 Draft Champions Jan 08 1:00 pm Lg.3585Heart-Shaped Box</v>
      </c>
    </row>
    <row r="1850" spans="1:7" x14ac:dyDescent="0.25">
      <c r="A1850">
        <v>759</v>
      </c>
      <c r="B1850" t="s">
        <v>1953</v>
      </c>
      <c r="C1850" t="s">
        <v>1951</v>
      </c>
      <c r="D1850">
        <v>3.734</v>
      </c>
      <c r="E1850">
        <v>2151.5</v>
      </c>
      <c r="F1850">
        <f t="shared" si="28"/>
        <v>4</v>
      </c>
      <c r="G1850" t="str">
        <f>STANDINGS_ERA[[#This Row],[League]]&amp;STANDINGS_ERA[[#This Row],[Team]]</f>
        <v>$150 Draft Champions Jan 08 1:00 pm Lg.3585Fighting Italians</v>
      </c>
    </row>
    <row r="1851" spans="1:7" x14ac:dyDescent="0.25">
      <c r="A1851">
        <v>884</v>
      </c>
      <c r="B1851" t="s">
        <v>290</v>
      </c>
      <c r="C1851" t="s">
        <v>1951</v>
      </c>
      <c r="D1851">
        <v>3.7730000000000001</v>
      </c>
      <c r="E1851">
        <v>2027</v>
      </c>
      <c r="F1851">
        <f t="shared" si="28"/>
        <v>5</v>
      </c>
      <c r="G1851" t="str">
        <f>STANDINGS_ERA[[#This Row],[League]]&amp;STANDINGS_ERA[[#This Row],[Team]]</f>
        <v>$150 Draft Champions Jan 08 1:00 pm Lg.3585Thing 3</v>
      </c>
    </row>
    <row r="1852" spans="1:7" x14ac:dyDescent="0.25">
      <c r="A1852">
        <v>1048</v>
      </c>
      <c r="B1852" t="s">
        <v>16</v>
      </c>
      <c r="C1852" t="s">
        <v>1951</v>
      </c>
      <c r="D1852">
        <v>3.8180000000000001</v>
      </c>
      <c r="E1852">
        <v>1863</v>
      </c>
      <c r="F1852">
        <f t="shared" si="28"/>
        <v>6</v>
      </c>
      <c r="G1852" t="str">
        <f>STANDINGS_ERA[[#This Row],[League]]&amp;STANDINGS_ERA[[#This Row],[Team]]</f>
        <v>$150 Draft Champions Jan 08 1:00 pm Lg.3585Team Phan</v>
      </c>
    </row>
    <row r="1853" spans="1:7" x14ac:dyDescent="0.25">
      <c r="A1853">
        <v>1213</v>
      </c>
      <c r="B1853" t="s">
        <v>17</v>
      </c>
      <c r="C1853" t="s">
        <v>1951</v>
      </c>
      <c r="D1853">
        <v>3.8660000000000001</v>
      </c>
      <c r="E1853">
        <v>1698</v>
      </c>
      <c r="F1853">
        <f t="shared" si="28"/>
        <v>7</v>
      </c>
      <c r="G1853" t="str">
        <f>STANDINGS_ERA[[#This Row],[League]]&amp;STANDINGS_ERA[[#This Row],[Team]]</f>
        <v>$150 Draft Champions Jan 08 1:00 pm Lg.3585Millertime</v>
      </c>
    </row>
    <row r="1854" spans="1:7" x14ac:dyDescent="0.25">
      <c r="A1854">
        <v>1473</v>
      </c>
      <c r="B1854" t="s">
        <v>98</v>
      </c>
      <c r="C1854" t="s">
        <v>1951</v>
      </c>
      <c r="D1854">
        <v>3.9369999999999998</v>
      </c>
      <c r="E1854">
        <v>1438</v>
      </c>
      <c r="F1854">
        <f t="shared" si="28"/>
        <v>8</v>
      </c>
      <c r="G1854" t="str">
        <f>STANDINGS_ERA[[#This Row],[League]]&amp;STANDINGS_ERA[[#This Row],[Team]]</f>
        <v>$150 Draft Champions Jan 08 1:00 pm Lg.3585Team Ward</v>
      </c>
    </row>
    <row r="1855" spans="1:7" x14ac:dyDescent="0.25">
      <c r="A1855">
        <v>1546</v>
      </c>
      <c r="B1855" t="s">
        <v>1956</v>
      </c>
      <c r="C1855" t="s">
        <v>1951</v>
      </c>
      <c r="D1855">
        <v>3.9569999999999999</v>
      </c>
      <c r="E1855">
        <v>1365</v>
      </c>
      <c r="F1855">
        <f t="shared" si="28"/>
        <v>9</v>
      </c>
      <c r="G1855" t="str">
        <f>STANDINGS_ERA[[#This Row],[League]]&amp;STANDINGS_ERA[[#This Row],[Team]]</f>
        <v>$150 Draft Champions Jan 08 1:00 pm Lg.3585Hard Hat &amp; Lunchpale '16</v>
      </c>
    </row>
    <row r="1856" spans="1:7" x14ac:dyDescent="0.25">
      <c r="A1856">
        <v>1927</v>
      </c>
      <c r="B1856" t="s">
        <v>71</v>
      </c>
      <c r="C1856" t="s">
        <v>1951</v>
      </c>
      <c r="D1856">
        <v>4.0670000000000002</v>
      </c>
      <c r="E1856">
        <v>984</v>
      </c>
      <c r="F1856">
        <f t="shared" si="28"/>
        <v>10</v>
      </c>
      <c r="G1856" t="str">
        <f>STANDINGS_ERA[[#This Row],[League]]&amp;STANDINGS_ERA[[#This Row],[Team]]</f>
        <v>$150 Draft Champions Jan 08 1:00 pm Lg.3585Frozen Ropes</v>
      </c>
    </row>
    <row r="1857" spans="1:7" x14ac:dyDescent="0.25">
      <c r="A1857">
        <v>2040</v>
      </c>
      <c r="B1857" t="s">
        <v>18</v>
      </c>
      <c r="C1857" t="s">
        <v>1951</v>
      </c>
      <c r="D1857">
        <v>4.1050000000000004</v>
      </c>
      <c r="E1857">
        <v>871</v>
      </c>
      <c r="F1857">
        <f t="shared" si="28"/>
        <v>11</v>
      </c>
      <c r="G1857" t="str">
        <f>STANDINGS_ERA[[#This Row],[League]]&amp;STANDINGS_ERA[[#This Row],[Team]]</f>
        <v>$150 Draft Champions Jan 08 1:00 pm Lg.3585Home Run Derbies</v>
      </c>
    </row>
    <row r="1858" spans="1:7" x14ac:dyDescent="0.25">
      <c r="A1858">
        <v>2269</v>
      </c>
      <c r="B1858" t="s">
        <v>318</v>
      </c>
      <c r="C1858" t="s">
        <v>1951</v>
      </c>
      <c r="D1858">
        <v>4.18</v>
      </c>
      <c r="E1858">
        <v>642</v>
      </c>
      <c r="F1858">
        <f t="shared" si="28"/>
        <v>12</v>
      </c>
      <c r="G1858" t="str">
        <f>STANDINGS_ERA[[#This Row],[League]]&amp;STANDINGS_ERA[[#This Row],[Team]]</f>
        <v>$150 Draft Champions Jan 08 1:00 pm Lg.3585Chalupa Batman</v>
      </c>
    </row>
    <row r="1859" spans="1:7" x14ac:dyDescent="0.25">
      <c r="A1859">
        <v>2325</v>
      </c>
      <c r="B1859" t="s">
        <v>1952</v>
      </c>
      <c r="C1859" t="s">
        <v>1951</v>
      </c>
      <c r="D1859">
        <v>4.1989999999999998</v>
      </c>
      <c r="E1859">
        <v>586</v>
      </c>
      <c r="F1859">
        <f t="shared" ref="F1859:F1922" si="29">IF(C1859=C1858,F1858+1,1)</f>
        <v>13</v>
      </c>
      <c r="G1859" t="str">
        <f>STANDINGS_ERA[[#This Row],[League]]&amp;STANDINGS_ERA[[#This Row],[Team]]</f>
        <v>$150 Draft Champions Jan 08 1:00 pm Lg.3585ShowtimeDC31</v>
      </c>
    </row>
    <row r="1860" spans="1:7" x14ac:dyDescent="0.25">
      <c r="A1860">
        <v>2574</v>
      </c>
      <c r="B1860" t="s">
        <v>1958</v>
      </c>
      <c r="C1860" t="s">
        <v>1951</v>
      </c>
      <c r="D1860">
        <v>4.3079999999999998</v>
      </c>
      <c r="E1860">
        <v>337</v>
      </c>
      <c r="F1860">
        <f t="shared" si="29"/>
        <v>14</v>
      </c>
      <c r="G1860" t="str">
        <f>STANDINGS_ERA[[#This Row],[League]]&amp;STANDINGS_ERA[[#This Row],[Team]]</f>
        <v>$150 Draft Champions Jan 08 1:00 pm Lg.3585Bobs Big Boys</v>
      </c>
    </row>
    <row r="1861" spans="1:7" x14ac:dyDescent="0.25">
      <c r="A1861">
        <v>2807</v>
      </c>
      <c r="B1861" t="s">
        <v>1954</v>
      </c>
      <c r="C1861" t="s">
        <v>1951</v>
      </c>
      <c r="D1861">
        <v>4.49</v>
      </c>
      <c r="E1861">
        <v>104</v>
      </c>
      <c r="F1861">
        <f t="shared" si="29"/>
        <v>15</v>
      </c>
      <c r="G1861" t="str">
        <f>STANDINGS_ERA[[#This Row],[League]]&amp;STANDINGS_ERA[[#This Row],[Team]]</f>
        <v>$150 Draft Champions Jan 08 1:00 pm Lg.3585maxamillions</v>
      </c>
    </row>
    <row r="1862" spans="1:7" x14ac:dyDescent="0.25">
      <c r="A1862">
        <v>20</v>
      </c>
      <c r="B1862" t="s">
        <v>1963</v>
      </c>
      <c r="C1862" t="s">
        <v>1960</v>
      </c>
      <c r="D1862">
        <v>3.1989999999999998</v>
      </c>
      <c r="E1862">
        <v>2891</v>
      </c>
      <c r="F1862">
        <f t="shared" si="29"/>
        <v>1</v>
      </c>
      <c r="G1862" t="str">
        <f>STANDINGS_ERA[[#This Row],[League]]&amp;STANDINGS_ERA[[#This Row],[Team]]</f>
        <v>$150 Draft Champions Jan 09 1:00 pm Lg.3587EMERSON 6</v>
      </c>
    </row>
    <row r="1863" spans="1:7" x14ac:dyDescent="0.25">
      <c r="A1863">
        <v>120</v>
      </c>
      <c r="B1863" t="s">
        <v>1965</v>
      </c>
      <c r="C1863" t="s">
        <v>1960</v>
      </c>
      <c r="D1863">
        <v>3.3980000000000001</v>
      </c>
      <c r="E1863">
        <v>2791</v>
      </c>
      <c r="F1863">
        <f t="shared" si="29"/>
        <v>2</v>
      </c>
      <c r="G1863" t="str">
        <f>STANDINGS_ERA[[#This Row],[League]]&amp;STANDINGS_ERA[[#This Row],[Team]]</f>
        <v>$150 Draft Champions Jan 09 1:00 pm Lg.3587Bandoleros</v>
      </c>
    </row>
    <row r="1864" spans="1:7" x14ac:dyDescent="0.25">
      <c r="A1864">
        <v>186</v>
      </c>
      <c r="B1864" t="s">
        <v>1969</v>
      </c>
      <c r="C1864" t="s">
        <v>1960</v>
      </c>
      <c r="D1864">
        <v>3.468</v>
      </c>
      <c r="E1864">
        <v>2725</v>
      </c>
      <c r="F1864">
        <f t="shared" si="29"/>
        <v>3</v>
      </c>
      <c r="G1864" t="str">
        <f>STANDINGS_ERA[[#This Row],[League]]&amp;STANDINGS_ERA[[#This Row],[Team]]</f>
        <v>$150 Draft Champions Jan 09 1:00 pm Lg.3587Starfishmn 0109</v>
      </c>
    </row>
    <row r="1865" spans="1:7" x14ac:dyDescent="0.25">
      <c r="A1865">
        <v>256</v>
      </c>
      <c r="B1865" t="s">
        <v>1968</v>
      </c>
      <c r="C1865" t="s">
        <v>1960</v>
      </c>
      <c r="D1865">
        <v>3.5219999999999998</v>
      </c>
      <c r="E1865">
        <v>2655</v>
      </c>
      <c r="F1865">
        <f t="shared" si="29"/>
        <v>4</v>
      </c>
      <c r="G1865" t="str">
        <f>STANDINGS_ERA[[#This Row],[League]]&amp;STANDINGS_ERA[[#This Row],[Team]]</f>
        <v>$150 Draft Champions Jan 09 1:00 pm Lg.3587Dead Money</v>
      </c>
    </row>
    <row r="1866" spans="1:7" x14ac:dyDescent="0.25">
      <c r="A1866">
        <v>476</v>
      </c>
      <c r="B1866" t="s">
        <v>1967</v>
      </c>
      <c r="C1866" t="s">
        <v>1960</v>
      </c>
      <c r="D1866">
        <v>3.6269999999999998</v>
      </c>
      <c r="E1866">
        <v>2435</v>
      </c>
      <c r="F1866">
        <f t="shared" si="29"/>
        <v>5</v>
      </c>
      <c r="G1866" t="str">
        <f>STANDINGS_ERA[[#This Row],[League]]&amp;STANDINGS_ERA[[#This Row],[Team]]</f>
        <v>$150 Draft Champions Jan 09 1:00 pm Lg.3587NoParticularPlace2Go</v>
      </c>
    </row>
    <row r="1867" spans="1:7" x14ac:dyDescent="0.25">
      <c r="A1867">
        <v>861</v>
      </c>
      <c r="B1867" t="s">
        <v>1961</v>
      </c>
      <c r="C1867" t="s">
        <v>1960</v>
      </c>
      <c r="D1867">
        <v>3.7679999999999998</v>
      </c>
      <c r="E1867">
        <v>2050</v>
      </c>
      <c r="F1867">
        <f t="shared" si="29"/>
        <v>6</v>
      </c>
      <c r="G1867" t="str">
        <f>STANDINGS_ERA[[#This Row],[League]]&amp;STANDINGS_ERA[[#This Row],[Team]]</f>
        <v>$150 Draft Champions Jan 09 1:00 pm Lg.3587Thebeau 2</v>
      </c>
    </row>
    <row r="1868" spans="1:7" x14ac:dyDescent="0.25">
      <c r="A1868">
        <v>1096</v>
      </c>
      <c r="B1868" t="s">
        <v>1966</v>
      </c>
      <c r="C1868" t="s">
        <v>1960</v>
      </c>
      <c r="D1868">
        <v>3.8330000000000002</v>
      </c>
      <c r="E1868">
        <v>1815</v>
      </c>
      <c r="F1868">
        <f t="shared" si="29"/>
        <v>7</v>
      </c>
      <c r="G1868" t="str">
        <f>STANDINGS_ERA[[#This Row],[League]]&amp;STANDINGS_ERA[[#This Row],[Team]]</f>
        <v>$150 Draft Champions Jan 09 1:00 pm Lg.3587Steve Sax</v>
      </c>
    </row>
    <row r="1869" spans="1:7" x14ac:dyDescent="0.25">
      <c r="A1869">
        <v>1486</v>
      </c>
      <c r="B1869" t="s">
        <v>370</v>
      </c>
      <c r="C1869" t="s">
        <v>1960</v>
      </c>
      <c r="D1869">
        <v>3.9409999999999998</v>
      </c>
      <c r="E1869">
        <v>1425</v>
      </c>
      <c r="F1869">
        <f t="shared" si="29"/>
        <v>8</v>
      </c>
      <c r="G1869" t="str">
        <f>STANDINGS_ERA[[#This Row],[League]]&amp;STANDINGS_ERA[[#This Row],[Team]]</f>
        <v>$150 Draft Champions Jan 09 1:00 pm Lg.3587Lama Lama Ding Dong</v>
      </c>
    </row>
    <row r="1870" spans="1:7" x14ac:dyDescent="0.25">
      <c r="A1870">
        <v>1896</v>
      </c>
      <c r="B1870" t="s">
        <v>1971</v>
      </c>
      <c r="C1870" t="s">
        <v>1960</v>
      </c>
      <c r="D1870">
        <v>4.0579999999999998</v>
      </c>
      <c r="E1870">
        <v>1015</v>
      </c>
      <c r="F1870">
        <f t="shared" si="29"/>
        <v>9</v>
      </c>
      <c r="G1870" t="str">
        <f>STANDINGS_ERA[[#This Row],[League]]&amp;STANDINGS_ERA[[#This Row],[Team]]</f>
        <v>$150 Draft Champions Jan 09 1:00 pm Lg.35874DC WAGGENER</v>
      </c>
    </row>
    <row r="1871" spans="1:7" x14ac:dyDescent="0.25">
      <c r="A1871">
        <v>1930</v>
      </c>
      <c r="B1871" t="s">
        <v>1964</v>
      </c>
      <c r="C1871" t="s">
        <v>1960</v>
      </c>
      <c r="D1871">
        <v>4.0670000000000002</v>
      </c>
      <c r="E1871">
        <v>981</v>
      </c>
      <c r="F1871">
        <f t="shared" si="29"/>
        <v>10</v>
      </c>
      <c r="G1871" t="str">
        <f>STANDINGS_ERA[[#This Row],[League]]&amp;STANDINGS_ERA[[#This Row],[Team]]</f>
        <v>$150 Draft Champions Jan 09 1:00 pm Lg.3587Tuco's Grill</v>
      </c>
    </row>
    <row r="1872" spans="1:7" x14ac:dyDescent="0.25">
      <c r="A1872">
        <v>2044</v>
      </c>
      <c r="B1872" t="s">
        <v>1970</v>
      </c>
      <c r="C1872" t="s">
        <v>1960</v>
      </c>
      <c r="D1872">
        <v>4.1059999999999999</v>
      </c>
      <c r="E1872">
        <v>867</v>
      </c>
      <c r="F1872">
        <f t="shared" si="29"/>
        <v>11</v>
      </c>
      <c r="G1872" t="str">
        <f>STANDINGS_ERA[[#This Row],[League]]&amp;STANDINGS_ERA[[#This Row],[Team]]</f>
        <v>$150 Draft Champions Jan 09 1:00 pm Lg.3587Cowtippers</v>
      </c>
    </row>
    <row r="1873" spans="1:7" x14ac:dyDescent="0.25">
      <c r="A1873">
        <v>2085</v>
      </c>
      <c r="B1873" t="s">
        <v>18</v>
      </c>
      <c r="C1873" t="s">
        <v>1960</v>
      </c>
      <c r="D1873">
        <v>4.1210000000000004</v>
      </c>
      <c r="E1873">
        <v>826</v>
      </c>
      <c r="F1873">
        <f t="shared" si="29"/>
        <v>12</v>
      </c>
      <c r="G1873" t="str">
        <f>STANDINGS_ERA[[#This Row],[League]]&amp;STANDINGS_ERA[[#This Row],[Team]]</f>
        <v>$150 Draft Champions Jan 09 1:00 pm Lg.3587Home Run Derbies</v>
      </c>
    </row>
    <row r="1874" spans="1:7" x14ac:dyDescent="0.25">
      <c r="A1874">
        <v>2339</v>
      </c>
      <c r="B1874" t="s">
        <v>1962</v>
      </c>
      <c r="C1874" t="s">
        <v>1960</v>
      </c>
      <c r="D1874">
        <v>4.2050000000000001</v>
      </c>
      <c r="E1874">
        <v>572</v>
      </c>
      <c r="F1874">
        <f t="shared" si="29"/>
        <v>13</v>
      </c>
      <c r="G1874" t="str">
        <f>STANDINGS_ERA[[#This Row],[League]]&amp;STANDINGS_ERA[[#This Row],[Team]]</f>
        <v>$150 Draft Champions Jan 09 1:00 pm Lg.3587Dear Mr. Fantasy</v>
      </c>
    </row>
    <row r="1875" spans="1:7" x14ac:dyDescent="0.25">
      <c r="A1875">
        <v>2542</v>
      </c>
      <c r="B1875" t="s">
        <v>1959</v>
      </c>
      <c r="C1875" t="s">
        <v>1960</v>
      </c>
      <c r="D1875">
        <v>4.2910000000000004</v>
      </c>
      <c r="E1875">
        <v>369</v>
      </c>
      <c r="F1875">
        <f t="shared" si="29"/>
        <v>14</v>
      </c>
      <c r="G1875" t="str">
        <f>STANDINGS_ERA[[#This Row],[League]]&amp;STANDINGS_ERA[[#This Row],[Team]]</f>
        <v>$150 Draft Champions Jan 09 1:00 pm Lg.3587Reservoir Dogs</v>
      </c>
    </row>
    <row r="1876" spans="1:7" x14ac:dyDescent="0.25">
      <c r="A1876">
        <v>2710</v>
      </c>
      <c r="B1876" t="s">
        <v>461</v>
      </c>
      <c r="C1876" t="s">
        <v>1960</v>
      </c>
      <c r="D1876">
        <v>4.3940000000000001</v>
      </c>
      <c r="E1876">
        <v>201</v>
      </c>
      <c r="F1876">
        <f t="shared" si="29"/>
        <v>15</v>
      </c>
      <c r="G1876" t="str">
        <f>STANDINGS_ERA[[#This Row],[League]]&amp;STANDINGS_ERA[[#This Row],[Team]]</f>
        <v>$150 Draft Champions Jan 09 1:00 pm Lg.3587Evil Empire</v>
      </c>
    </row>
    <row r="1877" spans="1:7" x14ac:dyDescent="0.25">
      <c r="A1877">
        <v>80</v>
      </c>
      <c r="B1877" t="s">
        <v>407</v>
      </c>
      <c r="C1877" t="s">
        <v>1973</v>
      </c>
      <c r="D1877">
        <v>3.335</v>
      </c>
      <c r="E1877">
        <v>2831</v>
      </c>
      <c r="F1877">
        <f t="shared" si="29"/>
        <v>1</v>
      </c>
      <c r="G1877" t="str">
        <f>STANDINGS_ERA[[#This Row],[League]]&amp;STANDINGS_ERA[[#This Row],[Team]]</f>
        <v>$150 Draft Champions Jan 10 1:00 pm Lg.3588Captain Crunch 2</v>
      </c>
    </row>
    <row r="1878" spans="1:7" x14ac:dyDescent="0.25">
      <c r="A1878">
        <v>255</v>
      </c>
      <c r="B1878" t="s">
        <v>1984</v>
      </c>
      <c r="C1878" t="s">
        <v>1973</v>
      </c>
      <c r="D1878">
        <v>3.5209999999999999</v>
      </c>
      <c r="E1878">
        <v>2656</v>
      </c>
      <c r="F1878">
        <f t="shared" si="29"/>
        <v>2</v>
      </c>
      <c r="G1878" t="str">
        <f>STANDINGS_ERA[[#This Row],[League]]&amp;STANDINGS_ERA[[#This Row],[Team]]</f>
        <v>$150 Draft Champions Jan 10 1:00 pm Lg.3588Belmont Blizzard</v>
      </c>
    </row>
    <row r="1879" spans="1:7" x14ac:dyDescent="0.25">
      <c r="A1879">
        <v>721</v>
      </c>
      <c r="B1879" t="s">
        <v>1983</v>
      </c>
      <c r="C1879" t="s">
        <v>1973</v>
      </c>
      <c r="D1879">
        <v>3.7229999999999999</v>
      </c>
      <c r="E1879">
        <v>2190</v>
      </c>
      <c r="F1879">
        <f t="shared" si="29"/>
        <v>3</v>
      </c>
      <c r="G1879" t="str">
        <f>STANDINGS_ERA[[#This Row],[League]]&amp;STANDINGS_ERA[[#This Row],[Team]]</f>
        <v>$150 Draft Champions Jan 10 1:00 pm Lg.3588Just Sano</v>
      </c>
    </row>
    <row r="1880" spans="1:7" x14ac:dyDescent="0.25">
      <c r="A1880">
        <v>1116</v>
      </c>
      <c r="B1880" t="s">
        <v>1978</v>
      </c>
      <c r="C1880" t="s">
        <v>1973</v>
      </c>
      <c r="D1880">
        <v>3.8370000000000002</v>
      </c>
      <c r="E1880">
        <v>1795</v>
      </c>
      <c r="F1880">
        <f t="shared" si="29"/>
        <v>4</v>
      </c>
      <c r="G1880" t="str">
        <f>STANDINGS_ERA[[#This Row],[League]]&amp;STANDINGS_ERA[[#This Row],[Team]]</f>
        <v>$150 Draft Champions Jan 10 1:00 pm Lg.3588Kiss of Death</v>
      </c>
    </row>
    <row r="1881" spans="1:7" x14ac:dyDescent="0.25">
      <c r="A1881">
        <v>1242</v>
      </c>
      <c r="B1881" t="s">
        <v>1981</v>
      </c>
      <c r="C1881" t="s">
        <v>1973</v>
      </c>
      <c r="D1881">
        <v>3.8730000000000002</v>
      </c>
      <c r="E1881">
        <v>1669</v>
      </c>
      <c r="F1881">
        <f t="shared" si="29"/>
        <v>5</v>
      </c>
      <c r="G1881" t="str">
        <f>STANDINGS_ERA[[#This Row],[League]]&amp;STANDINGS_ERA[[#This Row],[Team]]</f>
        <v>$150 Draft Champions Jan 10 1:00 pm Lg.3588Tenderdumps</v>
      </c>
    </row>
    <row r="1882" spans="1:7" x14ac:dyDescent="0.25">
      <c r="A1882">
        <v>1263</v>
      </c>
      <c r="B1882" t="s">
        <v>1972</v>
      </c>
      <c r="C1882" t="s">
        <v>1973</v>
      </c>
      <c r="D1882">
        <v>3.879</v>
      </c>
      <c r="E1882">
        <v>1648</v>
      </c>
      <c r="F1882">
        <f t="shared" si="29"/>
        <v>6</v>
      </c>
      <c r="G1882" t="str">
        <f>STANDINGS_ERA[[#This Row],[League]]&amp;STANDINGS_ERA[[#This Row],[Team]]</f>
        <v>$150 Draft Champions Jan 10 1:00 pm Lg.3588Team Spirit</v>
      </c>
    </row>
    <row r="1883" spans="1:7" x14ac:dyDescent="0.25">
      <c r="A1883">
        <v>1280</v>
      </c>
      <c r="B1883" t="s">
        <v>1979</v>
      </c>
      <c r="C1883" t="s">
        <v>1973</v>
      </c>
      <c r="D1883">
        <v>3.8839999999999999</v>
      </c>
      <c r="E1883">
        <v>1631</v>
      </c>
      <c r="F1883">
        <f t="shared" si="29"/>
        <v>7</v>
      </c>
      <c r="G1883" t="str">
        <f>STANDINGS_ERA[[#This Row],[League]]&amp;STANDINGS_ERA[[#This Row],[Team]]</f>
        <v>$150 Draft Champions Jan 10 1:00 pm Lg.3588Wahoos</v>
      </c>
    </row>
    <row r="1884" spans="1:7" x14ac:dyDescent="0.25">
      <c r="A1884">
        <v>1323</v>
      </c>
      <c r="B1884" t="s">
        <v>1980</v>
      </c>
      <c r="C1884" t="s">
        <v>1973</v>
      </c>
      <c r="D1884">
        <v>3.895</v>
      </c>
      <c r="E1884">
        <v>1588</v>
      </c>
      <c r="F1884">
        <f t="shared" si="29"/>
        <v>8</v>
      </c>
      <c r="G1884" t="str">
        <f>STANDINGS_ERA[[#This Row],[League]]&amp;STANDINGS_ERA[[#This Row],[Team]]</f>
        <v>$150 Draft Champions Jan 10 1:00 pm Lg.3588The Sun</v>
      </c>
    </row>
    <row r="1885" spans="1:7" x14ac:dyDescent="0.25">
      <c r="A1885">
        <v>1350</v>
      </c>
      <c r="B1885" t="s">
        <v>1977</v>
      </c>
      <c r="C1885" t="s">
        <v>1973</v>
      </c>
      <c r="D1885">
        <v>3.9</v>
      </c>
      <c r="E1885">
        <v>1561</v>
      </c>
      <c r="F1885">
        <f t="shared" si="29"/>
        <v>9</v>
      </c>
      <c r="G1885" t="str">
        <f>STANDINGS_ERA[[#This Row],[League]]&amp;STANDINGS_ERA[[#This Row],[Team]]</f>
        <v>$150 Draft Champions Jan 10 1:00 pm Lg.3588Ryan's Troutfish Squad</v>
      </c>
    </row>
    <row r="1886" spans="1:7" x14ac:dyDescent="0.25">
      <c r="A1886">
        <v>1941</v>
      </c>
      <c r="B1886" t="s">
        <v>6</v>
      </c>
      <c r="C1886" t="s">
        <v>1973</v>
      </c>
      <c r="D1886">
        <v>4.0709999999999997</v>
      </c>
      <c r="E1886">
        <v>970</v>
      </c>
      <c r="F1886">
        <f t="shared" si="29"/>
        <v>10</v>
      </c>
      <c r="G1886" t="str">
        <f>STANDINGS_ERA[[#This Row],[League]]&amp;STANDINGS_ERA[[#This Row],[Team]]</f>
        <v>$150 Draft Champions Jan 10 1:00 pm Lg.3588The Incredibles</v>
      </c>
    </row>
    <row r="1887" spans="1:7" x14ac:dyDescent="0.25">
      <c r="A1887">
        <v>2108</v>
      </c>
      <c r="B1887" t="s">
        <v>1975</v>
      </c>
      <c r="C1887" t="s">
        <v>1973</v>
      </c>
      <c r="D1887">
        <v>4.13</v>
      </c>
      <c r="E1887">
        <v>803</v>
      </c>
      <c r="F1887">
        <f t="shared" si="29"/>
        <v>11</v>
      </c>
      <c r="G1887" t="str">
        <f>STANDINGS_ERA[[#This Row],[League]]&amp;STANDINGS_ERA[[#This Row],[Team]]</f>
        <v>$150 Draft Champions Jan 10 1:00 pm Lg.3588Bleacher Bums Dos</v>
      </c>
    </row>
    <row r="1888" spans="1:7" x14ac:dyDescent="0.25">
      <c r="A1888">
        <v>2309</v>
      </c>
      <c r="B1888" t="s">
        <v>230</v>
      </c>
      <c r="C1888" t="s">
        <v>1973</v>
      </c>
      <c r="D1888">
        <v>4.1929999999999996</v>
      </c>
      <c r="E1888">
        <v>602</v>
      </c>
      <c r="F1888">
        <f t="shared" si="29"/>
        <v>12</v>
      </c>
      <c r="G1888" t="str">
        <f>STANDINGS_ERA[[#This Row],[League]]&amp;STANDINGS_ERA[[#This Row],[Team]]</f>
        <v>$150 Draft Champions Jan 10 1:00 pm Lg.3588Team Hofmann</v>
      </c>
    </row>
    <row r="1889" spans="1:7" x14ac:dyDescent="0.25">
      <c r="A1889">
        <v>2416</v>
      </c>
      <c r="B1889" t="s">
        <v>1974</v>
      </c>
      <c r="C1889" t="s">
        <v>1973</v>
      </c>
      <c r="D1889">
        <v>4.2300000000000004</v>
      </c>
      <c r="E1889">
        <v>495</v>
      </c>
      <c r="F1889">
        <f t="shared" si="29"/>
        <v>13</v>
      </c>
      <c r="G1889" t="str">
        <f>STANDINGS_ERA[[#This Row],[League]]&amp;STANDINGS_ERA[[#This Row],[Team]]</f>
        <v>$150 Draft Champions Jan 10 1:00 pm Lg.3588War Boys</v>
      </c>
    </row>
    <row r="1890" spans="1:7" x14ac:dyDescent="0.25">
      <c r="A1890">
        <v>2661</v>
      </c>
      <c r="B1890" t="s">
        <v>1982</v>
      </c>
      <c r="C1890" t="s">
        <v>1973</v>
      </c>
      <c r="D1890">
        <v>4.359</v>
      </c>
      <c r="E1890">
        <v>250</v>
      </c>
      <c r="F1890">
        <f t="shared" si="29"/>
        <v>14</v>
      </c>
      <c r="G1890" t="str">
        <f>STANDINGS_ERA[[#This Row],[League]]&amp;STANDINGS_ERA[[#This Row],[Team]]</f>
        <v>$150 Draft Champions Jan 10 1:00 pm Lg.3588Chalupa Batman 2</v>
      </c>
    </row>
    <row r="1891" spans="1:7" x14ac:dyDescent="0.25">
      <c r="A1891">
        <v>2840</v>
      </c>
      <c r="B1891" t="s">
        <v>1976</v>
      </c>
      <c r="C1891" t="s">
        <v>1973</v>
      </c>
      <c r="D1891">
        <v>4.548</v>
      </c>
      <c r="E1891">
        <v>71</v>
      </c>
      <c r="F1891">
        <f t="shared" si="29"/>
        <v>15</v>
      </c>
      <c r="G1891" t="str">
        <f>STANDINGS_ERA[[#This Row],[League]]&amp;STANDINGS_ERA[[#This Row],[Team]]</f>
        <v>$150 Draft Champions Jan 10 1:00 pm Lg.3588El Guapos</v>
      </c>
    </row>
    <row r="1892" spans="1:7" x14ac:dyDescent="0.25">
      <c r="A1892">
        <v>17</v>
      </c>
      <c r="B1892" t="s">
        <v>1995</v>
      </c>
      <c r="C1892" t="s">
        <v>1986</v>
      </c>
      <c r="D1892">
        <v>3.161</v>
      </c>
      <c r="E1892">
        <v>2894</v>
      </c>
      <c r="F1892">
        <f t="shared" si="29"/>
        <v>1</v>
      </c>
      <c r="G1892" t="str">
        <f>STANDINGS_ERA[[#This Row],[League]]&amp;STANDINGS_ERA[[#This Row],[Team]]</f>
        <v>$150 Draft Champions Jan 13 1:00 pm Lg.3589Dominance &amp; Submission II</v>
      </c>
    </row>
    <row r="1893" spans="1:7" x14ac:dyDescent="0.25">
      <c r="A1893">
        <v>34</v>
      </c>
      <c r="B1893" t="s">
        <v>1988</v>
      </c>
      <c r="C1893" t="s">
        <v>1986</v>
      </c>
      <c r="D1893">
        <v>3.2509999999999999</v>
      </c>
      <c r="E1893">
        <v>2877</v>
      </c>
      <c r="F1893">
        <f t="shared" si="29"/>
        <v>2</v>
      </c>
      <c r="G1893" t="str">
        <f>STANDINGS_ERA[[#This Row],[League]]&amp;STANDINGS_ERA[[#This Row],[Team]]</f>
        <v>$150 Draft Champions Jan 13 1:00 pm Lg.3589*IRON HORSE*</v>
      </c>
    </row>
    <row r="1894" spans="1:7" x14ac:dyDescent="0.25">
      <c r="A1894">
        <v>490</v>
      </c>
      <c r="B1894" t="s">
        <v>1994</v>
      </c>
      <c r="C1894" t="s">
        <v>1986</v>
      </c>
      <c r="D1894">
        <v>3.633</v>
      </c>
      <c r="E1894">
        <v>2421</v>
      </c>
      <c r="F1894">
        <f t="shared" si="29"/>
        <v>3</v>
      </c>
      <c r="G1894" t="str">
        <f>STANDINGS_ERA[[#This Row],[League]]&amp;STANDINGS_ERA[[#This Row],[Team]]</f>
        <v>$150 Draft Champions Jan 13 1:00 pm Lg.3589Starfishmn 0113</v>
      </c>
    </row>
    <row r="1895" spans="1:7" x14ac:dyDescent="0.25">
      <c r="A1895">
        <v>566</v>
      </c>
      <c r="B1895" t="s">
        <v>1985</v>
      </c>
      <c r="C1895" t="s">
        <v>1986</v>
      </c>
      <c r="D1895">
        <v>3.665</v>
      </c>
      <c r="E1895">
        <v>2345</v>
      </c>
      <c r="F1895">
        <f t="shared" si="29"/>
        <v>4</v>
      </c>
      <c r="G1895" t="str">
        <f>STANDINGS_ERA[[#This Row],[League]]&amp;STANDINGS_ERA[[#This Row],[Team]]</f>
        <v>$150 Draft Champions Jan 13 1:00 pm Lg.3589Thebeau 3</v>
      </c>
    </row>
    <row r="1896" spans="1:7" x14ac:dyDescent="0.25">
      <c r="A1896">
        <v>997</v>
      </c>
      <c r="B1896" t="s">
        <v>701</v>
      </c>
      <c r="C1896" t="s">
        <v>1986</v>
      </c>
      <c r="D1896">
        <v>3.8039999999999998</v>
      </c>
      <c r="E1896">
        <v>1914</v>
      </c>
      <c r="F1896">
        <f t="shared" si="29"/>
        <v>5</v>
      </c>
      <c r="G1896" t="str">
        <f>STANDINGS_ERA[[#This Row],[League]]&amp;STANDINGS_ERA[[#This Row],[Team]]</f>
        <v>$150 Draft Champions Jan 13 1:00 pm Lg.3589Team Shepherd</v>
      </c>
    </row>
    <row r="1897" spans="1:7" x14ac:dyDescent="0.25">
      <c r="A1897">
        <v>1190</v>
      </c>
      <c r="B1897" t="s">
        <v>1996</v>
      </c>
      <c r="C1897" t="s">
        <v>1986</v>
      </c>
      <c r="D1897">
        <v>3.86</v>
      </c>
      <c r="E1897">
        <v>1721</v>
      </c>
      <c r="F1897">
        <f t="shared" si="29"/>
        <v>6</v>
      </c>
      <c r="G1897" t="str">
        <f>STANDINGS_ERA[[#This Row],[League]]&amp;STANDINGS_ERA[[#This Row],[Team]]</f>
        <v>$150 Draft Champions Jan 13 1:00 pm Lg.3589Piggy Stardust</v>
      </c>
    </row>
    <row r="1898" spans="1:7" x14ac:dyDescent="0.25">
      <c r="A1898">
        <v>1820</v>
      </c>
      <c r="B1898" t="s">
        <v>14</v>
      </c>
      <c r="C1898" t="s">
        <v>1986</v>
      </c>
      <c r="D1898">
        <v>4.0350000000000001</v>
      </c>
      <c r="E1898">
        <v>1091</v>
      </c>
      <c r="F1898">
        <f t="shared" si="29"/>
        <v>7</v>
      </c>
      <c r="G1898" t="str">
        <f>STANDINGS_ERA[[#This Row],[League]]&amp;STANDINGS_ERA[[#This Row],[Team]]</f>
        <v>$150 Draft Champions Jan 13 1:00 pm Lg.3589Team Martin</v>
      </c>
    </row>
    <row r="1899" spans="1:7" x14ac:dyDescent="0.25">
      <c r="A1899">
        <v>1931</v>
      </c>
      <c r="B1899" t="s">
        <v>1987</v>
      </c>
      <c r="C1899" t="s">
        <v>1986</v>
      </c>
      <c r="D1899">
        <v>4.0679999999999996</v>
      </c>
      <c r="E1899">
        <v>980</v>
      </c>
      <c r="F1899">
        <f t="shared" si="29"/>
        <v>8</v>
      </c>
      <c r="G1899" t="str">
        <f>STANDINGS_ERA[[#This Row],[League]]&amp;STANDINGS_ERA[[#This Row],[Team]]</f>
        <v>$150 Draft Champions Jan 13 1:00 pm Lg.3589Phileas Phreakshow</v>
      </c>
    </row>
    <row r="1900" spans="1:7" x14ac:dyDescent="0.25">
      <c r="A1900">
        <v>1934</v>
      </c>
      <c r="B1900" t="s">
        <v>1992</v>
      </c>
      <c r="C1900" t="s">
        <v>1986</v>
      </c>
      <c r="D1900">
        <v>4.0679999999999996</v>
      </c>
      <c r="E1900">
        <v>977</v>
      </c>
      <c r="F1900">
        <f t="shared" si="29"/>
        <v>9</v>
      </c>
      <c r="G1900" t="str">
        <f>STANDINGS_ERA[[#This Row],[League]]&amp;STANDINGS_ERA[[#This Row],[Team]]</f>
        <v>$150 Draft Champions Jan 13 1:00 pm Lg.3589First N Last</v>
      </c>
    </row>
    <row r="1901" spans="1:7" x14ac:dyDescent="0.25">
      <c r="A1901">
        <v>2091</v>
      </c>
      <c r="B1901" t="s">
        <v>1989</v>
      </c>
      <c r="C1901" t="s">
        <v>1986</v>
      </c>
      <c r="D1901">
        <v>4.1239999999999997</v>
      </c>
      <c r="E1901">
        <v>820</v>
      </c>
      <c r="F1901">
        <f t="shared" si="29"/>
        <v>10</v>
      </c>
      <c r="G1901" t="str">
        <f>STANDINGS_ERA[[#This Row],[League]]&amp;STANDINGS_ERA[[#This Row],[Team]]</f>
        <v>$150 Draft Champions Jan 13 1:00 pm Lg.3589The Brothers Kip</v>
      </c>
    </row>
    <row r="1902" spans="1:7" x14ac:dyDescent="0.25">
      <c r="A1902">
        <v>2527</v>
      </c>
      <c r="B1902" t="s">
        <v>86</v>
      </c>
      <c r="C1902" t="s">
        <v>1986</v>
      </c>
      <c r="D1902">
        <v>4.2850000000000001</v>
      </c>
      <c r="E1902">
        <v>384</v>
      </c>
      <c r="F1902">
        <f t="shared" si="29"/>
        <v>11</v>
      </c>
      <c r="G1902" t="str">
        <f>STANDINGS_ERA[[#This Row],[League]]&amp;STANDINGS_ERA[[#This Row],[Team]]</f>
        <v>$150 Draft Champions Jan 13 1:00 pm Lg.3589The Biscuit</v>
      </c>
    </row>
    <row r="1903" spans="1:7" x14ac:dyDescent="0.25">
      <c r="A1903">
        <v>2701</v>
      </c>
      <c r="B1903" t="s">
        <v>24</v>
      </c>
      <c r="C1903" t="s">
        <v>1986</v>
      </c>
      <c r="D1903">
        <v>4.3869999999999996</v>
      </c>
      <c r="E1903">
        <v>210</v>
      </c>
      <c r="F1903">
        <f t="shared" si="29"/>
        <v>12</v>
      </c>
      <c r="G1903" t="str">
        <f>STANDINGS_ERA[[#This Row],[League]]&amp;STANDINGS_ERA[[#This Row],[Team]]</f>
        <v>$150 Draft Champions Jan 13 1:00 pm Lg.3589Profloop</v>
      </c>
    </row>
    <row r="1904" spans="1:7" x14ac:dyDescent="0.25">
      <c r="A1904">
        <v>2712</v>
      </c>
      <c r="B1904" t="s">
        <v>1993</v>
      </c>
      <c r="C1904" t="s">
        <v>1986</v>
      </c>
      <c r="D1904">
        <v>4.399</v>
      </c>
      <c r="E1904">
        <v>199</v>
      </c>
      <c r="F1904">
        <f t="shared" si="29"/>
        <v>13</v>
      </c>
      <c r="G1904" t="str">
        <f>STANDINGS_ERA[[#This Row],[League]]&amp;STANDINGS_ERA[[#This Row],[Team]]</f>
        <v>$150 Draft Champions Jan 13 1:00 pm Lg.3589Cedar Hills Saisons</v>
      </c>
    </row>
    <row r="1905" spans="1:7" x14ac:dyDescent="0.25">
      <c r="A1905">
        <v>2815</v>
      </c>
      <c r="B1905" t="s">
        <v>1990</v>
      </c>
      <c r="C1905" t="s">
        <v>1986</v>
      </c>
      <c r="D1905">
        <v>4.5039999999999996</v>
      </c>
      <c r="E1905">
        <v>96</v>
      </c>
      <c r="F1905">
        <f t="shared" si="29"/>
        <v>14</v>
      </c>
      <c r="G1905" t="str">
        <f>STANDINGS_ERA[[#This Row],[League]]&amp;STANDINGS_ERA[[#This Row],[Team]]</f>
        <v>$150 Draft Champions Jan 13 1:00 pm Lg.3589Noc-A-Homas</v>
      </c>
    </row>
    <row r="1906" spans="1:7" x14ac:dyDescent="0.25">
      <c r="A1906">
        <v>2908</v>
      </c>
      <c r="B1906" t="s">
        <v>1991</v>
      </c>
      <c r="C1906" t="s">
        <v>1986</v>
      </c>
      <c r="D1906">
        <v>5.0579999999999998</v>
      </c>
      <c r="E1906">
        <v>3</v>
      </c>
      <c r="F1906">
        <f t="shared" si="29"/>
        <v>15</v>
      </c>
      <c r="G1906" t="str">
        <f>STANDINGS_ERA[[#This Row],[League]]&amp;STANDINGS_ERA[[#This Row],[Team]]</f>
        <v>$150 Draft Champions Jan 13 1:00 pm Lg.3589The Donald Sons</v>
      </c>
    </row>
    <row r="1907" spans="1:7" x14ac:dyDescent="0.25">
      <c r="A1907">
        <v>30</v>
      </c>
      <c r="B1907" t="s">
        <v>2007</v>
      </c>
      <c r="C1907" t="s">
        <v>1998</v>
      </c>
      <c r="D1907">
        <v>3.23</v>
      </c>
      <c r="E1907">
        <v>2881</v>
      </c>
      <c r="F1907">
        <f t="shared" si="29"/>
        <v>1</v>
      </c>
      <c r="G1907" t="str">
        <f>STANDINGS_ERA[[#This Row],[League]]&amp;STANDINGS_ERA[[#This Row],[Team]]</f>
        <v>$150 Draft Champions Jan 13 1:00 pm Lg.3592Las Vegas Ratpack</v>
      </c>
    </row>
    <row r="1908" spans="1:7" x14ac:dyDescent="0.25">
      <c r="A1908">
        <v>364</v>
      </c>
      <c r="B1908" t="s">
        <v>2000</v>
      </c>
      <c r="C1908" t="s">
        <v>1998</v>
      </c>
      <c r="D1908">
        <v>3.58</v>
      </c>
      <c r="E1908">
        <v>2547</v>
      </c>
      <c r="F1908">
        <f t="shared" si="29"/>
        <v>2</v>
      </c>
      <c r="G1908" t="str">
        <f>STANDINGS_ERA[[#This Row],[League]]&amp;STANDINGS_ERA[[#This Row],[Team]]</f>
        <v>$150 Draft Champions Jan 13 1:00 pm Lg.3592Swinging Centaurs</v>
      </c>
    </row>
    <row r="1909" spans="1:7" x14ac:dyDescent="0.25">
      <c r="A1909">
        <v>408</v>
      </c>
      <c r="B1909" t="s">
        <v>2005</v>
      </c>
      <c r="C1909" t="s">
        <v>1998</v>
      </c>
      <c r="D1909">
        <v>3.5979999999999999</v>
      </c>
      <c r="E1909">
        <v>2503</v>
      </c>
      <c r="F1909">
        <f t="shared" si="29"/>
        <v>3</v>
      </c>
      <c r="G1909" t="str">
        <f>STANDINGS_ERA[[#This Row],[League]]&amp;STANDINGS_ERA[[#This Row],[Team]]</f>
        <v>$150 Draft Champions Jan 13 1:00 pm Lg.3592Hitchcock Hangovers</v>
      </c>
    </row>
    <row r="1910" spans="1:7" x14ac:dyDescent="0.25">
      <c r="A1910">
        <v>424</v>
      </c>
      <c r="B1910" t="s">
        <v>2009</v>
      </c>
      <c r="C1910" t="s">
        <v>1998</v>
      </c>
      <c r="D1910">
        <v>3.605</v>
      </c>
      <c r="E1910">
        <v>2487</v>
      </c>
      <c r="F1910">
        <f t="shared" si="29"/>
        <v>4</v>
      </c>
      <c r="G1910" t="str">
        <f>STANDINGS_ERA[[#This Row],[League]]&amp;STANDINGS_ERA[[#This Row],[Team]]</f>
        <v>$150 Draft Champions Jan 13 1:00 pm Lg.3592Ernie's Bankers</v>
      </c>
    </row>
    <row r="1911" spans="1:7" x14ac:dyDescent="0.25">
      <c r="A1911">
        <v>1326</v>
      </c>
      <c r="B1911" t="s">
        <v>1999</v>
      </c>
      <c r="C1911" t="s">
        <v>1998</v>
      </c>
      <c r="D1911">
        <v>3.895</v>
      </c>
      <c r="E1911">
        <v>1585</v>
      </c>
      <c r="F1911">
        <f t="shared" si="29"/>
        <v>5</v>
      </c>
      <c r="G1911" t="str">
        <f>STANDINGS_ERA[[#This Row],[League]]&amp;STANDINGS_ERA[[#This Row],[Team]]</f>
        <v>$150 Draft Champions Jan 13 1:00 pm Lg.3592Old &amp; In The Way</v>
      </c>
    </row>
    <row r="1912" spans="1:7" x14ac:dyDescent="0.25">
      <c r="A1912">
        <v>1438</v>
      </c>
      <c r="B1912" t="s">
        <v>1997</v>
      </c>
      <c r="C1912" t="s">
        <v>1998</v>
      </c>
      <c r="D1912">
        <v>3.9260000000000002</v>
      </c>
      <c r="E1912">
        <v>1473</v>
      </c>
      <c r="F1912">
        <f t="shared" si="29"/>
        <v>6</v>
      </c>
      <c r="G1912" t="str">
        <f>STANDINGS_ERA[[#This Row],[League]]&amp;STANDINGS_ERA[[#This Row],[Team]]</f>
        <v>$150 Draft Champions Jan 13 1:00 pm Lg.3592Come On Now</v>
      </c>
    </row>
    <row r="1913" spans="1:7" x14ac:dyDescent="0.25">
      <c r="A1913">
        <v>1542</v>
      </c>
      <c r="B1913" t="s">
        <v>2002</v>
      </c>
      <c r="C1913" t="s">
        <v>1998</v>
      </c>
      <c r="D1913">
        <v>3.9569999999999999</v>
      </c>
      <c r="E1913">
        <v>1369</v>
      </c>
      <c r="F1913">
        <f t="shared" si="29"/>
        <v>7</v>
      </c>
      <c r="G1913" t="str">
        <f>STANDINGS_ERA[[#This Row],[League]]&amp;STANDINGS_ERA[[#This Row],[Team]]</f>
        <v>$150 Draft Champions Jan 13 1:00 pm Lg.3592The Palazzo</v>
      </c>
    </row>
    <row r="1914" spans="1:7" x14ac:dyDescent="0.25">
      <c r="A1914">
        <v>1574</v>
      </c>
      <c r="B1914" t="s">
        <v>2008</v>
      </c>
      <c r="C1914" t="s">
        <v>1998</v>
      </c>
      <c r="D1914">
        <v>3.968</v>
      </c>
      <c r="E1914">
        <v>1337</v>
      </c>
      <c r="F1914">
        <f t="shared" si="29"/>
        <v>8</v>
      </c>
      <c r="G1914" t="str">
        <f>STANDINGS_ERA[[#This Row],[League]]&amp;STANDINGS_ERA[[#This Row],[Team]]</f>
        <v>$150 Draft Champions Jan 13 1:00 pm Lg.3592Army of Darkness</v>
      </c>
    </row>
    <row r="1915" spans="1:7" x14ac:dyDescent="0.25">
      <c r="A1915">
        <v>1628</v>
      </c>
      <c r="B1915" t="s">
        <v>2006</v>
      </c>
      <c r="C1915" t="s">
        <v>1998</v>
      </c>
      <c r="D1915">
        <v>3.98</v>
      </c>
      <c r="E1915">
        <v>1283</v>
      </c>
      <c r="F1915">
        <f t="shared" si="29"/>
        <v>9</v>
      </c>
      <c r="G1915" t="str">
        <f>STANDINGS_ERA[[#This Row],[League]]&amp;STANDINGS_ERA[[#This Row],[Team]]</f>
        <v>$150 Draft Champions Jan 13 1:00 pm Lg.3592DEAD PUPPIES DC2</v>
      </c>
    </row>
    <row r="1916" spans="1:7" x14ac:dyDescent="0.25">
      <c r="A1916">
        <v>1962</v>
      </c>
      <c r="B1916" t="s">
        <v>2003</v>
      </c>
      <c r="C1916" t="s">
        <v>1998</v>
      </c>
      <c r="D1916">
        <v>4.08</v>
      </c>
      <c r="E1916">
        <v>949</v>
      </c>
      <c r="F1916">
        <f t="shared" si="29"/>
        <v>10</v>
      </c>
      <c r="G1916" t="str">
        <f>STANDINGS_ERA[[#This Row],[League]]&amp;STANDINGS_ERA[[#This Row],[Team]]</f>
        <v>$150 Draft Champions Jan 13 1:00 pm Lg.3592CREW DC1</v>
      </c>
    </row>
    <row r="1917" spans="1:7" x14ac:dyDescent="0.25">
      <c r="A1917">
        <v>1968</v>
      </c>
      <c r="B1917" t="s">
        <v>520</v>
      </c>
      <c r="C1917" t="s">
        <v>1998</v>
      </c>
      <c r="D1917">
        <v>4.08</v>
      </c>
      <c r="E1917">
        <v>943</v>
      </c>
      <c r="F1917">
        <f t="shared" si="29"/>
        <v>11</v>
      </c>
      <c r="G1917" t="str">
        <f>STANDINGS_ERA[[#This Row],[League]]&amp;STANDINGS_ERA[[#This Row],[Team]]</f>
        <v>$150 Draft Champions Jan 13 1:00 pm Lg.3592deadmoneyB</v>
      </c>
    </row>
    <row r="1918" spans="1:7" x14ac:dyDescent="0.25">
      <c r="A1918">
        <v>1992</v>
      </c>
      <c r="B1918" t="s">
        <v>128</v>
      </c>
      <c r="C1918" t="s">
        <v>1998</v>
      </c>
      <c r="D1918">
        <v>4.0890000000000004</v>
      </c>
      <c r="E1918">
        <v>919</v>
      </c>
      <c r="F1918">
        <f t="shared" si="29"/>
        <v>12</v>
      </c>
      <c r="G1918" t="str">
        <f>STANDINGS_ERA[[#This Row],[League]]&amp;STANDINGS_ERA[[#This Row],[Team]]</f>
        <v>$150 Draft Champions Jan 13 1:00 pm Lg.3592Team Boelkens</v>
      </c>
    </row>
    <row r="1919" spans="1:7" x14ac:dyDescent="0.25">
      <c r="A1919">
        <v>2485</v>
      </c>
      <c r="B1919" t="s">
        <v>2001</v>
      </c>
      <c r="C1919" t="s">
        <v>1998</v>
      </c>
      <c r="D1919">
        <v>4.2629999999999999</v>
      </c>
      <c r="E1919">
        <v>426</v>
      </c>
      <c r="F1919">
        <f t="shared" si="29"/>
        <v>13</v>
      </c>
      <c r="G1919" t="str">
        <f>STANDINGS_ERA[[#This Row],[League]]&amp;STANDINGS_ERA[[#This Row],[Team]]</f>
        <v>$150 Draft Champions Jan 13 1:00 pm Lg.3592SpinningSeams7</v>
      </c>
    </row>
    <row r="1920" spans="1:7" x14ac:dyDescent="0.25">
      <c r="A1920">
        <v>2709</v>
      </c>
      <c r="B1920" t="s">
        <v>2004</v>
      </c>
      <c r="C1920" t="s">
        <v>1998</v>
      </c>
      <c r="D1920">
        <v>4.3940000000000001</v>
      </c>
      <c r="E1920">
        <v>202</v>
      </c>
      <c r="F1920">
        <f t="shared" si="29"/>
        <v>14</v>
      </c>
      <c r="G1920" t="str">
        <f>STANDINGS_ERA[[#This Row],[League]]&amp;STANDINGS_ERA[[#This Row],[Team]]</f>
        <v>$150 Draft Champions Jan 13 1:00 pm Lg.3592Craig 3hlo</v>
      </c>
    </row>
    <row r="1921" spans="1:7" x14ac:dyDescent="0.25">
      <c r="A1921">
        <v>2820</v>
      </c>
      <c r="B1921" t="s">
        <v>191</v>
      </c>
      <c r="C1921" t="s">
        <v>1998</v>
      </c>
      <c r="D1921">
        <v>4.5220000000000002</v>
      </c>
      <c r="E1921">
        <v>91</v>
      </c>
      <c r="F1921">
        <f t="shared" si="29"/>
        <v>15</v>
      </c>
      <c r="G1921" t="str">
        <f>STANDINGS_ERA[[#This Row],[League]]&amp;STANDINGS_ERA[[#This Row],[Team]]</f>
        <v>$150 Draft Champions Jan 13 1:00 pm Lg.3592Chico's Bail Bonds</v>
      </c>
    </row>
    <row r="1922" spans="1:7" x14ac:dyDescent="0.25">
      <c r="A1922">
        <v>271</v>
      </c>
      <c r="B1922" t="s">
        <v>2012</v>
      </c>
      <c r="C1922" t="s">
        <v>2011</v>
      </c>
      <c r="D1922">
        <v>3.5339999999999998</v>
      </c>
      <c r="E1922">
        <v>2640</v>
      </c>
      <c r="F1922">
        <f t="shared" si="29"/>
        <v>1</v>
      </c>
      <c r="G1922" t="str">
        <f>STANDINGS_ERA[[#This Row],[League]]&amp;STANDINGS_ERA[[#This Row],[Team]]</f>
        <v>$150 Draft Champions Jan 15 1:00 pm Lg.3594Charger Bar 3</v>
      </c>
    </row>
    <row r="1923" spans="1:7" x14ac:dyDescent="0.25">
      <c r="A1923">
        <v>415</v>
      </c>
      <c r="B1923" t="s">
        <v>56</v>
      </c>
      <c r="C1923" t="s">
        <v>2011</v>
      </c>
      <c r="D1923">
        <v>3.6019999999999999</v>
      </c>
      <c r="E1923">
        <v>2496</v>
      </c>
      <c r="F1923">
        <f t="shared" ref="F1923:F1986" si="30">IF(C1923=C1922,F1922+1,1)</f>
        <v>2</v>
      </c>
      <c r="G1923" t="str">
        <f>STANDINGS_ERA[[#This Row],[League]]&amp;STANDINGS_ERA[[#This Row],[Team]]</f>
        <v>$150 Draft Champions Jan 15 1:00 pm Lg.3594DOUGHBOYS</v>
      </c>
    </row>
    <row r="1924" spans="1:7" x14ac:dyDescent="0.25">
      <c r="A1924">
        <v>417</v>
      </c>
      <c r="B1924" t="s">
        <v>2016</v>
      </c>
      <c r="C1924" t="s">
        <v>2011</v>
      </c>
      <c r="D1924">
        <v>3.6019999999999999</v>
      </c>
      <c r="E1924">
        <v>2494</v>
      </c>
      <c r="F1924">
        <f t="shared" si="30"/>
        <v>3</v>
      </c>
      <c r="G1924" t="str">
        <f>STANDINGS_ERA[[#This Row],[League]]&amp;STANDINGS_ERA[[#This Row],[Team]]</f>
        <v>$150 Draft Champions Jan 15 1:00 pm Lg.3594Starfishmn 0115</v>
      </c>
    </row>
    <row r="1925" spans="1:7" x14ac:dyDescent="0.25">
      <c r="A1925">
        <v>455</v>
      </c>
      <c r="B1925" t="s">
        <v>491</v>
      </c>
      <c r="C1925" t="s">
        <v>2011</v>
      </c>
      <c r="D1925">
        <v>3.62</v>
      </c>
      <c r="E1925">
        <v>2456</v>
      </c>
      <c r="F1925">
        <f t="shared" si="30"/>
        <v>4</v>
      </c>
      <c r="G1925" t="str">
        <f>STANDINGS_ERA[[#This Row],[League]]&amp;STANDINGS_ERA[[#This Row],[Team]]</f>
        <v>$150 Draft Champions Jan 15 1:00 pm Lg.3594Team Wojciechowski</v>
      </c>
    </row>
    <row r="1926" spans="1:7" x14ac:dyDescent="0.25">
      <c r="A1926">
        <v>565</v>
      </c>
      <c r="B1926" t="s">
        <v>2015</v>
      </c>
      <c r="C1926" t="s">
        <v>2011</v>
      </c>
      <c r="D1926">
        <v>3.6640000000000001</v>
      </c>
      <c r="E1926">
        <v>2346</v>
      </c>
      <c r="F1926">
        <f t="shared" si="30"/>
        <v>5</v>
      </c>
      <c r="G1926" t="str">
        <f>STANDINGS_ERA[[#This Row],[League]]&amp;STANDINGS_ERA[[#This Row],[Team]]</f>
        <v>$150 Draft Champions Jan 15 1:00 pm Lg.3594Big Sloppy</v>
      </c>
    </row>
    <row r="1927" spans="1:7" x14ac:dyDescent="0.25">
      <c r="A1927">
        <v>663</v>
      </c>
      <c r="B1927" t="s">
        <v>78</v>
      </c>
      <c r="C1927" t="s">
        <v>2011</v>
      </c>
      <c r="D1927">
        <v>3.702</v>
      </c>
      <c r="E1927">
        <v>2248</v>
      </c>
      <c r="F1927">
        <f t="shared" si="30"/>
        <v>6</v>
      </c>
      <c r="G1927" t="str">
        <f>STANDINGS_ERA[[#This Row],[League]]&amp;STANDINGS_ERA[[#This Row],[Team]]</f>
        <v>$150 Draft Champions Jan 15 1:00 pm Lg.3594Team Barnes</v>
      </c>
    </row>
    <row r="1928" spans="1:7" x14ac:dyDescent="0.25">
      <c r="A1928">
        <v>1012</v>
      </c>
      <c r="B1928" t="s">
        <v>433</v>
      </c>
      <c r="C1928" t="s">
        <v>2011</v>
      </c>
      <c r="D1928">
        <v>3.8090000000000002</v>
      </c>
      <c r="E1928">
        <v>1899</v>
      </c>
      <c r="F1928">
        <f t="shared" si="30"/>
        <v>7</v>
      </c>
      <c r="G1928" t="str">
        <f>STANDINGS_ERA[[#This Row],[League]]&amp;STANDINGS_ERA[[#This Row],[Team]]</f>
        <v>$150 Draft Champions Jan 15 1:00 pm Lg.3594Lugnuts DC I</v>
      </c>
    </row>
    <row r="1929" spans="1:7" x14ac:dyDescent="0.25">
      <c r="A1929">
        <v>1114</v>
      </c>
      <c r="B1929" t="s">
        <v>2010</v>
      </c>
      <c r="C1929" t="s">
        <v>2011</v>
      </c>
      <c r="D1929">
        <v>3.8359999999999999</v>
      </c>
      <c r="E1929">
        <v>1797</v>
      </c>
      <c r="F1929">
        <f t="shared" si="30"/>
        <v>8</v>
      </c>
      <c r="G1929" t="str">
        <f>STANDINGS_ERA[[#This Row],[League]]&amp;STANDINGS_ERA[[#This Row],[Team]]</f>
        <v>$150 Draft Champions Jan 15 1:00 pm Lg.3594Inspector BABIP</v>
      </c>
    </row>
    <row r="1930" spans="1:7" x14ac:dyDescent="0.25">
      <c r="A1930">
        <v>1700</v>
      </c>
      <c r="B1930" t="s">
        <v>2017</v>
      </c>
      <c r="C1930" t="s">
        <v>2011</v>
      </c>
      <c r="D1930">
        <v>4.0010000000000003</v>
      </c>
      <c r="E1930">
        <v>1211</v>
      </c>
      <c r="F1930">
        <f t="shared" si="30"/>
        <v>9</v>
      </c>
      <c r="G1930" t="str">
        <f>STANDINGS_ERA[[#This Row],[League]]&amp;STANDINGS_ERA[[#This Row],[Team]]</f>
        <v>$150 Draft Champions Jan 15 1:00 pm Lg.3594Profloop2</v>
      </c>
    </row>
    <row r="1931" spans="1:7" x14ac:dyDescent="0.25">
      <c r="A1931">
        <v>1728</v>
      </c>
      <c r="B1931" t="s">
        <v>1843</v>
      </c>
      <c r="C1931" t="s">
        <v>2011</v>
      </c>
      <c r="D1931">
        <v>4.008</v>
      </c>
      <c r="E1931">
        <v>1183</v>
      </c>
      <c r="F1931">
        <f t="shared" si="30"/>
        <v>10</v>
      </c>
      <c r="G1931" t="str">
        <f>STANDINGS_ERA[[#This Row],[League]]&amp;STANDINGS_ERA[[#This Row],[Team]]</f>
        <v>$150 Draft Champions Jan 15 1:00 pm Lg.3594Rake City</v>
      </c>
    </row>
    <row r="1932" spans="1:7" x14ac:dyDescent="0.25">
      <c r="A1932">
        <v>1876</v>
      </c>
      <c r="B1932" t="s">
        <v>154</v>
      </c>
      <c r="C1932" t="s">
        <v>2011</v>
      </c>
      <c r="D1932">
        <v>4.05</v>
      </c>
      <c r="E1932">
        <v>1035</v>
      </c>
      <c r="F1932">
        <f t="shared" si="30"/>
        <v>11</v>
      </c>
      <c r="G1932" t="str">
        <f>STANDINGS_ERA[[#This Row],[League]]&amp;STANDINGS_ERA[[#This Row],[Team]]</f>
        <v>$150 Draft Champions Jan 15 1:00 pm Lg.3594GLG20s</v>
      </c>
    </row>
    <row r="1933" spans="1:7" x14ac:dyDescent="0.25">
      <c r="A1933">
        <v>2535</v>
      </c>
      <c r="B1933" t="s">
        <v>2013</v>
      </c>
      <c r="C1933" t="s">
        <v>2011</v>
      </c>
      <c r="D1933">
        <v>4.2889999999999997</v>
      </c>
      <c r="E1933">
        <v>376</v>
      </c>
      <c r="F1933">
        <f t="shared" si="30"/>
        <v>12</v>
      </c>
      <c r="G1933" t="str">
        <f>STANDINGS_ERA[[#This Row],[League]]&amp;STANDINGS_ERA[[#This Row],[Team]]</f>
        <v>$150 Draft Champions Jan 15 1:00 pm Lg.3594Powerball Jackpot</v>
      </c>
    </row>
    <row r="1934" spans="1:7" x14ac:dyDescent="0.25">
      <c r="A1934">
        <v>2719</v>
      </c>
      <c r="B1934" t="s">
        <v>2019</v>
      </c>
      <c r="C1934" t="s">
        <v>2011</v>
      </c>
      <c r="D1934">
        <v>4.4039999999999999</v>
      </c>
      <c r="E1934">
        <v>192</v>
      </c>
      <c r="F1934">
        <f t="shared" si="30"/>
        <v>13</v>
      </c>
      <c r="G1934" t="str">
        <f>STANDINGS_ERA[[#This Row],[League]]&amp;STANDINGS_ERA[[#This Row],[Team]]</f>
        <v>$150 Draft Champions Jan 15 1:00 pm Lg.3594Jobu's Heroes #1</v>
      </c>
    </row>
    <row r="1935" spans="1:7" x14ac:dyDescent="0.25">
      <c r="A1935">
        <v>2829</v>
      </c>
      <c r="B1935" t="s">
        <v>2018</v>
      </c>
      <c r="C1935" t="s">
        <v>2011</v>
      </c>
      <c r="D1935">
        <v>4.5289999999999999</v>
      </c>
      <c r="E1935">
        <v>82</v>
      </c>
      <c r="F1935">
        <f t="shared" si="30"/>
        <v>14</v>
      </c>
      <c r="G1935" t="str">
        <f>STANDINGS_ERA[[#This Row],[League]]&amp;STANDINGS_ERA[[#This Row],[Team]]</f>
        <v>$150 Draft Champions Jan 15 1:00 pm Lg.3594Smoak n Friers</v>
      </c>
    </row>
    <row r="1936" spans="1:7" x14ac:dyDescent="0.25">
      <c r="A1936">
        <v>2832</v>
      </c>
      <c r="B1936" t="s">
        <v>2014</v>
      </c>
      <c r="C1936" t="s">
        <v>2011</v>
      </c>
      <c r="D1936">
        <v>4.532</v>
      </c>
      <c r="E1936">
        <v>79</v>
      </c>
      <c r="F1936">
        <f t="shared" si="30"/>
        <v>15</v>
      </c>
      <c r="G1936" t="str">
        <f>STANDINGS_ERA[[#This Row],[League]]&amp;STANDINGS_ERA[[#This Row],[Team]]</f>
        <v>$150 Draft Champions Jan 15 1:00 pm Lg.3594Ehrman The German DC94</v>
      </c>
    </row>
    <row r="1937" spans="1:7" x14ac:dyDescent="0.25">
      <c r="A1937">
        <v>62</v>
      </c>
      <c r="B1937" t="s">
        <v>2030</v>
      </c>
      <c r="C1937" t="s">
        <v>2021</v>
      </c>
      <c r="D1937">
        <v>3.3</v>
      </c>
      <c r="E1937">
        <v>2849</v>
      </c>
      <c r="F1937">
        <f t="shared" si="30"/>
        <v>1</v>
      </c>
      <c r="G1937" t="str">
        <f>STANDINGS_ERA[[#This Row],[League]]&amp;STANDINGS_ERA[[#This Row],[Team]]</f>
        <v>$150 Draft Champions Jan 16 1:00 pm Lg.3596BIG INDIANS</v>
      </c>
    </row>
    <row r="1938" spans="1:7" x14ac:dyDescent="0.25">
      <c r="A1938">
        <v>147</v>
      </c>
      <c r="B1938" t="s">
        <v>2027</v>
      </c>
      <c r="C1938" t="s">
        <v>2021</v>
      </c>
      <c r="D1938">
        <v>3.4329999999999998</v>
      </c>
      <c r="E1938">
        <v>2764</v>
      </c>
      <c r="F1938">
        <f t="shared" si="30"/>
        <v>2</v>
      </c>
      <c r="G1938" t="str">
        <f>STANDINGS_ERA[[#This Row],[League]]&amp;STANDINGS_ERA[[#This Row],[Team]]</f>
        <v>$150 Draft Champions Jan 16 1:00 pm Lg.3596Team JP2</v>
      </c>
    </row>
    <row r="1939" spans="1:7" x14ac:dyDescent="0.25">
      <c r="A1939">
        <v>459</v>
      </c>
      <c r="B1939" t="s">
        <v>2024</v>
      </c>
      <c r="C1939" t="s">
        <v>2021</v>
      </c>
      <c r="D1939">
        <v>3.621</v>
      </c>
      <c r="E1939">
        <v>2452</v>
      </c>
      <c r="F1939">
        <f t="shared" si="30"/>
        <v>3</v>
      </c>
      <c r="G1939" t="str">
        <f>STANDINGS_ERA[[#This Row],[League]]&amp;STANDINGS_ERA[[#This Row],[Team]]</f>
        <v>$150 Draft Champions Jan 16 1:00 pm Lg.3596Pounders 150 V4</v>
      </c>
    </row>
    <row r="1940" spans="1:7" x14ac:dyDescent="0.25">
      <c r="A1940">
        <v>1062</v>
      </c>
      <c r="B1940" t="s">
        <v>2026</v>
      </c>
      <c r="C1940" t="s">
        <v>2021</v>
      </c>
      <c r="D1940">
        <v>3.8210000000000002</v>
      </c>
      <c r="E1940">
        <v>1849</v>
      </c>
      <c r="F1940">
        <f t="shared" si="30"/>
        <v>4</v>
      </c>
      <c r="G1940" t="str">
        <f>STANDINGS_ERA[[#This Row],[League]]&amp;STANDINGS_ERA[[#This Row],[Team]]</f>
        <v>$150 Draft Champions Jan 16 1:00 pm Lg.3596G-squared (Jan)</v>
      </c>
    </row>
    <row r="1941" spans="1:7" x14ac:dyDescent="0.25">
      <c r="A1941">
        <v>1177</v>
      </c>
      <c r="B1941" t="s">
        <v>2028</v>
      </c>
      <c r="C1941" t="s">
        <v>2021</v>
      </c>
      <c r="D1941">
        <v>3.8559999999999999</v>
      </c>
      <c r="E1941">
        <v>1734</v>
      </c>
      <c r="F1941">
        <f t="shared" si="30"/>
        <v>5</v>
      </c>
      <c r="G1941" t="str">
        <f>STANDINGS_ERA[[#This Row],[League]]&amp;STANDINGS_ERA[[#This Row],[Team]]</f>
        <v>$150 Draft Champions Jan 16 1:00 pm Lg.3596Put it in her Pujols</v>
      </c>
    </row>
    <row r="1942" spans="1:7" x14ac:dyDescent="0.25">
      <c r="A1942">
        <v>1427</v>
      </c>
      <c r="B1942" t="s">
        <v>2020</v>
      </c>
      <c r="C1942" t="s">
        <v>2021</v>
      </c>
      <c r="D1942">
        <v>3.923</v>
      </c>
      <c r="E1942">
        <v>1484</v>
      </c>
      <c r="F1942">
        <f t="shared" si="30"/>
        <v>6</v>
      </c>
      <c r="G1942" t="str">
        <f>STANDINGS_ERA[[#This Row],[League]]&amp;STANDINGS_ERA[[#This Row],[Team]]</f>
        <v>$150 Draft Champions Jan 16 1:00 pm Lg.35964 Aces and a 2</v>
      </c>
    </row>
    <row r="1943" spans="1:7" x14ac:dyDescent="0.25">
      <c r="A1943">
        <v>1536</v>
      </c>
      <c r="B1943" t="s">
        <v>2023</v>
      </c>
      <c r="C1943" t="s">
        <v>2021</v>
      </c>
      <c r="D1943">
        <v>3.9540000000000002</v>
      </c>
      <c r="E1943">
        <v>1375</v>
      </c>
      <c r="F1943">
        <f t="shared" si="30"/>
        <v>7</v>
      </c>
      <c r="G1943" t="str">
        <f>STANDINGS_ERA[[#This Row],[League]]&amp;STANDINGS_ERA[[#This Row],[Team]]</f>
        <v>$150 Draft Champions Jan 16 1:00 pm Lg.3596RD3ECM</v>
      </c>
    </row>
    <row r="1944" spans="1:7" x14ac:dyDescent="0.25">
      <c r="A1944">
        <v>1569</v>
      </c>
      <c r="B1944" t="s">
        <v>2031</v>
      </c>
      <c r="C1944" t="s">
        <v>2021</v>
      </c>
      <c r="D1944">
        <v>3.9649999999999999</v>
      </c>
      <c r="E1944">
        <v>1342</v>
      </c>
      <c r="F1944">
        <f t="shared" si="30"/>
        <v>8</v>
      </c>
      <c r="G1944" t="str">
        <f>STANDINGS_ERA[[#This Row],[League]]&amp;STANDINGS_ERA[[#This Row],[Team]]</f>
        <v>$150 Draft Champions Jan 16 1:00 pm Lg.3596Three Dogs</v>
      </c>
    </row>
    <row r="1945" spans="1:7" x14ac:dyDescent="0.25">
      <c r="A1945">
        <v>1780</v>
      </c>
      <c r="B1945" t="s">
        <v>2029</v>
      </c>
      <c r="C1945" t="s">
        <v>2021</v>
      </c>
      <c r="D1945">
        <v>4.024</v>
      </c>
      <c r="E1945">
        <v>1131</v>
      </c>
      <c r="F1945">
        <f t="shared" si="30"/>
        <v>9</v>
      </c>
      <c r="G1945" t="str">
        <f>STANDINGS_ERA[[#This Row],[League]]&amp;STANDINGS_ERA[[#This Row],[Team]]</f>
        <v>$150 Draft Champions Jan 16 1:00 pm Lg.3596Repeat Offenders</v>
      </c>
    </row>
    <row r="1946" spans="1:7" x14ac:dyDescent="0.25">
      <c r="A1946">
        <v>1796</v>
      </c>
      <c r="B1946" t="s">
        <v>1889</v>
      </c>
      <c r="C1946" t="s">
        <v>2021</v>
      </c>
      <c r="D1946">
        <v>4.03</v>
      </c>
      <c r="E1946">
        <v>1115</v>
      </c>
      <c r="F1946">
        <f t="shared" si="30"/>
        <v>10</v>
      </c>
      <c r="G1946" t="str">
        <f>STANDINGS_ERA[[#This Row],[League]]&amp;STANDINGS_ERA[[#This Row],[Team]]</f>
        <v>$150 Draft Champions Jan 16 1:00 pm Lg.3596Team Fonte</v>
      </c>
    </row>
    <row r="1947" spans="1:7" x14ac:dyDescent="0.25">
      <c r="A1947">
        <v>1875</v>
      </c>
      <c r="B1947" t="s">
        <v>525</v>
      </c>
      <c r="C1947" t="s">
        <v>2021</v>
      </c>
      <c r="D1947">
        <v>4.05</v>
      </c>
      <c r="E1947">
        <v>1036</v>
      </c>
      <c r="F1947">
        <f t="shared" si="30"/>
        <v>11</v>
      </c>
      <c r="G1947" t="str">
        <f>STANDINGS_ERA[[#This Row],[League]]&amp;STANDINGS_ERA[[#This Row],[Team]]</f>
        <v>$150 Draft Champions Jan 16 1:00 pm Lg.3596Tdot Tanks 1</v>
      </c>
    </row>
    <row r="1948" spans="1:7" x14ac:dyDescent="0.25">
      <c r="A1948">
        <v>2152</v>
      </c>
      <c r="B1948" t="s">
        <v>2025</v>
      </c>
      <c r="C1948" t="s">
        <v>2021</v>
      </c>
      <c r="D1948">
        <v>4.1440000000000001</v>
      </c>
      <c r="E1948">
        <v>759</v>
      </c>
      <c r="F1948">
        <f t="shared" si="30"/>
        <v>12</v>
      </c>
      <c r="G1948" t="str">
        <f>STANDINGS_ERA[[#This Row],[League]]&amp;STANDINGS_ERA[[#This Row],[Team]]</f>
        <v>$150 Draft Champions Jan 16 1:00 pm Lg.3596Gourrielas Warfare</v>
      </c>
    </row>
    <row r="1949" spans="1:7" x14ac:dyDescent="0.25">
      <c r="A1949">
        <v>2166</v>
      </c>
      <c r="B1949" t="s">
        <v>2022</v>
      </c>
      <c r="C1949" t="s">
        <v>2021</v>
      </c>
      <c r="D1949">
        <v>4.1470000000000002</v>
      </c>
      <c r="E1949">
        <v>745</v>
      </c>
      <c r="F1949">
        <f t="shared" si="30"/>
        <v>13</v>
      </c>
      <c r="G1949" t="str">
        <f>STANDINGS_ERA[[#This Row],[League]]&amp;STANDINGS_ERA[[#This Row],[Team]]</f>
        <v>$150 Draft Champions Jan 16 1:00 pm Lg.3596RedneckBaseballClub</v>
      </c>
    </row>
    <row r="1950" spans="1:7" x14ac:dyDescent="0.25">
      <c r="A1950">
        <v>2382</v>
      </c>
      <c r="B1950" t="s">
        <v>2032</v>
      </c>
      <c r="C1950" t="s">
        <v>2021</v>
      </c>
      <c r="D1950">
        <v>4.218</v>
      </c>
      <c r="E1950">
        <v>529</v>
      </c>
      <c r="F1950">
        <f t="shared" si="30"/>
        <v>14</v>
      </c>
      <c r="G1950" t="str">
        <f>STANDINGS_ERA[[#This Row],[League]]&amp;STANDINGS_ERA[[#This Row],[Team]]</f>
        <v>$150 Draft Champions Jan 16 1:00 pm Lg.3596MoleMercy</v>
      </c>
    </row>
    <row r="1951" spans="1:7" x14ac:dyDescent="0.25">
      <c r="A1951">
        <v>2868</v>
      </c>
      <c r="B1951" t="s">
        <v>325</v>
      </c>
      <c r="C1951" t="s">
        <v>2021</v>
      </c>
      <c r="D1951">
        <v>4.6230000000000002</v>
      </c>
      <c r="E1951">
        <v>43</v>
      </c>
      <c r="F1951">
        <f t="shared" si="30"/>
        <v>15</v>
      </c>
      <c r="G1951" t="str">
        <f>STANDINGS_ERA[[#This Row],[League]]&amp;STANDINGS_ERA[[#This Row],[Team]]</f>
        <v>$150 Draft Champions Jan 16 1:00 pm Lg.3596Black Ice Fisherman</v>
      </c>
    </row>
    <row r="1952" spans="1:7" x14ac:dyDescent="0.25">
      <c r="A1952">
        <v>151</v>
      </c>
      <c r="B1952" t="s">
        <v>2034</v>
      </c>
      <c r="C1952" t="s">
        <v>2033</v>
      </c>
      <c r="D1952">
        <v>3.4369999999999998</v>
      </c>
      <c r="E1952">
        <v>2760</v>
      </c>
      <c r="F1952">
        <f t="shared" si="30"/>
        <v>1</v>
      </c>
      <c r="G1952" t="str">
        <f>STANDINGS_ERA[[#This Row],[League]]&amp;STANDINGS_ERA[[#This Row],[Team]]</f>
        <v>$150 Draft Champions Jan 17 1:00 pm Lg.3597Fido's Bowl</v>
      </c>
    </row>
    <row r="1953" spans="1:7" x14ac:dyDescent="0.25">
      <c r="A1953">
        <v>373</v>
      </c>
      <c r="B1953" t="s">
        <v>2035</v>
      </c>
      <c r="C1953" t="s">
        <v>2033</v>
      </c>
      <c r="D1953">
        <v>3.585</v>
      </c>
      <c r="E1953">
        <v>2538</v>
      </c>
      <c r="F1953">
        <f t="shared" si="30"/>
        <v>2</v>
      </c>
      <c r="G1953" t="str">
        <f>STANDINGS_ERA[[#This Row],[League]]&amp;STANDINGS_ERA[[#This Row],[Team]]</f>
        <v>$150 Draft Champions Jan 17 1:00 pm Lg.3597Team Walsh</v>
      </c>
    </row>
    <row r="1954" spans="1:7" x14ac:dyDescent="0.25">
      <c r="A1954">
        <v>457</v>
      </c>
      <c r="B1954" t="s">
        <v>424</v>
      </c>
      <c r="C1954" t="s">
        <v>2033</v>
      </c>
      <c r="D1954">
        <v>3.621</v>
      </c>
      <c r="E1954">
        <v>2454</v>
      </c>
      <c r="F1954">
        <f t="shared" si="30"/>
        <v>3</v>
      </c>
      <c r="G1954" t="str">
        <f>STANDINGS_ERA[[#This Row],[League]]&amp;STANDINGS_ERA[[#This Row],[Team]]</f>
        <v>$150 Draft Champions Jan 17 1:00 pm Lg.3597Thing 4</v>
      </c>
    </row>
    <row r="1955" spans="1:7" x14ac:dyDescent="0.25">
      <c r="A1955">
        <v>552</v>
      </c>
      <c r="B1955" t="s">
        <v>2037</v>
      </c>
      <c r="C1955" t="s">
        <v>2033</v>
      </c>
      <c r="D1955">
        <v>3.66</v>
      </c>
      <c r="E1955">
        <v>2359</v>
      </c>
      <c r="F1955">
        <f t="shared" si="30"/>
        <v>4</v>
      </c>
      <c r="G1955" t="str">
        <f>STANDINGS_ERA[[#This Row],[League]]&amp;STANDINGS_ERA[[#This Row],[Team]]</f>
        <v>$150 Draft Champions Jan 17 1:00 pm Lg.3597High Voltage II</v>
      </c>
    </row>
    <row r="1956" spans="1:7" x14ac:dyDescent="0.25">
      <c r="A1956">
        <v>789</v>
      </c>
      <c r="B1956" t="s">
        <v>2038</v>
      </c>
      <c r="C1956" t="s">
        <v>2033</v>
      </c>
      <c r="D1956">
        <v>3.7440000000000002</v>
      </c>
      <c r="E1956">
        <v>2122</v>
      </c>
      <c r="F1956">
        <f t="shared" si="30"/>
        <v>5</v>
      </c>
      <c r="G1956" t="str">
        <f>STANDINGS_ERA[[#This Row],[League]]&amp;STANDINGS_ERA[[#This Row],[Team]]</f>
        <v>$150 Draft Champions Jan 17 1:00 pm Lg.3597Bone Collector</v>
      </c>
    </row>
    <row r="1957" spans="1:7" x14ac:dyDescent="0.25">
      <c r="A1957">
        <v>835</v>
      </c>
      <c r="B1957" t="s">
        <v>231</v>
      </c>
      <c r="C1957" t="s">
        <v>2033</v>
      </c>
      <c r="D1957">
        <v>3.7570000000000001</v>
      </c>
      <c r="E1957">
        <v>2076</v>
      </c>
      <c r="F1957">
        <f t="shared" si="30"/>
        <v>6</v>
      </c>
      <c r="G1957" t="str">
        <f>STANDINGS_ERA[[#This Row],[League]]&amp;STANDINGS_ERA[[#This Row],[Team]]</f>
        <v>$150 Draft Champions Jan 17 1:00 pm Lg.3597Ocular Keratitis DC3</v>
      </c>
    </row>
    <row r="1958" spans="1:7" x14ac:dyDescent="0.25">
      <c r="A1958">
        <v>910</v>
      </c>
      <c r="B1958" t="s">
        <v>2036</v>
      </c>
      <c r="C1958" t="s">
        <v>2033</v>
      </c>
      <c r="D1958">
        <v>3.7789999999999999</v>
      </c>
      <c r="E1958">
        <v>2001</v>
      </c>
      <c r="F1958">
        <f t="shared" si="30"/>
        <v>7</v>
      </c>
      <c r="G1958" t="str">
        <f>STANDINGS_ERA[[#This Row],[League]]&amp;STANDINGS_ERA[[#This Row],[Team]]</f>
        <v>$150 Draft Champions Jan 17 1:00 pm Lg.3597BALL FOUR</v>
      </c>
    </row>
    <row r="1959" spans="1:7" x14ac:dyDescent="0.25">
      <c r="A1959">
        <v>1573</v>
      </c>
      <c r="B1959" t="s">
        <v>1235</v>
      </c>
      <c r="C1959" t="s">
        <v>2033</v>
      </c>
      <c r="D1959">
        <v>3.9670000000000001</v>
      </c>
      <c r="E1959">
        <v>1338</v>
      </c>
      <c r="F1959">
        <f t="shared" si="30"/>
        <v>8</v>
      </c>
      <c r="G1959" t="str">
        <f>STANDINGS_ERA[[#This Row],[League]]&amp;STANDINGS_ERA[[#This Row],[Team]]</f>
        <v>$150 Draft Champions Jan 17 1:00 pm Lg.3597Team mitseff</v>
      </c>
    </row>
    <row r="1960" spans="1:7" x14ac:dyDescent="0.25">
      <c r="A1960">
        <v>1773</v>
      </c>
      <c r="B1960" t="s">
        <v>2040</v>
      </c>
      <c r="C1960" t="s">
        <v>2033</v>
      </c>
      <c r="D1960">
        <v>4.0199999999999996</v>
      </c>
      <c r="E1960">
        <v>1138</v>
      </c>
      <c r="F1960">
        <f t="shared" si="30"/>
        <v>9</v>
      </c>
      <c r="G1960" t="str">
        <f>STANDINGS_ERA[[#This Row],[League]]&amp;STANDINGS_ERA[[#This Row],[Team]]</f>
        <v>$150 Draft Champions Jan 17 1:00 pm Lg.3597Cuban Baserunning</v>
      </c>
    </row>
    <row r="1961" spans="1:7" x14ac:dyDescent="0.25">
      <c r="A1961">
        <v>1787</v>
      </c>
      <c r="B1961" t="s">
        <v>2042</v>
      </c>
      <c r="C1961" t="s">
        <v>2033</v>
      </c>
      <c r="D1961">
        <v>4.0270000000000001</v>
      </c>
      <c r="E1961">
        <v>1124</v>
      </c>
      <c r="F1961">
        <f t="shared" si="30"/>
        <v>10</v>
      </c>
      <c r="G1961" t="str">
        <f>STANDINGS_ERA[[#This Row],[League]]&amp;STANDINGS_ERA[[#This Row],[Team]]</f>
        <v>$150 Draft Champions Jan 17 1:00 pm Lg.3597Der'Weiter'schnitzel</v>
      </c>
    </row>
    <row r="1962" spans="1:7" x14ac:dyDescent="0.25">
      <c r="A1962">
        <v>1882</v>
      </c>
      <c r="B1962" t="s">
        <v>584</v>
      </c>
      <c r="C1962" t="s">
        <v>2033</v>
      </c>
      <c r="D1962">
        <v>4.0510000000000002</v>
      </c>
      <c r="E1962">
        <v>1029</v>
      </c>
      <c r="F1962">
        <f t="shared" si="30"/>
        <v>11</v>
      </c>
      <c r="G1962" t="str">
        <f>STANDINGS_ERA[[#This Row],[League]]&amp;STANDINGS_ERA[[#This Row],[Team]]</f>
        <v>$150 Draft Champions Jan 17 1:00 pm Lg.3597Team Hughes</v>
      </c>
    </row>
    <row r="1963" spans="1:7" x14ac:dyDescent="0.25">
      <c r="A1963">
        <v>1949</v>
      </c>
      <c r="B1963" t="s">
        <v>2041</v>
      </c>
      <c r="C1963" t="s">
        <v>2033</v>
      </c>
      <c r="D1963">
        <v>4.0759999999999996</v>
      </c>
      <c r="E1963">
        <v>962</v>
      </c>
      <c r="F1963">
        <f t="shared" si="30"/>
        <v>12</v>
      </c>
      <c r="G1963" t="str">
        <f>STANDINGS_ERA[[#This Row],[League]]&amp;STANDINGS_ERA[[#This Row],[Team]]</f>
        <v>$150 Draft Champions Jan 17 1:00 pm Lg.3597Jobu's Heroes #2</v>
      </c>
    </row>
    <row r="1964" spans="1:7" x14ac:dyDescent="0.25">
      <c r="A1964">
        <v>2252</v>
      </c>
      <c r="B1964" t="s">
        <v>2039</v>
      </c>
      <c r="C1964" t="s">
        <v>2033</v>
      </c>
      <c r="D1964">
        <v>4.1769999999999996</v>
      </c>
      <c r="E1964">
        <v>659</v>
      </c>
      <c r="F1964">
        <f t="shared" si="30"/>
        <v>13</v>
      </c>
      <c r="G1964" t="str">
        <f>STANDINGS_ERA[[#This Row],[League]]&amp;STANDINGS_ERA[[#This Row],[Team]]</f>
        <v>$150 Draft Champions Jan 17 1:00 pm Lg.3597Premie</v>
      </c>
    </row>
    <row r="1965" spans="1:7" x14ac:dyDescent="0.25">
      <c r="A1965">
        <v>2741</v>
      </c>
      <c r="B1965" t="s">
        <v>154</v>
      </c>
      <c r="C1965" t="s">
        <v>2033</v>
      </c>
      <c r="D1965">
        <v>4.4189999999999996</v>
      </c>
      <c r="E1965">
        <v>170</v>
      </c>
      <c r="F1965">
        <f t="shared" si="30"/>
        <v>14</v>
      </c>
      <c r="G1965" t="str">
        <f>STANDINGS_ERA[[#This Row],[League]]&amp;STANDINGS_ERA[[#This Row],[Team]]</f>
        <v>$150 Draft Champions Jan 17 1:00 pm Lg.3597GLG20s</v>
      </c>
    </row>
    <row r="1966" spans="1:7" x14ac:dyDescent="0.25">
      <c r="A1966">
        <v>2783</v>
      </c>
      <c r="B1966" t="s">
        <v>19</v>
      </c>
      <c r="C1966" t="s">
        <v>2033</v>
      </c>
      <c r="D1966">
        <v>4.4580000000000002</v>
      </c>
      <c r="E1966">
        <v>128</v>
      </c>
      <c r="F1966">
        <f t="shared" si="30"/>
        <v>15</v>
      </c>
      <c r="G1966" t="str">
        <f>STANDINGS_ERA[[#This Row],[League]]&amp;STANDINGS_ERA[[#This Row],[Team]]</f>
        <v>$150 Draft Champions Jan 17 1:00 pm Lg.3597One Eyed Jack</v>
      </c>
    </row>
    <row r="1967" spans="1:7" x14ac:dyDescent="0.25">
      <c r="A1967">
        <v>60</v>
      </c>
      <c r="B1967" t="s">
        <v>2051</v>
      </c>
      <c r="C1967" t="s">
        <v>2043</v>
      </c>
      <c r="D1967">
        <v>3.2949999999999999</v>
      </c>
      <c r="E1967">
        <v>2851</v>
      </c>
      <c r="F1967">
        <f t="shared" si="30"/>
        <v>1</v>
      </c>
      <c r="G1967" t="str">
        <f>STANDINGS_ERA[[#This Row],[League]]&amp;STANDINGS_ERA[[#This Row],[Team]]</f>
        <v>$150 Draft Champions Jan 18 1:00 pm Lg.3598The Powers of Painwright</v>
      </c>
    </row>
    <row r="1968" spans="1:7" x14ac:dyDescent="0.25">
      <c r="A1968">
        <v>204</v>
      </c>
      <c r="B1968" t="s">
        <v>389</v>
      </c>
      <c r="C1968" t="s">
        <v>2043</v>
      </c>
      <c r="D1968">
        <v>3.484</v>
      </c>
      <c r="E1968">
        <v>2707</v>
      </c>
      <c r="F1968">
        <f t="shared" si="30"/>
        <v>2</v>
      </c>
      <c r="G1968" t="str">
        <f>STANDINGS_ERA[[#This Row],[League]]&amp;STANDINGS_ERA[[#This Row],[Team]]</f>
        <v>$150 Draft Champions Jan 18 1:00 pm Lg.3598smackers III</v>
      </c>
    </row>
    <row r="1969" spans="1:7" x14ac:dyDescent="0.25">
      <c r="A1969">
        <v>210</v>
      </c>
      <c r="B1969" t="s">
        <v>2044</v>
      </c>
      <c r="C1969" t="s">
        <v>2043</v>
      </c>
      <c r="D1969">
        <v>3.49</v>
      </c>
      <c r="E1969">
        <v>2701</v>
      </c>
      <c r="F1969">
        <f t="shared" si="30"/>
        <v>3</v>
      </c>
      <c r="G1969" t="str">
        <f>STANDINGS_ERA[[#This Row],[League]]&amp;STANDINGS_ERA[[#This Row],[Team]]</f>
        <v>$150 Draft Champions Jan 18 1:00 pm Lg.3598You Know What I Mean</v>
      </c>
    </row>
    <row r="1970" spans="1:7" x14ac:dyDescent="0.25">
      <c r="A1970">
        <v>370</v>
      </c>
      <c r="B1970" t="s">
        <v>286</v>
      </c>
      <c r="C1970" t="s">
        <v>2043</v>
      </c>
      <c r="D1970">
        <v>3.5830000000000002</v>
      </c>
      <c r="E1970">
        <v>2541</v>
      </c>
      <c r="F1970">
        <f t="shared" si="30"/>
        <v>4</v>
      </c>
      <c r="G1970" t="str">
        <f>STANDINGS_ERA[[#This Row],[League]]&amp;STANDINGS_ERA[[#This Row],[Team]]</f>
        <v>$150 Draft Champions Jan 18 1:00 pm Lg.3598Team Williams</v>
      </c>
    </row>
    <row r="1971" spans="1:7" x14ac:dyDescent="0.25">
      <c r="A1971">
        <v>427</v>
      </c>
      <c r="B1971" t="s">
        <v>2049</v>
      </c>
      <c r="C1971" t="s">
        <v>2043</v>
      </c>
      <c r="D1971">
        <v>3.6070000000000002</v>
      </c>
      <c r="E1971">
        <v>2484</v>
      </c>
      <c r="F1971">
        <f t="shared" si="30"/>
        <v>5</v>
      </c>
      <c r="G1971" t="str">
        <f>STANDINGS_ERA[[#This Row],[League]]&amp;STANDINGS_ERA[[#This Row],[Team]]</f>
        <v>$150 Draft Champions Jan 18 1:00 pm Lg.3598Brotato Chip</v>
      </c>
    </row>
    <row r="1972" spans="1:7" x14ac:dyDescent="0.25">
      <c r="A1972">
        <v>1118</v>
      </c>
      <c r="B1972" t="s">
        <v>17</v>
      </c>
      <c r="C1972" t="s">
        <v>2043</v>
      </c>
      <c r="D1972">
        <v>3.8370000000000002</v>
      </c>
      <c r="E1972">
        <v>1793</v>
      </c>
      <c r="F1972">
        <f t="shared" si="30"/>
        <v>6</v>
      </c>
      <c r="G1972" t="str">
        <f>STANDINGS_ERA[[#This Row],[League]]&amp;STANDINGS_ERA[[#This Row],[Team]]</f>
        <v>$150 Draft Champions Jan 18 1:00 pm Lg.3598Millertime</v>
      </c>
    </row>
    <row r="1973" spans="1:7" x14ac:dyDescent="0.25">
      <c r="A1973">
        <v>1310</v>
      </c>
      <c r="B1973" t="s">
        <v>2052</v>
      </c>
      <c r="C1973" t="s">
        <v>2043</v>
      </c>
      <c r="D1973">
        <v>3.891</v>
      </c>
      <c r="E1973">
        <v>1601.5</v>
      </c>
      <c r="F1973">
        <f t="shared" si="30"/>
        <v>7</v>
      </c>
      <c r="G1973" t="str">
        <f>STANDINGS_ERA[[#This Row],[League]]&amp;STANDINGS_ERA[[#This Row],[Team]]</f>
        <v>$150 Draft Champions Jan 18 1:00 pm Lg.3598SpinningSeams8</v>
      </c>
    </row>
    <row r="1974" spans="1:7" x14ac:dyDescent="0.25">
      <c r="A1974">
        <v>1336</v>
      </c>
      <c r="B1974" t="s">
        <v>2045</v>
      </c>
      <c r="C1974" t="s">
        <v>2043</v>
      </c>
      <c r="D1974">
        <v>3.8980000000000001</v>
      </c>
      <c r="E1974">
        <v>1575</v>
      </c>
      <c r="F1974">
        <f t="shared" si="30"/>
        <v>8</v>
      </c>
      <c r="G1974" t="str">
        <f>STANDINGS_ERA[[#This Row],[League]]&amp;STANDINGS_ERA[[#This Row],[Team]]</f>
        <v>$150 Draft Champions Jan 18 1:00 pm Lg.3598Bartolo Colon's Fitbit 2</v>
      </c>
    </row>
    <row r="1975" spans="1:7" x14ac:dyDescent="0.25">
      <c r="A1975">
        <v>1585</v>
      </c>
      <c r="B1975" t="s">
        <v>402</v>
      </c>
      <c r="C1975" t="s">
        <v>2043</v>
      </c>
      <c r="D1975">
        <v>3.97</v>
      </c>
      <c r="E1975">
        <v>1326</v>
      </c>
      <c r="F1975">
        <f t="shared" si="30"/>
        <v>9</v>
      </c>
      <c r="G1975" t="str">
        <f>STANDINGS_ERA[[#This Row],[League]]&amp;STANDINGS_ERA[[#This Row],[Team]]</f>
        <v>$150 Draft Champions Jan 18 1:00 pm Lg.3598Team Leonard</v>
      </c>
    </row>
    <row r="1976" spans="1:7" x14ac:dyDescent="0.25">
      <c r="A1976">
        <v>1597</v>
      </c>
      <c r="B1976" t="s">
        <v>470</v>
      </c>
      <c r="C1976" t="s">
        <v>2043</v>
      </c>
      <c r="D1976">
        <v>3.972</v>
      </c>
      <c r="E1976">
        <v>1314</v>
      </c>
      <c r="F1976">
        <f t="shared" si="30"/>
        <v>10</v>
      </c>
      <c r="G1976" t="str">
        <f>STANDINGS_ERA[[#This Row],[League]]&amp;STANDINGS_ERA[[#This Row],[Team]]</f>
        <v>$150 Draft Champions Jan 18 1:00 pm Lg.3598Brickdust</v>
      </c>
    </row>
    <row r="1977" spans="1:7" x14ac:dyDescent="0.25">
      <c r="A1977">
        <v>1900</v>
      </c>
      <c r="B1977" t="s">
        <v>2047</v>
      </c>
      <c r="C1977" t="s">
        <v>2043</v>
      </c>
      <c r="D1977">
        <v>4.0590000000000002</v>
      </c>
      <c r="E1977">
        <v>1011</v>
      </c>
      <c r="F1977">
        <f t="shared" si="30"/>
        <v>11</v>
      </c>
      <c r="G1977" t="str">
        <f>STANDINGS_ERA[[#This Row],[League]]&amp;STANDINGS_ERA[[#This Row],[Team]]</f>
        <v>$150 Draft Champions Jan 18 1:00 pm Lg.3598Muscles Marinara</v>
      </c>
    </row>
    <row r="1978" spans="1:7" x14ac:dyDescent="0.25">
      <c r="A1978">
        <v>2176</v>
      </c>
      <c r="B1978" t="s">
        <v>2050</v>
      </c>
      <c r="C1978" t="s">
        <v>2043</v>
      </c>
      <c r="D1978">
        <v>4.1520000000000001</v>
      </c>
      <c r="E1978">
        <v>735</v>
      </c>
      <c r="F1978">
        <f t="shared" si="30"/>
        <v>12</v>
      </c>
      <c r="G1978" t="str">
        <f>STANDINGS_ERA[[#This Row],[League]]&amp;STANDINGS_ERA[[#This Row],[Team]]</f>
        <v>$150 Draft Champions Jan 18 1:00 pm Lg.3598RAIN DELAY</v>
      </c>
    </row>
    <row r="1979" spans="1:7" x14ac:dyDescent="0.25">
      <c r="A1979">
        <v>2233</v>
      </c>
      <c r="B1979" t="s">
        <v>2048</v>
      </c>
      <c r="C1979" t="s">
        <v>2043</v>
      </c>
      <c r="D1979">
        <v>4.1719999999999997</v>
      </c>
      <c r="E1979">
        <v>678</v>
      </c>
      <c r="F1979">
        <f t="shared" si="30"/>
        <v>13</v>
      </c>
      <c r="G1979" t="str">
        <f>STANDINGS_ERA[[#This Row],[League]]&amp;STANDINGS_ERA[[#This Row],[Team]]</f>
        <v>$150 Draft Champions Jan 18 1:00 pm Lg.3598No Mercy I</v>
      </c>
    </row>
    <row r="1980" spans="1:7" x14ac:dyDescent="0.25">
      <c r="A1980">
        <v>2445</v>
      </c>
      <c r="B1980" t="s">
        <v>73</v>
      </c>
      <c r="C1980" t="s">
        <v>2043</v>
      </c>
      <c r="D1980">
        <v>4.2450000000000001</v>
      </c>
      <c r="E1980">
        <v>466</v>
      </c>
      <c r="F1980">
        <f t="shared" si="30"/>
        <v>14</v>
      </c>
      <c r="G1980" t="str">
        <f>STANDINGS_ERA[[#This Row],[League]]&amp;STANDINGS_ERA[[#This Row],[Team]]</f>
        <v>$150 Draft Champions Jan 18 1:00 pm Lg.3598Triple A</v>
      </c>
    </row>
    <row r="1981" spans="1:7" x14ac:dyDescent="0.25">
      <c r="A1981">
        <v>2568</v>
      </c>
      <c r="B1981" t="s">
        <v>2046</v>
      </c>
      <c r="C1981" t="s">
        <v>2043</v>
      </c>
      <c r="D1981">
        <v>4.306</v>
      </c>
      <c r="E1981">
        <v>343</v>
      </c>
      <c r="F1981">
        <f t="shared" si="30"/>
        <v>15</v>
      </c>
      <c r="G1981" t="str">
        <f>STANDINGS_ERA[[#This Row],[League]]&amp;STANDINGS_ERA[[#This Row],[Team]]</f>
        <v>$150 Draft Champions Jan 18 1:00 pm Lg.3598Forever Draft 3</v>
      </c>
    </row>
    <row r="1982" spans="1:7" x14ac:dyDescent="0.25">
      <c r="A1982">
        <v>177</v>
      </c>
      <c r="B1982" t="s">
        <v>422</v>
      </c>
      <c r="C1982" t="s">
        <v>2054</v>
      </c>
      <c r="D1982">
        <v>3.4590000000000001</v>
      </c>
      <c r="E1982">
        <v>2734</v>
      </c>
      <c r="F1982">
        <f t="shared" si="30"/>
        <v>1</v>
      </c>
      <c r="G1982" t="str">
        <f>STANDINGS_ERA[[#This Row],[League]]&amp;STANDINGS_ERA[[#This Row],[Team]]</f>
        <v>$150 Draft Champions Jan 19 1:00 pm Lg.3599Auburn Plainsman</v>
      </c>
    </row>
    <row r="1983" spans="1:7" x14ac:dyDescent="0.25">
      <c r="A1983">
        <v>192</v>
      </c>
      <c r="B1983" t="s">
        <v>2055</v>
      </c>
      <c r="C1983" t="s">
        <v>2054</v>
      </c>
      <c r="D1983">
        <v>3.47</v>
      </c>
      <c r="E1983">
        <v>2719</v>
      </c>
      <c r="F1983">
        <f t="shared" si="30"/>
        <v>2</v>
      </c>
      <c r="G1983" t="str">
        <f>STANDINGS_ERA[[#This Row],[League]]&amp;STANDINGS_ERA[[#This Row],[Team]]</f>
        <v>$150 Draft Champions Jan 19 1:00 pm Lg.3599Yangervis Clevinger</v>
      </c>
    </row>
    <row r="1984" spans="1:7" x14ac:dyDescent="0.25">
      <c r="A1984">
        <v>487</v>
      </c>
      <c r="B1984" t="s">
        <v>329</v>
      </c>
      <c r="C1984" t="s">
        <v>2054</v>
      </c>
      <c r="D1984">
        <v>3.6320000000000001</v>
      </c>
      <c r="E1984">
        <v>2424</v>
      </c>
      <c r="F1984">
        <f t="shared" si="30"/>
        <v>3</v>
      </c>
      <c r="G1984" t="str">
        <f>STANDINGS_ERA[[#This Row],[League]]&amp;STANDINGS_ERA[[#This Row],[Team]]</f>
        <v>$150 Draft Champions Jan 19 1:00 pm Lg.3599Team Selvaggio</v>
      </c>
    </row>
    <row r="1985" spans="1:7" x14ac:dyDescent="0.25">
      <c r="A1985">
        <v>704</v>
      </c>
      <c r="B1985" t="s">
        <v>233</v>
      </c>
      <c r="C1985" t="s">
        <v>2054</v>
      </c>
      <c r="D1985">
        <v>3.7189999999999999</v>
      </c>
      <c r="E1985">
        <v>2206.5</v>
      </c>
      <c r="F1985">
        <f t="shared" si="30"/>
        <v>4</v>
      </c>
      <c r="G1985" t="str">
        <f>STANDINGS_ERA[[#This Row],[League]]&amp;STANDINGS_ERA[[#This Row],[Team]]</f>
        <v>$150 Draft Champions Jan 19 1:00 pm Lg.3599Calgary Cannons v1</v>
      </c>
    </row>
    <row r="1986" spans="1:7" x14ac:dyDescent="0.25">
      <c r="A1986">
        <v>852</v>
      </c>
      <c r="B1986" t="s">
        <v>2053</v>
      </c>
      <c r="C1986" t="s">
        <v>2054</v>
      </c>
      <c r="D1986">
        <v>3.7650000000000001</v>
      </c>
      <c r="E1986">
        <v>2059</v>
      </c>
      <c r="F1986">
        <f t="shared" si="30"/>
        <v>5</v>
      </c>
      <c r="G1986" t="str">
        <f>STANDINGS_ERA[[#This Row],[League]]&amp;STANDINGS_ERA[[#This Row],[Team]]</f>
        <v>$150 Draft Champions Jan 19 1:00 pm Lg.3599DC Dogo 3</v>
      </c>
    </row>
    <row r="1987" spans="1:7" x14ac:dyDescent="0.25">
      <c r="A1987">
        <v>876</v>
      </c>
      <c r="B1987" t="s">
        <v>2056</v>
      </c>
      <c r="C1987" t="s">
        <v>2054</v>
      </c>
      <c r="D1987">
        <v>3.7719999999999998</v>
      </c>
      <c r="E1987">
        <v>2035</v>
      </c>
      <c r="F1987">
        <f t="shared" ref="F1987:F2050" si="31">IF(C1987=C1986,F1986+1,1)</f>
        <v>6</v>
      </c>
      <c r="G1987" t="str">
        <f>STANDINGS_ERA[[#This Row],[League]]&amp;STANDINGS_ERA[[#This Row],[Team]]</f>
        <v>$150 Draft Champions Jan 19 1:00 pm Lg.3599We Are Familia</v>
      </c>
    </row>
    <row r="1988" spans="1:7" x14ac:dyDescent="0.25">
      <c r="A1988">
        <v>930</v>
      </c>
      <c r="B1988" t="s">
        <v>38</v>
      </c>
      <c r="C1988" t="s">
        <v>2054</v>
      </c>
      <c r="D1988">
        <v>3.7850000000000001</v>
      </c>
      <c r="E1988">
        <v>1981</v>
      </c>
      <c r="F1988">
        <f t="shared" si="31"/>
        <v>7</v>
      </c>
      <c r="G1988" t="str">
        <f>STANDINGS_ERA[[#This Row],[League]]&amp;STANDINGS_ERA[[#This Row],[Team]]</f>
        <v>$150 Draft Champions Jan 19 1:00 pm Lg.3599Broken Arms</v>
      </c>
    </row>
    <row r="1989" spans="1:7" x14ac:dyDescent="0.25">
      <c r="A1989">
        <v>1224</v>
      </c>
      <c r="B1989" t="s">
        <v>405</v>
      </c>
      <c r="C1989" t="s">
        <v>2054</v>
      </c>
      <c r="D1989">
        <v>3.8679999999999999</v>
      </c>
      <c r="E1989">
        <v>1687</v>
      </c>
      <c r="F1989">
        <f t="shared" si="31"/>
        <v>8</v>
      </c>
      <c r="G1989" t="str">
        <f>STANDINGS_ERA[[#This Row],[League]]&amp;STANDINGS_ERA[[#This Row],[Team]]</f>
        <v>$150 Draft Champions Jan 19 1:00 pm Lg.3599Team Gates</v>
      </c>
    </row>
    <row r="1990" spans="1:7" x14ac:dyDescent="0.25">
      <c r="A1990">
        <v>1388</v>
      </c>
      <c r="B1990" t="s">
        <v>2057</v>
      </c>
      <c r="C1990" t="s">
        <v>2054</v>
      </c>
      <c r="D1990">
        <v>3.9129999999999998</v>
      </c>
      <c r="E1990">
        <v>1523</v>
      </c>
      <c r="F1990">
        <f t="shared" si="31"/>
        <v>9</v>
      </c>
      <c r="G1990" t="str">
        <f>STANDINGS_ERA[[#This Row],[League]]&amp;STANDINGS_ERA[[#This Row],[Team]]</f>
        <v>$150 Draft Champions Jan 19 1:00 pm Lg.3599Moz Boyz 12</v>
      </c>
    </row>
    <row r="1991" spans="1:7" x14ac:dyDescent="0.25">
      <c r="A1991">
        <v>1601</v>
      </c>
      <c r="B1991" t="s">
        <v>2060</v>
      </c>
      <c r="C1991" t="s">
        <v>2054</v>
      </c>
      <c r="D1991">
        <v>3.9729999999999999</v>
      </c>
      <c r="E1991">
        <v>1310</v>
      </c>
      <c r="F1991">
        <f t="shared" si="31"/>
        <v>10</v>
      </c>
      <c r="G1991" t="str">
        <f>STANDINGS_ERA[[#This Row],[League]]&amp;STANDINGS_ERA[[#This Row],[Team]]</f>
        <v>$150 Draft Champions Jan 19 1:00 pm Lg.3599Profloop3</v>
      </c>
    </row>
    <row r="1992" spans="1:7" x14ac:dyDescent="0.25">
      <c r="A1992">
        <v>1848</v>
      </c>
      <c r="B1992" t="s">
        <v>2059</v>
      </c>
      <c r="C1992" t="s">
        <v>2054</v>
      </c>
      <c r="D1992">
        <v>4.0430000000000001</v>
      </c>
      <c r="E1992">
        <v>1063</v>
      </c>
      <c r="F1992">
        <f t="shared" si="31"/>
        <v>11</v>
      </c>
      <c r="G1992" t="str">
        <f>STANDINGS_ERA[[#This Row],[League]]&amp;STANDINGS_ERA[[#This Row],[Team]]</f>
        <v>$150 Draft Champions Jan 19 1:00 pm Lg.3599Goldschmidter</v>
      </c>
    </row>
    <row r="1993" spans="1:7" x14ac:dyDescent="0.25">
      <c r="A1993">
        <v>2224</v>
      </c>
      <c r="B1993" t="s">
        <v>490</v>
      </c>
      <c r="C1993" t="s">
        <v>2054</v>
      </c>
      <c r="D1993">
        <v>4.17</v>
      </c>
      <c r="E1993">
        <v>687</v>
      </c>
      <c r="F1993">
        <f t="shared" si="31"/>
        <v>12</v>
      </c>
      <c r="G1993" t="str">
        <f>STANDINGS_ERA[[#This Row],[League]]&amp;STANDINGS_ERA[[#This Row],[Team]]</f>
        <v>$150 Draft Champions Jan 19 1:00 pm Lg.3599Fox Force Five</v>
      </c>
    </row>
    <row r="1994" spans="1:7" x14ac:dyDescent="0.25">
      <c r="A1994">
        <v>2292</v>
      </c>
      <c r="B1994" t="s">
        <v>2061</v>
      </c>
      <c r="C1994" t="s">
        <v>2054</v>
      </c>
      <c r="D1994">
        <v>4.1870000000000003</v>
      </c>
      <c r="E1994">
        <v>619</v>
      </c>
      <c r="F1994">
        <f t="shared" si="31"/>
        <v>13</v>
      </c>
      <c r="G1994" t="str">
        <f>STANDINGS_ERA[[#This Row],[League]]&amp;STANDINGS_ERA[[#This Row],[Team]]</f>
        <v>$150 Draft Champions Jan 19 1:00 pm Lg.3599zima.....</v>
      </c>
    </row>
    <row r="1995" spans="1:7" x14ac:dyDescent="0.25">
      <c r="A1995">
        <v>2659</v>
      </c>
      <c r="B1995" t="s">
        <v>2058</v>
      </c>
      <c r="C1995" t="s">
        <v>2054</v>
      </c>
      <c r="D1995">
        <v>4.3579999999999997</v>
      </c>
      <c r="E1995">
        <v>252</v>
      </c>
      <c r="F1995">
        <f t="shared" si="31"/>
        <v>14</v>
      </c>
      <c r="G1995" t="str">
        <f>STANDINGS_ERA[[#This Row],[League]]&amp;STANDINGS_ERA[[#This Row],[Team]]</f>
        <v>$150 Draft Champions Jan 19 1:00 pm Lg.3599Strohs before Hoes</v>
      </c>
    </row>
    <row r="1996" spans="1:7" x14ac:dyDescent="0.25">
      <c r="A1996">
        <v>2887</v>
      </c>
      <c r="B1996" t="s">
        <v>1550</v>
      </c>
      <c r="C1996" t="s">
        <v>2054</v>
      </c>
      <c r="D1996">
        <v>4.7300000000000004</v>
      </c>
      <c r="E1996">
        <v>24</v>
      </c>
      <c r="F1996">
        <f t="shared" si="31"/>
        <v>15</v>
      </c>
      <c r="G1996" t="str">
        <f>STANDINGS_ERA[[#This Row],[League]]&amp;STANDINGS_ERA[[#This Row],[Team]]</f>
        <v>$150 Draft Champions Jan 19 1:00 pm Lg.3599Wellington Blacks</v>
      </c>
    </row>
    <row r="1997" spans="1:7" x14ac:dyDescent="0.25">
      <c r="A1997">
        <v>174</v>
      </c>
      <c r="B1997" t="s">
        <v>2064</v>
      </c>
      <c r="C1997" t="s">
        <v>2063</v>
      </c>
      <c r="D1997">
        <v>3.456</v>
      </c>
      <c r="E1997">
        <v>2737</v>
      </c>
      <c r="F1997">
        <f t="shared" si="31"/>
        <v>1</v>
      </c>
      <c r="G1997" t="str">
        <f>STANDINGS_ERA[[#This Row],[League]]&amp;STANDINGS_ERA[[#This Row],[Team]]</f>
        <v>$150 Draft Champions Jan 19 1:00 pm Lg.3600Aubrey Huff's Comeback</v>
      </c>
    </row>
    <row r="1998" spans="1:7" x14ac:dyDescent="0.25">
      <c r="A1998">
        <v>277</v>
      </c>
      <c r="B1998" t="s">
        <v>2070</v>
      </c>
      <c r="C1998" t="s">
        <v>2063</v>
      </c>
      <c r="D1998">
        <v>3.5379999999999998</v>
      </c>
      <c r="E1998">
        <v>2634</v>
      </c>
      <c r="F1998">
        <f t="shared" si="31"/>
        <v>2</v>
      </c>
      <c r="G1998" t="str">
        <f>STANDINGS_ERA[[#This Row],[League]]&amp;STANDINGS_ERA[[#This Row],[Team]]</f>
        <v>$150 Draft Champions Jan 19 1:00 pm Lg.3600Bama 2</v>
      </c>
    </row>
    <row r="1999" spans="1:7" x14ac:dyDescent="0.25">
      <c r="A1999">
        <v>664</v>
      </c>
      <c r="B1999" t="s">
        <v>2068</v>
      </c>
      <c r="C1999" t="s">
        <v>2063</v>
      </c>
      <c r="D1999">
        <v>3.7029999999999998</v>
      </c>
      <c r="E1999">
        <v>2247</v>
      </c>
      <c r="F1999">
        <f t="shared" si="31"/>
        <v>3</v>
      </c>
      <c r="G1999" t="str">
        <f>STANDINGS_ERA[[#This Row],[League]]&amp;STANDINGS_ERA[[#This Row],[Team]]</f>
        <v>$150 Draft Champions Jan 19 1:00 pm Lg.3600Bingo Wings</v>
      </c>
    </row>
    <row r="2000" spans="1:7" x14ac:dyDescent="0.25">
      <c r="A2000">
        <v>665</v>
      </c>
      <c r="B2000" t="s">
        <v>2073</v>
      </c>
      <c r="C2000" t="s">
        <v>2063</v>
      </c>
      <c r="D2000">
        <v>3.7029999999999998</v>
      </c>
      <c r="E2000">
        <v>2246</v>
      </c>
      <c r="F2000">
        <f t="shared" si="31"/>
        <v>4</v>
      </c>
      <c r="G2000" t="str">
        <f>STANDINGS_ERA[[#This Row],[League]]&amp;STANDINGS_ERA[[#This Row],[Team]]</f>
        <v>$150 Draft Champions Jan 19 1:00 pm Lg.3600Team Bankus</v>
      </c>
    </row>
    <row r="2001" spans="1:7" x14ac:dyDescent="0.25">
      <c r="A2001">
        <v>1202</v>
      </c>
      <c r="B2001" t="s">
        <v>2072</v>
      </c>
      <c r="C2001" t="s">
        <v>2063</v>
      </c>
      <c r="D2001">
        <v>3.8639999999999999</v>
      </c>
      <c r="E2001">
        <v>1709</v>
      </c>
      <c r="F2001">
        <f t="shared" si="31"/>
        <v>5</v>
      </c>
      <c r="G2001" t="str">
        <f>STANDINGS_ERA[[#This Row],[League]]&amp;STANDINGS_ERA[[#This Row],[Team]]</f>
        <v>$150 Draft Champions Jan 19 1:00 pm Lg.3600Bautista Bomb</v>
      </c>
    </row>
    <row r="2002" spans="1:7" x14ac:dyDescent="0.25">
      <c r="A2002">
        <v>1283</v>
      </c>
      <c r="B2002" t="s">
        <v>2066</v>
      </c>
      <c r="C2002" t="s">
        <v>2063</v>
      </c>
      <c r="D2002">
        <v>3.8849999999999998</v>
      </c>
      <c r="E2002">
        <v>1628</v>
      </c>
      <c r="F2002">
        <f t="shared" si="31"/>
        <v>6</v>
      </c>
      <c r="G2002" t="str">
        <f>STANDINGS_ERA[[#This Row],[League]]&amp;STANDINGS_ERA[[#This Row],[Team]]</f>
        <v>$150 Draft Champions Jan 19 1:00 pm Lg.3600The Bryce is Right</v>
      </c>
    </row>
    <row r="2003" spans="1:7" x14ac:dyDescent="0.25">
      <c r="A2003">
        <v>1365</v>
      </c>
      <c r="B2003" t="s">
        <v>461</v>
      </c>
      <c r="C2003" t="s">
        <v>2063</v>
      </c>
      <c r="D2003">
        <v>3.9039999999999999</v>
      </c>
      <c r="E2003">
        <v>1546</v>
      </c>
      <c r="F2003">
        <f t="shared" si="31"/>
        <v>7</v>
      </c>
      <c r="G2003" t="str">
        <f>STANDINGS_ERA[[#This Row],[League]]&amp;STANDINGS_ERA[[#This Row],[Team]]</f>
        <v>$150 Draft Champions Jan 19 1:00 pm Lg.3600Evil Empire</v>
      </c>
    </row>
    <row r="2004" spans="1:7" x14ac:dyDescent="0.25">
      <c r="A2004">
        <v>1395</v>
      </c>
      <c r="B2004" t="s">
        <v>70</v>
      </c>
      <c r="C2004" t="s">
        <v>2063</v>
      </c>
      <c r="D2004">
        <v>3.915</v>
      </c>
      <c r="E2004">
        <v>1516</v>
      </c>
      <c r="F2004">
        <f t="shared" si="31"/>
        <v>8</v>
      </c>
      <c r="G2004" t="str">
        <f>STANDINGS_ERA[[#This Row],[League]]&amp;STANDINGS_ERA[[#This Row],[Team]]</f>
        <v>$150 Draft Champions Jan 19 1:00 pm Lg.3600Captain Crunch 3</v>
      </c>
    </row>
    <row r="2005" spans="1:7" x14ac:dyDescent="0.25">
      <c r="A2005">
        <v>1676</v>
      </c>
      <c r="B2005" t="s">
        <v>271</v>
      </c>
      <c r="C2005" t="s">
        <v>2063</v>
      </c>
      <c r="D2005">
        <v>3.996</v>
      </c>
      <c r="E2005">
        <v>1235</v>
      </c>
      <c r="F2005">
        <f t="shared" si="31"/>
        <v>9</v>
      </c>
      <c r="G2005" t="str">
        <f>STANDINGS_ERA[[#This Row],[League]]&amp;STANDINGS_ERA[[#This Row],[Team]]</f>
        <v>$150 Draft Champions Jan 19 1:00 pm Lg.3600Team brace</v>
      </c>
    </row>
    <row r="2006" spans="1:7" x14ac:dyDescent="0.25">
      <c r="A2006">
        <v>1687</v>
      </c>
      <c r="B2006" t="s">
        <v>2069</v>
      </c>
      <c r="C2006" t="s">
        <v>2063</v>
      </c>
      <c r="D2006">
        <v>3.9990000000000001</v>
      </c>
      <c r="E2006">
        <v>1224</v>
      </c>
      <c r="F2006">
        <f t="shared" si="31"/>
        <v>10</v>
      </c>
      <c r="G2006" t="str">
        <f>STANDINGS_ERA[[#This Row],[League]]&amp;STANDINGS_ERA[[#This Row],[Team]]</f>
        <v>$150 Draft Champions Jan 19 1:00 pm Lg.3600Team Berceau</v>
      </c>
    </row>
    <row r="2007" spans="1:7" x14ac:dyDescent="0.25">
      <c r="A2007">
        <v>2089</v>
      </c>
      <c r="B2007" t="s">
        <v>2065</v>
      </c>
      <c r="C2007" t="s">
        <v>2063</v>
      </c>
      <c r="D2007">
        <v>4.1230000000000002</v>
      </c>
      <c r="E2007">
        <v>822</v>
      </c>
      <c r="F2007">
        <f t="shared" si="31"/>
        <v>11</v>
      </c>
      <c r="G2007" t="str">
        <f>STANDINGS_ERA[[#This Row],[League]]&amp;STANDINGS_ERA[[#This Row],[Team]]</f>
        <v>$150 Draft Champions Jan 19 1:00 pm Lg.3600TROUTSTANDING</v>
      </c>
    </row>
    <row r="2008" spans="1:7" x14ac:dyDescent="0.25">
      <c r="A2008">
        <v>2207</v>
      </c>
      <c r="B2008" t="s">
        <v>2071</v>
      </c>
      <c r="C2008" t="s">
        <v>2063</v>
      </c>
      <c r="D2008">
        <v>4.1630000000000003</v>
      </c>
      <c r="E2008">
        <v>704</v>
      </c>
      <c r="F2008">
        <f t="shared" si="31"/>
        <v>12</v>
      </c>
      <c r="G2008" t="str">
        <f>STANDINGS_ERA[[#This Row],[League]]&amp;STANDINGS_ERA[[#This Row],[Team]]</f>
        <v>$150 Draft Champions Jan 19 1:00 pm Lg.3600Chico Lind's Hermanos - DC 42</v>
      </c>
    </row>
    <row r="2009" spans="1:7" x14ac:dyDescent="0.25">
      <c r="A2009">
        <v>2319</v>
      </c>
      <c r="B2009" t="s">
        <v>2067</v>
      </c>
      <c r="C2009" t="s">
        <v>2063</v>
      </c>
      <c r="D2009">
        <v>4.1980000000000004</v>
      </c>
      <c r="E2009">
        <v>592</v>
      </c>
      <c r="F2009">
        <f t="shared" si="31"/>
        <v>13</v>
      </c>
      <c r="G2009" t="str">
        <f>STANDINGS_ERA[[#This Row],[League]]&amp;STANDINGS_ERA[[#This Row],[Team]]</f>
        <v>$150 Draft Champions Jan 19 1:00 pm Lg.3600Simultaneous</v>
      </c>
    </row>
    <row r="2010" spans="1:7" x14ac:dyDescent="0.25">
      <c r="A2010">
        <v>2813</v>
      </c>
      <c r="B2010" t="s">
        <v>508</v>
      </c>
      <c r="C2010" t="s">
        <v>2063</v>
      </c>
      <c r="D2010">
        <v>4.5019999999999998</v>
      </c>
      <c r="E2010">
        <v>98</v>
      </c>
      <c r="F2010">
        <f t="shared" si="31"/>
        <v>14</v>
      </c>
      <c r="G2010" t="str">
        <f>STANDINGS_ERA[[#This Row],[League]]&amp;STANDINGS_ERA[[#This Row],[Team]]</f>
        <v>$150 Draft Champions Jan 19 1:00 pm Lg.3600Team Robinson</v>
      </c>
    </row>
    <row r="2011" spans="1:7" x14ac:dyDescent="0.25">
      <c r="A2011">
        <v>2906</v>
      </c>
      <c r="B2011" t="s">
        <v>2062</v>
      </c>
      <c r="C2011" t="s">
        <v>2063</v>
      </c>
      <c r="D2011">
        <v>5.0179999999999998</v>
      </c>
      <c r="E2011">
        <v>5</v>
      </c>
      <c r="F2011">
        <f t="shared" si="31"/>
        <v>15</v>
      </c>
      <c r="G2011" t="str">
        <f>STANDINGS_ERA[[#This Row],[League]]&amp;STANDINGS_ERA[[#This Row],[Team]]</f>
        <v>$150 Draft Champions Jan 19 1:00 pm Lg.3600The Hitter Formerly Known as Mike</v>
      </c>
    </row>
    <row r="2012" spans="1:7" x14ac:dyDescent="0.25">
      <c r="A2012">
        <v>51</v>
      </c>
      <c r="B2012" t="s">
        <v>2077</v>
      </c>
      <c r="C2012" t="s">
        <v>2074</v>
      </c>
      <c r="D2012">
        <v>3.282</v>
      </c>
      <c r="E2012">
        <v>2860</v>
      </c>
      <c r="F2012">
        <f t="shared" si="31"/>
        <v>1</v>
      </c>
      <c r="G2012" t="str">
        <f>STANDINGS_ERA[[#This Row],[League]]&amp;STANDINGS_ERA[[#This Row],[Team]]</f>
        <v>$150 Draft Champions Jan 20 1:00 pm Lg.3609Kaotik Vapor 4</v>
      </c>
    </row>
    <row r="2013" spans="1:7" x14ac:dyDescent="0.25">
      <c r="A2013">
        <v>229</v>
      </c>
      <c r="B2013" t="s">
        <v>2083</v>
      </c>
      <c r="C2013" t="s">
        <v>2074</v>
      </c>
      <c r="D2013">
        <v>3.5030000000000001</v>
      </c>
      <c r="E2013">
        <v>2682</v>
      </c>
      <c r="F2013">
        <f t="shared" si="31"/>
        <v>2</v>
      </c>
      <c r="G2013" t="str">
        <f>STANDINGS_ERA[[#This Row],[League]]&amp;STANDINGS_ERA[[#This Row],[Team]]</f>
        <v>$150 Draft Champions Jan 20 1:00 pm Lg.3609Scout Team V2</v>
      </c>
    </row>
    <row r="2014" spans="1:7" x14ac:dyDescent="0.25">
      <c r="A2014">
        <v>326</v>
      </c>
      <c r="B2014" t="s">
        <v>2078</v>
      </c>
      <c r="C2014" t="s">
        <v>2074</v>
      </c>
      <c r="D2014">
        <v>3.56</v>
      </c>
      <c r="E2014">
        <v>2585</v>
      </c>
      <c r="F2014">
        <f t="shared" si="31"/>
        <v>3</v>
      </c>
      <c r="G2014" t="str">
        <f>STANDINGS_ERA[[#This Row],[League]]&amp;STANDINGS_ERA[[#This Row],[Team]]</f>
        <v>$150 Draft Champions Jan 20 1:00 pm Lg.3609Iron Pigs</v>
      </c>
    </row>
    <row r="2015" spans="1:7" x14ac:dyDescent="0.25">
      <c r="A2015">
        <v>1045</v>
      </c>
      <c r="B2015" t="s">
        <v>2086</v>
      </c>
      <c r="C2015" t="s">
        <v>2074</v>
      </c>
      <c r="D2015">
        <v>3.8180000000000001</v>
      </c>
      <c r="E2015">
        <v>1866</v>
      </c>
      <c r="F2015">
        <f t="shared" si="31"/>
        <v>4</v>
      </c>
      <c r="G2015" t="str">
        <f>STANDINGS_ERA[[#This Row],[League]]&amp;STANDINGS_ERA[[#This Row],[Team]]</f>
        <v>$150 Draft Champions Jan 20 1:00 pm Lg.3609War Boys 2</v>
      </c>
    </row>
    <row r="2016" spans="1:7" x14ac:dyDescent="0.25">
      <c r="A2016">
        <v>1053</v>
      </c>
      <c r="B2016" t="s">
        <v>432</v>
      </c>
      <c r="C2016" t="s">
        <v>2074</v>
      </c>
      <c r="D2016">
        <v>3.819</v>
      </c>
      <c r="E2016">
        <v>1858</v>
      </c>
      <c r="F2016">
        <f t="shared" si="31"/>
        <v>5</v>
      </c>
      <c r="G2016" t="str">
        <f>STANDINGS_ERA[[#This Row],[League]]&amp;STANDINGS_ERA[[#This Row],[Team]]</f>
        <v>$150 Draft Champions Jan 20 1:00 pm Lg.3609Smoothman</v>
      </c>
    </row>
    <row r="2017" spans="1:7" x14ac:dyDescent="0.25">
      <c r="A2017">
        <v>1160</v>
      </c>
      <c r="B2017" t="s">
        <v>2080</v>
      </c>
      <c r="C2017" t="s">
        <v>2074</v>
      </c>
      <c r="D2017">
        <v>3.851</v>
      </c>
      <c r="E2017">
        <v>1751</v>
      </c>
      <c r="F2017">
        <f t="shared" si="31"/>
        <v>6</v>
      </c>
      <c r="G2017" t="str">
        <f>STANDINGS_ERA[[#This Row],[League]]&amp;STANDINGS_ERA[[#This Row],[Team]]</f>
        <v>$150 Draft Champions Jan 20 1:00 pm Lg.3609Bavaro DC 1</v>
      </c>
    </row>
    <row r="2018" spans="1:7" x14ac:dyDescent="0.25">
      <c r="A2018">
        <v>1478</v>
      </c>
      <c r="B2018" t="s">
        <v>2084</v>
      </c>
      <c r="C2018" t="s">
        <v>2074</v>
      </c>
      <c r="D2018">
        <v>3.9380000000000002</v>
      </c>
      <c r="E2018">
        <v>1433</v>
      </c>
      <c r="F2018">
        <f t="shared" si="31"/>
        <v>7</v>
      </c>
      <c r="G2018" t="str">
        <f>STANDINGS_ERA[[#This Row],[League]]&amp;STANDINGS_ERA[[#This Row],[Team]]</f>
        <v>$150 Draft Champions Jan 20 1:00 pm Lg.3609Lower Deckers DC1</v>
      </c>
    </row>
    <row r="2019" spans="1:7" x14ac:dyDescent="0.25">
      <c r="A2019">
        <v>1566</v>
      </c>
      <c r="B2019" t="s">
        <v>2081</v>
      </c>
      <c r="C2019" t="s">
        <v>2074</v>
      </c>
      <c r="D2019">
        <v>3.964</v>
      </c>
      <c r="E2019">
        <v>1345</v>
      </c>
      <c r="F2019">
        <f t="shared" si="31"/>
        <v>8</v>
      </c>
      <c r="G2019" t="str">
        <f>STANDINGS_ERA[[#This Row],[League]]&amp;STANDINGS_ERA[[#This Row],[Team]]</f>
        <v>$150 Draft Champions Jan 20 1:00 pm Lg.3609Brock Strongo</v>
      </c>
    </row>
    <row r="2020" spans="1:7" x14ac:dyDescent="0.25">
      <c r="A2020">
        <v>1598</v>
      </c>
      <c r="B2020" t="s">
        <v>2079</v>
      </c>
      <c r="C2020" t="s">
        <v>2074</v>
      </c>
      <c r="D2020">
        <v>3.9729999999999999</v>
      </c>
      <c r="E2020">
        <v>1313</v>
      </c>
      <c r="F2020">
        <f t="shared" si="31"/>
        <v>9</v>
      </c>
      <c r="G2020" t="str">
        <f>STANDINGS_ERA[[#This Row],[League]]&amp;STANDINGS_ERA[[#This Row],[Team]]</f>
        <v>$150 Draft Champions Jan 20 1:00 pm Lg.3609Tillie</v>
      </c>
    </row>
    <row r="2021" spans="1:7" x14ac:dyDescent="0.25">
      <c r="A2021">
        <v>1627</v>
      </c>
      <c r="B2021" t="s">
        <v>2082</v>
      </c>
      <c r="C2021" t="s">
        <v>2074</v>
      </c>
      <c r="D2021">
        <v>3.98</v>
      </c>
      <c r="E2021">
        <v>1284</v>
      </c>
      <c r="F2021">
        <f t="shared" si="31"/>
        <v>10</v>
      </c>
      <c r="G2021" t="str">
        <f>STANDINGS_ERA[[#This Row],[League]]&amp;STANDINGS_ERA[[#This Row],[Team]]</f>
        <v>$150 Draft Champions Jan 20 1:00 pm Lg.3609Debaser</v>
      </c>
    </row>
    <row r="2022" spans="1:7" x14ac:dyDescent="0.25">
      <c r="A2022">
        <v>1989</v>
      </c>
      <c r="B2022" t="s">
        <v>2085</v>
      </c>
      <c r="C2022" t="s">
        <v>2074</v>
      </c>
      <c r="D2022">
        <v>4.0869999999999997</v>
      </c>
      <c r="E2022">
        <v>922</v>
      </c>
      <c r="F2022">
        <f t="shared" si="31"/>
        <v>11</v>
      </c>
      <c r="G2022" t="str">
        <f>STANDINGS_ERA[[#This Row],[League]]&amp;STANDINGS_ERA[[#This Row],[Team]]</f>
        <v>$150 Draft Champions Jan 20 1:00 pm Lg.3609Frontrunners</v>
      </c>
    </row>
    <row r="2023" spans="1:7" x14ac:dyDescent="0.25">
      <c r="A2023">
        <v>2063</v>
      </c>
      <c r="B2023" t="s">
        <v>2076</v>
      </c>
      <c r="C2023" t="s">
        <v>2074</v>
      </c>
      <c r="D2023">
        <v>4.1130000000000004</v>
      </c>
      <c r="E2023">
        <v>848</v>
      </c>
      <c r="F2023">
        <f t="shared" si="31"/>
        <v>12</v>
      </c>
      <c r="G2023" t="str">
        <f>STANDINGS_ERA[[#This Row],[League]]&amp;STANDINGS_ERA[[#This Row],[Team]]</f>
        <v>$150 Draft Champions Jan 20 1:00 pm Lg.3609ShowtimeDC43</v>
      </c>
    </row>
    <row r="2024" spans="1:7" x14ac:dyDescent="0.25">
      <c r="A2024">
        <v>2134</v>
      </c>
      <c r="B2024" t="s">
        <v>222</v>
      </c>
      <c r="C2024" t="s">
        <v>2074</v>
      </c>
      <c r="D2024">
        <v>4.1369999999999996</v>
      </c>
      <c r="E2024">
        <v>777</v>
      </c>
      <c r="F2024">
        <f t="shared" si="31"/>
        <v>13</v>
      </c>
      <c r="G2024" t="str">
        <f>STANDINGS_ERA[[#This Row],[League]]&amp;STANDINGS_ERA[[#This Row],[Team]]</f>
        <v>$150 Draft Champions Jan 20 1:00 pm Lg.3609Dark Helmet</v>
      </c>
    </row>
    <row r="2025" spans="1:7" x14ac:dyDescent="0.25">
      <c r="A2025">
        <v>2151</v>
      </c>
      <c r="B2025" t="s">
        <v>138</v>
      </c>
      <c r="C2025" t="s">
        <v>2074</v>
      </c>
      <c r="D2025">
        <v>4.1440000000000001</v>
      </c>
      <c r="E2025">
        <v>760</v>
      </c>
      <c r="F2025">
        <f t="shared" si="31"/>
        <v>14</v>
      </c>
      <c r="G2025" t="str">
        <f>STANDINGS_ERA[[#This Row],[League]]&amp;STANDINGS_ERA[[#This Row],[Team]]</f>
        <v>$150 Draft Champions Jan 20 1:00 pm Lg.3609Las Vegas Blvd I</v>
      </c>
    </row>
    <row r="2026" spans="1:7" x14ac:dyDescent="0.25">
      <c r="A2026">
        <v>2494</v>
      </c>
      <c r="B2026" t="s">
        <v>2075</v>
      </c>
      <c r="C2026" t="s">
        <v>2074</v>
      </c>
      <c r="D2026">
        <v>4.2670000000000003</v>
      </c>
      <c r="E2026">
        <v>417</v>
      </c>
      <c r="F2026">
        <f t="shared" si="31"/>
        <v>15</v>
      </c>
      <c r="G2026" t="str">
        <f>STANDINGS_ERA[[#This Row],[League]]&amp;STANDINGS_ERA[[#This Row],[Team]]</f>
        <v>$150 Draft Champions Jan 20 1:00 pm Lg.3609Last Chance I</v>
      </c>
    </row>
    <row r="2027" spans="1:7" x14ac:dyDescent="0.25">
      <c r="A2027">
        <v>36</v>
      </c>
      <c r="B2027" t="s">
        <v>2092</v>
      </c>
      <c r="C2027" t="s">
        <v>2087</v>
      </c>
      <c r="D2027">
        <v>3.2559999999999998</v>
      </c>
      <c r="E2027">
        <v>2875</v>
      </c>
      <c r="F2027">
        <f t="shared" si="31"/>
        <v>1</v>
      </c>
      <c r="G2027" t="str">
        <f>STANDINGS_ERA[[#This Row],[League]]&amp;STANDINGS_ERA[[#This Row],[Team]]</f>
        <v>$150 Draft Champions Jan 21 1:00 pm Lg.3611Team Kent 4</v>
      </c>
    </row>
    <row r="2028" spans="1:7" x14ac:dyDescent="0.25">
      <c r="A2028">
        <v>308</v>
      </c>
      <c r="B2028" t="s">
        <v>331</v>
      </c>
      <c r="C2028" t="s">
        <v>2087</v>
      </c>
      <c r="D2028">
        <v>3.5529999999999999</v>
      </c>
      <c r="E2028">
        <v>2603</v>
      </c>
      <c r="F2028">
        <f t="shared" si="31"/>
        <v>2</v>
      </c>
      <c r="G2028" t="str">
        <f>STANDINGS_ERA[[#This Row],[League]]&amp;STANDINGS_ERA[[#This Row],[Team]]</f>
        <v>$150 Draft Champions Jan 21 1:00 pm Lg.3611Golden Sombreros</v>
      </c>
    </row>
    <row r="2029" spans="1:7" x14ac:dyDescent="0.25">
      <c r="A2029">
        <v>321</v>
      </c>
      <c r="B2029" t="s">
        <v>2095</v>
      </c>
      <c r="C2029" t="s">
        <v>2087</v>
      </c>
      <c r="D2029">
        <v>3.5569999999999999</v>
      </c>
      <c r="E2029">
        <v>2590</v>
      </c>
      <c r="F2029">
        <f t="shared" si="31"/>
        <v>3</v>
      </c>
      <c r="G2029" t="str">
        <f>STANDINGS_ERA[[#This Row],[League]]&amp;STANDINGS_ERA[[#This Row],[Team]]</f>
        <v>$150 Draft Champions Jan 21 1:00 pm Lg.3611Japan Robins</v>
      </c>
    </row>
    <row r="2030" spans="1:7" x14ac:dyDescent="0.25">
      <c r="A2030">
        <v>667</v>
      </c>
      <c r="B2030" t="s">
        <v>2089</v>
      </c>
      <c r="C2030" t="s">
        <v>2087</v>
      </c>
      <c r="D2030">
        <v>3.7040000000000002</v>
      </c>
      <c r="E2030">
        <v>2244</v>
      </c>
      <c r="F2030">
        <f t="shared" si="31"/>
        <v>4</v>
      </c>
      <c r="G2030" t="str">
        <f>STANDINGS_ERA[[#This Row],[League]]&amp;STANDINGS_ERA[[#This Row],[Team]]</f>
        <v>$150 Draft Champions Jan 21 1:00 pm Lg.36111000 Forms of Fear</v>
      </c>
    </row>
    <row r="2031" spans="1:7" x14ac:dyDescent="0.25">
      <c r="A2031">
        <v>719</v>
      </c>
      <c r="B2031" t="s">
        <v>2094</v>
      </c>
      <c r="C2031" t="s">
        <v>2087</v>
      </c>
      <c r="D2031">
        <v>3.7229999999999999</v>
      </c>
      <c r="E2031">
        <v>2192</v>
      </c>
      <c r="F2031">
        <f t="shared" si="31"/>
        <v>5</v>
      </c>
      <c r="G2031" t="str">
        <f>STANDINGS_ERA[[#This Row],[League]]&amp;STANDINGS_ERA[[#This Row],[Team]]</f>
        <v>$150 Draft Champions Jan 21 1:00 pm Lg.3611Kersh of the Pharaohs</v>
      </c>
    </row>
    <row r="2032" spans="1:7" x14ac:dyDescent="0.25">
      <c r="A2032">
        <v>754</v>
      </c>
      <c r="B2032" t="s">
        <v>47</v>
      </c>
      <c r="C2032" t="s">
        <v>2087</v>
      </c>
      <c r="D2032">
        <v>3.7330000000000001</v>
      </c>
      <c r="E2032">
        <v>2157</v>
      </c>
      <c r="F2032">
        <f t="shared" si="31"/>
        <v>6</v>
      </c>
      <c r="G2032" t="str">
        <f>STANDINGS_ERA[[#This Row],[League]]&amp;STANDINGS_ERA[[#This Row],[Team]]</f>
        <v>$150 Draft Champions Jan 21 1:00 pm Lg.3611Let's Play Two</v>
      </c>
    </row>
    <row r="2033" spans="1:7" x14ac:dyDescent="0.25">
      <c r="A2033">
        <v>906</v>
      </c>
      <c r="B2033" t="s">
        <v>2088</v>
      </c>
      <c r="C2033" t="s">
        <v>2087</v>
      </c>
      <c r="D2033">
        <v>3.778</v>
      </c>
      <c r="E2033">
        <v>2005.5</v>
      </c>
      <c r="F2033">
        <f t="shared" si="31"/>
        <v>7</v>
      </c>
      <c r="G2033" t="str">
        <f>STANDINGS_ERA[[#This Row],[League]]&amp;STANDINGS_ERA[[#This Row],[Team]]</f>
        <v>$150 Draft Champions Jan 21 1:00 pm Lg.3611Palm Beach Bulldogs</v>
      </c>
    </row>
    <row r="2034" spans="1:7" x14ac:dyDescent="0.25">
      <c r="A2034">
        <v>1103</v>
      </c>
      <c r="B2034" t="s">
        <v>124</v>
      </c>
      <c r="C2034" t="s">
        <v>2087</v>
      </c>
      <c r="D2034">
        <v>3.835</v>
      </c>
      <c r="E2034">
        <v>1808</v>
      </c>
      <c r="F2034">
        <f t="shared" si="31"/>
        <v>8</v>
      </c>
      <c r="G2034" t="str">
        <f>STANDINGS_ERA[[#This Row],[League]]&amp;STANDINGS_ERA[[#This Row],[Team]]</f>
        <v>$150 Draft Champions Jan 21 1:00 pm Lg.3611Krebs Cycle</v>
      </c>
    </row>
    <row r="2035" spans="1:7" x14ac:dyDescent="0.25">
      <c r="A2035">
        <v>1908</v>
      </c>
      <c r="B2035" t="s">
        <v>409</v>
      </c>
      <c r="C2035" t="s">
        <v>2087</v>
      </c>
      <c r="D2035">
        <v>4.0609999999999999</v>
      </c>
      <c r="E2035">
        <v>1003</v>
      </c>
      <c r="F2035">
        <f t="shared" si="31"/>
        <v>9</v>
      </c>
      <c r="G2035" t="str">
        <f>STANDINGS_ERA[[#This Row],[League]]&amp;STANDINGS_ERA[[#This Row],[Team]]</f>
        <v>$150 Draft Champions Jan 21 1:00 pm Lg.3611Perpetual Motion Squad</v>
      </c>
    </row>
    <row r="2036" spans="1:7" x14ac:dyDescent="0.25">
      <c r="A2036">
        <v>2246</v>
      </c>
      <c r="B2036" t="s">
        <v>2090</v>
      </c>
      <c r="C2036" t="s">
        <v>2087</v>
      </c>
      <c r="D2036">
        <v>4.1749999999999998</v>
      </c>
      <c r="E2036">
        <v>665</v>
      </c>
      <c r="F2036">
        <f t="shared" si="31"/>
        <v>10</v>
      </c>
      <c r="G2036" t="str">
        <f>STANDINGS_ERA[[#This Row],[League]]&amp;STANDINGS_ERA[[#This Row],[Team]]</f>
        <v>$150 Draft Champions Jan 21 1:00 pm Lg.3611Alexander Mud Ducks</v>
      </c>
    </row>
    <row r="2037" spans="1:7" x14ac:dyDescent="0.25">
      <c r="A2037">
        <v>2359</v>
      </c>
      <c r="B2037" t="s">
        <v>394</v>
      </c>
      <c r="C2037" t="s">
        <v>2087</v>
      </c>
      <c r="D2037">
        <v>4.21</v>
      </c>
      <c r="E2037">
        <v>552</v>
      </c>
      <c r="F2037">
        <f t="shared" si="31"/>
        <v>11</v>
      </c>
      <c r="G2037" t="str">
        <f>STANDINGS_ERA[[#This Row],[League]]&amp;STANDINGS_ERA[[#This Row],[Team]]</f>
        <v>$150 Draft Champions Jan 21 1:00 pm Lg.3611Inflatable Gammoners</v>
      </c>
    </row>
    <row r="2038" spans="1:7" x14ac:dyDescent="0.25">
      <c r="A2038">
        <v>2467</v>
      </c>
      <c r="B2038" t="s">
        <v>2091</v>
      </c>
      <c r="C2038" t="s">
        <v>2087</v>
      </c>
      <c r="D2038">
        <v>4.2569999999999997</v>
      </c>
      <c r="E2038">
        <v>444</v>
      </c>
      <c r="F2038">
        <f t="shared" si="31"/>
        <v>12</v>
      </c>
      <c r="G2038" t="str">
        <f>STANDINGS_ERA[[#This Row],[League]]&amp;STANDINGS_ERA[[#This Row],[Team]]</f>
        <v>$150 Draft Champions Jan 21 1:00 pm Lg.3611JD DC2</v>
      </c>
    </row>
    <row r="2039" spans="1:7" x14ac:dyDescent="0.25">
      <c r="A2039">
        <v>2536</v>
      </c>
      <c r="B2039" t="s">
        <v>414</v>
      </c>
      <c r="C2039" t="s">
        <v>2087</v>
      </c>
      <c r="D2039">
        <v>4.2889999999999997</v>
      </c>
      <c r="E2039">
        <v>375</v>
      </c>
      <c r="F2039">
        <f t="shared" si="31"/>
        <v>13</v>
      </c>
      <c r="G2039" t="str">
        <f>STANDINGS_ERA[[#This Row],[League]]&amp;STANDINGS_ERA[[#This Row],[Team]]</f>
        <v>$150 Draft Champions Jan 21 1:00 pm Lg.3611Irish Jews</v>
      </c>
    </row>
    <row r="2040" spans="1:7" x14ac:dyDescent="0.25">
      <c r="A2040">
        <v>2796</v>
      </c>
      <c r="B2040" t="s">
        <v>2093</v>
      </c>
      <c r="C2040" t="s">
        <v>2087</v>
      </c>
      <c r="D2040">
        <v>4.4669999999999996</v>
      </c>
      <c r="E2040">
        <v>115</v>
      </c>
      <c r="F2040">
        <f t="shared" si="31"/>
        <v>14</v>
      </c>
      <c r="G2040" t="str">
        <f>STANDINGS_ERA[[#This Row],[League]]&amp;STANDINGS_ERA[[#This Row],[Team]]</f>
        <v>$150 Draft Champions Jan 21 1:00 pm Lg.3611Nonagrace1</v>
      </c>
    </row>
    <row r="2041" spans="1:7" x14ac:dyDescent="0.25">
      <c r="A2041">
        <v>2842</v>
      </c>
      <c r="B2041" t="s">
        <v>1222</v>
      </c>
      <c r="C2041" t="s">
        <v>2087</v>
      </c>
      <c r="D2041">
        <v>4.5490000000000004</v>
      </c>
      <c r="E2041">
        <v>69</v>
      </c>
      <c r="F2041">
        <f t="shared" si="31"/>
        <v>15</v>
      </c>
      <c r="G2041" t="str">
        <f>STANDINGS_ERA[[#This Row],[League]]&amp;STANDINGS_ERA[[#This Row],[Team]]</f>
        <v>$150 Draft Champions Jan 21 1:00 pm Lg.3611Team Levy</v>
      </c>
    </row>
    <row r="2042" spans="1:7" x14ac:dyDescent="0.25">
      <c r="A2042">
        <v>32</v>
      </c>
      <c r="B2042" t="s">
        <v>2098</v>
      </c>
      <c r="C2042" t="s">
        <v>2097</v>
      </c>
      <c r="D2042">
        <v>3.25</v>
      </c>
      <c r="E2042">
        <v>2879</v>
      </c>
      <c r="F2042">
        <f t="shared" si="31"/>
        <v>1</v>
      </c>
      <c r="G2042" t="str">
        <f>STANDINGS_ERA[[#This Row],[League]]&amp;STANDINGS_ERA[[#This Row],[Team]]</f>
        <v>$150 Draft Champions Jan 21 1:00 pm Lg.3613Charger Bar 4</v>
      </c>
    </row>
    <row r="2043" spans="1:7" x14ac:dyDescent="0.25">
      <c r="A2043">
        <v>231</v>
      </c>
      <c r="B2043" t="s">
        <v>528</v>
      </c>
      <c r="C2043" t="s">
        <v>2097</v>
      </c>
      <c r="D2043">
        <v>3.504</v>
      </c>
      <c r="E2043">
        <v>2680</v>
      </c>
      <c r="F2043">
        <f t="shared" si="31"/>
        <v>2</v>
      </c>
      <c r="G2043" t="str">
        <f>STANDINGS_ERA[[#This Row],[League]]&amp;STANDINGS_ERA[[#This Row],[Team]]</f>
        <v>$150 Draft Champions Jan 21 1:00 pm Lg.3613Team Matthews</v>
      </c>
    </row>
    <row r="2044" spans="1:7" x14ac:dyDescent="0.25">
      <c r="A2044">
        <v>310</v>
      </c>
      <c r="B2044">
        <v>11111</v>
      </c>
      <c r="C2044" t="s">
        <v>2097</v>
      </c>
      <c r="D2044">
        <v>3.5539999999999998</v>
      </c>
      <c r="E2044">
        <v>2601</v>
      </c>
      <c r="F2044">
        <f t="shared" si="31"/>
        <v>3</v>
      </c>
      <c r="G2044" t="str">
        <f>STANDINGS_ERA[[#This Row],[League]]&amp;STANDINGS_ERA[[#This Row],[Team]]</f>
        <v>$150 Draft Champions Jan 21 1:00 pm Lg.361311111</v>
      </c>
    </row>
    <row r="2045" spans="1:7" x14ac:dyDescent="0.25">
      <c r="A2045">
        <v>718</v>
      </c>
      <c r="B2045" t="s">
        <v>2105</v>
      </c>
      <c r="C2045" t="s">
        <v>2097</v>
      </c>
      <c r="D2045">
        <v>3.7229999999999999</v>
      </c>
      <c r="E2045">
        <v>2193</v>
      </c>
      <c r="F2045">
        <f t="shared" si="31"/>
        <v>4</v>
      </c>
      <c r="G2045" t="str">
        <f>STANDINGS_ERA[[#This Row],[League]]&amp;STANDINGS_ERA[[#This Row],[Team]]</f>
        <v>$150 Draft Champions Jan 21 1:00 pm Lg.3613Lyin' Eyes</v>
      </c>
    </row>
    <row r="2046" spans="1:7" x14ac:dyDescent="0.25">
      <c r="A2046">
        <v>866</v>
      </c>
      <c r="B2046" t="s">
        <v>2106</v>
      </c>
      <c r="C2046" t="s">
        <v>2097</v>
      </c>
      <c r="D2046">
        <v>3.7690000000000001</v>
      </c>
      <c r="E2046">
        <v>2045</v>
      </c>
      <c r="F2046">
        <f t="shared" si="31"/>
        <v>5</v>
      </c>
      <c r="G2046" t="str">
        <f>STANDINGS_ERA[[#This Row],[League]]&amp;STANDINGS_ERA[[#This Row],[Team]]</f>
        <v>$150 Draft Champions Jan 21 1:00 pm Lg.3613Doggin it</v>
      </c>
    </row>
    <row r="2047" spans="1:7" x14ac:dyDescent="0.25">
      <c r="A2047">
        <v>1059</v>
      </c>
      <c r="B2047" t="s">
        <v>912</v>
      </c>
      <c r="C2047" t="s">
        <v>2097</v>
      </c>
      <c r="D2047">
        <v>3.8210000000000002</v>
      </c>
      <c r="E2047">
        <v>1852</v>
      </c>
      <c r="F2047">
        <f t="shared" si="31"/>
        <v>6</v>
      </c>
      <c r="G2047" t="str">
        <f>STANDINGS_ERA[[#This Row],[League]]&amp;STANDINGS_ERA[[#This Row],[Team]]</f>
        <v>$150 Draft Champions Jan 21 1:00 pm Lg.3613BIG RED MACHINE</v>
      </c>
    </row>
    <row r="2048" spans="1:7" x14ac:dyDescent="0.25">
      <c r="A2048">
        <v>1644</v>
      </c>
      <c r="B2048" t="s">
        <v>2101</v>
      </c>
      <c r="C2048" t="s">
        <v>2097</v>
      </c>
      <c r="D2048">
        <v>3.9849999999999999</v>
      </c>
      <c r="E2048">
        <v>1267</v>
      </c>
      <c r="F2048">
        <f t="shared" si="31"/>
        <v>7</v>
      </c>
      <c r="G2048" t="str">
        <f>STANDINGS_ERA[[#This Row],[League]]&amp;STANDINGS_ERA[[#This Row],[Team]]</f>
        <v>$150 Draft Champions Jan 21 1:00 pm Lg.3613Just And Old Vet</v>
      </c>
    </row>
    <row r="2049" spans="1:7" x14ac:dyDescent="0.25">
      <c r="A2049">
        <v>1932</v>
      </c>
      <c r="B2049" t="s">
        <v>134</v>
      </c>
      <c r="C2049" t="s">
        <v>2097</v>
      </c>
      <c r="D2049">
        <v>4.0679999999999996</v>
      </c>
      <c r="E2049">
        <v>979</v>
      </c>
      <c r="F2049">
        <f t="shared" si="31"/>
        <v>8</v>
      </c>
      <c r="G2049" t="str">
        <f>STANDINGS_ERA[[#This Row],[League]]&amp;STANDINGS_ERA[[#This Row],[Team]]</f>
        <v>$150 Draft Champions Jan 21 1:00 pm Lg.3613Forest Hills Fiends</v>
      </c>
    </row>
    <row r="2050" spans="1:7" x14ac:dyDescent="0.25">
      <c r="A2050">
        <v>1951</v>
      </c>
      <c r="B2050" t="s">
        <v>2096</v>
      </c>
      <c r="C2050" t="s">
        <v>2097</v>
      </c>
      <c r="D2050">
        <v>4.0759999999999996</v>
      </c>
      <c r="E2050">
        <v>960</v>
      </c>
      <c r="F2050">
        <f t="shared" si="31"/>
        <v>9</v>
      </c>
      <c r="G2050" t="str">
        <f>STANDINGS_ERA[[#This Row],[League]]&amp;STANDINGS_ERA[[#This Row],[Team]]</f>
        <v>$150 Draft Champions Jan 21 1:00 pm Lg.3613Team Platt</v>
      </c>
    </row>
    <row r="2051" spans="1:7" x14ac:dyDescent="0.25">
      <c r="A2051">
        <v>2150</v>
      </c>
      <c r="B2051" t="s">
        <v>2099</v>
      </c>
      <c r="C2051" t="s">
        <v>2097</v>
      </c>
      <c r="D2051">
        <v>4.1440000000000001</v>
      </c>
      <c r="E2051">
        <v>761</v>
      </c>
      <c r="F2051">
        <f t="shared" ref="F2051:F2114" si="32">IF(C2051=C2050,F2050+1,1)</f>
        <v>10</v>
      </c>
      <c r="G2051" t="str">
        <f>STANDINGS_ERA[[#This Row],[League]]&amp;STANDINGS_ERA[[#This Row],[Team]]</f>
        <v>$150 Draft Champions Jan 21 1:00 pm Lg.3613Knoblauch</v>
      </c>
    </row>
    <row r="2052" spans="1:7" x14ac:dyDescent="0.25">
      <c r="A2052">
        <v>2418</v>
      </c>
      <c r="B2052" t="s">
        <v>2102</v>
      </c>
      <c r="C2052" t="s">
        <v>2097</v>
      </c>
      <c r="D2052">
        <v>4.2300000000000004</v>
      </c>
      <c r="E2052">
        <v>493</v>
      </c>
      <c r="F2052">
        <f t="shared" si="32"/>
        <v>11</v>
      </c>
      <c r="G2052" t="str">
        <f>STANDINGS_ERA[[#This Row],[League]]&amp;STANDINGS_ERA[[#This Row],[Team]]</f>
        <v>$150 Draft Champions Jan 21 1:00 pm Lg.3613...Big Bang</v>
      </c>
    </row>
    <row r="2053" spans="1:7" x14ac:dyDescent="0.25">
      <c r="A2053">
        <v>2452</v>
      </c>
      <c r="B2053" t="s">
        <v>2103</v>
      </c>
      <c r="C2053" t="s">
        <v>2097</v>
      </c>
      <c r="D2053">
        <v>4.2480000000000002</v>
      </c>
      <c r="E2053">
        <v>459</v>
      </c>
      <c r="F2053">
        <f t="shared" si="32"/>
        <v>12</v>
      </c>
      <c r="G2053" t="str">
        <f>STANDINGS_ERA[[#This Row],[League]]&amp;STANDINGS_ERA[[#This Row],[Team]]</f>
        <v>$150 Draft Champions Jan 21 1:00 pm Lg.3613Harry Doyle All-Stars 3</v>
      </c>
    </row>
    <row r="2054" spans="1:7" x14ac:dyDescent="0.25">
      <c r="A2054">
        <v>2473</v>
      </c>
      <c r="B2054" t="s">
        <v>2104</v>
      </c>
      <c r="C2054" t="s">
        <v>2097</v>
      </c>
      <c r="D2054">
        <v>4.2590000000000003</v>
      </c>
      <c r="E2054">
        <v>438</v>
      </c>
      <c r="F2054">
        <f t="shared" si="32"/>
        <v>13</v>
      </c>
      <c r="G2054" t="str">
        <f>STANDINGS_ERA[[#This Row],[League]]&amp;STANDINGS_ERA[[#This Row],[Team]]</f>
        <v>$150 Draft Champions Jan 21 1:00 pm Lg.36132 shots of vodka</v>
      </c>
    </row>
    <row r="2055" spans="1:7" x14ac:dyDescent="0.25">
      <c r="A2055">
        <v>2518</v>
      </c>
      <c r="B2055" t="s">
        <v>2100</v>
      </c>
      <c r="C2055" t="s">
        <v>2097</v>
      </c>
      <c r="D2055">
        <v>4.282</v>
      </c>
      <c r="E2055">
        <v>393</v>
      </c>
      <c r="F2055">
        <f t="shared" si="32"/>
        <v>14</v>
      </c>
      <c r="G2055" t="str">
        <f>STANDINGS_ERA[[#This Row],[League]]&amp;STANDINGS_ERA[[#This Row],[Team]]</f>
        <v>$150 Draft Champions Jan 21 1:00 pm Lg.3613Ehrman The German DC13</v>
      </c>
    </row>
    <row r="2056" spans="1:7" x14ac:dyDescent="0.25">
      <c r="A2056">
        <v>2688</v>
      </c>
      <c r="B2056" t="s">
        <v>426</v>
      </c>
      <c r="C2056" t="s">
        <v>2097</v>
      </c>
      <c r="D2056">
        <v>4.3810000000000002</v>
      </c>
      <c r="E2056">
        <v>223</v>
      </c>
      <c r="F2056">
        <f t="shared" si="32"/>
        <v>15</v>
      </c>
      <c r="G2056" t="str">
        <f>STANDINGS_ERA[[#This Row],[League]]&amp;STANDINGS_ERA[[#This Row],[Team]]</f>
        <v>$150 Draft Champions Jan 21 1:00 pm Lg.3613Team Fish</v>
      </c>
    </row>
    <row r="2057" spans="1:7" x14ac:dyDescent="0.25">
      <c r="A2057">
        <v>21</v>
      </c>
      <c r="B2057" t="s">
        <v>726</v>
      </c>
      <c r="C2057" t="s">
        <v>2108</v>
      </c>
      <c r="D2057">
        <v>3.202</v>
      </c>
      <c r="E2057">
        <v>2890</v>
      </c>
      <c r="F2057">
        <f t="shared" si="32"/>
        <v>1</v>
      </c>
      <c r="G2057" t="str">
        <f>STANDINGS_ERA[[#This Row],[League]]&amp;STANDINGS_ERA[[#This Row],[Team]]</f>
        <v>$150 Draft Champions Jan 22 1:00 pm Lg.3614Team Warner</v>
      </c>
    </row>
    <row r="2058" spans="1:7" x14ac:dyDescent="0.25">
      <c r="A2058">
        <v>367</v>
      </c>
      <c r="B2058" t="s">
        <v>19</v>
      </c>
      <c r="C2058" t="s">
        <v>2108</v>
      </c>
      <c r="D2058">
        <v>3.58</v>
      </c>
      <c r="E2058">
        <v>2544</v>
      </c>
      <c r="F2058">
        <f t="shared" si="32"/>
        <v>2</v>
      </c>
      <c r="G2058" t="str">
        <f>STANDINGS_ERA[[#This Row],[League]]&amp;STANDINGS_ERA[[#This Row],[Team]]</f>
        <v>$150 Draft Champions Jan 22 1:00 pm Lg.3614One Eyed Jack</v>
      </c>
    </row>
    <row r="2059" spans="1:7" x14ac:dyDescent="0.25">
      <c r="A2059">
        <v>649</v>
      </c>
      <c r="B2059" t="s">
        <v>2111</v>
      </c>
      <c r="C2059" t="s">
        <v>2108</v>
      </c>
      <c r="D2059">
        <v>3.698</v>
      </c>
      <c r="E2059">
        <v>2262</v>
      </c>
      <c r="F2059">
        <f t="shared" si="32"/>
        <v>3</v>
      </c>
      <c r="G2059" t="str">
        <f>STANDINGS_ERA[[#This Row],[League]]&amp;STANDINGS_ERA[[#This Row],[Team]]</f>
        <v>$150 Draft Champions Jan 22 1:00 pm Lg.3614LUNKERS SD1</v>
      </c>
    </row>
    <row r="2060" spans="1:7" x14ac:dyDescent="0.25">
      <c r="A2060">
        <v>956</v>
      </c>
      <c r="B2060" t="s">
        <v>391</v>
      </c>
      <c r="C2060" t="s">
        <v>2108</v>
      </c>
      <c r="D2060">
        <v>3.7909999999999999</v>
      </c>
      <c r="E2060">
        <v>1955</v>
      </c>
      <c r="F2060">
        <f t="shared" si="32"/>
        <v>4</v>
      </c>
      <c r="G2060" t="str">
        <f>STANDINGS_ERA[[#This Row],[League]]&amp;STANDINGS_ERA[[#This Row],[Team]]</f>
        <v>$150 Draft Champions Jan 22 1:00 pm Lg.3614Uski3</v>
      </c>
    </row>
    <row r="2061" spans="1:7" x14ac:dyDescent="0.25">
      <c r="A2061">
        <v>1025</v>
      </c>
      <c r="B2061" t="s">
        <v>2107</v>
      </c>
      <c r="C2061" t="s">
        <v>2108</v>
      </c>
      <c r="D2061">
        <v>3.8130000000000002</v>
      </c>
      <c r="E2061">
        <v>1886</v>
      </c>
      <c r="F2061">
        <f t="shared" si="32"/>
        <v>5</v>
      </c>
      <c r="G2061" t="str">
        <f>STANDINGS_ERA[[#This Row],[League]]&amp;STANDINGS_ERA[[#This Row],[Team]]</f>
        <v>$150 Draft Champions Jan 22 1:00 pm Lg.3614Ju-Ju's Juggernauts</v>
      </c>
    </row>
    <row r="2062" spans="1:7" x14ac:dyDescent="0.25">
      <c r="A2062">
        <v>1093</v>
      </c>
      <c r="B2062" t="s">
        <v>2114</v>
      </c>
      <c r="C2062" t="s">
        <v>2108</v>
      </c>
      <c r="D2062">
        <v>3.8319999999999999</v>
      </c>
      <c r="E2062">
        <v>1818</v>
      </c>
      <c r="F2062">
        <f t="shared" si="32"/>
        <v>6</v>
      </c>
      <c r="G2062" t="str">
        <f>STANDINGS_ERA[[#This Row],[League]]&amp;STANDINGS_ERA[[#This Row],[Team]]</f>
        <v>$150 Draft Champions Jan 22 1:00 pm Lg.3614Off the Head Homers</v>
      </c>
    </row>
    <row r="2063" spans="1:7" x14ac:dyDescent="0.25">
      <c r="A2063">
        <v>1207</v>
      </c>
      <c r="B2063" t="s">
        <v>1844</v>
      </c>
      <c r="C2063" t="s">
        <v>2108</v>
      </c>
      <c r="D2063">
        <v>3.8650000000000002</v>
      </c>
      <c r="E2063">
        <v>1704</v>
      </c>
      <c r="F2063">
        <f t="shared" si="32"/>
        <v>7</v>
      </c>
      <c r="G2063" t="str">
        <f>STANDINGS_ERA[[#This Row],[League]]&amp;STANDINGS_ERA[[#This Row],[Team]]</f>
        <v>$150 Draft Champions Jan 22 1:00 pm Lg.3614SB Nation Royals Review</v>
      </c>
    </row>
    <row r="2064" spans="1:7" x14ac:dyDescent="0.25">
      <c r="A2064">
        <v>1279</v>
      </c>
      <c r="B2064" t="s">
        <v>118</v>
      </c>
      <c r="C2064" t="s">
        <v>2108</v>
      </c>
      <c r="D2064">
        <v>3.8839999999999999</v>
      </c>
      <c r="E2064">
        <v>1632</v>
      </c>
      <c r="F2064">
        <f t="shared" si="32"/>
        <v>8</v>
      </c>
      <c r="G2064" t="str">
        <f>STANDINGS_ERA[[#This Row],[League]]&amp;STANDINGS_ERA[[#This Row],[Team]]</f>
        <v>$150 Draft Champions Jan 22 1:00 pm Lg.3614Bronx Yankees (DC6)</v>
      </c>
    </row>
    <row r="2065" spans="1:7" x14ac:dyDescent="0.25">
      <c r="A2065">
        <v>1286</v>
      </c>
      <c r="B2065" t="s">
        <v>2113</v>
      </c>
      <c r="C2065" t="s">
        <v>2108</v>
      </c>
      <c r="D2065">
        <v>3.8849999999999998</v>
      </c>
      <c r="E2065">
        <v>1625</v>
      </c>
      <c r="F2065">
        <f t="shared" si="32"/>
        <v>9</v>
      </c>
      <c r="G2065" t="str">
        <f>STANDINGS_ERA[[#This Row],[League]]&amp;STANDINGS_ERA[[#This Row],[Team]]</f>
        <v>$150 Draft Champions Jan 22 1:00 pm Lg.3614Royale with Cheese</v>
      </c>
    </row>
    <row r="2066" spans="1:7" x14ac:dyDescent="0.25">
      <c r="A2066">
        <v>2164</v>
      </c>
      <c r="B2066" t="s">
        <v>2110</v>
      </c>
      <c r="C2066" t="s">
        <v>2108</v>
      </c>
      <c r="D2066">
        <v>4.1470000000000002</v>
      </c>
      <c r="E2066">
        <v>747</v>
      </c>
      <c r="F2066">
        <f t="shared" si="32"/>
        <v>10</v>
      </c>
      <c r="G2066" t="str">
        <f>STANDINGS_ERA[[#This Row],[League]]&amp;STANDINGS_ERA[[#This Row],[Team]]</f>
        <v>$150 Draft Champions Jan 22 1:00 pm Lg.3614Jersey Hitmen</v>
      </c>
    </row>
    <row r="2067" spans="1:7" x14ac:dyDescent="0.25">
      <c r="A2067">
        <v>2193</v>
      </c>
      <c r="B2067" t="s">
        <v>2117</v>
      </c>
      <c r="C2067" t="s">
        <v>2108</v>
      </c>
      <c r="D2067">
        <v>4.1580000000000004</v>
      </c>
      <c r="E2067">
        <v>718</v>
      </c>
      <c r="F2067">
        <f t="shared" si="32"/>
        <v>11</v>
      </c>
      <c r="G2067" t="str">
        <f>STANDINGS_ERA[[#This Row],[League]]&amp;STANDINGS_ERA[[#This Row],[Team]]</f>
        <v>$150 Draft Champions Jan 22 1:00 pm Lg.3614Relaxed Brain</v>
      </c>
    </row>
    <row r="2068" spans="1:7" x14ac:dyDescent="0.25">
      <c r="A2068">
        <v>2575</v>
      </c>
      <c r="B2068" t="s">
        <v>2112</v>
      </c>
      <c r="C2068" t="s">
        <v>2108</v>
      </c>
      <c r="D2068">
        <v>4.3090000000000002</v>
      </c>
      <c r="E2068">
        <v>336</v>
      </c>
      <c r="F2068">
        <f t="shared" si="32"/>
        <v>12</v>
      </c>
      <c r="G2068" t="str">
        <f>STANDINGS_ERA[[#This Row],[League]]&amp;STANDINGS_ERA[[#This Row],[Team]]</f>
        <v>$150 Draft Champions Jan 22 1:00 pm Lg.3614Big Swifty</v>
      </c>
    </row>
    <row r="2069" spans="1:7" x14ac:dyDescent="0.25">
      <c r="A2069">
        <v>2615</v>
      </c>
      <c r="B2069" t="s">
        <v>2116</v>
      </c>
      <c r="C2069" t="s">
        <v>2108</v>
      </c>
      <c r="D2069">
        <v>4.3319999999999999</v>
      </c>
      <c r="E2069">
        <v>296</v>
      </c>
      <c r="F2069">
        <f t="shared" si="32"/>
        <v>13</v>
      </c>
      <c r="G2069" t="str">
        <f>STANDINGS_ERA[[#This Row],[League]]&amp;STANDINGS_ERA[[#This Row],[Team]]</f>
        <v>$150 Draft Champions Jan 22 1:00 pm Lg.3614Kiss My El Chapo</v>
      </c>
    </row>
    <row r="2070" spans="1:7" x14ac:dyDescent="0.25">
      <c r="A2070">
        <v>2624</v>
      </c>
      <c r="B2070" t="s">
        <v>2109</v>
      </c>
      <c r="C2070" t="s">
        <v>2108</v>
      </c>
      <c r="D2070">
        <v>4.3369999999999997</v>
      </c>
      <c r="E2070">
        <v>287</v>
      </c>
      <c r="F2070">
        <f t="shared" si="32"/>
        <v>14</v>
      </c>
      <c r="G2070" t="str">
        <f>STANDINGS_ERA[[#This Row],[League]]&amp;STANDINGS_ERA[[#This Row],[Team]]</f>
        <v>$150 Draft Champions Jan 22 1:00 pm Lg.36142016 WarmBeer ColdFood 1st</v>
      </c>
    </row>
    <row r="2071" spans="1:7" x14ac:dyDescent="0.25">
      <c r="A2071">
        <v>2648</v>
      </c>
      <c r="B2071" t="s">
        <v>2115</v>
      </c>
      <c r="C2071" t="s">
        <v>2108</v>
      </c>
      <c r="D2071">
        <v>4.351</v>
      </c>
      <c r="E2071">
        <v>263</v>
      </c>
      <c r="F2071">
        <f t="shared" si="32"/>
        <v>15</v>
      </c>
      <c r="G2071" t="str">
        <f>STANDINGS_ERA[[#This Row],[League]]&amp;STANDINGS_ERA[[#This Row],[Team]]</f>
        <v>$150 Draft Champions Jan 22 1:00 pm Lg.3614Yak Attack 16</v>
      </c>
    </row>
    <row r="2072" spans="1:7" x14ac:dyDescent="0.25">
      <c r="A2072">
        <v>59</v>
      </c>
      <c r="B2072" t="s">
        <v>2125</v>
      </c>
      <c r="C2072" t="s">
        <v>2119</v>
      </c>
      <c r="D2072">
        <v>3.2949999999999999</v>
      </c>
      <c r="E2072">
        <v>2852</v>
      </c>
      <c r="F2072">
        <f t="shared" si="32"/>
        <v>1</v>
      </c>
      <c r="G2072" t="str">
        <f>STANDINGS_ERA[[#This Row],[League]]&amp;STANDINGS_ERA[[#This Row],[Team]]</f>
        <v>$150 Draft Champions Jan 23 1:00 pm Lg.3616Sil E. Gewsez</v>
      </c>
    </row>
    <row r="2073" spans="1:7" x14ac:dyDescent="0.25">
      <c r="A2073">
        <v>295</v>
      </c>
      <c r="B2073" t="s">
        <v>402</v>
      </c>
      <c r="C2073" t="s">
        <v>2119</v>
      </c>
      <c r="D2073">
        <v>3.5470000000000002</v>
      </c>
      <c r="E2073">
        <v>2616</v>
      </c>
      <c r="F2073">
        <f t="shared" si="32"/>
        <v>2</v>
      </c>
      <c r="G2073" t="str">
        <f>STANDINGS_ERA[[#This Row],[League]]&amp;STANDINGS_ERA[[#This Row],[Team]]</f>
        <v>$150 Draft Champions Jan 23 1:00 pm Lg.3616Team Leonard</v>
      </c>
    </row>
    <row r="2074" spans="1:7" x14ac:dyDescent="0.25">
      <c r="A2074">
        <v>446</v>
      </c>
      <c r="B2074" t="s">
        <v>2122</v>
      </c>
      <c r="C2074" t="s">
        <v>2119</v>
      </c>
      <c r="D2074">
        <v>3.6139999999999999</v>
      </c>
      <c r="E2074">
        <v>2465</v>
      </c>
      <c r="F2074">
        <f t="shared" si="32"/>
        <v>3</v>
      </c>
      <c r="G2074" t="str">
        <f>STANDINGS_ERA[[#This Row],[League]]&amp;STANDINGS_ERA[[#This Row],[Team]]</f>
        <v>$150 Draft Champions Jan 23 1:00 pm Lg.3616Lets go!</v>
      </c>
    </row>
    <row r="2075" spans="1:7" x14ac:dyDescent="0.25">
      <c r="A2075">
        <v>839</v>
      </c>
      <c r="B2075" t="s">
        <v>2121</v>
      </c>
      <c r="C2075" t="s">
        <v>2119</v>
      </c>
      <c r="D2075">
        <v>3.7589999999999999</v>
      </c>
      <c r="E2075">
        <v>2072</v>
      </c>
      <c r="F2075">
        <f t="shared" si="32"/>
        <v>4</v>
      </c>
      <c r="G2075" t="str">
        <f>STANDINGS_ERA[[#This Row],[League]]&amp;STANDINGS_ERA[[#This Row],[Team]]</f>
        <v>$150 Draft Champions Jan 23 1:00 pm Lg.3616THE BAT PACK</v>
      </c>
    </row>
    <row r="2076" spans="1:7" x14ac:dyDescent="0.25">
      <c r="A2076">
        <v>1222</v>
      </c>
      <c r="B2076" t="s">
        <v>2118</v>
      </c>
      <c r="C2076" t="s">
        <v>2119</v>
      </c>
      <c r="D2076">
        <v>3.8679999999999999</v>
      </c>
      <c r="E2076">
        <v>1689</v>
      </c>
      <c r="F2076">
        <f t="shared" si="32"/>
        <v>5</v>
      </c>
      <c r="G2076" t="str">
        <f>STANDINGS_ERA[[#This Row],[League]]&amp;STANDINGS_ERA[[#This Row],[Team]]</f>
        <v>$150 Draft Champions Jan 23 1:00 pm Lg.3616Fred dont like Beachballs</v>
      </c>
    </row>
    <row r="2077" spans="1:7" x14ac:dyDescent="0.25">
      <c r="A2077">
        <v>1570</v>
      </c>
      <c r="B2077" t="s">
        <v>2126</v>
      </c>
      <c r="C2077" t="s">
        <v>2119</v>
      </c>
      <c r="D2077">
        <v>3.9660000000000002</v>
      </c>
      <c r="E2077">
        <v>1341</v>
      </c>
      <c r="F2077">
        <f t="shared" si="32"/>
        <v>6</v>
      </c>
      <c r="G2077" t="str">
        <f>STANDINGS_ERA[[#This Row],[League]]&amp;STANDINGS_ERA[[#This Row],[Team]]</f>
        <v>$150 Draft Champions Jan 23 1:00 pm Lg.3616Cecil Fielder's Ass</v>
      </c>
    </row>
    <row r="2078" spans="1:7" x14ac:dyDescent="0.25">
      <c r="A2078">
        <v>1572</v>
      </c>
      <c r="B2078" t="s">
        <v>2120</v>
      </c>
      <c r="C2078" t="s">
        <v>2119</v>
      </c>
      <c r="D2078">
        <v>3.9670000000000001</v>
      </c>
      <c r="E2078">
        <v>1339</v>
      </c>
      <c r="F2078">
        <f t="shared" si="32"/>
        <v>7</v>
      </c>
      <c r="G2078" t="str">
        <f>STANDINGS_ERA[[#This Row],[League]]&amp;STANDINGS_ERA[[#This Row],[Team]]</f>
        <v>$150 Draft Champions Jan 23 1:00 pm Lg.3616RotoGut DC I</v>
      </c>
    </row>
    <row r="2079" spans="1:7" x14ac:dyDescent="0.25">
      <c r="A2079">
        <v>1701</v>
      </c>
      <c r="B2079" t="s">
        <v>130</v>
      </c>
      <c r="C2079" t="s">
        <v>2119</v>
      </c>
      <c r="D2079">
        <v>4.0010000000000003</v>
      </c>
      <c r="E2079">
        <v>1210</v>
      </c>
      <c r="F2079">
        <f t="shared" si="32"/>
        <v>8</v>
      </c>
      <c r="G2079" t="str">
        <f>STANDINGS_ERA[[#This Row],[League]]&amp;STANDINGS_ERA[[#This Row],[Team]]</f>
        <v>$150 Draft Champions Jan 23 1:00 pm Lg.3616PTPers</v>
      </c>
    </row>
    <row r="2080" spans="1:7" x14ac:dyDescent="0.25">
      <c r="A2080">
        <v>1712</v>
      </c>
      <c r="B2080" t="s">
        <v>584</v>
      </c>
      <c r="C2080" t="s">
        <v>2119</v>
      </c>
      <c r="D2080">
        <v>4.0039999999999996</v>
      </c>
      <c r="E2080">
        <v>1199</v>
      </c>
      <c r="F2080">
        <f t="shared" si="32"/>
        <v>9</v>
      </c>
      <c r="G2080" t="str">
        <f>STANDINGS_ERA[[#This Row],[League]]&amp;STANDINGS_ERA[[#This Row],[Team]]</f>
        <v>$150 Draft Champions Jan 23 1:00 pm Lg.3616Team Hughes</v>
      </c>
    </row>
    <row r="2081" spans="1:7" x14ac:dyDescent="0.25">
      <c r="A2081">
        <v>1788</v>
      </c>
      <c r="B2081" t="s">
        <v>2124</v>
      </c>
      <c r="C2081" t="s">
        <v>2119</v>
      </c>
      <c r="D2081">
        <v>4.0270000000000001</v>
      </c>
      <c r="E2081">
        <v>1123</v>
      </c>
      <c r="F2081">
        <f t="shared" si="32"/>
        <v>10</v>
      </c>
      <c r="G2081" t="str">
        <f>STANDINGS_ERA[[#This Row],[League]]&amp;STANDINGS_ERA[[#This Row],[Team]]</f>
        <v>$150 Draft Champions Jan 23 1:00 pm Lg.3616The Incredibles 2</v>
      </c>
    </row>
    <row r="2082" spans="1:7" x14ac:dyDescent="0.25">
      <c r="A2082">
        <v>1847</v>
      </c>
      <c r="B2082" t="s">
        <v>2127</v>
      </c>
      <c r="C2082" t="s">
        <v>2119</v>
      </c>
      <c r="D2082">
        <v>4.0419999999999998</v>
      </c>
      <c r="E2082">
        <v>1064</v>
      </c>
      <c r="F2082">
        <f t="shared" si="32"/>
        <v>11</v>
      </c>
      <c r="G2082" t="str">
        <f>STANDINGS_ERA[[#This Row],[League]]&amp;STANDINGS_ERA[[#This Row],[Team]]</f>
        <v>$150 Draft Champions Jan 23 1:00 pm Lg.36161.21 Gigawatts</v>
      </c>
    </row>
    <row r="2083" spans="1:7" x14ac:dyDescent="0.25">
      <c r="A2083">
        <v>1928</v>
      </c>
      <c r="B2083" t="s">
        <v>2123</v>
      </c>
      <c r="C2083" t="s">
        <v>2119</v>
      </c>
      <c r="D2083">
        <v>4.0670000000000002</v>
      </c>
      <c r="E2083">
        <v>983</v>
      </c>
      <c r="F2083">
        <f t="shared" si="32"/>
        <v>12</v>
      </c>
      <c r="G2083" t="str">
        <f>STANDINGS_ERA[[#This Row],[League]]&amp;STANDINGS_ERA[[#This Row],[Team]]</f>
        <v>$150 Draft Champions Jan 23 1:00 pm Lg.3616Luck Dynasty</v>
      </c>
    </row>
    <row r="2084" spans="1:7" x14ac:dyDescent="0.25">
      <c r="A2084">
        <v>2255</v>
      </c>
      <c r="B2084" t="s">
        <v>249</v>
      </c>
      <c r="C2084" t="s">
        <v>2119</v>
      </c>
      <c r="D2084">
        <v>4.1769999999999996</v>
      </c>
      <c r="E2084">
        <v>656</v>
      </c>
      <c r="F2084">
        <f t="shared" si="32"/>
        <v>13</v>
      </c>
      <c r="G2084" t="str">
        <f>STANDINGS_ERA[[#This Row],[League]]&amp;STANDINGS_ERA[[#This Row],[Team]]</f>
        <v>$150 Draft Champions Jan 23 1:00 pm Lg.3616OC Wolverines</v>
      </c>
    </row>
    <row r="2085" spans="1:7" x14ac:dyDescent="0.25">
      <c r="A2085">
        <v>2308</v>
      </c>
      <c r="B2085" t="s">
        <v>202</v>
      </c>
      <c r="C2085" t="s">
        <v>2119</v>
      </c>
      <c r="D2085">
        <v>4.1929999999999996</v>
      </c>
      <c r="E2085">
        <v>603</v>
      </c>
      <c r="F2085">
        <f t="shared" si="32"/>
        <v>14</v>
      </c>
      <c r="G2085" t="str">
        <f>STANDINGS_ERA[[#This Row],[League]]&amp;STANDINGS_ERA[[#This Row],[Team]]</f>
        <v>$150 Draft Champions Jan 23 1:00 pm Lg.3616One for the Dagger</v>
      </c>
    </row>
    <row r="2086" spans="1:7" x14ac:dyDescent="0.25">
      <c r="A2086">
        <v>2515</v>
      </c>
      <c r="B2086" t="s">
        <v>2128</v>
      </c>
      <c r="C2086" t="s">
        <v>2119</v>
      </c>
      <c r="D2086">
        <v>4.28</v>
      </c>
      <c r="E2086">
        <v>396</v>
      </c>
      <c r="F2086">
        <f t="shared" si="32"/>
        <v>15</v>
      </c>
      <c r="G2086" t="str">
        <f>STANDINGS_ERA[[#This Row],[League]]&amp;STANDINGS_ERA[[#This Row],[Team]]</f>
        <v>$150 Draft Champions Jan 23 1:00 pm Lg.3616DKS Reds</v>
      </c>
    </row>
    <row r="2087" spans="1:7" x14ac:dyDescent="0.25">
      <c r="A2087">
        <v>260</v>
      </c>
      <c r="B2087" t="s">
        <v>107</v>
      </c>
      <c r="C2087" t="s">
        <v>2130</v>
      </c>
      <c r="D2087">
        <v>3.5249999999999999</v>
      </c>
      <c r="E2087">
        <v>2651</v>
      </c>
      <c r="F2087">
        <f t="shared" si="32"/>
        <v>1</v>
      </c>
      <c r="G2087" t="str">
        <f>STANDINGS_ERA[[#This Row],[League]]&amp;STANDINGS_ERA[[#This Row],[Team]]</f>
        <v>$150 Draft Champions Jan 24 1:00 pm Lg.3620Team Scott</v>
      </c>
    </row>
    <row r="2088" spans="1:7" x14ac:dyDescent="0.25">
      <c r="A2088">
        <v>545</v>
      </c>
      <c r="B2088" t="s">
        <v>529</v>
      </c>
      <c r="C2088" t="s">
        <v>2130</v>
      </c>
      <c r="D2088">
        <v>3.657</v>
      </c>
      <c r="E2088">
        <v>2366</v>
      </c>
      <c r="F2088">
        <f t="shared" si="32"/>
        <v>2</v>
      </c>
      <c r="G2088" t="str">
        <f>STANDINGS_ERA[[#This Row],[League]]&amp;STANDINGS_ERA[[#This Row],[Team]]</f>
        <v>$150 Draft Champions Jan 24 1:00 pm Lg.3620Campbell Toe</v>
      </c>
    </row>
    <row r="2089" spans="1:7" x14ac:dyDescent="0.25">
      <c r="A2089">
        <v>582</v>
      </c>
      <c r="B2089" t="s">
        <v>302</v>
      </c>
      <c r="C2089" t="s">
        <v>2130</v>
      </c>
      <c r="D2089">
        <v>3.6709999999999998</v>
      </c>
      <c r="E2089">
        <v>2329</v>
      </c>
      <c r="F2089">
        <f t="shared" si="32"/>
        <v>3</v>
      </c>
      <c r="G2089" t="str">
        <f>STANDINGS_ERA[[#This Row],[League]]&amp;STANDINGS_ERA[[#This Row],[Team]]</f>
        <v>$150 Draft Champions Jan 24 1:00 pm Lg.3620Don Mattingly's Sideburns</v>
      </c>
    </row>
    <row r="2090" spans="1:7" x14ac:dyDescent="0.25">
      <c r="A2090">
        <v>597</v>
      </c>
      <c r="B2090" t="s">
        <v>2135</v>
      </c>
      <c r="C2090" t="s">
        <v>2130</v>
      </c>
      <c r="D2090">
        <v>3.6789999999999998</v>
      </c>
      <c r="E2090">
        <v>2314</v>
      </c>
      <c r="F2090">
        <f t="shared" si="32"/>
        <v>4</v>
      </c>
      <c r="G2090" t="str">
        <f>STANDINGS_ERA[[#This Row],[League]]&amp;STANDINGS_ERA[[#This Row],[Team]]</f>
        <v>$150 Draft Champions Jan 24 1:00 pm Lg.3620HOOKSLIDE</v>
      </c>
    </row>
    <row r="2091" spans="1:7" x14ac:dyDescent="0.25">
      <c r="A2091">
        <v>831</v>
      </c>
      <c r="B2091" t="s">
        <v>533</v>
      </c>
      <c r="C2091" t="s">
        <v>2130</v>
      </c>
      <c r="D2091">
        <v>3.7559999999999998</v>
      </c>
      <c r="E2091">
        <v>2080</v>
      </c>
      <c r="F2091">
        <f t="shared" si="32"/>
        <v>5</v>
      </c>
      <c r="G2091" t="str">
        <f>STANDINGS_ERA[[#This Row],[League]]&amp;STANDINGS_ERA[[#This Row],[Team]]</f>
        <v>$150 Draft Champions Jan 24 1:00 pm Lg.3620Funnies2</v>
      </c>
    </row>
    <row r="2092" spans="1:7" x14ac:dyDescent="0.25">
      <c r="A2092">
        <v>1106</v>
      </c>
      <c r="B2092" t="s">
        <v>2131</v>
      </c>
      <c r="C2092" t="s">
        <v>2130</v>
      </c>
      <c r="D2092">
        <v>3.835</v>
      </c>
      <c r="E2092">
        <v>1805</v>
      </c>
      <c r="F2092">
        <f t="shared" si="32"/>
        <v>6</v>
      </c>
      <c r="G2092" t="str">
        <f>STANDINGS_ERA[[#This Row],[League]]&amp;STANDINGS_ERA[[#This Row],[Team]]</f>
        <v>$150 Draft Champions Jan 24 1:00 pm Lg.3620JSK Rockers</v>
      </c>
    </row>
    <row r="2093" spans="1:7" x14ac:dyDescent="0.25">
      <c r="A2093">
        <v>1253</v>
      </c>
      <c r="B2093" t="s">
        <v>300</v>
      </c>
      <c r="C2093" t="s">
        <v>2130</v>
      </c>
      <c r="D2093">
        <v>3.8759999999999999</v>
      </c>
      <c r="E2093">
        <v>1658</v>
      </c>
      <c r="F2093">
        <f t="shared" si="32"/>
        <v>7</v>
      </c>
      <c r="G2093" t="str">
        <f>STANDINGS_ERA[[#This Row],[League]]&amp;STANDINGS_ERA[[#This Row],[Team]]</f>
        <v>$150 Draft Champions Jan 24 1:00 pm Lg.3620Farm Animal of War</v>
      </c>
    </row>
    <row r="2094" spans="1:7" x14ac:dyDescent="0.25">
      <c r="A2094">
        <v>1461</v>
      </c>
      <c r="B2094" t="s">
        <v>89</v>
      </c>
      <c r="C2094" t="s">
        <v>2130</v>
      </c>
      <c r="D2094">
        <v>3.9329999999999998</v>
      </c>
      <c r="E2094">
        <v>1450</v>
      </c>
      <c r="F2094">
        <f t="shared" si="32"/>
        <v>8</v>
      </c>
      <c r="G2094" t="str">
        <f>STANDINGS_ERA[[#This Row],[League]]&amp;STANDINGS_ERA[[#This Row],[Team]]</f>
        <v>$150 Draft Champions Jan 24 1:00 pm Lg.3620Springfield Homers</v>
      </c>
    </row>
    <row r="2095" spans="1:7" x14ac:dyDescent="0.25">
      <c r="A2095">
        <v>1543</v>
      </c>
      <c r="B2095" t="s">
        <v>2132</v>
      </c>
      <c r="C2095" t="s">
        <v>2130</v>
      </c>
      <c r="D2095">
        <v>3.9569999999999999</v>
      </c>
      <c r="E2095">
        <v>1368</v>
      </c>
      <c r="F2095">
        <f t="shared" si="32"/>
        <v>9</v>
      </c>
      <c r="G2095" t="str">
        <f>STANDINGS_ERA[[#This Row],[League]]&amp;STANDINGS_ERA[[#This Row],[Team]]</f>
        <v>$150 Draft Champions Jan 24 1:00 pm Lg.3620Radical 3-4</v>
      </c>
    </row>
    <row r="2096" spans="1:7" x14ac:dyDescent="0.25">
      <c r="A2096">
        <v>2242</v>
      </c>
      <c r="B2096" t="s">
        <v>2129</v>
      </c>
      <c r="C2096" t="s">
        <v>2130</v>
      </c>
      <c r="D2096">
        <v>4.1740000000000004</v>
      </c>
      <c r="E2096">
        <v>669</v>
      </c>
      <c r="F2096">
        <f t="shared" si="32"/>
        <v>10</v>
      </c>
      <c r="G2096" t="str">
        <f>STANDINGS_ERA[[#This Row],[League]]&amp;STANDINGS_ERA[[#This Row],[Team]]</f>
        <v>$150 Draft Champions Jan 24 1:00 pm Lg.3620Trout's Misfits</v>
      </c>
    </row>
    <row r="2097" spans="1:7" x14ac:dyDescent="0.25">
      <c r="A2097">
        <v>2345</v>
      </c>
      <c r="B2097" t="s">
        <v>2134</v>
      </c>
      <c r="C2097" t="s">
        <v>2130</v>
      </c>
      <c r="D2097">
        <v>4.2060000000000004</v>
      </c>
      <c r="E2097">
        <v>566</v>
      </c>
      <c r="F2097">
        <f t="shared" si="32"/>
        <v>11</v>
      </c>
      <c r="G2097" t="str">
        <f>STANDINGS_ERA[[#This Row],[League]]&amp;STANDINGS_ERA[[#This Row],[Team]]</f>
        <v>$150 Draft Champions Jan 24 1:00 pm Lg.3620Team Clarke - 3</v>
      </c>
    </row>
    <row r="2098" spans="1:7" x14ac:dyDescent="0.25">
      <c r="A2098">
        <v>2365</v>
      </c>
      <c r="B2098" t="s">
        <v>19</v>
      </c>
      <c r="C2098" t="s">
        <v>2130</v>
      </c>
      <c r="D2098">
        <v>4.2119999999999997</v>
      </c>
      <c r="E2098">
        <v>546</v>
      </c>
      <c r="F2098">
        <f t="shared" si="32"/>
        <v>12</v>
      </c>
      <c r="G2098" t="str">
        <f>STANDINGS_ERA[[#This Row],[League]]&amp;STANDINGS_ERA[[#This Row],[Team]]</f>
        <v>$150 Draft Champions Jan 24 1:00 pm Lg.3620One Eyed Jack</v>
      </c>
    </row>
    <row r="2099" spans="1:7" x14ac:dyDescent="0.25">
      <c r="A2099">
        <v>2595</v>
      </c>
      <c r="B2099" t="s">
        <v>22</v>
      </c>
      <c r="C2099" t="s">
        <v>2130</v>
      </c>
      <c r="D2099">
        <v>4.319</v>
      </c>
      <c r="E2099">
        <v>316</v>
      </c>
      <c r="F2099">
        <f t="shared" si="32"/>
        <v>13</v>
      </c>
      <c r="G2099" t="str">
        <f>STANDINGS_ERA[[#This Row],[League]]&amp;STANDINGS_ERA[[#This Row],[Team]]</f>
        <v>$150 Draft Champions Jan 24 1:00 pm Lg.3620Rube Nation</v>
      </c>
    </row>
    <row r="2100" spans="1:7" x14ac:dyDescent="0.25">
      <c r="A2100">
        <v>2818</v>
      </c>
      <c r="B2100" t="s">
        <v>2136</v>
      </c>
      <c r="C2100" t="s">
        <v>2130</v>
      </c>
      <c r="D2100">
        <v>4.5110000000000001</v>
      </c>
      <c r="E2100">
        <v>93</v>
      </c>
      <c r="F2100">
        <f t="shared" si="32"/>
        <v>14</v>
      </c>
      <c r="G2100" t="str">
        <f>STANDINGS_ERA[[#This Row],[League]]&amp;STANDINGS_ERA[[#This Row],[Team]]</f>
        <v>$150 Draft Champions Jan 24 1:00 pm Lg.36201899 CLEVELAND SPIDERS</v>
      </c>
    </row>
    <row r="2101" spans="1:7" x14ac:dyDescent="0.25">
      <c r="A2101">
        <v>2838</v>
      </c>
      <c r="B2101" t="s">
        <v>2133</v>
      </c>
      <c r="C2101" t="s">
        <v>2130</v>
      </c>
      <c r="D2101">
        <v>4.548</v>
      </c>
      <c r="E2101">
        <v>73</v>
      </c>
      <c r="F2101">
        <f t="shared" si="32"/>
        <v>15</v>
      </c>
      <c r="G2101" t="str">
        <f>STANDINGS_ERA[[#This Row],[League]]&amp;STANDINGS_ERA[[#This Row],[Team]]</f>
        <v>$150 Draft Champions Jan 24 1:00 pm Lg.3620Vida's Blues no. 2</v>
      </c>
    </row>
    <row r="2102" spans="1:7" x14ac:dyDescent="0.25">
      <c r="A2102">
        <v>119</v>
      </c>
      <c r="B2102" t="s">
        <v>286</v>
      </c>
      <c r="C2102" t="s">
        <v>2138</v>
      </c>
      <c r="D2102">
        <v>3.3980000000000001</v>
      </c>
      <c r="E2102">
        <v>2792</v>
      </c>
      <c r="F2102">
        <f t="shared" si="32"/>
        <v>1</v>
      </c>
      <c r="G2102" t="str">
        <f>STANDINGS_ERA[[#This Row],[League]]&amp;STANDINGS_ERA[[#This Row],[Team]]</f>
        <v>$150 Draft Champions Jan 24 1:00 pm Lg.3622Team Williams</v>
      </c>
    </row>
    <row r="2103" spans="1:7" x14ac:dyDescent="0.25">
      <c r="A2103">
        <v>383</v>
      </c>
      <c r="B2103" t="s">
        <v>2139</v>
      </c>
      <c r="C2103" t="s">
        <v>2138</v>
      </c>
      <c r="D2103">
        <v>3.5880000000000001</v>
      </c>
      <c r="E2103">
        <v>2528</v>
      </c>
      <c r="F2103">
        <f t="shared" si="32"/>
        <v>2</v>
      </c>
      <c r="G2103" t="str">
        <f>STANDINGS_ERA[[#This Row],[League]]&amp;STANDINGS_ERA[[#This Row],[Team]]</f>
        <v>$150 Draft Champions Jan 24 1:00 pm Lg.3622CocoCrispies</v>
      </c>
    </row>
    <row r="2104" spans="1:7" x14ac:dyDescent="0.25">
      <c r="A2104">
        <v>598</v>
      </c>
      <c r="B2104" t="s">
        <v>212</v>
      </c>
      <c r="C2104" t="s">
        <v>2138</v>
      </c>
      <c r="D2104">
        <v>3.681</v>
      </c>
      <c r="E2104">
        <v>2313</v>
      </c>
      <c r="F2104">
        <f t="shared" si="32"/>
        <v>3</v>
      </c>
      <c r="G2104" t="str">
        <f>STANDINGS_ERA[[#This Row],[League]]&amp;STANDINGS_ERA[[#This Row],[Team]]</f>
        <v>$150 Draft Champions Jan 24 1:00 pm Lg.3622Team kuhn</v>
      </c>
    </row>
    <row r="2105" spans="1:7" x14ac:dyDescent="0.25">
      <c r="A2105">
        <v>689</v>
      </c>
      <c r="B2105" t="s">
        <v>2145</v>
      </c>
      <c r="C2105" t="s">
        <v>2138</v>
      </c>
      <c r="D2105">
        <v>3.714</v>
      </c>
      <c r="E2105">
        <v>2222</v>
      </c>
      <c r="F2105">
        <f t="shared" si="32"/>
        <v>4</v>
      </c>
      <c r="G2105" t="str">
        <f>STANDINGS_ERA[[#This Row],[League]]&amp;STANDINGS_ERA[[#This Row],[Team]]</f>
        <v>$150 Draft Champions Jan 24 1:00 pm Lg.3622Tulo-git 2 Quit</v>
      </c>
    </row>
    <row r="2106" spans="1:7" x14ac:dyDescent="0.25">
      <c r="A2106">
        <v>738</v>
      </c>
      <c r="B2106" t="s">
        <v>353</v>
      </c>
      <c r="C2106" t="s">
        <v>2138</v>
      </c>
      <c r="D2106">
        <v>3.7269999999999999</v>
      </c>
      <c r="E2106">
        <v>2173</v>
      </c>
      <c r="F2106">
        <f t="shared" si="32"/>
        <v>5</v>
      </c>
      <c r="G2106" t="str">
        <f>STANDINGS_ERA[[#This Row],[League]]&amp;STANDINGS_ERA[[#This Row],[Team]]</f>
        <v>$150 Draft Champions Jan 24 1:00 pm Lg.3622Jimpat</v>
      </c>
    </row>
    <row r="2107" spans="1:7" x14ac:dyDescent="0.25">
      <c r="A2107">
        <v>776</v>
      </c>
      <c r="B2107" t="s">
        <v>16</v>
      </c>
      <c r="C2107" t="s">
        <v>2138</v>
      </c>
      <c r="D2107">
        <v>3.7410000000000001</v>
      </c>
      <c r="E2107">
        <v>2135</v>
      </c>
      <c r="F2107">
        <f t="shared" si="32"/>
        <v>6</v>
      </c>
      <c r="G2107" t="str">
        <f>STANDINGS_ERA[[#This Row],[League]]&amp;STANDINGS_ERA[[#This Row],[Team]]</f>
        <v>$150 Draft Champions Jan 24 1:00 pm Lg.3622Team Phan</v>
      </c>
    </row>
    <row r="2108" spans="1:7" x14ac:dyDescent="0.25">
      <c r="A2108">
        <v>1434</v>
      </c>
      <c r="B2108" t="s">
        <v>2142</v>
      </c>
      <c r="C2108" t="s">
        <v>2138</v>
      </c>
      <c r="D2108">
        <v>3.9249999999999998</v>
      </c>
      <c r="E2108">
        <v>1477</v>
      </c>
      <c r="F2108">
        <f t="shared" si="32"/>
        <v>7</v>
      </c>
      <c r="G2108" t="str">
        <f>STANDINGS_ERA[[#This Row],[League]]&amp;STANDINGS_ERA[[#This Row],[Team]]</f>
        <v>$150 Draft Champions Jan 24 1:00 pm Lg.3622Evil Knebel</v>
      </c>
    </row>
    <row r="2109" spans="1:7" x14ac:dyDescent="0.25">
      <c r="A2109">
        <v>1529</v>
      </c>
      <c r="B2109" t="s">
        <v>1466</v>
      </c>
      <c r="C2109" t="s">
        <v>2138</v>
      </c>
      <c r="D2109">
        <v>3.952</v>
      </c>
      <c r="E2109">
        <v>1382</v>
      </c>
      <c r="F2109">
        <f t="shared" si="32"/>
        <v>8</v>
      </c>
      <c r="G2109" t="str">
        <f>STANDINGS_ERA[[#This Row],[League]]&amp;STANDINGS_ERA[[#This Row],[Team]]</f>
        <v>$150 Draft Champions Jan 24 1:00 pm Lg.3622Team Robbins</v>
      </c>
    </row>
    <row r="2110" spans="1:7" x14ac:dyDescent="0.25">
      <c r="A2110">
        <v>1709</v>
      </c>
      <c r="B2110" t="s">
        <v>2143</v>
      </c>
      <c r="C2110" t="s">
        <v>2138</v>
      </c>
      <c r="D2110">
        <v>4.0030000000000001</v>
      </c>
      <c r="E2110">
        <v>1202</v>
      </c>
      <c r="F2110">
        <f t="shared" si="32"/>
        <v>9</v>
      </c>
      <c r="G2110" t="str">
        <f>STANDINGS_ERA[[#This Row],[League]]&amp;STANDINGS_ERA[[#This Row],[Team]]</f>
        <v>$150 Draft Champions Jan 24 1:00 pm Lg.3622Space Pants</v>
      </c>
    </row>
    <row r="2111" spans="1:7" x14ac:dyDescent="0.25">
      <c r="A2111">
        <v>1715</v>
      </c>
      <c r="B2111" t="s">
        <v>2140</v>
      </c>
      <c r="C2111" t="s">
        <v>2138</v>
      </c>
      <c r="D2111">
        <v>4.0039999999999996</v>
      </c>
      <c r="E2111">
        <v>1196</v>
      </c>
      <c r="F2111">
        <f t="shared" si="32"/>
        <v>10</v>
      </c>
      <c r="G2111" t="str">
        <f>STANDINGS_ERA[[#This Row],[League]]&amp;STANDINGS_ERA[[#This Row],[Team]]</f>
        <v>$150 Draft Champions Jan 24 1:00 pm Lg.3622Jobu's Heroes #3</v>
      </c>
    </row>
    <row r="2112" spans="1:7" x14ac:dyDescent="0.25">
      <c r="A2112">
        <v>2022</v>
      </c>
      <c r="B2112" t="s">
        <v>2144</v>
      </c>
      <c r="C2112" t="s">
        <v>2138</v>
      </c>
      <c r="D2112">
        <v>4.0970000000000004</v>
      </c>
      <c r="E2112">
        <v>889</v>
      </c>
      <c r="F2112">
        <f t="shared" si="32"/>
        <v>11</v>
      </c>
      <c r="G2112" t="str">
        <f>STANDINGS_ERA[[#This Row],[League]]&amp;STANDINGS_ERA[[#This Row],[Team]]</f>
        <v>$150 Draft Champions Jan 24 1:00 pm Lg.3622Barbarians At The Yard</v>
      </c>
    </row>
    <row r="2113" spans="1:7" x14ac:dyDescent="0.25">
      <c r="A2113">
        <v>2122</v>
      </c>
      <c r="B2113" t="s">
        <v>2146</v>
      </c>
      <c r="C2113" t="s">
        <v>2138</v>
      </c>
      <c r="D2113">
        <v>4.1340000000000003</v>
      </c>
      <c r="E2113">
        <v>789</v>
      </c>
      <c r="F2113">
        <f t="shared" si="32"/>
        <v>12</v>
      </c>
      <c r="G2113" t="str">
        <f>STANDINGS_ERA[[#This Row],[League]]&amp;STANDINGS_ERA[[#This Row],[Team]]</f>
        <v>$150 Draft Champions Jan 24 1:00 pm Lg.3622Immuno Cespedes</v>
      </c>
    </row>
    <row r="2114" spans="1:7" x14ac:dyDescent="0.25">
      <c r="A2114">
        <v>2139</v>
      </c>
      <c r="B2114" t="s">
        <v>2141</v>
      </c>
      <c r="C2114" t="s">
        <v>2138</v>
      </c>
      <c r="D2114">
        <v>4.1399999999999997</v>
      </c>
      <c r="E2114">
        <v>772</v>
      </c>
      <c r="F2114">
        <f t="shared" si="32"/>
        <v>13</v>
      </c>
      <c r="G2114" t="str">
        <f>STANDINGS_ERA[[#This Row],[League]]&amp;STANDINGS_ERA[[#This Row],[Team]]</f>
        <v>$150 Draft Champions Jan 24 1:00 pm Lg.3622Colt 45</v>
      </c>
    </row>
    <row r="2115" spans="1:7" x14ac:dyDescent="0.25">
      <c r="A2115">
        <v>2430</v>
      </c>
      <c r="B2115" t="s">
        <v>469</v>
      </c>
      <c r="C2115" t="s">
        <v>2138</v>
      </c>
      <c r="D2115">
        <v>4.2359999999999998</v>
      </c>
      <c r="E2115">
        <v>481</v>
      </c>
      <c r="F2115">
        <f t="shared" ref="F2115:F2178" si="33">IF(C2115=C2114,F2114+1,1)</f>
        <v>14</v>
      </c>
      <c r="G2115" t="str">
        <f>STANDINGS_ERA[[#This Row],[League]]&amp;STANDINGS_ERA[[#This Row],[Team]]</f>
        <v>$150 Draft Champions Jan 24 1:00 pm Lg.3622Poopy Tooth 5</v>
      </c>
    </row>
    <row r="2116" spans="1:7" x14ac:dyDescent="0.25">
      <c r="A2116">
        <v>2837</v>
      </c>
      <c r="B2116" t="s">
        <v>2137</v>
      </c>
      <c r="C2116" t="s">
        <v>2138</v>
      </c>
      <c r="D2116">
        <v>4.54</v>
      </c>
      <c r="E2116">
        <v>74</v>
      </c>
      <c r="F2116">
        <f t="shared" si="33"/>
        <v>15</v>
      </c>
      <c r="G2116" t="str">
        <f>STANDINGS_ERA[[#This Row],[League]]&amp;STANDINGS_ERA[[#This Row],[Team]]</f>
        <v>$150 Draft Champions Jan 24 1:00 pm Lg.3622Habitual Line-Steppers</v>
      </c>
    </row>
    <row r="2117" spans="1:7" x14ac:dyDescent="0.25">
      <c r="A2117">
        <v>212</v>
      </c>
      <c r="B2117" t="s">
        <v>2147</v>
      </c>
      <c r="C2117" t="s">
        <v>2148</v>
      </c>
      <c r="D2117">
        <v>3.4910000000000001</v>
      </c>
      <c r="E2117">
        <v>2699</v>
      </c>
      <c r="F2117">
        <f t="shared" si="33"/>
        <v>1</v>
      </c>
      <c r="G2117" t="str">
        <f>STANDINGS_ERA[[#This Row],[League]]&amp;STANDINGS_ERA[[#This Row],[Team]]</f>
        <v>$150 Draft Champions Jan 25 1:00 pm Lg.3624Timbers</v>
      </c>
    </row>
    <row r="2118" spans="1:7" x14ac:dyDescent="0.25">
      <c r="A2118">
        <v>293</v>
      </c>
      <c r="B2118" t="s">
        <v>2159</v>
      </c>
      <c r="C2118" t="s">
        <v>2148</v>
      </c>
      <c r="D2118">
        <v>3.5470000000000002</v>
      </c>
      <c r="E2118">
        <v>2618</v>
      </c>
      <c r="F2118">
        <f t="shared" si="33"/>
        <v>2</v>
      </c>
      <c r="G2118" t="str">
        <f>STANDINGS_ERA[[#This Row],[League]]&amp;STANDINGS_ERA[[#This Row],[Team]]</f>
        <v>$150 Draft Champions Jan 25 1:00 pm Lg.3624Buehrle's Heater</v>
      </c>
    </row>
    <row r="2119" spans="1:7" x14ac:dyDescent="0.25">
      <c r="A2119">
        <v>602</v>
      </c>
      <c r="B2119" t="s">
        <v>2157</v>
      </c>
      <c r="C2119" t="s">
        <v>2148</v>
      </c>
      <c r="D2119">
        <v>3.6819999999999999</v>
      </c>
      <c r="E2119">
        <v>2309</v>
      </c>
      <c r="F2119">
        <f t="shared" si="33"/>
        <v>3</v>
      </c>
      <c r="G2119" t="str">
        <f>STANDINGS_ERA[[#This Row],[League]]&amp;STANDINGS_ERA[[#This Row],[Team]]</f>
        <v>$150 Draft Champions Jan 25 1:00 pm Lg.3624Fido's Spoon</v>
      </c>
    </row>
    <row r="2120" spans="1:7" x14ac:dyDescent="0.25">
      <c r="A2120">
        <v>676</v>
      </c>
      <c r="B2120" t="s">
        <v>2149</v>
      </c>
      <c r="C2120" t="s">
        <v>2148</v>
      </c>
      <c r="D2120">
        <v>3.7090000000000001</v>
      </c>
      <c r="E2120">
        <v>2235</v>
      </c>
      <c r="F2120">
        <f t="shared" si="33"/>
        <v>4</v>
      </c>
      <c r="G2120" t="str">
        <f>STANDINGS_ERA[[#This Row],[League]]&amp;STANDINGS_ERA[[#This Row],[Team]]</f>
        <v>$150 Draft Champions Jan 25 1:00 pm Lg.3624SpinningSeams9</v>
      </c>
    </row>
    <row r="2121" spans="1:7" x14ac:dyDescent="0.25">
      <c r="A2121">
        <v>703</v>
      </c>
      <c r="B2121" t="s">
        <v>2156</v>
      </c>
      <c r="C2121" t="s">
        <v>2148</v>
      </c>
      <c r="D2121">
        <v>3.718</v>
      </c>
      <c r="E2121">
        <v>2208</v>
      </c>
      <c r="F2121">
        <f t="shared" si="33"/>
        <v>5</v>
      </c>
      <c r="G2121" t="str">
        <f>STANDINGS_ERA[[#This Row],[League]]&amp;STANDINGS_ERA[[#This Row],[Team]]</f>
        <v>$150 Draft Champions Jan 25 1:00 pm Lg.3624Rizzo Springer Kluber</v>
      </c>
    </row>
    <row r="2122" spans="1:7" x14ac:dyDescent="0.25">
      <c r="A2122">
        <v>891</v>
      </c>
      <c r="B2122" t="s">
        <v>2154</v>
      </c>
      <c r="C2122" t="s">
        <v>2148</v>
      </c>
      <c r="D2122">
        <v>3.774</v>
      </c>
      <c r="E2122">
        <v>2020</v>
      </c>
      <c r="F2122">
        <f t="shared" si="33"/>
        <v>6</v>
      </c>
      <c r="G2122" t="str">
        <f>STANDINGS_ERA[[#This Row],[League]]&amp;STANDINGS_ERA[[#This Row],[Team]]</f>
        <v>$150 Draft Champions Jan 25 1:00 pm Lg.3624Vaccaro and Nando Yay!</v>
      </c>
    </row>
    <row r="2123" spans="1:7" x14ac:dyDescent="0.25">
      <c r="A2123">
        <v>1378</v>
      </c>
      <c r="B2123" t="s">
        <v>2151</v>
      </c>
      <c r="C2123" t="s">
        <v>2148</v>
      </c>
      <c r="D2123">
        <v>3.911</v>
      </c>
      <c r="E2123">
        <v>1533</v>
      </c>
      <c r="F2123">
        <f t="shared" si="33"/>
        <v>7</v>
      </c>
      <c r="G2123" t="str">
        <f>STANDINGS_ERA[[#This Row],[League]]&amp;STANDINGS_ERA[[#This Row],[Team]]</f>
        <v>$150 Draft Champions Jan 25 1:00 pm Lg.3624Jumpman</v>
      </c>
    </row>
    <row r="2124" spans="1:7" x14ac:dyDescent="0.25">
      <c r="A2124">
        <v>1451</v>
      </c>
      <c r="B2124" t="s">
        <v>2158</v>
      </c>
      <c r="C2124" t="s">
        <v>2148</v>
      </c>
      <c r="D2124">
        <v>3.931</v>
      </c>
      <c r="E2124">
        <v>1460</v>
      </c>
      <c r="F2124">
        <f t="shared" si="33"/>
        <v>8</v>
      </c>
      <c r="G2124" t="str">
        <f>STANDINGS_ERA[[#This Row],[League]]&amp;STANDINGS_ERA[[#This Row],[Team]]</f>
        <v>$150 Draft Champions Jan 25 1:00 pm Lg.3624Just Enough 2 Win</v>
      </c>
    </row>
    <row r="2125" spans="1:7" x14ac:dyDescent="0.25">
      <c r="A2125">
        <v>1685</v>
      </c>
      <c r="B2125" t="s">
        <v>503</v>
      </c>
      <c r="C2125" t="s">
        <v>2148</v>
      </c>
      <c r="D2125">
        <v>3.9990000000000001</v>
      </c>
      <c r="E2125">
        <v>1226</v>
      </c>
      <c r="F2125">
        <f t="shared" si="33"/>
        <v>9</v>
      </c>
      <c r="G2125" t="str">
        <f>STANDINGS_ERA[[#This Row],[League]]&amp;STANDINGS_ERA[[#This Row],[Team]]</f>
        <v>$150 Draft Champions Jan 25 1:00 pm Lg.3624Cornbread Muffins</v>
      </c>
    </row>
    <row r="2126" spans="1:7" x14ac:dyDescent="0.25">
      <c r="A2126">
        <v>2038</v>
      </c>
      <c r="B2126" t="s">
        <v>2160</v>
      </c>
      <c r="C2126" t="s">
        <v>2148</v>
      </c>
      <c r="D2126">
        <v>4.1040000000000001</v>
      </c>
      <c r="E2126">
        <v>873</v>
      </c>
      <c r="F2126">
        <f t="shared" si="33"/>
        <v>10</v>
      </c>
      <c r="G2126" t="str">
        <f>STANDINGS_ERA[[#This Row],[League]]&amp;STANDINGS_ERA[[#This Row],[Team]]</f>
        <v>$150 Draft Champions Jan 25 1:00 pm Lg.3624Hooz Ahn Pherst</v>
      </c>
    </row>
    <row r="2127" spans="1:7" x14ac:dyDescent="0.25">
      <c r="A2127">
        <v>2083</v>
      </c>
      <c r="B2127" t="s">
        <v>149</v>
      </c>
      <c r="C2127" t="s">
        <v>2148</v>
      </c>
      <c r="D2127">
        <v>4.1210000000000004</v>
      </c>
      <c r="E2127">
        <v>828</v>
      </c>
      <c r="F2127">
        <f t="shared" si="33"/>
        <v>11</v>
      </c>
      <c r="G2127" t="str">
        <f>STANDINGS_ERA[[#This Row],[League]]&amp;STANDINGS_ERA[[#This Row],[Team]]</f>
        <v>$150 Draft Champions Jan 25 1:00 pm Lg.3624Magic Markers</v>
      </c>
    </row>
    <row r="2128" spans="1:7" x14ac:dyDescent="0.25">
      <c r="A2128">
        <v>2158</v>
      </c>
      <c r="B2128" t="s">
        <v>2150</v>
      </c>
      <c r="C2128" t="s">
        <v>2148</v>
      </c>
      <c r="D2128">
        <v>4.1449999999999996</v>
      </c>
      <c r="E2128">
        <v>753</v>
      </c>
      <c r="F2128">
        <f t="shared" si="33"/>
        <v>12</v>
      </c>
      <c r="G2128" t="str">
        <f>STANDINGS_ERA[[#This Row],[League]]&amp;STANDINGS_ERA[[#This Row],[Team]]</f>
        <v>$150 Draft Champions Jan 25 1:00 pm Lg.3624JH Racing</v>
      </c>
    </row>
    <row r="2129" spans="1:7" x14ac:dyDescent="0.25">
      <c r="A2129">
        <v>2212</v>
      </c>
      <c r="B2129" t="s">
        <v>2153</v>
      </c>
      <c r="C2129" t="s">
        <v>2148</v>
      </c>
      <c r="D2129">
        <v>4.1660000000000004</v>
      </c>
      <c r="E2129">
        <v>699</v>
      </c>
      <c r="F2129">
        <f t="shared" si="33"/>
        <v>13</v>
      </c>
      <c r="G2129" t="str">
        <f>STANDINGS_ERA[[#This Row],[League]]&amp;STANDINGS_ERA[[#This Row],[Team]]</f>
        <v>$150 Draft Champions Jan 25 1:00 pm Lg.3624O Town DC 1</v>
      </c>
    </row>
    <row r="2130" spans="1:7" x14ac:dyDescent="0.25">
      <c r="A2130">
        <v>2389</v>
      </c>
      <c r="B2130" t="s">
        <v>2152</v>
      </c>
      <c r="C2130" t="s">
        <v>2148</v>
      </c>
      <c r="D2130">
        <v>4.22</v>
      </c>
      <c r="E2130">
        <v>522</v>
      </c>
      <c r="F2130">
        <f t="shared" si="33"/>
        <v>14</v>
      </c>
      <c r="G2130" t="str">
        <f>STANDINGS_ERA[[#This Row],[League]]&amp;STANDINGS_ERA[[#This Row],[Team]]</f>
        <v>$150 Draft Champions Jan 25 1:00 pm Lg.3624Froggy Bottom</v>
      </c>
    </row>
    <row r="2131" spans="1:7" x14ac:dyDescent="0.25">
      <c r="A2131">
        <v>2668</v>
      </c>
      <c r="B2131" t="s">
        <v>2155</v>
      </c>
      <c r="C2131" t="s">
        <v>2148</v>
      </c>
      <c r="D2131">
        <v>4.3650000000000002</v>
      </c>
      <c r="E2131">
        <v>243</v>
      </c>
      <c r="F2131">
        <f t="shared" si="33"/>
        <v>15</v>
      </c>
      <c r="G2131" t="str">
        <f>STANDINGS_ERA[[#This Row],[League]]&amp;STANDINGS_ERA[[#This Row],[Team]]</f>
        <v>$150 Draft Champions Jan 25 1:00 pm Lg.36247Stars reign</v>
      </c>
    </row>
    <row r="2132" spans="1:7" x14ac:dyDescent="0.25">
      <c r="A2132">
        <v>29</v>
      </c>
      <c r="B2132" t="s">
        <v>2165</v>
      </c>
      <c r="C2132" t="s">
        <v>2162</v>
      </c>
      <c r="D2132">
        <v>3.2250000000000001</v>
      </c>
      <c r="E2132">
        <v>2882</v>
      </c>
      <c r="F2132">
        <f t="shared" si="33"/>
        <v>1</v>
      </c>
      <c r="G2132" t="str">
        <f>STANDINGS_ERA[[#This Row],[League]]&amp;STANDINGS_ERA[[#This Row],[Team]]</f>
        <v>$150 Draft Champions Jan 26 1:00 pm Lg.3627GoldnMoles</v>
      </c>
    </row>
    <row r="2133" spans="1:7" x14ac:dyDescent="0.25">
      <c r="A2133">
        <v>318</v>
      </c>
      <c r="B2133" t="s">
        <v>339</v>
      </c>
      <c r="C2133" t="s">
        <v>2162</v>
      </c>
      <c r="D2133">
        <v>3.556</v>
      </c>
      <c r="E2133">
        <v>2593</v>
      </c>
      <c r="F2133">
        <f t="shared" si="33"/>
        <v>2</v>
      </c>
      <c r="G2133" t="str">
        <f>STANDINGS_ERA[[#This Row],[League]]&amp;STANDINGS_ERA[[#This Row],[Team]]</f>
        <v>$150 Draft Champions Jan 26 1:00 pm Lg.3627deadmoneyC</v>
      </c>
    </row>
    <row r="2134" spans="1:7" x14ac:dyDescent="0.25">
      <c r="A2134">
        <v>527</v>
      </c>
      <c r="B2134" t="s">
        <v>2168</v>
      </c>
      <c r="C2134" t="s">
        <v>2162</v>
      </c>
      <c r="D2134">
        <v>3.65</v>
      </c>
      <c r="E2134">
        <v>2384</v>
      </c>
      <c r="F2134">
        <f t="shared" si="33"/>
        <v>3</v>
      </c>
      <c r="G2134" t="str">
        <f>STANDINGS_ERA[[#This Row],[League]]&amp;STANDINGS_ERA[[#This Row],[Team]]</f>
        <v>$150 Draft Champions Jan 26 1:00 pm Lg.3627WinterIsComing</v>
      </c>
    </row>
    <row r="2135" spans="1:7" x14ac:dyDescent="0.25">
      <c r="A2135">
        <v>558</v>
      </c>
      <c r="B2135" t="s">
        <v>223</v>
      </c>
      <c r="C2135" t="s">
        <v>2162</v>
      </c>
      <c r="D2135">
        <v>3.6619999999999999</v>
      </c>
      <c r="E2135">
        <v>2353</v>
      </c>
      <c r="F2135">
        <f t="shared" si="33"/>
        <v>4</v>
      </c>
      <c r="G2135" t="str">
        <f>STANDINGS_ERA[[#This Row],[League]]&amp;STANDINGS_ERA[[#This Row],[Team]]</f>
        <v>$150 Draft Champions Jan 26 1:00 pm Lg.3627Slow Horse</v>
      </c>
    </row>
    <row r="2136" spans="1:7" x14ac:dyDescent="0.25">
      <c r="A2136">
        <v>846</v>
      </c>
      <c r="B2136" t="s">
        <v>181</v>
      </c>
      <c r="C2136" t="s">
        <v>2162</v>
      </c>
      <c r="D2136">
        <v>3.7629999999999999</v>
      </c>
      <c r="E2136">
        <v>2065</v>
      </c>
      <c r="F2136">
        <f t="shared" si="33"/>
        <v>5</v>
      </c>
      <c r="G2136" t="str">
        <f>STANDINGS_ERA[[#This Row],[League]]&amp;STANDINGS_ERA[[#This Row],[Team]]</f>
        <v>$150 Draft Champions Jan 26 1:00 pm Lg.3627CHEEZDAWGZ</v>
      </c>
    </row>
    <row r="2137" spans="1:7" x14ac:dyDescent="0.25">
      <c r="A2137">
        <v>1066</v>
      </c>
      <c r="B2137" t="s">
        <v>2167</v>
      </c>
      <c r="C2137" t="s">
        <v>2162</v>
      </c>
      <c r="D2137">
        <v>3.823</v>
      </c>
      <c r="E2137">
        <v>1845</v>
      </c>
      <c r="F2137">
        <f t="shared" si="33"/>
        <v>6</v>
      </c>
      <c r="G2137" t="str">
        <f>STANDINGS_ERA[[#This Row],[League]]&amp;STANDINGS_ERA[[#This Row],[Team]]</f>
        <v>$150 Draft Champions Jan 26 1:00 pm Lg.3627Gratiot Killers</v>
      </c>
    </row>
    <row r="2138" spans="1:7" x14ac:dyDescent="0.25">
      <c r="A2138">
        <v>1256</v>
      </c>
      <c r="B2138" t="s">
        <v>513</v>
      </c>
      <c r="C2138" t="s">
        <v>2162</v>
      </c>
      <c r="D2138">
        <v>3.8769999999999998</v>
      </c>
      <c r="E2138">
        <v>1655</v>
      </c>
      <c r="F2138">
        <f t="shared" si="33"/>
        <v>7</v>
      </c>
      <c r="G2138" t="str">
        <f>STANDINGS_ERA[[#This Row],[League]]&amp;STANDINGS_ERA[[#This Row],[Team]]</f>
        <v>$150 Draft Champions Jan 26 1:00 pm Lg.3627Strikeouts</v>
      </c>
    </row>
    <row r="2139" spans="1:7" x14ac:dyDescent="0.25">
      <c r="A2139">
        <v>1311</v>
      </c>
      <c r="B2139" t="s">
        <v>445</v>
      </c>
      <c r="C2139" t="s">
        <v>2162</v>
      </c>
      <c r="D2139">
        <v>3.891</v>
      </c>
      <c r="E2139">
        <v>1600</v>
      </c>
      <c r="F2139">
        <f t="shared" si="33"/>
        <v>8</v>
      </c>
      <c r="G2139" t="str">
        <f>STANDINGS_ERA[[#This Row],[League]]&amp;STANDINGS_ERA[[#This Row],[Team]]</f>
        <v>$150 Draft Champions Jan 26 1:00 pm Lg.3627Mega Powers Explode</v>
      </c>
    </row>
    <row r="2140" spans="1:7" x14ac:dyDescent="0.25">
      <c r="A2140">
        <v>1691</v>
      </c>
      <c r="B2140" t="s">
        <v>285</v>
      </c>
      <c r="C2140" t="s">
        <v>2162</v>
      </c>
      <c r="D2140">
        <v>4</v>
      </c>
      <c r="E2140">
        <v>1220</v>
      </c>
      <c r="F2140">
        <f t="shared" si="33"/>
        <v>9</v>
      </c>
      <c r="G2140" t="str">
        <f>STANDINGS_ERA[[#This Row],[League]]&amp;STANDINGS_ERA[[#This Row],[Team]]</f>
        <v>$150 Draft Champions Jan 26 1:00 pm Lg.3627Team king</v>
      </c>
    </row>
    <row r="2141" spans="1:7" x14ac:dyDescent="0.25">
      <c r="A2141">
        <v>2200</v>
      </c>
      <c r="B2141" t="s">
        <v>2166</v>
      </c>
      <c r="C2141" t="s">
        <v>2162</v>
      </c>
      <c r="D2141">
        <v>4.1609999999999996</v>
      </c>
      <c r="E2141">
        <v>711</v>
      </c>
      <c r="F2141">
        <f t="shared" si="33"/>
        <v>10</v>
      </c>
      <c r="G2141" t="str">
        <f>STANDINGS_ERA[[#This Row],[League]]&amp;STANDINGS_ERA[[#This Row],[Team]]</f>
        <v>$150 Draft Champions Jan 26 1:00 pm Lg.3627Not Fade Away</v>
      </c>
    </row>
    <row r="2142" spans="1:7" x14ac:dyDescent="0.25">
      <c r="A2142">
        <v>2229</v>
      </c>
      <c r="B2142" t="s">
        <v>43</v>
      </c>
      <c r="C2142" t="s">
        <v>2162</v>
      </c>
      <c r="D2142">
        <v>4.1710000000000003</v>
      </c>
      <c r="E2142">
        <v>682</v>
      </c>
      <c r="F2142">
        <f t="shared" si="33"/>
        <v>11</v>
      </c>
      <c r="G2142" t="str">
        <f>STANDINGS_ERA[[#This Row],[League]]&amp;STANDINGS_ERA[[#This Row],[Team]]</f>
        <v>$150 Draft Champions Jan 26 1:00 pm Lg.3627Mad Russian</v>
      </c>
    </row>
    <row r="2143" spans="1:7" x14ac:dyDescent="0.25">
      <c r="A2143">
        <v>2266</v>
      </c>
      <c r="B2143" t="s">
        <v>2163</v>
      </c>
      <c r="C2143" t="s">
        <v>2162</v>
      </c>
      <c r="D2143">
        <v>4.1790000000000003</v>
      </c>
      <c r="E2143">
        <v>645</v>
      </c>
      <c r="F2143">
        <f t="shared" si="33"/>
        <v>12</v>
      </c>
      <c r="G2143" t="str">
        <f>STANDINGS_ERA[[#This Row],[League]]&amp;STANDINGS_ERA[[#This Row],[Team]]</f>
        <v>$150 Draft Champions Jan 26 1:00 pm Lg.3627Laser Show. Relax. Redux.</v>
      </c>
    </row>
    <row r="2144" spans="1:7" x14ac:dyDescent="0.25">
      <c r="A2144">
        <v>2351</v>
      </c>
      <c r="B2144" t="s">
        <v>289</v>
      </c>
      <c r="C2144" t="s">
        <v>2162</v>
      </c>
      <c r="D2144">
        <v>4.2080000000000002</v>
      </c>
      <c r="E2144">
        <v>560</v>
      </c>
      <c r="F2144">
        <f t="shared" si="33"/>
        <v>13</v>
      </c>
      <c r="G2144" t="str">
        <f>STANDINGS_ERA[[#This Row],[League]]&amp;STANDINGS_ERA[[#This Row],[Team]]</f>
        <v>$150 Draft Champions Jan 26 1:00 pm Lg.3627Aardvarks</v>
      </c>
    </row>
    <row r="2145" spans="1:7" x14ac:dyDescent="0.25">
      <c r="A2145">
        <v>2794</v>
      </c>
      <c r="B2145" t="s">
        <v>2164</v>
      </c>
      <c r="C2145" t="s">
        <v>2162</v>
      </c>
      <c r="D2145">
        <v>4.4640000000000004</v>
      </c>
      <c r="E2145">
        <v>117</v>
      </c>
      <c r="F2145">
        <f t="shared" si="33"/>
        <v>14</v>
      </c>
      <c r="G2145" t="str">
        <f>STANDINGS_ERA[[#This Row],[League]]&amp;STANDINGS_ERA[[#This Row],[Team]]</f>
        <v>$150 Draft Champions Jan 26 1:00 pm Lg.3627Sparky's boys</v>
      </c>
    </row>
    <row r="2146" spans="1:7" x14ac:dyDescent="0.25">
      <c r="A2146">
        <v>2843</v>
      </c>
      <c r="B2146" t="s">
        <v>2161</v>
      </c>
      <c r="C2146" t="s">
        <v>2162</v>
      </c>
      <c r="D2146">
        <v>4.5540000000000003</v>
      </c>
      <c r="E2146">
        <v>68</v>
      </c>
      <c r="F2146">
        <f t="shared" si="33"/>
        <v>15</v>
      </c>
      <c r="G2146" t="str">
        <f>STANDINGS_ERA[[#This Row],[League]]&amp;STANDINGS_ERA[[#This Row],[Team]]</f>
        <v>$150 Draft Champions Jan 26 1:00 pm Lg.3627Maddon Gnomes 2</v>
      </c>
    </row>
    <row r="2147" spans="1:7" x14ac:dyDescent="0.25">
      <c r="A2147">
        <v>169</v>
      </c>
      <c r="B2147" t="s">
        <v>2172</v>
      </c>
      <c r="C2147" t="s">
        <v>2170</v>
      </c>
      <c r="D2147">
        <v>3.4510000000000001</v>
      </c>
      <c r="E2147">
        <v>2742</v>
      </c>
      <c r="F2147">
        <f t="shared" si="33"/>
        <v>1</v>
      </c>
      <c r="G2147" t="str">
        <f>STANDINGS_ERA[[#This Row],[League]]&amp;STANDINGS_ERA[[#This Row],[Team]]</f>
        <v>$150 Draft Champions Jan 27 1:00 pm Lg.3629zima......</v>
      </c>
    </row>
    <row r="2148" spans="1:7" x14ac:dyDescent="0.25">
      <c r="A2148">
        <v>267</v>
      </c>
      <c r="B2148" t="s">
        <v>292</v>
      </c>
      <c r="C2148" t="s">
        <v>2170</v>
      </c>
      <c r="D2148">
        <v>3.528</v>
      </c>
      <c r="E2148">
        <v>2644.5</v>
      </c>
      <c r="F2148">
        <f t="shared" si="33"/>
        <v>2</v>
      </c>
      <c r="G2148" t="str">
        <f>STANDINGS_ERA[[#This Row],[League]]&amp;STANDINGS_ERA[[#This Row],[Team]]</f>
        <v>$150 Draft Champions Jan 27 1:00 pm Lg.3629Team Teixeira</v>
      </c>
    </row>
    <row r="2149" spans="1:7" x14ac:dyDescent="0.25">
      <c r="A2149">
        <v>298</v>
      </c>
      <c r="B2149" t="s">
        <v>2169</v>
      </c>
      <c r="C2149" t="s">
        <v>2170</v>
      </c>
      <c r="D2149">
        <v>3.5470000000000002</v>
      </c>
      <c r="E2149">
        <v>2613</v>
      </c>
      <c r="F2149">
        <f t="shared" si="33"/>
        <v>3</v>
      </c>
      <c r="G2149" t="str">
        <f>STANDINGS_ERA[[#This Row],[League]]&amp;STANDINGS_ERA[[#This Row],[Team]]</f>
        <v>$150 Draft Champions Jan 27 1:00 pm Lg.3629Moon Shots</v>
      </c>
    </row>
    <row r="2150" spans="1:7" x14ac:dyDescent="0.25">
      <c r="A2150">
        <v>362</v>
      </c>
      <c r="B2150" t="s">
        <v>95</v>
      </c>
      <c r="C2150" t="s">
        <v>2170</v>
      </c>
      <c r="D2150">
        <v>3.5790000000000002</v>
      </c>
      <c r="E2150">
        <v>2549</v>
      </c>
      <c r="F2150">
        <f t="shared" si="33"/>
        <v>4</v>
      </c>
      <c r="G2150" t="str">
        <f>STANDINGS_ERA[[#This Row],[League]]&amp;STANDINGS_ERA[[#This Row],[Team]]</f>
        <v>$150 Draft Champions Jan 27 1:00 pm Lg.3629Monk's Cafe</v>
      </c>
    </row>
    <row r="2151" spans="1:7" x14ac:dyDescent="0.25">
      <c r="A2151">
        <v>1035</v>
      </c>
      <c r="B2151" t="s">
        <v>2178</v>
      </c>
      <c r="C2151" t="s">
        <v>2170</v>
      </c>
      <c r="D2151">
        <v>3.8149999999999999</v>
      </c>
      <c r="E2151">
        <v>1876</v>
      </c>
      <c r="F2151">
        <f t="shared" si="33"/>
        <v>5</v>
      </c>
      <c r="G2151" t="str">
        <f>STANDINGS_ERA[[#This Row],[League]]&amp;STANDINGS_ERA[[#This Row],[Team]]</f>
        <v>$150 Draft Champions Jan 27 1:00 pm Lg.3629Aquemini</v>
      </c>
    </row>
    <row r="2152" spans="1:7" x14ac:dyDescent="0.25">
      <c r="A2152">
        <v>1182</v>
      </c>
      <c r="B2152" t="s">
        <v>531</v>
      </c>
      <c r="C2152" t="s">
        <v>2170</v>
      </c>
      <c r="D2152">
        <v>3.8580000000000001</v>
      </c>
      <c r="E2152">
        <v>1729</v>
      </c>
      <c r="F2152">
        <f t="shared" si="33"/>
        <v>6</v>
      </c>
      <c r="G2152" t="str">
        <f>STANDINGS_ERA[[#This Row],[League]]&amp;STANDINGS_ERA[[#This Row],[Team]]</f>
        <v>$150 Draft Champions Jan 27 1:00 pm Lg.3629Master Batters</v>
      </c>
    </row>
    <row r="2153" spans="1:7" x14ac:dyDescent="0.25">
      <c r="A2153">
        <v>1361</v>
      </c>
      <c r="B2153" t="s">
        <v>2176</v>
      </c>
      <c r="C2153" t="s">
        <v>2170</v>
      </c>
      <c r="D2153">
        <v>3.903</v>
      </c>
      <c r="E2153">
        <v>1550</v>
      </c>
      <c r="F2153">
        <f t="shared" si="33"/>
        <v>7</v>
      </c>
      <c r="G2153" t="str">
        <f>STANDINGS_ERA[[#This Row],[League]]&amp;STANDINGS_ERA[[#This Row],[Team]]</f>
        <v>$150 Draft Champions Jan 27 1:00 pm Lg.3629Starfishmn 0127</v>
      </c>
    </row>
    <row r="2154" spans="1:7" x14ac:dyDescent="0.25">
      <c r="A2154">
        <v>1404</v>
      </c>
      <c r="B2154" t="s">
        <v>2174</v>
      </c>
      <c r="C2154" t="s">
        <v>2170</v>
      </c>
      <c r="D2154">
        <v>3.9169999999999998</v>
      </c>
      <c r="E2154">
        <v>1507</v>
      </c>
      <c r="F2154">
        <f t="shared" si="33"/>
        <v>8</v>
      </c>
      <c r="G2154" t="str">
        <f>STANDINGS_ERA[[#This Row],[League]]&amp;STANDINGS_ERA[[#This Row],[Team]]</f>
        <v>$150 Draft Champions Jan 27 1:00 pm Lg.3629In The Studio</v>
      </c>
    </row>
    <row r="2155" spans="1:7" x14ac:dyDescent="0.25">
      <c r="A2155">
        <v>1477</v>
      </c>
      <c r="B2155" t="s">
        <v>2173</v>
      </c>
      <c r="C2155" t="s">
        <v>2170</v>
      </c>
      <c r="D2155">
        <v>3.9380000000000002</v>
      </c>
      <c r="E2155">
        <v>1434</v>
      </c>
      <c r="F2155">
        <f t="shared" si="33"/>
        <v>9</v>
      </c>
      <c r="G2155" t="str">
        <f>STANDINGS_ERA[[#This Row],[League]]&amp;STANDINGS_ERA[[#This Row],[Team]]</f>
        <v>$150 Draft Champions Jan 27 1:00 pm Lg.3629Thebeau 4</v>
      </c>
    </row>
    <row r="2156" spans="1:7" x14ac:dyDescent="0.25">
      <c r="A2156">
        <v>1723</v>
      </c>
      <c r="B2156" t="s">
        <v>2177</v>
      </c>
      <c r="C2156" t="s">
        <v>2170</v>
      </c>
      <c r="D2156">
        <v>4.0069999999999997</v>
      </c>
      <c r="E2156">
        <v>1188</v>
      </c>
      <c r="F2156">
        <f t="shared" si="33"/>
        <v>10</v>
      </c>
      <c r="G2156" t="str">
        <f>STANDINGS_ERA[[#This Row],[League]]&amp;STANDINGS_ERA[[#This Row],[Team]]</f>
        <v>$150 Draft Champions Jan 27 1:00 pm Lg.3629Jackie Treehorn</v>
      </c>
    </row>
    <row r="2157" spans="1:7" x14ac:dyDescent="0.25">
      <c r="A2157">
        <v>1877</v>
      </c>
      <c r="B2157" t="s">
        <v>403</v>
      </c>
      <c r="C2157" t="s">
        <v>2170</v>
      </c>
      <c r="D2157">
        <v>4.05</v>
      </c>
      <c r="E2157">
        <v>1034</v>
      </c>
      <c r="F2157">
        <f t="shared" si="33"/>
        <v>11</v>
      </c>
      <c r="G2157" t="str">
        <f>STANDINGS_ERA[[#This Row],[League]]&amp;STANDINGS_ERA[[#This Row],[Team]]</f>
        <v>$150 Draft Champions Jan 27 1:00 pm Lg.3629Team Rosenthal</v>
      </c>
    </row>
    <row r="2158" spans="1:7" x14ac:dyDescent="0.25">
      <c r="A2158">
        <v>2297</v>
      </c>
      <c r="B2158" t="s">
        <v>2175</v>
      </c>
      <c r="C2158" t="s">
        <v>2170</v>
      </c>
      <c r="D2158">
        <v>4.1890000000000001</v>
      </c>
      <c r="E2158">
        <v>614</v>
      </c>
      <c r="F2158">
        <f t="shared" si="33"/>
        <v>12</v>
      </c>
      <c r="G2158" t="str">
        <f>STANDINGS_ERA[[#This Row],[League]]&amp;STANDINGS_ERA[[#This Row],[Team]]</f>
        <v>$150 Draft Champions Jan 27 1:00 pm Lg.3629One Time</v>
      </c>
    </row>
    <row r="2159" spans="1:7" x14ac:dyDescent="0.25">
      <c r="A2159">
        <v>2409</v>
      </c>
      <c r="B2159" t="s">
        <v>487</v>
      </c>
      <c r="C2159" t="s">
        <v>2170</v>
      </c>
      <c r="D2159">
        <v>4.2279999999999998</v>
      </c>
      <c r="E2159">
        <v>502</v>
      </c>
      <c r="F2159">
        <f t="shared" si="33"/>
        <v>13</v>
      </c>
      <c r="G2159" t="str">
        <f>STANDINGS_ERA[[#This Row],[League]]&amp;STANDINGS_ERA[[#This Row],[Team]]</f>
        <v>$150 Draft Champions Jan 27 1:00 pm Lg.3629Hammerhead Yaks</v>
      </c>
    </row>
    <row r="2160" spans="1:7" x14ac:dyDescent="0.25">
      <c r="A2160">
        <v>2693</v>
      </c>
      <c r="B2160" t="s">
        <v>1408</v>
      </c>
      <c r="C2160" t="s">
        <v>2170</v>
      </c>
      <c r="D2160">
        <v>4.383</v>
      </c>
      <c r="E2160">
        <v>218</v>
      </c>
      <c r="F2160">
        <f t="shared" si="33"/>
        <v>14</v>
      </c>
      <c r="G2160" t="str">
        <f>STANDINGS_ERA[[#This Row],[League]]&amp;STANDINGS_ERA[[#This Row],[Team]]</f>
        <v>$150 Draft Champions Jan 27 1:00 pm Lg.3629Team Rockwell</v>
      </c>
    </row>
    <row r="2161" spans="1:7" x14ac:dyDescent="0.25">
      <c r="A2161">
        <v>2752</v>
      </c>
      <c r="B2161" t="s">
        <v>2171</v>
      </c>
      <c r="C2161" t="s">
        <v>2170</v>
      </c>
      <c r="D2161">
        <v>4.4279999999999999</v>
      </c>
      <c r="E2161">
        <v>159</v>
      </c>
      <c r="F2161">
        <f t="shared" si="33"/>
        <v>15</v>
      </c>
      <c r="G2161" t="str">
        <f>STANDINGS_ERA[[#This Row],[League]]&amp;STANDINGS_ERA[[#This Row],[Team]]</f>
        <v>$150 Draft Champions Jan 27 1:00 pm Lg.3629Fight Owens Fight</v>
      </c>
    </row>
    <row r="2162" spans="1:7" x14ac:dyDescent="0.25">
      <c r="A2162">
        <v>224</v>
      </c>
      <c r="B2162" t="s">
        <v>650</v>
      </c>
      <c r="C2162" t="s">
        <v>2179</v>
      </c>
      <c r="D2162">
        <v>3.5</v>
      </c>
      <c r="E2162">
        <v>2687</v>
      </c>
      <c r="F2162">
        <f t="shared" si="33"/>
        <v>1</v>
      </c>
      <c r="G2162" t="str">
        <f>STANDINGS_ERA[[#This Row],[League]]&amp;STANDINGS_ERA[[#This Row],[Team]]</f>
        <v>$150 Draft Champions Jan 27 1:00 pm Lg.3630Team Stein</v>
      </c>
    </row>
    <row r="2163" spans="1:7" x14ac:dyDescent="0.25">
      <c r="A2163">
        <v>282</v>
      </c>
      <c r="B2163" t="s">
        <v>2180</v>
      </c>
      <c r="C2163" t="s">
        <v>2179</v>
      </c>
      <c r="D2163">
        <v>3.5430000000000001</v>
      </c>
      <c r="E2163">
        <v>2629</v>
      </c>
      <c r="F2163">
        <f t="shared" si="33"/>
        <v>2</v>
      </c>
      <c r="G2163" t="str">
        <f>STANDINGS_ERA[[#This Row],[League]]&amp;STANDINGS_ERA[[#This Row],[Team]]</f>
        <v>$150 Draft Champions Jan 27 1:00 pm Lg.3630EMERSON 7</v>
      </c>
    </row>
    <row r="2164" spans="1:7" x14ac:dyDescent="0.25">
      <c r="A2164">
        <v>591</v>
      </c>
      <c r="B2164" t="s">
        <v>449</v>
      </c>
      <c r="C2164" t="s">
        <v>2179</v>
      </c>
      <c r="D2164">
        <v>3.6749999999999998</v>
      </c>
      <c r="E2164">
        <v>2320</v>
      </c>
      <c r="F2164">
        <f t="shared" si="33"/>
        <v>3</v>
      </c>
      <c r="G2164" t="str">
        <f>STANDINGS_ERA[[#This Row],[League]]&amp;STANDINGS_ERA[[#This Row],[Team]]</f>
        <v>$150 Draft Champions Jan 27 1:00 pm Lg.3630Margins of Error</v>
      </c>
    </row>
    <row r="2165" spans="1:7" x14ac:dyDescent="0.25">
      <c r="A2165">
        <v>792</v>
      </c>
      <c r="B2165" t="s">
        <v>29</v>
      </c>
      <c r="C2165" t="s">
        <v>2179</v>
      </c>
      <c r="D2165">
        <v>3.7450000000000001</v>
      </c>
      <c r="E2165">
        <v>2119</v>
      </c>
      <c r="F2165">
        <f t="shared" si="33"/>
        <v>4</v>
      </c>
      <c r="G2165" t="str">
        <f>STANDINGS_ERA[[#This Row],[League]]&amp;STANDINGS_ERA[[#This Row],[Team]]</f>
        <v>$150 Draft Champions Jan 27 1:00 pm Lg.3630Team Vuotto</v>
      </c>
    </row>
    <row r="2166" spans="1:7" x14ac:dyDescent="0.25">
      <c r="A2166">
        <v>964</v>
      </c>
      <c r="B2166" t="s">
        <v>171</v>
      </c>
      <c r="C2166" t="s">
        <v>2179</v>
      </c>
      <c r="D2166">
        <v>3.7930000000000001</v>
      </c>
      <c r="E2166">
        <v>1947</v>
      </c>
      <c r="F2166">
        <f t="shared" si="33"/>
        <v>5</v>
      </c>
      <c r="G2166" t="str">
        <f>STANDINGS_ERA[[#This Row],[League]]&amp;STANDINGS_ERA[[#This Row],[Team]]</f>
        <v>$150 Draft Champions Jan 27 1:00 pm Lg.3630Dan's Danimals</v>
      </c>
    </row>
    <row r="2167" spans="1:7" x14ac:dyDescent="0.25">
      <c r="A2167">
        <v>1009</v>
      </c>
      <c r="B2167" t="s">
        <v>2183</v>
      </c>
      <c r="C2167" t="s">
        <v>2179</v>
      </c>
      <c r="D2167">
        <v>3.8079999999999998</v>
      </c>
      <c r="E2167">
        <v>1902</v>
      </c>
      <c r="F2167">
        <f t="shared" si="33"/>
        <v>6</v>
      </c>
      <c r="G2167" t="str">
        <f>STANDINGS_ERA[[#This Row],[League]]&amp;STANDINGS_ERA[[#This Row],[Team]]</f>
        <v>$150 Draft Champions Jan 27 1:00 pm Lg.3630H(o)(o)ters</v>
      </c>
    </row>
    <row r="2168" spans="1:7" x14ac:dyDescent="0.25">
      <c r="A2168">
        <v>1102</v>
      </c>
      <c r="B2168" t="s">
        <v>591</v>
      </c>
      <c r="C2168" t="s">
        <v>2179</v>
      </c>
      <c r="D2168">
        <v>3.8340000000000001</v>
      </c>
      <c r="E2168">
        <v>1809</v>
      </c>
      <c r="F2168">
        <f t="shared" si="33"/>
        <v>7</v>
      </c>
      <c r="G2168" t="str">
        <f>STANDINGS_ERA[[#This Row],[League]]&amp;STANDINGS_ERA[[#This Row],[Team]]</f>
        <v>$150 Draft Champions Jan 27 1:00 pm Lg.3630Team Benoit</v>
      </c>
    </row>
    <row r="2169" spans="1:7" x14ac:dyDescent="0.25">
      <c r="A2169">
        <v>1210</v>
      </c>
      <c r="B2169" t="s">
        <v>2182</v>
      </c>
      <c r="C2169" t="s">
        <v>2179</v>
      </c>
      <c r="D2169">
        <v>3.8660000000000001</v>
      </c>
      <c r="E2169">
        <v>1701</v>
      </c>
      <c r="F2169">
        <f t="shared" si="33"/>
        <v>8</v>
      </c>
      <c r="G2169" t="str">
        <f>STANDINGS_ERA[[#This Row],[League]]&amp;STANDINGS_ERA[[#This Row],[Team]]</f>
        <v>$150 Draft Champions Jan 27 1:00 pm Lg.3630Atlanta Braves</v>
      </c>
    </row>
    <row r="2170" spans="1:7" x14ac:dyDescent="0.25">
      <c r="A2170">
        <v>1353</v>
      </c>
      <c r="B2170" t="s">
        <v>2185</v>
      </c>
      <c r="C2170" t="s">
        <v>2179</v>
      </c>
      <c r="D2170">
        <v>3.9</v>
      </c>
      <c r="E2170">
        <v>1558</v>
      </c>
      <c r="F2170">
        <f t="shared" si="33"/>
        <v>9</v>
      </c>
      <c r="G2170" t="str">
        <f>STANDINGS_ERA[[#This Row],[League]]&amp;STANDINGS_ERA[[#This Row],[Team]]</f>
        <v>$150 Draft Champions Jan 27 1:00 pm Lg.3630EA Sports 55</v>
      </c>
    </row>
    <row r="2171" spans="1:7" x14ac:dyDescent="0.25">
      <c r="A2171">
        <v>1678</v>
      </c>
      <c r="B2171" t="s">
        <v>348</v>
      </c>
      <c r="C2171" t="s">
        <v>2179</v>
      </c>
      <c r="D2171">
        <v>3.9969999999999999</v>
      </c>
      <c r="E2171">
        <v>1233</v>
      </c>
      <c r="F2171">
        <f t="shared" si="33"/>
        <v>10</v>
      </c>
      <c r="G2171" t="str">
        <f>STANDINGS_ERA[[#This Row],[League]]&amp;STANDINGS_ERA[[#This Row],[Team]]</f>
        <v>$150 Draft Champions Jan 27 1:00 pm Lg.3630smackers IV</v>
      </c>
    </row>
    <row r="2172" spans="1:7" x14ac:dyDescent="0.25">
      <c r="A2172">
        <v>1973</v>
      </c>
      <c r="B2172" t="s">
        <v>30</v>
      </c>
      <c r="C2172" t="s">
        <v>2179</v>
      </c>
      <c r="D2172">
        <v>4.0810000000000004</v>
      </c>
      <c r="E2172">
        <v>938</v>
      </c>
      <c r="F2172">
        <f t="shared" si="33"/>
        <v>11</v>
      </c>
      <c r="G2172" t="str">
        <f>STANDINGS_ERA[[#This Row],[League]]&amp;STANDINGS_ERA[[#This Row],[Team]]</f>
        <v>$150 Draft Champions Jan 27 1:00 pm Lg.3630Vegas Vandals</v>
      </c>
    </row>
    <row r="2173" spans="1:7" x14ac:dyDescent="0.25">
      <c r="A2173">
        <v>1987</v>
      </c>
      <c r="B2173" t="s">
        <v>421</v>
      </c>
      <c r="C2173" t="s">
        <v>2179</v>
      </c>
      <c r="D2173">
        <v>4.0860000000000003</v>
      </c>
      <c r="E2173">
        <v>924</v>
      </c>
      <c r="F2173">
        <f t="shared" si="33"/>
        <v>12</v>
      </c>
      <c r="G2173" t="str">
        <f>STANDINGS_ERA[[#This Row],[League]]&amp;STANDINGS_ERA[[#This Row],[Team]]</f>
        <v>$150 Draft Champions Jan 27 1:00 pm Lg.3630Colorado Kool Aid</v>
      </c>
    </row>
    <row r="2174" spans="1:7" x14ac:dyDescent="0.25">
      <c r="A2174">
        <v>2109</v>
      </c>
      <c r="B2174" t="s">
        <v>2181</v>
      </c>
      <c r="C2174" t="s">
        <v>2179</v>
      </c>
      <c r="D2174">
        <v>4.1310000000000002</v>
      </c>
      <c r="E2174">
        <v>802</v>
      </c>
      <c r="F2174">
        <f t="shared" si="33"/>
        <v>13</v>
      </c>
      <c r="G2174" t="str">
        <f>STANDINGS_ERA[[#This Row],[League]]&amp;STANDINGS_ERA[[#This Row],[Team]]</f>
        <v>$150 Draft Champions Jan 27 1:00 pm Lg.3630Team Notaro</v>
      </c>
    </row>
    <row r="2175" spans="1:7" x14ac:dyDescent="0.25">
      <c r="A2175">
        <v>2626</v>
      </c>
      <c r="B2175" t="s">
        <v>1071</v>
      </c>
      <c r="C2175" t="s">
        <v>2179</v>
      </c>
      <c r="D2175">
        <v>4.3380000000000001</v>
      </c>
      <c r="E2175">
        <v>285</v>
      </c>
      <c r="F2175">
        <f t="shared" si="33"/>
        <v>14</v>
      </c>
      <c r="G2175" t="str">
        <f>STANDINGS_ERA[[#This Row],[League]]&amp;STANDINGS_ERA[[#This Row],[Team]]</f>
        <v>$150 Draft Champions Jan 27 1:00 pm Lg.3630Team Reed</v>
      </c>
    </row>
    <row r="2176" spans="1:7" x14ac:dyDescent="0.25">
      <c r="A2176">
        <v>2682</v>
      </c>
      <c r="B2176" t="s">
        <v>2184</v>
      </c>
      <c r="C2176" t="s">
        <v>2179</v>
      </c>
      <c r="D2176">
        <v>4.3739999999999997</v>
      </c>
      <c r="E2176">
        <v>229</v>
      </c>
      <c r="F2176">
        <f t="shared" si="33"/>
        <v>15</v>
      </c>
      <c r="G2176" t="str">
        <f>STANDINGS_ERA[[#This Row],[League]]&amp;STANDINGS_ERA[[#This Row],[Team]]</f>
        <v>$150 Draft Champions Jan 27 1:00 pm Lg.36302016 DC002</v>
      </c>
    </row>
    <row r="2177" spans="1:7" x14ac:dyDescent="0.25">
      <c r="A2177">
        <v>83</v>
      </c>
      <c r="B2177" t="s">
        <v>2195</v>
      </c>
      <c r="C2177" t="s">
        <v>2187</v>
      </c>
      <c r="D2177">
        <v>3.34</v>
      </c>
      <c r="E2177">
        <v>2828</v>
      </c>
      <c r="F2177">
        <f t="shared" si="33"/>
        <v>1</v>
      </c>
      <c r="G2177" t="str">
        <f>STANDINGS_ERA[[#This Row],[League]]&amp;STANDINGS_ERA[[#This Row],[Team]]</f>
        <v>$150 Draft Champions Jan 28 1:00 pm Lg.3632Dookie McGee v5 - $150</v>
      </c>
    </row>
    <row r="2178" spans="1:7" x14ac:dyDescent="0.25">
      <c r="A2178">
        <v>687</v>
      </c>
      <c r="B2178" t="s">
        <v>2189</v>
      </c>
      <c r="C2178" t="s">
        <v>2187</v>
      </c>
      <c r="D2178">
        <v>3.7130000000000001</v>
      </c>
      <c r="E2178">
        <v>2224</v>
      </c>
      <c r="F2178">
        <f t="shared" si="33"/>
        <v>2</v>
      </c>
      <c r="G2178" t="str">
        <f>STANDINGS_ERA[[#This Row],[League]]&amp;STANDINGS_ERA[[#This Row],[Team]]</f>
        <v>$150 Draft Champions Jan 28 1:00 pm Lg.3632Alwaysnextyr</v>
      </c>
    </row>
    <row r="2179" spans="1:7" x14ac:dyDescent="0.25">
      <c r="A2179">
        <v>710</v>
      </c>
      <c r="B2179" t="s">
        <v>31</v>
      </c>
      <c r="C2179" t="s">
        <v>2187</v>
      </c>
      <c r="D2179">
        <v>3.7210000000000001</v>
      </c>
      <c r="E2179">
        <v>2201</v>
      </c>
      <c r="F2179">
        <f t="shared" ref="F2179:F2242" si="34">IF(C2179=C2178,F2178+1,1)</f>
        <v>3</v>
      </c>
      <c r="G2179" t="str">
        <f>STANDINGS_ERA[[#This Row],[League]]&amp;STANDINGS_ERA[[#This Row],[Team]]</f>
        <v>$150 Draft Champions Jan 28 1:00 pm Lg.3632True and Correct</v>
      </c>
    </row>
    <row r="2180" spans="1:7" x14ac:dyDescent="0.25">
      <c r="A2180">
        <v>815</v>
      </c>
      <c r="B2180" t="s">
        <v>2188</v>
      </c>
      <c r="C2180" t="s">
        <v>2187</v>
      </c>
      <c r="D2180">
        <v>3.7519999999999998</v>
      </c>
      <c r="E2180">
        <v>2096</v>
      </c>
      <c r="F2180">
        <f t="shared" si="34"/>
        <v>4</v>
      </c>
      <c r="G2180" t="str">
        <f>STANDINGS_ERA[[#This Row],[League]]&amp;STANDINGS_ERA[[#This Row],[Team]]</f>
        <v>$150 Draft Champions Jan 28 1:00 pm Lg.3632*ICEMAN</v>
      </c>
    </row>
    <row r="2181" spans="1:7" x14ac:dyDescent="0.25">
      <c r="A2181">
        <v>944</v>
      </c>
      <c r="B2181" t="s">
        <v>2197</v>
      </c>
      <c r="C2181" t="s">
        <v>2187</v>
      </c>
      <c r="D2181">
        <v>3.7879999999999998</v>
      </c>
      <c r="E2181">
        <v>1967</v>
      </c>
      <c r="F2181">
        <f t="shared" si="34"/>
        <v>5</v>
      </c>
      <c r="G2181" t="str">
        <f>STANDINGS_ERA[[#This Row],[League]]&amp;STANDINGS_ERA[[#This Row],[Team]]</f>
        <v>$150 Draft Champions Jan 28 1:00 pm Lg.3632War Boys 3</v>
      </c>
    </row>
    <row r="2182" spans="1:7" x14ac:dyDescent="0.25">
      <c r="A2182">
        <v>1038</v>
      </c>
      <c r="B2182" t="s">
        <v>2194</v>
      </c>
      <c r="C2182" t="s">
        <v>2187</v>
      </c>
      <c r="D2182">
        <v>3.8159999999999998</v>
      </c>
      <c r="E2182">
        <v>1873</v>
      </c>
      <c r="F2182">
        <f t="shared" si="34"/>
        <v>6</v>
      </c>
      <c r="G2182" t="str">
        <f>STANDINGS_ERA[[#This Row],[League]]&amp;STANDINGS_ERA[[#This Row],[Team]]</f>
        <v>$150 Draft Champions Jan 28 1:00 pm Lg.363250 ROUNDS</v>
      </c>
    </row>
    <row r="2183" spans="1:7" x14ac:dyDescent="0.25">
      <c r="A2183">
        <v>1437</v>
      </c>
      <c r="B2183" t="s">
        <v>2196</v>
      </c>
      <c r="C2183" t="s">
        <v>2187</v>
      </c>
      <c r="D2183">
        <v>3.9260000000000002</v>
      </c>
      <c r="E2183">
        <v>1474</v>
      </c>
      <c r="F2183">
        <f t="shared" si="34"/>
        <v>7</v>
      </c>
      <c r="G2183" t="str">
        <f>STANDINGS_ERA[[#This Row],[League]]&amp;STANDINGS_ERA[[#This Row],[Team]]</f>
        <v>$150 Draft Champions Jan 28 1:00 pm Lg.3632Moscow Mules</v>
      </c>
    </row>
    <row r="2184" spans="1:7" x14ac:dyDescent="0.25">
      <c r="A2184">
        <v>1533</v>
      </c>
      <c r="B2184" t="s">
        <v>2191</v>
      </c>
      <c r="C2184" t="s">
        <v>2187</v>
      </c>
      <c r="D2184">
        <v>3.9529999999999998</v>
      </c>
      <c r="E2184">
        <v>1378</v>
      </c>
      <c r="F2184">
        <f t="shared" si="34"/>
        <v>8</v>
      </c>
      <c r="G2184" t="str">
        <f>STANDINGS_ERA[[#This Row],[League]]&amp;STANDINGS_ERA[[#This Row],[Team]]</f>
        <v>$150 Draft Champions Jan 28 1:00 pm Lg.3632Juggernaut...</v>
      </c>
    </row>
    <row r="2185" spans="1:7" x14ac:dyDescent="0.25">
      <c r="A2185">
        <v>1603</v>
      </c>
      <c r="B2185" t="s">
        <v>2190</v>
      </c>
      <c r="C2185" t="s">
        <v>2187</v>
      </c>
      <c r="D2185">
        <v>3.9740000000000002</v>
      </c>
      <c r="E2185">
        <v>1308</v>
      </c>
      <c r="F2185">
        <f t="shared" si="34"/>
        <v>9</v>
      </c>
      <c r="G2185" t="str">
        <f>STANDINGS_ERA[[#This Row],[League]]&amp;STANDINGS_ERA[[#This Row],[Team]]</f>
        <v>$150 Draft Champions Jan 28 1:00 pm Lg.3632Lahalito</v>
      </c>
    </row>
    <row r="2186" spans="1:7" x14ac:dyDescent="0.25">
      <c r="A2186">
        <v>1735</v>
      </c>
      <c r="B2186" t="s">
        <v>2192</v>
      </c>
      <c r="C2186" t="s">
        <v>2187</v>
      </c>
      <c r="D2186">
        <v>4.01</v>
      </c>
      <c r="E2186">
        <v>1176</v>
      </c>
      <c r="F2186">
        <f t="shared" si="34"/>
        <v>10</v>
      </c>
      <c r="G2186" t="str">
        <f>STANDINGS_ERA[[#This Row],[League]]&amp;STANDINGS_ERA[[#This Row],[Team]]</f>
        <v>$150 Draft Champions Jan 28 1:00 pm Lg.3632BREW CREW DC2</v>
      </c>
    </row>
    <row r="2187" spans="1:7" x14ac:dyDescent="0.25">
      <c r="A2187">
        <v>1751</v>
      </c>
      <c r="B2187" t="s">
        <v>87</v>
      </c>
      <c r="C2187" t="s">
        <v>2187</v>
      </c>
      <c r="D2187">
        <v>4.0140000000000002</v>
      </c>
      <c r="E2187">
        <v>1160</v>
      </c>
      <c r="F2187">
        <f t="shared" si="34"/>
        <v>11</v>
      </c>
      <c r="G2187" t="str">
        <f>STANDINGS_ERA[[#This Row],[League]]&amp;STANDINGS_ERA[[#This Row],[Team]]</f>
        <v>$150 Draft Champions Jan 28 1:00 pm Lg.3632The Northsiders</v>
      </c>
    </row>
    <row r="2188" spans="1:7" x14ac:dyDescent="0.25">
      <c r="A2188">
        <v>2276</v>
      </c>
      <c r="B2188" t="s">
        <v>768</v>
      </c>
      <c r="C2188" t="s">
        <v>2187</v>
      </c>
      <c r="D2188">
        <v>4.1829999999999998</v>
      </c>
      <c r="E2188">
        <v>635</v>
      </c>
      <c r="F2188">
        <f t="shared" si="34"/>
        <v>12</v>
      </c>
      <c r="G2188" t="str">
        <f>STANDINGS_ERA[[#This Row],[League]]&amp;STANDINGS_ERA[[#This Row],[Team]]</f>
        <v>$150 Draft Champions Jan 28 1:00 pm Lg.3632Team Tran</v>
      </c>
    </row>
    <row r="2189" spans="1:7" x14ac:dyDescent="0.25">
      <c r="A2189">
        <v>2384</v>
      </c>
      <c r="B2189" t="s">
        <v>2186</v>
      </c>
      <c r="C2189" t="s">
        <v>2187</v>
      </c>
      <c r="D2189">
        <v>4.2190000000000003</v>
      </c>
      <c r="E2189">
        <v>527.5</v>
      </c>
      <c r="F2189">
        <f t="shared" si="34"/>
        <v>13</v>
      </c>
      <c r="G2189" t="str">
        <f>STANDINGS_ERA[[#This Row],[League]]&amp;STANDINGS_ERA[[#This Row],[Team]]</f>
        <v>$150 Draft Champions Jan 28 1:00 pm Lg.3632UNMerciful1</v>
      </c>
    </row>
    <row r="2190" spans="1:7" x14ac:dyDescent="0.25">
      <c r="A2190">
        <v>2751</v>
      </c>
      <c r="B2190" t="s">
        <v>2193</v>
      </c>
      <c r="C2190" t="s">
        <v>2187</v>
      </c>
      <c r="D2190">
        <v>4.4279999999999999</v>
      </c>
      <c r="E2190">
        <v>160</v>
      </c>
      <c r="F2190">
        <f t="shared" si="34"/>
        <v>14</v>
      </c>
      <c r="G2190" t="str">
        <f>STANDINGS_ERA[[#This Row],[League]]&amp;STANDINGS_ERA[[#This Row],[Team]]</f>
        <v>$150 Draft Champions Jan 28 1:00 pm Lg.3632Eagles</v>
      </c>
    </row>
    <row r="2191" spans="1:7" x14ac:dyDescent="0.25">
      <c r="A2191">
        <v>2824</v>
      </c>
      <c r="B2191" t="s">
        <v>306</v>
      </c>
      <c r="C2191" t="s">
        <v>2187</v>
      </c>
      <c r="D2191">
        <v>4.524</v>
      </c>
      <c r="E2191">
        <v>87</v>
      </c>
      <c r="F2191">
        <f t="shared" si="34"/>
        <v>15</v>
      </c>
      <c r="G2191" t="str">
        <f>STANDINGS_ERA[[#This Row],[League]]&amp;STANDINGS_ERA[[#This Row],[Team]]</f>
        <v>$150 Draft Champions Jan 28 1:00 pm Lg.3632NyMets</v>
      </c>
    </row>
    <row r="2192" spans="1:7" x14ac:dyDescent="0.25">
      <c r="A2192">
        <v>305</v>
      </c>
      <c r="B2192" t="s">
        <v>2202</v>
      </c>
      <c r="C2192" t="s">
        <v>2199</v>
      </c>
      <c r="D2192">
        <v>3.5510000000000002</v>
      </c>
      <c r="E2192">
        <v>2606</v>
      </c>
      <c r="F2192">
        <f t="shared" si="34"/>
        <v>1</v>
      </c>
      <c r="G2192" t="str">
        <f>STANDINGS_ERA[[#This Row],[League]]&amp;STANDINGS_ERA[[#This Row],[Team]]</f>
        <v>$150 Draft Champions Jan 29 1:00 pm Lg.3633Team Jaggi</v>
      </c>
    </row>
    <row r="2193" spans="1:7" x14ac:dyDescent="0.25">
      <c r="A2193">
        <v>389</v>
      </c>
      <c r="B2193" t="s">
        <v>454</v>
      </c>
      <c r="C2193" t="s">
        <v>2199</v>
      </c>
      <c r="D2193">
        <v>3.5880000000000001</v>
      </c>
      <c r="E2193">
        <v>2522</v>
      </c>
      <c r="F2193">
        <f t="shared" si="34"/>
        <v>2</v>
      </c>
      <c r="G2193" t="str">
        <f>STANDINGS_ERA[[#This Row],[League]]&amp;STANDINGS_ERA[[#This Row],[Team]]</f>
        <v>$150 Draft Champions Jan 29 1:00 pm Lg.3633Lugnuts DC II</v>
      </c>
    </row>
    <row r="2194" spans="1:7" x14ac:dyDescent="0.25">
      <c r="A2194">
        <v>569</v>
      </c>
      <c r="B2194" t="s">
        <v>130</v>
      </c>
      <c r="C2194" t="s">
        <v>2199</v>
      </c>
      <c r="D2194">
        <v>3.6659999999999999</v>
      </c>
      <c r="E2194">
        <v>2342</v>
      </c>
      <c r="F2194">
        <f t="shared" si="34"/>
        <v>3</v>
      </c>
      <c r="G2194" t="str">
        <f>STANDINGS_ERA[[#This Row],[League]]&amp;STANDINGS_ERA[[#This Row],[Team]]</f>
        <v>$150 Draft Champions Jan 29 1:00 pm Lg.3633PTPers</v>
      </c>
    </row>
    <row r="2195" spans="1:7" x14ac:dyDescent="0.25">
      <c r="A2195">
        <v>641</v>
      </c>
      <c r="B2195" t="s">
        <v>2206</v>
      </c>
      <c r="C2195" t="s">
        <v>2199</v>
      </c>
      <c r="D2195">
        <v>3.6930000000000001</v>
      </c>
      <c r="E2195">
        <v>2270</v>
      </c>
      <c r="F2195">
        <f t="shared" si="34"/>
        <v>4</v>
      </c>
      <c r="G2195" t="str">
        <f>STANDINGS_ERA[[#This Row],[League]]&amp;STANDINGS_ERA[[#This Row],[Team]]</f>
        <v>$150 Draft Champions Jan 29 1:00 pm Lg.3633Capitol Knockers Rides Again II</v>
      </c>
    </row>
    <row r="2196" spans="1:7" x14ac:dyDescent="0.25">
      <c r="A2196">
        <v>675</v>
      </c>
      <c r="B2196" t="s">
        <v>2200</v>
      </c>
      <c r="C2196" t="s">
        <v>2199</v>
      </c>
      <c r="D2196">
        <v>3.7080000000000002</v>
      </c>
      <c r="E2196">
        <v>2236</v>
      </c>
      <c r="F2196">
        <f t="shared" si="34"/>
        <v>5</v>
      </c>
      <c r="G2196" t="str">
        <f>STANDINGS_ERA[[#This Row],[League]]&amp;STANDINGS_ERA[[#This Row],[Team]]</f>
        <v>$150 Draft Champions Jan 29 1:00 pm Lg.3633Knights</v>
      </c>
    </row>
    <row r="2197" spans="1:7" x14ac:dyDescent="0.25">
      <c r="A2197">
        <v>714</v>
      </c>
      <c r="B2197" t="s">
        <v>271</v>
      </c>
      <c r="C2197" t="s">
        <v>2199</v>
      </c>
      <c r="D2197">
        <v>3.722</v>
      </c>
      <c r="E2197">
        <v>2197</v>
      </c>
      <c r="F2197">
        <f t="shared" si="34"/>
        <v>6</v>
      </c>
      <c r="G2197" t="str">
        <f>STANDINGS_ERA[[#This Row],[League]]&amp;STANDINGS_ERA[[#This Row],[Team]]</f>
        <v>$150 Draft Champions Jan 29 1:00 pm Lg.3633Team brace</v>
      </c>
    </row>
    <row r="2198" spans="1:7" x14ac:dyDescent="0.25">
      <c r="A2198">
        <v>877</v>
      </c>
      <c r="B2198" t="s">
        <v>2207</v>
      </c>
      <c r="C2198" t="s">
        <v>2199</v>
      </c>
      <c r="D2198">
        <v>3.7719999999999998</v>
      </c>
      <c r="E2198">
        <v>2034</v>
      </c>
      <c r="F2198">
        <f t="shared" si="34"/>
        <v>7</v>
      </c>
      <c r="G2198" t="str">
        <f>STANDINGS_ERA[[#This Row],[League]]&amp;STANDINGS_ERA[[#This Row],[Team]]</f>
        <v>$150 Draft Champions Jan 29 1:00 pm Lg.3633The Nutz</v>
      </c>
    </row>
    <row r="2199" spans="1:7" x14ac:dyDescent="0.25">
      <c r="A2199">
        <v>1507</v>
      </c>
      <c r="B2199" t="s">
        <v>2204</v>
      </c>
      <c r="C2199" t="s">
        <v>2199</v>
      </c>
      <c r="D2199">
        <v>3.9449999999999998</v>
      </c>
      <c r="E2199">
        <v>1404</v>
      </c>
      <c r="F2199">
        <f t="shared" si="34"/>
        <v>8</v>
      </c>
      <c r="G2199" t="str">
        <f>STANDINGS_ERA[[#This Row],[League]]&amp;STANDINGS_ERA[[#This Row],[Team]]</f>
        <v>$150 Draft Champions Jan 29 1:00 pm Lg.3633Muddy Waters</v>
      </c>
    </row>
    <row r="2200" spans="1:7" x14ac:dyDescent="0.25">
      <c r="A2200">
        <v>1524</v>
      </c>
      <c r="B2200" t="s">
        <v>1222</v>
      </c>
      <c r="C2200" t="s">
        <v>2199</v>
      </c>
      <c r="D2200">
        <v>3.9510000000000001</v>
      </c>
      <c r="E2200">
        <v>1387</v>
      </c>
      <c r="F2200">
        <f t="shared" si="34"/>
        <v>9</v>
      </c>
      <c r="G2200" t="str">
        <f>STANDINGS_ERA[[#This Row],[League]]&amp;STANDINGS_ERA[[#This Row],[Team]]</f>
        <v>$150 Draft Champions Jan 29 1:00 pm Lg.3633Team Levy</v>
      </c>
    </row>
    <row r="2201" spans="1:7" x14ac:dyDescent="0.25">
      <c r="A2201">
        <v>1670</v>
      </c>
      <c r="B2201" t="s">
        <v>2198</v>
      </c>
      <c r="C2201" t="s">
        <v>2199</v>
      </c>
      <c r="D2201">
        <v>3.9950000000000001</v>
      </c>
      <c r="E2201">
        <v>1241</v>
      </c>
      <c r="F2201">
        <f t="shared" si="34"/>
        <v>10</v>
      </c>
      <c r="G2201" t="str">
        <f>STANDINGS_ERA[[#This Row],[League]]&amp;STANDINGS_ERA[[#This Row],[Team]]</f>
        <v>$150 Draft Champions Jan 29 1:00 pm Lg.3633Prime Spiral</v>
      </c>
    </row>
    <row r="2202" spans="1:7" x14ac:dyDescent="0.25">
      <c r="A2202">
        <v>2160</v>
      </c>
      <c r="B2202" t="s">
        <v>2201</v>
      </c>
      <c r="C2202" t="s">
        <v>2199</v>
      </c>
      <c r="D2202">
        <v>4.1459999999999999</v>
      </c>
      <c r="E2202">
        <v>751</v>
      </c>
      <c r="F2202">
        <f t="shared" si="34"/>
        <v>11</v>
      </c>
      <c r="G2202" t="str">
        <f>STANDINGS_ERA[[#This Row],[League]]&amp;STANDINGS_ERA[[#This Row],[Team]]</f>
        <v>$150 Draft Champions Jan 29 1:00 pm Lg.3633level 7 laser lotus</v>
      </c>
    </row>
    <row r="2203" spans="1:7" x14ac:dyDescent="0.25">
      <c r="A2203">
        <v>2361</v>
      </c>
      <c r="B2203" t="s">
        <v>2205</v>
      </c>
      <c r="C2203" t="s">
        <v>2199</v>
      </c>
      <c r="D2203">
        <v>4.21</v>
      </c>
      <c r="E2203">
        <v>550</v>
      </c>
      <c r="F2203">
        <f t="shared" si="34"/>
        <v>12</v>
      </c>
      <c r="G2203" t="str">
        <f>STANDINGS_ERA[[#This Row],[League]]&amp;STANDINGS_ERA[[#This Row],[Team]]</f>
        <v>$150 Draft Champions Jan 29 1:00 pm Lg.3633NO Whiner's</v>
      </c>
    </row>
    <row r="2204" spans="1:7" x14ac:dyDescent="0.25">
      <c r="A2204">
        <v>2426</v>
      </c>
      <c r="B2204" t="s">
        <v>486</v>
      </c>
      <c r="C2204" t="s">
        <v>2199</v>
      </c>
      <c r="D2204">
        <v>4.234</v>
      </c>
      <c r="E2204">
        <v>485</v>
      </c>
      <c r="F2204">
        <f t="shared" si="34"/>
        <v>13</v>
      </c>
      <c r="G2204" t="str">
        <f>STANDINGS_ERA[[#This Row],[League]]&amp;STANDINGS_ERA[[#This Row],[Team]]</f>
        <v>$150 Draft Champions Jan 29 1:00 pm Lg.3633Surfer Rosa</v>
      </c>
    </row>
    <row r="2205" spans="1:7" x14ac:dyDescent="0.25">
      <c r="A2205">
        <v>2777</v>
      </c>
      <c r="B2205" t="s">
        <v>491</v>
      </c>
      <c r="C2205" t="s">
        <v>2199</v>
      </c>
      <c r="D2205">
        <v>4.452</v>
      </c>
      <c r="E2205">
        <v>134</v>
      </c>
      <c r="F2205">
        <f t="shared" si="34"/>
        <v>14</v>
      </c>
      <c r="G2205" t="str">
        <f>STANDINGS_ERA[[#This Row],[League]]&amp;STANDINGS_ERA[[#This Row],[Team]]</f>
        <v>$150 Draft Champions Jan 29 1:00 pm Lg.3633Team Wojciechowski</v>
      </c>
    </row>
    <row r="2206" spans="1:7" x14ac:dyDescent="0.25">
      <c r="A2206">
        <v>2785</v>
      </c>
      <c r="B2206" t="s">
        <v>2203</v>
      </c>
      <c r="C2206" t="s">
        <v>2199</v>
      </c>
      <c r="D2206">
        <v>4.4580000000000002</v>
      </c>
      <c r="E2206">
        <v>126</v>
      </c>
      <c r="F2206">
        <f t="shared" si="34"/>
        <v>15</v>
      </c>
      <c r="G2206" t="str">
        <f>STANDINGS_ERA[[#This Row],[League]]&amp;STANDINGS_ERA[[#This Row],[Team]]</f>
        <v>$150 Draft Champions Jan 29 1:00 pm Lg.363380 Grade</v>
      </c>
    </row>
    <row r="2207" spans="1:7" x14ac:dyDescent="0.25">
      <c r="A2207">
        <v>88</v>
      </c>
      <c r="B2207" t="s">
        <v>369</v>
      </c>
      <c r="C2207" t="s">
        <v>2208</v>
      </c>
      <c r="D2207">
        <v>3.351</v>
      </c>
      <c r="E2207">
        <v>2823</v>
      </c>
      <c r="F2207">
        <f t="shared" si="34"/>
        <v>1</v>
      </c>
      <c r="G2207" t="str">
        <f>STANDINGS_ERA[[#This Row],[League]]&amp;STANDINGS_ERA[[#This Row],[Team]]</f>
        <v>$150 Draft Champions Jan 30 1:00 pm Lg.3635Big Boy</v>
      </c>
    </row>
    <row r="2208" spans="1:7" x14ac:dyDescent="0.25">
      <c r="A2208">
        <v>155</v>
      </c>
      <c r="B2208" t="s">
        <v>103</v>
      </c>
      <c r="C2208" t="s">
        <v>2208</v>
      </c>
      <c r="D2208">
        <v>3.44</v>
      </c>
      <c r="E2208">
        <v>2756</v>
      </c>
      <c r="F2208">
        <f t="shared" si="34"/>
        <v>2</v>
      </c>
      <c r="G2208" t="str">
        <f>STANDINGS_ERA[[#This Row],[League]]&amp;STANDINGS_ERA[[#This Row],[Team]]</f>
        <v>$150 Draft Champions Jan 30 1:00 pm Lg.3635BIG LUSCIOUS III</v>
      </c>
    </row>
    <row r="2209" spans="1:7" x14ac:dyDescent="0.25">
      <c r="A2209">
        <v>341</v>
      </c>
      <c r="B2209" t="s">
        <v>2213</v>
      </c>
      <c r="C2209" t="s">
        <v>2208</v>
      </c>
      <c r="D2209">
        <v>3.5670000000000002</v>
      </c>
      <c r="E2209">
        <v>2570</v>
      </c>
      <c r="F2209">
        <f t="shared" si="34"/>
        <v>3</v>
      </c>
      <c r="G2209" t="str">
        <f>STANDINGS_ERA[[#This Row],[League]]&amp;STANDINGS_ERA[[#This Row],[Team]]</f>
        <v>$150 Draft Champions Jan 30 1:00 pm Lg.3635Cant we all just get a Wong</v>
      </c>
    </row>
    <row r="2210" spans="1:7" x14ac:dyDescent="0.25">
      <c r="A2210">
        <v>740</v>
      </c>
      <c r="B2210" t="s">
        <v>107</v>
      </c>
      <c r="C2210" t="s">
        <v>2208</v>
      </c>
      <c r="D2210">
        <v>3.7280000000000002</v>
      </c>
      <c r="E2210">
        <v>2171</v>
      </c>
      <c r="F2210">
        <f t="shared" si="34"/>
        <v>4</v>
      </c>
      <c r="G2210" t="str">
        <f>STANDINGS_ERA[[#This Row],[League]]&amp;STANDINGS_ERA[[#This Row],[Team]]</f>
        <v>$150 Draft Champions Jan 30 1:00 pm Lg.3635Team Scott</v>
      </c>
    </row>
    <row r="2211" spans="1:7" x14ac:dyDescent="0.25">
      <c r="A2211">
        <v>954</v>
      </c>
      <c r="B2211" t="s">
        <v>2215</v>
      </c>
      <c r="C2211" t="s">
        <v>2208</v>
      </c>
      <c r="D2211">
        <v>3.79</v>
      </c>
      <c r="E2211">
        <v>1957</v>
      </c>
      <c r="F2211">
        <f t="shared" si="34"/>
        <v>5</v>
      </c>
      <c r="G2211" t="str">
        <f>STANDINGS_ERA[[#This Row],[League]]&amp;STANDINGS_ERA[[#This Row],[Team]]</f>
        <v>$150 Draft Champions Jan 30 1:00 pm Lg.3635Pyrolitic Decomposition 8</v>
      </c>
    </row>
    <row r="2212" spans="1:7" x14ac:dyDescent="0.25">
      <c r="A2212">
        <v>1016</v>
      </c>
      <c r="B2212" t="s">
        <v>2214</v>
      </c>
      <c r="C2212" t="s">
        <v>2208</v>
      </c>
      <c r="D2212">
        <v>3.8090000000000002</v>
      </c>
      <c r="E2212">
        <v>1895</v>
      </c>
      <c r="F2212">
        <f t="shared" si="34"/>
        <v>6</v>
      </c>
      <c r="G2212" t="str">
        <f>STANDINGS_ERA[[#This Row],[League]]&amp;STANDINGS_ERA[[#This Row],[Team]]</f>
        <v>$150 Draft Champions Jan 30 1:00 pm Lg.3635Simoleons</v>
      </c>
    </row>
    <row r="2213" spans="1:7" x14ac:dyDescent="0.25">
      <c r="A2213">
        <v>1385</v>
      </c>
      <c r="B2213" t="s">
        <v>180</v>
      </c>
      <c r="C2213" t="s">
        <v>2208</v>
      </c>
      <c r="D2213">
        <v>3.9129999999999998</v>
      </c>
      <c r="E2213">
        <v>1526</v>
      </c>
      <c r="F2213">
        <f t="shared" si="34"/>
        <v>7</v>
      </c>
      <c r="G2213" t="str">
        <f>STANDINGS_ERA[[#This Row],[League]]&amp;STANDINGS_ERA[[#This Row],[Team]]</f>
        <v>$150 Draft Champions Jan 30 1:00 pm Lg.3635Midnight Express</v>
      </c>
    </row>
    <row r="2214" spans="1:7" x14ac:dyDescent="0.25">
      <c r="A2214">
        <v>1403</v>
      </c>
      <c r="B2214" t="s">
        <v>2212</v>
      </c>
      <c r="C2214" t="s">
        <v>2208</v>
      </c>
      <c r="D2214">
        <v>3.9169999999999998</v>
      </c>
      <c r="E2214">
        <v>1508</v>
      </c>
      <c r="F2214">
        <f t="shared" si="34"/>
        <v>8</v>
      </c>
      <c r="G2214" t="str">
        <f>STANDINGS_ERA[[#This Row],[League]]&amp;STANDINGS_ERA[[#This Row],[Team]]</f>
        <v>$150 Draft Champions Jan 30 1:00 pm Lg.3635Tito's Revenge</v>
      </c>
    </row>
    <row r="2215" spans="1:7" x14ac:dyDescent="0.25">
      <c r="A2215">
        <v>1822</v>
      </c>
      <c r="B2215" t="s">
        <v>2209</v>
      </c>
      <c r="C2215" t="s">
        <v>2208</v>
      </c>
      <c r="D2215">
        <v>4.0350000000000001</v>
      </c>
      <c r="E2215">
        <v>1089</v>
      </c>
      <c r="F2215">
        <f t="shared" si="34"/>
        <v>9</v>
      </c>
      <c r="G2215" t="str">
        <f>STANDINGS_ERA[[#This Row],[League]]&amp;STANDINGS_ERA[[#This Row],[Team]]</f>
        <v>$150 Draft Champions Jan 30 1:00 pm Lg.3635ShowtimeDC58</v>
      </c>
    </row>
    <row r="2216" spans="1:7" x14ac:dyDescent="0.25">
      <c r="A2216">
        <v>1901</v>
      </c>
      <c r="B2216" t="s">
        <v>224</v>
      </c>
      <c r="C2216" t="s">
        <v>2208</v>
      </c>
      <c r="D2216">
        <v>4.0590000000000002</v>
      </c>
      <c r="E2216">
        <v>1010</v>
      </c>
      <c r="F2216">
        <f t="shared" si="34"/>
        <v>10</v>
      </c>
      <c r="G2216" t="str">
        <f>STANDINGS_ERA[[#This Row],[League]]&amp;STANDINGS_ERA[[#This Row],[Team]]</f>
        <v>$150 Draft Champions Jan 30 1:00 pm Lg.3635Top Dog</v>
      </c>
    </row>
    <row r="2217" spans="1:7" x14ac:dyDescent="0.25">
      <c r="A2217">
        <v>1972</v>
      </c>
      <c r="B2217" t="s">
        <v>1550</v>
      </c>
      <c r="C2217" t="s">
        <v>2208</v>
      </c>
      <c r="D2217">
        <v>4.0810000000000004</v>
      </c>
      <c r="E2217">
        <v>939</v>
      </c>
      <c r="F2217">
        <f t="shared" si="34"/>
        <v>11</v>
      </c>
      <c r="G2217" t="str">
        <f>STANDINGS_ERA[[#This Row],[League]]&amp;STANDINGS_ERA[[#This Row],[Team]]</f>
        <v>$150 Draft Champions Jan 30 1:00 pm Lg.3635Wellington Blacks</v>
      </c>
    </row>
    <row r="2218" spans="1:7" x14ac:dyDescent="0.25">
      <c r="A2218">
        <v>2262</v>
      </c>
      <c r="B2218" t="s">
        <v>2210</v>
      </c>
      <c r="C2218" t="s">
        <v>2208</v>
      </c>
      <c r="D2218">
        <v>4.1790000000000003</v>
      </c>
      <c r="E2218">
        <v>649</v>
      </c>
      <c r="F2218">
        <f t="shared" si="34"/>
        <v>12</v>
      </c>
      <c r="G2218" t="str">
        <f>STANDINGS_ERA[[#This Row],[League]]&amp;STANDINGS_ERA[[#This Row],[Team]]</f>
        <v>$150 Draft Champions Jan 30 1:00 pm Lg.3635The Yeti</v>
      </c>
    </row>
    <row r="2219" spans="1:7" x14ac:dyDescent="0.25">
      <c r="A2219">
        <v>2474</v>
      </c>
      <c r="B2219" t="s">
        <v>388</v>
      </c>
      <c r="C2219" t="s">
        <v>2208</v>
      </c>
      <c r="D2219">
        <v>4.2590000000000003</v>
      </c>
      <c r="E2219">
        <v>437</v>
      </c>
      <c r="F2219">
        <f t="shared" si="34"/>
        <v>13</v>
      </c>
      <c r="G2219" t="str">
        <f>STANDINGS_ERA[[#This Row],[League]]&amp;STANDINGS_ERA[[#This Row],[Team]]</f>
        <v>$150 Draft Champions Jan 30 1:00 pm Lg.3635Pacific Rim</v>
      </c>
    </row>
    <row r="2220" spans="1:7" x14ac:dyDescent="0.25">
      <c r="A2220">
        <v>2809</v>
      </c>
      <c r="B2220" t="s">
        <v>2211</v>
      </c>
      <c r="C2220" t="s">
        <v>2208</v>
      </c>
      <c r="D2220">
        <v>4.4939999999999998</v>
      </c>
      <c r="E2220">
        <v>102</v>
      </c>
      <c r="F2220">
        <f t="shared" si="34"/>
        <v>14</v>
      </c>
      <c r="G2220" t="str">
        <f>STANDINGS_ERA[[#This Row],[League]]&amp;STANDINGS_ERA[[#This Row],[Team]]</f>
        <v>$150 Draft Champions Jan 30 1:00 pm Lg.3635Hungry Dogs Hunt Best II</v>
      </c>
    </row>
    <row r="2221" spans="1:7" x14ac:dyDescent="0.25">
      <c r="A2221">
        <v>2855</v>
      </c>
      <c r="B2221" t="s">
        <v>408</v>
      </c>
      <c r="C2221" t="s">
        <v>2208</v>
      </c>
      <c r="D2221">
        <v>4.58</v>
      </c>
      <c r="E2221">
        <v>56</v>
      </c>
      <c r="F2221">
        <f t="shared" si="34"/>
        <v>15</v>
      </c>
      <c r="G2221" t="str">
        <f>STANDINGS_ERA[[#This Row],[League]]&amp;STANDINGS_ERA[[#This Row],[Team]]</f>
        <v>$150 Draft Champions Jan 30 1:00 pm Lg.3635Cardinal Crunch 1</v>
      </c>
    </row>
    <row r="2222" spans="1:7" x14ac:dyDescent="0.25">
      <c r="A2222">
        <v>54</v>
      </c>
      <c r="B2222" t="s">
        <v>154</v>
      </c>
      <c r="C2222" t="s">
        <v>2216</v>
      </c>
      <c r="D2222">
        <v>3.286</v>
      </c>
      <c r="E2222">
        <v>2857</v>
      </c>
      <c r="F2222">
        <f t="shared" si="34"/>
        <v>1</v>
      </c>
      <c r="G2222" t="str">
        <f>STANDINGS_ERA[[#This Row],[League]]&amp;STANDINGS_ERA[[#This Row],[Team]]</f>
        <v>$150 Draft Champions Jan 30 1:00 pm Lg.3637GLG20s</v>
      </c>
    </row>
    <row r="2223" spans="1:7" x14ac:dyDescent="0.25">
      <c r="A2223">
        <v>357</v>
      </c>
      <c r="B2223" t="s">
        <v>48</v>
      </c>
      <c r="C2223" t="s">
        <v>2216</v>
      </c>
      <c r="D2223">
        <v>3.577</v>
      </c>
      <c r="E2223">
        <v>2554</v>
      </c>
      <c r="F2223">
        <f t="shared" si="34"/>
        <v>2</v>
      </c>
      <c r="G2223" t="str">
        <f>STANDINGS_ERA[[#This Row],[League]]&amp;STANDINGS_ERA[[#This Row],[Team]]</f>
        <v>$150 Draft Champions Jan 30 1:00 pm Lg.3637Team Reid</v>
      </c>
    </row>
    <row r="2224" spans="1:7" x14ac:dyDescent="0.25">
      <c r="A2224">
        <v>377</v>
      </c>
      <c r="B2224" t="s">
        <v>158</v>
      </c>
      <c r="C2224" t="s">
        <v>2216</v>
      </c>
      <c r="D2224">
        <v>3.5859999999999999</v>
      </c>
      <c r="E2224">
        <v>2534</v>
      </c>
      <c r="F2224">
        <f t="shared" si="34"/>
        <v>3</v>
      </c>
      <c r="G2224" t="str">
        <f>STANDINGS_ERA[[#This Row],[League]]&amp;STANDINGS_ERA[[#This Row],[Team]]</f>
        <v>$150 Draft Champions Jan 30 1:00 pm Lg.3637WV PED Power</v>
      </c>
    </row>
    <row r="2225" spans="1:7" x14ac:dyDescent="0.25">
      <c r="A2225">
        <v>380</v>
      </c>
      <c r="B2225" t="s">
        <v>2223</v>
      </c>
      <c r="C2225" t="s">
        <v>2216</v>
      </c>
      <c r="D2225">
        <v>3.5870000000000002</v>
      </c>
      <c r="E2225">
        <v>2531</v>
      </c>
      <c r="F2225">
        <f t="shared" si="34"/>
        <v>4</v>
      </c>
      <c r="G2225" t="str">
        <f>STANDINGS_ERA[[#This Row],[League]]&amp;STANDINGS_ERA[[#This Row],[Team]]</f>
        <v>$150 Draft Champions Jan 30 1:00 pm Lg.3637Las Vegas Ratpack 2</v>
      </c>
    </row>
    <row r="2226" spans="1:7" x14ac:dyDescent="0.25">
      <c r="A2226">
        <v>1007</v>
      </c>
      <c r="B2226" t="s">
        <v>2222</v>
      </c>
      <c r="C2226" t="s">
        <v>2216</v>
      </c>
      <c r="D2226">
        <v>3.8079999999999998</v>
      </c>
      <c r="E2226">
        <v>1904</v>
      </c>
      <c r="F2226">
        <f t="shared" si="34"/>
        <v>5</v>
      </c>
      <c r="G2226" t="str">
        <f>STANDINGS_ERA[[#This Row],[League]]&amp;STANDINGS_ERA[[#This Row],[Team]]</f>
        <v>$150 Draft Champions Jan 30 1:00 pm Lg.3637NONAGRACE2</v>
      </c>
    </row>
    <row r="2227" spans="1:7" x14ac:dyDescent="0.25">
      <c r="A2227">
        <v>1199</v>
      </c>
      <c r="B2227" t="s">
        <v>2221</v>
      </c>
      <c r="C2227" t="s">
        <v>2216</v>
      </c>
      <c r="D2227">
        <v>3.863</v>
      </c>
      <c r="E2227">
        <v>1712</v>
      </c>
      <c r="F2227">
        <f t="shared" si="34"/>
        <v>6</v>
      </c>
      <c r="G2227" t="str">
        <f>STANDINGS_ERA[[#This Row],[League]]&amp;STANDINGS_ERA[[#This Row],[Team]]</f>
        <v>$150 Draft Champions Jan 30 1:00 pm Lg.3637Ghastly Monsters</v>
      </c>
    </row>
    <row r="2228" spans="1:7" x14ac:dyDescent="0.25">
      <c r="A2228">
        <v>1454</v>
      </c>
      <c r="B2228" t="s">
        <v>23</v>
      </c>
      <c r="C2228" t="s">
        <v>2216</v>
      </c>
      <c r="D2228">
        <v>3.931</v>
      </c>
      <c r="E2228">
        <v>1457</v>
      </c>
      <c r="F2228">
        <f t="shared" si="34"/>
        <v>7</v>
      </c>
      <c r="G2228" t="str">
        <f>STANDINGS_ERA[[#This Row],[League]]&amp;STANDINGS_ERA[[#This Row],[Team]]</f>
        <v>$150 Draft Champions Jan 30 1:00 pm Lg.3637YankeeHaters</v>
      </c>
    </row>
    <row r="2229" spans="1:7" x14ac:dyDescent="0.25">
      <c r="A2229">
        <v>1474</v>
      </c>
      <c r="B2229" t="s">
        <v>97</v>
      </c>
      <c r="C2229" t="s">
        <v>2216</v>
      </c>
      <c r="D2229">
        <v>3.9369999999999998</v>
      </c>
      <c r="E2229">
        <v>1437</v>
      </c>
      <c r="F2229">
        <f t="shared" si="34"/>
        <v>8</v>
      </c>
      <c r="G2229" t="str">
        <f>STANDINGS_ERA[[#This Row],[League]]&amp;STANDINGS_ERA[[#This Row],[Team]]</f>
        <v>$150 Draft Champions Jan 30 1:00 pm Lg.3637Catch This</v>
      </c>
    </row>
    <row r="2230" spans="1:7" x14ac:dyDescent="0.25">
      <c r="A2230">
        <v>1639</v>
      </c>
      <c r="B2230" t="s">
        <v>2224</v>
      </c>
      <c r="C2230" t="s">
        <v>2216</v>
      </c>
      <c r="D2230">
        <v>3.9849999999999999</v>
      </c>
      <c r="E2230">
        <v>1272</v>
      </c>
      <c r="F2230">
        <f t="shared" si="34"/>
        <v>9</v>
      </c>
      <c r="G2230" t="str">
        <f>STANDINGS_ERA[[#This Row],[League]]&amp;STANDINGS_ERA[[#This Row],[Team]]</f>
        <v>$150 Draft Champions Jan 30 1:00 pm Lg.3637Saint Anthony</v>
      </c>
    </row>
    <row r="2231" spans="1:7" x14ac:dyDescent="0.25">
      <c r="A2231">
        <v>1911</v>
      </c>
      <c r="B2231" t="s">
        <v>2217</v>
      </c>
      <c r="C2231" t="s">
        <v>2216</v>
      </c>
      <c r="D2231">
        <v>4.0620000000000003</v>
      </c>
      <c r="E2231">
        <v>1000</v>
      </c>
      <c r="F2231">
        <f t="shared" si="34"/>
        <v>10</v>
      </c>
      <c r="G2231" t="str">
        <f>STANDINGS_ERA[[#This Row],[League]]&amp;STANDINGS_ERA[[#This Row],[Team]]</f>
        <v>$150 Draft Champions Jan 30 1:00 pm Lg.3637Junebug</v>
      </c>
    </row>
    <row r="2232" spans="1:7" x14ac:dyDescent="0.25">
      <c r="A2232">
        <v>2411</v>
      </c>
      <c r="B2232" t="s">
        <v>279</v>
      </c>
      <c r="C2232" t="s">
        <v>2216</v>
      </c>
      <c r="D2232">
        <v>4.2290000000000001</v>
      </c>
      <c r="E2232">
        <v>500</v>
      </c>
      <c r="F2232">
        <f t="shared" si="34"/>
        <v>11</v>
      </c>
      <c r="G2232" t="str">
        <f>STANDINGS_ERA[[#This Row],[League]]&amp;STANDINGS_ERA[[#This Row],[Team]]</f>
        <v>$150 Draft Champions Jan 30 1:00 pm Lg.3637EWeezy</v>
      </c>
    </row>
    <row r="2233" spans="1:7" x14ac:dyDescent="0.25">
      <c r="A2233">
        <v>2436</v>
      </c>
      <c r="B2233" t="s">
        <v>2218</v>
      </c>
      <c r="C2233" t="s">
        <v>2216</v>
      </c>
      <c r="D2233">
        <v>4.2409999999999997</v>
      </c>
      <c r="E2233">
        <v>475</v>
      </c>
      <c r="F2233">
        <f t="shared" si="34"/>
        <v>12</v>
      </c>
      <c r="G2233" t="str">
        <f>STANDINGS_ERA[[#This Row],[League]]&amp;STANDINGS_ERA[[#This Row],[Team]]</f>
        <v>$150 Draft Champions Jan 30 1:00 pm Lg.3637TeachMeHowToDougieGlanville</v>
      </c>
    </row>
    <row r="2234" spans="1:7" x14ac:dyDescent="0.25">
      <c r="A2234">
        <v>2563</v>
      </c>
      <c r="B2234" t="s">
        <v>2219</v>
      </c>
      <c r="C2234" t="s">
        <v>2216</v>
      </c>
      <c r="D2234">
        <v>4.3040000000000003</v>
      </c>
      <c r="E2234">
        <v>348</v>
      </c>
      <c r="F2234">
        <f t="shared" si="34"/>
        <v>13</v>
      </c>
      <c r="G2234" t="str">
        <f>STANDINGS_ERA[[#This Row],[League]]&amp;STANDINGS_ERA[[#This Row],[Team]]</f>
        <v>$150 Draft Champions Jan 30 1:00 pm Lg.3637Team Lindberg</v>
      </c>
    </row>
    <row r="2235" spans="1:7" x14ac:dyDescent="0.25">
      <c r="A2235">
        <v>2857</v>
      </c>
      <c r="B2235" t="s">
        <v>2225</v>
      </c>
      <c r="C2235" t="s">
        <v>2216</v>
      </c>
      <c r="D2235">
        <v>4.58</v>
      </c>
      <c r="E2235">
        <v>54</v>
      </c>
      <c r="F2235">
        <f t="shared" si="34"/>
        <v>14</v>
      </c>
      <c r="G2235" t="str">
        <f>STANDINGS_ERA[[#This Row],[League]]&amp;STANDINGS_ERA[[#This Row],[Team]]</f>
        <v>$150 Draft Champions Jan 30 1:00 pm Lg.3637Second Spitter</v>
      </c>
    </row>
    <row r="2236" spans="1:7" x14ac:dyDescent="0.25">
      <c r="A2236">
        <v>2903</v>
      </c>
      <c r="B2236" t="s">
        <v>2220</v>
      </c>
      <c r="C2236" t="s">
        <v>2216</v>
      </c>
      <c r="D2236">
        <v>4.9000000000000004</v>
      </c>
      <c r="E2236">
        <v>8</v>
      </c>
      <c r="F2236">
        <f t="shared" si="34"/>
        <v>15</v>
      </c>
      <c r="G2236" t="str">
        <f>STANDINGS_ERA[[#This Row],[League]]&amp;STANDINGS_ERA[[#This Row],[Team]]</f>
        <v>$150 Draft Champions Jan 30 1:00 pm Lg.3637BRI34</v>
      </c>
    </row>
    <row r="2237" spans="1:7" x14ac:dyDescent="0.25">
      <c r="A2237">
        <v>13</v>
      </c>
      <c r="B2237" t="s">
        <v>2232</v>
      </c>
      <c r="C2237" t="s">
        <v>2227</v>
      </c>
      <c r="D2237">
        <v>3.1429999999999998</v>
      </c>
      <c r="E2237">
        <v>2898</v>
      </c>
      <c r="F2237">
        <f t="shared" si="34"/>
        <v>1</v>
      </c>
      <c r="G2237" t="str">
        <f>STANDINGS_ERA[[#This Row],[League]]&amp;STANDINGS_ERA[[#This Row],[Team]]</f>
        <v>$150 Draft Champions Jan 31 1:00 pm Lg.3640Fido's Knife</v>
      </c>
    </row>
    <row r="2238" spans="1:7" x14ac:dyDescent="0.25">
      <c r="A2238">
        <v>351</v>
      </c>
      <c r="B2238" t="s">
        <v>2226</v>
      </c>
      <c r="C2238" t="s">
        <v>2227</v>
      </c>
      <c r="D2238">
        <v>3.573</v>
      </c>
      <c r="E2238">
        <v>2560</v>
      </c>
      <c r="F2238">
        <f t="shared" si="34"/>
        <v>2</v>
      </c>
      <c r="G2238" t="str">
        <f>STANDINGS_ERA[[#This Row],[League]]&amp;STANDINGS_ERA[[#This Row],[Team]]</f>
        <v>$150 Draft Champions Jan 31 1:00 pm Lg.3640Team Weeks</v>
      </c>
    </row>
    <row r="2239" spans="1:7" x14ac:dyDescent="0.25">
      <c r="A2239">
        <v>410</v>
      </c>
      <c r="B2239" t="s">
        <v>2236</v>
      </c>
      <c r="C2239" t="s">
        <v>2227</v>
      </c>
      <c r="D2239">
        <v>3.6</v>
      </c>
      <c r="E2239">
        <v>2500.5</v>
      </c>
      <c r="F2239">
        <f t="shared" si="34"/>
        <v>3</v>
      </c>
      <c r="G2239" t="str">
        <f>STANDINGS_ERA[[#This Row],[League]]&amp;STANDINGS_ERA[[#This Row],[Team]]</f>
        <v>$150 Draft Champions Jan 31 1:00 pm Lg.3640ItIsWhatItIs</v>
      </c>
    </row>
    <row r="2240" spans="1:7" x14ac:dyDescent="0.25">
      <c r="A2240">
        <v>752</v>
      </c>
      <c r="B2240" t="s">
        <v>2230</v>
      </c>
      <c r="C2240" t="s">
        <v>2227</v>
      </c>
      <c r="D2240">
        <v>3.7320000000000002</v>
      </c>
      <c r="E2240">
        <v>2159</v>
      </c>
      <c r="F2240">
        <f t="shared" si="34"/>
        <v>4</v>
      </c>
      <c r="G2240" t="str">
        <f>STANDINGS_ERA[[#This Row],[League]]&amp;STANDINGS_ERA[[#This Row],[Team]]</f>
        <v>$150 Draft Champions Jan 31 1:00 pm Lg.3640Team LeValley 4</v>
      </c>
    </row>
    <row r="2241" spans="1:7" x14ac:dyDescent="0.25">
      <c r="A2241">
        <v>816</v>
      </c>
      <c r="B2241" t="s">
        <v>2231</v>
      </c>
      <c r="C2241" t="s">
        <v>2227</v>
      </c>
      <c r="D2241">
        <v>3.7519999999999998</v>
      </c>
      <c r="E2241">
        <v>2095</v>
      </c>
      <c r="F2241">
        <f t="shared" si="34"/>
        <v>5</v>
      </c>
      <c r="G2241" t="str">
        <f>STANDINGS_ERA[[#This Row],[League]]&amp;STANDINGS_ERA[[#This Row],[Team]]</f>
        <v>$150 Draft Champions Jan 31 1:00 pm Lg.3640VB Three</v>
      </c>
    </row>
    <row r="2242" spans="1:7" x14ac:dyDescent="0.25">
      <c r="A2242">
        <v>1015</v>
      </c>
      <c r="B2242" t="s">
        <v>2235</v>
      </c>
      <c r="C2242" t="s">
        <v>2227</v>
      </c>
      <c r="D2242">
        <v>3.8090000000000002</v>
      </c>
      <c r="E2242">
        <v>1896</v>
      </c>
      <c r="F2242">
        <f t="shared" si="34"/>
        <v>6</v>
      </c>
      <c r="G2242" t="str">
        <f>STANDINGS_ERA[[#This Row],[League]]&amp;STANDINGS_ERA[[#This Row],[Team]]</f>
        <v>$150 Draft Champions Jan 31 1:00 pm Lg.3640The Krakens</v>
      </c>
    </row>
    <row r="2243" spans="1:7" x14ac:dyDescent="0.25">
      <c r="A2243">
        <v>1250</v>
      </c>
      <c r="B2243" t="s">
        <v>2234</v>
      </c>
      <c r="C2243" t="s">
        <v>2227</v>
      </c>
      <c r="D2243">
        <v>3.875</v>
      </c>
      <c r="E2243">
        <v>1661</v>
      </c>
      <c r="F2243">
        <f t="shared" ref="F2243:F2306" si="35">IF(C2243=C2242,F2242+1,1)</f>
        <v>7</v>
      </c>
      <c r="G2243" t="str">
        <f>STANDINGS_ERA[[#This Row],[League]]&amp;STANDINGS_ERA[[#This Row],[Team]]</f>
        <v>$150 Draft Champions Jan 31 1:00 pm Lg.3640Lower Deckers DC2</v>
      </c>
    </row>
    <row r="2244" spans="1:7" x14ac:dyDescent="0.25">
      <c r="A2244">
        <v>1501</v>
      </c>
      <c r="B2244" t="s">
        <v>2233</v>
      </c>
      <c r="C2244" t="s">
        <v>2227</v>
      </c>
      <c r="D2244">
        <v>3.9430000000000001</v>
      </c>
      <c r="E2244">
        <v>1410</v>
      </c>
      <c r="F2244">
        <f t="shared" si="35"/>
        <v>8</v>
      </c>
      <c r="G2244" t="str">
        <f>STANDINGS_ERA[[#This Row],[League]]&amp;STANDINGS_ERA[[#This Row],[Team]]</f>
        <v>$150 Draft Champions Jan 31 1:00 pm Lg.3640Fly The W</v>
      </c>
    </row>
    <row r="2245" spans="1:7" x14ac:dyDescent="0.25">
      <c r="A2245">
        <v>1792</v>
      </c>
      <c r="B2245" t="s">
        <v>650</v>
      </c>
      <c r="C2245" t="s">
        <v>2227</v>
      </c>
      <c r="D2245">
        <v>4.0289999999999999</v>
      </c>
      <c r="E2245">
        <v>1119</v>
      </c>
      <c r="F2245">
        <f t="shared" si="35"/>
        <v>9</v>
      </c>
      <c r="G2245" t="str">
        <f>STANDINGS_ERA[[#This Row],[League]]&amp;STANDINGS_ERA[[#This Row],[Team]]</f>
        <v>$150 Draft Champions Jan 31 1:00 pm Lg.3640Team Stein</v>
      </c>
    </row>
    <row r="2246" spans="1:7" x14ac:dyDescent="0.25">
      <c r="A2246">
        <v>1802</v>
      </c>
      <c r="B2246" t="s">
        <v>2228</v>
      </c>
      <c r="C2246" t="s">
        <v>2227</v>
      </c>
      <c r="D2246">
        <v>4.03</v>
      </c>
      <c r="E2246">
        <v>1109</v>
      </c>
      <c r="F2246">
        <f t="shared" si="35"/>
        <v>10</v>
      </c>
      <c r="G2246" t="str">
        <f>STANDINGS_ERA[[#This Row],[League]]&amp;STANDINGS_ERA[[#This Row],[Team]]</f>
        <v>$150 Draft Champions Jan 31 1:00 pm Lg.3640Team Cox</v>
      </c>
    </row>
    <row r="2247" spans="1:7" x14ac:dyDescent="0.25">
      <c r="A2247">
        <v>1803</v>
      </c>
      <c r="B2247" t="s">
        <v>2240</v>
      </c>
      <c r="C2247" t="s">
        <v>2227</v>
      </c>
      <c r="D2247">
        <v>4.0309999999999997</v>
      </c>
      <c r="E2247">
        <v>1108</v>
      </c>
      <c r="F2247">
        <f t="shared" si="35"/>
        <v>11</v>
      </c>
      <c r="G2247" t="str">
        <f>STANDINGS_ERA[[#This Row],[League]]&amp;STANDINGS_ERA[[#This Row],[Team]]</f>
        <v>$150 Draft Champions Jan 31 1:00 pm Lg.3640Bryce to the Top</v>
      </c>
    </row>
    <row r="2248" spans="1:7" x14ac:dyDescent="0.25">
      <c r="A2248">
        <v>1809</v>
      </c>
      <c r="B2248" t="s">
        <v>2238</v>
      </c>
      <c r="C2248" t="s">
        <v>2227</v>
      </c>
      <c r="D2248">
        <v>4.0330000000000004</v>
      </c>
      <c r="E2248">
        <v>1102</v>
      </c>
      <c r="F2248">
        <f t="shared" si="35"/>
        <v>12</v>
      </c>
      <c r="G2248" t="str">
        <f>STANDINGS_ERA[[#This Row],[League]]&amp;STANDINGS_ERA[[#This Row],[Team]]</f>
        <v>$150 Draft Champions Jan 31 1:00 pm Lg.3640Donald Trump</v>
      </c>
    </row>
    <row r="2249" spans="1:7" x14ac:dyDescent="0.25">
      <c r="A2249">
        <v>1890</v>
      </c>
      <c r="B2249" t="s">
        <v>2239</v>
      </c>
      <c r="C2249" t="s">
        <v>2227</v>
      </c>
      <c r="D2249">
        <v>4.0549999999999997</v>
      </c>
      <c r="E2249">
        <v>1021</v>
      </c>
      <c r="F2249">
        <f t="shared" si="35"/>
        <v>13</v>
      </c>
      <c r="G2249" t="str">
        <f>STANDINGS_ERA[[#This Row],[League]]&amp;STANDINGS_ERA[[#This Row],[Team]]</f>
        <v>$150 Draft Champions Jan 31 1:00 pm Lg.3640Charger Bar 5</v>
      </c>
    </row>
    <row r="2250" spans="1:7" x14ac:dyDescent="0.25">
      <c r="A2250">
        <v>2665</v>
      </c>
      <c r="B2250" t="s">
        <v>2237</v>
      </c>
      <c r="C2250" t="s">
        <v>2227</v>
      </c>
      <c r="D2250">
        <v>4.3609999999999998</v>
      </c>
      <c r="E2250">
        <v>246</v>
      </c>
      <c r="F2250">
        <f t="shared" si="35"/>
        <v>14</v>
      </c>
      <c r="G2250" t="str">
        <f>STANDINGS_ERA[[#This Row],[League]]&amp;STANDINGS_ERA[[#This Row],[Team]]</f>
        <v>$150 Draft Champions Jan 31 1:00 pm Lg.3640Wahoo's on First?</v>
      </c>
    </row>
    <row r="2251" spans="1:7" x14ac:dyDescent="0.25">
      <c r="A2251">
        <v>2894</v>
      </c>
      <c r="B2251" t="s">
        <v>2229</v>
      </c>
      <c r="C2251" t="s">
        <v>2227</v>
      </c>
      <c r="D2251">
        <v>4.7859999999999996</v>
      </c>
      <c r="E2251">
        <v>17</v>
      </c>
      <c r="F2251">
        <f t="shared" si="35"/>
        <v>15</v>
      </c>
      <c r="G2251" t="str">
        <f>STANDINGS_ERA[[#This Row],[League]]&amp;STANDINGS_ERA[[#This Row],[Team]]</f>
        <v>$150 Draft Champions Jan 31 1:00 pm Lg.36402016 DC003</v>
      </c>
    </row>
    <row r="2252" spans="1:7" x14ac:dyDescent="0.25">
      <c r="A2252">
        <v>409</v>
      </c>
      <c r="B2252" t="s">
        <v>463</v>
      </c>
      <c r="C2252" t="s">
        <v>2241</v>
      </c>
      <c r="D2252">
        <v>3.5979999999999999</v>
      </c>
      <c r="E2252">
        <v>2502</v>
      </c>
      <c r="F2252">
        <f t="shared" si="35"/>
        <v>1</v>
      </c>
      <c r="G2252" t="str">
        <f>STANDINGS_ERA[[#This Row],[League]]&amp;STANDINGS_ERA[[#This Row],[Team]]</f>
        <v>$150 Draft Champions Kenyon Premature LeagueBronx Yankees (DC1)</v>
      </c>
    </row>
    <row r="2253" spans="1:7" x14ac:dyDescent="0.25">
      <c r="A2253">
        <v>508</v>
      </c>
      <c r="B2253" t="s">
        <v>686</v>
      </c>
      <c r="C2253" t="s">
        <v>2241</v>
      </c>
      <c r="D2253">
        <v>3.64</v>
      </c>
      <c r="E2253">
        <v>2403</v>
      </c>
      <c r="F2253">
        <f t="shared" si="35"/>
        <v>2</v>
      </c>
      <c r="G2253" t="str">
        <f>STANDINGS_ERA[[#This Row],[League]]&amp;STANDINGS_ERA[[#This Row],[Team]]</f>
        <v>$150 Draft Champions Kenyon Premature LeagueTeam Liebman</v>
      </c>
    </row>
    <row r="2254" spans="1:7" x14ac:dyDescent="0.25">
      <c r="A2254">
        <v>509</v>
      </c>
      <c r="B2254" t="s">
        <v>312</v>
      </c>
      <c r="C2254" t="s">
        <v>2241</v>
      </c>
      <c r="D2254">
        <v>3.64</v>
      </c>
      <c r="E2254">
        <v>2402</v>
      </c>
      <c r="F2254">
        <f t="shared" si="35"/>
        <v>3</v>
      </c>
      <c r="G2254" t="str">
        <f>STANDINGS_ERA[[#This Row],[League]]&amp;STANDINGS_ERA[[#This Row],[Team]]</f>
        <v>$150 Draft Champions Kenyon Premature LeagueTeam Upchurch</v>
      </c>
    </row>
    <row r="2255" spans="1:7" x14ac:dyDescent="0.25">
      <c r="A2255">
        <v>531</v>
      </c>
      <c r="B2255" t="s">
        <v>53</v>
      </c>
      <c r="C2255" t="s">
        <v>2241</v>
      </c>
      <c r="D2255">
        <v>3.65</v>
      </c>
      <c r="E2255">
        <v>2380</v>
      </c>
      <c r="F2255">
        <f t="shared" si="35"/>
        <v>4</v>
      </c>
      <c r="G2255" t="str">
        <f>STANDINGS_ERA[[#This Row],[League]]&amp;STANDINGS_ERA[[#This Row],[Team]]</f>
        <v>$150 Draft Champions Kenyon Premature LeagueBaseball Furies</v>
      </c>
    </row>
    <row r="2256" spans="1:7" x14ac:dyDescent="0.25">
      <c r="A2256">
        <v>640</v>
      </c>
      <c r="B2256" t="s">
        <v>2242</v>
      </c>
      <c r="C2256" t="s">
        <v>2241</v>
      </c>
      <c r="D2256">
        <v>3.6930000000000001</v>
      </c>
      <c r="E2256">
        <v>2271</v>
      </c>
      <c r="F2256">
        <f t="shared" si="35"/>
        <v>5</v>
      </c>
      <c r="G2256" t="str">
        <f>STANDINGS_ERA[[#This Row],[League]]&amp;STANDINGS_ERA[[#This Row],[Team]]</f>
        <v>$150 Draft Champions Kenyon Premature LeagueBullfrogs</v>
      </c>
    </row>
    <row r="2257" spans="1:7" x14ac:dyDescent="0.25">
      <c r="A2257">
        <v>799</v>
      </c>
      <c r="B2257" t="s">
        <v>2245</v>
      </c>
      <c r="C2257" t="s">
        <v>2241</v>
      </c>
      <c r="D2257">
        <v>3.7480000000000002</v>
      </c>
      <c r="E2257">
        <v>2112</v>
      </c>
      <c r="F2257">
        <f t="shared" si="35"/>
        <v>6</v>
      </c>
      <c r="G2257" t="str">
        <f>STANDINGS_ERA[[#This Row],[League]]&amp;STANDINGS_ERA[[#This Row],[Team]]</f>
        <v>$150 Draft Champions Kenyon Premature LeagueBK Mets Premature DC</v>
      </c>
    </row>
    <row r="2258" spans="1:7" x14ac:dyDescent="0.25">
      <c r="A2258">
        <v>2039</v>
      </c>
      <c r="B2258" t="s">
        <v>2248</v>
      </c>
      <c r="C2258" t="s">
        <v>2241</v>
      </c>
      <c r="D2258">
        <v>4.1040000000000001</v>
      </c>
      <c r="E2258">
        <v>872</v>
      </c>
      <c r="F2258">
        <f t="shared" si="35"/>
        <v>7</v>
      </c>
      <c r="G2258" t="str">
        <f>STANDINGS_ERA[[#This Row],[League]]&amp;STANDINGS_ERA[[#This Row],[Team]]</f>
        <v>$150 Draft Champions Kenyon Premature LeaguePoopy Tooth email</v>
      </c>
    </row>
    <row r="2259" spans="1:7" x14ac:dyDescent="0.25">
      <c r="A2259">
        <v>2062</v>
      </c>
      <c r="B2259" t="s">
        <v>2243</v>
      </c>
      <c r="C2259" t="s">
        <v>2241</v>
      </c>
      <c r="D2259">
        <v>4.1130000000000004</v>
      </c>
      <c r="E2259">
        <v>849</v>
      </c>
      <c r="F2259">
        <f t="shared" si="35"/>
        <v>8</v>
      </c>
      <c r="G2259" t="str">
        <f>STANDINGS_ERA[[#This Row],[League]]&amp;STANDINGS_ERA[[#This Row],[Team]]</f>
        <v>$150 Draft Champions Kenyon Premature LeagueSurrender Dorothy! (Email)</v>
      </c>
    </row>
    <row r="2260" spans="1:7" x14ac:dyDescent="0.25">
      <c r="A2260">
        <v>2068</v>
      </c>
      <c r="B2260" t="s">
        <v>2249</v>
      </c>
      <c r="C2260" t="s">
        <v>2241</v>
      </c>
      <c r="D2260">
        <v>4.1150000000000002</v>
      </c>
      <c r="E2260">
        <v>843</v>
      </c>
      <c r="F2260">
        <f t="shared" si="35"/>
        <v>9</v>
      </c>
      <c r="G2260" t="str">
        <f>STANDINGS_ERA[[#This Row],[League]]&amp;STANDINGS_ERA[[#This Row],[Team]]</f>
        <v>$150 Draft Champions Kenyon Premature LeagueMadcow - DC1 Kenyon</v>
      </c>
    </row>
    <row r="2261" spans="1:7" x14ac:dyDescent="0.25">
      <c r="A2261">
        <v>2149</v>
      </c>
      <c r="B2261" t="s">
        <v>2246</v>
      </c>
      <c r="C2261" t="s">
        <v>2241</v>
      </c>
      <c r="D2261">
        <v>4.1440000000000001</v>
      </c>
      <c r="E2261">
        <v>762</v>
      </c>
      <c r="F2261">
        <f t="shared" si="35"/>
        <v>10</v>
      </c>
      <c r="G2261" t="str">
        <f>STANDINGS_ERA[[#This Row],[League]]&amp;STANDINGS_ERA[[#This Row],[Team]]</f>
        <v>$150 Draft Champions Kenyon Premature LeagueMallorysKillers</v>
      </c>
    </row>
    <row r="2262" spans="1:7" x14ac:dyDescent="0.25">
      <c r="A2262">
        <v>2317</v>
      </c>
      <c r="B2262" t="s">
        <v>366</v>
      </c>
      <c r="C2262" t="s">
        <v>2241</v>
      </c>
      <c r="D2262">
        <v>4.1970000000000001</v>
      </c>
      <c r="E2262">
        <v>594</v>
      </c>
      <c r="F2262">
        <f t="shared" si="35"/>
        <v>11</v>
      </c>
      <c r="G2262" t="str">
        <f>STANDINGS_ERA[[#This Row],[League]]&amp;STANDINGS_ERA[[#This Row],[Team]]</f>
        <v>$150 Draft Champions Kenyon Premature LeagueEA Sports E-Mail</v>
      </c>
    </row>
    <row r="2263" spans="1:7" x14ac:dyDescent="0.25">
      <c r="A2263">
        <v>2443</v>
      </c>
      <c r="B2263" t="s">
        <v>56</v>
      </c>
      <c r="C2263" t="s">
        <v>2241</v>
      </c>
      <c r="D2263">
        <v>4.2450000000000001</v>
      </c>
      <c r="E2263">
        <v>468</v>
      </c>
      <c r="F2263">
        <f t="shared" si="35"/>
        <v>12</v>
      </c>
      <c r="G2263" t="str">
        <f>STANDINGS_ERA[[#This Row],[League]]&amp;STANDINGS_ERA[[#This Row],[Team]]</f>
        <v>$150 Draft Champions Kenyon Premature LeagueDOUGHBOYS</v>
      </c>
    </row>
    <row r="2264" spans="1:7" x14ac:dyDescent="0.25">
      <c r="A2264">
        <v>2532</v>
      </c>
      <c r="B2264" t="s">
        <v>186</v>
      </c>
      <c r="C2264" t="s">
        <v>2241</v>
      </c>
      <c r="D2264">
        <v>4.2869999999999999</v>
      </c>
      <c r="E2264">
        <v>379</v>
      </c>
      <c r="F2264">
        <f t="shared" si="35"/>
        <v>13</v>
      </c>
      <c r="G2264" t="str">
        <f>STANDINGS_ERA[[#This Row],[League]]&amp;STANDINGS_ERA[[#This Row],[Team]]</f>
        <v>$150 Draft Champions Kenyon Premature LeagueLONG GONE</v>
      </c>
    </row>
    <row r="2265" spans="1:7" x14ac:dyDescent="0.25">
      <c r="A2265">
        <v>2554</v>
      </c>
      <c r="B2265" t="s">
        <v>2247</v>
      </c>
      <c r="C2265" t="s">
        <v>2241</v>
      </c>
      <c r="D2265">
        <v>4.2969999999999997</v>
      </c>
      <c r="E2265">
        <v>357</v>
      </c>
      <c r="F2265">
        <f t="shared" si="35"/>
        <v>14</v>
      </c>
      <c r="G2265" t="str">
        <f>STANDINGS_ERA[[#This Row],[League]]&amp;STANDINGS_ERA[[#This Row],[Team]]</f>
        <v>$150 Draft Champions Kenyon Premature League1DC WAGGENER</v>
      </c>
    </row>
    <row r="2266" spans="1:7" x14ac:dyDescent="0.25">
      <c r="A2266">
        <v>2640</v>
      </c>
      <c r="B2266" t="s">
        <v>2244</v>
      </c>
      <c r="C2266" t="s">
        <v>2241</v>
      </c>
      <c r="D2266">
        <v>4.3470000000000004</v>
      </c>
      <c r="E2266">
        <v>271</v>
      </c>
      <c r="F2266">
        <f t="shared" si="35"/>
        <v>15</v>
      </c>
      <c r="G2266" t="str">
        <f>STANDINGS_ERA[[#This Row],[League]]&amp;STANDINGS_ERA[[#This Row],[Team]]</f>
        <v>$150 Draft Champions Kenyon Premature LeagueTeam Lavoie</v>
      </c>
    </row>
    <row r="2267" spans="1:7" x14ac:dyDescent="0.25">
      <c r="A2267">
        <v>360</v>
      </c>
      <c r="B2267" t="s">
        <v>2255</v>
      </c>
      <c r="C2267" t="s">
        <v>2251</v>
      </c>
      <c r="D2267">
        <v>3.5790000000000002</v>
      </c>
      <c r="E2267">
        <v>2551</v>
      </c>
      <c r="F2267">
        <f t="shared" si="35"/>
        <v>1</v>
      </c>
      <c r="G2267" t="str">
        <f>STANDINGS_ERA[[#This Row],[League]]&amp;STANDINGS_ERA[[#This Row],[Team]]</f>
        <v>$150 Draft Champions Mar 01 1:00 pm Lg.3805GUERRILLA DC2</v>
      </c>
    </row>
    <row r="2268" spans="1:7" x14ac:dyDescent="0.25">
      <c r="A2268">
        <v>477</v>
      </c>
      <c r="B2268" t="s">
        <v>98</v>
      </c>
      <c r="C2268" t="s">
        <v>2251</v>
      </c>
      <c r="D2268">
        <v>3.6269999999999998</v>
      </c>
      <c r="E2268">
        <v>2434</v>
      </c>
      <c r="F2268">
        <f t="shared" si="35"/>
        <v>2</v>
      </c>
      <c r="G2268" t="str">
        <f>STANDINGS_ERA[[#This Row],[League]]&amp;STANDINGS_ERA[[#This Row],[Team]]</f>
        <v>$150 Draft Champions Mar 01 1:00 pm Lg.3805Team Ward</v>
      </c>
    </row>
    <row r="2269" spans="1:7" x14ac:dyDescent="0.25">
      <c r="A2269">
        <v>546</v>
      </c>
      <c r="B2269" t="s">
        <v>2252</v>
      </c>
      <c r="C2269" t="s">
        <v>2251</v>
      </c>
      <c r="D2269">
        <v>3.657</v>
      </c>
      <c r="E2269">
        <v>2365</v>
      </c>
      <c r="F2269">
        <f t="shared" si="35"/>
        <v>3</v>
      </c>
      <c r="G2269" t="str">
        <f>STANDINGS_ERA[[#This Row],[League]]&amp;STANDINGS_ERA[[#This Row],[Team]]</f>
        <v>$150 Draft Champions Mar 01 1:00 pm Lg.3805Can we have a mulligan?</v>
      </c>
    </row>
    <row r="2270" spans="1:7" x14ac:dyDescent="0.25">
      <c r="A2270">
        <v>827</v>
      </c>
      <c r="B2270" t="s">
        <v>385</v>
      </c>
      <c r="C2270" t="s">
        <v>2251</v>
      </c>
      <c r="D2270">
        <v>3.7549999999999999</v>
      </c>
      <c r="E2270">
        <v>2084</v>
      </c>
      <c r="F2270">
        <f t="shared" si="35"/>
        <v>4</v>
      </c>
      <c r="G2270" t="str">
        <f>STANDINGS_ERA[[#This Row],[League]]&amp;STANDINGS_ERA[[#This Row],[Team]]</f>
        <v>$150 Draft Champions Mar 01 1:00 pm Lg.3805Team slack</v>
      </c>
    </row>
    <row r="2271" spans="1:7" x14ac:dyDescent="0.25">
      <c r="A2271">
        <v>887</v>
      </c>
      <c r="B2271" t="s">
        <v>2259</v>
      </c>
      <c r="C2271" t="s">
        <v>2251</v>
      </c>
      <c r="D2271">
        <v>3.774</v>
      </c>
      <c r="E2271">
        <v>2024</v>
      </c>
      <c r="F2271">
        <f t="shared" si="35"/>
        <v>5</v>
      </c>
      <c r="G2271" t="str">
        <f>STANDINGS_ERA[[#This Row],[League]]&amp;STANDINGS_ERA[[#This Row],[Team]]</f>
        <v>$150 Draft Champions Mar 01 1:00 pm Lg.3805Dreycott Dragons</v>
      </c>
    </row>
    <row r="2272" spans="1:7" x14ac:dyDescent="0.25">
      <c r="A2272">
        <v>1148</v>
      </c>
      <c r="B2272" t="s">
        <v>2257</v>
      </c>
      <c r="C2272" t="s">
        <v>2251</v>
      </c>
      <c r="D2272">
        <v>3.8490000000000002</v>
      </c>
      <c r="E2272">
        <v>1763</v>
      </c>
      <c r="F2272">
        <f t="shared" si="35"/>
        <v>6</v>
      </c>
      <c r="G2272" t="str">
        <f>STANDINGS_ERA[[#This Row],[League]]&amp;STANDINGS_ERA[[#This Row],[Team]]</f>
        <v>$150 Draft Champions Mar 01 1:00 pm Lg.3805Chihuahuas</v>
      </c>
    </row>
    <row r="2273" spans="1:7" x14ac:dyDescent="0.25">
      <c r="A2273">
        <v>1329</v>
      </c>
      <c r="B2273" t="s">
        <v>592</v>
      </c>
      <c r="C2273" t="s">
        <v>2251</v>
      </c>
      <c r="D2273">
        <v>3.8959999999999999</v>
      </c>
      <c r="E2273">
        <v>1582</v>
      </c>
      <c r="F2273">
        <f t="shared" si="35"/>
        <v>7</v>
      </c>
      <c r="G2273" t="str">
        <f>STANDINGS_ERA[[#This Row],[League]]&amp;STANDINGS_ERA[[#This Row],[Team]]</f>
        <v>$150 Draft Champions Mar 01 1:00 pm Lg.3805Team Bennette</v>
      </c>
    </row>
    <row r="2274" spans="1:7" x14ac:dyDescent="0.25">
      <c r="A2274">
        <v>1344</v>
      </c>
      <c r="B2274" t="s">
        <v>2113</v>
      </c>
      <c r="C2274" t="s">
        <v>2251</v>
      </c>
      <c r="D2274">
        <v>3.899</v>
      </c>
      <c r="E2274">
        <v>1567</v>
      </c>
      <c r="F2274">
        <f t="shared" si="35"/>
        <v>8</v>
      </c>
      <c r="G2274" t="str">
        <f>STANDINGS_ERA[[#This Row],[League]]&amp;STANDINGS_ERA[[#This Row],[Team]]</f>
        <v>$150 Draft Champions Mar 01 1:00 pm Lg.3805Royale with Cheese</v>
      </c>
    </row>
    <row r="2275" spans="1:7" x14ac:dyDescent="0.25">
      <c r="A2275">
        <v>1786</v>
      </c>
      <c r="B2275" t="s">
        <v>2253</v>
      </c>
      <c r="C2275" t="s">
        <v>2251</v>
      </c>
      <c r="D2275">
        <v>4.0270000000000001</v>
      </c>
      <c r="E2275">
        <v>1125</v>
      </c>
      <c r="F2275">
        <f t="shared" si="35"/>
        <v>9</v>
      </c>
      <c r="G2275" t="str">
        <f>STANDINGS_ERA[[#This Row],[League]]&amp;STANDINGS_ERA[[#This Row],[Team]]</f>
        <v>$150 Draft Champions Mar 01 1:00 pm Lg.3805Exspins</v>
      </c>
    </row>
    <row r="2276" spans="1:7" x14ac:dyDescent="0.25">
      <c r="A2276">
        <v>1871</v>
      </c>
      <c r="B2276" t="s">
        <v>456</v>
      </c>
      <c r="C2276" t="s">
        <v>2251</v>
      </c>
      <c r="D2276">
        <v>4.0490000000000004</v>
      </c>
      <c r="E2276">
        <v>1040</v>
      </c>
      <c r="F2276">
        <f t="shared" si="35"/>
        <v>10</v>
      </c>
      <c r="G2276" t="str">
        <f>STANDINGS_ERA[[#This Row],[League]]&amp;STANDINGS_ERA[[#This Row],[Team]]</f>
        <v>$150 Draft Champions Mar 01 1:00 pm Lg.3805I'm Your Daddy</v>
      </c>
    </row>
    <row r="2277" spans="1:7" x14ac:dyDescent="0.25">
      <c r="A2277">
        <v>2312</v>
      </c>
      <c r="B2277" t="s">
        <v>2254</v>
      </c>
      <c r="C2277" t="s">
        <v>2251</v>
      </c>
      <c r="D2277">
        <v>4.1950000000000003</v>
      </c>
      <c r="E2277">
        <v>599</v>
      </c>
      <c r="F2277">
        <f t="shared" si="35"/>
        <v>11</v>
      </c>
      <c r="G2277" t="str">
        <f>STANDINGS_ERA[[#This Row],[League]]&amp;STANDINGS_ERA[[#This Row],[Team]]</f>
        <v>$150 Draft Champions Mar 01 1:00 pm Lg.3805Taters 2</v>
      </c>
    </row>
    <row r="2278" spans="1:7" x14ac:dyDescent="0.25">
      <c r="A2278">
        <v>2387</v>
      </c>
      <c r="B2278" t="s">
        <v>157</v>
      </c>
      <c r="C2278" t="s">
        <v>2251</v>
      </c>
      <c r="D2278">
        <v>4.2190000000000003</v>
      </c>
      <c r="E2278">
        <v>524</v>
      </c>
      <c r="F2278">
        <f t="shared" si="35"/>
        <v>12</v>
      </c>
      <c r="G2278" t="str">
        <f>STANDINGS_ERA[[#This Row],[League]]&amp;STANDINGS_ERA[[#This Row],[Team]]</f>
        <v>$150 Draft Champions Mar 01 1:00 pm Lg.3805Team Uganski</v>
      </c>
    </row>
    <row r="2279" spans="1:7" x14ac:dyDescent="0.25">
      <c r="A2279">
        <v>2475</v>
      </c>
      <c r="B2279" t="s">
        <v>2256</v>
      </c>
      <c r="C2279" t="s">
        <v>2251</v>
      </c>
      <c r="D2279">
        <v>4.2590000000000003</v>
      </c>
      <c r="E2279">
        <v>436</v>
      </c>
      <c r="F2279">
        <f t="shared" si="35"/>
        <v>13</v>
      </c>
      <c r="G2279" t="str">
        <f>STANDINGS_ERA[[#This Row],[League]]&amp;STANDINGS_ERA[[#This Row],[Team]]</f>
        <v>$150 Draft Champions Mar 01 1:00 pm Lg.3805ManBearPuig</v>
      </c>
    </row>
    <row r="2280" spans="1:7" x14ac:dyDescent="0.25">
      <c r="A2280">
        <v>2480</v>
      </c>
      <c r="B2280" t="s">
        <v>2250</v>
      </c>
      <c r="C2280" t="s">
        <v>2251</v>
      </c>
      <c r="D2280">
        <v>4.2610000000000001</v>
      </c>
      <c r="E2280">
        <v>431</v>
      </c>
      <c r="F2280">
        <f t="shared" si="35"/>
        <v>14</v>
      </c>
      <c r="G2280" t="str">
        <f>STANDINGS_ERA[[#This Row],[League]]&amp;STANDINGS_ERA[[#This Row],[Team]]</f>
        <v>$150 Draft Champions Mar 01 1:00 pm Lg.38052016 WarmBeer ColdFood 2nd</v>
      </c>
    </row>
    <row r="2281" spans="1:7" x14ac:dyDescent="0.25">
      <c r="A2281">
        <v>2732</v>
      </c>
      <c r="B2281" t="s">
        <v>2258</v>
      </c>
      <c r="C2281" t="s">
        <v>2251</v>
      </c>
      <c r="D2281">
        <v>4.4130000000000003</v>
      </c>
      <c r="E2281">
        <v>179</v>
      </c>
      <c r="F2281">
        <f t="shared" si="35"/>
        <v>15</v>
      </c>
      <c r="G2281" t="str">
        <f>STANDINGS_ERA[[#This Row],[League]]&amp;STANDINGS_ERA[[#This Row],[Team]]</f>
        <v>$150 Draft Champions Mar 01 1:00 pm Lg.3805Dee'z Nuts</v>
      </c>
    </row>
    <row r="2282" spans="1:7" x14ac:dyDescent="0.25">
      <c r="A2282">
        <v>50</v>
      </c>
      <c r="B2282" t="s">
        <v>2267</v>
      </c>
      <c r="C2282" t="s">
        <v>2261</v>
      </c>
      <c r="D2282">
        <v>3.2810000000000001</v>
      </c>
      <c r="E2282">
        <v>2861</v>
      </c>
      <c r="F2282">
        <f t="shared" si="35"/>
        <v>1</v>
      </c>
      <c r="G2282" t="str">
        <f>STANDINGS_ERA[[#This Row],[League]]&amp;STANDINGS_ERA[[#This Row],[Team]]</f>
        <v>$150 Draft Champions Mar 01 1:00 pm Lg.3809SLAAAYER 3</v>
      </c>
    </row>
    <row r="2283" spans="1:7" x14ac:dyDescent="0.25">
      <c r="A2283">
        <v>99</v>
      </c>
      <c r="B2283" t="s">
        <v>2269</v>
      </c>
      <c r="C2283" t="s">
        <v>2261</v>
      </c>
      <c r="D2283">
        <v>3.371</v>
      </c>
      <c r="E2283">
        <v>2812</v>
      </c>
      <c r="F2283">
        <f t="shared" si="35"/>
        <v>2</v>
      </c>
      <c r="G2283" t="str">
        <f>STANDINGS_ERA[[#This Row],[League]]&amp;STANDINGS_ERA[[#This Row],[Team]]</f>
        <v>$150 Draft Champions Mar 01 1:00 pm Lg.3809LockWash</v>
      </c>
    </row>
    <row r="2284" spans="1:7" x14ac:dyDescent="0.25">
      <c r="A2284">
        <v>572</v>
      </c>
      <c r="B2284" t="s">
        <v>386</v>
      </c>
      <c r="C2284" t="s">
        <v>2261</v>
      </c>
      <c r="D2284">
        <v>3.6669999999999998</v>
      </c>
      <c r="E2284">
        <v>2339</v>
      </c>
      <c r="F2284">
        <f t="shared" si="35"/>
        <v>3</v>
      </c>
      <c r="G2284" t="str">
        <f>STANDINGS_ERA[[#This Row],[League]]&amp;STANDINGS_ERA[[#This Row],[Team]]</f>
        <v>$150 Draft Champions Mar 01 1:00 pm Lg.3809The BULLMOOSE</v>
      </c>
    </row>
    <row r="2285" spans="1:7" x14ac:dyDescent="0.25">
      <c r="A2285">
        <v>652</v>
      </c>
      <c r="B2285" t="s">
        <v>2271</v>
      </c>
      <c r="C2285" t="s">
        <v>2261</v>
      </c>
      <c r="D2285">
        <v>3.6989999999999998</v>
      </c>
      <c r="E2285">
        <v>2259</v>
      </c>
      <c r="F2285">
        <f t="shared" si="35"/>
        <v>4</v>
      </c>
      <c r="G2285" t="str">
        <f>STANDINGS_ERA[[#This Row],[League]]&amp;STANDINGS_ERA[[#This Row],[Team]]</f>
        <v>$150 Draft Champions Mar 01 1:00 pm Lg.3809French Toast!</v>
      </c>
    </row>
    <row r="2286" spans="1:7" x14ac:dyDescent="0.25">
      <c r="A2286">
        <v>733</v>
      </c>
      <c r="B2286" t="s">
        <v>282</v>
      </c>
      <c r="C2286" t="s">
        <v>2261</v>
      </c>
      <c r="D2286">
        <v>3.726</v>
      </c>
      <c r="E2286">
        <v>2178</v>
      </c>
      <c r="F2286">
        <f t="shared" si="35"/>
        <v>5</v>
      </c>
      <c r="G2286" t="str">
        <f>STANDINGS_ERA[[#This Row],[League]]&amp;STANDINGS_ERA[[#This Row],[Team]]</f>
        <v>$150 Draft Champions Mar 01 1:00 pm Lg.3809Little Dorf and Shortround</v>
      </c>
    </row>
    <row r="2287" spans="1:7" x14ac:dyDescent="0.25">
      <c r="A2287">
        <v>832</v>
      </c>
      <c r="B2287" t="s">
        <v>2265</v>
      </c>
      <c r="C2287" t="s">
        <v>2261</v>
      </c>
      <c r="D2287">
        <v>3.7559999999999998</v>
      </c>
      <c r="E2287">
        <v>2079</v>
      </c>
      <c r="F2287">
        <f t="shared" si="35"/>
        <v>6</v>
      </c>
      <c r="G2287" t="str">
        <f>STANDINGS_ERA[[#This Row],[League]]&amp;STANDINGS_ERA[[#This Row],[Team]]</f>
        <v>$150 Draft Champions Mar 01 1:00 pm Lg.3809Team Allen</v>
      </c>
    </row>
    <row r="2288" spans="1:7" x14ac:dyDescent="0.25">
      <c r="A2288">
        <v>882</v>
      </c>
      <c r="B2288" t="s">
        <v>2262</v>
      </c>
      <c r="C2288" t="s">
        <v>2261</v>
      </c>
      <c r="D2288">
        <v>3.7730000000000001</v>
      </c>
      <c r="E2288">
        <v>2029</v>
      </c>
      <c r="F2288">
        <f t="shared" si="35"/>
        <v>7</v>
      </c>
      <c r="G2288" t="str">
        <f>STANDINGS_ERA[[#This Row],[League]]&amp;STANDINGS_ERA[[#This Row],[Team]]</f>
        <v>$150 Draft Champions Mar 01 1:00 pm Lg.3809The Eamus Catulis</v>
      </c>
    </row>
    <row r="2289" spans="1:7" x14ac:dyDescent="0.25">
      <c r="A2289">
        <v>1073</v>
      </c>
      <c r="B2289" t="s">
        <v>2260</v>
      </c>
      <c r="C2289" t="s">
        <v>2261</v>
      </c>
      <c r="D2289">
        <v>3.8250000000000002</v>
      </c>
      <c r="E2289">
        <v>1838</v>
      </c>
      <c r="F2289">
        <f t="shared" si="35"/>
        <v>8</v>
      </c>
      <c r="G2289" t="str">
        <f>STANDINGS_ERA[[#This Row],[League]]&amp;STANDINGS_ERA[[#This Row],[Team]]</f>
        <v>$150 Draft Champions Mar 01 1:00 pm Lg.3809Team Coleman</v>
      </c>
    </row>
    <row r="2290" spans="1:7" x14ac:dyDescent="0.25">
      <c r="A2290">
        <v>1519</v>
      </c>
      <c r="B2290" t="s">
        <v>2264</v>
      </c>
      <c r="C2290" t="s">
        <v>2261</v>
      </c>
      <c r="D2290">
        <v>3.9510000000000001</v>
      </c>
      <c r="E2290">
        <v>1392</v>
      </c>
      <c r="F2290">
        <f t="shared" si="35"/>
        <v>9</v>
      </c>
      <c r="G2290" t="str">
        <f>STANDINGS_ERA[[#This Row],[League]]&amp;STANDINGS_ERA[[#This Row],[Team]]</f>
        <v>$150 Draft Champions Mar 01 1:00 pm Lg.3809FindMe</v>
      </c>
    </row>
    <row r="2291" spans="1:7" x14ac:dyDescent="0.25">
      <c r="A2291">
        <v>1568</v>
      </c>
      <c r="B2291" t="s">
        <v>2270</v>
      </c>
      <c r="C2291" t="s">
        <v>2261</v>
      </c>
      <c r="D2291">
        <v>3.9649999999999999</v>
      </c>
      <c r="E2291">
        <v>1343</v>
      </c>
      <c r="F2291">
        <f t="shared" si="35"/>
        <v>10</v>
      </c>
      <c r="G2291" t="str">
        <f>STANDINGS_ERA[[#This Row],[League]]&amp;STANDINGS_ERA[[#This Row],[Team]]</f>
        <v>$150 Draft Champions Mar 01 1:00 pm Lg.3809ThUnderDogs</v>
      </c>
    </row>
    <row r="2292" spans="1:7" x14ac:dyDescent="0.25">
      <c r="A2292">
        <v>2326</v>
      </c>
      <c r="B2292" t="s">
        <v>2268</v>
      </c>
      <c r="C2292" t="s">
        <v>2261</v>
      </c>
      <c r="D2292">
        <v>4.2</v>
      </c>
      <c r="E2292">
        <v>585</v>
      </c>
      <c r="F2292">
        <f t="shared" si="35"/>
        <v>11</v>
      </c>
      <c r="G2292" t="str">
        <f>STANDINGS_ERA[[#This Row],[League]]&amp;STANDINGS_ERA[[#This Row],[Team]]</f>
        <v>$150 Draft Champions Mar 01 1:00 pm Lg.3809Team Gogola</v>
      </c>
    </row>
    <row r="2293" spans="1:7" x14ac:dyDescent="0.25">
      <c r="A2293">
        <v>2497</v>
      </c>
      <c r="B2293" t="s">
        <v>2272</v>
      </c>
      <c r="C2293" t="s">
        <v>2261</v>
      </c>
      <c r="D2293">
        <v>4.2679999999999998</v>
      </c>
      <c r="E2293">
        <v>414</v>
      </c>
      <c r="F2293">
        <f t="shared" si="35"/>
        <v>12</v>
      </c>
      <c r="G2293" t="str">
        <f>STANDINGS_ERA[[#This Row],[League]]&amp;STANDINGS_ERA[[#This Row],[Team]]</f>
        <v>$150 Draft Champions Mar 01 1:00 pm Lg.3809The Walrus</v>
      </c>
    </row>
    <row r="2294" spans="1:7" x14ac:dyDescent="0.25">
      <c r="A2294">
        <v>2696</v>
      </c>
      <c r="B2294" t="s">
        <v>2263</v>
      </c>
      <c r="C2294" t="s">
        <v>2261</v>
      </c>
      <c r="D2294">
        <v>4.3840000000000003</v>
      </c>
      <c r="E2294">
        <v>215</v>
      </c>
      <c r="F2294">
        <f t="shared" si="35"/>
        <v>13</v>
      </c>
      <c r="G2294" t="str">
        <f>STANDINGS_ERA[[#This Row],[League]]&amp;STANDINGS_ERA[[#This Row],[Team]]</f>
        <v>$150 Draft Champions Mar 01 1:00 pm Lg.3809Chicos Bailbonds</v>
      </c>
    </row>
    <row r="2295" spans="1:7" x14ac:dyDescent="0.25">
      <c r="A2295">
        <v>2713</v>
      </c>
      <c r="B2295" t="s">
        <v>2273</v>
      </c>
      <c r="C2295" t="s">
        <v>2261</v>
      </c>
      <c r="D2295">
        <v>4.399</v>
      </c>
      <c r="E2295">
        <v>198</v>
      </c>
      <c r="F2295">
        <f t="shared" si="35"/>
        <v>14</v>
      </c>
      <c r="G2295" t="str">
        <f>STANDINGS_ERA[[#This Row],[League]]&amp;STANDINGS_ERA[[#This Row],[Team]]</f>
        <v>$150 Draft Champions Mar 01 1:00 pm Lg.3809Sorry I bet on baseball</v>
      </c>
    </row>
    <row r="2296" spans="1:7" x14ac:dyDescent="0.25">
      <c r="A2296">
        <v>2747</v>
      </c>
      <c r="B2296" t="s">
        <v>2266</v>
      </c>
      <c r="C2296" t="s">
        <v>2261</v>
      </c>
      <c r="D2296">
        <v>4.423</v>
      </c>
      <c r="E2296">
        <v>164</v>
      </c>
      <c r="F2296">
        <f t="shared" si="35"/>
        <v>15</v>
      </c>
      <c r="G2296" t="str">
        <f>STANDINGS_ERA[[#This Row],[League]]&amp;STANDINGS_ERA[[#This Row],[Team]]</f>
        <v>$150 Draft Champions Mar 01 1:00 pm Lg.3809Sully's Crawdads</v>
      </c>
    </row>
    <row r="2297" spans="1:7" x14ac:dyDescent="0.25">
      <c r="A2297">
        <v>97</v>
      </c>
      <c r="B2297" t="s">
        <v>13</v>
      </c>
      <c r="C2297" t="s">
        <v>2274</v>
      </c>
      <c r="D2297">
        <v>3.3660000000000001</v>
      </c>
      <c r="E2297">
        <v>2814</v>
      </c>
      <c r="F2297">
        <f t="shared" si="35"/>
        <v>1</v>
      </c>
      <c r="G2297" t="str">
        <f>STANDINGS_ERA[[#This Row],[League]]&amp;STANDINGS_ERA[[#This Row],[Team]]</f>
        <v>$150 Draft Champions Mar 02 1:00 pm Lg.3811The Balking Dead</v>
      </c>
    </row>
    <row r="2298" spans="1:7" x14ac:dyDescent="0.25">
      <c r="A2298">
        <v>110</v>
      </c>
      <c r="B2298" t="s">
        <v>2281</v>
      </c>
      <c r="C2298" t="s">
        <v>2274</v>
      </c>
      <c r="D2298">
        <v>3.3839999999999999</v>
      </c>
      <c r="E2298">
        <v>2801</v>
      </c>
      <c r="F2298">
        <f t="shared" si="35"/>
        <v>2</v>
      </c>
      <c r="G2298" t="str">
        <f>STANDINGS_ERA[[#This Row],[League]]&amp;STANDINGS_ERA[[#This Row],[Team]]</f>
        <v>$150 Draft Champions Mar 02 1:00 pm Lg.3811Rugen Hardware</v>
      </c>
    </row>
    <row r="2299" spans="1:7" x14ac:dyDescent="0.25">
      <c r="A2299">
        <v>250</v>
      </c>
      <c r="B2299" t="s">
        <v>2278</v>
      </c>
      <c r="C2299" t="s">
        <v>2274</v>
      </c>
      <c r="D2299">
        <v>3.516</v>
      </c>
      <c r="E2299">
        <v>2661</v>
      </c>
      <c r="F2299">
        <f t="shared" si="35"/>
        <v>3</v>
      </c>
      <c r="G2299" t="str">
        <f>STANDINGS_ERA[[#This Row],[League]]&amp;STANDINGS_ERA[[#This Row],[Team]]</f>
        <v>$150 Draft Champions Mar 02 1:00 pm Lg.3811Mojo Masters</v>
      </c>
    </row>
    <row r="2300" spans="1:7" x14ac:dyDescent="0.25">
      <c r="A2300">
        <v>691</v>
      </c>
      <c r="B2300" t="s">
        <v>467</v>
      </c>
      <c r="C2300" t="s">
        <v>2274</v>
      </c>
      <c r="D2300">
        <v>3.7149999999999999</v>
      </c>
      <c r="E2300">
        <v>2220</v>
      </c>
      <c r="F2300">
        <f t="shared" si="35"/>
        <v>4</v>
      </c>
      <c r="G2300" t="str">
        <f>STANDINGS_ERA[[#This Row],[League]]&amp;STANDINGS_ERA[[#This Row],[Team]]</f>
        <v>$150 Draft Champions Mar 02 1:00 pm Lg.3811DE Destroyers</v>
      </c>
    </row>
    <row r="2301" spans="1:7" x14ac:dyDescent="0.25">
      <c r="A2301">
        <v>828</v>
      </c>
      <c r="B2301" t="s">
        <v>2277</v>
      </c>
      <c r="C2301" t="s">
        <v>2274</v>
      </c>
      <c r="D2301">
        <v>3.7549999999999999</v>
      </c>
      <c r="E2301">
        <v>2083</v>
      </c>
      <c r="F2301">
        <f t="shared" si="35"/>
        <v>5</v>
      </c>
      <c r="G2301" t="str">
        <f>STANDINGS_ERA[[#This Row],[League]]&amp;STANDINGS_ERA[[#This Row],[Team]]</f>
        <v>$150 Draft Champions Mar 02 1:00 pm Lg.3811shuck me sideways</v>
      </c>
    </row>
    <row r="2302" spans="1:7" x14ac:dyDescent="0.25">
      <c r="A2302">
        <v>838</v>
      </c>
      <c r="B2302" t="s">
        <v>147</v>
      </c>
      <c r="C2302" t="s">
        <v>2274</v>
      </c>
      <c r="D2302">
        <v>3.7589999999999999</v>
      </c>
      <c r="E2302">
        <v>2073</v>
      </c>
      <c r="F2302">
        <f t="shared" si="35"/>
        <v>6</v>
      </c>
      <c r="G2302" t="str">
        <f>STANDINGS_ERA[[#This Row],[League]]&amp;STANDINGS_ERA[[#This Row],[Team]]</f>
        <v>$150 Draft Champions Mar 02 1:00 pm Lg.3811fung wa express</v>
      </c>
    </row>
    <row r="2303" spans="1:7" x14ac:dyDescent="0.25">
      <c r="A2303">
        <v>1082</v>
      </c>
      <c r="B2303" t="s">
        <v>2280</v>
      </c>
      <c r="C2303" t="s">
        <v>2274</v>
      </c>
      <c r="D2303">
        <v>3.8260000000000001</v>
      </c>
      <c r="E2303">
        <v>1829</v>
      </c>
      <c r="F2303">
        <f t="shared" si="35"/>
        <v>7</v>
      </c>
      <c r="G2303" t="str">
        <f>STANDINGS_ERA[[#This Row],[League]]&amp;STANDINGS_ERA[[#This Row],[Team]]</f>
        <v>$150 Draft Champions Mar 02 1:00 pm Lg.3811Somali Pirates</v>
      </c>
    </row>
    <row r="2304" spans="1:7" x14ac:dyDescent="0.25">
      <c r="A2304">
        <v>1192</v>
      </c>
      <c r="B2304" t="s">
        <v>2283</v>
      </c>
      <c r="C2304" t="s">
        <v>2274</v>
      </c>
      <c r="D2304">
        <v>3.8610000000000002</v>
      </c>
      <c r="E2304">
        <v>1719</v>
      </c>
      <c r="F2304">
        <f t="shared" si="35"/>
        <v>8</v>
      </c>
      <c r="G2304" t="str">
        <f>STANDINGS_ERA[[#This Row],[League]]&amp;STANDINGS_ERA[[#This Row],[Team]]</f>
        <v>$150 Draft Champions Mar 02 1:00 pm Lg.3811Boston = Titletown</v>
      </c>
    </row>
    <row r="2305" spans="1:7" x14ac:dyDescent="0.25">
      <c r="A2305">
        <v>1456</v>
      </c>
      <c r="B2305" t="s">
        <v>2282</v>
      </c>
      <c r="C2305" t="s">
        <v>2274</v>
      </c>
      <c r="D2305">
        <v>3.931</v>
      </c>
      <c r="E2305">
        <v>1455</v>
      </c>
      <c r="F2305">
        <f t="shared" si="35"/>
        <v>9</v>
      </c>
      <c r="G2305" t="str">
        <f>STANDINGS_ERA[[#This Row],[League]]&amp;STANDINGS_ERA[[#This Row],[Team]]</f>
        <v>$150 Draft Champions Mar 02 1:00 pm Lg.3811The Low Hanging Fruit</v>
      </c>
    </row>
    <row r="2306" spans="1:7" x14ac:dyDescent="0.25">
      <c r="A2306">
        <v>1873</v>
      </c>
      <c r="B2306" t="s">
        <v>1087</v>
      </c>
      <c r="C2306" t="s">
        <v>2274</v>
      </c>
      <c r="D2306">
        <v>4.05</v>
      </c>
      <c r="E2306">
        <v>1038</v>
      </c>
      <c r="F2306">
        <f t="shared" si="35"/>
        <v>10</v>
      </c>
      <c r="G2306" t="str">
        <f>STANDINGS_ERA[[#This Row],[League]]&amp;STANDINGS_ERA[[#This Row],[Team]]</f>
        <v>$150 Draft Champions Mar 02 1:00 pm Lg.3811Team Edwards</v>
      </c>
    </row>
    <row r="2307" spans="1:7" x14ac:dyDescent="0.25">
      <c r="A2307">
        <v>2014</v>
      </c>
      <c r="B2307" t="s">
        <v>1290</v>
      </c>
      <c r="C2307" t="s">
        <v>2274</v>
      </c>
      <c r="D2307">
        <v>4.0949999999999998</v>
      </c>
      <c r="E2307">
        <v>897</v>
      </c>
      <c r="F2307">
        <f t="shared" ref="F2307:F2370" si="36">IF(C2307=C2306,F2306+1,1)</f>
        <v>11</v>
      </c>
      <c r="G2307" t="str">
        <f>STANDINGS_ERA[[#This Row],[League]]&amp;STANDINGS_ERA[[#This Row],[Team]]</f>
        <v>$150 Draft Champions Mar 02 1:00 pm Lg.3811What Was I Thinking</v>
      </c>
    </row>
    <row r="2308" spans="1:7" x14ac:dyDescent="0.25">
      <c r="A2308">
        <v>2168</v>
      </c>
      <c r="B2308" t="s">
        <v>2275</v>
      </c>
      <c r="C2308" t="s">
        <v>2274</v>
      </c>
      <c r="D2308">
        <v>4.1470000000000002</v>
      </c>
      <c r="E2308">
        <v>743</v>
      </c>
      <c r="F2308">
        <f t="shared" si="36"/>
        <v>12</v>
      </c>
      <c r="G2308" t="str">
        <f>STANDINGS_ERA[[#This Row],[League]]&amp;STANDINGS_ERA[[#This Row],[Team]]</f>
        <v>$150 Draft Champions Mar 02 1:00 pm Lg.3811Bavaro DC 3</v>
      </c>
    </row>
    <row r="2309" spans="1:7" x14ac:dyDescent="0.25">
      <c r="A2309">
        <v>2450</v>
      </c>
      <c r="B2309" t="s">
        <v>2276</v>
      </c>
      <c r="C2309" t="s">
        <v>2274</v>
      </c>
      <c r="D2309">
        <v>4.2469999999999999</v>
      </c>
      <c r="E2309">
        <v>461</v>
      </c>
      <c r="F2309">
        <f t="shared" si="36"/>
        <v>13</v>
      </c>
      <c r="G2309" t="str">
        <f>STANDINGS_ERA[[#This Row],[League]]&amp;STANDINGS_ERA[[#This Row],[Team]]</f>
        <v>$150 Draft Champions Mar 02 1:00 pm Lg.3811Demo Days</v>
      </c>
    </row>
    <row r="2310" spans="1:7" x14ac:dyDescent="0.25">
      <c r="A2310">
        <v>2810</v>
      </c>
      <c r="B2310" t="s">
        <v>2279</v>
      </c>
      <c r="C2310" t="s">
        <v>2274</v>
      </c>
      <c r="D2310">
        <v>4.4950000000000001</v>
      </c>
      <c r="E2310">
        <v>101</v>
      </c>
      <c r="F2310">
        <f t="shared" si="36"/>
        <v>14</v>
      </c>
      <c r="G2310" t="str">
        <f>STANDINGS_ERA[[#This Row],[League]]&amp;STANDINGS_ERA[[#This Row],[Team]]</f>
        <v>$150 Draft Champions Mar 02 1:00 pm Lg.3811Livin The Dream</v>
      </c>
    </row>
    <row r="2311" spans="1:7" x14ac:dyDescent="0.25">
      <c r="A2311">
        <v>2834</v>
      </c>
      <c r="B2311" t="s">
        <v>214</v>
      </c>
      <c r="C2311" t="s">
        <v>2274</v>
      </c>
      <c r="D2311">
        <v>4.5389999999999997</v>
      </c>
      <c r="E2311">
        <v>77</v>
      </c>
      <c r="F2311">
        <f t="shared" si="36"/>
        <v>15</v>
      </c>
      <c r="G2311" t="str">
        <f>STANDINGS_ERA[[#This Row],[League]]&amp;STANDINGS_ERA[[#This Row],[Team]]</f>
        <v>$150 Draft Champions Mar 02 1:00 pm Lg.3811Mississippi Squeeze</v>
      </c>
    </row>
    <row r="2312" spans="1:7" x14ac:dyDescent="0.25">
      <c r="A2312">
        <v>314</v>
      </c>
      <c r="B2312" t="s">
        <v>499</v>
      </c>
      <c r="C2312" t="s">
        <v>2285</v>
      </c>
      <c r="D2312">
        <v>3.5550000000000002</v>
      </c>
      <c r="E2312">
        <v>2597</v>
      </c>
      <c r="F2312">
        <f t="shared" si="36"/>
        <v>1</v>
      </c>
      <c r="G2312" t="str">
        <f>STANDINGS_ERA[[#This Row],[League]]&amp;STANDINGS_ERA[[#This Row],[Team]]</f>
        <v>$150 Draft Champions Mar 03 1:00 pm Lg.3813Thing 8</v>
      </c>
    </row>
    <row r="2313" spans="1:7" x14ac:dyDescent="0.25">
      <c r="A2313">
        <v>395</v>
      </c>
      <c r="B2313" t="s">
        <v>2284</v>
      </c>
      <c r="C2313" t="s">
        <v>2285</v>
      </c>
      <c r="D2313">
        <v>3.5920000000000001</v>
      </c>
      <c r="E2313">
        <v>2516</v>
      </c>
      <c r="F2313">
        <f t="shared" si="36"/>
        <v>2</v>
      </c>
      <c r="G2313" t="str">
        <f>STANDINGS_ERA[[#This Row],[League]]&amp;STANDINGS_ERA[[#This Row],[Team]]</f>
        <v>$150 Draft Champions Mar 03 1:00 pm Lg.3813Men with Wood</v>
      </c>
    </row>
    <row r="2314" spans="1:7" x14ac:dyDescent="0.25">
      <c r="A2314">
        <v>467</v>
      </c>
      <c r="B2314" t="s">
        <v>392</v>
      </c>
      <c r="C2314" t="s">
        <v>2285</v>
      </c>
      <c r="D2314">
        <v>3.6240000000000001</v>
      </c>
      <c r="E2314">
        <v>2444</v>
      </c>
      <c r="F2314">
        <f t="shared" si="36"/>
        <v>3</v>
      </c>
      <c r="G2314" t="str">
        <f>STANDINGS_ERA[[#This Row],[League]]&amp;STANDINGS_ERA[[#This Row],[Team]]</f>
        <v>$150 Draft Champions Mar 03 1:00 pm Lg.3813Team Conlon</v>
      </c>
    </row>
    <row r="2315" spans="1:7" x14ac:dyDescent="0.25">
      <c r="A2315">
        <v>571</v>
      </c>
      <c r="B2315" t="s">
        <v>2289</v>
      </c>
      <c r="C2315" t="s">
        <v>2285</v>
      </c>
      <c r="D2315">
        <v>3.6669999999999998</v>
      </c>
      <c r="E2315">
        <v>2340</v>
      </c>
      <c r="F2315">
        <f t="shared" si="36"/>
        <v>4</v>
      </c>
      <c r="G2315" t="str">
        <f>STANDINGS_ERA[[#This Row],[League]]&amp;STANDINGS_ERA[[#This Row],[Team]]</f>
        <v>$150 Draft Champions Mar 03 1:00 pm Lg.3813I Betts Money</v>
      </c>
    </row>
    <row r="2316" spans="1:7" x14ac:dyDescent="0.25">
      <c r="A2316">
        <v>706</v>
      </c>
      <c r="B2316" t="s">
        <v>2292</v>
      </c>
      <c r="C2316" t="s">
        <v>2285</v>
      </c>
      <c r="D2316">
        <v>3.7189999999999999</v>
      </c>
      <c r="E2316">
        <v>2205</v>
      </c>
      <c r="F2316">
        <f t="shared" si="36"/>
        <v>5</v>
      </c>
      <c r="G2316" t="str">
        <f>STANDINGS_ERA[[#This Row],[League]]&amp;STANDINGS_ERA[[#This Row],[Team]]</f>
        <v>$150 Draft Champions Mar 03 1:00 pm Lg.3813JUICE</v>
      </c>
    </row>
    <row r="2317" spans="1:7" x14ac:dyDescent="0.25">
      <c r="A2317">
        <v>800</v>
      </c>
      <c r="B2317" t="s">
        <v>193</v>
      </c>
      <c r="C2317" t="s">
        <v>2285</v>
      </c>
      <c r="D2317">
        <v>3.7490000000000001</v>
      </c>
      <c r="E2317">
        <v>2111</v>
      </c>
      <c r="F2317">
        <f t="shared" si="36"/>
        <v>6</v>
      </c>
      <c r="G2317" t="str">
        <f>STANDINGS_ERA[[#This Row],[League]]&amp;STANDINGS_ERA[[#This Row],[Team]]</f>
        <v>$150 Draft Champions Mar 03 1:00 pm Lg.3813Team Peavey</v>
      </c>
    </row>
    <row r="2318" spans="1:7" x14ac:dyDescent="0.25">
      <c r="A2318">
        <v>905</v>
      </c>
      <c r="B2318" t="s">
        <v>100</v>
      </c>
      <c r="C2318" t="s">
        <v>2285</v>
      </c>
      <c r="D2318">
        <v>3.778</v>
      </c>
      <c r="E2318">
        <v>2005.5</v>
      </c>
      <c r="F2318">
        <f t="shared" si="36"/>
        <v>7</v>
      </c>
      <c r="G2318" t="str">
        <f>STANDINGS_ERA[[#This Row],[League]]&amp;STANDINGS_ERA[[#This Row],[Team]]</f>
        <v>$150 Draft Champions Mar 03 1:00 pm Lg.3813Champagne on Ice</v>
      </c>
    </row>
    <row r="2319" spans="1:7" x14ac:dyDescent="0.25">
      <c r="A2319">
        <v>982</v>
      </c>
      <c r="B2319" t="s">
        <v>2293</v>
      </c>
      <c r="C2319" t="s">
        <v>2285</v>
      </c>
      <c r="D2319">
        <v>3.8</v>
      </c>
      <c r="E2319">
        <v>1929</v>
      </c>
      <c r="F2319">
        <f t="shared" si="36"/>
        <v>8</v>
      </c>
      <c r="G2319" t="str">
        <f>STANDINGS_ERA[[#This Row],[League]]&amp;STANDINGS_ERA[[#This Row],[Team]]</f>
        <v>$150 Draft Champions Mar 03 1:00 pm Lg.3813Oppo Tacos</v>
      </c>
    </row>
    <row r="2320" spans="1:7" x14ac:dyDescent="0.25">
      <c r="A2320">
        <v>1121</v>
      </c>
      <c r="B2320" t="s">
        <v>81</v>
      </c>
      <c r="C2320" t="s">
        <v>2285</v>
      </c>
      <c r="D2320">
        <v>3.839</v>
      </c>
      <c r="E2320">
        <v>1790</v>
      </c>
      <c r="F2320">
        <f t="shared" si="36"/>
        <v>9</v>
      </c>
      <c r="G2320" t="str">
        <f>STANDINGS_ERA[[#This Row],[League]]&amp;STANDINGS_ERA[[#This Row],[Team]]</f>
        <v>$150 Draft Champions Mar 03 1:00 pm Lg.3813London Cheeseheads</v>
      </c>
    </row>
    <row r="2321" spans="1:7" x14ac:dyDescent="0.25">
      <c r="A2321">
        <v>1886</v>
      </c>
      <c r="B2321" t="s">
        <v>2286</v>
      </c>
      <c r="C2321" t="s">
        <v>2285</v>
      </c>
      <c r="D2321">
        <v>4.0529999999999999</v>
      </c>
      <c r="E2321">
        <v>1025</v>
      </c>
      <c r="F2321">
        <f t="shared" si="36"/>
        <v>10</v>
      </c>
      <c r="G2321" t="str">
        <f>STANDINGS_ERA[[#This Row],[League]]&amp;STANDINGS_ERA[[#This Row],[Team]]</f>
        <v>$150 Draft Champions Mar 03 1:00 pm Lg.3813Calgary Cannons v3</v>
      </c>
    </row>
    <row r="2322" spans="1:7" x14ac:dyDescent="0.25">
      <c r="A2322">
        <v>2388</v>
      </c>
      <c r="B2322" t="s">
        <v>2287</v>
      </c>
      <c r="C2322" t="s">
        <v>2285</v>
      </c>
      <c r="D2322">
        <v>4.22</v>
      </c>
      <c r="E2322">
        <v>523</v>
      </c>
      <c r="F2322">
        <f t="shared" si="36"/>
        <v>11</v>
      </c>
      <c r="G2322" t="str">
        <f>STANDINGS_ERA[[#This Row],[League]]&amp;STANDINGS_ERA[[#This Row],[Team]]</f>
        <v>$150 Draft Champions Mar 03 1:00 pm Lg.3813Sea Predators</v>
      </c>
    </row>
    <row r="2323" spans="1:7" x14ac:dyDescent="0.25">
      <c r="A2323">
        <v>2419</v>
      </c>
      <c r="B2323" t="s">
        <v>2291</v>
      </c>
      <c r="C2323" t="s">
        <v>2285</v>
      </c>
      <c r="D2323">
        <v>4.2320000000000002</v>
      </c>
      <c r="E2323">
        <v>492</v>
      </c>
      <c r="F2323">
        <f t="shared" si="36"/>
        <v>12</v>
      </c>
      <c r="G2323" t="str">
        <f>STANDINGS_ERA[[#This Row],[League]]&amp;STANDINGS_ERA[[#This Row],[Team]]</f>
        <v>$150 Draft Champions Mar 03 1:00 pm Lg.3813Connman</v>
      </c>
    </row>
    <row r="2324" spans="1:7" x14ac:dyDescent="0.25">
      <c r="A2324">
        <v>2529</v>
      </c>
      <c r="B2324" t="s">
        <v>2294</v>
      </c>
      <c r="C2324" t="s">
        <v>2285</v>
      </c>
      <c r="D2324">
        <v>4.2859999999999996</v>
      </c>
      <c r="E2324">
        <v>382</v>
      </c>
      <c r="F2324">
        <f t="shared" si="36"/>
        <v>13</v>
      </c>
      <c r="G2324" t="str">
        <f>STANDINGS_ERA[[#This Row],[League]]&amp;STANDINGS_ERA[[#This Row],[Team]]</f>
        <v>$150 Draft Champions Mar 03 1:00 pm Lg.3813Team Dickens</v>
      </c>
    </row>
    <row r="2325" spans="1:7" x14ac:dyDescent="0.25">
      <c r="A2325">
        <v>2739</v>
      </c>
      <c r="B2325" t="s">
        <v>2290</v>
      </c>
      <c r="C2325" t="s">
        <v>2285</v>
      </c>
      <c r="D2325">
        <v>4.4189999999999996</v>
      </c>
      <c r="E2325">
        <v>172</v>
      </c>
      <c r="F2325">
        <f t="shared" si="36"/>
        <v>14</v>
      </c>
      <c r="G2325" t="str">
        <f>STANDINGS_ERA[[#This Row],[League]]&amp;STANDINGS_ERA[[#This Row],[Team]]</f>
        <v>$150 Draft Champions Mar 03 1:00 pm Lg.3813Byrd, Byrd, Byrd, Byrd is the Word</v>
      </c>
    </row>
    <row r="2326" spans="1:7" x14ac:dyDescent="0.25">
      <c r="A2326">
        <v>2756</v>
      </c>
      <c r="B2326" t="s">
        <v>2288</v>
      </c>
      <c r="C2326" t="s">
        <v>2285</v>
      </c>
      <c r="D2326">
        <v>4.4329999999999998</v>
      </c>
      <c r="E2326">
        <v>155</v>
      </c>
      <c r="F2326">
        <f t="shared" si="36"/>
        <v>15</v>
      </c>
      <c r="G2326" t="str">
        <f>STANDINGS_ERA[[#This Row],[League]]&amp;STANDINGS_ERA[[#This Row],[Team]]</f>
        <v>$150 Draft Champions Mar 03 1:00 pm Lg.3813Grimson Reapers</v>
      </c>
    </row>
    <row r="2327" spans="1:7" x14ac:dyDescent="0.25">
      <c r="A2327">
        <v>84</v>
      </c>
      <c r="B2327" t="s">
        <v>660</v>
      </c>
      <c r="C2327" t="s">
        <v>2296</v>
      </c>
      <c r="D2327">
        <v>3.3410000000000002</v>
      </c>
      <c r="E2327">
        <v>2827</v>
      </c>
      <c r="F2327">
        <f t="shared" si="36"/>
        <v>1</v>
      </c>
      <c r="G2327" t="str">
        <f>STANDINGS_ERA[[#This Row],[League]]&amp;STANDINGS_ERA[[#This Row],[Team]]</f>
        <v>$150 Draft Champions Mar 03 1:00 pm Lg.3815JerseyJacks</v>
      </c>
    </row>
    <row r="2328" spans="1:7" x14ac:dyDescent="0.25">
      <c r="A2328">
        <v>208</v>
      </c>
      <c r="B2328" t="s">
        <v>205</v>
      </c>
      <c r="C2328" t="s">
        <v>2296</v>
      </c>
      <c r="D2328">
        <v>3.4860000000000002</v>
      </c>
      <c r="E2328">
        <v>2703</v>
      </c>
      <c r="F2328">
        <f t="shared" si="36"/>
        <v>2</v>
      </c>
      <c r="G2328" t="str">
        <f>STANDINGS_ERA[[#This Row],[League]]&amp;STANDINGS_ERA[[#This Row],[Team]]</f>
        <v>$150 Draft Champions Mar 03 1:00 pm Lg.3815Team Sloan</v>
      </c>
    </row>
    <row r="2329" spans="1:7" x14ac:dyDescent="0.25">
      <c r="A2329">
        <v>316</v>
      </c>
      <c r="B2329" t="s">
        <v>2298</v>
      </c>
      <c r="C2329" t="s">
        <v>2296</v>
      </c>
      <c r="D2329">
        <v>3.556</v>
      </c>
      <c r="E2329">
        <v>2595</v>
      </c>
      <c r="F2329">
        <f t="shared" si="36"/>
        <v>3</v>
      </c>
      <c r="G2329" t="str">
        <f>STANDINGS_ERA[[#This Row],[League]]&amp;STANDINGS_ERA[[#This Row],[Team]]</f>
        <v>$150 Draft Champions Mar 03 1:00 pm Lg.3815Team Welsh</v>
      </c>
    </row>
    <row r="2330" spans="1:7" x14ac:dyDescent="0.25">
      <c r="A2330">
        <v>405</v>
      </c>
      <c r="B2330" t="s">
        <v>2304</v>
      </c>
      <c r="C2330" t="s">
        <v>2296</v>
      </c>
      <c r="D2330">
        <v>3.5979999999999999</v>
      </c>
      <c r="E2330">
        <v>2506</v>
      </c>
      <c r="F2330">
        <f t="shared" si="36"/>
        <v>4</v>
      </c>
      <c r="G2330" t="str">
        <f>STANDINGS_ERA[[#This Row],[League]]&amp;STANDINGS_ERA[[#This Row],[Team]]</f>
        <v>$150 Draft Champions Mar 03 1:00 pm Lg.3815The Herdsmen</v>
      </c>
    </row>
    <row r="2331" spans="1:7" x14ac:dyDescent="0.25">
      <c r="A2331">
        <v>700</v>
      </c>
      <c r="B2331" t="s">
        <v>2305</v>
      </c>
      <c r="C2331" t="s">
        <v>2296</v>
      </c>
      <c r="D2331">
        <v>3.7170000000000001</v>
      </c>
      <c r="E2331">
        <v>2211</v>
      </c>
      <c r="F2331">
        <f t="shared" si="36"/>
        <v>5</v>
      </c>
      <c r="G2331" t="str">
        <f>STANDINGS_ERA[[#This Row],[League]]&amp;STANDINGS_ERA[[#This Row],[Team]]</f>
        <v>$150 Draft Champions Mar 03 1:00 pm Lg.3815I hate my team already</v>
      </c>
    </row>
    <row r="2332" spans="1:7" x14ac:dyDescent="0.25">
      <c r="A2332">
        <v>869</v>
      </c>
      <c r="B2332" t="s">
        <v>2295</v>
      </c>
      <c r="C2332" t="s">
        <v>2296</v>
      </c>
      <c r="D2332">
        <v>3.77</v>
      </c>
      <c r="E2332">
        <v>2042</v>
      </c>
      <c r="F2332">
        <f t="shared" si="36"/>
        <v>6</v>
      </c>
      <c r="G2332" t="str">
        <f>STANDINGS_ERA[[#This Row],[League]]&amp;STANDINGS_ERA[[#This Row],[Team]]</f>
        <v>$150 Draft Champions Mar 03 1:00 pm Lg.3815O-Qua Tangin Wann</v>
      </c>
    </row>
    <row r="2333" spans="1:7" x14ac:dyDescent="0.25">
      <c r="A2333">
        <v>1468</v>
      </c>
      <c r="B2333" t="s">
        <v>2299</v>
      </c>
      <c r="C2333" t="s">
        <v>2296</v>
      </c>
      <c r="D2333">
        <v>3.9350000000000001</v>
      </c>
      <c r="E2333">
        <v>1443</v>
      </c>
      <c r="F2333">
        <f t="shared" si="36"/>
        <v>7</v>
      </c>
      <c r="G2333" t="str">
        <f>STANDINGS_ERA[[#This Row],[League]]&amp;STANDINGS_ERA[[#This Row],[Team]]</f>
        <v>$150 Draft Champions Mar 03 1:00 pm Lg.3815SpinningSeams11</v>
      </c>
    </row>
    <row r="2334" spans="1:7" x14ac:dyDescent="0.25">
      <c r="A2334">
        <v>1730</v>
      </c>
      <c r="B2334" t="s">
        <v>2302</v>
      </c>
      <c r="C2334" t="s">
        <v>2296</v>
      </c>
      <c r="D2334">
        <v>4.0090000000000003</v>
      </c>
      <c r="E2334">
        <v>1181</v>
      </c>
      <c r="F2334">
        <f t="shared" si="36"/>
        <v>8</v>
      </c>
      <c r="G2334" t="str">
        <f>STANDINGS_ERA[[#This Row],[League]]&amp;STANDINGS_ERA[[#This Row],[Team]]</f>
        <v>$150 Draft Champions Mar 03 1:00 pm Lg.3815Diamond Doctors</v>
      </c>
    </row>
    <row r="2335" spans="1:7" x14ac:dyDescent="0.25">
      <c r="A2335">
        <v>2118</v>
      </c>
      <c r="B2335" t="s">
        <v>1290</v>
      </c>
      <c r="C2335" t="s">
        <v>2296</v>
      </c>
      <c r="D2335">
        <v>4.133</v>
      </c>
      <c r="E2335">
        <v>793</v>
      </c>
      <c r="F2335">
        <f t="shared" si="36"/>
        <v>9</v>
      </c>
      <c r="G2335" t="str">
        <f>STANDINGS_ERA[[#This Row],[League]]&amp;STANDINGS_ERA[[#This Row],[Team]]</f>
        <v>$150 Draft Champions Mar 03 1:00 pm Lg.3815What Was I Thinking</v>
      </c>
    </row>
    <row r="2336" spans="1:7" x14ac:dyDescent="0.25">
      <c r="A2336">
        <v>2177</v>
      </c>
      <c r="B2336" t="s">
        <v>215</v>
      </c>
      <c r="C2336" t="s">
        <v>2296</v>
      </c>
      <c r="D2336">
        <v>4.1520000000000001</v>
      </c>
      <c r="E2336">
        <v>734</v>
      </c>
      <c r="F2336">
        <f t="shared" si="36"/>
        <v>10</v>
      </c>
      <c r="G2336" t="str">
        <f>STANDINGS_ERA[[#This Row],[League]]&amp;STANDINGS_ERA[[#This Row],[Team]]</f>
        <v>$150 Draft Champions Mar 03 1:00 pm Lg.3815No Motto</v>
      </c>
    </row>
    <row r="2337" spans="1:7" x14ac:dyDescent="0.25">
      <c r="A2337">
        <v>2226</v>
      </c>
      <c r="B2337" t="s">
        <v>2297</v>
      </c>
      <c r="C2337" t="s">
        <v>2296</v>
      </c>
      <c r="D2337">
        <v>4.17</v>
      </c>
      <c r="E2337">
        <v>685</v>
      </c>
      <c r="F2337">
        <f t="shared" si="36"/>
        <v>11</v>
      </c>
      <c r="G2337" t="str">
        <f>STANDINGS_ERA[[#This Row],[League]]&amp;STANDINGS_ERA[[#This Row],[Team]]</f>
        <v>$150 Draft Champions Mar 03 1:00 pm Lg.3815Domo Arigato Mr. Amato</v>
      </c>
    </row>
    <row r="2338" spans="1:7" x14ac:dyDescent="0.25">
      <c r="A2338">
        <v>2352</v>
      </c>
      <c r="B2338" t="s">
        <v>2306</v>
      </c>
      <c r="C2338" t="s">
        <v>2296</v>
      </c>
      <c r="D2338">
        <v>4.2080000000000002</v>
      </c>
      <c r="E2338">
        <v>559</v>
      </c>
      <c r="F2338">
        <f t="shared" si="36"/>
        <v>12</v>
      </c>
      <c r="G2338" t="str">
        <f>STANDINGS_ERA[[#This Row],[League]]&amp;STANDINGS_ERA[[#This Row],[Team]]</f>
        <v>$150 Draft Champions Mar 03 1:00 pm Lg.3815Fantasy Phoenix I</v>
      </c>
    </row>
    <row r="2339" spans="1:7" x14ac:dyDescent="0.25">
      <c r="A2339">
        <v>2367</v>
      </c>
      <c r="B2339" t="s">
        <v>2301</v>
      </c>
      <c r="C2339" t="s">
        <v>2296</v>
      </c>
      <c r="D2339">
        <v>4.2130000000000001</v>
      </c>
      <c r="E2339">
        <v>544</v>
      </c>
      <c r="F2339">
        <f t="shared" si="36"/>
        <v>13</v>
      </c>
      <c r="G2339" t="str">
        <f>STANDINGS_ERA[[#This Row],[League]]&amp;STANDINGS_ERA[[#This Row],[Team]]</f>
        <v>$150 Draft Champions Mar 03 1:00 pm Lg.3815Shiiieeeeeeet</v>
      </c>
    </row>
    <row r="2340" spans="1:7" x14ac:dyDescent="0.25">
      <c r="A2340">
        <v>2391</v>
      </c>
      <c r="B2340" t="s">
        <v>2303</v>
      </c>
      <c r="C2340" t="s">
        <v>2296</v>
      </c>
      <c r="D2340">
        <v>4.22</v>
      </c>
      <c r="E2340">
        <v>520</v>
      </c>
      <c r="F2340">
        <f t="shared" si="36"/>
        <v>14</v>
      </c>
      <c r="G2340" t="str">
        <f>STANDINGS_ERA[[#This Row],[League]]&amp;STANDINGS_ERA[[#This Row],[Team]]</f>
        <v>$150 Draft Champions Mar 03 1:00 pm Lg.3815Dead $</v>
      </c>
    </row>
    <row r="2341" spans="1:7" x14ac:dyDescent="0.25">
      <c r="A2341">
        <v>2858</v>
      </c>
      <c r="B2341" t="s">
        <v>2300</v>
      </c>
      <c r="C2341" t="s">
        <v>2296</v>
      </c>
      <c r="D2341">
        <v>4.5830000000000002</v>
      </c>
      <c r="E2341">
        <v>53</v>
      </c>
      <c r="F2341">
        <f t="shared" si="36"/>
        <v>15</v>
      </c>
      <c r="G2341" t="str">
        <f>STANDINGS_ERA[[#This Row],[League]]&amp;STANDINGS_ERA[[#This Row],[Team]]</f>
        <v>$150 Draft Champions Mar 03 1:00 pm Lg.3815Amato Machine v1.01b</v>
      </c>
    </row>
    <row r="2342" spans="1:7" x14ac:dyDescent="0.25">
      <c r="A2342">
        <v>116</v>
      </c>
      <c r="B2342" t="s">
        <v>2310</v>
      </c>
      <c r="C2342" t="s">
        <v>2308</v>
      </c>
      <c r="D2342">
        <v>3.3919999999999999</v>
      </c>
      <c r="E2342">
        <v>2795</v>
      </c>
      <c r="F2342">
        <f t="shared" si="36"/>
        <v>1</v>
      </c>
      <c r="G2342" t="str">
        <f>STANDINGS_ERA[[#This Row],[League]]&amp;STANDINGS_ERA[[#This Row],[Team]]</f>
        <v>$150 Draft Champions Mar 04 1:00 pm Lg.3819Buck Off</v>
      </c>
    </row>
    <row r="2343" spans="1:7" x14ac:dyDescent="0.25">
      <c r="A2343">
        <v>338</v>
      </c>
      <c r="B2343" t="s">
        <v>273</v>
      </c>
      <c r="C2343" t="s">
        <v>2308</v>
      </c>
      <c r="D2343">
        <v>3.5640000000000001</v>
      </c>
      <c r="E2343">
        <v>2573</v>
      </c>
      <c r="F2343">
        <f t="shared" si="36"/>
        <v>2</v>
      </c>
      <c r="G2343" t="str">
        <f>STANDINGS_ERA[[#This Row],[League]]&amp;STANDINGS_ERA[[#This Row],[Team]]</f>
        <v>$150 Draft Champions Mar 04 1:00 pm Lg.3819smackers IX</v>
      </c>
    </row>
    <row r="2344" spans="1:7" x14ac:dyDescent="0.25">
      <c r="A2344">
        <v>390</v>
      </c>
      <c r="B2344" t="s">
        <v>2316</v>
      </c>
      <c r="C2344" t="s">
        <v>2308</v>
      </c>
      <c r="D2344">
        <v>3.59</v>
      </c>
      <c r="E2344">
        <v>2521</v>
      </c>
      <c r="F2344">
        <f t="shared" si="36"/>
        <v>3</v>
      </c>
      <c r="G2344" t="str">
        <f>STANDINGS_ERA[[#This Row],[League]]&amp;STANDINGS_ERA[[#This Row],[Team]]</f>
        <v>$150 Draft Champions Mar 04 1:00 pm Lg.3819Team JP5</v>
      </c>
    </row>
    <row r="2345" spans="1:7" x14ac:dyDescent="0.25">
      <c r="A2345">
        <v>436</v>
      </c>
      <c r="B2345" t="s">
        <v>2314</v>
      </c>
      <c r="C2345" t="s">
        <v>2308</v>
      </c>
      <c r="D2345">
        <v>3.61</v>
      </c>
      <c r="E2345">
        <v>2475</v>
      </c>
      <c r="F2345">
        <f t="shared" si="36"/>
        <v>4</v>
      </c>
      <c r="G2345" t="str">
        <f>STANDINGS_ERA[[#This Row],[League]]&amp;STANDINGS_ERA[[#This Row],[Team]]</f>
        <v>$150 Draft Champions Mar 04 1:00 pm Lg.3819The Badabings</v>
      </c>
    </row>
    <row r="2346" spans="1:7" x14ac:dyDescent="0.25">
      <c r="A2346">
        <v>563</v>
      </c>
      <c r="B2346" t="s">
        <v>19</v>
      </c>
      <c r="C2346" t="s">
        <v>2308</v>
      </c>
      <c r="D2346">
        <v>3.6640000000000001</v>
      </c>
      <c r="E2346">
        <v>2348</v>
      </c>
      <c r="F2346">
        <f t="shared" si="36"/>
        <v>5</v>
      </c>
      <c r="G2346" t="str">
        <f>STANDINGS_ERA[[#This Row],[League]]&amp;STANDINGS_ERA[[#This Row],[Team]]</f>
        <v>$150 Draft Champions Mar 04 1:00 pm Lg.3819One Eyed Jack</v>
      </c>
    </row>
    <row r="2347" spans="1:7" x14ac:dyDescent="0.25">
      <c r="A2347">
        <v>826</v>
      </c>
      <c r="B2347" t="s">
        <v>83</v>
      </c>
      <c r="C2347" t="s">
        <v>2308</v>
      </c>
      <c r="D2347">
        <v>3.7549999999999999</v>
      </c>
      <c r="E2347">
        <v>2085</v>
      </c>
      <c r="F2347">
        <f t="shared" si="36"/>
        <v>6</v>
      </c>
      <c r="G2347" t="str">
        <f>STANDINGS_ERA[[#This Row],[League]]&amp;STANDINGS_ERA[[#This Row],[Team]]</f>
        <v>$150 Draft Champions Mar 04 1:00 pm Lg.3819Tdot Tanks 2</v>
      </c>
    </row>
    <row r="2348" spans="1:7" x14ac:dyDescent="0.25">
      <c r="A2348">
        <v>962</v>
      </c>
      <c r="B2348" t="s">
        <v>2315</v>
      </c>
      <c r="C2348" t="s">
        <v>2308</v>
      </c>
      <c r="D2348">
        <v>3.7930000000000001</v>
      </c>
      <c r="E2348">
        <v>1949</v>
      </c>
      <c r="F2348">
        <f t="shared" si="36"/>
        <v>7</v>
      </c>
      <c r="G2348" t="str">
        <f>STANDINGS_ERA[[#This Row],[League]]&amp;STANDINGS_ERA[[#This Row],[Team]]</f>
        <v>$150 Draft Champions Mar 04 1:00 pm Lg.3819Freedom Tower</v>
      </c>
    </row>
    <row r="2349" spans="1:7" x14ac:dyDescent="0.25">
      <c r="A2349">
        <v>1297</v>
      </c>
      <c r="B2349" t="s">
        <v>2309</v>
      </c>
      <c r="C2349" t="s">
        <v>2308</v>
      </c>
      <c r="D2349">
        <v>3.8879999999999999</v>
      </c>
      <c r="E2349">
        <v>1614</v>
      </c>
      <c r="F2349">
        <f t="shared" si="36"/>
        <v>8</v>
      </c>
      <c r="G2349" t="str">
        <f>STANDINGS_ERA[[#This Row],[League]]&amp;STANDINGS_ERA[[#This Row],[Team]]</f>
        <v>$150 Draft Champions Mar 04 1:00 pm Lg.3819Fireballers</v>
      </c>
    </row>
    <row r="2350" spans="1:7" x14ac:dyDescent="0.25">
      <c r="A2350">
        <v>1387</v>
      </c>
      <c r="B2350" t="s">
        <v>240</v>
      </c>
      <c r="C2350" t="s">
        <v>2308</v>
      </c>
      <c r="D2350">
        <v>3.9129999999999998</v>
      </c>
      <c r="E2350">
        <v>1524</v>
      </c>
      <c r="F2350">
        <f t="shared" si="36"/>
        <v>9</v>
      </c>
      <c r="G2350" t="str">
        <f>STANDINGS_ERA[[#This Row],[League]]&amp;STANDINGS_ERA[[#This Row],[Team]]</f>
        <v>$150 Draft Champions Mar 04 1:00 pm Lg.3819Team Skowron</v>
      </c>
    </row>
    <row r="2351" spans="1:7" x14ac:dyDescent="0.25">
      <c r="A2351">
        <v>1722</v>
      </c>
      <c r="B2351" t="s">
        <v>1071</v>
      </c>
      <c r="C2351" t="s">
        <v>2308</v>
      </c>
      <c r="D2351">
        <v>4.0069999999999997</v>
      </c>
      <c r="E2351">
        <v>1189</v>
      </c>
      <c r="F2351">
        <f t="shared" si="36"/>
        <v>10</v>
      </c>
      <c r="G2351" t="str">
        <f>STANDINGS_ERA[[#This Row],[League]]&amp;STANDINGS_ERA[[#This Row],[Team]]</f>
        <v>$150 Draft Champions Mar 04 1:00 pm Lg.3819Team Reed</v>
      </c>
    </row>
    <row r="2352" spans="1:7" x14ac:dyDescent="0.25">
      <c r="A2352">
        <v>1815</v>
      </c>
      <c r="B2352" t="s">
        <v>2312</v>
      </c>
      <c r="C2352" t="s">
        <v>2308</v>
      </c>
      <c r="D2352">
        <v>4.0330000000000004</v>
      </c>
      <c r="E2352">
        <v>1096</v>
      </c>
      <c r="F2352">
        <f t="shared" si="36"/>
        <v>11</v>
      </c>
      <c r="G2352" t="str">
        <f>STANDINGS_ERA[[#This Row],[League]]&amp;STANDINGS_ERA[[#This Row],[Team]]</f>
        <v>$150 Draft Champions Mar 04 1:00 pm Lg.3819elpollus</v>
      </c>
    </row>
    <row r="2353" spans="1:7" x14ac:dyDescent="0.25">
      <c r="A2353">
        <v>1839</v>
      </c>
      <c r="B2353" t="s">
        <v>2307</v>
      </c>
      <c r="C2353" t="s">
        <v>2308</v>
      </c>
      <c r="D2353">
        <v>4.0389999999999997</v>
      </c>
      <c r="E2353">
        <v>1072</v>
      </c>
      <c r="F2353">
        <f t="shared" si="36"/>
        <v>12</v>
      </c>
      <c r="G2353" t="str">
        <f>STANDINGS_ERA[[#This Row],[League]]&amp;STANDINGS_ERA[[#This Row],[Team]]</f>
        <v>$150 Draft Champions Mar 04 1:00 pm Lg.3819Lento's Pizzeria</v>
      </c>
    </row>
    <row r="2354" spans="1:7" x14ac:dyDescent="0.25">
      <c r="A2354">
        <v>2370</v>
      </c>
      <c r="B2354" t="s">
        <v>2311</v>
      </c>
      <c r="C2354" t="s">
        <v>2308</v>
      </c>
      <c r="D2354">
        <v>4.2140000000000004</v>
      </c>
      <c r="E2354">
        <v>541</v>
      </c>
      <c r="F2354">
        <f t="shared" si="36"/>
        <v>13</v>
      </c>
      <c r="G2354" t="str">
        <f>STANDINGS_ERA[[#This Row],[League]]&amp;STANDINGS_ERA[[#This Row],[Team]]</f>
        <v>$150 Draft Champions Mar 04 1:00 pm Lg.3819Killebrew</v>
      </c>
    </row>
    <row r="2355" spans="1:7" x14ac:dyDescent="0.25">
      <c r="A2355">
        <v>2415</v>
      </c>
      <c r="B2355" t="s">
        <v>2313</v>
      </c>
      <c r="C2355" t="s">
        <v>2308</v>
      </c>
      <c r="D2355">
        <v>4.2290000000000001</v>
      </c>
      <c r="E2355">
        <v>496</v>
      </c>
      <c r="F2355">
        <f t="shared" si="36"/>
        <v>14</v>
      </c>
      <c r="G2355" t="str">
        <f>STANDINGS_ERA[[#This Row],[League]]&amp;STANDINGS_ERA[[#This Row],[Team]]</f>
        <v>$150 Draft Champions Mar 04 1:00 pm Lg.3819Negasonic Teenage Warhead</v>
      </c>
    </row>
    <row r="2356" spans="1:7" x14ac:dyDescent="0.25">
      <c r="A2356">
        <v>2763</v>
      </c>
      <c r="B2356" t="s">
        <v>191</v>
      </c>
      <c r="C2356" t="s">
        <v>2308</v>
      </c>
      <c r="D2356">
        <v>4.4379999999999997</v>
      </c>
      <c r="E2356">
        <v>148</v>
      </c>
      <c r="F2356">
        <f t="shared" si="36"/>
        <v>15</v>
      </c>
      <c r="G2356" t="str">
        <f>STANDINGS_ERA[[#This Row],[League]]&amp;STANDINGS_ERA[[#This Row],[Team]]</f>
        <v>$150 Draft Champions Mar 04 1:00 pm Lg.3819Chico's Bail Bonds</v>
      </c>
    </row>
    <row r="2357" spans="1:7" x14ac:dyDescent="0.25">
      <c r="A2357">
        <v>81</v>
      </c>
      <c r="B2357" t="s">
        <v>2323</v>
      </c>
      <c r="C2357" t="s">
        <v>2317</v>
      </c>
      <c r="D2357">
        <v>3.339</v>
      </c>
      <c r="E2357">
        <v>2830</v>
      </c>
      <c r="F2357">
        <f t="shared" si="36"/>
        <v>1</v>
      </c>
      <c r="G2357" t="str">
        <f>STANDINGS_ERA[[#This Row],[League]]&amp;STANDINGS_ERA[[#This Row],[Team]]</f>
        <v>$150 Draft Champions Mar 04 1:00 pm Lg.3822I Miss Football</v>
      </c>
    </row>
    <row r="2358" spans="1:7" x14ac:dyDescent="0.25">
      <c r="A2358">
        <v>332</v>
      </c>
      <c r="B2358" t="s">
        <v>2326</v>
      </c>
      <c r="C2358" t="s">
        <v>2317</v>
      </c>
      <c r="D2358">
        <v>3.5619999999999998</v>
      </c>
      <c r="E2358">
        <v>2579</v>
      </c>
      <c r="F2358">
        <f t="shared" si="36"/>
        <v>2</v>
      </c>
      <c r="G2358" t="str">
        <f>STANDINGS_ERA[[#This Row],[League]]&amp;STANDINGS_ERA[[#This Row],[Team]]</f>
        <v>$150 Draft Champions Mar 04 1:00 pm Lg.3822Men of Steal</v>
      </c>
    </row>
    <row r="2359" spans="1:7" x14ac:dyDescent="0.25">
      <c r="A2359">
        <v>425</v>
      </c>
      <c r="B2359" t="s">
        <v>2318</v>
      </c>
      <c r="C2359" t="s">
        <v>2317</v>
      </c>
      <c r="D2359">
        <v>3.605</v>
      </c>
      <c r="E2359">
        <v>2486</v>
      </c>
      <c r="F2359">
        <f t="shared" si="36"/>
        <v>3</v>
      </c>
      <c r="G2359" t="str">
        <f>STANDINGS_ERA[[#This Row],[League]]&amp;STANDINGS_ERA[[#This Row],[Team]]</f>
        <v>$150 Draft Champions Mar 04 1:00 pm Lg.3822Team Jahera</v>
      </c>
    </row>
    <row r="2360" spans="1:7" x14ac:dyDescent="0.25">
      <c r="A2360">
        <v>626</v>
      </c>
      <c r="B2360" t="s">
        <v>226</v>
      </c>
      <c r="C2360" t="s">
        <v>2317</v>
      </c>
      <c r="D2360">
        <v>3.6880000000000002</v>
      </c>
      <c r="E2360">
        <v>2285</v>
      </c>
      <c r="F2360">
        <f t="shared" si="36"/>
        <v>4</v>
      </c>
      <c r="G2360" t="str">
        <f>STANDINGS_ERA[[#This Row],[League]]&amp;STANDINGS_ERA[[#This Row],[Team]]</f>
        <v>$150 Draft Champions Mar 04 1:00 pm Lg.3822New York KNOCKERS</v>
      </c>
    </row>
    <row r="2361" spans="1:7" x14ac:dyDescent="0.25">
      <c r="A2361">
        <v>767</v>
      </c>
      <c r="B2361" t="s">
        <v>2325</v>
      </c>
      <c r="C2361" t="s">
        <v>2317</v>
      </c>
      <c r="D2361">
        <v>3.7360000000000002</v>
      </c>
      <c r="E2361">
        <v>2144</v>
      </c>
      <c r="F2361">
        <f t="shared" si="36"/>
        <v>5</v>
      </c>
      <c r="G2361" t="str">
        <f>STANDINGS_ERA[[#This Row],[League]]&amp;STANDINGS_ERA[[#This Row],[Team]]</f>
        <v>$150 Draft Champions Mar 04 1:00 pm Lg.3822One and done</v>
      </c>
    </row>
    <row r="2362" spans="1:7" x14ac:dyDescent="0.25">
      <c r="A2362">
        <v>787</v>
      </c>
      <c r="B2362" t="s">
        <v>134</v>
      </c>
      <c r="C2362" t="s">
        <v>2317</v>
      </c>
      <c r="D2362">
        <v>3.7440000000000002</v>
      </c>
      <c r="E2362">
        <v>2124</v>
      </c>
      <c r="F2362">
        <f t="shared" si="36"/>
        <v>6</v>
      </c>
      <c r="G2362" t="str">
        <f>STANDINGS_ERA[[#This Row],[League]]&amp;STANDINGS_ERA[[#This Row],[Team]]</f>
        <v>$150 Draft Champions Mar 04 1:00 pm Lg.3822Forest Hills Fiends</v>
      </c>
    </row>
    <row r="2363" spans="1:7" x14ac:dyDescent="0.25">
      <c r="A2363">
        <v>1218</v>
      </c>
      <c r="B2363" t="s">
        <v>2320</v>
      </c>
      <c r="C2363" t="s">
        <v>2317</v>
      </c>
      <c r="D2363">
        <v>3.867</v>
      </c>
      <c r="E2363">
        <v>1693</v>
      </c>
      <c r="F2363">
        <f t="shared" si="36"/>
        <v>7</v>
      </c>
      <c r="G2363" t="str">
        <f>STANDINGS_ERA[[#This Row],[League]]&amp;STANDINGS_ERA[[#This Row],[Team]]</f>
        <v>$150 Draft Champions Mar 04 1:00 pm Lg.3822Don't Save Me</v>
      </c>
    </row>
    <row r="2364" spans="1:7" x14ac:dyDescent="0.25">
      <c r="A2364">
        <v>1273</v>
      </c>
      <c r="B2364" t="s">
        <v>2324</v>
      </c>
      <c r="C2364" t="s">
        <v>2317</v>
      </c>
      <c r="D2364">
        <v>3.8820000000000001</v>
      </c>
      <c r="E2364">
        <v>1638</v>
      </c>
      <c r="F2364">
        <f t="shared" si="36"/>
        <v>8</v>
      </c>
      <c r="G2364" t="str">
        <f>STANDINGS_ERA[[#This Row],[League]]&amp;STANDINGS_ERA[[#This Row],[Team]]</f>
        <v>$150 Draft Champions Mar 04 1:00 pm Lg.3822Not Matt Duffy</v>
      </c>
    </row>
    <row r="2365" spans="1:7" x14ac:dyDescent="0.25">
      <c r="A2365">
        <v>1276</v>
      </c>
      <c r="B2365" t="s">
        <v>2321</v>
      </c>
      <c r="C2365" t="s">
        <v>2317</v>
      </c>
      <c r="D2365">
        <v>3.883</v>
      </c>
      <c r="E2365">
        <v>1635</v>
      </c>
      <c r="F2365">
        <f t="shared" si="36"/>
        <v>9</v>
      </c>
      <c r="G2365" t="str">
        <f>STANDINGS_ERA[[#This Row],[League]]&amp;STANDINGS_ERA[[#This Row],[Team]]</f>
        <v>$150 Draft Champions Mar 04 1:00 pm Lg.3822Asgardians</v>
      </c>
    </row>
    <row r="2366" spans="1:7" x14ac:dyDescent="0.25">
      <c r="A2366">
        <v>1843</v>
      </c>
      <c r="B2366" t="s">
        <v>2322</v>
      </c>
      <c r="C2366" t="s">
        <v>2317</v>
      </c>
      <c r="D2366">
        <v>4.04</v>
      </c>
      <c r="E2366">
        <v>1068</v>
      </c>
      <c r="F2366">
        <f t="shared" si="36"/>
        <v>10</v>
      </c>
      <c r="G2366" t="str">
        <f>STANDINGS_ERA[[#This Row],[League]]&amp;STANDINGS_ERA[[#This Row],[Team]]</f>
        <v>$150 Draft Champions Mar 04 1:00 pm Lg.3822Ants Marching</v>
      </c>
    </row>
    <row r="2367" spans="1:7" x14ac:dyDescent="0.25">
      <c r="A2367">
        <v>1860</v>
      </c>
      <c r="B2367" t="s">
        <v>401</v>
      </c>
      <c r="C2367" t="s">
        <v>2317</v>
      </c>
      <c r="D2367">
        <v>4.0469999999999997</v>
      </c>
      <c r="E2367">
        <v>1051</v>
      </c>
      <c r="F2367">
        <f t="shared" si="36"/>
        <v>11</v>
      </c>
      <c r="G2367" t="str">
        <f>STANDINGS_ERA[[#This Row],[League]]&amp;STANDINGS_ERA[[#This Row],[Team]]</f>
        <v>$150 Draft Champions Mar 04 1:00 pm Lg.3822Las Vegas Blvd VI</v>
      </c>
    </row>
    <row r="2368" spans="1:7" x14ac:dyDescent="0.25">
      <c r="A2368">
        <v>2126</v>
      </c>
      <c r="B2368" t="s">
        <v>275</v>
      </c>
      <c r="C2368" t="s">
        <v>2317</v>
      </c>
      <c r="D2368">
        <v>4.1360000000000001</v>
      </c>
      <c r="E2368">
        <v>785</v>
      </c>
      <c r="F2368">
        <f t="shared" si="36"/>
        <v>12</v>
      </c>
      <c r="G2368" t="str">
        <f>STANDINGS_ERA[[#This Row],[League]]&amp;STANDINGS_ERA[[#This Row],[Team]]</f>
        <v>$150 Draft Champions Mar 04 1:00 pm Lg.3822PABST</v>
      </c>
    </row>
    <row r="2369" spans="1:7" x14ac:dyDescent="0.25">
      <c r="A2369">
        <v>2477</v>
      </c>
      <c r="B2369" t="s">
        <v>2327</v>
      </c>
      <c r="C2369" t="s">
        <v>2317</v>
      </c>
      <c r="D2369">
        <v>4.26</v>
      </c>
      <c r="E2369">
        <v>434</v>
      </c>
      <c r="F2369">
        <f t="shared" si="36"/>
        <v>13</v>
      </c>
      <c r="G2369" t="str">
        <f>STANDINGS_ERA[[#This Row],[League]]&amp;STANDINGS_ERA[[#This Row],[Team]]</f>
        <v>$150 Draft Champions Mar 04 1:00 pm Lg.3822Team Kleven</v>
      </c>
    </row>
    <row r="2370" spans="1:7" x14ac:dyDescent="0.25">
      <c r="A2370">
        <v>2670</v>
      </c>
      <c r="B2370" t="s">
        <v>2328</v>
      </c>
      <c r="C2370" t="s">
        <v>2317</v>
      </c>
      <c r="D2370">
        <v>4.367</v>
      </c>
      <c r="E2370">
        <v>241</v>
      </c>
      <c r="F2370">
        <f t="shared" si="36"/>
        <v>14</v>
      </c>
      <c r="G2370" t="str">
        <f>STANDINGS_ERA[[#This Row],[League]]&amp;STANDINGS_ERA[[#This Row],[Team]]</f>
        <v>$150 Draft Champions Mar 04 1:00 pm Lg.3822Rosita Espinosa</v>
      </c>
    </row>
    <row r="2371" spans="1:7" x14ac:dyDescent="0.25">
      <c r="A2371">
        <v>2881</v>
      </c>
      <c r="B2371" t="s">
        <v>2319</v>
      </c>
      <c r="C2371" t="s">
        <v>2317</v>
      </c>
      <c r="D2371">
        <v>4.68</v>
      </c>
      <c r="E2371">
        <v>30</v>
      </c>
      <c r="F2371">
        <f t="shared" ref="F2371:F2434" si="37">IF(C2371=C2370,F2370+1,1)</f>
        <v>15</v>
      </c>
      <c r="G2371" t="str">
        <f>STANDINGS_ERA[[#This Row],[League]]&amp;STANDINGS_ERA[[#This Row],[Team]]</f>
        <v>$150 Draft Champions Mar 04 1:00 pm Lg.3822Seib &amp; Seib</v>
      </c>
    </row>
    <row r="2372" spans="1:7" x14ac:dyDescent="0.25">
      <c r="A2372">
        <v>207</v>
      </c>
      <c r="B2372" t="s">
        <v>104</v>
      </c>
      <c r="C2372" t="s">
        <v>2329</v>
      </c>
      <c r="D2372">
        <v>3.4849999999999999</v>
      </c>
      <c r="E2372">
        <v>2704</v>
      </c>
      <c r="F2372">
        <f t="shared" si="37"/>
        <v>1</v>
      </c>
      <c r="G2372" t="str">
        <f>STANDINGS_ERA[[#This Row],[League]]&amp;STANDINGS_ERA[[#This Row],[Team]]</f>
        <v>$150 Draft Champions Mar 04 1:00 pm Lg.3824Team Pawlowski</v>
      </c>
    </row>
    <row r="2373" spans="1:7" x14ac:dyDescent="0.25">
      <c r="A2373">
        <v>386</v>
      </c>
      <c r="B2373" t="s">
        <v>516</v>
      </c>
      <c r="C2373" t="s">
        <v>2329</v>
      </c>
      <c r="D2373">
        <v>3.5880000000000001</v>
      </c>
      <c r="E2373">
        <v>2525</v>
      </c>
      <c r="F2373">
        <f t="shared" si="37"/>
        <v>2</v>
      </c>
      <c r="G2373" t="str">
        <f>STANDINGS_ERA[[#This Row],[League]]&amp;STANDINGS_ERA[[#This Row],[Team]]</f>
        <v>$150 Draft Champions Mar 04 1:00 pm Lg.3824Team Binney</v>
      </c>
    </row>
    <row r="2374" spans="1:7" x14ac:dyDescent="0.25">
      <c r="A2374">
        <v>587</v>
      </c>
      <c r="B2374" t="s">
        <v>2336</v>
      </c>
      <c r="C2374" t="s">
        <v>2329</v>
      </c>
      <c r="D2374">
        <v>3.673</v>
      </c>
      <c r="E2374">
        <v>2324</v>
      </c>
      <c r="F2374">
        <f t="shared" si="37"/>
        <v>3</v>
      </c>
      <c r="G2374" t="str">
        <f>STANDINGS_ERA[[#This Row],[League]]&amp;STANDINGS_ERA[[#This Row],[Team]]</f>
        <v>$150 Draft Champions Mar 04 1:00 pm Lg.3824Las Vegas Ratpack 5</v>
      </c>
    </row>
    <row r="2375" spans="1:7" x14ac:dyDescent="0.25">
      <c r="A2375">
        <v>636</v>
      </c>
      <c r="B2375" t="s">
        <v>1789</v>
      </c>
      <c r="C2375" t="s">
        <v>2329</v>
      </c>
      <c r="D2375">
        <v>3.6909999999999998</v>
      </c>
      <c r="E2375">
        <v>2275</v>
      </c>
      <c r="F2375">
        <f t="shared" si="37"/>
        <v>4</v>
      </c>
      <c r="G2375" t="str">
        <f>STANDINGS_ERA[[#This Row],[League]]&amp;STANDINGS_ERA[[#This Row],[Team]]</f>
        <v>$150 Draft Champions Mar 04 1:00 pm Lg.3824Team Ghio</v>
      </c>
    </row>
    <row r="2376" spans="1:7" x14ac:dyDescent="0.25">
      <c r="A2376">
        <v>1072</v>
      </c>
      <c r="B2376" t="s">
        <v>2333</v>
      </c>
      <c r="C2376" t="s">
        <v>2329</v>
      </c>
      <c r="D2376">
        <v>3.8239999999999998</v>
      </c>
      <c r="E2376">
        <v>1839</v>
      </c>
      <c r="F2376">
        <f t="shared" si="37"/>
        <v>5</v>
      </c>
      <c r="G2376" t="str">
        <f>STANDINGS_ERA[[#This Row],[League]]&amp;STANDINGS_ERA[[#This Row],[Team]]</f>
        <v>$150 Draft Champions Mar 04 1:00 pm Lg.3824Almond Piscotty</v>
      </c>
    </row>
    <row r="2377" spans="1:7" x14ac:dyDescent="0.25">
      <c r="A2377">
        <v>1354</v>
      </c>
      <c r="B2377" t="s">
        <v>2337</v>
      </c>
      <c r="C2377" t="s">
        <v>2329</v>
      </c>
      <c r="D2377">
        <v>3.9009999999999998</v>
      </c>
      <c r="E2377">
        <v>1557</v>
      </c>
      <c r="F2377">
        <f t="shared" si="37"/>
        <v>6</v>
      </c>
      <c r="G2377" t="str">
        <f>STANDINGS_ERA[[#This Row],[League]]&amp;STANDINGS_ERA[[#This Row],[Team]]</f>
        <v>$150 Draft Champions Mar 04 1:00 pm Lg.3824Team Burnidge</v>
      </c>
    </row>
    <row r="2378" spans="1:7" x14ac:dyDescent="0.25">
      <c r="A2378">
        <v>1445</v>
      </c>
      <c r="B2378" t="s">
        <v>2335</v>
      </c>
      <c r="C2378" t="s">
        <v>2329</v>
      </c>
      <c r="D2378">
        <v>3.9279999999999999</v>
      </c>
      <c r="E2378">
        <v>1466</v>
      </c>
      <c r="F2378">
        <f t="shared" si="37"/>
        <v>7</v>
      </c>
      <c r="G2378" t="str">
        <f>STANDINGS_ERA[[#This Row],[League]]&amp;STANDINGS_ERA[[#This Row],[Team]]</f>
        <v>$150 Draft Champions Mar 04 1:00 pm Lg.3824Sierra 55</v>
      </c>
    </row>
    <row r="2379" spans="1:7" x14ac:dyDescent="0.25">
      <c r="A2379">
        <v>1612</v>
      </c>
      <c r="B2379" t="s">
        <v>2334</v>
      </c>
      <c r="C2379" t="s">
        <v>2329</v>
      </c>
      <c r="D2379">
        <v>3.9750000000000001</v>
      </c>
      <c r="E2379">
        <v>1299</v>
      </c>
      <c r="F2379">
        <f t="shared" si="37"/>
        <v>8</v>
      </c>
      <c r="G2379" t="str">
        <f>STANDINGS_ERA[[#This Row],[League]]&amp;STANDINGS_ERA[[#This Row],[Team]]</f>
        <v>$150 Draft Champions Mar 04 1:00 pm Lg.3824The Force-Hartsfield</v>
      </c>
    </row>
    <row r="2380" spans="1:7" x14ac:dyDescent="0.25">
      <c r="A2380">
        <v>1909</v>
      </c>
      <c r="B2380" t="s">
        <v>2330</v>
      </c>
      <c r="C2380" t="s">
        <v>2329</v>
      </c>
      <c r="D2380">
        <v>4.0609999999999999</v>
      </c>
      <c r="E2380">
        <v>1002</v>
      </c>
      <c r="F2380">
        <f t="shared" si="37"/>
        <v>9</v>
      </c>
      <c r="G2380" t="str">
        <f>STANDINGS_ERA[[#This Row],[League]]&amp;STANDINGS_ERA[[#This Row],[Team]]</f>
        <v>$150 Draft Champions Mar 04 1:00 pm Lg.3824Nothing's Gonna Stop Us Now</v>
      </c>
    </row>
    <row r="2381" spans="1:7" x14ac:dyDescent="0.25">
      <c r="A2381">
        <v>2023</v>
      </c>
      <c r="B2381" t="s">
        <v>162</v>
      </c>
      <c r="C2381" t="s">
        <v>2329</v>
      </c>
      <c r="D2381">
        <v>4.0979999999999999</v>
      </c>
      <c r="E2381">
        <v>888</v>
      </c>
      <c r="F2381">
        <f t="shared" si="37"/>
        <v>10</v>
      </c>
      <c r="G2381" t="str">
        <f>STANDINGS_ERA[[#This Row],[League]]&amp;STANDINGS_ERA[[#This Row],[Team]]</f>
        <v>$150 Draft Champions Mar 04 1:00 pm Lg.3824New York MUSCLE</v>
      </c>
    </row>
    <row r="2382" spans="1:7" x14ac:dyDescent="0.25">
      <c r="A2382">
        <v>2299</v>
      </c>
      <c r="B2382" t="s">
        <v>2338</v>
      </c>
      <c r="C2382" t="s">
        <v>2329</v>
      </c>
      <c r="D2382">
        <v>4.1900000000000004</v>
      </c>
      <c r="E2382">
        <v>612</v>
      </c>
      <c r="F2382">
        <f t="shared" si="37"/>
        <v>11</v>
      </c>
      <c r="G2382" t="str">
        <f>STANDINGS_ERA[[#This Row],[League]]&amp;STANDINGS_ERA[[#This Row],[Team]]</f>
        <v>$150 Draft Champions Mar 04 1:00 pm Lg.3824The Wynn Buffet</v>
      </c>
    </row>
    <row r="2383" spans="1:7" x14ac:dyDescent="0.25">
      <c r="A2383">
        <v>2358</v>
      </c>
      <c r="B2383" t="s">
        <v>2331</v>
      </c>
      <c r="C2383" t="s">
        <v>2329</v>
      </c>
      <c r="D2383">
        <v>4.21</v>
      </c>
      <c r="E2383">
        <v>553</v>
      </c>
      <c r="F2383">
        <f t="shared" si="37"/>
        <v>12</v>
      </c>
      <c r="G2383" t="str">
        <f>STANDINGS_ERA[[#This Row],[League]]&amp;STANDINGS_ERA[[#This Row],[Team]]</f>
        <v>$150 Draft Champions Mar 04 1:00 pm Lg.3824Slow Cartel</v>
      </c>
    </row>
    <row r="2384" spans="1:7" x14ac:dyDescent="0.25">
      <c r="A2384">
        <v>2516</v>
      </c>
      <c r="B2384" t="s">
        <v>1290</v>
      </c>
      <c r="C2384" t="s">
        <v>2329</v>
      </c>
      <c r="D2384">
        <v>4.28</v>
      </c>
      <c r="E2384">
        <v>395</v>
      </c>
      <c r="F2384">
        <f t="shared" si="37"/>
        <v>13</v>
      </c>
      <c r="G2384" t="str">
        <f>STANDINGS_ERA[[#This Row],[League]]&amp;STANDINGS_ERA[[#This Row],[Team]]</f>
        <v>$150 Draft Champions Mar 04 1:00 pm Lg.3824What Was I Thinking</v>
      </c>
    </row>
    <row r="2385" spans="1:7" x14ac:dyDescent="0.25">
      <c r="A2385">
        <v>2704</v>
      </c>
      <c r="B2385" t="s">
        <v>2332</v>
      </c>
      <c r="C2385" t="s">
        <v>2329</v>
      </c>
      <c r="D2385">
        <v>4.391</v>
      </c>
      <c r="E2385">
        <v>207</v>
      </c>
      <c r="F2385">
        <f t="shared" si="37"/>
        <v>14</v>
      </c>
      <c r="G2385" t="str">
        <f>STANDINGS_ERA[[#This Row],[League]]&amp;STANDINGS_ERA[[#This Row],[Team]]</f>
        <v>$150 Draft Champions Mar 04 1:00 pm Lg.3824EviLogic</v>
      </c>
    </row>
    <row r="2386" spans="1:7" x14ac:dyDescent="0.25">
      <c r="A2386">
        <v>2723</v>
      </c>
      <c r="B2386" t="s">
        <v>514</v>
      </c>
      <c r="C2386" t="s">
        <v>2329</v>
      </c>
      <c r="D2386">
        <v>4.407</v>
      </c>
      <c r="E2386">
        <v>188</v>
      </c>
      <c r="F2386">
        <f t="shared" si="37"/>
        <v>15</v>
      </c>
      <c r="G2386" t="str">
        <f>STANDINGS_ERA[[#This Row],[League]]&amp;STANDINGS_ERA[[#This Row],[Team]]</f>
        <v>$150 Draft Champions Mar 04 1:00 pm Lg.3824ROID RAGE</v>
      </c>
    </row>
    <row r="2387" spans="1:7" x14ac:dyDescent="0.25">
      <c r="A2387">
        <v>139</v>
      </c>
      <c r="B2387" t="s">
        <v>2349</v>
      </c>
      <c r="C2387" t="s">
        <v>2340</v>
      </c>
      <c r="D2387">
        <v>3.427</v>
      </c>
      <c r="E2387">
        <v>2772</v>
      </c>
      <c r="F2387">
        <f t="shared" si="37"/>
        <v>1</v>
      </c>
      <c r="G2387" t="str">
        <f>STANDINGS_ERA[[#This Row],[League]]&amp;STANDINGS_ERA[[#This Row],[Team]]</f>
        <v>$150 Draft Champions Mar 05 1:00 pm Lg.3826Every Rose Has It's Thor</v>
      </c>
    </row>
    <row r="2388" spans="1:7" x14ac:dyDescent="0.25">
      <c r="A2388">
        <v>142</v>
      </c>
      <c r="B2388" t="s">
        <v>2351</v>
      </c>
      <c r="C2388" t="s">
        <v>2340</v>
      </c>
      <c r="D2388">
        <v>3.4289999999999998</v>
      </c>
      <c r="E2388">
        <v>2769</v>
      </c>
      <c r="F2388">
        <f t="shared" si="37"/>
        <v>2</v>
      </c>
      <c r="G2388" t="str">
        <f>STANDINGS_ERA[[#This Row],[League]]&amp;STANDINGS_ERA[[#This Row],[Team]]</f>
        <v>$150 Draft Champions Mar 05 1:00 pm Lg.3826Clever Team Name3</v>
      </c>
    </row>
    <row r="2389" spans="1:7" x14ac:dyDescent="0.25">
      <c r="A2389">
        <v>162</v>
      </c>
      <c r="B2389" t="s">
        <v>2344</v>
      </c>
      <c r="C2389" t="s">
        <v>2340</v>
      </c>
      <c r="D2389">
        <v>3.4470000000000001</v>
      </c>
      <c r="E2389">
        <v>2749</v>
      </c>
      <c r="F2389">
        <f t="shared" si="37"/>
        <v>3</v>
      </c>
      <c r="G2389" t="str">
        <f>STANDINGS_ERA[[#This Row],[League]]&amp;STANDINGS_ERA[[#This Row],[Team]]</f>
        <v>$150 Draft Champions Mar 05 1:00 pm Lg.3826This Year's Bums</v>
      </c>
    </row>
    <row r="2390" spans="1:7" x14ac:dyDescent="0.25">
      <c r="A2390">
        <v>934</v>
      </c>
      <c r="B2390" t="s">
        <v>2298</v>
      </c>
      <c r="C2390" t="s">
        <v>2340</v>
      </c>
      <c r="D2390">
        <v>3.786</v>
      </c>
      <c r="E2390">
        <v>1977</v>
      </c>
      <c r="F2390">
        <f t="shared" si="37"/>
        <v>4</v>
      </c>
      <c r="G2390" t="str">
        <f>STANDINGS_ERA[[#This Row],[League]]&amp;STANDINGS_ERA[[#This Row],[Team]]</f>
        <v>$150 Draft Champions Mar 05 1:00 pm Lg.3826Team Welsh</v>
      </c>
    </row>
    <row r="2391" spans="1:7" x14ac:dyDescent="0.25">
      <c r="A2391">
        <v>1128</v>
      </c>
      <c r="B2391" t="s">
        <v>2352</v>
      </c>
      <c r="C2391" t="s">
        <v>2340</v>
      </c>
      <c r="D2391">
        <v>3.8420000000000001</v>
      </c>
      <c r="E2391">
        <v>1783</v>
      </c>
      <c r="F2391">
        <f t="shared" si="37"/>
        <v>5</v>
      </c>
      <c r="G2391" t="str">
        <f>STANDINGS_ERA[[#This Row],[League]]&amp;STANDINGS_ERA[[#This Row],[Team]]</f>
        <v>$150 Draft Champions Mar 05 1:00 pm Lg.3826Side Jackson</v>
      </c>
    </row>
    <row r="2392" spans="1:7" x14ac:dyDescent="0.25">
      <c r="A2392">
        <v>1238</v>
      </c>
      <c r="B2392" t="s">
        <v>2346</v>
      </c>
      <c r="C2392" t="s">
        <v>2340</v>
      </c>
      <c r="D2392">
        <v>3.8719999999999999</v>
      </c>
      <c r="E2392">
        <v>1673</v>
      </c>
      <c r="F2392">
        <f t="shared" si="37"/>
        <v>6</v>
      </c>
      <c r="G2392" t="str">
        <f>STANDINGS_ERA[[#This Row],[League]]&amp;STANDINGS_ERA[[#This Row],[Team]]</f>
        <v>$150 Draft Champions Mar 05 1:00 pm Lg.3826In for a Penny</v>
      </c>
    </row>
    <row r="2393" spans="1:7" x14ac:dyDescent="0.25">
      <c r="A2393">
        <v>1247</v>
      </c>
      <c r="B2393" t="s">
        <v>2347</v>
      </c>
      <c r="C2393" t="s">
        <v>2340</v>
      </c>
      <c r="D2393">
        <v>3.875</v>
      </c>
      <c r="E2393">
        <v>1664</v>
      </c>
      <c r="F2393">
        <f t="shared" si="37"/>
        <v>7</v>
      </c>
      <c r="G2393" t="str">
        <f>STANDINGS_ERA[[#This Row],[League]]&amp;STANDINGS_ERA[[#This Row],[Team]]</f>
        <v>$150 Draft Champions Mar 05 1:00 pm Lg.3826Five Blue Vidas</v>
      </c>
    </row>
    <row r="2394" spans="1:7" x14ac:dyDescent="0.25">
      <c r="A2394">
        <v>1673</v>
      </c>
      <c r="B2394" t="s">
        <v>105</v>
      </c>
      <c r="C2394" t="s">
        <v>2340</v>
      </c>
      <c r="D2394">
        <v>3.996</v>
      </c>
      <c r="E2394">
        <v>1238</v>
      </c>
      <c r="F2394">
        <f t="shared" si="37"/>
        <v>8</v>
      </c>
      <c r="G2394" t="str">
        <f>STANDINGS_ERA[[#This Row],[League]]&amp;STANDINGS_ERA[[#This Row],[Team]]</f>
        <v>$150 Draft Champions Mar 05 1:00 pm Lg.3826Inglorious Batsters</v>
      </c>
    </row>
    <row r="2395" spans="1:7" x14ac:dyDescent="0.25">
      <c r="A2395">
        <v>1711</v>
      </c>
      <c r="B2395" t="s">
        <v>2350</v>
      </c>
      <c r="C2395" t="s">
        <v>2340</v>
      </c>
      <c r="D2395">
        <v>4.0039999999999996</v>
      </c>
      <c r="E2395">
        <v>1200</v>
      </c>
      <c r="F2395">
        <f t="shared" si="37"/>
        <v>9</v>
      </c>
      <c r="G2395" t="str">
        <f>STANDINGS_ERA[[#This Row],[League]]&amp;STANDINGS_ERA[[#This Row],[Team]]</f>
        <v>$150 Draft Champions Mar 05 1:00 pm Lg.3826PANIK DC2</v>
      </c>
    </row>
    <row r="2396" spans="1:7" x14ac:dyDescent="0.25">
      <c r="A2396">
        <v>1955</v>
      </c>
      <c r="B2396" t="s">
        <v>2345</v>
      </c>
      <c r="C2396" t="s">
        <v>2340</v>
      </c>
      <c r="D2396">
        <v>4.077</v>
      </c>
      <c r="E2396">
        <v>956</v>
      </c>
      <c r="F2396">
        <f t="shared" si="37"/>
        <v>10</v>
      </c>
      <c r="G2396" t="str">
        <f>STANDINGS_ERA[[#This Row],[League]]&amp;STANDINGS_ERA[[#This Row],[Team]]</f>
        <v>$150 Draft Champions Mar 05 1:00 pm Lg.3826Painfully Slow but Steady</v>
      </c>
    </row>
    <row r="2397" spans="1:7" x14ac:dyDescent="0.25">
      <c r="A2397">
        <v>2082</v>
      </c>
      <c r="B2397" t="s">
        <v>2343</v>
      </c>
      <c r="C2397" t="s">
        <v>2340</v>
      </c>
      <c r="D2397">
        <v>4.1210000000000004</v>
      </c>
      <c r="E2397">
        <v>829</v>
      </c>
      <c r="F2397">
        <f t="shared" si="37"/>
        <v>11</v>
      </c>
      <c r="G2397" t="str">
        <f>STANDINGS_ERA[[#This Row],[League]]&amp;STANDINGS_ERA[[#This Row],[Team]]</f>
        <v>$150 Draft Champions Mar 05 1:00 pm Lg.3826Lundzilla 2</v>
      </c>
    </row>
    <row r="2398" spans="1:7" x14ac:dyDescent="0.25">
      <c r="A2398">
        <v>2101</v>
      </c>
      <c r="B2398" t="s">
        <v>2341</v>
      </c>
      <c r="C2398" t="s">
        <v>2340</v>
      </c>
      <c r="D2398">
        <v>4.1280000000000001</v>
      </c>
      <c r="E2398">
        <v>810</v>
      </c>
      <c r="F2398">
        <f t="shared" si="37"/>
        <v>12</v>
      </c>
      <c r="G2398" t="str">
        <f>STANDINGS_ERA[[#This Row],[League]]&amp;STANDINGS_ERA[[#This Row],[Team]]</f>
        <v>$150 Draft Champions Mar 05 1:00 pm Lg.3826Supermarket Sluggers</v>
      </c>
    </row>
    <row r="2399" spans="1:7" x14ac:dyDescent="0.25">
      <c r="A2399">
        <v>2323</v>
      </c>
      <c r="B2399" t="s">
        <v>2339</v>
      </c>
      <c r="C2399" t="s">
        <v>2340</v>
      </c>
      <c r="D2399">
        <v>4.1989999999999998</v>
      </c>
      <c r="E2399">
        <v>588</v>
      </c>
      <c r="F2399">
        <f t="shared" si="37"/>
        <v>13</v>
      </c>
      <c r="G2399" t="str">
        <f>STANDINGS_ERA[[#This Row],[League]]&amp;STANDINGS_ERA[[#This Row],[Team]]</f>
        <v>$150 Draft Champions Mar 05 1:00 pm Lg.3826Rush Limbaugh's Oxycontins</v>
      </c>
    </row>
    <row r="2400" spans="1:7" x14ac:dyDescent="0.25">
      <c r="A2400">
        <v>2374</v>
      </c>
      <c r="B2400" t="s">
        <v>2342</v>
      </c>
      <c r="C2400" t="s">
        <v>2340</v>
      </c>
      <c r="D2400">
        <v>4.2149999999999999</v>
      </c>
      <c r="E2400">
        <v>537</v>
      </c>
      <c r="F2400">
        <f t="shared" si="37"/>
        <v>14</v>
      </c>
      <c r="G2400" t="str">
        <f>STANDINGS_ERA[[#This Row],[League]]&amp;STANDINGS_ERA[[#This Row],[Team]]</f>
        <v>$150 Draft Champions Mar 05 1:00 pm Lg.3826Pyrolitic Decomposition 14</v>
      </c>
    </row>
    <row r="2401" spans="1:7" x14ac:dyDescent="0.25">
      <c r="A2401">
        <v>2735</v>
      </c>
      <c r="B2401" t="s">
        <v>2348</v>
      </c>
      <c r="C2401" t="s">
        <v>2340</v>
      </c>
      <c r="D2401">
        <v>4.415</v>
      </c>
      <c r="E2401">
        <v>176</v>
      </c>
      <c r="F2401">
        <f t="shared" si="37"/>
        <v>15</v>
      </c>
      <c r="G2401" t="str">
        <f>STANDINGS_ERA[[#This Row],[League]]&amp;STANDINGS_ERA[[#This Row],[Team]]</f>
        <v>$150 Draft Champions Mar 05 1:00 pm Lg.3826MurphysLawyer</v>
      </c>
    </row>
    <row r="2402" spans="1:7" x14ac:dyDescent="0.25">
      <c r="A2402">
        <v>33</v>
      </c>
      <c r="B2402" t="s">
        <v>2365</v>
      </c>
      <c r="C2402" t="s">
        <v>2354</v>
      </c>
      <c r="D2402">
        <v>3.2509999999999999</v>
      </c>
      <c r="E2402">
        <v>2878</v>
      </c>
      <c r="F2402">
        <f t="shared" si="37"/>
        <v>1</v>
      </c>
      <c r="G2402" t="str">
        <f>STANDINGS_ERA[[#This Row],[League]]&amp;STANDINGS_ERA[[#This Row],[Team]]</f>
        <v>$150 Draft Champions Mar 05 1:00 pm Lg.3830Four Dogs</v>
      </c>
    </row>
    <row r="2403" spans="1:7" x14ac:dyDescent="0.25">
      <c r="A2403">
        <v>74</v>
      </c>
      <c r="B2403" t="s">
        <v>2357</v>
      </c>
      <c r="C2403" t="s">
        <v>2354</v>
      </c>
      <c r="D2403">
        <v>3.32</v>
      </c>
      <c r="E2403">
        <v>2837</v>
      </c>
      <c r="F2403">
        <f t="shared" si="37"/>
        <v>2</v>
      </c>
      <c r="G2403" t="str">
        <f>STANDINGS_ERA[[#This Row],[League]]&amp;STANDINGS_ERA[[#This Row],[Team]]</f>
        <v>$150 Draft Champions Mar 05 1:00 pm Lg.3830D'oyle Cartel</v>
      </c>
    </row>
    <row r="2404" spans="1:7" x14ac:dyDescent="0.25">
      <c r="A2404">
        <v>560</v>
      </c>
      <c r="B2404" t="s">
        <v>2364</v>
      </c>
      <c r="C2404" t="s">
        <v>2354</v>
      </c>
      <c r="D2404">
        <v>3.6619999999999999</v>
      </c>
      <c r="E2404">
        <v>2351</v>
      </c>
      <c r="F2404">
        <f t="shared" si="37"/>
        <v>3</v>
      </c>
      <c r="G2404" t="str">
        <f>STANDINGS_ERA[[#This Row],[League]]&amp;STANDINGS_ERA[[#This Row],[Team]]</f>
        <v>$150 Draft Champions Mar 05 1:00 pm Lg.3830Fantasy Baseball 2k</v>
      </c>
    </row>
    <row r="2405" spans="1:7" x14ac:dyDescent="0.25">
      <c r="A2405">
        <v>708</v>
      </c>
      <c r="B2405" t="s">
        <v>2362</v>
      </c>
      <c r="C2405" t="s">
        <v>2354</v>
      </c>
      <c r="D2405">
        <v>3.72</v>
      </c>
      <c r="E2405">
        <v>2203</v>
      </c>
      <c r="F2405">
        <f t="shared" si="37"/>
        <v>4</v>
      </c>
      <c r="G2405" t="str">
        <f>STANDINGS_ERA[[#This Row],[League]]&amp;STANDINGS_ERA[[#This Row],[Team]]</f>
        <v>$150 Draft Champions Mar 05 1:00 pm Lg.3830Twin Killerz</v>
      </c>
    </row>
    <row r="2406" spans="1:7" x14ac:dyDescent="0.25">
      <c r="A2406">
        <v>817</v>
      </c>
      <c r="B2406" t="s">
        <v>354</v>
      </c>
      <c r="C2406" t="s">
        <v>2354</v>
      </c>
      <c r="D2406">
        <v>3.7519999999999998</v>
      </c>
      <c r="E2406">
        <v>2094</v>
      </c>
      <c r="F2406">
        <f t="shared" si="37"/>
        <v>5</v>
      </c>
      <c r="G2406" t="str">
        <f>STANDINGS_ERA[[#This Row],[League]]&amp;STANDINGS_ERA[[#This Row],[Team]]</f>
        <v>$150 Draft Champions Mar 05 1:00 pm Lg.3830Evil Prime</v>
      </c>
    </row>
    <row r="2407" spans="1:7" x14ac:dyDescent="0.25">
      <c r="A2407">
        <v>1158</v>
      </c>
      <c r="B2407" t="s">
        <v>2359</v>
      </c>
      <c r="C2407" t="s">
        <v>2354</v>
      </c>
      <c r="D2407">
        <v>3.851</v>
      </c>
      <c r="E2407">
        <v>1753</v>
      </c>
      <c r="F2407">
        <f t="shared" si="37"/>
        <v>6</v>
      </c>
      <c r="G2407" t="str">
        <f>STANDINGS_ERA[[#This Row],[League]]&amp;STANDINGS_ERA[[#This Row],[Team]]</f>
        <v>$150 Draft Champions Mar 05 1:00 pm Lg.3830Slippin' Jimmies</v>
      </c>
    </row>
    <row r="2408" spans="1:7" x14ac:dyDescent="0.25">
      <c r="A2408">
        <v>1260</v>
      </c>
      <c r="B2408" t="s">
        <v>2366</v>
      </c>
      <c r="C2408" t="s">
        <v>2354</v>
      </c>
      <c r="D2408">
        <v>3.8769999999999998</v>
      </c>
      <c r="E2408">
        <v>1651</v>
      </c>
      <c r="F2408">
        <f t="shared" si="37"/>
        <v>7</v>
      </c>
      <c r="G2408" t="str">
        <f>STANDINGS_ERA[[#This Row],[League]]&amp;STANDINGS_ERA[[#This Row],[Team]]</f>
        <v>$150 Draft Champions Mar 05 1:00 pm Lg.3830Fatter than you!</v>
      </c>
    </row>
    <row r="2409" spans="1:7" x14ac:dyDescent="0.25">
      <c r="A2409">
        <v>1607</v>
      </c>
      <c r="B2409" t="s">
        <v>2355</v>
      </c>
      <c r="C2409" t="s">
        <v>2354</v>
      </c>
      <c r="D2409">
        <v>3.9750000000000001</v>
      </c>
      <c r="E2409">
        <v>1304</v>
      </c>
      <c r="F2409">
        <f t="shared" si="37"/>
        <v>8</v>
      </c>
      <c r="G2409" t="str">
        <f>STANDINGS_ERA[[#This Row],[League]]&amp;STANDINGS_ERA[[#This Row],[Team]]</f>
        <v>$150 Draft Champions Mar 05 1:00 pm Lg.3830deadmoneyJ</v>
      </c>
    </row>
    <row r="2410" spans="1:7" x14ac:dyDescent="0.25">
      <c r="A2410">
        <v>1925</v>
      </c>
      <c r="B2410" t="s">
        <v>2360</v>
      </c>
      <c r="C2410" t="s">
        <v>2354</v>
      </c>
      <c r="D2410">
        <v>4.0659999999999998</v>
      </c>
      <c r="E2410">
        <v>986</v>
      </c>
      <c r="F2410">
        <f t="shared" si="37"/>
        <v>9</v>
      </c>
      <c r="G2410" t="str">
        <f>STANDINGS_ERA[[#This Row],[League]]&amp;STANDINGS_ERA[[#This Row],[Team]]</f>
        <v>$150 Draft Champions Mar 05 1:00 pm Lg.3830Big Shot Callers</v>
      </c>
    </row>
    <row r="2411" spans="1:7" x14ac:dyDescent="0.25">
      <c r="A2411">
        <v>2208</v>
      </c>
      <c r="B2411" t="s">
        <v>395</v>
      </c>
      <c r="C2411" t="s">
        <v>2354</v>
      </c>
      <c r="D2411">
        <v>4.1630000000000003</v>
      </c>
      <c r="E2411">
        <v>703</v>
      </c>
      <c r="F2411">
        <f t="shared" si="37"/>
        <v>10</v>
      </c>
      <c r="G2411" t="str">
        <f>STANDINGS_ERA[[#This Row],[League]]&amp;STANDINGS_ERA[[#This Row],[Team]]</f>
        <v>$150 Draft Champions Mar 05 1:00 pm Lg.3830American Dreams</v>
      </c>
    </row>
    <row r="2412" spans="1:7" x14ac:dyDescent="0.25">
      <c r="A2412">
        <v>2362</v>
      </c>
      <c r="B2412" t="s">
        <v>2358</v>
      </c>
      <c r="C2412" t="s">
        <v>2354</v>
      </c>
      <c r="D2412">
        <v>4.2110000000000003</v>
      </c>
      <c r="E2412">
        <v>549</v>
      </c>
      <c r="F2412">
        <f t="shared" si="37"/>
        <v>11</v>
      </c>
      <c r="G2412" t="str">
        <f>STANDINGS_ERA[[#This Row],[League]]&amp;STANDINGS_ERA[[#This Row],[Team]]</f>
        <v>$150 Draft Champions Mar 05 1:00 pm Lg.3830Ancient Astronaut Theorists</v>
      </c>
    </row>
    <row r="2413" spans="1:7" x14ac:dyDescent="0.25">
      <c r="A2413">
        <v>2378</v>
      </c>
      <c r="B2413" t="s">
        <v>2363</v>
      </c>
      <c r="C2413" t="s">
        <v>2354</v>
      </c>
      <c r="D2413">
        <v>4.2169999999999996</v>
      </c>
      <c r="E2413">
        <v>533</v>
      </c>
      <c r="F2413">
        <f t="shared" si="37"/>
        <v>12</v>
      </c>
      <c r="G2413" t="str">
        <f>STANDINGS_ERA[[#This Row],[League]]&amp;STANDINGS_ERA[[#This Row],[Team]]</f>
        <v>$150 Draft Champions Mar 05 1:00 pm Lg.3830Team Shaw</v>
      </c>
    </row>
    <row r="2414" spans="1:7" x14ac:dyDescent="0.25">
      <c r="A2414">
        <v>2699</v>
      </c>
      <c r="B2414" t="s">
        <v>2353</v>
      </c>
      <c r="C2414" t="s">
        <v>2354</v>
      </c>
      <c r="D2414">
        <v>4.3860000000000001</v>
      </c>
      <c r="E2414">
        <v>212</v>
      </c>
      <c r="F2414">
        <f t="shared" si="37"/>
        <v>13</v>
      </c>
      <c r="G2414" t="str">
        <f>STANDINGS_ERA[[#This Row],[League]]&amp;STANDINGS_ERA[[#This Row],[Team]]</f>
        <v>$150 Draft Champions Mar 05 1:00 pm Lg.3830Grumpy Old Man</v>
      </c>
    </row>
    <row r="2415" spans="1:7" x14ac:dyDescent="0.25">
      <c r="A2415">
        <v>2716</v>
      </c>
      <c r="B2415" t="s">
        <v>2361</v>
      </c>
      <c r="C2415" t="s">
        <v>2354</v>
      </c>
      <c r="D2415">
        <v>4.4000000000000004</v>
      </c>
      <c r="E2415">
        <v>195</v>
      </c>
      <c r="F2415">
        <f t="shared" si="37"/>
        <v>14</v>
      </c>
      <c r="G2415" t="str">
        <f>STANDINGS_ERA[[#This Row],[League]]&amp;STANDINGS_ERA[[#This Row],[Team]]</f>
        <v>$150 Draft Champions Mar 05 1:00 pm Lg.3830Scooters Fantasy</v>
      </c>
    </row>
    <row r="2416" spans="1:7" x14ac:dyDescent="0.25">
      <c r="A2416">
        <v>2801</v>
      </c>
      <c r="B2416" t="s">
        <v>2356</v>
      </c>
      <c r="C2416" t="s">
        <v>2354</v>
      </c>
      <c r="D2416">
        <v>4.4790000000000001</v>
      </c>
      <c r="E2416">
        <v>110</v>
      </c>
      <c r="F2416">
        <f t="shared" si="37"/>
        <v>15</v>
      </c>
      <c r="G2416" t="str">
        <f>STANDINGS_ERA[[#This Row],[League]]&amp;STANDINGS_ERA[[#This Row],[Team]]</f>
        <v>$150 Draft Champions Mar 05 1:00 pm Lg.3830Team Ioli</v>
      </c>
    </row>
    <row r="2417" spans="1:7" x14ac:dyDescent="0.25">
      <c r="A2417">
        <v>12</v>
      </c>
      <c r="B2417" t="s">
        <v>2369</v>
      </c>
      <c r="C2417" t="s">
        <v>2368</v>
      </c>
      <c r="D2417">
        <v>3.141</v>
      </c>
      <c r="E2417">
        <v>2899</v>
      </c>
      <c r="F2417">
        <f t="shared" si="37"/>
        <v>1</v>
      </c>
      <c r="G2417" t="str">
        <f>STANDINGS_ERA[[#This Row],[League]]&amp;STANDINGS_ERA[[#This Row],[Team]]</f>
        <v>$150 Draft Champions Mar 06 1:00 pm Lg.3832Team MBC</v>
      </c>
    </row>
    <row r="2418" spans="1:7" x14ac:dyDescent="0.25">
      <c r="A2418">
        <v>82</v>
      </c>
      <c r="B2418" t="s">
        <v>2370</v>
      </c>
      <c r="C2418" t="s">
        <v>2368</v>
      </c>
      <c r="D2418">
        <v>3.34</v>
      </c>
      <c r="E2418">
        <v>2829</v>
      </c>
      <c r="F2418">
        <f t="shared" si="37"/>
        <v>2</v>
      </c>
      <c r="G2418" t="str">
        <f>STANDINGS_ERA[[#This Row],[League]]&amp;STANDINGS_ERA[[#This Row],[Team]]</f>
        <v>$150 Draft Champions Mar 06 1:00 pm Lg.3832Bryzzo</v>
      </c>
    </row>
    <row r="2419" spans="1:7" x14ac:dyDescent="0.25">
      <c r="A2419">
        <v>325</v>
      </c>
      <c r="B2419" t="s">
        <v>112</v>
      </c>
      <c r="C2419" t="s">
        <v>2368</v>
      </c>
      <c r="D2419">
        <v>3.5590000000000002</v>
      </c>
      <c r="E2419">
        <v>2586</v>
      </c>
      <c r="F2419">
        <f t="shared" si="37"/>
        <v>3</v>
      </c>
      <c r="G2419" t="str">
        <f>STANDINGS_ERA[[#This Row],[League]]&amp;STANDINGS_ERA[[#This Row],[Team]]</f>
        <v>$150 Draft Champions Mar 06 1:00 pm Lg.3832Rookie Monsters</v>
      </c>
    </row>
    <row r="2420" spans="1:7" x14ac:dyDescent="0.25">
      <c r="A2420">
        <v>404</v>
      </c>
      <c r="B2420" t="s">
        <v>186</v>
      </c>
      <c r="C2420" t="s">
        <v>2368</v>
      </c>
      <c r="D2420">
        <v>3.597</v>
      </c>
      <c r="E2420">
        <v>2507</v>
      </c>
      <c r="F2420">
        <f t="shared" si="37"/>
        <v>4</v>
      </c>
      <c r="G2420" t="str">
        <f>STANDINGS_ERA[[#This Row],[League]]&amp;STANDINGS_ERA[[#This Row],[Team]]</f>
        <v>$150 Draft Champions Mar 06 1:00 pm Lg.3832LONG GONE</v>
      </c>
    </row>
    <row r="2421" spans="1:7" x14ac:dyDescent="0.25">
      <c r="A2421">
        <v>688</v>
      </c>
      <c r="B2421" t="s">
        <v>230</v>
      </c>
      <c r="C2421" t="s">
        <v>2368</v>
      </c>
      <c r="D2421">
        <v>3.714</v>
      </c>
      <c r="E2421">
        <v>2223</v>
      </c>
      <c r="F2421">
        <f t="shared" si="37"/>
        <v>5</v>
      </c>
      <c r="G2421" t="str">
        <f>STANDINGS_ERA[[#This Row],[League]]&amp;STANDINGS_ERA[[#This Row],[Team]]</f>
        <v>$150 Draft Champions Mar 06 1:00 pm Lg.3832Team Hofmann</v>
      </c>
    </row>
    <row r="2422" spans="1:7" x14ac:dyDescent="0.25">
      <c r="A2422">
        <v>1023</v>
      </c>
      <c r="B2422" t="s">
        <v>16</v>
      </c>
      <c r="C2422" t="s">
        <v>2368</v>
      </c>
      <c r="D2422">
        <v>3.8119999999999998</v>
      </c>
      <c r="E2422">
        <v>1888</v>
      </c>
      <c r="F2422">
        <f t="shared" si="37"/>
        <v>6</v>
      </c>
      <c r="G2422" t="str">
        <f>STANDINGS_ERA[[#This Row],[League]]&amp;STANDINGS_ERA[[#This Row],[Team]]</f>
        <v>$150 Draft Champions Mar 06 1:00 pm Lg.3832Team Phan</v>
      </c>
    </row>
    <row r="2423" spans="1:7" x14ac:dyDescent="0.25">
      <c r="A2423">
        <v>1171</v>
      </c>
      <c r="B2423" t="s">
        <v>2372</v>
      </c>
      <c r="C2423" t="s">
        <v>2368</v>
      </c>
      <c r="D2423">
        <v>3.855</v>
      </c>
      <c r="E2423">
        <v>1740</v>
      </c>
      <c r="F2423">
        <f t="shared" si="37"/>
        <v>7</v>
      </c>
      <c r="G2423" t="str">
        <f>STANDINGS_ERA[[#This Row],[League]]&amp;STANDINGS_ERA[[#This Row],[Team]]</f>
        <v>$150 Draft Champions Mar 06 1:00 pm Lg.3832FUBAR</v>
      </c>
    </row>
    <row r="2424" spans="1:7" x14ac:dyDescent="0.25">
      <c r="A2424">
        <v>1278</v>
      </c>
      <c r="B2424" t="s">
        <v>2374</v>
      </c>
      <c r="C2424" t="s">
        <v>2368</v>
      </c>
      <c r="D2424">
        <v>3.883</v>
      </c>
      <c r="E2424">
        <v>1633</v>
      </c>
      <c r="F2424">
        <f t="shared" si="37"/>
        <v>8</v>
      </c>
      <c r="G2424" t="str">
        <f>STANDINGS_ERA[[#This Row],[League]]&amp;STANDINGS_ERA[[#This Row],[Team]]</f>
        <v>$150 Draft Champions Mar 06 1:00 pm Lg.3832Dead Cat Bounce</v>
      </c>
    </row>
    <row r="2425" spans="1:7" x14ac:dyDescent="0.25">
      <c r="A2425">
        <v>2124</v>
      </c>
      <c r="B2425" t="s">
        <v>2371</v>
      </c>
      <c r="C2425" t="s">
        <v>2368</v>
      </c>
      <c r="D2425">
        <v>4.1349999999999998</v>
      </c>
      <c r="E2425">
        <v>787</v>
      </c>
      <c r="F2425">
        <f t="shared" si="37"/>
        <v>9</v>
      </c>
      <c r="G2425" t="str">
        <f>STANDINGS_ERA[[#This Row],[League]]&amp;STANDINGS_ERA[[#This Row],[Team]]</f>
        <v>$150 Draft Champions Mar 06 1:00 pm Lg.3832Hawk N Sons</v>
      </c>
    </row>
    <row r="2426" spans="1:7" x14ac:dyDescent="0.25">
      <c r="A2426">
        <v>2546</v>
      </c>
      <c r="B2426" t="s">
        <v>2376</v>
      </c>
      <c r="C2426" t="s">
        <v>2368</v>
      </c>
      <c r="D2426">
        <v>4.2919999999999998</v>
      </c>
      <c r="E2426">
        <v>365</v>
      </c>
      <c r="F2426">
        <f t="shared" si="37"/>
        <v>10</v>
      </c>
      <c r="G2426" t="str">
        <f>STANDINGS_ERA[[#This Row],[League]]&amp;STANDINGS_ERA[[#This Row],[Team]]</f>
        <v>$150 Draft Champions Mar 06 1:00 pm Lg.3832The Marine Biologist</v>
      </c>
    </row>
    <row r="2427" spans="1:7" x14ac:dyDescent="0.25">
      <c r="A2427">
        <v>2643</v>
      </c>
      <c r="B2427" t="s">
        <v>2375</v>
      </c>
      <c r="C2427" t="s">
        <v>2368</v>
      </c>
      <c r="D2427">
        <v>4.3490000000000002</v>
      </c>
      <c r="E2427">
        <v>268</v>
      </c>
      <c r="F2427">
        <f t="shared" si="37"/>
        <v>11</v>
      </c>
      <c r="G2427" t="str">
        <f>STANDINGS_ERA[[#This Row],[League]]&amp;STANDINGS_ERA[[#This Row],[Team]]</f>
        <v>$150 Draft Champions Mar 06 1:00 pm Lg.3832pizza party9</v>
      </c>
    </row>
    <row r="2428" spans="1:7" x14ac:dyDescent="0.25">
      <c r="A2428">
        <v>2653</v>
      </c>
      <c r="B2428" t="s">
        <v>2367</v>
      </c>
      <c r="C2428" t="s">
        <v>2368</v>
      </c>
      <c r="D2428">
        <v>4.3540000000000001</v>
      </c>
      <c r="E2428">
        <v>258</v>
      </c>
      <c r="F2428">
        <f t="shared" si="37"/>
        <v>12</v>
      </c>
      <c r="G2428" t="str">
        <f>STANDINGS_ERA[[#This Row],[League]]&amp;STANDINGS_ERA[[#This Row],[Team]]</f>
        <v>$150 Draft Champions Mar 06 1:00 pm Lg.3832Dewey, Cheatem and Howe</v>
      </c>
    </row>
    <row r="2429" spans="1:7" x14ac:dyDescent="0.25">
      <c r="A2429">
        <v>2760</v>
      </c>
      <c r="B2429" t="s">
        <v>19</v>
      </c>
      <c r="C2429" t="s">
        <v>2368</v>
      </c>
      <c r="D2429">
        <v>4.4349999999999996</v>
      </c>
      <c r="E2429">
        <v>151</v>
      </c>
      <c r="F2429">
        <f t="shared" si="37"/>
        <v>13</v>
      </c>
      <c r="G2429" t="str">
        <f>STANDINGS_ERA[[#This Row],[League]]&amp;STANDINGS_ERA[[#This Row],[Team]]</f>
        <v>$150 Draft Champions Mar 06 1:00 pm Lg.3832One Eyed Jack</v>
      </c>
    </row>
    <row r="2430" spans="1:7" x14ac:dyDescent="0.25">
      <c r="A2430">
        <v>2803</v>
      </c>
      <c r="B2430" t="s">
        <v>2373</v>
      </c>
      <c r="C2430" t="s">
        <v>2368</v>
      </c>
      <c r="D2430">
        <v>4.4829999999999997</v>
      </c>
      <c r="E2430">
        <v>108</v>
      </c>
      <c r="F2430">
        <f t="shared" si="37"/>
        <v>14</v>
      </c>
      <c r="G2430" t="str">
        <f>STANDINGS_ERA[[#This Row],[League]]&amp;STANDINGS_ERA[[#This Row],[Team]]</f>
        <v>$150 Draft Champions Mar 06 1:00 pm Lg.3832Team Torres</v>
      </c>
    </row>
    <row r="2431" spans="1:7" x14ac:dyDescent="0.25">
      <c r="A2431">
        <v>2804</v>
      </c>
      <c r="B2431" t="s">
        <v>1410</v>
      </c>
      <c r="C2431" t="s">
        <v>2368</v>
      </c>
      <c r="D2431">
        <v>4.484</v>
      </c>
      <c r="E2431">
        <v>107</v>
      </c>
      <c r="F2431">
        <f t="shared" si="37"/>
        <v>15</v>
      </c>
      <c r="G2431" t="str">
        <f>STANDINGS_ERA[[#This Row],[League]]&amp;STANDINGS_ERA[[#This Row],[Team]]</f>
        <v>$150 Draft Champions Mar 06 1:00 pm Lg.3832New York's Finest</v>
      </c>
    </row>
    <row r="2432" spans="1:7" x14ac:dyDescent="0.25">
      <c r="A2432">
        <v>45</v>
      </c>
      <c r="B2432" t="s">
        <v>2386</v>
      </c>
      <c r="C2432" t="s">
        <v>2378</v>
      </c>
      <c r="D2432">
        <v>3.2719999999999998</v>
      </c>
      <c r="E2432">
        <v>2866</v>
      </c>
      <c r="F2432">
        <f t="shared" si="37"/>
        <v>1</v>
      </c>
      <c r="G2432" t="str">
        <f>STANDINGS_ERA[[#This Row],[League]]&amp;STANDINGS_ERA[[#This Row],[Team]]</f>
        <v>$150 Draft Champions Mar 06 1:00 pm Lg.3836zima..........</v>
      </c>
    </row>
    <row r="2433" spans="1:7" x14ac:dyDescent="0.25">
      <c r="A2433">
        <v>47</v>
      </c>
      <c r="B2433" t="s">
        <v>2380</v>
      </c>
      <c r="C2433" t="s">
        <v>2378</v>
      </c>
      <c r="D2433">
        <v>3.274</v>
      </c>
      <c r="E2433">
        <v>2864</v>
      </c>
      <c r="F2433">
        <f t="shared" si="37"/>
        <v>2</v>
      </c>
      <c r="G2433" t="str">
        <f>STANDINGS_ERA[[#This Row],[League]]&amp;STANDINGS_ERA[[#This Row],[Team]]</f>
        <v>$150 Draft Champions Mar 06 1:00 pm Lg.3836FAABuless</v>
      </c>
    </row>
    <row r="2434" spans="1:7" x14ac:dyDescent="0.25">
      <c r="A2434">
        <v>163</v>
      </c>
      <c r="B2434" t="s">
        <v>205</v>
      </c>
      <c r="C2434" t="s">
        <v>2378</v>
      </c>
      <c r="D2434">
        <v>3.448</v>
      </c>
      <c r="E2434">
        <v>2748</v>
      </c>
      <c r="F2434">
        <f t="shared" si="37"/>
        <v>3</v>
      </c>
      <c r="G2434" t="str">
        <f>STANDINGS_ERA[[#This Row],[League]]&amp;STANDINGS_ERA[[#This Row],[Team]]</f>
        <v>$150 Draft Champions Mar 06 1:00 pm Lg.3836Team Sloan</v>
      </c>
    </row>
    <row r="2435" spans="1:7" x14ac:dyDescent="0.25">
      <c r="A2435">
        <v>484</v>
      </c>
      <c r="B2435" t="s">
        <v>107</v>
      </c>
      <c r="C2435" t="s">
        <v>2378</v>
      </c>
      <c r="D2435">
        <v>3.6309999999999998</v>
      </c>
      <c r="E2435">
        <v>2427</v>
      </c>
      <c r="F2435">
        <f t="shared" ref="F2435:F2498" si="38">IF(C2435=C2434,F2434+1,1)</f>
        <v>4</v>
      </c>
      <c r="G2435" t="str">
        <f>STANDINGS_ERA[[#This Row],[League]]&amp;STANDINGS_ERA[[#This Row],[Team]]</f>
        <v>$150 Draft Champions Mar 06 1:00 pm Lg.3836Team Scott</v>
      </c>
    </row>
    <row r="2436" spans="1:7" x14ac:dyDescent="0.25">
      <c r="A2436">
        <v>1013</v>
      </c>
      <c r="B2436" t="s">
        <v>2385</v>
      </c>
      <c r="C2436" t="s">
        <v>2378</v>
      </c>
      <c r="D2436">
        <v>3.8090000000000002</v>
      </c>
      <c r="E2436">
        <v>1898</v>
      </c>
      <c r="F2436">
        <f t="shared" si="38"/>
        <v>5</v>
      </c>
      <c r="G2436" t="str">
        <f>STANDINGS_ERA[[#This Row],[League]]&amp;STANDINGS_ERA[[#This Row],[Team]]</f>
        <v>$150 Draft Champions Mar 06 1:00 pm Lg.3836Winters Storm</v>
      </c>
    </row>
    <row r="2437" spans="1:7" x14ac:dyDescent="0.25">
      <c r="A2437">
        <v>1292</v>
      </c>
      <c r="B2437" t="s">
        <v>2383</v>
      </c>
      <c r="C2437" t="s">
        <v>2378</v>
      </c>
      <c r="D2437">
        <v>3.887</v>
      </c>
      <c r="E2437">
        <v>1619</v>
      </c>
      <c r="F2437">
        <f t="shared" si="38"/>
        <v>6</v>
      </c>
      <c r="G2437" t="str">
        <f>STANDINGS_ERA[[#This Row],[League]]&amp;STANDINGS_ERA[[#This Row],[Team]]</f>
        <v>$150 Draft Champions Mar 06 1:00 pm Lg.3836Mud Bugs</v>
      </c>
    </row>
    <row r="2438" spans="1:7" x14ac:dyDescent="0.25">
      <c r="A2438">
        <v>1490</v>
      </c>
      <c r="B2438" t="s">
        <v>2379</v>
      </c>
      <c r="C2438" t="s">
        <v>2378</v>
      </c>
      <c r="D2438">
        <v>3.9409999999999998</v>
      </c>
      <c r="E2438">
        <v>1421</v>
      </c>
      <c r="F2438">
        <f t="shared" si="38"/>
        <v>7</v>
      </c>
      <c r="G2438" t="str">
        <f>STANDINGS_ERA[[#This Row],[League]]&amp;STANDINGS_ERA[[#This Row],[Team]]</f>
        <v>$150 Draft Champions Mar 06 1:00 pm Lg.3836Master of Karate &amp; Friendship</v>
      </c>
    </row>
    <row r="2439" spans="1:7" x14ac:dyDescent="0.25">
      <c r="A2439">
        <v>1553</v>
      </c>
      <c r="B2439" t="s">
        <v>376</v>
      </c>
      <c r="C2439" t="s">
        <v>2378</v>
      </c>
      <c r="D2439">
        <v>3.9609999999999999</v>
      </c>
      <c r="E2439">
        <v>1358</v>
      </c>
      <c r="F2439">
        <f t="shared" si="38"/>
        <v>8</v>
      </c>
      <c r="G2439" t="str">
        <f>STANDINGS_ERA[[#This Row],[League]]&amp;STANDINGS_ERA[[#This Row],[Team]]</f>
        <v>$150 Draft Champions Mar 06 1:00 pm Lg.3836Munsons</v>
      </c>
    </row>
    <row r="2440" spans="1:7" x14ac:dyDescent="0.25">
      <c r="A2440">
        <v>1756</v>
      </c>
      <c r="B2440" t="s">
        <v>2388</v>
      </c>
      <c r="C2440" t="s">
        <v>2378</v>
      </c>
      <c r="D2440">
        <v>4.016</v>
      </c>
      <c r="E2440">
        <v>1155</v>
      </c>
      <c r="F2440">
        <f t="shared" si="38"/>
        <v>9</v>
      </c>
      <c r="G2440" t="str">
        <f>STANDINGS_ERA[[#This Row],[League]]&amp;STANDINGS_ERA[[#This Row],[Team]]</f>
        <v>$150 Draft Champions Mar 06 1:00 pm Lg.3836Ghostbuster Posey</v>
      </c>
    </row>
    <row r="2441" spans="1:7" x14ac:dyDescent="0.25">
      <c r="A2441">
        <v>1782</v>
      </c>
      <c r="B2441" t="s">
        <v>2384</v>
      </c>
      <c r="C2441" t="s">
        <v>2378</v>
      </c>
      <c r="D2441">
        <v>4.0250000000000004</v>
      </c>
      <c r="E2441">
        <v>1129</v>
      </c>
      <c r="F2441">
        <f t="shared" si="38"/>
        <v>10</v>
      </c>
      <c r="G2441" t="str">
        <f>STANDINGS_ERA[[#This Row],[League]]&amp;STANDINGS_ERA[[#This Row],[Team]]</f>
        <v>$150 Draft Champions Mar 06 1:00 pm Lg.3836Kamden Yards</v>
      </c>
    </row>
    <row r="2442" spans="1:7" x14ac:dyDescent="0.25">
      <c r="A2442">
        <v>1898</v>
      </c>
      <c r="B2442" t="s">
        <v>2377</v>
      </c>
      <c r="C2442" t="s">
        <v>2378</v>
      </c>
      <c r="D2442">
        <v>4.0579999999999998</v>
      </c>
      <c r="E2442">
        <v>1013</v>
      </c>
      <c r="F2442">
        <f t="shared" si="38"/>
        <v>11</v>
      </c>
      <c r="G2442" t="str">
        <f>STANDINGS_ERA[[#This Row],[League]]&amp;STANDINGS_ERA[[#This Row],[Team]]</f>
        <v>$150 Draft Champions Mar 06 1:00 pm Lg.3836Seam Heads</v>
      </c>
    </row>
    <row r="2443" spans="1:7" x14ac:dyDescent="0.25">
      <c r="A2443">
        <v>2030</v>
      </c>
      <c r="B2443" t="s">
        <v>1336</v>
      </c>
      <c r="C2443" t="s">
        <v>2378</v>
      </c>
      <c r="D2443">
        <v>4.0999999999999996</v>
      </c>
      <c r="E2443">
        <v>881</v>
      </c>
      <c r="F2443">
        <f t="shared" si="38"/>
        <v>12</v>
      </c>
      <c r="G2443" t="str">
        <f>STANDINGS_ERA[[#This Row],[League]]&amp;STANDINGS_ERA[[#This Row],[Team]]</f>
        <v>$150 Draft Champions Mar 06 1:00 pm Lg.3836Team Madsen</v>
      </c>
    </row>
    <row r="2444" spans="1:7" x14ac:dyDescent="0.25">
      <c r="A2444">
        <v>2154</v>
      </c>
      <c r="B2444" t="s">
        <v>2387</v>
      </c>
      <c r="C2444" t="s">
        <v>2378</v>
      </c>
      <c r="D2444">
        <v>4.1449999999999996</v>
      </c>
      <c r="E2444">
        <v>757</v>
      </c>
      <c r="F2444">
        <f t="shared" si="38"/>
        <v>13</v>
      </c>
      <c r="G2444" t="str">
        <f>STANDINGS_ERA[[#This Row],[League]]&amp;STANDINGS_ERA[[#This Row],[Team]]</f>
        <v>$150 Draft Champions Mar 06 1:00 pm Lg.3836Ace of Base</v>
      </c>
    </row>
    <row r="2445" spans="1:7" x14ac:dyDescent="0.25">
      <c r="A2445">
        <v>2217</v>
      </c>
      <c r="B2445" t="s">
        <v>2382</v>
      </c>
      <c r="C2445" t="s">
        <v>2378</v>
      </c>
      <c r="D2445">
        <v>4.1680000000000001</v>
      </c>
      <c r="E2445">
        <v>694</v>
      </c>
      <c r="F2445">
        <f t="shared" si="38"/>
        <v>14</v>
      </c>
      <c r="G2445" t="str">
        <f>STANDINGS_ERA[[#This Row],[League]]&amp;STANDINGS_ERA[[#This Row],[Team]]</f>
        <v>$150 Draft Champions Mar 06 1:00 pm Lg.3836Team 14</v>
      </c>
    </row>
    <row r="2446" spans="1:7" x14ac:dyDescent="0.25">
      <c r="A2446">
        <v>2627</v>
      </c>
      <c r="B2446" t="s">
        <v>2381</v>
      </c>
      <c r="C2446" t="s">
        <v>2378</v>
      </c>
      <c r="D2446">
        <v>4.34</v>
      </c>
      <c r="E2446">
        <v>284</v>
      </c>
      <c r="F2446">
        <f t="shared" si="38"/>
        <v>15</v>
      </c>
      <c r="G2446" t="str">
        <f>STANDINGS_ERA[[#This Row],[League]]&amp;STANDINGS_ERA[[#This Row],[Team]]</f>
        <v>$150 Draft Champions Mar 06 1:00 pm Lg.3836Bolander/O'Brien 2016</v>
      </c>
    </row>
    <row r="2447" spans="1:7" x14ac:dyDescent="0.25">
      <c r="A2447">
        <v>125</v>
      </c>
      <c r="B2447" t="s">
        <v>2395</v>
      </c>
      <c r="C2447" t="s">
        <v>2390</v>
      </c>
      <c r="D2447">
        <v>3.4049999999999998</v>
      </c>
      <c r="E2447">
        <v>2786</v>
      </c>
      <c r="F2447">
        <f t="shared" si="38"/>
        <v>1</v>
      </c>
      <c r="G2447" t="str">
        <f>STANDINGS_ERA[[#This Row],[League]]&amp;STANDINGS_ERA[[#This Row],[Team]]</f>
        <v>$150 Draft Champions Mar 06 1:00 pm Lg.3840Panik! At The Disco</v>
      </c>
    </row>
    <row r="2448" spans="1:7" x14ac:dyDescent="0.25">
      <c r="A2448">
        <v>149</v>
      </c>
      <c r="B2448" t="s">
        <v>2391</v>
      </c>
      <c r="C2448" t="s">
        <v>2390</v>
      </c>
      <c r="D2448">
        <v>3.4350000000000001</v>
      </c>
      <c r="E2448">
        <v>2762</v>
      </c>
      <c r="F2448">
        <f t="shared" si="38"/>
        <v>2</v>
      </c>
      <c r="G2448" t="str">
        <f>STANDINGS_ERA[[#This Row],[League]]&amp;STANDINGS_ERA[[#This Row],[Team]]</f>
        <v>$150 Draft Champions Mar 06 1:00 pm Lg.3840The Terrible Tygers</v>
      </c>
    </row>
    <row r="2449" spans="1:7" x14ac:dyDescent="0.25">
      <c r="A2449">
        <v>329</v>
      </c>
      <c r="B2449" t="s">
        <v>2398</v>
      </c>
      <c r="C2449" t="s">
        <v>2390</v>
      </c>
      <c r="D2449">
        <v>3.5609999999999999</v>
      </c>
      <c r="E2449">
        <v>2582</v>
      </c>
      <c r="F2449">
        <f t="shared" si="38"/>
        <v>3</v>
      </c>
      <c r="G2449" t="str">
        <f>STANDINGS_ERA[[#This Row],[League]]&amp;STANDINGS_ERA[[#This Row],[Team]]</f>
        <v>$150 Draft Champions Mar 06 1:00 pm Lg.3840Mischievous Badgers</v>
      </c>
    </row>
    <row r="2450" spans="1:7" x14ac:dyDescent="0.25">
      <c r="A2450">
        <v>737</v>
      </c>
      <c r="B2450" t="s">
        <v>2392</v>
      </c>
      <c r="C2450" t="s">
        <v>2390</v>
      </c>
      <c r="D2450">
        <v>3.7269999999999999</v>
      </c>
      <c r="E2450">
        <v>2174</v>
      </c>
      <c r="F2450">
        <f t="shared" si="38"/>
        <v>4</v>
      </c>
      <c r="G2450" t="str">
        <f>STANDINGS_ERA[[#This Row],[League]]&amp;STANDINGS_ERA[[#This Row],[Team]]</f>
        <v>$150 Draft Champions Mar 06 1:00 pm Lg.3840WRJ 16</v>
      </c>
    </row>
    <row r="2451" spans="1:7" x14ac:dyDescent="0.25">
      <c r="A2451">
        <v>894</v>
      </c>
      <c r="B2451" t="s">
        <v>404</v>
      </c>
      <c r="C2451" t="s">
        <v>2390</v>
      </c>
      <c r="D2451">
        <v>3.7749999999999999</v>
      </c>
      <c r="E2451">
        <v>2017</v>
      </c>
      <c r="F2451">
        <f t="shared" si="38"/>
        <v>5</v>
      </c>
      <c r="G2451" t="str">
        <f>STANDINGS_ERA[[#This Row],[League]]&amp;STANDINGS_ERA[[#This Row],[Team]]</f>
        <v>$150 Draft Champions Mar 06 1:00 pm Lg.3840Team Rufe</v>
      </c>
    </row>
    <row r="2452" spans="1:7" x14ac:dyDescent="0.25">
      <c r="A2452">
        <v>1058</v>
      </c>
      <c r="B2452" t="s">
        <v>515</v>
      </c>
      <c r="C2452" t="s">
        <v>2390</v>
      </c>
      <c r="D2452">
        <v>3.82</v>
      </c>
      <c r="E2452">
        <v>1853</v>
      </c>
      <c r="F2452">
        <f t="shared" si="38"/>
        <v>6</v>
      </c>
      <c r="G2452" t="str">
        <f>STANDINGS_ERA[[#This Row],[League]]&amp;STANDINGS_ERA[[#This Row],[Team]]</f>
        <v>$150 Draft Champions Mar 06 1:00 pm Lg.3840Poopy Tooth 7</v>
      </c>
    </row>
    <row r="2453" spans="1:7" x14ac:dyDescent="0.25">
      <c r="A2453">
        <v>1081</v>
      </c>
      <c r="B2453" t="s">
        <v>2397</v>
      </c>
      <c r="C2453" t="s">
        <v>2390</v>
      </c>
      <c r="D2453">
        <v>3.8260000000000001</v>
      </c>
      <c r="E2453">
        <v>1830</v>
      </c>
      <c r="F2453">
        <f t="shared" si="38"/>
        <v>7</v>
      </c>
      <c r="G2453" t="str">
        <f>STANDINGS_ERA[[#This Row],[League]]&amp;STANDINGS_ERA[[#This Row],[Team]]</f>
        <v>$150 Draft Champions Mar 06 1:00 pm Lg.3840Team Lindberg II</v>
      </c>
    </row>
    <row r="2454" spans="1:7" x14ac:dyDescent="0.25">
      <c r="A2454">
        <v>1226</v>
      </c>
      <c r="B2454" t="s">
        <v>18</v>
      </c>
      <c r="C2454" t="s">
        <v>2390</v>
      </c>
      <c r="D2454">
        <v>3.8679999999999999</v>
      </c>
      <c r="E2454">
        <v>1685</v>
      </c>
      <c r="F2454">
        <f t="shared" si="38"/>
        <v>8</v>
      </c>
      <c r="G2454" t="str">
        <f>STANDINGS_ERA[[#This Row],[League]]&amp;STANDINGS_ERA[[#This Row],[Team]]</f>
        <v>$150 Draft Champions Mar 06 1:00 pm Lg.3840Home Run Derbies</v>
      </c>
    </row>
    <row r="2455" spans="1:7" x14ac:dyDescent="0.25">
      <c r="A2455">
        <v>1812</v>
      </c>
      <c r="B2455" t="s">
        <v>2389</v>
      </c>
      <c r="C2455" t="s">
        <v>2390</v>
      </c>
      <c r="D2455">
        <v>4.0330000000000004</v>
      </c>
      <c r="E2455">
        <v>1099</v>
      </c>
      <c r="F2455">
        <f t="shared" si="38"/>
        <v>9</v>
      </c>
      <c r="G2455" t="str">
        <f>STANDINGS_ERA[[#This Row],[League]]&amp;STANDINGS_ERA[[#This Row],[Team]]</f>
        <v>$150 Draft Champions Mar 06 1:00 pm Lg.3840Four Balls, Can't Walk</v>
      </c>
    </row>
    <row r="2456" spans="1:7" x14ac:dyDescent="0.25">
      <c r="A2456">
        <v>1823</v>
      </c>
      <c r="B2456" t="s">
        <v>2394</v>
      </c>
      <c r="C2456" t="s">
        <v>2390</v>
      </c>
      <c r="D2456">
        <v>4.0350000000000001</v>
      </c>
      <c r="E2456">
        <v>1088</v>
      </c>
      <c r="F2456">
        <f t="shared" si="38"/>
        <v>10</v>
      </c>
      <c r="G2456" t="str">
        <f>STANDINGS_ERA[[#This Row],[League]]&amp;STANDINGS_ERA[[#This Row],[Team]]</f>
        <v>$150 Draft Champions Mar 06 1:00 pm Lg.3840Team Vintzel</v>
      </c>
    </row>
    <row r="2457" spans="1:7" x14ac:dyDescent="0.25">
      <c r="A2457">
        <v>2000</v>
      </c>
      <c r="B2457" t="s">
        <v>2393</v>
      </c>
      <c r="C2457" t="s">
        <v>2390</v>
      </c>
      <c r="D2457">
        <v>4.0910000000000002</v>
      </c>
      <c r="E2457">
        <v>911</v>
      </c>
      <c r="F2457">
        <f t="shared" si="38"/>
        <v>11</v>
      </c>
      <c r="G2457" t="str">
        <f>STANDINGS_ERA[[#This Row],[League]]&amp;STANDINGS_ERA[[#This Row],[Team]]</f>
        <v>$150 Draft Champions Mar 06 1:00 pm Lg.3840Wooooooooo</v>
      </c>
    </row>
    <row r="2458" spans="1:7" x14ac:dyDescent="0.25">
      <c r="A2458">
        <v>2028</v>
      </c>
      <c r="B2458" t="s">
        <v>20</v>
      </c>
      <c r="C2458" t="s">
        <v>2390</v>
      </c>
      <c r="D2458">
        <v>4.0999999999999996</v>
      </c>
      <c r="E2458">
        <v>883</v>
      </c>
      <c r="F2458">
        <f t="shared" si="38"/>
        <v>12</v>
      </c>
      <c r="G2458" t="str">
        <f>STANDINGS_ERA[[#This Row],[League]]&amp;STANDINGS_ERA[[#This Row],[Team]]</f>
        <v>$150 Draft Champions Mar 06 1:00 pm Lg.3840Jedi.23</v>
      </c>
    </row>
    <row r="2459" spans="1:7" x14ac:dyDescent="0.25">
      <c r="A2459">
        <v>2247</v>
      </c>
      <c r="B2459" t="s">
        <v>336</v>
      </c>
      <c r="C2459" t="s">
        <v>2390</v>
      </c>
      <c r="D2459">
        <v>4.1760000000000002</v>
      </c>
      <c r="E2459">
        <v>664</v>
      </c>
      <c r="F2459">
        <f t="shared" si="38"/>
        <v>13</v>
      </c>
      <c r="G2459" t="str">
        <f>STANDINGS_ERA[[#This Row],[League]]&amp;STANDINGS_ERA[[#This Row],[Team]]</f>
        <v>$150 Draft Champions Mar 06 1:00 pm Lg.3840Team Heffernan</v>
      </c>
    </row>
    <row r="2460" spans="1:7" x14ac:dyDescent="0.25">
      <c r="A2460">
        <v>2510</v>
      </c>
      <c r="B2460" t="s">
        <v>2396</v>
      </c>
      <c r="C2460" t="s">
        <v>2390</v>
      </c>
      <c r="D2460">
        <v>4.2759999999999998</v>
      </c>
      <c r="E2460">
        <v>401</v>
      </c>
      <c r="F2460">
        <f t="shared" si="38"/>
        <v>14</v>
      </c>
      <c r="G2460" t="str">
        <f>STANDINGS_ERA[[#This Row],[League]]&amp;STANDINGS_ERA[[#This Row],[Team]]</f>
        <v>$150 Draft Champions Mar 06 1:00 pm Lg.3840It's all about that BASE</v>
      </c>
    </row>
    <row r="2461" spans="1:7" x14ac:dyDescent="0.25">
      <c r="A2461">
        <v>2606</v>
      </c>
      <c r="B2461" t="s">
        <v>2399</v>
      </c>
      <c r="C2461" t="s">
        <v>2390</v>
      </c>
      <c r="D2461">
        <v>4.3250000000000002</v>
      </c>
      <c r="E2461">
        <v>305</v>
      </c>
      <c r="F2461">
        <f t="shared" si="38"/>
        <v>15</v>
      </c>
      <c r="G2461" t="str">
        <f>STANDINGS_ERA[[#This Row],[League]]&amp;STANDINGS_ERA[[#This Row],[Team]]</f>
        <v>$150 Draft Champions Mar 06 1:00 pm Lg.3840Crazy 88's</v>
      </c>
    </row>
    <row r="2462" spans="1:7" x14ac:dyDescent="0.25">
      <c r="A2462">
        <v>49</v>
      </c>
      <c r="B2462" t="s">
        <v>2404</v>
      </c>
      <c r="C2462" t="s">
        <v>2401</v>
      </c>
      <c r="D2462">
        <v>3.278</v>
      </c>
      <c r="E2462">
        <v>2862</v>
      </c>
      <c r="F2462">
        <f t="shared" si="38"/>
        <v>1</v>
      </c>
      <c r="G2462" t="str">
        <f>STANDINGS_ERA[[#This Row],[League]]&amp;STANDINGS_ERA[[#This Row],[Team]]</f>
        <v>$150 Draft Champions Mar 07 1:00 pm Lg.3847Elmore James</v>
      </c>
    </row>
    <row r="2463" spans="1:7" x14ac:dyDescent="0.25">
      <c r="A2463">
        <v>609</v>
      </c>
      <c r="B2463" t="s">
        <v>726</v>
      </c>
      <c r="C2463" t="s">
        <v>2401</v>
      </c>
      <c r="D2463">
        <v>3.6829999999999998</v>
      </c>
      <c r="E2463">
        <v>2302</v>
      </c>
      <c r="F2463">
        <f t="shared" si="38"/>
        <v>2</v>
      </c>
      <c r="G2463" t="str">
        <f>STANDINGS_ERA[[#This Row],[League]]&amp;STANDINGS_ERA[[#This Row],[Team]]</f>
        <v>$150 Draft Champions Mar 07 1:00 pm Lg.3847Team Warner</v>
      </c>
    </row>
    <row r="2464" spans="1:7" x14ac:dyDescent="0.25">
      <c r="A2464">
        <v>952</v>
      </c>
      <c r="B2464" t="s">
        <v>2402</v>
      </c>
      <c r="C2464" t="s">
        <v>2401</v>
      </c>
      <c r="D2464">
        <v>3.79</v>
      </c>
      <c r="E2464">
        <v>1959</v>
      </c>
      <c r="F2464">
        <f t="shared" si="38"/>
        <v>3</v>
      </c>
      <c r="G2464" t="str">
        <f>STANDINGS_ERA[[#This Row],[League]]&amp;STANDINGS_ERA[[#This Row],[Team]]</f>
        <v>$150 Draft Champions Mar 07 1:00 pm Lg.3847Chicks dig the long ball</v>
      </c>
    </row>
    <row r="2465" spans="1:7" x14ac:dyDescent="0.25">
      <c r="A2465">
        <v>1120</v>
      </c>
      <c r="B2465" t="s">
        <v>650</v>
      </c>
      <c r="C2465" t="s">
        <v>2401</v>
      </c>
      <c r="D2465">
        <v>3.8380000000000001</v>
      </c>
      <c r="E2465">
        <v>1791</v>
      </c>
      <c r="F2465">
        <f t="shared" si="38"/>
        <v>4</v>
      </c>
      <c r="G2465" t="str">
        <f>STANDINGS_ERA[[#This Row],[League]]&amp;STANDINGS_ERA[[#This Row],[Team]]</f>
        <v>$150 Draft Champions Mar 07 1:00 pm Lg.3847Team Stein</v>
      </c>
    </row>
    <row r="2466" spans="1:7" x14ac:dyDescent="0.25">
      <c r="A2466">
        <v>1129</v>
      </c>
      <c r="B2466" t="s">
        <v>2410</v>
      </c>
      <c r="C2466" t="s">
        <v>2401</v>
      </c>
      <c r="D2466">
        <v>3.8420000000000001</v>
      </c>
      <c r="E2466">
        <v>1782</v>
      </c>
      <c r="F2466">
        <f t="shared" si="38"/>
        <v>5</v>
      </c>
      <c r="G2466" t="str">
        <f>STANDINGS_ERA[[#This Row],[League]]&amp;STANDINGS_ERA[[#This Row],[Team]]</f>
        <v>$150 Draft Champions Mar 07 1:00 pm Lg.3847Pyrolitic Decomposition 15</v>
      </c>
    </row>
    <row r="2467" spans="1:7" x14ac:dyDescent="0.25">
      <c r="A2467">
        <v>1176</v>
      </c>
      <c r="B2467" t="s">
        <v>2408</v>
      </c>
      <c r="C2467" t="s">
        <v>2401</v>
      </c>
      <c r="D2467">
        <v>3.8559999999999999</v>
      </c>
      <c r="E2467">
        <v>1735.5</v>
      </c>
      <c r="F2467">
        <f t="shared" si="38"/>
        <v>6</v>
      </c>
      <c r="G2467" t="str">
        <f>STANDINGS_ERA[[#This Row],[League]]&amp;STANDINGS_ERA[[#This Row],[Team]]</f>
        <v>$150 Draft Champions Mar 07 1:00 pm Lg.3847smackers X</v>
      </c>
    </row>
    <row r="2468" spans="1:7" x14ac:dyDescent="0.25">
      <c r="A2468">
        <v>1191</v>
      </c>
      <c r="B2468" t="s">
        <v>2405</v>
      </c>
      <c r="C2468" t="s">
        <v>2401</v>
      </c>
      <c r="D2468">
        <v>3.86</v>
      </c>
      <c r="E2468">
        <v>1720</v>
      </c>
      <c r="F2468">
        <f t="shared" si="38"/>
        <v>7</v>
      </c>
      <c r="G2468" t="str">
        <f>STANDINGS_ERA[[#This Row],[League]]&amp;STANDINGS_ERA[[#This Row],[Team]]</f>
        <v>$150 Draft Champions Mar 07 1:00 pm Lg.3847EnthusiasmUnknown2Mankind</v>
      </c>
    </row>
    <row r="2469" spans="1:7" x14ac:dyDescent="0.25">
      <c r="A2469">
        <v>1307</v>
      </c>
      <c r="B2469" t="s">
        <v>496</v>
      </c>
      <c r="C2469" t="s">
        <v>2401</v>
      </c>
      <c r="D2469">
        <v>3.891</v>
      </c>
      <c r="E2469">
        <v>1604</v>
      </c>
      <c r="F2469">
        <f t="shared" si="38"/>
        <v>8</v>
      </c>
      <c r="G2469" t="str">
        <f>STANDINGS_ERA[[#This Row],[League]]&amp;STANDINGS_ERA[[#This Row],[Team]]</f>
        <v>$150 Draft Champions Mar 07 1:00 pm Lg.3847Team Palmer</v>
      </c>
    </row>
    <row r="2470" spans="1:7" x14ac:dyDescent="0.25">
      <c r="A2470">
        <v>1441</v>
      </c>
      <c r="B2470" t="s">
        <v>2403</v>
      </c>
      <c r="C2470" t="s">
        <v>2401</v>
      </c>
      <c r="D2470">
        <v>3.927</v>
      </c>
      <c r="E2470">
        <v>1470</v>
      </c>
      <c r="F2470">
        <f t="shared" si="38"/>
        <v>9</v>
      </c>
      <c r="G2470" t="str">
        <f>STANDINGS_ERA[[#This Row],[League]]&amp;STANDINGS_ERA[[#This Row],[Team]]</f>
        <v>$150 Draft Champions Mar 07 1:00 pm Lg.3847tulogit2quit</v>
      </c>
    </row>
    <row r="2471" spans="1:7" x14ac:dyDescent="0.25">
      <c r="A2471">
        <v>1552</v>
      </c>
      <c r="B2471" t="s">
        <v>2400</v>
      </c>
      <c r="C2471" t="s">
        <v>2401</v>
      </c>
      <c r="D2471">
        <v>3.9590000000000001</v>
      </c>
      <c r="E2471">
        <v>1359</v>
      </c>
      <c r="F2471">
        <f t="shared" si="38"/>
        <v>10</v>
      </c>
      <c r="G2471" t="str">
        <f>STANDINGS_ERA[[#This Row],[League]]&amp;STANDINGS_ERA[[#This Row],[Team]]</f>
        <v>$150 Draft Champions Mar 07 1:00 pm Lg.3847Team Turner</v>
      </c>
    </row>
    <row r="2472" spans="1:7" x14ac:dyDescent="0.25">
      <c r="A2472">
        <v>1752</v>
      </c>
      <c r="B2472" t="s">
        <v>2409</v>
      </c>
      <c r="C2472" t="s">
        <v>2401</v>
      </c>
      <c r="D2472">
        <v>4.0149999999999997</v>
      </c>
      <c r="E2472">
        <v>1159</v>
      </c>
      <c r="F2472">
        <f t="shared" si="38"/>
        <v>11</v>
      </c>
      <c r="G2472" t="str">
        <f>STANDINGS_ERA[[#This Row],[League]]&amp;STANDINGS_ERA[[#This Row],[Team]]</f>
        <v>$150 Draft Champions Mar 07 1:00 pm Lg.3847Z Rays</v>
      </c>
    </row>
    <row r="2473" spans="1:7" x14ac:dyDescent="0.25">
      <c r="A2473">
        <v>1808</v>
      </c>
      <c r="B2473" t="s">
        <v>221</v>
      </c>
      <c r="C2473" t="s">
        <v>2401</v>
      </c>
      <c r="D2473">
        <v>4.0330000000000004</v>
      </c>
      <c r="E2473">
        <v>1103</v>
      </c>
      <c r="F2473">
        <f t="shared" si="38"/>
        <v>12</v>
      </c>
      <c r="G2473" t="str">
        <f>STANDINGS_ERA[[#This Row],[League]]&amp;STANDINGS_ERA[[#This Row],[Team]]</f>
        <v>$150 Draft Champions Mar 07 1:00 pm Lg.3847Shake N Bake</v>
      </c>
    </row>
    <row r="2474" spans="1:7" x14ac:dyDescent="0.25">
      <c r="A2474">
        <v>2694</v>
      </c>
      <c r="B2474" t="s">
        <v>444</v>
      </c>
      <c r="C2474" t="s">
        <v>2401</v>
      </c>
      <c r="D2474">
        <v>4.3840000000000003</v>
      </c>
      <c r="E2474">
        <v>217</v>
      </c>
      <c r="F2474">
        <f t="shared" si="38"/>
        <v>13</v>
      </c>
      <c r="G2474" t="str">
        <f>STANDINGS_ERA[[#This Row],[League]]&amp;STANDINGS_ERA[[#This Row],[Team]]</f>
        <v>$150 Draft Champions Mar 07 1:00 pm Lg.3847Team Bonham</v>
      </c>
    </row>
    <row r="2475" spans="1:7" x14ac:dyDescent="0.25">
      <c r="A2475">
        <v>2733</v>
      </c>
      <c r="B2475" t="s">
        <v>2406</v>
      </c>
      <c r="C2475" t="s">
        <v>2401</v>
      </c>
      <c r="D2475">
        <v>4.4130000000000003</v>
      </c>
      <c r="E2475">
        <v>178</v>
      </c>
      <c r="F2475">
        <f t="shared" si="38"/>
        <v>14</v>
      </c>
      <c r="G2475" t="str">
        <f>STANDINGS_ERA[[#This Row],[League]]&amp;STANDINGS_ERA[[#This Row],[Team]]</f>
        <v>$150 Draft Champions Mar 07 1:00 pm Lg.3847Wasted talent</v>
      </c>
    </row>
    <row r="2476" spans="1:7" x14ac:dyDescent="0.25">
      <c r="A2476">
        <v>2861</v>
      </c>
      <c r="B2476" t="s">
        <v>2407</v>
      </c>
      <c r="C2476" t="s">
        <v>2401</v>
      </c>
      <c r="D2476">
        <v>4.5960000000000001</v>
      </c>
      <c r="E2476">
        <v>50</v>
      </c>
      <c r="F2476">
        <f t="shared" si="38"/>
        <v>15</v>
      </c>
      <c r="G2476" t="str">
        <f>STANDINGS_ERA[[#This Row],[League]]&amp;STANDINGS_ERA[[#This Row],[Team]]</f>
        <v>$150 Draft Champions Mar 07 1:00 pm Lg.3847fat puigs</v>
      </c>
    </row>
    <row r="2477" spans="1:7" x14ac:dyDescent="0.25">
      <c r="A2477">
        <v>66</v>
      </c>
      <c r="B2477" t="s">
        <v>2419</v>
      </c>
      <c r="C2477" t="s">
        <v>2412</v>
      </c>
      <c r="D2477">
        <v>3.3039999999999998</v>
      </c>
      <c r="E2477">
        <v>2845</v>
      </c>
      <c r="F2477">
        <f t="shared" si="38"/>
        <v>1</v>
      </c>
      <c r="G2477" t="str">
        <f>STANDINGS_ERA[[#This Row],[League]]&amp;STANDINGS_ERA[[#This Row],[Team]]</f>
        <v>$150 Draft Champions Mar 07 1:00 pm Lg.385230th St BountyHunters</v>
      </c>
    </row>
    <row r="2478" spans="1:7" x14ac:dyDescent="0.25">
      <c r="A2478">
        <v>283</v>
      </c>
      <c r="B2478" t="s">
        <v>1404</v>
      </c>
      <c r="C2478" t="s">
        <v>2412</v>
      </c>
      <c r="D2478">
        <v>3.5430000000000001</v>
      </c>
      <c r="E2478">
        <v>2628</v>
      </c>
      <c r="F2478">
        <f t="shared" si="38"/>
        <v>2</v>
      </c>
      <c r="G2478" t="str">
        <f>STANDINGS_ERA[[#This Row],[League]]&amp;STANDINGS_ERA[[#This Row],[Team]]</f>
        <v>$150 Draft Champions Mar 07 1:00 pm Lg.3852Team passalacqua</v>
      </c>
    </row>
    <row r="2479" spans="1:7" x14ac:dyDescent="0.25">
      <c r="A2479">
        <v>289</v>
      </c>
      <c r="B2479" t="s">
        <v>35</v>
      </c>
      <c r="C2479" t="s">
        <v>2412</v>
      </c>
      <c r="D2479">
        <v>3.5449999999999999</v>
      </c>
      <c r="E2479">
        <v>2622</v>
      </c>
      <c r="F2479">
        <f t="shared" si="38"/>
        <v>3</v>
      </c>
      <c r="G2479" t="str">
        <f>STANDINGS_ERA[[#This Row],[League]]&amp;STANDINGS_ERA[[#This Row],[Team]]</f>
        <v>$150 Draft Champions Mar 07 1:00 pm Lg.3852Team wendler</v>
      </c>
    </row>
    <row r="2480" spans="1:7" x14ac:dyDescent="0.25">
      <c r="A2480">
        <v>454</v>
      </c>
      <c r="B2480" t="s">
        <v>2418</v>
      </c>
      <c r="C2480" t="s">
        <v>2412</v>
      </c>
      <c r="D2480">
        <v>3.6179999999999999</v>
      </c>
      <c r="E2480">
        <v>2457</v>
      </c>
      <c r="F2480">
        <f t="shared" si="38"/>
        <v>4</v>
      </c>
      <c r="G2480" t="str">
        <f>STANDINGS_ERA[[#This Row],[League]]&amp;STANDINGS_ERA[[#This Row],[Team]]</f>
        <v>$150 Draft Champions Mar 07 1:00 pm Lg.3852shuck me sideways2</v>
      </c>
    </row>
    <row r="2481" spans="1:7" x14ac:dyDescent="0.25">
      <c r="A2481">
        <v>730</v>
      </c>
      <c r="B2481" t="s">
        <v>2415</v>
      </c>
      <c r="C2481" t="s">
        <v>2412</v>
      </c>
      <c r="D2481">
        <v>3.726</v>
      </c>
      <c r="E2481">
        <v>2181</v>
      </c>
      <c r="F2481">
        <f t="shared" si="38"/>
        <v>5</v>
      </c>
      <c r="G2481" t="str">
        <f>STANDINGS_ERA[[#This Row],[League]]&amp;STANDINGS_ERA[[#This Row],[Team]]</f>
        <v>$150 Draft Champions Mar 07 1:00 pm Lg.3852ThePitchClock</v>
      </c>
    </row>
    <row r="2482" spans="1:7" x14ac:dyDescent="0.25">
      <c r="A2482">
        <v>837</v>
      </c>
      <c r="B2482" t="s">
        <v>2413</v>
      </c>
      <c r="C2482" t="s">
        <v>2412</v>
      </c>
      <c r="D2482">
        <v>3.758</v>
      </c>
      <c r="E2482">
        <v>2074</v>
      </c>
      <c r="F2482">
        <f t="shared" si="38"/>
        <v>6</v>
      </c>
      <c r="G2482" t="str">
        <f>STANDINGS_ERA[[#This Row],[League]]&amp;STANDINGS_ERA[[#This Row],[Team]]</f>
        <v>$150 Draft Champions Mar 07 1:00 pm Lg.3852Team Stampfl</v>
      </c>
    </row>
    <row r="2483" spans="1:7" x14ac:dyDescent="0.25">
      <c r="A2483">
        <v>1200</v>
      </c>
      <c r="B2483" t="s">
        <v>2416</v>
      </c>
      <c r="C2483" t="s">
        <v>2412</v>
      </c>
      <c r="D2483">
        <v>3.863</v>
      </c>
      <c r="E2483">
        <v>1711</v>
      </c>
      <c r="F2483">
        <f t="shared" si="38"/>
        <v>7</v>
      </c>
      <c r="G2483" t="str">
        <f>STANDINGS_ERA[[#This Row],[League]]&amp;STANDINGS_ERA[[#This Row],[Team]]</f>
        <v>$150 Draft Champions Mar 07 1:00 pm Lg.3852Dan's Danimals Two</v>
      </c>
    </row>
    <row r="2484" spans="1:7" x14ac:dyDescent="0.25">
      <c r="A2484">
        <v>1997</v>
      </c>
      <c r="B2484" t="s">
        <v>2421</v>
      </c>
      <c r="C2484" t="s">
        <v>2412</v>
      </c>
      <c r="D2484">
        <v>4.09</v>
      </c>
      <c r="E2484">
        <v>914</v>
      </c>
      <c r="F2484">
        <f t="shared" si="38"/>
        <v>8</v>
      </c>
      <c r="G2484" t="str">
        <f>STANDINGS_ERA[[#This Row],[League]]&amp;STANDINGS_ERA[[#This Row],[Team]]</f>
        <v>$150 Draft Champions Mar 07 1:00 pm Lg.3852Team Yads</v>
      </c>
    </row>
    <row r="2485" spans="1:7" x14ac:dyDescent="0.25">
      <c r="A2485">
        <v>1999</v>
      </c>
      <c r="B2485" t="s">
        <v>18</v>
      </c>
      <c r="C2485" t="s">
        <v>2412</v>
      </c>
      <c r="D2485">
        <v>4.0910000000000002</v>
      </c>
      <c r="E2485">
        <v>912</v>
      </c>
      <c r="F2485">
        <f t="shared" si="38"/>
        <v>9</v>
      </c>
      <c r="G2485" t="str">
        <f>STANDINGS_ERA[[#This Row],[League]]&amp;STANDINGS_ERA[[#This Row],[Team]]</f>
        <v>$150 Draft Champions Mar 07 1:00 pm Lg.3852Home Run Derbies</v>
      </c>
    </row>
    <row r="2486" spans="1:7" x14ac:dyDescent="0.25">
      <c r="A2486">
        <v>2227</v>
      </c>
      <c r="B2486" t="s">
        <v>2422</v>
      </c>
      <c r="C2486" t="s">
        <v>2412</v>
      </c>
      <c r="D2486">
        <v>4.1710000000000003</v>
      </c>
      <c r="E2486">
        <v>684</v>
      </c>
      <c r="F2486">
        <f t="shared" si="38"/>
        <v>10</v>
      </c>
      <c r="G2486" t="str">
        <f>STANDINGS_ERA[[#This Row],[League]]&amp;STANDINGS_ERA[[#This Row],[Team]]</f>
        <v>$150 Draft Champions Mar 07 1:00 pm Lg.3852Leonard Graves Phillips</v>
      </c>
    </row>
    <row r="2487" spans="1:7" x14ac:dyDescent="0.25">
      <c r="A2487">
        <v>2279</v>
      </c>
      <c r="B2487" t="s">
        <v>2423</v>
      </c>
      <c r="C2487" t="s">
        <v>2412</v>
      </c>
      <c r="D2487">
        <v>4.1840000000000002</v>
      </c>
      <c r="E2487">
        <v>632</v>
      </c>
      <c r="F2487">
        <f t="shared" si="38"/>
        <v>11</v>
      </c>
      <c r="G2487" t="str">
        <f>STANDINGS_ERA[[#This Row],[League]]&amp;STANDINGS_ERA[[#This Row],[Team]]</f>
        <v>$150 Draft Champions Mar 07 1:00 pm Lg.3852Jake's Patrol</v>
      </c>
    </row>
    <row r="2488" spans="1:7" x14ac:dyDescent="0.25">
      <c r="A2488">
        <v>2377</v>
      </c>
      <c r="B2488" t="s">
        <v>2414</v>
      </c>
      <c r="C2488" t="s">
        <v>2412</v>
      </c>
      <c r="D2488">
        <v>4.2169999999999996</v>
      </c>
      <c r="E2488">
        <v>534</v>
      </c>
      <c r="F2488">
        <f t="shared" si="38"/>
        <v>12</v>
      </c>
      <c r="G2488" t="str">
        <f>STANDINGS_ERA[[#This Row],[League]]&amp;STANDINGS_ERA[[#This Row],[Team]]</f>
        <v>$150 Draft Champions Mar 07 1:00 pm Lg.3852Hotel DL</v>
      </c>
    </row>
    <row r="2489" spans="1:7" x14ac:dyDescent="0.25">
      <c r="A2489">
        <v>2619</v>
      </c>
      <c r="B2489" t="s">
        <v>2417</v>
      </c>
      <c r="C2489" t="s">
        <v>2412</v>
      </c>
      <c r="D2489">
        <v>4.3330000000000002</v>
      </c>
      <c r="E2489">
        <v>292</v>
      </c>
      <c r="F2489">
        <f t="shared" si="38"/>
        <v>13</v>
      </c>
      <c r="G2489" t="str">
        <f>STANDINGS_ERA[[#This Row],[League]]&amp;STANDINGS_ERA[[#This Row],[Team]]</f>
        <v>$150 Draft Champions Mar 07 1:00 pm Lg.3852NTX Storm2</v>
      </c>
    </row>
    <row r="2490" spans="1:7" x14ac:dyDescent="0.25">
      <c r="A2490">
        <v>2630</v>
      </c>
      <c r="B2490" t="s">
        <v>2420</v>
      </c>
      <c r="C2490" t="s">
        <v>2412</v>
      </c>
      <c r="D2490">
        <v>4.3419999999999996</v>
      </c>
      <c r="E2490">
        <v>281</v>
      </c>
      <c r="F2490">
        <f t="shared" si="38"/>
        <v>14</v>
      </c>
      <c r="G2490" t="str">
        <f>STANDINGS_ERA[[#This Row],[League]]&amp;STANDINGS_ERA[[#This Row],[Team]]</f>
        <v>$150 Draft Champions Mar 07 1:00 pm Lg.38522ND TO NONE</v>
      </c>
    </row>
    <row r="2491" spans="1:7" x14ac:dyDescent="0.25">
      <c r="A2491">
        <v>2888</v>
      </c>
      <c r="B2491" t="s">
        <v>2411</v>
      </c>
      <c r="C2491" t="s">
        <v>2412</v>
      </c>
      <c r="D2491">
        <v>4.7430000000000003</v>
      </c>
      <c r="E2491">
        <v>23</v>
      </c>
      <c r="F2491">
        <f t="shared" si="38"/>
        <v>15</v>
      </c>
      <c r="G2491" t="str">
        <f>STANDINGS_ERA[[#This Row],[League]]&amp;STANDINGS_ERA[[#This Row],[Team]]</f>
        <v>$150 Draft Champions Mar 07 1:00 pm Lg.3852Freaks &amp; Geeks</v>
      </c>
    </row>
    <row r="2492" spans="1:7" x14ac:dyDescent="0.25">
      <c r="A2492">
        <v>101</v>
      </c>
      <c r="B2492" t="s">
        <v>2437</v>
      </c>
      <c r="C2492" t="s">
        <v>2425</v>
      </c>
      <c r="D2492">
        <v>3.3730000000000002</v>
      </c>
      <c r="E2492">
        <v>2810</v>
      </c>
      <c r="F2492">
        <f t="shared" si="38"/>
        <v>1</v>
      </c>
      <c r="G2492" t="str">
        <f>STANDINGS_ERA[[#This Row],[League]]&amp;STANDINGS_ERA[[#This Row],[Team]]</f>
        <v>$150 Draft Champions Mar 08 1:00 pm Lg.3854Barber poles</v>
      </c>
    </row>
    <row r="2493" spans="1:7" x14ac:dyDescent="0.25">
      <c r="A2493">
        <v>590</v>
      </c>
      <c r="B2493" t="s">
        <v>2430</v>
      </c>
      <c r="C2493" t="s">
        <v>2425</v>
      </c>
      <c r="D2493">
        <v>3.6739999999999999</v>
      </c>
      <c r="E2493">
        <v>2321</v>
      </c>
      <c r="F2493">
        <f t="shared" si="38"/>
        <v>2</v>
      </c>
      <c r="G2493" t="str">
        <f>STANDINGS_ERA[[#This Row],[League]]&amp;STANDINGS_ERA[[#This Row],[Team]]</f>
        <v>$150 Draft Champions Mar 08 1:00 pm Lg.3854Los Pollos Hermanos de Vanguard</v>
      </c>
    </row>
    <row r="2494" spans="1:7" x14ac:dyDescent="0.25">
      <c r="A2494">
        <v>657</v>
      </c>
      <c r="B2494" t="s">
        <v>2436</v>
      </c>
      <c r="C2494" t="s">
        <v>2425</v>
      </c>
      <c r="D2494">
        <v>3.7010000000000001</v>
      </c>
      <c r="E2494">
        <v>2254</v>
      </c>
      <c r="F2494">
        <f t="shared" si="38"/>
        <v>3</v>
      </c>
      <c r="G2494" t="str">
        <f>STANDINGS_ERA[[#This Row],[League]]&amp;STANDINGS_ERA[[#This Row],[Team]]</f>
        <v>$150 Draft Champions Mar 08 1:00 pm Lg.3854Charger Bar 8</v>
      </c>
    </row>
    <row r="2495" spans="1:7" x14ac:dyDescent="0.25">
      <c r="A2495">
        <v>693</v>
      </c>
      <c r="B2495" t="s">
        <v>2427</v>
      </c>
      <c r="C2495" t="s">
        <v>2425</v>
      </c>
      <c r="D2495">
        <v>3.7160000000000002</v>
      </c>
      <c r="E2495">
        <v>2218</v>
      </c>
      <c r="F2495">
        <f t="shared" si="38"/>
        <v>4</v>
      </c>
      <c r="G2495" t="str">
        <f>STANDINGS_ERA[[#This Row],[League]]&amp;STANDINGS_ERA[[#This Row],[Team]]</f>
        <v>$150 Draft Champions Mar 08 1:00 pm Lg.3854Skinny Joe Blanton</v>
      </c>
    </row>
    <row r="2496" spans="1:7" x14ac:dyDescent="0.25">
      <c r="A2496">
        <v>774</v>
      </c>
      <c r="B2496" t="s">
        <v>2424</v>
      </c>
      <c r="C2496" t="s">
        <v>2425</v>
      </c>
      <c r="D2496">
        <v>3.7389999999999999</v>
      </c>
      <c r="E2496">
        <v>2137</v>
      </c>
      <c r="F2496">
        <f t="shared" si="38"/>
        <v>5</v>
      </c>
      <c r="G2496" t="str">
        <f>STANDINGS_ERA[[#This Row],[League]]&amp;STANDINGS_ERA[[#This Row],[Team]]</f>
        <v>$150 Draft Champions Mar 08 1:00 pm Lg.3854Green Plan B</v>
      </c>
    </row>
    <row r="2497" spans="1:7" x14ac:dyDescent="0.25">
      <c r="A2497">
        <v>921</v>
      </c>
      <c r="B2497" t="s">
        <v>2432</v>
      </c>
      <c r="C2497" t="s">
        <v>2425</v>
      </c>
      <c r="D2497">
        <v>3.782</v>
      </c>
      <c r="E2497">
        <v>1990</v>
      </c>
      <c r="F2497">
        <f t="shared" si="38"/>
        <v>6</v>
      </c>
      <c r="G2497" t="str">
        <f>STANDINGS_ERA[[#This Row],[League]]&amp;STANDINGS_ERA[[#This Row],[Team]]</f>
        <v>$150 Draft Champions Mar 08 1:00 pm Lg.3854Lee House Lagers</v>
      </c>
    </row>
    <row r="2498" spans="1:7" x14ac:dyDescent="0.25">
      <c r="A2498">
        <v>941</v>
      </c>
      <c r="B2498" t="s">
        <v>2426</v>
      </c>
      <c r="C2498" t="s">
        <v>2425</v>
      </c>
      <c r="D2498">
        <v>3.7879999999999998</v>
      </c>
      <c r="E2498">
        <v>1970</v>
      </c>
      <c r="F2498">
        <f t="shared" si="38"/>
        <v>7</v>
      </c>
      <c r="G2498" t="str">
        <f>STANDINGS_ERA[[#This Row],[League]]&amp;STANDINGS_ERA[[#This Row],[Team]]</f>
        <v>$150 Draft Champions Mar 08 1:00 pm Lg.3854Your Face is Familia</v>
      </c>
    </row>
    <row r="2499" spans="1:7" x14ac:dyDescent="0.25">
      <c r="A2499">
        <v>1178</v>
      </c>
      <c r="B2499" t="s">
        <v>2428</v>
      </c>
      <c r="C2499" t="s">
        <v>2425</v>
      </c>
      <c r="D2499">
        <v>3.8559999999999999</v>
      </c>
      <c r="E2499">
        <v>1733</v>
      </c>
      <c r="F2499">
        <f t="shared" ref="F2499:F2562" si="39">IF(C2499=C2498,F2498+1,1)</f>
        <v>8</v>
      </c>
      <c r="G2499" t="str">
        <f>STANDINGS_ERA[[#This Row],[League]]&amp;STANDINGS_ERA[[#This Row],[Team]]</f>
        <v>$150 Draft Champions Mar 08 1:00 pm Lg.3854The Wrath of Braun</v>
      </c>
    </row>
    <row r="2500" spans="1:7" x14ac:dyDescent="0.25">
      <c r="A2500">
        <v>1578</v>
      </c>
      <c r="B2500" t="s">
        <v>2429</v>
      </c>
      <c r="C2500" t="s">
        <v>2425</v>
      </c>
      <c r="D2500">
        <v>3.968</v>
      </c>
      <c r="E2500">
        <v>1333</v>
      </c>
      <c r="F2500">
        <f t="shared" si="39"/>
        <v>9</v>
      </c>
      <c r="G2500" t="str">
        <f>STANDINGS_ERA[[#This Row],[League]]&amp;STANDINGS_ERA[[#This Row],[Team]]</f>
        <v>$150 Draft Champions Mar 08 1:00 pm Lg.3854Go Jays Go</v>
      </c>
    </row>
    <row r="2501" spans="1:7" x14ac:dyDescent="0.25">
      <c r="A2501">
        <v>1720</v>
      </c>
      <c r="B2501" t="s">
        <v>2431</v>
      </c>
      <c r="C2501" t="s">
        <v>2425</v>
      </c>
      <c r="D2501">
        <v>4.0060000000000002</v>
      </c>
      <c r="E2501">
        <v>1191</v>
      </c>
      <c r="F2501">
        <f t="shared" si="39"/>
        <v>10</v>
      </c>
      <c r="G2501" t="str">
        <f>STANDINGS_ERA[[#This Row],[League]]&amp;STANDINGS_ERA[[#This Row],[Team]]</f>
        <v>$150 Draft Champions Mar 08 1:00 pm Lg.3854Plunder The Lox</v>
      </c>
    </row>
    <row r="2502" spans="1:7" x14ac:dyDescent="0.25">
      <c r="A2502">
        <v>1770</v>
      </c>
      <c r="B2502" t="s">
        <v>2434</v>
      </c>
      <c r="C2502" t="s">
        <v>2425</v>
      </c>
      <c r="D2502">
        <v>4.0199999999999996</v>
      </c>
      <c r="E2502">
        <v>1141</v>
      </c>
      <c r="F2502">
        <f t="shared" si="39"/>
        <v>11</v>
      </c>
      <c r="G2502" t="str">
        <f>STANDINGS_ERA[[#This Row],[League]]&amp;STANDINGS_ERA[[#This Row],[Team]]</f>
        <v>$150 Draft Champions Mar 08 1:00 pm Lg.3854MMMBop</v>
      </c>
    </row>
    <row r="2503" spans="1:7" x14ac:dyDescent="0.25">
      <c r="A2503">
        <v>2401</v>
      </c>
      <c r="B2503" t="s">
        <v>2433</v>
      </c>
      <c r="C2503" t="s">
        <v>2425</v>
      </c>
      <c r="D2503">
        <v>4.2240000000000002</v>
      </c>
      <c r="E2503">
        <v>510</v>
      </c>
      <c r="F2503">
        <f t="shared" si="39"/>
        <v>12</v>
      </c>
      <c r="G2503" t="str">
        <f>STANDINGS_ERA[[#This Row],[League]]&amp;STANDINGS_ERA[[#This Row],[Team]]</f>
        <v>$150 Draft Champions Mar 08 1:00 pm Lg.3854Creeping Death</v>
      </c>
    </row>
    <row r="2504" spans="1:7" x14ac:dyDescent="0.25">
      <c r="A2504">
        <v>2544</v>
      </c>
      <c r="B2504" t="s">
        <v>126</v>
      </c>
      <c r="C2504" t="s">
        <v>2425</v>
      </c>
      <c r="D2504">
        <v>4.2919999999999998</v>
      </c>
      <c r="E2504">
        <v>367</v>
      </c>
      <c r="F2504">
        <f t="shared" si="39"/>
        <v>13</v>
      </c>
      <c r="G2504" t="str">
        <f>STANDINGS_ERA[[#This Row],[League]]&amp;STANDINGS_ERA[[#This Row],[Team]]</f>
        <v>$150 Draft Champions Mar 08 1:00 pm Lg.3854Big D No E</v>
      </c>
    </row>
    <row r="2505" spans="1:7" x14ac:dyDescent="0.25">
      <c r="A2505">
        <v>2564</v>
      </c>
      <c r="B2505" t="s">
        <v>2435</v>
      </c>
      <c r="C2505" t="s">
        <v>2425</v>
      </c>
      <c r="D2505">
        <v>4.3040000000000003</v>
      </c>
      <c r="E2505">
        <v>347</v>
      </c>
      <c r="F2505">
        <f t="shared" si="39"/>
        <v>14</v>
      </c>
      <c r="G2505" t="str">
        <f>STANDINGS_ERA[[#This Row],[League]]&amp;STANDINGS_ERA[[#This Row],[Team]]</f>
        <v>$150 Draft Champions Mar 08 1:00 pm Lg.3854Noodler Fun Monkey4</v>
      </c>
    </row>
    <row r="2506" spans="1:7" x14ac:dyDescent="0.25">
      <c r="A2506">
        <v>2879</v>
      </c>
      <c r="B2506" t="s">
        <v>97</v>
      </c>
      <c r="C2506" t="s">
        <v>2425</v>
      </c>
      <c r="D2506">
        <v>4.6740000000000004</v>
      </c>
      <c r="E2506">
        <v>32</v>
      </c>
      <c r="F2506">
        <f t="shared" si="39"/>
        <v>15</v>
      </c>
      <c r="G2506" t="str">
        <f>STANDINGS_ERA[[#This Row],[League]]&amp;STANDINGS_ERA[[#This Row],[Team]]</f>
        <v>$150 Draft Champions Mar 08 1:00 pm Lg.3854Catch This</v>
      </c>
    </row>
    <row r="2507" spans="1:7" x14ac:dyDescent="0.25">
      <c r="A2507">
        <v>14</v>
      </c>
      <c r="B2507" t="s">
        <v>2445</v>
      </c>
      <c r="C2507" t="s">
        <v>2439</v>
      </c>
      <c r="D2507">
        <v>3.1459999999999999</v>
      </c>
      <c r="E2507">
        <v>2897</v>
      </c>
      <c r="F2507">
        <f t="shared" si="39"/>
        <v>1</v>
      </c>
      <c r="G2507" t="str">
        <f>STANDINGS_ERA[[#This Row],[League]]&amp;STANDINGS_ERA[[#This Row],[Team]]</f>
        <v>$150 Draft Champions Mar 08 1:00 pm Lg.3856The Flush</v>
      </c>
    </row>
    <row r="2508" spans="1:7" x14ac:dyDescent="0.25">
      <c r="A2508">
        <v>243</v>
      </c>
      <c r="B2508" t="s">
        <v>2444</v>
      </c>
      <c r="C2508" t="s">
        <v>2439</v>
      </c>
      <c r="D2508">
        <v>3.5139999999999998</v>
      </c>
      <c r="E2508">
        <v>2668</v>
      </c>
      <c r="F2508">
        <f t="shared" si="39"/>
        <v>2</v>
      </c>
      <c r="G2508" t="str">
        <f>STANDINGS_ERA[[#This Row],[League]]&amp;STANDINGS_ERA[[#This Row],[Team]]</f>
        <v>$150 Draft Champions Mar 08 1:00 pm Lg.3856Reverse Cowgill 0308</v>
      </c>
    </row>
    <row r="2509" spans="1:7" x14ac:dyDescent="0.25">
      <c r="A2509">
        <v>613</v>
      </c>
      <c r="B2509" t="s">
        <v>2443</v>
      </c>
      <c r="C2509" t="s">
        <v>2439</v>
      </c>
      <c r="D2509">
        <v>3.6840000000000002</v>
      </c>
      <c r="E2509">
        <v>2298</v>
      </c>
      <c r="F2509">
        <f t="shared" si="39"/>
        <v>3</v>
      </c>
      <c r="G2509" t="str">
        <f>STANDINGS_ERA[[#This Row],[League]]&amp;STANDINGS_ERA[[#This Row],[Team]]</f>
        <v>$150 Draft Champions Mar 08 1:00 pm Lg.3856Dem Bums</v>
      </c>
    </row>
    <row r="2510" spans="1:7" x14ac:dyDescent="0.25">
      <c r="A2510">
        <v>1165</v>
      </c>
      <c r="B2510" t="s">
        <v>1550</v>
      </c>
      <c r="C2510" t="s">
        <v>2439</v>
      </c>
      <c r="D2510">
        <v>3.8540000000000001</v>
      </c>
      <c r="E2510">
        <v>1746</v>
      </c>
      <c r="F2510">
        <f t="shared" si="39"/>
        <v>4</v>
      </c>
      <c r="G2510" t="str">
        <f>STANDINGS_ERA[[#This Row],[League]]&amp;STANDINGS_ERA[[#This Row],[Team]]</f>
        <v>$150 Draft Champions Mar 08 1:00 pm Lg.3856Wellington Blacks</v>
      </c>
    </row>
    <row r="2511" spans="1:7" x14ac:dyDescent="0.25">
      <c r="A2511">
        <v>1282</v>
      </c>
      <c r="B2511" t="s">
        <v>1110</v>
      </c>
      <c r="C2511" t="s">
        <v>2439</v>
      </c>
      <c r="D2511">
        <v>3.8839999999999999</v>
      </c>
      <c r="E2511">
        <v>1629</v>
      </c>
      <c r="F2511">
        <f t="shared" si="39"/>
        <v>5</v>
      </c>
      <c r="G2511" t="str">
        <f>STANDINGS_ERA[[#This Row],[League]]&amp;STANDINGS_ERA[[#This Row],[Team]]</f>
        <v>$150 Draft Champions Mar 08 1:00 pm Lg.3856Five Tool Players</v>
      </c>
    </row>
    <row r="2512" spans="1:7" x14ac:dyDescent="0.25">
      <c r="A2512">
        <v>1430</v>
      </c>
      <c r="B2512" t="s">
        <v>2441</v>
      </c>
      <c r="C2512" t="s">
        <v>2439</v>
      </c>
      <c r="D2512">
        <v>3.9239999999999999</v>
      </c>
      <c r="E2512">
        <v>1481</v>
      </c>
      <c r="F2512">
        <f t="shared" si="39"/>
        <v>6</v>
      </c>
      <c r="G2512" t="str">
        <f>STANDINGS_ERA[[#This Row],[League]]&amp;STANDINGS_ERA[[#This Row],[Team]]</f>
        <v>$150 Draft Champions Mar 08 1:00 pm Lg.3856Girth 2016</v>
      </c>
    </row>
    <row r="2513" spans="1:7" x14ac:dyDescent="0.25">
      <c r="A2513">
        <v>1629</v>
      </c>
      <c r="B2513" t="s">
        <v>205</v>
      </c>
      <c r="C2513" t="s">
        <v>2439</v>
      </c>
      <c r="D2513">
        <v>3.98</v>
      </c>
      <c r="E2513">
        <v>1282</v>
      </c>
      <c r="F2513">
        <f t="shared" si="39"/>
        <v>7</v>
      </c>
      <c r="G2513" t="str">
        <f>STANDINGS_ERA[[#This Row],[League]]&amp;STANDINGS_ERA[[#This Row],[Team]]</f>
        <v>$150 Draft Champions Mar 08 1:00 pm Lg.3856Team Sloan</v>
      </c>
    </row>
    <row r="2514" spans="1:7" x14ac:dyDescent="0.25">
      <c r="A2514">
        <v>1651</v>
      </c>
      <c r="B2514" t="s">
        <v>2442</v>
      </c>
      <c r="C2514" t="s">
        <v>2439</v>
      </c>
      <c r="D2514">
        <v>3.988</v>
      </c>
      <c r="E2514">
        <v>1260</v>
      </c>
      <c r="F2514">
        <f t="shared" si="39"/>
        <v>8</v>
      </c>
      <c r="G2514" t="str">
        <f>STANDINGS_ERA[[#This Row],[League]]&amp;STANDINGS_ERA[[#This Row],[Team]]</f>
        <v>$150 Draft Champions Mar 08 1:00 pm Lg.385699 Luftballons</v>
      </c>
    </row>
    <row r="2515" spans="1:7" x14ac:dyDescent="0.25">
      <c r="A2515">
        <v>1693</v>
      </c>
      <c r="B2515" t="s">
        <v>2446</v>
      </c>
      <c r="C2515" t="s">
        <v>2439</v>
      </c>
      <c r="D2515">
        <v>4</v>
      </c>
      <c r="E2515">
        <v>1218</v>
      </c>
      <c r="F2515">
        <f t="shared" si="39"/>
        <v>9</v>
      </c>
      <c r="G2515" t="str">
        <f>STANDINGS_ERA[[#This Row],[League]]&amp;STANDINGS_ERA[[#This Row],[Team]]</f>
        <v>$150 Draft Champions Mar 08 1:00 pm Lg.3856Optimal Prime 8</v>
      </c>
    </row>
    <row r="2516" spans="1:7" x14ac:dyDescent="0.25">
      <c r="A2516">
        <v>1738</v>
      </c>
      <c r="B2516" t="s">
        <v>296</v>
      </c>
      <c r="C2516" t="s">
        <v>2439</v>
      </c>
      <c r="D2516">
        <v>4.01</v>
      </c>
      <c r="E2516">
        <v>1173</v>
      </c>
      <c r="F2516">
        <f t="shared" si="39"/>
        <v>10</v>
      </c>
      <c r="G2516" t="str">
        <f>STANDINGS_ERA[[#This Row],[League]]&amp;STANDINGS_ERA[[#This Row],[Team]]</f>
        <v>$150 Draft Champions Mar 08 1:00 pm Lg.3856Vegas Bandit</v>
      </c>
    </row>
    <row r="2517" spans="1:7" x14ac:dyDescent="0.25">
      <c r="A2517">
        <v>1867</v>
      </c>
      <c r="B2517" t="s">
        <v>2447</v>
      </c>
      <c r="C2517" t="s">
        <v>2439</v>
      </c>
      <c r="D2517">
        <v>4.048</v>
      </c>
      <c r="E2517">
        <v>1044</v>
      </c>
      <c r="F2517">
        <f t="shared" si="39"/>
        <v>11</v>
      </c>
      <c r="G2517" t="str">
        <f>STANDINGS_ERA[[#This Row],[League]]&amp;STANDINGS_ERA[[#This Row],[Team]]</f>
        <v>$150 Draft Champions Mar 08 1:00 pm Lg.3856Gary Scotts</v>
      </c>
    </row>
    <row r="2518" spans="1:7" x14ac:dyDescent="0.25">
      <c r="A2518">
        <v>1874</v>
      </c>
      <c r="B2518" t="s">
        <v>497</v>
      </c>
      <c r="C2518" t="s">
        <v>2439</v>
      </c>
      <c r="D2518">
        <v>4.05</v>
      </c>
      <c r="E2518">
        <v>1037</v>
      </c>
      <c r="F2518">
        <f t="shared" si="39"/>
        <v>12</v>
      </c>
      <c r="G2518" t="str">
        <f>STANDINGS_ERA[[#This Row],[League]]&amp;STANDINGS_ERA[[#This Row],[Team]]</f>
        <v>$150 Draft Champions Mar 08 1:00 pm Lg.3856bafALLSTARS</v>
      </c>
    </row>
    <row r="2519" spans="1:7" x14ac:dyDescent="0.25">
      <c r="A2519">
        <v>2120</v>
      </c>
      <c r="B2519" t="s">
        <v>270</v>
      </c>
      <c r="C2519" t="s">
        <v>2439</v>
      </c>
      <c r="D2519">
        <v>4.1340000000000003</v>
      </c>
      <c r="E2519">
        <v>791</v>
      </c>
      <c r="F2519">
        <f t="shared" si="39"/>
        <v>13</v>
      </c>
      <c r="G2519" t="str">
        <f>STANDINGS_ERA[[#This Row],[League]]&amp;STANDINGS_ERA[[#This Row],[Team]]</f>
        <v>$150 Draft Champions Mar 08 1:00 pm Lg.3856Captain Crunch 6</v>
      </c>
    </row>
    <row r="2520" spans="1:7" x14ac:dyDescent="0.25">
      <c r="A2520">
        <v>2528</v>
      </c>
      <c r="B2520" t="s">
        <v>2440</v>
      </c>
      <c r="C2520" t="s">
        <v>2439</v>
      </c>
      <c r="D2520">
        <v>4.2859999999999996</v>
      </c>
      <c r="E2520">
        <v>383</v>
      </c>
      <c r="F2520">
        <f t="shared" si="39"/>
        <v>14</v>
      </c>
      <c r="G2520" t="str">
        <f>STANDINGS_ERA[[#This Row],[League]]&amp;STANDINGS_ERA[[#This Row],[Team]]</f>
        <v>$150 Draft Champions Mar 08 1:00 pm Lg.3856Muscles' Men</v>
      </c>
    </row>
    <row r="2521" spans="1:7" x14ac:dyDescent="0.25">
      <c r="A2521">
        <v>2666</v>
      </c>
      <c r="B2521" t="s">
        <v>2438</v>
      </c>
      <c r="C2521" t="s">
        <v>2439</v>
      </c>
      <c r="D2521">
        <v>4.3620000000000001</v>
      </c>
      <c r="E2521">
        <v>245</v>
      </c>
      <c r="F2521">
        <f t="shared" si="39"/>
        <v>15</v>
      </c>
      <c r="G2521" t="str">
        <f>STANDINGS_ERA[[#This Row],[League]]&amp;STANDINGS_ERA[[#This Row],[Team]]</f>
        <v>$150 Draft Champions Mar 08 1:00 pm Lg.3856Scores Man</v>
      </c>
    </row>
    <row r="2522" spans="1:7" x14ac:dyDescent="0.25">
      <c r="A2522">
        <v>130</v>
      </c>
      <c r="B2522" t="s">
        <v>2456</v>
      </c>
      <c r="C2522" t="s">
        <v>2448</v>
      </c>
      <c r="D2522">
        <v>3.4119999999999999</v>
      </c>
      <c r="E2522">
        <v>2781</v>
      </c>
      <c r="F2522">
        <f t="shared" si="39"/>
        <v>1</v>
      </c>
      <c r="G2522" t="str">
        <f>STANDINGS_ERA[[#This Row],[League]]&amp;STANDINGS_ERA[[#This Row],[Team]]</f>
        <v>$150 Draft Champions Mar 08 1:00 pm Lg.3857Team Hopkins</v>
      </c>
    </row>
    <row r="2523" spans="1:7" x14ac:dyDescent="0.25">
      <c r="A2523">
        <v>513</v>
      </c>
      <c r="B2523" t="s">
        <v>2451</v>
      </c>
      <c r="C2523" t="s">
        <v>2448</v>
      </c>
      <c r="D2523">
        <v>3.641</v>
      </c>
      <c r="E2523">
        <v>2398</v>
      </c>
      <c r="F2523">
        <f t="shared" si="39"/>
        <v>2</v>
      </c>
      <c r="G2523" t="str">
        <f>STANDINGS_ERA[[#This Row],[League]]&amp;STANDINGS_ERA[[#This Row],[Team]]</f>
        <v>$150 Draft Champions Mar 08 1:00 pm Lg.3857Z-Force</v>
      </c>
    </row>
    <row r="2524" spans="1:7" x14ac:dyDescent="0.25">
      <c r="A2524">
        <v>516</v>
      </c>
      <c r="B2524" t="s">
        <v>2458</v>
      </c>
      <c r="C2524" t="s">
        <v>2448</v>
      </c>
      <c r="D2524">
        <v>3.6429999999999998</v>
      </c>
      <c r="E2524">
        <v>2395</v>
      </c>
      <c r="F2524">
        <f t="shared" si="39"/>
        <v>3</v>
      </c>
      <c r="G2524" t="str">
        <f>STANDINGS_ERA[[#This Row],[League]]&amp;STANDINGS_ERA[[#This Row],[Team]]</f>
        <v>$150 Draft Champions Mar 08 1:00 pm Lg.3857Tribe Pride</v>
      </c>
    </row>
    <row r="2525" spans="1:7" x14ac:dyDescent="0.25">
      <c r="A2525">
        <v>522</v>
      </c>
      <c r="B2525" t="s">
        <v>19</v>
      </c>
      <c r="C2525" t="s">
        <v>2448</v>
      </c>
      <c r="D2525">
        <v>3.645</v>
      </c>
      <c r="E2525">
        <v>2389</v>
      </c>
      <c r="F2525">
        <f t="shared" si="39"/>
        <v>4</v>
      </c>
      <c r="G2525" t="str">
        <f>STANDINGS_ERA[[#This Row],[League]]&amp;STANDINGS_ERA[[#This Row],[Team]]</f>
        <v>$150 Draft Champions Mar 08 1:00 pm Lg.3857One Eyed Jack</v>
      </c>
    </row>
    <row r="2526" spans="1:7" x14ac:dyDescent="0.25">
      <c r="A2526">
        <v>588</v>
      </c>
      <c r="B2526" t="s">
        <v>1298</v>
      </c>
      <c r="C2526" t="s">
        <v>2448</v>
      </c>
      <c r="D2526">
        <v>3.673</v>
      </c>
      <c r="E2526">
        <v>2323</v>
      </c>
      <c r="F2526">
        <f t="shared" si="39"/>
        <v>5</v>
      </c>
      <c r="G2526" t="str">
        <f>STANDINGS_ERA[[#This Row],[League]]&amp;STANDINGS_ERA[[#This Row],[Team]]</f>
        <v>$150 Draft Champions Mar 08 1:00 pm Lg.3857Team Winhold</v>
      </c>
    </row>
    <row r="2527" spans="1:7" x14ac:dyDescent="0.25">
      <c r="A2527">
        <v>715</v>
      </c>
      <c r="B2527" t="s">
        <v>443</v>
      </c>
      <c r="C2527" t="s">
        <v>2448</v>
      </c>
      <c r="D2527">
        <v>3.722</v>
      </c>
      <c r="E2527">
        <v>2196</v>
      </c>
      <c r="F2527">
        <f t="shared" si="39"/>
        <v>6</v>
      </c>
      <c r="G2527" t="str">
        <f>STANDINGS_ERA[[#This Row],[League]]&amp;STANDINGS_ERA[[#This Row],[Team]]</f>
        <v>$150 Draft Champions Mar 08 1:00 pm Lg.3857Comfortably Numb</v>
      </c>
    </row>
    <row r="2528" spans="1:7" x14ac:dyDescent="0.25">
      <c r="A2528">
        <v>893</v>
      </c>
      <c r="B2528" t="s">
        <v>2449</v>
      </c>
      <c r="C2528" t="s">
        <v>2448</v>
      </c>
      <c r="D2528">
        <v>3.7749999999999999</v>
      </c>
      <c r="E2528">
        <v>2018</v>
      </c>
      <c r="F2528">
        <f t="shared" si="39"/>
        <v>7</v>
      </c>
      <c r="G2528" t="str">
        <f>STANDINGS_ERA[[#This Row],[League]]&amp;STANDINGS_ERA[[#This Row],[Team]]</f>
        <v>$150 Draft Champions Mar 08 1:00 pm Lg.3857Team Ahrens</v>
      </c>
    </row>
    <row r="2529" spans="1:7" x14ac:dyDescent="0.25">
      <c r="A2529">
        <v>1635</v>
      </c>
      <c r="B2529" t="s">
        <v>2459</v>
      </c>
      <c r="C2529" t="s">
        <v>2448</v>
      </c>
      <c r="D2529">
        <v>3.9830000000000001</v>
      </c>
      <c r="E2529">
        <v>1276</v>
      </c>
      <c r="F2529">
        <f t="shared" si="39"/>
        <v>8</v>
      </c>
      <c r="G2529" t="str">
        <f>STANDINGS_ERA[[#This Row],[League]]&amp;STANDINGS_ERA[[#This Row],[Team]]</f>
        <v>$150 Draft Champions Mar 08 1:00 pm Lg.3857ZZZZZZ</v>
      </c>
    </row>
    <row r="2530" spans="1:7" x14ac:dyDescent="0.25">
      <c r="A2530">
        <v>1929</v>
      </c>
      <c r="B2530" t="s">
        <v>182</v>
      </c>
      <c r="C2530" t="s">
        <v>2448</v>
      </c>
      <c r="D2530">
        <v>4.0670000000000002</v>
      </c>
      <c r="E2530">
        <v>982</v>
      </c>
      <c r="F2530">
        <f t="shared" si="39"/>
        <v>9</v>
      </c>
      <c r="G2530" t="str">
        <f>STANDINGS_ERA[[#This Row],[League]]&amp;STANDINGS_ERA[[#This Row],[Team]]</f>
        <v>$150 Draft Champions Mar 08 1:00 pm Lg.3857Team Fergus</v>
      </c>
    </row>
    <row r="2531" spans="1:7" x14ac:dyDescent="0.25">
      <c r="A2531">
        <v>1950</v>
      </c>
      <c r="B2531" t="s">
        <v>2450</v>
      </c>
      <c r="C2531" t="s">
        <v>2448</v>
      </c>
      <c r="D2531">
        <v>4.0759999999999996</v>
      </c>
      <c r="E2531">
        <v>961</v>
      </c>
      <c r="F2531">
        <f t="shared" si="39"/>
        <v>10</v>
      </c>
      <c r="G2531" t="str">
        <f>STANDINGS_ERA[[#This Row],[League]]&amp;STANDINGS_ERA[[#This Row],[Team]]</f>
        <v>$150 Draft Champions Mar 08 1:00 pm Lg.3857Team Turner 2</v>
      </c>
    </row>
    <row r="2532" spans="1:7" x14ac:dyDescent="0.25">
      <c r="A2532">
        <v>2462</v>
      </c>
      <c r="B2532" t="s">
        <v>2452</v>
      </c>
      <c r="C2532" t="s">
        <v>2448</v>
      </c>
      <c r="D2532">
        <v>4.2560000000000002</v>
      </c>
      <c r="E2532">
        <v>449</v>
      </c>
      <c r="F2532">
        <f t="shared" si="39"/>
        <v>11</v>
      </c>
      <c r="G2532" t="str">
        <f>STANDINGS_ERA[[#This Row],[League]]&amp;STANDINGS_ERA[[#This Row],[Team]]</f>
        <v>$150 Draft Champions Mar 08 1:00 pm Lg.3857Team Tuhy</v>
      </c>
    </row>
    <row r="2533" spans="1:7" x14ac:dyDescent="0.25">
      <c r="A2533">
        <v>2476</v>
      </c>
      <c r="B2533" t="s">
        <v>2457</v>
      </c>
      <c r="C2533" t="s">
        <v>2448</v>
      </c>
      <c r="D2533">
        <v>4.26</v>
      </c>
      <c r="E2533">
        <v>435</v>
      </c>
      <c r="F2533">
        <f t="shared" si="39"/>
        <v>12</v>
      </c>
      <c r="G2533" t="str">
        <f>STANDINGS_ERA[[#This Row],[League]]&amp;STANDINGS_ERA[[#This Row],[Team]]</f>
        <v>$150 Draft Champions Mar 08 1:00 pm Lg.3857Mack and Bella's Avengers</v>
      </c>
    </row>
    <row r="2534" spans="1:7" x14ac:dyDescent="0.25">
      <c r="A2534">
        <v>2500</v>
      </c>
      <c r="B2534" t="s">
        <v>2455</v>
      </c>
      <c r="C2534" t="s">
        <v>2448</v>
      </c>
      <c r="D2534">
        <v>4.2699999999999996</v>
      </c>
      <c r="E2534">
        <v>411</v>
      </c>
      <c r="F2534">
        <f t="shared" si="39"/>
        <v>13</v>
      </c>
      <c r="G2534" t="str">
        <f>STANDINGS_ERA[[#This Row],[League]]&amp;STANDINGS_ERA[[#This Row],[Team]]</f>
        <v>$150 Draft Champions Mar 08 1:00 pm Lg.3857Jabroni Ponies</v>
      </c>
    </row>
    <row r="2535" spans="1:7" x14ac:dyDescent="0.25">
      <c r="A2535">
        <v>2617</v>
      </c>
      <c r="B2535" t="s">
        <v>2453</v>
      </c>
      <c r="C2535" t="s">
        <v>2448</v>
      </c>
      <c r="D2535">
        <v>4.3330000000000002</v>
      </c>
      <c r="E2535">
        <v>294</v>
      </c>
      <c r="F2535">
        <f t="shared" si="39"/>
        <v>14</v>
      </c>
      <c r="G2535" t="str">
        <f>STANDINGS_ERA[[#This Row],[League]]&amp;STANDINGS_ERA[[#This Row],[Team]]</f>
        <v>$150 Draft Champions Mar 08 1:00 pm Lg.3857Team Funk</v>
      </c>
    </row>
    <row r="2536" spans="1:7" x14ac:dyDescent="0.25">
      <c r="A2536">
        <v>2638</v>
      </c>
      <c r="B2536" t="s">
        <v>2454</v>
      </c>
      <c r="C2536" t="s">
        <v>2448</v>
      </c>
      <c r="D2536">
        <v>4.3470000000000004</v>
      </c>
      <c r="E2536">
        <v>273</v>
      </c>
      <c r="F2536">
        <f t="shared" si="39"/>
        <v>15</v>
      </c>
      <c r="G2536" t="str">
        <f>STANDINGS_ERA[[#This Row],[League]]&amp;STANDINGS_ERA[[#This Row],[Team]]</f>
        <v>$150 Draft Champions Mar 08 1:00 pm Lg.3857NCC-1701-D</v>
      </c>
    </row>
    <row r="2537" spans="1:7" x14ac:dyDescent="0.25">
      <c r="A2537">
        <v>246</v>
      </c>
      <c r="B2537" t="s">
        <v>2469</v>
      </c>
      <c r="C2537" t="s">
        <v>2460</v>
      </c>
      <c r="D2537">
        <v>3.5150000000000001</v>
      </c>
      <c r="E2537">
        <v>2665</v>
      </c>
      <c r="F2537">
        <f t="shared" si="39"/>
        <v>1</v>
      </c>
      <c r="G2537" t="str">
        <f>STANDINGS_ERA[[#This Row],[League]]&amp;STANDINGS_ERA[[#This Row],[Team]]</f>
        <v>$150 Draft Champions Mar 08 1:00 pm Lg.3858Bartolo Colon's Fitbit IV</v>
      </c>
    </row>
    <row r="2538" spans="1:7" x14ac:dyDescent="0.25">
      <c r="A2538">
        <v>580</v>
      </c>
      <c r="B2538" t="s">
        <v>2462</v>
      </c>
      <c r="C2538" t="s">
        <v>2460</v>
      </c>
      <c r="D2538">
        <v>3.67</v>
      </c>
      <c r="E2538">
        <v>2331</v>
      </c>
      <c r="F2538">
        <f t="shared" si="39"/>
        <v>2</v>
      </c>
      <c r="G2538" t="str">
        <f>STANDINGS_ERA[[#This Row],[League]]&amp;STANDINGS_ERA[[#This Row],[Team]]</f>
        <v>$150 Draft Champions Mar 08 1:00 pm Lg.3858Jackrabbits</v>
      </c>
    </row>
    <row r="2539" spans="1:7" x14ac:dyDescent="0.25">
      <c r="A2539">
        <v>595</v>
      </c>
      <c r="B2539" t="s">
        <v>2466</v>
      </c>
      <c r="C2539" t="s">
        <v>2460</v>
      </c>
      <c r="D2539">
        <v>3.6779999999999999</v>
      </c>
      <c r="E2539">
        <v>2316</v>
      </c>
      <c r="F2539">
        <f t="shared" si="39"/>
        <v>3</v>
      </c>
      <c r="G2539" t="str">
        <f>STANDINGS_ERA[[#This Row],[League]]&amp;STANDINGS_ERA[[#This Row],[Team]]</f>
        <v>$150 Draft Champions Mar 08 1:00 pm Lg.3858Crow Hop</v>
      </c>
    </row>
    <row r="2540" spans="1:7" x14ac:dyDescent="0.25">
      <c r="A2540">
        <v>761</v>
      </c>
      <c r="B2540" t="s">
        <v>2464</v>
      </c>
      <c r="C2540" t="s">
        <v>2460</v>
      </c>
      <c r="D2540">
        <v>3.734</v>
      </c>
      <c r="E2540">
        <v>2150</v>
      </c>
      <c r="F2540">
        <f t="shared" si="39"/>
        <v>4</v>
      </c>
      <c r="G2540" t="str">
        <f>STANDINGS_ERA[[#This Row],[League]]&amp;STANDINGS_ERA[[#This Row],[Team]]</f>
        <v>$150 Draft Champions Mar 08 1:00 pm Lg.3858bartoochies</v>
      </c>
    </row>
    <row r="2541" spans="1:7" x14ac:dyDescent="0.25">
      <c r="A2541">
        <v>802</v>
      </c>
      <c r="B2541" t="s">
        <v>562</v>
      </c>
      <c r="C2541" t="s">
        <v>2460</v>
      </c>
      <c r="D2541">
        <v>3.7490000000000001</v>
      </c>
      <c r="E2541">
        <v>2109</v>
      </c>
      <c r="F2541">
        <f t="shared" si="39"/>
        <v>5</v>
      </c>
      <c r="G2541" t="str">
        <f>STANDINGS_ERA[[#This Row],[League]]&amp;STANDINGS_ERA[[#This Row],[Team]]</f>
        <v>$150 Draft Champions Mar 08 1:00 pm Lg.3858Texas Connection</v>
      </c>
    </row>
    <row r="2542" spans="1:7" x14ac:dyDescent="0.25">
      <c r="A2542">
        <v>833</v>
      </c>
      <c r="B2542" t="s">
        <v>2465</v>
      </c>
      <c r="C2542" t="s">
        <v>2460</v>
      </c>
      <c r="D2542">
        <v>3.7559999999999998</v>
      </c>
      <c r="E2542">
        <v>2078</v>
      </c>
      <c r="F2542">
        <f t="shared" si="39"/>
        <v>6</v>
      </c>
      <c r="G2542" t="str">
        <f>STANDINGS_ERA[[#This Row],[League]]&amp;STANDINGS_ERA[[#This Row],[Team]]</f>
        <v>$150 Draft Champions Mar 08 1:00 pm Lg.3858Dos Pterodactyls</v>
      </c>
    </row>
    <row r="2543" spans="1:7" x14ac:dyDescent="0.25">
      <c r="A2543">
        <v>873</v>
      </c>
      <c r="B2543" t="s">
        <v>14</v>
      </c>
      <c r="C2543" t="s">
        <v>2460</v>
      </c>
      <c r="D2543">
        <v>3.7709999999999999</v>
      </c>
      <c r="E2543">
        <v>2038</v>
      </c>
      <c r="F2543">
        <f t="shared" si="39"/>
        <v>7</v>
      </c>
      <c r="G2543" t="str">
        <f>STANDINGS_ERA[[#This Row],[League]]&amp;STANDINGS_ERA[[#This Row],[Team]]</f>
        <v>$150 Draft Champions Mar 08 1:00 pm Lg.3858Team Martin</v>
      </c>
    </row>
    <row r="2544" spans="1:7" x14ac:dyDescent="0.25">
      <c r="A2544">
        <v>1304</v>
      </c>
      <c r="B2544" t="s">
        <v>56</v>
      </c>
      <c r="C2544" t="s">
        <v>2460</v>
      </c>
      <c r="D2544">
        <v>3.89</v>
      </c>
      <c r="E2544">
        <v>1607</v>
      </c>
      <c r="F2544">
        <f t="shared" si="39"/>
        <v>8</v>
      </c>
      <c r="G2544" t="str">
        <f>STANDINGS_ERA[[#This Row],[League]]&amp;STANDINGS_ERA[[#This Row],[Team]]</f>
        <v>$150 Draft Champions Mar 08 1:00 pm Lg.3858DOUGHBOYS</v>
      </c>
    </row>
    <row r="2545" spans="1:7" x14ac:dyDescent="0.25">
      <c r="A2545">
        <v>1426</v>
      </c>
      <c r="B2545" t="s">
        <v>2463</v>
      </c>
      <c r="C2545" t="s">
        <v>2460</v>
      </c>
      <c r="D2545">
        <v>3.923</v>
      </c>
      <c r="E2545">
        <v>1485</v>
      </c>
      <c r="F2545">
        <f t="shared" si="39"/>
        <v>9</v>
      </c>
      <c r="G2545" t="str">
        <f>STANDINGS_ERA[[#This Row],[League]]&amp;STANDINGS_ERA[[#This Row],[Team]]</f>
        <v>$150 Draft Champions Mar 08 1:00 pm Lg.3858Team Van Fleet</v>
      </c>
    </row>
    <row r="2546" spans="1:7" x14ac:dyDescent="0.25">
      <c r="A2546">
        <v>1471</v>
      </c>
      <c r="B2546" t="s">
        <v>2461</v>
      </c>
      <c r="C2546" t="s">
        <v>2460</v>
      </c>
      <c r="D2546">
        <v>3.9359999999999999</v>
      </c>
      <c r="E2546">
        <v>1440</v>
      </c>
      <c r="F2546">
        <f t="shared" si="39"/>
        <v>10</v>
      </c>
      <c r="G2546" t="str">
        <f>STANDINGS_ERA[[#This Row],[League]]&amp;STANDINGS_ERA[[#This Row],[Team]]</f>
        <v>$150 Draft Champions Mar 08 1:00 pm Lg.3858Ryan say's Spring it on Rizzo</v>
      </c>
    </row>
    <row r="2547" spans="1:7" x14ac:dyDescent="0.25">
      <c r="A2547">
        <v>1489</v>
      </c>
      <c r="B2547" t="s">
        <v>130</v>
      </c>
      <c r="C2547" t="s">
        <v>2460</v>
      </c>
      <c r="D2547">
        <v>3.9409999999999998</v>
      </c>
      <c r="E2547">
        <v>1422</v>
      </c>
      <c r="F2547">
        <f t="shared" si="39"/>
        <v>11</v>
      </c>
      <c r="G2547" t="str">
        <f>STANDINGS_ERA[[#This Row],[League]]&amp;STANDINGS_ERA[[#This Row],[Team]]</f>
        <v>$150 Draft Champions Mar 08 1:00 pm Lg.3858PTPers</v>
      </c>
    </row>
    <row r="2548" spans="1:7" x14ac:dyDescent="0.25">
      <c r="A2548">
        <v>2133</v>
      </c>
      <c r="B2548" t="s">
        <v>2468</v>
      </c>
      <c r="C2548" t="s">
        <v>2460</v>
      </c>
      <c r="D2548">
        <v>4.1369999999999996</v>
      </c>
      <c r="E2548">
        <v>778</v>
      </c>
      <c r="F2548">
        <f t="shared" si="39"/>
        <v>12</v>
      </c>
      <c r="G2548" t="str">
        <f>STANDINGS_ERA[[#This Row],[League]]&amp;STANDINGS_ERA[[#This Row],[Team]]</f>
        <v>$150 Draft Champions Mar 08 1:00 pm Lg.3858Draughtsman 5</v>
      </c>
    </row>
    <row r="2549" spans="1:7" x14ac:dyDescent="0.25">
      <c r="A2549">
        <v>2386</v>
      </c>
      <c r="B2549" t="s">
        <v>53</v>
      </c>
      <c r="C2549" t="s">
        <v>2460</v>
      </c>
      <c r="D2549">
        <v>4.2190000000000003</v>
      </c>
      <c r="E2549">
        <v>525</v>
      </c>
      <c r="F2549">
        <f t="shared" si="39"/>
        <v>13</v>
      </c>
      <c r="G2549" t="str">
        <f>STANDINGS_ERA[[#This Row],[League]]&amp;STANDINGS_ERA[[#This Row],[Team]]</f>
        <v>$150 Draft Champions Mar 08 1:00 pm Lg.3858Baseball Furies</v>
      </c>
    </row>
    <row r="2550" spans="1:7" x14ac:dyDescent="0.25">
      <c r="A2550">
        <v>2613</v>
      </c>
      <c r="B2550" t="s">
        <v>2467</v>
      </c>
      <c r="C2550" t="s">
        <v>2460</v>
      </c>
      <c r="D2550">
        <v>4.3310000000000004</v>
      </c>
      <c r="E2550">
        <v>298</v>
      </c>
      <c r="F2550">
        <f t="shared" si="39"/>
        <v>14</v>
      </c>
      <c r="G2550" t="str">
        <f>STANDINGS_ERA[[#This Row],[League]]&amp;STANDINGS_ERA[[#This Row],[Team]]</f>
        <v>$150 Draft Champions Mar 08 1:00 pm Lg.3858Noodler Fun Monkey5</v>
      </c>
    </row>
    <row r="2551" spans="1:7" x14ac:dyDescent="0.25">
      <c r="A2551">
        <v>2736</v>
      </c>
      <c r="B2551" t="s">
        <v>49</v>
      </c>
      <c r="C2551" t="s">
        <v>2460</v>
      </c>
      <c r="D2551">
        <v>4.415</v>
      </c>
      <c r="E2551">
        <v>175</v>
      </c>
      <c r="F2551">
        <f t="shared" si="39"/>
        <v>15</v>
      </c>
      <c r="G2551" t="str">
        <f>STANDINGS_ERA[[#This Row],[League]]&amp;STANDINGS_ERA[[#This Row],[Team]]</f>
        <v>$150 Draft Champions Mar 08 1:00 pm Lg.3858smokin gun</v>
      </c>
    </row>
    <row r="2552" spans="1:7" x14ac:dyDescent="0.25">
      <c r="A2552">
        <v>42</v>
      </c>
      <c r="B2552" t="s">
        <v>2475</v>
      </c>
      <c r="C2552" t="s">
        <v>2471</v>
      </c>
      <c r="D2552">
        <v>3.27</v>
      </c>
      <c r="E2552">
        <v>2869</v>
      </c>
      <c r="F2552">
        <f t="shared" si="39"/>
        <v>1</v>
      </c>
      <c r="G2552" t="str">
        <f>STANDINGS_ERA[[#This Row],[League]]&amp;STANDINGS_ERA[[#This Row],[Team]]</f>
        <v>$150 Draft Champions Mar 08 1:00 pm Lg.3861Mr. Cee's Crew</v>
      </c>
    </row>
    <row r="2553" spans="1:7" x14ac:dyDescent="0.25">
      <c r="A2553">
        <v>385</v>
      </c>
      <c r="B2553" t="s">
        <v>2473</v>
      </c>
      <c r="C2553" t="s">
        <v>2471</v>
      </c>
      <c r="D2553">
        <v>3.5880000000000001</v>
      </c>
      <c r="E2553">
        <v>2526</v>
      </c>
      <c r="F2553">
        <f t="shared" si="39"/>
        <v>2</v>
      </c>
      <c r="G2553" t="str">
        <f>STANDINGS_ERA[[#This Row],[League]]&amp;STANDINGS_ERA[[#This Row],[Team]]</f>
        <v>$150 Draft Champions Mar 08 1:00 pm Lg.3861Socrates Clevinger</v>
      </c>
    </row>
    <row r="2554" spans="1:7" x14ac:dyDescent="0.25">
      <c r="A2554">
        <v>849</v>
      </c>
      <c r="B2554" t="s">
        <v>2470</v>
      </c>
      <c r="C2554" t="s">
        <v>2471</v>
      </c>
      <c r="D2554">
        <v>3.7639999999999998</v>
      </c>
      <c r="E2554">
        <v>2062</v>
      </c>
      <c r="F2554">
        <f t="shared" si="39"/>
        <v>3</v>
      </c>
      <c r="G2554" t="str">
        <f>STANDINGS_ERA[[#This Row],[League]]&amp;STANDINGS_ERA[[#This Row],[Team]]</f>
        <v>$150 Draft Champions Mar 08 1:00 pm Lg.3861Betts On The Pollock</v>
      </c>
    </row>
    <row r="2555" spans="1:7" x14ac:dyDescent="0.25">
      <c r="A2555">
        <v>1175</v>
      </c>
      <c r="B2555" t="s">
        <v>322</v>
      </c>
      <c r="C2555" t="s">
        <v>2471</v>
      </c>
      <c r="D2555">
        <v>3.8559999999999999</v>
      </c>
      <c r="E2555">
        <v>1735.5</v>
      </c>
      <c r="F2555">
        <f t="shared" si="39"/>
        <v>4</v>
      </c>
      <c r="G2555" t="str">
        <f>STANDINGS_ERA[[#This Row],[League]]&amp;STANDINGS_ERA[[#This Row],[Team]]</f>
        <v>$150 Draft Champions Mar 08 1:00 pm Lg.3861Team Smith</v>
      </c>
    </row>
    <row r="2556" spans="1:7" x14ac:dyDescent="0.25">
      <c r="A2556">
        <v>1215</v>
      </c>
      <c r="B2556" t="s">
        <v>2482</v>
      </c>
      <c r="C2556" t="s">
        <v>2471</v>
      </c>
      <c r="D2556">
        <v>3.867</v>
      </c>
      <c r="E2556">
        <v>1696</v>
      </c>
      <c r="F2556">
        <f t="shared" si="39"/>
        <v>5</v>
      </c>
      <c r="G2556" t="str">
        <f>STANDINGS_ERA[[#This Row],[League]]&amp;STANDINGS_ERA[[#This Row],[Team]]</f>
        <v>$150 Draft Champions Mar 08 1:00 pm Lg.3861Lucky 13</v>
      </c>
    </row>
    <row r="2557" spans="1:7" x14ac:dyDescent="0.25">
      <c r="A2557">
        <v>1272</v>
      </c>
      <c r="B2557" t="s">
        <v>2477</v>
      </c>
      <c r="C2557" t="s">
        <v>2471</v>
      </c>
      <c r="D2557">
        <v>3.8820000000000001</v>
      </c>
      <c r="E2557">
        <v>1639</v>
      </c>
      <c r="F2557">
        <f t="shared" si="39"/>
        <v>6</v>
      </c>
      <c r="G2557" t="str">
        <f>STANDINGS_ERA[[#This Row],[League]]&amp;STANDINGS_ERA[[#This Row],[Team]]</f>
        <v>$150 Draft Champions Mar 08 1:00 pm Lg.3861Chado Marte Knight</v>
      </c>
    </row>
    <row r="2558" spans="1:7" x14ac:dyDescent="0.25">
      <c r="A2558">
        <v>1360</v>
      </c>
      <c r="B2558" t="s">
        <v>2474</v>
      </c>
      <c r="C2558" t="s">
        <v>2471</v>
      </c>
      <c r="D2558">
        <v>3.903</v>
      </c>
      <c r="E2558">
        <v>1551</v>
      </c>
      <c r="F2558">
        <f t="shared" si="39"/>
        <v>7</v>
      </c>
      <c r="G2558" t="str">
        <f>STANDINGS_ERA[[#This Row],[League]]&amp;STANDINGS_ERA[[#This Row],[Team]]</f>
        <v>$150 Draft Champions Mar 08 1:00 pm Lg.3861Miyagi No Drive Good</v>
      </c>
    </row>
    <row r="2559" spans="1:7" x14ac:dyDescent="0.25">
      <c r="A2559">
        <v>1497</v>
      </c>
      <c r="B2559" t="s">
        <v>319</v>
      </c>
      <c r="C2559" t="s">
        <v>2471</v>
      </c>
      <c r="D2559">
        <v>3.9420000000000002</v>
      </c>
      <c r="E2559">
        <v>1414</v>
      </c>
      <c r="F2559">
        <f t="shared" si="39"/>
        <v>8</v>
      </c>
      <c r="G2559" t="str">
        <f>STANDINGS_ERA[[#This Row],[League]]&amp;STANDINGS_ERA[[#This Row],[Team]]</f>
        <v>$150 Draft Champions Mar 08 1:00 pm Lg.3861Coast2Coast</v>
      </c>
    </row>
    <row r="2560" spans="1:7" x14ac:dyDescent="0.25">
      <c r="A2560">
        <v>1528</v>
      </c>
      <c r="B2560" t="s">
        <v>2481</v>
      </c>
      <c r="C2560" t="s">
        <v>2471</v>
      </c>
      <c r="D2560">
        <v>3.952</v>
      </c>
      <c r="E2560">
        <v>1383</v>
      </c>
      <c r="F2560">
        <f t="shared" si="39"/>
        <v>9</v>
      </c>
      <c r="G2560" t="str">
        <f>STANDINGS_ERA[[#This Row],[League]]&amp;STANDINGS_ERA[[#This Row],[Team]]</f>
        <v>$150 Draft Champions Mar 08 1:00 pm Lg.3861Kylo Ren</v>
      </c>
    </row>
    <row r="2561" spans="1:7" x14ac:dyDescent="0.25">
      <c r="A2561">
        <v>1665</v>
      </c>
      <c r="B2561" t="s">
        <v>19</v>
      </c>
      <c r="C2561" t="s">
        <v>2471</v>
      </c>
      <c r="D2561">
        <v>3.9929999999999999</v>
      </c>
      <c r="E2561">
        <v>1246</v>
      </c>
      <c r="F2561">
        <f t="shared" si="39"/>
        <v>10</v>
      </c>
      <c r="G2561" t="str">
        <f>STANDINGS_ERA[[#This Row],[League]]&amp;STANDINGS_ERA[[#This Row],[Team]]</f>
        <v>$150 Draft Champions Mar 08 1:00 pm Lg.3861One Eyed Jack</v>
      </c>
    </row>
    <row r="2562" spans="1:7" x14ac:dyDescent="0.25">
      <c r="A2562">
        <v>1710</v>
      </c>
      <c r="B2562" t="s">
        <v>2476</v>
      </c>
      <c r="C2562" t="s">
        <v>2471</v>
      </c>
      <c r="D2562">
        <v>4.0030000000000001</v>
      </c>
      <c r="E2562">
        <v>1201</v>
      </c>
      <c r="F2562">
        <f t="shared" si="39"/>
        <v>11</v>
      </c>
      <c r="G2562" t="str">
        <f>STANDINGS_ERA[[#This Row],[League]]&amp;STANDINGS_ERA[[#This Row],[Team]]</f>
        <v>$150 Draft Champions Mar 08 1:00 pm Lg.3861Ollie</v>
      </c>
    </row>
    <row r="2563" spans="1:7" x14ac:dyDescent="0.25">
      <c r="A2563">
        <v>2045</v>
      </c>
      <c r="B2563" t="s">
        <v>2479</v>
      </c>
      <c r="C2563" t="s">
        <v>2471</v>
      </c>
      <c r="D2563">
        <v>4.1070000000000002</v>
      </c>
      <c r="E2563">
        <v>866</v>
      </c>
      <c r="F2563">
        <f t="shared" ref="F2563:F2626" si="40">IF(C2563=C2562,F2562+1,1)</f>
        <v>12</v>
      </c>
      <c r="G2563" t="str">
        <f>STANDINGS_ERA[[#This Row],[League]]&amp;STANDINGS_ERA[[#This Row],[Team]]</f>
        <v>$150 Draft Champions Mar 08 1:00 pm Lg.3861Bases Chuck</v>
      </c>
    </row>
    <row r="2564" spans="1:7" x14ac:dyDescent="0.25">
      <c r="A2564">
        <v>2439</v>
      </c>
      <c r="B2564" t="s">
        <v>2472</v>
      </c>
      <c r="C2564" t="s">
        <v>2471</v>
      </c>
      <c r="D2564">
        <v>4.242</v>
      </c>
      <c r="E2564">
        <v>472</v>
      </c>
      <c r="F2564">
        <f t="shared" si="40"/>
        <v>13</v>
      </c>
      <c r="G2564" t="str">
        <f>STANDINGS_ERA[[#This Row],[League]]&amp;STANDINGS_ERA[[#This Row],[Team]]</f>
        <v>$150 Draft Champions Mar 08 1:00 pm Lg.3861Team dougherty</v>
      </c>
    </row>
    <row r="2565" spans="1:7" x14ac:dyDescent="0.25">
      <c r="A2565">
        <v>2833</v>
      </c>
      <c r="B2565" t="s">
        <v>2478</v>
      </c>
      <c r="C2565" t="s">
        <v>2471</v>
      </c>
      <c r="D2565">
        <v>4.532</v>
      </c>
      <c r="E2565">
        <v>78</v>
      </c>
      <c r="F2565">
        <f t="shared" si="40"/>
        <v>14</v>
      </c>
      <c r="G2565" t="str">
        <f>STANDINGS_ERA[[#This Row],[League]]&amp;STANDINGS_ERA[[#This Row],[Team]]</f>
        <v>$150 Draft Champions Mar 08 1:00 pm Lg.3861Let's go Royals</v>
      </c>
    </row>
    <row r="2566" spans="1:7" x14ac:dyDescent="0.25">
      <c r="A2566">
        <v>2845</v>
      </c>
      <c r="B2566" t="s">
        <v>2480</v>
      </c>
      <c r="C2566" t="s">
        <v>2471</v>
      </c>
      <c r="D2566">
        <v>4.5590000000000002</v>
      </c>
      <c r="E2566">
        <v>66</v>
      </c>
      <c r="F2566">
        <f t="shared" si="40"/>
        <v>15</v>
      </c>
      <c r="G2566" t="str">
        <f>STANDINGS_ERA[[#This Row],[League]]&amp;STANDINGS_ERA[[#This Row],[Team]]</f>
        <v>$150 Draft Champions Mar 08 1:00 pm Lg.3861Molto Presto</v>
      </c>
    </row>
    <row r="2567" spans="1:7" x14ac:dyDescent="0.25">
      <c r="A2567">
        <v>67</v>
      </c>
      <c r="B2567" t="s">
        <v>2485</v>
      </c>
      <c r="C2567" t="s">
        <v>2484</v>
      </c>
      <c r="D2567">
        <v>3.3039999999999998</v>
      </c>
      <c r="E2567">
        <v>2844</v>
      </c>
      <c r="F2567">
        <f t="shared" si="40"/>
        <v>1</v>
      </c>
      <c r="G2567" t="str">
        <f>STANDINGS_ERA[[#This Row],[League]]&amp;STANDINGS_ERA[[#This Row],[Team]]</f>
        <v>$150 Draft Champions Mar 09 1:00 pm Lg.3862Zak Attack</v>
      </c>
    </row>
    <row r="2568" spans="1:7" x14ac:dyDescent="0.25">
      <c r="A2568">
        <v>191</v>
      </c>
      <c r="B2568" t="s">
        <v>2494</v>
      </c>
      <c r="C2568" t="s">
        <v>2484</v>
      </c>
      <c r="D2568">
        <v>3.47</v>
      </c>
      <c r="E2568">
        <v>2720</v>
      </c>
      <c r="F2568">
        <f t="shared" si="40"/>
        <v>2</v>
      </c>
      <c r="G2568" t="str">
        <f>STANDINGS_ERA[[#This Row],[League]]&amp;STANDINGS_ERA[[#This Row],[Team]]</f>
        <v>$150 Draft Champions Mar 09 1:00 pm Lg.3862You're Killing Me Smalls</v>
      </c>
    </row>
    <row r="2569" spans="1:7" x14ac:dyDescent="0.25">
      <c r="A2569">
        <v>202</v>
      </c>
      <c r="B2569" t="s">
        <v>2492</v>
      </c>
      <c r="C2569" t="s">
        <v>2484</v>
      </c>
      <c r="D2569">
        <v>3.4830000000000001</v>
      </c>
      <c r="E2569">
        <v>2709</v>
      </c>
      <c r="F2569">
        <f t="shared" si="40"/>
        <v>3</v>
      </c>
      <c r="G2569" t="str">
        <f>STANDINGS_ERA[[#This Row],[League]]&amp;STANDINGS_ERA[[#This Row],[Team]]</f>
        <v>$150 Draft Champions Mar 09 1:00 pm Lg.3862Smidgeon of Pigeon</v>
      </c>
    </row>
    <row r="2570" spans="1:7" x14ac:dyDescent="0.25">
      <c r="A2570">
        <v>747</v>
      </c>
      <c r="B2570" t="s">
        <v>2486</v>
      </c>
      <c r="C2570" t="s">
        <v>2484</v>
      </c>
      <c r="D2570">
        <v>3.73</v>
      </c>
      <c r="E2570">
        <v>2164</v>
      </c>
      <c r="F2570">
        <f t="shared" si="40"/>
        <v>4</v>
      </c>
      <c r="G2570" t="str">
        <f>STANDINGS_ERA[[#This Row],[League]]&amp;STANDINGS_ERA[[#This Row],[Team]]</f>
        <v>$150 Draft Champions Mar 09 1:00 pm Lg.3862HIT &amp; RUN</v>
      </c>
    </row>
    <row r="2571" spans="1:7" x14ac:dyDescent="0.25">
      <c r="A2571">
        <v>1018</v>
      </c>
      <c r="B2571" t="s">
        <v>375</v>
      </c>
      <c r="C2571" t="s">
        <v>2484</v>
      </c>
      <c r="D2571">
        <v>3.81</v>
      </c>
      <c r="E2571">
        <v>1893</v>
      </c>
      <c r="F2571">
        <f t="shared" si="40"/>
        <v>5</v>
      </c>
      <c r="G2571" t="str">
        <f>STANDINGS_ERA[[#This Row],[League]]&amp;STANDINGS_ERA[[#This Row],[Team]]</f>
        <v>$150 Draft Champions Mar 09 1:00 pm Lg.3862Jobu's Rum</v>
      </c>
    </row>
    <row r="2572" spans="1:7" x14ac:dyDescent="0.25">
      <c r="A2572">
        <v>1131</v>
      </c>
      <c r="B2572" t="s">
        <v>2497</v>
      </c>
      <c r="C2572" t="s">
        <v>2484</v>
      </c>
      <c r="D2572">
        <v>3.843</v>
      </c>
      <c r="E2572">
        <v>1780</v>
      </c>
      <c r="F2572">
        <f t="shared" si="40"/>
        <v>6</v>
      </c>
      <c r="G2572" t="str">
        <f>STANDINGS_ERA[[#This Row],[League]]&amp;STANDINGS_ERA[[#This Row],[Team]]</f>
        <v>$150 Draft Champions Mar 09 1:00 pm Lg.3862Kash Money</v>
      </c>
    </row>
    <row r="2573" spans="1:7" x14ac:dyDescent="0.25">
      <c r="A2573">
        <v>1154</v>
      </c>
      <c r="B2573" t="s">
        <v>2487</v>
      </c>
      <c r="C2573" t="s">
        <v>2484</v>
      </c>
      <c r="D2573">
        <v>3.851</v>
      </c>
      <c r="E2573">
        <v>1757</v>
      </c>
      <c r="F2573">
        <f t="shared" si="40"/>
        <v>7</v>
      </c>
      <c r="G2573" t="str">
        <f>STANDINGS_ERA[[#This Row],[League]]&amp;STANDINGS_ERA[[#This Row],[Team]]</f>
        <v>$150 Draft Champions Mar 09 1:00 pm Lg.3862The Snotters</v>
      </c>
    </row>
    <row r="2574" spans="1:7" x14ac:dyDescent="0.25">
      <c r="A2574">
        <v>1219</v>
      </c>
      <c r="B2574" t="s">
        <v>2495</v>
      </c>
      <c r="C2574" t="s">
        <v>2484</v>
      </c>
      <c r="D2574">
        <v>3.8679999999999999</v>
      </c>
      <c r="E2574">
        <v>1692</v>
      </c>
      <c r="F2574">
        <f t="shared" si="40"/>
        <v>8</v>
      </c>
      <c r="G2574" t="str">
        <f>STANDINGS_ERA[[#This Row],[League]]&amp;STANDINGS_ERA[[#This Row],[Team]]</f>
        <v>$150 Draft Champions Mar 09 1:00 pm Lg.3862K's Team</v>
      </c>
    </row>
    <row r="2575" spans="1:7" x14ac:dyDescent="0.25">
      <c r="A2575">
        <v>1284</v>
      </c>
      <c r="B2575" t="s">
        <v>2493</v>
      </c>
      <c r="C2575" t="s">
        <v>2484</v>
      </c>
      <c r="D2575">
        <v>3.8849999999999998</v>
      </c>
      <c r="E2575">
        <v>1627</v>
      </c>
      <c r="F2575">
        <f t="shared" si="40"/>
        <v>9</v>
      </c>
      <c r="G2575" t="str">
        <f>STANDINGS_ERA[[#This Row],[League]]&amp;STANDINGS_ERA[[#This Row],[Team]]</f>
        <v>$150 Draft Champions Mar 09 1:00 pm Lg.3862Warriors</v>
      </c>
    </row>
    <row r="2576" spans="1:7" x14ac:dyDescent="0.25">
      <c r="A2576">
        <v>1921</v>
      </c>
      <c r="B2576" t="s">
        <v>2488</v>
      </c>
      <c r="C2576" t="s">
        <v>2484</v>
      </c>
      <c r="D2576">
        <v>4.0650000000000004</v>
      </c>
      <c r="E2576">
        <v>990</v>
      </c>
      <c r="F2576">
        <f t="shared" si="40"/>
        <v>10</v>
      </c>
      <c r="G2576" t="str">
        <f>STANDINGS_ERA[[#This Row],[League]]&amp;STANDINGS_ERA[[#This Row],[Team]]</f>
        <v>$150 Draft Champions Mar 09 1:00 pm Lg.3862Team Mac</v>
      </c>
    </row>
    <row r="2577" spans="1:7" x14ac:dyDescent="0.25">
      <c r="A2577">
        <v>2135</v>
      </c>
      <c r="B2577" t="s">
        <v>2489</v>
      </c>
      <c r="C2577" t="s">
        <v>2484</v>
      </c>
      <c r="D2577">
        <v>4.1379999999999999</v>
      </c>
      <c r="E2577">
        <v>776</v>
      </c>
      <c r="F2577">
        <f t="shared" si="40"/>
        <v>11</v>
      </c>
      <c r="G2577" t="str">
        <f>STANDINGS_ERA[[#This Row],[League]]&amp;STANDINGS_ERA[[#This Row],[Team]]</f>
        <v>$150 Draft Champions Mar 09 1:00 pm Lg.3862Splitooners</v>
      </c>
    </row>
    <row r="2578" spans="1:7" x14ac:dyDescent="0.25">
      <c r="A2578">
        <v>2271</v>
      </c>
      <c r="B2578" t="s">
        <v>2483</v>
      </c>
      <c r="C2578" t="s">
        <v>2484</v>
      </c>
      <c r="D2578">
        <v>4.181</v>
      </c>
      <c r="E2578">
        <v>640</v>
      </c>
      <c r="F2578">
        <f t="shared" si="40"/>
        <v>12</v>
      </c>
      <c r="G2578" t="str">
        <f>STANDINGS_ERA[[#This Row],[League]]&amp;STANDINGS_ERA[[#This Row],[Team]]</f>
        <v>$150 Draft Champions Mar 09 1:00 pm Lg.3862Baby Darren and the Afterbirth</v>
      </c>
    </row>
    <row r="2579" spans="1:7" x14ac:dyDescent="0.25">
      <c r="A2579">
        <v>2459</v>
      </c>
      <c r="B2579" t="s">
        <v>2496</v>
      </c>
      <c r="C2579" t="s">
        <v>2484</v>
      </c>
      <c r="D2579">
        <v>4.2530000000000001</v>
      </c>
      <c r="E2579">
        <v>452</v>
      </c>
      <c r="F2579">
        <f t="shared" si="40"/>
        <v>13</v>
      </c>
      <c r="G2579" t="str">
        <f>STANDINGS_ERA[[#This Row],[League]]&amp;STANDINGS_ERA[[#This Row],[Team]]</f>
        <v>$150 Draft Champions Mar 09 1:00 pm Lg.38621stDraftChamp</v>
      </c>
    </row>
    <row r="2580" spans="1:7" x14ac:dyDescent="0.25">
      <c r="A2580">
        <v>2703</v>
      </c>
      <c r="B2580" t="s">
        <v>2491</v>
      </c>
      <c r="C2580" t="s">
        <v>2484</v>
      </c>
      <c r="D2580">
        <v>4.391</v>
      </c>
      <c r="E2580">
        <v>208</v>
      </c>
      <c r="F2580">
        <f t="shared" si="40"/>
        <v>14</v>
      </c>
      <c r="G2580" t="str">
        <f>STANDINGS_ERA[[#This Row],[League]]&amp;STANDINGS_ERA[[#This Row],[Team]]</f>
        <v>$150 Draft Champions Mar 09 1:00 pm Lg.3862The Ghost of Wade Boggs</v>
      </c>
    </row>
    <row r="2581" spans="1:7" x14ac:dyDescent="0.25">
      <c r="A2581">
        <v>2789</v>
      </c>
      <c r="B2581" t="s">
        <v>2490</v>
      </c>
      <c r="C2581" t="s">
        <v>2484</v>
      </c>
      <c r="D2581">
        <v>4.46</v>
      </c>
      <c r="E2581">
        <v>122</v>
      </c>
      <c r="F2581">
        <f t="shared" si="40"/>
        <v>15</v>
      </c>
      <c r="G2581" t="str">
        <f>STANDINGS_ERA[[#This Row],[League]]&amp;STANDINGS_ERA[[#This Row],[Team]]</f>
        <v>$150 Draft Champions Mar 09 1:00 pm Lg.3862Thing 9</v>
      </c>
    </row>
    <row r="2582" spans="1:7" x14ac:dyDescent="0.25">
      <c r="A2582">
        <v>5</v>
      </c>
      <c r="B2582" t="s">
        <v>2298</v>
      </c>
      <c r="C2582" t="s">
        <v>2499</v>
      </c>
      <c r="D2582">
        <v>3.0289999999999999</v>
      </c>
      <c r="E2582">
        <v>2906</v>
      </c>
      <c r="F2582">
        <f t="shared" si="40"/>
        <v>1</v>
      </c>
      <c r="G2582" t="str">
        <f>STANDINGS_ERA[[#This Row],[League]]&amp;STANDINGS_ERA[[#This Row],[Team]]</f>
        <v>$150 Draft Champions Mar 10 1:00 pm Lg.3867Team Welsh</v>
      </c>
    </row>
    <row r="2583" spans="1:7" x14ac:dyDescent="0.25">
      <c r="A2583">
        <v>77</v>
      </c>
      <c r="B2583" t="s">
        <v>2505</v>
      </c>
      <c r="C2583" t="s">
        <v>2499</v>
      </c>
      <c r="D2583">
        <v>3.3319999999999999</v>
      </c>
      <c r="E2583">
        <v>2834</v>
      </c>
      <c r="F2583">
        <f t="shared" si="40"/>
        <v>2</v>
      </c>
      <c r="G2583" t="str">
        <f>STANDINGS_ERA[[#This Row],[League]]&amp;STANDINGS_ERA[[#This Row],[Team]]</f>
        <v>$150 Draft Champions Mar 10 1:00 pm Lg.3867Harveys Wallbangers</v>
      </c>
    </row>
    <row r="2584" spans="1:7" x14ac:dyDescent="0.25">
      <c r="A2584">
        <v>504</v>
      </c>
      <c r="B2584" t="s">
        <v>1654</v>
      </c>
      <c r="C2584" t="s">
        <v>2499</v>
      </c>
      <c r="D2584">
        <v>3.6379999999999999</v>
      </c>
      <c r="E2584">
        <v>2407</v>
      </c>
      <c r="F2584">
        <f t="shared" si="40"/>
        <v>3</v>
      </c>
      <c r="G2584" t="str">
        <f>STANDINGS_ERA[[#This Row],[League]]&amp;STANDINGS_ERA[[#This Row],[Team]]</f>
        <v>$150 Draft Champions Mar 10 1:00 pm Lg.3867Cimmanom Toast</v>
      </c>
    </row>
    <row r="2585" spans="1:7" x14ac:dyDescent="0.25">
      <c r="A2585">
        <v>844</v>
      </c>
      <c r="B2585" t="s">
        <v>34</v>
      </c>
      <c r="C2585" t="s">
        <v>2499</v>
      </c>
      <c r="D2585">
        <v>3.762</v>
      </c>
      <c r="E2585">
        <v>2067</v>
      </c>
      <c r="F2585">
        <f t="shared" si="40"/>
        <v>4</v>
      </c>
      <c r="G2585" t="str">
        <f>STANDINGS_ERA[[#This Row],[League]]&amp;STANDINGS_ERA[[#This Row],[Team]]</f>
        <v>$150 Draft Champions Mar 10 1:00 pm Lg.3867Lost Cause</v>
      </c>
    </row>
    <row r="2586" spans="1:7" x14ac:dyDescent="0.25">
      <c r="A2586">
        <v>850</v>
      </c>
      <c r="B2586" t="s">
        <v>165</v>
      </c>
      <c r="C2586" t="s">
        <v>2499</v>
      </c>
      <c r="D2586">
        <v>3.7650000000000001</v>
      </c>
      <c r="E2586">
        <v>2061</v>
      </c>
      <c r="F2586">
        <f t="shared" si="40"/>
        <v>5</v>
      </c>
      <c r="G2586" t="str">
        <f>STANDINGS_ERA[[#This Row],[League]]&amp;STANDINGS_ERA[[#This Row],[Team]]</f>
        <v>$150 Draft Champions Mar 10 1:00 pm Lg.3867Duck Snorts</v>
      </c>
    </row>
    <row r="2587" spans="1:7" x14ac:dyDescent="0.25">
      <c r="A2587">
        <v>892</v>
      </c>
      <c r="B2587" t="s">
        <v>2503</v>
      </c>
      <c r="C2587" t="s">
        <v>2499</v>
      </c>
      <c r="D2587">
        <v>3.774</v>
      </c>
      <c r="E2587">
        <v>2019</v>
      </c>
      <c r="F2587">
        <f t="shared" si="40"/>
        <v>6</v>
      </c>
      <c r="G2587" t="str">
        <f>STANDINGS_ERA[[#This Row],[League]]&amp;STANDINGS_ERA[[#This Row],[Team]]</f>
        <v>$150 Draft Champions Mar 10 1:00 pm Lg.3867Bale Bonds</v>
      </c>
    </row>
    <row r="2588" spans="1:7" x14ac:dyDescent="0.25">
      <c r="A2588">
        <v>1714</v>
      </c>
      <c r="B2588" t="s">
        <v>2504</v>
      </c>
      <c r="C2588" t="s">
        <v>2499</v>
      </c>
      <c r="D2588">
        <v>4.0039999999999996</v>
      </c>
      <c r="E2588">
        <v>1197</v>
      </c>
      <c r="F2588">
        <f t="shared" si="40"/>
        <v>7</v>
      </c>
      <c r="G2588" t="str">
        <f>STANDINGS_ERA[[#This Row],[League]]&amp;STANDINGS_ERA[[#This Row],[Team]]</f>
        <v>$150 Draft Champions Mar 10 1:00 pm Lg.3867SuperBills</v>
      </c>
    </row>
    <row r="2589" spans="1:7" x14ac:dyDescent="0.25">
      <c r="A2589">
        <v>1826</v>
      </c>
      <c r="B2589" t="s">
        <v>2502</v>
      </c>
      <c r="C2589" t="s">
        <v>2499</v>
      </c>
      <c r="D2589">
        <v>4.0359999999999996</v>
      </c>
      <c r="E2589">
        <v>1085</v>
      </c>
      <c r="F2589">
        <f t="shared" si="40"/>
        <v>8</v>
      </c>
      <c r="G2589" t="str">
        <f>STANDINGS_ERA[[#This Row],[League]]&amp;STANDINGS_ERA[[#This Row],[Team]]</f>
        <v>$150 Draft Champions Mar 10 1:00 pm Lg.3867B's Knees</v>
      </c>
    </row>
    <row r="2590" spans="1:7" x14ac:dyDescent="0.25">
      <c r="A2590">
        <v>1859</v>
      </c>
      <c r="B2590" t="s">
        <v>2500</v>
      </c>
      <c r="C2590" t="s">
        <v>2499</v>
      </c>
      <c r="D2590">
        <v>4.0469999999999997</v>
      </c>
      <c r="E2590">
        <v>1052</v>
      </c>
      <c r="F2590">
        <f t="shared" si="40"/>
        <v>9</v>
      </c>
      <c r="G2590" t="str">
        <f>STANDINGS_ERA[[#This Row],[League]]&amp;STANDINGS_ERA[[#This Row],[Team]]</f>
        <v>$150 Draft Champions Mar 10 1:00 pm Lg.3867The Wojan</v>
      </c>
    </row>
    <row r="2591" spans="1:7" x14ac:dyDescent="0.25">
      <c r="A2591">
        <v>1937</v>
      </c>
      <c r="B2591" t="s">
        <v>2498</v>
      </c>
      <c r="C2591" t="s">
        <v>2499</v>
      </c>
      <c r="D2591">
        <v>4.069</v>
      </c>
      <c r="E2591">
        <v>974</v>
      </c>
      <c r="F2591">
        <f t="shared" si="40"/>
        <v>10</v>
      </c>
      <c r="G2591" t="str">
        <f>STANDINGS_ERA[[#This Row],[League]]&amp;STANDINGS_ERA[[#This Row],[Team]]</f>
        <v>$150 Draft Champions Mar 10 1:00 pm Lg.3867DetectiveKimball</v>
      </c>
    </row>
    <row r="2592" spans="1:7" x14ac:dyDescent="0.25">
      <c r="A2592">
        <v>2007</v>
      </c>
      <c r="B2592" t="s">
        <v>2501</v>
      </c>
      <c r="C2592" t="s">
        <v>2499</v>
      </c>
      <c r="D2592">
        <v>4.0919999999999996</v>
      </c>
      <c r="E2592">
        <v>904</v>
      </c>
      <c r="F2592">
        <f t="shared" si="40"/>
        <v>11</v>
      </c>
      <c r="G2592" t="str">
        <f>STANDINGS_ERA[[#This Row],[League]]&amp;STANDINGS_ERA[[#This Row],[Team]]</f>
        <v>$150 Draft Champions Mar 10 1:00 pm Lg.3867Hattori Hanzo</v>
      </c>
    </row>
    <row r="2593" spans="1:7" x14ac:dyDescent="0.25">
      <c r="A2593">
        <v>2099</v>
      </c>
      <c r="B2593" t="s">
        <v>18</v>
      </c>
      <c r="C2593" t="s">
        <v>2499</v>
      </c>
      <c r="D2593">
        <v>4.1269999999999998</v>
      </c>
      <c r="E2593">
        <v>812</v>
      </c>
      <c r="F2593">
        <f t="shared" si="40"/>
        <v>12</v>
      </c>
      <c r="G2593" t="str">
        <f>STANDINGS_ERA[[#This Row],[League]]&amp;STANDINGS_ERA[[#This Row],[Team]]</f>
        <v>$150 Draft Champions Mar 10 1:00 pm Lg.3867Home Run Derbies</v>
      </c>
    </row>
    <row r="2594" spans="1:7" x14ac:dyDescent="0.25">
      <c r="A2594">
        <v>2301</v>
      </c>
      <c r="B2594" t="s">
        <v>1789</v>
      </c>
      <c r="C2594" t="s">
        <v>2499</v>
      </c>
      <c r="D2594">
        <v>4.1900000000000004</v>
      </c>
      <c r="E2594">
        <v>610</v>
      </c>
      <c r="F2594">
        <f t="shared" si="40"/>
        <v>13</v>
      </c>
      <c r="G2594" t="str">
        <f>STANDINGS_ERA[[#This Row],[League]]&amp;STANDINGS_ERA[[#This Row],[Team]]</f>
        <v>$150 Draft Champions Mar 10 1:00 pm Lg.3867Team Ghio</v>
      </c>
    </row>
    <row r="2595" spans="1:7" x14ac:dyDescent="0.25">
      <c r="A2595">
        <v>2465</v>
      </c>
      <c r="B2595" t="s">
        <v>502</v>
      </c>
      <c r="C2595" t="s">
        <v>2499</v>
      </c>
      <c r="D2595">
        <v>4.2569999999999997</v>
      </c>
      <c r="E2595">
        <v>446</v>
      </c>
      <c r="F2595">
        <f t="shared" si="40"/>
        <v>14</v>
      </c>
      <c r="G2595" t="str">
        <f>STANDINGS_ERA[[#This Row],[League]]&amp;STANDINGS_ERA[[#This Row],[Team]]</f>
        <v>$150 Draft Champions Mar 10 1:00 pm Lg.3867WW Minerhawks</v>
      </c>
    </row>
    <row r="2596" spans="1:7" x14ac:dyDescent="0.25">
      <c r="A2596">
        <v>2533</v>
      </c>
      <c r="B2596" t="s">
        <v>248</v>
      </c>
      <c r="C2596" t="s">
        <v>2499</v>
      </c>
      <c r="D2596">
        <v>4.2869999999999999</v>
      </c>
      <c r="E2596">
        <v>378</v>
      </c>
      <c r="F2596">
        <f t="shared" si="40"/>
        <v>15</v>
      </c>
      <c r="G2596" t="str">
        <f>STANDINGS_ERA[[#This Row],[League]]&amp;STANDINGS_ERA[[#This Row],[Team]]</f>
        <v>$150 Draft Champions Mar 10 1:00 pm Lg.3867Team Lane</v>
      </c>
    </row>
    <row r="2597" spans="1:7" x14ac:dyDescent="0.25">
      <c r="A2597">
        <v>102</v>
      </c>
      <c r="B2597" t="s">
        <v>18</v>
      </c>
      <c r="C2597" t="s">
        <v>2507</v>
      </c>
      <c r="D2597">
        <v>3.375</v>
      </c>
      <c r="E2597">
        <v>2809</v>
      </c>
      <c r="F2597">
        <f t="shared" si="40"/>
        <v>1</v>
      </c>
      <c r="G2597" t="str">
        <f>STANDINGS_ERA[[#This Row],[League]]&amp;STANDINGS_ERA[[#This Row],[Team]]</f>
        <v>$150 Draft Champions Mar 10 1:00 pm Lg.3871Home Run Derbies</v>
      </c>
    </row>
    <row r="2598" spans="1:7" x14ac:dyDescent="0.25">
      <c r="A2598">
        <v>292</v>
      </c>
      <c r="B2598" t="s">
        <v>2508</v>
      </c>
      <c r="C2598" t="s">
        <v>2507</v>
      </c>
      <c r="D2598">
        <v>3.5459999999999998</v>
      </c>
      <c r="E2598">
        <v>2619</v>
      </c>
      <c r="F2598">
        <f t="shared" si="40"/>
        <v>2</v>
      </c>
      <c r="G2598" t="str">
        <f>STANDINGS_ERA[[#This Row],[League]]&amp;STANDINGS_ERA[[#This Row],[Team]]</f>
        <v>$150 Draft Champions Mar 10 1:00 pm Lg.3871smackers XI</v>
      </c>
    </row>
    <row r="2599" spans="1:7" x14ac:dyDescent="0.25">
      <c r="A2599">
        <v>517</v>
      </c>
      <c r="B2599" t="s">
        <v>2515</v>
      </c>
      <c r="C2599" t="s">
        <v>2507</v>
      </c>
      <c r="D2599">
        <v>3.6429999999999998</v>
      </c>
      <c r="E2599">
        <v>2394</v>
      </c>
      <c r="F2599">
        <f t="shared" si="40"/>
        <v>3</v>
      </c>
      <c r="G2599" t="str">
        <f>STANDINGS_ERA[[#This Row],[League]]&amp;STANDINGS_ERA[[#This Row],[Team]]</f>
        <v>$150 Draft Champions Mar 10 1:00 pm Lg.3871David Ortiz killed father time</v>
      </c>
    </row>
    <row r="2600" spans="1:7" x14ac:dyDescent="0.25">
      <c r="A2600">
        <v>1063</v>
      </c>
      <c r="B2600" t="s">
        <v>245</v>
      </c>
      <c r="C2600" t="s">
        <v>2507</v>
      </c>
      <c r="D2600">
        <v>3.8220000000000001</v>
      </c>
      <c r="E2600">
        <v>1848</v>
      </c>
      <c r="F2600">
        <f t="shared" si="40"/>
        <v>4</v>
      </c>
      <c r="G2600" t="str">
        <f>STANDINGS_ERA[[#This Row],[League]]&amp;STANDINGS_ERA[[#This Row],[Team]]</f>
        <v>$150 Draft Champions Mar 10 1:00 pm Lg.3871Fresh Ripe Peaches</v>
      </c>
    </row>
    <row r="2601" spans="1:7" x14ac:dyDescent="0.25">
      <c r="A2601">
        <v>1225</v>
      </c>
      <c r="B2601" t="s">
        <v>2510</v>
      </c>
      <c r="C2601" t="s">
        <v>2507</v>
      </c>
      <c r="D2601">
        <v>3.8679999999999999</v>
      </c>
      <c r="E2601">
        <v>1686</v>
      </c>
      <c r="F2601">
        <f t="shared" si="40"/>
        <v>5</v>
      </c>
      <c r="G2601" t="str">
        <f>STANDINGS_ERA[[#This Row],[League]]&amp;STANDINGS_ERA[[#This Row],[Team]]</f>
        <v>$150 Draft Champions Mar 10 1:00 pm Lg.3871Lower Deckers DC4</v>
      </c>
    </row>
    <row r="2602" spans="1:7" x14ac:dyDescent="0.25">
      <c r="A2602">
        <v>1399</v>
      </c>
      <c r="B2602" t="s">
        <v>2513</v>
      </c>
      <c r="C2602" t="s">
        <v>2507</v>
      </c>
      <c r="D2602">
        <v>3.9169999999999998</v>
      </c>
      <c r="E2602">
        <v>1512</v>
      </c>
      <c r="F2602">
        <f t="shared" si="40"/>
        <v>6</v>
      </c>
      <c r="G2602" t="str">
        <f>STANDINGS_ERA[[#This Row],[League]]&amp;STANDINGS_ERA[[#This Row],[Team]]</f>
        <v>$150 Draft Champions Mar 10 1:00 pm Lg.3871Eaton Her Posey</v>
      </c>
    </row>
    <row r="2603" spans="1:7" x14ac:dyDescent="0.25">
      <c r="A2603">
        <v>1554</v>
      </c>
      <c r="B2603" t="s">
        <v>189</v>
      </c>
      <c r="C2603" t="s">
        <v>2507</v>
      </c>
      <c r="D2603">
        <v>3.9609999999999999</v>
      </c>
      <c r="E2603">
        <v>1357</v>
      </c>
      <c r="F2603">
        <f t="shared" si="40"/>
        <v>7</v>
      </c>
      <c r="G2603" t="str">
        <f>STANDINGS_ERA[[#This Row],[League]]&amp;STANDINGS_ERA[[#This Row],[Team]]</f>
        <v>$150 Draft Champions Mar 10 1:00 pm Lg.3871Homer Hankies</v>
      </c>
    </row>
    <row r="2604" spans="1:7" x14ac:dyDescent="0.25">
      <c r="A2604">
        <v>1669</v>
      </c>
      <c r="B2604" t="s">
        <v>2516</v>
      </c>
      <c r="C2604" t="s">
        <v>2507</v>
      </c>
      <c r="D2604">
        <v>3.9940000000000002</v>
      </c>
      <c r="E2604">
        <v>1242</v>
      </c>
      <c r="F2604">
        <f t="shared" si="40"/>
        <v>8</v>
      </c>
      <c r="G2604" t="str">
        <f>STANDINGS_ERA[[#This Row],[League]]&amp;STANDINGS_ERA[[#This Row],[Team]]</f>
        <v>$150 Draft Champions Mar 10 1:00 pm Lg.38712Times</v>
      </c>
    </row>
    <row r="2605" spans="1:7" x14ac:dyDescent="0.25">
      <c r="A2605">
        <v>1775</v>
      </c>
      <c r="B2605" t="s">
        <v>2511</v>
      </c>
      <c r="C2605" t="s">
        <v>2507</v>
      </c>
      <c r="D2605">
        <v>4.0209999999999999</v>
      </c>
      <c r="E2605">
        <v>1136</v>
      </c>
      <c r="F2605">
        <f t="shared" si="40"/>
        <v>9</v>
      </c>
      <c r="G2605" t="str">
        <f>STANDINGS_ERA[[#This Row],[League]]&amp;STANDINGS_ERA[[#This Row],[Team]]</f>
        <v>$150 Draft Champions Mar 10 1:00 pm Lg.3871Lundiason</v>
      </c>
    </row>
    <row r="2606" spans="1:7" x14ac:dyDescent="0.25">
      <c r="A2606">
        <v>1899</v>
      </c>
      <c r="B2606" t="s">
        <v>2509</v>
      </c>
      <c r="C2606" t="s">
        <v>2507</v>
      </c>
      <c r="D2606">
        <v>4.0579999999999998</v>
      </c>
      <c r="E2606">
        <v>1012</v>
      </c>
      <c r="F2606">
        <f t="shared" si="40"/>
        <v>10</v>
      </c>
      <c r="G2606" t="str">
        <f>STANDINGS_ERA[[#This Row],[League]]&amp;STANDINGS_ERA[[#This Row],[Team]]</f>
        <v>$150 Draft Champions Mar 10 1:00 pm Lg.38715TnMIRACLE</v>
      </c>
    </row>
    <row r="2607" spans="1:7" x14ac:dyDescent="0.25">
      <c r="A2607">
        <v>1994</v>
      </c>
      <c r="B2607" t="s">
        <v>2506</v>
      </c>
      <c r="C2607" t="s">
        <v>2507</v>
      </c>
      <c r="D2607">
        <v>4.09</v>
      </c>
      <c r="E2607">
        <v>917</v>
      </c>
      <c r="F2607">
        <f t="shared" si="40"/>
        <v>11</v>
      </c>
      <c r="G2607" t="str">
        <f>STANDINGS_ERA[[#This Row],[League]]&amp;STANDINGS_ERA[[#This Row],[Team]]</f>
        <v>$150 Draft Champions Mar 10 1:00 pm Lg.3871Team Geoffroy</v>
      </c>
    </row>
    <row r="2608" spans="1:7" x14ac:dyDescent="0.25">
      <c r="A2608">
        <v>2102</v>
      </c>
      <c r="B2608" t="s">
        <v>128</v>
      </c>
      <c r="C2608" t="s">
        <v>2507</v>
      </c>
      <c r="D2608">
        <v>4.1289999999999996</v>
      </c>
      <c r="E2608">
        <v>809</v>
      </c>
      <c r="F2608">
        <f t="shared" si="40"/>
        <v>12</v>
      </c>
      <c r="G2608" t="str">
        <f>STANDINGS_ERA[[#This Row],[League]]&amp;STANDINGS_ERA[[#This Row],[Team]]</f>
        <v>$150 Draft Champions Mar 10 1:00 pm Lg.3871Team Boelkens</v>
      </c>
    </row>
    <row r="2609" spans="1:7" x14ac:dyDescent="0.25">
      <c r="A2609">
        <v>2110</v>
      </c>
      <c r="B2609" t="s">
        <v>2514</v>
      </c>
      <c r="C2609" t="s">
        <v>2507</v>
      </c>
      <c r="D2609">
        <v>4.1310000000000002</v>
      </c>
      <c r="E2609">
        <v>801</v>
      </c>
      <c r="F2609">
        <f t="shared" si="40"/>
        <v>13</v>
      </c>
      <c r="G2609" t="str">
        <f>STANDINGS_ERA[[#This Row],[League]]&amp;STANDINGS_ERA[[#This Row],[Team]]</f>
        <v>$150 Draft Champions Mar 10 1:00 pm Lg.3871DisposableHeroes8</v>
      </c>
    </row>
    <row r="2610" spans="1:7" x14ac:dyDescent="0.25">
      <c r="A2610">
        <v>2487</v>
      </c>
      <c r="B2610" t="s">
        <v>1763</v>
      </c>
      <c r="C2610" t="s">
        <v>2507</v>
      </c>
      <c r="D2610">
        <v>4.2649999999999997</v>
      </c>
      <c r="E2610">
        <v>424</v>
      </c>
      <c r="F2610">
        <f t="shared" si="40"/>
        <v>14</v>
      </c>
      <c r="G2610" t="str">
        <f>STANDINGS_ERA[[#This Row],[League]]&amp;STANDINGS_ERA[[#This Row],[Team]]</f>
        <v>$150 Draft Champions Mar 10 1:00 pm Lg.3871Richie Tenenbaum</v>
      </c>
    </row>
    <row r="2611" spans="1:7" x14ac:dyDescent="0.25">
      <c r="A2611">
        <v>2766</v>
      </c>
      <c r="B2611" t="s">
        <v>2512</v>
      </c>
      <c r="C2611" t="s">
        <v>2507</v>
      </c>
      <c r="D2611">
        <v>4.4400000000000004</v>
      </c>
      <c r="E2611">
        <v>145</v>
      </c>
      <c r="F2611">
        <f t="shared" si="40"/>
        <v>15</v>
      </c>
      <c r="G2611" t="str">
        <f>STANDINGS_ERA[[#This Row],[League]]&amp;STANDINGS_ERA[[#This Row],[Team]]</f>
        <v>$150 Draft Champions Mar 10 1:00 pm Lg.3871Wilson Phillips</v>
      </c>
    </row>
    <row r="2612" spans="1:7" x14ac:dyDescent="0.25">
      <c r="A2612">
        <v>85</v>
      </c>
      <c r="B2612" t="s">
        <v>2520</v>
      </c>
      <c r="C2612" t="s">
        <v>2517</v>
      </c>
      <c r="D2612">
        <v>3.3410000000000002</v>
      </c>
      <c r="E2612">
        <v>2826</v>
      </c>
      <c r="F2612">
        <f t="shared" si="40"/>
        <v>1</v>
      </c>
      <c r="G2612" t="str">
        <f>STANDINGS_ERA[[#This Row],[League]]&amp;STANDINGS_ERA[[#This Row],[Team]]</f>
        <v>$150 Draft Champions Mar 10 1:00 pm Lg.3874SpinningSeams12</v>
      </c>
    </row>
    <row r="2613" spans="1:7" x14ac:dyDescent="0.25">
      <c r="A2613">
        <v>315</v>
      </c>
      <c r="B2613" t="s">
        <v>2518</v>
      </c>
      <c r="C2613" t="s">
        <v>2517</v>
      </c>
      <c r="D2613">
        <v>3.5550000000000002</v>
      </c>
      <c r="E2613">
        <v>2596</v>
      </c>
      <c r="F2613">
        <f t="shared" si="40"/>
        <v>2</v>
      </c>
      <c r="G2613" t="str">
        <f>STANDINGS_ERA[[#This Row],[League]]&amp;STANDINGS_ERA[[#This Row],[Team]]</f>
        <v>$150 Draft Champions Mar 10 1:00 pm Lg.3874Team brown</v>
      </c>
    </row>
    <row r="2614" spans="1:7" x14ac:dyDescent="0.25">
      <c r="A2614">
        <v>449</v>
      </c>
      <c r="B2614" t="s">
        <v>2525</v>
      </c>
      <c r="C2614" t="s">
        <v>2517</v>
      </c>
      <c r="D2614">
        <v>3.6150000000000002</v>
      </c>
      <c r="E2614">
        <v>2462</v>
      </c>
      <c r="F2614">
        <f t="shared" si="40"/>
        <v>3</v>
      </c>
      <c r="G2614" t="str">
        <f>STANDINGS_ERA[[#This Row],[League]]&amp;STANDINGS_ERA[[#This Row],[Team]]</f>
        <v>$150 Draft Champions Mar 10 1:00 pm Lg.3874Team Moon</v>
      </c>
    </row>
    <row r="2615" spans="1:7" x14ac:dyDescent="0.25">
      <c r="A2615">
        <v>586</v>
      </c>
      <c r="B2615" t="s">
        <v>384</v>
      </c>
      <c r="C2615" t="s">
        <v>2517</v>
      </c>
      <c r="D2615">
        <v>3.673</v>
      </c>
      <c r="E2615">
        <v>2325</v>
      </c>
      <c r="F2615">
        <f t="shared" si="40"/>
        <v>4</v>
      </c>
      <c r="G2615" t="str">
        <f>STANDINGS_ERA[[#This Row],[League]]&amp;STANDINGS_ERA[[#This Row],[Team]]</f>
        <v>$150 Draft Champions Mar 10 1:00 pm Lg.3874Team Sanford</v>
      </c>
    </row>
    <row r="2616" spans="1:7" x14ac:dyDescent="0.25">
      <c r="A2616">
        <v>786</v>
      </c>
      <c r="B2616" t="s">
        <v>2519</v>
      </c>
      <c r="C2616" t="s">
        <v>2517</v>
      </c>
      <c r="D2616">
        <v>3.7440000000000002</v>
      </c>
      <c r="E2616">
        <v>2125</v>
      </c>
      <c r="F2616">
        <f t="shared" si="40"/>
        <v>5</v>
      </c>
      <c r="G2616" t="str">
        <f>STANDINGS_ERA[[#This Row],[League]]&amp;STANDINGS_ERA[[#This Row],[Team]]</f>
        <v>$150 Draft Champions Mar 10 1:00 pm Lg.3874Bozrah Behemoths</v>
      </c>
    </row>
    <row r="2617" spans="1:7" x14ac:dyDescent="0.25">
      <c r="A2617">
        <v>916</v>
      </c>
      <c r="B2617" t="s">
        <v>522</v>
      </c>
      <c r="C2617" t="s">
        <v>2517</v>
      </c>
      <c r="D2617">
        <v>3.782</v>
      </c>
      <c r="E2617">
        <v>1995</v>
      </c>
      <c r="F2617">
        <f t="shared" si="40"/>
        <v>6</v>
      </c>
      <c r="G2617" t="str">
        <f>STANDINGS_ERA[[#This Row],[League]]&amp;STANDINGS_ERA[[#This Row],[Team]]</f>
        <v>$150 Draft Champions Mar 10 1:00 pm Lg.3874Lugnuts DC III</v>
      </c>
    </row>
    <row r="2618" spans="1:7" x14ac:dyDescent="0.25">
      <c r="A2618">
        <v>1376</v>
      </c>
      <c r="B2618" t="s">
        <v>2523</v>
      </c>
      <c r="C2618" t="s">
        <v>2517</v>
      </c>
      <c r="D2618">
        <v>3.91</v>
      </c>
      <c r="E2618">
        <v>1535</v>
      </c>
      <c r="F2618">
        <f t="shared" si="40"/>
        <v>7</v>
      </c>
      <c r="G2618" t="str">
        <f>STANDINGS_ERA[[#This Row],[League]]&amp;STANDINGS_ERA[[#This Row],[Team]]</f>
        <v>$150 Draft Champions Mar 10 1:00 pm Lg.3874NUISANCE</v>
      </c>
    </row>
    <row r="2619" spans="1:7" x14ac:dyDescent="0.25">
      <c r="A2619">
        <v>1396</v>
      </c>
      <c r="B2619" t="s">
        <v>2522</v>
      </c>
      <c r="C2619" t="s">
        <v>2517</v>
      </c>
      <c r="D2619">
        <v>3.915</v>
      </c>
      <c r="E2619">
        <v>1515</v>
      </c>
      <c r="F2619">
        <f t="shared" si="40"/>
        <v>8</v>
      </c>
      <c r="G2619" t="str">
        <f>STANDINGS_ERA[[#This Row],[League]]&amp;STANDINGS_ERA[[#This Row],[Team]]</f>
        <v>$150 Draft Champions Mar 10 1:00 pm Lg.3874Grand Salami</v>
      </c>
    </row>
    <row r="2620" spans="1:7" x14ac:dyDescent="0.25">
      <c r="A2620">
        <v>1470</v>
      </c>
      <c r="B2620" t="s">
        <v>283</v>
      </c>
      <c r="C2620" t="s">
        <v>2517</v>
      </c>
      <c r="D2620">
        <v>3.9350000000000001</v>
      </c>
      <c r="E2620">
        <v>1441</v>
      </c>
      <c r="F2620">
        <f t="shared" si="40"/>
        <v>9</v>
      </c>
      <c r="G2620" t="str">
        <f>STANDINGS_ERA[[#This Row],[League]]&amp;STANDINGS_ERA[[#This Row],[Team]]</f>
        <v>$150 Draft Champions Mar 10 1:00 pm Lg.3874Team Bromelia</v>
      </c>
    </row>
    <row r="2621" spans="1:7" x14ac:dyDescent="0.25">
      <c r="A2621">
        <v>1744</v>
      </c>
      <c r="B2621" t="s">
        <v>2521</v>
      </c>
      <c r="C2621" t="s">
        <v>2517</v>
      </c>
      <c r="D2621">
        <v>4.0119999999999996</v>
      </c>
      <c r="E2621">
        <v>1167</v>
      </c>
      <c r="F2621">
        <f t="shared" si="40"/>
        <v>10</v>
      </c>
      <c r="G2621" t="str">
        <f>STANDINGS_ERA[[#This Row],[League]]&amp;STANDINGS_ERA[[#This Row],[Team]]</f>
        <v>$150 Draft Champions Mar 10 1:00 pm Lg.3874War(P)igs III</v>
      </c>
    </row>
    <row r="2622" spans="1:7" x14ac:dyDescent="0.25">
      <c r="A2622">
        <v>1870</v>
      </c>
      <c r="B2622" t="s">
        <v>18</v>
      </c>
      <c r="C2622" t="s">
        <v>2517</v>
      </c>
      <c r="D2622">
        <v>4.0490000000000004</v>
      </c>
      <c r="E2622">
        <v>1041</v>
      </c>
      <c r="F2622">
        <f t="shared" si="40"/>
        <v>11</v>
      </c>
      <c r="G2622" t="str">
        <f>STANDINGS_ERA[[#This Row],[League]]&amp;STANDINGS_ERA[[#This Row],[Team]]</f>
        <v>$150 Draft Champions Mar 10 1:00 pm Lg.3874Home Run Derbies</v>
      </c>
    </row>
    <row r="2623" spans="1:7" x14ac:dyDescent="0.25">
      <c r="A2623">
        <v>2065</v>
      </c>
      <c r="B2623" t="s">
        <v>2526</v>
      </c>
      <c r="C2623" t="s">
        <v>2517</v>
      </c>
      <c r="D2623">
        <v>4.1139999999999999</v>
      </c>
      <c r="E2623">
        <v>846.5</v>
      </c>
      <c r="F2623">
        <f t="shared" si="40"/>
        <v>12</v>
      </c>
      <c r="G2623" t="str">
        <f>STANDINGS_ERA[[#This Row],[League]]&amp;STANDINGS_ERA[[#This Row],[Team]]</f>
        <v>$150 Draft Champions Mar 10 1:00 pm Lg.3874Windsor Wallabies</v>
      </c>
    </row>
    <row r="2624" spans="1:7" x14ac:dyDescent="0.25">
      <c r="A2624">
        <v>2189</v>
      </c>
      <c r="B2624" t="s">
        <v>2524</v>
      </c>
      <c r="C2624" t="s">
        <v>2517</v>
      </c>
      <c r="D2624">
        <v>4.157</v>
      </c>
      <c r="E2624">
        <v>722</v>
      </c>
      <c r="F2624">
        <f t="shared" si="40"/>
        <v>13</v>
      </c>
      <c r="G2624" t="str">
        <f>STANDINGS_ERA[[#This Row],[League]]&amp;STANDINGS_ERA[[#This Row],[Team]]</f>
        <v>$150 Draft Champions Mar 10 1:00 pm Lg.3874Hammerin' Hawks</v>
      </c>
    </row>
    <row r="2625" spans="1:7" x14ac:dyDescent="0.25">
      <c r="A2625">
        <v>2511</v>
      </c>
      <c r="B2625" t="s">
        <v>889</v>
      </c>
      <c r="C2625" t="s">
        <v>2517</v>
      </c>
      <c r="D2625">
        <v>4.2759999999999998</v>
      </c>
      <c r="E2625">
        <v>400</v>
      </c>
      <c r="F2625">
        <f t="shared" si="40"/>
        <v>14</v>
      </c>
      <c r="G2625" t="str">
        <f>STANDINGS_ERA[[#This Row],[League]]&amp;STANDINGS_ERA[[#This Row],[Team]]</f>
        <v>$150 Draft Champions Mar 10 1:00 pm Lg.3874Team Thompson</v>
      </c>
    </row>
    <row r="2626" spans="1:7" x14ac:dyDescent="0.25">
      <c r="A2626">
        <v>2811</v>
      </c>
      <c r="B2626" t="s">
        <v>1568</v>
      </c>
      <c r="C2626" t="s">
        <v>2517</v>
      </c>
      <c r="D2626">
        <v>4.4969999999999999</v>
      </c>
      <c r="E2626">
        <v>100</v>
      </c>
      <c r="F2626">
        <f t="shared" si="40"/>
        <v>15</v>
      </c>
      <c r="G2626" t="str">
        <f>STANDINGS_ERA[[#This Row],[League]]&amp;STANDINGS_ERA[[#This Row],[Team]]</f>
        <v>$150 Draft Champions Mar 10 1:00 pm Lg.3874The Force Awakens</v>
      </c>
    </row>
    <row r="2627" spans="1:7" x14ac:dyDescent="0.25">
      <c r="A2627">
        <v>368</v>
      </c>
      <c r="B2627" t="s">
        <v>2530</v>
      </c>
      <c r="C2627" t="s">
        <v>2527</v>
      </c>
      <c r="D2627">
        <v>3.581</v>
      </c>
      <c r="E2627">
        <v>2543</v>
      </c>
      <c r="F2627">
        <f t="shared" ref="F2627:F2690" si="41">IF(C2627=C2626,F2626+1,1)</f>
        <v>1</v>
      </c>
      <c r="G2627" t="str">
        <f>STANDINGS_ERA[[#This Row],[League]]&amp;STANDINGS_ERA[[#This Row],[Team]]</f>
        <v>$150 Draft Champions Mar 11 1:00 pm Lg.3879Blue Moon Rising</v>
      </c>
    </row>
    <row r="2628" spans="1:7" x14ac:dyDescent="0.25">
      <c r="A2628">
        <v>642</v>
      </c>
      <c r="B2628" t="s">
        <v>2533</v>
      </c>
      <c r="C2628" t="s">
        <v>2527</v>
      </c>
      <c r="D2628">
        <v>3.694</v>
      </c>
      <c r="E2628">
        <v>2269</v>
      </c>
      <c r="F2628">
        <f t="shared" si="41"/>
        <v>2</v>
      </c>
      <c r="G2628" t="str">
        <f>STANDINGS_ERA[[#This Row],[League]]&amp;STANDINGS_ERA[[#This Row],[Team]]</f>
        <v>$150 Draft Champions Mar 11 1:00 pm Lg.3879SuperBadAssSweetDaddyJones</v>
      </c>
    </row>
    <row r="2629" spans="1:7" x14ac:dyDescent="0.25">
      <c r="A2629">
        <v>900</v>
      </c>
      <c r="B2629" t="s">
        <v>163</v>
      </c>
      <c r="C2629" t="s">
        <v>2527</v>
      </c>
      <c r="D2629">
        <v>3.778</v>
      </c>
      <c r="E2629">
        <v>2011</v>
      </c>
      <c r="F2629">
        <f t="shared" si="41"/>
        <v>3</v>
      </c>
      <c r="G2629" t="str">
        <f>STANDINGS_ERA[[#This Row],[League]]&amp;STANDINGS_ERA[[#This Row],[Team]]</f>
        <v>$150 Draft Champions Mar 11 1:00 pm Lg.3879Team Jones</v>
      </c>
    </row>
    <row r="2630" spans="1:7" x14ac:dyDescent="0.25">
      <c r="A2630">
        <v>994</v>
      </c>
      <c r="B2630" t="s">
        <v>2536</v>
      </c>
      <c r="C2630" t="s">
        <v>2527</v>
      </c>
      <c r="D2630">
        <v>3.8029999999999999</v>
      </c>
      <c r="E2630">
        <v>1917</v>
      </c>
      <c r="F2630">
        <f t="shared" si="41"/>
        <v>4</v>
      </c>
      <c r="G2630" t="str">
        <f>STANDINGS_ERA[[#This Row],[League]]&amp;STANDINGS_ERA[[#This Row],[Team]]</f>
        <v>$150 Draft Champions Mar 11 1:00 pm Lg.3879Sultans of Swings</v>
      </c>
    </row>
    <row r="2631" spans="1:7" x14ac:dyDescent="0.25">
      <c r="A2631">
        <v>1051</v>
      </c>
      <c r="B2631" t="s">
        <v>2537</v>
      </c>
      <c r="C2631" t="s">
        <v>2527</v>
      </c>
      <c r="D2631">
        <v>3.819</v>
      </c>
      <c r="E2631">
        <v>1860</v>
      </c>
      <c r="F2631">
        <f t="shared" si="41"/>
        <v>5</v>
      </c>
      <c r="G2631" t="str">
        <f>STANDINGS_ERA[[#This Row],[League]]&amp;STANDINGS_ERA[[#This Row],[Team]]</f>
        <v>$150 Draft Champions Mar 11 1:00 pm Lg.3879Magma</v>
      </c>
    </row>
    <row r="2632" spans="1:7" x14ac:dyDescent="0.25">
      <c r="A2632">
        <v>1522</v>
      </c>
      <c r="B2632" t="s">
        <v>2534</v>
      </c>
      <c r="C2632" t="s">
        <v>2527</v>
      </c>
      <c r="D2632">
        <v>3.9510000000000001</v>
      </c>
      <c r="E2632">
        <v>1389</v>
      </c>
      <c r="F2632">
        <f t="shared" si="41"/>
        <v>6</v>
      </c>
      <c r="G2632" t="str">
        <f>STANDINGS_ERA[[#This Row],[League]]&amp;STANDINGS_ERA[[#This Row],[Team]]</f>
        <v>$150 Draft Champions Mar 11 1:00 pm Lg.3879Triple Play!</v>
      </c>
    </row>
    <row r="2633" spans="1:7" x14ac:dyDescent="0.25">
      <c r="A2633">
        <v>1567</v>
      </c>
      <c r="B2633" t="s">
        <v>2529</v>
      </c>
      <c r="C2633" t="s">
        <v>2527</v>
      </c>
      <c r="D2633">
        <v>3.9649999999999999</v>
      </c>
      <c r="E2633">
        <v>1344</v>
      </c>
      <c r="F2633">
        <f t="shared" si="41"/>
        <v>7</v>
      </c>
      <c r="G2633" t="str">
        <f>STANDINGS_ERA[[#This Row],[League]]&amp;STANDINGS_ERA[[#This Row],[Team]]</f>
        <v>$150 Draft Champions Mar 11 1:00 pm Lg.3879Stripers</v>
      </c>
    </row>
    <row r="2634" spans="1:7" x14ac:dyDescent="0.25">
      <c r="A2634">
        <v>1617</v>
      </c>
      <c r="B2634" t="s">
        <v>19</v>
      </c>
      <c r="C2634" t="s">
        <v>2527</v>
      </c>
      <c r="D2634">
        <v>3.9780000000000002</v>
      </c>
      <c r="E2634">
        <v>1294</v>
      </c>
      <c r="F2634">
        <f t="shared" si="41"/>
        <v>8</v>
      </c>
      <c r="G2634" t="str">
        <f>STANDINGS_ERA[[#This Row],[League]]&amp;STANDINGS_ERA[[#This Row],[Team]]</f>
        <v>$150 Draft Champions Mar 11 1:00 pm Lg.3879One Eyed Jack</v>
      </c>
    </row>
    <row r="2635" spans="1:7" x14ac:dyDescent="0.25">
      <c r="A2635">
        <v>1658</v>
      </c>
      <c r="B2635" t="s">
        <v>2531</v>
      </c>
      <c r="C2635" t="s">
        <v>2527</v>
      </c>
      <c r="D2635">
        <v>3.99</v>
      </c>
      <c r="E2635">
        <v>1253</v>
      </c>
      <c r="F2635">
        <f t="shared" si="41"/>
        <v>9</v>
      </c>
      <c r="G2635" t="str">
        <f>STANDINGS_ERA[[#This Row],[League]]&amp;STANDINGS_ERA[[#This Row],[Team]]</f>
        <v>$150 Draft Champions Mar 11 1:00 pm Lg.3879Bartolo Colonoscopy</v>
      </c>
    </row>
    <row r="2636" spans="1:7" x14ac:dyDescent="0.25">
      <c r="A2636">
        <v>1745</v>
      </c>
      <c r="B2636" t="s">
        <v>1466</v>
      </c>
      <c r="C2636" t="s">
        <v>2527</v>
      </c>
      <c r="D2636">
        <v>4.0119999999999996</v>
      </c>
      <c r="E2636">
        <v>1166</v>
      </c>
      <c r="F2636">
        <f t="shared" si="41"/>
        <v>10</v>
      </c>
      <c r="G2636" t="str">
        <f>STANDINGS_ERA[[#This Row],[League]]&amp;STANDINGS_ERA[[#This Row],[Team]]</f>
        <v>$150 Draft Champions Mar 11 1:00 pm Lg.3879Team Robbins</v>
      </c>
    </row>
    <row r="2637" spans="1:7" x14ac:dyDescent="0.25">
      <c r="A2637">
        <v>1768</v>
      </c>
      <c r="B2637" t="s">
        <v>2528</v>
      </c>
      <c r="C2637" t="s">
        <v>2527</v>
      </c>
      <c r="D2637">
        <v>4.0199999999999996</v>
      </c>
      <c r="E2637">
        <v>1143</v>
      </c>
      <c r="F2637">
        <f t="shared" si="41"/>
        <v>11</v>
      </c>
      <c r="G2637" t="str">
        <f>STANDINGS_ERA[[#This Row],[League]]&amp;STANDINGS_ERA[[#This Row],[Team]]</f>
        <v>$150 Draft Champions Mar 11 1:00 pm Lg.3879Team Turner 3</v>
      </c>
    </row>
    <row r="2638" spans="1:7" x14ac:dyDescent="0.25">
      <c r="A2638">
        <v>2070</v>
      </c>
      <c r="B2638" t="s">
        <v>344</v>
      </c>
      <c r="C2638" t="s">
        <v>2527</v>
      </c>
      <c r="D2638">
        <v>4.1159999999999997</v>
      </c>
      <c r="E2638">
        <v>841</v>
      </c>
      <c r="F2638">
        <f t="shared" si="41"/>
        <v>12</v>
      </c>
      <c r="G2638" t="str">
        <f>STANDINGS_ERA[[#This Row],[League]]&amp;STANDINGS_ERA[[#This Row],[Team]]</f>
        <v>$150 Draft Champions Mar 11 1:00 pm Lg.3879Las Vegas Blvd VII</v>
      </c>
    </row>
    <row r="2639" spans="1:7" x14ac:dyDescent="0.25">
      <c r="A2639">
        <v>2194</v>
      </c>
      <c r="B2639" t="s">
        <v>213</v>
      </c>
      <c r="C2639" t="s">
        <v>2527</v>
      </c>
      <c r="D2639">
        <v>4.1580000000000004</v>
      </c>
      <c r="E2639">
        <v>717</v>
      </c>
      <c r="F2639">
        <f t="shared" si="41"/>
        <v>13</v>
      </c>
      <c r="G2639" t="str">
        <f>STANDINGS_ERA[[#This Row],[League]]&amp;STANDINGS_ERA[[#This Row],[Team]]</f>
        <v>$150 Draft Champions Mar 11 1:00 pm Lg.3879Cardinal Crunch 4</v>
      </c>
    </row>
    <row r="2640" spans="1:7" x14ac:dyDescent="0.25">
      <c r="A2640">
        <v>2338</v>
      </c>
      <c r="B2640" t="s">
        <v>2535</v>
      </c>
      <c r="C2640" t="s">
        <v>2527</v>
      </c>
      <c r="D2640">
        <v>4.2050000000000001</v>
      </c>
      <c r="E2640">
        <v>573</v>
      </c>
      <c r="F2640">
        <f t="shared" si="41"/>
        <v>14</v>
      </c>
      <c r="G2640" t="str">
        <f>STANDINGS_ERA[[#This Row],[League]]&amp;STANDINGS_ERA[[#This Row],[Team]]</f>
        <v>$150 Draft Champions Mar 11 1:00 pm Lg.3879GreenCanes</v>
      </c>
    </row>
    <row r="2641" spans="1:7" x14ac:dyDescent="0.25">
      <c r="A2641">
        <v>2799</v>
      </c>
      <c r="B2641" t="s">
        <v>2532</v>
      </c>
      <c r="C2641" t="s">
        <v>2527</v>
      </c>
      <c r="D2641">
        <v>4.4720000000000004</v>
      </c>
      <c r="E2641">
        <v>112</v>
      </c>
      <c r="F2641">
        <f t="shared" si="41"/>
        <v>15</v>
      </c>
      <c r="G2641" t="str">
        <f>STANDINGS_ERA[[#This Row],[League]]&amp;STANDINGS_ERA[[#This Row],[Team]]</f>
        <v>$150 Draft Champions Mar 11 1:00 pm Lg.3879Bad Robot</v>
      </c>
    </row>
    <row r="2642" spans="1:7" x14ac:dyDescent="0.25">
      <c r="A2642">
        <v>158</v>
      </c>
      <c r="B2642" t="s">
        <v>2202</v>
      </c>
      <c r="C2642" t="s">
        <v>2538</v>
      </c>
      <c r="D2642">
        <v>3.4430000000000001</v>
      </c>
      <c r="E2642">
        <v>2753</v>
      </c>
      <c r="F2642">
        <f t="shared" si="41"/>
        <v>1</v>
      </c>
      <c r="G2642" t="str">
        <f>STANDINGS_ERA[[#This Row],[League]]&amp;STANDINGS_ERA[[#This Row],[Team]]</f>
        <v>$150 Draft Champions Mar 11 1:00 pm Lg.3882Team Jaggi</v>
      </c>
    </row>
    <row r="2643" spans="1:7" x14ac:dyDescent="0.25">
      <c r="A2643">
        <v>266</v>
      </c>
      <c r="B2643" t="s">
        <v>2337</v>
      </c>
      <c r="C2643" t="s">
        <v>2538</v>
      </c>
      <c r="D2643">
        <v>3.528</v>
      </c>
      <c r="E2643">
        <v>2644.5</v>
      </c>
      <c r="F2643">
        <f t="shared" si="41"/>
        <v>2</v>
      </c>
      <c r="G2643" t="str">
        <f>STANDINGS_ERA[[#This Row],[League]]&amp;STANDINGS_ERA[[#This Row],[Team]]</f>
        <v>$150 Draft Champions Mar 11 1:00 pm Lg.3882Team Burnidge</v>
      </c>
    </row>
    <row r="2644" spans="1:7" x14ac:dyDescent="0.25">
      <c r="A2644">
        <v>433</v>
      </c>
      <c r="B2644" t="s">
        <v>2540</v>
      </c>
      <c r="C2644" t="s">
        <v>2538</v>
      </c>
      <c r="D2644">
        <v>3.6080000000000001</v>
      </c>
      <c r="E2644">
        <v>2478</v>
      </c>
      <c r="F2644">
        <f t="shared" si="41"/>
        <v>3</v>
      </c>
      <c r="G2644" t="str">
        <f>STANDINGS_ERA[[#This Row],[League]]&amp;STANDINGS_ERA[[#This Row],[Team]]</f>
        <v>$150 Draft Champions Mar 11 1:00 pm Lg.3882New Hamp Lotharios</v>
      </c>
    </row>
    <row r="2645" spans="1:7" x14ac:dyDescent="0.25">
      <c r="A2645">
        <v>655</v>
      </c>
      <c r="B2645" t="s">
        <v>2544</v>
      </c>
      <c r="C2645" t="s">
        <v>2538</v>
      </c>
      <c r="D2645">
        <v>3.7</v>
      </c>
      <c r="E2645">
        <v>2256</v>
      </c>
      <c r="F2645">
        <f t="shared" si="41"/>
        <v>4</v>
      </c>
      <c r="G2645" t="str">
        <f>STANDINGS_ERA[[#This Row],[League]]&amp;STANDINGS_ERA[[#This Row],[Team]]</f>
        <v>$150 Draft Champions Mar 11 1:00 pm Lg.38822016 WarmBeer ColdFood 3rd</v>
      </c>
    </row>
    <row r="2646" spans="1:7" x14ac:dyDescent="0.25">
      <c r="A2646">
        <v>878</v>
      </c>
      <c r="B2646" t="s">
        <v>2542</v>
      </c>
      <c r="C2646" t="s">
        <v>2538</v>
      </c>
      <c r="D2646">
        <v>3.7719999999999998</v>
      </c>
      <c r="E2646">
        <v>2033</v>
      </c>
      <c r="F2646">
        <f t="shared" si="41"/>
        <v>5</v>
      </c>
      <c r="G2646" t="str">
        <f>STANDINGS_ERA[[#This Row],[League]]&amp;STANDINGS_ERA[[#This Row],[Team]]</f>
        <v>$150 Draft Champions Mar 11 1:00 pm Lg.3882Wicked Spoon</v>
      </c>
    </row>
    <row r="2647" spans="1:7" x14ac:dyDescent="0.25">
      <c r="A2647">
        <v>919</v>
      </c>
      <c r="B2647" t="s">
        <v>2539</v>
      </c>
      <c r="C2647" t="s">
        <v>2538</v>
      </c>
      <c r="D2647">
        <v>3.782</v>
      </c>
      <c r="E2647">
        <v>1992</v>
      </c>
      <c r="F2647">
        <f t="shared" si="41"/>
        <v>6</v>
      </c>
      <c r="G2647" t="str">
        <f>STANDINGS_ERA[[#This Row],[League]]&amp;STANDINGS_ERA[[#This Row],[Team]]</f>
        <v>$150 Draft Champions Mar 11 1:00 pm Lg.3882Mooksters</v>
      </c>
    </row>
    <row r="2648" spans="1:7" x14ac:dyDescent="0.25">
      <c r="A2648">
        <v>963</v>
      </c>
      <c r="B2648" t="s">
        <v>32</v>
      </c>
      <c r="C2648" t="s">
        <v>2538</v>
      </c>
      <c r="D2648">
        <v>3.7930000000000001</v>
      </c>
      <c r="E2648">
        <v>1948</v>
      </c>
      <c r="F2648">
        <f t="shared" si="41"/>
        <v>7</v>
      </c>
      <c r="G2648" t="str">
        <f>STANDINGS_ERA[[#This Row],[League]]&amp;STANDINGS_ERA[[#This Row],[Team]]</f>
        <v>$150 Draft Champions Mar 11 1:00 pm Lg.3882Team enfield</v>
      </c>
    </row>
    <row r="2649" spans="1:7" x14ac:dyDescent="0.25">
      <c r="A2649">
        <v>1969</v>
      </c>
      <c r="B2649" t="s">
        <v>44</v>
      </c>
      <c r="C2649" t="s">
        <v>2538</v>
      </c>
      <c r="D2649">
        <v>4.08</v>
      </c>
      <c r="E2649">
        <v>942</v>
      </c>
      <c r="F2649">
        <f t="shared" si="41"/>
        <v>8</v>
      </c>
      <c r="G2649" t="str">
        <f>STANDINGS_ERA[[#This Row],[League]]&amp;STANDINGS_ERA[[#This Row],[Team]]</f>
        <v>$150 Draft Champions Mar 11 1:00 pm Lg.3882Frieda's Boss</v>
      </c>
    </row>
    <row r="2650" spans="1:7" x14ac:dyDescent="0.25">
      <c r="A2650">
        <v>2105</v>
      </c>
      <c r="B2650" t="s">
        <v>19</v>
      </c>
      <c r="C2650" t="s">
        <v>2538</v>
      </c>
      <c r="D2650">
        <v>4.1289999999999996</v>
      </c>
      <c r="E2650">
        <v>806</v>
      </c>
      <c r="F2650">
        <f t="shared" si="41"/>
        <v>9</v>
      </c>
      <c r="G2650" t="str">
        <f>STANDINGS_ERA[[#This Row],[League]]&amp;STANDINGS_ERA[[#This Row],[Team]]</f>
        <v>$150 Draft Champions Mar 11 1:00 pm Lg.3882One Eyed Jack</v>
      </c>
    </row>
    <row r="2651" spans="1:7" x14ac:dyDescent="0.25">
      <c r="A2651">
        <v>2201</v>
      </c>
      <c r="B2651" t="s">
        <v>2541</v>
      </c>
      <c r="C2651" t="s">
        <v>2538</v>
      </c>
      <c r="D2651">
        <v>4.1609999999999996</v>
      </c>
      <c r="E2651">
        <v>710</v>
      </c>
      <c r="F2651">
        <f t="shared" si="41"/>
        <v>10</v>
      </c>
      <c r="G2651" t="str">
        <f>STANDINGS_ERA[[#This Row],[League]]&amp;STANDINGS_ERA[[#This Row],[Team]]</f>
        <v>$150 Draft Champions Mar 11 1:00 pm Lg.3882SchtinyT's</v>
      </c>
    </row>
    <row r="2652" spans="1:7" x14ac:dyDescent="0.25">
      <c r="A2652">
        <v>2579</v>
      </c>
      <c r="B2652" t="s">
        <v>423</v>
      </c>
      <c r="C2652" t="s">
        <v>2538</v>
      </c>
      <c r="D2652">
        <v>4.3109999999999999</v>
      </c>
      <c r="E2652">
        <v>332</v>
      </c>
      <c r="F2652">
        <f t="shared" si="41"/>
        <v>11</v>
      </c>
      <c r="G2652" t="str">
        <f>STANDINGS_ERA[[#This Row],[League]]&amp;STANDINGS_ERA[[#This Row],[Team]]</f>
        <v>$150 Draft Champions Mar 11 1:00 pm Lg.3882Team O`Connor</v>
      </c>
    </row>
    <row r="2653" spans="1:7" x14ac:dyDescent="0.25">
      <c r="A2653">
        <v>2594</v>
      </c>
      <c r="B2653" t="s">
        <v>2545</v>
      </c>
      <c r="C2653" t="s">
        <v>2538</v>
      </c>
      <c r="D2653">
        <v>4.3179999999999996</v>
      </c>
      <c r="E2653">
        <v>317</v>
      </c>
      <c r="F2653">
        <f t="shared" si="41"/>
        <v>12</v>
      </c>
      <c r="G2653" t="str">
        <f>STANDINGS_ERA[[#This Row],[League]]&amp;STANDINGS_ERA[[#This Row],[Team]]</f>
        <v>$150 Draft Champions Mar 11 1:00 pm Lg.3882Balk Lives Matter</v>
      </c>
    </row>
    <row r="2654" spans="1:7" x14ac:dyDescent="0.25">
      <c r="A2654">
        <v>2724</v>
      </c>
      <c r="B2654" t="s">
        <v>498</v>
      </c>
      <c r="C2654" t="s">
        <v>2538</v>
      </c>
      <c r="D2654">
        <v>4.41</v>
      </c>
      <c r="E2654">
        <v>187</v>
      </c>
      <c r="F2654">
        <f t="shared" si="41"/>
        <v>13</v>
      </c>
      <c r="G2654" t="str">
        <f>STANDINGS_ERA[[#This Row],[League]]&amp;STANDINGS_ERA[[#This Row],[Team]]</f>
        <v>$150 Draft Champions Mar 11 1:00 pm Lg.3882Gashouse Gorillas</v>
      </c>
    </row>
    <row r="2655" spans="1:7" x14ac:dyDescent="0.25">
      <c r="A2655">
        <v>2746</v>
      </c>
      <c r="B2655" t="s">
        <v>2543</v>
      </c>
      <c r="C2655" t="s">
        <v>2538</v>
      </c>
      <c r="D2655">
        <v>4.423</v>
      </c>
      <c r="E2655">
        <v>165</v>
      </c>
      <c r="F2655">
        <f t="shared" si="41"/>
        <v>14</v>
      </c>
      <c r="G2655" t="str">
        <f>STANDINGS_ERA[[#This Row],[League]]&amp;STANDINGS_ERA[[#This Row],[Team]]</f>
        <v>$150 Draft Champions Mar 11 1:00 pm Lg.3882Fido's Plate</v>
      </c>
    </row>
    <row r="2656" spans="1:7" x14ac:dyDescent="0.25">
      <c r="A2656">
        <v>2866</v>
      </c>
      <c r="B2656" t="s">
        <v>889</v>
      </c>
      <c r="C2656" t="s">
        <v>2538</v>
      </c>
      <c r="D2656">
        <v>4.6079999999999997</v>
      </c>
      <c r="E2656">
        <v>45</v>
      </c>
      <c r="F2656">
        <f t="shared" si="41"/>
        <v>15</v>
      </c>
      <c r="G2656" t="str">
        <f>STANDINGS_ERA[[#This Row],[League]]&amp;STANDINGS_ERA[[#This Row],[Team]]</f>
        <v>$150 Draft Champions Mar 11 1:00 pm Lg.3882Team Thompson</v>
      </c>
    </row>
    <row r="2657" spans="1:7" x14ac:dyDescent="0.25">
      <c r="A2657">
        <v>131</v>
      </c>
      <c r="B2657" t="s">
        <v>2559</v>
      </c>
      <c r="C2657" t="s">
        <v>2546</v>
      </c>
      <c r="D2657">
        <v>3.4129999999999998</v>
      </c>
      <c r="E2657">
        <v>2780</v>
      </c>
      <c r="F2657">
        <f t="shared" si="41"/>
        <v>1</v>
      </c>
      <c r="G2657" t="str">
        <f>STANDINGS_ERA[[#This Row],[League]]&amp;STANDINGS_ERA[[#This Row],[Team]]</f>
        <v>$150 Draft Champions Mar 11 1:00 pm Lg.3884Dookie McGee v7 - $150</v>
      </c>
    </row>
    <row r="2658" spans="1:7" x14ac:dyDescent="0.25">
      <c r="A2658">
        <v>183</v>
      </c>
      <c r="B2658" t="s">
        <v>501</v>
      </c>
      <c r="C2658" t="s">
        <v>2546</v>
      </c>
      <c r="D2658">
        <v>3.4660000000000002</v>
      </c>
      <c r="E2658">
        <v>2728</v>
      </c>
      <c r="F2658">
        <f t="shared" si="41"/>
        <v>2</v>
      </c>
      <c r="G2658" t="str">
        <f>STANDINGS_ERA[[#This Row],[League]]&amp;STANDINGS_ERA[[#This Row],[Team]]</f>
        <v>$150 Draft Champions Mar 11 1:00 pm Lg.3884PTBNLs</v>
      </c>
    </row>
    <row r="2659" spans="1:7" x14ac:dyDescent="0.25">
      <c r="A2659">
        <v>518</v>
      </c>
      <c r="B2659" t="s">
        <v>2553</v>
      </c>
      <c r="C2659" t="s">
        <v>2546</v>
      </c>
      <c r="D2659">
        <v>3.6440000000000001</v>
      </c>
      <c r="E2659">
        <v>2393</v>
      </c>
      <c r="F2659">
        <f t="shared" si="41"/>
        <v>3</v>
      </c>
      <c r="G2659" t="str">
        <f>STANDINGS_ERA[[#This Row],[League]]&amp;STANDINGS_ERA[[#This Row],[Team]]</f>
        <v>$150 Draft Champions Mar 11 1:00 pm Lg.3884Team Paul</v>
      </c>
    </row>
    <row r="2660" spans="1:7" x14ac:dyDescent="0.25">
      <c r="A2660">
        <v>659</v>
      </c>
      <c r="B2660" t="s">
        <v>2556</v>
      </c>
      <c r="C2660" t="s">
        <v>2546</v>
      </c>
      <c r="D2660">
        <v>3.7010000000000001</v>
      </c>
      <c r="E2660">
        <v>2252</v>
      </c>
      <c r="F2660">
        <f t="shared" si="41"/>
        <v>4</v>
      </c>
      <c r="G2660" t="str">
        <f>STANDINGS_ERA[[#This Row],[League]]&amp;STANDINGS_ERA[[#This Row],[Team]]</f>
        <v>$150 Draft Champions Mar 11 1:00 pm Lg.3884double*A-Mode</v>
      </c>
    </row>
    <row r="2661" spans="1:7" x14ac:dyDescent="0.25">
      <c r="A2661">
        <v>790</v>
      </c>
      <c r="B2661" t="s">
        <v>2551</v>
      </c>
      <c r="C2661" t="s">
        <v>2546</v>
      </c>
      <c r="D2661">
        <v>3.7440000000000002</v>
      </c>
      <c r="E2661">
        <v>2121</v>
      </c>
      <c r="F2661">
        <f t="shared" si="41"/>
        <v>5</v>
      </c>
      <c r="G2661" t="str">
        <f>STANDINGS_ERA[[#This Row],[League]]&amp;STANDINGS_ERA[[#This Row],[Team]]</f>
        <v>$150 Draft Champions Mar 11 1:00 pm Lg.3884Team Neill</v>
      </c>
    </row>
    <row r="2662" spans="1:7" x14ac:dyDescent="0.25">
      <c r="A2662">
        <v>1268</v>
      </c>
      <c r="B2662" t="s">
        <v>2549</v>
      </c>
      <c r="C2662" t="s">
        <v>2546</v>
      </c>
      <c r="D2662">
        <v>3.8809999999999998</v>
      </c>
      <c r="E2662">
        <v>1643</v>
      </c>
      <c r="F2662">
        <f t="shared" si="41"/>
        <v>6</v>
      </c>
      <c r="G2662" t="str">
        <f>STANDINGS_ERA[[#This Row],[League]]&amp;STANDINGS_ERA[[#This Row],[Team]]</f>
        <v>$150 Draft Champions Mar 11 1:00 pm Lg.3884One Tool Player</v>
      </c>
    </row>
    <row r="2663" spans="1:7" x14ac:dyDescent="0.25">
      <c r="A2663">
        <v>1726</v>
      </c>
      <c r="B2663" t="s">
        <v>2550</v>
      </c>
      <c r="C2663" t="s">
        <v>2546</v>
      </c>
      <c r="D2663">
        <v>4.008</v>
      </c>
      <c r="E2663">
        <v>1185</v>
      </c>
      <c r="F2663">
        <f t="shared" si="41"/>
        <v>7</v>
      </c>
      <c r="G2663" t="str">
        <f>STANDINGS_ERA[[#This Row],[League]]&amp;STANDINGS_ERA[[#This Row],[Team]]</f>
        <v>$150 Draft Champions Mar 11 1:00 pm Lg.3884X-Pensive Winos</v>
      </c>
    </row>
    <row r="2664" spans="1:7" x14ac:dyDescent="0.25">
      <c r="A2664">
        <v>1755</v>
      </c>
      <c r="B2664" t="s">
        <v>2548</v>
      </c>
      <c r="C2664" t="s">
        <v>2546</v>
      </c>
      <c r="D2664">
        <v>4.0149999999999997</v>
      </c>
      <c r="E2664">
        <v>1156</v>
      </c>
      <c r="F2664">
        <f t="shared" si="41"/>
        <v>8</v>
      </c>
      <c r="G2664" t="str">
        <f>STANDINGS_ERA[[#This Row],[League]]&amp;STANDINGS_ERA[[#This Row],[Team]]</f>
        <v>$150 Draft Champions Mar 11 1:00 pm Lg.3884Look at the Flowers</v>
      </c>
    </row>
    <row r="2665" spans="1:7" x14ac:dyDescent="0.25">
      <c r="A2665">
        <v>1778</v>
      </c>
      <c r="B2665" t="s">
        <v>310</v>
      </c>
      <c r="C2665" t="s">
        <v>2546</v>
      </c>
      <c r="D2665">
        <v>4.0229999999999997</v>
      </c>
      <c r="E2665">
        <v>1133</v>
      </c>
      <c r="F2665">
        <f t="shared" si="41"/>
        <v>9</v>
      </c>
      <c r="G2665" t="str">
        <f>STANDINGS_ERA[[#This Row],[League]]&amp;STANDINGS_ERA[[#This Row],[Team]]</f>
        <v>$150 Draft Champions Mar 11 1:00 pm Lg.3884Yellow Penguins</v>
      </c>
    </row>
    <row r="2666" spans="1:7" x14ac:dyDescent="0.25">
      <c r="A2666">
        <v>1986</v>
      </c>
      <c r="B2666" t="s">
        <v>2558</v>
      </c>
      <c r="C2666" t="s">
        <v>2546</v>
      </c>
      <c r="D2666">
        <v>4.0860000000000003</v>
      </c>
      <c r="E2666">
        <v>925</v>
      </c>
      <c r="F2666">
        <f t="shared" si="41"/>
        <v>10</v>
      </c>
      <c r="G2666" t="str">
        <f>STANDINGS_ERA[[#This Row],[League]]&amp;STANDINGS_ERA[[#This Row],[Team]]</f>
        <v>$150 Draft Champions Mar 11 1:00 pm Lg.3884The Pee Pee Dance</v>
      </c>
    </row>
    <row r="2667" spans="1:7" x14ac:dyDescent="0.25">
      <c r="A2667">
        <v>2098</v>
      </c>
      <c r="B2667" t="s">
        <v>2554</v>
      </c>
      <c r="C2667" t="s">
        <v>2546</v>
      </c>
      <c r="D2667">
        <v>4.1260000000000003</v>
      </c>
      <c r="E2667">
        <v>813</v>
      </c>
      <c r="F2667">
        <f t="shared" si="41"/>
        <v>11</v>
      </c>
      <c r="G2667" t="str">
        <f>STANDINGS_ERA[[#This Row],[League]]&amp;STANDINGS_ERA[[#This Row],[Team]]</f>
        <v>$150 Draft Champions Mar 11 1:00 pm Lg.3884Quien es tu Papi?</v>
      </c>
    </row>
    <row r="2668" spans="1:7" x14ac:dyDescent="0.25">
      <c r="A2668">
        <v>2324</v>
      </c>
      <c r="B2668" t="s">
        <v>2547</v>
      </c>
      <c r="C2668" t="s">
        <v>2546</v>
      </c>
      <c r="D2668">
        <v>4.1989999999999998</v>
      </c>
      <c r="E2668">
        <v>587</v>
      </c>
      <c r="F2668">
        <f t="shared" si="41"/>
        <v>12</v>
      </c>
      <c r="G2668" t="str">
        <f>STANDINGS_ERA[[#This Row],[League]]&amp;STANDINGS_ERA[[#This Row],[Team]]</f>
        <v>$150 Draft Champions Mar 11 1:00 pm Lg.3884Team Read</v>
      </c>
    </row>
    <row r="2669" spans="1:7" x14ac:dyDescent="0.25">
      <c r="A2669">
        <v>2350</v>
      </c>
      <c r="B2669" t="s">
        <v>2555</v>
      </c>
      <c r="C2669" t="s">
        <v>2546</v>
      </c>
      <c r="D2669">
        <v>4.2069999999999999</v>
      </c>
      <c r="E2669">
        <v>561</v>
      </c>
      <c r="F2669">
        <f t="shared" si="41"/>
        <v>13</v>
      </c>
      <c r="G2669" t="str">
        <f>STANDINGS_ERA[[#This Row],[League]]&amp;STANDINGS_ERA[[#This Row],[Team]]</f>
        <v>$150 Draft Champions Mar 11 1:00 pm Lg.3884-TBD-</v>
      </c>
    </row>
    <row r="2670" spans="1:7" x14ac:dyDescent="0.25">
      <c r="A2670">
        <v>2463</v>
      </c>
      <c r="B2670" t="s">
        <v>2552</v>
      </c>
      <c r="C2670" t="s">
        <v>2546</v>
      </c>
      <c r="D2670">
        <v>4.2560000000000002</v>
      </c>
      <c r="E2670">
        <v>448</v>
      </c>
      <c r="F2670">
        <f t="shared" si="41"/>
        <v>14</v>
      </c>
      <c r="G2670" t="str">
        <f>STANDINGS_ERA[[#This Row],[League]]&amp;STANDINGS_ERA[[#This Row],[Team]]</f>
        <v>$150 Draft Champions Mar 11 1:00 pm Lg.3884Where's Mugs</v>
      </c>
    </row>
    <row r="2671" spans="1:7" x14ac:dyDescent="0.25">
      <c r="A2671">
        <v>2618</v>
      </c>
      <c r="B2671" t="s">
        <v>2557</v>
      </c>
      <c r="C2671" t="s">
        <v>2546</v>
      </c>
      <c r="D2671">
        <v>4.3330000000000002</v>
      </c>
      <c r="E2671">
        <v>293</v>
      </c>
      <c r="F2671">
        <f t="shared" si="41"/>
        <v>15</v>
      </c>
      <c r="G2671" t="str">
        <f>STANDINGS_ERA[[#This Row],[League]]&amp;STANDINGS_ERA[[#This Row],[Team]]</f>
        <v>$150 Draft Champions Mar 11 1:00 pm Lg.3884Team Bradley</v>
      </c>
    </row>
    <row r="2672" spans="1:7" x14ac:dyDescent="0.25">
      <c r="A2672">
        <v>135</v>
      </c>
      <c r="B2672" t="s">
        <v>2569</v>
      </c>
      <c r="C2672" t="s">
        <v>2560</v>
      </c>
      <c r="D2672">
        <v>3.4239999999999999</v>
      </c>
      <c r="E2672">
        <v>2776</v>
      </c>
      <c r="F2672">
        <f t="shared" si="41"/>
        <v>1</v>
      </c>
      <c r="G2672" t="str">
        <f>STANDINGS_ERA[[#This Row],[League]]&amp;STANDINGS_ERA[[#This Row],[Team]]</f>
        <v>$150 Draft Champions Mar 11 1:00 pm Lg.3889Beast Mode</v>
      </c>
    </row>
    <row r="2673" spans="1:7" x14ac:dyDescent="0.25">
      <c r="A2673">
        <v>195</v>
      </c>
      <c r="B2673" t="s">
        <v>2563</v>
      </c>
      <c r="C2673" t="s">
        <v>2560</v>
      </c>
      <c r="D2673">
        <v>3.472</v>
      </c>
      <c r="E2673">
        <v>2716</v>
      </c>
      <c r="F2673">
        <f t="shared" si="41"/>
        <v>2</v>
      </c>
      <c r="G2673" t="str">
        <f>STANDINGS_ERA[[#This Row],[League]]&amp;STANDINGS_ERA[[#This Row],[Team]]</f>
        <v>$150 Draft Champions Mar 11 1:00 pm Lg.3889Austin Ranchers</v>
      </c>
    </row>
    <row r="2674" spans="1:7" x14ac:dyDescent="0.25">
      <c r="A2674">
        <v>471</v>
      </c>
      <c r="B2674" t="s">
        <v>2562</v>
      </c>
      <c r="C2674" t="s">
        <v>2560</v>
      </c>
      <c r="D2674">
        <v>3.625</v>
      </c>
      <c r="E2674">
        <v>2440</v>
      </c>
      <c r="F2674">
        <f t="shared" si="41"/>
        <v>3</v>
      </c>
      <c r="G2674" t="str">
        <f>STANDINGS_ERA[[#This Row],[League]]&amp;STANDINGS_ERA[[#This Row],[Team]]</f>
        <v>$150 Draft Champions Mar 11 1:00 pm Lg.3889Team Kalish</v>
      </c>
    </row>
    <row r="2675" spans="1:7" x14ac:dyDescent="0.25">
      <c r="A2675">
        <v>541</v>
      </c>
      <c r="B2675" t="s">
        <v>19</v>
      </c>
      <c r="C2675" t="s">
        <v>2560</v>
      </c>
      <c r="D2675">
        <v>3.6549999999999998</v>
      </c>
      <c r="E2675">
        <v>2370</v>
      </c>
      <c r="F2675">
        <f t="shared" si="41"/>
        <v>4</v>
      </c>
      <c r="G2675" t="str">
        <f>STANDINGS_ERA[[#This Row],[League]]&amp;STANDINGS_ERA[[#This Row],[Team]]</f>
        <v>$150 Draft Champions Mar 11 1:00 pm Lg.3889One Eyed Jack</v>
      </c>
    </row>
    <row r="2676" spans="1:7" x14ac:dyDescent="0.25">
      <c r="A2676">
        <v>671</v>
      </c>
      <c r="B2676" t="s">
        <v>26</v>
      </c>
      <c r="C2676" t="s">
        <v>2560</v>
      </c>
      <c r="D2676">
        <v>3.7069999999999999</v>
      </c>
      <c r="E2676">
        <v>2240</v>
      </c>
      <c r="F2676">
        <f t="shared" si="41"/>
        <v>5</v>
      </c>
      <c r="G2676" t="str">
        <f>STANDINGS_ERA[[#This Row],[League]]&amp;STANDINGS_ERA[[#This Row],[Team]]</f>
        <v>$150 Draft Champions Mar 11 1:00 pm Lg.3889Team Young</v>
      </c>
    </row>
    <row r="2677" spans="1:7" x14ac:dyDescent="0.25">
      <c r="A2677">
        <v>999</v>
      </c>
      <c r="B2677" t="s">
        <v>2561</v>
      </c>
      <c r="C2677" t="s">
        <v>2560</v>
      </c>
      <c r="D2677">
        <v>3.8050000000000002</v>
      </c>
      <c r="E2677">
        <v>1912</v>
      </c>
      <c r="F2677">
        <f t="shared" si="41"/>
        <v>6</v>
      </c>
      <c r="G2677" t="str">
        <f>STANDINGS_ERA[[#This Row],[League]]&amp;STANDINGS_ERA[[#This Row],[Team]]</f>
        <v>$150 Draft Champions Mar 11 1:00 pm Lg.3889Team Price</v>
      </c>
    </row>
    <row r="2678" spans="1:7" x14ac:dyDescent="0.25">
      <c r="A2678">
        <v>1400</v>
      </c>
      <c r="B2678" t="s">
        <v>2571</v>
      </c>
      <c r="C2678" t="s">
        <v>2560</v>
      </c>
      <c r="D2678">
        <v>3.9169999999999998</v>
      </c>
      <c r="E2678">
        <v>1511</v>
      </c>
      <c r="F2678">
        <f t="shared" si="41"/>
        <v>7</v>
      </c>
      <c r="G2678" t="str">
        <f>STANDINGS_ERA[[#This Row],[League]]&amp;STANDINGS_ERA[[#This Row],[Team]]</f>
        <v>$150 Draft Champions Mar 11 1:00 pm Lg.3889Hilltop Hens</v>
      </c>
    </row>
    <row r="2679" spans="1:7" x14ac:dyDescent="0.25">
      <c r="A2679">
        <v>1511</v>
      </c>
      <c r="B2679" t="s">
        <v>485</v>
      </c>
      <c r="C2679" t="s">
        <v>2560</v>
      </c>
      <c r="D2679">
        <v>3.9460000000000002</v>
      </c>
      <c r="E2679">
        <v>1400</v>
      </c>
      <c r="F2679">
        <f t="shared" si="41"/>
        <v>8</v>
      </c>
      <c r="G2679" t="str">
        <f>STANDINGS_ERA[[#This Row],[League]]&amp;STANDINGS_ERA[[#This Row],[Team]]</f>
        <v>$150 Draft Champions Mar 11 1:00 pm Lg.3889Chocolate Thunder</v>
      </c>
    </row>
    <row r="2680" spans="1:7" x14ac:dyDescent="0.25">
      <c r="A2680">
        <v>1705</v>
      </c>
      <c r="B2680" t="s">
        <v>78</v>
      </c>
      <c r="C2680" t="s">
        <v>2560</v>
      </c>
      <c r="D2680">
        <v>4.0019999999999998</v>
      </c>
      <c r="E2680">
        <v>1206</v>
      </c>
      <c r="F2680">
        <f t="shared" si="41"/>
        <v>9</v>
      </c>
      <c r="G2680" t="str">
        <f>STANDINGS_ERA[[#This Row],[League]]&amp;STANDINGS_ERA[[#This Row],[Team]]</f>
        <v>$150 Draft Champions Mar 11 1:00 pm Lg.3889Team Barnes</v>
      </c>
    </row>
    <row r="2681" spans="1:7" x14ac:dyDescent="0.25">
      <c r="A2681">
        <v>2051</v>
      </c>
      <c r="B2681" t="s">
        <v>2564</v>
      </c>
      <c r="C2681" t="s">
        <v>2560</v>
      </c>
      <c r="D2681">
        <v>4.109</v>
      </c>
      <c r="E2681">
        <v>860</v>
      </c>
      <c r="F2681">
        <f t="shared" si="41"/>
        <v>10</v>
      </c>
      <c r="G2681" t="str">
        <f>STANDINGS_ERA[[#This Row],[League]]&amp;STANDINGS_ERA[[#This Row],[Team]]</f>
        <v>$150 Draft Champions Mar 11 1:00 pm Lg.3889Mo Tom</v>
      </c>
    </row>
    <row r="2682" spans="1:7" x14ac:dyDescent="0.25">
      <c r="A2682">
        <v>2209</v>
      </c>
      <c r="B2682" t="s">
        <v>2565</v>
      </c>
      <c r="C2682" t="s">
        <v>2560</v>
      </c>
      <c r="D2682">
        <v>4.1639999999999997</v>
      </c>
      <c r="E2682">
        <v>702</v>
      </c>
      <c r="F2682">
        <f t="shared" si="41"/>
        <v>11</v>
      </c>
      <c r="G2682" t="str">
        <f>STANDINGS_ERA[[#This Row],[League]]&amp;STANDINGS_ERA[[#This Row],[Team]]</f>
        <v>$150 Draft Champions Mar 11 1:00 pm Lg.3889False Albacore</v>
      </c>
    </row>
    <row r="2683" spans="1:7" x14ac:dyDescent="0.25">
      <c r="A2683">
        <v>2303</v>
      </c>
      <c r="B2683" t="s">
        <v>2566</v>
      </c>
      <c r="C2683" t="s">
        <v>2560</v>
      </c>
      <c r="D2683">
        <v>4.1909999999999998</v>
      </c>
      <c r="E2683">
        <v>608</v>
      </c>
      <c r="F2683">
        <f t="shared" si="41"/>
        <v>12</v>
      </c>
      <c r="G2683" t="str">
        <f>STANDINGS_ERA[[#This Row],[League]]&amp;STANDINGS_ERA[[#This Row],[Team]]</f>
        <v>$150 Draft Champions Mar 11 1:00 pm Lg.3889XFIP THIS</v>
      </c>
    </row>
    <row r="2684" spans="1:7" x14ac:dyDescent="0.25">
      <c r="A2684">
        <v>2423</v>
      </c>
      <c r="B2684" t="s">
        <v>2568</v>
      </c>
      <c r="C2684" t="s">
        <v>2560</v>
      </c>
      <c r="D2684">
        <v>4.234</v>
      </c>
      <c r="E2684">
        <v>488</v>
      </c>
      <c r="F2684">
        <f t="shared" si="41"/>
        <v>13</v>
      </c>
      <c r="G2684" t="str">
        <f>STANDINGS_ERA[[#This Row],[League]]&amp;STANDINGS_ERA[[#This Row],[Team]]</f>
        <v>$150 Draft Champions Mar 11 1:00 pm Lg.3889Sheffield Lake Eagles</v>
      </c>
    </row>
    <row r="2685" spans="1:7" x14ac:dyDescent="0.25">
      <c r="A2685">
        <v>2621</v>
      </c>
      <c r="B2685" t="s">
        <v>2567</v>
      </c>
      <c r="C2685" t="s">
        <v>2560</v>
      </c>
      <c r="D2685">
        <v>4.3360000000000003</v>
      </c>
      <c r="E2685">
        <v>290</v>
      </c>
      <c r="F2685">
        <f t="shared" si="41"/>
        <v>14</v>
      </c>
      <c r="G2685" t="str">
        <f>STANDINGS_ERA[[#This Row],[League]]&amp;STANDINGS_ERA[[#This Row],[Team]]</f>
        <v>$150 Draft Champions Mar 11 1:00 pm Lg.3889Chaser</v>
      </c>
    </row>
    <row r="2686" spans="1:7" x14ac:dyDescent="0.25">
      <c r="A2686">
        <v>2636</v>
      </c>
      <c r="B2686" t="s">
        <v>2570</v>
      </c>
      <c r="C2686" t="s">
        <v>2560</v>
      </c>
      <c r="D2686">
        <v>4.3460000000000001</v>
      </c>
      <c r="E2686">
        <v>275</v>
      </c>
      <c r="F2686">
        <f t="shared" si="41"/>
        <v>15</v>
      </c>
      <c r="G2686" t="str">
        <f>STANDINGS_ERA[[#This Row],[League]]&amp;STANDINGS_ERA[[#This Row],[Team]]</f>
        <v>$150 Draft Champions Mar 11 1:00 pm Lg.3889Let's Go, Burnsby Gulley</v>
      </c>
    </row>
    <row r="2687" spans="1:7" x14ac:dyDescent="0.25">
      <c r="A2687">
        <v>56</v>
      </c>
      <c r="B2687" t="s">
        <v>2577</v>
      </c>
      <c r="C2687" t="s">
        <v>2573</v>
      </c>
      <c r="D2687">
        <v>3.29</v>
      </c>
      <c r="E2687">
        <v>2855</v>
      </c>
      <c r="F2687">
        <f t="shared" si="41"/>
        <v>1</v>
      </c>
      <c r="G2687" t="str">
        <f>STANDINGS_ERA[[#This Row],[League]]&amp;STANDINGS_ERA[[#This Row],[Team]]</f>
        <v>$150 Draft Champions Mar 12 1:00 pm Lg.3894Kosher Meat I</v>
      </c>
    </row>
    <row r="2688" spans="1:7" x14ac:dyDescent="0.25">
      <c r="A2688">
        <v>223</v>
      </c>
      <c r="B2688" t="s">
        <v>504</v>
      </c>
      <c r="C2688" t="s">
        <v>2573</v>
      </c>
      <c r="D2688">
        <v>3.4990000000000001</v>
      </c>
      <c r="E2688">
        <v>2688</v>
      </c>
      <c r="F2688">
        <f t="shared" si="41"/>
        <v>2</v>
      </c>
      <c r="G2688" t="str">
        <f>STANDINGS_ERA[[#This Row],[League]]&amp;STANDINGS_ERA[[#This Row],[Team]]</f>
        <v>$150 Draft Champions Mar 12 1:00 pm Lg.3894Zombie Rabbits</v>
      </c>
    </row>
    <row r="2689" spans="1:7" x14ac:dyDescent="0.25">
      <c r="A2689">
        <v>270</v>
      </c>
      <c r="B2689" t="s">
        <v>18</v>
      </c>
      <c r="C2689" t="s">
        <v>2573</v>
      </c>
      <c r="D2689">
        <v>3.532</v>
      </c>
      <c r="E2689">
        <v>2641</v>
      </c>
      <c r="F2689">
        <f t="shared" si="41"/>
        <v>3</v>
      </c>
      <c r="G2689" t="str">
        <f>STANDINGS_ERA[[#This Row],[League]]&amp;STANDINGS_ERA[[#This Row],[Team]]</f>
        <v>$150 Draft Champions Mar 12 1:00 pm Lg.3894Home Run Derbies</v>
      </c>
    </row>
    <row r="2690" spans="1:7" x14ac:dyDescent="0.25">
      <c r="A2690">
        <v>744</v>
      </c>
      <c r="B2690" t="s">
        <v>331</v>
      </c>
      <c r="C2690" t="s">
        <v>2573</v>
      </c>
      <c r="D2690">
        <v>3.73</v>
      </c>
      <c r="E2690">
        <v>2167</v>
      </c>
      <c r="F2690">
        <f t="shared" si="41"/>
        <v>4</v>
      </c>
      <c r="G2690" t="str">
        <f>STANDINGS_ERA[[#This Row],[League]]&amp;STANDINGS_ERA[[#This Row],[Team]]</f>
        <v>$150 Draft Champions Mar 12 1:00 pm Lg.3894Golden Sombreros</v>
      </c>
    </row>
    <row r="2691" spans="1:7" x14ac:dyDescent="0.25">
      <c r="A2691">
        <v>908</v>
      </c>
      <c r="B2691" t="s">
        <v>2572</v>
      </c>
      <c r="C2691" t="s">
        <v>2573</v>
      </c>
      <c r="D2691">
        <v>3.7789999999999999</v>
      </c>
      <c r="E2691">
        <v>2003</v>
      </c>
      <c r="F2691">
        <f t="shared" ref="F2691:F2754" si="42">IF(C2691=C2690,F2690+1,1)</f>
        <v>5</v>
      </c>
      <c r="G2691" t="str">
        <f>STANDINGS_ERA[[#This Row],[League]]&amp;STANDINGS_ERA[[#This Row],[Team]]</f>
        <v>$150 Draft Champions Mar 12 1:00 pm Lg.3894Lumbergher</v>
      </c>
    </row>
    <row r="2692" spans="1:7" x14ac:dyDescent="0.25">
      <c r="A2692">
        <v>1087</v>
      </c>
      <c r="B2692" t="s">
        <v>2576</v>
      </c>
      <c r="C2692" t="s">
        <v>2573</v>
      </c>
      <c r="D2692">
        <v>3.8279999999999998</v>
      </c>
      <c r="E2692">
        <v>1824</v>
      </c>
      <c r="F2692">
        <f t="shared" si="42"/>
        <v>6</v>
      </c>
      <c r="G2692" t="str">
        <f>STANDINGS_ERA[[#This Row],[League]]&amp;STANDINGS_ERA[[#This Row],[Team]]</f>
        <v>$150 Draft Champions Mar 12 1:00 pm Lg.3894Team Waldo</v>
      </c>
    </row>
    <row r="2693" spans="1:7" x14ac:dyDescent="0.25">
      <c r="A2693">
        <v>1152</v>
      </c>
      <c r="B2693" t="s">
        <v>1189</v>
      </c>
      <c r="C2693" t="s">
        <v>2573</v>
      </c>
      <c r="D2693">
        <v>3.851</v>
      </c>
      <c r="E2693">
        <v>1759</v>
      </c>
      <c r="F2693">
        <f t="shared" si="42"/>
        <v>7</v>
      </c>
      <c r="G2693" t="str">
        <f>STANDINGS_ERA[[#This Row],[League]]&amp;STANDINGS_ERA[[#This Row],[Team]]</f>
        <v>$150 Draft Champions Mar 12 1:00 pm Lg.3894Team jones</v>
      </c>
    </row>
    <row r="2694" spans="1:7" x14ac:dyDescent="0.25">
      <c r="A2694">
        <v>1269</v>
      </c>
      <c r="B2694" t="s">
        <v>295</v>
      </c>
      <c r="C2694" t="s">
        <v>2573</v>
      </c>
      <c r="D2694">
        <v>3.8809999999999998</v>
      </c>
      <c r="E2694">
        <v>1642</v>
      </c>
      <c r="F2694">
        <f t="shared" si="42"/>
        <v>8</v>
      </c>
      <c r="G2694" t="str">
        <f>STANDINGS_ERA[[#This Row],[League]]&amp;STANDINGS_ERA[[#This Row],[Team]]</f>
        <v>$150 Draft Champions Mar 12 1:00 pm Lg.3894Tigers Slappy DC4</v>
      </c>
    </row>
    <row r="2695" spans="1:7" x14ac:dyDescent="0.25">
      <c r="A2695">
        <v>1293</v>
      </c>
      <c r="B2695" t="s">
        <v>2580</v>
      </c>
      <c r="C2695" t="s">
        <v>2573</v>
      </c>
      <c r="D2695">
        <v>3.887</v>
      </c>
      <c r="E2695">
        <v>1618</v>
      </c>
      <c r="F2695">
        <f t="shared" si="42"/>
        <v>9</v>
      </c>
      <c r="G2695" t="str">
        <f>STANDINGS_ERA[[#This Row],[League]]&amp;STANDINGS_ERA[[#This Row],[Team]]</f>
        <v>$150 Draft Champions Mar 12 1:00 pm Lg.3894GlassCO</v>
      </c>
    </row>
    <row r="2696" spans="1:7" x14ac:dyDescent="0.25">
      <c r="A2696">
        <v>1958</v>
      </c>
      <c r="B2696" t="s">
        <v>2578</v>
      </c>
      <c r="C2696" t="s">
        <v>2573</v>
      </c>
      <c r="D2696">
        <v>4.077</v>
      </c>
      <c r="E2696">
        <v>953</v>
      </c>
      <c r="F2696">
        <f t="shared" si="42"/>
        <v>10</v>
      </c>
      <c r="G2696" t="str">
        <f>STANDINGS_ERA[[#This Row],[League]]&amp;STANDINGS_ERA[[#This Row],[Team]]</f>
        <v>$150 Draft Champions Mar 12 1:00 pm Lg.3894Happy Cows</v>
      </c>
    </row>
    <row r="2697" spans="1:7" x14ac:dyDescent="0.25">
      <c r="A2697">
        <v>2267</v>
      </c>
      <c r="B2697" t="s">
        <v>2579</v>
      </c>
      <c r="C2697" t="s">
        <v>2573</v>
      </c>
      <c r="D2697">
        <v>4.18</v>
      </c>
      <c r="E2697">
        <v>644</v>
      </c>
      <c r="F2697">
        <f t="shared" si="42"/>
        <v>11</v>
      </c>
      <c r="G2697" t="str">
        <f>STANDINGS_ERA[[#This Row],[League]]&amp;STANDINGS_ERA[[#This Row],[Team]]</f>
        <v>$150 Draft Champions Mar 12 1:00 pm Lg.3894Cub Kickers</v>
      </c>
    </row>
    <row r="2698" spans="1:7" x14ac:dyDescent="0.25">
      <c r="A2698">
        <v>2284</v>
      </c>
      <c r="B2698" t="s">
        <v>1451</v>
      </c>
      <c r="C2698" t="s">
        <v>2573</v>
      </c>
      <c r="D2698">
        <v>4.1849999999999996</v>
      </c>
      <c r="E2698">
        <v>627</v>
      </c>
      <c r="F2698">
        <f t="shared" si="42"/>
        <v>12</v>
      </c>
      <c r="G2698" t="str">
        <f>STANDINGS_ERA[[#This Row],[League]]&amp;STANDINGS_ERA[[#This Row],[Team]]</f>
        <v>$150 Draft Champions Mar 12 1:00 pm Lg.389450 Shades of Sonny Gray</v>
      </c>
    </row>
    <row r="2699" spans="1:7" x14ac:dyDescent="0.25">
      <c r="A2699">
        <v>2381</v>
      </c>
      <c r="B2699" t="s">
        <v>2574</v>
      </c>
      <c r="C2699" t="s">
        <v>2573</v>
      </c>
      <c r="D2699">
        <v>4.218</v>
      </c>
      <c r="E2699">
        <v>530</v>
      </c>
      <c r="F2699">
        <f t="shared" si="42"/>
        <v>13</v>
      </c>
      <c r="G2699" t="str">
        <f>STANDINGS_ERA[[#This Row],[League]]&amp;STANDINGS_ERA[[#This Row],[Team]]</f>
        <v>$150 Draft Champions Mar 12 1:00 pm Lg.3894Team Boschert</v>
      </c>
    </row>
    <row r="2700" spans="1:7" x14ac:dyDescent="0.25">
      <c r="A2700">
        <v>2737</v>
      </c>
      <c r="B2700" t="s">
        <v>650</v>
      </c>
      <c r="C2700" t="s">
        <v>2573</v>
      </c>
      <c r="D2700">
        <v>4.4169999999999998</v>
      </c>
      <c r="E2700">
        <v>174</v>
      </c>
      <c r="F2700">
        <f t="shared" si="42"/>
        <v>14</v>
      </c>
      <c r="G2700" t="str">
        <f>STANDINGS_ERA[[#This Row],[League]]&amp;STANDINGS_ERA[[#This Row],[Team]]</f>
        <v>$150 Draft Champions Mar 12 1:00 pm Lg.3894Team Stein</v>
      </c>
    </row>
    <row r="2701" spans="1:7" x14ac:dyDescent="0.25">
      <c r="A2701">
        <v>2863</v>
      </c>
      <c r="B2701" t="s">
        <v>2575</v>
      </c>
      <c r="C2701" t="s">
        <v>2573</v>
      </c>
      <c r="D2701">
        <v>4.5979999999999999</v>
      </c>
      <c r="E2701">
        <v>48</v>
      </c>
      <c r="F2701">
        <f t="shared" si="42"/>
        <v>15</v>
      </c>
      <c r="G2701" t="str">
        <f>STANDINGS_ERA[[#This Row],[League]]&amp;STANDINGS_ERA[[#This Row],[Team]]</f>
        <v>$150 Draft Champions Mar 12 1:00 pm Lg.3894Champaign Blue Moons</v>
      </c>
    </row>
    <row r="2702" spans="1:7" x14ac:dyDescent="0.25">
      <c r="A2702">
        <v>98</v>
      </c>
      <c r="B2702" t="s">
        <v>2586</v>
      </c>
      <c r="C2702" t="s">
        <v>2581</v>
      </c>
      <c r="D2702">
        <v>3.371</v>
      </c>
      <c r="E2702">
        <v>2813</v>
      </c>
      <c r="F2702">
        <f t="shared" si="42"/>
        <v>1</v>
      </c>
      <c r="G2702" t="str">
        <f>STANDINGS_ERA[[#This Row],[League]]&amp;STANDINGS_ERA[[#This Row],[Team]]</f>
        <v>$150 Draft Champions Mar 13 1:00 pm Lg.3901smell the rosses</v>
      </c>
    </row>
    <row r="2703" spans="1:7" x14ac:dyDescent="0.25">
      <c r="A2703">
        <v>669</v>
      </c>
      <c r="B2703" t="s">
        <v>2590</v>
      </c>
      <c r="C2703" t="s">
        <v>2581</v>
      </c>
      <c r="D2703">
        <v>3.7050000000000001</v>
      </c>
      <c r="E2703">
        <v>2242</v>
      </c>
      <c r="F2703">
        <f t="shared" si="42"/>
        <v>2</v>
      </c>
      <c r="G2703" t="str">
        <f>STANDINGS_ERA[[#This Row],[League]]&amp;STANDINGS_ERA[[#This Row],[Team]]</f>
        <v>$150 Draft Champions Mar 13 1:00 pm Lg.3901The Union Jacks DC2</v>
      </c>
    </row>
    <row r="2704" spans="1:7" x14ac:dyDescent="0.25">
      <c r="A2704">
        <v>681</v>
      </c>
      <c r="B2704" t="s">
        <v>17</v>
      </c>
      <c r="C2704" t="s">
        <v>2581</v>
      </c>
      <c r="D2704">
        <v>3.71</v>
      </c>
      <c r="E2704">
        <v>2230</v>
      </c>
      <c r="F2704">
        <f t="shared" si="42"/>
        <v>3</v>
      </c>
      <c r="G2704" t="str">
        <f>STANDINGS_ERA[[#This Row],[League]]&amp;STANDINGS_ERA[[#This Row],[Team]]</f>
        <v>$150 Draft Champions Mar 13 1:00 pm Lg.3901Millertime</v>
      </c>
    </row>
    <row r="2705" spans="1:7" x14ac:dyDescent="0.25">
      <c r="A2705">
        <v>784</v>
      </c>
      <c r="B2705" t="s">
        <v>726</v>
      </c>
      <c r="C2705" t="s">
        <v>2581</v>
      </c>
      <c r="D2705">
        <v>3.7440000000000002</v>
      </c>
      <c r="E2705">
        <v>2127</v>
      </c>
      <c r="F2705">
        <f t="shared" si="42"/>
        <v>4</v>
      </c>
      <c r="G2705" t="str">
        <f>STANDINGS_ERA[[#This Row],[League]]&amp;STANDINGS_ERA[[#This Row],[Team]]</f>
        <v>$150 Draft Champions Mar 13 1:00 pm Lg.3901Team Warner</v>
      </c>
    </row>
    <row r="2706" spans="1:7" x14ac:dyDescent="0.25">
      <c r="A2706">
        <v>928</v>
      </c>
      <c r="B2706" t="s">
        <v>2583</v>
      </c>
      <c r="C2706" t="s">
        <v>2581</v>
      </c>
      <c r="D2706">
        <v>3.7839999999999998</v>
      </c>
      <c r="E2706">
        <v>1983</v>
      </c>
      <c r="F2706">
        <f t="shared" si="42"/>
        <v>5</v>
      </c>
      <c r="G2706" t="str">
        <f>STANDINGS_ERA[[#This Row],[League]]&amp;STANDINGS_ERA[[#This Row],[Team]]</f>
        <v>$150 Draft Champions Mar 13 1:00 pm Lg.3901Nocturnal Wrights</v>
      </c>
    </row>
    <row r="2707" spans="1:7" x14ac:dyDescent="0.25">
      <c r="A2707">
        <v>1301</v>
      </c>
      <c r="B2707" t="s">
        <v>2582</v>
      </c>
      <c r="C2707" t="s">
        <v>2581</v>
      </c>
      <c r="D2707">
        <v>3.8889999999999998</v>
      </c>
      <c r="E2707">
        <v>1610</v>
      </c>
      <c r="F2707">
        <f t="shared" si="42"/>
        <v>6</v>
      </c>
      <c r="G2707" t="str">
        <f>STANDINGS_ERA[[#This Row],[League]]&amp;STANDINGS_ERA[[#This Row],[Team]]</f>
        <v>$150 Draft Champions Mar 13 1:00 pm Lg.3901DEAD PUPPIES DC4</v>
      </c>
    </row>
    <row r="2708" spans="1:7" x14ac:dyDescent="0.25">
      <c r="A2708">
        <v>1389</v>
      </c>
      <c r="B2708" t="s">
        <v>2588</v>
      </c>
      <c r="C2708" t="s">
        <v>2581</v>
      </c>
      <c r="D2708">
        <v>3.9129999999999998</v>
      </c>
      <c r="E2708">
        <v>1522</v>
      </c>
      <c r="F2708">
        <f t="shared" si="42"/>
        <v>7</v>
      </c>
      <c r="G2708" t="str">
        <f>STANDINGS_ERA[[#This Row],[League]]&amp;STANDINGS_ERA[[#This Row],[Team]]</f>
        <v>$150 Draft Champions Mar 13 1:00 pm Lg.3901Round 2 (1HR)</v>
      </c>
    </row>
    <row r="2709" spans="1:7" x14ac:dyDescent="0.25">
      <c r="A2709">
        <v>1558</v>
      </c>
      <c r="B2709" t="s">
        <v>2463</v>
      </c>
      <c r="C2709" t="s">
        <v>2581</v>
      </c>
      <c r="D2709">
        <v>3.9620000000000002</v>
      </c>
      <c r="E2709">
        <v>1353</v>
      </c>
      <c r="F2709">
        <f t="shared" si="42"/>
        <v>8</v>
      </c>
      <c r="G2709" t="str">
        <f>STANDINGS_ERA[[#This Row],[League]]&amp;STANDINGS_ERA[[#This Row],[Team]]</f>
        <v>$150 Draft Champions Mar 13 1:00 pm Lg.3901Team Van Fleet</v>
      </c>
    </row>
    <row r="2710" spans="1:7" x14ac:dyDescent="0.25">
      <c r="A2710">
        <v>1935</v>
      </c>
      <c r="B2710" t="s">
        <v>2587</v>
      </c>
      <c r="C2710" t="s">
        <v>2581</v>
      </c>
      <c r="D2710">
        <v>4.069</v>
      </c>
      <c r="E2710">
        <v>976</v>
      </c>
      <c r="F2710">
        <f t="shared" si="42"/>
        <v>9</v>
      </c>
      <c r="G2710" t="str">
        <f>STANDINGS_ERA[[#This Row],[League]]&amp;STANDINGS_ERA[[#This Row],[Team]]</f>
        <v>$150 Draft Champions Mar 13 1:00 pm Lg.3901OKMOTS 2</v>
      </c>
    </row>
    <row r="2711" spans="1:7" x14ac:dyDescent="0.25">
      <c r="A2711">
        <v>1936</v>
      </c>
      <c r="B2711" t="s">
        <v>2584</v>
      </c>
      <c r="C2711" t="s">
        <v>2581</v>
      </c>
      <c r="D2711">
        <v>4.069</v>
      </c>
      <c r="E2711">
        <v>975</v>
      </c>
      <c r="F2711">
        <f t="shared" si="42"/>
        <v>10</v>
      </c>
      <c r="G2711" t="str">
        <f>STANDINGS_ERA[[#This Row],[League]]&amp;STANDINGS_ERA[[#This Row],[Team]]</f>
        <v>$150 Draft Champions Mar 13 1:00 pm Lg.3901Pyradachs</v>
      </c>
    </row>
    <row r="2712" spans="1:7" x14ac:dyDescent="0.25">
      <c r="A2712">
        <v>2148</v>
      </c>
      <c r="B2712" t="s">
        <v>32</v>
      </c>
      <c r="C2712" t="s">
        <v>2581</v>
      </c>
      <c r="D2712">
        <v>4.1429999999999998</v>
      </c>
      <c r="E2712">
        <v>763</v>
      </c>
      <c r="F2712">
        <f t="shared" si="42"/>
        <v>11</v>
      </c>
      <c r="G2712" t="str">
        <f>STANDINGS_ERA[[#This Row],[League]]&amp;STANDINGS_ERA[[#This Row],[Team]]</f>
        <v>$150 Draft Champions Mar 13 1:00 pm Lg.3901Team enfield</v>
      </c>
    </row>
    <row r="2713" spans="1:7" x14ac:dyDescent="0.25">
      <c r="A2713">
        <v>2427</v>
      </c>
      <c r="B2713" t="s">
        <v>56</v>
      </c>
      <c r="C2713" t="s">
        <v>2581</v>
      </c>
      <c r="D2713">
        <v>4.234</v>
      </c>
      <c r="E2713">
        <v>484</v>
      </c>
      <c r="F2713">
        <f t="shared" si="42"/>
        <v>12</v>
      </c>
      <c r="G2713" t="str">
        <f>STANDINGS_ERA[[#This Row],[League]]&amp;STANDINGS_ERA[[#This Row],[Team]]</f>
        <v>$150 Draft Champions Mar 13 1:00 pm Lg.3901DOUGHBOYS</v>
      </c>
    </row>
    <row r="2714" spans="1:7" x14ac:dyDescent="0.25">
      <c r="A2714">
        <v>2453</v>
      </c>
      <c r="B2714" t="s">
        <v>2589</v>
      </c>
      <c r="C2714" t="s">
        <v>2581</v>
      </c>
      <c r="D2714">
        <v>4.2480000000000002</v>
      </c>
      <c r="E2714">
        <v>458</v>
      </c>
      <c r="F2714">
        <f t="shared" si="42"/>
        <v>13</v>
      </c>
      <c r="G2714" t="str">
        <f>STANDINGS_ERA[[#This Row],[League]]&amp;STANDINGS_ERA[[#This Row],[Team]]</f>
        <v>$150 Draft Champions Mar 13 1:00 pm Lg.3901Knuckleheads DC</v>
      </c>
    </row>
    <row r="2715" spans="1:7" x14ac:dyDescent="0.25">
      <c r="A2715">
        <v>2513</v>
      </c>
      <c r="B2715" t="s">
        <v>2585</v>
      </c>
      <c r="C2715" t="s">
        <v>2581</v>
      </c>
      <c r="D2715">
        <v>4.28</v>
      </c>
      <c r="E2715">
        <v>398</v>
      </c>
      <c r="F2715">
        <f t="shared" si="42"/>
        <v>14</v>
      </c>
      <c r="G2715" t="str">
        <f>STANDINGS_ERA[[#This Row],[League]]&amp;STANDINGS_ERA[[#This Row],[Team]]</f>
        <v>$150 Draft Champions Mar 13 1:00 pm Lg.3901EA Sports 1HR</v>
      </c>
    </row>
    <row r="2716" spans="1:7" x14ac:dyDescent="0.25">
      <c r="A2716">
        <v>2740</v>
      </c>
      <c r="B2716" t="s">
        <v>53</v>
      </c>
      <c r="C2716" t="s">
        <v>2581</v>
      </c>
      <c r="D2716">
        <v>4.4189999999999996</v>
      </c>
      <c r="E2716">
        <v>171</v>
      </c>
      <c r="F2716">
        <f t="shared" si="42"/>
        <v>15</v>
      </c>
      <c r="G2716" t="str">
        <f>STANDINGS_ERA[[#This Row],[League]]&amp;STANDINGS_ERA[[#This Row],[Team]]</f>
        <v>$150 Draft Champions Mar 13 1:00 pm Lg.3901Baseball Furies</v>
      </c>
    </row>
    <row r="2717" spans="1:7" x14ac:dyDescent="0.25">
      <c r="A2717">
        <v>190</v>
      </c>
      <c r="B2717" t="s">
        <v>2591</v>
      </c>
      <c r="C2717" t="s">
        <v>2592</v>
      </c>
      <c r="D2717">
        <v>3.47</v>
      </c>
      <c r="E2717">
        <v>2721</v>
      </c>
      <c r="F2717">
        <f t="shared" si="42"/>
        <v>1</v>
      </c>
      <c r="G2717" t="str">
        <f>STANDINGS_ERA[[#This Row],[League]]&amp;STANDINGS_ERA[[#This Row],[Team]]</f>
        <v>$150 Draft Champions Nov 27 1:00 pm Lg.3547Entertainment</v>
      </c>
    </row>
    <row r="2718" spans="1:7" x14ac:dyDescent="0.25">
      <c r="A2718">
        <v>290</v>
      </c>
      <c r="B2718" t="s">
        <v>2598</v>
      </c>
      <c r="C2718" t="s">
        <v>2592</v>
      </c>
      <c r="D2718">
        <v>3.5449999999999999</v>
      </c>
      <c r="E2718">
        <v>2621</v>
      </c>
      <c r="F2718">
        <f t="shared" si="42"/>
        <v>2</v>
      </c>
      <c r="G2718" t="str">
        <f>STANDINGS_ERA[[#This Row],[League]]&amp;STANDINGS_ERA[[#This Row],[Team]]</f>
        <v>$150 Draft Champions Nov 27 1:00 pm Lg.3547SEMPER FI 2</v>
      </c>
    </row>
    <row r="2719" spans="1:7" x14ac:dyDescent="0.25">
      <c r="A2719">
        <v>426</v>
      </c>
      <c r="B2719" t="s">
        <v>2599</v>
      </c>
      <c r="C2719" t="s">
        <v>2592</v>
      </c>
      <c r="D2719">
        <v>3.6070000000000002</v>
      </c>
      <c r="E2719">
        <v>2485</v>
      </c>
      <c r="F2719">
        <f t="shared" si="42"/>
        <v>3</v>
      </c>
      <c r="G2719" t="str">
        <f>STANDINGS_ERA[[#This Row],[League]]&amp;STANDINGS_ERA[[#This Row],[Team]]</f>
        <v>$150 Draft Champions Nov 27 1:00 pm Lg.3547Madcow - DC2</v>
      </c>
    </row>
    <row r="2720" spans="1:7" x14ac:dyDescent="0.25">
      <c r="A2720">
        <v>431</v>
      </c>
      <c r="B2720" t="s">
        <v>434</v>
      </c>
      <c r="C2720" t="s">
        <v>2592</v>
      </c>
      <c r="D2720">
        <v>3.6080000000000001</v>
      </c>
      <c r="E2720">
        <v>2480</v>
      </c>
      <c r="F2720">
        <f t="shared" si="42"/>
        <v>4</v>
      </c>
      <c r="G2720" t="str">
        <f>STANDINGS_ERA[[#This Row],[League]]&amp;STANDINGS_ERA[[#This Row],[Team]]</f>
        <v>$150 Draft Champions Nov 27 1:00 pm Lg.3547Team Kent</v>
      </c>
    </row>
    <row r="2721" spans="1:7" x14ac:dyDescent="0.25">
      <c r="A2721">
        <v>570</v>
      </c>
      <c r="B2721" t="s">
        <v>441</v>
      </c>
      <c r="C2721" t="s">
        <v>2592</v>
      </c>
      <c r="D2721">
        <v>3.6659999999999999</v>
      </c>
      <c r="E2721">
        <v>2341</v>
      </c>
      <c r="F2721">
        <f t="shared" si="42"/>
        <v>5</v>
      </c>
      <c r="G2721" t="str">
        <f>STANDINGS_ERA[[#This Row],[League]]&amp;STANDINGS_ERA[[#This Row],[Team]]</f>
        <v>$150 Draft Champions Nov 27 1:00 pm Lg.3547Poopy Tooth 2</v>
      </c>
    </row>
    <row r="2722" spans="1:7" x14ac:dyDescent="0.25">
      <c r="A2722">
        <v>748</v>
      </c>
      <c r="B2722" t="s">
        <v>207</v>
      </c>
      <c r="C2722" t="s">
        <v>2592</v>
      </c>
      <c r="D2722">
        <v>3.7309999999999999</v>
      </c>
      <c r="E2722">
        <v>2163</v>
      </c>
      <c r="F2722">
        <f t="shared" si="42"/>
        <v>6</v>
      </c>
      <c r="G2722" t="str">
        <f>STANDINGS_ERA[[#This Row],[League]]&amp;STANDINGS_ERA[[#This Row],[Team]]</f>
        <v>$150 Draft Champions Nov 27 1:00 pm Lg.3547Team Vogel</v>
      </c>
    </row>
    <row r="2723" spans="1:7" x14ac:dyDescent="0.25">
      <c r="A2723">
        <v>1228</v>
      </c>
      <c r="B2723" t="s">
        <v>2593</v>
      </c>
      <c r="C2723" t="s">
        <v>2592</v>
      </c>
      <c r="D2723">
        <v>3.8690000000000002</v>
      </c>
      <c r="E2723">
        <v>1683</v>
      </c>
      <c r="F2723">
        <f t="shared" si="42"/>
        <v>7</v>
      </c>
      <c r="G2723" t="str">
        <f>STANDINGS_ERA[[#This Row],[League]]&amp;STANDINGS_ERA[[#This Row],[Team]]</f>
        <v>$150 Draft Champions Nov 27 1:00 pm Lg.3547EA Sports 4</v>
      </c>
    </row>
    <row r="2724" spans="1:7" x14ac:dyDescent="0.25">
      <c r="A2724">
        <v>1618</v>
      </c>
      <c r="B2724" t="s">
        <v>2596</v>
      </c>
      <c r="C2724" t="s">
        <v>2592</v>
      </c>
      <c r="D2724">
        <v>3.9780000000000002</v>
      </c>
      <c r="E2724">
        <v>1293</v>
      </c>
      <c r="F2724">
        <f t="shared" si="42"/>
        <v>8</v>
      </c>
      <c r="G2724" t="str">
        <f>STANDINGS_ERA[[#This Row],[League]]&amp;STANDINGS_ERA[[#This Row],[Team]]</f>
        <v>$150 Draft Champions Nov 27 1:00 pm Lg.3547ctmbb</v>
      </c>
    </row>
    <row r="2725" spans="1:7" x14ac:dyDescent="0.25">
      <c r="A2725">
        <v>1943</v>
      </c>
      <c r="B2725" t="s">
        <v>53</v>
      </c>
      <c r="C2725" t="s">
        <v>2592</v>
      </c>
      <c r="D2725">
        <v>4.0720000000000001</v>
      </c>
      <c r="E2725">
        <v>968</v>
      </c>
      <c r="F2725">
        <f t="shared" si="42"/>
        <v>9</v>
      </c>
      <c r="G2725" t="str">
        <f>STANDINGS_ERA[[#This Row],[League]]&amp;STANDINGS_ERA[[#This Row],[Team]]</f>
        <v>$150 Draft Champions Nov 27 1:00 pm Lg.3547Baseball Furies</v>
      </c>
    </row>
    <row r="2726" spans="1:7" x14ac:dyDescent="0.25">
      <c r="A2726">
        <v>2313</v>
      </c>
      <c r="B2726" t="s">
        <v>21</v>
      </c>
      <c r="C2726" t="s">
        <v>2592</v>
      </c>
      <c r="D2726">
        <v>4.1950000000000003</v>
      </c>
      <c r="E2726">
        <v>598</v>
      </c>
      <c r="F2726">
        <f t="shared" si="42"/>
        <v>10</v>
      </c>
      <c r="G2726" t="str">
        <f>STANDINGS_ERA[[#This Row],[League]]&amp;STANDINGS_ERA[[#This Row],[Team]]</f>
        <v>$150 Draft Champions Nov 27 1:00 pm Lg.3547Mudhens</v>
      </c>
    </row>
    <row r="2727" spans="1:7" x14ac:dyDescent="0.25">
      <c r="A2727">
        <v>2408</v>
      </c>
      <c r="B2727" t="s">
        <v>28</v>
      </c>
      <c r="C2727" t="s">
        <v>2592</v>
      </c>
      <c r="D2727">
        <v>4.2270000000000003</v>
      </c>
      <c r="E2727">
        <v>503</v>
      </c>
      <c r="F2727">
        <f t="shared" si="42"/>
        <v>11</v>
      </c>
      <c r="G2727" t="str">
        <f>STANDINGS_ERA[[#This Row],[League]]&amp;STANDINGS_ERA[[#This Row],[Team]]</f>
        <v>$150 Draft Champions Nov 27 1:00 pm Lg.3547Bats and Wingers</v>
      </c>
    </row>
    <row r="2728" spans="1:7" x14ac:dyDescent="0.25">
      <c r="A2728">
        <v>2517</v>
      </c>
      <c r="B2728" t="s">
        <v>2595</v>
      </c>
      <c r="C2728" t="s">
        <v>2592</v>
      </c>
      <c r="D2728">
        <v>4.2809999999999997</v>
      </c>
      <c r="E2728">
        <v>394</v>
      </c>
      <c r="F2728">
        <f t="shared" si="42"/>
        <v>12</v>
      </c>
      <c r="G2728" t="str">
        <f>STANDINGS_ERA[[#This Row],[League]]&amp;STANDINGS_ERA[[#This Row],[Team]]</f>
        <v>$150 Draft Champions Nov 27 1:00 pm Lg.3547Burnt Toast</v>
      </c>
    </row>
    <row r="2729" spans="1:7" x14ac:dyDescent="0.25">
      <c r="A2729">
        <v>2583</v>
      </c>
      <c r="B2729" t="s">
        <v>2600</v>
      </c>
      <c r="C2729" t="s">
        <v>2592</v>
      </c>
      <c r="D2729">
        <v>4.3129999999999997</v>
      </c>
      <c r="E2729">
        <v>328</v>
      </c>
      <c r="F2729">
        <f t="shared" si="42"/>
        <v>13</v>
      </c>
      <c r="G2729" t="str">
        <f>STANDINGS_ERA[[#This Row],[League]]&amp;STANDINGS_ERA[[#This Row],[Team]]</f>
        <v>$150 Draft Champions Nov 27 1:00 pm Lg.3547BK METS FDC</v>
      </c>
    </row>
    <row r="2730" spans="1:7" x14ac:dyDescent="0.25">
      <c r="A2730">
        <v>2730</v>
      </c>
      <c r="B2730" t="s">
        <v>2594</v>
      </c>
      <c r="C2730" t="s">
        <v>2592</v>
      </c>
      <c r="D2730">
        <v>4.4119999999999999</v>
      </c>
      <c r="E2730">
        <v>181</v>
      </c>
      <c r="F2730">
        <f t="shared" si="42"/>
        <v>14</v>
      </c>
      <c r="G2730" t="str">
        <f>STANDINGS_ERA[[#This Row],[League]]&amp;STANDINGS_ERA[[#This Row],[Team]]</f>
        <v>$150 Draft Champions Nov 27 1:00 pm Lg.3547Jack Parkman Diaries</v>
      </c>
    </row>
    <row r="2731" spans="1:7" x14ac:dyDescent="0.25">
      <c r="A2731">
        <v>2835</v>
      </c>
      <c r="B2731" t="s">
        <v>2597</v>
      </c>
      <c r="C2731" t="s">
        <v>2592</v>
      </c>
      <c r="D2731">
        <v>4.5389999999999997</v>
      </c>
      <c r="E2731">
        <v>76</v>
      </c>
      <c r="F2731">
        <f t="shared" si="42"/>
        <v>15</v>
      </c>
      <c r="G2731" t="str">
        <f>STANDINGS_ERA[[#This Row],[League]]&amp;STANDINGS_ERA[[#This Row],[Team]]</f>
        <v>$150 Draft Champions Nov 27 1:00 pm Lg.3547SILENCE SO LOUD</v>
      </c>
    </row>
    <row r="2732" spans="1:7" x14ac:dyDescent="0.25">
      <c r="A2732">
        <v>15</v>
      </c>
      <c r="B2732" t="s">
        <v>2607</v>
      </c>
      <c r="C2732" t="s">
        <v>2602</v>
      </c>
      <c r="D2732">
        <v>3.1509999999999998</v>
      </c>
      <c r="E2732">
        <v>2896</v>
      </c>
      <c r="F2732">
        <f t="shared" si="42"/>
        <v>1</v>
      </c>
      <c r="G2732" t="str">
        <f>STANDINGS_ERA[[#This Row],[League]]&amp;STANDINGS_ERA[[#This Row],[Team]]</f>
        <v>$150 Draft Champions Nov 27 1:00 pm Lg.3548Tiltowait</v>
      </c>
    </row>
    <row r="2733" spans="1:7" x14ac:dyDescent="0.25">
      <c r="A2733">
        <v>217</v>
      </c>
      <c r="B2733" t="s">
        <v>2610</v>
      </c>
      <c r="C2733" t="s">
        <v>2602</v>
      </c>
      <c r="D2733">
        <v>3.4950000000000001</v>
      </c>
      <c r="E2733">
        <v>2694</v>
      </c>
      <c r="F2733">
        <f t="shared" si="42"/>
        <v>2</v>
      </c>
      <c r="G2733" t="str">
        <f>STANDINGS_ERA[[#This Row],[League]]&amp;STANDINGS_ERA[[#This Row],[Team]]</f>
        <v>$150 Draft Champions Nov 27 1:00 pm Lg.3548I got milk money from My Mom</v>
      </c>
    </row>
    <row r="2734" spans="1:7" x14ac:dyDescent="0.25">
      <c r="A2734">
        <v>322</v>
      </c>
      <c r="B2734" t="s">
        <v>36</v>
      </c>
      <c r="C2734" t="s">
        <v>2602</v>
      </c>
      <c r="D2734">
        <v>3.5579999999999998</v>
      </c>
      <c r="E2734">
        <v>2589</v>
      </c>
      <c r="F2734">
        <f t="shared" si="42"/>
        <v>3</v>
      </c>
      <c r="G2734" t="str">
        <f>STANDINGS_ERA[[#This Row],[League]]&amp;STANDINGS_ERA[[#This Row],[Team]]</f>
        <v>$150 Draft Champions Nov 27 1:00 pm Lg.3548PACO THYME</v>
      </c>
    </row>
    <row r="2735" spans="1:7" x14ac:dyDescent="0.25">
      <c r="A2735">
        <v>349</v>
      </c>
      <c r="B2735" t="s">
        <v>2612</v>
      </c>
      <c r="C2735" t="s">
        <v>2602</v>
      </c>
      <c r="D2735">
        <v>3.57</v>
      </c>
      <c r="E2735">
        <v>2562</v>
      </c>
      <c r="F2735">
        <f t="shared" si="42"/>
        <v>4</v>
      </c>
      <c r="G2735" t="str">
        <f>STANDINGS_ERA[[#This Row],[League]]&amp;STANDINGS_ERA[[#This Row],[Team]]</f>
        <v>$150 Draft Champions Nov 27 1:00 pm Lg.3548SEMPER FI 3</v>
      </c>
    </row>
    <row r="2736" spans="1:7" x14ac:dyDescent="0.25">
      <c r="A2736">
        <v>889</v>
      </c>
      <c r="B2736" t="s">
        <v>2605</v>
      </c>
      <c r="C2736" t="s">
        <v>2602</v>
      </c>
      <c r="D2736">
        <v>3.774</v>
      </c>
      <c r="E2736">
        <v>2022</v>
      </c>
      <c r="F2736">
        <f t="shared" si="42"/>
        <v>5</v>
      </c>
      <c r="G2736" t="str">
        <f>STANDINGS_ERA[[#This Row],[League]]&amp;STANDINGS_ERA[[#This Row],[Team]]</f>
        <v>$150 Draft Champions Nov 27 1:00 pm Lg.3548Wolves</v>
      </c>
    </row>
    <row r="2737" spans="1:7" x14ac:dyDescent="0.25">
      <c r="A2737">
        <v>1061</v>
      </c>
      <c r="B2737" t="s">
        <v>139</v>
      </c>
      <c r="C2737" t="s">
        <v>2602</v>
      </c>
      <c r="D2737">
        <v>3.8210000000000002</v>
      </c>
      <c r="E2737">
        <v>1850</v>
      </c>
      <c r="F2737">
        <f t="shared" si="42"/>
        <v>6</v>
      </c>
      <c r="G2737" t="str">
        <f>STANDINGS_ERA[[#This Row],[League]]&amp;STANDINGS_ERA[[#This Row],[Team]]</f>
        <v>$150 Draft Champions Nov 27 1:00 pm Lg.3548Surrender Dorothy! (1)</v>
      </c>
    </row>
    <row r="2738" spans="1:7" x14ac:dyDescent="0.25">
      <c r="A2738">
        <v>1246</v>
      </c>
      <c r="B2738" t="s">
        <v>2611</v>
      </c>
      <c r="C2738" t="s">
        <v>2602</v>
      </c>
      <c r="D2738">
        <v>3.875</v>
      </c>
      <c r="E2738">
        <v>1665</v>
      </c>
      <c r="F2738">
        <f t="shared" si="42"/>
        <v>7</v>
      </c>
      <c r="G2738" t="str">
        <f>STANDINGS_ERA[[#This Row],[League]]&amp;STANDINGS_ERA[[#This Row],[Team]]</f>
        <v>$150 Draft Champions Nov 27 1:00 pm Lg.3548Beasley Magnani DC1</v>
      </c>
    </row>
    <row r="2739" spans="1:7" x14ac:dyDescent="0.25">
      <c r="A2739">
        <v>1739</v>
      </c>
      <c r="B2739" t="s">
        <v>2603</v>
      </c>
      <c r="C2739" t="s">
        <v>2602</v>
      </c>
      <c r="D2739">
        <v>4.0110000000000001</v>
      </c>
      <c r="E2739">
        <v>1172</v>
      </c>
      <c r="F2739">
        <f t="shared" si="42"/>
        <v>8</v>
      </c>
      <c r="G2739" t="str">
        <f>STANDINGS_ERA[[#This Row],[League]]&amp;STANDINGS_ERA[[#This Row],[Team]]</f>
        <v>$150 Draft Champions Nov 27 1:00 pm Lg.3548Lets Go Metz 1</v>
      </c>
    </row>
    <row r="2740" spans="1:7" x14ac:dyDescent="0.25">
      <c r="A2740">
        <v>2156</v>
      </c>
      <c r="B2740" t="s">
        <v>2604</v>
      </c>
      <c r="C2740" t="s">
        <v>2602</v>
      </c>
      <c r="D2740">
        <v>4.1449999999999996</v>
      </c>
      <c r="E2740">
        <v>755</v>
      </c>
      <c r="F2740">
        <f t="shared" si="42"/>
        <v>9</v>
      </c>
      <c r="G2740" t="str">
        <f>STANDINGS_ERA[[#This Row],[League]]&amp;STANDINGS_ERA[[#This Row],[Team]]</f>
        <v>$150 Draft Champions Nov 27 1:00 pm Lg.3548Dock's Dose</v>
      </c>
    </row>
    <row r="2741" spans="1:7" x14ac:dyDescent="0.25">
      <c r="A2741">
        <v>2182</v>
      </c>
      <c r="B2741" t="s">
        <v>2609</v>
      </c>
      <c r="C2741" t="s">
        <v>2602</v>
      </c>
      <c r="D2741">
        <v>4.1539999999999999</v>
      </c>
      <c r="E2741">
        <v>728.5</v>
      </c>
      <c r="F2741">
        <f t="shared" si="42"/>
        <v>10</v>
      </c>
      <c r="G2741" t="str">
        <f>STANDINGS_ERA[[#This Row],[League]]&amp;STANDINGS_ERA[[#This Row],[Team]]</f>
        <v>$150 Draft Champions Nov 27 1:00 pm Lg.3548Double Dipper</v>
      </c>
    </row>
    <row r="2742" spans="1:7" x14ac:dyDescent="0.25">
      <c r="A2742">
        <v>2283</v>
      </c>
      <c r="B2742" t="s">
        <v>2606</v>
      </c>
      <c r="C2742" t="s">
        <v>2602</v>
      </c>
      <c r="D2742">
        <v>4.1849999999999996</v>
      </c>
      <c r="E2742">
        <v>628</v>
      </c>
      <c r="F2742">
        <f t="shared" si="42"/>
        <v>11</v>
      </c>
      <c r="G2742" t="str">
        <f>STANDINGS_ERA[[#This Row],[League]]&amp;STANDINGS_ERA[[#This Row],[Team]]</f>
        <v>$150 Draft Champions Nov 27 1:00 pm Lg.3548The Achievers - DC 1</v>
      </c>
    </row>
    <row r="2743" spans="1:7" x14ac:dyDescent="0.25">
      <c r="A2743">
        <v>2334</v>
      </c>
      <c r="B2743" t="s">
        <v>2608</v>
      </c>
      <c r="C2743" t="s">
        <v>2602</v>
      </c>
      <c r="D2743">
        <v>4.2030000000000003</v>
      </c>
      <c r="E2743">
        <v>577</v>
      </c>
      <c r="F2743">
        <f t="shared" si="42"/>
        <v>12</v>
      </c>
      <c r="G2743" t="str">
        <f>STANDINGS_ERA[[#This Row],[League]]&amp;STANDINGS_ERA[[#This Row],[Team]]</f>
        <v>$150 Draft Champions Nov 27 1:00 pm Lg.3548No Small Ball</v>
      </c>
    </row>
    <row r="2744" spans="1:7" x14ac:dyDescent="0.25">
      <c r="A2744">
        <v>2437</v>
      </c>
      <c r="B2744" t="s">
        <v>56</v>
      </c>
      <c r="C2744" t="s">
        <v>2602</v>
      </c>
      <c r="D2744">
        <v>4.2409999999999997</v>
      </c>
      <c r="E2744">
        <v>474</v>
      </c>
      <c r="F2744">
        <f t="shared" si="42"/>
        <v>13</v>
      </c>
      <c r="G2744" t="str">
        <f>STANDINGS_ERA[[#This Row],[League]]&amp;STANDINGS_ERA[[#This Row],[Team]]</f>
        <v>$150 Draft Champions Nov 27 1:00 pm Lg.3548DOUGHBOYS</v>
      </c>
    </row>
    <row r="2745" spans="1:7" x14ac:dyDescent="0.25">
      <c r="A2745">
        <v>2440</v>
      </c>
      <c r="B2745" t="s">
        <v>266</v>
      </c>
      <c r="C2745" t="s">
        <v>2602</v>
      </c>
      <c r="D2745">
        <v>4.2430000000000003</v>
      </c>
      <c r="E2745">
        <v>471</v>
      </c>
      <c r="F2745">
        <f t="shared" si="42"/>
        <v>14</v>
      </c>
      <c r="G2745" t="str">
        <f>STANDINGS_ERA[[#This Row],[League]]&amp;STANDINGS_ERA[[#This Row],[Team]]</f>
        <v>$150 Draft Champions Nov 27 1:00 pm Lg.3548Bronx Yankees (DC2)</v>
      </c>
    </row>
    <row r="2746" spans="1:7" x14ac:dyDescent="0.25">
      <c r="A2746">
        <v>2775</v>
      </c>
      <c r="B2746" t="s">
        <v>2601</v>
      </c>
      <c r="C2746" t="s">
        <v>2602</v>
      </c>
      <c r="D2746">
        <v>4.4509999999999996</v>
      </c>
      <c r="E2746">
        <v>136</v>
      </c>
      <c r="F2746">
        <f t="shared" si="42"/>
        <v>15</v>
      </c>
      <c r="G2746" t="str">
        <f>STANDINGS_ERA[[#This Row],[League]]&amp;STANDINGS_ERA[[#This Row],[Team]]</f>
        <v>$150 Draft Champions Nov 27 1:00 pm Lg.3548Slapnut Repellent</v>
      </c>
    </row>
    <row r="2747" spans="1:7" x14ac:dyDescent="0.25">
      <c r="A2747">
        <v>61</v>
      </c>
      <c r="B2747" t="s">
        <v>2615</v>
      </c>
      <c r="C2747" t="s">
        <v>2614</v>
      </c>
      <c r="D2747">
        <v>3.2989999999999999</v>
      </c>
      <c r="E2747">
        <v>2850</v>
      </c>
      <c r="F2747">
        <f t="shared" si="42"/>
        <v>1</v>
      </c>
      <c r="G2747" t="str">
        <f>STANDINGS_ERA[[#This Row],[League]]&amp;STANDINGS_ERA[[#This Row],[Team]]</f>
        <v>$150 Draft Champions Nov 27 1:00 pm Lg.3549Trout Sale Bum</v>
      </c>
    </row>
    <row r="2748" spans="1:7" x14ac:dyDescent="0.25">
      <c r="A2748">
        <v>111</v>
      </c>
      <c r="B2748" t="s">
        <v>2620</v>
      </c>
      <c r="C2748" t="s">
        <v>2614</v>
      </c>
      <c r="D2748">
        <v>3.3860000000000001</v>
      </c>
      <c r="E2748">
        <v>2800</v>
      </c>
      <c r="F2748">
        <f t="shared" si="42"/>
        <v>2</v>
      </c>
      <c r="G2748" t="str">
        <f>STANDINGS_ERA[[#This Row],[League]]&amp;STANDINGS_ERA[[#This Row],[Team]]</f>
        <v>$150 Draft Champions Nov 27 1:00 pm Lg.3549Augusta Gators</v>
      </c>
    </row>
    <row r="2749" spans="1:7" x14ac:dyDescent="0.25">
      <c r="A2749">
        <v>376</v>
      </c>
      <c r="B2749" t="s">
        <v>2622</v>
      </c>
      <c r="C2749" t="s">
        <v>2614</v>
      </c>
      <c r="D2749">
        <v>3.5859999999999999</v>
      </c>
      <c r="E2749">
        <v>2535</v>
      </c>
      <c r="F2749">
        <f t="shared" si="42"/>
        <v>3</v>
      </c>
      <c r="G2749" t="str">
        <f>STANDINGS_ERA[[#This Row],[League]]&amp;STANDINGS_ERA[[#This Row],[Team]]</f>
        <v>$150 Draft Champions Nov 27 1:00 pm Lg.3549Team Lowy</v>
      </c>
    </row>
    <row r="2750" spans="1:7" x14ac:dyDescent="0.25">
      <c r="A2750">
        <v>524</v>
      </c>
      <c r="B2750" t="s">
        <v>468</v>
      </c>
      <c r="C2750" t="s">
        <v>2614</v>
      </c>
      <c r="D2750">
        <v>3.6480000000000001</v>
      </c>
      <c r="E2750">
        <v>2387</v>
      </c>
      <c r="F2750">
        <f t="shared" si="42"/>
        <v>4</v>
      </c>
      <c r="G2750" t="str">
        <f>STANDINGS_ERA[[#This Row],[League]]&amp;STANDINGS_ERA[[#This Row],[Team]]</f>
        <v>$150 Draft Champions Nov 27 1:00 pm Lg.3549Spiked by Cobb</v>
      </c>
    </row>
    <row r="2751" spans="1:7" x14ac:dyDescent="0.25">
      <c r="A2751">
        <v>1516</v>
      </c>
      <c r="B2751" t="s">
        <v>2621</v>
      </c>
      <c r="C2751" t="s">
        <v>2614</v>
      </c>
      <c r="D2751">
        <v>3.948</v>
      </c>
      <c r="E2751">
        <v>1395</v>
      </c>
      <c r="F2751">
        <f t="shared" si="42"/>
        <v>5</v>
      </c>
      <c r="G2751" t="str">
        <f>STANDINGS_ERA[[#This Row],[League]]&amp;STANDINGS_ERA[[#This Row],[Team]]</f>
        <v>$150 Draft Champions Nov 27 1:00 pm Lg.3549I Roll With Reginald</v>
      </c>
    </row>
    <row r="2752" spans="1:7" x14ac:dyDescent="0.25">
      <c r="A2752">
        <v>1637</v>
      </c>
      <c r="B2752" t="s">
        <v>2619</v>
      </c>
      <c r="C2752" t="s">
        <v>2614</v>
      </c>
      <c r="D2752">
        <v>3.984</v>
      </c>
      <c r="E2752">
        <v>1274</v>
      </c>
      <c r="F2752">
        <f t="shared" si="42"/>
        <v>6</v>
      </c>
      <c r="G2752" t="str">
        <f>STANDINGS_ERA[[#This Row],[League]]&amp;STANDINGS_ERA[[#This Row],[Team]]</f>
        <v>$150 Draft Champions Nov 27 1:00 pm Lg.3549Gators</v>
      </c>
    </row>
    <row r="2753" spans="1:7" x14ac:dyDescent="0.25">
      <c r="A2753">
        <v>1654</v>
      </c>
      <c r="B2753" t="s">
        <v>2623</v>
      </c>
      <c r="C2753" t="s">
        <v>2614</v>
      </c>
      <c r="D2753">
        <v>3.9889999999999999</v>
      </c>
      <c r="E2753">
        <v>1257</v>
      </c>
      <c r="F2753">
        <f t="shared" si="42"/>
        <v>7</v>
      </c>
      <c r="G2753" t="str">
        <f>STANDINGS_ERA[[#This Row],[League]]&amp;STANDINGS_ERA[[#This Row],[Team]]</f>
        <v>$150 Draft Champions Nov 27 1:00 pm Lg.35492DC WAGGENER</v>
      </c>
    </row>
    <row r="2754" spans="1:7" x14ac:dyDescent="0.25">
      <c r="A2754">
        <v>1704</v>
      </c>
      <c r="B2754" t="s">
        <v>2613</v>
      </c>
      <c r="C2754" t="s">
        <v>2614</v>
      </c>
      <c r="D2754">
        <v>4.0019999999999998</v>
      </c>
      <c r="E2754">
        <v>1207</v>
      </c>
      <c r="F2754">
        <f t="shared" si="42"/>
        <v>8</v>
      </c>
      <c r="G2754" t="str">
        <f>STANDINGS_ERA[[#This Row],[League]]&amp;STANDINGS_ERA[[#This Row],[Team]]</f>
        <v>$150 Draft Champions Nov 27 1:00 pm Lg.3549ChipChopChip1</v>
      </c>
    </row>
    <row r="2755" spans="1:7" x14ac:dyDescent="0.25">
      <c r="A2755">
        <v>1866</v>
      </c>
      <c r="B2755" t="s">
        <v>235</v>
      </c>
      <c r="C2755" t="s">
        <v>2614</v>
      </c>
      <c r="D2755">
        <v>4.048</v>
      </c>
      <c r="E2755">
        <v>1045</v>
      </c>
      <c r="F2755">
        <f t="shared" ref="F2755:F2818" si="43">IF(C2755=C2754,F2754+1,1)</f>
        <v>9</v>
      </c>
      <c r="G2755" t="str">
        <f>STANDINGS_ERA[[#This Row],[League]]&amp;STANDINGS_ERA[[#This Row],[Team]]</f>
        <v>$150 Draft Champions Nov 27 1:00 pm Lg.3549Winston The Wolf</v>
      </c>
    </row>
    <row r="2756" spans="1:7" x14ac:dyDescent="0.25">
      <c r="A2756">
        <v>1957</v>
      </c>
      <c r="B2756" t="s">
        <v>508</v>
      </c>
      <c r="C2756" t="s">
        <v>2614</v>
      </c>
      <c r="D2756">
        <v>4.077</v>
      </c>
      <c r="E2756">
        <v>954</v>
      </c>
      <c r="F2756">
        <f t="shared" si="43"/>
        <v>10</v>
      </c>
      <c r="G2756" t="str">
        <f>STANDINGS_ERA[[#This Row],[League]]&amp;STANDINGS_ERA[[#This Row],[Team]]</f>
        <v>$150 Draft Champions Nov 27 1:00 pm Lg.3549Team Robinson</v>
      </c>
    </row>
    <row r="2757" spans="1:7" x14ac:dyDescent="0.25">
      <c r="A2757">
        <v>2275</v>
      </c>
      <c r="B2757" t="s">
        <v>2617</v>
      </c>
      <c r="C2757" t="s">
        <v>2614</v>
      </c>
      <c r="D2757">
        <v>4.1829999999999998</v>
      </c>
      <c r="E2757">
        <v>636</v>
      </c>
      <c r="F2757">
        <f t="shared" si="43"/>
        <v>11</v>
      </c>
      <c r="G2757" t="str">
        <f>STANDINGS_ERA[[#This Row],[League]]&amp;STANDINGS_ERA[[#This Row],[Team]]</f>
        <v>$150 Draft Champions Nov 27 1:00 pm Lg.3549Poopy Tooth 1</v>
      </c>
    </row>
    <row r="2758" spans="1:7" x14ac:dyDescent="0.25">
      <c r="A2758">
        <v>2347</v>
      </c>
      <c r="B2758" t="s">
        <v>242</v>
      </c>
      <c r="C2758" t="s">
        <v>2614</v>
      </c>
      <c r="D2758">
        <v>4.2069999999999999</v>
      </c>
      <c r="E2758">
        <v>564</v>
      </c>
      <c r="F2758">
        <f t="shared" si="43"/>
        <v>12</v>
      </c>
      <c r="G2758" t="str">
        <f>STANDINGS_ERA[[#This Row],[League]]&amp;STANDINGS_ERA[[#This Row],[Team]]</f>
        <v>$150 Draft Champions Nov 27 1:00 pm Lg.3549Cyclones</v>
      </c>
    </row>
    <row r="2759" spans="1:7" x14ac:dyDescent="0.25">
      <c r="A2759">
        <v>2541</v>
      </c>
      <c r="B2759" t="s">
        <v>128</v>
      </c>
      <c r="C2759" t="s">
        <v>2614</v>
      </c>
      <c r="D2759">
        <v>4.29</v>
      </c>
      <c r="E2759">
        <v>370</v>
      </c>
      <c r="F2759">
        <f t="shared" si="43"/>
        <v>13</v>
      </c>
      <c r="G2759" t="str">
        <f>STANDINGS_ERA[[#This Row],[League]]&amp;STANDINGS_ERA[[#This Row],[Team]]</f>
        <v>$150 Draft Champions Nov 27 1:00 pm Lg.3549Team Boelkens</v>
      </c>
    </row>
    <row r="2760" spans="1:7" x14ac:dyDescent="0.25">
      <c r="A2760">
        <v>2734</v>
      </c>
      <c r="B2760" t="s">
        <v>2618</v>
      </c>
      <c r="C2760" t="s">
        <v>2614</v>
      </c>
      <c r="D2760">
        <v>4.4139999999999997</v>
      </c>
      <c r="E2760">
        <v>177</v>
      </c>
      <c r="F2760">
        <f t="shared" si="43"/>
        <v>14</v>
      </c>
      <c r="G2760" t="str">
        <f>STANDINGS_ERA[[#This Row],[League]]&amp;STANDINGS_ERA[[#This Row],[Team]]</f>
        <v>$150 Draft Champions Nov 27 1:00 pm Lg.3549Diamond Studs</v>
      </c>
    </row>
    <row r="2761" spans="1:7" x14ac:dyDescent="0.25">
      <c r="A2761">
        <v>2792</v>
      </c>
      <c r="B2761" t="s">
        <v>2616</v>
      </c>
      <c r="C2761" t="s">
        <v>2614</v>
      </c>
      <c r="D2761">
        <v>4.4630000000000001</v>
      </c>
      <c r="E2761">
        <v>119</v>
      </c>
      <c r="F2761">
        <f t="shared" si="43"/>
        <v>15</v>
      </c>
      <c r="G2761" t="str">
        <f>STANDINGS_ERA[[#This Row],[League]]&amp;STANDINGS_ERA[[#This Row],[Team]]</f>
        <v>$150 Draft Champions Nov 27 1:00 pm Lg.3549Peppa Puig</v>
      </c>
    </row>
    <row r="2762" spans="1:7" x14ac:dyDescent="0.25">
      <c r="A2762">
        <v>359</v>
      </c>
      <c r="B2762" t="s">
        <v>361</v>
      </c>
      <c r="C2762" t="s">
        <v>2625</v>
      </c>
      <c r="D2762">
        <v>3.5790000000000002</v>
      </c>
      <c r="E2762">
        <v>2552</v>
      </c>
      <c r="F2762">
        <f t="shared" si="43"/>
        <v>1</v>
      </c>
      <c r="G2762" t="str">
        <f>STANDINGS_ERA[[#This Row],[League]]&amp;STANDINGS_ERA[[#This Row],[Team]]</f>
        <v>$400 Draft Champions Feb 01 1:00 pm Lg.3644Team Bevis</v>
      </c>
    </row>
    <row r="2763" spans="1:7" x14ac:dyDescent="0.25">
      <c r="A2763">
        <v>592</v>
      </c>
      <c r="B2763" t="s">
        <v>2626</v>
      </c>
      <c r="C2763" t="s">
        <v>2625</v>
      </c>
      <c r="D2763">
        <v>3.6749999999999998</v>
      </c>
      <c r="E2763">
        <v>2319</v>
      </c>
      <c r="F2763">
        <f t="shared" si="43"/>
        <v>2</v>
      </c>
      <c r="G2763" t="str">
        <f>STANDINGS_ERA[[#This Row],[League]]&amp;STANDINGS_ERA[[#This Row],[Team]]</f>
        <v>$400 Draft Champions Feb 01 1:00 pm Lg.3644Into the Crypts of Reyes</v>
      </c>
    </row>
    <row r="2764" spans="1:7" x14ac:dyDescent="0.25">
      <c r="A2764">
        <v>616</v>
      </c>
      <c r="B2764" t="s">
        <v>2630</v>
      </c>
      <c r="C2764" t="s">
        <v>2625</v>
      </c>
      <c r="D2764">
        <v>3.6840000000000002</v>
      </c>
      <c r="E2764">
        <v>2295</v>
      </c>
      <c r="F2764">
        <f t="shared" si="43"/>
        <v>3</v>
      </c>
      <c r="G2764" t="str">
        <f>STANDINGS_ERA[[#This Row],[League]]&amp;STANDINGS_ERA[[#This Row],[Team]]</f>
        <v>$400 Draft Champions Feb 01 1:00 pm Lg.3644Tdot Tanks 3</v>
      </c>
    </row>
    <row r="2765" spans="1:7" x14ac:dyDescent="0.25">
      <c r="A2765">
        <v>694</v>
      </c>
      <c r="B2765" t="s">
        <v>508</v>
      </c>
      <c r="C2765" t="s">
        <v>2625</v>
      </c>
      <c r="D2765">
        <v>3.7160000000000002</v>
      </c>
      <c r="E2765">
        <v>2217</v>
      </c>
      <c r="F2765">
        <f t="shared" si="43"/>
        <v>4</v>
      </c>
      <c r="G2765" t="str">
        <f>STANDINGS_ERA[[#This Row],[League]]&amp;STANDINGS_ERA[[#This Row],[Team]]</f>
        <v>$400 Draft Champions Feb 01 1:00 pm Lg.3644Team Robinson</v>
      </c>
    </row>
    <row r="2766" spans="1:7" x14ac:dyDescent="0.25">
      <c r="A2766">
        <v>1275</v>
      </c>
      <c r="B2766" t="s">
        <v>2634</v>
      </c>
      <c r="C2766" t="s">
        <v>2625</v>
      </c>
      <c r="D2766">
        <v>3.883</v>
      </c>
      <c r="E2766">
        <v>1636</v>
      </c>
      <c r="F2766">
        <f t="shared" si="43"/>
        <v>5</v>
      </c>
      <c r="G2766" t="str">
        <f>STANDINGS_ERA[[#This Row],[League]]&amp;STANDINGS_ERA[[#This Row],[Team]]</f>
        <v>$400 Draft Champions Feb 01 1:00 pm Lg.3644Run Like Dixie</v>
      </c>
    </row>
    <row r="2767" spans="1:7" x14ac:dyDescent="0.25">
      <c r="A2767">
        <v>1431</v>
      </c>
      <c r="B2767" t="s">
        <v>2624</v>
      </c>
      <c r="C2767" t="s">
        <v>2625</v>
      </c>
      <c r="D2767">
        <v>3.9249999999999998</v>
      </c>
      <c r="E2767">
        <v>1480</v>
      </c>
      <c r="F2767">
        <f t="shared" si="43"/>
        <v>6</v>
      </c>
      <c r="G2767" t="str">
        <f>STANDINGS_ERA[[#This Row],[League]]&amp;STANDINGS_ERA[[#This Row],[Team]]</f>
        <v>$400 Draft Champions Feb 01 1:00 pm Lg.3644Spartans</v>
      </c>
    </row>
    <row r="2768" spans="1:7" x14ac:dyDescent="0.25">
      <c r="A2768">
        <v>1610</v>
      </c>
      <c r="B2768" t="s">
        <v>2627</v>
      </c>
      <c r="C2768" t="s">
        <v>2625</v>
      </c>
      <c r="D2768">
        <v>3.9750000000000001</v>
      </c>
      <c r="E2768">
        <v>1301</v>
      </c>
      <c r="F2768">
        <f t="shared" si="43"/>
        <v>7</v>
      </c>
      <c r="G2768" t="str">
        <f>STANDINGS_ERA[[#This Row],[League]]&amp;STANDINGS_ERA[[#This Row],[Team]]</f>
        <v>$400 Draft Champions Feb 01 1:00 pm Lg.3644Team Shovein</v>
      </c>
    </row>
    <row r="2769" spans="1:7" x14ac:dyDescent="0.25">
      <c r="A2769">
        <v>1684</v>
      </c>
      <c r="B2769" t="s">
        <v>2631</v>
      </c>
      <c r="C2769" t="s">
        <v>2625</v>
      </c>
      <c r="D2769">
        <v>3.9980000000000002</v>
      </c>
      <c r="E2769">
        <v>1227</v>
      </c>
      <c r="F2769">
        <f t="shared" si="43"/>
        <v>8</v>
      </c>
      <c r="G2769" t="str">
        <f>STANDINGS_ERA[[#This Row],[League]]&amp;STANDINGS_ERA[[#This Row],[Team]]</f>
        <v>$400 Draft Champions Feb 01 1:00 pm Lg.3644Dangle - snipe</v>
      </c>
    </row>
    <row r="2770" spans="1:7" x14ac:dyDescent="0.25">
      <c r="A2770">
        <v>1783</v>
      </c>
      <c r="B2770" t="s">
        <v>144</v>
      </c>
      <c r="C2770" t="s">
        <v>2625</v>
      </c>
      <c r="D2770">
        <v>4.0259999999999998</v>
      </c>
      <c r="E2770">
        <v>1128</v>
      </c>
      <c r="F2770">
        <f t="shared" si="43"/>
        <v>9</v>
      </c>
      <c r="G2770" t="str">
        <f>STANDINGS_ERA[[#This Row],[League]]&amp;STANDINGS_ERA[[#This Row],[Team]]</f>
        <v>$400 Draft Champions Feb 01 1:00 pm Lg.3644Team Burns</v>
      </c>
    </row>
    <row r="2771" spans="1:7" x14ac:dyDescent="0.25">
      <c r="A2771">
        <v>1965</v>
      </c>
      <c r="B2771" t="s">
        <v>889</v>
      </c>
      <c r="C2771" t="s">
        <v>2625</v>
      </c>
      <c r="D2771">
        <v>4.08</v>
      </c>
      <c r="E2771">
        <v>946</v>
      </c>
      <c r="F2771">
        <f t="shared" si="43"/>
        <v>10</v>
      </c>
      <c r="G2771" t="str">
        <f>STANDINGS_ERA[[#This Row],[League]]&amp;STANDINGS_ERA[[#This Row],[Team]]</f>
        <v>$400 Draft Champions Feb 01 1:00 pm Lg.3644Team Thompson</v>
      </c>
    </row>
    <row r="2772" spans="1:7" x14ac:dyDescent="0.25">
      <c r="A2772">
        <v>1975</v>
      </c>
      <c r="B2772" t="s">
        <v>2632</v>
      </c>
      <c r="C2772" t="s">
        <v>2625</v>
      </c>
      <c r="D2772">
        <v>4.0810000000000004</v>
      </c>
      <c r="E2772">
        <v>936</v>
      </c>
      <c r="F2772">
        <f t="shared" si="43"/>
        <v>11</v>
      </c>
      <c r="G2772" t="str">
        <f>STANDINGS_ERA[[#This Row],[League]]&amp;STANDINGS_ERA[[#This Row],[Team]]</f>
        <v>$400 Draft Champions Feb 01 1:00 pm Lg.3644The O-Faces</v>
      </c>
    </row>
    <row r="2773" spans="1:7" x14ac:dyDescent="0.25">
      <c r="A2773">
        <v>2385</v>
      </c>
      <c r="B2773" t="s">
        <v>2629</v>
      </c>
      <c r="C2773" t="s">
        <v>2625</v>
      </c>
      <c r="D2773">
        <v>4.2190000000000003</v>
      </c>
      <c r="E2773">
        <v>526</v>
      </c>
      <c r="F2773">
        <f t="shared" si="43"/>
        <v>12</v>
      </c>
      <c r="G2773" t="str">
        <f>STANDINGS_ERA[[#This Row],[League]]&amp;STANDINGS_ERA[[#This Row],[Team]]</f>
        <v>$400 Draft Champions Feb 01 1:00 pm Lg.3644Lennon/McCartney</v>
      </c>
    </row>
    <row r="2774" spans="1:7" x14ac:dyDescent="0.25">
      <c r="A2774">
        <v>2547</v>
      </c>
      <c r="B2774" t="s">
        <v>335</v>
      </c>
      <c r="C2774" t="s">
        <v>2625</v>
      </c>
      <c r="D2774">
        <v>4.2930000000000001</v>
      </c>
      <c r="E2774">
        <v>364</v>
      </c>
      <c r="F2774">
        <f t="shared" si="43"/>
        <v>13</v>
      </c>
      <c r="G2774" t="str">
        <f>STANDINGS_ERA[[#This Row],[League]]&amp;STANDINGS_ERA[[#This Row],[Team]]</f>
        <v>$400 Draft Champions Feb 01 1:00 pm Lg.3644deadmoneyE</v>
      </c>
    </row>
    <row r="2775" spans="1:7" x14ac:dyDescent="0.25">
      <c r="A2775">
        <v>2596</v>
      </c>
      <c r="B2775" t="s">
        <v>2633</v>
      </c>
      <c r="C2775" t="s">
        <v>2625</v>
      </c>
      <c r="D2775">
        <v>4.319</v>
      </c>
      <c r="E2775">
        <v>315</v>
      </c>
      <c r="F2775">
        <f t="shared" si="43"/>
        <v>14</v>
      </c>
      <c r="G2775" t="str">
        <f>STANDINGS_ERA[[#This Row],[League]]&amp;STANDINGS_ERA[[#This Row],[Team]]</f>
        <v>$400 Draft Champions Feb 01 1:00 pm Lg.3644Draughtsman 2</v>
      </c>
    </row>
    <row r="2776" spans="1:7" x14ac:dyDescent="0.25">
      <c r="A2776">
        <v>2860</v>
      </c>
      <c r="B2776" t="s">
        <v>2628</v>
      </c>
      <c r="C2776" t="s">
        <v>2625</v>
      </c>
      <c r="D2776">
        <v>4.5949999999999998</v>
      </c>
      <c r="E2776">
        <v>51</v>
      </c>
      <c r="F2776">
        <f t="shared" si="43"/>
        <v>15</v>
      </c>
      <c r="G2776" t="str">
        <f>STANDINGS_ERA[[#This Row],[League]]&amp;STANDINGS_ERA[[#This Row],[Team]]</f>
        <v>$400 Draft Champions Feb 01 1:00 pm Lg.3644Le Chat Noir</v>
      </c>
    </row>
    <row r="2777" spans="1:7" x14ac:dyDescent="0.25">
      <c r="A2777">
        <v>108</v>
      </c>
      <c r="B2777" t="s">
        <v>202</v>
      </c>
      <c r="C2777" t="s">
        <v>2636</v>
      </c>
      <c r="D2777">
        <v>3.3809999999999998</v>
      </c>
      <c r="E2777">
        <v>2803</v>
      </c>
      <c r="F2777">
        <f t="shared" si="43"/>
        <v>1</v>
      </c>
      <c r="G2777" t="str">
        <f>STANDINGS_ERA[[#This Row],[League]]&amp;STANDINGS_ERA[[#This Row],[Team]]</f>
        <v>$400 Draft Champions Feb 06 1:00 pm Lg.3660One for the Dagger</v>
      </c>
    </row>
    <row r="2778" spans="1:7" x14ac:dyDescent="0.25">
      <c r="A2778">
        <v>237</v>
      </c>
      <c r="B2778" t="s">
        <v>2638</v>
      </c>
      <c r="C2778" t="s">
        <v>2636</v>
      </c>
      <c r="D2778">
        <v>3.5089999999999999</v>
      </c>
      <c r="E2778">
        <v>2674</v>
      </c>
      <c r="F2778">
        <f t="shared" si="43"/>
        <v>2</v>
      </c>
      <c r="G2778" t="str">
        <f>STANDINGS_ERA[[#This Row],[League]]&amp;STANDINGS_ERA[[#This Row],[Team]]</f>
        <v>$400 Draft Champions Feb 06 1:00 pm Lg.3660ctmbb iv</v>
      </c>
    </row>
    <row r="2779" spans="1:7" x14ac:dyDescent="0.25">
      <c r="A2779">
        <v>537</v>
      </c>
      <c r="B2779" t="s">
        <v>267</v>
      </c>
      <c r="C2779" t="s">
        <v>2636</v>
      </c>
      <c r="D2779">
        <v>3.6520000000000001</v>
      </c>
      <c r="E2779">
        <v>2374</v>
      </c>
      <c r="F2779">
        <f t="shared" si="43"/>
        <v>3</v>
      </c>
      <c r="G2779" t="str">
        <f>STANDINGS_ERA[[#This Row],[League]]&amp;STANDINGS_ERA[[#This Row],[Team]]</f>
        <v>$400 Draft Champions Feb 06 1:00 pm Lg.3660Team Ratner</v>
      </c>
    </row>
    <row r="2780" spans="1:7" x14ac:dyDescent="0.25">
      <c r="A2780">
        <v>875</v>
      </c>
      <c r="B2780" t="s">
        <v>206</v>
      </c>
      <c r="C2780" t="s">
        <v>2636</v>
      </c>
      <c r="D2780">
        <v>3.7709999999999999</v>
      </c>
      <c r="E2780">
        <v>2036</v>
      </c>
      <c r="F2780">
        <f t="shared" si="43"/>
        <v>4</v>
      </c>
      <c r="G2780" t="str">
        <f>STANDINGS_ERA[[#This Row],[League]]&amp;STANDINGS_ERA[[#This Row],[Team]]</f>
        <v>$400 Draft Champions Feb 06 1:00 pm Lg.3660Team Eroh</v>
      </c>
    </row>
    <row r="2781" spans="1:7" x14ac:dyDescent="0.25">
      <c r="A2781">
        <v>1105</v>
      </c>
      <c r="B2781" t="s">
        <v>190</v>
      </c>
      <c r="C2781" t="s">
        <v>2636</v>
      </c>
      <c r="D2781">
        <v>3.835</v>
      </c>
      <c r="E2781">
        <v>1806.5</v>
      </c>
      <c r="F2781">
        <f t="shared" si="43"/>
        <v>5</v>
      </c>
      <c r="G2781" t="str">
        <f>STANDINGS_ERA[[#This Row],[League]]&amp;STANDINGS_ERA[[#This Row],[Team]]</f>
        <v>$400 Draft Champions Feb 06 1:00 pm Lg.3660Teheran You Apart</v>
      </c>
    </row>
    <row r="2782" spans="1:7" x14ac:dyDescent="0.25">
      <c r="A2782">
        <v>1243</v>
      </c>
      <c r="B2782" t="s">
        <v>2635</v>
      </c>
      <c r="C2782" t="s">
        <v>2636</v>
      </c>
      <c r="D2782">
        <v>3.8730000000000002</v>
      </c>
      <c r="E2782">
        <v>1668</v>
      </c>
      <c r="F2782">
        <f t="shared" si="43"/>
        <v>6</v>
      </c>
      <c r="G2782" t="str">
        <f>STANDINGS_ERA[[#This Row],[League]]&amp;STANDINGS_ERA[[#This Row],[Team]]</f>
        <v>$400 Draft Champions Feb 06 1:00 pm Lg.3660DC Dogo 4</v>
      </c>
    </row>
    <row r="2783" spans="1:7" x14ac:dyDescent="0.25">
      <c r="A2783">
        <v>1367</v>
      </c>
      <c r="B2783" t="s">
        <v>2641</v>
      </c>
      <c r="C2783" t="s">
        <v>2636</v>
      </c>
      <c r="D2783">
        <v>3.9049999999999998</v>
      </c>
      <c r="E2783">
        <v>1544</v>
      </c>
      <c r="F2783">
        <f t="shared" si="43"/>
        <v>7</v>
      </c>
      <c r="G2783" t="str">
        <f>STANDINGS_ERA[[#This Row],[League]]&amp;STANDINGS_ERA[[#This Row],[Team]]</f>
        <v>$400 Draft Champions Feb 06 1:00 pm Lg.3660Starfishmn 0206</v>
      </c>
    </row>
    <row r="2784" spans="1:7" x14ac:dyDescent="0.25">
      <c r="A2784">
        <v>1587</v>
      </c>
      <c r="B2784" t="s">
        <v>889</v>
      </c>
      <c r="C2784" t="s">
        <v>2636</v>
      </c>
      <c r="D2784">
        <v>3.97</v>
      </c>
      <c r="E2784">
        <v>1324</v>
      </c>
      <c r="F2784">
        <f t="shared" si="43"/>
        <v>8</v>
      </c>
      <c r="G2784" t="str">
        <f>STANDINGS_ERA[[#This Row],[League]]&amp;STANDINGS_ERA[[#This Row],[Team]]</f>
        <v>$400 Draft Champions Feb 06 1:00 pm Lg.3660Team Thompson</v>
      </c>
    </row>
    <row r="2785" spans="1:7" x14ac:dyDescent="0.25">
      <c r="A2785">
        <v>1667</v>
      </c>
      <c r="B2785" t="s">
        <v>2640</v>
      </c>
      <c r="C2785" t="s">
        <v>2636</v>
      </c>
      <c r="D2785">
        <v>3.9929999999999999</v>
      </c>
      <c r="E2785">
        <v>1244</v>
      </c>
      <c r="F2785">
        <f t="shared" si="43"/>
        <v>9</v>
      </c>
      <c r="G2785" t="str">
        <f>STANDINGS_ERA[[#This Row],[League]]&amp;STANDINGS_ERA[[#This Row],[Team]]</f>
        <v>$400 Draft Champions Feb 06 1:00 pm Lg.3660Your Daddy</v>
      </c>
    </row>
    <row r="2786" spans="1:7" x14ac:dyDescent="0.25">
      <c r="A2786">
        <v>1724</v>
      </c>
      <c r="B2786" t="s">
        <v>2639</v>
      </c>
      <c r="C2786" t="s">
        <v>2636</v>
      </c>
      <c r="D2786">
        <v>4.0069999999999997</v>
      </c>
      <c r="E2786">
        <v>1187</v>
      </c>
      <c r="F2786">
        <f t="shared" si="43"/>
        <v>10</v>
      </c>
      <c r="G2786" t="str">
        <f>STANDINGS_ERA[[#This Row],[League]]&amp;STANDINGS_ERA[[#This Row],[Team]]</f>
        <v>$400 Draft Champions Feb 06 1:00 pm Lg.3660Team Pucci</v>
      </c>
    </row>
    <row r="2787" spans="1:7" x14ac:dyDescent="0.25">
      <c r="A2787">
        <v>1791</v>
      </c>
      <c r="B2787" t="s">
        <v>402</v>
      </c>
      <c r="C2787" t="s">
        <v>2636</v>
      </c>
      <c r="D2787">
        <v>4.0279999999999996</v>
      </c>
      <c r="E2787">
        <v>1120</v>
      </c>
      <c r="F2787">
        <f t="shared" si="43"/>
        <v>11</v>
      </c>
      <c r="G2787" t="str">
        <f>STANDINGS_ERA[[#This Row],[League]]&amp;STANDINGS_ERA[[#This Row],[Team]]</f>
        <v>$400 Draft Champions Feb 06 1:00 pm Lg.3660Team Leonard</v>
      </c>
    </row>
    <row r="2788" spans="1:7" x14ac:dyDescent="0.25">
      <c r="A2788">
        <v>1880</v>
      </c>
      <c r="B2788" t="s">
        <v>448</v>
      </c>
      <c r="C2788" t="s">
        <v>2636</v>
      </c>
      <c r="D2788">
        <v>4.0510000000000002</v>
      </c>
      <c r="E2788">
        <v>1031</v>
      </c>
      <c r="F2788">
        <f t="shared" si="43"/>
        <v>12</v>
      </c>
      <c r="G2788" t="str">
        <f>STANDINGS_ERA[[#This Row],[League]]&amp;STANDINGS_ERA[[#This Row],[Team]]</f>
        <v>$400 Draft Champions Feb 06 1:00 pm Lg.3660The Chameleons</v>
      </c>
    </row>
    <row r="2789" spans="1:7" x14ac:dyDescent="0.25">
      <c r="A2789">
        <v>2353</v>
      </c>
      <c r="B2789" t="s">
        <v>174</v>
      </c>
      <c r="C2789" t="s">
        <v>2636</v>
      </c>
      <c r="D2789">
        <v>4.2080000000000002</v>
      </c>
      <c r="E2789">
        <v>558</v>
      </c>
      <c r="F2789">
        <f t="shared" si="43"/>
        <v>13</v>
      </c>
      <c r="G2789" t="str">
        <f>STANDINGS_ERA[[#This Row],[League]]&amp;STANDINGS_ERA[[#This Row],[Team]]</f>
        <v>$400 Draft Champions Feb 06 1:00 pm Lg.3660Team Phillips</v>
      </c>
    </row>
    <row r="2790" spans="1:7" x14ac:dyDescent="0.25">
      <c r="A2790">
        <v>2586</v>
      </c>
      <c r="B2790" t="s">
        <v>204</v>
      </c>
      <c r="C2790" t="s">
        <v>2636</v>
      </c>
      <c r="D2790">
        <v>4.3140000000000001</v>
      </c>
      <c r="E2790">
        <v>325</v>
      </c>
      <c r="F2790">
        <f t="shared" si="43"/>
        <v>14</v>
      </c>
      <c r="G2790" t="str">
        <f>STANDINGS_ERA[[#This Row],[League]]&amp;STANDINGS_ERA[[#This Row],[Team]]</f>
        <v>$400 Draft Champions Feb 06 1:00 pm Lg.3660Cosmos</v>
      </c>
    </row>
    <row r="2791" spans="1:7" x14ac:dyDescent="0.25">
      <c r="A2791">
        <v>2877</v>
      </c>
      <c r="B2791" t="s">
        <v>2637</v>
      </c>
      <c r="C2791" t="s">
        <v>2636</v>
      </c>
      <c r="D2791">
        <v>4.6619999999999999</v>
      </c>
      <c r="E2791">
        <v>34</v>
      </c>
      <c r="F2791">
        <f t="shared" si="43"/>
        <v>15</v>
      </c>
      <c r="G2791" t="str">
        <f>STANDINGS_ERA[[#This Row],[League]]&amp;STANDINGS_ERA[[#This Row],[Team]]</f>
        <v>$400 Draft Champions Feb 06 1:00 pm Lg.3660Team Beckey</v>
      </c>
    </row>
    <row r="2792" spans="1:7" x14ac:dyDescent="0.25">
      <c r="A2792">
        <v>193</v>
      </c>
      <c r="B2792" t="s">
        <v>245</v>
      </c>
      <c r="C2792" t="s">
        <v>2642</v>
      </c>
      <c r="D2792">
        <v>3.47</v>
      </c>
      <c r="E2792">
        <v>2718</v>
      </c>
      <c r="F2792">
        <f t="shared" si="43"/>
        <v>1</v>
      </c>
      <c r="G2792" t="str">
        <f>STANDINGS_ERA[[#This Row],[League]]&amp;STANDINGS_ERA[[#This Row],[Team]]</f>
        <v>$400 Draft Champions Feb 13 1:00 pm Lg.3694Fresh Ripe Peaches</v>
      </c>
    </row>
    <row r="2793" spans="1:7" x14ac:dyDescent="0.25">
      <c r="A2793">
        <v>430</v>
      </c>
      <c r="B2793" t="s">
        <v>2644</v>
      </c>
      <c r="C2793" t="s">
        <v>2642</v>
      </c>
      <c r="D2793">
        <v>3.6080000000000001</v>
      </c>
      <c r="E2793">
        <v>2481</v>
      </c>
      <c r="F2793">
        <f t="shared" si="43"/>
        <v>2</v>
      </c>
      <c r="G2793" t="str">
        <f>STANDINGS_ERA[[#This Row],[League]]&amp;STANDINGS_ERA[[#This Row],[Team]]</f>
        <v>$400 Draft Champions Feb 13 1:00 pm Lg.3694Somos Familia</v>
      </c>
    </row>
    <row r="2794" spans="1:7" x14ac:dyDescent="0.25">
      <c r="A2794">
        <v>525</v>
      </c>
      <c r="B2794" t="s">
        <v>206</v>
      </c>
      <c r="C2794" t="s">
        <v>2642</v>
      </c>
      <c r="D2794">
        <v>3.649</v>
      </c>
      <c r="E2794">
        <v>2386</v>
      </c>
      <c r="F2794">
        <f t="shared" si="43"/>
        <v>3</v>
      </c>
      <c r="G2794" t="str">
        <f>STANDINGS_ERA[[#This Row],[League]]&amp;STANDINGS_ERA[[#This Row],[Team]]</f>
        <v>$400 Draft Champions Feb 13 1:00 pm Lg.3694Team Eroh</v>
      </c>
    </row>
    <row r="2795" spans="1:7" x14ac:dyDescent="0.25">
      <c r="A2795">
        <v>824</v>
      </c>
      <c r="B2795" t="s">
        <v>2649</v>
      </c>
      <c r="C2795" t="s">
        <v>2642</v>
      </c>
      <c r="D2795">
        <v>3.7549999999999999</v>
      </c>
      <c r="E2795">
        <v>2087</v>
      </c>
      <c r="F2795">
        <f t="shared" si="43"/>
        <v>4</v>
      </c>
      <c r="G2795" t="str">
        <f>STANDINGS_ERA[[#This Row],[League]]&amp;STANDINGS_ERA[[#This Row],[Team]]</f>
        <v>$400 Draft Champions Feb 13 1:00 pm Lg.3694Go Crazy Folks Go Crazy</v>
      </c>
    </row>
    <row r="2796" spans="1:7" x14ac:dyDescent="0.25">
      <c r="A2796">
        <v>863</v>
      </c>
      <c r="B2796" t="s">
        <v>2645</v>
      </c>
      <c r="C2796" t="s">
        <v>2642</v>
      </c>
      <c r="D2796">
        <v>3.7679999999999998</v>
      </c>
      <c r="E2796">
        <v>2048</v>
      </c>
      <c r="F2796">
        <f t="shared" si="43"/>
        <v>5</v>
      </c>
      <c r="G2796" t="str">
        <f>STANDINGS_ERA[[#This Row],[League]]&amp;STANDINGS_ERA[[#This Row],[Team]]</f>
        <v>$400 Draft Champions Feb 13 1:00 pm Lg.3694Who's Your Papi?</v>
      </c>
    </row>
    <row r="2797" spans="1:7" x14ac:dyDescent="0.25">
      <c r="A2797">
        <v>965</v>
      </c>
      <c r="B2797" t="s">
        <v>429</v>
      </c>
      <c r="C2797" t="s">
        <v>2642</v>
      </c>
      <c r="D2797">
        <v>3.794</v>
      </c>
      <c r="E2797">
        <v>1945.5</v>
      </c>
      <c r="F2797">
        <f t="shared" si="43"/>
        <v>6</v>
      </c>
      <c r="G2797" t="str">
        <f>STANDINGS_ERA[[#This Row],[League]]&amp;STANDINGS_ERA[[#This Row],[Team]]</f>
        <v>$400 Draft Champions Feb 13 1:00 pm Lg.3694Team Daino</v>
      </c>
    </row>
    <row r="2798" spans="1:7" x14ac:dyDescent="0.25">
      <c r="A2798">
        <v>971</v>
      </c>
      <c r="B2798" t="s">
        <v>2643</v>
      </c>
      <c r="C2798" t="s">
        <v>2642</v>
      </c>
      <c r="D2798">
        <v>3.7949999999999999</v>
      </c>
      <c r="E2798">
        <v>1940</v>
      </c>
      <c r="F2798">
        <f t="shared" si="43"/>
        <v>7</v>
      </c>
      <c r="G2798" t="str">
        <f>STANDINGS_ERA[[#This Row],[League]]&amp;STANDINGS_ERA[[#This Row],[Team]]</f>
        <v>$400 Draft Champions Feb 13 1:00 pm Lg.3694Badlanders</v>
      </c>
    </row>
    <row r="2799" spans="1:7" x14ac:dyDescent="0.25">
      <c r="A2799">
        <v>1041</v>
      </c>
      <c r="B2799" t="s">
        <v>726</v>
      </c>
      <c r="C2799" t="s">
        <v>2642</v>
      </c>
      <c r="D2799">
        <v>3.8170000000000002</v>
      </c>
      <c r="E2799">
        <v>1870</v>
      </c>
      <c r="F2799">
        <f t="shared" si="43"/>
        <v>8</v>
      </c>
      <c r="G2799" t="str">
        <f>STANDINGS_ERA[[#This Row],[League]]&amp;STANDINGS_ERA[[#This Row],[Team]]</f>
        <v>$400 Draft Champions Feb 13 1:00 pm Lg.3694Team Warner</v>
      </c>
    </row>
    <row r="2800" spans="1:7" x14ac:dyDescent="0.25">
      <c r="A2800">
        <v>1138</v>
      </c>
      <c r="B2800" t="s">
        <v>2648</v>
      </c>
      <c r="C2800" t="s">
        <v>2642</v>
      </c>
      <c r="D2800">
        <v>3.8439999999999999</v>
      </c>
      <c r="E2800">
        <v>1773</v>
      </c>
      <c r="F2800">
        <f t="shared" si="43"/>
        <v>9</v>
      </c>
      <c r="G2800" t="str">
        <f>STANDINGS_ERA[[#This Row],[League]]&amp;STANDINGS_ERA[[#This Row],[Team]]</f>
        <v>$400 Draft Champions Feb 13 1:00 pm Lg.3694Side Boy</v>
      </c>
    </row>
    <row r="2801" spans="1:7" x14ac:dyDescent="0.25">
      <c r="A2801">
        <v>1555</v>
      </c>
      <c r="B2801" t="s">
        <v>2646</v>
      </c>
      <c r="C2801" t="s">
        <v>2642</v>
      </c>
      <c r="D2801">
        <v>3.9609999999999999</v>
      </c>
      <c r="E2801">
        <v>1356</v>
      </c>
      <c r="F2801">
        <f t="shared" si="43"/>
        <v>10</v>
      </c>
      <c r="G2801" t="str">
        <f>STANDINGS_ERA[[#This Row],[League]]&amp;STANDINGS_ERA[[#This Row],[Team]]</f>
        <v>$400 Draft Champions Feb 13 1:00 pm Lg.3694Dallas Ruscoe</v>
      </c>
    </row>
    <row r="2802" spans="1:7" x14ac:dyDescent="0.25">
      <c r="A2802">
        <v>1798</v>
      </c>
      <c r="B2802" t="s">
        <v>2651</v>
      </c>
      <c r="C2802" t="s">
        <v>2642</v>
      </c>
      <c r="D2802">
        <v>4.03</v>
      </c>
      <c r="E2802">
        <v>1113</v>
      </c>
      <c r="F2802">
        <f t="shared" si="43"/>
        <v>11</v>
      </c>
      <c r="G2802" t="str">
        <f>STANDINGS_ERA[[#This Row],[League]]&amp;STANDINGS_ERA[[#This Row],[Team]]</f>
        <v>$400 Draft Champions Feb 13 1:00 pm Lg.3694Showstoppin'</v>
      </c>
    </row>
    <row r="2803" spans="1:7" x14ac:dyDescent="0.25">
      <c r="A2803">
        <v>1805</v>
      </c>
      <c r="B2803" t="s">
        <v>2652</v>
      </c>
      <c r="C2803" t="s">
        <v>2642</v>
      </c>
      <c r="D2803">
        <v>4.032</v>
      </c>
      <c r="E2803">
        <v>1106</v>
      </c>
      <c r="F2803">
        <f t="shared" si="43"/>
        <v>12</v>
      </c>
      <c r="G2803" t="str">
        <f>STANDINGS_ERA[[#This Row],[League]]&amp;STANDINGS_ERA[[#This Row],[Team]]</f>
        <v>$400 Draft Champions Feb 13 1:00 pm Lg.3694Starfishmn 0213</v>
      </c>
    </row>
    <row r="2804" spans="1:7" x14ac:dyDescent="0.25">
      <c r="A2804">
        <v>2354</v>
      </c>
      <c r="B2804" t="s">
        <v>2650</v>
      </c>
      <c r="C2804" t="s">
        <v>2642</v>
      </c>
      <c r="D2804">
        <v>4.2080000000000002</v>
      </c>
      <c r="E2804">
        <v>557</v>
      </c>
      <c r="F2804">
        <f t="shared" si="43"/>
        <v>13</v>
      </c>
      <c r="G2804" t="str">
        <f>STANDINGS_ERA[[#This Row],[League]]&amp;STANDINGS_ERA[[#This Row],[Team]]</f>
        <v>$400 Draft Champions Feb 13 1:00 pm Lg.3694JonesCurtisW DC1</v>
      </c>
    </row>
    <row r="2805" spans="1:7" x14ac:dyDescent="0.25">
      <c r="A2805">
        <v>2800</v>
      </c>
      <c r="B2805" t="s">
        <v>2647</v>
      </c>
      <c r="C2805" t="s">
        <v>2642</v>
      </c>
      <c r="D2805">
        <v>4.476</v>
      </c>
      <c r="E2805">
        <v>111</v>
      </c>
      <c r="F2805">
        <f t="shared" si="43"/>
        <v>14</v>
      </c>
      <c r="G2805" t="str">
        <f>STANDINGS_ERA[[#This Row],[League]]&amp;STANDINGS_ERA[[#This Row],[Team]]</f>
        <v>$400 Draft Champions Feb 13 1:00 pm Lg.3694CHIN MUSIC</v>
      </c>
    </row>
    <row r="2806" spans="1:7" x14ac:dyDescent="0.25">
      <c r="A2806">
        <v>2892</v>
      </c>
      <c r="B2806" t="s">
        <v>1557</v>
      </c>
      <c r="C2806" t="s">
        <v>2642</v>
      </c>
      <c r="D2806">
        <v>4.7770000000000001</v>
      </c>
      <c r="E2806">
        <v>19</v>
      </c>
      <c r="F2806">
        <f t="shared" si="43"/>
        <v>15</v>
      </c>
      <c r="G2806" t="str">
        <f>STANDINGS_ERA[[#This Row],[League]]&amp;STANDINGS_ERA[[#This Row],[Team]]</f>
        <v>$400 Draft Champions Feb 13 1:00 pm Lg.3694Team Casey</v>
      </c>
    </row>
    <row r="2807" spans="1:7" x14ac:dyDescent="0.25">
      <c r="A2807">
        <v>91</v>
      </c>
      <c r="B2807" t="s">
        <v>1159</v>
      </c>
      <c r="C2807" t="s">
        <v>2653</v>
      </c>
      <c r="D2807">
        <v>3.355</v>
      </c>
      <c r="E2807">
        <v>2820</v>
      </c>
      <c r="F2807">
        <f t="shared" si="43"/>
        <v>1</v>
      </c>
      <c r="G2807" t="str">
        <f>STANDINGS_ERA[[#This Row],[League]]&amp;STANDINGS_ERA[[#This Row],[Team]]</f>
        <v>$400 Draft Champions Feb 20 1:00 pm Lg.3735Infinity Management</v>
      </c>
    </row>
    <row r="2808" spans="1:7" x14ac:dyDescent="0.25">
      <c r="A2808">
        <v>221</v>
      </c>
      <c r="B2808" t="s">
        <v>2658</v>
      </c>
      <c r="C2808" t="s">
        <v>2653</v>
      </c>
      <c r="D2808">
        <v>3.4990000000000001</v>
      </c>
      <c r="E2808">
        <v>2690</v>
      </c>
      <c r="F2808">
        <f t="shared" si="43"/>
        <v>2</v>
      </c>
      <c r="G2808" t="str">
        <f>STANDINGS_ERA[[#This Row],[League]]&amp;STANDINGS_ERA[[#This Row],[Team]]</f>
        <v>$400 Draft Champions Feb 20 1:00 pm Lg.3735Getpaddled</v>
      </c>
    </row>
    <row r="2809" spans="1:7" x14ac:dyDescent="0.25">
      <c r="A2809">
        <v>492</v>
      </c>
      <c r="B2809" t="s">
        <v>80</v>
      </c>
      <c r="C2809" t="s">
        <v>2653</v>
      </c>
      <c r="D2809">
        <v>3.6339999999999999</v>
      </c>
      <c r="E2809">
        <v>2419</v>
      </c>
      <c r="F2809">
        <f t="shared" si="43"/>
        <v>3</v>
      </c>
      <c r="G2809" t="str">
        <f>STANDINGS_ERA[[#This Row],[League]]&amp;STANDINGS_ERA[[#This Row],[Team]]</f>
        <v>$400 Draft Champions Feb 20 1:00 pm Lg.3735Sleepahs and Keepahs</v>
      </c>
    </row>
    <row r="2810" spans="1:7" x14ac:dyDescent="0.25">
      <c r="A2810">
        <v>581</v>
      </c>
      <c r="B2810" t="s">
        <v>2660</v>
      </c>
      <c r="C2810" t="s">
        <v>2653</v>
      </c>
      <c r="D2810">
        <v>3.6709999999999998</v>
      </c>
      <c r="E2810">
        <v>2330</v>
      </c>
      <c r="F2810">
        <f t="shared" si="43"/>
        <v>4</v>
      </c>
      <c r="G2810" t="str">
        <f>STANDINGS_ERA[[#This Row],[League]]&amp;STANDINGS_ERA[[#This Row],[Team]]</f>
        <v>$400 Draft Champions Feb 20 1:00 pm Lg.3735Liars &amp; Felons #11</v>
      </c>
    </row>
    <row r="2811" spans="1:7" x14ac:dyDescent="0.25">
      <c r="A2811">
        <v>762</v>
      </c>
      <c r="B2811" t="s">
        <v>244</v>
      </c>
      <c r="C2811" t="s">
        <v>2653</v>
      </c>
      <c r="D2811">
        <v>3.7349999999999999</v>
      </c>
      <c r="E2811">
        <v>2149</v>
      </c>
      <c r="F2811">
        <f t="shared" si="43"/>
        <v>5</v>
      </c>
      <c r="G2811" t="str">
        <f>STANDINGS_ERA[[#This Row],[League]]&amp;STANDINGS_ERA[[#This Row],[Team]]</f>
        <v>$400 Draft Champions Feb 20 1:00 pm Lg.3735Queen Team</v>
      </c>
    </row>
    <row r="2812" spans="1:7" x14ac:dyDescent="0.25">
      <c r="A2812">
        <v>986</v>
      </c>
      <c r="B2812" t="s">
        <v>517</v>
      </c>
      <c r="C2812" t="s">
        <v>2653</v>
      </c>
      <c r="D2812">
        <v>3.8</v>
      </c>
      <c r="E2812">
        <v>1925</v>
      </c>
      <c r="F2812">
        <f t="shared" si="43"/>
        <v>6</v>
      </c>
      <c r="G2812" t="str">
        <f>STANDINGS_ERA[[#This Row],[League]]&amp;STANDINGS_ERA[[#This Row],[Team]]</f>
        <v>$400 Draft Champions Feb 20 1:00 pm Lg.3735Starfishmn 0220</v>
      </c>
    </row>
    <row r="2813" spans="1:7" x14ac:dyDescent="0.25">
      <c r="A2813">
        <v>1407</v>
      </c>
      <c r="B2813" t="s">
        <v>267</v>
      </c>
      <c r="C2813" t="s">
        <v>2653</v>
      </c>
      <c r="D2813">
        <v>3.9180000000000001</v>
      </c>
      <c r="E2813">
        <v>1504</v>
      </c>
      <c r="F2813">
        <f t="shared" si="43"/>
        <v>7</v>
      </c>
      <c r="G2813" t="str">
        <f>STANDINGS_ERA[[#This Row],[League]]&amp;STANDINGS_ERA[[#This Row],[Team]]</f>
        <v>$400 Draft Champions Feb 20 1:00 pm Lg.3735Team Ratner</v>
      </c>
    </row>
    <row r="2814" spans="1:7" x14ac:dyDescent="0.25">
      <c r="A2814">
        <v>1503</v>
      </c>
      <c r="B2814" t="s">
        <v>2657</v>
      </c>
      <c r="C2814" t="s">
        <v>2653</v>
      </c>
      <c r="D2814">
        <v>3.9430000000000001</v>
      </c>
      <c r="E2814">
        <v>1408</v>
      </c>
      <c r="F2814">
        <f t="shared" si="43"/>
        <v>8</v>
      </c>
      <c r="G2814" t="str">
        <f>STANDINGS_ERA[[#This Row],[League]]&amp;STANDINGS_ERA[[#This Row],[Team]]</f>
        <v>$400 Draft Champions Feb 20 1:00 pm Lg.3735Charm City Rats</v>
      </c>
    </row>
    <row r="2815" spans="1:7" x14ac:dyDescent="0.25">
      <c r="A2815">
        <v>1604</v>
      </c>
      <c r="B2815" t="s">
        <v>2654</v>
      </c>
      <c r="C2815" t="s">
        <v>2653</v>
      </c>
      <c r="D2815">
        <v>3.9740000000000002</v>
      </c>
      <c r="E2815">
        <v>1307</v>
      </c>
      <c r="F2815">
        <f t="shared" si="43"/>
        <v>9</v>
      </c>
      <c r="G2815" t="str">
        <f>STANDINGS_ERA[[#This Row],[League]]&amp;STANDINGS_ERA[[#This Row],[Team]]</f>
        <v>$400 Draft Champions Feb 20 1:00 pm Lg.3735Harry Doyle All-Stars 4</v>
      </c>
    </row>
    <row r="2816" spans="1:7" x14ac:dyDescent="0.25">
      <c r="A2816">
        <v>1766</v>
      </c>
      <c r="B2816" t="s">
        <v>2655</v>
      </c>
      <c r="C2816" t="s">
        <v>2653</v>
      </c>
      <c r="D2816">
        <v>4.0190000000000001</v>
      </c>
      <c r="E2816">
        <v>1145</v>
      </c>
      <c r="F2816">
        <f t="shared" si="43"/>
        <v>10</v>
      </c>
      <c r="G2816" t="str">
        <f>STANDINGS_ERA[[#This Row],[League]]&amp;STANDINGS_ERA[[#This Row],[Team]]</f>
        <v>$400 Draft Champions Feb 20 1:00 pm Lg.3735Baby Brooke's Baseball Bats</v>
      </c>
    </row>
    <row r="2817" spans="1:7" x14ac:dyDescent="0.25">
      <c r="A2817">
        <v>2249</v>
      </c>
      <c r="B2817" t="s">
        <v>200</v>
      </c>
      <c r="C2817" t="s">
        <v>2653</v>
      </c>
      <c r="D2817">
        <v>4.1760000000000002</v>
      </c>
      <c r="E2817">
        <v>662</v>
      </c>
      <c r="F2817">
        <f t="shared" si="43"/>
        <v>11</v>
      </c>
      <c r="G2817" t="str">
        <f>STANDINGS_ERA[[#This Row],[League]]&amp;STANDINGS_ERA[[#This Row],[Team]]</f>
        <v>$400 Draft Champions Feb 20 1:00 pm Lg.3735Stealing from Romeo</v>
      </c>
    </row>
    <row r="2818" spans="1:7" x14ac:dyDescent="0.25">
      <c r="A2818">
        <v>2379</v>
      </c>
      <c r="B2818" t="s">
        <v>2656</v>
      </c>
      <c r="C2818" t="s">
        <v>2653</v>
      </c>
      <c r="D2818">
        <v>4.2169999999999996</v>
      </c>
      <c r="E2818">
        <v>532</v>
      </c>
      <c r="F2818">
        <f t="shared" si="43"/>
        <v>12</v>
      </c>
      <c r="G2818" t="str">
        <f>STANDINGS_ERA[[#This Row],[League]]&amp;STANDINGS_ERA[[#This Row],[Team]]</f>
        <v>$400 Draft Champions Feb 20 1:00 pm Lg.3735Sgusting Robots RoG</v>
      </c>
    </row>
    <row r="2819" spans="1:7" x14ac:dyDescent="0.25">
      <c r="A2819">
        <v>2539</v>
      </c>
      <c r="B2819" t="s">
        <v>249</v>
      </c>
      <c r="C2819" t="s">
        <v>2653</v>
      </c>
      <c r="D2819">
        <v>4.29</v>
      </c>
      <c r="E2819">
        <v>372</v>
      </c>
      <c r="F2819">
        <f t="shared" ref="F2819:F2881" si="44">IF(C2819=C2818,F2818+1,1)</f>
        <v>13</v>
      </c>
      <c r="G2819" t="str">
        <f>STANDINGS_ERA[[#This Row],[League]]&amp;STANDINGS_ERA[[#This Row],[Team]]</f>
        <v>$400 Draft Champions Feb 20 1:00 pm Lg.3735OC Wolverines</v>
      </c>
    </row>
    <row r="2820" spans="1:7" x14ac:dyDescent="0.25">
      <c r="A2820">
        <v>2543</v>
      </c>
      <c r="B2820" t="s">
        <v>2659</v>
      </c>
      <c r="C2820" t="s">
        <v>2653</v>
      </c>
      <c r="D2820">
        <v>4.2910000000000004</v>
      </c>
      <c r="E2820">
        <v>368</v>
      </c>
      <c r="F2820">
        <f t="shared" si="44"/>
        <v>14</v>
      </c>
      <c r="G2820" t="str">
        <f>STANDINGS_ERA[[#This Row],[League]]&amp;STANDINGS_ERA[[#This Row],[Team]]</f>
        <v>$400 Draft Champions Feb 20 1:00 pm Lg.3735Team Wurm</v>
      </c>
    </row>
    <row r="2821" spans="1:7" x14ac:dyDescent="0.25">
      <c r="A2821">
        <v>2836</v>
      </c>
      <c r="B2821" t="s">
        <v>77</v>
      </c>
      <c r="C2821" t="s">
        <v>2653</v>
      </c>
      <c r="D2821">
        <v>4.54</v>
      </c>
      <c r="E2821">
        <v>75</v>
      </c>
      <c r="F2821">
        <f t="shared" si="44"/>
        <v>15</v>
      </c>
      <c r="G2821" t="str">
        <f>STANDINGS_ERA[[#This Row],[League]]&amp;STANDINGS_ERA[[#This Row],[Team]]</f>
        <v>$400 Draft Champions Feb 20 1:00 pm Lg.3735Team Taylor</v>
      </c>
    </row>
    <row r="2822" spans="1:7" x14ac:dyDescent="0.25">
      <c r="A2822">
        <v>361</v>
      </c>
      <c r="B2822" t="s">
        <v>2663</v>
      </c>
      <c r="C2822" t="s">
        <v>2662</v>
      </c>
      <c r="D2822">
        <v>3.5790000000000002</v>
      </c>
      <c r="E2822">
        <v>2550</v>
      </c>
      <c r="F2822">
        <f t="shared" si="44"/>
        <v>1</v>
      </c>
      <c r="G2822" t="str">
        <f>STANDINGS_ERA[[#This Row],[League]]&amp;STANDINGS_ERA[[#This Row],[Team]]</f>
        <v>$400 Draft Champions Feb 24 1:00 pm Lg.3760Untied Since '68</v>
      </c>
    </row>
    <row r="2823" spans="1:7" x14ac:dyDescent="0.25">
      <c r="A2823">
        <v>469</v>
      </c>
      <c r="B2823" t="s">
        <v>2665</v>
      </c>
      <c r="C2823" t="s">
        <v>2662</v>
      </c>
      <c r="D2823">
        <v>3.625</v>
      </c>
      <c r="E2823">
        <v>2442</v>
      </c>
      <c r="F2823">
        <f t="shared" si="44"/>
        <v>2</v>
      </c>
      <c r="G2823" t="str">
        <f>STANDINGS_ERA[[#This Row],[League]]&amp;STANDINGS_ERA[[#This Row],[Team]]</f>
        <v>$400 Draft Champions Feb 24 1:00 pm Lg.3760Team Herman</v>
      </c>
    </row>
    <row r="2824" spans="1:7" x14ac:dyDescent="0.25">
      <c r="A2824">
        <v>720</v>
      </c>
      <c r="B2824" t="s">
        <v>2672</v>
      </c>
      <c r="C2824" t="s">
        <v>2662</v>
      </c>
      <c r="D2824">
        <v>3.7229999999999999</v>
      </c>
      <c r="E2824">
        <v>2191</v>
      </c>
      <c r="F2824">
        <f t="shared" si="44"/>
        <v>3</v>
      </c>
      <c r="G2824" t="str">
        <f>STANDINGS_ERA[[#This Row],[League]]&amp;STANDINGS_ERA[[#This Row],[Team]]</f>
        <v>$400 Draft Champions Feb 24 1:00 pm Lg.3760So-Crates</v>
      </c>
    </row>
    <row r="2825" spans="1:7" x14ac:dyDescent="0.25">
      <c r="A2825">
        <v>929</v>
      </c>
      <c r="B2825" t="s">
        <v>2669</v>
      </c>
      <c r="C2825" t="s">
        <v>2662</v>
      </c>
      <c r="D2825">
        <v>3.7839999999999998</v>
      </c>
      <c r="E2825">
        <v>1982</v>
      </c>
      <c r="F2825">
        <f t="shared" si="44"/>
        <v>4</v>
      </c>
      <c r="G2825" t="str">
        <f>STANDINGS_ERA[[#This Row],[League]]&amp;STANDINGS_ERA[[#This Row],[Team]]</f>
        <v>$400 Draft Champions Feb 24 1:00 pm Lg.3760JonesCurtisW DC2</v>
      </c>
    </row>
    <row r="2826" spans="1:7" x14ac:dyDescent="0.25">
      <c r="A2826">
        <v>990</v>
      </c>
      <c r="B2826" t="s">
        <v>268</v>
      </c>
      <c r="C2826" t="s">
        <v>2662</v>
      </c>
      <c r="D2826">
        <v>3.8010000000000002</v>
      </c>
      <c r="E2826">
        <v>1920.5</v>
      </c>
      <c r="F2826">
        <f t="shared" si="44"/>
        <v>5</v>
      </c>
      <c r="G2826" t="str">
        <f>STANDINGS_ERA[[#This Row],[League]]&amp;STANDINGS_ERA[[#This Row],[Team]]</f>
        <v>$400 Draft Champions Feb 24 1:00 pm Lg.3760Eight Hour Draft League</v>
      </c>
    </row>
    <row r="2827" spans="1:7" x14ac:dyDescent="0.25">
      <c r="A2827">
        <v>996</v>
      </c>
      <c r="B2827" t="s">
        <v>2671</v>
      </c>
      <c r="C2827" t="s">
        <v>2662</v>
      </c>
      <c r="D2827">
        <v>3.8029999999999999</v>
      </c>
      <c r="E2827">
        <v>1915</v>
      </c>
      <c r="F2827">
        <f t="shared" si="44"/>
        <v>6</v>
      </c>
      <c r="G2827" t="str">
        <f>STANDINGS_ERA[[#This Row],[League]]&amp;STANDINGS_ERA[[#This Row],[Team]]</f>
        <v>$400 Draft Champions Feb 24 1:00 pm Lg.3760Rosie's Pishers</v>
      </c>
    </row>
    <row r="2828" spans="1:7" x14ac:dyDescent="0.25">
      <c r="A2828">
        <v>1220</v>
      </c>
      <c r="B2828" t="s">
        <v>2668</v>
      </c>
      <c r="C2828" t="s">
        <v>2662</v>
      </c>
      <c r="D2828">
        <v>3.8679999999999999</v>
      </c>
      <c r="E2828">
        <v>1691</v>
      </c>
      <c r="F2828">
        <f t="shared" si="44"/>
        <v>7</v>
      </c>
      <c r="G2828" t="str">
        <f>STANDINGS_ERA[[#This Row],[League]]&amp;STANDINGS_ERA[[#This Row],[Team]]</f>
        <v>$400 Draft Champions Feb 24 1:00 pm Lg.3760Maikel America Great Again</v>
      </c>
    </row>
    <row r="2829" spans="1:7" x14ac:dyDescent="0.25">
      <c r="A2829">
        <v>1287</v>
      </c>
      <c r="B2829" t="s">
        <v>2661</v>
      </c>
      <c r="C2829" t="s">
        <v>2662</v>
      </c>
      <c r="D2829">
        <v>3.8860000000000001</v>
      </c>
      <c r="E2829">
        <v>1624</v>
      </c>
      <c r="F2829">
        <f t="shared" si="44"/>
        <v>8</v>
      </c>
      <c r="G2829" t="str">
        <f>STANDINGS_ERA[[#This Row],[League]]&amp;STANDINGS_ERA[[#This Row],[Team]]</f>
        <v>$400 Draft Champions Feb 24 1:00 pm Lg.3760Team Rooney</v>
      </c>
    </row>
    <row r="2830" spans="1:7" x14ac:dyDescent="0.25">
      <c r="A2830">
        <v>1312</v>
      </c>
      <c r="B2830" t="s">
        <v>2673</v>
      </c>
      <c r="C2830" t="s">
        <v>2662</v>
      </c>
      <c r="D2830">
        <v>3.891</v>
      </c>
      <c r="E2830">
        <v>1599</v>
      </c>
      <c r="F2830">
        <f t="shared" si="44"/>
        <v>9</v>
      </c>
      <c r="G2830" t="str">
        <f>STANDINGS_ERA[[#This Row],[League]]&amp;STANDINGS_ERA[[#This Row],[Team]]</f>
        <v>$400 Draft Champions Feb 24 1:00 pm Lg.3760Sue Baby</v>
      </c>
    </row>
    <row r="2831" spans="1:7" x14ac:dyDescent="0.25">
      <c r="A2831">
        <v>1481</v>
      </c>
      <c r="B2831" t="s">
        <v>2667</v>
      </c>
      <c r="C2831" t="s">
        <v>2662</v>
      </c>
      <c r="D2831">
        <v>3.9390000000000001</v>
      </c>
      <c r="E2831">
        <v>1430</v>
      </c>
      <c r="F2831">
        <f t="shared" si="44"/>
        <v>10</v>
      </c>
      <c r="G2831" t="str">
        <f>STANDINGS_ERA[[#This Row],[League]]&amp;STANDINGS_ERA[[#This Row],[Team]]</f>
        <v>$400 Draft Champions Feb 24 1:00 pm Lg.3760To Catch a Thief</v>
      </c>
    </row>
    <row r="2832" spans="1:7" x14ac:dyDescent="0.25">
      <c r="A2832">
        <v>1496</v>
      </c>
      <c r="B2832" t="s">
        <v>2670</v>
      </c>
      <c r="C2832" t="s">
        <v>2662</v>
      </c>
      <c r="D2832">
        <v>3.9420000000000002</v>
      </c>
      <c r="E2832">
        <v>1415</v>
      </c>
      <c r="F2832">
        <f t="shared" si="44"/>
        <v>11</v>
      </c>
      <c r="G2832" t="str">
        <f>STANDINGS_ERA[[#This Row],[League]]&amp;STANDINGS_ERA[[#This Row],[Team]]</f>
        <v>$400 Draft Champions Feb 24 1:00 pm Lg.3760Liars &amp; Felons #12</v>
      </c>
    </row>
    <row r="2833" spans="1:7" x14ac:dyDescent="0.25">
      <c r="A2833">
        <v>1716</v>
      </c>
      <c r="B2833" t="s">
        <v>2666</v>
      </c>
      <c r="C2833" t="s">
        <v>2662</v>
      </c>
      <c r="D2833">
        <v>4.0049999999999999</v>
      </c>
      <c r="E2833">
        <v>1195</v>
      </c>
      <c r="F2833">
        <f t="shared" si="44"/>
        <v>12</v>
      </c>
      <c r="G2833" t="str">
        <f>STANDINGS_ERA[[#This Row],[League]]&amp;STANDINGS_ERA[[#This Row],[Team]]</f>
        <v>$400 Draft Champions Feb 24 1:00 pm Lg.3760Team Floriolli</v>
      </c>
    </row>
    <row r="2834" spans="1:7" x14ac:dyDescent="0.25">
      <c r="A2834">
        <v>2318</v>
      </c>
      <c r="B2834" t="s">
        <v>193</v>
      </c>
      <c r="C2834" t="s">
        <v>2662</v>
      </c>
      <c r="D2834">
        <v>4.1980000000000004</v>
      </c>
      <c r="E2834">
        <v>593</v>
      </c>
      <c r="F2834">
        <f t="shared" si="44"/>
        <v>13</v>
      </c>
      <c r="G2834" t="str">
        <f>STANDINGS_ERA[[#This Row],[League]]&amp;STANDINGS_ERA[[#This Row],[Team]]</f>
        <v>$400 Draft Champions Feb 24 1:00 pm Lg.3760Team Peavey</v>
      </c>
    </row>
    <row r="2835" spans="1:7" x14ac:dyDescent="0.25">
      <c r="A2835">
        <v>2481</v>
      </c>
      <c r="B2835" t="s">
        <v>92</v>
      </c>
      <c r="C2835" t="s">
        <v>2662</v>
      </c>
      <c r="D2835">
        <v>4.2619999999999996</v>
      </c>
      <c r="E2835">
        <v>430</v>
      </c>
      <c r="F2835">
        <f t="shared" si="44"/>
        <v>14</v>
      </c>
      <c r="G2835" t="str">
        <f>STANDINGS_ERA[[#This Row],[League]]&amp;STANDINGS_ERA[[#This Row],[Team]]</f>
        <v>$400 Draft Champions Feb 24 1:00 pm Lg.3760Black Sox</v>
      </c>
    </row>
    <row r="2836" spans="1:7" x14ac:dyDescent="0.25">
      <c r="A2836">
        <v>2582</v>
      </c>
      <c r="B2836" t="s">
        <v>2664</v>
      </c>
      <c r="C2836" t="s">
        <v>2662</v>
      </c>
      <c r="D2836">
        <v>4.3120000000000003</v>
      </c>
      <c r="E2836">
        <v>329</v>
      </c>
      <c r="F2836">
        <f t="shared" si="44"/>
        <v>15</v>
      </c>
      <c r="G2836" t="str">
        <f>STANDINGS_ERA[[#This Row],[League]]&amp;STANDINGS_ERA[[#This Row],[Team]]</f>
        <v>$400 Draft Champions Feb 24 1:00 pm Lg.3760deadmoneyH</v>
      </c>
    </row>
    <row r="2837" spans="1:7" x14ac:dyDescent="0.25">
      <c r="A2837">
        <v>53</v>
      </c>
      <c r="B2837" t="s">
        <v>2678</v>
      </c>
      <c r="C2837" t="s">
        <v>2675</v>
      </c>
      <c r="D2837">
        <v>3.2839999999999998</v>
      </c>
      <c r="E2837">
        <v>2858</v>
      </c>
      <c r="F2837">
        <f t="shared" si="44"/>
        <v>1</v>
      </c>
      <c r="G2837" t="str">
        <f>STANDINGS_ERA[[#This Row],[League]]&amp;STANDINGS_ERA[[#This Row],[Team]]</f>
        <v>$400 Draft Champions Jan 09 1:00 pm Lg.3586Pounders 400</v>
      </c>
    </row>
    <row r="2838" spans="1:7" x14ac:dyDescent="0.25">
      <c r="A2838">
        <v>222</v>
      </c>
      <c r="B2838" t="s">
        <v>77</v>
      </c>
      <c r="C2838" t="s">
        <v>2675</v>
      </c>
      <c r="D2838">
        <v>3.4990000000000001</v>
      </c>
      <c r="E2838">
        <v>2689</v>
      </c>
      <c r="F2838">
        <f t="shared" si="44"/>
        <v>2</v>
      </c>
      <c r="G2838" t="str">
        <f>STANDINGS_ERA[[#This Row],[League]]&amp;STANDINGS_ERA[[#This Row],[Team]]</f>
        <v>$400 Draft Champions Jan 09 1:00 pm Lg.3586Team Taylor</v>
      </c>
    </row>
    <row r="2839" spans="1:7" x14ac:dyDescent="0.25">
      <c r="A2839">
        <v>340</v>
      </c>
      <c r="B2839" t="s">
        <v>2677</v>
      </c>
      <c r="C2839" t="s">
        <v>2675</v>
      </c>
      <c r="D2839">
        <v>3.5659999999999998</v>
      </c>
      <c r="E2839">
        <v>2571</v>
      </c>
      <c r="F2839">
        <f t="shared" si="44"/>
        <v>3</v>
      </c>
      <c r="G2839" t="str">
        <f>STANDINGS_ERA[[#This Row],[League]]&amp;STANDINGS_ERA[[#This Row],[Team]]</f>
        <v>$400 Draft Champions Jan 09 1:00 pm Lg.3586Vermont Mariners</v>
      </c>
    </row>
    <row r="2840" spans="1:7" x14ac:dyDescent="0.25">
      <c r="A2840">
        <v>966</v>
      </c>
      <c r="B2840" t="s">
        <v>2680</v>
      </c>
      <c r="C2840" t="s">
        <v>2675</v>
      </c>
      <c r="D2840">
        <v>3.794</v>
      </c>
      <c r="E2840">
        <v>1945.5</v>
      </c>
      <c r="F2840">
        <f t="shared" si="44"/>
        <v>4</v>
      </c>
      <c r="G2840" t="str">
        <f>STANDINGS_ERA[[#This Row],[League]]&amp;STANDINGS_ERA[[#This Row],[Team]]</f>
        <v>$400 Draft Champions Jan 09 1:00 pm Lg.3586The Achievers - DC 4</v>
      </c>
    </row>
    <row r="2841" spans="1:7" x14ac:dyDescent="0.25">
      <c r="A2841">
        <v>975</v>
      </c>
      <c r="B2841" t="s">
        <v>2682</v>
      </c>
      <c r="C2841" t="s">
        <v>2675</v>
      </c>
      <c r="D2841">
        <v>3.7970000000000002</v>
      </c>
      <c r="E2841">
        <v>1936</v>
      </c>
      <c r="F2841">
        <f t="shared" si="44"/>
        <v>5</v>
      </c>
      <c r="G2841" t="str">
        <f>STANDINGS_ERA[[#This Row],[League]]&amp;STANDINGS_ERA[[#This Row],[Team]]</f>
        <v>$400 Draft Champions Jan 09 1:00 pm Lg.3586Dino Rona</v>
      </c>
    </row>
    <row r="2842" spans="1:7" x14ac:dyDescent="0.25">
      <c r="A2842">
        <v>1156</v>
      </c>
      <c r="B2842" t="s">
        <v>2676</v>
      </c>
      <c r="C2842" t="s">
        <v>2675</v>
      </c>
      <c r="D2842">
        <v>3.851</v>
      </c>
      <c r="E2842">
        <v>1755</v>
      </c>
      <c r="F2842">
        <f t="shared" si="44"/>
        <v>6</v>
      </c>
      <c r="G2842" t="str">
        <f>STANDINGS_ERA[[#This Row],[League]]&amp;STANDINGS_ERA[[#This Row],[Team]]</f>
        <v>$400 Draft Champions Jan 09 1:00 pm Lg.3586The Notorious C.O.Z.</v>
      </c>
    </row>
    <row r="2843" spans="1:7" x14ac:dyDescent="0.25">
      <c r="A2843">
        <v>1189</v>
      </c>
      <c r="B2843" t="s">
        <v>208</v>
      </c>
      <c r="C2843" t="s">
        <v>2675</v>
      </c>
      <c r="D2843">
        <v>3.86</v>
      </c>
      <c r="E2843">
        <v>1722</v>
      </c>
      <c r="F2843">
        <f t="shared" si="44"/>
        <v>7</v>
      </c>
      <c r="G2843" t="str">
        <f>STANDINGS_ERA[[#This Row],[League]]&amp;STANDINGS_ERA[[#This Row],[Team]]</f>
        <v>$400 Draft Champions Jan 09 1:00 pm Lg.3586Gashouse Gang</v>
      </c>
    </row>
    <row r="2844" spans="1:7" x14ac:dyDescent="0.25">
      <c r="A2844">
        <v>1631</v>
      </c>
      <c r="B2844" t="s">
        <v>17</v>
      </c>
      <c r="C2844" t="s">
        <v>2675</v>
      </c>
      <c r="D2844">
        <v>3.9809999999999999</v>
      </c>
      <c r="E2844">
        <v>1280</v>
      </c>
      <c r="F2844">
        <f t="shared" si="44"/>
        <v>8</v>
      </c>
      <c r="G2844" t="str">
        <f>STANDINGS_ERA[[#This Row],[League]]&amp;STANDINGS_ERA[[#This Row],[Team]]</f>
        <v>$400 Draft Champions Jan 09 1:00 pm Lg.3586Millertime</v>
      </c>
    </row>
    <row r="2845" spans="1:7" x14ac:dyDescent="0.25">
      <c r="A2845">
        <v>2003</v>
      </c>
      <c r="B2845" t="s">
        <v>2683</v>
      </c>
      <c r="C2845" t="s">
        <v>2675</v>
      </c>
      <c r="D2845">
        <v>4.0919999999999996</v>
      </c>
      <c r="E2845">
        <v>908</v>
      </c>
      <c r="F2845">
        <f t="shared" si="44"/>
        <v>9</v>
      </c>
      <c r="G2845" t="str">
        <f>STANDINGS_ERA[[#This Row],[League]]&amp;STANDINGS_ERA[[#This Row],[Team]]</f>
        <v>$400 Draft Champions Jan 09 1:00 pm Lg.3586The Penthouse</v>
      </c>
    </row>
    <row r="2846" spans="1:7" x14ac:dyDescent="0.25">
      <c r="A2846">
        <v>2111</v>
      </c>
      <c r="B2846" t="s">
        <v>2679</v>
      </c>
      <c r="C2846" t="s">
        <v>2675</v>
      </c>
      <c r="D2846">
        <v>4.1310000000000002</v>
      </c>
      <c r="E2846">
        <v>800</v>
      </c>
      <c r="F2846">
        <f t="shared" si="44"/>
        <v>10</v>
      </c>
      <c r="G2846" t="str">
        <f>STANDINGS_ERA[[#This Row],[League]]&amp;STANDINGS_ERA[[#This Row],[Team]]</f>
        <v>$400 Draft Champions Jan 09 1:00 pm Lg.3586Draughtsman 1</v>
      </c>
    </row>
    <row r="2847" spans="1:7" x14ac:dyDescent="0.25">
      <c r="A2847">
        <v>2406</v>
      </c>
      <c r="B2847" t="s">
        <v>2681</v>
      </c>
      <c r="C2847" t="s">
        <v>2675</v>
      </c>
      <c r="D2847">
        <v>4.2249999999999996</v>
      </c>
      <c r="E2847">
        <v>505</v>
      </c>
      <c r="F2847">
        <f t="shared" si="44"/>
        <v>11</v>
      </c>
      <c r="G2847" t="str">
        <f>STANDINGS_ERA[[#This Row],[League]]&amp;STANDINGS_ERA[[#This Row],[Team]]</f>
        <v>$400 Draft Champions Jan 09 1:00 pm Lg.3586ShowtimeDC1</v>
      </c>
    </row>
    <row r="2848" spans="1:7" x14ac:dyDescent="0.25">
      <c r="A2848">
        <v>2604</v>
      </c>
      <c r="B2848" t="s">
        <v>57</v>
      </c>
      <c r="C2848" t="s">
        <v>2675</v>
      </c>
      <c r="D2848">
        <v>4.3230000000000004</v>
      </c>
      <c r="E2848">
        <v>307</v>
      </c>
      <c r="F2848">
        <f t="shared" si="44"/>
        <v>12</v>
      </c>
      <c r="G2848" t="str">
        <f>STANDINGS_ERA[[#This Row],[League]]&amp;STANDINGS_ERA[[#This Row],[Team]]</f>
        <v>$400 Draft Champions Jan 09 1:00 pm Lg.3586Blood and Gore</v>
      </c>
    </row>
    <row r="2849" spans="1:7" x14ac:dyDescent="0.25">
      <c r="A2849">
        <v>2607</v>
      </c>
      <c r="B2849" t="s">
        <v>2685</v>
      </c>
      <c r="C2849" t="s">
        <v>2675</v>
      </c>
      <c r="D2849">
        <v>4.3259999999999996</v>
      </c>
      <c r="E2849">
        <v>304</v>
      </c>
      <c r="F2849">
        <f t="shared" si="44"/>
        <v>13</v>
      </c>
      <c r="G2849" t="str">
        <f>STANDINGS_ERA[[#This Row],[League]]&amp;STANDINGS_ERA[[#This Row],[Team]]</f>
        <v>$400 Draft Champions Jan 09 1:00 pm Lg.3586Gont Sparrowhawks</v>
      </c>
    </row>
    <row r="2850" spans="1:7" x14ac:dyDescent="0.25">
      <c r="A2850">
        <v>2652</v>
      </c>
      <c r="B2850" t="s">
        <v>2674</v>
      </c>
      <c r="C2850" t="s">
        <v>2675</v>
      </c>
      <c r="D2850">
        <v>4.3529999999999998</v>
      </c>
      <c r="E2850">
        <v>259</v>
      </c>
      <c r="F2850">
        <f t="shared" si="44"/>
        <v>14</v>
      </c>
      <c r="G2850" t="str">
        <f>STANDINGS_ERA[[#This Row],[League]]&amp;STANDINGS_ERA[[#This Row],[Team]]</f>
        <v>$400 Draft Champions Jan 09 1:00 pm Lg.3586Dookie McGee v1 - $400</v>
      </c>
    </row>
    <row r="2851" spans="1:7" x14ac:dyDescent="0.25">
      <c r="A2851">
        <v>2663</v>
      </c>
      <c r="B2851" t="s">
        <v>2684</v>
      </c>
      <c r="C2851" t="s">
        <v>2675</v>
      </c>
      <c r="D2851">
        <v>4.3609999999999998</v>
      </c>
      <c r="E2851">
        <v>248</v>
      </c>
      <c r="F2851">
        <f t="shared" si="44"/>
        <v>15</v>
      </c>
      <c r="G2851" t="str">
        <f>STANDINGS_ERA[[#This Row],[League]]&amp;STANDINGS_ERA[[#This Row],[Team]]</f>
        <v>$400 Draft Champions Jan 09 1:00 pm Lg.3586Team porus</v>
      </c>
    </row>
    <row r="2852" spans="1:7" x14ac:dyDescent="0.25">
      <c r="A2852">
        <v>200</v>
      </c>
      <c r="B2852" t="s">
        <v>170</v>
      </c>
      <c r="C2852" t="s">
        <v>2687</v>
      </c>
      <c r="D2852">
        <v>3.48</v>
      </c>
      <c r="E2852">
        <v>2711</v>
      </c>
      <c r="F2852">
        <f t="shared" si="44"/>
        <v>1</v>
      </c>
      <c r="G2852" t="str">
        <f>STANDINGS_ERA[[#This Row],[League]]&amp;STANDINGS_ERA[[#This Row],[Team]]</f>
        <v>$400 Draft Champions Jan 27 1:00 pm Lg.3628deadmoneyD</v>
      </c>
    </row>
    <row r="2853" spans="1:7" x14ac:dyDescent="0.25">
      <c r="A2853">
        <v>276</v>
      </c>
      <c r="B2853" t="s">
        <v>2688</v>
      </c>
      <c r="C2853" t="s">
        <v>2687</v>
      </c>
      <c r="D2853">
        <v>3.5369999999999999</v>
      </c>
      <c r="E2853">
        <v>2635</v>
      </c>
      <c r="F2853">
        <f t="shared" si="44"/>
        <v>2</v>
      </c>
      <c r="G2853" t="str">
        <f>STANDINGS_ERA[[#This Row],[League]]&amp;STANDINGS_ERA[[#This Row],[Team]]</f>
        <v>$400 Draft Champions Jan 27 1:00 pm Lg.3628The Mudhens</v>
      </c>
    </row>
    <row r="2854" spans="1:7" x14ac:dyDescent="0.25">
      <c r="A2854">
        <v>356</v>
      </c>
      <c r="B2854" t="s">
        <v>2697</v>
      </c>
      <c r="C2854" t="s">
        <v>2687</v>
      </c>
      <c r="D2854">
        <v>3.577</v>
      </c>
      <c r="E2854">
        <v>2555</v>
      </c>
      <c r="F2854">
        <f t="shared" si="44"/>
        <v>3</v>
      </c>
      <c r="G2854" t="str">
        <f>STANDINGS_ERA[[#This Row],[League]]&amp;STANDINGS_ERA[[#This Row],[Team]]</f>
        <v>$400 Draft Champions Jan 27 1:00 pm Lg.3628Makin' it Reign</v>
      </c>
    </row>
    <row r="2855" spans="1:7" x14ac:dyDescent="0.25">
      <c r="A2855">
        <v>453</v>
      </c>
      <c r="B2855" t="s">
        <v>2695</v>
      </c>
      <c r="C2855" t="s">
        <v>2687</v>
      </c>
      <c r="D2855">
        <v>3.6179999999999999</v>
      </c>
      <c r="E2855">
        <v>2458</v>
      </c>
      <c r="F2855">
        <f t="shared" si="44"/>
        <v>4</v>
      </c>
      <c r="G2855" t="str">
        <f>STANDINGS_ERA[[#This Row],[League]]&amp;STANDINGS_ERA[[#This Row],[Team]]</f>
        <v>$400 Draft Champions Jan 27 1:00 pm Lg.3628The Achievers - DC 5</v>
      </c>
    </row>
    <row r="2856" spans="1:7" x14ac:dyDescent="0.25">
      <c r="A2856">
        <v>536</v>
      </c>
      <c r="B2856" t="s">
        <v>402</v>
      </c>
      <c r="C2856" t="s">
        <v>2687</v>
      </c>
      <c r="D2856">
        <v>3.6520000000000001</v>
      </c>
      <c r="E2856">
        <v>2375</v>
      </c>
      <c r="F2856">
        <f t="shared" si="44"/>
        <v>5</v>
      </c>
      <c r="G2856" t="str">
        <f>STANDINGS_ERA[[#This Row],[League]]&amp;STANDINGS_ERA[[#This Row],[Team]]</f>
        <v>$400 Draft Champions Jan 27 1:00 pm Lg.3628Team Leonard</v>
      </c>
    </row>
    <row r="2857" spans="1:7" x14ac:dyDescent="0.25">
      <c r="A2857">
        <v>940</v>
      </c>
      <c r="B2857" t="s">
        <v>2686</v>
      </c>
      <c r="C2857" t="s">
        <v>2687</v>
      </c>
      <c r="D2857">
        <v>3.7869999999999999</v>
      </c>
      <c r="E2857">
        <v>1971</v>
      </c>
      <c r="F2857">
        <f t="shared" si="44"/>
        <v>6</v>
      </c>
      <c r="G2857" t="str">
        <f>STANDINGS_ERA[[#This Row],[League]]&amp;STANDINGS_ERA[[#This Row],[Team]]</f>
        <v>$400 Draft Champions Jan 27 1:00 pm Lg.3628Tdot Tanks 4</v>
      </c>
    </row>
    <row r="2858" spans="1:7" x14ac:dyDescent="0.25">
      <c r="A2858">
        <v>973</v>
      </c>
      <c r="B2858" t="s">
        <v>2696</v>
      </c>
      <c r="C2858" t="s">
        <v>2687</v>
      </c>
      <c r="D2858">
        <v>3.7959999999999998</v>
      </c>
      <c r="E2858">
        <v>1938</v>
      </c>
      <c r="F2858">
        <f t="shared" si="44"/>
        <v>7</v>
      </c>
      <c r="G2858" t="str">
        <f>STANDINGS_ERA[[#This Row],[League]]&amp;STANDINGS_ERA[[#This Row],[Team]]</f>
        <v>$400 Draft Champions Jan 27 1:00 pm Lg.3628Starfishmn 0127Z</v>
      </c>
    </row>
    <row r="2859" spans="1:7" x14ac:dyDescent="0.25">
      <c r="A2859">
        <v>1108</v>
      </c>
      <c r="B2859" t="s">
        <v>2691</v>
      </c>
      <c r="C2859" t="s">
        <v>2687</v>
      </c>
      <c r="D2859">
        <v>3.8359999999999999</v>
      </c>
      <c r="E2859">
        <v>1803</v>
      </c>
      <c r="F2859">
        <f t="shared" si="44"/>
        <v>8</v>
      </c>
      <c r="G2859" t="str">
        <f>STANDINGS_ERA[[#This Row],[League]]&amp;STANDINGS_ERA[[#This Row],[Team]]</f>
        <v>$400 Draft Champions Jan 27 1:00 pm Lg.3628Garrett Atkins Diet</v>
      </c>
    </row>
    <row r="2860" spans="1:7" x14ac:dyDescent="0.25">
      <c r="A2860">
        <v>1432</v>
      </c>
      <c r="B2860" t="s">
        <v>2690</v>
      </c>
      <c r="C2860" t="s">
        <v>2687</v>
      </c>
      <c r="D2860">
        <v>3.9249999999999998</v>
      </c>
      <c r="E2860">
        <v>1479</v>
      </c>
      <c r="F2860">
        <f t="shared" si="44"/>
        <v>9</v>
      </c>
      <c r="G2860" t="str">
        <f>STANDINGS_ERA[[#This Row],[League]]&amp;STANDINGS_ERA[[#This Row],[Team]]</f>
        <v>$400 Draft Champions Jan 27 1:00 pm Lg.3628K Korner</v>
      </c>
    </row>
    <row r="2861" spans="1:7" x14ac:dyDescent="0.25">
      <c r="A2861">
        <v>1460</v>
      </c>
      <c r="B2861" t="s">
        <v>2694</v>
      </c>
      <c r="C2861" t="s">
        <v>2687</v>
      </c>
      <c r="D2861">
        <v>3.9329999999999998</v>
      </c>
      <c r="E2861">
        <v>1451</v>
      </c>
      <c r="F2861">
        <f t="shared" si="44"/>
        <v>10</v>
      </c>
      <c r="G2861" t="str">
        <f>STANDINGS_ERA[[#This Row],[League]]&amp;STANDINGS_ERA[[#This Row],[Team]]</f>
        <v>$400 Draft Champions Jan 27 1:00 pm Lg.3628Obstreperous Obelisks</v>
      </c>
    </row>
    <row r="2862" spans="1:7" x14ac:dyDescent="0.25">
      <c r="A2862">
        <v>1879</v>
      </c>
      <c r="B2862" t="s">
        <v>518</v>
      </c>
      <c r="C2862" t="s">
        <v>2687</v>
      </c>
      <c r="D2862">
        <v>4.0510000000000002</v>
      </c>
      <c r="E2862">
        <v>1032</v>
      </c>
      <c r="F2862">
        <f t="shared" si="44"/>
        <v>11</v>
      </c>
      <c r="G2862" t="str">
        <f>STANDINGS_ERA[[#This Row],[League]]&amp;STANDINGS_ERA[[#This Row],[Team]]</f>
        <v>$400 Draft Champions Jan 27 1:00 pm Lg.3628Lamentation of Their Women</v>
      </c>
    </row>
    <row r="2863" spans="1:7" x14ac:dyDescent="0.25">
      <c r="A2863">
        <v>1918</v>
      </c>
      <c r="B2863" t="s">
        <v>2693</v>
      </c>
      <c r="C2863" t="s">
        <v>2687</v>
      </c>
      <c r="D2863">
        <v>4.0640000000000001</v>
      </c>
      <c r="E2863">
        <v>993</v>
      </c>
      <c r="F2863">
        <f t="shared" si="44"/>
        <v>12</v>
      </c>
      <c r="G2863" t="str">
        <f>STANDINGS_ERA[[#This Row],[League]]&amp;STANDINGS_ERA[[#This Row],[Team]]</f>
        <v>$400 Draft Champions Jan 27 1:00 pm Lg.3628ShowtimeDC2</v>
      </c>
    </row>
    <row r="2864" spans="1:7" x14ac:dyDescent="0.25">
      <c r="A2864">
        <v>2429</v>
      </c>
      <c r="B2864" t="s">
        <v>264</v>
      </c>
      <c r="C2864" t="s">
        <v>2687</v>
      </c>
      <c r="D2864">
        <v>4.234</v>
      </c>
      <c r="E2864">
        <v>482</v>
      </c>
      <c r="F2864">
        <f t="shared" si="44"/>
        <v>13</v>
      </c>
      <c r="G2864" t="str">
        <f>STANDINGS_ERA[[#This Row],[League]]&amp;STANDINGS_ERA[[#This Row],[Team]]</f>
        <v>$400 Draft Champions Jan 27 1:00 pm Lg.3628Tigers Slappy DC3</v>
      </c>
    </row>
    <row r="2865" spans="1:7" x14ac:dyDescent="0.25">
      <c r="A2865">
        <v>2728</v>
      </c>
      <c r="B2865" t="s">
        <v>2692</v>
      </c>
      <c r="C2865" t="s">
        <v>2687</v>
      </c>
      <c r="D2865">
        <v>4.4109999999999996</v>
      </c>
      <c r="E2865">
        <v>183</v>
      </c>
      <c r="F2865">
        <f t="shared" si="44"/>
        <v>14</v>
      </c>
      <c r="G2865" t="str">
        <f>STANDINGS_ERA[[#This Row],[League]]&amp;STANDINGS_ERA[[#This Row],[Team]]</f>
        <v>$400 Draft Champions Jan 27 1:00 pm Lg.3628Salisbury Theatre</v>
      </c>
    </row>
    <row r="2866" spans="1:7" x14ac:dyDescent="0.25">
      <c r="A2866">
        <v>2896</v>
      </c>
      <c r="B2866" t="s">
        <v>2689</v>
      </c>
      <c r="C2866" t="s">
        <v>2687</v>
      </c>
      <c r="D2866">
        <v>4.806</v>
      </c>
      <c r="E2866">
        <v>15</v>
      </c>
      <c r="F2866">
        <f t="shared" si="44"/>
        <v>15</v>
      </c>
      <c r="G2866" t="str">
        <f>STANDINGS_ERA[[#This Row],[League]]&amp;STANDINGS_ERA[[#This Row],[Team]]</f>
        <v>$400 Draft Champions Jan 27 1:00 pm Lg.3628Senior Moment</v>
      </c>
    </row>
    <row r="2867" spans="1:7" x14ac:dyDescent="0.25">
      <c r="A2867">
        <v>428</v>
      </c>
      <c r="B2867" t="s">
        <v>256</v>
      </c>
      <c r="C2867" t="s">
        <v>2698</v>
      </c>
      <c r="D2867">
        <v>3.6070000000000002</v>
      </c>
      <c r="E2867">
        <v>2483</v>
      </c>
      <c r="F2867">
        <f t="shared" si="44"/>
        <v>1</v>
      </c>
      <c r="G2867" t="str">
        <f>STANDINGS_ERA[[#This Row],[League]]&amp;STANDINGS_ERA[[#This Row],[Team]]</f>
        <v>$400 Draft Champions Mar 01 1:00 pm Lg.3807KNIGHTS</v>
      </c>
    </row>
    <row r="2868" spans="1:7" x14ac:dyDescent="0.25">
      <c r="A2868">
        <v>739</v>
      </c>
      <c r="B2868" t="s">
        <v>252</v>
      </c>
      <c r="C2868" t="s">
        <v>2698</v>
      </c>
      <c r="D2868">
        <v>3.7280000000000002</v>
      </c>
      <c r="E2868">
        <v>2172</v>
      </c>
      <c r="F2868">
        <f t="shared" si="44"/>
        <v>2</v>
      </c>
      <c r="G2868" t="str">
        <f>STANDINGS_ERA[[#This Row],[League]]&amp;STANDINGS_ERA[[#This Row],[Team]]</f>
        <v>$400 Draft Champions Mar 01 1:00 pm Lg.3807Cuban Baseball Federation</v>
      </c>
    </row>
    <row r="2869" spans="1:7" x14ac:dyDescent="0.25">
      <c r="A2869">
        <v>798</v>
      </c>
      <c r="B2869" t="s">
        <v>142</v>
      </c>
      <c r="C2869" t="s">
        <v>2698</v>
      </c>
      <c r="D2869">
        <v>3.7480000000000002</v>
      </c>
      <c r="E2869">
        <v>2113</v>
      </c>
      <c r="F2869">
        <f t="shared" si="44"/>
        <v>3</v>
      </c>
      <c r="G2869" t="str">
        <f>STANDINGS_ERA[[#This Row],[League]]&amp;STANDINGS_ERA[[#This Row],[Team]]</f>
        <v>$400 Draft Champions Mar 01 1:00 pm Lg.3807High Hopes</v>
      </c>
    </row>
    <row r="2870" spans="1:7" x14ac:dyDescent="0.25">
      <c r="A2870">
        <v>897</v>
      </c>
      <c r="B2870" t="s">
        <v>2705</v>
      </c>
      <c r="C2870" t="s">
        <v>2698</v>
      </c>
      <c r="D2870">
        <v>3.7770000000000001</v>
      </c>
      <c r="E2870">
        <v>2014</v>
      </c>
      <c r="F2870">
        <f t="shared" si="44"/>
        <v>4</v>
      </c>
      <c r="G2870" t="str">
        <f>STANDINGS_ERA[[#This Row],[League]]&amp;STANDINGS_ERA[[#This Row],[Team]]</f>
        <v>$400 Draft Champions Mar 01 1:00 pm Lg.3807Harvey Ballbangers</v>
      </c>
    </row>
    <row r="2871" spans="1:7" x14ac:dyDescent="0.25">
      <c r="A2871">
        <v>948</v>
      </c>
      <c r="B2871" t="s">
        <v>2699</v>
      </c>
      <c r="C2871" t="s">
        <v>2698</v>
      </c>
      <c r="D2871">
        <v>3.7890000000000001</v>
      </c>
      <c r="E2871">
        <v>1963</v>
      </c>
      <c r="F2871">
        <f t="shared" si="44"/>
        <v>5</v>
      </c>
      <c r="G2871" t="str">
        <f>STANDINGS_ERA[[#This Row],[League]]&amp;STANDINGS_ERA[[#This Row],[Team]]</f>
        <v>$400 Draft Champions Mar 01 1:00 pm Lg.3807Who's Your Papi??</v>
      </c>
    </row>
    <row r="2872" spans="1:7" x14ac:dyDescent="0.25">
      <c r="A2872">
        <v>1054</v>
      </c>
      <c r="B2872" t="s">
        <v>19</v>
      </c>
      <c r="C2872" t="s">
        <v>2698</v>
      </c>
      <c r="D2872">
        <v>3.819</v>
      </c>
      <c r="E2872">
        <v>1857</v>
      </c>
      <c r="F2872">
        <f t="shared" si="44"/>
        <v>6</v>
      </c>
      <c r="G2872" t="str">
        <f>STANDINGS_ERA[[#This Row],[League]]&amp;STANDINGS_ERA[[#This Row],[Team]]</f>
        <v>$400 Draft Champions Mar 01 1:00 pm Lg.3807One Eyed Jack</v>
      </c>
    </row>
    <row r="2873" spans="1:7" x14ac:dyDescent="0.25">
      <c r="A2873">
        <v>1462</v>
      </c>
      <c r="B2873" t="s">
        <v>2701</v>
      </c>
      <c r="C2873" t="s">
        <v>2698</v>
      </c>
      <c r="D2873">
        <v>3.9329999999999998</v>
      </c>
      <c r="E2873">
        <v>1449</v>
      </c>
      <c r="F2873">
        <f t="shared" si="44"/>
        <v>7</v>
      </c>
      <c r="G2873" t="str">
        <f>STANDINGS_ERA[[#This Row],[League]]&amp;STANDINGS_ERA[[#This Row],[Team]]</f>
        <v>$400 Draft Champions Mar 01 1:00 pm Lg.3807The Hit Kings</v>
      </c>
    </row>
    <row r="2874" spans="1:7" x14ac:dyDescent="0.25">
      <c r="A2874">
        <v>1634</v>
      </c>
      <c r="B2874" t="s">
        <v>2702</v>
      </c>
      <c r="C2874" t="s">
        <v>2698</v>
      </c>
      <c r="D2874">
        <v>3.9820000000000002</v>
      </c>
      <c r="E2874">
        <v>1277</v>
      </c>
      <c r="F2874">
        <f t="shared" si="44"/>
        <v>8</v>
      </c>
      <c r="G2874" t="str">
        <f>STANDINGS_ERA[[#This Row],[League]]&amp;STANDINGS_ERA[[#This Row],[Team]]</f>
        <v>$400 Draft Champions Mar 01 1:00 pm Lg.3807Swamps</v>
      </c>
    </row>
    <row r="2875" spans="1:7" x14ac:dyDescent="0.25">
      <c r="A2875">
        <v>1852</v>
      </c>
      <c r="B2875" t="s">
        <v>453</v>
      </c>
      <c r="C2875" t="s">
        <v>2698</v>
      </c>
      <c r="D2875">
        <v>4.0449999999999999</v>
      </c>
      <c r="E2875">
        <v>1059</v>
      </c>
      <c r="F2875">
        <f t="shared" si="44"/>
        <v>9</v>
      </c>
      <c r="G2875" t="str">
        <f>STANDINGS_ERA[[#This Row],[League]]&amp;STANDINGS_ERA[[#This Row],[Team]]</f>
        <v>$400 Draft Champions Mar 01 1:00 pm Lg.3807Lost in the Fog</v>
      </c>
    </row>
    <row r="2876" spans="1:7" x14ac:dyDescent="0.25">
      <c r="A2876">
        <v>2046</v>
      </c>
      <c r="B2876" t="s">
        <v>2704</v>
      </c>
      <c r="C2876" t="s">
        <v>2698</v>
      </c>
      <c r="D2876">
        <v>4.1070000000000002</v>
      </c>
      <c r="E2876">
        <v>865</v>
      </c>
      <c r="F2876">
        <f t="shared" si="44"/>
        <v>10</v>
      </c>
      <c r="G2876" t="str">
        <f>STANDINGS_ERA[[#This Row],[League]]&amp;STANDINGS_ERA[[#This Row],[Team]]</f>
        <v>$400 Draft Champions Mar 01 1:00 pm Lg.3807PhillyCheeseSteaks-DC</v>
      </c>
    </row>
    <row r="2877" spans="1:7" x14ac:dyDescent="0.25">
      <c r="A2877">
        <v>2159</v>
      </c>
      <c r="B2877" t="s">
        <v>1563</v>
      </c>
      <c r="C2877" t="s">
        <v>2698</v>
      </c>
      <c r="D2877">
        <v>4.1449999999999996</v>
      </c>
      <c r="E2877">
        <v>752</v>
      </c>
      <c r="F2877">
        <f t="shared" si="44"/>
        <v>11</v>
      </c>
      <c r="G2877" t="str">
        <f>STANDINGS_ERA[[#This Row],[League]]&amp;STANDINGS_ERA[[#This Row],[Team]]</f>
        <v>$400 Draft Champions Mar 01 1:00 pm Lg.3807@SethDaSportsMan</v>
      </c>
    </row>
    <row r="2878" spans="1:7" x14ac:dyDescent="0.25">
      <c r="A2878">
        <v>2190</v>
      </c>
      <c r="B2878" t="s">
        <v>2700</v>
      </c>
      <c r="C2878" t="s">
        <v>2698</v>
      </c>
      <c r="D2878">
        <v>4.157</v>
      </c>
      <c r="E2878">
        <v>721</v>
      </c>
      <c r="F2878">
        <f t="shared" si="44"/>
        <v>12</v>
      </c>
      <c r="G2878" t="str">
        <f>STANDINGS_ERA[[#This Row],[League]]&amp;STANDINGS_ERA[[#This Row],[Team]]</f>
        <v>$400 Draft Champions Mar 01 1:00 pm Lg.3807deadmoneyI</v>
      </c>
    </row>
    <row r="2879" spans="1:7" x14ac:dyDescent="0.25">
      <c r="A2879">
        <v>2355</v>
      </c>
      <c r="B2879" t="s">
        <v>2703</v>
      </c>
      <c r="C2879" t="s">
        <v>2698</v>
      </c>
      <c r="D2879">
        <v>4.2080000000000002</v>
      </c>
      <c r="E2879">
        <v>556</v>
      </c>
      <c r="F2879">
        <f t="shared" si="44"/>
        <v>13</v>
      </c>
      <c r="G2879" t="str">
        <f>STANDINGS_ERA[[#This Row],[League]]&amp;STANDINGS_ERA[[#This Row],[Team]]</f>
        <v>$400 Draft Champions Mar 01 1:00 pm Lg.3807JonesCurtisW DC3</v>
      </c>
    </row>
    <row r="2880" spans="1:7" x14ac:dyDescent="0.25">
      <c r="A2880">
        <v>2569</v>
      </c>
      <c r="B2880" t="s">
        <v>416</v>
      </c>
      <c r="C2880" t="s">
        <v>2698</v>
      </c>
      <c r="D2880">
        <v>4.306</v>
      </c>
      <c r="E2880">
        <v>342</v>
      </c>
      <c r="F2880">
        <f t="shared" si="44"/>
        <v>14</v>
      </c>
      <c r="G2880" t="str">
        <f>STANDINGS_ERA[[#This Row],[League]]&amp;STANDINGS_ERA[[#This Row],[Team]]</f>
        <v>$400 Draft Champions Mar 01 1:00 pm Lg.3807B&amp;B</v>
      </c>
    </row>
    <row r="2881" spans="1:7" x14ac:dyDescent="0.25">
      <c r="A2881">
        <v>2573</v>
      </c>
      <c r="B2881" t="s">
        <v>2706</v>
      </c>
      <c r="C2881" t="s">
        <v>2698</v>
      </c>
      <c r="D2881">
        <v>4.3079999999999998</v>
      </c>
      <c r="E2881">
        <v>338</v>
      </c>
      <c r="F2881">
        <f t="shared" si="44"/>
        <v>15</v>
      </c>
      <c r="G2881" t="str">
        <f>STANDINGS_ERA[[#This Row],[League]]&amp;STANDINGS_ERA[[#This Row],[Team]]</f>
        <v>$400 Draft Champions Mar 01 1:00 pm Lg.3807Four-Baggers</v>
      </c>
    </row>
    <row r="2882" spans="1:7" x14ac:dyDescent="0.25">
      <c r="A2882">
        <v>238</v>
      </c>
      <c r="B2882" t="s">
        <v>245</v>
      </c>
      <c r="C2882" t="s">
        <v>2708</v>
      </c>
      <c r="D2882">
        <v>3.5110000000000001</v>
      </c>
      <c r="E2882">
        <v>2673</v>
      </c>
      <c r="F2882">
        <f t="shared" ref="F2882:F2911" si="45">IF(C2882=C2881,F2881+1,1)</f>
        <v>1</v>
      </c>
      <c r="G2882" t="str">
        <f>STANDINGS_ERA[[#This Row],[League]]&amp;STANDINGS_ERA[[#This Row],[Team]]</f>
        <v>$400 Draft Champions Mar 06 1:00 pm Lg.3837Fresh Ripe Peaches</v>
      </c>
    </row>
    <row r="2883" spans="1:7" x14ac:dyDescent="0.25">
      <c r="A2883">
        <v>365</v>
      </c>
      <c r="B2883" t="s">
        <v>2719</v>
      </c>
      <c r="C2883" t="s">
        <v>2708</v>
      </c>
      <c r="D2883">
        <v>3.58</v>
      </c>
      <c r="E2883">
        <v>2546</v>
      </c>
      <c r="F2883">
        <f t="shared" si="45"/>
        <v>2</v>
      </c>
      <c r="G2883" t="str">
        <f>STANDINGS_ERA[[#This Row],[League]]&amp;STANDINGS_ERA[[#This Row],[Team]]</f>
        <v>$400 Draft Champions Mar 06 1:00 pm Lg.3837Side Jax</v>
      </c>
    </row>
    <row r="2884" spans="1:7" x14ac:dyDescent="0.25">
      <c r="A2884">
        <v>444</v>
      </c>
      <c r="B2884" t="s">
        <v>2713</v>
      </c>
      <c r="C2884" t="s">
        <v>2708</v>
      </c>
      <c r="D2884">
        <v>3.6139999999999999</v>
      </c>
      <c r="E2884">
        <v>2467</v>
      </c>
      <c r="F2884">
        <f t="shared" si="45"/>
        <v>3</v>
      </c>
      <c r="G2884" t="str">
        <f>STANDINGS_ERA[[#This Row],[League]]&amp;STANDINGS_ERA[[#This Row],[Team]]</f>
        <v>$400 Draft Champions Mar 06 1:00 pm Lg.3837deadmoneyK</v>
      </c>
    </row>
    <row r="2885" spans="1:7" x14ac:dyDescent="0.25">
      <c r="A2885">
        <v>489</v>
      </c>
      <c r="B2885" t="s">
        <v>2714</v>
      </c>
      <c r="C2885" t="s">
        <v>2708</v>
      </c>
      <c r="D2885">
        <v>3.633</v>
      </c>
      <c r="E2885">
        <v>2422</v>
      </c>
      <c r="F2885">
        <f t="shared" si="45"/>
        <v>4</v>
      </c>
      <c r="G2885" t="str">
        <f>STANDINGS_ERA[[#This Row],[League]]&amp;STANDINGS_ERA[[#This Row],[Team]]</f>
        <v>$400 Draft Champions Mar 06 1:00 pm Lg.3837Moody's Revenge</v>
      </c>
    </row>
    <row r="2886" spans="1:7" x14ac:dyDescent="0.25">
      <c r="A2886">
        <v>599</v>
      </c>
      <c r="B2886" t="s">
        <v>2718</v>
      </c>
      <c r="C2886" t="s">
        <v>2708</v>
      </c>
      <c r="D2886">
        <v>3.681</v>
      </c>
      <c r="E2886">
        <v>2312</v>
      </c>
      <c r="F2886">
        <f t="shared" si="45"/>
        <v>5</v>
      </c>
      <c r="G2886" t="str">
        <f>STANDINGS_ERA[[#This Row],[League]]&amp;STANDINGS_ERA[[#This Row],[Team]]</f>
        <v>$400 Draft Champions Mar 06 1:00 pm Lg.3837Liars &amp; Felons #13</v>
      </c>
    </row>
    <row r="2887" spans="1:7" x14ac:dyDescent="0.25">
      <c r="A2887">
        <v>1151</v>
      </c>
      <c r="B2887" t="s">
        <v>2709</v>
      </c>
      <c r="C2887" t="s">
        <v>2708</v>
      </c>
      <c r="D2887">
        <v>3.85</v>
      </c>
      <c r="E2887">
        <v>1760</v>
      </c>
      <c r="F2887">
        <f t="shared" si="45"/>
        <v>6</v>
      </c>
      <c r="G2887" t="str">
        <f>STANDINGS_ERA[[#This Row],[League]]&amp;STANDINGS_ERA[[#This Row],[Team]]</f>
        <v>$400 Draft Champions Mar 06 1:00 pm Lg.3837The Dubbies</v>
      </c>
    </row>
    <row r="2888" spans="1:7" x14ac:dyDescent="0.25">
      <c r="A2888">
        <v>1433</v>
      </c>
      <c r="B2888" t="s">
        <v>2715</v>
      </c>
      <c r="C2888" t="s">
        <v>2708</v>
      </c>
      <c r="D2888">
        <v>3.9249999999999998</v>
      </c>
      <c r="E2888">
        <v>1478</v>
      </c>
      <c r="F2888">
        <f t="shared" si="45"/>
        <v>7</v>
      </c>
      <c r="G2888" t="str">
        <f>STANDINGS_ERA[[#This Row],[League]]&amp;STANDINGS_ERA[[#This Row],[Team]]</f>
        <v>$400 Draft Champions Mar 06 1:00 pm Lg.3837P burg</v>
      </c>
    </row>
    <row r="2889" spans="1:7" x14ac:dyDescent="0.25">
      <c r="A2889">
        <v>1556</v>
      </c>
      <c r="B2889" t="s">
        <v>2707</v>
      </c>
      <c r="C2889" t="s">
        <v>2708</v>
      </c>
      <c r="D2889">
        <v>3.9609999999999999</v>
      </c>
      <c r="E2889">
        <v>1355</v>
      </c>
      <c r="F2889">
        <f t="shared" si="45"/>
        <v>8</v>
      </c>
      <c r="G2889" t="str">
        <f>STANDINGS_ERA[[#This Row],[League]]&amp;STANDINGS_ERA[[#This Row],[Team]]</f>
        <v>$400 Draft Champions Mar 06 1:00 pm Lg.3837Oceanic Six</v>
      </c>
    </row>
    <row r="2890" spans="1:7" x14ac:dyDescent="0.25">
      <c r="A2890">
        <v>1590</v>
      </c>
      <c r="B2890" t="s">
        <v>2717</v>
      </c>
      <c r="C2890" t="s">
        <v>2708</v>
      </c>
      <c r="D2890">
        <v>3.9710000000000001</v>
      </c>
      <c r="E2890">
        <v>1321</v>
      </c>
      <c r="F2890">
        <f t="shared" si="45"/>
        <v>9</v>
      </c>
      <c r="G2890" t="str">
        <f>STANDINGS_ERA[[#This Row],[League]]&amp;STANDINGS_ERA[[#This Row],[Team]]</f>
        <v>$400 Draft Champions Mar 06 1:00 pm Lg.3837Quint and Slappy</v>
      </c>
    </row>
    <row r="2891" spans="1:7" x14ac:dyDescent="0.25">
      <c r="A2891">
        <v>1811</v>
      </c>
      <c r="B2891" t="s">
        <v>19</v>
      </c>
      <c r="C2891" t="s">
        <v>2708</v>
      </c>
      <c r="D2891">
        <v>4.0330000000000004</v>
      </c>
      <c r="E2891">
        <v>1100</v>
      </c>
      <c r="F2891">
        <f t="shared" si="45"/>
        <v>10</v>
      </c>
      <c r="G2891" t="str">
        <f>STANDINGS_ERA[[#This Row],[League]]&amp;STANDINGS_ERA[[#This Row],[Team]]</f>
        <v>$400 Draft Champions Mar 06 1:00 pm Lg.3837One Eyed Jack</v>
      </c>
    </row>
    <row r="2892" spans="1:7" x14ac:dyDescent="0.25">
      <c r="A2892">
        <v>2113</v>
      </c>
      <c r="B2892" t="s">
        <v>2710</v>
      </c>
      <c r="C2892" t="s">
        <v>2708</v>
      </c>
      <c r="D2892">
        <v>4.1319999999999997</v>
      </c>
      <c r="E2892">
        <v>798</v>
      </c>
      <c r="F2892">
        <f t="shared" si="45"/>
        <v>11</v>
      </c>
      <c r="G2892" t="str">
        <f>STANDINGS_ERA[[#This Row],[League]]&amp;STANDINGS_ERA[[#This Row],[Team]]</f>
        <v>$400 Draft Champions Mar 06 1:00 pm Lg.3837Myrtle Beach Mermen</v>
      </c>
    </row>
    <row r="2893" spans="1:7" x14ac:dyDescent="0.25">
      <c r="A2893">
        <v>2243</v>
      </c>
      <c r="B2893" t="s">
        <v>183</v>
      </c>
      <c r="C2893" t="s">
        <v>2708</v>
      </c>
      <c r="D2893">
        <v>4.1740000000000004</v>
      </c>
      <c r="E2893">
        <v>668</v>
      </c>
      <c r="F2893">
        <f t="shared" si="45"/>
        <v>12</v>
      </c>
      <c r="G2893" t="str">
        <f>STANDINGS_ERA[[#This Row],[League]]&amp;STANDINGS_ERA[[#This Row],[Team]]</f>
        <v>$400 Draft Champions Mar 06 1:00 pm Lg.3837SOI Cube Monkeys</v>
      </c>
    </row>
    <row r="2894" spans="1:7" x14ac:dyDescent="0.25">
      <c r="A2894">
        <v>2328</v>
      </c>
      <c r="B2894" t="s">
        <v>2712</v>
      </c>
      <c r="C2894" t="s">
        <v>2708</v>
      </c>
      <c r="D2894">
        <v>4.2009999999999996</v>
      </c>
      <c r="E2894">
        <v>583</v>
      </c>
      <c r="F2894">
        <f t="shared" si="45"/>
        <v>13</v>
      </c>
      <c r="G2894" t="str">
        <f>STANDINGS_ERA[[#This Row],[League]]&amp;STANDINGS_ERA[[#This Row],[Team]]</f>
        <v>$400 Draft Champions Mar 06 1:00 pm Lg.3837bucks</v>
      </c>
    </row>
    <row r="2895" spans="1:7" x14ac:dyDescent="0.25">
      <c r="A2895">
        <v>2782</v>
      </c>
      <c r="B2895" t="s">
        <v>2716</v>
      </c>
      <c r="C2895" t="s">
        <v>2708</v>
      </c>
      <c r="D2895">
        <v>4.4569999999999999</v>
      </c>
      <c r="E2895">
        <v>129</v>
      </c>
      <c r="F2895">
        <f t="shared" si="45"/>
        <v>14</v>
      </c>
      <c r="G2895" t="str">
        <f>STANDINGS_ERA[[#This Row],[League]]&amp;STANDINGS_ERA[[#This Row],[Team]]</f>
        <v>$400 Draft Champions Mar 06 1:00 pm Lg.3837Ryan's got some SS</v>
      </c>
    </row>
    <row r="2896" spans="1:7" x14ac:dyDescent="0.25">
      <c r="A2896">
        <v>2847</v>
      </c>
      <c r="B2896" t="s">
        <v>2711</v>
      </c>
      <c r="C2896" t="s">
        <v>2708</v>
      </c>
      <c r="D2896">
        <v>4.5679999999999996</v>
      </c>
      <c r="E2896">
        <v>64</v>
      </c>
      <c r="F2896">
        <f t="shared" si="45"/>
        <v>15</v>
      </c>
      <c r="G2896" t="str">
        <f>STANDINGS_ERA[[#This Row],[League]]&amp;STANDINGS_ERA[[#This Row],[Team]]</f>
        <v>$400 Draft Champions Mar 06 1:00 pm Lg.3837Raft Riders</v>
      </c>
    </row>
    <row r="2897" spans="1:7" x14ac:dyDescent="0.25">
      <c r="A2897">
        <v>9</v>
      </c>
      <c r="B2897" t="s">
        <v>2729</v>
      </c>
      <c r="C2897" t="s">
        <v>2721</v>
      </c>
      <c r="D2897">
        <v>3.117</v>
      </c>
      <c r="E2897">
        <v>2902</v>
      </c>
      <c r="F2897">
        <f t="shared" si="45"/>
        <v>1</v>
      </c>
      <c r="G2897" t="str">
        <f>STANDINGS_ERA[[#This Row],[League]]&amp;STANDINGS_ERA[[#This Row],[Team]]</f>
        <v>$400 Draft Champions Mar 10 1:00 pm Lg.3869Feel the Bern 400</v>
      </c>
    </row>
    <row r="2898" spans="1:7" x14ac:dyDescent="0.25">
      <c r="A2898">
        <v>141</v>
      </c>
      <c r="B2898" t="s">
        <v>2722</v>
      </c>
      <c r="C2898" t="s">
        <v>2721</v>
      </c>
      <c r="D2898">
        <v>3.4289999999999998</v>
      </c>
      <c r="E2898">
        <v>2770</v>
      </c>
      <c r="F2898">
        <f t="shared" si="45"/>
        <v>2</v>
      </c>
      <c r="G2898" t="str">
        <f>STANDINGS_ERA[[#This Row],[League]]&amp;STANDINGS_ERA[[#This Row],[Team]]</f>
        <v>$400 Draft Champions Mar 10 1:00 pm Lg.3869Going Going Gone</v>
      </c>
    </row>
    <row r="2899" spans="1:7" x14ac:dyDescent="0.25">
      <c r="A2899">
        <v>303</v>
      </c>
      <c r="B2899" t="s">
        <v>523</v>
      </c>
      <c r="C2899" t="s">
        <v>2721</v>
      </c>
      <c r="D2899">
        <v>3.5510000000000002</v>
      </c>
      <c r="E2899">
        <v>2608</v>
      </c>
      <c r="F2899">
        <f t="shared" si="45"/>
        <v>3</v>
      </c>
      <c r="G2899" t="str">
        <f>STANDINGS_ERA[[#This Row],[League]]&amp;STANDINGS_ERA[[#This Row],[Team]]</f>
        <v>$400 Draft Champions Mar 10 1:00 pm Lg.3869Ball So Hard</v>
      </c>
    </row>
    <row r="2900" spans="1:7" x14ac:dyDescent="0.25">
      <c r="A2900">
        <v>573</v>
      </c>
      <c r="B2900" t="s">
        <v>2730</v>
      </c>
      <c r="C2900" t="s">
        <v>2721</v>
      </c>
      <c r="D2900">
        <v>3.6680000000000001</v>
      </c>
      <c r="E2900">
        <v>2338</v>
      </c>
      <c r="F2900">
        <f t="shared" si="45"/>
        <v>4</v>
      </c>
      <c r="G2900" t="str">
        <f>STANDINGS_ERA[[#This Row],[League]]&amp;STANDINGS_ERA[[#This Row],[Team]]</f>
        <v>$400 Draft Champions Mar 10 1:00 pm Lg.3869Exspinner</v>
      </c>
    </row>
    <row r="2901" spans="1:7" x14ac:dyDescent="0.25">
      <c r="A2901">
        <v>819</v>
      </c>
      <c r="B2901" t="s">
        <v>2725</v>
      </c>
      <c r="C2901" t="s">
        <v>2721</v>
      </c>
      <c r="D2901">
        <v>3.7530000000000001</v>
      </c>
      <c r="E2901">
        <v>2092</v>
      </c>
      <c r="F2901">
        <f t="shared" si="45"/>
        <v>5</v>
      </c>
      <c r="G2901" t="str">
        <f>STANDINGS_ERA[[#This Row],[League]]&amp;STANDINGS_ERA[[#This Row],[Team]]</f>
        <v>$400 Draft Champions Mar 10 1:00 pm Lg.3869Seeds</v>
      </c>
    </row>
    <row r="2902" spans="1:7" x14ac:dyDescent="0.25">
      <c r="A2902">
        <v>821</v>
      </c>
      <c r="B2902" t="s">
        <v>115</v>
      </c>
      <c r="C2902" t="s">
        <v>2721</v>
      </c>
      <c r="D2902">
        <v>3.7530000000000001</v>
      </c>
      <c r="E2902">
        <v>2090</v>
      </c>
      <c r="F2902">
        <f t="shared" si="45"/>
        <v>6</v>
      </c>
      <c r="G2902" t="str">
        <f>STANDINGS_ERA[[#This Row],[League]]&amp;STANDINGS_ERA[[#This Row],[Team]]</f>
        <v>$400 Draft Champions Mar 10 1:00 pm Lg.3869Team BFJ</v>
      </c>
    </row>
    <row r="2903" spans="1:7" x14ac:dyDescent="0.25">
      <c r="A2903">
        <v>1043</v>
      </c>
      <c r="B2903" t="s">
        <v>2726</v>
      </c>
      <c r="C2903" t="s">
        <v>2721</v>
      </c>
      <c r="D2903">
        <v>3.8170000000000002</v>
      </c>
      <c r="E2903">
        <v>1868.5</v>
      </c>
      <c r="F2903">
        <f t="shared" si="45"/>
        <v>7</v>
      </c>
      <c r="G2903" t="str">
        <f>STANDINGS_ERA[[#This Row],[League]]&amp;STANDINGS_ERA[[#This Row],[Team]]</f>
        <v>$400 Draft Champions Mar 10 1:00 pm Lg.3869deadmoneyL</v>
      </c>
    </row>
    <row r="2904" spans="1:7" x14ac:dyDescent="0.25">
      <c r="A2904">
        <v>1414</v>
      </c>
      <c r="B2904" t="s">
        <v>18</v>
      </c>
      <c r="C2904" t="s">
        <v>2721</v>
      </c>
      <c r="D2904">
        <v>3.919</v>
      </c>
      <c r="E2904">
        <v>1497</v>
      </c>
      <c r="F2904">
        <f t="shared" si="45"/>
        <v>8</v>
      </c>
      <c r="G2904" t="str">
        <f>STANDINGS_ERA[[#This Row],[League]]&amp;STANDINGS_ERA[[#This Row],[Team]]</f>
        <v>$400 Draft Champions Mar 10 1:00 pm Lg.3869Home Run Derbies</v>
      </c>
    </row>
    <row r="2905" spans="1:7" x14ac:dyDescent="0.25">
      <c r="A2905">
        <v>1526</v>
      </c>
      <c r="B2905" t="s">
        <v>2728</v>
      </c>
      <c r="C2905" t="s">
        <v>2721</v>
      </c>
      <c r="D2905">
        <v>3.952</v>
      </c>
      <c r="E2905">
        <v>1385</v>
      </c>
      <c r="F2905">
        <f t="shared" si="45"/>
        <v>9</v>
      </c>
      <c r="G2905" t="str">
        <f>STANDINGS_ERA[[#This Row],[League]]&amp;STANDINGS_ERA[[#This Row],[Team]]</f>
        <v>$400 Draft Champions Mar 10 1:00 pm Lg.3869HoppyBuntz</v>
      </c>
    </row>
    <row r="2906" spans="1:7" x14ac:dyDescent="0.25">
      <c r="A2906">
        <v>1762</v>
      </c>
      <c r="B2906" t="s">
        <v>2727</v>
      </c>
      <c r="C2906" t="s">
        <v>2721</v>
      </c>
      <c r="D2906">
        <v>4.0170000000000003</v>
      </c>
      <c r="E2906">
        <v>1149</v>
      </c>
      <c r="F2906">
        <f t="shared" si="45"/>
        <v>10</v>
      </c>
      <c r="G2906" t="str">
        <f>STANDINGS_ERA[[#This Row],[League]]&amp;STANDINGS_ERA[[#This Row],[Team]]</f>
        <v>$400 Draft Champions Mar 10 1:00 pm Lg.3869Bobbleheads deux</v>
      </c>
    </row>
    <row r="2907" spans="1:7" x14ac:dyDescent="0.25">
      <c r="A2907">
        <v>2232</v>
      </c>
      <c r="B2907" t="s">
        <v>2723</v>
      </c>
      <c r="C2907" t="s">
        <v>2721</v>
      </c>
      <c r="D2907">
        <v>4.1719999999999997</v>
      </c>
      <c r="E2907">
        <v>679</v>
      </c>
      <c r="F2907">
        <f t="shared" si="45"/>
        <v>11</v>
      </c>
      <c r="G2907" t="str">
        <f>STANDINGS_ERA[[#This Row],[League]]&amp;STANDINGS_ERA[[#This Row],[Team]]</f>
        <v>$400 Draft Champions Mar 10 1:00 pm Lg.3869Cano Play With Madness</v>
      </c>
    </row>
    <row r="2908" spans="1:7" x14ac:dyDescent="0.25">
      <c r="A2908">
        <v>2282</v>
      </c>
      <c r="B2908" t="s">
        <v>532</v>
      </c>
      <c r="C2908" t="s">
        <v>2721</v>
      </c>
      <c r="D2908">
        <v>4.1849999999999996</v>
      </c>
      <c r="E2908">
        <v>629</v>
      </c>
      <c r="F2908">
        <f t="shared" si="45"/>
        <v>12</v>
      </c>
      <c r="G2908" t="str">
        <f>STANDINGS_ERA[[#This Row],[League]]&amp;STANDINGS_ERA[[#This Row],[Team]]</f>
        <v>$400 Draft Champions Mar 10 1:00 pm Lg.3869Bleacher Bums</v>
      </c>
    </row>
    <row r="2909" spans="1:7" x14ac:dyDescent="0.25">
      <c r="A2909">
        <v>2479</v>
      </c>
      <c r="B2909" t="s">
        <v>2720</v>
      </c>
      <c r="C2909" t="s">
        <v>2721</v>
      </c>
      <c r="D2909">
        <v>4.26</v>
      </c>
      <c r="E2909">
        <v>432</v>
      </c>
      <c r="F2909">
        <f t="shared" si="45"/>
        <v>13</v>
      </c>
      <c r="G2909" t="str">
        <f>STANDINGS_ERA[[#This Row],[League]]&amp;STANDINGS_ERA[[#This Row],[Team]]</f>
        <v>$400 Draft Champions Mar 10 1:00 pm Lg.3869MEN WITH WOOD 400</v>
      </c>
    </row>
    <row r="2910" spans="1:7" x14ac:dyDescent="0.25">
      <c r="A2910">
        <v>2508</v>
      </c>
      <c r="B2910" t="s">
        <v>2724</v>
      </c>
      <c r="C2910" t="s">
        <v>2721</v>
      </c>
      <c r="D2910">
        <v>4.2750000000000004</v>
      </c>
      <c r="E2910">
        <v>403</v>
      </c>
      <c r="F2910">
        <f t="shared" si="45"/>
        <v>14</v>
      </c>
      <c r="G2910" t="str">
        <f>STANDINGS_ERA[[#This Row],[League]]&amp;STANDINGS_ERA[[#This Row],[Team]]</f>
        <v>$400 Draft Champions Mar 10 1:00 pm Lg.3869Squish the Bug</v>
      </c>
    </row>
    <row r="2911" spans="1:7" x14ac:dyDescent="0.25">
      <c r="A2911">
        <v>2886</v>
      </c>
      <c r="B2911" t="s">
        <v>2731</v>
      </c>
      <c r="C2911" t="s">
        <v>2721</v>
      </c>
      <c r="D2911">
        <v>4.7160000000000002</v>
      </c>
      <c r="E2911">
        <v>25</v>
      </c>
      <c r="F2911">
        <f t="shared" si="45"/>
        <v>15</v>
      </c>
      <c r="G2911" t="str">
        <f>STANDINGS_ERA[[#This Row],[League]]&amp;STANDINGS_ERA[[#This Row],[Team]]</f>
        <v>$400 Draft Champions Mar 10 1:00 pm Lg.3869My Knee's Great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2911"/>
  <sheetViews>
    <sheetView workbookViewId="0">
      <selection activeCell="G2" sqref="G2:G2911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49.28515625" bestFit="1" customWidth="1"/>
    <col min="4" max="4" width="5.28515625" bestFit="1" customWidth="1"/>
    <col min="5" max="5" width="7" bestFit="1" customWidth="1"/>
    <col min="7" max="7" width="87.710937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66</v>
      </c>
      <c r="E1" t="s">
        <v>4</v>
      </c>
      <c r="F1" t="s">
        <v>58</v>
      </c>
      <c r="G1" t="s">
        <v>2732</v>
      </c>
    </row>
    <row r="2" spans="1:7" x14ac:dyDescent="0.25">
      <c r="A2">
        <v>49</v>
      </c>
      <c r="B2" t="s">
        <v>254</v>
      </c>
      <c r="C2" t="s">
        <v>539</v>
      </c>
      <c r="D2">
        <v>114</v>
      </c>
      <c r="E2">
        <v>2865.5</v>
      </c>
      <c r="F2">
        <f>IF(C2=C1,F1+1,1)</f>
        <v>1</v>
      </c>
      <c r="G2" t="str">
        <f>STANDINGS_W[[#This Row],[League]]&amp;STANDINGS_W[[#This Row],[Team]]</f>
        <v>$1000 Draft Champions League 2Vercingetorix II</v>
      </c>
    </row>
    <row r="3" spans="1:7" x14ac:dyDescent="0.25">
      <c r="A3">
        <v>134</v>
      </c>
      <c r="B3" t="s">
        <v>17</v>
      </c>
      <c r="C3" t="s">
        <v>539</v>
      </c>
      <c r="D3">
        <v>107</v>
      </c>
      <c r="E3">
        <v>2775.5</v>
      </c>
      <c r="F3">
        <f t="shared" ref="F3:F66" si="0">IF(C3=C2,F2+1,1)</f>
        <v>2</v>
      </c>
      <c r="G3" t="str">
        <f>STANDINGS_W[[#This Row],[League]]&amp;STANDINGS_W[[#This Row],[Team]]</f>
        <v>$1000 Draft Champions League 2Millertime</v>
      </c>
    </row>
    <row r="4" spans="1:7" x14ac:dyDescent="0.25">
      <c r="A4">
        <v>193</v>
      </c>
      <c r="B4" t="s">
        <v>548</v>
      </c>
      <c r="C4" t="s">
        <v>539</v>
      </c>
      <c r="D4">
        <v>104</v>
      </c>
      <c r="E4">
        <v>2705.5</v>
      </c>
      <c r="F4">
        <f t="shared" si="0"/>
        <v>3</v>
      </c>
      <c r="G4" t="str">
        <f>STANDINGS_W[[#This Row],[League]]&amp;STANDINGS_W[[#This Row],[Team]]</f>
        <v>$1000 Draft Champions League 2Attie Boys</v>
      </c>
    </row>
    <row r="5" spans="1:7" x14ac:dyDescent="0.25">
      <c r="A5">
        <v>397</v>
      </c>
      <c r="B5" t="s">
        <v>543</v>
      </c>
      <c r="C5" t="s">
        <v>539</v>
      </c>
      <c r="D5">
        <v>99</v>
      </c>
      <c r="E5">
        <v>2518.5</v>
      </c>
      <c r="F5">
        <f t="shared" si="0"/>
        <v>4</v>
      </c>
      <c r="G5" t="str">
        <f>STANDINGS_W[[#This Row],[League]]&amp;STANDINGS_W[[#This Row],[Team]]</f>
        <v>$1000 Draft Champions League 2Slip Stitches 1K New</v>
      </c>
    </row>
    <row r="6" spans="1:7" x14ac:dyDescent="0.25">
      <c r="A6">
        <v>696</v>
      </c>
      <c r="B6" t="s">
        <v>542</v>
      </c>
      <c r="C6" t="s">
        <v>539</v>
      </c>
      <c r="D6">
        <v>94</v>
      </c>
      <c r="E6">
        <v>2239.5</v>
      </c>
      <c r="F6">
        <f t="shared" si="0"/>
        <v>5</v>
      </c>
      <c r="G6" t="str">
        <f>STANDINGS_W[[#This Row],[League]]&amp;STANDINGS_W[[#This Row],[Team]]</f>
        <v>$1000 Draft Champions League 2The Notorious C.O.Z. - $1000 DC</v>
      </c>
    </row>
    <row r="7" spans="1:7" x14ac:dyDescent="0.25">
      <c r="A7">
        <v>703</v>
      </c>
      <c r="B7" t="s">
        <v>371</v>
      </c>
      <c r="C7" t="s">
        <v>539</v>
      </c>
      <c r="D7">
        <v>94</v>
      </c>
      <c r="E7">
        <v>2239.5</v>
      </c>
      <c r="F7">
        <f t="shared" si="0"/>
        <v>6</v>
      </c>
      <c r="G7" t="str">
        <f>STANDINGS_W[[#This Row],[League]]&amp;STANDINGS_W[[#This Row],[Team]]</f>
        <v>$1000 Draft Champions League 2huskies</v>
      </c>
    </row>
    <row r="8" spans="1:7" x14ac:dyDescent="0.25">
      <c r="A8">
        <v>1140</v>
      </c>
      <c r="B8" t="s">
        <v>550</v>
      </c>
      <c r="C8" t="s">
        <v>539</v>
      </c>
      <c r="D8">
        <v>88</v>
      </c>
      <c r="E8">
        <v>1779.5</v>
      </c>
      <c r="F8">
        <f t="shared" si="0"/>
        <v>7</v>
      </c>
      <c r="G8" t="str">
        <f>STANDINGS_W[[#This Row],[League]]&amp;STANDINGS_W[[#This Row],[Team]]</f>
        <v>$1000 Draft Champions League 2SEMPER FI</v>
      </c>
    </row>
    <row r="9" spans="1:7" x14ac:dyDescent="0.25">
      <c r="A9">
        <v>1669</v>
      </c>
      <c r="B9" t="s">
        <v>549</v>
      </c>
      <c r="C9" t="s">
        <v>539</v>
      </c>
      <c r="D9">
        <v>82</v>
      </c>
      <c r="E9">
        <v>1233</v>
      </c>
      <c r="F9">
        <f t="shared" si="0"/>
        <v>8</v>
      </c>
      <c r="G9" t="str">
        <f>STANDINGS_W[[#This Row],[League]]&amp;STANDINGS_W[[#This Row],[Team]]</f>
        <v>$1000 Draft Champions League 2Lonede's</v>
      </c>
    </row>
    <row r="10" spans="1:7" x14ac:dyDescent="0.25">
      <c r="A10">
        <v>1686</v>
      </c>
      <c r="B10" t="s">
        <v>547</v>
      </c>
      <c r="C10" t="s">
        <v>539</v>
      </c>
      <c r="D10">
        <v>82</v>
      </c>
      <c r="E10">
        <v>1233</v>
      </c>
      <c r="F10">
        <f t="shared" si="0"/>
        <v>9</v>
      </c>
      <c r="G10" t="str">
        <f>STANDINGS_W[[#This Row],[League]]&amp;STANDINGS_W[[#This Row],[Team]]</f>
        <v>$1000 Draft Champions League 2Ryan's Harping on Harvey</v>
      </c>
    </row>
    <row r="11" spans="1:7" x14ac:dyDescent="0.25">
      <c r="A11">
        <v>1995</v>
      </c>
      <c r="B11" t="s">
        <v>545</v>
      </c>
      <c r="C11" t="s">
        <v>539</v>
      </c>
      <c r="D11">
        <v>78</v>
      </c>
      <c r="E11">
        <v>907.5</v>
      </c>
      <c r="F11">
        <f t="shared" si="0"/>
        <v>10</v>
      </c>
      <c r="G11" t="str">
        <f>STANDINGS_W[[#This Row],[League]]&amp;STANDINGS_W[[#This Row],[Team]]</f>
        <v>$1000 Draft Champions League 2Isla de Encanta</v>
      </c>
    </row>
    <row r="12" spans="1:7" x14ac:dyDescent="0.25">
      <c r="A12">
        <v>2140</v>
      </c>
      <c r="B12" t="s">
        <v>540</v>
      </c>
      <c r="C12" t="s">
        <v>539</v>
      </c>
      <c r="D12">
        <v>76</v>
      </c>
      <c r="E12">
        <v>755.5</v>
      </c>
      <c r="F12">
        <f t="shared" si="0"/>
        <v>11</v>
      </c>
      <c r="G12" t="str">
        <f>STANDINGS_W[[#This Row],[League]]&amp;STANDINGS_W[[#This Row],[Team]]</f>
        <v>$1000 Draft Champions League 2Garage Floor Yastrzemskis</v>
      </c>
    </row>
    <row r="13" spans="1:7" x14ac:dyDescent="0.25">
      <c r="A13">
        <v>2631</v>
      </c>
      <c r="B13" t="s">
        <v>510</v>
      </c>
      <c r="C13" t="s">
        <v>539</v>
      </c>
      <c r="D13">
        <v>66</v>
      </c>
      <c r="E13">
        <v>285.5</v>
      </c>
      <c r="F13">
        <f t="shared" si="0"/>
        <v>12</v>
      </c>
      <c r="G13" t="str">
        <f>STANDINGS_W[[#This Row],[League]]&amp;STANDINGS_W[[#This Row],[Team]]</f>
        <v>$1000 Draft Champions League 2Tall Timber</v>
      </c>
    </row>
    <row r="14" spans="1:7" x14ac:dyDescent="0.25">
      <c r="A14">
        <v>2640</v>
      </c>
      <c r="B14" t="s">
        <v>544</v>
      </c>
      <c r="C14" t="s">
        <v>539</v>
      </c>
      <c r="D14">
        <v>66</v>
      </c>
      <c r="E14">
        <v>285.5</v>
      </c>
      <c r="F14">
        <f t="shared" si="0"/>
        <v>13</v>
      </c>
      <c r="G14" t="str">
        <f>STANDINGS_W[[#This Row],[League]]&amp;STANDINGS_W[[#This Row],[Team]]</f>
        <v>$1000 Draft Champions League 2Vermont Lake Monsters</v>
      </c>
    </row>
    <row r="15" spans="1:7" x14ac:dyDescent="0.25">
      <c r="A15">
        <v>2681</v>
      </c>
      <c r="B15" t="s">
        <v>546</v>
      </c>
      <c r="C15" t="s">
        <v>539</v>
      </c>
      <c r="D15">
        <v>64</v>
      </c>
      <c r="E15">
        <v>220.5</v>
      </c>
      <c r="F15">
        <f t="shared" si="0"/>
        <v>14</v>
      </c>
      <c r="G15" t="str">
        <f>STANDINGS_W[[#This Row],[League]]&amp;STANDINGS_W[[#This Row],[Team]]</f>
        <v>$1000 Draft Champions League 2Donnie Baseball</v>
      </c>
    </row>
    <row r="16" spans="1:7" x14ac:dyDescent="0.25">
      <c r="A16">
        <v>2770</v>
      </c>
      <c r="B16" t="s">
        <v>541</v>
      </c>
      <c r="C16" t="s">
        <v>539</v>
      </c>
      <c r="D16">
        <v>61</v>
      </c>
      <c r="E16">
        <v>139</v>
      </c>
      <c r="F16">
        <f t="shared" si="0"/>
        <v>15</v>
      </c>
      <c r="G16" t="str">
        <f>STANDINGS_W[[#This Row],[League]]&amp;STANDINGS_W[[#This Row],[Team]]</f>
        <v>$1000 Draft Champions League 2Pounders 1000</v>
      </c>
    </row>
    <row r="17" spans="1:7" x14ac:dyDescent="0.25">
      <c r="A17">
        <v>242</v>
      </c>
      <c r="B17" t="s">
        <v>558</v>
      </c>
      <c r="C17" t="s">
        <v>552</v>
      </c>
      <c r="D17">
        <v>103</v>
      </c>
      <c r="E17">
        <v>2678</v>
      </c>
      <c r="F17">
        <f t="shared" si="0"/>
        <v>1</v>
      </c>
      <c r="G17" t="str">
        <f>STANDINGS_W[[#This Row],[League]]&amp;STANDINGS_W[[#This Row],[Team]]</f>
        <v>$1000 Draft Champions Max's League Feb. 22The Notorious C.O.Z. - Max DC</v>
      </c>
    </row>
    <row r="18" spans="1:7" x14ac:dyDescent="0.25">
      <c r="A18">
        <v>407</v>
      </c>
      <c r="B18" t="s">
        <v>508</v>
      </c>
      <c r="C18" t="s">
        <v>552</v>
      </c>
      <c r="D18">
        <v>99</v>
      </c>
      <c r="E18">
        <v>2518.5</v>
      </c>
      <c r="F18">
        <f t="shared" si="0"/>
        <v>2</v>
      </c>
      <c r="G18" t="str">
        <f>STANDINGS_W[[#This Row],[League]]&amp;STANDINGS_W[[#This Row],[Team]]</f>
        <v>$1000 Draft Champions Max's League Feb. 22Team Robinson</v>
      </c>
    </row>
    <row r="19" spans="1:7" x14ac:dyDescent="0.25">
      <c r="A19">
        <v>416</v>
      </c>
      <c r="B19" t="s">
        <v>556</v>
      </c>
      <c r="C19" t="s">
        <v>552</v>
      </c>
      <c r="D19">
        <v>99</v>
      </c>
      <c r="E19">
        <v>2518.5</v>
      </c>
      <c r="F19">
        <f t="shared" si="0"/>
        <v>3</v>
      </c>
      <c r="G19" t="str">
        <f>STANDINGS_W[[#This Row],[League]]&amp;STANDINGS_W[[#This Row],[Team]]</f>
        <v>$1000 Draft Champions Max's League Feb. 22hawks</v>
      </c>
    </row>
    <row r="20" spans="1:7" x14ac:dyDescent="0.25">
      <c r="A20">
        <v>522</v>
      </c>
      <c r="B20" t="s">
        <v>53</v>
      </c>
      <c r="C20" t="s">
        <v>552</v>
      </c>
      <c r="D20">
        <v>96</v>
      </c>
      <c r="E20">
        <v>2358</v>
      </c>
      <c r="F20">
        <f t="shared" si="0"/>
        <v>4</v>
      </c>
      <c r="G20" t="str">
        <f>STANDINGS_W[[#This Row],[League]]&amp;STANDINGS_W[[#This Row],[Team]]</f>
        <v>$1000 Draft Champions Max's League Feb. 22Baseball Furies</v>
      </c>
    </row>
    <row r="21" spans="1:7" x14ac:dyDescent="0.25">
      <c r="A21">
        <v>582</v>
      </c>
      <c r="B21" t="s">
        <v>559</v>
      </c>
      <c r="C21" t="s">
        <v>552</v>
      </c>
      <c r="D21">
        <v>96</v>
      </c>
      <c r="E21">
        <v>2358</v>
      </c>
      <c r="F21">
        <f t="shared" si="0"/>
        <v>5</v>
      </c>
      <c r="G21" t="str">
        <f>STANDINGS_W[[#This Row],[League]]&amp;STANDINGS_W[[#This Row],[Team]]</f>
        <v>$1000 Draft Champions Max's League Feb. 22WINSTON'S EMPIRE -1000</v>
      </c>
    </row>
    <row r="22" spans="1:7" x14ac:dyDescent="0.25">
      <c r="A22">
        <v>818</v>
      </c>
      <c r="B22" t="s">
        <v>21</v>
      </c>
      <c r="C22" t="s">
        <v>552</v>
      </c>
      <c r="D22">
        <v>92</v>
      </c>
      <c r="E22">
        <v>2083</v>
      </c>
      <c r="F22">
        <f t="shared" si="0"/>
        <v>6</v>
      </c>
      <c r="G22" t="str">
        <f>STANDINGS_W[[#This Row],[League]]&amp;STANDINGS_W[[#This Row],[Team]]</f>
        <v>$1000 Draft Champions Max's League Feb. 22Mudhens</v>
      </c>
    </row>
    <row r="23" spans="1:7" x14ac:dyDescent="0.25">
      <c r="A23">
        <v>909</v>
      </c>
      <c r="B23" t="s">
        <v>553</v>
      </c>
      <c r="C23" t="s">
        <v>552</v>
      </c>
      <c r="D23">
        <v>91</v>
      </c>
      <c r="E23">
        <v>2007.5</v>
      </c>
      <c r="F23">
        <f t="shared" si="0"/>
        <v>7</v>
      </c>
      <c r="G23" t="str">
        <f>STANDINGS_W[[#This Row],[League]]&amp;STANDINGS_W[[#This Row],[Team]]</f>
        <v>$1000 Draft Champions Max's League Feb. 22Slip Stitches 1K Orig</v>
      </c>
    </row>
    <row r="24" spans="1:7" x14ac:dyDescent="0.25">
      <c r="A24">
        <v>1106</v>
      </c>
      <c r="B24" t="s">
        <v>557</v>
      </c>
      <c r="C24" t="s">
        <v>552</v>
      </c>
      <c r="D24">
        <v>88</v>
      </c>
      <c r="E24">
        <v>1779.5</v>
      </c>
      <c r="F24">
        <f t="shared" si="0"/>
        <v>8</v>
      </c>
      <c r="G24" t="str">
        <f>STANDINGS_W[[#This Row],[League]]&amp;STANDINGS_W[[#This Row],[Team]]</f>
        <v>$1000 Draft Champions Max's League Feb. 22Breaking Bad</v>
      </c>
    </row>
    <row r="25" spans="1:7" x14ac:dyDescent="0.25">
      <c r="A25">
        <v>1236</v>
      </c>
      <c r="B25" t="s">
        <v>555</v>
      </c>
      <c r="C25" t="s">
        <v>552</v>
      </c>
      <c r="D25">
        <v>87</v>
      </c>
      <c r="E25">
        <v>1700.5</v>
      </c>
      <c r="F25">
        <f t="shared" si="0"/>
        <v>9</v>
      </c>
      <c r="G25" t="str">
        <f>STANDINGS_W[[#This Row],[League]]&amp;STANDINGS_W[[#This Row],[Team]]</f>
        <v>$1000 Draft Champions Max's League Feb. 22The Achievers - DC 6</v>
      </c>
    </row>
    <row r="26" spans="1:7" x14ac:dyDescent="0.25">
      <c r="A26">
        <v>2103</v>
      </c>
      <c r="B26" t="s">
        <v>87</v>
      </c>
      <c r="C26" t="s">
        <v>552</v>
      </c>
      <c r="D26">
        <v>77</v>
      </c>
      <c r="E26">
        <v>836</v>
      </c>
      <c r="F26">
        <f t="shared" si="0"/>
        <v>10</v>
      </c>
      <c r="G26" t="str">
        <f>STANDINGS_W[[#This Row],[League]]&amp;STANDINGS_W[[#This Row],[Team]]</f>
        <v>$1000 Draft Champions Max's League Feb. 22The Northsiders</v>
      </c>
    </row>
    <row r="27" spans="1:7" x14ac:dyDescent="0.25">
      <c r="A27">
        <v>2108</v>
      </c>
      <c r="B27" t="s">
        <v>257</v>
      </c>
      <c r="C27" t="s">
        <v>552</v>
      </c>
      <c r="D27">
        <v>77</v>
      </c>
      <c r="E27">
        <v>836</v>
      </c>
      <c r="F27">
        <f t="shared" si="0"/>
        <v>11</v>
      </c>
      <c r="G27" t="str">
        <f>STANDINGS_W[[#This Row],[League]]&amp;STANDINGS_W[[#This Row],[Team]]</f>
        <v>$1000 Draft Champions Max's League Feb. 22Vercingetorix I</v>
      </c>
    </row>
    <row r="28" spans="1:7" x14ac:dyDescent="0.25">
      <c r="A28">
        <v>2147</v>
      </c>
      <c r="B28" t="s">
        <v>551</v>
      </c>
      <c r="C28" t="s">
        <v>552</v>
      </c>
      <c r="D28">
        <v>76</v>
      </c>
      <c r="E28">
        <v>755.5</v>
      </c>
      <c r="F28">
        <f t="shared" si="0"/>
        <v>12</v>
      </c>
      <c r="G28" t="str">
        <f>STANDINGS_W[[#This Row],[League]]&amp;STANDINGS_W[[#This Row],[Team]]</f>
        <v>$1000 Draft Champions Max's League Feb. 22Miggy's Crown</v>
      </c>
    </row>
    <row r="29" spans="1:7" x14ac:dyDescent="0.25">
      <c r="A29">
        <v>2281</v>
      </c>
      <c r="B29" t="s">
        <v>477</v>
      </c>
      <c r="C29" t="s">
        <v>552</v>
      </c>
      <c r="D29">
        <v>74</v>
      </c>
      <c r="E29">
        <v>621</v>
      </c>
      <c r="F29">
        <f t="shared" si="0"/>
        <v>13</v>
      </c>
      <c r="G29" t="str">
        <f>STANDINGS_W[[#This Row],[League]]&amp;STANDINGS_W[[#This Row],[Team]]</f>
        <v>$1000 Draft Champions Max's League Feb. 22It Shrinks?</v>
      </c>
    </row>
    <row r="30" spans="1:7" x14ac:dyDescent="0.25">
      <c r="A30">
        <v>2744</v>
      </c>
      <c r="B30" t="s">
        <v>554</v>
      </c>
      <c r="C30" t="s">
        <v>552</v>
      </c>
      <c r="D30">
        <v>62</v>
      </c>
      <c r="E30">
        <v>166</v>
      </c>
      <c r="F30">
        <f t="shared" si="0"/>
        <v>14</v>
      </c>
      <c r="G30" t="str">
        <f>STANDINGS_W[[#This Row],[League]]&amp;STANDINGS_W[[#This Row],[Team]]</f>
        <v>$1000 Draft Champions Max's League Feb. 22Painting The Black DC</v>
      </c>
    </row>
    <row r="31" spans="1:7" x14ac:dyDescent="0.25">
      <c r="A31">
        <v>2860</v>
      </c>
      <c r="B31" t="s">
        <v>121</v>
      </c>
      <c r="C31" t="s">
        <v>552</v>
      </c>
      <c r="D31">
        <v>56</v>
      </c>
      <c r="E31">
        <v>58.5</v>
      </c>
      <c r="F31">
        <f t="shared" si="0"/>
        <v>15</v>
      </c>
      <c r="G31" t="str">
        <f>STANDINGS_W[[#This Row],[League]]&amp;STANDINGS_W[[#This Row],[Team]]</f>
        <v>$1000 Draft Champions Max's League Feb. 22Tredici</v>
      </c>
    </row>
    <row r="32" spans="1:7" x14ac:dyDescent="0.25">
      <c r="A32">
        <v>72</v>
      </c>
      <c r="B32" t="s">
        <v>216</v>
      </c>
      <c r="C32" t="s">
        <v>561</v>
      </c>
      <c r="D32">
        <v>111</v>
      </c>
      <c r="E32">
        <v>2838.5</v>
      </c>
      <c r="F32">
        <f t="shared" si="0"/>
        <v>1</v>
      </c>
      <c r="G32" t="str">
        <f>STANDINGS_W[[#This Row],[League]]&amp;STANDINGS_W[[#This Row],[Team]]</f>
        <v>$150 Draft Champions (4 hour) Dec 29 1:00 pm Lg.3573Gooden Plenty</v>
      </c>
    </row>
    <row r="33" spans="1:7" x14ac:dyDescent="0.25">
      <c r="A33">
        <v>196</v>
      </c>
      <c r="B33" t="s">
        <v>56</v>
      </c>
      <c r="C33" t="s">
        <v>561</v>
      </c>
      <c r="D33">
        <v>104</v>
      </c>
      <c r="E33">
        <v>2705.5</v>
      </c>
      <c r="F33">
        <f t="shared" si="0"/>
        <v>2</v>
      </c>
      <c r="G33" t="str">
        <f>STANDINGS_W[[#This Row],[League]]&amp;STANDINGS_W[[#This Row],[Team]]</f>
        <v>$150 Draft Champions (4 hour) Dec 29 1:00 pm Lg.3573DOUGHBOYS</v>
      </c>
    </row>
    <row r="34" spans="1:7" x14ac:dyDescent="0.25">
      <c r="A34">
        <v>412</v>
      </c>
      <c r="B34" t="s">
        <v>562</v>
      </c>
      <c r="C34" t="s">
        <v>561</v>
      </c>
      <c r="D34">
        <v>99</v>
      </c>
      <c r="E34">
        <v>2518.5</v>
      </c>
      <c r="F34">
        <f t="shared" si="0"/>
        <v>3</v>
      </c>
      <c r="G34" t="str">
        <f>STANDINGS_W[[#This Row],[League]]&amp;STANDINGS_W[[#This Row],[Team]]</f>
        <v>$150 Draft Champions (4 hour) Dec 29 1:00 pm Lg.3573Texas Connection</v>
      </c>
    </row>
    <row r="35" spans="1:7" x14ac:dyDescent="0.25">
      <c r="A35">
        <v>433</v>
      </c>
      <c r="B35" t="s">
        <v>71</v>
      </c>
      <c r="C35" t="s">
        <v>561</v>
      </c>
      <c r="D35">
        <v>98</v>
      </c>
      <c r="E35">
        <v>2467</v>
      </c>
      <c r="F35">
        <f t="shared" si="0"/>
        <v>4</v>
      </c>
      <c r="G35" t="str">
        <f>STANDINGS_W[[#This Row],[League]]&amp;STANDINGS_W[[#This Row],[Team]]</f>
        <v>$150 Draft Champions (4 hour) Dec 29 1:00 pm Lg.3573Frozen Ropes</v>
      </c>
    </row>
    <row r="36" spans="1:7" x14ac:dyDescent="0.25">
      <c r="A36">
        <v>681</v>
      </c>
      <c r="B36" t="s">
        <v>568</v>
      </c>
      <c r="C36" t="s">
        <v>561</v>
      </c>
      <c r="D36">
        <v>94</v>
      </c>
      <c r="E36">
        <v>2239.5</v>
      </c>
      <c r="F36">
        <f t="shared" si="0"/>
        <v>5</v>
      </c>
      <c r="G36" t="str">
        <f>STANDINGS_W[[#This Row],[League]]&amp;STANDINGS_W[[#This Row],[Team]]</f>
        <v>$150 Draft Champions (4 hour) Dec 29 1:00 pm Lg.3573SpinningSeams4</v>
      </c>
    </row>
    <row r="37" spans="1:7" x14ac:dyDescent="0.25">
      <c r="A37">
        <v>1175</v>
      </c>
      <c r="B37" t="s">
        <v>53</v>
      </c>
      <c r="C37" t="s">
        <v>561</v>
      </c>
      <c r="D37">
        <v>87</v>
      </c>
      <c r="E37">
        <v>1700.5</v>
      </c>
      <c r="F37">
        <f t="shared" si="0"/>
        <v>6</v>
      </c>
      <c r="G37" t="str">
        <f>STANDINGS_W[[#This Row],[League]]&amp;STANDINGS_W[[#This Row],[Team]]</f>
        <v>$150 Draft Champions (4 hour) Dec 29 1:00 pm Lg.3573Baseball Furies</v>
      </c>
    </row>
    <row r="38" spans="1:7" x14ac:dyDescent="0.25">
      <c r="A38">
        <v>1388</v>
      </c>
      <c r="B38" t="s">
        <v>565</v>
      </c>
      <c r="C38" t="s">
        <v>561</v>
      </c>
      <c r="D38">
        <v>85</v>
      </c>
      <c r="E38">
        <v>1503.5</v>
      </c>
      <c r="F38">
        <f t="shared" si="0"/>
        <v>7</v>
      </c>
      <c r="G38" t="str">
        <f>STANDINGS_W[[#This Row],[League]]&amp;STANDINGS_W[[#This Row],[Team]]</f>
        <v>$150 Draft Champions (4 hour) Dec 29 1:00 pm Lg.3573KJ || DC3</v>
      </c>
    </row>
    <row r="39" spans="1:7" x14ac:dyDescent="0.25">
      <c r="A39">
        <v>1466</v>
      </c>
      <c r="B39" t="s">
        <v>472</v>
      </c>
      <c r="C39" t="s">
        <v>561</v>
      </c>
      <c r="D39">
        <v>84</v>
      </c>
      <c r="E39">
        <v>1408.5</v>
      </c>
      <c r="F39">
        <f t="shared" si="0"/>
        <v>8</v>
      </c>
      <c r="G39" t="str">
        <f>STANDINGS_W[[#This Row],[League]]&amp;STANDINGS_W[[#This Row],[Team]]</f>
        <v>$150 Draft Champions (4 hour) Dec 29 1:00 pm Lg.3573Bronx Yankees (DC4)</v>
      </c>
    </row>
    <row r="40" spans="1:7" x14ac:dyDescent="0.25">
      <c r="A40">
        <v>1648</v>
      </c>
      <c r="B40" t="s">
        <v>567</v>
      </c>
      <c r="C40" t="s">
        <v>561</v>
      </c>
      <c r="D40">
        <v>82</v>
      </c>
      <c r="E40">
        <v>1233</v>
      </c>
      <c r="F40">
        <f t="shared" si="0"/>
        <v>9</v>
      </c>
      <c r="G40" t="str">
        <f>STANDINGS_W[[#This Row],[League]]&amp;STANDINGS_W[[#This Row],[Team]]</f>
        <v>$150 Draft Champions (4 hour) Dec 29 1:00 pm Lg.3573Dayton Moore's Value Picks</v>
      </c>
    </row>
    <row r="41" spans="1:7" x14ac:dyDescent="0.25">
      <c r="A41">
        <v>2011</v>
      </c>
      <c r="B41" t="s">
        <v>560</v>
      </c>
      <c r="C41" t="s">
        <v>561</v>
      </c>
      <c r="D41">
        <v>78</v>
      </c>
      <c r="E41">
        <v>907.5</v>
      </c>
      <c r="F41">
        <f t="shared" si="0"/>
        <v>10</v>
      </c>
      <c r="G41" t="str">
        <f>STANDINGS_W[[#This Row],[League]]&amp;STANDINGS_W[[#This Row],[Team]]</f>
        <v>$150 Draft Champions (4 hour) Dec 29 1:00 pm Lg.3573Slip Stitches 3</v>
      </c>
    </row>
    <row r="42" spans="1:7" x14ac:dyDescent="0.25">
      <c r="A42">
        <v>2050</v>
      </c>
      <c r="B42" t="s">
        <v>569</v>
      </c>
      <c r="C42" t="s">
        <v>561</v>
      </c>
      <c r="D42">
        <v>77</v>
      </c>
      <c r="E42">
        <v>836</v>
      </c>
      <c r="F42">
        <f t="shared" si="0"/>
        <v>11</v>
      </c>
      <c r="G42" t="str">
        <f>STANDINGS_W[[#This Row],[League]]&amp;STANDINGS_W[[#This Row],[Team]]</f>
        <v>$150 Draft Champions (4 hour) Dec 29 1:00 pm Lg.3573Draughtsman 3</v>
      </c>
    </row>
    <row r="43" spans="1:7" x14ac:dyDescent="0.25">
      <c r="A43">
        <v>2161</v>
      </c>
      <c r="B43" t="s">
        <v>563</v>
      </c>
      <c r="C43" t="s">
        <v>561</v>
      </c>
      <c r="D43">
        <v>76</v>
      </c>
      <c r="E43">
        <v>755.5</v>
      </c>
      <c r="F43">
        <f t="shared" si="0"/>
        <v>12</v>
      </c>
      <c r="G43" t="str">
        <f>STANDINGS_W[[#This Row],[League]]&amp;STANDINGS_W[[#This Row],[Team]]</f>
        <v>$150 Draft Champions (4 hour) Dec 29 1:00 pm Lg.3573SEMPER FI 11</v>
      </c>
    </row>
    <row r="44" spans="1:7" x14ac:dyDescent="0.25">
      <c r="A44">
        <v>2241</v>
      </c>
      <c r="B44" t="s">
        <v>566</v>
      </c>
      <c r="C44" t="s">
        <v>561</v>
      </c>
      <c r="D44">
        <v>75</v>
      </c>
      <c r="E44">
        <v>679</v>
      </c>
      <c r="F44">
        <f t="shared" si="0"/>
        <v>13</v>
      </c>
      <c r="G44" t="str">
        <f>STANDINGS_W[[#This Row],[League]]&amp;STANDINGS_W[[#This Row],[Team]]</f>
        <v>$150 Draft Champions (4 hour) Dec 29 1:00 pm Lg.3573Tall Timber DC19</v>
      </c>
    </row>
    <row r="45" spans="1:7" x14ac:dyDescent="0.25">
      <c r="A45">
        <v>2283</v>
      </c>
      <c r="B45" t="s">
        <v>564</v>
      </c>
      <c r="C45" t="s">
        <v>561</v>
      </c>
      <c r="D45">
        <v>74</v>
      </c>
      <c r="E45">
        <v>621</v>
      </c>
      <c r="F45">
        <f t="shared" si="0"/>
        <v>14</v>
      </c>
      <c r="G45" t="str">
        <f>STANDINGS_W[[#This Row],[League]]&amp;STANDINGS_W[[#This Row],[Team]]</f>
        <v>$150 Draft Champions (4 hour) Dec 29 1:00 pm Lg.3573Kennedy Park</v>
      </c>
    </row>
    <row r="46" spans="1:7" x14ac:dyDescent="0.25">
      <c r="A46">
        <v>2835</v>
      </c>
      <c r="B46" t="s">
        <v>127</v>
      </c>
      <c r="C46" t="s">
        <v>561</v>
      </c>
      <c r="D46">
        <v>57</v>
      </c>
      <c r="E46">
        <v>74</v>
      </c>
      <c r="F46">
        <f t="shared" si="0"/>
        <v>15</v>
      </c>
      <c r="G46" t="str">
        <f>STANDINGS_W[[#This Row],[League]]&amp;STANDINGS_W[[#This Row],[Team]]</f>
        <v>$150 Draft Champions (4 hour) Dec 29 1:00 pm Lg.3573Just An Old Vet</v>
      </c>
    </row>
    <row r="47" spans="1:7" x14ac:dyDescent="0.25">
      <c r="A47">
        <v>130</v>
      </c>
      <c r="B47" t="s">
        <v>317</v>
      </c>
      <c r="C47" t="s">
        <v>571</v>
      </c>
      <c r="D47">
        <v>107</v>
      </c>
      <c r="E47">
        <v>2775.5</v>
      </c>
      <c r="F47">
        <f t="shared" si="0"/>
        <v>1</v>
      </c>
      <c r="G47" t="str">
        <f>STANDINGS_W[[#This Row],[League]]&amp;STANDINGS_W[[#This Row],[Team]]</f>
        <v>$150 Draft Champions (4 hour) Feb 21 1:00 pm Lg.3738Gooden Plenty 2</v>
      </c>
    </row>
    <row r="48" spans="1:7" x14ac:dyDescent="0.25">
      <c r="A48">
        <v>305</v>
      </c>
      <c r="B48" t="s">
        <v>577</v>
      </c>
      <c r="C48" t="s">
        <v>571</v>
      </c>
      <c r="D48">
        <v>101</v>
      </c>
      <c r="E48">
        <v>2609</v>
      </c>
      <c r="F48">
        <f t="shared" si="0"/>
        <v>2</v>
      </c>
      <c r="G48" t="str">
        <f>STANDINGS_W[[#This Row],[League]]&amp;STANDINGS_W[[#This Row],[Team]]</f>
        <v>$150 Draft Champions (4 hour) Feb 21 1:00 pm Lg.3738MPG16A</v>
      </c>
    </row>
    <row r="49" spans="1:7" x14ac:dyDescent="0.25">
      <c r="A49">
        <v>838</v>
      </c>
      <c r="B49" t="s">
        <v>579</v>
      </c>
      <c r="C49" t="s">
        <v>571</v>
      </c>
      <c r="D49">
        <v>92</v>
      </c>
      <c r="E49">
        <v>2083</v>
      </c>
      <c r="F49">
        <f t="shared" si="0"/>
        <v>3</v>
      </c>
      <c r="G49" t="str">
        <f>STANDINGS_W[[#This Row],[League]]&amp;STANDINGS_W[[#This Row],[Team]]</f>
        <v>$150 Draft Champions (4 hour) Feb 21 1:00 pm Lg.3738Speed vs power</v>
      </c>
    </row>
    <row r="50" spans="1:7" x14ac:dyDescent="0.25">
      <c r="A50">
        <v>1107</v>
      </c>
      <c r="B50" t="s">
        <v>574</v>
      </c>
      <c r="C50" t="s">
        <v>571</v>
      </c>
      <c r="D50">
        <v>88</v>
      </c>
      <c r="E50">
        <v>1779.5</v>
      </c>
      <c r="F50">
        <f t="shared" si="0"/>
        <v>4</v>
      </c>
      <c r="G50" t="str">
        <f>STANDINGS_W[[#This Row],[League]]&amp;STANDINGS_W[[#This Row],[Team]]</f>
        <v>$150 Draft Champions (4 hour) Feb 21 1:00 pm Lg.3738Brock The House</v>
      </c>
    </row>
    <row r="51" spans="1:7" x14ac:dyDescent="0.25">
      <c r="A51">
        <v>1124</v>
      </c>
      <c r="B51" t="s">
        <v>570</v>
      </c>
      <c r="C51" t="s">
        <v>571</v>
      </c>
      <c r="D51">
        <v>88</v>
      </c>
      <c r="E51">
        <v>1779.5</v>
      </c>
      <c r="F51">
        <f t="shared" si="0"/>
        <v>5</v>
      </c>
      <c r="G51" t="str">
        <f>STANDINGS_W[[#This Row],[League]]&amp;STANDINGS_W[[#This Row],[Team]]</f>
        <v>$150 Draft Champions (4 hour) Feb 21 1:00 pm Lg.3738Jose Oquendos</v>
      </c>
    </row>
    <row r="52" spans="1:7" x14ac:dyDescent="0.25">
      <c r="A52">
        <v>1455</v>
      </c>
      <c r="B52" t="s">
        <v>69</v>
      </c>
      <c r="C52" t="s">
        <v>571</v>
      </c>
      <c r="D52">
        <v>85</v>
      </c>
      <c r="E52">
        <v>1503.5</v>
      </c>
      <c r="F52">
        <f t="shared" si="0"/>
        <v>6</v>
      </c>
      <c r="G52" t="str">
        <f>STANDINGS_W[[#This Row],[League]]&amp;STANDINGS_W[[#This Row],[Team]]</f>
        <v>$150 Draft Champions (4 hour) Feb 21 1:00 pm Lg.3738papa's nine</v>
      </c>
    </row>
    <row r="53" spans="1:7" x14ac:dyDescent="0.25">
      <c r="A53">
        <v>1458</v>
      </c>
      <c r="B53" t="s">
        <v>49</v>
      </c>
      <c r="C53" t="s">
        <v>571</v>
      </c>
      <c r="D53">
        <v>85</v>
      </c>
      <c r="E53">
        <v>1503.5</v>
      </c>
      <c r="F53">
        <f t="shared" si="0"/>
        <v>7</v>
      </c>
      <c r="G53" t="str">
        <f>STANDINGS_W[[#This Row],[League]]&amp;STANDINGS_W[[#This Row],[Team]]</f>
        <v>$150 Draft Champions (4 hour) Feb 21 1:00 pm Lg.3738smokin gun</v>
      </c>
    </row>
    <row r="54" spans="1:7" x14ac:dyDescent="0.25">
      <c r="A54">
        <v>1543</v>
      </c>
      <c r="B54" t="s">
        <v>573</v>
      </c>
      <c r="C54" t="s">
        <v>571</v>
      </c>
      <c r="D54">
        <v>84</v>
      </c>
      <c r="E54">
        <v>1408.5</v>
      </c>
      <c r="F54">
        <f t="shared" si="0"/>
        <v>8</v>
      </c>
      <c r="G54" t="str">
        <f>STANDINGS_W[[#This Row],[League]]&amp;STANDINGS_W[[#This Row],[Team]]</f>
        <v>$150 Draft Champions (4 hour) Feb 21 1:00 pm Lg.3738roundmann</v>
      </c>
    </row>
    <row r="55" spans="1:7" x14ac:dyDescent="0.25">
      <c r="A55">
        <v>1727</v>
      </c>
      <c r="B55" t="s">
        <v>576</v>
      </c>
      <c r="C55" t="s">
        <v>571</v>
      </c>
      <c r="D55">
        <v>81</v>
      </c>
      <c r="E55">
        <v>1147.5</v>
      </c>
      <c r="F55">
        <f t="shared" si="0"/>
        <v>9</v>
      </c>
      <c r="G55" t="str">
        <f>STANDINGS_W[[#This Row],[League]]&amp;STANDINGS_W[[#This Row],[Team]]</f>
        <v>$150 Draft Champions (4 hour) Feb 21 1:00 pm Lg.3738Balnubbers</v>
      </c>
    </row>
    <row r="56" spans="1:7" x14ac:dyDescent="0.25">
      <c r="A56">
        <v>1840</v>
      </c>
      <c r="B56" t="s">
        <v>581</v>
      </c>
      <c r="C56" t="s">
        <v>571</v>
      </c>
      <c r="D56">
        <v>80</v>
      </c>
      <c r="E56">
        <v>1063.5</v>
      </c>
      <c r="F56">
        <f t="shared" si="0"/>
        <v>10</v>
      </c>
      <c r="G56" t="str">
        <f>STANDINGS_W[[#This Row],[League]]&amp;STANDINGS_W[[#This Row],[Team]]</f>
        <v>$150 Draft Champions (4 hour) Feb 21 1:00 pm Lg.3738Mercury</v>
      </c>
    </row>
    <row r="57" spans="1:7" x14ac:dyDescent="0.25">
      <c r="A57">
        <v>2037</v>
      </c>
      <c r="B57" t="s">
        <v>572</v>
      </c>
      <c r="C57" t="s">
        <v>571</v>
      </c>
      <c r="D57">
        <v>78</v>
      </c>
      <c r="E57">
        <v>907.5</v>
      </c>
      <c r="F57">
        <f t="shared" si="0"/>
        <v>11</v>
      </c>
      <c r="G57" t="str">
        <f>STANDINGS_W[[#This Row],[League]]&amp;STANDINGS_W[[#This Row],[Team]]</f>
        <v>$150 Draft Champions (4 hour) Feb 21 1:00 pm Lg.3738zzzzzzzzz</v>
      </c>
    </row>
    <row r="58" spans="1:7" x14ac:dyDescent="0.25">
      <c r="A58">
        <v>2109</v>
      </c>
      <c r="B58" t="s">
        <v>575</v>
      </c>
      <c r="C58" t="s">
        <v>571</v>
      </c>
      <c r="D58">
        <v>77</v>
      </c>
      <c r="E58">
        <v>836</v>
      </c>
      <c r="F58">
        <f t="shared" si="0"/>
        <v>12</v>
      </c>
      <c r="G58" t="str">
        <f>STANDINGS_W[[#This Row],[League]]&amp;STANDINGS_W[[#This Row],[Team]]</f>
        <v>$150 Draft Champions (4 hour) Feb 21 1:00 pm Lg.3738ZebraStripes</v>
      </c>
    </row>
    <row r="59" spans="1:7" x14ac:dyDescent="0.25">
      <c r="A59">
        <v>2259</v>
      </c>
      <c r="B59" t="s">
        <v>578</v>
      </c>
      <c r="C59" t="s">
        <v>571</v>
      </c>
      <c r="D59">
        <v>75</v>
      </c>
      <c r="E59">
        <v>679</v>
      </c>
      <c r="F59">
        <f t="shared" si="0"/>
        <v>13</v>
      </c>
      <c r="G59" t="str">
        <f>STANDINGS_W[[#This Row],[League]]&amp;STANDINGS_W[[#This Row],[Team]]</f>
        <v>$150 Draft Champions (4 hour) Feb 21 1:00 pm Lg.3738Toddfather</v>
      </c>
    </row>
    <row r="60" spans="1:7" x14ac:dyDescent="0.25">
      <c r="A60">
        <v>2469</v>
      </c>
      <c r="B60" t="s">
        <v>580</v>
      </c>
      <c r="C60" t="s">
        <v>571</v>
      </c>
      <c r="D60">
        <v>70</v>
      </c>
      <c r="E60">
        <v>438</v>
      </c>
      <c r="F60">
        <f t="shared" si="0"/>
        <v>14</v>
      </c>
      <c r="G60" t="str">
        <f>STANDINGS_W[[#This Row],[League]]&amp;STANDINGS_W[[#This Row],[Team]]</f>
        <v>$150 Draft Champions (4 hour) Feb 21 1:00 pm Lg.3738Haberdashery</v>
      </c>
    </row>
    <row r="61" spans="1:7" x14ac:dyDescent="0.25">
      <c r="A61">
        <v>2898</v>
      </c>
      <c r="B61" t="s">
        <v>382</v>
      </c>
      <c r="C61" t="s">
        <v>571</v>
      </c>
      <c r="D61">
        <v>48</v>
      </c>
      <c r="E61">
        <v>11.5</v>
      </c>
      <c r="F61">
        <f t="shared" si="0"/>
        <v>15</v>
      </c>
      <c r="G61" t="str">
        <f>STANDINGS_W[[#This Row],[League]]&amp;STANDINGS_W[[#This Row],[Team]]</f>
        <v>$150 Draft Champions (4 hour) Feb 21 1:00 pm Lg.3738Buckeyes</v>
      </c>
    </row>
    <row r="62" spans="1:7" x14ac:dyDescent="0.25">
      <c r="A62">
        <v>48</v>
      </c>
      <c r="B62" t="s">
        <v>590</v>
      </c>
      <c r="C62" t="s">
        <v>582</v>
      </c>
      <c r="D62">
        <v>114</v>
      </c>
      <c r="E62">
        <v>2865.5</v>
      </c>
      <c r="F62">
        <f t="shared" si="0"/>
        <v>1</v>
      </c>
      <c r="G62" t="str">
        <f>STANDINGS_W[[#This Row],[League]]&amp;STANDINGS_W[[#This Row],[Team]]</f>
        <v>$150 Draft Champions (4 hour) Feb 25 1:00 pm Lg.3765Tomb of the Boom</v>
      </c>
    </row>
    <row r="63" spans="1:7" x14ac:dyDescent="0.25">
      <c r="A63">
        <v>454</v>
      </c>
      <c r="B63" t="s">
        <v>584</v>
      </c>
      <c r="C63" t="s">
        <v>582</v>
      </c>
      <c r="D63">
        <v>98</v>
      </c>
      <c r="E63">
        <v>2467</v>
      </c>
      <c r="F63">
        <f t="shared" si="0"/>
        <v>2</v>
      </c>
      <c r="G63" t="str">
        <f>STANDINGS_W[[#This Row],[League]]&amp;STANDINGS_W[[#This Row],[Team]]</f>
        <v>$150 Draft Champions (4 hour) Feb 25 1:00 pm Lg.3765Team Hughes</v>
      </c>
    </row>
    <row r="64" spans="1:7" x14ac:dyDescent="0.25">
      <c r="A64">
        <v>562</v>
      </c>
      <c r="B64" t="s">
        <v>591</v>
      </c>
      <c r="C64" t="s">
        <v>582</v>
      </c>
      <c r="D64">
        <v>96</v>
      </c>
      <c r="E64">
        <v>2358</v>
      </c>
      <c r="F64">
        <f t="shared" si="0"/>
        <v>3</v>
      </c>
      <c r="G64" t="str">
        <f>STANDINGS_W[[#This Row],[League]]&amp;STANDINGS_W[[#This Row],[Team]]</f>
        <v>$150 Draft Champions (4 hour) Feb 25 1:00 pm Lg.3765Team Benoit</v>
      </c>
    </row>
    <row r="65" spans="1:7" x14ac:dyDescent="0.25">
      <c r="A65">
        <v>717</v>
      </c>
      <c r="B65" t="s">
        <v>589</v>
      </c>
      <c r="C65" t="s">
        <v>582</v>
      </c>
      <c r="D65">
        <v>93</v>
      </c>
      <c r="E65">
        <v>2164.5</v>
      </c>
      <c r="F65">
        <f t="shared" si="0"/>
        <v>4</v>
      </c>
      <c r="G65" t="str">
        <f>STANDINGS_W[[#This Row],[League]]&amp;STANDINGS_W[[#This Row],[Team]]</f>
        <v>$150 Draft Champions (4 hour) Feb 25 1:00 pm Lg.3765Bulletproof Tiger</v>
      </c>
    </row>
    <row r="66" spans="1:7" x14ac:dyDescent="0.25">
      <c r="A66">
        <v>952</v>
      </c>
      <c r="B66" t="s">
        <v>585</v>
      </c>
      <c r="C66" t="s">
        <v>582</v>
      </c>
      <c r="D66">
        <v>90</v>
      </c>
      <c r="E66">
        <v>1929</v>
      </c>
      <c r="F66">
        <f t="shared" si="0"/>
        <v>5</v>
      </c>
      <c r="G66" t="str">
        <f>STANDINGS_W[[#This Row],[League]]&amp;STANDINGS_W[[#This Row],[Team]]</f>
        <v>$150 Draft Champions (4 hour) Feb 25 1:00 pm Lg.3765CubsWillChoke2016</v>
      </c>
    </row>
    <row r="67" spans="1:7" x14ac:dyDescent="0.25">
      <c r="A67">
        <v>992</v>
      </c>
      <c r="B67" t="s">
        <v>587</v>
      </c>
      <c r="C67" t="s">
        <v>582</v>
      </c>
      <c r="D67">
        <v>90</v>
      </c>
      <c r="E67">
        <v>1929</v>
      </c>
      <c r="F67">
        <f t="shared" ref="F67:F130" si="1">IF(C67=C66,F66+1,1)</f>
        <v>6</v>
      </c>
      <c r="G67" t="str">
        <f>STANDINGS_W[[#This Row],[League]]&amp;STANDINGS_W[[#This Row],[Team]]</f>
        <v>$150 Draft Champions (4 hour) Feb 25 1:00 pm Lg.3765Spartacus DC1</v>
      </c>
    </row>
    <row r="68" spans="1:7" x14ac:dyDescent="0.25">
      <c r="A68">
        <v>1132</v>
      </c>
      <c r="B68" t="s">
        <v>133</v>
      </c>
      <c r="C68" t="s">
        <v>582</v>
      </c>
      <c r="D68">
        <v>88</v>
      </c>
      <c r="E68">
        <v>1779.5</v>
      </c>
      <c r="F68">
        <f t="shared" si="1"/>
        <v>7</v>
      </c>
      <c r="G68" t="str">
        <f>STANDINGS_W[[#This Row],[League]]&amp;STANDINGS_W[[#This Row],[Team]]</f>
        <v>$150 Draft Champions (4 hour) Feb 25 1:00 pm Lg.3765Ocular Keratitis DC5</v>
      </c>
    </row>
    <row r="69" spans="1:7" x14ac:dyDescent="0.25">
      <c r="A69">
        <v>1219</v>
      </c>
      <c r="B69" t="s">
        <v>586</v>
      </c>
      <c r="C69" t="s">
        <v>582</v>
      </c>
      <c r="D69">
        <v>87</v>
      </c>
      <c r="E69">
        <v>1700.5</v>
      </c>
      <c r="F69">
        <f t="shared" si="1"/>
        <v>8</v>
      </c>
      <c r="G69" t="str">
        <f>STANDINGS_W[[#This Row],[League]]&amp;STANDINGS_W[[#This Row],[Team]]</f>
        <v>$150 Draft Champions (4 hour) Feb 25 1:00 pm Lg.3765Sultans of Swat 4</v>
      </c>
    </row>
    <row r="70" spans="1:7" x14ac:dyDescent="0.25">
      <c r="A70">
        <v>1411</v>
      </c>
      <c r="B70" t="s">
        <v>594</v>
      </c>
      <c r="C70" t="s">
        <v>582</v>
      </c>
      <c r="D70">
        <v>85</v>
      </c>
      <c r="E70">
        <v>1503.5</v>
      </c>
      <c r="F70">
        <f t="shared" si="1"/>
        <v>9</v>
      </c>
      <c r="G70" t="str">
        <f>STANDINGS_W[[#This Row],[League]]&amp;STANDINGS_W[[#This Row],[Team]]</f>
        <v>$150 Draft Champions (4 hour) Feb 25 1:00 pm Lg.3765Round 2 (150)</v>
      </c>
    </row>
    <row r="71" spans="1:7" x14ac:dyDescent="0.25">
      <c r="A71">
        <v>2036</v>
      </c>
      <c r="B71" t="s">
        <v>583</v>
      </c>
      <c r="C71" t="s">
        <v>582</v>
      </c>
      <c r="D71">
        <v>78</v>
      </c>
      <c r="E71">
        <v>907.5</v>
      </c>
      <c r="F71">
        <f t="shared" si="1"/>
        <v>10</v>
      </c>
      <c r="G71" t="str">
        <f>STANDINGS_W[[#This Row],[League]]&amp;STANDINGS_W[[#This Row],[Team]]</f>
        <v>$150 Draft Champions (4 hour) Feb 25 1:00 pm Lg.3765sLim picKens3</v>
      </c>
    </row>
    <row r="72" spans="1:7" x14ac:dyDescent="0.25">
      <c r="A72">
        <v>2039</v>
      </c>
      <c r="B72" t="s">
        <v>593</v>
      </c>
      <c r="C72" t="s">
        <v>582</v>
      </c>
      <c r="D72">
        <v>77</v>
      </c>
      <c r="E72">
        <v>836</v>
      </c>
      <c r="F72">
        <f t="shared" si="1"/>
        <v>11</v>
      </c>
      <c r="G72" t="str">
        <f>STANDINGS_W[[#This Row],[League]]&amp;STANDINGS_W[[#This Row],[Team]]</f>
        <v>$150 Draft Champions (4 hour) Feb 25 1:00 pm Lg.3765Angry Possums</v>
      </c>
    </row>
    <row r="73" spans="1:7" x14ac:dyDescent="0.25">
      <c r="A73">
        <v>2432</v>
      </c>
      <c r="B73" t="s">
        <v>592</v>
      </c>
      <c r="C73" t="s">
        <v>582</v>
      </c>
      <c r="D73">
        <v>71</v>
      </c>
      <c r="E73">
        <v>483</v>
      </c>
      <c r="F73">
        <f t="shared" si="1"/>
        <v>12</v>
      </c>
      <c r="G73" t="str">
        <f>STANDINGS_W[[#This Row],[League]]&amp;STANDINGS_W[[#This Row],[Team]]</f>
        <v>$150 Draft Champions (4 hour) Feb 25 1:00 pm Lg.3765Team Bennette</v>
      </c>
    </row>
    <row r="74" spans="1:7" x14ac:dyDescent="0.25">
      <c r="A74">
        <v>2712</v>
      </c>
      <c r="B74" t="s">
        <v>360</v>
      </c>
      <c r="C74" t="s">
        <v>582</v>
      </c>
      <c r="D74">
        <v>63</v>
      </c>
      <c r="E74">
        <v>193</v>
      </c>
      <c r="F74">
        <f t="shared" si="1"/>
        <v>13</v>
      </c>
      <c r="G74" t="str">
        <f>STANDINGS_W[[#This Row],[League]]&amp;STANDINGS_W[[#This Row],[Team]]</f>
        <v>$150 Draft Champions (4 hour) Feb 25 1:00 pm Lg.3765Las Vegas Blvd V</v>
      </c>
    </row>
    <row r="75" spans="1:7" x14ac:dyDescent="0.25">
      <c r="A75">
        <v>2820</v>
      </c>
      <c r="B75" t="s">
        <v>595</v>
      </c>
      <c r="C75" t="s">
        <v>582</v>
      </c>
      <c r="D75">
        <v>58</v>
      </c>
      <c r="E75">
        <v>87</v>
      </c>
      <c r="F75">
        <f t="shared" si="1"/>
        <v>14</v>
      </c>
      <c r="G75" t="str">
        <f>STANDINGS_W[[#This Row],[League]]&amp;STANDINGS_W[[#This Row],[Team]]</f>
        <v>$150 Draft Champions (4 hour) Feb 25 1:00 pm Lg.3765Designated Pitchers</v>
      </c>
    </row>
    <row r="76" spans="1:7" x14ac:dyDescent="0.25">
      <c r="A76">
        <v>2870</v>
      </c>
      <c r="B76" t="s">
        <v>588</v>
      </c>
      <c r="C76" t="s">
        <v>582</v>
      </c>
      <c r="D76">
        <v>54</v>
      </c>
      <c r="E76">
        <v>43.5</v>
      </c>
      <c r="F76">
        <f t="shared" si="1"/>
        <v>15</v>
      </c>
      <c r="G76" t="str">
        <f>STANDINGS_W[[#This Row],[League]]&amp;STANDINGS_W[[#This Row],[Team]]</f>
        <v>$150 Draft Champions (4 hour) Feb 25 1:00 pm Lg.3765The fantasy concierge</v>
      </c>
    </row>
    <row r="77" spans="1:7" x14ac:dyDescent="0.25">
      <c r="A77">
        <v>87</v>
      </c>
      <c r="B77" t="s">
        <v>600</v>
      </c>
      <c r="C77" t="s">
        <v>597</v>
      </c>
      <c r="D77">
        <v>110</v>
      </c>
      <c r="E77">
        <v>2826.5</v>
      </c>
      <c r="F77">
        <f t="shared" si="1"/>
        <v>1</v>
      </c>
      <c r="G77" t="str">
        <f>STANDINGS_W[[#This Row],[League]]&amp;STANDINGS_W[[#This Row],[Team]]</f>
        <v>$150 Draft Champions (4 hour) Feb 29 1:00 pm Lg.3801Team Benzine</v>
      </c>
    </row>
    <row r="78" spans="1:7" x14ac:dyDescent="0.25">
      <c r="A78">
        <v>287</v>
      </c>
      <c r="B78" t="s">
        <v>364</v>
      </c>
      <c r="C78" t="s">
        <v>597</v>
      </c>
      <c r="D78">
        <v>101</v>
      </c>
      <c r="E78">
        <v>2609</v>
      </c>
      <c r="F78">
        <f t="shared" si="1"/>
        <v>2</v>
      </c>
      <c r="G78" t="str">
        <f>STANDINGS_W[[#This Row],[League]]&amp;STANDINGS_W[[#This Row],[Team]]</f>
        <v>$150 Draft Champions (4 hour) Feb 29 1:00 pm Lg.3801Corleone 5</v>
      </c>
    </row>
    <row r="79" spans="1:7" x14ac:dyDescent="0.25">
      <c r="A79">
        <v>676</v>
      </c>
      <c r="B79" t="s">
        <v>599</v>
      </c>
      <c r="C79" t="s">
        <v>597</v>
      </c>
      <c r="D79">
        <v>94</v>
      </c>
      <c r="E79">
        <v>2239.5</v>
      </c>
      <c r="F79">
        <f t="shared" si="1"/>
        <v>3</v>
      </c>
      <c r="G79" t="str">
        <f>STANDINGS_W[[#This Row],[League]]&amp;STANDINGS_W[[#This Row],[Team]]</f>
        <v>$150 Draft Champions (4 hour) Feb 29 1:00 pm Lg.3801Newbomb's Turks</v>
      </c>
    </row>
    <row r="80" spans="1:7" x14ac:dyDescent="0.25">
      <c r="A80">
        <v>793</v>
      </c>
      <c r="B80" t="s">
        <v>596</v>
      </c>
      <c r="C80" t="s">
        <v>597</v>
      </c>
      <c r="D80">
        <v>92</v>
      </c>
      <c r="E80">
        <v>2083</v>
      </c>
      <c r="F80">
        <f t="shared" si="1"/>
        <v>4</v>
      </c>
      <c r="G80" t="str">
        <f>STANDINGS_W[[#This Row],[League]]&amp;STANDINGS_W[[#This Row],[Team]]</f>
        <v>$150 Draft Champions (4 hour) Feb 29 1:00 pm Lg.3801Beatrix Kiddo</v>
      </c>
    </row>
    <row r="81" spans="1:7" x14ac:dyDescent="0.25">
      <c r="A81">
        <v>916</v>
      </c>
      <c r="B81" t="s">
        <v>143</v>
      </c>
      <c r="C81" t="s">
        <v>597</v>
      </c>
      <c r="D81">
        <v>91</v>
      </c>
      <c r="E81">
        <v>2007.5</v>
      </c>
      <c r="F81">
        <f t="shared" si="1"/>
        <v>5</v>
      </c>
      <c r="G81" t="str">
        <f>STANDINGS_W[[#This Row],[League]]&amp;STANDINGS_W[[#This Row],[Team]]</f>
        <v>$150 Draft Champions (4 hour) Feb 29 1:00 pm Lg.3801Team LeValley</v>
      </c>
    </row>
    <row r="82" spans="1:7" x14ac:dyDescent="0.25">
      <c r="A82">
        <v>1103</v>
      </c>
      <c r="B82" t="s">
        <v>606</v>
      </c>
      <c r="C82" t="s">
        <v>597</v>
      </c>
      <c r="D82">
        <v>88</v>
      </c>
      <c r="E82">
        <v>1779.5</v>
      </c>
      <c r="F82">
        <f t="shared" si="1"/>
        <v>6</v>
      </c>
      <c r="G82" t="str">
        <f>STANDINGS_W[[#This Row],[League]]&amp;STANDINGS_W[[#This Row],[Team]]</f>
        <v>$150 Draft Champions (4 hour) Feb 29 1:00 pm Lg.3801Best Buy Rewards Cert</v>
      </c>
    </row>
    <row r="83" spans="1:7" x14ac:dyDescent="0.25">
      <c r="A83">
        <v>1500</v>
      </c>
      <c r="B83" t="s">
        <v>604</v>
      </c>
      <c r="C83" t="s">
        <v>597</v>
      </c>
      <c r="D83">
        <v>84</v>
      </c>
      <c r="E83">
        <v>1408.5</v>
      </c>
      <c r="F83">
        <f t="shared" si="1"/>
        <v>7</v>
      </c>
      <c r="G83" t="str">
        <f>STANDINGS_W[[#This Row],[League]]&amp;STANDINGS_W[[#This Row],[Team]]</f>
        <v>$150 Draft Champions (4 hour) Feb 29 1:00 pm Lg.3801Phantoms</v>
      </c>
    </row>
    <row r="84" spans="1:7" x14ac:dyDescent="0.25">
      <c r="A84">
        <v>1664</v>
      </c>
      <c r="B84" t="s">
        <v>607</v>
      </c>
      <c r="C84" t="s">
        <v>597</v>
      </c>
      <c r="D84">
        <v>82</v>
      </c>
      <c r="E84">
        <v>1233</v>
      </c>
      <c r="F84">
        <f t="shared" si="1"/>
        <v>8</v>
      </c>
      <c r="G84" t="str">
        <f>STANDINGS_W[[#This Row],[League]]&amp;STANDINGS_W[[#This Row],[Team]]</f>
        <v>$150 Draft Champions (4 hour) Feb 29 1:00 pm Lg.3801It Could be Time to Open the Can</v>
      </c>
    </row>
    <row r="85" spans="1:7" x14ac:dyDescent="0.25">
      <c r="A85">
        <v>1677</v>
      </c>
      <c r="B85" t="s">
        <v>598</v>
      </c>
      <c r="C85" t="s">
        <v>597</v>
      </c>
      <c r="D85">
        <v>82</v>
      </c>
      <c r="E85">
        <v>1233</v>
      </c>
      <c r="F85">
        <f t="shared" si="1"/>
        <v>9</v>
      </c>
      <c r="G85" t="str">
        <f>STANDINGS_W[[#This Row],[League]]&amp;STANDINGS_W[[#This Row],[Team]]</f>
        <v>$150 Draft Champions (4 hour) Feb 29 1:00 pm Lg.3801Noodler Fun Monkey3</v>
      </c>
    </row>
    <row r="86" spans="1:7" x14ac:dyDescent="0.25">
      <c r="A86">
        <v>1688</v>
      </c>
      <c r="B86" t="s">
        <v>608</v>
      </c>
      <c r="C86" t="s">
        <v>597</v>
      </c>
      <c r="D86">
        <v>82</v>
      </c>
      <c r="E86">
        <v>1233</v>
      </c>
      <c r="F86">
        <f t="shared" si="1"/>
        <v>10</v>
      </c>
      <c r="G86" t="str">
        <f>STANDINGS_W[[#This Row],[League]]&amp;STANDINGS_W[[#This Row],[Team]]</f>
        <v>$150 Draft Champions (4 hour) Feb 29 1:00 pm Lg.3801Schoop-y Doo, Skaggs-y, Vela, Frednandez</v>
      </c>
    </row>
    <row r="87" spans="1:7" x14ac:dyDescent="0.25">
      <c r="A87">
        <v>1774</v>
      </c>
      <c r="B87" t="s">
        <v>603</v>
      </c>
      <c r="C87" t="s">
        <v>597</v>
      </c>
      <c r="D87">
        <v>81</v>
      </c>
      <c r="E87">
        <v>1147.5</v>
      </c>
      <c r="F87">
        <f t="shared" si="1"/>
        <v>11</v>
      </c>
      <c r="G87" t="str">
        <f>STANDINGS_W[[#This Row],[League]]&amp;STANDINGS_W[[#This Row],[Team]]</f>
        <v>$150 Draft Champions (4 hour) Feb 29 1:00 pm Lg.3801Small Sample Size Celebration [DC4]</v>
      </c>
    </row>
    <row r="88" spans="1:7" x14ac:dyDescent="0.25">
      <c r="A88">
        <v>2416</v>
      </c>
      <c r="B88" t="s">
        <v>601</v>
      </c>
      <c r="C88" t="s">
        <v>597</v>
      </c>
      <c r="D88">
        <v>71</v>
      </c>
      <c r="E88">
        <v>483</v>
      </c>
      <c r="F88">
        <f t="shared" si="1"/>
        <v>12</v>
      </c>
      <c r="G88" t="str">
        <f>STANDINGS_W[[#This Row],[League]]&amp;STANDINGS_W[[#This Row],[Team]]</f>
        <v>$150 Draft Champions (4 hour) Feb 29 1:00 pm Lg.3801DBurdz</v>
      </c>
    </row>
    <row r="89" spans="1:7" x14ac:dyDescent="0.25">
      <c r="A89">
        <v>2528</v>
      </c>
      <c r="B89" t="s">
        <v>285</v>
      </c>
      <c r="C89" t="s">
        <v>597</v>
      </c>
      <c r="D89">
        <v>69</v>
      </c>
      <c r="E89">
        <v>398.5</v>
      </c>
      <c r="F89">
        <f t="shared" si="1"/>
        <v>13</v>
      </c>
      <c r="G89" t="str">
        <f>STANDINGS_W[[#This Row],[League]]&amp;STANDINGS_W[[#This Row],[Team]]</f>
        <v>$150 Draft Champions (4 hour) Feb 29 1:00 pm Lg.3801Team king</v>
      </c>
    </row>
    <row r="90" spans="1:7" x14ac:dyDescent="0.25">
      <c r="A90">
        <v>2633</v>
      </c>
      <c r="B90" t="s">
        <v>602</v>
      </c>
      <c r="C90" t="s">
        <v>597</v>
      </c>
      <c r="D90">
        <v>66</v>
      </c>
      <c r="E90">
        <v>285.5</v>
      </c>
      <c r="F90">
        <f t="shared" si="1"/>
        <v>14</v>
      </c>
      <c r="G90" t="str">
        <f>STANDINGS_W[[#This Row],[League]]&amp;STANDINGS_W[[#This Row],[Team]]</f>
        <v>$150 Draft Champions (4 hour) Feb 29 1:00 pm Lg.3801Team Hall</v>
      </c>
    </row>
    <row r="91" spans="1:7" x14ac:dyDescent="0.25">
      <c r="A91">
        <v>2906</v>
      </c>
      <c r="B91" t="s">
        <v>605</v>
      </c>
      <c r="C91" t="s">
        <v>597</v>
      </c>
      <c r="D91">
        <v>44</v>
      </c>
      <c r="E91">
        <v>5</v>
      </c>
      <c r="F91">
        <f t="shared" si="1"/>
        <v>15</v>
      </c>
      <c r="G91" t="str">
        <f>STANDINGS_W[[#This Row],[League]]&amp;STANDINGS_W[[#This Row],[Team]]</f>
        <v>$150 Draft Champions (4 hour) Feb 29 1:00 pm Lg.3801SPEED KILLS</v>
      </c>
    </row>
    <row r="92" spans="1:7" x14ac:dyDescent="0.25">
      <c r="A92">
        <v>10</v>
      </c>
      <c r="B92" t="s">
        <v>617</v>
      </c>
      <c r="C92" t="s">
        <v>610</v>
      </c>
      <c r="D92">
        <v>121</v>
      </c>
      <c r="E92">
        <v>2900.5</v>
      </c>
      <c r="F92">
        <f t="shared" si="1"/>
        <v>1</v>
      </c>
      <c r="G92" t="str">
        <f>STANDINGS_W[[#This Row],[League]]&amp;STANDINGS_W[[#This Row],[Team]]</f>
        <v>$150 Draft Champions (4 hour) Jan 13 1:00 pm Lg.3591Madcow - DC5</v>
      </c>
    </row>
    <row r="93" spans="1:7" x14ac:dyDescent="0.25">
      <c r="A93">
        <v>286</v>
      </c>
      <c r="B93" t="s">
        <v>247</v>
      </c>
      <c r="C93" t="s">
        <v>610</v>
      </c>
      <c r="D93">
        <v>101</v>
      </c>
      <c r="E93">
        <v>2609</v>
      </c>
      <c r="F93">
        <f t="shared" si="1"/>
        <v>2</v>
      </c>
      <c r="G93" t="str">
        <f>STANDINGS_W[[#This Row],[League]]&amp;STANDINGS_W[[#This Row],[Team]]</f>
        <v>$150 Draft Champions (4 hour) Jan 13 1:00 pm Lg.3591Bronx Yankees (DC5)</v>
      </c>
    </row>
    <row r="94" spans="1:7" x14ac:dyDescent="0.25">
      <c r="A94">
        <v>328</v>
      </c>
      <c r="B94" t="s">
        <v>616</v>
      </c>
      <c r="C94" t="s">
        <v>610</v>
      </c>
      <c r="D94">
        <v>100</v>
      </c>
      <c r="E94">
        <v>2566</v>
      </c>
      <c r="F94">
        <f t="shared" si="1"/>
        <v>3</v>
      </c>
      <c r="G94" t="str">
        <f>STANDINGS_W[[#This Row],[League]]&amp;STANDINGS_W[[#This Row],[Team]]</f>
        <v>$150 Draft Champions (4 hour) Jan 13 1:00 pm Lg.3591Draughtsman 4</v>
      </c>
    </row>
    <row r="95" spans="1:7" x14ac:dyDescent="0.25">
      <c r="A95">
        <v>607</v>
      </c>
      <c r="B95" t="s">
        <v>618</v>
      </c>
      <c r="C95" t="s">
        <v>610</v>
      </c>
      <c r="D95">
        <v>95</v>
      </c>
      <c r="E95">
        <v>2298</v>
      </c>
      <c r="F95">
        <f t="shared" si="1"/>
        <v>4</v>
      </c>
      <c r="G95" t="str">
        <f>STANDINGS_W[[#This Row],[League]]&amp;STANDINGS_W[[#This Row],[Team]]</f>
        <v>$150 Draft Champions (4 hour) Jan 13 1:00 pm Lg.3591Grand Canyon</v>
      </c>
    </row>
    <row r="96" spans="1:7" x14ac:dyDescent="0.25">
      <c r="A96">
        <v>1115</v>
      </c>
      <c r="B96" t="s">
        <v>612</v>
      </c>
      <c r="C96" t="s">
        <v>610</v>
      </c>
      <c r="D96">
        <v>88</v>
      </c>
      <c r="E96">
        <v>1779.5</v>
      </c>
      <c r="F96">
        <f t="shared" si="1"/>
        <v>5</v>
      </c>
      <c r="G96" t="str">
        <f>STANDINGS_W[[#This Row],[League]]&amp;STANDINGS_W[[#This Row],[Team]]</f>
        <v>$150 Draft Champions (4 hour) Jan 13 1:00 pm Lg.3591HUGH GLASS</v>
      </c>
    </row>
    <row r="97" spans="1:7" x14ac:dyDescent="0.25">
      <c r="A97">
        <v>1318</v>
      </c>
      <c r="B97" t="s">
        <v>615</v>
      </c>
      <c r="C97" t="s">
        <v>610</v>
      </c>
      <c r="D97">
        <v>86</v>
      </c>
      <c r="E97">
        <v>1608</v>
      </c>
      <c r="F97">
        <f t="shared" si="1"/>
        <v>6</v>
      </c>
      <c r="G97" t="str">
        <f>STANDINGS_W[[#This Row],[League]]&amp;STANDINGS_W[[#This Row],[Team]]</f>
        <v>$150 Draft Champions (4 hour) Jan 13 1:00 pm Lg.3591Team Cameron</v>
      </c>
    </row>
    <row r="98" spans="1:7" x14ac:dyDescent="0.25">
      <c r="A98">
        <v>1357</v>
      </c>
      <c r="B98" t="s">
        <v>611</v>
      </c>
      <c r="C98" t="s">
        <v>610</v>
      </c>
      <c r="D98">
        <v>85</v>
      </c>
      <c r="E98">
        <v>1503.5</v>
      </c>
      <c r="F98">
        <f t="shared" si="1"/>
        <v>7</v>
      </c>
      <c r="G98" t="str">
        <f>STANDINGS_W[[#This Row],[League]]&amp;STANDINGS_W[[#This Row],[Team]]</f>
        <v>$150 Draft Champions (4 hour) Jan 13 1:00 pm Lg.3591ADP Draft Masters</v>
      </c>
    </row>
    <row r="99" spans="1:7" x14ac:dyDescent="0.25">
      <c r="A99">
        <v>1417</v>
      </c>
      <c r="B99" t="s">
        <v>613</v>
      </c>
      <c r="C99" t="s">
        <v>610</v>
      </c>
      <c r="D99">
        <v>85</v>
      </c>
      <c r="E99">
        <v>1503.5</v>
      </c>
      <c r="F99">
        <f t="shared" si="1"/>
        <v>8</v>
      </c>
      <c r="G99" t="str">
        <f>STANDINGS_W[[#This Row],[League]]&amp;STANDINGS_W[[#This Row],[Team]]</f>
        <v>$150 Draft Champions (4 hour) Jan 13 1:00 pm Lg.3591Slip Stitches 4</v>
      </c>
    </row>
    <row r="100" spans="1:7" x14ac:dyDescent="0.25">
      <c r="A100">
        <v>1639</v>
      </c>
      <c r="B100" t="s">
        <v>53</v>
      </c>
      <c r="C100" t="s">
        <v>610</v>
      </c>
      <c r="D100">
        <v>82</v>
      </c>
      <c r="E100">
        <v>1233</v>
      </c>
      <c r="F100">
        <f t="shared" si="1"/>
        <v>9</v>
      </c>
      <c r="G100" t="str">
        <f>STANDINGS_W[[#This Row],[League]]&amp;STANDINGS_W[[#This Row],[Team]]</f>
        <v>$150 Draft Champions (4 hour) Jan 13 1:00 pm Lg.3591Baseball Furies</v>
      </c>
    </row>
    <row r="101" spans="1:7" x14ac:dyDescent="0.25">
      <c r="A101">
        <v>1642</v>
      </c>
      <c r="B101" t="s">
        <v>609</v>
      </c>
      <c r="C101" t="s">
        <v>610</v>
      </c>
      <c r="D101">
        <v>82</v>
      </c>
      <c r="E101">
        <v>1233</v>
      </c>
      <c r="F101">
        <f t="shared" si="1"/>
        <v>10</v>
      </c>
      <c r="G101" t="str">
        <f>STANDINGS_W[[#This Row],[League]]&amp;STANDINGS_W[[#This Row],[Team]]</f>
        <v>$150 Draft Champions (4 hour) Jan 13 1:00 pm Lg.3591Big Wheels</v>
      </c>
    </row>
    <row r="102" spans="1:7" x14ac:dyDescent="0.25">
      <c r="A102">
        <v>1662</v>
      </c>
      <c r="B102" t="s">
        <v>189</v>
      </c>
      <c r="C102" t="s">
        <v>610</v>
      </c>
      <c r="D102">
        <v>82</v>
      </c>
      <c r="E102">
        <v>1233</v>
      </c>
      <c r="F102">
        <f t="shared" si="1"/>
        <v>11</v>
      </c>
      <c r="G102" t="str">
        <f>STANDINGS_W[[#This Row],[League]]&amp;STANDINGS_W[[#This Row],[Team]]</f>
        <v>$150 Draft Champions (4 hour) Jan 13 1:00 pm Lg.3591Homer Hankies</v>
      </c>
    </row>
    <row r="103" spans="1:7" x14ac:dyDescent="0.25">
      <c r="A103">
        <v>2046</v>
      </c>
      <c r="B103" t="s">
        <v>374</v>
      </c>
      <c r="C103" t="s">
        <v>610</v>
      </c>
      <c r="D103">
        <v>77</v>
      </c>
      <c r="E103">
        <v>836</v>
      </c>
      <c r="F103">
        <f t="shared" si="1"/>
        <v>12</v>
      </c>
      <c r="G103" t="str">
        <f>STANDINGS_W[[#This Row],[League]]&amp;STANDINGS_W[[#This Row],[Team]]</f>
        <v>$150 Draft Champions (4 hour) Jan 13 1:00 pm Lg.3591Corleone 2</v>
      </c>
    </row>
    <row r="104" spans="1:7" x14ac:dyDescent="0.25">
      <c r="A104">
        <v>2434</v>
      </c>
      <c r="B104" t="s">
        <v>614</v>
      </c>
      <c r="C104" t="s">
        <v>610</v>
      </c>
      <c r="D104">
        <v>71</v>
      </c>
      <c r="E104">
        <v>483</v>
      </c>
      <c r="F104">
        <f t="shared" si="1"/>
        <v>13</v>
      </c>
      <c r="G104" t="str">
        <f>STANDINGS_W[[#This Row],[League]]&amp;STANDINGS_W[[#This Row],[Team]]</f>
        <v>$150 Draft Champions (4 hour) Jan 13 1:00 pm Lg.3591Team Kent 3</v>
      </c>
    </row>
    <row r="105" spans="1:7" x14ac:dyDescent="0.25">
      <c r="A105">
        <v>2594</v>
      </c>
      <c r="B105" t="s">
        <v>166</v>
      </c>
      <c r="C105" t="s">
        <v>610</v>
      </c>
      <c r="D105">
        <v>67</v>
      </c>
      <c r="E105">
        <v>321.5</v>
      </c>
      <c r="F105">
        <f t="shared" si="1"/>
        <v>14</v>
      </c>
      <c r="G105" t="str">
        <f>STANDINGS_W[[#This Row],[League]]&amp;STANDINGS_W[[#This Row],[Team]]</f>
        <v>$150 Draft Champions (4 hour) Jan 13 1:00 pm Lg.3591Ronaldus Maximus</v>
      </c>
    </row>
    <row r="106" spans="1:7" x14ac:dyDescent="0.25">
      <c r="A106">
        <v>2626</v>
      </c>
      <c r="B106" t="s">
        <v>130</v>
      </c>
      <c r="C106" t="s">
        <v>610</v>
      </c>
      <c r="D106">
        <v>66</v>
      </c>
      <c r="E106">
        <v>285.5</v>
      </c>
      <c r="F106">
        <f t="shared" si="1"/>
        <v>15</v>
      </c>
      <c r="G106" t="str">
        <f>STANDINGS_W[[#This Row],[League]]&amp;STANDINGS_W[[#This Row],[Team]]</f>
        <v>$150 Draft Champions (4 hour) Jan 13 1:00 pm Lg.3591PTPers</v>
      </c>
    </row>
    <row r="107" spans="1:7" x14ac:dyDescent="0.25">
      <c r="A107">
        <v>33</v>
      </c>
      <c r="B107" t="s">
        <v>207</v>
      </c>
      <c r="C107" t="s">
        <v>620</v>
      </c>
      <c r="D107">
        <v>116</v>
      </c>
      <c r="E107">
        <v>2881</v>
      </c>
      <c r="F107">
        <f t="shared" si="1"/>
        <v>1</v>
      </c>
      <c r="G107" t="str">
        <f>STANDINGS_W[[#This Row],[League]]&amp;STANDINGS_W[[#This Row],[Team]]</f>
        <v>$150 Draft Champions (4 hour) Jan 24 1:00 pm Lg.3623Team Vogel</v>
      </c>
    </row>
    <row r="108" spans="1:7" x14ac:dyDescent="0.25">
      <c r="A108">
        <v>127</v>
      </c>
      <c r="B108" t="s">
        <v>622</v>
      </c>
      <c r="C108" t="s">
        <v>620</v>
      </c>
      <c r="D108">
        <v>107</v>
      </c>
      <c r="E108">
        <v>2775.5</v>
      </c>
      <c r="F108">
        <f t="shared" si="1"/>
        <v>2</v>
      </c>
      <c r="G108" t="str">
        <f>STANDINGS_W[[#This Row],[League]]&amp;STANDINGS_W[[#This Row],[Team]]</f>
        <v>$150 Draft Champions (4 hour) Jan 24 1:00 pm Lg.3623Blackmon, Fire and Steal</v>
      </c>
    </row>
    <row r="109" spans="1:7" x14ac:dyDescent="0.25">
      <c r="A109">
        <v>399</v>
      </c>
      <c r="B109" t="s">
        <v>626</v>
      </c>
      <c r="C109" t="s">
        <v>620</v>
      </c>
      <c r="D109">
        <v>99</v>
      </c>
      <c r="E109">
        <v>2518.5</v>
      </c>
      <c r="F109">
        <f t="shared" si="1"/>
        <v>3</v>
      </c>
      <c r="G109" t="str">
        <f>STANDINGS_W[[#This Row],[League]]&amp;STANDINGS_W[[#This Row],[Team]]</f>
        <v>$150 Draft Champions (4 hour) Jan 24 1:00 pm Lg.3623Storm Stitches</v>
      </c>
    </row>
    <row r="110" spans="1:7" x14ac:dyDescent="0.25">
      <c r="A110">
        <v>443</v>
      </c>
      <c r="B110" t="s">
        <v>624</v>
      </c>
      <c r="C110" t="s">
        <v>620</v>
      </c>
      <c r="D110">
        <v>98</v>
      </c>
      <c r="E110">
        <v>2467</v>
      </c>
      <c r="F110">
        <f t="shared" si="1"/>
        <v>4</v>
      </c>
      <c r="G110" t="str">
        <f>STANDINGS_W[[#This Row],[League]]&amp;STANDINGS_W[[#This Row],[Team]]</f>
        <v>$150 Draft Champions (4 hour) Jan 24 1:00 pm Lg.3623Madcow - DC6</v>
      </c>
    </row>
    <row r="111" spans="1:7" x14ac:dyDescent="0.25">
      <c r="A111">
        <v>479</v>
      </c>
      <c r="B111" t="s">
        <v>82</v>
      </c>
      <c r="C111" t="s">
        <v>620</v>
      </c>
      <c r="D111">
        <v>97</v>
      </c>
      <c r="E111">
        <v>2416.5</v>
      </c>
      <c r="F111">
        <f t="shared" si="1"/>
        <v>5</v>
      </c>
      <c r="G111" t="str">
        <f>STANDINGS_W[[#This Row],[League]]&amp;STANDINGS_W[[#This Row],[Team]]</f>
        <v>$150 Draft Champions (4 hour) Jan 24 1:00 pm Lg.3623Bronx Yankees (DC7)</v>
      </c>
    </row>
    <row r="112" spans="1:7" x14ac:dyDescent="0.25">
      <c r="A112">
        <v>652</v>
      </c>
      <c r="B112" t="s">
        <v>521</v>
      </c>
      <c r="C112" t="s">
        <v>620</v>
      </c>
      <c r="D112">
        <v>94</v>
      </c>
      <c r="E112">
        <v>2239.5</v>
      </c>
      <c r="F112">
        <f t="shared" si="1"/>
        <v>6</v>
      </c>
      <c r="G112" t="str">
        <f>STANDINGS_W[[#This Row],[League]]&amp;STANDINGS_W[[#This Row],[Team]]</f>
        <v>$150 Draft Champions (4 hour) Jan 24 1:00 pm Lg.3623Corleone 3</v>
      </c>
    </row>
    <row r="113" spans="1:7" x14ac:dyDescent="0.25">
      <c r="A113">
        <v>1613</v>
      </c>
      <c r="B113" t="s">
        <v>621</v>
      </c>
      <c r="C113" t="s">
        <v>620</v>
      </c>
      <c r="D113">
        <v>83</v>
      </c>
      <c r="E113">
        <v>1322</v>
      </c>
      <c r="F113">
        <f t="shared" si="1"/>
        <v>7</v>
      </c>
      <c r="G113" t="str">
        <f>STANDINGS_W[[#This Row],[League]]&amp;STANDINGS_W[[#This Row],[Team]]</f>
        <v>$150 Draft Champions (4 hour) Jan 24 1:00 pm Lg.3623Team Kent 6</v>
      </c>
    </row>
    <row r="114" spans="1:7" x14ac:dyDescent="0.25">
      <c r="A114">
        <v>1771</v>
      </c>
      <c r="B114" t="s">
        <v>623</v>
      </c>
      <c r="C114" t="s">
        <v>620</v>
      </c>
      <c r="D114">
        <v>81</v>
      </c>
      <c r="E114">
        <v>1147.5</v>
      </c>
      <c r="F114">
        <f t="shared" si="1"/>
        <v>8</v>
      </c>
      <c r="G114" t="str">
        <f>STANDINGS_W[[#This Row],[League]]&amp;STANDINGS_W[[#This Row],[Team]]</f>
        <v>$150 Draft Champions (4 hour) Jan 24 1:00 pm Lg.3623Roy's Outlaws</v>
      </c>
    </row>
    <row r="115" spans="1:7" x14ac:dyDescent="0.25">
      <c r="A115">
        <v>1784</v>
      </c>
      <c r="B115" t="s">
        <v>625</v>
      </c>
      <c r="C115" t="s">
        <v>620</v>
      </c>
      <c r="D115">
        <v>81</v>
      </c>
      <c r="E115">
        <v>1147.5</v>
      </c>
      <c r="F115">
        <f t="shared" si="1"/>
        <v>9</v>
      </c>
      <c r="G115" t="str">
        <f>STANDINGS_W[[#This Row],[League]]&amp;STANDINGS_W[[#This Row],[Team]]</f>
        <v>$150 Draft Champions (4 hour) Jan 24 1:00 pm Lg.3623Team Hunter</v>
      </c>
    </row>
    <row r="116" spans="1:7" x14ac:dyDescent="0.25">
      <c r="A116">
        <v>1872</v>
      </c>
      <c r="B116" t="s">
        <v>14</v>
      </c>
      <c r="C116" t="s">
        <v>620</v>
      </c>
      <c r="D116">
        <v>80</v>
      </c>
      <c r="E116">
        <v>1063.5</v>
      </c>
      <c r="F116">
        <f t="shared" si="1"/>
        <v>10</v>
      </c>
      <c r="G116" t="str">
        <f>STANDINGS_W[[#This Row],[League]]&amp;STANDINGS_W[[#This Row],[Team]]</f>
        <v>$150 Draft Champions (4 hour) Jan 24 1:00 pm Lg.3623Team Martin</v>
      </c>
    </row>
    <row r="117" spans="1:7" x14ac:dyDescent="0.25">
      <c r="A117">
        <v>1974</v>
      </c>
      <c r="B117" t="s">
        <v>53</v>
      </c>
      <c r="C117" t="s">
        <v>620</v>
      </c>
      <c r="D117">
        <v>78</v>
      </c>
      <c r="E117">
        <v>907.5</v>
      </c>
      <c r="F117">
        <f t="shared" si="1"/>
        <v>11</v>
      </c>
      <c r="G117" t="str">
        <f>STANDINGS_W[[#This Row],[League]]&amp;STANDINGS_W[[#This Row],[Team]]</f>
        <v>$150 Draft Champions (4 hour) Jan 24 1:00 pm Lg.3623Baseball Furies</v>
      </c>
    </row>
    <row r="118" spans="1:7" x14ac:dyDescent="0.25">
      <c r="A118">
        <v>2204</v>
      </c>
      <c r="B118" t="s">
        <v>619</v>
      </c>
      <c r="C118" t="s">
        <v>620</v>
      </c>
      <c r="D118">
        <v>75</v>
      </c>
      <c r="E118">
        <v>679</v>
      </c>
      <c r="F118">
        <f t="shared" si="1"/>
        <v>12</v>
      </c>
      <c r="G118" t="str">
        <f>STANDINGS_W[[#This Row],[League]]&amp;STANDINGS_W[[#This Row],[Team]]</f>
        <v>$150 Draft Champions (4 hour) Jan 24 1:00 pm Lg.3623Big Wheels 2</v>
      </c>
    </row>
    <row r="119" spans="1:7" x14ac:dyDescent="0.25">
      <c r="A119">
        <v>2542</v>
      </c>
      <c r="B119" t="s">
        <v>71</v>
      </c>
      <c r="C119" t="s">
        <v>620</v>
      </c>
      <c r="D119">
        <v>68</v>
      </c>
      <c r="E119">
        <v>358.5</v>
      </c>
      <c r="F119">
        <f t="shared" si="1"/>
        <v>13</v>
      </c>
      <c r="G119" t="str">
        <f>STANDINGS_W[[#This Row],[League]]&amp;STANDINGS_W[[#This Row],[Team]]</f>
        <v>$150 Draft Champions (4 hour) Jan 24 1:00 pm Lg.3623Frozen Ropes</v>
      </c>
    </row>
    <row r="120" spans="1:7" x14ac:dyDescent="0.25">
      <c r="A120">
        <v>2639</v>
      </c>
      <c r="B120" t="s">
        <v>239</v>
      </c>
      <c r="C120" t="s">
        <v>620</v>
      </c>
      <c r="D120">
        <v>66</v>
      </c>
      <c r="E120">
        <v>285.5</v>
      </c>
      <c r="F120">
        <f t="shared" si="1"/>
        <v>14</v>
      </c>
      <c r="G120" t="str">
        <f>STANDINGS_W[[#This Row],[League]]&amp;STANDINGS_W[[#This Row],[Team]]</f>
        <v>$150 Draft Champions (4 hour) Jan 24 1:00 pm Lg.3623The tip of the nerd spear</v>
      </c>
    </row>
    <row r="121" spans="1:7" x14ac:dyDescent="0.25">
      <c r="A121">
        <v>2791</v>
      </c>
      <c r="B121" t="s">
        <v>357</v>
      </c>
      <c r="C121" t="s">
        <v>620</v>
      </c>
      <c r="D121">
        <v>60</v>
      </c>
      <c r="E121">
        <v>119.5</v>
      </c>
      <c r="F121">
        <f t="shared" si="1"/>
        <v>15</v>
      </c>
      <c r="G121" t="str">
        <f>STANDINGS_W[[#This Row],[League]]&amp;STANDINGS_W[[#This Row],[Team]]</f>
        <v>$150 Draft Champions (4 hour) Jan 24 1:00 pm Lg.3623Las Vegas Blvd II</v>
      </c>
    </row>
    <row r="122" spans="1:7" x14ac:dyDescent="0.25">
      <c r="A122">
        <v>68</v>
      </c>
      <c r="B122" t="s">
        <v>627</v>
      </c>
      <c r="C122" t="s">
        <v>628</v>
      </c>
      <c r="D122">
        <v>112</v>
      </c>
      <c r="E122">
        <v>2847</v>
      </c>
      <c r="F122">
        <f t="shared" si="1"/>
        <v>1</v>
      </c>
      <c r="G122" t="str">
        <f>STANDINGS_W[[#This Row],[League]]&amp;STANDINGS_W[[#This Row],[Team]]</f>
        <v>$150 Draft Champions (4 hour) Mar 10 1:00 pm Lg.3868Tree and a Half Man</v>
      </c>
    </row>
    <row r="123" spans="1:7" x14ac:dyDescent="0.25">
      <c r="A123">
        <v>135</v>
      </c>
      <c r="B123" t="s">
        <v>635</v>
      </c>
      <c r="C123" t="s">
        <v>628</v>
      </c>
      <c r="D123">
        <v>107</v>
      </c>
      <c r="E123">
        <v>2775.5</v>
      </c>
      <c r="F123">
        <f t="shared" si="1"/>
        <v>2</v>
      </c>
      <c r="G123" t="str">
        <f>STANDINGS_W[[#This Row],[League]]&amp;STANDINGS_W[[#This Row],[Team]]</f>
        <v>$150 Draft Champions (4 hour) Mar 10 1:00 pm Lg.3868OKMOTS 3</v>
      </c>
    </row>
    <row r="124" spans="1:7" x14ac:dyDescent="0.25">
      <c r="A124">
        <v>411</v>
      </c>
      <c r="B124" t="s">
        <v>285</v>
      </c>
      <c r="C124" t="s">
        <v>628</v>
      </c>
      <c r="D124">
        <v>99</v>
      </c>
      <c r="E124">
        <v>2518.5</v>
      </c>
      <c r="F124">
        <f t="shared" si="1"/>
        <v>3</v>
      </c>
      <c r="G124" t="str">
        <f>STANDINGS_W[[#This Row],[League]]&amp;STANDINGS_W[[#This Row],[Team]]</f>
        <v>$150 Draft Champions (4 hour) Mar 10 1:00 pm Lg.3868Team king</v>
      </c>
    </row>
    <row r="125" spans="1:7" x14ac:dyDescent="0.25">
      <c r="A125">
        <v>677</v>
      </c>
      <c r="B125" t="s">
        <v>130</v>
      </c>
      <c r="C125" t="s">
        <v>628</v>
      </c>
      <c r="D125">
        <v>94</v>
      </c>
      <c r="E125">
        <v>2239.5</v>
      </c>
      <c r="F125">
        <f t="shared" si="1"/>
        <v>4</v>
      </c>
      <c r="G125" t="str">
        <f>STANDINGS_W[[#This Row],[League]]&amp;STANDINGS_W[[#This Row],[Team]]</f>
        <v>$150 Draft Champions (4 hour) Mar 10 1:00 pm Lg.3868PTPers</v>
      </c>
    </row>
    <row r="126" spans="1:7" x14ac:dyDescent="0.25">
      <c r="A126">
        <v>746</v>
      </c>
      <c r="B126" t="s">
        <v>634</v>
      </c>
      <c r="C126" t="s">
        <v>628</v>
      </c>
      <c r="D126">
        <v>93</v>
      </c>
      <c r="E126">
        <v>2164.5</v>
      </c>
      <c r="F126">
        <f t="shared" si="1"/>
        <v>5</v>
      </c>
      <c r="G126" t="str">
        <f>STANDINGS_W[[#This Row],[League]]&amp;STANDINGS_W[[#This Row],[Team]]</f>
        <v>$150 Draft Champions (4 hour) Mar 10 1:00 pm Lg.3868MPG16D</v>
      </c>
    </row>
    <row r="127" spans="1:7" x14ac:dyDescent="0.25">
      <c r="A127">
        <v>758</v>
      </c>
      <c r="B127" t="s">
        <v>636</v>
      </c>
      <c r="C127" t="s">
        <v>628</v>
      </c>
      <c r="D127">
        <v>93</v>
      </c>
      <c r="E127">
        <v>2164.5</v>
      </c>
      <c r="F127">
        <f t="shared" si="1"/>
        <v>6</v>
      </c>
      <c r="G127" t="str">
        <f>STANDINGS_W[[#This Row],[League]]&amp;STANDINGS_W[[#This Row],[Team]]</f>
        <v>$150 Draft Champions (4 hour) Mar 10 1:00 pm Lg.3868Spartacus DC2</v>
      </c>
    </row>
    <row r="128" spans="1:7" x14ac:dyDescent="0.25">
      <c r="A128">
        <v>1674</v>
      </c>
      <c r="B128" t="s">
        <v>630</v>
      </c>
      <c r="C128" t="s">
        <v>628</v>
      </c>
      <c r="D128">
        <v>82</v>
      </c>
      <c r="E128">
        <v>1233</v>
      </c>
      <c r="F128">
        <f t="shared" si="1"/>
        <v>7</v>
      </c>
      <c r="G128" t="str">
        <f>STANDINGS_W[[#This Row],[League]]&amp;STANDINGS_W[[#This Row],[Team]]</f>
        <v>$150 Draft Champions (4 hour) Mar 10 1:00 pm Lg.3868Moz Boyz 17</v>
      </c>
    </row>
    <row r="129" spans="1:7" x14ac:dyDescent="0.25">
      <c r="A129">
        <v>1763</v>
      </c>
      <c r="B129" t="s">
        <v>629</v>
      </c>
      <c r="C129" t="s">
        <v>628</v>
      </c>
      <c r="D129">
        <v>81</v>
      </c>
      <c r="E129">
        <v>1147.5</v>
      </c>
      <c r="F129">
        <f t="shared" si="1"/>
        <v>8</v>
      </c>
      <c r="G129" t="str">
        <f>STANDINGS_W[[#This Row],[League]]&amp;STANDINGS_W[[#This Row],[Team]]</f>
        <v>$150 Draft Champions (4 hour) Mar 10 1:00 pm Lg.3868Mr Cee's Crew II</v>
      </c>
    </row>
    <row r="130" spans="1:7" x14ac:dyDescent="0.25">
      <c r="A130">
        <v>1848</v>
      </c>
      <c r="B130" t="s">
        <v>631</v>
      </c>
      <c r="C130" t="s">
        <v>628</v>
      </c>
      <c r="D130">
        <v>80</v>
      </c>
      <c r="E130">
        <v>1063.5</v>
      </c>
      <c r="F130">
        <f t="shared" si="1"/>
        <v>9</v>
      </c>
      <c r="G130" t="str">
        <f>STANDINGS_W[[#This Row],[League]]&amp;STANDINGS_W[[#This Row],[Team]]</f>
        <v>$150 Draft Champions (4 hour) Mar 10 1:00 pm Lg.3868Rainmakers XXIV</v>
      </c>
    </row>
    <row r="131" spans="1:7" x14ac:dyDescent="0.25">
      <c r="A131">
        <v>1905</v>
      </c>
      <c r="B131" t="s">
        <v>93</v>
      </c>
      <c r="C131" t="s">
        <v>628</v>
      </c>
      <c r="D131">
        <v>79</v>
      </c>
      <c r="E131">
        <v>980.5</v>
      </c>
      <c r="F131">
        <f t="shared" ref="F131:F194" si="2">IF(C131=C130,F130+1,1)</f>
        <v>10</v>
      </c>
      <c r="G131" t="str">
        <f>STANDINGS_W[[#This Row],[League]]&amp;STANDINGS_W[[#This Row],[Team]]</f>
        <v>$150 Draft Champions (4 hour) Mar 10 1:00 pm Lg.3868Fantasy Favale</v>
      </c>
    </row>
    <row r="132" spans="1:7" x14ac:dyDescent="0.25">
      <c r="A132">
        <v>2053</v>
      </c>
      <c r="B132" t="s">
        <v>633</v>
      </c>
      <c r="C132" t="s">
        <v>628</v>
      </c>
      <c r="D132">
        <v>77</v>
      </c>
      <c r="E132">
        <v>836</v>
      </c>
      <c r="F132">
        <f t="shared" si="2"/>
        <v>11</v>
      </c>
      <c r="G132" t="str">
        <f>STANDINGS_W[[#This Row],[League]]&amp;STANDINGS_W[[#This Row],[Team]]</f>
        <v>$150 Draft Champions (4 hour) Mar 10 1:00 pm Lg.3868Fantasy Reaper</v>
      </c>
    </row>
    <row r="133" spans="1:7" x14ac:dyDescent="0.25">
      <c r="A133">
        <v>2334</v>
      </c>
      <c r="B133" t="s">
        <v>632</v>
      </c>
      <c r="C133" t="s">
        <v>628</v>
      </c>
      <c r="D133">
        <v>73</v>
      </c>
      <c r="E133">
        <v>576</v>
      </c>
      <c r="F133">
        <f t="shared" si="2"/>
        <v>12</v>
      </c>
      <c r="G133" t="str">
        <f>STANDINGS_W[[#This Row],[League]]&amp;STANDINGS_W[[#This Row],[Team]]</f>
        <v>$150 Draft Champions (4 hour) Mar 10 1:00 pm Lg.3868New Directions</v>
      </c>
    </row>
    <row r="134" spans="1:7" x14ac:dyDescent="0.25">
      <c r="A134">
        <v>2352</v>
      </c>
      <c r="B134" t="s">
        <v>217</v>
      </c>
      <c r="C134" t="s">
        <v>628</v>
      </c>
      <c r="D134">
        <v>73</v>
      </c>
      <c r="E134">
        <v>576</v>
      </c>
      <c r="F134">
        <f t="shared" si="2"/>
        <v>13</v>
      </c>
      <c r="G134" t="str">
        <f>STANDINGS_W[[#This Row],[League]]&amp;STANDINGS_W[[#This Row],[Team]]</f>
        <v>$150 Draft Champions (4 hour) Mar 10 1:00 pm Lg.3868The Scharfather</v>
      </c>
    </row>
    <row r="135" spans="1:7" x14ac:dyDescent="0.25">
      <c r="A135">
        <v>2496</v>
      </c>
      <c r="B135" t="s">
        <v>437</v>
      </c>
      <c r="C135" t="s">
        <v>628</v>
      </c>
      <c r="D135">
        <v>69</v>
      </c>
      <c r="E135">
        <v>398.5</v>
      </c>
      <c r="F135">
        <f t="shared" si="2"/>
        <v>14</v>
      </c>
      <c r="G135" t="str">
        <f>STANDINGS_W[[#This Row],[League]]&amp;STANDINGS_W[[#This Row],[Team]]</f>
        <v>$150 Draft Champions (4 hour) Mar 10 1:00 pm Lg.3868Boyz of Sumner</v>
      </c>
    </row>
    <row r="136" spans="1:7" x14ac:dyDescent="0.25">
      <c r="A136">
        <v>2781</v>
      </c>
      <c r="B136" t="s">
        <v>508</v>
      </c>
      <c r="C136" t="s">
        <v>628</v>
      </c>
      <c r="D136">
        <v>61</v>
      </c>
      <c r="E136">
        <v>139</v>
      </c>
      <c r="F136">
        <f t="shared" si="2"/>
        <v>15</v>
      </c>
      <c r="G136" t="str">
        <f>STANDINGS_W[[#This Row],[League]]&amp;STANDINGS_W[[#This Row],[Team]]</f>
        <v>$150 Draft Champions (4 hour) Mar 10 1:00 pm Lg.3868Team Robinson</v>
      </c>
    </row>
    <row r="137" spans="1:7" x14ac:dyDescent="0.25">
      <c r="A137">
        <v>158</v>
      </c>
      <c r="B137" t="s">
        <v>644</v>
      </c>
      <c r="C137" t="s">
        <v>637</v>
      </c>
      <c r="D137">
        <v>106</v>
      </c>
      <c r="E137">
        <v>2752</v>
      </c>
      <c r="F137">
        <f t="shared" si="2"/>
        <v>1</v>
      </c>
      <c r="G137" t="str">
        <f>STANDINGS_W[[#This Row],[League]]&amp;STANDINGS_W[[#This Row],[Team]]</f>
        <v>$150 Draft Champions (4 hour) Mar 14 1:00 pm Lg.3904Kosher Meat III</v>
      </c>
    </row>
    <row r="138" spans="1:7" x14ac:dyDescent="0.25">
      <c r="A138">
        <v>248</v>
      </c>
      <c r="B138" t="s">
        <v>645</v>
      </c>
      <c r="C138" t="s">
        <v>637</v>
      </c>
      <c r="D138">
        <v>102</v>
      </c>
      <c r="E138">
        <v>2646.5</v>
      </c>
      <c r="F138">
        <f t="shared" si="2"/>
        <v>2</v>
      </c>
      <c r="G138" t="str">
        <f>STANDINGS_W[[#This Row],[League]]&amp;STANDINGS_W[[#This Row],[Team]]</f>
        <v>$150 Draft Champions (4 hour) Mar 14 1:00 pm Lg.39043Peat</v>
      </c>
    </row>
    <row r="139" spans="1:7" x14ac:dyDescent="0.25">
      <c r="A139">
        <v>336</v>
      </c>
      <c r="B139" t="s">
        <v>647</v>
      </c>
      <c r="C139" t="s">
        <v>637</v>
      </c>
      <c r="D139">
        <v>100</v>
      </c>
      <c r="E139">
        <v>2566</v>
      </c>
      <c r="F139">
        <f t="shared" si="2"/>
        <v>3</v>
      </c>
      <c r="G139" t="str">
        <f>STANDINGS_W[[#This Row],[League]]&amp;STANDINGS_W[[#This Row],[Team]]</f>
        <v>$150 Draft Champions (4 hour) Mar 14 1:00 pm Lg.3904High Cheese</v>
      </c>
    </row>
    <row r="140" spans="1:7" x14ac:dyDescent="0.25">
      <c r="A140">
        <v>744</v>
      </c>
      <c r="B140" t="s">
        <v>640</v>
      </c>
      <c r="C140" t="s">
        <v>637</v>
      </c>
      <c r="D140">
        <v>93</v>
      </c>
      <c r="E140">
        <v>2164.5</v>
      </c>
      <c r="F140">
        <f t="shared" si="2"/>
        <v>4</v>
      </c>
      <c r="G140" t="str">
        <f>STANDINGS_W[[#This Row],[League]]&amp;STANDINGS_W[[#This Row],[Team]]</f>
        <v>$150 Draft Champions (4 hour) Mar 14 1:00 pm Lg.3904Ljubljana Dragonborn</v>
      </c>
    </row>
    <row r="141" spans="1:7" x14ac:dyDescent="0.25">
      <c r="A141">
        <v>750</v>
      </c>
      <c r="B141" t="s">
        <v>649</v>
      </c>
      <c r="C141" t="s">
        <v>637</v>
      </c>
      <c r="D141">
        <v>93</v>
      </c>
      <c r="E141">
        <v>2164.5</v>
      </c>
      <c r="F141">
        <f t="shared" si="2"/>
        <v>5</v>
      </c>
      <c r="G141" t="str">
        <f>STANDINGS_W[[#This Row],[League]]&amp;STANDINGS_W[[#This Row],[Team]]</f>
        <v>$150 Draft Champions (4 hour) Mar 14 1:00 pm Lg.3904Oren Ishii</v>
      </c>
    </row>
    <row r="142" spans="1:7" x14ac:dyDescent="0.25">
      <c r="A142">
        <v>783</v>
      </c>
      <c r="B142" t="s">
        <v>643</v>
      </c>
      <c r="C142" t="s">
        <v>637</v>
      </c>
      <c r="D142">
        <v>93</v>
      </c>
      <c r="E142">
        <v>2164.5</v>
      </c>
      <c r="F142">
        <f t="shared" si="2"/>
        <v>6</v>
      </c>
      <c r="G142" t="str">
        <f>STANDINGS_W[[#This Row],[League]]&amp;STANDINGS_W[[#This Row],[Team]]</f>
        <v>$150 Draft Champions (4 hour) Mar 14 1:00 pm Lg.3904The Wheelhouse</v>
      </c>
    </row>
    <row r="143" spans="1:7" x14ac:dyDescent="0.25">
      <c r="A143">
        <v>941</v>
      </c>
      <c r="B143" t="s">
        <v>289</v>
      </c>
      <c r="C143" t="s">
        <v>637</v>
      </c>
      <c r="D143">
        <v>90</v>
      </c>
      <c r="E143">
        <v>1929</v>
      </c>
      <c r="F143">
        <f t="shared" si="2"/>
        <v>7</v>
      </c>
      <c r="G143" t="str">
        <f>STANDINGS_W[[#This Row],[League]]&amp;STANDINGS_W[[#This Row],[Team]]</f>
        <v>$150 Draft Champions (4 hour) Mar 14 1:00 pm Lg.3904Aardvarks</v>
      </c>
    </row>
    <row r="144" spans="1:7" x14ac:dyDescent="0.25">
      <c r="A144">
        <v>1069</v>
      </c>
      <c r="B144" t="s">
        <v>648</v>
      </c>
      <c r="C144" t="s">
        <v>637</v>
      </c>
      <c r="D144">
        <v>89</v>
      </c>
      <c r="E144">
        <v>1852.5</v>
      </c>
      <c r="F144">
        <f t="shared" si="2"/>
        <v>8</v>
      </c>
      <c r="G144" t="str">
        <f>STANDINGS_W[[#This Row],[League]]&amp;STANDINGS_W[[#This Row],[Team]]</f>
        <v>$150 Draft Champions (4 hour) Mar 14 1:00 pm Lg.3904Small Sample Size Celebration [DC2]</v>
      </c>
    </row>
    <row r="145" spans="1:7" x14ac:dyDescent="0.25">
      <c r="A145">
        <v>1073</v>
      </c>
      <c r="B145" t="s">
        <v>392</v>
      </c>
      <c r="C145" t="s">
        <v>637</v>
      </c>
      <c r="D145">
        <v>89</v>
      </c>
      <c r="E145">
        <v>1852.5</v>
      </c>
      <c r="F145">
        <f t="shared" si="2"/>
        <v>9</v>
      </c>
      <c r="G145" t="str">
        <f>STANDINGS_W[[#This Row],[League]]&amp;STANDINGS_W[[#This Row],[Team]]</f>
        <v>$150 Draft Champions (4 hour) Mar 14 1:00 pm Lg.3904Team Conlon</v>
      </c>
    </row>
    <row r="146" spans="1:7" x14ac:dyDescent="0.25">
      <c r="A146">
        <v>1307</v>
      </c>
      <c r="B146" t="s">
        <v>646</v>
      </c>
      <c r="C146" t="s">
        <v>637</v>
      </c>
      <c r="D146">
        <v>86</v>
      </c>
      <c r="E146">
        <v>1608</v>
      </c>
      <c r="F146">
        <f t="shared" si="2"/>
        <v>10</v>
      </c>
      <c r="G146" t="str">
        <f>STANDINGS_W[[#This Row],[League]]&amp;STANDINGS_W[[#This Row],[Team]]</f>
        <v>$150 Draft Champions (4 hour) Mar 14 1:00 pm Lg.3904Ragnar's Rampage</v>
      </c>
    </row>
    <row r="147" spans="1:7" x14ac:dyDescent="0.25">
      <c r="A147">
        <v>1606</v>
      </c>
      <c r="B147" t="s">
        <v>641</v>
      </c>
      <c r="C147" t="s">
        <v>637</v>
      </c>
      <c r="D147">
        <v>83</v>
      </c>
      <c r="E147">
        <v>1322</v>
      </c>
      <c r="F147">
        <f t="shared" si="2"/>
        <v>11</v>
      </c>
      <c r="G147" t="str">
        <f>STANDINGS_W[[#This Row],[League]]&amp;STANDINGS_W[[#This Row],[Team]]</f>
        <v>$150 Draft Champions (4 hour) Mar 14 1:00 pm Lg.3904Studiman</v>
      </c>
    </row>
    <row r="148" spans="1:7" x14ac:dyDescent="0.25">
      <c r="A148">
        <v>1704</v>
      </c>
      <c r="B148" t="s">
        <v>358</v>
      </c>
      <c r="C148" t="s">
        <v>637</v>
      </c>
      <c r="D148">
        <v>82</v>
      </c>
      <c r="E148">
        <v>1233</v>
      </c>
      <c r="F148">
        <f t="shared" si="2"/>
        <v>12</v>
      </c>
      <c r="G148" t="str">
        <f>STANDINGS_W[[#This Row],[League]]&amp;STANDINGS_W[[#This Row],[Team]]</f>
        <v>$150 Draft Champions (4 hour) Mar 14 1:00 pm Lg.3904Team Larsen</v>
      </c>
    </row>
    <row r="149" spans="1:7" x14ac:dyDescent="0.25">
      <c r="A149">
        <v>2232</v>
      </c>
      <c r="B149" t="s">
        <v>638</v>
      </c>
      <c r="C149" t="s">
        <v>637</v>
      </c>
      <c r="D149">
        <v>75</v>
      </c>
      <c r="E149">
        <v>679</v>
      </c>
      <c r="F149">
        <f t="shared" si="2"/>
        <v>13</v>
      </c>
      <c r="G149" t="str">
        <f>STANDINGS_W[[#This Row],[League]]&amp;STANDINGS_W[[#This Row],[Team]]</f>
        <v>$150 Draft Champions (4 hour) Mar 14 1:00 pm Lg.3904RAMBONE</v>
      </c>
    </row>
    <row r="150" spans="1:7" x14ac:dyDescent="0.25">
      <c r="A150">
        <v>2433</v>
      </c>
      <c r="B150" t="s">
        <v>639</v>
      </c>
      <c r="C150" t="s">
        <v>637</v>
      </c>
      <c r="D150">
        <v>71</v>
      </c>
      <c r="E150">
        <v>483</v>
      </c>
      <c r="F150">
        <f t="shared" si="2"/>
        <v>14</v>
      </c>
      <c r="G150" t="str">
        <f>STANDINGS_W[[#This Row],[League]]&amp;STANDINGS_W[[#This Row],[Team]]</f>
        <v>$150 Draft Champions (4 hour) Mar 14 1:00 pm Lg.3904Team Fisher</v>
      </c>
    </row>
    <row r="151" spans="1:7" x14ac:dyDescent="0.25">
      <c r="A151">
        <v>2894</v>
      </c>
      <c r="B151" t="s">
        <v>642</v>
      </c>
      <c r="C151" t="s">
        <v>637</v>
      </c>
      <c r="D151">
        <v>50</v>
      </c>
      <c r="E151">
        <v>19</v>
      </c>
      <c r="F151">
        <f t="shared" si="2"/>
        <v>15</v>
      </c>
      <c r="G151" t="str">
        <f>STANDINGS_W[[#This Row],[League]]&amp;STANDINGS_W[[#This Row],[Team]]</f>
        <v>$150 Draft Champions (4 hour) Mar 14 1:00 pm Lg.3904The Digger I Deep</v>
      </c>
    </row>
    <row r="152" spans="1:7" x14ac:dyDescent="0.25">
      <c r="A152">
        <v>383</v>
      </c>
      <c r="B152" t="s">
        <v>653</v>
      </c>
      <c r="C152" t="s">
        <v>651</v>
      </c>
      <c r="D152">
        <v>99</v>
      </c>
      <c r="E152">
        <v>2518.5</v>
      </c>
      <c r="F152">
        <f t="shared" si="2"/>
        <v>1</v>
      </c>
      <c r="G152" t="str">
        <f>STANDINGS_W[[#This Row],[League]]&amp;STANDINGS_W[[#This Row],[Team]]</f>
        <v>$150 Draft Champions (4 hour) Mar 14 1:00 pm Lg.3912Ice Station Zebra Associates</v>
      </c>
    </row>
    <row r="153" spans="1:7" x14ac:dyDescent="0.25">
      <c r="A153">
        <v>774</v>
      </c>
      <c r="B153" t="s">
        <v>137</v>
      </c>
      <c r="C153" t="s">
        <v>651</v>
      </c>
      <c r="D153">
        <v>93</v>
      </c>
      <c r="E153">
        <v>2164.5</v>
      </c>
      <c r="F153">
        <f t="shared" si="2"/>
        <v>2</v>
      </c>
      <c r="G153" t="str">
        <f>STANDINGS_W[[#This Row],[League]]&amp;STANDINGS_W[[#This Row],[Team]]</f>
        <v>$150 Draft Champions (4 hour) Mar 14 1:00 pm Lg.3912Team Sterling</v>
      </c>
    </row>
    <row r="154" spans="1:7" x14ac:dyDescent="0.25">
      <c r="A154">
        <v>787</v>
      </c>
      <c r="B154" t="s">
        <v>652</v>
      </c>
      <c r="C154" t="s">
        <v>651</v>
      </c>
      <c r="D154">
        <v>93</v>
      </c>
      <c r="E154">
        <v>2164.5</v>
      </c>
      <c r="F154">
        <f t="shared" si="2"/>
        <v>3</v>
      </c>
      <c r="G154" t="str">
        <f>STANDINGS_W[[#This Row],[League]]&amp;STANDINGS_W[[#This Row],[Team]]</f>
        <v>$150 Draft Champions (4 hour) Mar 14 1:00 pm Lg.3912Who Knows?</v>
      </c>
    </row>
    <row r="155" spans="1:7" x14ac:dyDescent="0.25">
      <c r="A155">
        <v>1031</v>
      </c>
      <c r="B155" t="s">
        <v>301</v>
      </c>
      <c r="C155" t="s">
        <v>651</v>
      </c>
      <c r="D155">
        <v>89</v>
      </c>
      <c r="E155">
        <v>1852.5</v>
      </c>
      <c r="F155">
        <f t="shared" si="2"/>
        <v>4</v>
      </c>
      <c r="G155" t="str">
        <f>STANDINGS_W[[#This Row],[League]]&amp;STANDINGS_W[[#This Row],[Team]]</f>
        <v>$150 Draft Champions (4 hour) Mar 14 1:00 pm Lg.3912CAPT BODGIT</v>
      </c>
    </row>
    <row r="156" spans="1:7" x14ac:dyDescent="0.25">
      <c r="A156">
        <v>1079</v>
      </c>
      <c r="B156" t="s">
        <v>650</v>
      </c>
      <c r="C156" t="s">
        <v>651</v>
      </c>
      <c r="D156">
        <v>89</v>
      </c>
      <c r="E156">
        <v>1852.5</v>
      </c>
      <c r="F156">
        <f t="shared" si="2"/>
        <v>5</v>
      </c>
      <c r="G156" t="str">
        <f>STANDINGS_W[[#This Row],[League]]&amp;STANDINGS_W[[#This Row],[Team]]</f>
        <v>$150 Draft Champions (4 hour) Mar 14 1:00 pm Lg.3912Team Stein</v>
      </c>
    </row>
    <row r="157" spans="1:7" x14ac:dyDescent="0.25">
      <c r="A157">
        <v>1334</v>
      </c>
      <c r="B157" t="s">
        <v>659</v>
      </c>
      <c r="C157" t="s">
        <v>651</v>
      </c>
      <c r="D157">
        <v>86</v>
      </c>
      <c r="E157">
        <v>1608</v>
      </c>
      <c r="F157">
        <f t="shared" si="2"/>
        <v>6</v>
      </c>
      <c r="G157" t="str">
        <f>STANDINGS_W[[#This Row],[League]]&amp;STANDINGS_W[[#This Row],[Team]]</f>
        <v>$150 Draft Champions (4 hour) Mar 14 1:00 pm Lg.3912Team Upon a Time...</v>
      </c>
    </row>
    <row r="158" spans="1:7" x14ac:dyDescent="0.25">
      <c r="A158">
        <v>1386</v>
      </c>
      <c r="B158" t="s">
        <v>660</v>
      </c>
      <c r="C158" t="s">
        <v>651</v>
      </c>
      <c r="D158">
        <v>85</v>
      </c>
      <c r="E158">
        <v>1503.5</v>
      </c>
      <c r="F158">
        <f t="shared" si="2"/>
        <v>7</v>
      </c>
      <c r="G158" t="str">
        <f>STANDINGS_W[[#This Row],[League]]&amp;STANDINGS_W[[#This Row],[Team]]</f>
        <v>$150 Draft Champions (4 hour) Mar 14 1:00 pm Lg.3912JerseyJacks</v>
      </c>
    </row>
    <row r="159" spans="1:7" x14ac:dyDescent="0.25">
      <c r="A159">
        <v>1512</v>
      </c>
      <c r="B159" t="s">
        <v>661</v>
      </c>
      <c r="C159" t="s">
        <v>651</v>
      </c>
      <c r="D159">
        <v>84</v>
      </c>
      <c r="E159">
        <v>1408.5</v>
      </c>
      <c r="F159">
        <f t="shared" si="2"/>
        <v>8</v>
      </c>
      <c r="G159" t="str">
        <f>STANDINGS_W[[#This Row],[League]]&amp;STANDINGS_W[[#This Row],[Team]]</f>
        <v>$150 Draft Champions (4 hour) Mar 14 1:00 pm Lg.3912Team Burnett</v>
      </c>
    </row>
    <row r="160" spans="1:7" x14ac:dyDescent="0.25">
      <c r="A160">
        <v>1585</v>
      </c>
      <c r="B160" t="s">
        <v>654</v>
      </c>
      <c r="C160" t="s">
        <v>651</v>
      </c>
      <c r="D160">
        <v>83</v>
      </c>
      <c r="E160">
        <v>1322</v>
      </c>
      <c r="F160">
        <f t="shared" si="2"/>
        <v>9</v>
      </c>
      <c r="G160" t="str">
        <f>STANDINGS_W[[#This Row],[League]]&amp;STANDINGS_W[[#This Row],[Team]]</f>
        <v>$150 Draft Champions (4 hour) Mar 14 1:00 pm Lg.3912Mr. Cee's Crew Too</v>
      </c>
    </row>
    <row r="161" spans="1:7" x14ac:dyDescent="0.25">
      <c r="A161">
        <v>1752</v>
      </c>
      <c r="B161" t="s">
        <v>186</v>
      </c>
      <c r="C161" t="s">
        <v>651</v>
      </c>
      <c r="D161">
        <v>81</v>
      </c>
      <c r="E161">
        <v>1147.5</v>
      </c>
      <c r="F161">
        <f t="shared" si="2"/>
        <v>10</v>
      </c>
      <c r="G161" t="str">
        <f>STANDINGS_W[[#This Row],[League]]&amp;STANDINGS_W[[#This Row],[Team]]</f>
        <v>$150 Draft Champions (4 hour) Mar 14 1:00 pm Lg.3912LONG GONE</v>
      </c>
    </row>
    <row r="162" spans="1:7" x14ac:dyDescent="0.25">
      <c r="A162">
        <v>1850</v>
      </c>
      <c r="B162" t="s">
        <v>657</v>
      </c>
      <c r="C162" t="s">
        <v>651</v>
      </c>
      <c r="D162">
        <v>80</v>
      </c>
      <c r="E162">
        <v>1063.5</v>
      </c>
      <c r="F162">
        <f t="shared" si="2"/>
        <v>11</v>
      </c>
      <c r="G162" t="str">
        <f>STANDINGS_W[[#This Row],[League]]&amp;STANDINGS_W[[#This Row],[Team]]</f>
        <v>$150 Draft Champions (4 hour) Mar 14 1:00 pm Lg.3912Reign draft champions</v>
      </c>
    </row>
    <row r="163" spans="1:7" x14ac:dyDescent="0.25">
      <c r="A163">
        <v>1855</v>
      </c>
      <c r="B163" t="s">
        <v>655</v>
      </c>
      <c r="C163" t="s">
        <v>651</v>
      </c>
      <c r="D163">
        <v>80</v>
      </c>
      <c r="E163">
        <v>1063.5</v>
      </c>
      <c r="F163">
        <f t="shared" si="2"/>
        <v>12</v>
      </c>
      <c r="G163" t="str">
        <f>STANDINGS_W[[#This Row],[League]]&amp;STANDINGS_W[[#This Row],[Team]]</f>
        <v>$150 Draft Champions (4 hour) Mar 14 1:00 pm Lg.3912Southpaws</v>
      </c>
    </row>
    <row r="164" spans="1:7" x14ac:dyDescent="0.25">
      <c r="A164">
        <v>2075</v>
      </c>
      <c r="B164" t="s">
        <v>658</v>
      </c>
      <c r="C164" t="s">
        <v>651</v>
      </c>
      <c r="D164">
        <v>77</v>
      </c>
      <c r="E164">
        <v>836</v>
      </c>
      <c r="F164">
        <f t="shared" si="2"/>
        <v>13</v>
      </c>
      <c r="G164" t="str">
        <f>STANDINGS_W[[#This Row],[League]]&amp;STANDINGS_W[[#This Row],[Team]]</f>
        <v>$150 Draft Champions (4 hour) Mar 14 1:00 pm Lg.3912ROYAL KC</v>
      </c>
    </row>
    <row r="165" spans="1:7" x14ac:dyDescent="0.25">
      <c r="A165">
        <v>2317</v>
      </c>
      <c r="B165" t="s">
        <v>656</v>
      </c>
      <c r="C165" t="s">
        <v>651</v>
      </c>
      <c r="D165">
        <v>73</v>
      </c>
      <c r="E165">
        <v>576</v>
      </c>
      <c r="F165">
        <f t="shared" si="2"/>
        <v>14</v>
      </c>
      <c r="G165" t="str">
        <f>STANDINGS_W[[#This Row],[League]]&amp;STANDINGS_W[[#This Row],[Team]]</f>
        <v>$150 Draft Champions (4 hour) Mar 14 1:00 pm Lg.3912Buzzards</v>
      </c>
    </row>
    <row r="166" spans="1:7" x14ac:dyDescent="0.25">
      <c r="A166">
        <v>2760</v>
      </c>
      <c r="B166" t="s">
        <v>662</v>
      </c>
      <c r="C166" t="s">
        <v>651</v>
      </c>
      <c r="D166">
        <v>62</v>
      </c>
      <c r="E166">
        <v>166</v>
      </c>
      <c r="F166">
        <f t="shared" si="2"/>
        <v>15</v>
      </c>
      <c r="G166" t="str">
        <f>STANDINGS_W[[#This Row],[League]]&amp;STANDINGS_W[[#This Row],[Team]]</f>
        <v>$150 Draft Champions (4 hour) Mar 14 1:00 pm Lg.3912wally57</v>
      </c>
    </row>
    <row r="167" spans="1:7" x14ac:dyDescent="0.25">
      <c r="A167">
        <v>15</v>
      </c>
      <c r="B167" t="s">
        <v>664</v>
      </c>
      <c r="C167" t="s">
        <v>663</v>
      </c>
      <c r="D167">
        <v>119</v>
      </c>
      <c r="E167">
        <v>2896.5</v>
      </c>
      <c r="F167">
        <f t="shared" si="2"/>
        <v>1</v>
      </c>
      <c r="G167" t="str">
        <f>STANDINGS_W[[#This Row],[League]]&amp;STANDINGS_W[[#This Row],[Team]]</f>
        <v>$150 Draft Champions (4 hour) Mar 15 1:00 pm Lg.3919The Amazins</v>
      </c>
    </row>
    <row r="168" spans="1:7" x14ac:dyDescent="0.25">
      <c r="A168">
        <v>390</v>
      </c>
      <c r="B168" t="s">
        <v>345</v>
      </c>
      <c r="C168" t="s">
        <v>663</v>
      </c>
      <c r="D168">
        <v>99</v>
      </c>
      <c r="E168">
        <v>2518.5</v>
      </c>
      <c r="F168">
        <f t="shared" si="2"/>
        <v>2</v>
      </c>
      <c r="G168" t="str">
        <f>STANDINGS_W[[#This Row],[League]]&amp;STANDINGS_W[[#This Row],[Team]]</f>
        <v>$150 Draft Champions (4 hour) Mar 15 1:00 pm Lg.3919Man of Steel</v>
      </c>
    </row>
    <row r="169" spans="1:7" x14ac:dyDescent="0.25">
      <c r="A169">
        <v>461</v>
      </c>
      <c r="B169" t="s">
        <v>225</v>
      </c>
      <c r="C169" t="s">
        <v>663</v>
      </c>
      <c r="D169">
        <v>98</v>
      </c>
      <c r="E169">
        <v>2467</v>
      </c>
      <c r="F169">
        <f t="shared" si="2"/>
        <v>3</v>
      </c>
      <c r="G169" t="str">
        <f>STANDINGS_W[[#This Row],[League]]&amp;STANDINGS_W[[#This Row],[Team]]</f>
        <v>$150 Draft Champions (4 hour) Mar 15 1:00 pm Lg.3919Team Thiffeault</v>
      </c>
    </row>
    <row r="170" spans="1:7" x14ac:dyDescent="0.25">
      <c r="A170">
        <v>519</v>
      </c>
      <c r="B170" t="s">
        <v>669</v>
      </c>
      <c r="C170" t="s">
        <v>663</v>
      </c>
      <c r="D170">
        <v>96</v>
      </c>
      <c r="E170">
        <v>2358</v>
      </c>
      <c r="F170">
        <f t="shared" si="2"/>
        <v>4</v>
      </c>
      <c r="G170" t="str">
        <f>STANDINGS_W[[#This Row],[League]]&amp;STANDINGS_W[[#This Row],[Team]]</f>
        <v>$150 Draft Champions (4 hour) Mar 15 1:00 pm Lg.391930th St NightStalkers</v>
      </c>
    </row>
    <row r="171" spans="1:7" x14ac:dyDescent="0.25">
      <c r="A171">
        <v>577</v>
      </c>
      <c r="B171" t="s">
        <v>87</v>
      </c>
      <c r="C171" t="s">
        <v>663</v>
      </c>
      <c r="D171">
        <v>96</v>
      </c>
      <c r="E171">
        <v>2358</v>
      </c>
      <c r="F171">
        <f t="shared" si="2"/>
        <v>5</v>
      </c>
      <c r="G171" t="str">
        <f>STANDINGS_W[[#This Row],[League]]&amp;STANDINGS_W[[#This Row],[Team]]</f>
        <v>$150 Draft Champions (4 hour) Mar 15 1:00 pm Lg.3919The Northsiders</v>
      </c>
    </row>
    <row r="172" spans="1:7" x14ac:dyDescent="0.25">
      <c r="A172">
        <v>691</v>
      </c>
      <c r="B172" t="s">
        <v>137</v>
      </c>
      <c r="C172" t="s">
        <v>663</v>
      </c>
      <c r="D172">
        <v>94</v>
      </c>
      <c r="E172">
        <v>2239.5</v>
      </c>
      <c r="F172">
        <f t="shared" si="2"/>
        <v>6</v>
      </c>
      <c r="G172" t="str">
        <f>STANDINGS_W[[#This Row],[League]]&amp;STANDINGS_W[[#This Row],[Team]]</f>
        <v>$150 Draft Champions (4 hour) Mar 15 1:00 pm Lg.3919Team Sterling</v>
      </c>
    </row>
    <row r="173" spans="1:7" x14ac:dyDescent="0.25">
      <c r="A173">
        <v>831</v>
      </c>
      <c r="B173" t="s">
        <v>482</v>
      </c>
      <c r="C173" t="s">
        <v>663</v>
      </c>
      <c r="D173">
        <v>92</v>
      </c>
      <c r="E173">
        <v>2083</v>
      </c>
      <c r="F173">
        <f t="shared" si="2"/>
        <v>7</v>
      </c>
      <c r="G173" t="str">
        <f>STANDINGS_W[[#This Row],[League]]&amp;STANDINGS_W[[#This Row],[Team]]</f>
        <v>$150 Draft Champions (4 hour) Mar 15 1:00 pm Lg.3919Revenge Of The Sith</v>
      </c>
    </row>
    <row r="174" spans="1:7" x14ac:dyDescent="0.25">
      <c r="A174">
        <v>1429</v>
      </c>
      <c r="B174" t="s">
        <v>667</v>
      </c>
      <c r="C174" t="s">
        <v>663</v>
      </c>
      <c r="D174">
        <v>85</v>
      </c>
      <c r="E174">
        <v>1503.5</v>
      </c>
      <c r="F174">
        <f t="shared" si="2"/>
        <v>8</v>
      </c>
      <c r="G174" t="str">
        <f>STANDINGS_W[[#This Row],[League]]&amp;STANDINGS_W[[#This Row],[Team]]</f>
        <v>$150 Draft Champions (4 hour) Mar 15 1:00 pm Lg.3919Team Metcalf</v>
      </c>
    </row>
    <row r="175" spans="1:7" x14ac:dyDescent="0.25">
      <c r="A175">
        <v>2025</v>
      </c>
      <c r="B175" t="s">
        <v>439</v>
      </c>
      <c r="C175" t="s">
        <v>663</v>
      </c>
      <c r="D175">
        <v>78</v>
      </c>
      <c r="E175">
        <v>907.5</v>
      </c>
      <c r="F175">
        <f t="shared" si="2"/>
        <v>9</v>
      </c>
      <c r="G175" t="str">
        <f>STANDINGS_W[[#This Row],[League]]&amp;STANDINGS_W[[#This Row],[Team]]</f>
        <v>$150 Draft Champions (4 hour) Mar 15 1:00 pm Lg.3919Team silver</v>
      </c>
    </row>
    <row r="176" spans="1:7" x14ac:dyDescent="0.25">
      <c r="A176">
        <v>2277</v>
      </c>
      <c r="B176" t="s">
        <v>178</v>
      </c>
      <c r="C176" t="s">
        <v>663</v>
      </c>
      <c r="D176">
        <v>74</v>
      </c>
      <c r="E176">
        <v>621</v>
      </c>
      <c r="F176">
        <f t="shared" si="2"/>
        <v>10</v>
      </c>
      <c r="G176" t="str">
        <f>STANDINGS_W[[#This Row],[League]]&amp;STANDINGS_W[[#This Row],[Team]]</f>
        <v>$150 Draft Champions (4 hour) Mar 15 1:00 pm Lg.3919Fish or Cut Bait</v>
      </c>
    </row>
    <row r="177" spans="1:7" x14ac:dyDescent="0.25">
      <c r="A177">
        <v>2295</v>
      </c>
      <c r="B177" t="s">
        <v>334</v>
      </c>
      <c r="C177" t="s">
        <v>663</v>
      </c>
      <c r="D177">
        <v>74</v>
      </c>
      <c r="E177">
        <v>621</v>
      </c>
      <c r="F177">
        <f t="shared" si="2"/>
        <v>11</v>
      </c>
      <c r="G177" t="str">
        <f>STANDINGS_W[[#This Row],[League]]&amp;STANDINGS_W[[#This Row],[Team]]</f>
        <v>$150 Draft Champions (4 hour) Mar 15 1:00 pm Lg.3919SO. IMAGE</v>
      </c>
    </row>
    <row r="178" spans="1:7" x14ac:dyDescent="0.25">
      <c r="A178">
        <v>2561</v>
      </c>
      <c r="B178" t="s">
        <v>665</v>
      </c>
      <c r="C178" t="s">
        <v>663</v>
      </c>
      <c r="D178">
        <v>68</v>
      </c>
      <c r="E178">
        <v>358.5</v>
      </c>
      <c r="F178">
        <f t="shared" si="2"/>
        <v>12</v>
      </c>
      <c r="G178" t="str">
        <f>STANDINGS_W[[#This Row],[League]]&amp;STANDINGS_W[[#This Row],[Team]]</f>
        <v>$150 Draft Champions (4 hour) Mar 15 1:00 pm Lg.3919Team parker</v>
      </c>
    </row>
    <row r="179" spans="1:7" x14ac:dyDescent="0.25">
      <c r="A179">
        <v>2628</v>
      </c>
      <c r="B179" t="s">
        <v>670</v>
      </c>
      <c r="C179" t="s">
        <v>663</v>
      </c>
      <c r="D179">
        <v>66</v>
      </c>
      <c r="E179">
        <v>285.5</v>
      </c>
      <c r="F179">
        <f t="shared" si="2"/>
        <v>13</v>
      </c>
      <c r="G179" t="str">
        <f>STANDINGS_W[[#This Row],[League]]&amp;STANDINGS_W[[#This Row],[Team]]</f>
        <v>$150 Draft Champions (4 hour) Mar 15 1:00 pm Lg.3919Schwarbomb</v>
      </c>
    </row>
    <row r="180" spans="1:7" x14ac:dyDescent="0.25">
      <c r="A180">
        <v>2705</v>
      </c>
      <c r="B180" t="s">
        <v>668</v>
      </c>
      <c r="C180" t="s">
        <v>663</v>
      </c>
      <c r="D180">
        <v>64</v>
      </c>
      <c r="E180">
        <v>220.5</v>
      </c>
      <c r="F180">
        <f t="shared" si="2"/>
        <v>14</v>
      </c>
      <c r="G180" t="str">
        <f>STANDINGS_W[[#This Row],[League]]&amp;STANDINGS_W[[#This Row],[Team]]</f>
        <v>$150 Draft Champions (4 hour) Mar 15 1:00 pm Lg.3919Wolf's Superstuds</v>
      </c>
    </row>
    <row r="181" spans="1:7" x14ac:dyDescent="0.25">
      <c r="A181">
        <v>2878</v>
      </c>
      <c r="B181" t="s">
        <v>666</v>
      </c>
      <c r="C181" t="s">
        <v>663</v>
      </c>
      <c r="D181">
        <v>53</v>
      </c>
      <c r="E181">
        <v>36.5</v>
      </c>
      <c r="F181">
        <f t="shared" si="2"/>
        <v>15</v>
      </c>
      <c r="G181" t="str">
        <f>STANDINGS_W[[#This Row],[League]]&amp;STANDINGS_W[[#This Row],[Team]]</f>
        <v>$150 Draft Champions (4 hour) Mar 15 1:00 pm Lg.3919squimel</v>
      </c>
    </row>
    <row r="182" spans="1:7" x14ac:dyDescent="0.25">
      <c r="A182">
        <v>170</v>
      </c>
      <c r="B182" t="s">
        <v>678</v>
      </c>
      <c r="C182" t="s">
        <v>671</v>
      </c>
      <c r="D182">
        <v>106</v>
      </c>
      <c r="E182">
        <v>2752</v>
      </c>
      <c r="F182">
        <f t="shared" si="2"/>
        <v>1</v>
      </c>
      <c r="G182" t="str">
        <f>STANDINGS_W[[#This Row],[League]]&amp;STANDINGS_W[[#This Row],[Team]]</f>
        <v>$150 Draft Champions (4 hour) Mar 16 1:00 pm Lg.3930Team steinerman</v>
      </c>
    </row>
    <row r="183" spans="1:7" x14ac:dyDescent="0.25">
      <c r="A183">
        <v>220</v>
      </c>
      <c r="B183" t="s">
        <v>238</v>
      </c>
      <c r="C183" t="s">
        <v>671</v>
      </c>
      <c r="D183">
        <v>103</v>
      </c>
      <c r="E183">
        <v>2678</v>
      </c>
      <c r="F183">
        <f t="shared" si="2"/>
        <v>2</v>
      </c>
      <c r="G183" t="str">
        <f>STANDINGS_W[[#This Row],[League]]&amp;STANDINGS_W[[#This Row],[Team]]</f>
        <v>$150 Draft Champions (4 hour) Mar 16 1:00 pm Lg.3930Blast it out Yoenis</v>
      </c>
    </row>
    <row r="184" spans="1:7" x14ac:dyDescent="0.25">
      <c r="A184">
        <v>690</v>
      </c>
      <c r="B184" t="s">
        <v>681</v>
      </c>
      <c r="C184" t="s">
        <v>671</v>
      </c>
      <c r="D184">
        <v>94</v>
      </c>
      <c r="E184">
        <v>2239.5</v>
      </c>
      <c r="F184">
        <f t="shared" si="2"/>
        <v>3</v>
      </c>
      <c r="G184" t="str">
        <f>STANDINGS_W[[#This Row],[League]]&amp;STANDINGS_W[[#This Row],[Team]]</f>
        <v>$150 Draft Champions (4 hour) Mar 16 1:00 pm Lg.3930Team Ruggeri</v>
      </c>
    </row>
    <row r="185" spans="1:7" x14ac:dyDescent="0.25">
      <c r="A185">
        <v>757</v>
      </c>
      <c r="B185" t="s">
        <v>680</v>
      </c>
      <c r="C185" t="s">
        <v>671</v>
      </c>
      <c r="D185">
        <v>93</v>
      </c>
      <c r="E185">
        <v>2164.5</v>
      </c>
      <c r="F185">
        <f t="shared" si="2"/>
        <v>4</v>
      </c>
      <c r="G185" t="str">
        <f>STANDINGS_W[[#This Row],[League]]&amp;STANDINGS_W[[#This Row],[Team]]</f>
        <v>$150 Draft Champions (4 hour) Mar 16 1:00 pm Lg.3930Smooth Rickey</v>
      </c>
    </row>
    <row r="186" spans="1:7" x14ac:dyDescent="0.25">
      <c r="A186">
        <v>768</v>
      </c>
      <c r="B186" t="s">
        <v>163</v>
      </c>
      <c r="C186" t="s">
        <v>671</v>
      </c>
      <c r="D186">
        <v>93</v>
      </c>
      <c r="E186">
        <v>2164.5</v>
      </c>
      <c r="F186">
        <f t="shared" si="2"/>
        <v>5</v>
      </c>
      <c r="G186" t="str">
        <f>STANDINGS_W[[#This Row],[League]]&amp;STANDINGS_W[[#This Row],[Team]]</f>
        <v>$150 Draft Champions (4 hour) Mar 16 1:00 pm Lg.3930Team Jones</v>
      </c>
    </row>
    <row r="187" spans="1:7" x14ac:dyDescent="0.25">
      <c r="A187">
        <v>856</v>
      </c>
      <c r="B187" t="s">
        <v>674</v>
      </c>
      <c r="C187" t="s">
        <v>671</v>
      </c>
      <c r="D187">
        <v>92</v>
      </c>
      <c r="E187">
        <v>2083</v>
      </c>
      <c r="F187">
        <f t="shared" si="2"/>
        <v>6</v>
      </c>
      <c r="G187" t="str">
        <f>STANDINGS_W[[#This Row],[League]]&amp;STANDINGS_W[[#This Row],[Team]]</f>
        <v>$150 Draft Champions (4 hour) Mar 16 1:00 pm Lg.3930Team butler</v>
      </c>
    </row>
    <row r="188" spans="1:7" x14ac:dyDescent="0.25">
      <c r="A188">
        <v>898</v>
      </c>
      <c r="B188" t="s">
        <v>676</v>
      </c>
      <c r="C188" t="s">
        <v>671</v>
      </c>
      <c r="D188">
        <v>91</v>
      </c>
      <c r="E188">
        <v>2007.5</v>
      </c>
      <c r="F188">
        <f t="shared" si="2"/>
        <v>7</v>
      </c>
      <c r="G188" t="str">
        <f>STANDINGS_W[[#This Row],[League]]&amp;STANDINGS_W[[#This Row],[Team]]</f>
        <v>$150 Draft Champions (4 hour) Mar 16 1:00 pm Lg.3930Mendoza Line Master</v>
      </c>
    </row>
    <row r="189" spans="1:7" x14ac:dyDescent="0.25">
      <c r="A189">
        <v>1349</v>
      </c>
      <c r="B189" t="s">
        <v>672</v>
      </c>
      <c r="C189" t="s">
        <v>671</v>
      </c>
      <c r="D189">
        <v>86</v>
      </c>
      <c r="E189">
        <v>1608</v>
      </c>
      <c r="F189">
        <f t="shared" si="2"/>
        <v>8</v>
      </c>
      <c r="G189" t="str">
        <f>STANDINGS_W[[#This Row],[League]]&amp;STANDINGS_W[[#This Row],[Team]]</f>
        <v>$150 Draft Champions (4 hour) Mar 16 1:00 pm Lg.3930Vanek Team</v>
      </c>
    </row>
    <row r="190" spans="1:7" x14ac:dyDescent="0.25">
      <c r="A190">
        <v>1579</v>
      </c>
      <c r="B190" t="s">
        <v>675</v>
      </c>
      <c r="C190" t="s">
        <v>671</v>
      </c>
      <c r="D190">
        <v>83</v>
      </c>
      <c r="E190">
        <v>1322</v>
      </c>
      <c r="F190">
        <f t="shared" si="2"/>
        <v>9</v>
      </c>
      <c r="G190" t="str">
        <f>STANDINGS_W[[#This Row],[League]]&amp;STANDINGS_W[[#This Row],[Team]]</f>
        <v>$150 Draft Champions (4 hour) Mar 16 1:00 pm Lg.3930Krack of the Bat</v>
      </c>
    </row>
    <row r="191" spans="1:7" x14ac:dyDescent="0.25">
      <c r="A191">
        <v>1786</v>
      </c>
      <c r="B191" t="s">
        <v>673</v>
      </c>
      <c r="C191" t="s">
        <v>671</v>
      </c>
      <c r="D191">
        <v>81</v>
      </c>
      <c r="E191">
        <v>1147.5</v>
      </c>
      <c r="F191">
        <f t="shared" si="2"/>
        <v>10</v>
      </c>
      <c r="G191" t="str">
        <f>STANDINGS_W[[#This Row],[League]]&amp;STANDINGS_W[[#This Row],[Team]]</f>
        <v>$150 Draft Champions (4 hour) Mar 16 1:00 pm Lg.3930Team Resch</v>
      </c>
    </row>
    <row r="192" spans="1:7" x14ac:dyDescent="0.25">
      <c r="A192">
        <v>1969</v>
      </c>
      <c r="B192" t="s">
        <v>683</v>
      </c>
      <c r="C192" t="s">
        <v>671</v>
      </c>
      <c r="D192">
        <v>79</v>
      </c>
      <c r="E192">
        <v>980.5</v>
      </c>
      <c r="F192">
        <f t="shared" si="2"/>
        <v>11</v>
      </c>
      <c r="G192" t="str">
        <f>STANDINGS_W[[#This Row],[League]]&amp;STANDINGS_W[[#This Row],[Team]]</f>
        <v>$150 Draft Champions (4 hour) Mar 16 1:00 pm Lg.3930zima...........</v>
      </c>
    </row>
    <row r="193" spans="1:7" x14ac:dyDescent="0.25">
      <c r="A193">
        <v>2160</v>
      </c>
      <c r="B193" t="s">
        <v>679</v>
      </c>
      <c r="C193" t="s">
        <v>671</v>
      </c>
      <c r="D193">
        <v>76</v>
      </c>
      <c r="E193">
        <v>755.5</v>
      </c>
      <c r="F193">
        <f t="shared" si="2"/>
        <v>12</v>
      </c>
      <c r="G193" t="str">
        <f>STANDINGS_W[[#This Row],[League]]&amp;STANDINGS_W[[#This Row],[Team]]</f>
        <v>$150 Draft Champions (4 hour) Mar 16 1:00 pm Lg.3930Roaring Rimshots</v>
      </c>
    </row>
    <row r="194" spans="1:7" x14ac:dyDescent="0.25">
      <c r="A194">
        <v>2198</v>
      </c>
      <c r="B194" t="s">
        <v>440</v>
      </c>
      <c r="C194" t="s">
        <v>671</v>
      </c>
      <c r="D194">
        <v>76</v>
      </c>
      <c r="E194">
        <v>755.5</v>
      </c>
      <c r="F194">
        <f t="shared" si="2"/>
        <v>13</v>
      </c>
      <c r="G194" t="str">
        <f>STANDINGS_W[[#This Row],[League]]&amp;STANDINGS_W[[#This Row],[Team]]</f>
        <v>$150 Draft Champions (4 hour) Mar 16 1:00 pm Lg.3930zzzzzzzz</v>
      </c>
    </row>
    <row r="195" spans="1:7" x14ac:dyDescent="0.25">
      <c r="A195">
        <v>2635</v>
      </c>
      <c r="B195" t="s">
        <v>677</v>
      </c>
      <c r="C195" t="s">
        <v>671</v>
      </c>
      <c r="D195">
        <v>66</v>
      </c>
      <c r="E195">
        <v>285.5</v>
      </c>
      <c r="F195">
        <f t="shared" ref="F195:F258" si="3">IF(C195=C194,F194+1,1)</f>
        <v>14</v>
      </c>
      <c r="G195" t="str">
        <f>STANDINGS_W[[#This Row],[League]]&amp;STANDINGS_W[[#This Row],[Team]]</f>
        <v>$150 Draft Champions (4 hour) Mar 16 1:00 pm Lg.3930Team Vanek</v>
      </c>
    </row>
    <row r="196" spans="1:7" x14ac:dyDescent="0.25">
      <c r="A196">
        <v>2740</v>
      </c>
      <c r="B196" t="s">
        <v>682</v>
      </c>
      <c r="C196" t="s">
        <v>671</v>
      </c>
      <c r="D196">
        <v>62</v>
      </c>
      <c r="E196">
        <v>166</v>
      </c>
      <c r="F196">
        <f t="shared" si="3"/>
        <v>15</v>
      </c>
      <c r="G196" t="str">
        <f>STANDINGS_W[[#This Row],[League]]&amp;STANDINGS_W[[#This Row],[Team]]</f>
        <v>$150 Draft Champions (4 hour) Mar 16 1:00 pm Lg.3930Joe Buck Nasty</v>
      </c>
    </row>
    <row r="197" spans="1:7" x14ac:dyDescent="0.25">
      <c r="A197">
        <v>18</v>
      </c>
      <c r="B197" t="s">
        <v>688</v>
      </c>
      <c r="C197" t="s">
        <v>685</v>
      </c>
      <c r="D197">
        <v>118</v>
      </c>
      <c r="E197">
        <v>2892</v>
      </c>
      <c r="F197">
        <f t="shared" si="3"/>
        <v>1</v>
      </c>
      <c r="G197" t="str">
        <f>STANDINGS_W[[#This Row],[League]]&amp;STANDINGS_W[[#This Row],[Team]]</f>
        <v>$150 Draft Champions Dec 01 1:00 pm Lg.3550Honey Nut Chirinos</v>
      </c>
    </row>
    <row r="198" spans="1:7" x14ac:dyDescent="0.25">
      <c r="A198">
        <v>165</v>
      </c>
      <c r="B198" t="s">
        <v>689</v>
      </c>
      <c r="C198" t="s">
        <v>685</v>
      </c>
      <c r="D198">
        <v>106</v>
      </c>
      <c r="E198">
        <v>2752</v>
      </c>
      <c r="F198">
        <f t="shared" si="3"/>
        <v>2</v>
      </c>
      <c r="G198" t="str">
        <f>STANDINGS_W[[#This Row],[League]]&amp;STANDINGS_W[[#This Row],[Team]]</f>
        <v>$150 Draft Champions Dec 01 1:00 pm Lg.3550Team Clarke - 1</v>
      </c>
    </row>
    <row r="199" spans="1:7" x14ac:dyDescent="0.25">
      <c r="A199">
        <v>391</v>
      </c>
      <c r="B199" t="s">
        <v>551</v>
      </c>
      <c r="C199" t="s">
        <v>685</v>
      </c>
      <c r="D199">
        <v>99</v>
      </c>
      <c r="E199">
        <v>2518.5</v>
      </c>
      <c r="F199">
        <f t="shared" si="3"/>
        <v>3</v>
      </c>
      <c r="G199" t="str">
        <f>STANDINGS_W[[#This Row],[League]]&amp;STANDINGS_W[[#This Row],[Team]]</f>
        <v>$150 Draft Champions Dec 01 1:00 pm Lg.3550Miggy's Crown</v>
      </c>
    </row>
    <row r="200" spans="1:7" x14ac:dyDescent="0.25">
      <c r="A200">
        <v>716</v>
      </c>
      <c r="B200" t="s">
        <v>691</v>
      </c>
      <c r="C200" t="s">
        <v>685</v>
      </c>
      <c r="D200">
        <v>93</v>
      </c>
      <c r="E200">
        <v>2164.5</v>
      </c>
      <c r="F200">
        <f t="shared" si="3"/>
        <v>4</v>
      </c>
      <c r="G200" t="str">
        <f>STANDINGS_W[[#This Row],[League]]&amp;STANDINGS_W[[#This Row],[Team]]</f>
        <v>$150 Draft Champions Dec 01 1:00 pm Lg.3550Buffin and Bowie</v>
      </c>
    </row>
    <row r="201" spans="1:7" x14ac:dyDescent="0.25">
      <c r="A201">
        <v>1000</v>
      </c>
      <c r="B201" t="s">
        <v>686</v>
      </c>
      <c r="C201" t="s">
        <v>685</v>
      </c>
      <c r="D201">
        <v>90</v>
      </c>
      <c r="E201">
        <v>1929</v>
      </c>
      <c r="F201">
        <f t="shared" si="3"/>
        <v>5</v>
      </c>
      <c r="G201" t="str">
        <f>STANDINGS_W[[#This Row],[League]]&amp;STANDINGS_W[[#This Row],[Team]]</f>
        <v>$150 Draft Champions Dec 01 1:00 pm Lg.3550Team Liebman</v>
      </c>
    </row>
    <row r="202" spans="1:7" x14ac:dyDescent="0.25">
      <c r="A202">
        <v>1237</v>
      </c>
      <c r="B202" t="s">
        <v>690</v>
      </c>
      <c r="C202" t="s">
        <v>685</v>
      </c>
      <c r="D202">
        <v>87</v>
      </c>
      <c r="E202">
        <v>1700.5</v>
      </c>
      <c r="F202">
        <f t="shared" si="3"/>
        <v>6</v>
      </c>
      <c r="G202" t="str">
        <f>STANDINGS_W[[#This Row],[League]]&amp;STANDINGS_W[[#This Row],[Team]]</f>
        <v>$150 Draft Champions Dec 01 1:00 pm Lg.3550The Believers</v>
      </c>
    </row>
    <row r="203" spans="1:7" x14ac:dyDescent="0.25">
      <c r="A203">
        <v>1292</v>
      </c>
      <c r="B203" t="s">
        <v>17</v>
      </c>
      <c r="C203" t="s">
        <v>685</v>
      </c>
      <c r="D203">
        <v>86</v>
      </c>
      <c r="E203">
        <v>1608</v>
      </c>
      <c r="F203">
        <f t="shared" si="3"/>
        <v>7</v>
      </c>
      <c r="G203" t="str">
        <f>STANDINGS_W[[#This Row],[League]]&amp;STANDINGS_W[[#This Row],[Team]]</f>
        <v>$150 Draft Champions Dec 01 1:00 pm Lg.3550Millertime</v>
      </c>
    </row>
    <row r="204" spans="1:7" x14ac:dyDescent="0.25">
      <c r="A204">
        <v>1405</v>
      </c>
      <c r="B204" t="s">
        <v>696</v>
      </c>
      <c r="C204" t="s">
        <v>685</v>
      </c>
      <c r="D204">
        <v>85</v>
      </c>
      <c r="E204">
        <v>1503.5</v>
      </c>
      <c r="F204">
        <f t="shared" si="3"/>
        <v>8</v>
      </c>
      <c r="G204" t="str">
        <f>STANDINGS_W[[#This Row],[League]]&amp;STANDINGS_W[[#This Row],[Team]]</f>
        <v>$150 Draft Champions Dec 01 1:00 pm Lg.3550Phillies</v>
      </c>
    </row>
    <row r="205" spans="1:7" x14ac:dyDescent="0.25">
      <c r="A205">
        <v>1459</v>
      </c>
      <c r="B205" t="s">
        <v>524</v>
      </c>
      <c r="C205" t="s">
        <v>685</v>
      </c>
      <c r="D205">
        <v>85</v>
      </c>
      <c r="E205">
        <v>1503.5</v>
      </c>
      <c r="F205">
        <f t="shared" si="3"/>
        <v>9</v>
      </c>
      <c r="G205" t="str">
        <f>STANDINGS_W[[#This Row],[League]]&amp;STANDINGS_W[[#This Row],[Team]]</f>
        <v>$150 Draft Champions Dec 01 1:00 pm Lg.3550zima.</v>
      </c>
    </row>
    <row r="206" spans="1:7" x14ac:dyDescent="0.25">
      <c r="A206">
        <v>1481</v>
      </c>
      <c r="B206" t="s">
        <v>684</v>
      </c>
      <c r="C206" t="s">
        <v>685</v>
      </c>
      <c r="D206">
        <v>84</v>
      </c>
      <c r="E206">
        <v>1408.5</v>
      </c>
      <c r="F206">
        <f t="shared" si="3"/>
        <v>10</v>
      </c>
      <c r="G206" t="str">
        <f>STANDINGS_W[[#This Row],[League]]&amp;STANDINGS_W[[#This Row],[Team]]</f>
        <v>$150 Draft Champions Dec 01 1:00 pm Lg.3550Forever Draft 1</v>
      </c>
    </row>
    <row r="207" spans="1:7" x14ac:dyDescent="0.25">
      <c r="A207">
        <v>1502</v>
      </c>
      <c r="B207" t="s">
        <v>687</v>
      </c>
      <c r="C207" t="s">
        <v>685</v>
      </c>
      <c r="D207">
        <v>84</v>
      </c>
      <c r="E207">
        <v>1408.5</v>
      </c>
      <c r="F207">
        <f t="shared" si="3"/>
        <v>11</v>
      </c>
      <c r="G207" t="str">
        <f>STANDINGS_W[[#This Row],[League]]&amp;STANDINGS_W[[#This Row],[Team]]</f>
        <v>$150 Draft Champions Dec 01 1:00 pm Lg.3550Prestige Worldwide</v>
      </c>
    </row>
    <row r="208" spans="1:7" x14ac:dyDescent="0.25">
      <c r="A208">
        <v>1625</v>
      </c>
      <c r="B208" t="s">
        <v>695</v>
      </c>
      <c r="C208" t="s">
        <v>685</v>
      </c>
      <c r="D208">
        <v>83</v>
      </c>
      <c r="E208">
        <v>1322</v>
      </c>
      <c r="F208">
        <f t="shared" si="3"/>
        <v>12</v>
      </c>
      <c r="G208" t="str">
        <f>STANDINGS_W[[#This Row],[League]]&amp;STANDINGS_W[[#This Row],[Team]]</f>
        <v>$150 Draft Champions Dec 01 1:00 pm Lg.3550The Apollo of the Box</v>
      </c>
    </row>
    <row r="209" spans="1:7" x14ac:dyDescent="0.25">
      <c r="A209">
        <v>2733</v>
      </c>
      <c r="B209" t="s">
        <v>693</v>
      </c>
      <c r="C209" t="s">
        <v>685</v>
      </c>
      <c r="D209">
        <v>62</v>
      </c>
      <c r="E209">
        <v>166</v>
      </c>
      <c r="F209">
        <f t="shared" si="3"/>
        <v>13</v>
      </c>
      <c r="G209" t="str">
        <f>STANDINGS_W[[#This Row],[League]]&amp;STANDINGS_W[[#This Row],[Team]]</f>
        <v>$150 Draft Champions Dec 01 1:00 pm Lg.3550Bridget Moynahan</v>
      </c>
    </row>
    <row r="210" spans="1:7" x14ac:dyDescent="0.25">
      <c r="A210">
        <v>2792</v>
      </c>
      <c r="B210" t="s">
        <v>692</v>
      </c>
      <c r="C210" t="s">
        <v>685</v>
      </c>
      <c r="D210">
        <v>60</v>
      </c>
      <c r="E210">
        <v>119.5</v>
      </c>
      <c r="F210">
        <f t="shared" si="3"/>
        <v>14</v>
      </c>
      <c r="G210" t="str">
        <f>STANDINGS_W[[#This Row],[League]]&amp;STANDINGS_W[[#This Row],[Team]]</f>
        <v>$150 Draft Champions Dec 01 1:00 pm Lg.3550Rain Delay</v>
      </c>
    </row>
    <row r="211" spans="1:7" x14ac:dyDescent="0.25">
      <c r="A211">
        <v>2859</v>
      </c>
      <c r="B211" t="s">
        <v>694</v>
      </c>
      <c r="C211" t="s">
        <v>685</v>
      </c>
      <c r="D211">
        <v>56</v>
      </c>
      <c r="E211">
        <v>58.5</v>
      </c>
      <c r="F211">
        <f t="shared" si="3"/>
        <v>15</v>
      </c>
      <c r="G211" t="str">
        <f>STANDINGS_W[[#This Row],[League]]&amp;STANDINGS_W[[#This Row],[Team]]</f>
        <v>$150 Draft Champions Dec 01 1:00 pm Lg.3550The Power of Eddie Gaedel</v>
      </c>
    </row>
    <row r="212" spans="1:7" x14ac:dyDescent="0.25">
      <c r="A212">
        <v>314</v>
      </c>
      <c r="B212" t="s">
        <v>702</v>
      </c>
      <c r="C212" t="s">
        <v>697</v>
      </c>
      <c r="D212">
        <v>101</v>
      </c>
      <c r="E212">
        <v>2609</v>
      </c>
      <c r="F212">
        <f t="shared" si="3"/>
        <v>1</v>
      </c>
      <c r="G212" t="str">
        <f>STANDINGS_W[[#This Row],[League]]&amp;STANDINGS_W[[#This Row],[Team]]</f>
        <v>$150 Draft Champions Dec 03 1:00 pm Lg.3557SEMPER FI 4</v>
      </c>
    </row>
    <row r="213" spans="1:7" x14ac:dyDescent="0.25">
      <c r="A213">
        <v>344</v>
      </c>
      <c r="B213" t="s">
        <v>17</v>
      </c>
      <c r="C213" t="s">
        <v>697</v>
      </c>
      <c r="D213">
        <v>100</v>
      </c>
      <c r="E213">
        <v>2566</v>
      </c>
      <c r="F213">
        <f t="shared" si="3"/>
        <v>2</v>
      </c>
      <c r="G213" t="str">
        <f>STANDINGS_W[[#This Row],[League]]&amp;STANDINGS_W[[#This Row],[Team]]</f>
        <v>$150 Draft Champions Dec 03 1:00 pm Lg.3557Millertime</v>
      </c>
    </row>
    <row r="214" spans="1:7" x14ac:dyDescent="0.25">
      <c r="A214">
        <v>434</v>
      </c>
      <c r="B214" t="s">
        <v>71</v>
      </c>
      <c r="C214" t="s">
        <v>697</v>
      </c>
      <c r="D214">
        <v>98</v>
      </c>
      <c r="E214">
        <v>2467</v>
      </c>
      <c r="F214">
        <f t="shared" si="3"/>
        <v>3</v>
      </c>
      <c r="G214" t="str">
        <f>STANDINGS_W[[#This Row],[League]]&amp;STANDINGS_W[[#This Row],[Team]]</f>
        <v>$150 Draft Champions Dec 03 1:00 pm Lg.3557Frozen Ropes</v>
      </c>
    </row>
    <row r="215" spans="1:7" x14ac:dyDescent="0.25">
      <c r="A215">
        <v>598</v>
      </c>
      <c r="B215" t="s">
        <v>706</v>
      </c>
      <c r="C215" t="s">
        <v>697</v>
      </c>
      <c r="D215">
        <v>95</v>
      </c>
      <c r="E215">
        <v>2298</v>
      </c>
      <c r="F215">
        <f t="shared" si="3"/>
        <v>4</v>
      </c>
      <c r="G215" t="str">
        <f>STANDINGS_W[[#This Row],[League]]&amp;STANDINGS_W[[#This Row],[Team]]</f>
        <v>$150 Draft Champions Dec 03 1:00 pm Lg.3557Dookie McGee v1 - $150</v>
      </c>
    </row>
    <row r="216" spans="1:7" x14ac:dyDescent="0.25">
      <c r="A216">
        <v>655</v>
      </c>
      <c r="B216" t="s">
        <v>707</v>
      </c>
      <c r="C216" t="s">
        <v>697</v>
      </c>
      <c r="D216">
        <v>94</v>
      </c>
      <c r="E216">
        <v>2239.5</v>
      </c>
      <c r="F216">
        <f t="shared" si="3"/>
        <v>5</v>
      </c>
      <c r="G216" t="str">
        <f>STANDINGS_W[[#This Row],[League]]&amp;STANDINGS_W[[#This Row],[Team]]</f>
        <v>$150 Draft Champions Dec 03 1:00 pm Lg.3557EA Sports 5</v>
      </c>
    </row>
    <row r="217" spans="1:7" x14ac:dyDescent="0.25">
      <c r="A217">
        <v>1232</v>
      </c>
      <c r="B217" t="s">
        <v>701</v>
      </c>
      <c r="C217" t="s">
        <v>697</v>
      </c>
      <c r="D217">
        <v>87</v>
      </c>
      <c r="E217">
        <v>1700.5</v>
      </c>
      <c r="F217">
        <f t="shared" si="3"/>
        <v>6</v>
      </c>
      <c r="G217" t="str">
        <f>STANDINGS_W[[#This Row],[League]]&amp;STANDINGS_W[[#This Row],[Team]]</f>
        <v>$150 Draft Champions Dec 03 1:00 pm Lg.3557Team Shepherd</v>
      </c>
    </row>
    <row r="218" spans="1:7" x14ac:dyDescent="0.25">
      <c r="A218">
        <v>1652</v>
      </c>
      <c r="B218" t="s">
        <v>700</v>
      </c>
      <c r="C218" t="s">
        <v>697</v>
      </c>
      <c r="D218">
        <v>82</v>
      </c>
      <c r="E218">
        <v>1233</v>
      </c>
      <c r="F218">
        <f t="shared" si="3"/>
        <v>7</v>
      </c>
      <c r="G218" t="str">
        <f>STANDINGS_W[[#This Row],[League]]&amp;STANDINGS_W[[#This Row],[Team]]</f>
        <v>$150 Draft Champions Dec 03 1:00 pm Lg.3557EMERSON</v>
      </c>
    </row>
    <row r="219" spans="1:7" x14ac:dyDescent="0.25">
      <c r="A219">
        <v>1734</v>
      </c>
      <c r="B219" t="s">
        <v>703</v>
      </c>
      <c r="C219" t="s">
        <v>697</v>
      </c>
      <c r="D219">
        <v>81</v>
      </c>
      <c r="E219">
        <v>1147.5</v>
      </c>
      <c r="F219">
        <f t="shared" si="3"/>
        <v>8</v>
      </c>
      <c r="G219" t="str">
        <f>STANDINGS_W[[#This Row],[League]]&amp;STANDINGS_W[[#This Row],[Team]]</f>
        <v>$150 Draft Champions Dec 03 1:00 pm Lg.3557Charger Bar 1</v>
      </c>
    </row>
    <row r="220" spans="1:7" x14ac:dyDescent="0.25">
      <c r="A220">
        <v>1884</v>
      </c>
      <c r="B220" t="s">
        <v>495</v>
      </c>
      <c r="C220" t="s">
        <v>697</v>
      </c>
      <c r="D220">
        <v>80</v>
      </c>
      <c r="E220">
        <v>1063.5</v>
      </c>
      <c r="F220">
        <f t="shared" si="3"/>
        <v>9</v>
      </c>
      <c r="G220" t="str">
        <f>STANDINGS_W[[#This Row],[League]]&amp;STANDINGS_W[[#This Row],[Team]]</f>
        <v>$150 Draft Champions Dec 03 1:00 pm Lg.3557Tigers Slappy DC1</v>
      </c>
    </row>
    <row r="221" spans="1:7" x14ac:dyDescent="0.25">
      <c r="A221">
        <v>1980</v>
      </c>
      <c r="B221" t="s">
        <v>705</v>
      </c>
      <c r="C221" t="s">
        <v>697</v>
      </c>
      <c r="D221">
        <v>78</v>
      </c>
      <c r="E221">
        <v>907.5</v>
      </c>
      <c r="F221">
        <f t="shared" si="3"/>
        <v>10</v>
      </c>
      <c r="G221" t="str">
        <f>STANDINGS_W[[#This Row],[League]]&amp;STANDINGS_W[[#This Row],[Team]]</f>
        <v>$150 Draft Champions Dec 03 1:00 pm Lg.3557DC Dogo 1</v>
      </c>
    </row>
    <row r="222" spans="1:7" x14ac:dyDescent="0.25">
      <c r="A222">
        <v>1994</v>
      </c>
      <c r="B222" t="s">
        <v>708</v>
      </c>
      <c r="C222" t="s">
        <v>697</v>
      </c>
      <c r="D222">
        <v>78</v>
      </c>
      <c r="E222">
        <v>907.5</v>
      </c>
      <c r="F222">
        <f t="shared" si="3"/>
        <v>11</v>
      </c>
      <c r="G222" t="str">
        <f>STANDINGS_W[[#This Row],[League]]&amp;STANDINGS_W[[#This Row],[Team]]</f>
        <v>$150 Draft Champions Dec 03 1:00 pm Lg.3557I Call Your Baboon</v>
      </c>
    </row>
    <row r="223" spans="1:7" x14ac:dyDescent="0.25">
      <c r="A223">
        <v>2113</v>
      </c>
      <c r="B223" t="s">
        <v>699</v>
      </c>
      <c r="C223" t="s">
        <v>697</v>
      </c>
      <c r="D223">
        <v>76</v>
      </c>
      <c r="E223">
        <v>755.5</v>
      </c>
      <c r="F223">
        <f t="shared" si="3"/>
        <v>12</v>
      </c>
      <c r="G223" t="str">
        <f>STANDINGS_W[[#This Row],[League]]&amp;STANDINGS_W[[#This Row],[Team]]</f>
        <v>$150 Draft Champions Dec 03 1:00 pm Lg.3557-Vols-</v>
      </c>
    </row>
    <row r="224" spans="1:7" x14ac:dyDescent="0.25">
      <c r="A224">
        <v>2287</v>
      </c>
      <c r="B224" t="s">
        <v>704</v>
      </c>
      <c r="C224" t="s">
        <v>697</v>
      </c>
      <c r="D224">
        <v>74</v>
      </c>
      <c r="E224">
        <v>621</v>
      </c>
      <c r="F224">
        <f t="shared" si="3"/>
        <v>13</v>
      </c>
      <c r="G224" t="str">
        <f>STANDINGS_W[[#This Row],[League]]&amp;STANDINGS_W[[#This Row],[Team]]</f>
        <v>$150 Draft Champions Dec 03 1:00 pm Lg.3557Moz Boyz 8</v>
      </c>
    </row>
    <row r="225" spans="1:7" x14ac:dyDescent="0.25">
      <c r="A225">
        <v>2459</v>
      </c>
      <c r="B225" t="s">
        <v>698</v>
      </c>
      <c r="C225" t="s">
        <v>697</v>
      </c>
      <c r="D225">
        <v>70</v>
      </c>
      <c r="E225">
        <v>438</v>
      </c>
      <c r="F225">
        <f t="shared" si="3"/>
        <v>14</v>
      </c>
      <c r="G225" t="str">
        <f>STANDINGS_W[[#This Row],[League]]&amp;STANDINGS_W[[#This Row],[Team]]</f>
        <v>$150 Draft Champions Dec 03 1:00 pm Lg.3557Captain Crunch's Liver</v>
      </c>
    </row>
    <row r="226" spans="1:7" x14ac:dyDescent="0.25">
      <c r="A226">
        <v>2662</v>
      </c>
      <c r="B226" t="s">
        <v>330</v>
      </c>
      <c r="C226" t="s">
        <v>697</v>
      </c>
      <c r="D226">
        <v>65</v>
      </c>
      <c r="E226">
        <v>251.5</v>
      </c>
      <c r="F226">
        <f t="shared" si="3"/>
        <v>15</v>
      </c>
      <c r="G226" t="str">
        <f>STANDINGS_W[[#This Row],[League]]&amp;STANDINGS_W[[#This Row],[Team]]</f>
        <v>$150 Draft Champions Dec 03 1:00 pm Lg.3557Team Cincotta</v>
      </c>
    </row>
    <row r="227" spans="1:7" x14ac:dyDescent="0.25">
      <c r="A227">
        <v>276</v>
      </c>
      <c r="B227" t="s">
        <v>79</v>
      </c>
      <c r="C227" t="s">
        <v>710</v>
      </c>
      <c r="D227">
        <v>102</v>
      </c>
      <c r="E227">
        <v>2646.5</v>
      </c>
      <c r="F227">
        <f t="shared" si="3"/>
        <v>1</v>
      </c>
      <c r="G227" t="str">
        <f>STANDINGS_W[[#This Row],[League]]&amp;STANDINGS_W[[#This Row],[Team]]</f>
        <v>$150 Draft Champions Dec 06 1:00 pm Lg.3559Team Snater</v>
      </c>
    </row>
    <row r="228" spans="1:7" x14ac:dyDescent="0.25">
      <c r="A228">
        <v>303</v>
      </c>
      <c r="B228" t="s">
        <v>712</v>
      </c>
      <c r="C228" t="s">
        <v>710</v>
      </c>
      <c r="D228">
        <v>101</v>
      </c>
      <c r="E228">
        <v>2609</v>
      </c>
      <c r="F228">
        <f t="shared" si="3"/>
        <v>2</v>
      </c>
      <c r="G228" t="str">
        <f>STANDINGS_W[[#This Row],[League]]&amp;STANDINGS_W[[#This Row],[Team]]</f>
        <v>$150 Draft Champions Dec 06 1:00 pm Lg.3559Kicky McSquirmy</v>
      </c>
    </row>
    <row r="229" spans="1:7" x14ac:dyDescent="0.25">
      <c r="A229">
        <v>481</v>
      </c>
      <c r="B229" t="s">
        <v>722</v>
      </c>
      <c r="C229" t="s">
        <v>710</v>
      </c>
      <c r="D229">
        <v>97</v>
      </c>
      <c r="E229">
        <v>2416.5</v>
      </c>
      <c r="F229">
        <f t="shared" si="3"/>
        <v>3</v>
      </c>
      <c r="G229" t="str">
        <f>STANDINGS_W[[#This Row],[League]]&amp;STANDINGS_W[[#This Row],[Team]]</f>
        <v>$150 Draft Champions Dec 06 1:00 pm Lg.3559Dookie McGee v2 - $150</v>
      </c>
    </row>
    <row r="230" spans="1:7" x14ac:dyDescent="0.25">
      <c r="A230">
        <v>575</v>
      </c>
      <c r="B230" t="s">
        <v>714</v>
      </c>
      <c r="C230" t="s">
        <v>710</v>
      </c>
      <c r="D230">
        <v>96</v>
      </c>
      <c r="E230">
        <v>2358</v>
      </c>
      <c r="F230">
        <f t="shared" si="3"/>
        <v>4</v>
      </c>
      <c r="G230" t="str">
        <f>STANDINGS_W[[#This Row],[League]]&amp;STANDINGS_W[[#This Row],[Team]]</f>
        <v>$150 Draft Champions Dec 06 1:00 pm Lg.3559Ten Months Later</v>
      </c>
    </row>
    <row r="231" spans="1:7" x14ac:dyDescent="0.25">
      <c r="A231">
        <v>883</v>
      </c>
      <c r="B231" t="s">
        <v>720</v>
      </c>
      <c r="C231" t="s">
        <v>710</v>
      </c>
      <c r="D231">
        <v>91</v>
      </c>
      <c r="E231">
        <v>2007.5</v>
      </c>
      <c r="F231">
        <f t="shared" si="3"/>
        <v>5</v>
      </c>
      <c r="G231" t="str">
        <f>STANDINGS_W[[#This Row],[League]]&amp;STANDINGS_W[[#This Row],[Team]]</f>
        <v>$150 Draft Champions Dec 06 1:00 pm Lg.3559Dizzy Esasky I</v>
      </c>
    </row>
    <row r="232" spans="1:7" x14ac:dyDescent="0.25">
      <c r="A232">
        <v>1210</v>
      </c>
      <c r="B232" t="s">
        <v>716</v>
      </c>
      <c r="C232" t="s">
        <v>710</v>
      </c>
      <c r="D232">
        <v>87</v>
      </c>
      <c r="E232">
        <v>1700.5</v>
      </c>
      <c r="F232">
        <f t="shared" si="3"/>
        <v>6</v>
      </c>
      <c r="G232" t="str">
        <f>STANDINGS_W[[#This Row],[League]]&amp;STANDINGS_W[[#This Row],[Team]]</f>
        <v>$150 Draft Champions Dec 06 1:00 pm Lg.3559Pounders 150</v>
      </c>
    </row>
    <row r="233" spans="1:7" x14ac:dyDescent="0.25">
      <c r="A233">
        <v>1291</v>
      </c>
      <c r="B233" t="s">
        <v>17</v>
      </c>
      <c r="C233" t="s">
        <v>710</v>
      </c>
      <c r="D233">
        <v>86</v>
      </c>
      <c r="E233">
        <v>1608</v>
      </c>
      <c r="F233">
        <f t="shared" si="3"/>
        <v>7</v>
      </c>
      <c r="G233" t="str">
        <f>STANDINGS_W[[#This Row],[League]]&amp;STANDINGS_W[[#This Row],[Team]]</f>
        <v>$150 Draft Champions Dec 06 1:00 pm Lg.3559Millertime</v>
      </c>
    </row>
    <row r="234" spans="1:7" x14ac:dyDescent="0.25">
      <c r="A234">
        <v>1422</v>
      </c>
      <c r="B234" t="s">
        <v>718</v>
      </c>
      <c r="C234" t="s">
        <v>710</v>
      </c>
      <c r="D234">
        <v>85</v>
      </c>
      <c r="E234">
        <v>1503.5</v>
      </c>
      <c r="F234">
        <f t="shared" si="3"/>
        <v>8</v>
      </c>
      <c r="G234" t="str">
        <f>STANDINGS_W[[#This Row],[League]]&amp;STANDINGS_W[[#This Row],[Team]]</f>
        <v>$150 Draft Champions Dec 06 1:00 pm Lg.3559Team Beko</v>
      </c>
    </row>
    <row r="235" spans="1:7" x14ac:dyDescent="0.25">
      <c r="A235">
        <v>1447</v>
      </c>
      <c r="B235" t="s">
        <v>709</v>
      </c>
      <c r="C235" t="s">
        <v>710</v>
      </c>
      <c r="D235">
        <v>85</v>
      </c>
      <c r="E235">
        <v>1503.5</v>
      </c>
      <c r="F235">
        <f t="shared" si="3"/>
        <v>9</v>
      </c>
      <c r="G235" t="str">
        <f>STANDINGS_W[[#This Row],[League]]&amp;STANDINGS_W[[#This Row],[Team]]</f>
        <v>$150 Draft Champions Dec 06 1:00 pm Lg.3559UnfreakingRealmuto</v>
      </c>
    </row>
    <row r="236" spans="1:7" x14ac:dyDescent="0.25">
      <c r="A236">
        <v>1485</v>
      </c>
      <c r="B236" t="s">
        <v>717</v>
      </c>
      <c r="C236" t="s">
        <v>710</v>
      </c>
      <c r="D236">
        <v>84</v>
      </c>
      <c r="E236">
        <v>1408.5</v>
      </c>
      <c r="F236">
        <f t="shared" si="3"/>
        <v>10</v>
      </c>
      <c r="G236" t="str">
        <f>STANDINGS_W[[#This Row],[League]]&amp;STANDINGS_W[[#This Row],[Team]]</f>
        <v>$150 Draft Champions Dec 06 1:00 pm Lg.3559Gray Mousers</v>
      </c>
    </row>
    <row r="237" spans="1:7" x14ac:dyDescent="0.25">
      <c r="A237">
        <v>1913</v>
      </c>
      <c r="B237" t="s">
        <v>713</v>
      </c>
      <c r="C237" t="s">
        <v>710</v>
      </c>
      <c r="D237">
        <v>79</v>
      </c>
      <c r="E237">
        <v>980.5</v>
      </c>
      <c r="F237">
        <f t="shared" si="3"/>
        <v>11</v>
      </c>
      <c r="G237" t="str">
        <f>STANDINGS_W[[#This Row],[League]]&amp;STANDINGS_W[[#This Row],[Team]]</f>
        <v>$150 Draft Champions Dec 06 1:00 pm Lg.3559I Like Trains</v>
      </c>
    </row>
    <row r="238" spans="1:7" x14ac:dyDescent="0.25">
      <c r="A238">
        <v>2366</v>
      </c>
      <c r="B238" t="s">
        <v>719</v>
      </c>
      <c r="C238" t="s">
        <v>710</v>
      </c>
      <c r="D238">
        <v>72</v>
      </c>
      <c r="E238">
        <v>532</v>
      </c>
      <c r="F238">
        <f t="shared" si="3"/>
        <v>12</v>
      </c>
      <c r="G238" t="str">
        <f>STANDINGS_W[[#This Row],[League]]&amp;STANDINGS_W[[#This Row],[Team]]</f>
        <v>$150 Draft Champions Dec 06 1:00 pm Lg.3559Harringthomanns</v>
      </c>
    </row>
    <row r="239" spans="1:7" x14ac:dyDescent="0.25">
      <c r="A239">
        <v>2554</v>
      </c>
      <c r="B239" t="s">
        <v>715</v>
      </c>
      <c r="C239" t="s">
        <v>710</v>
      </c>
      <c r="D239">
        <v>68</v>
      </c>
      <c r="E239">
        <v>358.5</v>
      </c>
      <c r="F239">
        <f t="shared" si="3"/>
        <v>13</v>
      </c>
      <c r="G239" t="str">
        <f>STANDINGS_W[[#This Row],[League]]&amp;STANDINGS_W[[#This Row],[Team]]</f>
        <v>$150 Draft Champions Dec 06 1:00 pm Lg.3559Team Marlin</v>
      </c>
    </row>
    <row r="240" spans="1:7" x14ac:dyDescent="0.25">
      <c r="A240">
        <v>2676</v>
      </c>
      <c r="B240" t="s">
        <v>721</v>
      </c>
      <c r="C240" t="s">
        <v>710</v>
      </c>
      <c r="D240">
        <v>64</v>
      </c>
      <c r="E240">
        <v>220.5</v>
      </c>
      <c r="F240">
        <f t="shared" si="3"/>
        <v>14</v>
      </c>
      <c r="G240" t="str">
        <f>STANDINGS_W[[#This Row],[League]]&amp;STANDINGS_W[[#This Row],[Team]]</f>
        <v>$150 Draft Champions Dec 06 1:00 pm Lg.3559Bosch's Boyz III</v>
      </c>
    </row>
    <row r="241" spans="1:7" x14ac:dyDescent="0.25">
      <c r="A241">
        <v>2801</v>
      </c>
      <c r="B241" t="s">
        <v>711</v>
      </c>
      <c r="C241" t="s">
        <v>710</v>
      </c>
      <c r="D241">
        <v>59</v>
      </c>
      <c r="E241">
        <v>102</v>
      </c>
      <c r="F241">
        <f t="shared" si="3"/>
        <v>15</v>
      </c>
      <c r="G241" t="str">
        <f>STANDINGS_W[[#This Row],[League]]&amp;STANDINGS_W[[#This Row],[Team]]</f>
        <v>$150 Draft Champions Dec 06 1:00 pm Lg.3559Apacofgriff's Now</v>
      </c>
    </row>
    <row r="242" spans="1:7" x14ac:dyDescent="0.25">
      <c r="A242">
        <v>162</v>
      </c>
      <c r="B242" t="s">
        <v>36</v>
      </c>
      <c r="C242" t="s">
        <v>724</v>
      </c>
      <c r="D242">
        <v>106</v>
      </c>
      <c r="E242">
        <v>2752</v>
      </c>
      <c r="F242">
        <f t="shared" si="3"/>
        <v>1</v>
      </c>
      <c r="G242" t="str">
        <f>STANDINGS_W[[#This Row],[League]]&amp;STANDINGS_W[[#This Row],[Team]]</f>
        <v>$150 Draft Champions Dec 08 1:00 pm Lg.3560PACO THYME</v>
      </c>
    </row>
    <row r="243" spans="1:7" x14ac:dyDescent="0.25">
      <c r="A243">
        <v>246</v>
      </c>
      <c r="B243" t="s">
        <v>732</v>
      </c>
      <c r="C243" t="s">
        <v>724</v>
      </c>
      <c r="D243">
        <v>103</v>
      </c>
      <c r="E243">
        <v>2678</v>
      </c>
      <c r="F243">
        <f t="shared" si="3"/>
        <v>2</v>
      </c>
      <c r="G243" t="str">
        <f>STANDINGS_W[[#This Row],[League]]&amp;STANDINGS_W[[#This Row],[Team]]</f>
        <v>$150 Draft Champions Dec 08 1:00 pm Lg.3560Venom</v>
      </c>
    </row>
    <row r="244" spans="1:7" x14ac:dyDescent="0.25">
      <c r="A244">
        <v>378</v>
      </c>
      <c r="B244" t="s">
        <v>56</v>
      </c>
      <c r="C244" t="s">
        <v>724</v>
      </c>
      <c r="D244">
        <v>99</v>
      </c>
      <c r="E244">
        <v>2518.5</v>
      </c>
      <c r="F244">
        <f t="shared" si="3"/>
        <v>3</v>
      </c>
      <c r="G244" t="str">
        <f>STANDINGS_W[[#This Row],[League]]&amp;STANDINGS_W[[#This Row],[Team]]</f>
        <v>$150 Draft Champions Dec 08 1:00 pm Lg.3560DOUGHBOYS</v>
      </c>
    </row>
    <row r="245" spans="1:7" x14ac:dyDescent="0.25">
      <c r="A245">
        <v>762</v>
      </c>
      <c r="B245" t="s">
        <v>727</v>
      </c>
      <c r="C245" t="s">
        <v>724</v>
      </c>
      <c r="D245">
        <v>93</v>
      </c>
      <c r="E245">
        <v>2164.5</v>
      </c>
      <c r="F245">
        <f t="shared" si="3"/>
        <v>4</v>
      </c>
      <c r="G245" t="str">
        <f>STANDINGS_W[[#This Row],[League]]&amp;STANDINGS_W[[#This Row],[Team]]</f>
        <v>$150 Draft Champions Dec 08 1:00 pm Lg.3560Surge</v>
      </c>
    </row>
    <row r="246" spans="1:7" x14ac:dyDescent="0.25">
      <c r="A246">
        <v>900</v>
      </c>
      <c r="B246" t="s">
        <v>17</v>
      </c>
      <c r="C246" t="s">
        <v>724</v>
      </c>
      <c r="D246">
        <v>91</v>
      </c>
      <c r="E246">
        <v>2007.5</v>
      </c>
      <c r="F246">
        <f t="shared" si="3"/>
        <v>5</v>
      </c>
      <c r="G246" t="str">
        <f>STANDINGS_W[[#This Row],[League]]&amp;STANDINGS_W[[#This Row],[Team]]</f>
        <v>$150 Draft Champions Dec 08 1:00 pm Lg.3560Millertime</v>
      </c>
    </row>
    <row r="247" spans="1:7" x14ac:dyDescent="0.25">
      <c r="A247">
        <v>1415</v>
      </c>
      <c r="B247" t="s">
        <v>723</v>
      </c>
      <c r="C247" t="s">
        <v>724</v>
      </c>
      <c r="D247">
        <v>85</v>
      </c>
      <c r="E247">
        <v>1503.5</v>
      </c>
      <c r="F247">
        <f t="shared" si="3"/>
        <v>6</v>
      </c>
      <c r="G247" t="str">
        <f>STANDINGS_W[[#This Row],[League]]&amp;STANDINGS_W[[#This Row],[Team]]</f>
        <v>$150 Draft Champions Dec 08 1:00 pm Lg.3560Shaputzvah</v>
      </c>
    </row>
    <row r="248" spans="1:7" x14ac:dyDescent="0.25">
      <c r="A248">
        <v>1521</v>
      </c>
      <c r="B248" t="s">
        <v>731</v>
      </c>
      <c r="C248" t="s">
        <v>724</v>
      </c>
      <c r="D248">
        <v>84</v>
      </c>
      <c r="E248">
        <v>1408.5</v>
      </c>
      <c r="F248">
        <f t="shared" si="3"/>
        <v>7</v>
      </c>
      <c r="G248" t="str">
        <f>STANDINGS_W[[#This Row],[League]]&amp;STANDINGS_W[[#This Row],[Team]]</f>
        <v>$150 Draft Champions Dec 08 1:00 pm Lg.3560Team Owens</v>
      </c>
    </row>
    <row r="249" spans="1:7" x14ac:dyDescent="0.25">
      <c r="A249">
        <v>1699</v>
      </c>
      <c r="B249" t="s">
        <v>728</v>
      </c>
      <c r="C249" t="s">
        <v>724</v>
      </c>
      <c r="D249">
        <v>82</v>
      </c>
      <c r="E249">
        <v>1233</v>
      </c>
      <c r="F249">
        <f t="shared" si="3"/>
        <v>8</v>
      </c>
      <c r="G249" t="str">
        <f>STANDINGS_W[[#This Row],[League]]&amp;STANDINGS_W[[#This Row],[Team]]</f>
        <v>$150 Draft Champions Dec 08 1:00 pm Lg.3560Team Estes</v>
      </c>
    </row>
    <row r="250" spans="1:7" x14ac:dyDescent="0.25">
      <c r="A250">
        <v>1748</v>
      </c>
      <c r="B250" t="s">
        <v>733</v>
      </c>
      <c r="C250" t="s">
        <v>724</v>
      </c>
      <c r="D250">
        <v>81</v>
      </c>
      <c r="E250">
        <v>1147.5</v>
      </c>
      <c r="F250">
        <f t="shared" si="3"/>
        <v>9</v>
      </c>
      <c r="G250" t="str">
        <f>STANDINGS_W[[#This Row],[League]]&amp;STANDINGS_W[[#This Row],[Team]]</f>
        <v>$150 Draft Champions Dec 08 1:00 pm Lg.3560Iowa Bears</v>
      </c>
    </row>
    <row r="251" spans="1:7" x14ac:dyDescent="0.25">
      <c r="A251">
        <v>2106</v>
      </c>
      <c r="B251" t="s">
        <v>730</v>
      </c>
      <c r="C251" t="s">
        <v>724</v>
      </c>
      <c r="D251">
        <v>77</v>
      </c>
      <c r="E251">
        <v>836</v>
      </c>
      <c r="F251">
        <f t="shared" si="3"/>
        <v>10</v>
      </c>
      <c r="G251" t="str">
        <f>STANDINGS_W[[#This Row],[League]]&amp;STANDINGS_W[[#This Row],[Team]]</f>
        <v>$150 Draft Champions Dec 08 1:00 pm Lg.3560Uski1</v>
      </c>
    </row>
    <row r="252" spans="1:7" x14ac:dyDescent="0.25">
      <c r="A252">
        <v>2171</v>
      </c>
      <c r="B252" t="s">
        <v>729</v>
      </c>
      <c r="C252" t="s">
        <v>724</v>
      </c>
      <c r="D252">
        <v>76</v>
      </c>
      <c r="E252">
        <v>755.5</v>
      </c>
      <c r="F252">
        <f t="shared" si="3"/>
        <v>11</v>
      </c>
      <c r="G252" t="str">
        <f>STANDINGS_W[[#This Row],[League]]&amp;STANDINGS_W[[#This Row],[Team]]</f>
        <v>$150 Draft Champions Dec 08 1:00 pm Lg.3560Team Castelli</v>
      </c>
    </row>
    <row r="253" spans="1:7" x14ac:dyDescent="0.25">
      <c r="A253">
        <v>2251</v>
      </c>
      <c r="B253" t="s">
        <v>726</v>
      </c>
      <c r="C253" t="s">
        <v>724</v>
      </c>
      <c r="D253">
        <v>75</v>
      </c>
      <c r="E253">
        <v>679</v>
      </c>
      <c r="F253">
        <f t="shared" si="3"/>
        <v>12</v>
      </c>
      <c r="G253" t="str">
        <f>STANDINGS_W[[#This Row],[League]]&amp;STANDINGS_W[[#This Row],[Team]]</f>
        <v>$150 Draft Champions Dec 08 1:00 pm Lg.3560Team Warner</v>
      </c>
    </row>
    <row r="254" spans="1:7" x14ac:dyDescent="0.25">
      <c r="A254">
        <v>2391</v>
      </c>
      <c r="B254" t="s">
        <v>207</v>
      </c>
      <c r="C254" t="s">
        <v>724</v>
      </c>
      <c r="D254">
        <v>72</v>
      </c>
      <c r="E254">
        <v>532</v>
      </c>
      <c r="F254">
        <f t="shared" si="3"/>
        <v>13</v>
      </c>
      <c r="G254" t="str">
        <f>STANDINGS_W[[#This Row],[League]]&amp;STANDINGS_W[[#This Row],[Team]]</f>
        <v>$150 Draft Champions Dec 08 1:00 pm Lg.3560Team Vogel</v>
      </c>
    </row>
    <row r="255" spans="1:7" x14ac:dyDescent="0.25">
      <c r="A255">
        <v>2584</v>
      </c>
      <c r="B255" t="s">
        <v>725</v>
      </c>
      <c r="C255" t="s">
        <v>724</v>
      </c>
      <c r="D255">
        <v>67</v>
      </c>
      <c r="E255">
        <v>321.5</v>
      </c>
      <c r="F255">
        <f t="shared" si="3"/>
        <v>14</v>
      </c>
      <c r="G255" t="str">
        <f>STANDINGS_W[[#This Row],[League]]&amp;STANDINGS_W[[#This Row],[Team]]</f>
        <v>$150 Draft Champions Dec 08 1:00 pm Lg.3560Lets Go Metz 2</v>
      </c>
    </row>
    <row r="256" spans="1:7" x14ac:dyDescent="0.25">
      <c r="A256">
        <v>2739</v>
      </c>
      <c r="B256" t="s">
        <v>237</v>
      </c>
      <c r="C256" t="s">
        <v>724</v>
      </c>
      <c r="D256">
        <v>62</v>
      </c>
      <c r="E256">
        <v>166</v>
      </c>
      <c r="F256">
        <f t="shared" si="3"/>
        <v>15</v>
      </c>
      <c r="G256" t="str">
        <f>STANDINGS_W[[#This Row],[League]]&amp;STANDINGS_W[[#This Row],[Team]]</f>
        <v>$150 Draft Champions Dec 08 1:00 pm Lg.3560High Voltage</v>
      </c>
    </row>
    <row r="257" spans="1:7" x14ac:dyDescent="0.25">
      <c r="A257">
        <v>714</v>
      </c>
      <c r="B257" t="s">
        <v>470</v>
      </c>
      <c r="C257" t="s">
        <v>735</v>
      </c>
      <c r="D257">
        <v>93</v>
      </c>
      <c r="E257">
        <v>2164.5</v>
      </c>
      <c r="F257">
        <f t="shared" si="3"/>
        <v>1</v>
      </c>
      <c r="G257" t="str">
        <f>STANDINGS_W[[#This Row],[League]]&amp;STANDINGS_W[[#This Row],[Team]]</f>
        <v>$150 Draft Champions Dec 09 1:00 pm Lg.3561Brickdust</v>
      </c>
    </row>
    <row r="258" spans="1:7" x14ac:dyDescent="0.25">
      <c r="A258">
        <v>840</v>
      </c>
      <c r="B258" t="s">
        <v>304</v>
      </c>
      <c r="C258" t="s">
        <v>735</v>
      </c>
      <c r="D258">
        <v>92</v>
      </c>
      <c r="E258">
        <v>2083</v>
      </c>
      <c r="F258">
        <f t="shared" si="3"/>
        <v>2</v>
      </c>
      <c r="G258" t="str">
        <f>STANDINGS_W[[#This Row],[League]]&amp;STANDINGS_W[[#This Row],[Team]]</f>
        <v>$150 Draft Champions Dec 09 1:00 pm Lg.3561Surrender Dorothy! (3)</v>
      </c>
    </row>
    <row r="259" spans="1:7" x14ac:dyDescent="0.25">
      <c r="A259">
        <v>890</v>
      </c>
      <c r="B259" t="s">
        <v>18</v>
      </c>
      <c r="C259" t="s">
        <v>735</v>
      </c>
      <c r="D259">
        <v>91</v>
      </c>
      <c r="E259">
        <v>2007.5</v>
      </c>
      <c r="F259">
        <f t="shared" ref="F259:F322" si="4">IF(C259=C258,F258+1,1)</f>
        <v>3</v>
      </c>
      <c r="G259" t="str">
        <f>STANDINGS_W[[#This Row],[League]]&amp;STANDINGS_W[[#This Row],[Team]]</f>
        <v>$150 Draft Champions Dec 09 1:00 pm Lg.3561Home Run Derbies</v>
      </c>
    </row>
    <row r="260" spans="1:7" x14ac:dyDescent="0.25">
      <c r="A260">
        <v>974</v>
      </c>
      <c r="B260" t="s">
        <v>741</v>
      </c>
      <c r="C260" t="s">
        <v>735</v>
      </c>
      <c r="D260">
        <v>90</v>
      </c>
      <c r="E260">
        <v>1929</v>
      </c>
      <c r="F260">
        <f t="shared" si="4"/>
        <v>4</v>
      </c>
      <c r="G260" t="str">
        <f>STANDINGS_W[[#This Row],[League]]&amp;STANDINGS_W[[#This Row],[Team]]</f>
        <v>$150 Draft Champions Dec 09 1:00 pm Lg.3561Moz Boyz 9</v>
      </c>
    </row>
    <row r="261" spans="1:7" x14ac:dyDescent="0.25">
      <c r="A261">
        <v>987</v>
      </c>
      <c r="B261" t="s">
        <v>459</v>
      </c>
      <c r="C261" t="s">
        <v>735</v>
      </c>
      <c r="D261">
        <v>90</v>
      </c>
      <c r="E261">
        <v>1929</v>
      </c>
      <c r="F261">
        <f t="shared" si="4"/>
        <v>5</v>
      </c>
      <c r="G261" t="str">
        <f>STANDINGS_W[[#This Row],[League]]&amp;STANDINGS_W[[#This Row],[Team]]</f>
        <v>$150 Draft Champions Dec 09 1:00 pm Lg.3561Schoop Dogg</v>
      </c>
    </row>
    <row r="262" spans="1:7" x14ac:dyDescent="0.25">
      <c r="A262">
        <v>1068</v>
      </c>
      <c r="B262" t="s">
        <v>740</v>
      </c>
      <c r="C262" t="s">
        <v>735</v>
      </c>
      <c r="D262">
        <v>89</v>
      </c>
      <c r="E262">
        <v>1852.5</v>
      </c>
      <c r="F262">
        <f t="shared" si="4"/>
        <v>6</v>
      </c>
      <c r="G262" t="str">
        <f>STANDINGS_W[[#This Row],[League]]&amp;STANDINGS_W[[#This Row],[Team]]</f>
        <v>$150 Draft Champions Dec 09 1:00 pm Lg.3561Send in the Car</v>
      </c>
    </row>
    <row r="263" spans="1:7" x14ac:dyDescent="0.25">
      <c r="A263">
        <v>1213</v>
      </c>
      <c r="B263" t="s">
        <v>738</v>
      </c>
      <c r="C263" t="s">
        <v>735</v>
      </c>
      <c r="D263">
        <v>87</v>
      </c>
      <c r="E263">
        <v>1700.5</v>
      </c>
      <c r="F263">
        <f t="shared" si="4"/>
        <v>7</v>
      </c>
      <c r="G263" t="str">
        <f>STANDINGS_W[[#This Row],[League]]&amp;STANDINGS_W[[#This Row],[Team]]</f>
        <v>$150 Draft Champions Dec 09 1:00 pm Lg.3561SEMPER FI 5</v>
      </c>
    </row>
    <row r="264" spans="1:7" x14ac:dyDescent="0.25">
      <c r="A264">
        <v>1404</v>
      </c>
      <c r="B264" t="s">
        <v>739</v>
      </c>
      <c r="C264" t="s">
        <v>735</v>
      </c>
      <c r="D264">
        <v>85</v>
      </c>
      <c r="E264">
        <v>1503.5</v>
      </c>
      <c r="F264">
        <f t="shared" si="4"/>
        <v>8</v>
      </c>
      <c r="G264" t="str">
        <f>STANDINGS_W[[#This Row],[League]]&amp;STANDINGS_W[[#This Row],[Team]]</f>
        <v>$150 Draft Champions Dec 09 1:00 pm Lg.3561Papa's Brand New Bag</v>
      </c>
    </row>
    <row r="265" spans="1:7" x14ac:dyDescent="0.25">
      <c r="A265">
        <v>1490</v>
      </c>
      <c r="B265" t="s">
        <v>742</v>
      </c>
      <c r="C265" t="s">
        <v>735</v>
      </c>
      <c r="D265">
        <v>84</v>
      </c>
      <c r="E265">
        <v>1408.5</v>
      </c>
      <c r="F265">
        <f t="shared" si="4"/>
        <v>9</v>
      </c>
      <c r="G265" t="str">
        <f>STANDINGS_W[[#This Row],[League]]&amp;STANDINGS_W[[#This Row],[Team]]</f>
        <v>$150 Draft Champions Dec 09 1:00 pm Lg.3561KJ || DC1</v>
      </c>
    </row>
    <row r="266" spans="1:7" x14ac:dyDescent="0.25">
      <c r="A266">
        <v>1571</v>
      </c>
      <c r="B266" t="s">
        <v>734</v>
      </c>
      <c r="C266" t="s">
        <v>735</v>
      </c>
      <c r="D266">
        <v>83</v>
      </c>
      <c r="E266">
        <v>1322</v>
      </c>
      <c r="F266">
        <f t="shared" si="4"/>
        <v>10</v>
      </c>
      <c r="G266" t="str">
        <f>STANDINGS_W[[#This Row],[League]]&amp;STANDINGS_W[[#This Row],[Team]]</f>
        <v>$150 Draft Champions Dec 09 1:00 pm Lg.3561Head 2 Head</v>
      </c>
    </row>
    <row r="267" spans="1:7" x14ac:dyDescent="0.25">
      <c r="A267">
        <v>1595</v>
      </c>
      <c r="B267" t="s">
        <v>743</v>
      </c>
      <c r="C267" t="s">
        <v>735</v>
      </c>
      <c r="D267">
        <v>83</v>
      </c>
      <c r="E267">
        <v>1322</v>
      </c>
      <c r="F267">
        <f t="shared" si="4"/>
        <v>11</v>
      </c>
      <c r="G267" t="str">
        <f>STANDINGS_W[[#This Row],[League]]&amp;STANDINGS_W[[#This Row],[Team]]</f>
        <v>$150 Draft Champions Dec 09 1:00 pm Lg.3561Pounders 150 V2</v>
      </c>
    </row>
    <row r="268" spans="1:7" x14ac:dyDescent="0.25">
      <c r="A268">
        <v>1609</v>
      </c>
      <c r="B268" t="s">
        <v>737</v>
      </c>
      <c r="C268" t="s">
        <v>735</v>
      </c>
      <c r="D268">
        <v>83</v>
      </c>
      <c r="E268">
        <v>1322</v>
      </c>
      <c r="F268">
        <f t="shared" si="4"/>
        <v>12</v>
      </c>
      <c r="G268" t="str">
        <f>STANDINGS_W[[#This Row],[League]]&amp;STANDINGS_W[[#This Row],[Team]]</f>
        <v>$150 Draft Champions Dec 09 1:00 pm Lg.3561Team Brown</v>
      </c>
    </row>
    <row r="269" spans="1:7" x14ac:dyDescent="0.25">
      <c r="A269">
        <v>1762</v>
      </c>
      <c r="B269" t="s">
        <v>17</v>
      </c>
      <c r="C269" t="s">
        <v>735</v>
      </c>
      <c r="D269">
        <v>81</v>
      </c>
      <c r="E269">
        <v>1147.5</v>
      </c>
      <c r="F269">
        <f t="shared" si="4"/>
        <v>13</v>
      </c>
      <c r="G269" t="str">
        <f>STANDINGS_W[[#This Row],[League]]&amp;STANDINGS_W[[#This Row],[Team]]</f>
        <v>$150 Draft Champions Dec 09 1:00 pm Lg.3561Millertime</v>
      </c>
    </row>
    <row r="270" spans="1:7" x14ac:dyDescent="0.25">
      <c r="A270">
        <v>2237</v>
      </c>
      <c r="B270" t="s">
        <v>173</v>
      </c>
      <c r="C270" t="s">
        <v>735</v>
      </c>
      <c r="D270">
        <v>75</v>
      </c>
      <c r="E270">
        <v>679</v>
      </c>
      <c r="F270">
        <f t="shared" si="4"/>
        <v>14</v>
      </c>
      <c r="G270" t="str">
        <f>STANDINGS_W[[#This Row],[League]]&amp;STANDINGS_W[[#This Row],[Team]]</f>
        <v>$150 Draft Champions Dec 09 1:00 pm Lg.3561Spirit of St. Louis</v>
      </c>
    </row>
    <row r="271" spans="1:7" x14ac:dyDescent="0.25">
      <c r="A271">
        <v>2599</v>
      </c>
      <c r="B271" t="s">
        <v>736</v>
      </c>
      <c r="C271" t="s">
        <v>735</v>
      </c>
      <c r="D271">
        <v>67</v>
      </c>
      <c r="E271">
        <v>321.5</v>
      </c>
      <c r="F271">
        <f t="shared" si="4"/>
        <v>15</v>
      </c>
      <c r="G271" t="str">
        <f>STANDINGS_W[[#This Row],[League]]&amp;STANDINGS_W[[#This Row],[Team]]</f>
        <v>$150 Draft Champions Dec 09 1:00 pm Lg.3561Team LeValley 1</v>
      </c>
    </row>
    <row r="272" spans="1:7" x14ac:dyDescent="0.25">
      <c r="A272">
        <v>37</v>
      </c>
      <c r="B272" t="s">
        <v>343</v>
      </c>
      <c r="C272" t="s">
        <v>745</v>
      </c>
      <c r="D272">
        <v>115</v>
      </c>
      <c r="E272">
        <v>2873.5</v>
      </c>
      <c r="F272">
        <f t="shared" si="4"/>
        <v>1</v>
      </c>
      <c r="G272" t="str">
        <f>STANDINGS_W[[#This Row],[League]]&amp;STANDINGS_W[[#This Row],[Team]]</f>
        <v>$150 Draft Champions Dec 13 1:00 pm Lg.3562Poopy Tooth 3</v>
      </c>
    </row>
    <row r="273" spans="1:7" x14ac:dyDescent="0.25">
      <c r="A273">
        <v>543</v>
      </c>
      <c r="B273" t="s">
        <v>442</v>
      </c>
      <c r="C273" t="s">
        <v>745</v>
      </c>
      <c r="D273">
        <v>96</v>
      </c>
      <c r="E273">
        <v>2358</v>
      </c>
      <c r="F273">
        <f t="shared" si="4"/>
        <v>2</v>
      </c>
      <c r="G273" t="str">
        <f>STANDINGS_W[[#This Row],[League]]&amp;STANDINGS_W[[#This Row],[Team]]</f>
        <v>$150 Draft Champions Dec 13 1:00 pm Lg.3562It's Happening</v>
      </c>
    </row>
    <row r="274" spans="1:7" x14ac:dyDescent="0.25">
      <c r="A274">
        <v>558</v>
      </c>
      <c r="B274" t="s">
        <v>744</v>
      </c>
      <c r="C274" t="s">
        <v>745</v>
      </c>
      <c r="D274">
        <v>96</v>
      </c>
      <c r="E274">
        <v>2358</v>
      </c>
      <c r="F274">
        <f t="shared" si="4"/>
        <v>3</v>
      </c>
      <c r="G274" t="str">
        <f>STANDINGS_W[[#This Row],[League]]&amp;STANDINGS_W[[#This Row],[Team]]</f>
        <v>$150 Draft Champions Dec 13 1:00 pm Lg.3562SEMPER FI 6</v>
      </c>
    </row>
    <row r="275" spans="1:7" x14ac:dyDescent="0.25">
      <c r="A275">
        <v>621</v>
      </c>
      <c r="B275" t="s">
        <v>751</v>
      </c>
      <c r="C275" t="s">
        <v>745</v>
      </c>
      <c r="D275">
        <v>95</v>
      </c>
      <c r="E275">
        <v>2298</v>
      </c>
      <c r="F275">
        <f t="shared" si="4"/>
        <v>4</v>
      </c>
      <c r="G275" t="str">
        <f>STANDINGS_W[[#This Row],[League]]&amp;STANDINGS_W[[#This Row],[Team]]</f>
        <v>$150 Draft Champions Dec 13 1:00 pm Lg.3562SpinningSeams1</v>
      </c>
    </row>
    <row r="276" spans="1:7" x14ac:dyDescent="0.25">
      <c r="A276">
        <v>674</v>
      </c>
      <c r="B276" t="s">
        <v>180</v>
      </c>
      <c r="C276" t="s">
        <v>745</v>
      </c>
      <c r="D276">
        <v>94</v>
      </c>
      <c r="E276">
        <v>2239.5</v>
      </c>
      <c r="F276">
        <f t="shared" si="4"/>
        <v>5</v>
      </c>
      <c r="G276" t="str">
        <f>STANDINGS_W[[#This Row],[League]]&amp;STANDINGS_W[[#This Row],[Team]]</f>
        <v>$150 Draft Champions Dec 13 1:00 pm Lg.3562Midnight Express</v>
      </c>
    </row>
    <row r="277" spans="1:7" x14ac:dyDescent="0.25">
      <c r="A277">
        <v>996</v>
      </c>
      <c r="B277" t="s">
        <v>393</v>
      </c>
      <c r="C277" t="s">
        <v>745</v>
      </c>
      <c r="D277">
        <v>90</v>
      </c>
      <c r="E277">
        <v>1929</v>
      </c>
      <c r="F277">
        <f t="shared" si="4"/>
        <v>6</v>
      </c>
      <c r="G277" t="str">
        <f>STANDINGS_W[[#This Row],[League]]&amp;STANDINGS_W[[#This Row],[Team]]</f>
        <v>$150 Draft Champions Dec 13 1:00 pm Lg.3562Team Donnelly</v>
      </c>
    </row>
    <row r="278" spans="1:7" x14ac:dyDescent="0.25">
      <c r="A278">
        <v>1113</v>
      </c>
      <c r="B278" t="s">
        <v>320</v>
      </c>
      <c r="C278" t="s">
        <v>745</v>
      </c>
      <c r="D278">
        <v>88</v>
      </c>
      <c r="E278">
        <v>1779.5</v>
      </c>
      <c r="F278">
        <f t="shared" si="4"/>
        <v>7</v>
      </c>
      <c r="G278" t="str">
        <f>STANDINGS_W[[#This Row],[League]]&amp;STANDINGS_W[[#This Row],[Team]]</f>
        <v>$150 Draft Champions Dec 13 1:00 pm Lg.3562Funnies1</v>
      </c>
    </row>
    <row r="279" spans="1:7" x14ac:dyDescent="0.25">
      <c r="A279">
        <v>1126</v>
      </c>
      <c r="B279" t="s">
        <v>748</v>
      </c>
      <c r="C279" t="s">
        <v>745</v>
      </c>
      <c r="D279">
        <v>88</v>
      </c>
      <c r="E279">
        <v>1779.5</v>
      </c>
      <c r="F279">
        <f t="shared" si="4"/>
        <v>8</v>
      </c>
      <c r="G279" t="str">
        <f>STANDINGS_W[[#This Row],[League]]&amp;STANDINGS_W[[#This Row],[Team]]</f>
        <v>$150 Draft Champions Dec 13 1:00 pm Lg.3562La Cheeserie</v>
      </c>
    </row>
    <row r="280" spans="1:7" x14ac:dyDescent="0.25">
      <c r="A280">
        <v>1346</v>
      </c>
      <c r="B280" t="s">
        <v>753</v>
      </c>
      <c r="C280" t="s">
        <v>745</v>
      </c>
      <c r="D280">
        <v>86</v>
      </c>
      <c r="E280">
        <v>1608</v>
      </c>
      <c r="F280">
        <f t="shared" si="4"/>
        <v>9</v>
      </c>
      <c r="G280" t="str">
        <f>STANDINGS_W[[#This Row],[League]]&amp;STANDINGS_W[[#This Row],[Team]]</f>
        <v>$150 Draft Champions Dec 13 1:00 pm Lg.3562Tooth and Nail</v>
      </c>
    </row>
    <row r="281" spans="1:7" x14ac:dyDescent="0.25">
      <c r="A281">
        <v>1354</v>
      </c>
      <c r="B281" t="s">
        <v>750</v>
      </c>
      <c r="C281" t="s">
        <v>745</v>
      </c>
      <c r="D281">
        <v>86</v>
      </c>
      <c r="E281">
        <v>1608</v>
      </c>
      <c r="F281">
        <f t="shared" si="4"/>
        <v>10</v>
      </c>
      <c r="G281" t="str">
        <f>STANDINGS_W[[#This Row],[League]]&amp;STANDINGS_W[[#This Row],[Team]]</f>
        <v>$150 Draft Champions Dec 13 1:00 pm Lg.3562zima..</v>
      </c>
    </row>
    <row r="282" spans="1:7" x14ac:dyDescent="0.25">
      <c r="A282">
        <v>1452</v>
      </c>
      <c r="B282" t="s">
        <v>752</v>
      </c>
      <c r="C282" t="s">
        <v>745</v>
      </c>
      <c r="D282">
        <v>85</v>
      </c>
      <c r="E282">
        <v>1503.5</v>
      </c>
      <c r="F282">
        <f t="shared" si="4"/>
        <v>11</v>
      </c>
      <c r="G282" t="str">
        <f>STANDINGS_W[[#This Row],[League]]&amp;STANDINGS_W[[#This Row],[Team]]</f>
        <v>$150 Draft Champions Dec 13 1:00 pm Lg.3562Wriggle Field</v>
      </c>
    </row>
    <row r="283" spans="1:7" x14ac:dyDescent="0.25">
      <c r="A283">
        <v>1477</v>
      </c>
      <c r="B283" t="s">
        <v>747</v>
      </c>
      <c r="C283" t="s">
        <v>745</v>
      </c>
      <c r="D283">
        <v>84</v>
      </c>
      <c r="E283">
        <v>1408.5</v>
      </c>
      <c r="F283">
        <f t="shared" si="4"/>
        <v>12</v>
      </c>
      <c r="G283" t="str">
        <f>STANDINGS_W[[#This Row],[League]]&amp;STANDINGS_W[[#This Row],[Team]]</f>
        <v>$150 Draft Champions Dec 13 1:00 pm Lg.3562EMERSON 2</v>
      </c>
    </row>
    <row r="284" spans="1:7" x14ac:dyDescent="0.25">
      <c r="A284">
        <v>2478</v>
      </c>
      <c r="B284" t="s">
        <v>746</v>
      </c>
      <c r="C284" t="s">
        <v>745</v>
      </c>
      <c r="D284">
        <v>70</v>
      </c>
      <c r="E284">
        <v>438</v>
      </c>
      <c r="F284">
        <f t="shared" si="4"/>
        <v>13</v>
      </c>
      <c r="G284" t="str">
        <f>STANDINGS_W[[#This Row],[League]]&amp;STANDINGS_W[[#This Row],[Team]]</f>
        <v>$150 Draft Champions Dec 13 1:00 pm Lg.3562Midnight Club</v>
      </c>
    </row>
    <row r="285" spans="1:7" x14ac:dyDescent="0.25">
      <c r="A285">
        <v>2687</v>
      </c>
      <c r="B285" t="s">
        <v>749</v>
      </c>
      <c r="C285" t="s">
        <v>745</v>
      </c>
      <c r="D285">
        <v>64</v>
      </c>
      <c r="E285">
        <v>220.5</v>
      </c>
      <c r="F285">
        <f t="shared" si="4"/>
        <v>14</v>
      </c>
      <c r="G285" t="str">
        <f>STANDINGS_W[[#This Row],[League]]&amp;STANDINGS_W[[#This Row],[Team]]</f>
        <v>$150 Draft Champions Dec 13 1:00 pm Lg.3562Lets Go Metz 3</v>
      </c>
    </row>
    <row r="286" spans="1:7" x14ac:dyDescent="0.25">
      <c r="A286">
        <v>2831</v>
      </c>
      <c r="B286" t="s">
        <v>92</v>
      </c>
      <c r="C286" t="s">
        <v>745</v>
      </c>
      <c r="D286">
        <v>57</v>
      </c>
      <c r="E286">
        <v>74</v>
      </c>
      <c r="F286">
        <f t="shared" si="4"/>
        <v>15</v>
      </c>
      <c r="G286" t="str">
        <f>STANDINGS_W[[#This Row],[League]]&amp;STANDINGS_W[[#This Row],[Team]]</f>
        <v>$150 Draft Champions Dec 13 1:00 pm Lg.3562Black Sox</v>
      </c>
    </row>
    <row r="287" spans="1:7" x14ac:dyDescent="0.25">
      <c r="A287">
        <v>150</v>
      </c>
      <c r="B287" t="s">
        <v>56</v>
      </c>
      <c r="C287" t="s">
        <v>755</v>
      </c>
      <c r="D287">
        <v>106</v>
      </c>
      <c r="E287">
        <v>2752</v>
      </c>
      <c r="F287">
        <f t="shared" si="4"/>
        <v>1</v>
      </c>
      <c r="G287" t="str">
        <f>STANDINGS_W[[#This Row],[League]]&amp;STANDINGS_W[[#This Row],[Team]]</f>
        <v>$150 Draft Champions Dec 14 1:00 pm Lg.3563DOUGHBOYS</v>
      </c>
    </row>
    <row r="288" spans="1:7" x14ac:dyDescent="0.25">
      <c r="A288">
        <v>188</v>
      </c>
      <c r="B288" t="s">
        <v>761</v>
      </c>
      <c r="C288" t="s">
        <v>755</v>
      </c>
      <c r="D288">
        <v>105</v>
      </c>
      <c r="E288">
        <v>2728.5</v>
      </c>
      <c r="F288">
        <f t="shared" si="4"/>
        <v>2</v>
      </c>
      <c r="G288" t="str">
        <f>STANDINGS_W[[#This Row],[League]]&amp;STANDINGS_W[[#This Row],[Team]]</f>
        <v>$150 Draft Champions Dec 14 1:00 pm Lg.3563Slip Stitches</v>
      </c>
    </row>
    <row r="289" spans="1:7" x14ac:dyDescent="0.25">
      <c r="A289">
        <v>350</v>
      </c>
      <c r="B289" t="s">
        <v>764</v>
      </c>
      <c r="C289" t="s">
        <v>755</v>
      </c>
      <c r="D289">
        <v>100</v>
      </c>
      <c r="E289">
        <v>2566</v>
      </c>
      <c r="F289">
        <f t="shared" si="4"/>
        <v>3</v>
      </c>
      <c r="G289" t="str">
        <f>STANDINGS_W[[#This Row],[League]]&amp;STANDINGS_W[[#This Row],[Team]]</f>
        <v>$150 Draft Champions Dec 14 1:00 pm Lg.3563SEMPER FI 7</v>
      </c>
    </row>
    <row r="290" spans="1:7" x14ac:dyDescent="0.25">
      <c r="A290">
        <v>523</v>
      </c>
      <c r="B290" t="s">
        <v>757</v>
      </c>
      <c r="C290" t="s">
        <v>755</v>
      </c>
      <c r="D290">
        <v>96</v>
      </c>
      <c r="E290">
        <v>2358</v>
      </c>
      <c r="F290">
        <f t="shared" si="4"/>
        <v>4</v>
      </c>
      <c r="G290" t="str">
        <f>STANDINGS_W[[#This Row],[League]]&amp;STANDINGS_W[[#This Row],[Team]]</f>
        <v>$150 Draft Champions Dec 14 1:00 pm Lg.3563Batass Boys</v>
      </c>
    </row>
    <row r="291" spans="1:7" x14ac:dyDescent="0.25">
      <c r="A291">
        <v>715</v>
      </c>
      <c r="B291" t="s">
        <v>305</v>
      </c>
      <c r="C291" t="s">
        <v>755</v>
      </c>
      <c r="D291">
        <v>93</v>
      </c>
      <c r="E291">
        <v>2164.5</v>
      </c>
      <c r="F291">
        <f t="shared" si="4"/>
        <v>5</v>
      </c>
      <c r="G291" t="str">
        <f>STANDINGS_W[[#This Row],[League]]&amp;STANDINGS_W[[#This Row],[Team]]</f>
        <v>$150 Draft Champions Dec 14 1:00 pm Lg.3563Bronx Yankees (DC3)</v>
      </c>
    </row>
    <row r="292" spans="1:7" x14ac:dyDescent="0.25">
      <c r="A292">
        <v>848</v>
      </c>
      <c r="B292" t="s">
        <v>759</v>
      </c>
      <c r="C292" t="s">
        <v>755</v>
      </c>
      <c r="D292">
        <v>92</v>
      </c>
      <c r="E292">
        <v>2083</v>
      </c>
      <c r="F292">
        <f t="shared" si="4"/>
        <v>6</v>
      </c>
      <c r="G292" t="str">
        <f>STANDINGS_W[[#This Row],[League]]&amp;STANDINGS_W[[#This Row],[Team]]</f>
        <v>$150 Draft Champions Dec 14 1:00 pm Lg.3563Team Saunders</v>
      </c>
    </row>
    <row r="293" spans="1:7" x14ac:dyDescent="0.25">
      <c r="A293">
        <v>1024</v>
      </c>
      <c r="B293" t="s">
        <v>188</v>
      </c>
      <c r="C293" t="s">
        <v>755</v>
      </c>
      <c r="D293">
        <v>90</v>
      </c>
      <c r="E293">
        <v>1929</v>
      </c>
      <c r="F293">
        <f t="shared" si="4"/>
        <v>7</v>
      </c>
      <c r="G293" t="str">
        <f>STANDINGS_W[[#This Row],[League]]&amp;STANDINGS_W[[#This Row],[Team]]</f>
        <v>$150 Draft Champions Dec 14 1:00 pm Lg.3563the GOAT</v>
      </c>
    </row>
    <row r="294" spans="1:7" x14ac:dyDescent="0.25">
      <c r="A294">
        <v>1059</v>
      </c>
      <c r="B294" t="s">
        <v>756</v>
      </c>
      <c r="C294" t="s">
        <v>755</v>
      </c>
      <c r="D294">
        <v>89</v>
      </c>
      <c r="E294">
        <v>1852.5</v>
      </c>
      <c r="F294">
        <f t="shared" si="4"/>
        <v>8</v>
      </c>
      <c r="G294" t="str">
        <f>STANDINGS_W[[#This Row],[League]]&amp;STANDINGS_W[[#This Row],[Team]]</f>
        <v>$150 Draft Champions Dec 14 1:00 pm Lg.3563Madcow - DC3</v>
      </c>
    </row>
    <row r="295" spans="1:7" x14ac:dyDescent="0.25">
      <c r="A295">
        <v>1471</v>
      </c>
      <c r="B295" t="s">
        <v>762</v>
      </c>
      <c r="C295" t="s">
        <v>755</v>
      </c>
      <c r="D295">
        <v>84</v>
      </c>
      <c r="E295">
        <v>1408.5</v>
      </c>
      <c r="F295">
        <f t="shared" si="4"/>
        <v>9</v>
      </c>
      <c r="G295" t="str">
        <f>STANDINGS_W[[#This Row],[League]]&amp;STANDINGS_W[[#This Row],[Team]]</f>
        <v>$150 Draft Champions Dec 14 1:00 pm Lg.3563ChipChopChip2</v>
      </c>
    </row>
    <row r="296" spans="1:7" x14ac:dyDescent="0.25">
      <c r="A296">
        <v>1890</v>
      </c>
      <c r="B296" t="s">
        <v>763</v>
      </c>
      <c r="C296" t="s">
        <v>755</v>
      </c>
      <c r="D296">
        <v>80</v>
      </c>
      <c r="E296">
        <v>1063.5</v>
      </c>
      <c r="F296">
        <f t="shared" si="4"/>
        <v>10</v>
      </c>
      <c r="G296" t="str">
        <f>STANDINGS_W[[#This Row],[League]]&amp;STANDINGS_W[[#This Row],[Team]]</f>
        <v>$150 Draft Champions Dec 14 1:00 pm Lg.3563ctmbb II</v>
      </c>
    </row>
    <row r="297" spans="1:7" x14ac:dyDescent="0.25">
      <c r="A297">
        <v>2056</v>
      </c>
      <c r="B297" t="s">
        <v>758</v>
      </c>
      <c r="C297" t="s">
        <v>755</v>
      </c>
      <c r="D297">
        <v>77</v>
      </c>
      <c r="E297">
        <v>836</v>
      </c>
      <c r="F297">
        <f t="shared" si="4"/>
        <v>11</v>
      </c>
      <c r="G297" t="str">
        <f>STANDINGS_W[[#This Row],[League]]&amp;STANDINGS_W[[#This Row],[Team]]</f>
        <v>$150 Draft Champions Dec 14 1:00 pm Lg.3563Gunilla Knutsson</v>
      </c>
    </row>
    <row r="298" spans="1:7" x14ac:dyDescent="0.25">
      <c r="A298">
        <v>2298</v>
      </c>
      <c r="B298" t="s">
        <v>760</v>
      </c>
      <c r="C298" t="s">
        <v>755</v>
      </c>
      <c r="D298">
        <v>74</v>
      </c>
      <c r="E298">
        <v>621</v>
      </c>
      <c r="F298">
        <f t="shared" si="4"/>
        <v>12</v>
      </c>
      <c r="G298" t="str">
        <f>STANDINGS_W[[#This Row],[League]]&amp;STANDINGS_W[[#This Row],[Team]]</f>
        <v>$150 Draft Champions Dec 14 1:00 pm Lg.3563Squirrels</v>
      </c>
    </row>
    <row r="299" spans="1:7" x14ac:dyDescent="0.25">
      <c r="A299">
        <v>2409</v>
      </c>
      <c r="B299" t="s">
        <v>53</v>
      </c>
      <c r="C299" t="s">
        <v>755</v>
      </c>
      <c r="D299">
        <v>71</v>
      </c>
      <c r="E299">
        <v>483</v>
      </c>
      <c r="F299">
        <f t="shared" si="4"/>
        <v>13</v>
      </c>
      <c r="G299" t="str">
        <f>STANDINGS_W[[#This Row],[League]]&amp;STANDINGS_W[[#This Row],[Team]]</f>
        <v>$150 Draft Champions Dec 14 1:00 pm Lg.3563Baseball Furies</v>
      </c>
    </row>
    <row r="300" spans="1:7" x14ac:dyDescent="0.25">
      <c r="A300">
        <v>2832</v>
      </c>
      <c r="B300" t="s">
        <v>754</v>
      </c>
      <c r="C300" t="s">
        <v>755</v>
      </c>
      <c r="D300">
        <v>57</v>
      </c>
      <c r="E300">
        <v>74</v>
      </c>
      <c r="F300">
        <f t="shared" si="4"/>
        <v>14</v>
      </c>
      <c r="G300" t="str">
        <f>STANDINGS_W[[#This Row],[League]]&amp;STANDINGS_W[[#This Row],[Team]]</f>
        <v>$150 Draft Champions Dec 14 1:00 pm Lg.3563Cryan-1</v>
      </c>
    </row>
    <row r="301" spans="1:7" x14ac:dyDescent="0.25">
      <c r="A301">
        <v>2850</v>
      </c>
      <c r="B301" t="s">
        <v>765</v>
      </c>
      <c r="C301" t="s">
        <v>755</v>
      </c>
      <c r="D301">
        <v>56</v>
      </c>
      <c r="E301">
        <v>58.5</v>
      </c>
      <c r="F301">
        <f t="shared" si="4"/>
        <v>15</v>
      </c>
      <c r="G301" t="str">
        <f>STANDINGS_W[[#This Row],[League]]&amp;STANDINGS_W[[#This Row],[Team]]</f>
        <v>$150 Draft Champions Dec 14 1:00 pm Lg.3563HaveAGreatDay</v>
      </c>
    </row>
    <row r="302" spans="1:7" x14ac:dyDescent="0.25">
      <c r="A302">
        <v>141</v>
      </c>
      <c r="B302" t="s">
        <v>771</v>
      </c>
      <c r="C302" t="s">
        <v>767</v>
      </c>
      <c r="D302">
        <v>107</v>
      </c>
      <c r="E302">
        <v>2775.5</v>
      </c>
      <c r="F302">
        <f t="shared" si="4"/>
        <v>1</v>
      </c>
      <c r="G302" t="str">
        <f>STANDINGS_W[[#This Row],[League]]&amp;STANDINGS_W[[#This Row],[Team]]</f>
        <v>$150 Draft Champions Dec 16 1:00 pm Lg.3564Team Dan</v>
      </c>
    </row>
    <row r="303" spans="1:7" x14ac:dyDescent="0.25">
      <c r="A303">
        <v>254</v>
      </c>
      <c r="B303" t="s">
        <v>119</v>
      </c>
      <c r="C303" t="s">
        <v>767</v>
      </c>
      <c r="D303">
        <v>102</v>
      </c>
      <c r="E303">
        <v>2646.5</v>
      </c>
      <c r="F303">
        <f t="shared" si="4"/>
        <v>2</v>
      </c>
      <c r="G303" t="str">
        <f>STANDINGS_W[[#This Row],[League]]&amp;STANDINGS_W[[#This Row],[Team]]</f>
        <v>$150 Draft Champions Dec 16 1:00 pm Lg.3564GIGANOTOSAURUS</v>
      </c>
    </row>
    <row r="304" spans="1:7" x14ac:dyDescent="0.25">
      <c r="A304">
        <v>282</v>
      </c>
      <c r="B304" t="s">
        <v>769</v>
      </c>
      <c r="C304" t="s">
        <v>767</v>
      </c>
      <c r="D304">
        <v>101</v>
      </c>
      <c r="E304">
        <v>2609</v>
      </c>
      <c r="F304">
        <f t="shared" si="4"/>
        <v>3</v>
      </c>
      <c r="G304" t="str">
        <f>STANDINGS_W[[#This Row],[League]]&amp;STANDINGS_W[[#This Row],[Team]]</f>
        <v>$150 Draft Champions Dec 16 1:00 pm Lg.35641978 Batting Champion</v>
      </c>
    </row>
    <row r="305" spans="1:7" x14ac:dyDescent="0.25">
      <c r="A305">
        <v>549</v>
      </c>
      <c r="B305" t="s">
        <v>435</v>
      </c>
      <c r="C305" t="s">
        <v>767</v>
      </c>
      <c r="D305">
        <v>96</v>
      </c>
      <c r="E305">
        <v>2358</v>
      </c>
      <c r="F305">
        <f t="shared" si="4"/>
        <v>4</v>
      </c>
      <c r="G305" t="str">
        <f>STANDINGS_W[[#This Row],[League]]&amp;STANDINGS_W[[#This Row],[Team]]</f>
        <v>$150 Draft Champions Dec 16 1:00 pm Lg.3564Lets Go Storm 1</v>
      </c>
    </row>
    <row r="306" spans="1:7" x14ac:dyDescent="0.25">
      <c r="A306">
        <v>788</v>
      </c>
      <c r="B306" t="s">
        <v>227</v>
      </c>
      <c r="C306" t="s">
        <v>767</v>
      </c>
      <c r="D306">
        <v>93</v>
      </c>
      <c r="E306">
        <v>2164.5</v>
      </c>
      <c r="F306">
        <f t="shared" si="4"/>
        <v>5</v>
      </c>
      <c r="G306" t="str">
        <f>STANDINGS_W[[#This Row],[League]]&amp;STANDINGS_W[[#This Row],[Team]]</f>
        <v>$150 Draft Champions Dec 16 1:00 pm Lg.3564smackers</v>
      </c>
    </row>
    <row r="307" spans="1:7" x14ac:dyDescent="0.25">
      <c r="A307">
        <v>930</v>
      </c>
      <c r="B307" t="s">
        <v>6</v>
      </c>
      <c r="C307" t="s">
        <v>767</v>
      </c>
      <c r="D307">
        <v>91</v>
      </c>
      <c r="E307">
        <v>2007.5</v>
      </c>
      <c r="F307">
        <f t="shared" si="4"/>
        <v>6</v>
      </c>
      <c r="G307" t="str">
        <f>STANDINGS_W[[#This Row],[League]]&amp;STANDINGS_W[[#This Row],[Team]]</f>
        <v>$150 Draft Champions Dec 16 1:00 pm Lg.3564The Incredibles</v>
      </c>
    </row>
    <row r="308" spans="1:7" x14ac:dyDescent="0.25">
      <c r="A308">
        <v>1305</v>
      </c>
      <c r="B308" t="s">
        <v>773</v>
      </c>
      <c r="C308" t="s">
        <v>767</v>
      </c>
      <c r="D308">
        <v>86</v>
      </c>
      <c r="E308">
        <v>1608</v>
      </c>
      <c r="F308">
        <f t="shared" si="4"/>
        <v>7</v>
      </c>
      <c r="G308" t="str">
        <f>STANDINGS_W[[#This Row],[League]]&amp;STANDINGS_W[[#This Row],[Team]]</f>
        <v>$150 Draft Champions Dec 16 1:00 pm Lg.3564Pyrolitic Decomposiotion</v>
      </c>
    </row>
    <row r="309" spans="1:7" x14ac:dyDescent="0.25">
      <c r="A309">
        <v>1358</v>
      </c>
      <c r="B309" t="s">
        <v>772</v>
      </c>
      <c r="C309" t="s">
        <v>767</v>
      </c>
      <c r="D309">
        <v>85</v>
      </c>
      <c r="E309">
        <v>1503.5</v>
      </c>
      <c r="F309">
        <f t="shared" si="4"/>
        <v>8</v>
      </c>
      <c r="G309" t="str">
        <f>STANDINGS_W[[#This Row],[League]]&amp;STANDINGS_W[[#This Row],[Team]]</f>
        <v>$150 Draft Champions Dec 16 1:00 pm Lg.3564Ask Gretchen Wu</v>
      </c>
    </row>
    <row r="310" spans="1:7" x14ac:dyDescent="0.25">
      <c r="A310">
        <v>1706</v>
      </c>
      <c r="B310" t="s">
        <v>731</v>
      </c>
      <c r="C310" t="s">
        <v>767</v>
      </c>
      <c r="D310">
        <v>82</v>
      </c>
      <c r="E310">
        <v>1233</v>
      </c>
      <c r="F310">
        <f t="shared" si="4"/>
        <v>9</v>
      </c>
      <c r="G310" t="str">
        <f>STANDINGS_W[[#This Row],[League]]&amp;STANDINGS_W[[#This Row],[Team]]</f>
        <v>$150 Draft Champions Dec 16 1:00 pm Lg.3564Team Owens</v>
      </c>
    </row>
    <row r="311" spans="1:7" x14ac:dyDescent="0.25">
      <c r="A311">
        <v>2136</v>
      </c>
      <c r="B311" t="s">
        <v>770</v>
      </c>
      <c r="C311" t="s">
        <v>767</v>
      </c>
      <c r="D311">
        <v>76</v>
      </c>
      <c r="E311">
        <v>755.5</v>
      </c>
      <c r="F311">
        <f t="shared" si="4"/>
        <v>10</v>
      </c>
      <c r="G311" t="str">
        <f>STANDINGS_W[[#This Row],[League]]&amp;STANDINGS_W[[#This Row],[Team]]</f>
        <v>$150 Draft Champions Dec 16 1:00 pm Lg.3564Domo Arenado</v>
      </c>
    </row>
    <row r="312" spans="1:7" x14ac:dyDescent="0.25">
      <c r="A312">
        <v>2187</v>
      </c>
      <c r="B312" t="s">
        <v>411</v>
      </c>
      <c r="C312" t="s">
        <v>767</v>
      </c>
      <c r="D312">
        <v>76</v>
      </c>
      <c r="E312">
        <v>755.5</v>
      </c>
      <c r="F312">
        <f t="shared" si="4"/>
        <v>11</v>
      </c>
      <c r="G312" t="str">
        <f>STANDINGS_W[[#This Row],[League]]&amp;STANDINGS_W[[#This Row],[Team]]</f>
        <v>$150 Draft Champions Dec 16 1:00 pm Lg.3564Thing 1</v>
      </c>
    </row>
    <row r="313" spans="1:7" x14ac:dyDescent="0.25">
      <c r="A313">
        <v>2225</v>
      </c>
      <c r="B313" t="s">
        <v>766</v>
      </c>
      <c r="C313" t="s">
        <v>767</v>
      </c>
      <c r="D313">
        <v>75</v>
      </c>
      <c r="E313">
        <v>679</v>
      </c>
      <c r="F313">
        <f t="shared" si="4"/>
        <v>12</v>
      </c>
      <c r="G313" t="str">
        <f>STANDINGS_W[[#This Row],[League]]&amp;STANDINGS_W[[#This Row],[Team]]</f>
        <v>$150 Draft Champions Dec 16 1:00 pm Lg.3564Mookie Clevinger</v>
      </c>
    </row>
    <row r="314" spans="1:7" x14ac:dyDescent="0.25">
      <c r="A314">
        <v>2387</v>
      </c>
      <c r="B314" t="s">
        <v>701</v>
      </c>
      <c r="C314" t="s">
        <v>767</v>
      </c>
      <c r="D314">
        <v>72</v>
      </c>
      <c r="E314">
        <v>532</v>
      </c>
      <c r="F314">
        <f t="shared" si="4"/>
        <v>13</v>
      </c>
      <c r="G314" t="str">
        <f>STANDINGS_W[[#This Row],[League]]&amp;STANDINGS_W[[#This Row],[Team]]</f>
        <v>$150 Draft Champions Dec 16 1:00 pm Lg.3564Team Shepherd</v>
      </c>
    </row>
    <row r="315" spans="1:7" x14ac:dyDescent="0.25">
      <c r="A315">
        <v>2491</v>
      </c>
      <c r="B315" t="s">
        <v>774</v>
      </c>
      <c r="C315" t="s">
        <v>767</v>
      </c>
      <c r="D315">
        <v>70</v>
      </c>
      <c r="E315">
        <v>438</v>
      </c>
      <c r="F315">
        <f t="shared" si="4"/>
        <v>14</v>
      </c>
      <c r="G315" t="str">
        <f>STANDINGS_W[[#This Row],[League]]&amp;STANDINGS_W[[#This Row],[Team]]</f>
        <v>$150 Draft Champions Dec 16 1:00 pm Lg.3564The Libertines</v>
      </c>
    </row>
    <row r="316" spans="1:7" x14ac:dyDescent="0.25">
      <c r="A316">
        <v>2754</v>
      </c>
      <c r="B316" t="s">
        <v>768</v>
      </c>
      <c r="C316" t="s">
        <v>767</v>
      </c>
      <c r="D316">
        <v>62</v>
      </c>
      <c r="E316">
        <v>166</v>
      </c>
      <c r="F316">
        <f t="shared" si="4"/>
        <v>15</v>
      </c>
      <c r="G316" t="str">
        <f>STANDINGS_W[[#This Row],[League]]&amp;STANDINGS_W[[#This Row],[Team]]</f>
        <v>$150 Draft Champions Dec 16 1:00 pm Lg.3564Team Tran</v>
      </c>
    </row>
    <row r="317" spans="1:7" x14ac:dyDescent="0.25">
      <c r="A317">
        <v>101</v>
      </c>
      <c r="B317" t="s">
        <v>786</v>
      </c>
      <c r="C317" t="s">
        <v>775</v>
      </c>
      <c r="D317">
        <v>109</v>
      </c>
      <c r="E317">
        <v>2811.5</v>
      </c>
      <c r="F317">
        <f t="shared" si="4"/>
        <v>1</v>
      </c>
      <c r="G317" t="str">
        <f>STANDINGS_W[[#This Row],[League]]&amp;STANDINGS_W[[#This Row],[Team]]</f>
        <v>$150 Draft Champions Dec 17 1:00 pm Lg.3566Tall Timber DC12</v>
      </c>
    </row>
    <row r="318" spans="1:7" x14ac:dyDescent="0.25">
      <c r="A318">
        <v>223</v>
      </c>
      <c r="B318" t="s">
        <v>776</v>
      </c>
      <c r="C318" t="s">
        <v>775</v>
      </c>
      <c r="D318">
        <v>103</v>
      </c>
      <c r="E318">
        <v>2678</v>
      </c>
      <c r="F318">
        <f t="shared" si="4"/>
        <v>2</v>
      </c>
      <c r="G318" t="str">
        <f>STANDINGS_W[[#This Row],[League]]&amp;STANDINGS_W[[#This Row],[Team]]</f>
        <v>$150 Draft Champions Dec 17 1:00 pm Lg.3566Danger Manger</v>
      </c>
    </row>
    <row r="319" spans="1:7" x14ac:dyDescent="0.25">
      <c r="A319">
        <v>662</v>
      </c>
      <c r="B319" t="s">
        <v>777</v>
      </c>
      <c r="C319" t="s">
        <v>775</v>
      </c>
      <c r="D319">
        <v>94</v>
      </c>
      <c r="E319">
        <v>2239.5</v>
      </c>
      <c r="F319">
        <f t="shared" si="4"/>
        <v>3</v>
      </c>
      <c r="G319" t="str">
        <f>STANDINGS_W[[#This Row],[League]]&amp;STANDINGS_W[[#This Row],[Team]]</f>
        <v>$150 Draft Champions Dec 17 1:00 pm Lg.3566Grant Shurinova</v>
      </c>
    </row>
    <row r="320" spans="1:7" x14ac:dyDescent="0.25">
      <c r="A320">
        <v>886</v>
      </c>
      <c r="B320" t="s">
        <v>778</v>
      </c>
      <c r="C320" t="s">
        <v>775</v>
      </c>
      <c r="D320">
        <v>91</v>
      </c>
      <c r="E320">
        <v>2007.5</v>
      </c>
      <c r="F320">
        <f t="shared" si="4"/>
        <v>4</v>
      </c>
      <c r="G320" t="str">
        <f>STANDINGS_W[[#This Row],[League]]&amp;STANDINGS_W[[#This Row],[Team]]</f>
        <v>$150 Draft Champions Dec 17 1:00 pm Lg.3566Elsewhere In The NHL</v>
      </c>
    </row>
    <row r="321" spans="1:7" x14ac:dyDescent="0.25">
      <c r="A321">
        <v>1143</v>
      </c>
      <c r="B321" t="s">
        <v>779</v>
      </c>
      <c r="C321" t="s">
        <v>775</v>
      </c>
      <c r="D321">
        <v>88</v>
      </c>
      <c r="E321">
        <v>1779.5</v>
      </c>
      <c r="F321">
        <f t="shared" si="4"/>
        <v>5</v>
      </c>
      <c r="G321" t="str">
        <f>STANDINGS_W[[#This Row],[League]]&amp;STANDINGS_W[[#This Row],[Team]]</f>
        <v>$150 Draft Champions Dec 17 1:00 pm Lg.3566SpinningSeams2</v>
      </c>
    </row>
    <row r="322" spans="1:7" x14ac:dyDescent="0.25">
      <c r="A322">
        <v>1482</v>
      </c>
      <c r="B322" t="s">
        <v>785</v>
      </c>
      <c r="C322" t="s">
        <v>775</v>
      </c>
      <c r="D322">
        <v>84</v>
      </c>
      <c r="E322">
        <v>1408.5</v>
      </c>
      <c r="F322">
        <f t="shared" si="4"/>
        <v>6</v>
      </c>
      <c r="G322" t="str">
        <f>STANDINGS_W[[#This Row],[League]]&amp;STANDINGS_W[[#This Row],[Team]]</f>
        <v>$150 Draft Champions Dec 17 1:00 pm Lg.3566Forever Draft 2</v>
      </c>
    </row>
    <row r="323" spans="1:7" x14ac:dyDescent="0.25">
      <c r="A323">
        <v>1577</v>
      </c>
      <c r="B323" t="s">
        <v>127</v>
      </c>
      <c r="C323" t="s">
        <v>775</v>
      </c>
      <c r="D323">
        <v>83</v>
      </c>
      <c r="E323">
        <v>1322</v>
      </c>
      <c r="F323">
        <f t="shared" ref="F323:F386" si="5">IF(C323=C322,F322+1,1)</f>
        <v>7</v>
      </c>
      <c r="G323" t="str">
        <f>STANDINGS_W[[#This Row],[League]]&amp;STANDINGS_W[[#This Row],[Team]]</f>
        <v>$150 Draft Champions Dec 17 1:00 pm Lg.3566Just An Old Vet</v>
      </c>
    </row>
    <row r="324" spans="1:7" x14ac:dyDescent="0.25">
      <c r="A324">
        <v>1714</v>
      </c>
      <c r="B324" t="s">
        <v>780</v>
      </c>
      <c r="C324" t="s">
        <v>775</v>
      </c>
      <c r="D324">
        <v>82</v>
      </c>
      <c r="E324">
        <v>1233</v>
      </c>
      <c r="F324">
        <f t="shared" si="5"/>
        <v>8</v>
      </c>
      <c r="G324" t="str">
        <f>STANDINGS_W[[#This Row],[League]]&amp;STANDINGS_W[[#This Row],[Team]]</f>
        <v>$150 Draft Champions Dec 17 1:00 pm Lg.3566The Unused Needles</v>
      </c>
    </row>
    <row r="325" spans="1:7" x14ac:dyDescent="0.25">
      <c r="A325">
        <v>1743</v>
      </c>
      <c r="B325" t="s">
        <v>154</v>
      </c>
      <c r="C325" t="s">
        <v>775</v>
      </c>
      <c r="D325">
        <v>81</v>
      </c>
      <c r="E325">
        <v>1147.5</v>
      </c>
      <c r="F325">
        <f t="shared" si="5"/>
        <v>9</v>
      </c>
      <c r="G325" t="str">
        <f>STANDINGS_W[[#This Row],[League]]&amp;STANDINGS_W[[#This Row],[Team]]</f>
        <v>$150 Draft Champions Dec 17 1:00 pm Lg.3566GLG20s</v>
      </c>
    </row>
    <row r="326" spans="1:7" x14ac:dyDescent="0.25">
      <c r="A326">
        <v>1874</v>
      </c>
      <c r="B326" t="s">
        <v>784</v>
      </c>
      <c r="C326" t="s">
        <v>775</v>
      </c>
      <c r="D326">
        <v>80</v>
      </c>
      <c r="E326">
        <v>1063.5</v>
      </c>
      <c r="F326">
        <f t="shared" si="5"/>
        <v>10</v>
      </c>
      <c r="G326" t="str">
        <f>STANDINGS_W[[#This Row],[League]]&amp;STANDINGS_W[[#This Row],[Team]]</f>
        <v>$150 Draft Champions Dec 17 1:00 pm Lg.3566Team Pardi</v>
      </c>
    </row>
    <row r="327" spans="1:7" x14ac:dyDescent="0.25">
      <c r="A327">
        <v>2096</v>
      </c>
      <c r="B327" t="s">
        <v>781</v>
      </c>
      <c r="C327" t="s">
        <v>775</v>
      </c>
      <c r="D327">
        <v>77</v>
      </c>
      <c r="E327">
        <v>836</v>
      </c>
      <c r="F327">
        <f t="shared" si="5"/>
        <v>11</v>
      </c>
      <c r="G327" t="str">
        <f>STANDINGS_W[[#This Row],[League]]&amp;STANDINGS_W[[#This Row],[Team]]</f>
        <v>$150 Draft Champions Dec 17 1:00 pm Lg.3566Team Steeves</v>
      </c>
    </row>
    <row r="328" spans="1:7" x14ac:dyDescent="0.25">
      <c r="A328">
        <v>2170</v>
      </c>
      <c r="B328" t="s">
        <v>787</v>
      </c>
      <c r="C328" t="s">
        <v>775</v>
      </c>
      <c r="D328">
        <v>76</v>
      </c>
      <c r="E328">
        <v>755.5</v>
      </c>
      <c r="F328">
        <f t="shared" si="5"/>
        <v>12</v>
      </c>
      <c r="G328" t="str">
        <f>STANDINGS_W[[#This Row],[League]]&amp;STANDINGS_W[[#This Row],[Team]]</f>
        <v>$150 Draft Champions Dec 17 1:00 pm Lg.3566Team Barbella</v>
      </c>
    </row>
    <row r="329" spans="1:7" x14ac:dyDescent="0.25">
      <c r="A329">
        <v>2271</v>
      </c>
      <c r="B329" t="s">
        <v>788</v>
      </c>
      <c r="C329" t="s">
        <v>775</v>
      </c>
      <c r="D329">
        <v>74</v>
      </c>
      <c r="E329">
        <v>621</v>
      </c>
      <c r="F329">
        <f t="shared" si="5"/>
        <v>13</v>
      </c>
      <c r="G329" t="str">
        <f>STANDINGS_W[[#This Row],[League]]&amp;STANDINGS_W[[#This Row],[Team]]</f>
        <v>$150 Draft Champions Dec 17 1:00 pm Lg.3566Cultured Hooligan</v>
      </c>
    </row>
    <row r="330" spans="1:7" x14ac:dyDescent="0.25">
      <c r="A330">
        <v>2415</v>
      </c>
      <c r="B330" t="s">
        <v>783</v>
      </c>
      <c r="C330" t="s">
        <v>775</v>
      </c>
      <c r="D330">
        <v>71</v>
      </c>
      <c r="E330">
        <v>483</v>
      </c>
      <c r="F330">
        <f t="shared" si="5"/>
        <v>14</v>
      </c>
      <c r="G330" t="str">
        <f>STANDINGS_W[[#This Row],[League]]&amp;STANDINGS_W[[#This Row],[Team]]</f>
        <v>$150 Draft Champions Dec 17 1:00 pm Lg.3566Cotton Dragger</v>
      </c>
    </row>
    <row r="331" spans="1:7" x14ac:dyDescent="0.25">
      <c r="A331">
        <v>2530</v>
      </c>
      <c r="B331" t="s">
        <v>782</v>
      </c>
      <c r="C331" t="s">
        <v>775</v>
      </c>
      <c r="D331">
        <v>69</v>
      </c>
      <c r="E331">
        <v>398.5</v>
      </c>
      <c r="F331">
        <f t="shared" si="5"/>
        <v>15</v>
      </c>
      <c r="G331" t="str">
        <f>STANDINGS_W[[#This Row],[League]]&amp;STANDINGS_W[[#This Row],[Team]]</f>
        <v>$150 Draft Champions Dec 17 1:00 pm Lg.3566Trachtman's NeverEnding Story 150</v>
      </c>
    </row>
    <row r="332" spans="1:7" x14ac:dyDescent="0.25">
      <c r="A332">
        <v>133</v>
      </c>
      <c r="B332" t="s">
        <v>797</v>
      </c>
      <c r="C332" t="s">
        <v>790</v>
      </c>
      <c r="D332">
        <v>107</v>
      </c>
      <c r="E332">
        <v>2775.5</v>
      </c>
      <c r="F332">
        <f t="shared" si="5"/>
        <v>1</v>
      </c>
      <c r="G332" t="str">
        <f>STANDINGS_W[[#This Row],[League]]&amp;STANDINGS_W[[#This Row],[Team]]</f>
        <v>$150 Draft Champions Dec 19 1:00 pm Lg.3567Mikey's Mojo</v>
      </c>
    </row>
    <row r="333" spans="1:7" x14ac:dyDescent="0.25">
      <c r="A333">
        <v>203</v>
      </c>
      <c r="B333" t="s">
        <v>795</v>
      </c>
      <c r="C333" t="s">
        <v>790</v>
      </c>
      <c r="D333">
        <v>104</v>
      </c>
      <c r="E333">
        <v>2705.5</v>
      </c>
      <c r="F333">
        <f t="shared" si="5"/>
        <v>2</v>
      </c>
      <c r="G333" t="str">
        <f>STANDINGS_W[[#This Row],[League]]&amp;STANDINGS_W[[#This Row],[Team]]</f>
        <v>$150 Draft Champions Dec 19 1:00 pm Lg.3567I've Got a Special Purpose</v>
      </c>
    </row>
    <row r="334" spans="1:7" x14ac:dyDescent="0.25">
      <c r="A334">
        <v>298</v>
      </c>
      <c r="B334" t="s">
        <v>796</v>
      </c>
      <c r="C334" t="s">
        <v>790</v>
      </c>
      <c r="D334">
        <v>101</v>
      </c>
      <c r="E334">
        <v>2609</v>
      </c>
      <c r="F334">
        <f t="shared" si="5"/>
        <v>3</v>
      </c>
      <c r="G334" t="str">
        <f>STANDINGS_W[[#This Row],[League]]&amp;STANDINGS_W[[#This Row],[Team]]</f>
        <v>$150 Draft Champions Dec 19 1:00 pm Lg.3567Harp Crush Price</v>
      </c>
    </row>
    <row r="335" spans="1:7" x14ac:dyDescent="0.25">
      <c r="A335">
        <v>435</v>
      </c>
      <c r="B335" t="s">
        <v>789</v>
      </c>
      <c r="C335" t="s">
        <v>790</v>
      </c>
      <c r="D335">
        <v>98</v>
      </c>
      <c r="E335">
        <v>2467</v>
      </c>
      <c r="F335">
        <f t="shared" si="5"/>
        <v>4</v>
      </c>
      <c r="G335" t="str">
        <f>STANDINGS_W[[#This Row],[League]]&amp;STANDINGS_W[[#This Row],[Team]]</f>
        <v>$150 Draft Champions Dec 19 1:00 pm Lg.3567G squared</v>
      </c>
    </row>
    <row r="336" spans="1:7" x14ac:dyDescent="0.25">
      <c r="A336">
        <v>624</v>
      </c>
      <c r="B336" t="s">
        <v>799</v>
      </c>
      <c r="C336" t="s">
        <v>790</v>
      </c>
      <c r="D336">
        <v>95</v>
      </c>
      <c r="E336">
        <v>2298</v>
      </c>
      <c r="F336">
        <f t="shared" si="5"/>
        <v>5</v>
      </c>
      <c r="G336" t="str">
        <f>STANDINGS_W[[#This Row],[League]]&amp;STANDINGS_W[[#This Row],[Team]]</f>
        <v>$150 Draft Champions Dec 19 1:00 pm Lg.3567Team Clarke - 2</v>
      </c>
    </row>
    <row r="337" spans="1:7" x14ac:dyDescent="0.25">
      <c r="A337">
        <v>653</v>
      </c>
      <c r="B337" t="s">
        <v>791</v>
      </c>
      <c r="C337" t="s">
        <v>790</v>
      </c>
      <c r="D337">
        <v>94</v>
      </c>
      <c r="E337">
        <v>2239.5</v>
      </c>
      <c r="F337">
        <f t="shared" si="5"/>
        <v>6</v>
      </c>
      <c r="G337" t="str">
        <f>STANDINGS_W[[#This Row],[League]]&amp;STANDINGS_W[[#This Row],[Team]]</f>
        <v>$150 Draft Champions Dec 19 1:00 pm Lg.3567Dicky Dollar Scholars</v>
      </c>
    </row>
    <row r="338" spans="1:7" x14ac:dyDescent="0.25">
      <c r="A338">
        <v>722</v>
      </c>
      <c r="B338" t="s">
        <v>793</v>
      </c>
      <c r="C338" t="s">
        <v>790</v>
      </c>
      <c r="D338">
        <v>93</v>
      </c>
      <c r="E338">
        <v>2164.5</v>
      </c>
      <c r="F338">
        <f t="shared" si="5"/>
        <v>7</v>
      </c>
      <c r="G338" t="str">
        <f>STANDINGS_W[[#This Row],[League]]&amp;STANDINGS_W[[#This Row],[Team]]</f>
        <v>$150 Draft Champions Dec 19 1:00 pm Lg.3567ChipChopChip3</v>
      </c>
    </row>
    <row r="339" spans="1:7" x14ac:dyDescent="0.25">
      <c r="A339">
        <v>1028</v>
      </c>
      <c r="B339" t="s">
        <v>425</v>
      </c>
      <c r="C339" t="s">
        <v>790</v>
      </c>
      <c r="D339">
        <v>89</v>
      </c>
      <c r="E339">
        <v>1852.5</v>
      </c>
      <c r="F339">
        <f t="shared" si="5"/>
        <v>8</v>
      </c>
      <c r="G339" t="str">
        <f>STANDINGS_W[[#This Row],[League]]&amp;STANDINGS_W[[#This Row],[Team]]</f>
        <v>$150 Draft Champions Dec 19 1:00 pm Lg.3567Bama DC</v>
      </c>
    </row>
    <row r="340" spans="1:7" x14ac:dyDescent="0.25">
      <c r="A340">
        <v>1698</v>
      </c>
      <c r="B340" t="s">
        <v>393</v>
      </c>
      <c r="C340" t="s">
        <v>790</v>
      </c>
      <c r="D340">
        <v>82</v>
      </c>
      <c r="E340">
        <v>1233</v>
      </c>
      <c r="F340">
        <f t="shared" si="5"/>
        <v>9</v>
      </c>
      <c r="G340" t="str">
        <f>STANDINGS_W[[#This Row],[League]]&amp;STANDINGS_W[[#This Row],[Team]]</f>
        <v>$150 Draft Champions Dec 19 1:00 pm Lg.3567Team Donnelly</v>
      </c>
    </row>
    <row r="341" spans="1:7" x14ac:dyDescent="0.25">
      <c r="A341">
        <v>1949</v>
      </c>
      <c r="B341" t="s">
        <v>792</v>
      </c>
      <c r="C341" t="s">
        <v>790</v>
      </c>
      <c r="D341">
        <v>79</v>
      </c>
      <c r="E341">
        <v>980.5</v>
      </c>
      <c r="F341">
        <f t="shared" si="5"/>
        <v>10</v>
      </c>
      <c r="G341" t="str">
        <f>STANDINGS_W[[#This Row],[League]]&amp;STANDINGS_W[[#This Row],[Team]]</f>
        <v>$150 Draft Champions Dec 19 1:00 pm Lg.3567Team Robish</v>
      </c>
    </row>
    <row r="342" spans="1:7" x14ac:dyDescent="0.25">
      <c r="A342">
        <v>2258</v>
      </c>
      <c r="B342" t="s">
        <v>116</v>
      </c>
      <c r="C342" t="s">
        <v>790</v>
      </c>
      <c r="D342">
        <v>75</v>
      </c>
      <c r="E342">
        <v>679</v>
      </c>
      <c r="F342">
        <f t="shared" si="5"/>
        <v>11</v>
      </c>
      <c r="G342" t="str">
        <f>STANDINGS_W[[#This Row],[League]]&amp;STANDINGS_W[[#This Row],[Team]]</f>
        <v>$150 Draft Champions Dec 19 1:00 pm Lg.3567Titans</v>
      </c>
    </row>
    <row r="343" spans="1:7" x14ac:dyDescent="0.25">
      <c r="A343">
        <v>2466</v>
      </c>
      <c r="B343" t="s">
        <v>800</v>
      </c>
      <c r="C343" t="s">
        <v>790</v>
      </c>
      <c r="D343">
        <v>70</v>
      </c>
      <c r="E343">
        <v>438</v>
      </c>
      <c r="F343">
        <f t="shared" si="5"/>
        <v>12</v>
      </c>
      <c r="G343" t="str">
        <f>STANDINGS_W[[#This Row],[League]]&amp;STANDINGS_W[[#This Row],[Team]]</f>
        <v>$150 Draft Champions Dec 19 1:00 pm Lg.3567EMERSON 3</v>
      </c>
    </row>
    <row r="344" spans="1:7" x14ac:dyDescent="0.25">
      <c r="A344">
        <v>2482</v>
      </c>
      <c r="B344" t="s">
        <v>457</v>
      </c>
      <c r="C344" t="s">
        <v>790</v>
      </c>
      <c r="D344">
        <v>70</v>
      </c>
      <c r="E344">
        <v>438</v>
      </c>
      <c r="F344">
        <f t="shared" si="5"/>
        <v>13</v>
      </c>
      <c r="G344" t="str">
        <f>STANDINGS_W[[#This Row],[League]]&amp;STANDINGS_W[[#This Row],[Team]]</f>
        <v>$150 Draft Champions Dec 19 1:00 pm Lg.3567Team Barth</v>
      </c>
    </row>
    <row r="345" spans="1:7" x14ac:dyDescent="0.25">
      <c r="A345">
        <v>2779</v>
      </c>
      <c r="B345" t="s">
        <v>794</v>
      </c>
      <c r="C345" t="s">
        <v>790</v>
      </c>
      <c r="D345">
        <v>61</v>
      </c>
      <c r="E345">
        <v>139</v>
      </c>
      <c r="F345">
        <f t="shared" si="5"/>
        <v>14</v>
      </c>
      <c r="G345" t="str">
        <f>STANDINGS_W[[#This Row],[League]]&amp;STANDINGS_W[[#This Row],[Team]]</f>
        <v>$150 Draft Champions Dec 19 1:00 pm Lg.3567Team Narva</v>
      </c>
    </row>
    <row r="346" spans="1:7" x14ac:dyDescent="0.25">
      <c r="A346">
        <v>2821</v>
      </c>
      <c r="B346" t="s">
        <v>798</v>
      </c>
      <c r="C346" t="s">
        <v>790</v>
      </c>
      <c r="D346">
        <v>58</v>
      </c>
      <c r="E346">
        <v>87</v>
      </c>
      <c r="F346">
        <f t="shared" si="5"/>
        <v>15</v>
      </c>
      <c r="G346" t="str">
        <f>STANDINGS_W[[#This Row],[League]]&amp;STANDINGS_W[[#This Row],[Team]]</f>
        <v>$150 Draft Champions Dec 19 1:00 pm Lg.3567I Want Yu Back</v>
      </c>
    </row>
    <row r="347" spans="1:7" x14ac:dyDescent="0.25">
      <c r="A347">
        <v>111</v>
      </c>
      <c r="B347" t="s">
        <v>809</v>
      </c>
      <c r="C347" t="s">
        <v>801</v>
      </c>
      <c r="D347">
        <v>108</v>
      </c>
      <c r="E347">
        <v>2795</v>
      </c>
      <c r="F347">
        <f t="shared" si="5"/>
        <v>1</v>
      </c>
      <c r="G347" t="str">
        <f>STANDINGS_W[[#This Row],[League]]&amp;STANDINGS_W[[#This Row],[Team]]</f>
        <v>$150 Draft Champions Dec 21 1:00 pm Lg.3568Dookie McGee v3 - $150</v>
      </c>
    </row>
    <row r="348" spans="1:7" x14ac:dyDescent="0.25">
      <c r="A348">
        <v>428</v>
      </c>
      <c r="B348" t="s">
        <v>807</v>
      </c>
      <c r="C348" t="s">
        <v>801</v>
      </c>
      <c r="D348">
        <v>98</v>
      </c>
      <c r="E348">
        <v>2467</v>
      </c>
      <c r="F348">
        <f t="shared" si="5"/>
        <v>2</v>
      </c>
      <c r="G348" t="str">
        <f>STANDINGS_W[[#This Row],[League]]&amp;STANDINGS_W[[#This Row],[Team]]</f>
        <v>$150 Draft Champions Dec 21 1:00 pm Lg.3568DarenZilla I</v>
      </c>
    </row>
    <row r="349" spans="1:7" x14ac:dyDescent="0.25">
      <c r="A349">
        <v>534</v>
      </c>
      <c r="B349" t="s">
        <v>808</v>
      </c>
      <c r="C349" t="s">
        <v>801</v>
      </c>
      <c r="D349">
        <v>96</v>
      </c>
      <c r="E349">
        <v>2358</v>
      </c>
      <c r="F349">
        <f t="shared" si="5"/>
        <v>3</v>
      </c>
      <c r="G349" t="str">
        <f>STANDINGS_W[[#This Row],[League]]&amp;STANDINGS_W[[#This Row],[Team]]</f>
        <v>$150 Draft Champions Dec 21 1:00 pm Lg.3568Dominance &amp; Submission</v>
      </c>
    </row>
    <row r="350" spans="1:7" x14ac:dyDescent="0.25">
      <c r="A350">
        <v>730</v>
      </c>
      <c r="B350" t="s">
        <v>805</v>
      </c>
      <c r="C350" t="s">
        <v>801</v>
      </c>
      <c r="D350">
        <v>93</v>
      </c>
      <c r="E350">
        <v>2164.5</v>
      </c>
      <c r="F350">
        <f t="shared" si="5"/>
        <v>4</v>
      </c>
      <c r="G350" t="str">
        <f>STANDINGS_W[[#This Row],[League]]&amp;STANDINGS_W[[#This Row],[Team]]</f>
        <v>$150 Draft Champions Dec 21 1:00 pm Lg.3568Dizzy Esasky II</v>
      </c>
    </row>
    <row r="351" spans="1:7" x14ac:dyDescent="0.25">
      <c r="A351">
        <v>813</v>
      </c>
      <c r="B351" t="s">
        <v>186</v>
      </c>
      <c r="C351" t="s">
        <v>801</v>
      </c>
      <c r="D351">
        <v>92</v>
      </c>
      <c r="E351">
        <v>2083</v>
      </c>
      <c r="F351">
        <f t="shared" si="5"/>
        <v>5</v>
      </c>
      <c r="G351" t="str">
        <f>STANDINGS_W[[#This Row],[League]]&amp;STANDINGS_W[[#This Row],[Team]]</f>
        <v>$150 Draft Champions Dec 21 1:00 pm Lg.3568LONG GONE</v>
      </c>
    </row>
    <row r="352" spans="1:7" x14ac:dyDescent="0.25">
      <c r="A352">
        <v>823</v>
      </c>
      <c r="B352" t="s">
        <v>803</v>
      </c>
      <c r="C352" t="s">
        <v>801</v>
      </c>
      <c r="D352">
        <v>92</v>
      </c>
      <c r="E352">
        <v>2083</v>
      </c>
      <c r="F352">
        <f t="shared" si="5"/>
        <v>6</v>
      </c>
      <c r="G352" t="str">
        <f>STANDINGS_W[[#This Row],[League]]&amp;STANDINGS_W[[#This Row],[Team]]</f>
        <v>$150 Draft Champions Dec 21 1:00 pm Lg.3568O'Day or Night Relief</v>
      </c>
    </row>
    <row r="353" spans="1:7" x14ac:dyDescent="0.25">
      <c r="A353">
        <v>913</v>
      </c>
      <c r="B353" t="s">
        <v>341</v>
      </c>
      <c r="C353" t="s">
        <v>801</v>
      </c>
      <c r="D353">
        <v>91</v>
      </c>
      <c r="E353">
        <v>2007.5</v>
      </c>
      <c r="F353">
        <f t="shared" si="5"/>
        <v>7</v>
      </c>
      <c r="G353" t="str">
        <f>STANDINGS_W[[#This Row],[League]]&amp;STANDINGS_W[[#This Row],[Team]]</f>
        <v>$150 Draft Champions Dec 21 1:00 pm Lg.3568Team Dorn</v>
      </c>
    </row>
    <row r="354" spans="1:7" x14ac:dyDescent="0.25">
      <c r="A354">
        <v>1083</v>
      </c>
      <c r="B354" t="s">
        <v>87</v>
      </c>
      <c r="C354" t="s">
        <v>801</v>
      </c>
      <c r="D354">
        <v>89</v>
      </c>
      <c r="E354">
        <v>1852.5</v>
      </c>
      <c r="F354">
        <f t="shared" si="5"/>
        <v>8</v>
      </c>
      <c r="G354" t="str">
        <f>STANDINGS_W[[#This Row],[League]]&amp;STANDINGS_W[[#This Row],[Team]]</f>
        <v>$150 Draft Champions Dec 21 1:00 pm Lg.3568The Northsiders</v>
      </c>
    </row>
    <row r="355" spans="1:7" x14ac:dyDescent="0.25">
      <c r="A355">
        <v>1223</v>
      </c>
      <c r="B355" t="s">
        <v>434</v>
      </c>
      <c r="C355" t="s">
        <v>801</v>
      </c>
      <c r="D355">
        <v>87</v>
      </c>
      <c r="E355">
        <v>1700.5</v>
      </c>
      <c r="F355">
        <f t="shared" si="5"/>
        <v>9</v>
      </c>
      <c r="G355" t="str">
        <f>STANDINGS_W[[#This Row],[League]]&amp;STANDINGS_W[[#This Row],[Team]]</f>
        <v>$150 Draft Champions Dec 21 1:00 pm Lg.3568Team Kent</v>
      </c>
    </row>
    <row r="356" spans="1:7" x14ac:dyDescent="0.25">
      <c r="A356">
        <v>1303</v>
      </c>
      <c r="B356" t="s">
        <v>450</v>
      </c>
      <c r="C356" t="s">
        <v>801</v>
      </c>
      <c r="D356">
        <v>86</v>
      </c>
      <c r="E356">
        <v>1608</v>
      </c>
      <c r="F356">
        <f t="shared" si="5"/>
        <v>10</v>
      </c>
      <c r="G356" t="str">
        <f>STANDINGS_W[[#This Row],[League]]&amp;STANDINGS_W[[#This Row],[Team]]</f>
        <v>$150 Draft Champions Dec 21 1:00 pm Lg.3568Poopy Tooth 4</v>
      </c>
    </row>
    <row r="357" spans="1:7" x14ac:dyDescent="0.25">
      <c r="A357">
        <v>2235</v>
      </c>
      <c r="B357" t="s">
        <v>806</v>
      </c>
      <c r="C357" t="s">
        <v>801</v>
      </c>
      <c r="D357">
        <v>75</v>
      </c>
      <c r="E357">
        <v>679</v>
      </c>
      <c r="F357">
        <f t="shared" si="5"/>
        <v>11</v>
      </c>
      <c r="G357" t="str">
        <f>STANDINGS_W[[#This Row],[League]]&amp;STANDINGS_W[[#This Row],[Team]]</f>
        <v>$150 Draft Champions Dec 21 1:00 pm Lg.3568Riderboot 1 DC</v>
      </c>
    </row>
    <row r="358" spans="1:7" x14ac:dyDescent="0.25">
      <c r="A358">
        <v>2286</v>
      </c>
      <c r="B358" t="s">
        <v>17</v>
      </c>
      <c r="C358" t="s">
        <v>801</v>
      </c>
      <c r="D358">
        <v>74</v>
      </c>
      <c r="E358">
        <v>621</v>
      </c>
      <c r="F358">
        <f t="shared" si="5"/>
        <v>12</v>
      </c>
      <c r="G358" t="str">
        <f>STANDINGS_W[[#This Row],[League]]&amp;STANDINGS_W[[#This Row],[Team]]</f>
        <v>$150 Draft Champions Dec 21 1:00 pm Lg.3568Millertime</v>
      </c>
    </row>
    <row r="359" spans="1:7" x14ac:dyDescent="0.25">
      <c r="A359">
        <v>2609</v>
      </c>
      <c r="B359" t="s">
        <v>802</v>
      </c>
      <c r="C359" t="s">
        <v>801</v>
      </c>
      <c r="D359">
        <v>66</v>
      </c>
      <c r="E359">
        <v>285.5</v>
      </c>
      <c r="F359">
        <f t="shared" si="5"/>
        <v>13</v>
      </c>
      <c r="G359" t="str">
        <f>STANDINGS_W[[#This Row],[League]]&amp;STANDINGS_W[[#This Row],[Team]]</f>
        <v>$150 Draft Champions Dec 21 1:00 pm Lg.3568Carolina Lightning</v>
      </c>
    </row>
    <row r="360" spans="1:7" x14ac:dyDescent="0.25">
      <c r="A360">
        <v>2764</v>
      </c>
      <c r="B360" t="s">
        <v>109</v>
      </c>
      <c r="C360" t="s">
        <v>801</v>
      </c>
      <c r="D360">
        <v>61</v>
      </c>
      <c r="E360">
        <v>139</v>
      </c>
      <c r="F360">
        <f t="shared" si="5"/>
        <v>14</v>
      </c>
      <c r="G360" t="str">
        <f>STANDINGS_W[[#This Row],[League]]&amp;STANDINGS_W[[#This Row],[Team]]</f>
        <v>$150 Draft Champions Dec 21 1:00 pm Lg.3568BIG LUSCIOUS</v>
      </c>
    </row>
    <row r="361" spans="1:7" x14ac:dyDescent="0.25">
      <c r="A361">
        <v>2843</v>
      </c>
      <c r="B361" t="s">
        <v>804</v>
      </c>
      <c r="C361" t="s">
        <v>801</v>
      </c>
      <c r="D361">
        <v>57</v>
      </c>
      <c r="E361">
        <v>74</v>
      </c>
      <c r="F361">
        <f t="shared" si="5"/>
        <v>15</v>
      </c>
      <c r="G361" t="str">
        <f>STANDINGS_W[[#This Row],[League]]&amp;STANDINGS_W[[#This Row],[Team]]</f>
        <v>$150 Draft Champions Dec 21 1:00 pm Lg.3568papas nine</v>
      </c>
    </row>
    <row r="362" spans="1:7" x14ac:dyDescent="0.25">
      <c r="A362">
        <v>79</v>
      </c>
      <c r="B362" t="s">
        <v>818</v>
      </c>
      <c r="C362" t="s">
        <v>811</v>
      </c>
      <c r="D362">
        <v>110</v>
      </c>
      <c r="E362">
        <v>2826.5</v>
      </c>
      <c r="F362">
        <f t="shared" si="5"/>
        <v>1</v>
      </c>
      <c r="G362" t="str">
        <f>STANDINGS_W[[#This Row],[League]]&amp;STANDINGS_W[[#This Row],[Team]]</f>
        <v>$150 Draft Champions Dec 22 1:00 pm Lg.3569Cedar Saison Cedenos</v>
      </c>
    </row>
    <row r="363" spans="1:7" x14ac:dyDescent="0.25">
      <c r="A363">
        <v>283</v>
      </c>
      <c r="B363" t="s">
        <v>431</v>
      </c>
      <c r="C363" t="s">
        <v>811</v>
      </c>
      <c r="D363">
        <v>101</v>
      </c>
      <c r="E363">
        <v>2609</v>
      </c>
      <c r="F363">
        <f t="shared" si="5"/>
        <v>2</v>
      </c>
      <c r="G363" t="str">
        <f>STANDINGS_W[[#This Row],[League]]&amp;STANDINGS_W[[#This Row],[Team]]</f>
        <v>$150 Draft Champions Dec 22 1:00 pm Lg.3569BIG LUSCIOUS II</v>
      </c>
    </row>
    <row r="364" spans="1:7" x14ac:dyDescent="0.25">
      <c r="A364">
        <v>337</v>
      </c>
      <c r="B364" t="s">
        <v>813</v>
      </c>
      <c r="C364" t="s">
        <v>811</v>
      </c>
      <c r="D364">
        <v>100</v>
      </c>
      <c r="E364">
        <v>2566</v>
      </c>
      <c r="F364">
        <f t="shared" si="5"/>
        <v>3</v>
      </c>
      <c r="G364" t="str">
        <f>STANDINGS_W[[#This Row],[League]]&amp;STANDINGS_W[[#This Row],[Team]]</f>
        <v>$150 Draft Champions Dec 22 1:00 pm Lg.3569Ironwood Renegades</v>
      </c>
    </row>
    <row r="365" spans="1:7" x14ac:dyDescent="0.25">
      <c r="A365">
        <v>561</v>
      </c>
      <c r="B365" t="s">
        <v>96</v>
      </c>
      <c r="C365" t="s">
        <v>811</v>
      </c>
      <c r="D365">
        <v>96</v>
      </c>
      <c r="E365">
        <v>2358</v>
      </c>
      <c r="F365">
        <f t="shared" si="5"/>
        <v>4</v>
      </c>
      <c r="G365" t="str">
        <f>STANDINGS_W[[#This Row],[League]]&amp;STANDINGS_W[[#This Row],[Team]]</f>
        <v>$150 Draft Champions Dec 22 1:00 pm Lg.3569Surrender Dorothy! (2)</v>
      </c>
    </row>
    <row r="366" spans="1:7" x14ac:dyDescent="0.25">
      <c r="A366">
        <v>1267</v>
      </c>
      <c r="B366" t="s">
        <v>814</v>
      </c>
      <c r="C366" t="s">
        <v>811</v>
      </c>
      <c r="D366">
        <v>86</v>
      </c>
      <c r="E366">
        <v>1608</v>
      </c>
      <c r="F366">
        <f t="shared" si="5"/>
        <v>5</v>
      </c>
      <c r="G366" t="str">
        <f>STANDINGS_W[[#This Row],[League]]&amp;STANDINGS_W[[#This Row],[Team]]</f>
        <v>$150 Draft Champions Dec 22 1:00 pm Lg.3569Dwight Evans DC15 150</v>
      </c>
    </row>
    <row r="367" spans="1:7" x14ac:dyDescent="0.25">
      <c r="A367">
        <v>1315</v>
      </c>
      <c r="B367" t="s">
        <v>810</v>
      </c>
      <c r="C367" t="s">
        <v>811</v>
      </c>
      <c r="D367">
        <v>86</v>
      </c>
      <c r="E367">
        <v>1608</v>
      </c>
      <c r="F367">
        <f t="shared" si="5"/>
        <v>6</v>
      </c>
      <c r="G367" t="str">
        <f>STANDINGS_W[[#This Row],[League]]&amp;STANDINGS_W[[#This Row],[Team]]</f>
        <v>$150 Draft Champions Dec 22 1:00 pm Lg.3569Sultans of Swat 1</v>
      </c>
    </row>
    <row r="368" spans="1:7" x14ac:dyDescent="0.25">
      <c r="A368">
        <v>1602</v>
      </c>
      <c r="B368" t="s">
        <v>815</v>
      </c>
      <c r="C368" t="s">
        <v>811</v>
      </c>
      <c r="D368">
        <v>83</v>
      </c>
      <c r="E368">
        <v>1322</v>
      </c>
      <c r="F368">
        <f t="shared" si="5"/>
        <v>7</v>
      </c>
      <c r="G368" t="str">
        <f>STANDINGS_W[[#This Row],[League]]&amp;STANDINGS_W[[#This Row],[Team]]</f>
        <v>$150 Draft Champions Dec 22 1:00 pm Lg.3569SpinningSeams3</v>
      </c>
    </row>
    <row r="369" spans="1:7" x14ac:dyDescent="0.25">
      <c r="A369">
        <v>1656</v>
      </c>
      <c r="B369" t="s">
        <v>71</v>
      </c>
      <c r="C369" t="s">
        <v>811</v>
      </c>
      <c r="D369">
        <v>82</v>
      </c>
      <c r="E369">
        <v>1233</v>
      </c>
      <c r="F369">
        <f t="shared" si="5"/>
        <v>8</v>
      </c>
      <c r="G369" t="str">
        <f>STANDINGS_W[[#This Row],[League]]&amp;STANDINGS_W[[#This Row],[Team]]</f>
        <v>$150 Draft Champions Dec 22 1:00 pm Lg.3569Frozen Ropes</v>
      </c>
    </row>
    <row r="370" spans="1:7" x14ac:dyDescent="0.25">
      <c r="A370">
        <v>1721</v>
      </c>
      <c r="B370" t="s">
        <v>277</v>
      </c>
      <c r="C370" t="s">
        <v>811</v>
      </c>
      <c r="D370">
        <v>82</v>
      </c>
      <c r="E370">
        <v>1233</v>
      </c>
      <c r="F370">
        <f t="shared" si="5"/>
        <v>9</v>
      </c>
      <c r="G370" t="str">
        <f>STANDINGS_W[[#This Row],[League]]&amp;STANDINGS_W[[#This Row],[Team]]</f>
        <v>$150 Draft Champions Dec 22 1:00 pm Lg.3569ZULETA</v>
      </c>
    </row>
    <row r="371" spans="1:7" x14ac:dyDescent="0.25">
      <c r="A371">
        <v>1735</v>
      </c>
      <c r="B371" t="s">
        <v>819</v>
      </c>
      <c r="C371" t="s">
        <v>811</v>
      </c>
      <c r="D371">
        <v>81</v>
      </c>
      <c r="E371">
        <v>1147.5</v>
      </c>
      <c r="F371">
        <f t="shared" si="5"/>
        <v>10</v>
      </c>
      <c r="G371" t="str">
        <f>STANDINGS_W[[#This Row],[League]]&amp;STANDINGS_W[[#This Row],[Team]]</f>
        <v>$150 Draft Champions Dec 22 1:00 pm Lg.3569Chico Lind's Hermanos - DC 15</v>
      </c>
    </row>
    <row r="372" spans="1:7" x14ac:dyDescent="0.25">
      <c r="A372">
        <v>1816</v>
      </c>
      <c r="B372" t="s">
        <v>816</v>
      </c>
      <c r="C372" t="s">
        <v>811</v>
      </c>
      <c r="D372">
        <v>80</v>
      </c>
      <c r="E372">
        <v>1063.5</v>
      </c>
      <c r="F372">
        <f t="shared" si="5"/>
        <v>11</v>
      </c>
      <c r="G372" t="str">
        <f>STANDINGS_W[[#This Row],[League]]&amp;STANDINGS_W[[#This Row],[Team]]</f>
        <v>$150 Draft Champions Dec 22 1:00 pm Lg.3569Cubs Lose!!! Cubs Lose!!!</v>
      </c>
    </row>
    <row r="373" spans="1:7" x14ac:dyDescent="0.25">
      <c r="A373">
        <v>2000</v>
      </c>
      <c r="B373" t="s">
        <v>186</v>
      </c>
      <c r="C373" t="s">
        <v>811</v>
      </c>
      <c r="D373">
        <v>78</v>
      </c>
      <c r="E373">
        <v>907.5</v>
      </c>
      <c r="F373">
        <f t="shared" si="5"/>
        <v>12</v>
      </c>
      <c r="G373" t="str">
        <f>STANDINGS_W[[#This Row],[League]]&amp;STANDINGS_W[[#This Row],[Team]]</f>
        <v>$150 Draft Champions Dec 22 1:00 pm Lg.3569LONG GONE</v>
      </c>
    </row>
    <row r="374" spans="1:7" x14ac:dyDescent="0.25">
      <c r="A374">
        <v>2157</v>
      </c>
      <c r="B374" t="s">
        <v>817</v>
      </c>
      <c r="C374" t="s">
        <v>811</v>
      </c>
      <c r="D374">
        <v>76</v>
      </c>
      <c r="E374">
        <v>755.5</v>
      </c>
      <c r="F374">
        <f t="shared" si="5"/>
        <v>13</v>
      </c>
      <c r="G374" t="str">
        <f>STANDINGS_W[[#This Row],[League]]&amp;STANDINGS_W[[#This Row],[Team]]</f>
        <v>$150 Draft Champions Dec 22 1:00 pm Lg.3569Potter and Pigz</v>
      </c>
    </row>
    <row r="375" spans="1:7" x14ac:dyDescent="0.25">
      <c r="A375">
        <v>2273</v>
      </c>
      <c r="B375" t="s">
        <v>812</v>
      </c>
      <c r="C375" t="s">
        <v>811</v>
      </c>
      <c r="D375">
        <v>74</v>
      </c>
      <c r="E375">
        <v>621</v>
      </c>
      <c r="F375">
        <f t="shared" si="5"/>
        <v>14</v>
      </c>
      <c r="G375" t="str">
        <f>STANDINGS_W[[#This Row],[League]]&amp;STANDINGS_W[[#This Row],[Team]]</f>
        <v>$150 Draft Champions Dec 22 1:00 pm Lg.3569Dammit Moon Moon</v>
      </c>
    </row>
    <row r="376" spans="1:7" x14ac:dyDescent="0.25">
      <c r="A376">
        <v>2615</v>
      </c>
      <c r="B376" t="s">
        <v>33</v>
      </c>
      <c r="C376" t="s">
        <v>811</v>
      </c>
      <c r="D376">
        <v>66</v>
      </c>
      <c r="E376">
        <v>285.5</v>
      </c>
      <c r="F376">
        <f t="shared" si="5"/>
        <v>15</v>
      </c>
      <c r="G376" t="str">
        <f>STANDINGS_W[[#This Row],[League]]&amp;STANDINGS_W[[#This Row],[Team]]</f>
        <v>$150 Draft Champions Dec 22 1:00 pm Lg.3569Highlander</v>
      </c>
    </row>
    <row r="377" spans="1:7" x14ac:dyDescent="0.25">
      <c r="A377">
        <v>241</v>
      </c>
      <c r="B377" t="s">
        <v>827</v>
      </c>
      <c r="C377" t="s">
        <v>821</v>
      </c>
      <c r="D377">
        <v>103</v>
      </c>
      <c r="E377">
        <v>2678</v>
      </c>
      <c r="F377">
        <f t="shared" si="5"/>
        <v>1</v>
      </c>
      <c r="G377" t="str">
        <f>STANDINGS_W[[#This Row],[League]]&amp;STANDINGS_W[[#This Row],[Team]]</f>
        <v>$150 Draft Champions Dec 24 1:00 pm Lg.3570The Final Boss</v>
      </c>
    </row>
    <row r="378" spans="1:7" x14ac:dyDescent="0.25">
      <c r="A378">
        <v>557</v>
      </c>
      <c r="B378" t="s">
        <v>466</v>
      </c>
      <c r="C378" t="s">
        <v>821</v>
      </c>
      <c r="D378">
        <v>96</v>
      </c>
      <c r="E378">
        <v>2358</v>
      </c>
      <c r="F378">
        <f t="shared" si="5"/>
        <v>2</v>
      </c>
      <c r="G378" t="str">
        <f>STANDINGS_W[[#This Row],[League]]&amp;STANDINGS_W[[#This Row],[Team]]</f>
        <v>$150 Draft Champions Dec 24 1:00 pm Lg.3570Red Barons</v>
      </c>
    </row>
    <row r="379" spans="1:7" x14ac:dyDescent="0.25">
      <c r="A379">
        <v>755</v>
      </c>
      <c r="B379" t="s">
        <v>829</v>
      </c>
      <c r="C379" t="s">
        <v>821</v>
      </c>
      <c r="D379">
        <v>93</v>
      </c>
      <c r="E379">
        <v>2164.5</v>
      </c>
      <c r="F379">
        <f t="shared" si="5"/>
        <v>3</v>
      </c>
      <c r="G379" t="str">
        <f>STANDINGS_W[[#This Row],[League]]&amp;STANDINGS_W[[#This Row],[Team]]</f>
        <v>$150 Draft Champions Dec 24 1:00 pm Lg.3570SEMPER FI 8</v>
      </c>
    </row>
    <row r="380" spans="1:7" x14ac:dyDescent="0.25">
      <c r="A380">
        <v>932</v>
      </c>
      <c r="B380" t="s">
        <v>822</v>
      </c>
      <c r="C380" t="s">
        <v>821</v>
      </c>
      <c r="D380">
        <v>91</v>
      </c>
      <c r="E380">
        <v>2007.5</v>
      </c>
      <c r="F380">
        <f t="shared" si="5"/>
        <v>4</v>
      </c>
      <c r="G380" t="str">
        <f>STANDINGS_W[[#This Row],[League]]&amp;STANDINGS_W[[#This Row],[Team]]</f>
        <v>$150 Draft Champions Dec 24 1:00 pm Lg.3570The Panic, The Vomit</v>
      </c>
    </row>
    <row r="381" spans="1:7" x14ac:dyDescent="0.25">
      <c r="A381">
        <v>1093</v>
      </c>
      <c r="B381" t="s">
        <v>826</v>
      </c>
      <c r="C381" t="s">
        <v>821</v>
      </c>
      <c r="D381">
        <v>88</v>
      </c>
      <c r="E381">
        <v>1779.5</v>
      </c>
      <c r="F381">
        <f t="shared" si="5"/>
        <v>5</v>
      </c>
      <c r="G381" t="str">
        <f>STANDINGS_W[[#This Row],[League]]&amp;STANDINGS_W[[#This Row],[Team]]</f>
        <v>$150 Draft Champions Dec 24 1:00 pm Lg.35702016 DC001</v>
      </c>
    </row>
    <row r="382" spans="1:7" x14ac:dyDescent="0.25">
      <c r="A382">
        <v>1172</v>
      </c>
      <c r="B382" t="s">
        <v>820</v>
      </c>
      <c r="C382" t="s">
        <v>821</v>
      </c>
      <c r="D382">
        <v>87</v>
      </c>
      <c r="E382">
        <v>1700.5</v>
      </c>
      <c r="F382">
        <f t="shared" si="5"/>
        <v>6</v>
      </c>
      <c r="G382" t="str">
        <f>STANDINGS_W[[#This Row],[League]]&amp;STANDINGS_W[[#This Row],[Team]]</f>
        <v>$150 Draft Champions Dec 24 1:00 pm Lg.3570A1A Car Wash</v>
      </c>
    </row>
    <row r="383" spans="1:7" x14ac:dyDescent="0.25">
      <c r="A383">
        <v>1221</v>
      </c>
      <c r="B383" t="s">
        <v>584</v>
      </c>
      <c r="C383" t="s">
        <v>821</v>
      </c>
      <c r="D383">
        <v>87</v>
      </c>
      <c r="E383">
        <v>1700.5</v>
      </c>
      <c r="F383">
        <f t="shared" si="5"/>
        <v>7</v>
      </c>
      <c r="G383" t="str">
        <f>STANDINGS_W[[#This Row],[League]]&amp;STANDINGS_W[[#This Row],[Team]]</f>
        <v>$150 Draft Champions Dec 24 1:00 pm Lg.3570Team Hughes</v>
      </c>
    </row>
    <row r="384" spans="1:7" x14ac:dyDescent="0.25">
      <c r="A384">
        <v>1250</v>
      </c>
      <c r="B384" t="s">
        <v>828</v>
      </c>
      <c r="C384" t="s">
        <v>821</v>
      </c>
      <c r="D384">
        <v>87</v>
      </c>
      <c r="E384">
        <v>1700.5</v>
      </c>
      <c r="F384">
        <f t="shared" si="5"/>
        <v>8</v>
      </c>
      <c r="G384" t="str">
        <f>STANDINGS_W[[#This Row],[League]]&amp;STANDINGS_W[[#This Row],[Team]]</f>
        <v>$150 Draft Champions Dec 24 1:00 pm Lg.3570zima...</v>
      </c>
    </row>
    <row r="385" spans="1:7" x14ac:dyDescent="0.25">
      <c r="A385">
        <v>1527</v>
      </c>
      <c r="B385" t="s">
        <v>726</v>
      </c>
      <c r="C385" t="s">
        <v>821</v>
      </c>
      <c r="D385">
        <v>84</v>
      </c>
      <c r="E385">
        <v>1408.5</v>
      </c>
      <c r="F385">
        <f t="shared" si="5"/>
        <v>9</v>
      </c>
      <c r="G385" t="str">
        <f>STANDINGS_W[[#This Row],[League]]&amp;STANDINGS_W[[#This Row],[Team]]</f>
        <v>$150 Draft Champions Dec 24 1:00 pm Lg.3570Team Warner</v>
      </c>
    </row>
    <row r="386" spans="1:7" x14ac:dyDescent="0.25">
      <c r="A386">
        <v>1600</v>
      </c>
      <c r="B386" t="s">
        <v>824</v>
      </c>
      <c r="C386" t="s">
        <v>821</v>
      </c>
      <c r="D386">
        <v>83</v>
      </c>
      <c r="E386">
        <v>1322</v>
      </c>
      <c r="F386">
        <f t="shared" si="5"/>
        <v>10</v>
      </c>
      <c r="G386" t="str">
        <f>STANDINGS_W[[#This Row],[League]]&amp;STANDINGS_W[[#This Row],[Team]]</f>
        <v>$150 Draft Champions Dec 24 1:00 pm Lg.3570Seymour</v>
      </c>
    </row>
    <row r="387" spans="1:7" x14ac:dyDescent="0.25">
      <c r="A387">
        <v>1936</v>
      </c>
      <c r="B387" t="s">
        <v>825</v>
      </c>
      <c r="C387" t="s">
        <v>821</v>
      </c>
      <c r="D387">
        <v>79</v>
      </c>
      <c r="E387">
        <v>980.5</v>
      </c>
      <c r="F387">
        <f t="shared" ref="F387:F450" si="6">IF(C387=C386,F386+1,1)</f>
        <v>11</v>
      </c>
      <c r="G387" t="str">
        <f>STANDINGS_W[[#This Row],[League]]&amp;STANDINGS_W[[#This Row],[Team]]</f>
        <v>$150 Draft Champions Dec 24 1:00 pm Lg.3570Smyly Face</v>
      </c>
    </row>
    <row r="388" spans="1:7" x14ac:dyDescent="0.25">
      <c r="A388">
        <v>1973</v>
      </c>
      <c r="B388" t="s">
        <v>475</v>
      </c>
      <c r="C388" t="s">
        <v>821</v>
      </c>
      <c r="D388">
        <v>78</v>
      </c>
      <c r="E388">
        <v>907.5</v>
      </c>
      <c r="F388">
        <f t="shared" si="6"/>
        <v>12</v>
      </c>
      <c r="G388" t="str">
        <f>STANDINGS_W[[#This Row],[League]]&amp;STANDINGS_W[[#This Row],[Team]]</f>
        <v>$150 Draft Champions Dec 24 1:00 pm Lg.3570Bad "Buccos"</v>
      </c>
    </row>
    <row r="389" spans="1:7" x14ac:dyDescent="0.25">
      <c r="A389">
        <v>2340</v>
      </c>
      <c r="B389" t="s">
        <v>128</v>
      </c>
      <c r="C389" t="s">
        <v>821</v>
      </c>
      <c r="D389">
        <v>73</v>
      </c>
      <c r="E389">
        <v>576</v>
      </c>
      <c r="F389">
        <f t="shared" si="6"/>
        <v>13</v>
      </c>
      <c r="G389" t="str">
        <f>STANDINGS_W[[#This Row],[League]]&amp;STANDINGS_W[[#This Row],[Team]]</f>
        <v>$150 Draft Champions Dec 24 1:00 pm Lg.3570Team Boelkens</v>
      </c>
    </row>
    <row r="390" spans="1:7" x14ac:dyDescent="0.25">
      <c r="A390">
        <v>2623</v>
      </c>
      <c r="B390" t="s">
        <v>823</v>
      </c>
      <c r="C390" t="s">
        <v>821</v>
      </c>
      <c r="D390">
        <v>66</v>
      </c>
      <c r="E390">
        <v>285.5</v>
      </c>
      <c r="F390">
        <f t="shared" si="6"/>
        <v>14</v>
      </c>
      <c r="G390" t="str">
        <f>STANDINGS_W[[#This Row],[League]]&amp;STANDINGS_W[[#This Row],[Team]]</f>
        <v>$150 Draft Champions Dec 24 1:00 pm Lg.3570Moz Boyz 10</v>
      </c>
    </row>
    <row r="391" spans="1:7" x14ac:dyDescent="0.25">
      <c r="A391">
        <v>2672</v>
      </c>
      <c r="B391" t="s">
        <v>397</v>
      </c>
      <c r="C391" t="s">
        <v>821</v>
      </c>
      <c r="D391">
        <v>65</v>
      </c>
      <c r="E391">
        <v>251.5</v>
      </c>
      <c r="F391">
        <f t="shared" si="6"/>
        <v>15</v>
      </c>
      <c r="G391" t="str">
        <f>STANDINGS_W[[#This Row],[League]]&amp;STANDINGS_W[[#This Row],[Team]]</f>
        <v>$150 Draft Champions Dec 24 1:00 pm Lg.3570neener neener</v>
      </c>
    </row>
    <row r="392" spans="1:7" x14ac:dyDescent="0.25">
      <c r="A392">
        <v>600</v>
      </c>
      <c r="B392" t="s">
        <v>835</v>
      </c>
      <c r="C392" t="s">
        <v>831</v>
      </c>
      <c r="D392">
        <v>95</v>
      </c>
      <c r="E392">
        <v>2298</v>
      </c>
      <c r="F392">
        <f t="shared" si="6"/>
        <v>1</v>
      </c>
      <c r="G392" t="str">
        <f>STANDINGS_W[[#This Row],[League]]&amp;STANDINGS_W[[#This Row],[Team]]</f>
        <v>$150 Draft Champions Dec 24 1:00 pm Lg.3571EA Sports 17</v>
      </c>
    </row>
    <row r="393" spans="1:7" x14ac:dyDescent="0.25">
      <c r="A393">
        <v>616</v>
      </c>
      <c r="B393" t="s">
        <v>842</v>
      </c>
      <c r="C393" t="s">
        <v>831</v>
      </c>
      <c r="D393">
        <v>95</v>
      </c>
      <c r="E393">
        <v>2298</v>
      </c>
      <c r="F393">
        <f t="shared" si="6"/>
        <v>2</v>
      </c>
      <c r="G393" t="str">
        <f>STANDINGS_W[[#This Row],[League]]&amp;STANDINGS_W[[#This Row],[Team]]</f>
        <v>$150 Draft Champions Dec 24 1:00 pm Lg.3571SEMPER FI 9</v>
      </c>
    </row>
    <row r="394" spans="1:7" x14ac:dyDescent="0.25">
      <c r="A394">
        <v>660</v>
      </c>
      <c r="B394" t="s">
        <v>838</v>
      </c>
      <c r="C394" t="s">
        <v>831</v>
      </c>
      <c r="D394">
        <v>94</v>
      </c>
      <c r="E394">
        <v>2239.5</v>
      </c>
      <c r="F394">
        <f t="shared" si="6"/>
        <v>3</v>
      </c>
      <c r="G394" t="str">
        <f>STANDINGS_W[[#This Row],[League]]&amp;STANDINGS_W[[#This Row],[Team]]</f>
        <v>$150 Draft Champions Dec 24 1:00 pm Lg.3571Galileo</v>
      </c>
    </row>
    <row r="395" spans="1:7" x14ac:dyDescent="0.25">
      <c r="A395">
        <v>668</v>
      </c>
      <c r="B395" t="s">
        <v>832</v>
      </c>
      <c r="C395" t="s">
        <v>831</v>
      </c>
      <c r="D395">
        <v>94</v>
      </c>
      <c r="E395">
        <v>2239.5</v>
      </c>
      <c r="F395">
        <f t="shared" si="6"/>
        <v>4</v>
      </c>
      <c r="G395" t="str">
        <f>STANDINGS_W[[#This Row],[League]]&amp;STANDINGS_W[[#This Row],[Team]]</f>
        <v>$150 Draft Champions Dec 24 1:00 pm Lg.3571JacuzziGeorge</v>
      </c>
    </row>
    <row r="396" spans="1:7" x14ac:dyDescent="0.25">
      <c r="A396">
        <v>710</v>
      </c>
      <c r="B396" t="s">
        <v>840</v>
      </c>
      <c r="C396" t="s">
        <v>831</v>
      </c>
      <c r="D396">
        <v>93</v>
      </c>
      <c r="E396">
        <v>2164.5</v>
      </c>
      <c r="F396">
        <f t="shared" si="6"/>
        <v>5</v>
      </c>
      <c r="G396" t="str">
        <f>STANDINGS_W[[#This Row],[League]]&amp;STANDINGS_W[[#This Row],[Team]]</f>
        <v>$150 Draft Champions Dec 24 1:00 pm Lg.3571BK Mets DC 2</v>
      </c>
    </row>
    <row r="397" spans="1:7" x14ac:dyDescent="0.25">
      <c r="A397">
        <v>897</v>
      </c>
      <c r="B397" t="s">
        <v>833</v>
      </c>
      <c r="C397" t="s">
        <v>831</v>
      </c>
      <c r="D397">
        <v>91</v>
      </c>
      <c r="E397">
        <v>2007.5</v>
      </c>
      <c r="F397">
        <f t="shared" si="6"/>
        <v>6</v>
      </c>
      <c r="G397" t="str">
        <f>STANDINGS_W[[#This Row],[League]]&amp;STANDINGS_W[[#This Row],[Team]]</f>
        <v>$150 Draft Champions Dec 24 1:00 pm Lg.3571Madcow - DC4</v>
      </c>
    </row>
    <row r="398" spans="1:7" x14ac:dyDescent="0.25">
      <c r="A398">
        <v>990</v>
      </c>
      <c r="B398" t="s">
        <v>841</v>
      </c>
      <c r="C398" t="s">
        <v>831</v>
      </c>
      <c r="D398">
        <v>90</v>
      </c>
      <c r="E398">
        <v>1929</v>
      </c>
      <c r="F398">
        <f t="shared" si="6"/>
        <v>7</v>
      </c>
      <c r="G398" t="str">
        <f>STANDINGS_W[[#This Row],[League]]&amp;STANDINGS_W[[#This Row],[Team]]</f>
        <v>$150 Draft Champions Dec 24 1:00 pm Lg.3571Slip Stitches 2</v>
      </c>
    </row>
    <row r="399" spans="1:7" x14ac:dyDescent="0.25">
      <c r="A399">
        <v>1002</v>
      </c>
      <c r="B399" t="s">
        <v>14</v>
      </c>
      <c r="C399" t="s">
        <v>831</v>
      </c>
      <c r="D399">
        <v>90</v>
      </c>
      <c r="E399">
        <v>1929</v>
      </c>
      <c r="F399">
        <f t="shared" si="6"/>
        <v>8</v>
      </c>
      <c r="G399" t="str">
        <f>STANDINGS_W[[#This Row],[League]]&amp;STANDINGS_W[[#This Row],[Team]]</f>
        <v>$150 Draft Champions Dec 24 1:00 pm Lg.3571Team Martin</v>
      </c>
    </row>
    <row r="400" spans="1:7" x14ac:dyDescent="0.25">
      <c r="A400">
        <v>1012</v>
      </c>
      <c r="B400" t="s">
        <v>839</v>
      </c>
      <c r="C400" t="s">
        <v>831</v>
      </c>
      <c r="D400">
        <v>90</v>
      </c>
      <c r="E400">
        <v>1929</v>
      </c>
      <c r="F400">
        <f t="shared" si="6"/>
        <v>9</v>
      </c>
      <c r="G400" t="str">
        <f>STANDINGS_W[[#This Row],[League]]&amp;STANDINGS_W[[#This Row],[Team]]</f>
        <v>$150 Draft Champions Dec 24 1:00 pm Lg.3571The Achievers - DC 2</v>
      </c>
    </row>
    <row r="401" spans="1:7" x14ac:dyDescent="0.25">
      <c r="A401">
        <v>1281</v>
      </c>
      <c r="B401" t="s">
        <v>836</v>
      </c>
      <c r="C401" t="s">
        <v>831</v>
      </c>
      <c r="D401">
        <v>86</v>
      </c>
      <c r="E401">
        <v>1608</v>
      </c>
      <c r="F401">
        <f t="shared" si="6"/>
        <v>10</v>
      </c>
      <c r="G401" t="str">
        <f>STANDINGS_W[[#This Row],[League]]&amp;STANDINGS_W[[#This Row],[Team]]</f>
        <v>$150 Draft Champions Dec 24 1:00 pm Lg.3571KJ || DC2</v>
      </c>
    </row>
    <row r="402" spans="1:7" x14ac:dyDescent="0.25">
      <c r="A402">
        <v>1342</v>
      </c>
      <c r="B402" t="s">
        <v>87</v>
      </c>
      <c r="C402" t="s">
        <v>831</v>
      </c>
      <c r="D402">
        <v>86</v>
      </c>
      <c r="E402">
        <v>1608</v>
      </c>
      <c r="F402">
        <f t="shared" si="6"/>
        <v>11</v>
      </c>
      <c r="G402" t="str">
        <f>STANDINGS_W[[#This Row],[League]]&amp;STANDINGS_W[[#This Row],[Team]]</f>
        <v>$150 Draft Champions Dec 24 1:00 pm Lg.3571The Northsiders</v>
      </c>
    </row>
    <row r="403" spans="1:7" x14ac:dyDescent="0.25">
      <c r="A403">
        <v>1508</v>
      </c>
      <c r="B403" t="s">
        <v>830</v>
      </c>
      <c r="C403" t="s">
        <v>831</v>
      </c>
      <c r="D403">
        <v>84</v>
      </c>
      <c r="E403">
        <v>1408.5</v>
      </c>
      <c r="F403">
        <f t="shared" si="6"/>
        <v>12</v>
      </c>
      <c r="G403" t="str">
        <f>STANDINGS_W[[#This Row],[League]]&amp;STANDINGS_W[[#This Row],[Team]]</f>
        <v>$150 Draft Champions Dec 24 1:00 pm Lg.3571Strike Force</v>
      </c>
    </row>
    <row r="404" spans="1:7" x14ac:dyDescent="0.25">
      <c r="A404">
        <v>2209</v>
      </c>
      <c r="B404" t="s">
        <v>834</v>
      </c>
      <c r="C404" t="s">
        <v>831</v>
      </c>
      <c r="D404">
        <v>75</v>
      </c>
      <c r="E404">
        <v>679</v>
      </c>
      <c r="F404">
        <f t="shared" si="6"/>
        <v>13</v>
      </c>
      <c r="G404" t="str">
        <f>STANDINGS_W[[#This Row],[League]]&amp;STANDINGS_W[[#This Row],[Team]]</f>
        <v>$150 Draft Champions Dec 24 1:00 pm Lg.3571ChipChopChip4</v>
      </c>
    </row>
    <row r="405" spans="1:7" x14ac:dyDescent="0.25">
      <c r="A405">
        <v>2574</v>
      </c>
      <c r="B405" t="s">
        <v>53</v>
      </c>
      <c r="C405" t="s">
        <v>831</v>
      </c>
      <c r="D405">
        <v>67</v>
      </c>
      <c r="E405">
        <v>321.5</v>
      </c>
      <c r="F405">
        <f t="shared" si="6"/>
        <v>14</v>
      </c>
      <c r="G405" t="str">
        <f>STANDINGS_W[[#This Row],[League]]&amp;STANDINGS_W[[#This Row],[Team]]</f>
        <v>$150 Draft Champions Dec 24 1:00 pm Lg.3571Baseball Furies</v>
      </c>
    </row>
    <row r="406" spans="1:7" x14ac:dyDescent="0.25">
      <c r="A406">
        <v>2799</v>
      </c>
      <c r="B406" t="s">
        <v>837</v>
      </c>
      <c r="C406" t="s">
        <v>831</v>
      </c>
      <c r="D406">
        <v>60</v>
      </c>
      <c r="E406">
        <v>119.5</v>
      </c>
      <c r="F406">
        <f t="shared" si="6"/>
        <v>15</v>
      </c>
      <c r="G406" t="str">
        <f>STANDINGS_W[[#This Row],[League]]&amp;STANDINGS_W[[#This Row],[Team]]</f>
        <v>$150 Draft Champions Dec 24 1:00 pm Lg.3571Vermont Expos</v>
      </c>
    </row>
    <row r="407" spans="1:7" x14ac:dyDescent="0.25">
      <c r="A407">
        <v>153</v>
      </c>
      <c r="B407" t="s">
        <v>849</v>
      </c>
      <c r="C407" t="s">
        <v>843</v>
      </c>
      <c r="D407">
        <v>106</v>
      </c>
      <c r="E407">
        <v>2752</v>
      </c>
      <c r="F407">
        <f t="shared" si="6"/>
        <v>1</v>
      </c>
      <c r="G407" t="str">
        <f>STANDINGS_W[[#This Row],[League]]&amp;STANDINGS_W[[#This Row],[Team]]</f>
        <v>$150 Draft Champions Dec 27 1:00 pm Lg.3572Fred Lynn DC18 150</v>
      </c>
    </row>
    <row r="408" spans="1:7" x14ac:dyDescent="0.25">
      <c r="A408">
        <v>513</v>
      </c>
      <c r="B408" t="s">
        <v>229</v>
      </c>
      <c r="C408" t="s">
        <v>843</v>
      </c>
      <c r="D408">
        <v>97</v>
      </c>
      <c r="E408">
        <v>2416.5</v>
      </c>
      <c r="F408">
        <f t="shared" si="6"/>
        <v>2</v>
      </c>
      <c r="G408" t="str">
        <f>STANDINGS_W[[#This Row],[League]]&amp;STANDINGS_W[[#This Row],[Team]]</f>
        <v>$150 Draft Champions Dec 27 1:00 pm Lg.3572The Minyan</v>
      </c>
    </row>
    <row r="409" spans="1:7" x14ac:dyDescent="0.25">
      <c r="A409">
        <v>798</v>
      </c>
      <c r="B409" t="s">
        <v>185</v>
      </c>
      <c r="C409" t="s">
        <v>843</v>
      </c>
      <c r="D409">
        <v>92</v>
      </c>
      <c r="E409">
        <v>2083</v>
      </c>
      <c r="F409">
        <f t="shared" si="6"/>
        <v>3</v>
      </c>
      <c r="G409" t="str">
        <f>STANDINGS_W[[#This Row],[League]]&amp;STANDINGS_W[[#This Row],[Team]]</f>
        <v>$150 Draft Champions Dec 27 1:00 pm Lg.3572Cococrispies</v>
      </c>
    </row>
    <row r="410" spans="1:7" x14ac:dyDescent="0.25">
      <c r="A410">
        <v>861</v>
      </c>
      <c r="B410" t="s">
        <v>151</v>
      </c>
      <c r="C410" t="s">
        <v>843</v>
      </c>
      <c r="D410">
        <v>92</v>
      </c>
      <c r="E410">
        <v>2083</v>
      </c>
      <c r="F410">
        <f t="shared" si="6"/>
        <v>4</v>
      </c>
      <c r="G410" t="str">
        <f>STANDINGS_W[[#This Row],[League]]&amp;STANDINGS_W[[#This Row],[Team]]</f>
        <v>$150 Draft Champions Dec 27 1:00 pm Lg.3572Thing 2</v>
      </c>
    </row>
    <row r="411" spans="1:7" x14ac:dyDescent="0.25">
      <c r="A411">
        <v>899</v>
      </c>
      <c r="B411" t="s">
        <v>17</v>
      </c>
      <c r="C411" t="s">
        <v>843</v>
      </c>
      <c r="D411">
        <v>91</v>
      </c>
      <c r="E411">
        <v>2007.5</v>
      </c>
      <c r="F411">
        <f t="shared" si="6"/>
        <v>5</v>
      </c>
      <c r="G411" t="str">
        <f>STANDINGS_W[[#This Row],[League]]&amp;STANDINGS_W[[#This Row],[Team]]</f>
        <v>$150 Draft Champions Dec 27 1:00 pm Lg.3572Millertime</v>
      </c>
    </row>
    <row r="412" spans="1:7" x14ac:dyDescent="0.25">
      <c r="A412">
        <v>976</v>
      </c>
      <c r="B412" t="s">
        <v>148</v>
      </c>
      <c r="C412" t="s">
        <v>843</v>
      </c>
      <c r="D412">
        <v>90</v>
      </c>
      <c r="E412">
        <v>1929</v>
      </c>
      <c r="F412">
        <f t="shared" si="6"/>
        <v>6</v>
      </c>
      <c r="G412" t="str">
        <f>STANDINGS_W[[#This Row],[League]]&amp;STANDINGS_W[[#This Row],[Team]]</f>
        <v>$150 Draft Champions Dec 27 1:00 pm Lg.3572Ocular Keratitis DC1</v>
      </c>
    </row>
    <row r="413" spans="1:7" x14ac:dyDescent="0.25">
      <c r="A413">
        <v>1280</v>
      </c>
      <c r="B413" t="s">
        <v>127</v>
      </c>
      <c r="C413" t="s">
        <v>843</v>
      </c>
      <c r="D413">
        <v>86</v>
      </c>
      <c r="E413">
        <v>1608</v>
      </c>
      <c r="F413">
        <f t="shared" si="6"/>
        <v>7</v>
      </c>
      <c r="G413" t="str">
        <f>STANDINGS_W[[#This Row],[League]]&amp;STANDINGS_W[[#This Row],[Team]]</f>
        <v>$150 Draft Champions Dec 27 1:00 pm Lg.3572Just An Old Vet</v>
      </c>
    </row>
    <row r="414" spans="1:7" x14ac:dyDescent="0.25">
      <c r="A414">
        <v>1390</v>
      </c>
      <c r="B414" t="s">
        <v>186</v>
      </c>
      <c r="C414" t="s">
        <v>843</v>
      </c>
      <c r="D414">
        <v>85</v>
      </c>
      <c r="E414">
        <v>1503.5</v>
      </c>
      <c r="F414">
        <f t="shared" si="6"/>
        <v>8</v>
      </c>
      <c r="G414" t="str">
        <f>STANDINGS_W[[#This Row],[League]]&amp;STANDINGS_W[[#This Row],[Team]]</f>
        <v>$150 Draft Champions Dec 27 1:00 pm Lg.3572LONG GONE</v>
      </c>
    </row>
    <row r="415" spans="1:7" x14ac:dyDescent="0.25">
      <c r="A415">
        <v>1421</v>
      </c>
      <c r="B415" t="s">
        <v>846</v>
      </c>
      <c r="C415" t="s">
        <v>843</v>
      </c>
      <c r="D415">
        <v>85</v>
      </c>
      <c r="E415">
        <v>1503.5</v>
      </c>
      <c r="F415">
        <f t="shared" si="6"/>
        <v>9</v>
      </c>
      <c r="G415" t="str">
        <f>STANDINGS_W[[#This Row],[League]]&amp;STANDINGS_W[[#This Row],[Team]]</f>
        <v>$150 Draft Champions Dec 27 1:00 pm Lg.3572Tall Timber DC18</v>
      </c>
    </row>
    <row r="416" spans="1:7" x14ac:dyDescent="0.25">
      <c r="A416">
        <v>1536</v>
      </c>
      <c r="B416" t="s">
        <v>848</v>
      </c>
      <c r="C416" t="s">
        <v>843</v>
      </c>
      <c r="D416">
        <v>84</v>
      </c>
      <c r="E416">
        <v>1408.5</v>
      </c>
      <c r="F416">
        <f t="shared" si="6"/>
        <v>10</v>
      </c>
      <c r="G416" t="str">
        <f>STANDINGS_W[[#This Row],[League]]&amp;STANDINGS_W[[#This Row],[Team]]</f>
        <v>$150 Draft Champions Dec 27 1:00 pm Lg.3572Wild Horse of the Osage</v>
      </c>
    </row>
    <row r="417" spans="1:7" x14ac:dyDescent="0.25">
      <c r="A417">
        <v>1819</v>
      </c>
      <c r="B417" t="s">
        <v>845</v>
      </c>
      <c r="C417" t="s">
        <v>843</v>
      </c>
      <c r="D417">
        <v>80</v>
      </c>
      <c r="E417">
        <v>1063.5</v>
      </c>
      <c r="F417">
        <f t="shared" si="6"/>
        <v>11</v>
      </c>
      <c r="G417" t="str">
        <f>STANDINGS_W[[#This Row],[League]]&amp;STANDINGS_W[[#This Row],[Team]]</f>
        <v>$150 Draft Champions Dec 27 1:00 pm Lg.3572Dizzy Esasky III</v>
      </c>
    </row>
    <row r="418" spans="1:7" x14ac:dyDescent="0.25">
      <c r="A418">
        <v>1824</v>
      </c>
      <c r="B418" t="s">
        <v>851</v>
      </c>
      <c r="C418" t="s">
        <v>843</v>
      </c>
      <c r="D418">
        <v>80</v>
      </c>
      <c r="E418">
        <v>1063.5</v>
      </c>
      <c r="F418">
        <f t="shared" si="6"/>
        <v>12</v>
      </c>
      <c r="G418" t="str">
        <f>STANDINGS_W[[#This Row],[League]]&amp;STANDINGS_W[[#This Row],[Team]]</f>
        <v>$150 Draft Champions Dec 27 1:00 pm Lg.3572Giant Pig</v>
      </c>
    </row>
    <row r="419" spans="1:7" x14ac:dyDescent="0.25">
      <c r="A419">
        <v>2126</v>
      </c>
      <c r="B419" t="s">
        <v>847</v>
      </c>
      <c r="C419" t="s">
        <v>843</v>
      </c>
      <c r="D419">
        <v>76</v>
      </c>
      <c r="E419">
        <v>755.5</v>
      </c>
      <c r="F419">
        <f t="shared" si="6"/>
        <v>13</v>
      </c>
      <c r="G419" t="str">
        <f>STANDINGS_W[[#This Row],[League]]&amp;STANDINGS_W[[#This Row],[Team]]</f>
        <v>$150 Draft Champions Dec 27 1:00 pm Lg.3572Charger Bar 2</v>
      </c>
    </row>
    <row r="420" spans="1:7" x14ac:dyDescent="0.25">
      <c r="A420">
        <v>2239</v>
      </c>
      <c r="B420" t="s">
        <v>850</v>
      </c>
      <c r="C420" t="s">
        <v>843</v>
      </c>
      <c r="D420">
        <v>75</v>
      </c>
      <c r="E420">
        <v>679</v>
      </c>
      <c r="F420">
        <f t="shared" si="6"/>
        <v>14</v>
      </c>
      <c r="G420" t="str">
        <f>STANDINGS_W[[#This Row],[League]]&amp;STANDINGS_W[[#This Row],[Team]]</f>
        <v>$150 Draft Champions Dec 27 1:00 pm Lg.3572Statesboro Blues</v>
      </c>
    </row>
    <row r="421" spans="1:7" x14ac:dyDescent="0.25">
      <c r="A421">
        <v>2771</v>
      </c>
      <c r="B421" t="s">
        <v>844</v>
      </c>
      <c r="C421" t="s">
        <v>843</v>
      </c>
      <c r="D421">
        <v>61</v>
      </c>
      <c r="E421">
        <v>139</v>
      </c>
      <c r="F421">
        <f t="shared" si="6"/>
        <v>15</v>
      </c>
      <c r="G421" t="str">
        <f>STANDINGS_W[[#This Row],[League]]&amp;STANDINGS_W[[#This Row],[Team]]</f>
        <v>$150 Draft Champions Dec 27 1:00 pm Lg.3572Risky Moles</v>
      </c>
    </row>
    <row r="422" spans="1:7" x14ac:dyDescent="0.25">
      <c r="A422">
        <v>373</v>
      </c>
      <c r="B422" t="s">
        <v>470</v>
      </c>
      <c r="C422" t="s">
        <v>853</v>
      </c>
      <c r="D422">
        <v>99</v>
      </c>
      <c r="E422">
        <v>2518.5</v>
      </c>
      <c r="F422">
        <f t="shared" si="6"/>
        <v>1</v>
      </c>
      <c r="G422" t="str">
        <f>STANDINGS_W[[#This Row],[League]]&amp;STANDINGS_W[[#This Row],[Team]]</f>
        <v>$150 Draft Champions Dec 29 1:00 pm Lg.3574Brickdust</v>
      </c>
    </row>
    <row r="423" spans="1:7" x14ac:dyDescent="0.25">
      <c r="A423">
        <v>465</v>
      </c>
      <c r="B423" t="s">
        <v>858</v>
      </c>
      <c r="C423" t="s">
        <v>853</v>
      </c>
      <c r="D423">
        <v>98</v>
      </c>
      <c r="E423">
        <v>2467</v>
      </c>
      <c r="F423">
        <f t="shared" si="6"/>
        <v>2</v>
      </c>
      <c r="G423" t="str">
        <f>STANDINGS_W[[#This Row],[League]]&amp;STANDINGS_W[[#This Row],[Team]]</f>
        <v>$150 Draft Champions Dec 29 1:00 pm Lg.3574The Olson Boys</v>
      </c>
    </row>
    <row r="424" spans="1:7" x14ac:dyDescent="0.25">
      <c r="A424">
        <v>606</v>
      </c>
      <c r="B424" t="s">
        <v>154</v>
      </c>
      <c r="C424" t="s">
        <v>853</v>
      </c>
      <c r="D424">
        <v>95</v>
      </c>
      <c r="E424">
        <v>2298</v>
      </c>
      <c r="F424">
        <f t="shared" si="6"/>
        <v>3</v>
      </c>
      <c r="G424" t="str">
        <f>STANDINGS_W[[#This Row],[League]]&amp;STANDINGS_W[[#This Row],[Team]]</f>
        <v>$150 Draft Champions Dec 29 1:00 pm Lg.3574GLG20s</v>
      </c>
    </row>
    <row r="425" spans="1:7" x14ac:dyDescent="0.25">
      <c r="A425">
        <v>611</v>
      </c>
      <c r="B425" t="s">
        <v>17</v>
      </c>
      <c r="C425" t="s">
        <v>853</v>
      </c>
      <c r="D425">
        <v>95</v>
      </c>
      <c r="E425">
        <v>2298</v>
      </c>
      <c r="F425">
        <f t="shared" si="6"/>
        <v>4</v>
      </c>
      <c r="G425" t="str">
        <f>STANDINGS_W[[#This Row],[League]]&amp;STANDINGS_W[[#This Row],[Team]]</f>
        <v>$150 Draft Champions Dec 29 1:00 pm Lg.3574Millertime</v>
      </c>
    </row>
    <row r="426" spans="1:7" x14ac:dyDescent="0.25">
      <c r="A426">
        <v>800</v>
      </c>
      <c r="B426" t="s">
        <v>56</v>
      </c>
      <c r="C426" t="s">
        <v>853</v>
      </c>
      <c r="D426">
        <v>92</v>
      </c>
      <c r="E426">
        <v>2083</v>
      </c>
      <c r="F426">
        <f t="shared" si="6"/>
        <v>5</v>
      </c>
      <c r="G426" t="str">
        <f>STANDINGS_W[[#This Row],[League]]&amp;STANDINGS_W[[#This Row],[Team]]</f>
        <v>$150 Draft Champions Dec 29 1:00 pm Lg.3574DOUGHBOYS</v>
      </c>
    </row>
    <row r="427" spans="1:7" x14ac:dyDescent="0.25">
      <c r="A427">
        <v>805</v>
      </c>
      <c r="B427" t="s">
        <v>331</v>
      </c>
      <c r="C427" t="s">
        <v>853</v>
      </c>
      <c r="D427">
        <v>92</v>
      </c>
      <c r="E427">
        <v>2083</v>
      </c>
      <c r="F427">
        <f t="shared" si="6"/>
        <v>6</v>
      </c>
      <c r="G427" t="str">
        <f>STANDINGS_W[[#This Row],[League]]&amp;STANDINGS_W[[#This Row],[Team]]</f>
        <v>$150 Draft Champions Dec 29 1:00 pm Lg.3574Golden Sombreros</v>
      </c>
    </row>
    <row r="428" spans="1:7" x14ac:dyDescent="0.25">
      <c r="A428">
        <v>1075</v>
      </c>
      <c r="B428" t="s">
        <v>859</v>
      </c>
      <c r="C428" t="s">
        <v>853</v>
      </c>
      <c r="D428">
        <v>89</v>
      </c>
      <c r="E428">
        <v>1852.5</v>
      </c>
      <c r="F428">
        <f t="shared" si="6"/>
        <v>7</v>
      </c>
      <c r="G428" t="str">
        <f>STANDINGS_W[[#This Row],[League]]&amp;STANDINGS_W[[#This Row],[Team]]</f>
        <v>$150 Draft Champions Dec 29 1:00 pm Lg.3574Team Floyd I</v>
      </c>
    </row>
    <row r="429" spans="1:7" x14ac:dyDescent="0.25">
      <c r="A429">
        <v>1086</v>
      </c>
      <c r="B429" t="s">
        <v>857</v>
      </c>
      <c r="C429" t="s">
        <v>853</v>
      </c>
      <c r="D429">
        <v>89</v>
      </c>
      <c r="E429">
        <v>1852.5</v>
      </c>
      <c r="F429">
        <f t="shared" si="6"/>
        <v>8</v>
      </c>
      <c r="G429" t="str">
        <f>STANDINGS_W[[#This Row],[League]]&amp;STANDINGS_W[[#This Row],[Team]]</f>
        <v>$150 Draft Champions Dec 29 1:00 pm Lg.3574Vida's Blues 1</v>
      </c>
    </row>
    <row r="430" spans="1:7" x14ac:dyDescent="0.25">
      <c r="A430">
        <v>1461</v>
      </c>
      <c r="B430" t="s">
        <v>854</v>
      </c>
      <c r="C430" t="s">
        <v>853</v>
      </c>
      <c r="D430">
        <v>84</v>
      </c>
      <c r="E430">
        <v>1408.5</v>
      </c>
      <c r="F430">
        <f t="shared" si="6"/>
        <v>9</v>
      </c>
      <c r="G430" t="str">
        <f>STANDINGS_W[[#This Row],[League]]&amp;STANDINGS_W[[#This Row],[Team]]</f>
        <v>$150 Draft Champions Dec 29 1:00 pm Lg.3574Absolute Truth</v>
      </c>
    </row>
    <row r="431" spans="1:7" x14ac:dyDescent="0.25">
      <c r="A431">
        <v>1673</v>
      </c>
      <c r="B431" t="s">
        <v>855</v>
      </c>
      <c r="C431" t="s">
        <v>853</v>
      </c>
      <c r="D431">
        <v>82</v>
      </c>
      <c r="E431">
        <v>1233</v>
      </c>
      <c r="F431">
        <f t="shared" si="6"/>
        <v>10</v>
      </c>
      <c r="G431" t="str">
        <f>STANDINGS_W[[#This Row],[League]]&amp;STANDINGS_W[[#This Row],[Team]]</f>
        <v>$150 Draft Champions Dec 29 1:00 pm Lg.3574McLovin</v>
      </c>
    </row>
    <row r="432" spans="1:7" x14ac:dyDescent="0.25">
      <c r="A432">
        <v>1693</v>
      </c>
      <c r="B432" t="s">
        <v>856</v>
      </c>
      <c r="C432" t="s">
        <v>853</v>
      </c>
      <c r="D432">
        <v>82</v>
      </c>
      <c r="E432">
        <v>1233</v>
      </c>
      <c r="F432">
        <f t="shared" si="6"/>
        <v>11</v>
      </c>
      <c r="G432" t="str">
        <f>STANDINGS_W[[#This Row],[League]]&amp;STANDINGS_W[[#This Row],[Team]]</f>
        <v>$150 Draft Champions Dec 29 1:00 pm Lg.3574Sunshine Boys</v>
      </c>
    </row>
    <row r="433" spans="1:7" x14ac:dyDescent="0.25">
      <c r="A433">
        <v>1979</v>
      </c>
      <c r="B433" t="s">
        <v>860</v>
      </c>
      <c r="C433" t="s">
        <v>853</v>
      </c>
      <c r="D433">
        <v>78</v>
      </c>
      <c r="E433">
        <v>907.5</v>
      </c>
      <c r="F433">
        <f t="shared" si="6"/>
        <v>12</v>
      </c>
      <c r="G433" t="str">
        <f>STANDINGS_W[[#This Row],[League]]&amp;STANDINGS_W[[#This Row],[Team]]</f>
        <v>$150 Draft Champions Dec 29 1:00 pm Lg.3574Cultured Hooligan 2</v>
      </c>
    </row>
    <row r="434" spans="1:7" x14ac:dyDescent="0.25">
      <c r="A434">
        <v>2385</v>
      </c>
      <c r="B434" t="s">
        <v>852</v>
      </c>
      <c r="C434" t="s">
        <v>853</v>
      </c>
      <c r="D434">
        <v>72</v>
      </c>
      <c r="E434">
        <v>532</v>
      </c>
      <c r="F434">
        <f t="shared" si="6"/>
        <v>13</v>
      </c>
      <c r="G434" t="str">
        <f>STANDINGS_W[[#This Row],[League]]&amp;STANDINGS_W[[#This Row],[Team]]</f>
        <v>$150 Draft Champions Dec 29 1:00 pm Lg.3574Team LeValley 2</v>
      </c>
    </row>
    <row r="435" spans="1:7" x14ac:dyDescent="0.25">
      <c r="A435">
        <v>2398</v>
      </c>
      <c r="B435" t="s">
        <v>52</v>
      </c>
      <c r="C435" t="s">
        <v>853</v>
      </c>
      <c r="D435">
        <v>72</v>
      </c>
      <c r="E435">
        <v>532</v>
      </c>
      <c r="F435">
        <f t="shared" si="6"/>
        <v>14</v>
      </c>
      <c r="G435" t="str">
        <f>STANDINGS_W[[#This Row],[League]]&amp;STANDINGS_W[[#This Row],[Team]]</f>
        <v>$150 Draft Champions Dec 29 1:00 pm Lg.3574Tree Huggers</v>
      </c>
    </row>
    <row r="436" spans="1:7" x14ac:dyDescent="0.25">
      <c r="A436">
        <v>2806</v>
      </c>
      <c r="B436" t="s">
        <v>861</v>
      </c>
      <c r="C436" t="s">
        <v>853</v>
      </c>
      <c r="D436">
        <v>59</v>
      </c>
      <c r="E436">
        <v>102</v>
      </c>
      <c r="F436">
        <f t="shared" si="6"/>
        <v>15</v>
      </c>
      <c r="G436" t="str">
        <f>STANDINGS_W[[#This Row],[League]]&amp;STANDINGS_W[[#This Row],[Team]]</f>
        <v>$150 Draft Champions Dec 29 1:00 pm Lg.3574Donnie Ballgame</v>
      </c>
    </row>
    <row r="437" spans="1:7" x14ac:dyDescent="0.25">
      <c r="A437">
        <v>61</v>
      </c>
      <c r="B437" t="s">
        <v>866</v>
      </c>
      <c r="C437" t="s">
        <v>863</v>
      </c>
      <c r="D437">
        <v>112</v>
      </c>
      <c r="E437">
        <v>2847</v>
      </c>
      <c r="F437">
        <f t="shared" si="6"/>
        <v>1</v>
      </c>
      <c r="G437" t="str">
        <f>STANDINGS_W[[#This Row],[League]]&amp;STANDINGS_W[[#This Row],[Team]]</f>
        <v>$150 Draft Champions Dec 30 1:00 pm Lg.3575Caseycausingchaos</v>
      </c>
    </row>
    <row r="438" spans="1:7" x14ac:dyDescent="0.25">
      <c r="A438">
        <v>256</v>
      </c>
      <c r="B438" t="s">
        <v>865</v>
      </c>
      <c r="C438" t="s">
        <v>863</v>
      </c>
      <c r="D438">
        <v>102</v>
      </c>
      <c r="E438">
        <v>2646.5</v>
      </c>
      <c r="F438">
        <f t="shared" si="6"/>
        <v>2</v>
      </c>
      <c r="G438" t="str">
        <f>STANDINGS_W[[#This Row],[League]]&amp;STANDINGS_W[[#This Row],[Team]]</f>
        <v>$150 Draft Champions Dec 30 1:00 pm Lg.3575Golden Bozos</v>
      </c>
    </row>
    <row r="439" spans="1:7" x14ac:dyDescent="0.25">
      <c r="A439">
        <v>375</v>
      </c>
      <c r="B439" t="s">
        <v>494</v>
      </c>
      <c r="C439" t="s">
        <v>863</v>
      </c>
      <c r="D439">
        <v>99</v>
      </c>
      <c r="E439">
        <v>2518.5</v>
      </c>
      <c r="F439">
        <f t="shared" si="6"/>
        <v>3</v>
      </c>
      <c r="G439" t="str">
        <f>STANDINGS_W[[#This Row],[League]]&amp;STANDINGS_W[[#This Row],[Team]]</f>
        <v>$150 Draft Champions Dec 30 1:00 pm Lg.3575Corleone</v>
      </c>
    </row>
    <row r="440" spans="1:7" x14ac:dyDescent="0.25">
      <c r="A440">
        <v>1119</v>
      </c>
      <c r="B440" t="s">
        <v>864</v>
      </c>
      <c r="C440" t="s">
        <v>863</v>
      </c>
      <c r="D440">
        <v>88</v>
      </c>
      <c r="E440">
        <v>1779.5</v>
      </c>
      <c r="F440">
        <f t="shared" si="6"/>
        <v>4</v>
      </c>
      <c r="G440" t="str">
        <f>STANDINGS_W[[#This Row],[League]]&amp;STANDINGS_W[[#This Row],[Team]]</f>
        <v>$150 Draft Champions Dec 30 1:00 pm Lg.3575Hungry Dogs Hunt Best</v>
      </c>
    </row>
    <row r="441" spans="1:7" x14ac:dyDescent="0.25">
      <c r="A441">
        <v>1257</v>
      </c>
      <c r="B441" t="s">
        <v>862</v>
      </c>
      <c r="C441" t="s">
        <v>863</v>
      </c>
      <c r="D441">
        <v>86</v>
      </c>
      <c r="E441">
        <v>1608</v>
      </c>
      <c r="F441">
        <f t="shared" si="6"/>
        <v>5</v>
      </c>
      <c r="G441" t="str">
        <f>STANDINGS_W[[#This Row],[League]]&amp;STANDINGS_W[[#This Row],[Team]]</f>
        <v>$150 Draft Champions Dec 30 1:00 pm Lg.3575Booyah Baseball</v>
      </c>
    </row>
    <row r="442" spans="1:7" x14ac:dyDescent="0.25">
      <c r="A442">
        <v>1330</v>
      </c>
      <c r="B442" t="s">
        <v>508</v>
      </c>
      <c r="C442" t="s">
        <v>863</v>
      </c>
      <c r="D442">
        <v>86</v>
      </c>
      <c r="E442">
        <v>1608</v>
      </c>
      <c r="F442">
        <f t="shared" si="6"/>
        <v>6</v>
      </c>
      <c r="G442" t="str">
        <f>STANDINGS_W[[#This Row],[League]]&amp;STANDINGS_W[[#This Row],[Team]]</f>
        <v>$150 Draft Champions Dec 30 1:00 pm Lg.3575Team Robinson</v>
      </c>
    </row>
    <row r="443" spans="1:7" x14ac:dyDescent="0.25">
      <c r="A443">
        <v>1338</v>
      </c>
      <c r="B443" t="s">
        <v>870</v>
      </c>
      <c r="C443" t="s">
        <v>863</v>
      </c>
      <c r="D443">
        <v>86</v>
      </c>
      <c r="E443">
        <v>1608</v>
      </c>
      <c r="F443">
        <f t="shared" si="6"/>
        <v>7</v>
      </c>
      <c r="G443" t="str">
        <f>STANDINGS_W[[#This Row],[League]]&amp;STANDINGS_W[[#This Row],[Team]]</f>
        <v>$150 Draft Champions Dec 30 1:00 pm Lg.3575The Achievers - DC 3</v>
      </c>
    </row>
    <row r="444" spans="1:7" x14ac:dyDescent="0.25">
      <c r="A444">
        <v>1348</v>
      </c>
      <c r="B444" t="s">
        <v>871</v>
      </c>
      <c r="C444" t="s">
        <v>863</v>
      </c>
      <c r="D444">
        <v>86</v>
      </c>
      <c r="E444">
        <v>1608</v>
      </c>
      <c r="F444">
        <f t="shared" si="6"/>
        <v>8</v>
      </c>
      <c r="G444" t="str">
        <f>STANDINGS_W[[#This Row],[League]]&amp;STANDINGS_W[[#This Row],[Team]]</f>
        <v>$150 Draft Champions Dec 30 1:00 pm Lg.3575Unlisted</v>
      </c>
    </row>
    <row r="445" spans="1:7" x14ac:dyDescent="0.25">
      <c r="A445">
        <v>1464</v>
      </c>
      <c r="B445" t="s">
        <v>480</v>
      </c>
      <c r="C445" t="s">
        <v>863</v>
      </c>
      <c r="D445">
        <v>84</v>
      </c>
      <c r="E445">
        <v>1408.5</v>
      </c>
      <c r="F445">
        <f t="shared" si="6"/>
        <v>9</v>
      </c>
      <c r="G445" t="str">
        <f>STANDINGS_W[[#This Row],[League]]&amp;STANDINGS_W[[#This Row],[Team]]</f>
        <v>$150 Draft Champions Dec 30 1:00 pm Lg.3575Boys of Summer</v>
      </c>
    </row>
    <row r="446" spans="1:7" x14ac:dyDescent="0.25">
      <c r="A446">
        <v>1598</v>
      </c>
      <c r="B446" t="s">
        <v>867</v>
      </c>
      <c r="C446" t="s">
        <v>863</v>
      </c>
      <c r="D446">
        <v>83</v>
      </c>
      <c r="E446">
        <v>1322</v>
      </c>
      <c r="F446">
        <f t="shared" si="6"/>
        <v>10</v>
      </c>
      <c r="G446" t="str">
        <f>STANDINGS_W[[#This Row],[League]]&amp;STANDINGS_W[[#This Row],[Team]]</f>
        <v>$150 Draft Champions Dec 30 1:00 pm Lg.3575SauceBoy</v>
      </c>
    </row>
    <row r="447" spans="1:7" x14ac:dyDescent="0.25">
      <c r="A447">
        <v>1626</v>
      </c>
      <c r="B447" t="s">
        <v>869</v>
      </c>
      <c r="C447" t="s">
        <v>863</v>
      </c>
      <c r="D447">
        <v>83</v>
      </c>
      <c r="E447">
        <v>1322</v>
      </c>
      <c r="F447">
        <f t="shared" si="6"/>
        <v>11</v>
      </c>
      <c r="G447" t="str">
        <f>STANDINGS_W[[#This Row],[League]]&amp;STANDINGS_W[[#This Row],[Team]]</f>
        <v>$150 Draft Champions Dec 30 1:00 pm Lg.3575Tommy Boy</v>
      </c>
    </row>
    <row r="448" spans="1:7" x14ac:dyDescent="0.25">
      <c r="A448">
        <v>1627</v>
      </c>
      <c r="B448" t="s">
        <v>868</v>
      </c>
      <c r="C448" t="s">
        <v>863</v>
      </c>
      <c r="D448">
        <v>83</v>
      </c>
      <c r="E448">
        <v>1322</v>
      </c>
      <c r="F448">
        <f t="shared" si="6"/>
        <v>12</v>
      </c>
      <c r="G448" t="str">
        <f>STANDINGS_W[[#This Row],[League]]&amp;STANDINGS_W[[#This Row],[Team]]</f>
        <v>$150 Draft Champions Dec 30 1:00 pm Lg.3575Up in Smoke</v>
      </c>
    </row>
    <row r="449" spans="1:7" x14ac:dyDescent="0.25">
      <c r="A449">
        <v>1823</v>
      </c>
      <c r="B449" t="s">
        <v>134</v>
      </c>
      <c r="C449" t="s">
        <v>863</v>
      </c>
      <c r="D449">
        <v>80</v>
      </c>
      <c r="E449">
        <v>1063.5</v>
      </c>
      <c r="F449">
        <f t="shared" si="6"/>
        <v>13</v>
      </c>
      <c r="G449" t="str">
        <f>STANDINGS_W[[#This Row],[League]]&amp;STANDINGS_W[[#This Row],[Team]]</f>
        <v>$150 Draft Champions Dec 30 1:00 pm Lg.3575Forest Hills Fiends</v>
      </c>
    </row>
    <row r="450" spans="1:7" x14ac:dyDescent="0.25">
      <c r="A450">
        <v>1948</v>
      </c>
      <c r="B450" t="s">
        <v>731</v>
      </c>
      <c r="C450" t="s">
        <v>863</v>
      </c>
      <c r="D450">
        <v>79</v>
      </c>
      <c r="E450">
        <v>980.5</v>
      </c>
      <c r="F450">
        <f t="shared" si="6"/>
        <v>14</v>
      </c>
      <c r="G450" t="str">
        <f>STANDINGS_W[[#This Row],[League]]&amp;STANDINGS_W[[#This Row],[Team]]</f>
        <v>$150 Draft Champions Dec 30 1:00 pm Lg.3575Team Owens</v>
      </c>
    </row>
    <row r="451" spans="1:7" x14ac:dyDescent="0.25">
      <c r="A451">
        <v>2882</v>
      </c>
      <c r="B451" t="s">
        <v>27</v>
      </c>
      <c r="C451" t="s">
        <v>863</v>
      </c>
      <c r="D451">
        <v>52</v>
      </c>
      <c r="E451">
        <v>29</v>
      </c>
      <c r="F451">
        <f t="shared" ref="F451:F514" si="7">IF(C451=C450,F450+1,1)</f>
        <v>15</v>
      </c>
      <c r="G451" t="str">
        <f>STANDINGS_W[[#This Row],[League]]&amp;STANDINGS_W[[#This Row],[Team]]</f>
        <v>$150 Draft Champions Dec 30 1:00 pm Lg.3575Team Brady</v>
      </c>
    </row>
    <row r="452" spans="1:7" x14ac:dyDescent="0.25">
      <c r="A452">
        <v>139</v>
      </c>
      <c r="B452" t="s">
        <v>881</v>
      </c>
      <c r="C452" t="s">
        <v>873</v>
      </c>
      <c r="D452">
        <v>107</v>
      </c>
      <c r="E452">
        <v>2775.5</v>
      </c>
      <c r="F452">
        <f t="shared" si="7"/>
        <v>1</v>
      </c>
      <c r="G452" t="str">
        <f>STANDINGS_W[[#This Row],[League]]&amp;STANDINGS_W[[#This Row],[Team]]</f>
        <v>$150 Draft Champions Express Feb 12 8:00 pm Lg.3692Strange Brew Crew</v>
      </c>
    </row>
    <row r="453" spans="1:7" x14ac:dyDescent="0.25">
      <c r="A453">
        <v>325</v>
      </c>
      <c r="B453" t="s">
        <v>37</v>
      </c>
      <c r="C453" t="s">
        <v>873</v>
      </c>
      <c r="D453">
        <v>100</v>
      </c>
      <c r="E453">
        <v>2566</v>
      </c>
      <c r="F453">
        <f t="shared" si="7"/>
        <v>2</v>
      </c>
      <c r="G453" t="str">
        <f>STANDINGS_W[[#This Row],[League]]&amp;STANDINGS_W[[#This Row],[Team]]</f>
        <v>$150 Draft Champions Express Feb 12 8:00 pm Lg.3692Bread Zeppelin</v>
      </c>
    </row>
    <row r="454" spans="1:7" x14ac:dyDescent="0.25">
      <c r="A454">
        <v>343</v>
      </c>
      <c r="B454" t="s">
        <v>878</v>
      </c>
      <c r="C454" t="s">
        <v>873</v>
      </c>
      <c r="D454">
        <v>100</v>
      </c>
      <c r="E454">
        <v>2566</v>
      </c>
      <c r="F454">
        <f t="shared" si="7"/>
        <v>3</v>
      </c>
      <c r="G454" t="str">
        <f>STANDINGS_W[[#This Row],[League]]&amp;STANDINGS_W[[#This Row],[Team]]</f>
        <v>$150 Draft Champions Express Feb 12 8:00 pm Lg.3692Les Brown</v>
      </c>
    </row>
    <row r="455" spans="1:7" x14ac:dyDescent="0.25">
      <c r="A455">
        <v>752</v>
      </c>
      <c r="B455" t="s">
        <v>880</v>
      </c>
      <c r="C455" t="s">
        <v>873</v>
      </c>
      <c r="D455">
        <v>93</v>
      </c>
      <c r="E455">
        <v>2164.5</v>
      </c>
      <c r="F455">
        <f t="shared" si="7"/>
        <v>4</v>
      </c>
      <c r="G455" t="str">
        <f>STANDINGS_W[[#This Row],[League]]&amp;STANDINGS_W[[#This Row],[Team]]</f>
        <v>$150 Draft Champions Express Feb 12 8:00 pm Lg.3692Profloop4</v>
      </c>
    </row>
    <row r="456" spans="1:7" x14ac:dyDescent="0.25">
      <c r="A456">
        <v>896</v>
      </c>
      <c r="B456" t="s">
        <v>874</v>
      </c>
      <c r="C456" t="s">
        <v>873</v>
      </c>
      <c r="D456">
        <v>91</v>
      </c>
      <c r="E456">
        <v>2007.5</v>
      </c>
      <c r="F456">
        <f t="shared" si="7"/>
        <v>5</v>
      </c>
      <c r="G456" t="str">
        <f>STANDINGS_W[[#This Row],[League]]&amp;STANDINGS_W[[#This Row],[Team]]</f>
        <v>$150 Draft Champions Express Feb 12 8:00 pm Lg.3692Lollygaggers DC2</v>
      </c>
    </row>
    <row r="457" spans="1:7" x14ac:dyDescent="0.25">
      <c r="A457">
        <v>1072</v>
      </c>
      <c r="B457" t="s">
        <v>438</v>
      </c>
      <c r="C457" t="s">
        <v>873</v>
      </c>
      <c r="D457">
        <v>89</v>
      </c>
      <c r="E457">
        <v>1852.5</v>
      </c>
      <c r="F457">
        <f t="shared" si="7"/>
        <v>6</v>
      </c>
      <c r="G457" t="str">
        <f>STANDINGS_W[[#This Row],[League]]&amp;STANDINGS_W[[#This Row],[Team]]</f>
        <v>$150 Draft Champions Express Feb 12 8:00 pm Lg.3692Surrender Dorothy! (4)</v>
      </c>
    </row>
    <row r="458" spans="1:7" x14ac:dyDescent="0.25">
      <c r="A458">
        <v>1703</v>
      </c>
      <c r="B458" t="s">
        <v>879</v>
      </c>
      <c r="C458" t="s">
        <v>873</v>
      </c>
      <c r="D458">
        <v>82</v>
      </c>
      <c r="E458">
        <v>1233</v>
      </c>
      <c r="F458">
        <f t="shared" si="7"/>
        <v>7</v>
      </c>
      <c r="G458" t="str">
        <f>STANDINGS_W[[#This Row],[League]]&amp;STANDINGS_W[[#This Row],[Team]]</f>
        <v>$150 Draft Champions Express Feb 12 8:00 pm Lg.3692Team Kuberski2</v>
      </c>
    </row>
    <row r="459" spans="1:7" x14ac:dyDescent="0.25">
      <c r="A459">
        <v>1758</v>
      </c>
      <c r="B459" t="s">
        <v>882</v>
      </c>
      <c r="C459" t="s">
        <v>873</v>
      </c>
      <c r="D459">
        <v>81</v>
      </c>
      <c r="E459">
        <v>1147.5</v>
      </c>
      <c r="F459">
        <f t="shared" si="7"/>
        <v>8</v>
      </c>
      <c r="G459" t="str">
        <f>STANDINGS_W[[#This Row],[League]]&amp;STANDINGS_W[[#This Row],[Team]]</f>
        <v>$150 Draft Champions Express Feb 12 8:00 pm Lg.3692Macaroon</v>
      </c>
    </row>
    <row r="460" spans="1:7" x14ac:dyDescent="0.25">
      <c r="A460">
        <v>1785</v>
      </c>
      <c r="B460" t="s">
        <v>876</v>
      </c>
      <c r="C460" t="s">
        <v>873</v>
      </c>
      <c r="D460">
        <v>81</v>
      </c>
      <c r="E460">
        <v>1147.5</v>
      </c>
      <c r="F460">
        <f t="shared" si="7"/>
        <v>9</v>
      </c>
      <c r="G460" t="str">
        <f>STANDINGS_W[[#This Row],[League]]&amp;STANDINGS_W[[#This Row],[Team]]</f>
        <v>$150 Draft Champions Express Feb 12 8:00 pm Lg.3692Team Larimer</v>
      </c>
    </row>
    <row r="461" spans="1:7" x14ac:dyDescent="0.25">
      <c r="A461">
        <v>2117</v>
      </c>
      <c r="B461" t="s">
        <v>877</v>
      </c>
      <c r="C461" t="s">
        <v>873</v>
      </c>
      <c r="D461">
        <v>76</v>
      </c>
      <c r="E461">
        <v>755.5</v>
      </c>
      <c r="F461">
        <f t="shared" si="7"/>
        <v>10</v>
      </c>
      <c r="G461" t="str">
        <f>STANDINGS_W[[#This Row],[League]]&amp;STANDINGS_W[[#This Row],[Team]]</f>
        <v>$150 Draft Champions Express Feb 12 8:00 pm Lg.36925 - the Hazel Charlies</v>
      </c>
    </row>
    <row r="462" spans="1:7" x14ac:dyDescent="0.25">
      <c r="A462">
        <v>2188</v>
      </c>
      <c r="B462" t="s">
        <v>875</v>
      </c>
      <c r="C462" t="s">
        <v>873</v>
      </c>
      <c r="D462">
        <v>76</v>
      </c>
      <c r="E462">
        <v>755.5</v>
      </c>
      <c r="F462">
        <f t="shared" si="7"/>
        <v>11</v>
      </c>
      <c r="G462" t="str">
        <f>STANDINGS_W[[#This Row],[League]]&amp;STANDINGS_W[[#This Row],[Team]]</f>
        <v>$150 Draft Champions Express Feb 12 8:00 pm Lg.3692Trouble will find me</v>
      </c>
    </row>
    <row r="463" spans="1:7" x14ac:dyDescent="0.25">
      <c r="A463">
        <v>2246</v>
      </c>
      <c r="B463" t="s">
        <v>7</v>
      </c>
      <c r="C463" t="s">
        <v>873</v>
      </c>
      <c r="D463">
        <v>75</v>
      </c>
      <c r="E463">
        <v>679</v>
      </c>
      <c r="F463">
        <f t="shared" si="7"/>
        <v>12</v>
      </c>
      <c r="G463" t="str">
        <f>STANDINGS_W[[#This Row],[League]]&amp;STANDINGS_W[[#This Row],[Team]]</f>
        <v>$150 Draft Champions Express Feb 12 8:00 pm Lg.3692Team Miller</v>
      </c>
    </row>
    <row r="464" spans="1:7" x14ac:dyDescent="0.25">
      <c r="A464">
        <v>2602</v>
      </c>
      <c r="B464" t="s">
        <v>32</v>
      </c>
      <c r="C464" t="s">
        <v>873</v>
      </c>
      <c r="D464">
        <v>67</v>
      </c>
      <c r="E464">
        <v>321.5</v>
      </c>
      <c r="F464">
        <f t="shared" si="7"/>
        <v>13</v>
      </c>
      <c r="G464" t="str">
        <f>STANDINGS_W[[#This Row],[League]]&amp;STANDINGS_W[[#This Row],[Team]]</f>
        <v>$150 Draft Champions Express Feb 12 8:00 pm Lg.3692Team enfield</v>
      </c>
    </row>
    <row r="465" spans="1:7" x14ac:dyDescent="0.25">
      <c r="A465">
        <v>2737</v>
      </c>
      <c r="B465" t="s">
        <v>872</v>
      </c>
      <c r="C465" t="s">
        <v>873</v>
      </c>
      <c r="D465">
        <v>62</v>
      </c>
      <c r="E465">
        <v>166</v>
      </c>
      <c r="F465">
        <f t="shared" si="7"/>
        <v>14</v>
      </c>
      <c r="G465" t="str">
        <f>STANDINGS_W[[#This Row],[League]]&amp;STANDINGS_W[[#This Row],[Team]]</f>
        <v>$150 Draft Champions Express Feb 12 8:00 pm Lg.3692Grant1</v>
      </c>
    </row>
    <row r="466" spans="1:7" x14ac:dyDescent="0.25">
      <c r="A466">
        <v>2838</v>
      </c>
      <c r="B466" t="s">
        <v>169</v>
      </c>
      <c r="C466" t="s">
        <v>873</v>
      </c>
      <c r="D466">
        <v>57</v>
      </c>
      <c r="E466">
        <v>74</v>
      </c>
      <c r="F466">
        <f t="shared" si="7"/>
        <v>15</v>
      </c>
      <c r="G466" t="str">
        <f>STANDINGS_W[[#This Row],[League]]&amp;STANDINGS_W[[#This Row],[Team]]</f>
        <v>$150 Draft Champions Express Feb 12 8:00 pm Lg.3692Team Malsch</v>
      </c>
    </row>
    <row r="467" spans="1:7" x14ac:dyDescent="0.25">
      <c r="A467">
        <v>58</v>
      </c>
      <c r="B467" t="s">
        <v>886</v>
      </c>
      <c r="C467" t="s">
        <v>884</v>
      </c>
      <c r="D467">
        <v>113</v>
      </c>
      <c r="E467">
        <v>2856.5</v>
      </c>
      <c r="F467">
        <f t="shared" si="7"/>
        <v>1</v>
      </c>
      <c r="G467" t="str">
        <f>STANDINGS_W[[#This Row],[League]]&amp;STANDINGS_W[[#This Row],[Team]]</f>
        <v>$150 Draft Champions Express Feb 14 7:00 pm Lg.3707The Broward Bullies</v>
      </c>
    </row>
    <row r="468" spans="1:7" x14ac:dyDescent="0.25">
      <c r="A468">
        <v>108</v>
      </c>
      <c r="B468" t="s">
        <v>891</v>
      </c>
      <c r="C468" t="s">
        <v>884</v>
      </c>
      <c r="D468">
        <v>108</v>
      </c>
      <c r="E468">
        <v>2795</v>
      </c>
      <c r="F468">
        <f t="shared" si="7"/>
        <v>2</v>
      </c>
      <c r="G468" t="str">
        <f>STANDINGS_W[[#This Row],[League]]&amp;STANDINGS_W[[#This Row],[Team]]</f>
        <v>$150 Draft Champions Express Feb 14 7:00 pm Lg.3707Art of the Rifle</v>
      </c>
    </row>
    <row r="469" spans="1:7" x14ac:dyDescent="0.25">
      <c r="A469">
        <v>174</v>
      </c>
      <c r="B469" t="s">
        <v>888</v>
      </c>
      <c r="C469" t="s">
        <v>884</v>
      </c>
      <c r="D469">
        <v>105</v>
      </c>
      <c r="E469">
        <v>2728.5</v>
      </c>
      <c r="F469">
        <f t="shared" si="7"/>
        <v>3</v>
      </c>
      <c r="G469" t="str">
        <f>STANDINGS_W[[#This Row],[League]]&amp;STANDINGS_W[[#This Row],[Team]]</f>
        <v>$150 Draft Champions Express Feb 14 7:00 pm Lg.3707Blue Sam</v>
      </c>
    </row>
    <row r="470" spans="1:7" x14ac:dyDescent="0.25">
      <c r="A470">
        <v>356</v>
      </c>
      <c r="B470" t="s">
        <v>128</v>
      </c>
      <c r="C470" t="s">
        <v>884</v>
      </c>
      <c r="D470">
        <v>100</v>
      </c>
      <c r="E470">
        <v>2566</v>
      </c>
      <c r="F470">
        <f t="shared" si="7"/>
        <v>4</v>
      </c>
      <c r="G470" t="str">
        <f>STANDINGS_W[[#This Row],[League]]&amp;STANDINGS_W[[#This Row],[Team]]</f>
        <v>$150 Draft Champions Express Feb 14 7:00 pm Lg.3707Team Boelkens</v>
      </c>
    </row>
    <row r="471" spans="1:7" x14ac:dyDescent="0.25">
      <c r="A471">
        <v>773</v>
      </c>
      <c r="B471" t="s">
        <v>107</v>
      </c>
      <c r="C471" t="s">
        <v>884</v>
      </c>
      <c r="D471">
        <v>93</v>
      </c>
      <c r="E471">
        <v>2164.5</v>
      </c>
      <c r="F471">
        <f t="shared" si="7"/>
        <v>5</v>
      </c>
      <c r="G471" t="str">
        <f>STANDINGS_W[[#This Row],[League]]&amp;STANDINGS_W[[#This Row],[Team]]</f>
        <v>$150 Draft Champions Express Feb 14 7:00 pm Lg.3707Team Scott</v>
      </c>
    </row>
    <row r="472" spans="1:7" x14ac:dyDescent="0.25">
      <c r="A472">
        <v>1567</v>
      </c>
      <c r="B472" t="s">
        <v>512</v>
      </c>
      <c r="C472" t="s">
        <v>884</v>
      </c>
      <c r="D472">
        <v>83</v>
      </c>
      <c r="E472">
        <v>1322</v>
      </c>
      <c r="F472">
        <f t="shared" si="7"/>
        <v>6</v>
      </c>
      <c r="G472" t="str">
        <f>STANDINGS_W[[#This Row],[League]]&amp;STANDINGS_W[[#This Row],[Team]]</f>
        <v>$150 Draft Champions Express Feb 14 7:00 pm Lg.3707Enter Sandman</v>
      </c>
    </row>
    <row r="473" spans="1:7" x14ac:dyDescent="0.25">
      <c r="A473">
        <v>1880</v>
      </c>
      <c r="B473" t="s">
        <v>98</v>
      </c>
      <c r="C473" t="s">
        <v>884</v>
      </c>
      <c r="D473">
        <v>80</v>
      </c>
      <c r="E473">
        <v>1063.5</v>
      </c>
      <c r="F473">
        <f t="shared" si="7"/>
        <v>7</v>
      </c>
      <c r="G473" t="str">
        <f>STANDINGS_W[[#This Row],[League]]&amp;STANDINGS_W[[#This Row],[Team]]</f>
        <v>$150 Draft Champions Express Feb 14 7:00 pm Lg.3707Team Ward</v>
      </c>
    </row>
    <row r="474" spans="1:7" x14ac:dyDescent="0.25">
      <c r="A474">
        <v>1955</v>
      </c>
      <c r="B474" t="s">
        <v>32</v>
      </c>
      <c r="C474" t="s">
        <v>884</v>
      </c>
      <c r="D474">
        <v>79</v>
      </c>
      <c r="E474">
        <v>980.5</v>
      </c>
      <c r="F474">
        <f t="shared" si="7"/>
        <v>8</v>
      </c>
      <c r="G474" t="str">
        <f>STANDINGS_W[[#This Row],[League]]&amp;STANDINGS_W[[#This Row],[Team]]</f>
        <v>$150 Draft Champions Express Feb 14 7:00 pm Lg.3707Team enfield</v>
      </c>
    </row>
    <row r="475" spans="1:7" x14ac:dyDescent="0.25">
      <c r="A475">
        <v>2068</v>
      </c>
      <c r="B475" t="s">
        <v>892</v>
      </c>
      <c r="C475" t="s">
        <v>884</v>
      </c>
      <c r="D475">
        <v>77</v>
      </c>
      <c r="E475">
        <v>836</v>
      </c>
      <c r="F475">
        <f t="shared" si="7"/>
        <v>9</v>
      </c>
      <c r="G475" t="str">
        <f>STANDINGS_W[[#This Row],[League]]&amp;STANDINGS_W[[#This Row],[Team]]</f>
        <v>$150 Draft Champions Express Feb 14 7:00 pm Lg.3707Moz Boyz 14</v>
      </c>
    </row>
    <row r="476" spans="1:7" x14ac:dyDescent="0.25">
      <c r="A476">
        <v>2227</v>
      </c>
      <c r="B476" t="s">
        <v>887</v>
      </c>
      <c r="C476" t="s">
        <v>884</v>
      </c>
      <c r="D476">
        <v>75</v>
      </c>
      <c r="E476">
        <v>679</v>
      </c>
      <c r="F476">
        <f t="shared" si="7"/>
        <v>10</v>
      </c>
      <c r="G476" t="str">
        <f>STANDINGS_W[[#This Row],[League]]&amp;STANDINGS_W[[#This Row],[Team]]</f>
        <v>$150 Draft Champions Express Feb 14 7:00 pm Lg.3707Nomads</v>
      </c>
    </row>
    <row r="477" spans="1:7" x14ac:dyDescent="0.25">
      <c r="A477">
        <v>2388</v>
      </c>
      <c r="B477" t="s">
        <v>889</v>
      </c>
      <c r="C477" t="s">
        <v>884</v>
      </c>
      <c r="D477">
        <v>72</v>
      </c>
      <c r="E477">
        <v>532</v>
      </c>
      <c r="F477">
        <f t="shared" si="7"/>
        <v>11</v>
      </c>
      <c r="G477" t="str">
        <f>STANDINGS_W[[#This Row],[League]]&amp;STANDINGS_W[[#This Row],[Team]]</f>
        <v>$150 Draft Champions Express Feb 14 7:00 pm Lg.3707Team Thompson</v>
      </c>
    </row>
    <row r="478" spans="1:7" x14ac:dyDescent="0.25">
      <c r="A478">
        <v>2484</v>
      </c>
      <c r="B478" t="s">
        <v>584</v>
      </c>
      <c r="C478" t="s">
        <v>884</v>
      </c>
      <c r="D478">
        <v>70</v>
      </c>
      <c r="E478">
        <v>438</v>
      </c>
      <c r="F478">
        <f t="shared" si="7"/>
        <v>12</v>
      </c>
      <c r="G478" t="str">
        <f>STANDINGS_W[[#This Row],[League]]&amp;STANDINGS_W[[#This Row],[Team]]</f>
        <v>$150 Draft Champions Express Feb 14 7:00 pm Lg.3707Team Hughes</v>
      </c>
    </row>
    <row r="479" spans="1:7" x14ac:dyDescent="0.25">
      <c r="A479">
        <v>2564</v>
      </c>
      <c r="B479" t="s">
        <v>890</v>
      </c>
      <c r="C479" t="s">
        <v>884</v>
      </c>
      <c r="D479">
        <v>68</v>
      </c>
      <c r="E479">
        <v>358.5</v>
      </c>
      <c r="F479">
        <f t="shared" si="7"/>
        <v>13</v>
      </c>
      <c r="G479" t="str">
        <f>STANDINGS_W[[#This Row],[League]]&amp;STANDINGS_W[[#This Row],[Team]]</f>
        <v>$150 Draft Champions Express Feb 14 7:00 pm Lg.3707To Kill a Marlon Byrd</v>
      </c>
    </row>
    <row r="480" spans="1:7" x14ac:dyDescent="0.25">
      <c r="A480">
        <v>2589</v>
      </c>
      <c r="B480" t="s">
        <v>883</v>
      </c>
      <c r="C480" t="s">
        <v>884</v>
      </c>
      <c r="D480">
        <v>67</v>
      </c>
      <c r="E480">
        <v>321.5</v>
      </c>
      <c r="F480">
        <f t="shared" si="7"/>
        <v>14</v>
      </c>
      <c r="G480" t="str">
        <f>STANDINGS_W[[#This Row],[League]]&amp;STANDINGS_W[[#This Row],[Team]]</f>
        <v>$150 Draft Champions Express Feb 14 7:00 pm Lg.3707Out of Gas</v>
      </c>
    </row>
    <row r="481" spans="1:7" x14ac:dyDescent="0.25">
      <c r="A481">
        <v>2646</v>
      </c>
      <c r="B481" t="s">
        <v>885</v>
      </c>
      <c r="C481" t="s">
        <v>884</v>
      </c>
      <c r="D481">
        <v>65</v>
      </c>
      <c r="E481">
        <v>251.5</v>
      </c>
      <c r="F481">
        <f t="shared" si="7"/>
        <v>15</v>
      </c>
      <c r="G481" t="str">
        <f>STANDINGS_W[[#This Row],[League]]&amp;STANDINGS_W[[#This Row],[Team]]</f>
        <v>$150 Draft Champions Express Feb 14 7:00 pm Lg.37076 -The Justice Berrys C</v>
      </c>
    </row>
    <row r="482" spans="1:7" x14ac:dyDescent="0.25">
      <c r="A482">
        <v>1</v>
      </c>
      <c r="B482" t="s">
        <v>37</v>
      </c>
      <c r="C482" t="s">
        <v>893</v>
      </c>
      <c r="D482">
        <v>135</v>
      </c>
      <c r="E482">
        <v>2910</v>
      </c>
      <c r="F482">
        <f t="shared" si="7"/>
        <v>1</v>
      </c>
      <c r="G482" t="str">
        <f>STANDINGS_W[[#This Row],[League]]&amp;STANDINGS_W[[#This Row],[Team]]</f>
        <v>$150 Draft Champions Express Feb 19 8:00 pm Lg.3733Bread Zeppelin</v>
      </c>
    </row>
    <row r="483" spans="1:7" x14ac:dyDescent="0.25">
      <c r="A483">
        <v>623</v>
      </c>
      <c r="B483" t="s">
        <v>898</v>
      </c>
      <c r="C483" t="s">
        <v>893</v>
      </c>
      <c r="D483">
        <v>95</v>
      </c>
      <c r="E483">
        <v>2298</v>
      </c>
      <c r="F483">
        <f t="shared" si="7"/>
        <v>2</v>
      </c>
      <c r="G483" t="str">
        <f>STANDINGS_W[[#This Row],[League]]&amp;STANDINGS_W[[#This Row],[Team]]</f>
        <v>$150 Draft Champions Express Feb 19 8:00 pm Lg.3733Team Asaro</v>
      </c>
    </row>
    <row r="484" spans="1:7" x14ac:dyDescent="0.25">
      <c r="A484">
        <v>826</v>
      </c>
      <c r="B484" t="s">
        <v>130</v>
      </c>
      <c r="C484" t="s">
        <v>893</v>
      </c>
      <c r="D484">
        <v>92</v>
      </c>
      <c r="E484">
        <v>2083</v>
      </c>
      <c r="F484">
        <f t="shared" si="7"/>
        <v>3</v>
      </c>
      <c r="G484" t="str">
        <f>STANDINGS_W[[#This Row],[League]]&amp;STANDINGS_W[[#This Row],[Team]]</f>
        <v>$150 Draft Champions Express Feb 19 8:00 pm Lg.3733PTPers</v>
      </c>
    </row>
    <row r="485" spans="1:7" x14ac:dyDescent="0.25">
      <c r="A485">
        <v>850</v>
      </c>
      <c r="B485" t="s">
        <v>896</v>
      </c>
      <c r="C485" t="s">
        <v>893</v>
      </c>
      <c r="D485">
        <v>92</v>
      </c>
      <c r="E485">
        <v>2083</v>
      </c>
      <c r="F485">
        <f t="shared" si="7"/>
        <v>4</v>
      </c>
      <c r="G485" t="str">
        <f>STANDINGS_W[[#This Row],[League]]&amp;STANDINGS_W[[#This Row],[Team]]</f>
        <v>$150 Draft Champions Express Feb 19 8:00 pm Lg.3733Team Sellers</v>
      </c>
    </row>
    <row r="486" spans="1:7" x14ac:dyDescent="0.25">
      <c r="A486">
        <v>867</v>
      </c>
      <c r="B486" t="s">
        <v>901</v>
      </c>
      <c r="C486" t="s">
        <v>893</v>
      </c>
      <c r="D486">
        <v>92</v>
      </c>
      <c r="E486">
        <v>2083</v>
      </c>
      <c r="F486">
        <f t="shared" si="7"/>
        <v>5</v>
      </c>
      <c r="G486" t="str">
        <f>STANDINGS_W[[#This Row],[League]]&amp;STANDINGS_W[[#This Row],[Team]]</f>
        <v>$150 Draft Champions Express Feb 19 8:00 pm Lg.3733brother</v>
      </c>
    </row>
    <row r="487" spans="1:7" x14ac:dyDescent="0.25">
      <c r="A487">
        <v>1057</v>
      </c>
      <c r="B487" t="s">
        <v>904</v>
      </c>
      <c r="C487" t="s">
        <v>893</v>
      </c>
      <c r="D487">
        <v>89</v>
      </c>
      <c r="E487">
        <v>1852.5</v>
      </c>
      <c r="F487">
        <f t="shared" si="7"/>
        <v>6</v>
      </c>
      <c r="G487" t="str">
        <f>STANDINGS_W[[#This Row],[League]]&amp;STANDINGS_W[[#This Row],[Team]]</f>
        <v>$150 Draft Champions Express Feb 19 8:00 pm Lg.3733Lunatic Fringe DC</v>
      </c>
    </row>
    <row r="488" spans="1:7" x14ac:dyDescent="0.25">
      <c r="A488">
        <v>1099</v>
      </c>
      <c r="B488" t="s">
        <v>900</v>
      </c>
      <c r="C488" t="s">
        <v>893</v>
      </c>
      <c r="D488">
        <v>88</v>
      </c>
      <c r="E488">
        <v>1779.5</v>
      </c>
      <c r="F488">
        <f t="shared" si="7"/>
        <v>7</v>
      </c>
      <c r="G488" t="str">
        <f>STANDINGS_W[[#This Row],[League]]&amp;STANDINGS_W[[#This Row],[Team]]</f>
        <v>$150 Draft Champions Express Feb 19 8:00 pm Lg.3733BOSCH DC2</v>
      </c>
    </row>
    <row r="489" spans="1:7" x14ac:dyDescent="0.25">
      <c r="A489">
        <v>1171</v>
      </c>
      <c r="B489" t="s">
        <v>902</v>
      </c>
      <c r="C489" t="s">
        <v>893</v>
      </c>
      <c r="D489">
        <v>87</v>
      </c>
      <c r="E489">
        <v>1700.5</v>
      </c>
      <c r="F489">
        <f t="shared" si="7"/>
        <v>8</v>
      </c>
      <c r="G489" t="str">
        <f>STANDINGS_W[[#This Row],[League]]&amp;STANDINGS_W[[#This Row],[Team]]</f>
        <v>$150 Draft Champions Express Feb 19 8:00 pm Lg.37334 - The Hazel Charlies 1000</v>
      </c>
    </row>
    <row r="490" spans="1:7" x14ac:dyDescent="0.25">
      <c r="A490">
        <v>1746</v>
      </c>
      <c r="B490" t="s">
        <v>897</v>
      </c>
      <c r="C490" t="s">
        <v>893</v>
      </c>
      <c r="D490">
        <v>81</v>
      </c>
      <c r="E490">
        <v>1147.5</v>
      </c>
      <c r="F490">
        <f t="shared" si="7"/>
        <v>9</v>
      </c>
      <c r="G490" t="str">
        <f>STANDINGS_W[[#This Row],[League]]&amp;STANDINGS_W[[#This Row],[Team]]</f>
        <v>$150 Draft Champions Express Feb 19 8:00 pm Lg.3733Heyward no Lackey</v>
      </c>
    </row>
    <row r="491" spans="1:7" x14ac:dyDescent="0.25">
      <c r="A491">
        <v>1837</v>
      </c>
      <c r="B491" t="s">
        <v>894</v>
      </c>
      <c r="C491" t="s">
        <v>893</v>
      </c>
      <c r="D491">
        <v>80</v>
      </c>
      <c r="E491">
        <v>1063.5</v>
      </c>
      <c r="F491">
        <f t="shared" si="7"/>
        <v>10</v>
      </c>
      <c r="G491" t="str">
        <f>STANDINGS_W[[#This Row],[League]]&amp;STANDINGS_W[[#This Row],[Team]]</f>
        <v>$150 Draft Champions Express Feb 19 8:00 pm Lg.3733Mary Ann's Hammocks</v>
      </c>
    </row>
    <row r="492" spans="1:7" x14ac:dyDescent="0.25">
      <c r="A492">
        <v>2371</v>
      </c>
      <c r="B492" t="s">
        <v>905</v>
      </c>
      <c r="C492" t="s">
        <v>893</v>
      </c>
      <c r="D492">
        <v>72</v>
      </c>
      <c r="E492">
        <v>532</v>
      </c>
      <c r="F492">
        <f t="shared" si="7"/>
        <v>11</v>
      </c>
      <c r="G492" t="str">
        <f>STANDINGS_W[[#This Row],[League]]&amp;STANDINGS_W[[#This Row],[Team]]</f>
        <v>$150 Draft Champions Express Feb 19 8:00 pm Lg.3733LONG ISLAND DONS</v>
      </c>
    </row>
    <row r="493" spans="1:7" x14ac:dyDescent="0.25">
      <c r="A493">
        <v>2395</v>
      </c>
      <c r="B493" t="s">
        <v>895</v>
      </c>
      <c r="C493" t="s">
        <v>893</v>
      </c>
      <c r="D493">
        <v>72</v>
      </c>
      <c r="E493">
        <v>532</v>
      </c>
      <c r="F493">
        <f t="shared" si="7"/>
        <v>12</v>
      </c>
      <c r="G493" t="str">
        <f>STANDINGS_W[[#This Row],[League]]&amp;STANDINGS_W[[#This Row],[Team]]</f>
        <v>$150 Draft Champions Express Feb 19 8:00 pm Lg.3733Thru Fosters Eyes</v>
      </c>
    </row>
    <row r="494" spans="1:7" x14ac:dyDescent="0.25">
      <c r="A494">
        <v>2426</v>
      </c>
      <c r="B494" t="s">
        <v>899</v>
      </c>
      <c r="C494" t="s">
        <v>893</v>
      </c>
      <c r="D494">
        <v>71</v>
      </c>
      <c r="E494">
        <v>483</v>
      </c>
      <c r="F494">
        <f t="shared" si="7"/>
        <v>13</v>
      </c>
      <c r="G494" t="str">
        <f>STANDINGS_W[[#This Row],[League]]&amp;STANDINGS_W[[#This Row],[Team]]</f>
        <v>$150 Draft Champions Express Feb 19 8:00 pm Lg.3733Roth1</v>
      </c>
    </row>
    <row r="495" spans="1:7" x14ac:dyDescent="0.25">
      <c r="A495">
        <v>2692</v>
      </c>
      <c r="B495" t="s">
        <v>903</v>
      </c>
      <c r="C495" t="s">
        <v>893</v>
      </c>
      <c r="D495">
        <v>64</v>
      </c>
      <c r="E495">
        <v>220.5</v>
      </c>
      <c r="F495">
        <f t="shared" si="7"/>
        <v>14</v>
      </c>
      <c r="G495" t="str">
        <f>STANDINGS_W[[#This Row],[League]]&amp;STANDINGS_W[[#This Row],[Team]]</f>
        <v>$150 Draft Champions Express Feb 19 8:00 pm Lg.3733Sack No Chips</v>
      </c>
    </row>
    <row r="496" spans="1:7" x14ac:dyDescent="0.25">
      <c r="A496">
        <v>2694</v>
      </c>
      <c r="B496" t="s">
        <v>192</v>
      </c>
      <c r="C496" t="s">
        <v>893</v>
      </c>
      <c r="D496">
        <v>64</v>
      </c>
      <c r="E496">
        <v>220.5</v>
      </c>
      <c r="F496">
        <f t="shared" si="7"/>
        <v>15</v>
      </c>
      <c r="G496" t="str">
        <f>STANDINGS_W[[#This Row],[League]]&amp;STANDINGS_W[[#This Row],[Team]]</f>
        <v>$150 Draft Champions Express Feb 19 8:00 pm Lg.3733Spike Curve</v>
      </c>
    </row>
    <row r="497" spans="1:7" x14ac:dyDescent="0.25">
      <c r="A497">
        <v>132</v>
      </c>
      <c r="B497" t="s">
        <v>911</v>
      </c>
      <c r="C497" t="s">
        <v>907</v>
      </c>
      <c r="D497">
        <v>107</v>
      </c>
      <c r="E497">
        <v>2775.5</v>
      </c>
      <c r="F497">
        <f t="shared" si="7"/>
        <v>1</v>
      </c>
      <c r="G497" t="str">
        <f>STANDINGS_W[[#This Row],[League]]&amp;STANDINGS_W[[#This Row],[Team]]</f>
        <v>$150 Draft Champions Express Feb 21 7:00 pm Lg.3746Lady Rainicorn</v>
      </c>
    </row>
    <row r="498" spans="1:7" x14ac:dyDescent="0.25">
      <c r="A498">
        <v>156</v>
      </c>
      <c r="B498" t="s">
        <v>906</v>
      </c>
      <c r="C498" t="s">
        <v>907</v>
      </c>
      <c r="D498">
        <v>106</v>
      </c>
      <c r="E498">
        <v>2752</v>
      </c>
      <c r="F498">
        <f t="shared" si="7"/>
        <v>2</v>
      </c>
      <c r="G498" t="str">
        <f>STANDINGS_W[[#This Row],[League]]&amp;STANDINGS_W[[#This Row],[Team]]</f>
        <v>$150 Draft Champions Express Feb 21 7:00 pm Lg.3746Hulk SMASH</v>
      </c>
    </row>
    <row r="499" spans="1:7" x14ac:dyDescent="0.25">
      <c r="A499">
        <v>266</v>
      </c>
      <c r="B499" t="s">
        <v>916</v>
      </c>
      <c r="C499" t="s">
        <v>907</v>
      </c>
      <c r="D499">
        <v>102</v>
      </c>
      <c r="E499">
        <v>2646.5</v>
      </c>
      <c r="F499">
        <f t="shared" si="7"/>
        <v>3</v>
      </c>
      <c r="G499" t="str">
        <f>STANDINGS_W[[#This Row],[League]]&amp;STANDINGS_W[[#This Row],[Team]]</f>
        <v>$150 Draft Champions Express Feb 21 7:00 pm Lg.3746Panning for Goldschmidt</v>
      </c>
    </row>
    <row r="500" spans="1:7" x14ac:dyDescent="0.25">
      <c r="A500">
        <v>671</v>
      </c>
      <c r="B500" t="s">
        <v>146</v>
      </c>
      <c r="C500" t="s">
        <v>907</v>
      </c>
      <c r="D500">
        <v>94</v>
      </c>
      <c r="E500">
        <v>2239.5</v>
      </c>
      <c r="F500">
        <f t="shared" si="7"/>
        <v>4</v>
      </c>
      <c r="G500" t="str">
        <f>STANDINGS_W[[#This Row],[League]]&amp;STANDINGS_W[[#This Row],[Team]]</f>
        <v>$150 Draft Champions Express Feb 21 7:00 pm Lg.3746Las Vegas Blvd IV</v>
      </c>
    </row>
    <row r="501" spans="1:7" x14ac:dyDescent="0.25">
      <c r="A501">
        <v>1032</v>
      </c>
      <c r="B501" t="s">
        <v>910</v>
      </c>
      <c r="C501" t="s">
        <v>907</v>
      </c>
      <c r="D501">
        <v>89</v>
      </c>
      <c r="E501">
        <v>1852.5</v>
      </c>
      <c r="F501">
        <f t="shared" si="7"/>
        <v>5</v>
      </c>
      <c r="G501" t="str">
        <f>STANDINGS_W[[#This Row],[League]]&amp;STANDINGS_W[[#This Row],[Team]]</f>
        <v>$150 Draft Champions Express Feb 21 7:00 pm Lg.3746Carrasco Sauce</v>
      </c>
    </row>
    <row r="502" spans="1:7" x14ac:dyDescent="0.25">
      <c r="A502">
        <v>1100</v>
      </c>
      <c r="B502" t="s">
        <v>917</v>
      </c>
      <c r="C502" t="s">
        <v>907</v>
      </c>
      <c r="D502">
        <v>88</v>
      </c>
      <c r="E502">
        <v>1779.5</v>
      </c>
      <c r="F502">
        <f t="shared" si="7"/>
        <v>6</v>
      </c>
      <c r="G502" t="str">
        <f>STANDINGS_W[[#This Row],[League]]&amp;STANDINGS_W[[#This Row],[Team]]</f>
        <v>$150 Draft Champions Express Feb 21 7:00 pm Lg.3746BOSCH DC3</v>
      </c>
    </row>
    <row r="503" spans="1:7" x14ac:dyDescent="0.25">
      <c r="A503">
        <v>1513</v>
      </c>
      <c r="B503" t="s">
        <v>918</v>
      </c>
      <c r="C503" t="s">
        <v>907</v>
      </c>
      <c r="D503">
        <v>84</v>
      </c>
      <c r="E503">
        <v>1408.5</v>
      </c>
      <c r="F503">
        <f t="shared" si="7"/>
        <v>7</v>
      </c>
      <c r="G503" t="str">
        <f>STANDINGS_W[[#This Row],[League]]&amp;STANDINGS_W[[#This Row],[Team]]</f>
        <v>$150 Draft Champions Express Feb 21 7:00 pm Lg.3746Team Carlone</v>
      </c>
    </row>
    <row r="504" spans="1:7" x14ac:dyDescent="0.25">
      <c r="A504">
        <v>1580</v>
      </c>
      <c r="B504" t="s">
        <v>186</v>
      </c>
      <c r="C504" t="s">
        <v>907</v>
      </c>
      <c r="D504">
        <v>83</v>
      </c>
      <c r="E504">
        <v>1322</v>
      </c>
      <c r="F504">
        <f t="shared" si="7"/>
        <v>8</v>
      </c>
      <c r="G504" t="str">
        <f>STANDINGS_W[[#This Row],[League]]&amp;STANDINGS_W[[#This Row],[Team]]</f>
        <v>$150 Draft Champions Express Feb 21 7:00 pm Lg.3746LONG GONE</v>
      </c>
    </row>
    <row r="505" spans="1:7" x14ac:dyDescent="0.25">
      <c r="A505">
        <v>1799</v>
      </c>
      <c r="B505" t="s">
        <v>914</v>
      </c>
      <c r="C505" t="s">
        <v>907</v>
      </c>
      <c r="D505">
        <v>81</v>
      </c>
      <c r="E505">
        <v>1147.5</v>
      </c>
      <c r="F505">
        <f t="shared" si="7"/>
        <v>9</v>
      </c>
      <c r="G505" t="str">
        <f>STANDINGS_W[[#This Row],[League]]&amp;STANDINGS_W[[#This Row],[Team]]</f>
        <v>$150 Draft Champions Express Feb 21 7:00 pm Lg.3746Wiffle 102</v>
      </c>
    </row>
    <row r="506" spans="1:7" x14ac:dyDescent="0.25">
      <c r="A506">
        <v>2195</v>
      </c>
      <c r="B506" t="s">
        <v>908</v>
      </c>
      <c r="C506" t="s">
        <v>907</v>
      </c>
      <c r="D506">
        <v>76</v>
      </c>
      <c r="E506">
        <v>755.5</v>
      </c>
      <c r="F506">
        <f t="shared" si="7"/>
        <v>10</v>
      </c>
      <c r="G506" t="str">
        <f>STANDINGS_W[[#This Row],[League]]&amp;STANDINGS_W[[#This Row],[Team]]</f>
        <v>$150 Draft Champions Express Feb 21 7:00 pm Lg.3746esh dc2</v>
      </c>
    </row>
    <row r="507" spans="1:7" x14ac:dyDescent="0.25">
      <c r="A507">
        <v>2236</v>
      </c>
      <c r="B507" t="s">
        <v>913</v>
      </c>
      <c r="C507" t="s">
        <v>907</v>
      </c>
      <c r="D507">
        <v>75</v>
      </c>
      <c r="E507">
        <v>679</v>
      </c>
      <c r="F507">
        <f t="shared" si="7"/>
        <v>11</v>
      </c>
      <c r="G507" t="str">
        <f>STANDINGS_W[[#This Row],[League]]&amp;STANDINGS_W[[#This Row],[Team]]</f>
        <v>$150 Draft Champions Express Feb 21 7:00 pm Lg.3746Rocky Mountain High</v>
      </c>
    </row>
    <row r="508" spans="1:7" x14ac:dyDescent="0.25">
      <c r="A508">
        <v>2456</v>
      </c>
      <c r="B508" t="s">
        <v>912</v>
      </c>
      <c r="C508" t="s">
        <v>907</v>
      </c>
      <c r="D508">
        <v>70</v>
      </c>
      <c r="E508">
        <v>438</v>
      </c>
      <c r="F508">
        <f t="shared" si="7"/>
        <v>12</v>
      </c>
      <c r="G508" t="str">
        <f>STANDINGS_W[[#This Row],[League]]&amp;STANDINGS_W[[#This Row],[Team]]</f>
        <v>$150 Draft Champions Express Feb 21 7:00 pm Lg.3746BIG RED MACHINE</v>
      </c>
    </row>
    <row r="509" spans="1:7" x14ac:dyDescent="0.25">
      <c r="A509">
        <v>2462</v>
      </c>
      <c r="B509" t="s">
        <v>915</v>
      </c>
      <c r="C509" t="s">
        <v>907</v>
      </c>
      <c r="D509">
        <v>70</v>
      </c>
      <c r="E509">
        <v>438</v>
      </c>
      <c r="F509">
        <f t="shared" si="7"/>
        <v>13</v>
      </c>
      <c r="G509" t="str">
        <f>STANDINGS_W[[#This Row],[League]]&amp;STANDINGS_W[[#This Row],[Team]]</f>
        <v>$150 Draft Champions Express Feb 21 7:00 pm Lg.3746Data City Cache Hogs</v>
      </c>
    </row>
    <row r="510" spans="1:7" x14ac:dyDescent="0.25">
      <c r="A510">
        <v>2464</v>
      </c>
      <c r="B510" t="s">
        <v>909</v>
      </c>
      <c r="C510" t="s">
        <v>907</v>
      </c>
      <c r="D510">
        <v>70</v>
      </c>
      <c r="E510">
        <v>438</v>
      </c>
      <c r="F510">
        <f t="shared" si="7"/>
        <v>14</v>
      </c>
      <c r="G510" t="str">
        <f>STANDINGS_W[[#This Row],[League]]&amp;STANDINGS_W[[#This Row],[Team]]</f>
        <v>$150 Draft Champions Express Feb 21 7:00 pm Lg.3746Diamond Cutters</v>
      </c>
    </row>
    <row r="511" spans="1:7" x14ac:dyDescent="0.25">
      <c r="A511">
        <v>2780</v>
      </c>
      <c r="B511" t="s">
        <v>88</v>
      </c>
      <c r="C511" t="s">
        <v>907</v>
      </c>
      <c r="D511">
        <v>61</v>
      </c>
      <c r="E511">
        <v>139</v>
      </c>
      <c r="F511">
        <f t="shared" si="7"/>
        <v>15</v>
      </c>
      <c r="G511" t="str">
        <f>STANDINGS_W[[#This Row],[League]]&amp;STANDINGS_W[[#This Row],[Team]]</f>
        <v>$150 Draft Champions Express Feb 21 7:00 pm Lg.3746Team Pellegrini</v>
      </c>
    </row>
    <row r="512" spans="1:7" x14ac:dyDescent="0.25">
      <c r="A512">
        <v>234</v>
      </c>
      <c r="B512" t="s">
        <v>922</v>
      </c>
      <c r="C512" t="s">
        <v>920</v>
      </c>
      <c r="D512">
        <v>103</v>
      </c>
      <c r="E512">
        <v>2678</v>
      </c>
      <c r="F512">
        <f t="shared" si="7"/>
        <v>1</v>
      </c>
      <c r="G512" t="str">
        <f>STANDINGS_W[[#This Row],[League]]&amp;STANDINGS_W[[#This Row],[Team]]</f>
        <v>$150 Draft Champions Express Feb 26 8:00 pm Lg.3774Rayn Man</v>
      </c>
    </row>
    <row r="513" spans="1:7" x14ac:dyDescent="0.25">
      <c r="A513">
        <v>442</v>
      </c>
      <c r="B513" t="s">
        <v>921</v>
      </c>
      <c r="C513" t="s">
        <v>920</v>
      </c>
      <c r="D513">
        <v>98</v>
      </c>
      <c r="E513">
        <v>2467</v>
      </c>
      <c r="F513">
        <f t="shared" si="7"/>
        <v>2</v>
      </c>
      <c r="G513" t="str">
        <f>STANDINGS_W[[#This Row],[League]]&amp;STANDINGS_W[[#This Row],[Team]]</f>
        <v>$150 Draft Champions Express Feb 26 8:00 pm Lg.3774MPG16B</v>
      </c>
    </row>
    <row r="514" spans="1:7" x14ac:dyDescent="0.25">
      <c r="A514">
        <v>450</v>
      </c>
      <c r="B514" t="s">
        <v>929</v>
      </c>
      <c r="C514" t="s">
        <v>920</v>
      </c>
      <c r="D514">
        <v>98</v>
      </c>
      <c r="E514">
        <v>2467</v>
      </c>
      <c r="F514">
        <f t="shared" si="7"/>
        <v>3</v>
      </c>
      <c r="G514" t="str">
        <f>STANDINGS_W[[#This Row],[League]]&amp;STANDINGS_W[[#This Row],[Team]]</f>
        <v>$150 Draft Champions Express Feb 26 8:00 pm Lg.3774TEAM SUCK</v>
      </c>
    </row>
    <row r="515" spans="1:7" x14ac:dyDescent="0.25">
      <c r="A515">
        <v>679</v>
      </c>
      <c r="B515" t="s">
        <v>926</v>
      </c>
      <c r="C515" t="s">
        <v>920</v>
      </c>
      <c r="D515">
        <v>94</v>
      </c>
      <c r="E515">
        <v>2239.5</v>
      </c>
      <c r="F515">
        <f t="shared" ref="F515:F578" si="8">IF(C515=C514,F514+1,1)</f>
        <v>4</v>
      </c>
      <c r="G515" t="str">
        <f>STANDINGS_W[[#This Row],[League]]&amp;STANDINGS_W[[#This Row],[Team]]</f>
        <v>$150 Draft Champions Express Feb 26 8:00 pm Lg.3774SEMPER FI 12</v>
      </c>
    </row>
    <row r="516" spans="1:7" x14ac:dyDescent="0.25">
      <c r="A516">
        <v>998</v>
      </c>
      <c r="B516" t="s">
        <v>412</v>
      </c>
      <c r="C516" t="s">
        <v>920</v>
      </c>
      <c r="D516">
        <v>90</v>
      </c>
      <c r="E516">
        <v>1929</v>
      </c>
      <c r="F516">
        <f t="shared" si="8"/>
        <v>5</v>
      </c>
      <c r="G516" t="str">
        <f>STANDINGS_W[[#This Row],[League]]&amp;STANDINGS_W[[#This Row],[Team]]</f>
        <v>$150 Draft Champions Express Feb 26 8:00 pm Lg.3774Team Koerner</v>
      </c>
    </row>
    <row r="517" spans="1:7" x14ac:dyDescent="0.25">
      <c r="A517">
        <v>1018</v>
      </c>
      <c r="B517" t="s">
        <v>919</v>
      </c>
      <c r="C517" t="s">
        <v>920</v>
      </c>
      <c r="D517">
        <v>90</v>
      </c>
      <c r="E517">
        <v>1929</v>
      </c>
      <c r="F517">
        <f t="shared" si="8"/>
        <v>6</v>
      </c>
      <c r="G517" t="str">
        <f>STANDINGS_W[[#This Row],[League]]&amp;STANDINGS_W[[#This Row],[Team]]</f>
        <v>$150 Draft Champions Express Feb 26 8:00 pm Lg.3774Thieves and Liars</v>
      </c>
    </row>
    <row r="518" spans="1:7" x14ac:dyDescent="0.25">
      <c r="A518">
        <v>1101</v>
      </c>
      <c r="B518" t="s">
        <v>923</v>
      </c>
      <c r="C518" t="s">
        <v>920</v>
      </c>
      <c r="D518">
        <v>88</v>
      </c>
      <c r="E518">
        <v>1779.5</v>
      </c>
      <c r="F518">
        <f t="shared" si="8"/>
        <v>7</v>
      </c>
      <c r="G518" t="str">
        <f>STANDINGS_W[[#This Row],[League]]&amp;STANDINGS_W[[#This Row],[Team]]</f>
        <v>$150 Draft Champions Express Feb 26 8:00 pm Lg.3774Bad News Bears</v>
      </c>
    </row>
    <row r="519" spans="1:7" x14ac:dyDescent="0.25">
      <c r="A519">
        <v>1266</v>
      </c>
      <c r="B519" t="s">
        <v>930</v>
      </c>
      <c r="C519" t="s">
        <v>920</v>
      </c>
      <c r="D519">
        <v>86</v>
      </c>
      <c r="E519">
        <v>1608</v>
      </c>
      <c r="F519">
        <f t="shared" si="8"/>
        <v>8</v>
      </c>
      <c r="G519" t="str">
        <f>STANDINGS_W[[#This Row],[League]]&amp;STANDINGS_W[[#This Row],[Team]]</f>
        <v>$150 Draft Champions Express Feb 26 8:00 pm Lg.3774Duda Where's My Car?</v>
      </c>
    </row>
    <row r="520" spans="1:7" x14ac:dyDescent="0.25">
      <c r="A520">
        <v>1283</v>
      </c>
      <c r="B520" t="s">
        <v>927</v>
      </c>
      <c r="C520" t="s">
        <v>920</v>
      </c>
      <c r="D520">
        <v>86</v>
      </c>
      <c r="E520">
        <v>1608</v>
      </c>
      <c r="F520">
        <f t="shared" si="8"/>
        <v>9</v>
      </c>
      <c r="G520" t="str">
        <f>STANDINGS_W[[#This Row],[League]]&amp;STANDINGS_W[[#This Row],[Team]]</f>
        <v>$150 Draft Champions Express Feb 26 8:00 pm Lg.3774Ks Galore</v>
      </c>
    </row>
    <row r="521" spans="1:7" x14ac:dyDescent="0.25">
      <c r="A521">
        <v>1875</v>
      </c>
      <c r="B521" t="s">
        <v>76</v>
      </c>
      <c r="C521" t="s">
        <v>920</v>
      </c>
      <c r="D521">
        <v>80</v>
      </c>
      <c r="E521">
        <v>1063.5</v>
      </c>
      <c r="F521">
        <f t="shared" si="8"/>
        <v>10</v>
      </c>
      <c r="G521" t="str">
        <f>STANDINGS_W[[#This Row],[League]]&amp;STANDINGS_W[[#This Row],[Team]]</f>
        <v>$150 Draft Champions Express Feb 26 8:00 pm Lg.3774Team Peterson</v>
      </c>
    </row>
    <row r="522" spans="1:7" x14ac:dyDescent="0.25">
      <c r="A522">
        <v>2005</v>
      </c>
      <c r="B522" t="s">
        <v>347</v>
      </c>
      <c r="C522" t="s">
        <v>920</v>
      </c>
      <c r="D522">
        <v>78</v>
      </c>
      <c r="E522">
        <v>907.5</v>
      </c>
      <c r="F522">
        <f t="shared" si="8"/>
        <v>11</v>
      </c>
      <c r="G522" t="str">
        <f>STANDINGS_W[[#This Row],[League]]&amp;STANDINGS_W[[#This Row],[Team]]</f>
        <v>$150 Draft Champions Express Feb 26 8:00 pm Lg.3774Plati-puses</v>
      </c>
    </row>
    <row r="523" spans="1:7" x14ac:dyDescent="0.25">
      <c r="A523">
        <v>2438</v>
      </c>
      <c r="B523" t="s">
        <v>924</v>
      </c>
      <c r="C523" t="s">
        <v>920</v>
      </c>
      <c r="D523">
        <v>71</v>
      </c>
      <c r="E523">
        <v>483</v>
      </c>
      <c r="F523">
        <f t="shared" si="8"/>
        <v>12</v>
      </c>
      <c r="G523" t="str">
        <f>STANDINGS_W[[#This Row],[League]]&amp;STANDINGS_W[[#This Row],[Team]]</f>
        <v>$150 Draft Champions Express Feb 26 8:00 pm Lg.3774Team McRae</v>
      </c>
    </row>
    <row r="524" spans="1:7" x14ac:dyDescent="0.25">
      <c r="A524">
        <v>2470</v>
      </c>
      <c r="B524" t="s">
        <v>928</v>
      </c>
      <c r="C524" t="s">
        <v>920</v>
      </c>
      <c r="D524">
        <v>70</v>
      </c>
      <c r="E524">
        <v>438</v>
      </c>
      <c r="F524">
        <f t="shared" si="8"/>
        <v>13</v>
      </c>
      <c r="G524" t="str">
        <f>STANDINGS_W[[#This Row],[League]]&amp;STANDINGS_W[[#This Row],[Team]]</f>
        <v>$150 Draft Champions Express Feb 26 8:00 pm Lg.3774Hosers</v>
      </c>
    </row>
    <row r="525" spans="1:7" x14ac:dyDescent="0.25">
      <c r="A525">
        <v>2748</v>
      </c>
      <c r="B525" t="s">
        <v>458</v>
      </c>
      <c r="C525" t="s">
        <v>920</v>
      </c>
      <c r="D525">
        <v>62</v>
      </c>
      <c r="E525">
        <v>166</v>
      </c>
      <c r="F525">
        <f t="shared" si="8"/>
        <v>14</v>
      </c>
      <c r="G525" t="str">
        <f>STANDINGS_W[[#This Row],[League]]&amp;STANDINGS_W[[#This Row],[Team]]</f>
        <v>$150 Draft Champions Express Feb 26 8:00 pm Lg.3774Team Chandar</v>
      </c>
    </row>
    <row r="526" spans="1:7" x14ac:dyDescent="0.25">
      <c r="A526">
        <v>2884</v>
      </c>
      <c r="B526" t="s">
        <v>925</v>
      </c>
      <c r="C526" t="s">
        <v>920</v>
      </c>
      <c r="D526">
        <v>52</v>
      </c>
      <c r="E526">
        <v>29</v>
      </c>
      <c r="F526">
        <f t="shared" si="8"/>
        <v>15</v>
      </c>
      <c r="G526" t="str">
        <f>STANDINGS_W[[#This Row],[League]]&amp;STANDINGS_W[[#This Row],[Team]]</f>
        <v>$150 Draft Champions Express Feb 26 8:00 pm Lg.3774The Hypetrain to Loserville</v>
      </c>
    </row>
    <row r="527" spans="1:7" x14ac:dyDescent="0.25">
      <c r="A527">
        <v>84</v>
      </c>
      <c r="B527" t="s">
        <v>931</v>
      </c>
      <c r="C527" t="s">
        <v>932</v>
      </c>
      <c r="D527">
        <v>110</v>
      </c>
      <c r="E527">
        <v>2826.5</v>
      </c>
      <c r="F527">
        <f t="shared" si="8"/>
        <v>1</v>
      </c>
      <c r="G527" t="str">
        <f>STANDINGS_W[[#This Row],[League]]&amp;STANDINGS_W[[#This Row],[Team]]</f>
        <v>$150 Draft Champions Express Feb 28 7:00 pm Lg.3755Lucky # 7</v>
      </c>
    </row>
    <row r="528" spans="1:7" x14ac:dyDescent="0.25">
      <c r="A528">
        <v>154</v>
      </c>
      <c r="B528" t="s">
        <v>935</v>
      </c>
      <c r="C528" t="s">
        <v>932</v>
      </c>
      <c r="D528">
        <v>106</v>
      </c>
      <c r="E528">
        <v>2752</v>
      </c>
      <c r="F528">
        <f t="shared" si="8"/>
        <v>2</v>
      </c>
      <c r="G528" t="str">
        <f>STANDINGS_W[[#This Row],[League]]&amp;STANDINGS_W[[#This Row],[Team]]</f>
        <v>$150 Draft Champions Express Feb 28 7:00 pm Lg.3755Gamble Owns You</v>
      </c>
    </row>
    <row r="529" spans="1:7" x14ac:dyDescent="0.25">
      <c r="A529">
        <v>473</v>
      </c>
      <c r="B529" t="s">
        <v>936</v>
      </c>
      <c r="C529" t="s">
        <v>932</v>
      </c>
      <c r="D529">
        <v>97</v>
      </c>
      <c r="E529">
        <v>2416.5</v>
      </c>
      <c r="F529">
        <f t="shared" si="8"/>
        <v>3</v>
      </c>
      <c r="G529" t="str">
        <f>STANDINGS_W[[#This Row],[League]]&amp;STANDINGS_W[[#This Row],[Team]]</f>
        <v>$150 Draft Champions Express Feb 28 7:00 pm Lg.375576 COLONIALS</v>
      </c>
    </row>
    <row r="530" spans="1:7" x14ac:dyDescent="0.25">
      <c r="A530">
        <v>857</v>
      </c>
      <c r="B530" t="s">
        <v>939</v>
      </c>
      <c r="C530" t="s">
        <v>932</v>
      </c>
      <c r="D530">
        <v>92</v>
      </c>
      <c r="E530">
        <v>2083</v>
      </c>
      <c r="F530">
        <f t="shared" si="8"/>
        <v>4</v>
      </c>
      <c r="G530" t="str">
        <f>STANDINGS_W[[#This Row],[League]]&amp;STANDINGS_W[[#This Row],[Team]]</f>
        <v>$150 Draft Champions Express Feb 28 7:00 pm Lg.3755TeamSpitman</v>
      </c>
    </row>
    <row r="531" spans="1:7" x14ac:dyDescent="0.25">
      <c r="A531">
        <v>1218</v>
      </c>
      <c r="B531" t="s">
        <v>938</v>
      </c>
      <c r="C531" t="s">
        <v>932</v>
      </c>
      <c r="D531">
        <v>87</v>
      </c>
      <c r="E531">
        <v>1700.5</v>
      </c>
      <c r="F531">
        <f t="shared" si="8"/>
        <v>5</v>
      </c>
      <c r="G531" t="str">
        <f>STANDINGS_W[[#This Row],[League]]&amp;STANDINGS_W[[#This Row],[Team]]</f>
        <v>$150 Draft Champions Express Feb 28 7:00 pm Lg.3755Stinky Cheese Men</v>
      </c>
    </row>
    <row r="532" spans="1:7" x14ac:dyDescent="0.25">
      <c r="A532">
        <v>1440</v>
      </c>
      <c r="B532" t="s">
        <v>72</v>
      </c>
      <c r="C532" t="s">
        <v>932</v>
      </c>
      <c r="D532">
        <v>85</v>
      </c>
      <c r="E532">
        <v>1503.5</v>
      </c>
      <c r="F532">
        <f t="shared" si="8"/>
        <v>6</v>
      </c>
      <c r="G532" t="str">
        <f>STANDINGS_W[[#This Row],[League]]&amp;STANDINGS_W[[#This Row],[Team]]</f>
        <v>$150 Draft Champions Express Feb 28 7:00 pm Lg.3755The Losing Edge</v>
      </c>
    </row>
    <row r="533" spans="1:7" x14ac:dyDescent="0.25">
      <c r="A533">
        <v>1747</v>
      </c>
      <c r="B533" t="s">
        <v>934</v>
      </c>
      <c r="C533" t="s">
        <v>932</v>
      </c>
      <c r="D533">
        <v>81</v>
      </c>
      <c r="E533">
        <v>1147.5</v>
      </c>
      <c r="F533">
        <f t="shared" si="8"/>
        <v>7</v>
      </c>
      <c r="G533" t="str">
        <f>STANDINGS_W[[#This Row],[League]]&amp;STANDINGS_W[[#This Row],[Team]]</f>
        <v>$150 Draft Champions Express Feb 28 7:00 pm Lg.3755Hopslam</v>
      </c>
    </row>
    <row r="534" spans="1:7" x14ac:dyDescent="0.25">
      <c r="A534">
        <v>1928</v>
      </c>
      <c r="B534" t="s">
        <v>940</v>
      </c>
      <c r="C534" t="s">
        <v>932</v>
      </c>
      <c r="D534">
        <v>79</v>
      </c>
      <c r="E534">
        <v>980.5</v>
      </c>
      <c r="F534">
        <f t="shared" si="8"/>
        <v>8</v>
      </c>
      <c r="G534" t="str">
        <f>STANDINGS_W[[#This Row],[League]]&amp;STANDINGS_W[[#This Row],[Team]]</f>
        <v>$150 Draft Champions Express Feb 28 7:00 pm Lg.3755PowerAid</v>
      </c>
    </row>
    <row r="535" spans="1:7" x14ac:dyDescent="0.25">
      <c r="A535">
        <v>1940</v>
      </c>
      <c r="B535" t="s">
        <v>592</v>
      </c>
      <c r="C535" t="s">
        <v>932</v>
      </c>
      <c r="D535">
        <v>79</v>
      </c>
      <c r="E535">
        <v>980.5</v>
      </c>
      <c r="F535">
        <f t="shared" si="8"/>
        <v>9</v>
      </c>
      <c r="G535" t="str">
        <f>STANDINGS_W[[#This Row],[League]]&amp;STANDINGS_W[[#This Row],[Team]]</f>
        <v>$150 Draft Champions Express Feb 28 7:00 pm Lg.3755Team Bennette</v>
      </c>
    </row>
    <row r="536" spans="1:7" x14ac:dyDescent="0.25">
      <c r="A536">
        <v>2083</v>
      </c>
      <c r="B536" t="s">
        <v>941</v>
      </c>
      <c r="C536" t="s">
        <v>932</v>
      </c>
      <c r="D536">
        <v>77</v>
      </c>
      <c r="E536">
        <v>836</v>
      </c>
      <c r="F536">
        <f t="shared" si="8"/>
        <v>10</v>
      </c>
      <c r="G536" t="str">
        <f>STANDINGS_W[[#This Row],[League]]&amp;STANDINGS_W[[#This Row],[Team]]</f>
        <v>$150 Draft Champions Express Feb 28 7:00 pm Lg.3755Starfishmn 0228X</v>
      </c>
    </row>
    <row r="537" spans="1:7" x14ac:dyDescent="0.25">
      <c r="A537">
        <v>2088</v>
      </c>
      <c r="B537" t="s">
        <v>933</v>
      </c>
      <c r="C537" t="s">
        <v>932</v>
      </c>
      <c r="D537">
        <v>77</v>
      </c>
      <c r="E537">
        <v>836</v>
      </c>
      <c r="F537">
        <f t="shared" si="8"/>
        <v>11</v>
      </c>
      <c r="G537" t="str">
        <f>STANDINGS_W[[#This Row],[League]]&amp;STANDINGS_W[[#This Row],[Team]]</f>
        <v>$150 Draft Champions Express Feb 28 7:00 pm Lg.3755Team Freadman</v>
      </c>
    </row>
    <row r="538" spans="1:7" x14ac:dyDescent="0.25">
      <c r="A538">
        <v>2199</v>
      </c>
      <c r="B538">
        <v>22222</v>
      </c>
      <c r="C538" t="s">
        <v>932</v>
      </c>
      <c r="D538">
        <v>75</v>
      </c>
      <c r="E538">
        <v>679</v>
      </c>
      <c r="F538">
        <f t="shared" si="8"/>
        <v>12</v>
      </c>
      <c r="G538" t="str">
        <f>STANDINGS_W[[#This Row],[League]]&amp;STANDINGS_W[[#This Row],[Team]]</f>
        <v>$150 Draft Champions Express Feb 28 7:00 pm Lg.375522222</v>
      </c>
    </row>
    <row r="539" spans="1:7" x14ac:dyDescent="0.25">
      <c r="A539">
        <v>2437</v>
      </c>
      <c r="B539" t="s">
        <v>380</v>
      </c>
      <c r="C539" t="s">
        <v>932</v>
      </c>
      <c r="D539">
        <v>71</v>
      </c>
      <c r="E539">
        <v>483</v>
      </c>
      <c r="F539">
        <f t="shared" si="8"/>
        <v>13</v>
      </c>
      <c r="G539" t="str">
        <f>STANDINGS_W[[#This Row],[League]]&amp;STANDINGS_W[[#This Row],[Team]]</f>
        <v>$150 Draft Champions Express Feb 28 7:00 pm Lg.3755Team McDermott</v>
      </c>
    </row>
    <row r="540" spans="1:7" x14ac:dyDescent="0.25">
      <c r="A540">
        <v>2612</v>
      </c>
      <c r="B540" t="s">
        <v>937</v>
      </c>
      <c r="C540" t="s">
        <v>932</v>
      </c>
      <c r="D540">
        <v>66</v>
      </c>
      <c r="E540">
        <v>285.5</v>
      </c>
      <c r="F540">
        <f t="shared" si="8"/>
        <v>14</v>
      </c>
      <c r="G540" t="str">
        <f>STANDINGS_W[[#This Row],[League]]&amp;STANDINGS_W[[#This Row],[Team]]</f>
        <v>$150 Draft Champions Express Feb 28 7:00 pm Lg.3755Diverting Resistance</v>
      </c>
    </row>
    <row r="541" spans="1:7" x14ac:dyDescent="0.25">
      <c r="A541">
        <v>2877</v>
      </c>
      <c r="B541" t="s">
        <v>942</v>
      </c>
      <c r="C541" t="s">
        <v>932</v>
      </c>
      <c r="D541">
        <v>53</v>
      </c>
      <c r="E541">
        <v>36.5</v>
      </c>
      <c r="F541">
        <f t="shared" si="8"/>
        <v>15</v>
      </c>
      <c r="G541" t="str">
        <f>STANDINGS_W[[#This Row],[League]]&amp;STANDINGS_W[[#This Row],[Team]]</f>
        <v>$150 Draft Champions Express Feb 28 7:00 pm Lg.3755Trump Moron Brigade</v>
      </c>
    </row>
    <row r="542" spans="1:7" x14ac:dyDescent="0.25">
      <c r="A542">
        <v>104</v>
      </c>
      <c r="B542" t="s">
        <v>953</v>
      </c>
      <c r="C542" t="s">
        <v>943</v>
      </c>
      <c r="D542">
        <v>109</v>
      </c>
      <c r="E542">
        <v>2811.5</v>
      </c>
      <c r="F542">
        <f t="shared" si="8"/>
        <v>1</v>
      </c>
      <c r="G542" t="str">
        <f>STANDINGS_W[[#This Row],[League]]&amp;STANDINGS_W[[#This Row],[Team]]</f>
        <v>$150 Draft Champions Express Jan 22 8:00 pm Lg.3610Team debert</v>
      </c>
    </row>
    <row r="543" spans="1:7" x14ac:dyDescent="0.25">
      <c r="A543">
        <v>449</v>
      </c>
      <c r="B543" t="s">
        <v>947</v>
      </c>
      <c r="C543" t="s">
        <v>943</v>
      </c>
      <c r="D543">
        <v>98</v>
      </c>
      <c r="E543">
        <v>2467</v>
      </c>
      <c r="F543">
        <f t="shared" si="8"/>
        <v>2</v>
      </c>
      <c r="G543" t="str">
        <f>STANDINGS_W[[#This Row],[League]]&amp;STANDINGS_W[[#This Row],[Team]]</f>
        <v>$150 Draft Champions Express Jan 22 8:00 pm Lg.3610SEMPER FI 10</v>
      </c>
    </row>
    <row r="544" spans="1:7" x14ac:dyDescent="0.25">
      <c r="A544">
        <v>844</v>
      </c>
      <c r="B544" t="s">
        <v>924</v>
      </c>
      <c r="C544" t="s">
        <v>943</v>
      </c>
      <c r="D544">
        <v>92</v>
      </c>
      <c r="E544">
        <v>2083</v>
      </c>
      <c r="F544">
        <f t="shared" si="8"/>
        <v>3</v>
      </c>
      <c r="G544" t="str">
        <f>STANDINGS_W[[#This Row],[League]]&amp;STANDINGS_W[[#This Row],[Team]]</f>
        <v>$150 Draft Champions Express Jan 22 8:00 pm Lg.3610Team McRae</v>
      </c>
    </row>
    <row r="545" spans="1:7" x14ac:dyDescent="0.25">
      <c r="A545">
        <v>1185</v>
      </c>
      <c r="B545" t="s">
        <v>71</v>
      </c>
      <c r="C545" t="s">
        <v>943</v>
      </c>
      <c r="D545">
        <v>87</v>
      </c>
      <c r="E545">
        <v>1700.5</v>
      </c>
      <c r="F545">
        <f t="shared" si="8"/>
        <v>4</v>
      </c>
      <c r="G545" t="str">
        <f>STANDINGS_W[[#This Row],[League]]&amp;STANDINGS_W[[#This Row],[Team]]</f>
        <v>$150 Draft Champions Express Jan 22 8:00 pm Lg.3610Frozen Ropes</v>
      </c>
    </row>
    <row r="546" spans="1:7" x14ac:dyDescent="0.25">
      <c r="A546">
        <v>1214</v>
      </c>
      <c r="B546" t="s">
        <v>950</v>
      </c>
      <c r="C546" t="s">
        <v>943</v>
      </c>
      <c r="D546">
        <v>87</v>
      </c>
      <c r="E546">
        <v>1700.5</v>
      </c>
      <c r="F546">
        <f t="shared" si="8"/>
        <v>5</v>
      </c>
      <c r="G546" t="str">
        <f>STANDINGS_W[[#This Row],[League]]&amp;STANDINGS_W[[#This Row],[Team]]</f>
        <v>$150 Draft Champions Express Jan 22 8:00 pm Lg.3610Saxton DC Express</v>
      </c>
    </row>
    <row r="547" spans="1:7" x14ac:dyDescent="0.25">
      <c r="A547">
        <v>1410</v>
      </c>
      <c r="B547" t="s">
        <v>948</v>
      </c>
      <c r="C547" t="s">
        <v>943</v>
      </c>
      <c r="D547">
        <v>85</v>
      </c>
      <c r="E547">
        <v>1503.5</v>
      </c>
      <c r="F547">
        <f t="shared" si="8"/>
        <v>6</v>
      </c>
      <c r="G547" t="str">
        <f>STANDINGS_W[[#This Row],[League]]&amp;STANDINGS_W[[#This Row],[Team]]</f>
        <v>$150 Draft Champions Express Jan 22 8:00 pm Lg.3610RealJRAnderson</v>
      </c>
    </row>
    <row r="548" spans="1:7" x14ac:dyDescent="0.25">
      <c r="A548">
        <v>1476</v>
      </c>
      <c r="B548" t="s">
        <v>179</v>
      </c>
      <c r="C548" t="s">
        <v>943</v>
      </c>
      <c r="D548">
        <v>84</v>
      </c>
      <c r="E548">
        <v>1408.5</v>
      </c>
      <c r="F548">
        <f t="shared" si="8"/>
        <v>7</v>
      </c>
      <c r="G548" t="str">
        <f>STANDINGS_W[[#This Row],[League]]&amp;STANDINGS_W[[#This Row],[Team]]</f>
        <v>$150 Draft Champions Express Jan 22 8:00 pm Lg.3610Doolittle</v>
      </c>
    </row>
    <row r="549" spans="1:7" x14ac:dyDescent="0.25">
      <c r="A549">
        <v>1533</v>
      </c>
      <c r="B549" t="s">
        <v>280</v>
      </c>
      <c r="C549" t="s">
        <v>943</v>
      </c>
      <c r="D549">
        <v>84</v>
      </c>
      <c r="E549">
        <v>1408.5</v>
      </c>
      <c r="F549">
        <f t="shared" si="8"/>
        <v>8</v>
      </c>
      <c r="G549" t="str">
        <f>STANDINGS_W[[#This Row],[League]]&amp;STANDINGS_W[[#This Row],[Team]]</f>
        <v>$150 Draft Champions Express Jan 22 8:00 pm Lg.3610UL's Toothpick</v>
      </c>
    </row>
    <row r="550" spans="1:7" x14ac:dyDescent="0.25">
      <c r="A550">
        <v>1596</v>
      </c>
      <c r="B550" t="s">
        <v>951</v>
      </c>
      <c r="C550" t="s">
        <v>943</v>
      </c>
      <c r="D550">
        <v>83</v>
      </c>
      <c r="E550">
        <v>1322</v>
      </c>
      <c r="F550">
        <f t="shared" si="8"/>
        <v>9</v>
      </c>
      <c r="G550" t="str">
        <f>STANDINGS_W[[#This Row],[League]]&amp;STANDINGS_W[[#This Row],[Team]]</f>
        <v>$150 Draft Champions Express Jan 22 8:00 pm Lg.3610Red Sam</v>
      </c>
    </row>
    <row r="551" spans="1:7" x14ac:dyDescent="0.25">
      <c r="A551">
        <v>1730</v>
      </c>
      <c r="B551" t="s">
        <v>259</v>
      </c>
      <c r="C551" t="s">
        <v>943</v>
      </c>
      <c r="D551">
        <v>81</v>
      </c>
      <c r="E551">
        <v>1147.5</v>
      </c>
      <c r="F551">
        <f t="shared" si="8"/>
        <v>10</v>
      </c>
      <c r="G551" t="str">
        <f>STANDINGS_W[[#This Row],[League]]&amp;STANDINGS_W[[#This Row],[Team]]</f>
        <v>$150 Draft Champions Express Jan 22 8:00 pm Lg.3610Bridgeville Bombers</v>
      </c>
    </row>
    <row r="552" spans="1:7" x14ac:dyDescent="0.25">
      <c r="A552">
        <v>1778</v>
      </c>
      <c r="B552" t="s">
        <v>945</v>
      </c>
      <c r="C552" t="s">
        <v>943</v>
      </c>
      <c r="D552">
        <v>81</v>
      </c>
      <c r="E552">
        <v>1147.5</v>
      </c>
      <c r="F552">
        <f t="shared" si="8"/>
        <v>11</v>
      </c>
      <c r="G552" t="str">
        <f>STANDINGS_W[[#This Row],[League]]&amp;STANDINGS_W[[#This Row],[Team]]</f>
        <v>$150 Draft Champions Express Jan 22 8:00 pm Lg.3610THE FINAL BOSS</v>
      </c>
    </row>
    <row r="553" spans="1:7" x14ac:dyDescent="0.25">
      <c r="A553">
        <v>1794</v>
      </c>
      <c r="B553" t="s">
        <v>944</v>
      </c>
      <c r="C553" t="s">
        <v>943</v>
      </c>
      <c r="D553">
        <v>81</v>
      </c>
      <c r="E553">
        <v>1147.5</v>
      </c>
      <c r="F553">
        <f t="shared" si="8"/>
        <v>12</v>
      </c>
      <c r="G553" t="str">
        <f>STANDINGS_W[[#This Row],[League]]&amp;STANDINGS_W[[#This Row],[Team]]</f>
        <v>$150 Draft Champions Express Jan 22 8:00 pm Lg.3610The Proving Grounds</v>
      </c>
    </row>
    <row r="554" spans="1:7" x14ac:dyDescent="0.25">
      <c r="A554">
        <v>1960</v>
      </c>
      <c r="B554" t="s">
        <v>946</v>
      </c>
      <c r="C554" t="s">
        <v>943</v>
      </c>
      <c r="D554">
        <v>79</v>
      </c>
      <c r="E554">
        <v>980.5</v>
      </c>
      <c r="F554">
        <f t="shared" si="8"/>
        <v>13</v>
      </c>
      <c r="G554" t="str">
        <f>STANDINGS_W[[#This Row],[League]]&amp;STANDINGS_W[[#This Row],[Team]]</f>
        <v>$150 Draft Champions Express Jan 22 8:00 pm Lg.3610Vote for Pedro</v>
      </c>
    </row>
    <row r="555" spans="1:7" x14ac:dyDescent="0.25">
      <c r="A555">
        <v>2711</v>
      </c>
      <c r="B555" t="s">
        <v>949</v>
      </c>
      <c r="C555" t="s">
        <v>943</v>
      </c>
      <c r="D555">
        <v>63</v>
      </c>
      <c r="E555">
        <v>193</v>
      </c>
      <c r="F555">
        <f t="shared" si="8"/>
        <v>14</v>
      </c>
      <c r="G555" t="str">
        <f>STANDINGS_W[[#This Row],[League]]&amp;STANDINGS_W[[#This Row],[Team]]</f>
        <v>$150 Draft Champions Express Jan 22 8:00 pm Lg.3610Hawks</v>
      </c>
    </row>
    <row r="556" spans="1:7" x14ac:dyDescent="0.25">
      <c r="A556">
        <v>2818</v>
      </c>
      <c r="B556" t="s">
        <v>952</v>
      </c>
      <c r="C556" t="s">
        <v>943</v>
      </c>
      <c r="D556">
        <v>59</v>
      </c>
      <c r="E556">
        <v>102</v>
      </c>
      <c r="F556">
        <f t="shared" si="8"/>
        <v>15</v>
      </c>
      <c r="G556" t="str">
        <f>STANDINGS_W[[#This Row],[League]]&amp;STANDINGS_W[[#This Row],[Team]]</f>
        <v>$150 Draft Champions Express Jan 22 8:00 pm Lg.3610Vargas1</v>
      </c>
    </row>
    <row r="557" spans="1:7" x14ac:dyDescent="0.25">
      <c r="A557">
        <v>40</v>
      </c>
      <c r="B557" t="s">
        <v>107</v>
      </c>
      <c r="C557" t="s">
        <v>955</v>
      </c>
      <c r="D557">
        <v>115</v>
      </c>
      <c r="E557">
        <v>2873.5</v>
      </c>
      <c r="F557">
        <f t="shared" si="8"/>
        <v>1</v>
      </c>
      <c r="G557" t="str">
        <f>STANDINGS_W[[#This Row],[League]]&amp;STANDINGS_W[[#This Row],[Team]]</f>
        <v>$150 Draft Champions Express Jan 31 7:00 pm Lg.3643Team Scott</v>
      </c>
    </row>
    <row r="558" spans="1:7" x14ac:dyDescent="0.25">
      <c r="A558">
        <v>93</v>
      </c>
      <c r="B558" t="s">
        <v>959</v>
      </c>
      <c r="C558" t="s">
        <v>955</v>
      </c>
      <c r="D558">
        <v>109</v>
      </c>
      <c r="E558">
        <v>2811.5</v>
      </c>
      <c r="F558">
        <f t="shared" si="8"/>
        <v>2</v>
      </c>
      <c r="G558" t="str">
        <f>STANDINGS_W[[#This Row],[League]]&amp;STANDINGS_W[[#This Row],[Team]]</f>
        <v>$150 Draft Champions Express Jan 31 7:00 pm Lg.3643*RED HOT</v>
      </c>
    </row>
    <row r="559" spans="1:7" x14ac:dyDescent="0.25">
      <c r="A559">
        <v>377</v>
      </c>
      <c r="B559" t="s">
        <v>957</v>
      </c>
      <c r="C559" t="s">
        <v>955</v>
      </c>
      <c r="D559">
        <v>99</v>
      </c>
      <c r="E559">
        <v>2518.5</v>
      </c>
      <c r="F559">
        <f t="shared" si="8"/>
        <v>3</v>
      </c>
      <c r="G559" t="str">
        <f>STANDINGS_W[[#This Row],[League]]&amp;STANDINGS_W[[#This Row],[Team]]</f>
        <v>$150 Draft Champions Express Jan 31 7:00 pm Lg.3643DEAD PUPPIES EXPRESS</v>
      </c>
    </row>
    <row r="560" spans="1:7" x14ac:dyDescent="0.25">
      <c r="A560">
        <v>545</v>
      </c>
      <c r="B560" t="s">
        <v>355</v>
      </c>
      <c r="C560" t="s">
        <v>955</v>
      </c>
      <c r="D560">
        <v>96</v>
      </c>
      <c r="E560">
        <v>2358</v>
      </c>
      <c r="F560">
        <f t="shared" si="8"/>
        <v>4</v>
      </c>
      <c r="G560" t="str">
        <f>STANDINGS_W[[#This Row],[League]]&amp;STANDINGS_W[[#This Row],[Team]]</f>
        <v>$150 Draft Champions Express Jan 31 7:00 pm Lg.3643Just Express Wins</v>
      </c>
    </row>
    <row r="561" spans="1:7" x14ac:dyDescent="0.25">
      <c r="A561">
        <v>594</v>
      </c>
      <c r="B561" t="s">
        <v>181</v>
      </c>
      <c r="C561" t="s">
        <v>955</v>
      </c>
      <c r="D561">
        <v>95</v>
      </c>
      <c r="E561">
        <v>2298</v>
      </c>
      <c r="F561">
        <f t="shared" si="8"/>
        <v>5</v>
      </c>
      <c r="G561" t="str">
        <f>STANDINGS_W[[#This Row],[League]]&amp;STANDINGS_W[[#This Row],[Team]]</f>
        <v>$150 Draft Champions Express Jan 31 7:00 pm Lg.3643CHEEZDAWGZ</v>
      </c>
    </row>
    <row r="562" spans="1:7" x14ac:dyDescent="0.25">
      <c r="A562">
        <v>1517</v>
      </c>
      <c r="B562" t="s">
        <v>219</v>
      </c>
      <c r="C562" t="s">
        <v>955</v>
      </c>
      <c r="D562">
        <v>84</v>
      </c>
      <c r="E562">
        <v>1408.5</v>
      </c>
      <c r="F562">
        <f t="shared" si="8"/>
        <v>6</v>
      </c>
      <c r="G562" t="str">
        <f>STANDINGS_W[[#This Row],[League]]&amp;STANDINGS_W[[#This Row],[Team]]</f>
        <v>$150 Draft Champions Express Jan 31 7:00 pm Lg.3643Team Kuberski</v>
      </c>
    </row>
    <row r="563" spans="1:7" x14ac:dyDescent="0.25">
      <c r="A563">
        <v>1775</v>
      </c>
      <c r="B563" t="s">
        <v>954</v>
      </c>
      <c r="C563" t="s">
        <v>955</v>
      </c>
      <c r="D563">
        <v>81</v>
      </c>
      <c r="E563">
        <v>1147.5</v>
      </c>
      <c r="F563">
        <f t="shared" si="8"/>
        <v>7</v>
      </c>
      <c r="G563" t="str">
        <f>STANDINGS_W[[#This Row],[League]]&amp;STANDINGS_W[[#This Row],[Team]]</f>
        <v>$150 Draft Champions Express Jan 31 7:00 pm Lg.3643Sonic Death Monkeys</v>
      </c>
    </row>
    <row r="564" spans="1:7" x14ac:dyDescent="0.25">
      <c r="A564">
        <v>1881</v>
      </c>
      <c r="B564" t="s">
        <v>98</v>
      </c>
      <c r="C564" t="s">
        <v>955</v>
      </c>
      <c r="D564">
        <v>80</v>
      </c>
      <c r="E564">
        <v>1063.5</v>
      </c>
      <c r="F564">
        <f t="shared" si="8"/>
        <v>8</v>
      </c>
      <c r="G564" t="str">
        <f>STANDINGS_W[[#This Row],[League]]&amp;STANDINGS_W[[#This Row],[Team]]</f>
        <v>$150 Draft Champions Express Jan 31 7:00 pm Lg.3643Team Ward</v>
      </c>
    </row>
    <row r="565" spans="1:7" x14ac:dyDescent="0.25">
      <c r="A565">
        <v>1993</v>
      </c>
      <c r="B565" t="s">
        <v>958</v>
      </c>
      <c r="C565" t="s">
        <v>955</v>
      </c>
      <c r="D565">
        <v>78</v>
      </c>
      <c r="E565">
        <v>907.5</v>
      </c>
      <c r="F565">
        <f t="shared" si="8"/>
        <v>9</v>
      </c>
      <c r="G565" t="str">
        <f>STANDINGS_W[[#This Row],[League]]&amp;STANDINGS_W[[#This Row],[Team]]</f>
        <v>$150 Draft Champions Express Jan 31 7:00 pm Lg.3643Hot Dog Papaya</v>
      </c>
    </row>
    <row r="566" spans="1:7" x14ac:dyDescent="0.25">
      <c r="A566">
        <v>1997</v>
      </c>
      <c r="B566" t="s">
        <v>956</v>
      </c>
      <c r="C566" t="s">
        <v>955</v>
      </c>
      <c r="D566">
        <v>78</v>
      </c>
      <c r="E566">
        <v>907.5</v>
      </c>
      <c r="F566">
        <f t="shared" si="8"/>
        <v>10</v>
      </c>
      <c r="G566" t="str">
        <f>STANDINGS_W[[#This Row],[League]]&amp;STANDINGS_W[[#This Row],[Team]]</f>
        <v>$150 Draft Champions Express Jan 31 7:00 pm Lg.3643Jeters Never Prosper (Express)</v>
      </c>
    </row>
    <row r="567" spans="1:7" x14ac:dyDescent="0.25">
      <c r="A567">
        <v>1998</v>
      </c>
      <c r="B567" t="s">
        <v>960</v>
      </c>
      <c r="C567" t="s">
        <v>955</v>
      </c>
      <c r="D567">
        <v>78</v>
      </c>
      <c r="E567">
        <v>907.5</v>
      </c>
      <c r="F567">
        <f t="shared" si="8"/>
        <v>11</v>
      </c>
      <c r="G567" t="str">
        <f>STANDINGS_W[[#This Row],[League]]&amp;STANDINGS_W[[#This Row],[Team]]</f>
        <v>$150 Draft Champions Express Jan 31 7:00 pm Lg.3643Jmart41341</v>
      </c>
    </row>
    <row r="568" spans="1:7" x14ac:dyDescent="0.25">
      <c r="A568">
        <v>2152</v>
      </c>
      <c r="B568" t="s">
        <v>963</v>
      </c>
      <c r="C568" t="s">
        <v>955</v>
      </c>
      <c r="D568">
        <v>76</v>
      </c>
      <c r="E568">
        <v>755.5</v>
      </c>
      <c r="F568">
        <f t="shared" si="8"/>
        <v>12</v>
      </c>
      <c r="G568" t="str">
        <f>STANDINGS_W[[#This Row],[League]]&amp;STANDINGS_W[[#This Row],[Team]]</f>
        <v>$150 Draft Champions Express Jan 31 7:00 pm Lg.3643Neon Madmen</v>
      </c>
    </row>
    <row r="569" spans="1:7" x14ac:dyDescent="0.25">
      <c r="A569">
        <v>2384</v>
      </c>
      <c r="B569" t="s">
        <v>961</v>
      </c>
      <c r="C569" t="s">
        <v>955</v>
      </c>
      <c r="D569">
        <v>72</v>
      </c>
      <c r="E569">
        <v>532</v>
      </c>
      <c r="F569">
        <f t="shared" si="8"/>
        <v>13</v>
      </c>
      <c r="G569" t="str">
        <f>STANDINGS_W[[#This Row],[League]]&amp;STANDINGS_W[[#This Row],[Team]]</f>
        <v>$150 Draft Champions Express Jan 31 7:00 pm Lg.3643Team Kent 7</v>
      </c>
    </row>
    <row r="570" spans="1:7" x14ac:dyDescent="0.25">
      <c r="A570">
        <v>2545</v>
      </c>
      <c r="B570" t="s">
        <v>964</v>
      </c>
      <c r="C570" t="s">
        <v>955</v>
      </c>
      <c r="D570">
        <v>68</v>
      </c>
      <c r="E570">
        <v>358.5</v>
      </c>
      <c r="F570">
        <f t="shared" si="8"/>
        <v>14</v>
      </c>
      <c r="G570" t="str">
        <f>STANDINGS_W[[#This Row],[League]]&amp;STANDINGS_W[[#This Row],[Team]]</f>
        <v>$150 Draft Champions Express Jan 31 7:00 pm Lg.3643Moz Boyz 13</v>
      </c>
    </row>
    <row r="571" spans="1:7" x14ac:dyDescent="0.25">
      <c r="A571">
        <v>2903</v>
      </c>
      <c r="B571" t="s">
        <v>962</v>
      </c>
      <c r="C571" t="s">
        <v>955</v>
      </c>
      <c r="D571">
        <v>46</v>
      </c>
      <c r="E571">
        <v>7.5</v>
      </c>
      <c r="F571">
        <f t="shared" si="8"/>
        <v>15</v>
      </c>
      <c r="G571" t="str">
        <f>STANDINGS_W[[#This Row],[League]]&amp;STANDINGS_W[[#This Row],[Team]]</f>
        <v>$150 Draft Champions Express Jan 31 7:00 pm Lg.3643St LUKES 2016</v>
      </c>
    </row>
    <row r="572" spans="1:7" x14ac:dyDescent="0.25">
      <c r="A572">
        <v>117</v>
      </c>
      <c r="B572" t="s">
        <v>971</v>
      </c>
      <c r="C572" t="s">
        <v>966</v>
      </c>
      <c r="D572">
        <v>108</v>
      </c>
      <c r="E572">
        <v>2795</v>
      </c>
      <c r="F572">
        <f t="shared" si="8"/>
        <v>1</v>
      </c>
      <c r="G572" t="str">
        <f>STANDINGS_W[[#This Row],[League]]&amp;STANDINGS_W[[#This Row],[Team]]</f>
        <v>$150 Draft Champions Express Mar 04 8:00 pm Lg.3808Ray Time</v>
      </c>
    </row>
    <row r="573" spans="1:7" x14ac:dyDescent="0.25">
      <c r="A573">
        <v>252</v>
      </c>
      <c r="B573" t="s">
        <v>965</v>
      </c>
      <c r="C573" t="s">
        <v>966</v>
      </c>
      <c r="D573">
        <v>102</v>
      </c>
      <c r="E573">
        <v>2646.5</v>
      </c>
      <c r="F573">
        <f t="shared" si="8"/>
        <v>2</v>
      </c>
      <c r="G573" t="str">
        <f>STANDINGS_W[[#This Row],[League]]&amp;STANDINGS_W[[#This Row],[Team]]</f>
        <v>$150 Draft Champions Express Mar 04 8:00 pm Lg.3808DK O's</v>
      </c>
    </row>
    <row r="574" spans="1:7" x14ac:dyDescent="0.25">
      <c r="A574">
        <v>364</v>
      </c>
      <c r="B574" t="s">
        <v>968</v>
      </c>
      <c r="C574" t="s">
        <v>966</v>
      </c>
      <c r="D574">
        <v>100</v>
      </c>
      <c r="E574">
        <v>2566</v>
      </c>
      <c r="F574">
        <f t="shared" si="8"/>
        <v>3</v>
      </c>
      <c r="G574" t="str">
        <f>STANDINGS_W[[#This Row],[League]]&amp;STANDINGS_W[[#This Row],[Team]]</f>
        <v>$150 Draft Champions Express Mar 04 8:00 pm Lg.3808Under Achievers</v>
      </c>
    </row>
    <row r="575" spans="1:7" x14ac:dyDescent="0.25">
      <c r="A575">
        <v>592</v>
      </c>
      <c r="B575" t="s">
        <v>37</v>
      </c>
      <c r="C575" t="s">
        <v>966</v>
      </c>
      <c r="D575">
        <v>95</v>
      </c>
      <c r="E575">
        <v>2298</v>
      </c>
      <c r="F575">
        <f t="shared" si="8"/>
        <v>4</v>
      </c>
      <c r="G575" t="str">
        <f>STANDINGS_W[[#This Row],[League]]&amp;STANDINGS_W[[#This Row],[Team]]</f>
        <v>$150 Draft Champions Express Mar 04 8:00 pm Lg.3808Bread Zeppelin</v>
      </c>
    </row>
    <row r="576" spans="1:7" x14ac:dyDescent="0.25">
      <c r="A576">
        <v>834</v>
      </c>
      <c r="B576" t="s">
        <v>972</v>
      </c>
      <c r="C576" t="s">
        <v>966</v>
      </c>
      <c r="D576">
        <v>92</v>
      </c>
      <c r="E576">
        <v>2083</v>
      </c>
      <c r="F576">
        <f t="shared" si="8"/>
        <v>5</v>
      </c>
      <c r="G576" t="str">
        <f>STANDINGS_W[[#This Row],[League]]&amp;STANDINGS_W[[#This Row],[Team]]</f>
        <v>$150 Draft Champions Express Mar 04 8:00 pm Lg.3808SNAKE EYES</v>
      </c>
    </row>
    <row r="577" spans="1:7" x14ac:dyDescent="0.25">
      <c r="A577">
        <v>986</v>
      </c>
      <c r="B577" t="s">
        <v>975</v>
      </c>
      <c r="C577" t="s">
        <v>966</v>
      </c>
      <c r="D577">
        <v>90</v>
      </c>
      <c r="E577">
        <v>1929</v>
      </c>
      <c r="F577">
        <f t="shared" si="8"/>
        <v>6</v>
      </c>
      <c r="G577" t="str">
        <f>STANDINGS_W[[#This Row],[League]]&amp;STANDINGS_W[[#This Row],[Team]]</f>
        <v>$150 Draft Champions Express Mar 04 8:00 pm Lg.3808Saves Are A Garbage Category</v>
      </c>
    </row>
    <row r="578" spans="1:7" x14ac:dyDescent="0.25">
      <c r="A578">
        <v>1076</v>
      </c>
      <c r="B578" t="s">
        <v>974</v>
      </c>
      <c r="C578" t="s">
        <v>966</v>
      </c>
      <c r="D578">
        <v>89</v>
      </c>
      <c r="E578">
        <v>1852.5</v>
      </c>
      <c r="F578">
        <f t="shared" si="8"/>
        <v>7</v>
      </c>
      <c r="G578" t="str">
        <f>STANDINGS_W[[#This Row],[League]]&amp;STANDINGS_W[[#This Row],[Team]]</f>
        <v>$150 Draft Champions Express Mar 04 8:00 pm Lg.3808Team Griffiths</v>
      </c>
    </row>
    <row r="579" spans="1:7" x14ac:dyDescent="0.25">
      <c r="A579">
        <v>1208</v>
      </c>
      <c r="B579" t="s">
        <v>347</v>
      </c>
      <c r="C579" t="s">
        <v>966</v>
      </c>
      <c r="D579">
        <v>87</v>
      </c>
      <c r="E579">
        <v>1700.5</v>
      </c>
      <c r="F579">
        <f t="shared" ref="F579:F642" si="9">IF(C579=C578,F578+1,1)</f>
        <v>8</v>
      </c>
      <c r="G579" t="str">
        <f>STANDINGS_W[[#This Row],[League]]&amp;STANDINGS_W[[#This Row],[Team]]</f>
        <v>$150 Draft Champions Express Mar 04 8:00 pm Lg.3808Plati-puses</v>
      </c>
    </row>
    <row r="580" spans="1:7" x14ac:dyDescent="0.25">
      <c r="A580">
        <v>1252</v>
      </c>
      <c r="B580" t="s">
        <v>970</v>
      </c>
      <c r="C580" t="s">
        <v>966</v>
      </c>
      <c r="D580">
        <v>86</v>
      </c>
      <c r="E580">
        <v>1608</v>
      </c>
      <c r="F580">
        <f t="shared" si="9"/>
        <v>9</v>
      </c>
      <c r="G580" t="str">
        <f>STANDINGS_W[[#This Row],[League]]&amp;STANDINGS_W[[#This Row],[Team]]</f>
        <v>$150 Draft Champions Express Mar 04 8:00 pm Lg.3808Archer? I Hardly Know Her</v>
      </c>
    </row>
    <row r="581" spans="1:7" x14ac:dyDescent="0.25">
      <c r="A581">
        <v>1634</v>
      </c>
      <c r="B581" t="s">
        <v>973</v>
      </c>
      <c r="C581" t="s">
        <v>966</v>
      </c>
      <c r="D581">
        <v>82</v>
      </c>
      <c r="E581">
        <v>1233</v>
      </c>
      <c r="F581">
        <f t="shared" si="9"/>
        <v>10</v>
      </c>
      <c r="G581" t="str">
        <f>STANDINGS_W[[#This Row],[League]]&amp;STANDINGS_W[[#This Row],[Team]]</f>
        <v>$150 Draft Champions Express Mar 04 8:00 pm Lg.38084seating.com</v>
      </c>
    </row>
    <row r="582" spans="1:7" x14ac:dyDescent="0.25">
      <c r="A582">
        <v>2006</v>
      </c>
      <c r="B582" t="s">
        <v>969</v>
      </c>
      <c r="C582" t="s">
        <v>966</v>
      </c>
      <c r="D582">
        <v>78</v>
      </c>
      <c r="E582">
        <v>907.5</v>
      </c>
      <c r="F582">
        <f t="shared" si="9"/>
        <v>11</v>
      </c>
      <c r="G582" t="str">
        <f>STANDINGS_W[[#This Row],[League]]&amp;STANDINGS_W[[#This Row],[Team]]</f>
        <v>$150 Draft Champions Express Mar 04 8:00 pm Lg.3808Poopies Pompies 3</v>
      </c>
    </row>
    <row r="583" spans="1:7" x14ac:dyDescent="0.25">
      <c r="A583">
        <v>2302</v>
      </c>
      <c r="B583" t="s">
        <v>592</v>
      </c>
      <c r="C583" t="s">
        <v>966</v>
      </c>
      <c r="D583">
        <v>74</v>
      </c>
      <c r="E583">
        <v>621</v>
      </c>
      <c r="F583">
        <f t="shared" si="9"/>
        <v>12</v>
      </c>
      <c r="G583" t="str">
        <f>STANDINGS_W[[#This Row],[League]]&amp;STANDINGS_W[[#This Row],[Team]]</f>
        <v>$150 Draft Champions Express Mar 04 8:00 pm Lg.3808Team Bennette</v>
      </c>
    </row>
    <row r="584" spans="1:7" x14ac:dyDescent="0.25">
      <c r="A584">
        <v>2786</v>
      </c>
      <c r="B584" t="s">
        <v>967</v>
      </c>
      <c r="C584" t="s">
        <v>966</v>
      </c>
      <c r="D584">
        <v>60</v>
      </c>
      <c r="E584">
        <v>119.5</v>
      </c>
      <c r="F584">
        <f t="shared" si="9"/>
        <v>13</v>
      </c>
      <c r="G584" t="str">
        <f>STANDINGS_W[[#This Row],[League]]&amp;STANDINGS_W[[#This Row],[Team]]</f>
        <v>$150 Draft Champions Express Mar 04 8:00 pm Lg.3808Fart Blasters</v>
      </c>
    </row>
    <row r="585" spans="1:7" x14ac:dyDescent="0.25">
      <c r="A585">
        <v>2829</v>
      </c>
      <c r="B585" t="s">
        <v>263</v>
      </c>
      <c r="C585" t="s">
        <v>966</v>
      </c>
      <c r="D585">
        <v>58</v>
      </c>
      <c r="E585">
        <v>87</v>
      </c>
      <c r="F585">
        <f t="shared" si="9"/>
        <v>14</v>
      </c>
      <c r="G585" t="str">
        <f>STANDINGS_W[[#This Row],[League]]&amp;STANDINGS_W[[#This Row],[Team]]</f>
        <v>$150 Draft Champions Express Mar 04 8:00 pm Lg.3808Team hickey</v>
      </c>
    </row>
    <row r="586" spans="1:7" x14ac:dyDescent="0.25">
      <c r="A586">
        <v>2893</v>
      </c>
      <c r="B586" t="s">
        <v>889</v>
      </c>
      <c r="C586" t="s">
        <v>966</v>
      </c>
      <c r="D586">
        <v>50</v>
      </c>
      <c r="E586">
        <v>19</v>
      </c>
      <c r="F586">
        <f t="shared" si="9"/>
        <v>15</v>
      </c>
      <c r="G586" t="str">
        <f>STANDINGS_W[[#This Row],[League]]&amp;STANDINGS_W[[#This Row],[Team]]</f>
        <v>$150 Draft Champions Express Mar 04 8:00 pm Lg.3808Team Thompson</v>
      </c>
    </row>
    <row r="587" spans="1:7" x14ac:dyDescent="0.25">
      <c r="A587">
        <v>125</v>
      </c>
      <c r="B587" t="s">
        <v>988</v>
      </c>
      <c r="C587" t="s">
        <v>977</v>
      </c>
      <c r="D587">
        <v>108</v>
      </c>
      <c r="E587">
        <v>2795</v>
      </c>
      <c r="F587">
        <f t="shared" si="9"/>
        <v>1</v>
      </c>
      <c r="G587" t="str">
        <f>STANDINGS_W[[#This Row],[League]]&amp;STANDINGS_W[[#This Row],[Team]]</f>
        <v>$150 Draft Champions Express Mar 06 7:00 pm Lg.3828Zootopia</v>
      </c>
    </row>
    <row r="588" spans="1:7" x14ac:dyDescent="0.25">
      <c r="A588">
        <v>144</v>
      </c>
      <c r="B588" t="s">
        <v>978</v>
      </c>
      <c r="C588" t="s">
        <v>977</v>
      </c>
      <c r="D588">
        <v>107</v>
      </c>
      <c r="E588">
        <v>2775.5</v>
      </c>
      <c r="F588">
        <f t="shared" si="9"/>
        <v>2</v>
      </c>
      <c r="G588" t="str">
        <f>STANDINGS_W[[#This Row],[League]]&amp;STANDINGS_W[[#This Row],[Team]]</f>
        <v>$150 Draft Champions Express Mar 06 7:00 pm Lg.3828Wally Bunker</v>
      </c>
    </row>
    <row r="589" spans="1:7" x14ac:dyDescent="0.25">
      <c r="A589">
        <v>214</v>
      </c>
      <c r="B589" t="s">
        <v>985</v>
      </c>
      <c r="C589" t="s">
        <v>977</v>
      </c>
      <c r="D589">
        <v>104</v>
      </c>
      <c r="E589">
        <v>2705.5</v>
      </c>
      <c r="F589">
        <f t="shared" si="9"/>
        <v>3</v>
      </c>
      <c r="G589" t="str">
        <f>STANDINGS_W[[#This Row],[League]]&amp;STANDINGS_W[[#This Row],[Team]]</f>
        <v>$150 Draft Champions Express Mar 06 7:00 pm Lg.3828Team Siegfried</v>
      </c>
    </row>
    <row r="590" spans="1:7" x14ac:dyDescent="0.25">
      <c r="A590">
        <v>614</v>
      </c>
      <c r="B590" t="s">
        <v>986</v>
      </c>
      <c r="C590" t="s">
        <v>977</v>
      </c>
      <c r="D590">
        <v>95</v>
      </c>
      <c r="E590">
        <v>2298</v>
      </c>
      <c r="F590">
        <f t="shared" si="9"/>
        <v>4</v>
      </c>
      <c r="G590" t="str">
        <f>STANDINGS_W[[#This Row],[League]]&amp;STANDINGS_W[[#This Row],[Team]]</f>
        <v>$150 Draft Champions Express Mar 06 7:00 pm Lg.3828P.A.Roidrangers</v>
      </c>
    </row>
    <row r="591" spans="1:7" x14ac:dyDescent="0.25">
      <c r="A591">
        <v>658</v>
      </c>
      <c r="B591" t="s">
        <v>984</v>
      </c>
      <c r="C591" t="s">
        <v>977</v>
      </c>
      <c r="D591">
        <v>94</v>
      </c>
      <c r="E591">
        <v>2239.5</v>
      </c>
      <c r="F591">
        <f t="shared" si="9"/>
        <v>5</v>
      </c>
      <c r="G591" t="str">
        <f>STANDINGS_W[[#This Row],[League]]&amp;STANDINGS_W[[#This Row],[Team]]</f>
        <v>$150 Draft Champions Express Mar 06 7:00 pm Lg.3828Foley's</v>
      </c>
    </row>
    <row r="592" spans="1:7" x14ac:dyDescent="0.25">
      <c r="A592">
        <v>1039</v>
      </c>
      <c r="B592" t="s">
        <v>363</v>
      </c>
      <c r="C592" t="s">
        <v>977</v>
      </c>
      <c r="D592">
        <v>89</v>
      </c>
      <c r="E592">
        <v>1852.5</v>
      </c>
      <c r="F592">
        <f t="shared" si="9"/>
        <v>6</v>
      </c>
      <c r="G592" t="str">
        <f>STANDINGS_W[[#This Row],[League]]&amp;STANDINGS_W[[#This Row],[Team]]</f>
        <v>$150 Draft Champions Express Mar 06 7:00 pm Lg.3828Dead Hookers</v>
      </c>
    </row>
    <row r="593" spans="1:7" x14ac:dyDescent="0.25">
      <c r="A593">
        <v>1052</v>
      </c>
      <c r="B593" t="s">
        <v>976</v>
      </c>
      <c r="C593" t="s">
        <v>977</v>
      </c>
      <c r="D593">
        <v>89</v>
      </c>
      <c r="E593">
        <v>1852.5</v>
      </c>
      <c r="F593">
        <f t="shared" si="9"/>
        <v>7</v>
      </c>
      <c r="G593" t="str">
        <f>STANDINGS_W[[#This Row],[League]]&amp;STANDINGS_W[[#This Row],[Team]]</f>
        <v>$150 Draft Champions Express Mar 06 7:00 pm Lg.3828Knoxville Storm</v>
      </c>
    </row>
    <row r="594" spans="1:7" x14ac:dyDescent="0.25">
      <c r="A594">
        <v>1333</v>
      </c>
      <c r="B594" t="s">
        <v>299</v>
      </c>
      <c r="C594" t="s">
        <v>977</v>
      </c>
      <c r="D594">
        <v>86</v>
      </c>
      <c r="E594">
        <v>1608</v>
      </c>
      <c r="F594">
        <f t="shared" si="9"/>
        <v>8</v>
      </c>
      <c r="G594" t="str">
        <f>STANDINGS_W[[#This Row],[League]]&amp;STANDINGS_W[[#This Row],[Team]]</f>
        <v>$150 Draft Champions Express Mar 06 7:00 pm Lg.3828Team Ulliac</v>
      </c>
    </row>
    <row r="595" spans="1:7" x14ac:dyDescent="0.25">
      <c r="A595">
        <v>1680</v>
      </c>
      <c r="B595" t="s">
        <v>980</v>
      </c>
      <c r="C595" t="s">
        <v>977</v>
      </c>
      <c r="D595">
        <v>82</v>
      </c>
      <c r="E595">
        <v>1233</v>
      </c>
      <c r="F595">
        <f t="shared" si="9"/>
        <v>9</v>
      </c>
      <c r="G595" t="str">
        <f>STANDINGS_W[[#This Row],[League]]&amp;STANDINGS_W[[#This Row],[Team]]</f>
        <v>$150 Draft Champions Express Mar 06 7:00 pm Lg.3828Pettinatura</v>
      </c>
    </row>
    <row r="596" spans="1:7" x14ac:dyDescent="0.25">
      <c r="A596">
        <v>1783</v>
      </c>
      <c r="B596" t="s">
        <v>584</v>
      </c>
      <c r="C596" t="s">
        <v>977</v>
      </c>
      <c r="D596">
        <v>81</v>
      </c>
      <c r="E596">
        <v>1147.5</v>
      </c>
      <c r="F596">
        <f t="shared" si="9"/>
        <v>10</v>
      </c>
      <c r="G596" t="str">
        <f>STANDINGS_W[[#This Row],[League]]&amp;STANDINGS_W[[#This Row],[Team]]</f>
        <v>$150 Draft Champions Express Mar 06 7:00 pm Lg.3828Team Hughes</v>
      </c>
    </row>
    <row r="597" spans="1:7" x14ac:dyDescent="0.25">
      <c r="A597">
        <v>1835</v>
      </c>
      <c r="B597" t="s">
        <v>987</v>
      </c>
      <c r="C597" t="s">
        <v>977</v>
      </c>
      <c r="D597">
        <v>80</v>
      </c>
      <c r="E597">
        <v>1063.5</v>
      </c>
      <c r="F597">
        <f t="shared" si="9"/>
        <v>11</v>
      </c>
      <c r="G597" t="str">
        <f>STANDINGS_W[[#This Row],[League]]&amp;STANDINGS_W[[#This Row],[Team]]</f>
        <v>$150 Draft Champions Express Mar 06 7:00 pm Lg.3828MPG16C</v>
      </c>
    </row>
    <row r="598" spans="1:7" x14ac:dyDescent="0.25">
      <c r="A598">
        <v>1959</v>
      </c>
      <c r="B598" t="s">
        <v>979</v>
      </c>
      <c r="C598" t="s">
        <v>977</v>
      </c>
      <c r="D598">
        <v>79</v>
      </c>
      <c r="E598">
        <v>980.5</v>
      </c>
      <c r="F598">
        <f t="shared" si="9"/>
        <v>12</v>
      </c>
      <c r="G598" t="str">
        <f>STANDINGS_W[[#This Row],[League]]&amp;STANDINGS_W[[#This Row],[Team]]</f>
        <v>$150 Draft Champions Express Mar 06 7:00 pm Lg.3828The Utley Rule</v>
      </c>
    </row>
    <row r="599" spans="1:7" x14ac:dyDescent="0.25">
      <c r="A599">
        <v>2647</v>
      </c>
      <c r="B599" t="s">
        <v>982</v>
      </c>
      <c r="C599" t="s">
        <v>977</v>
      </c>
      <c r="D599">
        <v>65</v>
      </c>
      <c r="E599">
        <v>251.5</v>
      </c>
      <c r="F599">
        <f t="shared" si="9"/>
        <v>13</v>
      </c>
      <c r="G599" t="str">
        <f>STANDINGS_W[[#This Row],[League]]&amp;STANDINGS_W[[#This Row],[Team]]</f>
        <v>$150 Draft Champions Express Mar 06 7:00 pm Lg.3828Autodraft Champ 2016</v>
      </c>
    </row>
    <row r="600" spans="1:7" x14ac:dyDescent="0.25">
      <c r="A600">
        <v>2656</v>
      </c>
      <c r="B600" t="s">
        <v>981</v>
      </c>
      <c r="C600" t="s">
        <v>977</v>
      </c>
      <c r="D600">
        <v>65</v>
      </c>
      <c r="E600">
        <v>251.5</v>
      </c>
      <c r="F600">
        <f t="shared" si="9"/>
        <v>14</v>
      </c>
      <c r="G600" t="str">
        <f>STANDINGS_W[[#This Row],[League]]&amp;STANDINGS_W[[#This Row],[Team]]</f>
        <v>$150 Draft Champions Express Mar 06 7:00 pm Lg.3828Magnanimous Monoliths</v>
      </c>
    </row>
    <row r="601" spans="1:7" x14ac:dyDescent="0.25">
      <c r="A601">
        <v>2669</v>
      </c>
      <c r="B601" t="s">
        <v>983</v>
      </c>
      <c r="C601" t="s">
        <v>977</v>
      </c>
      <c r="D601">
        <v>65</v>
      </c>
      <c r="E601">
        <v>251.5</v>
      </c>
      <c r="F601">
        <f t="shared" si="9"/>
        <v>15</v>
      </c>
      <c r="G601" t="str">
        <f>STANDINGS_W[[#This Row],[League]]&amp;STANDINGS_W[[#This Row],[Team]]</f>
        <v>$150 Draft Champions Express Mar 06 7:00 pm Lg.3828The Valley</v>
      </c>
    </row>
    <row r="602" spans="1:7" x14ac:dyDescent="0.25">
      <c r="A602">
        <v>96</v>
      </c>
      <c r="B602" t="s">
        <v>362</v>
      </c>
      <c r="C602" t="s">
        <v>989</v>
      </c>
      <c r="D602">
        <v>109</v>
      </c>
      <c r="E602">
        <v>2811.5</v>
      </c>
      <c r="F602">
        <f t="shared" si="9"/>
        <v>1</v>
      </c>
      <c r="G602" t="str">
        <f>STANDINGS_W[[#This Row],[League]]&amp;STANDINGS_W[[#This Row],[Team]]</f>
        <v>$150 Draft Champions Express Mar 11 8:00 pm Lg.3880MustSeeTV314{DM3}</v>
      </c>
    </row>
    <row r="603" spans="1:7" x14ac:dyDescent="0.25">
      <c r="A603">
        <v>430</v>
      </c>
      <c r="B603" t="s">
        <v>992</v>
      </c>
      <c r="C603" t="s">
        <v>989</v>
      </c>
      <c r="D603">
        <v>98</v>
      </c>
      <c r="E603">
        <v>2467</v>
      </c>
      <c r="F603">
        <f t="shared" si="9"/>
        <v>2</v>
      </c>
      <c r="G603" t="str">
        <f>STANDINGS_W[[#This Row],[League]]&amp;STANDINGS_W[[#This Row],[Team]]</f>
        <v>$150 Draft Champions Express Mar 11 8:00 pm Lg.3880Dynamic Inertia DC Express</v>
      </c>
    </row>
    <row r="604" spans="1:7" x14ac:dyDescent="0.25">
      <c r="A604">
        <v>615</v>
      </c>
      <c r="B604" t="s">
        <v>999</v>
      </c>
      <c r="C604" t="s">
        <v>989</v>
      </c>
      <c r="D604">
        <v>95</v>
      </c>
      <c r="E604">
        <v>2298</v>
      </c>
      <c r="F604">
        <f t="shared" si="9"/>
        <v>3</v>
      </c>
      <c r="G604" t="str">
        <f>STANDINGS_W[[#This Row],[League]]&amp;STANDINGS_W[[#This Row],[Team]]</f>
        <v>$150 Draft Champions Express Mar 11 8:00 pm Lg.3880Radon Mitigation System</v>
      </c>
    </row>
    <row r="605" spans="1:7" x14ac:dyDescent="0.25">
      <c r="A605">
        <v>686</v>
      </c>
      <c r="B605" t="s">
        <v>995</v>
      </c>
      <c r="C605" t="s">
        <v>989</v>
      </c>
      <c r="D605">
        <v>94</v>
      </c>
      <c r="E605">
        <v>2239.5</v>
      </c>
      <c r="F605">
        <f t="shared" si="9"/>
        <v>4</v>
      </c>
      <c r="G605" t="str">
        <f>STANDINGS_W[[#This Row],[League]]&amp;STANDINGS_W[[#This Row],[Team]]</f>
        <v>$150 Draft Champions Express Mar 11 8:00 pm Lg.3880Team Flynn</v>
      </c>
    </row>
    <row r="606" spans="1:7" x14ac:dyDescent="0.25">
      <c r="A606">
        <v>817</v>
      </c>
      <c r="B606" t="s">
        <v>994</v>
      </c>
      <c r="C606" t="s">
        <v>989</v>
      </c>
      <c r="D606">
        <v>92</v>
      </c>
      <c r="E606">
        <v>2083</v>
      </c>
      <c r="F606">
        <f t="shared" si="9"/>
        <v>5</v>
      </c>
      <c r="G606" t="str">
        <f>STANDINGS_W[[#This Row],[League]]&amp;STANDINGS_W[[#This Row],[Team]]</f>
        <v>$150 Draft Champions Express Mar 11 8:00 pm Lg.3880Mountain Dew</v>
      </c>
    </row>
    <row r="607" spans="1:7" x14ac:dyDescent="0.25">
      <c r="A607">
        <v>980</v>
      </c>
      <c r="B607" t="s">
        <v>993</v>
      </c>
      <c r="C607" t="s">
        <v>989</v>
      </c>
      <c r="D607">
        <v>90</v>
      </c>
      <c r="E607">
        <v>1929</v>
      </c>
      <c r="F607">
        <f t="shared" si="9"/>
        <v>6</v>
      </c>
      <c r="G607" t="str">
        <f>STANDINGS_W[[#This Row],[League]]&amp;STANDINGS_W[[#This Row],[Team]]</f>
        <v>$150 Draft Champions Express Mar 11 8:00 pm Lg.3880Papi's Farewell Tour</v>
      </c>
    </row>
    <row r="608" spans="1:7" x14ac:dyDescent="0.25">
      <c r="A608">
        <v>994</v>
      </c>
      <c r="B608" t="s">
        <v>74</v>
      </c>
      <c r="C608" t="s">
        <v>989</v>
      </c>
      <c r="D608">
        <v>90</v>
      </c>
      <c r="E608">
        <v>1929</v>
      </c>
      <c r="F608">
        <f t="shared" si="9"/>
        <v>7</v>
      </c>
      <c r="G608" t="str">
        <f>STANDINGS_W[[#This Row],[League]]&amp;STANDINGS_W[[#This Row],[Team]]</f>
        <v>$150 Draft Champions Express Mar 11 8:00 pm Lg.3880St Louis Perfectos</v>
      </c>
    </row>
    <row r="609" spans="1:7" x14ac:dyDescent="0.25">
      <c r="A609">
        <v>1801</v>
      </c>
      <c r="B609" t="s">
        <v>997</v>
      </c>
      <c r="C609" t="s">
        <v>989</v>
      </c>
      <c r="D609">
        <v>81</v>
      </c>
      <c r="E609">
        <v>1147.5</v>
      </c>
      <c r="F609">
        <f t="shared" si="9"/>
        <v>8</v>
      </c>
      <c r="G609" t="str">
        <f>STANDINGS_W[[#This Row],[League]]&amp;STANDINGS_W[[#This Row],[Team]]</f>
        <v>$150 Draft Champions Express Mar 11 8:00 pm Lg.3880You can put it on the board! Yes.</v>
      </c>
    </row>
    <row r="610" spans="1:7" x14ac:dyDescent="0.25">
      <c r="A610">
        <v>2059</v>
      </c>
      <c r="B610" t="s">
        <v>18</v>
      </c>
      <c r="C610" t="s">
        <v>989</v>
      </c>
      <c r="D610">
        <v>77</v>
      </c>
      <c r="E610">
        <v>836</v>
      </c>
      <c r="F610">
        <f t="shared" si="9"/>
        <v>9</v>
      </c>
      <c r="G610" t="str">
        <f>STANDINGS_W[[#This Row],[League]]&amp;STANDINGS_W[[#This Row],[Team]]</f>
        <v>$150 Draft Champions Express Mar 11 8:00 pm Lg.3880Home Run Derbies</v>
      </c>
    </row>
    <row r="611" spans="1:7" x14ac:dyDescent="0.25">
      <c r="A611">
        <v>2179</v>
      </c>
      <c r="B611" t="s">
        <v>998</v>
      </c>
      <c r="C611" t="s">
        <v>989</v>
      </c>
      <c r="D611">
        <v>76</v>
      </c>
      <c r="E611">
        <v>755.5</v>
      </c>
      <c r="F611">
        <f t="shared" si="9"/>
        <v>10</v>
      </c>
      <c r="G611" t="str">
        <f>STANDINGS_W[[#This Row],[League]]&amp;STANDINGS_W[[#This Row],[Team]]</f>
        <v>$150 Draft Champions Express Mar 11 8:00 pm Lg.3880Team Symington</v>
      </c>
    </row>
    <row r="612" spans="1:7" x14ac:dyDescent="0.25">
      <c r="A612">
        <v>2413</v>
      </c>
      <c r="B612" t="s">
        <v>996</v>
      </c>
      <c r="C612" t="s">
        <v>989</v>
      </c>
      <c r="D612">
        <v>71</v>
      </c>
      <c r="E612">
        <v>483</v>
      </c>
      <c r="F612">
        <f t="shared" si="9"/>
        <v>11</v>
      </c>
      <c r="G612" t="str">
        <f>STANDINGS_W[[#This Row],[League]]&amp;STANDINGS_W[[#This Row],[Team]]</f>
        <v>$150 Draft Champions Express Mar 11 8:00 pm Lg.3880Capital Offense</v>
      </c>
    </row>
    <row r="613" spans="1:7" x14ac:dyDescent="0.25">
      <c r="A613">
        <v>2430</v>
      </c>
      <c r="B613" t="s">
        <v>1000</v>
      </c>
      <c r="C613" t="s">
        <v>989</v>
      </c>
      <c r="D613">
        <v>71</v>
      </c>
      <c r="E613">
        <v>483</v>
      </c>
      <c r="F613">
        <f t="shared" si="9"/>
        <v>12</v>
      </c>
      <c r="G613" t="str">
        <f>STANDINGS_W[[#This Row],[League]]&amp;STANDINGS_W[[#This Row],[Team]]</f>
        <v>$150 Draft Champions Express Mar 11 8:00 pm Lg.3880Swinging Wienies</v>
      </c>
    </row>
    <row r="614" spans="1:7" x14ac:dyDescent="0.25">
      <c r="A614">
        <v>2431</v>
      </c>
      <c r="B614" t="s">
        <v>991</v>
      </c>
      <c r="C614" t="s">
        <v>989</v>
      </c>
      <c r="D614">
        <v>71</v>
      </c>
      <c r="E614">
        <v>483</v>
      </c>
      <c r="F614">
        <f t="shared" si="9"/>
        <v>13</v>
      </c>
      <c r="G614" t="str">
        <f>STANDINGS_W[[#This Row],[League]]&amp;STANDINGS_W[[#This Row],[Team]]</f>
        <v>$150 Draft Champions Express Mar 11 8:00 pm Lg.3880Team Ball</v>
      </c>
    </row>
    <row r="615" spans="1:7" x14ac:dyDescent="0.25">
      <c r="A615">
        <v>2763</v>
      </c>
      <c r="B615" t="s">
        <v>990</v>
      </c>
      <c r="C615" t="s">
        <v>989</v>
      </c>
      <c r="D615">
        <v>61</v>
      </c>
      <c r="E615">
        <v>139</v>
      </c>
      <c r="F615">
        <f t="shared" si="9"/>
        <v>14</v>
      </c>
      <c r="G615" t="str">
        <f>STANDINGS_W[[#This Row],[League]]&amp;STANDINGS_W[[#This Row],[Team]]</f>
        <v>$150 Draft Champions Express Mar 11 8:00 pm Lg.3880Ant's Errors</v>
      </c>
    </row>
    <row r="616" spans="1:7" x14ac:dyDescent="0.25">
      <c r="A616">
        <v>2856</v>
      </c>
      <c r="B616" t="s">
        <v>293</v>
      </c>
      <c r="C616" t="s">
        <v>989</v>
      </c>
      <c r="D616">
        <v>56</v>
      </c>
      <c r="E616">
        <v>58.5</v>
      </c>
      <c r="F616">
        <f t="shared" si="9"/>
        <v>15</v>
      </c>
      <c r="G616" t="str">
        <f>STANDINGS_W[[#This Row],[League]]&amp;STANDINGS_W[[#This Row],[Team]]</f>
        <v>$150 Draft Champions Express Mar 11 8:00 pm Lg.3880Sons of Thunder</v>
      </c>
    </row>
    <row r="617" spans="1:7" x14ac:dyDescent="0.25">
      <c r="A617">
        <v>102</v>
      </c>
      <c r="B617" t="s">
        <v>1012</v>
      </c>
      <c r="C617" t="s">
        <v>1002</v>
      </c>
      <c r="D617">
        <v>109</v>
      </c>
      <c r="E617">
        <v>2811.5</v>
      </c>
      <c r="F617">
        <f t="shared" si="9"/>
        <v>1</v>
      </c>
      <c r="G617" t="str">
        <f>STANDINGS_W[[#This Row],[League]]&amp;STANDINGS_W[[#This Row],[Team]]</f>
        <v>$150 Draft Champions Express Mar 13 7:00 pm Lg.3883Team Aniano</v>
      </c>
    </row>
    <row r="618" spans="1:7" x14ac:dyDescent="0.25">
      <c r="A618">
        <v>451</v>
      </c>
      <c r="B618" t="s">
        <v>1004</v>
      </c>
      <c r="C618" t="s">
        <v>1002</v>
      </c>
      <c r="D618">
        <v>98</v>
      </c>
      <c r="E618">
        <v>2467</v>
      </c>
      <c r="F618">
        <f t="shared" si="9"/>
        <v>2</v>
      </c>
      <c r="G618" t="str">
        <f>STANDINGS_W[[#This Row],[League]]&amp;STANDINGS_W[[#This Row],[Team]]</f>
        <v>$150 Draft Champions Express Mar 13 7:00 pm Lg.3883Table 5 All Stars</v>
      </c>
    </row>
    <row r="619" spans="1:7" x14ac:dyDescent="0.25">
      <c r="A619">
        <v>627</v>
      </c>
      <c r="B619" t="s">
        <v>1009</v>
      </c>
      <c r="C619" t="s">
        <v>1002</v>
      </c>
      <c r="D619">
        <v>95</v>
      </c>
      <c r="E619">
        <v>2298</v>
      </c>
      <c r="F619">
        <f t="shared" si="9"/>
        <v>3</v>
      </c>
      <c r="G619" t="str">
        <f>STANDINGS_W[[#This Row],[League]]&amp;STANDINGS_W[[#This Row],[Team]]</f>
        <v>$150 Draft Champions Express Mar 13 7:00 pm Lg.3883Team Rasmusson</v>
      </c>
    </row>
    <row r="620" spans="1:7" x14ac:dyDescent="0.25">
      <c r="A620">
        <v>682</v>
      </c>
      <c r="B620" t="s">
        <v>1011</v>
      </c>
      <c r="C620" t="s">
        <v>1002</v>
      </c>
      <c r="D620">
        <v>94</v>
      </c>
      <c r="E620">
        <v>2239.5</v>
      </c>
      <c r="F620">
        <f t="shared" si="9"/>
        <v>4</v>
      </c>
      <c r="G620" t="str">
        <f>STANDINGS_W[[#This Row],[League]]&amp;STANDINGS_W[[#This Row],[Team]]</f>
        <v>$150 Draft Champions Express Mar 13 7:00 pm Lg.3883Team Balch</v>
      </c>
    </row>
    <row r="621" spans="1:7" x14ac:dyDescent="0.25">
      <c r="A621">
        <v>770</v>
      </c>
      <c r="B621" t="s">
        <v>1006</v>
      </c>
      <c r="C621" t="s">
        <v>1002</v>
      </c>
      <c r="D621">
        <v>93</v>
      </c>
      <c r="E621">
        <v>2164.5</v>
      </c>
      <c r="F621">
        <f t="shared" si="9"/>
        <v>5</v>
      </c>
      <c r="G621" t="str">
        <f>STANDINGS_W[[#This Row],[League]]&amp;STANDINGS_W[[#This Row],[Team]]</f>
        <v>$150 Draft Champions Express Mar 13 7:00 pm Lg.3883Team Lambach</v>
      </c>
    </row>
    <row r="622" spans="1:7" x14ac:dyDescent="0.25">
      <c r="A622">
        <v>852</v>
      </c>
      <c r="B622" t="s">
        <v>299</v>
      </c>
      <c r="C622" t="s">
        <v>1002</v>
      </c>
      <c r="D622">
        <v>92</v>
      </c>
      <c r="E622">
        <v>2083</v>
      </c>
      <c r="F622">
        <f t="shared" si="9"/>
        <v>6</v>
      </c>
      <c r="G622" t="str">
        <f>STANDINGS_W[[#This Row],[League]]&amp;STANDINGS_W[[#This Row],[Team]]</f>
        <v>$150 Draft Champions Express Mar 13 7:00 pm Lg.3883Team Ulliac</v>
      </c>
    </row>
    <row r="623" spans="1:7" x14ac:dyDescent="0.25">
      <c r="A623">
        <v>1739</v>
      </c>
      <c r="B623" t="s">
        <v>1007</v>
      </c>
      <c r="C623" t="s">
        <v>1002</v>
      </c>
      <c r="D623">
        <v>81</v>
      </c>
      <c r="E623">
        <v>1147.5</v>
      </c>
      <c r="F623">
        <f t="shared" si="9"/>
        <v>7</v>
      </c>
      <c r="G623" t="str">
        <f>STANDINGS_W[[#This Row],[League]]&amp;STANDINGS_W[[#This Row],[Team]]</f>
        <v>$150 Draft Champions Express Mar 13 7:00 pm Lg.3883Dawg Pound 53</v>
      </c>
    </row>
    <row r="624" spans="1:7" x14ac:dyDescent="0.25">
      <c r="A624">
        <v>1899</v>
      </c>
      <c r="B624" t="s">
        <v>1014</v>
      </c>
      <c r="C624" t="s">
        <v>1002</v>
      </c>
      <c r="D624">
        <v>79</v>
      </c>
      <c r="E624">
        <v>980.5</v>
      </c>
      <c r="F624">
        <f t="shared" si="9"/>
        <v>8</v>
      </c>
      <c r="G624" t="str">
        <f>STANDINGS_W[[#This Row],[League]]&amp;STANDINGS_W[[#This Row],[Team]]</f>
        <v>$150 Draft Champions Express Mar 13 7:00 pm Lg.3883Boom Boom Sticks</v>
      </c>
    </row>
    <row r="625" spans="1:7" x14ac:dyDescent="0.25">
      <c r="A625">
        <v>2028</v>
      </c>
      <c r="B625" t="s">
        <v>1005</v>
      </c>
      <c r="C625" t="s">
        <v>1002</v>
      </c>
      <c r="D625">
        <v>78</v>
      </c>
      <c r="E625">
        <v>907.5</v>
      </c>
      <c r="F625">
        <f t="shared" si="9"/>
        <v>9</v>
      </c>
      <c r="G625" t="str">
        <f>STANDINGS_W[[#This Row],[League]]&amp;STANDINGS_W[[#This Row],[Team]]</f>
        <v>$150 Draft Champions Express Mar 13 7:00 pm Lg.3883The Byrds and the Puigs</v>
      </c>
    </row>
    <row r="626" spans="1:7" x14ac:dyDescent="0.25">
      <c r="A626">
        <v>2177</v>
      </c>
      <c r="B626" t="s">
        <v>1001</v>
      </c>
      <c r="C626" t="s">
        <v>1002</v>
      </c>
      <c r="D626">
        <v>76</v>
      </c>
      <c r="E626">
        <v>755.5</v>
      </c>
      <c r="F626">
        <f t="shared" si="9"/>
        <v>10</v>
      </c>
      <c r="G626" t="str">
        <f>STANDINGS_W[[#This Row],[League]]&amp;STANDINGS_W[[#This Row],[Team]]</f>
        <v>$150 Draft Champions Express Mar 13 7:00 pm Lg.3883Team Moses</v>
      </c>
    </row>
    <row r="627" spans="1:7" x14ac:dyDescent="0.25">
      <c r="A627">
        <v>2390</v>
      </c>
      <c r="B627" t="s">
        <v>889</v>
      </c>
      <c r="C627" t="s">
        <v>1002</v>
      </c>
      <c r="D627">
        <v>72</v>
      </c>
      <c r="E627">
        <v>532</v>
      </c>
      <c r="F627">
        <f t="shared" si="9"/>
        <v>11</v>
      </c>
      <c r="G627" t="str">
        <f>STANDINGS_W[[#This Row],[League]]&amp;STANDINGS_W[[#This Row],[Team]]</f>
        <v>$150 Draft Champions Express Mar 13 7:00 pm Lg.3883Team Thompson</v>
      </c>
    </row>
    <row r="628" spans="1:7" x14ac:dyDescent="0.25">
      <c r="A628">
        <v>2410</v>
      </c>
      <c r="B628" t="s">
        <v>1013</v>
      </c>
      <c r="C628" t="s">
        <v>1002</v>
      </c>
      <c r="D628">
        <v>71</v>
      </c>
      <c r="E628">
        <v>483</v>
      </c>
      <c r="F628">
        <f t="shared" si="9"/>
        <v>12</v>
      </c>
      <c r="G628" t="str">
        <f>STANDINGS_W[[#This Row],[League]]&amp;STANDINGS_W[[#This Row],[Team]]</f>
        <v>$150 Draft Champions Express Mar 13 7:00 pm Lg.3883Battle Rats</v>
      </c>
    </row>
    <row r="629" spans="1:7" x14ac:dyDescent="0.25">
      <c r="A629">
        <v>2489</v>
      </c>
      <c r="B629" t="s">
        <v>1003</v>
      </c>
      <c r="C629" t="s">
        <v>1002</v>
      </c>
      <c r="D629">
        <v>70</v>
      </c>
      <c r="E629">
        <v>438</v>
      </c>
      <c r="F629">
        <f t="shared" si="9"/>
        <v>13</v>
      </c>
      <c r="G629" t="str">
        <f>STANDINGS_W[[#This Row],[League]]&amp;STANDINGS_W[[#This Row],[Team]]</f>
        <v>$150 Draft Champions Express Mar 13 7:00 pm Lg.3883Team Swagers</v>
      </c>
    </row>
    <row r="630" spans="1:7" x14ac:dyDescent="0.25">
      <c r="A630">
        <v>2618</v>
      </c>
      <c r="B630" t="s">
        <v>1008</v>
      </c>
      <c r="C630" t="s">
        <v>1002</v>
      </c>
      <c r="D630">
        <v>66</v>
      </c>
      <c r="E630">
        <v>285.5</v>
      </c>
      <c r="F630">
        <f t="shared" si="9"/>
        <v>14</v>
      </c>
      <c r="G630" t="str">
        <f>STANDINGS_W[[#This Row],[League]]&amp;STANDINGS_W[[#This Row],[Team]]</f>
        <v>$150 Draft Champions Express Mar 13 7:00 pm Lg.3883KONGS VENOM</v>
      </c>
    </row>
    <row r="631" spans="1:7" x14ac:dyDescent="0.25">
      <c r="A631">
        <v>2706</v>
      </c>
      <c r="B631" t="s">
        <v>1010</v>
      </c>
      <c r="C631" t="s">
        <v>1002</v>
      </c>
      <c r="D631">
        <v>64</v>
      </c>
      <c r="E631">
        <v>220.5</v>
      </c>
      <c r="F631">
        <f t="shared" si="9"/>
        <v>15</v>
      </c>
      <c r="G631" t="str">
        <f>STANDINGS_W[[#This Row],[League]]&amp;STANDINGS_W[[#This Row],[Team]]</f>
        <v>$150 Draft Champions Express Mar 13 7:00 pm Lg.3883garbage</v>
      </c>
    </row>
    <row r="632" spans="1:7" x14ac:dyDescent="0.25">
      <c r="A632">
        <v>146</v>
      </c>
      <c r="B632" t="s">
        <v>1020</v>
      </c>
      <c r="C632" t="s">
        <v>1016</v>
      </c>
      <c r="D632">
        <v>106</v>
      </c>
      <c r="E632">
        <v>2752</v>
      </c>
      <c r="F632">
        <f t="shared" si="9"/>
        <v>1</v>
      </c>
      <c r="G632" t="str">
        <f>STANDINGS_W[[#This Row],[League]]&amp;STANDINGS_W[[#This Row],[Team]]</f>
        <v>$150 Draft Champions Express Mar 13 7:00 pm Lg.3905Amazins2</v>
      </c>
    </row>
    <row r="633" spans="1:7" x14ac:dyDescent="0.25">
      <c r="A633">
        <v>207</v>
      </c>
      <c r="B633" t="s">
        <v>19</v>
      </c>
      <c r="C633" t="s">
        <v>1016</v>
      </c>
      <c r="D633">
        <v>104</v>
      </c>
      <c r="E633">
        <v>2705.5</v>
      </c>
      <c r="F633">
        <f t="shared" si="9"/>
        <v>2</v>
      </c>
      <c r="G633" t="str">
        <f>STANDINGS_W[[#This Row],[League]]&amp;STANDINGS_W[[#This Row],[Team]]</f>
        <v>$150 Draft Champions Express Mar 13 7:00 pm Lg.3905One Eyed Jack</v>
      </c>
    </row>
    <row r="634" spans="1:7" x14ac:dyDescent="0.25">
      <c r="A634">
        <v>437</v>
      </c>
      <c r="B634" t="s">
        <v>1015</v>
      </c>
      <c r="C634" t="s">
        <v>1016</v>
      </c>
      <c r="D634">
        <v>98</v>
      </c>
      <c r="E634">
        <v>2467</v>
      </c>
      <c r="F634">
        <f t="shared" si="9"/>
        <v>3</v>
      </c>
      <c r="G634" t="str">
        <f>STANDINGS_W[[#This Row],[League]]&amp;STANDINGS_W[[#This Row],[Team]]</f>
        <v>$150 Draft Champions Express Mar 13 7:00 pm Lg.3905Green Sam</v>
      </c>
    </row>
    <row r="635" spans="1:7" x14ac:dyDescent="0.25">
      <c r="A635">
        <v>445</v>
      </c>
      <c r="B635" t="s">
        <v>36</v>
      </c>
      <c r="C635" t="s">
        <v>1016</v>
      </c>
      <c r="D635">
        <v>98</v>
      </c>
      <c r="E635">
        <v>2467</v>
      </c>
      <c r="F635">
        <f t="shared" si="9"/>
        <v>4</v>
      </c>
      <c r="G635" t="str">
        <f>STANDINGS_W[[#This Row],[League]]&amp;STANDINGS_W[[#This Row],[Team]]</f>
        <v>$150 Draft Champions Express Mar 13 7:00 pm Lg.3905PACO THYME</v>
      </c>
    </row>
    <row r="636" spans="1:7" x14ac:dyDescent="0.25">
      <c r="A636">
        <v>1065</v>
      </c>
      <c r="B636" t="s">
        <v>1021</v>
      </c>
      <c r="C636" t="s">
        <v>1016</v>
      </c>
      <c r="D636">
        <v>89</v>
      </c>
      <c r="E636">
        <v>1852.5</v>
      </c>
      <c r="F636">
        <f t="shared" si="9"/>
        <v>5</v>
      </c>
      <c r="G636" t="str">
        <f>STANDINGS_W[[#This Row],[League]]&amp;STANDINGS_W[[#This Row],[Team]]</f>
        <v>$150 Draft Champions Express Mar 13 7:00 pm Lg.3905Pitch Perfecto</v>
      </c>
    </row>
    <row r="637" spans="1:7" x14ac:dyDescent="0.25">
      <c r="A637">
        <v>1066</v>
      </c>
      <c r="B637" t="s">
        <v>1024</v>
      </c>
      <c r="C637" t="s">
        <v>1016</v>
      </c>
      <c r="D637">
        <v>89</v>
      </c>
      <c r="E637">
        <v>1852.5</v>
      </c>
      <c r="F637">
        <f t="shared" si="9"/>
        <v>6</v>
      </c>
      <c r="G637" t="str">
        <f>STANDINGS_W[[#This Row],[League]]&amp;STANDINGS_W[[#This Row],[Team]]</f>
        <v>$150 Draft Champions Express Mar 13 7:00 pm Lg.3905Roy Hobbs</v>
      </c>
    </row>
    <row r="638" spans="1:7" x14ac:dyDescent="0.25">
      <c r="A638">
        <v>1081</v>
      </c>
      <c r="B638" t="s">
        <v>1017</v>
      </c>
      <c r="C638" t="s">
        <v>1016</v>
      </c>
      <c r="D638">
        <v>89</v>
      </c>
      <c r="E638">
        <v>1852.5</v>
      </c>
      <c r="F638">
        <f t="shared" si="9"/>
        <v>7</v>
      </c>
      <c r="G638" t="str">
        <f>STANDINGS_W[[#This Row],[League]]&amp;STANDINGS_W[[#This Row],[Team]]</f>
        <v>$150 Draft Champions Express Mar 13 7:00 pm Lg.3905The Green Bastards</v>
      </c>
    </row>
    <row r="639" spans="1:7" x14ac:dyDescent="0.25">
      <c r="A639">
        <v>1438</v>
      </c>
      <c r="B639" t="s">
        <v>1018</v>
      </c>
      <c r="C639" t="s">
        <v>1016</v>
      </c>
      <c r="D639">
        <v>85</v>
      </c>
      <c r="E639">
        <v>1503.5</v>
      </c>
      <c r="F639">
        <f t="shared" si="9"/>
        <v>8</v>
      </c>
      <c r="G639" t="str">
        <f>STANDINGS_W[[#This Row],[League]]&amp;STANDINGS_W[[#This Row],[Team]]</f>
        <v>$150 Draft Champions Express Mar 13 7:00 pm Lg.3905The Garaged Ferraris</v>
      </c>
    </row>
    <row r="640" spans="1:7" x14ac:dyDescent="0.25">
      <c r="A640">
        <v>1578</v>
      </c>
      <c r="B640" t="s">
        <v>164</v>
      </c>
      <c r="C640" t="s">
        <v>1016</v>
      </c>
      <c r="D640">
        <v>83</v>
      </c>
      <c r="E640">
        <v>1322</v>
      </c>
      <c r="F640">
        <f t="shared" si="9"/>
        <v>9</v>
      </c>
      <c r="G640" t="str">
        <f>STANDINGS_W[[#This Row],[League]]&amp;STANDINGS_W[[#This Row],[Team]]</f>
        <v>$150 Draft Champions Express Mar 13 7:00 pm Lg.3905KISS MY BUNT</v>
      </c>
    </row>
    <row r="641" spans="1:7" x14ac:dyDescent="0.25">
      <c r="A641">
        <v>2042</v>
      </c>
      <c r="B641" t="s">
        <v>135</v>
      </c>
      <c r="C641" t="s">
        <v>1016</v>
      </c>
      <c r="D641">
        <v>77</v>
      </c>
      <c r="E641">
        <v>836</v>
      </c>
      <c r="F641">
        <f t="shared" si="9"/>
        <v>10</v>
      </c>
      <c r="G641" t="str">
        <f>STANDINGS_W[[#This Row],[League]]&amp;STANDINGS_W[[#This Row],[Team]]</f>
        <v>$150 Draft Champions Express Mar 13 7:00 pm Lg.3905Brewte Force</v>
      </c>
    </row>
    <row r="642" spans="1:7" x14ac:dyDescent="0.25">
      <c r="A642">
        <v>2062</v>
      </c>
      <c r="B642" t="s">
        <v>1025</v>
      </c>
      <c r="C642" t="s">
        <v>1016</v>
      </c>
      <c r="D642">
        <v>77</v>
      </c>
      <c r="E642">
        <v>836</v>
      </c>
      <c r="F642">
        <f t="shared" si="9"/>
        <v>11</v>
      </c>
      <c r="G642" t="str">
        <f>STANDINGS_W[[#This Row],[League]]&amp;STANDINGS_W[[#This Row],[Team]]</f>
        <v>$150 Draft Champions Express Mar 13 7:00 pm Lg.3905J money clutch putts2</v>
      </c>
    </row>
    <row r="643" spans="1:7" x14ac:dyDescent="0.25">
      <c r="A643">
        <v>2343</v>
      </c>
      <c r="B643" t="s">
        <v>209</v>
      </c>
      <c r="C643" t="s">
        <v>1016</v>
      </c>
      <c r="D643">
        <v>73</v>
      </c>
      <c r="E643">
        <v>576</v>
      </c>
      <c r="F643">
        <f t="shared" ref="F643:F706" si="10">IF(C643=C642,F642+1,1)</f>
        <v>12</v>
      </c>
      <c r="G643" t="str">
        <f>STANDINGS_W[[#This Row],[League]]&amp;STANDINGS_W[[#This Row],[Team]]</f>
        <v>$150 Draft Champions Express Mar 13 7:00 pm Lg.3905Team Jung</v>
      </c>
    </row>
    <row r="644" spans="1:7" x14ac:dyDescent="0.25">
      <c r="A644">
        <v>2559</v>
      </c>
      <c r="B644" t="s">
        <v>1019</v>
      </c>
      <c r="C644" t="s">
        <v>1016</v>
      </c>
      <c r="D644">
        <v>68</v>
      </c>
      <c r="E644">
        <v>358.5</v>
      </c>
      <c r="F644">
        <f t="shared" si="10"/>
        <v>13</v>
      </c>
      <c r="G644" t="str">
        <f>STANDINGS_W[[#This Row],[League]]&amp;STANDINGS_W[[#This Row],[Team]]</f>
        <v>$150 Draft Champions Express Mar 13 7:00 pm Lg.3905Team jauvin</v>
      </c>
    </row>
    <row r="645" spans="1:7" x14ac:dyDescent="0.25">
      <c r="A645">
        <v>2677</v>
      </c>
      <c r="B645" t="s">
        <v>1023</v>
      </c>
      <c r="C645" t="s">
        <v>1016</v>
      </c>
      <c r="D645">
        <v>64</v>
      </c>
      <c r="E645">
        <v>220.5</v>
      </c>
      <c r="F645">
        <f t="shared" si="10"/>
        <v>14</v>
      </c>
      <c r="G645" t="str">
        <f>STANDINGS_W[[#This Row],[League]]&amp;STANDINGS_W[[#This Row],[Team]]</f>
        <v>$150 Draft Champions Express Mar 13 7:00 pm Lg.3905Brooklyn Bulldogs</v>
      </c>
    </row>
    <row r="646" spans="1:7" x14ac:dyDescent="0.25">
      <c r="A646">
        <v>2805</v>
      </c>
      <c r="B646" t="s">
        <v>1022</v>
      </c>
      <c r="C646" t="s">
        <v>1016</v>
      </c>
      <c r="D646">
        <v>59</v>
      </c>
      <c r="E646">
        <v>102</v>
      </c>
      <c r="F646">
        <f t="shared" si="10"/>
        <v>15</v>
      </c>
      <c r="G646" t="str">
        <f>STANDINGS_W[[#This Row],[League]]&amp;STANDINGS_W[[#This Row],[Team]]</f>
        <v>$150 Draft Champions Express Mar 13 7:00 pm Lg.3905Charlie Hustles Angels</v>
      </c>
    </row>
    <row r="647" spans="1:7" x14ac:dyDescent="0.25">
      <c r="A647">
        <v>4</v>
      </c>
      <c r="B647" t="s">
        <v>1035</v>
      </c>
      <c r="C647" t="s">
        <v>1026</v>
      </c>
      <c r="D647">
        <v>126</v>
      </c>
      <c r="E647">
        <v>2906</v>
      </c>
      <c r="F647">
        <f t="shared" si="10"/>
        <v>1</v>
      </c>
      <c r="G647" t="str">
        <f>STANDINGS_W[[#This Row],[League]]&amp;STANDINGS_W[[#This Row],[Team]]</f>
        <v>$150 Draft Champions Express Mar 18 8:00 pm Lg.3944Dave's Diamond Denizens</v>
      </c>
    </row>
    <row r="648" spans="1:7" x14ac:dyDescent="0.25">
      <c r="A648">
        <v>157</v>
      </c>
      <c r="B648" t="s">
        <v>1037</v>
      </c>
      <c r="C648" t="s">
        <v>1026</v>
      </c>
      <c r="D648">
        <v>106</v>
      </c>
      <c r="E648">
        <v>2752</v>
      </c>
      <c r="F648">
        <f t="shared" si="10"/>
        <v>2</v>
      </c>
      <c r="G648" t="str">
        <f>STANDINGS_W[[#This Row],[League]]&amp;STANDINGS_W[[#This Row],[Team]]</f>
        <v>$150 Draft Champions Express Mar 18 8:00 pm Lg.3944KC Intimidators</v>
      </c>
    </row>
    <row r="649" spans="1:7" x14ac:dyDescent="0.25">
      <c r="A649">
        <v>462</v>
      </c>
      <c r="B649" t="s">
        <v>299</v>
      </c>
      <c r="C649" t="s">
        <v>1026</v>
      </c>
      <c r="D649">
        <v>98</v>
      </c>
      <c r="E649">
        <v>2467</v>
      </c>
      <c r="F649">
        <f t="shared" si="10"/>
        <v>3</v>
      </c>
      <c r="G649" t="str">
        <f>STANDINGS_W[[#This Row],[League]]&amp;STANDINGS_W[[#This Row],[Team]]</f>
        <v>$150 Draft Champions Express Mar 18 8:00 pm Lg.3944Team Ulliac</v>
      </c>
    </row>
    <row r="650" spans="1:7" x14ac:dyDescent="0.25">
      <c r="A650">
        <v>1004</v>
      </c>
      <c r="B650" t="s">
        <v>1009</v>
      </c>
      <c r="C650" t="s">
        <v>1026</v>
      </c>
      <c r="D650">
        <v>90</v>
      </c>
      <c r="E650">
        <v>1929</v>
      </c>
      <c r="F650">
        <f t="shared" si="10"/>
        <v>4</v>
      </c>
      <c r="G650" t="str">
        <f>STANDINGS_W[[#This Row],[League]]&amp;STANDINGS_W[[#This Row],[Team]]</f>
        <v>$150 Draft Champions Express Mar 18 8:00 pm Lg.3944Team Rasmusson</v>
      </c>
    </row>
    <row r="651" spans="1:7" x14ac:dyDescent="0.25">
      <c r="A651">
        <v>1085</v>
      </c>
      <c r="B651" t="s">
        <v>288</v>
      </c>
      <c r="C651" t="s">
        <v>1026</v>
      </c>
      <c r="D651">
        <v>89</v>
      </c>
      <c r="E651">
        <v>1852.5</v>
      </c>
      <c r="F651">
        <f t="shared" si="10"/>
        <v>5</v>
      </c>
      <c r="G651" t="str">
        <f>STANDINGS_W[[#This Row],[League]]&amp;STANDINGS_W[[#This Row],[Team]]</f>
        <v>$150 Draft Champions Express Mar 18 8:00 pm Lg.3944Thunder</v>
      </c>
    </row>
    <row r="652" spans="1:7" x14ac:dyDescent="0.25">
      <c r="A652">
        <v>1430</v>
      </c>
      <c r="B652" t="s">
        <v>1029</v>
      </c>
      <c r="C652" t="s">
        <v>1026</v>
      </c>
      <c r="D652">
        <v>85</v>
      </c>
      <c r="E652">
        <v>1503.5</v>
      </c>
      <c r="F652">
        <f t="shared" si="10"/>
        <v>6</v>
      </c>
      <c r="G652" t="str">
        <f>STANDINGS_W[[#This Row],[League]]&amp;STANDINGS_W[[#This Row],[Team]]</f>
        <v>$150 Draft Champions Express Mar 18 8:00 pm Lg.3944Team NAKOS</v>
      </c>
    </row>
    <row r="653" spans="1:7" x14ac:dyDescent="0.25">
      <c r="A653">
        <v>1546</v>
      </c>
      <c r="B653" t="s">
        <v>1034</v>
      </c>
      <c r="C653" t="s">
        <v>1026</v>
      </c>
      <c r="D653">
        <v>83</v>
      </c>
      <c r="E653">
        <v>1322</v>
      </c>
      <c r="F653">
        <f t="shared" si="10"/>
        <v>7</v>
      </c>
      <c r="G653" t="str">
        <f>STANDINGS_W[[#This Row],[League]]&amp;STANDINGS_W[[#This Row],[Team]]</f>
        <v>$150 Draft Champions Express Mar 18 8:00 pm Lg.39441 - Team Bredin</v>
      </c>
    </row>
    <row r="654" spans="1:7" x14ac:dyDescent="0.25">
      <c r="A654">
        <v>1828</v>
      </c>
      <c r="B654" t="s">
        <v>1027</v>
      </c>
      <c r="C654" t="s">
        <v>1026</v>
      </c>
      <c r="D654">
        <v>80</v>
      </c>
      <c r="E654">
        <v>1063.5</v>
      </c>
      <c r="F654">
        <f t="shared" si="10"/>
        <v>8</v>
      </c>
      <c r="G654" t="str">
        <f>STANDINGS_W[[#This Row],[League]]&amp;STANDINGS_W[[#This Row],[Team]]</f>
        <v>$150 Draft Champions Express Mar 18 8:00 pm Lg.3944Jays4Life18</v>
      </c>
    </row>
    <row r="655" spans="1:7" x14ac:dyDescent="0.25">
      <c r="A655">
        <v>1906</v>
      </c>
      <c r="B655" t="s">
        <v>1030</v>
      </c>
      <c r="C655" t="s">
        <v>1026</v>
      </c>
      <c r="D655">
        <v>79</v>
      </c>
      <c r="E655">
        <v>980.5</v>
      </c>
      <c r="F655">
        <f t="shared" si="10"/>
        <v>9</v>
      </c>
      <c r="G655" t="str">
        <f>STANDINGS_W[[#This Row],[League]]&amp;STANDINGS_W[[#This Row],[Team]]</f>
        <v>$150 Draft Champions Express Mar 18 8:00 pm Lg.3944Forever Draft 5 - Express</v>
      </c>
    </row>
    <row r="656" spans="1:7" x14ac:dyDescent="0.25">
      <c r="A656">
        <v>2097</v>
      </c>
      <c r="B656" t="s">
        <v>1028</v>
      </c>
      <c r="C656" t="s">
        <v>1026</v>
      </c>
      <c r="D656">
        <v>77</v>
      </c>
      <c r="E656">
        <v>836</v>
      </c>
      <c r="F656">
        <f t="shared" si="10"/>
        <v>10</v>
      </c>
      <c r="G656" t="str">
        <f>STANDINGS_W[[#This Row],[League]]&amp;STANDINGS_W[[#This Row],[Team]]</f>
        <v>$150 Draft Champions Express Mar 18 8:00 pm Lg.3944Team martin</v>
      </c>
    </row>
    <row r="657" spans="1:7" x14ac:dyDescent="0.25">
      <c r="A657">
        <v>2186</v>
      </c>
      <c r="B657" t="s">
        <v>1032</v>
      </c>
      <c r="C657" t="s">
        <v>1026</v>
      </c>
      <c r="D657">
        <v>76</v>
      </c>
      <c r="E657">
        <v>755.5</v>
      </c>
      <c r="F657">
        <f t="shared" si="10"/>
        <v>11</v>
      </c>
      <c r="G657" t="str">
        <f>STANDINGS_W[[#This Row],[League]]&amp;STANDINGS_W[[#This Row],[Team]]</f>
        <v>$150 Draft Champions Express Mar 18 8:00 pm Lg.3944The Splendid Splinter</v>
      </c>
    </row>
    <row r="658" spans="1:7" x14ac:dyDescent="0.25">
      <c r="A658">
        <v>2314</v>
      </c>
      <c r="B658" t="s">
        <v>1033</v>
      </c>
      <c r="C658" t="s">
        <v>1026</v>
      </c>
      <c r="D658">
        <v>74</v>
      </c>
      <c r="E658">
        <v>621</v>
      </c>
      <c r="F658">
        <f t="shared" si="10"/>
        <v>12</v>
      </c>
      <c r="G658" t="str">
        <f>STANDINGS_W[[#This Row],[League]]&amp;STANDINGS_W[[#This Row],[Team]]</f>
        <v>$150 Draft Champions Express Mar 18 8:00 pm Lg.3944bulldogs7</v>
      </c>
    </row>
    <row r="659" spans="1:7" x14ac:dyDescent="0.25">
      <c r="A659">
        <v>2453</v>
      </c>
      <c r="B659" t="s">
        <v>349</v>
      </c>
      <c r="C659" t="s">
        <v>1026</v>
      </c>
      <c r="D659">
        <v>71</v>
      </c>
      <c r="E659">
        <v>483</v>
      </c>
      <c r="F659">
        <f t="shared" si="10"/>
        <v>13</v>
      </c>
      <c r="G659" t="str">
        <f>STANDINGS_W[[#This Row],[League]]&amp;STANDINGS_W[[#This Row],[Team]]</f>
        <v>$150 Draft Champions Express Mar 18 8:00 pm Lg.3944zzzzzzzzzzzz</v>
      </c>
    </row>
    <row r="660" spans="1:7" x14ac:dyDescent="0.25">
      <c r="A660">
        <v>2812</v>
      </c>
      <c r="B660" t="s">
        <v>1036</v>
      </c>
      <c r="C660" t="s">
        <v>1026</v>
      </c>
      <c r="D660">
        <v>59</v>
      </c>
      <c r="E660">
        <v>102</v>
      </c>
      <c r="F660">
        <f t="shared" si="10"/>
        <v>14</v>
      </c>
      <c r="G660" t="str">
        <f>STANDINGS_W[[#This Row],[League]]&amp;STANDINGS_W[[#This Row],[Team]]</f>
        <v>$150 Draft Champions Express Mar 18 8:00 pm Lg.3944Saucon Moonshots</v>
      </c>
    </row>
    <row r="661" spans="1:7" x14ac:dyDescent="0.25">
      <c r="A661">
        <v>2839</v>
      </c>
      <c r="B661" t="s">
        <v>1031</v>
      </c>
      <c r="C661" t="s">
        <v>1026</v>
      </c>
      <c r="D661">
        <v>57</v>
      </c>
      <c r="E661">
        <v>74</v>
      </c>
      <c r="F661">
        <f t="shared" si="10"/>
        <v>15</v>
      </c>
      <c r="G661" t="str">
        <f>STANDINGS_W[[#This Row],[League]]&amp;STANDINGS_W[[#This Row],[Team]]</f>
        <v>$150 Draft Champions Express Mar 18 8:00 pm Lg.3944Team Vetter</v>
      </c>
    </row>
    <row r="662" spans="1:7" x14ac:dyDescent="0.25">
      <c r="A662">
        <v>200</v>
      </c>
      <c r="B662" t="s">
        <v>1040</v>
      </c>
      <c r="C662" t="s">
        <v>1039</v>
      </c>
      <c r="D662">
        <v>104</v>
      </c>
      <c r="E662">
        <v>2705.5</v>
      </c>
      <c r="F662">
        <f t="shared" si="10"/>
        <v>1</v>
      </c>
      <c r="G662" t="str">
        <f>STANDINGS_W[[#This Row],[League]]&amp;STANDINGS_W[[#This Row],[Team]]</f>
        <v>$150 Draft Champions Express Mar 20 7:00 pm Lg.3914Got the Runs Again</v>
      </c>
    </row>
    <row r="663" spans="1:7" x14ac:dyDescent="0.25">
      <c r="A663">
        <v>547</v>
      </c>
      <c r="B663" t="s">
        <v>1042</v>
      </c>
      <c r="C663" t="s">
        <v>1039</v>
      </c>
      <c r="D663">
        <v>96</v>
      </c>
      <c r="E663">
        <v>2358</v>
      </c>
      <c r="F663">
        <f t="shared" si="10"/>
        <v>2</v>
      </c>
      <c r="G663" t="str">
        <f>STANDINGS_W[[#This Row],[League]]&amp;STANDINGS_W[[#This Row],[Team]]</f>
        <v>$150 Draft Champions Express Mar 20 7:00 pm Lg.3914LITTLEFELLAS</v>
      </c>
    </row>
    <row r="664" spans="1:7" x14ac:dyDescent="0.25">
      <c r="A664">
        <v>814</v>
      </c>
      <c r="B664" t="s">
        <v>85</v>
      </c>
      <c r="C664" t="s">
        <v>1039</v>
      </c>
      <c r="D664">
        <v>92</v>
      </c>
      <c r="E664">
        <v>2083</v>
      </c>
      <c r="F664">
        <f t="shared" si="10"/>
        <v>3</v>
      </c>
      <c r="G664" t="str">
        <f>STANDINGS_W[[#This Row],[League]]&amp;STANDINGS_W[[#This Row],[Team]]</f>
        <v>$150 Draft Champions Express Mar 20 7:00 pm Lg.3914Las Vegas Blvd VIII</v>
      </c>
    </row>
    <row r="665" spans="1:7" x14ac:dyDescent="0.25">
      <c r="A665">
        <v>815</v>
      </c>
      <c r="B665" t="s">
        <v>1048</v>
      </c>
      <c r="C665" t="s">
        <v>1039</v>
      </c>
      <c r="D665">
        <v>92</v>
      </c>
      <c r="E665">
        <v>2083</v>
      </c>
      <c r="F665">
        <f t="shared" si="10"/>
        <v>4</v>
      </c>
      <c r="G665" t="str">
        <f>STANDINGS_W[[#This Row],[League]]&amp;STANDINGS_W[[#This Row],[Team]]</f>
        <v>$150 Draft Champions Express Mar 20 7:00 pm Lg.3914Mallorys Killers Express</v>
      </c>
    </row>
    <row r="666" spans="1:7" x14ac:dyDescent="0.25">
      <c r="A666">
        <v>828</v>
      </c>
      <c r="B666" t="s">
        <v>1044</v>
      </c>
      <c r="C666" t="s">
        <v>1039</v>
      </c>
      <c r="D666">
        <v>92</v>
      </c>
      <c r="E666">
        <v>2083</v>
      </c>
      <c r="F666">
        <f t="shared" si="10"/>
        <v>5</v>
      </c>
      <c r="G666" t="str">
        <f>STANDINGS_W[[#This Row],[League]]&amp;STANDINGS_W[[#This Row],[Team]]</f>
        <v>$150 Draft Champions Express Mar 20 7:00 pm Lg.3914Pioneer Pride</v>
      </c>
    </row>
    <row r="667" spans="1:7" x14ac:dyDescent="0.25">
      <c r="A667">
        <v>829</v>
      </c>
      <c r="B667" t="s">
        <v>1046</v>
      </c>
      <c r="C667" t="s">
        <v>1039</v>
      </c>
      <c r="D667">
        <v>92</v>
      </c>
      <c r="E667">
        <v>2083</v>
      </c>
      <c r="F667">
        <f t="shared" si="10"/>
        <v>6</v>
      </c>
      <c r="G667" t="str">
        <f>STANDINGS_W[[#This Row],[League]]&amp;STANDINGS_W[[#This Row],[Team]]</f>
        <v>$150 Draft Champions Express Mar 20 7:00 pm Lg.3914Pleepleus</v>
      </c>
    </row>
    <row r="668" spans="1:7" x14ac:dyDescent="0.25">
      <c r="A668">
        <v>847</v>
      </c>
      <c r="B668" t="s">
        <v>1041</v>
      </c>
      <c r="C668" t="s">
        <v>1039</v>
      </c>
      <c r="D668">
        <v>92</v>
      </c>
      <c r="E668">
        <v>2083</v>
      </c>
      <c r="F668">
        <f t="shared" si="10"/>
        <v>7</v>
      </c>
      <c r="G668" t="str">
        <f>STANDINGS_W[[#This Row],[League]]&amp;STANDINGS_W[[#This Row],[Team]]</f>
        <v>$150 Draft Champions Express Mar 20 7:00 pm Lg.3914Team Rotolo</v>
      </c>
    </row>
    <row r="669" spans="1:7" x14ac:dyDescent="0.25">
      <c r="A669">
        <v>1605</v>
      </c>
      <c r="B669" t="s">
        <v>1043</v>
      </c>
      <c r="C669" t="s">
        <v>1039</v>
      </c>
      <c r="D669">
        <v>83</v>
      </c>
      <c r="E669">
        <v>1322</v>
      </c>
      <c r="F669">
        <f t="shared" si="10"/>
        <v>8</v>
      </c>
      <c r="G669" t="str">
        <f>STANDINGS_W[[#This Row],[League]]&amp;STANDINGS_W[[#This Row],[Team]]</f>
        <v>$150 Draft Champions Express Mar 20 7:00 pm Lg.3914Stecchini</v>
      </c>
    </row>
    <row r="670" spans="1:7" x14ac:dyDescent="0.25">
      <c r="A670">
        <v>1618</v>
      </c>
      <c r="B670" t="s">
        <v>1009</v>
      </c>
      <c r="C670" t="s">
        <v>1039</v>
      </c>
      <c r="D670">
        <v>83</v>
      </c>
      <c r="E670">
        <v>1322</v>
      </c>
      <c r="F670">
        <f t="shared" si="10"/>
        <v>9</v>
      </c>
      <c r="G670" t="str">
        <f>STANDINGS_W[[#This Row],[League]]&amp;STANDINGS_W[[#This Row],[Team]]</f>
        <v>$150 Draft Champions Express Mar 20 7:00 pm Lg.3914Team Rasmusson</v>
      </c>
    </row>
    <row r="671" spans="1:7" x14ac:dyDescent="0.25">
      <c r="A671">
        <v>1738</v>
      </c>
      <c r="B671" t="s">
        <v>156</v>
      </c>
      <c r="C671" t="s">
        <v>1039</v>
      </c>
      <c r="D671">
        <v>81</v>
      </c>
      <c r="E671">
        <v>1147.5</v>
      </c>
      <c r="F671">
        <f t="shared" si="10"/>
        <v>10</v>
      </c>
      <c r="G671" t="str">
        <f>STANDINGS_W[[#This Row],[League]]&amp;STANDINGS_W[[#This Row],[Team]]</f>
        <v>$150 Draft Champions Express Mar 20 7:00 pm Lg.3914Cubs Win</v>
      </c>
    </row>
    <row r="672" spans="1:7" x14ac:dyDescent="0.25">
      <c r="A672">
        <v>2084</v>
      </c>
      <c r="B672" t="s">
        <v>1045</v>
      </c>
      <c r="C672" t="s">
        <v>1039</v>
      </c>
      <c r="D672">
        <v>77</v>
      </c>
      <c r="E672">
        <v>836</v>
      </c>
      <c r="F672">
        <f t="shared" si="10"/>
        <v>11</v>
      </c>
      <c r="G672" t="str">
        <f>STANDINGS_W[[#This Row],[League]]&amp;STANDINGS_W[[#This Row],[Team]]</f>
        <v>$150 Draft Champions Express Mar 20 7:00 pm Lg.3914Sweep The Leg</v>
      </c>
    </row>
    <row r="673" spans="1:7" x14ac:dyDescent="0.25">
      <c r="A673">
        <v>2166</v>
      </c>
      <c r="B673" t="s">
        <v>1047</v>
      </c>
      <c r="C673" t="s">
        <v>1039</v>
      </c>
      <c r="D673">
        <v>76</v>
      </c>
      <c r="E673">
        <v>755.5</v>
      </c>
      <c r="F673">
        <f t="shared" si="10"/>
        <v>12</v>
      </c>
      <c r="G673" t="str">
        <f>STANDINGS_W[[#This Row],[League]]&amp;STANDINGS_W[[#This Row],[Team]]</f>
        <v>$150 Draft Champions Express Mar 20 7:00 pm Lg.3914Stealth Missile</v>
      </c>
    </row>
    <row r="674" spans="1:7" x14ac:dyDescent="0.25">
      <c r="A674">
        <v>2196</v>
      </c>
      <c r="B674" t="s">
        <v>1038</v>
      </c>
      <c r="C674" t="s">
        <v>1039</v>
      </c>
      <c r="D674">
        <v>76</v>
      </c>
      <c r="E674">
        <v>755.5</v>
      </c>
      <c r="F674">
        <f t="shared" si="10"/>
        <v>13</v>
      </c>
      <c r="G674" t="str">
        <f>STANDINGS_W[[#This Row],[League]]&amp;STANDINGS_W[[#This Row],[Team]]</f>
        <v>$150 Draft Champions Express Mar 20 7:00 pm Lg.3914esh dc3</v>
      </c>
    </row>
    <row r="675" spans="1:7" x14ac:dyDescent="0.25">
      <c r="A675">
        <v>2445</v>
      </c>
      <c r="B675" t="s">
        <v>1050</v>
      </c>
      <c r="C675" t="s">
        <v>1039</v>
      </c>
      <c r="D675">
        <v>71</v>
      </c>
      <c r="E675">
        <v>483</v>
      </c>
      <c r="F675">
        <f t="shared" si="10"/>
        <v>14</v>
      </c>
      <c r="G675" t="str">
        <f>STANDINGS_W[[#This Row],[League]]&amp;STANDINGS_W[[#This Row],[Team]]</f>
        <v>$150 Draft Champions Express Mar 20 7:00 pm Lg.3914Thrashers</v>
      </c>
    </row>
    <row r="676" spans="1:7" x14ac:dyDescent="0.25">
      <c r="A676">
        <v>2601</v>
      </c>
      <c r="B676" t="s">
        <v>1049</v>
      </c>
      <c r="C676" t="s">
        <v>1039</v>
      </c>
      <c r="D676">
        <v>67</v>
      </c>
      <c r="E676">
        <v>321.5</v>
      </c>
      <c r="F676">
        <f t="shared" si="10"/>
        <v>15</v>
      </c>
      <c r="G676" t="str">
        <f>STANDINGS_W[[#This Row],[League]]&amp;STANDINGS_W[[#This Row],[Team]]</f>
        <v>$150 Draft Champions Express Mar 20 7:00 pm Lg.3914Team bluekrew</v>
      </c>
    </row>
    <row r="677" spans="1:7" x14ac:dyDescent="0.25">
      <c r="A677">
        <v>262</v>
      </c>
      <c r="B677" t="s">
        <v>1063</v>
      </c>
      <c r="C677" t="s">
        <v>1052</v>
      </c>
      <c r="D677">
        <v>102</v>
      </c>
      <c r="E677">
        <v>2646.5</v>
      </c>
      <c r="F677">
        <f t="shared" si="10"/>
        <v>1</v>
      </c>
      <c r="G677" t="str">
        <f>STANDINGS_W[[#This Row],[League]]&amp;STANDINGS_W[[#This Row],[Team]]</f>
        <v>$150 Draft Champions Express Mar 20 7:00 pm Lg.3976Lucky</v>
      </c>
    </row>
    <row r="678" spans="1:7" x14ac:dyDescent="0.25">
      <c r="A678">
        <v>280</v>
      </c>
      <c r="B678" t="s">
        <v>1058</v>
      </c>
      <c r="C678" t="s">
        <v>1052</v>
      </c>
      <c r="D678">
        <v>102</v>
      </c>
      <c r="E678">
        <v>2646.5</v>
      </c>
      <c r="F678">
        <f t="shared" si="10"/>
        <v>2</v>
      </c>
      <c r="G678" t="str">
        <f>STANDINGS_W[[#This Row],[League]]&amp;STANDINGS_W[[#This Row],[Team]]</f>
        <v>$150 Draft Champions Express Mar 20 7:00 pm Lg.3976Veeer</v>
      </c>
    </row>
    <row r="679" spans="1:7" x14ac:dyDescent="0.25">
      <c r="A679">
        <v>421</v>
      </c>
      <c r="B679" t="s">
        <v>352</v>
      </c>
      <c r="C679" t="s">
        <v>1052</v>
      </c>
      <c r="D679">
        <v>98</v>
      </c>
      <c r="E679">
        <v>2467</v>
      </c>
      <c r="F679">
        <f t="shared" si="10"/>
        <v>3</v>
      </c>
      <c r="G679" t="str">
        <f>STANDINGS_W[[#This Row],[League]]&amp;STANDINGS_W[[#This Row],[Team]]</f>
        <v>$150 Draft Champions Express Mar 20 7:00 pm Lg.3976Art Vandelay</v>
      </c>
    </row>
    <row r="680" spans="1:7" x14ac:dyDescent="0.25">
      <c r="A680">
        <v>526</v>
      </c>
      <c r="B680" t="s">
        <v>1055</v>
      </c>
      <c r="C680" t="s">
        <v>1052</v>
      </c>
      <c r="D680">
        <v>96</v>
      </c>
      <c r="E680">
        <v>2358</v>
      </c>
      <c r="F680">
        <f t="shared" si="10"/>
        <v>4</v>
      </c>
      <c r="G680" t="str">
        <f>STANDINGS_W[[#This Row],[League]]&amp;STANDINGS_W[[#This Row],[Team]]</f>
        <v>$150 Draft Champions Express Mar 20 7:00 pm Lg.3976Carolina Thunder</v>
      </c>
    </row>
    <row r="681" spans="1:7" x14ac:dyDescent="0.25">
      <c r="A681">
        <v>632</v>
      </c>
      <c r="B681" t="s">
        <v>1051</v>
      </c>
      <c r="C681" t="s">
        <v>1052</v>
      </c>
      <c r="D681">
        <v>95</v>
      </c>
      <c r="E681">
        <v>2298</v>
      </c>
      <c r="F681">
        <f t="shared" si="10"/>
        <v>5</v>
      </c>
      <c r="G681" t="str">
        <f>STANDINGS_W[[#This Row],[League]]&amp;STANDINGS_W[[#This Row],[Team]]</f>
        <v>$150 Draft Champions Express Mar 20 7:00 pm Lg.3976The Big Shortstop</v>
      </c>
    </row>
    <row r="682" spans="1:7" x14ac:dyDescent="0.25">
      <c r="A682">
        <v>920</v>
      </c>
      <c r="B682" t="s">
        <v>1056</v>
      </c>
      <c r="C682" t="s">
        <v>1052</v>
      </c>
      <c r="D682">
        <v>91</v>
      </c>
      <c r="E682">
        <v>2007.5</v>
      </c>
      <c r="F682">
        <f t="shared" si="10"/>
        <v>6</v>
      </c>
      <c r="G682" t="str">
        <f>STANDINGS_W[[#This Row],[League]]&amp;STANDINGS_W[[#This Row],[Team]]</f>
        <v>$150 Draft Champions Express Mar 20 7:00 pm Lg.3976Team Steube</v>
      </c>
    </row>
    <row r="683" spans="1:7" x14ac:dyDescent="0.25">
      <c r="A683">
        <v>1176</v>
      </c>
      <c r="B683" t="s">
        <v>1060</v>
      </c>
      <c r="C683" t="s">
        <v>1052</v>
      </c>
      <c r="D683">
        <v>87</v>
      </c>
      <c r="E683">
        <v>1700.5</v>
      </c>
      <c r="F683">
        <f t="shared" si="10"/>
        <v>7</v>
      </c>
      <c r="G683" t="str">
        <f>STANDINGS_W[[#This Row],[League]]&amp;STANDINGS_W[[#This Row],[Team]]</f>
        <v>$150 Draft Champions Express Mar 20 7:00 pm Lg.3976Basement Light Fixtures</v>
      </c>
    </row>
    <row r="684" spans="1:7" x14ac:dyDescent="0.25">
      <c r="A684">
        <v>1399</v>
      </c>
      <c r="B684" t="s">
        <v>19</v>
      </c>
      <c r="C684" t="s">
        <v>1052</v>
      </c>
      <c r="D684">
        <v>85</v>
      </c>
      <c r="E684">
        <v>1503.5</v>
      </c>
      <c r="F684">
        <f t="shared" si="10"/>
        <v>8</v>
      </c>
      <c r="G684" t="str">
        <f>STANDINGS_W[[#This Row],[League]]&amp;STANDINGS_W[[#This Row],[Team]]</f>
        <v>$150 Draft Champions Express Mar 20 7:00 pm Lg.3976One Eyed Jack</v>
      </c>
    </row>
    <row r="685" spans="1:7" x14ac:dyDescent="0.25">
      <c r="A685">
        <v>1592</v>
      </c>
      <c r="B685" t="s">
        <v>1061</v>
      </c>
      <c r="C685" t="s">
        <v>1052</v>
      </c>
      <c r="D685">
        <v>83</v>
      </c>
      <c r="E685">
        <v>1322</v>
      </c>
      <c r="F685">
        <f t="shared" si="10"/>
        <v>9</v>
      </c>
      <c r="G685" t="str">
        <f>STANDINGS_W[[#This Row],[League]]&amp;STANDINGS_W[[#This Row],[Team]]</f>
        <v>$150 Draft Champions Express Mar 20 7:00 pm Lg.3976Phil's Automat (DC part1)</v>
      </c>
    </row>
    <row r="686" spans="1:7" x14ac:dyDescent="0.25">
      <c r="A686">
        <v>1839</v>
      </c>
      <c r="B686" t="s">
        <v>676</v>
      </c>
      <c r="C686" t="s">
        <v>1052</v>
      </c>
      <c r="D686">
        <v>80</v>
      </c>
      <c r="E686">
        <v>1063.5</v>
      </c>
      <c r="F686">
        <f t="shared" si="10"/>
        <v>10</v>
      </c>
      <c r="G686" t="str">
        <f>STANDINGS_W[[#This Row],[League]]&amp;STANDINGS_W[[#This Row],[Team]]</f>
        <v>$150 Draft Champions Express Mar 20 7:00 pm Lg.3976Mendoza Line Master</v>
      </c>
    </row>
    <row r="687" spans="1:7" x14ac:dyDescent="0.25">
      <c r="A687">
        <v>2303</v>
      </c>
      <c r="B687" t="s">
        <v>1053</v>
      </c>
      <c r="C687" t="s">
        <v>1052</v>
      </c>
      <c r="D687">
        <v>74</v>
      </c>
      <c r="E687">
        <v>621</v>
      </c>
      <c r="F687">
        <f t="shared" si="10"/>
        <v>11</v>
      </c>
      <c r="G687" t="str">
        <f>STANDINGS_W[[#This Row],[League]]&amp;STANDINGS_W[[#This Row],[Team]]</f>
        <v>$150 Draft Champions Express Mar 20 7:00 pm Lg.3976Team CLEMENTE</v>
      </c>
    </row>
    <row r="688" spans="1:7" x14ac:dyDescent="0.25">
      <c r="A688">
        <v>2336</v>
      </c>
      <c r="B688" t="s">
        <v>1057</v>
      </c>
      <c r="C688" t="s">
        <v>1052</v>
      </c>
      <c r="D688">
        <v>73</v>
      </c>
      <c r="E688">
        <v>576</v>
      </c>
      <c r="F688">
        <f t="shared" si="10"/>
        <v>12</v>
      </c>
      <c r="G688" t="str">
        <f>STANDINGS_W[[#This Row],[League]]&amp;STANDINGS_W[[#This Row],[Team]]</f>
        <v>$150 Draft Champions Express Mar 20 7:00 pm Lg.3976Off The Grid</v>
      </c>
    </row>
    <row r="689" spans="1:7" x14ac:dyDescent="0.25">
      <c r="A689">
        <v>2591</v>
      </c>
      <c r="B689" t="s">
        <v>1062</v>
      </c>
      <c r="C689" t="s">
        <v>1052</v>
      </c>
      <c r="D689">
        <v>67</v>
      </c>
      <c r="E689">
        <v>321.5</v>
      </c>
      <c r="F689">
        <f t="shared" si="10"/>
        <v>13</v>
      </c>
      <c r="G689" t="str">
        <f>STANDINGS_W[[#This Row],[League]]&amp;STANDINGS_W[[#This Row],[Team]]</f>
        <v>$150 Draft Champions Express Mar 20 7:00 pm Lg.3976Peppers</v>
      </c>
    </row>
    <row r="690" spans="1:7" x14ac:dyDescent="0.25">
      <c r="A690">
        <v>2610</v>
      </c>
      <c r="B690" t="s">
        <v>1059</v>
      </c>
      <c r="C690" t="s">
        <v>1052</v>
      </c>
      <c r="D690">
        <v>66</v>
      </c>
      <c r="E690">
        <v>285.5</v>
      </c>
      <c r="F690">
        <f t="shared" si="10"/>
        <v>14</v>
      </c>
      <c r="G690" t="str">
        <f>STANDINGS_W[[#This Row],[League]]&amp;STANDINGS_W[[#This Row],[Team]]</f>
        <v>$150 Draft Champions Express Mar 20 7:00 pm Lg.3976DC-Inside5-DC</v>
      </c>
    </row>
    <row r="691" spans="1:7" x14ac:dyDescent="0.25">
      <c r="A691">
        <v>2802</v>
      </c>
      <c r="B691" t="s">
        <v>1054</v>
      </c>
      <c r="C691" t="s">
        <v>1052</v>
      </c>
      <c r="D691">
        <v>59</v>
      </c>
      <c r="E691">
        <v>102</v>
      </c>
      <c r="F691">
        <f t="shared" si="10"/>
        <v>15</v>
      </c>
      <c r="G691" t="str">
        <f>STANDINGS_W[[#This Row],[League]]&amp;STANDINGS_W[[#This Row],[Team]]</f>
        <v>$150 Draft Champions Express Mar 20 7:00 pm Lg.3976Bama Bruisers</v>
      </c>
    </row>
    <row r="692" spans="1:7" x14ac:dyDescent="0.25">
      <c r="A692">
        <v>32</v>
      </c>
      <c r="B692" t="s">
        <v>1071</v>
      </c>
      <c r="C692" t="s">
        <v>1065</v>
      </c>
      <c r="D692">
        <v>116</v>
      </c>
      <c r="E692">
        <v>2881</v>
      </c>
      <c r="F692">
        <f t="shared" si="10"/>
        <v>1</v>
      </c>
      <c r="G692" t="str">
        <f>STANDINGS_W[[#This Row],[League]]&amp;STANDINGS_W[[#This Row],[Team]]</f>
        <v>$150 Draft Champions Express Mar 25 8:00 pm Lg.3951Team Reed</v>
      </c>
    </row>
    <row r="693" spans="1:7" x14ac:dyDescent="0.25">
      <c r="A693">
        <v>118</v>
      </c>
      <c r="B693" t="s">
        <v>1066</v>
      </c>
      <c r="C693" t="s">
        <v>1065</v>
      </c>
      <c r="D693">
        <v>108</v>
      </c>
      <c r="E693">
        <v>2795</v>
      </c>
      <c r="F693">
        <f t="shared" si="10"/>
        <v>2</v>
      </c>
      <c r="G693" t="str">
        <f>STANDINGS_W[[#This Row],[League]]&amp;STANDINGS_W[[#This Row],[Team]]</f>
        <v>$150 Draft Champions Express Mar 25 8:00 pm Lg.3951Shamrock Sox</v>
      </c>
    </row>
    <row r="694" spans="1:7" x14ac:dyDescent="0.25">
      <c r="A694">
        <v>201</v>
      </c>
      <c r="B694" t="s">
        <v>1068</v>
      </c>
      <c r="C694" t="s">
        <v>1065</v>
      </c>
      <c r="D694">
        <v>104</v>
      </c>
      <c r="E694">
        <v>2705.5</v>
      </c>
      <c r="F694">
        <f t="shared" si="10"/>
        <v>3</v>
      </c>
      <c r="G694" t="str">
        <f>STANDINGS_W[[#This Row],[League]]&amp;STANDINGS_W[[#This Row],[Team]]</f>
        <v>$150 Draft Champions Express Mar 25 8:00 pm Lg.3951Hamburg Hackers</v>
      </c>
    </row>
    <row r="695" spans="1:7" x14ac:dyDescent="0.25">
      <c r="A695">
        <v>620</v>
      </c>
      <c r="B695" t="s">
        <v>328</v>
      </c>
      <c r="C695" t="s">
        <v>1065</v>
      </c>
      <c r="D695">
        <v>95</v>
      </c>
      <c r="E695">
        <v>2298</v>
      </c>
      <c r="F695">
        <f t="shared" si="10"/>
        <v>4</v>
      </c>
      <c r="G695" t="str">
        <f>STANDINGS_W[[#This Row],[League]]&amp;STANDINGS_W[[#This Row],[Team]]</f>
        <v>$150 Draft Champions Express Mar 25 8:00 pm Lg.3951Sotashibs</v>
      </c>
    </row>
    <row r="696" spans="1:7" x14ac:dyDescent="0.25">
      <c r="A696">
        <v>1096</v>
      </c>
      <c r="B696" t="s">
        <v>1076</v>
      </c>
      <c r="C696" t="s">
        <v>1065</v>
      </c>
      <c r="D696">
        <v>88</v>
      </c>
      <c r="E696">
        <v>1779.5</v>
      </c>
      <c r="F696">
        <f t="shared" si="10"/>
        <v>5</v>
      </c>
      <c r="G696" t="str">
        <f>STANDINGS_W[[#This Row],[League]]&amp;STANDINGS_W[[#This Row],[Team]]</f>
        <v>$150 Draft Champions Express Mar 25 8:00 pm Lg.3951Arctic Wind</v>
      </c>
    </row>
    <row r="697" spans="1:7" x14ac:dyDescent="0.25">
      <c r="A697">
        <v>1229</v>
      </c>
      <c r="B697" t="s">
        <v>1009</v>
      </c>
      <c r="C697" t="s">
        <v>1065</v>
      </c>
      <c r="D697">
        <v>87</v>
      </c>
      <c r="E697">
        <v>1700.5</v>
      </c>
      <c r="F697">
        <f t="shared" si="10"/>
        <v>6</v>
      </c>
      <c r="G697" t="str">
        <f>STANDINGS_W[[#This Row],[League]]&amp;STANDINGS_W[[#This Row],[Team]]</f>
        <v>$150 Draft Champions Express Mar 25 8:00 pm Lg.3951Team Rasmusson</v>
      </c>
    </row>
    <row r="698" spans="1:7" x14ac:dyDescent="0.25">
      <c r="A698">
        <v>1306</v>
      </c>
      <c r="B698" t="s">
        <v>1074</v>
      </c>
      <c r="C698" t="s">
        <v>1065</v>
      </c>
      <c r="D698">
        <v>86</v>
      </c>
      <c r="E698">
        <v>1608</v>
      </c>
      <c r="F698">
        <f t="shared" si="10"/>
        <v>7</v>
      </c>
      <c r="G698" t="str">
        <f>STANDINGS_W[[#This Row],[League]]&amp;STANDINGS_W[[#This Row],[Team]]</f>
        <v>$150 Draft Champions Express Mar 25 8:00 pm Lg.3951Rabin Hood E2</v>
      </c>
    </row>
    <row r="699" spans="1:7" x14ac:dyDescent="0.25">
      <c r="A699">
        <v>1356</v>
      </c>
      <c r="B699" t="s">
        <v>1073</v>
      </c>
      <c r="C699" t="s">
        <v>1065</v>
      </c>
      <c r="D699">
        <v>85</v>
      </c>
      <c r="E699">
        <v>1503.5</v>
      </c>
      <c r="F699">
        <f t="shared" si="10"/>
        <v>8</v>
      </c>
      <c r="G699" t="str">
        <f>STANDINGS_W[[#This Row],[League]]&amp;STANDINGS_W[[#This Row],[Team]]</f>
        <v>$150 Draft Champions Express Mar 25 8:00 pm Lg.39518-bit Hero</v>
      </c>
    </row>
    <row r="700" spans="1:7" x14ac:dyDescent="0.25">
      <c r="A700">
        <v>1570</v>
      </c>
      <c r="B700" t="s">
        <v>331</v>
      </c>
      <c r="C700" t="s">
        <v>1065</v>
      </c>
      <c r="D700">
        <v>83</v>
      </c>
      <c r="E700">
        <v>1322</v>
      </c>
      <c r="F700">
        <f t="shared" si="10"/>
        <v>9</v>
      </c>
      <c r="G700" t="str">
        <f>STANDINGS_W[[#This Row],[League]]&amp;STANDINGS_W[[#This Row],[Team]]</f>
        <v>$150 Draft Champions Express Mar 25 8:00 pm Lg.3951Golden Sombreros</v>
      </c>
    </row>
    <row r="701" spans="1:7" x14ac:dyDescent="0.25">
      <c r="A701">
        <v>1867</v>
      </c>
      <c r="B701" t="s">
        <v>1070</v>
      </c>
      <c r="C701" t="s">
        <v>1065</v>
      </c>
      <c r="D701">
        <v>80</v>
      </c>
      <c r="E701">
        <v>1063.5</v>
      </c>
      <c r="F701">
        <f t="shared" si="10"/>
        <v>10</v>
      </c>
      <c r="G701" t="str">
        <f>STANDINGS_W[[#This Row],[League]]&amp;STANDINGS_W[[#This Row],[Team]]</f>
        <v>$150 Draft Champions Express Mar 25 8:00 pm Lg.3951Team Drury</v>
      </c>
    </row>
    <row r="702" spans="1:7" x14ac:dyDescent="0.25">
      <c r="A702">
        <v>1930</v>
      </c>
      <c r="B702" t="s">
        <v>1075</v>
      </c>
      <c r="C702" t="s">
        <v>1065</v>
      </c>
      <c r="D702">
        <v>79</v>
      </c>
      <c r="E702">
        <v>980.5</v>
      </c>
      <c r="F702">
        <f t="shared" si="10"/>
        <v>11</v>
      </c>
      <c r="G702" t="str">
        <f>STANDINGS_W[[#This Row],[League]]&amp;STANDINGS_W[[#This Row],[Team]]</f>
        <v>$150 Draft Champions Express Mar 25 8:00 pm Lg.3951Ramblin' Gamblin' Man</v>
      </c>
    </row>
    <row r="703" spans="1:7" x14ac:dyDescent="0.25">
      <c r="A703">
        <v>2033</v>
      </c>
      <c r="B703" t="s">
        <v>1072</v>
      </c>
      <c r="C703" t="s">
        <v>1065</v>
      </c>
      <c r="D703">
        <v>78</v>
      </c>
      <c r="E703">
        <v>907.5</v>
      </c>
      <c r="F703">
        <f t="shared" si="10"/>
        <v>12</v>
      </c>
      <c r="G703" t="str">
        <f>STANDINGS_W[[#This Row],[League]]&amp;STANDINGS_W[[#This Row],[Team]]</f>
        <v>$150 Draft Champions Express Mar 25 8:00 pm Lg.3951Wiltz NBC 2016</v>
      </c>
    </row>
    <row r="704" spans="1:7" x14ac:dyDescent="0.25">
      <c r="A704">
        <v>2242</v>
      </c>
      <c r="B704" t="s">
        <v>1069</v>
      </c>
      <c r="C704" t="s">
        <v>1065</v>
      </c>
      <c r="D704">
        <v>75</v>
      </c>
      <c r="E704">
        <v>679</v>
      </c>
      <c r="F704">
        <f t="shared" si="10"/>
        <v>13</v>
      </c>
      <c r="G704" t="str">
        <f>STANDINGS_W[[#This Row],[League]]&amp;STANDINGS_W[[#This Row],[Team]]</f>
        <v>$150 Draft Champions Express Mar 25 8:00 pm Lg.3951Tallahassee Foghorns</v>
      </c>
    </row>
    <row r="705" spans="1:7" x14ac:dyDescent="0.25">
      <c r="A705">
        <v>2502</v>
      </c>
      <c r="B705" t="s">
        <v>1067</v>
      </c>
      <c r="C705" t="s">
        <v>1065</v>
      </c>
      <c r="D705">
        <v>69</v>
      </c>
      <c r="E705">
        <v>398.5</v>
      </c>
      <c r="F705">
        <f t="shared" si="10"/>
        <v>14</v>
      </c>
      <c r="G705" t="str">
        <f>STANDINGS_W[[#This Row],[League]]&amp;STANDINGS_W[[#This Row],[Team]]</f>
        <v>$150 Draft Champions Express Mar 25 8:00 pm Lg.3951Fractured Elbow Already</v>
      </c>
    </row>
    <row r="706" spans="1:7" x14ac:dyDescent="0.25">
      <c r="A706">
        <v>2751</v>
      </c>
      <c r="B706" t="s">
        <v>1064</v>
      </c>
      <c r="C706" t="s">
        <v>1065</v>
      </c>
      <c r="D706">
        <v>62</v>
      </c>
      <c r="E706">
        <v>166</v>
      </c>
      <c r="F706">
        <f t="shared" si="10"/>
        <v>15</v>
      </c>
      <c r="G706" t="str">
        <f>STANDINGS_W[[#This Row],[League]]&amp;STANDINGS_W[[#This Row],[Team]]</f>
        <v>$150 Draft Champions Express Mar 25 8:00 pm Lg.3951Team Nair</v>
      </c>
    </row>
    <row r="707" spans="1:7" x14ac:dyDescent="0.25">
      <c r="A707">
        <v>370</v>
      </c>
      <c r="B707" t="s">
        <v>1085</v>
      </c>
      <c r="C707" t="s">
        <v>1078</v>
      </c>
      <c r="D707">
        <v>99</v>
      </c>
      <c r="E707">
        <v>2518.5</v>
      </c>
      <c r="F707">
        <f t="shared" ref="F707:F770" si="11">IF(C707=C706,F706+1,1)</f>
        <v>1</v>
      </c>
      <c r="G707" t="str">
        <f>STANDINGS_W[[#This Row],[League]]&amp;STANDINGS_W[[#This Row],[Team]]</f>
        <v>$150 Draft Champions Express Mar 25 8:00 pm Lg.4054BOSCH DC4</v>
      </c>
    </row>
    <row r="708" spans="1:7" x14ac:dyDescent="0.25">
      <c r="A708">
        <v>666</v>
      </c>
      <c r="B708" t="s">
        <v>1086</v>
      </c>
      <c r="C708" t="s">
        <v>1078</v>
      </c>
      <c r="D708">
        <v>94</v>
      </c>
      <c r="E708">
        <v>2239.5</v>
      </c>
      <c r="F708">
        <f t="shared" si="11"/>
        <v>2</v>
      </c>
      <c r="G708" t="str">
        <f>STANDINGS_W[[#This Row],[League]]&amp;STANDINGS_W[[#This Row],[Team]]</f>
        <v>$150 Draft Champions Express Mar 25 8:00 pm Lg.4054Indiana Cyclones</v>
      </c>
    </row>
    <row r="709" spans="1:7" x14ac:dyDescent="0.25">
      <c r="A709">
        <v>688</v>
      </c>
      <c r="B709" t="s">
        <v>1089</v>
      </c>
      <c r="C709" t="s">
        <v>1078</v>
      </c>
      <c r="D709">
        <v>94</v>
      </c>
      <c r="E709">
        <v>2239.5</v>
      </c>
      <c r="F709">
        <f t="shared" si="11"/>
        <v>3</v>
      </c>
      <c r="G709" t="str">
        <f>STANDINGS_W[[#This Row],[League]]&amp;STANDINGS_W[[#This Row],[Team]]</f>
        <v>$150 Draft Champions Express Mar 25 8:00 pm Lg.4054Team Loew</v>
      </c>
    </row>
    <row r="710" spans="1:7" x14ac:dyDescent="0.25">
      <c r="A710">
        <v>1078</v>
      </c>
      <c r="B710" t="s">
        <v>1082</v>
      </c>
      <c r="C710" t="s">
        <v>1078</v>
      </c>
      <c r="D710">
        <v>89</v>
      </c>
      <c r="E710">
        <v>1852.5</v>
      </c>
      <c r="F710">
        <f t="shared" si="11"/>
        <v>4</v>
      </c>
      <c r="G710" t="str">
        <f>STANDINGS_W[[#This Row],[League]]&amp;STANDINGS_W[[#This Row],[Team]]</f>
        <v>$150 Draft Champions Express Mar 25 8:00 pm Lg.4054Team Reiman</v>
      </c>
    </row>
    <row r="711" spans="1:7" x14ac:dyDescent="0.25">
      <c r="A711">
        <v>1235</v>
      </c>
      <c r="B711" t="s">
        <v>1028</v>
      </c>
      <c r="C711" t="s">
        <v>1078</v>
      </c>
      <c r="D711">
        <v>87</v>
      </c>
      <c r="E711">
        <v>1700.5</v>
      </c>
      <c r="F711">
        <f t="shared" si="11"/>
        <v>5</v>
      </c>
      <c r="G711" t="str">
        <f>STANDINGS_W[[#This Row],[League]]&amp;STANDINGS_W[[#This Row],[Team]]</f>
        <v>$150 Draft Champions Express Mar 25 8:00 pm Lg.4054Team martin</v>
      </c>
    </row>
    <row r="712" spans="1:7" x14ac:dyDescent="0.25">
      <c r="A712">
        <v>1275</v>
      </c>
      <c r="B712" t="s">
        <v>18</v>
      </c>
      <c r="C712" t="s">
        <v>1078</v>
      </c>
      <c r="D712">
        <v>86</v>
      </c>
      <c r="E712">
        <v>1608</v>
      </c>
      <c r="F712">
        <f t="shared" si="11"/>
        <v>6</v>
      </c>
      <c r="G712" t="str">
        <f>STANDINGS_W[[#This Row],[League]]&amp;STANDINGS_W[[#This Row],[Team]]</f>
        <v>$150 Draft Champions Express Mar 25 8:00 pm Lg.4054Home Run Derbies</v>
      </c>
    </row>
    <row r="713" spans="1:7" x14ac:dyDescent="0.25">
      <c r="A713">
        <v>1524</v>
      </c>
      <c r="B713" t="s">
        <v>1088</v>
      </c>
      <c r="C713" t="s">
        <v>1078</v>
      </c>
      <c r="D713">
        <v>84</v>
      </c>
      <c r="E713">
        <v>1408.5</v>
      </c>
      <c r="F713">
        <f t="shared" si="11"/>
        <v>7</v>
      </c>
      <c r="G713" t="str">
        <f>STANDINGS_W[[#This Row],[League]]&amp;STANDINGS_W[[#This Row],[Team]]</f>
        <v>$150 Draft Champions Express Mar 25 8:00 pm Lg.4054Team Russo</v>
      </c>
    </row>
    <row r="714" spans="1:7" x14ac:dyDescent="0.25">
      <c r="A714">
        <v>1610</v>
      </c>
      <c r="B714" t="s">
        <v>198</v>
      </c>
      <c r="C714" t="s">
        <v>1078</v>
      </c>
      <c r="D714">
        <v>83</v>
      </c>
      <c r="E714">
        <v>1322</v>
      </c>
      <c r="F714">
        <f t="shared" si="11"/>
        <v>8</v>
      </c>
      <c r="G714" t="str">
        <f>STANDINGS_W[[#This Row],[League]]&amp;STANDINGS_W[[#This Row],[Team]]</f>
        <v>$150 Draft Champions Express Mar 25 8:00 pm Lg.4054Team DeMay</v>
      </c>
    </row>
    <row r="715" spans="1:7" x14ac:dyDescent="0.25">
      <c r="A715">
        <v>1731</v>
      </c>
      <c r="B715" t="s">
        <v>1077</v>
      </c>
      <c r="C715" t="s">
        <v>1078</v>
      </c>
      <c r="D715">
        <v>81</v>
      </c>
      <c r="E715">
        <v>1147.5</v>
      </c>
      <c r="F715">
        <f t="shared" si="11"/>
        <v>9</v>
      </c>
      <c r="G715" t="str">
        <f>STANDINGS_W[[#This Row],[League]]&amp;STANDINGS_W[[#This Row],[Team]]</f>
        <v>$150 Draft Champions Express Mar 25 8:00 pm Lg.4054Broken Bench Sitters</v>
      </c>
    </row>
    <row r="716" spans="1:7" x14ac:dyDescent="0.25">
      <c r="A716">
        <v>1787</v>
      </c>
      <c r="B716" t="s">
        <v>1081</v>
      </c>
      <c r="C716" t="s">
        <v>1078</v>
      </c>
      <c r="D716">
        <v>81</v>
      </c>
      <c r="E716">
        <v>1147.5</v>
      </c>
      <c r="F716">
        <f t="shared" si="11"/>
        <v>10</v>
      </c>
      <c r="G716" t="str">
        <f>STANDINGS_W[[#This Row],[League]]&amp;STANDINGS_W[[#This Row],[Team]]</f>
        <v>$150 Draft Champions Express Mar 25 8:00 pm Lg.4054Team Tantimonico</v>
      </c>
    </row>
    <row r="717" spans="1:7" x14ac:dyDescent="0.25">
      <c r="A717">
        <v>2063</v>
      </c>
      <c r="B717" t="s">
        <v>1079</v>
      </c>
      <c r="C717" t="s">
        <v>1078</v>
      </c>
      <c r="D717">
        <v>77</v>
      </c>
      <c r="E717">
        <v>836</v>
      </c>
      <c r="F717">
        <f t="shared" si="11"/>
        <v>11</v>
      </c>
      <c r="G717" t="str">
        <f>STANDINGS_W[[#This Row],[League]]&amp;STANDINGS_W[[#This Row],[Team]]</f>
        <v>$150 Draft Champions Express Mar 25 8:00 pm Lg.4054Jim Lahey</v>
      </c>
    </row>
    <row r="718" spans="1:7" x14ac:dyDescent="0.25">
      <c r="A718">
        <v>2253</v>
      </c>
      <c r="B718" t="s">
        <v>1084</v>
      </c>
      <c r="C718" t="s">
        <v>1078</v>
      </c>
      <c r="D718">
        <v>75</v>
      </c>
      <c r="E718">
        <v>679</v>
      </c>
      <c r="F718">
        <f t="shared" si="11"/>
        <v>12</v>
      </c>
      <c r="G718" t="str">
        <f>STANDINGS_W[[#This Row],[League]]&amp;STANDINGS_W[[#This Row],[Team]]</f>
        <v>$150 Draft Champions Express Mar 25 8:00 pm Lg.4054Team fogel</v>
      </c>
    </row>
    <row r="719" spans="1:7" x14ac:dyDescent="0.25">
      <c r="A719">
        <v>2255</v>
      </c>
      <c r="B719" t="s">
        <v>1083</v>
      </c>
      <c r="C719" t="s">
        <v>1078</v>
      </c>
      <c r="D719">
        <v>75</v>
      </c>
      <c r="E719">
        <v>679</v>
      </c>
      <c r="F719">
        <f t="shared" si="11"/>
        <v>13</v>
      </c>
      <c r="G719" t="str">
        <f>STANDINGS_W[[#This Row],[League]]&amp;STANDINGS_W[[#This Row],[Team]]</f>
        <v>$150 Draft Champions Express Mar 25 8:00 pm Lg.4054The Carlos Dangers</v>
      </c>
    </row>
    <row r="720" spans="1:7" x14ac:dyDescent="0.25">
      <c r="A720">
        <v>2305</v>
      </c>
      <c r="B720" t="s">
        <v>1087</v>
      </c>
      <c r="C720" t="s">
        <v>1078</v>
      </c>
      <c r="D720">
        <v>74</v>
      </c>
      <c r="E720">
        <v>621</v>
      </c>
      <c r="F720">
        <f t="shared" si="11"/>
        <v>14</v>
      </c>
      <c r="G720" t="str">
        <f>STANDINGS_W[[#This Row],[League]]&amp;STANDINGS_W[[#This Row],[Team]]</f>
        <v>$150 Draft Champions Express Mar 25 8:00 pm Lg.4054Team Edwards</v>
      </c>
    </row>
    <row r="721" spans="1:7" x14ac:dyDescent="0.25">
      <c r="A721">
        <v>2486</v>
      </c>
      <c r="B721" t="s">
        <v>1080</v>
      </c>
      <c r="C721" t="s">
        <v>1078</v>
      </c>
      <c r="D721">
        <v>70</v>
      </c>
      <c r="E721">
        <v>438</v>
      </c>
      <c r="F721">
        <f t="shared" si="11"/>
        <v>15</v>
      </c>
      <c r="G721" t="str">
        <f>STANDINGS_W[[#This Row],[League]]&amp;STANDINGS_W[[#This Row],[Team]]</f>
        <v>$150 Draft Champions Express Mar 25 8:00 pm Lg.4054Team Ranck</v>
      </c>
    </row>
    <row r="722" spans="1:7" x14ac:dyDescent="0.25">
      <c r="A722">
        <v>338</v>
      </c>
      <c r="B722" t="s">
        <v>241</v>
      </c>
      <c r="C722" t="s">
        <v>1091</v>
      </c>
      <c r="D722">
        <v>100</v>
      </c>
      <c r="E722">
        <v>2566</v>
      </c>
      <c r="F722">
        <f t="shared" si="11"/>
        <v>1</v>
      </c>
      <c r="G722" t="str">
        <f>STANDINGS_W[[#This Row],[League]]&amp;STANDINGS_W[[#This Row],[Team]]</f>
        <v>$150 Draft Champions Express Mar 27 7:00 pm Lg.3657Johnny Baseball</v>
      </c>
    </row>
    <row r="723" spans="1:7" x14ac:dyDescent="0.25">
      <c r="A723">
        <v>345</v>
      </c>
      <c r="B723" t="s">
        <v>1096</v>
      </c>
      <c r="C723" t="s">
        <v>1091</v>
      </c>
      <c r="D723">
        <v>100</v>
      </c>
      <c r="E723">
        <v>2566</v>
      </c>
      <c r="F723">
        <f t="shared" si="11"/>
        <v>2</v>
      </c>
      <c r="G723" t="str">
        <f>STANDINGS_W[[#This Row],[League]]&amp;STANDINGS_W[[#This Row],[Team]]</f>
        <v>$150 Draft Champions Express Mar 27 7:00 pm Lg.3657N.S. Nuisance</v>
      </c>
    </row>
    <row r="724" spans="1:7" x14ac:dyDescent="0.25">
      <c r="A724">
        <v>713</v>
      </c>
      <c r="B724" t="s">
        <v>37</v>
      </c>
      <c r="C724" t="s">
        <v>1091</v>
      </c>
      <c r="D724">
        <v>93</v>
      </c>
      <c r="E724">
        <v>2164.5</v>
      </c>
      <c r="F724">
        <f t="shared" si="11"/>
        <v>3</v>
      </c>
      <c r="G724" t="str">
        <f>STANDINGS_W[[#This Row],[League]]&amp;STANDINGS_W[[#This Row],[Team]]</f>
        <v>$150 Draft Champions Express Mar 27 7:00 pm Lg.3657Bread Zeppelin</v>
      </c>
    </row>
    <row r="725" spans="1:7" x14ac:dyDescent="0.25">
      <c r="A725">
        <v>720</v>
      </c>
      <c r="B725" t="s">
        <v>1101</v>
      </c>
      <c r="C725" t="s">
        <v>1091</v>
      </c>
      <c r="D725">
        <v>93</v>
      </c>
      <c r="E725">
        <v>2164.5</v>
      </c>
      <c r="F725">
        <f t="shared" si="11"/>
        <v>4</v>
      </c>
      <c r="G725" t="str">
        <f>STANDINGS_W[[#This Row],[League]]&amp;STANDINGS_W[[#This Row],[Team]]</f>
        <v>$150 Draft Champions Express Mar 27 7:00 pm Lg.3657Cant Cutch This</v>
      </c>
    </row>
    <row r="726" spans="1:7" x14ac:dyDescent="0.25">
      <c r="A726">
        <v>895</v>
      </c>
      <c r="B726" t="s">
        <v>1090</v>
      </c>
      <c r="C726" t="s">
        <v>1091</v>
      </c>
      <c r="D726">
        <v>91</v>
      </c>
      <c r="E726">
        <v>2007.5</v>
      </c>
      <c r="F726">
        <f t="shared" si="11"/>
        <v>5</v>
      </c>
      <c r="G726" t="str">
        <f>STANDINGS_W[[#This Row],[League]]&amp;STANDINGS_W[[#This Row],[Team]]</f>
        <v>$150 Draft Champions Express Mar 27 7:00 pm Lg.3657Las Vegas Blvd IX</v>
      </c>
    </row>
    <row r="727" spans="1:7" x14ac:dyDescent="0.25">
      <c r="A727">
        <v>905</v>
      </c>
      <c r="B727" t="s">
        <v>1092</v>
      </c>
      <c r="C727" t="s">
        <v>1091</v>
      </c>
      <c r="D727">
        <v>91</v>
      </c>
      <c r="E727">
        <v>2007.5</v>
      </c>
      <c r="F727">
        <f t="shared" si="11"/>
        <v>6</v>
      </c>
      <c r="G727" t="str">
        <f>STANDINGS_W[[#This Row],[League]]&amp;STANDINGS_W[[#This Row],[Team]]</f>
        <v>$150 Draft Champions Express Mar 27 7:00 pm Lg.3657Psychedelic Bee 3</v>
      </c>
    </row>
    <row r="728" spans="1:7" x14ac:dyDescent="0.25">
      <c r="A728">
        <v>944</v>
      </c>
      <c r="B728" t="s">
        <v>413</v>
      </c>
      <c r="C728" t="s">
        <v>1091</v>
      </c>
      <c r="D728">
        <v>90</v>
      </c>
      <c r="E728">
        <v>1929</v>
      </c>
      <c r="F728">
        <f t="shared" si="11"/>
        <v>7</v>
      </c>
      <c r="G728" t="str">
        <f>STANDINGS_W[[#This Row],[League]]&amp;STANDINGS_W[[#This Row],[Team]]</f>
        <v>$150 Draft Champions Express Mar 27 7:00 pm Lg.3657Avascular Necrosis2</v>
      </c>
    </row>
    <row r="729" spans="1:7" x14ac:dyDescent="0.25">
      <c r="A729">
        <v>1322</v>
      </c>
      <c r="B729" t="s">
        <v>1094</v>
      </c>
      <c r="C729" t="s">
        <v>1091</v>
      </c>
      <c r="D729">
        <v>86</v>
      </c>
      <c r="E729">
        <v>1608</v>
      </c>
      <c r="F729">
        <f t="shared" si="11"/>
        <v>8</v>
      </c>
      <c r="G729" t="str">
        <f>STANDINGS_W[[#This Row],[League]]&amp;STANDINGS_W[[#This Row],[Team]]</f>
        <v>$150 Draft Champions Express Mar 27 7:00 pm Lg.3657Team Fernandez</v>
      </c>
    </row>
    <row r="730" spans="1:7" x14ac:dyDescent="0.25">
      <c r="A730">
        <v>1372</v>
      </c>
      <c r="B730" t="s">
        <v>140</v>
      </c>
      <c r="C730" t="s">
        <v>1091</v>
      </c>
      <c r="D730">
        <v>85</v>
      </c>
      <c r="E730">
        <v>1503.5</v>
      </c>
      <c r="F730">
        <f t="shared" si="11"/>
        <v>9</v>
      </c>
      <c r="G730" t="str">
        <f>STANDINGS_W[[#This Row],[League]]&amp;STANDINGS_W[[#This Row],[Team]]</f>
        <v>$150 Draft Champions Express Mar 27 7:00 pm Lg.3657Dregs of Society</v>
      </c>
    </row>
    <row r="731" spans="1:7" x14ac:dyDescent="0.25">
      <c r="A731">
        <v>1496</v>
      </c>
      <c r="B731" t="s">
        <v>1093</v>
      </c>
      <c r="C731" t="s">
        <v>1091</v>
      </c>
      <c r="D731">
        <v>84</v>
      </c>
      <c r="E731">
        <v>1408.5</v>
      </c>
      <c r="F731">
        <f t="shared" si="11"/>
        <v>10</v>
      </c>
      <c r="G731" t="str">
        <f>STANDINGS_W[[#This Row],[League]]&amp;STANDINGS_W[[#This Row],[Team]]</f>
        <v>$150 Draft Champions Express Mar 27 7:00 pm Lg.3657Newark Bears</v>
      </c>
    </row>
    <row r="732" spans="1:7" x14ac:dyDescent="0.25">
      <c r="A732">
        <v>2272</v>
      </c>
      <c r="B732" t="s">
        <v>1100</v>
      </c>
      <c r="C732" t="s">
        <v>1091</v>
      </c>
      <c r="D732">
        <v>74</v>
      </c>
      <c r="E732">
        <v>621</v>
      </c>
      <c r="F732">
        <f t="shared" si="11"/>
        <v>11</v>
      </c>
      <c r="G732" t="str">
        <f>STANDINGS_W[[#This Row],[League]]&amp;STANDINGS_W[[#This Row],[Team]]</f>
        <v>$150 Draft Champions Express Mar 27 7:00 pm Lg.3657Damaged Goods</v>
      </c>
    </row>
    <row r="733" spans="1:7" x14ac:dyDescent="0.25">
      <c r="A733">
        <v>2309</v>
      </c>
      <c r="B733" t="s">
        <v>1098</v>
      </c>
      <c r="C733" t="s">
        <v>1091</v>
      </c>
      <c r="D733">
        <v>74</v>
      </c>
      <c r="E733">
        <v>621</v>
      </c>
      <c r="F733">
        <f t="shared" si="11"/>
        <v>12</v>
      </c>
      <c r="G733" t="str">
        <f>STANDINGS_W[[#This Row],[League]]&amp;STANDINGS_W[[#This Row],[Team]]</f>
        <v>$150 Draft Champions Express Mar 27 7:00 pm Lg.3657Try Not to Suck</v>
      </c>
    </row>
    <row r="734" spans="1:7" x14ac:dyDescent="0.25">
      <c r="A734">
        <v>2339</v>
      </c>
      <c r="B734" t="s">
        <v>1099</v>
      </c>
      <c r="C734" t="s">
        <v>1091</v>
      </c>
      <c r="D734">
        <v>73</v>
      </c>
      <c r="E734">
        <v>576</v>
      </c>
      <c r="F734">
        <f t="shared" si="11"/>
        <v>13</v>
      </c>
      <c r="G734" t="str">
        <f>STANDINGS_W[[#This Row],[League]]&amp;STANDINGS_W[[#This Row],[Team]]</f>
        <v>$150 Draft Champions Express Mar 27 7:00 pm Lg.3657Stargell's Stars</v>
      </c>
    </row>
    <row r="735" spans="1:7" x14ac:dyDescent="0.25">
      <c r="A735">
        <v>2535</v>
      </c>
      <c r="B735" t="s">
        <v>1095</v>
      </c>
      <c r="C735" t="s">
        <v>1091</v>
      </c>
      <c r="D735">
        <v>68</v>
      </c>
      <c r="E735">
        <v>358.5</v>
      </c>
      <c r="F735">
        <f t="shared" si="11"/>
        <v>14</v>
      </c>
      <c r="G735" t="str">
        <f>STANDINGS_W[[#This Row],[League]]&amp;STANDINGS_W[[#This Row],[Team]]</f>
        <v>$150 Draft Champions Express Mar 27 7:00 pm Lg.3657Beer Hops</v>
      </c>
    </row>
    <row r="736" spans="1:7" x14ac:dyDescent="0.25">
      <c r="A736">
        <v>2580</v>
      </c>
      <c r="B736" t="s">
        <v>1097</v>
      </c>
      <c r="C736" t="s">
        <v>1091</v>
      </c>
      <c r="D736">
        <v>67</v>
      </c>
      <c r="E736">
        <v>321.5</v>
      </c>
      <c r="F736">
        <f t="shared" si="11"/>
        <v>15</v>
      </c>
      <c r="G736" t="str">
        <f>STANDINGS_W[[#This Row],[League]]&amp;STANDINGS_W[[#This Row],[Team]]</f>
        <v>$150 Draft Champions Express Mar 27 7:00 pm Lg.3657Cosmic Charlie</v>
      </c>
    </row>
    <row r="737" spans="1:7" x14ac:dyDescent="0.25">
      <c r="A737">
        <v>12</v>
      </c>
      <c r="B737" t="s">
        <v>1110</v>
      </c>
      <c r="C737" t="s">
        <v>1103</v>
      </c>
      <c r="D737">
        <v>120</v>
      </c>
      <c r="E737">
        <v>2899</v>
      </c>
      <c r="F737">
        <f t="shared" si="11"/>
        <v>1</v>
      </c>
      <c r="G737" t="str">
        <f>STANDINGS_W[[#This Row],[League]]&amp;STANDINGS_W[[#This Row],[Team]]</f>
        <v>$150 Draft Champions Express Mar 27 7:00 pm Lg.3863Five Tool Players</v>
      </c>
    </row>
    <row r="738" spans="1:7" x14ac:dyDescent="0.25">
      <c r="A738">
        <v>245</v>
      </c>
      <c r="B738" t="s">
        <v>296</v>
      </c>
      <c r="C738" t="s">
        <v>1103</v>
      </c>
      <c r="D738">
        <v>103</v>
      </c>
      <c r="E738">
        <v>2678</v>
      </c>
      <c r="F738">
        <f t="shared" si="11"/>
        <v>2</v>
      </c>
      <c r="G738" t="str">
        <f>STANDINGS_W[[#This Row],[League]]&amp;STANDINGS_W[[#This Row],[Team]]</f>
        <v>$150 Draft Champions Express Mar 27 7:00 pm Lg.3863Vegas Bandit</v>
      </c>
    </row>
    <row r="739" spans="1:7" x14ac:dyDescent="0.25">
      <c r="A739">
        <v>508</v>
      </c>
      <c r="B739" t="s">
        <v>1105</v>
      </c>
      <c r="C739" t="s">
        <v>1103</v>
      </c>
      <c r="D739">
        <v>97</v>
      </c>
      <c r="E739">
        <v>2416.5</v>
      </c>
      <c r="F739">
        <f t="shared" si="11"/>
        <v>3</v>
      </c>
      <c r="G739" t="str">
        <f>STANDINGS_W[[#This Row],[League]]&amp;STANDINGS_W[[#This Row],[Team]]</f>
        <v>$150 Draft Champions Express Mar 27 7:00 pm Lg.3863Team Pettersen</v>
      </c>
    </row>
    <row r="740" spans="1:7" x14ac:dyDescent="0.25">
      <c r="A740">
        <v>657</v>
      </c>
      <c r="B740" t="s">
        <v>1106</v>
      </c>
      <c r="C740" t="s">
        <v>1103</v>
      </c>
      <c r="D740">
        <v>94</v>
      </c>
      <c r="E740">
        <v>2239.5</v>
      </c>
      <c r="F740">
        <f t="shared" si="11"/>
        <v>4</v>
      </c>
      <c r="G740" t="str">
        <f>STANDINGS_W[[#This Row],[League]]&amp;STANDINGS_W[[#This Row],[Team]]</f>
        <v>$150 Draft Champions Express Mar 27 7:00 pm Lg.3863Felons and Bimbos</v>
      </c>
    </row>
    <row r="741" spans="1:7" x14ac:dyDescent="0.25">
      <c r="A741">
        <v>723</v>
      </c>
      <c r="B741" t="s">
        <v>1107</v>
      </c>
      <c r="C741" t="s">
        <v>1103</v>
      </c>
      <c r="D741">
        <v>93</v>
      </c>
      <c r="E741">
        <v>2164.5</v>
      </c>
      <c r="F741">
        <f t="shared" si="11"/>
        <v>5</v>
      </c>
      <c r="G741" t="str">
        <f>STANDINGS_W[[#This Row],[League]]&amp;STANDINGS_W[[#This Row],[Team]]</f>
        <v>$150 Draft Champions Express Mar 27 7:00 pm Lg.3863Coates/Moo</v>
      </c>
    </row>
    <row r="742" spans="1:7" x14ac:dyDescent="0.25">
      <c r="A742">
        <v>1407</v>
      </c>
      <c r="B742" t="s">
        <v>1102</v>
      </c>
      <c r="C742" t="s">
        <v>1103</v>
      </c>
      <c r="D742">
        <v>85</v>
      </c>
      <c r="E742">
        <v>1503.5</v>
      </c>
      <c r="F742">
        <f t="shared" si="11"/>
        <v>6</v>
      </c>
      <c r="G742" t="str">
        <f>STANDINGS_W[[#This Row],[League]]&amp;STANDINGS_W[[#This Row],[Team]]</f>
        <v>$150 Draft Champions Express Mar 27 7:00 pm Lg.3863PsychOs DC1</v>
      </c>
    </row>
    <row r="743" spans="1:7" x14ac:dyDescent="0.25">
      <c r="A743">
        <v>1445</v>
      </c>
      <c r="B743" t="s">
        <v>1112</v>
      </c>
      <c r="C743" t="s">
        <v>1103</v>
      </c>
      <c r="D743">
        <v>85</v>
      </c>
      <c r="E743">
        <v>1503.5</v>
      </c>
      <c r="F743">
        <f t="shared" si="11"/>
        <v>7</v>
      </c>
      <c r="G743" t="str">
        <f>STANDINGS_W[[#This Row],[League]]&amp;STANDINGS_W[[#This Row],[Team]]</f>
        <v>$150 Draft Champions Express Mar 27 7:00 pm Lg.3863Trout and Pollock Odor</v>
      </c>
    </row>
    <row r="744" spans="1:7" x14ac:dyDescent="0.25">
      <c r="A744">
        <v>1522</v>
      </c>
      <c r="B744" t="s">
        <v>1009</v>
      </c>
      <c r="C744" t="s">
        <v>1103</v>
      </c>
      <c r="D744">
        <v>84</v>
      </c>
      <c r="E744">
        <v>1408.5</v>
      </c>
      <c r="F744">
        <f t="shared" si="11"/>
        <v>8</v>
      </c>
      <c r="G744" t="str">
        <f>STANDINGS_W[[#This Row],[League]]&amp;STANDINGS_W[[#This Row],[Team]]</f>
        <v>$150 Draft Champions Express Mar 27 7:00 pm Lg.3863Team Rasmusson</v>
      </c>
    </row>
    <row r="745" spans="1:7" x14ac:dyDescent="0.25">
      <c r="A745">
        <v>1644</v>
      </c>
      <c r="B745" t="s">
        <v>1109</v>
      </c>
      <c r="C745" t="s">
        <v>1103</v>
      </c>
      <c r="D745">
        <v>82</v>
      </c>
      <c r="E745">
        <v>1233</v>
      </c>
      <c r="F745">
        <f t="shared" si="11"/>
        <v>9</v>
      </c>
      <c r="G745" t="str">
        <f>STANDINGS_W[[#This Row],[League]]&amp;STANDINGS_W[[#This Row],[Team]]</f>
        <v>$150 Draft Champions Express Mar 27 7:00 pm Lg.3863Blowhards</v>
      </c>
    </row>
    <row r="746" spans="1:7" x14ac:dyDescent="0.25">
      <c r="A746">
        <v>2118</v>
      </c>
      <c r="B746" t="s">
        <v>1111</v>
      </c>
      <c r="C746" t="s">
        <v>1103</v>
      </c>
      <c r="D746">
        <v>76</v>
      </c>
      <c r="E746">
        <v>755.5</v>
      </c>
      <c r="F746">
        <f t="shared" si="11"/>
        <v>10</v>
      </c>
      <c r="G746" t="str">
        <f>STANDINGS_W[[#This Row],[League]]&amp;STANDINGS_W[[#This Row],[Team]]</f>
        <v>$150 Draft Champions Express Mar 27 7:00 pm Lg.386357 Via Ziccardi</v>
      </c>
    </row>
    <row r="747" spans="1:7" x14ac:dyDescent="0.25">
      <c r="A747">
        <v>2124</v>
      </c>
      <c r="B747" t="s">
        <v>420</v>
      </c>
      <c r="C747" t="s">
        <v>1103</v>
      </c>
      <c r="D747">
        <v>76</v>
      </c>
      <c r="E747">
        <v>755.5</v>
      </c>
      <c r="F747">
        <f t="shared" si="11"/>
        <v>11</v>
      </c>
      <c r="G747" t="str">
        <f>STANDINGS_W[[#This Row],[League]]&amp;STANDINGS_W[[#This Row],[Team]]</f>
        <v>$150 Draft Champions Express Mar 27 7:00 pm Lg.3863Blood Practice</v>
      </c>
    </row>
    <row r="748" spans="1:7" x14ac:dyDescent="0.25">
      <c r="A748">
        <v>2634</v>
      </c>
      <c r="B748" t="s">
        <v>1104</v>
      </c>
      <c r="C748" t="s">
        <v>1103</v>
      </c>
      <c r="D748">
        <v>66</v>
      </c>
      <c r="E748">
        <v>285.5</v>
      </c>
      <c r="F748">
        <f t="shared" si="11"/>
        <v>12</v>
      </c>
      <c r="G748" t="str">
        <f>STANDINGS_W[[#This Row],[League]]&amp;STANDINGS_W[[#This Row],[Team]]</f>
        <v>$150 Draft Champions Express Mar 27 7:00 pm Lg.3863Team Tagliaferri</v>
      </c>
    </row>
    <row r="749" spans="1:7" x14ac:dyDescent="0.25">
      <c r="A749">
        <v>2642</v>
      </c>
      <c r="B749" t="s">
        <v>1108</v>
      </c>
      <c r="C749" t="s">
        <v>1103</v>
      </c>
      <c r="D749">
        <v>66</v>
      </c>
      <c r="E749">
        <v>285.5</v>
      </c>
      <c r="F749">
        <f t="shared" si="11"/>
        <v>13</v>
      </c>
      <c r="G749" t="str">
        <f>STANDINGS_W[[#This Row],[League]]&amp;STANDINGS_W[[#This Row],[Team]]</f>
        <v>$150 Draft Champions Express Mar 27 7:00 pm Lg.3863stifflers funky munky</v>
      </c>
    </row>
    <row r="750" spans="1:7" x14ac:dyDescent="0.25">
      <c r="A750">
        <v>2703</v>
      </c>
      <c r="B750" t="s">
        <v>220</v>
      </c>
      <c r="C750" t="s">
        <v>1103</v>
      </c>
      <c r="D750">
        <v>64</v>
      </c>
      <c r="E750">
        <v>220.5</v>
      </c>
      <c r="F750">
        <f t="shared" si="11"/>
        <v>14</v>
      </c>
      <c r="G750" t="str">
        <f>STANDINGS_W[[#This Row],[League]]&amp;STANDINGS_W[[#This Row],[Team]]</f>
        <v>$150 Draft Champions Express Mar 27 7:00 pm Lg.3863The Freak Show</v>
      </c>
    </row>
    <row r="751" spans="1:7" x14ac:dyDescent="0.25">
      <c r="A751">
        <v>2775</v>
      </c>
      <c r="B751" t="s">
        <v>136</v>
      </c>
      <c r="C751" t="s">
        <v>1103</v>
      </c>
      <c r="D751">
        <v>61</v>
      </c>
      <c r="E751">
        <v>139</v>
      </c>
      <c r="F751">
        <f t="shared" si="11"/>
        <v>15</v>
      </c>
      <c r="G751" t="str">
        <f>STANDINGS_W[[#This Row],[League]]&amp;STANDINGS_W[[#This Row],[Team]]</f>
        <v>$150 Draft Champions Express Mar 27 7:00 pm Lg.3863Team Easterlin</v>
      </c>
    </row>
    <row r="752" spans="1:7" x14ac:dyDescent="0.25">
      <c r="A752">
        <v>99</v>
      </c>
      <c r="B752" t="s">
        <v>1121</v>
      </c>
      <c r="C752" t="s">
        <v>1113</v>
      </c>
      <c r="D752">
        <v>109</v>
      </c>
      <c r="E752">
        <v>2811.5</v>
      </c>
      <c r="F752">
        <f t="shared" si="11"/>
        <v>1</v>
      </c>
      <c r="G752" t="str">
        <f>STANDINGS_W[[#This Row],[League]]&amp;STANDINGS_W[[#This Row],[Team]]</f>
        <v>$150 Draft Champions Express Mar 27 7:00 pm Lg.4039Smakin Pitches</v>
      </c>
    </row>
    <row r="753" spans="1:7" x14ac:dyDescent="0.25">
      <c r="A753">
        <v>447</v>
      </c>
      <c r="B753" t="s">
        <v>294</v>
      </c>
      <c r="C753" t="s">
        <v>1113</v>
      </c>
      <c r="D753">
        <v>98</v>
      </c>
      <c r="E753">
        <v>2467</v>
      </c>
      <c r="F753">
        <f t="shared" si="11"/>
        <v>2</v>
      </c>
      <c r="G753" t="str">
        <f>STANDINGS_W[[#This Row],[League]]&amp;STANDINGS_W[[#This Row],[Team]]</f>
        <v>$150 Draft Champions Express Mar 27 7:00 pm Lg.4039Return Of The Jedi</v>
      </c>
    </row>
    <row r="754" spans="1:7" x14ac:dyDescent="0.25">
      <c r="A754">
        <v>649</v>
      </c>
      <c r="B754" t="s">
        <v>1119</v>
      </c>
      <c r="C754" t="s">
        <v>1113</v>
      </c>
      <c r="D754">
        <v>94</v>
      </c>
      <c r="E754">
        <v>2239.5</v>
      </c>
      <c r="F754">
        <f t="shared" si="11"/>
        <v>3</v>
      </c>
      <c r="G754" t="str">
        <f>STANDINGS_W[[#This Row],[League]]&amp;STANDINGS_W[[#This Row],[Team]]</f>
        <v>$150 Draft Champions Express Mar 27 7:00 pm Lg.4039Canton Sluggers</v>
      </c>
    </row>
    <row r="755" spans="1:7" x14ac:dyDescent="0.25">
      <c r="A755">
        <v>763</v>
      </c>
      <c r="B755" t="s">
        <v>1120</v>
      </c>
      <c r="C755" t="s">
        <v>1113</v>
      </c>
      <c r="D755">
        <v>93</v>
      </c>
      <c r="E755">
        <v>2164.5</v>
      </c>
      <c r="F755">
        <f t="shared" si="11"/>
        <v>4</v>
      </c>
      <c r="G755" t="str">
        <f>STANDINGS_W[[#This Row],[League]]&amp;STANDINGS_W[[#This Row],[Team]]</f>
        <v>$150 Draft Champions Express Mar 27 7:00 pm Lg.4039Team 5011</v>
      </c>
    </row>
    <row r="756" spans="1:7" x14ac:dyDescent="0.25">
      <c r="A756">
        <v>1003</v>
      </c>
      <c r="B756" t="s">
        <v>1118</v>
      </c>
      <c r="C756" t="s">
        <v>1113</v>
      </c>
      <c r="D756">
        <v>90</v>
      </c>
      <c r="E756">
        <v>1929</v>
      </c>
      <c r="F756">
        <f t="shared" si="11"/>
        <v>5</v>
      </c>
      <c r="G756" t="str">
        <f>STANDINGS_W[[#This Row],[League]]&amp;STANDINGS_W[[#This Row],[Team]]</f>
        <v>$150 Draft Champions Express Mar 27 7:00 pm Lg.4039Team McBride</v>
      </c>
    </row>
    <row r="757" spans="1:7" x14ac:dyDescent="0.25">
      <c r="A757">
        <v>1074</v>
      </c>
      <c r="B757" t="s">
        <v>327</v>
      </c>
      <c r="C757" t="s">
        <v>1113</v>
      </c>
      <c r="D757">
        <v>89</v>
      </c>
      <c r="E757">
        <v>1852.5</v>
      </c>
      <c r="F757">
        <f t="shared" si="11"/>
        <v>6</v>
      </c>
      <c r="G757" t="str">
        <f>STANDINGS_W[[#This Row],[League]]&amp;STANDINGS_W[[#This Row],[Team]]</f>
        <v>$150 Draft Champions Express Mar 27 7:00 pm Lg.4039Team Dilworth</v>
      </c>
    </row>
    <row r="758" spans="1:7" x14ac:dyDescent="0.25">
      <c r="A758">
        <v>1449</v>
      </c>
      <c r="B758" t="s">
        <v>1117</v>
      </c>
      <c r="C758" t="s">
        <v>1113</v>
      </c>
      <c r="D758">
        <v>85</v>
      </c>
      <c r="E758">
        <v>1503.5</v>
      </c>
      <c r="F758">
        <f t="shared" si="11"/>
        <v>7</v>
      </c>
      <c r="G758" t="str">
        <f>STANDINGS_W[[#This Row],[League]]&amp;STANDINGS_W[[#This Row],[Team]]</f>
        <v>$150 Draft Champions Express Mar 27 7:00 pm Lg.4039We're Screwed</v>
      </c>
    </row>
    <row r="759" spans="1:7" x14ac:dyDescent="0.25">
      <c r="A759">
        <v>1827</v>
      </c>
      <c r="B759" t="s">
        <v>1116</v>
      </c>
      <c r="C759" t="s">
        <v>1113</v>
      </c>
      <c r="D759">
        <v>80</v>
      </c>
      <c r="E759">
        <v>1063.5</v>
      </c>
      <c r="F759">
        <f t="shared" si="11"/>
        <v>8</v>
      </c>
      <c r="G759" t="str">
        <f>STANDINGS_W[[#This Row],[League]]&amp;STANDINGS_W[[#This Row],[Team]]</f>
        <v>$150 Draft Champions Express Mar 27 7:00 pm Lg.4039JUDGEment Day Is HERE</v>
      </c>
    </row>
    <row r="760" spans="1:7" x14ac:dyDescent="0.25">
      <c r="A760">
        <v>1834</v>
      </c>
      <c r="B760" t="s">
        <v>1122</v>
      </c>
      <c r="C760" t="s">
        <v>1113</v>
      </c>
      <c r="D760">
        <v>80</v>
      </c>
      <c r="E760">
        <v>1063.5</v>
      </c>
      <c r="F760">
        <f t="shared" si="11"/>
        <v>9</v>
      </c>
      <c r="G760" t="str">
        <f>STANDINGS_W[[#This Row],[League]]&amp;STANDINGS_W[[#This Row],[Team]]</f>
        <v>$150 Draft Champions Express Mar 27 7:00 pm Lg.4039Lewisville Sluggers</v>
      </c>
    </row>
    <row r="761" spans="1:7" x14ac:dyDescent="0.25">
      <c r="A761">
        <v>1841</v>
      </c>
      <c r="B761" t="s">
        <v>1123</v>
      </c>
      <c r="C761" t="s">
        <v>1113</v>
      </c>
      <c r="D761">
        <v>80</v>
      </c>
      <c r="E761">
        <v>1063.5</v>
      </c>
      <c r="F761">
        <f t="shared" si="11"/>
        <v>10</v>
      </c>
      <c r="G761" t="str">
        <f>STANDINGS_W[[#This Row],[League]]&amp;STANDINGS_W[[#This Row],[Team]]</f>
        <v>$150 Draft Champions Express Mar 27 7:00 pm Lg.4039My Bucholz is on Fiers, it Billy Burns!</v>
      </c>
    </row>
    <row r="762" spans="1:7" x14ac:dyDescent="0.25">
      <c r="A762">
        <v>2008</v>
      </c>
      <c r="B762" t="s">
        <v>1114</v>
      </c>
      <c r="C762" t="s">
        <v>1113</v>
      </c>
      <c r="D762">
        <v>78</v>
      </c>
      <c r="E762">
        <v>907.5</v>
      </c>
      <c r="F762">
        <f t="shared" si="11"/>
        <v>11</v>
      </c>
      <c r="G762" t="str">
        <f>STANDINGS_W[[#This Row],[League]]&amp;STANDINGS_W[[#This Row],[Team]]</f>
        <v>$150 Draft Champions Express Mar 27 7:00 pm Lg.4039Purple Sam</v>
      </c>
    </row>
    <row r="763" spans="1:7" x14ac:dyDescent="0.25">
      <c r="A763">
        <v>2481</v>
      </c>
      <c r="B763" t="s">
        <v>1126</v>
      </c>
      <c r="C763" t="s">
        <v>1113</v>
      </c>
      <c r="D763">
        <v>70</v>
      </c>
      <c r="E763">
        <v>438</v>
      </c>
      <c r="F763">
        <f t="shared" si="11"/>
        <v>12</v>
      </c>
      <c r="G763" t="str">
        <f>STANDINGS_W[[#This Row],[League]]&amp;STANDINGS_W[[#This Row],[Team]]</f>
        <v>$150 Draft Champions Express Mar 27 7:00 pm Lg.4039Royal Donkeys</v>
      </c>
    </row>
    <row r="764" spans="1:7" x14ac:dyDescent="0.25">
      <c r="A764">
        <v>2721</v>
      </c>
      <c r="B764" t="s">
        <v>1125</v>
      </c>
      <c r="C764" t="s">
        <v>1113</v>
      </c>
      <c r="D764">
        <v>63</v>
      </c>
      <c r="E764">
        <v>193</v>
      </c>
      <c r="F764">
        <f t="shared" si="11"/>
        <v>13</v>
      </c>
      <c r="G764" t="str">
        <f>STANDINGS_W[[#This Row],[League]]&amp;STANDINGS_W[[#This Row],[Team]]</f>
        <v>$150 Draft Champions Express Mar 27 7:00 pm Lg.4039Team DMD</v>
      </c>
    </row>
    <row r="765" spans="1:7" x14ac:dyDescent="0.25">
      <c r="A765">
        <v>2767</v>
      </c>
      <c r="B765" t="s">
        <v>1124</v>
      </c>
      <c r="C765" t="s">
        <v>1113</v>
      </c>
      <c r="D765">
        <v>61</v>
      </c>
      <c r="E765">
        <v>139</v>
      </c>
      <c r="F765">
        <f t="shared" si="11"/>
        <v>14</v>
      </c>
      <c r="G765" t="str">
        <f>STANDINGS_W[[#This Row],[League]]&amp;STANDINGS_W[[#This Row],[Team]]</f>
        <v>$150 Draft Champions Express Mar 27 7:00 pm Lg.4039Dorset Dropouts</v>
      </c>
    </row>
    <row r="766" spans="1:7" x14ac:dyDescent="0.25">
      <c r="A766">
        <v>2852</v>
      </c>
      <c r="B766" t="s">
        <v>1115</v>
      </c>
      <c r="C766" t="s">
        <v>1113</v>
      </c>
      <c r="D766">
        <v>56</v>
      </c>
      <c r="E766">
        <v>58.5</v>
      </c>
      <c r="F766">
        <f t="shared" si="11"/>
        <v>15</v>
      </c>
      <c r="G766" t="str">
        <f>STANDINGS_W[[#This Row],[League]]&amp;STANDINGS_W[[#This Row],[Team]]</f>
        <v>$150 Draft Champions Express Mar 27 7:00 pm Lg.4039Lake Mead</v>
      </c>
    </row>
    <row r="767" spans="1:7" x14ac:dyDescent="0.25">
      <c r="A767">
        <v>159</v>
      </c>
      <c r="B767" t="s">
        <v>1136</v>
      </c>
      <c r="C767" t="s">
        <v>1128</v>
      </c>
      <c r="D767">
        <v>106</v>
      </c>
      <c r="E767">
        <v>2752</v>
      </c>
      <c r="F767">
        <f t="shared" si="11"/>
        <v>1</v>
      </c>
      <c r="G767" t="str">
        <f>STANDINGS_W[[#This Row],[League]]&amp;STANDINGS_W[[#This Row],[Team]]</f>
        <v>$150 Draft Champions Express Mar 28 7:00 pm Lg.4063Langhorne Keggers</v>
      </c>
    </row>
    <row r="768" spans="1:7" x14ac:dyDescent="0.25">
      <c r="A768">
        <v>302</v>
      </c>
      <c r="B768" t="s">
        <v>1131</v>
      </c>
      <c r="C768" t="s">
        <v>1128</v>
      </c>
      <c r="D768">
        <v>101</v>
      </c>
      <c r="E768">
        <v>2609</v>
      </c>
      <c r="F768">
        <f t="shared" si="11"/>
        <v>2</v>
      </c>
      <c r="G768" t="str">
        <f>STANDINGS_W[[#This Row],[League]]&amp;STANDINGS_W[[#This Row],[Team]]</f>
        <v>$150 Draft Champions Express Mar 28 7:00 pm Lg.4063IT Nerd</v>
      </c>
    </row>
    <row r="769" spans="1:7" x14ac:dyDescent="0.25">
      <c r="A769">
        <v>381</v>
      </c>
      <c r="B769" t="s">
        <v>1137</v>
      </c>
      <c r="C769" t="s">
        <v>1128</v>
      </c>
      <c r="D769">
        <v>99</v>
      </c>
      <c r="E769">
        <v>2518.5</v>
      </c>
      <c r="F769">
        <f t="shared" si="11"/>
        <v>3</v>
      </c>
      <c r="G769" t="str">
        <f>STANDINGS_W[[#This Row],[League]]&amp;STANDINGS_W[[#This Row],[Team]]</f>
        <v>$150 Draft Champions Express Mar 28 7:00 pm Lg.4063Flying Squirrels</v>
      </c>
    </row>
    <row r="770" spans="1:7" x14ac:dyDescent="0.25">
      <c r="A770">
        <v>432</v>
      </c>
      <c r="B770" t="s">
        <v>1129</v>
      </c>
      <c r="C770" t="s">
        <v>1128</v>
      </c>
      <c r="D770">
        <v>98</v>
      </c>
      <c r="E770">
        <v>2467</v>
      </c>
      <c r="F770">
        <f t="shared" si="11"/>
        <v>4</v>
      </c>
      <c r="G770" t="str">
        <f>STANDINGS_W[[#This Row],[League]]&amp;STANDINGS_W[[#This Row],[Team]]</f>
        <v>$150 Draft Champions Express Mar 28 7:00 pm Lg.4063Four Horsemen</v>
      </c>
    </row>
    <row r="771" spans="1:7" x14ac:dyDescent="0.25">
      <c r="A771">
        <v>767</v>
      </c>
      <c r="B771" t="s">
        <v>625</v>
      </c>
      <c r="C771" t="s">
        <v>1128</v>
      </c>
      <c r="D771">
        <v>93</v>
      </c>
      <c r="E771">
        <v>2164.5</v>
      </c>
      <c r="F771">
        <f t="shared" ref="F771:F834" si="12">IF(C771=C770,F770+1,1)</f>
        <v>5</v>
      </c>
      <c r="G771" t="str">
        <f>STANDINGS_W[[#This Row],[League]]&amp;STANDINGS_W[[#This Row],[Team]]</f>
        <v>$150 Draft Champions Express Mar 28 7:00 pm Lg.4063Team Hunter</v>
      </c>
    </row>
    <row r="772" spans="1:7" x14ac:dyDescent="0.25">
      <c r="A772">
        <v>884</v>
      </c>
      <c r="B772" t="s">
        <v>1130</v>
      </c>
      <c r="C772" t="s">
        <v>1128</v>
      </c>
      <c r="D772">
        <v>91</v>
      </c>
      <c r="E772">
        <v>2007.5</v>
      </c>
      <c r="F772">
        <f t="shared" si="12"/>
        <v>6</v>
      </c>
      <c r="G772" t="str">
        <f>STANDINGS_W[[#This Row],[League]]&amp;STANDINGS_W[[#This Row],[Team]]</f>
        <v>$150 Draft Champions Express Mar 28 7:00 pm Lg.4063Doc Martens</v>
      </c>
    </row>
    <row r="773" spans="1:7" x14ac:dyDescent="0.25">
      <c r="A773">
        <v>1387</v>
      </c>
      <c r="B773" t="s">
        <v>1140</v>
      </c>
      <c r="C773" t="s">
        <v>1128</v>
      </c>
      <c r="D773">
        <v>85</v>
      </c>
      <c r="E773">
        <v>1503.5</v>
      </c>
      <c r="F773">
        <f t="shared" si="12"/>
        <v>7</v>
      </c>
      <c r="G773" t="str">
        <f>STANDINGS_W[[#This Row],[League]]&amp;STANDINGS_W[[#This Row],[Team]]</f>
        <v>$150 Draft Champions Express Mar 28 7:00 pm Lg.4063Jung Ho's Kang</v>
      </c>
    </row>
    <row r="774" spans="1:7" x14ac:dyDescent="0.25">
      <c r="A774">
        <v>1717</v>
      </c>
      <c r="B774" t="s">
        <v>1127</v>
      </c>
      <c r="C774" t="s">
        <v>1128</v>
      </c>
      <c r="D774">
        <v>82</v>
      </c>
      <c r="E774">
        <v>1233</v>
      </c>
      <c r="F774">
        <f t="shared" si="12"/>
        <v>8</v>
      </c>
      <c r="G774" t="str">
        <f>STANDINGS_W[[#This Row],[League]]&amp;STANDINGS_W[[#This Row],[Team]]</f>
        <v>$150 Draft Champions Express Mar 28 7:00 pm Lg.4063TrumpForPresident!</v>
      </c>
    </row>
    <row r="775" spans="1:7" x14ac:dyDescent="0.25">
      <c r="A775">
        <v>2189</v>
      </c>
      <c r="B775" t="s">
        <v>1133</v>
      </c>
      <c r="C775" t="s">
        <v>1128</v>
      </c>
      <c r="D775">
        <v>76</v>
      </c>
      <c r="E775">
        <v>755.5</v>
      </c>
      <c r="F775">
        <f t="shared" si="12"/>
        <v>9</v>
      </c>
      <c r="G775" t="str">
        <f>STANDINGS_W[[#This Row],[League]]&amp;STANDINGS_W[[#This Row],[Team]]</f>
        <v>$150 Draft Champions Express Mar 28 7:00 pm Lg.4063Unknown Unknowns</v>
      </c>
    </row>
    <row r="776" spans="1:7" x14ac:dyDescent="0.25">
      <c r="A776">
        <v>2210</v>
      </c>
      <c r="B776" t="s">
        <v>1138</v>
      </c>
      <c r="C776" t="s">
        <v>1128</v>
      </c>
      <c r="D776">
        <v>75</v>
      </c>
      <c r="E776">
        <v>679</v>
      </c>
      <c r="F776">
        <f t="shared" si="12"/>
        <v>10</v>
      </c>
      <c r="G776" t="str">
        <f>STANDINGS_W[[#This Row],[League]]&amp;STANDINGS_W[[#This Row],[Team]]</f>
        <v>$150 Draft Champions Express Mar 28 7:00 pm Lg.4063ClubLevelBetting.com</v>
      </c>
    </row>
    <row r="777" spans="1:7" x14ac:dyDescent="0.25">
      <c r="A777">
        <v>2245</v>
      </c>
      <c r="B777" t="s">
        <v>602</v>
      </c>
      <c r="C777" t="s">
        <v>1128</v>
      </c>
      <c r="D777">
        <v>75</v>
      </c>
      <c r="E777">
        <v>679</v>
      </c>
      <c r="F777">
        <f t="shared" si="12"/>
        <v>11</v>
      </c>
      <c r="G777" t="str">
        <f>STANDINGS_W[[#This Row],[League]]&amp;STANDINGS_W[[#This Row],[Team]]</f>
        <v>$150 Draft Champions Express Mar 28 7:00 pm Lg.4063Team Hall</v>
      </c>
    </row>
    <row r="778" spans="1:7" x14ac:dyDescent="0.25">
      <c r="A778">
        <v>2353</v>
      </c>
      <c r="B778" t="s">
        <v>1134</v>
      </c>
      <c r="C778" t="s">
        <v>1128</v>
      </c>
      <c r="D778">
        <v>73</v>
      </c>
      <c r="E778">
        <v>576</v>
      </c>
      <c r="F778">
        <f t="shared" si="12"/>
        <v>12</v>
      </c>
      <c r="G778" t="str">
        <f>STANDINGS_W[[#This Row],[League]]&amp;STANDINGS_W[[#This Row],[Team]]</f>
        <v>$150 Draft Champions Express Mar 28 7:00 pm Lg.4063WK Ultra</v>
      </c>
    </row>
    <row r="779" spans="1:7" x14ac:dyDescent="0.25">
      <c r="A779">
        <v>2479</v>
      </c>
      <c r="B779" t="s">
        <v>1139</v>
      </c>
      <c r="C779" t="s">
        <v>1128</v>
      </c>
      <c r="D779">
        <v>70</v>
      </c>
      <c r="E779">
        <v>438</v>
      </c>
      <c r="F779">
        <f t="shared" si="12"/>
        <v>13</v>
      </c>
      <c r="G779" t="str">
        <f>STANDINGS_W[[#This Row],[League]]&amp;STANDINGS_W[[#This Row],[Team]]</f>
        <v>$150 Draft Champions Express Mar 28 7:00 pm Lg.4063Punkin' Crawdash</v>
      </c>
    </row>
    <row r="780" spans="1:7" x14ac:dyDescent="0.25">
      <c r="A780">
        <v>2697</v>
      </c>
      <c r="B780" t="s">
        <v>1132</v>
      </c>
      <c r="C780" t="s">
        <v>1128</v>
      </c>
      <c r="D780">
        <v>64</v>
      </c>
      <c r="E780">
        <v>220.5</v>
      </c>
      <c r="F780">
        <f t="shared" si="12"/>
        <v>14</v>
      </c>
      <c r="G780" t="str">
        <f>STANDINGS_W[[#This Row],[League]]&amp;STANDINGS_W[[#This Row],[Team]]</f>
        <v>$150 Draft Champions Express Mar 28 7:00 pm Lg.4063Team Anderson</v>
      </c>
    </row>
    <row r="781" spans="1:7" x14ac:dyDescent="0.25">
      <c r="A781">
        <v>2846</v>
      </c>
      <c r="B781" t="s">
        <v>1135</v>
      </c>
      <c r="C781" t="s">
        <v>1128</v>
      </c>
      <c r="D781">
        <v>56</v>
      </c>
      <c r="E781">
        <v>58.5</v>
      </c>
      <c r="F781">
        <f t="shared" si="12"/>
        <v>15</v>
      </c>
      <c r="G781" t="str">
        <f>STANDINGS_W[[#This Row],[League]]&amp;STANDINGS_W[[#This Row],[Team]]</f>
        <v>$150 Draft Champions Express Mar 28 7:00 pm Lg.4063Buster's Machado Posey</v>
      </c>
    </row>
    <row r="782" spans="1:7" x14ac:dyDescent="0.25">
      <c r="A782">
        <v>229</v>
      </c>
      <c r="B782" t="s">
        <v>1154</v>
      </c>
      <c r="C782" t="s">
        <v>1142</v>
      </c>
      <c r="D782">
        <v>103</v>
      </c>
      <c r="E782">
        <v>2678</v>
      </c>
      <c r="F782">
        <f t="shared" si="12"/>
        <v>1</v>
      </c>
      <c r="G782" t="str">
        <f>STANDINGS_W[[#This Row],[League]]&amp;STANDINGS_W[[#This Row],[Team]]</f>
        <v>$150 Draft Champions Express Mar 29 8:00 pm Lg.3923JERRY BULLS</v>
      </c>
    </row>
    <row r="783" spans="1:7" x14ac:dyDescent="0.25">
      <c r="A783">
        <v>646</v>
      </c>
      <c r="B783" t="s">
        <v>37</v>
      </c>
      <c r="C783" t="s">
        <v>1142</v>
      </c>
      <c r="D783">
        <v>94</v>
      </c>
      <c r="E783">
        <v>2239.5</v>
      </c>
      <c r="F783">
        <f t="shared" si="12"/>
        <v>2</v>
      </c>
      <c r="G783" t="str">
        <f>STANDINGS_W[[#This Row],[League]]&amp;STANDINGS_W[[#This Row],[Team]]</f>
        <v>$150 Draft Champions Express Mar 29 8:00 pm Lg.3923Bread Zeppelin</v>
      </c>
    </row>
    <row r="784" spans="1:7" x14ac:dyDescent="0.25">
      <c r="A784">
        <v>741</v>
      </c>
      <c r="B784" t="s">
        <v>1144</v>
      </c>
      <c r="C784" t="s">
        <v>1142</v>
      </c>
      <c r="D784">
        <v>93</v>
      </c>
      <c r="E784">
        <v>2164.5</v>
      </c>
      <c r="F784">
        <f t="shared" si="12"/>
        <v>3</v>
      </c>
      <c r="G784" t="str">
        <f>STANDINGS_W[[#This Row],[League]]&amp;STANDINGS_W[[#This Row],[Team]]</f>
        <v>$150 Draft Champions Express Mar 29 8:00 pm Lg.3923Kipnis Everdeen</v>
      </c>
    </row>
    <row r="785" spans="1:7" x14ac:dyDescent="0.25">
      <c r="A785">
        <v>753</v>
      </c>
      <c r="B785" t="s">
        <v>1150</v>
      </c>
      <c r="C785" t="s">
        <v>1142</v>
      </c>
      <c r="D785">
        <v>93</v>
      </c>
      <c r="E785">
        <v>2164.5</v>
      </c>
      <c r="F785">
        <f t="shared" si="12"/>
        <v>4</v>
      </c>
      <c r="G785" t="str">
        <f>STANDINGS_W[[#This Row],[League]]&amp;STANDINGS_W[[#This Row],[Team]]</f>
        <v>$150 Draft Champions Express Mar 29 8:00 pm Lg.3923PsychOs DC2</v>
      </c>
    </row>
    <row r="786" spans="1:7" x14ac:dyDescent="0.25">
      <c r="A786">
        <v>769</v>
      </c>
      <c r="B786" t="s">
        <v>1143</v>
      </c>
      <c r="C786" t="s">
        <v>1142</v>
      </c>
      <c r="D786">
        <v>93</v>
      </c>
      <c r="E786">
        <v>2164.5</v>
      </c>
      <c r="F786">
        <f t="shared" si="12"/>
        <v>5</v>
      </c>
      <c r="G786" t="str">
        <f>STANDINGS_W[[#This Row],[League]]&amp;STANDINGS_W[[#This Row],[Team]]</f>
        <v>$150 Draft Champions Express Mar 29 8:00 pm Lg.3923Team Labradors</v>
      </c>
    </row>
    <row r="787" spans="1:7" x14ac:dyDescent="0.25">
      <c r="A787">
        <v>812</v>
      </c>
      <c r="B787" t="s">
        <v>1153</v>
      </c>
      <c r="C787" t="s">
        <v>1142</v>
      </c>
      <c r="D787">
        <v>92</v>
      </c>
      <c r="E787">
        <v>2083</v>
      </c>
      <c r="F787">
        <f t="shared" si="12"/>
        <v>6</v>
      </c>
      <c r="G787" t="str">
        <f>STANDINGS_W[[#This Row],[League]]&amp;STANDINGS_W[[#This Row],[Team]]</f>
        <v>$150 Draft Champions Express Mar 29 8:00 pm Lg.3923KyCat</v>
      </c>
    </row>
    <row r="788" spans="1:7" x14ac:dyDescent="0.25">
      <c r="A788">
        <v>1082</v>
      </c>
      <c r="B788" t="s">
        <v>1141</v>
      </c>
      <c r="C788" t="s">
        <v>1142</v>
      </c>
      <c r="D788">
        <v>89</v>
      </c>
      <c r="E788">
        <v>1852.5</v>
      </c>
      <c r="F788">
        <f t="shared" si="12"/>
        <v>7</v>
      </c>
      <c r="G788" t="str">
        <f>STANDINGS_W[[#This Row],[League]]&amp;STANDINGS_W[[#This Row],[Team]]</f>
        <v>$150 Draft Champions Express Mar 29 8:00 pm Lg.3923The Mighty Bombjacks</v>
      </c>
    </row>
    <row r="789" spans="1:7" x14ac:dyDescent="0.25">
      <c r="A789">
        <v>1097</v>
      </c>
      <c r="B789" t="s">
        <v>1148</v>
      </c>
      <c r="C789" t="s">
        <v>1142</v>
      </c>
      <c r="D789">
        <v>88</v>
      </c>
      <c r="E789">
        <v>1779.5</v>
      </c>
      <c r="F789">
        <f t="shared" si="12"/>
        <v>8</v>
      </c>
      <c r="G789" t="str">
        <f>STANDINGS_W[[#This Row],[League]]&amp;STANDINGS_W[[#This Row],[Team]]</f>
        <v>$150 Draft Champions Express Mar 29 8:00 pm Lg.3923As Good as it Goetz</v>
      </c>
    </row>
    <row r="790" spans="1:7" x14ac:dyDescent="0.25">
      <c r="A790">
        <v>1112</v>
      </c>
      <c r="B790" t="s">
        <v>1145</v>
      </c>
      <c r="C790" t="s">
        <v>1142</v>
      </c>
      <c r="D790">
        <v>88</v>
      </c>
      <c r="E790">
        <v>1779.5</v>
      </c>
      <c r="F790">
        <f t="shared" si="12"/>
        <v>9</v>
      </c>
      <c r="G790" t="str">
        <f>STANDINGS_W[[#This Row],[League]]&amp;STANDINGS_W[[#This Row],[Team]]</f>
        <v>$150 Draft Champions Express Mar 29 8:00 pm Lg.3923Fast Champ</v>
      </c>
    </row>
    <row r="791" spans="1:7" x14ac:dyDescent="0.25">
      <c r="A791">
        <v>1192</v>
      </c>
      <c r="B791" t="s">
        <v>387</v>
      </c>
      <c r="C791" t="s">
        <v>1142</v>
      </c>
      <c r="D791">
        <v>87</v>
      </c>
      <c r="E791">
        <v>1700.5</v>
      </c>
      <c r="F791">
        <f t="shared" si="12"/>
        <v>10</v>
      </c>
      <c r="G791" t="str">
        <f>STANDINGS_W[[#This Row],[League]]&amp;STANDINGS_W[[#This Row],[Team]]</f>
        <v>$150 Draft Champions Express Mar 29 8:00 pm Lg.3923L-Cat Glory Days</v>
      </c>
    </row>
    <row r="792" spans="1:7" x14ac:dyDescent="0.25">
      <c r="A792">
        <v>1538</v>
      </c>
      <c r="B792" t="s">
        <v>1146</v>
      </c>
      <c r="C792" t="s">
        <v>1142</v>
      </c>
      <c r="D792">
        <v>84</v>
      </c>
      <c r="E792">
        <v>1408.5</v>
      </c>
      <c r="F792">
        <f t="shared" si="12"/>
        <v>11</v>
      </c>
      <c r="G792" t="str">
        <f>STANDINGS_W[[#This Row],[League]]&amp;STANDINGS_W[[#This Row],[Team]]</f>
        <v>$150 Draft Champions Express Mar 29 8:00 pm Lg.3923Zio Francesco</v>
      </c>
    </row>
    <row r="793" spans="1:7" x14ac:dyDescent="0.25">
      <c r="A793">
        <v>2421</v>
      </c>
      <c r="B793" t="s">
        <v>1152</v>
      </c>
      <c r="C793" t="s">
        <v>1142</v>
      </c>
      <c r="D793">
        <v>71</v>
      </c>
      <c r="E793">
        <v>483</v>
      </c>
      <c r="F793">
        <f t="shared" si="12"/>
        <v>12</v>
      </c>
      <c r="G793" t="str">
        <f>STANDINGS_W[[#This Row],[League]]&amp;STANDINGS_W[[#This Row],[Team]]</f>
        <v>$150 Draft Champions Express Mar 29 8:00 pm Lg.3923Howie Wallbangers</v>
      </c>
    </row>
    <row r="794" spans="1:7" x14ac:dyDescent="0.25">
      <c r="A794">
        <v>2578</v>
      </c>
      <c r="B794" t="s">
        <v>1147</v>
      </c>
      <c r="C794" t="s">
        <v>1142</v>
      </c>
      <c r="D794">
        <v>67</v>
      </c>
      <c r="E794">
        <v>321.5</v>
      </c>
      <c r="F794">
        <f t="shared" si="12"/>
        <v>13</v>
      </c>
      <c r="G794" t="str">
        <f>STANDINGS_W[[#This Row],[League]]&amp;STANDINGS_W[[#This Row],[Team]]</f>
        <v>$150 Draft Champions Express Mar 29 8:00 pm Lg.3923Cigar Puffer</v>
      </c>
    </row>
    <row r="795" spans="1:7" x14ac:dyDescent="0.25">
      <c r="A795">
        <v>2854</v>
      </c>
      <c r="B795" t="s">
        <v>1149</v>
      </c>
      <c r="C795" t="s">
        <v>1142</v>
      </c>
      <c r="D795">
        <v>56</v>
      </c>
      <c r="E795">
        <v>58.5</v>
      </c>
      <c r="F795">
        <f t="shared" si="12"/>
        <v>14</v>
      </c>
      <c r="G795" t="str">
        <f>STANDINGS_W[[#This Row],[League]]&amp;STANDINGS_W[[#This Row],[Team]]</f>
        <v>$150 Draft Champions Express Mar 29 8:00 pm Lg.3923Non-Trivial Zeros</v>
      </c>
    </row>
    <row r="796" spans="1:7" x14ac:dyDescent="0.25">
      <c r="A796">
        <v>2869</v>
      </c>
      <c r="B796" t="s">
        <v>1151</v>
      </c>
      <c r="C796" t="s">
        <v>1142</v>
      </c>
      <c r="D796">
        <v>54</v>
      </c>
      <c r="E796">
        <v>43.5</v>
      </c>
      <c r="F796">
        <f t="shared" si="12"/>
        <v>15</v>
      </c>
      <c r="G796" t="str">
        <f>STANDINGS_W[[#This Row],[League]]&amp;STANDINGS_W[[#This Row],[Team]]</f>
        <v>$150 Draft Champions Express Mar 29 8:00 pm Lg.3923Team Krajanowski</v>
      </c>
    </row>
    <row r="797" spans="1:7" x14ac:dyDescent="0.25">
      <c r="A797">
        <v>524</v>
      </c>
      <c r="B797" t="s">
        <v>1158</v>
      </c>
      <c r="C797" t="s">
        <v>1156</v>
      </c>
      <c r="D797">
        <v>96</v>
      </c>
      <c r="E797">
        <v>2358</v>
      </c>
      <c r="F797">
        <f t="shared" si="12"/>
        <v>1</v>
      </c>
      <c r="G797" t="str">
        <f>STANDINGS_W[[#This Row],[League]]&amp;STANDINGS_W[[#This Row],[Team]]</f>
        <v>$150 Draft Champions Express Mar 29 8:00 pm Lg.4117Big Red</v>
      </c>
    </row>
    <row r="798" spans="1:7" x14ac:dyDescent="0.25">
      <c r="A798">
        <v>634</v>
      </c>
      <c r="B798" t="s">
        <v>1163</v>
      </c>
      <c r="C798" t="s">
        <v>1156</v>
      </c>
      <c r="D798">
        <v>95</v>
      </c>
      <c r="E798">
        <v>2298</v>
      </c>
      <c r="F798">
        <f t="shared" si="12"/>
        <v>2</v>
      </c>
      <c r="G798" t="str">
        <f>STANDINGS_W[[#This Row],[League]]&amp;STANDINGS_W[[#This Row],[Team]]</f>
        <v>$150 Draft Champions Express Mar 29 8:00 pm Lg.4117Virginia is for Lovers</v>
      </c>
    </row>
    <row r="799" spans="1:7" x14ac:dyDescent="0.25">
      <c r="A799">
        <v>917</v>
      </c>
      <c r="B799" t="s">
        <v>500</v>
      </c>
      <c r="C799" t="s">
        <v>1156</v>
      </c>
      <c r="D799">
        <v>91</v>
      </c>
      <c r="E799">
        <v>2007.5</v>
      </c>
      <c r="F799">
        <f t="shared" si="12"/>
        <v>3</v>
      </c>
      <c r="G799" t="str">
        <f>STANDINGS_W[[#This Row],[League]]&amp;STANDINGS_W[[#This Row],[Team]]</f>
        <v>$150 Draft Champions Express Mar 29 8:00 pm Lg.4117Team Moxyball</v>
      </c>
    </row>
    <row r="800" spans="1:7" x14ac:dyDescent="0.25">
      <c r="A800">
        <v>1123</v>
      </c>
      <c r="B800" t="s">
        <v>1164</v>
      </c>
      <c r="C800" t="s">
        <v>1156</v>
      </c>
      <c r="D800">
        <v>88</v>
      </c>
      <c r="E800">
        <v>1779.5</v>
      </c>
      <c r="F800">
        <f t="shared" si="12"/>
        <v>4</v>
      </c>
      <c r="G800" t="str">
        <f>STANDINGS_W[[#This Row],[League]]&amp;STANDINGS_W[[#This Row],[Team]]</f>
        <v>$150 Draft Champions Express Mar 29 8:00 pm Lg.4117Joe Buck Yourself</v>
      </c>
    </row>
    <row r="801" spans="1:7" x14ac:dyDescent="0.25">
      <c r="A801">
        <v>1426</v>
      </c>
      <c r="B801" t="s">
        <v>209</v>
      </c>
      <c r="C801" t="s">
        <v>1156</v>
      </c>
      <c r="D801">
        <v>85</v>
      </c>
      <c r="E801">
        <v>1503.5</v>
      </c>
      <c r="F801">
        <f t="shared" si="12"/>
        <v>5</v>
      </c>
      <c r="G801" t="str">
        <f>STANDINGS_W[[#This Row],[League]]&amp;STANDINGS_W[[#This Row],[Team]]</f>
        <v>$150 Draft Champions Express Mar 29 8:00 pm Lg.4117Team Jung</v>
      </c>
    </row>
    <row r="802" spans="1:7" x14ac:dyDescent="0.25">
      <c r="A802">
        <v>1525</v>
      </c>
      <c r="B802" t="s">
        <v>299</v>
      </c>
      <c r="C802" t="s">
        <v>1156</v>
      </c>
      <c r="D802">
        <v>84</v>
      </c>
      <c r="E802">
        <v>1408.5</v>
      </c>
      <c r="F802">
        <f t="shared" si="12"/>
        <v>6</v>
      </c>
      <c r="G802" t="str">
        <f>STANDINGS_W[[#This Row],[League]]&amp;STANDINGS_W[[#This Row],[Team]]</f>
        <v>$150 Draft Champions Express Mar 29 8:00 pm Lg.4117Team Ulliac</v>
      </c>
    </row>
    <row r="803" spans="1:7" x14ac:dyDescent="0.25">
      <c r="A803">
        <v>1663</v>
      </c>
      <c r="B803" t="s">
        <v>1159</v>
      </c>
      <c r="C803" t="s">
        <v>1156</v>
      </c>
      <c r="D803">
        <v>82</v>
      </c>
      <c r="E803">
        <v>1233</v>
      </c>
      <c r="F803">
        <f t="shared" si="12"/>
        <v>7</v>
      </c>
      <c r="G803" t="str">
        <f>STANDINGS_W[[#This Row],[League]]&amp;STANDINGS_W[[#This Row],[Team]]</f>
        <v>$150 Draft Champions Express Mar 29 8:00 pm Lg.4117Infinity Management</v>
      </c>
    </row>
    <row r="804" spans="1:7" x14ac:dyDescent="0.25">
      <c r="A804">
        <v>1691</v>
      </c>
      <c r="B804" t="s">
        <v>1161</v>
      </c>
      <c r="C804" t="s">
        <v>1156</v>
      </c>
      <c r="D804">
        <v>82</v>
      </c>
      <c r="E804">
        <v>1233</v>
      </c>
      <c r="F804">
        <f t="shared" si="12"/>
        <v>8</v>
      </c>
      <c r="G804" t="str">
        <f>STANDINGS_W[[#This Row],[League]]&amp;STANDINGS_W[[#This Row],[Team]]</f>
        <v>$150 Draft Champions Express Mar 29 8:00 pm Lg.4117Springfield Hurricanes</v>
      </c>
    </row>
    <row r="805" spans="1:7" x14ac:dyDescent="0.25">
      <c r="A805">
        <v>1790</v>
      </c>
      <c r="B805" t="s">
        <v>1157</v>
      </c>
      <c r="C805" t="s">
        <v>1156</v>
      </c>
      <c r="D805">
        <v>81</v>
      </c>
      <c r="E805">
        <v>1147.5</v>
      </c>
      <c r="F805">
        <f t="shared" si="12"/>
        <v>9</v>
      </c>
      <c r="G805" t="str">
        <f>STANDINGS_W[[#This Row],[League]]&amp;STANDINGS_W[[#This Row],[Team]]</f>
        <v>$150 Draft Champions Express Mar 29 8:00 pm Lg.4117Team boldger</v>
      </c>
    </row>
    <row r="806" spans="1:7" x14ac:dyDescent="0.25">
      <c r="A806">
        <v>1861</v>
      </c>
      <c r="B806" t="s">
        <v>1166</v>
      </c>
      <c r="C806" t="s">
        <v>1156</v>
      </c>
      <c r="D806">
        <v>80</v>
      </c>
      <c r="E806">
        <v>1063.5</v>
      </c>
      <c r="F806">
        <f t="shared" si="12"/>
        <v>10</v>
      </c>
      <c r="G806" t="str">
        <f>STANDINGS_W[[#This Row],[League]]&amp;STANDINGS_W[[#This Row],[Team]]</f>
        <v>$150 Draft Champions Express Mar 29 8:00 pm Lg.4117Stuffed Pork Chops</v>
      </c>
    </row>
    <row r="807" spans="1:7" x14ac:dyDescent="0.25">
      <c r="A807">
        <v>1999</v>
      </c>
      <c r="B807" t="s">
        <v>1160</v>
      </c>
      <c r="C807" t="s">
        <v>1156</v>
      </c>
      <c r="D807">
        <v>78</v>
      </c>
      <c r="E807">
        <v>907.5</v>
      </c>
      <c r="F807">
        <f t="shared" si="12"/>
        <v>11</v>
      </c>
      <c r="G807" t="str">
        <f>STANDINGS_W[[#This Row],[League]]&amp;STANDINGS_W[[#This Row],[Team]]</f>
        <v>$150 Draft Champions Express Mar 29 8:00 pm Lg.4117Kan't Hit the Kurve</v>
      </c>
    </row>
    <row r="808" spans="1:7" x14ac:dyDescent="0.25">
      <c r="A808">
        <v>2072</v>
      </c>
      <c r="B808" t="s">
        <v>1155</v>
      </c>
      <c r="C808" t="s">
        <v>1156</v>
      </c>
      <c r="D808">
        <v>77</v>
      </c>
      <c r="E808">
        <v>836</v>
      </c>
      <c r="F808">
        <f t="shared" si="12"/>
        <v>12</v>
      </c>
      <c r="G808" t="str">
        <f>STANDINGS_W[[#This Row],[League]]&amp;STANDINGS_W[[#This Row],[Team]]</f>
        <v>$150 Draft Champions Express Mar 29 8:00 pm Lg.4117Profloop5</v>
      </c>
    </row>
    <row r="809" spans="1:7" x14ac:dyDescent="0.25">
      <c r="A809">
        <v>2094</v>
      </c>
      <c r="B809" t="s">
        <v>1162</v>
      </c>
      <c r="C809" t="s">
        <v>1156</v>
      </c>
      <c r="D809">
        <v>77</v>
      </c>
      <c r="E809">
        <v>836</v>
      </c>
      <c r="F809">
        <f t="shared" si="12"/>
        <v>13</v>
      </c>
      <c r="G809" t="str">
        <f>STANDINGS_W[[#This Row],[League]]&amp;STANDINGS_W[[#This Row],[Team]]</f>
        <v>$150 Draft Champions Express Mar 29 8:00 pm Lg.4117Team Revet</v>
      </c>
    </row>
    <row r="810" spans="1:7" x14ac:dyDescent="0.25">
      <c r="A810">
        <v>2217</v>
      </c>
      <c r="B810" t="s">
        <v>1167</v>
      </c>
      <c r="C810" t="s">
        <v>1156</v>
      </c>
      <c r="D810">
        <v>75</v>
      </c>
      <c r="E810">
        <v>679</v>
      </c>
      <c r="F810">
        <f t="shared" si="12"/>
        <v>14</v>
      </c>
      <c r="G810" t="str">
        <f>STANDINGS_W[[#This Row],[League]]&amp;STANDINGS_W[[#This Row],[Team]]</f>
        <v>$150 Draft Champions Express Mar 29 8:00 pm Lg.4117Hammerin Hank</v>
      </c>
    </row>
    <row r="811" spans="1:7" x14ac:dyDescent="0.25">
      <c r="A811">
        <v>2714</v>
      </c>
      <c r="B811" t="s">
        <v>1165</v>
      </c>
      <c r="C811" t="s">
        <v>1156</v>
      </c>
      <c r="D811">
        <v>63</v>
      </c>
      <c r="E811">
        <v>193</v>
      </c>
      <c r="F811">
        <f t="shared" si="12"/>
        <v>15</v>
      </c>
      <c r="G811" t="str">
        <f>STANDINGS_W[[#This Row],[League]]&amp;STANDINGS_W[[#This Row],[Team]]</f>
        <v>$150 Draft Champions Express Mar 29 8:00 pm Lg.4117Panik! At the Rizzo</v>
      </c>
    </row>
    <row r="812" spans="1:7" x14ac:dyDescent="0.25">
      <c r="A812">
        <v>351</v>
      </c>
      <c r="B812" t="s">
        <v>1173</v>
      </c>
      <c r="C812" t="s">
        <v>1169</v>
      </c>
      <c r="D812">
        <v>100</v>
      </c>
      <c r="E812">
        <v>2566</v>
      </c>
      <c r="F812">
        <f t="shared" si="12"/>
        <v>1</v>
      </c>
      <c r="G812" t="str">
        <f>STANDINGS_W[[#This Row],[League]]&amp;STANDINGS_W[[#This Row],[Team]]</f>
        <v>$150 Draft Champions Express Mar 30 8:00 pm Lg.4076Smooth Operators</v>
      </c>
    </row>
    <row r="813" spans="1:7" x14ac:dyDescent="0.25">
      <c r="A813">
        <v>429</v>
      </c>
      <c r="B813" t="s">
        <v>1175</v>
      </c>
      <c r="C813" t="s">
        <v>1169</v>
      </c>
      <c r="D813">
        <v>98</v>
      </c>
      <c r="E813">
        <v>2467</v>
      </c>
      <c r="F813">
        <f t="shared" si="12"/>
        <v>2</v>
      </c>
      <c r="G813" t="str">
        <f>STANDINGS_W[[#This Row],[League]]&amp;STANDINGS_W[[#This Row],[Team]]</f>
        <v>$150 Draft Champions Express Mar 30 8:00 pm Lg.4076Dirty Cheetahs</v>
      </c>
    </row>
    <row r="814" spans="1:7" x14ac:dyDescent="0.25">
      <c r="A814">
        <v>586</v>
      </c>
      <c r="B814" t="s">
        <v>1177</v>
      </c>
      <c r="C814" t="s">
        <v>1169</v>
      </c>
      <c r="D814">
        <v>96</v>
      </c>
      <c r="E814">
        <v>2358</v>
      </c>
      <c r="F814">
        <f t="shared" si="12"/>
        <v>3</v>
      </c>
      <c r="G814" t="str">
        <f>STANDINGS_W[[#This Row],[League]]&amp;STANDINGS_W[[#This Row],[Team]]</f>
        <v>$150 Draft Champions Express Mar 30 8:00 pm Lg.4076kotex army</v>
      </c>
    </row>
    <row r="815" spans="1:7" x14ac:dyDescent="0.25">
      <c r="A815">
        <v>628</v>
      </c>
      <c r="B815" t="s">
        <v>1009</v>
      </c>
      <c r="C815" t="s">
        <v>1169</v>
      </c>
      <c r="D815">
        <v>95</v>
      </c>
      <c r="E815">
        <v>2298</v>
      </c>
      <c r="F815">
        <f t="shared" si="12"/>
        <v>4</v>
      </c>
      <c r="G815" t="str">
        <f>STANDINGS_W[[#This Row],[League]]&amp;STANDINGS_W[[#This Row],[Team]]</f>
        <v>$150 Draft Champions Express Mar 30 8:00 pm Lg.4076Team Rasmusson</v>
      </c>
    </row>
    <row r="816" spans="1:7" x14ac:dyDescent="0.25">
      <c r="A816">
        <v>942</v>
      </c>
      <c r="B816" t="s">
        <v>1171</v>
      </c>
      <c r="C816" t="s">
        <v>1169</v>
      </c>
      <c r="D816">
        <v>90</v>
      </c>
      <c r="E816">
        <v>1929</v>
      </c>
      <c r="F816">
        <f t="shared" si="12"/>
        <v>5</v>
      </c>
      <c r="G816" t="str">
        <f>STANDINGS_W[[#This Row],[League]]&amp;STANDINGS_W[[#This Row],[Team]]</f>
        <v>$150 Draft Champions Express Mar 30 8:00 pm Lg.4076Adam Ant</v>
      </c>
    </row>
    <row r="817" spans="1:7" x14ac:dyDescent="0.25">
      <c r="A817">
        <v>1191</v>
      </c>
      <c r="B817" t="s">
        <v>1178</v>
      </c>
      <c r="C817" t="s">
        <v>1169</v>
      </c>
      <c r="D817">
        <v>87</v>
      </c>
      <c r="E817">
        <v>1700.5</v>
      </c>
      <c r="F817">
        <f t="shared" si="12"/>
        <v>6</v>
      </c>
      <c r="G817" t="str">
        <f>STANDINGS_W[[#This Row],[League]]&amp;STANDINGS_W[[#This Row],[Team]]</f>
        <v>$150 Draft Champions Express Mar 30 8:00 pm Lg.4076Kramerica</v>
      </c>
    </row>
    <row r="818" spans="1:7" x14ac:dyDescent="0.25">
      <c r="A818">
        <v>1375</v>
      </c>
      <c r="B818" t="s">
        <v>1181</v>
      </c>
      <c r="C818" t="s">
        <v>1169</v>
      </c>
      <c r="D818">
        <v>85</v>
      </c>
      <c r="E818">
        <v>1503.5</v>
      </c>
      <c r="F818">
        <f t="shared" si="12"/>
        <v>7</v>
      </c>
      <c r="G818" t="str">
        <f>STANDINGS_W[[#This Row],[League]]&amp;STANDINGS_W[[#This Row],[Team]]</f>
        <v>$150 Draft Champions Express Mar 30 8:00 pm Lg.4076FAST DC1</v>
      </c>
    </row>
    <row r="819" spans="1:7" x14ac:dyDescent="0.25">
      <c r="A819">
        <v>1833</v>
      </c>
      <c r="B819" t="s">
        <v>1179</v>
      </c>
      <c r="C819" t="s">
        <v>1169</v>
      </c>
      <c r="D819">
        <v>80</v>
      </c>
      <c r="E819">
        <v>1063.5</v>
      </c>
      <c r="F819">
        <f t="shared" si="12"/>
        <v>8</v>
      </c>
      <c r="G819" t="str">
        <f>STANDINGS_W[[#This Row],[League]]&amp;STANDINGS_W[[#This Row],[Team]]</f>
        <v>$150 Draft Champions Express Mar 30 8:00 pm Lg.4076Latitude 31</v>
      </c>
    </row>
    <row r="820" spans="1:7" x14ac:dyDescent="0.25">
      <c r="A820">
        <v>1870</v>
      </c>
      <c r="B820" t="s">
        <v>1170</v>
      </c>
      <c r="C820" t="s">
        <v>1169</v>
      </c>
      <c r="D820">
        <v>80</v>
      </c>
      <c r="E820">
        <v>1063.5</v>
      </c>
      <c r="F820">
        <f t="shared" si="12"/>
        <v>9</v>
      </c>
      <c r="G820" t="str">
        <f>STANDINGS_W[[#This Row],[League]]&amp;STANDINGS_W[[#This Row],[Team]]</f>
        <v>$150 Draft Champions Express Mar 30 8:00 pm Lg.4076Team Funke</v>
      </c>
    </row>
    <row r="821" spans="1:7" x14ac:dyDescent="0.25">
      <c r="A821">
        <v>1933</v>
      </c>
      <c r="B821" t="s">
        <v>1172</v>
      </c>
      <c r="C821" t="s">
        <v>1169</v>
      </c>
      <c r="D821">
        <v>79</v>
      </c>
      <c r="E821">
        <v>980.5</v>
      </c>
      <c r="F821">
        <f t="shared" si="12"/>
        <v>10</v>
      </c>
      <c r="G821" t="str">
        <f>STANDINGS_W[[#This Row],[League]]&amp;STANDINGS_W[[#This Row],[Team]]</f>
        <v>$150 Draft Champions Express Mar 30 8:00 pm Lg.4076Semi-Vottomatic Weapons</v>
      </c>
    </row>
    <row r="822" spans="1:7" x14ac:dyDescent="0.25">
      <c r="A822">
        <v>1987</v>
      </c>
      <c r="B822" t="s">
        <v>1176</v>
      </c>
      <c r="C822" t="s">
        <v>1169</v>
      </c>
      <c r="D822">
        <v>78</v>
      </c>
      <c r="E822">
        <v>907.5</v>
      </c>
      <c r="F822">
        <f t="shared" si="12"/>
        <v>11</v>
      </c>
      <c r="G822" t="str">
        <f>STANDINGS_W[[#This Row],[League]]&amp;STANDINGS_W[[#This Row],[Team]]</f>
        <v>$150 Draft Champions Express Mar 30 8:00 pm Lg.4076Finast</v>
      </c>
    </row>
    <row r="823" spans="1:7" x14ac:dyDescent="0.25">
      <c r="A823">
        <v>2178</v>
      </c>
      <c r="B823" t="s">
        <v>1182</v>
      </c>
      <c r="C823" t="s">
        <v>1169</v>
      </c>
      <c r="D823">
        <v>76</v>
      </c>
      <c r="E823">
        <v>755.5</v>
      </c>
      <c r="F823">
        <f t="shared" si="12"/>
        <v>12</v>
      </c>
      <c r="G823" t="str">
        <f>STANDINGS_W[[#This Row],[League]]&amp;STANDINGS_W[[#This Row],[Team]]</f>
        <v>$150 Draft Champions Express Mar 30 8:00 pm Lg.4076Team O'BRIEN</v>
      </c>
    </row>
    <row r="824" spans="1:7" x14ac:dyDescent="0.25">
      <c r="A824">
        <v>2213</v>
      </c>
      <c r="B824" t="s">
        <v>1168</v>
      </c>
      <c r="C824" t="s">
        <v>1169</v>
      </c>
      <c r="D824">
        <v>75</v>
      </c>
      <c r="E824">
        <v>679</v>
      </c>
      <c r="F824">
        <f t="shared" si="12"/>
        <v>13</v>
      </c>
      <c r="G824" t="str">
        <f>STANDINGS_W[[#This Row],[League]]&amp;STANDINGS_W[[#This Row],[Team]]</f>
        <v>$150 Draft Champions Express Mar 30 8:00 pm Lg.4076Detroit Stars</v>
      </c>
    </row>
    <row r="825" spans="1:7" x14ac:dyDescent="0.25">
      <c r="A825">
        <v>2784</v>
      </c>
      <c r="B825" t="s">
        <v>1180</v>
      </c>
      <c r="C825" t="s">
        <v>1169</v>
      </c>
      <c r="D825">
        <v>60</v>
      </c>
      <c r="E825">
        <v>119.5</v>
      </c>
      <c r="F825">
        <f t="shared" si="12"/>
        <v>14</v>
      </c>
      <c r="G825" t="str">
        <f>STANDINGS_W[[#This Row],[League]]&amp;STANDINGS_W[[#This Row],[Team]]</f>
        <v>$150 Draft Champions Express Mar 30 8:00 pm Lg.4076Coach Esser</v>
      </c>
    </row>
    <row r="826" spans="1:7" x14ac:dyDescent="0.25">
      <c r="A826">
        <v>2888</v>
      </c>
      <c r="B826" t="s">
        <v>1174</v>
      </c>
      <c r="C826" t="s">
        <v>1169</v>
      </c>
      <c r="D826">
        <v>51</v>
      </c>
      <c r="E826">
        <v>23.5</v>
      </c>
      <c r="F826">
        <f t="shared" si="12"/>
        <v>15</v>
      </c>
      <c r="G826" t="str">
        <f>STANDINGS_W[[#This Row],[League]]&amp;STANDINGS_W[[#This Row],[Team]]</f>
        <v>$150 Draft Champions Express Mar 30 8:00 pm Lg.4076Team CARAVELLA</v>
      </c>
    </row>
    <row r="827" spans="1:7" x14ac:dyDescent="0.25">
      <c r="A827">
        <v>88</v>
      </c>
      <c r="B827" t="s">
        <v>1187</v>
      </c>
      <c r="C827" t="s">
        <v>1183</v>
      </c>
      <c r="D827">
        <v>110</v>
      </c>
      <c r="E827">
        <v>2826.5</v>
      </c>
      <c r="F827">
        <f t="shared" si="12"/>
        <v>1</v>
      </c>
      <c r="G827" t="str">
        <f>STANDINGS_W[[#This Row],[League]]&amp;STANDINGS_W[[#This Row],[Team]]</f>
        <v>$150 Draft Champions Express Mar 31 8:00 pm Lg.4131Team Murphy</v>
      </c>
    </row>
    <row r="828" spans="1:7" x14ac:dyDescent="0.25">
      <c r="A828">
        <v>404</v>
      </c>
      <c r="B828" t="s">
        <v>1195</v>
      </c>
      <c r="C828" t="s">
        <v>1183</v>
      </c>
      <c r="D828">
        <v>99</v>
      </c>
      <c r="E828">
        <v>2518.5</v>
      </c>
      <c r="F828">
        <f t="shared" si="12"/>
        <v>2</v>
      </c>
      <c r="G828" t="str">
        <f>STANDINGS_W[[#This Row],[League]]&amp;STANDINGS_W[[#This Row],[Team]]</f>
        <v>$150 Draft Champions Express Mar 31 8:00 pm Lg.4131Team Mchugh</v>
      </c>
    </row>
    <row r="829" spans="1:7" x14ac:dyDescent="0.25">
      <c r="A829">
        <v>928</v>
      </c>
      <c r="B829" t="s">
        <v>32</v>
      </c>
      <c r="C829" t="s">
        <v>1183</v>
      </c>
      <c r="D829">
        <v>91</v>
      </c>
      <c r="E829">
        <v>2007.5</v>
      </c>
      <c r="F829">
        <f t="shared" si="12"/>
        <v>3</v>
      </c>
      <c r="G829" t="str">
        <f>STANDINGS_W[[#This Row],[League]]&amp;STANDINGS_W[[#This Row],[Team]]</f>
        <v>$150 Draft Champions Express Mar 31 8:00 pm Lg.4131Team enfield</v>
      </c>
    </row>
    <row r="830" spans="1:7" x14ac:dyDescent="0.25">
      <c r="A830">
        <v>1159</v>
      </c>
      <c r="B830" t="s">
        <v>953</v>
      </c>
      <c r="C830" t="s">
        <v>1183</v>
      </c>
      <c r="D830">
        <v>88</v>
      </c>
      <c r="E830">
        <v>1779.5</v>
      </c>
      <c r="F830">
        <f t="shared" si="12"/>
        <v>4</v>
      </c>
      <c r="G830" t="str">
        <f>STANDINGS_W[[#This Row],[League]]&amp;STANDINGS_W[[#This Row],[Team]]</f>
        <v>$150 Draft Champions Express Mar 31 8:00 pm Lg.4131Team debert</v>
      </c>
    </row>
    <row r="831" spans="1:7" x14ac:dyDescent="0.25">
      <c r="A831">
        <v>1166</v>
      </c>
      <c r="B831" t="s">
        <v>1186</v>
      </c>
      <c r="C831" t="s">
        <v>1183</v>
      </c>
      <c r="D831">
        <v>88</v>
      </c>
      <c r="E831">
        <v>1779.5</v>
      </c>
      <c r="F831">
        <f t="shared" si="12"/>
        <v>5</v>
      </c>
      <c r="G831" t="str">
        <f>STANDINGS_W[[#This Row],[League]]&amp;STANDINGS_W[[#This Row],[Team]]</f>
        <v>$150 Draft Champions Express Mar 31 8:00 pm Lg.4131Tsunami's Waivers</v>
      </c>
    </row>
    <row r="832" spans="1:7" x14ac:dyDescent="0.25">
      <c r="A832">
        <v>1331</v>
      </c>
      <c r="B832" t="s">
        <v>419</v>
      </c>
      <c r="C832" t="s">
        <v>1183</v>
      </c>
      <c r="D832">
        <v>86</v>
      </c>
      <c r="E832">
        <v>1608</v>
      </c>
      <c r="F832">
        <f t="shared" si="12"/>
        <v>6</v>
      </c>
      <c r="G832" t="str">
        <f>STANDINGS_W[[#This Row],[League]]&amp;STANDINGS_W[[#This Row],[Team]]</f>
        <v>$150 Draft Champions Express Mar 31 8:00 pm Lg.4131Team Teitelbaum</v>
      </c>
    </row>
    <row r="833" spans="1:7" x14ac:dyDescent="0.25">
      <c r="A833">
        <v>1611</v>
      </c>
      <c r="B833" t="s">
        <v>1190</v>
      </c>
      <c r="C833" t="s">
        <v>1183</v>
      </c>
      <c r="D833">
        <v>83</v>
      </c>
      <c r="E833">
        <v>1322</v>
      </c>
      <c r="F833">
        <f t="shared" si="12"/>
        <v>7</v>
      </c>
      <c r="G833" t="str">
        <f>STANDINGS_W[[#This Row],[League]]&amp;STANDINGS_W[[#This Row],[Team]]</f>
        <v>$150 Draft Champions Express Mar 31 8:00 pm Lg.4131Team Franza</v>
      </c>
    </row>
    <row r="834" spans="1:7" x14ac:dyDescent="0.25">
      <c r="A834">
        <v>1832</v>
      </c>
      <c r="B834" t="s">
        <v>1188</v>
      </c>
      <c r="C834" t="s">
        <v>1183</v>
      </c>
      <c r="D834">
        <v>80</v>
      </c>
      <c r="E834">
        <v>1063.5</v>
      </c>
      <c r="F834">
        <f t="shared" si="12"/>
        <v>8</v>
      </c>
      <c r="G834" t="str">
        <f>STANDINGS_W[[#This Row],[League]]&amp;STANDINGS_W[[#This Row],[Team]]</f>
        <v>$150 Draft Champions Express Mar 31 8:00 pm Lg.4131Just Jones</v>
      </c>
    </row>
    <row r="835" spans="1:7" x14ac:dyDescent="0.25">
      <c r="A835">
        <v>1843</v>
      </c>
      <c r="B835" t="s">
        <v>1194</v>
      </c>
      <c r="C835" t="s">
        <v>1183</v>
      </c>
      <c r="D835">
        <v>80</v>
      </c>
      <c r="E835">
        <v>1063.5</v>
      </c>
      <c r="F835">
        <f t="shared" ref="F835:F898" si="13">IF(C835=C834,F834+1,1)</f>
        <v>9</v>
      </c>
      <c r="G835" t="str">
        <f>STANDINGS_W[[#This Row],[League]]&amp;STANDINGS_W[[#This Row],[Team]]</f>
        <v>$150 Draft Champions Express Mar 31 8:00 pm Lg.4131Oregon Stumpman</v>
      </c>
    </row>
    <row r="836" spans="1:7" x14ac:dyDescent="0.25">
      <c r="A836">
        <v>2076</v>
      </c>
      <c r="B836" t="s">
        <v>1193</v>
      </c>
      <c r="C836" t="s">
        <v>1183</v>
      </c>
      <c r="D836">
        <v>77</v>
      </c>
      <c r="E836">
        <v>836</v>
      </c>
      <c r="F836">
        <f t="shared" si="13"/>
        <v>10</v>
      </c>
      <c r="G836" t="str">
        <f>STANDINGS_W[[#This Row],[League]]&amp;STANDINGS_W[[#This Row],[Team]]</f>
        <v>$150 Draft Champions Express Mar 31 8:00 pm Lg.4131Red Beer L&amp;C</v>
      </c>
    </row>
    <row r="837" spans="1:7" x14ac:dyDescent="0.25">
      <c r="A837">
        <v>2121</v>
      </c>
      <c r="B837" t="s">
        <v>1191</v>
      </c>
      <c r="C837" t="s">
        <v>1183</v>
      </c>
      <c r="D837">
        <v>76</v>
      </c>
      <c r="E837">
        <v>755.5</v>
      </c>
      <c r="F837">
        <f t="shared" si="13"/>
        <v>11</v>
      </c>
      <c r="G837" t="str">
        <f>STANDINGS_W[[#This Row],[League]]&amp;STANDINGS_W[[#This Row],[Team]]</f>
        <v>$150 Draft Champions Express Mar 31 8:00 pm Lg.4131BDawg 16 Express</v>
      </c>
    </row>
    <row r="838" spans="1:7" x14ac:dyDescent="0.25">
      <c r="A838">
        <v>2346</v>
      </c>
      <c r="B838" t="s">
        <v>1184</v>
      </c>
      <c r="C838" t="s">
        <v>1183</v>
      </c>
      <c r="D838">
        <v>73</v>
      </c>
      <c r="E838">
        <v>576</v>
      </c>
      <c r="F838">
        <f t="shared" si="13"/>
        <v>12</v>
      </c>
      <c r="G838" t="str">
        <f>STANDINGS_W[[#This Row],[League]]&amp;STANDINGS_W[[#This Row],[Team]]</f>
        <v>$150 Draft Champions Express Mar 31 8:00 pm Lg.4131Team Raney</v>
      </c>
    </row>
    <row r="839" spans="1:7" x14ac:dyDescent="0.25">
      <c r="A839">
        <v>2376</v>
      </c>
      <c r="B839" t="s">
        <v>1185</v>
      </c>
      <c r="C839" t="s">
        <v>1183</v>
      </c>
      <c r="D839">
        <v>72</v>
      </c>
      <c r="E839">
        <v>532</v>
      </c>
      <c r="F839">
        <f t="shared" si="13"/>
        <v>13</v>
      </c>
      <c r="G839" t="str">
        <f>STANDINGS_W[[#This Row],[League]]&amp;STANDINGS_W[[#This Row],[Team]]</f>
        <v>$150 Draft Champions Express Mar 31 8:00 pm Lg.4131New World Order</v>
      </c>
    </row>
    <row r="840" spans="1:7" x14ac:dyDescent="0.25">
      <c r="A840">
        <v>2560</v>
      </c>
      <c r="B840" t="s">
        <v>1189</v>
      </c>
      <c r="C840" t="s">
        <v>1183</v>
      </c>
      <c r="D840">
        <v>68</v>
      </c>
      <c r="E840">
        <v>358.5</v>
      </c>
      <c r="F840">
        <f t="shared" si="13"/>
        <v>14</v>
      </c>
      <c r="G840" t="str">
        <f>STANDINGS_W[[#This Row],[League]]&amp;STANDINGS_W[[#This Row],[Team]]</f>
        <v>$150 Draft Champions Express Mar 31 8:00 pm Lg.4131Team jones</v>
      </c>
    </row>
    <row r="841" spans="1:7" x14ac:dyDescent="0.25">
      <c r="A841">
        <v>2731</v>
      </c>
      <c r="B841" t="s">
        <v>1192</v>
      </c>
      <c r="C841" t="s">
        <v>1183</v>
      </c>
      <c r="D841">
        <v>62</v>
      </c>
      <c r="E841">
        <v>166</v>
      </c>
      <c r="F841">
        <f t="shared" si="13"/>
        <v>15</v>
      </c>
      <c r="G841" t="str">
        <f>STANDINGS_W[[#This Row],[League]]&amp;STANDINGS_W[[#This Row],[Team]]</f>
        <v>$150 Draft Champions Express Mar 31 8:00 pm Lg.4131Alto Queso</v>
      </c>
    </row>
    <row r="842" spans="1:7" x14ac:dyDescent="0.25">
      <c r="A842">
        <v>155</v>
      </c>
      <c r="B842" t="s">
        <v>258</v>
      </c>
      <c r="C842" t="s">
        <v>1197</v>
      </c>
      <c r="D842">
        <v>106</v>
      </c>
      <c r="E842">
        <v>2752</v>
      </c>
      <c r="F842">
        <f t="shared" si="13"/>
        <v>1</v>
      </c>
      <c r="G842" t="str">
        <f>STANDINGS_W[[#This Row],[League]]&amp;STANDINGS_W[[#This Row],[Team]]</f>
        <v>$150 Draft Champions Feb 01 1:00 pm Lg.3642High and Tight</v>
      </c>
    </row>
    <row r="843" spans="1:7" x14ac:dyDescent="0.25">
      <c r="A843">
        <v>474</v>
      </c>
      <c r="B843" t="s">
        <v>1199</v>
      </c>
      <c r="C843" t="s">
        <v>1197</v>
      </c>
      <c r="D843">
        <v>97</v>
      </c>
      <c r="E843">
        <v>2416.5</v>
      </c>
      <c r="F843">
        <f t="shared" si="13"/>
        <v>2</v>
      </c>
      <c r="G843" t="str">
        <f>STANDINGS_W[[#This Row],[League]]&amp;STANDINGS_W[[#This Row],[Team]]</f>
        <v>$150 Draft Champions Feb 01 1:00 pm Lg.3642Anna's Avengers</v>
      </c>
    </row>
    <row r="844" spans="1:7" x14ac:dyDescent="0.25">
      <c r="A844">
        <v>590</v>
      </c>
      <c r="B844" t="s">
        <v>1201</v>
      </c>
      <c r="C844" t="s">
        <v>1197</v>
      </c>
      <c r="D844">
        <v>95</v>
      </c>
      <c r="E844">
        <v>2298</v>
      </c>
      <c r="F844">
        <f t="shared" si="13"/>
        <v>3</v>
      </c>
      <c r="G844" t="str">
        <f>STANDINGS_W[[#This Row],[League]]&amp;STANDINGS_W[[#This Row],[Team]]</f>
        <v>$150 Draft Champions Feb 01 1:00 pm Lg.3642Bat Flips Rule</v>
      </c>
    </row>
    <row r="845" spans="1:7" x14ac:dyDescent="0.25">
      <c r="A845">
        <v>636</v>
      </c>
      <c r="B845" t="s">
        <v>1198</v>
      </c>
      <c r="C845" t="s">
        <v>1197</v>
      </c>
      <c r="D845">
        <v>95</v>
      </c>
      <c r="E845">
        <v>2298</v>
      </c>
      <c r="F845">
        <f t="shared" si="13"/>
        <v>4</v>
      </c>
      <c r="G845" t="str">
        <f>STANDINGS_W[[#This Row],[League]]&amp;STANDINGS_W[[#This Row],[Team]]</f>
        <v>$150 Draft Champions Feb 01 1:00 pm Lg.3642Windmills</v>
      </c>
    </row>
    <row r="846" spans="1:7" x14ac:dyDescent="0.25">
      <c r="A846">
        <v>759</v>
      </c>
      <c r="B846" t="s">
        <v>1202</v>
      </c>
      <c r="C846" t="s">
        <v>1197</v>
      </c>
      <c r="D846">
        <v>93</v>
      </c>
      <c r="E846">
        <v>2164.5</v>
      </c>
      <c r="F846">
        <f t="shared" si="13"/>
        <v>5</v>
      </c>
      <c r="G846" t="str">
        <f>STANDINGS_W[[#This Row],[League]]&amp;STANDINGS_W[[#This Row],[Team]]</f>
        <v>$150 Draft Champions Feb 01 1:00 pm Lg.3642Stanton's Familia</v>
      </c>
    </row>
    <row r="847" spans="1:7" x14ac:dyDescent="0.25">
      <c r="A847">
        <v>1141</v>
      </c>
      <c r="B847" t="s">
        <v>1203</v>
      </c>
      <c r="C847" t="s">
        <v>1197</v>
      </c>
      <c r="D847">
        <v>88</v>
      </c>
      <c r="E847">
        <v>1779.5</v>
      </c>
      <c r="F847">
        <f t="shared" si="13"/>
        <v>6</v>
      </c>
      <c r="G847" t="str">
        <f>STANDINGS_W[[#This Row],[League]]&amp;STANDINGS_W[[#This Row],[Team]]</f>
        <v>$150 Draft Champions Feb 01 1:00 pm Lg.3642Sophomore Spring Squatters</v>
      </c>
    </row>
    <row r="848" spans="1:7" x14ac:dyDescent="0.25">
      <c r="A848">
        <v>1582</v>
      </c>
      <c r="B848" t="s">
        <v>410</v>
      </c>
      <c r="C848" t="s">
        <v>1197</v>
      </c>
      <c r="D848">
        <v>83</v>
      </c>
      <c r="E848">
        <v>1322</v>
      </c>
      <c r="F848">
        <f t="shared" si="13"/>
        <v>7</v>
      </c>
      <c r="G848" t="str">
        <f>STANDINGS_W[[#This Row],[League]]&amp;STANDINGS_W[[#This Row],[Team]]</f>
        <v>$150 Draft Champions Feb 01 1:00 pm Lg.3642Los Tiradores</v>
      </c>
    </row>
    <row r="849" spans="1:7" x14ac:dyDescent="0.25">
      <c r="A849">
        <v>1650</v>
      </c>
      <c r="B849" t="s">
        <v>1204</v>
      </c>
      <c r="C849" t="s">
        <v>1197</v>
      </c>
      <c r="D849">
        <v>82</v>
      </c>
      <c r="E849">
        <v>1233</v>
      </c>
      <c r="F849">
        <f t="shared" si="13"/>
        <v>8</v>
      </c>
      <c r="G849" t="str">
        <f>STANDINGS_W[[#This Row],[League]]&amp;STANDINGS_W[[#This Row],[Team]]</f>
        <v>$150 Draft Champions Feb 01 1:00 pm Lg.3642Down and out!</v>
      </c>
    </row>
    <row r="850" spans="1:7" x14ac:dyDescent="0.25">
      <c r="A850">
        <v>1814</v>
      </c>
      <c r="B850" t="s">
        <v>1196</v>
      </c>
      <c r="C850" t="s">
        <v>1197</v>
      </c>
      <c r="D850">
        <v>80</v>
      </c>
      <c r="E850">
        <v>1063.5</v>
      </c>
      <c r="F850">
        <f t="shared" si="13"/>
        <v>9</v>
      </c>
      <c r="G850" t="str">
        <f>STANDINGS_W[[#This Row],[League]]&amp;STANDINGS_W[[#This Row],[Team]]</f>
        <v>$150 Draft Champions Feb 01 1:00 pm Lg.3642Cedar Hills Socials</v>
      </c>
    </row>
    <row r="851" spans="1:7" x14ac:dyDescent="0.25">
      <c r="A851">
        <v>1887</v>
      </c>
      <c r="B851" t="s">
        <v>1207</v>
      </c>
      <c r="C851" t="s">
        <v>1197</v>
      </c>
      <c r="D851">
        <v>80</v>
      </c>
      <c r="E851">
        <v>1063.5</v>
      </c>
      <c r="F851">
        <f t="shared" si="13"/>
        <v>10</v>
      </c>
      <c r="G851" t="str">
        <f>STANDINGS_W[[#This Row],[League]]&amp;STANDINGS_W[[#This Row],[Team]]</f>
        <v>$150 Draft Champions Feb 01 1:00 pm Lg.3642Ultimate Warrior</v>
      </c>
    </row>
    <row r="852" spans="1:7" x14ac:dyDescent="0.25">
      <c r="A852">
        <v>1904</v>
      </c>
      <c r="B852" t="s">
        <v>1206</v>
      </c>
      <c r="C852" t="s">
        <v>1197</v>
      </c>
      <c r="D852">
        <v>79</v>
      </c>
      <c r="E852">
        <v>980.5</v>
      </c>
      <c r="F852">
        <f t="shared" si="13"/>
        <v>11</v>
      </c>
      <c r="G852" t="str">
        <f>STANDINGS_W[[#This Row],[League]]&amp;STANDINGS_W[[#This Row],[Team]]</f>
        <v>$150 Draft Champions Feb 01 1:00 pm Lg.3642Cripple Creek</v>
      </c>
    </row>
    <row r="853" spans="1:7" x14ac:dyDescent="0.25">
      <c r="A853">
        <v>2017</v>
      </c>
      <c r="B853" t="s">
        <v>113</v>
      </c>
      <c r="C853" t="s">
        <v>1197</v>
      </c>
      <c r="D853">
        <v>78</v>
      </c>
      <c r="E853">
        <v>907.5</v>
      </c>
      <c r="F853">
        <f t="shared" si="13"/>
        <v>12</v>
      </c>
      <c r="G853" t="str">
        <f>STANDINGS_W[[#This Row],[League]]&amp;STANDINGS_W[[#This Row],[Team]]</f>
        <v>$150 Draft Champions Feb 01 1:00 pm Lg.3642Team Christensen</v>
      </c>
    </row>
    <row r="854" spans="1:7" x14ac:dyDescent="0.25">
      <c r="A854">
        <v>2231</v>
      </c>
      <c r="B854" t="s">
        <v>1200</v>
      </c>
      <c r="C854" t="s">
        <v>1197</v>
      </c>
      <c r="D854">
        <v>75</v>
      </c>
      <c r="E854">
        <v>679</v>
      </c>
      <c r="F854">
        <f t="shared" si="13"/>
        <v>13</v>
      </c>
      <c r="G854" t="str">
        <f>STANDINGS_W[[#This Row],[League]]&amp;STANDINGS_W[[#This Row],[Team]]</f>
        <v>$150 Draft Champions Feb 01 1:00 pm Lg.3642Pyrolitic Decomposition 9</v>
      </c>
    </row>
    <row r="855" spans="1:7" x14ac:dyDescent="0.25">
      <c r="A855">
        <v>2338</v>
      </c>
      <c r="B855" t="s">
        <v>1205</v>
      </c>
      <c r="C855" t="s">
        <v>1197</v>
      </c>
      <c r="D855">
        <v>73</v>
      </c>
      <c r="E855">
        <v>576</v>
      </c>
      <c r="F855">
        <f t="shared" si="13"/>
        <v>14</v>
      </c>
      <c r="G855" t="str">
        <f>STANDINGS_W[[#This Row],[League]]&amp;STANDINGS_W[[#This Row],[Team]]</f>
        <v>$150 Draft Champions Feb 01 1:00 pm Lg.3642Starfishmn 0201</v>
      </c>
    </row>
    <row r="856" spans="1:7" x14ac:dyDescent="0.25">
      <c r="A856">
        <v>2455</v>
      </c>
      <c r="B856" t="s">
        <v>493</v>
      </c>
      <c r="C856" t="s">
        <v>1197</v>
      </c>
      <c r="D856">
        <v>70</v>
      </c>
      <c r="E856">
        <v>438</v>
      </c>
      <c r="F856">
        <f t="shared" si="13"/>
        <v>15</v>
      </c>
      <c r="G856" t="str">
        <f>STANDINGS_W[[#This Row],[League]]&amp;STANDINGS_W[[#This Row],[Team]]</f>
        <v>$150 Draft Champions Feb 01 1:00 pm Lg.3642A R O I D</v>
      </c>
    </row>
    <row r="857" spans="1:7" x14ac:dyDescent="0.25">
      <c r="A857">
        <v>16</v>
      </c>
      <c r="B857" t="s">
        <v>1216</v>
      </c>
      <c r="C857" t="s">
        <v>1209</v>
      </c>
      <c r="D857">
        <v>119</v>
      </c>
      <c r="E857">
        <v>2896.5</v>
      </c>
      <c r="F857">
        <f t="shared" si="13"/>
        <v>1</v>
      </c>
      <c r="G857" t="str">
        <f>STANDINGS_W[[#This Row],[League]]&amp;STANDINGS_W[[#This Row],[Team]]</f>
        <v>$150 Draft Champions Feb 02 1:00 pm Lg.3647Thebeau 5</v>
      </c>
    </row>
    <row r="858" spans="1:7" x14ac:dyDescent="0.25">
      <c r="A858">
        <v>470</v>
      </c>
      <c r="B858" t="s">
        <v>1221</v>
      </c>
      <c r="C858" t="s">
        <v>1209</v>
      </c>
      <c r="D858">
        <v>98</v>
      </c>
      <c r="E858">
        <v>2467</v>
      </c>
      <c r="F858">
        <f t="shared" si="13"/>
        <v>2</v>
      </c>
      <c r="G858" t="str">
        <f>STANDINGS_W[[#This Row],[League]]&amp;STANDINGS_W[[#This Row],[Team]]</f>
        <v>$150 Draft Champions Feb 02 1:00 pm Lg.3647sLim picKens</v>
      </c>
    </row>
    <row r="859" spans="1:7" x14ac:dyDescent="0.25">
      <c r="A859">
        <v>502</v>
      </c>
      <c r="B859" t="s">
        <v>418</v>
      </c>
      <c r="C859" t="s">
        <v>1209</v>
      </c>
      <c r="D859">
        <v>97</v>
      </c>
      <c r="E859">
        <v>2416.5</v>
      </c>
      <c r="F859">
        <f t="shared" si="13"/>
        <v>3</v>
      </c>
      <c r="G859" t="str">
        <f>STANDINGS_W[[#This Row],[League]]&amp;STANDINGS_W[[#This Row],[Team]]</f>
        <v>$150 Draft Champions Feb 02 1:00 pm Lg.3647Team Damico</v>
      </c>
    </row>
    <row r="860" spans="1:7" x14ac:dyDescent="0.25">
      <c r="A860">
        <v>618</v>
      </c>
      <c r="B860" t="s">
        <v>1212</v>
      </c>
      <c r="C860" t="s">
        <v>1209</v>
      </c>
      <c r="D860">
        <v>95</v>
      </c>
      <c r="E860">
        <v>2298</v>
      </c>
      <c r="F860">
        <f t="shared" si="13"/>
        <v>4</v>
      </c>
      <c r="G860" t="str">
        <f>STANDINGS_W[[#This Row],[League]]&amp;STANDINGS_W[[#This Row],[Team]]</f>
        <v>$150 Draft Champions Feb 02 1:00 pm Lg.3647ShowtimeDC63</v>
      </c>
    </row>
    <row r="861" spans="1:7" x14ac:dyDescent="0.25">
      <c r="A861">
        <v>832</v>
      </c>
      <c r="B861" t="s">
        <v>1214</v>
      </c>
      <c r="C861" t="s">
        <v>1209</v>
      </c>
      <c r="D861">
        <v>92</v>
      </c>
      <c r="E861">
        <v>2083</v>
      </c>
      <c r="F861">
        <f t="shared" si="13"/>
        <v>5</v>
      </c>
      <c r="G861" t="str">
        <f>STANDINGS_W[[#This Row],[League]]&amp;STANDINGS_W[[#This Row],[Team]]</f>
        <v>$150 Draft Champions Feb 02 1:00 pm Lg.3647Rollie's Stache</v>
      </c>
    </row>
    <row r="862" spans="1:7" x14ac:dyDescent="0.25">
      <c r="A862">
        <v>1158</v>
      </c>
      <c r="B862" t="s">
        <v>650</v>
      </c>
      <c r="C862" t="s">
        <v>1209</v>
      </c>
      <c r="D862">
        <v>88</v>
      </c>
      <c r="E862">
        <v>1779.5</v>
      </c>
      <c r="F862">
        <f t="shared" si="13"/>
        <v>6</v>
      </c>
      <c r="G862" t="str">
        <f>STANDINGS_W[[#This Row],[League]]&amp;STANDINGS_W[[#This Row],[Team]]</f>
        <v>$150 Draft Champions Feb 02 1:00 pm Lg.3647Team Stein</v>
      </c>
    </row>
    <row r="863" spans="1:7" x14ac:dyDescent="0.25">
      <c r="A863">
        <v>1181</v>
      </c>
      <c r="B863" t="s">
        <v>1218</v>
      </c>
      <c r="C863" t="s">
        <v>1209</v>
      </c>
      <c r="D863">
        <v>87</v>
      </c>
      <c r="E863">
        <v>1700.5</v>
      </c>
      <c r="F863">
        <f t="shared" si="13"/>
        <v>7</v>
      </c>
      <c r="G863" t="str">
        <f>STANDINGS_W[[#This Row],[League]]&amp;STANDINGS_W[[#This Row],[Team]]</f>
        <v>$150 Draft Champions Feb 02 1:00 pm Lg.3647Chimi-F'ing-Changas</v>
      </c>
    </row>
    <row r="864" spans="1:7" x14ac:dyDescent="0.25">
      <c r="A864">
        <v>1310</v>
      </c>
      <c r="B864" t="s">
        <v>1211</v>
      </c>
      <c r="C864" t="s">
        <v>1209</v>
      </c>
      <c r="D864">
        <v>86</v>
      </c>
      <c r="E864">
        <v>1608</v>
      </c>
      <c r="F864">
        <f t="shared" si="13"/>
        <v>8</v>
      </c>
      <c r="G864" t="str">
        <f>STANDINGS_W[[#This Row],[League]]&amp;STANDINGS_W[[#This Row],[Team]]</f>
        <v>$150 Draft Champions Feb 02 1:00 pm Lg.3647Saveless in Seattle</v>
      </c>
    </row>
    <row r="865" spans="1:7" x14ac:dyDescent="0.25">
      <c r="A865">
        <v>2023</v>
      </c>
      <c r="B865" t="s">
        <v>1213</v>
      </c>
      <c r="C865" t="s">
        <v>1209</v>
      </c>
      <c r="D865">
        <v>78</v>
      </c>
      <c r="E865">
        <v>907.5</v>
      </c>
      <c r="F865">
        <f t="shared" si="13"/>
        <v>9</v>
      </c>
      <c r="G865" t="str">
        <f>STANDINGS_W[[#This Row],[League]]&amp;STANDINGS_W[[#This Row],[Team]]</f>
        <v>$150 Draft Champions Feb 02 1:00 pm Lg.3647Team Lucas</v>
      </c>
    </row>
    <row r="866" spans="1:7" x14ac:dyDescent="0.25">
      <c r="A866">
        <v>2169</v>
      </c>
      <c r="B866" t="s">
        <v>1219</v>
      </c>
      <c r="C866" t="s">
        <v>1209</v>
      </c>
      <c r="D866">
        <v>76</v>
      </c>
      <c r="E866">
        <v>755.5</v>
      </c>
      <c r="F866">
        <f t="shared" si="13"/>
        <v>10</v>
      </c>
      <c r="G866" t="str">
        <f>STANDINGS_W[[#This Row],[League]]&amp;STANDINGS_W[[#This Row],[Team]]</f>
        <v>$150 Draft Champions Feb 02 1:00 pm Lg.3647Sultans of Swat 3</v>
      </c>
    </row>
    <row r="867" spans="1:7" x14ac:dyDescent="0.25">
      <c r="A867">
        <v>2224</v>
      </c>
      <c r="B867" t="s">
        <v>1215</v>
      </c>
      <c r="C867" t="s">
        <v>1209</v>
      </c>
      <c r="D867">
        <v>75</v>
      </c>
      <c r="E867">
        <v>679</v>
      </c>
      <c r="F867">
        <f t="shared" si="13"/>
        <v>11</v>
      </c>
      <c r="G867" t="str">
        <f>STANDINGS_W[[#This Row],[League]]&amp;STANDINGS_W[[#This Row],[Team]]</f>
        <v>$150 Draft Champions Feb 02 1:00 pm Lg.3647Leading Vogt Getter</v>
      </c>
    </row>
    <row r="868" spans="1:7" x14ac:dyDescent="0.25">
      <c r="A868">
        <v>2505</v>
      </c>
      <c r="B868" t="s">
        <v>1220</v>
      </c>
      <c r="C868" t="s">
        <v>1209</v>
      </c>
      <c r="D868">
        <v>69</v>
      </c>
      <c r="E868">
        <v>398.5</v>
      </c>
      <c r="F868">
        <f t="shared" si="13"/>
        <v>12</v>
      </c>
      <c r="G868" t="str">
        <f>STANDINGS_W[[#This Row],[League]]&amp;STANDINGS_W[[#This Row],[Team]]</f>
        <v>$150 Draft Champions Feb 02 1:00 pm Lg.3647Hershel's Walkers</v>
      </c>
    </row>
    <row r="869" spans="1:7" x14ac:dyDescent="0.25">
      <c r="A869">
        <v>2510</v>
      </c>
      <c r="B869" t="s">
        <v>1210</v>
      </c>
      <c r="C869" t="s">
        <v>1209</v>
      </c>
      <c r="D869">
        <v>69</v>
      </c>
      <c r="E869">
        <v>398.5</v>
      </c>
      <c r="F869">
        <f t="shared" si="13"/>
        <v>13</v>
      </c>
      <c r="G869" t="str">
        <f>STANDINGS_W[[#This Row],[League]]&amp;STANDINGS_W[[#This Row],[Team]]</f>
        <v>$150 Draft Champions Feb 02 1:00 pm Lg.3647Ithaca Bombers</v>
      </c>
    </row>
    <row r="870" spans="1:7" x14ac:dyDescent="0.25">
      <c r="A870">
        <v>2606</v>
      </c>
      <c r="B870" t="s">
        <v>1217</v>
      </c>
      <c r="C870" t="s">
        <v>1209</v>
      </c>
      <c r="D870">
        <v>67</v>
      </c>
      <c r="E870">
        <v>321.5</v>
      </c>
      <c r="F870">
        <f t="shared" si="13"/>
        <v>14</v>
      </c>
      <c r="G870" t="str">
        <f>STANDINGS_W[[#This Row],[League]]&amp;STANDINGS_W[[#This Row],[Team]]</f>
        <v>$150 Draft Champions Feb 02 1:00 pm Lg.3647zima.......</v>
      </c>
    </row>
    <row r="871" spans="1:7" x14ac:dyDescent="0.25">
      <c r="A871">
        <v>2815</v>
      </c>
      <c r="B871" t="s">
        <v>1208</v>
      </c>
      <c r="C871" t="s">
        <v>1209</v>
      </c>
      <c r="D871">
        <v>59</v>
      </c>
      <c r="E871">
        <v>102</v>
      </c>
      <c r="F871">
        <f t="shared" si="13"/>
        <v>15</v>
      </c>
      <c r="G871" t="str">
        <f>STANDINGS_W[[#This Row],[League]]&amp;STANDINGS_W[[#This Row],[Team]]</f>
        <v>$150 Draft Champions Feb 02 1:00 pm Lg.3647Team Daughtry</v>
      </c>
    </row>
    <row r="872" spans="1:7" x14ac:dyDescent="0.25">
      <c r="A872">
        <v>54</v>
      </c>
      <c r="B872" t="s">
        <v>1226</v>
      </c>
      <c r="C872" t="s">
        <v>1223</v>
      </c>
      <c r="D872">
        <v>113</v>
      </c>
      <c r="E872">
        <v>2856.5</v>
      </c>
      <c r="F872">
        <f t="shared" si="13"/>
        <v>1</v>
      </c>
      <c r="G872" t="str">
        <f>STANDINGS_W[[#This Row],[League]]&amp;STANDINGS_W[[#This Row],[Team]]</f>
        <v>$150 Draft Champions Feb 02 1:00 pm Lg.3648Sons of Hamilton</v>
      </c>
    </row>
    <row r="873" spans="1:7" x14ac:dyDescent="0.25">
      <c r="A873">
        <v>60</v>
      </c>
      <c r="B873" t="s">
        <v>1231</v>
      </c>
      <c r="C873" t="s">
        <v>1223</v>
      </c>
      <c r="D873">
        <v>112</v>
      </c>
      <c r="E873">
        <v>2847</v>
      </c>
      <c r="F873">
        <f t="shared" si="13"/>
        <v>2</v>
      </c>
      <c r="G873" t="str">
        <f>STANDINGS_W[[#This Row],[League]]&amp;STANDINGS_W[[#This Row],[Team]]</f>
        <v>$150 Draft Champions Feb 02 1:00 pm Lg.3648B-Team</v>
      </c>
    </row>
    <row r="874" spans="1:7" x14ac:dyDescent="0.25">
      <c r="A874">
        <v>335</v>
      </c>
      <c r="B874" t="s">
        <v>1233</v>
      </c>
      <c r="C874" t="s">
        <v>1223</v>
      </c>
      <c r="D874">
        <v>100</v>
      </c>
      <c r="E874">
        <v>2566</v>
      </c>
      <c r="F874">
        <f t="shared" si="13"/>
        <v>3</v>
      </c>
      <c r="G874" t="str">
        <f>STANDINGS_W[[#This Row],[League]]&amp;STANDINGS_W[[#This Row],[Team]]</f>
        <v>$150 Draft Champions Feb 02 1:00 pm Lg.3648HangerBangers</v>
      </c>
    </row>
    <row r="875" spans="1:7" x14ac:dyDescent="0.25">
      <c r="A875">
        <v>777</v>
      </c>
      <c r="B875" t="s">
        <v>1235</v>
      </c>
      <c r="C875" t="s">
        <v>1223</v>
      </c>
      <c r="D875">
        <v>93</v>
      </c>
      <c r="E875">
        <v>2164.5</v>
      </c>
      <c r="F875">
        <f t="shared" si="13"/>
        <v>4</v>
      </c>
      <c r="G875" t="str">
        <f>STANDINGS_W[[#This Row],[League]]&amp;STANDINGS_W[[#This Row],[Team]]</f>
        <v>$150 Draft Champions Feb 02 1:00 pm Lg.3648Team mitseff</v>
      </c>
    </row>
    <row r="876" spans="1:7" x14ac:dyDescent="0.25">
      <c r="A876">
        <v>855</v>
      </c>
      <c r="B876" t="s">
        <v>491</v>
      </c>
      <c r="C876" t="s">
        <v>1223</v>
      </c>
      <c r="D876">
        <v>92</v>
      </c>
      <c r="E876">
        <v>2083</v>
      </c>
      <c r="F876">
        <f t="shared" si="13"/>
        <v>5</v>
      </c>
      <c r="G876" t="str">
        <f>STANDINGS_W[[#This Row],[League]]&amp;STANDINGS_W[[#This Row],[Team]]</f>
        <v>$150 Draft Champions Feb 02 1:00 pm Lg.3648Team Wojciechowski</v>
      </c>
    </row>
    <row r="877" spans="1:7" x14ac:dyDescent="0.25">
      <c r="A877">
        <v>1196</v>
      </c>
      <c r="B877" t="s">
        <v>1232</v>
      </c>
      <c r="C877" t="s">
        <v>1223</v>
      </c>
      <c r="D877">
        <v>87</v>
      </c>
      <c r="E877">
        <v>1700.5</v>
      </c>
      <c r="F877">
        <f t="shared" si="13"/>
        <v>6</v>
      </c>
      <c r="G877" t="str">
        <f>STANDINGS_W[[#This Row],[League]]&amp;STANDINGS_W[[#This Row],[Team]]</f>
        <v>$150 Draft Champions Feb 02 1:00 pm Lg.3648Long Way to the Top If You Wanna Rock</v>
      </c>
    </row>
    <row r="878" spans="1:7" x14ac:dyDescent="0.25">
      <c r="A878">
        <v>1340</v>
      </c>
      <c r="B878" t="s">
        <v>1234</v>
      </c>
      <c r="C878" t="s">
        <v>1223</v>
      </c>
      <c r="D878">
        <v>86</v>
      </c>
      <c r="E878">
        <v>1608</v>
      </c>
      <c r="F878">
        <f t="shared" si="13"/>
        <v>7</v>
      </c>
      <c r="G878" t="str">
        <f>STANDINGS_W[[#This Row],[League]]&amp;STANDINGS_W[[#This Row],[Team]]</f>
        <v>$150 Draft Champions Feb 02 1:00 pm Lg.3648The Billygoat Instigators</v>
      </c>
    </row>
    <row r="879" spans="1:7" x14ac:dyDescent="0.25">
      <c r="A879">
        <v>1391</v>
      </c>
      <c r="B879" t="s">
        <v>1230</v>
      </c>
      <c r="C879" t="s">
        <v>1223</v>
      </c>
      <c r="D879">
        <v>85</v>
      </c>
      <c r="E879">
        <v>1503.5</v>
      </c>
      <c r="F879">
        <f t="shared" si="13"/>
        <v>8</v>
      </c>
      <c r="G879" t="str">
        <f>STANDINGS_W[[#This Row],[League]]&amp;STANDINGS_W[[#This Row],[Team]]</f>
        <v>$150 Draft Champions Feb 02 1:00 pm Lg.3648LUNKERS SD2</v>
      </c>
    </row>
    <row r="880" spans="1:7" x14ac:dyDescent="0.25">
      <c r="A880">
        <v>1849</v>
      </c>
      <c r="B880" t="s">
        <v>1224</v>
      </c>
      <c r="C880" t="s">
        <v>1223</v>
      </c>
      <c r="D880">
        <v>80</v>
      </c>
      <c r="E880">
        <v>1063.5</v>
      </c>
      <c r="F880">
        <f t="shared" si="13"/>
        <v>9</v>
      </c>
      <c r="G880" t="str">
        <f>STANDINGS_W[[#This Row],[League]]&amp;STANDINGS_W[[#This Row],[Team]]</f>
        <v>$150 Draft Champions Feb 02 1:00 pm Lg.3648Redd Nation</v>
      </c>
    </row>
    <row r="881" spans="1:7" x14ac:dyDescent="0.25">
      <c r="A881">
        <v>2142</v>
      </c>
      <c r="B881" t="s">
        <v>1229</v>
      </c>
      <c r="C881" t="s">
        <v>1223</v>
      </c>
      <c r="D881">
        <v>76</v>
      </c>
      <c r="E881">
        <v>755.5</v>
      </c>
      <c r="F881">
        <f t="shared" si="13"/>
        <v>10</v>
      </c>
      <c r="G881" t="str">
        <f>STANDINGS_W[[#This Row],[League]]&amp;STANDINGS_W[[#This Row],[Team]]</f>
        <v>$150 Draft Champions Feb 02 1:00 pm Lg.3648Hootie Hoo</v>
      </c>
    </row>
    <row r="882" spans="1:7" x14ac:dyDescent="0.25">
      <c r="A882">
        <v>2180</v>
      </c>
      <c r="B882" t="s">
        <v>286</v>
      </c>
      <c r="C882" t="s">
        <v>1223</v>
      </c>
      <c r="D882">
        <v>76</v>
      </c>
      <c r="E882">
        <v>755.5</v>
      </c>
      <c r="F882">
        <f t="shared" si="13"/>
        <v>11</v>
      </c>
      <c r="G882" t="str">
        <f>STANDINGS_W[[#This Row],[League]]&amp;STANDINGS_W[[#This Row],[Team]]</f>
        <v>$150 Draft Champions Feb 02 1:00 pm Lg.3648Team Williams</v>
      </c>
    </row>
    <row r="883" spans="1:7" x14ac:dyDescent="0.25">
      <c r="A883">
        <v>2333</v>
      </c>
      <c r="B883" t="s">
        <v>1228</v>
      </c>
      <c r="C883" t="s">
        <v>1223</v>
      </c>
      <c r="D883">
        <v>73</v>
      </c>
      <c r="E883">
        <v>576</v>
      </c>
      <c r="F883">
        <f t="shared" si="13"/>
        <v>12</v>
      </c>
      <c r="G883" t="str">
        <f>STANDINGS_W[[#This Row],[League]]&amp;STANDINGS_W[[#This Row],[Team]]</f>
        <v>$150 Draft Champions Feb 02 1:00 pm Lg.3648Murder He Roto Slow</v>
      </c>
    </row>
    <row r="884" spans="1:7" x14ac:dyDescent="0.25">
      <c r="A884">
        <v>2696</v>
      </c>
      <c r="B884" t="s">
        <v>1225</v>
      </c>
      <c r="C884" t="s">
        <v>1223</v>
      </c>
      <c r="D884">
        <v>64</v>
      </c>
      <c r="E884">
        <v>220.5</v>
      </c>
      <c r="F884">
        <f t="shared" si="13"/>
        <v>13</v>
      </c>
      <c r="G884" t="str">
        <f>STANDINGS_W[[#This Row],[League]]&amp;STANDINGS_W[[#This Row],[Team]]</f>
        <v>$150 Draft Champions Feb 02 1:00 pm Lg.3648Sun Spartacus the Hun Tzu</v>
      </c>
    </row>
    <row r="885" spans="1:7" x14ac:dyDescent="0.25">
      <c r="A885">
        <v>2826</v>
      </c>
      <c r="B885" t="s">
        <v>1222</v>
      </c>
      <c r="C885" t="s">
        <v>1223</v>
      </c>
      <c r="D885">
        <v>58</v>
      </c>
      <c r="E885">
        <v>87</v>
      </c>
      <c r="F885">
        <f t="shared" si="13"/>
        <v>14</v>
      </c>
      <c r="G885" t="str">
        <f>STANDINGS_W[[#This Row],[League]]&amp;STANDINGS_W[[#This Row],[Team]]</f>
        <v>$150 Draft Champions Feb 02 1:00 pm Lg.3648Team Levy</v>
      </c>
    </row>
    <row r="886" spans="1:7" x14ac:dyDescent="0.25">
      <c r="A886">
        <v>2851</v>
      </c>
      <c r="B886" t="s">
        <v>1227</v>
      </c>
      <c r="C886" t="s">
        <v>1223</v>
      </c>
      <c r="D886">
        <v>56</v>
      </c>
      <c r="E886">
        <v>58.5</v>
      </c>
      <c r="F886">
        <f t="shared" si="13"/>
        <v>15</v>
      </c>
      <c r="G886" t="str">
        <f>STANDINGS_W[[#This Row],[League]]&amp;STANDINGS_W[[#This Row],[Team]]</f>
        <v>$150 Draft Champions Feb 02 1:00 pm Lg.3648Howlin' Wolf</v>
      </c>
    </row>
    <row r="887" spans="1:7" x14ac:dyDescent="0.25">
      <c r="A887">
        <v>6</v>
      </c>
      <c r="B887" t="s">
        <v>1239</v>
      </c>
      <c r="C887" t="s">
        <v>1237</v>
      </c>
      <c r="D887">
        <v>126</v>
      </c>
      <c r="E887">
        <v>2906</v>
      </c>
      <c r="F887">
        <f t="shared" si="13"/>
        <v>1</v>
      </c>
      <c r="G887" t="str">
        <f>STANDINGS_W[[#This Row],[League]]&amp;STANDINGS_W[[#This Row],[Team]]</f>
        <v>$150 Draft Champions Feb 03 1:00 pm Lg.3651Thebeau 6</v>
      </c>
    </row>
    <row r="888" spans="1:7" x14ac:dyDescent="0.25">
      <c r="A888">
        <v>625</v>
      </c>
      <c r="B888" t="s">
        <v>686</v>
      </c>
      <c r="C888" t="s">
        <v>1237</v>
      </c>
      <c r="D888">
        <v>95</v>
      </c>
      <c r="E888">
        <v>2298</v>
      </c>
      <c r="F888">
        <f t="shared" si="13"/>
        <v>2</v>
      </c>
      <c r="G888" t="str">
        <f>STANDINGS_W[[#This Row],[League]]&amp;STANDINGS_W[[#This Row],[Team]]</f>
        <v>$150 Draft Champions Feb 03 1:00 pm Lg.3651Team Liebman</v>
      </c>
    </row>
    <row r="889" spans="1:7" x14ac:dyDescent="0.25">
      <c r="A889">
        <v>737</v>
      </c>
      <c r="B889" t="s">
        <v>1243</v>
      </c>
      <c r="C889" t="s">
        <v>1237</v>
      </c>
      <c r="D889">
        <v>93</v>
      </c>
      <c r="E889">
        <v>2164.5</v>
      </c>
      <c r="F889">
        <f t="shared" si="13"/>
        <v>3</v>
      </c>
      <c r="G889" t="str">
        <f>STANDINGS_W[[#This Row],[League]]&amp;STANDINGS_W[[#This Row],[Team]]</f>
        <v>$150 Draft Champions Feb 03 1:00 pm Lg.3651Harmon Killebrew</v>
      </c>
    </row>
    <row r="890" spans="1:7" x14ac:dyDescent="0.25">
      <c r="A890">
        <v>1005</v>
      </c>
      <c r="B890" t="s">
        <v>1240</v>
      </c>
      <c r="C890" t="s">
        <v>1237</v>
      </c>
      <c r="D890">
        <v>90</v>
      </c>
      <c r="E890">
        <v>1929</v>
      </c>
      <c r="F890">
        <f t="shared" si="13"/>
        <v>4</v>
      </c>
      <c r="G890" t="str">
        <f>STANDINGS_W[[#This Row],[League]]&amp;STANDINGS_W[[#This Row],[Team]]</f>
        <v>$150 Draft Champions Feb 03 1:00 pm Lg.3651Team Robot</v>
      </c>
    </row>
    <row r="891" spans="1:7" x14ac:dyDescent="0.25">
      <c r="A891">
        <v>1345</v>
      </c>
      <c r="B891" t="s">
        <v>489</v>
      </c>
      <c r="C891" t="s">
        <v>1237</v>
      </c>
      <c r="D891">
        <v>86</v>
      </c>
      <c r="E891">
        <v>1608</v>
      </c>
      <c r="F891">
        <f t="shared" si="13"/>
        <v>5</v>
      </c>
      <c r="G891" t="str">
        <f>STANDINGS_W[[#This Row],[League]]&amp;STANDINGS_W[[#This Row],[Team]]</f>
        <v>$150 Draft Champions Feb 03 1:00 pm Lg.3651Thing 5</v>
      </c>
    </row>
    <row r="892" spans="1:7" x14ac:dyDescent="0.25">
      <c r="A892">
        <v>1353</v>
      </c>
      <c r="B892" t="s">
        <v>1247</v>
      </c>
      <c r="C892" t="s">
        <v>1237</v>
      </c>
      <c r="D892">
        <v>86</v>
      </c>
      <c r="E892">
        <v>1608</v>
      </c>
      <c r="F892">
        <f t="shared" si="13"/>
        <v>6</v>
      </c>
      <c r="G892" t="str">
        <f>STANDINGS_W[[#This Row],[League]]&amp;STANDINGS_W[[#This Row],[Team]]</f>
        <v>$150 Draft Champions Feb 03 1:00 pm Lg.3651u, Enoesque</v>
      </c>
    </row>
    <row r="893" spans="1:7" x14ac:dyDescent="0.25">
      <c r="A893">
        <v>2035</v>
      </c>
      <c r="B893" t="s">
        <v>1238</v>
      </c>
      <c r="C893" t="s">
        <v>1237</v>
      </c>
      <c r="D893">
        <v>78</v>
      </c>
      <c r="E893">
        <v>907.5</v>
      </c>
      <c r="F893">
        <f t="shared" si="13"/>
        <v>7</v>
      </c>
      <c r="G893" t="str">
        <f>STANDINGS_W[[#This Row],[League]]&amp;STANDINGS_W[[#This Row],[Team]]</f>
        <v>$150 Draft Champions Feb 03 1:00 pm Lg.3651brownsound</v>
      </c>
    </row>
    <row r="894" spans="1:7" x14ac:dyDescent="0.25">
      <c r="A894">
        <v>2230</v>
      </c>
      <c r="B894" t="s">
        <v>1241</v>
      </c>
      <c r="C894" t="s">
        <v>1237</v>
      </c>
      <c r="D894">
        <v>75</v>
      </c>
      <c r="E894">
        <v>679</v>
      </c>
      <c r="F894">
        <f t="shared" si="13"/>
        <v>8</v>
      </c>
      <c r="G894" t="str">
        <f>STANDINGS_W[[#This Row],[League]]&amp;STANDINGS_W[[#This Row],[Team]]</f>
        <v>$150 Draft Champions Feb 03 1:00 pm Lg.3651Pyrolitic Decomposition 10</v>
      </c>
    </row>
    <row r="895" spans="1:7" x14ac:dyDescent="0.25">
      <c r="A895">
        <v>2278</v>
      </c>
      <c r="B895" t="s">
        <v>356</v>
      </c>
      <c r="C895" t="s">
        <v>1237</v>
      </c>
      <c r="D895">
        <v>74</v>
      </c>
      <c r="E895">
        <v>621</v>
      </c>
      <c r="F895">
        <f t="shared" si="13"/>
        <v>9</v>
      </c>
      <c r="G895" t="str">
        <f>STANDINGS_W[[#This Row],[League]]&amp;STANDINGS_W[[#This Row],[Team]]</f>
        <v>$150 Draft Champions Feb 03 1:00 pm Lg.3651GUERRILLA DC</v>
      </c>
    </row>
    <row r="896" spans="1:7" x14ac:dyDescent="0.25">
      <c r="A896">
        <v>2326</v>
      </c>
      <c r="B896" t="s">
        <v>1244</v>
      </c>
      <c r="C896" t="s">
        <v>1237</v>
      </c>
      <c r="D896">
        <v>73</v>
      </c>
      <c r="E896">
        <v>576</v>
      </c>
      <c r="F896">
        <f t="shared" si="13"/>
        <v>10</v>
      </c>
      <c r="G896" t="str">
        <f>STANDINGS_W[[#This Row],[League]]&amp;STANDINGS_W[[#This Row],[Team]]</f>
        <v>$150 Draft Champions Feb 03 1:00 pm Lg.3651High Society</v>
      </c>
    </row>
    <row r="897" spans="1:7" x14ac:dyDescent="0.25">
      <c r="A897">
        <v>2364</v>
      </c>
      <c r="B897" t="s">
        <v>1245</v>
      </c>
      <c r="C897" t="s">
        <v>1237</v>
      </c>
      <c r="D897">
        <v>72</v>
      </c>
      <c r="E897">
        <v>532</v>
      </c>
      <c r="F897">
        <f t="shared" si="13"/>
        <v>11</v>
      </c>
      <c r="G897" t="str">
        <f>STANDINGS_W[[#This Row],[League]]&amp;STANDINGS_W[[#This Row],[Team]]</f>
        <v>$150 Draft Champions Feb 03 1:00 pm Lg.3651Eskimo Thunder</v>
      </c>
    </row>
    <row r="898" spans="1:7" x14ac:dyDescent="0.25">
      <c r="A898">
        <v>2396</v>
      </c>
      <c r="B898" t="s">
        <v>1242</v>
      </c>
      <c r="C898" t="s">
        <v>1237</v>
      </c>
      <c r="D898">
        <v>72</v>
      </c>
      <c r="E898">
        <v>532</v>
      </c>
      <c r="F898">
        <f t="shared" si="13"/>
        <v>12</v>
      </c>
      <c r="G898" t="str">
        <f>STANDINGS_W[[#This Row],[League]]&amp;STANDINGS_W[[#This Row],[Team]]</f>
        <v>$150 Draft Champions Feb 03 1:00 pm Lg.3651Toledo Mud Hens</v>
      </c>
    </row>
    <row r="899" spans="1:7" x14ac:dyDescent="0.25">
      <c r="A899">
        <v>2521</v>
      </c>
      <c r="B899" t="s">
        <v>1246</v>
      </c>
      <c r="C899" t="s">
        <v>1237</v>
      </c>
      <c r="D899">
        <v>69</v>
      </c>
      <c r="E899">
        <v>398.5</v>
      </c>
      <c r="F899">
        <f t="shared" ref="F899:F962" si="14">IF(C899=C898,F898+1,1)</f>
        <v>13</v>
      </c>
      <c r="G899" t="str">
        <f>STANDINGS_W[[#This Row],[League]]&amp;STANDINGS_W[[#This Row],[Team]]</f>
        <v>$150 Draft Champions Feb 03 1:00 pm Lg.3651SmellNiceWithBartoloColon</v>
      </c>
    </row>
    <row r="900" spans="1:7" x14ac:dyDescent="0.25">
      <c r="A900">
        <v>2700</v>
      </c>
      <c r="B900" t="s">
        <v>98</v>
      </c>
      <c r="C900" t="s">
        <v>1237</v>
      </c>
      <c r="D900">
        <v>64</v>
      </c>
      <c r="E900">
        <v>220.5</v>
      </c>
      <c r="F900">
        <f t="shared" si="14"/>
        <v>14</v>
      </c>
      <c r="G900" t="str">
        <f>STANDINGS_W[[#This Row],[League]]&amp;STANDINGS_W[[#This Row],[Team]]</f>
        <v>$150 Draft Champions Feb 03 1:00 pm Lg.3651Team Ward</v>
      </c>
    </row>
    <row r="901" spans="1:7" x14ac:dyDescent="0.25">
      <c r="A901">
        <v>2774</v>
      </c>
      <c r="B901" t="s">
        <v>1236</v>
      </c>
      <c r="C901" t="s">
        <v>1237</v>
      </c>
      <c r="D901">
        <v>61</v>
      </c>
      <c r="E901">
        <v>139</v>
      </c>
      <c r="F901">
        <f t="shared" si="14"/>
        <v>15</v>
      </c>
      <c r="G901" t="str">
        <f>STANDINGS_W[[#This Row],[League]]&amp;STANDINGS_W[[#This Row],[Team]]</f>
        <v>$150 Draft Champions Feb 03 1:00 pm Lg.3651Talons</v>
      </c>
    </row>
    <row r="902" spans="1:7" x14ac:dyDescent="0.25">
      <c r="A902">
        <v>206</v>
      </c>
      <c r="B902" t="s">
        <v>111</v>
      </c>
      <c r="C902" t="s">
        <v>1248</v>
      </c>
      <c r="D902">
        <v>104</v>
      </c>
      <c r="E902">
        <v>2705.5</v>
      </c>
      <c r="F902">
        <f t="shared" si="14"/>
        <v>1</v>
      </c>
      <c r="G902" t="str">
        <f>STANDINGS_W[[#This Row],[League]]&amp;STANDINGS_W[[#This Row],[Team]]</f>
        <v>$150 Draft Champions Feb 04 1:00 pm Lg.3653MustSeeTV314{DM2}</v>
      </c>
    </row>
    <row r="903" spans="1:7" x14ac:dyDescent="0.25">
      <c r="A903">
        <v>209</v>
      </c>
      <c r="B903" t="s">
        <v>284</v>
      </c>
      <c r="C903" t="s">
        <v>1248</v>
      </c>
      <c r="D903">
        <v>104</v>
      </c>
      <c r="E903">
        <v>2705.5</v>
      </c>
      <c r="F903">
        <f t="shared" si="14"/>
        <v>2</v>
      </c>
      <c r="G903" t="str">
        <f>STANDINGS_W[[#This Row],[League]]&amp;STANDINGS_W[[#This Row],[Team]]</f>
        <v>$150 Draft Champions Feb 04 1:00 pm Lg.3653Team Bloom</v>
      </c>
    </row>
    <row r="904" spans="1:7" x14ac:dyDescent="0.25">
      <c r="A904">
        <v>288</v>
      </c>
      <c r="B904" t="s">
        <v>56</v>
      </c>
      <c r="C904" t="s">
        <v>1248</v>
      </c>
      <c r="D904">
        <v>101</v>
      </c>
      <c r="E904">
        <v>2609</v>
      </c>
      <c r="F904">
        <f t="shared" si="14"/>
        <v>3</v>
      </c>
      <c r="G904" t="str">
        <f>STANDINGS_W[[#This Row],[League]]&amp;STANDINGS_W[[#This Row],[Team]]</f>
        <v>$150 Draft Champions Feb 04 1:00 pm Lg.3653DOUGHBOYS</v>
      </c>
    </row>
    <row r="905" spans="1:7" x14ac:dyDescent="0.25">
      <c r="A905">
        <v>332</v>
      </c>
      <c r="B905" t="s">
        <v>1253</v>
      </c>
      <c r="C905" t="s">
        <v>1248</v>
      </c>
      <c r="D905">
        <v>100</v>
      </c>
      <c r="E905">
        <v>2566</v>
      </c>
      <c r="F905">
        <f t="shared" si="14"/>
        <v>4</v>
      </c>
      <c r="G905" t="str">
        <f>STANDINGS_W[[#This Row],[League]]&amp;STANDINGS_W[[#This Row],[Team]]</f>
        <v>$150 Draft Champions Feb 04 1:00 pm Lg.3653G squared &lt;Feb&gt;</v>
      </c>
    </row>
    <row r="906" spans="1:7" x14ac:dyDescent="0.25">
      <c r="A906">
        <v>376</v>
      </c>
      <c r="B906" t="s">
        <v>1251</v>
      </c>
      <c r="C906" t="s">
        <v>1248</v>
      </c>
      <c r="D906">
        <v>99</v>
      </c>
      <c r="E906">
        <v>2518.5</v>
      </c>
      <c r="F906">
        <f t="shared" si="14"/>
        <v>5</v>
      </c>
      <c r="G906" t="str">
        <f>STANDINGS_W[[#This Row],[League]]&amp;STANDINGS_W[[#This Row],[Team]]</f>
        <v>$150 Draft Champions Feb 04 1:00 pm Lg.3653DAYTON RAIDERS</v>
      </c>
    </row>
    <row r="907" spans="1:7" x14ac:dyDescent="0.25">
      <c r="A907">
        <v>487</v>
      </c>
      <c r="B907" t="s">
        <v>1252</v>
      </c>
      <c r="C907" t="s">
        <v>1248</v>
      </c>
      <c r="D907">
        <v>97</v>
      </c>
      <c r="E907">
        <v>2416.5</v>
      </c>
      <c r="F907">
        <f t="shared" si="14"/>
        <v>6</v>
      </c>
      <c r="G907" t="str">
        <f>STANDINGS_W[[#This Row],[League]]&amp;STANDINGS_W[[#This Row],[Team]]</f>
        <v>$150 Draft Champions Feb 04 1:00 pm Lg.3653MVPunisher</v>
      </c>
    </row>
    <row r="908" spans="1:7" x14ac:dyDescent="0.25">
      <c r="A908">
        <v>507</v>
      </c>
      <c r="B908" t="s">
        <v>1250</v>
      </c>
      <c r="C908" t="s">
        <v>1248</v>
      </c>
      <c r="D908">
        <v>97</v>
      </c>
      <c r="E908">
        <v>2416.5</v>
      </c>
      <c r="F908">
        <f t="shared" si="14"/>
        <v>7</v>
      </c>
      <c r="G908" t="str">
        <f>STANDINGS_W[[#This Row],[League]]&amp;STANDINGS_W[[#This Row],[Team]]</f>
        <v>$150 Draft Champions Feb 04 1:00 pm Lg.3653Team McLain</v>
      </c>
    </row>
    <row r="909" spans="1:7" x14ac:dyDescent="0.25">
      <c r="A909">
        <v>879</v>
      </c>
      <c r="B909" t="s">
        <v>451</v>
      </c>
      <c r="C909" t="s">
        <v>1248</v>
      </c>
      <c r="D909">
        <v>91</v>
      </c>
      <c r="E909">
        <v>2007.5</v>
      </c>
      <c r="F909">
        <f t="shared" si="14"/>
        <v>8</v>
      </c>
      <c r="G909" t="str">
        <f>STANDINGS_W[[#This Row],[League]]&amp;STANDINGS_W[[#This Row],[Team]]</f>
        <v>$150 Draft Champions Feb 04 1:00 pm Lg.3653Captain Crunch 4</v>
      </c>
    </row>
    <row r="910" spans="1:7" x14ac:dyDescent="0.25">
      <c r="A910">
        <v>2120</v>
      </c>
      <c r="B910" t="s">
        <v>55</v>
      </c>
      <c r="C910" t="s">
        <v>1248</v>
      </c>
      <c r="D910">
        <v>76</v>
      </c>
      <c r="E910">
        <v>755.5</v>
      </c>
      <c r="F910">
        <f t="shared" si="14"/>
        <v>9</v>
      </c>
      <c r="G910" t="str">
        <f>STANDINGS_W[[#This Row],[League]]&amp;STANDINGS_W[[#This Row],[Team]]</f>
        <v>$150 Draft Champions Feb 04 1:00 pm Lg.3653BALCO: HENNESSY &amp; PEDS</v>
      </c>
    </row>
    <row r="911" spans="1:7" x14ac:dyDescent="0.25">
      <c r="A911">
        <v>2244</v>
      </c>
      <c r="B911" t="s">
        <v>1254</v>
      </c>
      <c r="C911" t="s">
        <v>1248</v>
      </c>
      <c r="D911">
        <v>75</v>
      </c>
      <c r="E911">
        <v>679</v>
      </c>
      <c r="F911">
        <f t="shared" si="14"/>
        <v>10</v>
      </c>
      <c r="G911" t="str">
        <f>STANDINGS_W[[#This Row],[League]]&amp;STANDINGS_W[[#This Row],[Team]]</f>
        <v>$150 Draft Champions Feb 04 1:00 pm Lg.3653Team Boyd 2</v>
      </c>
    </row>
    <row r="912" spans="1:7" x14ac:dyDescent="0.25">
      <c r="A912">
        <v>2473</v>
      </c>
      <c r="B912" t="s">
        <v>375</v>
      </c>
      <c r="C912" t="s">
        <v>1248</v>
      </c>
      <c r="D912">
        <v>70</v>
      </c>
      <c r="E912">
        <v>438</v>
      </c>
      <c r="F912">
        <f t="shared" si="14"/>
        <v>11</v>
      </c>
      <c r="G912" t="str">
        <f>STANDINGS_W[[#This Row],[League]]&amp;STANDINGS_W[[#This Row],[Team]]</f>
        <v>$150 Draft Champions Feb 04 1:00 pm Lg.3653Jobu's Rum</v>
      </c>
    </row>
    <row r="913" spans="1:7" x14ac:dyDescent="0.25">
      <c r="A913">
        <v>2605</v>
      </c>
      <c r="B913" t="s">
        <v>161</v>
      </c>
      <c r="C913" t="s">
        <v>1248</v>
      </c>
      <c r="D913">
        <v>67</v>
      </c>
      <c r="E913">
        <v>321.5</v>
      </c>
      <c r="F913">
        <f t="shared" si="14"/>
        <v>12</v>
      </c>
      <c r="G913" t="str">
        <f>STANDINGS_W[[#This Row],[League]]&amp;STANDINGS_W[[#This Row],[Team]]</f>
        <v>$150 Draft Champions Feb 04 1:00 pm Lg.3653Wrecking Crew</v>
      </c>
    </row>
    <row r="914" spans="1:7" x14ac:dyDescent="0.25">
      <c r="A914">
        <v>2732</v>
      </c>
      <c r="B914" t="s">
        <v>1256</v>
      </c>
      <c r="C914" t="s">
        <v>1248</v>
      </c>
      <c r="D914">
        <v>62</v>
      </c>
      <c r="E914">
        <v>166</v>
      </c>
      <c r="F914">
        <f t="shared" si="14"/>
        <v>13</v>
      </c>
      <c r="G914" t="str">
        <f>STANDINGS_W[[#This Row],[League]]&amp;STANDINGS_W[[#This Row],[Team]]</f>
        <v>$150 Draft Champions Feb 04 1:00 pm Lg.3653BOSTON CUBS</v>
      </c>
    </row>
    <row r="915" spans="1:7" x14ac:dyDescent="0.25">
      <c r="A915">
        <v>2757</v>
      </c>
      <c r="B915" t="s">
        <v>1255</v>
      </c>
      <c r="C915" t="s">
        <v>1248</v>
      </c>
      <c r="D915">
        <v>62</v>
      </c>
      <c r="E915">
        <v>166</v>
      </c>
      <c r="F915">
        <f t="shared" si="14"/>
        <v>14</v>
      </c>
      <c r="G915" t="str">
        <f>STANDINGS_W[[#This Row],[League]]&amp;STANDINGS_W[[#This Row],[Team]]</f>
        <v>$150 Draft Champions Feb 04 1:00 pm Lg.3653The Todd Father</v>
      </c>
    </row>
    <row r="916" spans="1:7" x14ac:dyDescent="0.25">
      <c r="A916">
        <v>2837</v>
      </c>
      <c r="B916" t="s">
        <v>1249</v>
      </c>
      <c r="C916" t="s">
        <v>1248</v>
      </c>
      <c r="D916">
        <v>57</v>
      </c>
      <c r="E916">
        <v>74</v>
      </c>
      <c r="F916">
        <f t="shared" si="14"/>
        <v>15</v>
      </c>
      <c r="G916" t="str">
        <f>STANDINGS_W[[#This Row],[League]]&amp;STANDINGS_W[[#This Row],[Team]]</f>
        <v>$150 Draft Champions Feb 04 1:00 pm Lg.3653Stalking Butlers</v>
      </c>
    </row>
    <row r="917" spans="1:7" x14ac:dyDescent="0.25">
      <c r="A917">
        <v>106</v>
      </c>
      <c r="B917" t="s">
        <v>1260</v>
      </c>
      <c r="C917" t="s">
        <v>1258</v>
      </c>
      <c r="D917">
        <v>109</v>
      </c>
      <c r="E917">
        <v>2811.5</v>
      </c>
      <c r="F917">
        <f t="shared" si="14"/>
        <v>1</v>
      </c>
      <c r="G917" t="str">
        <f>STANDINGS_W[[#This Row],[League]]&amp;STANDINGS_W[[#This Row],[Team]]</f>
        <v>$150 Draft Champions Feb 05 1:00 pm Lg.3654TheFanAddict</v>
      </c>
    </row>
    <row r="918" spans="1:7" x14ac:dyDescent="0.25">
      <c r="A918">
        <v>178</v>
      </c>
      <c r="B918" t="s">
        <v>1259</v>
      </c>
      <c r="C918" t="s">
        <v>1258</v>
      </c>
      <c r="D918">
        <v>105</v>
      </c>
      <c r="E918">
        <v>2728.5</v>
      </c>
      <c r="F918">
        <f t="shared" si="14"/>
        <v>2</v>
      </c>
      <c r="G918" t="str">
        <f>STANDINGS_W[[#This Row],[League]]&amp;STANDINGS_W[[#This Row],[Team]]</f>
        <v>$150 Draft Champions Feb 05 1:00 pm Lg.3654Hickory High Huskers</v>
      </c>
    </row>
    <row r="919" spans="1:7" x14ac:dyDescent="0.25">
      <c r="A919">
        <v>212</v>
      </c>
      <c r="B919" t="s">
        <v>1263</v>
      </c>
      <c r="C919" t="s">
        <v>1258</v>
      </c>
      <c r="D919">
        <v>104</v>
      </c>
      <c r="E919">
        <v>2705.5</v>
      </c>
      <c r="F919">
        <f t="shared" si="14"/>
        <v>3</v>
      </c>
      <c r="G919" t="str">
        <f>STANDINGS_W[[#This Row],[League]]&amp;STANDINGS_W[[#This Row],[Team]]</f>
        <v>$150 Draft Champions Feb 05 1:00 pm Lg.3654Team Eliason 1</v>
      </c>
    </row>
    <row r="920" spans="1:7" x14ac:dyDescent="0.25">
      <c r="A920">
        <v>348</v>
      </c>
      <c r="B920" t="s">
        <v>1265</v>
      </c>
      <c r="C920" t="s">
        <v>1258</v>
      </c>
      <c r="D920">
        <v>100</v>
      </c>
      <c r="E920">
        <v>2566</v>
      </c>
      <c r="F920">
        <f t="shared" si="14"/>
        <v>4</v>
      </c>
      <c r="G920" t="str">
        <f>STANDINGS_W[[#This Row],[League]]&amp;STANDINGS_W[[#This Row],[Team]]</f>
        <v>$150 Draft Champions Feb 05 1:00 pm Lg.3654Rizzotos, capeesh?</v>
      </c>
    </row>
    <row r="921" spans="1:7" x14ac:dyDescent="0.25">
      <c r="A921">
        <v>354</v>
      </c>
      <c r="B921" t="s">
        <v>1269</v>
      </c>
      <c r="C921" t="s">
        <v>1258</v>
      </c>
      <c r="D921">
        <v>100</v>
      </c>
      <c r="E921">
        <v>2566</v>
      </c>
      <c r="F921">
        <f t="shared" si="14"/>
        <v>5</v>
      </c>
      <c r="G921" t="str">
        <f>STANDINGS_W[[#This Row],[League]]&amp;STANDINGS_W[[#This Row],[Team]]</f>
        <v>$150 Draft Champions Feb 05 1:00 pm Lg.3654Surrender Dorothy! (5)</v>
      </c>
    </row>
    <row r="922" spans="1:7" x14ac:dyDescent="0.25">
      <c r="A922">
        <v>1091</v>
      </c>
      <c r="B922" t="s">
        <v>1261</v>
      </c>
      <c r="C922" t="s">
        <v>1258</v>
      </c>
      <c r="D922">
        <v>89</v>
      </c>
      <c r="E922">
        <v>1852.5</v>
      </c>
      <c r="F922">
        <f t="shared" si="14"/>
        <v>6</v>
      </c>
      <c r="G922" t="str">
        <f>STANDINGS_W[[#This Row],[League]]&amp;STANDINGS_W[[#This Row],[Team]]</f>
        <v>$150 Draft Champions Feb 05 1:00 pm Lg.3654papa's 9</v>
      </c>
    </row>
    <row r="923" spans="1:7" x14ac:dyDescent="0.25">
      <c r="A923">
        <v>1154</v>
      </c>
      <c r="B923" t="s">
        <v>51</v>
      </c>
      <c r="C923" t="s">
        <v>1258</v>
      </c>
      <c r="D923">
        <v>88</v>
      </c>
      <c r="E923">
        <v>1779.5</v>
      </c>
      <c r="F923">
        <f t="shared" si="14"/>
        <v>7</v>
      </c>
      <c r="G923" t="str">
        <f>STANDINGS_W[[#This Row],[League]]&amp;STANDINGS_W[[#This Row],[Team]]</f>
        <v>$150 Draft Champions Feb 05 1:00 pm Lg.3654Team Kostern</v>
      </c>
    </row>
    <row r="924" spans="1:7" x14ac:dyDescent="0.25">
      <c r="A924">
        <v>1518</v>
      </c>
      <c r="B924" t="s">
        <v>194</v>
      </c>
      <c r="C924" t="s">
        <v>1258</v>
      </c>
      <c r="D924">
        <v>84</v>
      </c>
      <c r="E924">
        <v>1408.5</v>
      </c>
      <c r="F924">
        <f t="shared" si="14"/>
        <v>8</v>
      </c>
      <c r="G924" t="str">
        <f>STANDINGS_W[[#This Row],[League]]&amp;STANDINGS_W[[#This Row],[Team]]</f>
        <v>$150 Draft Champions Feb 05 1:00 pm Lg.3654Team Metivier</v>
      </c>
    </row>
    <row r="925" spans="1:7" x14ac:dyDescent="0.25">
      <c r="A925">
        <v>1941</v>
      </c>
      <c r="B925" t="s">
        <v>1266</v>
      </c>
      <c r="C925" t="s">
        <v>1258</v>
      </c>
      <c r="D925">
        <v>79</v>
      </c>
      <c r="E925">
        <v>980.5</v>
      </c>
      <c r="F925">
        <f t="shared" si="14"/>
        <v>9</v>
      </c>
      <c r="G925" t="str">
        <f>STANDINGS_W[[#This Row],[League]]&amp;STANDINGS_W[[#This Row],[Team]]</f>
        <v>$150 Draft Champions Feb 05 1:00 pm Lg.3654Team Bradford</v>
      </c>
    </row>
    <row r="926" spans="1:7" x14ac:dyDescent="0.25">
      <c r="A926">
        <v>1986</v>
      </c>
      <c r="B926" t="s">
        <v>1264</v>
      </c>
      <c r="C926" t="s">
        <v>1258</v>
      </c>
      <c r="D926">
        <v>78</v>
      </c>
      <c r="E926">
        <v>907.5</v>
      </c>
      <c r="F926">
        <f t="shared" si="14"/>
        <v>10</v>
      </c>
      <c r="G926" t="str">
        <f>STANDINGS_W[[#This Row],[League]]&amp;STANDINGS_W[[#This Row],[Team]]</f>
        <v>$150 Draft Champions Feb 05 1:00 pm Lg.3654FORGIVING STEVE BARTMAN</v>
      </c>
    </row>
    <row r="927" spans="1:7" x14ac:dyDescent="0.25">
      <c r="A927">
        <v>1992</v>
      </c>
      <c r="B927" t="s">
        <v>1268</v>
      </c>
      <c r="C927" t="s">
        <v>1258</v>
      </c>
      <c r="D927">
        <v>78</v>
      </c>
      <c r="E927">
        <v>907.5</v>
      </c>
      <c r="F927">
        <f t="shared" si="14"/>
        <v>11</v>
      </c>
      <c r="G927" t="str">
        <f>STANDINGS_W[[#This Row],[League]]&amp;STANDINGS_W[[#This Row],[Team]]</f>
        <v>$150 Draft Champions Feb 05 1:00 pm Lg.3654Hammerhead Yaks 2.0</v>
      </c>
    </row>
    <row r="928" spans="1:7" x14ac:dyDescent="0.25">
      <c r="A928">
        <v>2492</v>
      </c>
      <c r="B928" t="s">
        <v>1262</v>
      </c>
      <c r="C928" t="s">
        <v>1258</v>
      </c>
      <c r="D928">
        <v>70</v>
      </c>
      <c r="E928">
        <v>438</v>
      </c>
      <c r="F928">
        <f t="shared" si="14"/>
        <v>12</v>
      </c>
      <c r="G928" t="str">
        <f>STANDINGS_W[[#This Row],[League]]&amp;STANDINGS_W[[#This Row],[Team]]</f>
        <v>$150 Draft Champions Feb 05 1:00 pm Lg.3654Wayne Tolleson</v>
      </c>
    </row>
    <row r="929" spans="1:7" x14ac:dyDescent="0.25">
      <c r="A929">
        <v>2569</v>
      </c>
      <c r="B929" t="s">
        <v>1257</v>
      </c>
      <c r="C929" t="s">
        <v>1258</v>
      </c>
      <c r="D929">
        <v>68</v>
      </c>
      <c r="E929">
        <v>358.5</v>
      </c>
      <c r="F929">
        <f t="shared" si="14"/>
        <v>13</v>
      </c>
      <c r="G929" t="str">
        <f>STANDINGS_W[[#This Row],[League]]&amp;STANDINGS_W[[#This Row],[Team]]</f>
        <v>$150 Draft Champions Feb 05 1:00 pm Lg.3654ZZzZzZz</v>
      </c>
    </row>
    <row r="930" spans="1:7" x14ac:dyDescent="0.25">
      <c r="A930">
        <v>2585</v>
      </c>
      <c r="B930" t="s">
        <v>274</v>
      </c>
      <c r="C930" t="s">
        <v>1258</v>
      </c>
      <c r="D930">
        <v>67</v>
      </c>
      <c r="E930">
        <v>321.5</v>
      </c>
      <c r="F930">
        <f t="shared" si="14"/>
        <v>14</v>
      </c>
      <c r="G930" t="str">
        <f>STANDINGS_W[[#This Row],[League]]&amp;STANDINGS_W[[#This Row],[Team]]</f>
        <v>$150 Draft Champions Feb 05 1:00 pm Lg.3654MOBALL</v>
      </c>
    </row>
    <row r="931" spans="1:7" x14ac:dyDescent="0.25">
      <c r="A931">
        <v>2625</v>
      </c>
      <c r="B931" t="s">
        <v>1267</v>
      </c>
      <c r="C931" t="s">
        <v>1258</v>
      </c>
      <c r="D931">
        <v>66</v>
      </c>
      <c r="E931">
        <v>285.5</v>
      </c>
      <c r="F931">
        <f t="shared" si="14"/>
        <v>15</v>
      </c>
      <c r="G931" t="str">
        <f>STANDINGS_W[[#This Row],[League]]&amp;STANDINGS_W[[#This Row],[Team]]</f>
        <v>$150 Draft Champions Feb 05 1:00 pm Lg.3654Noodler Fun Monkey1</v>
      </c>
    </row>
    <row r="932" spans="1:7" x14ac:dyDescent="0.25">
      <c r="A932">
        <v>238</v>
      </c>
      <c r="B932" t="s">
        <v>177</v>
      </c>
      <c r="C932" t="s">
        <v>1271</v>
      </c>
      <c r="D932">
        <v>103</v>
      </c>
      <c r="E932">
        <v>2678</v>
      </c>
      <c r="F932">
        <f t="shared" si="14"/>
        <v>1</v>
      </c>
      <c r="G932" t="str">
        <f>STANDINGS_W[[#This Row],[League]]&amp;STANDINGS_W[[#This Row],[Team]]</f>
        <v>$150 Draft Champions Feb 05 1:00 pm Lg.3656Team JP3</v>
      </c>
    </row>
    <row r="933" spans="1:7" x14ac:dyDescent="0.25">
      <c r="A933">
        <v>583</v>
      </c>
      <c r="B933" t="s">
        <v>1270</v>
      </c>
      <c r="C933" t="s">
        <v>1271</v>
      </c>
      <c r="D933">
        <v>96</v>
      </c>
      <c r="E933">
        <v>2358</v>
      </c>
      <c r="F933">
        <f t="shared" si="14"/>
        <v>2</v>
      </c>
      <c r="G933" t="str">
        <f>STANDINGS_W[[#This Row],[League]]&amp;STANDINGS_W[[#This Row],[Team]]</f>
        <v>$150 Draft Champions Feb 05 1:00 pm Lg.3656Wango Tango</v>
      </c>
    </row>
    <row r="934" spans="1:7" x14ac:dyDescent="0.25">
      <c r="A934">
        <v>648</v>
      </c>
      <c r="B934" t="s">
        <v>145</v>
      </c>
      <c r="C934" t="s">
        <v>1271</v>
      </c>
      <c r="D934">
        <v>94</v>
      </c>
      <c r="E934">
        <v>2239.5</v>
      </c>
      <c r="F934">
        <f t="shared" si="14"/>
        <v>3</v>
      </c>
      <c r="G934" t="str">
        <f>STANDINGS_W[[#This Row],[League]]&amp;STANDINGS_W[[#This Row],[Team]]</f>
        <v>$150 Draft Champions Feb 05 1:00 pm Lg.3656BugEaters</v>
      </c>
    </row>
    <row r="935" spans="1:7" x14ac:dyDescent="0.25">
      <c r="A935">
        <v>1067</v>
      </c>
      <c r="B935" t="s">
        <v>1275</v>
      </c>
      <c r="C935" t="s">
        <v>1271</v>
      </c>
      <c r="D935">
        <v>89</v>
      </c>
      <c r="E935">
        <v>1852.5</v>
      </c>
      <c r="F935">
        <f t="shared" si="14"/>
        <v>4</v>
      </c>
      <c r="G935" t="str">
        <f>STANDINGS_W[[#This Row],[League]]&amp;STANDINGS_W[[#This Row],[Team]]</f>
        <v>$150 Draft Champions Feb 05 1:00 pm Lg.3656STL Cards 23</v>
      </c>
    </row>
    <row r="936" spans="1:7" x14ac:dyDescent="0.25">
      <c r="A936">
        <v>1070</v>
      </c>
      <c r="B936" t="s">
        <v>1278</v>
      </c>
      <c r="C936" t="s">
        <v>1271</v>
      </c>
      <c r="D936">
        <v>89</v>
      </c>
      <c r="E936">
        <v>1852.5</v>
      </c>
      <c r="F936">
        <f t="shared" si="14"/>
        <v>5</v>
      </c>
      <c r="G936" t="str">
        <f>STANDINGS_W[[#This Row],[League]]&amp;STANDINGS_W[[#This Row],[Team]]</f>
        <v>$150 Draft Champions Feb 05 1:00 pm Lg.3656SpinningSeams10</v>
      </c>
    </row>
    <row r="937" spans="1:7" x14ac:dyDescent="0.25">
      <c r="A937">
        <v>1190</v>
      </c>
      <c r="B937" t="s">
        <v>399</v>
      </c>
      <c r="C937" t="s">
        <v>1271</v>
      </c>
      <c r="D937">
        <v>87</v>
      </c>
      <c r="E937">
        <v>1700.5</v>
      </c>
      <c r="F937">
        <f t="shared" si="14"/>
        <v>6</v>
      </c>
      <c r="G937" t="str">
        <f>STANDINGS_W[[#This Row],[League]]&amp;STANDINGS_W[[#This Row],[Team]]</f>
        <v>$150 Draft Champions Feb 05 1:00 pm Lg.3656Kickin' Chickens</v>
      </c>
    </row>
    <row r="938" spans="1:7" x14ac:dyDescent="0.25">
      <c r="A938">
        <v>1245</v>
      </c>
      <c r="B938" t="s">
        <v>323</v>
      </c>
      <c r="C938" t="s">
        <v>1271</v>
      </c>
      <c r="D938">
        <v>87</v>
      </c>
      <c r="E938">
        <v>1700.5</v>
      </c>
      <c r="F938">
        <f t="shared" si="14"/>
        <v>7</v>
      </c>
      <c r="G938" t="str">
        <f>STANDINGS_W[[#This Row],[League]]&amp;STANDINGS_W[[#This Row],[Team]]</f>
        <v>$150 Draft Champions Feb 05 1:00 pm Lg.3656White Trash</v>
      </c>
    </row>
    <row r="939" spans="1:7" x14ac:dyDescent="0.25">
      <c r="A939">
        <v>1366</v>
      </c>
      <c r="B939" t="s">
        <v>152</v>
      </c>
      <c r="C939" t="s">
        <v>1271</v>
      </c>
      <c r="D939">
        <v>85</v>
      </c>
      <c r="E939">
        <v>1503.5</v>
      </c>
      <c r="F939">
        <f t="shared" si="14"/>
        <v>8</v>
      </c>
      <c r="G939" t="str">
        <f>STANDINGS_W[[#This Row],[League]]&amp;STANDINGS_W[[#This Row],[Team]]</f>
        <v>$150 Draft Champions Feb 05 1:00 pm Lg.3656Bronx Yankees (DC8)</v>
      </c>
    </row>
    <row r="940" spans="1:7" x14ac:dyDescent="0.25">
      <c r="A940">
        <v>1661</v>
      </c>
      <c r="B940" t="s">
        <v>189</v>
      </c>
      <c r="C940" t="s">
        <v>1271</v>
      </c>
      <c r="D940">
        <v>82</v>
      </c>
      <c r="E940">
        <v>1233</v>
      </c>
      <c r="F940">
        <f t="shared" si="14"/>
        <v>9</v>
      </c>
      <c r="G940" t="str">
        <f>STANDINGS_W[[#This Row],[League]]&amp;STANDINGS_W[[#This Row],[Team]]</f>
        <v>$150 Draft Champions Feb 05 1:00 pm Lg.3656Homer Hankies</v>
      </c>
    </row>
    <row r="941" spans="1:7" x14ac:dyDescent="0.25">
      <c r="A941">
        <v>1985</v>
      </c>
      <c r="B941" t="s">
        <v>1274</v>
      </c>
      <c r="C941" t="s">
        <v>1271</v>
      </c>
      <c r="D941">
        <v>78</v>
      </c>
      <c r="E941">
        <v>907.5</v>
      </c>
      <c r="F941">
        <f t="shared" si="14"/>
        <v>10</v>
      </c>
      <c r="G941" t="str">
        <f>STANDINGS_W[[#This Row],[League]]&amp;STANDINGS_W[[#This Row],[Team]]</f>
        <v>$150 Draft Champions Feb 05 1:00 pm Lg.3656Exspin</v>
      </c>
    </row>
    <row r="942" spans="1:7" x14ac:dyDescent="0.25">
      <c r="A942">
        <v>2026</v>
      </c>
      <c r="B942" t="s">
        <v>190</v>
      </c>
      <c r="C942" t="s">
        <v>1271</v>
      </c>
      <c r="D942">
        <v>78</v>
      </c>
      <c r="E942">
        <v>907.5</v>
      </c>
      <c r="F942">
        <f t="shared" si="14"/>
        <v>11</v>
      </c>
      <c r="G942" t="str">
        <f>STANDINGS_W[[#This Row],[League]]&amp;STANDINGS_W[[#This Row],[Team]]</f>
        <v>$150 Draft Champions Feb 05 1:00 pm Lg.3656Teheran You Apart</v>
      </c>
    </row>
    <row r="943" spans="1:7" x14ac:dyDescent="0.25">
      <c r="A943">
        <v>2135</v>
      </c>
      <c r="B943" t="s">
        <v>1277</v>
      </c>
      <c r="C943" t="s">
        <v>1271</v>
      </c>
      <c r="D943">
        <v>76</v>
      </c>
      <c r="E943">
        <v>755.5</v>
      </c>
      <c r="F943">
        <f t="shared" si="14"/>
        <v>12</v>
      </c>
      <c r="G943" t="str">
        <f>STANDINGS_W[[#This Row],[League]]&amp;STANDINGS_W[[#This Row],[Team]]</f>
        <v>$150 Draft Champions Feb 05 1:00 pm Lg.3656Dominance &amp; Submission III</v>
      </c>
    </row>
    <row r="944" spans="1:7" x14ac:dyDescent="0.25">
      <c r="A944">
        <v>2699</v>
      </c>
      <c r="B944" t="s">
        <v>1276</v>
      </c>
      <c r="C944" t="s">
        <v>1271</v>
      </c>
      <c r="D944">
        <v>64</v>
      </c>
      <c r="E944">
        <v>220.5</v>
      </c>
      <c r="F944">
        <f t="shared" si="14"/>
        <v>13</v>
      </c>
      <c r="G944" t="str">
        <f>STANDINGS_W[[#This Row],[League]]&amp;STANDINGS_W[[#This Row],[Team]]</f>
        <v>$150 Draft Champions Feb 05 1:00 pm Lg.3656Team To Be Named Later</v>
      </c>
    </row>
    <row r="945" spans="1:7" x14ac:dyDescent="0.25">
      <c r="A945">
        <v>2776</v>
      </c>
      <c r="B945" t="s">
        <v>1272</v>
      </c>
      <c r="C945" t="s">
        <v>1271</v>
      </c>
      <c r="D945">
        <v>61</v>
      </c>
      <c r="E945">
        <v>139</v>
      </c>
      <c r="F945">
        <f t="shared" si="14"/>
        <v>14</v>
      </c>
      <c r="G945" t="str">
        <f>STANDINGS_W[[#This Row],[League]]&amp;STANDINGS_W[[#This Row],[Team]]</f>
        <v>$150 Draft Champions Feb 05 1:00 pm Lg.3656Team Forgach</v>
      </c>
    </row>
    <row r="946" spans="1:7" x14ac:dyDescent="0.25">
      <c r="A946">
        <v>2858</v>
      </c>
      <c r="B946" t="s">
        <v>1273</v>
      </c>
      <c r="C946" t="s">
        <v>1271</v>
      </c>
      <c r="D946">
        <v>56</v>
      </c>
      <c r="E946">
        <v>58.5</v>
      </c>
      <c r="F946">
        <f t="shared" si="14"/>
        <v>15</v>
      </c>
      <c r="G946" t="str">
        <f>STANDINGS_W[[#This Row],[League]]&amp;STANDINGS_W[[#This Row],[Team]]</f>
        <v>$150 Draft Champions Feb 05 1:00 pm Lg.3656Team Trojak</v>
      </c>
    </row>
    <row r="947" spans="1:7" x14ac:dyDescent="0.25">
      <c r="A947">
        <v>219</v>
      </c>
      <c r="B947" t="s">
        <v>1283</v>
      </c>
      <c r="C947" t="s">
        <v>1279</v>
      </c>
      <c r="D947">
        <v>103</v>
      </c>
      <c r="E947">
        <v>2678</v>
      </c>
      <c r="F947">
        <f t="shared" si="14"/>
        <v>1</v>
      </c>
      <c r="G947" t="str">
        <f>STANDINGS_W[[#This Row],[League]]&amp;STANDINGS_W[[#This Row],[Team]]</f>
        <v>$150 Draft Champions Feb 06 1:00 pm Lg.3658Bartolo Colon's FitBit 3</v>
      </c>
    </row>
    <row r="948" spans="1:7" x14ac:dyDescent="0.25">
      <c r="A948">
        <v>253</v>
      </c>
      <c r="B948" t="s">
        <v>307</v>
      </c>
      <c r="C948" t="s">
        <v>1279</v>
      </c>
      <c r="D948">
        <v>102</v>
      </c>
      <c r="E948">
        <v>2646.5</v>
      </c>
      <c r="F948">
        <f t="shared" si="14"/>
        <v>2</v>
      </c>
      <c r="G948" t="str">
        <f>STANDINGS_W[[#This Row],[League]]&amp;STANDINGS_W[[#This Row],[Team]]</f>
        <v>$150 Draft Champions Feb 06 1:00 pm Lg.3658Famous Grouse</v>
      </c>
    </row>
    <row r="949" spans="1:7" x14ac:dyDescent="0.25">
      <c r="A949">
        <v>334</v>
      </c>
      <c r="B949" t="s">
        <v>120</v>
      </c>
      <c r="C949" t="s">
        <v>1279</v>
      </c>
      <c r="D949">
        <v>100</v>
      </c>
      <c r="E949">
        <v>2566</v>
      </c>
      <c r="F949">
        <f t="shared" si="14"/>
        <v>3</v>
      </c>
      <c r="G949" t="str">
        <f>STANDINGS_W[[#This Row],[League]]&amp;STANDINGS_W[[#This Row],[Team]]</f>
        <v>$150 Draft Champions Feb 06 1:00 pm Lg.3658Green Machine</v>
      </c>
    </row>
    <row r="950" spans="1:7" x14ac:dyDescent="0.25">
      <c r="A950">
        <v>339</v>
      </c>
      <c r="B950" t="s">
        <v>1285</v>
      </c>
      <c r="C950" t="s">
        <v>1279</v>
      </c>
      <c r="D950">
        <v>100</v>
      </c>
      <c r="E950">
        <v>2566</v>
      </c>
      <c r="F950">
        <f t="shared" si="14"/>
        <v>4</v>
      </c>
      <c r="G950" t="str">
        <f>STANDINGS_W[[#This Row],[League]]&amp;STANDINGS_W[[#This Row],[Team]]</f>
        <v>$150 Draft Champions Feb 06 1:00 pm Lg.3658Jonny Parlay's</v>
      </c>
    </row>
    <row r="951" spans="1:7" x14ac:dyDescent="0.25">
      <c r="A951">
        <v>738</v>
      </c>
      <c r="B951" t="s">
        <v>1286</v>
      </c>
      <c r="C951" t="s">
        <v>1279</v>
      </c>
      <c r="D951">
        <v>93</v>
      </c>
      <c r="E951">
        <v>2164.5</v>
      </c>
      <c r="F951">
        <f t="shared" si="14"/>
        <v>5</v>
      </c>
      <c r="G951" t="str">
        <f>STANDINGS_W[[#This Row],[League]]&amp;STANDINGS_W[[#This Row],[Team]]</f>
        <v>$150 Draft Champions Feb 06 1:00 pm Lg.3658House by Side of the Road</v>
      </c>
    </row>
    <row r="952" spans="1:7" x14ac:dyDescent="0.25">
      <c r="A952">
        <v>849</v>
      </c>
      <c r="B952" t="s">
        <v>107</v>
      </c>
      <c r="C952" t="s">
        <v>1279</v>
      </c>
      <c r="D952">
        <v>92</v>
      </c>
      <c r="E952">
        <v>2083</v>
      </c>
      <c r="F952">
        <f t="shared" si="14"/>
        <v>6</v>
      </c>
      <c r="G952" t="str">
        <f>STANDINGS_W[[#This Row],[League]]&amp;STANDINGS_W[[#This Row],[Team]]</f>
        <v>$150 Draft Champions Feb 06 1:00 pm Lg.3658Team Scott</v>
      </c>
    </row>
    <row r="953" spans="1:7" x14ac:dyDescent="0.25">
      <c r="A953">
        <v>1128</v>
      </c>
      <c r="B953" t="s">
        <v>1280</v>
      </c>
      <c r="C953" t="s">
        <v>1279</v>
      </c>
      <c r="D953">
        <v>88</v>
      </c>
      <c r="E953">
        <v>1779.5</v>
      </c>
      <c r="F953">
        <f t="shared" si="14"/>
        <v>7</v>
      </c>
      <c r="G953" t="str">
        <f>STANDINGS_W[[#This Row],[League]]&amp;STANDINGS_W[[#This Row],[Team]]</f>
        <v>$150 Draft Champions Feb 06 1:00 pm Lg.3658Long Beach Bums</v>
      </c>
    </row>
    <row r="954" spans="1:7" x14ac:dyDescent="0.25">
      <c r="A954">
        <v>1224</v>
      </c>
      <c r="B954" t="s">
        <v>1287</v>
      </c>
      <c r="C954" t="s">
        <v>1279</v>
      </c>
      <c r="D954">
        <v>87</v>
      </c>
      <c r="E954">
        <v>1700.5</v>
      </c>
      <c r="F954">
        <f t="shared" si="14"/>
        <v>8</v>
      </c>
      <c r="G954" t="str">
        <f>STANDINGS_W[[#This Row],[League]]&amp;STANDINGS_W[[#This Row],[Team]]</f>
        <v>$150 Draft Champions Feb 06 1:00 pm Lg.3658Team Nichols</v>
      </c>
    </row>
    <row r="955" spans="1:7" x14ac:dyDescent="0.25">
      <c r="A955">
        <v>1705</v>
      </c>
      <c r="B955" t="s">
        <v>7</v>
      </c>
      <c r="C955" t="s">
        <v>1279</v>
      </c>
      <c r="D955">
        <v>82</v>
      </c>
      <c r="E955">
        <v>1233</v>
      </c>
      <c r="F955">
        <f t="shared" si="14"/>
        <v>9</v>
      </c>
      <c r="G955" t="str">
        <f>STANDINGS_W[[#This Row],[League]]&amp;STANDINGS_W[[#This Row],[Team]]</f>
        <v>$150 Draft Champions Feb 06 1:00 pm Lg.3658Team Miller</v>
      </c>
    </row>
    <row r="956" spans="1:7" x14ac:dyDescent="0.25">
      <c r="A956">
        <v>1715</v>
      </c>
      <c r="B956" t="s">
        <v>1281</v>
      </c>
      <c r="C956" t="s">
        <v>1279</v>
      </c>
      <c r="D956">
        <v>82</v>
      </c>
      <c r="E956">
        <v>1233</v>
      </c>
      <c r="F956">
        <f t="shared" si="14"/>
        <v>10</v>
      </c>
      <c r="G956" t="str">
        <f>STANDINGS_W[[#This Row],[League]]&amp;STANDINGS_W[[#This Row],[Team]]</f>
        <v>$150 Draft Champions Feb 06 1:00 pm Lg.3658Thefanaddict &amp; Joe</v>
      </c>
    </row>
    <row r="957" spans="1:7" x14ac:dyDescent="0.25">
      <c r="A957">
        <v>1745</v>
      </c>
      <c r="B957" t="s">
        <v>1284</v>
      </c>
      <c r="C957" t="s">
        <v>1279</v>
      </c>
      <c r="D957">
        <v>81</v>
      </c>
      <c r="E957">
        <v>1147.5</v>
      </c>
      <c r="F957">
        <f t="shared" si="14"/>
        <v>11</v>
      </c>
      <c r="G957" t="str">
        <f>STANDINGS_W[[#This Row],[League]]&amp;STANDINGS_W[[#This Row],[Team]]</f>
        <v>$150 Draft Champions Feb 06 1:00 pm Lg.3658Golden Shower</v>
      </c>
    </row>
    <row r="958" spans="1:7" x14ac:dyDescent="0.25">
      <c r="A958">
        <v>1909</v>
      </c>
      <c r="B958" t="s">
        <v>498</v>
      </c>
      <c r="C958" t="s">
        <v>1279</v>
      </c>
      <c r="D958">
        <v>79</v>
      </c>
      <c r="E958">
        <v>980.5</v>
      </c>
      <c r="F958">
        <f t="shared" si="14"/>
        <v>12</v>
      </c>
      <c r="G958" t="str">
        <f>STANDINGS_W[[#This Row],[League]]&amp;STANDINGS_W[[#This Row],[Team]]</f>
        <v>$150 Draft Champions Feb 06 1:00 pm Lg.3658Gashouse Gorillas</v>
      </c>
    </row>
    <row r="959" spans="1:7" x14ac:dyDescent="0.25">
      <c r="A959">
        <v>2490</v>
      </c>
      <c r="B959" t="s">
        <v>889</v>
      </c>
      <c r="C959" t="s">
        <v>1279</v>
      </c>
      <c r="D959">
        <v>70</v>
      </c>
      <c r="E959">
        <v>438</v>
      </c>
      <c r="F959">
        <f t="shared" si="14"/>
        <v>13</v>
      </c>
      <c r="G959" t="str">
        <f>STANDINGS_W[[#This Row],[League]]&amp;STANDINGS_W[[#This Row],[Team]]</f>
        <v>$150 Draft Champions Feb 06 1:00 pm Lg.3658Team Thompson</v>
      </c>
    </row>
    <row r="960" spans="1:7" x14ac:dyDescent="0.25">
      <c r="A960">
        <v>2571</v>
      </c>
      <c r="B960" t="s">
        <v>379</v>
      </c>
      <c r="C960" t="s">
        <v>1279</v>
      </c>
      <c r="D960">
        <v>68</v>
      </c>
      <c r="E960">
        <v>358.5</v>
      </c>
      <c r="F960">
        <f t="shared" si="14"/>
        <v>14</v>
      </c>
      <c r="G960" t="str">
        <f>STANDINGS_W[[#This Row],[League]]&amp;STANDINGS_W[[#This Row],[Team]]</f>
        <v>$150 Draft Champions Feb 06 1:00 pm Lg.3658smackers V</v>
      </c>
    </row>
    <row r="961" spans="1:7" x14ac:dyDescent="0.25">
      <c r="A961">
        <v>2727</v>
      </c>
      <c r="B961" t="s">
        <v>1282</v>
      </c>
      <c r="C961" t="s">
        <v>1279</v>
      </c>
      <c r="D961">
        <v>63</v>
      </c>
      <c r="E961">
        <v>193</v>
      </c>
      <c r="F961">
        <f t="shared" si="14"/>
        <v>15</v>
      </c>
      <c r="G961" t="str">
        <f>STANDINGS_W[[#This Row],[League]]&amp;STANDINGS_W[[#This Row],[Team]]</f>
        <v>$150 Draft Champions Feb 06 1:00 pm Lg.3658The Somnambulants</v>
      </c>
    </row>
    <row r="962" spans="1:7" x14ac:dyDescent="0.25">
      <c r="A962">
        <v>30</v>
      </c>
      <c r="B962" t="s">
        <v>1292</v>
      </c>
      <c r="C962" t="s">
        <v>1289</v>
      </c>
      <c r="D962">
        <v>116</v>
      </c>
      <c r="E962">
        <v>2881</v>
      </c>
      <c r="F962">
        <f t="shared" si="14"/>
        <v>1</v>
      </c>
      <c r="G962" t="str">
        <f>STANDINGS_W[[#This Row],[League]]&amp;STANDINGS_W[[#This Row],[Team]]</f>
        <v>$150 Draft Champions Feb 06 1:00 pm Lg.3665Goblins Kill</v>
      </c>
    </row>
    <row r="963" spans="1:7" x14ac:dyDescent="0.25">
      <c r="A963">
        <v>488</v>
      </c>
      <c r="B963" t="s">
        <v>168</v>
      </c>
      <c r="C963" t="s">
        <v>1289</v>
      </c>
      <c r="D963">
        <v>97</v>
      </c>
      <c r="E963">
        <v>2416.5</v>
      </c>
      <c r="F963">
        <f t="shared" ref="F963:F1026" si="15">IF(C963=C962,F962+1,1)</f>
        <v>2</v>
      </c>
      <c r="G963" t="str">
        <f>STANDINGS_W[[#This Row],[League]]&amp;STANDINGS_W[[#This Row],[Team]]</f>
        <v>$150 Draft Champions Feb 06 1:00 pm Lg.3665Millertime1</v>
      </c>
    </row>
    <row r="964" spans="1:7" x14ac:dyDescent="0.25">
      <c r="A964">
        <v>605</v>
      </c>
      <c r="B964" t="s">
        <v>490</v>
      </c>
      <c r="C964" t="s">
        <v>1289</v>
      </c>
      <c r="D964">
        <v>95</v>
      </c>
      <c r="E964">
        <v>2298</v>
      </c>
      <c r="F964">
        <f t="shared" si="15"/>
        <v>3</v>
      </c>
      <c r="G964" t="str">
        <f>STANDINGS_W[[#This Row],[League]]&amp;STANDINGS_W[[#This Row],[Team]]</f>
        <v>$150 Draft Champions Feb 06 1:00 pm Lg.3665Fox Force Five</v>
      </c>
    </row>
    <row r="965" spans="1:7" x14ac:dyDescent="0.25">
      <c r="A965">
        <v>1302</v>
      </c>
      <c r="B965" t="s">
        <v>347</v>
      </c>
      <c r="C965" t="s">
        <v>1289</v>
      </c>
      <c r="D965">
        <v>86</v>
      </c>
      <c r="E965">
        <v>1608</v>
      </c>
      <c r="F965">
        <f t="shared" si="15"/>
        <v>4</v>
      </c>
      <c r="G965" t="str">
        <f>STANDINGS_W[[#This Row],[League]]&amp;STANDINGS_W[[#This Row],[Team]]</f>
        <v>$150 Draft Champions Feb 06 1:00 pm Lg.3665Plati-puses</v>
      </c>
    </row>
    <row r="966" spans="1:7" x14ac:dyDescent="0.25">
      <c r="A966">
        <v>1319</v>
      </c>
      <c r="B966" t="s">
        <v>1293</v>
      </c>
      <c r="C966" t="s">
        <v>1289</v>
      </c>
      <c r="D966">
        <v>86</v>
      </c>
      <c r="E966">
        <v>1608</v>
      </c>
      <c r="F966">
        <f t="shared" si="15"/>
        <v>5</v>
      </c>
      <c r="G966" t="str">
        <f>STANDINGS_W[[#This Row],[League]]&amp;STANDINGS_W[[#This Row],[Team]]</f>
        <v>$150 Draft Champions Feb 06 1:00 pm Lg.3665Team Camp</v>
      </c>
    </row>
    <row r="967" spans="1:7" x14ac:dyDescent="0.25">
      <c r="A967">
        <v>1351</v>
      </c>
      <c r="B967" t="s">
        <v>172</v>
      </c>
      <c r="C967" t="s">
        <v>1289</v>
      </c>
      <c r="D967">
        <v>86</v>
      </c>
      <c r="E967">
        <v>1608</v>
      </c>
      <c r="F967">
        <f t="shared" si="15"/>
        <v>6</v>
      </c>
      <c r="G967" t="str">
        <f>STANDINGS_W[[#This Row],[League]]&amp;STANDINGS_W[[#This Row],[Team]]</f>
        <v>$150 Draft Champions Feb 06 1:00 pm Lg.3665Wandering Wheelies</v>
      </c>
    </row>
    <row r="968" spans="1:7" x14ac:dyDescent="0.25">
      <c r="A968">
        <v>1416</v>
      </c>
      <c r="B968" t="s">
        <v>1294</v>
      </c>
      <c r="C968" t="s">
        <v>1289</v>
      </c>
      <c r="D968">
        <v>85</v>
      </c>
      <c r="E968">
        <v>1503.5</v>
      </c>
      <c r="F968">
        <f t="shared" si="15"/>
        <v>7</v>
      </c>
      <c r="G968" t="str">
        <f>STANDINGS_W[[#This Row],[League]]&amp;STANDINGS_W[[#This Row],[Team]]</f>
        <v>$150 Draft Champions Feb 06 1:00 pm Lg.3665Side Baby</v>
      </c>
    </row>
    <row r="969" spans="1:7" x14ac:dyDescent="0.25">
      <c r="A969">
        <v>1509</v>
      </c>
      <c r="B969" t="s">
        <v>1291</v>
      </c>
      <c r="C969" t="s">
        <v>1289</v>
      </c>
      <c r="D969">
        <v>84</v>
      </c>
      <c r="E969">
        <v>1408.5</v>
      </c>
      <c r="F969">
        <f t="shared" si="15"/>
        <v>8</v>
      </c>
      <c r="G969" t="str">
        <f>STANDINGS_W[[#This Row],[League]]&amp;STANDINGS_W[[#This Row],[Team]]</f>
        <v>$150 Draft Champions Feb 06 1:00 pm Lg.3665TP for my Bung-ho</v>
      </c>
    </row>
    <row r="970" spans="1:7" x14ac:dyDescent="0.25">
      <c r="A970">
        <v>1601</v>
      </c>
      <c r="B970" t="s">
        <v>196</v>
      </c>
      <c r="C970" t="s">
        <v>1289</v>
      </c>
      <c r="D970">
        <v>83</v>
      </c>
      <c r="E970">
        <v>1322</v>
      </c>
      <c r="F970">
        <f t="shared" si="15"/>
        <v>9</v>
      </c>
      <c r="G970" t="str">
        <f>STANDINGS_W[[#This Row],[League]]&amp;STANDINGS_W[[#This Row],[Team]]</f>
        <v>$150 Draft Champions Feb 06 1:00 pm Lg.3665Speed Kills</v>
      </c>
    </row>
    <row r="971" spans="1:7" x14ac:dyDescent="0.25">
      <c r="A971">
        <v>1629</v>
      </c>
      <c r="B971" t="s">
        <v>1290</v>
      </c>
      <c r="C971" t="s">
        <v>1289</v>
      </c>
      <c r="D971">
        <v>83</v>
      </c>
      <c r="E971">
        <v>1322</v>
      </c>
      <c r="F971">
        <f t="shared" si="15"/>
        <v>10</v>
      </c>
      <c r="G971" t="str">
        <f>STANDINGS_W[[#This Row],[League]]&amp;STANDINGS_W[[#This Row],[Team]]</f>
        <v>$150 Draft Champions Feb 06 1:00 pm Lg.3665What Was I Thinking</v>
      </c>
    </row>
    <row r="972" spans="1:7" x14ac:dyDescent="0.25">
      <c r="A972">
        <v>1689</v>
      </c>
      <c r="B972" t="s">
        <v>1295</v>
      </c>
      <c r="C972" t="s">
        <v>1289</v>
      </c>
      <c r="D972">
        <v>82</v>
      </c>
      <c r="E972">
        <v>1233</v>
      </c>
      <c r="F972">
        <f t="shared" si="15"/>
        <v>11</v>
      </c>
      <c r="G972" t="str">
        <f>STANDINGS_W[[#This Row],[League]]&amp;STANDINGS_W[[#This Row],[Team]]</f>
        <v>$150 Draft Champions Feb 06 1:00 pm Lg.3665Shake and Bake</v>
      </c>
    </row>
    <row r="973" spans="1:7" x14ac:dyDescent="0.25">
      <c r="A973">
        <v>1807</v>
      </c>
      <c r="B973" t="s">
        <v>484</v>
      </c>
      <c r="C973" t="s">
        <v>1289</v>
      </c>
      <c r="D973">
        <v>80</v>
      </c>
      <c r="E973">
        <v>1063.5</v>
      </c>
      <c r="F973">
        <f t="shared" si="15"/>
        <v>12</v>
      </c>
      <c r="G973" t="str">
        <f>STANDINGS_W[[#This Row],[League]]&amp;STANDINGS_W[[#This Row],[Team]]</f>
        <v>$150 Draft Champions Feb 06 1:00 pm Lg.3665Birdsnterps</v>
      </c>
    </row>
    <row r="974" spans="1:7" x14ac:dyDescent="0.25">
      <c r="A974">
        <v>2151</v>
      </c>
      <c r="B974" t="s">
        <v>1296</v>
      </c>
      <c r="C974" t="s">
        <v>1289</v>
      </c>
      <c r="D974">
        <v>76</v>
      </c>
      <c r="E974">
        <v>755.5</v>
      </c>
      <c r="F974">
        <f t="shared" si="15"/>
        <v>13</v>
      </c>
      <c r="G974" t="str">
        <f>STANDINGS_W[[#This Row],[League]]&amp;STANDINGS_W[[#This Row],[Team]]</f>
        <v>$150 Draft Champions Feb 06 1:00 pm Lg.3665N. Correan Nukes</v>
      </c>
    </row>
    <row r="975" spans="1:7" x14ac:dyDescent="0.25">
      <c r="A975">
        <v>2590</v>
      </c>
      <c r="B975" t="s">
        <v>1288</v>
      </c>
      <c r="C975" t="s">
        <v>1289</v>
      </c>
      <c r="D975">
        <v>67</v>
      </c>
      <c r="E975">
        <v>321.5</v>
      </c>
      <c r="F975">
        <f t="shared" si="15"/>
        <v>14</v>
      </c>
      <c r="G975" t="str">
        <f>STANDINGS_W[[#This Row],[League]]&amp;STANDINGS_W[[#This Row],[Team]]</f>
        <v>$150 Draft Champions Feb 06 1:00 pm Lg.3665Peculiar Features</v>
      </c>
    </row>
    <row r="976" spans="1:7" x14ac:dyDescent="0.25">
      <c r="A976">
        <v>2765</v>
      </c>
      <c r="B976" t="s">
        <v>1297</v>
      </c>
      <c r="C976" t="s">
        <v>1289</v>
      </c>
      <c r="D976">
        <v>61</v>
      </c>
      <c r="E976">
        <v>139</v>
      </c>
      <c r="F976">
        <f t="shared" si="15"/>
        <v>15</v>
      </c>
      <c r="G976" t="str">
        <f>STANDINGS_W[[#This Row],[League]]&amp;STANDINGS_W[[#This Row],[Team]]</f>
        <v>$150 Draft Champions Feb 06 1:00 pm Lg.3665Beasts of da Bay</v>
      </c>
    </row>
    <row r="977" spans="1:7" x14ac:dyDescent="0.25">
      <c r="A977">
        <v>136</v>
      </c>
      <c r="B977" t="s">
        <v>1310</v>
      </c>
      <c r="C977" t="s">
        <v>1299</v>
      </c>
      <c r="D977">
        <v>107</v>
      </c>
      <c r="E977">
        <v>2775.5</v>
      </c>
      <c r="F977">
        <f t="shared" si="15"/>
        <v>1</v>
      </c>
      <c r="G977" t="str">
        <f>STANDINGS_W[[#This Row],[League]]&amp;STANDINGS_W[[#This Row],[Team]]</f>
        <v>$150 Draft Champions Feb 07 1:00 pm Lg.3668Rowsdower</v>
      </c>
    </row>
    <row r="978" spans="1:7" x14ac:dyDescent="0.25">
      <c r="A978">
        <v>285</v>
      </c>
      <c r="B978" t="s">
        <v>251</v>
      </c>
      <c r="C978" t="s">
        <v>1299</v>
      </c>
      <c r="D978">
        <v>101</v>
      </c>
      <c r="E978">
        <v>2609</v>
      </c>
      <c r="F978">
        <f t="shared" si="15"/>
        <v>2</v>
      </c>
      <c r="G978" t="str">
        <f>STANDINGS_W[[#This Row],[League]]&amp;STANDINGS_W[[#This Row],[Team]]</f>
        <v>$150 Draft Champions Feb 07 1:00 pm Lg.3668Big Dickey</v>
      </c>
    </row>
    <row r="979" spans="1:7" x14ac:dyDescent="0.25">
      <c r="A979">
        <v>379</v>
      </c>
      <c r="B979" t="s">
        <v>1309</v>
      </c>
      <c r="C979" t="s">
        <v>1299</v>
      </c>
      <c r="D979">
        <v>99</v>
      </c>
      <c r="E979">
        <v>2518.5</v>
      </c>
      <c r="F979">
        <f t="shared" si="15"/>
        <v>3</v>
      </c>
      <c r="G979" t="str">
        <f>STANDINGS_W[[#This Row],[League]]&amp;STANDINGS_W[[#This Row],[Team]]</f>
        <v>$150 Draft Champions Feb 07 1:00 pm Lg.3668Down to the wire</v>
      </c>
    </row>
    <row r="980" spans="1:7" x14ac:dyDescent="0.25">
      <c r="A980">
        <v>533</v>
      </c>
      <c r="B980" t="s">
        <v>1304</v>
      </c>
      <c r="C980" t="s">
        <v>1299</v>
      </c>
      <c r="D980">
        <v>96</v>
      </c>
      <c r="E980">
        <v>2358</v>
      </c>
      <c r="F980">
        <f t="shared" si="15"/>
        <v>4</v>
      </c>
      <c r="G980" t="str">
        <f>STANDINGS_W[[#This Row],[League]]&amp;STANDINGS_W[[#This Row],[Team]]</f>
        <v>$150 Draft Champions Feb 07 1:00 pm Lg.3668Dead Red</v>
      </c>
    </row>
    <row r="981" spans="1:7" x14ac:dyDescent="0.25">
      <c r="A981">
        <v>631</v>
      </c>
      <c r="B981" t="s">
        <v>1298</v>
      </c>
      <c r="C981" t="s">
        <v>1299</v>
      </c>
      <c r="D981">
        <v>95</v>
      </c>
      <c r="E981">
        <v>2298</v>
      </c>
      <c r="F981">
        <f t="shared" si="15"/>
        <v>5</v>
      </c>
      <c r="G981" t="str">
        <f>STANDINGS_W[[#This Row],[League]]&amp;STANDINGS_W[[#This Row],[Team]]</f>
        <v>$150 Draft Champions Feb 07 1:00 pm Lg.3668Team Winhold</v>
      </c>
    </row>
    <row r="982" spans="1:7" x14ac:dyDescent="0.25">
      <c r="A982">
        <v>645</v>
      </c>
      <c r="B982" t="s">
        <v>1302</v>
      </c>
      <c r="C982" t="s">
        <v>1299</v>
      </c>
      <c r="D982">
        <v>94</v>
      </c>
      <c r="E982">
        <v>2239.5</v>
      </c>
      <c r="F982">
        <f t="shared" si="15"/>
        <v>6</v>
      </c>
      <c r="G982" t="str">
        <f>STANDINGS_W[[#This Row],[League]]&amp;STANDINGS_W[[#This Row],[Team]]</f>
        <v>$150 Draft Champions Feb 07 1:00 pm Lg.3668Black Star Don</v>
      </c>
    </row>
    <row r="983" spans="1:7" x14ac:dyDescent="0.25">
      <c r="A983">
        <v>729</v>
      </c>
      <c r="B983" t="s">
        <v>1300</v>
      </c>
      <c r="C983" t="s">
        <v>1299</v>
      </c>
      <c r="D983">
        <v>93</v>
      </c>
      <c r="E983">
        <v>2164.5</v>
      </c>
      <c r="F983">
        <f t="shared" si="15"/>
        <v>7</v>
      </c>
      <c r="G983" t="str">
        <f>STANDINGS_W[[#This Row],[League]]&amp;STANDINGS_W[[#This Row],[Team]]</f>
        <v>$150 Draft Champions Feb 07 1:00 pm Lg.3668Dirka Dirka Dinger</v>
      </c>
    </row>
    <row r="984" spans="1:7" x14ac:dyDescent="0.25">
      <c r="A984">
        <v>985</v>
      </c>
      <c r="B984" t="s">
        <v>1308</v>
      </c>
      <c r="C984" t="s">
        <v>1299</v>
      </c>
      <c r="D984">
        <v>90</v>
      </c>
      <c r="E984">
        <v>1929</v>
      </c>
      <c r="F984">
        <f t="shared" si="15"/>
        <v>8</v>
      </c>
      <c r="G984" t="str">
        <f>STANDINGS_W[[#This Row],[League]]&amp;STANDINGS_W[[#This Row],[Team]]</f>
        <v>$150 Draft Champions Feb 07 1:00 pm Lg.3668SLAAAYER</v>
      </c>
    </row>
    <row r="985" spans="1:7" x14ac:dyDescent="0.25">
      <c r="A985">
        <v>1914</v>
      </c>
      <c r="B985" t="s">
        <v>1301</v>
      </c>
      <c r="C985" t="s">
        <v>1299</v>
      </c>
      <c r="D985">
        <v>79</v>
      </c>
      <c r="E985">
        <v>980.5</v>
      </c>
      <c r="F985">
        <f t="shared" si="15"/>
        <v>9</v>
      </c>
      <c r="G985" t="str">
        <f>STANDINGS_W[[#This Row],[League]]&amp;STANDINGS_W[[#This Row],[Team]]</f>
        <v>$150 Draft Champions Feb 07 1:00 pm Lg.3668Ithaca Bombers II</v>
      </c>
    </row>
    <row r="986" spans="1:7" x14ac:dyDescent="0.25">
      <c r="A986">
        <v>1923</v>
      </c>
      <c r="B986" t="s">
        <v>1306</v>
      </c>
      <c r="C986" t="s">
        <v>1299</v>
      </c>
      <c r="D986">
        <v>79</v>
      </c>
      <c r="E986">
        <v>980.5</v>
      </c>
      <c r="F986">
        <f t="shared" si="15"/>
        <v>10</v>
      </c>
      <c r="G986" t="str">
        <f>STANDINGS_W[[#This Row],[League]]&amp;STANDINGS_W[[#This Row],[Team]]</f>
        <v>$150 Draft Champions Feb 07 1:00 pm Lg.3668Mustard Tigers</v>
      </c>
    </row>
    <row r="987" spans="1:7" x14ac:dyDescent="0.25">
      <c r="A987">
        <v>1947</v>
      </c>
      <c r="B987" t="s">
        <v>1307</v>
      </c>
      <c r="C987" t="s">
        <v>1299</v>
      </c>
      <c r="D987">
        <v>79</v>
      </c>
      <c r="E987">
        <v>980.5</v>
      </c>
      <c r="F987">
        <f t="shared" si="15"/>
        <v>11</v>
      </c>
      <c r="G987" t="str">
        <f>STANDINGS_W[[#This Row],[League]]&amp;STANDINGS_W[[#This Row],[Team]]</f>
        <v>$150 Draft Champions Feb 07 1:00 pm Lg.3668Team LeValley 5</v>
      </c>
    </row>
    <row r="988" spans="1:7" x14ac:dyDescent="0.25">
      <c r="A988">
        <v>2428</v>
      </c>
      <c r="B988" t="s">
        <v>1312</v>
      </c>
      <c r="C988" t="s">
        <v>1299</v>
      </c>
      <c r="D988">
        <v>71</v>
      </c>
      <c r="E988">
        <v>483</v>
      </c>
      <c r="F988">
        <f t="shared" si="15"/>
        <v>12</v>
      </c>
      <c r="G988" t="str">
        <f>STANDINGS_W[[#This Row],[League]]&amp;STANDINGS_W[[#This Row],[Team]]</f>
        <v>$150 Draft Champions Feb 07 1:00 pm Lg.3668Sasquatch</v>
      </c>
    </row>
    <row r="989" spans="1:7" x14ac:dyDescent="0.25">
      <c r="A989">
        <v>2446</v>
      </c>
      <c r="B989" t="s">
        <v>1303</v>
      </c>
      <c r="C989" t="s">
        <v>1299</v>
      </c>
      <c r="D989">
        <v>71</v>
      </c>
      <c r="E989">
        <v>483</v>
      </c>
      <c r="F989">
        <f t="shared" si="15"/>
        <v>13</v>
      </c>
      <c r="G989" t="str">
        <f>STANDINGS_W[[#This Row],[League]]&amp;STANDINGS_W[[#This Row],[Team]]</f>
        <v>$150 Draft Champions Feb 07 1:00 pm Lg.3668Tom Selleck's Moustache</v>
      </c>
    </row>
    <row r="990" spans="1:7" x14ac:dyDescent="0.25">
      <c r="A990">
        <v>2507</v>
      </c>
      <c r="B990" t="s">
        <v>1311</v>
      </c>
      <c r="C990" t="s">
        <v>1299</v>
      </c>
      <c r="D990">
        <v>69</v>
      </c>
      <c r="E990">
        <v>398.5</v>
      </c>
      <c r="F990">
        <f t="shared" si="15"/>
        <v>14</v>
      </c>
      <c r="G990" t="str">
        <f>STANDINGS_W[[#This Row],[League]]&amp;STANDINGS_W[[#This Row],[Team]]</f>
        <v>$150 Draft Champions Feb 07 1:00 pm Lg.3668Hubert Sumlin</v>
      </c>
    </row>
    <row r="991" spans="1:7" x14ac:dyDescent="0.25">
      <c r="A991">
        <v>2905</v>
      </c>
      <c r="B991" t="s">
        <v>1305</v>
      </c>
      <c r="C991" t="s">
        <v>1299</v>
      </c>
      <c r="D991">
        <v>45</v>
      </c>
      <c r="E991">
        <v>6</v>
      </c>
      <c r="F991">
        <f t="shared" si="15"/>
        <v>15</v>
      </c>
      <c r="G991" t="str">
        <f>STANDINGS_W[[#This Row],[League]]&amp;STANDINGS_W[[#This Row],[Team]]</f>
        <v>$150 Draft Champions Feb 07 1:00 pm Lg.3668Team Langenderfer</v>
      </c>
    </row>
    <row r="992" spans="1:7" x14ac:dyDescent="0.25">
      <c r="A992">
        <v>182</v>
      </c>
      <c r="B992" t="s">
        <v>1317</v>
      </c>
      <c r="C992" t="s">
        <v>1314</v>
      </c>
      <c r="D992">
        <v>105</v>
      </c>
      <c r="E992">
        <v>2728.5</v>
      </c>
      <c r="F992">
        <f t="shared" si="15"/>
        <v>1</v>
      </c>
      <c r="G992" t="str">
        <f>STANDINGS_W[[#This Row],[League]]&amp;STANDINGS_W[[#This Row],[Team]]</f>
        <v>$150 Draft Champions Feb 08 1:00 pm Lg.3669Maeda in America</v>
      </c>
    </row>
    <row r="993" spans="1:7" x14ac:dyDescent="0.25">
      <c r="A993">
        <v>293</v>
      </c>
      <c r="B993" t="s">
        <v>1316</v>
      </c>
      <c r="C993" t="s">
        <v>1314</v>
      </c>
      <c r="D993">
        <v>101</v>
      </c>
      <c r="E993">
        <v>2609</v>
      </c>
      <c r="F993">
        <f t="shared" si="15"/>
        <v>2</v>
      </c>
      <c r="G993" t="str">
        <f>STANDINGS_W[[#This Row],[League]]&amp;STANDINGS_W[[#This Row],[Team]]</f>
        <v>$150 Draft Champions Feb 08 1:00 pm Lg.3669Filthy Nasty and Verly</v>
      </c>
    </row>
    <row r="994" spans="1:7" x14ac:dyDescent="0.25">
      <c r="A994">
        <v>910</v>
      </c>
      <c r="B994" t="s">
        <v>1324</v>
      </c>
      <c r="C994" t="s">
        <v>1314</v>
      </c>
      <c r="D994">
        <v>91</v>
      </c>
      <c r="E994">
        <v>2007.5</v>
      </c>
      <c r="F994">
        <f t="shared" si="15"/>
        <v>3</v>
      </c>
      <c r="G994" t="str">
        <f>STANDINGS_W[[#This Row],[League]]&amp;STANDINGS_W[[#This Row],[Team]]</f>
        <v>$150 Draft Champions Feb 08 1:00 pm Lg.3669StoolPigeon</v>
      </c>
    </row>
    <row r="995" spans="1:7" x14ac:dyDescent="0.25">
      <c r="A995">
        <v>1027</v>
      </c>
      <c r="B995" t="s">
        <v>492</v>
      </c>
      <c r="C995" t="s">
        <v>1314</v>
      </c>
      <c r="D995">
        <v>89</v>
      </c>
      <c r="E995">
        <v>1852.5</v>
      </c>
      <c r="F995">
        <f t="shared" si="15"/>
        <v>4</v>
      </c>
      <c r="G995" t="str">
        <f>STANDINGS_W[[#This Row],[League]]&amp;STANDINGS_W[[#This Row],[Team]]</f>
        <v>$150 Draft Champions Feb 08 1:00 pm Lg.3669Arrickdale Warthogs</v>
      </c>
    </row>
    <row r="996" spans="1:7" x14ac:dyDescent="0.25">
      <c r="A996">
        <v>1233</v>
      </c>
      <c r="B996" t="s">
        <v>701</v>
      </c>
      <c r="C996" t="s">
        <v>1314</v>
      </c>
      <c r="D996">
        <v>87</v>
      </c>
      <c r="E996">
        <v>1700.5</v>
      </c>
      <c r="F996">
        <f t="shared" si="15"/>
        <v>5</v>
      </c>
      <c r="G996" t="str">
        <f>STANDINGS_W[[#This Row],[League]]&amp;STANDINGS_W[[#This Row],[Team]]</f>
        <v>$150 Draft Champions Feb 08 1:00 pm Lg.3669Team Shepherd</v>
      </c>
    </row>
    <row r="997" spans="1:7" x14ac:dyDescent="0.25">
      <c r="A997">
        <v>1278</v>
      </c>
      <c r="B997" t="s">
        <v>1319</v>
      </c>
      <c r="C997" t="s">
        <v>1314</v>
      </c>
      <c r="D997">
        <v>86</v>
      </c>
      <c r="E997">
        <v>1608</v>
      </c>
      <c r="F997">
        <f t="shared" si="15"/>
        <v>6</v>
      </c>
      <c r="G997" t="str">
        <f>STANDINGS_W[[#This Row],[League]]&amp;STANDINGS_W[[#This Row],[Team]]</f>
        <v>$150 Draft Champions Feb 08 1:00 pm Lg.3669Inspector BABIP 101</v>
      </c>
    </row>
    <row r="998" spans="1:7" x14ac:dyDescent="0.25">
      <c r="A998">
        <v>1473</v>
      </c>
      <c r="B998" t="s">
        <v>1322</v>
      </c>
      <c r="C998" t="s">
        <v>1314</v>
      </c>
      <c r="D998">
        <v>84</v>
      </c>
      <c r="E998">
        <v>1408.5</v>
      </c>
      <c r="F998">
        <f t="shared" si="15"/>
        <v>7</v>
      </c>
      <c r="G998" t="str">
        <f>STANDINGS_W[[#This Row],[League]]&amp;STANDINGS_W[[#This Row],[Team]]</f>
        <v>$150 Draft Champions Feb 08 1:00 pm Lg.3669CourageousNordicWarrior22</v>
      </c>
    </row>
    <row r="999" spans="1:7" x14ac:dyDescent="0.25">
      <c r="A999">
        <v>1666</v>
      </c>
      <c r="B999" t="s">
        <v>1321</v>
      </c>
      <c r="C999" t="s">
        <v>1314</v>
      </c>
      <c r="D999">
        <v>82</v>
      </c>
      <c r="E999">
        <v>1233</v>
      </c>
      <c r="F999">
        <f t="shared" si="15"/>
        <v>8</v>
      </c>
      <c r="G999" t="str">
        <f>STANDINGS_W[[#This Row],[League]]&amp;STANDINGS_W[[#This Row],[Team]]</f>
        <v>$150 Draft Champions Feb 08 1:00 pm Lg.3669Kissing Bandits</v>
      </c>
    </row>
    <row r="1000" spans="1:7" x14ac:dyDescent="0.25">
      <c r="A1000">
        <v>1753</v>
      </c>
      <c r="B1000" t="s">
        <v>131</v>
      </c>
      <c r="C1000" t="s">
        <v>1314</v>
      </c>
      <c r="D1000">
        <v>81</v>
      </c>
      <c r="E1000">
        <v>1147.5</v>
      </c>
      <c r="F1000">
        <f t="shared" si="15"/>
        <v>9</v>
      </c>
      <c r="G1000" t="str">
        <f>STANDINGS_W[[#This Row],[League]]&amp;STANDINGS_W[[#This Row],[Team]]</f>
        <v>$150 Draft Champions Feb 08 1:00 pm Lg.3669Las Vegas Blvd III</v>
      </c>
    </row>
    <row r="1001" spans="1:7" x14ac:dyDescent="0.25">
      <c r="A1001">
        <v>2215</v>
      </c>
      <c r="B1001" t="s">
        <v>1313</v>
      </c>
      <c r="C1001" t="s">
        <v>1314</v>
      </c>
      <c r="D1001">
        <v>75</v>
      </c>
      <c r="E1001">
        <v>679</v>
      </c>
      <c r="F1001">
        <f t="shared" si="15"/>
        <v>10</v>
      </c>
      <c r="G1001" t="str">
        <f>STANDINGS_W[[#This Row],[League]]&amp;STANDINGS_W[[#This Row],[Team]]</f>
        <v>$150 Draft Champions Feb 08 1:00 pm Lg.3669Dynamic Duo</v>
      </c>
    </row>
    <row r="1002" spans="1:7" x14ac:dyDescent="0.25">
      <c r="A1002">
        <v>2240</v>
      </c>
      <c r="B1002" t="s">
        <v>1320</v>
      </c>
      <c r="C1002" t="s">
        <v>1314</v>
      </c>
      <c r="D1002">
        <v>75</v>
      </c>
      <c r="E1002">
        <v>679</v>
      </c>
      <c r="F1002">
        <f t="shared" si="15"/>
        <v>11</v>
      </c>
      <c r="G1002" t="str">
        <f>STANDINGS_W[[#This Row],[League]]&amp;STANDINGS_W[[#This Row],[Team]]</f>
        <v>$150 Draft Champions Feb 08 1:00 pm Lg.3669THE TRIBE*</v>
      </c>
    </row>
    <row r="1003" spans="1:7" x14ac:dyDescent="0.25">
      <c r="A1003">
        <v>2304</v>
      </c>
      <c r="B1003" t="s">
        <v>1323</v>
      </c>
      <c r="C1003" t="s">
        <v>1314</v>
      </c>
      <c r="D1003">
        <v>74</v>
      </c>
      <c r="E1003">
        <v>621</v>
      </c>
      <c r="F1003">
        <f t="shared" si="15"/>
        <v>12</v>
      </c>
      <c r="G1003" t="str">
        <f>STANDINGS_W[[#This Row],[League]]&amp;STANDINGS_W[[#This Row],[Team]]</f>
        <v>$150 Draft Champions Feb 08 1:00 pm Lg.3669Team Chaloux</v>
      </c>
    </row>
    <row r="1004" spans="1:7" x14ac:dyDescent="0.25">
      <c r="A1004">
        <v>2344</v>
      </c>
      <c r="B1004" t="s">
        <v>1318</v>
      </c>
      <c r="C1004" t="s">
        <v>1314</v>
      </c>
      <c r="D1004">
        <v>73</v>
      </c>
      <c r="E1004">
        <v>576</v>
      </c>
      <c r="F1004">
        <f t="shared" si="15"/>
        <v>13</v>
      </c>
      <c r="G1004" t="str">
        <f>STANDINGS_W[[#This Row],[League]]&amp;STANDINGS_W[[#This Row],[Team]]</f>
        <v>$150 Draft Champions Feb 08 1:00 pm Lg.3669Team MCHUGH</v>
      </c>
    </row>
    <row r="1005" spans="1:7" x14ac:dyDescent="0.25">
      <c r="A1005">
        <v>2728</v>
      </c>
      <c r="B1005" t="s">
        <v>1325</v>
      </c>
      <c r="C1005" t="s">
        <v>1314</v>
      </c>
      <c r="D1005">
        <v>63</v>
      </c>
      <c r="E1005">
        <v>193</v>
      </c>
      <c r="F1005">
        <f t="shared" si="15"/>
        <v>14</v>
      </c>
      <c r="G1005" t="str">
        <f>STANDINGS_W[[#This Row],[League]]&amp;STANDINGS_W[[#This Row],[Team]]</f>
        <v>$150 Draft Champions Feb 08 1:00 pm Lg.3669Todd Packer</v>
      </c>
    </row>
    <row r="1006" spans="1:7" x14ac:dyDescent="0.25">
      <c r="A1006">
        <v>2844</v>
      </c>
      <c r="B1006" t="s">
        <v>1315</v>
      </c>
      <c r="C1006" t="s">
        <v>1314</v>
      </c>
      <c r="D1006">
        <v>57</v>
      </c>
      <c r="E1006">
        <v>74</v>
      </c>
      <c r="F1006">
        <f t="shared" si="15"/>
        <v>15</v>
      </c>
      <c r="G1006" t="str">
        <f>STANDINGS_W[[#This Row],[League]]&amp;STANDINGS_W[[#This Row],[Team]]</f>
        <v>$150 Draft Champions Feb 08 1:00 pm Lg.3669team osborne</v>
      </c>
    </row>
    <row r="1007" spans="1:7" x14ac:dyDescent="0.25">
      <c r="A1007">
        <v>119</v>
      </c>
      <c r="B1007" t="s">
        <v>1336</v>
      </c>
      <c r="C1007" t="s">
        <v>1327</v>
      </c>
      <c r="D1007">
        <v>108</v>
      </c>
      <c r="E1007">
        <v>2795</v>
      </c>
      <c r="F1007">
        <f t="shared" si="15"/>
        <v>1</v>
      </c>
      <c r="G1007" t="str">
        <f>STANDINGS_W[[#This Row],[League]]&amp;STANDINGS_W[[#This Row],[Team]]</f>
        <v>$150 Draft Champions Feb 08 1:00 pm Lg.3671Team Madsen</v>
      </c>
    </row>
    <row r="1008" spans="1:7" x14ac:dyDescent="0.25">
      <c r="A1008">
        <v>733</v>
      </c>
      <c r="B1008" t="s">
        <v>1331</v>
      </c>
      <c r="C1008" t="s">
        <v>1327</v>
      </c>
      <c r="D1008">
        <v>93</v>
      </c>
      <c r="E1008">
        <v>2164.5</v>
      </c>
      <c r="F1008">
        <f t="shared" si="15"/>
        <v>2</v>
      </c>
      <c r="G1008" t="str">
        <f>STANDINGS_W[[#This Row],[League]]&amp;STANDINGS_W[[#This Row],[Team]]</f>
        <v>$150 Draft Champions Feb 08 1:00 pm Lg.3671Forever Draft 4</v>
      </c>
    </row>
    <row r="1009" spans="1:7" x14ac:dyDescent="0.25">
      <c r="A1009">
        <v>778</v>
      </c>
      <c r="B1009" t="s">
        <v>1330</v>
      </c>
      <c r="C1009" t="s">
        <v>1327</v>
      </c>
      <c r="D1009">
        <v>93</v>
      </c>
      <c r="E1009">
        <v>2164.5</v>
      </c>
      <c r="F1009">
        <f t="shared" si="15"/>
        <v>3</v>
      </c>
      <c r="G1009" t="str">
        <f>STANDINGS_W[[#This Row],[League]]&amp;STANDINGS_W[[#This Row],[Team]]</f>
        <v>$150 Draft Champions Feb 08 1:00 pm Lg.3671Team palazzo</v>
      </c>
    </row>
    <row r="1010" spans="1:7" x14ac:dyDescent="0.25">
      <c r="A1010">
        <v>939</v>
      </c>
      <c r="B1010" t="s">
        <v>1335</v>
      </c>
      <c r="C1010" t="s">
        <v>1327</v>
      </c>
      <c r="D1010">
        <v>91</v>
      </c>
      <c r="E1010">
        <v>2007.5</v>
      </c>
      <c r="F1010">
        <f t="shared" si="15"/>
        <v>4</v>
      </c>
      <c r="G1010" t="str">
        <f>STANDINGS_W[[#This Row],[League]]&amp;STANDINGS_W[[#This Row],[Team]]</f>
        <v>$150 Draft Champions Feb 08 1:00 pm Lg.3671sLim picKens1</v>
      </c>
    </row>
    <row r="1011" spans="1:7" x14ac:dyDescent="0.25">
      <c r="A1011">
        <v>1198</v>
      </c>
      <c r="B1011" t="s">
        <v>1326</v>
      </c>
      <c r="C1011" t="s">
        <v>1327</v>
      </c>
      <c r="D1011">
        <v>87</v>
      </c>
      <c r="E1011">
        <v>1700.5</v>
      </c>
      <c r="F1011">
        <f t="shared" si="15"/>
        <v>5</v>
      </c>
      <c r="G1011" t="str">
        <f>STANDINGS_W[[#This Row],[League]]&amp;STANDINGS_W[[#This Row],[Team]]</f>
        <v>$150 Draft Champions Feb 08 1:00 pm Lg.3671Magic Jacks</v>
      </c>
    </row>
    <row r="1012" spans="1:7" x14ac:dyDescent="0.25">
      <c r="A1012">
        <v>1254</v>
      </c>
      <c r="B1012" t="s">
        <v>1337</v>
      </c>
      <c r="C1012" t="s">
        <v>1327</v>
      </c>
      <c r="D1012">
        <v>86</v>
      </c>
      <c r="E1012">
        <v>1608</v>
      </c>
      <c r="F1012">
        <f t="shared" si="15"/>
        <v>6</v>
      </c>
      <c r="G1012" t="str">
        <f>STANDINGS_W[[#This Row],[League]]&amp;STANDINGS_W[[#This Row],[Team]]</f>
        <v>$150 Draft Champions Feb 08 1:00 pm Lg.3671BADLANDERS</v>
      </c>
    </row>
    <row r="1013" spans="1:7" x14ac:dyDescent="0.25">
      <c r="A1013">
        <v>1529</v>
      </c>
      <c r="B1013" t="s">
        <v>102</v>
      </c>
      <c r="C1013" t="s">
        <v>1327</v>
      </c>
      <c r="D1013">
        <v>84</v>
      </c>
      <c r="E1013">
        <v>1408.5</v>
      </c>
      <c r="F1013">
        <f t="shared" si="15"/>
        <v>7</v>
      </c>
      <c r="G1013" t="str">
        <f>STANDINGS_W[[#This Row],[League]]&amp;STANDINGS_W[[#This Row],[Team]]</f>
        <v>$150 Draft Champions Feb 08 1:00 pm Lg.3671The Croneys</v>
      </c>
    </row>
    <row r="1014" spans="1:7" x14ac:dyDescent="0.25">
      <c r="A1014">
        <v>1560</v>
      </c>
      <c r="B1014" t="s">
        <v>1333</v>
      </c>
      <c r="C1014" t="s">
        <v>1327</v>
      </c>
      <c r="D1014">
        <v>83</v>
      </c>
      <c r="E1014">
        <v>1322</v>
      </c>
      <c r="F1014">
        <f t="shared" si="15"/>
        <v>8</v>
      </c>
      <c r="G1014" t="str">
        <f>STANDINGS_W[[#This Row],[League]]&amp;STANDINGS_W[[#This Row],[Team]]</f>
        <v>$150 Draft Champions Feb 08 1:00 pm Lg.3671D'Amico Fan Club</v>
      </c>
    </row>
    <row r="1015" spans="1:7" x14ac:dyDescent="0.25">
      <c r="A1015">
        <v>1623</v>
      </c>
      <c r="B1015" t="s">
        <v>286</v>
      </c>
      <c r="C1015" t="s">
        <v>1327</v>
      </c>
      <c r="D1015">
        <v>83</v>
      </c>
      <c r="E1015">
        <v>1322</v>
      </c>
      <c r="F1015">
        <f t="shared" si="15"/>
        <v>9</v>
      </c>
      <c r="G1015" t="str">
        <f>STANDINGS_W[[#This Row],[League]]&amp;STANDINGS_W[[#This Row],[Team]]</f>
        <v>$150 Draft Champions Feb 08 1:00 pm Lg.3671Team Williams</v>
      </c>
    </row>
    <row r="1016" spans="1:7" x14ac:dyDescent="0.25">
      <c r="A1016">
        <v>1806</v>
      </c>
      <c r="B1016" t="s">
        <v>1328</v>
      </c>
      <c r="C1016" t="s">
        <v>1327</v>
      </c>
      <c r="D1016">
        <v>80</v>
      </c>
      <c r="E1016">
        <v>1063.5</v>
      </c>
      <c r="F1016">
        <f t="shared" si="15"/>
        <v>10</v>
      </c>
      <c r="G1016" t="str">
        <f>STANDINGS_W[[#This Row],[League]]&amp;STANDINGS_W[[#This Row],[Team]]</f>
        <v>$150 Draft Champions Feb 08 1:00 pm Lg.3671Bavaro DC 2</v>
      </c>
    </row>
    <row r="1017" spans="1:7" x14ac:dyDescent="0.25">
      <c r="A1017">
        <v>1902</v>
      </c>
      <c r="B1017" t="s">
        <v>1334</v>
      </c>
      <c r="C1017" t="s">
        <v>1327</v>
      </c>
      <c r="D1017">
        <v>79</v>
      </c>
      <c r="E1017">
        <v>980.5</v>
      </c>
      <c r="F1017">
        <f t="shared" si="15"/>
        <v>11</v>
      </c>
      <c r="G1017" t="str">
        <f>STANDINGS_W[[#This Row],[League]]&amp;STANDINGS_W[[#This Row],[Team]]</f>
        <v>$150 Draft Champions Feb 08 1:00 pm Lg.3671Chico Lind's Hermanos - DC 73</v>
      </c>
    </row>
    <row r="1018" spans="1:7" x14ac:dyDescent="0.25">
      <c r="A1018">
        <v>2065</v>
      </c>
      <c r="B1018" t="s">
        <v>1329</v>
      </c>
      <c r="C1018" t="s">
        <v>1327</v>
      </c>
      <c r="D1018">
        <v>77</v>
      </c>
      <c r="E1018">
        <v>836</v>
      </c>
      <c r="F1018">
        <f t="shared" si="15"/>
        <v>12</v>
      </c>
      <c r="G1018" t="str">
        <f>STANDINGS_W[[#This Row],[League]]&amp;STANDINGS_W[[#This Row],[Team]]</f>
        <v>$150 Draft Champions Feb 08 1:00 pm Lg.3671Junior Wells</v>
      </c>
    </row>
    <row r="1019" spans="1:7" x14ac:dyDescent="0.25">
      <c r="A1019">
        <v>2345</v>
      </c>
      <c r="B1019" t="s">
        <v>1187</v>
      </c>
      <c r="C1019" t="s">
        <v>1327</v>
      </c>
      <c r="D1019">
        <v>73</v>
      </c>
      <c r="E1019">
        <v>576</v>
      </c>
      <c r="F1019">
        <f t="shared" si="15"/>
        <v>13</v>
      </c>
      <c r="G1019" t="str">
        <f>STANDINGS_W[[#This Row],[League]]&amp;STANDINGS_W[[#This Row],[Team]]</f>
        <v>$150 Draft Champions Feb 08 1:00 pm Lg.3671Team Murphy</v>
      </c>
    </row>
    <row r="1020" spans="1:7" x14ac:dyDescent="0.25">
      <c r="A1020">
        <v>2417</v>
      </c>
      <c r="B1020" t="s">
        <v>265</v>
      </c>
      <c r="C1020" t="s">
        <v>1327</v>
      </c>
      <c r="D1020">
        <v>71</v>
      </c>
      <c r="E1020">
        <v>483</v>
      </c>
      <c r="F1020">
        <f t="shared" si="15"/>
        <v>14</v>
      </c>
      <c r="G1020" t="str">
        <f>STANDINGS_W[[#This Row],[League]]&amp;STANDINGS_W[[#This Row],[Team]]</f>
        <v>$150 Draft Champions Feb 08 1:00 pm Lg.3671Dick Poles Staff</v>
      </c>
    </row>
    <row r="1021" spans="1:7" x14ac:dyDescent="0.25">
      <c r="A1021">
        <v>2447</v>
      </c>
      <c r="B1021" t="s">
        <v>1332</v>
      </c>
      <c r="C1021" t="s">
        <v>1327</v>
      </c>
      <c r="D1021">
        <v>71</v>
      </c>
      <c r="E1021">
        <v>483</v>
      </c>
      <c r="F1021">
        <f t="shared" si="15"/>
        <v>15</v>
      </c>
      <c r="G1021" t="str">
        <f>STANDINGS_W[[#This Row],[League]]&amp;STANDINGS_W[[#This Row],[Team]]</f>
        <v>$150 Draft Champions Feb 08 1:00 pm Lg.3671Truckers Inc</v>
      </c>
    </row>
    <row r="1022" spans="1:7" x14ac:dyDescent="0.25">
      <c r="A1022">
        <v>53</v>
      </c>
      <c r="B1022" t="s">
        <v>1347</v>
      </c>
      <c r="C1022" t="s">
        <v>1339</v>
      </c>
      <c r="D1022">
        <v>113</v>
      </c>
      <c r="E1022">
        <v>2856.5</v>
      </c>
      <c r="F1022">
        <f t="shared" si="15"/>
        <v>1</v>
      </c>
      <c r="G1022" t="str">
        <f>STANDINGS_W[[#This Row],[League]]&amp;STANDINGS_W[[#This Row],[Team]]</f>
        <v>$150 Draft Champions Feb 09 1:00 pm Lg.3672Hickory Hurricanes</v>
      </c>
    </row>
    <row r="1023" spans="1:7" x14ac:dyDescent="0.25">
      <c r="A1023">
        <v>218</v>
      </c>
      <c r="B1023" t="s">
        <v>1348</v>
      </c>
      <c r="C1023" t="s">
        <v>1339</v>
      </c>
      <c r="D1023">
        <v>104</v>
      </c>
      <c r="E1023">
        <v>2705.5</v>
      </c>
      <c r="F1023">
        <f t="shared" si="15"/>
        <v>2</v>
      </c>
      <c r="G1023" t="str">
        <f>STANDINGS_W[[#This Row],[League]]&amp;STANDINGS_W[[#This Row],[Team]]</f>
        <v>$150 Draft Champions Feb 09 1:00 pm Lg.3672When Puigs Fly</v>
      </c>
    </row>
    <row r="1024" spans="1:7" x14ac:dyDescent="0.25">
      <c r="A1024">
        <v>521</v>
      </c>
      <c r="B1024" t="s">
        <v>1338</v>
      </c>
      <c r="C1024" t="s">
        <v>1339</v>
      </c>
      <c r="D1024">
        <v>96</v>
      </c>
      <c r="E1024">
        <v>2358</v>
      </c>
      <c r="F1024">
        <f t="shared" si="15"/>
        <v>3</v>
      </c>
      <c r="G1024" t="str">
        <f>STANDINGS_W[[#This Row],[League]]&amp;STANDINGS_W[[#This Row],[Team]]</f>
        <v>$150 Draft Champions Feb 09 1:00 pm Lg.3672Bambino's Guacamole</v>
      </c>
    </row>
    <row r="1025" spans="1:7" x14ac:dyDescent="0.25">
      <c r="A1025">
        <v>697</v>
      </c>
      <c r="B1025" t="s">
        <v>1345</v>
      </c>
      <c r="C1025" t="s">
        <v>1339</v>
      </c>
      <c r="D1025">
        <v>94</v>
      </c>
      <c r="E1025">
        <v>2239.5</v>
      </c>
      <c r="F1025">
        <f t="shared" si="15"/>
        <v>4</v>
      </c>
      <c r="G1025" t="str">
        <f>STANDINGS_W[[#This Row],[League]]&amp;STANDINGS_W[[#This Row],[Team]]</f>
        <v>$150 Draft Champions Feb 09 1:00 pm Lg.3672This Dingo Ate Your Baby</v>
      </c>
    </row>
    <row r="1026" spans="1:7" x14ac:dyDescent="0.25">
      <c r="A1026">
        <v>718</v>
      </c>
      <c r="B1026" t="s">
        <v>11</v>
      </c>
      <c r="C1026" t="s">
        <v>1339</v>
      </c>
      <c r="D1026">
        <v>93</v>
      </c>
      <c r="E1026">
        <v>2164.5</v>
      </c>
      <c r="F1026">
        <f t="shared" si="15"/>
        <v>5</v>
      </c>
      <c r="G1026" t="str">
        <f>STANDINGS_W[[#This Row],[League]]&amp;STANDINGS_W[[#This Row],[Team]]</f>
        <v>$150 Draft Champions Feb 09 1:00 pm Lg.3672CRACKERJAX</v>
      </c>
    </row>
    <row r="1027" spans="1:7" x14ac:dyDescent="0.25">
      <c r="A1027">
        <v>1095</v>
      </c>
      <c r="B1027" t="s">
        <v>1344</v>
      </c>
      <c r="C1027" t="s">
        <v>1339</v>
      </c>
      <c r="D1027">
        <v>88</v>
      </c>
      <c r="E1027">
        <v>1779.5</v>
      </c>
      <c r="F1027">
        <f t="shared" ref="F1027:F1090" si="16">IF(C1027=C1026,F1026+1,1)</f>
        <v>6</v>
      </c>
      <c r="G1027" t="str">
        <f>STANDINGS_W[[#This Row],[League]]&amp;STANDINGS_W[[#This Row],[Team]]</f>
        <v>$150 Draft Champions Feb 09 1:00 pm Lg.3672All Braun No Brains</v>
      </c>
    </row>
    <row r="1028" spans="1:7" x14ac:dyDescent="0.25">
      <c r="A1028">
        <v>1671</v>
      </c>
      <c r="B1028" t="s">
        <v>175</v>
      </c>
      <c r="C1028" t="s">
        <v>1339</v>
      </c>
      <c r="D1028">
        <v>82</v>
      </c>
      <c r="E1028">
        <v>1233</v>
      </c>
      <c r="F1028">
        <f t="shared" si="16"/>
        <v>7</v>
      </c>
      <c r="G1028" t="str">
        <f>STANDINGS_W[[#This Row],[League]]&amp;STANDINGS_W[[#This Row],[Team]]</f>
        <v>$150 Draft Champions Feb 09 1:00 pm Lg.3672MFF Inc.</v>
      </c>
    </row>
    <row r="1029" spans="1:7" x14ac:dyDescent="0.25">
      <c r="A1029">
        <v>1813</v>
      </c>
      <c r="B1029" t="s">
        <v>1349</v>
      </c>
      <c r="C1029" t="s">
        <v>1339</v>
      </c>
      <c r="D1029">
        <v>80</v>
      </c>
      <c r="E1029">
        <v>1063.5</v>
      </c>
      <c r="F1029">
        <f t="shared" si="16"/>
        <v>8</v>
      </c>
      <c r="G1029" t="str">
        <f>STANDINGS_W[[#This Row],[League]]&amp;STANDINGS_W[[#This Row],[Team]]</f>
        <v>$150 Draft Champions Feb 09 1:00 pm Lg.3672Cary Boogie Nights</v>
      </c>
    </row>
    <row r="1030" spans="1:7" x14ac:dyDescent="0.25">
      <c r="A1030">
        <v>2013</v>
      </c>
      <c r="B1030" t="s">
        <v>1346</v>
      </c>
      <c r="C1030" t="s">
        <v>1339</v>
      </c>
      <c r="D1030">
        <v>78</v>
      </c>
      <c r="E1030">
        <v>907.5</v>
      </c>
      <c r="F1030">
        <f t="shared" si="16"/>
        <v>9</v>
      </c>
      <c r="G1030" t="str">
        <f>STANDINGS_W[[#This Row],[League]]&amp;STANDINGS_W[[#This Row],[Team]]</f>
        <v>$150 Draft Champions Feb 09 1:00 pm Lg.3672THE BOMB SQUAD</v>
      </c>
    </row>
    <row r="1031" spans="1:7" x14ac:dyDescent="0.25">
      <c r="A1031">
        <v>2264</v>
      </c>
      <c r="B1031" t="s">
        <v>1341</v>
      </c>
      <c r="C1031" t="s">
        <v>1339</v>
      </c>
      <c r="D1031">
        <v>75</v>
      </c>
      <c r="E1031">
        <v>679</v>
      </c>
      <c r="F1031">
        <f t="shared" si="16"/>
        <v>10</v>
      </c>
      <c r="G1031" t="str">
        <f>STANDINGS_W[[#This Row],[League]]&amp;STANDINGS_W[[#This Row],[Team]]</f>
        <v>$150 Draft Champions Feb 09 1:00 pm Lg.3672javacup</v>
      </c>
    </row>
    <row r="1032" spans="1:7" x14ac:dyDescent="0.25">
      <c r="A1032">
        <v>2274</v>
      </c>
      <c r="B1032" t="s">
        <v>1342</v>
      </c>
      <c r="C1032" t="s">
        <v>1339</v>
      </c>
      <c r="D1032">
        <v>74</v>
      </c>
      <c r="E1032">
        <v>621</v>
      </c>
      <c r="F1032">
        <f t="shared" si="16"/>
        <v>11</v>
      </c>
      <c r="G1032" t="str">
        <f>STANDINGS_W[[#This Row],[League]]&amp;STANDINGS_W[[#This Row],[Team]]</f>
        <v>$150 Draft Champions Feb 09 1:00 pm Lg.3672Dayton Raiders II</v>
      </c>
    </row>
    <row r="1033" spans="1:7" x14ac:dyDescent="0.25">
      <c r="A1033">
        <v>2493</v>
      </c>
      <c r="B1033" t="s">
        <v>1340</v>
      </c>
      <c r="C1033" t="s">
        <v>1339</v>
      </c>
      <c r="D1033">
        <v>69</v>
      </c>
      <c r="E1033">
        <v>398.5</v>
      </c>
      <c r="F1033">
        <f t="shared" si="16"/>
        <v>12</v>
      </c>
      <c r="G1033" t="str">
        <f>STANDINGS_W[[#This Row],[League]]&amp;STANDINGS_W[[#This Row],[Team]]</f>
        <v>$150 Draft Champions Feb 09 1:00 pm Lg.3672Abo's Wabos</v>
      </c>
    </row>
    <row r="1034" spans="1:7" x14ac:dyDescent="0.25">
      <c r="A1034">
        <v>2544</v>
      </c>
      <c r="B1034" t="s">
        <v>1343</v>
      </c>
      <c r="C1034" t="s">
        <v>1339</v>
      </c>
      <c r="D1034">
        <v>68</v>
      </c>
      <c r="E1034">
        <v>358.5</v>
      </c>
      <c r="F1034">
        <f t="shared" si="16"/>
        <v>13</v>
      </c>
      <c r="G1034" t="str">
        <f>STANDINGS_W[[#This Row],[League]]&amp;STANDINGS_W[[#This Row],[Team]]</f>
        <v>$150 Draft Champions Feb 09 1:00 pm Lg.3672Howard's Homers</v>
      </c>
    </row>
    <row r="1035" spans="1:7" x14ac:dyDescent="0.25">
      <c r="A1035">
        <v>2613</v>
      </c>
      <c r="B1035" t="s">
        <v>184</v>
      </c>
      <c r="C1035" t="s">
        <v>1339</v>
      </c>
      <c r="D1035">
        <v>66</v>
      </c>
      <c r="E1035">
        <v>285.5</v>
      </c>
      <c r="F1035">
        <f t="shared" si="16"/>
        <v>14</v>
      </c>
      <c r="G1035" t="str">
        <f>STANDINGS_W[[#This Row],[League]]&amp;STANDINGS_W[[#This Row],[Team]]</f>
        <v>$150 Draft Champions Feb 09 1:00 pm Lg.3672Elks Baby Elks</v>
      </c>
    </row>
    <row r="1036" spans="1:7" x14ac:dyDescent="0.25">
      <c r="A1036">
        <v>2735</v>
      </c>
      <c r="B1036" t="s">
        <v>167</v>
      </c>
      <c r="C1036" t="s">
        <v>1339</v>
      </c>
      <c r="D1036">
        <v>62</v>
      </c>
      <c r="E1036">
        <v>166</v>
      </c>
      <c r="F1036">
        <f t="shared" si="16"/>
        <v>15</v>
      </c>
      <c r="G1036" t="str">
        <f>STANDINGS_W[[#This Row],[League]]&amp;STANDINGS_W[[#This Row],[Team]]</f>
        <v>$150 Draft Champions Feb 09 1:00 pm Lg.3672Dillholes</v>
      </c>
    </row>
    <row r="1037" spans="1:7" x14ac:dyDescent="0.25">
      <c r="A1037">
        <v>94</v>
      </c>
      <c r="B1037" t="s">
        <v>210</v>
      </c>
      <c r="C1037" t="s">
        <v>1351</v>
      </c>
      <c r="D1037">
        <v>109</v>
      </c>
      <c r="E1037">
        <v>2811.5</v>
      </c>
      <c r="F1037">
        <f t="shared" si="16"/>
        <v>1</v>
      </c>
      <c r="G1037" t="str">
        <f>STANDINGS_W[[#This Row],[League]]&amp;STANDINGS_W[[#This Row],[Team]]</f>
        <v>$150 Draft Champions Feb 09 1:00 pm Lg.3675CC's Desperados</v>
      </c>
    </row>
    <row r="1038" spans="1:7" x14ac:dyDescent="0.25">
      <c r="A1038">
        <v>179</v>
      </c>
      <c r="B1038" t="s">
        <v>1354</v>
      </c>
      <c r="C1038" t="s">
        <v>1351</v>
      </c>
      <c r="D1038">
        <v>105</v>
      </c>
      <c r="E1038">
        <v>2728.5</v>
      </c>
      <c r="F1038">
        <f t="shared" si="16"/>
        <v>2</v>
      </c>
      <c r="G1038" t="str">
        <f>STANDINGS_W[[#This Row],[League]]&amp;STANDINGS_W[[#This Row],[Team]]</f>
        <v>$150 Draft Champions Feb 09 1:00 pm Lg.3675Ithaca Bombers III</v>
      </c>
    </row>
    <row r="1039" spans="1:7" x14ac:dyDescent="0.25">
      <c r="A1039">
        <v>357</v>
      </c>
      <c r="B1039" t="s">
        <v>1353</v>
      </c>
      <c r="C1039" t="s">
        <v>1351</v>
      </c>
      <c r="D1039">
        <v>100</v>
      </c>
      <c r="E1039">
        <v>2566</v>
      </c>
      <c r="F1039">
        <f t="shared" si="16"/>
        <v>3</v>
      </c>
      <c r="G1039" t="str">
        <f>STANDINGS_W[[#This Row],[League]]&amp;STANDINGS_W[[#This Row],[Team]]</f>
        <v>$150 Draft Champions Feb 09 1:00 pm Lg.3675Team Cook</v>
      </c>
    </row>
    <row r="1040" spans="1:7" x14ac:dyDescent="0.25">
      <c r="A1040">
        <v>380</v>
      </c>
      <c r="B1040" t="s">
        <v>536</v>
      </c>
      <c r="C1040" t="s">
        <v>1351</v>
      </c>
      <c r="D1040">
        <v>99</v>
      </c>
      <c r="E1040">
        <v>2518.5</v>
      </c>
      <c r="F1040">
        <f t="shared" si="16"/>
        <v>4</v>
      </c>
      <c r="G1040" t="str">
        <f>STANDINGS_W[[#This Row],[League]]&amp;STANDINGS_W[[#This Row],[Team]]</f>
        <v>$150 Draft Champions Feb 09 1:00 pm Lg.3675Fanton of the Opera</v>
      </c>
    </row>
    <row r="1041" spans="1:7" x14ac:dyDescent="0.25">
      <c r="A1041">
        <v>468</v>
      </c>
      <c r="B1041" t="s">
        <v>340</v>
      </c>
      <c r="C1041" t="s">
        <v>1351</v>
      </c>
      <c r="D1041">
        <v>98</v>
      </c>
      <c r="E1041">
        <v>2467</v>
      </c>
      <c r="F1041">
        <f t="shared" si="16"/>
        <v>5</v>
      </c>
      <c r="G1041" t="str">
        <f>STANDINGS_W[[#This Row],[League]]&amp;STANDINGS_W[[#This Row],[Team]]</f>
        <v>$150 Draft Champions Feb 09 1:00 pm Lg.3675Trill 2</v>
      </c>
    </row>
    <row r="1042" spans="1:7" x14ac:dyDescent="0.25">
      <c r="A1042">
        <v>764</v>
      </c>
      <c r="B1042" t="s">
        <v>1350</v>
      </c>
      <c r="C1042" t="s">
        <v>1351</v>
      </c>
      <c r="D1042">
        <v>93</v>
      </c>
      <c r="E1042">
        <v>2164.5</v>
      </c>
      <c r="F1042">
        <f t="shared" si="16"/>
        <v>6</v>
      </c>
      <c r="G1042" t="str">
        <f>STANDINGS_W[[#This Row],[League]]&amp;STANDINGS_W[[#This Row],[Team]]</f>
        <v>$150 Draft Champions Feb 09 1:00 pm Lg.3675Team Dorrian</v>
      </c>
    </row>
    <row r="1043" spans="1:7" x14ac:dyDescent="0.25">
      <c r="A1043">
        <v>1169</v>
      </c>
      <c r="B1043" t="s">
        <v>1355</v>
      </c>
      <c r="C1043" t="s">
        <v>1351</v>
      </c>
      <c r="D1043">
        <v>88</v>
      </c>
      <c r="E1043">
        <v>1779.5</v>
      </c>
      <c r="F1043">
        <f t="shared" si="16"/>
        <v>7</v>
      </c>
      <c r="G1043" t="str">
        <f>STANDINGS_W[[#This Row],[League]]&amp;STANDINGS_W[[#This Row],[Team]]</f>
        <v>$150 Draft Champions Feb 09 1:00 pm Lg.3675deadmoneyF</v>
      </c>
    </row>
    <row r="1044" spans="1:7" x14ac:dyDescent="0.25">
      <c r="A1044">
        <v>1195</v>
      </c>
      <c r="B1044" t="s">
        <v>1360</v>
      </c>
      <c r="C1044" t="s">
        <v>1351</v>
      </c>
      <c r="D1044">
        <v>87</v>
      </c>
      <c r="E1044">
        <v>1700.5</v>
      </c>
      <c r="F1044">
        <f t="shared" si="16"/>
        <v>8</v>
      </c>
      <c r="G1044" t="str">
        <f>STANDINGS_W[[#This Row],[League]]&amp;STANDINGS_W[[#This Row],[Team]]</f>
        <v>$150 Draft Champions Feb 09 1:00 pm Lg.3675Lollygaggers DC1</v>
      </c>
    </row>
    <row r="1045" spans="1:7" x14ac:dyDescent="0.25">
      <c r="A1045">
        <v>1915</v>
      </c>
      <c r="B1045" t="s">
        <v>1352</v>
      </c>
      <c r="C1045" t="s">
        <v>1351</v>
      </c>
      <c r="D1045">
        <v>79</v>
      </c>
      <c r="E1045">
        <v>980.5</v>
      </c>
      <c r="F1045">
        <f t="shared" si="16"/>
        <v>9</v>
      </c>
      <c r="G1045" t="str">
        <f>STANDINGS_W[[#This Row],[League]]&amp;STANDINGS_W[[#This Row],[Team]]</f>
        <v>$150 Draft Champions Feb 09 1:00 pm Lg.3675Jack and Jordan</v>
      </c>
    </row>
    <row r="1046" spans="1:7" x14ac:dyDescent="0.25">
      <c r="A1046">
        <v>2332</v>
      </c>
      <c r="B1046" t="s">
        <v>534</v>
      </c>
      <c r="C1046" t="s">
        <v>1351</v>
      </c>
      <c r="D1046">
        <v>73</v>
      </c>
      <c r="E1046">
        <v>576</v>
      </c>
      <c r="F1046">
        <f t="shared" si="16"/>
        <v>10</v>
      </c>
      <c r="G1046" t="str">
        <f>STANDINGS_W[[#This Row],[League]]&amp;STANDINGS_W[[#This Row],[Team]]</f>
        <v>$150 Draft Champions Feb 09 1:00 pm Lg.3675Light Tower Power</v>
      </c>
    </row>
    <row r="1047" spans="1:7" x14ac:dyDescent="0.25">
      <c r="A1047">
        <v>2513</v>
      </c>
      <c r="B1047" t="s">
        <v>1359</v>
      </c>
      <c r="C1047" t="s">
        <v>1351</v>
      </c>
      <c r="D1047">
        <v>69</v>
      </c>
      <c r="E1047">
        <v>398.5</v>
      </c>
      <c r="F1047">
        <f t="shared" si="16"/>
        <v>11</v>
      </c>
      <c r="G1047" t="str">
        <f>STANDINGS_W[[#This Row],[League]]&amp;STANDINGS_W[[#This Row],[Team]]</f>
        <v>$150 Draft Champions Feb 09 1:00 pm Lg.3675No Glove, No Love</v>
      </c>
    </row>
    <row r="1048" spans="1:7" x14ac:dyDescent="0.25">
      <c r="A1048">
        <v>2553</v>
      </c>
      <c r="B1048" t="s">
        <v>230</v>
      </c>
      <c r="C1048" t="s">
        <v>1351</v>
      </c>
      <c r="D1048">
        <v>68</v>
      </c>
      <c r="E1048">
        <v>358.5</v>
      </c>
      <c r="F1048">
        <f t="shared" si="16"/>
        <v>12</v>
      </c>
      <c r="G1048" t="str">
        <f>STANDINGS_W[[#This Row],[League]]&amp;STANDINGS_W[[#This Row],[Team]]</f>
        <v>$150 Draft Champions Feb 09 1:00 pm Lg.3675Team Hofmann</v>
      </c>
    </row>
    <row r="1049" spans="1:7" x14ac:dyDescent="0.25">
      <c r="A1049">
        <v>2796</v>
      </c>
      <c r="B1049" t="s">
        <v>1356</v>
      </c>
      <c r="C1049" t="s">
        <v>1351</v>
      </c>
      <c r="D1049">
        <v>60</v>
      </c>
      <c r="E1049">
        <v>119.5</v>
      </c>
      <c r="F1049">
        <f t="shared" si="16"/>
        <v>13</v>
      </c>
      <c r="G1049" t="str">
        <f>STANDINGS_W[[#This Row],[League]]&amp;STANDINGS_W[[#This Row],[Team]]</f>
        <v>$150 Draft Champions Feb 09 1:00 pm Lg.3675Team Keene</v>
      </c>
    </row>
    <row r="1050" spans="1:7" x14ac:dyDescent="0.25">
      <c r="A1050">
        <v>2800</v>
      </c>
      <c r="B1050" t="s">
        <v>1358</v>
      </c>
      <c r="C1050" t="s">
        <v>1351</v>
      </c>
      <c r="D1050">
        <v>59</v>
      </c>
      <c r="E1050">
        <v>102</v>
      </c>
      <c r="F1050">
        <f t="shared" si="16"/>
        <v>14</v>
      </c>
      <c r="G1050" t="str">
        <f>STANDINGS_W[[#This Row],[League]]&amp;STANDINGS_W[[#This Row],[Team]]</f>
        <v>$150 Draft Champions Feb 09 1:00 pm Lg.36757-Line</v>
      </c>
    </row>
    <row r="1051" spans="1:7" x14ac:dyDescent="0.25">
      <c r="A1051">
        <v>2907</v>
      </c>
      <c r="B1051" t="s">
        <v>1357</v>
      </c>
      <c r="C1051" t="s">
        <v>1351</v>
      </c>
      <c r="D1051">
        <v>43</v>
      </c>
      <c r="E1051">
        <v>4</v>
      </c>
      <c r="F1051">
        <f t="shared" si="16"/>
        <v>15</v>
      </c>
      <c r="G1051" t="str">
        <f>STANDINGS_W[[#This Row],[League]]&amp;STANDINGS_W[[#This Row],[Team]]</f>
        <v>$150 Draft Champions Feb 09 1:00 pm Lg.3675BrownBear BrownBear</v>
      </c>
    </row>
    <row r="1052" spans="1:7" x14ac:dyDescent="0.25">
      <c r="A1052">
        <v>528</v>
      </c>
      <c r="B1052" t="s">
        <v>1366</v>
      </c>
      <c r="C1052" t="s">
        <v>1362</v>
      </c>
      <c r="D1052">
        <v>96</v>
      </c>
      <c r="E1052">
        <v>2358</v>
      </c>
      <c r="F1052">
        <f t="shared" si="16"/>
        <v>1</v>
      </c>
      <c r="G1052" t="str">
        <f>STANDINGS_W[[#This Row],[League]]&amp;STANDINGS_W[[#This Row],[Team]]</f>
        <v>$150 Draft Champions Feb 10 1:00 pm Lg.3678Chalupa Batman 5</v>
      </c>
    </row>
    <row r="1053" spans="1:7" x14ac:dyDescent="0.25">
      <c r="A1053">
        <v>544</v>
      </c>
      <c r="B1053" t="s">
        <v>1373</v>
      </c>
      <c r="C1053" t="s">
        <v>1362</v>
      </c>
      <c r="D1053">
        <v>96</v>
      </c>
      <c r="E1053">
        <v>2358</v>
      </c>
      <c r="F1053">
        <f t="shared" si="16"/>
        <v>2</v>
      </c>
      <c r="G1053" t="str">
        <f>STANDINGS_W[[#This Row],[League]]&amp;STANDINGS_W[[#This Row],[Team]]</f>
        <v>$150 Draft Champions Feb 10 1:00 pm Lg.3678Junkball express</v>
      </c>
    </row>
    <row r="1054" spans="1:7" x14ac:dyDescent="0.25">
      <c r="A1054">
        <v>704</v>
      </c>
      <c r="B1054" t="s">
        <v>1367</v>
      </c>
      <c r="C1054" t="s">
        <v>1362</v>
      </c>
      <c r="D1054">
        <v>94</v>
      </c>
      <c r="E1054">
        <v>2239.5</v>
      </c>
      <c r="F1054">
        <f t="shared" si="16"/>
        <v>3</v>
      </c>
      <c r="G1054" t="str">
        <f>STANDINGS_W[[#This Row],[League]]&amp;STANDINGS_W[[#This Row],[Team]]</f>
        <v>$150 Draft Champions Feb 10 1:00 pm Lg.3678uski4</v>
      </c>
    </row>
    <row r="1055" spans="1:7" x14ac:dyDescent="0.25">
      <c r="A1055">
        <v>938</v>
      </c>
      <c r="B1055" t="s">
        <v>1177</v>
      </c>
      <c r="C1055" t="s">
        <v>1362</v>
      </c>
      <c r="D1055">
        <v>91</v>
      </c>
      <c r="E1055">
        <v>2007.5</v>
      </c>
      <c r="F1055">
        <f t="shared" si="16"/>
        <v>4</v>
      </c>
      <c r="G1055" t="str">
        <f>STANDINGS_W[[#This Row],[League]]&amp;STANDINGS_W[[#This Row],[Team]]</f>
        <v>$150 Draft Champions Feb 10 1:00 pm Lg.3678kotex army</v>
      </c>
    </row>
    <row r="1056" spans="1:7" x14ac:dyDescent="0.25">
      <c r="A1056">
        <v>966</v>
      </c>
      <c r="B1056" t="s">
        <v>1371</v>
      </c>
      <c r="C1056" t="s">
        <v>1362</v>
      </c>
      <c r="D1056">
        <v>90</v>
      </c>
      <c r="E1056">
        <v>1929</v>
      </c>
      <c r="F1056">
        <f t="shared" si="16"/>
        <v>5</v>
      </c>
      <c r="G1056" t="str">
        <f>STANDINGS_W[[#This Row],[League]]&amp;STANDINGS_W[[#This Row],[Team]]</f>
        <v>$150 Draft Champions Feb 10 1:00 pm Lg.3678King Of The Hill</v>
      </c>
    </row>
    <row r="1057" spans="1:7" x14ac:dyDescent="0.25">
      <c r="A1057">
        <v>1467</v>
      </c>
      <c r="B1057" t="s">
        <v>1372</v>
      </c>
      <c r="C1057" t="s">
        <v>1362</v>
      </c>
      <c r="D1057">
        <v>84</v>
      </c>
      <c r="E1057">
        <v>1408.5</v>
      </c>
      <c r="F1057">
        <f t="shared" si="16"/>
        <v>6</v>
      </c>
      <c r="G1057" t="str">
        <f>STANDINGS_W[[#This Row],[League]]&amp;STANDINGS_W[[#This Row],[Team]]</f>
        <v>$150 Draft Champions Feb 10 1:00 pm Lg.3678CB &amp; Tay</v>
      </c>
    </row>
    <row r="1058" spans="1:7" x14ac:dyDescent="0.25">
      <c r="A1058">
        <v>1597</v>
      </c>
      <c r="B1058" t="s">
        <v>1368</v>
      </c>
      <c r="C1058" t="s">
        <v>1362</v>
      </c>
      <c r="D1058">
        <v>83</v>
      </c>
      <c r="E1058">
        <v>1322</v>
      </c>
      <c r="F1058">
        <f t="shared" si="16"/>
        <v>7</v>
      </c>
      <c r="G1058" t="str">
        <f>STANDINGS_W[[#This Row],[League]]&amp;STANDINGS_W[[#This Row],[Team]]</f>
        <v>$150 Draft Champions Feb 10 1:00 pm Lg.3678Rolling Thunder 13</v>
      </c>
    </row>
    <row r="1059" spans="1:7" x14ac:dyDescent="0.25">
      <c r="A1059">
        <v>1621</v>
      </c>
      <c r="B1059" t="s">
        <v>1369</v>
      </c>
      <c r="C1059" t="s">
        <v>1362</v>
      </c>
      <c r="D1059">
        <v>83</v>
      </c>
      <c r="E1059">
        <v>1322</v>
      </c>
      <c r="F1059">
        <f t="shared" si="16"/>
        <v>8</v>
      </c>
      <c r="G1059" t="str">
        <f>STANDINGS_W[[#This Row],[League]]&amp;STANDINGS_W[[#This Row],[Team]]</f>
        <v>$150 Draft Champions Feb 10 1:00 pm Lg.3678Team Wells</v>
      </c>
    </row>
    <row r="1060" spans="1:7" x14ac:dyDescent="0.25">
      <c r="A1060">
        <v>1712</v>
      </c>
      <c r="B1060" t="s">
        <v>1370</v>
      </c>
      <c r="C1060" t="s">
        <v>1362</v>
      </c>
      <c r="D1060">
        <v>82</v>
      </c>
      <c r="E1060">
        <v>1233</v>
      </c>
      <c r="F1060">
        <f t="shared" si="16"/>
        <v>9</v>
      </c>
      <c r="G1060" t="str">
        <f>STANDINGS_W[[#This Row],[League]]&amp;STANDINGS_W[[#This Row],[Team]]</f>
        <v>$150 Draft Champions Feb 10 1:00 pm Lg.3678The Rizard of Oz</v>
      </c>
    </row>
    <row r="1061" spans="1:7" x14ac:dyDescent="0.25">
      <c r="A1061">
        <v>1750</v>
      </c>
      <c r="B1061" t="s">
        <v>1363</v>
      </c>
      <c r="C1061" t="s">
        <v>1362</v>
      </c>
      <c r="D1061">
        <v>81</v>
      </c>
      <c r="E1061">
        <v>1147.5</v>
      </c>
      <c r="F1061">
        <f t="shared" si="16"/>
        <v>10</v>
      </c>
      <c r="G1061" t="str">
        <f>STANDINGS_W[[#This Row],[League]]&amp;STANDINGS_W[[#This Row],[Team]]</f>
        <v>$150 Draft Champions Feb 10 1:00 pm Lg.3678Jaguar 2</v>
      </c>
    </row>
    <row r="1062" spans="1:7" x14ac:dyDescent="0.25">
      <c r="A1062">
        <v>2027</v>
      </c>
      <c r="B1062" t="s">
        <v>1361</v>
      </c>
      <c r="C1062" t="s">
        <v>1362</v>
      </c>
      <c r="D1062">
        <v>78</v>
      </c>
      <c r="E1062">
        <v>907.5</v>
      </c>
      <c r="F1062">
        <f t="shared" si="16"/>
        <v>11</v>
      </c>
      <c r="G1062" t="str">
        <f>STANDINGS_W[[#This Row],[League]]&amp;STANDINGS_W[[#This Row],[Team]]</f>
        <v>$150 Draft Champions Feb 10 1:00 pm Lg.3678Texas Leaguers</v>
      </c>
    </row>
    <row r="1063" spans="1:7" x14ac:dyDescent="0.25">
      <c r="A1063">
        <v>2138</v>
      </c>
      <c r="B1063" t="s">
        <v>1364</v>
      </c>
      <c r="C1063" t="s">
        <v>1362</v>
      </c>
      <c r="D1063">
        <v>76</v>
      </c>
      <c r="E1063">
        <v>755.5</v>
      </c>
      <c r="F1063">
        <f t="shared" si="16"/>
        <v>12</v>
      </c>
      <c r="G1063" t="str">
        <f>STANDINGS_W[[#This Row],[League]]&amp;STANDINGS_W[[#This Row],[Team]]</f>
        <v>$150 Draft Champions Feb 10 1:00 pm Lg.3678Fear the Peak</v>
      </c>
    </row>
    <row r="1064" spans="1:7" x14ac:dyDescent="0.25">
      <c r="A1064">
        <v>2203</v>
      </c>
      <c r="B1064" t="s">
        <v>291</v>
      </c>
      <c r="C1064" t="s">
        <v>1362</v>
      </c>
      <c r="D1064">
        <v>75</v>
      </c>
      <c r="E1064">
        <v>679</v>
      </c>
      <c r="F1064">
        <f t="shared" si="16"/>
        <v>13</v>
      </c>
      <c r="G1064" t="str">
        <f>STANDINGS_W[[#This Row],[League]]&amp;STANDINGS_W[[#This Row],[Team]]</f>
        <v>$150 Draft Champions Feb 10 1:00 pm Lg.3678Big League Wood</v>
      </c>
    </row>
    <row r="1065" spans="1:7" x14ac:dyDescent="0.25">
      <c r="A1065">
        <v>2526</v>
      </c>
      <c r="B1065" t="s">
        <v>650</v>
      </c>
      <c r="C1065" t="s">
        <v>1362</v>
      </c>
      <c r="D1065">
        <v>69</v>
      </c>
      <c r="E1065">
        <v>398.5</v>
      </c>
      <c r="F1065">
        <f t="shared" si="16"/>
        <v>14</v>
      </c>
      <c r="G1065" t="str">
        <f>STANDINGS_W[[#This Row],[League]]&amp;STANDINGS_W[[#This Row],[Team]]</f>
        <v>$150 Draft Champions Feb 10 1:00 pm Lg.3678Team Stein</v>
      </c>
    </row>
    <row r="1066" spans="1:7" x14ac:dyDescent="0.25">
      <c r="A1066">
        <v>2693</v>
      </c>
      <c r="B1066" t="s">
        <v>1365</v>
      </c>
      <c r="C1066" t="s">
        <v>1362</v>
      </c>
      <c r="D1066">
        <v>64</v>
      </c>
      <c r="E1066">
        <v>220.5</v>
      </c>
      <c r="F1066">
        <f t="shared" si="16"/>
        <v>15</v>
      </c>
      <c r="G1066" t="str">
        <f>STANDINGS_W[[#This Row],[League]]&amp;STANDINGS_W[[#This Row],[Team]]</f>
        <v>$150 Draft Champions Feb 10 1:00 pm Lg.3678Skydogs</v>
      </c>
    </row>
    <row r="1067" spans="1:7" x14ac:dyDescent="0.25">
      <c r="A1067">
        <v>250</v>
      </c>
      <c r="B1067" t="s">
        <v>210</v>
      </c>
      <c r="C1067" t="s">
        <v>1375</v>
      </c>
      <c r="D1067">
        <v>102</v>
      </c>
      <c r="E1067">
        <v>2646.5</v>
      </c>
      <c r="F1067">
        <f t="shared" si="16"/>
        <v>1</v>
      </c>
      <c r="G1067" t="str">
        <f>STANDINGS_W[[#This Row],[League]]&amp;STANDINGS_W[[#This Row],[Team]]</f>
        <v>$150 Draft Champions Feb 11 1:00 pm Lg.3679CC's Desperados</v>
      </c>
    </row>
    <row r="1068" spans="1:7" x14ac:dyDescent="0.25">
      <c r="A1068">
        <v>505</v>
      </c>
      <c r="B1068" t="s">
        <v>1006</v>
      </c>
      <c r="C1068" t="s">
        <v>1375</v>
      </c>
      <c r="D1068">
        <v>97</v>
      </c>
      <c r="E1068">
        <v>2416.5</v>
      </c>
      <c r="F1068">
        <f t="shared" si="16"/>
        <v>2</v>
      </c>
      <c r="G1068" t="str">
        <f>STANDINGS_W[[#This Row],[League]]&amp;STANDINGS_W[[#This Row],[Team]]</f>
        <v>$150 Draft Champions Feb 11 1:00 pm Lg.3679Team Lambach</v>
      </c>
    </row>
    <row r="1069" spans="1:7" x14ac:dyDescent="0.25">
      <c r="A1069">
        <v>766</v>
      </c>
      <c r="B1069" t="s">
        <v>1379</v>
      </c>
      <c r="C1069" t="s">
        <v>1375</v>
      </c>
      <c r="D1069">
        <v>93</v>
      </c>
      <c r="E1069">
        <v>2164.5</v>
      </c>
      <c r="F1069">
        <f t="shared" si="16"/>
        <v>3</v>
      </c>
      <c r="G1069" t="str">
        <f>STANDINGS_W[[#This Row],[League]]&amp;STANDINGS_W[[#This Row],[Team]]</f>
        <v>$150 Draft Champions Feb 11 1:00 pm Lg.3679Team Haberman</v>
      </c>
    </row>
    <row r="1070" spans="1:7" x14ac:dyDescent="0.25">
      <c r="A1070">
        <v>862</v>
      </c>
      <c r="B1070" t="s">
        <v>232</v>
      </c>
      <c r="C1070" t="s">
        <v>1375</v>
      </c>
      <c r="D1070">
        <v>92</v>
      </c>
      <c r="E1070">
        <v>2083</v>
      </c>
      <c r="F1070">
        <f t="shared" si="16"/>
        <v>4</v>
      </c>
      <c r="G1070" t="str">
        <f>STANDINGS_W[[#This Row],[League]]&amp;STANDINGS_W[[#This Row],[Team]]</f>
        <v>$150 Draft Champions Feb 11 1:00 pm Lg.3679Thing 6</v>
      </c>
    </row>
    <row r="1071" spans="1:7" x14ac:dyDescent="0.25">
      <c r="A1071">
        <v>894</v>
      </c>
      <c r="B1071" t="s">
        <v>1178</v>
      </c>
      <c r="C1071" t="s">
        <v>1375</v>
      </c>
      <c r="D1071">
        <v>91</v>
      </c>
      <c r="E1071">
        <v>2007.5</v>
      </c>
      <c r="F1071">
        <f t="shared" si="16"/>
        <v>5</v>
      </c>
      <c r="G1071" t="str">
        <f>STANDINGS_W[[#This Row],[League]]&amp;STANDINGS_W[[#This Row],[Team]]</f>
        <v>$150 Draft Champions Feb 11 1:00 pm Lg.3679Kramerica</v>
      </c>
    </row>
    <row r="1072" spans="1:7" x14ac:dyDescent="0.25">
      <c r="A1072">
        <v>1238</v>
      </c>
      <c r="B1072" t="s">
        <v>1374</v>
      </c>
      <c r="C1072" t="s">
        <v>1375</v>
      </c>
      <c r="D1072">
        <v>87</v>
      </c>
      <c r="E1072">
        <v>1700.5</v>
      </c>
      <c r="F1072">
        <f t="shared" si="16"/>
        <v>6</v>
      </c>
      <c r="G1072" t="str">
        <f>STANDINGS_W[[#This Row],[League]]&amp;STANDINGS_W[[#This Row],[Team]]</f>
        <v>$150 Draft Champions Feb 11 1:00 pm Lg.3679The Good, The Bad, and The Ugly</v>
      </c>
    </row>
    <row r="1073" spans="1:7" x14ac:dyDescent="0.25">
      <c r="A1073">
        <v>1709</v>
      </c>
      <c r="B1073" t="s">
        <v>792</v>
      </c>
      <c r="C1073" t="s">
        <v>1375</v>
      </c>
      <c r="D1073">
        <v>82</v>
      </c>
      <c r="E1073">
        <v>1233</v>
      </c>
      <c r="F1073">
        <f t="shared" si="16"/>
        <v>7</v>
      </c>
      <c r="G1073" t="str">
        <f>STANDINGS_W[[#This Row],[League]]&amp;STANDINGS_W[[#This Row],[Team]]</f>
        <v>$150 Draft Champions Feb 11 1:00 pm Lg.3679Team Robish</v>
      </c>
    </row>
    <row r="1074" spans="1:7" x14ac:dyDescent="0.25">
      <c r="A1074">
        <v>1910</v>
      </c>
      <c r="B1074" t="s">
        <v>1377</v>
      </c>
      <c r="C1074" t="s">
        <v>1375</v>
      </c>
      <c r="D1074">
        <v>79</v>
      </c>
      <c r="E1074">
        <v>980.5</v>
      </c>
      <c r="F1074">
        <f t="shared" si="16"/>
        <v>8</v>
      </c>
      <c r="G1074" t="str">
        <f>STANDINGS_W[[#This Row],[League]]&amp;STANDINGS_W[[#This Row],[Team]]</f>
        <v>$150 Draft Champions Feb 11 1:00 pm Lg.3679Get The Bag</v>
      </c>
    </row>
    <row r="1075" spans="1:7" x14ac:dyDescent="0.25">
      <c r="A1075">
        <v>1977</v>
      </c>
      <c r="B1075" t="s">
        <v>1380</v>
      </c>
      <c r="C1075" t="s">
        <v>1375</v>
      </c>
      <c r="D1075">
        <v>78</v>
      </c>
      <c r="E1075">
        <v>907.5</v>
      </c>
      <c r="F1075">
        <f t="shared" si="16"/>
        <v>9</v>
      </c>
      <c r="G1075" t="str">
        <f>STANDINGS_W[[#This Row],[League]]&amp;STANDINGS_W[[#This Row],[Team]]</f>
        <v>$150 Draft Champions Feb 11 1:00 pm Lg.3679Croips Giants</v>
      </c>
    </row>
    <row r="1076" spans="1:7" x14ac:dyDescent="0.25">
      <c r="A1076">
        <v>2010</v>
      </c>
      <c r="B1076" t="s">
        <v>281</v>
      </c>
      <c r="C1076" t="s">
        <v>1375</v>
      </c>
      <c r="D1076">
        <v>78</v>
      </c>
      <c r="E1076">
        <v>907.5</v>
      </c>
      <c r="F1076">
        <f t="shared" si="16"/>
        <v>10</v>
      </c>
      <c r="G1076" t="str">
        <f>STANDINGS_W[[#This Row],[League]]&amp;STANDINGS_W[[#This Row],[Team]]</f>
        <v>$150 Draft Champions Feb 11 1:00 pm Lg.3679Scared Hitless</v>
      </c>
    </row>
    <row r="1077" spans="1:7" x14ac:dyDescent="0.25">
      <c r="A1077">
        <v>2089</v>
      </c>
      <c r="B1077" t="s">
        <v>405</v>
      </c>
      <c r="C1077" t="s">
        <v>1375</v>
      </c>
      <c r="D1077">
        <v>77</v>
      </c>
      <c r="E1077">
        <v>836</v>
      </c>
      <c r="F1077">
        <f t="shared" si="16"/>
        <v>11</v>
      </c>
      <c r="G1077" t="str">
        <f>STANDINGS_W[[#This Row],[League]]&amp;STANDINGS_W[[#This Row],[Team]]</f>
        <v>$150 Draft Champions Feb 11 1:00 pm Lg.3679Team Gates</v>
      </c>
    </row>
    <row r="1078" spans="1:7" x14ac:dyDescent="0.25">
      <c r="A1078">
        <v>2092</v>
      </c>
      <c r="B1078" t="s">
        <v>16</v>
      </c>
      <c r="C1078" t="s">
        <v>1375</v>
      </c>
      <c r="D1078">
        <v>77</v>
      </c>
      <c r="E1078">
        <v>836</v>
      </c>
      <c r="F1078">
        <f t="shared" si="16"/>
        <v>12</v>
      </c>
      <c r="G1078" t="str">
        <f>STANDINGS_W[[#This Row],[League]]&amp;STANDINGS_W[[#This Row],[Team]]</f>
        <v>$150 Draft Champions Feb 11 1:00 pm Lg.3679Team Phan</v>
      </c>
    </row>
    <row r="1079" spans="1:7" x14ac:dyDescent="0.25">
      <c r="A1079">
        <v>2148</v>
      </c>
      <c r="B1079" t="s">
        <v>315</v>
      </c>
      <c r="C1079" t="s">
        <v>1375</v>
      </c>
      <c r="D1079">
        <v>76</v>
      </c>
      <c r="E1079">
        <v>755.5</v>
      </c>
      <c r="F1079">
        <f t="shared" si="16"/>
        <v>13</v>
      </c>
      <c r="G1079" t="str">
        <f>STANDINGS_W[[#This Row],[League]]&amp;STANDINGS_W[[#This Row],[Team]]</f>
        <v>$150 Draft Champions Feb 11 1:00 pm Lg.3679More or Les</v>
      </c>
    </row>
    <row r="1080" spans="1:7" x14ac:dyDescent="0.25">
      <c r="A1080">
        <v>2193</v>
      </c>
      <c r="B1080" t="s">
        <v>1376</v>
      </c>
      <c r="C1080" t="s">
        <v>1375</v>
      </c>
      <c r="D1080">
        <v>76</v>
      </c>
      <c r="E1080">
        <v>755.5</v>
      </c>
      <c r="F1080">
        <f t="shared" si="16"/>
        <v>14</v>
      </c>
      <c r="G1080" t="str">
        <f>STANDINGS_W[[#This Row],[League]]&amp;STANDINGS_W[[#This Row],[Team]]</f>
        <v>$150 Draft Champions Feb 11 1:00 pm Lg.3679Whistler Hides $ From Sue</v>
      </c>
    </row>
    <row r="1081" spans="1:7" x14ac:dyDescent="0.25">
      <c r="A1081">
        <v>2350</v>
      </c>
      <c r="B1081" t="s">
        <v>1378</v>
      </c>
      <c r="C1081" t="s">
        <v>1375</v>
      </c>
      <c r="D1081">
        <v>73</v>
      </c>
      <c r="E1081">
        <v>576</v>
      </c>
      <c r="F1081">
        <f t="shared" si="16"/>
        <v>15</v>
      </c>
      <c r="G1081" t="str">
        <f>STANDINGS_W[[#This Row],[League]]&amp;STANDINGS_W[[#This Row],[Team]]</f>
        <v>$150 Draft Champions Feb 11 1:00 pm Lg.3679The Incredibles ll</v>
      </c>
    </row>
    <row r="1082" spans="1:7" x14ac:dyDescent="0.25">
      <c r="A1082">
        <v>225</v>
      </c>
      <c r="B1082" t="s">
        <v>1388</v>
      </c>
      <c r="C1082" t="s">
        <v>1382</v>
      </c>
      <c r="D1082">
        <v>103</v>
      </c>
      <c r="E1082">
        <v>2678</v>
      </c>
      <c r="F1082">
        <f t="shared" si="16"/>
        <v>1</v>
      </c>
      <c r="G1082" t="str">
        <f>STANDINGS_W[[#This Row],[League]]&amp;STANDINGS_W[[#This Row],[Team]]</f>
        <v>$150 Draft Champions Feb 11 1:00 pm Lg.3684DoubleEagles</v>
      </c>
    </row>
    <row r="1083" spans="1:7" x14ac:dyDescent="0.25">
      <c r="A1083">
        <v>497</v>
      </c>
      <c r="B1083" t="s">
        <v>1390</v>
      </c>
      <c r="C1083" t="s">
        <v>1382</v>
      </c>
      <c r="D1083">
        <v>97</v>
      </c>
      <c r="E1083">
        <v>2416.5</v>
      </c>
      <c r="F1083">
        <f t="shared" si="16"/>
        <v>2</v>
      </c>
      <c r="G1083" t="str">
        <f>STANDINGS_W[[#This Row],[League]]&amp;STANDINGS_W[[#This Row],[Team]]</f>
        <v>$150 Draft Champions Feb 11 1:00 pm Lg.3684Pyrolitic Decomposition 11</v>
      </c>
    </row>
    <row r="1084" spans="1:7" x14ac:dyDescent="0.25">
      <c r="A1084">
        <v>560</v>
      </c>
      <c r="B1084" t="s">
        <v>1389</v>
      </c>
      <c r="C1084" t="s">
        <v>1382</v>
      </c>
      <c r="D1084">
        <v>96</v>
      </c>
      <c r="E1084">
        <v>2358</v>
      </c>
      <c r="F1084">
        <f t="shared" si="16"/>
        <v>3</v>
      </c>
      <c r="G1084" t="str">
        <f>STANDINGS_W[[#This Row],[League]]&amp;STANDINGS_W[[#This Row],[Team]]</f>
        <v>$150 Draft Champions Feb 11 1:00 pm Lg.3684Some People Have Real Problems</v>
      </c>
    </row>
    <row r="1085" spans="1:7" x14ac:dyDescent="0.25">
      <c r="A1085">
        <v>574</v>
      </c>
      <c r="B1085" t="s">
        <v>98</v>
      </c>
      <c r="C1085" t="s">
        <v>1382</v>
      </c>
      <c r="D1085">
        <v>96</v>
      </c>
      <c r="E1085">
        <v>2358</v>
      </c>
      <c r="F1085">
        <f t="shared" si="16"/>
        <v>4</v>
      </c>
      <c r="G1085" t="str">
        <f>STANDINGS_W[[#This Row],[League]]&amp;STANDINGS_W[[#This Row],[Team]]</f>
        <v>$150 Draft Champions Feb 11 1:00 pm Lg.3684Team Ward</v>
      </c>
    </row>
    <row r="1086" spans="1:7" x14ac:dyDescent="0.25">
      <c r="A1086">
        <v>880</v>
      </c>
      <c r="B1086" t="s">
        <v>191</v>
      </c>
      <c r="C1086" t="s">
        <v>1382</v>
      </c>
      <c r="D1086">
        <v>91</v>
      </c>
      <c r="E1086">
        <v>2007.5</v>
      </c>
      <c r="F1086">
        <f t="shared" si="16"/>
        <v>5</v>
      </c>
      <c r="G1086" t="str">
        <f>STANDINGS_W[[#This Row],[League]]&amp;STANDINGS_W[[#This Row],[Team]]</f>
        <v>$150 Draft Champions Feb 11 1:00 pm Lg.3684Chico's Bail Bonds</v>
      </c>
    </row>
    <row r="1087" spans="1:7" x14ac:dyDescent="0.25">
      <c r="A1087">
        <v>1120</v>
      </c>
      <c r="B1087" t="s">
        <v>1391</v>
      </c>
      <c r="C1087" t="s">
        <v>1382</v>
      </c>
      <c r="D1087">
        <v>88</v>
      </c>
      <c r="E1087">
        <v>1779.5</v>
      </c>
      <c r="F1087">
        <f t="shared" si="16"/>
        <v>6</v>
      </c>
      <c r="G1087" t="str">
        <f>STANDINGS_W[[#This Row],[League]]&amp;STANDINGS_W[[#This Row],[Team]]</f>
        <v>$150 Draft Champions Feb 11 1:00 pm Lg.3684Hurry Pick Faster!!</v>
      </c>
    </row>
    <row r="1088" spans="1:7" x14ac:dyDescent="0.25">
      <c r="A1088">
        <v>1225</v>
      </c>
      <c r="B1088" t="s">
        <v>104</v>
      </c>
      <c r="C1088" t="s">
        <v>1382</v>
      </c>
      <c r="D1088">
        <v>87</v>
      </c>
      <c r="E1088">
        <v>1700.5</v>
      </c>
      <c r="F1088">
        <f t="shared" si="16"/>
        <v>7</v>
      </c>
      <c r="G1088" t="str">
        <f>STANDINGS_W[[#This Row],[League]]&amp;STANDINGS_W[[#This Row],[Team]]</f>
        <v>$150 Draft Champions Feb 11 1:00 pm Lg.3684Team Pawlowski</v>
      </c>
    </row>
    <row r="1089" spans="1:7" x14ac:dyDescent="0.25">
      <c r="A1089">
        <v>1419</v>
      </c>
      <c r="B1089" t="s">
        <v>276</v>
      </c>
      <c r="C1089" t="s">
        <v>1382</v>
      </c>
      <c r="D1089">
        <v>85</v>
      </c>
      <c r="E1089">
        <v>1503.5</v>
      </c>
      <c r="F1089">
        <f t="shared" si="16"/>
        <v>8</v>
      </c>
      <c r="G1089" t="str">
        <f>STANDINGS_W[[#This Row],[League]]&amp;STANDINGS_W[[#This Row],[Team]]</f>
        <v>$150 Draft Champions Feb 11 1:00 pm Lg.3684Starfishmn 0211</v>
      </c>
    </row>
    <row r="1090" spans="1:7" x14ac:dyDescent="0.25">
      <c r="A1090">
        <v>1684</v>
      </c>
      <c r="B1090" t="s">
        <v>1387</v>
      </c>
      <c r="C1090" t="s">
        <v>1382</v>
      </c>
      <c r="D1090">
        <v>82</v>
      </c>
      <c r="E1090">
        <v>1233</v>
      </c>
      <c r="F1090">
        <f t="shared" si="16"/>
        <v>9</v>
      </c>
      <c r="G1090" t="str">
        <f>STANDINGS_W[[#This Row],[League]]&amp;STANDINGS_W[[#This Row],[Team]]</f>
        <v>$150 Draft Champions Feb 11 1:00 pm Lg.3684Rainmakers XXI</v>
      </c>
    </row>
    <row r="1091" spans="1:7" x14ac:dyDescent="0.25">
      <c r="A1091">
        <v>1862</v>
      </c>
      <c r="B1091" t="s">
        <v>1381</v>
      </c>
      <c r="C1091" t="s">
        <v>1382</v>
      </c>
      <c r="D1091">
        <v>80</v>
      </c>
      <c r="E1091">
        <v>1063.5</v>
      </c>
      <c r="F1091">
        <f t="shared" ref="F1091:F1154" si="17">IF(C1091=C1090,F1090+1,1)</f>
        <v>10</v>
      </c>
      <c r="G1091" t="str">
        <f>STANDINGS_W[[#This Row],[League]]&amp;STANDINGS_W[[#This Row],[Team]]</f>
        <v>$150 Draft Champions Feb 11 1:00 pm Lg.3684Suicide Squeeze</v>
      </c>
    </row>
    <row r="1092" spans="1:7" x14ac:dyDescent="0.25">
      <c r="A1092">
        <v>2080</v>
      </c>
      <c r="B1092" t="s">
        <v>141</v>
      </c>
      <c r="C1092" t="s">
        <v>1382</v>
      </c>
      <c r="D1092">
        <v>77</v>
      </c>
      <c r="E1092">
        <v>836</v>
      </c>
      <c r="F1092">
        <f t="shared" si="17"/>
        <v>11</v>
      </c>
      <c r="G1092" t="str">
        <f>STANDINGS_W[[#This Row],[League]]&amp;STANDINGS_W[[#This Row],[Team]]</f>
        <v>$150 Draft Champions Feb 11 1:00 pm Lg.3684SNK Crushers</v>
      </c>
    </row>
    <row r="1093" spans="1:7" x14ac:dyDescent="0.25">
      <c r="A1093">
        <v>2093</v>
      </c>
      <c r="B1093" t="s">
        <v>1384</v>
      </c>
      <c r="C1093" t="s">
        <v>1382</v>
      </c>
      <c r="D1093">
        <v>77</v>
      </c>
      <c r="E1093">
        <v>836</v>
      </c>
      <c r="F1093">
        <f t="shared" si="17"/>
        <v>12</v>
      </c>
      <c r="G1093" t="str">
        <f>STANDINGS_W[[#This Row],[League]]&amp;STANDINGS_W[[#This Row],[Team]]</f>
        <v>$150 Draft Champions Feb 11 1:00 pm Lg.3684Team Poulin</v>
      </c>
    </row>
    <row r="1094" spans="1:7" x14ac:dyDescent="0.25">
      <c r="A1094">
        <v>2299</v>
      </c>
      <c r="B1094" t="s">
        <v>1385</v>
      </c>
      <c r="C1094" t="s">
        <v>1382</v>
      </c>
      <c r="D1094">
        <v>74</v>
      </c>
      <c r="E1094">
        <v>621</v>
      </c>
      <c r="F1094">
        <f t="shared" si="17"/>
        <v>13</v>
      </c>
      <c r="G1094" t="str">
        <f>STANDINGS_W[[#This Row],[League]]&amp;STANDINGS_W[[#This Row],[Team]]</f>
        <v>$150 Draft Champions Feb 11 1:00 pm Lg.3684Stack Attack</v>
      </c>
    </row>
    <row r="1095" spans="1:7" x14ac:dyDescent="0.25">
      <c r="A1095">
        <v>2518</v>
      </c>
      <c r="B1095" t="s">
        <v>1386</v>
      </c>
      <c r="C1095" t="s">
        <v>1382</v>
      </c>
      <c r="D1095">
        <v>69</v>
      </c>
      <c r="E1095">
        <v>398.5</v>
      </c>
      <c r="F1095">
        <f t="shared" si="17"/>
        <v>14</v>
      </c>
      <c r="G1095" t="str">
        <f>STANDINGS_W[[#This Row],[League]]&amp;STANDINGS_W[[#This Row],[Team]]</f>
        <v>$150 Draft Champions Feb 11 1:00 pm Lg.3684Reverse Cowgill 0211</v>
      </c>
    </row>
    <row r="1096" spans="1:7" x14ac:dyDescent="0.25">
      <c r="A1096">
        <v>2741</v>
      </c>
      <c r="B1096" t="s">
        <v>1383</v>
      </c>
      <c r="C1096" t="s">
        <v>1382</v>
      </c>
      <c r="D1096">
        <v>62</v>
      </c>
      <c r="E1096">
        <v>166</v>
      </c>
      <c r="F1096">
        <f t="shared" si="17"/>
        <v>15</v>
      </c>
      <c r="G1096" t="str">
        <f>STANDINGS_W[[#This Row],[League]]&amp;STANDINGS_W[[#This Row],[Team]]</f>
        <v>$150 Draft Champions Feb 11 1:00 pm Lg.3684Kiss My El Chapo 2</v>
      </c>
    </row>
    <row r="1097" spans="1:7" x14ac:dyDescent="0.25">
      <c r="A1097">
        <v>65</v>
      </c>
      <c r="B1097" t="s">
        <v>427</v>
      </c>
      <c r="C1097" t="s">
        <v>1392</v>
      </c>
      <c r="D1097">
        <v>112</v>
      </c>
      <c r="E1097">
        <v>2847</v>
      </c>
      <c r="F1097">
        <f t="shared" si="17"/>
        <v>1</v>
      </c>
      <c r="G1097" t="str">
        <f>STANDINGS_W[[#This Row],[League]]&amp;STANDINGS_W[[#This Row],[Team]]</f>
        <v>$150 Draft Champions Feb 12 1:00 pm Lg.3685RotoGut DC II</v>
      </c>
    </row>
    <row r="1098" spans="1:7" x14ac:dyDescent="0.25">
      <c r="A1098">
        <v>530</v>
      </c>
      <c r="B1098" t="s">
        <v>203</v>
      </c>
      <c r="C1098" t="s">
        <v>1392</v>
      </c>
      <c r="D1098">
        <v>96</v>
      </c>
      <c r="E1098">
        <v>2358</v>
      </c>
      <c r="F1098">
        <f t="shared" si="17"/>
        <v>2</v>
      </c>
      <c r="G1098" t="str">
        <f>STANDINGS_W[[#This Row],[League]]&amp;STANDINGS_W[[#This Row],[Team]]</f>
        <v>$150 Draft Champions Feb 12 1:00 pm Lg.3685Corleone 4</v>
      </c>
    </row>
    <row r="1099" spans="1:7" x14ac:dyDescent="0.25">
      <c r="A1099">
        <v>591</v>
      </c>
      <c r="B1099" t="s">
        <v>1396</v>
      </c>
      <c r="C1099" t="s">
        <v>1392</v>
      </c>
      <c r="D1099">
        <v>95</v>
      </c>
      <c r="E1099">
        <v>2298</v>
      </c>
      <c r="F1099">
        <f t="shared" si="17"/>
        <v>3</v>
      </c>
      <c r="G1099" t="str">
        <f>STANDINGS_W[[#This Row],[League]]&amp;STANDINGS_W[[#This Row],[Team]]</f>
        <v>$150 Draft Champions Feb 12 1:00 pm Lg.3685Bottom Feeders</v>
      </c>
    </row>
    <row r="1100" spans="1:7" x14ac:dyDescent="0.25">
      <c r="A1100">
        <v>822</v>
      </c>
      <c r="B1100" t="s">
        <v>1394</v>
      </c>
      <c r="C1100" t="s">
        <v>1392</v>
      </c>
      <c r="D1100">
        <v>92</v>
      </c>
      <c r="E1100">
        <v>2083</v>
      </c>
      <c r="F1100">
        <f t="shared" si="17"/>
        <v>4</v>
      </c>
      <c r="G1100" t="str">
        <f>STANDINGS_W[[#This Row],[League]]&amp;STANDINGS_W[[#This Row],[Team]]</f>
        <v>$150 Draft Champions Feb 12 1:00 pm Lg.3685O Town DC 2</v>
      </c>
    </row>
    <row r="1101" spans="1:7" x14ac:dyDescent="0.25">
      <c r="A1101">
        <v>959</v>
      </c>
      <c r="B1101" t="s">
        <v>331</v>
      </c>
      <c r="C1101" t="s">
        <v>1392</v>
      </c>
      <c r="D1101">
        <v>90</v>
      </c>
      <c r="E1101">
        <v>1929</v>
      </c>
      <c r="F1101">
        <f t="shared" si="17"/>
        <v>5</v>
      </c>
      <c r="G1101" t="str">
        <f>STANDINGS_W[[#This Row],[League]]&amp;STANDINGS_W[[#This Row],[Team]]</f>
        <v>$150 Draft Champions Feb 12 1:00 pm Lg.3685Golden Sombreros</v>
      </c>
    </row>
    <row r="1102" spans="1:7" x14ac:dyDescent="0.25">
      <c r="A1102">
        <v>975</v>
      </c>
      <c r="B1102" t="s">
        <v>261</v>
      </c>
      <c r="C1102" t="s">
        <v>1392</v>
      </c>
      <c r="D1102">
        <v>90</v>
      </c>
      <c r="E1102">
        <v>1929</v>
      </c>
      <c r="F1102">
        <f t="shared" si="17"/>
        <v>6</v>
      </c>
      <c r="G1102" t="str">
        <f>STANDINGS_W[[#This Row],[League]]&amp;STANDINGS_W[[#This Row],[Team]]</f>
        <v>$150 Draft Champions Feb 12 1:00 pm Lg.3685Nuisance</v>
      </c>
    </row>
    <row r="1103" spans="1:7" x14ac:dyDescent="0.25">
      <c r="A1103">
        <v>1048</v>
      </c>
      <c r="B1103" t="s">
        <v>1393</v>
      </c>
      <c r="C1103" t="s">
        <v>1392</v>
      </c>
      <c r="D1103">
        <v>89</v>
      </c>
      <c r="E1103">
        <v>1852.5</v>
      </c>
      <c r="F1103">
        <f t="shared" si="17"/>
        <v>7</v>
      </c>
      <c r="G1103" t="str">
        <f>STANDINGS_W[[#This Row],[League]]&amp;STANDINGS_W[[#This Row],[Team]]</f>
        <v>$150 Draft Champions Feb 12 1:00 pm Lg.3685J-Roc's CarWash</v>
      </c>
    </row>
    <row r="1104" spans="1:7" x14ac:dyDescent="0.25">
      <c r="A1104">
        <v>1373</v>
      </c>
      <c r="B1104" t="s">
        <v>1397</v>
      </c>
      <c r="C1104" t="s">
        <v>1392</v>
      </c>
      <c r="D1104">
        <v>85</v>
      </c>
      <c r="E1104">
        <v>1503.5</v>
      </c>
      <c r="F1104">
        <f t="shared" si="17"/>
        <v>8</v>
      </c>
      <c r="G1104" t="str">
        <f>STANDINGS_W[[#This Row],[League]]&amp;STANDINGS_W[[#This Row],[Team]]</f>
        <v>$150 Draft Champions Feb 12 1:00 pm Lg.3685El Scorchos</v>
      </c>
    </row>
    <row r="1105" spans="1:7" x14ac:dyDescent="0.25">
      <c r="A1105">
        <v>1882</v>
      </c>
      <c r="B1105" t="s">
        <v>286</v>
      </c>
      <c r="C1105" t="s">
        <v>1392</v>
      </c>
      <c r="D1105">
        <v>80</v>
      </c>
      <c r="E1105">
        <v>1063.5</v>
      </c>
      <c r="F1105">
        <f t="shared" si="17"/>
        <v>9</v>
      </c>
      <c r="G1105" t="str">
        <f>STANDINGS_W[[#This Row],[League]]&amp;STANDINGS_W[[#This Row],[Team]]</f>
        <v>$150 Draft Champions Feb 12 1:00 pm Lg.3685Team Williams</v>
      </c>
    </row>
    <row r="1106" spans="1:7" x14ac:dyDescent="0.25">
      <c r="A1106">
        <v>2038</v>
      </c>
      <c r="B1106" t="s">
        <v>150</v>
      </c>
      <c r="C1106" t="s">
        <v>1392</v>
      </c>
      <c r="D1106">
        <v>77</v>
      </c>
      <c r="E1106">
        <v>836</v>
      </c>
      <c r="F1106">
        <f t="shared" si="17"/>
        <v>10</v>
      </c>
      <c r="G1106" t="str">
        <f>STANDINGS_W[[#This Row],[League]]&amp;STANDINGS_W[[#This Row],[Team]]</f>
        <v>$150 Draft Champions Feb 12 1:00 pm Lg.3685Amazins</v>
      </c>
    </row>
    <row r="1107" spans="1:7" x14ac:dyDescent="0.25">
      <c r="A1107">
        <v>2110</v>
      </c>
      <c r="B1107" t="s">
        <v>25</v>
      </c>
      <c r="C1107" t="s">
        <v>1392</v>
      </c>
      <c r="D1107">
        <v>77</v>
      </c>
      <c r="E1107">
        <v>836</v>
      </c>
      <c r="F1107">
        <f t="shared" si="17"/>
        <v>11</v>
      </c>
      <c r="G1107" t="str">
        <f>STANDINGS_W[[#This Row],[League]]&amp;STANDINGS_W[[#This Row],[Team]]</f>
        <v>$150 Draft Champions Feb 12 1:00 pm Lg.3685billyhaze</v>
      </c>
    </row>
    <row r="1108" spans="1:7" x14ac:dyDescent="0.25">
      <c r="A1108">
        <v>2325</v>
      </c>
      <c r="B1108" t="s">
        <v>1395</v>
      </c>
      <c r="C1108" t="s">
        <v>1392</v>
      </c>
      <c r="D1108">
        <v>73</v>
      </c>
      <c r="E1108">
        <v>576</v>
      </c>
      <c r="F1108">
        <f t="shared" si="17"/>
        <v>12</v>
      </c>
      <c r="G1108" t="str">
        <f>STANDINGS_W[[#This Row],[League]]&amp;STANDINGS_W[[#This Row],[Team]]</f>
        <v>$150 Draft Champions Feb 12 1:00 pm Lg.3685Guiness Stout</v>
      </c>
    </row>
    <row r="1109" spans="1:7" x14ac:dyDescent="0.25">
      <c r="A1109">
        <v>2524</v>
      </c>
      <c r="B1109" t="s">
        <v>104</v>
      </c>
      <c r="C1109" t="s">
        <v>1392</v>
      </c>
      <c r="D1109">
        <v>69</v>
      </c>
      <c r="E1109">
        <v>398.5</v>
      </c>
      <c r="F1109">
        <f t="shared" si="17"/>
        <v>13</v>
      </c>
      <c r="G1109" t="str">
        <f>STANDINGS_W[[#This Row],[League]]&amp;STANDINGS_W[[#This Row],[Team]]</f>
        <v>$150 Draft Champions Feb 12 1:00 pm Lg.3685Team Pawlowski</v>
      </c>
    </row>
    <row r="1110" spans="1:7" x14ac:dyDescent="0.25">
      <c r="A1110">
        <v>2649</v>
      </c>
      <c r="B1110" t="s">
        <v>470</v>
      </c>
      <c r="C1110" t="s">
        <v>1392</v>
      </c>
      <c r="D1110">
        <v>65</v>
      </c>
      <c r="E1110">
        <v>251.5</v>
      </c>
      <c r="F1110">
        <f t="shared" si="17"/>
        <v>14</v>
      </c>
      <c r="G1110" t="str">
        <f>STANDINGS_W[[#This Row],[League]]&amp;STANDINGS_W[[#This Row],[Team]]</f>
        <v>$150 Draft Champions Feb 12 1:00 pm Lg.3685Brickdust</v>
      </c>
    </row>
    <row r="1111" spans="1:7" x14ac:dyDescent="0.25">
      <c r="A1111">
        <v>2746</v>
      </c>
      <c r="B1111" t="s">
        <v>128</v>
      </c>
      <c r="C1111" t="s">
        <v>1392</v>
      </c>
      <c r="D1111">
        <v>62</v>
      </c>
      <c r="E1111">
        <v>166</v>
      </c>
      <c r="F1111">
        <f t="shared" si="17"/>
        <v>15</v>
      </c>
      <c r="G1111" t="str">
        <f>STANDINGS_W[[#This Row],[League]]&amp;STANDINGS_W[[#This Row],[Team]]</f>
        <v>$150 Draft Champions Feb 12 1:00 pm Lg.3685Team Boelkens</v>
      </c>
    </row>
    <row r="1112" spans="1:7" x14ac:dyDescent="0.25">
      <c r="A1112">
        <v>205</v>
      </c>
      <c r="B1112" t="s">
        <v>1407</v>
      </c>
      <c r="C1112" t="s">
        <v>1399</v>
      </c>
      <c r="D1112">
        <v>104</v>
      </c>
      <c r="E1112">
        <v>2705.5</v>
      </c>
      <c r="F1112">
        <f t="shared" si="17"/>
        <v>1</v>
      </c>
      <c r="G1112" t="str">
        <f>STANDINGS_W[[#This Row],[League]]&amp;STANDINGS_W[[#This Row],[Team]]</f>
        <v>$150 Draft Champions Feb 12 1:00 pm Lg.3688Just Pick!!!</v>
      </c>
    </row>
    <row r="1113" spans="1:7" x14ac:dyDescent="0.25">
      <c r="A1113">
        <v>554</v>
      </c>
      <c r="B1113" t="s">
        <v>1400</v>
      </c>
      <c r="C1113" t="s">
        <v>1399</v>
      </c>
      <c r="D1113">
        <v>96</v>
      </c>
      <c r="E1113">
        <v>2358</v>
      </c>
      <c r="F1113">
        <f t="shared" si="17"/>
        <v>2</v>
      </c>
      <c r="G1113" t="str">
        <f>STANDINGS_W[[#This Row],[League]]&amp;STANDINGS_W[[#This Row],[Team]]</f>
        <v>$150 Draft Champions Feb 12 1:00 pm Lg.3688Maddon Gnomes 3</v>
      </c>
    </row>
    <row r="1114" spans="1:7" x14ac:dyDescent="0.25">
      <c r="A1114">
        <v>683</v>
      </c>
      <c r="B1114" t="s">
        <v>314</v>
      </c>
      <c r="C1114" t="s">
        <v>1399</v>
      </c>
      <c r="D1114">
        <v>94</v>
      </c>
      <c r="E1114">
        <v>2239.5</v>
      </c>
      <c r="F1114">
        <f t="shared" si="17"/>
        <v>3</v>
      </c>
      <c r="G1114" t="str">
        <f>STANDINGS_W[[#This Row],[League]]&amp;STANDINGS_W[[#This Row],[Team]]</f>
        <v>$150 Draft Champions Feb 12 1:00 pm Lg.3688Team Baseball</v>
      </c>
    </row>
    <row r="1115" spans="1:7" x14ac:dyDescent="0.25">
      <c r="A1115">
        <v>693</v>
      </c>
      <c r="B1115" t="s">
        <v>1404</v>
      </c>
      <c r="C1115" t="s">
        <v>1399</v>
      </c>
      <c r="D1115">
        <v>94</v>
      </c>
      <c r="E1115">
        <v>2239.5</v>
      </c>
      <c r="F1115">
        <f t="shared" si="17"/>
        <v>4</v>
      </c>
      <c r="G1115" t="str">
        <f>STANDINGS_W[[#This Row],[League]]&amp;STANDINGS_W[[#This Row],[Team]]</f>
        <v>$150 Draft Champions Feb 12 1:00 pm Lg.3688Team passalacqua</v>
      </c>
    </row>
    <row r="1116" spans="1:7" x14ac:dyDescent="0.25">
      <c r="A1116">
        <v>954</v>
      </c>
      <c r="B1116" t="s">
        <v>1403</v>
      </c>
      <c r="C1116" t="s">
        <v>1399</v>
      </c>
      <c r="D1116">
        <v>90</v>
      </c>
      <c r="E1116">
        <v>1929</v>
      </c>
      <c r="F1116">
        <f t="shared" si="17"/>
        <v>5</v>
      </c>
      <c r="G1116" t="str">
        <f>STANDINGS_W[[#This Row],[League]]&amp;STANDINGS_W[[#This Row],[Team]]</f>
        <v>$150 Draft Champions Feb 12 1:00 pm Lg.3688Da Bums</v>
      </c>
    </row>
    <row r="1117" spans="1:7" x14ac:dyDescent="0.25">
      <c r="A1117">
        <v>1023</v>
      </c>
      <c r="B1117" t="s">
        <v>1398</v>
      </c>
      <c r="C1117" t="s">
        <v>1399</v>
      </c>
      <c r="D1117">
        <v>90</v>
      </c>
      <c r="E1117">
        <v>1929</v>
      </c>
      <c r="F1117">
        <f t="shared" si="17"/>
        <v>6</v>
      </c>
      <c r="G1117" t="str">
        <f>STANDINGS_W[[#This Row],[League]]&amp;STANDINGS_W[[#This Row],[Team]]</f>
        <v>$150 Draft Champions Feb 12 1:00 pm Lg.3688the Bunt Sharts!</v>
      </c>
    </row>
    <row r="1118" spans="1:7" x14ac:dyDescent="0.25">
      <c r="A1118">
        <v>1206</v>
      </c>
      <c r="B1118" t="s">
        <v>1405</v>
      </c>
      <c r="C1118" t="s">
        <v>1399</v>
      </c>
      <c r="D1118">
        <v>87</v>
      </c>
      <c r="E1118">
        <v>1700.5</v>
      </c>
      <c r="F1118">
        <f t="shared" si="17"/>
        <v>7</v>
      </c>
      <c r="G1118" t="str">
        <f>STANDINGS_W[[#This Row],[League]]&amp;STANDINGS_W[[#This Row],[Team]]</f>
        <v>$150 Draft Champions Feb 12 1:00 pm Lg.3688Peculiar People</v>
      </c>
    </row>
    <row r="1119" spans="1:7" x14ac:dyDescent="0.25">
      <c r="A1119">
        <v>1397</v>
      </c>
      <c r="B1119" t="s">
        <v>1406</v>
      </c>
      <c r="C1119" t="s">
        <v>1399</v>
      </c>
      <c r="D1119">
        <v>85</v>
      </c>
      <c r="E1119">
        <v>1503.5</v>
      </c>
      <c r="F1119">
        <f t="shared" si="17"/>
        <v>8</v>
      </c>
      <c r="G1119" t="str">
        <f>STANDINGS_W[[#This Row],[League]]&amp;STANDINGS_W[[#This Row],[Team]]</f>
        <v>$150 Draft Champions Feb 12 1:00 pm Lg.3688OKMOTS 1</v>
      </c>
    </row>
    <row r="1120" spans="1:7" x14ac:dyDescent="0.25">
      <c r="A1120">
        <v>1469</v>
      </c>
      <c r="B1120" t="s">
        <v>381</v>
      </c>
      <c r="C1120" t="s">
        <v>1399</v>
      </c>
      <c r="D1120">
        <v>84</v>
      </c>
      <c r="E1120">
        <v>1408.5</v>
      </c>
      <c r="F1120">
        <f t="shared" si="17"/>
        <v>9</v>
      </c>
      <c r="G1120" t="str">
        <f>STANDINGS_W[[#This Row],[League]]&amp;STANDINGS_W[[#This Row],[Team]]</f>
        <v>$150 Draft Champions Feb 12 1:00 pm Lg.3688Calgary Cannons v2</v>
      </c>
    </row>
    <row r="1121" spans="1:7" x14ac:dyDescent="0.25">
      <c r="A1121">
        <v>1591</v>
      </c>
      <c r="B1121" t="s">
        <v>1401</v>
      </c>
      <c r="C1121" t="s">
        <v>1399</v>
      </c>
      <c r="D1121">
        <v>83</v>
      </c>
      <c r="E1121">
        <v>1322</v>
      </c>
      <c r="F1121">
        <f t="shared" si="17"/>
        <v>10</v>
      </c>
      <c r="G1121" t="str">
        <f>STANDINGS_W[[#This Row],[League]]&amp;STANDINGS_W[[#This Row],[Team]]</f>
        <v>$150 Draft Champions Feb 12 1:00 pm Lg.3688Papi for President</v>
      </c>
    </row>
    <row r="1122" spans="1:7" x14ac:dyDescent="0.25">
      <c r="A1122">
        <v>1637</v>
      </c>
      <c r="B1122" t="s">
        <v>365</v>
      </c>
      <c r="C1122" t="s">
        <v>1399</v>
      </c>
      <c r="D1122">
        <v>82</v>
      </c>
      <c r="E1122">
        <v>1233</v>
      </c>
      <c r="F1122">
        <f t="shared" si="17"/>
        <v>11</v>
      </c>
      <c r="G1122" t="str">
        <f>STANDINGS_W[[#This Row],[League]]&amp;STANDINGS_W[[#This Row],[Team]]</f>
        <v>$150 Draft Champions Feb 12 1:00 pm Lg.3688BALCO: HENNESSY &amp; PEDS 2</v>
      </c>
    </row>
    <row r="1123" spans="1:7" x14ac:dyDescent="0.25">
      <c r="A1123">
        <v>1876</v>
      </c>
      <c r="B1123" t="s">
        <v>1408</v>
      </c>
      <c r="C1123" t="s">
        <v>1399</v>
      </c>
      <c r="D1123">
        <v>80</v>
      </c>
      <c r="E1123">
        <v>1063.5</v>
      </c>
      <c r="F1123">
        <f t="shared" si="17"/>
        <v>12</v>
      </c>
      <c r="G1123" t="str">
        <f>STANDINGS_W[[#This Row],[League]]&amp;STANDINGS_W[[#This Row],[Team]]</f>
        <v>$150 Draft Champions Feb 12 1:00 pm Lg.3688Team Rockwell</v>
      </c>
    </row>
    <row r="1124" spans="1:7" x14ac:dyDescent="0.25">
      <c r="A1124">
        <v>1946</v>
      </c>
      <c r="B1124" t="s">
        <v>412</v>
      </c>
      <c r="C1124" t="s">
        <v>1399</v>
      </c>
      <c r="D1124">
        <v>79</v>
      </c>
      <c r="E1124">
        <v>980.5</v>
      </c>
      <c r="F1124">
        <f t="shared" si="17"/>
        <v>13</v>
      </c>
      <c r="G1124" t="str">
        <f>STANDINGS_W[[#This Row],[League]]&amp;STANDINGS_W[[#This Row],[Team]]</f>
        <v>$150 Draft Champions Feb 12 1:00 pm Lg.3688Team Koerner</v>
      </c>
    </row>
    <row r="1125" spans="1:7" x14ac:dyDescent="0.25">
      <c r="A1125">
        <v>2292</v>
      </c>
      <c r="B1125" t="s">
        <v>1402</v>
      </c>
      <c r="C1125" t="s">
        <v>1399</v>
      </c>
      <c r="D1125">
        <v>74</v>
      </c>
      <c r="E1125">
        <v>621</v>
      </c>
      <c r="F1125">
        <f t="shared" si="17"/>
        <v>14</v>
      </c>
      <c r="G1125" t="str">
        <f>STANDINGS_W[[#This Row],[League]]&amp;STANDINGS_W[[#This Row],[Team]]</f>
        <v>$150 Draft Champions Feb 12 1:00 pm Lg.3688ROYAL BLUE</v>
      </c>
    </row>
    <row r="1126" spans="1:7" x14ac:dyDescent="0.25">
      <c r="A1126">
        <v>2698</v>
      </c>
      <c r="B1126" t="s">
        <v>278</v>
      </c>
      <c r="C1126" t="s">
        <v>1399</v>
      </c>
      <c r="D1126">
        <v>64</v>
      </c>
      <c r="E1126">
        <v>220.5</v>
      </c>
      <c r="F1126">
        <f t="shared" si="17"/>
        <v>15</v>
      </c>
      <c r="G1126" t="str">
        <f>STANDINGS_W[[#This Row],[League]]&amp;STANDINGS_W[[#This Row],[Team]]</f>
        <v>$150 Draft Champions Feb 12 1:00 pm Lg.3688Team Gibbons</v>
      </c>
    </row>
    <row r="1127" spans="1:7" x14ac:dyDescent="0.25">
      <c r="A1127">
        <v>20</v>
      </c>
      <c r="B1127" t="s">
        <v>1413</v>
      </c>
      <c r="C1127" t="s">
        <v>1409</v>
      </c>
      <c r="D1127">
        <v>118</v>
      </c>
      <c r="E1127">
        <v>2892</v>
      </c>
      <c r="F1127">
        <f t="shared" si="17"/>
        <v>1</v>
      </c>
      <c r="G1127" t="str">
        <f>STANDINGS_W[[#This Row],[League]]&amp;STANDINGS_W[[#This Row],[Team]]</f>
        <v>$150 Draft Champions Feb 13 1:00 pm Lg.3689The Killchain</v>
      </c>
    </row>
    <row r="1128" spans="1:7" x14ac:dyDescent="0.25">
      <c r="A1128">
        <v>216</v>
      </c>
      <c r="B1128" t="s">
        <v>39</v>
      </c>
      <c r="C1128" t="s">
        <v>1409</v>
      </c>
      <c r="D1128">
        <v>104</v>
      </c>
      <c r="E1128">
        <v>2705.5</v>
      </c>
      <c r="F1128">
        <f t="shared" si="17"/>
        <v>2</v>
      </c>
      <c r="G1128" t="str">
        <f>STANDINGS_W[[#This Row],[League]]&amp;STANDINGS_W[[#This Row],[Team]]</f>
        <v>$150 Draft Champions Feb 13 1:00 pm Lg.3689Team highland</v>
      </c>
    </row>
    <row r="1129" spans="1:7" x14ac:dyDescent="0.25">
      <c r="A1129">
        <v>306</v>
      </c>
      <c r="B1129" t="s">
        <v>400</v>
      </c>
      <c r="C1129" t="s">
        <v>1409</v>
      </c>
      <c r="D1129">
        <v>101</v>
      </c>
      <c r="E1129">
        <v>2609</v>
      </c>
      <c r="F1129">
        <f t="shared" si="17"/>
        <v>3</v>
      </c>
      <c r="G1129" t="str">
        <f>STANDINGS_W[[#This Row],[League]]&amp;STANDINGS_W[[#This Row],[Team]]</f>
        <v>$150 Draft Champions Feb 13 1:00 pm Lg.3689Man of Steal</v>
      </c>
    </row>
    <row r="1130" spans="1:7" x14ac:dyDescent="0.25">
      <c r="A1130">
        <v>518</v>
      </c>
      <c r="B1130" t="s">
        <v>1414</v>
      </c>
      <c r="C1130" t="s">
        <v>1409</v>
      </c>
      <c r="D1130">
        <v>97</v>
      </c>
      <c r="E1130">
        <v>2416.5</v>
      </c>
      <c r="F1130">
        <f t="shared" si="17"/>
        <v>4</v>
      </c>
      <c r="G1130" t="str">
        <f>STANDINGS_W[[#This Row],[League]]&amp;STANDINGS_W[[#This Row],[Team]]</f>
        <v>$150 Draft Champions Feb 13 1:00 pm Lg.3689smackers VI</v>
      </c>
    </row>
    <row r="1131" spans="1:7" x14ac:dyDescent="0.25">
      <c r="A1131">
        <v>736</v>
      </c>
      <c r="B1131" t="s">
        <v>1417</v>
      </c>
      <c r="C1131" t="s">
        <v>1409</v>
      </c>
      <c r="D1131">
        <v>93</v>
      </c>
      <c r="E1131">
        <v>2164.5</v>
      </c>
      <c r="F1131">
        <f t="shared" si="17"/>
        <v>5</v>
      </c>
      <c r="G1131" t="str">
        <f>STANDINGS_W[[#This Row],[League]]&amp;STANDINGS_W[[#This Row],[Team]]</f>
        <v>$150 Draft Champions Feb 13 1:00 pm Lg.3689Harmon Clayton Killebrew</v>
      </c>
    </row>
    <row r="1132" spans="1:7" x14ac:dyDescent="0.25">
      <c r="A1132">
        <v>1010</v>
      </c>
      <c r="B1132" t="s">
        <v>1412</v>
      </c>
      <c r="C1132" t="s">
        <v>1409</v>
      </c>
      <c r="D1132">
        <v>90</v>
      </c>
      <c r="E1132">
        <v>1929</v>
      </c>
      <c r="F1132">
        <f t="shared" si="17"/>
        <v>6</v>
      </c>
      <c r="G1132" t="str">
        <f>STANDINGS_W[[#This Row],[League]]&amp;STANDINGS_W[[#This Row],[Team]]</f>
        <v>$150 Draft Champions Feb 13 1:00 pm Lg.3689Team Yadlosky</v>
      </c>
    </row>
    <row r="1133" spans="1:7" x14ac:dyDescent="0.25">
      <c r="A1133">
        <v>1064</v>
      </c>
      <c r="B1133" t="s">
        <v>1410</v>
      </c>
      <c r="C1133" t="s">
        <v>1409</v>
      </c>
      <c r="D1133">
        <v>89</v>
      </c>
      <c r="E1133">
        <v>1852.5</v>
      </c>
      <c r="F1133">
        <f t="shared" si="17"/>
        <v>7</v>
      </c>
      <c r="G1133" t="str">
        <f>STANDINGS_W[[#This Row],[League]]&amp;STANDINGS_W[[#This Row],[Team]]</f>
        <v>$150 Draft Champions Feb 13 1:00 pm Lg.3689New York's Finest</v>
      </c>
    </row>
    <row r="1134" spans="1:7" x14ac:dyDescent="0.25">
      <c r="A1134">
        <v>1108</v>
      </c>
      <c r="B1134" t="s">
        <v>1415</v>
      </c>
      <c r="C1134" t="s">
        <v>1409</v>
      </c>
      <c r="D1134">
        <v>88</v>
      </c>
      <c r="E1134">
        <v>1779.5</v>
      </c>
      <c r="F1134">
        <f t="shared" si="17"/>
        <v>8</v>
      </c>
      <c r="G1134" t="str">
        <f>STANDINGS_W[[#This Row],[League]]&amp;STANDINGS_W[[#This Row],[Team]]</f>
        <v>$150 Draft Champions Feb 13 1:00 pm Lg.3689Buddy Guy</v>
      </c>
    </row>
    <row r="1135" spans="1:7" x14ac:dyDescent="0.25">
      <c r="A1135">
        <v>1759</v>
      </c>
      <c r="B1135" t="s">
        <v>197</v>
      </c>
      <c r="C1135" t="s">
        <v>1409</v>
      </c>
      <c r="D1135">
        <v>81</v>
      </c>
      <c r="E1135">
        <v>1147.5</v>
      </c>
      <c r="F1135">
        <f t="shared" si="17"/>
        <v>9</v>
      </c>
      <c r="G1135" t="str">
        <f>STANDINGS_W[[#This Row],[League]]&amp;STANDINGS_W[[#This Row],[Team]]</f>
        <v>$150 Draft Champions Feb 13 1:00 pm Lg.3689Macho Lobsters</v>
      </c>
    </row>
    <row r="1136" spans="1:7" x14ac:dyDescent="0.25">
      <c r="A1136">
        <v>1805</v>
      </c>
      <c r="B1136" t="s">
        <v>1416</v>
      </c>
      <c r="C1136" t="s">
        <v>1409</v>
      </c>
      <c r="D1136">
        <v>80</v>
      </c>
      <c r="E1136">
        <v>1063.5</v>
      </c>
      <c r="F1136">
        <f t="shared" si="17"/>
        <v>10</v>
      </c>
      <c r="G1136" t="str">
        <f>STANDINGS_W[[#This Row],[League]]&amp;STANDINGS_W[[#This Row],[Team]]</f>
        <v>$150 Draft Champions Feb 13 1:00 pm Lg.36892 - The Hazel Charlies Slo</v>
      </c>
    </row>
    <row r="1137" spans="1:7" x14ac:dyDescent="0.25">
      <c r="A1137">
        <v>2285</v>
      </c>
      <c r="B1137" t="s">
        <v>462</v>
      </c>
      <c r="C1137" t="s">
        <v>1409</v>
      </c>
      <c r="D1137">
        <v>74</v>
      </c>
      <c r="E1137">
        <v>621</v>
      </c>
      <c r="F1137">
        <f t="shared" si="17"/>
        <v>11</v>
      </c>
      <c r="G1137" t="str">
        <f>STANDINGS_W[[#This Row],[League]]&amp;STANDINGS_W[[#This Row],[Team]]</f>
        <v>$150 Draft Champions Feb 13 1:00 pm Lg.3689Miggy's Mashers</v>
      </c>
    </row>
    <row r="1138" spans="1:7" x14ac:dyDescent="0.25">
      <c r="A1138">
        <v>2321</v>
      </c>
      <c r="B1138" t="s">
        <v>338</v>
      </c>
      <c r="C1138" t="s">
        <v>1409</v>
      </c>
      <c r="D1138">
        <v>73</v>
      </c>
      <c r="E1138">
        <v>576</v>
      </c>
      <c r="F1138">
        <f t="shared" si="17"/>
        <v>12</v>
      </c>
      <c r="G1138" t="str">
        <f>STANDINGS_W[[#This Row],[League]]&amp;STANDINGS_W[[#This Row],[Team]]</f>
        <v>$150 Draft Champions Feb 13 1:00 pm Lg.3689EWeezy2</v>
      </c>
    </row>
    <row r="1139" spans="1:7" x14ac:dyDescent="0.25">
      <c r="A1139">
        <v>2713</v>
      </c>
      <c r="B1139" t="s">
        <v>534</v>
      </c>
      <c r="C1139" t="s">
        <v>1409</v>
      </c>
      <c r="D1139">
        <v>63</v>
      </c>
      <c r="E1139">
        <v>193</v>
      </c>
      <c r="F1139">
        <f t="shared" si="17"/>
        <v>13</v>
      </c>
      <c r="G1139" t="str">
        <f>STANDINGS_W[[#This Row],[League]]&amp;STANDINGS_W[[#This Row],[Team]]</f>
        <v>$150 Draft Champions Feb 13 1:00 pm Lg.3689Light Tower Power</v>
      </c>
    </row>
    <row r="1140" spans="1:7" x14ac:dyDescent="0.25">
      <c r="A1140">
        <v>2808</v>
      </c>
      <c r="B1140" t="s">
        <v>1418</v>
      </c>
      <c r="C1140" t="s">
        <v>1409</v>
      </c>
      <c r="D1140">
        <v>59</v>
      </c>
      <c r="E1140">
        <v>102</v>
      </c>
      <c r="F1140">
        <f t="shared" si="17"/>
        <v>14</v>
      </c>
      <c r="G1140" t="str">
        <f>STANDINGS_W[[#This Row],[League]]&amp;STANDINGS_W[[#This Row],[Team]]</f>
        <v>$150 Draft Champions Feb 13 1:00 pm Lg.3689Fister - I Hardly Know Her!</v>
      </c>
    </row>
    <row r="1141" spans="1:7" x14ac:dyDescent="0.25">
      <c r="A1141">
        <v>2830</v>
      </c>
      <c r="B1141" t="s">
        <v>1411</v>
      </c>
      <c r="C1141" t="s">
        <v>1409</v>
      </c>
      <c r="D1141">
        <v>57</v>
      </c>
      <c r="E1141">
        <v>74</v>
      </c>
      <c r="F1141">
        <f t="shared" si="17"/>
        <v>15</v>
      </c>
      <c r="G1141" t="str">
        <f>STANDINGS_W[[#This Row],[League]]&amp;STANDINGS_W[[#This Row],[Team]]</f>
        <v>$150 Draft Champions Feb 13 1:00 pm Lg.36890.9 Bar</v>
      </c>
    </row>
    <row r="1142" spans="1:7" x14ac:dyDescent="0.25">
      <c r="A1142">
        <v>92</v>
      </c>
      <c r="B1142" t="s">
        <v>1426</v>
      </c>
      <c r="C1142" t="s">
        <v>1420</v>
      </c>
      <c r="D1142">
        <v>110</v>
      </c>
      <c r="E1142">
        <v>2826.5</v>
      </c>
      <c r="F1142">
        <f t="shared" si="17"/>
        <v>1</v>
      </c>
      <c r="G1142" t="str">
        <f>STANDINGS_W[[#This Row],[League]]&amp;STANDINGS_W[[#This Row],[Team]]</f>
        <v>$150 Draft Champions Feb 13 1:00 pm Lg.3693Upper Deck</v>
      </c>
    </row>
    <row r="1143" spans="1:7" x14ac:dyDescent="0.25">
      <c r="A1143">
        <v>230</v>
      </c>
      <c r="B1143" t="s">
        <v>1428</v>
      </c>
      <c r="C1143" t="s">
        <v>1420</v>
      </c>
      <c r="D1143">
        <v>103</v>
      </c>
      <c r="E1143">
        <v>2678</v>
      </c>
      <c r="F1143">
        <f t="shared" si="17"/>
        <v>2</v>
      </c>
      <c r="G1143" t="str">
        <f>STANDINGS_W[[#This Row],[League]]&amp;STANDINGS_W[[#This Row],[Team]]</f>
        <v>$150 Draft Champions Feb 13 1:00 pm Lg.3693Just Chillin'</v>
      </c>
    </row>
    <row r="1144" spans="1:7" x14ac:dyDescent="0.25">
      <c r="A1144">
        <v>329</v>
      </c>
      <c r="B1144" t="s">
        <v>1430</v>
      </c>
      <c r="C1144" t="s">
        <v>1420</v>
      </c>
      <c r="D1144">
        <v>100</v>
      </c>
      <c r="E1144">
        <v>2566</v>
      </c>
      <c r="F1144">
        <f t="shared" si="17"/>
        <v>3</v>
      </c>
      <c r="G1144" t="str">
        <f>STANDINGS_W[[#This Row],[League]]&amp;STANDINGS_W[[#This Row],[Team]]</f>
        <v>$150 Draft Champions Feb 13 1:00 pm Lg.3693El Severino</v>
      </c>
    </row>
    <row r="1145" spans="1:7" x14ac:dyDescent="0.25">
      <c r="A1145">
        <v>371</v>
      </c>
      <c r="B1145" t="s">
        <v>1429</v>
      </c>
      <c r="C1145" t="s">
        <v>1420</v>
      </c>
      <c r="D1145">
        <v>99</v>
      </c>
      <c r="E1145">
        <v>2518.5</v>
      </c>
      <c r="F1145">
        <f t="shared" si="17"/>
        <v>4</v>
      </c>
      <c r="G1145" t="str">
        <f>STANDINGS_W[[#This Row],[League]]&amp;STANDINGS_W[[#This Row],[Team]]</f>
        <v>$150 Draft Champions Feb 13 1:00 pm Lg.3693Battlin' the Bottle</v>
      </c>
    </row>
    <row r="1146" spans="1:7" x14ac:dyDescent="0.25">
      <c r="A1146">
        <v>931</v>
      </c>
      <c r="B1146" t="s">
        <v>87</v>
      </c>
      <c r="C1146" t="s">
        <v>1420</v>
      </c>
      <c r="D1146">
        <v>91</v>
      </c>
      <c r="E1146">
        <v>2007.5</v>
      </c>
      <c r="F1146">
        <f t="shared" si="17"/>
        <v>5</v>
      </c>
      <c r="G1146" t="str">
        <f>STANDINGS_W[[#This Row],[League]]&amp;STANDINGS_W[[#This Row],[Team]]</f>
        <v>$150 Draft Champions Feb 13 1:00 pm Lg.3693The Northsiders</v>
      </c>
    </row>
    <row r="1147" spans="1:7" x14ac:dyDescent="0.25">
      <c r="A1147">
        <v>1098</v>
      </c>
      <c r="B1147" t="s">
        <v>1421</v>
      </c>
      <c r="C1147" t="s">
        <v>1420</v>
      </c>
      <c r="D1147">
        <v>88</v>
      </c>
      <c r="E1147">
        <v>1779.5</v>
      </c>
      <c r="F1147">
        <f t="shared" si="17"/>
        <v>6</v>
      </c>
      <c r="G1147" t="str">
        <f>STANDINGS_W[[#This Row],[League]]&amp;STANDINGS_W[[#This Row],[Team]]</f>
        <v>$150 Draft Champions Feb 13 1:00 pm Lg.3693Auburn Plainsman II</v>
      </c>
    </row>
    <row r="1148" spans="1:7" x14ac:dyDescent="0.25">
      <c r="A1148">
        <v>1125</v>
      </c>
      <c r="B1148" t="s">
        <v>1422</v>
      </c>
      <c r="C1148" t="s">
        <v>1420</v>
      </c>
      <c r="D1148">
        <v>88</v>
      </c>
      <c r="E1148">
        <v>1779.5</v>
      </c>
      <c r="F1148">
        <f t="shared" si="17"/>
        <v>7</v>
      </c>
      <c r="G1148" t="str">
        <f>STANDINGS_W[[#This Row],[League]]&amp;STANDINGS_W[[#This Row],[Team]]</f>
        <v>$150 Draft Champions Feb 13 1:00 pm Lg.3693Korean Power</v>
      </c>
    </row>
    <row r="1149" spans="1:7" x14ac:dyDescent="0.25">
      <c r="A1149">
        <v>1583</v>
      </c>
      <c r="B1149" t="s">
        <v>345</v>
      </c>
      <c r="C1149" t="s">
        <v>1420</v>
      </c>
      <c r="D1149">
        <v>83</v>
      </c>
      <c r="E1149">
        <v>1322</v>
      </c>
      <c r="F1149">
        <f t="shared" si="17"/>
        <v>8</v>
      </c>
      <c r="G1149" t="str">
        <f>STANDINGS_W[[#This Row],[League]]&amp;STANDINGS_W[[#This Row],[Team]]</f>
        <v>$150 Draft Champions Feb 13 1:00 pm Lg.3693Man of Steel</v>
      </c>
    </row>
    <row r="1150" spans="1:7" x14ac:dyDescent="0.25">
      <c r="A1150">
        <v>1981</v>
      </c>
      <c r="B1150" t="s">
        <v>160</v>
      </c>
      <c r="C1150" t="s">
        <v>1420</v>
      </c>
      <c r="D1150">
        <v>78</v>
      </c>
      <c r="E1150">
        <v>907.5</v>
      </c>
      <c r="F1150">
        <f t="shared" si="17"/>
        <v>9</v>
      </c>
      <c r="G1150" t="str">
        <f>STANDINGS_W[[#This Row],[League]]&amp;STANDINGS_W[[#This Row],[Team]]</f>
        <v>$150 Draft Champions Feb 13 1:00 pm Lg.3693Dirty Vegas</v>
      </c>
    </row>
    <row r="1151" spans="1:7" x14ac:dyDescent="0.25">
      <c r="A1151">
        <v>2052</v>
      </c>
      <c r="B1151" t="s">
        <v>1425</v>
      </c>
      <c r="C1151" t="s">
        <v>1420</v>
      </c>
      <c r="D1151">
        <v>77</v>
      </c>
      <c r="E1151">
        <v>836</v>
      </c>
      <c r="F1151">
        <f t="shared" si="17"/>
        <v>10</v>
      </c>
      <c r="G1151" t="str">
        <f>STANDINGS_W[[#This Row],[League]]&amp;STANDINGS_W[[#This Row],[Team]]</f>
        <v>$150 Draft Champions Feb 13 1:00 pm Lg.3693Evil Empire II</v>
      </c>
    </row>
    <row r="1152" spans="1:7" x14ac:dyDescent="0.25">
      <c r="A1152">
        <v>2095</v>
      </c>
      <c r="B1152" t="s">
        <v>1427</v>
      </c>
      <c r="C1152" t="s">
        <v>1420</v>
      </c>
      <c r="D1152">
        <v>77</v>
      </c>
      <c r="E1152">
        <v>836</v>
      </c>
      <c r="F1152">
        <f t="shared" si="17"/>
        <v>11</v>
      </c>
      <c r="G1152" t="str">
        <f>STANDINGS_W[[#This Row],[League]]&amp;STANDINGS_W[[#This Row],[Team]]</f>
        <v>$150 Draft Champions Feb 13 1:00 pm Lg.3693Team Salemme</v>
      </c>
    </row>
    <row r="1153" spans="1:7" x14ac:dyDescent="0.25">
      <c r="A1153">
        <v>2393</v>
      </c>
      <c r="B1153" t="s">
        <v>1424</v>
      </c>
      <c r="C1153" t="s">
        <v>1420</v>
      </c>
      <c r="D1153">
        <v>72</v>
      </c>
      <c r="E1153">
        <v>532</v>
      </c>
      <c r="F1153">
        <f t="shared" si="17"/>
        <v>12</v>
      </c>
      <c r="G1153" t="str">
        <f>STANDINGS_W[[#This Row],[League]]&amp;STANDINGS_W[[#This Row],[Team]]</f>
        <v>$150 Draft Champions Feb 13 1:00 pm Lg.3693The Price is Wrong, Bob</v>
      </c>
    </row>
    <row r="1154" spans="1:7" x14ac:dyDescent="0.25">
      <c r="A1154">
        <v>2442</v>
      </c>
      <c r="B1154" t="s">
        <v>212</v>
      </c>
      <c r="C1154" t="s">
        <v>1420</v>
      </c>
      <c r="D1154">
        <v>71</v>
      </c>
      <c r="E1154">
        <v>483</v>
      </c>
      <c r="F1154">
        <f t="shared" si="17"/>
        <v>13</v>
      </c>
      <c r="G1154" t="str">
        <f>STANDINGS_W[[#This Row],[League]]&amp;STANDINGS_W[[#This Row],[Team]]</f>
        <v>$150 Draft Champions Feb 13 1:00 pm Lg.3693Team kuhn</v>
      </c>
    </row>
    <row r="1155" spans="1:7" x14ac:dyDescent="0.25">
      <c r="A1155">
        <v>2538</v>
      </c>
      <c r="B1155" t="s">
        <v>1423</v>
      </c>
      <c r="C1155" t="s">
        <v>1420</v>
      </c>
      <c r="D1155">
        <v>68</v>
      </c>
      <c r="E1155">
        <v>358.5</v>
      </c>
      <c r="F1155">
        <f t="shared" ref="F1155:F1218" si="18">IF(C1155=C1154,F1154+1,1)</f>
        <v>14</v>
      </c>
      <c r="G1155" t="str">
        <f>STANDINGS_W[[#This Row],[League]]&amp;STANDINGS_W[[#This Row],[Team]]</f>
        <v>$150 Draft Champions Feb 13 1:00 pm Lg.3693Drip Drop</v>
      </c>
    </row>
    <row r="1156" spans="1:7" x14ac:dyDescent="0.25">
      <c r="A1156">
        <v>2840</v>
      </c>
      <c r="B1156" t="s">
        <v>1419</v>
      </c>
      <c r="C1156" t="s">
        <v>1420</v>
      </c>
      <c r="D1156">
        <v>57</v>
      </c>
      <c r="E1156">
        <v>74</v>
      </c>
      <c r="F1156">
        <f t="shared" si="18"/>
        <v>15</v>
      </c>
      <c r="G1156" t="str">
        <f>STANDINGS_W[[#This Row],[League]]&amp;STANDINGS_W[[#This Row],[Team]]</f>
        <v>$150 Draft Champions Feb 13 1:00 pm Lg.3693Team Wickham</v>
      </c>
    </row>
    <row r="1157" spans="1:7" x14ac:dyDescent="0.25">
      <c r="A1157">
        <v>59</v>
      </c>
      <c r="B1157" t="s">
        <v>1440</v>
      </c>
      <c r="C1157" t="s">
        <v>1431</v>
      </c>
      <c r="D1157">
        <v>113</v>
      </c>
      <c r="E1157">
        <v>2856.5</v>
      </c>
      <c r="F1157">
        <f t="shared" si="18"/>
        <v>1</v>
      </c>
      <c r="G1157" t="str">
        <f>STANDINGS_W[[#This Row],[League]]&amp;STANDINGS_W[[#This Row],[Team]]</f>
        <v>$150 Draft Champions Feb 13 1:00 pm Lg.3697ZZZZZZZZ</v>
      </c>
    </row>
    <row r="1158" spans="1:7" x14ac:dyDescent="0.25">
      <c r="A1158">
        <v>184</v>
      </c>
      <c r="B1158" t="s">
        <v>1433</v>
      </c>
      <c r="C1158" t="s">
        <v>1431</v>
      </c>
      <c r="D1158">
        <v>105</v>
      </c>
      <c r="E1158">
        <v>2728.5</v>
      </c>
      <c r="F1158">
        <f t="shared" si="18"/>
        <v>2</v>
      </c>
      <c r="G1158" t="str">
        <f>STANDINGS_W[[#This Row],[League]]&amp;STANDINGS_W[[#This Row],[Team]]</f>
        <v>$150 Draft Champions Feb 13 1:00 pm Lg.3697Pine Tar Bats</v>
      </c>
    </row>
    <row r="1159" spans="1:7" x14ac:dyDescent="0.25">
      <c r="A1159">
        <v>578</v>
      </c>
      <c r="B1159" t="s">
        <v>1434</v>
      </c>
      <c r="C1159" t="s">
        <v>1431</v>
      </c>
      <c r="D1159">
        <v>96</v>
      </c>
      <c r="E1159">
        <v>2358</v>
      </c>
      <c r="F1159">
        <f t="shared" si="18"/>
        <v>3</v>
      </c>
      <c r="G1159" t="str">
        <f>STANDINGS_W[[#This Row],[League]]&amp;STANDINGS_W[[#This Row],[Team]]</f>
        <v>$150 Draft Champions Feb 13 1:00 pm Lg.3697The Shelby Sensation</v>
      </c>
    </row>
    <row r="1160" spans="1:7" x14ac:dyDescent="0.25">
      <c r="A1160">
        <v>617</v>
      </c>
      <c r="B1160" t="s">
        <v>1436</v>
      </c>
      <c r="C1160" t="s">
        <v>1431</v>
      </c>
      <c r="D1160">
        <v>95</v>
      </c>
      <c r="E1160">
        <v>2298</v>
      </c>
      <c r="F1160">
        <f t="shared" si="18"/>
        <v>4</v>
      </c>
      <c r="G1160" t="str">
        <f>STANDINGS_W[[#This Row],[League]]&amp;STANDINGS_W[[#This Row],[Team]]</f>
        <v>$150 Draft Champions Feb 13 1:00 pm Lg.3697SLAAAYER 2</v>
      </c>
    </row>
    <row r="1161" spans="1:7" x14ac:dyDescent="0.25">
      <c r="A1161">
        <v>963</v>
      </c>
      <c r="B1161" t="s">
        <v>1439</v>
      </c>
      <c r="C1161" t="s">
        <v>1431</v>
      </c>
      <c r="D1161">
        <v>90</v>
      </c>
      <c r="E1161">
        <v>1929</v>
      </c>
      <c r="F1161">
        <f t="shared" si="18"/>
        <v>5</v>
      </c>
      <c r="G1161" t="str">
        <f>STANDINGS_W[[#This Row],[League]]&amp;STANDINGS_W[[#This Row],[Team]]</f>
        <v>$150 Draft Champions Feb 13 1:00 pm Lg.3697J money clutch putts</v>
      </c>
    </row>
    <row r="1162" spans="1:7" x14ac:dyDescent="0.25">
      <c r="A1162">
        <v>1242</v>
      </c>
      <c r="B1162" t="s">
        <v>473</v>
      </c>
      <c r="C1162" t="s">
        <v>1431</v>
      </c>
      <c r="D1162">
        <v>87</v>
      </c>
      <c r="E1162">
        <v>1700.5</v>
      </c>
      <c r="F1162">
        <f t="shared" si="18"/>
        <v>6</v>
      </c>
      <c r="G1162" t="str">
        <f>STANDINGS_W[[#This Row],[League]]&amp;STANDINGS_W[[#This Row],[Team]]</f>
        <v>$150 Draft Champions Feb 13 1:00 pm Lg.3697WAR(P)igs</v>
      </c>
    </row>
    <row r="1163" spans="1:7" x14ac:dyDescent="0.25">
      <c r="A1163">
        <v>1339</v>
      </c>
      <c r="B1163" t="s">
        <v>1432</v>
      </c>
      <c r="C1163" t="s">
        <v>1431</v>
      </c>
      <c r="D1163">
        <v>86</v>
      </c>
      <c r="E1163">
        <v>1608</v>
      </c>
      <c r="F1163">
        <f t="shared" si="18"/>
        <v>7</v>
      </c>
      <c r="G1163" t="str">
        <f>STANDINGS_W[[#This Row],[League]]&amp;STANDINGS_W[[#This Row],[Team]]</f>
        <v>$150 Draft Champions Feb 13 1:00 pm Lg.3697The Baseball Tavern</v>
      </c>
    </row>
    <row r="1164" spans="1:7" x14ac:dyDescent="0.25">
      <c r="A1164">
        <v>1742</v>
      </c>
      <c r="B1164" t="s">
        <v>154</v>
      </c>
      <c r="C1164" t="s">
        <v>1431</v>
      </c>
      <c r="D1164">
        <v>81</v>
      </c>
      <c r="E1164">
        <v>1147.5</v>
      </c>
      <c r="F1164">
        <f t="shared" si="18"/>
        <v>8</v>
      </c>
      <c r="G1164" t="str">
        <f>STANDINGS_W[[#This Row],[League]]&amp;STANDINGS_W[[#This Row],[Team]]</f>
        <v>$150 Draft Champions Feb 13 1:00 pm Lg.3697GLG20s</v>
      </c>
    </row>
    <row r="1165" spans="1:7" x14ac:dyDescent="0.25">
      <c r="A1165">
        <v>1976</v>
      </c>
      <c r="B1165" t="s">
        <v>123</v>
      </c>
      <c r="C1165" t="s">
        <v>1431</v>
      </c>
      <c r="D1165">
        <v>78</v>
      </c>
      <c r="E1165">
        <v>907.5</v>
      </c>
      <c r="F1165">
        <f t="shared" si="18"/>
        <v>9</v>
      </c>
      <c r="G1165" t="str">
        <f>STANDINGS_W[[#This Row],[League]]&amp;STANDINGS_W[[#This Row],[Team]]</f>
        <v>$150 Draft Champions Feb 13 1:00 pm Lg.3697Clever Team Name</v>
      </c>
    </row>
    <row r="1166" spans="1:7" x14ac:dyDescent="0.25">
      <c r="A1166">
        <v>2098</v>
      </c>
      <c r="B1166" t="s">
        <v>1437</v>
      </c>
      <c r="C1166" t="s">
        <v>1431</v>
      </c>
      <c r="D1166">
        <v>77</v>
      </c>
      <c r="E1166">
        <v>836</v>
      </c>
      <c r="F1166">
        <f t="shared" si="18"/>
        <v>10</v>
      </c>
      <c r="G1166" t="str">
        <f>STANDINGS_W[[#This Row],[League]]&amp;STANDINGS_W[[#This Row],[Team]]</f>
        <v>$150 Draft Champions Feb 13 1:00 pm Lg.3697The BALCO Brigade</v>
      </c>
    </row>
    <row r="1167" spans="1:7" x14ac:dyDescent="0.25">
      <c r="A1167">
        <v>2101</v>
      </c>
      <c r="B1167" t="s">
        <v>1438</v>
      </c>
      <c r="C1167" t="s">
        <v>1431</v>
      </c>
      <c r="D1167">
        <v>77</v>
      </c>
      <c r="E1167">
        <v>836</v>
      </c>
      <c r="F1167">
        <f t="shared" si="18"/>
        <v>11</v>
      </c>
      <c r="G1167" t="str">
        <f>STANDINGS_W[[#This Row],[League]]&amp;STANDINGS_W[[#This Row],[Team]]</f>
        <v>$150 Draft Champions Feb 13 1:00 pm Lg.3697The Full Eight Hours</v>
      </c>
    </row>
    <row r="1168" spans="1:7" x14ac:dyDescent="0.25">
      <c r="A1168">
        <v>2107</v>
      </c>
      <c r="B1168" t="s">
        <v>132</v>
      </c>
      <c r="C1168" t="s">
        <v>1431</v>
      </c>
      <c r="D1168">
        <v>77</v>
      </c>
      <c r="E1168">
        <v>836</v>
      </c>
      <c r="F1168">
        <f t="shared" si="18"/>
        <v>12</v>
      </c>
      <c r="G1168" t="str">
        <f>STANDINGS_W[[#This Row],[League]]&amp;STANDINGS_W[[#This Row],[Team]]</f>
        <v>$150 Draft Champions Feb 13 1:00 pm Lg.3697Van Buren Boys</v>
      </c>
    </row>
    <row r="1169" spans="1:7" x14ac:dyDescent="0.25">
      <c r="A1169">
        <v>2127</v>
      </c>
      <c r="B1169" t="s">
        <v>1435</v>
      </c>
      <c r="C1169" t="s">
        <v>1431</v>
      </c>
      <c r="D1169">
        <v>76</v>
      </c>
      <c r="E1169">
        <v>755.5</v>
      </c>
      <c r="F1169">
        <f t="shared" si="18"/>
        <v>13</v>
      </c>
      <c r="G1169" t="str">
        <f>STANDINGS_W[[#This Row],[League]]&amp;STANDINGS_W[[#This Row],[Team]]</f>
        <v>$150 Draft Champions Feb 13 1:00 pm Lg.3697Charger Bar Six</v>
      </c>
    </row>
    <row r="1170" spans="1:7" x14ac:dyDescent="0.25">
      <c r="A1170">
        <v>2207</v>
      </c>
      <c r="B1170" t="s">
        <v>377</v>
      </c>
      <c r="C1170" t="s">
        <v>1431</v>
      </c>
      <c r="D1170">
        <v>75</v>
      </c>
      <c r="E1170">
        <v>679</v>
      </c>
      <c r="F1170">
        <f t="shared" si="18"/>
        <v>14</v>
      </c>
      <c r="G1170" t="str">
        <f>STANDINGS_W[[#This Row],[League]]&amp;STANDINGS_W[[#This Row],[Team]]</f>
        <v>$150 Draft Champions Feb 13 1:00 pm Lg.3697Cardinal Crunch 2</v>
      </c>
    </row>
    <row r="1171" spans="1:7" x14ac:dyDescent="0.25">
      <c r="A1171">
        <v>2896</v>
      </c>
      <c r="B1171" t="s">
        <v>511</v>
      </c>
      <c r="C1171" t="s">
        <v>1431</v>
      </c>
      <c r="D1171">
        <v>49</v>
      </c>
      <c r="E1171">
        <v>15</v>
      </c>
      <c r="F1171">
        <f t="shared" si="18"/>
        <v>15</v>
      </c>
      <c r="G1171" t="str">
        <f>STANDINGS_W[[#This Row],[League]]&amp;STANDINGS_W[[#This Row],[Team]]</f>
        <v>$150 Draft Champions Feb 13 1:00 pm Lg.3697Team Blumenthal</v>
      </c>
    </row>
    <row r="1172" spans="1:7" x14ac:dyDescent="0.25">
      <c r="A1172">
        <v>86</v>
      </c>
      <c r="B1172" t="s">
        <v>1450</v>
      </c>
      <c r="C1172" t="s">
        <v>1442</v>
      </c>
      <c r="D1172">
        <v>110</v>
      </c>
      <c r="E1172">
        <v>2826.5</v>
      </c>
      <c r="F1172">
        <f t="shared" si="18"/>
        <v>1</v>
      </c>
      <c r="G1172" t="str">
        <f>STANDINGS_W[[#This Row],[League]]&amp;STANDINGS_W[[#This Row],[Team]]</f>
        <v>$150 Draft Champions Feb 14 1:00 pm Lg.3699Steinbrenner's Boys</v>
      </c>
    </row>
    <row r="1173" spans="1:7" x14ac:dyDescent="0.25">
      <c r="A1173">
        <v>747</v>
      </c>
      <c r="B1173" t="s">
        <v>1449</v>
      </c>
      <c r="C1173" t="s">
        <v>1442</v>
      </c>
      <c r="D1173">
        <v>93</v>
      </c>
      <c r="E1173">
        <v>2164.5</v>
      </c>
      <c r="F1173">
        <f t="shared" si="18"/>
        <v>2</v>
      </c>
      <c r="G1173" t="str">
        <f>STANDINGS_W[[#This Row],[League]]&amp;STANDINGS_W[[#This Row],[Team]]</f>
        <v>$150 Draft Champions Feb 14 1:00 pm Lg.3699Marte Partay</v>
      </c>
    </row>
    <row r="1174" spans="1:7" x14ac:dyDescent="0.25">
      <c r="A1174">
        <v>842</v>
      </c>
      <c r="B1174" t="s">
        <v>1443</v>
      </c>
      <c r="C1174" t="s">
        <v>1442</v>
      </c>
      <c r="D1174">
        <v>92</v>
      </c>
      <c r="E1174">
        <v>2083</v>
      </c>
      <c r="F1174">
        <f t="shared" si="18"/>
        <v>3</v>
      </c>
      <c r="G1174" t="str">
        <f>STANDINGS_W[[#This Row],[League]]&amp;STANDINGS_W[[#This Row],[Team]]</f>
        <v>$150 Draft Champions Feb 14 1:00 pm Lg.3699Team Larrick</v>
      </c>
    </row>
    <row r="1175" spans="1:7" x14ac:dyDescent="0.25">
      <c r="A1175">
        <v>893</v>
      </c>
      <c r="B1175" t="s">
        <v>1454</v>
      </c>
      <c r="C1175" t="s">
        <v>1442</v>
      </c>
      <c r="D1175">
        <v>91</v>
      </c>
      <c r="E1175">
        <v>2007.5</v>
      </c>
      <c r="F1175">
        <f t="shared" si="18"/>
        <v>4</v>
      </c>
      <c r="G1175" t="str">
        <f>STANDINGS_W[[#This Row],[League]]&amp;STANDINGS_W[[#This Row],[Team]]</f>
        <v>$150 Draft Champions Feb 14 1:00 pm Lg.3699Kersh EE JUp</v>
      </c>
    </row>
    <row r="1176" spans="1:7" x14ac:dyDescent="0.25">
      <c r="A1176">
        <v>960</v>
      </c>
      <c r="B1176" t="s">
        <v>1444</v>
      </c>
      <c r="C1176" t="s">
        <v>1442</v>
      </c>
      <c r="D1176">
        <v>90</v>
      </c>
      <c r="E1176">
        <v>1929</v>
      </c>
      <c r="F1176">
        <f t="shared" si="18"/>
        <v>5</v>
      </c>
      <c r="G1176" t="str">
        <f>STANDINGS_W[[#This Row],[League]]&amp;STANDINGS_W[[#This Row],[Team]]</f>
        <v>$150 Draft Champions Feb 14 1:00 pm Lg.3699GoldiLocks</v>
      </c>
    </row>
    <row r="1177" spans="1:7" x14ac:dyDescent="0.25">
      <c r="A1177">
        <v>981</v>
      </c>
      <c r="B1177" t="s">
        <v>1441</v>
      </c>
      <c r="C1177" t="s">
        <v>1442</v>
      </c>
      <c r="D1177">
        <v>90</v>
      </c>
      <c r="E1177">
        <v>1929</v>
      </c>
      <c r="F1177">
        <f t="shared" si="18"/>
        <v>6</v>
      </c>
      <c r="G1177" t="str">
        <f>STANDINGS_W[[#This Row],[League]]&amp;STANDINGS_W[[#This Row],[Team]]</f>
        <v>$150 Draft Champions Feb 14 1:00 pm Lg.3699Penny Blossoms</v>
      </c>
    </row>
    <row r="1178" spans="1:7" x14ac:dyDescent="0.25">
      <c r="A1178">
        <v>1803</v>
      </c>
      <c r="B1178" t="s">
        <v>662</v>
      </c>
      <c r="C1178" t="s">
        <v>1442</v>
      </c>
      <c r="D1178">
        <v>81</v>
      </c>
      <c r="E1178">
        <v>1147.5</v>
      </c>
      <c r="F1178">
        <f t="shared" si="18"/>
        <v>7</v>
      </c>
      <c r="G1178" t="str">
        <f>STANDINGS_W[[#This Row],[League]]&amp;STANDINGS_W[[#This Row],[Team]]</f>
        <v>$150 Draft Champions Feb 14 1:00 pm Lg.3699wally57</v>
      </c>
    </row>
    <row r="1179" spans="1:7" x14ac:dyDescent="0.25">
      <c r="A1179">
        <v>1921</v>
      </c>
      <c r="B1179" t="s">
        <v>1446</v>
      </c>
      <c r="C1179" t="s">
        <v>1442</v>
      </c>
      <c r="D1179">
        <v>79</v>
      </c>
      <c r="E1179">
        <v>980.5</v>
      </c>
      <c r="F1179">
        <f t="shared" si="18"/>
        <v>8</v>
      </c>
      <c r="G1179" t="str">
        <f>STANDINGS_W[[#This Row],[League]]&amp;STANDINGS_W[[#This Row],[Team]]</f>
        <v>$150 Draft Champions Feb 14 1:00 pm Lg.3699Magic Man</v>
      </c>
    </row>
    <row r="1180" spans="1:7" x14ac:dyDescent="0.25">
      <c r="A1180">
        <v>2407</v>
      </c>
      <c r="B1180" t="s">
        <v>1453</v>
      </c>
      <c r="C1180" t="s">
        <v>1442</v>
      </c>
      <c r="D1180">
        <v>71</v>
      </c>
      <c r="E1180">
        <v>483</v>
      </c>
      <c r="F1180">
        <f t="shared" si="18"/>
        <v>9</v>
      </c>
      <c r="G1180" t="str">
        <f>STANDINGS_W[[#This Row],[League]]&amp;STANDINGS_W[[#This Row],[Team]]</f>
        <v>$150 Draft Champions Feb 14 1:00 pm Lg.3699BATS OUT OF HELL</v>
      </c>
    </row>
    <row r="1181" spans="1:7" x14ac:dyDescent="0.25">
      <c r="A1181">
        <v>2483</v>
      </c>
      <c r="B1181" t="s">
        <v>1448</v>
      </c>
      <c r="C1181" t="s">
        <v>1442</v>
      </c>
      <c r="D1181">
        <v>70</v>
      </c>
      <c r="E1181">
        <v>438</v>
      </c>
      <c r="F1181">
        <f t="shared" si="18"/>
        <v>10</v>
      </c>
      <c r="G1181" t="str">
        <f>STANDINGS_W[[#This Row],[League]]&amp;STANDINGS_W[[#This Row],[Team]]</f>
        <v>$150 Draft Champions Feb 14 1:00 pm Lg.3699Team Galleher</v>
      </c>
    </row>
    <row r="1182" spans="1:7" x14ac:dyDescent="0.25">
      <c r="A1182">
        <v>2488</v>
      </c>
      <c r="B1182" t="s">
        <v>107</v>
      </c>
      <c r="C1182" t="s">
        <v>1442</v>
      </c>
      <c r="D1182">
        <v>70</v>
      </c>
      <c r="E1182">
        <v>438</v>
      </c>
      <c r="F1182">
        <f t="shared" si="18"/>
        <v>11</v>
      </c>
      <c r="G1182" t="str">
        <f>STANDINGS_W[[#This Row],[League]]&amp;STANDINGS_W[[#This Row],[Team]]</f>
        <v>$150 Draft Champions Feb 14 1:00 pm Lg.3699Team Scott</v>
      </c>
    </row>
    <row r="1183" spans="1:7" x14ac:dyDescent="0.25">
      <c r="A1183">
        <v>2664</v>
      </c>
      <c r="B1183" t="s">
        <v>1447</v>
      </c>
      <c r="C1183" t="s">
        <v>1442</v>
      </c>
      <c r="D1183">
        <v>65</v>
      </c>
      <c r="E1183">
        <v>251.5</v>
      </c>
      <c r="F1183">
        <f t="shared" si="18"/>
        <v>12</v>
      </c>
      <c r="G1183" t="str">
        <f>STANDINGS_W[[#This Row],[League]]&amp;STANDINGS_W[[#This Row],[Team]]</f>
        <v>$150 Draft Champions Feb 14 1:00 pm Lg.3699Team Neidecker</v>
      </c>
    </row>
    <row r="1184" spans="1:7" x14ac:dyDescent="0.25">
      <c r="A1184">
        <v>2675</v>
      </c>
      <c r="B1184" t="s">
        <v>1451</v>
      </c>
      <c r="C1184" t="s">
        <v>1442</v>
      </c>
      <c r="D1184">
        <v>64</v>
      </c>
      <c r="E1184">
        <v>220.5</v>
      </c>
      <c r="F1184">
        <f t="shared" si="18"/>
        <v>13</v>
      </c>
      <c r="G1184" t="str">
        <f>STANDINGS_W[[#This Row],[League]]&amp;STANDINGS_W[[#This Row],[Team]]</f>
        <v>$150 Draft Champions Feb 14 1:00 pm Lg.369950 Shades of Sonny Gray</v>
      </c>
    </row>
    <row r="1185" spans="1:7" x14ac:dyDescent="0.25">
      <c r="A1185">
        <v>2710</v>
      </c>
      <c r="B1185" t="s">
        <v>1452</v>
      </c>
      <c r="C1185" t="s">
        <v>1442</v>
      </c>
      <c r="D1185">
        <v>63</v>
      </c>
      <c r="E1185">
        <v>193</v>
      </c>
      <c r="F1185">
        <f t="shared" si="18"/>
        <v>14</v>
      </c>
      <c r="G1185" t="str">
        <f>STANDINGS_W[[#This Row],[League]]&amp;STANDINGS_W[[#This Row],[Team]]</f>
        <v>$150 Draft Champions Feb 14 1:00 pm Lg.3699Gose Buster</v>
      </c>
    </row>
    <row r="1186" spans="1:7" x14ac:dyDescent="0.25">
      <c r="A1186">
        <v>2849</v>
      </c>
      <c r="B1186" t="s">
        <v>1445</v>
      </c>
      <c r="C1186" t="s">
        <v>1442</v>
      </c>
      <c r="D1186">
        <v>56</v>
      </c>
      <c r="E1186">
        <v>58.5</v>
      </c>
      <c r="F1186">
        <f t="shared" si="18"/>
        <v>15</v>
      </c>
      <c r="G1186" t="str">
        <f>STANDINGS_W[[#This Row],[League]]&amp;STANDINGS_W[[#This Row],[Team]]</f>
        <v>$150 Draft Champions Feb 14 1:00 pm Lg.3699Fo Rizzo</v>
      </c>
    </row>
    <row r="1187" spans="1:7" x14ac:dyDescent="0.25">
      <c r="A1187">
        <v>9</v>
      </c>
      <c r="B1187" t="s">
        <v>337</v>
      </c>
      <c r="C1187" t="s">
        <v>1455</v>
      </c>
      <c r="D1187">
        <v>123</v>
      </c>
      <c r="E1187">
        <v>2902</v>
      </c>
      <c r="F1187">
        <f t="shared" si="18"/>
        <v>1</v>
      </c>
      <c r="G1187" t="str">
        <f>STANDINGS_W[[#This Row],[League]]&amp;STANDINGS_W[[#This Row],[Team]]</f>
        <v>$150 Draft Champions Feb 14 1:00 pm Lg.3702Team Flanagan</v>
      </c>
    </row>
    <row r="1188" spans="1:7" x14ac:dyDescent="0.25">
      <c r="A1188">
        <v>270</v>
      </c>
      <c r="B1188" t="s">
        <v>253</v>
      </c>
      <c r="C1188" t="s">
        <v>1455</v>
      </c>
      <c r="D1188">
        <v>102</v>
      </c>
      <c r="E1188">
        <v>2646.5</v>
      </c>
      <c r="F1188">
        <f t="shared" si="18"/>
        <v>2</v>
      </c>
      <c r="G1188" t="str">
        <f>STANDINGS_W[[#This Row],[League]]&amp;STANDINGS_W[[#This Row],[Team]]</f>
        <v>$150 Draft Champions Feb 14 1:00 pm Lg.3702Team Dunning</v>
      </c>
    </row>
    <row r="1189" spans="1:7" x14ac:dyDescent="0.25">
      <c r="A1189">
        <v>367</v>
      </c>
      <c r="B1189" t="s">
        <v>1460</v>
      </c>
      <c r="C1189" t="s">
        <v>1455</v>
      </c>
      <c r="D1189">
        <v>100</v>
      </c>
      <c r="E1189">
        <v>2566</v>
      </c>
      <c r="F1189">
        <f t="shared" si="18"/>
        <v>3</v>
      </c>
      <c r="G1189" t="str">
        <f>STANDINGS_W[[#This Row],[League]]&amp;STANDINGS_W[[#This Row],[Team]]</f>
        <v>$150 Draft Champions Feb 14 1:00 pm Lg.3702sLim picKens2</v>
      </c>
    </row>
    <row r="1190" spans="1:7" x14ac:dyDescent="0.25">
      <c r="A1190">
        <v>458</v>
      </c>
      <c r="B1190" t="s">
        <v>240</v>
      </c>
      <c r="C1190" t="s">
        <v>1455</v>
      </c>
      <c r="D1190">
        <v>98</v>
      </c>
      <c r="E1190">
        <v>2467</v>
      </c>
      <c r="F1190">
        <f t="shared" si="18"/>
        <v>4</v>
      </c>
      <c r="G1190" t="str">
        <f>STANDINGS_W[[#This Row],[League]]&amp;STANDINGS_W[[#This Row],[Team]]</f>
        <v>$150 Draft Champions Feb 14 1:00 pm Lg.3702Team Skowron</v>
      </c>
    </row>
    <row r="1191" spans="1:7" x14ac:dyDescent="0.25">
      <c r="A1191">
        <v>882</v>
      </c>
      <c r="B1191" t="s">
        <v>383</v>
      </c>
      <c r="C1191" t="s">
        <v>1455</v>
      </c>
      <c r="D1191">
        <v>91</v>
      </c>
      <c r="E1191">
        <v>2007.5</v>
      </c>
      <c r="F1191">
        <f t="shared" si="18"/>
        <v>5</v>
      </c>
      <c r="G1191" t="str">
        <f>STANDINGS_W[[#This Row],[League]]&amp;STANDINGS_W[[#This Row],[Team]]</f>
        <v>$150 Draft Champions Feb 14 1:00 pm Lg.3702Designated Shitter</v>
      </c>
    </row>
    <row r="1192" spans="1:7" x14ac:dyDescent="0.25">
      <c r="A1192">
        <v>1401</v>
      </c>
      <c r="B1192" t="s">
        <v>1458</v>
      </c>
      <c r="C1192" t="s">
        <v>1455</v>
      </c>
      <c r="D1192">
        <v>85</v>
      </c>
      <c r="E1192">
        <v>1503.5</v>
      </c>
      <c r="F1192">
        <f t="shared" si="18"/>
        <v>6</v>
      </c>
      <c r="G1192" t="str">
        <f>STANDINGS_W[[#This Row],[League]]&amp;STANDINGS_W[[#This Row],[Team]]</f>
        <v>$150 Draft Champions Feb 14 1:00 pm Lg.3702One Hitter's</v>
      </c>
    </row>
    <row r="1193" spans="1:7" x14ac:dyDescent="0.25">
      <c r="A1193">
        <v>1497</v>
      </c>
      <c r="B1193" t="s">
        <v>417</v>
      </c>
      <c r="C1193" t="s">
        <v>1455</v>
      </c>
      <c r="D1193">
        <v>84</v>
      </c>
      <c r="E1193">
        <v>1408.5</v>
      </c>
      <c r="F1193">
        <f t="shared" si="18"/>
        <v>7</v>
      </c>
      <c r="G1193" t="str">
        <f>STANDINGS_W[[#This Row],[League]]&amp;STANDINGS_W[[#This Row],[Team]]</f>
        <v>$150 Draft Champions Feb 14 1:00 pm Lg.3702Ocular Keratitis DC4</v>
      </c>
    </row>
    <row r="1194" spans="1:7" x14ac:dyDescent="0.25">
      <c r="A1194">
        <v>1724</v>
      </c>
      <c r="B1194" t="s">
        <v>1462</v>
      </c>
      <c r="C1194" t="s">
        <v>1455</v>
      </c>
      <c r="D1194">
        <v>81</v>
      </c>
      <c r="E1194">
        <v>1147.5</v>
      </c>
      <c r="F1194">
        <f t="shared" si="18"/>
        <v>8</v>
      </c>
      <c r="G1194" t="str">
        <f>STANDINGS_W[[#This Row],[League]]&amp;STANDINGS_W[[#This Row],[Team]]</f>
        <v>$150 Draft Champions Feb 14 1:00 pm Lg.3702420 Smokers</v>
      </c>
    </row>
    <row r="1195" spans="1:7" x14ac:dyDescent="0.25">
      <c r="A1195">
        <v>1830</v>
      </c>
      <c r="B1195" t="s">
        <v>436</v>
      </c>
      <c r="C1195" t="s">
        <v>1455</v>
      </c>
      <c r="D1195">
        <v>80</v>
      </c>
      <c r="E1195">
        <v>1063.5</v>
      </c>
      <c r="F1195">
        <f t="shared" si="18"/>
        <v>9</v>
      </c>
      <c r="G1195" t="str">
        <f>STANDINGS_W[[#This Row],[League]]&amp;STANDINGS_W[[#This Row],[Team]]</f>
        <v>$150 Draft Champions Feb 14 1:00 pm Lg.3702Jete Bombs</v>
      </c>
    </row>
    <row r="1196" spans="1:7" x14ac:dyDescent="0.25">
      <c r="A1196">
        <v>1938</v>
      </c>
      <c r="B1196" t="s">
        <v>1456</v>
      </c>
      <c r="C1196" t="s">
        <v>1455</v>
      </c>
      <c r="D1196">
        <v>79</v>
      </c>
      <c r="E1196">
        <v>980.5</v>
      </c>
      <c r="F1196">
        <f t="shared" si="18"/>
        <v>10</v>
      </c>
      <c r="G1196" t="str">
        <f>STANDINGS_W[[#This Row],[League]]&amp;STANDINGS_W[[#This Row],[Team]]</f>
        <v>$150 Draft Champions Feb 14 1:00 pm Lg.3702Springfield Isotopes</v>
      </c>
    </row>
    <row r="1197" spans="1:7" x14ac:dyDescent="0.25">
      <c r="A1197">
        <v>2229</v>
      </c>
      <c r="B1197" t="s">
        <v>1463</v>
      </c>
      <c r="C1197" t="s">
        <v>1455</v>
      </c>
      <c r="D1197">
        <v>75</v>
      </c>
      <c r="E1197">
        <v>679</v>
      </c>
      <c r="F1197">
        <f t="shared" si="18"/>
        <v>11</v>
      </c>
      <c r="G1197" t="str">
        <f>STANDINGS_W[[#This Row],[League]]&amp;STANDINGS_W[[#This Row],[Team]]</f>
        <v>$150 Draft Champions Feb 14 1:00 pm Lg.3702Paint it Black</v>
      </c>
    </row>
    <row r="1198" spans="1:7" x14ac:dyDescent="0.25">
      <c r="A1198">
        <v>2262</v>
      </c>
      <c r="B1198" t="s">
        <v>1461</v>
      </c>
      <c r="C1198" t="s">
        <v>1455</v>
      </c>
      <c r="D1198">
        <v>75</v>
      </c>
      <c r="E1198">
        <v>679</v>
      </c>
      <c r="F1198">
        <f t="shared" si="18"/>
        <v>12</v>
      </c>
      <c r="G1198" t="str">
        <f>STANDINGS_W[[#This Row],[League]]&amp;STANDINGS_W[[#This Row],[Team]]</f>
        <v>$150 Draft Champions Feb 14 1:00 pm Lg.3702Who Cares</v>
      </c>
    </row>
    <row r="1199" spans="1:7" x14ac:dyDescent="0.25">
      <c r="A1199">
        <v>2461</v>
      </c>
      <c r="B1199" t="s">
        <v>242</v>
      </c>
      <c r="C1199" t="s">
        <v>1455</v>
      </c>
      <c r="D1199">
        <v>70</v>
      </c>
      <c r="E1199">
        <v>438</v>
      </c>
      <c r="F1199">
        <f t="shared" si="18"/>
        <v>13</v>
      </c>
      <c r="G1199" t="str">
        <f>STANDINGS_W[[#This Row],[League]]&amp;STANDINGS_W[[#This Row],[Team]]</f>
        <v>$150 Draft Champions Feb 14 1:00 pm Lg.3702Cyclones</v>
      </c>
    </row>
    <row r="1200" spans="1:7" x14ac:dyDescent="0.25">
      <c r="A1200">
        <v>2899</v>
      </c>
      <c r="B1200" t="s">
        <v>1459</v>
      </c>
      <c r="C1200" t="s">
        <v>1455</v>
      </c>
      <c r="D1200">
        <v>48</v>
      </c>
      <c r="E1200">
        <v>11.5</v>
      </c>
      <c r="F1200">
        <f t="shared" si="18"/>
        <v>14</v>
      </c>
      <c r="G1200" t="str">
        <f>STANDINGS_W[[#This Row],[League]]&amp;STANDINGS_W[[#This Row],[Team]]</f>
        <v>$150 Draft Champions Feb 14 1:00 pm Lg.3702Damage Inc.</v>
      </c>
    </row>
    <row r="1201" spans="1:7" x14ac:dyDescent="0.25">
      <c r="A1201">
        <v>2908</v>
      </c>
      <c r="B1201" t="s">
        <v>1457</v>
      </c>
      <c r="C1201" t="s">
        <v>1455</v>
      </c>
      <c r="D1201">
        <v>41</v>
      </c>
      <c r="E1201">
        <v>3</v>
      </c>
      <c r="F1201">
        <f t="shared" si="18"/>
        <v>15</v>
      </c>
      <c r="G1201" t="str">
        <f>STANDINGS_W[[#This Row],[League]]&amp;STANDINGS_W[[#This Row],[Team]]</f>
        <v>$150 Draft Champions Feb 14 1:00 pm Lg.3702Team Trznadel</v>
      </c>
    </row>
    <row r="1202" spans="1:7" x14ac:dyDescent="0.25">
      <c r="A1202">
        <v>43</v>
      </c>
      <c r="B1202" t="s">
        <v>1468</v>
      </c>
      <c r="C1202" t="s">
        <v>1464</v>
      </c>
      <c r="D1202">
        <v>114</v>
      </c>
      <c r="E1202">
        <v>2865.5</v>
      </c>
      <c r="F1202">
        <f t="shared" si="18"/>
        <v>1</v>
      </c>
      <c r="G1202" t="str">
        <f>STANDINGS_W[[#This Row],[League]]&amp;STANDINGS_W[[#This Row],[Team]]</f>
        <v>$150 Draft Champions Feb 15 1:00 pm Lg.3704Boyer Brothers</v>
      </c>
    </row>
    <row r="1203" spans="1:7" x14ac:dyDescent="0.25">
      <c r="A1203">
        <v>148</v>
      </c>
      <c r="B1203" t="s">
        <v>122</v>
      </c>
      <c r="C1203" t="s">
        <v>1464</v>
      </c>
      <c r="D1203">
        <v>106</v>
      </c>
      <c r="E1203">
        <v>2752</v>
      </c>
      <c r="F1203">
        <f t="shared" si="18"/>
        <v>2</v>
      </c>
      <c r="G1203" t="str">
        <f>STANDINGS_W[[#This Row],[League]]&amp;STANDINGS_W[[#This Row],[Team]]</f>
        <v>$150 Draft Champions Feb 15 1:00 pm Lg.3704Baxter's in Milwaukee</v>
      </c>
    </row>
    <row r="1204" spans="1:7" x14ac:dyDescent="0.25">
      <c r="A1204">
        <v>568</v>
      </c>
      <c r="B1204" t="s">
        <v>316</v>
      </c>
      <c r="C1204" t="s">
        <v>1464</v>
      </c>
      <c r="D1204">
        <v>96</v>
      </c>
      <c r="E1204">
        <v>2358</v>
      </c>
      <c r="F1204">
        <f t="shared" si="18"/>
        <v>3</v>
      </c>
      <c r="G1204" t="str">
        <f>STANDINGS_W[[#This Row],[League]]&amp;STANDINGS_W[[#This Row],[Team]]</f>
        <v>$150 Draft Champions Feb 15 1:00 pm Lg.3704Team Lamont</v>
      </c>
    </row>
    <row r="1205" spans="1:7" x14ac:dyDescent="0.25">
      <c r="A1205">
        <v>571</v>
      </c>
      <c r="B1205" t="s">
        <v>1466</v>
      </c>
      <c r="C1205" t="s">
        <v>1464</v>
      </c>
      <c r="D1205">
        <v>96</v>
      </c>
      <c r="E1205">
        <v>2358</v>
      </c>
      <c r="F1205">
        <f t="shared" si="18"/>
        <v>4</v>
      </c>
      <c r="G1205" t="str">
        <f>STANDINGS_W[[#This Row],[League]]&amp;STANDINGS_W[[#This Row],[Team]]</f>
        <v>$150 Draft Champions Feb 15 1:00 pm Lg.3704Team Robbins</v>
      </c>
    </row>
    <row r="1206" spans="1:7" x14ac:dyDescent="0.25">
      <c r="A1206">
        <v>725</v>
      </c>
      <c r="B1206" t="s">
        <v>1469</v>
      </c>
      <c r="C1206" t="s">
        <v>1464</v>
      </c>
      <c r="D1206">
        <v>93</v>
      </c>
      <c r="E1206">
        <v>2164.5</v>
      </c>
      <c r="F1206">
        <f t="shared" si="18"/>
        <v>5</v>
      </c>
      <c r="G1206" t="str">
        <f>STANDINGS_W[[#This Row],[League]]&amp;STANDINGS_W[[#This Row],[Team]]</f>
        <v>$150 Draft Champions Feb 15 1:00 pm Lg.3704Da Bad Ass</v>
      </c>
    </row>
    <row r="1207" spans="1:7" x14ac:dyDescent="0.25">
      <c r="A1207">
        <v>1055</v>
      </c>
      <c r="B1207" t="s">
        <v>1465</v>
      </c>
      <c r="C1207" t="s">
        <v>1464</v>
      </c>
      <c r="D1207">
        <v>89</v>
      </c>
      <c r="E1207">
        <v>1852.5</v>
      </c>
      <c r="F1207">
        <f t="shared" si="18"/>
        <v>6</v>
      </c>
      <c r="G1207" t="str">
        <f>STANDINGS_W[[#This Row],[League]]&amp;STANDINGS_W[[#This Row],[Team]]</f>
        <v>$150 Draft Champions Feb 15 1:00 pm Lg.3704Lower Deckers DC3</v>
      </c>
    </row>
    <row r="1208" spans="1:7" x14ac:dyDescent="0.25">
      <c r="A1208">
        <v>1135</v>
      </c>
      <c r="B1208" t="s">
        <v>430</v>
      </c>
      <c r="C1208" t="s">
        <v>1464</v>
      </c>
      <c r="D1208">
        <v>88</v>
      </c>
      <c r="E1208">
        <v>1779.5</v>
      </c>
      <c r="F1208">
        <f t="shared" si="18"/>
        <v>7</v>
      </c>
      <c r="G1208" t="str">
        <f>STANDINGS_W[[#This Row],[League]]&amp;STANDINGS_W[[#This Row],[Team]]</f>
        <v>$150 Draft Champions Feb 15 1:00 pm Lg.3704Poopy Tooth 6</v>
      </c>
    </row>
    <row r="1209" spans="1:7" x14ac:dyDescent="0.25">
      <c r="A1209">
        <v>1294</v>
      </c>
      <c r="B1209" t="s">
        <v>246</v>
      </c>
      <c r="C1209" t="s">
        <v>1464</v>
      </c>
      <c r="D1209">
        <v>86</v>
      </c>
      <c r="E1209">
        <v>1608</v>
      </c>
      <c r="F1209">
        <f t="shared" si="18"/>
        <v>8</v>
      </c>
      <c r="G1209" t="str">
        <f>STANDINGS_W[[#This Row],[League]]&amp;STANDINGS_W[[#This Row],[Team]]</f>
        <v>$150 Draft Champions Feb 15 1:00 pm Lg.3704Monster Island</v>
      </c>
    </row>
    <row r="1210" spans="1:7" x14ac:dyDescent="0.25">
      <c r="A1210">
        <v>1576</v>
      </c>
      <c r="B1210" t="s">
        <v>241</v>
      </c>
      <c r="C1210" t="s">
        <v>1464</v>
      </c>
      <c r="D1210">
        <v>83</v>
      </c>
      <c r="E1210">
        <v>1322</v>
      </c>
      <c r="F1210">
        <f t="shared" si="18"/>
        <v>9</v>
      </c>
      <c r="G1210" t="str">
        <f>STANDINGS_W[[#This Row],[League]]&amp;STANDINGS_W[[#This Row],[Team]]</f>
        <v>$150 Draft Champions Feb 15 1:00 pm Lg.3704Johnny Baseball</v>
      </c>
    </row>
    <row r="1211" spans="1:7" x14ac:dyDescent="0.25">
      <c r="A1211">
        <v>2024</v>
      </c>
      <c r="B1211" t="s">
        <v>104</v>
      </c>
      <c r="C1211" t="s">
        <v>1464</v>
      </c>
      <c r="D1211">
        <v>78</v>
      </c>
      <c r="E1211">
        <v>907.5</v>
      </c>
      <c r="F1211">
        <f t="shared" si="18"/>
        <v>10</v>
      </c>
      <c r="G1211" t="str">
        <f>STANDINGS_W[[#This Row],[League]]&amp;STANDINGS_W[[#This Row],[Team]]</f>
        <v>$150 Draft Champions Feb 15 1:00 pm Lg.3704Team Pawlowski</v>
      </c>
    </row>
    <row r="1212" spans="1:7" x14ac:dyDescent="0.25">
      <c r="A1212">
        <v>2158</v>
      </c>
      <c r="B1212" t="s">
        <v>1470</v>
      </c>
      <c r="C1212" t="s">
        <v>1464</v>
      </c>
      <c r="D1212">
        <v>76</v>
      </c>
      <c r="E1212">
        <v>755.5</v>
      </c>
      <c r="F1212">
        <f t="shared" si="18"/>
        <v>11</v>
      </c>
      <c r="G1212" t="str">
        <f>STANDINGS_W[[#This Row],[League]]&amp;STANDINGS_W[[#This Row],[Team]]</f>
        <v>$150 Draft Champions Feb 15 1:00 pm Lg.3704Pyrolitic Decomposition 12</v>
      </c>
    </row>
    <row r="1213" spans="1:7" x14ac:dyDescent="0.25">
      <c r="A1213">
        <v>2205</v>
      </c>
      <c r="B1213" t="s">
        <v>1472</v>
      </c>
      <c r="C1213" t="s">
        <v>1464</v>
      </c>
      <c r="D1213">
        <v>75</v>
      </c>
      <c r="E1213">
        <v>679</v>
      </c>
      <c r="F1213">
        <f t="shared" si="18"/>
        <v>12</v>
      </c>
      <c r="G1213" t="str">
        <f>STANDINGS_W[[#This Row],[League]]&amp;STANDINGS_W[[#This Row],[Team]]</f>
        <v>$150 Draft Champions Feb 15 1:00 pm Lg.3704Bourgeois &amp; Son</v>
      </c>
    </row>
    <row r="1214" spans="1:7" x14ac:dyDescent="0.25">
      <c r="A1214">
        <v>2644</v>
      </c>
      <c r="B1214" t="s">
        <v>440</v>
      </c>
      <c r="C1214" t="s">
        <v>1464</v>
      </c>
      <c r="D1214">
        <v>66</v>
      </c>
      <c r="E1214">
        <v>285.5</v>
      </c>
      <c r="F1214">
        <f t="shared" si="18"/>
        <v>13</v>
      </c>
      <c r="G1214" t="str">
        <f>STANDINGS_W[[#This Row],[League]]&amp;STANDINGS_W[[#This Row],[Team]]</f>
        <v>$150 Draft Champions Feb 15 1:00 pm Lg.3704zzzzzzzz</v>
      </c>
    </row>
    <row r="1215" spans="1:7" x14ac:dyDescent="0.25">
      <c r="A1215">
        <v>2720</v>
      </c>
      <c r="B1215" t="s">
        <v>1471</v>
      </c>
      <c r="C1215" t="s">
        <v>1464</v>
      </c>
      <c r="D1215">
        <v>63</v>
      </c>
      <c r="E1215">
        <v>193</v>
      </c>
      <c r="F1215">
        <f t="shared" si="18"/>
        <v>14</v>
      </c>
      <c r="G1215" t="str">
        <f>STANDINGS_W[[#This Row],[League]]&amp;STANDINGS_W[[#This Row],[Team]]</f>
        <v>$150 Draft Champions Feb 15 1:00 pm Lg.3704Team Cole</v>
      </c>
    </row>
    <row r="1216" spans="1:7" x14ac:dyDescent="0.25">
      <c r="A1216">
        <v>2872</v>
      </c>
      <c r="B1216" t="s">
        <v>1467</v>
      </c>
      <c r="C1216" t="s">
        <v>1464</v>
      </c>
      <c r="D1216">
        <v>53</v>
      </c>
      <c r="E1216">
        <v>36.5</v>
      </c>
      <c r="F1216">
        <f t="shared" si="18"/>
        <v>15</v>
      </c>
      <c r="G1216" t="str">
        <f>STANDINGS_W[[#This Row],[League]]&amp;STANDINGS_W[[#This Row],[Team]]</f>
        <v>$150 Draft Champions Feb 15 1:00 pm Lg.3704Cremators</v>
      </c>
    </row>
    <row r="1217" spans="1:7" x14ac:dyDescent="0.25">
      <c r="A1217">
        <v>71</v>
      </c>
      <c r="B1217" t="s">
        <v>1479</v>
      </c>
      <c r="C1217" t="s">
        <v>1473</v>
      </c>
      <c r="D1217">
        <v>111</v>
      </c>
      <c r="E1217">
        <v>2838.5</v>
      </c>
      <c r="F1217">
        <f t="shared" si="18"/>
        <v>1</v>
      </c>
      <c r="G1217" t="str">
        <f>STANDINGS_W[[#This Row],[League]]&amp;STANDINGS_W[[#This Row],[Team]]</f>
        <v>$150 Draft Champions Feb 15 1:00 pm Lg.3705Dutch Mafia (DC3)</v>
      </c>
    </row>
    <row r="1218" spans="1:7" x14ac:dyDescent="0.25">
      <c r="A1218">
        <v>197</v>
      </c>
      <c r="B1218" t="s">
        <v>1477</v>
      </c>
      <c r="C1218" t="s">
        <v>1473</v>
      </c>
      <c r="D1218">
        <v>104</v>
      </c>
      <c r="E1218">
        <v>2705.5</v>
      </c>
      <c r="F1218">
        <f t="shared" si="18"/>
        <v>2</v>
      </c>
      <c r="G1218" t="str">
        <f>STANDINGS_W[[#This Row],[League]]&amp;STANDINGS_W[[#This Row],[Team]]</f>
        <v>$150 Draft Champions Feb 15 1:00 pm Lg.3705DYNAMIC DUO</v>
      </c>
    </row>
    <row r="1219" spans="1:7" x14ac:dyDescent="0.25">
      <c r="A1219">
        <v>224</v>
      </c>
      <c r="B1219" t="s">
        <v>297</v>
      </c>
      <c r="C1219" t="s">
        <v>1473</v>
      </c>
      <c r="D1219">
        <v>103</v>
      </c>
      <c r="E1219">
        <v>2678</v>
      </c>
      <c r="F1219">
        <f t="shared" ref="F1219:F1282" si="19">IF(C1219=C1218,F1218+1,1)</f>
        <v>3</v>
      </c>
      <c r="G1219" t="str">
        <f>STANDINGS_W[[#This Row],[League]]&amp;STANDINGS_W[[#This Row],[Team]]</f>
        <v>$150 Draft Champions Feb 15 1:00 pm Lg.3705Dark Energy</v>
      </c>
    </row>
    <row r="1220" spans="1:7" x14ac:dyDescent="0.25">
      <c r="A1220">
        <v>323</v>
      </c>
      <c r="B1220" t="s">
        <v>1476</v>
      </c>
      <c r="C1220" t="s">
        <v>1473</v>
      </c>
      <c r="D1220">
        <v>100</v>
      </c>
      <c r="E1220">
        <v>2566</v>
      </c>
      <c r="F1220">
        <f t="shared" si="19"/>
        <v>4</v>
      </c>
      <c r="G1220" t="str">
        <f>STANDINGS_W[[#This Row],[League]]&amp;STANDINGS_W[[#This Row],[Team]]</f>
        <v>$150 Draft Champions Feb 15 1:00 pm Lg.3705BK Mets Mia</v>
      </c>
    </row>
    <row r="1221" spans="1:7" x14ac:dyDescent="0.25">
      <c r="A1221">
        <v>542</v>
      </c>
      <c r="B1221" t="s">
        <v>40</v>
      </c>
      <c r="C1221" t="s">
        <v>1473</v>
      </c>
      <c r="D1221">
        <v>96</v>
      </c>
      <c r="E1221">
        <v>2358</v>
      </c>
      <c r="F1221">
        <f t="shared" si="19"/>
        <v>5</v>
      </c>
      <c r="G1221" t="str">
        <f>STANDINGS_W[[#This Row],[League]]&amp;STANDINGS_W[[#This Row],[Team]]</f>
        <v>$150 Draft Champions Feb 15 1:00 pm Lg.3705Incredible Hulking Us</v>
      </c>
    </row>
    <row r="1222" spans="1:7" x14ac:dyDescent="0.25">
      <c r="A1222">
        <v>610</v>
      </c>
      <c r="B1222" t="s">
        <v>1478</v>
      </c>
      <c r="C1222" t="s">
        <v>1473</v>
      </c>
      <c r="D1222">
        <v>95</v>
      </c>
      <c r="E1222">
        <v>2298</v>
      </c>
      <c r="F1222">
        <f t="shared" si="19"/>
        <v>6</v>
      </c>
      <c r="G1222" t="str">
        <f>STANDINGS_W[[#This Row],[League]]&amp;STANDINGS_W[[#This Row],[Team]]</f>
        <v>$150 Draft Champions Feb 15 1:00 pm Lg.3705Madcow - DC7 Mia</v>
      </c>
    </row>
    <row r="1223" spans="1:7" x14ac:dyDescent="0.25">
      <c r="A1223">
        <v>929</v>
      </c>
      <c r="B1223" t="s">
        <v>1474</v>
      </c>
      <c r="C1223" t="s">
        <v>1473</v>
      </c>
      <c r="D1223">
        <v>91</v>
      </c>
      <c r="E1223">
        <v>2007.5</v>
      </c>
      <c r="F1223">
        <f t="shared" si="19"/>
        <v>7</v>
      </c>
      <c r="G1223" t="str">
        <f>STANDINGS_W[[#This Row],[League]]&amp;STANDINGS_W[[#This Row],[Team]]</f>
        <v>$150 Draft Champions Feb 15 1:00 pm Lg.3705The Dad</v>
      </c>
    </row>
    <row r="1224" spans="1:7" x14ac:dyDescent="0.25">
      <c r="A1224">
        <v>947</v>
      </c>
      <c r="B1224" t="s">
        <v>153</v>
      </c>
      <c r="C1224" t="s">
        <v>1473</v>
      </c>
      <c r="D1224">
        <v>90</v>
      </c>
      <c r="E1224">
        <v>1929</v>
      </c>
      <c r="F1224">
        <f t="shared" si="19"/>
        <v>8</v>
      </c>
      <c r="G1224" t="str">
        <f>STANDINGS_W[[#This Row],[League]]&amp;STANDINGS_W[[#This Row],[Team]]</f>
        <v>$150 Draft Champions Feb 15 1:00 pm Lg.3705Bronx Yankees (DC9)</v>
      </c>
    </row>
    <row r="1225" spans="1:7" x14ac:dyDescent="0.25">
      <c r="A1225">
        <v>1603</v>
      </c>
      <c r="B1225" t="s">
        <v>1475</v>
      </c>
      <c r="C1225" t="s">
        <v>1473</v>
      </c>
      <c r="D1225">
        <v>83</v>
      </c>
      <c r="E1225">
        <v>1322</v>
      </c>
      <c r="F1225">
        <f t="shared" si="19"/>
        <v>9</v>
      </c>
      <c r="G1225" t="str">
        <f>STANDINGS_W[[#This Row],[League]]&amp;STANDINGS_W[[#This Row],[Team]]</f>
        <v>$150 Draft Champions Feb 15 1:00 pm Lg.3705SpinningSeamsMia</v>
      </c>
    </row>
    <row r="1226" spans="1:7" x14ac:dyDescent="0.25">
      <c r="A1226">
        <v>1640</v>
      </c>
      <c r="B1226" t="s">
        <v>53</v>
      </c>
      <c r="C1226" t="s">
        <v>1473</v>
      </c>
      <c r="D1226">
        <v>82</v>
      </c>
      <c r="E1226">
        <v>1233</v>
      </c>
      <c r="F1226">
        <f t="shared" si="19"/>
        <v>10</v>
      </c>
      <c r="G1226" t="str">
        <f>STANDINGS_W[[#This Row],[League]]&amp;STANDINGS_W[[#This Row],[Team]]</f>
        <v>$150 Draft Champions Feb 15 1:00 pm Lg.3705Baseball Furies</v>
      </c>
    </row>
    <row r="1227" spans="1:7" x14ac:dyDescent="0.25">
      <c r="A1227">
        <v>1685</v>
      </c>
      <c r="B1227" t="s">
        <v>519</v>
      </c>
      <c r="C1227" t="s">
        <v>1473</v>
      </c>
      <c r="D1227">
        <v>82</v>
      </c>
      <c r="E1227">
        <v>1233</v>
      </c>
      <c r="F1227">
        <f t="shared" si="19"/>
        <v>11</v>
      </c>
      <c r="G1227" t="str">
        <f>STANDINGS_W[[#This Row],[League]]&amp;STANDINGS_W[[#This Row],[Team]]</f>
        <v>$150 Draft Champions Feb 15 1:00 pm Lg.3705Round 2 (Mia)</v>
      </c>
    </row>
    <row r="1228" spans="1:7" x14ac:dyDescent="0.25">
      <c r="A1228">
        <v>2651</v>
      </c>
      <c r="B1228" t="s">
        <v>56</v>
      </c>
      <c r="C1228" t="s">
        <v>1473</v>
      </c>
      <c r="D1228">
        <v>65</v>
      </c>
      <c r="E1228">
        <v>251.5</v>
      </c>
      <c r="F1228">
        <f t="shared" si="19"/>
        <v>12</v>
      </c>
      <c r="G1228" t="str">
        <f>STANDINGS_W[[#This Row],[League]]&amp;STANDINGS_W[[#This Row],[Team]]</f>
        <v>$150 Draft Champions Feb 15 1:00 pm Lg.3705DOUGHBOYS</v>
      </c>
    </row>
    <row r="1229" spans="1:7" x14ac:dyDescent="0.25">
      <c r="A1229">
        <v>2709</v>
      </c>
      <c r="B1229" t="s">
        <v>45</v>
      </c>
      <c r="C1229" t="s">
        <v>1473</v>
      </c>
      <c r="D1229">
        <v>63</v>
      </c>
      <c r="E1229">
        <v>193</v>
      </c>
      <c r="F1229">
        <f t="shared" si="19"/>
        <v>13</v>
      </c>
      <c r="G1229" t="str">
        <f>STANDINGS_W[[#This Row],[League]]&amp;STANDINGS_W[[#This Row],[Team]]</f>
        <v>$150 Draft Champions Feb 15 1:00 pm Lg.3705Glenneration X</v>
      </c>
    </row>
    <row r="1230" spans="1:7" x14ac:dyDescent="0.25">
      <c r="A1230">
        <v>2789</v>
      </c>
      <c r="B1230" t="s">
        <v>8</v>
      </c>
      <c r="C1230" t="s">
        <v>1473</v>
      </c>
      <c r="D1230">
        <v>60</v>
      </c>
      <c r="E1230">
        <v>119.5</v>
      </c>
      <c r="F1230">
        <f t="shared" si="19"/>
        <v>14</v>
      </c>
      <c r="G1230" t="str">
        <f>STANDINGS_W[[#This Row],[League]]&amp;STANDINGS_W[[#This Row],[Team]]</f>
        <v>$150 Draft Champions Feb 15 1:00 pm Lg.3705King Ken</v>
      </c>
    </row>
    <row r="1231" spans="1:7" x14ac:dyDescent="0.25">
      <c r="A1231">
        <v>2910</v>
      </c>
      <c r="B1231" t="s">
        <v>758</v>
      </c>
      <c r="C1231" t="s">
        <v>1473</v>
      </c>
      <c r="D1231">
        <v>35</v>
      </c>
      <c r="E1231">
        <v>1</v>
      </c>
      <c r="F1231">
        <f t="shared" si="19"/>
        <v>15</v>
      </c>
      <c r="G1231" t="str">
        <f>STANDINGS_W[[#This Row],[League]]&amp;STANDINGS_W[[#This Row],[Team]]</f>
        <v>$150 Draft Champions Feb 15 1:00 pm Lg.3705Gunilla Knutsson</v>
      </c>
    </row>
    <row r="1232" spans="1:7" x14ac:dyDescent="0.25">
      <c r="A1232">
        <v>25</v>
      </c>
      <c r="B1232" t="s">
        <v>1489</v>
      </c>
      <c r="C1232" t="s">
        <v>1481</v>
      </c>
      <c r="D1232">
        <v>117</v>
      </c>
      <c r="E1232">
        <v>2887</v>
      </c>
      <c r="F1232">
        <f t="shared" si="19"/>
        <v>1</v>
      </c>
      <c r="G1232" t="str">
        <f>STANDINGS_W[[#This Row],[League]]&amp;STANDINGS_W[[#This Row],[Team]]</f>
        <v>$150 Draft Champions Feb 16 1:00 pm Lg.3708Scalia's Demons</v>
      </c>
    </row>
    <row r="1233" spans="1:7" x14ac:dyDescent="0.25">
      <c r="A1233">
        <v>39</v>
      </c>
      <c r="B1233" t="s">
        <v>1488</v>
      </c>
      <c r="C1233" t="s">
        <v>1481</v>
      </c>
      <c r="D1233">
        <v>115</v>
      </c>
      <c r="E1233">
        <v>2873.5</v>
      </c>
      <c r="F1233">
        <f t="shared" si="19"/>
        <v>2</v>
      </c>
      <c r="G1233" t="str">
        <f>STANDINGS_W[[#This Row],[League]]&amp;STANDINGS_W[[#This Row],[Team]]</f>
        <v>$150 Draft Champions Feb 16 1:00 pm Lg.3708Team Kulp</v>
      </c>
    </row>
    <row r="1234" spans="1:7" x14ac:dyDescent="0.25">
      <c r="A1234">
        <v>120</v>
      </c>
      <c r="B1234" t="s">
        <v>1483</v>
      </c>
      <c r="C1234" t="s">
        <v>1481</v>
      </c>
      <c r="D1234">
        <v>108</v>
      </c>
      <c r="E1234">
        <v>2795</v>
      </c>
      <c r="F1234">
        <f t="shared" si="19"/>
        <v>3</v>
      </c>
      <c r="G1234" t="str">
        <f>STANDINGS_W[[#This Row],[League]]&amp;STANDINGS_W[[#This Row],[Team]]</f>
        <v>$150 Draft Champions Feb 16 1:00 pm Lg.3708The Late Chargers</v>
      </c>
    </row>
    <row r="1235" spans="1:7" x14ac:dyDescent="0.25">
      <c r="A1235">
        <v>588</v>
      </c>
      <c r="B1235" t="s">
        <v>1491</v>
      </c>
      <c r="C1235" t="s">
        <v>1481</v>
      </c>
      <c r="D1235">
        <v>95</v>
      </c>
      <c r="E1235">
        <v>2298</v>
      </c>
      <c r="F1235">
        <f t="shared" si="19"/>
        <v>4</v>
      </c>
      <c r="G1235" t="str">
        <f>STANDINGS_W[[#This Row],[League]]&amp;STANDINGS_W[[#This Row],[Team]]</f>
        <v>$150 Draft Champions Feb 16 1:00 pm Lg.370822 jerks and a squirt.</v>
      </c>
    </row>
    <row r="1236" spans="1:7" x14ac:dyDescent="0.25">
      <c r="A1236">
        <v>742</v>
      </c>
      <c r="B1236" t="s">
        <v>1486</v>
      </c>
      <c r="C1236" t="s">
        <v>1481</v>
      </c>
      <c r="D1236">
        <v>93</v>
      </c>
      <c r="E1236">
        <v>2164.5</v>
      </c>
      <c r="F1236">
        <f t="shared" si="19"/>
        <v>5</v>
      </c>
      <c r="G1236" t="str">
        <f>STANDINGS_W[[#This Row],[League]]&amp;STANDINGS_W[[#This Row],[Team]]</f>
        <v>$150 Draft Champions Feb 16 1:00 pm Lg.3708La Flama Blanca</v>
      </c>
    </row>
    <row r="1237" spans="1:7" x14ac:dyDescent="0.25">
      <c r="A1237">
        <v>1187</v>
      </c>
      <c r="B1237" t="s">
        <v>1482</v>
      </c>
      <c r="C1237" t="s">
        <v>1481</v>
      </c>
      <c r="D1237">
        <v>87</v>
      </c>
      <c r="E1237">
        <v>1700.5</v>
      </c>
      <c r="F1237">
        <f t="shared" si="19"/>
        <v>6</v>
      </c>
      <c r="G1237" t="str">
        <f>STANDINGS_W[[#This Row],[League]]&amp;STANDINGS_W[[#This Row],[Team]]</f>
        <v>$150 Draft Champions Feb 16 1:00 pm Lg.3708JAGUARS</v>
      </c>
    </row>
    <row r="1238" spans="1:7" x14ac:dyDescent="0.25">
      <c r="A1238">
        <v>1260</v>
      </c>
      <c r="B1238" t="s">
        <v>191</v>
      </c>
      <c r="C1238" t="s">
        <v>1481</v>
      </c>
      <c r="D1238">
        <v>86</v>
      </c>
      <c r="E1238">
        <v>1608</v>
      </c>
      <c r="F1238">
        <f t="shared" si="19"/>
        <v>7</v>
      </c>
      <c r="G1238" t="str">
        <f>STANDINGS_W[[#This Row],[League]]&amp;STANDINGS_W[[#This Row],[Team]]</f>
        <v>$150 Draft Champions Feb 16 1:00 pm Lg.3708Chico's Bail Bonds</v>
      </c>
    </row>
    <row r="1239" spans="1:7" x14ac:dyDescent="0.25">
      <c r="A1239">
        <v>1381</v>
      </c>
      <c r="B1239" t="s">
        <v>54</v>
      </c>
      <c r="C1239" t="s">
        <v>1481</v>
      </c>
      <c r="D1239">
        <v>85</v>
      </c>
      <c r="E1239">
        <v>1503.5</v>
      </c>
      <c r="F1239">
        <f t="shared" si="19"/>
        <v>8</v>
      </c>
      <c r="G1239" t="str">
        <f>STANDINGS_W[[#This Row],[League]]&amp;STANDINGS_W[[#This Row],[Team]]</f>
        <v>$150 Draft Champions Feb 16 1:00 pm Lg.3708Frozen Tundra</v>
      </c>
    </row>
    <row r="1240" spans="1:7" x14ac:dyDescent="0.25">
      <c r="A1240">
        <v>1450</v>
      </c>
      <c r="B1240" t="s">
        <v>1290</v>
      </c>
      <c r="C1240" t="s">
        <v>1481</v>
      </c>
      <c r="D1240">
        <v>85</v>
      </c>
      <c r="E1240">
        <v>1503.5</v>
      </c>
      <c r="F1240">
        <f t="shared" si="19"/>
        <v>9</v>
      </c>
      <c r="G1240" t="str">
        <f>STANDINGS_W[[#This Row],[League]]&amp;STANDINGS_W[[#This Row],[Team]]</f>
        <v>$150 Draft Champions Feb 16 1:00 pm Lg.3708What Was I Thinking</v>
      </c>
    </row>
    <row r="1241" spans="1:7" x14ac:dyDescent="0.25">
      <c r="A1241">
        <v>1934</v>
      </c>
      <c r="B1241" t="s">
        <v>1485</v>
      </c>
      <c r="C1241" t="s">
        <v>1481</v>
      </c>
      <c r="D1241">
        <v>79</v>
      </c>
      <c r="E1241">
        <v>980.5</v>
      </c>
      <c r="F1241">
        <f t="shared" si="19"/>
        <v>10</v>
      </c>
      <c r="G1241" t="str">
        <f>STANDINGS_W[[#This Row],[League]]&amp;STANDINGS_W[[#This Row],[Team]]</f>
        <v>$150 Draft Champions Feb 16 1:00 pm Lg.3708Shark!</v>
      </c>
    </row>
    <row r="1242" spans="1:7" x14ac:dyDescent="0.25">
      <c r="A1242">
        <v>2202</v>
      </c>
      <c r="B1242" t="s">
        <v>1480</v>
      </c>
      <c r="C1242" t="s">
        <v>1481</v>
      </c>
      <c r="D1242">
        <v>75</v>
      </c>
      <c r="E1242">
        <v>679</v>
      </c>
      <c r="F1242">
        <f t="shared" si="19"/>
        <v>11</v>
      </c>
      <c r="G1242" t="str">
        <f>STANDINGS_W[[#This Row],[League]]&amp;STANDINGS_W[[#This Row],[Team]]</f>
        <v>$150 Draft Champions Feb 16 1:00 pm Lg.3708BEAST</v>
      </c>
    </row>
    <row r="1243" spans="1:7" x14ac:dyDescent="0.25">
      <c r="A1243">
        <v>2573</v>
      </c>
      <c r="B1243" t="s">
        <v>1484</v>
      </c>
      <c r="C1243" t="s">
        <v>1481</v>
      </c>
      <c r="D1243">
        <v>67</v>
      </c>
      <c r="E1243">
        <v>321.5</v>
      </c>
      <c r="F1243">
        <f t="shared" si="19"/>
        <v>12</v>
      </c>
      <c r="G1243" t="str">
        <f>STANDINGS_W[[#This Row],[League]]&amp;STANDINGS_W[[#This Row],[Team]]</f>
        <v>$150 Draft Champions Feb 16 1:00 pm Lg.3708BDTMJD</v>
      </c>
    </row>
    <row r="1244" spans="1:7" x14ac:dyDescent="0.25">
      <c r="A1244">
        <v>2655</v>
      </c>
      <c r="B1244" t="s">
        <v>1490</v>
      </c>
      <c r="C1244" t="s">
        <v>1481</v>
      </c>
      <c r="D1244">
        <v>65</v>
      </c>
      <c r="E1244">
        <v>251.5</v>
      </c>
      <c r="F1244">
        <f t="shared" si="19"/>
        <v>13</v>
      </c>
      <c r="G1244" t="str">
        <f>STANDINGS_W[[#This Row],[League]]&amp;STANDINGS_W[[#This Row],[Team]]</f>
        <v>$150 Draft Champions Feb 16 1:00 pm Lg.3708Macon Whoopie</v>
      </c>
    </row>
    <row r="1245" spans="1:7" x14ac:dyDescent="0.25">
      <c r="A1245">
        <v>2833</v>
      </c>
      <c r="B1245" t="s">
        <v>1487</v>
      </c>
      <c r="C1245" t="s">
        <v>1481</v>
      </c>
      <c r="D1245">
        <v>57</v>
      </c>
      <c r="E1245">
        <v>74</v>
      </c>
      <c r="F1245">
        <f t="shared" si="19"/>
        <v>14</v>
      </c>
      <c r="G1245" t="str">
        <f>STANDINGS_W[[#This Row],[League]]&amp;STANDINGS_W[[#This Row],[Team]]</f>
        <v>$150 Draft Champions Feb 16 1:00 pm Lg.3708Hot Ice</v>
      </c>
    </row>
    <row r="1246" spans="1:7" x14ac:dyDescent="0.25">
      <c r="A1246">
        <v>2845</v>
      </c>
      <c r="B1246" t="s">
        <v>218</v>
      </c>
      <c r="C1246" t="s">
        <v>1481</v>
      </c>
      <c r="D1246">
        <v>56</v>
      </c>
      <c r="E1246">
        <v>58.5</v>
      </c>
      <c r="F1246">
        <f t="shared" si="19"/>
        <v>15</v>
      </c>
      <c r="G1246" t="str">
        <f>STANDINGS_W[[#This Row],[League]]&amp;STANDINGS_W[[#This Row],[Team]]</f>
        <v>$150 Draft Champions Feb 16 1:00 pm Lg.3708Beer City Keggers</v>
      </c>
    </row>
    <row r="1247" spans="1:7" x14ac:dyDescent="0.25">
      <c r="A1247">
        <v>5</v>
      </c>
      <c r="B1247" t="s">
        <v>1493</v>
      </c>
      <c r="C1247" t="s">
        <v>1492</v>
      </c>
      <c r="D1247">
        <v>126</v>
      </c>
      <c r="E1247">
        <v>2906</v>
      </c>
      <c r="F1247">
        <f t="shared" si="19"/>
        <v>1</v>
      </c>
      <c r="G1247" t="str">
        <f>STANDINGS_W[[#This Row],[League]]&amp;STANDINGS_W[[#This Row],[Team]]</f>
        <v>$150 Draft Champions Feb 16 1:00 pm Lg.3712Las Vegas Ratpack 3</v>
      </c>
    </row>
    <row r="1248" spans="1:7" x14ac:dyDescent="0.25">
      <c r="A1248">
        <v>121</v>
      </c>
      <c r="B1248" t="s">
        <v>1496</v>
      </c>
      <c r="C1248" t="s">
        <v>1492</v>
      </c>
      <c r="D1248">
        <v>108</v>
      </c>
      <c r="E1248">
        <v>2795</v>
      </c>
      <c r="F1248">
        <f t="shared" si="19"/>
        <v>2</v>
      </c>
      <c r="G1248" t="str">
        <f>STANDINGS_W[[#This Row],[League]]&amp;STANDINGS_W[[#This Row],[Team]]</f>
        <v>$150 Draft Champions Feb 16 1:00 pm Lg.3712Thebeau 7</v>
      </c>
    </row>
    <row r="1249" spans="1:7" x14ac:dyDescent="0.25">
      <c r="A1249">
        <v>279</v>
      </c>
      <c r="B1249" t="s">
        <v>1495</v>
      </c>
      <c r="C1249" t="s">
        <v>1492</v>
      </c>
      <c r="D1249">
        <v>102</v>
      </c>
      <c r="E1249">
        <v>2646.5</v>
      </c>
      <c r="F1249">
        <f t="shared" si="19"/>
        <v>3</v>
      </c>
      <c r="G1249" t="str">
        <f>STANDINGS_W[[#This Row],[League]]&amp;STANDINGS_W[[#This Row],[Team]]</f>
        <v>$150 Draft Champions Feb 16 1:00 pm Lg.3712Two Time</v>
      </c>
    </row>
    <row r="1250" spans="1:7" x14ac:dyDescent="0.25">
      <c r="A1250">
        <v>684</v>
      </c>
      <c r="B1250" t="s">
        <v>1498</v>
      </c>
      <c r="C1250" t="s">
        <v>1492</v>
      </c>
      <c r="D1250">
        <v>94</v>
      </c>
      <c r="E1250">
        <v>2239.5</v>
      </c>
      <c r="F1250">
        <f t="shared" si="19"/>
        <v>4</v>
      </c>
      <c r="G1250" t="str">
        <f>STANDINGS_W[[#This Row],[League]]&amp;STANDINGS_W[[#This Row],[Team]]</f>
        <v>$150 Draft Champions Feb 16 1:00 pm Lg.3712Team Chmielewski</v>
      </c>
    </row>
    <row r="1251" spans="1:7" x14ac:dyDescent="0.25">
      <c r="A1251">
        <v>1060</v>
      </c>
      <c r="B1251" t="s">
        <v>1494</v>
      </c>
      <c r="C1251" t="s">
        <v>1492</v>
      </c>
      <c r="D1251">
        <v>89</v>
      </c>
      <c r="E1251">
        <v>1852.5</v>
      </c>
      <c r="F1251">
        <f t="shared" si="19"/>
        <v>5</v>
      </c>
      <c r="G1251" t="str">
        <f>STANDINGS_W[[#This Row],[League]]&amp;STANDINGS_W[[#This Row],[Team]]</f>
        <v>$150 Draft Champions Feb 16 1:00 pm Lg.3712Matt Capps' Comeback</v>
      </c>
    </row>
    <row r="1252" spans="1:7" x14ac:dyDescent="0.25">
      <c r="A1252">
        <v>1427</v>
      </c>
      <c r="B1252" t="s">
        <v>51</v>
      </c>
      <c r="C1252" t="s">
        <v>1492</v>
      </c>
      <c r="D1252">
        <v>85</v>
      </c>
      <c r="E1252">
        <v>1503.5</v>
      </c>
      <c r="F1252">
        <f t="shared" si="19"/>
        <v>6</v>
      </c>
      <c r="G1252" t="str">
        <f>STANDINGS_W[[#This Row],[League]]&amp;STANDINGS_W[[#This Row],[Team]]</f>
        <v>$150 Draft Champions Feb 16 1:00 pm Lg.3712Team Kostern</v>
      </c>
    </row>
    <row r="1253" spans="1:7" x14ac:dyDescent="0.25">
      <c r="A1253">
        <v>1446</v>
      </c>
      <c r="B1253" t="s">
        <v>447</v>
      </c>
      <c r="C1253" t="s">
        <v>1492</v>
      </c>
      <c r="D1253">
        <v>85</v>
      </c>
      <c r="E1253">
        <v>1503.5</v>
      </c>
      <c r="F1253">
        <f t="shared" si="19"/>
        <v>7</v>
      </c>
      <c r="G1253" t="str">
        <f>STANDINGS_W[[#This Row],[League]]&amp;STANDINGS_W[[#This Row],[Team]]</f>
        <v>$150 Draft Champions Feb 16 1:00 pm Lg.3712UMmm Baby</v>
      </c>
    </row>
    <row r="1254" spans="1:7" x14ac:dyDescent="0.25">
      <c r="A1254">
        <v>1616</v>
      </c>
      <c r="B1254" t="s">
        <v>1500</v>
      </c>
      <c r="C1254" t="s">
        <v>1492</v>
      </c>
      <c r="D1254">
        <v>83</v>
      </c>
      <c r="E1254">
        <v>1322</v>
      </c>
      <c r="F1254">
        <f t="shared" si="19"/>
        <v>8</v>
      </c>
      <c r="G1254" t="str">
        <f>STANDINGS_W[[#This Row],[League]]&amp;STANDINGS_W[[#This Row],[Team]]</f>
        <v>$150 Draft Champions Feb 16 1:00 pm Lg.3712Team Packowski</v>
      </c>
    </row>
    <row r="1255" spans="1:7" x14ac:dyDescent="0.25">
      <c r="A1255">
        <v>1815</v>
      </c>
      <c r="B1255" t="s">
        <v>1502</v>
      </c>
      <c r="C1255" t="s">
        <v>1492</v>
      </c>
      <c r="D1255">
        <v>80</v>
      </c>
      <c r="E1255">
        <v>1063.5</v>
      </c>
      <c r="F1255">
        <f t="shared" si="19"/>
        <v>9</v>
      </c>
      <c r="G1255" t="str">
        <f>STANDINGS_W[[#This Row],[League]]&amp;STANDINGS_W[[#This Row],[Team]]</f>
        <v>$150 Draft Champions Feb 16 1:00 pm Lg.3712Coleridge Crushers</v>
      </c>
    </row>
    <row r="1256" spans="1:7" x14ac:dyDescent="0.25">
      <c r="A1256">
        <v>1844</v>
      </c>
      <c r="B1256" t="s">
        <v>1497</v>
      </c>
      <c r="C1256" t="s">
        <v>1492</v>
      </c>
      <c r="D1256">
        <v>80</v>
      </c>
      <c r="E1256">
        <v>1063.5</v>
      </c>
      <c r="F1256">
        <f t="shared" si="19"/>
        <v>10</v>
      </c>
      <c r="G1256" t="str">
        <f>STANDINGS_W[[#This Row],[League]]&amp;STANDINGS_W[[#This Row],[Team]]</f>
        <v>$150 Draft Champions Feb 16 1:00 pm Lg.3712Pakes</v>
      </c>
    </row>
    <row r="1257" spans="1:7" x14ac:dyDescent="0.25">
      <c r="A1257">
        <v>1971</v>
      </c>
      <c r="B1257" t="s">
        <v>1501</v>
      </c>
      <c r="C1257" t="s">
        <v>1492</v>
      </c>
      <c r="D1257">
        <v>78</v>
      </c>
      <c r="E1257">
        <v>907.5</v>
      </c>
      <c r="F1257">
        <f t="shared" si="19"/>
        <v>11</v>
      </c>
      <c r="G1257" t="str">
        <f>STANDINGS_W[[#This Row],[League]]&amp;STANDINGS_W[[#This Row],[Team]]</f>
        <v>$150 Draft Champions Feb 16 1:00 pm Lg.3712Acouchi</v>
      </c>
    </row>
    <row r="1258" spans="1:7" x14ac:dyDescent="0.25">
      <c r="A1258">
        <v>2383</v>
      </c>
      <c r="B1258" t="s">
        <v>1504</v>
      </c>
      <c r="C1258" t="s">
        <v>1492</v>
      </c>
      <c r="D1258">
        <v>72</v>
      </c>
      <c r="E1258">
        <v>532</v>
      </c>
      <c r="F1258">
        <f t="shared" si="19"/>
        <v>12</v>
      </c>
      <c r="G1258" t="str">
        <f>STANDINGS_W[[#This Row],[League]]&amp;STANDINGS_W[[#This Row],[Team]]</f>
        <v>$150 Draft Champions Feb 16 1:00 pm Lg.3712Team Everhart</v>
      </c>
    </row>
    <row r="1259" spans="1:7" x14ac:dyDescent="0.25">
      <c r="A1259">
        <v>2695</v>
      </c>
      <c r="B1259" t="s">
        <v>1503</v>
      </c>
      <c r="C1259" t="s">
        <v>1492</v>
      </c>
      <c r="D1259">
        <v>64</v>
      </c>
      <c r="E1259">
        <v>220.5</v>
      </c>
      <c r="F1259">
        <f t="shared" si="19"/>
        <v>13</v>
      </c>
      <c r="G1259" t="str">
        <f>STANDINGS_W[[#This Row],[League]]&amp;STANDINGS_W[[#This Row],[Team]]</f>
        <v>$150 Draft Champions Feb 16 1:00 pm Lg.3712Stros Fan</v>
      </c>
    </row>
    <row r="1260" spans="1:7" x14ac:dyDescent="0.25">
      <c r="A1260">
        <v>2724</v>
      </c>
      <c r="B1260" t="s">
        <v>333</v>
      </c>
      <c r="C1260" t="s">
        <v>1492</v>
      </c>
      <c r="D1260">
        <v>63</v>
      </c>
      <c r="E1260">
        <v>193</v>
      </c>
      <c r="F1260">
        <f t="shared" si="19"/>
        <v>14</v>
      </c>
      <c r="G1260" t="str">
        <f>STANDINGS_W[[#This Row],[League]]&amp;STANDINGS_W[[#This Row],[Team]]</f>
        <v>$150 Draft Champions Feb 16 1:00 pm Lg.3712Team Marino</v>
      </c>
    </row>
    <row r="1261" spans="1:7" x14ac:dyDescent="0.25">
      <c r="A1261">
        <v>2810</v>
      </c>
      <c r="B1261" t="s">
        <v>1499</v>
      </c>
      <c r="C1261" t="s">
        <v>1492</v>
      </c>
      <c r="D1261">
        <v>59</v>
      </c>
      <c r="E1261">
        <v>102</v>
      </c>
      <c r="F1261">
        <f t="shared" si="19"/>
        <v>15</v>
      </c>
      <c r="G1261" t="str">
        <f>STANDINGS_W[[#This Row],[League]]&amp;STANDINGS_W[[#This Row],[Team]]</f>
        <v>$150 Draft Champions Feb 16 1:00 pm Lg.3712LazGaMaz</v>
      </c>
    </row>
    <row r="1262" spans="1:7" x14ac:dyDescent="0.25">
      <c r="A1262">
        <v>82</v>
      </c>
      <c r="B1262" t="s">
        <v>1510</v>
      </c>
      <c r="C1262" t="s">
        <v>1506</v>
      </c>
      <c r="D1262">
        <v>110</v>
      </c>
      <c r="E1262">
        <v>2826.5</v>
      </c>
      <c r="F1262">
        <f t="shared" si="19"/>
        <v>1</v>
      </c>
      <c r="G1262" t="str">
        <f>STANDINGS_W[[#This Row],[League]]&amp;STANDINGS_W[[#This Row],[Team]]</f>
        <v>$150 Draft Champions Feb 17 1:00 pm Lg.3715Inflatable Gammoners Dos</v>
      </c>
    </row>
    <row r="1263" spans="1:7" x14ac:dyDescent="0.25">
      <c r="A1263">
        <v>109</v>
      </c>
      <c r="B1263" t="s">
        <v>373</v>
      </c>
      <c r="C1263" t="s">
        <v>1506</v>
      </c>
      <c r="D1263">
        <v>108</v>
      </c>
      <c r="E1263">
        <v>2795</v>
      </c>
      <c r="F1263">
        <f t="shared" si="19"/>
        <v>2</v>
      </c>
      <c r="G1263" t="str">
        <f>STANDINGS_W[[#This Row],[League]]&amp;STANDINGS_W[[#This Row],[Team]]</f>
        <v>$150 Draft Champions Feb 17 1:00 pm Lg.3715Avascular Necrosis1</v>
      </c>
    </row>
    <row r="1264" spans="1:7" x14ac:dyDescent="0.25">
      <c r="A1264">
        <v>313</v>
      </c>
      <c r="B1264" t="s">
        <v>1513</v>
      </c>
      <c r="C1264" t="s">
        <v>1506</v>
      </c>
      <c r="D1264">
        <v>101</v>
      </c>
      <c r="E1264">
        <v>2609</v>
      </c>
      <c r="F1264">
        <f t="shared" si="19"/>
        <v>3</v>
      </c>
      <c r="G1264" t="str">
        <f>STANDINGS_W[[#This Row],[League]]&amp;STANDINGS_W[[#This Row],[Team]]</f>
        <v>$150 Draft Champions Feb 17 1:00 pm Lg.3715Power Nine</v>
      </c>
    </row>
    <row r="1265" spans="1:7" x14ac:dyDescent="0.25">
      <c r="A1265">
        <v>565</v>
      </c>
      <c r="B1265" t="s">
        <v>106</v>
      </c>
      <c r="C1265" t="s">
        <v>1506</v>
      </c>
      <c r="D1265">
        <v>96</v>
      </c>
      <c r="E1265">
        <v>2358</v>
      </c>
      <c r="F1265">
        <f t="shared" si="19"/>
        <v>4</v>
      </c>
      <c r="G1265" t="str">
        <f>STANDINGS_W[[#This Row],[League]]&amp;STANDINGS_W[[#This Row],[Team]]</f>
        <v>$150 Draft Champions Feb 17 1:00 pm Lg.3715Team Ferrari</v>
      </c>
    </row>
    <row r="1266" spans="1:7" x14ac:dyDescent="0.25">
      <c r="A1266">
        <v>734</v>
      </c>
      <c r="B1266" t="s">
        <v>1515</v>
      </c>
      <c r="C1266" t="s">
        <v>1506</v>
      </c>
      <c r="D1266">
        <v>93</v>
      </c>
      <c r="E1266">
        <v>2164.5</v>
      </c>
      <c r="F1266">
        <f t="shared" si="19"/>
        <v>5</v>
      </c>
      <c r="G1266" t="str">
        <f>STANDINGS_W[[#This Row],[League]]&amp;STANDINGS_W[[#This Row],[Team]]</f>
        <v>$150 Draft Champions Feb 17 1:00 pm Lg.3715Git up, Git out</v>
      </c>
    </row>
    <row r="1267" spans="1:7" x14ac:dyDescent="0.25">
      <c r="A1267">
        <v>926</v>
      </c>
      <c r="B1267" t="s">
        <v>1514</v>
      </c>
      <c r="C1267" t="s">
        <v>1506</v>
      </c>
      <c r="D1267">
        <v>91</v>
      </c>
      <c r="E1267">
        <v>2007.5</v>
      </c>
      <c r="F1267">
        <f t="shared" si="19"/>
        <v>6</v>
      </c>
      <c r="G1267" t="str">
        <f>STANDINGS_W[[#This Row],[League]]&amp;STANDINGS_W[[#This Row],[Team]]</f>
        <v>$150 Draft Champions Feb 17 1:00 pm Lg.3715Team Zinser</v>
      </c>
    </row>
    <row r="1268" spans="1:7" x14ac:dyDescent="0.25">
      <c r="A1268">
        <v>1034</v>
      </c>
      <c r="B1268" t="s">
        <v>1516</v>
      </c>
      <c r="C1268" t="s">
        <v>1506</v>
      </c>
      <c r="D1268">
        <v>89</v>
      </c>
      <c r="E1268">
        <v>1852.5</v>
      </c>
      <c r="F1268">
        <f t="shared" si="19"/>
        <v>7</v>
      </c>
      <c r="G1268" t="str">
        <f>STANDINGS_W[[#This Row],[League]]&amp;STANDINGS_W[[#This Row],[Team]]</f>
        <v>$150 Draft Champions Feb 17 1:00 pm Lg.3715Chemrock</v>
      </c>
    </row>
    <row r="1269" spans="1:7" x14ac:dyDescent="0.25">
      <c r="A1269">
        <v>1406</v>
      </c>
      <c r="B1269" t="s">
        <v>1509</v>
      </c>
      <c r="C1269" t="s">
        <v>1506</v>
      </c>
      <c r="D1269">
        <v>85</v>
      </c>
      <c r="E1269">
        <v>1503.5</v>
      </c>
      <c r="F1269">
        <f t="shared" si="19"/>
        <v>8</v>
      </c>
      <c r="G1269" t="str">
        <f>STANDINGS_W[[#This Row],[League]]&amp;STANDINGS_W[[#This Row],[Team]]</f>
        <v>$150 Draft Champions Feb 17 1:00 pm Lg.3715Pig Lumber</v>
      </c>
    </row>
    <row r="1270" spans="1:7" x14ac:dyDescent="0.25">
      <c r="A1270">
        <v>1900</v>
      </c>
      <c r="B1270" t="s">
        <v>1511</v>
      </c>
      <c r="C1270" t="s">
        <v>1506</v>
      </c>
      <c r="D1270">
        <v>79</v>
      </c>
      <c r="E1270">
        <v>980.5</v>
      </c>
      <c r="F1270">
        <f t="shared" si="19"/>
        <v>9</v>
      </c>
      <c r="G1270" t="str">
        <f>STANDINGS_W[[#This Row],[League]]&amp;STANDINGS_W[[#This Row],[Team]]</f>
        <v>$150 Draft Champions Feb 17 1:00 pm Lg.3715Callawaykid</v>
      </c>
    </row>
    <row r="1271" spans="1:7" x14ac:dyDescent="0.25">
      <c r="A1271">
        <v>1931</v>
      </c>
      <c r="B1271" t="s">
        <v>1512</v>
      </c>
      <c r="C1271" t="s">
        <v>1506</v>
      </c>
      <c r="D1271">
        <v>79</v>
      </c>
      <c r="E1271">
        <v>980.5</v>
      </c>
      <c r="F1271">
        <f t="shared" si="19"/>
        <v>10</v>
      </c>
      <c r="G1271" t="str">
        <f>STANDINGS_W[[#This Row],[League]]&amp;STANDINGS_W[[#This Row],[Team]]</f>
        <v>$150 Draft Champions Feb 17 1:00 pm Lg.3715Screamin' Ducks 3</v>
      </c>
    </row>
    <row r="1272" spans="1:7" x14ac:dyDescent="0.25">
      <c r="A1272">
        <v>2289</v>
      </c>
      <c r="B1272" t="s">
        <v>1508</v>
      </c>
      <c r="C1272" t="s">
        <v>1506</v>
      </c>
      <c r="D1272">
        <v>74</v>
      </c>
      <c r="E1272">
        <v>621</v>
      </c>
      <c r="F1272">
        <f t="shared" si="19"/>
        <v>11</v>
      </c>
      <c r="G1272" t="str">
        <f>STANDINGS_W[[#This Row],[League]]&amp;STANDINGS_W[[#This Row],[Team]]</f>
        <v>$150 Draft Champions Feb 17 1:00 pm Lg.3715Nipsey Russells' Phalanges</v>
      </c>
    </row>
    <row r="1273" spans="1:7" x14ac:dyDescent="0.25">
      <c r="A1273">
        <v>2372</v>
      </c>
      <c r="B1273" t="s">
        <v>1507</v>
      </c>
      <c r="C1273" t="s">
        <v>1506</v>
      </c>
      <c r="D1273">
        <v>72</v>
      </c>
      <c r="E1273">
        <v>532</v>
      </c>
      <c r="F1273">
        <f t="shared" si="19"/>
        <v>12</v>
      </c>
      <c r="G1273" t="str">
        <f>STANDINGS_W[[#This Row],[League]]&amp;STANDINGS_W[[#This Row],[Team]]</f>
        <v>$150 Draft Champions Feb 17 1:00 pm Lg.3715Let's Go Bucs</v>
      </c>
    </row>
    <row r="1274" spans="1:7" x14ac:dyDescent="0.25">
      <c r="A1274">
        <v>2411</v>
      </c>
      <c r="B1274" t="s">
        <v>1505</v>
      </c>
      <c r="C1274" t="s">
        <v>1506</v>
      </c>
      <c r="D1274">
        <v>71</v>
      </c>
      <c r="E1274">
        <v>483</v>
      </c>
      <c r="F1274">
        <f t="shared" si="19"/>
        <v>13</v>
      </c>
      <c r="G1274" t="str">
        <f>STANDINGS_W[[#This Row],[League]]&amp;STANDINGS_W[[#This Row],[Team]]</f>
        <v>$150 Draft Champions Feb 17 1:00 pm Lg.3715Bocephus Mode</v>
      </c>
    </row>
    <row r="1275" spans="1:7" x14ac:dyDescent="0.25">
      <c r="A1275">
        <v>2452</v>
      </c>
      <c r="B1275" t="s">
        <v>1517</v>
      </c>
      <c r="C1275" t="s">
        <v>1506</v>
      </c>
      <c r="D1275">
        <v>71</v>
      </c>
      <c r="E1275">
        <v>483</v>
      </c>
      <c r="F1275">
        <f t="shared" si="19"/>
        <v>14</v>
      </c>
      <c r="G1275" t="str">
        <f>STANDINGS_W[[#This Row],[League]]&amp;STANDINGS_W[[#This Row],[Team]]</f>
        <v>$150 Draft Champions Feb 17 1:00 pm Lg.3715zima........</v>
      </c>
    </row>
    <row r="1276" spans="1:7" x14ac:dyDescent="0.25">
      <c r="A1276">
        <v>2686</v>
      </c>
      <c r="B1276" t="s">
        <v>127</v>
      </c>
      <c r="C1276" t="s">
        <v>1506</v>
      </c>
      <c r="D1276">
        <v>64</v>
      </c>
      <c r="E1276">
        <v>220.5</v>
      </c>
      <c r="F1276">
        <f t="shared" si="19"/>
        <v>15</v>
      </c>
      <c r="G1276" t="str">
        <f>STANDINGS_W[[#This Row],[League]]&amp;STANDINGS_W[[#This Row],[Team]]</f>
        <v>$150 Draft Champions Feb 17 1:00 pm Lg.3715Just An Old Vet</v>
      </c>
    </row>
    <row r="1277" spans="1:7" x14ac:dyDescent="0.25">
      <c r="A1277">
        <v>211</v>
      </c>
      <c r="B1277" t="s">
        <v>1523</v>
      </c>
      <c r="C1277" t="s">
        <v>1519</v>
      </c>
      <c r="D1277">
        <v>104</v>
      </c>
      <c r="E1277">
        <v>2705.5</v>
      </c>
      <c r="F1277">
        <f t="shared" si="19"/>
        <v>1</v>
      </c>
      <c r="G1277" t="str">
        <f>STANDINGS_W[[#This Row],[League]]&amp;STANDINGS_W[[#This Row],[Team]]</f>
        <v>$150 Draft Champions Feb 17 1:00 pm Lg.3717Team Dion</v>
      </c>
    </row>
    <row r="1278" spans="1:7" x14ac:dyDescent="0.25">
      <c r="A1278">
        <v>402</v>
      </c>
      <c r="B1278" t="s">
        <v>198</v>
      </c>
      <c r="C1278" t="s">
        <v>1519</v>
      </c>
      <c r="D1278">
        <v>99</v>
      </c>
      <c r="E1278">
        <v>2518.5</v>
      </c>
      <c r="F1278">
        <f t="shared" si="19"/>
        <v>2</v>
      </c>
      <c r="G1278" t="str">
        <f>STANDINGS_W[[#This Row],[League]]&amp;STANDINGS_W[[#This Row],[Team]]</f>
        <v>$150 Draft Champions Feb 17 1:00 pm Lg.3717Team DeMay</v>
      </c>
    </row>
    <row r="1279" spans="1:7" x14ac:dyDescent="0.25">
      <c r="A1279">
        <v>579</v>
      </c>
      <c r="B1279" t="s">
        <v>1521</v>
      </c>
      <c r="C1279" t="s">
        <v>1519</v>
      </c>
      <c r="D1279">
        <v>96</v>
      </c>
      <c r="E1279">
        <v>2358</v>
      </c>
      <c r="F1279">
        <f t="shared" si="19"/>
        <v>3</v>
      </c>
      <c r="G1279" t="str">
        <f>STANDINGS_W[[#This Row],[League]]&amp;STANDINGS_W[[#This Row],[Team]]</f>
        <v>$150 Draft Champions Feb 17 1:00 pm Lg.3717The Union Jacks DC1</v>
      </c>
    </row>
    <row r="1280" spans="1:7" x14ac:dyDescent="0.25">
      <c r="A1280">
        <v>965</v>
      </c>
      <c r="B1280" t="s">
        <v>1525</v>
      </c>
      <c r="C1280" t="s">
        <v>1519</v>
      </c>
      <c r="D1280">
        <v>90</v>
      </c>
      <c r="E1280">
        <v>1929</v>
      </c>
      <c r="F1280">
        <f t="shared" si="19"/>
        <v>4</v>
      </c>
      <c r="G1280" t="str">
        <f>STANDINGS_W[[#This Row],[League]]&amp;STANDINGS_W[[#This Row],[Team]]</f>
        <v>$150 Draft Champions Feb 17 1:00 pm Lg.3717Jose its so</v>
      </c>
    </row>
    <row r="1281" spans="1:7" x14ac:dyDescent="0.25">
      <c r="A1281">
        <v>1432</v>
      </c>
      <c r="B1281" t="s">
        <v>104</v>
      </c>
      <c r="C1281" t="s">
        <v>1519</v>
      </c>
      <c r="D1281">
        <v>85</v>
      </c>
      <c r="E1281">
        <v>1503.5</v>
      </c>
      <c r="F1281">
        <f t="shared" si="19"/>
        <v>5</v>
      </c>
      <c r="G1281" t="str">
        <f>STANDINGS_W[[#This Row],[League]]&amp;STANDINGS_W[[#This Row],[Team]]</f>
        <v>$150 Draft Champions Feb 17 1:00 pm Lg.3717Team Pawlowski</v>
      </c>
    </row>
    <row r="1282" spans="1:7" x14ac:dyDescent="0.25">
      <c r="A1282">
        <v>1462</v>
      </c>
      <c r="B1282" t="s">
        <v>1528</v>
      </c>
      <c r="C1282" t="s">
        <v>1519</v>
      </c>
      <c r="D1282">
        <v>84</v>
      </c>
      <c r="E1282">
        <v>1408.5</v>
      </c>
      <c r="F1282">
        <f t="shared" si="19"/>
        <v>6</v>
      </c>
      <c r="G1282" t="str">
        <f>STANDINGS_W[[#This Row],[League]]&amp;STANDINGS_W[[#This Row],[Team]]</f>
        <v>$150 Draft Champions Feb 17 1:00 pm Lg.3717Arbitrage Analysts</v>
      </c>
    </row>
    <row r="1283" spans="1:7" x14ac:dyDescent="0.25">
      <c r="A1283">
        <v>1463</v>
      </c>
      <c r="B1283" t="s">
        <v>1520</v>
      </c>
      <c r="C1283" t="s">
        <v>1519</v>
      </c>
      <c r="D1283">
        <v>84</v>
      </c>
      <c r="E1283">
        <v>1408.5</v>
      </c>
      <c r="F1283">
        <f t="shared" ref="F1283:F1346" si="20">IF(C1283=C1282,F1282+1,1)</f>
        <v>7</v>
      </c>
      <c r="G1283" t="str">
        <f>STANDINGS_W[[#This Row],[League]]&amp;STANDINGS_W[[#This Row],[Team]]</f>
        <v>$150 Draft Champions Feb 17 1:00 pm Lg.3717Bolivar Shagnasty</v>
      </c>
    </row>
    <row r="1284" spans="1:7" x14ac:dyDescent="0.25">
      <c r="A1284">
        <v>1697</v>
      </c>
      <c r="B1284" t="s">
        <v>1530</v>
      </c>
      <c r="C1284" t="s">
        <v>1519</v>
      </c>
      <c r="D1284">
        <v>82</v>
      </c>
      <c r="E1284">
        <v>1233</v>
      </c>
      <c r="F1284">
        <f t="shared" si="20"/>
        <v>8</v>
      </c>
      <c r="G1284" t="str">
        <f>STANDINGS_W[[#This Row],[League]]&amp;STANDINGS_W[[#This Row],[Team]]</f>
        <v>$150 Draft Champions Feb 17 1:00 pm Lg.3717Team Choi</v>
      </c>
    </row>
    <row r="1285" spans="1:7" x14ac:dyDescent="0.25">
      <c r="A1285">
        <v>1911</v>
      </c>
      <c r="B1285" t="s">
        <v>1522</v>
      </c>
      <c r="C1285" t="s">
        <v>1519</v>
      </c>
      <c r="D1285">
        <v>79</v>
      </c>
      <c r="E1285">
        <v>980.5</v>
      </c>
      <c r="F1285">
        <f t="shared" si="20"/>
        <v>9</v>
      </c>
      <c r="G1285" t="str">
        <f>STANDINGS_W[[#This Row],[League]]&amp;STANDINGS_W[[#This Row],[Team]]</f>
        <v>$150 Draft Champions Feb 17 1:00 pm Lg.3717Hillbilly</v>
      </c>
    </row>
    <row r="1286" spans="1:7" x14ac:dyDescent="0.25">
      <c r="A1286">
        <v>2009</v>
      </c>
      <c r="B1286" t="s">
        <v>1524</v>
      </c>
      <c r="C1286" t="s">
        <v>1519</v>
      </c>
      <c r="D1286">
        <v>78</v>
      </c>
      <c r="E1286">
        <v>907.5</v>
      </c>
      <c r="F1286">
        <f t="shared" si="20"/>
        <v>10</v>
      </c>
      <c r="G1286" t="str">
        <f>STANDINGS_W[[#This Row],[League]]&amp;STANDINGS_W[[#This Row],[Team]]</f>
        <v>$150 Draft Champions Feb 17 1:00 pm Lg.3717STNCLD BUMS</v>
      </c>
    </row>
    <row r="1287" spans="1:7" x14ac:dyDescent="0.25">
      <c r="A1287">
        <v>2122</v>
      </c>
      <c r="B1287" t="s">
        <v>506</v>
      </c>
      <c r="C1287" t="s">
        <v>1519</v>
      </c>
      <c r="D1287">
        <v>76</v>
      </c>
      <c r="E1287">
        <v>755.5</v>
      </c>
      <c r="F1287">
        <f t="shared" si="20"/>
        <v>11</v>
      </c>
      <c r="G1287" t="str">
        <f>STANDINGS_W[[#This Row],[League]]&amp;STANDINGS_W[[#This Row],[Team]]</f>
        <v>$150 Draft Champions Feb 17 1:00 pm Lg.3717Balking Dead</v>
      </c>
    </row>
    <row r="1288" spans="1:7" x14ac:dyDescent="0.25">
      <c r="A1288">
        <v>2261</v>
      </c>
      <c r="B1288" t="s">
        <v>1529</v>
      </c>
      <c r="C1288" t="s">
        <v>1519</v>
      </c>
      <c r="D1288">
        <v>75</v>
      </c>
      <c r="E1288">
        <v>679</v>
      </c>
      <c r="F1288">
        <f t="shared" si="20"/>
        <v>12</v>
      </c>
      <c r="G1288" t="str">
        <f>STANDINGS_W[[#This Row],[League]]&amp;STANDINGS_W[[#This Row],[Team]]</f>
        <v>$150 Draft Champions Feb 17 1:00 pm Lg.3717WV PED Power 2</v>
      </c>
    </row>
    <row r="1289" spans="1:7" x14ac:dyDescent="0.25">
      <c r="A1289">
        <v>2351</v>
      </c>
      <c r="B1289" t="s">
        <v>298</v>
      </c>
      <c r="C1289" t="s">
        <v>1519</v>
      </c>
      <c r="D1289">
        <v>73</v>
      </c>
      <c r="E1289">
        <v>576</v>
      </c>
      <c r="F1289">
        <f t="shared" si="20"/>
        <v>13</v>
      </c>
      <c r="G1289" t="str">
        <f>STANDINGS_W[[#This Row],[League]]&amp;STANDINGS_W[[#This Row],[Team]]</f>
        <v>$150 Draft Champions Feb 17 1:00 pm Lg.3717The Naturals</v>
      </c>
    </row>
    <row r="1290" spans="1:7" x14ac:dyDescent="0.25">
      <c r="A1290">
        <v>2379</v>
      </c>
      <c r="B1290" t="s">
        <v>1527</v>
      </c>
      <c r="C1290" t="s">
        <v>1519</v>
      </c>
      <c r="D1290">
        <v>72</v>
      </c>
      <c r="E1290">
        <v>532</v>
      </c>
      <c r="F1290">
        <f t="shared" si="20"/>
        <v>14</v>
      </c>
      <c r="G1290" t="str">
        <f>STANDINGS_W[[#This Row],[League]]&amp;STANDINGS_W[[#This Row],[Team]]</f>
        <v>$150 Draft Champions Feb 17 1:00 pm Lg.3717Pork Chop Express!!!</v>
      </c>
    </row>
    <row r="1291" spans="1:7" x14ac:dyDescent="0.25">
      <c r="A1291">
        <v>2660</v>
      </c>
      <c r="B1291" t="s">
        <v>1518</v>
      </c>
      <c r="C1291" t="s">
        <v>1519</v>
      </c>
      <c r="D1291">
        <v>65</v>
      </c>
      <c r="E1291">
        <v>251.5</v>
      </c>
      <c r="F1291">
        <f t="shared" si="20"/>
        <v>15</v>
      </c>
      <c r="G1291" t="str">
        <f>STANDINGS_W[[#This Row],[League]]&amp;STANDINGS_W[[#This Row],[Team]]</f>
        <v>$150 Draft Champions Feb 17 1:00 pm Lg.3717Stanton Island</v>
      </c>
    </row>
    <row r="1292" spans="1:7" x14ac:dyDescent="0.25">
      <c r="A1292">
        <v>24</v>
      </c>
      <c r="B1292" t="s">
        <v>1159</v>
      </c>
      <c r="C1292" t="s">
        <v>1531</v>
      </c>
      <c r="D1292">
        <v>117</v>
      </c>
      <c r="E1292">
        <v>2887</v>
      </c>
      <c r="F1292">
        <f t="shared" si="20"/>
        <v>1</v>
      </c>
      <c r="G1292" t="str">
        <f>STANDINGS_W[[#This Row],[League]]&amp;STANDINGS_W[[#This Row],[Team]]</f>
        <v>$150 Draft Champions Feb 17 1:00 pm Lg.3719Infinity Management</v>
      </c>
    </row>
    <row r="1293" spans="1:7" x14ac:dyDescent="0.25">
      <c r="A1293">
        <v>431</v>
      </c>
      <c r="B1293" t="s">
        <v>199</v>
      </c>
      <c r="C1293" t="s">
        <v>1531</v>
      </c>
      <c r="D1293">
        <v>98</v>
      </c>
      <c r="E1293">
        <v>2467</v>
      </c>
      <c r="F1293">
        <f t="shared" si="20"/>
        <v>2</v>
      </c>
      <c r="G1293" t="str">
        <f>STANDINGS_W[[#This Row],[League]]&amp;STANDINGS_W[[#This Row],[Team]]</f>
        <v>$150 Draft Champions Feb 17 1:00 pm Lg.3719Elks Baby Elks 2</v>
      </c>
    </row>
    <row r="1294" spans="1:7" x14ac:dyDescent="0.25">
      <c r="A1294">
        <v>438</v>
      </c>
      <c r="B1294" t="s">
        <v>476</v>
      </c>
      <c r="C1294" t="s">
        <v>1531</v>
      </c>
      <c r="D1294">
        <v>98</v>
      </c>
      <c r="E1294">
        <v>2467</v>
      </c>
      <c r="F1294">
        <f t="shared" si="20"/>
        <v>3</v>
      </c>
      <c r="G1294" t="str">
        <f>STANDINGS_W[[#This Row],[League]]&amp;STANDINGS_W[[#This Row],[Team]]</f>
        <v>$150 Draft Champions Feb 17 1:00 pm Lg.3719Greenwich Village Gurus</v>
      </c>
    </row>
    <row r="1295" spans="1:7" x14ac:dyDescent="0.25">
      <c r="A1295">
        <v>781</v>
      </c>
      <c r="B1295" t="s">
        <v>272</v>
      </c>
      <c r="C1295" t="s">
        <v>1531</v>
      </c>
      <c r="D1295">
        <v>93</v>
      </c>
      <c r="E1295">
        <v>2164.5</v>
      </c>
      <c r="F1295">
        <f t="shared" si="20"/>
        <v>4</v>
      </c>
      <c r="G1295" t="str">
        <f>STANDINGS_W[[#This Row],[League]]&amp;STANDINGS_W[[#This Row],[Team]]</f>
        <v>$150 Draft Champions Feb 17 1:00 pm Lg.3719The Blatant Disarray</v>
      </c>
    </row>
    <row r="1296" spans="1:7" x14ac:dyDescent="0.25">
      <c r="A1296">
        <v>997</v>
      </c>
      <c r="B1296" t="s">
        <v>1540</v>
      </c>
      <c r="C1296" t="s">
        <v>1531</v>
      </c>
      <c r="D1296">
        <v>90</v>
      </c>
      <c r="E1296">
        <v>1929</v>
      </c>
      <c r="F1296">
        <f t="shared" si="20"/>
        <v>5</v>
      </c>
      <c r="G1296" t="str">
        <f>STANDINGS_W[[#This Row],[League]]&amp;STANDINGS_W[[#This Row],[Team]]</f>
        <v>$150 Draft Champions Feb 17 1:00 pm Lg.3719Team JP4</v>
      </c>
    </row>
    <row r="1297" spans="1:7" x14ac:dyDescent="0.25">
      <c r="A1297">
        <v>1350</v>
      </c>
      <c r="B1297" t="s">
        <v>471</v>
      </c>
      <c r="C1297" t="s">
        <v>1531</v>
      </c>
      <c r="D1297">
        <v>86</v>
      </c>
      <c r="E1297">
        <v>1608</v>
      </c>
      <c r="F1297">
        <f t="shared" si="20"/>
        <v>6</v>
      </c>
      <c r="G1297" t="str">
        <f>STANDINGS_W[[#This Row],[League]]&amp;STANDINGS_W[[#This Row],[Team]]</f>
        <v>$150 Draft Champions Feb 17 1:00 pm Lg.3719Wade Boggs's Liver</v>
      </c>
    </row>
    <row r="1298" spans="1:7" x14ac:dyDescent="0.25">
      <c r="A1298">
        <v>1556</v>
      </c>
      <c r="B1298" t="s">
        <v>1534</v>
      </c>
      <c r="C1298" t="s">
        <v>1531</v>
      </c>
      <c r="D1298">
        <v>83</v>
      </c>
      <c r="E1298">
        <v>1322</v>
      </c>
      <c r="F1298">
        <f t="shared" si="20"/>
        <v>7</v>
      </c>
      <c r="G1298" t="str">
        <f>STANDINGS_W[[#This Row],[League]]&amp;STANDINGS_W[[#This Row],[Team]]</f>
        <v>$150 Draft Champions Feb 17 1:00 pm Lg.3719Blue Bell Kings</v>
      </c>
    </row>
    <row r="1299" spans="1:7" x14ac:dyDescent="0.25">
      <c r="A1299">
        <v>1782</v>
      </c>
      <c r="B1299" t="s">
        <v>1532</v>
      </c>
      <c r="C1299" t="s">
        <v>1531</v>
      </c>
      <c r="D1299">
        <v>81</v>
      </c>
      <c r="E1299">
        <v>1147.5</v>
      </c>
      <c r="F1299">
        <f t="shared" si="20"/>
        <v>8</v>
      </c>
      <c r="G1299" t="str">
        <f>STANDINGS_W[[#This Row],[League]]&amp;STANDINGS_W[[#This Row],[Team]]</f>
        <v>$150 Draft Champions Feb 17 1:00 pm Lg.3719Team Dragoo</v>
      </c>
    </row>
    <row r="1300" spans="1:7" x14ac:dyDescent="0.25">
      <c r="A1300">
        <v>1895</v>
      </c>
      <c r="B1300" t="s">
        <v>1537</v>
      </c>
      <c r="C1300" t="s">
        <v>1531</v>
      </c>
      <c r="D1300">
        <v>79</v>
      </c>
      <c r="E1300">
        <v>980.5</v>
      </c>
      <c r="F1300">
        <f t="shared" si="20"/>
        <v>9</v>
      </c>
      <c r="G1300" t="str">
        <f>STANDINGS_W[[#This Row],[League]]&amp;STANDINGS_W[[#This Row],[Team]]</f>
        <v>$150 Draft Champions Feb 17 1:00 pm Lg.3719Big Foot</v>
      </c>
    </row>
    <row r="1301" spans="1:7" x14ac:dyDescent="0.25">
      <c r="A1301">
        <v>2079</v>
      </c>
      <c r="B1301" t="s">
        <v>1539</v>
      </c>
      <c r="C1301" t="s">
        <v>1531</v>
      </c>
      <c r="D1301">
        <v>77</v>
      </c>
      <c r="E1301">
        <v>836</v>
      </c>
      <c r="F1301">
        <f t="shared" si="20"/>
        <v>10</v>
      </c>
      <c r="G1301" t="str">
        <f>STANDINGS_W[[#This Row],[League]]&amp;STANDINGS_W[[#This Row],[Team]]</f>
        <v>$150 Draft Champions Feb 17 1:00 pm Lg.3719Rizzo Fo' Shizzo</v>
      </c>
    </row>
    <row r="1302" spans="1:7" x14ac:dyDescent="0.25">
      <c r="A1302">
        <v>2541</v>
      </c>
      <c r="B1302" t="s">
        <v>71</v>
      </c>
      <c r="C1302" t="s">
        <v>1531</v>
      </c>
      <c r="D1302">
        <v>68</v>
      </c>
      <c r="E1302">
        <v>358.5</v>
      </c>
      <c r="F1302">
        <f t="shared" si="20"/>
        <v>11</v>
      </c>
      <c r="G1302" t="str">
        <f>STANDINGS_W[[#This Row],[League]]&amp;STANDINGS_W[[#This Row],[Team]]</f>
        <v>$150 Draft Champions Feb 17 1:00 pm Lg.3719Frozen Ropes</v>
      </c>
    </row>
    <row r="1303" spans="1:7" x14ac:dyDescent="0.25">
      <c r="A1303">
        <v>2568</v>
      </c>
      <c r="B1303" t="s">
        <v>1536</v>
      </c>
      <c r="C1303" t="s">
        <v>1531</v>
      </c>
      <c r="D1303">
        <v>68</v>
      </c>
      <c r="E1303">
        <v>358.5</v>
      </c>
      <c r="F1303">
        <f t="shared" si="20"/>
        <v>12</v>
      </c>
      <c r="G1303" t="str">
        <f>STANDINGS_W[[#This Row],[League]]&amp;STANDINGS_W[[#This Row],[Team]]</f>
        <v>$150 Draft Champions Feb 17 1:00 pm Lg.3719Wendell Boys</v>
      </c>
    </row>
    <row r="1304" spans="1:7" x14ac:dyDescent="0.25">
      <c r="A1304">
        <v>2588</v>
      </c>
      <c r="B1304" t="s">
        <v>1533</v>
      </c>
      <c r="C1304" t="s">
        <v>1531</v>
      </c>
      <c r="D1304">
        <v>67</v>
      </c>
      <c r="E1304">
        <v>321.5</v>
      </c>
      <c r="F1304">
        <f t="shared" si="20"/>
        <v>13</v>
      </c>
      <c r="G1304" t="str">
        <f>STANDINGS_W[[#This Row],[League]]&amp;STANDINGS_W[[#This Row],[Team]]</f>
        <v>$150 Draft Champions Feb 17 1:00 pm Lg.3719Oh Jenrry</v>
      </c>
    </row>
    <row r="1305" spans="1:7" x14ac:dyDescent="0.25">
      <c r="A1305">
        <v>2641</v>
      </c>
      <c r="B1305" t="s">
        <v>1538</v>
      </c>
      <c r="C1305" t="s">
        <v>1531</v>
      </c>
      <c r="D1305">
        <v>66</v>
      </c>
      <c r="E1305">
        <v>285.5</v>
      </c>
      <c r="F1305">
        <f t="shared" si="20"/>
        <v>14</v>
      </c>
      <c r="G1305" t="str">
        <f>STANDINGS_W[[#This Row],[League]]&amp;STANDINGS_W[[#This Row],[Team]]</f>
        <v>$150 Draft Champions Feb 17 1:00 pm Lg.3719Vida's Four Blues</v>
      </c>
    </row>
    <row r="1306" spans="1:7" x14ac:dyDescent="0.25">
      <c r="A1306">
        <v>2678</v>
      </c>
      <c r="B1306" t="s">
        <v>1535</v>
      </c>
      <c r="C1306" t="s">
        <v>1531</v>
      </c>
      <c r="D1306">
        <v>64</v>
      </c>
      <c r="E1306">
        <v>220.5</v>
      </c>
      <c r="F1306">
        <f t="shared" si="20"/>
        <v>15</v>
      </c>
      <c r="G1306" t="str">
        <f>STANDINGS_W[[#This Row],[League]]&amp;STANDINGS_W[[#This Row],[Team]]</f>
        <v>$150 Draft Champions Feb 17 1:00 pm Lg.3719Dewey Beatem &amp; Howe</v>
      </c>
    </row>
    <row r="1307" spans="1:7" x14ac:dyDescent="0.25">
      <c r="A1307">
        <v>296</v>
      </c>
      <c r="B1307" t="s">
        <v>1549</v>
      </c>
      <c r="C1307" t="s">
        <v>1542</v>
      </c>
      <c r="D1307">
        <v>101</v>
      </c>
      <c r="E1307">
        <v>2609</v>
      </c>
      <c r="F1307">
        <f t="shared" si="20"/>
        <v>1</v>
      </c>
      <c r="G1307" t="str">
        <f>STANDINGS_W[[#This Row],[League]]&amp;STANDINGS_W[[#This Row],[Team]]</f>
        <v>$150 Draft Champions Feb 18 1:00 pm Lg.3722GST and Tally Ho</v>
      </c>
    </row>
    <row r="1308" spans="1:7" x14ac:dyDescent="0.25">
      <c r="A1308">
        <v>510</v>
      </c>
      <c r="B1308" t="s">
        <v>292</v>
      </c>
      <c r="C1308" t="s">
        <v>1542</v>
      </c>
      <c r="D1308">
        <v>97</v>
      </c>
      <c r="E1308">
        <v>2416.5</v>
      </c>
      <c r="F1308">
        <f t="shared" si="20"/>
        <v>2</v>
      </c>
      <c r="G1308" t="str">
        <f>STANDINGS_W[[#This Row],[League]]&amp;STANDINGS_W[[#This Row],[Team]]</f>
        <v>$150 Draft Champions Feb 18 1:00 pm Lg.3722Team Teixeira</v>
      </c>
    </row>
    <row r="1309" spans="1:7" x14ac:dyDescent="0.25">
      <c r="A1309">
        <v>564</v>
      </c>
      <c r="B1309" t="s">
        <v>396</v>
      </c>
      <c r="C1309" t="s">
        <v>1542</v>
      </c>
      <c r="D1309">
        <v>96</v>
      </c>
      <c r="E1309">
        <v>2358</v>
      </c>
      <c r="F1309">
        <f t="shared" si="20"/>
        <v>3</v>
      </c>
      <c r="G1309" t="str">
        <f>STANDINGS_W[[#This Row],[League]]&amp;STANDINGS_W[[#This Row],[Team]]</f>
        <v>$150 Draft Champions Feb 18 1:00 pm Lg.3722Team Edgar</v>
      </c>
    </row>
    <row r="1310" spans="1:7" x14ac:dyDescent="0.25">
      <c r="A1310">
        <v>1021</v>
      </c>
      <c r="B1310" t="s">
        <v>1547</v>
      </c>
      <c r="C1310" t="s">
        <v>1542</v>
      </c>
      <c r="D1310">
        <v>90</v>
      </c>
      <c r="E1310">
        <v>1929</v>
      </c>
      <c r="F1310">
        <f t="shared" si="20"/>
        <v>4</v>
      </c>
      <c r="G1310" t="str">
        <f>STANDINGS_W[[#This Row],[League]]&amp;STANDINGS_W[[#This Row],[Team]]</f>
        <v>$150 Draft Champions Feb 18 1:00 pm Lg.3722Trout Wars</v>
      </c>
    </row>
    <row r="1311" spans="1:7" x14ac:dyDescent="0.25">
      <c r="A1311">
        <v>1122</v>
      </c>
      <c r="B1311" t="s">
        <v>1548</v>
      </c>
      <c r="C1311" t="s">
        <v>1542</v>
      </c>
      <c r="D1311">
        <v>88</v>
      </c>
      <c r="E1311">
        <v>1779.5</v>
      </c>
      <c r="F1311">
        <f t="shared" si="20"/>
        <v>5</v>
      </c>
      <c r="G1311" t="str">
        <f>STANDINGS_W[[#This Row],[League]]&amp;STANDINGS_W[[#This Row],[Team]]</f>
        <v>$150 Draft Champions Feb 18 1:00 pm Lg.3722Jack and Jordan 2</v>
      </c>
    </row>
    <row r="1312" spans="1:7" x14ac:dyDescent="0.25">
      <c r="A1312">
        <v>1282</v>
      </c>
      <c r="B1312" t="s">
        <v>1541</v>
      </c>
      <c r="C1312" t="s">
        <v>1542</v>
      </c>
      <c r="D1312">
        <v>86</v>
      </c>
      <c r="E1312">
        <v>1608</v>
      </c>
      <c r="F1312">
        <f t="shared" si="20"/>
        <v>6</v>
      </c>
      <c r="G1312" t="str">
        <f>STANDINGS_W[[#This Row],[League]]&amp;STANDINGS_W[[#This Row],[Team]]</f>
        <v>$150 Draft Champions Feb 18 1:00 pm Lg.3722Krebs Cycle II</v>
      </c>
    </row>
    <row r="1313" spans="1:7" x14ac:dyDescent="0.25">
      <c r="A1313">
        <v>1535</v>
      </c>
      <c r="B1313" t="s">
        <v>1290</v>
      </c>
      <c r="C1313" t="s">
        <v>1542</v>
      </c>
      <c r="D1313">
        <v>84</v>
      </c>
      <c r="E1313">
        <v>1408.5</v>
      </c>
      <c r="F1313">
        <f t="shared" si="20"/>
        <v>7</v>
      </c>
      <c r="G1313" t="str">
        <f>STANDINGS_W[[#This Row],[League]]&amp;STANDINGS_W[[#This Row],[Team]]</f>
        <v>$150 Draft Champions Feb 18 1:00 pm Lg.3722What Was I Thinking</v>
      </c>
    </row>
    <row r="1314" spans="1:7" x14ac:dyDescent="0.25">
      <c r="A1314">
        <v>1772</v>
      </c>
      <c r="B1314" t="s">
        <v>1543</v>
      </c>
      <c r="C1314" t="s">
        <v>1542</v>
      </c>
      <c r="D1314">
        <v>81</v>
      </c>
      <c r="E1314">
        <v>1147.5</v>
      </c>
      <c r="F1314">
        <f t="shared" si="20"/>
        <v>8</v>
      </c>
      <c r="G1314" t="str">
        <f>STANDINGS_W[[#This Row],[League]]&amp;STANDINGS_W[[#This Row],[Team]]</f>
        <v>$150 Draft Champions Feb 18 1:00 pm Lg.3722Rum Runner 3</v>
      </c>
    </row>
    <row r="1315" spans="1:7" x14ac:dyDescent="0.25">
      <c r="A1315">
        <v>1831</v>
      </c>
      <c r="B1315" t="s">
        <v>1545</v>
      </c>
      <c r="C1315" t="s">
        <v>1542</v>
      </c>
      <c r="D1315">
        <v>80</v>
      </c>
      <c r="E1315">
        <v>1063.5</v>
      </c>
      <c r="F1315">
        <f t="shared" si="20"/>
        <v>9</v>
      </c>
      <c r="G1315" t="str">
        <f>STANDINGS_W[[#This Row],[League]]&amp;STANDINGS_W[[#This Row],[Team]]</f>
        <v>$150 Draft Champions Feb 18 1:00 pm Lg.3722Jrodimus Empire</v>
      </c>
    </row>
    <row r="1316" spans="1:7" x14ac:dyDescent="0.25">
      <c r="A1316">
        <v>1846</v>
      </c>
      <c r="B1316" t="s">
        <v>1544</v>
      </c>
      <c r="C1316" t="s">
        <v>1542</v>
      </c>
      <c r="D1316">
        <v>80</v>
      </c>
      <c r="E1316">
        <v>1063.5</v>
      </c>
      <c r="F1316">
        <f t="shared" si="20"/>
        <v>10</v>
      </c>
      <c r="G1316" t="str">
        <f>STANDINGS_W[[#This Row],[League]]&amp;STANDINGS_W[[#This Row],[Team]]</f>
        <v>$150 Draft Champions Feb 18 1:00 pm Lg.3722Pondjumpers</v>
      </c>
    </row>
    <row r="1317" spans="1:7" x14ac:dyDescent="0.25">
      <c r="A1317">
        <v>1918</v>
      </c>
      <c r="B1317" t="s">
        <v>1546</v>
      </c>
      <c r="C1317" t="s">
        <v>1542</v>
      </c>
      <c r="D1317">
        <v>79</v>
      </c>
      <c r="E1317">
        <v>980.5</v>
      </c>
      <c r="F1317">
        <f t="shared" si="20"/>
        <v>11</v>
      </c>
      <c r="G1317" t="str">
        <f>STANDINGS_W[[#This Row],[League]]&amp;STANDINGS_W[[#This Row],[Team]]</f>
        <v>$150 Draft Champions Feb 18 1:00 pm Lg.3722Live Chicken and Rum</v>
      </c>
    </row>
    <row r="1318" spans="1:7" x14ac:dyDescent="0.25">
      <c r="A1318">
        <v>1922</v>
      </c>
      <c r="B1318" t="s">
        <v>17</v>
      </c>
      <c r="C1318" t="s">
        <v>1542</v>
      </c>
      <c r="D1318">
        <v>79</v>
      </c>
      <c r="E1318">
        <v>980.5</v>
      </c>
      <c r="F1318">
        <f t="shared" si="20"/>
        <v>12</v>
      </c>
      <c r="G1318" t="str">
        <f>STANDINGS_W[[#This Row],[League]]&amp;STANDINGS_W[[#This Row],[Team]]</f>
        <v>$150 Draft Champions Feb 18 1:00 pm Lg.3722Millertime</v>
      </c>
    </row>
    <row r="1319" spans="1:7" x14ac:dyDescent="0.25">
      <c r="A1319">
        <v>1968</v>
      </c>
      <c r="B1319" t="s">
        <v>1552</v>
      </c>
      <c r="C1319" t="s">
        <v>1542</v>
      </c>
      <c r="D1319">
        <v>79</v>
      </c>
      <c r="E1319">
        <v>980.5</v>
      </c>
      <c r="F1319">
        <f t="shared" si="20"/>
        <v>13</v>
      </c>
      <c r="G1319" t="str">
        <f>STANDINGS_W[[#This Row],[League]]&amp;STANDINGS_W[[#This Row],[Team]]</f>
        <v>$150 Draft Champions Feb 18 1:00 pm Lg.3722deadmoneyG</v>
      </c>
    </row>
    <row r="1320" spans="1:7" x14ac:dyDescent="0.25">
      <c r="A1320">
        <v>2149</v>
      </c>
      <c r="B1320" t="s">
        <v>1551</v>
      </c>
      <c r="C1320" t="s">
        <v>1542</v>
      </c>
      <c r="D1320">
        <v>76</v>
      </c>
      <c r="E1320">
        <v>755.5</v>
      </c>
      <c r="F1320">
        <f t="shared" si="20"/>
        <v>14</v>
      </c>
      <c r="G1320" t="str">
        <f>STANDINGS_W[[#This Row],[League]]&amp;STANDINGS_W[[#This Row],[Team]]</f>
        <v>$150 Draft Champions Feb 18 1:00 pm Lg.3722Moz Boyz 15</v>
      </c>
    </row>
    <row r="1321" spans="1:7" x14ac:dyDescent="0.25">
      <c r="A1321">
        <v>2354</v>
      </c>
      <c r="B1321" t="s">
        <v>1550</v>
      </c>
      <c r="C1321" t="s">
        <v>1542</v>
      </c>
      <c r="D1321">
        <v>73</v>
      </c>
      <c r="E1321">
        <v>576</v>
      </c>
      <c r="F1321">
        <f t="shared" si="20"/>
        <v>15</v>
      </c>
      <c r="G1321" t="str">
        <f>STANDINGS_W[[#This Row],[League]]&amp;STANDINGS_W[[#This Row],[Team]]</f>
        <v>$150 Draft Champions Feb 18 1:00 pm Lg.3722Wellington Blacks</v>
      </c>
    </row>
    <row r="1322" spans="1:7" x14ac:dyDescent="0.25">
      <c r="A1322">
        <v>34</v>
      </c>
      <c r="B1322" t="s">
        <v>1558</v>
      </c>
      <c r="C1322" t="s">
        <v>1553</v>
      </c>
      <c r="D1322">
        <v>115</v>
      </c>
      <c r="E1322">
        <v>2873.5</v>
      </c>
      <c r="F1322">
        <f t="shared" si="20"/>
        <v>1</v>
      </c>
      <c r="G1322" t="str">
        <f>STANDINGS_W[[#This Row],[League]]&amp;STANDINGS_W[[#This Row],[Team]]</f>
        <v>$150 Draft Champions Feb 18 1:00 pm Lg.3726AA Yankees</v>
      </c>
    </row>
    <row r="1323" spans="1:7" x14ac:dyDescent="0.25">
      <c r="A1323">
        <v>198</v>
      </c>
      <c r="B1323" t="s">
        <v>1559</v>
      </c>
      <c r="C1323" t="s">
        <v>1553</v>
      </c>
      <c r="D1323">
        <v>104</v>
      </c>
      <c r="E1323">
        <v>2705.5</v>
      </c>
      <c r="F1323">
        <f t="shared" si="20"/>
        <v>2</v>
      </c>
      <c r="G1323" t="str">
        <f>STANDINGS_W[[#This Row],[League]]&amp;STANDINGS_W[[#This Row],[Team]]</f>
        <v>$150 Draft Champions Feb 18 1:00 pm Lg.3726Doc in the box</v>
      </c>
    </row>
    <row r="1324" spans="1:7" x14ac:dyDescent="0.25">
      <c r="A1324">
        <v>457</v>
      </c>
      <c r="B1324" t="s">
        <v>48</v>
      </c>
      <c r="C1324" t="s">
        <v>1553</v>
      </c>
      <c r="D1324">
        <v>98</v>
      </c>
      <c r="E1324">
        <v>2467</v>
      </c>
      <c r="F1324">
        <f t="shared" si="20"/>
        <v>3</v>
      </c>
      <c r="G1324" t="str">
        <f>STANDINGS_W[[#This Row],[League]]&amp;STANDINGS_W[[#This Row],[Team]]</f>
        <v>$150 Draft Champions Feb 18 1:00 pm Lg.3726Team Reid</v>
      </c>
    </row>
    <row r="1325" spans="1:7" x14ac:dyDescent="0.25">
      <c r="A1325">
        <v>638</v>
      </c>
      <c r="B1325" t="s">
        <v>49</v>
      </c>
      <c r="C1325" t="s">
        <v>1553</v>
      </c>
      <c r="D1325">
        <v>95</v>
      </c>
      <c r="E1325">
        <v>2298</v>
      </c>
      <c r="F1325">
        <f t="shared" si="20"/>
        <v>4</v>
      </c>
      <c r="G1325" t="str">
        <f>STANDINGS_W[[#This Row],[League]]&amp;STANDINGS_W[[#This Row],[Team]]</f>
        <v>$150 Draft Champions Feb 18 1:00 pm Lg.3726smokin gun</v>
      </c>
    </row>
    <row r="1326" spans="1:7" x14ac:dyDescent="0.25">
      <c r="A1326">
        <v>951</v>
      </c>
      <c r="B1326" t="s">
        <v>443</v>
      </c>
      <c r="C1326" t="s">
        <v>1553</v>
      </c>
      <c r="D1326">
        <v>90</v>
      </c>
      <c r="E1326">
        <v>1929</v>
      </c>
      <c r="F1326">
        <f t="shared" si="20"/>
        <v>5</v>
      </c>
      <c r="G1326" t="str">
        <f>STANDINGS_W[[#This Row],[League]]&amp;STANDINGS_W[[#This Row],[Team]]</f>
        <v>$150 Draft Champions Feb 18 1:00 pm Lg.3726Comfortably Numb</v>
      </c>
    </row>
    <row r="1327" spans="1:7" x14ac:dyDescent="0.25">
      <c r="A1327">
        <v>983</v>
      </c>
      <c r="B1327" t="s">
        <v>1555</v>
      </c>
      <c r="C1327" t="s">
        <v>1553</v>
      </c>
      <c r="D1327">
        <v>90</v>
      </c>
      <c r="E1327">
        <v>1929</v>
      </c>
      <c r="F1327">
        <f t="shared" si="20"/>
        <v>6</v>
      </c>
      <c r="G1327" t="str">
        <f>STANDINGS_W[[#This Row],[League]]&amp;STANDINGS_W[[#This Row],[Team]]</f>
        <v>$150 Draft Champions Feb 18 1:00 pm Lg.3726Rotoscrubs</v>
      </c>
    </row>
    <row r="1328" spans="1:7" x14ac:dyDescent="0.25">
      <c r="A1328">
        <v>1145</v>
      </c>
      <c r="B1328" t="s">
        <v>1560</v>
      </c>
      <c r="C1328" t="s">
        <v>1553</v>
      </c>
      <c r="D1328">
        <v>88</v>
      </c>
      <c r="E1328">
        <v>1779.5</v>
      </c>
      <c r="F1328">
        <f t="shared" si="20"/>
        <v>7</v>
      </c>
      <c r="G1328" t="str">
        <f>STANDINGS_W[[#This Row],[League]]&amp;STANDINGS_W[[#This Row],[Team]]</f>
        <v>$150 Draft Champions Feb 18 1:00 pm Lg.3726SumoManCrushYou</v>
      </c>
    </row>
    <row r="1329" spans="1:7" x14ac:dyDescent="0.25">
      <c r="A1329">
        <v>1209</v>
      </c>
      <c r="B1329" t="s">
        <v>1554</v>
      </c>
      <c r="C1329" t="s">
        <v>1553</v>
      </c>
      <c r="D1329">
        <v>87</v>
      </c>
      <c r="E1329">
        <v>1700.5</v>
      </c>
      <c r="F1329">
        <f t="shared" si="20"/>
        <v>8</v>
      </c>
      <c r="G1329" t="str">
        <f>STANDINGS_W[[#This Row],[League]]&amp;STANDINGS_W[[#This Row],[Team]]</f>
        <v>$150 Draft Champions Feb 18 1:00 pm Lg.3726Polish Thunder</v>
      </c>
    </row>
    <row r="1330" spans="1:7" x14ac:dyDescent="0.25">
      <c r="A1330">
        <v>1439</v>
      </c>
      <c r="B1330" t="s">
        <v>1556</v>
      </c>
      <c r="C1330" t="s">
        <v>1553</v>
      </c>
      <c r="D1330">
        <v>85</v>
      </c>
      <c r="E1330">
        <v>1503.5</v>
      </c>
      <c r="F1330">
        <f t="shared" si="20"/>
        <v>9</v>
      </c>
      <c r="G1330" t="str">
        <f>STANDINGS_W[[#This Row],[League]]&amp;STANDINGS_W[[#This Row],[Team]]</f>
        <v>$150 Draft Champions Feb 18 1:00 pm Lg.3726The Gym Triplers</v>
      </c>
    </row>
    <row r="1331" spans="1:7" x14ac:dyDescent="0.25">
      <c r="A1331">
        <v>1479</v>
      </c>
      <c r="B1331" t="s">
        <v>1561</v>
      </c>
      <c r="C1331" t="s">
        <v>1553</v>
      </c>
      <c r="D1331">
        <v>84</v>
      </c>
      <c r="E1331">
        <v>1408.5</v>
      </c>
      <c r="F1331">
        <f t="shared" si="20"/>
        <v>10</v>
      </c>
      <c r="G1331" t="str">
        <f>STANDINGS_W[[#This Row],[League]]&amp;STANDINGS_W[[#This Row],[Team]]</f>
        <v>$150 Draft Champions Feb 18 1:00 pm Lg.3726FantasyBaseball2k</v>
      </c>
    </row>
    <row r="1332" spans="1:7" x14ac:dyDescent="0.25">
      <c r="A1332">
        <v>1842</v>
      </c>
      <c r="B1332" t="s">
        <v>19</v>
      </c>
      <c r="C1332" t="s">
        <v>1553</v>
      </c>
      <c r="D1332">
        <v>80</v>
      </c>
      <c r="E1332">
        <v>1063.5</v>
      </c>
      <c r="F1332">
        <f t="shared" si="20"/>
        <v>11</v>
      </c>
      <c r="G1332" t="str">
        <f>STANDINGS_W[[#This Row],[League]]&amp;STANDINGS_W[[#This Row],[Team]]</f>
        <v>$150 Draft Champions Feb 18 1:00 pm Lg.3726One Eyed Jack</v>
      </c>
    </row>
    <row r="1333" spans="1:7" x14ac:dyDescent="0.25">
      <c r="A1333">
        <v>2471</v>
      </c>
      <c r="B1333" t="s">
        <v>332</v>
      </c>
      <c r="C1333" t="s">
        <v>1553</v>
      </c>
      <c r="D1333">
        <v>70</v>
      </c>
      <c r="E1333">
        <v>438</v>
      </c>
      <c r="F1333">
        <f t="shared" si="20"/>
        <v>12</v>
      </c>
      <c r="G1333" t="str">
        <f>STANDINGS_W[[#This Row],[League]]&amp;STANDINGS_W[[#This Row],[Team]]</f>
        <v>$150 Draft Champions Feb 18 1:00 pm Lg.3726Jersey Rhinos</v>
      </c>
    </row>
    <row r="1334" spans="1:7" x14ac:dyDescent="0.25">
      <c r="A1334">
        <v>2533</v>
      </c>
      <c r="B1334" t="s">
        <v>351</v>
      </c>
      <c r="C1334" t="s">
        <v>1553</v>
      </c>
      <c r="D1334">
        <v>68</v>
      </c>
      <c r="E1334">
        <v>358.5</v>
      </c>
      <c r="F1334">
        <f t="shared" si="20"/>
        <v>13</v>
      </c>
      <c r="G1334" t="str">
        <f>STANDINGS_W[[#This Row],[League]]&amp;STANDINGS_W[[#This Row],[Team]]</f>
        <v>$150 Draft Champions Feb 18 1:00 pm Lg.3726BALCO: HENNESSY &amp; PEDS 3</v>
      </c>
    </row>
    <row r="1335" spans="1:7" x14ac:dyDescent="0.25">
      <c r="A1335">
        <v>2581</v>
      </c>
      <c r="B1335" t="s">
        <v>1562</v>
      </c>
      <c r="C1335" t="s">
        <v>1553</v>
      </c>
      <c r="D1335">
        <v>67</v>
      </c>
      <c r="E1335">
        <v>321.5</v>
      </c>
      <c r="F1335">
        <f t="shared" si="20"/>
        <v>14</v>
      </c>
      <c r="G1335" t="str">
        <f>STANDINGS_W[[#This Row],[League]]&amp;STANDINGS_W[[#This Row],[Team]]</f>
        <v>$150 Draft Champions Feb 18 1:00 pm Lg.3726Dingaling</v>
      </c>
    </row>
    <row r="1336" spans="1:7" x14ac:dyDescent="0.25">
      <c r="A1336">
        <v>2632</v>
      </c>
      <c r="B1336" t="s">
        <v>1557</v>
      </c>
      <c r="C1336" t="s">
        <v>1553</v>
      </c>
      <c r="D1336">
        <v>66</v>
      </c>
      <c r="E1336">
        <v>285.5</v>
      </c>
      <c r="F1336">
        <f t="shared" si="20"/>
        <v>15</v>
      </c>
      <c r="G1336" t="str">
        <f>STANDINGS_W[[#This Row],[League]]&amp;STANDINGS_W[[#This Row],[Team]]</f>
        <v>$150 Draft Champions Feb 18 1:00 pm Lg.3726Team Casey</v>
      </c>
    </row>
    <row r="1337" spans="1:7" x14ac:dyDescent="0.25">
      <c r="A1337">
        <v>360</v>
      </c>
      <c r="B1337" t="s">
        <v>1565</v>
      </c>
      <c r="C1337" t="s">
        <v>1564</v>
      </c>
      <c r="D1337">
        <v>100</v>
      </c>
      <c r="E1337">
        <v>2566</v>
      </c>
      <c r="F1337">
        <f t="shared" si="20"/>
        <v>1</v>
      </c>
      <c r="G1337" t="str">
        <f>STANDINGS_W[[#This Row],[League]]&amp;STANDINGS_W[[#This Row],[Team]]</f>
        <v>$150 Draft Champions Feb 19 1:00 pm Lg.3727Team Schnitker</v>
      </c>
    </row>
    <row r="1338" spans="1:7" x14ac:dyDescent="0.25">
      <c r="A1338">
        <v>464</v>
      </c>
      <c r="B1338" t="s">
        <v>1568</v>
      </c>
      <c r="C1338" t="s">
        <v>1564</v>
      </c>
      <c r="D1338">
        <v>98</v>
      </c>
      <c r="E1338">
        <v>2467</v>
      </c>
      <c r="F1338">
        <f t="shared" si="20"/>
        <v>2</v>
      </c>
      <c r="G1338" t="str">
        <f>STANDINGS_W[[#This Row],[League]]&amp;STANDINGS_W[[#This Row],[Team]]</f>
        <v>$150 Draft Champions Feb 19 1:00 pm Lg.3727The Force Awakens</v>
      </c>
    </row>
    <row r="1339" spans="1:7" x14ac:dyDescent="0.25">
      <c r="A1339">
        <v>859</v>
      </c>
      <c r="B1339" t="s">
        <v>324</v>
      </c>
      <c r="C1339" t="s">
        <v>1564</v>
      </c>
      <c r="D1339">
        <v>92</v>
      </c>
      <c r="E1339">
        <v>2083</v>
      </c>
      <c r="F1339">
        <f t="shared" si="20"/>
        <v>3</v>
      </c>
      <c r="G1339" t="str">
        <f>STANDINGS_W[[#This Row],[League]]&amp;STANDINGS_W[[#This Row],[Team]]</f>
        <v>$150 Draft Champions Feb 19 1:00 pm Lg.3727The Maestro</v>
      </c>
    </row>
    <row r="1340" spans="1:7" x14ac:dyDescent="0.25">
      <c r="A1340">
        <v>1088</v>
      </c>
      <c r="B1340" t="s">
        <v>1290</v>
      </c>
      <c r="C1340" t="s">
        <v>1564</v>
      </c>
      <c r="D1340">
        <v>89</v>
      </c>
      <c r="E1340">
        <v>1852.5</v>
      </c>
      <c r="F1340">
        <f t="shared" si="20"/>
        <v>4</v>
      </c>
      <c r="G1340" t="str">
        <f>STANDINGS_W[[#This Row],[League]]&amp;STANDINGS_W[[#This Row],[Team]]</f>
        <v>$150 Draft Champions Feb 19 1:00 pm Lg.3727What Was I Thinking</v>
      </c>
    </row>
    <row r="1341" spans="1:7" x14ac:dyDescent="0.25">
      <c r="A1341">
        <v>1320</v>
      </c>
      <c r="B1341" t="s">
        <v>1087</v>
      </c>
      <c r="C1341" t="s">
        <v>1564</v>
      </c>
      <c r="D1341">
        <v>86</v>
      </c>
      <c r="E1341">
        <v>1608</v>
      </c>
      <c r="F1341">
        <f t="shared" si="20"/>
        <v>5</v>
      </c>
      <c r="G1341" t="str">
        <f>STANDINGS_W[[#This Row],[League]]&amp;STANDINGS_W[[#This Row],[Team]]</f>
        <v>$150 Draft Champions Feb 19 1:00 pm Lg.3727Team Edwards</v>
      </c>
    </row>
    <row r="1342" spans="1:7" x14ac:dyDescent="0.25">
      <c r="A1342">
        <v>1412</v>
      </c>
      <c r="B1342" t="s">
        <v>1566</v>
      </c>
      <c r="C1342" t="s">
        <v>1564</v>
      </c>
      <c r="D1342">
        <v>85</v>
      </c>
      <c r="E1342">
        <v>1503.5</v>
      </c>
      <c r="F1342">
        <f t="shared" si="20"/>
        <v>6</v>
      </c>
      <c r="G1342" t="str">
        <f>STANDINGS_W[[#This Row],[League]]&amp;STANDINGS_W[[#This Row],[Team]]</f>
        <v>$150 Draft Champions Feb 19 1:00 pm Lg.3727Rowdy Dowdys</v>
      </c>
    </row>
    <row r="1343" spans="1:7" x14ac:dyDescent="0.25">
      <c r="A1343">
        <v>1507</v>
      </c>
      <c r="B1343" t="s">
        <v>1571</v>
      </c>
      <c r="C1343" t="s">
        <v>1564</v>
      </c>
      <c r="D1343">
        <v>84</v>
      </c>
      <c r="E1343">
        <v>1408.5</v>
      </c>
      <c r="F1343">
        <f t="shared" si="20"/>
        <v>7</v>
      </c>
      <c r="G1343" t="str">
        <f>STANDINGS_W[[#This Row],[League]]&amp;STANDINGS_W[[#This Row],[Team]]</f>
        <v>$150 Draft Champions Feb 19 1:00 pm Lg.3727Starfishmn 0219</v>
      </c>
    </row>
    <row r="1344" spans="1:7" x14ac:dyDescent="0.25">
      <c r="A1344">
        <v>1519</v>
      </c>
      <c r="B1344" t="s">
        <v>10</v>
      </c>
      <c r="C1344" t="s">
        <v>1564</v>
      </c>
      <c r="D1344">
        <v>84</v>
      </c>
      <c r="E1344">
        <v>1408.5</v>
      </c>
      <c r="F1344">
        <f t="shared" si="20"/>
        <v>8</v>
      </c>
      <c r="G1344" t="str">
        <f>STANDINGS_W[[#This Row],[League]]&amp;STANDINGS_W[[#This Row],[Team]]</f>
        <v>$150 Draft Champions Feb 19 1:00 pm Lg.3727Team O'Connor</v>
      </c>
    </row>
    <row r="1345" spans="1:7" x14ac:dyDescent="0.25">
      <c r="A1345">
        <v>1725</v>
      </c>
      <c r="B1345" t="s">
        <v>1563</v>
      </c>
      <c r="C1345" t="s">
        <v>1564</v>
      </c>
      <c r="D1345">
        <v>81</v>
      </c>
      <c r="E1345">
        <v>1147.5</v>
      </c>
      <c r="F1345">
        <f t="shared" si="20"/>
        <v>9</v>
      </c>
      <c r="G1345" t="str">
        <f>STANDINGS_W[[#This Row],[League]]&amp;STANDINGS_W[[#This Row],[Team]]</f>
        <v>$150 Draft Champions Feb 19 1:00 pm Lg.3727@SethDaSportsMan</v>
      </c>
    </row>
    <row r="1346" spans="1:7" x14ac:dyDescent="0.25">
      <c r="A1346">
        <v>1779</v>
      </c>
      <c r="B1346" t="s">
        <v>228</v>
      </c>
      <c r="C1346" t="s">
        <v>1564</v>
      </c>
      <c r="D1346">
        <v>81</v>
      </c>
      <c r="E1346">
        <v>1147.5</v>
      </c>
      <c r="F1346">
        <f t="shared" si="20"/>
        <v>10</v>
      </c>
      <c r="G1346" t="str">
        <f>STANDINGS_W[[#This Row],[League]]&amp;STANDINGS_W[[#This Row],[Team]]</f>
        <v>$150 Draft Champions Feb 19 1:00 pm Lg.3727TampRons</v>
      </c>
    </row>
    <row r="1347" spans="1:7" x14ac:dyDescent="0.25">
      <c r="A1347">
        <v>2086</v>
      </c>
      <c r="B1347" t="s">
        <v>426</v>
      </c>
      <c r="C1347" t="s">
        <v>1564</v>
      </c>
      <c r="D1347">
        <v>77</v>
      </c>
      <c r="E1347">
        <v>836</v>
      </c>
      <c r="F1347">
        <f t="shared" ref="F1347:F1410" si="21">IF(C1347=C1346,F1346+1,1)</f>
        <v>11</v>
      </c>
      <c r="G1347" t="str">
        <f>STANDINGS_W[[#This Row],[League]]&amp;STANDINGS_W[[#This Row],[Team]]</f>
        <v>$150 Draft Champions Feb 19 1:00 pm Lg.3727Team Fish</v>
      </c>
    </row>
    <row r="1348" spans="1:7" x14ac:dyDescent="0.25">
      <c r="A1348">
        <v>2243</v>
      </c>
      <c r="B1348" t="s">
        <v>1569</v>
      </c>
      <c r="C1348" t="s">
        <v>1564</v>
      </c>
      <c r="D1348">
        <v>75</v>
      </c>
      <c r="E1348">
        <v>679</v>
      </c>
      <c r="F1348">
        <f t="shared" si="21"/>
        <v>12</v>
      </c>
      <c r="G1348" t="str">
        <f>STANDINGS_W[[#This Row],[League]]&amp;STANDINGS_W[[#This Row],[Team]]</f>
        <v>$150 Draft Champions Feb 19 1:00 pm Lg.3727Team Belanger</v>
      </c>
    </row>
    <row r="1349" spans="1:7" x14ac:dyDescent="0.25">
      <c r="A1349">
        <v>2556</v>
      </c>
      <c r="B1349" t="s">
        <v>1567</v>
      </c>
      <c r="C1349" t="s">
        <v>1564</v>
      </c>
      <c r="D1349">
        <v>68</v>
      </c>
      <c r="E1349">
        <v>358.5</v>
      </c>
      <c r="F1349">
        <f t="shared" si="21"/>
        <v>13</v>
      </c>
      <c r="G1349" t="str">
        <f>STANDINGS_W[[#This Row],[League]]&amp;STANDINGS_W[[#This Row],[Team]]</f>
        <v>$150 Draft Champions Feb 19 1:00 pm Lg.3727Team Pamperin</v>
      </c>
    </row>
    <row r="1350" spans="1:7" x14ac:dyDescent="0.25">
      <c r="A1350">
        <v>2597</v>
      </c>
      <c r="B1350" t="s">
        <v>1570</v>
      </c>
      <c r="C1350" t="s">
        <v>1564</v>
      </c>
      <c r="D1350">
        <v>67</v>
      </c>
      <c r="E1350">
        <v>321.5</v>
      </c>
      <c r="F1350">
        <f t="shared" si="21"/>
        <v>14</v>
      </c>
      <c r="G1350" t="str">
        <f>STANDINGS_W[[#This Row],[League]]&amp;STANDINGS_W[[#This Row],[Team]]</f>
        <v>$150 Draft Champions Feb 19 1:00 pm Lg.3727Team Eder</v>
      </c>
    </row>
    <row r="1351" spans="1:7" x14ac:dyDescent="0.25">
      <c r="A1351">
        <v>2794</v>
      </c>
      <c r="B1351" t="s">
        <v>592</v>
      </c>
      <c r="C1351" t="s">
        <v>1564</v>
      </c>
      <c r="D1351">
        <v>60</v>
      </c>
      <c r="E1351">
        <v>119.5</v>
      </c>
      <c r="F1351">
        <f t="shared" si="21"/>
        <v>15</v>
      </c>
      <c r="G1351" t="str">
        <f>STANDINGS_W[[#This Row],[League]]&amp;STANDINGS_W[[#This Row],[Team]]</f>
        <v>$150 Draft Champions Feb 19 1:00 pm Lg.3727Team Bennette</v>
      </c>
    </row>
    <row r="1352" spans="1:7" x14ac:dyDescent="0.25">
      <c r="A1352">
        <v>113</v>
      </c>
      <c r="B1352" t="s">
        <v>1575</v>
      </c>
      <c r="C1352" t="s">
        <v>1572</v>
      </c>
      <c r="D1352">
        <v>108</v>
      </c>
      <c r="E1352">
        <v>2795</v>
      </c>
      <c r="F1352">
        <f t="shared" si="21"/>
        <v>1</v>
      </c>
      <c r="G1352" t="str">
        <f>STANDINGS_W[[#This Row],[League]]&amp;STANDINGS_W[[#This Row],[Team]]</f>
        <v>$150 Draft Champions Feb 19 1:00 pm Lg.3729Jose Can You See?</v>
      </c>
    </row>
    <row r="1353" spans="1:7" x14ac:dyDescent="0.25">
      <c r="A1353">
        <v>116</v>
      </c>
      <c r="B1353" t="s">
        <v>526</v>
      </c>
      <c r="C1353" t="s">
        <v>1572</v>
      </c>
      <c r="D1353">
        <v>108</v>
      </c>
      <c r="E1353">
        <v>2795</v>
      </c>
      <c r="F1353">
        <f t="shared" si="21"/>
        <v>2</v>
      </c>
      <c r="G1353" t="str">
        <f>STANDINGS_W[[#This Row],[League]]&amp;STANDINGS_W[[#This Row],[Team]]</f>
        <v>$150 Draft Champions Feb 19 1:00 pm Lg.3729Panda</v>
      </c>
    </row>
    <row r="1354" spans="1:7" x14ac:dyDescent="0.25">
      <c r="A1354">
        <v>537</v>
      </c>
      <c r="B1354" t="s">
        <v>1573</v>
      </c>
      <c r="C1354" t="s">
        <v>1572</v>
      </c>
      <c r="D1354">
        <v>96</v>
      </c>
      <c r="E1354">
        <v>2358</v>
      </c>
      <c r="F1354">
        <f t="shared" si="21"/>
        <v>3</v>
      </c>
      <c r="G1354" t="str">
        <f>STANDINGS_W[[#This Row],[League]]&amp;STANDINGS_W[[#This Row],[Team]]</f>
        <v>$150 Draft Champions Feb 19 1:00 pm Lg.3729Duffey Clevinger</v>
      </c>
    </row>
    <row r="1355" spans="1:7" x14ac:dyDescent="0.25">
      <c r="A1355">
        <v>699</v>
      </c>
      <c r="B1355" t="s">
        <v>1576</v>
      </c>
      <c r="C1355" t="s">
        <v>1572</v>
      </c>
      <c r="D1355">
        <v>94</v>
      </c>
      <c r="E1355">
        <v>2239.5</v>
      </c>
      <c r="F1355">
        <f t="shared" si="21"/>
        <v>4</v>
      </c>
      <c r="G1355" t="str">
        <f>STANDINGS_W[[#This Row],[League]]&amp;STANDINGS_W[[#This Row],[Team]]</f>
        <v>$150 Draft Champions Feb 19 1:00 pm Lg.3729Vegas Legends</v>
      </c>
    </row>
    <row r="1356" spans="1:7" x14ac:dyDescent="0.25">
      <c r="A1356">
        <v>708</v>
      </c>
      <c r="B1356" t="s">
        <v>416</v>
      </c>
      <c r="C1356" t="s">
        <v>1572</v>
      </c>
      <c r="D1356">
        <v>93</v>
      </c>
      <c r="E1356">
        <v>2164.5</v>
      </c>
      <c r="F1356">
        <f t="shared" si="21"/>
        <v>5</v>
      </c>
      <c r="G1356" t="str">
        <f>STANDINGS_W[[#This Row],[League]]&amp;STANDINGS_W[[#This Row],[Team]]</f>
        <v>$150 Draft Champions Feb 19 1:00 pm Lg.3729B&amp;B</v>
      </c>
    </row>
    <row r="1357" spans="1:7" x14ac:dyDescent="0.25">
      <c r="A1357">
        <v>967</v>
      </c>
      <c r="B1357" t="s">
        <v>1579</v>
      </c>
      <c r="C1357" t="s">
        <v>1572</v>
      </c>
      <c r="D1357">
        <v>90</v>
      </c>
      <c r="E1357">
        <v>1929</v>
      </c>
      <c r="F1357">
        <f t="shared" si="21"/>
        <v>6</v>
      </c>
      <c r="G1357" t="str">
        <f>STANDINGS_W[[#This Row],[League]]&amp;STANDINGS_W[[#This Row],[Team]]</f>
        <v>$150 Draft Champions Feb 19 1:00 pm Lg.3729Kiss My El Chapo 3</v>
      </c>
    </row>
    <row r="1358" spans="1:7" x14ac:dyDescent="0.25">
      <c r="A1358">
        <v>1328</v>
      </c>
      <c r="B1358" t="s">
        <v>1500</v>
      </c>
      <c r="C1358" t="s">
        <v>1572</v>
      </c>
      <c r="D1358">
        <v>86</v>
      </c>
      <c r="E1358">
        <v>1608</v>
      </c>
      <c r="F1358">
        <f t="shared" si="21"/>
        <v>7</v>
      </c>
      <c r="G1358" t="str">
        <f>STANDINGS_W[[#This Row],[League]]&amp;STANDINGS_W[[#This Row],[Team]]</f>
        <v>$150 Draft Champions Feb 19 1:00 pm Lg.3729Team Packowski</v>
      </c>
    </row>
    <row r="1359" spans="1:7" x14ac:dyDescent="0.25">
      <c r="A1359">
        <v>1520</v>
      </c>
      <c r="B1359" t="s">
        <v>731</v>
      </c>
      <c r="C1359" t="s">
        <v>1572</v>
      </c>
      <c r="D1359">
        <v>84</v>
      </c>
      <c r="E1359">
        <v>1408.5</v>
      </c>
      <c r="F1359">
        <f t="shared" si="21"/>
        <v>8</v>
      </c>
      <c r="G1359" t="str">
        <f>STANDINGS_W[[#This Row],[League]]&amp;STANDINGS_W[[#This Row],[Team]]</f>
        <v>$150 Draft Champions Feb 19 1:00 pm Lg.3729Team Owens</v>
      </c>
    </row>
    <row r="1360" spans="1:7" x14ac:dyDescent="0.25">
      <c r="A1360">
        <v>1711</v>
      </c>
      <c r="B1360" t="s">
        <v>1580</v>
      </c>
      <c r="C1360" t="s">
        <v>1572</v>
      </c>
      <c r="D1360">
        <v>82</v>
      </c>
      <c r="E1360">
        <v>1233</v>
      </c>
      <c r="F1360">
        <f t="shared" si="21"/>
        <v>9</v>
      </c>
      <c r="G1360" t="str">
        <f>STANDINGS_W[[#This Row],[League]]&amp;STANDINGS_W[[#This Row],[Team]]</f>
        <v>$150 Draft Champions Feb 19 1:00 pm Lg.3729Teddy Cruz</v>
      </c>
    </row>
    <row r="1361" spans="1:7" x14ac:dyDescent="0.25">
      <c r="A1361">
        <v>2307</v>
      </c>
      <c r="B1361" t="s">
        <v>1577</v>
      </c>
      <c r="C1361" t="s">
        <v>1572</v>
      </c>
      <c r="D1361">
        <v>74</v>
      </c>
      <c r="E1361">
        <v>621</v>
      </c>
      <c r="F1361">
        <f t="shared" si="21"/>
        <v>10</v>
      </c>
      <c r="G1361" t="str">
        <f>STANDINGS_W[[#This Row],[League]]&amp;STANDINGS_W[[#This Row],[Team]]</f>
        <v>$150 Draft Champions Feb 19 1:00 pm Lg.3729Team Umizoomi</v>
      </c>
    </row>
    <row r="1362" spans="1:7" x14ac:dyDescent="0.25">
      <c r="A1362">
        <v>2341</v>
      </c>
      <c r="B1362" t="s">
        <v>1208</v>
      </c>
      <c r="C1362" t="s">
        <v>1572</v>
      </c>
      <c r="D1362">
        <v>73</v>
      </c>
      <c r="E1362">
        <v>576</v>
      </c>
      <c r="F1362">
        <f t="shared" si="21"/>
        <v>11</v>
      </c>
      <c r="G1362" t="str">
        <f>STANDINGS_W[[#This Row],[League]]&amp;STANDINGS_W[[#This Row],[Team]]</f>
        <v>$150 Draft Champions Feb 19 1:00 pm Lg.3729Team Daughtry</v>
      </c>
    </row>
    <row r="1363" spans="1:7" x14ac:dyDescent="0.25">
      <c r="A1363">
        <v>2397</v>
      </c>
      <c r="B1363" t="s">
        <v>1578</v>
      </c>
      <c r="C1363" t="s">
        <v>1572</v>
      </c>
      <c r="D1363">
        <v>72</v>
      </c>
      <c r="E1363">
        <v>532</v>
      </c>
      <c r="F1363">
        <f t="shared" si="21"/>
        <v>12</v>
      </c>
      <c r="G1363" t="str">
        <f>STANDINGS_W[[#This Row],[League]]&amp;STANDINGS_W[[#This Row],[Team]]</f>
        <v>$150 Draft Champions Feb 19 1:00 pm Lg.3729TooFine</v>
      </c>
    </row>
    <row r="1364" spans="1:7" x14ac:dyDescent="0.25">
      <c r="A1364">
        <v>2552</v>
      </c>
      <c r="B1364" t="s">
        <v>1323</v>
      </c>
      <c r="C1364" t="s">
        <v>1572</v>
      </c>
      <c r="D1364">
        <v>68</v>
      </c>
      <c r="E1364">
        <v>358.5</v>
      </c>
      <c r="F1364">
        <f t="shared" si="21"/>
        <v>13</v>
      </c>
      <c r="G1364" t="str">
        <f>STANDINGS_W[[#This Row],[League]]&amp;STANDINGS_W[[#This Row],[Team]]</f>
        <v>$150 Draft Champions Feb 19 1:00 pm Lg.3729Team Chaloux</v>
      </c>
    </row>
    <row r="1365" spans="1:7" x14ac:dyDescent="0.25">
      <c r="A1365">
        <v>2730</v>
      </c>
      <c r="B1365" t="s">
        <v>1581</v>
      </c>
      <c r="C1365" t="s">
        <v>1572</v>
      </c>
      <c r="D1365">
        <v>62</v>
      </c>
      <c r="E1365">
        <v>166</v>
      </c>
      <c r="F1365">
        <f t="shared" si="21"/>
        <v>14</v>
      </c>
      <c r="G1365" t="str">
        <f>STANDINGS_W[[#This Row],[League]]&amp;STANDINGS_W[[#This Row],[Team]]</f>
        <v>$150 Draft Champions Feb 19 1:00 pm Lg.3729Ace of Spades</v>
      </c>
    </row>
    <row r="1366" spans="1:7" x14ac:dyDescent="0.25">
      <c r="A1366">
        <v>2891</v>
      </c>
      <c r="B1366" t="s">
        <v>1574</v>
      </c>
      <c r="C1366" t="s">
        <v>1572</v>
      </c>
      <c r="D1366">
        <v>50</v>
      </c>
      <c r="E1366">
        <v>19</v>
      </c>
      <c r="F1366">
        <f t="shared" si="21"/>
        <v>15</v>
      </c>
      <c r="G1366" t="str">
        <f>STANDINGS_W[[#This Row],[League]]&amp;STANDINGS_W[[#This Row],[Team]]</f>
        <v>$150 Draft Champions Feb 19 1:00 pm Lg.3729Captain Muller</v>
      </c>
    </row>
    <row r="1367" spans="1:7" x14ac:dyDescent="0.25">
      <c r="A1367">
        <v>26</v>
      </c>
      <c r="B1367" t="s">
        <v>1589</v>
      </c>
      <c r="C1367" t="s">
        <v>1583</v>
      </c>
      <c r="D1367">
        <v>117</v>
      </c>
      <c r="E1367">
        <v>2887</v>
      </c>
      <c r="F1367">
        <f t="shared" si="21"/>
        <v>1</v>
      </c>
      <c r="G1367" t="str">
        <f>STANDINGS_W[[#This Row],[League]]&amp;STANDINGS_W[[#This Row],[Team]]</f>
        <v>$150 Draft Champions Feb 20 1:00 pm Lg.3732Team Dolven</v>
      </c>
    </row>
    <row r="1368" spans="1:7" x14ac:dyDescent="0.25">
      <c r="A1368">
        <v>78</v>
      </c>
      <c r="B1368" t="s">
        <v>1584</v>
      </c>
      <c r="C1368" t="s">
        <v>1583</v>
      </c>
      <c r="D1368">
        <v>110</v>
      </c>
      <c r="E1368">
        <v>2826.5</v>
      </c>
      <c r="F1368">
        <f t="shared" si="21"/>
        <v>2</v>
      </c>
      <c r="G1368" t="str">
        <f>STANDINGS_W[[#This Row],[League]]&amp;STANDINGS_W[[#This Row],[Team]]</f>
        <v>$150 Draft Champions Feb 20 1:00 pm Lg.3732Black Watch</v>
      </c>
    </row>
    <row r="1369" spans="1:7" x14ac:dyDescent="0.25">
      <c r="A1369">
        <v>485</v>
      </c>
      <c r="B1369" t="s">
        <v>303</v>
      </c>
      <c r="C1369" t="s">
        <v>1583</v>
      </c>
      <c r="D1369">
        <v>97</v>
      </c>
      <c r="E1369">
        <v>2416.5</v>
      </c>
      <c r="F1369">
        <f t="shared" si="21"/>
        <v>3</v>
      </c>
      <c r="G1369" t="str">
        <f>STANDINGS_W[[#This Row],[League]]&amp;STANDINGS_W[[#This Row],[Team]]</f>
        <v>$150 Draft Champions Feb 20 1:00 pm Lg.3732Lapdancing Monkeys</v>
      </c>
    </row>
    <row r="1370" spans="1:7" x14ac:dyDescent="0.25">
      <c r="A1370">
        <v>642</v>
      </c>
      <c r="B1370" t="s">
        <v>53</v>
      </c>
      <c r="C1370" t="s">
        <v>1583</v>
      </c>
      <c r="D1370">
        <v>94</v>
      </c>
      <c r="E1370">
        <v>2239.5</v>
      </c>
      <c r="F1370">
        <f t="shared" si="21"/>
        <v>4</v>
      </c>
      <c r="G1370" t="str">
        <f>STANDINGS_W[[#This Row],[League]]&amp;STANDINGS_W[[#This Row],[Team]]</f>
        <v>$150 Draft Champions Feb 20 1:00 pm Lg.3732Baseball Furies</v>
      </c>
    </row>
    <row r="1371" spans="1:7" x14ac:dyDescent="0.25">
      <c r="A1371">
        <v>982</v>
      </c>
      <c r="B1371" t="s">
        <v>1588</v>
      </c>
      <c r="C1371" t="s">
        <v>1583</v>
      </c>
      <c r="D1371">
        <v>90</v>
      </c>
      <c r="E1371">
        <v>1929</v>
      </c>
      <c r="F1371">
        <f t="shared" si="21"/>
        <v>5</v>
      </c>
      <c r="G1371" t="str">
        <f>STANDINGS_W[[#This Row],[League]]&amp;STANDINGS_W[[#This Row],[Team]]</f>
        <v>$150 Draft Champions Feb 20 1:00 pm Lg.3732Pray for Mojo</v>
      </c>
    </row>
    <row r="1372" spans="1:7" x14ac:dyDescent="0.25">
      <c r="A1372">
        <v>1089</v>
      </c>
      <c r="B1372" t="s">
        <v>25</v>
      </c>
      <c r="C1372" t="s">
        <v>1583</v>
      </c>
      <c r="D1372">
        <v>89</v>
      </c>
      <c r="E1372">
        <v>1852.5</v>
      </c>
      <c r="F1372">
        <f t="shared" si="21"/>
        <v>6</v>
      </c>
      <c r="G1372" t="str">
        <f>STANDINGS_W[[#This Row],[League]]&amp;STANDINGS_W[[#This Row],[Team]]</f>
        <v>$150 Draft Champions Feb 20 1:00 pm Lg.3732billyhaze</v>
      </c>
    </row>
    <row r="1373" spans="1:7" x14ac:dyDescent="0.25">
      <c r="A1373">
        <v>1151</v>
      </c>
      <c r="B1373" t="s">
        <v>1582</v>
      </c>
      <c r="C1373" t="s">
        <v>1583</v>
      </c>
      <c r="D1373">
        <v>88</v>
      </c>
      <c r="E1373">
        <v>1779.5</v>
      </c>
      <c r="F1373">
        <f t="shared" si="21"/>
        <v>7</v>
      </c>
      <c r="G1373" t="str">
        <f>STANDINGS_W[[#This Row],[League]]&amp;STANDINGS_W[[#This Row],[Team]]</f>
        <v>$150 Draft Champions Feb 20 1:00 pm Lg.3732Team Grewelle</v>
      </c>
    </row>
    <row r="1374" spans="1:7" x14ac:dyDescent="0.25">
      <c r="A1374">
        <v>1587</v>
      </c>
      <c r="B1374" t="s">
        <v>1586</v>
      </c>
      <c r="C1374" t="s">
        <v>1583</v>
      </c>
      <c r="D1374">
        <v>83</v>
      </c>
      <c r="E1374">
        <v>1322</v>
      </c>
      <c r="F1374">
        <f t="shared" si="21"/>
        <v>8</v>
      </c>
      <c r="G1374" t="str">
        <f>STANDINGS_W[[#This Row],[League]]&amp;STANDINGS_W[[#This Row],[Team]]</f>
        <v>$150 Draft Champions Feb 20 1:00 pm Lg.3732Noodler Fun Monkey2</v>
      </c>
    </row>
    <row r="1375" spans="1:7" x14ac:dyDescent="0.25">
      <c r="A1375">
        <v>1615</v>
      </c>
      <c r="B1375" t="s">
        <v>1187</v>
      </c>
      <c r="C1375" t="s">
        <v>1583</v>
      </c>
      <c r="D1375">
        <v>83</v>
      </c>
      <c r="E1375">
        <v>1322</v>
      </c>
      <c r="F1375">
        <f t="shared" si="21"/>
        <v>9</v>
      </c>
      <c r="G1375" t="str">
        <f>STANDINGS_W[[#This Row],[League]]&amp;STANDINGS_W[[#This Row],[Team]]</f>
        <v>$150 Draft Champions Feb 20 1:00 pm Lg.3732Team Murphy</v>
      </c>
    </row>
    <row r="1376" spans="1:7" x14ac:dyDescent="0.25">
      <c r="A1376">
        <v>1632</v>
      </c>
      <c r="B1376" t="s">
        <v>110</v>
      </c>
      <c r="C1376" t="s">
        <v>1583</v>
      </c>
      <c r="D1376">
        <v>83</v>
      </c>
      <c r="E1376">
        <v>1322</v>
      </c>
      <c r="F1376">
        <f t="shared" si="21"/>
        <v>10</v>
      </c>
      <c r="G1376" t="str">
        <f>STANDINGS_W[[#This Row],[League]]&amp;STANDINGS_W[[#This Row],[Team]]</f>
        <v>$150 Draft Champions Feb 20 1:00 pm Lg.3732smackers VII</v>
      </c>
    </row>
    <row r="1377" spans="1:7" x14ac:dyDescent="0.25">
      <c r="A1377">
        <v>2172</v>
      </c>
      <c r="B1377" t="s">
        <v>1379</v>
      </c>
      <c r="C1377" t="s">
        <v>1583</v>
      </c>
      <c r="D1377">
        <v>76</v>
      </c>
      <c r="E1377">
        <v>755.5</v>
      </c>
      <c r="F1377">
        <f t="shared" si="21"/>
        <v>11</v>
      </c>
      <c r="G1377" t="str">
        <f>STANDINGS_W[[#This Row],[League]]&amp;STANDINGS_W[[#This Row],[Team]]</f>
        <v>$150 Draft Champions Feb 20 1:00 pm Lg.3732Team Haberman</v>
      </c>
    </row>
    <row r="1378" spans="1:7" x14ac:dyDescent="0.25">
      <c r="A1378">
        <v>2220</v>
      </c>
      <c r="B1378" t="s">
        <v>1591</v>
      </c>
      <c r="C1378" t="s">
        <v>1583</v>
      </c>
      <c r="D1378">
        <v>75</v>
      </c>
      <c r="E1378">
        <v>679</v>
      </c>
      <c r="F1378">
        <f t="shared" si="21"/>
        <v>12</v>
      </c>
      <c r="G1378" t="str">
        <f>STANDINGS_W[[#This Row],[League]]&amp;STANDINGS_W[[#This Row],[Team]]</f>
        <v>$150 Draft Champions Feb 20 1:00 pm Lg.3732Hup Hup Hup</v>
      </c>
    </row>
    <row r="1379" spans="1:7" x14ac:dyDescent="0.25">
      <c r="A1379">
        <v>2406</v>
      </c>
      <c r="B1379" t="s">
        <v>1585</v>
      </c>
      <c r="C1379" t="s">
        <v>1583</v>
      </c>
      <c r="D1379">
        <v>71</v>
      </c>
      <c r="E1379">
        <v>483</v>
      </c>
      <c r="F1379">
        <f t="shared" si="21"/>
        <v>13</v>
      </c>
      <c r="G1379" t="str">
        <f>STANDINGS_W[[#This Row],[League]]&amp;STANDINGS_W[[#This Row],[Team]]</f>
        <v>$150 Draft Champions Feb 20 1:00 pm Lg.3732Angelos Ashes</v>
      </c>
    </row>
    <row r="1380" spans="1:7" x14ac:dyDescent="0.25">
      <c r="A1380">
        <v>2726</v>
      </c>
      <c r="B1380" t="s">
        <v>1590</v>
      </c>
      <c r="C1380" t="s">
        <v>1583</v>
      </c>
      <c r="D1380">
        <v>63</v>
      </c>
      <c r="E1380">
        <v>193</v>
      </c>
      <c r="F1380">
        <f t="shared" si="21"/>
        <v>14</v>
      </c>
      <c r="G1380" t="str">
        <f>STANDINGS_W[[#This Row],[League]]&amp;STANDINGS_W[[#This Row],[Team]]</f>
        <v>$150 Draft Champions Feb 20 1:00 pm Lg.3732The Red Cross Team</v>
      </c>
    </row>
    <row r="1381" spans="1:7" x14ac:dyDescent="0.25">
      <c r="A1381">
        <v>2909</v>
      </c>
      <c r="B1381" t="s">
        <v>1587</v>
      </c>
      <c r="C1381" t="s">
        <v>1583</v>
      </c>
      <c r="D1381">
        <v>36</v>
      </c>
      <c r="E1381">
        <v>2</v>
      </c>
      <c r="F1381">
        <f t="shared" si="21"/>
        <v>15</v>
      </c>
      <c r="G1381" t="str">
        <f>STANDINGS_W[[#This Row],[League]]&amp;STANDINGS_W[[#This Row],[Team]]</f>
        <v>$150 Draft Champions Feb 20 1:00 pm Lg.3732Team Andris</v>
      </c>
    </row>
    <row r="1382" spans="1:7" x14ac:dyDescent="0.25">
      <c r="A1382">
        <v>503</v>
      </c>
      <c r="B1382" t="s">
        <v>1601</v>
      </c>
      <c r="C1382" t="s">
        <v>1593</v>
      </c>
      <c r="D1382">
        <v>97</v>
      </c>
      <c r="E1382">
        <v>2416.5</v>
      </c>
      <c r="F1382">
        <f t="shared" si="21"/>
        <v>1</v>
      </c>
      <c r="G1382" t="str">
        <f>STANDINGS_W[[#This Row],[League]]&amp;STANDINGS_W[[#This Row],[Team]]</f>
        <v>$150 Draft Champions Feb 20 1:00 pm Lg.3736Team Horne</v>
      </c>
    </row>
    <row r="1383" spans="1:7" x14ac:dyDescent="0.25">
      <c r="A1383">
        <v>644</v>
      </c>
      <c r="B1383" t="s">
        <v>1595</v>
      </c>
      <c r="C1383" t="s">
        <v>1593</v>
      </c>
      <c r="D1383">
        <v>94</v>
      </c>
      <c r="E1383">
        <v>2239.5</v>
      </c>
      <c r="F1383">
        <f t="shared" si="21"/>
        <v>2</v>
      </c>
      <c r="G1383" t="str">
        <f>STANDINGS_W[[#This Row],[League]]&amp;STANDINGS_W[[#This Row],[Team]]</f>
        <v>$150 Draft Champions Feb 20 1:00 pm Lg.3736Big Bills Adventure</v>
      </c>
    </row>
    <row r="1384" spans="1:7" x14ac:dyDescent="0.25">
      <c r="A1384">
        <v>858</v>
      </c>
      <c r="B1384" t="s">
        <v>1592</v>
      </c>
      <c r="C1384" t="s">
        <v>1593</v>
      </c>
      <c r="D1384">
        <v>92</v>
      </c>
      <c r="E1384">
        <v>2083</v>
      </c>
      <c r="F1384">
        <f t="shared" si="21"/>
        <v>3</v>
      </c>
      <c r="G1384" t="str">
        <f>STANDINGS_W[[#This Row],[League]]&amp;STANDINGS_W[[#This Row],[Team]]</f>
        <v>$150 Draft Champions Feb 20 1:00 pm Lg.3736The Claudell Washingtons</v>
      </c>
    </row>
    <row r="1385" spans="1:7" x14ac:dyDescent="0.25">
      <c r="A1385">
        <v>902</v>
      </c>
      <c r="B1385" t="s">
        <v>1604</v>
      </c>
      <c r="C1385" t="s">
        <v>1593</v>
      </c>
      <c r="D1385">
        <v>91</v>
      </c>
      <c r="E1385">
        <v>2007.5</v>
      </c>
      <c r="F1385">
        <f t="shared" si="21"/>
        <v>4</v>
      </c>
      <c r="G1385" t="str">
        <f>STANDINGS_W[[#This Row],[League]]&amp;STANDINGS_W[[#This Row],[Team]]</f>
        <v>$150 Draft Champions Feb 20 1:00 pm Lg.3736NONAGRACE3</v>
      </c>
    </row>
    <row r="1386" spans="1:7" x14ac:dyDescent="0.25">
      <c r="A1386">
        <v>1244</v>
      </c>
      <c r="B1386" t="s">
        <v>1596</v>
      </c>
      <c r="C1386" t="s">
        <v>1593</v>
      </c>
      <c r="D1386">
        <v>87</v>
      </c>
      <c r="E1386">
        <v>1700.5</v>
      </c>
      <c r="F1386">
        <f t="shared" si="21"/>
        <v>5</v>
      </c>
      <c r="G1386" t="str">
        <f>STANDINGS_W[[#This Row],[League]]&amp;STANDINGS_W[[#This Row],[Team]]</f>
        <v>$150 Draft Champions Feb 20 1:00 pm Lg.3736Walking Deadpool</v>
      </c>
    </row>
    <row r="1387" spans="1:7" x14ac:dyDescent="0.25">
      <c r="A1387">
        <v>1288</v>
      </c>
      <c r="B1387" t="s">
        <v>1599</v>
      </c>
      <c r="C1387" t="s">
        <v>1593</v>
      </c>
      <c r="D1387">
        <v>86</v>
      </c>
      <c r="E1387">
        <v>1608</v>
      </c>
      <c r="F1387">
        <f t="shared" si="21"/>
        <v>6</v>
      </c>
      <c r="G1387" t="str">
        <f>STANDINGS_W[[#This Row],[League]]&amp;STANDINGS_W[[#This Row],[Team]]</f>
        <v>$150 Draft Champions Feb 20 1:00 pm Lg.3736Maddon Gnomes 4</v>
      </c>
    </row>
    <row r="1388" spans="1:7" x14ac:dyDescent="0.25">
      <c r="A1388">
        <v>1409</v>
      </c>
      <c r="B1388" t="s">
        <v>1602</v>
      </c>
      <c r="C1388" t="s">
        <v>1593</v>
      </c>
      <c r="D1388">
        <v>85</v>
      </c>
      <c r="E1388">
        <v>1503.5</v>
      </c>
      <c r="F1388">
        <f t="shared" si="21"/>
        <v>7</v>
      </c>
      <c r="G1388" t="str">
        <f>STANDINGS_W[[#This Row],[League]]&amp;STANDINGS_W[[#This Row],[Team]]</f>
        <v>$150 Draft Champions Feb 20 1:00 pm Lg.3736Putsy Caballeros</v>
      </c>
    </row>
    <row r="1389" spans="1:7" x14ac:dyDescent="0.25">
      <c r="A1389">
        <v>1516</v>
      </c>
      <c r="B1389" t="s">
        <v>269</v>
      </c>
      <c r="C1389" t="s">
        <v>1593</v>
      </c>
      <c r="D1389">
        <v>84</v>
      </c>
      <c r="E1389">
        <v>1408.5</v>
      </c>
      <c r="F1389">
        <f t="shared" si="21"/>
        <v>8</v>
      </c>
      <c r="G1389" t="str">
        <f>STANDINGS_W[[#This Row],[League]]&amp;STANDINGS_W[[#This Row],[Team]]</f>
        <v>$150 Draft Champions Feb 20 1:00 pm Lg.3736Team Foley</v>
      </c>
    </row>
    <row r="1390" spans="1:7" x14ac:dyDescent="0.25">
      <c r="A1390">
        <v>1614</v>
      </c>
      <c r="B1390" t="s">
        <v>667</v>
      </c>
      <c r="C1390" t="s">
        <v>1593</v>
      </c>
      <c r="D1390">
        <v>83</v>
      </c>
      <c r="E1390">
        <v>1322</v>
      </c>
      <c r="F1390">
        <f t="shared" si="21"/>
        <v>9</v>
      </c>
      <c r="G1390" t="str">
        <f>STANDINGS_W[[#This Row],[League]]&amp;STANDINGS_W[[#This Row],[Team]]</f>
        <v>$150 Draft Champions Feb 20 1:00 pm Lg.3736Team Metcalf</v>
      </c>
    </row>
    <row r="1391" spans="1:7" x14ac:dyDescent="0.25">
      <c r="A1391">
        <v>1749</v>
      </c>
      <c r="B1391" t="s">
        <v>1600</v>
      </c>
      <c r="C1391" t="s">
        <v>1593</v>
      </c>
      <c r="D1391">
        <v>81</v>
      </c>
      <c r="E1391">
        <v>1147.5</v>
      </c>
      <c r="F1391">
        <f t="shared" si="21"/>
        <v>10</v>
      </c>
      <c r="G1391" t="str">
        <f>STANDINGS_W[[#This Row],[League]]&amp;STANDINGS_W[[#This Row],[Team]]</f>
        <v>$150 Draft Champions Feb 20 1:00 pm Lg.3736JACOB High Rollers</v>
      </c>
    </row>
    <row r="1392" spans="1:7" x14ac:dyDescent="0.25">
      <c r="A1392">
        <v>2044</v>
      </c>
      <c r="B1392" t="s">
        <v>1597</v>
      </c>
      <c r="C1392" t="s">
        <v>1593</v>
      </c>
      <c r="D1392">
        <v>77</v>
      </c>
      <c r="E1392">
        <v>836</v>
      </c>
      <c r="F1392">
        <f t="shared" si="21"/>
        <v>11</v>
      </c>
      <c r="G1392" t="str">
        <f>STANDINGS_W[[#This Row],[League]]&amp;STANDINGS_W[[#This Row],[Team]]</f>
        <v>$150 Draft Champions Feb 20 1:00 pm Lg.3736ColedCuts</v>
      </c>
    </row>
    <row r="1393" spans="1:7" x14ac:dyDescent="0.25">
      <c r="A1393">
        <v>2284</v>
      </c>
      <c r="B1393" t="s">
        <v>1603</v>
      </c>
      <c r="C1393" t="s">
        <v>1593</v>
      </c>
      <c r="D1393">
        <v>74</v>
      </c>
      <c r="E1393">
        <v>621</v>
      </c>
      <c r="F1393">
        <f t="shared" si="21"/>
        <v>12</v>
      </c>
      <c r="G1393" t="str">
        <f>STANDINGS_W[[#This Row],[League]]&amp;STANDINGS_W[[#This Row],[Team]]</f>
        <v>$150 Draft Champions Feb 20 1:00 pm Lg.3736Magic Erasers</v>
      </c>
    </row>
    <row r="1394" spans="1:7" x14ac:dyDescent="0.25">
      <c r="A1394">
        <v>2498</v>
      </c>
      <c r="B1394" t="s">
        <v>1594</v>
      </c>
      <c r="C1394" t="s">
        <v>1593</v>
      </c>
      <c r="D1394">
        <v>69</v>
      </c>
      <c r="E1394">
        <v>398.5</v>
      </c>
      <c r="F1394">
        <f t="shared" si="21"/>
        <v>13</v>
      </c>
      <c r="G1394" t="str">
        <f>STANDINGS_W[[#This Row],[League]]&amp;STANDINGS_W[[#This Row],[Team]]</f>
        <v>$150 Draft Champions Feb 20 1:00 pm Lg.3736Damn Dirty Apes</v>
      </c>
    </row>
    <row r="1395" spans="1:7" x14ac:dyDescent="0.25">
      <c r="A1395">
        <v>2557</v>
      </c>
      <c r="B1395" t="s">
        <v>322</v>
      </c>
      <c r="C1395" t="s">
        <v>1593</v>
      </c>
      <c r="D1395">
        <v>68</v>
      </c>
      <c r="E1395">
        <v>358.5</v>
      </c>
      <c r="F1395">
        <f t="shared" si="21"/>
        <v>14</v>
      </c>
      <c r="G1395" t="str">
        <f>STANDINGS_W[[#This Row],[League]]&amp;STANDINGS_W[[#This Row],[Team]]</f>
        <v>$150 Draft Champions Feb 20 1:00 pm Lg.3736Team Smith</v>
      </c>
    </row>
    <row r="1396" spans="1:7" x14ac:dyDescent="0.25">
      <c r="A1396">
        <v>2828</v>
      </c>
      <c r="B1396" t="s">
        <v>1598</v>
      </c>
      <c r="C1396" t="s">
        <v>1593</v>
      </c>
      <c r="D1396">
        <v>58</v>
      </c>
      <c r="E1396">
        <v>87</v>
      </c>
      <c r="F1396">
        <f t="shared" si="21"/>
        <v>15</v>
      </c>
      <c r="G1396" t="str">
        <f>STANDINGS_W[[#This Row],[League]]&amp;STANDINGS_W[[#This Row],[Team]]</f>
        <v>$150 Draft Champions Feb 20 1:00 pm Lg.3736Team Oswalt</v>
      </c>
    </row>
    <row r="1397" spans="1:7" x14ac:dyDescent="0.25">
      <c r="A1397">
        <v>273</v>
      </c>
      <c r="B1397" t="s">
        <v>91</v>
      </c>
      <c r="C1397" t="s">
        <v>1605</v>
      </c>
      <c r="D1397">
        <v>102</v>
      </c>
      <c r="E1397">
        <v>2646.5</v>
      </c>
      <c r="F1397">
        <f t="shared" si="21"/>
        <v>1</v>
      </c>
      <c r="G1397" t="str">
        <f>STANDINGS_W[[#This Row],[League]]&amp;STANDINGS_W[[#This Row],[Team]]</f>
        <v>$150 Draft Champions Feb 21 1:00 pm Lg.3739Team Hurd</v>
      </c>
    </row>
    <row r="1398" spans="1:7" x14ac:dyDescent="0.25">
      <c r="A1398">
        <v>362</v>
      </c>
      <c r="B1398" t="s">
        <v>1404</v>
      </c>
      <c r="C1398" t="s">
        <v>1605</v>
      </c>
      <c r="D1398">
        <v>100</v>
      </c>
      <c r="E1398">
        <v>2566</v>
      </c>
      <c r="F1398">
        <f t="shared" si="21"/>
        <v>2</v>
      </c>
      <c r="G1398" t="str">
        <f>STANDINGS_W[[#This Row],[League]]&amp;STANDINGS_W[[#This Row],[Team]]</f>
        <v>$150 Draft Champions Feb 21 1:00 pm Lg.3739Team passalacqua</v>
      </c>
    </row>
    <row r="1399" spans="1:7" x14ac:dyDescent="0.25">
      <c r="A1399">
        <v>601</v>
      </c>
      <c r="B1399" t="s">
        <v>1609</v>
      </c>
      <c r="C1399" t="s">
        <v>1605</v>
      </c>
      <c r="D1399">
        <v>95</v>
      </c>
      <c r="E1399">
        <v>2298</v>
      </c>
      <c r="F1399">
        <f t="shared" si="21"/>
        <v>3</v>
      </c>
      <c r="G1399" t="str">
        <f>STANDINGS_W[[#This Row],[League]]&amp;STANDINGS_W[[#This Row],[Team]]</f>
        <v>$150 Draft Champions Feb 21 1:00 pm Lg.3739Expos</v>
      </c>
    </row>
    <row r="1400" spans="1:7" x14ac:dyDescent="0.25">
      <c r="A1400">
        <v>1006</v>
      </c>
      <c r="B1400" t="s">
        <v>107</v>
      </c>
      <c r="C1400" t="s">
        <v>1605</v>
      </c>
      <c r="D1400">
        <v>90</v>
      </c>
      <c r="E1400">
        <v>1929</v>
      </c>
      <c r="F1400">
        <f t="shared" si="21"/>
        <v>4</v>
      </c>
      <c r="G1400" t="str">
        <f>STANDINGS_W[[#This Row],[League]]&amp;STANDINGS_W[[#This Row],[Team]]</f>
        <v>$150 Draft Champions Feb 21 1:00 pm Lg.3739Team Scott</v>
      </c>
    </row>
    <row r="1401" spans="1:7" x14ac:dyDescent="0.25">
      <c r="A1401">
        <v>1008</v>
      </c>
      <c r="B1401" t="s">
        <v>1613</v>
      </c>
      <c r="C1401" t="s">
        <v>1605</v>
      </c>
      <c r="D1401">
        <v>90</v>
      </c>
      <c r="E1401">
        <v>1929</v>
      </c>
      <c r="F1401">
        <f t="shared" si="21"/>
        <v>5</v>
      </c>
      <c r="G1401" t="str">
        <f>STANDINGS_W[[#This Row],[League]]&amp;STANDINGS_W[[#This Row],[Team]]</f>
        <v>$150 Draft Champions Feb 21 1:00 pm Lg.3739Team Spray</v>
      </c>
    </row>
    <row r="1402" spans="1:7" x14ac:dyDescent="0.25">
      <c r="A1402">
        <v>1029</v>
      </c>
      <c r="B1402" t="s">
        <v>1612</v>
      </c>
      <c r="C1402" t="s">
        <v>1605</v>
      </c>
      <c r="D1402">
        <v>89</v>
      </c>
      <c r="E1402">
        <v>1852.5</v>
      </c>
      <c r="F1402">
        <f t="shared" si="21"/>
        <v>6</v>
      </c>
      <c r="G1402" t="str">
        <f>STANDINGS_W[[#This Row],[League]]&amp;STANDINGS_W[[#This Row],[Team]]</f>
        <v>$150 Draft Champions Feb 21 1:00 pm Lg.3739Base of Operations</v>
      </c>
    </row>
    <row r="1403" spans="1:7" x14ac:dyDescent="0.25">
      <c r="A1403">
        <v>1361</v>
      </c>
      <c r="B1403" t="s">
        <v>129</v>
      </c>
      <c r="C1403" t="s">
        <v>1605</v>
      </c>
      <c r="D1403">
        <v>85</v>
      </c>
      <c r="E1403">
        <v>1503.5</v>
      </c>
      <c r="F1403">
        <f t="shared" si="21"/>
        <v>7</v>
      </c>
      <c r="G1403" t="str">
        <f>STANDINGS_W[[#This Row],[League]]&amp;STANDINGS_W[[#This Row],[Team]]</f>
        <v>$150 Draft Champions Feb 21 1:00 pm Lg.3739Back Checkers</v>
      </c>
    </row>
    <row r="1404" spans="1:7" x14ac:dyDescent="0.25">
      <c r="A1404">
        <v>1376</v>
      </c>
      <c r="B1404" t="s">
        <v>1607</v>
      </c>
      <c r="C1404" t="s">
        <v>1605</v>
      </c>
      <c r="D1404">
        <v>85</v>
      </c>
      <c r="E1404">
        <v>1503.5</v>
      </c>
      <c r="F1404">
        <f t="shared" si="21"/>
        <v>8</v>
      </c>
      <c r="G1404" t="str">
        <f>STANDINGS_W[[#This Row],[League]]&amp;STANDINGS_W[[#This Row],[Team]]</f>
        <v>$150 Draft Champions Feb 21 1:00 pm Lg.3739Fifty Shades of Frae</v>
      </c>
    </row>
    <row r="1405" spans="1:7" x14ac:dyDescent="0.25">
      <c r="A1405">
        <v>1451</v>
      </c>
      <c r="B1405" t="s">
        <v>1606</v>
      </c>
      <c r="C1405" t="s">
        <v>1605</v>
      </c>
      <c r="D1405">
        <v>85</v>
      </c>
      <c r="E1405">
        <v>1503.5</v>
      </c>
      <c r="F1405">
        <f t="shared" si="21"/>
        <v>9</v>
      </c>
      <c r="G1405" t="str">
        <f>STANDINGS_W[[#This Row],[League]]&amp;STANDINGS_W[[#This Row],[Team]]</f>
        <v>$150 Draft Champions Feb 21 1:00 pm Lg.3739Winters Reign</v>
      </c>
    </row>
    <row r="1406" spans="1:7" x14ac:dyDescent="0.25">
      <c r="A1406">
        <v>1729</v>
      </c>
      <c r="B1406" t="s">
        <v>1608</v>
      </c>
      <c r="C1406" t="s">
        <v>1605</v>
      </c>
      <c r="D1406">
        <v>81</v>
      </c>
      <c r="E1406">
        <v>1147.5</v>
      </c>
      <c r="F1406">
        <f t="shared" si="21"/>
        <v>10</v>
      </c>
      <c r="G1406" t="str">
        <f>STANDINGS_W[[#This Row],[League]]&amp;STANDINGS_W[[#This Row],[Team]]</f>
        <v>$150 Draft Champions Feb 21 1:00 pm Lg.3739Born on Third Base</v>
      </c>
    </row>
    <row r="1407" spans="1:7" x14ac:dyDescent="0.25">
      <c r="A1407">
        <v>2104</v>
      </c>
      <c r="B1407" t="s">
        <v>1611</v>
      </c>
      <c r="C1407" t="s">
        <v>1605</v>
      </c>
      <c r="D1407">
        <v>77</v>
      </c>
      <c r="E1407">
        <v>836</v>
      </c>
      <c r="F1407">
        <f t="shared" si="21"/>
        <v>11</v>
      </c>
      <c r="G1407" t="str">
        <f>STANDINGS_W[[#This Row],[League]]&amp;STANDINGS_W[[#This Row],[Team]]</f>
        <v>$150 Draft Champions Feb 21 1:00 pm Lg.3739The Polish Basement Dwellers</v>
      </c>
    </row>
    <row r="1408" spans="1:7" x14ac:dyDescent="0.25">
      <c r="A1408">
        <v>2111</v>
      </c>
      <c r="B1408" t="s">
        <v>509</v>
      </c>
      <c r="C1408" t="s">
        <v>1605</v>
      </c>
      <c r="D1408">
        <v>77</v>
      </c>
      <c r="E1408">
        <v>836</v>
      </c>
      <c r="F1408">
        <f t="shared" si="21"/>
        <v>12</v>
      </c>
      <c r="G1408" t="str">
        <f>STANDINGS_W[[#This Row],[League]]&amp;STANDINGS_W[[#This Row],[Team]]</f>
        <v>$150 Draft Champions Feb 21 1:00 pm Lg.3739legoyoego</v>
      </c>
    </row>
    <row r="1409" spans="1:7" x14ac:dyDescent="0.25">
      <c r="A1409">
        <v>2527</v>
      </c>
      <c r="B1409" t="s">
        <v>243</v>
      </c>
      <c r="C1409" t="s">
        <v>1605</v>
      </c>
      <c r="D1409">
        <v>69</v>
      </c>
      <c r="E1409">
        <v>398.5</v>
      </c>
      <c r="F1409">
        <f t="shared" si="21"/>
        <v>13</v>
      </c>
      <c r="G1409" t="str">
        <f>STANDINGS_W[[#This Row],[League]]&amp;STANDINGS_W[[#This Row],[Team]]</f>
        <v>$150 Draft Champions Feb 21 1:00 pm Lg.3739Team byron</v>
      </c>
    </row>
    <row r="1410" spans="1:7" x14ac:dyDescent="0.25">
      <c r="A1410">
        <v>2674</v>
      </c>
      <c r="B1410" t="s">
        <v>349</v>
      </c>
      <c r="C1410" t="s">
        <v>1605</v>
      </c>
      <c r="D1410">
        <v>65</v>
      </c>
      <c r="E1410">
        <v>251.5</v>
      </c>
      <c r="F1410">
        <f t="shared" si="21"/>
        <v>14</v>
      </c>
      <c r="G1410" t="str">
        <f>STANDINGS_W[[#This Row],[League]]&amp;STANDINGS_W[[#This Row],[Team]]</f>
        <v>$150 Draft Champions Feb 21 1:00 pm Lg.3739zzzzzzzzzzzz</v>
      </c>
    </row>
    <row r="1411" spans="1:7" x14ac:dyDescent="0.25">
      <c r="A1411">
        <v>2778</v>
      </c>
      <c r="B1411" t="s">
        <v>1610</v>
      </c>
      <c r="C1411" t="s">
        <v>1605</v>
      </c>
      <c r="D1411">
        <v>61</v>
      </c>
      <c r="E1411">
        <v>139</v>
      </c>
      <c r="F1411">
        <f t="shared" ref="F1411:F1474" si="22">IF(C1411=C1410,F1410+1,1)</f>
        <v>15</v>
      </c>
      <c r="G1411" t="str">
        <f>STANDINGS_W[[#This Row],[League]]&amp;STANDINGS_W[[#This Row],[Team]]</f>
        <v>$150 Draft Champions Feb 21 1:00 pm Lg.3739Team Murillo</v>
      </c>
    </row>
    <row r="1412" spans="1:7" x14ac:dyDescent="0.25">
      <c r="A1412">
        <v>14</v>
      </c>
      <c r="B1412" t="s">
        <v>1619</v>
      </c>
      <c r="C1412" t="s">
        <v>1615</v>
      </c>
      <c r="D1412">
        <v>119</v>
      </c>
      <c r="E1412">
        <v>2896.5</v>
      </c>
      <c r="F1412">
        <f t="shared" si="22"/>
        <v>1</v>
      </c>
      <c r="G1412" t="str">
        <f>STANDINGS_W[[#This Row],[League]]&amp;STANDINGS_W[[#This Row],[Team]]</f>
        <v>$150 Draft Champions Feb 21 1:00 pm Lg.3741Side Baby Boy</v>
      </c>
    </row>
    <row r="1413" spans="1:7" x14ac:dyDescent="0.25">
      <c r="A1413">
        <v>331</v>
      </c>
      <c r="B1413" t="s">
        <v>1618</v>
      </c>
      <c r="C1413" t="s">
        <v>1615</v>
      </c>
      <c r="D1413">
        <v>100</v>
      </c>
      <c r="E1413">
        <v>2566</v>
      </c>
      <c r="F1413">
        <f t="shared" si="22"/>
        <v>2</v>
      </c>
      <c r="G1413" t="str">
        <f>STANDINGS_W[[#This Row],[League]]&amp;STANDINGS_W[[#This Row],[Team]]</f>
        <v>$150 Draft Champions Feb 21 1:00 pm Lg.3741Forever Royal</v>
      </c>
    </row>
    <row r="1414" spans="1:7" x14ac:dyDescent="0.25">
      <c r="A1414">
        <v>888</v>
      </c>
      <c r="B1414" t="s">
        <v>1614</v>
      </c>
      <c r="C1414" t="s">
        <v>1615</v>
      </c>
      <c r="D1414">
        <v>91</v>
      </c>
      <c r="E1414">
        <v>2007.5</v>
      </c>
      <c r="F1414">
        <f t="shared" si="22"/>
        <v>3</v>
      </c>
      <c r="G1414" t="str">
        <f>STANDINGS_W[[#This Row],[League]]&amp;STANDINGS_W[[#This Row],[Team]]</f>
        <v>$150 Draft Champions Feb 21 1:00 pm Lg.3741For Love of Your Money</v>
      </c>
    </row>
    <row r="1415" spans="1:7" x14ac:dyDescent="0.25">
      <c r="A1415">
        <v>991</v>
      </c>
      <c r="B1415" t="s">
        <v>114</v>
      </c>
      <c r="C1415" t="s">
        <v>1615</v>
      </c>
      <c r="D1415">
        <v>90</v>
      </c>
      <c r="E1415">
        <v>1929</v>
      </c>
      <c r="F1415">
        <f t="shared" si="22"/>
        <v>4</v>
      </c>
      <c r="G1415" t="str">
        <f>STANDINGS_W[[#This Row],[League]]&amp;STANDINGS_W[[#This Row],[Team]]</f>
        <v>$150 Draft Champions Feb 21 1:00 pm Lg.3741SoutSideVinny</v>
      </c>
    </row>
    <row r="1416" spans="1:7" x14ac:dyDescent="0.25">
      <c r="A1416">
        <v>1033</v>
      </c>
      <c r="B1416" t="s">
        <v>1621</v>
      </c>
      <c r="C1416" t="s">
        <v>1615</v>
      </c>
      <c r="D1416">
        <v>89</v>
      </c>
      <c r="E1416">
        <v>1852.5</v>
      </c>
      <c r="F1416">
        <f t="shared" si="22"/>
        <v>5</v>
      </c>
      <c r="G1416" t="str">
        <f>STANDINGS_W[[#This Row],[League]]&amp;STANDINGS_W[[#This Row],[Team]]</f>
        <v>$150 Draft Champions Feb 21 1:00 pm Lg.3741Chauvinst Puig</v>
      </c>
    </row>
    <row r="1417" spans="1:7" x14ac:dyDescent="0.25">
      <c r="A1417">
        <v>1110</v>
      </c>
      <c r="B1417" t="s">
        <v>1617</v>
      </c>
      <c r="C1417" t="s">
        <v>1615</v>
      </c>
      <c r="D1417">
        <v>88</v>
      </c>
      <c r="E1417">
        <v>1779.5</v>
      </c>
      <c r="F1417">
        <f t="shared" si="22"/>
        <v>6</v>
      </c>
      <c r="G1417" t="str">
        <f>STANDINGS_W[[#This Row],[League]]&amp;STANDINGS_W[[#This Row],[Team]]</f>
        <v>$150 Draft Champions Feb 21 1:00 pm Lg.3741Charming Personality</v>
      </c>
    </row>
    <row r="1418" spans="1:7" x14ac:dyDescent="0.25">
      <c r="A1418">
        <v>1249</v>
      </c>
      <c r="B1418" t="s">
        <v>1616</v>
      </c>
      <c r="C1418" t="s">
        <v>1615</v>
      </c>
      <c r="D1418">
        <v>87</v>
      </c>
      <c r="E1418">
        <v>1700.5</v>
      </c>
      <c r="F1418">
        <f t="shared" si="22"/>
        <v>7</v>
      </c>
      <c r="G1418" t="str">
        <f>STANDINGS_W[[#This Row],[League]]&amp;STANDINGS_W[[#This Row],[Team]]</f>
        <v>$150 Draft Champions Feb 21 1:00 pm Lg.3741traveling,swallowing,dramamine</v>
      </c>
    </row>
    <row r="1419" spans="1:7" x14ac:dyDescent="0.25">
      <c r="A1419">
        <v>1617</v>
      </c>
      <c r="B1419" t="s">
        <v>1567</v>
      </c>
      <c r="C1419" t="s">
        <v>1615</v>
      </c>
      <c r="D1419">
        <v>83</v>
      </c>
      <c r="E1419">
        <v>1322</v>
      </c>
      <c r="F1419">
        <f t="shared" si="22"/>
        <v>8</v>
      </c>
      <c r="G1419" t="str">
        <f>STANDINGS_W[[#This Row],[League]]&amp;STANDINGS_W[[#This Row],[Team]]</f>
        <v>$150 Draft Champions Feb 21 1:00 pm Lg.3741Team Pamperin</v>
      </c>
    </row>
    <row r="1420" spans="1:7" x14ac:dyDescent="0.25">
      <c r="A1420">
        <v>1865</v>
      </c>
      <c r="B1420" t="s">
        <v>113</v>
      </c>
      <c r="C1420" t="s">
        <v>1615</v>
      </c>
      <c r="D1420">
        <v>80</v>
      </c>
      <c r="E1420">
        <v>1063.5</v>
      </c>
      <c r="F1420">
        <f t="shared" si="22"/>
        <v>9</v>
      </c>
      <c r="G1420" t="str">
        <f>STANDINGS_W[[#This Row],[League]]&amp;STANDINGS_W[[#This Row],[Team]]</f>
        <v>$150 Draft Champions Feb 21 1:00 pm Lg.3741Team Christensen</v>
      </c>
    </row>
    <row r="1421" spans="1:7" x14ac:dyDescent="0.25">
      <c r="A1421">
        <v>1885</v>
      </c>
      <c r="B1421" t="s">
        <v>1623</v>
      </c>
      <c r="C1421" t="s">
        <v>1615</v>
      </c>
      <c r="D1421">
        <v>80</v>
      </c>
      <c r="E1421">
        <v>1063.5</v>
      </c>
      <c r="F1421">
        <f t="shared" si="22"/>
        <v>10</v>
      </c>
      <c r="G1421" t="str">
        <f>STANDINGS_W[[#This Row],[League]]&amp;STANDINGS_W[[#This Row],[Team]]</f>
        <v>$150 Draft Champions Feb 21 1:00 pm Lg.3741Time For The Long Bombs</v>
      </c>
    </row>
    <row r="1422" spans="1:7" x14ac:dyDescent="0.25">
      <c r="A1422">
        <v>2090</v>
      </c>
      <c r="B1422" t="s">
        <v>507</v>
      </c>
      <c r="C1422" t="s">
        <v>1615</v>
      </c>
      <c r="D1422">
        <v>77</v>
      </c>
      <c r="E1422">
        <v>836</v>
      </c>
      <c r="F1422">
        <f t="shared" si="22"/>
        <v>11</v>
      </c>
      <c r="G1422" t="str">
        <f>STANDINGS_W[[#This Row],[League]]&amp;STANDINGS_W[[#This Row],[Team]]</f>
        <v>$150 Draft Champions Feb 21 1:00 pm Lg.3741Team Kelly</v>
      </c>
    </row>
    <row r="1423" spans="1:7" x14ac:dyDescent="0.25">
      <c r="A1423">
        <v>2226</v>
      </c>
      <c r="B1423" t="s">
        <v>211</v>
      </c>
      <c r="C1423" t="s">
        <v>1615</v>
      </c>
      <c r="D1423">
        <v>75</v>
      </c>
      <c r="E1423">
        <v>679</v>
      </c>
      <c r="F1423">
        <f t="shared" si="22"/>
        <v>12</v>
      </c>
      <c r="G1423" t="str">
        <f>STANDINGS_W[[#This Row],[League]]&amp;STANDINGS_W[[#This Row],[Team]]</f>
        <v>$150 Draft Champions Feb 21 1:00 pm Lg.3741Mr.October</v>
      </c>
    </row>
    <row r="1424" spans="1:7" x14ac:dyDescent="0.25">
      <c r="A1424">
        <v>2247</v>
      </c>
      <c r="B1424" t="s">
        <v>496</v>
      </c>
      <c r="C1424" t="s">
        <v>1615</v>
      </c>
      <c r="D1424">
        <v>75</v>
      </c>
      <c r="E1424">
        <v>679</v>
      </c>
      <c r="F1424">
        <f t="shared" si="22"/>
        <v>13</v>
      </c>
      <c r="G1424" t="str">
        <f>STANDINGS_W[[#This Row],[League]]&amp;STANDINGS_W[[#This Row],[Team]]</f>
        <v>$150 Draft Champions Feb 21 1:00 pm Lg.3741Team Palmer</v>
      </c>
    </row>
    <row r="1425" spans="1:7" x14ac:dyDescent="0.25">
      <c r="A1425">
        <v>2529</v>
      </c>
      <c r="B1425" t="s">
        <v>1620</v>
      </c>
      <c r="C1425" t="s">
        <v>1615</v>
      </c>
      <c r="D1425">
        <v>69</v>
      </c>
      <c r="E1425">
        <v>398.5</v>
      </c>
      <c r="F1425">
        <f t="shared" si="22"/>
        <v>14</v>
      </c>
      <c r="G1425" t="str">
        <f>STANDINGS_W[[#This Row],[League]]&amp;STANDINGS_W[[#This Row],[Team]]</f>
        <v>$150 Draft Champions Feb 21 1:00 pm Lg.3741The Corner</v>
      </c>
    </row>
    <row r="1426" spans="1:7" x14ac:dyDescent="0.25">
      <c r="A1426">
        <v>2548</v>
      </c>
      <c r="B1426" t="s">
        <v>1622</v>
      </c>
      <c r="C1426" t="s">
        <v>1615</v>
      </c>
      <c r="D1426">
        <v>68</v>
      </c>
      <c r="E1426">
        <v>358.5</v>
      </c>
      <c r="F1426">
        <f t="shared" si="22"/>
        <v>15</v>
      </c>
      <c r="G1426" t="str">
        <f>STANDINGS_W[[#This Row],[League]]&amp;STANDINGS_W[[#This Row],[Team]]</f>
        <v>$150 Draft Champions Feb 21 1:00 pm Lg.3741Sons Of Beaches</v>
      </c>
    </row>
    <row r="1427" spans="1:7" x14ac:dyDescent="0.25">
      <c r="A1427">
        <v>56</v>
      </c>
      <c r="B1427" t="s">
        <v>1629</v>
      </c>
      <c r="C1427" t="s">
        <v>1625</v>
      </c>
      <c r="D1427">
        <v>113</v>
      </c>
      <c r="E1427">
        <v>2856.5</v>
      </c>
      <c r="F1427">
        <f t="shared" si="22"/>
        <v>1</v>
      </c>
      <c r="G1427" t="str">
        <f>STANDINGS_W[[#This Row],[League]]&amp;STANDINGS_W[[#This Row],[Team]]</f>
        <v>$150 Draft Champions Feb 22 1:00 pm Lg.3744Team Clarke - 4</v>
      </c>
    </row>
    <row r="1428" spans="1:7" x14ac:dyDescent="0.25">
      <c r="A1428">
        <v>151</v>
      </c>
      <c r="B1428" t="s">
        <v>1624</v>
      </c>
      <c r="C1428" t="s">
        <v>1625</v>
      </c>
      <c r="D1428">
        <v>106</v>
      </c>
      <c r="E1428">
        <v>2752</v>
      </c>
      <c r="F1428">
        <f t="shared" si="22"/>
        <v>2</v>
      </c>
      <c r="G1428" t="str">
        <f>STANDINGS_W[[#This Row],[League]]&amp;STANDINGS_W[[#This Row],[Team]]</f>
        <v>$150 Draft Champions Feb 22 1:00 pm Lg.3744Expected Value</v>
      </c>
    </row>
    <row r="1429" spans="1:7" x14ac:dyDescent="0.25">
      <c r="A1429">
        <v>275</v>
      </c>
      <c r="B1429" t="s">
        <v>1627</v>
      </c>
      <c r="C1429" t="s">
        <v>1625</v>
      </c>
      <c r="D1429">
        <v>102</v>
      </c>
      <c r="E1429">
        <v>2646.5</v>
      </c>
      <c r="F1429">
        <f t="shared" si="22"/>
        <v>3</v>
      </c>
      <c r="G1429" t="str">
        <f>STANDINGS_W[[#This Row],[League]]&amp;STANDINGS_W[[#This Row],[Team]]</f>
        <v>$150 Draft Champions Feb 22 1:00 pm Lg.3744Team Reynolds</v>
      </c>
    </row>
    <row r="1430" spans="1:7" x14ac:dyDescent="0.25">
      <c r="A1430">
        <v>968</v>
      </c>
      <c r="B1430" t="s">
        <v>186</v>
      </c>
      <c r="C1430" t="s">
        <v>1625</v>
      </c>
      <c r="D1430">
        <v>90</v>
      </c>
      <c r="E1430">
        <v>1929</v>
      </c>
      <c r="F1430">
        <f t="shared" si="22"/>
        <v>4</v>
      </c>
      <c r="G1430" t="str">
        <f>STANDINGS_W[[#This Row],[League]]&amp;STANDINGS_W[[#This Row],[Team]]</f>
        <v>$150 Draft Champions Feb 22 1:00 pm Lg.3744LONG GONE</v>
      </c>
    </row>
    <row r="1431" spans="1:7" x14ac:dyDescent="0.25">
      <c r="A1431">
        <v>977</v>
      </c>
      <c r="B1431" t="s">
        <v>19</v>
      </c>
      <c r="C1431" t="s">
        <v>1625</v>
      </c>
      <c r="D1431">
        <v>90</v>
      </c>
      <c r="E1431">
        <v>1929</v>
      </c>
      <c r="F1431">
        <f t="shared" si="22"/>
        <v>5</v>
      </c>
      <c r="G1431" t="str">
        <f>STANDINGS_W[[#This Row],[League]]&amp;STANDINGS_W[[#This Row],[Team]]</f>
        <v>$150 Draft Champions Feb 22 1:00 pm Lg.3744One Eyed Jack</v>
      </c>
    </row>
    <row r="1432" spans="1:7" x14ac:dyDescent="0.25">
      <c r="A1432">
        <v>1133</v>
      </c>
      <c r="B1432" t="s">
        <v>1633</v>
      </c>
      <c r="C1432" t="s">
        <v>1625</v>
      </c>
      <c r="D1432">
        <v>88</v>
      </c>
      <c r="E1432">
        <v>1779.5</v>
      </c>
      <c r="F1432">
        <f t="shared" si="22"/>
        <v>6</v>
      </c>
      <c r="G1432" t="str">
        <f>STANDINGS_W[[#This Row],[League]]&amp;STANDINGS_W[[#This Row],[Team]]</f>
        <v>$150 Draft Champions Feb 22 1:00 pm Lg.3744Old School Players</v>
      </c>
    </row>
    <row r="1433" spans="1:7" x14ac:dyDescent="0.25">
      <c r="A1433">
        <v>1211</v>
      </c>
      <c r="B1433" t="s">
        <v>1635</v>
      </c>
      <c r="C1433" t="s">
        <v>1625</v>
      </c>
      <c r="D1433">
        <v>87</v>
      </c>
      <c r="E1433">
        <v>1700.5</v>
      </c>
      <c r="F1433">
        <f t="shared" si="22"/>
        <v>7</v>
      </c>
      <c r="G1433" t="str">
        <f>STANDINGS_W[[#This Row],[League]]&amp;STANDINGS_W[[#This Row],[Team]]</f>
        <v>$150 Draft Champions Feb 22 1:00 pm Lg.3744Rally Killing HR</v>
      </c>
    </row>
    <row r="1434" spans="1:7" x14ac:dyDescent="0.25">
      <c r="A1434">
        <v>1308</v>
      </c>
      <c r="B1434" t="s">
        <v>1631</v>
      </c>
      <c r="C1434" t="s">
        <v>1625</v>
      </c>
      <c r="D1434">
        <v>86</v>
      </c>
      <c r="E1434">
        <v>1608</v>
      </c>
      <c r="F1434">
        <f t="shared" si="22"/>
        <v>8</v>
      </c>
      <c r="G1434" t="str">
        <f>STANDINGS_W[[#This Row],[League]]&amp;STANDINGS_W[[#This Row],[Team]]</f>
        <v>$150 Draft Champions Feb 22 1:00 pm Lg.3744Rum Runner 4</v>
      </c>
    </row>
    <row r="1435" spans="1:7" x14ac:dyDescent="0.25">
      <c r="A1435">
        <v>1755</v>
      </c>
      <c r="B1435" t="s">
        <v>1626</v>
      </c>
      <c r="C1435" t="s">
        <v>1625</v>
      </c>
      <c r="D1435">
        <v>81</v>
      </c>
      <c r="E1435">
        <v>1147.5</v>
      </c>
      <c r="F1435">
        <f t="shared" si="22"/>
        <v>9</v>
      </c>
      <c r="G1435" t="str">
        <f>STANDINGS_W[[#This Row],[League]]&amp;STANDINGS_W[[#This Row],[Team]]</f>
        <v>$150 Draft Champions Feb 22 1:00 pm Lg.3744Los Canines</v>
      </c>
    </row>
    <row r="1436" spans="1:7" x14ac:dyDescent="0.25">
      <c r="A1436">
        <v>1912</v>
      </c>
      <c r="B1436" t="s">
        <v>1636</v>
      </c>
      <c r="C1436" t="s">
        <v>1625</v>
      </c>
      <c r="D1436">
        <v>79</v>
      </c>
      <c r="E1436">
        <v>980.5</v>
      </c>
      <c r="F1436">
        <f t="shared" si="22"/>
        <v>10</v>
      </c>
      <c r="G1436" t="str">
        <f>STANDINGS_W[[#This Row],[League]]&amp;STANDINGS_W[[#This Row],[Team]]</f>
        <v>$150 Draft Champions Feb 22 1:00 pm Lg.3744Hyun-Jin Ryude</v>
      </c>
    </row>
    <row r="1437" spans="1:7" x14ac:dyDescent="0.25">
      <c r="A1437">
        <v>1942</v>
      </c>
      <c r="B1437" t="s">
        <v>84</v>
      </c>
      <c r="C1437" t="s">
        <v>1625</v>
      </c>
      <c r="D1437">
        <v>79</v>
      </c>
      <c r="E1437">
        <v>980.5</v>
      </c>
      <c r="F1437">
        <f t="shared" si="22"/>
        <v>11</v>
      </c>
      <c r="G1437" t="str">
        <f>STANDINGS_W[[#This Row],[League]]&amp;STANDINGS_W[[#This Row],[Team]]</f>
        <v>$150 Draft Champions Feb 22 1:00 pm Lg.3744Team Bright</v>
      </c>
    </row>
    <row r="1438" spans="1:7" x14ac:dyDescent="0.25">
      <c r="A1438">
        <v>1961</v>
      </c>
      <c r="B1438" t="s">
        <v>1634</v>
      </c>
      <c r="C1438" t="s">
        <v>1625</v>
      </c>
      <c r="D1438">
        <v>79</v>
      </c>
      <c r="E1438">
        <v>980.5</v>
      </c>
      <c r="F1438">
        <f t="shared" si="22"/>
        <v>12</v>
      </c>
      <c r="G1438" t="str">
        <f>STANDINGS_W[[#This Row],[League]]&amp;STANDINGS_W[[#This Row],[Team]]</f>
        <v>$150 Draft Champions Feb 22 1:00 pm Lg.3744Wang Dang Doodle Gang</v>
      </c>
    </row>
    <row r="1439" spans="1:7" x14ac:dyDescent="0.25">
      <c r="A1439">
        <v>1996</v>
      </c>
      <c r="B1439" t="s">
        <v>1628</v>
      </c>
      <c r="C1439" t="s">
        <v>1625</v>
      </c>
      <c r="D1439">
        <v>78</v>
      </c>
      <c r="E1439">
        <v>907.5</v>
      </c>
      <c r="F1439">
        <f t="shared" si="22"/>
        <v>13</v>
      </c>
      <c r="G1439" t="str">
        <f>STANDINGS_W[[#This Row],[League]]&amp;STANDINGS_W[[#This Row],[Team]]</f>
        <v>$150 Draft Champions Feb 22 1:00 pm Lg.3744JColvin FantasyAlarm</v>
      </c>
    </row>
    <row r="1440" spans="1:7" x14ac:dyDescent="0.25">
      <c r="A1440">
        <v>2761</v>
      </c>
      <c r="B1440" t="s">
        <v>1632</v>
      </c>
      <c r="C1440" t="s">
        <v>1625</v>
      </c>
      <c r="D1440">
        <v>61</v>
      </c>
      <c r="E1440">
        <v>139</v>
      </c>
      <c r="F1440">
        <f t="shared" si="22"/>
        <v>14</v>
      </c>
      <c r="G1440" t="str">
        <f>STANDINGS_W[[#This Row],[League]]&amp;STANDINGS_W[[#This Row],[Team]]</f>
        <v>$150 Draft Champions Feb 22 1:00 pm Lg.3744Albert King</v>
      </c>
    </row>
    <row r="1441" spans="1:7" x14ac:dyDescent="0.25">
      <c r="A1441">
        <v>2881</v>
      </c>
      <c r="B1441" t="s">
        <v>1630</v>
      </c>
      <c r="C1441" t="s">
        <v>1625</v>
      </c>
      <c r="D1441">
        <v>52</v>
      </c>
      <c r="E1441">
        <v>29</v>
      </c>
      <c r="F1441">
        <f t="shared" si="22"/>
        <v>15</v>
      </c>
      <c r="G1441" t="str">
        <f>STANDINGS_W[[#This Row],[League]]&amp;STANDINGS_W[[#This Row],[Team]]</f>
        <v>$150 Draft Champions Feb 22 1:00 pm Lg.3744Iron Lung</v>
      </c>
    </row>
    <row r="1442" spans="1:7" x14ac:dyDescent="0.25">
      <c r="A1442">
        <v>247</v>
      </c>
      <c r="B1442" t="s">
        <v>1641</v>
      </c>
      <c r="C1442" t="s">
        <v>1638</v>
      </c>
      <c r="D1442">
        <v>103</v>
      </c>
      <c r="E1442">
        <v>2678</v>
      </c>
      <c r="F1442">
        <f t="shared" si="22"/>
        <v>1</v>
      </c>
      <c r="G1442" t="str">
        <f>STANDINGS_W[[#This Row],[League]]&amp;STANDINGS_W[[#This Row],[Team]]</f>
        <v>$150 Draft Champions Feb 22 1:00 pm Lg.3747YITBOAT</v>
      </c>
    </row>
    <row r="1443" spans="1:7" x14ac:dyDescent="0.25">
      <c r="A1443">
        <v>263</v>
      </c>
      <c r="B1443" t="s">
        <v>1648</v>
      </c>
      <c r="C1443" t="s">
        <v>1638</v>
      </c>
      <c r="D1443">
        <v>102</v>
      </c>
      <c r="E1443">
        <v>2646.5</v>
      </c>
      <c r="F1443">
        <f t="shared" si="22"/>
        <v>2</v>
      </c>
      <c r="G1443" t="str">
        <f>STANDINGS_W[[#This Row],[League]]&amp;STANDINGS_W[[#This Row],[Team]]</f>
        <v>$150 Draft Champions Feb 22 1:00 pm Lg.3747Mastersball.com</v>
      </c>
    </row>
    <row r="1444" spans="1:7" x14ac:dyDescent="0.25">
      <c r="A1444">
        <v>271</v>
      </c>
      <c r="B1444" t="s">
        <v>1644</v>
      </c>
      <c r="C1444" t="s">
        <v>1638</v>
      </c>
      <c r="D1444">
        <v>102</v>
      </c>
      <c r="E1444">
        <v>2646.5</v>
      </c>
      <c r="F1444">
        <f t="shared" si="22"/>
        <v>3</v>
      </c>
      <c r="G1444" t="str">
        <f>STANDINGS_W[[#This Row],[League]]&amp;STANDINGS_W[[#This Row],[Team]]</f>
        <v>$150 Draft Champions Feb 22 1:00 pm Lg.3747Team Durham</v>
      </c>
    </row>
    <row r="1445" spans="1:7" x14ac:dyDescent="0.25">
      <c r="A1445">
        <v>292</v>
      </c>
      <c r="B1445" t="s">
        <v>1640</v>
      </c>
      <c r="C1445" t="s">
        <v>1638</v>
      </c>
      <c r="D1445">
        <v>101</v>
      </c>
      <c r="E1445">
        <v>2609</v>
      </c>
      <c r="F1445">
        <f t="shared" si="22"/>
        <v>4</v>
      </c>
      <c r="G1445" t="str">
        <f>STANDINGS_W[[#This Row],[League]]&amp;STANDINGS_W[[#This Row],[Team]]</f>
        <v>$150 Draft Champions Feb 22 1:00 pm Lg.3747Fantasy Phoenix II</v>
      </c>
    </row>
    <row r="1446" spans="1:7" x14ac:dyDescent="0.25">
      <c r="A1446">
        <v>1167</v>
      </c>
      <c r="B1446" t="s">
        <v>1290</v>
      </c>
      <c r="C1446" t="s">
        <v>1638</v>
      </c>
      <c r="D1446">
        <v>88</v>
      </c>
      <c r="E1446">
        <v>1779.5</v>
      </c>
      <c r="F1446">
        <f t="shared" si="22"/>
        <v>5</v>
      </c>
      <c r="G1446" t="str">
        <f>STANDINGS_W[[#This Row],[League]]&amp;STANDINGS_W[[#This Row],[Team]]</f>
        <v>$150 Draft Champions Feb 22 1:00 pm Lg.3747What Was I Thinking</v>
      </c>
    </row>
    <row r="1447" spans="1:7" x14ac:dyDescent="0.25">
      <c r="A1447">
        <v>1277</v>
      </c>
      <c r="B1447" t="s">
        <v>18</v>
      </c>
      <c r="C1447" t="s">
        <v>1638</v>
      </c>
      <c r="D1447">
        <v>86</v>
      </c>
      <c r="E1447">
        <v>1608</v>
      </c>
      <c r="F1447">
        <f t="shared" si="22"/>
        <v>6</v>
      </c>
      <c r="G1447" t="str">
        <f>STANDINGS_W[[#This Row],[League]]&amp;STANDINGS_W[[#This Row],[Team]]</f>
        <v>$150 Draft Champions Feb 22 1:00 pm Lg.3747Home Run Derbies</v>
      </c>
    </row>
    <row r="1448" spans="1:7" x14ac:dyDescent="0.25">
      <c r="A1448">
        <v>1442</v>
      </c>
      <c r="B1448" t="s">
        <v>1639</v>
      </c>
      <c r="C1448" t="s">
        <v>1638</v>
      </c>
      <c r="D1448">
        <v>85</v>
      </c>
      <c r="E1448">
        <v>1503.5</v>
      </c>
      <c r="F1448">
        <f t="shared" si="22"/>
        <v>7</v>
      </c>
      <c r="G1448" t="str">
        <f>STANDINGS_W[[#This Row],[League]]&amp;STANDINGS_W[[#This Row],[Team]]</f>
        <v>$150 Draft Champions Feb 22 1:00 pm Lg.3747The Wild Bunch</v>
      </c>
    </row>
    <row r="1449" spans="1:7" x14ac:dyDescent="0.25">
      <c r="A1449">
        <v>1528</v>
      </c>
      <c r="B1449" t="s">
        <v>726</v>
      </c>
      <c r="C1449" t="s">
        <v>1638</v>
      </c>
      <c r="D1449">
        <v>84</v>
      </c>
      <c r="E1449">
        <v>1408.5</v>
      </c>
      <c r="F1449">
        <f t="shared" si="22"/>
        <v>8</v>
      </c>
      <c r="G1449" t="str">
        <f>STANDINGS_W[[#This Row],[League]]&amp;STANDINGS_W[[#This Row],[Team]]</f>
        <v>$150 Draft Champions Feb 22 1:00 pm Lg.3747Team Warner</v>
      </c>
    </row>
    <row r="1450" spans="1:7" x14ac:dyDescent="0.25">
      <c r="A1450">
        <v>1655</v>
      </c>
      <c r="B1450" t="s">
        <v>1646</v>
      </c>
      <c r="C1450" t="s">
        <v>1638</v>
      </c>
      <c r="D1450">
        <v>82</v>
      </c>
      <c r="E1450">
        <v>1233</v>
      </c>
      <c r="F1450">
        <f t="shared" si="22"/>
        <v>9</v>
      </c>
      <c r="G1450" t="str">
        <f>STANDINGS_W[[#This Row],[League]]&amp;STANDINGS_W[[#This Row],[Team]]</f>
        <v>$150 Draft Champions Feb 22 1:00 pm Lg.3747FALCONS</v>
      </c>
    </row>
    <row r="1451" spans="1:7" x14ac:dyDescent="0.25">
      <c r="A1451">
        <v>1797</v>
      </c>
      <c r="B1451" t="s">
        <v>1645</v>
      </c>
      <c r="C1451" t="s">
        <v>1638</v>
      </c>
      <c r="D1451">
        <v>81</v>
      </c>
      <c r="E1451">
        <v>1147.5</v>
      </c>
      <c r="F1451">
        <f t="shared" si="22"/>
        <v>10</v>
      </c>
      <c r="G1451" t="str">
        <f>STANDINGS_W[[#This Row],[League]]&amp;STANDINGS_W[[#This Row],[Team]]</f>
        <v>$150 Draft Champions Feb 22 1:00 pm Lg.3747TonyC</v>
      </c>
    </row>
    <row r="1452" spans="1:7" x14ac:dyDescent="0.25">
      <c r="A1452">
        <v>1944</v>
      </c>
      <c r="B1452" t="s">
        <v>1647</v>
      </c>
      <c r="C1452" t="s">
        <v>1638</v>
      </c>
      <c r="D1452">
        <v>79</v>
      </c>
      <c r="E1452">
        <v>980.5</v>
      </c>
      <c r="F1452">
        <f t="shared" si="22"/>
        <v>11</v>
      </c>
      <c r="G1452" t="str">
        <f>STANDINGS_W[[#This Row],[League]]&amp;STANDINGS_W[[#This Row],[Team]]</f>
        <v>$150 Draft Champions Feb 22 1:00 pm Lg.3747Team Javenkoski</v>
      </c>
    </row>
    <row r="1453" spans="1:7" x14ac:dyDescent="0.25">
      <c r="A1453">
        <v>2206</v>
      </c>
      <c r="B1453" t="s">
        <v>1642</v>
      </c>
      <c r="C1453" t="s">
        <v>1638</v>
      </c>
      <c r="D1453">
        <v>75</v>
      </c>
      <c r="E1453">
        <v>679</v>
      </c>
      <c r="F1453">
        <f t="shared" si="22"/>
        <v>12</v>
      </c>
      <c r="G1453" t="str">
        <f>STANDINGS_W[[#This Row],[League]]&amp;STANDINGS_W[[#This Row],[Team]]</f>
        <v>$150 Draft Champions Feb 22 1:00 pm Lg.3747Bros B4 Hoes</v>
      </c>
    </row>
    <row r="1454" spans="1:7" x14ac:dyDescent="0.25">
      <c r="A1454">
        <v>2702</v>
      </c>
      <c r="B1454" t="s">
        <v>1189</v>
      </c>
      <c r="C1454" t="s">
        <v>1638</v>
      </c>
      <c r="D1454">
        <v>64</v>
      </c>
      <c r="E1454">
        <v>220.5</v>
      </c>
      <c r="F1454">
        <f t="shared" si="22"/>
        <v>13</v>
      </c>
      <c r="G1454" t="str">
        <f>STANDINGS_W[[#This Row],[League]]&amp;STANDINGS_W[[#This Row],[Team]]</f>
        <v>$150 Draft Champions Feb 22 1:00 pm Lg.3747Team jones</v>
      </c>
    </row>
    <row r="1455" spans="1:7" x14ac:dyDescent="0.25">
      <c r="A1455">
        <v>2704</v>
      </c>
      <c r="B1455" t="s">
        <v>1637</v>
      </c>
      <c r="C1455" t="s">
        <v>1638</v>
      </c>
      <c r="D1455">
        <v>64</v>
      </c>
      <c r="E1455">
        <v>220.5</v>
      </c>
      <c r="F1455">
        <f t="shared" si="22"/>
        <v>14</v>
      </c>
      <c r="G1455" t="str">
        <f>STANDINGS_W[[#This Row],[League]]&amp;STANDINGS_W[[#This Row],[Team]]</f>
        <v>$150 Draft Champions Feb 22 1:00 pm Lg.3747What's That</v>
      </c>
    </row>
    <row r="1456" spans="1:7" x14ac:dyDescent="0.25">
      <c r="A1456">
        <v>2814</v>
      </c>
      <c r="B1456" t="s">
        <v>1643</v>
      </c>
      <c r="C1456" t="s">
        <v>1638</v>
      </c>
      <c r="D1456">
        <v>59</v>
      </c>
      <c r="E1456">
        <v>102</v>
      </c>
      <c r="F1456">
        <f t="shared" si="22"/>
        <v>15</v>
      </c>
      <c r="G1456" t="str">
        <f>STANDINGS_W[[#This Row],[League]]&amp;STANDINGS_W[[#This Row],[Team]]</f>
        <v>$150 Draft Champions Feb 22 1:00 pm Lg.3747Team Barry</v>
      </c>
    </row>
    <row r="1457" spans="1:7" x14ac:dyDescent="0.25">
      <c r="A1457">
        <v>297</v>
      </c>
      <c r="B1457" t="s">
        <v>1651</v>
      </c>
      <c r="C1457" t="s">
        <v>1649</v>
      </c>
      <c r="D1457">
        <v>101</v>
      </c>
      <c r="E1457">
        <v>2609</v>
      </c>
      <c r="F1457">
        <f t="shared" si="22"/>
        <v>1</v>
      </c>
      <c r="G1457" t="str">
        <f>STANDINGS_W[[#This Row],[League]]&amp;STANDINGS_W[[#This Row],[Team]]</f>
        <v>$150 Draft Champions Feb 23 1:00 pm Lg.3750GimmieDat Dat</v>
      </c>
    </row>
    <row r="1458" spans="1:7" x14ac:dyDescent="0.25">
      <c r="A1458">
        <v>347</v>
      </c>
      <c r="B1458" t="s">
        <v>1653</v>
      </c>
      <c r="C1458" t="s">
        <v>1649</v>
      </c>
      <c r="D1458">
        <v>100</v>
      </c>
      <c r="E1458">
        <v>2566</v>
      </c>
      <c r="F1458">
        <f t="shared" si="22"/>
        <v>2</v>
      </c>
      <c r="G1458" t="str">
        <f>STANDINGS_W[[#This Row],[League]]&amp;STANDINGS_W[[#This Row],[Team]]</f>
        <v>$150 Draft Champions Feb 23 1:00 pm Lg.3750P-n-C Report</v>
      </c>
    </row>
    <row r="1459" spans="1:7" x14ac:dyDescent="0.25">
      <c r="A1459">
        <v>576</v>
      </c>
      <c r="B1459" t="s">
        <v>262</v>
      </c>
      <c r="C1459" t="s">
        <v>1649</v>
      </c>
      <c r="D1459">
        <v>96</v>
      </c>
      <c r="E1459">
        <v>2358</v>
      </c>
      <c r="F1459">
        <f t="shared" si="22"/>
        <v>3</v>
      </c>
      <c r="G1459" t="str">
        <f>STANDINGS_W[[#This Row],[League]]&amp;STANDINGS_W[[#This Row],[Team]]</f>
        <v>$150 Draft Champions Feb 23 1:00 pm Lg.3750Tennessee Tire</v>
      </c>
    </row>
    <row r="1460" spans="1:7" x14ac:dyDescent="0.25">
      <c r="A1460">
        <v>719</v>
      </c>
      <c r="B1460" t="s">
        <v>1655</v>
      </c>
      <c r="C1460" t="s">
        <v>1649</v>
      </c>
      <c r="D1460">
        <v>93</v>
      </c>
      <c r="E1460">
        <v>2164.5</v>
      </c>
      <c r="F1460">
        <f t="shared" si="22"/>
        <v>4</v>
      </c>
      <c r="G1460" t="str">
        <f>STANDINGS_W[[#This Row],[League]]&amp;STANDINGS_W[[#This Row],[Team]]</f>
        <v>$150 Draft Champions Feb 23 1:00 pm Lg.3750Campbell Toe II</v>
      </c>
    </row>
    <row r="1461" spans="1:7" x14ac:dyDescent="0.25">
      <c r="A1461">
        <v>827</v>
      </c>
      <c r="B1461" t="s">
        <v>409</v>
      </c>
      <c r="C1461" t="s">
        <v>1649</v>
      </c>
      <c r="D1461">
        <v>92</v>
      </c>
      <c r="E1461">
        <v>2083</v>
      </c>
      <c r="F1461">
        <f t="shared" si="22"/>
        <v>5</v>
      </c>
      <c r="G1461" t="str">
        <f>STANDINGS_W[[#This Row],[League]]&amp;STANDINGS_W[[#This Row],[Team]]</f>
        <v>$150 Draft Champions Feb 23 1:00 pm Lg.3750Perpetual Motion Squad</v>
      </c>
    </row>
    <row r="1462" spans="1:7" x14ac:dyDescent="0.25">
      <c r="A1462">
        <v>1179</v>
      </c>
      <c r="B1462" t="s">
        <v>465</v>
      </c>
      <c r="C1462" t="s">
        <v>1649</v>
      </c>
      <c r="D1462">
        <v>87</v>
      </c>
      <c r="E1462">
        <v>1700.5</v>
      </c>
      <c r="F1462">
        <f t="shared" si="22"/>
        <v>6</v>
      </c>
      <c r="G1462" t="str">
        <f>STANDINGS_W[[#This Row],[League]]&amp;STANDINGS_W[[#This Row],[Team]]</f>
        <v>$150 Draft Champions Feb 23 1:00 pm Lg.3750Cape Fear Waterman</v>
      </c>
    </row>
    <row r="1463" spans="1:7" x14ac:dyDescent="0.25">
      <c r="A1463">
        <v>1258</v>
      </c>
      <c r="B1463" t="s">
        <v>308</v>
      </c>
      <c r="C1463" t="s">
        <v>1649</v>
      </c>
      <c r="D1463">
        <v>86</v>
      </c>
      <c r="E1463">
        <v>1608</v>
      </c>
      <c r="F1463">
        <f t="shared" si="22"/>
        <v>7</v>
      </c>
      <c r="G1463" t="str">
        <f>STANDINGS_W[[#This Row],[League]]&amp;STANDINGS_W[[#This Row],[Team]]</f>
        <v>$150 Draft Champions Feb 23 1:00 pm Lg.3750Captain Crunch 5</v>
      </c>
    </row>
    <row r="1464" spans="1:7" x14ac:dyDescent="0.25">
      <c r="A1464">
        <v>1323</v>
      </c>
      <c r="B1464" t="s">
        <v>1652</v>
      </c>
      <c r="C1464" t="s">
        <v>1649</v>
      </c>
      <c r="D1464">
        <v>86</v>
      </c>
      <c r="E1464">
        <v>1608</v>
      </c>
      <c r="F1464">
        <f t="shared" si="22"/>
        <v>8</v>
      </c>
      <c r="G1464" t="str">
        <f>STANDINGS_W[[#This Row],[League]]&amp;STANDINGS_W[[#This Row],[Team]]</f>
        <v>$150 Draft Champions Feb 23 1:00 pm Lg.3750Team Kirshblum</v>
      </c>
    </row>
    <row r="1465" spans="1:7" x14ac:dyDescent="0.25">
      <c r="A1465">
        <v>1434</v>
      </c>
      <c r="B1465" t="s">
        <v>650</v>
      </c>
      <c r="C1465" t="s">
        <v>1649</v>
      </c>
      <c r="D1465">
        <v>85</v>
      </c>
      <c r="E1465">
        <v>1503.5</v>
      </c>
      <c r="F1465">
        <f t="shared" si="22"/>
        <v>9</v>
      </c>
      <c r="G1465" t="str">
        <f>STANDINGS_W[[#This Row],[League]]&amp;STANDINGS_W[[#This Row],[Team]]</f>
        <v>$150 Draft Champions Feb 23 1:00 pm Lg.3750Team Stein</v>
      </c>
    </row>
    <row r="1466" spans="1:7" x14ac:dyDescent="0.25">
      <c r="A1466">
        <v>1465</v>
      </c>
      <c r="B1466" t="s">
        <v>446</v>
      </c>
      <c r="C1466" t="s">
        <v>1649</v>
      </c>
      <c r="D1466">
        <v>84</v>
      </c>
      <c r="E1466">
        <v>1408.5</v>
      </c>
      <c r="F1466">
        <f t="shared" si="22"/>
        <v>10</v>
      </c>
      <c r="G1466" t="str">
        <f>STANDINGS_W[[#This Row],[League]]&amp;STANDINGS_W[[#This Row],[Team]]</f>
        <v>$150 Draft Champions Feb 23 1:00 pm Lg.3750Brave Warriors</v>
      </c>
    </row>
    <row r="1467" spans="1:7" x14ac:dyDescent="0.25">
      <c r="A1467">
        <v>1810</v>
      </c>
      <c r="B1467" t="s">
        <v>42</v>
      </c>
      <c r="C1467" t="s">
        <v>1649</v>
      </c>
      <c r="D1467">
        <v>80</v>
      </c>
      <c r="E1467">
        <v>1063.5</v>
      </c>
      <c r="F1467">
        <f t="shared" si="22"/>
        <v>11</v>
      </c>
      <c r="G1467" t="str">
        <f>STANDINGS_W[[#This Row],[League]]&amp;STANDINGS_W[[#This Row],[Team]]</f>
        <v>$150 Draft Champions Feb 23 1:00 pm Lg.3750CAPTAIN BODGIT</v>
      </c>
    </row>
    <row r="1468" spans="1:7" x14ac:dyDescent="0.25">
      <c r="A1468">
        <v>2146</v>
      </c>
      <c r="B1468" t="s">
        <v>1656</v>
      </c>
      <c r="C1468" t="s">
        <v>1649</v>
      </c>
      <c r="D1468">
        <v>76</v>
      </c>
      <c r="E1468">
        <v>755.5</v>
      </c>
      <c r="F1468">
        <f t="shared" si="22"/>
        <v>12</v>
      </c>
      <c r="G1468" t="str">
        <f>STANDINGS_W[[#This Row],[League]]&amp;STANDINGS_W[[#This Row],[Team]]</f>
        <v>$150 Draft Champions Feb 23 1:00 pm Lg.3750Malibu Waves 2016 (15 tm)</v>
      </c>
    </row>
    <row r="1469" spans="1:7" x14ac:dyDescent="0.25">
      <c r="A1469">
        <v>2543</v>
      </c>
      <c r="B1469" t="s">
        <v>1650</v>
      </c>
      <c r="C1469" t="s">
        <v>1649</v>
      </c>
      <c r="D1469">
        <v>68</v>
      </c>
      <c r="E1469">
        <v>358.5</v>
      </c>
      <c r="F1469">
        <f t="shared" si="22"/>
        <v>13</v>
      </c>
      <c r="G1469" t="str">
        <f>STANDINGS_W[[#This Row],[League]]&amp;STANDINGS_W[[#This Row],[Team]]</f>
        <v>$150 Draft Champions Feb 23 1:00 pm Lg.3750Greenwave</v>
      </c>
    </row>
    <row r="1470" spans="1:7" x14ac:dyDescent="0.25">
      <c r="A1470">
        <v>2593</v>
      </c>
      <c r="B1470" t="s">
        <v>1657</v>
      </c>
      <c r="C1470" t="s">
        <v>1649</v>
      </c>
      <c r="D1470">
        <v>67</v>
      </c>
      <c r="E1470">
        <v>321.5</v>
      </c>
      <c r="F1470">
        <f t="shared" si="22"/>
        <v>14</v>
      </c>
      <c r="G1470" t="str">
        <f>STANDINGS_W[[#This Row],[League]]&amp;STANDINGS_W[[#This Row],[Team]]</f>
        <v>$150 Draft Champions Feb 23 1:00 pm Lg.3750Reverse Cowgill 0223</v>
      </c>
    </row>
    <row r="1471" spans="1:7" x14ac:dyDescent="0.25">
      <c r="A1471">
        <v>2863</v>
      </c>
      <c r="B1471" t="s">
        <v>46</v>
      </c>
      <c r="C1471" t="s">
        <v>1649</v>
      </c>
      <c r="D1471">
        <v>55</v>
      </c>
      <c r="E1471">
        <v>48.5</v>
      </c>
      <c r="F1471">
        <f t="shared" si="22"/>
        <v>15</v>
      </c>
      <c r="G1471" t="str">
        <f>STANDINGS_W[[#This Row],[League]]&amp;STANDINGS_W[[#This Row],[Team]]</f>
        <v>$150 Draft Champions Feb 23 1:00 pm Lg.3750Team Menna</v>
      </c>
    </row>
    <row r="1472" spans="1:7" x14ac:dyDescent="0.25">
      <c r="A1472">
        <v>228</v>
      </c>
      <c r="B1472" t="s">
        <v>1667</v>
      </c>
      <c r="C1472" t="s">
        <v>1659</v>
      </c>
      <c r="D1472">
        <v>103</v>
      </c>
      <c r="E1472">
        <v>2678</v>
      </c>
      <c r="F1472">
        <f t="shared" si="22"/>
        <v>1</v>
      </c>
      <c r="G1472" t="str">
        <f>STANDINGS_W[[#This Row],[League]]&amp;STANDINGS_W[[#This Row],[Team]]</f>
        <v>$150 Draft Champions Feb 23 1:00 pm Lg.3751Honey Nut Berrios</v>
      </c>
    </row>
    <row r="1473" spans="1:7" x14ac:dyDescent="0.25">
      <c r="A1473">
        <v>1007</v>
      </c>
      <c r="B1473" t="s">
        <v>205</v>
      </c>
      <c r="C1473" t="s">
        <v>1659</v>
      </c>
      <c r="D1473">
        <v>90</v>
      </c>
      <c r="E1473">
        <v>1929</v>
      </c>
      <c r="F1473">
        <f t="shared" si="22"/>
        <v>2</v>
      </c>
      <c r="G1473" t="str">
        <f>STANDINGS_W[[#This Row],[League]]&amp;STANDINGS_W[[#This Row],[Team]]</f>
        <v>$150 Draft Champions Feb 23 1:00 pm Lg.3751Team Sloan</v>
      </c>
    </row>
    <row r="1474" spans="1:7" x14ac:dyDescent="0.25">
      <c r="A1474">
        <v>1017</v>
      </c>
      <c r="B1474" t="s">
        <v>455</v>
      </c>
      <c r="C1474" t="s">
        <v>1659</v>
      </c>
      <c r="D1474">
        <v>90</v>
      </c>
      <c r="E1474">
        <v>1929</v>
      </c>
      <c r="F1474">
        <f t="shared" si="22"/>
        <v>3</v>
      </c>
      <c r="G1474" t="str">
        <f>STANDINGS_W[[#This Row],[League]]&amp;STANDINGS_W[[#This Row],[Team]]</f>
        <v>$150 Draft Champions Feb 23 1:00 pm Lg.3751The Warlocks</v>
      </c>
    </row>
    <row r="1475" spans="1:7" x14ac:dyDescent="0.25">
      <c r="A1475">
        <v>1111</v>
      </c>
      <c r="B1475" t="s">
        <v>1661</v>
      </c>
      <c r="C1475" t="s">
        <v>1659</v>
      </c>
      <c r="D1475">
        <v>88</v>
      </c>
      <c r="E1475">
        <v>1779.5</v>
      </c>
      <c r="F1475">
        <f t="shared" ref="F1475:F1538" si="23">IF(C1475=C1474,F1474+1,1)</f>
        <v>4</v>
      </c>
      <c r="G1475" t="str">
        <f>STANDINGS_W[[#This Row],[League]]&amp;STANDINGS_W[[#This Row],[Team]]</f>
        <v>$150 Draft Champions Feb 23 1:00 pm Lg.3751Duda RIght Thing</v>
      </c>
    </row>
    <row r="1476" spans="1:7" x14ac:dyDescent="0.25">
      <c r="A1476">
        <v>1243</v>
      </c>
      <c r="B1476" t="s">
        <v>1663</v>
      </c>
      <c r="C1476" t="s">
        <v>1659</v>
      </c>
      <c r="D1476">
        <v>87</v>
      </c>
      <c r="E1476">
        <v>1700.5</v>
      </c>
      <c r="F1476">
        <f t="shared" si="23"/>
        <v>5</v>
      </c>
      <c r="G1476" t="str">
        <f>STANDINGS_W[[#This Row],[League]]&amp;STANDINGS_W[[#This Row],[Team]]</f>
        <v>$150 Draft Champions Feb 23 1:00 pm Lg.3751Wade Boggs Style</v>
      </c>
    </row>
    <row r="1477" spans="1:7" x14ac:dyDescent="0.25">
      <c r="A1477">
        <v>1256</v>
      </c>
      <c r="B1477" t="s">
        <v>1662</v>
      </c>
      <c r="C1477" t="s">
        <v>1659</v>
      </c>
      <c r="D1477">
        <v>86</v>
      </c>
      <c r="E1477">
        <v>1608</v>
      </c>
      <c r="F1477">
        <f t="shared" si="23"/>
        <v>6</v>
      </c>
      <c r="G1477" t="str">
        <f>STANDINGS_W[[#This Row],[League]]&amp;STANDINGS_W[[#This Row],[Team]]</f>
        <v>$150 Draft Champions Feb 23 1:00 pm Lg.3751Beachbums</v>
      </c>
    </row>
    <row r="1478" spans="1:7" x14ac:dyDescent="0.25">
      <c r="A1478">
        <v>1687</v>
      </c>
      <c r="B1478" t="s">
        <v>1660</v>
      </c>
      <c r="C1478" t="s">
        <v>1659</v>
      </c>
      <c r="D1478">
        <v>82</v>
      </c>
      <c r="E1478">
        <v>1233</v>
      </c>
      <c r="F1478">
        <f t="shared" si="23"/>
        <v>7</v>
      </c>
      <c r="G1478" t="str">
        <f>STANDINGS_W[[#This Row],[League]]&amp;STANDINGS_W[[#This Row],[Team]]</f>
        <v>$150 Draft Champions Feb 23 1:00 pm Lg.3751Sam's Club</v>
      </c>
    </row>
    <row r="1479" spans="1:7" x14ac:dyDescent="0.25">
      <c r="A1479">
        <v>1701</v>
      </c>
      <c r="B1479" t="s">
        <v>1658</v>
      </c>
      <c r="C1479" t="s">
        <v>1659</v>
      </c>
      <c r="D1479">
        <v>82</v>
      </c>
      <c r="E1479">
        <v>1233</v>
      </c>
      <c r="F1479">
        <f t="shared" si="23"/>
        <v>8</v>
      </c>
      <c r="G1479" t="str">
        <f>STANDINGS_W[[#This Row],[League]]&amp;STANDINGS_W[[#This Row],[Team]]</f>
        <v>$150 Draft Champions Feb 23 1:00 pm Lg.3751Team Hamon</v>
      </c>
    </row>
    <row r="1480" spans="1:7" x14ac:dyDescent="0.25">
      <c r="A1480">
        <v>1791</v>
      </c>
      <c r="B1480" t="s">
        <v>271</v>
      </c>
      <c r="C1480" t="s">
        <v>1659</v>
      </c>
      <c r="D1480">
        <v>81</v>
      </c>
      <c r="E1480">
        <v>1147.5</v>
      </c>
      <c r="F1480">
        <f t="shared" si="23"/>
        <v>9</v>
      </c>
      <c r="G1480" t="str">
        <f>STANDINGS_W[[#This Row],[League]]&amp;STANDINGS_W[[#This Row],[Team]]</f>
        <v>$150 Draft Champions Feb 23 1:00 pm Lg.3751Team brace</v>
      </c>
    </row>
    <row r="1481" spans="1:7" x14ac:dyDescent="0.25">
      <c r="A1481">
        <v>1845</v>
      </c>
      <c r="B1481" t="s">
        <v>1664</v>
      </c>
      <c r="C1481" t="s">
        <v>1659</v>
      </c>
      <c r="D1481">
        <v>80</v>
      </c>
      <c r="E1481">
        <v>1063.5</v>
      </c>
      <c r="F1481">
        <f t="shared" si="23"/>
        <v>10</v>
      </c>
      <c r="G1481" t="str">
        <f>STANDINGS_W[[#This Row],[League]]&amp;STANDINGS_W[[#This Row],[Team]]</f>
        <v>$150 Draft Champions Feb 23 1:00 pm Lg.3751Pine Riders</v>
      </c>
    </row>
    <row r="1482" spans="1:7" x14ac:dyDescent="0.25">
      <c r="A1482">
        <v>1886</v>
      </c>
      <c r="B1482" t="s">
        <v>1665</v>
      </c>
      <c r="C1482" t="s">
        <v>1659</v>
      </c>
      <c r="D1482">
        <v>80</v>
      </c>
      <c r="E1482">
        <v>1063.5</v>
      </c>
      <c r="F1482">
        <f t="shared" si="23"/>
        <v>11</v>
      </c>
      <c r="G1482" t="str">
        <f>STANDINGS_W[[#This Row],[League]]&amp;STANDINGS_W[[#This Row],[Team]]</f>
        <v>$150 Draft Champions Feb 23 1:00 pm Lg.3751Traylor Dukes</v>
      </c>
    </row>
    <row r="1483" spans="1:7" x14ac:dyDescent="0.25">
      <c r="A1483">
        <v>2123</v>
      </c>
      <c r="B1483" t="s">
        <v>1666</v>
      </c>
      <c r="C1483" t="s">
        <v>1659</v>
      </c>
      <c r="D1483">
        <v>76</v>
      </c>
      <c r="E1483">
        <v>755.5</v>
      </c>
      <c r="F1483">
        <f t="shared" si="23"/>
        <v>12</v>
      </c>
      <c r="G1483" t="str">
        <f>STANDINGS_W[[#This Row],[League]]&amp;STANDINGS_W[[#This Row],[Team]]</f>
        <v>$150 Draft Champions Feb 23 1:00 pm Lg.3751Big Bad Wolf</v>
      </c>
    </row>
    <row r="1484" spans="1:7" x14ac:dyDescent="0.25">
      <c r="A1484">
        <v>2301</v>
      </c>
      <c r="B1484" t="s">
        <v>592</v>
      </c>
      <c r="C1484" t="s">
        <v>1659</v>
      </c>
      <c r="D1484">
        <v>74</v>
      </c>
      <c r="E1484">
        <v>621</v>
      </c>
      <c r="F1484">
        <f t="shared" si="23"/>
        <v>13</v>
      </c>
      <c r="G1484" t="str">
        <f>STANDINGS_W[[#This Row],[League]]&amp;STANDINGS_W[[#This Row],[Team]]</f>
        <v>$150 Draft Champions Feb 23 1:00 pm Lg.3751Team Bennette</v>
      </c>
    </row>
    <row r="1485" spans="1:7" x14ac:dyDescent="0.25">
      <c r="A1485">
        <v>2315</v>
      </c>
      <c r="B1485" t="s">
        <v>406</v>
      </c>
      <c r="C1485" t="s">
        <v>1659</v>
      </c>
      <c r="D1485">
        <v>73</v>
      </c>
      <c r="E1485">
        <v>576</v>
      </c>
      <c r="F1485">
        <f t="shared" si="23"/>
        <v>14</v>
      </c>
      <c r="G1485" t="str">
        <f>STANDINGS_W[[#This Row],[League]]&amp;STANDINGS_W[[#This Row],[Team]]</f>
        <v>$150 Draft Champions Feb 23 1:00 pm Lg.375150 Rounds and Pray</v>
      </c>
    </row>
    <row r="1486" spans="1:7" x14ac:dyDescent="0.25">
      <c r="A1486">
        <v>2887</v>
      </c>
      <c r="B1486" t="s">
        <v>15</v>
      </c>
      <c r="C1486" t="s">
        <v>1659</v>
      </c>
      <c r="D1486">
        <v>51</v>
      </c>
      <c r="E1486">
        <v>23.5</v>
      </c>
      <c r="F1486">
        <f t="shared" si="23"/>
        <v>15</v>
      </c>
      <c r="G1486" t="str">
        <f>STANDINGS_W[[#This Row],[League]]&amp;STANDINGS_W[[#This Row],[Team]]</f>
        <v>$150 Draft Champions Feb 23 1:00 pm Lg.3751SOUTHERN IMAGE</v>
      </c>
    </row>
    <row r="1487" spans="1:7" x14ac:dyDescent="0.25">
      <c r="A1487">
        <v>131</v>
      </c>
      <c r="B1487" t="s">
        <v>1678</v>
      </c>
      <c r="C1487" t="s">
        <v>1668</v>
      </c>
      <c r="D1487">
        <v>107</v>
      </c>
      <c r="E1487">
        <v>2775.5</v>
      </c>
      <c r="F1487">
        <f t="shared" si="23"/>
        <v>1</v>
      </c>
      <c r="G1487" t="str">
        <f>STANDINGS_W[[#This Row],[League]]&amp;STANDINGS_W[[#This Row],[Team]]</f>
        <v>$150 Draft Champions Feb 24 1:00 pm Lg.3753Hemmy Wawas</v>
      </c>
    </row>
    <row r="1488" spans="1:7" x14ac:dyDescent="0.25">
      <c r="A1488">
        <v>160</v>
      </c>
      <c r="B1488" t="s">
        <v>1679</v>
      </c>
      <c r="C1488" t="s">
        <v>1668</v>
      </c>
      <c r="D1488">
        <v>106</v>
      </c>
      <c r="E1488">
        <v>2752</v>
      </c>
      <c r="F1488">
        <f t="shared" si="23"/>
        <v>2</v>
      </c>
      <c r="G1488" t="str">
        <f>STANDINGS_W[[#This Row],[League]]&amp;STANDINGS_W[[#This Row],[Team]]</f>
        <v>$150 Draft Champions Feb 24 1:00 pm Lg.3753Little Caleb DC</v>
      </c>
    </row>
    <row r="1489" spans="1:7" x14ac:dyDescent="0.25">
      <c r="A1489">
        <v>491</v>
      </c>
      <c r="B1489" t="s">
        <v>1672</v>
      </c>
      <c r="C1489" t="s">
        <v>1668</v>
      </c>
      <c r="D1489">
        <v>97</v>
      </c>
      <c r="E1489">
        <v>2416.5</v>
      </c>
      <c r="F1489">
        <f t="shared" si="23"/>
        <v>3</v>
      </c>
      <c r="G1489" t="str">
        <f>STANDINGS_W[[#This Row],[League]]&amp;STANDINGS_W[[#This Row],[Team]]</f>
        <v>$150 Draft Champions Feb 24 1:00 pm Lg.3753O Pack</v>
      </c>
    </row>
    <row r="1490" spans="1:7" x14ac:dyDescent="0.25">
      <c r="A1490">
        <v>501</v>
      </c>
      <c r="B1490" t="s">
        <v>1680</v>
      </c>
      <c r="C1490" t="s">
        <v>1668</v>
      </c>
      <c r="D1490">
        <v>97</v>
      </c>
      <c r="E1490">
        <v>2416.5</v>
      </c>
      <c r="F1490">
        <f t="shared" si="23"/>
        <v>4</v>
      </c>
      <c r="G1490" t="str">
        <f>STANDINGS_W[[#This Row],[League]]&amp;STANDINGS_W[[#This Row],[Team]]</f>
        <v>$150 Draft Champions Feb 24 1:00 pm Lg.3753Stoke</v>
      </c>
    </row>
    <row r="1491" spans="1:7" x14ac:dyDescent="0.25">
      <c r="A1491">
        <v>517</v>
      </c>
      <c r="B1491" t="s">
        <v>1675</v>
      </c>
      <c r="C1491" t="s">
        <v>1668</v>
      </c>
      <c r="D1491">
        <v>97</v>
      </c>
      <c r="E1491">
        <v>2416.5</v>
      </c>
      <c r="F1491">
        <f t="shared" si="23"/>
        <v>5</v>
      </c>
      <c r="G1491" t="str">
        <f>STANDINGS_W[[#This Row],[League]]&amp;STANDINGS_W[[#This Row],[Team]]</f>
        <v>$150 Draft Champions Feb 24 1:00 pm Lg.3753Yard Clippings</v>
      </c>
    </row>
    <row r="1492" spans="1:7" x14ac:dyDescent="0.25">
      <c r="A1492">
        <v>536</v>
      </c>
      <c r="B1492" t="s">
        <v>1677</v>
      </c>
      <c r="C1492" t="s">
        <v>1668</v>
      </c>
      <c r="D1492">
        <v>96</v>
      </c>
      <c r="E1492">
        <v>2358</v>
      </c>
      <c r="F1492">
        <f t="shared" si="23"/>
        <v>6</v>
      </c>
      <c r="G1492" t="str">
        <f>STANDINGS_W[[#This Row],[League]]&amp;STANDINGS_W[[#This Row],[Team]]</f>
        <v>$150 Draft Champions Feb 24 1:00 pm Lg.3753Dudie Bugs</v>
      </c>
    </row>
    <row r="1493" spans="1:7" x14ac:dyDescent="0.25">
      <c r="A1493">
        <v>1016</v>
      </c>
      <c r="B1493" t="s">
        <v>1669</v>
      </c>
      <c r="C1493" t="s">
        <v>1668</v>
      </c>
      <c r="D1493">
        <v>90</v>
      </c>
      <c r="E1493">
        <v>1929</v>
      </c>
      <c r="F1493">
        <f t="shared" si="23"/>
        <v>7</v>
      </c>
      <c r="G1493" t="str">
        <f>STANDINGS_W[[#This Row],[League]]&amp;STANDINGS_W[[#This Row],[Team]]</f>
        <v>$150 Draft Champions Feb 24 1:00 pm Lg.3753The Other Guys</v>
      </c>
    </row>
    <row r="1494" spans="1:7" x14ac:dyDescent="0.25">
      <c r="A1494">
        <v>1382</v>
      </c>
      <c r="B1494" t="s">
        <v>154</v>
      </c>
      <c r="C1494" t="s">
        <v>1668</v>
      </c>
      <c r="D1494">
        <v>85</v>
      </c>
      <c r="E1494">
        <v>1503.5</v>
      </c>
      <c r="F1494">
        <f t="shared" si="23"/>
        <v>8</v>
      </c>
      <c r="G1494" t="str">
        <f>STANDINGS_W[[#This Row],[League]]&amp;STANDINGS_W[[#This Row],[Team]]</f>
        <v>$150 Draft Champions Feb 24 1:00 pm Lg.3753GLG20s</v>
      </c>
    </row>
    <row r="1495" spans="1:7" x14ac:dyDescent="0.25">
      <c r="A1495">
        <v>1433</v>
      </c>
      <c r="B1495" t="s">
        <v>1681</v>
      </c>
      <c r="C1495" t="s">
        <v>1668</v>
      </c>
      <c r="D1495">
        <v>85</v>
      </c>
      <c r="E1495">
        <v>1503.5</v>
      </c>
      <c r="F1495">
        <f t="shared" si="23"/>
        <v>9</v>
      </c>
      <c r="G1495" t="str">
        <f>STANDINGS_W[[#This Row],[League]]&amp;STANDINGS_W[[#This Row],[Team]]</f>
        <v>$150 Draft Champions Feb 24 1:00 pm Lg.3753Team Simone</v>
      </c>
    </row>
    <row r="1496" spans="1:7" x14ac:dyDescent="0.25">
      <c r="A1496">
        <v>2130</v>
      </c>
      <c r="B1496" t="s">
        <v>1676</v>
      </c>
      <c r="C1496" t="s">
        <v>1668</v>
      </c>
      <c r="D1496">
        <v>76</v>
      </c>
      <c r="E1496">
        <v>755.5</v>
      </c>
      <c r="F1496">
        <f t="shared" si="23"/>
        <v>10</v>
      </c>
      <c r="G1496" t="str">
        <f>STANDINGS_W[[#This Row],[League]]&amp;STANDINGS_W[[#This Row],[Team]]</f>
        <v>$150 Draft Champions Feb 24 1:00 pm Lg.3753DC xxx</v>
      </c>
    </row>
    <row r="1497" spans="1:7" x14ac:dyDescent="0.25">
      <c r="A1497">
        <v>2549</v>
      </c>
      <c r="B1497" t="s">
        <v>195</v>
      </c>
      <c r="C1497" t="s">
        <v>1668</v>
      </c>
      <c r="D1497">
        <v>68</v>
      </c>
      <c r="E1497">
        <v>358.5</v>
      </c>
      <c r="F1497">
        <f t="shared" si="23"/>
        <v>11</v>
      </c>
      <c r="G1497" t="str">
        <f>STANDINGS_W[[#This Row],[League]]&amp;STANDINGS_W[[#This Row],[Team]]</f>
        <v>$150 Draft Champions Feb 24 1:00 pm Lg.3753Southern Comfort</v>
      </c>
    </row>
    <row r="1498" spans="1:7" x14ac:dyDescent="0.25">
      <c r="A1498">
        <v>2579</v>
      </c>
      <c r="B1498" t="s">
        <v>1673</v>
      </c>
      <c r="C1498" t="s">
        <v>1668</v>
      </c>
      <c r="D1498">
        <v>67</v>
      </c>
      <c r="E1498">
        <v>321.5</v>
      </c>
      <c r="F1498">
        <f t="shared" si="23"/>
        <v>12</v>
      </c>
      <c r="G1498" t="str">
        <f>STANDINGS_W[[#This Row],[League]]&amp;STANDINGS_W[[#This Row],[Team]]</f>
        <v>$150 Draft Champions Feb 24 1:00 pm Lg.3753Corked Bat Smashers</v>
      </c>
    </row>
    <row r="1499" spans="1:7" x14ac:dyDescent="0.25">
      <c r="A1499">
        <v>2596</v>
      </c>
      <c r="B1499" t="s">
        <v>1671</v>
      </c>
      <c r="C1499" t="s">
        <v>1668</v>
      </c>
      <c r="D1499">
        <v>67</v>
      </c>
      <c r="E1499">
        <v>321.5</v>
      </c>
      <c r="F1499">
        <f t="shared" si="23"/>
        <v>13</v>
      </c>
      <c r="G1499" t="str">
        <f>STANDINGS_W[[#This Row],[League]]&amp;STANDINGS_W[[#This Row],[Team]]</f>
        <v>$150 Draft Champions Feb 24 1:00 pm Lg.3753Scott's Tots</v>
      </c>
    </row>
    <row r="1500" spans="1:7" x14ac:dyDescent="0.25">
      <c r="A1500">
        <v>2759</v>
      </c>
      <c r="B1500" t="s">
        <v>1674</v>
      </c>
      <c r="C1500" t="s">
        <v>1668</v>
      </c>
      <c r="D1500">
        <v>62</v>
      </c>
      <c r="E1500">
        <v>166</v>
      </c>
      <c r="F1500">
        <f t="shared" si="23"/>
        <v>14</v>
      </c>
      <c r="G1500" t="str">
        <f>STANDINGS_W[[#This Row],[League]]&amp;STANDINGS_W[[#This Row],[Team]]</f>
        <v>$150 Draft Champions Feb 24 1:00 pm Lg.3753Vermont Reds</v>
      </c>
    </row>
    <row r="1501" spans="1:7" x14ac:dyDescent="0.25">
      <c r="A1501">
        <v>2783</v>
      </c>
      <c r="B1501" t="s">
        <v>1670</v>
      </c>
      <c r="C1501" t="s">
        <v>1668</v>
      </c>
      <c r="D1501">
        <v>61</v>
      </c>
      <c r="E1501">
        <v>139</v>
      </c>
      <c r="F1501">
        <f t="shared" si="23"/>
        <v>15</v>
      </c>
      <c r="G1501" t="str">
        <f>STANDINGS_W[[#This Row],[League]]&amp;STANDINGS_W[[#This Row],[Team]]</f>
        <v>$150 Draft Champions Feb 24 1:00 pm Lg.3753UMCanes</v>
      </c>
    </row>
    <row r="1502" spans="1:7" x14ac:dyDescent="0.25">
      <c r="A1502">
        <v>74</v>
      </c>
      <c r="B1502" t="s">
        <v>1688</v>
      </c>
      <c r="C1502" t="s">
        <v>1683</v>
      </c>
      <c r="D1502">
        <v>111</v>
      </c>
      <c r="E1502">
        <v>2838.5</v>
      </c>
      <c r="F1502">
        <f t="shared" si="23"/>
        <v>1</v>
      </c>
      <c r="G1502" t="str">
        <f>STANDINGS_W[[#This Row],[League]]&amp;STANDINGS_W[[#This Row],[Team]]</f>
        <v>$150 Draft Champions Feb 24 1:00 pm Lg.3754Makin Babies</v>
      </c>
    </row>
    <row r="1503" spans="1:7" x14ac:dyDescent="0.25">
      <c r="A1503">
        <v>126</v>
      </c>
      <c r="B1503" t="s">
        <v>1687</v>
      </c>
      <c r="C1503" t="s">
        <v>1683</v>
      </c>
      <c r="D1503">
        <v>107</v>
      </c>
      <c r="E1503">
        <v>2775.5</v>
      </c>
      <c r="F1503">
        <f t="shared" si="23"/>
        <v>2</v>
      </c>
      <c r="G1503" t="str">
        <f>STANDINGS_W[[#This Row],[League]]&amp;STANDINGS_W[[#This Row],[Team]]</f>
        <v>$150 Draft Champions Feb 24 1:00 pm Lg.3754$hit &amp; Run</v>
      </c>
    </row>
    <row r="1504" spans="1:7" x14ac:dyDescent="0.25">
      <c r="A1504">
        <v>559</v>
      </c>
      <c r="B1504" t="s">
        <v>1682</v>
      </c>
      <c r="C1504" t="s">
        <v>1683</v>
      </c>
      <c r="D1504">
        <v>96</v>
      </c>
      <c r="E1504">
        <v>2358</v>
      </c>
      <c r="F1504">
        <f t="shared" si="23"/>
        <v>3</v>
      </c>
      <c r="G1504" t="str">
        <f>STANDINGS_W[[#This Row],[League]]&amp;STANDINGS_W[[#This Row],[Team]]</f>
        <v>$150 Draft Champions Feb 24 1:00 pm Lg.3754Scratch That Itch</v>
      </c>
    </row>
    <row r="1505" spans="1:7" x14ac:dyDescent="0.25">
      <c r="A1505">
        <v>589</v>
      </c>
      <c r="B1505" t="s">
        <v>1695</v>
      </c>
      <c r="C1505" t="s">
        <v>1683</v>
      </c>
      <c r="D1505">
        <v>95</v>
      </c>
      <c r="E1505">
        <v>2298</v>
      </c>
      <c r="F1505">
        <f t="shared" si="23"/>
        <v>4</v>
      </c>
      <c r="G1505" t="str">
        <f>STANDINGS_W[[#This Row],[League]]&amp;STANDINGS_W[[#This Row],[Team]]</f>
        <v>$150 Draft Champions Feb 24 1:00 pm Lg.37543 of Paper 2 of Coin</v>
      </c>
    </row>
    <row r="1506" spans="1:7" x14ac:dyDescent="0.25">
      <c r="A1506">
        <v>791</v>
      </c>
      <c r="B1506" t="s">
        <v>1684</v>
      </c>
      <c r="C1506" t="s">
        <v>1683</v>
      </c>
      <c r="D1506">
        <v>92</v>
      </c>
      <c r="E1506">
        <v>2083</v>
      </c>
      <c r="F1506">
        <f t="shared" si="23"/>
        <v>5</v>
      </c>
      <c r="G1506" t="str">
        <f>STANDINGS_W[[#This Row],[League]]&amp;STANDINGS_W[[#This Row],[Team]]</f>
        <v>$150 Draft Champions Feb 24 1:00 pm Lg.3754Baby Bull, Cha Cha</v>
      </c>
    </row>
    <row r="1507" spans="1:7" x14ac:dyDescent="0.25">
      <c r="A1507">
        <v>1011</v>
      </c>
      <c r="B1507" t="s">
        <v>488</v>
      </c>
      <c r="C1507" t="s">
        <v>1683</v>
      </c>
      <c r="D1507">
        <v>90</v>
      </c>
      <c r="E1507">
        <v>1929</v>
      </c>
      <c r="F1507">
        <f t="shared" si="23"/>
        <v>6</v>
      </c>
      <c r="G1507" t="str">
        <f>STANDINGS_W[[#This Row],[League]]&amp;STANDINGS_W[[#This Row],[Team]]</f>
        <v>$150 Draft Champions Feb 24 1:00 pm Lg.3754The AC Apocalypse</v>
      </c>
    </row>
    <row r="1508" spans="1:7" x14ac:dyDescent="0.25">
      <c r="A1508">
        <v>1251</v>
      </c>
      <c r="B1508" t="s">
        <v>1693</v>
      </c>
      <c r="C1508" t="s">
        <v>1683</v>
      </c>
      <c r="D1508">
        <v>86</v>
      </c>
      <c r="E1508">
        <v>1608</v>
      </c>
      <c r="F1508">
        <f t="shared" si="23"/>
        <v>7</v>
      </c>
      <c r="G1508" t="str">
        <f>STANDINGS_W[[#This Row],[League]]&amp;STANDINGS_W[[#This Row],[Team]]</f>
        <v>$150 Draft Champions Feb 24 1:00 pm Lg.3754ADP All Stars</v>
      </c>
    </row>
    <row r="1509" spans="1:7" x14ac:dyDescent="0.25">
      <c r="A1509">
        <v>1360</v>
      </c>
      <c r="B1509" t="s">
        <v>1694</v>
      </c>
      <c r="C1509" t="s">
        <v>1683</v>
      </c>
      <c r="D1509">
        <v>85</v>
      </c>
      <c r="E1509">
        <v>1503.5</v>
      </c>
      <c r="F1509">
        <f t="shared" si="23"/>
        <v>8</v>
      </c>
      <c r="G1509" t="str">
        <f>STANDINGS_W[[#This Row],[League]]&amp;STANDINGS_W[[#This Row],[Team]]</f>
        <v>$150 Draft Champions Feb 24 1:00 pm Lg.3754B.O.F.</v>
      </c>
    </row>
    <row r="1510" spans="1:7" x14ac:dyDescent="0.25">
      <c r="A1510">
        <v>1633</v>
      </c>
      <c r="B1510" t="s">
        <v>1685</v>
      </c>
      <c r="C1510" t="s">
        <v>1683</v>
      </c>
      <c r="D1510">
        <v>82</v>
      </c>
      <c r="E1510">
        <v>1233</v>
      </c>
      <c r="F1510">
        <f t="shared" si="23"/>
        <v>9</v>
      </c>
      <c r="G1510" t="str">
        <f>STANDINGS_W[[#This Row],[League]]&amp;STANDINGS_W[[#This Row],[Team]]</f>
        <v>$150 Draft Champions Feb 24 1:00 pm Lg.37544dakids</v>
      </c>
    </row>
    <row r="1511" spans="1:7" x14ac:dyDescent="0.25">
      <c r="A1511">
        <v>2012</v>
      </c>
      <c r="B1511" t="s">
        <v>1690</v>
      </c>
      <c r="C1511" t="s">
        <v>1683</v>
      </c>
      <c r="D1511">
        <v>78</v>
      </c>
      <c r="E1511">
        <v>907.5</v>
      </c>
      <c r="F1511">
        <f t="shared" si="23"/>
        <v>10</v>
      </c>
      <c r="G1511" t="str">
        <f>STANDINGS_W[[#This Row],[League]]&amp;STANDINGS_W[[#This Row],[Team]]</f>
        <v>$150 Draft Champions Feb 24 1:00 pm Lg.3754Stick It Up UR Pujols</v>
      </c>
    </row>
    <row r="1512" spans="1:7" x14ac:dyDescent="0.25">
      <c r="A1512">
        <v>2030</v>
      </c>
      <c r="B1512" t="s">
        <v>1686</v>
      </c>
      <c r="C1512" t="s">
        <v>1683</v>
      </c>
      <c r="D1512">
        <v>78</v>
      </c>
      <c r="E1512">
        <v>907.5</v>
      </c>
      <c r="F1512">
        <f t="shared" si="23"/>
        <v>11</v>
      </c>
      <c r="G1512" t="str">
        <f>STANDINGS_W[[#This Row],[League]]&amp;STANDINGS_W[[#This Row],[Team]]</f>
        <v>$150 Draft Champions Feb 24 1:00 pm Lg.3754Unplug the Technology</v>
      </c>
    </row>
    <row r="1513" spans="1:7" x14ac:dyDescent="0.25">
      <c r="A1513">
        <v>2078</v>
      </c>
      <c r="B1513" t="s">
        <v>1696</v>
      </c>
      <c r="C1513" t="s">
        <v>1683</v>
      </c>
      <c r="D1513">
        <v>77</v>
      </c>
      <c r="E1513">
        <v>836</v>
      </c>
      <c r="F1513">
        <f t="shared" si="23"/>
        <v>12</v>
      </c>
      <c r="G1513" t="str">
        <f>STANDINGS_W[[#This Row],[League]]&amp;STANDINGS_W[[#This Row],[Team]]</f>
        <v>$150 Draft Champions Feb 24 1:00 pm Lg.3754RickReedFanclub</v>
      </c>
    </row>
    <row r="1514" spans="1:7" x14ac:dyDescent="0.25">
      <c r="A1514">
        <v>2370</v>
      </c>
      <c r="B1514" t="s">
        <v>1692</v>
      </c>
      <c r="C1514" t="s">
        <v>1683</v>
      </c>
      <c r="D1514">
        <v>72</v>
      </c>
      <c r="E1514">
        <v>532</v>
      </c>
      <c r="F1514">
        <f t="shared" si="23"/>
        <v>13</v>
      </c>
      <c r="G1514" t="str">
        <f>STANDINGS_W[[#This Row],[League]]&amp;STANDINGS_W[[#This Row],[Team]]</f>
        <v>$150 Draft Champions Feb 24 1:00 pm Lg.3754Kitten in a top hat</v>
      </c>
    </row>
    <row r="1515" spans="1:7" x14ac:dyDescent="0.25">
      <c r="A1515">
        <v>2841</v>
      </c>
      <c r="B1515" t="s">
        <v>1689</v>
      </c>
      <c r="C1515" t="s">
        <v>1683</v>
      </c>
      <c r="D1515">
        <v>57</v>
      </c>
      <c r="E1515">
        <v>74</v>
      </c>
      <c r="F1515">
        <f t="shared" si="23"/>
        <v>14</v>
      </c>
      <c r="G1515" t="str">
        <f>STANDINGS_W[[#This Row],[League]]&amp;STANDINGS_W[[#This Row],[Team]]</f>
        <v>$150 Draft Champions Feb 24 1:00 pm Lg.3754The Chosen Few</v>
      </c>
    </row>
    <row r="1516" spans="1:7" x14ac:dyDescent="0.25">
      <c r="A1516">
        <v>2865</v>
      </c>
      <c r="B1516" t="s">
        <v>1691</v>
      </c>
      <c r="C1516" t="s">
        <v>1683</v>
      </c>
      <c r="D1516">
        <v>54</v>
      </c>
      <c r="E1516">
        <v>43.5</v>
      </c>
      <c r="F1516">
        <f t="shared" si="23"/>
        <v>15</v>
      </c>
      <c r="G1516" t="str">
        <f>STANDINGS_W[[#This Row],[League]]&amp;STANDINGS_W[[#This Row],[Team]]</f>
        <v>$150 Draft Champions Feb 24 1:00 pm Lg.3754Diamond Dogs</v>
      </c>
    </row>
    <row r="1517" spans="1:7" x14ac:dyDescent="0.25">
      <c r="A1517">
        <v>195</v>
      </c>
      <c r="B1517" t="s">
        <v>326</v>
      </c>
      <c r="C1517" t="s">
        <v>1698</v>
      </c>
      <c r="D1517">
        <v>104</v>
      </c>
      <c r="E1517">
        <v>2705.5</v>
      </c>
      <c r="F1517">
        <f t="shared" si="23"/>
        <v>1</v>
      </c>
      <c r="G1517" t="str">
        <f>STANDINGS_W[[#This Row],[League]]&amp;STANDINGS_W[[#This Row],[Team]]</f>
        <v>$150 Draft Champions Feb 24 1:00 pm Lg.3757Corsairs</v>
      </c>
    </row>
    <row r="1518" spans="1:7" x14ac:dyDescent="0.25">
      <c r="A1518">
        <v>327</v>
      </c>
      <c r="B1518" t="s">
        <v>530</v>
      </c>
      <c r="C1518" t="s">
        <v>1698</v>
      </c>
      <c r="D1518">
        <v>100</v>
      </c>
      <c r="E1518">
        <v>2566</v>
      </c>
      <c r="F1518">
        <f t="shared" si="23"/>
        <v>2</v>
      </c>
      <c r="G1518" t="str">
        <f>STANDINGS_W[[#This Row],[League]]&amp;STANDINGS_W[[#This Row],[Team]]</f>
        <v>$150 Draft Champions Feb 24 1:00 pm Lg.3757Diamond King</v>
      </c>
    </row>
    <row r="1519" spans="1:7" x14ac:dyDescent="0.25">
      <c r="A1519">
        <v>478</v>
      </c>
      <c r="B1519" t="s">
        <v>1705</v>
      </c>
      <c r="C1519" t="s">
        <v>1698</v>
      </c>
      <c r="D1519">
        <v>97</v>
      </c>
      <c r="E1519">
        <v>2416.5</v>
      </c>
      <c r="F1519">
        <f t="shared" si="23"/>
        <v>3</v>
      </c>
      <c r="G1519" t="str">
        <f>STANDINGS_W[[#This Row],[League]]&amp;STANDINGS_W[[#This Row],[Team]]</f>
        <v>$150 Draft Champions Feb 24 1:00 pm Lg.3757Bronx Yankees (DC10)</v>
      </c>
    </row>
    <row r="1520" spans="1:7" x14ac:dyDescent="0.25">
      <c r="A1520">
        <v>604</v>
      </c>
      <c r="B1520" t="s">
        <v>1710</v>
      </c>
      <c r="C1520" t="s">
        <v>1698</v>
      </c>
      <c r="D1520">
        <v>95</v>
      </c>
      <c r="E1520">
        <v>2298</v>
      </c>
      <c r="F1520">
        <f t="shared" si="23"/>
        <v>4</v>
      </c>
      <c r="G1520" t="str">
        <f>STANDINGS_W[[#This Row],[League]]&amp;STANDINGS_W[[#This Row],[Team]]</f>
        <v>$150 Draft Champions Feb 24 1:00 pm Lg.3757Fink's All-Stars</v>
      </c>
    </row>
    <row r="1521" spans="1:7" x14ac:dyDescent="0.25">
      <c r="A1521">
        <v>804</v>
      </c>
      <c r="B1521" t="s">
        <v>1699</v>
      </c>
      <c r="C1521" t="s">
        <v>1698</v>
      </c>
      <c r="D1521">
        <v>92</v>
      </c>
      <c r="E1521">
        <v>2083</v>
      </c>
      <c r="F1521">
        <f t="shared" si="23"/>
        <v>5</v>
      </c>
      <c r="G1521" t="str">
        <f>STANDINGS_W[[#This Row],[League]]&amp;STANDINGS_W[[#This Row],[Team]]</f>
        <v>$150 Draft Champions Feb 24 1:00 pm Lg.3757Frank the Tank</v>
      </c>
    </row>
    <row r="1522" spans="1:7" x14ac:dyDescent="0.25">
      <c r="A1522">
        <v>907</v>
      </c>
      <c r="B1522" t="s">
        <v>1706</v>
      </c>
      <c r="C1522" t="s">
        <v>1698</v>
      </c>
      <c r="D1522">
        <v>91</v>
      </c>
      <c r="E1522">
        <v>2007.5</v>
      </c>
      <c r="F1522">
        <f t="shared" si="23"/>
        <v>6</v>
      </c>
      <c r="G1522" t="str">
        <f>STANDINGS_W[[#This Row],[League]]&amp;STANDINGS_W[[#This Row],[Team]]</f>
        <v>$150 Draft Champions Feb 24 1:00 pm Lg.3757Sam's Club 2</v>
      </c>
    </row>
    <row r="1523" spans="1:7" x14ac:dyDescent="0.25">
      <c r="A1523">
        <v>948</v>
      </c>
      <c r="B1523" t="s">
        <v>1704</v>
      </c>
      <c r="C1523" t="s">
        <v>1698</v>
      </c>
      <c r="D1523">
        <v>90</v>
      </c>
      <c r="E1523">
        <v>1929</v>
      </c>
      <c r="F1523">
        <f t="shared" si="23"/>
        <v>7</v>
      </c>
      <c r="G1523" t="str">
        <f>STANDINGS_W[[#This Row],[League]]&amp;STANDINGS_W[[#This Row],[Team]]</f>
        <v>$150 Draft Champions Feb 24 1:00 pm Lg.3757Bullwinkle's Meese</v>
      </c>
    </row>
    <row r="1524" spans="1:7" x14ac:dyDescent="0.25">
      <c r="A1524">
        <v>1156</v>
      </c>
      <c r="B1524" t="s">
        <v>1700</v>
      </c>
      <c r="C1524" t="s">
        <v>1698</v>
      </c>
      <c r="D1524">
        <v>88</v>
      </c>
      <c r="E1524">
        <v>1779.5</v>
      </c>
      <c r="F1524">
        <f t="shared" si="23"/>
        <v>8</v>
      </c>
      <c r="G1524" t="str">
        <f>STANDINGS_W[[#This Row],[League]]&amp;STANDINGS_W[[#This Row],[Team]]</f>
        <v>$150 Draft Champions Feb 24 1:00 pm Lg.3757Team Moronese</v>
      </c>
    </row>
    <row r="1525" spans="1:7" x14ac:dyDescent="0.25">
      <c r="A1525">
        <v>1780</v>
      </c>
      <c r="B1525" t="s">
        <v>1697</v>
      </c>
      <c r="C1525" t="s">
        <v>1698</v>
      </c>
      <c r="D1525">
        <v>81</v>
      </c>
      <c r="E1525">
        <v>1147.5</v>
      </c>
      <c r="F1525">
        <f t="shared" si="23"/>
        <v>9</v>
      </c>
      <c r="G1525" t="str">
        <f>STANDINGS_W[[#This Row],[League]]&amp;STANDINGS_W[[#This Row],[Team]]</f>
        <v>$150 Draft Champions Feb 24 1:00 pm Lg.3757Team Bajer</v>
      </c>
    </row>
    <row r="1526" spans="1:7" x14ac:dyDescent="0.25">
      <c r="A1526">
        <v>1792</v>
      </c>
      <c r="B1526" t="s">
        <v>1702</v>
      </c>
      <c r="C1526" t="s">
        <v>1698</v>
      </c>
      <c r="D1526">
        <v>81</v>
      </c>
      <c r="E1526">
        <v>1147.5</v>
      </c>
      <c r="F1526">
        <f t="shared" si="23"/>
        <v>10</v>
      </c>
      <c r="G1526" t="str">
        <f>STANDINGS_W[[#This Row],[League]]&amp;STANDINGS_W[[#This Row],[Team]]</f>
        <v>$150 Draft Champions Feb 24 1:00 pm Lg.3757Team colvin</v>
      </c>
    </row>
    <row r="1527" spans="1:7" x14ac:dyDescent="0.25">
      <c r="A1527">
        <v>2021</v>
      </c>
      <c r="B1527" t="s">
        <v>1707</v>
      </c>
      <c r="C1527" t="s">
        <v>1698</v>
      </c>
      <c r="D1527">
        <v>78</v>
      </c>
      <c r="E1527">
        <v>907.5</v>
      </c>
      <c r="F1527">
        <f t="shared" si="23"/>
        <v>11</v>
      </c>
      <c r="G1527" t="str">
        <f>STANDINGS_W[[#This Row],[League]]&amp;STANDINGS_W[[#This Row],[Team]]</f>
        <v>$150 Draft Champions Feb 24 1:00 pm Lg.3757Team Garrison</v>
      </c>
    </row>
    <row r="1528" spans="1:7" x14ac:dyDescent="0.25">
      <c r="A1528">
        <v>2125</v>
      </c>
      <c r="B1528" t="s">
        <v>1709</v>
      </c>
      <c r="C1528" t="s">
        <v>1698</v>
      </c>
      <c r="D1528">
        <v>76</v>
      </c>
      <c r="E1528">
        <v>755.5</v>
      </c>
      <c r="F1528">
        <f t="shared" si="23"/>
        <v>12</v>
      </c>
      <c r="G1528" t="str">
        <f>STANDINGS_W[[#This Row],[League]]&amp;STANDINGS_W[[#This Row],[Team]]</f>
        <v>$150 Draft Champions Feb 24 1:00 pm Lg.3757Boof Bonser</v>
      </c>
    </row>
    <row r="1529" spans="1:7" x14ac:dyDescent="0.25">
      <c r="A1529">
        <v>2836</v>
      </c>
      <c r="B1529" t="s">
        <v>1701</v>
      </c>
      <c r="C1529" t="s">
        <v>1698</v>
      </c>
      <c r="D1529">
        <v>57</v>
      </c>
      <c r="E1529">
        <v>74</v>
      </c>
      <c r="F1529">
        <f t="shared" si="23"/>
        <v>13</v>
      </c>
      <c r="G1529" t="str">
        <f>STANDINGS_W[[#This Row],[League]]&amp;STANDINGS_W[[#This Row],[Team]]</f>
        <v>$150 Draft Champions Feb 24 1:00 pm Lg.3757Party</v>
      </c>
    </row>
    <row r="1530" spans="1:7" x14ac:dyDescent="0.25">
      <c r="A1530">
        <v>2857</v>
      </c>
      <c r="B1530" t="s">
        <v>1703</v>
      </c>
      <c r="C1530" t="s">
        <v>1698</v>
      </c>
      <c r="D1530">
        <v>56</v>
      </c>
      <c r="E1530">
        <v>58.5</v>
      </c>
      <c r="F1530">
        <f t="shared" si="23"/>
        <v>14</v>
      </c>
      <c r="G1530" t="str">
        <f>STANDINGS_W[[#This Row],[League]]&amp;STANDINGS_W[[#This Row],[Team]]</f>
        <v>$150 Draft Champions Feb 24 1:00 pm Lg.3757Team Myers</v>
      </c>
    </row>
    <row r="1531" spans="1:7" x14ac:dyDescent="0.25">
      <c r="A1531">
        <v>2879</v>
      </c>
      <c r="B1531" t="s">
        <v>1708</v>
      </c>
      <c r="C1531" t="s">
        <v>1698</v>
      </c>
      <c r="D1531">
        <v>52</v>
      </c>
      <c r="E1531">
        <v>29</v>
      </c>
      <c r="F1531">
        <f t="shared" si="23"/>
        <v>15</v>
      </c>
      <c r="G1531" t="str">
        <f>STANDINGS_W[[#This Row],[League]]&amp;STANDINGS_W[[#This Row],[Team]]</f>
        <v>$150 Draft Champions Feb 24 1:00 pm Lg.3757#WWRHD</v>
      </c>
    </row>
    <row r="1532" spans="1:7" x14ac:dyDescent="0.25">
      <c r="A1532">
        <v>217</v>
      </c>
      <c r="B1532" t="s">
        <v>1714</v>
      </c>
      <c r="C1532" t="s">
        <v>1712</v>
      </c>
      <c r="D1532">
        <v>104</v>
      </c>
      <c r="E1532">
        <v>2705.5</v>
      </c>
      <c r="F1532">
        <f t="shared" si="23"/>
        <v>1</v>
      </c>
      <c r="G1532" t="str">
        <f>STANDINGS_W[[#This Row],[League]]&amp;STANDINGS_W[[#This Row],[Team]]</f>
        <v>$150 Draft Champions Feb 25 1:00 pm Lg.3762Thebeau 8</v>
      </c>
    </row>
    <row r="1533" spans="1:7" x14ac:dyDescent="0.25">
      <c r="A1533">
        <v>585</v>
      </c>
      <c r="B1533" t="s">
        <v>1721</v>
      </c>
      <c r="C1533" t="s">
        <v>1712</v>
      </c>
      <c r="D1533">
        <v>96</v>
      </c>
      <c r="E1533">
        <v>2358</v>
      </c>
      <c r="F1533">
        <f t="shared" si="23"/>
        <v>2</v>
      </c>
      <c r="G1533" t="str">
        <f>STANDINGS_W[[#This Row],[League]]&amp;STANDINGS_W[[#This Row],[Team]]</f>
        <v>$150 Draft Champions Feb 25 1:00 pm Lg.3762Young Guns</v>
      </c>
    </row>
    <row r="1534" spans="1:7" x14ac:dyDescent="0.25">
      <c r="A1534">
        <v>706</v>
      </c>
      <c r="B1534" t="s">
        <v>1717</v>
      </c>
      <c r="C1534" t="s">
        <v>1712</v>
      </c>
      <c r="D1534">
        <v>93</v>
      </c>
      <c r="E1534">
        <v>2164.5</v>
      </c>
      <c r="F1534">
        <f t="shared" si="23"/>
        <v>3</v>
      </c>
      <c r="G1534" t="str">
        <f>STANDINGS_W[[#This Row],[League]]&amp;STANDINGS_W[[#This Row],[Team]]</f>
        <v>$150 Draft Champions Feb 25 1:00 pm Lg.3762Abner Doubleplay</v>
      </c>
    </row>
    <row r="1535" spans="1:7" x14ac:dyDescent="0.25">
      <c r="A1535">
        <v>869</v>
      </c>
      <c r="B1535" t="s">
        <v>1723</v>
      </c>
      <c r="C1535" t="s">
        <v>1712</v>
      </c>
      <c r="D1535">
        <v>91</v>
      </c>
      <c r="E1535">
        <v>2007.5</v>
      </c>
      <c r="F1535">
        <f t="shared" si="23"/>
        <v>4</v>
      </c>
      <c r="G1535" t="str">
        <f>STANDINGS_W[[#This Row],[League]]&amp;STANDINGS_W[[#This Row],[Team]]</f>
        <v>$150 Draft Champions Feb 25 1:00 pm Lg.37621st to 3rd</v>
      </c>
    </row>
    <row r="1536" spans="1:7" x14ac:dyDescent="0.25">
      <c r="A1536">
        <v>1040</v>
      </c>
      <c r="B1536" t="s">
        <v>1720</v>
      </c>
      <c r="C1536" t="s">
        <v>1712</v>
      </c>
      <c r="D1536">
        <v>89</v>
      </c>
      <c r="E1536">
        <v>1852.5</v>
      </c>
      <c r="F1536">
        <f t="shared" si="23"/>
        <v>5</v>
      </c>
      <c r="G1536" t="str">
        <f>STANDINGS_W[[#This Row],[League]]&amp;STANDINGS_W[[#This Row],[Team]]</f>
        <v>$150 Draft Champions Feb 25 1:00 pm Lg.3762Dunsmuir Pushers</v>
      </c>
    </row>
    <row r="1537" spans="1:7" x14ac:dyDescent="0.25">
      <c r="A1537">
        <v>1286</v>
      </c>
      <c r="B1537" t="s">
        <v>1716</v>
      </c>
      <c r="C1537" t="s">
        <v>1712</v>
      </c>
      <c r="D1537">
        <v>86</v>
      </c>
      <c r="E1537">
        <v>1608</v>
      </c>
      <c r="F1537">
        <f t="shared" si="23"/>
        <v>6</v>
      </c>
      <c r="G1537" t="str">
        <f>STANDINGS_W[[#This Row],[League]]&amp;STANDINGS_W[[#This Row],[Team]]</f>
        <v>$150 Draft Champions Feb 25 1:00 pm Lg.3762Lollygaggers DC3</v>
      </c>
    </row>
    <row r="1538" spans="1:7" x14ac:dyDescent="0.25">
      <c r="A1538">
        <v>1420</v>
      </c>
      <c r="B1538" t="s">
        <v>1713</v>
      </c>
      <c r="C1538" t="s">
        <v>1712</v>
      </c>
      <c r="D1538">
        <v>85</v>
      </c>
      <c r="E1538">
        <v>1503.5</v>
      </c>
      <c r="F1538">
        <f t="shared" si="23"/>
        <v>7</v>
      </c>
      <c r="G1538" t="str">
        <f>STANDINGS_W[[#This Row],[League]]&amp;STANDINGS_W[[#This Row],[Team]]</f>
        <v>$150 Draft Champions Feb 25 1:00 pm Lg.3762Stupendous Man</v>
      </c>
    </row>
    <row r="1539" spans="1:7" x14ac:dyDescent="0.25">
      <c r="A1539">
        <v>1448</v>
      </c>
      <c r="B1539" t="s">
        <v>1719</v>
      </c>
      <c r="C1539" t="s">
        <v>1712</v>
      </c>
      <c r="D1539">
        <v>85</v>
      </c>
      <c r="E1539">
        <v>1503.5</v>
      </c>
      <c r="F1539">
        <f t="shared" ref="F1539:F1602" si="24">IF(C1539=C1538,F1538+1,1)</f>
        <v>8</v>
      </c>
      <c r="G1539" t="str">
        <f>STANDINGS_W[[#This Row],[League]]&amp;STANDINGS_W[[#This Row],[Team]]</f>
        <v>$150 Draft Champions Feb 25 1:00 pm Lg.3762We Doolittle Betts</v>
      </c>
    </row>
    <row r="1540" spans="1:7" x14ac:dyDescent="0.25">
      <c r="A1540">
        <v>1896</v>
      </c>
      <c r="B1540" t="s">
        <v>1711</v>
      </c>
      <c r="C1540" t="s">
        <v>1712</v>
      </c>
      <c r="D1540">
        <v>79</v>
      </c>
      <c r="E1540">
        <v>980.5</v>
      </c>
      <c r="F1540">
        <f t="shared" si="24"/>
        <v>9</v>
      </c>
      <c r="G1540" t="str">
        <f>STANDINGS_W[[#This Row],[League]]&amp;STANDINGS_W[[#This Row],[Team]]</f>
        <v>$150 Draft Champions Feb 25 1:00 pm Lg.3762Big Mama Blues</v>
      </c>
    </row>
    <row r="1541" spans="1:7" x14ac:dyDescent="0.25">
      <c r="A1541">
        <v>2099</v>
      </c>
      <c r="B1541" t="s">
        <v>313</v>
      </c>
      <c r="C1541" t="s">
        <v>1712</v>
      </c>
      <c r="D1541">
        <v>77</v>
      </c>
      <c r="E1541">
        <v>836</v>
      </c>
      <c r="F1541">
        <f t="shared" si="24"/>
        <v>10</v>
      </c>
      <c r="G1541" t="str">
        <f>STANDINGS_W[[#This Row],[League]]&amp;STANDINGS_W[[#This Row],[Team]]</f>
        <v>$150 Draft Champions Feb 25 1:00 pm Lg.3762The Barbarian Horde</v>
      </c>
    </row>
    <row r="1542" spans="1:7" x14ac:dyDescent="0.25">
      <c r="A1542">
        <v>2102</v>
      </c>
      <c r="B1542" t="s">
        <v>1715</v>
      </c>
      <c r="C1542" t="s">
        <v>1712</v>
      </c>
      <c r="D1542">
        <v>77</v>
      </c>
      <c r="E1542">
        <v>836</v>
      </c>
      <c r="F1542">
        <f t="shared" si="24"/>
        <v>11</v>
      </c>
      <c r="G1542" t="str">
        <f>STANDINGS_W[[#This Row],[League]]&amp;STANDINGS_W[[#This Row],[Team]]</f>
        <v>$150 Draft Champions Feb 25 1:00 pm Lg.3762The Grandy Man Can</v>
      </c>
    </row>
    <row r="1543" spans="1:7" x14ac:dyDescent="0.25">
      <c r="A1543">
        <v>2128</v>
      </c>
      <c r="B1543" t="s">
        <v>1722</v>
      </c>
      <c r="C1543" t="s">
        <v>1712</v>
      </c>
      <c r="D1543">
        <v>76</v>
      </c>
      <c r="E1543">
        <v>755.5</v>
      </c>
      <c r="F1543">
        <f t="shared" si="24"/>
        <v>12</v>
      </c>
      <c r="G1543" t="str">
        <f>STANDINGS_W[[#This Row],[League]]&amp;STANDINGS_W[[#This Row],[Team]]</f>
        <v>$150 Draft Champions Feb 25 1:00 pm Lg.3762Clever Team Name2</v>
      </c>
    </row>
    <row r="1544" spans="1:7" x14ac:dyDescent="0.25">
      <c r="A1544">
        <v>2150</v>
      </c>
      <c r="B1544" t="s">
        <v>1718</v>
      </c>
      <c r="C1544" t="s">
        <v>1712</v>
      </c>
      <c r="D1544">
        <v>76</v>
      </c>
      <c r="E1544">
        <v>755.5</v>
      </c>
      <c r="F1544">
        <f t="shared" si="24"/>
        <v>13</v>
      </c>
      <c r="G1544" t="str">
        <f>STANDINGS_W[[#This Row],[League]]&amp;STANDINGS_W[[#This Row],[Team]]</f>
        <v>$150 Draft Champions Feb 25 1:00 pm Lg.3762Moz Boyz 16</v>
      </c>
    </row>
    <row r="1545" spans="1:7" x14ac:dyDescent="0.25">
      <c r="A1545">
        <v>2394</v>
      </c>
      <c r="B1545" t="s">
        <v>478</v>
      </c>
      <c r="C1545" t="s">
        <v>1712</v>
      </c>
      <c r="D1545">
        <v>72</v>
      </c>
      <c r="E1545">
        <v>532</v>
      </c>
      <c r="F1545">
        <f t="shared" si="24"/>
        <v>14</v>
      </c>
      <c r="G1545" t="str">
        <f>STANDINGS_W[[#This Row],[League]]&amp;STANDINGS_W[[#This Row],[Team]]</f>
        <v>$150 Draft Champions Feb 25 1:00 pm Lg.3762Thing 7</v>
      </c>
    </row>
    <row r="1546" spans="1:7" x14ac:dyDescent="0.25">
      <c r="A1546">
        <v>2500</v>
      </c>
      <c r="B1546" t="s">
        <v>93</v>
      </c>
      <c r="C1546" t="s">
        <v>1712</v>
      </c>
      <c r="D1546">
        <v>69</v>
      </c>
      <c r="E1546">
        <v>398.5</v>
      </c>
      <c r="F1546">
        <f t="shared" si="24"/>
        <v>15</v>
      </c>
      <c r="G1546" t="str">
        <f>STANDINGS_W[[#This Row],[League]]&amp;STANDINGS_W[[#This Row],[Team]]</f>
        <v>$150 Draft Champions Feb 25 1:00 pm Lg.3762Fantasy Favale</v>
      </c>
    </row>
    <row r="1547" spans="1:7" x14ac:dyDescent="0.25">
      <c r="A1547">
        <v>233</v>
      </c>
      <c r="B1547" t="s">
        <v>1730</v>
      </c>
      <c r="C1547" t="s">
        <v>1724</v>
      </c>
      <c r="D1547">
        <v>103</v>
      </c>
      <c r="E1547">
        <v>2678</v>
      </c>
      <c r="F1547">
        <f t="shared" si="24"/>
        <v>1</v>
      </c>
      <c r="G1547" t="str">
        <f>STANDINGS_W[[#This Row],[League]]&amp;STANDINGS_W[[#This Row],[Team]]</f>
        <v>$150 Draft Champions Feb 25 1:00 pm Lg.3768PRAGMATIC</v>
      </c>
    </row>
    <row r="1548" spans="1:7" x14ac:dyDescent="0.25">
      <c r="A1548">
        <v>372</v>
      </c>
      <c r="B1548" t="s">
        <v>1728</v>
      </c>
      <c r="C1548" t="s">
        <v>1724</v>
      </c>
      <c r="D1548">
        <v>99</v>
      </c>
      <c r="E1548">
        <v>2518.5</v>
      </c>
      <c r="F1548">
        <f t="shared" si="24"/>
        <v>2</v>
      </c>
      <c r="G1548" t="str">
        <f>STANDINGS_W[[#This Row],[League]]&amp;STANDINGS_W[[#This Row],[Team]]</f>
        <v>$150 Draft Champions Feb 25 1:00 pm Lg.3768Books</v>
      </c>
    </row>
    <row r="1549" spans="1:7" x14ac:dyDescent="0.25">
      <c r="A1549">
        <v>427</v>
      </c>
      <c r="B1549" t="s">
        <v>1731</v>
      </c>
      <c r="C1549" t="s">
        <v>1724</v>
      </c>
      <c r="D1549">
        <v>98</v>
      </c>
      <c r="E1549">
        <v>2467</v>
      </c>
      <c r="F1549">
        <f t="shared" si="24"/>
        <v>3</v>
      </c>
      <c r="G1549" t="str">
        <f>STANDINGS_W[[#This Row],[League]]&amp;STANDINGS_W[[#This Row],[Team]]</f>
        <v>$150 Draft Champions Feb 25 1:00 pm Lg.3768ChrisnLiv</v>
      </c>
    </row>
    <row r="1550" spans="1:7" x14ac:dyDescent="0.25">
      <c r="A1550">
        <v>687</v>
      </c>
      <c r="B1550" t="s">
        <v>1006</v>
      </c>
      <c r="C1550" t="s">
        <v>1724</v>
      </c>
      <c r="D1550">
        <v>94</v>
      </c>
      <c r="E1550">
        <v>2239.5</v>
      </c>
      <c r="F1550">
        <f t="shared" si="24"/>
        <v>4</v>
      </c>
      <c r="G1550" t="str">
        <f>STANDINGS_W[[#This Row],[League]]&amp;STANDINGS_W[[#This Row],[Team]]</f>
        <v>$150 Draft Champions Feb 25 1:00 pm Lg.3768Team Lambach</v>
      </c>
    </row>
    <row r="1551" spans="1:7" x14ac:dyDescent="0.25">
      <c r="A1551">
        <v>846</v>
      </c>
      <c r="B1551" t="s">
        <v>1071</v>
      </c>
      <c r="C1551" t="s">
        <v>1724</v>
      </c>
      <c r="D1551">
        <v>92</v>
      </c>
      <c r="E1551">
        <v>2083</v>
      </c>
      <c r="F1551">
        <f t="shared" si="24"/>
        <v>5</v>
      </c>
      <c r="G1551" t="str">
        <f>STANDINGS_W[[#This Row],[League]]&amp;STANDINGS_W[[#This Row],[Team]]</f>
        <v>$150 Draft Champions Feb 25 1:00 pm Lg.3768Team Reed</v>
      </c>
    </row>
    <row r="1552" spans="1:7" x14ac:dyDescent="0.25">
      <c r="A1552">
        <v>901</v>
      </c>
      <c r="B1552" t="s">
        <v>75</v>
      </c>
      <c r="C1552" t="s">
        <v>1724</v>
      </c>
      <c r="D1552">
        <v>91</v>
      </c>
      <c r="E1552">
        <v>2007.5</v>
      </c>
      <c r="F1552">
        <f t="shared" si="24"/>
        <v>6</v>
      </c>
      <c r="G1552" t="str">
        <f>STANDINGS_W[[#This Row],[League]]&amp;STANDINGS_W[[#This Row],[Team]]</f>
        <v>$150 Draft Champions Feb 25 1:00 pm Lg.3768Millertime2</v>
      </c>
    </row>
    <row r="1553" spans="1:7" x14ac:dyDescent="0.25">
      <c r="A1553">
        <v>1227</v>
      </c>
      <c r="B1553" t="s">
        <v>16</v>
      </c>
      <c r="C1553" t="s">
        <v>1724</v>
      </c>
      <c r="D1553">
        <v>87</v>
      </c>
      <c r="E1553">
        <v>1700.5</v>
      </c>
      <c r="F1553">
        <f t="shared" si="24"/>
        <v>7</v>
      </c>
      <c r="G1553" t="str">
        <f>STANDINGS_W[[#This Row],[League]]&amp;STANDINGS_W[[#This Row],[Team]]</f>
        <v>$150 Draft Champions Feb 25 1:00 pm Lg.3768Team Phan</v>
      </c>
    </row>
    <row r="1554" spans="1:7" x14ac:dyDescent="0.25">
      <c r="A1554">
        <v>1425</v>
      </c>
      <c r="B1554" t="s">
        <v>1658</v>
      </c>
      <c r="C1554" t="s">
        <v>1724</v>
      </c>
      <c r="D1554">
        <v>85</v>
      </c>
      <c r="E1554">
        <v>1503.5</v>
      </c>
      <c r="F1554">
        <f t="shared" si="24"/>
        <v>8</v>
      </c>
      <c r="G1554" t="str">
        <f>STANDINGS_W[[#This Row],[League]]&amp;STANDINGS_W[[#This Row],[Team]]</f>
        <v>$150 Draft Champions Feb 25 1:00 pm Lg.3768Team Hamon</v>
      </c>
    </row>
    <row r="1555" spans="1:7" x14ac:dyDescent="0.25">
      <c r="A1555">
        <v>1537</v>
      </c>
      <c r="B1555" t="s">
        <v>1725</v>
      </c>
      <c r="C1555" t="s">
        <v>1724</v>
      </c>
      <c r="D1555">
        <v>84</v>
      </c>
      <c r="E1555">
        <v>1408.5</v>
      </c>
      <c r="F1555">
        <f t="shared" si="24"/>
        <v>9</v>
      </c>
      <c r="G1555" t="str">
        <f>STANDINGS_W[[#This Row],[League]]&amp;STANDINGS_W[[#This Row],[Team]]</f>
        <v>$150 Draft Champions Feb 25 1:00 pm Lg.3768World Powers</v>
      </c>
    </row>
    <row r="1556" spans="1:7" x14ac:dyDescent="0.25">
      <c r="A1556">
        <v>1859</v>
      </c>
      <c r="B1556" t="s">
        <v>1726</v>
      </c>
      <c r="C1556" t="s">
        <v>1724</v>
      </c>
      <c r="D1556">
        <v>80</v>
      </c>
      <c r="E1556">
        <v>1063.5</v>
      </c>
      <c r="F1556">
        <f t="shared" si="24"/>
        <v>10</v>
      </c>
      <c r="G1556" t="str">
        <f>STANDINGS_W[[#This Row],[League]]&amp;STANDINGS_W[[#This Row],[Team]]</f>
        <v>$150 Draft Champions Feb 25 1:00 pm Lg.3768Street Justice</v>
      </c>
    </row>
    <row r="1557" spans="1:7" x14ac:dyDescent="0.25">
      <c r="A1557">
        <v>1965</v>
      </c>
      <c r="B1557" t="s">
        <v>1733</v>
      </c>
      <c r="C1557" t="s">
        <v>1724</v>
      </c>
      <c r="D1557">
        <v>79</v>
      </c>
      <c r="E1557">
        <v>980.5</v>
      </c>
      <c r="F1557">
        <f t="shared" si="24"/>
        <v>11</v>
      </c>
      <c r="G1557" t="str">
        <f>STANDINGS_W[[#This Row],[League]]&amp;STANDINGS_W[[#This Row],[Team]]</f>
        <v>$150 Draft Champions Feb 25 1:00 pm Lg.3768Yu Choo Dee</v>
      </c>
    </row>
    <row r="1558" spans="1:7" x14ac:dyDescent="0.25">
      <c r="A1558">
        <v>2002</v>
      </c>
      <c r="B1558" t="s">
        <v>197</v>
      </c>
      <c r="C1558" t="s">
        <v>1724</v>
      </c>
      <c r="D1558">
        <v>78</v>
      </c>
      <c r="E1558">
        <v>907.5</v>
      </c>
      <c r="F1558">
        <f t="shared" si="24"/>
        <v>12</v>
      </c>
      <c r="G1558" t="str">
        <f>STANDINGS_W[[#This Row],[League]]&amp;STANDINGS_W[[#This Row],[Team]]</f>
        <v>$150 Draft Champions Feb 25 1:00 pm Lg.3768Macho Lobsters</v>
      </c>
    </row>
    <row r="1559" spans="1:7" x14ac:dyDescent="0.25">
      <c r="A1559">
        <v>2497</v>
      </c>
      <c r="B1559" t="s">
        <v>1732</v>
      </c>
      <c r="C1559" t="s">
        <v>1724</v>
      </c>
      <c r="D1559">
        <v>69</v>
      </c>
      <c r="E1559">
        <v>398.5</v>
      </c>
      <c r="F1559">
        <f t="shared" si="24"/>
        <v>13</v>
      </c>
      <c r="G1559" t="str">
        <f>STANDINGS_W[[#This Row],[League]]&amp;STANDINGS_W[[#This Row],[Team]]</f>
        <v>$150 Draft Champions Feb 25 1:00 pm Lg.3768Charger Bar 7</v>
      </c>
    </row>
    <row r="1560" spans="1:7" x14ac:dyDescent="0.25">
      <c r="A1560">
        <v>2509</v>
      </c>
      <c r="B1560" t="s">
        <v>1727</v>
      </c>
      <c r="C1560" t="s">
        <v>1724</v>
      </c>
      <c r="D1560">
        <v>69</v>
      </c>
      <c r="E1560">
        <v>398.5</v>
      </c>
      <c r="F1560">
        <f t="shared" si="24"/>
        <v>14</v>
      </c>
      <c r="G1560" t="str">
        <f>STANDINGS_W[[#This Row],[League]]&amp;STANDINGS_W[[#This Row],[Team]]</f>
        <v>$150 Draft Champions Feb 25 1:00 pm Lg.3768It's Clobberintime!</v>
      </c>
    </row>
    <row r="1561" spans="1:7" x14ac:dyDescent="0.25">
      <c r="A1561">
        <v>2768</v>
      </c>
      <c r="B1561" t="s">
        <v>1729</v>
      </c>
      <c r="C1561" t="s">
        <v>1724</v>
      </c>
      <c r="D1561">
        <v>61</v>
      </c>
      <c r="E1561">
        <v>139</v>
      </c>
      <c r="F1561">
        <f t="shared" si="24"/>
        <v>15</v>
      </c>
      <c r="G1561" t="str">
        <f>STANDINGS_W[[#This Row],[League]]&amp;STANDINGS_W[[#This Row],[Team]]</f>
        <v>$150 Draft Champions Feb 25 1:00 pm Lg.3768GAS ATTACK!</v>
      </c>
    </row>
    <row r="1562" spans="1:7" x14ac:dyDescent="0.25">
      <c r="A1562">
        <v>563</v>
      </c>
      <c r="B1562" t="s">
        <v>27</v>
      </c>
      <c r="C1562" t="s">
        <v>1735</v>
      </c>
      <c r="D1562">
        <v>96</v>
      </c>
      <c r="E1562">
        <v>2358</v>
      </c>
      <c r="F1562">
        <f t="shared" si="24"/>
        <v>1</v>
      </c>
      <c r="G1562" t="str">
        <f>STANDINGS_W[[#This Row],[League]]&amp;STANDINGS_W[[#This Row],[Team]]</f>
        <v>$150 Draft Champions Feb 26 1:00 pm Lg.3770Team Brady</v>
      </c>
    </row>
    <row r="1563" spans="1:7" x14ac:dyDescent="0.25">
      <c r="A1563">
        <v>789</v>
      </c>
      <c r="B1563" t="s">
        <v>187</v>
      </c>
      <c r="C1563" t="s">
        <v>1735</v>
      </c>
      <c r="D1563">
        <v>92</v>
      </c>
      <c r="E1563">
        <v>2083</v>
      </c>
      <c r="F1563">
        <f t="shared" si="24"/>
        <v>2</v>
      </c>
      <c r="G1563" t="str">
        <f>STANDINGS_W[[#This Row],[League]]&amp;STANDINGS_W[[#This Row],[Team]]</f>
        <v>$150 Draft Champions Feb 26 1:00 pm Lg.3770August Legion II</v>
      </c>
    </row>
    <row r="1564" spans="1:7" x14ac:dyDescent="0.25">
      <c r="A1564">
        <v>989</v>
      </c>
      <c r="B1564" t="s">
        <v>1741</v>
      </c>
      <c r="C1564" t="s">
        <v>1735</v>
      </c>
      <c r="D1564">
        <v>90</v>
      </c>
      <c r="E1564">
        <v>1929</v>
      </c>
      <c r="F1564">
        <f t="shared" si="24"/>
        <v>3</v>
      </c>
      <c r="G1564" t="str">
        <f>STANDINGS_W[[#This Row],[League]]&amp;STANDINGS_W[[#This Row],[Team]]</f>
        <v>$150 Draft Champions Feb 26 1:00 pm Lg.3770Sherm</v>
      </c>
    </row>
    <row r="1565" spans="1:7" x14ac:dyDescent="0.25">
      <c r="A1565">
        <v>1001</v>
      </c>
      <c r="B1565" t="s">
        <v>686</v>
      </c>
      <c r="C1565" t="s">
        <v>1735</v>
      </c>
      <c r="D1565">
        <v>90</v>
      </c>
      <c r="E1565">
        <v>1929</v>
      </c>
      <c r="F1565">
        <f t="shared" si="24"/>
        <v>4</v>
      </c>
      <c r="G1565" t="str">
        <f>STANDINGS_W[[#This Row],[League]]&amp;STANDINGS_W[[#This Row],[Team]]</f>
        <v>$150 Draft Champions Feb 26 1:00 pm Lg.3770Team Liebman</v>
      </c>
    </row>
    <row r="1566" spans="1:7" x14ac:dyDescent="0.25">
      <c r="A1566">
        <v>1094</v>
      </c>
      <c r="B1566" t="s">
        <v>1738</v>
      </c>
      <c r="C1566" t="s">
        <v>1735</v>
      </c>
      <c r="D1566">
        <v>88</v>
      </c>
      <c r="E1566">
        <v>1779.5</v>
      </c>
      <c r="F1566">
        <f t="shared" si="24"/>
        <v>5</v>
      </c>
      <c r="G1566" t="str">
        <f>STANDINGS_W[[#This Row],[League]]&amp;STANDINGS_W[[#This Row],[Team]]</f>
        <v>$150 Draft Champions Feb 26 1:00 pm Lg.3770Aardvarks of Doom</v>
      </c>
    </row>
    <row r="1567" spans="1:7" x14ac:dyDescent="0.25">
      <c r="A1567">
        <v>1239</v>
      </c>
      <c r="B1567" t="s">
        <v>1742</v>
      </c>
      <c r="C1567" t="s">
        <v>1735</v>
      </c>
      <c r="D1567">
        <v>87</v>
      </c>
      <c r="E1567">
        <v>1700.5</v>
      </c>
      <c r="F1567">
        <f t="shared" si="24"/>
        <v>6</v>
      </c>
      <c r="G1567" t="str">
        <f>STANDINGS_W[[#This Row],[League]]&amp;STANDINGS_W[[#This Row],[Team]]</f>
        <v>$150 Draft Champions Feb 26 1:00 pm Lg.3770The Lester of Two Evils</v>
      </c>
    </row>
    <row r="1568" spans="1:7" x14ac:dyDescent="0.25">
      <c r="A1568">
        <v>1300</v>
      </c>
      <c r="B1568" t="s">
        <v>1739</v>
      </c>
      <c r="C1568" t="s">
        <v>1735</v>
      </c>
      <c r="D1568">
        <v>86</v>
      </c>
      <c r="E1568">
        <v>1608</v>
      </c>
      <c r="F1568">
        <f t="shared" si="24"/>
        <v>7</v>
      </c>
      <c r="G1568" t="str">
        <f>STANDINGS_W[[#This Row],[League]]&amp;STANDINGS_W[[#This Row],[Team]]</f>
        <v>$150 Draft Champions Feb 26 1:00 pm Lg.3770Old School Players-2</v>
      </c>
    </row>
    <row r="1569" spans="1:7" x14ac:dyDescent="0.25">
      <c r="A1569">
        <v>1344</v>
      </c>
      <c r="B1569" t="s">
        <v>1737</v>
      </c>
      <c r="C1569" t="s">
        <v>1735</v>
      </c>
      <c r="D1569">
        <v>86</v>
      </c>
      <c r="E1569">
        <v>1608</v>
      </c>
      <c r="F1569">
        <f t="shared" si="24"/>
        <v>8</v>
      </c>
      <c r="G1569" t="str">
        <f>STANDINGS_W[[#This Row],[League]]&amp;STANDINGS_W[[#This Row],[Team]]</f>
        <v>$150 Draft Champions Feb 26 1:00 pm Lg.3770Thebeau 9</v>
      </c>
    </row>
    <row r="1570" spans="1:7" x14ac:dyDescent="0.25">
      <c r="A1570">
        <v>1365</v>
      </c>
      <c r="B1570" t="s">
        <v>311</v>
      </c>
      <c r="C1570" t="s">
        <v>1735</v>
      </c>
      <c r="D1570">
        <v>85</v>
      </c>
      <c r="E1570">
        <v>1503.5</v>
      </c>
      <c r="F1570">
        <f t="shared" si="24"/>
        <v>9</v>
      </c>
      <c r="G1570" t="str">
        <f>STANDINGS_W[[#This Row],[League]]&amp;STANDINGS_W[[#This Row],[Team]]</f>
        <v>$150 Draft Champions Feb 26 1:00 pm Lg.3770Blazing Gunz</v>
      </c>
    </row>
    <row r="1571" spans="1:7" x14ac:dyDescent="0.25">
      <c r="A1571">
        <v>1393</v>
      </c>
      <c r="B1571" t="s">
        <v>1740</v>
      </c>
      <c r="C1571" t="s">
        <v>1735</v>
      </c>
      <c r="D1571">
        <v>85</v>
      </c>
      <c r="E1571">
        <v>1503.5</v>
      </c>
      <c r="F1571">
        <f t="shared" si="24"/>
        <v>10</v>
      </c>
      <c r="G1571" t="str">
        <f>STANDINGS_W[[#This Row],[League]]&amp;STANDINGS_W[[#This Row],[Team]]</f>
        <v>$150 Draft Champions Feb 26 1:00 pm Lg.3770Mad Bum All-Stars</v>
      </c>
    </row>
    <row r="1572" spans="1:7" x14ac:dyDescent="0.25">
      <c r="A1572">
        <v>1695</v>
      </c>
      <c r="B1572" t="s">
        <v>592</v>
      </c>
      <c r="C1572" t="s">
        <v>1735</v>
      </c>
      <c r="D1572">
        <v>82</v>
      </c>
      <c r="E1572">
        <v>1233</v>
      </c>
      <c r="F1572">
        <f t="shared" si="24"/>
        <v>11</v>
      </c>
      <c r="G1572" t="str">
        <f>STANDINGS_W[[#This Row],[League]]&amp;STANDINGS_W[[#This Row],[Team]]</f>
        <v>$150 Draft Champions Feb 26 1:00 pm Lg.3770Team Bennette</v>
      </c>
    </row>
    <row r="1573" spans="1:7" x14ac:dyDescent="0.25">
      <c r="A1573">
        <v>1761</v>
      </c>
      <c r="B1573" t="s">
        <v>1734</v>
      </c>
      <c r="C1573" t="s">
        <v>1735</v>
      </c>
      <c r="D1573">
        <v>81</v>
      </c>
      <c r="E1573">
        <v>1147.5</v>
      </c>
      <c r="F1573">
        <f t="shared" si="24"/>
        <v>12</v>
      </c>
      <c r="G1573" t="str">
        <f>STANDINGS_W[[#This Row],[League]]&amp;STANDINGS_W[[#This Row],[Team]]</f>
        <v>$150 Draft Champions Feb 26 1:00 pm Lg.3770Medlen with my Trout</v>
      </c>
    </row>
    <row r="1574" spans="1:7" x14ac:dyDescent="0.25">
      <c r="A1574">
        <v>1811</v>
      </c>
      <c r="B1574" t="s">
        <v>1736</v>
      </c>
      <c r="C1574" t="s">
        <v>1735</v>
      </c>
      <c r="D1574">
        <v>80</v>
      </c>
      <c r="E1574">
        <v>1063.5</v>
      </c>
      <c r="F1574">
        <f t="shared" si="24"/>
        <v>13</v>
      </c>
      <c r="G1574" t="str">
        <f>STANDINGS_W[[#This Row],[League]]&amp;STANDINGS_W[[#This Row],[Team]]</f>
        <v>$150 Draft Champions Feb 26 1:00 pm Lg.3770Campy39</v>
      </c>
    </row>
    <row r="1575" spans="1:7" x14ac:dyDescent="0.25">
      <c r="A1575">
        <v>1826</v>
      </c>
      <c r="B1575" t="s">
        <v>527</v>
      </c>
      <c r="C1575" t="s">
        <v>1735</v>
      </c>
      <c r="D1575">
        <v>80</v>
      </c>
      <c r="E1575">
        <v>1063.5</v>
      </c>
      <c r="F1575">
        <f t="shared" si="24"/>
        <v>14</v>
      </c>
      <c r="G1575" t="str">
        <f>STANDINGS_W[[#This Row],[League]]&amp;STANDINGS_W[[#This Row],[Team]]</f>
        <v>$150 Draft Champions Feb 26 1:00 pm Lg.3770Hurlers</v>
      </c>
    </row>
    <row r="1576" spans="1:7" x14ac:dyDescent="0.25">
      <c r="A1576">
        <v>2468</v>
      </c>
      <c r="B1576" t="s">
        <v>479</v>
      </c>
      <c r="C1576" t="s">
        <v>1735</v>
      </c>
      <c r="D1576">
        <v>70</v>
      </c>
      <c r="E1576">
        <v>438</v>
      </c>
      <c r="F1576">
        <f t="shared" si="24"/>
        <v>15</v>
      </c>
      <c r="G1576" t="str">
        <f>STANDINGS_W[[#This Row],[League]]&amp;STANDINGS_W[[#This Row],[Team]]</f>
        <v>$150 Draft Champions Feb 26 1:00 pm Lg.3770FrozenRopes</v>
      </c>
    </row>
    <row r="1577" spans="1:7" x14ac:dyDescent="0.25">
      <c r="A1577">
        <v>312</v>
      </c>
      <c r="B1577" t="s">
        <v>1745</v>
      </c>
      <c r="C1577" t="s">
        <v>1744</v>
      </c>
      <c r="D1577">
        <v>101</v>
      </c>
      <c r="E1577">
        <v>2609</v>
      </c>
      <c r="F1577">
        <f t="shared" si="24"/>
        <v>1</v>
      </c>
      <c r="G1577" t="str">
        <f>STANDINGS_W[[#This Row],[League]]&amp;STANDINGS_W[[#This Row],[Team]]</f>
        <v>$150 Draft Champions Feb 26 1:00 pm Lg.3772Philadelphia Punishers</v>
      </c>
    </row>
    <row r="1578" spans="1:7" x14ac:dyDescent="0.25">
      <c r="A1578">
        <v>500</v>
      </c>
      <c r="B1578" t="s">
        <v>1751</v>
      </c>
      <c r="C1578" t="s">
        <v>1744</v>
      </c>
      <c r="D1578">
        <v>97</v>
      </c>
      <c r="E1578">
        <v>2416.5</v>
      </c>
      <c r="F1578">
        <f t="shared" si="24"/>
        <v>2</v>
      </c>
      <c r="G1578" t="str">
        <f>STANDINGS_W[[#This Row],[League]]&amp;STANDINGS_W[[#This Row],[Team]]</f>
        <v>$150 Draft Champions Feb 26 1:00 pm Lg.3772Skank Trance V</v>
      </c>
    </row>
    <row r="1579" spans="1:7" x14ac:dyDescent="0.25">
      <c r="A1579">
        <v>810</v>
      </c>
      <c r="B1579" t="s">
        <v>321</v>
      </c>
      <c r="C1579" t="s">
        <v>1744</v>
      </c>
      <c r="D1579">
        <v>92</v>
      </c>
      <c r="E1579">
        <v>2083</v>
      </c>
      <c r="F1579">
        <f t="shared" si="24"/>
        <v>3</v>
      </c>
      <c r="G1579" t="str">
        <f>STANDINGS_W[[#This Row],[League]]&amp;STANDINGS_W[[#This Row],[Team]]</f>
        <v>$150 Draft Champions Feb 26 1:00 pm Lg.3772JoeMorgan</v>
      </c>
    </row>
    <row r="1580" spans="1:7" x14ac:dyDescent="0.25">
      <c r="A1580">
        <v>1014</v>
      </c>
      <c r="B1580" t="s">
        <v>1755</v>
      </c>
      <c r="C1580" t="s">
        <v>1744</v>
      </c>
      <c r="D1580">
        <v>90</v>
      </c>
      <c r="E1580">
        <v>1929</v>
      </c>
      <c r="F1580">
        <f t="shared" si="24"/>
        <v>4</v>
      </c>
      <c r="G1580" t="str">
        <f>STANDINGS_W[[#This Row],[League]]&amp;STANDINGS_W[[#This Row],[Team]]</f>
        <v>$150 Draft Champions Feb 26 1:00 pm Lg.3772The Evil Empire</v>
      </c>
    </row>
    <row r="1581" spans="1:7" x14ac:dyDescent="0.25">
      <c r="A1581">
        <v>1030</v>
      </c>
      <c r="B1581" t="s">
        <v>1748</v>
      </c>
      <c r="C1581" t="s">
        <v>1744</v>
      </c>
      <c r="D1581">
        <v>89</v>
      </c>
      <c r="E1581">
        <v>1852.5</v>
      </c>
      <c r="F1581">
        <f t="shared" si="24"/>
        <v>5</v>
      </c>
      <c r="G1581" t="str">
        <f>STANDINGS_W[[#This Row],[League]]&amp;STANDINGS_W[[#This Row],[Team]]</f>
        <v>$150 Draft Champions Feb 26 1:00 pm Lg.3772Buzzard Bob's</v>
      </c>
    </row>
    <row r="1582" spans="1:7" x14ac:dyDescent="0.25">
      <c r="A1582">
        <v>1050</v>
      </c>
      <c r="B1582" t="s">
        <v>1749</v>
      </c>
      <c r="C1582" t="s">
        <v>1744</v>
      </c>
      <c r="D1582">
        <v>89</v>
      </c>
      <c r="E1582">
        <v>1852.5</v>
      </c>
      <c r="F1582">
        <f t="shared" si="24"/>
        <v>6</v>
      </c>
      <c r="G1582" t="str">
        <f>STANDINGS_W[[#This Row],[League]]&amp;STANDINGS_W[[#This Row],[Team]]</f>
        <v>$150 Draft Champions Feb 26 1:00 pm Lg.3772Jack and Jordan 3</v>
      </c>
    </row>
    <row r="1583" spans="1:7" x14ac:dyDescent="0.25">
      <c r="A1583">
        <v>1197</v>
      </c>
      <c r="B1583" t="s">
        <v>201</v>
      </c>
      <c r="C1583" t="s">
        <v>1744</v>
      </c>
      <c r="D1583">
        <v>87</v>
      </c>
      <c r="E1583">
        <v>1700.5</v>
      </c>
      <c r="F1583">
        <f t="shared" si="24"/>
        <v>7</v>
      </c>
      <c r="G1583" t="str">
        <f>STANDINGS_W[[#This Row],[League]]&amp;STANDINGS_W[[#This Row],[Team]]</f>
        <v>$150 Draft Champions Feb 26 1:00 pm Lg.3772Los Pterodactyls</v>
      </c>
    </row>
    <row r="1584" spans="1:7" x14ac:dyDescent="0.25">
      <c r="A1584">
        <v>1563</v>
      </c>
      <c r="B1584" t="s">
        <v>1747</v>
      </c>
      <c r="C1584" t="s">
        <v>1744</v>
      </c>
      <c r="D1584">
        <v>83</v>
      </c>
      <c r="E1584">
        <v>1322</v>
      </c>
      <c r="F1584">
        <f t="shared" si="24"/>
        <v>8</v>
      </c>
      <c r="G1584" t="str">
        <f>STANDINGS_W[[#This Row],[League]]&amp;STANDINGS_W[[#This Row],[Team]]</f>
        <v>$150 Draft Champions Feb 26 1:00 pm Lg.3772Donkey Teeth</v>
      </c>
    </row>
    <row r="1585" spans="1:7" x14ac:dyDescent="0.25">
      <c r="A1585">
        <v>1572</v>
      </c>
      <c r="B1585" t="s">
        <v>1746</v>
      </c>
      <c r="C1585" t="s">
        <v>1744</v>
      </c>
      <c r="D1585">
        <v>83</v>
      </c>
      <c r="E1585">
        <v>1322</v>
      </c>
      <c r="F1585">
        <f t="shared" si="24"/>
        <v>9</v>
      </c>
      <c r="G1585" t="str">
        <f>STANDINGS_W[[#This Row],[League]]&amp;STANDINGS_W[[#This Row],[Team]]</f>
        <v>$150 Draft Champions Feb 26 1:00 pm Lg.3772Hinkie</v>
      </c>
    </row>
    <row r="1586" spans="1:7" x14ac:dyDescent="0.25">
      <c r="A1586">
        <v>1716</v>
      </c>
      <c r="B1586" t="s">
        <v>1750</v>
      </c>
      <c r="C1586" t="s">
        <v>1744</v>
      </c>
      <c r="D1586">
        <v>82</v>
      </c>
      <c r="E1586">
        <v>1233</v>
      </c>
      <c r="F1586">
        <f t="shared" si="24"/>
        <v>10</v>
      </c>
      <c r="G1586" t="str">
        <f>STANDINGS_W[[#This Row],[League]]&amp;STANDINGS_W[[#This Row],[Team]]</f>
        <v>$150 Draft Champions Feb 26 1:00 pm Lg.3772Tons of Fun</v>
      </c>
    </row>
    <row r="1587" spans="1:7" x14ac:dyDescent="0.25">
      <c r="A1587">
        <v>2293</v>
      </c>
      <c r="B1587" t="s">
        <v>1753</v>
      </c>
      <c r="C1587" t="s">
        <v>1744</v>
      </c>
      <c r="D1587">
        <v>74</v>
      </c>
      <c r="E1587">
        <v>621</v>
      </c>
      <c r="F1587">
        <f t="shared" si="24"/>
        <v>11</v>
      </c>
      <c r="G1587" t="str">
        <f>STANDINGS_W[[#This Row],[League]]&amp;STANDINGS_W[[#This Row],[Team]]</f>
        <v>$150 Draft Champions Feb 26 1:00 pm Lg.3772Reuben Kinkaid fan club</v>
      </c>
    </row>
    <row r="1588" spans="1:7" x14ac:dyDescent="0.25">
      <c r="A1588">
        <v>2369</v>
      </c>
      <c r="B1588" t="s">
        <v>1752</v>
      </c>
      <c r="C1588" t="s">
        <v>1744</v>
      </c>
      <c r="D1588">
        <v>72</v>
      </c>
      <c r="E1588">
        <v>532</v>
      </c>
      <c r="F1588">
        <f t="shared" si="24"/>
        <v>12</v>
      </c>
      <c r="G1588" t="str">
        <f>STANDINGS_W[[#This Row],[League]]&amp;STANDINGS_W[[#This Row],[Team]]</f>
        <v>$150 Draft Champions Feb 26 1:00 pm Lg.3772Inspector Gadget</v>
      </c>
    </row>
    <row r="1589" spans="1:7" x14ac:dyDescent="0.25">
      <c r="A1589">
        <v>2465</v>
      </c>
      <c r="B1589" t="s">
        <v>1754</v>
      </c>
      <c r="C1589" t="s">
        <v>1744</v>
      </c>
      <c r="D1589">
        <v>70</v>
      </c>
      <c r="E1589">
        <v>438</v>
      </c>
      <c r="F1589">
        <f t="shared" si="24"/>
        <v>13</v>
      </c>
      <c r="G1589" t="str">
        <f>STANDINGS_W[[#This Row],[League]]&amp;STANDINGS_W[[#This Row],[Team]]</f>
        <v>$150 Draft Champions Feb 26 1:00 pm Lg.3772Dookie McGee v6 - $150</v>
      </c>
    </row>
    <row r="1590" spans="1:7" x14ac:dyDescent="0.25">
      <c r="A1590">
        <v>2627</v>
      </c>
      <c r="B1590" t="s">
        <v>1756</v>
      </c>
      <c r="C1590" t="s">
        <v>1744</v>
      </c>
      <c r="D1590">
        <v>66</v>
      </c>
      <c r="E1590">
        <v>285.5</v>
      </c>
      <c r="F1590">
        <f t="shared" si="24"/>
        <v>14</v>
      </c>
      <c r="G1590" t="str">
        <f>STANDINGS_W[[#This Row],[League]]&amp;STANDINGS_W[[#This Row],[Team]]</f>
        <v>$150 Draft Champions Feb 26 1:00 pm Lg.3772Roger That</v>
      </c>
    </row>
    <row r="1591" spans="1:7" x14ac:dyDescent="0.25">
      <c r="A1591">
        <v>2643</v>
      </c>
      <c r="B1591" t="s">
        <v>1743</v>
      </c>
      <c r="C1591" t="s">
        <v>1744</v>
      </c>
      <c r="D1591">
        <v>66</v>
      </c>
      <c r="E1591">
        <v>285.5</v>
      </c>
      <c r="F1591">
        <f t="shared" si="24"/>
        <v>15</v>
      </c>
      <c r="G1591" t="str">
        <f>STANDINGS_W[[#This Row],[League]]&amp;STANDINGS_W[[#This Row],[Team]]</f>
        <v>$150 Draft Champions Feb 26 1:00 pm Lg.3772zima.........</v>
      </c>
    </row>
    <row r="1592" spans="1:7" x14ac:dyDescent="0.25">
      <c r="A1592">
        <v>385</v>
      </c>
      <c r="B1592" t="s">
        <v>1526</v>
      </c>
      <c r="C1592" t="s">
        <v>1758</v>
      </c>
      <c r="D1592">
        <v>99</v>
      </c>
      <c r="E1592">
        <v>2518.5</v>
      </c>
      <c r="F1592">
        <f t="shared" si="24"/>
        <v>1</v>
      </c>
      <c r="G1592" t="str">
        <f>STANDINGS_W[[#This Row],[League]]&amp;STANDINGS_W[[#This Row],[Team]]</f>
        <v>$150 Draft Champions Feb 27 1:00 pm Lg.3775Jack Keefe</v>
      </c>
    </row>
    <row r="1593" spans="1:7" x14ac:dyDescent="0.25">
      <c r="A1593">
        <v>423</v>
      </c>
      <c r="B1593" t="s">
        <v>1766</v>
      </c>
      <c r="C1593" t="s">
        <v>1758</v>
      </c>
      <c r="D1593">
        <v>98</v>
      </c>
      <c r="E1593">
        <v>2467</v>
      </c>
      <c r="F1593">
        <f t="shared" si="24"/>
        <v>2</v>
      </c>
      <c r="G1593" t="str">
        <f>STANDINGS_W[[#This Row],[League]]&amp;STANDINGS_W[[#This Row],[Team]]</f>
        <v>$150 Draft Champions Feb 27 1:00 pm Lg.3775BugEaters2</v>
      </c>
    </row>
    <row r="1594" spans="1:7" x14ac:dyDescent="0.25">
      <c r="A1594">
        <v>527</v>
      </c>
      <c r="B1594" t="s">
        <v>1764</v>
      </c>
      <c r="C1594" t="s">
        <v>1758</v>
      </c>
      <c r="D1594">
        <v>96</v>
      </c>
      <c r="E1594">
        <v>2358</v>
      </c>
      <c r="F1594">
        <f t="shared" si="24"/>
        <v>3</v>
      </c>
      <c r="G1594" t="str">
        <f>STANDINGS_W[[#This Row],[League]]&amp;STANDINGS_W[[#This Row],[Team]]</f>
        <v>$150 Draft Champions Feb 27 1:00 pm Lg.3775Cedar Saisons</v>
      </c>
    </row>
    <row r="1595" spans="1:7" x14ac:dyDescent="0.25">
      <c r="A1595">
        <v>635</v>
      </c>
      <c r="B1595" t="s">
        <v>1757</v>
      </c>
      <c r="C1595" t="s">
        <v>1758</v>
      </c>
      <c r="D1595">
        <v>95</v>
      </c>
      <c r="E1595">
        <v>2298</v>
      </c>
      <c r="F1595">
        <f t="shared" si="24"/>
        <v>4</v>
      </c>
      <c r="G1595" t="str">
        <f>STANDINGS_W[[#This Row],[League]]&amp;STANDINGS_W[[#This Row],[Team]]</f>
        <v>$150 Draft Champions Feb 27 1:00 pm Lg.3775White Russians</v>
      </c>
    </row>
    <row r="1596" spans="1:7" x14ac:dyDescent="0.25">
      <c r="A1596">
        <v>673</v>
      </c>
      <c r="B1596" t="s">
        <v>108</v>
      </c>
      <c r="C1596" t="s">
        <v>1758</v>
      </c>
      <c r="D1596">
        <v>94</v>
      </c>
      <c r="E1596">
        <v>2239.5</v>
      </c>
      <c r="F1596">
        <f t="shared" si="24"/>
        <v>5</v>
      </c>
      <c r="G1596" t="str">
        <f>STANDINGS_W[[#This Row],[League]]&amp;STANDINGS_W[[#This Row],[Team]]</f>
        <v>$150 Draft Champions Feb 27 1:00 pm Lg.3775Meercatjohn</v>
      </c>
    </row>
    <row r="1597" spans="1:7" x14ac:dyDescent="0.25">
      <c r="A1597">
        <v>678</v>
      </c>
      <c r="B1597" t="s">
        <v>1763</v>
      </c>
      <c r="C1597" t="s">
        <v>1758</v>
      </c>
      <c r="D1597">
        <v>94</v>
      </c>
      <c r="E1597">
        <v>2239.5</v>
      </c>
      <c r="F1597">
        <f t="shared" si="24"/>
        <v>6</v>
      </c>
      <c r="G1597" t="str">
        <f>STANDINGS_W[[#This Row],[League]]&amp;STANDINGS_W[[#This Row],[Team]]</f>
        <v>$150 Draft Champions Feb 27 1:00 pm Lg.3775Richie Tenenbaum</v>
      </c>
    </row>
    <row r="1598" spans="1:7" x14ac:dyDescent="0.25">
      <c r="A1598">
        <v>874</v>
      </c>
      <c r="B1598" t="s">
        <v>1767</v>
      </c>
      <c r="C1598" t="s">
        <v>1758</v>
      </c>
      <c r="D1598">
        <v>91</v>
      </c>
      <c r="E1598">
        <v>2007.5</v>
      </c>
      <c r="F1598">
        <f t="shared" si="24"/>
        <v>7</v>
      </c>
      <c r="G1598" t="str">
        <f>STANDINGS_W[[#This Row],[League]]&amp;STANDINGS_W[[#This Row],[Team]]</f>
        <v>$150 Draft Champions Feb 27 1:00 pm Lg.3775Big Slick Outlaws</v>
      </c>
    </row>
    <row r="1599" spans="1:7" x14ac:dyDescent="0.25">
      <c r="A1599">
        <v>1389</v>
      </c>
      <c r="B1599" t="s">
        <v>1762</v>
      </c>
      <c r="C1599" t="s">
        <v>1758</v>
      </c>
      <c r="D1599">
        <v>85</v>
      </c>
      <c r="E1599">
        <v>1503.5</v>
      </c>
      <c r="F1599">
        <f t="shared" si="24"/>
        <v>8</v>
      </c>
      <c r="G1599" t="str">
        <f>STANDINGS_W[[#This Row],[League]]&amp;STANDINGS_W[[#This Row],[Team]]</f>
        <v>$150 Draft Champions Feb 27 1:00 pm Lg.3775Kockoa Kong</v>
      </c>
    </row>
    <row r="1600" spans="1:7" x14ac:dyDescent="0.25">
      <c r="A1600">
        <v>2055</v>
      </c>
      <c r="B1600" t="s">
        <v>90</v>
      </c>
      <c r="C1600" t="s">
        <v>1758</v>
      </c>
      <c r="D1600">
        <v>77</v>
      </c>
      <c r="E1600">
        <v>836</v>
      </c>
      <c r="F1600">
        <f t="shared" si="24"/>
        <v>9</v>
      </c>
      <c r="G1600" t="str">
        <f>STANDINGS_W[[#This Row],[League]]&amp;STANDINGS_W[[#This Row],[Team]]</f>
        <v>$150 Draft Champions Feb 27 1:00 pm Lg.3775Gotham Gophers</v>
      </c>
    </row>
    <row r="1601" spans="1:7" x14ac:dyDescent="0.25">
      <c r="A1601">
        <v>2115</v>
      </c>
      <c r="B1601" t="s">
        <v>1768</v>
      </c>
      <c r="C1601" t="s">
        <v>1758</v>
      </c>
      <c r="D1601">
        <v>76</v>
      </c>
      <c r="E1601">
        <v>755.5</v>
      </c>
      <c r="F1601">
        <f t="shared" si="24"/>
        <v>10</v>
      </c>
      <c r="G1601" t="str">
        <f>STANDINGS_W[[#This Row],[League]]&amp;STANDINGS_W[[#This Row],[Team]]</f>
        <v>$150 Draft Champions Feb 27 1:00 pm Lg.37752016 Champ</v>
      </c>
    </row>
    <row r="1602" spans="1:7" x14ac:dyDescent="0.25">
      <c r="A1602">
        <v>2401</v>
      </c>
      <c r="B1602" t="s">
        <v>1759</v>
      </c>
      <c r="C1602" t="s">
        <v>1758</v>
      </c>
      <c r="D1602">
        <v>72</v>
      </c>
      <c r="E1602">
        <v>532</v>
      </c>
      <c r="F1602">
        <f t="shared" si="24"/>
        <v>11</v>
      </c>
      <c r="G1602" t="str">
        <f>STANDINGS_W[[#This Row],[League]]&amp;STANDINGS_W[[#This Row],[Team]]</f>
        <v>$150 Draft Champions Feb 27 1:00 pm Lg.3775Wallimooners</v>
      </c>
    </row>
    <row r="1603" spans="1:7" x14ac:dyDescent="0.25">
      <c r="A1603">
        <v>2508</v>
      </c>
      <c r="B1603" t="s">
        <v>1630</v>
      </c>
      <c r="C1603" t="s">
        <v>1758</v>
      </c>
      <c r="D1603">
        <v>69</v>
      </c>
      <c r="E1603">
        <v>398.5</v>
      </c>
      <c r="F1603">
        <f t="shared" ref="F1603:F1666" si="25">IF(C1603=C1602,F1602+1,1)</f>
        <v>12</v>
      </c>
      <c r="G1603" t="str">
        <f>STANDINGS_W[[#This Row],[League]]&amp;STANDINGS_W[[#This Row],[Team]]</f>
        <v>$150 Draft Champions Feb 27 1:00 pm Lg.3775Iron Lung</v>
      </c>
    </row>
    <row r="1604" spans="1:7" x14ac:dyDescent="0.25">
      <c r="A1604">
        <v>2534</v>
      </c>
      <c r="B1604" t="s">
        <v>1761</v>
      </c>
      <c r="C1604" t="s">
        <v>1758</v>
      </c>
      <c r="D1604">
        <v>68</v>
      </c>
      <c r="E1604">
        <v>358.5</v>
      </c>
      <c r="F1604">
        <f t="shared" si="25"/>
        <v>13</v>
      </c>
      <c r="G1604" t="str">
        <f>STANDINGS_W[[#This Row],[League]]&amp;STANDINGS_W[[#This Row],[Team]]</f>
        <v>$150 Draft Champions Feb 27 1:00 pm Lg.3775BALL &amp; CHAIN</v>
      </c>
    </row>
    <row r="1605" spans="1:7" x14ac:dyDescent="0.25">
      <c r="A1605">
        <v>2550</v>
      </c>
      <c r="B1605" t="s">
        <v>1760</v>
      </c>
      <c r="C1605" t="s">
        <v>1758</v>
      </c>
      <c r="D1605">
        <v>68</v>
      </c>
      <c r="E1605">
        <v>358.5</v>
      </c>
      <c r="F1605">
        <f t="shared" si="25"/>
        <v>14</v>
      </c>
      <c r="G1605" t="str">
        <f>STANDINGS_W[[#This Row],[League]]&amp;STANDINGS_W[[#This Row],[Team]]</f>
        <v>$150 Draft Champions Feb 27 1:00 pm Lg.3775Team Blasetti</v>
      </c>
    </row>
    <row r="1606" spans="1:7" x14ac:dyDescent="0.25">
      <c r="A1606">
        <v>2624</v>
      </c>
      <c r="B1606" t="s">
        <v>1765</v>
      </c>
      <c r="C1606" t="s">
        <v>1758</v>
      </c>
      <c r="D1606">
        <v>66</v>
      </c>
      <c r="E1606">
        <v>285.5</v>
      </c>
      <c r="F1606">
        <f t="shared" si="25"/>
        <v>15</v>
      </c>
      <c r="G1606" t="str">
        <f>STANDINGS_W[[#This Row],[League]]&amp;STANDINGS_W[[#This Row],[Team]]</f>
        <v>$150 Draft Champions Feb 27 1:00 pm Lg.3775NOKOMIS REDSKINS</v>
      </c>
    </row>
    <row r="1607" spans="1:7" x14ac:dyDescent="0.25">
      <c r="A1607">
        <v>31</v>
      </c>
      <c r="B1607" t="s">
        <v>1779</v>
      </c>
      <c r="C1607" t="s">
        <v>1770</v>
      </c>
      <c r="D1607">
        <v>116</v>
      </c>
      <c r="E1607">
        <v>2881</v>
      </c>
      <c r="F1607">
        <f t="shared" si="25"/>
        <v>1</v>
      </c>
      <c r="G1607" t="str">
        <f>STANDINGS_W[[#This Row],[League]]&amp;STANDINGS_W[[#This Row],[Team]]</f>
        <v>$150 Draft Champions Feb 27 1:00 pm Lg.3777PANIK DC1</v>
      </c>
    </row>
    <row r="1608" spans="1:7" x14ac:dyDescent="0.25">
      <c r="A1608">
        <v>237</v>
      </c>
      <c r="B1608" t="s">
        <v>1777</v>
      </c>
      <c r="C1608" t="s">
        <v>1770</v>
      </c>
      <c r="D1608">
        <v>103</v>
      </c>
      <c r="E1608">
        <v>2678</v>
      </c>
      <c r="F1608">
        <f t="shared" si="25"/>
        <v>2</v>
      </c>
      <c r="G1608" t="str">
        <f>STANDINGS_W[[#This Row],[League]]&amp;STANDINGS_W[[#This Row],[Team]]</f>
        <v>$150 Draft Champions Feb 27 1:00 pm Lg.3777T &amp; Maz</v>
      </c>
    </row>
    <row r="1609" spans="1:7" x14ac:dyDescent="0.25">
      <c r="A1609">
        <v>321</v>
      </c>
      <c r="B1609" t="s">
        <v>1773</v>
      </c>
      <c r="C1609" t="s">
        <v>1770</v>
      </c>
      <c r="D1609">
        <v>101</v>
      </c>
      <c r="E1609">
        <v>2609</v>
      </c>
      <c r="F1609">
        <f t="shared" si="25"/>
        <v>3</v>
      </c>
      <c r="G1609" t="str">
        <f>STANDINGS_W[[#This Row],[League]]&amp;STANDINGS_W[[#This Row],[Team]]</f>
        <v>$150 Draft Champions Feb 27 1:00 pm Lg.3777The Iron Duke</v>
      </c>
    </row>
    <row r="1610" spans="1:7" x14ac:dyDescent="0.25">
      <c r="A1610">
        <v>794</v>
      </c>
      <c r="B1610" t="s">
        <v>1769</v>
      </c>
      <c r="C1610" t="s">
        <v>1770</v>
      </c>
      <c r="D1610">
        <v>92</v>
      </c>
      <c r="E1610">
        <v>2083</v>
      </c>
      <c r="F1610">
        <f t="shared" si="25"/>
        <v>4</v>
      </c>
      <c r="G1610" t="str">
        <f>STANDINGS_W[[#This Row],[League]]&amp;STANDINGS_W[[#This Row],[Team]]</f>
        <v>$150 Draft Champions Feb 27 1:00 pm Lg.3777Big Mac Attack DC</v>
      </c>
    </row>
    <row r="1611" spans="1:7" x14ac:dyDescent="0.25">
      <c r="A1611">
        <v>1046</v>
      </c>
      <c r="B1611" t="s">
        <v>505</v>
      </c>
      <c r="C1611" t="s">
        <v>1770</v>
      </c>
      <c r="D1611">
        <v>89</v>
      </c>
      <c r="E1611">
        <v>1852.5</v>
      </c>
      <c r="F1611">
        <f t="shared" si="25"/>
        <v>5</v>
      </c>
      <c r="G1611" t="str">
        <f>STANDINGS_W[[#This Row],[League]]&amp;STANDINGS_W[[#This Row],[Team]]</f>
        <v>$150 Draft Champions Feb 27 1:00 pm Lg.3777Hit Grass, Win Salad</v>
      </c>
    </row>
    <row r="1612" spans="1:7" x14ac:dyDescent="0.25">
      <c r="A1612">
        <v>1189</v>
      </c>
      <c r="B1612" t="s">
        <v>20</v>
      </c>
      <c r="C1612" t="s">
        <v>1770</v>
      </c>
      <c r="D1612">
        <v>87</v>
      </c>
      <c r="E1612">
        <v>1700.5</v>
      </c>
      <c r="F1612">
        <f t="shared" si="25"/>
        <v>6</v>
      </c>
      <c r="G1612" t="str">
        <f>STANDINGS_W[[#This Row],[League]]&amp;STANDINGS_W[[#This Row],[Team]]</f>
        <v>$150 Draft Champions Feb 27 1:00 pm Lg.3777Jedi.23</v>
      </c>
    </row>
    <row r="1613" spans="1:7" x14ac:dyDescent="0.25">
      <c r="A1613">
        <v>1493</v>
      </c>
      <c r="B1613" t="s">
        <v>1778</v>
      </c>
      <c r="C1613" t="s">
        <v>1770</v>
      </c>
      <c r="D1613">
        <v>84</v>
      </c>
      <c r="E1613">
        <v>1408.5</v>
      </c>
      <c r="F1613">
        <f t="shared" si="25"/>
        <v>7</v>
      </c>
      <c r="G1613" t="str">
        <f>STANDINGS_W[[#This Row],[League]]&amp;STANDINGS_W[[#This Row],[Team]]</f>
        <v>$150 Draft Champions Feb 27 1:00 pm Lg.3777Mad Russians</v>
      </c>
    </row>
    <row r="1614" spans="1:7" x14ac:dyDescent="0.25">
      <c r="A1614">
        <v>1545</v>
      </c>
      <c r="B1614" t="s">
        <v>99</v>
      </c>
      <c r="C1614" t="s">
        <v>1770</v>
      </c>
      <c r="D1614">
        <v>84</v>
      </c>
      <c r="E1614">
        <v>1408.5</v>
      </c>
      <c r="F1614">
        <f t="shared" si="25"/>
        <v>8</v>
      </c>
      <c r="G1614" t="str">
        <f>STANDINGS_W[[#This Row],[League]]&amp;STANDINGS_W[[#This Row],[Team]]</f>
        <v>$150 Draft Champions Feb 27 1:00 pm Lg.3777smackers VIII</v>
      </c>
    </row>
    <row r="1615" spans="1:7" x14ac:dyDescent="0.25">
      <c r="A1615">
        <v>1740</v>
      </c>
      <c r="B1615" t="s">
        <v>1775</v>
      </c>
      <c r="C1615" t="s">
        <v>1770</v>
      </c>
      <c r="D1615">
        <v>81</v>
      </c>
      <c r="E1615">
        <v>1147.5</v>
      </c>
      <c r="F1615">
        <f t="shared" si="25"/>
        <v>9</v>
      </c>
      <c r="G1615" t="str">
        <f>STANDINGS_W[[#This Row],[League]]&amp;STANDINGS_W[[#This Row],[Team]]</f>
        <v>$150 Draft Champions Feb 27 1:00 pm Lg.3777Did You Know, I Got Cano</v>
      </c>
    </row>
    <row r="1616" spans="1:7" x14ac:dyDescent="0.25">
      <c r="A1616">
        <v>1898</v>
      </c>
      <c r="B1616" t="s">
        <v>368</v>
      </c>
      <c r="C1616" t="s">
        <v>1770</v>
      </c>
      <c r="D1616">
        <v>79</v>
      </c>
      <c r="E1616">
        <v>980.5</v>
      </c>
      <c r="F1616">
        <f t="shared" si="25"/>
        <v>10</v>
      </c>
      <c r="G1616" t="str">
        <f>STANDINGS_W[[#This Row],[League]]&amp;STANDINGS_W[[#This Row],[Team]]</f>
        <v>$150 Draft Champions Feb 27 1:00 pm Lg.3777Black Lungs</v>
      </c>
    </row>
    <row r="1617" spans="1:7" x14ac:dyDescent="0.25">
      <c r="A1617">
        <v>2048</v>
      </c>
      <c r="B1617" t="s">
        <v>1774</v>
      </c>
      <c r="C1617" t="s">
        <v>1770</v>
      </c>
      <c r="D1617">
        <v>77</v>
      </c>
      <c r="E1617">
        <v>836</v>
      </c>
      <c r="F1617">
        <f t="shared" si="25"/>
        <v>11</v>
      </c>
      <c r="G1617" t="str">
        <f>STANDINGS_W[[#This Row],[League]]&amp;STANDINGS_W[[#This Row],[Team]]</f>
        <v>$150 Draft Champions Feb 27 1:00 pm Lg.3777D-Towners</v>
      </c>
    </row>
    <row r="1618" spans="1:7" x14ac:dyDescent="0.25">
      <c r="A1618">
        <v>2054</v>
      </c>
      <c r="B1618" t="s">
        <v>1776</v>
      </c>
      <c r="C1618" t="s">
        <v>1770</v>
      </c>
      <c r="D1618">
        <v>77</v>
      </c>
      <c r="E1618">
        <v>836</v>
      </c>
      <c r="F1618">
        <f t="shared" si="25"/>
        <v>12</v>
      </c>
      <c r="G1618" t="str">
        <f>STANDINGS_W[[#This Row],[League]]&amp;STANDINGS_W[[#This Row],[Team]]</f>
        <v>$150 Draft Champions Feb 27 1:00 pm Lg.3777Funky Cold Molinas</v>
      </c>
    </row>
    <row r="1619" spans="1:7" x14ac:dyDescent="0.25">
      <c r="A1619">
        <v>2129</v>
      </c>
      <c r="B1619" t="s">
        <v>1772</v>
      </c>
      <c r="C1619" t="s">
        <v>1770</v>
      </c>
      <c r="D1619">
        <v>76</v>
      </c>
      <c r="E1619">
        <v>755.5</v>
      </c>
      <c r="F1619">
        <f t="shared" si="25"/>
        <v>13</v>
      </c>
      <c r="G1619" t="str">
        <f>STANDINGS_W[[#This Row],[League]]&amp;STANDINGS_W[[#This Row],[Team]]</f>
        <v>$150 Draft Champions Feb 27 1:00 pm Lg.3777CoCoCrispies</v>
      </c>
    </row>
    <row r="1620" spans="1:7" x14ac:dyDescent="0.25">
      <c r="A1620">
        <v>2156</v>
      </c>
      <c r="B1620" t="s">
        <v>1771</v>
      </c>
      <c r="C1620" t="s">
        <v>1770</v>
      </c>
      <c r="D1620">
        <v>76</v>
      </c>
      <c r="E1620">
        <v>755.5</v>
      </c>
      <c r="F1620">
        <f t="shared" si="25"/>
        <v>14</v>
      </c>
      <c r="G1620" t="str">
        <f>STANDINGS_W[[#This Row],[League]]&amp;STANDINGS_W[[#This Row],[Team]]</f>
        <v>$150 Draft Champions Feb 27 1:00 pm Lg.3777Parnelli98</v>
      </c>
    </row>
    <row r="1621" spans="1:7" x14ac:dyDescent="0.25">
      <c r="A1621">
        <v>2690</v>
      </c>
      <c r="B1621" t="s">
        <v>398</v>
      </c>
      <c r="C1621" t="s">
        <v>1770</v>
      </c>
      <c r="D1621">
        <v>64</v>
      </c>
      <c r="E1621">
        <v>220.5</v>
      </c>
      <c r="F1621">
        <f t="shared" si="25"/>
        <v>15</v>
      </c>
      <c r="G1621" t="str">
        <f>STANDINGS_W[[#This Row],[League]]&amp;STANDINGS_W[[#This Row],[Team]]</f>
        <v>$150 Draft Champions Feb 27 1:00 pm Lg.3777NDfan</v>
      </c>
    </row>
    <row r="1622" spans="1:7" x14ac:dyDescent="0.25">
      <c r="A1622">
        <v>145</v>
      </c>
      <c r="B1622" t="s">
        <v>23</v>
      </c>
      <c r="C1622" t="s">
        <v>1781</v>
      </c>
      <c r="D1622">
        <v>107</v>
      </c>
      <c r="E1622">
        <v>2775.5</v>
      </c>
      <c r="F1622">
        <f t="shared" si="25"/>
        <v>1</v>
      </c>
      <c r="G1622" t="str">
        <f>STANDINGS_W[[#This Row],[League]]&amp;STANDINGS_W[[#This Row],[Team]]</f>
        <v>$150 Draft Champions Feb 27 1:00 pm Lg.3781YankeeHaters</v>
      </c>
    </row>
    <row r="1623" spans="1:7" x14ac:dyDescent="0.25">
      <c r="A1623">
        <v>316</v>
      </c>
      <c r="B1623" t="s">
        <v>196</v>
      </c>
      <c r="C1623" t="s">
        <v>1781</v>
      </c>
      <c r="D1623">
        <v>101</v>
      </c>
      <c r="E1623">
        <v>2609</v>
      </c>
      <c r="F1623">
        <f t="shared" si="25"/>
        <v>2</v>
      </c>
      <c r="G1623" t="str">
        <f>STANDINGS_W[[#This Row],[League]]&amp;STANDINGS_W[[#This Row],[Team]]</f>
        <v>$150 Draft Champions Feb 27 1:00 pm Lg.3781Speed Kills</v>
      </c>
    </row>
    <row r="1624" spans="1:7" x14ac:dyDescent="0.25">
      <c r="A1624">
        <v>410</v>
      </c>
      <c r="B1624" t="s">
        <v>263</v>
      </c>
      <c r="C1624" t="s">
        <v>1781</v>
      </c>
      <c r="D1624">
        <v>99</v>
      </c>
      <c r="E1624">
        <v>2518.5</v>
      </c>
      <c r="F1624">
        <f t="shared" si="25"/>
        <v>3</v>
      </c>
      <c r="G1624" t="str">
        <f>STANDINGS_W[[#This Row],[League]]&amp;STANDINGS_W[[#This Row],[Team]]</f>
        <v>$150 Draft Champions Feb 27 1:00 pm Lg.3781Team hickey</v>
      </c>
    </row>
    <row r="1625" spans="1:7" x14ac:dyDescent="0.25">
      <c r="A1625">
        <v>453</v>
      </c>
      <c r="B1625" t="s">
        <v>1789</v>
      </c>
      <c r="C1625" t="s">
        <v>1781</v>
      </c>
      <c r="D1625">
        <v>98</v>
      </c>
      <c r="E1625">
        <v>2467</v>
      </c>
      <c r="F1625">
        <f t="shared" si="25"/>
        <v>4</v>
      </c>
      <c r="G1625" t="str">
        <f>STANDINGS_W[[#This Row],[League]]&amp;STANDINGS_W[[#This Row],[Team]]</f>
        <v>$150 Draft Champions Feb 27 1:00 pm Lg.3781Team Ghio</v>
      </c>
    </row>
    <row r="1626" spans="1:7" x14ac:dyDescent="0.25">
      <c r="A1626">
        <v>639</v>
      </c>
      <c r="B1626" t="s">
        <v>1786</v>
      </c>
      <c r="C1626" t="s">
        <v>1781</v>
      </c>
      <c r="D1626">
        <v>94</v>
      </c>
      <c r="E1626">
        <v>2239.5</v>
      </c>
      <c r="F1626">
        <f t="shared" si="25"/>
        <v>5</v>
      </c>
      <c r="G1626" t="str">
        <f>STANDINGS_W[[#This Row],[League]]&amp;STANDINGS_W[[#This Row],[Team]]</f>
        <v>$150 Draft Champions Feb 27 1:00 pm Lg.3781$BALL</v>
      </c>
    </row>
    <row r="1627" spans="1:7" x14ac:dyDescent="0.25">
      <c r="A1627">
        <v>1051</v>
      </c>
      <c r="B1627" t="s">
        <v>1780</v>
      </c>
      <c r="C1627" t="s">
        <v>1781</v>
      </c>
      <c r="D1627">
        <v>89</v>
      </c>
      <c r="E1627">
        <v>1852.5</v>
      </c>
      <c r="F1627">
        <f t="shared" si="25"/>
        <v>6</v>
      </c>
      <c r="G1627" t="str">
        <f>STANDINGS_W[[#This Row],[League]]&amp;STANDINGS_W[[#This Row],[Team]]</f>
        <v>$150 Draft Champions Feb 27 1:00 pm Lg.3781King of kings 2016</v>
      </c>
    </row>
    <row r="1628" spans="1:7" x14ac:dyDescent="0.25">
      <c r="A1628">
        <v>1090</v>
      </c>
      <c r="B1628" t="s">
        <v>415</v>
      </c>
      <c r="C1628" t="s">
        <v>1781</v>
      </c>
      <c r="D1628">
        <v>89</v>
      </c>
      <c r="E1628">
        <v>1852.5</v>
      </c>
      <c r="F1628">
        <f t="shared" si="25"/>
        <v>7</v>
      </c>
      <c r="G1628" t="str">
        <f>STANDINGS_W[[#This Row],[League]]&amp;STANDINGS_W[[#This Row],[Team]]</f>
        <v>$150 Draft Champions Feb 27 1:00 pm Lg.3781dagsss</v>
      </c>
    </row>
    <row r="1629" spans="1:7" x14ac:dyDescent="0.25">
      <c r="A1629">
        <v>1188</v>
      </c>
      <c r="B1629" t="s">
        <v>1787</v>
      </c>
      <c r="C1629" t="s">
        <v>1781</v>
      </c>
      <c r="D1629">
        <v>87</v>
      </c>
      <c r="E1629">
        <v>1700.5</v>
      </c>
      <c r="F1629">
        <f t="shared" si="25"/>
        <v>8</v>
      </c>
      <c r="G1629" t="str">
        <f>STANDINGS_W[[#This Row],[League]]&amp;STANDINGS_W[[#This Row],[Team]]</f>
        <v>$150 Draft Champions Feb 27 1:00 pm Lg.3781Jagged Little Pill</v>
      </c>
    </row>
    <row r="1630" spans="1:7" x14ac:dyDescent="0.25">
      <c r="A1630">
        <v>1460</v>
      </c>
      <c r="B1630" t="s">
        <v>1785</v>
      </c>
      <c r="C1630" t="s">
        <v>1781</v>
      </c>
      <c r="D1630">
        <v>84</v>
      </c>
      <c r="E1630">
        <v>1408.5</v>
      </c>
      <c r="F1630">
        <f t="shared" si="25"/>
        <v>9</v>
      </c>
      <c r="G1630" t="str">
        <f>STANDINGS_W[[#This Row],[League]]&amp;STANDINGS_W[[#This Row],[Team]]</f>
        <v>$150 Draft Champions Feb 27 1:00 pm Lg.37817-10 Splits</v>
      </c>
    </row>
    <row r="1631" spans="1:7" x14ac:dyDescent="0.25">
      <c r="A1631">
        <v>1679</v>
      </c>
      <c r="B1631" t="s">
        <v>19</v>
      </c>
      <c r="C1631" t="s">
        <v>1781</v>
      </c>
      <c r="D1631">
        <v>82</v>
      </c>
      <c r="E1631">
        <v>1233</v>
      </c>
      <c r="F1631">
        <f t="shared" si="25"/>
        <v>10</v>
      </c>
      <c r="G1631" t="str">
        <f>STANDINGS_W[[#This Row],[League]]&amp;STANDINGS_W[[#This Row],[Team]]</f>
        <v>$150 Draft Champions Feb 27 1:00 pm Lg.3781One Eyed Jack</v>
      </c>
    </row>
    <row r="1632" spans="1:7" x14ac:dyDescent="0.25">
      <c r="A1632">
        <v>1903</v>
      </c>
      <c r="B1632" t="s">
        <v>1784</v>
      </c>
      <c r="C1632" t="s">
        <v>1781</v>
      </c>
      <c r="D1632">
        <v>79</v>
      </c>
      <c r="E1632">
        <v>980.5</v>
      </c>
      <c r="F1632">
        <f t="shared" si="25"/>
        <v>11</v>
      </c>
      <c r="G1632" t="str">
        <f>STANDINGS_W[[#This Row],[League]]&amp;STANDINGS_W[[#This Row],[Team]]</f>
        <v>$150 Draft Champions Feb 27 1:00 pm Lg.3781Columbus Lightning</v>
      </c>
    </row>
    <row r="1633" spans="1:7" x14ac:dyDescent="0.25">
      <c r="A1633">
        <v>2291</v>
      </c>
      <c r="B1633" t="s">
        <v>1788</v>
      </c>
      <c r="C1633" t="s">
        <v>1781</v>
      </c>
      <c r="D1633">
        <v>74</v>
      </c>
      <c r="E1633">
        <v>621</v>
      </c>
      <c r="F1633">
        <f t="shared" si="25"/>
        <v>12</v>
      </c>
      <c r="G1633" t="str">
        <f>STANDINGS_W[[#This Row],[League]]&amp;STANDINGS_W[[#This Row],[Team]]</f>
        <v>$150 Draft Champions Feb 27 1:00 pm Lg.3781Planet Luvtron</v>
      </c>
    </row>
    <row r="1634" spans="1:7" x14ac:dyDescent="0.25">
      <c r="A1634">
        <v>2348</v>
      </c>
      <c r="B1634" t="s">
        <v>889</v>
      </c>
      <c r="C1634" t="s">
        <v>1781</v>
      </c>
      <c r="D1634">
        <v>73</v>
      </c>
      <c r="E1634">
        <v>576</v>
      </c>
      <c r="F1634">
        <f t="shared" si="25"/>
        <v>13</v>
      </c>
      <c r="G1634" t="str">
        <f>STANDINGS_W[[#This Row],[League]]&amp;STANDINGS_W[[#This Row],[Team]]</f>
        <v>$150 Draft Champions Feb 27 1:00 pm Lg.3781Team Thompson</v>
      </c>
    </row>
    <row r="1635" spans="1:7" x14ac:dyDescent="0.25">
      <c r="A1635">
        <v>2506</v>
      </c>
      <c r="B1635" t="s">
        <v>1782</v>
      </c>
      <c r="C1635" t="s">
        <v>1781</v>
      </c>
      <c r="D1635">
        <v>69</v>
      </c>
      <c r="E1635">
        <v>398.5</v>
      </c>
      <c r="F1635">
        <f t="shared" si="25"/>
        <v>14</v>
      </c>
      <c r="G1635" t="str">
        <f>STANDINGS_W[[#This Row],[League]]&amp;STANDINGS_W[[#This Row],[Team]]</f>
        <v>$150 Draft Champions Feb 27 1:00 pm Lg.3781Hitnrun</v>
      </c>
    </row>
    <row r="1636" spans="1:7" x14ac:dyDescent="0.25">
      <c r="A1636">
        <v>2592</v>
      </c>
      <c r="B1636" t="s">
        <v>1783</v>
      </c>
      <c r="C1636" t="s">
        <v>1781</v>
      </c>
      <c r="D1636">
        <v>67</v>
      </c>
      <c r="E1636">
        <v>321.5</v>
      </c>
      <c r="F1636">
        <f t="shared" si="25"/>
        <v>15</v>
      </c>
      <c r="G1636" t="str">
        <f>STANDINGS_W[[#This Row],[League]]&amp;STANDINGS_W[[#This Row],[Team]]</f>
        <v>$150 Draft Champions Feb 27 1:00 pm Lg.3781Rabin Hood</v>
      </c>
    </row>
    <row r="1637" spans="1:7" x14ac:dyDescent="0.25">
      <c r="A1637">
        <v>191</v>
      </c>
      <c r="B1637" t="s">
        <v>205</v>
      </c>
      <c r="C1637" t="s">
        <v>1790</v>
      </c>
      <c r="D1637">
        <v>105</v>
      </c>
      <c r="E1637">
        <v>2728.5</v>
      </c>
      <c r="F1637">
        <f t="shared" si="25"/>
        <v>1</v>
      </c>
      <c r="G1637" t="str">
        <f>STANDINGS_W[[#This Row],[League]]&amp;STANDINGS_W[[#This Row],[Team]]</f>
        <v>$150 Draft Champions Feb 28 1:00 pm Lg.3786Team Sloan</v>
      </c>
    </row>
    <row r="1638" spans="1:7" x14ac:dyDescent="0.25">
      <c r="A1638">
        <v>426</v>
      </c>
      <c r="B1638" t="s">
        <v>101</v>
      </c>
      <c r="C1638" t="s">
        <v>1790</v>
      </c>
      <c r="D1638">
        <v>98</v>
      </c>
      <c r="E1638">
        <v>2467</v>
      </c>
      <c r="F1638">
        <f t="shared" si="25"/>
        <v>2</v>
      </c>
      <c r="G1638" t="str">
        <f>STANDINGS_W[[#This Row],[League]]&amp;STANDINGS_W[[#This Row],[Team]]</f>
        <v>$150 Draft Champions Feb 28 1:00 pm Lg.3786Cardinal Crunch 3</v>
      </c>
    </row>
    <row r="1639" spans="1:7" x14ac:dyDescent="0.25">
      <c r="A1639">
        <v>553</v>
      </c>
      <c r="B1639" t="s">
        <v>1797</v>
      </c>
      <c r="C1639" t="s">
        <v>1790</v>
      </c>
      <c r="D1639">
        <v>96</v>
      </c>
      <c r="E1639">
        <v>2358</v>
      </c>
      <c r="F1639">
        <f t="shared" si="25"/>
        <v>3</v>
      </c>
      <c r="G1639" t="str">
        <f>STANDINGS_W[[#This Row],[League]]&amp;STANDINGS_W[[#This Row],[Team]]</f>
        <v>$150 Draft Champions Feb 28 1:00 pm Lg.3786Lucy where Choo Goins?</v>
      </c>
    </row>
    <row r="1640" spans="1:7" x14ac:dyDescent="0.25">
      <c r="A1640">
        <v>580</v>
      </c>
      <c r="B1640" t="s">
        <v>1798</v>
      </c>
      <c r="C1640" t="s">
        <v>1790</v>
      </c>
      <c r="D1640">
        <v>96</v>
      </c>
      <c r="E1640">
        <v>2358</v>
      </c>
      <c r="F1640">
        <f t="shared" si="25"/>
        <v>4</v>
      </c>
      <c r="G1640" t="str">
        <f>STANDINGS_W[[#This Row],[League]]&amp;STANDINGS_W[[#This Row],[Team]]</f>
        <v>$150 Draft Champions Feb 28 1:00 pm Lg.3786Tiger Mommy Chicken Daddy</v>
      </c>
    </row>
    <row r="1641" spans="1:7" x14ac:dyDescent="0.25">
      <c r="A1641">
        <v>685</v>
      </c>
      <c r="B1641" t="s">
        <v>1794</v>
      </c>
      <c r="C1641" t="s">
        <v>1790</v>
      </c>
      <c r="D1641">
        <v>94</v>
      </c>
      <c r="E1641">
        <v>2239.5</v>
      </c>
      <c r="F1641">
        <f t="shared" si="25"/>
        <v>5</v>
      </c>
      <c r="G1641" t="str">
        <f>STANDINGS_W[[#This Row],[League]]&amp;STANDINGS_W[[#This Row],[Team]]</f>
        <v>$150 Draft Champions Feb 28 1:00 pm Lg.3786Team Farrugia</v>
      </c>
    </row>
    <row r="1642" spans="1:7" x14ac:dyDescent="0.25">
      <c r="A1642">
        <v>743</v>
      </c>
      <c r="B1642" t="s">
        <v>1795</v>
      </c>
      <c r="C1642" t="s">
        <v>1790</v>
      </c>
      <c r="D1642">
        <v>93</v>
      </c>
      <c r="E1642">
        <v>2164.5</v>
      </c>
      <c r="F1642">
        <f t="shared" si="25"/>
        <v>6</v>
      </c>
      <c r="G1642" t="str">
        <f>STANDINGS_W[[#This Row],[League]]&amp;STANDINGS_W[[#This Row],[Team]]</f>
        <v>$150 Draft Champions Feb 28 1:00 pm Lg.3786Little Kitten Poop</v>
      </c>
    </row>
    <row r="1643" spans="1:7" x14ac:dyDescent="0.25">
      <c r="A1643">
        <v>889</v>
      </c>
      <c r="B1643" t="s">
        <v>1796</v>
      </c>
      <c r="C1643" t="s">
        <v>1790</v>
      </c>
      <c r="D1643">
        <v>91</v>
      </c>
      <c r="E1643">
        <v>2007.5</v>
      </c>
      <c r="F1643">
        <f t="shared" si="25"/>
        <v>7</v>
      </c>
      <c r="G1643" t="str">
        <f>STANDINGS_W[[#This Row],[League]]&amp;STANDINGS_W[[#This Row],[Team]]</f>
        <v>$150 Draft Champions Feb 28 1:00 pm Lg.3786Funnies 3</v>
      </c>
    </row>
    <row r="1644" spans="1:7" x14ac:dyDescent="0.25">
      <c r="A1644">
        <v>1207</v>
      </c>
      <c r="B1644" t="s">
        <v>1793</v>
      </c>
      <c r="C1644" t="s">
        <v>1790</v>
      </c>
      <c r="D1644">
        <v>87</v>
      </c>
      <c r="E1644">
        <v>1700.5</v>
      </c>
      <c r="F1644">
        <f t="shared" si="25"/>
        <v>8</v>
      </c>
      <c r="G1644" t="str">
        <f>STANDINGS_W[[#This Row],[League]]&amp;STANDINGS_W[[#This Row],[Team]]</f>
        <v>$150 Draft Champions Feb 28 1:00 pm Lg.3786Piscotty And Meatballs</v>
      </c>
    </row>
    <row r="1645" spans="1:7" x14ac:dyDescent="0.25">
      <c r="A1645">
        <v>1472</v>
      </c>
      <c r="B1645" t="s">
        <v>1799</v>
      </c>
      <c r="C1645" t="s">
        <v>1790</v>
      </c>
      <c r="D1645">
        <v>84</v>
      </c>
      <c r="E1645">
        <v>1408.5</v>
      </c>
      <c r="F1645">
        <f t="shared" si="25"/>
        <v>9</v>
      </c>
      <c r="G1645" t="str">
        <f>STANDINGS_W[[#This Row],[League]]&amp;STANDINGS_W[[#This Row],[Team]]</f>
        <v>$150 Draft Champions Feb 28 1:00 pm Lg.3786Comfortably Dumb 1</v>
      </c>
    </row>
    <row r="1646" spans="1:7" x14ac:dyDescent="0.25">
      <c r="A1646">
        <v>1829</v>
      </c>
      <c r="B1646" t="s">
        <v>1791</v>
      </c>
      <c r="C1646" t="s">
        <v>1790</v>
      </c>
      <c r="D1646">
        <v>80</v>
      </c>
      <c r="E1646">
        <v>1063.5</v>
      </c>
      <c r="F1646">
        <f t="shared" si="25"/>
        <v>10</v>
      </c>
      <c r="G1646" t="str">
        <f>STANDINGS_W[[#This Row],[League]]&amp;STANDINGS_W[[#This Row],[Team]]</f>
        <v>$150 Draft Champions Feb 28 1:00 pm Lg.3786Jeni Says</v>
      </c>
    </row>
    <row r="1647" spans="1:7" x14ac:dyDescent="0.25">
      <c r="A1647">
        <v>1950</v>
      </c>
      <c r="B1647" t="s">
        <v>107</v>
      </c>
      <c r="C1647" t="s">
        <v>1790</v>
      </c>
      <c r="D1647">
        <v>79</v>
      </c>
      <c r="E1647">
        <v>980.5</v>
      </c>
      <c r="F1647">
        <f t="shared" si="25"/>
        <v>11</v>
      </c>
      <c r="G1647" t="str">
        <f>STANDINGS_W[[#This Row],[League]]&amp;STANDINGS_W[[#This Row],[Team]]</f>
        <v>$150 Draft Champions Feb 28 1:00 pm Lg.3786Team Scott</v>
      </c>
    </row>
    <row r="1648" spans="1:7" x14ac:dyDescent="0.25">
      <c r="A1648">
        <v>2419</v>
      </c>
      <c r="B1648" t="s">
        <v>1792</v>
      </c>
      <c r="C1648" t="s">
        <v>1790</v>
      </c>
      <c r="D1648">
        <v>71</v>
      </c>
      <c r="E1648">
        <v>483</v>
      </c>
      <c r="F1648">
        <f t="shared" si="25"/>
        <v>12</v>
      </c>
      <c r="G1648" t="str">
        <f>STANDINGS_W[[#This Row],[League]]&amp;STANDINGS_W[[#This Row],[Team]]</f>
        <v>$150 Draft Champions Feb 28 1:00 pm Lg.3786Fightin Tordis</v>
      </c>
    </row>
    <row r="1649" spans="1:7" x14ac:dyDescent="0.25">
      <c r="A1649">
        <v>2420</v>
      </c>
      <c r="B1649" t="s">
        <v>1800</v>
      </c>
      <c r="C1649" t="s">
        <v>1790</v>
      </c>
      <c r="D1649">
        <v>71</v>
      </c>
      <c r="E1649">
        <v>483</v>
      </c>
      <c r="F1649">
        <f t="shared" si="25"/>
        <v>13</v>
      </c>
      <c r="G1649" t="str">
        <f>STANDINGS_W[[#This Row],[League]]&amp;STANDINGS_W[[#This Row],[Team]]</f>
        <v>$150 Draft Champions Feb 28 1:00 pm Lg.3786High Voltage III</v>
      </c>
    </row>
    <row r="1650" spans="1:7" x14ac:dyDescent="0.25">
      <c r="A1650">
        <v>2555</v>
      </c>
      <c r="B1650" t="s">
        <v>309</v>
      </c>
      <c r="C1650" t="s">
        <v>1790</v>
      </c>
      <c r="D1650">
        <v>68</v>
      </c>
      <c r="E1650">
        <v>358.5</v>
      </c>
      <c r="F1650">
        <f t="shared" si="25"/>
        <v>14</v>
      </c>
      <c r="G1650" t="str">
        <f>STANDINGS_W[[#This Row],[League]]&amp;STANDINGS_W[[#This Row],[Team]]</f>
        <v>$150 Draft Champions Feb 28 1:00 pm Lg.3786Team Nussbaum</v>
      </c>
    </row>
    <row r="1651" spans="1:7" x14ac:dyDescent="0.25">
      <c r="A1651">
        <v>2572</v>
      </c>
      <c r="B1651" t="s">
        <v>440</v>
      </c>
      <c r="C1651" t="s">
        <v>1790</v>
      </c>
      <c r="D1651">
        <v>68</v>
      </c>
      <c r="E1651">
        <v>358.5</v>
      </c>
      <c r="F1651">
        <f t="shared" si="25"/>
        <v>15</v>
      </c>
      <c r="G1651" t="str">
        <f>STANDINGS_W[[#This Row],[League]]&amp;STANDINGS_W[[#This Row],[Team]]</f>
        <v>$150 Draft Champions Feb 28 1:00 pm Lg.3786zzzzzzzz</v>
      </c>
    </row>
    <row r="1652" spans="1:7" x14ac:dyDescent="0.25">
      <c r="A1652">
        <v>47</v>
      </c>
      <c r="B1652" t="s">
        <v>1811</v>
      </c>
      <c r="C1652" t="s">
        <v>1801</v>
      </c>
      <c r="D1652">
        <v>114</v>
      </c>
      <c r="E1652">
        <v>2865.5</v>
      </c>
      <c r="F1652">
        <f t="shared" si="25"/>
        <v>1</v>
      </c>
      <c r="G1652" t="str">
        <f>STANDINGS_W[[#This Row],[League]]&amp;STANDINGS_W[[#This Row],[Team]]</f>
        <v>$150 Draft Champions Feb 29 1:00 pm Lg.3793MBC Champs</v>
      </c>
    </row>
    <row r="1653" spans="1:7" x14ac:dyDescent="0.25">
      <c r="A1653">
        <v>239</v>
      </c>
      <c r="B1653" t="s">
        <v>1809</v>
      </c>
      <c r="C1653" t="s">
        <v>1801</v>
      </c>
      <c r="D1653">
        <v>103</v>
      </c>
      <c r="E1653">
        <v>2678</v>
      </c>
      <c r="F1653">
        <f t="shared" si="25"/>
        <v>2</v>
      </c>
      <c r="G1653" t="str">
        <f>STANDINGS_W[[#This Row],[League]]&amp;STANDINGS_W[[#This Row],[Team]]</f>
        <v>$150 Draft Champions Feb 29 1:00 pm Lg.3793Team Lentz</v>
      </c>
    </row>
    <row r="1654" spans="1:7" x14ac:dyDescent="0.25">
      <c r="A1654">
        <v>361</v>
      </c>
      <c r="B1654" t="s">
        <v>1810</v>
      </c>
      <c r="C1654" t="s">
        <v>1801</v>
      </c>
      <c r="D1654">
        <v>100</v>
      </c>
      <c r="E1654">
        <v>2566</v>
      </c>
      <c r="F1654">
        <f t="shared" si="25"/>
        <v>3</v>
      </c>
      <c r="G1654" t="str">
        <f>STANDINGS_W[[#This Row],[League]]&amp;STANDINGS_W[[#This Row],[Team]]</f>
        <v>$150 Draft Champions Feb 29 1:00 pm Lg.3793Team Shan</v>
      </c>
    </row>
    <row r="1655" spans="1:7" x14ac:dyDescent="0.25">
      <c r="A1655">
        <v>446</v>
      </c>
      <c r="B1655" t="s">
        <v>1804</v>
      </c>
      <c r="C1655" t="s">
        <v>1801</v>
      </c>
      <c r="D1655">
        <v>98</v>
      </c>
      <c r="E1655">
        <v>2467</v>
      </c>
      <c r="F1655">
        <f t="shared" si="25"/>
        <v>4</v>
      </c>
      <c r="G1655" t="str">
        <f>STANDINGS_W[[#This Row],[League]]&amp;STANDINGS_W[[#This Row],[Team]]</f>
        <v>$150 Draft Champions Feb 29 1:00 pm Lg.3793Remember the Tytans</v>
      </c>
    </row>
    <row r="1656" spans="1:7" x14ac:dyDescent="0.25">
      <c r="A1656">
        <v>754</v>
      </c>
      <c r="B1656" t="s">
        <v>1806</v>
      </c>
      <c r="C1656" t="s">
        <v>1801</v>
      </c>
      <c r="D1656">
        <v>93</v>
      </c>
      <c r="E1656">
        <v>2164.5</v>
      </c>
      <c r="F1656">
        <f t="shared" si="25"/>
        <v>5</v>
      </c>
      <c r="G1656" t="str">
        <f>STANDINGS_W[[#This Row],[League]]&amp;STANDINGS_W[[#This Row],[Team]]</f>
        <v>$150 Draft Champions Feb 29 1:00 pm Lg.3793Road Warrior NFBC</v>
      </c>
    </row>
    <row r="1657" spans="1:7" x14ac:dyDescent="0.25">
      <c r="A1657">
        <v>1053</v>
      </c>
      <c r="B1657" t="s">
        <v>1802</v>
      </c>
      <c r="C1657" t="s">
        <v>1801</v>
      </c>
      <c r="D1657">
        <v>89</v>
      </c>
      <c r="E1657">
        <v>1852.5</v>
      </c>
      <c r="F1657">
        <f t="shared" si="25"/>
        <v>6</v>
      </c>
      <c r="G1657" t="str">
        <f>STANDINGS_W[[#This Row],[League]]&amp;STANDINGS_W[[#This Row],[Team]]</f>
        <v>$150 Draft Champions Feb 29 1:00 pm Lg.3793Lichtgeschwindigkeit!</v>
      </c>
    </row>
    <row r="1658" spans="1:7" x14ac:dyDescent="0.25">
      <c r="A1658">
        <v>1468</v>
      </c>
      <c r="B1658" t="s">
        <v>5</v>
      </c>
      <c r="C1658" t="s">
        <v>1801</v>
      </c>
      <c r="D1658">
        <v>84</v>
      </c>
      <c r="E1658">
        <v>1408.5</v>
      </c>
      <c r="F1658">
        <f t="shared" si="25"/>
        <v>7</v>
      </c>
      <c r="G1658" t="str">
        <f>STANDINGS_W[[#This Row],[League]]&amp;STANDINGS_W[[#This Row],[Team]]</f>
        <v>$150 Draft Champions Feb 29 1:00 pm Lg.3793CORINTHIAN</v>
      </c>
    </row>
    <row r="1659" spans="1:7" x14ac:dyDescent="0.25">
      <c r="A1659">
        <v>1499</v>
      </c>
      <c r="B1659" t="s">
        <v>1805</v>
      </c>
      <c r="C1659" t="s">
        <v>1801</v>
      </c>
      <c r="D1659">
        <v>84</v>
      </c>
      <c r="E1659">
        <v>1408.5</v>
      </c>
      <c r="F1659">
        <f t="shared" si="25"/>
        <v>8</v>
      </c>
      <c r="G1659" t="str">
        <f>STANDINGS_W[[#This Row],[League]]&amp;STANDINGS_W[[#This Row],[Team]]</f>
        <v>$150 Draft Champions Feb 29 1:00 pm Lg.3793Orange and blue</v>
      </c>
    </row>
    <row r="1660" spans="1:7" x14ac:dyDescent="0.25">
      <c r="A1660">
        <v>1515</v>
      </c>
      <c r="B1660" t="s">
        <v>206</v>
      </c>
      <c r="C1660" t="s">
        <v>1801</v>
      </c>
      <c r="D1660">
        <v>84</v>
      </c>
      <c r="E1660">
        <v>1408.5</v>
      </c>
      <c r="F1660">
        <f t="shared" si="25"/>
        <v>9</v>
      </c>
      <c r="G1660" t="str">
        <f>STANDINGS_W[[#This Row],[League]]&amp;STANDINGS_W[[#This Row],[Team]]</f>
        <v>$150 Draft Champions Feb 29 1:00 pm Lg.3793Team Eroh</v>
      </c>
    </row>
    <row r="1661" spans="1:7" x14ac:dyDescent="0.25">
      <c r="A1661">
        <v>1821</v>
      </c>
      <c r="B1661" t="s">
        <v>1813</v>
      </c>
      <c r="C1661" t="s">
        <v>1801</v>
      </c>
      <c r="D1661">
        <v>80</v>
      </c>
      <c r="E1661">
        <v>1063.5</v>
      </c>
      <c r="F1661">
        <f t="shared" si="25"/>
        <v>10</v>
      </c>
      <c r="G1661" t="str">
        <f>STANDINGS_W[[#This Row],[League]]&amp;STANDINGS_W[[#This Row],[Team]]</f>
        <v>$150 Draft Champions Feb 29 1:00 pm Lg.3793Emperors</v>
      </c>
    </row>
    <row r="1662" spans="1:7" x14ac:dyDescent="0.25">
      <c r="A1662">
        <v>2004</v>
      </c>
      <c r="B1662" t="s">
        <v>1807</v>
      </c>
      <c r="C1662" t="s">
        <v>1801</v>
      </c>
      <c r="D1662">
        <v>78</v>
      </c>
      <c r="E1662">
        <v>907.5</v>
      </c>
      <c r="F1662">
        <f t="shared" si="25"/>
        <v>11</v>
      </c>
      <c r="G1662" t="str">
        <f>STANDINGS_W[[#This Row],[League]]&amp;STANDINGS_W[[#This Row],[Team]]</f>
        <v>$150 Draft Champions Feb 29 1:00 pm Lg.3793Mr Mayhem</v>
      </c>
    </row>
    <row r="1663" spans="1:7" x14ac:dyDescent="0.25">
      <c r="A1663">
        <v>2600</v>
      </c>
      <c r="B1663" t="s">
        <v>1808</v>
      </c>
      <c r="C1663" t="s">
        <v>1801</v>
      </c>
      <c r="D1663">
        <v>67</v>
      </c>
      <c r="E1663">
        <v>321.5</v>
      </c>
      <c r="F1663">
        <f t="shared" si="25"/>
        <v>12</v>
      </c>
      <c r="G1663" t="str">
        <f>STANDINGS_W[[#This Row],[League]]&amp;STANDINGS_W[[#This Row],[Team]]</f>
        <v>$150 Draft Champions Feb 29 1:00 pm Lg.3793Team Pruchnik</v>
      </c>
    </row>
    <row r="1664" spans="1:7" x14ac:dyDescent="0.25">
      <c r="A1664">
        <v>2617</v>
      </c>
      <c r="B1664" t="s">
        <v>105</v>
      </c>
      <c r="C1664" t="s">
        <v>1801</v>
      </c>
      <c r="D1664">
        <v>66</v>
      </c>
      <c r="E1664">
        <v>285.5</v>
      </c>
      <c r="F1664">
        <f t="shared" si="25"/>
        <v>13</v>
      </c>
      <c r="G1664" t="str">
        <f>STANDINGS_W[[#This Row],[League]]&amp;STANDINGS_W[[#This Row],[Team]]</f>
        <v>$150 Draft Champions Feb 29 1:00 pm Lg.3793Inglorious Batsters</v>
      </c>
    </row>
    <row r="1665" spans="1:7" x14ac:dyDescent="0.25">
      <c r="A1665">
        <v>2823</v>
      </c>
      <c r="B1665" t="s">
        <v>1803</v>
      </c>
      <c r="C1665" t="s">
        <v>1801</v>
      </c>
      <c r="D1665">
        <v>58</v>
      </c>
      <c r="E1665">
        <v>87</v>
      </c>
      <c r="F1665">
        <f t="shared" si="25"/>
        <v>14</v>
      </c>
      <c r="G1665" t="str">
        <f>STANDINGS_W[[#This Row],[League]]&amp;STANDINGS_W[[#This Row],[Team]]</f>
        <v>$150 Draft Champions Feb 29 1:00 pm Lg.3793Nuisance1</v>
      </c>
    </row>
    <row r="1666" spans="1:7" x14ac:dyDescent="0.25">
      <c r="A1666">
        <v>2885</v>
      </c>
      <c r="B1666" t="s">
        <v>1812</v>
      </c>
      <c r="C1666" t="s">
        <v>1801</v>
      </c>
      <c r="D1666">
        <v>52</v>
      </c>
      <c r="E1666">
        <v>29</v>
      </c>
      <c r="F1666">
        <f t="shared" si="25"/>
        <v>15</v>
      </c>
      <c r="G1666" t="str">
        <f>STANDINGS_W[[#This Row],[League]]&amp;STANDINGS_W[[#This Row],[Team]]</f>
        <v>$150 Draft Champions Feb 29 1:00 pm Lg.3793Tobacco Road</v>
      </c>
    </row>
    <row r="1667" spans="1:7" x14ac:dyDescent="0.25">
      <c r="A1667">
        <v>76</v>
      </c>
      <c r="B1667" t="s">
        <v>1822</v>
      </c>
      <c r="C1667" t="s">
        <v>1814</v>
      </c>
      <c r="D1667">
        <v>111</v>
      </c>
      <c r="E1667">
        <v>2838.5</v>
      </c>
      <c r="F1667">
        <f t="shared" ref="F1667:F1730" si="26">IF(C1667=C1666,F1666+1,1)</f>
        <v>1</v>
      </c>
      <c r="G1667" t="str">
        <f>STANDINGS_W[[#This Row],[League]]&amp;STANDINGS_W[[#This Row],[Team]]</f>
        <v>$150 Draft Champions Feb 29 1:00 pm Lg.3794Team Bell</v>
      </c>
    </row>
    <row r="1668" spans="1:7" x14ac:dyDescent="0.25">
      <c r="A1668">
        <v>100</v>
      </c>
      <c r="B1668" t="s">
        <v>1818</v>
      </c>
      <c r="C1668" t="s">
        <v>1814</v>
      </c>
      <c r="D1668">
        <v>109</v>
      </c>
      <c r="E1668">
        <v>2811.5</v>
      </c>
      <c r="F1668">
        <f t="shared" si="26"/>
        <v>2</v>
      </c>
      <c r="G1668" t="str">
        <f>STANDINGS_W[[#This Row],[League]]&amp;STANDINGS_W[[#This Row],[Team]]</f>
        <v>$150 Draft Champions Feb 29 1:00 pm Lg.3794Strikeouts 2</v>
      </c>
    </row>
    <row r="1669" spans="1:7" x14ac:dyDescent="0.25">
      <c r="A1669">
        <v>486</v>
      </c>
      <c r="B1669" t="s">
        <v>1821</v>
      </c>
      <c r="C1669" t="s">
        <v>1814</v>
      </c>
      <c r="D1669">
        <v>97</v>
      </c>
      <c r="E1669">
        <v>2416.5</v>
      </c>
      <c r="F1669">
        <f t="shared" si="26"/>
        <v>3</v>
      </c>
      <c r="G1669" t="str">
        <f>STANDINGS_W[[#This Row],[League]]&amp;STANDINGS_W[[#This Row],[Team]]</f>
        <v>$150 Draft Champions Feb 29 1:00 pm Lg.3794MILWAUKEE DC3</v>
      </c>
    </row>
    <row r="1670" spans="1:7" x14ac:dyDescent="0.25">
      <c r="A1670">
        <v>712</v>
      </c>
      <c r="B1670" t="s">
        <v>342</v>
      </c>
      <c r="C1670" t="s">
        <v>1814</v>
      </c>
      <c r="D1670">
        <v>93</v>
      </c>
      <c r="E1670">
        <v>2164.5</v>
      </c>
      <c r="F1670">
        <f t="shared" si="26"/>
        <v>4</v>
      </c>
      <c r="G1670" t="str">
        <f>STANDINGS_W[[#This Row],[League]]&amp;STANDINGS_W[[#This Row],[Team]]</f>
        <v>$150 Draft Champions Feb 29 1:00 pm Lg.3794Big League Choo</v>
      </c>
    </row>
    <row r="1671" spans="1:7" x14ac:dyDescent="0.25">
      <c r="A1671">
        <v>1220</v>
      </c>
      <c r="B1671" t="s">
        <v>128</v>
      </c>
      <c r="C1671" t="s">
        <v>1814</v>
      </c>
      <c r="D1671">
        <v>87</v>
      </c>
      <c r="E1671">
        <v>1700.5</v>
      </c>
      <c r="F1671">
        <f t="shared" si="26"/>
        <v>5</v>
      </c>
      <c r="G1671" t="str">
        <f>STANDINGS_W[[#This Row],[League]]&amp;STANDINGS_W[[#This Row],[Team]]</f>
        <v>$150 Draft Champions Feb 29 1:00 pm Lg.3794Team Boelkens</v>
      </c>
    </row>
    <row r="1672" spans="1:7" x14ac:dyDescent="0.25">
      <c r="A1672">
        <v>1301</v>
      </c>
      <c r="B1672" t="s">
        <v>1815</v>
      </c>
      <c r="C1672" t="s">
        <v>1814</v>
      </c>
      <c r="D1672">
        <v>86</v>
      </c>
      <c r="E1672">
        <v>1608</v>
      </c>
      <c r="F1672">
        <f t="shared" si="26"/>
        <v>6</v>
      </c>
      <c r="G1672" t="str">
        <f>STANDINGS_W[[#This Row],[League]]&amp;STANDINGS_W[[#This Row],[Team]]</f>
        <v>$150 Draft Champions Feb 29 1:00 pm Lg.3794One in a Million</v>
      </c>
    </row>
    <row r="1673" spans="1:7" x14ac:dyDescent="0.25">
      <c r="A1673">
        <v>1352</v>
      </c>
      <c r="B1673" t="s">
        <v>1816</v>
      </c>
      <c r="C1673" t="s">
        <v>1814</v>
      </c>
      <c r="D1673">
        <v>86</v>
      </c>
      <c r="E1673">
        <v>1608</v>
      </c>
      <c r="F1673">
        <f t="shared" si="26"/>
        <v>7</v>
      </c>
      <c r="G1673" t="str">
        <f>STANDINGS_W[[#This Row],[League]]&amp;STANDINGS_W[[#This Row],[Team]]</f>
        <v>$150 Draft Champions Feb 29 1:00 pm Lg.3794extra one</v>
      </c>
    </row>
    <row r="1674" spans="1:7" x14ac:dyDescent="0.25">
      <c r="A1674">
        <v>1488</v>
      </c>
      <c r="B1674" t="s">
        <v>287</v>
      </c>
      <c r="C1674" t="s">
        <v>1814</v>
      </c>
      <c r="D1674">
        <v>84</v>
      </c>
      <c r="E1674">
        <v>1408.5</v>
      </c>
      <c r="F1674">
        <f t="shared" si="26"/>
        <v>8</v>
      </c>
      <c r="G1674" t="str">
        <f>STANDINGS_W[[#This Row],[League]]&amp;STANDINGS_W[[#This Row],[Team]]</f>
        <v>$150 Draft Champions Feb 29 1:00 pm Lg.3794ICE BOX</v>
      </c>
    </row>
    <row r="1675" spans="1:7" x14ac:dyDescent="0.25">
      <c r="A1675">
        <v>1916</v>
      </c>
      <c r="B1675" t="s">
        <v>1824</v>
      </c>
      <c r="C1675" t="s">
        <v>1814</v>
      </c>
      <c r="D1675">
        <v>79</v>
      </c>
      <c r="E1675">
        <v>980.5</v>
      </c>
      <c r="F1675">
        <f t="shared" si="26"/>
        <v>9</v>
      </c>
      <c r="G1675" t="str">
        <f>STANDINGS_W[[#This Row],[League]]&amp;STANDINGS_W[[#This Row],[Team]]</f>
        <v>$150 Draft Champions Feb 29 1:00 pm Lg.3794Kings of Swing</v>
      </c>
    </row>
    <row r="1676" spans="1:7" x14ac:dyDescent="0.25">
      <c r="A1676">
        <v>2057</v>
      </c>
      <c r="B1676" t="s">
        <v>1819</v>
      </c>
      <c r="C1676" t="s">
        <v>1814</v>
      </c>
      <c r="D1676">
        <v>77</v>
      </c>
      <c r="E1676">
        <v>836</v>
      </c>
      <c r="F1676">
        <f t="shared" si="26"/>
        <v>10</v>
      </c>
      <c r="G1676" t="str">
        <f>STANDINGS_W[[#This Row],[League]]&amp;STANDINGS_W[[#This Row],[Team]]</f>
        <v>$150 Draft Champions Feb 29 1:00 pm Lg.3794Hakuna Machado</v>
      </c>
    </row>
    <row r="1677" spans="1:7" x14ac:dyDescent="0.25">
      <c r="A1677">
        <v>2153</v>
      </c>
      <c r="B1677" t="s">
        <v>1825</v>
      </c>
      <c r="C1677" t="s">
        <v>1814</v>
      </c>
      <c r="D1677">
        <v>76</v>
      </c>
      <c r="E1677">
        <v>755.5</v>
      </c>
      <c r="F1677">
        <f t="shared" si="26"/>
        <v>11</v>
      </c>
      <c r="G1677" t="str">
        <f>STANDINGS_W[[#This Row],[League]]&amp;STANDINGS_W[[#This Row],[Team]]</f>
        <v>$150 Draft Champions Feb 29 1:00 pm Lg.3794Neptune</v>
      </c>
    </row>
    <row r="1678" spans="1:7" x14ac:dyDescent="0.25">
      <c r="A1678">
        <v>2349</v>
      </c>
      <c r="B1678" t="s">
        <v>1820</v>
      </c>
      <c r="C1678" t="s">
        <v>1814</v>
      </c>
      <c r="D1678">
        <v>73</v>
      </c>
      <c r="E1678">
        <v>576</v>
      </c>
      <c r="F1678">
        <f t="shared" si="26"/>
        <v>12</v>
      </c>
      <c r="G1678" t="str">
        <f>STANDINGS_W[[#This Row],[League]]&amp;STANDINGS_W[[#This Row],[Team]]</f>
        <v>$150 Draft Champions Feb 29 1:00 pm Lg.3794The Elephant Man</v>
      </c>
    </row>
    <row r="1679" spans="1:7" x14ac:dyDescent="0.25">
      <c r="A1679">
        <v>2427</v>
      </c>
      <c r="B1679" t="s">
        <v>1823</v>
      </c>
      <c r="C1679" t="s">
        <v>1814</v>
      </c>
      <c r="D1679">
        <v>71</v>
      </c>
      <c r="E1679">
        <v>483</v>
      </c>
      <c r="F1679">
        <f t="shared" si="26"/>
        <v>13</v>
      </c>
      <c r="G1679" t="str">
        <f>STANDINGS_W[[#This Row],[League]]&amp;STANDINGS_W[[#This Row],[Team]]</f>
        <v>$150 Draft Champions Feb 29 1:00 pm Lg.3794Sam's Club 3</v>
      </c>
    </row>
    <row r="1680" spans="1:7" x14ac:dyDescent="0.25">
      <c r="A1680">
        <v>2583</v>
      </c>
      <c r="B1680" t="s">
        <v>1817</v>
      </c>
      <c r="C1680" t="s">
        <v>1814</v>
      </c>
      <c r="D1680">
        <v>67</v>
      </c>
      <c r="E1680">
        <v>321.5</v>
      </c>
      <c r="F1680">
        <f t="shared" si="26"/>
        <v>14</v>
      </c>
      <c r="G1680" t="str">
        <f>STANDINGS_W[[#This Row],[League]]&amp;STANDINGS_W[[#This Row],[Team]]</f>
        <v>$150 Draft Champions Feb 29 1:00 pm Lg.3794Kulaski's Avengers</v>
      </c>
    </row>
    <row r="1681" spans="1:7" x14ac:dyDescent="0.25">
      <c r="A1681">
        <v>2750</v>
      </c>
      <c r="B1681" t="s">
        <v>1318</v>
      </c>
      <c r="C1681" t="s">
        <v>1814</v>
      </c>
      <c r="D1681">
        <v>62</v>
      </c>
      <c r="E1681">
        <v>166</v>
      </c>
      <c r="F1681">
        <f t="shared" si="26"/>
        <v>15</v>
      </c>
      <c r="G1681" t="str">
        <f>STANDINGS_W[[#This Row],[League]]&amp;STANDINGS_W[[#This Row],[Team]]</f>
        <v>$150 Draft Champions Feb 29 1:00 pm Lg.3794Team MCHUGH</v>
      </c>
    </row>
    <row r="1682" spans="1:7" x14ac:dyDescent="0.25">
      <c r="A1682">
        <v>46</v>
      </c>
      <c r="B1682" t="s">
        <v>1835</v>
      </c>
      <c r="C1682" t="s">
        <v>1827</v>
      </c>
      <c r="D1682">
        <v>114</v>
      </c>
      <c r="E1682">
        <v>2865.5</v>
      </c>
      <c r="F1682">
        <f t="shared" si="26"/>
        <v>1</v>
      </c>
      <c r="G1682" t="str">
        <f>STANDINGS_W[[#This Row],[League]]&amp;STANDINGS_W[[#This Row],[Team]]</f>
        <v>$150 Draft Champions Feb 29 1:00 pm Lg.3800Las Vegas Ratpack 4</v>
      </c>
    </row>
    <row r="1683" spans="1:7" x14ac:dyDescent="0.25">
      <c r="A1683">
        <v>129</v>
      </c>
      <c r="B1683" t="s">
        <v>1836</v>
      </c>
      <c r="C1683" t="s">
        <v>1827</v>
      </c>
      <c r="D1683">
        <v>107</v>
      </c>
      <c r="E1683">
        <v>2775.5</v>
      </c>
      <c r="F1683">
        <f t="shared" si="26"/>
        <v>2</v>
      </c>
      <c r="G1683" t="str">
        <f>STANDINGS_W[[#This Row],[League]]&amp;STANDINGS_W[[#This Row],[Team]]</f>
        <v>$150 Draft Champions Feb 29 1:00 pm Lg.3800Fishsqueezer</v>
      </c>
    </row>
    <row r="1684" spans="1:7" x14ac:dyDescent="0.25">
      <c r="A1684">
        <v>167</v>
      </c>
      <c r="B1684" t="s">
        <v>1830</v>
      </c>
      <c r="C1684" t="s">
        <v>1827</v>
      </c>
      <c r="D1684">
        <v>106</v>
      </c>
      <c r="E1684">
        <v>2752</v>
      </c>
      <c r="F1684">
        <f t="shared" si="26"/>
        <v>3</v>
      </c>
      <c r="G1684" t="str">
        <f>STANDINGS_W[[#This Row],[League]]&amp;STANDINGS_W[[#This Row],[Team]]</f>
        <v>$150 Draft Champions Feb 29 1:00 pm Lg.3800Team Floyd II</v>
      </c>
    </row>
    <row r="1685" spans="1:7" x14ac:dyDescent="0.25">
      <c r="A1685">
        <v>267</v>
      </c>
      <c r="B1685" t="s">
        <v>1833</v>
      </c>
      <c r="C1685" t="s">
        <v>1827</v>
      </c>
      <c r="D1685">
        <v>102</v>
      </c>
      <c r="E1685">
        <v>2646.5</v>
      </c>
      <c r="F1685">
        <f t="shared" si="26"/>
        <v>4</v>
      </c>
      <c r="G1685" t="str">
        <f>STANDINGS_W[[#This Row],[League]]&amp;STANDINGS_W[[#This Row],[Team]]</f>
        <v>$150 Draft Champions Feb 29 1:00 pm Lg.3800Piss and Vinegar</v>
      </c>
    </row>
    <row r="1686" spans="1:7" x14ac:dyDescent="0.25">
      <c r="A1686">
        <v>937</v>
      </c>
      <c r="B1686" t="s">
        <v>1828</v>
      </c>
      <c r="C1686" t="s">
        <v>1827</v>
      </c>
      <c r="D1686">
        <v>91</v>
      </c>
      <c r="E1686">
        <v>2007.5</v>
      </c>
      <c r="F1686">
        <f t="shared" si="26"/>
        <v>5</v>
      </c>
      <c r="G1686" t="str">
        <f>STANDINGS_W[[#This Row],[League]]&amp;STANDINGS_W[[#This Row],[Team]]</f>
        <v>$150 Draft Champions Feb 29 1:00 pm Lg.3800kirksmax</v>
      </c>
    </row>
    <row r="1687" spans="1:7" x14ac:dyDescent="0.25">
      <c r="A1687">
        <v>961</v>
      </c>
      <c r="B1687" t="s">
        <v>18</v>
      </c>
      <c r="C1687" t="s">
        <v>1827</v>
      </c>
      <c r="D1687">
        <v>90</v>
      </c>
      <c r="E1687">
        <v>1929</v>
      </c>
      <c r="F1687">
        <f t="shared" si="26"/>
        <v>6</v>
      </c>
      <c r="G1687" t="str">
        <f>STANDINGS_W[[#This Row],[League]]&amp;STANDINGS_W[[#This Row],[Team]]</f>
        <v>$150 Draft Champions Feb 29 1:00 pm Lg.3800Home Run Derbies</v>
      </c>
    </row>
    <row r="1688" spans="1:7" x14ac:dyDescent="0.25">
      <c r="A1688">
        <v>1104</v>
      </c>
      <c r="B1688" t="s">
        <v>390</v>
      </c>
      <c r="C1688" t="s">
        <v>1827</v>
      </c>
      <c r="D1688">
        <v>88</v>
      </c>
      <c r="E1688">
        <v>1779.5</v>
      </c>
      <c r="F1688">
        <f t="shared" si="26"/>
        <v>7</v>
      </c>
      <c r="G1688" t="str">
        <f>STANDINGS_W[[#This Row],[League]]&amp;STANDINGS_W[[#This Row],[Team]]</f>
        <v>$150 Draft Champions Feb 29 1:00 pm Lg.3800Big Air</v>
      </c>
    </row>
    <row r="1689" spans="1:7" x14ac:dyDescent="0.25">
      <c r="A1689">
        <v>1163</v>
      </c>
      <c r="B1689" t="s">
        <v>87</v>
      </c>
      <c r="C1689" t="s">
        <v>1827</v>
      </c>
      <c r="D1689">
        <v>88</v>
      </c>
      <c r="E1689">
        <v>1779.5</v>
      </c>
      <c r="F1689">
        <f t="shared" si="26"/>
        <v>8</v>
      </c>
      <c r="G1689" t="str">
        <f>STANDINGS_W[[#This Row],[League]]&amp;STANDINGS_W[[#This Row],[Team]]</f>
        <v>$150 Draft Champions Feb 29 1:00 pm Lg.3800The Northsiders</v>
      </c>
    </row>
    <row r="1690" spans="1:7" x14ac:dyDescent="0.25">
      <c r="A1690">
        <v>2022</v>
      </c>
      <c r="B1690" t="s">
        <v>1826</v>
      </c>
      <c r="C1690" t="s">
        <v>1827</v>
      </c>
      <c r="D1690">
        <v>78</v>
      </c>
      <c r="E1690">
        <v>907.5</v>
      </c>
      <c r="F1690">
        <f t="shared" si="26"/>
        <v>9</v>
      </c>
      <c r="G1690" t="str">
        <f>STANDINGS_W[[#This Row],[League]]&amp;STANDINGS_W[[#This Row],[Team]]</f>
        <v>$150 Draft Champions Feb 29 1:00 pm Lg.3800Team Hodges</v>
      </c>
    </row>
    <row r="1691" spans="1:7" x14ac:dyDescent="0.25">
      <c r="A1691">
        <v>2032</v>
      </c>
      <c r="B1691" t="s">
        <v>1831</v>
      </c>
      <c r="C1691" t="s">
        <v>1827</v>
      </c>
      <c r="D1691">
        <v>78</v>
      </c>
      <c r="E1691">
        <v>907.5</v>
      </c>
      <c r="F1691">
        <f t="shared" si="26"/>
        <v>10</v>
      </c>
      <c r="G1691" t="str">
        <f>STANDINGS_W[[#This Row],[League]]&amp;STANDINGS_W[[#This Row],[Team]]</f>
        <v>$150 Draft Champions Feb 29 1:00 pm Lg.3800West Side Child</v>
      </c>
    </row>
    <row r="1692" spans="1:7" x14ac:dyDescent="0.25">
      <c r="A1692">
        <v>2270</v>
      </c>
      <c r="B1692" t="s">
        <v>156</v>
      </c>
      <c r="C1692" t="s">
        <v>1827</v>
      </c>
      <c r="D1692">
        <v>74</v>
      </c>
      <c r="E1692">
        <v>621</v>
      </c>
      <c r="F1692">
        <f t="shared" si="26"/>
        <v>11</v>
      </c>
      <c r="G1692" t="str">
        <f>STANDINGS_W[[#This Row],[League]]&amp;STANDINGS_W[[#This Row],[Team]]</f>
        <v>$150 Draft Champions Feb 29 1:00 pm Lg.3800Cubs Win</v>
      </c>
    </row>
    <row r="1693" spans="1:7" x14ac:dyDescent="0.25">
      <c r="A1693">
        <v>2294</v>
      </c>
      <c r="B1693" t="s">
        <v>1837</v>
      </c>
      <c r="C1693" t="s">
        <v>1827</v>
      </c>
      <c r="D1693">
        <v>74</v>
      </c>
      <c r="E1693">
        <v>621</v>
      </c>
      <c r="F1693">
        <f t="shared" si="26"/>
        <v>12</v>
      </c>
      <c r="G1693" t="str">
        <f>STANDINGS_W[[#This Row],[League]]&amp;STANDINGS_W[[#This Row],[Team]]</f>
        <v>$150 Draft Champions Feb 29 1:00 pm Lg.3800Revenge of Wally Backman</v>
      </c>
    </row>
    <row r="1694" spans="1:7" x14ac:dyDescent="0.25">
      <c r="A1694">
        <v>2582</v>
      </c>
      <c r="B1694" t="s">
        <v>1829</v>
      </c>
      <c r="C1694" t="s">
        <v>1827</v>
      </c>
      <c r="D1694">
        <v>67</v>
      </c>
      <c r="E1694">
        <v>321.5</v>
      </c>
      <c r="F1694">
        <f t="shared" si="26"/>
        <v>13</v>
      </c>
      <c r="G1694" t="str">
        <f>STANDINGS_W[[#This Row],[League]]&amp;STANDINGS_W[[#This Row],[Team]]</f>
        <v>$150 Draft Champions Feb 29 1:00 pm Lg.3800JoDy CoNcREteR</v>
      </c>
    </row>
    <row r="1695" spans="1:7" x14ac:dyDescent="0.25">
      <c r="A1695">
        <v>2621</v>
      </c>
      <c r="B1695" t="s">
        <v>1832</v>
      </c>
      <c r="C1695" t="s">
        <v>1827</v>
      </c>
      <c r="D1695">
        <v>66</v>
      </c>
      <c r="E1695">
        <v>285.5</v>
      </c>
      <c r="F1695">
        <f t="shared" si="26"/>
        <v>14</v>
      </c>
      <c r="G1695" t="str">
        <f>STANDINGS_W[[#This Row],[League]]&amp;STANDINGS_W[[#This Row],[Team]]</f>
        <v>$150 Draft Champions Feb 29 1:00 pm Lg.3800Magic Carpets</v>
      </c>
    </row>
    <row r="1696" spans="1:7" x14ac:dyDescent="0.25">
      <c r="A1696">
        <v>2861</v>
      </c>
      <c r="B1696" t="s">
        <v>1834</v>
      </c>
      <c r="C1696" t="s">
        <v>1827</v>
      </c>
      <c r="D1696">
        <v>55</v>
      </c>
      <c r="E1696">
        <v>48.5</v>
      </c>
      <c r="F1696">
        <f t="shared" si="26"/>
        <v>15</v>
      </c>
      <c r="G1696" t="str">
        <f>STANDINGS_W[[#This Row],[League]]&amp;STANDINGS_W[[#This Row],[Team]]</f>
        <v>$150 Draft Champions Feb 29 1:00 pm Lg.3800NDfan2</v>
      </c>
    </row>
    <row r="1697" spans="1:7" x14ac:dyDescent="0.25">
      <c r="A1697">
        <v>103</v>
      </c>
      <c r="B1697" t="s">
        <v>1840</v>
      </c>
      <c r="C1697" t="s">
        <v>1839</v>
      </c>
      <c r="D1697">
        <v>109</v>
      </c>
      <c r="E1697">
        <v>2811.5</v>
      </c>
      <c r="F1697">
        <f t="shared" si="26"/>
        <v>1</v>
      </c>
      <c r="G1697" t="str">
        <f>STANDINGS_W[[#This Row],[League]]&amp;STANDINGS_W[[#This Row],[Team]]</f>
        <v>$150 Draft Champions Feb 29 1:00 pm Lg.3802Team Girouard</v>
      </c>
    </row>
    <row r="1698" spans="1:7" x14ac:dyDescent="0.25">
      <c r="A1698">
        <v>290</v>
      </c>
      <c r="B1698" t="s">
        <v>1847</v>
      </c>
      <c r="C1698" t="s">
        <v>1839</v>
      </c>
      <c r="D1698">
        <v>101</v>
      </c>
      <c r="E1698">
        <v>2609</v>
      </c>
      <c r="F1698">
        <f t="shared" si="26"/>
        <v>2</v>
      </c>
      <c r="G1698" t="str">
        <f>STANDINGS_W[[#This Row],[League]]&amp;STANDINGS_W[[#This Row],[Team]]</f>
        <v>$150 Draft Champions Feb 29 1:00 pm Lg.3802Dominance &amp; Submission IV</v>
      </c>
    </row>
    <row r="1699" spans="1:7" x14ac:dyDescent="0.25">
      <c r="A1699">
        <v>414</v>
      </c>
      <c r="B1699" t="s">
        <v>1846</v>
      </c>
      <c r="C1699" t="s">
        <v>1839</v>
      </c>
      <c r="D1699">
        <v>99</v>
      </c>
      <c r="E1699">
        <v>2518.5</v>
      </c>
      <c r="F1699">
        <f t="shared" si="26"/>
        <v>3</v>
      </c>
      <c r="G1699" t="str">
        <f>STANDINGS_W[[#This Row],[League]]&amp;STANDINGS_W[[#This Row],[Team]]</f>
        <v>$150 Draft Champions Feb 29 1:00 pm Lg.3802The Wy's Guys</v>
      </c>
    </row>
    <row r="1700" spans="1:7" x14ac:dyDescent="0.25">
      <c r="A1700">
        <v>626</v>
      </c>
      <c r="B1700" t="s">
        <v>380</v>
      </c>
      <c r="C1700" t="s">
        <v>1839</v>
      </c>
      <c r="D1700">
        <v>95</v>
      </c>
      <c r="E1700">
        <v>2298</v>
      </c>
      <c r="F1700">
        <f t="shared" si="26"/>
        <v>4</v>
      </c>
      <c r="G1700" t="str">
        <f>STANDINGS_W[[#This Row],[League]]&amp;STANDINGS_W[[#This Row],[Team]]</f>
        <v>$150 Draft Champions Feb 29 1:00 pm Lg.3802Team McDermott</v>
      </c>
    </row>
    <row r="1701" spans="1:7" x14ac:dyDescent="0.25">
      <c r="A1701">
        <v>701</v>
      </c>
      <c r="B1701" t="s">
        <v>1841</v>
      </c>
      <c r="C1701" t="s">
        <v>1839</v>
      </c>
      <c r="D1701">
        <v>94</v>
      </c>
      <c r="E1701">
        <v>2239.5</v>
      </c>
      <c r="F1701">
        <f t="shared" si="26"/>
        <v>5</v>
      </c>
      <c r="G1701" t="str">
        <f>STANDINGS_W[[#This Row],[League]]&amp;STANDINGS_W[[#This Row],[Team]]</f>
        <v>$150 Draft Champions Feb 29 1:00 pm Lg.3802WARthless</v>
      </c>
    </row>
    <row r="1702" spans="1:7" x14ac:dyDescent="0.25">
      <c r="A1702">
        <v>707</v>
      </c>
      <c r="B1702" t="s">
        <v>1845</v>
      </c>
      <c r="C1702" t="s">
        <v>1839</v>
      </c>
      <c r="D1702">
        <v>93</v>
      </c>
      <c r="E1702">
        <v>2164.5</v>
      </c>
      <c r="F1702">
        <f t="shared" si="26"/>
        <v>6</v>
      </c>
      <c r="G1702" t="str">
        <f>STANDINGS_W[[#This Row],[League]]&amp;STANDINGS_W[[#This Row],[Team]]</f>
        <v>$150 Draft Champions Feb 29 1:00 pm Lg.3802Ashley Schaeffer</v>
      </c>
    </row>
    <row r="1703" spans="1:7" x14ac:dyDescent="0.25">
      <c r="A1703">
        <v>845</v>
      </c>
      <c r="B1703" t="s">
        <v>194</v>
      </c>
      <c r="C1703" t="s">
        <v>1839</v>
      </c>
      <c r="D1703">
        <v>92</v>
      </c>
      <c r="E1703">
        <v>2083</v>
      </c>
      <c r="F1703">
        <f t="shared" si="26"/>
        <v>7</v>
      </c>
      <c r="G1703" t="str">
        <f>STANDINGS_W[[#This Row],[League]]&amp;STANDINGS_W[[#This Row],[Team]]</f>
        <v>$150 Draft Champions Feb 29 1:00 pm Lg.3802Team Metivier</v>
      </c>
    </row>
    <row r="1704" spans="1:7" x14ac:dyDescent="0.25">
      <c r="A1704">
        <v>1212</v>
      </c>
      <c r="B1704" t="s">
        <v>1844</v>
      </c>
      <c r="C1704" t="s">
        <v>1839</v>
      </c>
      <c r="D1704">
        <v>87</v>
      </c>
      <c r="E1704">
        <v>1700.5</v>
      </c>
      <c r="F1704">
        <f t="shared" si="26"/>
        <v>8</v>
      </c>
      <c r="G1704" t="str">
        <f>STANDINGS_W[[#This Row],[League]]&amp;STANDINGS_W[[#This Row],[Team]]</f>
        <v>$150 Draft Champions Feb 29 1:00 pm Lg.3802SB Nation Royals Review</v>
      </c>
    </row>
    <row r="1705" spans="1:7" x14ac:dyDescent="0.25">
      <c r="A1705">
        <v>1620</v>
      </c>
      <c r="B1705" t="s">
        <v>41</v>
      </c>
      <c r="C1705" t="s">
        <v>1839</v>
      </c>
      <c r="D1705">
        <v>83</v>
      </c>
      <c r="E1705">
        <v>1322</v>
      </c>
      <c r="F1705">
        <f t="shared" si="26"/>
        <v>9</v>
      </c>
      <c r="G1705" t="str">
        <f>STANDINGS_W[[#This Row],[League]]&amp;STANDINGS_W[[#This Row],[Team]]</f>
        <v>$150 Draft Champions Feb 29 1:00 pm Lg.3802Team Walker</v>
      </c>
    </row>
    <row r="1706" spans="1:7" x14ac:dyDescent="0.25">
      <c r="A1706">
        <v>1647</v>
      </c>
      <c r="B1706" t="s">
        <v>1838</v>
      </c>
      <c r="C1706" t="s">
        <v>1839</v>
      </c>
      <c r="D1706">
        <v>82</v>
      </c>
      <c r="E1706">
        <v>1233</v>
      </c>
      <c r="F1706">
        <f t="shared" si="26"/>
        <v>10</v>
      </c>
      <c r="G1706" t="str">
        <f>STANDINGS_W[[#This Row],[League]]&amp;STANDINGS_W[[#This Row],[Team]]</f>
        <v>$150 Draft Champions Feb 29 1:00 pm Lg.3802DC Machine2</v>
      </c>
    </row>
    <row r="1707" spans="1:7" x14ac:dyDescent="0.25">
      <c r="A1707">
        <v>2018</v>
      </c>
      <c r="B1707" t="s">
        <v>1842</v>
      </c>
      <c r="C1707" t="s">
        <v>1839</v>
      </c>
      <c r="D1707">
        <v>78</v>
      </c>
      <c r="E1707">
        <v>907.5</v>
      </c>
      <c r="F1707">
        <f t="shared" si="26"/>
        <v>11</v>
      </c>
      <c r="G1707" t="str">
        <f>STANDINGS_W[[#This Row],[League]]&amp;STANDINGS_W[[#This Row],[Team]]</f>
        <v>$150 Draft Champions Feb 29 1:00 pm Lg.3802Team Drevojan</v>
      </c>
    </row>
    <row r="1708" spans="1:7" x14ac:dyDescent="0.25">
      <c r="A1708">
        <v>2087</v>
      </c>
      <c r="B1708" t="s">
        <v>639</v>
      </c>
      <c r="C1708" t="s">
        <v>1839</v>
      </c>
      <c r="D1708">
        <v>77</v>
      </c>
      <c r="E1708">
        <v>836</v>
      </c>
      <c r="F1708">
        <f t="shared" si="26"/>
        <v>12</v>
      </c>
      <c r="G1708" t="str">
        <f>STANDINGS_W[[#This Row],[League]]&amp;STANDINGS_W[[#This Row],[Team]]</f>
        <v>$150 Draft Champions Feb 29 1:00 pm Lg.3802Team Fisher</v>
      </c>
    </row>
    <row r="1709" spans="1:7" x14ac:dyDescent="0.25">
      <c r="A1709">
        <v>2758</v>
      </c>
      <c r="B1709" t="s">
        <v>236</v>
      </c>
      <c r="C1709" t="s">
        <v>1839</v>
      </c>
      <c r="D1709">
        <v>62</v>
      </c>
      <c r="E1709">
        <v>166</v>
      </c>
      <c r="F1709">
        <f t="shared" si="26"/>
        <v>13</v>
      </c>
      <c r="G1709" t="str">
        <f>STANDINGS_W[[#This Row],[League]]&amp;STANDINGS_W[[#This Row],[Team]]</f>
        <v>$150 Draft Champions Feb 29 1:00 pm Lg.3802Timko Toe Jammers</v>
      </c>
    </row>
    <row r="1710" spans="1:7" x14ac:dyDescent="0.25">
      <c r="A1710">
        <v>2797</v>
      </c>
      <c r="B1710" t="s">
        <v>1848</v>
      </c>
      <c r="C1710" t="s">
        <v>1839</v>
      </c>
      <c r="D1710">
        <v>60</v>
      </c>
      <c r="E1710">
        <v>119.5</v>
      </c>
      <c r="F1710">
        <f t="shared" si="26"/>
        <v>14</v>
      </c>
      <c r="G1710" t="str">
        <f>STANDINGS_W[[#This Row],[League]]&amp;STANDINGS_W[[#This Row],[Team]]</f>
        <v>$150 Draft Champions Feb 29 1:00 pm Lg.3802Team Savage</v>
      </c>
    </row>
    <row r="1711" spans="1:7" x14ac:dyDescent="0.25">
      <c r="A1711">
        <v>2824</v>
      </c>
      <c r="B1711" t="s">
        <v>1843</v>
      </c>
      <c r="C1711" t="s">
        <v>1839</v>
      </c>
      <c r="D1711">
        <v>58</v>
      </c>
      <c r="E1711">
        <v>87</v>
      </c>
      <c r="F1711">
        <f t="shared" si="26"/>
        <v>15</v>
      </c>
      <c r="G1711" t="str">
        <f>STANDINGS_W[[#This Row],[League]]&amp;STANDINGS_W[[#This Row],[Team]]</f>
        <v>$150 Draft Champions Feb 29 1:00 pm Lg.3802Rake City</v>
      </c>
    </row>
    <row r="1712" spans="1:7" x14ac:dyDescent="0.25">
      <c r="A1712">
        <v>52</v>
      </c>
      <c r="B1712" t="s">
        <v>1853</v>
      </c>
      <c r="C1712" t="s">
        <v>1850</v>
      </c>
      <c r="D1712">
        <v>113</v>
      </c>
      <c r="E1712">
        <v>2856.5</v>
      </c>
      <c r="F1712">
        <f t="shared" si="26"/>
        <v>1</v>
      </c>
      <c r="G1712" t="str">
        <f>STANDINGS_W[[#This Row],[League]]&amp;STANDINGS_W[[#This Row],[Team]]</f>
        <v>$150 Draft Champions Jan 01 1:00 pm Lg.3576Charlotte Thunder</v>
      </c>
    </row>
    <row r="1713" spans="1:7" x14ac:dyDescent="0.25">
      <c r="A1713">
        <v>535</v>
      </c>
      <c r="B1713" t="s">
        <v>1860</v>
      </c>
      <c r="C1713" t="s">
        <v>1850</v>
      </c>
      <c r="D1713">
        <v>96</v>
      </c>
      <c r="E1713">
        <v>2358</v>
      </c>
      <c r="F1713">
        <f t="shared" si="26"/>
        <v>2</v>
      </c>
      <c r="G1713" t="str">
        <f>STANDINGS_W[[#This Row],[League]]&amp;STANDINGS_W[[#This Row],[Team]]</f>
        <v>$150 Draft Champions Jan 01 1:00 pm Lg.3576Dookie McGee v4 - $150</v>
      </c>
    </row>
    <row r="1714" spans="1:7" x14ac:dyDescent="0.25">
      <c r="A1714">
        <v>595</v>
      </c>
      <c r="B1714" t="s">
        <v>1855</v>
      </c>
      <c r="C1714" t="s">
        <v>1850</v>
      </c>
      <c r="D1714">
        <v>95</v>
      </c>
      <c r="E1714">
        <v>2298</v>
      </c>
      <c r="F1714">
        <f t="shared" si="26"/>
        <v>3</v>
      </c>
      <c r="G1714" t="str">
        <f>STANDINGS_W[[#This Row],[League]]&amp;STANDINGS_W[[#This Row],[Team]]</f>
        <v>$150 Draft Champions Jan 01 1:00 pm Lg.3576Capitol Knockers Rides Again</v>
      </c>
    </row>
    <row r="1715" spans="1:7" x14ac:dyDescent="0.25">
      <c r="A1715">
        <v>892</v>
      </c>
      <c r="B1715" t="s">
        <v>1856</v>
      </c>
      <c r="C1715" t="s">
        <v>1850</v>
      </c>
      <c r="D1715">
        <v>91</v>
      </c>
      <c r="E1715">
        <v>2007.5</v>
      </c>
      <c r="F1715">
        <f t="shared" si="26"/>
        <v>4</v>
      </c>
      <c r="G1715" t="str">
        <f>STANDINGS_W[[#This Row],[League]]&amp;STANDINGS_W[[#This Row],[Team]]</f>
        <v>$150 Draft Champions Jan 01 1:00 pm Lg.3576Jim Rice DC22 150</v>
      </c>
    </row>
    <row r="1716" spans="1:7" x14ac:dyDescent="0.25">
      <c r="A1716">
        <v>940</v>
      </c>
      <c r="B1716" t="s">
        <v>1859</v>
      </c>
      <c r="C1716" t="s">
        <v>1850</v>
      </c>
      <c r="D1716">
        <v>90</v>
      </c>
      <c r="E1716">
        <v>1929</v>
      </c>
      <c r="F1716">
        <f t="shared" si="26"/>
        <v>5</v>
      </c>
      <c r="G1716" t="str">
        <f>STANDINGS_W[[#This Row],[League]]&amp;STANDINGS_W[[#This Row],[Team]]</f>
        <v>$150 Draft Champions Jan 01 1:00 pm Lg.3576#CrazyDad</v>
      </c>
    </row>
    <row r="1717" spans="1:7" x14ac:dyDescent="0.25">
      <c r="A1717">
        <v>1264</v>
      </c>
      <c r="B1717" t="s">
        <v>1861</v>
      </c>
      <c r="C1717" t="s">
        <v>1850</v>
      </c>
      <c r="D1717">
        <v>86</v>
      </c>
      <c r="E1717">
        <v>1608</v>
      </c>
      <c r="F1717">
        <f t="shared" si="26"/>
        <v>6</v>
      </c>
      <c r="G1717" t="str">
        <f>STANDINGS_W[[#This Row],[League]]&amp;STANDINGS_W[[#This Row],[Team]]</f>
        <v>$150 Draft Champions Jan 01 1:00 pm Lg.3576Defender's Password</v>
      </c>
    </row>
    <row r="1718" spans="1:7" x14ac:dyDescent="0.25">
      <c r="A1718">
        <v>1564</v>
      </c>
      <c r="B1718" t="s">
        <v>1849</v>
      </c>
      <c r="C1718" t="s">
        <v>1850</v>
      </c>
      <c r="D1718">
        <v>83</v>
      </c>
      <c r="E1718">
        <v>1322</v>
      </c>
      <c r="F1718">
        <f t="shared" si="26"/>
        <v>7</v>
      </c>
      <c r="G1718" t="str">
        <f>STANDINGS_W[[#This Row],[League]]&amp;STANDINGS_W[[#This Row],[Team]]</f>
        <v>$150 Draft Champions Jan 01 1:00 pm Lg.3576EMERSON 4</v>
      </c>
    </row>
    <row r="1719" spans="1:7" x14ac:dyDescent="0.25">
      <c r="A1719">
        <v>1653</v>
      </c>
      <c r="B1719" t="s">
        <v>1857</v>
      </c>
      <c r="C1719" t="s">
        <v>1850</v>
      </c>
      <c r="D1719">
        <v>82</v>
      </c>
      <c r="E1719">
        <v>1233</v>
      </c>
      <c r="F1719">
        <f t="shared" si="26"/>
        <v>8</v>
      </c>
      <c r="G1719" t="str">
        <f>STANDINGS_W[[#This Row],[League]]&amp;STANDINGS_W[[#This Row],[Team]]</f>
        <v>$150 Draft Champions Jan 01 1:00 pm Lg.3576Ehrman The German DC76</v>
      </c>
    </row>
    <row r="1720" spans="1:7" x14ac:dyDescent="0.25">
      <c r="A1720">
        <v>1818</v>
      </c>
      <c r="B1720" t="s">
        <v>1691</v>
      </c>
      <c r="C1720" t="s">
        <v>1850</v>
      </c>
      <c r="D1720">
        <v>80</v>
      </c>
      <c r="E1720">
        <v>1063.5</v>
      </c>
      <c r="F1720">
        <f t="shared" si="26"/>
        <v>9</v>
      </c>
      <c r="G1720" t="str">
        <f>STANDINGS_W[[#This Row],[League]]&amp;STANDINGS_W[[#This Row],[Team]]</f>
        <v>$150 Draft Champions Jan 01 1:00 pm Lg.3576Diamond Dogs</v>
      </c>
    </row>
    <row r="1721" spans="1:7" x14ac:dyDescent="0.25">
      <c r="A1721">
        <v>1926</v>
      </c>
      <c r="B1721" t="s">
        <v>1858</v>
      </c>
      <c r="C1721" t="s">
        <v>1850</v>
      </c>
      <c r="D1721">
        <v>79</v>
      </c>
      <c r="E1721">
        <v>980.5</v>
      </c>
      <c r="F1721">
        <f t="shared" si="26"/>
        <v>10</v>
      </c>
      <c r="G1721" t="str">
        <f>STANDINGS_W[[#This Row],[League]]&amp;STANDINGS_W[[#This Row],[Team]]</f>
        <v>$150 Draft Champions Jan 01 1:00 pm Lg.3576Palmetto Pebbles</v>
      </c>
    </row>
    <row r="1722" spans="1:7" x14ac:dyDescent="0.25">
      <c r="A1722">
        <v>2060</v>
      </c>
      <c r="B1722" t="s">
        <v>189</v>
      </c>
      <c r="C1722" t="s">
        <v>1850</v>
      </c>
      <c r="D1722">
        <v>77</v>
      </c>
      <c r="E1722">
        <v>836</v>
      </c>
      <c r="F1722">
        <f t="shared" si="26"/>
        <v>11</v>
      </c>
      <c r="G1722" t="str">
        <f>STANDINGS_W[[#This Row],[League]]&amp;STANDINGS_W[[#This Row],[Team]]</f>
        <v>$150 Draft Champions Jan 01 1:00 pm Lg.3576Homer Hankies</v>
      </c>
    </row>
    <row r="1723" spans="1:7" x14ac:dyDescent="0.25">
      <c r="A1723">
        <v>2517</v>
      </c>
      <c r="B1723" t="s">
        <v>1862</v>
      </c>
      <c r="C1723" t="s">
        <v>1850</v>
      </c>
      <c r="D1723">
        <v>69</v>
      </c>
      <c r="E1723">
        <v>398.5</v>
      </c>
      <c r="F1723">
        <f t="shared" si="26"/>
        <v>12</v>
      </c>
      <c r="G1723" t="str">
        <f>STANDINGS_W[[#This Row],[League]]&amp;STANDINGS_W[[#This Row],[Team]]</f>
        <v>$150 Draft Champions Jan 01 1:00 pm Lg.3576Pounders 150 V3</v>
      </c>
    </row>
    <row r="1724" spans="1:7" x14ac:dyDescent="0.25">
      <c r="A1724">
        <v>2520</v>
      </c>
      <c r="B1724" t="s">
        <v>1851</v>
      </c>
      <c r="C1724" t="s">
        <v>1850</v>
      </c>
      <c r="D1724">
        <v>69</v>
      </c>
      <c r="E1724">
        <v>398.5</v>
      </c>
      <c r="F1724">
        <f t="shared" si="26"/>
        <v>13</v>
      </c>
      <c r="G1724" t="str">
        <f>STANDINGS_W[[#This Row],[League]]&amp;STANDINGS_W[[#This Row],[Team]]</f>
        <v>$150 Draft Champions Jan 01 1:00 pm Lg.3576Scout Team</v>
      </c>
    </row>
    <row r="1725" spans="1:7" x14ac:dyDescent="0.25">
      <c r="A1725">
        <v>2566</v>
      </c>
      <c r="B1725" t="s">
        <v>1854</v>
      </c>
      <c r="C1725" t="s">
        <v>1850</v>
      </c>
      <c r="D1725">
        <v>68</v>
      </c>
      <c r="E1725">
        <v>358.5</v>
      </c>
      <c r="F1725">
        <f t="shared" si="26"/>
        <v>14</v>
      </c>
      <c r="G1725" t="str">
        <f>STANDINGS_W[[#This Row],[League]]&amp;STANDINGS_W[[#This Row],[Team]]</f>
        <v>$150 Draft Champions Jan 01 1:00 pm Lg.3576Waiting For Next Year</v>
      </c>
    </row>
    <row r="1726" spans="1:7" x14ac:dyDescent="0.25">
      <c r="A1726">
        <v>2716</v>
      </c>
      <c r="B1726" t="s">
        <v>1852</v>
      </c>
      <c r="C1726" t="s">
        <v>1850</v>
      </c>
      <c r="D1726">
        <v>63</v>
      </c>
      <c r="E1726">
        <v>193</v>
      </c>
      <c r="F1726">
        <f t="shared" si="26"/>
        <v>15</v>
      </c>
      <c r="G1726" t="str">
        <f>STANDINGS_W[[#This Row],[League]]&amp;STANDINGS_W[[#This Row],[Team]]</f>
        <v>$150 Draft Champions Jan 01 1:00 pm Lg.3576Riderboot 2 DC</v>
      </c>
    </row>
    <row r="1727" spans="1:7" x14ac:dyDescent="0.25">
      <c r="A1727">
        <v>63</v>
      </c>
      <c r="B1727" t="s">
        <v>359</v>
      </c>
      <c r="C1727" t="s">
        <v>1864</v>
      </c>
      <c r="D1727">
        <v>112</v>
      </c>
      <c r="E1727">
        <v>2847</v>
      </c>
      <c r="F1727">
        <f t="shared" si="26"/>
        <v>1</v>
      </c>
      <c r="G1727" t="str">
        <f>STANDINGS_W[[#This Row],[League]]&amp;STANDINGS_W[[#This Row],[Team]]</f>
        <v>$150 Draft Champions Jan 02 1:00 pm Lg.3577Ocular Keratitis DC2</v>
      </c>
    </row>
    <row r="1728" spans="1:7" x14ac:dyDescent="0.25">
      <c r="A1728">
        <v>396</v>
      </c>
      <c r="B1728" t="s">
        <v>1873</v>
      </c>
      <c r="C1728" t="s">
        <v>1864</v>
      </c>
      <c r="D1728">
        <v>99</v>
      </c>
      <c r="E1728">
        <v>2518.5</v>
      </c>
      <c r="F1728">
        <f t="shared" si="26"/>
        <v>2</v>
      </c>
      <c r="G1728" t="str">
        <f>STANDINGS_W[[#This Row],[League]]&amp;STANDINGS_W[[#This Row],[Team]]</f>
        <v>$150 Draft Champions Jan 02 1:00 pm Lg.3577ShowtimeDC23</v>
      </c>
    </row>
    <row r="1729" spans="1:7" x14ac:dyDescent="0.25">
      <c r="A1729">
        <v>609</v>
      </c>
      <c r="B1729" t="s">
        <v>1870</v>
      </c>
      <c r="C1729" t="s">
        <v>1864</v>
      </c>
      <c r="D1729">
        <v>95</v>
      </c>
      <c r="E1729">
        <v>2298</v>
      </c>
      <c r="F1729">
        <f t="shared" si="26"/>
        <v>3</v>
      </c>
      <c r="G1729" t="str">
        <f>STANDINGS_W[[#This Row],[League]]&amp;STANDINGS_W[[#This Row],[Team]]</f>
        <v>$150 Draft Champions Jan 02 1:00 pm Lg.3577Legends of Bank One Stadium</v>
      </c>
    </row>
    <row r="1730" spans="1:7" x14ac:dyDescent="0.25">
      <c r="A1730">
        <v>779</v>
      </c>
      <c r="B1730" t="s">
        <v>1869</v>
      </c>
      <c r="C1730" t="s">
        <v>1864</v>
      </c>
      <c r="D1730">
        <v>93</v>
      </c>
      <c r="E1730">
        <v>2164.5</v>
      </c>
      <c r="F1730">
        <f t="shared" si="26"/>
        <v>4</v>
      </c>
      <c r="G1730" t="str">
        <f>STANDINGS_W[[#This Row],[League]]&amp;STANDINGS_W[[#This Row],[Team]]</f>
        <v>$150 Draft Champions Jan 02 1:00 pm Lg.3577Team pappas</v>
      </c>
    </row>
    <row r="1731" spans="1:7" x14ac:dyDescent="0.25">
      <c r="A1731">
        <v>825</v>
      </c>
      <c r="B1731" t="s">
        <v>1868</v>
      </c>
      <c r="C1731" t="s">
        <v>1864</v>
      </c>
      <c r="D1731">
        <v>92</v>
      </c>
      <c r="E1731">
        <v>2083</v>
      </c>
      <c r="F1731">
        <f t="shared" ref="F1731:F1794" si="27">IF(C1731=C1730,F1730+1,1)</f>
        <v>5</v>
      </c>
      <c r="G1731" t="str">
        <f>STANDINGS_W[[#This Row],[League]]&amp;STANDINGS_W[[#This Row],[Team]]</f>
        <v>$150 Draft Champions Jan 02 1:00 pm Lg.3577On Maui Time</v>
      </c>
    </row>
    <row r="1732" spans="1:7" x14ac:dyDescent="0.25">
      <c r="A1732">
        <v>835</v>
      </c>
      <c r="B1732" t="s">
        <v>483</v>
      </c>
      <c r="C1732" t="s">
        <v>1864</v>
      </c>
      <c r="D1732">
        <v>92</v>
      </c>
      <c r="E1732">
        <v>2083</v>
      </c>
      <c r="F1732">
        <f t="shared" si="27"/>
        <v>6</v>
      </c>
      <c r="G1732" t="str">
        <f>STANDINGS_W[[#This Row],[League]]&amp;STANDINGS_W[[#This Row],[Team]]</f>
        <v>$150 Draft Champions Jan 02 1:00 pm Lg.3577Saxton DC</v>
      </c>
    </row>
    <row r="1733" spans="1:7" x14ac:dyDescent="0.25">
      <c r="A1733">
        <v>872</v>
      </c>
      <c r="B1733" t="s">
        <v>1872</v>
      </c>
      <c r="C1733" t="s">
        <v>1864</v>
      </c>
      <c r="D1733">
        <v>91</v>
      </c>
      <c r="E1733">
        <v>2007.5</v>
      </c>
      <c r="F1733">
        <f t="shared" si="27"/>
        <v>7</v>
      </c>
      <c r="G1733" t="str">
        <f>STANDINGS_W[[#This Row],[League]]&amp;STANDINGS_W[[#This Row],[Team]]</f>
        <v>$150 Draft Champions Jan 02 1:00 pm Lg.3577BOSCH DC1</v>
      </c>
    </row>
    <row r="1734" spans="1:7" x14ac:dyDescent="0.25">
      <c r="A1734">
        <v>946</v>
      </c>
      <c r="B1734" t="s">
        <v>125</v>
      </c>
      <c r="C1734" t="s">
        <v>1864</v>
      </c>
      <c r="D1734">
        <v>90</v>
      </c>
      <c r="E1734">
        <v>1929</v>
      </c>
      <c r="F1734">
        <f t="shared" si="27"/>
        <v>8</v>
      </c>
      <c r="G1734" t="str">
        <f>STANDINGS_W[[#This Row],[League]]&amp;STANDINGS_W[[#This Row],[Team]]</f>
        <v>$150 Draft Champions Jan 02 1:00 pm Lg.3577Bobbleheads</v>
      </c>
    </row>
    <row r="1735" spans="1:7" x14ac:dyDescent="0.25">
      <c r="A1735">
        <v>1173</v>
      </c>
      <c r="B1735" t="s">
        <v>1871</v>
      </c>
      <c r="C1735" t="s">
        <v>1864</v>
      </c>
      <c r="D1735">
        <v>87</v>
      </c>
      <c r="E1735">
        <v>1700.5</v>
      </c>
      <c r="F1735">
        <f t="shared" si="27"/>
        <v>9</v>
      </c>
      <c r="G1735" t="str">
        <f>STANDINGS_W[[#This Row],[League]]&amp;STANDINGS_W[[#This Row],[Team]]</f>
        <v>$150 Draft Champions Jan 02 1:00 pm Lg.3577Bartolo Colon's Fitbit</v>
      </c>
    </row>
    <row r="1736" spans="1:7" x14ac:dyDescent="0.25">
      <c r="A1736">
        <v>2003</v>
      </c>
      <c r="B1736" t="s">
        <v>1866</v>
      </c>
      <c r="C1736" t="s">
        <v>1864</v>
      </c>
      <c r="D1736">
        <v>78</v>
      </c>
      <c r="E1736">
        <v>907.5</v>
      </c>
      <c r="F1736">
        <f t="shared" si="27"/>
        <v>10</v>
      </c>
      <c r="G1736" t="str">
        <f>STANDINGS_W[[#This Row],[League]]&amp;STANDINGS_W[[#This Row],[Team]]</f>
        <v>$150 Draft Champions Jan 02 1:00 pm Lg.3577Moz Boyz 11</v>
      </c>
    </row>
    <row r="1737" spans="1:7" x14ac:dyDescent="0.25">
      <c r="A1737">
        <v>2268</v>
      </c>
      <c r="B1737" t="s">
        <v>1863</v>
      </c>
      <c r="C1737" t="s">
        <v>1864</v>
      </c>
      <c r="D1737">
        <v>74</v>
      </c>
      <c r="E1737">
        <v>621</v>
      </c>
      <c r="F1737">
        <f t="shared" si="27"/>
        <v>11</v>
      </c>
      <c r="G1737" t="str">
        <f>STANDINGS_W[[#This Row],[League]]&amp;STANDINGS_W[[#This Row],[Team]]</f>
        <v>$150 Draft Champions Jan 02 1:00 pm Lg.3577CHICAGO CUBS</v>
      </c>
    </row>
    <row r="1738" spans="1:7" x14ac:dyDescent="0.25">
      <c r="A1738">
        <v>2322</v>
      </c>
      <c r="B1738" t="s">
        <v>1865</v>
      </c>
      <c r="C1738" t="s">
        <v>1864</v>
      </c>
      <c r="D1738">
        <v>73</v>
      </c>
      <c r="E1738">
        <v>576</v>
      </c>
      <c r="F1738">
        <f t="shared" si="27"/>
        <v>12</v>
      </c>
      <c r="G1738" t="str">
        <f>STANDINGS_W[[#This Row],[League]]&amp;STANDINGS_W[[#This Row],[Team]]</f>
        <v>$150 Draft Champions Jan 02 1:00 pm Lg.3577Feel the Bern</v>
      </c>
    </row>
    <row r="1739" spans="1:7" x14ac:dyDescent="0.25">
      <c r="A1739">
        <v>2375</v>
      </c>
      <c r="B1739" t="s">
        <v>250</v>
      </c>
      <c r="C1739" t="s">
        <v>1864</v>
      </c>
      <c r="D1739">
        <v>72</v>
      </c>
      <c r="E1739">
        <v>532</v>
      </c>
      <c r="F1739">
        <f t="shared" si="27"/>
        <v>13</v>
      </c>
      <c r="G1739" t="str">
        <f>STANDINGS_W[[#This Row],[League]]&amp;STANDINGS_W[[#This Row],[Team]]</f>
        <v>$150 Draft Champions Jan 02 1:00 pm Lg.3577My Boys are Salty</v>
      </c>
    </row>
    <row r="1740" spans="1:7" x14ac:dyDescent="0.25">
      <c r="A1740">
        <v>2523</v>
      </c>
      <c r="B1740" t="s">
        <v>1874</v>
      </c>
      <c r="C1740" t="s">
        <v>1864</v>
      </c>
      <c r="D1740">
        <v>69</v>
      </c>
      <c r="E1740">
        <v>398.5</v>
      </c>
      <c r="F1740">
        <f t="shared" si="27"/>
        <v>14</v>
      </c>
      <c r="G1740" t="str">
        <f>STANDINGS_W[[#This Row],[League]]&amp;STANDINGS_W[[#This Row],[Team]]</f>
        <v>$150 Draft Champions Jan 02 1:00 pm Lg.3577Team Crull</v>
      </c>
    </row>
    <row r="1741" spans="1:7" x14ac:dyDescent="0.25">
      <c r="A1741">
        <v>2684</v>
      </c>
      <c r="B1741" t="s">
        <v>1867</v>
      </c>
      <c r="C1741" t="s">
        <v>1864</v>
      </c>
      <c r="D1741">
        <v>64</v>
      </c>
      <c r="E1741">
        <v>220.5</v>
      </c>
      <c r="F1741">
        <f t="shared" si="27"/>
        <v>15</v>
      </c>
      <c r="G1741" t="str">
        <f>STANDINGS_W[[#This Row],[League]]&amp;STANDINGS_W[[#This Row],[Team]]</f>
        <v>$150 Draft Champions Jan 02 1:00 pm Lg.3577It all started with a...</v>
      </c>
    </row>
    <row r="1742" spans="1:7" x14ac:dyDescent="0.25">
      <c r="A1742">
        <v>62</v>
      </c>
      <c r="B1742" t="s">
        <v>1886</v>
      </c>
      <c r="C1742" t="s">
        <v>1876</v>
      </c>
      <c r="D1742">
        <v>112</v>
      </c>
      <c r="E1742">
        <v>2847</v>
      </c>
      <c r="F1742">
        <f t="shared" si="27"/>
        <v>1</v>
      </c>
      <c r="G1742" t="str">
        <f>STANDINGS_W[[#This Row],[League]]&amp;STANDINGS_W[[#This Row],[Team]]</f>
        <v>$150 Draft Champions Jan 03 1:00 pm Lg.3578Dutch Mafia (DC1)</v>
      </c>
    </row>
    <row r="1743" spans="1:7" x14ac:dyDescent="0.25">
      <c r="A1743">
        <v>149</v>
      </c>
      <c r="B1743" t="s">
        <v>1881</v>
      </c>
      <c r="C1743" t="s">
        <v>1876</v>
      </c>
      <c r="D1743">
        <v>106</v>
      </c>
      <c r="E1743">
        <v>2752</v>
      </c>
      <c r="F1743">
        <f t="shared" si="27"/>
        <v>2</v>
      </c>
      <c r="G1743" t="str">
        <f>STANDINGS_W[[#This Row],[League]]&amp;STANDINGS_W[[#This Row],[Team]]</f>
        <v>$150 Draft Champions Jan 03 1:00 pm Lg.3578Captain Crunch</v>
      </c>
    </row>
    <row r="1744" spans="1:7" x14ac:dyDescent="0.25">
      <c r="A1744">
        <v>308</v>
      </c>
      <c r="B1744" t="s">
        <v>17</v>
      </c>
      <c r="C1744" t="s">
        <v>1876</v>
      </c>
      <c r="D1744">
        <v>101</v>
      </c>
      <c r="E1744">
        <v>2609</v>
      </c>
      <c r="F1744">
        <f t="shared" si="27"/>
        <v>3</v>
      </c>
      <c r="G1744" t="str">
        <f>STANDINGS_W[[#This Row],[League]]&amp;STANDINGS_W[[#This Row],[Team]]</f>
        <v>$150 Draft Champions Jan 03 1:00 pm Lg.3578Millertime</v>
      </c>
    </row>
    <row r="1745" spans="1:7" x14ac:dyDescent="0.25">
      <c r="A1745">
        <v>664</v>
      </c>
      <c r="B1745" t="s">
        <v>1879</v>
      </c>
      <c r="C1745" t="s">
        <v>1876</v>
      </c>
      <c r="D1745">
        <v>94</v>
      </c>
      <c r="E1745">
        <v>2239.5</v>
      </c>
      <c r="F1745">
        <f t="shared" si="27"/>
        <v>4</v>
      </c>
      <c r="G1745" t="str">
        <f>STANDINGS_W[[#This Row],[League]]&amp;STANDINGS_W[[#This Row],[Team]]</f>
        <v>$150 Draft Champions Jan 03 1:00 pm Lg.3578Human Papelbon Virus</v>
      </c>
    </row>
    <row r="1746" spans="1:7" x14ac:dyDescent="0.25">
      <c r="A1746">
        <v>1152</v>
      </c>
      <c r="B1746" t="s">
        <v>1883</v>
      </c>
      <c r="C1746" t="s">
        <v>1876</v>
      </c>
      <c r="D1746">
        <v>88</v>
      </c>
      <c r="E1746">
        <v>1779.5</v>
      </c>
      <c r="F1746">
        <f t="shared" si="27"/>
        <v>5</v>
      </c>
      <c r="G1746" t="str">
        <f>STANDINGS_W[[#This Row],[League]]&amp;STANDINGS_W[[#This Row],[Team]]</f>
        <v>$150 Draft Champions Jan 03 1:00 pm Lg.3578Team JP1</v>
      </c>
    </row>
    <row r="1747" spans="1:7" x14ac:dyDescent="0.25">
      <c r="A1747">
        <v>1276</v>
      </c>
      <c r="B1747" t="s">
        <v>18</v>
      </c>
      <c r="C1747" t="s">
        <v>1876</v>
      </c>
      <c r="D1747">
        <v>86</v>
      </c>
      <c r="E1747">
        <v>1608</v>
      </c>
      <c r="F1747">
        <f t="shared" si="27"/>
        <v>6</v>
      </c>
      <c r="G1747" t="str">
        <f>STANDINGS_W[[#This Row],[League]]&amp;STANDINGS_W[[#This Row],[Team]]</f>
        <v>$150 Draft Champions Jan 03 1:00 pm Lg.3578Home Run Derbies</v>
      </c>
    </row>
    <row r="1748" spans="1:7" x14ac:dyDescent="0.25">
      <c r="A1748">
        <v>1355</v>
      </c>
      <c r="B1748" t="s">
        <v>1877</v>
      </c>
      <c r="C1748" t="s">
        <v>1876</v>
      </c>
      <c r="D1748">
        <v>86</v>
      </c>
      <c r="E1748">
        <v>1608</v>
      </c>
      <c r="F1748">
        <f t="shared" si="27"/>
        <v>7</v>
      </c>
      <c r="G1748" t="str">
        <f>STANDINGS_W[[#This Row],[League]]&amp;STANDINGS_W[[#This Row],[Team]]</f>
        <v>$150 Draft Champions Jan 03 1:00 pm Lg.3578zima....</v>
      </c>
    </row>
    <row r="1749" spans="1:7" x14ac:dyDescent="0.25">
      <c r="A1749">
        <v>1384</v>
      </c>
      <c r="B1749" t="s">
        <v>1882</v>
      </c>
      <c r="C1749" t="s">
        <v>1876</v>
      </c>
      <c r="D1749">
        <v>85</v>
      </c>
      <c r="E1749">
        <v>1503.5</v>
      </c>
      <c r="F1749">
        <f t="shared" si="27"/>
        <v>8</v>
      </c>
      <c r="G1749" t="str">
        <f>STANDINGS_W[[#This Row],[League]]&amp;STANDINGS_W[[#This Row],[Team]]</f>
        <v>$150 Draft Champions Jan 03 1:00 pm Lg.3578JD DC1</v>
      </c>
    </row>
    <row r="1750" spans="1:7" x14ac:dyDescent="0.25">
      <c r="A1750">
        <v>1474</v>
      </c>
      <c r="B1750" t="s">
        <v>1878</v>
      </c>
      <c r="C1750" t="s">
        <v>1876</v>
      </c>
      <c r="D1750">
        <v>84</v>
      </c>
      <c r="E1750">
        <v>1408.5</v>
      </c>
      <c r="F1750">
        <f t="shared" si="27"/>
        <v>9</v>
      </c>
      <c r="G1750" t="str">
        <f>STANDINGS_W[[#This Row],[League]]&amp;STANDINGS_W[[#This Row],[Team]]</f>
        <v>$150 Draft Champions Jan 03 1:00 pm Lg.3578DEAD PUPPIES DC1</v>
      </c>
    </row>
    <row r="1751" spans="1:7" x14ac:dyDescent="0.25">
      <c r="A1751">
        <v>1590</v>
      </c>
      <c r="B1751" t="s">
        <v>130</v>
      </c>
      <c r="C1751" t="s">
        <v>1876</v>
      </c>
      <c r="D1751">
        <v>83</v>
      </c>
      <c r="E1751">
        <v>1322</v>
      </c>
      <c r="F1751">
        <f t="shared" si="27"/>
        <v>10</v>
      </c>
      <c r="G1751" t="str">
        <f>STANDINGS_W[[#This Row],[League]]&amp;STANDINGS_W[[#This Row],[Team]]</f>
        <v>$150 Draft Champions Jan 03 1:00 pm Lg.3578PTPers</v>
      </c>
    </row>
    <row r="1752" spans="1:7" x14ac:dyDescent="0.25">
      <c r="A1752">
        <v>1820</v>
      </c>
      <c r="B1752" t="s">
        <v>1884</v>
      </c>
      <c r="C1752" t="s">
        <v>1876</v>
      </c>
      <c r="D1752">
        <v>80</v>
      </c>
      <c r="E1752">
        <v>1063.5</v>
      </c>
      <c r="F1752">
        <f t="shared" si="27"/>
        <v>11</v>
      </c>
      <c r="G1752" t="str">
        <f>STANDINGS_W[[#This Row],[League]]&amp;STANDINGS_W[[#This Row],[Team]]</f>
        <v>$150 Draft Champions Jan 03 1:00 pm Lg.3578EA Sports 24</v>
      </c>
    </row>
    <row r="1753" spans="1:7" x14ac:dyDescent="0.25">
      <c r="A1753">
        <v>2176</v>
      </c>
      <c r="B1753" t="s">
        <v>1885</v>
      </c>
      <c r="C1753" t="s">
        <v>1876</v>
      </c>
      <c r="D1753">
        <v>76</v>
      </c>
      <c r="E1753">
        <v>755.5</v>
      </c>
      <c r="F1753">
        <f t="shared" si="27"/>
        <v>12</v>
      </c>
      <c r="G1753" t="str">
        <f>STANDINGS_W[[#This Row],[League]]&amp;STANDINGS_W[[#This Row],[Team]]</f>
        <v>$150 Draft Champions Jan 03 1:00 pm Lg.3578Team Kent 1</v>
      </c>
    </row>
    <row r="1754" spans="1:7" x14ac:dyDescent="0.25">
      <c r="A1754">
        <v>2577</v>
      </c>
      <c r="B1754" t="s">
        <v>1880</v>
      </c>
      <c r="C1754" t="s">
        <v>1876</v>
      </c>
      <c r="D1754">
        <v>67</v>
      </c>
      <c r="E1754">
        <v>321.5</v>
      </c>
      <c r="F1754">
        <f t="shared" si="27"/>
        <v>13</v>
      </c>
      <c r="G1754" t="str">
        <f>STANDINGS_W[[#This Row],[League]]&amp;STANDINGS_W[[#This Row],[Team]]</f>
        <v>$150 Draft Champions Jan 03 1:00 pm Lg.3578Chone Figgins</v>
      </c>
    </row>
    <row r="1755" spans="1:7" x14ac:dyDescent="0.25">
      <c r="A1755">
        <v>2670</v>
      </c>
      <c r="B1755" t="s">
        <v>1875</v>
      </c>
      <c r="C1755" t="s">
        <v>1876</v>
      </c>
      <c r="D1755">
        <v>65</v>
      </c>
      <c r="E1755">
        <v>251.5</v>
      </c>
      <c r="F1755">
        <f t="shared" si="27"/>
        <v>14</v>
      </c>
      <c r="G1755" t="str">
        <f>STANDINGS_W[[#This Row],[League]]&amp;STANDINGS_W[[#This Row],[Team]]</f>
        <v>$150 Draft Champions Jan 03 1:00 pm Lg.3578Trips to Win</v>
      </c>
    </row>
    <row r="1756" spans="1:7" x14ac:dyDescent="0.25">
      <c r="A1756">
        <v>2715</v>
      </c>
      <c r="B1756" t="s">
        <v>1887</v>
      </c>
      <c r="C1756" t="s">
        <v>1876</v>
      </c>
      <c r="D1756">
        <v>63</v>
      </c>
      <c r="E1756">
        <v>193</v>
      </c>
      <c r="F1756">
        <f t="shared" si="27"/>
        <v>15</v>
      </c>
      <c r="G1756" t="str">
        <f>STANDINGS_W[[#This Row],[League]]&amp;STANDINGS_W[[#This Row],[Team]]</f>
        <v>$150 Draft Champions Jan 03 1:00 pm Lg.3578RIP Lemmy!!!</v>
      </c>
    </row>
    <row r="1757" spans="1:7" x14ac:dyDescent="0.25">
      <c r="A1757">
        <v>13</v>
      </c>
      <c r="B1757" t="s">
        <v>1898</v>
      </c>
      <c r="C1757" t="s">
        <v>1888</v>
      </c>
      <c r="D1757">
        <v>119</v>
      </c>
      <c r="E1757">
        <v>2896.5</v>
      </c>
      <c r="F1757">
        <f t="shared" si="27"/>
        <v>1</v>
      </c>
      <c r="G1757" t="str">
        <f>STANDINGS_W[[#This Row],[League]]&amp;STANDINGS_W[[#This Row],[Team]]</f>
        <v>$150 Draft Champions Jan 04 1:00 pm Lg.3579Jaguar</v>
      </c>
    </row>
    <row r="1758" spans="1:7" x14ac:dyDescent="0.25">
      <c r="A1758">
        <v>353</v>
      </c>
      <c r="B1758" t="s">
        <v>1893</v>
      </c>
      <c r="C1758" t="s">
        <v>1888</v>
      </c>
      <c r="D1758">
        <v>100</v>
      </c>
      <c r="E1758">
        <v>2566</v>
      </c>
      <c r="F1758">
        <f t="shared" si="27"/>
        <v>2</v>
      </c>
      <c r="G1758" t="str">
        <f>STANDINGS_W[[#This Row],[League]]&amp;STANDINGS_W[[#This Row],[Team]]</f>
        <v>$150 Draft Champions Jan 04 1:00 pm Lg.3579SpinningSeams5</v>
      </c>
    </row>
    <row r="1759" spans="1:7" x14ac:dyDescent="0.25">
      <c r="A1759">
        <v>489</v>
      </c>
      <c r="B1759" t="s">
        <v>1897</v>
      </c>
      <c r="C1759" t="s">
        <v>1888</v>
      </c>
      <c r="D1759">
        <v>97</v>
      </c>
      <c r="E1759">
        <v>2416.5</v>
      </c>
      <c r="F1759">
        <f t="shared" si="27"/>
        <v>3</v>
      </c>
      <c r="G1759" t="str">
        <f>STANDINGS_W[[#This Row],[League]]&amp;STANDINGS_W[[#This Row],[Team]]</f>
        <v>$150 Draft Champions Jan 04 1:00 pm Lg.3579Multilevel</v>
      </c>
    </row>
    <row r="1760" spans="1:7" x14ac:dyDescent="0.25">
      <c r="A1760">
        <v>661</v>
      </c>
      <c r="B1760" t="s">
        <v>1892</v>
      </c>
      <c r="C1760" t="s">
        <v>1888</v>
      </c>
      <c r="D1760">
        <v>94</v>
      </c>
      <c r="E1760">
        <v>2239.5</v>
      </c>
      <c r="F1760">
        <f t="shared" si="27"/>
        <v>4</v>
      </c>
      <c r="G1760" t="str">
        <f>STANDINGS_W[[#This Row],[League]]&amp;STANDINGS_W[[#This Row],[Team]]</f>
        <v>$150 Draft Champions Jan 04 1:00 pm Lg.3579Good Guy Dolls</v>
      </c>
    </row>
    <row r="1761" spans="1:7" x14ac:dyDescent="0.25">
      <c r="A1761">
        <v>1539</v>
      </c>
      <c r="B1761" t="s">
        <v>234</v>
      </c>
      <c r="C1761" t="s">
        <v>1888</v>
      </c>
      <c r="D1761">
        <v>84</v>
      </c>
      <c r="E1761">
        <v>1408.5</v>
      </c>
      <c r="F1761">
        <f t="shared" si="27"/>
        <v>5</v>
      </c>
      <c r="G1761" t="str">
        <f>STANDINGS_W[[#This Row],[League]]&amp;STANDINGS_W[[#This Row],[Team]]</f>
        <v>$150 Draft Champions Jan 04 1:00 pm Lg.3579deadmoneyA</v>
      </c>
    </row>
    <row r="1762" spans="1:7" x14ac:dyDescent="0.25">
      <c r="A1762">
        <v>1586</v>
      </c>
      <c r="B1762" t="s">
        <v>1895</v>
      </c>
      <c r="C1762" t="s">
        <v>1888</v>
      </c>
      <c r="D1762">
        <v>83</v>
      </c>
      <c r="E1762">
        <v>1322</v>
      </c>
      <c r="F1762">
        <f t="shared" si="27"/>
        <v>6</v>
      </c>
      <c r="G1762" t="str">
        <f>STANDINGS_W[[#This Row],[League]]&amp;STANDINGS_W[[#This Row],[Team]]</f>
        <v>$150 Draft Champions Jan 04 1:00 pm Lg.3579Nine and a half</v>
      </c>
    </row>
    <row r="1763" spans="1:7" x14ac:dyDescent="0.25">
      <c r="A1763">
        <v>1607</v>
      </c>
      <c r="B1763" t="s">
        <v>1896</v>
      </c>
      <c r="C1763" t="s">
        <v>1888</v>
      </c>
      <c r="D1763">
        <v>83</v>
      </c>
      <c r="E1763">
        <v>1322</v>
      </c>
      <c r="F1763">
        <f t="shared" si="27"/>
        <v>7</v>
      </c>
      <c r="G1763" t="str">
        <f>STANDINGS_W[[#This Row],[League]]&amp;STANDINGS_W[[#This Row],[Team]]</f>
        <v>$150 Draft Champions Jan 04 1:00 pm Lg.3579Tater Tots</v>
      </c>
    </row>
    <row r="1764" spans="1:7" x14ac:dyDescent="0.25">
      <c r="A1764">
        <v>1681</v>
      </c>
      <c r="B1764" t="s">
        <v>176</v>
      </c>
      <c r="C1764" t="s">
        <v>1888</v>
      </c>
      <c r="D1764">
        <v>82</v>
      </c>
      <c r="E1764">
        <v>1233</v>
      </c>
      <c r="F1764">
        <f t="shared" si="27"/>
        <v>8</v>
      </c>
      <c r="G1764" t="str">
        <f>STANDINGS_W[[#This Row],[League]]&amp;STANDINGS_W[[#This Row],[Team]]</f>
        <v>$150 Draft Champions Jan 04 1:00 pm Lg.3579Pickle Rookies</v>
      </c>
    </row>
    <row r="1765" spans="1:7" x14ac:dyDescent="0.25">
      <c r="A1765">
        <v>1877</v>
      </c>
      <c r="B1765" t="s">
        <v>1894</v>
      </c>
      <c r="C1765" t="s">
        <v>1888</v>
      </c>
      <c r="D1765">
        <v>80</v>
      </c>
      <c r="E1765">
        <v>1063.5</v>
      </c>
      <c r="F1765">
        <f t="shared" si="27"/>
        <v>9</v>
      </c>
      <c r="G1765" t="str">
        <f>STANDINGS_W[[#This Row],[League]]&amp;STANDINGS_W[[#This Row],[Team]]</f>
        <v>$150 Draft Champions Jan 04 1:00 pm Lg.3579Team Rogovin</v>
      </c>
    </row>
    <row r="1766" spans="1:7" x14ac:dyDescent="0.25">
      <c r="A1766">
        <v>2112</v>
      </c>
      <c r="B1766" t="s">
        <v>460</v>
      </c>
      <c r="C1766" t="s">
        <v>1888</v>
      </c>
      <c r="D1766">
        <v>77</v>
      </c>
      <c r="E1766">
        <v>836</v>
      </c>
      <c r="F1766">
        <f t="shared" si="27"/>
        <v>10</v>
      </c>
      <c r="G1766" t="str">
        <f>STANDINGS_W[[#This Row],[League]]&amp;STANDINGS_W[[#This Row],[Team]]</f>
        <v>$150 Draft Champions Jan 04 1:00 pm Lg.3579smackers II</v>
      </c>
    </row>
    <row r="1767" spans="1:7" x14ac:dyDescent="0.25">
      <c r="A1767">
        <v>2360</v>
      </c>
      <c r="B1767" t="s">
        <v>1890</v>
      </c>
      <c r="C1767" t="s">
        <v>1888</v>
      </c>
      <c r="D1767">
        <v>72</v>
      </c>
      <c r="E1767">
        <v>532</v>
      </c>
      <c r="F1767">
        <f t="shared" si="27"/>
        <v>11</v>
      </c>
      <c r="G1767" t="str">
        <f>STANDINGS_W[[#This Row],[League]]&amp;STANDINGS_W[[#This Row],[Team]]</f>
        <v>$150 Draft Champions Jan 04 1:00 pm Lg.3579Chifney Rush</v>
      </c>
    </row>
    <row r="1768" spans="1:7" x14ac:dyDescent="0.25">
      <c r="A1768">
        <v>2400</v>
      </c>
      <c r="B1768" t="s">
        <v>155</v>
      </c>
      <c r="C1768" t="s">
        <v>1888</v>
      </c>
      <c r="D1768">
        <v>72</v>
      </c>
      <c r="E1768">
        <v>532</v>
      </c>
      <c r="F1768">
        <f t="shared" si="27"/>
        <v>12</v>
      </c>
      <c r="G1768" t="str">
        <f>STANDINGS_W[[#This Row],[League]]&amp;STANDINGS_W[[#This Row],[Team]]</f>
        <v>$150 Draft Champions Jan 04 1:00 pm Lg.3579Uski2</v>
      </c>
    </row>
    <row r="1769" spans="1:7" x14ac:dyDescent="0.25">
      <c r="A1769">
        <v>2749</v>
      </c>
      <c r="B1769" t="s">
        <v>1889</v>
      </c>
      <c r="C1769" t="s">
        <v>1888</v>
      </c>
      <c r="D1769">
        <v>62</v>
      </c>
      <c r="E1769">
        <v>166</v>
      </c>
      <c r="F1769">
        <f t="shared" si="27"/>
        <v>13</v>
      </c>
      <c r="G1769" t="str">
        <f>STANDINGS_W[[#This Row],[League]]&amp;STANDINGS_W[[#This Row],[Team]]</f>
        <v>$150 Draft Champions Jan 04 1:00 pm Lg.3579Team Fonte</v>
      </c>
    </row>
    <row r="1770" spans="1:7" x14ac:dyDescent="0.25">
      <c r="A1770">
        <v>2755</v>
      </c>
      <c r="B1770" t="s">
        <v>535</v>
      </c>
      <c r="C1770" t="s">
        <v>1888</v>
      </c>
      <c r="D1770">
        <v>62</v>
      </c>
      <c r="E1770">
        <v>166</v>
      </c>
      <c r="F1770">
        <f t="shared" si="27"/>
        <v>14</v>
      </c>
      <c r="G1770" t="str">
        <f>STANDINGS_W[[#This Row],[League]]&amp;STANDINGS_W[[#This Row],[Team]]</f>
        <v>$150 Draft Champions Jan 04 1:00 pm Lg.3579Team capofari</v>
      </c>
    </row>
    <row r="1771" spans="1:7" x14ac:dyDescent="0.25">
      <c r="A1771">
        <v>2853</v>
      </c>
      <c r="B1771" t="s">
        <v>1891</v>
      </c>
      <c r="C1771" t="s">
        <v>1888</v>
      </c>
      <c r="D1771">
        <v>56</v>
      </c>
      <c r="E1771">
        <v>58.5</v>
      </c>
      <c r="F1771">
        <f t="shared" si="27"/>
        <v>15</v>
      </c>
      <c r="G1771" t="str">
        <f>STANDINGS_W[[#This Row],[League]]&amp;STANDINGS_W[[#This Row],[Team]]</f>
        <v>$150 Draft Champions Jan 04 1:00 pm Lg.3579No Real Plan</v>
      </c>
    </row>
    <row r="1772" spans="1:7" x14ac:dyDescent="0.25">
      <c r="A1772">
        <v>472</v>
      </c>
      <c r="B1772" t="s">
        <v>1905</v>
      </c>
      <c r="C1772" t="s">
        <v>1900</v>
      </c>
      <c r="D1772">
        <v>97</v>
      </c>
      <c r="E1772">
        <v>2416.5</v>
      </c>
      <c r="F1772">
        <f t="shared" si="27"/>
        <v>1</v>
      </c>
      <c r="G1772" t="str">
        <f>STANDINGS_W[[#This Row],[League]]&amp;STANDINGS_W[[#This Row],[Team]]</f>
        <v>$150 Draft Champions Jan 05 1:00 pm Lg.3580484 Hitter</v>
      </c>
    </row>
    <row r="1773" spans="1:7" x14ac:dyDescent="0.25">
      <c r="A1773">
        <v>529</v>
      </c>
      <c r="B1773" t="s">
        <v>1904</v>
      </c>
      <c r="C1773" t="s">
        <v>1900</v>
      </c>
      <c r="D1773">
        <v>96</v>
      </c>
      <c r="E1773">
        <v>2358</v>
      </c>
      <c r="F1773">
        <f t="shared" si="27"/>
        <v>2</v>
      </c>
      <c r="G1773" t="str">
        <f>STANDINGS_W[[#This Row],[League]]&amp;STANDINGS_W[[#This Row],[Team]]</f>
        <v>$150 Draft Champions Jan 05 1:00 pm Lg.3580Chico Lind's Hermanos - DC 26</v>
      </c>
    </row>
    <row r="1774" spans="1:7" x14ac:dyDescent="0.25">
      <c r="A1774">
        <v>726</v>
      </c>
      <c r="B1774" t="s">
        <v>464</v>
      </c>
      <c r="C1774" t="s">
        <v>1900</v>
      </c>
      <c r="D1774">
        <v>93</v>
      </c>
      <c r="E1774">
        <v>2164.5</v>
      </c>
      <c r="F1774">
        <f t="shared" si="27"/>
        <v>3</v>
      </c>
      <c r="G1774" t="str">
        <f>STANDINGS_W[[#This Row],[League]]&amp;STANDINGS_W[[#This Row],[Team]]</f>
        <v>$150 Draft Champions Jan 05 1:00 pm Lg.3580Dead Arms</v>
      </c>
    </row>
    <row r="1775" spans="1:7" x14ac:dyDescent="0.25">
      <c r="A1775">
        <v>816</v>
      </c>
      <c r="B1775" t="s">
        <v>551</v>
      </c>
      <c r="C1775" t="s">
        <v>1900</v>
      </c>
      <c r="D1775">
        <v>92</v>
      </c>
      <c r="E1775">
        <v>2083</v>
      </c>
      <c r="F1775">
        <f t="shared" si="27"/>
        <v>4</v>
      </c>
      <c r="G1775" t="str">
        <f>STANDINGS_W[[#This Row],[League]]&amp;STANDINGS_W[[#This Row],[Team]]</f>
        <v>$150 Draft Champions Jan 05 1:00 pm Lg.3580Miggy's Crown</v>
      </c>
    </row>
    <row r="1776" spans="1:7" x14ac:dyDescent="0.25">
      <c r="A1776">
        <v>824</v>
      </c>
      <c r="B1776" t="s">
        <v>1909</v>
      </c>
      <c r="C1776" t="s">
        <v>1900</v>
      </c>
      <c r="D1776">
        <v>92</v>
      </c>
      <c r="E1776">
        <v>2083</v>
      </c>
      <c r="F1776">
        <f t="shared" si="27"/>
        <v>5</v>
      </c>
      <c r="G1776" t="str">
        <f>STANDINGS_W[[#This Row],[League]]&amp;STANDINGS_W[[#This Row],[Team]]</f>
        <v>$150 Draft Champions Jan 05 1:00 pm Lg.3580OSWALDO MOBRAY</v>
      </c>
    </row>
    <row r="1777" spans="1:7" x14ac:dyDescent="0.25">
      <c r="A1777">
        <v>1253</v>
      </c>
      <c r="B1777" t="s">
        <v>350</v>
      </c>
      <c r="C1777" t="s">
        <v>1900</v>
      </c>
      <c r="D1777">
        <v>86</v>
      </c>
      <c r="E1777">
        <v>1608</v>
      </c>
      <c r="F1777">
        <f t="shared" si="27"/>
        <v>6</v>
      </c>
      <c r="G1777" t="str">
        <f>STANDINGS_W[[#This Row],[League]]&amp;STANDINGS_W[[#This Row],[Team]]</f>
        <v>$150 Draft Champions Jan 05 1:00 pm Lg.3580August Legion</v>
      </c>
    </row>
    <row r="1778" spans="1:7" x14ac:dyDescent="0.25">
      <c r="A1778">
        <v>1262</v>
      </c>
      <c r="B1778" t="s">
        <v>1902</v>
      </c>
      <c r="C1778" t="s">
        <v>1900</v>
      </c>
      <c r="D1778">
        <v>86</v>
      </c>
      <c r="E1778">
        <v>1608</v>
      </c>
      <c r="F1778">
        <f t="shared" si="27"/>
        <v>7</v>
      </c>
      <c r="G1778" t="str">
        <f>STANDINGS_W[[#This Row],[League]]&amp;STANDINGS_W[[#This Row],[Team]]</f>
        <v>$150 Draft Champions Jan 05 1:00 pm Lg.3580DC Dogo 2</v>
      </c>
    </row>
    <row r="1779" spans="1:7" x14ac:dyDescent="0.25">
      <c r="A1779">
        <v>1311</v>
      </c>
      <c r="B1779" t="s">
        <v>255</v>
      </c>
      <c r="C1779" t="s">
        <v>1900</v>
      </c>
      <c r="D1779">
        <v>86</v>
      </c>
      <c r="E1779">
        <v>1608</v>
      </c>
      <c r="F1779">
        <f t="shared" si="27"/>
        <v>8</v>
      </c>
      <c r="G1779" t="str">
        <f>STANDINGS_W[[#This Row],[League]]&amp;STANDINGS_W[[#This Row],[Team]]</f>
        <v>$150 Draft Champions Jan 05 1:00 pm Lg.3580Scotch Rocks</v>
      </c>
    </row>
    <row r="1780" spans="1:7" x14ac:dyDescent="0.25">
      <c r="A1780">
        <v>1314</v>
      </c>
      <c r="B1780" t="s">
        <v>1908</v>
      </c>
      <c r="C1780" t="s">
        <v>1900</v>
      </c>
      <c r="D1780">
        <v>86</v>
      </c>
      <c r="E1780">
        <v>1608</v>
      </c>
      <c r="F1780">
        <f t="shared" si="27"/>
        <v>9</v>
      </c>
      <c r="G1780" t="str">
        <f>STANDINGS_W[[#This Row],[League]]&amp;STANDINGS_W[[#This Row],[Team]]</f>
        <v>$150 Draft Champions Jan 05 1:00 pm Lg.3580Starfishmn 0105</v>
      </c>
    </row>
    <row r="1781" spans="1:7" x14ac:dyDescent="0.25">
      <c r="A1781">
        <v>1566</v>
      </c>
      <c r="B1781" t="s">
        <v>1907</v>
      </c>
      <c r="C1781" t="s">
        <v>1900</v>
      </c>
      <c r="D1781">
        <v>83</v>
      </c>
      <c r="E1781">
        <v>1322</v>
      </c>
      <c r="F1781">
        <f t="shared" si="27"/>
        <v>10</v>
      </c>
      <c r="G1781" t="str">
        <f>STANDINGS_W[[#This Row],[League]]&amp;STANDINGS_W[[#This Row],[Team]]</f>
        <v>$150 Draft Champions Jan 05 1:00 pm Lg.3580Ehrman The German DC80</v>
      </c>
    </row>
    <row r="1782" spans="1:7" x14ac:dyDescent="0.25">
      <c r="A1782">
        <v>1863</v>
      </c>
      <c r="B1782" t="s">
        <v>1899</v>
      </c>
      <c r="C1782" t="s">
        <v>1900</v>
      </c>
      <c r="D1782">
        <v>80</v>
      </c>
      <c r="E1782">
        <v>1063.5</v>
      </c>
      <c r="F1782">
        <f t="shared" si="27"/>
        <v>11</v>
      </c>
      <c r="G1782" t="str">
        <f>STANDINGS_W[[#This Row],[League]]&amp;STANDINGS_W[[#This Row],[Team]]</f>
        <v>$150 Draft Champions Jan 05 1:00 pm Lg.3580Sultans of Swat 2</v>
      </c>
    </row>
    <row r="1783" spans="1:7" x14ac:dyDescent="0.25">
      <c r="A1783">
        <v>1990</v>
      </c>
      <c r="B1783" t="s">
        <v>1903</v>
      </c>
      <c r="C1783" t="s">
        <v>1900</v>
      </c>
      <c r="D1783">
        <v>78</v>
      </c>
      <c r="E1783">
        <v>907.5</v>
      </c>
      <c r="F1783">
        <f t="shared" si="27"/>
        <v>12</v>
      </c>
      <c r="G1783" t="str">
        <f>STANDINGS_W[[#This Row],[League]]&amp;STANDINGS_W[[#This Row],[Team]]</f>
        <v>$150 Draft Champions Jan 05 1:00 pm Lg.3580Griffey's Homerun Swing</v>
      </c>
    </row>
    <row r="1784" spans="1:7" x14ac:dyDescent="0.25">
      <c r="A1784">
        <v>2031</v>
      </c>
      <c r="B1784" t="s">
        <v>1906</v>
      </c>
      <c r="C1784" t="s">
        <v>1900</v>
      </c>
      <c r="D1784">
        <v>78</v>
      </c>
      <c r="E1784">
        <v>907.5</v>
      </c>
      <c r="F1784">
        <f t="shared" si="27"/>
        <v>13</v>
      </c>
      <c r="G1784" t="str">
        <f>STANDINGS_W[[#This Row],[League]]&amp;STANDINGS_W[[#This Row],[Team]]</f>
        <v>$150 Draft Champions Jan 05 1:00 pm Lg.3580Veni Vidi Vici</v>
      </c>
    </row>
    <row r="1785" spans="1:7" x14ac:dyDescent="0.25">
      <c r="A1785">
        <v>2310</v>
      </c>
      <c r="B1785" t="s">
        <v>1901</v>
      </c>
      <c r="C1785" t="s">
        <v>1900</v>
      </c>
      <c r="D1785">
        <v>74</v>
      </c>
      <c r="E1785">
        <v>621</v>
      </c>
      <c r="F1785">
        <f t="shared" si="27"/>
        <v>14</v>
      </c>
      <c r="G1785" t="str">
        <f>STANDINGS_W[[#This Row],[League]]&amp;STANDINGS_W[[#This Row],[Team]]</f>
        <v>$150 Draft Champions Jan 05 1:00 pm Lg.3580Wade Boggs</v>
      </c>
    </row>
    <row r="1786" spans="1:7" x14ac:dyDescent="0.25">
      <c r="A1786">
        <v>2825</v>
      </c>
      <c r="B1786" t="s">
        <v>94</v>
      </c>
      <c r="C1786" t="s">
        <v>1900</v>
      </c>
      <c r="D1786">
        <v>58</v>
      </c>
      <c r="E1786">
        <v>87</v>
      </c>
      <c r="F1786">
        <f t="shared" si="27"/>
        <v>15</v>
      </c>
      <c r="G1786" t="str">
        <f>STANDINGS_W[[#This Row],[League]]&amp;STANDINGS_W[[#This Row],[Team]]</f>
        <v>$150 Draft Champions Jan 05 1:00 pm Lg.3580Team Boyd</v>
      </c>
    </row>
    <row r="1787" spans="1:7" x14ac:dyDescent="0.25">
      <c r="A1787">
        <v>8</v>
      </c>
      <c r="B1787" t="s">
        <v>17</v>
      </c>
      <c r="C1787" t="s">
        <v>1910</v>
      </c>
      <c r="D1787">
        <v>124</v>
      </c>
      <c r="E1787">
        <v>2903</v>
      </c>
      <c r="F1787">
        <f t="shared" si="27"/>
        <v>1</v>
      </c>
      <c r="G1787" t="str">
        <f>STANDINGS_W[[#This Row],[League]]&amp;STANDINGS_W[[#This Row],[Team]]</f>
        <v>$150 Draft Champions Jan 05 1:00 pm Lg.3581Millertime</v>
      </c>
    </row>
    <row r="1788" spans="1:7" x14ac:dyDescent="0.25">
      <c r="A1788">
        <v>264</v>
      </c>
      <c r="B1788" t="s">
        <v>346</v>
      </c>
      <c r="C1788" t="s">
        <v>1910</v>
      </c>
      <c r="D1788">
        <v>102</v>
      </c>
      <c r="E1788">
        <v>2646.5</v>
      </c>
      <c r="F1788">
        <f t="shared" si="27"/>
        <v>2</v>
      </c>
      <c r="G1788" t="str">
        <f>STANDINGS_W[[#This Row],[League]]&amp;STANDINGS_W[[#This Row],[Team]]</f>
        <v>$150 Draft Champions Jan 05 1:00 pm Lg.3581Miami Mac 2</v>
      </c>
    </row>
    <row r="1789" spans="1:7" x14ac:dyDescent="0.25">
      <c r="A1789">
        <v>466</v>
      </c>
      <c r="B1789" t="s">
        <v>1915</v>
      </c>
      <c r="C1789" t="s">
        <v>1910</v>
      </c>
      <c r="D1789">
        <v>98</v>
      </c>
      <c r="E1789">
        <v>2467</v>
      </c>
      <c r="F1789">
        <f t="shared" si="27"/>
        <v>3</v>
      </c>
      <c r="G1789" t="str">
        <f>STANDINGS_W[[#This Row],[League]]&amp;STANDINGS_W[[#This Row],[Team]]</f>
        <v>$150 Draft Champions Jan 05 1:00 pm Lg.3581Thebeau 1</v>
      </c>
    </row>
    <row r="1790" spans="1:7" x14ac:dyDescent="0.25">
      <c r="A1790">
        <v>515</v>
      </c>
      <c r="B1790" t="s">
        <v>428</v>
      </c>
      <c r="C1790" t="s">
        <v>1910</v>
      </c>
      <c r="D1790">
        <v>97</v>
      </c>
      <c r="E1790">
        <v>2416.5</v>
      </c>
      <c r="F1790">
        <f t="shared" si="27"/>
        <v>4</v>
      </c>
      <c r="G1790" t="str">
        <f>STANDINGS_W[[#This Row],[League]]&amp;STANDINGS_W[[#This Row],[Team]]</f>
        <v>$150 Draft Champions Jan 05 1:00 pm Lg.3581Trill 1</v>
      </c>
    </row>
    <row r="1791" spans="1:7" x14ac:dyDescent="0.25">
      <c r="A1791">
        <v>1047</v>
      </c>
      <c r="B1791" t="s">
        <v>159</v>
      </c>
      <c r="C1791" t="s">
        <v>1910</v>
      </c>
      <c r="D1791">
        <v>89</v>
      </c>
      <c r="E1791">
        <v>1852.5</v>
      </c>
      <c r="F1791">
        <f t="shared" si="27"/>
        <v>5</v>
      </c>
      <c r="G1791" t="str">
        <f>STANDINGS_W[[#This Row],[League]]&amp;STANDINGS_W[[#This Row],[Team]]</f>
        <v>$150 Draft Champions Jan 05 1:00 pm Lg.3581Impending Doom</v>
      </c>
    </row>
    <row r="1792" spans="1:7" x14ac:dyDescent="0.25">
      <c r="A1792">
        <v>1121</v>
      </c>
      <c r="B1792" t="s">
        <v>1918</v>
      </c>
      <c r="C1792" t="s">
        <v>1910</v>
      </c>
      <c r="D1792">
        <v>88</v>
      </c>
      <c r="E1792">
        <v>1779.5</v>
      </c>
      <c r="F1792">
        <f t="shared" si="27"/>
        <v>6</v>
      </c>
      <c r="G1792" t="str">
        <f>STANDINGS_W[[#This Row],[League]]&amp;STANDINGS_W[[#This Row],[Team]]</f>
        <v>$150 Draft Champions Jan 05 1:00 pm Lg.3581It's Happening II</v>
      </c>
    </row>
    <row r="1793" spans="1:7" x14ac:dyDescent="0.25">
      <c r="A1793">
        <v>1297</v>
      </c>
      <c r="B1793" t="s">
        <v>117</v>
      </c>
      <c r="C1793" t="s">
        <v>1910</v>
      </c>
      <c r="D1793">
        <v>86</v>
      </c>
      <c r="E1793">
        <v>1608</v>
      </c>
      <c r="F1793">
        <f t="shared" si="27"/>
        <v>7</v>
      </c>
      <c r="G1793" t="str">
        <f>STANDINGS_W[[#This Row],[League]]&amp;STANDINGS_W[[#This Row],[Team]]</f>
        <v>$150 Draft Champions Jan 05 1:00 pm Lg.3581MustSeeTV314</v>
      </c>
    </row>
    <row r="1794" spans="1:7" x14ac:dyDescent="0.25">
      <c r="A1794">
        <v>1321</v>
      </c>
      <c r="B1794" t="s">
        <v>728</v>
      </c>
      <c r="C1794" t="s">
        <v>1910</v>
      </c>
      <c r="D1794">
        <v>86</v>
      </c>
      <c r="E1794">
        <v>1608</v>
      </c>
      <c r="F1794">
        <f t="shared" si="27"/>
        <v>8</v>
      </c>
      <c r="G1794" t="str">
        <f>STANDINGS_W[[#This Row],[League]]&amp;STANDINGS_W[[#This Row],[Team]]</f>
        <v>$150 Draft Champions Jan 05 1:00 pm Lg.3581Team Estes</v>
      </c>
    </row>
    <row r="1795" spans="1:7" x14ac:dyDescent="0.25">
      <c r="A1795">
        <v>1542</v>
      </c>
      <c r="B1795" t="s">
        <v>1914</v>
      </c>
      <c r="C1795" t="s">
        <v>1910</v>
      </c>
      <c r="D1795">
        <v>84</v>
      </c>
      <c r="E1795">
        <v>1408.5</v>
      </c>
      <c r="F1795">
        <f t="shared" ref="F1795:F1858" si="28">IF(C1795=C1794,F1794+1,1)</f>
        <v>9</v>
      </c>
      <c r="G1795" t="str">
        <f>STANDINGS_W[[#This Row],[League]]&amp;STANDINGS_W[[#This Row],[Team]]</f>
        <v>$150 Draft Champions Jan 05 1:00 pm Lg.3581esh dc1</v>
      </c>
    </row>
    <row r="1796" spans="1:7" x14ac:dyDescent="0.25">
      <c r="A1796">
        <v>1719</v>
      </c>
      <c r="B1796" t="s">
        <v>1913</v>
      </c>
      <c r="C1796" t="s">
        <v>1910</v>
      </c>
      <c r="D1796">
        <v>82</v>
      </c>
      <c r="E1796">
        <v>1233</v>
      </c>
      <c r="F1796">
        <f t="shared" si="28"/>
        <v>10</v>
      </c>
      <c r="G1796" t="str">
        <f>STANDINGS_W[[#This Row],[League]]&amp;STANDINGS_W[[#This Row],[Team]]</f>
        <v>$150 Draft Champions Jan 05 1:00 pm Lg.3581Wicked Sensation</v>
      </c>
    </row>
    <row r="1797" spans="1:7" x14ac:dyDescent="0.25">
      <c r="A1797">
        <v>1836</v>
      </c>
      <c r="B1797" t="s">
        <v>1917</v>
      </c>
      <c r="C1797" t="s">
        <v>1910</v>
      </c>
      <c r="D1797">
        <v>80</v>
      </c>
      <c r="E1797">
        <v>1063.5</v>
      </c>
      <c r="F1797">
        <f t="shared" si="28"/>
        <v>11</v>
      </c>
      <c r="G1797" t="str">
        <f>STANDINGS_W[[#This Row],[League]]&amp;STANDINGS_W[[#This Row],[Team]]</f>
        <v>$150 Draft Champions Jan 05 1:00 pm Lg.3581Major League Players</v>
      </c>
    </row>
    <row r="1798" spans="1:7" x14ac:dyDescent="0.25">
      <c r="A1798">
        <v>1937</v>
      </c>
      <c r="B1798" t="s">
        <v>1911</v>
      </c>
      <c r="C1798" t="s">
        <v>1910</v>
      </c>
      <c r="D1798">
        <v>79</v>
      </c>
      <c r="E1798">
        <v>980.5</v>
      </c>
      <c r="F1798">
        <f t="shared" si="28"/>
        <v>12</v>
      </c>
      <c r="G1798" t="str">
        <f>STANDINGS_W[[#This Row],[League]]&amp;STANDINGS_W[[#This Row],[Team]]</f>
        <v>$150 Draft Champions Jan 05 1:00 pm Lg.3581Snuffaluffagus</v>
      </c>
    </row>
    <row r="1799" spans="1:7" x14ac:dyDescent="0.25">
      <c r="A1799">
        <v>2252</v>
      </c>
      <c r="B1799" t="s">
        <v>1916</v>
      </c>
      <c r="C1799" t="s">
        <v>1910</v>
      </c>
      <c r="D1799">
        <v>75</v>
      </c>
      <c r="E1799">
        <v>679</v>
      </c>
      <c r="F1799">
        <f t="shared" si="28"/>
        <v>13</v>
      </c>
      <c r="G1799" t="str">
        <f>STANDINGS_W[[#This Row],[League]]&amp;STANDINGS_W[[#This Row],[Team]]</f>
        <v>$150 Draft Champions Jan 05 1:00 pm Lg.3581Team WhoopAss</v>
      </c>
    </row>
    <row r="1800" spans="1:7" x14ac:dyDescent="0.25">
      <c r="A1800">
        <v>2777</v>
      </c>
      <c r="B1800" t="s">
        <v>625</v>
      </c>
      <c r="C1800" t="s">
        <v>1910</v>
      </c>
      <c r="D1800">
        <v>61</v>
      </c>
      <c r="E1800">
        <v>139</v>
      </c>
      <c r="F1800">
        <f t="shared" si="28"/>
        <v>14</v>
      </c>
      <c r="G1800" t="str">
        <f>STANDINGS_W[[#This Row],[League]]&amp;STANDINGS_W[[#This Row],[Team]]</f>
        <v>$150 Draft Champions Jan 05 1:00 pm Lg.3581Team Hunter</v>
      </c>
    </row>
    <row r="1801" spans="1:7" x14ac:dyDescent="0.25">
      <c r="A1801">
        <v>2873</v>
      </c>
      <c r="B1801" t="s">
        <v>1912</v>
      </c>
      <c r="C1801" t="s">
        <v>1910</v>
      </c>
      <c r="D1801">
        <v>53</v>
      </c>
      <c r="E1801">
        <v>36.5</v>
      </c>
      <c r="F1801">
        <f t="shared" si="28"/>
        <v>15</v>
      </c>
      <c r="G1801" t="str">
        <f>STANDINGS_W[[#This Row],[League]]&amp;STANDINGS_W[[#This Row],[Team]]</f>
        <v>$150 Draft Champions Jan 05 1:00 pm Lg.3581It's Not Happening I</v>
      </c>
    </row>
    <row r="1802" spans="1:7" x14ac:dyDescent="0.25">
      <c r="A1802">
        <v>90</v>
      </c>
      <c r="B1802" t="s">
        <v>87</v>
      </c>
      <c r="C1802" t="s">
        <v>1920</v>
      </c>
      <c r="D1802">
        <v>110</v>
      </c>
      <c r="E1802">
        <v>2826.5</v>
      </c>
      <c r="F1802">
        <f t="shared" si="28"/>
        <v>1</v>
      </c>
      <c r="G1802" t="str">
        <f>STANDINGS_W[[#This Row],[League]]&amp;STANDINGS_W[[#This Row],[Team]]</f>
        <v>$150 Draft Champions Jan 06 1:00 pm Lg.3582The Northsiders</v>
      </c>
    </row>
    <row r="1803" spans="1:7" x14ac:dyDescent="0.25">
      <c r="A1803">
        <v>107</v>
      </c>
      <c r="B1803" t="s">
        <v>1925</v>
      </c>
      <c r="C1803" t="s">
        <v>1920</v>
      </c>
      <c r="D1803">
        <v>108</v>
      </c>
      <c r="E1803">
        <v>2795</v>
      </c>
      <c r="F1803">
        <f t="shared" si="28"/>
        <v>2</v>
      </c>
      <c r="G1803" t="str">
        <f>STANDINGS_W[[#This Row],[League]]&amp;STANDINGS_W[[#This Row],[Team]]</f>
        <v>$150 Draft Champions Jan 06 1:00 pm Lg.3582Akitas</v>
      </c>
    </row>
    <row r="1804" spans="1:7" x14ac:dyDescent="0.25">
      <c r="A1804">
        <v>251</v>
      </c>
      <c r="B1804" t="s">
        <v>1922</v>
      </c>
      <c r="C1804" t="s">
        <v>1920</v>
      </c>
      <c r="D1804">
        <v>102</v>
      </c>
      <c r="E1804">
        <v>2646.5</v>
      </c>
      <c r="F1804">
        <f t="shared" si="28"/>
        <v>3</v>
      </c>
      <c r="G1804" t="str">
        <f>STANDINGS_W[[#This Row],[League]]&amp;STANDINGS_W[[#This Row],[Team]]</f>
        <v>$150 Draft Champions Jan 06 1:00 pm Lg.3582Cleveland Dustmites</v>
      </c>
    </row>
    <row r="1805" spans="1:7" x14ac:dyDescent="0.25">
      <c r="A1805">
        <v>581</v>
      </c>
      <c r="B1805" t="s">
        <v>372</v>
      </c>
      <c r="C1805" t="s">
        <v>1920</v>
      </c>
      <c r="D1805">
        <v>96</v>
      </c>
      <c r="E1805">
        <v>2358</v>
      </c>
      <c r="F1805">
        <f t="shared" si="28"/>
        <v>4</v>
      </c>
      <c r="G1805" t="str">
        <f>STANDINGS_W[[#This Row],[League]]&amp;STANDINGS_W[[#This Row],[Team]]</f>
        <v>$150 Draft Champions Jan 06 1:00 pm Lg.3582Tigers Slappy DC2</v>
      </c>
    </row>
    <row r="1806" spans="1:7" x14ac:dyDescent="0.25">
      <c r="A1806">
        <v>622</v>
      </c>
      <c r="B1806" t="s">
        <v>1926</v>
      </c>
      <c r="C1806" t="s">
        <v>1920</v>
      </c>
      <c r="D1806">
        <v>95</v>
      </c>
      <c r="E1806">
        <v>2298</v>
      </c>
      <c r="F1806">
        <f t="shared" si="28"/>
        <v>5</v>
      </c>
      <c r="G1806" t="str">
        <f>STANDINGS_W[[#This Row],[League]]&amp;STANDINGS_W[[#This Row],[Team]]</f>
        <v>$150 Draft Champions Jan 06 1:00 pm Lg.3582SpinningSeams6</v>
      </c>
    </row>
    <row r="1807" spans="1:7" x14ac:dyDescent="0.25">
      <c r="A1807">
        <v>799</v>
      </c>
      <c r="B1807" t="s">
        <v>481</v>
      </c>
      <c r="C1807" t="s">
        <v>1920</v>
      </c>
      <c r="D1807">
        <v>92</v>
      </c>
      <c r="E1807">
        <v>2083</v>
      </c>
      <c r="F1807">
        <f t="shared" si="28"/>
        <v>6</v>
      </c>
      <c r="G1807" t="str">
        <f>STANDINGS_W[[#This Row],[League]]&amp;STANDINGS_W[[#This Row],[Team]]</f>
        <v>$150 Draft Champions Jan 06 1:00 pm Lg.3582Cultured Hooligan 3</v>
      </c>
    </row>
    <row r="1808" spans="1:7" x14ac:dyDescent="0.25">
      <c r="A1808">
        <v>972</v>
      </c>
      <c r="B1808" t="s">
        <v>1919</v>
      </c>
      <c r="C1808" t="s">
        <v>1920</v>
      </c>
      <c r="D1808">
        <v>90</v>
      </c>
      <c r="E1808">
        <v>1929</v>
      </c>
      <c r="F1808">
        <f t="shared" si="28"/>
        <v>7</v>
      </c>
      <c r="G1808" t="str">
        <f>STANDINGS_W[[#This Row],[League]]&amp;STANDINGS_W[[#This Row],[Team]]</f>
        <v>$150 Draft Champions Jan 06 1:00 pm Lg.3582MeatLohse</v>
      </c>
    </row>
    <row r="1809" spans="1:7" x14ac:dyDescent="0.25">
      <c r="A1809">
        <v>1435</v>
      </c>
      <c r="B1809" t="s">
        <v>726</v>
      </c>
      <c r="C1809" t="s">
        <v>1920</v>
      </c>
      <c r="D1809">
        <v>85</v>
      </c>
      <c r="E1809">
        <v>1503.5</v>
      </c>
      <c r="F1809">
        <f t="shared" si="28"/>
        <v>8</v>
      </c>
      <c r="G1809" t="str">
        <f>STANDINGS_W[[#This Row],[League]]&amp;STANDINGS_W[[#This Row],[Team]]</f>
        <v>$150 Draft Champions Jan 06 1:00 pm Lg.3582Team Warner</v>
      </c>
    </row>
    <row r="1810" spans="1:7" x14ac:dyDescent="0.25">
      <c r="A1810">
        <v>1470</v>
      </c>
      <c r="B1810" t="s">
        <v>1921</v>
      </c>
      <c r="C1810" t="s">
        <v>1920</v>
      </c>
      <c r="D1810">
        <v>84</v>
      </c>
      <c r="E1810">
        <v>1408.5</v>
      </c>
      <c r="F1810">
        <f t="shared" si="28"/>
        <v>9</v>
      </c>
      <c r="G1810" t="str">
        <f>STANDINGS_W[[#This Row],[League]]&amp;STANDINGS_W[[#This Row],[Team]]</f>
        <v>$150 Draft Champions Jan 06 1:00 pm Lg.3582Chili and Onion Dogs</v>
      </c>
    </row>
    <row r="1811" spans="1:7" x14ac:dyDescent="0.25">
      <c r="A1811">
        <v>1883</v>
      </c>
      <c r="B1811" t="s">
        <v>367</v>
      </c>
      <c r="C1811" t="s">
        <v>1920</v>
      </c>
      <c r="D1811">
        <v>80</v>
      </c>
      <c r="E1811">
        <v>1063.5</v>
      </c>
      <c r="F1811">
        <f t="shared" si="28"/>
        <v>10</v>
      </c>
      <c r="G1811" t="str">
        <f>STANDINGS_W[[#This Row],[League]]&amp;STANDINGS_W[[#This Row],[Team]]</f>
        <v>$150 Draft Champions Jan 06 1:00 pm Lg.3582Team Wilson</v>
      </c>
    </row>
    <row r="1812" spans="1:7" x14ac:dyDescent="0.25">
      <c r="A1812">
        <v>2134</v>
      </c>
      <c r="B1812" t="s">
        <v>1927</v>
      </c>
      <c r="C1812" t="s">
        <v>1920</v>
      </c>
      <c r="D1812">
        <v>76</v>
      </c>
      <c r="E1812">
        <v>755.5</v>
      </c>
      <c r="F1812">
        <f t="shared" si="28"/>
        <v>11</v>
      </c>
      <c r="G1812" t="str">
        <f>STANDINGS_W[[#This Row],[League]]&amp;STANDINGS_W[[#This Row],[Team]]</f>
        <v>$150 Draft Champions Jan 06 1:00 pm Lg.3582Dogeeseseegod</v>
      </c>
    </row>
    <row r="1813" spans="1:7" x14ac:dyDescent="0.25">
      <c r="A1813">
        <v>2296</v>
      </c>
      <c r="B1813" t="s">
        <v>1923</v>
      </c>
      <c r="C1813" t="s">
        <v>1920</v>
      </c>
      <c r="D1813">
        <v>74</v>
      </c>
      <c r="E1813">
        <v>621</v>
      </c>
      <c r="F1813">
        <f t="shared" si="28"/>
        <v>12</v>
      </c>
      <c r="G1813" t="str">
        <f>STANDINGS_W[[#This Row],[League]]&amp;STANDINGS_W[[#This Row],[Team]]</f>
        <v>$150 Draft Champions Jan 06 1:00 pm Lg.3582Sloth Farmer</v>
      </c>
    </row>
    <row r="1814" spans="1:7" x14ac:dyDescent="0.25">
      <c r="A1814">
        <v>2300</v>
      </c>
      <c r="B1814" t="s">
        <v>452</v>
      </c>
      <c r="C1814" t="s">
        <v>1920</v>
      </c>
      <c r="D1814">
        <v>74</v>
      </c>
      <c r="E1814">
        <v>621</v>
      </c>
      <c r="F1814">
        <f t="shared" si="28"/>
        <v>13</v>
      </c>
      <c r="G1814" t="str">
        <f>STANDINGS_W[[#This Row],[League]]&amp;STANDINGS_W[[#This Row],[Team]]</f>
        <v>$150 Draft Champions Jan 06 1:00 pm Lg.3582Super Furry Animals</v>
      </c>
    </row>
    <row r="1815" spans="1:7" x14ac:dyDescent="0.25">
      <c r="A1815">
        <v>2809</v>
      </c>
      <c r="B1815" t="s">
        <v>1924</v>
      </c>
      <c r="C1815" t="s">
        <v>1920</v>
      </c>
      <c r="D1815">
        <v>59</v>
      </c>
      <c r="E1815">
        <v>102</v>
      </c>
      <c r="F1815">
        <f t="shared" si="28"/>
        <v>14</v>
      </c>
      <c r="G1815" t="str">
        <f>STANDINGS_W[[#This Row],[League]]&amp;STANDINGS_W[[#This Row],[Team]]</f>
        <v>$150 Draft Champions Jan 06 1:00 pm Lg.3582Killed By Death</v>
      </c>
    </row>
    <row r="1816" spans="1:7" x14ac:dyDescent="0.25">
      <c r="A1816">
        <v>2876</v>
      </c>
      <c r="B1816" t="s">
        <v>12</v>
      </c>
      <c r="C1816" t="s">
        <v>1920</v>
      </c>
      <c r="D1816">
        <v>53</v>
      </c>
      <c r="E1816">
        <v>36.5</v>
      </c>
      <c r="F1816">
        <f t="shared" si="28"/>
        <v>15</v>
      </c>
      <c r="G1816" t="str">
        <f>STANDINGS_W[[#This Row],[League]]&amp;STANDINGS_W[[#This Row],[Team]]</f>
        <v>$150 Draft Champions Jan 06 1:00 pm Lg.3582Team Marcus</v>
      </c>
    </row>
    <row r="1817" spans="1:7" x14ac:dyDescent="0.25">
      <c r="A1817">
        <v>81</v>
      </c>
      <c r="B1817" t="s">
        <v>18</v>
      </c>
      <c r="C1817" t="s">
        <v>1928</v>
      </c>
      <c r="D1817">
        <v>110</v>
      </c>
      <c r="E1817">
        <v>2826.5</v>
      </c>
      <c r="F1817">
        <f t="shared" si="28"/>
        <v>1</v>
      </c>
      <c r="G1817" t="str">
        <f>STANDINGS_W[[#This Row],[League]]&amp;STANDINGS_W[[#This Row],[Team]]</f>
        <v>$150 Draft Champions Jan 07 1:00 pm Lg.3583Home Run Derbies</v>
      </c>
    </row>
    <row r="1818" spans="1:7" x14ac:dyDescent="0.25">
      <c r="A1818">
        <v>173</v>
      </c>
      <c r="B1818" t="s">
        <v>1932</v>
      </c>
      <c r="C1818" t="s">
        <v>1928</v>
      </c>
      <c r="D1818">
        <v>105</v>
      </c>
      <c r="E1818">
        <v>2728.5</v>
      </c>
      <c r="F1818">
        <f t="shared" si="28"/>
        <v>2</v>
      </c>
      <c r="G1818" t="str">
        <f>STANDINGS_W[[#This Row],[League]]&amp;STANDINGS_W[[#This Row],[Team]]</f>
        <v>$150 Draft Champions Jan 07 1:00 pm Lg.35833DC WAGGENER</v>
      </c>
    </row>
    <row r="1819" spans="1:7" x14ac:dyDescent="0.25">
      <c r="A1819">
        <v>257</v>
      </c>
      <c r="B1819" t="s">
        <v>1935</v>
      </c>
      <c r="C1819" t="s">
        <v>1928</v>
      </c>
      <c r="D1819">
        <v>102</v>
      </c>
      <c r="E1819">
        <v>2646.5</v>
      </c>
      <c r="F1819">
        <f t="shared" si="28"/>
        <v>3</v>
      </c>
      <c r="G1819" t="str">
        <f>STANDINGS_W[[#This Row],[League]]&amp;STANDINGS_W[[#This Row],[Team]]</f>
        <v>$150 Draft Champions Jan 07 1:00 pm Lg.3583Gray Boy Bailey</v>
      </c>
    </row>
    <row r="1820" spans="1:7" x14ac:dyDescent="0.25">
      <c r="A1820">
        <v>418</v>
      </c>
      <c r="B1820" t="s">
        <v>1940</v>
      </c>
      <c r="C1820" t="s">
        <v>1928</v>
      </c>
      <c r="D1820">
        <v>98</v>
      </c>
      <c r="E1820">
        <v>2467</v>
      </c>
      <c r="F1820">
        <f t="shared" si="28"/>
        <v>4</v>
      </c>
      <c r="G1820" t="str">
        <f>STANDINGS_W[[#This Row],[League]]&amp;STANDINGS_W[[#This Row],[Team]]</f>
        <v>$150 Draft Champions Jan 07 1:00 pm Lg.35831883 BOSTON BEANEATERS</v>
      </c>
    </row>
    <row r="1821" spans="1:7" x14ac:dyDescent="0.25">
      <c r="A1821">
        <v>520</v>
      </c>
      <c r="B1821" t="s">
        <v>1933</v>
      </c>
      <c r="C1821" t="s">
        <v>1928</v>
      </c>
      <c r="D1821">
        <v>96</v>
      </c>
      <c r="E1821">
        <v>2358</v>
      </c>
      <c r="F1821">
        <f t="shared" si="28"/>
        <v>5</v>
      </c>
      <c r="G1821" t="str">
        <f>STANDINGS_W[[#This Row],[League]]&amp;STANDINGS_W[[#This Row],[Team]]</f>
        <v>$150 Draft Champions Jan 07 1:00 pm Lg.3583Agostina</v>
      </c>
    </row>
    <row r="1822" spans="1:7" x14ac:dyDescent="0.25">
      <c r="A1822">
        <v>550</v>
      </c>
      <c r="B1822" t="s">
        <v>1930</v>
      </c>
      <c r="C1822" t="s">
        <v>1928</v>
      </c>
      <c r="D1822">
        <v>96</v>
      </c>
      <c r="E1822">
        <v>2358</v>
      </c>
      <c r="F1822">
        <f t="shared" si="28"/>
        <v>6</v>
      </c>
      <c r="G1822" t="str">
        <f>STANDINGS_W[[#This Row],[League]]&amp;STANDINGS_W[[#This Row],[Team]]</f>
        <v>$150 Draft Champions Jan 07 1:00 pm Lg.3583Lincoln Lumberjacks</v>
      </c>
    </row>
    <row r="1823" spans="1:7" x14ac:dyDescent="0.25">
      <c r="A1823">
        <v>1532</v>
      </c>
      <c r="B1823" t="s">
        <v>1929</v>
      </c>
      <c r="C1823" t="s">
        <v>1928</v>
      </c>
      <c r="D1823">
        <v>84</v>
      </c>
      <c r="E1823">
        <v>1408.5</v>
      </c>
      <c r="F1823">
        <f t="shared" si="28"/>
        <v>7</v>
      </c>
      <c r="G1823" t="str">
        <f>STANDINGS_W[[#This Row],[League]]&amp;STANDINGS_W[[#This Row],[Team]]</f>
        <v>$150 Draft Champions Jan 07 1:00 pm Lg.3583The Price for Bryce</v>
      </c>
    </row>
    <row r="1824" spans="1:7" x14ac:dyDescent="0.25">
      <c r="A1824">
        <v>1558</v>
      </c>
      <c r="B1824" t="s">
        <v>1934</v>
      </c>
      <c r="C1824" t="s">
        <v>1928</v>
      </c>
      <c r="D1824">
        <v>83</v>
      </c>
      <c r="E1824">
        <v>1322</v>
      </c>
      <c r="F1824">
        <f t="shared" si="28"/>
        <v>8</v>
      </c>
      <c r="G1824" t="str">
        <f>STANDINGS_W[[#This Row],[League]]&amp;STANDINGS_W[[#This Row],[Team]]</f>
        <v>$150 Draft Champions Jan 07 1:00 pm Lg.3583Captain Chaos</v>
      </c>
    </row>
    <row r="1825" spans="1:7" x14ac:dyDescent="0.25">
      <c r="A1825">
        <v>1593</v>
      </c>
      <c r="B1825" t="s">
        <v>1936</v>
      </c>
      <c r="C1825" t="s">
        <v>1928</v>
      </c>
      <c r="D1825">
        <v>83</v>
      </c>
      <c r="E1825">
        <v>1322</v>
      </c>
      <c r="F1825">
        <f t="shared" si="28"/>
        <v>9</v>
      </c>
      <c r="G1825" t="str">
        <f>STANDINGS_W[[#This Row],[League]]&amp;STANDINGS_W[[#This Row],[Team]]</f>
        <v>$150 Draft Champions Jan 07 1:00 pm Lg.3583Pine Tar Gang</v>
      </c>
    </row>
    <row r="1826" spans="1:7" x14ac:dyDescent="0.25">
      <c r="A1826">
        <v>1643</v>
      </c>
      <c r="B1826" t="s">
        <v>532</v>
      </c>
      <c r="C1826" t="s">
        <v>1928</v>
      </c>
      <c r="D1826">
        <v>82</v>
      </c>
      <c r="E1826">
        <v>1233</v>
      </c>
      <c r="F1826">
        <f t="shared" si="28"/>
        <v>10</v>
      </c>
      <c r="G1826" t="str">
        <f>STANDINGS_W[[#This Row],[League]]&amp;STANDINGS_W[[#This Row],[Team]]</f>
        <v>$150 Draft Champions Jan 07 1:00 pm Lg.3583Bleacher Bums</v>
      </c>
    </row>
    <row r="1827" spans="1:7" x14ac:dyDescent="0.25">
      <c r="A1827">
        <v>1958</v>
      </c>
      <c r="B1827" t="s">
        <v>1937</v>
      </c>
      <c r="C1827" t="s">
        <v>1928</v>
      </c>
      <c r="D1827">
        <v>79</v>
      </c>
      <c r="E1827">
        <v>980.5</v>
      </c>
      <c r="F1827">
        <f t="shared" si="28"/>
        <v>11</v>
      </c>
      <c r="G1827" t="str">
        <f>STANDINGS_W[[#This Row],[League]]&amp;STANDINGS_W[[#This Row],[Team]]</f>
        <v>$150 Draft Champions Jan 07 1:00 pm Lg.3583The District</v>
      </c>
    </row>
    <row r="1828" spans="1:7" x14ac:dyDescent="0.25">
      <c r="A1828">
        <v>2165</v>
      </c>
      <c r="B1828" t="s">
        <v>1931</v>
      </c>
      <c r="C1828" t="s">
        <v>1928</v>
      </c>
      <c r="D1828">
        <v>76</v>
      </c>
      <c r="E1828">
        <v>755.5</v>
      </c>
      <c r="F1828">
        <f t="shared" si="28"/>
        <v>12</v>
      </c>
      <c r="G1828" t="str">
        <f>STANDINGS_W[[#This Row],[League]]&amp;STANDINGS_W[[#This Row],[Team]]</f>
        <v>$150 Draft Champions Jan 07 1:00 pm Lg.3583Squawks</v>
      </c>
    </row>
    <row r="1829" spans="1:7" x14ac:dyDescent="0.25">
      <c r="A1829">
        <v>2622</v>
      </c>
      <c r="B1829" t="s">
        <v>1938</v>
      </c>
      <c r="C1829" t="s">
        <v>1928</v>
      </c>
      <c r="D1829">
        <v>66</v>
      </c>
      <c r="E1829">
        <v>285.5</v>
      </c>
      <c r="F1829">
        <f t="shared" si="28"/>
        <v>13</v>
      </c>
      <c r="G1829" t="str">
        <f>STANDINGS_W[[#This Row],[League]]&amp;STANDINGS_W[[#This Row],[Team]]</f>
        <v>$150 Draft Champions Jan 07 1:00 pm Lg.3583Mike Pagliarulo</v>
      </c>
    </row>
    <row r="1830" spans="1:7" x14ac:dyDescent="0.25">
      <c r="A1830">
        <v>2883</v>
      </c>
      <c r="B1830" t="s">
        <v>286</v>
      </c>
      <c r="C1830" t="s">
        <v>1928</v>
      </c>
      <c r="D1830">
        <v>52</v>
      </c>
      <c r="E1830">
        <v>29</v>
      </c>
      <c r="F1830">
        <f t="shared" si="28"/>
        <v>14</v>
      </c>
      <c r="G1830" t="str">
        <f>STANDINGS_W[[#This Row],[League]]&amp;STANDINGS_W[[#This Row],[Team]]</f>
        <v>$150 Draft Champions Jan 07 1:00 pm Lg.3583Team Williams</v>
      </c>
    </row>
    <row r="1831" spans="1:7" x14ac:dyDescent="0.25">
      <c r="A1831">
        <v>2897</v>
      </c>
      <c r="B1831" t="s">
        <v>1939</v>
      </c>
      <c r="C1831" t="s">
        <v>1928</v>
      </c>
      <c r="D1831">
        <v>49</v>
      </c>
      <c r="E1831">
        <v>15</v>
      </c>
      <c r="F1831">
        <f t="shared" si="28"/>
        <v>15</v>
      </c>
      <c r="G1831" t="str">
        <f>STANDINGS_W[[#This Row],[League]]&amp;STANDINGS_W[[#This Row],[Team]]</f>
        <v>$150 Draft Champions Jan 07 1:00 pm Lg.3583Team Winder</v>
      </c>
    </row>
    <row r="1832" spans="1:7" x14ac:dyDescent="0.25">
      <c r="A1832">
        <v>420</v>
      </c>
      <c r="B1832" t="s">
        <v>1944</v>
      </c>
      <c r="C1832" t="s">
        <v>1941</v>
      </c>
      <c r="D1832">
        <v>98</v>
      </c>
      <c r="E1832">
        <v>2467</v>
      </c>
      <c r="F1832">
        <f t="shared" si="28"/>
        <v>1</v>
      </c>
      <c r="G1832" t="str">
        <f>STANDINGS_W[[#This Row],[League]]&amp;STANDINGS_W[[#This Row],[Team]]</f>
        <v>$150 Draft Champions Jan 07 1:00 pm Lg.3584Altuve Abreu Keuchel</v>
      </c>
    </row>
    <row r="1833" spans="1:7" x14ac:dyDescent="0.25">
      <c r="A1833">
        <v>493</v>
      </c>
      <c r="B1833" t="s">
        <v>36</v>
      </c>
      <c r="C1833" t="s">
        <v>1941</v>
      </c>
      <c r="D1833">
        <v>97</v>
      </c>
      <c r="E1833">
        <v>2416.5</v>
      </c>
      <c r="F1833">
        <f t="shared" si="28"/>
        <v>2</v>
      </c>
      <c r="G1833" t="str">
        <f>STANDINGS_W[[#This Row],[League]]&amp;STANDINGS_W[[#This Row],[Team]]</f>
        <v>$150 Draft Champions Jan 07 1:00 pm Lg.3584PACO THYME</v>
      </c>
    </row>
    <row r="1834" spans="1:7" x14ac:dyDescent="0.25">
      <c r="A1834">
        <v>498</v>
      </c>
      <c r="B1834" t="s">
        <v>474</v>
      </c>
      <c r="C1834" t="s">
        <v>1941</v>
      </c>
      <c r="D1834">
        <v>97</v>
      </c>
      <c r="E1834">
        <v>2416.5</v>
      </c>
      <c r="F1834">
        <f t="shared" si="28"/>
        <v>3</v>
      </c>
      <c r="G1834" t="str">
        <f>STANDINGS_W[[#This Row],[League]]&amp;STANDINGS_W[[#This Row],[Team]]</f>
        <v>$150 Draft Champions Jan 07 1:00 pm Lg.3584Red Barons II</v>
      </c>
    </row>
    <row r="1835" spans="1:7" x14ac:dyDescent="0.25">
      <c r="A1835">
        <v>731</v>
      </c>
      <c r="B1835" t="s">
        <v>1946</v>
      </c>
      <c r="C1835" t="s">
        <v>1941</v>
      </c>
      <c r="D1835">
        <v>93</v>
      </c>
      <c r="E1835">
        <v>2164.5</v>
      </c>
      <c r="F1835">
        <f t="shared" si="28"/>
        <v>4</v>
      </c>
      <c r="G1835" t="str">
        <f>STANDINGS_W[[#This Row],[League]]&amp;STANDINGS_W[[#This Row],[Team]]</f>
        <v>$150 Draft Champions Jan 07 1:00 pm Lg.3584EBDB BnB Prime</v>
      </c>
    </row>
    <row r="1836" spans="1:7" x14ac:dyDescent="0.25">
      <c r="A1836">
        <v>760</v>
      </c>
      <c r="B1836" t="s">
        <v>1947</v>
      </c>
      <c r="C1836" t="s">
        <v>1941</v>
      </c>
      <c r="D1836">
        <v>93</v>
      </c>
      <c r="E1836">
        <v>2164.5</v>
      </c>
      <c r="F1836">
        <f t="shared" si="28"/>
        <v>5</v>
      </c>
      <c r="G1836" t="str">
        <f>STANDINGS_W[[#This Row],[League]]&amp;STANDINGS_W[[#This Row],[Team]]</f>
        <v>$150 Draft Champions Jan 07 1:00 pm Lg.3584Starfishmn 0107</v>
      </c>
    </row>
    <row r="1837" spans="1:7" x14ac:dyDescent="0.25">
      <c r="A1837">
        <v>903</v>
      </c>
      <c r="B1837" t="s">
        <v>1948</v>
      </c>
      <c r="C1837" t="s">
        <v>1941</v>
      </c>
      <c r="D1837">
        <v>91</v>
      </c>
      <c r="E1837">
        <v>2007.5</v>
      </c>
      <c r="F1837">
        <f t="shared" si="28"/>
        <v>6</v>
      </c>
      <c r="G1837" t="str">
        <f>STANDINGS_W[[#This Row],[League]]&amp;STANDINGS_W[[#This Row],[Team]]</f>
        <v>$150 Draft Champions Jan 07 1:00 pm Lg.3584Nice Picks for a Ghost</v>
      </c>
    </row>
    <row r="1838" spans="1:7" x14ac:dyDescent="0.25">
      <c r="A1838">
        <v>1487</v>
      </c>
      <c r="B1838" t="s">
        <v>1942</v>
      </c>
      <c r="C1838" t="s">
        <v>1941</v>
      </c>
      <c r="D1838">
        <v>84</v>
      </c>
      <c r="E1838">
        <v>1408.5</v>
      </c>
      <c r="F1838">
        <f t="shared" si="28"/>
        <v>7</v>
      </c>
      <c r="G1838" t="str">
        <f>STANDINGS_W[[#This Row],[League]]&amp;STANDINGS_W[[#This Row],[Team]]</f>
        <v>$150 Draft Champions Jan 07 1:00 pm Lg.3584Hey now</v>
      </c>
    </row>
    <row r="1839" spans="1:7" x14ac:dyDescent="0.25">
      <c r="A1839">
        <v>1622</v>
      </c>
      <c r="B1839" t="s">
        <v>378</v>
      </c>
      <c r="C1839" t="s">
        <v>1941</v>
      </c>
      <c r="D1839">
        <v>83</v>
      </c>
      <c r="E1839">
        <v>1322</v>
      </c>
      <c r="F1839">
        <f t="shared" si="28"/>
        <v>8</v>
      </c>
      <c r="G1839" t="str">
        <f>STANDINGS_W[[#This Row],[League]]&amp;STANDINGS_W[[#This Row],[Team]]</f>
        <v>$150 Draft Champions Jan 07 1:00 pm Lg.3584Team Whaley</v>
      </c>
    </row>
    <row r="1840" spans="1:7" x14ac:dyDescent="0.25">
      <c r="A1840">
        <v>2320</v>
      </c>
      <c r="B1840" t="s">
        <v>1945</v>
      </c>
      <c r="C1840" t="s">
        <v>1941</v>
      </c>
      <c r="D1840">
        <v>73</v>
      </c>
      <c r="E1840">
        <v>576</v>
      </c>
      <c r="F1840">
        <f t="shared" si="28"/>
        <v>9</v>
      </c>
      <c r="G1840" t="str">
        <f>STANDINGS_W[[#This Row],[League]]&amp;STANDINGS_W[[#This Row],[Team]]</f>
        <v>$150 Draft Champions Jan 07 1:00 pm Lg.3584EMERSON 5</v>
      </c>
    </row>
    <row r="1841" spans="1:7" x14ac:dyDescent="0.25">
      <c r="A1841">
        <v>2342</v>
      </c>
      <c r="B1841" t="s">
        <v>9</v>
      </c>
      <c r="C1841" t="s">
        <v>1941</v>
      </c>
      <c r="D1841">
        <v>73</v>
      </c>
      <c r="E1841">
        <v>576</v>
      </c>
      <c r="F1841">
        <f t="shared" si="28"/>
        <v>10</v>
      </c>
      <c r="G1841" t="str">
        <f>STANDINGS_W[[#This Row],[League]]&amp;STANDINGS_W[[#This Row],[Team]]</f>
        <v>$150 Draft Champions Jan 07 1:00 pm Lg.3584Team Johnson</v>
      </c>
    </row>
    <row r="1842" spans="1:7" x14ac:dyDescent="0.25">
      <c r="A1842">
        <v>2367</v>
      </c>
      <c r="B1842" t="s">
        <v>50</v>
      </c>
      <c r="C1842" t="s">
        <v>1941</v>
      </c>
      <c r="D1842">
        <v>72</v>
      </c>
      <c r="E1842">
        <v>532</v>
      </c>
      <c r="F1842">
        <f t="shared" si="28"/>
        <v>11</v>
      </c>
      <c r="G1842" t="str">
        <f>STANDINGS_W[[#This Row],[League]]&amp;STANDINGS_W[[#This Row],[Team]]</f>
        <v>$150 Draft Champions Jan 07 1:00 pm Lg.3584Highwayman</v>
      </c>
    </row>
    <row r="1843" spans="1:7" x14ac:dyDescent="0.25">
      <c r="A1843">
        <v>2436</v>
      </c>
      <c r="B1843" t="s">
        <v>260</v>
      </c>
      <c r="C1843" t="s">
        <v>1941</v>
      </c>
      <c r="D1843">
        <v>71</v>
      </c>
      <c r="E1843">
        <v>483</v>
      </c>
      <c r="F1843">
        <f t="shared" si="28"/>
        <v>12</v>
      </c>
      <c r="G1843" t="str">
        <f>STANDINGS_W[[#This Row],[League]]&amp;STANDINGS_W[[#This Row],[Team]]</f>
        <v>$150 Draft Champions Jan 07 1:00 pm Lg.3584Team Maher</v>
      </c>
    </row>
    <row r="1844" spans="1:7" x14ac:dyDescent="0.25">
      <c r="A1844">
        <v>2440</v>
      </c>
      <c r="B1844" t="s">
        <v>292</v>
      </c>
      <c r="C1844" t="s">
        <v>1941</v>
      </c>
      <c r="D1844">
        <v>71</v>
      </c>
      <c r="E1844">
        <v>483</v>
      </c>
      <c r="F1844">
        <f t="shared" si="28"/>
        <v>13</v>
      </c>
      <c r="G1844" t="str">
        <f>STANDINGS_W[[#This Row],[League]]&amp;STANDINGS_W[[#This Row],[Team]]</f>
        <v>$150 Draft Champions Jan 07 1:00 pm Lg.3584Team Teixeira</v>
      </c>
    </row>
    <row r="1845" spans="1:7" x14ac:dyDescent="0.25">
      <c r="A1845">
        <v>2477</v>
      </c>
      <c r="B1845" t="s">
        <v>1943</v>
      </c>
      <c r="C1845" t="s">
        <v>1941</v>
      </c>
      <c r="D1845">
        <v>70</v>
      </c>
      <c r="E1845">
        <v>438</v>
      </c>
      <c r="F1845">
        <f t="shared" si="28"/>
        <v>14</v>
      </c>
      <c r="G1845" t="str">
        <f>STANDINGS_W[[#This Row],[League]]&amp;STANDINGS_W[[#This Row],[Team]]</f>
        <v>$150 Draft Champions Jan 07 1:00 pm Lg.3584Maddon Gnomes</v>
      </c>
    </row>
    <row r="1846" spans="1:7" x14ac:dyDescent="0.25">
      <c r="A1846">
        <v>2723</v>
      </c>
      <c r="B1846" t="s">
        <v>1949</v>
      </c>
      <c r="C1846" t="s">
        <v>1941</v>
      </c>
      <c r="D1846">
        <v>63</v>
      </c>
      <c r="E1846">
        <v>193</v>
      </c>
      <c r="F1846">
        <f t="shared" si="28"/>
        <v>15</v>
      </c>
      <c r="G1846" t="str">
        <f>STANDINGS_W[[#This Row],[League]]&amp;STANDINGS_W[[#This Row],[Team]]</f>
        <v>$150 Draft Champions Jan 07 1:00 pm Lg.3584Team Kent 2</v>
      </c>
    </row>
    <row r="1847" spans="1:7" x14ac:dyDescent="0.25">
      <c r="A1847">
        <v>169</v>
      </c>
      <c r="B1847" t="s">
        <v>16</v>
      </c>
      <c r="C1847" t="s">
        <v>1951</v>
      </c>
      <c r="D1847">
        <v>106</v>
      </c>
      <c r="E1847">
        <v>2752</v>
      </c>
      <c r="F1847">
        <f t="shared" si="28"/>
        <v>1</v>
      </c>
      <c r="G1847" t="str">
        <f>STANDINGS_W[[#This Row],[League]]&amp;STANDINGS_W[[#This Row],[Team]]</f>
        <v>$150 Draft Champions Jan 08 1:00 pm Lg.3585Team Phan</v>
      </c>
    </row>
    <row r="1848" spans="1:7" x14ac:dyDescent="0.25">
      <c r="A1848">
        <v>202</v>
      </c>
      <c r="B1848" t="s">
        <v>1950</v>
      </c>
      <c r="C1848" t="s">
        <v>1951</v>
      </c>
      <c r="D1848">
        <v>104</v>
      </c>
      <c r="E1848">
        <v>2705.5</v>
      </c>
      <c r="F1848">
        <f t="shared" si="28"/>
        <v>2</v>
      </c>
      <c r="G1848" t="str">
        <f>STANDINGS_W[[#This Row],[League]]&amp;STANDINGS_W[[#This Row],[Team]]</f>
        <v>$150 Draft Champions Jan 08 1:00 pm Lg.3585Heart-Shaped Box</v>
      </c>
    </row>
    <row r="1849" spans="1:7" x14ac:dyDescent="0.25">
      <c r="A1849">
        <v>307</v>
      </c>
      <c r="B1849" t="s">
        <v>17</v>
      </c>
      <c r="C1849" t="s">
        <v>1951</v>
      </c>
      <c r="D1849">
        <v>101</v>
      </c>
      <c r="E1849">
        <v>2609</v>
      </c>
      <c r="F1849">
        <f t="shared" si="28"/>
        <v>3</v>
      </c>
      <c r="G1849" t="str">
        <f>STANDINGS_W[[#This Row],[League]]&amp;STANDINGS_W[[#This Row],[Team]]</f>
        <v>$150 Draft Champions Jan 08 1:00 pm Lg.3585Millertime</v>
      </c>
    </row>
    <row r="1850" spans="1:7" x14ac:dyDescent="0.25">
      <c r="A1850">
        <v>957</v>
      </c>
      <c r="B1850" t="s">
        <v>1957</v>
      </c>
      <c r="C1850" t="s">
        <v>1951</v>
      </c>
      <c r="D1850">
        <v>90</v>
      </c>
      <c r="E1850">
        <v>1929</v>
      </c>
      <c r="F1850">
        <f t="shared" si="28"/>
        <v>4</v>
      </c>
      <c r="G1850" t="str">
        <f>STANDINGS_W[[#This Row],[League]]&amp;STANDINGS_W[[#This Row],[Team]]</f>
        <v>$150 Draft Champions Jan 08 1:00 pm Lg.3585Dutch Mafia (DC2)</v>
      </c>
    </row>
    <row r="1851" spans="1:7" x14ac:dyDescent="0.25">
      <c r="A1851">
        <v>1184</v>
      </c>
      <c r="B1851" t="s">
        <v>1953</v>
      </c>
      <c r="C1851" t="s">
        <v>1951</v>
      </c>
      <c r="D1851">
        <v>87</v>
      </c>
      <c r="E1851">
        <v>1700.5</v>
      </c>
      <c r="F1851">
        <f t="shared" si="28"/>
        <v>5</v>
      </c>
      <c r="G1851" t="str">
        <f>STANDINGS_W[[#This Row],[League]]&amp;STANDINGS_W[[#This Row],[Team]]</f>
        <v>$150 Draft Champions Jan 08 1:00 pm Lg.3585Fighting Italians</v>
      </c>
    </row>
    <row r="1852" spans="1:7" x14ac:dyDescent="0.25">
      <c r="A1852">
        <v>1215</v>
      </c>
      <c r="B1852" t="s">
        <v>1952</v>
      </c>
      <c r="C1852" t="s">
        <v>1951</v>
      </c>
      <c r="D1852">
        <v>87</v>
      </c>
      <c r="E1852">
        <v>1700.5</v>
      </c>
      <c r="F1852">
        <f t="shared" si="28"/>
        <v>6</v>
      </c>
      <c r="G1852" t="str">
        <f>STANDINGS_W[[#This Row],[League]]&amp;STANDINGS_W[[#This Row],[Team]]</f>
        <v>$150 Draft Champions Jan 08 1:00 pm Lg.3585ShowtimeDC31</v>
      </c>
    </row>
    <row r="1853" spans="1:7" x14ac:dyDescent="0.25">
      <c r="A1853">
        <v>1324</v>
      </c>
      <c r="B1853" t="s">
        <v>1955</v>
      </c>
      <c r="C1853" t="s">
        <v>1951</v>
      </c>
      <c r="D1853">
        <v>86</v>
      </c>
      <c r="E1853">
        <v>1608</v>
      </c>
      <c r="F1853">
        <f t="shared" si="28"/>
        <v>7</v>
      </c>
      <c r="G1853" t="str">
        <f>STANDINGS_W[[#This Row],[League]]&amp;STANDINGS_W[[#This Row],[Team]]</f>
        <v>$150 Draft Champions Jan 08 1:00 pm Lg.3585Team LeValley 3</v>
      </c>
    </row>
    <row r="1854" spans="1:7" x14ac:dyDescent="0.25">
      <c r="A1854">
        <v>1454</v>
      </c>
      <c r="B1854" t="s">
        <v>1954</v>
      </c>
      <c r="C1854" t="s">
        <v>1951</v>
      </c>
      <c r="D1854">
        <v>85</v>
      </c>
      <c r="E1854">
        <v>1503.5</v>
      </c>
      <c r="F1854">
        <f t="shared" si="28"/>
        <v>8</v>
      </c>
      <c r="G1854" t="str">
        <f>STANDINGS_W[[#This Row],[League]]&amp;STANDINGS_W[[#This Row],[Team]]</f>
        <v>$150 Draft Champions Jan 08 1:00 pm Lg.3585maxamillions</v>
      </c>
    </row>
    <row r="1855" spans="1:7" x14ac:dyDescent="0.25">
      <c r="A1855">
        <v>1733</v>
      </c>
      <c r="B1855" t="s">
        <v>318</v>
      </c>
      <c r="C1855" t="s">
        <v>1951</v>
      </c>
      <c r="D1855">
        <v>81</v>
      </c>
      <c r="E1855">
        <v>1147.5</v>
      </c>
      <c r="F1855">
        <f t="shared" si="28"/>
        <v>9</v>
      </c>
      <c r="G1855" t="str">
        <f>STANDINGS_W[[#This Row],[League]]&amp;STANDINGS_W[[#This Row],[Team]]</f>
        <v>$150 Draft Champions Jan 08 1:00 pm Lg.3585Chalupa Batman</v>
      </c>
    </row>
    <row r="1856" spans="1:7" x14ac:dyDescent="0.25">
      <c r="A1856">
        <v>1795</v>
      </c>
      <c r="B1856" t="s">
        <v>290</v>
      </c>
      <c r="C1856" t="s">
        <v>1951</v>
      </c>
      <c r="D1856">
        <v>81</v>
      </c>
      <c r="E1856">
        <v>1147.5</v>
      </c>
      <c r="F1856">
        <f t="shared" si="28"/>
        <v>10</v>
      </c>
      <c r="G1856" t="str">
        <f>STANDINGS_W[[#This Row],[League]]&amp;STANDINGS_W[[#This Row],[Team]]</f>
        <v>$150 Draft Champions Jan 08 1:00 pm Lg.3585Thing 3</v>
      </c>
    </row>
    <row r="1857" spans="1:7" x14ac:dyDescent="0.25">
      <c r="A1857">
        <v>1808</v>
      </c>
      <c r="B1857" t="s">
        <v>1958</v>
      </c>
      <c r="C1857" t="s">
        <v>1951</v>
      </c>
      <c r="D1857">
        <v>80</v>
      </c>
      <c r="E1857">
        <v>1063.5</v>
      </c>
      <c r="F1857">
        <f t="shared" si="28"/>
        <v>11</v>
      </c>
      <c r="G1857" t="str">
        <f>STANDINGS_W[[#This Row],[League]]&amp;STANDINGS_W[[#This Row],[Team]]</f>
        <v>$150 Draft Champions Jan 08 1:00 pm Lg.3585Bobs Big Boys</v>
      </c>
    </row>
    <row r="1858" spans="1:7" x14ac:dyDescent="0.25">
      <c r="A1858">
        <v>1953</v>
      </c>
      <c r="B1858" t="s">
        <v>98</v>
      </c>
      <c r="C1858" t="s">
        <v>1951</v>
      </c>
      <c r="D1858">
        <v>79</v>
      </c>
      <c r="E1858">
        <v>980.5</v>
      </c>
      <c r="F1858">
        <f t="shared" si="28"/>
        <v>12</v>
      </c>
      <c r="G1858" t="str">
        <f>STANDINGS_W[[#This Row],[League]]&amp;STANDINGS_W[[#This Row],[Team]]</f>
        <v>$150 Draft Champions Jan 08 1:00 pm Lg.3585Team Ward</v>
      </c>
    </row>
    <row r="1859" spans="1:7" x14ac:dyDescent="0.25">
      <c r="A1859">
        <v>2058</v>
      </c>
      <c r="B1859" t="s">
        <v>1956</v>
      </c>
      <c r="C1859" t="s">
        <v>1951</v>
      </c>
      <c r="D1859">
        <v>77</v>
      </c>
      <c r="E1859">
        <v>836</v>
      </c>
      <c r="F1859">
        <f t="shared" ref="F1859:F1922" si="29">IF(C1859=C1858,F1858+1,1)</f>
        <v>13</v>
      </c>
      <c r="G1859" t="str">
        <f>STANDINGS_W[[#This Row],[League]]&amp;STANDINGS_W[[#This Row],[Team]]</f>
        <v>$150 Draft Champions Jan 08 1:00 pm Lg.3585Hard Hat &amp; Lunchpale '16</v>
      </c>
    </row>
    <row r="1860" spans="1:7" x14ac:dyDescent="0.25">
      <c r="A1860">
        <v>2219</v>
      </c>
      <c r="B1860" t="s">
        <v>18</v>
      </c>
      <c r="C1860" t="s">
        <v>1951</v>
      </c>
      <c r="D1860">
        <v>75</v>
      </c>
      <c r="E1860">
        <v>679</v>
      </c>
      <c r="F1860">
        <f t="shared" si="29"/>
        <v>14</v>
      </c>
      <c r="G1860" t="str">
        <f>STANDINGS_W[[#This Row],[League]]&amp;STANDINGS_W[[#This Row],[Team]]</f>
        <v>$150 Draft Champions Jan 08 1:00 pm Lg.3585Home Run Derbies</v>
      </c>
    </row>
    <row r="1861" spans="1:7" x14ac:dyDescent="0.25">
      <c r="A1861">
        <v>2683</v>
      </c>
      <c r="B1861" t="s">
        <v>71</v>
      </c>
      <c r="C1861" t="s">
        <v>1951</v>
      </c>
      <c r="D1861">
        <v>64</v>
      </c>
      <c r="E1861">
        <v>220.5</v>
      </c>
      <c r="F1861">
        <f t="shared" si="29"/>
        <v>15</v>
      </c>
      <c r="G1861" t="str">
        <f>STANDINGS_W[[#This Row],[League]]&amp;STANDINGS_W[[#This Row],[Team]]</f>
        <v>$150 Draft Champions Jan 08 1:00 pm Lg.3585Frozen Ropes</v>
      </c>
    </row>
    <row r="1862" spans="1:7" x14ac:dyDescent="0.25">
      <c r="A1862">
        <v>27</v>
      </c>
      <c r="B1862" t="s">
        <v>1968</v>
      </c>
      <c r="C1862" t="s">
        <v>1960</v>
      </c>
      <c r="D1862">
        <v>116</v>
      </c>
      <c r="E1862">
        <v>2881</v>
      </c>
      <c r="F1862">
        <f t="shared" si="29"/>
        <v>1</v>
      </c>
      <c r="G1862" t="str">
        <f>STANDINGS_W[[#This Row],[League]]&amp;STANDINGS_W[[#This Row],[Team]]</f>
        <v>$150 Draft Champions Jan 09 1:00 pm Lg.3587Dead Money</v>
      </c>
    </row>
    <row r="1863" spans="1:7" x14ac:dyDescent="0.25">
      <c r="A1863">
        <v>69</v>
      </c>
      <c r="B1863" t="s">
        <v>1971</v>
      </c>
      <c r="C1863" t="s">
        <v>1960</v>
      </c>
      <c r="D1863">
        <v>111</v>
      </c>
      <c r="E1863">
        <v>2838.5</v>
      </c>
      <c r="F1863">
        <f t="shared" si="29"/>
        <v>2</v>
      </c>
      <c r="G1863" t="str">
        <f>STANDINGS_W[[#This Row],[League]]&amp;STANDINGS_W[[#This Row],[Team]]</f>
        <v>$150 Draft Champions Jan 09 1:00 pm Lg.35874DC WAGGENER</v>
      </c>
    </row>
    <row r="1864" spans="1:7" x14ac:dyDescent="0.25">
      <c r="A1864">
        <v>192</v>
      </c>
      <c r="B1864" t="s">
        <v>1961</v>
      </c>
      <c r="C1864" t="s">
        <v>1960</v>
      </c>
      <c r="D1864">
        <v>105</v>
      </c>
      <c r="E1864">
        <v>2728.5</v>
      </c>
      <c r="F1864">
        <f t="shared" si="29"/>
        <v>3</v>
      </c>
      <c r="G1864" t="str">
        <f>STANDINGS_W[[#This Row],[League]]&amp;STANDINGS_W[[#This Row],[Team]]</f>
        <v>$150 Draft Champions Jan 09 1:00 pm Lg.3587Thebeau 2</v>
      </c>
    </row>
    <row r="1865" spans="1:7" x14ac:dyDescent="0.25">
      <c r="A1865">
        <v>231</v>
      </c>
      <c r="B1865" t="s">
        <v>370</v>
      </c>
      <c r="C1865" t="s">
        <v>1960</v>
      </c>
      <c r="D1865">
        <v>103</v>
      </c>
      <c r="E1865">
        <v>2678</v>
      </c>
      <c r="F1865">
        <f t="shared" si="29"/>
        <v>4</v>
      </c>
      <c r="G1865" t="str">
        <f>STANDINGS_W[[#This Row],[League]]&amp;STANDINGS_W[[#This Row],[Team]]</f>
        <v>$150 Draft Champions Jan 09 1:00 pm Lg.3587Lama Lama Ding Dong</v>
      </c>
    </row>
    <row r="1866" spans="1:7" x14ac:dyDescent="0.25">
      <c r="A1866">
        <v>808</v>
      </c>
      <c r="B1866" t="s">
        <v>18</v>
      </c>
      <c r="C1866" t="s">
        <v>1960</v>
      </c>
      <c r="D1866">
        <v>92</v>
      </c>
      <c r="E1866">
        <v>2083</v>
      </c>
      <c r="F1866">
        <f t="shared" si="29"/>
        <v>5</v>
      </c>
      <c r="G1866" t="str">
        <f>STANDINGS_W[[#This Row],[League]]&amp;STANDINGS_W[[#This Row],[Team]]</f>
        <v>$150 Draft Champions Jan 09 1:00 pm Lg.3587Home Run Derbies</v>
      </c>
    </row>
    <row r="1867" spans="1:7" x14ac:dyDescent="0.25">
      <c r="A1867">
        <v>1395</v>
      </c>
      <c r="B1867" t="s">
        <v>1967</v>
      </c>
      <c r="C1867" t="s">
        <v>1960</v>
      </c>
      <c r="D1867">
        <v>85</v>
      </c>
      <c r="E1867">
        <v>1503.5</v>
      </c>
      <c r="F1867">
        <f t="shared" si="29"/>
        <v>6</v>
      </c>
      <c r="G1867" t="str">
        <f>STANDINGS_W[[#This Row],[League]]&amp;STANDINGS_W[[#This Row],[Team]]</f>
        <v>$150 Draft Champions Jan 09 1:00 pm Lg.3587NoParticularPlace2Go</v>
      </c>
    </row>
    <row r="1868" spans="1:7" x14ac:dyDescent="0.25">
      <c r="A1868">
        <v>1562</v>
      </c>
      <c r="B1868" t="s">
        <v>1962</v>
      </c>
      <c r="C1868" t="s">
        <v>1960</v>
      </c>
      <c r="D1868">
        <v>83</v>
      </c>
      <c r="E1868">
        <v>1322</v>
      </c>
      <c r="F1868">
        <f t="shared" si="29"/>
        <v>7</v>
      </c>
      <c r="G1868" t="str">
        <f>STANDINGS_W[[#This Row],[League]]&amp;STANDINGS_W[[#This Row],[Team]]</f>
        <v>$150 Draft Champions Jan 09 1:00 pm Lg.3587Dear Mr. Fantasy</v>
      </c>
    </row>
    <row r="1869" spans="1:7" x14ac:dyDescent="0.25">
      <c r="A1869">
        <v>1638</v>
      </c>
      <c r="B1869" t="s">
        <v>1965</v>
      </c>
      <c r="C1869" t="s">
        <v>1960</v>
      </c>
      <c r="D1869">
        <v>82</v>
      </c>
      <c r="E1869">
        <v>1233</v>
      </c>
      <c r="F1869">
        <f t="shared" si="29"/>
        <v>8</v>
      </c>
      <c r="G1869" t="str">
        <f>STANDINGS_W[[#This Row],[League]]&amp;STANDINGS_W[[#This Row],[Team]]</f>
        <v>$150 Draft Champions Jan 09 1:00 pm Lg.3587Bandoleros</v>
      </c>
    </row>
    <row r="1870" spans="1:7" x14ac:dyDescent="0.25">
      <c r="A1870">
        <v>1776</v>
      </c>
      <c r="B1870" t="s">
        <v>1969</v>
      </c>
      <c r="C1870" t="s">
        <v>1960</v>
      </c>
      <c r="D1870">
        <v>81</v>
      </c>
      <c r="E1870">
        <v>1147.5</v>
      </c>
      <c r="F1870">
        <f t="shared" si="29"/>
        <v>9</v>
      </c>
      <c r="G1870" t="str">
        <f>STANDINGS_W[[#This Row],[League]]&amp;STANDINGS_W[[#This Row],[Team]]</f>
        <v>$150 Draft Champions Jan 09 1:00 pm Lg.3587Starfishmn 0109</v>
      </c>
    </row>
    <row r="1871" spans="1:7" x14ac:dyDescent="0.25">
      <c r="A1871">
        <v>1984</v>
      </c>
      <c r="B1871" t="s">
        <v>1963</v>
      </c>
      <c r="C1871" t="s">
        <v>1960</v>
      </c>
      <c r="D1871">
        <v>78</v>
      </c>
      <c r="E1871">
        <v>907.5</v>
      </c>
      <c r="F1871">
        <f t="shared" si="29"/>
        <v>10</v>
      </c>
      <c r="G1871" t="str">
        <f>STANDINGS_W[[#This Row],[League]]&amp;STANDINGS_W[[#This Row],[Team]]</f>
        <v>$150 Draft Champions Jan 09 1:00 pm Lg.3587EMERSON 6</v>
      </c>
    </row>
    <row r="1872" spans="1:7" x14ac:dyDescent="0.25">
      <c r="A1872">
        <v>2029</v>
      </c>
      <c r="B1872" t="s">
        <v>1964</v>
      </c>
      <c r="C1872" t="s">
        <v>1960</v>
      </c>
      <c r="D1872">
        <v>78</v>
      </c>
      <c r="E1872">
        <v>907.5</v>
      </c>
      <c r="F1872">
        <f t="shared" si="29"/>
        <v>11</v>
      </c>
      <c r="G1872" t="str">
        <f>STANDINGS_W[[#This Row],[League]]&amp;STANDINGS_W[[#This Row],[Team]]</f>
        <v>$150 Draft Champions Jan 09 1:00 pm Lg.3587Tuco's Grill</v>
      </c>
    </row>
    <row r="1873" spans="1:7" x14ac:dyDescent="0.25">
      <c r="A1873">
        <v>2077</v>
      </c>
      <c r="B1873" t="s">
        <v>1959</v>
      </c>
      <c r="C1873" t="s">
        <v>1960</v>
      </c>
      <c r="D1873">
        <v>77</v>
      </c>
      <c r="E1873">
        <v>836</v>
      </c>
      <c r="F1873">
        <f t="shared" si="29"/>
        <v>12</v>
      </c>
      <c r="G1873" t="str">
        <f>STANDINGS_W[[#This Row],[League]]&amp;STANDINGS_W[[#This Row],[Team]]</f>
        <v>$150 Draft Champions Jan 09 1:00 pm Lg.3587Reservoir Dogs</v>
      </c>
    </row>
    <row r="1874" spans="1:7" x14ac:dyDescent="0.25">
      <c r="A1874">
        <v>2365</v>
      </c>
      <c r="B1874" t="s">
        <v>461</v>
      </c>
      <c r="C1874" t="s">
        <v>1960</v>
      </c>
      <c r="D1874">
        <v>72</v>
      </c>
      <c r="E1874">
        <v>532</v>
      </c>
      <c r="F1874">
        <f t="shared" si="29"/>
        <v>13</v>
      </c>
      <c r="G1874" t="str">
        <f>STANDINGS_W[[#This Row],[League]]&amp;STANDINGS_W[[#This Row],[Team]]</f>
        <v>$150 Draft Champions Jan 09 1:00 pm Lg.3587Evil Empire</v>
      </c>
    </row>
    <row r="1875" spans="1:7" x14ac:dyDescent="0.25">
      <c r="A1875">
        <v>2460</v>
      </c>
      <c r="B1875" t="s">
        <v>1970</v>
      </c>
      <c r="C1875" t="s">
        <v>1960</v>
      </c>
      <c r="D1875">
        <v>70</v>
      </c>
      <c r="E1875">
        <v>438</v>
      </c>
      <c r="F1875">
        <f t="shared" si="29"/>
        <v>14</v>
      </c>
      <c r="G1875" t="str">
        <f>STANDINGS_W[[#This Row],[League]]&amp;STANDINGS_W[[#This Row],[Team]]</f>
        <v>$150 Draft Champions Jan 09 1:00 pm Lg.3587Cowtippers</v>
      </c>
    </row>
    <row r="1876" spans="1:7" x14ac:dyDescent="0.25">
      <c r="A1876">
        <v>2630</v>
      </c>
      <c r="B1876" t="s">
        <v>1966</v>
      </c>
      <c r="C1876" t="s">
        <v>1960</v>
      </c>
      <c r="D1876">
        <v>66</v>
      </c>
      <c r="E1876">
        <v>285.5</v>
      </c>
      <c r="F1876">
        <f t="shared" si="29"/>
        <v>15</v>
      </c>
      <c r="G1876" t="str">
        <f>STANDINGS_W[[#This Row],[League]]&amp;STANDINGS_W[[#This Row],[Team]]</f>
        <v>$150 Draft Champions Jan 09 1:00 pm Lg.3587Steve Sax</v>
      </c>
    </row>
    <row r="1877" spans="1:7" x14ac:dyDescent="0.25">
      <c r="A1877">
        <v>51</v>
      </c>
      <c r="B1877" t="s">
        <v>1984</v>
      </c>
      <c r="C1877" t="s">
        <v>1973</v>
      </c>
      <c r="D1877">
        <v>113</v>
      </c>
      <c r="E1877">
        <v>2856.5</v>
      </c>
      <c r="F1877">
        <f t="shared" si="29"/>
        <v>1</v>
      </c>
      <c r="G1877" t="str">
        <f>STANDINGS_W[[#This Row],[League]]&amp;STANDINGS_W[[#This Row],[Team]]</f>
        <v>$150 Draft Champions Jan 10 1:00 pm Lg.3588Belmont Blizzard</v>
      </c>
    </row>
    <row r="1878" spans="1:7" x14ac:dyDescent="0.25">
      <c r="A1878">
        <v>181</v>
      </c>
      <c r="B1878" t="s">
        <v>1983</v>
      </c>
      <c r="C1878" t="s">
        <v>1973</v>
      </c>
      <c r="D1878">
        <v>105</v>
      </c>
      <c r="E1878">
        <v>2728.5</v>
      </c>
      <c r="F1878">
        <f t="shared" si="29"/>
        <v>2</v>
      </c>
      <c r="G1878" t="str">
        <f>STANDINGS_W[[#This Row],[League]]&amp;STANDINGS_W[[#This Row],[Team]]</f>
        <v>$150 Draft Champions Jan 10 1:00 pm Lg.3588Just Sano</v>
      </c>
    </row>
    <row r="1879" spans="1:7" x14ac:dyDescent="0.25">
      <c r="A1879">
        <v>349</v>
      </c>
      <c r="B1879" t="s">
        <v>1977</v>
      </c>
      <c r="C1879" t="s">
        <v>1973</v>
      </c>
      <c r="D1879">
        <v>100</v>
      </c>
      <c r="E1879">
        <v>2566</v>
      </c>
      <c r="F1879">
        <f t="shared" si="29"/>
        <v>3</v>
      </c>
      <c r="G1879" t="str">
        <f>STANDINGS_W[[#This Row],[League]]&amp;STANDINGS_W[[#This Row],[Team]]</f>
        <v>$150 Draft Champions Jan 10 1:00 pm Lg.3588Ryan's Troutfish Squad</v>
      </c>
    </row>
    <row r="1880" spans="1:7" x14ac:dyDescent="0.25">
      <c r="A1880">
        <v>425</v>
      </c>
      <c r="B1880" t="s">
        <v>407</v>
      </c>
      <c r="C1880" t="s">
        <v>1973</v>
      </c>
      <c r="D1880">
        <v>98</v>
      </c>
      <c r="E1880">
        <v>2467</v>
      </c>
      <c r="F1880">
        <f t="shared" si="29"/>
        <v>4</v>
      </c>
      <c r="G1880" t="str">
        <f>STANDINGS_W[[#This Row],[League]]&amp;STANDINGS_W[[#This Row],[Team]]</f>
        <v>$150 Draft Champions Jan 10 1:00 pm Lg.3588Captain Crunch 2</v>
      </c>
    </row>
    <row r="1881" spans="1:7" x14ac:dyDescent="0.25">
      <c r="A1881">
        <v>694</v>
      </c>
      <c r="B1881" t="s">
        <v>1981</v>
      </c>
      <c r="C1881" t="s">
        <v>1973</v>
      </c>
      <c r="D1881">
        <v>94</v>
      </c>
      <c r="E1881">
        <v>2239.5</v>
      </c>
      <c r="F1881">
        <f t="shared" si="29"/>
        <v>5</v>
      </c>
      <c r="G1881" t="str">
        <f>STANDINGS_W[[#This Row],[League]]&amp;STANDINGS_W[[#This Row],[Team]]</f>
        <v>$150 Draft Champions Jan 10 1:00 pm Lg.3588Tenderdumps</v>
      </c>
    </row>
    <row r="1882" spans="1:7" x14ac:dyDescent="0.25">
      <c r="A1882">
        <v>919</v>
      </c>
      <c r="B1882" t="s">
        <v>1972</v>
      </c>
      <c r="C1882" t="s">
        <v>1973</v>
      </c>
      <c r="D1882">
        <v>91</v>
      </c>
      <c r="E1882">
        <v>2007.5</v>
      </c>
      <c r="F1882">
        <f t="shared" si="29"/>
        <v>6</v>
      </c>
      <c r="G1882" t="str">
        <f>STANDINGS_W[[#This Row],[League]]&amp;STANDINGS_W[[#This Row],[Team]]</f>
        <v>$150 Draft Champions Jan 10 1:00 pm Lg.3588Team Spirit</v>
      </c>
    </row>
    <row r="1883" spans="1:7" x14ac:dyDescent="0.25">
      <c r="A1883">
        <v>1164</v>
      </c>
      <c r="B1883" t="s">
        <v>1980</v>
      </c>
      <c r="C1883" t="s">
        <v>1973</v>
      </c>
      <c r="D1883">
        <v>88</v>
      </c>
      <c r="E1883">
        <v>1779.5</v>
      </c>
      <c r="F1883">
        <f t="shared" si="29"/>
        <v>7</v>
      </c>
      <c r="G1883" t="str">
        <f>STANDINGS_W[[#This Row],[League]]&amp;STANDINGS_W[[#This Row],[Team]]</f>
        <v>$150 Draft Champions Jan 10 1:00 pm Lg.3588The Sun</v>
      </c>
    </row>
    <row r="1884" spans="1:7" x14ac:dyDescent="0.25">
      <c r="A1884">
        <v>2174</v>
      </c>
      <c r="B1884" t="s">
        <v>230</v>
      </c>
      <c r="C1884" t="s">
        <v>1973</v>
      </c>
      <c r="D1884">
        <v>76</v>
      </c>
      <c r="E1884">
        <v>755.5</v>
      </c>
      <c r="F1884">
        <f t="shared" si="29"/>
        <v>8</v>
      </c>
      <c r="G1884" t="str">
        <f>STANDINGS_W[[#This Row],[League]]&amp;STANDINGS_W[[#This Row],[Team]]</f>
        <v>$150 Draft Champions Jan 10 1:00 pm Lg.3588Team Hofmann</v>
      </c>
    </row>
    <row r="1885" spans="1:7" x14ac:dyDescent="0.25">
      <c r="A1885">
        <v>2184</v>
      </c>
      <c r="B1885" t="s">
        <v>6</v>
      </c>
      <c r="C1885" t="s">
        <v>1973</v>
      </c>
      <c r="D1885">
        <v>76</v>
      </c>
      <c r="E1885">
        <v>755.5</v>
      </c>
      <c r="F1885">
        <f t="shared" si="29"/>
        <v>9</v>
      </c>
      <c r="G1885" t="str">
        <f>STANDINGS_W[[#This Row],[League]]&amp;STANDINGS_W[[#This Row],[Team]]</f>
        <v>$150 Draft Champions Jan 10 1:00 pm Lg.3588The Incredibles</v>
      </c>
    </row>
    <row r="1886" spans="1:7" x14ac:dyDescent="0.25">
      <c r="A1886">
        <v>2191</v>
      </c>
      <c r="B1886" t="s">
        <v>1974</v>
      </c>
      <c r="C1886" t="s">
        <v>1973</v>
      </c>
      <c r="D1886">
        <v>76</v>
      </c>
      <c r="E1886">
        <v>755.5</v>
      </c>
      <c r="F1886">
        <f t="shared" si="29"/>
        <v>10</v>
      </c>
      <c r="G1886" t="str">
        <f>STANDINGS_W[[#This Row],[League]]&amp;STANDINGS_W[[#This Row],[Team]]</f>
        <v>$150 Draft Champions Jan 10 1:00 pm Lg.3588War Boys</v>
      </c>
    </row>
    <row r="1887" spans="1:7" x14ac:dyDescent="0.25">
      <c r="A1887">
        <v>2414</v>
      </c>
      <c r="B1887" t="s">
        <v>1982</v>
      </c>
      <c r="C1887" t="s">
        <v>1973</v>
      </c>
      <c r="D1887">
        <v>71</v>
      </c>
      <c r="E1887">
        <v>483</v>
      </c>
      <c r="F1887">
        <f t="shared" si="29"/>
        <v>11</v>
      </c>
      <c r="G1887" t="str">
        <f>STANDINGS_W[[#This Row],[League]]&amp;STANDINGS_W[[#This Row],[Team]]</f>
        <v>$150 Draft Champions Jan 10 1:00 pm Lg.3588Chalupa Batman 2</v>
      </c>
    </row>
    <row r="1888" spans="1:7" x14ac:dyDescent="0.25">
      <c r="A1888">
        <v>2495</v>
      </c>
      <c r="B1888" t="s">
        <v>1975</v>
      </c>
      <c r="C1888" t="s">
        <v>1973</v>
      </c>
      <c r="D1888">
        <v>69</v>
      </c>
      <c r="E1888">
        <v>398.5</v>
      </c>
      <c r="F1888">
        <f t="shared" si="29"/>
        <v>12</v>
      </c>
      <c r="G1888" t="str">
        <f>STANDINGS_W[[#This Row],[League]]&amp;STANDINGS_W[[#This Row],[Team]]</f>
        <v>$150 Draft Champions Jan 10 1:00 pm Lg.3588Bleacher Bums Dos</v>
      </c>
    </row>
    <row r="1889" spans="1:7" x14ac:dyDescent="0.25">
      <c r="A1889">
        <v>2565</v>
      </c>
      <c r="B1889" t="s">
        <v>1979</v>
      </c>
      <c r="C1889" t="s">
        <v>1973</v>
      </c>
      <c r="D1889">
        <v>68</v>
      </c>
      <c r="E1889">
        <v>358.5</v>
      </c>
      <c r="F1889">
        <f t="shared" si="29"/>
        <v>13</v>
      </c>
      <c r="G1889" t="str">
        <f>STANDINGS_W[[#This Row],[League]]&amp;STANDINGS_W[[#This Row],[Team]]</f>
        <v>$150 Draft Champions Jan 10 1:00 pm Lg.3588Wahoos</v>
      </c>
    </row>
    <row r="1890" spans="1:7" x14ac:dyDescent="0.25">
      <c r="A1890">
        <v>2790</v>
      </c>
      <c r="B1890" t="s">
        <v>1978</v>
      </c>
      <c r="C1890" t="s">
        <v>1973</v>
      </c>
      <c r="D1890">
        <v>60</v>
      </c>
      <c r="E1890">
        <v>119.5</v>
      </c>
      <c r="F1890">
        <f t="shared" si="29"/>
        <v>14</v>
      </c>
      <c r="G1890" t="str">
        <f>STANDINGS_W[[#This Row],[League]]&amp;STANDINGS_W[[#This Row],[Team]]</f>
        <v>$150 Draft Champions Jan 10 1:00 pm Lg.3588Kiss of Death</v>
      </c>
    </row>
    <row r="1891" spans="1:7" x14ac:dyDescent="0.25">
      <c r="A1891">
        <v>2848</v>
      </c>
      <c r="B1891" t="s">
        <v>1976</v>
      </c>
      <c r="C1891" t="s">
        <v>1973</v>
      </c>
      <c r="D1891">
        <v>56</v>
      </c>
      <c r="E1891">
        <v>58.5</v>
      </c>
      <c r="F1891">
        <f t="shared" si="29"/>
        <v>15</v>
      </c>
      <c r="G1891" t="str">
        <f>STANDINGS_W[[#This Row],[League]]&amp;STANDINGS_W[[#This Row],[Team]]</f>
        <v>$150 Draft Champions Jan 10 1:00 pm Lg.3588El Guapos</v>
      </c>
    </row>
    <row r="1892" spans="1:7" x14ac:dyDescent="0.25">
      <c r="A1892">
        <v>21</v>
      </c>
      <c r="B1892" t="s">
        <v>1985</v>
      </c>
      <c r="C1892" t="s">
        <v>1986</v>
      </c>
      <c r="D1892">
        <v>118</v>
      </c>
      <c r="E1892">
        <v>2892</v>
      </c>
      <c r="F1892">
        <f t="shared" si="29"/>
        <v>1</v>
      </c>
      <c r="G1892" t="str">
        <f>STANDINGS_W[[#This Row],[League]]&amp;STANDINGS_W[[#This Row],[Team]]</f>
        <v>$150 Draft Champions Jan 13 1:00 pm Lg.3589Thebeau 3</v>
      </c>
    </row>
    <row r="1893" spans="1:7" x14ac:dyDescent="0.25">
      <c r="A1893">
        <v>50</v>
      </c>
      <c r="B1893" t="s">
        <v>1988</v>
      </c>
      <c r="C1893" t="s">
        <v>1986</v>
      </c>
      <c r="D1893">
        <v>113</v>
      </c>
      <c r="E1893">
        <v>2856.5</v>
      </c>
      <c r="F1893">
        <f t="shared" si="29"/>
        <v>2</v>
      </c>
      <c r="G1893" t="str">
        <f>STANDINGS_W[[#This Row],[League]]&amp;STANDINGS_W[[#This Row],[Team]]</f>
        <v>$150 Draft Champions Jan 13 1:00 pm Lg.3589*IRON HORSE*</v>
      </c>
    </row>
    <row r="1894" spans="1:7" x14ac:dyDescent="0.25">
      <c r="A1894">
        <v>208</v>
      </c>
      <c r="B1894" t="s">
        <v>1996</v>
      </c>
      <c r="C1894" t="s">
        <v>1986</v>
      </c>
      <c r="D1894">
        <v>104</v>
      </c>
      <c r="E1894">
        <v>2705.5</v>
      </c>
      <c r="F1894">
        <f t="shared" si="29"/>
        <v>3</v>
      </c>
      <c r="G1894" t="str">
        <f>STANDINGS_W[[#This Row],[League]]&amp;STANDINGS_W[[#This Row],[Team]]</f>
        <v>$150 Draft Champions Jan 13 1:00 pm Lg.3589Piggy Stardust</v>
      </c>
    </row>
    <row r="1895" spans="1:7" x14ac:dyDescent="0.25">
      <c r="A1895">
        <v>289</v>
      </c>
      <c r="B1895" t="s">
        <v>1995</v>
      </c>
      <c r="C1895" t="s">
        <v>1986</v>
      </c>
      <c r="D1895">
        <v>101</v>
      </c>
      <c r="E1895">
        <v>2609</v>
      </c>
      <c r="F1895">
        <f t="shared" si="29"/>
        <v>4</v>
      </c>
      <c r="G1895" t="str">
        <f>STANDINGS_W[[#This Row],[League]]&amp;STANDINGS_W[[#This Row],[Team]]</f>
        <v>$150 Draft Champions Jan 13 1:00 pm Lg.3589Dominance &amp; Submission II</v>
      </c>
    </row>
    <row r="1896" spans="1:7" x14ac:dyDescent="0.25">
      <c r="A1896">
        <v>1180</v>
      </c>
      <c r="B1896" t="s">
        <v>1993</v>
      </c>
      <c r="C1896" t="s">
        <v>1986</v>
      </c>
      <c r="D1896">
        <v>87</v>
      </c>
      <c r="E1896">
        <v>1700.5</v>
      </c>
      <c r="F1896">
        <f t="shared" si="29"/>
        <v>5</v>
      </c>
      <c r="G1896" t="str">
        <f>STANDINGS_W[[#This Row],[League]]&amp;STANDINGS_W[[#This Row],[Team]]</f>
        <v>$150 Draft Champions Jan 13 1:00 pm Lg.3589Cedar Hills Saisons</v>
      </c>
    </row>
    <row r="1897" spans="1:7" x14ac:dyDescent="0.25">
      <c r="A1897">
        <v>1217</v>
      </c>
      <c r="B1897" t="s">
        <v>1994</v>
      </c>
      <c r="C1897" t="s">
        <v>1986</v>
      </c>
      <c r="D1897">
        <v>87</v>
      </c>
      <c r="E1897">
        <v>1700.5</v>
      </c>
      <c r="F1897">
        <f t="shared" si="29"/>
        <v>6</v>
      </c>
      <c r="G1897" t="str">
        <f>STANDINGS_W[[#This Row],[League]]&amp;STANDINGS_W[[#This Row],[Team]]</f>
        <v>$150 Draft Champions Jan 13 1:00 pm Lg.3589Starfishmn 0113</v>
      </c>
    </row>
    <row r="1898" spans="1:7" x14ac:dyDescent="0.25">
      <c r="A1898">
        <v>1480</v>
      </c>
      <c r="B1898" t="s">
        <v>1992</v>
      </c>
      <c r="C1898" t="s">
        <v>1986</v>
      </c>
      <c r="D1898">
        <v>84</v>
      </c>
      <c r="E1898">
        <v>1408.5</v>
      </c>
      <c r="F1898">
        <f t="shared" si="29"/>
        <v>7</v>
      </c>
      <c r="G1898" t="str">
        <f>STANDINGS_W[[#This Row],[League]]&amp;STANDINGS_W[[#This Row],[Team]]</f>
        <v>$150 Draft Champions Jan 13 1:00 pm Lg.3589First N Last</v>
      </c>
    </row>
    <row r="1899" spans="1:7" x14ac:dyDescent="0.25">
      <c r="A1899">
        <v>1501</v>
      </c>
      <c r="B1899" t="s">
        <v>1987</v>
      </c>
      <c r="C1899" t="s">
        <v>1986</v>
      </c>
      <c r="D1899">
        <v>84</v>
      </c>
      <c r="E1899">
        <v>1408.5</v>
      </c>
      <c r="F1899">
        <f t="shared" si="29"/>
        <v>8</v>
      </c>
      <c r="G1899" t="str">
        <f>STANDINGS_W[[#This Row],[League]]&amp;STANDINGS_W[[#This Row],[Team]]</f>
        <v>$150 Draft Champions Jan 13 1:00 pm Lg.3589Phileas Phreakshow</v>
      </c>
    </row>
    <row r="1900" spans="1:7" x14ac:dyDescent="0.25">
      <c r="A1900">
        <v>1873</v>
      </c>
      <c r="B1900" t="s">
        <v>14</v>
      </c>
      <c r="C1900" t="s">
        <v>1986</v>
      </c>
      <c r="D1900">
        <v>80</v>
      </c>
      <c r="E1900">
        <v>1063.5</v>
      </c>
      <c r="F1900">
        <f t="shared" si="29"/>
        <v>9</v>
      </c>
      <c r="G1900" t="str">
        <f>STANDINGS_W[[#This Row],[League]]&amp;STANDINGS_W[[#This Row],[Team]]</f>
        <v>$150 Draft Champions Jan 13 1:00 pm Lg.3589Team Martin</v>
      </c>
    </row>
    <row r="1901" spans="1:7" x14ac:dyDescent="0.25">
      <c r="A1901">
        <v>1952</v>
      </c>
      <c r="B1901" t="s">
        <v>701</v>
      </c>
      <c r="C1901" t="s">
        <v>1986</v>
      </c>
      <c r="D1901">
        <v>79</v>
      </c>
      <c r="E1901">
        <v>980.5</v>
      </c>
      <c r="F1901">
        <f t="shared" si="29"/>
        <v>10</v>
      </c>
      <c r="G1901" t="str">
        <f>STANDINGS_W[[#This Row],[League]]&amp;STANDINGS_W[[#This Row],[Team]]</f>
        <v>$150 Draft Champions Jan 13 1:00 pm Lg.3589Team Shepherd</v>
      </c>
    </row>
    <row r="1902" spans="1:7" x14ac:dyDescent="0.25">
      <c r="A1902">
        <v>2377</v>
      </c>
      <c r="B1902" t="s">
        <v>1990</v>
      </c>
      <c r="C1902" t="s">
        <v>1986</v>
      </c>
      <c r="D1902">
        <v>72</v>
      </c>
      <c r="E1902">
        <v>532</v>
      </c>
      <c r="F1902">
        <f t="shared" si="29"/>
        <v>11</v>
      </c>
      <c r="G1902" t="str">
        <f>STANDINGS_W[[#This Row],[League]]&amp;STANDINGS_W[[#This Row],[Team]]</f>
        <v>$150 Draft Champions Jan 13 1:00 pm Lg.3589Noc-A-Homas</v>
      </c>
    </row>
    <row r="1903" spans="1:7" x14ac:dyDescent="0.25">
      <c r="A1903">
        <v>2392</v>
      </c>
      <c r="B1903" t="s">
        <v>1989</v>
      </c>
      <c r="C1903" t="s">
        <v>1986</v>
      </c>
      <c r="D1903">
        <v>72</v>
      </c>
      <c r="E1903">
        <v>532</v>
      </c>
      <c r="F1903">
        <f t="shared" si="29"/>
        <v>12</v>
      </c>
      <c r="G1903" t="str">
        <f>STANDINGS_W[[#This Row],[League]]&amp;STANDINGS_W[[#This Row],[Team]]</f>
        <v>$150 Draft Champions Jan 13 1:00 pm Lg.3589The Brothers Kip</v>
      </c>
    </row>
    <row r="1904" spans="1:7" x14ac:dyDescent="0.25">
      <c r="A1904">
        <v>2638</v>
      </c>
      <c r="B1904" t="s">
        <v>1991</v>
      </c>
      <c r="C1904" t="s">
        <v>1986</v>
      </c>
      <c r="D1904">
        <v>66</v>
      </c>
      <c r="E1904">
        <v>285.5</v>
      </c>
      <c r="F1904">
        <f t="shared" si="29"/>
        <v>13</v>
      </c>
      <c r="G1904" t="str">
        <f>STANDINGS_W[[#This Row],[League]]&amp;STANDINGS_W[[#This Row],[Team]]</f>
        <v>$150 Draft Champions Jan 13 1:00 pm Lg.3589The Donald Sons</v>
      </c>
    </row>
    <row r="1905" spans="1:7" x14ac:dyDescent="0.25">
      <c r="A1905">
        <v>2756</v>
      </c>
      <c r="B1905" t="s">
        <v>86</v>
      </c>
      <c r="C1905" t="s">
        <v>1986</v>
      </c>
      <c r="D1905">
        <v>62</v>
      </c>
      <c r="E1905">
        <v>166</v>
      </c>
      <c r="F1905">
        <f t="shared" si="29"/>
        <v>14</v>
      </c>
      <c r="G1905" t="str">
        <f>STANDINGS_W[[#This Row],[League]]&amp;STANDINGS_W[[#This Row],[Team]]</f>
        <v>$150 Draft Champions Jan 13 1:00 pm Lg.3589The Biscuit</v>
      </c>
    </row>
    <row r="1906" spans="1:7" x14ac:dyDescent="0.25">
      <c r="A1906">
        <v>2862</v>
      </c>
      <c r="B1906" t="s">
        <v>24</v>
      </c>
      <c r="C1906" t="s">
        <v>1986</v>
      </c>
      <c r="D1906">
        <v>55</v>
      </c>
      <c r="E1906">
        <v>48.5</v>
      </c>
      <c r="F1906">
        <f t="shared" si="29"/>
        <v>15</v>
      </c>
      <c r="G1906" t="str">
        <f>STANDINGS_W[[#This Row],[League]]&amp;STANDINGS_W[[#This Row],[Team]]</f>
        <v>$150 Draft Champions Jan 13 1:00 pm Lg.3589Profloop</v>
      </c>
    </row>
    <row r="1907" spans="1:7" x14ac:dyDescent="0.25">
      <c r="A1907">
        <v>80</v>
      </c>
      <c r="B1907" t="s">
        <v>2009</v>
      </c>
      <c r="C1907" t="s">
        <v>1998</v>
      </c>
      <c r="D1907">
        <v>110</v>
      </c>
      <c r="E1907">
        <v>2826.5</v>
      </c>
      <c r="F1907">
        <f t="shared" si="29"/>
        <v>1</v>
      </c>
      <c r="G1907" t="str">
        <f>STANDINGS_W[[#This Row],[League]]&amp;STANDINGS_W[[#This Row],[Team]]</f>
        <v>$150 Draft Champions Jan 13 1:00 pm Lg.3592Ernie's Bankers</v>
      </c>
    </row>
    <row r="1908" spans="1:7" x14ac:dyDescent="0.25">
      <c r="A1908">
        <v>304</v>
      </c>
      <c r="B1908" t="s">
        <v>2007</v>
      </c>
      <c r="C1908" t="s">
        <v>1998</v>
      </c>
      <c r="D1908">
        <v>101</v>
      </c>
      <c r="E1908">
        <v>2609</v>
      </c>
      <c r="F1908">
        <f t="shared" si="29"/>
        <v>2</v>
      </c>
      <c r="G1908" t="str">
        <f>STANDINGS_W[[#This Row],[League]]&amp;STANDINGS_W[[#This Row],[Team]]</f>
        <v>$150 Draft Champions Jan 13 1:00 pm Lg.3592Las Vegas Ratpack</v>
      </c>
    </row>
    <row r="1909" spans="1:7" x14ac:dyDescent="0.25">
      <c r="A1909">
        <v>374</v>
      </c>
      <c r="B1909" t="s">
        <v>1997</v>
      </c>
      <c r="C1909" t="s">
        <v>1998</v>
      </c>
      <c r="D1909">
        <v>99</v>
      </c>
      <c r="E1909">
        <v>2518.5</v>
      </c>
      <c r="F1909">
        <f t="shared" si="29"/>
        <v>3</v>
      </c>
      <c r="G1909" t="str">
        <f>STANDINGS_W[[#This Row],[League]]&amp;STANDINGS_W[[#This Row],[Team]]</f>
        <v>$150 Draft Champions Jan 13 1:00 pm Lg.3592Come On Now</v>
      </c>
    </row>
    <row r="1910" spans="1:7" x14ac:dyDescent="0.25">
      <c r="A1910">
        <v>950</v>
      </c>
      <c r="B1910" t="s">
        <v>191</v>
      </c>
      <c r="C1910" t="s">
        <v>1998</v>
      </c>
      <c r="D1910">
        <v>90</v>
      </c>
      <c r="E1910">
        <v>1929</v>
      </c>
      <c r="F1910">
        <f t="shared" si="29"/>
        <v>4</v>
      </c>
      <c r="G1910" t="str">
        <f>STANDINGS_W[[#This Row],[League]]&amp;STANDINGS_W[[#This Row],[Team]]</f>
        <v>$150 Draft Champions Jan 13 1:00 pm Lg.3592Chico's Bail Bonds</v>
      </c>
    </row>
    <row r="1911" spans="1:7" x14ac:dyDescent="0.25">
      <c r="A1911">
        <v>1037</v>
      </c>
      <c r="B1911" t="s">
        <v>2006</v>
      </c>
      <c r="C1911" t="s">
        <v>1998</v>
      </c>
      <c r="D1911">
        <v>89</v>
      </c>
      <c r="E1911">
        <v>1852.5</v>
      </c>
      <c r="F1911">
        <f t="shared" si="29"/>
        <v>5</v>
      </c>
      <c r="G1911" t="str">
        <f>STANDINGS_W[[#This Row],[League]]&amp;STANDINGS_W[[#This Row],[Team]]</f>
        <v>$150 Draft Champions Jan 13 1:00 pm Lg.3592DEAD PUPPIES DC2</v>
      </c>
    </row>
    <row r="1912" spans="1:7" x14ac:dyDescent="0.25">
      <c r="A1912">
        <v>1084</v>
      </c>
      <c r="B1912" t="s">
        <v>2002</v>
      </c>
      <c r="C1912" t="s">
        <v>1998</v>
      </c>
      <c r="D1912">
        <v>89</v>
      </c>
      <c r="E1912">
        <v>1852.5</v>
      </c>
      <c r="F1912">
        <f t="shared" si="29"/>
        <v>6</v>
      </c>
      <c r="G1912" t="str">
        <f>STANDINGS_W[[#This Row],[League]]&amp;STANDINGS_W[[#This Row],[Team]]</f>
        <v>$150 Draft Champions Jan 13 1:00 pm Lg.3592The Palazzo</v>
      </c>
    </row>
    <row r="1913" spans="1:7" x14ac:dyDescent="0.25">
      <c r="A1913">
        <v>1109</v>
      </c>
      <c r="B1913" t="s">
        <v>2003</v>
      </c>
      <c r="C1913" t="s">
        <v>1998</v>
      </c>
      <c r="D1913">
        <v>88</v>
      </c>
      <c r="E1913">
        <v>1779.5</v>
      </c>
      <c r="F1913">
        <f t="shared" si="29"/>
        <v>7</v>
      </c>
      <c r="G1913" t="str">
        <f>STANDINGS_W[[#This Row],[League]]&amp;STANDINGS_W[[#This Row],[Team]]</f>
        <v>$150 Draft Champions Jan 13 1:00 pm Lg.3592CREW DC1</v>
      </c>
    </row>
    <row r="1914" spans="1:7" x14ac:dyDescent="0.25">
      <c r="A1914">
        <v>1146</v>
      </c>
      <c r="B1914" t="s">
        <v>2000</v>
      </c>
      <c r="C1914" t="s">
        <v>1998</v>
      </c>
      <c r="D1914">
        <v>88</v>
      </c>
      <c r="E1914">
        <v>1779.5</v>
      </c>
      <c r="F1914">
        <f t="shared" si="29"/>
        <v>8</v>
      </c>
      <c r="G1914" t="str">
        <f>STANDINGS_W[[#This Row],[League]]&amp;STANDINGS_W[[#This Row],[Team]]</f>
        <v>$150 Draft Champions Jan 13 1:00 pm Lg.3592Swinging Centaurs</v>
      </c>
    </row>
    <row r="1915" spans="1:7" x14ac:dyDescent="0.25">
      <c r="A1915">
        <v>1498</v>
      </c>
      <c r="B1915" t="s">
        <v>1999</v>
      </c>
      <c r="C1915" t="s">
        <v>1998</v>
      </c>
      <c r="D1915">
        <v>84</v>
      </c>
      <c r="E1915">
        <v>1408.5</v>
      </c>
      <c r="F1915">
        <f t="shared" si="29"/>
        <v>9</v>
      </c>
      <c r="G1915" t="str">
        <f>STANDINGS_W[[#This Row],[League]]&amp;STANDINGS_W[[#This Row],[Team]]</f>
        <v>$150 Draft Champions Jan 13 1:00 pm Lg.3592Old &amp; In The Way</v>
      </c>
    </row>
    <row r="1916" spans="1:7" x14ac:dyDescent="0.25">
      <c r="A1916">
        <v>1506</v>
      </c>
      <c r="B1916" t="s">
        <v>2001</v>
      </c>
      <c r="C1916" t="s">
        <v>1998</v>
      </c>
      <c r="D1916">
        <v>84</v>
      </c>
      <c r="E1916">
        <v>1408.5</v>
      </c>
      <c r="F1916">
        <f t="shared" si="29"/>
        <v>10</v>
      </c>
      <c r="G1916" t="str">
        <f>STANDINGS_W[[#This Row],[League]]&amp;STANDINGS_W[[#This Row],[Team]]</f>
        <v>$150 Draft Champions Jan 13 1:00 pm Lg.3592SpinningSeams7</v>
      </c>
    </row>
    <row r="1917" spans="1:7" x14ac:dyDescent="0.25">
      <c r="A1917">
        <v>1631</v>
      </c>
      <c r="B1917" t="s">
        <v>520</v>
      </c>
      <c r="C1917" t="s">
        <v>1998</v>
      </c>
      <c r="D1917">
        <v>83</v>
      </c>
      <c r="E1917">
        <v>1322</v>
      </c>
      <c r="F1917">
        <f t="shared" si="29"/>
        <v>11</v>
      </c>
      <c r="G1917" t="str">
        <f>STANDINGS_W[[#This Row],[League]]&amp;STANDINGS_W[[#This Row],[Team]]</f>
        <v>$150 Draft Champions Jan 13 1:00 pm Lg.3592deadmoneyB</v>
      </c>
    </row>
    <row r="1918" spans="1:7" x14ac:dyDescent="0.25">
      <c r="A1918">
        <v>2119</v>
      </c>
      <c r="B1918" t="s">
        <v>2008</v>
      </c>
      <c r="C1918" t="s">
        <v>1998</v>
      </c>
      <c r="D1918">
        <v>76</v>
      </c>
      <c r="E1918">
        <v>755.5</v>
      </c>
      <c r="F1918">
        <f t="shared" si="29"/>
        <v>12</v>
      </c>
      <c r="G1918" t="str">
        <f>STANDINGS_W[[#This Row],[League]]&amp;STANDINGS_W[[#This Row],[Team]]</f>
        <v>$150 Draft Champions Jan 13 1:00 pm Lg.3592Army of Darkness</v>
      </c>
    </row>
    <row r="1919" spans="1:7" x14ac:dyDescent="0.25">
      <c r="A1919">
        <v>2551</v>
      </c>
      <c r="B1919" t="s">
        <v>128</v>
      </c>
      <c r="C1919" t="s">
        <v>1998</v>
      </c>
      <c r="D1919">
        <v>68</v>
      </c>
      <c r="E1919">
        <v>358.5</v>
      </c>
      <c r="F1919">
        <f t="shared" si="29"/>
        <v>13</v>
      </c>
      <c r="G1919" t="str">
        <f>STANDINGS_W[[#This Row],[League]]&amp;STANDINGS_W[[#This Row],[Team]]</f>
        <v>$150 Draft Champions Jan 13 1:00 pm Lg.3592Team Boelkens</v>
      </c>
    </row>
    <row r="1920" spans="1:7" x14ac:dyDescent="0.25">
      <c r="A1920">
        <v>2616</v>
      </c>
      <c r="B1920" t="s">
        <v>2005</v>
      </c>
      <c r="C1920" t="s">
        <v>1998</v>
      </c>
      <c r="D1920">
        <v>66</v>
      </c>
      <c r="E1920">
        <v>285.5</v>
      </c>
      <c r="F1920">
        <f t="shared" si="29"/>
        <v>14</v>
      </c>
      <c r="G1920" t="str">
        <f>STANDINGS_W[[#This Row],[League]]&amp;STANDINGS_W[[#This Row],[Team]]</f>
        <v>$150 Draft Champions Jan 13 1:00 pm Lg.3592Hitchcock Hangovers</v>
      </c>
    </row>
    <row r="1921" spans="1:7" x14ac:dyDescent="0.25">
      <c r="A1921">
        <v>2707</v>
      </c>
      <c r="B1921" t="s">
        <v>2004</v>
      </c>
      <c r="C1921" t="s">
        <v>1998</v>
      </c>
      <c r="D1921">
        <v>63</v>
      </c>
      <c r="E1921">
        <v>193</v>
      </c>
      <c r="F1921">
        <f t="shared" si="29"/>
        <v>15</v>
      </c>
      <c r="G1921" t="str">
        <f>STANDINGS_W[[#This Row],[League]]&amp;STANDINGS_W[[#This Row],[Team]]</f>
        <v>$150 Draft Champions Jan 13 1:00 pm Lg.3592Craig 3hlo</v>
      </c>
    </row>
    <row r="1922" spans="1:7" x14ac:dyDescent="0.25">
      <c r="A1922">
        <v>221</v>
      </c>
      <c r="B1922" t="s">
        <v>2012</v>
      </c>
      <c r="C1922" t="s">
        <v>2011</v>
      </c>
      <c r="D1922">
        <v>103</v>
      </c>
      <c r="E1922">
        <v>2678</v>
      </c>
      <c r="F1922">
        <f t="shared" si="29"/>
        <v>1</v>
      </c>
      <c r="G1922" t="str">
        <f>STANDINGS_W[[#This Row],[League]]&amp;STANDINGS_W[[#This Row],[Team]]</f>
        <v>$150 Draft Champions Jan 15 1:00 pm Lg.3594Charger Bar 3</v>
      </c>
    </row>
    <row r="1923" spans="1:7" x14ac:dyDescent="0.25">
      <c r="A1923">
        <v>269</v>
      </c>
      <c r="B1923" t="s">
        <v>2016</v>
      </c>
      <c r="C1923" t="s">
        <v>2011</v>
      </c>
      <c r="D1923">
        <v>102</v>
      </c>
      <c r="E1923">
        <v>2646.5</v>
      </c>
      <c r="F1923">
        <f t="shared" ref="F1923:F1986" si="30">IF(C1923=C1922,F1922+1,1)</f>
        <v>2</v>
      </c>
      <c r="G1923" t="str">
        <f>STANDINGS_W[[#This Row],[League]]&amp;STANDINGS_W[[#This Row],[Team]]</f>
        <v>$150 Draft Champions Jan 15 1:00 pm Lg.3594Starfishmn 0115</v>
      </c>
    </row>
    <row r="1924" spans="1:7" x14ac:dyDescent="0.25">
      <c r="A1924">
        <v>532</v>
      </c>
      <c r="B1924" t="s">
        <v>56</v>
      </c>
      <c r="C1924" t="s">
        <v>2011</v>
      </c>
      <c r="D1924">
        <v>96</v>
      </c>
      <c r="E1924">
        <v>2358</v>
      </c>
      <c r="F1924">
        <f t="shared" si="30"/>
        <v>3</v>
      </c>
      <c r="G1924" t="str">
        <f>STANDINGS_W[[#This Row],[League]]&amp;STANDINGS_W[[#This Row],[Team]]</f>
        <v>$150 Draft Champions Jan 15 1:00 pm Lg.3594DOUGHBOYS</v>
      </c>
    </row>
    <row r="1925" spans="1:7" x14ac:dyDescent="0.25">
      <c r="A1925">
        <v>739</v>
      </c>
      <c r="B1925" t="s">
        <v>2010</v>
      </c>
      <c r="C1925" t="s">
        <v>2011</v>
      </c>
      <c r="D1925">
        <v>93</v>
      </c>
      <c r="E1925">
        <v>2164.5</v>
      </c>
      <c r="F1925">
        <f t="shared" si="30"/>
        <v>4</v>
      </c>
      <c r="G1925" t="str">
        <f>STANDINGS_W[[#This Row],[League]]&amp;STANDINGS_W[[#This Row],[Team]]</f>
        <v>$150 Draft Champions Jan 15 1:00 pm Lg.3594Inspector BABIP</v>
      </c>
    </row>
    <row r="1926" spans="1:7" x14ac:dyDescent="0.25">
      <c r="A1926">
        <v>1009</v>
      </c>
      <c r="B1926" t="s">
        <v>491</v>
      </c>
      <c r="C1926" t="s">
        <v>2011</v>
      </c>
      <c r="D1926">
        <v>90</v>
      </c>
      <c r="E1926">
        <v>1929</v>
      </c>
      <c r="F1926">
        <f t="shared" si="30"/>
        <v>5</v>
      </c>
      <c r="G1926" t="str">
        <f>STANDINGS_W[[#This Row],[League]]&amp;STANDINGS_W[[#This Row],[Team]]</f>
        <v>$150 Draft Champions Jan 15 1:00 pm Lg.3594Team Wojciechowski</v>
      </c>
    </row>
    <row r="1927" spans="1:7" x14ac:dyDescent="0.25">
      <c r="A1927">
        <v>1137</v>
      </c>
      <c r="B1927" t="s">
        <v>1843</v>
      </c>
      <c r="C1927" t="s">
        <v>2011</v>
      </c>
      <c r="D1927">
        <v>88</v>
      </c>
      <c r="E1927">
        <v>1779.5</v>
      </c>
      <c r="F1927">
        <f t="shared" si="30"/>
        <v>6</v>
      </c>
      <c r="G1927" t="str">
        <f>STANDINGS_W[[#This Row],[League]]&amp;STANDINGS_W[[#This Row],[Team]]</f>
        <v>$150 Draft Champions Jan 15 1:00 pm Lg.3594Rake City</v>
      </c>
    </row>
    <row r="1928" spans="1:7" x14ac:dyDescent="0.25">
      <c r="A1928">
        <v>1608</v>
      </c>
      <c r="B1928" t="s">
        <v>78</v>
      </c>
      <c r="C1928" t="s">
        <v>2011</v>
      </c>
      <c r="D1928">
        <v>83</v>
      </c>
      <c r="E1928">
        <v>1322</v>
      </c>
      <c r="F1928">
        <f t="shared" si="30"/>
        <v>7</v>
      </c>
      <c r="G1928" t="str">
        <f>STANDINGS_W[[#This Row],[League]]&amp;STANDINGS_W[[#This Row],[Team]]</f>
        <v>$150 Draft Champions Jan 15 1:00 pm Lg.3594Team Barnes</v>
      </c>
    </row>
    <row r="1929" spans="1:7" x14ac:dyDescent="0.25">
      <c r="A1929">
        <v>1756</v>
      </c>
      <c r="B1929" t="s">
        <v>433</v>
      </c>
      <c r="C1929" t="s">
        <v>2011</v>
      </c>
      <c r="D1929">
        <v>81</v>
      </c>
      <c r="E1929">
        <v>1147.5</v>
      </c>
      <c r="F1929">
        <f t="shared" si="30"/>
        <v>8</v>
      </c>
      <c r="G1929" t="str">
        <f>STANDINGS_W[[#This Row],[League]]&amp;STANDINGS_W[[#This Row],[Team]]</f>
        <v>$150 Draft Champions Jan 15 1:00 pm Lg.3594Lugnuts DC I</v>
      </c>
    </row>
    <row r="1930" spans="1:7" x14ac:dyDescent="0.25">
      <c r="A1930">
        <v>1768</v>
      </c>
      <c r="B1930" t="s">
        <v>2017</v>
      </c>
      <c r="C1930" t="s">
        <v>2011</v>
      </c>
      <c r="D1930">
        <v>81</v>
      </c>
      <c r="E1930">
        <v>1147.5</v>
      </c>
      <c r="F1930">
        <f t="shared" si="30"/>
        <v>9</v>
      </c>
      <c r="G1930" t="str">
        <f>STANDINGS_W[[#This Row],[League]]&amp;STANDINGS_W[[#This Row],[Team]]</f>
        <v>$150 Draft Champions Jan 15 1:00 pm Lg.3594Profloop2</v>
      </c>
    </row>
    <row r="1931" spans="1:7" x14ac:dyDescent="0.25">
      <c r="A1931">
        <v>1847</v>
      </c>
      <c r="B1931" t="s">
        <v>2013</v>
      </c>
      <c r="C1931" t="s">
        <v>2011</v>
      </c>
      <c r="D1931">
        <v>80</v>
      </c>
      <c r="E1931">
        <v>1063.5</v>
      </c>
      <c r="F1931">
        <f t="shared" si="30"/>
        <v>10</v>
      </c>
      <c r="G1931" t="str">
        <f>STANDINGS_W[[#This Row],[League]]&amp;STANDINGS_W[[#This Row],[Team]]</f>
        <v>$150 Draft Champions Jan 15 1:00 pm Lg.3594Powerball Jackpot</v>
      </c>
    </row>
    <row r="1932" spans="1:7" x14ac:dyDescent="0.25">
      <c r="A1932">
        <v>1897</v>
      </c>
      <c r="B1932" t="s">
        <v>2015</v>
      </c>
      <c r="C1932" t="s">
        <v>2011</v>
      </c>
      <c r="D1932">
        <v>79</v>
      </c>
      <c r="E1932">
        <v>980.5</v>
      </c>
      <c r="F1932">
        <f t="shared" si="30"/>
        <v>11</v>
      </c>
      <c r="G1932" t="str">
        <f>STANDINGS_W[[#This Row],[League]]&amp;STANDINGS_W[[#This Row],[Team]]</f>
        <v>$150 Draft Champions Jan 15 1:00 pm Lg.3594Big Sloppy</v>
      </c>
    </row>
    <row r="1933" spans="1:7" x14ac:dyDescent="0.25">
      <c r="A1933">
        <v>1989</v>
      </c>
      <c r="B1933" t="s">
        <v>154</v>
      </c>
      <c r="C1933" t="s">
        <v>2011</v>
      </c>
      <c r="D1933">
        <v>78</v>
      </c>
      <c r="E1933">
        <v>907.5</v>
      </c>
      <c r="F1933">
        <f t="shared" si="30"/>
        <v>12</v>
      </c>
      <c r="G1933" t="str">
        <f>STANDINGS_W[[#This Row],[League]]&amp;STANDINGS_W[[#This Row],[Team]]</f>
        <v>$150 Draft Champions Jan 15 1:00 pm Lg.3594GLG20s</v>
      </c>
    </row>
    <row r="1934" spans="1:7" x14ac:dyDescent="0.25">
      <c r="A1934">
        <v>2164</v>
      </c>
      <c r="B1934" t="s">
        <v>2018</v>
      </c>
      <c r="C1934" t="s">
        <v>2011</v>
      </c>
      <c r="D1934">
        <v>76</v>
      </c>
      <c r="E1934">
        <v>755.5</v>
      </c>
      <c r="F1934">
        <f t="shared" si="30"/>
        <v>13</v>
      </c>
      <c r="G1934" t="str">
        <f>STANDINGS_W[[#This Row],[League]]&amp;STANDINGS_W[[#This Row],[Team]]</f>
        <v>$150 Draft Champions Jan 15 1:00 pm Lg.3594Smoak n Friers</v>
      </c>
    </row>
    <row r="1935" spans="1:7" x14ac:dyDescent="0.25">
      <c r="A1935">
        <v>2472</v>
      </c>
      <c r="B1935" t="s">
        <v>2019</v>
      </c>
      <c r="C1935" t="s">
        <v>2011</v>
      </c>
      <c r="D1935">
        <v>70</v>
      </c>
      <c r="E1935">
        <v>438</v>
      </c>
      <c r="F1935">
        <f t="shared" si="30"/>
        <v>14</v>
      </c>
      <c r="G1935" t="str">
        <f>STANDINGS_W[[#This Row],[League]]&amp;STANDINGS_W[[#This Row],[Team]]</f>
        <v>$150 Draft Champions Jan 15 1:00 pm Lg.3594Jobu's Heroes #1</v>
      </c>
    </row>
    <row r="1936" spans="1:7" x14ac:dyDescent="0.25">
      <c r="A1936">
        <v>2499</v>
      </c>
      <c r="B1936" t="s">
        <v>2014</v>
      </c>
      <c r="C1936" t="s">
        <v>2011</v>
      </c>
      <c r="D1936">
        <v>69</v>
      </c>
      <c r="E1936">
        <v>398.5</v>
      </c>
      <c r="F1936">
        <f t="shared" si="30"/>
        <v>15</v>
      </c>
      <c r="G1936" t="str">
        <f>STANDINGS_W[[#This Row],[League]]&amp;STANDINGS_W[[#This Row],[Team]]</f>
        <v>$150 Draft Champions Jan 15 1:00 pm Lg.3594Ehrman The German DC94</v>
      </c>
    </row>
    <row r="1937" spans="1:7" x14ac:dyDescent="0.25">
      <c r="A1937">
        <v>147</v>
      </c>
      <c r="B1937" t="s">
        <v>2030</v>
      </c>
      <c r="C1937" t="s">
        <v>2021</v>
      </c>
      <c r="D1937">
        <v>106</v>
      </c>
      <c r="E1937">
        <v>2752</v>
      </c>
      <c r="F1937">
        <f t="shared" si="30"/>
        <v>1</v>
      </c>
      <c r="G1937" t="str">
        <f>STANDINGS_W[[#This Row],[League]]&amp;STANDINGS_W[[#This Row],[Team]]</f>
        <v>$150 Draft Champions Jan 16 1:00 pm Lg.3596BIG INDIANS</v>
      </c>
    </row>
    <row r="1938" spans="1:7" x14ac:dyDescent="0.25">
      <c r="A1938">
        <v>163</v>
      </c>
      <c r="B1938" t="s">
        <v>525</v>
      </c>
      <c r="C1938" t="s">
        <v>2021</v>
      </c>
      <c r="D1938">
        <v>106</v>
      </c>
      <c r="E1938">
        <v>2752</v>
      </c>
      <c r="F1938">
        <f t="shared" si="30"/>
        <v>2</v>
      </c>
      <c r="G1938" t="str">
        <f>STANDINGS_W[[#This Row],[League]]&amp;STANDINGS_W[[#This Row],[Team]]</f>
        <v>$150 Draft Champions Jan 16 1:00 pm Lg.3596Tdot Tanks 1</v>
      </c>
    </row>
    <row r="1939" spans="1:7" x14ac:dyDescent="0.25">
      <c r="A1939">
        <v>268</v>
      </c>
      <c r="B1939" t="s">
        <v>2023</v>
      </c>
      <c r="C1939" t="s">
        <v>2021</v>
      </c>
      <c r="D1939">
        <v>102</v>
      </c>
      <c r="E1939">
        <v>2646.5</v>
      </c>
      <c r="F1939">
        <f t="shared" si="30"/>
        <v>3</v>
      </c>
      <c r="G1939" t="str">
        <f>STANDINGS_W[[#This Row],[League]]&amp;STANDINGS_W[[#This Row],[Team]]</f>
        <v>$150 Draft Champions Jan 16 1:00 pm Lg.3596RD3ECM</v>
      </c>
    </row>
    <row r="1940" spans="1:7" x14ac:dyDescent="0.25">
      <c r="A1940">
        <v>358</v>
      </c>
      <c r="B1940" t="s">
        <v>2027</v>
      </c>
      <c r="C1940" t="s">
        <v>2021</v>
      </c>
      <c r="D1940">
        <v>100</v>
      </c>
      <c r="E1940">
        <v>2566</v>
      </c>
      <c r="F1940">
        <f t="shared" si="30"/>
        <v>4</v>
      </c>
      <c r="G1940" t="str">
        <f>STANDINGS_W[[#This Row],[League]]&amp;STANDINGS_W[[#This Row],[Team]]</f>
        <v>$150 Draft Champions Jan 16 1:00 pm Lg.3596Team JP2</v>
      </c>
    </row>
    <row r="1941" spans="1:7" x14ac:dyDescent="0.25">
      <c r="A1941">
        <v>705</v>
      </c>
      <c r="B1941" t="s">
        <v>2020</v>
      </c>
      <c r="C1941" t="s">
        <v>2021</v>
      </c>
      <c r="D1941">
        <v>93</v>
      </c>
      <c r="E1941">
        <v>2164.5</v>
      </c>
      <c r="F1941">
        <f t="shared" si="30"/>
        <v>5</v>
      </c>
      <c r="G1941" t="str">
        <f>STANDINGS_W[[#This Row],[League]]&amp;STANDINGS_W[[#This Row],[Team]]</f>
        <v>$150 Draft Champions Jan 16 1:00 pm Lg.35964 Aces and a 2</v>
      </c>
    </row>
    <row r="1942" spans="1:7" x14ac:dyDescent="0.25">
      <c r="A1942">
        <v>1138</v>
      </c>
      <c r="B1942" t="s">
        <v>2029</v>
      </c>
      <c r="C1942" t="s">
        <v>2021</v>
      </c>
      <c r="D1942">
        <v>88</v>
      </c>
      <c r="E1942">
        <v>1779.5</v>
      </c>
      <c r="F1942">
        <f t="shared" si="30"/>
        <v>6</v>
      </c>
      <c r="G1942" t="str">
        <f>STANDINGS_W[[#This Row],[League]]&amp;STANDINGS_W[[#This Row],[Team]]</f>
        <v>$150 Draft Champions Jan 16 1:00 pm Lg.3596Repeat Offenders</v>
      </c>
    </row>
    <row r="1943" spans="1:7" x14ac:dyDescent="0.25">
      <c r="A1943">
        <v>1240</v>
      </c>
      <c r="B1943" t="s">
        <v>2031</v>
      </c>
      <c r="C1943" t="s">
        <v>2021</v>
      </c>
      <c r="D1943">
        <v>87</v>
      </c>
      <c r="E1943">
        <v>1700.5</v>
      </c>
      <c r="F1943">
        <f t="shared" si="30"/>
        <v>7</v>
      </c>
      <c r="G1943" t="str">
        <f>STANDINGS_W[[#This Row],[League]]&amp;STANDINGS_W[[#This Row],[Team]]</f>
        <v>$150 Draft Champions Jan 16 1:00 pm Lg.3596Three Dogs</v>
      </c>
    </row>
    <row r="1944" spans="1:7" x14ac:dyDescent="0.25">
      <c r="A1944">
        <v>1273</v>
      </c>
      <c r="B1944" t="s">
        <v>2026</v>
      </c>
      <c r="C1944" t="s">
        <v>2021</v>
      </c>
      <c r="D1944">
        <v>86</v>
      </c>
      <c r="E1944">
        <v>1608</v>
      </c>
      <c r="F1944">
        <f t="shared" si="30"/>
        <v>8</v>
      </c>
      <c r="G1944" t="str">
        <f>STANDINGS_W[[#This Row],[League]]&amp;STANDINGS_W[[#This Row],[Team]]</f>
        <v>$150 Draft Champions Jan 16 1:00 pm Lg.3596G-squared (Jan)</v>
      </c>
    </row>
    <row r="1945" spans="1:7" x14ac:dyDescent="0.25">
      <c r="A1945">
        <v>1274</v>
      </c>
      <c r="B1945" t="s">
        <v>2025</v>
      </c>
      <c r="C1945" t="s">
        <v>2021</v>
      </c>
      <c r="D1945">
        <v>86</v>
      </c>
      <c r="E1945">
        <v>1608</v>
      </c>
      <c r="F1945">
        <f t="shared" si="30"/>
        <v>9</v>
      </c>
      <c r="G1945" t="str">
        <f>STANDINGS_W[[#This Row],[League]]&amp;STANDINGS_W[[#This Row],[Team]]</f>
        <v>$150 Draft Champions Jan 16 1:00 pm Lg.3596Gourrielas Warfare</v>
      </c>
    </row>
    <row r="1946" spans="1:7" x14ac:dyDescent="0.25">
      <c r="A1946">
        <v>1408</v>
      </c>
      <c r="B1946" t="s">
        <v>2028</v>
      </c>
      <c r="C1946" t="s">
        <v>2021</v>
      </c>
      <c r="D1946">
        <v>85</v>
      </c>
      <c r="E1946">
        <v>1503.5</v>
      </c>
      <c r="F1946">
        <f t="shared" si="30"/>
        <v>10</v>
      </c>
      <c r="G1946" t="str">
        <f>STANDINGS_W[[#This Row],[League]]&amp;STANDINGS_W[[#This Row],[Team]]</f>
        <v>$150 Draft Champions Jan 16 1:00 pm Lg.3596Put it in her Pujols</v>
      </c>
    </row>
    <row r="1947" spans="1:7" x14ac:dyDescent="0.25">
      <c r="A1947">
        <v>2425</v>
      </c>
      <c r="B1947" t="s">
        <v>2032</v>
      </c>
      <c r="C1947" t="s">
        <v>2021</v>
      </c>
      <c r="D1947">
        <v>71</v>
      </c>
      <c r="E1947">
        <v>483</v>
      </c>
      <c r="F1947">
        <f t="shared" si="30"/>
        <v>11</v>
      </c>
      <c r="G1947" t="str">
        <f>STANDINGS_W[[#This Row],[League]]&amp;STANDINGS_W[[#This Row],[Team]]</f>
        <v>$150 Draft Champions Jan 16 1:00 pm Lg.3596MoleMercy</v>
      </c>
    </row>
    <row r="1948" spans="1:7" x14ac:dyDescent="0.25">
      <c r="A1948">
        <v>2546</v>
      </c>
      <c r="B1948" t="s">
        <v>2024</v>
      </c>
      <c r="C1948" t="s">
        <v>2021</v>
      </c>
      <c r="D1948">
        <v>68</v>
      </c>
      <c r="E1948">
        <v>358.5</v>
      </c>
      <c r="F1948">
        <f t="shared" si="30"/>
        <v>12</v>
      </c>
      <c r="G1948" t="str">
        <f>STANDINGS_W[[#This Row],[League]]&amp;STANDINGS_W[[#This Row],[Team]]</f>
        <v>$150 Draft Champions Jan 16 1:00 pm Lg.3596Pounders 150 V4</v>
      </c>
    </row>
    <row r="1949" spans="1:7" x14ac:dyDescent="0.25">
      <c r="A1949">
        <v>2722</v>
      </c>
      <c r="B1949" t="s">
        <v>1889</v>
      </c>
      <c r="C1949" t="s">
        <v>2021</v>
      </c>
      <c r="D1949">
        <v>63</v>
      </c>
      <c r="E1949">
        <v>193</v>
      </c>
      <c r="F1949">
        <f t="shared" si="30"/>
        <v>13</v>
      </c>
      <c r="G1949" t="str">
        <f>STANDINGS_W[[#This Row],[League]]&amp;STANDINGS_W[[#This Row],[Team]]</f>
        <v>$150 Draft Champions Jan 16 1:00 pm Lg.3596Team Fonte</v>
      </c>
    </row>
    <row r="1950" spans="1:7" x14ac:dyDescent="0.25">
      <c r="A1950">
        <v>2803</v>
      </c>
      <c r="B1950" t="s">
        <v>325</v>
      </c>
      <c r="C1950" t="s">
        <v>2021</v>
      </c>
      <c r="D1950">
        <v>59</v>
      </c>
      <c r="E1950">
        <v>102</v>
      </c>
      <c r="F1950">
        <f t="shared" si="30"/>
        <v>14</v>
      </c>
      <c r="G1950" t="str">
        <f>STANDINGS_W[[#This Row],[League]]&amp;STANDINGS_W[[#This Row],[Team]]</f>
        <v>$150 Draft Champions Jan 16 1:00 pm Lg.3596Black Ice Fisherman</v>
      </c>
    </row>
    <row r="1951" spans="1:7" x14ac:dyDescent="0.25">
      <c r="A1951">
        <v>2811</v>
      </c>
      <c r="B1951" t="s">
        <v>2022</v>
      </c>
      <c r="C1951" t="s">
        <v>2021</v>
      </c>
      <c r="D1951">
        <v>59</v>
      </c>
      <c r="E1951">
        <v>102</v>
      </c>
      <c r="F1951">
        <f t="shared" si="30"/>
        <v>15</v>
      </c>
      <c r="G1951" t="str">
        <f>STANDINGS_W[[#This Row],[League]]&amp;STANDINGS_W[[#This Row],[Team]]</f>
        <v>$150 Draft Champions Jan 16 1:00 pm Lg.3596RedneckBaseballClub</v>
      </c>
    </row>
    <row r="1952" spans="1:7" x14ac:dyDescent="0.25">
      <c r="A1952">
        <v>22</v>
      </c>
      <c r="B1952" t="s">
        <v>2038</v>
      </c>
      <c r="C1952" t="s">
        <v>2033</v>
      </c>
      <c r="D1952">
        <v>117</v>
      </c>
      <c r="E1952">
        <v>2887</v>
      </c>
      <c r="F1952">
        <f t="shared" si="30"/>
        <v>1</v>
      </c>
      <c r="G1952" t="str">
        <f>STANDINGS_W[[#This Row],[League]]&amp;STANDINGS_W[[#This Row],[Team]]</f>
        <v>$150 Draft Champions Jan 17 1:00 pm Lg.3597Bone Collector</v>
      </c>
    </row>
    <row r="1953" spans="1:7" x14ac:dyDescent="0.25">
      <c r="A1953">
        <v>143</v>
      </c>
      <c r="B1953" t="s">
        <v>2035</v>
      </c>
      <c r="C1953" t="s">
        <v>2033</v>
      </c>
      <c r="D1953">
        <v>107</v>
      </c>
      <c r="E1953">
        <v>2775.5</v>
      </c>
      <c r="F1953">
        <f t="shared" si="30"/>
        <v>2</v>
      </c>
      <c r="G1953" t="str">
        <f>STANDINGS_W[[#This Row],[League]]&amp;STANDINGS_W[[#This Row],[Team]]</f>
        <v>$150 Draft Champions Jan 17 1:00 pm Lg.3597Team Walsh</v>
      </c>
    </row>
    <row r="1954" spans="1:7" x14ac:dyDescent="0.25">
      <c r="A1954">
        <v>265</v>
      </c>
      <c r="B1954" t="s">
        <v>231</v>
      </c>
      <c r="C1954" t="s">
        <v>2033</v>
      </c>
      <c r="D1954">
        <v>102</v>
      </c>
      <c r="E1954">
        <v>2646.5</v>
      </c>
      <c r="F1954">
        <f t="shared" si="30"/>
        <v>3</v>
      </c>
      <c r="G1954" t="str">
        <f>STANDINGS_W[[#This Row],[League]]&amp;STANDINGS_W[[#This Row],[Team]]</f>
        <v>$150 Draft Champions Jan 17 1:00 pm Lg.3597Ocular Keratitis DC3</v>
      </c>
    </row>
    <row r="1955" spans="1:7" x14ac:dyDescent="0.25">
      <c r="A1955">
        <v>802</v>
      </c>
      <c r="B1955" t="s">
        <v>2034</v>
      </c>
      <c r="C1955" t="s">
        <v>2033</v>
      </c>
      <c r="D1955">
        <v>92</v>
      </c>
      <c r="E1955">
        <v>2083</v>
      </c>
      <c r="F1955">
        <f t="shared" si="30"/>
        <v>4</v>
      </c>
      <c r="G1955" t="str">
        <f>STANDINGS_W[[#This Row],[League]]&amp;STANDINGS_W[[#This Row],[Team]]</f>
        <v>$150 Draft Champions Jan 17 1:00 pm Lg.3597Fido's Bowl</v>
      </c>
    </row>
    <row r="1956" spans="1:7" x14ac:dyDescent="0.25">
      <c r="A1956">
        <v>1019</v>
      </c>
      <c r="B1956" t="s">
        <v>424</v>
      </c>
      <c r="C1956" t="s">
        <v>2033</v>
      </c>
      <c r="D1956">
        <v>90</v>
      </c>
      <c r="E1956">
        <v>1929</v>
      </c>
      <c r="F1956">
        <f t="shared" si="30"/>
        <v>5</v>
      </c>
      <c r="G1956" t="str">
        <f>STANDINGS_W[[#This Row],[League]]&amp;STANDINGS_W[[#This Row],[Team]]</f>
        <v>$150 Draft Champions Jan 17 1:00 pm Lg.3597Thing 4</v>
      </c>
    </row>
    <row r="1957" spans="1:7" x14ac:dyDescent="0.25">
      <c r="A1957">
        <v>1161</v>
      </c>
      <c r="B1957" t="s">
        <v>1235</v>
      </c>
      <c r="C1957" t="s">
        <v>2033</v>
      </c>
      <c r="D1957">
        <v>88</v>
      </c>
      <c r="E1957">
        <v>1779.5</v>
      </c>
      <c r="F1957">
        <f t="shared" si="30"/>
        <v>6</v>
      </c>
      <c r="G1957" t="str">
        <f>STANDINGS_W[[#This Row],[League]]&amp;STANDINGS_W[[#This Row],[Team]]</f>
        <v>$150 Draft Champions Jan 17 1:00 pm Lg.3597Team mitseff</v>
      </c>
    </row>
    <row r="1958" spans="1:7" x14ac:dyDescent="0.25">
      <c r="A1958">
        <v>1702</v>
      </c>
      <c r="B1958" t="s">
        <v>584</v>
      </c>
      <c r="C1958" t="s">
        <v>2033</v>
      </c>
      <c r="D1958">
        <v>82</v>
      </c>
      <c r="E1958">
        <v>1233</v>
      </c>
      <c r="F1958">
        <f t="shared" si="30"/>
        <v>7</v>
      </c>
      <c r="G1958" t="str">
        <f>STANDINGS_W[[#This Row],[League]]&amp;STANDINGS_W[[#This Row],[Team]]</f>
        <v>$150 Draft Champions Jan 17 1:00 pm Lg.3597Team Hughes</v>
      </c>
    </row>
    <row r="1959" spans="1:7" x14ac:dyDescent="0.25">
      <c r="A1959">
        <v>1817</v>
      </c>
      <c r="B1959" t="s">
        <v>2042</v>
      </c>
      <c r="C1959" t="s">
        <v>2033</v>
      </c>
      <c r="D1959">
        <v>80</v>
      </c>
      <c r="E1959">
        <v>1063.5</v>
      </c>
      <c r="F1959">
        <f t="shared" si="30"/>
        <v>8</v>
      </c>
      <c r="G1959" t="str">
        <f>STANDINGS_W[[#This Row],[League]]&amp;STANDINGS_W[[#This Row],[Team]]</f>
        <v>$150 Draft Champions Jan 17 1:00 pm Lg.3597Der'Weiter'schnitzel</v>
      </c>
    </row>
    <row r="1960" spans="1:7" x14ac:dyDescent="0.25">
      <c r="A1960">
        <v>1925</v>
      </c>
      <c r="B1960" t="s">
        <v>19</v>
      </c>
      <c r="C1960" t="s">
        <v>2033</v>
      </c>
      <c r="D1960">
        <v>79</v>
      </c>
      <c r="E1960">
        <v>980.5</v>
      </c>
      <c r="F1960">
        <f t="shared" si="30"/>
        <v>9</v>
      </c>
      <c r="G1960" t="str">
        <f>STANDINGS_W[[#This Row],[League]]&amp;STANDINGS_W[[#This Row],[Team]]</f>
        <v>$150 Draft Champions Jan 17 1:00 pm Lg.3597One Eyed Jack</v>
      </c>
    </row>
    <row r="1961" spans="1:7" x14ac:dyDescent="0.25">
      <c r="A1961">
        <v>1978</v>
      </c>
      <c r="B1961" t="s">
        <v>2040</v>
      </c>
      <c r="C1961" t="s">
        <v>2033</v>
      </c>
      <c r="D1961">
        <v>78</v>
      </c>
      <c r="E1961">
        <v>907.5</v>
      </c>
      <c r="F1961">
        <f t="shared" si="30"/>
        <v>10</v>
      </c>
      <c r="G1961" t="str">
        <f>STANDINGS_W[[#This Row],[League]]&amp;STANDINGS_W[[#This Row],[Team]]</f>
        <v>$150 Draft Champions Jan 17 1:00 pm Lg.3597Cuban Baserunning</v>
      </c>
    </row>
    <row r="1962" spans="1:7" x14ac:dyDescent="0.25">
      <c r="A1962">
        <v>2007</v>
      </c>
      <c r="B1962" t="s">
        <v>2039</v>
      </c>
      <c r="C1962" t="s">
        <v>2033</v>
      </c>
      <c r="D1962">
        <v>78</v>
      </c>
      <c r="E1962">
        <v>907.5</v>
      </c>
      <c r="F1962">
        <f t="shared" si="30"/>
        <v>11</v>
      </c>
      <c r="G1962" t="str">
        <f>STANDINGS_W[[#This Row],[League]]&amp;STANDINGS_W[[#This Row],[Team]]</f>
        <v>$150 Draft Champions Jan 17 1:00 pm Lg.3597Premie</v>
      </c>
    </row>
    <row r="1963" spans="1:7" x14ac:dyDescent="0.25">
      <c r="A1963">
        <v>2041</v>
      </c>
      <c r="B1963" t="s">
        <v>2036</v>
      </c>
      <c r="C1963" t="s">
        <v>2033</v>
      </c>
      <c r="D1963">
        <v>77</v>
      </c>
      <c r="E1963">
        <v>836</v>
      </c>
      <c r="F1963">
        <f t="shared" si="30"/>
        <v>12</v>
      </c>
      <c r="G1963" t="str">
        <f>STANDINGS_W[[#This Row],[League]]&amp;STANDINGS_W[[#This Row],[Team]]</f>
        <v>$150 Draft Champions Jan 17 1:00 pm Lg.3597BALL FOUR</v>
      </c>
    </row>
    <row r="1964" spans="1:7" x14ac:dyDescent="0.25">
      <c r="A1964">
        <v>2144</v>
      </c>
      <c r="B1964" t="s">
        <v>2041</v>
      </c>
      <c r="C1964" t="s">
        <v>2033</v>
      </c>
      <c r="D1964">
        <v>76</v>
      </c>
      <c r="E1964">
        <v>755.5</v>
      </c>
      <c r="F1964">
        <f t="shared" si="30"/>
        <v>13</v>
      </c>
      <c r="G1964" t="str">
        <f>STANDINGS_W[[#This Row],[League]]&amp;STANDINGS_W[[#This Row],[Team]]</f>
        <v>$150 Draft Champions Jan 17 1:00 pm Lg.3597Jobu's Heroes #2</v>
      </c>
    </row>
    <row r="1965" spans="1:7" x14ac:dyDescent="0.25">
      <c r="A1965">
        <v>2279</v>
      </c>
      <c r="B1965" t="s">
        <v>2037</v>
      </c>
      <c r="C1965" t="s">
        <v>2033</v>
      </c>
      <c r="D1965">
        <v>74</v>
      </c>
      <c r="E1965">
        <v>621</v>
      </c>
      <c r="F1965">
        <f t="shared" si="30"/>
        <v>14</v>
      </c>
      <c r="G1965" t="str">
        <f>STANDINGS_W[[#This Row],[League]]&amp;STANDINGS_W[[#This Row],[Team]]</f>
        <v>$150 Draft Champions Jan 17 1:00 pm Lg.3597High Voltage II</v>
      </c>
    </row>
    <row r="1966" spans="1:7" x14ac:dyDescent="0.25">
      <c r="A1966">
        <v>2736</v>
      </c>
      <c r="B1966" t="s">
        <v>154</v>
      </c>
      <c r="C1966" t="s">
        <v>2033</v>
      </c>
      <c r="D1966">
        <v>62</v>
      </c>
      <c r="E1966">
        <v>166</v>
      </c>
      <c r="F1966">
        <f t="shared" si="30"/>
        <v>15</v>
      </c>
      <c r="G1966" t="str">
        <f>STANDINGS_W[[#This Row],[League]]&amp;STANDINGS_W[[#This Row],[Team]]</f>
        <v>$150 Draft Champions Jan 17 1:00 pm Lg.3597GLG20s</v>
      </c>
    </row>
    <row r="1967" spans="1:7" x14ac:dyDescent="0.25">
      <c r="A1967">
        <v>243</v>
      </c>
      <c r="B1967" t="s">
        <v>2051</v>
      </c>
      <c r="C1967" t="s">
        <v>2043</v>
      </c>
      <c r="D1967">
        <v>103</v>
      </c>
      <c r="E1967">
        <v>2678</v>
      </c>
      <c r="F1967">
        <f t="shared" si="30"/>
        <v>1</v>
      </c>
      <c r="G1967" t="str">
        <f>STANDINGS_W[[#This Row],[League]]&amp;STANDINGS_W[[#This Row],[Team]]</f>
        <v>$150 Draft Champions Jan 18 1:00 pm Lg.3598The Powers of Painwright</v>
      </c>
    </row>
    <row r="1968" spans="1:7" x14ac:dyDescent="0.25">
      <c r="A1968">
        <v>569</v>
      </c>
      <c r="B1968" t="s">
        <v>402</v>
      </c>
      <c r="C1968" t="s">
        <v>2043</v>
      </c>
      <c r="D1968">
        <v>96</v>
      </c>
      <c r="E1968">
        <v>2358</v>
      </c>
      <c r="F1968">
        <f t="shared" si="30"/>
        <v>2</v>
      </c>
      <c r="G1968" t="str">
        <f>STANDINGS_W[[#This Row],[League]]&amp;STANDINGS_W[[#This Row],[Team]]</f>
        <v>$150 Draft Champions Jan 18 1:00 pm Lg.3598Team Leonard</v>
      </c>
    </row>
    <row r="1969" spans="1:7" x14ac:dyDescent="0.25">
      <c r="A1969">
        <v>748</v>
      </c>
      <c r="B1969" t="s">
        <v>17</v>
      </c>
      <c r="C1969" t="s">
        <v>2043</v>
      </c>
      <c r="D1969">
        <v>93</v>
      </c>
      <c r="E1969">
        <v>2164.5</v>
      </c>
      <c r="F1969">
        <f t="shared" si="30"/>
        <v>3</v>
      </c>
      <c r="G1969" t="str">
        <f>STANDINGS_W[[#This Row],[League]]&amp;STANDINGS_W[[#This Row],[Team]]</f>
        <v>$150 Draft Champions Jan 18 1:00 pm Lg.3598Millertime</v>
      </c>
    </row>
    <row r="1970" spans="1:7" x14ac:dyDescent="0.25">
      <c r="A1970">
        <v>792</v>
      </c>
      <c r="B1970" t="s">
        <v>2045</v>
      </c>
      <c r="C1970" t="s">
        <v>2043</v>
      </c>
      <c r="D1970">
        <v>92</v>
      </c>
      <c r="E1970">
        <v>2083</v>
      </c>
      <c r="F1970">
        <f t="shared" si="30"/>
        <v>4</v>
      </c>
      <c r="G1970" t="str">
        <f>STANDINGS_W[[#This Row],[League]]&amp;STANDINGS_W[[#This Row],[Team]]</f>
        <v>$150 Draft Champions Jan 18 1:00 pm Lg.3598Bartolo Colon's Fitbit 2</v>
      </c>
    </row>
    <row r="1971" spans="1:7" x14ac:dyDescent="0.25">
      <c r="A1971">
        <v>877</v>
      </c>
      <c r="B1971" t="s">
        <v>2049</v>
      </c>
      <c r="C1971" t="s">
        <v>2043</v>
      </c>
      <c r="D1971">
        <v>91</v>
      </c>
      <c r="E1971">
        <v>2007.5</v>
      </c>
      <c r="F1971">
        <f t="shared" si="30"/>
        <v>5</v>
      </c>
      <c r="G1971" t="str">
        <f>STANDINGS_W[[#This Row],[League]]&amp;STANDINGS_W[[#This Row],[Team]]</f>
        <v>$150 Draft Champions Jan 18 1:00 pm Lg.3598Brotato Chip</v>
      </c>
    </row>
    <row r="1972" spans="1:7" x14ac:dyDescent="0.25">
      <c r="A1972">
        <v>924</v>
      </c>
      <c r="B1972" t="s">
        <v>286</v>
      </c>
      <c r="C1972" t="s">
        <v>2043</v>
      </c>
      <c r="D1972">
        <v>91</v>
      </c>
      <c r="E1972">
        <v>2007.5</v>
      </c>
      <c r="F1972">
        <f t="shared" si="30"/>
        <v>6</v>
      </c>
      <c r="G1972" t="str">
        <f>STANDINGS_W[[#This Row],[League]]&amp;STANDINGS_W[[#This Row],[Team]]</f>
        <v>$150 Draft Champions Jan 18 1:00 pm Lg.3598Team Williams</v>
      </c>
    </row>
    <row r="1973" spans="1:7" x14ac:dyDescent="0.25">
      <c r="A1973">
        <v>935</v>
      </c>
      <c r="B1973" t="s">
        <v>2044</v>
      </c>
      <c r="C1973" t="s">
        <v>2043</v>
      </c>
      <c r="D1973">
        <v>91</v>
      </c>
      <c r="E1973">
        <v>2007.5</v>
      </c>
      <c r="F1973">
        <f t="shared" si="30"/>
        <v>7</v>
      </c>
      <c r="G1973" t="str">
        <f>STANDINGS_W[[#This Row],[League]]&amp;STANDINGS_W[[#This Row],[Team]]</f>
        <v>$150 Draft Champions Jan 18 1:00 pm Lg.3598You Know What I Mean</v>
      </c>
    </row>
    <row r="1974" spans="1:7" x14ac:dyDescent="0.25">
      <c r="A1974">
        <v>1020</v>
      </c>
      <c r="B1974" t="s">
        <v>73</v>
      </c>
      <c r="C1974" t="s">
        <v>2043</v>
      </c>
      <c r="D1974">
        <v>90</v>
      </c>
      <c r="E1974">
        <v>1929</v>
      </c>
      <c r="F1974">
        <f t="shared" si="30"/>
        <v>8</v>
      </c>
      <c r="G1974" t="str">
        <f>STANDINGS_W[[#This Row],[League]]&amp;STANDINGS_W[[#This Row],[Team]]</f>
        <v>$150 Draft Champions Jan 18 1:00 pm Lg.3598Triple A</v>
      </c>
    </row>
    <row r="1975" spans="1:7" x14ac:dyDescent="0.25">
      <c r="A1975">
        <v>1418</v>
      </c>
      <c r="B1975" t="s">
        <v>2052</v>
      </c>
      <c r="C1975" t="s">
        <v>2043</v>
      </c>
      <c r="D1975">
        <v>85</v>
      </c>
      <c r="E1975">
        <v>1503.5</v>
      </c>
      <c r="F1975">
        <f t="shared" si="30"/>
        <v>9</v>
      </c>
      <c r="G1975" t="str">
        <f>STANDINGS_W[[#This Row],[League]]&amp;STANDINGS_W[[#This Row],[Team]]</f>
        <v>$150 Draft Champions Jan 18 1:00 pm Lg.3598SpinningSeams8</v>
      </c>
    </row>
    <row r="1976" spans="1:7" x14ac:dyDescent="0.25">
      <c r="A1976">
        <v>1544</v>
      </c>
      <c r="B1976" t="s">
        <v>389</v>
      </c>
      <c r="C1976" t="s">
        <v>2043</v>
      </c>
      <c r="D1976">
        <v>84</v>
      </c>
      <c r="E1976">
        <v>1408.5</v>
      </c>
      <c r="F1976">
        <f t="shared" si="30"/>
        <v>10</v>
      </c>
      <c r="G1976" t="str">
        <f>STANDINGS_W[[#This Row],[League]]&amp;STANDINGS_W[[#This Row],[Team]]</f>
        <v>$150 Draft Champions Jan 18 1:00 pm Lg.3598smackers III</v>
      </c>
    </row>
    <row r="1977" spans="1:7" x14ac:dyDescent="0.25">
      <c r="A1977">
        <v>1683</v>
      </c>
      <c r="B1977" t="s">
        <v>2050</v>
      </c>
      <c r="C1977" t="s">
        <v>2043</v>
      </c>
      <c r="D1977">
        <v>82</v>
      </c>
      <c r="E1977">
        <v>1233</v>
      </c>
      <c r="F1977">
        <f t="shared" si="30"/>
        <v>11</v>
      </c>
      <c r="G1977" t="str">
        <f>STANDINGS_W[[#This Row],[League]]&amp;STANDINGS_W[[#This Row],[Team]]</f>
        <v>$150 Draft Champions Jan 18 1:00 pm Lg.3598RAIN DELAY</v>
      </c>
    </row>
    <row r="1978" spans="1:7" x14ac:dyDescent="0.25">
      <c r="A1978">
        <v>2374</v>
      </c>
      <c r="B1978" t="s">
        <v>2047</v>
      </c>
      <c r="C1978" t="s">
        <v>2043</v>
      </c>
      <c r="D1978">
        <v>72</v>
      </c>
      <c r="E1978">
        <v>532</v>
      </c>
      <c r="F1978">
        <f t="shared" si="30"/>
        <v>12</v>
      </c>
      <c r="G1978" t="str">
        <f>STANDINGS_W[[#This Row],[League]]&amp;STANDINGS_W[[#This Row],[Team]]</f>
        <v>$150 Draft Champions Jan 18 1:00 pm Lg.3598Muscles Marinara</v>
      </c>
    </row>
    <row r="1979" spans="1:7" x14ac:dyDescent="0.25">
      <c r="A1979">
        <v>2412</v>
      </c>
      <c r="B1979" t="s">
        <v>470</v>
      </c>
      <c r="C1979" t="s">
        <v>2043</v>
      </c>
      <c r="D1979">
        <v>71</v>
      </c>
      <c r="E1979">
        <v>483</v>
      </c>
      <c r="F1979">
        <f t="shared" si="30"/>
        <v>13</v>
      </c>
      <c r="G1979" t="str">
        <f>STANDINGS_W[[#This Row],[League]]&amp;STANDINGS_W[[#This Row],[Team]]</f>
        <v>$150 Draft Champions Jan 18 1:00 pm Lg.3598Brickdust</v>
      </c>
    </row>
    <row r="1980" spans="1:7" x14ac:dyDescent="0.25">
      <c r="A1980">
        <v>2501</v>
      </c>
      <c r="B1980" t="s">
        <v>2046</v>
      </c>
      <c r="C1980" t="s">
        <v>2043</v>
      </c>
      <c r="D1980">
        <v>69</v>
      </c>
      <c r="E1980">
        <v>398.5</v>
      </c>
      <c r="F1980">
        <f t="shared" si="30"/>
        <v>14</v>
      </c>
      <c r="G1980" t="str">
        <f>STANDINGS_W[[#This Row],[League]]&amp;STANDINGS_W[[#This Row],[Team]]</f>
        <v>$150 Draft Champions Jan 18 1:00 pm Lg.3598Forever Draft 3</v>
      </c>
    </row>
    <row r="1981" spans="1:7" x14ac:dyDescent="0.25">
      <c r="A1981">
        <v>2586</v>
      </c>
      <c r="B1981" t="s">
        <v>2048</v>
      </c>
      <c r="C1981" t="s">
        <v>2043</v>
      </c>
      <c r="D1981">
        <v>67</v>
      </c>
      <c r="E1981">
        <v>321.5</v>
      </c>
      <c r="F1981">
        <f t="shared" si="30"/>
        <v>15</v>
      </c>
      <c r="G1981" t="str">
        <f>STANDINGS_W[[#This Row],[League]]&amp;STANDINGS_W[[#This Row],[Team]]</f>
        <v>$150 Draft Champions Jan 18 1:00 pm Lg.3598No Mercy I</v>
      </c>
    </row>
    <row r="1982" spans="1:7" x14ac:dyDescent="0.25">
      <c r="A1982">
        <v>89</v>
      </c>
      <c r="B1982" t="s">
        <v>329</v>
      </c>
      <c r="C1982" t="s">
        <v>2054</v>
      </c>
      <c r="D1982">
        <v>110</v>
      </c>
      <c r="E1982">
        <v>2826.5</v>
      </c>
      <c r="F1982">
        <f t="shared" si="30"/>
        <v>1</v>
      </c>
      <c r="G1982" t="str">
        <f>STANDINGS_W[[#This Row],[League]]&amp;STANDINGS_W[[#This Row],[Team]]</f>
        <v>$150 Draft Champions Jan 19 1:00 pm Lg.3599Team Selvaggio</v>
      </c>
    </row>
    <row r="1983" spans="1:7" x14ac:dyDescent="0.25">
      <c r="A1983">
        <v>480</v>
      </c>
      <c r="B1983" t="s">
        <v>233</v>
      </c>
      <c r="C1983" t="s">
        <v>2054</v>
      </c>
      <c r="D1983">
        <v>97</v>
      </c>
      <c r="E1983">
        <v>2416.5</v>
      </c>
      <c r="F1983">
        <f t="shared" si="30"/>
        <v>2</v>
      </c>
      <c r="G1983" t="str">
        <f>STANDINGS_W[[#This Row],[League]]&amp;STANDINGS_W[[#This Row],[Team]]</f>
        <v>$150 Draft Champions Jan 19 1:00 pm Lg.3599Calgary Cannons v1</v>
      </c>
    </row>
    <row r="1984" spans="1:7" x14ac:dyDescent="0.25">
      <c r="A1984">
        <v>803</v>
      </c>
      <c r="B1984" t="s">
        <v>490</v>
      </c>
      <c r="C1984" t="s">
        <v>2054</v>
      </c>
      <c r="D1984">
        <v>92</v>
      </c>
      <c r="E1984">
        <v>2083</v>
      </c>
      <c r="F1984">
        <f t="shared" si="30"/>
        <v>3</v>
      </c>
      <c r="G1984" t="str">
        <f>STANDINGS_W[[#This Row],[League]]&amp;STANDINGS_W[[#This Row],[Team]]</f>
        <v>$150 Draft Champions Jan 19 1:00 pm Lg.3599Fox Force Five</v>
      </c>
    </row>
    <row r="1985" spans="1:7" x14ac:dyDescent="0.25">
      <c r="A1985">
        <v>871</v>
      </c>
      <c r="B1985" t="s">
        <v>422</v>
      </c>
      <c r="C1985" t="s">
        <v>2054</v>
      </c>
      <c r="D1985">
        <v>91</v>
      </c>
      <c r="E1985">
        <v>2007.5</v>
      </c>
      <c r="F1985">
        <f t="shared" si="30"/>
        <v>4</v>
      </c>
      <c r="G1985" t="str">
        <f>STANDINGS_W[[#This Row],[League]]&amp;STANDINGS_W[[#This Row],[Team]]</f>
        <v>$150 Draft Champions Jan 19 1:00 pm Lg.3599Auburn Plainsman</v>
      </c>
    </row>
    <row r="1986" spans="1:7" x14ac:dyDescent="0.25">
      <c r="A1986">
        <v>881</v>
      </c>
      <c r="B1986" t="s">
        <v>2053</v>
      </c>
      <c r="C1986" t="s">
        <v>2054</v>
      </c>
      <c r="D1986">
        <v>91</v>
      </c>
      <c r="E1986">
        <v>2007.5</v>
      </c>
      <c r="F1986">
        <f t="shared" si="30"/>
        <v>5</v>
      </c>
      <c r="G1986" t="str">
        <f>STANDINGS_W[[#This Row],[League]]&amp;STANDINGS_W[[#This Row],[Team]]</f>
        <v>$150 Draft Champions Jan 19 1:00 pm Lg.3599DC Dogo 3</v>
      </c>
    </row>
    <row r="1987" spans="1:7" x14ac:dyDescent="0.25">
      <c r="A1987">
        <v>934</v>
      </c>
      <c r="B1987" t="s">
        <v>2056</v>
      </c>
      <c r="C1987" t="s">
        <v>2054</v>
      </c>
      <c r="D1987">
        <v>91</v>
      </c>
      <c r="E1987">
        <v>2007.5</v>
      </c>
      <c r="F1987">
        <f t="shared" ref="F1987:F2050" si="31">IF(C1987=C1986,F1986+1,1)</f>
        <v>6</v>
      </c>
      <c r="G1987" t="str">
        <f>STANDINGS_W[[#This Row],[League]]&amp;STANDINGS_W[[#This Row],[Team]]</f>
        <v>$150 Draft Champions Jan 19 1:00 pm Lg.3599We Are Familia</v>
      </c>
    </row>
    <row r="1988" spans="1:7" x14ac:dyDescent="0.25">
      <c r="A1988">
        <v>1044</v>
      </c>
      <c r="B1988" t="s">
        <v>2059</v>
      </c>
      <c r="C1988" t="s">
        <v>2054</v>
      </c>
      <c r="D1988">
        <v>89</v>
      </c>
      <c r="E1988">
        <v>1852.5</v>
      </c>
      <c r="F1988">
        <f t="shared" si="31"/>
        <v>7</v>
      </c>
      <c r="G1988" t="str">
        <f>STANDINGS_W[[#This Row],[League]]&amp;STANDINGS_W[[#This Row],[Team]]</f>
        <v>$150 Draft Champions Jan 19 1:00 pm Lg.3599Goldschmidter</v>
      </c>
    </row>
    <row r="1989" spans="1:7" x14ac:dyDescent="0.25">
      <c r="A1989">
        <v>1177</v>
      </c>
      <c r="B1989" t="s">
        <v>38</v>
      </c>
      <c r="C1989" t="s">
        <v>2054</v>
      </c>
      <c r="D1989">
        <v>87</v>
      </c>
      <c r="E1989">
        <v>1700.5</v>
      </c>
      <c r="F1989">
        <f t="shared" si="31"/>
        <v>8</v>
      </c>
      <c r="G1989" t="str">
        <f>STANDINGS_W[[#This Row],[League]]&amp;STANDINGS_W[[#This Row],[Team]]</f>
        <v>$150 Draft Champions Jan 19 1:00 pm Lg.3599Broken Arms</v>
      </c>
    </row>
    <row r="1990" spans="1:7" x14ac:dyDescent="0.25">
      <c r="A1990">
        <v>1295</v>
      </c>
      <c r="B1990" t="s">
        <v>2057</v>
      </c>
      <c r="C1990" t="s">
        <v>2054</v>
      </c>
      <c r="D1990">
        <v>86</v>
      </c>
      <c r="E1990">
        <v>1608</v>
      </c>
      <c r="F1990">
        <f t="shared" si="31"/>
        <v>9</v>
      </c>
      <c r="G1990" t="str">
        <f>STANDINGS_W[[#This Row],[League]]&amp;STANDINGS_W[[#This Row],[Team]]</f>
        <v>$150 Draft Champions Jan 19 1:00 pm Lg.3599Moz Boyz 12</v>
      </c>
    </row>
    <row r="1991" spans="1:7" x14ac:dyDescent="0.25">
      <c r="A1991">
        <v>1700</v>
      </c>
      <c r="B1991" t="s">
        <v>405</v>
      </c>
      <c r="C1991" t="s">
        <v>2054</v>
      </c>
      <c r="D1991">
        <v>82</v>
      </c>
      <c r="E1991">
        <v>1233</v>
      </c>
      <c r="F1991">
        <f t="shared" si="31"/>
        <v>10</v>
      </c>
      <c r="G1991" t="str">
        <f>STANDINGS_W[[#This Row],[League]]&amp;STANDINGS_W[[#This Row],[Team]]</f>
        <v>$150 Draft Champions Jan 19 1:00 pm Lg.3599Team Gates</v>
      </c>
    </row>
    <row r="1992" spans="1:7" x14ac:dyDescent="0.25">
      <c r="A1992">
        <v>1889</v>
      </c>
      <c r="B1992" t="s">
        <v>2055</v>
      </c>
      <c r="C1992" t="s">
        <v>2054</v>
      </c>
      <c r="D1992">
        <v>80</v>
      </c>
      <c r="E1992">
        <v>1063.5</v>
      </c>
      <c r="F1992">
        <f t="shared" si="31"/>
        <v>11</v>
      </c>
      <c r="G1992" t="str">
        <f>STANDINGS_W[[#This Row],[League]]&amp;STANDINGS_W[[#This Row],[Team]]</f>
        <v>$150 Draft Champions Jan 19 1:00 pm Lg.3599Yangervis Clevinger</v>
      </c>
    </row>
    <row r="1993" spans="1:7" x14ac:dyDescent="0.25">
      <c r="A1993">
        <v>2265</v>
      </c>
      <c r="B1993" t="s">
        <v>2061</v>
      </c>
      <c r="C1993" t="s">
        <v>2054</v>
      </c>
      <c r="D1993">
        <v>75</v>
      </c>
      <c r="E1993">
        <v>679</v>
      </c>
      <c r="F1993">
        <f t="shared" si="31"/>
        <v>12</v>
      </c>
      <c r="G1993" t="str">
        <f>STANDINGS_W[[#This Row],[League]]&amp;STANDINGS_W[[#This Row],[Team]]</f>
        <v>$150 Draft Champions Jan 19 1:00 pm Lg.3599zima.....</v>
      </c>
    </row>
    <row r="1994" spans="1:7" x14ac:dyDescent="0.25">
      <c r="A1994">
        <v>2567</v>
      </c>
      <c r="B1994" t="s">
        <v>1550</v>
      </c>
      <c r="C1994" t="s">
        <v>2054</v>
      </c>
      <c r="D1994">
        <v>68</v>
      </c>
      <c r="E1994">
        <v>358.5</v>
      </c>
      <c r="F1994">
        <f t="shared" si="31"/>
        <v>13</v>
      </c>
      <c r="G1994" t="str">
        <f>STANDINGS_W[[#This Row],[League]]&amp;STANDINGS_W[[#This Row],[Team]]</f>
        <v>$150 Draft Champions Jan 19 1:00 pm Lg.3599Wellington Blacks</v>
      </c>
    </row>
    <row r="1995" spans="1:7" x14ac:dyDescent="0.25">
      <c r="A1995">
        <v>2658</v>
      </c>
      <c r="B1995" t="s">
        <v>2060</v>
      </c>
      <c r="C1995" t="s">
        <v>2054</v>
      </c>
      <c r="D1995">
        <v>65</v>
      </c>
      <c r="E1995">
        <v>251.5</v>
      </c>
      <c r="F1995">
        <f t="shared" si="31"/>
        <v>14</v>
      </c>
      <c r="G1995" t="str">
        <f>STANDINGS_W[[#This Row],[League]]&amp;STANDINGS_W[[#This Row],[Team]]</f>
        <v>$150 Draft Champions Jan 19 1:00 pm Lg.3599Profloop3</v>
      </c>
    </row>
    <row r="1996" spans="1:7" x14ac:dyDescent="0.25">
      <c r="A1996">
        <v>2717</v>
      </c>
      <c r="B1996" t="s">
        <v>2058</v>
      </c>
      <c r="C1996" t="s">
        <v>2054</v>
      </c>
      <c r="D1996">
        <v>63</v>
      </c>
      <c r="E1996">
        <v>193</v>
      </c>
      <c r="F1996">
        <f t="shared" si="31"/>
        <v>15</v>
      </c>
      <c r="G1996" t="str">
        <f>STANDINGS_W[[#This Row],[League]]&amp;STANDINGS_W[[#This Row],[Team]]</f>
        <v>$150 Draft Champions Jan 19 1:00 pm Lg.3599Strohs before Hoes</v>
      </c>
    </row>
    <row r="1997" spans="1:7" x14ac:dyDescent="0.25">
      <c r="A1997">
        <v>128</v>
      </c>
      <c r="B1997" t="s">
        <v>461</v>
      </c>
      <c r="C1997" t="s">
        <v>2063</v>
      </c>
      <c r="D1997">
        <v>107</v>
      </c>
      <c r="E1997">
        <v>2775.5</v>
      </c>
      <c r="F1997">
        <f t="shared" si="31"/>
        <v>1</v>
      </c>
      <c r="G1997" t="str">
        <f>STANDINGS_W[[#This Row],[League]]&amp;STANDINGS_W[[#This Row],[Team]]</f>
        <v>$150 Draft Champions Jan 19 1:00 pm Lg.3600Evil Empire</v>
      </c>
    </row>
    <row r="1998" spans="1:7" x14ac:dyDescent="0.25">
      <c r="A1998">
        <v>190</v>
      </c>
      <c r="B1998" t="s">
        <v>2073</v>
      </c>
      <c r="C1998" t="s">
        <v>2063</v>
      </c>
      <c r="D1998">
        <v>105</v>
      </c>
      <c r="E1998">
        <v>2728.5</v>
      </c>
      <c r="F1998">
        <f t="shared" si="31"/>
        <v>2</v>
      </c>
      <c r="G1998" t="str">
        <f>STANDINGS_W[[#This Row],[League]]&amp;STANDINGS_W[[#This Row],[Team]]</f>
        <v>$150 Draft Champions Jan 19 1:00 pm Lg.3600Team Bankus</v>
      </c>
    </row>
    <row r="1999" spans="1:7" x14ac:dyDescent="0.25">
      <c r="A1999">
        <v>369</v>
      </c>
      <c r="B1999" t="s">
        <v>2064</v>
      </c>
      <c r="C1999" t="s">
        <v>2063</v>
      </c>
      <c r="D1999">
        <v>99</v>
      </c>
      <c r="E1999">
        <v>2518.5</v>
      </c>
      <c r="F1999">
        <f t="shared" si="31"/>
        <v>3</v>
      </c>
      <c r="G1999" t="str">
        <f>STANDINGS_W[[#This Row],[League]]&amp;STANDINGS_W[[#This Row],[Team]]</f>
        <v>$150 Draft Champions Jan 19 1:00 pm Lg.3600Aubrey Huff's Comeback</v>
      </c>
    </row>
    <row r="2000" spans="1:7" x14ac:dyDescent="0.25">
      <c r="A2000">
        <v>512</v>
      </c>
      <c r="B2000" t="s">
        <v>2066</v>
      </c>
      <c r="C2000" t="s">
        <v>2063</v>
      </c>
      <c r="D2000">
        <v>97</v>
      </c>
      <c r="E2000">
        <v>2416.5</v>
      </c>
      <c r="F2000">
        <f t="shared" si="31"/>
        <v>4</v>
      </c>
      <c r="G2000" t="str">
        <f>STANDINGS_W[[#This Row],[League]]&amp;STANDINGS_W[[#This Row],[Team]]</f>
        <v>$150 Draft Champions Jan 19 1:00 pm Lg.3600The Bryce is Right</v>
      </c>
    </row>
    <row r="2001" spans="1:7" x14ac:dyDescent="0.25">
      <c r="A2001">
        <v>641</v>
      </c>
      <c r="B2001" t="s">
        <v>2070</v>
      </c>
      <c r="C2001" t="s">
        <v>2063</v>
      </c>
      <c r="D2001">
        <v>94</v>
      </c>
      <c r="E2001">
        <v>2239.5</v>
      </c>
      <c r="F2001">
        <f t="shared" si="31"/>
        <v>5</v>
      </c>
      <c r="G2001" t="str">
        <f>STANDINGS_W[[#This Row],[League]]&amp;STANDINGS_W[[#This Row],[Team]]</f>
        <v>$150 Draft Champions Jan 19 1:00 pm Lg.3600Bama 2</v>
      </c>
    </row>
    <row r="2002" spans="1:7" x14ac:dyDescent="0.25">
      <c r="A2002">
        <v>721</v>
      </c>
      <c r="B2002" t="s">
        <v>2071</v>
      </c>
      <c r="C2002" t="s">
        <v>2063</v>
      </c>
      <c r="D2002">
        <v>93</v>
      </c>
      <c r="E2002">
        <v>2164.5</v>
      </c>
      <c r="F2002">
        <f t="shared" si="31"/>
        <v>6</v>
      </c>
      <c r="G2002" t="str">
        <f>STANDINGS_W[[#This Row],[League]]&amp;STANDINGS_W[[#This Row],[Team]]</f>
        <v>$150 Draft Champions Jan 19 1:00 pm Lg.3600Chico Lind's Hermanos - DC 42</v>
      </c>
    </row>
    <row r="2003" spans="1:7" x14ac:dyDescent="0.25">
      <c r="A2003">
        <v>875</v>
      </c>
      <c r="B2003" t="s">
        <v>2068</v>
      </c>
      <c r="C2003" t="s">
        <v>2063</v>
      </c>
      <c r="D2003">
        <v>91</v>
      </c>
      <c r="E2003">
        <v>2007.5</v>
      </c>
      <c r="F2003">
        <f t="shared" si="31"/>
        <v>7</v>
      </c>
      <c r="G2003" t="str">
        <f>STANDINGS_W[[#This Row],[League]]&amp;STANDINGS_W[[#This Row],[Team]]</f>
        <v>$150 Draft Champions Jan 19 1:00 pm Lg.3600Bingo Wings</v>
      </c>
    </row>
    <row r="2004" spans="1:7" x14ac:dyDescent="0.25">
      <c r="A2004">
        <v>1694</v>
      </c>
      <c r="B2004" t="s">
        <v>2065</v>
      </c>
      <c r="C2004" t="s">
        <v>2063</v>
      </c>
      <c r="D2004">
        <v>82</v>
      </c>
      <c r="E2004">
        <v>1233</v>
      </c>
      <c r="F2004">
        <f t="shared" si="31"/>
        <v>8</v>
      </c>
      <c r="G2004" t="str">
        <f>STANDINGS_W[[#This Row],[League]]&amp;STANDINGS_W[[#This Row],[Team]]</f>
        <v>$150 Draft Champions Jan 19 1:00 pm Lg.3600TROUTSTANDING</v>
      </c>
    </row>
    <row r="2005" spans="1:7" x14ac:dyDescent="0.25">
      <c r="A2005">
        <v>1732</v>
      </c>
      <c r="B2005" t="s">
        <v>70</v>
      </c>
      <c r="C2005" t="s">
        <v>2063</v>
      </c>
      <c r="D2005">
        <v>81</v>
      </c>
      <c r="E2005">
        <v>1147.5</v>
      </c>
      <c r="F2005">
        <f t="shared" si="31"/>
        <v>9</v>
      </c>
      <c r="G2005" t="str">
        <f>STANDINGS_W[[#This Row],[League]]&amp;STANDINGS_W[[#This Row],[Team]]</f>
        <v>$150 Draft Champions Jan 19 1:00 pm Lg.3600Captain Crunch 3</v>
      </c>
    </row>
    <row r="2006" spans="1:7" x14ac:dyDescent="0.25">
      <c r="A2006">
        <v>1935</v>
      </c>
      <c r="B2006" t="s">
        <v>2067</v>
      </c>
      <c r="C2006" t="s">
        <v>2063</v>
      </c>
      <c r="D2006">
        <v>79</v>
      </c>
      <c r="E2006">
        <v>980.5</v>
      </c>
      <c r="F2006">
        <f t="shared" si="31"/>
        <v>10</v>
      </c>
      <c r="G2006" t="str">
        <f>STANDINGS_W[[#This Row],[League]]&amp;STANDINGS_W[[#This Row],[Team]]</f>
        <v>$150 Draft Champions Jan 19 1:00 pm Lg.3600Simultaneous</v>
      </c>
    </row>
    <row r="2007" spans="1:7" x14ac:dyDescent="0.25">
      <c r="A2007">
        <v>2608</v>
      </c>
      <c r="B2007" t="s">
        <v>2072</v>
      </c>
      <c r="C2007" t="s">
        <v>2063</v>
      </c>
      <c r="D2007">
        <v>66</v>
      </c>
      <c r="E2007">
        <v>285.5</v>
      </c>
      <c r="F2007">
        <f t="shared" si="31"/>
        <v>11</v>
      </c>
      <c r="G2007" t="str">
        <f>STANDINGS_W[[#This Row],[League]]&amp;STANDINGS_W[[#This Row],[Team]]</f>
        <v>$150 Draft Champions Jan 19 1:00 pm Lg.3600Bautista Bomb</v>
      </c>
    </row>
    <row r="2008" spans="1:7" x14ac:dyDescent="0.25">
      <c r="A2008">
        <v>2636</v>
      </c>
      <c r="B2008" t="s">
        <v>271</v>
      </c>
      <c r="C2008" t="s">
        <v>2063</v>
      </c>
      <c r="D2008">
        <v>66</v>
      </c>
      <c r="E2008">
        <v>285.5</v>
      </c>
      <c r="F2008">
        <f t="shared" si="31"/>
        <v>12</v>
      </c>
      <c r="G2008" t="str">
        <f>STANDINGS_W[[#This Row],[League]]&amp;STANDINGS_W[[#This Row],[Team]]</f>
        <v>$150 Draft Champions Jan 19 1:00 pm Lg.3600Team brace</v>
      </c>
    </row>
    <row r="2009" spans="1:7" x14ac:dyDescent="0.25">
      <c r="A2009">
        <v>2665</v>
      </c>
      <c r="B2009" t="s">
        <v>508</v>
      </c>
      <c r="C2009" t="s">
        <v>2063</v>
      </c>
      <c r="D2009">
        <v>65</v>
      </c>
      <c r="E2009">
        <v>251.5</v>
      </c>
      <c r="F2009">
        <f t="shared" si="31"/>
        <v>13</v>
      </c>
      <c r="G2009" t="str">
        <f>STANDINGS_W[[#This Row],[League]]&amp;STANDINGS_W[[#This Row],[Team]]</f>
        <v>$150 Draft Champions Jan 19 1:00 pm Lg.3600Team Robinson</v>
      </c>
    </row>
    <row r="2010" spans="1:7" x14ac:dyDescent="0.25">
      <c r="A2010">
        <v>2795</v>
      </c>
      <c r="B2010" t="s">
        <v>2069</v>
      </c>
      <c r="C2010" t="s">
        <v>2063</v>
      </c>
      <c r="D2010">
        <v>60</v>
      </c>
      <c r="E2010">
        <v>119.5</v>
      </c>
      <c r="F2010">
        <f t="shared" si="31"/>
        <v>14</v>
      </c>
      <c r="G2010" t="str">
        <f>STANDINGS_W[[#This Row],[League]]&amp;STANDINGS_W[[#This Row],[Team]]</f>
        <v>$150 Draft Champions Jan 19 1:00 pm Lg.3600Team Berceau</v>
      </c>
    </row>
    <row r="2011" spans="1:7" x14ac:dyDescent="0.25">
      <c r="A2011">
        <v>2842</v>
      </c>
      <c r="B2011" t="s">
        <v>2062</v>
      </c>
      <c r="C2011" t="s">
        <v>2063</v>
      </c>
      <c r="D2011">
        <v>57</v>
      </c>
      <c r="E2011">
        <v>74</v>
      </c>
      <c r="F2011">
        <f t="shared" si="31"/>
        <v>15</v>
      </c>
      <c r="G2011" t="str">
        <f>STANDINGS_W[[#This Row],[League]]&amp;STANDINGS_W[[#This Row],[Team]]</f>
        <v>$150 Draft Champions Jan 19 1:00 pm Lg.3600The Hitter Formerly Known as Mike</v>
      </c>
    </row>
    <row r="2012" spans="1:7" x14ac:dyDescent="0.25">
      <c r="A2012">
        <v>67</v>
      </c>
      <c r="B2012" t="s">
        <v>2076</v>
      </c>
      <c r="C2012" t="s">
        <v>2074</v>
      </c>
      <c r="D2012">
        <v>112</v>
      </c>
      <c r="E2012">
        <v>2847</v>
      </c>
      <c r="F2012">
        <f t="shared" si="31"/>
        <v>1</v>
      </c>
      <c r="G2012" t="str">
        <f>STANDINGS_W[[#This Row],[League]]&amp;STANDINGS_W[[#This Row],[Team]]</f>
        <v>$150 Draft Champions Jan 20 1:00 pm Lg.3609ShowtimeDC43</v>
      </c>
    </row>
    <row r="2013" spans="1:7" x14ac:dyDescent="0.25">
      <c r="A2013">
        <v>83</v>
      </c>
      <c r="B2013" t="s">
        <v>2078</v>
      </c>
      <c r="C2013" t="s">
        <v>2074</v>
      </c>
      <c r="D2013">
        <v>110</v>
      </c>
      <c r="E2013">
        <v>2826.5</v>
      </c>
      <c r="F2013">
        <f t="shared" si="31"/>
        <v>2</v>
      </c>
      <c r="G2013" t="str">
        <f>STANDINGS_W[[#This Row],[League]]&amp;STANDINGS_W[[#This Row],[Team]]</f>
        <v>$150 Draft Champions Jan 20 1:00 pm Lg.3609Iron Pigs</v>
      </c>
    </row>
    <row r="2014" spans="1:7" x14ac:dyDescent="0.25">
      <c r="A2014">
        <v>194</v>
      </c>
      <c r="B2014" t="s">
        <v>2081</v>
      </c>
      <c r="C2014" t="s">
        <v>2074</v>
      </c>
      <c r="D2014">
        <v>104</v>
      </c>
      <c r="E2014">
        <v>2705.5</v>
      </c>
      <c r="F2014">
        <f t="shared" si="31"/>
        <v>3</v>
      </c>
      <c r="G2014" t="str">
        <f>STANDINGS_W[[#This Row],[League]]&amp;STANDINGS_W[[#This Row],[Team]]</f>
        <v>$150 Draft Champions Jan 20 1:00 pm Lg.3609Brock Strongo</v>
      </c>
    </row>
    <row r="2015" spans="1:7" x14ac:dyDescent="0.25">
      <c r="A2015">
        <v>389</v>
      </c>
      <c r="B2015" t="s">
        <v>2084</v>
      </c>
      <c r="C2015" t="s">
        <v>2074</v>
      </c>
      <c r="D2015">
        <v>99</v>
      </c>
      <c r="E2015">
        <v>2518.5</v>
      </c>
      <c r="F2015">
        <f t="shared" si="31"/>
        <v>4</v>
      </c>
      <c r="G2015" t="str">
        <f>STANDINGS_W[[#This Row],[League]]&amp;STANDINGS_W[[#This Row],[Team]]</f>
        <v>$150 Draft Champions Jan 20 1:00 pm Lg.3609Lower Deckers DC1</v>
      </c>
    </row>
    <row r="2016" spans="1:7" x14ac:dyDescent="0.25">
      <c r="A2016">
        <v>1272</v>
      </c>
      <c r="B2016" t="s">
        <v>2085</v>
      </c>
      <c r="C2016" t="s">
        <v>2074</v>
      </c>
      <c r="D2016">
        <v>86</v>
      </c>
      <c r="E2016">
        <v>1608</v>
      </c>
      <c r="F2016">
        <f t="shared" si="31"/>
        <v>5</v>
      </c>
      <c r="G2016" t="str">
        <f>STANDINGS_W[[#This Row],[League]]&amp;STANDINGS_W[[#This Row],[Team]]</f>
        <v>$150 Draft Champions Jan 20 1:00 pm Lg.3609Frontrunners</v>
      </c>
    </row>
    <row r="2017" spans="1:7" x14ac:dyDescent="0.25">
      <c r="A2017">
        <v>1505</v>
      </c>
      <c r="B2017" t="s">
        <v>432</v>
      </c>
      <c r="C2017" t="s">
        <v>2074</v>
      </c>
      <c r="D2017">
        <v>84</v>
      </c>
      <c r="E2017">
        <v>1408.5</v>
      </c>
      <c r="F2017">
        <f t="shared" si="31"/>
        <v>6</v>
      </c>
      <c r="G2017" t="str">
        <f>STANDINGS_W[[#This Row],[League]]&amp;STANDINGS_W[[#This Row],[Team]]</f>
        <v>$150 Draft Champions Jan 20 1:00 pm Lg.3609Smoothman</v>
      </c>
    </row>
    <row r="2018" spans="1:7" x14ac:dyDescent="0.25">
      <c r="A2018">
        <v>1555</v>
      </c>
      <c r="B2018" t="s">
        <v>2080</v>
      </c>
      <c r="C2018" t="s">
        <v>2074</v>
      </c>
      <c r="D2018">
        <v>83</v>
      </c>
      <c r="E2018">
        <v>1322</v>
      </c>
      <c r="F2018">
        <f t="shared" si="31"/>
        <v>7</v>
      </c>
      <c r="G2018" t="str">
        <f>STANDINGS_W[[#This Row],[League]]&amp;STANDINGS_W[[#This Row],[Team]]</f>
        <v>$150 Draft Champions Jan 20 1:00 pm Lg.3609Bavaro DC 1</v>
      </c>
    </row>
    <row r="2019" spans="1:7" x14ac:dyDescent="0.25">
      <c r="A2019">
        <v>1751</v>
      </c>
      <c r="B2019" t="s">
        <v>2077</v>
      </c>
      <c r="C2019" t="s">
        <v>2074</v>
      </c>
      <c r="D2019">
        <v>81</v>
      </c>
      <c r="E2019">
        <v>1147.5</v>
      </c>
      <c r="F2019">
        <f t="shared" si="31"/>
        <v>8</v>
      </c>
      <c r="G2019" t="str">
        <f>STANDINGS_W[[#This Row],[League]]&amp;STANDINGS_W[[#This Row],[Team]]</f>
        <v>$150 Draft Champions Jan 20 1:00 pm Lg.3609Kaotik Vapor 4</v>
      </c>
    </row>
    <row r="2020" spans="1:7" x14ac:dyDescent="0.25">
      <c r="A2020">
        <v>2105</v>
      </c>
      <c r="B2020" t="s">
        <v>2079</v>
      </c>
      <c r="C2020" t="s">
        <v>2074</v>
      </c>
      <c r="D2020">
        <v>77</v>
      </c>
      <c r="E2020">
        <v>836</v>
      </c>
      <c r="F2020">
        <f t="shared" si="31"/>
        <v>9</v>
      </c>
      <c r="G2020" t="str">
        <f>STANDINGS_W[[#This Row],[League]]&amp;STANDINGS_W[[#This Row],[Team]]</f>
        <v>$150 Draft Champions Jan 20 1:00 pm Lg.3609Tillie</v>
      </c>
    </row>
    <row r="2021" spans="1:7" x14ac:dyDescent="0.25">
      <c r="A2021">
        <v>2132</v>
      </c>
      <c r="B2021" t="s">
        <v>2082</v>
      </c>
      <c r="C2021" t="s">
        <v>2074</v>
      </c>
      <c r="D2021">
        <v>76</v>
      </c>
      <c r="E2021">
        <v>755.5</v>
      </c>
      <c r="F2021">
        <f t="shared" si="31"/>
        <v>10</v>
      </c>
      <c r="G2021" t="str">
        <f>STANDINGS_W[[#This Row],[League]]&amp;STANDINGS_W[[#This Row],[Team]]</f>
        <v>$150 Draft Champions Jan 20 1:00 pm Lg.3609Debaser</v>
      </c>
    </row>
    <row r="2022" spans="1:7" x14ac:dyDescent="0.25">
      <c r="A2022">
        <v>2311</v>
      </c>
      <c r="B2022" t="s">
        <v>2086</v>
      </c>
      <c r="C2022" t="s">
        <v>2074</v>
      </c>
      <c r="D2022">
        <v>74</v>
      </c>
      <c r="E2022">
        <v>621</v>
      </c>
      <c r="F2022">
        <f t="shared" si="31"/>
        <v>11</v>
      </c>
      <c r="G2022" t="str">
        <f>STANDINGS_W[[#This Row],[League]]&amp;STANDINGS_W[[#This Row],[Team]]</f>
        <v>$150 Draft Champions Jan 20 1:00 pm Lg.3609War Boys 2</v>
      </c>
    </row>
    <row r="2023" spans="1:7" x14ac:dyDescent="0.25">
      <c r="A2023">
        <v>2330</v>
      </c>
      <c r="B2023" t="s">
        <v>138</v>
      </c>
      <c r="C2023" t="s">
        <v>2074</v>
      </c>
      <c r="D2023">
        <v>73</v>
      </c>
      <c r="E2023">
        <v>576</v>
      </c>
      <c r="F2023">
        <f t="shared" si="31"/>
        <v>12</v>
      </c>
      <c r="G2023" t="str">
        <f>STANDINGS_W[[#This Row],[League]]&amp;STANDINGS_W[[#This Row],[Team]]</f>
        <v>$150 Draft Champions Jan 20 1:00 pm Lg.3609Las Vegas Blvd I</v>
      </c>
    </row>
    <row r="2024" spans="1:7" x14ac:dyDescent="0.25">
      <c r="A2024">
        <v>2380</v>
      </c>
      <c r="B2024" t="s">
        <v>2083</v>
      </c>
      <c r="C2024" t="s">
        <v>2074</v>
      </c>
      <c r="D2024">
        <v>72</v>
      </c>
      <c r="E2024">
        <v>532</v>
      </c>
      <c r="F2024">
        <f t="shared" si="31"/>
        <v>13</v>
      </c>
      <c r="G2024" t="str">
        <f>STANDINGS_W[[#This Row],[League]]&amp;STANDINGS_W[[#This Row],[Team]]</f>
        <v>$150 Draft Champions Jan 20 1:00 pm Lg.3609Scout Team V2</v>
      </c>
    </row>
    <row r="2025" spans="1:7" x14ac:dyDescent="0.25">
      <c r="A2025">
        <v>2476</v>
      </c>
      <c r="B2025" t="s">
        <v>2075</v>
      </c>
      <c r="C2025" t="s">
        <v>2074</v>
      </c>
      <c r="D2025">
        <v>70</v>
      </c>
      <c r="E2025">
        <v>438</v>
      </c>
      <c r="F2025">
        <f t="shared" si="31"/>
        <v>14</v>
      </c>
      <c r="G2025" t="str">
        <f>STANDINGS_W[[#This Row],[League]]&amp;STANDINGS_W[[#This Row],[Team]]</f>
        <v>$150 Draft Champions Jan 20 1:00 pm Lg.3609Last Chance I</v>
      </c>
    </row>
    <row r="2026" spans="1:7" x14ac:dyDescent="0.25">
      <c r="A2026">
        <v>2847</v>
      </c>
      <c r="B2026" t="s">
        <v>222</v>
      </c>
      <c r="C2026" t="s">
        <v>2074</v>
      </c>
      <c r="D2026">
        <v>56</v>
      </c>
      <c r="E2026">
        <v>58.5</v>
      </c>
      <c r="F2026">
        <f t="shared" si="31"/>
        <v>15</v>
      </c>
      <c r="G2026" t="str">
        <f>STANDINGS_W[[#This Row],[League]]&amp;STANDINGS_W[[#This Row],[Team]]</f>
        <v>$150 Draft Champions Jan 20 1:00 pm Lg.3609Dark Helmet</v>
      </c>
    </row>
    <row r="2027" spans="1:7" x14ac:dyDescent="0.25">
      <c r="A2027">
        <v>112</v>
      </c>
      <c r="B2027" t="s">
        <v>331</v>
      </c>
      <c r="C2027" t="s">
        <v>2087</v>
      </c>
      <c r="D2027">
        <v>108</v>
      </c>
      <c r="E2027">
        <v>2795</v>
      </c>
      <c r="F2027">
        <f t="shared" si="31"/>
        <v>1</v>
      </c>
      <c r="G2027" t="str">
        <f>STANDINGS_W[[#This Row],[League]]&amp;STANDINGS_W[[#This Row],[Team]]</f>
        <v>$150 Draft Champions Jan 21 1:00 pm Lg.3611Golden Sombreros</v>
      </c>
    </row>
    <row r="2028" spans="1:7" x14ac:dyDescent="0.25">
      <c r="A2028">
        <v>115</v>
      </c>
      <c r="B2028" t="s">
        <v>2088</v>
      </c>
      <c r="C2028" t="s">
        <v>2087</v>
      </c>
      <c r="D2028">
        <v>108</v>
      </c>
      <c r="E2028">
        <v>2795</v>
      </c>
      <c r="F2028">
        <f t="shared" si="31"/>
        <v>2</v>
      </c>
      <c r="G2028" t="str">
        <f>STANDINGS_W[[#This Row],[League]]&amp;STANDINGS_W[[#This Row],[Team]]</f>
        <v>$150 Draft Champions Jan 21 1:00 pm Lg.3611Palm Beach Bulldogs</v>
      </c>
    </row>
    <row r="2029" spans="1:7" x14ac:dyDescent="0.25">
      <c r="A2029">
        <v>342</v>
      </c>
      <c r="B2029" t="s">
        <v>2094</v>
      </c>
      <c r="C2029" t="s">
        <v>2087</v>
      </c>
      <c r="D2029">
        <v>100</v>
      </c>
      <c r="E2029">
        <v>2566</v>
      </c>
      <c r="F2029">
        <f t="shared" si="31"/>
        <v>3</v>
      </c>
      <c r="G2029" t="str">
        <f>STANDINGS_W[[#This Row],[League]]&amp;STANDINGS_W[[#This Row],[Team]]</f>
        <v>$150 Draft Champions Jan 21 1:00 pm Lg.3611Kersh of the Pharaohs</v>
      </c>
    </row>
    <row r="2030" spans="1:7" x14ac:dyDescent="0.25">
      <c r="A2030">
        <v>368</v>
      </c>
      <c r="B2030" t="s">
        <v>2089</v>
      </c>
      <c r="C2030" t="s">
        <v>2087</v>
      </c>
      <c r="D2030">
        <v>99</v>
      </c>
      <c r="E2030">
        <v>2518.5</v>
      </c>
      <c r="F2030">
        <f t="shared" si="31"/>
        <v>4</v>
      </c>
      <c r="G2030" t="str">
        <f>STANDINGS_W[[#This Row],[League]]&amp;STANDINGS_W[[#This Row],[Team]]</f>
        <v>$150 Draft Champions Jan 21 1:00 pm Lg.36111000 Forms of Fear</v>
      </c>
    </row>
    <row r="2031" spans="1:7" x14ac:dyDescent="0.25">
      <c r="A2031">
        <v>809</v>
      </c>
      <c r="B2031" t="s">
        <v>2095</v>
      </c>
      <c r="C2031" t="s">
        <v>2087</v>
      </c>
      <c r="D2031">
        <v>92</v>
      </c>
      <c r="E2031">
        <v>2083</v>
      </c>
      <c r="F2031">
        <f t="shared" si="31"/>
        <v>5</v>
      </c>
      <c r="G2031" t="str">
        <f>STANDINGS_W[[#This Row],[League]]&amp;STANDINGS_W[[#This Row],[Team]]</f>
        <v>$150 Draft Champions Jan 21 1:00 pm Lg.3611Japan Robins</v>
      </c>
    </row>
    <row r="2032" spans="1:7" x14ac:dyDescent="0.25">
      <c r="A2032">
        <v>904</v>
      </c>
      <c r="B2032" t="s">
        <v>409</v>
      </c>
      <c r="C2032" t="s">
        <v>2087</v>
      </c>
      <c r="D2032">
        <v>91</v>
      </c>
      <c r="E2032">
        <v>2007.5</v>
      </c>
      <c r="F2032">
        <f t="shared" si="31"/>
        <v>6</v>
      </c>
      <c r="G2032" t="str">
        <f>STANDINGS_W[[#This Row],[League]]&amp;STANDINGS_W[[#This Row],[Team]]</f>
        <v>$150 Draft Champions Jan 21 1:00 pm Lg.3611Perpetual Motion Squad</v>
      </c>
    </row>
    <row r="2033" spans="1:7" x14ac:dyDescent="0.25">
      <c r="A2033">
        <v>943</v>
      </c>
      <c r="B2033" t="s">
        <v>2090</v>
      </c>
      <c r="C2033" t="s">
        <v>2087</v>
      </c>
      <c r="D2033">
        <v>90</v>
      </c>
      <c r="E2033">
        <v>1929</v>
      </c>
      <c r="F2033">
        <f t="shared" si="31"/>
        <v>7</v>
      </c>
      <c r="G2033" t="str">
        <f>STANDINGS_W[[#This Row],[League]]&amp;STANDINGS_W[[#This Row],[Team]]</f>
        <v>$150 Draft Champions Jan 21 1:00 pm Lg.3611Alexander Mud Ducks</v>
      </c>
    </row>
    <row r="2034" spans="1:7" x14ac:dyDescent="0.25">
      <c r="A2034">
        <v>1492</v>
      </c>
      <c r="B2034" t="s">
        <v>124</v>
      </c>
      <c r="C2034" t="s">
        <v>2087</v>
      </c>
      <c r="D2034">
        <v>84</v>
      </c>
      <c r="E2034">
        <v>1408.5</v>
      </c>
      <c r="F2034">
        <f t="shared" si="31"/>
        <v>8</v>
      </c>
      <c r="G2034" t="str">
        <f>STANDINGS_W[[#This Row],[League]]&amp;STANDINGS_W[[#This Row],[Team]]</f>
        <v>$150 Draft Champions Jan 21 1:00 pm Lg.3611Krebs Cycle</v>
      </c>
    </row>
    <row r="2035" spans="1:7" x14ac:dyDescent="0.25">
      <c r="A2035">
        <v>2001</v>
      </c>
      <c r="B2035" t="s">
        <v>47</v>
      </c>
      <c r="C2035" t="s">
        <v>2087</v>
      </c>
      <c r="D2035">
        <v>78</v>
      </c>
      <c r="E2035">
        <v>907.5</v>
      </c>
      <c r="F2035">
        <f t="shared" si="31"/>
        <v>9</v>
      </c>
      <c r="G2035" t="str">
        <f>STANDINGS_W[[#This Row],[League]]&amp;STANDINGS_W[[#This Row],[Team]]</f>
        <v>$150 Draft Champions Jan 21 1:00 pm Lg.3611Let's Play Two</v>
      </c>
    </row>
    <row r="2036" spans="1:7" x14ac:dyDescent="0.25">
      <c r="A2036">
        <v>2061</v>
      </c>
      <c r="B2036" t="s">
        <v>394</v>
      </c>
      <c r="C2036" t="s">
        <v>2087</v>
      </c>
      <c r="D2036">
        <v>77</v>
      </c>
      <c r="E2036">
        <v>836</v>
      </c>
      <c r="F2036">
        <f t="shared" si="31"/>
        <v>10</v>
      </c>
      <c r="G2036" t="str">
        <f>STANDINGS_W[[#This Row],[League]]&amp;STANDINGS_W[[#This Row],[Team]]</f>
        <v>$150 Draft Champions Jan 21 1:00 pm Lg.3611Inflatable Gammoners</v>
      </c>
    </row>
    <row r="2037" spans="1:7" x14ac:dyDescent="0.25">
      <c r="A2037">
        <v>2143</v>
      </c>
      <c r="B2037" t="s">
        <v>414</v>
      </c>
      <c r="C2037" t="s">
        <v>2087</v>
      </c>
      <c r="D2037">
        <v>76</v>
      </c>
      <c r="E2037">
        <v>755.5</v>
      </c>
      <c r="F2037">
        <f t="shared" si="31"/>
        <v>11</v>
      </c>
      <c r="G2037" t="str">
        <f>STANDINGS_W[[#This Row],[League]]&amp;STANDINGS_W[[#This Row],[Team]]</f>
        <v>$150 Draft Champions Jan 21 1:00 pm Lg.3611Irish Jews</v>
      </c>
    </row>
    <row r="2038" spans="1:7" x14ac:dyDescent="0.25">
      <c r="A2038">
        <v>2378</v>
      </c>
      <c r="B2038" t="s">
        <v>2093</v>
      </c>
      <c r="C2038" t="s">
        <v>2087</v>
      </c>
      <c r="D2038">
        <v>72</v>
      </c>
      <c r="E2038">
        <v>532</v>
      </c>
      <c r="F2038">
        <f t="shared" si="31"/>
        <v>12</v>
      </c>
      <c r="G2038" t="str">
        <f>STANDINGS_W[[#This Row],[League]]&amp;STANDINGS_W[[#This Row],[Team]]</f>
        <v>$150 Draft Champions Jan 21 1:00 pm Lg.3611Nonagrace1</v>
      </c>
    </row>
    <row r="2039" spans="1:7" x14ac:dyDescent="0.25">
      <c r="A2039">
        <v>2435</v>
      </c>
      <c r="B2039" t="s">
        <v>2092</v>
      </c>
      <c r="C2039" t="s">
        <v>2087</v>
      </c>
      <c r="D2039">
        <v>71</v>
      </c>
      <c r="E2039">
        <v>483</v>
      </c>
      <c r="F2039">
        <f t="shared" si="31"/>
        <v>13</v>
      </c>
      <c r="G2039" t="str">
        <f>STANDINGS_W[[#This Row],[League]]&amp;STANDINGS_W[[#This Row],[Team]]</f>
        <v>$150 Draft Champions Jan 21 1:00 pm Lg.3611Team Kent 4</v>
      </c>
    </row>
    <row r="2040" spans="1:7" x14ac:dyDescent="0.25">
      <c r="A2040">
        <v>2827</v>
      </c>
      <c r="B2040" t="s">
        <v>1222</v>
      </c>
      <c r="C2040" t="s">
        <v>2087</v>
      </c>
      <c r="D2040">
        <v>58</v>
      </c>
      <c r="E2040">
        <v>87</v>
      </c>
      <c r="F2040">
        <f t="shared" si="31"/>
        <v>14</v>
      </c>
      <c r="G2040" t="str">
        <f>STANDINGS_W[[#This Row],[League]]&amp;STANDINGS_W[[#This Row],[Team]]</f>
        <v>$150 Draft Champions Jan 21 1:00 pm Lg.3611Team Levy</v>
      </c>
    </row>
    <row r="2041" spans="1:7" x14ac:dyDescent="0.25">
      <c r="A2041">
        <v>2834</v>
      </c>
      <c r="B2041" t="s">
        <v>2091</v>
      </c>
      <c r="C2041" t="s">
        <v>2087</v>
      </c>
      <c r="D2041">
        <v>57</v>
      </c>
      <c r="E2041">
        <v>74</v>
      </c>
      <c r="F2041">
        <f t="shared" si="31"/>
        <v>15</v>
      </c>
      <c r="G2041" t="str">
        <f>STANDINGS_W[[#This Row],[League]]&amp;STANDINGS_W[[#This Row],[Team]]</f>
        <v>$150 Draft Champions Jan 21 1:00 pm Lg.3611JD DC2</v>
      </c>
    </row>
    <row r="2042" spans="1:7" x14ac:dyDescent="0.25">
      <c r="A2042">
        <v>17</v>
      </c>
      <c r="B2042" t="s">
        <v>2098</v>
      </c>
      <c r="C2042" t="s">
        <v>2097</v>
      </c>
      <c r="D2042">
        <v>118</v>
      </c>
      <c r="E2042">
        <v>2892</v>
      </c>
      <c r="F2042">
        <f t="shared" si="31"/>
        <v>1</v>
      </c>
      <c r="G2042" t="str">
        <f>STANDINGS_W[[#This Row],[League]]&amp;STANDINGS_W[[#This Row],[Team]]</f>
        <v>$150 Draft Champions Jan 21 1:00 pm Lg.3613Charger Bar 4</v>
      </c>
    </row>
    <row r="2043" spans="1:7" x14ac:dyDescent="0.25">
      <c r="A2043">
        <v>44</v>
      </c>
      <c r="B2043" t="s">
        <v>2106</v>
      </c>
      <c r="C2043" t="s">
        <v>2097</v>
      </c>
      <c r="D2043">
        <v>114</v>
      </c>
      <c r="E2043">
        <v>2865.5</v>
      </c>
      <c r="F2043">
        <f t="shared" si="31"/>
        <v>2</v>
      </c>
      <c r="G2043" t="str">
        <f>STANDINGS_W[[#This Row],[League]]&amp;STANDINGS_W[[#This Row],[Team]]</f>
        <v>$150 Draft Champions Jan 21 1:00 pm Lg.3613Doggin it</v>
      </c>
    </row>
    <row r="2044" spans="1:7" x14ac:dyDescent="0.25">
      <c r="A2044">
        <v>318</v>
      </c>
      <c r="B2044" t="s">
        <v>2096</v>
      </c>
      <c r="C2044" t="s">
        <v>2097</v>
      </c>
      <c r="D2044">
        <v>101</v>
      </c>
      <c r="E2044">
        <v>2609</v>
      </c>
      <c r="F2044">
        <f t="shared" si="31"/>
        <v>3</v>
      </c>
      <c r="G2044" t="str">
        <f>STANDINGS_W[[#This Row],[League]]&amp;STANDINGS_W[[#This Row],[Team]]</f>
        <v>$150 Draft Champions Jan 21 1:00 pm Lg.3613Team Platt</v>
      </c>
    </row>
    <row r="2045" spans="1:7" x14ac:dyDescent="0.25">
      <c r="A2045">
        <v>340</v>
      </c>
      <c r="B2045" t="s">
        <v>2101</v>
      </c>
      <c r="C2045" t="s">
        <v>2097</v>
      </c>
      <c r="D2045">
        <v>100</v>
      </c>
      <c r="E2045">
        <v>2566</v>
      </c>
      <c r="F2045">
        <f t="shared" si="31"/>
        <v>4</v>
      </c>
      <c r="G2045" t="str">
        <f>STANDINGS_W[[#This Row],[League]]&amp;STANDINGS_W[[#This Row],[Team]]</f>
        <v>$150 Draft Champions Jan 21 1:00 pm Lg.3613Just And Old Vet</v>
      </c>
    </row>
    <row r="2046" spans="1:7" x14ac:dyDescent="0.25">
      <c r="A2046">
        <v>709</v>
      </c>
      <c r="B2046" t="s">
        <v>912</v>
      </c>
      <c r="C2046" t="s">
        <v>2097</v>
      </c>
      <c r="D2046">
        <v>93</v>
      </c>
      <c r="E2046">
        <v>2164.5</v>
      </c>
      <c r="F2046">
        <f t="shared" si="31"/>
        <v>5</v>
      </c>
      <c r="G2046" t="str">
        <f>STANDINGS_W[[#This Row],[League]]&amp;STANDINGS_W[[#This Row],[Team]]</f>
        <v>$150 Draft Champions Jan 21 1:00 pm Lg.3613BIG RED MACHINE</v>
      </c>
    </row>
    <row r="2047" spans="1:7" x14ac:dyDescent="0.25">
      <c r="A2047">
        <v>1042</v>
      </c>
      <c r="B2047" t="s">
        <v>134</v>
      </c>
      <c r="C2047" t="s">
        <v>2097</v>
      </c>
      <c r="D2047">
        <v>89</v>
      </c>
      <c r="E2047">
        <v>1852.5</v>
      </c>
      <c r="F2047">
        <f t="shared" si="31"/>
        <v>6</v>
      </c>
      <c r="G2047" t="str">
        <f>STANDINGS_W[[#This Row],[League]]&amp;STANDINGS_W[[#This Row],[Team]]</f>
        <v>$150 Draft Champions Jan 21 1:00 pm Lg.3613Forest Hills Fiends</v>
      </c>
    </row>
    <row r="2048" spans="1:7" x14ac:dyDescent="0.25">
      <c r="A2048">
        <v>1565</v>
      </c>
      <c r="B2048" t="s">
        <v>2100</v>
      </c>
      <c r="C2048" t="s">
        <v>2097</v>
      </c>
      <c r="D2048">
        <v>83</v>
      </c>
      <c r="E2048">
        <v>1322</v>
      </c>
      <c r="F2048">
        <f t="shared" si="31"/>
        <v>7</v>
      </c>
      <c r="G2048" t="str">
        <f>STANDINGS_W[[#This Row],[League]]&amp;STANDINGS_W[[#This Row],[Team]]</f>
        <v>$150 Draft Champions Jan 21 1:00 pm Lg.3613Ehrman The German DC13</v>
      </c>
    </row>
    <row r="2049" spans="1:7" x14ac:dyDescent="0.25">
      <c r="A2049">
        <v>1869</v>
      </c>
      <c r="B2049" t="s">
        <v>426</v>
      </c>
      <c r="C2049" t="s">
        <v>2097</v>
      </c>
      <c r="D2049">
        <v>80</v>
      </c>
      <c r="E2049">
        <v>1063.5</v>
      </c>
      <c r="F2049">
        <f t="shared" si="31"/>
        <v>8</v>
      </c>
      <c r="G2049" t="str">
        <f>STANDINGS_W[[#This Row],[League]]&amp;STANDINGS_W[[#This Row],[Team]]</f>
        <v>$150 Draft Champions Jan 21 1:00 pm Lg.3613Team Fish</v>
      </c>
    </row>
    <row r="2050" spans="1:7" x14ac:dyDescent="0.25">
      <c r="A2050">
        <v>1970</v>
      </c>
      <c r="B2050" t="s">
        <v>2102</v>
      </c>
      <c r="C2050" t="s">
        <v>2097</v>
      </c>
      <c r="D2050">
        <v>78</v>
      </c>
      <c r="E2050">
        <v>907.5</v>
      </c>
      <c r="F2050">
        <f t="shared" si="31"/>
        <v>9</v>
      </c>
      <c r="G2050" t="str">
        <f>STANDINGS_W[[#This Row],[League]]&amp;STANDINGS_W[[#This Row],[Team]]</f>
        <v>$150 Draft Champions Jan 21 1:00 pm Lg.3613...Big Bang</v>
      </c>
    </row>
    <row r="2051" spans="1:7" x14ac:dyDescent="0.25">
      <c r="A2051">
        <v>2386</v>
      </c>
      <c r="B2051" t="s">
        <v>528</v>
      </c>
      <c r="C2051" t="s">
        <v>2097</v>
      </c>
      <c r="D2051">
        <v>72</v>
      </c>
      <c r="E2051">
        <v>532</v>
      </c>
      <c r="F2051">
        <f t="shared" ref="F2051:F2114" si="32">IF(C2051=C2050,F2050+1,1)</f>
        <v>10</v>
      </c>
      <c r="G2051" t="str">
        <f>STANDINGS_W[[#This Row],[League]]&amp;STANDINGS_W[[#This Row],[Team]]</f>
        <v>$150 Draft Champions Jan 21 1:00 pm Lg.3613Team Matthews</v>
      </c>
    </row>
    <row r="2052" spans="1:7" x14ac:dyDescent="0.25">
      <c r="A2052">
        <v>2403</v>
      </c>
      <c r="B2052">
        <v>11111</v>
      </c>
      <c r="C2052" t="s">
        <v>2097</v>
      </c>
      <c r="D2052">
        <v>71</v>
      </c>
      <c r="E2052">
        <v>483</v>
      </c>
      <c r="F2052">
        <f t="shared" si="32"/>
        <v>11</v>
      </c>
      <c r="G2052" t="str">
        <f>STANDINGS_W[[#This Row],[League]]&amp;STANDINGS_W[[#This Row],[Team]]</f>
        <v>$150 Draft Champions Jan 21 1:00 pm Lg.361311111</v>
      </c>
    </row>
    <row r="2053" spans="1:7" x14ac:dyDescent="0.25">
      <c r="A2053">
        <v>2504</v>
      </c>
      <c r="B2053" t="s">
        <v>2103</v>
      </c>
      <c r="C2053" t="s">
        <v>2097</v>
      </c>
      <c r="D2053">
        <v>69</v>
      </c>
      <c r="E2053">
        <v>398.5</v>
      </c>
      <c r="F2053">
        <f t="shared" si="32"/>
        <v>12</v>
      </c>
      <c r="G2053" t="str">
        <f>STANDINGS_W[[#This Row],[League]]&amp;STANDINGS_W[[#This Row],[Team]]</f>
        <v>$150 Draft Champions Jan 21 1:00 pm Lg.3613Harry Doyle All-Stars 3</v>
      </c>
    </row>
    <row r="2054" spans="1:7" x14ac:dyDescent="0.25">
      <c r="A2054">
        <v>2620</v>
      </c>
      <c r="B2054" t="s">
        <v>2105</v>
      </c>
      <c r="C2054" t="s">
        <v>2097</v>
      </c>
      <c r="D2054">
        <v>66</v>
      </c>
      <c r="E2054">
        <v>285.5</v>
      </c>
      <c r="F2054">
        <f t="shared" si="32"/>
        <v>13</v>
      </c>
      <c r="G2054" t="str">
        <f>STANDINGS_W[[#This Row],[League]]&amp;STANDINGS_W[[#This Row],[Team]]</f>
        <v>$150 Draft Champions Jan 21 1:00 pm Lg.3613Lyin' Eyes</v>
      </c>
    </row>
    <row r="2055" spans="1:7" x14ac:dyDescent="0.25">
      <c r="A2055">
        <v>2769</v>
      </c>
      <c r="B2055" t="s">
        <v>2099</v>
      </c>
      <c r="C2055" t="s">
        <v>2097</v>
      </c>
      <c r="D2055">
        <v>61</v>
      </c>
      <c r="E2055">
        <v>139</v>
      </c>
      <c r="F2055">
        <f t="shared" si="32"/>
        <v>14</v>
      </c>
      <c r="G2055" t="str">
        <f>STANDINGS_W[[#This Row],[League]]&amp;STANDINGS_W[[#This Row],[Team]]</f>
        <v>$150 Draft Champions Jan 21 1:00 pm Lg.3613Knoblauch</v>
      </c>
    </row>
    <row r="2056" spans="1:7" x14ac:dyDescent="0.25">
      <c r="A2056">
        <v>2886</v>
      </c>
      <c r="B2056" t="s">
        <v>2104</v>
      </c>
      <c r="C2056" t="s">
        <v>2097</v>
      </c>
      <c r="D2056">
        <v>51</v>
      </c>
      <c r="E2056">
        <v>23.5</v>
      </c>
      <c r="F2056">
        <f t="shared" si="32"/>
        <v>15</v>
      </c>
      <c r="G2056" t="str">
        <f>STANDINGS_W[[#This Row],[League]]&amp;STANDINGS_W[[#This Row],[Team]]</f>
        <v>$150 Draft Champions Jan 21 1:00 pm Lg.36132 shots of vodka</v>
      </c>
    </row>
    <row r="2057" spans="1:7" x14ac:dyDescent="0.25">
      <c r="A2057">
        <v>36</v>
      </c>
      <c r="B2057" t="s">
        <v>19</v>
      </c>
      <c r="C2057" t="s">
        <v>2108</v>
      </c>
      <c r="D2057">
        <v>115</v>
      </c>
      <c r="E2057">
        <v>2873.5</v>
      </c>
      <c r="F2057">
        <f t="shared" si="32"/>
        <v>1</v>
      </c>
      <c r="G2057" t="str">
        <f>STANDINGS_W[[#This Row],[League]]&amp;STANDINGS_W[[#This Row],[Team]]</f>
        <v>$150 Draft Champions Jan 22 1:00 pm Lg.3614One Eyed Jack</v>
      </c>
    </row>
    <row r="2058" spans="1:7" x14ac:dyDescent="0.25">
      <c r="A2058">
        <v>387</v>
      </c>
      <c r="B2058" t="s">
        <v>2107</v>
      </c>
      <c r="C2058" t="s">
        <v>2108</v>
      </c>
      <c r="D2058">
        <v>99</v>
      </c>
      <c r="E2058">
        <v>2518.5</v>
      </c>
      <c r="F2058">
        <f t="shared" si="32"/>
        <v>2</v>
      </c>
      <c r="G2058" t="str">
        <f>STANDINGS_W[[#This Row],[League]]&amp;STANDINGS_W[[#This Row],[Team]]</f>
        <v>$150 Draft Champions Jan 22 1:00 pm Lg.3614Ju-Ju's Juggernauts</v>
      </c>
    </row>
    <row r="2059" spans="1:7" x14ac:dyDescent="0.25">
      <c r="A2059">
        <v>392</v>
      </c>
      <c r="B2059" t="s">
        <v>2114</v>
      </c>
      <c r="C2059" t="s">
        <v>2108</v>
      </c>
      <c r="D2059">
        <v>99</v>
      </c>
      <c r="E2059">
        <v>2518.5</v>
      </c>
      <c r="F2059">
        <f t="shared" si="32"/>
        <v>3</v>
      </c>
      <c r="G2059" t="str">
        <f>STANDINGS_W[[#This Row],[League]]&amp;STANDINGS_W[[#This Row],[Team]]</f>
        <v>$150 Draft Champions Jan 22 1:00 pm Lg.3614Off the Head Homers</v>
      </c>
    </row>
    <row r="2060" spans="1:7" x14ac:dyDescent="0.25">
      <c r="A2060">
        <v>593</v>
      </c>
      <c r="B2060" t="s">
        <v>118</v>
      </c>
      <c r="C2060" t="s">
        <v>2108</v>
      </c>
      <c r="D2060">
        <v>95</v>
      </c>
      <c r="E2060">
        <v>2298</v>
      </c>
      <c r="F2060">
        <f t="shared" si="32"/>
        <v>4</v>
      </c>
      <c r="G2060" t="str">
        <f>STANDINGS_W[[#This Row],[League]]&amp;STANDINGS_W[[#This Row],[Team]]</f>
        <v>$150 Draft Champions Jan 22 1:00 pm Lg.3614Bronx Yankees (DC6)</v>
      </c>
    </row>
    <row r="2061" spans="1:7" x14ac:dyDescent="0.25">
      <c r="A2061">
        <v>698</v>
      </c>
      <c r="B2061" t="s">
        <v>391</v>
      </c>
      <c r="C2061" t="s">
        <v>2108</v>
      </c>
      <c r="D2061">
        <v>94</v>
      </c>
      <c r="E2061">
        <v>2239.5</v>
      </c>
      <c r="F2061">
        <f t="shared" si="32"/>
        <v>5</v>
      </c>
      <c r="G2061" t="str">
        <f>STANDINGS_W[[#This Row],[League]]&amp;STANDINGS_W[[#This Row],[Team]]</f>
        <v>$150 Draft Champions Jan 22 1:00 pm Lg.3614Uski3</v>
      </c>
    </row>
    <row r="2062" spans="1:7" x14ac:dyDescent="0.25">
      <c r="A2062">
        <v>922</v>
      </c>
      <c r="B2062" t="s">
        <v>726</v>
      </c>
      <c r="C2062" t="s">
        <v>2108</v>
      </c>
      <c r="D2062">
        <v>91</v>
      </c>
      <c r="E2062">
        <v>2007.5</v>
      </c>
      <c r="F2062">
        <f t="shared" si="32"/>
        <v>6</v>
      </c>
      <c r="G2062" t="str">
        <f>STANDINGS_W[[#This Row],[League]]&amp;STANDINGS_W[[#This Row],[Team]]</f>
        <v>$150 Draft Champions Jan 22 1:00 pm Lg.3614Team Warner</v>
      </c>
    </row>
    <row r="2063" spans="1:7" x14ac:dyDescent="0.25">
      <c r="A2063">
        <v>1385</v>
      </c>
      <c r="B2063" t="s">
        <v>2110</v>
      </c>
      <c r="C2063" t="s">
        <v>2108</v>
      </c>
      <c r="D2063">
        <v>85</v>
      </c>
      <c r="E2063">
        <v>1503.5</v>
      </c>
      <c r="F2063">
        <f t="shared" si="32"/>
        <v>7</v>
      </c>
      <c r="G2063" t="str">
        <f>STANDINGS_W[[#This Row],[League]]&amp;STANDINGS_W[[#This Row],[Team]]</f>
        <v>$150 Draft Champions Jan 22 1:00 pm Lg.3614Jersey Hitmen</v>
      </c>
    </row>
    <row r="2064" spans="1:7" x14ac:dyDescent="0.25">
      <c r="A2064">
        <v>1414</v>
      </c>
      <c r="B2064" t="s">
        <v>1844</v>
      </c>
      <c r="C2064" t="s">
        <v>2108</v>
      </c>
      <c r="D2064">
        <v>85</v>
      </c>
      <c r="E2064">
        <v>1503.5</v>
      </c>
      <c r="F2064">
        <f t="shared" si="32"/>
        <v>8</v>
      </c>
      <c r="G2064" t="str">
        <f>STANDINGS_W[[#This Row],[League]]&amp;STANDINGS_W[[#This Row],[Team]]</f>
        <v>$150 Draft Champions Jan 22 1:00 pm Lg.3614SB Nation Royals Review</v>
      </c>
    </row>
    <row r="2065" spans="1:7" x14ac:dyDescent="0.25">
      <c r="A2065">
        <v>1852</v>
      </c>
      <c r="B2065" t="s">
        <v>2113</v>
      </c>
      <c r="C2065" t="s">
        <v>2108</v>
      </c>
      <c r="D2065">
        <v>80</v>
      </c>
      <c r="E2065">
        <v>1063.5</v>
      </c>
      <c r="F2065">
        <f t="shared" si="32"/>
        <v>9</v>
      </c>
      <c r="G2065" t="str">
        <f>STANDINGS_W[[#This Row],[League]]&amp;STANDINGS_W[[#This Row],[Team]]</f>
        <v>$150 Draft Champions Jan 22 1:00 pm Lg.3614Royale with Cheese</v>
      </c>
    </row>
    <row r="2066" spans="1:7" x14ac:dyDescent="0.25">
      <c r="A2066">
        <v>2116</v>
      </c>
      <c r="B2066" t="s">
        <v>2109</v>
      </c>
      <c r="C2066" t="s">
        <v>2108</v>
      </c>
      <c r="D2066">
        <v>76</v>
      </c>
      <c r="E2066">
        <v>755.5</v>
      </c>
      <c r="F2066">
        <f t="shared" si="32"/>
        <v>10</v>
      </c>
      <c r="G2066" t="str">
        <f>STANDINGS_W[[#This Row],[League]]&amp;STANDINGS_W[[#This Row],[Team]]</f>
        <v>$150 Draft Champions Jan 22 1:00 pm Lg.36142016 WarmBeer ColdFood 1st</v>
      </c>
    </row>
    <row r="2067" spans="1:7" x14ac:dyDescent="0.25">
      <c r="A2067">
        <v>2194</v>
      </c>
      <c r="B2067" t="s">
        <v>2115</v>
      </c>
      <c r="C2067" t="s">
        <v>2108</v>
      </c>
      <c r="D2067">
        <v>76</v>
      </c>
      <c r="E2067">
        <v>755.5</v>
      </c>
      <c r="F2067">
        <f t="shared" si="32"/>
        <v>11</v>
      </c>
      <c r="G2067" t="str">
        <f>STANDINGS_W[[#This Row],[League]]&amp;STANDINGS_W[[#This Row],[Team]]</f>
        <v>$150 Draft Champions Jan 22 1:00 pm Lg.3614Yak Attack 16</v>
      </c>
    </row>
    <row r="2068" spans="1:7" x14ac:dyDescent="0.25">
      <c r="A2068">
        <v>2234</v>
      </c>
      <c r="B2068" t="s">
        <v>2117</v>
      </c>
      <c r="C2068" t="s">
        <v>2108</v>
      </c>
      <c r="D2068">
        <v>75</v>
      </c>
      <c r="E2068">
        <v>679</v>
      </c>
      <c r="F2068">
        <f t="shared" si="32"/>
        <v>12</v>
      </c>
      <c r="G2068" t="str">
        <f>STANDINGS_W[[#This Row],[League]]&amp;STANDINGS_W[[#This Row],[Team]]</f>
        <v>$150 Draft Champions Jan 22 1:00 pm Lg.3614Relaxed Brain</v>
      </c>
    </row>
    <row r="2069" spans="1:7" x14ac:dyDescent="0.25">
      <c r="A2069">
        <v>2457</v>
      </c>
      <c r="B2069" t="s">
        <v>2112</v>
      </c>
      <c r="C2069" t="s">
        <v>2108</v>
      </c>
      <c r="D2069">
        <v>70</v>
      </c>
      <c r="E2069">
        <v>438</v>
      </c>
      <c r="F2069">
        <f t="shared" si="32"/>
        <v>13</v>
      </c>
      <c r="G2069" t="str">
        <f>STANDINGS_W[[#This Row],[League]]&amp;STANDINGS_W[[#This Row],[Team]]</f>
        <v>$150 Draft Champions Jan 22 1:00 pm Lg.3614Big Swifty</v>
      </c>
    </row>
    <row r="2070" spans="1:7" x14ac:dyDescent="0.25">
      <c r="A2070">
        <v>2475</v>
      </c>
      <c r="B2070" t="s">
        <v>2111</v>
      </c>
      <c r="C2070" t="s">
        <v>2108</v>
      </c>
      <c r="D2070">
        <v>70</v>
      </c>
      <c r="E2070">
        <v>438</v>
      </c>
      <c r="F2070">
        <f t="shared" si="32"/>
        <v>14</v>
      </c>
      <c r="G2070" t="str">
        <f>STANDINGS_W[[#This Row],[League]]&amp;STANDINGS_W[[#This Row],[Team]]</f>
        <v>$150 Draft Champions Jan 22 1:00 pm Lg.3614LUNKERS SD1</v>
      </c>
    </row>
    <row r="2071" spans="1:7" x14ac:dyDescent="0.25">
      <c r="A2071">
        <v>2874</v>
      </c>
      <c r="B2071" t="s">
        <v>2116</v>
      </c>
      <c r="C2071" t="s">
        <v>2108</v>
      </c>
      <c r="D2071">
        <v>53</v>
      </c>
      <c r="E2071">
        <v>36.5</v>
      </c>
      <c r="F2071">
        <f t="shared" si="32"/>
        <v>15</v>
      </c>
      <c r="G2071" t="str">
        <f>STANDINGS_W[[#This Row],[League]]&amp;STANDINGS_W[[#This Row],[Team]]</f>
        <v>$150 Draft Champions Jan 22 1:00 pm Lg.3614Kiss My El Chapo</v>
      </c>
    </row>
    <row r="2072" spans="1:7" x14ac:dyDescent="0.25">
      <c r="A2072">
        <v>7</v>
      </c>
      <c r="B2072" t="s">
        <v>2125</v>
      </c>
      <c r="C2072" t="s">
        <v>2119</v>
      </c>
      <c r="D2072">
        <v>125</v>
      </c>
      <c r="E2072">
        <v>2904</v>
      </c>
      <c r="F2072">
        <f t="shared" si="32"/>
        <v>1</v>
      </c>
      <c r="G2072" t="str">
        <f>STANDINGS_W[[#This Row],[League]]&amp;STANDINGS_W[[#This Row],[Team]]</f>
        <v>$150 Draft Champions Jan 23 1:00 pm Lg.3616Sil E. Gewsez</v>
      </c>
    </row>
    <row r="2073" spans="1:7" x14ac:dyDescent="0.25">
      <c r="A2073">
        <v>745</v>
      </c>
      <c r="B2073" t="s">
        <v>2123</v>
      </c>
      <c r="C2073" t="s">
        <v>2119</v>
      </c>
      <c r="D2073">
        <v>93</v>
      </c>
      <c r="E2073">
        <v>2164.5</v>
      </c>
      <c r="F2073">
        <f t="shared" si="32"/>
        <v>2</v>
      </c>
      <c r="G2073" t="str">
        <f>STANDINGS_W[[#This Row],[League]]&amp;STANDINGS_W[[#This Row],[Team]]</f>
        <v>$150 Draft Champions Jan 23 1:00 pm Lg.3616Luck Dynasty</v>
      </c>
    </row>
    <row r="2074" spans="1:7" x14ac:dyDescent="0.25">
      <c r="A2074">
        <v>1015</v>
      </c>
      <c r="B2074" t="s">
        <v>2124</v>
      </c>
      <c r="C2074" t="s">
        <v>2119</v>
      </c>
      <c r="D2074">
        <v>90</v>
      </c>
      <c r="E2074">
        <v>1929</v>
      </c>
      <c r="F2074">
        <f t="shared" si="32"/>
        <v>3</v>
      </c>
      <c r="G2074" t="str">
        <f>STANDINGS_W[[#This Row],[League]]&amp;STANDINGS_W[[#This Row],[Team]]</f>
        <v>$150 Draft Champions Jan 23 1:00 pm Lg.3616The Incredibles 2</v>
      </c>
    </row>
    <row r="2075" spans="1:7" x14ac:dyDescent="0.25">
      <c r="A2075">
        <v>1134</v>
      </c>
      <c r="B2075" t="s">
        <v>202</v>
      </c>
      <c r="C2075" t="s">
        <v>2119</v>
      </c>
      <c r="D2075">
        <v>88</v>
      </c>
      <c r="E2075">
        <v>1779.5</v>
      </c>
      <c r="F2075">
        <f t="shared" si="32"/>
        <v>4</v>
      </c>
      <c r="G2075" t="str">
        <f>STANDINGS_W[[#This Row],[League]]&amp;STANDINGS_W[[#This Row],[Team]]</f>
        <v>$150 Draft Champions Jan 23 1:00 pm Lg.3616One for the Dagger</v>
      </c>
    </row>
    <row r="2076" spans="1:7" x14ac:dyDescent="0.25">
      <c r="A2076">
        <v>1147</v>
      </c>
      <c r="B2076" t="s">
        <v>2121</v>
      </c>
      <c r="C2076" t="s">
        <v>2119</v>
      </c>
      <c r="D2076">
        <v>88</v>
      </c>
      <c r="E2076">
        <v>1779.5</v>
      </c>
      <c r="F2076">
        <f t="shared" si="32"/>
        <v>5</v>
      </c>
      <c r="G2076" t="str">
        <f>STANDINGS_W[[#This Row],[League]]&amp;STANDINGS_W[[#This Row],[Team]]</f>
        <v>$150 Draft Champions Jan 23 1:00 pm Lg.3616THE BAT PACK</v>
      </c>
    </row>
    <row r="2077" spans="1:7" x14ac:dyDescent="0.25">
      <c r="A2077">
        <v>1285</v>
      </c>
      <c r="B2077" t="s">
        <v>2122</v>
      </c>
      <c r="C2077" t="s">
        <v>2119</v>
      </c>
      <c r="D2077">
        <v>86</v>
      </c>
      <c r="E2077">
        <v>1608</v>
      </c>
      <c r="F2077">
        <f t="shared" si="32"/>
        <v>6</v>
      </c>
      <c r="G2077" t="str">
        <f>STANDINGS_W[[#This Row],[League]]&amp;STANDINGS_W[[#This Row],[Team]]</f>
        <v>$150 Draft Champions Jan 23 1:00 pm Lg.3616Lets go!</v>
      </c>
    </row>
    <row r="2078" spans="1:7" x14ac:dyDescent="0.25">
      <c r="A2078">
        <v>1326</v>
      </c>
      <c r="B2078" t="s">
        <v>402</v>
      </c>
      <c r="C2078" t="s">
        <v>2119</v>
      </c>
      <c r="D2078">
        <v>86</v>
      </c>
      <c r="E2078">
        <v>1608</v>
      </c>
      <c r="F2078">
        <f t="shared" si="32"/>
        <v>7</v>
      </c>
      <c r="G2078" t="str">
        <f>STANDINGS_W[[#This Row],[League]]&amp;STANDINGS_W[[#This Row],[Team]]</f>
        <v>$150 Draft Champions Jan 23 1:00 pm Lg.3616Team Leonard</v>
      </c>
    </row>
    <row r="2079" spans="1:7" x14ac:dyDescent="0.25">
      <c r="A2079">
        <v>1402</v>
      </c>
      <c r="B2079" t="s">
        <v>130</v>
      </c>
      <c r="C2079" t="s">
        <v>2119</v>
      </c>
      <c r="D2079">
        <v>85</v>
      </c>
      <c r="E2079">
        <v>1503.5</v>
      </c>
      <c r="F2079">
        <f t="shared" si="32"/>
        <v>8</v>
      </c>
      <c r="G2079" t="str">
        <f>STANDINGS_W[[#This Row],[League]]&amp;STANDINGS_W[[#This Row],[Team]]</f>
        <v>$150 Draft Champions Jan 23 1:00 pm Lg.3616PTPers</v>
      </c>
    </row>
    <row r="2080" spans="1:7" x14ac:dyDescent="0.25">
      <c r="A2080">
        <v>1504</v>
      </c>
      <c r="B2080" t="s">
        <v>2120</v>
      </c>
      <c r="C2080" t="s">
        <v>2119</v>
      </c>
      <c r="D2080">
        <v>84</v>
      </c>
      <c r="E2080">
        <v>1408.5</v>
      </c>
      <c r="F2080">
        <f t="shared" si="32"/>
        <v>9</v>
      </c>
      <c r="G2080" t="str">
        <f>STANDINGS_W[[#This Row],[League]]&amp;STANDINGS_W[[#This Row],[Team]]</f>
        <v>$150 Draft Champions Jan 23 1:00 pm Lg.3616RotoGut DC I</v>
      </c>
    </row>
    <row r="2081" spans="1:7" x14ac:dyDescent="0.25">
      <c r="A2081">
        <v>1561</v>
      </c>
      <c r="B2081" t="s">
        <v>2128</v>
      </c>
      <c r="C2081" t="s">
        <v>2119</v>
      </c>
      <c r="D2081">
        <v>83</v>
      </c>
      <c r="E2081">
        <v>1322</v>
      </c>
      <c r="F2081">
        <f t="shared" si="32"/>
        <v>10</v>
      </c>
      <c r="G2081" t="str">
        <f>STANDINGS_W[[#This Row],[League]]&amp;STANDINGS_W[[#This Row],[Team]]</f>
        <v>$150 Draft Champions Jan 23 1:00 pm Lg.3616DKS Reds</v>
      </c>
    </row>
    <row r="2082" spans="1:7" x14ac:dyDescent="0.25">
      <c r="A2082">
        <v>1766</v>
      </c>
      <c r="B2082" t="s">
        <v>249</v>
      </c>
      <c r="C2082" t="s">
        <v>2119</v>
      </c>
      <c r="D2082">
        <v>81</v>
      </c>
      <c r="E2082">
        <v>1147.5</v>
      </c>
      <c r="F2082">
        <f t="shared" si="32"/>
        <v>11</v>
      </c>
      <c r="G2082" t="str">
        <f>STANDINGS_W[[#This Row],[League]]&amp;STANDINGS_W[[#This Row],[Team]]</f>
        <v>$150 Draft Champions Jan 23 1:00 pm Lg.3616OC Wolverines</v>
      </c>
    </row>
    <row r="2083" spans="1:7" x14ac:dyDescent="0.25">
      <c r="A2083">
        <v>2114</v>
      </c>
      <c r="B2083" t="s">
        <v>2127</v>
      </c>
      <c r="C2083" t="s">
        <v>2119</v>
      </c>
      <c r="D2083">
        <v>76</v>
      </c>
      <c r="E2083">
        <v>755.5</v>
      </c>
      <c r="F2083">
        <f t="shared" si="32"/>
        <v>12</v>
      </c>
      <c r="G2083" t="str">
        <f>STANDINGS_W[[#This Row],[League]]&amp;STANDINGS_W[[#This Row],[Team]]</f>
        <v>$150 Draft Champions Jan 23 1:00 pm Lg.36161.21 Gigawatts</v>
      </c>
    </row>
    <row r="2084" spans="1:7" x14ac:dyDescent="0.25">
      <c r="A2084">
        <v>2208</v>
      </c>
      <c r="B2084" t="s">
        <v>2126</v>
      </c>
      <c r="C2084" t="s">
        <v>2119</v>
      </c>
      <c r="D2084">
        <v>75</v>
      </c>
      <c r="E2084">
        <v>679</v>
      </c>
      <c r="F2084">
        <f t="shared" si="32"/>
        <v>13</v>
      </c>
      <c r="G2084" t="str">
        <f>STANDINGS_W[[#This Row],[League]]&amp;STANDINGS_W[[#This Row],[Team]]</f>
        <v>$150 Draft Champions Jan 23 1:00 pm Lg.3616Cecil Fielder's Ass</v>
      </c>
    </row>
    <row r="2085" spans="1:7" x14ac:dyDescent="0.25">
      <c r="A2085">
        <v>2467</v>
      </c>
      <c r="B2085" t="s">
        <v>2118</v>
      </c>
      <c r="C2085" t="s">
        <v>2119</v>
      </c>
      <c r="D2085">
        <v>70</v>
      </c>
      <c r="E2085">
        <v>438</v>
      </c>
      <c r="F2085">
        <f t="shared" si="32"/>
        <v>14</v>
      </c>
      <c r="G2085" t="str">
        <f>STANDINGS_W[[#This Row],[League]]&amp;STANDINGS_W[[#This Row],[Team]]</f>
        <v>$150 Draft Champions Jan 23 1:00 pm Lg.3616Fred dont like Beachballs</v>
      </c>
    </row>
    <row r="2086" spans="1:7" x14ac:dyDescent="0.25">
      <c r="A2086">
        <v>2485</v>
      </c>
      <c r="B2086" t="s">
        <v>584</v>
      </c>
      <c r="C2086" t="s">
        <v>2119</v>
      </c>
      <c r="D2086">
        <v>70</v>
      </c>
      <c r="E2086">
        <v>438</v>
      </c>
      <c r="F2086">
        <f t="shared" si="32"/>
        <v>15</v>
      </c>
      <c r="G2086" t="str">
        <f>STANDINGS_W[[#This Row],[League]]&amp;STANDINGS_W[[#This Row],[Team]]</f>
        <v>$150 Draft Champions Jan 23 1:00 pm Lg.3616Team Hughes</v>
      </c>
    </row>
    <row r="2087" spans="1:7" x14ac:dyDescent="0.25">
      <c r="A2087">
        <v>185</v>
      </c>
      <c r="B2087" t="s">
        <v>2132</v>
      </c>
      <c r="C2087" t="s">
        <v>2130</v>
      </c>
      <c r="D2087">
        <v>105</v>
      </c>
      <c r="E2087">
        <v>2728.5</v>
      </c>
      <c r="F2087">
        <f t="shared" si="32"/>
        <v>1</v>
      </c>
      <c r="G2087" t="str">
        <f>STANDINGS_W[[#This Row],[League]]&amp;STANDINGS_W[[#This Row],[Team]]</f>
        <v>$150 Draft Champions Jan 24 1:00 pm Lg.3620Radical 3-4</v>
      </c>
    </row>
    <row r="2088" spans="1:7" x14ac:dyDescent="0.25">
      <c r="A2088">
        <v>210</v>
      </c>
      <c r="B2088" t="s">
        <v>2134</v>
      </c>
      <c r="C2088" t="s">
        <v>2130</v>
      </c>
      <c r="D2088">
        <v>104</v>
      </c>
      <c r="E2088">
        <v>2705.5</v>
      </c>
      <c r="F2088">
        <f t="shared" si="32"/>
        <v>2</v>
      </c>
      <c r="G2088" t="str">
        <f>STANDINGS_W[[#This Row],[League]]&amp;STANDINGS_W[[#This Row],[Team]]</f>
        <v>$150 Draft Champions Jan 24 1:00 pm Lg.3620Team Clarke - 3</v>
      </c>
    </row>
    <row r="2089" spans="1:7" x14ac:dyDescent="0.25">
      <c r="A2089">
        <v>424</v>
      </c>
      <c r="B2089" t="s">
        <v>529</v>
      </c>
      <c r="C2089" t="s">
        <v>2130</v>
      </c>
      <c r="D2089">
        <v>98</v>
      </c>
      <c r="E2089">
        <v>2467</v>
      </c>
      <c r="F2089">
        <f t="shared" si="32"/>
        <v>3</v>
      </c>
      <c r="G2089" t="str">
        <f>STANDINGS_W[[#This Row],[League]]&amp;STANDINGS_W[[#This Row],[Team]]</f>
        <v>$150 Draft Champions Jan 24 1:00 pm Lg.3620Campbell Toe</v>
      </c>
    </row>
    <row r="2090" spans="1:7" x14ac:dyDescent="0.25">
      <c r="A2090">
        <v>597</v>
      </c>
      <c r="B2090" t="s">
        <v>302</v>
      </c>
      <c r="C2090" t="s">
        <v>2130</v>
      </c>
      <c r="D2090">
        <v>95</v>
      </c>
      <c r="E2090">
        <v>2298</v>
      </c>
      <c r="F2090">
        <f t="shared" si="32"/>
        <v>4</v>
      </c>
      <c r="G2090" t="str">
        <f>STANDINGS_W[[#This Row],[League]]&amp;STANDINGS_W[[#This Row],[Team]]</f>
        <v>$150 Draft Champions Jan 24 1:00 pm Lg.3620Don Mattingly's Sideburns</v>
      </c>
    </row>
    <row r="2091" spans="1:7" x14ac:dyDescent="0.25">
      <c r="A2091">
        <v>612</v>
      </c>
      <c r="B2091" t="s">
        <v>19</v>
      </c>
      <c r="C2091" t="s">
        <v>2130</v>
      </c>
      <c r="D2091">
        <v>95</v>
      </c>
      <c r="E2091">
        <v>2298</v>
      </c>
      <c r="F2091">
        <f t="shared" si="32"/>
        <v>5</v>
      </c>
      <c r="G2091" t="str">
        <f>STANDINGS_W[[#This Row],[League]]&amp;STANDINGS_W[[#This Row],[Team]]</f>
        <v>$150 Draft Champions Jan 24 1:00 pm Lg.3620One Eyed Jack</v>
      </c>
    </row>
    <row r="2092" spans="1:7" x14ac:dyDescent="0.25">
      <c r="A2092">
        <v>887</v>
      </c>
      <c r="B2092" t="s">
        <v>300</v>
      </c>
      <c r="C2092" t="s">
        <v>2130</v>
      </c>
      <c r="D2092">
        <v>91</v>
      </c>
      <c r="E2092">
        <v>2007.5</v>
      </c>
      <c r="F2092">
        <f t="shared" si="32"/>
        <v>6</v>
      </c>
      <c r="G2092" t="str">
        <f>STANDINGS_W[[#This Row],[League]]&amp;STANDINGS_W[[#This Row],[Team]]</f>
        <v>$150 Draft Champions Jan 24 1:00 pm Lg.3620Farm Animal of War</v>
      </c>
    </row>
    <row r="2093" spans="1:7" x14ac:dyDescent="0.25">
      <c r="A2093">
        <v>1157</v>
      </c>
      <c r="B2093" t="s">
        <v>107</v>
      </c>
      <c r="C2093" t="s">
        <v>2130</v>
      </c>
      <c r="D2093">
        <v>88</v>
      </c>
      <c r="E2093">
        <v>1779.5</v>
      </c>
      <c r="F2093">
        <f t="shared" si="32"/>
        <v>7</v>
      </c>
      <c r="G2093" t="str">
        <f>STANDINGS_W[[#This Row],[League]]&amp;STANDINGS_W[[#This Row],[Team]]</f>
        <v>$150 Draft Champions Jan 24 1:00 pm Lg.3620Team Scott</v>
      </c>
    </row>
    <row r="2094" spans="1:7" x14ac:dyDescent="0.25">
      <c r="A2094">
        <v>1486</v>
      </c>
      <c r="B2094" t="s">
        <v>2135</v>
      </c>
      <c r="C2094" t="s">
        <v>2130</v>
      </c>
      <c r="D2094">
        <v>84</v>
      </c>
      <c r="E2094">
        <v>1408.5</v>
      </c>
      <c r="F2094">
        <f t="shared" si="32"/>
        <v>8</v>
      </c>
      <c r="G2094" t="str">
        <f>STANDINGS_W[[#This Row],[League]]&amp;STANDINGS_W[[#This Row],[Team]]</f>
        <v>$150 Draft Champions Jan 24 1:00 pm Lg.3620HOOKSLIDE</v>
      </c>
    </row>
    <row r="2095" spans="1:7" x14ac:dyDescent="0.25">
      <c r="A2095">
        <v>1575</v>
      </c>
      <c r="B2095" t="s">
        <v>2131</v>
      </c>
      <c r="C2095" t="s">
        <v>2130</v>
      </c>
      <c r="D2095">
        <v>83</v>
      </c>
      <c r="E2095">
        <v>1322</v>
      </c>
      <c r="F2095">
        <f t="shared" si="32"/>
        <v>9</v>
      </c>
      <c r="G2095" t="str">
        <f>STANDINGS_W[[#This Row],[League]]&amp;STANDINGS_W[[#This Row],[Team]]</f>
        <v>$150 Draft Champions Jan 24 1:00 pm Lg.3620JSK Rockers</v>
      </c>
    </row>
    <row r="2096" spans="1:7" x14ac:dyDescent="0.25">
      <c r="A2096">
        <v>1804</v>
      </c>
      <c r="B2096" t="s">
        <v>2136</v>
      </c>
      <c r="C2096" t="s">
        <v>2130</v>
      </c>
      <c r="D2096">
        <v>80</v>
      </c>
      <c r="E2096">
        <v>1063.5</v>
      </c>
      <c r="F2096">
        <f t="shared" si="32"/>
        <v>10</v>
      </c>
      <c r="G2096" t="str">
        <f>STANDINGS_W[[#This Row],[League]]&amp;STANDINGS_W[[#This Row],[Team]]</f>
        <v>$150 Draft Champions Jan 24 1:00 pm Lg.36201899 CLEVELAND SPIDERS</v>
      </c>
    </row>
    <row r="2097" spans="1:7" x14ac:dyDescent="0.25">
      <c r="A2097">
        <v>1907</v>
      </c>
      <c r="B2097" t="s">
        <v>533</v>
      </c>
      <c r="C2097" t="s">
        <v>2130</v>
      </c>
      <c r="D2097">
        <v>79</v>
      </c>
      <c r="E2097">
        <v>980.5</v>
      </c>
      <c r="F2097">
        <f t="shared" si="32"/>
        <v>11</v>
      </c>
      <c r="G2097" t="str">
        <f>STANDINGS_W[[#This Row],[League]]&amp;STANDINGS_W[[#This Row],[Team]]</f>
        <v>$150 Draft Champions Jan 24 1:00 pm Lg.3620Funnies2</v>
      </c>
    </row>
    <row r="2098" spans="1:7" x14ac:dyDescent="0.25">
      <c r="A2098">
        <v>2190</v>
      </c>
      <c r="B2098" t="s">
        <v>2133</v>
      </c>
      <c r="C2098" t="s">
        <v>2130</v>
      </c>
      <c r="D2098">
        <v>76</v>
      </c>
      <c r="E2098">
        <v>755.5</v>
      </c>
      <c r="F2098">
        <f t="shared" si="32"/>
        <v>12</v>
      </c>
      <c r="G2098" t="str">
        <f>STANDINGS_W[[#This Row],[League]]&amp;STANDINGS_W[[#This Row],[Team]]</f>
        <v>$150 Draft Champions Jan 24 1:00 pm Lg.3620Vida's Blues no. 2</v>
      </c>
    </row>
    <row r="2099" spans="1:7" x14ac:dyDescent="0.25">
      <c r="A2099">
        <v>2260</v>
      </c>
      <c r="B2099" t="s">
        <v>2129</v>
      </c>
      <c r="C2099" t="s">
        <v>2130</v>
      </c>
      <c r="D2099">
        <v>75</v>
      </c>
      <c r="E2099">
        <v>679</v>
      </c>
      <c r="F2099">
        <f t="shared" si="32"/>
        <v>13</v>
      </c>
      <c r="G2099" t="str">
        <f>STANDINGS_W[[#This Row],[League]]&amp;STANDINGS_W[[#This Row],[Team]]</f>
        <v>$150 Draft Champions Jan 24 1:00 pm Lg.3620Trout's Misfits</v>
      </c>
    </row>
    <row r="2100" spans="1:7" x14ac:dyDescent="0.25">
      <c r="A2100">
        <v>2773</v>
      </c>
      <c r="B2100" t="s">
        <v>89</v>
      </c>
      <c r="C2100" t="s">
        <v>2130</v>
      </c>
      <c r="D2100">
        <v>61</v>
      </c>
      <c r="E2100">
        <v>139</v>
      </c>
      <c r="F2100">
        <f t="shared" si="32"/>
        <v>14</v>
      </c>
      <c r="G2100" t="str">
        <f>STANDINGS_W[[#This Row],[League]]&amp;STANDINGS_W[[#This Row],[Team]]</f>
        <v>$150 Draft Champions Jan 24 1:00 pm Lg.3620Springfield Homers</v>
      </c>
    </row>
    <row r="2101" spans="1:7" x14ac:dyDescent="0.25">
      <c r="A2101">
        <v>2895</v>
      </c>
      <c r="B2101" t="s">
        <v>22</v>
      </c>
      <c r="C2101" t="s">
        <v>2130</v>
      </c>
      <c r="D2101">
        <v>49</v>
      </c>
      <c r="E2101">
        <v>15</v>
      </c>
      <c r="F2101">
        <f t="shared" si="32"/>
        <v>15</v>
      </c>
      <c r="G2101" t="str">
        <f>STANDINGS_W[[#This Row],[League]]&amp;STANDINGS_W[[#This Row],[Team]]</f>
        <v>$150 Draft Champions Jan 24 1:00 pm Lg.3620Rube Nation</v>
      </c>
    </row>
    <row r="2102" spans="1:7" x14ac:dyDescent="0.25">
      <c r="A2102">
        <v>406</v>
      </c>
      <c r="B2102" t="s">
        <v>16</v>
      </c>
      <c r="C2102" t="s">
        <v>2138</v>
      </c>
      <c r="D2102">
        <v>99</v>
      </c>
      <c r="E2102">
        <v>2518.5</v>
      </c>
      <c r="F2102">
        <f t="shared" si="32"/>
        <v>1</v>
      </c>
      <c r="G2102" t="str">
        <f>STANDINGS_W[[#This Row],[League]]&amp;STANDINGS_W[[#This Row],[Team]]</f>
        <v>$150 Draft Champions Jan 24 1:00 pm Lg.3622Team Phan</v>
      </c>
    </row>
    <row r="2103" spans="1:7" x14ac:dyDescent="0.25">
      <c r="A2103">
        <v>650</v>
      </c>
      <c r="B2103" t="s">
        <v>2139</v>
      </c>
      <c r="C2103" t="s">
        <v>2138</v>
      </c>
      <c r="D2103">
        <v>94</v>
      </c>
      <c r="E2103">
        <v>2239.5</v>
      </c>
      <c r="F2103">
        <f t="shared" si="32"/>
        <v>2</v>
      </c>
      <c r="G2103" t="str">
        <f>STANDINGS_W[[#This Row],[League]]&amp;STANDINGS_W[[#This Row],[Team]]</f>
        <v>$150 Draft Champions Jan 24 1:00 pm Lg.3622CocoCrispies</v>
      </c>
    </row>
    <row r="2104" spans="1:7" x14ac:dyDescent="0.25">
      <c r="A2104">
        <v>665</v>
      </c>
      <c r="B2104" t="s">
        <v>2146</v>
      </c>
      <c r="C2104" t="s">
        <v>2138</v>
      </c>
      <c r="D2104">
        <v>94</v>
      </c>
      <c r="E2104">
        <v>2239.5</v>
      </c>
      <c r="F2104">
        <f t="shared" si="32"/>
        <v>3</v>
      </c>
      <c r="G2104" t="str">
        <f>STANDINGS_W[[#This Row],[League]]&amp;STANDINGS_W[[#This Row],[Team]]</f>
        <v>$150 Draft Champions Jan 24 1:00 pm Lg.3622Immuno Cespedes</v>
      </c>
    </row>
    <row r="2105" spans="1:7" x14ac:dyDescent="0.25">
      <c r="A2105">
        <v>669</v>
      </c>
      <c r="B2105" t="s">
        <v>2140</v>
      </c>
      <c r="C2105" t="s">
        <v>2138</v>
      </c>
      <c r="D2105">
        <v>94</v>
      </c>
      <c r="E2105">
        <v>2239.5</v>
      </c>
      <c r="F2105">
        <f t="shared" si="32"/>
        <v>4</v>
      </c>
      <c r="G2105" t="str">
        <f>STANDINGS_W[[#This Row],[League]]&amp;STANDINGS_W[[#This Row],[Team]]</f>
        <v>$150 Draft Champions Jan 24 1:00 pm Lg.3622Jobu's Heroes #3</v>
      </c>
    </row>
    <row r="2106" spans="1:7" x14ac:dyDescent="0.25">
      <c r="A2106">
        <v>732</v>
      </c>
      <c r="B2106" t="s">
        <v>2142</v>
      </c>
      <c r="C2106" t="s">
        <v>2138</v>
      </c>
      <c r="D2106">
        <v>93</v>
      </c>
      <c r="E2106">
        <v>2164.5</v>
      </c>
      <c r="F2106">
        <f t="shared" si="32"/>
        <v>5</v>
      </c>
      <c r="G2106" t="str">
        <f>STANDINGS_W[[#This Row],[League]]&amp;STANDINGS_W[[#This Row],[Team]]</f>
        <v>$150 Draft Champions Jan 24 1:00 pm Lg.3622Evil Knebel</v>
      </c>
    </row>
    <row r="2107" spans="1:7" x14ac:dyDescent="0.25">
      <c r="A2107">
        <v>830</v>
      </c>
      <c r="B2107" t="s">
        <v>469</v>
      </c>
      <c r="C2107" t="s">
        <v>2138</v>
      </c>
      <c r="D2107">
        <v>92</v>
      </c>
      <c r="E2107">
        <v>2083</v>
      </c>
      <c r="F2107">
        <f t="shared" si="32"/>
        <v>6</v>
      </c>
      <c r="G2107" t="str">
        <f>STANDINGS_W[[#This Row],[League]]&amp;STANDINGS_W[[#This Row],[Team]]</f>
        <v>$150 Draft Champions Jan 24 1:00 pm Lg.3622Poopy Tooth 5</v>
      </c>
    </row>
    <row r="2108" spans="1:7" x14ac:dyDescent="0.25">
      <c r="A2108">
        <v>964</v>
      </c>
      <c r="B2108" t="s">
        <v>353</v>
      </c>
      <c r="C2108" t="s">
        <v>2138</v>
      </c>
      <c r="D2108">
        <v>90</v>
      </c>
      <c r="E2108">
        <v>1929</v>
      </c>
      <c r="F2108">
        <f t="shared" si="32"/>
        <v>7</v>
      </c>
      <c r="G2108" t="str">
        <f>STANDINGS_W[[#This Row],[League]]&amp;STANDINGS_W[[#This Row],[Team]]</f>
        <v>$150 Draft Champions Jan 24 1:00 pm Lg.3622Jimpat</v>
      </c>
    </row>
    <row r="2109" spans="1:7" x14ac:dyDescent="0.25">
      <c r="A2109">
        <v>1337</v>
      </c>
      <c r="B2109" t="s">
        <v>286</v>
      </c>
      <c r="C2109" t="s">
        <v>2138</v>
      </c>
      <c r="D2109">
        <v>86</v>
      </c>
      <c r="E2109">
        <v>1608</v>
      </c>
      <c r="F2109">
        <f t="shared" si="32"/>
        <v>8</v>
      </c>
      <c r="G2109" t="str">
        <f>STANDINGS_W[[#This Row],[League]]&amp;STANDINGS_W[[#This Row],[Team]]</f>
        <v>$150 Draft Champions Jan 24 1:00 pm Lg.3622Team Williams</v>
      </c>
    </row>
    <row r="2110" spans="1:7" x14ac:dyDescent="0.25">
      <c r="A2110">
        <v>1554</v>
      </c>
      <c r="B2110" t="s">
        <v>2144</v>
      </c>
      <c r="C2110" t="s">
        <v>2138</v>
      </c>
      <c r="D2110">
        <v>83</v>
      </c>
      <c r="E2110">
        <v>1322</v>
      </c>
      <c r="F2110">
        <f t="shared" si="32"/>
        <v>9</v>
      </c>
      <c r="G2110" t="str">
        <f>STANDINGS_W[[#This Row],[League]]&amp;STANDINGS_W[[#This Row],[Team]]</f>
        <v>$150 Draft Champions Jan 24 1:00 pm Lg.3622Barbarians At The Yard</v>
      </c>
    </row>
    <row r="2111" spans="1:7" x14ac:dyDescent="0.25">
      <c r="A2111">
        <v>1708</v>
      </c>
      <c r="B2111" t="s">
        <v>1466</v>
      </c>
      <c r="C2111" t="s">
        <v>2138</v>
      </c>
      <c r="D2111">
        <v>82</v>
      </c>
      <c r="E2111">
        <v>1233</v>
      </c>
      <c r="F2111">
        <f t="shared" si="32"/>
        <v>10</v>
      </c>
      <c r="G2111" t="str">
        <f>STANDINGS_W[[#This Row],[League]]&amp;STANDINGS_W[[#This Row],[Team]]</f>
        <v>$150 Draft Champions Jan 24 1:00 pm Lg.3622Team Robbins</v>
      </c>
    </row>
    <row r="2112" spans="1:7" x14ac:dyDescent="0.25">
      <c r="A2112">
        <v>1856</v>
      </c>
      <c r="B2112" t="s">
        <v>2143</v>
      </c>
      <c r="C2112" t="s">
        <v>2138</v>
      </c>
      <c r="D2112">
        <v>80</v>
      </c>
      <c r="E2112">
        <v>1063.5</v>
      </c>
      <c r="F2112">
        <f t="shared" si="32"/>
        <v>11</v>
      </c>
      <c r="G2112" t="str">
        <f>STANDINGS_W[[#This Row],[League]]&amp;STANDINGS_W[[#This Row],[Team]]</f>
        <v>$150 Draft Champions Jan 24 1:00 pm Lg.3622Space Pants</v>
      </c>
    </row>
    <row r="2113" spans="1:7" x14ac:dyDescent="0.25">
      <c r="A2113">
        <v>2045</v>
      </c>
      <c r="B2113" t="s">
        <v>2141</v>
      </c>
      <c r="C2113" t="s">
        <v>2138</v>
      </c>
      <c r="D2113">
        <v>77</v>
      </c>
      <c r="E2113">
        <v>836</v>
      </c>
      <c r="F2113">
        <f t="shared" si="32"/>
        <v>12</v>
      </c>
      <c r="G2113" t="str">
        <f>STANDINGS_W[[#This Row],[League]]&amp;STANDINGS_W[[#This Row],[Team]]</f>
        <v>$150 Draft Champions Jan 24 1:00 pm Lg.3622Colt 45</v>
      </c>
    </row>
    <row r="2114" spans="1:7" x14ac:dyDescent="0.25">
      <c r="A2114">
        <v>2181</v>
      </c>
      <c r="B2114" t="s">
        <v>212</v>
      </c>
      <c r="C2114" t="s">
        <v>2138</v>
      </c>
      <c r="D2114">
        <v>76</v>
      </c>
      <c r="E2114">
        <v>755.5</v>
      </c>
      <c r="F2114">
        <f t="shared" si="32"/>
        <v>13</v>
      </c>
      <c r="G2114" t="str">
        <f>STANDINGS_W[[#This Row],[League]]&amp;STANDINGS_W[[#This Row],[Team]]</f>
        <v>$150 Draft Champions Jan 24 1:00 pm Lg.3622Team kuhn</v>
      </c>
    </row>
    <row r="2115" spans="1:7" x14ac:dyDescent="0.25">
      <c r="A2115">
        <v>2729</v>
      </c>
      <c r="B2115" t="s">
        <v>2145</v>
      </c>
      <c r="C2115" t="s">
        <v>2138</v>
      </c>
      <c r="D2115">
        <v>63</v>
      </c>
      <c r="E2115">
        <v>193</v>
      </c>
      <c r="F2115">
        <f t="shared" ref="F2115:F2178" si="33">IF(C2115=C2114,F2114+1,1)</f>
        <v>14</v>
      </c>
      <c r="G2115" t="str">
        <f>STANDINGS_W[[#This Row],[League]]&amp;STANDINGS_W[[#This Row],[Team]]</f>
        <v>$150 Draft Champions Jan 24 1:00 pm Lg.3622Tulo-git 2 Quit</v>
      </c>
    </row>
    <row r="2116" spans="1:7" x14ac:dyDescent="0.25">
      <c r="A2116">
        <v>2788</v>
      </c>
      <c r="B2116" t="s">
        <v>2137</v>
      </c>
      <c r="C2116" t="s">
        <v>2138</v>
      </c>
      <c r="D2116">
        <v>60</v>
      </c>
      <c r="E2116">
        <v>119.5</v>
      </c>
      <c r="F2116">
        <f t="shared" si="33"/>
        <v>15</v>
      </c>
      <c r="G2116" t="str">
        <f>STANDINGS_W[[#This Row],[League]]&amp;STANDINGS_W[[#This Row],[Team]]</f>
        <v>$150 Draft Champions Jan 24 1:00 pm Lg.3622Habitual Line-Steppers</v>
      </c>
    </row>
    <row r="2117" spans="1:7" x14ac:dyDescent="0.25">
      <c r="A2117">
        <v>244</v>
      </c>
      <c r="B2117" t="s">
        <v>2154</v>
      </c>
      <c r="C2117" t="s">
        <v>2148</v>
      </c>
      <c r="D2117">
        <v>103</v>
      </c>
      <c r="E2117">
        <v>2678</v>
      </c>
      <c r="F2117">
        <f t="shared" si="33"/>
        <v>1</v>
      </c>
      <c r="G2117" t="str">
        <f>STANDINGS_W[[#This Row],[League]]&amp;STANDINGS_W[[#This Row],[Team]]</f>
        <v>$150 Draft Champions Jan 25 1:00 pm Lg.3624Vaccaro and Nando Yay!</v>
      </c>
    </row>
    <row r="2118" spans="1:7" x14ac:dyDescent="0.25">
      <c r="A2118">
        <v>258</v>
      </c>
      <c r="B2118" t="s">
        <v>2158</v>
      </c>
      <c r="C2118" t="s">
        <v>2148</v>
      </c>
      <c r="D2118">
        <v>102</v>
      </c>
      <c r="E2118">
        <v>2646.5</v>
      </c>
      <c r="F2118">
        <f t="shared" si="33"/>
        <v>2</v>
      </c>
      <c r="G2118" t="str">
        <f>STANDINGS_W[[#This Row],[League]]&amp;STANDINGS_W[[#This Row],[Team]]</f>
        <v>$150 Draft Champions Jan 25 1:00 pm Lg.3624Just Enough 2 Win</v>
      </c>
    </row>
    <row r="2119" spans="1:7" x14ac:dyDescent="0.25">
      <c r="A2119">
        <v>467</v>
      </c>
      <c r="B2119" t="s">
        <v>2147</v>
      </c>
      <c r="C2119" t="s">
        <v>2148</v>
      </c>
      <c r="D2119">
        <v>98</v>
      </c>
      <c r="E2119">
        <v>2467</v>
      </c>
      <c r="F2119">
        <f t="shared" si="33"/>
        <v>3</v>
      </c>
      <c r="G2119" t="str">
        <f>STANDINGS_W[[#This Row],[League]]&amp;STANDINGS_W[[#This Row],[Team]]</f>
        <v>$150 Draft Champions Jan 25 1:00 pm Lg.3624Timbers</v>
      </c>
    </row>
    <row r="2120" spans="1:7" x14ac:dyDescent="0.25">
      <c r="A2120">
        <v>483</v>
      </c>
      <c r="B2120" t="s">
        <v>2151</v>
      </c>
      <c r="C2120" t="s">
        <v>2148</v>
      </c>
      <c r="D2120">
        <v>97</v>
      </c>
      <c r="E2120">
        <v>2416.5</v>
      </c>
      <c r="F2120">
        <f t="shared" si="33"/>
        <v>4</v>
      </c>
      <c r="G2120" t="str">
        <f>STANDINGS_W[[#This Row],[League]]&amp;STANDINGS_W[[#This Row],[Team]]</f>
        <v>$150 Draft Champions Jan 25 1:00 pm Lg.3624Jumpman</v>
      </c>
    </row>
    <row r="2121" spans="1:7" x14ac:dyDescent="0.25">
      <c r="A2121">
        <v>1299</v>
      </c>
      <c r="B2121" t="s">
        <v>2153</v>
      </c>
      <c r="C2121" t="s">
        <v>2148</v>
      </c>
      <c r="D2121">
        <v>86</v>
      </c>
      <c r="E2121">
        <v>1608</v>
      </c>
      <c r="F2121">
        <f t="shared" si="33"/>
        <v>5</v>
      </c>
      <c r="G2121" t="str">
        <f>STANDINGS_W[[#This Row],[League]]&amp;STANDINGS_W[[#This Row],[Team]]</f>
        <v>$150 Draft Champions Jan 25 1:00 pm Lg.3624O Town DC 1</v>
      </c>
    </row>
    <row r="2122" spans="1:7" x14ac:dyDescent="0.25">
      <c r="A2122">
        <v>1394</v>
      </c>
      <c r="B2122" t="s">
        <v>149</v>
      </c>
      <c r="C2122" t="s">
        <v>2148</v>
      </c>
      <c r="D2122">
        <v>85</v>
      </c>
      <c r="E2122">
        <v>1503.5</v>
      </c>
      <c r="F2122">
        <f t="shared" si="33"/>
        <v>6</v>
      </c>
      <c r="G2122" t="str">
        <f>STANDINGS_W[[#This Row],[League]]&amp;STANDINGS_W[[#This Row],[Team]]</f>
        <v>$150 Draft Champions Jan 25 1:00 pm Lg.3624Magic Markers</v>
      </c>
    </row>
    <row r="2123" spans="1:7" x14ac:dyDescent="0.25">
      <c r="A2123">
        <v>1489</v>
      </c>
      <c r="B2123" t="s">
        <v>2150</v>
      </c>
      <c r="C2123" t="s">
        <v>2148</v>
      </c>
      <c r="D2123">
        <v>84</v>
      </c>
      <c r="E2123">
        <v>1408.5</v>
      </c>
      <c r="F2123">
        <f t="shared" si="33"/>
        <v>7</v>
      </c>
      <c r="G2123" t="str">
        <f>STANDINGS_W[[#This Row],[League]]&amp;STANDINGS_W[[#This Row],[Team]]</f>
        <v>$150 Draft Champions Jan 25 1:00 pm Lg.3624JH Racing</v>
      </c>
    </row>
    <row r="2124" spans="1:7" x14ac:dyDescent="0.25">
      <c r="A2124">
        <v>1635</v>
      </c>
      <c r="B2124" t="s">
        <v>2155</v>
      </c>
      <c r="C2124" t="s">
        <v>2148</v>
      </c>
      <c r="D2124">
        <v>82</v>
      </c>
      <c r="E2124">
        <v>1233</v>
      </c>
      <c r="F2124">
        <f t="shared" si="33"/>
        <v>8</v>
      </c>
      <c r="G2124" t="str">
        <f>STANDINGS_W[[#This Row],[League]]&amp;STANDINGS_W[[#This Row],[Team]]</f>
        <v>$150 Draft Champions Jan 25 1:00 pm Lg.36247Stars reign</v>
      </c>
    </row>
    <row r="2125" spans="1:7" x14ac:dyDescent="0.25">
      <c r="A2125">
        <v>1851</v>
      </c>
      <c r="B2125" t="s">
        <v>2156</v>
      </c>
      <c r="C2125" t="s">
        <v>2148</v>
      </c>
      <c r="D2125">
        <v>80</v>
      </c>
      <c r="E2125">
        <v>1063.5</v>
      </c>
      <c r="F2125">
        <f t="shared" si="33"/>
        <v>9</v>
      </c>
      <c r="G2125" t="str">
        <f>STANDINGS_W[[#This Row],[League]]&amp;STANDINGS_W[[#This Row],[Team]]</f>
        <v>$150 Draft Champions Jan 25 1:00 pm Lg.3624Rizzo Springer Kluber</v>
      </c>
    </row>
    <row r="2126" spans="1:7" x14ac:dyDescent="0.25">
      <c r="A2126">
        <v>1858</v>
      </c>
      <c r="B2126" t="s">
        <v>2149</v>
      </c>
      <c r="C2126" t="s">
        <v>2148</v>
      </c>
      <c r="D2126">
        <v>80</v>
      </c>
      <c r="E2126">
        <v>1063.5</v>
      </c>
      <c r="F2126">
        <f t="shared" si="33"/>
        <v>10</v>
      </c>
      <c r="G2126" t="str">
        <f>STANDINGS_W[[#This Row],[League]]&amp;STANDINGS_W[[#This Row],[Team]]</f>
        <v>$150 Draft Champions Jan 25 1:00 pm Lg.3624SpinningSeams9</v>
      </c>
    </row>
    <row r="2127" spans="1:7" x14ac:dyDescent="0.25">
      <c r="A2127">
        <v>2043</v>
      </c>
      <c r="B2127" t="s">
        <v>2159</v>
      </c>
      <c r="C2127" t="s">
        <v>2148</v>
      </c>
      <c r="D2127">
        <v>77</v>
      </c>
      <c r="E2127">
        <v>836</v>
      </c>
      <c r="F2127">
        <f t="shared" si="33"/>
        <v>11</v>
      </c>
      <c r="G2127" t="str">
        <f>STANDINGS_W[[#This Row],[League]]&amp;STANDINGS_W[[#This Row],[Team]]</f>
        <v>$150 Draft Champions Jan 25 1:00 pm Lg.3624Buehrle's Heater</v>
      </c>
    </row>
    <row r="2128" spans="1:7" x14ac:dyDescent="0.25">
      <c r="A2128">
        <v>2139</v>
      </c>
      <c r="B2128" t="s">
        <v>2157</v>
      </c>
      <c r="C2128" t="s">
        <v>2148</v>
      </c>
      <c r="D2128">
        <v>76</v>
      </c>
      <c r="E2128">
        <v>755.5</v>
      </c>
      <c r="F2128">
        <f t="shared" si="33"/>
        <v>12</v>
      </c>
      <c r="G2128" t="str">
        <f>STANDINGS_W[[#This Row],[League]]&amp;STANDINGS_W[[#This Row],[Team]]</f>
        <v>$150 Draft Champions Jan 25 1:00 pm Lg.3624Fido's Spoon</v>
      </c>
    </row>
    <row r="2129" spans="1:7" x14ac:dyDescent="0.25">
      <c r="A2129">
        <v>2327</v>
      </c>
      <c r="B2129" t="s">
        <v>2160</v>
      </c>
      <c r="C2129" t="s">
        <v>2148</v>
      </c>
      <c r="D2129">
        <v>73</v>
      </c>
      <c r="E2129">
        <v>576</v>
      </c>
      <c r="F2129">
        <f t="shared" si="33"/>
        <v>13</v>
      </c>
      <c r="G2129" t="str">
        <f>STANDINGS_W[[#This Row],[League]]&amp;STANDINGS_W[[#This Row],[Team]]</f>
        <v>$150 Draft Champions Jan 25 1:00 pm Lg.3624Hooz Ahn Pherst</v>
      </c>
    </row>
    <row r="2130" spans="1:7" x14ac:dyDescent="0.25">
      <c r="A2130">
        <v>2653</v>
      </c>
      <c r="B2130" t="s">
        <v>2152</v>
      </c>
      <c r="C2130" t="s">
        <v>2148</v>
      </c>
      <c r="D2130">
        <v>65</v>
      </c>
      <c r="E2130">
        <v>251.5</v>
      </c>
      <c r="F2130">
        <f t="shared" si="33"/>
        <v>14</v>
      </c>
      <c r="G2130" t="str">
        <f>STANDINGS_W[[#This Row],[League]]&amp;STANDINGS_W[[#This Row],[Team]]</f>
        <v>$150 Draft Champions Jan 25 1:00 pm Lg.3624Froggy Bottom</v>
      </c>
    </row>
    <row r="2131" spans="1:7" x14ac:dyDescent="0.25">
      <c r="A2131">
        <v>2734</v>
      </c>
      <c r="B2131" t="s">
        <v>503</v>
      </c>
      <c r="C2131" t="s">
        <v>2148</v>
      </c>
      <c r="D2131">
        <v>62</v>
      </c>
      <c r="E2131">
        <v>166</v>
      </c>
      <c r="F2131">
        <f t="shared" si="33"/>
        <v>15</v>
      </c>
      <c r="G2131" t="str">
        <f>STANDINGS_W[[#This Row],[League]]&amp;STANDINGS_W[[#This Row],[Team]]</f>
        <v>$150 Draft Champions Jan 25 1:00 pm Lg.3624Cornbread Muffins</v>
      </c>
    </row>
    <row r="2132" spans="1:7" x14ac:dyDescent="0.25">
      <c r="A2132">
        <v>38</v>
      </c>
      <c r="B2132" t="s">
        <v>223</v>
      </c>
      <c r="C2132" t="s">
        <v>2162</v>
      </c>
      <c r="D2132">
        <v>115</v>
      </c>
      <c r="E2132">
        <v>2873.5</v>
      </c>
      <c r="F2132">
        <f t="shared" si="33"/>
        <v>1</v>
      </c>
      <c r="G2132" t="str">
        <f>STANDINGS_W[[#This Row],[League]]&amp;STANDINGS_W[[#This Row],[Team]]</f>
        <v>$150 Draft Champions Jan 26 1:00 pm Lg.3627Slow Horse</v>
      </c>
    </row>
    <row r="2133" spans="1:7" x14ac:dyDescent="0.25">
      <c r="A2133">
        <v>189</v>
      </c>
      <c r="B2133" t="s">
        <v>513</v>
      </c>
      <c r="C2133" t="s">
        <v>2162</v>
      </c>
      <c r="D2133">
        <v>105</v>
      </c>
      <c r="E2133">
        <v>2728.5</v>
      </c>
      <c r="F2133">
        <f t="shared" si="33"/>
        <v>2</v>
      </c>
      <c r="G2133" t="str">
        <f>STANDINGS_W[[#This Row],[League]]&amp;STANDINGS_W[[#This Row],[Team]]</f>
        <v>$150 Draft Champions Jan 26 1:00 pm Lg.3627Strikeouts</v>
      </c>
    </row>
    <row r="2134" spans="1:7" x14ac:dyDescent="0.25">
      <c r="A2134">
        <v>540</v>
      </c>
      <c r="B2134" t="s">
        <v>2165</v>
      </c>
      <c r="C2134" t="s">
        <v>2162</v>
      </c>
      <c r="D2134">
        <v>96</v>
      </c>
      <c r="E2134">
        <v>2358</v>
      </c>
      <c r="F2134">
        <f t="shared" si="33"/>
        <v>3</v>
      </c>
      <c r="G2134" t="str">
        <f>STANDINGS_W[[#This Row],[League]]&amp;STANDINGS_W[[#This Row],[Team]]</f>
        <v>$150 Draft Champions Jan 26 1:00 pm Lg.3627GoldnMoles</v>
      </c>
    </row>
    <row r="2135" spans="1:7" x14ac:dyDescent="0.25">
      <c r="A2135">
        <v>878</v>
      </c>
      <c r="B2135" t="s">
        <v>181</v>
      </c>
      <c r="C2135" t="s">
        <v>2162</v>
      </c>
      <c r="D2135">
        <v>91</v>
      </c>
      <c r="E2135">
        <v>2007.5</v>
      </c>
      <c r="F2135">
        <f t="shared" si="33"/>
        <v>4</v>
      </c>
      <c r="G2135" t="str">
        <f>STANDINGS_W[[#This Row],[League]]&amp;STANDINGS_W[[#This Row],[Team]]</f>
        <v>$150 Draft Champions Jan 26 1:00 pm Lg.3627CHEEZDAWGZ</v>
      </c>
    </row>
    <row r="2136" spans="1:7" x14ac:dyDescent="0.25">
      <c r="A2136">
        <v>1045</v>
      </c>
      <c r="B2136" t="s">
        <v>2167</v>
      </c>
      <c r="C2136" t="s">
        <v>2162</v>
      </c>
      <c r="D2136">
        <v>89</v>
      </c>
      <c r="E2136">
        <v>1852.5</v>
      </c>
      <c r="F2136">
        <f t="shared" si="33"/>
        <v>5</v>
      </c>
      <c r="G2136" t="str">
        <f>STANDINGS_W[[#This Row],[League]]&amp;STANDINGS_W[[#This Row],[Team]]</f>
        <v>$150 Draft Champions Jan 26 1:00 pm Lg.3627Gratiot Killers</v>
      </c>
    </row>
    <row r="2137" spans="1:7" x14ac:dyDescent="0.25">
      <c r="A2137">
        <v>1061</v>
      </c>
      <c r="B2137" t="s">
        <v>445</v>
      </c>
      <c r="C2137" t="s">
        <v>2162</v>
      </c>
      <c r="D2137">
        <v>89</v>
      </c>
      <c r="E2137">
        <v>1852.5</v>
      </c>
      <c r="F2137">
        <f t="shared" si="33"/>
        <v>6</v>
      </c>
      <c r="G2137" t="str">
        <f>STANDINGS_W[[#This Row],[League]]&amp;STANDINGS_W[[#This Row],[Team]]</f>
        <v>$150 Draft Champions Jan 26 1:00 pm Lg.3627Mega Powers Explode</v>
      </c>
    </row>
    <row r="2138" spans="1:7" x14ac:dyDescent="0.25">
      <c r="A2138">
        <v>1160</v>
      </c>
      <c r="B2138" t="s">
        <v>285</v>
      </c>
      <c r="C2138" t="s">
        <v>2162</v>
      </c>
      <c r="D2138">
        <v>88</v>
      </c>
      <c r="E2138">
        <v>1779.5</v>
      </c>
      <c r="F2138">
        <f t="shared" si="33"/>
        <v>7</v>
      </c>
      <c r="G2138" t="str">
        <f>STANDINGS_W[[#This Row],[League]]&amp;STANDINGS_W[[#This Row],[Team]]</f>
        <v>$150 Draft Champions Jan 26 1:00 pm Lg.3627Team king</v>
      </c>
    </row>
    <row r="2139" spans="1:7" x14ac:dyDescent="0.25">
      <c r="A2139">
        <v>1284</v>
      </c>
      <c r="B2139" t="s">
        <v>2163</v>
      </c>
      <c r="C2139" t="s">
        <v>2162</v>
      </c>
      <c r="D2139">
        <v>86</v>
      </c>
      <c r="E2139">
        <v>1608</v>
      </c>
      <c r="F2139">
        <f t="shared" si="33"/>
        <v>8</v>
      </c>
      <c r="G2139" t="str">
        <f>STANDINGS_W[[#This Row],[League]]&amp;STANDINGS_W[[#This Row],[Team]]</f>
        <v>$150 Draft Champions Jan 26 1:00 pm Lg.3627Laser Show. Relax. Redux.</v>
      </c>
    </row>
    <row r="2140" spans="1:7" x14ac:dyDescent="0.25">
      <c r="A2140">
        <v>1549</v>
      </c>
      <c r="B2140" t="s">
        <v>289</v>
      </c>
      <c r="C2140" t="s">
        <v>2162</v>
      </c>
      <c r="D2140">
        <v>83</v>
      </c>
      <c r="E2140">
        <v>1322</v>
      </c>
      <c r="F2140">
        <f t="shared" si="33"/>
        <v>9</v>
      </c>
      <c r="G2140" t="str">
        <f>STANDINGS_W[[#This Row],[League]]&amp;STANDINGS_W[[#This Row],[Team]]</f>
        <v>$150 Draft Champions Jan 26 1:00 pm Lg.3627Aardvarks</v>
      </c>
    </row>
    <row r="2141" spans="1:7" x14ac:dyDescent="0.25">
      <c r="A2141">
        <v>1967</v>
      </c>
      <c r="B2141" t="s">
        <v>339</v>
      </c>
      <c r="C2141" t="s">
        <v>2162</v>
      </c>
      <c r="D2141">
        <v>79</v>
      </c>
      <c r="E2141">
        <v>980.5</v>
      </c>
      <c r="F2141">
        <f t="shared" si="33"/>
        <v>10</v>
      </c>
      <c r="G2141" t="str">
        <f>STANDINGS_W[[#This Row],[League]]&amp;STANDINGS_W[[#This Row],[Team]]</f>
        <v>$150 Draft Champions Jan 26 1:00 pm Lg.3627deadmoneyC</v>
      </c>
    </row>
    <row r="2142" spans="1:7" x14ac:dyDescent="0.25">
      <c r="A2142">
        <v>2449</v>
      </c>
      <c r="B2142" t="s">
        <v>2168</v>
      </c>
      <c r="C2142" t="s">
        <v>2162</v>
      </c>
      <c r="D2142">
        <v>71</v>
      </c>
      <c r="E2142">
        <v>483</v>
      </c>
      <c r="F2142">
        <f t="shared" si="33"/>
        <v>11</v>
      </c>
      <c r="G2142" t="str">
        <f>STANDINGS_W[[#This Row],[League]]&amp;STANDINGS_W[[#This Row],[Team]]</f>
        <v>$150 Draft Champions Jan 26 1:00 pm Lg.3627WinterIsComing</v>
      </c>
    </row>
    <row r="2143" spans="1:7" x14ac:dyDescent="0.25">
      <c r="A2143">
        <v>2587</v>
      </c>
      <c r="B2143" t="s">
        <v>2166</v>
      </c>
      <c r="C2143" t="s">
        <v>2162</v>
      </c>
      <c r="D2143">
        <v>67</v>
      </c>
      <c r="E2143">
        <v>321.5</v>
      </c>
      <c r="F2143">
        <f t="shared" si="33"/>
        <v>12</v>
      </c>
      <c r="G2143" t="str">
        <f>STANDINGS_W[[#This Row],[League]]&amp;STANDINGS_W[[#This Row],[Team]]</f>
        <v>$150 Draft Champions Jan 26 1:00 pm Lg.3627Not Fade Away</v>
      </c>
    </row>
    <row r="2144" spans="1:7" x14ac:dyDescent="0.25">
      <c r="A2144">
        <v>2629</v>
      </c>
      <c r="B2144" t="s">
        <v>2164</v>
      </c>
      <c r="C2144" t="s">
        <v>2162</v>
      </c>
      <c r="D2144">
        <v>66</v>
      </c>
      <c r="E2144">
        <v>285.5</v>
      </c>
      <c r="F2144">
        <f t="shared" si="33"/>
        <v>13</v>
      </c>
      <c r="G2144" t="str">
        <f>STANDINGS_W[[#This Row],[League]]&amp;STANDINGS_W[[#This Row],[Team]]</f>
        <v>$150 Draft Champions Jan 26 1:00 pm Lg.3627Sparky's boys</v>
      </c>
    </row>
    <row r="2145" spans="1:7" x14ac:dyDescent="0.25">
      <c r="A2145">
        <v>2742</v>
      </c>
      <c r="B2145" t="s">
        <v>43</v>
      </c>
      <c r="C2145" t="s">
        <v>2162</v>
      </c>
      <c r="D2145">
        <v>62</v>
      </c>
      <c r="E2145">
        <v>166</v>
      </c>
      <c r="F2145">
        <f t="shared" si="33"/>
        <v>14</v>
      </c>
      <c r="G2145" t="str">
        <f>STANDINGS_W[[#This Row],[League]]&amp;STANDINGS_W[[#This Row],[Team]]</f>
        <v>$150 Draft Champions Jan 26 1:00 pm Lg.3627Mad Russian</v>
      </c>
    </row>
    <row r="2146" spans="1:7" x14ac:dyDescent="0.25">
      <c r="A2146">
        <v>2822</v>
      </c>
      <c r="B2146" t="s">
        <v>2161</v>
      </c>
      <c r="C2146" t="s">
        <v>2162</v>
      </c>
      <c r="D2146">
        <v>58</v>
      </c>
      <c r="E2146">
        <v>87</v>
      </c>
      <c r="F2146">
        <f t="shared" si="33"/>
        <v>15</v>
      </c>
      <c r="G2146" t="str">
        <f>STANDINGS_W[[#This Row],[League]]&amp;STANDINGS_W[[#This Row],[Team]]</f>
        <v>$150 Draft Champions Jan 26 1:00 pm Lg.3627Maddon Gnomes 2</v>
      </c>
    </row>
    <row r="2147" spans="1:7" x14ac:dyDescent="0.25">
      <c r="A2147">
        <v>41</v>
      </c>
      <c r="B2147" t="s">
        <v>2173</v>
      </c>
      <c r="C2147" t="s">
        <v>2170</v>
      </c>
      <c r="D2147">
        <v>115</v>
      </c>
      <c r="E2147">
        <v>2873.5</v>
      </c>
      <c r="F2147">
        <f t="shared" si="33"/>
        <v>1</v>
      </c>
      <c r="G2147" t="str">
        <f>STANDINGS_W[[#This Row],[League]]&amp;STANDINGS_W[[#This Row],[Team]]</f>
        <v>$150 Draft Champions Jan 27 1:00 pm Lg.3629Thebeau 4</v>
      </c>
    </row>
    <row r="2148" spans="1:7" x14ac:dyDescent="0.25">
      <c r="A2148">
        <v>236</v>
      </c>
      <c r="B2148" t="s">
        <v>2176</v>
      </c>
      <c r="C2148" t="s">
        <v>2170</v>
      </c>
      <c r="D2148">
        <v>103</v>
      </c>
      <c r="E2148">
        <v>2678</v>
      </c>
      <c r="F2148">
        <f t="shared" si="33"/>
        <v>2</v>
      </c>
      <c r="G2148" t="str">
        <f>STANDINGS_W[[#This Row],[League]]&amp;STANDINGS_W[[#This Row],[Team]]</f>
        <v>$150 Draft Champions Jan 27 1:00 pm Lg.3629Starfishmn 0127</v>
      </c>
    </row>
    <row r="2149" spans="1:7" x14ac:dyDescent="0.25">
      <c r="A2149">
        <v>409</v>
      </c>
      <c r="B2149" t="s">
        <v>292</v>
      </c>
      <c r="C2149" t="s">
        <v>2170</v>
      </c>
      <c r="D2149">
        <v>99</v>
      </c>
      <c r="E2149">
        <v>2518.5</v>
      </c>
      <c r="F2149">
        <f t="shared" si="33"/>
        <v>3</v>
      </c>
      <c r="G2149" t="str">
        <f>STANDINGS_W[[#This Row],[League]]&amp;STANDINGS_W[[#This Row],[Team]]</f>
        <v>$150 Draft Champions Jan 27 1:00 pm Lg.3629Team Teixeira</v>
      </c>
    </row>
    <row r="2150" spans="1:7" x14ac:dyDescent="0.25">
      <c r="A2150">
        <v>440</v>
      </c>
      <c r="B2150" t="s">
        <v>2174</v>
      </c>
      <c r="C2150" t="s">
        <v>2170</v>
      </c>
      <c r="D2150">
        <v>98</v>
      </c>
      <c r="E2150">
        <v>2467</v>
      </c>
      <c r="F2150">
        <f t="shared" si="33"/>
        <v>4</v>
      </c>
      <c r="G2150" t="str">
        <f>STANDINGS_W[[#This Row],[League]]&amp;STANDINGS_W[[#This Row],[Team]]</f>
        <v>$150 Draft Champions Jan 27 1:00 pm Lg.3629In The Studio</v>
      </c>
    </row>
    <row r="2151" spans="1:7" x14ac:dyDescent="0.25">
      <c r="A2151">
        <v>444</v>
      </c>
      <c r="B2151" t="s">
        <v>95</v>
      </c>
      <c r="C2151" t="s">
        <v>2170</v>
      </c>
      <c r="D2151">
        <v>98</v>
      </c>
      <c r="E2151">
        <v>2467</v>
      </c>
      <c r="F2151">
        <f t="shared" si="33"/>
        <v>5</v>
      </c>
      <c r="G2151" t="str">
        <f>STANDINGS_W[[#This Row],[League]]&amp;STANDINGS_W[[#This Row],[Team]]</f>
        <v>$150 Draft Champions Jan 27 1:00 pm Lg.3629Monk's Cafe</v>
      </c>
    </row>
    <row r="2152" spans="1:7" x14ac:dyDescent="0.25">
      <c r="A2152">
        <v>978</v>
      </c>
      <c r="B2152" t="s">
        <v>2175</v>
      </c>
      <c r="C2152" t="s">
        <v>2170</v>
      </c>
      <c r="D2152">
        <v>90</v>
      </c>
      <c r="E2152">
        <v>1929</v>
      </c>
      <c r="F2152">
        <f t="shared" si="33"/>
        <v>6</v>
      </c>
      <c r="G2152" t="str">
        <f>STANDINGS_W[[#This Row],[League]]&amp;STANDINGS_W[[#This Row],[Team]]</f>
        <v>$150 Draft Champions Jan 27 1:00 pm Lg.3629One Time</v>
      </c>
    </row>
    <row r="2153" spans="1:7" x14ac:dyDescent="0.25">
      <c r="A2153">
        <v>1026</v>
      </c>
      <c r="B2153" t="s">
        <v>2178</v>
      </c>
      <c r="C2153" t="s">
        <v>2170</v>
      </c>
      <c r="D2153">
        <v>89</v>
      </c>
      <c r="E2153">
        <v>1852.5</v>
      </c>
      <c r="F2153">
        <f t="shared" si="33"/>
        <v>7</v>
      </c>
      <c r="G2153" t="str">
        <f>STANDINGS_W[[#This Row],[League]]&amp;STANDINGS_W[[#This Row],[Team]]</f>
        <v>$150 Draft Champions Jan 27 1:00 pm Lg.3629Aquemini</v>
      </c>
    </row>
    <row r="2154" spans="1:7" x14ac:dyDescent="0.25">
      <c r="A2154">
        <v>1116</v>
      </c>
      <c r="B2154" t="s">
        <v>487</v>
      </c>
      <c r="C2154" t="s">
        <v>2170</v>
      </c>
      <c r="D2154">
        <v>88</v>
      </c>
      <c r="E2154">
        <v>1779.5</v>
      </c>
      <c r="F2154">
        <f t="shared" si="33"/>
        <v>8</v>
      </c>
      <c r="G2154" t="str">
        <f>STANDINGS_W[[#This Row],[League]]&amp;STANDINGS_W[[#This Row],[Team]]</f>
        <v>$150 Draft Champions Jan 27 1:00 pm Lg.3629Hammerhead Yaks</v>
      </c>
    </row>
    <row r="2155" spans="1:7" x14ac:dyDescent="0.25">
      <c r="A2155">
        <v>1130</v>
      </c>
      <c r="B2155" t="s">
        <v>2169</v>
      </c>
      <c r="C2155" t="s">
        <v>2170</v>
      </c>
      <c r="D2155">
        <v>88</v>
      </c>
      <c r="E2155">
        <v>1779.5</v>
      </c>
      <c r="F2155">
        <f t="shared" si="33"/>
        <v>9</v>
      </c>
      <c r="G2155" t="str">
        <f>STANDINGS_W[[#This Row],[League]]&amp;STANDINGS_W[[#This Row],[Team]]</f>
        <v>$150 Draft Champions Jan 27 1:00 pm Lg.3629Moon Shots</v>
      </c>
    </row>
    <row r="2156" spans="1:7" x14ac:dyDescent="0.25">
      <c r="A2156">
        <v>1838</v>
      </c>
      <c r="B2156" t="s">
        <v>531</v>
      </c>
      <c r="C2156" t="s">
        <v>2170</v>
      </c>
      <c r="D2156">
        <v>80</v>
      </c>
      <c r="E2156">
        <v>1063.5</v>
      </c>
      <c r="F2156">
        <f t="shared" si="33"/>
        <v>10</v>
      </c>
      <c r="G2156" t="str">
        <f>STANDINGS_W[[#This Row],[League]]&amp;STANDINGS_W[[#This Row],[Team]]</f>
        <v>$150 Draft Champions Jan 27 1:00 pm Lg.3629Master Batters</v>
      </c>
    </row>
    <row r="2157" spans="1:7" x14ac:dyDescent="0.25">
      <c r="A2157">
        <v>2282</v>
      </c>
      <c r="B2157" t="s">
        <v>2177</v>
      </c>
      <c r="C2157" t="s">
        <v>2170</v>
      </c>
      <c r="D2157">
        <v>74</v>
      </c>
      <c r="E2157">
        <v>621</v>
      </c>
      <c r="F2157">
        <f t="shared" si="33"/>
        <v>11</v>
      </c>
      <c r="G2157" t="str">
        <f>STANDINGS_W[[#This Row],[League]]&amp;STANDINGS_W[[#This Row],[Team]]</f>
        <v>$150 Draft Champions Jan 27 1:00 pm Lg.3629Jackie Treehorn</v>
      </c>
    </row>
    <row r="2158" spans="1:7" x14ac:dyDescent="0.25">
      <c r="A2158">
        <v>2402</v>
      </c>
      <c r="B2158" t="s">
        <v>2172</v>
      </c>
      <c r="C2158" t="s">
        <v>2170</v>
      </c>
      <c r="D2158">
        <v>72</v>
      </c>
      <c r="E2158">
        <v>532</v>
      </c>
      <c r="F2158">
        <f t="shared" si="33"/>
        <v>12</v>
      </c>
      <c r="G2158" t="str">
        <f>STANDINGS_W[[#This Row],[League]]&amp;STANDINGS_W[[#This Row],[Team]]</f>
        <v>$150 Draft Champions Jan 27 1:00 pm Lg.3629zima......</v>
      </c>
    </row>
    <row r="2159" spans="1:7" x14ac:dyDescent="0.25">
      <c r="A2159">
        <v>2487</v>
      </c>
      <c r="B2159" t="s">
        <v>403</v>
      </c>
      <c r="C2159" t="s">
        <v>2170</v>
      </c>
      <c r="D2159">
        <v>70</v>
      </c>
      <c r="E2159">
        <v>438</v>
      </c>
      <c r="F2159">
        <f t="shared" si="33"/>
        <v>13</v>
      </c>
      <c r="G2159" t="str">
        <f>STANDINGS_W[[#This Row],[League]]&amp;STANDINGS_W[[#This Row],[Team]]</f>
        <v>$150 Draft Champions Jan 27 1:00 pm Lg.3629Team Rosenthal</v>
      </c>
    </row>
    <row r="2160" spans="1:7" x14ac:dyDescent="0.25">
      <c r="A2160">
        <v>2666</v>
      </c>
      <c r="B2160" t="s">
        <v>1408</v>
      </c>
      <c r="C2160" t="s">
        <v>2170</v>
      </c>
      <c r="D2160">
        <v>65</v>
      </c>
      <c r="E2160">
        <v>251.5</v>
      </c>
      <c r="F2160">
        <f t="shared" si="33"/>
        <v>14</v>
      </c>
      <c r="G2160" t="str">
        <f>STANDINGS_W[[#This Row],[League]]&amp;STANDINGS_W[[#This Row],[Team]]</f>
        <v>$150 Draft Champions Jan 27 1:00 pm Lg.3629Team Rockwell</v>
      </c>
    </row>
    <row r="2161" spans="1:7" x14ac:dyDescent="0.25">
      <c r="A2161">
        <v>2787</v>
      </c>
      <c r="B2161" t="s">
        <v>2171</v>
      </c>
      <c r="C2161" t="s">
        <v>2170</v>
      </c>
      <c r="D2161">
        <v>60</v>
      </c>
      <c r="E2161">
        <v>119.5</v>
      </c>
      <c r="F2161">
        <f t="shared" si="33"/>
        <v>15</v>
      </c>
      <c r="G2161" t="str">
        <f>STANDINGS_W[[#This Row],[League]]&amp;STANDINGS_W[[#This Row],[Team]]</f>
        <v>$150 Draft Champions Jan 27 1:00 pm Lg.3629Fight Owens Fight</v>
      </c>
    </row>
    <row r="2162" spans="1:7" x14ac:dyDescent="0.25">
      <c r="A2162">
        <v>291</v>
      </c>
      <c r="B2162" t="s">
        <v>2180</v>
      </c>
      <c r="C2162" t="s">
        <v>2179</v>
      </c>
      <c r="D2162">
        <v>101</v>
      </c>
      <c r="E2162">
        <v>2609</v>
      </c>
      <c r="F2162">
        <f t="shared" si="33"/>
        <v>1</v>
      </c>
      <c r="G2162" t="str">
        <f>STANDINGS_W[[#This Row],[League]]&amp;STANDINGS_W[[#This Row],[Team]]</f>
        <v>$150 Draft Champions Jan 27 1:00 pm Lg.3630EMERSON 7</v>
      </c>
    </row>
    <row r="2163" spans="1:7" x14ac:dyDescent="0.25">
      <c r="A2163">
        <v>401</v>
      </c>
      <c r="B2163" t="s">
        <v>591</v>
      </c>
      <c r="C2163" t="s">
        <v>2179</v>
      </c>
      <c r="D2163">
        <v>99</v>
      </c>
      <c r="E2163">
        <v>2518.5</v>
      </c>
      <c r="F2163">
        <f t="shared" si="33"/>
        <v>2</v>
      </c>
      <c r="G2163" t="str">
        <f>STANDINGS_W[[#This Row],[League]]&amp;STANDINGS_W[[#This Row],[Team]]</f>
        <v>$150 Draft Champions Jan 27 1:00 pm Lg.3630Team Benoit</v>
      </c>
    </row>
    <row r="2164" spans="1:7" x14ac:dyDescent="0.25">
      <c r="A2164">
        <v>460</v>
      </c>
      <c r="B2164" t="s">
        <v>650</v>
      </c>
      <c r="C2164" t="s">
        <v>2179</v>
      </c>
      <c r="D2164">
        <v>98</v>
      </c>
      <c r="E2164">
        <v>2467</v>
      </c>
      <c r="F2164">
        <f t="shared" si="33"/>
        <v>3</v>
      </c>
      <c r="G2164" t="str">
        <f>STANDINGS_W[[#This Row],[League]]&amp;STANDINGS_W[[#This Row],[Team]]</f>
        <v>$150 Draft Champions Jan 27 1:00 pm Lg.3630Team Stein</v>
      </c>
    </row>
    <row r="2165" spans="1:7" x14ac:dyDescent="0.25">
      <c r="A2165">
        <v>885</v>
      </c>
      <c r="B2165" t="s">
        <v>2185</v>
      </c>
      <c r="C2165" t="s">
        <v>2179</v>
      </c>
      <c r="D2165">
        <v>91</v>
      </c>
      <c r="E2165">
        <v>2007.5</v>
      </c>
      <c r="F2165">
        <f t="shared" si="33"/>
        <v>4</v>
      </c>
      <c r="G2165" t="str">
        <f>STANDINGS_W[[#This Row],[League]]&amp;STANDINGS_W[[#This Row],[Team]]</f>
        <v>$150 Draft Champions Jan 27 1:00 pm Lg.3630EA Sports 55</v>
      </c>
    </row>
    <row r="2166" spans="1:7" x14ac:dyDescent="0.25">
      <c r="A2166">
        <v>1182</v>
      </c>
      <c r="B2166" t="s">
        <v>421</v>
      </c>
      <c r="C2166" t="s">
        <v>2179</v>
      </c>
      <c r="D2166">
        <v>87</v>
      </c>
      <c r="E2166">
        <v>1700.5</v>
      </c>
      <c r="F2166">
        <f t="shared" si="33"/>
        <v>5</v>
      </c>
      <c r="G2166" t="str">
        <f>STANDINGS_W[[#This Row],[League]]&amp;STANDINGS_W[[#This Row],[Team]]</f>
        <v>$150 Draft Champions Jan 27 1:00 pm Lg.3630Colorado Kool Aid</v>
      </c>
    </row>
    <row r="2167" spans="1:7" x14ac:dyDescent="0.25">
      <c r="A2167">
        <v>1289</v>
      </c>
      <c r="B2167" t="s">
        <v>449</v>
      </c>
      <c r="C2167" t="s">
        <v>2179</v>
      </c>
      <c r="D2167">
        <v>86</v>
      </c>
      <c r="E2167">
        <v>1608</v>
      </c>
      <c r="F2167">
        <f t="shared" si="33"/>
        <v>6</v>
      </c>
      <c r="G2167" t="str">
        <f>STANDINGS_W[[#This Row],[League]]&amp;STANDINGS_W[[#This Row],[Team]]</f>
        <v>$150 Draft Champions Jan 27 1:00 pm Lg.3630Margins of Error</v>
      </c>
    </row>
    <row r="2168" spans="1:7" x14ac:dyDescent="0.25">
      <c r="A2168">
        <v>1547</v>
      </c>
      <c r="B2168" t="s">
        <v>2184</v>
      </c>
      <c r="C2168" t="s">
        <v>2179</v>
      </c>
      <c r="D2168">
        <v>83</v>
      </c>
      <c r="E2168">
        <v>1322</v>
      </c>
      <c r="F2168">
        <f t="shared" si="33"/>
        <v>7</v>
      </c>
      <c r="G2168" t="str">
        <f>STANDINGS_W[[#This Row],[League]]&amp;STANDINGS_W[[#This Row],[Team]]</f>
        <v>$150 Draft Champions Jan 27 1:00 pm Lg.36302016 DC002</v>
      </c>
    </row>
    <row r="2169" spans="1:7" x14ac:dyDescent="0.25">
      <c r="A2169">
        <v>1707</v>
      </c>
      <c r="B2169" t="s">
        <v>1071</v>
      </c>
      <c r="C2169" t="s">
        <v>2179</v>
      </c>
      <c r="D2169">
        <v>82</v>
      </c>
      <c r="E2169">
        <v>1233</v>
      </c>
      <c r="F2169">
        <f t="shared" si="33"/>
        <v>8</v>
      </c>
      <c r="G2169" t="str">
        <f>STANDINGS_W[[#This Row],[League]]&amp;STANDINGS_W[[#This Row],[Team]]</f>
        <v>$150 Draft Champions Jan 27 1:00 pm Lg.3630Team Reed</v>
      </c>
    </row>
    <row r="2170" spans="1:7" x14ac:dyDescent="0.25">
      <c r="A2170">
        <v>1789</v>
      </c>
      <c r="B2170" t="s">
        <v>29</v>
      </c>
      <c r="C2170" t="s">
        <v>2179</v>
      </c>
      <c r="D2170">
        <v>81</v>
      </c>
      <c r="E2170">
        <v>1147.5</v>
      </c>
      <c r="F2170">
        <f t="shared" si="33"/>
        <v>9</v>
      </c>
      <c r="G2170" t="str">
        <f>STANDINGS_W[[#This Row],[League]]&amp;STANDINGS_W[[#This Row],[Team]]</f>
        <v>$150 Draft Champions Jan 27 1:00 pm Lg.3630Team Vuotto</v>
      </c>
    </row>
    <row r="2171" spans="1:7" x14ac:dyDescent="0.25">
      <c r="A2171">
        <v>1891</v>
      </c>
      <c r="B2171" t="s">
        <v>348</v>
      </c>
      <c r="C2171" t="s">
        <v>2179</v>
      </c>
      <c r="D2171">
        <v>80</v>
      </c>
      <c r="E2171">
        <v>1063.5</v>
      </c>
      <c r="F2171">
        <f t="shared" si="33"/>
        <v>10</v>
      </c>
      <c r="G2171" t="str">
        <f>STANDINGS_W[[#This Row],[League]]&amp;STANDINGS_W[[#This Row],[Team]]</f>
        <v>$150 Draft Champions Jan 27 1:00 pm Lg.3630smackers IV</v>
      </c>
    </row>
    <row r="2172" spans="1:7" x14ac:dyDescent="0.25">
      <c r="A2172">
        <v>2040</v>
      </c>
      <c r="B2172" t="s">
        <v>2182</v>
      </c>
      <c r="C2172" t="s">
        <v>2179</v>
      </c>
      <c r="D2172">
        <v>77</v>
      </c>
      <c r="E2172">
        <v>836</v>
      </c>
      <c r="F2172">
        <f t="shared" si="33"/>
        <v>11</v>
      </c>
      <c r="G2172" t="str">
        <f>STANDINGS_W[[#This Row],[League]]&amp;STANDINGS_W[[#This Row],[Team]]</f>
        <v>$150 Draft Champions Jan 27 1:00 pm Lg.3630Atlanta Braves</v>
      </c>
    </row>
    <row r="2173" spans="1:7" x14ac:dyDescent="0.25">
      <c r="A2173">
        <v>2091</v>
      </c>
      <c r="B2173" t="s">
        <v>2181</v>
      </c>
      <c r="C2173" t="s">
        <v>2179</v>
      </c>
      <c r="D2173">
        <v>77</v>
      </c>
      <c r="E2173">
        <v>836</v>
      </c>
      <c r="F2173">
        <f t="shared" si="33"/>
        <v>12</v>
      </c>
      <c r="G2173" t="str">
        <f>STANDINGS_W[[#This Row],[League]]&amp;STANDINGS_W[[#This Row],[Team]]</f>
        <v>$150 Draft Champions Jan 27 1:00 pm Lg.3630Team Notaro</v>
      </c>
    </row>
    <row r="2174" spans="1:7" x14ac:dyDescent="0.25">
      <c r="A2174">
        <v>2131</v>
      </c>
      <c r="B2174" t="s">
        <v>171</v>
      </c>
      <c r="C2174" t="s">
        <v>2179</v>
      </c>
      <c r="D2174">
        <v>76</v>
      </c>
      <c r="E2174">
        <v>755.5</v>
      </c>
      <c r="F2174">
        <f t="shared" si="33"/>
        <v>13</v>
      </c>
      <c r="G2174" t="str">
        <f>STANDINGS_W[[#This Row],[League]]&amp;STANDINGS_W[[#This Row],[Team]]</f>
        <v>$150 Draft Champions Jan 27 1:00 pm Lg.3630Dan's Danimals</v>
      </c>
    </row>
    <row r="2175" spans="1:7" x14ac:dyDescent="0.25">
      <c r="A2175">
        <v>2448</v>
      </c>
      <c r="B2175" t="s">
        <v>30</v>
      </c>
      <c r="C2175" t="s">
        <v>2179</v>
      </c>
      <c r="D2175">
        <v>71</v>
      </c>
      <c r="E2175">
        <v>483</v>
      </c>
      <c r="F2175">
        <f t="shared" si="33"/>
        <v>14</v>
      </c>
      <c r="G2175" t="str">
        <f>STANDINGS_W[[#This Row],[League]]&amp;STANDINGS_W[[#This Row],[Team]]</f>
        <v>$150 Draft Champions Jan 27 1:00 pm Lg.3630Vegas Vandals</v>
      </c>
    </row>
    <row r="2176" spans="1:7" x14ac:dyDescent="0.25">
      <c r="A2176">
        <v>2503</v>
      </c>
      <c r="B2176" t="s">
        <v>2183</v>
      </c>
      <c r="C2176" t="s">
        <v>2179</v>
      </c>
      <c r="D2176">
        <v>69</v>
      </c>
      <c r="E2176">
        <v>398.5</v>
      </c>
      <c r="F2176">
        <f t="shared" si="33"/>
        <v>15</v>
      </c>
      <c r="G2176" t="str">
        <f>STANDINGS_W[[#This Row],[League]]&amp;STANDINGS_W[[#This Row],[Team]]</f>
        <v>$150 Draft Champions Jan 27 1:00 pm Lg.3630H(o)(o)ters</v>
      </c>
    </row>
    <row r="2177" spans="1:7" x14ac:dyDescent="0.25">
      <c r="A2177">
        <v>11</v>
      </c>
      <c r="B2177" t="s">
        <v>31</v>
      </c>
      <c r="C2177" t="s">
        <v>2187</v>
      </c>
      <c r="D2177">
        <v>121</v>
      </c>
      <c r="E2177">
        <v>2900.5</v>
      </c>
      <c r="F2177">
        <f t="shared" si="33"/>
        <v>1</v>
      </c>
      <c r="G2177" t="str">
        <f>STANDINGS_W[[#This Row],[League]]&amp;STANDINGS_W[[#This Row],[Team]]</f>
        <v>$150 Draft Champions Jan 28 1:00 pm Lg.3632True and Correct</v>
      </c>
    </row>
    <row r="2178" spans="1:7" x14ac:dyDescent="0.25">
      <c r="A2178">
        <v>42</v>
      </c>
      <c r="B2178" t="s">
        <v>2188</v>
      </c>
      <c r="C2178" t="s">
        <v>2187</v>
      </c>
      <c r="D2178">
        <v>114</v>
      </c>
      <c r="E2178">
        <v>2865.5</v>
      </c>
      <c r="F2178">
        <f t="shared" si="33"/>
        <v>2</v>
      </c>
      <c r="G2178" t="str">
        <f>STANDINGS_W[[#This Row],[League]]&amp;STANDINGS_W[[#This Row],[Team]]</f>
        <v>$150 Draft Champions Jan 28 1:00 pm Lg.3632*ICEMAN</v>
      </c>
    </row>
    <row r="2179" spans="1:7" x14ac:dyDescent="0.25">
      <c r="A2179">
        <v>284</v>
      </c>
      <c r="B2179" t="s">
        <v>2192</v>
      </c>
      <c r="C2179" t="s">
        <v>2187</v>
      </c>
      <c r="D2179">
        <v>101</v>
      </c>
      <c r="E2179">
        <v>2609</v>
      </c>
      <c r="F2179">
        <f t="shared" ref="F2179:F2242" si="34">IF(C2179=C2178,F2178+1,1)</f>
        <v>3</v>
      </c>
      <c r="G2179" t="str">
        <f>STANDINGS_W[[#This Row],[League]]&amp;STANDINGS_W[[#This Row],[Team]]</f>
        <v>$150 Draft Champions Jan 28 1:00 pm Lg.3632BREW CREW DC2</v>
      </c>
    </row>
    <row r="2180" spans="1:7" x14ac:dyDescent="0.25">
      <c r="A2180">
        <v>1087</v>
      </c>
      <c r="B2180" t="s">
        <v>2197</v>
      </c>
      <c r="C2180" t="s">
        <v>2187</v>
      </c>
      <c r="D2180">
        <v>89</v>
      </c>
      <c r="E2180">
        <v>1852.5</v>
      </c>
      <c r="F2180">
        <f t="shared" si="34"/>
        <v>4</v>
      </c>
      <c r="G2180" t="str">
        <f>STANDINGS_W[[#This Row],[League]]&amp;STANDINGS_W[[#This Row],[Team]]</f>
        <v>$150 Draft Champions Jan 28 1:00 pm Lg.3632War Boys 3</v>
      </c>
    </row>
    <row r="2181" spans="1:7" x14ac:dyDescent="0.25">
      <c r="A2181">
        <v>1127</v>
      </c>
      <c r="B2181" t="s">
        <v>2190</v>
      </c>
      <c r="C2181" t="s">
        <v>2187</v>
      </c>
      <c r="D2181">
        <v>88</v>
      </c>
      <c r="E2181">
        <v>1779.5</v>
      </c>
      <c r="F2181">
        <f t="shared" si="34"/>
        <v>5</v>
      </c>
      <c r="G2181" t="str">
        <f>STANDINGS_W[[#This Row],[League]]&amp;STANDINGS_W[[#This Row],[Team]]</f>
        <v>$150 Draft Champions Jan 28 1:00 pm Lg.3632Lahalito</v>
      </c>
    </row>
    <row r="2182" spans="1:7" x14ac:dyDescent="0.25">
      <c r="A2182">
        <v>1183</v>
      </c>
      <c r="B2182" t="s">
        <v>2195</v>
      </c>
      <c r="C2182" t="s">
        <v>2187</v>
      </c>
      <c r="D2182">
        <v>87</v>
      </c>
      <c r="E2182">
        <v>1700.5</v>
      </c>
      <c r="F2182">
        <f t="shared" si="34"/>
        <v>6</v>
      </c>
      <c r="G2182" t="str">
        <f>STANDINGS_W[[#This Row],[League]]&amp;STANDINGS_W[[#This Row],[Team]]</f>
        <v>$150 Draft Champions Jan 28 1:00 pm Lg.3632Dookie McGee v5 - $150</v>
      </c>
    </row>
    <row r="2183" spans="1:7" x14ac:dyDescent="0.25">
      <c r="A2183">
        <v>1530</v>
      </c>
      <c r="B2183" t="s">
        <v>87</v>
      </c>
      <c r="C2183" t="s">
        <v>2187</v>
      </c>
      <c r="D2183">
        <v>84</v>
      </c>
      <c r="E2183">
        <v>1408.5</v>
      </c>
      <c r="F2183">
        <f t="shared" si="34"/>
        <v>7</v>
      </c>
      <c r="G2183" t="str">
        <f>STANDINGS_W[[#This Row],[League]]&amp;STANDINGS_W[[#This Row],[Team]]</f>
        <v>$150 Draft Champions Jan 28 1:00 pm Lg.3632The Northsiders</v>
      </c>
    </row>
    <row r="2184" spans="1:7" x14ac:dyDescent="0.25">
      <c r="A2184">
        <v>2201</v>
      </c>
      <c r="B2184" t="s">
        <v>2194</v>
      </c>
      <c r="C2184" t="s">
        <v>2187</v>
      </c>
      <c r="D2184">
        <v>75</v>
      </c>
      <c r="E2184">
        <v>679</v>
      </c>
      <c r="F2184">
        <f t="shared" si="34"/>
        <v>8</v>
      </c>
      <c r="G2184" t="str">
        <f>STANDINGS_W[[#This Row],[League]]&amp;STANDINGS_W[[#This Row],[Team]]</f>
        <v>$150 Draft Champions Jan 28 1:00 pm Lg.363250 ROUNDS</v>
      </c>
    </row>
    <row r="2185" spans="1:7" x14ac:dyDescent="0.25">
      <c r="A2185">
        <v>2275</v>
      </c>
      <c r="B2185" t="s">
        <v>2193</v>
      </c>
      <c r="C2185" t="s">
        <v>2187</v>
      </c>
      <c r="D2185">
        <v>74</v>
      </c>
      <c r="E2185">
        <v>621</v>
      </c>
      <c r="F2185">
        <f t="shared" si="34"/>
        <v>9</v>
      </c>
      <c r="G2185" t="str">
        <f>STANDINGS_W[[#This Row],[League]]&amp;STANDINGS_W[[#This Row],[Team]]</f>
        <v>$150 Draft Champions Jan 28 1:00 pm Lg.3632Eagles</v>
      </c>
    </row>
    <row r="2186" spans="1:7" x14ac:dyDescent="0.25">
      <c r="A2186">
        <v>2335</v>
      </c>
      <c r="B2186" t="s">
        <v>306</v>
      </c>
      <c r="C2186" t="s">
        <v>2187</v>
      </c>
      <c r="D2186">
        <v>73</v>
      </c>
      <c r="E2186">
        <v>576</v>
      </c>
      <c r="F2186">
        <f t="shared" si="34"/>
        <v>10</v>
      </c>
      <c r="G2186" t="str">
        <f>STANDINGS_W[[#This Row],[League]]&amp;STANDINGS_W[[#This Row],[Team]]</f>
        <v>$150 Draft Champions Jan 28 1:00 pm Lg.3632NyMets</v>
      </c>
    </row>
    <row r="2187" spans="1:7" x14ac:dyDescent="0.25">
      <c r="A2187">
        <v>2399</v>
      </c>
      <c r="B2187" t="s">
        <v>2186</v>
      </c>
      <c r="C2187" t="s">
        <v>2187</v>
      </c>
      <c r="D2187">
        <v>72</v>
      </c>
      <c r="E2187">
        <v>532</v>
      </c>
      <c r="F2187">
        <f t="shared" si="34"/>
        <v>11</v>
      </c>
      <c r="G2187" t="str">
        <f>STANDINGS_W[[#This Row],[League]]&amp;STANDINGS_W[[#This Row],[Team]]</f>
        <v>$150 Draft Champions Jan 28 1:00 pm Lg.3632UNMerciful1</v>
      </c>
    </row>
    <row r="2188" spans="1:7" x14ac:dyDescent="0.25">
      <c r="A2188">
        <v>2474</v>
      </c>
      <c r="B2188" t="s">
        <v>2191</v>
      </c>
      <c r="C2188" t="s">
        <v>2187</v>
      </c>
      <c r="D2188">
        <v>70</v>
      </c>
      <c r="E2188">
        <v>438</v>
      </c>
      <c r="F2188">
        <f t="shared" si="34"/>
        <v>12</v>
      </c>
      <c r="G2188" t="str">
        <f>STANDINGS_W[[#This Row],[League]]&amp;STANDINGS_W[[#This Row],[Team]]</f>
        <v>$150 Draft Champions Jan 28 1:00 pm Lg.3632Juggernaut...</v>
      </c>
    </row>
    <row r="2189" spans="1:7" x14ac:dyDescent="0.25">
      <c r="A2189">
        <v>2743</v>
      </c>
      <c r="B2189" t="s">
        <v>2196</v>
      </c>
      <c r="C2189" t="s">
        <v>2187</v>
      </c>
      <c r="D2189">
        <v>62</v>
      </c>
      <c r="E2189">
        <v>166</v>
      </c>
      <c r="F2189">
        <f t="shared" si="34"/>
        <v>13</v>
      </c>
      <c r="G2189" t="str">
        <f>STANDINGS_W[[#This Row],[League]]&amp;STANDINGS_W[[#This Row],[Team]]</f>
        <v>$150 Draft Champions Jan 28 1:00 pm Lg.3632Moscow Mules</v>
      </c>
    </row>
    <row r="2190" spans="1:7" x14ac:dyDescent="0.25">
      <c r="A2190">
        <v>2762</v>
      </c>
      <c r="B2190" t="s">
        <v>2189</v>
      </c>
      <c r="C2190" t="s">
        <v>2187</v>
      </c>
      <c r="D2190">
        <v>61</v>
      </c>
      <c r="E2190">
        <v>139</v>
      </c>
      <c r="F2190">
        <f t="shared" si="34"/>
        <v>14</v>
      </c>
      <c r="G2190" t="str">
        <f>STANDINGS_W[[#This Row],[League]]&amp;STANDINGS_W[[#This Row],[Team]]</f>
        <v>$150 Draft Champions Jan 28 1:00 pm Lg.3632Alwaysnextyr</v>
      </c>
    </row>
    <row r="2191" spans="1:7" x14ac:dyDescent="0.25">
      <c r="A2191">
        <v>2900</v>
      </c>
      <c r="B2191" t="s">
        <v>768</v>
      </c>
      <c r="C2191" t="s">
        <v>2187</v>
      </c>
      <c r="D2191">
        <v>48</v>
      </c>
      <c r="E2191">
        <v>11.5</v>
      </c>
      <c r="F2191">
        <f t="shared" si="34"/>
        <v>15</v>
      </c>
      <c r="G2191" t="str">
        <f>STANDINGS_W[[#This Row],[League]]&amp;STANDINGS_W[[#This Row],[Team]]</f>
        <v>$150 Draft Champions Jan 28 1:00 pm Lg.3632Team Tran</v>
      </c>
    </row>
    <row r="2192" spans="1:7" x14ac:dyDescent="0.25">
      <c r="A2192">
        <v>114</v>
      </c>
      <c r="B2192" t="s">
        <v>2200</v>
      </c>
      <c r="C2192" t="s">
        <v>2199</v>
      </c>
      <c r="D2192">
        <v>108</v>
      </c>
      <c r="E2192">
        <v>2795</v>
      </c>
      <c r="F2192">
        <f t="shared" si="34"/>
        <v>1</v>
      </c>
      <c r="G2192" t="str">
        <f>STANDINGS_W[[#This Row],[League]]&amp;STANDINGS_W[[#This Row],[Team]]</f>
        <v>$150 Draft Champions Jan 29 1:00 pm Lg.3633Knights</v>
      </c>
    </row>
    <row r="2193" spans="1:7" x14ac:dyDescent="0.25">
      <c r="A2193">
        <v>413</v>
      </c>
      <c r="B2193" t="s">
        <v>2207</v>
      </c>
      <c r="C2193" t="s">
        <v>2199</v>
      </c>
      <c r="D2193">
        <v>99</v>
      </c>
      <c r="E2193">
        <v>2518.5</v>
      </c>
      <c r="F2193">
        <f t="shared" si="34"/>
        <v>2</v>
      </c>
      <c r="G2193" t="str">
        <f>STANDINGS_W[[#This Row],[League]]&amp;STANDINGS_W[[#This Row],[Team]]</f>
        <v>$150 Draft Champions Jan 29 1:00 pm Lg.3633The Nutz</v>
      </c>
    </row>
    <row r="2194" spans="1:7" x14ac:dyDescent="0.25">
      <c r="A2194">
        <v>504</v>
      </c>
      <c r="B2194" t="s">
        <v>2202</v>
      </c>
      <c r="C2194" t="s">
        <v>2199</v>
      </c>
      <c r="D2194">
        <v>97</v>
      </c>
      <c r="E2194">
        <v>2416.5</v>
      </c>
      <c r="F2194">
        <f t="shared" si="34"/>
        <v>3</v>
      </c>
      <c r="G2194" t="str">
        <f>STANDINGS_W[[#This Row],[League]]&amp;STANDINGS_W[[#This Row],[Team]]</f>
        <v>$150 Draft Champions Jan 29 1:00 pm Lg.3633Team Jaggi</v>
      </c>
    </row>
    <row r="2195" spans="1:7" x14ac:dyDescent="0.25">
      <c r="A2195">
        <v>927</v>
      </c>
      <c r="B2195" t="s">
        <v>271</v>
      </c>
      <c r="C2195" t="s">
        <v>2199</v>
      </c>
      <c r="D2195">
        <v>91</v>
      </c>
      <c r="E2195">
        <v>2007.5</v>
      </c>
      <c r="F2195">
        <f t="shared" si="34"/>
        <v>4</v>
      </c>
      <c r="G2195" t="str">
        <f>STANDINGS_W[[#This Row],[League]]&amp;STANDINGS_W[[#This Row],[Team]]</f>
        <v>$150 Draft Champions Jan 29 1:00 pm Lg.3633Team brace</v>
      </c>
    </row>
    <row r="2196" spans="1:7" x14ac:dyDescent="0.25">
      <c r="A2196">
        <v>969</v>
      </c>
      <c r="B2196" t="s">
        <v>454</v>
      </c>
      <c r="C2196" t="s">
        <v>2199</v>
      </c>
      <c r="D2196">
        <v>90</v>
      </c>
      <c r="E2196">
        <v>1929</v>
      </c>
      <c r="F2196">
        <f t="shared" si="34"/>
        <v>5</v>
      </c>
      <c r="G2196" t="str">
        <f>STANDINGS_W[[#This Row],[League]]&amp;STANDINGS_W[[#This Row],[Team]]</f>
        <v>$150 Draft Champions Jan 29 1:00 pm Lg.3633Lugnuts DC II</v>
      </c>
    </row>
    <row r="2197" spans="1:7" x14ac:dyDescent="0.25">
      <c r="A2197">
        <v>979</v>
      </c>
      <c r="B2197" t="s">
        <v>130</v>
      </c>
      <c r="C2197" t="s">
        <v>2199</v>
      </c>
      <c r="D2197">
        <v>90</v>
      </c>
      <c r="E2197">
        <v>1929</v>
      </c>
      <c r="F2197">
        <f t="shared" si="34"/>
        <v>6</v>
      </c>
      <c r="G2197" t="str">
        <f>STANDINGS_W[[#This Row],[League]]&amp;STANDINGS_W[[#This Row],[Team]]</f>
        <v>$150 Draft Champions Jan 29 1:00 pm Lg.3633PTPers</v>
      </c>
    </row>
    <row r="2198" spans="1:7" x14ac:dyDescent="0.25">
      <c r="A2198">
        <v>995</v>
      </c>
      <c r="B2198" t="s">
        <v>486</v>
      </c>
      <c r="C2198" t="s">
        <v>2199</v>
      </c>
      <c r="D2198">
        <v>90</v>
      </c>
      <c r="E2198">
        <v>1929</v>
      </c>
      <c r="F2198">
        <f t="shared" si="34"/>
        <v>7</v>
      </c>
      <c r="G2198" t="str">
        <f>STANDINGS_W[[#This Row],[League]]&amp;STANDINGS_W[[#This Row],[Team]]</f>
        <v>$150 Draft Champions Jan 29 1:00 pm Lg.3633Surfer Rosa</v>
      </c>
    </row>
    <row r="2199" spans="1:7" x14ac:dyDescent="0.25">
      <c r="A2199">
        <v>1201</v>
      </c>
      <c r="B2199" t="s">
        <v>2204</v>
      </c>
      <c r="C2199" t="s">
        <v>2199</v>
      </c>
      <c r="D2199">
        <v>87</v>
      </c>
      <c r="E2199">
        <v>1700.5</v>
      </c>
      <c r="F2199">
        <f t="shared" si="34"/>
        <v>8</v>
      </c>
      <c r="G2199" t="str">
        <f>STANDINGS_W[[#This Row],[League]]&amp;STANDINGS_W[[#This Row],[Team]]</f>
        <v>$150 Draft Champions Jan 29 1:00 pm Lg.3633Muddy Waters</v>
      </c>
    </row>
    <row r="2200" spans="1:7" x14ac:dyDescent="0.25">
      <c r="A2200">
        <v>1636</v>
      </c>
      <c r="B2200" t="s">
        <v>2203</v>
      </c>
      <c r="C2200" t="s">
        <v>2199</v>
      </c>
      <c r="D2200">
        <v>82</v>
      </c>
      <c r="E2200">
        <v>1233</v>
      </c>
      <c r="F2200">
        <f t="shared" si="34"/>
        <v>9</v>
      </c>
      <c r="G2200" t="str">
        <f>STANDINGS_W[[#This Row],[League]]&amp;STANDINGS_W[[#This Row],[Team]]</f>
        <v>$150 Draft Champions Jan 29 1:00 pm Lg.363380 Grade</v>
      </c>
    </row>
    <row r="2201" spans="1:7" x14ac:dyDescent="0.25">
      <c r="A2201">
        <v>1682</v>
      </c>
      <c r="B2201" t="s">
        <v>2198</v>
      </c>
      <c r="C2201" t="s">
        <v>2199</v>
      </c>
      <c r="D2201">
        <v>82</v>
      </c>
      <c r="E2201">
        <v>1233</v>
      </c>
      <c r="F2201">
        <f t="shared" si="34"/>
        <v>10</v>
      </c>
      <c r="G2201" t="str">
        <f>STANDINGS_W[[#This Row],[League]]&amp;STANDINGS_W[[#This Row],[Team]]</f>
        <v>$150 Draft Champions Jan 29 1:00 pm Lg.3633Prime Spiral</v>
      </c>
    </row>
    <row r="2202" spans="1:7" x14ac:dyDescent="0.25">
      <c r="A2202">
        <v>2358</v>
      </c>
      <c r="B2202" t="s">
        <v>2206</v>
      </c>
      <c r="C2202" t="s">
        <v>2199</v>
      </c>
      <c r="D2202">
        <v>72</v>
      </c>
      <c r="E2202">
        <v>532</v>
      </c>
      <c r="F2202">
        <f t="shared" si="34"/>
        <v>11</v>
      </c>
      <c r="G2202" t="str">
        <f>STANDINGS_W[[#This Row],[League]]&amp;STANDINGS_W[[#This Row],[Team]]</f>
        <v>$150 Draft Champions Jan 29 1:00 pm Lg.3633Capitol Knockers Rides Again II</v>
      </c>
    </row>
    <row r="2203" spans="1:7" x14ac:dyDescent="0.25">
      <c r="A2203">
        <v>2512</v>
      </c>
      <c r="B2203" t="s">
        <v>2205</v>
      </c>
      <c r="C2203" t="s">
        <v>2199</v>
      </c>
      <c r="D2203">
        <v>69</v>
      </c>
      <c r="E2203">
        <v>398.5</v>
      </c>
      <c r="F2203">
        <f t="shared" si="34"/>
        <v>12</v>
      </c>
      <c r="G2203" t="str">
        <f>STANDINGS_W[[#This Row],[League]]&amp;STANDINGS_W[[#This Row],[Team]]</f>
        <v>$150 Draft Champions Jan 29 1:00 pm Lg.3633NO Whiner's</v>
      </c>
    </row>
    <row r="2204" spans="1:7" x14ac:dyDescent="0.25">
      <c r="A2204">
        <v>2667</v>
      </c>
      <c r="B2204" t="s">
        <v>491</v>
      </c>
      <c r="C2204" t="s">
        <v>2199</v>
      </c>
      <c r="D2204">
        <v>65</v>
      </c>
      <c r="E2204">
        <v>251.5</v>
      </c>
      <c r="F2204">
        <f t="shared" si="34"/>
        <v>13</v>
      </c>
      <c r="G2204" t="str">
        <f>STANDINGS_W[[#This Row],[League]]&amp;STANDINGS_W[[#This Row],[Team]]</f>
        <v>$150 Draft Champions Jan 29 1:00 pm Lg.3633Team Wojciechowski</v>
      </c>
    </row>
    <row r="2205" spans="1:7" x14ac:dyDescent="0.25">
      <c r="A2205">
        <v>2671</v>
      </c>
      <c r="B2205" t="s">
        <v>2201</v>
      </c>
      <c r="C2205" t="s">
        <v>2199</v>
      </c>
      <c r="D2205">
        <v>65</v>
      </c>
      <c r="E2205">
        <v>251.5</v>
      </c>
      <c r="F2205">
        <f t="shared" si="34"/>
        <v>14</v>
      </c>
      <c r="G2205" t="str">
        <f>STANDINGS_W[[#This Row],[League]]&amp;STANDINGS_W[[#This Row],[Team]]</f>
        <v>$150 Draft Champions Jan 29 1:00 pm Lg.3633level 7 laser lotus</v>
      </c>
    </row>
    <row r="2206" spans="1:7" x14ac:dyDescent="0.25">
      <c r="A2206">
        <v>2889</v>
      </c>
      <c r="B2206" t="s">
        <v>1222</v>
      </c>
      <c r="C2206" t="s">
        <v>2199</v>
      </c>
      <c r="D2206">
        <v>51</v>
      </c>
      <c r="E2206">
        <v>23.5</v>
      </c>
      <c r="F2206">
        <f t="shared" si="34"/>
        <v>15</v>
      </c>
      <c r="G2206" t="str">
        <f>STANDINGS_W[[#This Row],[League]]&amp;STANDINGS_W[[#This Row],[Team]]</f>
        <v>$150 Draft Champions Jan 29 1:00 pm Lg.3633Team Levy</v>
      </c>
    </row>
    <row r="2207" spans="1:7" x14ac:dyDescent="0.25">
      <c r="A2207">
        <v>77</v>
      </c>
      <c r="B2207" t="s">
        <v>369</v>
      </c>
      <c r="C2207" t="s">
        <v>2208</v>
      </c>
      <c r="D2207">
        <v>110</v>
      </c>
      <c r="E2207">
        <v>2826.5</v>
      </c>
      <c r="F2207">
        <f t="shared" si="34"/>
        <v>1</v>
      </c>
      <c r="G2207" t="str">
        <f>STANDINGS_W[[#This Row],[League]]&amp;STANDINGS_W[[#This Row],[Team]]</f>
        <v>$150 Draft Champions Jan 30 1:00 pm Lg.3635Big Boy</v>
      </c>
    </row>
    <row r="2208" spans="1:7" x14ac:dyDescent="0.25">
      <c r="A2208">
        <v>161</v>
      </c>
      <c r="B2208" t="s">
        <v>180</v>
      </c>
      <c r="C2208" t="s">
        <v>2208</v>
      </c>
      <c r="D2208">
        <v>106</v>
      </c>
      <c r="E2208">
        <v>2752</v>
      </c>
      <c r="F2208">
        <f t="shared" si="34"/>
        <v>2</v>
      </c>
      <c r="G2208" t="str">
        <f>STANDINGS_W[[#This Row],[League]]&amp;STANDINGS_W[[#This Row],[Team]]</f>
        <v>$150 Draft Champions Jan 30 1:00 pm Lg.3635Midnight Express</v>
      </c>
    </row>
    <row r="2209" spans="1:7" x14ac:dyDescent="0.25">
      <c r="A2209">
        <v>187</v>
      </c>
      <c r="B2209" t="s">
        <v>2209</v>
      </c>
      <c r="C2209" t="s">
        <v>2208</v>
      </c>
      <c r="D2209">
        <v>105</v>
      </c>
      <c r="E2209">
        <v>2728.5</v>
      </c>
      <c r="F2209">
        <f t="shared" si="34"/>
        <v>3</v>
      </c>
      <c r="G2209" t="str">
        <f>STANDINGS_W[[#This Row],[League]]&amp;STANDINGS_W[[#This Row],[Team]]</f>
        <v>$150 Draft Champions Jan 30 1:00 pm Lg.3635ShowtimeDC58</v>
      </c>
    </row>
    <row r="2210" spans="1:7" x14ac:dyDescent="0.25">
      <c r="A2210">
        <v>790</v>
      </c>
      <c r="B2210" t="s">
        <v>103</v>
      </c>
      <c r="C2210" t="s">
        <v>2208</v>
      </c>
      <c r="D2210">
        <v>92</v>
      </c>
      <c r="E2210">
        <v>2083</v>
      </c>
      <c r="F2210">
        <f t="shared" si="34"/>
        <v>4</v>
      </c>
      <c r="G2210" t="str">
        <f>STANDINGS_W[[#This Row],[League]]&amp;STANDINGS_W[[#This Row],[Team]]</f>
        <v>$150 Draft Champions Jan 30 1:00 pm Lg.3635BIG LUSCIOUS III</v>
      </c>
    </row>
    <row r="2211" spans="1:7" x14ac:dyDescent="0.25">
      <c r="A2211">
        <v>860</v>
      </c>
      <c r="B2211" t="s">
        <v>2210</v>
      </c>
      <c r="C2211" t="s">
        <v>2208</v>
      </c>
      <c r="D2211">
        <v>92</v>
      </c>
      <c r="E2211">
        <v>2083</v>
      </c>
      <c r="F2211">
        <f t="shared" si="34"/>
        <v>5</v>
      </c>
      <c r="G2211" t="str">
        <f>STANDINGS_W[[#This Row],[League]]&amp;STANDINGS_W[[#This Row],[Team]]</f>
        <v>$150 Draft Champions Jan 30 1:00 pm Lg.3635The Yeti</v>
      </c>
    </row>
    <row r="2212" spans="1:7" x14ac:dyDescent="0.25">
      <c r="A2212">
        <v>1444</v>
      </c>
      <c r="B2212" t="s">
        <v>2212</v>
      </c>
      <c r="C2212" t="s">
        <v>2208</v>
      </c>
      <c r="D2212">
        <v>85</v>
      </c>
      <c r="E2212">
        <v>1503.5</v>
      </c>
      <c r="F2212">
        <f t="shared" si="34"/>
        <v>6</v>
      </c>
      <c r="G2212" t="str">
        <f>STANDINGS_W[[#This Row],[League]]&amp;STANDINGS_W[[#This Row],[Team]]</f>
        <v>$150 Draft Champions Jan 30 1:00 pm Lg.3635Tito's Revenge</v>
      </c>
    </row>
    <row r="2213" spans="1:7" x14ac:dyDescent="0.25">
      <c r="A2213">
        <v>1503</v>
      </c>
      <c r="B2213" t="s">
        <v>2215</v>
      </c>
      <c r="C2213" t="s">
        <v>2208</v>
      </c>
      <c r="D2213">
        <v>84</v>
      </c>
      <c r="E2213">
        <v>1408.5</v>
      </c>
      <c r="F2213">
        <f t="shared" si="34"/>
        <v>7</v>
      </c>
      <c r="G2213" t="str">
        <f>STANDINGS_W[[#This Row],[League]]&amp;STANDINGS_W[[#This Row],[Team]]</f>
        <v>$150 Draft Champions Jan 30 1:00 pm Lg.3635Pyrolitic Decomposition 8</v>
      </c>
    </row>
    <row r="2214" spans="1:7" x14ac:dyDescent="0.25">
      <c r="A2214">
        <v>1557</v>
      </c>
      <c r="B2214" t="s">
        <v>2213</v>
      </c>
      <c r="C2214" t="s">
        <v>2208</v>
      </c>
      <c r="D2214">
        <v>83</v>
      </c>
      <c r="E2214">
        <v>1322</v>
      </c>
      <c r="F2214">
        <f t="shared" si="34"/>
        <v>8</v>
      </c>
      <c r="G2214" t="str">
        <f>STANDINGS_W[[#This Row],[League]]&amp;STANDINGS_W[[#This Row],[Team]]</f>
        <v>$150 Draft Champions Jan 30 1:00 pm Lg.3635Cant we all just get a Wong</v>
      </c>
    </row>
    <row r="2215" spans="1:7" x14ac:dyDescent="0.25">
      <c r="A2215">
        <v>1854</v>
      </c>
      <c r="B2215" t="s">
        <v>2214</v>
      </c>
      <c r="C2215" t="s">
        <v>2208</v>
      </c>
      <c r="D2215">
        <v>80</v>
      </c>
      <c r="E2215">
        <v>1063.5</v>
      </c>
      <c r="F2215">
        <f t="shared" si="34"/>
        <v>9</v>
      </c>
      <c r="G2215" t="str">
        <f>STANDINGS_W[[#This Row],[League]]&amp;STANDINGS_W[[#This Row],[Team]]</f>
        <v>$150 Draft Champions Jan 30 1:00 pm Lg.3635Simoleons</v>
      </c>
    </row>
    <row r="2216" spans="1:7" x14ac:dyDescent="0.25">
      <c r="A2216">
        <v>1878</v>
      </c>
      <c r="B2216" t="s">
        <v>107</v>
      </c>
      <c r="C2216" t="s">
        <v>2208</v>
      </c>
      <c r="D2216">
        <v>80</v>
      </c>
      <c r="E2216">
        <v>1063.5</v>
      </c>
      <c r="F2216">
        <f t="shared" si="34"/>
        <v>10</v>
      </c>
      <c r="G2216" t="str">
        <f>STANDINGS_W[[#This Row],[League]]&amp;STANDINGS_W[[#This Row],[Team]]</f>
        <v>$150 Draft Champions Jan 30 1:00 pm Lg.3635Team Scott</v>
      </c>
    </row>
    <row r="2217" spans="1:7" x14ac:dyDescent="0.25">
      <c r="A2217">
        <v>1888</v>
      </c>
      <c r="B2217" t="s">
        <v>1550</v>
      </c>
      <c r="C2217" t="s">
        <v>2208</v>
      </c>
      <c r="D2217">
        <v>80</v>
      </c>
      <c r="E2217">
        <v>1063.5</v>
      </c>
      <c r="F2217">
        <f t="shared" si="34"/>
        <v>11</v>
      </c>
      <c r="G2217" t="str">
        <f>STANDINGS_W[[#This Row],[League]]&amp;STANDINGS_W[[#This Row],[Team]]</f>
        <v>$150 Draft Champions Jan 30 1:00 pm Lg.3635Wellington Blacks</v>
      </c>
    </row>
    <row r="2218" spans="1:7" x14ac:dyDescent="0.25">
      <c r="A2218">
        <v>1901</v>
      </c>
      <c r="B2218" t="s">
        <v>408</v>
      </c>
      <c r="C2218" t="s">
        <v>2208</v>
      </c>
      <c r="D2218">
        <v>79</v>
      </c>
      <c r="E2218">
        <v>980.5</v>
      </c>
      <c r="F2218">
        <f t="shared" si="34"/>
        <v>12</v>
      </c>
      <c r="G2218" t="str">
        <f>STANDINGS_W[[#This Row],[League]]&amp;STANDINGS_W[[#This Row],[Team]]</f>
        <v>$150 Draft Champions Jan 30 1:00 pm Lg.3635Cardinal Crunch 1</v>
      </c>
    </row>
    <row r="2219" spans="1:7" x14ac:dyDescent="0.25">
      <c r="A2219">
        <v>2368</v>
      </c>
      <c r="B2219" t="s">
        <v>2211</v>
      </c>
      <c r="C2219" t="s">
        <v>2208</v>
      </c>
      <c r="D2219">
        <v>72</v>
      </c>
      <c r="E2219">
        <v>532</v>
      </c>
      <c r="F2219">
        <f t="shared" si="34"/>
        <v>13</v>
      </c>
      <c r="G2219" t="str">
        <f>STANDINGS_W[[#This Row],[League]]&amp;STANDINGS_W[[#This Row],[Team]]</f>
        <v>$150 Draft Champions Jan 30 1:00 pm Lg.3635Hungry Dogs Hunt Best II</v>
      </c>
    </row>
    <row r="2220" spans="1:7" x14ac:dyDescent="0.25">
      <c r="A2220">
        <v>2515</v>
      </c>
      <c r="B2220" t="s">
        <v>388</v>
      </c>
      <c r="C2220" t="s">
        <v>2208</v>
      </c>
      <c r="D2220">
        <v>69</v>
      </c>
      <c r="E2220">
        <v>398.5</v>
      </c>
      <c r="F2220">
        <f t="shared" si="34"/>
        <v>14</v>
      </c>
      <c r="G2220" t="str">
        <f>STANDINGS_W[[#This Row],[League]]&amp;STANDINGS_W[[#This Row],[Team]]</f>
        <v>$150 Draft Champions Jan 30 1:00 pm Lg.3635Pacific Rim</v>
      </c>
    </row>
    <row r="2221" spans="1:7" x14ac:dyDescent="0.25">
      <c r="A2221">
        <v>2817</v>
      </c>
      <c r="B2221" t="s">
        <v>224</v>
      </c>
      <c r="C2221" t="s">
        <v>2208</v>
      </c>
      <c r="D2221">
        <v>59</v>
      </c>
      <c r="E2221">
        <v>102</v>
      </c>
      <c r="F2221">
        <f t="shared" si="34"/>
        <v>15</v>
      </c>
      <c r="G2221" t="str">
        <f>STANDINGS_W[[#This Row],[League]]&amp;STANDINGS_W[[#This Row],[Team]]</f>
        <v>$150 Draft Champions Jan 30 1:00 pm Lg.3635Top Dog</v>
      </c>
    </row>
    <row r="2222" spans="1:7" x14ac:dyDescent="0.25">
      <c r="A2222">
        <v>123</v>
      </c>
      <c r="B2222" t="s">
        <v>158</v>
      </c>
      <c r="C2222" t="s">
        <v>2216</v>
      </c>
      <c r="D2222">
        <v>108</v>
      </c>
      <c r="E2222">
        <v>2795</v>
      </c>
      <c r="F2222">
        <f t="shared" si="34"/>
        <v>1</v>
      </c>
      <c r="G2222" t="str">
        <f>STANDINGS_W[[#This Row],[League]]&amp;STANDINGS_W[[#This Row],[Team]]</f>
        <v>$150 Draft Champions Jan 30 1:00 pm Lg.3637WV PED Power</v>
      </c>
    </row>
    <row r="2223" spans="1:7" x14ac:dyDescent="0.25">
      <c r="A2223">
        <v>295</v>
      </c>
      <c r="B2223" t="s">
        <v>154</v>
      </c>
      <c r="C2223" t="s">
        <v>2216</v>
      </c>
      <c r="D2223">
        <v>101</v>
      </c>
      <c r="E2223">
        <v>2609</v>
      </c>
      <c r="F2223">
        <f t="shared" si="34"/>
        <v>2</v>
      </c>
      <c r="G2223" t="str">
        <f>STANDINGS_W[[#This Row],[League]]&amp;STANDINGS_W[[#This Row],[Team]]</f>
        <v>$150 Draft Champions Jan 30 1:00 pm Lg.3637GLG20s</v>
      </c>
    </row>
    <row r="2224" spans="1:7" x14ac:dyDescent="0.25">
      <c r="A2224">
        <v>388</v>
      </c>
      <c r="B2224" t="s">
        <v>2223</v>
      </c>
      <c r="C2224" t="s">
        <v>2216</v>
      </c>
      <c r="D2224">
        <v>99</v>
      </c>
      <c r="E2224">
        <v>2518.5</v>
      </c>
      <c r="F2224">
        <f t="shared" si="34"/>
        <v>3</v>
      </c>
      <c r="G2224" t="str">
        <f>STANDINGS_W[[#This Row],[League]]&amp;STANDINGS_W[[#This Row],[Team]]</f>
        <v>$150 Draft Champions Jan 30 1:00 pm Lg.3637Las Vegas Ratpack 2</v>
      </c>
    </row>
    <row r="2225" spans="1:7" x14ac:dyDescent="0.25">
      <c r="A2225">
        <v>689</v>
      </c>
      <c r="B2225" t="s">
        <v>48</v>
      </c>
      <c r="C2225" t="s">
        <v>2216</v>
      </c>
      <c r="D2225">
        <v>94</v>
      </c>
      <c r="E2225">
        <v>2239.5</v>
      </c>
      <c r="F2225">
        <f t="shared" si="34"/>
        <v>4</v>
      </c>
      <c r="G2225" t="str">
        <f>STANDINGS_W[[#This Row],[League]]&amp;STANDINGS_W[[#This Row],[Team]]</f>
        <v>$150 Draft Champions Jan 30 1:00 pm Lg.3637Team Reid</v>
      </c>
    </row>
    <row r="2226" spans="1:7" x14ac:dyDescent="0.25">
      <c r="A2226">
        <v>1063</v>
      </c>
      <c r="B2226" t="s">
        <v>2222</v>
      </c>
      <c r="C2226" t="s">
        <v>2216</v>
      </c>
      <c r="D2226">
        <v>89</v>
      </c>
      <c r="E2226">
        <v>1852.5</v>
      </c>
      <c r="F2226">
        <f t="shared" si="34"/>
        <v>5</v>
      </c>
      <c r="G2226" t="str">
        <f>STANDINGS_W[[#This Row],[League]]&amp;STANDINGS_W[[#This Row],[Team]]</f>
        <v>$150 Draft Champions Jan 30 1:00 pm Lg.3637NONAGRACE2</v>
      </c>
    </row>
    <row r="2227" spans="1:7" x14ac:dyDescent="0.25">
      <c r="A2227">
        <v>1168</v>
      </c>
      <c r="B2227" t="s">
        <v>23</v>
      </c>
      <c r="C2227" t="s">
        <v>2216</v>
      </c>
      <c r="D2227">
        <v>88</v>
      </c>
      <c r="E2227">
        <v>1779.5</v>
      </c>
      <c r="F2227">
        <f t="shared" si="34"/>
        <v>6</v>
      </c>
      <c r="G2227" t="str">
        <f>STANDINGS_W[[#This Row],[League]]&amp;STANDINGS_W[[#This Row],[Team]]</f>
        <v>$150 Draft Champions Jan 30 1:00 pm Lg.3637YankeeHaters</v>
      </c>
    </row>
    <row r="2228" spans="1:7" x14ac:dyDescent="0.25">
      <c r="A2228">
        <v>1309</v>
      </c>
      <c r="B2228" t="s">
        <v>2224</v>
      </c>
      <c r="C2228" t="s">
        <v>2216</v>
      </c>
      <c r="D2228">
        <v>86</v>
      </c>
      <c r="E2228">
        <v>1608</v>
      </c>
      <c r="F2228">
        <f t="shared" si="34"/>
        <v>7</v>
      </c>
      <c r="G2228" t="str">
        <f>STANDINGS_W[[#This Row],[League]]&amp;STANDINGS_W[[#This Row],[Team]]</f>
        <v>$150 Draft Champions Jan 30 1:00 pm Lg.3637Saint Anthony</v>
      </c>
    </row>
    <row r="2229" spans="1:7" x14ac:dyDescent="0.25">
      <c r="A2229">
        <v>1327</v>
      </c>
      <c r="B2229" t="s">
        <v>2219</v>
      </c>
      <c r="C2229" t="s">
        <v>2216</v>
      </c>
      <c r="D2229">
        <v>86</v>
      </c>
      <c r="E2229">
        <v>1608</v>
      </c>
      <c r="F2229">
        <f t="shared" si="34"/>
        <v>8</v>
      </c>
      <c r="G2229" t="str">
        <f>STANDINGS_W[[#This Row],[League]]&amp;STANDINGS_W[[#This Row],[Team]]</f>
        <v>$150 Draft Champions Jan 30 1:00 pm Lg.3637Team Lindberg</v>
      </c>
    </row>
    <row r="2230" spans="1:7" x14ac:dyDescent="0.25">
      <c r="A2230">
        <v>1646</v>
      </c>
      <c r="B2230" t="s">
        <v>97</v>
      </c>
      <c r="C2230" t="s">
        <v>2216</v>
      </c>
      <c r="D2230">
        <v>82</v>
      </c>
      <c r="E2230">
        <v>1233</v>
      </c>
      <c r="F2230">
        <f t="shared" si="34"/>
        <v>9</v>
      </c>
      <c r="G2230" t="str">
        <f>STANDINGS_W[[#This Row],[League]]&amp;STANDINGS_W[[#This Row],[Team]]</f>
        <v>$150 Draft Champions Jan 30 1:00 pm Lg.3637Catch This</v>
      </c>
    </row>
    <row r="2231" spans="1:7" x14ac:dyDescent="0.25">
      <c r="A2231">
        <v>1657</v>
      </c>
      <c r="B2231" t="s">
        <v>2221</v>
      </c>
      <c r="C2231" t="s">
        <v>2216</v>
      </c>
      <c r="D2231">
        <v>82</v>
      </c>
      <c r="E2231">
        <v>1233</v>
      </c>
      <c r="F2231">
        <f t="shared" si="34"/>
        <v>10</v>
      </c>
      <c r="G2231" t="str">
        <f>STANDINGS_W[[#This Row],[League]]&amp;STANDINGS_W[[#This Row],[Team]]</f>
        <v>$150 Draft Champions Jan 30 1:00 pm Lg.3637Ghastly Monsters</v>
      </c>
    </row>
    <row r="2232" spans="1:7" x14ac:dyDescent="0.25">
      <c r="A2232">
        <v>2051</v>
      </c>
      <c r="B2232" t="s">
        <v>279</v>
      </c>
      <c r="C2232" t="s">
        <v>2216</v>
      </c>
      <c r="D2232">
        <v>77</v>
      </c>
      <c r="E2232">
        <v>836</v>
      </c>
      <c r="F2232">
        <f t="shared" si="34"/>
        <v>11</v>
      </c>
      <c r="G2232" t="str">
        <f>STANDINGS_W[[#This Row],[League]]&amp;STANDINGS_W[[#This Row],[Team]]</f>
        <v>$150 Draft Champions Jan 30 1:00 pm Lg.3637EWeezy</v>
      </c>
    </row>
    <row r="2233" spans="1:7" x14ac:dyDescent="0.25">
      <c r="A2233">
        <v>2329</v>
      </c>
      <c r="B2233" t="s">
        <v>2217</v>
      </c>
      <c r="C2233" t="s">
        <v>2216</v>
      </c>
      <c r="D2233">
        <v>73</v>
      </c>
      <c r="E2233">
        <v>576</v>
      </c>
      <c r="F2233">
        <f t="shared" si="34"/>
        <v>12</v>
      </c>
      <c r="G2233" t="str">
        <f>STANDINGS_W[[#This Row],[League]]&amp;STANDINGS_W[[#This Row],[Team]]</f>
        <v>$150 Draft Champions Jan 30 1:00 pm Lg.3637Junebug</v>
      </c>
    </row>
    <row r="2234" spans="1:7" x14ac:dyDescent="0.25">
      <c r="A2234">
        <v>2648</v>
      </c>
      <c r="B2234" t="s">
        <v>2220</v>
      </c>
      <c r="C2234" t="s">
        <v>2216</v>
      </c>
      <c r="D2234">
        <v>65</v>
      </c>
      <c r="E2234">
        <v>251.5</v>
      </c>
      <c r="F2234">
        <f t="shared" si="34"/>
        <v>13</v>
      </c>
      <c r="G2234" t="str">
        <f>STANDINGS_W[[#This Row],[League]]&amp;STANDINGS_W[[#This Row],[Team]]</f>
        <v>$150 Draft Champions Jan 30 1:00 pm Lg.3637BRI34</v>
      </c>
    </row>
    <row r="2235" spans="1:7" x14ac:dyDescent="0.25">
      <c r="A2235">
        <v>2718</v>
      </c>
      <c r="B2235" t="s">
        <v>2218</v>
      </c>
      <c r="C2235" t="s">
        <v>2216</v>
      </c>
      <c r="D2235">
        <v>63</v>
      </c>
      <c r="E2235">
        <v>193</v>
      </c>
      <c r="F2235">
        <f t="shared" si="34"/>
        <v>14</v>
      </c>
      <c r="G2235" t="str">
        <f>STANDINGS_W[[#This Row],[League]]&amp;STANDINGS_W[[#This Row],[Team]]</f>
        <v>$150 Draft Champions Jan 30 1:00 pm Lg.3637TeachMeHowToDougieGlanville</v>
      </c>
    </row>
    <row r="2236" spans="1:7" x14ac:dyDescent="0.25">
      <c r="A2236">
        <v>2772</v>
      </c>
      <c r="B2236" t="s">
        <v>2225</v>
      </c>
      <c r="C2236" t="s">
        <v>2216</v>
      </c>
      <c r="D2236">
        <v>61</v>
      </c>
      <c r="E2236">
        <v>139</v>
      </c>
      <c r="F2236">
        <f t="shared" si="34"/>
        <v>15</v>
      </c>
      <c r="G2236" t="str">
        <f>STANDINGS_W[[#This Row],[League]]&amp;STANDINGS_W[[#This Row],[Team]]</f>
        <v>$150 Draft Champions Jan 30 1:00 pm Lg.3637Second Spitter</v>
      </c>
    </row>
    <row r="2237" spans="1:7" x14ac:dyDescent="0.25">
      <c r="A2237">
        <v>177</v>
      </c>
      <c r="B2237" t="s">
        <v>2232</v>
      </c>
      <c r="C2237" t="s">
        <v>2227</v>
      </c>
      <c r="D2237">
        <v>105</v>
      </c>
      <c r="E2237">
        <v>2728.5</v>
      </c>
      <c r="F2237">
        <f t="shared" si="34"/>
        <v>1</v>
      </c>
      <c r="G2237" t="str">
        <f>STANDINGS_W[[#This Row],[League]]&amp;STANDINGS_W[[#This Row],[Team]]</f>
        <v>$150 Draft Champions Jan 31 1:00 pm Lg.3640Fido's Knife</v>
      </c>
    </row>
    <row r="2238" spans="1:7" x14ac:dyDescent="0.25">
      <c r="A2238">
        <v>322</v>
      </c>
      <c r="B2238" t="s">
        <v>2231</v>
      </c>
      <c r="C2238" t="s">
        <v>2227</v>
      </c>
      <c r="D2238">
        <v>101</v>
      </c>
      <c r="E2238">
        <v>2609</v>
      </c>
      <c r="F2238">
        <f t="shared" si="34"/>
        <v>2</v>
      </c>
      <c r="G2238" t="str">
        <f>STANDINGS_W[[#This Row],[League]]&amp;STANDINGS_W[[#This Row],[Team]]</f>
        <v>$150 Draft Champions Jan 31 1:00 pm Lg.3640VB Three</v>
      </c>
    </row>
    <row r="2239" spans="1:7" x14ac:dyDescent="0.25">
      <c r="A2239">
        <v>469</v>
      </c>
      <c r="B2239" t="s">
        <v>2237</v>
      </c>
      <c r="C2239" t="s">
        <v>2227</v>
      </c>
      <c r="D2239">
        <v>98</v>
      </c>
      <c r="E2239">
        <v>2467</v>
      </c>
      <c r="F2239">
        <f t="shared" si="34"/>
        <v>3</v>
      </c>
      <c r="G2239" t="str">
        <f>STANDINGS_W[[#This Row],[League]]&amp;STANDINGS_W[[#This Row],[Team]]</f>
        <v>$150 Draft Champions Jan 31 1:00 pm Lg.3640Wahoo's on First?</v>
      </c>
    </row>
    <row r="2240" spans="1:7" x14ac:dyDescent="0.25">
      <c r="A2240">
        <v>796</v>
      </c>
      <c r="B2240" t="s">
        <v>2239</v>
      </c>
      <c r="C2240" t="s">
        <v>2227</v>
      </c>
      <c r="D2240">
        <v>92</v>
      </c>
      <c r="E2240">
        <v>2083</v>
      </c>
      <c r="F2240">
        <f t="shared" si="34"/>
        <v>4</v>
      </c>
      <c r="G2240" t="str">
        <f>STANDINGS_W[[#This Row],[League]]&amp;STANDINGS_W[[#This Row],[Team]]</f>
        <v>$150 Draft Champions Jan 31 1:00 pm Lg.3640Charger Bar 5</v>
      </c>
    </row>
    <row r="2241" spans="1:7" x14ac:dyDescent="0.25">
      <c r="A2241">
        <v>854</v>
      </c>
      <c r="B2241" t="s">
        <v>2226</v>
      </c>
      <c r="C2241" t="s">
        <v>2227</v>
      </c>
      <c r="D2241">
        <v>92</v>
      </c>
      <c r="E2241">
        <v>2083</v>
      </c>
      <c r="F2241">
        <f t="shared" si="34"/>
        <v>5</v>
      </c>
      <c r="G2241" t="str">
        <f>STANDINGS_W[[#This Row],[League]]&amp;STANDINGS_W[[#This Row],[Team]]</f>
        <v>$150 Draft Champions Jan 31 1:00 pm Lg.3640Team Weeks</v>
      </c>
    </row>
    <row r="2242" spans="1:7" x14ac:dyDescent="0.25">
      <c r="A2242">
        <v>1271</v>
      </c>
      <c r="B2242" t="s">
        <v>2233</v>
      </c>
      <c r="C2242" t="s">
        <v>2227</v>
      </c>
      <c r="D2242">
        <v>86</v>
      </c>
      <c r="E2242">
        <v>1608</v>
      </c>
      <c r="F2242">
        <f t="shared" si="34"/>
        <v>6</v>
      </c>
      <c r="G2242" t="str">
        <f>STANDINGS_W[[#This Row],[League]]&amp;STANDINGS_W[[#This Row],[Team]]</f>
        <v>$150 Draft Champions Jan 31 1:00 pm Lg.3640Fly The W</v>
      </c>
    </row>
    <row r="2243" spans="1:7" x14ac:dyDescent="0.25">
      <c r="A2243">
        <v>1279</v>
      </c>
      <c r="B2243" t="s">
        <v>2236</v>
      </c>
      <c r="C2243" t="s">
        <v>2227</v>
      </c>
      <c r="D2243">
        <v>86</v>
      </c>
      <c r="E2243">
        <v>1608</v>
      </c>
      <c r="F2243">
        <f t="shared" ref="F2243:F2306" si="35">IF(C2243=C2242,F2242+1,1)</f>
        <v>7</v>
      </c>
      <c r="G2243" t="str">
        <f>STANDINGS_W[[#This Row],[League]]&amp;STANDINGS_W[[#This Row],[Team]]</f>
        <v>$150 Draft Champions Jan 31 1:00 pm Lg.3640ItIsWhatItIs</v>
      </c>
    </row>
    <row r="2244" spans="1:7" x14ac:dyDescent="0.25">
      <c r="A2244">
        <v>1325</v>
      </c>
      <c r="B2244" t="s">
        <v>2230</v>
      </c>
      <c r="C2244" t="s">
        <v>2227</v>
      </c>
      <c r="D2244">
        <v>86</v>
      </c>
      <c r="E2244">
        <v>1608</v>
      </c>
      <c r="F2244">
        <f t="shared" si="35"/>
        <v>8</v>
      </c>
      <c r="G2244" t="str">
        <f>STANDINGS_W[[#This Row],[League]]&amp;STANDINGS_W[[#This Row],[Team]]</f>
        <v>$150 Draft Champions Jan 31 1:00 pm Lg.3640Team LeValley 4</v>
      </c>
    </row>
    <row r="2245" spans="1:7" x14ac:dyDescent="0.25">
      <c r="A2245">
        <v>1866</v>
      </c>
      <c r="B2245" t="s">
        <v>2228</v>
      </c>
      <c r="C2245" t="s">
        <v>2227</v>
      </c>
      <c r="D2245">
        <v>80</v>
      </c>
      <c r="E2245">
        <v>1063.5</v>
      </c>
      <c r="F2245">
        <f t="shared" si="35"/>
        <v>9</v>
      </c>
      <c r="G2245" t="str">
        <f>STANDINGS_W[[#This Row],[League]]&amp;STANDINGS_W[[#This Row],[Team]]</f>
        <v>$150 Draft Champions Jan 31 1:00 pm Lg.3640Team Cox</v>
      </c>
    </row>
    <row r="2246" spans="1:7" x14ac:dyDescent="0.25">
      <c r="A2246">
        <v>1892</v>
      </c>
      <c r="B2246" t="s">
        <v>2229</v>
      </c>
      <c r="C2246" t="s">
        <v>2227</v>
      </c>
      <c r="D2246">
        <v>79</v>
      </c>
      <c r="E2246">
        <v>980.5</v>
      </c>
      <c r="F2246">
        <f t="shared" si="35"/>
        <v>10</v>
      </c>
      <c r="G2246" t="str">
        <f>STANDINGS_W[[#This Row],[League]]&amp;STANDINGS_W[[#This Row],[Team]]</f>
        <v>$150 Draft Champions Jan 31 1:00 pm Lg.36402016 DC003</v>
      </c>
    </row>
    <row r="2247" spans="1:7" x14ac:dyDescent="0.25">
      <c r="A2247">
        <v>2067</v>
      </c>
      <c r="B2247" t="s">
        <v>2234</v>
      </c>
      <c r="C2247" t="s">
        <v>2227</v>
      </c>
      <c r="D2247">
        <v>77</v>
      </c>
      <c r="E2247">
        <v>836</v>
      </c>
      <c r="F2247">
        <f t="shared" si="35"/>
        <v>11</v>
      </c>
      <c r="G2247" t="str">
        <f>STANDINGS_W[[#This Row],[League]]&amp;STANDINGS_W[[#This Row],[Team]]</f>
        <v>$150 Draft Champions Jan 31 1:00 pm Lg.3640Lower Deckers DC2</v>
      </c>
    </row>
    <row r="2248" spans="1:7" x14ac:dyDescent="0.25">
      <c r="A2248">
        <v>2249</v>
      </c>
      <c r="B2248" t="s">
        <v>650</v>
      </c>
      <c r="C2248" t="s">
        <v>2227</v>
      </c>
      <c r="D2248">
        <v>75</v>
      </c>
      <c r="E2248">
        <v>679</v>
      </c>
      <c r="F2248">
        <f t="shared" si="35"/>
        <v>12</v>
      </c>
      <c r="G2248" t="str">
        <f>STANDINGS_W[[#This Row],[League]]&amp;STANDINGS_W[[#This Row],[Team]]</f>
        <v>$150 Draft Champions Jan 31 1:00 pm Lg.3640Team Stein</v>
      </c>
    </row>
    <row r="2249" spans="1:7" x14ac:dyDescent="0.25">
      <c r="A2249">
        <v>2650</v>
      </c>
      <c r="B2249" t="s">
        <v>2240</v>
      </c>
      <c r="C2249" t="s">
        <v>2227</v>
      </c>
      <c r="D2249">
        <v>65</v>
      </c>
      <c r="E2249">
        <v>251.5</v>
      </c>
      <c r="F2249">
        <f t="shared" si="35"/>
        <v>13</v>
      </c>
      <c r="G2249" t="str">
        <f>STANDINGS_W[[#This Row],[League]]&amp;STANDINGS_W[[#This Row],[Team]]</f>
        <v>$150 Draft Champions Jan 31 1:00 pm Lg.3640Bryce to the Top</v>
      </c>
    </row>
    <row r="2250" spans="1:7" x14ac:dyDescent="0.25">
      <c r="A2250">
        <v>2708</v>
      </c>
      <c r="B2250" t="s">
        <v>2238</v>
      </c>
      <c r="C2250" t="s">
        <v>2227</v>
      </c>
      <c r="D2250">
        <v>63</v>
      </c>
      <c r="E2250">
        <v>193</v>
      </c>
      <c r="F2250">
        <f t="shared" si="35"/>
        <v>14</v>
      </c>
      <c r="G2250" t="str">
        <f>STANDINGS_W[[#This Row],[League]]&amp;STANDINGS_W[[#This Row],[Team]]</f>
        <v>$150 Draft Champions Jan 31 1:00 pm Lg.3640Donald Trump</v>
      </c>
    </row>
    <row r="2251" spans="1:7" x14ac:dyDescent="0.25">
      <c r="A2251">
        <v>2904</v>
      </c>
      <c r="B2251" t="s">
        <v>2235</v>
      </c>
      <c r="C2251" t="s">
        <v>2227</v>
      </c>
      <c r="D2251">
        <v>46</v>
      </c>
      <c r="E2251">
        <v>7.5</v>
      </c>
      <c r="F2251">
        <f t="shared" si="35"/>
        <v>15</v>
      </c>
      <c r="G2251" t="str">
        <f>STANDINGS_W[[#This Row],[League]]&amp;STANDINGS_W[[#This Row],[Team]]</f>
        <v>$150 Draft Champions Jan 31 1:00 pm Lg.3640The Krakens</v>
      </c>
    </row>
    <row r="2252" spans="1:7" x14ac:dyDescent="0.25">
      <c r="A2252">
        <v>213</v>
      </c>
      <c r="B2252" t="s">
        <v>686</v>
      </c>
      <c r="C2252" t="s">
        <v>2241</v>
      </c>
      <c r="D2252">
        <v>104</v>
      </c>
      <c r="E2252">
        <v>2705.5</v>
      </c>
      <c r="F2252">
        <f t="shared" si="35"/>
        <v>1</v>
      </c>
      <c r="G2252" t="str">
        <f>STANDINGS_W[[#This Row],[League]]&amp;STANDINGS_W[[#This Row],[Team]]</f>
        <v>$150 Draft Champions Kenyon Premature LeagueTeam Liebman</v>
      </c>
    </row>
    <row r="2253" spans="1:7" x14ac:dyDescent="0.25">
      <c r="A2253">
        <v>249</v>
      </c>
      <c r="B2253" t="s">
        <v>463</v>
      </c>
      <c r="C2253" t="s">
        <v>2241</v>
      </c>
      <c r="D2253">
        <v>102</v>
      </c>
      <c r="E2253">
        <v>2646.5</v>
      </c>
      <c r="F2253">
        <f t="shared" si="35"/>
        <v>2</v>
      </c>
      <c r="G2253" t="str">
        <f>STANDINGS_W[[#This Row],[League]]&amp;STANDINGS_W[[#This Row],[Team]]</f>
        <v>$150 Draft Champions Kenyon Premature LeagueBronx Yankees (DC1)</v>
      </c>
    </row>
    <row r="2254" spans="1:7" x14ac:dyDescent="0.25">
      <c r="A2254">
        <v>400</v>
      </c>
      <c r="B2254" t="s">
        <v>2243</v>
      </c>
      <c r="C2254" t="s">
        <v>2241</v>
      </c>
      <c r="D2254">
        <v>99</v>
      </c>
      <c r="E2254">
        <v>2518.5</v>
      </c>
      <c r="F2254">
        <f t="shared" si="35"/>
        <v>3</v>
      </c>
      <c r="G2254" t="str">
        <f>STANDINGS_W[[#This Row],[League]]&amp;STANDINGS_W[[#This Row],[Team]]</f>
        <v>$150 Draft Champions Kenyon Premature LeagueSurrender Dorothy! (Email)</v>
      </c>
    </row>
    <row r="2255" spans="1:7" x14ac:dyDescent="0.25">
      <c r="A2255">
        <v>476</v>
      </c>
      <c r="B2255" t="s">
        <v>2245</v>
      </c>
      <c r="C2255" t="s">
        <v>2241</v>
      </c>
      <c r="D2255">
        <v>97</v>
      </c>
      <c r="E2255">
        <v>2416.5</v>
      </c>
      <c r="F2255">
        <f t="shared" si="35"/>
        <v>4</v>
      </c>
      <c r="G2255" t="str">
        <f>STANDINGS_W[[#This Row],[League]]&amp;STANDINGS_W[[#This Row],[Team]]</f>
        <v>$150 Draft Champions Kenyon Premature LeagueBK Mets Premature DC</v>
      </c>
    </row>
    <row r="2256" spans="1:7" x14ac:dyDescent="0.25">
      <c r="A2256">
        <v>672</v>
      </c>
      <c r="B2256" t="s">
        <v>2246</v>
      </c>
      <c r="C2256" t="s">
        <v>2241</v>
      </c>
      <c r="D2256">
        <v>94</v>
      </c>
      <c r="E2256">
        <v>2239.5</v>
      </c>
      <c r="F2256">
        <f t="shared" si="35"/>
        <v>5</v>
      </c>
      <c r="G2256" t="str">
        <f>STANDINGS_W[[#This Row],[League]]&amp;STANDINGS_W[[#This Row],[Team]]</f>
        <v>$150 Draft Champions Kenyon Premature LeagueMallorysKillers</v>
      </c>
    </row>
    <row r="2257" spans="1:7" x14ac:dyDescent="0.25">
      <c r="A2257">
        <v>853</v>
      </c>
      <c r="B2257" t="s">
        <v>312</v>
      </c>
      <c r="C2257" t="s">
        <v>2241</v>
      </c>
      <c r="D2257">
        <v>92</v>
      </c>
      <c r="E2257">
        <v>2083</v>
      </c>
      <c r="F2257">
        <f t="shared" si="35"/>
        <v>6</v>
      </c>
      <c r="G2257" t="str">
        <f>STANDINGS_W[[#This Row],[League]]&amp;STANDINGS_W[[#This Row],[Team]]</f>
        <v>$150 Draft Champions Kenyon Premature LeagueTeam Upchurch</v>
      </c>
    </row>
    <row r="2258" spans="1:7" x14ac:dyDescent="0.25">
      <c r="A2258">
        <v>868</v>
      </c>
      <c r="B2258" t="s">
        <v>2247</v>
      </c>
      <c r="C2258" t="s">
        <v>2241</v>
      </c>
      <c r="D2258">
        <v>91</v>
      </c>
      <c r="E2258">
        <v>2007.5</v>
      </c>
      <c r="F2258">
        <f t="shared" si="35"/>
        <v>7</v>
      </c>
      <c r="G2258" t="str">
        <f>STANDINGS_W[[#This Row],[League]]&amp;STANDINGS_W[[#This Row],[Team]]</f>
        <v>$150 Draft Champions Kenyon Premature League1DC WAGGENER</v>
      </c>
    </row>
    <row r="2259" spans="1:7" x14ac:dyDescent="0.25">
      <c r="A2259">
        <v>999</v>
      </c>
      <c r="B2259" t="s">
        <v>2244</v>
      </c>
      <c r="C2259" t="s">
        <v>2241</v>
      </c>
      <c r="D2259">
        <v>90</v>
      </c>
      <c r="E2259">
        <v>1929</v>
      </c>
      <c r="F2259">
        <f t="shared" si="35"/>
        <v>8</v>
      </c>
      <c r="G2259" t="str">
        <f>STANDINGS_W[[#This Row],[League]]&amp;STANDINGS_W[[#This Row],[Team]]</f>
        <v>$150 Draft Champions Kenyon Premature LeagueTeam Lavoie</v>
      </c>
    </row>
    <row r="2260" spans="1:7" x14ac:dyDescent="0.25">
      <c r="A2260">
        <v>1058</v>
      </c>
      <c r="B2260" t="s">
        <v>2249</v>
      </c>
      <c r="C2260" t="s">
        <v>2241</v>
      </c>
      <c r="D2260">
        <v>89</v>
      </c>
      <c r="E2260">
        <v>1852.5</v>
      </c>
      <c r="F2260">
        <f t="shared" si="35"/>
        <v>9</v>
      </c>
      <c r="G2260" t="str">
        <f>STANDINGS_W[[#This Row],[League]]&amp;STANDINGS_W[[#This Row],[Team]]</f>
        <v>$150 Draft Champions Kenyon Premature LeagueMadcow - DC1 Kenyon</v>
      </c>
    </row>
    <row r="2261" spans="1:7" x14ac:dyDescent="0.25">
      <c r="A2261">
        <v>1268</v>
      </c>
      <c r="B2261" t="s">
        <v>366</v>
      </c>
      <c r="C2261" t="s">
        <v>2241</v>
      </c>
      <c r="D2261">
        <v>86</v>
      </c>
      <c r="E2261">
        <v>1608</v>
      </c>
      <c r="F2261">
        <f t="shared" si="35"/>
        <v>10</v>
      </c>
      <c r="G2261" t="str">
        <f>STANDINGS_W[[#This Row],[League]]&amp;STANDINGS_W[[#This Row],[Team]]</f>
        <v>$150 Draft Champions Kenyon Premature LeagueEA Sports E-Mail</v>
      </c>
    </row>
    <row r="2262" spans="1:7" x14ac:dyDescent="0.25">
      <c r="A2262">
        <v>1364</v>
      </c>
      <c r="B2262" t="s">
        <v>53</v>
      </c>
      <c r="C2262" t="s">
        <v>2241</v>
      </c>
      <c r="D2262">
        <v>85</v>
      </c>
      <c r="E2262">
        <v>1503.5</v>
      </c>
      <c r="F2262">
        <f t="shared" si="35"/>
        <v>11</v>
      </c>
      <c r="G2262" t="str">
        <f>STANDINGS_W[[#This Row],[League]]&amp;STANDINGS_W[[#This Row],[Team]]</f>
        <v>$150 Draft Champions Kenyon Premature LeagueBaseball Furies</v>
      </c>
    </row>
    <row r="2263" spans="1:7" x14ac:dyDescent="0.25">
      <c r="A2263">
        <v>1645</v>
      </c>
      <c r="B2263" t="s">
        <v>2242</v>
      </c>
      <c r="C2263" t="s">
        <v>2241</v>
      </c>
      <c r="D2263">
        <v>82</v>
      </c>
      <c r="E2263">
        <v>1233</v>
      </c>
      <c r="F2263">
        <f t="shared" si="35"/>
        <v>12</v>
      </c>
      <c r="G2263" t="str">
        <f>STANDINGS_W[[#This Row],[League]]&amp;STANDINGS_W[[#This Row],[Team]]</f>
        <v>$150 Draft Champions Kenyon Premature LeagueBullfrogs</v>
      </c>
    </row>
    <row r="2264" spans="1:7" x14ac:dyDescent="0.25">
      <c r="A2264">
        <v>1917</v>
      </c>
      <c r="B2264" t="s">
        <v>186</v>
      </c>
      <c r="C2264" t="s">
        <v>2241</v>
      </c>
      <c r="D2264">
        <v>79</v>
      </c>
      <c r="E2264">
        <v>980.5</v>
      </c>
      <c r="F2264">
        <f t="shared" si="35"/>
        <v>13</v>
      </c>
      <c r="G2264" t="str">
        <f>STANDINGS_W[[#This Row],[League]]&amp;STANDINGS_W[[#This Row],[Team]]</f>
        <v>$150 Draft Champions Kenyon Premature LeagueLONG GONE</v>
      </c>
    </row>
    <row r="2265" spans="1:7" x14ac:dyDescent="0.25">
      <c r="A2265">
        <v>2212</v>
      </c>
      <c r="B2265" t="s">
        <v>56</v>
      </c>
      <c r="C2265" t="s">
        <v>2241</v>
      </c>
      <c r="D2265">
        <v>75</v>
      </c>
      <c r="E2265">
        <v>679</v>
      </c>
      <c r="F2265">
        <f t="shared" si="35"/>
        <v>14</v>
      </c>
      <c r="G2265" t="str">
        <f>STANDINGS_W[[#This Row],[League]]&amp;STANDINGS_W[[#This Row],[Team]]</f>
        <v>$150 Draft Champions Kenyon Premature LeagueDOUGHBOYS</v>
      </c>
    </row>
    <row r="2266" spans="1:7" x14ac:dyDescent="0.25">
      <c r="A2266">
        <v>2516</v>
      </c>
      <c r="B2266" t="s">
        <v>2248</v>
      </c>
      <c r="C2266" t="s">
        <v>2241</v>
      </c>
      <c r="D2266">
        <v>69</v>
      </c>
      <c r="E2266">
        <v>398.5</v>
      </c>
      <c r="F2266">
        <f t="shared" si="35"/>
        <v>15</v>
      </c>
      <c r="G2266" t="str">
        <f>STANDINGS_W[[#This Row],[League]]&amp;STANDINGS_W[[#This Row],[Team]]</f>
        <v>$150 Draft Champions Kenyon Premature LeaguePoopy Tooth email</v>
      </c>
    </row>
    <row r="2267" spans="1:7" x14ac:dyDescent="0.25">
      <c r="A2267">
        <v>35</v>
      </c>
      <c r="B2267" t="s">
        <v>2252</v>
      </c>
      <c r="C2267" t="s">
        <v>2251</v>
      </c>
      <c r="D2267">
        <v>115</v>
      </c>
      <c r="E2267">
        <v>2873.5</v>
      </c>
      <c r="F2267">
        <f t="shared" si="35"/>
        <v>1</v>
      </c>
      <c r="G2267" t="str">
        <f>STANDINGS_W[[#This Row],[League]]&amp;STANDINGS_W[[#This Row],[Team]]</f>
        <v>$150 Draft Champions Mar 01 1:00 pm Lg.3805Can we have a mulligan?</v>
      </c>
    </row>
    <row r="2268" spans="1:7" x14ac:dyDescent="0.25">
      <c r="A2268">
        <v>602</v>
      </c>
      <c r="B2268" t="s">
        <v>2253</v>
      </c>
      <c r="C2268" t="s">
        <v>2251</v>
      </c>
      <c r="D2268">
        <v>95</v>
      </c>
      <c r="E2268">
        <v>2298</v>
      </c>
      <c r="F2268">
        <f t="shared" si="35"/>
        <v>2</v>
      </c>
      <c r="G2268" t="str">
        <f>STANDINGS_W[[#This Row],[League]]&amp;STANDINGS_W[[#This Row],[Team]]</f>
        <v>$150 Draft Champions Mar 01 1:00 pm Lg.3805Exspins</v>
      </c>
    </row>
    <row r="2269" spans="1:7" x14ac:dyDescent="0.25">
      <c r="A2269">
        <v>640</v>
      </c>
      <c r="B2269" t="s">
        <v>2250</v>
      </c>
      <c r="C2269" t="s">
        <v>2251</v>
      </c>
      <c r="D2269">
        <v>94</v>
      </c>
      <c r="E2269">
        <v>2239.5</v>
      </c>
      <c r="F2269">
        <f t="shared" si="35"/>
        <v>3</v>
      </c>
      <c r="G2269" t="str">
        <f>STANDINGS_W[[#This Row],[League]]&amp;STANDINGS_W[[#This Row],[Team]]</f>
        <v>$150 Draft Champions Mar 01 1:00 pm Lg.38052016 WarmBeer ColdFood 2nd</v>
      </c>
    </row>
    <row r="2270" spans="1:7" x14ac:dyDescent="0.25">
      <c r="A2270">
        <v>692</v>
      </c>
      <c r="B2270" t="s">
        <v>157</v>
      </c>
      <c r="C2270" t="s">
        <v>2251</v>
      </c>
      <c r="D2270">
        <v>94</v>
      </c>
      <c r="E2270">
        <v>2239.5</v>
      </c>
      <c r="F2270">
        <f t="shared" si="35"/>
        <v>4</v>
      </c>
      <c r="G2270" t="str">
        <f>STANDINGS_W[[#This Row],[League]]&amp;STANDINGS_W[[#This Row],[Team]]</f>
        <v>$150 Draft Champions Mar 01 1:00 pm Lg.3805Team Uganski</v>
      </c>
    </row>
    <row r="2271" spans="1:7" x14ac:dyDescent="0.25">
      <c r="A2271">
        <v>727</v>
      </c>
      <c r="B2271" t="s">
        <v>2258</v>
      </c>
      <c r="C2271" t="s">
        <v>2251</v>
      </c>
      <c r="D2271">
        <v>93</v>
      </c>
      <c r="E2271">
        <v>2164.5</v>
      </c>
      <c r="F2271">
        <f t="shared" si="35"/>
        <v>5</v>
      </c>
      <c r="G2271" t="str">
        <f>STANDINGS_W[[#This Row],[League]]&amp;STANDINGS_W[[#This Row],[Team]]</f>
        <v>$150 Draft Champions Mar 01 1:00 pm Lg.3805Dee'z Nuts</v>
      </c>
    </row>
    <row r="2272" spans="1:7" x14ac:dyDescent="0.25">
      <c r="A2272">
        <v>780</v>
      </c>
      <c r="B2272" t="s">
        <v>385</v>
      </c>
      <c r="C2272" t="s">
        <v>2251</v>
      </c>
      <c r="D2272">
        <v>93</v>
      </c>
      <c r="E2272">
        <v>2164.5</v>
      </c>
      <c r="F2272">
        <f t="shared" si="35"/>
        <v>6</v>
      </c>
      <c r="G2272" t="str">
        <f>STANDINGS_W[[#This Row],[League]]&amp;STANDINGS_W[[#This Row],[Team]]</f>
        <v>$150 Draft Champions Mar 01 1:00 pm Lg.3805Team slack</v>
      </c>
    </row>
    <row r="2273" spans="1:7" x14ac:dyDescent="0.25">
      <c r="A2273">
        <v>1413</v>
      </c>
      <c r="B2273" t="s">
        <v>2113</v>
      </c>
      <c r="C2273" t="s">
        <v>2251</v>
      </c>
      <c r="D2273">
        <v>85</v>
      </c>
      <c r="E2273">
        <v>1503.5</v>
      </c>
      <c r="F2273">
        <f t="shared" si="35"/>
        <v>7</v>
      </c>
      <c r="G2273" t="str">
        <f>STANDINGS_W[[#This Row],[League]]&amp;STANDINGS_W[[#This Row],[Team]]</f>
        <v>$150 Draft Champions Mar 01 1:00 pm Lg.3805Royale with Cheese</v>
      </c>
    </row>
    <row r="2274" spans="1:7" x14ac:dyDescent="0.25">
      <c r="A2274">
        <v>1510</v>
      </c>
      <c r="B2274" t="s">
        <v>2254</v>
      </c>
      <c r="C2274" t="s">
        <v>2251</v>
      </c>
      <c r="D2274">
        <v>84</v>
      </c>
      <c r="E2274">
        <v>1408.5</v>
      </c>
      <c r="F2274">
        <f t="shared" si="35"/>
        <v>8</v>
      </c>
      <c r="G2274" t="str">
        <f>STANDINGS_W[[#This Row],[League]]&amp;STANDINGS_W[[#This Row],[Team]]</f>
        <v>$150 Draft Champions Mar 01 1:00 pm Lg.3805Taters 2</v>
      </c>
    </row>
    <row r="2275" spans="1:7" x14ac:dyDescent="0.25">
      <c r="A2275">
        <v>1526</v>
      </c>
      <c r="B2275" t="s">
        <v>98</v>
      </c>
      <c r="C2275" t="s">
        <v>2251</v>
      </c>
      <c r="D2275">
        <v>84</v>
      </c>
      <c r="E2275">
        <v>1408.5</v>
      </c>
      <c r="F2275">
        <f t="shared" si="35"/>
        <v>9</v>
      </c>
      <c r="G2275" t="str">
        <f>STANDINGS_W[[#This Row],[League]]&amp;STANDINGS_W[[#This Row],[Team]]</f>
        <v>$150 Draft Champions Mar 01 1:00 pm Lg.3805Team Ward</v>
      </c>
    </row>
    <row r="2276" spans="1:7" x14ac:dyDescent="0.25">
      <c r="A2276">
        <v>1569</v>
      </c>
      <c r="B2276" t="s">
        <v>2255</v>
      </c>
      <c r="C2276" t="s">
        <v>2251</v>
      </c>
      <c r="D2276">
        <v>83</v>
      </c>
      <c r="E2276">
        <v>1322</v>
      </c>
      <c r="F2276">
        <f t="shared" si="35"/>
        <v>10</v>
      </c>
      <c r="G2276" t="str">
        <f>STANDINGS_W[[#This Row],[League]]&amp;STANDINGS_W[[#This Row],[Team]]</f>
        <v>$150 Draft Champions Mar 01 1:00 pm Lg.3805GUERRILLA DC2</v>
      </c>
    </row>
    <row r="2277" spans="1:7" x14ac:dyDescent="0.25">
      <c r="A2277">
        <v>1672</v>
      </c>
      <c r="B2277" t="s">
        <v>2256</v>
      </c>
      <c r="C2277" t="s">
        <v>2251</v>
      </c>
      <c r="D2277">
        <v>82</v>
      </c>
      <c r="E2277">
        <v>1233</v>
      </c>
      <c r="F2277">
        <f t="shared" si="35"/>
        <v>11</v>
      </c>
      <c r="G2277" t="str">
        <f>STANDINGS_W[[#This Row],[League]]&amp;STANDINGS_W[[#This Row],[Team]]</f>
        <v>$150 Draft Champions Mar 01 1:00 pm Lg.3805ManBearPuig</v>
      </c>
    </row>
    <row r="2278" spans="1:7" x14ac:dyDescent="0.25">
      <c r="A2278">
        <v>1736</v>
      </c>
      <c r="B2278" t="s">
        <v>2257</v>
      </c>
      <c r="C2278" t="s">
        <v>2251</v>
      </c>
      <c r="D2278">
        <v>81</v>
      </c>
      <c r="E2278">
        <v>1147.5</v>
      </c>
      <c r="F2278">
        <f t="shared" si="35"/>
        <v>12</v>
      </c>
      <c r="G2278" t="str">
        <f>STANDINGS_W[[#This Row],[League]]&amp;STANDINGS_W[[#This Row],[Team]]</f>
        <v>$150 Draft Champions Mar 01 1:00 pm Lg.3805Chihuahuas</v>
      </c>
    </row>
    <row r="2279" spans="1:7" x14ac:dyDescent="0.25">
      <c r="A2279">
        <v>2085</v>
      </c>
      <c r="B2279" t="s">
        <v>592</v>
      </c>
      <c r="C2279" t="s">
        <v>2251</v>
      </c>
      <c r="D2279">
        <v>77</v>
      </c>
      <c r="E2279">
        <v>836</v>
      </c>
      <c r="F2279">
        <f t="shared" si="35"/>
        <v>13</v>
      </c>
      <c r="G2279" t="str">
        <f>STANDINGS_W[[#This Row],[League]]&amp;STANDINGS_W[[#This Row],[Team]]</f>
        <v>$150 Draft Champions Mar 01 1:00 pm Lg.3805Team Bennette</v>
      </c>
    </row>
    <row r="2280" spans="1:7" x14ac:dyDescent="0.25">
      <c r="A2280">
        <v>2807</v>
      </c>
      <c r="B2280" t="s">
        <v>2259</v>
      </c>
      <c r="C2280" t="s">
        <v>2251</v>
      </c>
      <c r="D2280">
        <v>59</v>
      </c>
      <c r="E2280">
        <v>102</v>
      </c>
      <c r="F2280">
        <f t="shared" si="35"/>
        <v>14</v>
      </c>
      <c r="G2280" t="str">
        <f>STANDINGS_W[[#This Row],[League]]&amp;STANDINGS_W[[#This Row],[Team]]</f>
        <v>$150 Draft Champions Mar 01 1:00 pm Lg.3805Dreycott Dragons</v>
      </c>
    </row>
    <row r="2281" spans="1:7" x14ac:dyDescent="0.25">
      <c r="A2281">
        <v>2880</v>
      </c>
      <c r="B2281" t="s">
        <v>456</v>
      </c>
      <c r="C2281" t="s">
        <v>2251</v>
      </c>
      <c r="D2281">
        <v>52</v>
      </c>
      <c r="E2281">
        <v>29</v>
      </c>
      <c r="F2281">
        <f t="shared" si="35"/>
        <v>15</v>
      </c>
      <c r="G2281" t="str">
        <f>STANDINGS_W[[#This Row],[League]]&amp;STANDINGS_W[[#This Row],[Team]]</f>
        <v>$150 Draft Champions Mar 01 1:00 pm Lg.3805I'm Your Daddy</v>
      </c>
    </row>
    <row r="2282" spans="1:7" x14ac:dyDescent="0.25">
      <c r="A2282">
        <v>138</v>
      </c>
      <c r="B2282" t="s">
        <v>2267</v>
      </c>
      <c r="C2282" t="s">
        <v>2261</v>
      </c>
      <c r="D2282">
        <v>107</v>
      </c>
      <c r="E2282">
        <v>2775.5</v>
      </c>
      <c r="F2282">
        <f t="shared" si="35"/>
        <v>1</v>
      </c>
      <c r="G2282" t="str">
        <f>STANDINGS_W[[#This Row],[League]]&amp;STANDINGS_W[[#This Row],[Team]]</f>
        <v>$150 Draft Champions Mar 01 1:00 pm Lg.3809SLAAAYER 3</v>
      </c>
    </row>
    <row r="2283" spans="1:7" x14ac:dyDescent="0.25">
      <c r="A2283">
        <v>168</v>
      </c>
      <c r="B2283" t="s">
        <v>2268</v>
      </c>
      <c r="C2283" t="s">
        <v>2261</v>
      </c>
      <c r="D2283">
        <v>106</v>
      </c>
      <c r="E2283">
        <v>2752</v>
      </c>
      <c r="F2283">
        <f t="shared" si="35"/>
        <v>2</v>
      </c>
      <c r="G2283" t="str">
        <f>STANDINGS_W[[#This Row],[League]]&amp;STANDINGS_W[[#This Row],[Team]]</f>
        <v>$150 Draft Champions Mar 01 1:00 pm Lg.3809Team Gogola</v>
      </c>
    </row>
    <row r="2284" spans="1:7" x14ac:dyDescent="0.25">
      <c r="A2284">
        <v>261</v>
      </c>
      <c r="B2284" t="s">
        <v>2269</v>
      </c>
      <c r="C2284" t="s">
        <v>2261</v>
      </c>
      <c r="D2284">
        <v>102</v>
      </c>
      <c r="E2284">
        <v>2646.5</v>
      </c>
      <c r="F2284">
        <f t="shared" si="35"/>
        <v>3</v>
      </c>
      <c r="G2284" t="str">
        <f>STANDINGS_W[[#This Row],[League]]&amp;STANDINGS_W[[#This Row],[Team]]</f>
        <v>$150 Draft Champions Mar 01 1:00 pm Lg.3809LockWash</v>
      </c>
    </row>
    <row r="2285" spans="1:7" x14ac:dyDescent="0.25">
      <c r="A2285">
        <v>352</v>
      </c>
      <c r="B2285" t="s">
        <v>2273</v>
      </c>
      <c r="C2285" t="s">
        <v>2261</v>
      </c>
      <c r="D2285">
        <v>100</v>
      </c>
      <c r="E2285">
        <v>2566</v>
      </c>
      <c r="F2285">
        <f t="shared" si="35"/>
        <v>4</v>
      </c>
      <c r="G2285" t="str">
        <f>STANDINGS_W[[#This Row],[League]]&amp;STANDINGS_W[[#This Row],[Team]]</f>
        <v>$150 Draft Champions Mar 01 1:00 pm Lg.3809Sorry I bet on baseball</v>
      </c>
    </row>
    <row r="2286" spans="1:7" x14ac:dyDescent="0.25">
      <c r="A2286">
        <v>1054</v>
      </c>
      <c r="B2286" t="s">
        <v>282</v>
      </c>
      <c r="C2286" t="s">
        <v>2261</v>
      </c>
      <c r="D2286">
        <v>89</v>
      </c>
      <c r="E2286">
        <v>1852.5</v>
      </c>
      <c r="F2286">
        <f t="shared" si="35"/>
        <v>5</v>
      </c>
      <c r="G2286" t="str">
        <f>STANDINGS_W[[#This Row],[League]]&amp;STANDINGS_W[[#This Row],[Team]]</f>
        <v>$150 Draft Champions Mar 01 1:00 pm Lg.3809Little Dorf and Shortround</v>
      </c>
    </row>
    <row r="2287" spans="1:7" x14ac:dyDescent="0.25">
      <c r="A2287">
        <v>1341</v>
      </c>
      <c r="B2287" t="s">
        <v>2262</v>
      </c>
      <c r="C2287" t="s">
        <v>2261</v>
      </c>
      <c r="D2287">
        <v>86</v>
      </c>
      <c r="E2287">
        <v>1608</v>
      </c>
      <c r="F2287">
        <f t="shared" si="35"/>
        <v>6</v>
      </c>
      <c r="G2287" t="str">
        <f>STANDINGS_W[[#This Row],[League]]&amp;STANDINGS_W[[#This Row],[Team]]</f>
        <v>$150 Draft Champions Mar 01 1:00 pm Lg.3809The Eamus Catulis</v>
      </c>
    </row>
    <row r="2288" spans="1:7" x14ac:dyDescent="0.25">
      <c r="A2288">
        <v>1437</v>
      </c>
      <c r="B2288" t="s">
        <v>386</v>
      </c>
      <c r="C2288" t="s">
        <v>2261</v>
      </c>
      <c r="D2288">
        <v>85</v>
      </c>
      <c r="E2288">
        <v>1503.5</v>
      </c>
      <c r="F2288">
        <f t="shared" si="35"/>
        <v>7</v>
      </c>
      <c r="G2288" t="str">
        <f>STANDINGS_W[[#This Row],[League]]&amp;STANDINGS_W[[#This Row],[Team]]</f>
        <v>$150 Draft Champions Mar 01 1:00 pm Lg.3809The BULLMOOSE</v>
      </c>
    </row>
    <row r="2289" spans="1:7" x14ac:dyDescent="0.25">
      <c r="A2289">
        <v>1781</v>
      </c>
      <c r="B2289" t="s">
        <v>2260</v>
      </c>
      <c r="C2289" t="s">
        <v>2261</v>
      </c>
      <c r="D2289">
        <v>81</v>
      </c>
      <c r="E2289">
        <v>1147.5</v>
      </c>
      <c r="F2289">
        <f t="shared" si="35"/>
        <v>8</v>
      </c>
      <c r="G2289" t="str">
        <f>STANDINGS_W[[#This Row],[League]]&amp;STANDINGS_W[[#This Row],[Team]]</f>
        <v>$150 Draft Champions Mar 01 1:00 pm Lg.3809Team Coleman</v>
      </c>
    </row>
    <row r="2290" spans="1:7" x14ac:dyDescent="0.25">
      <c r="A2290">
        <v>1988</v>
      </c>
      <c r="B2290" t="s">
        <v>2264</v>
      </c>
      <c r="C2290" t="s">
        <v>2261</v>
      </c>
      <c r="D2290">
        <v>78</v>
      </c>
      <c r="E2290">
        <v>907.5</v>
      </c>
      <c r="F2290">
        <f t="shared" si="35"/>
        <v>9</v>
      </c>
      <c r="G2290" t="str">
        <f>STANDINGS_W[[#This Row],[League]]&amp;STANDINGS_W[[#This Row],[Team]]</f>
        <v>$150 Draft Champions Mar 01 1:00 pm Lg.3809FindMe</v>
      </c>
    </row>
    <row r="2291" spans="1:7" x14ac:dyDescent="0.25">
      <c r="A2291">
        <v>2014</v>
      </c>
      <c r="B2291" t="s">
        <v>2265</v>
      </c>
      <c r="C2291" t="s">
        <v>2261</v>
      </c>
      <c r="D2291">
        <v>78</v>
      </c>
      <c r="E2291">
        <v>907.5</v>
      </c>
      <c r="F2291">
        <f t="shared" si="35"/>
        <v>10</v>
      </c>
      <c r="G2291" t="str">
        <f>STANDINGS_W[[#This Row],[League]]&amp;STANDINGS_W[[#This Row],[Team]]</f>
        <v>$150 Draft Champions Mar 01 1:00 pm Lg.3809Team Allen</v>
      </c>
    </row>
    <row r="2292" spans="1:7" x14ac:dyDescent="0.25">
      <c r="A2292">
        <v>2168</v>
      </c>
      <c r="B2292" t="s">
        <v>2266</v>
      </c>
      <c r="C2292" t="s">
        <v>2261</v>
      </c>
      <c r="D2292">
        <v>76</v>
      </c>
      <c r="E2292">
        <v>755.5</v>
      </c>
      <c r="F2292">
        <f t="shared" si="35"/>
        <v>11</v>
      </c>
      <c r="G2292" t="str">
        <f>STANDINGS_W[[#This Row],[League]]&amp;STANDINGS_W[[#This Row],[Team]]</f>
        <v>$150 Draft Champions Mar 01 1:00 pm Lg.3809Sully's Crawdads</v>
      </c>
    </row>
    <row r="2293" spans="1:7" x14ac:dyDescent="0.25">
      <c r="A2293">
        <v>2256</v>
      </c>
      <c r="B2293" t="s">
        <v>2272</v>
      </c>
      <c r="C2293" t="s">
        <v>2261</v>
      </c>
      <c r="D2293">
        <v>75</v>
      </c>
      <c r="E2293">
        <v>679</v>
      </c>
      <c r="F2293">
        <f t="shared" si="35"/>
        <v>12</v>
      </c>
      <c r="G2293" t="str">
        <f>STANDINGS_W[[#This Row],[League]]&amp;STANDINGS_W[[#This Row],[Team]]</f>
        <v>$150 Draft Champions Mar 01 1:00 pm Lg.3809The Walrus</v>
      </c>
    </row>
    <row r="2294" spans="1:7" x14ac:dyDescent="0.25">
      <c r="A2294">
        <v>2323</v>
      </c>
      <c r="B2294" t="s">
        <v>2271</v>
      </c>
      <c r="C2294" t="s">
        <v>2261</v>
      </c>
      <c r="D2294">
        <v>73</v>
      </c>
      <c r="E2294">
        <v>576</v>
      </c>
      <c r="F2294">
        <f t="shared" si="35"/>
        <v>13</v>
      </c>
      <c r="G2294" t="str">
        <f>STANDINGS_W[[#This Row],[League]]&amp;STANDINGS_W[[#This Row],[Team]]</f>
        <v>$150 Draft Champions Mar 01 1:00 pm Lg.3809French Toast!</v>
      </c>
    </row>
    <row r="2295" spans="1:7" x14ac:dyDescent="0.25">
      <c r="A2295">
        <v>2443</v>
      </c>
      <c r="B2295" t="s">
        <v>2270</v>
      </c>
      <c r="C2295" t="s">
        <v>2261</v>
      </c>
      <c r="D2295">
        <v>71</v>
      </c>
      <c r="E2295">
        <v>483</v>
      </c>
      <c r="F2295">
        <f t="shared" si="35"/>
        <v>14</v>
      </c>
      <c r="G2295" t="str">
        <f>STANDINGS_W[[#This Row],[League]]&amp;STANDINGS_W[[#This Row],[Team]]</f>
        <v>$150 Draft Champions Mar 01 1:00 pm Lg.3809ThUnderDogs</v>
      </c>
    </row>
    <row r="2296" spans="1:7" x14ac:dyDescent="0.25">
      <c r="A2296">
        <v>2537</v>
      </c>
      <c r="B2296" t="s">
        <v>2263</v>
      </c>
      <c r="C2296" t="s">
        <v>2261</v>
      </c>
      <c r="D2296">
        <v>68</v>
      </c>
      <c r="E2296">
        <v>358.5</v>
      </c>
      <c r="F2296">
        <f t="shared" si="35"/>
        <v>15</v>
      </c>
      <c r="G2296" t="str">
        <f>STANDINGS_W[[#This Row],[League]]&amp;STANDINGS_W[[#This Row],[Team]]</f>
        <v>$150 Draft Champions Mar 01 1:00 pm Lg.3809Chicos Bailbonds</v>
      </c>
    </row>
    <row r="2297" spans="1:7" x14ac:dyDescent="0.25">
      <c r="A2297">
        <v>105</v>
      </c>
      <c r="B2297" t="s">
        <v>13</v>
      </c>
      <c r="C2297" t="s">
        <v>2274</v>
      </c>
      <c r="D2297">
        <v>109</v>
      </c>
      <c r="E2297">
        <v>2811.5</v>
      </c>
      <c r="F2297">
        <f t="shared" si="35"/>
        <v>1</v>
      </c>
      <c r="G2297" t="str">
        <f>STANDINGS_W[[#This Row],[League]]&amp;STANDINGS_W[[#This Row],[Team]]</f>
        <v>$150 Draft Champions Mar 02 1:00 pm Lg.3811The Balking Dead</v>
      </c>
    </row>
    <row r="2298" spans="1:7" x14ac:dyDescent="0.25">
      <c r="A2298">
        <v>310</v>
      </c>
      <c r="B2298" t="s">
        <v>2278</v>
      </c>
      <c r="C2298" t="s">
        <v>2274</v>
      </c>
      <c r="D2298">
        <v>101</v>
      </c>
      <c r="E2298">
        <v>2609</v>
      </c>
      <c r="F2298">
        <f t="shared" si="35"/>
        <v>2</v>
      </c>
      <c r="G2298" t="str">
        <f>STANDINGS_W[[#This Row],[League]]&amp;STANDINGS_W[[#This Row],[Team]]</f>
        <v>$150 Draft Champions Mar 02 1:00 pm Lg.3811Mojo Masters</v>
      </c>
    </row>
    <row r="2299" spans="1:7" x14ac:dyDescent="0.25">
      <c r="A2299">
        <v>366</v>
      </c>
      <c r="B2299" t="s">
        <v>147</v>
      </c>
      <c r="C2299" t="s">
        <v>2274</v>
      </c>
      <c r="D2299">
        <v>100</v>
      </c>
      <c r="E2299">
        <v>2566</v>
      </c>
      <c r="F2299">
        <f t="shared" si="35"/>
        <v>3</v>
      </c>
      <c r="G2299" t="str">
        <f>STANDINGS_W[[#This Row],[League]]&amp;STANDINGS_W[[#This Row],[Team]]</f>
        <v>$150 Draft Champions Mar 02 1:00 pm Lg.3811fung wa express</v>
      </c>
    </row>
    <row r="2300" spans="1:7" x14ac:dyDescent="0.25">
      <c r="A2300">
        <v>786</v>
      </c>
      <c r="B2300" t="s">
        <v>1290</v>
      </c>
      <c r="C2300" t="s">
        <v>2274</v>
      </c>
      <c r="D2300">
        <v>93</v>
      </c>
      <c r="E2300">
        <v>2164.5</v>
      </c>
      <c r="F2300">
        <f t="shared" si="35"/>
        <v>4</v>
      </c>
      <c r="G2300" t="str">
        <f>STANDINGS_W[[#This Row],[League]]&amp;STANDINGS_W[[#This Row],[Team]]</f>
        <v>$150 Draft Champions Mar 02 1:00 pm Lg.3811What Was I Thinking</v>
      </c>
    </row>
    <row r="2301" spans="1:7" x14ac:dyDescent="0.25">
      <c r="A2301">
        <v>973</v>
      </c>
      <c r="B2301" t="s">
        <v>214</v>
      </c>
      <c r="C2301" t="s">
        <v>2274</v>
      </c>
      <c r="D2301">
        <v>90</v>
      </c>
      <c r="E2301">
        <v>1929</v>
      </c>
      <c r="F2301">
        <f t="shared" si="35"/>
        <v>5</v>
      </c>
      <c r="G2301" t="str">
        <f>STANDINGS_W[[#This Row],[League]]&amp;STANDINGS_W[[#This Row],[Team]]</f>
        <v>$150 Draft Champions Mar 02 1:00 pm Lg.3811Mississippi Squeeze</v>
      </c>
    </row>
    <row r="2302" spans="1:7" x14ac:dyDescent="0.25">
      <c r="A2302">
        <v>1313</v>
      </c>
      <c r="B2302" t="s">
        <v>2280</v>
      </c>
      <c r="C2302" t="s">
        <v>2274</v>
      </c>
      <c r="D2302">
        <v>86</v>
      </c>
      <c r="E2302">
        <v>1608</v>
      </c>
      <c r="F2302">
        <f t="shared" si="35"/>
        <v>6</v>
      </c>
      <c r="G2302" t="str">
        <f>STANDINGS_W[[#This Row],[League]]&amp;STANDINGS_W[[#This Row],[Team]]</f>
        <v>$150 Draft Champions Mar 02 1:00 pm Lg.3811Somali Pirates</v>
      </c>
    </row>
    <row r="2303" spans="1:7" x14ac:dyDescent="0.25">
      <c r="A2303">
        <v>1370</v>
      </c>
      <c r="B2303" t="s">
        <v>467</v>
      </c>
      <c r="C2303" t="s">
        <v>2274</v>
      </c>
      <c r="D2303">
        <v>85</v>
      </c>
      <c r="E2303">
        <v>1503.5</v>
      </c>
      <c r="F2303">
        <f t="shared" si="35"/>
        <v>7</v>
      </c>
      <c r="G2303" t="str">
        <f>STANDINGS_W[[#This Row],[League]]&amp;STANDINGS_W[[#This Row],[Team]]</f>
        <v>$150 Draft Champions Mar 02 1:00 pm Lg.3811DE Destroyers</v>
      </c>
    </row>
    <row r="2304" spans="1:7" x14ac:dyDescent="0.25">
      <c r="A2304">
        <v>1456</v>
      </c>
      <c r="B2304" t="s">
        <v>2277</v>
      </c>
      <c r="C2304" t="s">
        <v>2274</v>
      </c>
      <c r="D2304">
        <v>85</v>
      </c>
      <c r="E2304">
        <v>1503.5</v>
      </c>
      <c r="F2304">
        <f t="shared" si="35"/>
        <v>8</v>
      </c>
      <c r="G2304" t="str">
        <f>STANDINGS_W[[#This Row],[League]]&amp;STANDINGS_W[[#This Row],[Team]]</f>
        <v>$150 Draft Champions Mar 02 1:00 pm Lg.3811shuck me sideways</v>
      </c>
    </row>
    <row r="2305" spans="1:7" x14ac:dyDescent="0.25">
      <c r="A2305">
        <v>1868</v>
      </c>
      <c r="B2305" t="s">
        <v>1087</v>
      </c>
      <c r="C2305" t="s">
        <v>2274</v>
      </c>
      <c r="D2305">
        <v>80</v>
      </c>
      <c r="E2305">
        <v>1063.5</v>
      </c>
      <c r="F2305">
        <f t="shared" si="35"/>
        <v>9</v>
      </c>
      <c r="G2305" t="str">
        <f>STANDINGS_W[[#This Row],[League]]&amp;STANDINGS_W[[#This Row],[Team]]</f>
        <v>$150 Draft Champions Mar 02 1:00 pm Lg.3811Team Edwards</v>
      </c>
    </row>
    <row r="2306" spans="1:7" x14ac:dyDescent="0.25">
      <c r="A2306">
        <v>1894</v>
      </c>
      <c r="B2306" t="s">
        <v>2275</v>
      </c>
      <c r="C2306" t="s">
        <v>2274</v>
      </c>
      <c r="D2306">
        <v>79</v>
      </c>
      <c r="E2306">
        <v>980.5</v>
      </c>
      <c r="F2306">
        <f t="shared" si="35"/>
        <v>10</v>
      </c>
      <c r="G2306" t="str">
        <f>STANDINGS_W[[#This Row],[League]]&amp;STANDINGS_W[[#This Row],[Team]]</f>
        <v>$150 Draft Champions Mar 02 1:00 pm Lg.3811Bavaro DC 3</v>
      </c>
    </row>
    <row r="2307" spans="1:7" x14ac:dyDescent="0.25">
      <c r="A2307">
        <v>2133</v>
      </c>
      <c r="B2307" t="s">
        <v>2276</v>
      </c>
      <c r="C2307" t="s">
        <v>2274</v>
      </c>
      <c r="D2307">
        <v>76</v>
      </c>
      <c r="E2307">
        <v>755.5</v>
      </c>
      <c r="F2307">
        <f t="shared" ref="F2307:F2370" si="36">IF(C2307=C2306,F2306+1,1)</f>
        <v>11</v>
      </c>
      <c r="G2307" t="str">
        <f>STANDINGS_W[[#This Row],[League]]&amp;STANDINGS_W[[#This Row],[Team]]</f>
        <v>$150 Draft Champions Mar 02 1:00 pm Lg.3811Demo Days</v>
      </c>
    </row>
    <row r="2308" spans="1:7" x14ac:dyDescent="0.25">
      <c r="A2308">
        <v>2357</v>
      </c>
      <c r="B2308" t="s">
        <v>2283</v>
      </c>
      <c r="C2308" t="s">
        <v>2274</v>
      </c>
      <c r="D2308">
        <v>72</v>
      </c>
      <c r="E2308">
        <v>532</v>
      </c>
      <c r="F2308">
        <f t="shared" si="36"/>
        <v>12</v>
      </c>
      <c r="G2308" t="str">
        <f>STANDINGS_W[[#This Row],[League]]&amp;STANDINGS_W[[#This Row],[Team]]</f>
        <v>$150 Draft Champions Mar 02 1:00 pm Lg.3811Boston = Titletown</v>
      </c>
    </row>
    <row r="2309" spans="1:7" x14ac:dyDescent="0.25">
      <c r="A2309">
        <v>2424</v>
      </c>
      <c r="B2309" t="s">
        <v>2279</v>
      </c>
      <c r="C2309" t="s">
        <v>2274</v>
      </c>
      <c r="D2309">
        <v>71</v>
      </c>
      <c r="E2309">
        <v>483</v>
      </c>
      <c r="F2309">
        <f t="shared" si="36"/>
        <v>13</v>
      </c>
      <c r="G2309" t="str">
        <f>STANDINGS_W[[#This Row],[League]]&amp;STANDINGS_W[[#This Row],[Team]]</f>
        <v>$150 Draft Champions Mar 02 1:00 pm Lg.3811Livin The Dream</v>
      </c>
    </row>
    <row r="2310" spans="1:7" x14ac:dyDescent="0.25">
      <c r="A2310">
        <v>2519</v>
      </c>
      <c r="B2310" t="s">
        <v>2281</v>
      </c>
      <c r="C2310" t="s">
        <v>2274</v>
      </c>
      <c r="D2310">
        <v>69</v>
      </c>
      <c r="E2310">
        <v>398.5</v>
      </c>
      <c r="F2310">
        <f t="shared" si="36"/>
        <v>14</v>
      </c>
      <c r="G2310" t="str">
        <f>STANDINGS_W[[#This Row],[League]]&amp;STANDINGS_W[[#This Row],[Team]]</f>
        <v>$150 Draft Champions Mar 02 1:00 pm Lg.3811Rugen Hardware</v>
      </c>
    </row>
    <row r="2311" spans="1:7" x14ac:dyDescent="0.25">
      <c r="A2311">
        <v>2603</v>
      </c>
      <c r="B2311" t="s">
        <v>2282</v>
      </c>
      <c r="C2311" t="s">
        <v>2274</v>
      </c>
      <c r="D2311">
        <v>67</v>
      </c>
      <c r="E2311">
        <v>321.5</v>
      </c>
      <c r="F2311">
        <f t="shared" si="36"/>
        <v>15</v>
      </c>
      <c r="G2311" t="str">
        <f>STANDINGS_W[[#This Row],[League]]&amp;STANDINGS_W[[#This Row],[Team]]</f>
        <v>$150 Draft Champions Mar 02 1:00 pm Lg.3811The Low Hanging Fruit</v>
      </c>
    </row>
    <row r="2312" spans="1:7" x14ac:dyDescent="0.25">
      <c r="A2312">
        <v>541</v>
      </c>
      <c r="B2312" t="s">
        <v>2289</v>
      </c>
      <c r="C2312" t="s">
        <v>2285</v>
      </c>
      <c r="D2312">
        <v>96</v>
      </c>
      <c r="E2312">
        <v>2358</v>
      </c>
      <c r="F2312">
        <f t="shared" si="36"/>
        <v>1</v>
      </c>
      <c r="G2312" t="str">
        <f>STANDINGS_W[[#This Row],[League]]&amp;STANDINGS_W[[#This Row],[Team]]</f>
        <v>$150 Draft Champions Mar 03 1:00 pm Lg.3813I Betts Money</v>
      </c>
    </row>
    <row r="2313" spans="1:7" x14ac:dyDescent="0.25">
      <c r="A2313">
        <v>551</v>
      </c>
      <c r="B2313" t="s">
        <v>81</v>
      </c>
      <c r="C2313" t="s">
        <v>2285</v>
      </c>
      <c r="D2313">
        <v>96</v>
      </c>
      <c r="E2313">
        <v>2358</v>
      </c>
      <c r="F2313">
        <f t="shared" si="36"/>
        <v>2</v>
      </c>
      <c r="G2313" t="str">
        <f>STANDINGS_W[[#This Row],[League]]&amp;STANDINGS_W[[#This Row],[Team]]</f>
        <v>$150 Draft Champions Mar 03 1:00 pm Lg.3813London Cheeseheads</v>
      </c>
    </row>
    <row r="2314" spans="1:7" x14ac:dyDescent="0.25">
      <c r="A2314">
        <v>555</v>
      </c>
      <c r="B2314" t="s">
        <v>2284</v>
      </c>
      <c r="C2314" t="s">
        <v>2285</v>
      </c>
      <c r="D2314">
        <v>96</v>
      </c>
      <c r="E2314">
        <v>2358</v>
      </c>
      <c r="F2314">
        <f t="shared" si="36"/>
        <v>3</v>
      </c>
      <c r="G2314" t="str">
        <f>STANDINGS_W[[#This Row],[League]]&amp;STANDINGS_W[[#This Row],[Team]]</f>
        <v>$150 Draft Champions Mar 03 1:00 pm Lg.3813Men with Wood</v>
      </c>
    </row>
    <row r="2315" spans="1:7" x14ac:dyDescent="0.25">
      <c r="A2315">
        <v>667</v>
      </c>
      <c r="B2315" t="s">
        <v>2292</v>
      </c>
      <c r="C2315" t="s">
        <v>2285</v>
      </c>
      <c r="D2315">
        <v>94</v>
      </c>
      <c r="E2315">
        <v>2239.5</v>
      </c>
      <c r="F2315">
        <f t="shared" si="36"/>
        <v>4</v>
      </c>
      <c r="G2315" t="str">
        <f>STANDINGS_W[[#This Row],[League]]&amp;STANDINGS_W[[#This Row],[Team]]</f>
        <v>$150 Draft Champions Mar 03 1:00 pm Lg.3813JUICE</v>
      </c>
    </row>
    <row r="2316" spans="1:7" x14ac:dyDescent="0.25">
      <c r="A2316">
        <v>772</v>
      </c>
      <c r="B2316" t="s">
        <v>193</v>
      </c>
      <c r="C2316" t="s">
        <v>2285</v>
      </c>
      <c r="D2316">
        <v>93</v>
      </c>
      <c r="E2316">
        <v>2164.5</v>
      </c>
      <c r="F2316">
        <f t="shared" si="36"/>
        <v>5</v>
      </c>
      <c r="G2316" t="str">
        <f>STANDINGS_W[[#This Row],[League]]&amp;STANDINGS_W[[#This Row],[Team]]</f>
        <v>$150 Draft Champions Mar 03 1:00 pm Lg.3813Team Peavey</v>
      </c>
    </row>
    <row r="2317" spans="1:7" x14ac:dyDescent="0.25">
      <c r="A2317">
        <v>912</v>
      </c>
      <c r="B2317" t="s">
        <v>392</v>
      </c>
      <c r="C2317" t="s">
        <v>2285</v>
      </c>
      <c r="D2317">
        <v>91</v>
      </c>
      <c r="E2317">
        <v>2007.5</v>
      </c>
      <c r="F2317">
        <f t="shared" si="36"/>
        <v>6</v>
      </c>
      <c r="G2317" t="str">
        <f>STANDINGS_W[[#This Row],[League]]&amp;STANDINGS_W[[#This Row],[Team]]</f>
        <v>$150 Draft Champions Mar 03 1:00 pm Lg.3813Team Conlon</v>
      </c>
    </row>
    <row r="2318" spans="1:7" x14ac:dyDescent="0.25">
      <c r="A2318">
        <v>1165</v>
      </c>
      <c r="B2318" t="s">
        <v>499</v>
      </c>
      <c r="C2318" t="s">
        <v>2285</v>
      </c>
      <c r="D2318">
        <v>88</v>
      </c>
      <c r="E2318">
        <v>1779.5</v>
      </c>
      <c r="F2318">
        <f t="shared" si="36"/>
        <v>7</v>
      </c>
      <c r="G2318" t="str">
        <f>STANDINGS_W[[#This Row],[League]]&amp;STANDINGS_W[[#This Row],[Team]]</f>
        <v>$150 Draft Champions Mar 03 1:00 pm Lg.3813Thing 8</v>
      </c>
    </row>
    <row r="2319" spans="1:7" x14ac:dyDescent="0.25">
      <c r="A2319">
        <v>1367</v>
      </c>
      <c r="B2319" t="s">
        <v>100</v>
      </c>
      <c r="C2319" t="s">
        <v>2285</v>
      </c>
      <c r="D2319">
        <v>85</v>
      </c>
      <c r="E2319">
        <v>1503.5</v>
      </c>
      <c r="F2319">
        <f t="shared" si="36"/>
        <v>8</v>
      </c>
      <c r="G2319" t="str">
        <f>STANDINGS_W[[#This Row],[League]]&amp;STANDINGS_W[[#This Row],[Team]]</f>
        <v>$150 Draft Champions Mar 03 1:00 pm Lg.3813Champagne on Ice</v>
      </c>
    </row>
    <row r="2320" spans="1:7" x14ac:dyDescent="0.25">
      <c r="A2320">
        <v>1514</v>
      </c>
      <c r="B2320" t="s">
        <v>2294</v>
      </c>
      <c r="C2320" t="s">
        <v>2285</v>
      </c>
      <c r="D2320">
        <v>84</v>
      </c>
      <c r="E2320">
        <v>1408.5</v>
      </c>
      <c r="F2320">
        <f t="shared" si="36"/>
        <v>9</v>
      </c>
      <c r="G2320" t="str">
        <f>STANDINGS_W[[#This Row],[League]]&amp;STANDINGS_W[[#This Row],[Team]]</f>
        <v>$150 Draft Champions Mar 03 1:00 pm Lg.3813Team Dickens</v>
      </c>
    </row>
    <row r="2321" spans="1:7" x14ac:dyDescent="0.25">
      <c r="A2321">
        <v>1825</v>
      </c>
      <c r="B2321" t="s">
        <v>2288</v>
      </c>
      <c r="C2321" t="s">
        <v>2285</v>
      </c>
      <c r="D2321">
        <v>80</v>
      </c>
      <c r="E2321">
        <v>1063.5</v>
      </c>
      <c r="F2321">
        <f t="shared" si="36"/>
        <v>10</v>
      </c>
      <c r="G2321" t="str">
        <f>STANDINGS_W[[#This Row],[League]]&amp;STANDINGS_W[[#This Row],[Team]]</f>
        <v>$150 Draft Champions Mar 03 1:00 pm Lg.3813Grimson Reapers</v>
      </c>
    </row>
    <row r="2322" spans="1:7" x14ac:dyDescent="0.25">
      <c r="A2322">
        <v>2228</v>
      </c>
      <c r="B2322" t="s">
        <v>2293</v>
      </c>
      <c r="C2322" t="s">
        <v>2285</v>
      </c>
      <c r="D2322">
        <v>75</v>
      </c>
      <c r="E2322">
        <v>679</v>
      </c>
      <c r="F2322">
        <f t="shared" si="36"/>
        <v>11</v>
      </c>
      <c r="G2322" t="str">
        <f>STANDINGS_W[[#This Row],[League]]&amp;STANDINGS_W[[#This Row],[Team]]</f>
        <v>$150 Draft Champions Mar 03 1:00 pm Lg.3813Oppo Tacos</v>
      </c>
    </row>
    <row r="2323" spans="1:7" x14ac:dyDescent="0.25">
      <c r="A2323">
        <v>2362</v>
      </c>
      <c r="B2323" t="s">
        <v>2291</v>
      </c>
      <c r="C2323" t="s">
        <v>2285</v>
      </c>
      <c r="D2323">
        <v>72</v>
      </c>
      <c r="E2323">
        <v>532</v>
      </c>
      <c r="F2323">
        <f t="shared" si="36"/>
        <v>12</v>
      </c>
      <c r="G2323" t="str">
        <f>STANDINGS_W[[#This Row],[League]]&amp;STANDINGS_W[[#This Row],[Team]]</f>
        <v>$150 Draft Champions Mar 03 1:00 pm Lg.3813Connman</v>
      </c>
    </row>
    <row r="2324" spans="1:7" x14ac:dyDescent="0.25">
      <c r="A2324">
        <v>2458</v>
      </c>
      <c r="B2324" t="s">
        <v>2286</v>
      </c>
      <c r="C2324" t="s">
        <v>2285</v>
      </c>
      <c r="D2324">
        <v>70</v>
      </c>
      <c r="E2324">
        <v>438</v>
      </c>
      <c r="F2324">
        <f t="shared" si="36"/>
        <v>13</v>
      </c>
      <c r="G2324" t="str">
        <f>STANDINGS_W[[#This Row],[League]]&amp;STANDINGS_W[[#This Row],[Team]]</f>
        <v>$150 Draft Champions Mar 03 1:00 pm Lg.3813Calgary Cannons v3</v>
      </c>
    </row>
    <row r="2325" spans="1:7" x14ac:dyDescent="0.25">
      <c r="A2325">
        <v>2855</v>
      </c>
      <c r="B2325" t="s">
        <v>2287</v>
      </c>
      <c r="C2325" t="s">
        <v>2285</v>
      </c>
      <c r="D2325">
        <v>56</v>
      </c>
      <c r="E2325">
        <v>58.5</v>
      </c>
      <c r="F2325">
        <f t="shared" si="36"/>
        <v>14</v>
      </c>
      <c r="G2325" t="str">
        <f>STANDINGS_W[[#This Row],[League]]&amp;STANDINGS_W[[#This Row],[Team]]</f>
        <v>$150 Draft Champions Mar 03 1:00 pm Lg.3813Sea Predators</v>
      </c>
    </row>
    <row r="2326" spans="1:7" x14ac:dyDescent="0.25">
      <c r="A2326">
        <v>2902</v>
      </c>
      <c r="B2326" t="s">
        <v>2290</v>
      </c>
      <c r="C2326" t="s">
        <v>2285</v>
      </c>
      <c r="D2326">
        <v>47</v>
      </c>
      <c r="E2326">
        <v>9</v>
      </c>
      <c r="F2326">
        <f t="shared" si="36"/>
        <v>15</v>
      </c>
      <c r="G2326" t="str">
        <f>STANDINGS_W[[#This Row],[League]]&amp;STANDINGS_W[[#This Row],[Team]]</f>
        <v>$150 Draft Champions Mar 03 1:00 pm Lg.3813Byrd, Byrd, Byrd, Byrd is the Word</v>
      </c>
    </row>
    <row r="2327" spans="1:7" x14ac:dyDescent="0.25">
      <c r="A2327">
        <v>97</v>
      </c>
      <c r="B2327" t="s">
        <v>2295</v>
      </c>
      <c r="C2327" t="s">
        <v>2296</v>
      </c>
      <c r="D2327">
        <v>109</v>
      </c>
      <c r="E2327">
        <v>2811.5</v>
      </c>
      <c r="F2327">
        <f t="shared" si="36"/>
        <v>1</v>
      </c>
      <c r="G2327" t="str">
        <f>STANDINGS_W[[#This Row],[League]]&amp;STANDINGS_W[[#This Row],[Team]]</f>
        <v>$150 Draft Champions Mar 03 1:00 pm Lg.3815O-Qua Tangin Wann</v>
      </c>
    </row>
    <row r="2328" spans="1:7" x14ac:dyDescent="0.25">
      <c r="A2328">
        <v>180</v>
      </c>
      <c r="B2328" t="s">
        <v>660</v>
      </c>
      <c r="C2328" t="s">
        <v>2296</v>
      </c>
      <c r="D2328">
        <v>105</v>
      </c>
      <c r="E2328">
        <v>2728.5</v>
      </c>
      <c r="F2328">
        <f t="shared" si="36"/>
        <v>2</v>
      </c>
      <c r="G2328" t="str">
        <f>STANDINGS_W[[#This Row],[League]]&amp;STANDINGS_W[[#This Row],[Team]]</f>
        <v>$150 Draft Champions Mar 03 1:00 pm Lg.3815JerseyJacks</v>
      </c>
    </row>
    <row r="2329" spans="1:7" x14ac:dyDescent="0.25">
      <c r="A2329">
        <v>459</v>
      </c>
      <c r="B2329" t="s">
        <v>205</v>
      </c>
      <c r="C2329" t="s">
        <v>2296</v>
      </c>
      <c r="D2329">
        <v>98</v>
      </c>
      <c r="E2329">
        <v>2467</v>
      </c>
      <c r="F2329">
        <f t="shared" si="36"/>
        <v>3</v>
      </c>
      <c r="G2329" t="str">
        <f>STANDINGS_W[[#This Row],[League]]&amp;STANDINGS_W[[#This Row],[Team]]</f>
        <v>$150 Draft Champions Mar 03 1:00 pm Lg.3815Team Sloan</v>
      </c>
    </row>
    <row r="2330" spans="1:7" x14ac:dyDescent="0.25">
      <c r="A2330">
        <v>603</v>
      </c>
      <c r="B2330" t="s">
        <v>2306</v>
      </c>
      <c r="C2330" t="s">
        <v>2296</v>
      </c>
      <c r="D2330">
        <v>95</v>
      </c>
      <c r="E2330">
        <v>2298</v>
      </c>
      <c r="F2330">
        <f t="shared" si="36"/>
        <v>4</v>
      </c>
      <c r="G2330" t="str">
        <f>STANDINGS_W[[#This Row],[League]]&amp;STANDINGS_W[[#This Row],[Team]]</f>
        <v>$150 Draft Champions Mar 03 1:00 pm Lg.3815Fantasy Phoenix I</v>
      </c>
    </row>
    <row r="2331" spans="1:7" x14ac:dyDescent="0.25">
      <c r="A2331">
        <v>695</v>
      </c>
      <c r="B2331" t="s">
        <v>2304</v>
      </c>
      <c r="C2331" t="s">
        <v>2296</v>
      </c>
      <c r="D2331">
        <v>94</v>
      </c>
      <c r="E2331">
        <v>2239.5</v>
      </c>
      <c r="F2331">
        <f t="shared" si="36"/>
        <v>5</v>
      </c>
      <c r="G2331" t="str">
        <f>STANDINGS_W[[#This Row],[League]]&amp;STANDINGS_W[[#This Row],[Team]]</f>
        <v>$150 Draft Champions Mar 03 1:00 pm Lg.3815The Herdsmen</v>
      </c>
    </row>
    <row r="2332" spans="1:7" x14ac:dyDescent="0.25">
      <c r="A2332">
        <v>962</v>
      </c>
      <c r="B2332" t="s">
        <v>2305</v>
      </c>
      <c r="C2332" t="s">
        <v>2296</v>
      </c>
      <c r="D2332">
        <v>90</v>
      </c>
      <c r="E2332">
        <v>1929</v>
      </c>
      <c r="F2332">
        <f t="shared" si="36"/>
        <v>6</v>
      </c>
      <c r="G2332" t="str">
        <f>STANDINGS_W[[#This Row],[League]]&amp;STANDINGS_W[[#This Row],[Team]]</f>
        <v>$150 Draft Champions Mar 03 1:00 pm Lg.3815I hate my team already</v>
      </c>
    </row>
    <row r="2333" spans="1:7" x14ac:dyDescent="0.25">
      <c r="A2333">
        <v>1080</v>
      </c>
      <c r="B2333" t="s">
        <v>2298</v>
      </c>
      <c r="C2333" t="s">
        <v>2296</v>
      </c>
      <c r="D2333">
        <v>89</v>
      </c>
      <c r="E2333">
        <v>1852.5</v>
      </c>
      <c r="F2333">
        <f t="shared" si="36"/>
        <v>7</v>
      </c>
      <c r="G2333" t="str">
        <f>STANDINGS_W[[#This Row],[League]]&amp;STANDINGS_W[[#This Row],[Team]]</f>
        <v>$150 Draft Champions Mar 03 1:00 pm Lg.3815Team Welsh</v>
      </c>
    </row>
    <row r="2334" spans="1:7" x14ac:dyDescent="0.25">
      <c r="A2334">
        <v>1265</v>
      </c>
      <c r="B2334" t="s">
        <v>2302</v>
      </c>
      <c r="C2334" t="s">
        <v>2296</v>
      </c>
      <c r="D2334">
        <v>86</v>
      </c>
      <c r="E2334">
        <v>1608</v>
      </c>
      <c r="F2334">
        <f t="shared" si="36"/>
        <v>8</v>
      </c>
      <c r="G2334" t="str">
        <f>STANDINGS_W[[#This Row],[League]]&amp;STANDINGS_W[[#This Row],[Team]]</f>
        <v>$150 Draft Champions Mar 03 1:00 pm Lg.3815Diamond Doctors</v>
      </c>
    </row>
    <row r="2335" spans="1:7" x14ac:dyDescent="0.25">
      <c r="A2335">
        <v>1475</v>
      </c>
      <c r="B2335" t="s">
        <v>2303</v>
      </c>
      <c r="C2335" t="s">
        <v>2296</v>
      </c>
      <c r="D2335">
        <v>84</v>
      </c>
      <c r="E2335">
        <v>1408.5</v>
      </c>
      <c r="F2335">
        <f t="shared" si="36"/>
        <v>9</v>
      </c>
      <c r="G2335" t="str">
        <f>STANDINGS_W[[#This Row],[League]]&amp;STANDINGS_W[[#This Row],[Team]]</f>
        <v>$150 Draft Champions Mar 03 1:00 pm Lg.3815Dead $</v>
      </c>
    </row>
    <row r="2336" spans="1:7" x14ac:dyDescent="0.25">
      <c r="A2336">
        <v>1649</v>
      </c>
      <c r="B2336" t="s">
        <v>2297</v>
      </c>
      <c r="C2336" t="s">
        <v>2296</v>
      </c>
      <c r="D2336">
        <v>82</v>
      </c>
      <c r="E2336">
        <v>1233</v>
      </c>
      <c r="F2336">
        <f t="shared" si="36"/>
        <v>10</v>
      </c>
      <c r="G2336" t="str">
        <f>STANDINGS_W[[#This Row],[League]]&amp;STANDINGS_W[[#This Row],[Team]]</f>
        <v>$150 Draft Champions Mar 03 1:00 pm Lg.3815Domo Arigato Mr. Amato</v>
      </c>
    </row>
    <row r="2337" spans="1:7" x14ac:dyDescent="0.25">
      <c r="A2337">
        <v>1857</v>
      </c>
      <c r="B2337" t="s">
        <v>2299</v>
      </c>
      <c r="C2337" t="s">
        <v>2296</v>
      </c>
      <c r="D2337">
        <v>80</v>
      </c>
      <c r="E2337">
        <v>1063.5</v>
      </c>
      <c r="F2337">
        <f t="shared" si="36"/>
        <v>11</v>
      </c>
      <c r="G2337" t="str">
        <f>STANDINGS_W[[#This Row],[League]]&amp;STANDINGS_W[[#This Row],[Team]]</f>
        <v>$150 Draft Champions Mar 03 1:00 pm Lg.3815SpinningSeams11</v>
      </c>
    </row>
    <row r="2338" spans="1:7" x14ac:dyDescent="0.25">
      <c r="A2338">
        <v>1963</v>
      </c>
      <c r="B2338" t="s">
        <v>1290</v>
      </c>
      <c r="C2338" t="s">
        <v>2296</v>
      </c>
      <c r="D2338">
        <v>79</v>
      </c>
      <c r="E2338">
        <v>980.5</v>
      </c>
      <c r="F2338">
        <f t="shared" si="36"/>
        <v>12</v>
      </c>
      <c r="G2338" t="str">
        <f>STANDINGS_W[[#This Row],[League]]&amp;STANDINGS_W[[#This Row],[Team]]</f>
        <v>$150 Draft Champions Mar 03 1:00 pm Lg.3815What Was I Thinking</v>
      </c>
    </row>
    <row r="2339" spans="1:7" x14ac:dyDescent="0.25">
      <c r="A2339">
        <v>2069</v>
      </c>
      <c r="B2339" t="s">
        <v>215</v>
      </c>
      <c r="C2339" t="s">
        <v>2296</v>
      </c>
      <c r="D2339">
        <v>77</v>
      </c>
      <c r="E2339">
        <v>836</v>
      </c>
      <c r="F2339">
        <f t="shared" si="36"/>
        <v>13</v>
      </c>
      <c r="G2339" t="str">
        <f>STANDINGS_W[[#This Row],[League]]&amp;STANDINGS_W[[#This Row],[Team]]</f>
        <v>$150 Draft Champions Mar 03 1:00 pm Lg.3815No Motto</v>
      </c>
    </row>
    <row r="2340" spans="1:7" x14ac:dyDescent="0.25">
      <c r="A2340">
        <v>2081</v>
      </c>
      <c r="B2340" t="s">
        <v>2301</v>
      </c>
      <c r="C2340" t="s">
        <v>2296</v>
      </c>
      <c r="D2340">
        <v>77</v>
      </c>
      <c r="E2340">
        <v>836</v>
      </c>
      <c r="F2340">
        <f t="shared" si="36"/>
        <v>14</v>
      </c>
      <c r="G2340" t="str">
        <f>STANDINGS_W[[#This Row],[League]]&amp;STANDINGS_W[[#This Row],[Team]]</f>
        <v>$150 Draft Champions Mar 03 1:00 pm Lg.3815Shiiieeeeeeet</v>
      </c>
    </row>
    <row r="2341" spans="1:7" x14ac:dyDescent="0.25">
      <c r="A2341">
        <v>2871</v>
      </c>
      <c r="B2341" t="s">
        <v>2300</v>
      </c>
      <c r="C2341" t="s">
        <v>2296</v>
      </c>
      <c r="D2341">
        <v>53</v>
      </c>
      <c r="E2341">
        <v>36.5</v>
      </c>
      <c r="F2341">
        <f t="shared" si="36"/>
        <v>15</v>
      </c>
      <c r="G2341" t="str">
        <f>STANDINGS_W[[#This Row],[League]]&amp;STANDINGS_W[[#This Row],[Team]]</f>
        <v>$150 Draft Champions Mar 03 1:00 pm Lg.3815Amato Machine v1.01b</v>
      </c>
    </row>
    <row r="2342" spans="1:7" x14ac:dyDescent="0.25">
      <c r="A2342">
        <v>29</v>
      </c>
      <c r="B2342" t="s">
        <v>2309</v>
      </c>
      <c r="C2342" t="s">
        <v>2308</v>
      </c>
      <c r="D2342">
        <v>116</v>
      </c>
      <c r="E2342">
        <v>2881</v>
      </c>
      <c r="F2342">
        <f t="shared" si="36"/>
        <v>1</v>
      </c>
      <c r="G2342" t="str">
        <f>STANDINGS_W[[#This Row],[League]]&amp;STANDINGS_W[[#This Row],[Team]]</f>
        <v>$150 Draft Champions Mar 04 1:00 pm Lg.3819Fireballers</v>
      </c>
    </row>
    <row r="2343" spans="1:7" x14ac:dyDescent="0.25">
      <c r="A2343">
        <v>175</v>
      </c>
      <c r="B2343" t="s">
        <v>2310</v>
      </c>
      <c r="C2343" t="s">
        <v>2308</v>
      </c>
      <c r="D2343">
        <v>105</v>
      </c>
      <c r="E2343">
        <v>2728.5</v>
      </c>
      <c r="F2343">
        <f t="shared" si="36"/>
        <v>2</v>
      </c>
      <c r="G2343" t="str">
        <f>STANDINGS_W[[#This Row],[League]]&amp;STANDINGS_W[[#This Row],[Team]]</f>
        <v>$150 Draft Champions Mar 04 1:00 pm Lg.3819Buck Off</v>
      </c>
    </row>
    <row r="2344" spans="1:7" x14ac:dyDescent="0.25">
      <c r="A2344">
        <v>811</v>
      </c>
      <c r="B2344" t="s">
        <v>2311</v>
      </c>
      <c r="C2344" t="s">
        <v>2308</v>
      </c>
      <c r="D2344">
        <v>92</v>
      </c>
      <c r="E2344">
        <v>2083</v>
      </c>
      <c r="F2344">
        <f t="shared" si="36"/>
        <v>3</v>
      </c>
      <c r="G2344" t="str">
        <f>STANDINGS_W[[#This Row],[League]]&amp;STANDINGS_W[[#This Row],[Team]]</f>
        <v>$150 Draft Champions Mar 04 1:00 pm Lg.3819Killebrew</v>
      </c>
    </row>
    <row r="2345" spans="1:7" x14ac:dyDescent="0.25">
      <c r="A2345">
        <v>1077</v>
      </c>
      <c r="B2345" t="s">
        <v>1071</v>
      </c>
      <c r="C2345" t="s">
        <v>2308</v>
      </c>
      <c r="D2345">
        <v>89</v>
      </c>
      <c r="E2345">
        <v>1852.5</v>
      </c>
      <c r="F2345">
        <f t="shared" si="36"/>
        <v>4</v>
      </c>
      <c r="G2345" t="str">
        <f>STANDINGS_W[[#This Row],[League]]&amp;STANDINGS_W[[#This Row],[Team]]</f>
        <v>$150 Draft Champions Mar 04 1:00 pm Lg.3819Team Reed</v>
      </c>
    </row>
    <row r="2346" spans="1:7" x14ac:dyDescent="0.25">
      <c r="A2346">
        <v>1153</v>
      </c>
      <c r="B2346" t="s">
        <v>2316</v>
      </c>
      <c r="C2346" t="s">
        <v>2308</v>
      </c>
      <c r="D2346">
        <v>88</v>
      </c>
      <c r="E2346">
        <v>1779.5</v>
      </c>
      <c r="F2346">
        <f t="shared" si="36"/>
        <v>5</v>
      </c>
      <c r="G2346" t="str">
        <f>STANDINGS_W[[#This Row],[League]]&amp;STANDINGS_W[[#This Row],[Team]]</f>
        <v>$150 Draft Champions Mar 04 1:00 pm Lg.3819Team JP5</v>
      </c>
    </row>
    <row r="2347" spans="1:7" x14ac:dyDescent="0.25">
      <c r="A2347">
        <v>1378</v>
      </c>
      <c r="B2347" t="s">
        <v>2315</v>
      </c>
      <c r="C2347" t="s">
        <v>2308</v>
      </c>
      <c r="D2347">
        <v>85</v>
      </c>
      <c r="E2347">
        <v>1503.5</v>
      </c>
      <c r="F2347">
        <f t="shared" si="36"/>
        <v>6</v>
      </c>
      <c r="G2347" t="str">
        <f>STANDINGS_W[[#This Row],[League]]&amp;STANDINGS_W[[#This Row],[Team]]</f>
        <v>$150 Draft Champions Mar 04 1:00 pm Lg.3819Freedom Tower</v>
      </c>
    </row>
    <row r="2348" spans="1:7" x14ac:dyDescent="0.25">
      <c r="A2348">
        <v>1589</v>
      </c>
      <c r="B2348" t="s">
        <v>19</v>
      </c>
      <c r="C2348" t="s">
        <v>2308</v>
      </c>
      <c r="D2348">
        <v>83</v>
      </c>
      <c r="E2348">
        <v>1322</v>
      </c>
      <c r="F2348">
        <f t="shared" si="36"/>
        <v>7</v>
      </c>
      <c r="G2348" t="str">
        <f>STANDINGS_W[[#This Row],[League]]&amp;STANDINGS_W[[#This Row],[Team]]</f>
        <v>$150 Draft Champions Mar 04 1:00 pm Lg.3819One Eyed Jack</v>
      </c>
    </row>
    <row r="2349" spans="1:7" x14ac:dyDescent="0.25">
      <c r="A2349">
        <v>1676</v>
      </c>
      <c r="B2349" t="s">
        <v>2313</v>
      </c>
      <c r="C2349" t="s">
        <v>2308</v>
      </c>
      <c r="D2349">
        <v>82</v>
      </c>
      <c r="E2349">
        <v>1233</v>
      </c>
      <c r="F2349">
        <f t="shared" si="36"/>
        <v>8</v>
      </c>
      <c r="G2349" t="str">
        <f>STANDINGS_W[[#This Row],[League]]&amp;STANDINGS_W[[#This Row],[Team]]</f>
        <v>$150 Draft Champions Mar 04 1:00 pm Lg.3819Negasonic Teenage Warhead</v>
      </c>
    </row>
    <row r="2350" spans="1:7" x14ac:dyDescent="0.25">
      <c r="A2350">
        <v>1723</v>
      </c>
      <c r="B2350" t="s">
        <v>2312</v>
      </c>
      <c r="C2350" t="s">
        <v>2308</v>
      </c>
      <c r="D2350">
        <v>82</v>
      </c>
      <c r="E2350">
        <v>1233</v>
      </c>
      <c r="F2350">
        <f t="shared" si="36"/>
        <v>9</v>
      </c>
      <c r="G2350" t="str">
        <f>STANDINGS_W[[#This Row],[League]]&amp;STANDINGS_W[[#This Row],[Team]]</f>
        <v>$150 Draft Champions Mar 04 1:00 pm Lg.3819elpollus</v>
      </c>
    </row>
    <row r="2351" spans="1:7" x14ac:dyDescent="0.25">
      <c r="A2351">
        <v>1879</v>
      </c>
      <c r="B2351" t="s">
        <v>240</v>
      </c>
      <c r="C2351" t="s">
        <v>2308</v>
      </c>
      <c r="D2351">
        <v>80</v>
      </c>
      <c r="E2351">
        <v>1063.5</v>
      </c>
      <c r="F2351">
        <f t="shared" si="36"/>
        <v>10</v>
      </c>
      <c r="G2351" t="str">
        <f>STANDINGS_W[[#This Row],[League]]&amp;STANDINGS_W[[#This Row],[Team]]</f>
        <v>$150 Draft Champions Mar 04 1:00 pm Lg.3819Team Skowron</v>
      </c>
    </row>
    <row r="2352" spans="1:7" x14ac:dyDescent="0.25">
      <c r="A2352">
        <v>1939</v>
      </c>
      <c r="B2352" t="s">
        <v>83</v>
      </c>
      <c r="C2352" t="s">
        <v>2308</v>
      </c>
      <c r="D2352">
        <v>79</v>
      </c>
      <c r="E2352">
        <v>980.5</v>
      </c>
      <c r="F2352">
        <f t="shared" si="36"/>
        <v>11</v>
      </c>
      <c r="G2352" t="str">
        <f>STANDINGS_W[[#This Row],[League]]&amp;STANDINGS_W[[#This Row],[Team]]</f>
        <v>$150 Draft Champions Mar 04 1:00 pm Lg.3819Tdot Tanks 2</v>
      </c>
    </row>
    <row r="2353" spans="1:7" x14ac:dyDescent="0.25">
      <c r="A2353">
        <v>1957</v>
      </c>
      <c r="B2353" t="s">
        <v>2314</v>
      </c>
      <c r="C2353" t="s">
        <v>2308</v>
      </c>
      <c r="D2353">
        <v>79</v>
      </c>
      <c r="E2353">
        <v>980.5</v>
      </c>
      <c r="F2353">
        <f t="shared" si="36"/>
        <v>12</v>
      </c>
      <c r="G2353" t="str">
        <f>STANDINGS_W[[#This Row],[League]]&amp;STANDINGS_W[[#This Row],[Team]]</f>
        <v>$150 Draft Champions Mar 04 1:00 pm Lg.3819The Badabings</v>
      </c>
    </row>
    <row r="2354" spans="1:7" x14ac:dyDescent="0.25">
      <c r="A2354">
        <v>2318</v>
      </c>
      <c r="B2354" t="s">
        <v>191</v>
      </c>
      <c r="C2354" t="s">
        <v>2308</v>
      </c>
      <c r="D2354">
        <v>73</v>
      </c>
      <c r="E2354">
        <v>576</v>
      </c>
      <c r="F2354">
        <f t="shared" si="36"/>
        <v>13</v>
      </c>
      <c r="G2354" t="str">
        <f>STANDINGS_W[[#This Row],[League]]&amp;STANDINGS_W[[#This Row],[Team]]</f>
        <v>$150 Draft Champions Mar 04 1:00 pm Lg.3819Chico's Bail Bonds</v>
      </c>
    </row>
    <row r="2355" spans="1:7" x14ac:dyDescent="0.25">
      <c r="A2355">
        <v>2331</v>
      </c>
      <c r="B2355" t="s">
        <v>2307</v>
      </c>
      <c r="C2355" t="s">
        <v>2308</v>
      </c>
      <c r="D2355">
        <v>73</v>
      </c>
      <c r="E2355">
        <v>576</v>
      </c>
      <c r="F2355">
        <f t="shared" si="36"/>
        <v>14</v>
      </c>
      <c r="G2355" t="str">
        <f>STANDINGS_W[[#This Row],[League]]&amp;STANDINGS_W[[#This Row],[Team]]</f>
        <v>$150 Draft Champions Mar 04 1:00 pm Lg.3819Lento's Pizzeria</v>
      </c>
    </row>
    <row r="2356" spans="1:7" x14ac:dyDescent="0.25">
      <c r="A2356">
        <v>2570</v>
      </c>
      <c r="B2356" t="s">
        <v>273</v>
      </c>
      <c r="C2356" t="s">
        <v>2308</v>
      </c>
      <c r="D2356">
        <v>68</v>
      </c>
      <c r="E2356">
        <v>358.5</v>
      </c>
      <c r="F2356">
        <f t="shared" si="36"/>
        <v>15</v>
      </c>
      <c r="G2356" t="str">
        <f>STANDINGS_W[[#This Row],[League]]&amp;STANDINGS_W[[#This Row],[Team]]</f>
        <v>$150 Draft Champions Mar 04 1:00 pm Lg.3819smackers IX</v>
      </c>
    </row>
    <row r="2357" spans="1:7" x14ac:dyDescent="0.25">
      <c r="A2357">
        <v>28</v>
      </c>
      <c r="B2357" t="s">
        <v>2320</v>
      </c>
      <c r="C2357" t="s">
        <v>2317</v>
      </c>
      <c r="D2357">
        <v>116</v>
      </c>
      <c r="E2357">
        <v>2881</v>
      </c>
      <c r="F2357">
        <f t="shared" si="36"/>
        <v>1</v>
      </c>
      <c r="G2357" t="str">
        <f>STANDINGS_W[[#This Row],[League]]&amp;STANDINGS_W[[#This Row],[Team]]</f>
        <v>$150 Draft Champions Mar 04 1:00 pm Lg.3822Don't Save Me</v>
      </c>
    </row>
    <row r="2358" spans="1:7" x14ac:dyDescent="0.25">
      <c r="A2358">
        <v>294</v>
      </c>
      <c r="B2358" t="s">
        <v>134</v>
      </c>
      <c r="C2358" t="s">
        <v>2317</v>
      </c>
      <c r="D2358">
        <v>101</v>
      </c>
      <c r="E2358">
        <v>2609</v>
      </c>
      <c r="F2358">
        <f t="shared" si="36"/>
        <v>2</v>
      </c>
      <c r="G2358" t="str">
        <f>STANDINGS_W[[#This Row],[League]]&amp;STANDINGS_W[[#This Row],[Team]]</f>
        <v>$150 Draft Champions Mar 04 1:00 pm Lg.3822Forest Hills Fiends</v>
      </c>
    </row>
    <row r="2359" spans="1:7" x14ac:dyDescent="0.25">
      <c r="A2359">
        <v>820</v>
      </c>
      <c r="B2359" t="s">
        <v>226</v>
      </c>
      <c r="C2359" t="s">
        <v>2317</v>
      </c>
      <c r="D2359">
        <v>92</v>
      </c>
      <c r="E2359">
        <v>2083</v>
      </c>
      <c r="F2359">
        <f t="shared" si="36"/>
        <v>3</v>
      </c>
      <c r="G2359" t="str">
        <f>STANDINGS_W[[#This Row],[League]]&amp;STANDINGS_W[[#This Row],[Team]]</f>
        <v>$150 Draft Champions Mar 04 1:00 pm Lg.3822New York KNOCKERS</v>
      </c>
    </row>
    <row r="2360" spans="1:7" x14ac:dyDescent="0.25">
      <c r="A2360">
        <v>1205</v>
      </c>
      <c r="B2360" t="s">
        <v>2325</v>
      </c>
      <c r="C2360" t="s">
        <v>2317</v>
      </c>
      <c r="D2360">
        <v>87</v>
      </c>
      <c r="E2360">
        <v>1700.5</v>
      </c>
      <c r="F2360">
        <f t="shared" si="36"/>
        <v>4</v>
      </c>
      <c r="G2360" t="str">
        <f>STANDINGS_W[[#This Row],[League]]&amp;STANDINGS_W[[#This Row],[Team]]</f>
        <v>$150 Draft Champions Mar 04 1:00 pm Lg.3822One and done</v>
      </c>
    </row>
    <row r="2361" spans="1:7" x14ac:dyDescent="0.25">
      <c r="A2361">
        <v>1290</v>
      </c>
      <c r="B2361" t="s">
        <v>2326</v>
      </c>
      <c r="C2361" t="s">
        <v>2317</v>
      </c>
      <c r="D2361">
        <v>86</v>
      </c>
      <c r="E2361">
        <v>1608</v>
      </c>
      <c r="F2361">
        <f t="shared" si="36"/>
        <v>5</v>
      </c>
      <c r="G2361" t="str">
        <f>STANDINGS_W[[#This Row],[League]]&amp;STANDINGS_W[[#This Row],[Team]]</f>
        <v>$150 Draft Champions Mar 04 1:00 pm Lg.3822Men of Steal</v>
      </c>
    </row>
    <row r="2362" spans="1:7" x14ac:dyDescent="0.25">
      <c r="A2362">
        <v>1396</v>
      </c>
      <c r="B2362" t="s">
        <v>2324</v>
      </c>
      <c r="C2362" t="s">
        <v>2317</v>
      </c>
      <c r="D2362">
        <v>85</v>
      </c>
      <c r="E2362">
        <v>1503.5</v>
      </c>
      <c r="F2362">
        <f t="shared" si="36"/>
        <v>6</v>
      </c>
      <c r="G2362" t="str">
        <f>STANDINGS_W[[#This Row],[League]]&amp;STANDINGS_W[[#This Row],[Team]]</f>
        <v>$150 Draft Champions Mar 04 1:00 pm Lg.3822Not Matt Duffy</v>
      </c>
    </row>
    <row r="2363" spans="1:7" x14ac:dyDescent="0.25">
      <c r="A2363">
        <v>1932</v>
      </c>
      <c r="B2363" t="s">
        <v>2319</v>
      </c>
      <c r="C2363" t="s">
        <v>2317</v>
      </c>
      <c r="D2363">
        <v>79</v>
      </c>
      <c r="E2363">
        <v>980.5</v>
      </c>
      <c r="F2363">
        <f t="shared" si="36"/>
        <v>7</v>
      </c>
      <c r="G2363" t="str">
        <f>STANDINGS_W[[#This Row],[League]]&amp;STANDINGS_W[[#This Row],[Team]]</f>
        <v>$150 Draft Champions Mar 04 1:00 pm Lg.3822Seib &amp; Seib</v>
      </c>
    </row>
    <row r="2364" spans="1:7" x14ac:dyDescent="0.25">
      <c r="A2364">
        <v>1945</v>
      </c>
      <c r="B2364" t="s">
        <v>2327</v>
      </c>
      <c r="C2364" t="s">
        <v>2317</v>
      </c>
      <c r="D2364">
        <v>79</v>
      </c>
      <c r="E2364">
        <v>980.5</v>
      </c>
      <c r="F2364">
        <f t="shared" si="36"/>
        <v>8</v>
      </c>
      <c r="G2364" t="str">
        <f>STANDINGS_W[[#This Row],[League]]&amp;STANDINGS_W[[#This Row],[Team]]</f>
        <v>$150 Draft Champions Mar 04 1:00 pm Lg.3822Team Kleven</v>
      </c>
    </row>
    <row r="2365" spans="1:7" x14ac:dyDescent="0.25">
      <c r="A2365">
        <v>1972</v>
      </c>
      <c r="B2365" t="s">
        <v>2321</v>
      </c>
      <c r="C2365" t="s">
        <v>2317</v>
      </c>
      <c r="D2365">
        <v>78</v>
      </c>
      <c r="E2365">
        <v>907.5</v>
      </c>
      <c r="F2365">
        <f t="shared" si="36"/>
        <v>9</v>
      </c>
      <c r="G2365" t="str">
        <f>STANDINGS_W[[#This Row],[League]]&amp;STANDINGS_W[[#This Row],[Team]]</f>
        <v>$150 Draft Champions Mar 04 1:00 pm Lg.3822Asgardians</v>
      </c>
    </row>
    <row r="2366" spans="1:7" x14ac:dyDescent="0.25">
      <c r="A2366">
        <v>2175</v>
      </c>
      <c r="B2366" t="s">
        <v>2318</v>
      </c>
      <c r="C2366" t="s">
        <v>2317</v>
      </c>
      <c r="D2366">
        <v>76</v>
      </c>
      <c r="E2366">
        <v>755.5</v>
      </c>
      <c r="F2366">
        <f t="shared" si="36"/>
        <v>10</v>
      </c>
      <c r="G2366" t="str">
        <f>STANDINGS_W[[#This Row],[League]]&amp;STANDINGS_W[[#This Row],[Team]]</f>
        <v>$150 Draft Champions Mar 04 1:00 pm Lg.3822Team Jahera</v>
      </c>
    </row>
    <row r="2367" spans="1:7" x14ac:dyDescent="0.25">
      <c r="A2367">
        <v>2280</v>
      </c>
      <c r="B2367" t="s">
        <v>2323</v>
      </c>
      <c r="C2367" t="s">
        <v>2317</v>
      </c>
      <c r="D2367">
        <v>74</v>
      </c>
      <c r="E2367">
        <v>621</v>
      </c>
      <c r="F2367">
        <f t="shared" si="36"/>
        <v>11</v>
      </c>
      <c r="G2367" t="str">
        <f>STANDINGS_W[[#This Row],[League]]&amp;STANDINGS_W[[#This Row],[Team]]</f>
        <v>$150 Draft Champions Mar 04 1:00 pm Lg.3822I Miss Football</v>
      </c>
    </row>
    <row r="2368" spans="1:7" x14ac:dyDescent="0.25">
      <c r="A2368">
        <v>2480</v>
      </c>
      <c r="B2368" t="s">
        <v>2328</v>
      </c>
      <c r="C2368" t="s">
        <v>2317</v>
      </c>
      <c r="D2368">
        <v>70</v>
      </c>
      <c r="E2368">
        <v>438</v>
      </c>
      <c r="F2368">
        <f t="shared" si="36"/>
        <v>12</v>
      </c>
      <c r="G2368" t="str">
        <f>STANDINGS_W[[#This Row],[League]]&amp;STANDINGS_W[[#This Row],[Team]]</f>
        <v>$150 Draft Champions Mar 04 1:00 pm Lg.3822Rosita Espinosa</v>
      </c>
    </row>
    <row r="2369" spans="1:7" x14ac:dyDescent="0.25">
      <c r="A2369">
        <v>2514</v>
      </c>
      <c r="B2369" t="s">
        <v>275</v>
      </c>
      <c r="C2369" t="s">
        <v>2317</v>
      </c>
      <c r="D2369">
        <v>69</v>
      </c>
      <c r="E2369">
        <v>398.5</v>
      </c>
      <c r="F2369">
        <f t="shared" si="36"/>
        <v>13</v>
      </c>
      <c r="G2369" t="str">
        <f>STANDINGS_W[[#This Row],[League]]&amp;STANDINGS_W[[#This Row],[Team]]</f>
        <v>$150 Draft Champions Mar 04 1:00 pm Lg.3822PABST</v>
      </c>
    </row>
    <row r="2370" spans="1:7" x14ac:dyDescent="0.25">
      <c r="A2370">
        <v>2619</v>
      </c>
      <c r="B2370" t="s">
        <v>401</v>
      </c>
      <c r="C2370" t="s">
        <v>2317</v>
      </c>
      <c r="D2370">
        <v>66</v>
      </c>
      <c r="E2370">
        <v>285.5</v>
      </c>
      <c r="F2370">
        <f t="shared" si="36"/>
        <v>14</v>
      </c>
      <c r="G2370" t="str">
        <f>STANDINGS_W[[#This Row],[League]]&amp;STANDINGS_W[[#This Row],[Team]]</f>
        <v>$150 Draft Champions Mar 04 1:00 pm Lg.3822Las Vegas Blvd VI</v>
      </c>
    </row>
    <row r="2371" spans="1:7" x14ac:dyDescent="0.25">
      <c r="A2371">
        <v>2890</v>
      </c>
      <c r="B2371" t="s">
        <v>2322</v>
      </c>
      <c r="C2371" t="s">
        <v>2317</v>
      </c>
      <c r="D2371">
        <v>50</v>
      </c>
      <c r="E2371">
        <v>19</v>
      </c>
      <c r="F2371">
        <f t="shared" ref="F2371:F2434" si="37">IF(C2371=C2370,F2370+1,1)</f>
        <v>15</v>
      </c>
      <c r="G2371" t="str">
        <f>STANDINGS_W[[#This Row],[League]]&amp;STANDINGS_W[[#This Row],[Team]]</f>
        <v>$150 Draft Champions Mar 04 1:00 pm Lg.3822Ants Marching</v>
      </c>
    </row>
    <row r="2372" spans="1:7" x14ac:dyDescent="0.25">
      <c r="A2372">
        <v>55</v>
      </c>
      <c r="B2372" t="s">
        <v>516</v>
      </c>
      <c r="C2372" t="s">
        <v>2329</v>
      </c>
      <c r="D2372">
        <v>113</v>
      </c>
      <c r="E2372">
        <v>2856.5</v>
      </c>
      <c r="F2372">
        <f t="shared" si="37"/>
        <v>1</v>
      </c>
      <c r="G2372" t="str">
        <f>STANDINGS_W[[#This Row],[League]]&amp;STANDINGS_W[[#This Row],[Team]]</f>
        <v>$150 Draft Champions Mar 04 1:00 pm Lg.3824Team Binney</v>
      </c>
    </row>
    <row r="2373" spans="1:7" x14ac:dyDescent="0.25">
      <c r="A2373">
        <v>490</v>
      </c>
      <c r="B2373" t="s">
        <v>2330</v>
      </c>
      <c r="C2373" t="s">
        <v>2329</v>
      </c>
      <c r="D2373">
        <v>97</v>
      </c>
      <c r="E2373">
        <v>2416.5</v>
      </c>
      <c r="F2373">
        <f t="shared" si="37"/>
        <v>2</v>
      </c>
      <c r="G2373" t="str">
        <f>STANDINGS_W[[#This Row],[League]]&amp;STANDINGS_W[[#This Row],[Team]]</f>
        <v>$150 Draft Champions Mar 04 1:00 pm Lg.3824Nothing's Gonna Stop Us Now</v>
      </c>
    </row>
    <row r="2374" spans="1:7" x14ac:dyDescent="0.25">
      <c r="A2374">
        <v>548</v>
      </c>
      <c r="B2374" t="s">
        <v>2336</v>
      </c>
      <c r="C2374" t="s">
        <v>2329</v>
      </c>
      <c r="D2374">
        <v>96</v>
      </c>
      <c r="E2374">
        <v>2358</v>
      </c>
      <c r="F2374">
        <f t="shared" si="37"/>
        <v>3</v>
      </c>
      <c r="G2374" t="str">
        <f>STANDINGS_W[[#This Row],[League]]&amp;STANDINGS_W[[#This Row],[Team]]</f>
        <v>$150 Draft Champions Mar 04 1:00 pm Lg.3824Las Vegas Ratpack 5</v>
      </c>
    </row>
    <row r="2375" spans="1:7" x14ac:dyDescent="0.25">
      <c r="A2375">
        <v>771</v>
      </c>
      <c r="B2375" t="s">
        <v>104</v>
      </c>
      <c r="C2375" t="s">
        <v>2329</v>
      </c>
      <c r="D2375">
        <v>93</v>
      </c>
      <c r="E2375">
        <v>2164.5</v>
      </c>
      <c r="F2375">
        <f t="shared" si="37"/>
        <v>4</v>
      </c>
      <c r="G2375" t="str">
        <f>STANDINGS_W[[#This Row],[League]]&amp;STANDINGS_W[[#This Row],[Team]]</f>
        <v>$150 Draft Champions Mar 04 1:00 pm Lg.3824Team Pawlowski</v>
      </c>
    </row>
    <row r="2376" spans="1:7" x14ac:dyDescent="0.25">
      <c r="A2376">
        <v>870</v>
      </c>
      <c r="B2376" t="s">
        <v>2333</v>
      </c>
      <c r="C2376" t="s">
        <v>2329</v>
      </c>
      <c r="D2376">
        <v>91</v>
      </c>
      <c r="E2376">
        <v>2007.5</v>
      </c>
      <c r="F2376">
        <f t="shared" si="37"/>
        <v>5</v>
      </c>
      <c r="G2376" t="str">
        <f>STANDINGS_W[[#This Row],[League]]&amp;STANDINGS_W[[#This Row],[Team]]</f>
        <v>$150 Draft Champions Mar 04 1:00 pm Lg.3824Almond Piscotty</v>
      </c>
    </row>
    <row r="2377" spans="1:7" x14ac:dyDescent="0.25">
      <c r="A2377">
        <v>1150</v>
      </c>
      <c r="B2377" t="s">
        <v>1789</v>
      </c>
      <c r="C2377" t="s">
        <v>2329</v>
      </c>
      <c r="D2377">
        <v>88</v>
      </c>
      <c r="E2377">
        <v>1779.5</v>
      </c>
      <c r="F2377">
        <f t="shared" si="37"/>
        <v>6</v>
      </c>
      <c r="G2377" t="str">
        <f>STANDINGS_W[[#This Row],[League]]&amp;STANDINGS_W[[#This Row],[Team]]</f>
        <v>$150 Draft Champions Mar 04 1:00 pm Lg.3824Team Ghio</v>
      </c>
    </row>
    <row r="2378" spans="1:7" x14ac:dyDescent="0.25">
      <c r="A2378">
        <v>1773</v>
      </c>
      <c r="B2378" t="s">
        <v>2331</v>
      </c>
      <c r="C2378" t="s">
        <v>2329</v>
      </c>
      <c r="D2378">
        <v>81</v>
      </c>
      <c r="E2378">
        <v>1147.5</v>
      </c>
      <c r="F2378">
        <f t="shared" si="37"/>
        <v>7</v>
      </c>
      <c r="G2378" t="str">
        <f>STANDINGS_W[[#This Row],[League]]&amp;STANDINGS_W[[#This Row],[Team]]</f>
        <v>$150 Draft Champions Mar 04 1:00 pm Lg.3824Slow Cartel</v>
      </c>
    </row>
    <row r="2379" spans="1:7" x14ac:dyDescent="0.25">
      <c r="A2379">
        <v>1853</v>
      </c>
      <c r="B2379" t="s">
        <v>2335</v>
      </c>
      <c r="C2379" t="s">
        <v>2329</v>
      </c>
      <c r="D2379">
        <v>80</v>
      </c>
      <c r="E2379">
        <v>1063.5</v>
      </c>
      <c r="F2379">
        <f t="shared" si="37"/>
        <v>8</v>
      </c>
      <c r="G2379" t="str">
        <f>STANDINGS_W[[#This Row],[League]]&amp;STANDINGS_W[[#This Row],[Team]]</f>
        <v>$150 Draft Champions Mar 04 1:00 pm Lg.3824Sierra 55</v>
      </c>
    </row>
    <row r="2380" spans="1:7" x14ac:dyDescent="0.25">
      <c r="A2380">
        <v>1943</v>
      </c>
      <c r="B2380" t="s">
        <v>2337</v>
      </c>
      <c r="C2380" t="s">
        <v>2329</v>
      </c>
      <c r="D2380">
        <v>79</v>
      </c>
      <c r="E2380">
        <v>980.5</v>
      </c>
      <c r="F2380">
        <f t="shared" si="37"/>
        <v>9</v>
      </c>
      <c r="G2380" t="str">
        <f>STANDINGS_W[[#This Row],[League]]&amp;STANDINGS_W[[#This Row],[Team]]</f>
        <v>$150 Draft Champions Mar 04 1:00 pm Lg.3824Team Burnidge</v>
      </c>
    </row>
    <row r="2381" spans="1:7" x14ac:dyDescent="0.25">
      <c r="A2381">
        <v>2100</v>
      </c>
      <c r="B2381" t="s">
        <v>2334</v>
      </c>
      <c r="C2381" t="s">
        <v>2329</v>
      </c>
      <c r="D2381">
        <v>77</v>
      </c>
      <c r="E2381">
        <v>836</v>
      </c>
      <c r="F2381">
        <f t="shared" si="37"/>
        <v>10</v>
      </c>
      <c r="G2381" t="str">
        <f>STANDINGS_W[[#This Row],[League]]&amp;STANDINGS_W[[#This Row],[Team]]</f>
        <v>$150 Draft Champions Mar 04 1:00 pm Lg.3824The Force-Hartsfield</v>
      </c>
    </row>
    <row r="2382" spans="1:7" x14ac:dyDescent="0.25">
      <c r="A2382">
        <v>2192</v>
      </c>
      <c r="B2382" t="s">
        <v>1290</v>
      </c>
      <c r="C2382" t="s">
        <v>2329</v>
      </c>
      <c r="D2382">
        <v>76</v>
      </c>
      <c r="E2382">
        <v>755.5</v>
      </c>
      <c r="F2382">
        <f t="shared" si="37"/>
        <v>11</v>
      </c>
      <c r="G2382" t="str">
        <f>STANDINGS_W[[#This Row],[League]]&amp;STANDINGS_W[[#This Row],[Team]]</f>
        <v>$150 Draft Champions Mar 04 1:00 pm Lg.3824What Was I Thinking</v>
      </c>
    </row>
    <row r="2383" spans="1:7" x14ac:dyDescent="0.25">
      <c r="A2383">
        <v>2233</v>
      </c>
      <c r="B2383" t="s">
        <v>514</v>
      </c>
      <c r="C2383" t="s">
        <v>2329</v>
      </c>
      <c r="D2383">
        <v>75</v>
      </c>
      <c r="E2383">
        <v>679</v>
      </c>
      <c r="F2383">
        <f t="shared" si="37"/>
        <v>12</v>
      </c>
      <c r="G2383" t="str">
        <f>STANDINGS_W[[#This Row],[League]]&amp;STANDINGS_W[[#This Row],[Team]]</f>
        <v>$150 Draft Champions Mar 04 1:00 pm Lg.3824ROID RAGE</v>
      </c>
    </row>
    <row r="2384" spans="1:7" x14ac:dyDescent="0.25">
      <c r="A2384">
        <v>2257</v>
      </c>
      <c r="B2384" t="s">
        <v>2338</v>
      </c>
      <c r="C2384" t="s">
        <v>2329</v>
      </c>
      <c r="D2384">
        <v>75</v>
      </c>
      <c r="E2384">
        <v>679</v>
      </c>
      <c r="F2384">
        <f t="shared" si="37"/>
        <v>13</v>
      </c>
      <c r="G2384" t="str">
        <f>STANDINGS_W[[#This Row],[League]]&amp;STANDINGS_W[[#This Row],[Team]]</f>
        <v>$150 Draft Champions Mar 04 1:00 pm Lg.3824The Wynn Buffet</v>
      </c>
    </row>
    <row r="2385" spans="1:7" x14ac:dyDescent="0.25">
      <c r="A2385">
        <v>2540</v>
      </c>
      <c r="B2385" t="s">
        <v>2332</v>
      </c>
      <c r="C2385" t="s">
        <v>2329</v>
      </c>
      <c r="D2385">
        <v>68</v>
      </c>
      <c r="E2385">
        <v>358.5</v>
      </c>
      <c r="F2385">
        <f t="shared" si="37"/>
        <v>14</v>
      </c>
      <c r="G2385" t="str">
        <f>STANDINGS_W[[#This Row],[League]]&amp;STANDINGS_W[[#This Row],[Team]]</f>
        <v>$150 Draft Champions Mar 04 1:00 pm Lg.3824EviLogic</v>
      </c>
    </row>
    <row r="2386" spans="1:7" x14ac:dyDescent="0.25">
      <c r="A2386">
        <v>2867</v>
      </c>
      <c r="B2386" t="s">
        <v>162</v>
      </c>
      <c r="C2386" t="s">
        <v>2329</v>
      </c>
      <c r="D2386">
        <v>54</v>
      </c>
      <c r="E2386">
        <v>43.5</v>
      </c>
      <c r="F2386">
        <f t="shared" si="37"/>
        <v>15</v>
      </c>
      <c r="G2386" t="str">
        <f>STANDINGS_W[[#This Row],[League]]&amp;STANDINGS_W[[#This Row],[Team]]</f>
        <v>$150 Draft Champions Mar 04 1:00 pm Lg.3824New York MUSCLE</v>
      </c>
    </row>
    <row r="2387" spans="1:7" x14ac:dyDescent="0.25">
      <c r="A2387">
        <v>91</v>
      </c>
      <c r="B2387" t="s">
        <v>2344</v>
      </c>
      <c r="C2387" t="s">
        <v>2340</v>
      </c>
      <c r="D2387">
        <v>110</v>
      </c>
      <c r="E2387">
        <v>2826.5</v>
      </c>
      <c r="F2387">
        <f t="shared" si="37"/>
        <v>1</v>
      </c>
      <c r="G2387" t="str">
        <f>STANDINGS_W[[#This Row],[League]]&amp;STANDINGS_W[[#This Row],[Team]]</f>
        <v>$150 Draft Champions Mar 05 1:00 pm Lg.3826This Year's Bums</v>
      </c>
    </row>
    <row r="2388" spans="1:7" x14ac:dyDescent="0.25">
      <c r="A2388">
        <v>98</v>
      </c>
      <c r="B2388" t="s">
        <v>2352</v>
      </c>
      <c r="C2388" t="s">
        <v>2340</v>
      </c>
      <c r="D2388">
        <v>109</v>
      </c>
      <c r="E2388">
        <v>2811.5</v>
      </c>
      <c r="F2388">
        <f t="shared" si="37"/>
        <v>2</v>
      </c>
      <c r="G2388" t="str">
        <f>STANDINGS_W[[#This Row],[League]]&amp;STANDINGS_W[[#This Row],[Team]]</f>
        <v>$150 Draft Champions Mar 05 1:00 pm Lg.3826Side Jackson</v>
      </c>
    </row>
    <row r="2389" spans="1:7" x14ac:dyDescent="0.25">
      <c r="A2389">
        <v>222</v>
      </c>
      <c r="B2389" t="s">
        <v>2351</v>
      </c>
      <c r="C2389" t="s">
        <v>2340</v>
      </c>
      <c r="D2389">
        <v>103</v>
      </c>
      <c r="E2389">
        <v>2678</v>
      </c>
      <c r="F2389">
        <f t="shared" si="37"/>
        <v>3</v>
      </c>
      <c r="G2389" t="str">
        <f>STANDINGS_W[[#This Row],[League]]&amp;STANDINGS_W[[#This Row],[Team]]</f>
        <v>$150 Draft Champions Mar 05 1:00 pm Lg.3826Clever Team Name3</v>
      </c>
    </row>
    <row r="2390" spans="1:7" x14ac:dyDescent="0.25">
      <c r="A2390">
        <v>330</v>
      </c>
      <c r="B2390" t="s">
        <v>2347</v>
      </c>
      <c r="C2390" t="s">
        <v>2340</v>
      </c>
      <c r="D2390">
        <v>100</v>
      </c>
      <c r="E2390">
        <v>2566</v>
      </c>
      <c r="F2390">
        <f t="shared" si="37"/>
        <v>4</v>
      </c>
      <c r="G2390" t="str">
        <f>STANDINGS_W[[#This Row],[League]]&amp;STANDINGS_W[[#This Row],[Team]]</f>
        <v>$150 Draft Champions Mar 05 1:00 pm Lg.3826Five Blue Vidas</v>
      </c>
    </row>
    <row r="2391" spans="1:7" x14ac:dyDescent="0.25">
      <c r="A2391">
        <v>1062</v>
      </c>
      <c r="B2391" t="s">
        <v>2348</v>
      </c>
      <c r="C2391" t="s">
        <v>2340</v>
      </c>
      <c r="D2391">
        <v>89</v>
      </c>
      <c r="E2391">
        <v>1852.5</v>
      </c>
      <c r="F2391">
        <f t="shared" si="37"/>
        <v>5</v>
      </c>
      <c r="G2391" t="str">
        <f>STANDINGS_W[[#This Row],[League]]&amp;STANDINGS_W[[#This Row],[Team]]</f>
        <v>$150 Draft Champions Mar 05 1:00 pm Lg.3826MurphysLawyer</v>
      </c>
    </row>
    <row r="2392" spans="1:7" x14ac:dyDescent="0.25">
      <c r="A2392">
        <v>1574</v>
      </c>
      <c r="B2392" t="s">
        <v>2346</v>
      </c>
      <c r="C2392" t="s">
        <v>2340</v>
      </c>
      <c r="D2392">
        <v>83</v>
      </c>
      <c r="E2392">
        <v>1322</v>
      </c>
      <c r="F2392">
        <f t="shared" si="37"/>
        <v>6</v>
      </c>
      <c r="G2392" t="str">
        <f>STANDINGS_W[[#This Row],[League]]&amp;STANDINGS_W[[#This Row],[Team]]</f>
        <v>$150 Draft Champions Mar 05 1:00 pm Lg.3826In for a Penny</v>
      </c>
    </row>
    <row r="2393" spans="1:7" x14ac:dyDescent="0.25">
      <c r="A2393">
        <v>1654</v>
      </c>
      <c r="B2393" t="s">
        <v>2349</v>
      </c>
      <c r="C2393" t="s">
        <v>2340</v>
      </c>
      <c r="D2393">
        <v>82</v>
      </c>
      <c r="E2393">
        <v>1233</v>
      </c>
      <c r="F2393">
        <f t="shared" si="37"/>
        <v>7</v>
      </c>
      <c r="G2393" t="str">
        <f>STANDINGS_W[[#This Row],[League]]&amp;STANDINGS_W[[#This Row],[Team]]</f>
        <v>$150 Draft Champions Mar 05 1:00 pm Lg.3826Every Rose Has It's Thor</v>
      </c>
    </row>
    <row r="2394" spans="1:7" x14ac:dyDescent="0.25">
      <c r="A2394">
        <v>1777</v>
      </c>
      <c r="B2394" t="s">
        <v>2341</v>
      </c>
      <c r="C2394" t="s">
        <v>2340</v>
      </c>
      <c r="D2394">
        <v>81</v>
      </c>
      <c r="E2394">
        <v>1147.5</v>
      </c>
      <c r="F2394">
        <f t="shared" si="37"/>
        <v>8</v>
      </c>
      <c r="G2394" t="str">
        <f>STANDINGS_W[[#This Row],[League]]&amp;STANDINGS_W[[#This Row],[Team]]</f>
        <v>$150 Draft Champions Mar 05 1:00 pm Lg.3826Supermarket Sluggers</v>
      </c>
    </row>
    <row r="2395" spans="1:7" x14ac:dyDescent="0.25">
      <c r="A2395">
        <v>1929</v>
      </c>
      <c r="B2395" t="s">
        <v>2342</v>
      </c>
      <c r="C2395" t="s">
        <v>2340</v>
      </c>
      <c r="D2395">
        <v>79</v>
      </c>
      <c r="E2395">
        <v>980.5</v>
      </c>
      <c r="F2395">
        <f t="shared" si="37"/>
        <v>9</v>
      </c>
      <c r="G2395" t="str">
        <f>STANDINGS_W[[#This Row],[League]]&amp;STANDINGS_W[[#This Row],[Team]]</f>
        <v>$150 Draft Champions Mar 05 1:00 pm Lg.3826Pyrolitic Decomposition 14</v>
      </c>
    </row>
    <row r="2396" spans="1:7" x14ac:dyDescent="0.25">
      <c r="A2396">
        <v>2145</v>
      </c>
      <c r="B2396" t="s">
        <v>2343</v>
      </c>
      <c r="C2396" t="s">
        <v>2340</v>
      </c>
      <c r="D2396">
        <v>76</v>
      </c>
      <c r="E2396">
        <v>755.5</v>
      </c>
      <c r="F2396">
        <f t="shared" si="37"/>
        <v>10</v>
      </c>
      <c r="G2396" t="str">
        <f>STANDINGS_W[[#This Row],[League]]&amp;STANDINGS_W[[#This Row],[Team]]</f>
        <v>$150 Draft Champions Mar 05 1:00 pm Lg.3826Lundzilla 2</v>
      </c>
    </row>
    <row r="2397" spans="1:7" x14ac:dyDescent="0.25">
      <c r="A2397">
        <v>2337</v>
      </c>
      <c r="B2397" t="s">
        <v>2345</v>
      </c>
      <c r="C2397" t="s">
        <v>2340</v>
      </c>
      <c r="D2397">
        <v>73</v>
      </c>
      <c r="E2397">
        <v>576</v>
      </c>
      <c r="F2397">
        <f t="shared" si="37"/>
        <v>11</v>
      </c>
      <c r="G2397" t="str">
        <f>STANDINGS_W[[#This Row],[League]]&amp;STANDINGS_W[[#This Row],[Team]]</f>
        <v>$150 Draft Champions Mar 05 1:00 pm Lg.3826Painfully Slow but Steady</v>
      </c>
    </row>
    <row r="2398" spans="1:7" x14ac:dyDescent="0.25">
      <c r="A2398">
        <v>2422</v>
      </c>
      <c r="B2398" t="s">
        <v>105</v>
      </c>
      <c r="C2398" t="s">
        <v>2340</v>
      </c>
      <c r="D2398">
        <v>71</v>
      </c>
      <c r="E2398">
        <v>483</v>
      </c>
      <c r="F2398">
        <f t="shared" si="37"/>
        <v>12</v>
      </c>
      <c r="G2398" t="str">
        <f>STANDINGS_W[[#This Row],[League]]&amp;STANDINGS_W[[#This Row],[Team]]</f>
        <v>$150 Draft Champions Mar 05 1:00 pm Lg.3826Inglorious Batsters</v>
      </c>
    </row>
    <row r="2399" spans="1:7" x14ac:dyDescent="0.25">
      <c r="A2399">
        <v>2595</v>
      </c>
      <c r="B2399" t="s">
        <v>2339</v>
      </c>
      <c r="C2399" t="s">
        <v>2340</v>
      </c>
      <c r="D2399">
        <v>67</v>
      </c>
      <c r="E2399">
        <v>321.5</v>
      </c>
      <c r="F2399">
        <f t="shared" si="37"/>
        <v>13</v>
      </c>
      <c r="G2399" t="str">
        <f>STANDINGS_W[[#This Row],[League]]&amp;STANDINGS_W[[#This Row],[Team]]</f>
        <v>$150 Draft Champions Mar 05 1:00 pm Lg.3826Rush Limbaugh's Oxycontins</v>
      </c>
    </row>
    <row r="2400" spans="1:7" x14ac:dyDescent="0.25">
      <c r="A2400">
        <v>2691</v>
      </c>
      <c r="B2400" t="s">
        <v>2350</v>
      </c>
      <c r="C2400" t="s">
        <v>2340</v>
      </c>
      <c r="D2400">
        <v>64</v>
      </c>
      <c r="E2400">
        <v>220.5</v>
      </c>
      <c r="F2400">
        <f t="shared" si="37"/>
        <v>14</v>
      </c>
      <c r="G2400" t="str">
        <f>STANDINGS_W[[#This Row],[League]]&amp;STANDINGS_W[[#This Row],[Team]]</f>
        <v>$150 Draft Champions Mar 05 1:00 pm Lg.3826PANIK DC2</v>
      </c>
    </row>
    <row r="2401" spans="1:7" x14ac:dyDescent="0.25">
      <c r="A2401">
        <v>2816</v>
      </c>
      <c r="B2401" t="s">
        <v>2298</v>
      </c>
      <c r="C2401" t="s">
        <v>2340</v>
      </c>
      <c r="D2401">
        <v>59</v>
      </c>
      <c r="E2401">
        <v>102</v>
      </c>
      <c r="F2401">
        <f t="shared" si="37"/>
        <v>15</v>
      </c>
      <c r="G2401" t="str">
        <f>STANDINGS_W[[#This Row],[League]]&amp;STANDINGS_W[[#This Row],[Team]]</f>
        <v>$150 Draft Champions Mar 05 1:00 pm Lg.3826Team Welsh</v>
      </c>
    </row>
    <row r="2402" spans="1:7" x14ac:dyDescent="0.25">
      <c r="A2402">
        <v>199</v>
      </c>
      <c r="B2402" t="s">
        <v>2365</v>
      </c>
      <c r="C2402" t="s">
        <v>2354</v>
      </c>
      <c r="D2402">
        <v>104</v>
      </c>
      <c r="E2402">
        <v>2705.5</v>
      </c>
      <c r="F2402">
        <f t="shared" si="37"/>
        <v>1</v>
      </c>
      <c r="G2402" t="str">
        <f>STANDINGS_W[[#This Row],[League]]&amp;STANDINGS_W[[#This Row],[Team]]</f>
        <v>$150 Draft Champions Mar 05 1:00 pm Lg.3830Four Dogs</v>
      </c>
    </row>
    <row r="2403" spans="1:7" x14ac:dyDescent="0.25">
      <c r="A2403">
        <v>226</v>
      </c>
      <c r="B2403" t="s">
        <v>2364</v>
      </c>
      <c r="C2403" t="s">
        <v>2354</v>
      </c>
      <c r="D2403">
        <v>103</v>
      </c>
      <c r="E2403">
        <v>2678</v>
      </c>
      <c r="F2403">
        <f t="shared" si="37"/>
        <v>2</v>
      </c>
      <c r="G2403" t="str">
        <f>STANDINGS_W[[#This Row],[League]]&amp;STANDINGS_W[[#This Row],[Team]]</f>
        <v>$150 Draft Champions Mar 05 1:00 pm Lg.3830Fantasy Baseball 2k</v>
      </c>
    </row>
    <row r="2404" spans="1:7" x14ac:dyDescent="0.25">
      <c r="A2404">
        <v>525</v>
      </c>
      <c r="B2404" t="s">
        <v>2360</v>
      </c>
      <c r="C2404" t="s">
        <v>2354</v>
      </c>
      <c r="D2404">
        <v>96</v>
      </c>
      <c r="E2404">
        <v>2358</v>
      </c>
      <c r="F2404">
        <f t="shared" si="37"/>
        <v>3</v>
      </c>
      <c r="G2404" t="str">
        <f>STANDINGS_W[[#This Row],[League]]&amp;STANDINGS_W[[#This Row],[Team]]</f>
        <v>$150 Draft Champions Mar 05 1:00 pm Lg.3830Big Shot Callers</v>
      </c>
    </row>
    <row r="2405" spans="1:7" x14ac:dyDescent="0.25">
      <c r="A2405">
        <v>933</v>
      </c>
      <c r="B2405" t="s">
        <v>2362</v>
      </c>
      <c r="C2405" t="s">
        <v>2354</v>
      </c>
      <c r="D2405">
        <v>91</v>
      </c>
      <c r="E2405">
        <v>2007.5</v>
      </c>
      <c r="F2405">
        <f t="shared" si="37"/>
        <v>4</v>
      </c>
      <c r="G2405" t="str">
        <f>STANDINGS_W[[#This Row],[League]]&amp;STANDINGS_W[[#This Row],[Team]]</f>
        <v>$150 Draft Champions Mar 05 1:00 pm Lg.3830Twin Killerz</v>
      </c>
    </row>
    <row r="2406" spans="1:7" x14ac:dyDescent="0.25">
      <c r="A2406">
        <v>953</v>
      </c>
      <c r="B2406" t="s">
        <v>2357</v>
      </c>
      <c r="C2406" t="s">
        <v>2354</v>
      </c>
      <c r="D2406">
        <v>90</v>
      </c>
      <c r="E2406">
        <v>1929</v>
      </c>
      <c r="F2406">
        <f t="shared" si="37"/>
        <v>5</v>
      </c>
      <c r="G2406" t="str">
        <f>STANDINGS_W[[#This Row],[League]]&amp;STANDINGS_W[[#This Row],[Team]]</f>
        <v>$150 Draft Champions Mar 05 1:00 pm Lg.3830D'oyle Cartel</v>
      </c>
    </row>
    <row r="2407" spans="1:7" x14ac:dyDescent="0.25">
      <c r="A2407">
        <v>988</v>
      </c>
      <c r="B2407" t="s">
        <v>2361</v>
      </c>
      <c r="C2407" t="s">
        <v>2354</v>
      </c>
      <c r="D2407">
        <v>90</v>
      </c>
      <c r="E2407">
        <v>1929</v>
      </c>
      <c r="F2407">
        <f t="shared" si="37"/>
        <v>6</v>
      </c>
      <c r="G2407" t="str">
        <f>STANDINGS_W[[#This Row],[League]]&amp;STANDINGS_W[[#This Row],[Team]]</f>
        <v>$150 Draft Champions Mar 05 1:00 pm Lg.3830Scooters Fantasy</v>
      </c>
    </row>
    <row r="2408" spans="1:7" x14ac:dyDescent="0.25">
      <c r="A2408">
        <v>1231</v>
      </c>
      <c r="B2408" t="s">
        <v>2363</v>
      </c>
      <c r="C2408" t="s">
        <v>2354</v>
      </c>
      <c r="D2408">
        <v>87</v>
      </c>
      <c r="E2408">
        <v>1700.5</v>
      </c>
      <c r="F2408">
        <f t="shared" si="37"/>
        <v>7</v>
      </c>
      <c r="G2408" t="str">
        <f>STANDINGS_W[[#This Row],[League]]&amp;STANDINGS_W[[#This Row],[Team]]</f>
        <v>$150 Draft Champions Mar 05 1:00 pm Lg.3830Team Shaw</v>
      </c>
    </row>
    <row r="2409" spans="1:7" x14ac:dyDescent="0.25">
      <c r="A2409">
        <v>1247</v>
      </c>
      <c r="B2409" t="s">
        <v>2355</v>
      </c>
      <c r="C2409" t="s">
        <v>2354</v>
      </c>
      <c r="D2409">
        <v>87</v>
      </c>
      <c r="E2409">
        <v>1700.5</v>
      </c>
      <c r="F2409">
        <f t="shared" si="37"/>
        <v>8</v>
      </c>
      <c r="G2409" t="str">
        <f>STANDINGS_W[[#This Row],[League]]&amp;STANDINGS_W[[#This Row],[Team]]</f>
        <v>$150 Draft Champions Mar 05 1:00 pm Lg.3830deadmoneyJ</v>
      </c>
    </row>
    <row r="2410" spans="1:7" x14ac:dyDescent="0.25">
      <c r="A2410">
        <v>1478</v>
      </c>
      <c r="B2410" t="s">
        <v>354</v>
      </c>
      <c r="C2410" t="s">
        <v>2354</v>
      </c>
      <c r="D2410">
        <v>84</v>
      </c>
      <c r="E2410">
        <v>1408.5</v>
      </c>
      <c r="F2410">
        <f t="shared" si="37"/>
        <v>9</v>
      </c>
      <c r="G2410" t="str">
        <f>STANDINGS_W[[#This Row],[League]]&amp;STANDINGS_W[[#This Row],[Team]]</f>
        <v>$150 Draft Champions Mar 05 1:00 pm Lg.3830Evil Prime</v>
      </c>
    </row>
    <row r="2411" spans="1:7" x14ac:dyDescent="0.25">
      <c r="A2411">
        <v>1551</v>
      </c>
      <c r="B2411" t="s">
        <v>395</v>
      </c>
      <c r="C2411" t="s">
        <v>2354</v>
      </c>
      <c r="D2411">
        <v>83</v>
      </c>
      <c r="E2411">
        <v>1322</v>
      </c>
      <c r="F2411">
        <f t="shared" si="37"/>
        <v>10</v>
      </c>
      <c r="G2411" t="str">
        <f>STANDINGS_W[[#This Row],[League]]&amp;STANDINGS_W[[#This Row],[Team]]</f>
        <v>$150 Draft Champions Mar 05 1:00 pm Lg.3830American Dreams</v>
      </c>
    </row>
    <row r="2412" spans="1:7" x14ac:dyDescent="0.25">
      <c r="A2412">
        <v>1991</v>
      </c>
      <c r="B2412" t="s">
        <v>2353</v>
      </c>
      <c r="C2412" t="s">
        <v>2354</v>
      </c>
      <c r="D2412">
        <v>78</v>
      </c>
      <c r="E2412">
        <v>907.5</v>
      </c>
      <c r="F2412">
        <f t="shared" si="37"/>
        <v>11</v>
      </c>
      <c r="G2412" t="str">
        <f>STANDINGS_W[[#This Row],[League]]&amp;STANDINGS_W[[#This Row],[Team]]</f>
        <v>$150 Draft Champions Mar 05 1:00 pm Lg.3830Grumpy Old Man</v>
      </c>
    </row>
    <row r="2413" spans="1:7" x14ac:dyDescent="0.25">
      <c r="A2413">
        <v>2137</v>
      </c>
      <c r="B2413" t="s">
        <v>2366</v>
      </c>
      <c r="C2413" t="s">
        <v>2354</v>
      </c>
      <c r="D2413">
        <v>76</v>
      </c>
      <c r="E2413">
        <v>755.5</v>
      </c>
      <c r="F2413">
        <f t="shared" si="37"/>
        <v>12</v>
      </c>
      <c r="G2413" t="str">
        <f>STANDINGS_W[[#This Row],[League]]&amp;STANDINGS_W[[#This Row],[Team]]</f>
        <v>$150 Draft Champions Mar 05 1:00 pm Lg.3830Fatter than you!</v>
      </c>
    </row>
    <row r="2414" spans="1:7" x14ac:dyDescent="0.25">
      <c r="A2414">
        <v>2163</v>
      </c>
      <c r="B2414" t="s">
        <v>2359</v>
      </c>
      <c r="C2414" t="s">
        <v>2354</v>
      </c>
      <c r="D2414">
        <v>76</v>
      </c>
      <c r="E2414">
        <v>755.5</v>
      </c>
      <c r="F2414">
        <f t="shared" si="37"/>
        <v>13</v>
      </c>
      <c r="G2414" t="str">
        <f>STANDINGS_W[[#This Row],[League]]&amp;STANDINGS_W[[#This Row],[Team]]</f>
        <v>$150 Draft Champions Mar 05 1:00 pm Lg.3830Slippin' Jimmies</v>
      </c>
    </row>
    <row r="2415" spans="1:7" x14ac:dyDescent="0.25">
      <c r="A2415">
        <v>2494</v>
      </c>
      <c r="B2415" t="s">
        <v>2358</v>
      </c>
      <c r="C2415" t="s">
        <v>2354</v>
      </c>
      <c r="D2415">
        <v>69</v>
      </c>
      <c r="E2415">
        <v>398.5</v>
      </c>
      <c r="F2415">
        <f t="shared" si="37"/>
        <v>14</v>
      </c>
      <c r="G2415" t="str">
        <f>STANDINGS_W[[#This Row],[League]]&amp;STANDINGS_W[[#This Row],[Team]]</f>
        <v>$150 Draft Champions Mar 05 1:00 pm Lg.3830Ancient Astronaut Theorists</v>
      </c>
    </row>
    <row r="2416" spans="1:7" x14ac:dyDescent="0.25">
      <c r="A2416">
        <v>2663</v>
      </c>
      <c r="B2416" t="s">
        <v>2356</v>
      </c>
      <c r="C2416" t="s">
        <v>2354</v>
      </c>
      <c r="D2416">
        <v>65</v>
      </c>
      <c r="E2416">
        <v>251.5</v>
      </c>
      <c r="F2416">
        <f t="shared" si="37"/>
        <v>15</v>
      </c>
      <c r="G2416" t="str">
        <f>STANDINGS_W[[#This Row],[League]]&amp;STANDINGS_W[[#This Row],[Team]]</f>
        <v>$150 Draft Champions Mar 05 1:00 pm Lg.3830Team Ioli</v>
      </c>
    </row>
    <row r="2417" spans="1:7" x14ac:dyDescent="0.25">
      <c r="A2417">
        <v>260</v>
      </c>
      <c r="B2417" t="s">
        <v>186</v>
      </c>
      <c r="C2417" t="s">
        <v>2368</v>
      </c>
      <c r="D2417">
        <v>102</v>
      </c>
      <c r="E2417">
        <v>2646.5</v>
      </c>
      <c r="F2417">
        <f t="shared" si="37"/>
        <v>1</v>
      </c>
      <c r="G2417" t="str">
        <f>STANDINGS_W[[#This Row],[League]]&amp;STANDINGS_W[[#This Row],[Team]]</f>
        <v>$150 Draft Champions Mar 06 1:00 pm Lg.3832LONG GONE</v>
      </c>
    </row>
    <row r="2418" spans="1:7" x14ac:dyDescent="0.25">
      <c r="A2418">
        <v>448</v>
      </c>
      <c r="B2418" t="s">
        <v>112</v>
      </c>
      <c r="C2418" t="s">
        <v>2368</v>
      </c>
      <c r="D2418">
        <v>98</v>
      </c>
      <c r="E2418">
        <v>2467</v>
      </c>
      <c r="F2418">
        <f t="shared" si="37"/>
        <v>2</v>
      </c>
      <c r="G2418" t="str">
        <f>STANDINGS_W[[#This Row],[League]]&amp;STANDINGS_W[[#This Row],[Team]]</f>
        <v>$150 Draft Champions Mar 06 1:00 pm Lg.3832Rookie Monsters</v>
      </c>
    </row>
    <row r="2419" spans="1:7" x14ac:dyDescent="0.25">
      <c r="A2419">
        <v>455</v>
      </c>
      <c r="B2419" t="s">
        <v>2369</v>
      </c>
      <c r="C2419" t="s">
        <v>2368</v>
      </c>
      <c r="D2419">
        <v>98</v>
      </c>
      <c r="E2419">
        <v>2467</v>
      </c>
      <c r="F2419">
        <f t="shared" si="37"/>
        <v>3</v>
      </c>
      <c r="G2419" t="str">
        <f>STANDINGS_W[[#This Row],[League]]&amp;STANDINGS_W[[#This Row],[Team]]</f>
        <v>$150 Draft Champions Mar 06 1:00 pm Lg.3832Team MBC</v>
      </c>
    </row>
    <row r="2420" spans="1:7" x14ac:dyDescent="0.25">
      <c r="A2420">
        <v>482</v>
      </c>
      <c r="B2420" t="s">
        <v>2371</v>
      </c>
      <c r="C2420" t="s">
        <v>2368</v>
      </c>
      <c r="D2420">
        <v>97</v>
      </c>
      <c r="E2420">
        <v>2416.5</v>
      </c>
      <c r="F2420">
        <f t="shared" si="37"/>
        <v>4</v>
      </c>
      <c r="G2420" t="str">
        <f>STANDINGS_W[[#This Row],[League]]&amp;STANDINGS_W[[#This Row],[Team]]</f>
        <v>$150 Draft Champions Mar 06 1:00 pm Lg.3832Hawk N Sons</v>
      </c>
    </row>
    <row r="2421" spans="1:7" x14ac:dyDescent="0.25">
      <c r="A2421">
        <v>647</v>
      </c>
      <c r="B2421" t="s">
        <v>2370</v>
      </c>
      <c r="C2421" t="s">
        <v>2368</v>
      </c>
      <c r="D2421">
        <v>94</v>
      </c>
      <c r="E2421">
        <v>2239.5</v>
      </c>
      <c r="F2421">
        <f t="shared" si="37"/>
        <v>5</v>
      </c>
      <c r="G2421" t="str">
        <f>STANDINGS_W[[#This Row],[League]]&amp;STANDINGS_W[[#This Row],[Team]]</f>
        <v>$150 Draft Champions Mar 06 1:00 pm Lg.3832Bryzzo</v>
      </c>
    </row>
    <row r="2422" spans="1:7" x14ac:dyDescent="0.25">
      <c r="A2422">
        <v>1131</v>
      </c>
      <c r="B2422" t="s">
        <v>1410</v>
      </c>
      <c r="C2422" t="s">
        <v>2368</v>
      </c>
      <c r="D2422">
        <v>88</v>
      </c>
      <c r="E2422">
        <v>1779.5</v>
      </c>
      <c r="F2422">
        <f t="shared" si="37"/>
        <v>6</v>
      </c>
      <c r="G2422" t="str">
        <f>STANDINGS_W[[#This Row],[League]]&amp;STANDINGS_W[[#This Row],[Team]]</f>
        <v>$150 Draft Champions Mar 06 1:00 pm Lg.3832New York's Finest</v>
      </c>
    </row>
    <row r="2423" spans="1:7" x14ac:dyDescent="0.25">
      <c r="A2423">
        <v>1329</v>
      </c>
      <c r="B2423" t="s">
        <v>16</v>
      </c>
      <c r="C2423" t="s">
        <v>2368</v>
      </c>
      <c r="D2423">
        <v>86</v>
      </c>
      <c r="E2423">
        <v>1608</v>
      </c>
      <c r="F2423">
        <f t="shared" si="37"/>
        <v>7</v>
      </c>
      <c r="G2423" t="str">
        <f>STANDINGS_W[[#This Row],[League]]&amp;STANDINGS_W[[#This Row],[Team]]</f>
        <v>$150 Draft Champions Mar 06 1:00 pm Lg.3832Team Phan</v>
      </c>
    </row>
    <row r="2424" spans="1:7" x14ac:dyDescent="0.25">
      <c r="A2424">
        <v>1441</v>
      </c>
      <c r="B2424" t="s">
        <v>2376</v>
      </c>
      <c r="C2424" t="s">
        <v>2368</v>
      </c>
      <c r="D2424">
        <v>85</v>
      </c>
      <c r="E2424">
        <v>1503.5</v>
      </c>
      <c r="F2424">
        <f t="shared" si="37"/>
        <v>8</v>
      </c>
      <c r="G2424" t="str">
        <f>STANDINGS_W[[#This Row],[League]]&amp;STANDINGS_W[[#This Row],[Team]]</f>
        <v>$150 Draft Champions Mar 06 1:00 pm Lg.3832The Marine Biologist</v>
      </c>
    </row>
    <row r="2425" spans="1:7" x14ac:dyDescent="0.25">
      <c r="A2425">
        <v>1619</v>
      </c>
      <c r="B2425" t="s">
        <v>2373</v>
      </c>
      <c r="C2425" t="s">
        <v>2368</v>
      </c>
      <c r="D2425">
        <v>83</v>
      </c>
      <c r="E2425">
        <v>1322</v>
      </c>
      <c r="F2425">
        <f t="shared" si="37"/>
        <v>9</v>
      </c>
      <c r="G2425" t="str">
        <f>STANDINGS_W[[#This Row],[League]]&amp;STANDINGS_W[[#This Row],[Team]]</f>
        <v>$150 Draft Champions Mar 06 1:00 pm Lg.3832Team Torres</v>
      </c>
    </row>
    <row r="2426" spans="1:7" x14ac:dyDescent="0.25">
      <c r="A2426">
        <v>1678</v>
      </c>
      <c r="B2426" t="s">
        <v>19</v>
      </c>
      <c r="C2426" t="s">
        <v>2368</v>
      </c>
      <c r="D2426">
        <v>82</v>
      </c>
      <c r="E2426">
        <v>1233</v>
      </c>
      <c r="F2426">
        <f t="shared" si="37"/>
        <v>10</v>
      </c>
      <c r="G2426" t="str">
        <f>STANDINGS_W[[#This Row],[League]]&amp;STANDINGS_W[[#This Row],[Team]]</f>
        <v>$150 Draft Champions Mar 06 1:00 pm Lg.3832One Eyed Jack</v>
      </c>
    </row>
    <row r="2427" spans="1:7" x14ac:dyDescent="0.25">
      <c r="A2427">
        <v>1741</v>
      </c>
      <c r="B2427" t="s">
        <v>2372</v>
      </c>
      <c r="C2427" t="s">
        <v>2368</v>
      </c>
      <c r="D2427">
        <v>81</v>
      </c>
      <c r="E2427">
        <v>1147.5</v>
      </c>
      <c r="F2427">
        <f t="shared" si="37"/>
        <v>11</v>
      </c>
      <c r="G2427" t="str">
        <f>STANDINGS_W[[#This Row],[League]]&amp;STANDINGS_W[[#This Row],[Team]]</f>
        <v>$150 Draft Champions Mar 06 1:00 pm Lg.3832FUBAR</v>
      </c>
    </row>
    <row r="2428" spans="1:7" x14ac:dyDescent="0.25">
      <c r="A2428">
        <v>2363</v>
      </c>
      <c r="B2428" t="s">
        <v>2367</v>
      </c>
      <c r="C2428" t="s">
        <v>2368</v>
      </c>
      <c r="D2428">
        <v>72</v>
      </c>
      <c r="E2428">
        <v>532</v>
      </c>
      <c r="F2428">
        <f t="shared" si="37"/>
        <v>12</v>
      </c>
      <c r="G2428" t="str">
        <f>STANDINGS_W[[#This Row],[League]]&amp;STANDINGS_W[[#This Row],[Team]]</f>
        <v>$150 Draft Champions Mar 06 1:00 pm Lg.3832Dewey, Cheatem and Howe</v>
      </c>
    </row>
    <row r="2429" spans="1:7" x14ac:dyDescent="0.25">
      <c r="A2429">
        <v>2463</v>
      </c>
      <c r="B2429" t="s">
        <v>2374</v>
      </c>
      <c r="C2429" t="s">
        <v>2368</v>
      </c>
      <c r="D2429">
        <v>70</v>
      </c>
      <c r="E2429">
        <v>438</v>
      </c>
      <c r="F2429">
        <f t="shared" si="37"/>
        <v>13</v>
      </c>
      <c r="G2429" t="str">
        <f>STANDINGS_W[[#This Row],[League]]&amp;STANDINGS_W[[#This Row],[Team]]</f>
        <v>$150 Draft Champions Mar 06 1:00 pm Lg.3832Dead Cat Bounce</v>
      </c>
    </row>
    <row r="2430" spans="1:7" x14ac:dyDescent="0.25">
      <c r="A2430">
        <v>2598</v>
      </c>
      <c r="B2430" t="s">
        <v>230</v>
      </c>
      <c r="C2430" t="s">
        <v>2368</v>
      </c>
      <c r="D2430">
        <v>67</v>
      </c>
      <c r="E2430">
        <v>321.5</v>
      </c>
      <c r="F2430">
        <f t="shared" si="37"/>
        <v>14</v>
      </c>
      <c r="G2430" t="str">
        <f>STANDINGS_W[[#This Row],[League]]&amp;STANDINGS_W[[#This Row],[Team]]</f>
        <v>$150 Draft Champions Mar 06 1:00 pm Lg.3832Team Hofmann</v>
      </c>
    </row>
    <row r="2431" spans="1:7" x14ac:dyDescent="0.25">
      <c r="A2431">
        <v>2673</v>
      </c>
      <c r="B2431" t="s">
        <v>2375</v>
      </c>
      <c r="C2431" t="s">
        <v>2368</v>
      </c>
      <c r="D2431">
        <v>65</v>
      </c>
      <c r="E2431">
        <v>251.5</v>
      </c>
      <c r="F2431">
        <f t="shared" si="37"/>
        <v>15</v>
      </c>
      <c r="G2431" t="str">
        <f>STANDINGS_W[[#This Row],[League]]&amp;STANDINGS_W[[#This Row],[Team]]</f>
        <v>$150 Draft Champions Mar 06 1:00 pm Lg.3832pizza party9</v>
      </c>
    </row>
    <row r="2432" spans="1:7" x14ac:dyDescent="0.25">
      <c r="A2432">
        <v>317</v>
      </c>
      <c r="B2432" t="s">
        <v>1336</v>
      </c>
      <c r="C2432" t="s">
        <v>2378</v>
      </c>
      <c r="D2432">
        <v>101</v>
      </c>
      <c r="E2432">
        <v>2609</v>
      </c>
      <c r="F2432">
        <f t="shared" si="37"/>
        <v>1</v>
      </c>
      <c r="G2432" t="str">
        <f>STANDINGS_W[[#This Row],[League]]&amp;STANDINGS_W[[#This Row],[Team]]</f>
        <v>$150 Draft Champions Mar 06 1:00 pm Lg.3836Team Madsen</v>
      </c>
    </row>
    <row r="2433" spans="1:7" x14ac:dyDescent="0.25">
      <c r="A2433">
        <v>324</v>
      </c>
      <c r="B2433" t="s">
        <v>2381</v>
      </c>
      <c r="C2433" t="s">
        <v>2378</v>
      </c>
      <c r="D2433">
        <v>100</v>
      </c>
      <c r="E2433">
        <v>2566</v>
      </c>
      <c r="F2433">
        <f t="shared" si="37"/>
        <v>2</v>
      </c>
      <c r="G2433" t="str">
        <f>STANDINGS_W[[#This Row],[League]]&amp;STANDINGS_W[[#This Row],[Team]]</f>
        <v>$150 Draft Champions Mar 06 1:00 pm Lg.3836Bolander/O'Brien 2016</v>
      </c>
    </row>
    <row r="2434" spans="1:7" x14ac:dyDescent="0.25">
      <c r="A2434">
        <v>629</v>
      </c>
      <c r="B2434" t="s">
        <v>205</v>
      </c>
      <c r="C2434" t="s">
        <v>2378</v>
      </c>
      <c r="D2434">
        <v>95</v>
      </c>
      <c r="E2434">
        <v>2298</v>
      </c>
      <c r="F2434">
        <f t="shared" si="37"/>
        <v>3</v>
      </c>
      <c r="G2434" t="str">
        <f>STANDINGS_W[[#This Row],[League]]&amp;STANDINGS_W[[#This Row],[Team]]</f>
        <v>$150 Draft Champions Mar 06 1:00 pm Lg.3836Team Sloan</v>
      </c>
    </row>
    <row r="2435" spans="1:7" x14ac:dyDescent="0.25">
      <c r="A2435">
        <v>865</v>
      </c>
      <c r="B2435" t="s">
        <v>2385</v>
      </c>
      <c r="C2435" t="s">
        <v>2378</v>
      </c>
      <c r="D2435">
        <v>92</v>
      </c>
      <c r="E2435">
        <v>2083</v>
      </c>
      <c r="F2435">
        <f t="shared" ref="F2435:F2498" si="38">IF(C2435=C2434,F2434+1,1)</f>
        <v>4</v>
      </c>
      <c r="G2435" t="str">
        <f>STANDINGS_W[[#This Row],[League]]&amp;STANDINGS_W[[#This Row],[Team]]</f>
        <v>$150 Draft Champions Mar 06 1:00 pm Lg.3836Winters Storm</v>
      </c>
    </row>
    <row r="2436" spans="1:7" x14ac:dyDescent="0.25">
      <c r="A2436">
        <v>1200</v>
      </c>
      <c r="B2436" t="s">
        <v>2383</v>
      </c>
      <c r="C2436" t="s">
        <v>2378</v>
      </c>
      <c r="D2436">
        <v>87</v>
      </c>
      <c r="E2436">
        <v>1700.5</v>
      </c>
      <c r="F2436">
        <f t="shared" si="38"/>
        <v>5</v>
      </c>
      <c r="G2436" t="str">
        <f>STANDINGS_W[[#This Row],[League]]&amp;STANDINGS_W[[#This Row],[Team]]</f>
        <v>$150 Draft Champions Mar 06 1:00 pm Lg.3836Mud Bugs</v>
      </c>
    </row>
    <row r="2437" spans="1:7" x14ac:dyDescent="0.25">
      <c r="A2437">
        <v>1374</v>
      </c>
      <c r="B2437" t="s">
        <v>2380</v>
      </c>
      <c r="C2437" t="s">
        <v>2378</v>
      </c>
      <c r="D2437">
        <v>85</v>
      </c>
      <c r="E2437">
        <v>1503.5</v>
      </c>
      <c r="F2437">
        <f t="shared" si="38"/>
        <v>6</v>
      </c>
      <c r="G2437" t="str">
        <f>STANDINGS_W[[#This Row],[League]]&amp;STANDINGS_W[[#This Row],[Team]]</f>
        <v>$150 Draft Champions Mar 06 1:00 pm Lg.3836FAABuless</v>
      </c>
    </row>
    <row r="2438" spans="1:7" x14ac:dyDescent="0.25">
      <c r="A2438">
        <v>1491</v>
      </c>
      <c r="B2438" t="s">
        <v>2384</v>
      </c>
      <c r="C2438" t="s">
        <v>2378</v>
      </c>
      <c r="D2438">
        <v>84</v>
      </c>
      <c r="E2438">
        <v>1408.5</v>
      </c>
      <c r="F2438">
        <f t="shared" si="38"/>
        <v>7</v>
      </c>
      <c r="G2438" t="str">
        <f>STANDINGS_W[[#This Row],[League]]&amp;STANDINGS_W[[#This Row],[Team]]</f>
        <v>$150 Draft Champions Mar 06 1:00 pm Lg.3836Kamden Yards</v>
      </c>
    </row>
    <row r="2439" spans="1:7" x14ac:dyDescent="0.25">
      <c r="A2439">
        <v>1550</v>
      </c>
      <c r="B2439" t="s">
        <v>2387</v>
      </c>
      <c r="C2439" t="s">
        <v>2378</v>
      </c>
      <c r="D2439">
        <v>83</v>
      </c>
      <c r="E2439">
        <v>1322</v>
      </c>
      <c r="F2439">
        <f t="shared" si="38"/>
        <v>8</v>
      </c>
      <c r="G2439" t="str">
        <f>STANDINGS_W[[#This Row],[League]]&amp;STANDINGS_W[[#This Row],[Team]]</f>
        <v>$150 Draft Champions Mar 06 1:00 pm Lg.3836Ace of Base</v>
      </c>
    </row>
    <row r="2440" spans="1:7" x14ac:dyDescent="0.25">
      <c r="A2440">
        <v>1599</v>
      </c>
      <c r="B2440" t="s">
        <v>2377</v>
      </c>
      <c r="C2440" t="s">
        <v>2378</v>
      </c>
      <c r="D2440">
        <v>83</v>
      </c>
      <c r="E2440">
        <v>1322</v>
      </c>
      <c r="F2440">
        <f t="shared" si="38"/>
        <v>9</v>
      </c>
      <c r="G2440" t="str">
        <f>STANDINGS_W[[#This Row],[League]]&amp;STANDINGS_W[[#This Row],[Team]]</f>
        <v>$150 Draft Champions Mar 06 1:00 pm Lg.3836Seam Heads</v>
      </c>
    </row>
    <row r="2441" spans="1:7" x14ac:dyDescent="0.25">
      <c r="A2441">
        <v>1675</v>
      </c>
      <c r="B2441" t="s">
        <v>376</v>
      </c>
      <c r="C2441" t="s">
        <v>2378</v>
      </c>
      <c r="D2441">
        <v>82</v>
      </c>
      <c r="E2441">
        <v>1233</v>
      </c>
      <c r="F2441">
        <f t="shared" si="38"/>
        <v>10</v>
      </c>
      <c r="G2441" t="str">
        <f>STANDINGS_W[[#This Row],[League]]&amp;STANDINGS_W[[#This Row],[Team]]</f>
        <v>$150 Draft Champions Mar 06 1:00 pm Lg.3836Munsons</v>
      </c>
    </row>
    <row r="2442" spans="1:7" x14ac:dyDescent="0.25">
      <c r="A2442">
        <v>1760</v>
      </c>
      <c r="B2442" t="s">
        <v>2379</v>
      </c>
      <c r="C2442" t="s">
        <v>2378</v>
      </c>
      <c r="D2442">
        <v>81</v>
      </c>
      <c r="E2442">
        <v>1147.5</v>
      </c>
      <c r="F2442">
        <f t="shared" si="38"/>
        <v>11</v>
      </c>
      <c r="G2442" t="str">
        <f>STANDINGS_W[[#This Row],[League]]&amp;STANDINGS_W[[#This Row],[Team]]</f>
        <v>$150 Draft Champions Mar 06 1:00 pm Lg.3836Master of Karate &amp; Friendship</v>
      </c>
    </row>
    <row r="2443" spans="1:7" x14ac:dyDescent="0.25">
      <c r="A2443">
        <v>1951</v>
      </c>
      <c r="B2443" t="s">
        <v>107</v>
      </c>
      <c r="C2443" t="s">
        <v>2378</v>
      </c>
      <c r="D2443">
        <v>79</v>
      </c>
      <c r="E2443">
        <v>980.5</v>
      </c>
      <c r="F2443">
        <f t="shared" si="38"/>
        <v>12</v>
      </c>
      <c r="G2443" t="str">
        <f>STANDINGS_W[[#This Row],[League]]&amp;STANDINGS_W[[#This Row],[Team]]</f>
        <v>$150 Draft Champions Mar 06 1:00 pm Lg.3836Team Scott</v>
      </c>
    </row>
    <row r="2444" spans="1:7" x14ac:dyDescent="0.25">
      <c r="A2444">
        <v>2141</v>
      </c>
      <c r="B2444" t="s">
        <v>2388</v>
      </c>
      <c r="C2444" t="s">
        <v>2378</v>
      </c>
      <c r="D2444">
        <v>76</v>
      </c>
      <c r="E2444">
        <v>755.5</v>
      </c>
      <c r="F2444">
        <f t="shared" si="38"/>
        <v>13</v>
      </c>
      <c r="G2444" t="str">
        <f>STANDINGS_W[[#This Row],[League]]&amp;STANDINGS_W[[#This Row],[Team]]</f>
        <v>$150 Draft Champions Mar 06 1:00 pm Lg.3836Ghostbuster Posey</v>
      </c>
    </row>
    <row r="2445" spans="1:7" x14ac:dyDescent="0.25">
      <c r="A2445">
        <v>2532</v>
      </c>
      <c r="B2445" t="s">
        <v>2386</v>
      </c>
      <c r="C2445" t="s">
        <v>2378</v>
      </c>
      <c r="D2445">
        <v>69</v>
      </c>
      <c r="E2445">
        <v>398.5</v>
      </c>
      <c r="F2445">
        <f t="shared" si="38"/>
        <v>14</v>
      </c>
      <c r="G2445" t="str">
        <f>STANDINGS_W[[#This Row],[League]]&amp;STANDINGS_W[[#This Row],[Team]]</f>
        <v>$150 Draft Champions Mar 06 1:00 pm Lg.3836zima..........</v>
      </c>
    </row>
    <row r="2446" spans="1:7" x14ac:dyDescent="0.25">
      <c r="A2446">
        <v>2661</v>
      </c>
      <c r="B2446" t="s">
        <v>2382</v>
      </c>
      <c r="C2446" t="s">
        <v>2378</v>
      </c>
      <c r="D2446">
        <v>65</v>
      </c>
      <c r="E2446">
        <v>251.5</v>
      </c>
      <c r="F2446">
        <f t="shared" si="38"/>
        <v>15</v>
      </c>
      <c r="G2446" t="str">
        <f>STANDINGS_W[[#This Row],[League]]&amp;STANDINGS_W[[#This Row],[Team]]</f>
        <v>$150 Draft Champions Mar 06 1:00 pm Lg.3836Team 14</v>
      </c>
    </row>
    <row r="2447" spans="1:7" x14ac:dyDescent="0.25">
      <c r="A2447">
        <v>494</v>
      </c>
      <c r="B2447" t="s">
        <v>2395</v>
      </c>
      <c r="C2447" t="s">
        <v>2390</v>
      </c>
      <c r="D2447">
        <v>97</v>
      </c>
      <c r="E2447">
        <v>2416.5</v>
      </c>
      <c r="F2447">
        <f t="shared" si="38"/>
        <v>1</v>
      </c>
      <c r="G2447" t="str">
        <f>STANDINGS_W[[#This Row],[League]]&amp;STANDINGS_W[[#This Row],[Team]]</f>
        <v>$150 Draft Champions Mar 06 1:00 pm Lg.3840Panik! At The Disco</v>
      </c>
    </row>
    <row r="2448" spans="1:7" x14ac:dyDescent="0.25">
      <c r="A2448">
        <v>506</v>
      </c>
      <c r="B2448" t="s">
        <v>2397</v>
      </c>
      <c r="C2448" t="s">
        <v>2390</v>
      </c>
      <c r="D2448">
        <v>97</v>
      </c>
      <c r="E2448">
        <v>2416.5</v>
      </c>
      <c r="F2448">
        <f t="shared" si="38"/>
        <v>2</v>
      </c>
      <c r="G2448" t="str">
        <f>STANDINGS_W[[#This Row],[League]]&amp;STANDINGS_W[[#This Row],[Team]]</f>
        <v>$150 Draft Champions Mar 06 1:00 pm Lg.3840Team Lindberg II</v>
      </c>
    </row>
    <row r="2449" spans="1:7" x14ac:dyDescent="0.25">
      <c r="A2449">
        <v>659</v>
      </c>
      <c r="B2449" t="s">
        <v>2389</v>
      </c>
      <c r="C2449" t="s">
        <v>2390</v>
      </c>
      <c r="D2449">
        <v>94</v>
      </c>
      <c r="E2449">
        <v>2239.5</v>
      </c>
      <c r="F2449">
        <f t="shared" si="38"/>
        <v>3</v>
      </c>
      <c r="G2449" t="str">
        <f>STANDINGS_W[[#This Row],[League]]&amp;STANDINGS_W[[#This Row],[Team]]</f>
        <v>$150 Draft Champions Mar 06 1:00 pm Lg.3840Four Balls, Can't Walk</v>
      </c>
    </row>
    <row r="2450" spans="1:7" x14ac:dyDescent="0.25">
      <c r="A2450">
        <v>1117</v>
      </c>
      <c r="B2450" t="s">
        <v>18</v>
      </c>
      <c r="C2450" t="s">
        <v>2390</v>
      </c>
      <c r="D2450">
        <v>88</v>
      </c>
      <c r="E2450">
        <v>1779.5</v>
      </c>
      <c r="F2450">
        <f t="shared" si="38"/>
        <v>4</v>
      </c>
      <c r="G2450" t="str">
        <f>STANDINGS_W[[#This Row],[League]]&amp;STANDINGS_W[[#This Row],[Team]]</f>
        <v>$150 Draft Champions Mar 06 1:00 pm Lg.3840Home Run Derbies</v>
      </c>
    </row>
    <row r="2451" spans="1:7" x14ac:dyDescent="0.25">
      <c r="A2451">
        <v>1136</v>
      </c>
      <c r="B2451" t="s">
        <v>515</v>
      </c>
      <c r="C2451" t="s">
        <v>2390</v>
      </c>
      <c r="D2451">
        <v>88</v>
      </c>
      <c r="E2451">
        <v>1779.5</v>
      </c>
      <c r="F2451">
        <f t="shared" si="38"/>
        <v>5</v>
      </c>
      <c r="G2451" t="str">
        <f>STANDINGS_W[[#This Row],[League]]&amp;STANDINGS_W[[#This Row],[Team]]</f>
        <v>$150 Draft Champions Mar 06 1:00 pm Lg.3840Poopy Tooth 7</v>
      </c>
    </row>
    <row r="2452" spans="1:7" x14ac:dyDescent="0.25">
      <c r="A2452">
        <v>1230</v>
      </c>
      <c r="B2452" t="s">
        <v>404</v>
      </c>
      <c r="C2452" t="s">
        <v>2390</v>
      </c>
      <c r="D2452">
        <v>87</v>
      </c>
      <c r="E2452">
        <v>1700.5</v>
      </c>
      <c r="F2452">
        <f t="shared" si="38"/>
        <v>6</v>
      </c>
      <c r="G2452" t="str">
        <f>STANDINGS_W[[#This Row],[League]]&amp;STANDINGS_W[[#This Row],[Team]]</f>
        <v>$150 Draft Champions Mar 06 1:00 pm Lg.3840Team Rufe</v>
      </c>
    </row>
    <row r="2453" spans="1:7" x14ac:dyDescent="0.25">
      <c r="A2453">
        <v>1335</v>
      </c>
      <c r="B2453" t="s">
        <v>2394</v>
      </c>
      <c r="C2453" t="s">
        <v>2390</v>
      </c>
      <c r="D2453">
        <v>86</v>
      </c>
      <c r="E2453">
        <v>1608</v>
      </c>
      <c r="F2453">
        <f t="shared" si="38"/>
        <v>7</v>
      </c>
      <c r="G2453" t="str">
        <f>STANDINGS_W[[#This Row],[League]]&amp;STANDINGS_W[[#This Row],[Team]]</f>
        <v>$150 Draft Champions Mar 06 1:00 pm Lg.3840Team Vintzel</v>
      </c>
    </row>
    <row r="2454" spans="1:7" x14ac:dyDescent="0.25">
      <c r="A2454">
        <v>1343</v>
      </c>
      <c r="B2454" t="s">
        <v>2391</v>
      </c>
      <c r="C2454" t="s">
        <v>2390</v>
      </c>
      <c r="D2454">
        <v>86</v>
      </c>
      <c r="E2454">
        <v>1608</v>
      </c>
      <c r="F2454">
        <f t="shared" si="38"/>
        <v>8</v>
      </c>
      <c r="G2454" t="str">
        <f>STANDINGS_W[[#This Row],[League]]&amp;STANDINGS_W[[#This Row],[Team]]</f>
        <v>$150 Draft Champions Mar 06 1:00 pm Lg.3840The Terrible Tygers</v>
      </c>
    </row>
    <row r="2455" spans="1:7" x14ac:dyDescent="0.25">
      <c r="A2455">
        <v>1534</v>
      </c>
      <c r="B2455" t="s">
        <v>2392</v>
      </c>
      <c r="C2455" t="s">
        <v>2390</v>
      </c>
      <c r="D2455">
        <v>84</v>
      </c>
      <c r="E2455">
        <v>1408.5</v>
      </c>
      <c r="F2455">
        <f t="shared" si="38"/>
        <v>9</v>
      </c>
      <c r="G2455" t="str">
        <f>STANDINGS_W[[#This Row],[League]]&amp;STANDINGS_W[[#This Row],[Team]]</f>
        <v>$150 Draft Champions Mar 06 1:00 pm Lg.3840WRJ 16</v>
      </c>
    </row>
    <row r="2456" spans="1:7" x14ac:dyDescent="0.25">
      <c r="A2456">
        <v>1584</v>
      </c>
      <c r="B2456" t="s">
        <v>2398</v>
      </c>
      <c r="C2456" t="s">
        <v>2390</v>
      </c>
      <c r="D2456">
        <v>83</v>
      </c>
      <c r="E2456">
        <v>1322</v>
      </c>
      <c r="F2456">
        <f t="shared" si="38"/>
        <v>10</v>
      </c>
      <c r="G2456" t="str">
        <f>STANDINGS_W[[#This Row],[League]]&amp;STANDINGS_W[[#This Row],[Team]]</f>
        <v>$150 Draft Champions Mar 06 1:00 pm Lg.3840Mischievous Badgers</v>
      </c>
    </row>
    <row r="2457" spans="1:7" x14ac:dyDescent="0.25">
      <c r="A2457">
        <v>1665</v>
      </c>
      <c r="B2457" t="s">
        <v>20</v>
      </c>
      <c r="C2457" t="s">
        <v>2390</v>
      </c>
      <c r="D2457">
        <v>82</v>
      </c>
      <c r="E2457">
        <v>1233</v>
      </c>
      <c r="F2457">
        <f t="shared" si="38"/>
        <v>11</v>
      </c>
      <c r="G2457" t="str">
        <f>STANDINGS_W[[#This Row],[League]]&amp;STANDINGS_W[[#This Row],[Team]]</f>
        <v>$150 Draft Champions Mar 06 1:00 pm Lg.3840Jedi.23</v>
      </c>
    </row>
    <row r="2458" spans="1:7" x14ac:dyDescent="0.25">
      <c r="A2458">
        <v>2173</v>
      </c>
      <c r="B2458" t="s">
        <v>336</v>
      </c>
      <c r="C2458" t="s">
        <v>2390</v>
      </c>
      <c r="D2458">
        <v>76</v>
      </c>
      <c r="E2458">
        <v>755.5</v>
      </c>
      <c r="F2458">
        <f t="shared" si="38"/>
        <v>12</v>
      </c>
      <c r="G2458" t="str">
        <f>STANDINGS_W[[#This Row],[League]]&amp;STANDINGS_W[[#This Row],[Team]]</f>
        <v>$150 Draft Champions Mar 06 1:00 pm Lg.3840Team Heffernan</v>
      </c>
    </row>
    <row r="2459" spans="1:7" x14ac:dyDescent="0.25">
      <c r="A2459">
        <v>2221</v>
      </c>
      <c r="B2459" t="s">
        <v>2396</v>
      </c>
      <c r="C2459" t="s">
        <v>2390</v>
      </c>
      <c r="D2459">
        <v>75</v>
      </c>
      <c r="E2459">
        <v>679</v>
      </c>
      <c r="F2459">
        <f t="shared" si="38"/>
        <v>13</v>
      </c>
      <c r="G2459" t="str">
        <f>STANDINGS_W[[#This Row],[League]]&amp;STANDINGS_W[[#This Row],[Team]]</f>
        <v>$150 Draft Champions Mar 06 1:00 pm Lg.3840It's all about that BASE</v>
      </c>
    </row>
    <row r="2460" spans="1:7" x14ac:dyDescent="0.25">
      <c r="A2460">
        <v>2269</v>
      </c>
      <c r="B2460" t="s">
        <v>2399</v>
      </c>
      <c r="C2460" t="s">
        <v>2390</v>
      </c>
      <c r="D2460">
        <v>74</v>
      </c>
      <c r="E2460">
        <v>621</v>
      </c>
      <c r="F2460">
        <f t="shared" si="38"/>
        <v>14</v>
      </c>
      <c r="G2460" t="str">
        <f>STANDINGS_W[[#This Row],[League]]&amp;STANDINGS_W[[#This Row],[Team]]</f>
        <v>$150 Draft Champions Mar 06 1:00 pm Lg.3840Crazy 88's</v>
      </c>
    </row>
    <row r="2461" spans="1:7" x14ac:dyDescent="0.25">
      <c r="A2461">
        <v>2531</v>
      </c>
      <c r="B2461" t="s">
        <v>2393</v>
      </c>
      <c r="C2461" t="s">
        <v>2390</v>
      </c>
      <c r="D2461">
        <v>69</v>
      </c>
      <c r="E2461">
        <v>398.5</v>
      </c>
      <c r="F2461">
        <f t="shared" si="38"/>
        <v>15</v>
      </c>
      <c r="G2461" t="str">
        <f>STANDINGS_W[[#This Row],[League]]&amp;STANDINGS_W[[#This Row],[Team]]</f>
        <v>$150 Draft Champions Mar 06 1:00 pm Lg.3840Wooooooooo</v>
      </c>
    </row>
    <row r="2462" spans="1:7" x14ac:dyDescent="0.25">
      <c r="A2462">
        <v>176</v>
      </c>
      <c r="B2462" t="s">
        <v>2405</v>
      </c>
      <c r="C2462" t="s">
        <v>2401</v>
      </c>
      <c r="D2462">
        <v>105</v>
      </c>
      <c r="E2462">
        <v>2728.5</v>
      </c>
      <c r="F2462">
        <f t="shared" si="38"/>
        <v>1</v>
      </c>
      <c r="G2462" t="str">
        <f>STANDINGS_W[[#This Row],[League]]&amp;STANDINGS_W[[#This Row],[Team]]</f>
        <v>$150 Draft Champions Mar 07 1:00 pm Lg.3847EnthusiasmUnknown2Mankind</v>
      </c>
    </row>
    <row r="2463" spans="1:7" x14ac:dyDescent="0.25">
      <c r="A2463">
        <v>630</v>
      </c>
      <c r="B2463" t="s">
        <v>650</v>
      </c>
      <c r="C2463" t="s">
        <v>2401</v>
      </c>
      <c r="D2463">
        <v>95</v>
      </c>
      <c r="E2463">
        <v>2298</v>
      </c>
      <c r="F2463">
        <f t="shared" si="38"/>
        <v>2</v>
      </c>
      <c r="G2463" t="str">
        <f>STANDINGS_W[[#This Row],[League]]&amp;STANDINGS_W[[#This Row],[Team]]</f>
        <v>$150 Draft Champions Mar 07 1:00 pm Lg.3847Team Stein</v>
      </c>
    </row>
    <row r="2464" spans="1:7" x14ac:dyDescent="0.25">
      <c r="A2464">
        <v>680</v>
      </c>
      <c r="B2464" t="s">
        <v>221</v>
      </c>
      <c r="C2464" t="s">
        <v>2401</v>
      </c>
      <c r="D2464">
        <v>94</v>
      </c>
      <c r="E2464">
        <v>2239.5</v>
      </c>
      <c r="F2464">
        <f t="shared" si="38"/>
        <v>3</v>
      </c>
      <c r="G2464" t="str">
        <f>STANDINGS_W[[#This Row],[League]]&amp;STANDINGS_W[[#This Row],[Team]]</f>
        <v>$150 Draft Champions Mar 07 1:00 pm Lg.3847Shake N Bake</v>
      </c>
    </row>
    <row r="2465" spans="1:7" x14ac:dyDescent="0.25">
      <c r="A2465">
        <v>775</v>
      </c>
      <c r="B2465" t="s">
        <v>2400</v>
      </c>
      <c r="C2465" t="s">
        <v>2401</v>
      </c>
      <c r="D2465">
        <v>93</v>
      </c>
      <c r="E2465">
        <v>2164.5</v>
      </c>
      <c r="F2465">
        <f t="shared" si="38"/>
        <v>4</v>
      </c>
      <c r="G2465" t="str">
        <f>STANDINGS_W[[#This Row],[League]]&amp;STANDINGS_W[[#This Row],[Team]]</f>
        <v>$150 Draft Champions Mar 07 1:00 pm Lg.3847Team Turner</v>
      </c>
    </row>
    <row r="2466" spans="1:7" x14ac:dyDescent="0.25">
      <c r="A2466">
        <v>918</v>
      </c>
      <c r="B2466" t="s">
        <v>496</v>
      </c>
      <c r="C2466" t="s">
        <v>2401</v>
      </c>
      <c r="D2466">
        <v>91</v>
      </c>
      <c r="E2466">
        <v>2007.5</v>
      </c>
      <c r="F2466">
        <f t="shared" si="38"/>
        <v>5</v>
      </c>
      <c r="G2466" t="str">
        <f>STANDINGS_W[[#This Row],[League]]&amp;STANDINGS_W[[#This Row],[Team]]</f>
        <v>$150 Draft Champions Mar 07 1:00 pm Lg.3847Team Palmer</v>
      </c>
    </row>
    <row r="2467" spans="1:7" x14ac:dyDescent="0.25">
      <c r="A2467">
        <v>1092</v>
      </c>
      <c r="B2467" t="s">
        <v>2403</v>
      </c>
      <c r="C2467" t="s">
        <v>2401</v>
      </c>
      <c r="D2467">
        <v>89</v>
      </c>
      <c r="E2467">
        <v>1852.5</v>
      </c>
      <c r="F2467">
        <f t="shared" si="38"/>
        <v>6</v>
      </c>
      <c r="G2467" t="str">
        <f>STANDINGS_W[[#This Row],[League]]&amp;STANDINGS_W[[#This Row],[Team]]</f>
        <v>$150 Draft Champions Mar 07 1:00 pm Lg.3847tulogit2quit</v>
      </c>
    </row>
    <row r="2468" spans="1:7" x14ac:dyDescent="0.25">
      <c r="A2468">
        <v>1170</v>
      </c>
      <c r="B2468" t="s">
        <v>2408</v>
      </c>
      <c r="C2468" t="s">
        <v>2401</v>
      </c>
      <c r="D2468">
        <v>88</v>
      </c>
      <c r="E2468">
        <v>1779.5</v>
      </c>
      <c r="F2468">
        <f t="shared" si="38"/>
        <v>7</v>
      </c>
      <c r="G2468" t="str">
        <f>STANDINGS_W[[#This Row],[League]]&amp;STANDINGS_W[[#This Row],[Team]]</f>
        <v>$150 Draft Champions Mar 07 1:00 pm Lg.3847smackers X</v>
      </c>
    </row>
    <row r="2469" spans="1:7" x14ac:dyDescent="0.25">
      <c r="A2469">
        <v>1259</v>
      </c>
      <c r="B2469" t="s">
        <v>2402</v>
      </c>
      <c r="C2469" t="s">
        <v>2401</v>
      </c>
      <c r="D2469">
        <v>86</v>
      </c>
      <c r="E2469">
        <v>1608</v>
      </c>
      <c r="F2469">
        <f t="shared" si="38"/>
        <v>8</v>
      </c>
      <c r="G2469" t="str">
        <f>STANDINGS_W[[#This Row],[League]]&amp;STANDINGS_W[[#This Row],[Team]]</f>
        <v>$150 Draft Champions Mar 07 1:00 pm Lg.3847Chicks dig the long ball</v>
      </c>
    </row>
    <row r="2470" spans="1:7" x14ac:dyDescent="0.25">
      <c r="A2470">
        <v>1270</v>
      </c>
      <c r="B2470" t="s">
        <v>2404</v>
      </c>
      <c r="C2470" t="s">
        <v>2401</v>
      </c>
      <c r="D2470">
        <v>86</v>
      </c>
      <c r="E2470">
        <v>1608</v>
      </c>
      <c r="F2470">
        <f t="shared" si="38"/>
        <v>9</v>
      </c>
      <c r="G2470" t="str">
        <f>STANDINGS_W[[#This Row],[League]]&amp;STANDINGS_W[[#This Row],[Team]]</f>
        <v>$150 Draft Champions Mar 07 1:00 pm Lg.3847Elmore James</v>
      </c>
    </row>
    <row r="2471" spans="1:7" x14ac:dyDescent="0.25">
      <c r="A2471">
        <v>1336</v>
      </c>
      <c r="B2471" t="s">
        <v>726</v>
      </c>
      <c r="C2471" t="s">
        <v>2401</v>
      </c>
      <c r="D2471">
        <v>86</v>
      </c>
      <c r="E2471">
        <v>1608</v>
      </c>
      <c r="F2471">
        <f t="shared" si="38"/>
        <v>10</v>
      </c>
      <c r="G2471" t="str">
        <f>STANDINGS_W[[#This Row],[League]]&amp;STANDINGS_W[[#This Row],[Team]]</f>
        <v>$150 Draft Champions Mar 07 1:00 pm Lg.3847Team Warner</v>
      </c>
    </row>
    <row r="2472" spans="1:7" x14ac:dyDescent="0.25">
      <c r="A2472">
        <v>1718</v>
      </c>
      <c r="B2472" t="s">
        <v>2406</v>
      </c>
      <c r="C2472" t="s">
        <v>2401</v>
      </c>
      <c r="D2472">
        <v>82</v>
      </c>
      <c r="E2472">
        <v>1233</v>
      </c>
      <c r="F2472">
        <f t="shared" si="38"/>
        <v>11</v>
      </c>
      <c r="G2472" t="str">
        <f>STANDINGS_W[[#This Row],[League]]&amp;STANDINGS_W[[#This Row],[Team]]</f>
        <v>$150 Draft Champions Mar 07 1:00 pm Lg.3847Wasted talent</v>
      </c>
    </row>
    <row r="2473" spans="1:7" x14ac:dyDescent="0.25">
      <c r="A2473">
        <v>1769</v>
      </c>
      <c r="B2473" t="s">
        <v>2410</v>
      </c>
      <c r="C2473" t="s">
        <v>2401</v>
      </c>
      <c r="D2473">
        <v>81</v>
      </c>
      <c r="E2473">
        <v>1147.5</v>
      </c>
      <c r="F2473">
        <f t="shared" si="38"/>
        <v>12</v>
      </c>
      <c r="G2473" t="str">
        <f>STANDINGS_W[[#This Row],[League]]&amp;STANDINGS_W[[#This Row],[Team]]</f>
        <v>$150 Draft Champions Mar 07 1:00 pm Lg.3847Pyrolitic Decomposition 15</v>
      </c>
    </row>
    <row r="2474" spans="1:7" x14ac:dyDescent="0.25">
      <c r="A2474">
        <v>2015</v>
      </c>
      <c r="B2474" t="s">
        <v>444</v>
      </c>
      <c r="C2474" t="s">
        <v>2401</v>
      </c>
      <c r="D2474">
        <v>78</v>
      </c>
      <c r="E2474">
        <v>907.5</v>
      </c>
      <c r="F2474">
        <f t="shared" si="38"/>
        <v>13</v>
      </c>
      <c r="G2474" t="str">
        <f>STANDINGS_W[[#This Row],[League]]&amp;STANDINGS_W[[#This Row],[Team]]</f>
        <v>$150 Draft Champions Mar 07 1:00 pm Lg.3847Team Bonham</v>
      </c>
    </row>
    <row r="2475" spans="1:7" x14ac:dyDescent="0.25">
      <c r="A2475">
        <v>2355</v>
      </c>
      <c r="B2475" t="s">
        <v>2409</v>
      </c>
      <c r="C2475" t="s">
        <v>2401</v>
      </c>
      <c r="D2475">
        <v>73</v>
      </c>
      <c r="E2475">
        <v>576</v>
      </c>
      <c r="F2475">
        <f t="shared" si="38"/>
        <v>14</v>
      </c>
      <c r="G2475" t="str">
        <f>STANDINGS_W[[#This Row],[League]]&amp;STANDINGS_W[[#This Row],[Team]]</f>
        <v>$150 Draft Champions Mar 07 1:00 pm Lg.3847Z Rays</v>
      </c>
    </row>
    <row r="2476" spans="1:7" x14ac:dyDescent="0.25">
      <c r="A2476">
        <v>2451</v>
      </c>
      <c r="B2476" t="s">
        <v>2407</v>
      </c>
      <c r="C2476" t="s">
        <v>2401</v>
      </c>
      <c r="D2476">
        <v>71</v>
      </c>
      <c r="E2476">
        <v>483</v>
      </c>
      <c r="F2476">
        <f t="shared" si="38"/>
        <v>15</v>
      </c>
      <c r="G2476" t="str">
        <f>STANDINGS_W[[#This Row],[League]]&amp;STANDINGS_W[[#This Row],[Team]]</f>
        <v>$150 Draft Champions Mar 07 1:00 pm Lg.3847fat puigs</v>
      </c>
    </row>
    <row r="2477" spans="1:7" x14ac:dyDescent="0.25">
      <c r="A2477">
        <v>57</v>
      </c>
      <c r="B2477" t="s">
        <v>1404</v>
      </c>
      <c r="C2477" t="s">
        <v>2412</v>
      </c>
      <c r="D2477">
        <v>113</v>
      </c>
      <c r="E2477">
        <v>2856.5</v>
      </c>
      <c r="F2477">
        <f t="shared" si="38"/>
        <v>1</v>
      </c>
      <c r="G2477" t="str">
        <f>STANDINGS_W[[#This Row],[League]]&amp;STANDINGS_W[[#This Row],[Team]]</f>
        <v>$150 Draft Champions Mar 07 1:00 pm Lg.3852Team passalacqua</v>
      </c>
    </row>
    <row r="2478" spans="1:7" x14ac:dyDescent="0.25">
      <c r="A2478">
        <v>417</v>
      </c>
      <c r="B2478" t="s">
        <v>2418</v>
      </c>
      <c r="C2478" t="s">
        <v>2412</v>
      </c>
      <c r="D2478">
        <v>99</v>
      </c>
      <c r="E2478">
        <v>2518.5</v>
      </c>
      <c r="F2478">
        <f t="shared" si="38"/>
        <v>2</v>
      </c>
      <c r="G2478" t="str">
        <f>STANDINGS_W[[#This Row],[League]]&amp;STANDINGS_W[[#This Row],[Team]]</f>
        <v>$150 Draft Champions Mar 07 1:00 pm Lg.3852shuck me sideways2</v>
      </c>
    </row>
    <row r="2479" spans="1:7" x14ac:dyDescent="0.25">
      <c r="A2479">
        <v>441</v>
      </c>
      <c r="B2479" t="s">
        <v>2422</v>
      </c>
      <c r="C2479" t="s">
        <v>2412</v>
      </c>
      <c r="D2479">
        <v>98</v>
      </c>
      <c r="E2479">
        <v>2467</v>
      </c>
      <c r="F2479">
        <f t="shared" si="38"/>
        <v>3</v>
      </c>
      <c r="G2479" t="str">
        <f>STANDINGS_W[[#This Row],[League]]&amp;STANDINGS_W[[#This Row],[Team]]</f>
        <v>$150 Draft Champions Mar 07 1:00 pm Lg.3852Leonard Graves Phillips</v>
      </c>
    </row>
    <row r="2480" spans="1:7" x14ac:dyDescent="0.25">
      <c r="A2480">
        <v>463</v>
      </c>
      <c r="B2480" t="s">
        <v>2421</v>
      </c>
      <c r="C2480" t="s">
        <v>2412</v>
      </c>
      <c r="D2480">
        <v>98</v>
      </c>
      <c r="E2480">
        <v>2467</v>
      </c>
      <c r="F2480">
        <f t="shared" si="38"/>
        <v>4</v>
      </c>
      <c r="G2480" t="str">
        <f>STANDINGS_W[[#This Row],[League]]&amp;STANDINGS_W[[#This Row],[Team]]</f>
        <v>$150 Draft Champions Mar 07 1:00 pm Lg.3852Team Yads</v>
      </c>
    </row>
    <row r="2481" spans="1:7" x14ac:dyDescent="0.25">
      <c r="A2481">
        <v>1118</v>
      </c>
      <c r="B2481" t="s">
        <v>2414</v>
      </c>
      <c r="C2481" t="s">
        <v>2412</v>
      </c>
      <c r="D2481">
        <v>88</v>
      </c>
      <c r="E2481">
        <v>1779.5</v>
      </c>
      <c r="F2481">
        <f t="shared" si="38"/>
        <v>5</v>
      </c>
      <c r="G2481" t="str">
        <f>STANDINGS_W[[#This Row],[League]]&amp;STANDINGS_W[[#This Row],[Team]]</f>
        <v>$150 Draft Champions Mar 07 1:00 pm Lg.3852Hotel DL</v>
      </c>
    </row>
    <row r="2482" spans="1:7" x14ac:dyDescent="0.25">
      <c r="A2482">
        <v>1162</v>
      </c>
      <c r="B2482" t="s">
        <v>35</v>
      </c>
      <c r="C2482" t="s">
        <v>2412</v>
      </c>
      <c r="D2482">
        <v>88</v>
      </c>
      <c r="E2482">
        <v>1779.5</v>
      </c>
      <c r="F2482">
        <f t="shared" si="38"/>
        <v>6</v>
      </c>
      <c r="G2482" t="str">
        <f>STANDINGS_W[[#This Row],[League]]&amp;STANDINGS_W[[#This Row],[Team]]</f>
        <v>$150 Draft Champions Mar 07 1:00 pm Lg.3852Team wendler</v>
      </c>
    </row>
    <row r="2483" spans="1:7" x14ac:dyDescent="0.25">
      <c r="A2483">
        <v>1443</v>
      </c>
      <c r="B2483" t="s">
        <v>2415</v>
      </c>
      <c r="C2483" t="s">
        <v>2412</v>
      </c>
      <c r="D2483">
        <v>85</v>
      </c>
      <c r="E2483">
        <v>1503.5</v>
      </c>
      <c r="F2483">
        <f t="shared" si="38"/>
        <v>7</v>
      </c>
      <c r="G2483" t="str">
        <f>STANDINGS_W[[#This Row],[League]]&amp;STANDINGS_W[[#This Row],[Team]]</f>
        <v>$150 Draft Champions Mar 07 1:00 pm Lg.3852ThePitchClock</v>
      </c>
    </row>
    <row r="2484" spans="1:7" x14ac:dyDescent="0.25">
      <c r="A2484">
        <v>1495</v>
      </c>
      <c r="B2484" t="s">
        <v>2417</v>
      </c>
      <c r="C2484" t="s">
        <v>2412</v>
      </c>
      <c r="D2484">
        <v>84</v>
      </c>
      <c r="E2484">
        <v>1408.5</v>
      </c>
      <c r="F2484">
        <f t="shared" si="38"/>
        <v>8</v>
      </c>
      <c r="G2484" t="str">
        <f>STANDINGS_W[[#This Row],[League]]&amp;STANDINGS_W[[#This Row],[Team]]</f>
        <v>$150 Draft Champions Mar 07 1:00 pm Lg.3852NTX Storm2</v>
      </c>
    </row>
    <row r="2485" spans="1:7" x14ac:dyDescent="0.25">
      <c r="A2485">
        <v>1568</v>
      </c>
      <c r="B2485" t="s">
        <v>2411</v>
      </c>
      <c r="C2485" t="s">
        <v>2412</v>
      </c>
      <c r="D2485">
        <v>83</v>
      </c>
      <c r="E2485">
        <v>1322</v>
      </c>
      <c r="F2485">
        <f t="shared" si="38"/>
        <v>9</v>
      </c>
      <c r="G2485" t="str">
        <f>STANDINGS_W[[#This Row],[League]]&amp;STANDINGS_W[[#This Row],[Team]]</f>
        <v>$150 Draft Champions Mar 07 1:00 pm Lg.3852Freaks &amp; Geeks</v>
      </c>
    </row>
    <row r="2486" spans="1:7" x14ac:dyDescent="0.25">
      <c r="A2486">
        <v>1573</v>
      </c>
      <c r="B2486" t="s">
        <v>18</v>
      </c>
      <c r="C2486" t="s">
        <v>2412</v>
      </c>
      <c r="D2486">
        <v>83</v>
      </c>
      <c r="E2486">
        <v>1322</v>
      </c>
      <c r="F2486">
        <f t="shared" si="38"/>
        <v>10</v>
      </c>
      <c r="G2486" t="str">
        <f>STANDINGS_W[[#This Row],[League]]&amp;STANDINGS_W[[#This Row],[Team]]</f>
        <v>$150 Draft Champions Mar 07 1:00 pm Lg.3852Home Run Derbies</v>
      </c>
    </row>
    <row r="2487" spans="1:7" x14ac:dyDescent="0.25">
      <c r="A2487">
        <v>2200</v>
      </c>
      <c r="B2487" t="s">
        <v>2419</v>
      </c>
      <c r="C2487" t="s">
        <v>2412</v>
      </c>
      <c r="D2487">
        <v>75</v>
      </c>
      <c r="E2487">
        <v>679</v>
      </c>
      <c r="F2487">
        <f t="shared" si="38"/>
        <v>11</v>
      </c>
      <c r="G2487" t="str">
        <f>STANDINGS_W[[#This Row],[League]]&amp;STANDINGS_W[[#This Row],[Team]]</f>
        <v>$150 Draft Champions Mar 07 1:00 pm Lg.385230th St BountyHunters</v>
      </c>
    </row>
    <row r="2488" spans="1:7" x14ac:dyDescent="0.25">
      <c r="A2488">
        <v>2222</v>
      </c>
      <c r="B2488" t="s">
        <v>2423</v>
      </c>
      <c r="C2488" t="s">
        <v>2412</v>
      </c>
      <c r="D2488">
        <v>75</v>
      </c>
      <c r="E2488">
        <v>679</v>
      </c>
      <c r="F2488">
        <f t="shared" si="38"/>
        <v>12</v>
      </c>
      <c r="G2488" t="str">
        <f>STANDINGS_W[[#This Row],[League]]&amp;STANDINGS_W[[#This Row],[Team]]</f>
        <v>$150 Draft Champions Mar 07 1:00 pm Lg.3852Jake's Patrol</v>
      </c>
    </row>
    <row r="2489" spans="1:7" x14ac:dyDescent="0.25">
      <c r="A2489">
        <v>2266</v>
      </c>
      <c r="B2489" t="s">
        <v>2420</v>
      </c>
      <c r="C2489" t="s">
        <v>2412</v>
      </c>
      <c r="D2489">
        <v>74</v>
      </c>
      <c r="E2489">
        <v>621</v>
      </c>
      <c r="F2489">
        <f t="shared" si="38"/>
        <v>13</v>
      </c>
      <c r="G2489" t="str">
        <f>STANDINGS_W[[#This Row],[League]]&amp;STANDINGS_W[[#This Row],[Team]]</f>
        <v>$150 Draft Champions Mar 07 1:00 pm Lg.38522ND TO NONE</v>
      </c>
    </row>
    <row r="2490" spans="1:7" x14ac:dyDescent="0.25">
      <c r="A2490">
        <v>2525</v>
      </c>
      <c r="B2490" t="s">
        <v>2413</v>
      </c>
      <c r="C2490" t="s">
        <v>2412</v>
      </c>
      <c r="D2490">
        <v>69</v>
      </c>
      <c r="E2490">
        <v>398.5</v>
      </c>
      <c r="F2490">
        <f t="shared" si="38"/>
        <v>14</v>
      </c>
      <c r="G2490" t="str">
        <f>STANDINGS_W[[#This Row],[League]]&amp;STANDINGS_W[[#This Row],[Team]]</f>
        <v>$150 Draft Champions Mar 07 1:00 pm Lg.3852Team Stampfl</v>
      </c>
    </row>
    <row r="2491" spans="1:7" x14ac:dyDescent="0.25">
      <c r="A2491">
        <v>2652</v>
      </c>
      <c r="B2491" t="s">
        <v>2416</v>
      </c>
      <c r="C2491" t="s">
        <v>2412</v>
      </c>
      <c r="D2491">
        <v>65</v>
      </c>
      <c r="E2491">
        <v>251.5</v>
      </c>
      <c r="F2491">
        <f t="shared" si="38"/>
        <v>15</v>
      </c>
      <c r="G2491" t="str">
        <f>STANDINGS_W[[#This Row],[League]]&amp;STANDINGS_W[[#This Row],[Team]]</f>
        <v>$150 Draft Champions Mar 07 1:00 pm Lg.3852Dan's Danimals Two</v>
      </c>
    </row>
    <row r="2492" spans="1:7" x14ac:dyDescent="0.25">
      <c r="A2492">
        <v>45</v>
      </c>
      <c r="B2492" t="s">
        <v>2424</v>
      </c>
      <c r="C2492" t="s">
        <v>2425</v>
      </c>
      <c r="D2492">
        <v>114</v>
      </c>
      <c r="E2492">
        <v>2865.5</v>
      </c>
      <c r="F2492">
        <f t="shared" si="38"/>
        <v>1</v>
      </c>
      <c r="G2492" t="str">
        <f>STANDINGS_W[[#This Row],[League]]&amp;STANDINGS_W[[#This Row],[Team]]</f>
        <v>$150 Draft Champions Mar 08 1:00 pm Lg.3854Green Plan B</v>
      </c>
    </row>
    <row r="2493" spans="1:7" x14ac:dyDescent="0.25">
      <c r="A2493">
        <v>110</v>
      </c>
      <c r="B2493" t="s">
        <v>126</v>
      </c>
      <c r="C2493" t="s">
        <v>2425</v>
      </c>
      <c r="D2493">
        <v>108</v>
      </c>
      <c r="E2493">
        <v>2795</v>
      </c>
      <c r="F2493">
        <f t="shared" si="38"/>
        <v>2</v>
      </c>
      <c r="G2493" t="str">
        <f>STANDINGS_W[[#This Row],[League]]&amp;STANDINGS_W[[#This Row],[Team]]</f>
        <v>$150 Draft Champions Mar 08 1:00 pm Lg.3854Big D No E</v>
      </c>
    </row>
    <row r="2494" spans="1:7" x14ac:dyDescent="0.25">
      <c r="A2494">
        <v>436</v>
      </c>
      <c r="B2494" t="s">
        <v>2429</v>
      </c>
      <c r="C2494" t="s">
        <v>2425</v>
      </c>
      <c r="D2494">
        <v>98</v>
      </c>
      <c r="E2494">
        <v>2467</v>
      </c>
      <c r="F2494">
        <f t="shared" si="38"/>
        <v>3</v>
      </c>
      <c r="G2494" t="str">
        <f>STANDINGS_W[[#This Row],[League]]&amp;STANDINGS_W[[#This Row],[Team]]</f>
        <v>$150 Draft Champions Mar 08 1:00 pm Lg.3854Go Jays Go</v>
      </c>
    </row>
    <row r="2495" spans="1:7" x14ac:dyDescent="0.25">
      <c r="A2495">
        <v>531</v>
      </c>
      <c r="B2495" t="s">
        <v>2433</v>
      </c>
      <c r="C2495" t="s">
        <v>2425</v>
      </c>
      <c r="D2495">
        <v>96</v>
      </c>
      <c r="E2495">
        <v>2358</v>
      </c>
      <c r="F2495">
        <f t="shared" si="38"/>
        <v>4</v>
      </c>
      <c r="G2495" t="str">
        <f>STANDINGS_W[[#This Row],[League]]&amp;STANDINGS_W[[#This Row],[Team]]</f>
        <v>$150 Draft Champions Mar 08 1:00 pm Lg.3854Creeping Death</v>
      </c>
    </row>
    <row r="2496" spans="1:7" x14ac:dyDescent="0.25">
      <c r="A2496">
        <v>784</v>
      </c>
      <c r="B2496" t="s">
        <v>2428</v>
      </c>
      <c r="C2496" t="s">
        <v>2425</v>
      </c>
      <c r="D2496">
        <v>93</v>
      </c>
      <c r="E2496">
        <v>2164.5</v>
      </c>
      <c r="F2496">
        <f t="shared" si="38"/>
        <v>5</v>
      </c>
      <c r="G2496" t="str">
        <f>STANDINGS_W[[#This Row],[League]]&amp;STANDINGS_W[[#This Row],[Team]]</f>
        <v>$150 Draft Champions Mar 08 1:00 pm Lg.3854The Wrath of Braun</v>
      </c>
    </row>
    <row r="2497" spans="1:7" x14ac:dyDescent="0.25">
      <c r="A2497">
        <v>866</v>
      </c>
      <c r="B2497" t="s">
        <v>2426</v>
      </c>
      <c r="C2497" t="s">
        <v>2425</v>
      </c>
      <c r="D2497">
        <v>92</v>
      </c>
      <c r="E2497">
        <v>2083</v>
      </c>
      <c r="F2497">
        <f t="shared" si="38"/>
        <v>6</v>
      </c>
      <c r="G2497" t="str">
        <f>STANDINGS_W[[#This Row],[League]]&amp;STANDINGS_W[[#This Row],[Team]]</f>
        <v>$150 Draft Champions Mar 08 1:00 pm Lg.3854Your Face is Familia</v>
      </c>
    </row>
    <row r="2498" spans="1:7" x14ac:dyDescent="0.25">
      <c r="A2498">
        <v>1193</v>
      </c>
      <c r="B2498" t="s">
        <v>2432</v>
      </c>
      <c r="C2498" t="s">
        <v>2425</v>
      </c>
      <c r="D2498">
        <v>87</v>
      </c>
      <c r="E2498">
        <v>1700.5</v>
      </c>
      <c r="F2498">
        <f t="shared" si="38"/>
        <v>7</v>
      </c>
      <c r="G2498" t="str">
        <f>STANDINGS_W[[#This Row],[League]]&amp;STANDINGS_W[[#This Row],[Team]]</f>
        <v>$150 Draft Champions Mar 08 1:00 pm Lg.3854Lee House Lagers</v>
      </c>
    </row>
    <row r="2499" spans="1:7" x14ac:dyDescent="0.25">
      <c r="A2499">
        <v>1255</v>
      </c>
      <c r="B2499" t="s">
        <v>2437</v>
      </c>
      <c r="C2499" t="s">
        <v>2425</v>
      </c>
      <c r="D2499">
        <v>86</v>
      </c>
      <c r="E2499">
        <v>1608</v>
      </c>
      <c r="F2499">
        <f t="shared" ref="F2499:F2562" si="39">IF(C2499=C2498,F2498+1,1)</f>
        <v>8</v>
      </c>
      <c r="G2499" t="str">
        <f>STANDINGS_W[[#This Row],[League]]&amp;STANDINGS_W[[#This Row],[Team]]</f>
        <v>$150 Draft Champions Mar 08 1:00 pm Lg.3854Barber poles</v>
      </c>
    </row>
    <row r="2500" spans="1:7" x14ac:dyDescent="0.25">
      <c r="A2500">
        <v>1298</v>
      </c>
      <c r="B2500" t="s">
        <v>2435</v>
      </c>
      <c r="C2500" t="s">
        <v>2425</v>
      </c>
      <c r="D2500">
        <v>86</v>
      </c>
      <c r="E2500">
        <v>1608</v>
      </c>
      <c r="F2500">
        <f t="shared" si="39"/>
        <v>9</v>
      </c>
      <c r="G2500" t="str">
        <f>STANDINGS_W[[#This Row],[League]]&amp;STANDINGS_W[[#This Row],[Team]]</f>
        <v>$150 Draft Champions Mar 08 1:00 pm Lg.3854Noodler Fun Monkey4</v>
      </c>
    </row>
    <row r="2501" spans="1:7" x14ac:dyDescent="0.25">
      <c r="A2501">
        <v>1368</v>
      </c>
      <c r="B2501" t="s">
        <v>2436</v>
      </c>
      <c r="C2501" t="s">
        <v>2425</v>
      </c>
      <c r="D2501">
        <v>85</v>
      </c>
      <c r="E2501">
        <v>1503.5</v>
      </c>
      <c r="F2501">
        <f t="shared" si="39"/>
        <v>10</v>
      </c>
      <c r="G2501" t="str">
        <f>STANDINGS_W[[#This Row],[League]]&amp;STANDINGS_W[[#This Row],[Team]]</f>
        <v>$150 Draft Champions Mar 08 1:00 pm Lg.3854Charger Bar 8</v>
      </c>
    </row>
    <row r="2502" spans="1:7" x14ac:dyDescent="0.25">
      <c r="A2502">
        <v>1757</v>
      </c>
      <c r="B2502" t="s">
        <v>2434</v>
      </c>
      <c r="C2502" t="s">
        <v>2425</v>
      </c>
      <c r="D2502">
        <v>81</v>
      </c>
      <c r="E2502">
        <v>1147.5</v>
      </c>
      <c r="F2502">
        <f t="shared" si="39"/>
        <v>11</v>
      </c>
      <c r="G2502" t="str">
        <f>STANDINGS_W[[#This Row],[League]]&amp;STANDINGS_W[[#This Row],[Team]]</f>
        <v>$150 Draft Champions Mar 08 1:00 pm Lg.3854MMMBop</v>
      </c>
    </row>
    <row r="2503" spans="1:7" x14ac:dyDescent="0.25">
      <c r="A2503">
        <v>1927</v>
      </c>
      <c r="B2503" t="s">
        <v>2431</v>
      </c>
      <c r="C2503" t="s">
        <v>2425</v>
      </c>
      <c r="D2503">
        <v>79</v>
      </c>
      <c r="E2503">
        <v>980.5</v>
      </c>
      <c r="F2503">
        <f t="shared" si="39"/>
        <v>12</v>
      </c>
      <c r="G2503" t="str">
        <f>STANDINGS_W[[#This Row],[League]]&amp;STANDINGS_W[[#This Row],[Team]]</f>
        <v>$150 Draft Champions Mar 08 1:00 pm Lg.3854Plunder The Lox</v>
      </c>
    </row>
    <row r="2504" spans="1:7" x14ac:dyDescent="0.25">
      <c r="A2504">
        <v>2536</v>
      </c>
      <c r="B2504" t="s">
        <v>97</v>
      </c>
      <c r="C2504" t="s">
        <v>2425</v>
      </c>
      <c r="D2504">
        <v>68</v>
      </c>
      <c r="E2504">
        <v>358.5</v>
      </c>
      <c r="F2504">
        <f t="shared" si="39"/>
        <v>13</v>
      </c>
      <c r="G2504" t="str">
        <f>STANDINGS_W[[#This Row],[League]]&amp;STANDINGS_W[[#This Row],[Team]]</f>
        <v>$150 Draft Champions Mar 08 1:00 pm Lg.3854Catch This</v>
      </c>
    </row>
    <row r="2505" spans="1:7" x14ac:dyDescent="0.25">
      <c r="A2505">
        <v>2659</v>
      </c>
      <c r="B2505" t="s">
        <v>2427</v>
      </c>
      <c r="C2505" t="s">
        <v>2425</v>
      </c>
      <c r="D2505">
        <v>65</v>
      </c>
      <c r="E2505">
        <v>251.5</v>
      </c>
      <c r="F2505">
        <f t="shared" si="39"/>
        <v>14</v>
      </c>
      <c r="G2505" t="str">
        <f>STANDINGS_W[[#This Row],[League]]&amp;STANDINGS_W[[#This Row],[Team]]</f>
        <v>$150 Draft Champions Mar 08 1:00 pm Lg.3854Skinny Joe Blanton</v>
      </c>
    </row>
    <row r="2506" spans="1:7" x14ac:dyDescent="0.25">
      <c r="A2506">
        <v>2866</v>
      </c>
      <c r="B2506" t="s">
        <v>2430</v>
      </c>
      <c r="C2506" t="s">
        <v>2425</v>
      </c>
      <c r="D2506">
        <v>54</v>
      </c>
      <c r="E2506">
        <v>43.5</v>
      </c>
      <c r="F2506">
        <f t="shared" si="39"/>
        <v>15</v>
      </c>
      <c r="G2506" t="str">
        <f>STANDINGS_W[[#This Row],[League]]&amp;STANDINGS_W[[#This Row],[Team]]</f>
        <v>$150 Draft Champions Mar 08 1:00 pm Lg.3854Los Pollos Hermanos de Vanguard</v>
      </c>
    </row>
    <row r="2507" spans="1:7" x14ac:dyDescent="0.25">
      <c r="A2507">
        <v>3</v>
      </c>
      <c r="B2507" t="s">
        <v>2445</v>
      </c>
      <c r="C2507" t="s">
        <v>2439</v>
      </c>
      <c r="D2507">
        <v>127</v>
      </c>
      <c r="E2507">
        <v>2908.5</v>
      </c>
      <c r="F2507">
        <f t="shared" si="39"/>
        <v>1</v>
      </c>
      <c r="G2507" t="str">
        <f>STANDINGS_W[[#This Row],[League]]&amp;STANDINGS_W[[#This Row],[Team]]</f>
        <v>$150 Draft Champions Mar 08 1:00 pm Lg.3856The Flush</v>
      </c>
    </row>
    <row r="2508" spans="1:7" x14ac:dyDescent="0.25">
      <c r="A2508">
        <v>152</v>
      </c>
      <c r="B2508" t="s">
        <v>1110</v>
      </c>
      <c r="C2508" t="s">
        <v>2439</v>
      </c>
      <c r="D2508">
        <v>106</v>
      </c>
      <c r="E2508">
        <v>2752</v>
      </c>
      <c r="F2508">
        <f t="shared" si="39"/>
        <v>2</v>
      </c>
      <c r="G2508" t="str">
        <f>STANDINGS_W[[#This Row],[League]]&amp;STANDINGS_W[[#This Row],[Team]]</f>
        <v>$150 Draft Champions Mar 08 1:00 pm Lg.3856Five Tool Players</v>
      </c>
    </row>
    <row r="2509" spans="1:7" x14ac:dyDescent="0.25">
      <c r="A2509">
        <v>172</v>
      </c>
      <c r="B2509" t="s">
        <v>1550</v>
      </c>
      <c r="C2509" t="s">
        <v>2439</v>
      </c>
      <c r="D2509">
        <v>106</v>
      </c>
      <c r="E2509">
        <v>2752</v>
      </c>
      <c r="F2509">
        <f t="shared" si="39"/>
        <v>3</v>
      </c>
      <c r="G2509" t="str">
        <f>STANDINGS_W[[#This Row],[League]]&amp;STANDINGS_W[[#This Row],[Team]]</f>
        <v>$150 Draft Champions Mar 08 1:00 pm Lg.3856Wellington Blacks</v>
      </c>
    </row>
    <row r="2510" spans="1:7" x14ac:dyDescent="0.25">
      <c r="A2510">
        <v>851</v>
      </c>
      <c r="B2510" t="s">
        <v>205</v>
      </c>
      <c r="C2510" t="s">
        <v>2439</v>
      </c>
      <c r="D2510">
        <v>92</v>
      </c>
      <c r="E2510">
        <v>2083</v>
      </c>
      <c r="F2510">
        <f t="shared" si="39"/>
        <v>4</v>
      </c>
      <c r="G2510" t="str">
        <f>STANDINGS_W[[#This Row],[League]]&amp;STANDINGS_W[[#This Row],[Team]]</f>
        <v>$150 Draft Champions Mar 08 1:00 pm Lg.3856Team Sloan</v>
      </c>
    </row>
    <row r="2511" spans="1:7" x14ac:dyDescent="0.25">
      <c r="A2511">
        <v>863</v>
      </c>
      <c r="B2511" t="s">
        <v>296</v>
      </c>
      <c r="C2511" t="s">
        <v>2439</v>
      </c>
      <c r="D2511">
        <v>92</v>
      </c>
      <c r="E2511">
        <v>2083</v>
      </c>
      <c r="F2511">
        <f t="shared" si="39"/>
        <v>5</v>
      </c>
      <c r="G2511" t="str">
        <f>STANDINGS_W[[#This Row],[League]]&amp;STANDINGS_W[[#This Row],[Team]]</f>
        <v>$150 Draft Champions Mar 08 1:00 pm Lg.3856Vegas Bandit</v>
      </c>
    </row>
    <row r="2512" spans="1:7" x14ac:dyDescent="0.25">
      <c r="A2512">
        <v>936</v>
      </c>
      <c r="B2512" t="s">
        <v>497</v>
      </c>
      <c r="C2512" t="s">
        <v>2439</v>
      </c>
      <c r="D2512">
        <v>91</v>
      </c>
      <c r="E2512">
        <v>2007.5</v>
      </c>
      <c r="F2512">
        <f t="shared" si="39"/>
        <v>6</v>
      </c>
      <c r="G2512" t="str">
        <f>STANDINGS_W[[#This Row],[League]]&amp;STANDINGS_W[[#This Row],[Team]]</f>
        <v>$150 Draft Champions Mar 08 1:00 pm Lg.3856bafALLSTARS</v>
      </c>
    </row>
    <row r="2513" spans="1:7" x14ac:dyDescent="0.25">
      <c r="A2513">
        <v>955</v>
      </c>
      <c r="B2513" t="s">
        <v>2443</v>
      </c>
      <c r="C2513" t="s">
        <v>2439</v>
      </c>
      <c r="D2513">
        <v>90</v>
      </c>
      <c r="E2513">
        <v>1929</v>
      </c>
      <c r="F2513">
        <f t="shared" si="39"/>
        <v>7</v>
      </c>
      <c r="G2513" t="str">
        <f>STANDINGS_W[[#This Row],[League]]&amp;STANDINGS_W[[#This Row],[Team]]</f>
        <v>$150 Draft Champions Mar 08 1:00 pm Lg.3856Dem Bums</v>
      </c>
    </row>
    <row r="2514" spans="1:7" x14ac:dyDescent="0.25">
      <c r="A2514">
        <v>958</v>
      </c>
      <c r="B2514" t="s">
        <v>2441</v>
      </c>
      <c r="C2514" t="s">
        <v>2439</v>
      </c>
      <c r="D2514">
        <v>90</v>
      </c>
      <c r="E2514">
        <v>1929</v>
      </c>
      <c r="F2514">
        <f t="shared" si="39"/>
        <v>8</v>
      </c>
      <c r="G2514" t="str">
        <f>STANDINGS_W[[#This Row],[League]]&amp;STANDINGS_W[[#This Row],[Team]]</f>
        <v>$150 Draft Champions Mar 08 1:00 pm Lg.3856Girth 2016</v>
      </c>
    </row>
    <row r="2515" spans="1:7" x14ac:dyDescent="0.25">
      <c r="A2515">
        <v>1202</v>
      </c>
      <c r="B2515" t="s">
        <v>2440</v>
      </c>
      <c r="C2515" t="s">
        <v>2439</v>
      </c>
      <c r="D2515">
        <v>87</v>
      </c>
      <c r="E2515">
        <v>1700.5</v>
      </c>
      <c r="F2515">
        <f t="shared" si="39"/>
        <v>9</v>
      </c>
      <c r="G2515" t="str">
        <f>STANDINGS_W[[#This Row],[League]]&amp;STANDINGS_W[[#This Row],[Team]]</f>
        <v>$150 Draft Champions Mar 08 1:00 pm Lg.3856Muscles' Men</v>
      </c>
    </row>
    <row r="2516" spans="1:7" x14ac:dyDescent="0.25">
      <c r="A2516">
        <v>1744</v>
      </c>
      <c r="B2516" t="s">
        <v>2447</v>
      </c>
      <c r="C2516" t="s">
        <v>2439</v>
      </c>
      <c r="D2516">
        <v>81</v>
      </c>
      <c r="E2516">
        <v>1147.5</v>
      </c>
      <c r="F2516">
        <f t="shared" si="39"/>
        <v>10</v>
      </c>
      <c r="G2516" t="str">
        <f>STANDINGS_W[[#This Row],[League]]&amp;STANDINGS_W[[#This Row],[Team]]</f>
        <v>$150 Draft Champions Mar 08 1:00 pm Lg.3856Gary Scotts</v>
      </c>
    </row>
    <row r="2517" spans="1:7" x14ac:dyDescent="0.25">
      <c r="A2517">
        <v>1812</v>
      </c>
      <c r="B2517" t="s">
        <v>270</v>
      </c>
      <c r="C2517" t="s">
        <v>2439</v>
      </c>
      <c r="D2517">
        <v>80</v>
      </c>
      <c r="E2517">
        <v>1063.5</v>
      </c>
      <c r="F2517">
        <f t="shared" si="39"/>
        <v>11</v>
      </c>
      <c r="G2517" t="str">
        <f>STANDINGS_W[[#This Row],[League]]&amp;STANDINGS_W[[#This Row],[Team]]</f>
        <v>$150 Draft Champions Mar 08 1:00 pm Lg.3856Captain Crunch 6</v>
      </c>
    </row>
    <row r="2518" spans="1:7" x14ac:dyDescent="0.25">
      <c r="A2518">
        <v>2405</v>
      </c>
      <c r="B2518" t="s">
        <v>2442</v>
      </c>
      <c r="C2518" t="s">
        <v>2439</v>
      </c>
      <c r="D2518">
        <v>71</v>
      </c>
      <c r="E2518">
        <v>483</v>
      </c>
      <c r="F2518">
        <f t="shared" si="39"/>
        <v>12</v>
      </c>
      <c r="G2518" t="str">
        <f>STANDINGS_W[[#This Row],[League]]&amp;STANDINGS_W[[#This Row],[Team]]</f>
        <v>$150 Draft Champions Mar 08 1:00 pm Lg.385699 Luftballons</v>
      </c>
    </row>
    <row r="2519" spans="1:7" x14ac:dyDescent="0.25">
      <c r="A2519">
        <v>2429</v>
      </c>
      <c r="B2519" t="s">
        <v>2438</v>
      </c>
      <c r="C2519" t="s">
        <v>2439</v>
      </c>
      <c r="D2519">
        <v>71</v>
      </c>
      <c r="E2519">
        <v>483</v>
      </c>
      <c r="F2519">
        <f t="shared" si="39"/>
        <v>13</v>
      </c>
      <c r="G2519" t="str">
        <f>STANDINGS_W[[#This Row],[League]]&amp;STANDINGS_W[[#This Row],[Team]]</f>
        <v>$150 Draft Champions Mar 08 1:00 pm Lg.3856Scores Man</v>
      </c>
    </row>
    <row r="2520" spans="1:7" x14ac:dyDescent="0.25">
      <c r="A2520">
        <v>2745</v>
      </c>
      <c r="B2520" t="s">
        <v>2444</v>
      </c>
      <c r="C2520" t="s">
        <v>2439</v>
      </c>
      <c r="D2520">
        <v>62</v>
      </c>
      <c r="E2520">
        <v>166</v>
      </c>
      <c r="F2520">
        <f t="shared" si="39"/>
        <v>14</v>
      </c>
      <c r="G2520" t="str">
        <f>STANDINGS_W[[#This Row],[League]]&amp;STANDINGS_W[[#This Row],[Team]]</f>
        <v>$150 Draft Champions Mar 08 1:00 pm Lg.3856Reverse Cowgill 0308</v>
      </c>
    </row>
    <row r="2521" spans="1:7" x14ac:dyDescent="0.25">
      <c r="A2521">
        <v>2892</v>
      </c>
      <c r="B2521" t="s">
        <v>2446</v>
      </c>
      <c r="C2521" t="s">
        <v>2439</v>
      </c>
      <c r="D2521">
        <v>50</v>
      </c>
      <c r="E2521">
        <v>19</v>
      </c>
      <c r="F2521">
        <f t="shared" si="39"/>
        <v>15</v>
      </c>
      <c r="G2521" t="str">
        <f>STANDINGS_W[[#This Row],[League]]&amp;STANDINGS_W[[#This Row],[Team]]</f>
        <v>$150 Draft Champions Mar 08 1:00 pm Lg.3856Optimal Prime 8</v>
      </c>
    </row>
    <row r="2522" spans="1:7" x14ac:dyDescent="0.25">
      <c r="A2522">
        <v>164</v>
      </c>
      <c r="B2522" t="s">
        <v>2449</v>
      </c>
      <c r="C2522" t="s">
        <v>2448</v>
      </c>
      <c r="D2522">
        <v>106</v>
      </c>
      <c r="E2522">
        <v>2752</v>
      </c>
      <c r="F2522">
        <f t="shared" si="39"/>
        <v>1</v>
      </c>
      <c r="G2522" t="str">
        <f>STANDINGS_W[[#This Row],[League]]&amp;STANDINGS_W[[#This Row],[Team]]</f>
        <v>$150 Draft Champions Mar 08 1:00 pm Lg.3857Team Ahrens</v>
      </c>
    </row>
    <row r="2523" spans="1:7" x14ac:dyDescent="0.25">
      <c r="A2523">
        <v>566</v>
      </c>
      <c r="B2523" t="s">
        <v>2456</v>
      </c>
      <c r="C2523" t="s">
        <v>2448</v>
      </c>
      <c r="D2523">
        <v>96</v>
      </c>
      <c r="E2523">
        <v>2358</v>
      </c>
      <c r="F2523">
        <f t="shared" si="39"/>
        <v>2</v>
      </c>
      <c r="G2523" t="str">
        <f>STANDINGS_W[[#This Row],[League]]&amp;STANDINGS_W[[#This Row],[Team]]</f>
        <v>$150 Draft Champions Mar 08 1:00 pm Lg.3857Team Hopkins</v>
      </c>
    </row>
    <row r="2524" spans="1:7" x14ac:dyDescent="0.25">
      <c r="A2524">
        <v>651</v>
      </c>
      <c r="B2524" t="s">
        <v>443</v>
      </c>
      <c r="C2524" t="s">
        <v>2448</v>
      </c>
      <c r="D2524">
        <v>94</v>
      </c>
      <c r="E2524">
        <v>2239.5</v>
      </c>
      <c r="F2524">
        <f t="shared" si="39"/>
        <v>3</v>
      </c>
      <c r="G2524" t="str">
        <f>STANDINGS_W[[#This Row],[League]]&amp;STANDINGS_W[[#This Row],[Team]]</f>
        <v>$150 Draft Champions Mar 08 1:00 pm Lg.3857Comfortably Numb</v>
      </c>
    </row>
    <row r="2525" spans="1:7" x14ac:dyDescent="0.25">
      <c r="A2525">
        <v>776</v>
      </c>
      <c r="B2525" t="s">
        <v>2450</v>
      </c>
      <c r="C2525" t="s">
        <v>2448</v>
      </c>
      <c r="D2525">
        <v>93</v>
      </c>
      <c r="E2525">
        <v>2164.5</v>
      </c>
      <c r="F2525">
        <f t="shared" si="39"/>
        <v>4</v>
      </c>
      <c r="G2525" t="str">
        <f>STANDINGS_W[[#This Row],[League]]&amp;STANDINGS_W[[#This Row],[Team]]</f>
        <v>$150 Draft Champions Mar 08 1:00 pm Lg.3857Team Turner 2</v>
      </c>
    </row>
    <row r="2526" spans="1:7" x14ac:dyDescent="0.25">
      <c r="A2526">
        <v>819</v>
      </c>
      <c r="B2526" t="s">
        <v>2454</v>
      </c>
      <c r="C2526" t="s">
        <v>2448</v>
      </c>
      <c r="D2526">
        <v>92</v>
      </c>
      <c r="E2526">
        <v>2083</v>
      </c>
      <c r="F2526">
        <f t="shared" si="39"/>
        <v>5</v>
      </c>
      <c r="G2526" t="str">
        <f>STANDINGS_W[[#This Row],[League]]&amp;STANDINGS_W[[#This Row],[Team]]</f>
        <v>$150 Draft Champions Mar 08 1:00 pm Lg.3857NCC-1701-D</v>
      </c>
    </row>
    <row r="2527" spans="1:7" x14ac:dyDescent="0.25">
      <c r="A2527">
        <v>1049</v>
      </c>
      <c r="B2527" t="s">
        <v>2455</v>
      </c>
      <c r="C2527" t="s">
        <v>2448</v>
      </c>
      <c r="D2527">
        <v>89</v>
      </c>
      <c r="E2527">
        <v>1852.5</v>
      </c>
      <c r="F2527">
        <f t="shared" si="39"/>
        <v>6</v>
      </c>
      <c r="G2527" t="str">
        <f>STANDINGS_W[[#This Row],[League]]&amp;STANDINGS_W[[#This Row],[Team]]</f>
        <v>$150 Draft Champions Mar 08 1:00 pm Lg.3857Jabroni Ponies</v>
      </c>
    </row>
    <row r="2528" spans="1:7" x14ac:dyDescent="0.25">
      <c r="A2528">
        <v>1347</v>
      </c>
      <c r="B2528" t="s">
        <v>2458</v>
      </c>
      <c r="C2528" t="s">
        <v>2448</v>
      </c>
      <c r="D2528">
        <v>86</v>
      </c>
      <c r="E2528">
        <v>1608</v>
      </c>
      <c r="F2528">
        <f t="shared" si="39"/>
        <v>7</v>
      </c>
      <c r="G2528" t="str">
        <f>STANDINGS_W[[#This Row],[League]]&amp;STANDINGS_W[[#This Row],[Team]]</f>
        <v>$150 Draft Champions Mar 08 1:00 pm Lg.3857Tribe Pride</v>
      </c>
    </row>
    <row r="2529" spans="1:7" x14ac:dyDescent="0.25">
      <c r="A2529">
        <v>1630</v>
      </c>
      <c r="B2529" t="s">
        <v>2459</v>
      </c>
      <c r="C2529" t="s">
        <v>2448</v>
      </c>
      <c r="D2529">
        <v>83</v>
      </c>
      <c r="E2529">
        <v>1322</v>
      </c>
      <c r="F2529">
        <f t="shared" si="39"/>
        <v>8</v>
      </c>
      <c r="G2529" t="str">
        <f>STANDINGS_W[[#This Row],[League]]&amp;STANDINGS_W[[#This Row],[Team]]</f>
        <v>$150 Draft Champions Mar 08 1:00 pm Lg.3857ZZZZZZ</v>
      </c>
    </row>
    <row r="2530" spans="1:7" x14ac:dyDescent="0.25">
      <c r="A2530">
        <v>1767</v>
      </c>
      <c r="B2530" t="s">
        <v>19</v>
      </c>
      <c r="C2530" t="s">
        <v>2448</v>
      </c>
      <c r="D2530">
        <v>81</v>
      </c>
      <c r="E2530">
        <v>1147.5</v>
      </c>
      <c r="F2530">
        <f t="shared" si="39"/>
        <v>9</v>
      </c>
      <c r="G2530" t="str">
        <f>STANDINGS_W[[#This Row],[League]]&amp;STANDINGS_W[[#This Row],[Team]]</f>
        <v>$150 Draft Champions Mar 08 1:00 pm Lg.3857One Eyed Jack</v>
      </c>
    </row>
    <row r="2531" spans="1:7" x14ac:dyDescent="0.25">
      <c r="A2531">
        <v>1920</v>
      </c>
      <c r="B2531" t="s">
        <v>2457</v>
      </c>
      <c r="C2531" t="s">
        <v>2448</v>
      </c>
      <c r="D2531">
        <v>79</v>
      </c>
      <c r="E2531">
        <v>980.5</v>
      </c>
      <c r="F2531">
        <f t="shared" si="39"/>
        <v>10</v>
      </c>
      <c r="G2531" t="str">
        <f>STANDINGS_W[[#This Row],[League]]&amp;STANDINGS_W[[#This Row],[Team]]</f>
        <v>$150 Draft Champions Mar 08 1:00 pm Lg.3857Mack and Bella's Avengers</v>
      </c>
    </row>
    <row r="2532" spans="1:7" x14ac:dyDescent="0.25">
      <c r="A2532">
        <v>2019</v>
      </c>
      <c r="B2532" t="s">
        <v>182</v>
      </c>
      <c r="C2532" t="s">
        <v>2448</v>
      </c>
      <c r="D2532">
        <v>78</v>
      </c>
      <c r="E2532">
        <v>907.5</v>
      </c>
      <c r="F2532">
        <f t="shared" si="39"/>
        <v>11</v>
      </c>
      <c r="G2532" t="str">
        <f>STANDINGS_W[[#This Row],[League]]&amp;STANDINGS_W[[#This Row],[Team]]</f>
        <v>$150 Draft Champions Mar 08 1:00 pm Lg.3857Team Fergus</v>
      </c>
    </row>
    <row r="2533" spans="1:7" x14ac:dyDescent="0.25">
      <c r="A2533">
        <v>2020</v>
      </c>
      <c r="B2533" t="s">
        <v>2453</v>
      </c>
      <c r="C2533" t="s">
        <v>2448</v>
      </c>
      <c r="D2533">
        <v>78</v>
      </c>
      <c r="E2533">
        <v>907.5</v>
      </c>
      <c r="F2533">
        <f t="shared" si="39"/>
        <v>12</v>
      </c>
      <c r="G2533" t="str">
        <f>STANDINGS_W[[#This Row],[League]]&amp;STANDINGS_W[[#This Row],[Team]]</f>
        <v>$150 Draft Champions Mar 08 1:00 pm Lg.3857Team Funk</v>
      </c>
    </row>
    <row r="2534" spans="1:7" x14ac:dyDescent="0.25">
      <c r="A2534">
        <v>2034</v>
      </c>
      <c r="B2534" t="s">
        <v>2451</v>
      </c>
      <c r="C2534" t="s">
        <v>2448</v>
      </c>
      <c r="D2534">
        <v>78</v>
      </c>
      <c r="E2534">
        <v>907.5</v>
      </c>
      <c r="F2534">
        <f t="shared" si="39"/>
        <v>13</v>
      </c>
      <c r="G2534" t="str">
        <f>STANDINGS_W[[#This Row],[League]]&amp;STANDINGS_W[[#This Row],[Team]]</f>
        <v>$150 Draft Champions Mar 08 1:00 pm Lg.3857Z-Force</v>
      </c>
    </row>
    <row r="2535" spans="1:7" x14ac:dyDescent="0.25">
      <c r="A2535">
        <v>2250</v>
      </c>
      <c r="B2535" t="s">
        <v>2452</v>
      </c>
      <c r="C2535" t="s">
        <v>2448</v>
      </c>
      <c r="D2535">
        <v>75</v>
      </c>
      <c r="E2535">
        <v>679</v>
      </c>
      <c r="F2535">
        <f t="shared" si="39"/>
        <v>14</v>
      </c>
      <c r="G2535" t="str">
        <f>STANDINGS_W[[#This Row],[League]]&amp;STANDINGS_W[[#This Row],[Team]]</f>
        <v>$150 Draft Champions Mar 08 1:00 pm Lg.3857Team Tuhy</v>
      </c>
    </row>
    <row r="2536" spans="1:7" x14ac:dyDescent="0.25">
      <c r="A2536">
        <v>2782</v>
      </c>
      <c r="B2536" t="s">
        <v>1298</v>
      </c>
      <c r="C2536" t="s">
        <v>2448</v>
      </c>
      <c r="D2536">
        <v>61</v>
      </c>
      <c r="E2536">
        <v>139</v>
      </c>
      <c r="F2536">
        <f t="shared" si="39"/>
        <v>15</v>
      </c>
      <c r="G2536" t="str">
        <f>STANDINGS_W[[#This Row],[League]]&amp;STANDINGS_W[[#This Row],[Team]]</f>
        <v>$150 Draft Champions Mar 08 1:00 pm Lg.3857Team Winhold</v>
      </c>
    </row>
    <row r="2537" spans="1:7" x14ac:dyDescent="0.25">
      <c r="A2537">
        <v>363</v>
      </c>
      <c r="B2537" t="s">
        <v>562</v>
      </c>
      <c r="C2537" t="s">
        <v>2460</v>
      </c>
      <c r="D2537">
        <v>100</v>
      </c>
      <c r="E2537">
        <v>2566</v>
      </c>
      <c r="F2537">
        <f t="shared" si="39"/>
        <v>1</v>
      </c>
      <c r="G2537" t="str">
        <f>STANDINGS_W[[#This Row],[League]]&amp;STANDINGS_W[[#This Row],[Team]]</f>
        <v>$150 Draft Champions Mar 08 1:00 pm Lg.3858Texas Connection</v>
      </c>
    </row>
    <row r="2538" spans="1:7" x14ac:dyDescent="0.25">
      <c r="A2538">
        <v>365</v>
      </c>
      <c r="B2538" t="s">
        <v>2464</v>
      </c>
      <c r="C2538" t="s">
        <v>2460</v>
      </c>
      <c r="D2538">
        <v>100</v>
      </c>
      <c r="E2538">
        <v>2566</v>
      </c>
      <c r="F2538">
        <f t="shared" si="39"/>
        <v>2</v>
      </c>
      <c r="G2538" t="str">
        <f>STANDINGS_W[[#This Row],[League]]&amp;STANDINGS_W[[#This Row],[Team]]</f>
        <v>$150 Draft Champions Mar 08 1:00 pm Lg.3858bartoochies</v>
      </c>
    </row>
    <row r="2539" spans="1:7" x14ac:dyDescent="0.25">
      <c r="A2539">
        <v>570</v>
      </c>
      <c r="B2539" t="s">
        <v>14</v>
      </c>
      <c r="C2539" t="s">
        <v>2460</v>
      </c>
      <c r="D2539">
        <v>96</v>
      </c>
      <c r="E2539">
        <v>2358</v>
      </c>
      <c r="F2539">
        <f t="shared" si="39"/>
        <v>3</v>
      </c>
      <c r="G2539" t="str">
        <f>STANDINGS_W[[#This Row],[League]]&amp;STANDINGS_W[[#This Row],[Team]]</f>
        <v>$150 Draft Champions Mar 08 1:00 pm Lg.3858Team Martin</v>
      </c>
    </row>
    <row r="2540" spans="1:7" x14ac:dyDescent="0.25">
      <c r="A2540">
        <v>654</v>
      </c>
      <c r="B2540" t="s">
        <v>2465</v>
      </c>
      <c r="C2540" t="s">
        <v>2460</v>
      </c>
      <c r="D2540">
        <v>94</v>
      </c>
      <c r="E2540">
        <v>2239.5</v>
      </c>
      <c r="F2540">
        <f t="shared" si="39"/>
        <v>4</v>
      </c>
      <c r="G2540" t="str">
        <f>STANDINGS_W[[#This Row],[League]]&amp;STANDINGS_W[[#This Row],[Team]]</f>
        <v>$150 Draft Champions Mar 08 1:00 pm Lg.3858Dos Pterodactyls</v>
      </c>
    </row>
    <row r="2541" spans="1:7" x14ac:dyDescent="0.25">
      <c r="A2541">
        <v>891</v>
      </c>
      <c r="B2541" t="s">
        <v>2462</v>
      </c>
      <c r="C2541" t="s">
        <v>2460</v>
      </c>
      <c r="D2541">
        <v>91</v>
      </c>
      <c r="E2541">
        <v>2007.5</v>
      </c>
      <c r="F2541">
        <f t="shared" si="39"/>
        <v>5</v>
      </c>
      <c r="G2541" t="str">
        <f>STANDINGS_W[[#This Row],[League]]&amp;STANDINGS_W[[#This Row],[Team]]</f>
        <v>$150 Draft Champions Mar 08 1:00 pm Lg.3858Jackrabbits</v>
      </c>
    </row>
    <row r="2542" spans="1:7" x14ac:dyDescent="0.25">
      <c r="A2542">
        <v>984</v>
      </c>
      <c r="B2542" t="s">
        <v>2461</v>
      </c>
      <c r="C2542" t="s">
        <v>2460</v>
      </c>
      <c r="D2542">
        <v>90</v>
      </c>
      <c r="E2542">
        <v>1929</v>
      </c>
      <c r="F2542">
        <f t="shared" si="39"/>
        <v>6</v>
      </c>
      <c r="G2542" t="str">
        <f>STANDINGS_W[[#This Row],[League]]&amp;STANDINGS_W[[#This Row],[Team]]</f>
        <v>$150 Draft Champions Mar 08 1:00 pm Lg.3858Ryan say's Spring it on Rizzo</v>
      </c>
    </row>
    <row r="2543" spans="1:7" x14ac:dyDescent="0.25">
      <c r="A2543">
        <v>1102</v>
      </c>
      <c r="B2543" t="s">
        <v>53</v>
      </c>
      <c r="C2543" t="s">
        <v>2460</v>
      </c>
      <c r="D2543">
        <v>88</v>
      </c>
      <c r="E2543">
        <v>1779.5</v>
      </c>
      <c r="F2543">
        <f t="shared" si="39"/>
        <v>7</v>
      </c>
      <c r="G2543" t="str">
        <f>STANDINGS_W[[#This Row],[League]]&amp;STANDINGS_W[[#This Row],[Team]]</f>
        <v>$150 Draft Champions Mar 08 1:00 pm Lg.3858Baseball Furies</v>
      </c>
    </row>
    <row r="2544" spans="1:7" x14ac:dyDescent="0.25">
      <c r="A2544">
        <v>1174</v>
      </c>
      <c r="B2544" t="s">
        <v>2469</v>
      </c>
      <c r="C2544" t="s">
        <v>2460</v>
      </c>
      <c r="D2544">
        <v>87</v>
      </c>
      <c r="E2544">
        <v>1700.5</v>
      </c>
      <c r="F2544">
        <f t="shared" si="39"/>
        <v>8</v>
      </c>
      <c r="G2544" t="str">
        <f>STANDINGS_W[[#This Row],[League]]&amp;STANDINGS_W[[#This Row],[Team]]</f>
        <v>$150 Draft Champions Mar 08 1:00 pm Lg.3858Bartolo Colon's Fitbit IV</v>
      </c>
    </row>
    <row r="2545" spans="1:7" x14ac:dyDescent="0.25">
      <c r="A2545">
        <v>1263</v>
      </c>
      <c r="B2545" t="s">
        <v>56</v>
      </c>
      <c r="C2545" t="s">
        <v>2460</v>
      </c>
      <c r="D2545">
        <v>86</v>
      </c>
      <c r="E2545">
        <v>1608</v>
      </c>
      <c r="F2545">
        <f t="shared" si="39"/>
        <v>9</v>
      </c>
      <c r="G2545" t="str">
        <f>STANDINGS_W[[#This Row],[League]]&amp;STANDINGS_W[[#This Row],[Team]]</f>
        <v>$150 Draft Champions Mar 08 1:00 pm Lg.3858DOUGHBOYS</v>
      </c>
    </row>
    <row r="2546" spans="1:7" x14ac:dyDescent="0.25">
      <c r="A2546">
        <v>1403</v>
      </c>
      <c r="B2546" t="s">
        <v>130</v>
      </c>
      <c r="C2546" t="s">
        <v>2460</v>
      </c>
      <c r="D2546">
        <v>85</v>
      </c>
      <c r="E2546">
        <v>1503.5</v>
      </c>
      <c r="F2546">
        <f t="shared" si="39"/>
        <v>10</v>
      </c>
      <c r="G2546" t="str">
        <f>STANDINGS_W[[#This Row],[League]]&amp;STANDINGS_W[[#This Row],[Team]]</f>
        <v>$150 Draft Champions Mar 08 1:00 pm Lg.3858PTPers</v>
      </c>
    </row>
    <row r="2547" spans="1:7" x14ac:dyDescent="0.25">
      <c r="A2547">
        <v>1457</v>
      </c>
      <c r="B2547" t="s">
        <v>49</v>
      </c>
      <c r="C2547" t="s">
        <v>2460</v>
      </c>
      <c r="D2547">
        <v>85</v>
      </c>
      <c r="E2547">
        <v>1503.5</v>
      </c>
      <c r="F2547">
        <f t="shared" si="39"/>
        <v>11</v>
      </c>
      <c r="G2547" t="str">
        <f>STANDINGS_W[[#This Row],[League]]&amp;STANDINGS_W[[#This Row],[Team]]</f>
        <v>$150 Draft Champions Mar 08 1:00 pm Lg.3858smokin gun</v>
      </c>
    </row>
    <row r="2548" spans="1:7" x14ac:dyDescent="0.25">
      <c r="A2548">
        <v>1559</v>
      </c>
      <c r="B2548" t="s">
        <v>2466</v>
      </c>
      <c r="C2548" t="s">
        <v>2460</v>
      </c>
      <c r="D2548">
        <v>83</v>
      </c>
      <c r="E2548">
        <v>1322</v>
      </c>
      <c r="F2548">
        <f t="shared" si="39"/>
        <v>12</v>
      </c>
      <c r="G2548" t="str">
        <f>STANDINGS_W[[#This Row],[League]]&amp;STANDINGS_W[[#This Row],[Team]]</f>
        <v>$150 Draft Champions Mar 08 1:00 pm Lg.3858Crow Hop</v>
      </c>
    </row>
    <row r="2549" spans="1:7" x14ac:dyDescent="0.25">
      <c r="A2549">
        <v>1588</v>
      </c>
      <c r="B2549" t="s">
        <v>2467</v>
      </c>
      <c r="C2549" t="s">
        <v>2460</v>
      </c>
      <c r="D2549">
        <v>83</v>
      </c>
      <c r="E2549">
        <v>1322</v>
      </c>
      <c r="F2549">
        <f t="shared" si="39"/>
        <v>13</v>
      </c>
      <c r="G2549" t="str">
        <f>STANDINGS_W[[#This Row],[League]]&amp;STANDINGS_W[[#This Row],[Team]]</f>
        <v>$150 Draft Champions Mar 08 1:00 pm Lg.3858Noodler Fun Monkey5</v>
      </c>
    </row>
    <row r="2550" spans="1:7" x14ac:dyDescent="0.25">
      <c r="A2550">
        <v>2418</v>
      </c>
      <c r="B2550" t="s">
        <v>2468</v>
      </c>
      <c r="C2550" t="s">
        <v>2460</v>
      </c>
      <c r="D2550">
        <v>71</v>
      </c>
      <c r="E2550">
        <v>483</v>
      </c>
      <c r="F2550">
        <f t="shared" si="39"/>
        <v>14</v>
      </c>
      <c r="G2550" t="str">
        <f>STANDINGS_W[[#This Row],[League]]&amp;STANDINGS_W[[#This Row],[Team]]</f>
        <v>$150 Draft Champions Mar 08 1:00 pm Lg.3858Draughtsman 5</v>
      </c>
    </row>
    <row r="2551" spans="1:7" x14ac:dyDescent="0.25">
      <c r="A2551">
        <v>2558</v>
      </c>
      <c r="B2551" t="s">
        <v>2463</v>
      </c>
      <c r="C2551" t="s">
        <v>2460</v>
      </c>
      <c r="D2551">
        <v>68</v>
      </c>
      <c r="E2551">
        <v>358.5</v>
      </c>
      <c r="F2551">
        <f t="shared" si="39"/>
        <v>15</v>
      </c>
      <c r="G2551" t="str">
        <f>STANDINGS_W[[#This Row],[League]]&amp;STANDINGS_W[[#This Row],[Team]]</f>
        <v>$150 Draft Champions Mar 08 1:00 pm Lg.3858Team Van Fleet</v>
      </c>
    </row>
    <row r="2552" spans="1:7" x14ac:dyDescent="0.25">
      <c r="A2552">
        <v>183</v>
      </c>
      <c r="B2552" t="s">
        <v>2475</v>
      </c>
      <c r="C2552" t="s">
        <v>2471</v>
      </c>
      <c r="D2552">
        <v>105</v>
      </c>
      <c r="E2552">
        <v>2728.5</v>
      </c>
      <c r="F2552">
        <f t="shared" si="39"/>
        <v>1</v>
      </c>
      <c r="G2552" t="str">
        <f>STANDINGS_W[[#This Row],[League]]&amp;STANDINGS_W[[#This Row],[Team]]</f>
        <v>$150 Draft Champions Mar 08 1:00 pm Lg.3861Mr. Cee's Crew</v>
      </c>
    </row>
    <row r="2553" spans="1:7" x14ac:dyDescent="0.25">
      <c r="A2553">
        <v>552</v>
      </c>
      <c r="B2553" t="s">
        <v>2482</v>
      </c>
      <c r="C2553" t="s">
        <v>2471</v>
      </c>
      <c r="D2553">
        <v>96</v>
      </c>
      <c r="E2553">
        <v>2358</v>
      </c>
      <c r="F2553">
        <f t="shared" si="39"/>
        <v>2</v>
      </c>
      <c r="G2553" t="str">
        <f>STANDINGS_W[[#This Row],[League]]&amp;STANDINGS_W[[#This Row],[Team]]</f>
        <v>$150 Draft Champions Mar 08 1:00 pm Lg.3861Lucky 13</v>
      </c>
    </row>
    <row r="2554" spans="1:7" x14ac:dyDescent="0.25">
      <c r="A2554">
        <v>619</v>
      </c>
      <c r="B2554" t="s">
        <v>2473</v>
      </c>
      <c r="C2554" t="s">
        <v>2471</v>
      </c>
      <c r="D2554">
        <v>95</v>
      </c>
      <c r="E2554">
        <v>2298</v>
      </c>
      <c r="F2554">
        <f t="shared" si="39"/>
        <v>3</v>
      </c>
      <c r="G2554" t="str">
        <f>STANDINGS_W[[#This Row],[League]]&amp;STANDINGS_W[[#This Row],[Team]]</f>
        <v>$150 Draft Champions Mar 08 1:00 pm Lg.3861Socrates Clevinger</v>
      </c>
    </row>
    <row r="2555" spans="1:7" x14ac:dyDescent="0.25">
      <c r="A2555">
        <v>643</v>
      </c>
      <c r="B2555" t="s">
        <v>2470</v>
      </c>
      <c r="C2555" t="s">
        <v>2471</v>
      </c>
      <c r="D2555">
        <v>94</v>
      </c>
      <c r="E2555">
        <v>2239.5</v>
      </c>
      <c r="F2555">
        <f t="shared" si="39"/>
        <v>4</v>
      </c>
      <c r="G2555" t="str">
        <f>STANDINGS_W[[#This Row],[League]]&amp;STANDINGS_W[[#This Row],[Team]]</f>
        <v>$150 Draft Champions Mar 08 1:00 pm Lg.3861Betts On The Pollock</v>
      </c>
    </row>
    <row r="2556" spans="1:7" x14ac:dyDescent="0.25">
      <c r="A2556">
        <v>749</v>
      </c>
      <c r="B2556" t="s">
        <v>2474</v>
      </c>
      <c r="C2556" t="s">
        <v>2471</v>
      </c>
      <c r="D2556">
        <v>93</v>
      </c>
      <c r="E2556">
        <v>2164.5</v>
      </c>
      <c r="F2556">
        <f t="shared" si="39"/>
        <v>5</v>
      </c>
      <c r="G2556" t="str">
        <f>STANDINGS_W[[#This Row],[League]]&amp;STANDINGS_W[[#This Row],[Team]]</f>
        <v>$150 Draft Champions Mar 08 1:00 pm Lg.3861Miyagi No Drive Good</v>
      </c>
    </row>
    <row r="2557" spans="1:7" x14ac:dyDescent="0.25">
      <c r="A2557">
        <v>1036</v>
      </c>
      <c r="B2557" t="s">
        <v>319</v>
      </c>
      <c r="C2557" t="s">
        <v>2471</v>
      </c>
      <c r="D2557">
        <v>89</v>
      </c>
      <c r="E2557">
        <v>1852.5</v>
      </c>
      <c r="F2557">
        <f t="shared" si="39"/>
        <v>6</v>
      </c>
      <c r="G2557" t="str">
        <f>STANDINGS_W[[#This Row],[League]]&amp;STANDINGS_W[[#This Row],[Team]]</f>
        <v>$150 Draft Champions Mar 08 1:00 pm Lg.3861Coast2Coast</v>
      </c>
    </row>
    <row r="2558" spans="1:7" x14ac:dyDescent="0.25">
      <c r="A2558">
        <v>1199</v>
      </c>
      <c r="B2558" t="s">
        <v>2480</v>
      </c>
      <c r="C2558" t="s">
        <v>2471</v>
      </c>
      <c r="D2558">
        <v>87</v>
      </c>
      <c r="E2558">
        <v>1700.5</v>
      </c>
      <c r="F2558">
        <f t="shared" si="39"/>
        <v>7</v>
      </c>
      <c r="G2558" t="str">
        <f>STANDINGS_W[[#This Row],[League]]&amp;STANDINGS_W[[#This Row],[Team]]</f>
        <v>$150 Draft Champions Mar 08 1:00 pm Lg.3861Molto Presto</v>
      </c>
    </row>
    <row r="2559" spans="1:7" x14ac:dyDescent="0.25">
      <c r="A2559">
        <v>1234</v>
      </c>
      <c r="B2559" t="s">
        <v>322</v>
      </c>
      <c r="C2559" t="s">
        <v>2471</v>
      </c>
      <c r="D2559">
        <v>87</v>
      </c>
      <c r="E2559">
        <v>1700.5</v>
      </c>
      <c r="F2559">
        <f t="shared" si="39"/>
        <v>8</v>
      </c>
      <c r="G2559" t="str">
        <f>STANDINGS_W[[#This Row],[League]]&amp;STANDINGS_W[[#This Row],[Team]]</f>
        <v>$150 Draft Champions Mar 08 1:00 pm Lg.3861Team Smith</v>
      </c>
    </row>
    <row r="2560" spans="1:7" x14ac:dyDescent="0.25">
      <c r="A2560">
        <v>1667</v>
      </c>
      <c r="B2560" t="s">
        <v>2481</v>
      </c>
      <c r="C2560" t="s">
        <v>2471</v>
      </c>
      <c r="D2560">
        <v>82</v>
      </c>
      <c r="E2560">
        <v>1233</v>
      </c>
      <c r="F2560">
        <f t="shared" si="39"/>
        <v>9</v>
      </c>
      <c r="G2560" t="str">
        <f>STANDINGS_W[[#This Row],[League]]&amp;STANDINGS_W[[#This Row],[Team]]</f>
        <v>$150 Draft Champions Mar 08 1:00 pm Lg.3861Kylo Ren</v>
      </c>
    </row>
    <row r="2561" spans="1:7" x14ac:dyDescent="0.25">
      <c r="A2561">
        <v>1728</v>
      </c>
      <c r="B2561" t="s">
        <v>2479</v>
      </c>
      <c r="C2561" t="s">
        <v>2471</v>
      </c>
      <c r="D2561">
        <v>81</v>
      </c>
      <c r="E2561">
        <v>1147.5</v>
      </c>
      <c r="F2561">
        <f t="shared" si="39"/>
        <v>10</v>
      </c>
      <c r="G2561" t="str">
        <f>STANDINGS_W[[#This Row],[League]]&amp;STANDINGS_W[[#This Row],[Team]]</f>
        <v>$150 Draft Champions Mar 08 1:00 pm Lg.3861Bases Chuck</v>
      </c>
    </row>
    <row r="2562" spans="1:7" x14ac:dyDescent="0.25">
      <c r="A2562">
        <v>2070</v>
      </c>
      <c r="B2562" t="s">
        <v>2476</v>
      </c>
      <c r="C2562" t="s">
        <v>2471</v>
      </c>
      <c r="D2562">
        <v>77</v>
      </c>
      <c r="E2562">
        <v>836</v>
      </c>
      <c r="F2562">
        <f t="shared" si="39"/>
        <v>11</v>
      </c>
      <c r="G2562" t="str">
        <f>STANDINGS_W[[#This Row],[League]]&amp;STANDINGS_W[[#This Row],[Team]]</f>
        <v>$150 Draft Champions Mar 08 1:00 pm Lg.3861Ollie</v>
      </c>
    </row>
    <row r="2563" spans="1:7" x14ac:dyDescent="0.25">
      <c r="A2563">
        <v>2071</v>
      </c>
      <c r="B2563" t="s">
        <v>19</v>
      </c>
      <c r="C2563" t="s">
        <v>2471</v>
      </c>
      <c r="D2563">
        <v>77</v>
      </c>
      <c r="E2563">
        <v>836</v>
      </c>
      <c r="F2563">
        <f t="shared" ref="F2563:F2626" si="40">IF(C2563=C2562,F2562+1,1)</f>
        <v>12</v>
      </c>
      <c r="G2563" t="str">
        <f>STANDINGS_W[[#This Row],[League]]&amp;STANDINGS_W[[#This Row],[Team]]</f>
        <v>$150 Draft Champions Mar 08 1:00 pm Lg.3861One Eyed Jack</v>
      </c>
    </row>
    <row r="2564" spans="1:7" x14ac:dyDescent="0.25">
      <c r="A2564">
        <v>2359</v>
      </c>
      <c r="B2564" t="s">
        <v>2477</v>
      </c>
      <c r="C2564" t="s">
        <v>2471</v>
      </c>
      <c r="D2564">
        <v>72</v>
      </c>
      <c r="E2564">
        <v>532</v>
      </c>
      <c r="F2564">
        <f t="shared" si="40"/>
        <v>13</v>
      </c>
      <c r="G2564" t="str">
        <f>STANDINGS_W[[#This Row],[League]]&amp;STANDINGS_W[[#This Row],[Team]]</f>
        <v>$150 Draft Champions Mar 08 1:00 pm Lg.3861Chado Marte Knight</v>
      </c>
    </row>
    <row r="2565" spans="1:7" x14ac:dyDescent="0.25">
      <c r="A2565">
        <v>2373</v>
      </c>
      <c r="B2565" t="s">
        <v>2478</v>
      </c>
      <c r="C2565" t="s">
        <v>2471</v>
      </c>
      <c r="D2565">
        <v>72</v>
      </c>
      <c r="E2565">
        <v>532</v>
      </c>
      <c r="F2565">
        <f t="shared" si="40"/>
        <v>14</v>
      </c>
      <c r="G2565" t="str">
        <f>STANDINGS_W[[#This Row],[League]]&amp;STANDINGS_W[[#This Row],[Team]]</f>
        <v>$150 Draft Champions Mar 08 1:00 pm Lg.3861Let's go Royals</v>
      </c>
    </row>
    <row r="2566" spans="1:7" x14ac:dyDescent="0.25">
      <c r="A2566">
        <v>2701</v>
      </c>
      <c r="B2566" t="s">
        <v>2472</v>
      </c>
      <c r="C2566" t="s">
        <v>2471</v>
      </c>
      <c r="D2566">
        <v>64</v>
      </c>
      <c r="E2566">
        <v>220.5</v>
      </c>
      <c r="F2566">
        <f t="shared" si="40"/>
        <v>15</v>
      </c>
      <c r="G2566" t="str">
        <f>STANDINGS_W[[#This Row],[League]]&amp;STANDINGS_W[[#This Row],[Team]]</f>
        <v>$150 Draft Champions Mar 08 1:00 pm Lg.3861Team dougherty</v>
      </c>
    </row>
    <row r="2567" spans="1:7" x14ac:dyDescent="0.25">
      <c r="A2567">
        <v>95</v>
      </c>
      <c r="B2567" t="s">
        <v>375</v>
      </c>
      <c r="C2567" t="s">
        <v>2484</v>
      </c>
      <c r="D2567">
        <v>109</v>
      </c>
      <c r="E2567">
        <v>2811.5</v>
      </c>
      <c r="F2567">
        <f t="shared" si="40"/>
        <v>1</v>
      </c>
      <c r="G2567" t="str">
        <f>STANDINGS_W[[#This Row],[League]]&amp;STANDINGS_W[[#This Row],[Team]]</f>
        <v>$150 Draft Champions Mar 09 1:00 pm Lg.3862Jobu's Rum</v>
      </c>
    </row>
    <row r="2568" spans="1:7" x14ac:dyDescent="0.25">
      <c r="A2568">
        <v>124</v>
      </c>
      <c r="B2568" t="s">
        <v>2494</v>
      </c>
      <c r="C2568" t="s">
        <v>2484</v>
      </c>
      <c r="D2568">
        <v>108</v>
      </c>
      <c r="E2568">
        <v>2795</v>
      </c>
      <c r="F2568">
        <f t="shared" si="40"/>
        <v>2</v>
      </c>
      <c r="G2568" t="str">
        <f>STANDINGS_W[[#This Row],[League]]&amp;STANDINGS_W[[#This Row],[Team]]</f>
        <v>$150 Draft Champions Mar 09 1:00 pm Lg.3862You're Killing Me Smalls</v>
      </c>
    </row>
    <row r="2569" spans="1:7" x14ac:dyDescent="0.25">
      <c r="A2569">
        <v>142</v>
      </c>
      <c r="B2569" t="s">
        <v>2488</v>
      </c>
      <c r="C2569" t="s">
        <v>2484</v>
      </c>
      <c r="D2569">
        <v>107</v>
      </c>
      <c r="E2569">
        <v>2775.5</v>
      </c>
      <c r="F2569">
        <f t="shared" si="40"/>
        <v>3</v>
      </c>
      <c r="G2569" t="str">
        <f>STANDINGS_W[[#This Row],[League]]&amp;STANDINGS_W[[#This Row],[Team]]</f>
        <v>$150 Draft Champions Mar 09 1:00 pm Lg.3862Team Mac</v>
      </c>
    </row>
    <row r="2570" spans="1:7" x14ac:dyDescent="0.25">
      <c r="A2570">
        <v>341</v>
      </c>
      <c r="B2570" t="s">
        <v>2497</v>
      </c>
      <c r="C2570" t="s">
        <v>2484</v>
      </c>
      <c r="D2570">
        <v>100</v>
      </c>
      <c r="E2570">
        <v>2566</v>
      </c>
      <c r="F2570">
        <f t="shared" si="40"/>
        <v>4</v>
      </c>
      <c r="G2570" t="str">
        <f>STANDINGS_W[[#This Row],[League]]&amp;STANDINGS_W[[#This Row],[Team]]</f>
        <v>$150 Draft Champions Mar 09 1:00 pm Lg.3862Kash Money</v>
      </c>
    </row>
    <row r="2571" spans="1:7" x14ac:dyDescent="0.25">
      <c r="A2571">
        <v>422</v>
      </c>
      <c r="B2571" t="s">
        <v>2483</v>
      </c>
      <c r="C2571" t="s">
        <v>2484</v>
      </c>
      <c r="D2571">
        <v>98</v>
      </c>
      <c r="E2571">
        <v>2467</v>
      </c>
      <c r="F2571">
        <f t="shared" si="40"/>
        <v>5</v>
      </c>
      <c r="G2571" t="str">
        <f>STANDINGS_W[[#This Row],[League]]&amp;STANDINGS_W[[#This Row],[Team]]</f>
        <v>$150 Draft Champions Mar 09 1:00 pm Lg.3862Baby Darren and the Afterbirth</v>
      </c>
    </row>
    <row r="2572" spans="1:7" x14ac:dyDescent="0.25">
      <c r="A2572">
        <v>670</v>
      </c>
      <c r="B2572" t="s">
        <v>2495</v>
      </c>
      <c r="C2572" t="s">
        <v>2484</v>
      </c>
      <c r="D2572">
        <v>94</v>
      </c>
      <c r="E2572">
        <v>2239.5</v>
      </c>
      <c r="F2572">
        <f t="shared" si="40"/>
        <v>6</v>
      </c>
      <c r="G2572" t="str">
        <f>STANDINGS_W[[#This Row],[League]]&amp;STANDINGS_W[[#This Row],[Team]]</f>
        <v>$150 Draft Champions Mar 09 1:00 pm Lg.3862K's Team</v>
      </c>
    </row>
    <row r="2573" spans="1:7" x14ac:dyDescent="0.25">
      <c r="A2573">
        <v>756</v>
      </c>
      <c r="B2573" t="s">
        <v>2492</v>
      </c>
      <c r="C2573" t="s">
        <v>2484</v>
      </c>
      <c r="D2573">
        <v>93</v>
      </c>
      <c r="E2573">
        <v>2164.5</v>
      </c>
      <c r="F2573">
        <f t="shared" si="40"/>
        <v>7</v>
      </c>
      <c r="G2573" t="str">
        <f>STANDINGS_W[[#This Row],[League]]&amp;STANDINGS_W[[#This Row],[Team]]</f>
        <v>$150 Draft Champions Mar 09 1:00 pm Lg.3862Smidgeon of Pigeon</v>
      </c>
    </row>
    <row r="2574" spans="1:7" x14ac:dyDescent="0.25">
      <c r="A2574">
        <v>1628</v>
      </c>
      <c r="B2574" t="s">
        <v>2493</v>
      </c>
      <c r="C2574" t="s">
        <v>2484</v>
      </c>
      <c r="D2574">
        <v>83</v>
      </c>
      <c r="E2574">
        <v>1322</v>
      </c>
      <c r="F2574">
        <f t="shared" si="40"/>
        <v>8</v>
      </c>
      <c r="G2574" t="str">
        <f>STANDINGS_W[[#This Row],[League]]&amp;STANDINGS_W[[#This Row],[Team]]</f>
        <v>$150 Draft Champions Mar 09 1:00 pm Lg.3862Warriors</v>
      </c>
    </row>
    <row r="2575" spans="1:7" x14ac:dyDescent="0.25">
      <c r="A2575">
        <v>2216</v>
      </c>
      <c r="B2575" t="s">
        <v>2486</v>
      </c>
      <c r="C2575" t="s">
        <v>2484</v>
      </c>
      <c r="D2575">
        <v>75</v>
      </c>
      <c r="E2575">
        <v>679</v>
      </c>
      <c r="F2575">
        <f t="shared" si="40"/>
        <v>9</v>
      </c>
      <c r="G2575" t="str">
        <f>STANDINGS_W[[#This Row],[League]]&amp;STANDINGS_W[[#This Row],[Team]]</f>
        <v>$150 Draft Champions Mar 09 1:00 pm Lg.3862HIT &amp; RUN</v>
      </c>
    </row>
    <row r="2576" spans="1:7" x14ac:dyDescent="0.25">
      <c r="A2576">
        <v>2238</v>
      </c>
      <c r="B2576" t="s">
        <v>2489</v>
      </c>
      <c r="C2576" t="s">
        <v>2484</v>
      </c>
      <c r="D2576">
        <v>75</v>
      </c>
      <c r="E2576">
        <v>679</v>
      </c>
      <c r="F2576">
        <f t="shared" si="40"/>
        <v>10</v>
      </c>
      <c r="G2576" t="str">
        <f>STANDINGS_W[[#This Row],[League]]&amp;STANDINGS_W[[#This Row],[Team]]</f>
        <v>$150 Draft Champions Mar 09 1:00 pm Lg.3862Splitooners</v>
      </c>
    </row>
    <row r="2577" spans="1:7" x14ac:dyDescent="0.25">
      <c r="A2577">
        <v>2313</v>
      </c>
      <c r="B2577" t="s">
        <v>2485</v>
      </c>
      <c r="C2577" t="s">
        <v>2484</v>
      </c>
      <c r="D2577">
        <v>74</v>
      </c>
      <c r="E2577">
        <v>621</v>
      </c>
      <c r="F2577">
        <f t="shared" si="40"/>
        <v>11</v>
      </c>
      <c r="G2577" t="str">
        <f>STANDINGS_W[[#This Row],[League]]&amp;STANDINGS_W[[#This Row],[Team]]</f>
        <v>$150 Draft Champions Mar 09 1:00 pm Lg.3862Zak Attack</v>
      </c>
    </row>
    <row r="2578" spans="1:7" x14ac:dyDescent="0.25">
      <c r="A2578">
        <v>2444</v>
      </c>
      <c r="B2578" t="s">
        <v>2487</v>
      </c>
      <c r="C2578" t="s">
        <v>2484</v>
      </c>
      <c r="D2578">
        <v>71</v>
      </c>
      <c r="E2578">
        <v>483</v>
      </c>
      <c r="F2578">
        <f t="shared" si="40"/>
        <v>12</v>
      </c>
      <c r="G2578" t="str">
        <f>STANDINGS_W[[#This Row],[League]]&amp;STANDINGS_W[[#This Row],[Team]]</f>
        <v>$150 Draft Champions Mar 09 1:00 pm Lg.3862The Snotters</v>
      </c>
    </row>
    <row r="2579" spans="1:7" x14ac:dyDescent="0.25">
      <c r="A2579">
        <v>2454</v>
      </c>
      <c r="B2579" t="s">
        <v>2496</v>
      </c>
      <c r="C2579" t="s">
        <v>2484</v>
      </c>
      <c r="D2579">
        <v>70</v>
      </c>
      <c r="E2579">
        <v>438</v>
      </c>
      <c r="F2579">
        <f t="shared" si="40"/>
        <v>13</v>
      </c>
      <c r="G2579" t="str">
        <f>STANDINGS_W[[#This Row],[League]]&amp;STANDINGS_W[[#This Row],[Team]]</f>
        <v>$150 Draft Champions Mar 09 1:00 pm Lg.38621stDraftChamp</v>
      </c>
    </row>
    <row r="2580" spans="1:7" x14ac:dyDescent="0.25">
      <c r="A2580">
        <v>2563</v>
      </c>
      <c r="B2580" t="s">
        <v>2490</v>
      </c>
      <c r="C2580" t="s">
        <v>2484</v>
      </c>
      <c r="D2580">
        <v>68</v>
      </c>
      <c r="E2580">
        <v>358.5</v>
      </c>
      <c r="F2580">
        <f t="shared" si="40"/>
        <v>14</v>
      </c>
      <c r="G2580" t="str">
        <f>STANDINGS_W[[#This Row],[League]]&amp;STANDINGS_W[[#This Row],[Team]]</f>
        <v>$150 Draft Champions Mar 09 1:00 pm Lg.3862Thing 9</v>
      </c>
    </row>
    <row r="2581" spans="1:7" x14ac:dyDescent="0.25">
      <c r="A2581">
        <v>2864</v>
      </c>
      <c r="B2581" t="s">
        <v>2491</v>
      </c>
      <c r="C2581" t="s">
        <v>2484</v>
      </c>
      <c r="D2581">
        <v>55</v>
      </c>
      <c r="E2581">
        <v>48.5</v>
      </c>
      <c r="F2581">
        <f t="shared" si="40"/>
        <v>15</v>
      </c>
      <c r="G2581" t="str">
        <f>STANDINGS_W[[#This Row],[League]]&amp;STANDINGS_W[[#This Row],[Team]]</f>
        <v>$150 Draft Champions Mar 09 1:00 pm Lg.3862The Ghost of Wade Boggs</v>
      </c>
    </row>
    <row r="2582" spans="1:7" x14ac:dyDescent="0.25">
      <c r="A2582">
        <v>227</v>
      </c>
      <c r="B2582" t="s">
        <v>2501</v>
      </c>
      <c r="C2582" t="s">
        <v>2499</v>
      </c>
      <c r="D2582">
        <v>103</v>
      </c>
      <c r="E2582">
        <v>2678</v>
      </c>
      <c r="F2582">
        <f t="shared" si="40"/>
        <v>1</v>
      </c>
      <c r="G2582" t="str">
        <f>STANDINGS_W[[#This Row],[League]]&amp;STANDINGS_W[[#This Row],[Team]]</f>
        <v>$150 Draft Champions Mar 10 1:00 pm Lg.3867Hattori Hanzo</v>
      </c>
    </row>
    <row r="2583" spans="1:7" x14ac:dyDescent="0.25">
      <c r="A2583">
        <v>511</v>
      </c>
      <c r="B2583" t="s">
        <v>2298</v>
      </c>
      <c r="C2583" t="s">
        <v>2499</v>
      </c>
      <c r="D2583">
        <v>97</v>
      </c>
      <c r="E2583">
        <v>2416.5</v>
      </c>
      <c r="F2583">
        <f t="shared" si="40"/>
        <v>2</v>
      </c>
      <c r="G2583" t="str">
        <f>STANDINGS_W[[#This Row],[League]]&amp;STANDINGS_W[[#This Row],[Team]]</f>
        <v>$150 Draft Champions Mar 10 1:00 pm Lg.3867Team Welsh</v>
      </c>
    </row>
    <row r="2584" spans="1:7" x14ac:dyDescent="0.25">
      <c r="A2584">
        <v>599</v>
      </c>
      <c r="B2584" t="s">
        <v>165</v>
      </c>
      <c r="C2584" t="s">
        <v>2499</v>
      </c>
      <c r="D2584">
        <v>95</v>
      </c>
      <c r="E2584">
        <v>2298</v>
      </c>
      <c r="F2584">
        <f t="shared" si="40"/>
        <v>3</v>
      </c>
      <c r="G2584" t="str">
        <f>STANDINGS_W[[#This Row],[League]]&amp;STANDINGS_W[[#This Row],[Team]]</f>
        <v>$150 Draft Champions Mar 10 1:00 pm Lg.3867Duck Snorts</v>
      </c>
    </row>
    <row r="2585" spans="1:7" x14ac:dyDescent="0.25">
      <c r="A2585">
        <v>608</v>
      </c>
      <c r="B2585" t="s">
        <v>2505</v>
      </c>
      <c r="C2585" t="s">
        <v>2499</v>
      </c>
      <c r="D2585">
        <v>95</v>
      </c>
      <c r="E2585">
        <v>2298</v>
      </c>
      <c r="F2585">
        <f t="shared" si="40"/>
        <v>4</v>
      </c>
      <c r="G2585" t="str">
        <f>STANDINGS_W[[#This Row],[League]]&amp;STANDINGS_W[[#This Row],[Team]]</f>
        <v>$150 Draft Champions Mar 10 1:00 pm Lg.3867Harveys Wallbangers</v>
      </c>
    </row>
    <row r="2586" spans="1:7" x14ac:dyDescent="0.25">
      <c r="A2586">
        <v>807</v>
      </c>
      <c r="B2586" t="s">
        <v>18</v>
      </c>
      <c r="C2586" t="s">
        <v>2499</v>
      </c>
      <c r="D2586">
        <v>92</v>
      </c>
      <c r="E2586">
        <v>2083</v>
      </c>
      <c r="F2586">
        <f t="shared" si="40"/>
        <v>5</v>
      </c>
      <c r="G2586" t="str">
        <f>STANDINGS_W[[#This Row],[League]]&amp;STANDINGS_W[[#This Row],[Team]]</f>
        <v>$150 Draft Champions Mar 10 1:00 pm Lg.3867Home Run Derbies</v>
      </c>
    </row>
    <row r="2587" spans="1:7" x14ac:dyDescent="0.25">
      <c r="A2587">
        <v>914</v>
      </c>
      <c r="B2587" t="s">
        <v>1789</v>
      </c>
      <c r="C2587" t="s">
        <v>2499</v>
      </c>
      <c r="D2587">
        <v>91</v>
      </c>
      <c r="E2587">
        <v>2007.5</v>
      </c>
      <c r="F2587">
        <f t="shared" si="40"/>
        <v>6</v>
      </c>
      <c r="G2587" t="str">
        <f>STANDINGS_W[[#This Row],[League]]&amp;STANDINGS_W[[#This Row],[Team]]</f>
        <v>$150 Draft Champions Mar 10 1:00 pm Lg.3867Team Ghio</v>
      </c>
    </row>
    <row r="2588" spans="1:7" x14ac:dyDescent="0.25">
      <c r="A2588">
        <v>1035</v>
      </c>
      <c r="B2588" t="s">
        <v>1654</v>
      </c>
      <c r="C2588" t="s">
        <v>2499</v>
      </c>
      <c r="D2588">
        <v>89</v>
      </c>
      <c r="E2588">
        <v>1852.5</v>
      </c>
      <c r="F2588">
        <f t="shared" si="40"/>
        <v>7</v>
      </c>
      <c r="G2588" t="str">
        <f>STANDINGS_W[[#This Row],[League]]&amp;STANDINGS_W[[#This Row],[Team]]</f>
        <v>$150 Draft Champions Mar 10 1:00 pm Lg.3867Cimmanom Toast</v>
      </c>
    </row>
    <row r="2589" spans="1:7" x14ac:dyDescent="0.25">
      <c r="A2589">
        <v>1155</v>
      </c>
      <c r="B2589" t="s">
        <v>248</v>
      </c>
      <c r="C2589" t="s">
        <v>2499</v>
      </c>
      <c r="D2589">
        <v>88</v>
      </c>
      <c r="E2589">
        <v>1779.5</v>
      </c>
      <c r="F2589">
        <f t="shared" si="40"/>
        <v>8</v>
      </c>
      <c r="G2589" t="str">
        <f>STANDINGS_W[[#This Row],[League]]&amp;STANDINGS_W[[#This Row],[Team]]</f>
        <v>$150 Draft Champions Mar 10 1:00 pm Lg.3867Team Lane</v>
      </c>
    </row>
    <row r="2590" spans="1:7" x14ac:dyDescent="0.25">
      <c r="A2590">
        <v>1359</v>
      </c>
      <c r="B2590" t="s">
        <v>2502</v>
      </c>
      <c r="C2590" t="s">
        <v>2499</v>
      </c>
      <c r="D2590">
        <v>85</v>
      </c>
      <c r="E2590">
        <v>1503.5</v>
      </c>
      <c r="F2590">
        <f t="shared" si="40"/>
        <v>9</v>
      </c>
      <c r="G2590" t="str">
        <f>STANDINGS_W[[#This Row],[League]]&amp;STANDINGS_W[[#This Row],[Team]]</f>
        <v>$150 Draft Champions Mar 10 1:00 pm Lg.3867B's Knees</v>
      </c>
    </row>
    <row r="2591" spans="1:7" x14ac:dyDescent="0.25">
      <c r="A2591">
        <v>1553</v>
      </c>
      <c r="B2591" t="s">
        <v>2503</v>
      </c>
      <c r="C2591" t="s">
        <v>2499</v>
      </c>
      <c r="D2591">
        <v>83</v>
      </c>
      <c r="E2591">
        <v>1322</v>
      </c>
      <c r="F2591">
        <f t="shared" si="40"/>
        <v>10</v>
      </c>
      <c r="G2591" t="str">
        <f>STANDINGS_W[[#This Row],[League]]&amp;STANDINGS_W[[#This Row],[Team]]</f>
        <v>$150 Draft Champions Mar 10 1:00 pm Lg.3867Bale Bonds</v>
      </c>
    </row>
    <row r="2592" spans="1:7" x14ac:dyDescent="0.25">
      <c r="A2592">
        <v>2066</v>
      </c>
      <c r="B2592" t="s">
        <v>34</v>
      </c>
      <c r="C2592" t="s">
        <v>2499</v>
      </c>
      <c r="D2592">
        <v>77</v>
      </c>
      <c r="E2592">
        <v>836</v>
      </c>
      <c r="F2592">
        <f t="shared" si="40"/>
        <v>11</v>
      </c>
      <c r="G2592" t="str">
        <f>STANDINGS_W[[#This Row],[League]]&amp;STANDINGS_W[[#This Row],[Team]]</f>
        <v>$150 Draft Champions Mar 10 1:00 pm Lg.3867Lost Cause</v>
      </c>
    </row>
    <row r="2593" spans="1:7" x14ac:dyDescent="0.25">
      <c r="A2593">
        <v>2319</v>
      </c>
      <c r="B2593" t="s">
        <v>2498</v>
      </c>
      <c r="C2593" t="s">
        <v>2499</v>
      </c>
      <c r="D2593">
        <v>73</v>
      </c>
      <c r="E2593">
        <v>576</v>
      </c>
      <c r="F2593">
        <f t="shared" si="40"/>
        <v>12</v>
      </c>
      <c r="G2593" t="str">
        <f>STANDINGS_W[[#This Row],[League]]&amp;STANDINGS_W[[#This Row],[Team]]</f>
        <v>$150 Draft Champions Mar 10 1:00 pm Lg.3867DetectiveKimball</v>
      </c>
    </row>
    <row r="2594" spans="1:7" x14ac:dyDescent="0.25">
      <c r="A2594">
        <v>2382</v>
      </c>
      <c r="B2594" t="s">
        <v>2504</v>
      </c>
      <c r="C2594" t="s">
        <v>2499</v>
      </c>
      <c r="D2594">
        <v>72</v>
      </c>
      <c r="E2594">
        <v>532</v>
      </c>
      <c r="F2594">
        <f t="shared" si="40"/>
        <v>13</v>
      </c>
      <c r="G2594" t="str">
        <f>STANDINGS_W[[#This Row],[League]]&amp;STANDINGS_W[[#This Row],[Team]]</f>
        <v>$150 Draft Champions Mar 10 1:00 pm Lg.3867SuperBills</v>
      </c>
    </row>
    <row r="2595" spans="1:7" x14ac:dyDescent="0.25">
      <c r="A2595">
        <v>2604</v>
      </c>
      <c r="B2595" t="s">
        <v>502</v>
      </c>
      <c r="C2595" t="s">
        <v>2499</v>
      </c>
      <c r="D2595">
        <v>67</v>
      </c>
      <c r="E2595">
        <v>321.5</v>
      </c>
      <c r="F2595">
        <f t="shared" si="40"/>
        <v>14</v>
      </c>
      <c r="G2595" t="str">
        <f>STANDINGS_W[[#This Row],[League]]&amp;STANDINGS_W[[#This Row],[Team]]</f>
        <v>$150 Draft Champions Mar 10 1:00 pm Lg.3867WW Minerhawks</v>
      </c>
    </row>
    <row r="2596" spans="1:7" x14ac:dyDescent="0.25">
      <c r="A2596">
        <v>2798</v>
      </c>
      <c r="B2596" t="s">
        <v>2500</v>
      </c>
      <c r="C2596" t="s">
        <v>2499</v>
      </c>
      <c r="D2596">
        <v>60</v>
      </c>
      <c r="E2596">
        <v>119.5</v>
      </c>
      <c r="F2596">
        <f t="shared" si="40"/>
        <v>15</v>
      </c>
      <c r="G2596" t="str">
        <f>STANDINGS_W[[#This Row],[League]]&amp;STANDINGS_W[[#This Row],[Team]]</f>
        <v>$150 Draft Champions Mar 10 1:00 pm Lg.3867The Wojan</v>
      </c>
    </row>
    <row r="2597" spans="1:7" x14ac:dyDescent="0.25">
      <c r="A2597">
        <v>326</v>
      </c>
      <c r="B2597" t="s">
        <v>2515</v>
      </c>
      <c r="C2597" t="s">
        <v>2507</v>
      </c>
      <c r="D2597">
        <v>100</v>
      </c>
      <c r="E2597">
        <v>2566</v>
      </c>
      <c r="F2597">
        <f t="shared" si="40"/>
        <v>1</v>
      </c>
      <c r="G2597" t="str">
        <f>STANDINGS_W[[#This Row],[League]]&amp;STANDINGS_W[[#This Row],[Team]]</f>
        <v>$150 Draft Champions Mar 10 1:00 pm Lg.3871David Ortiz killed father time</v>
      </c>
    </row>
    <row r="2598" spans="1:7" x14ac:dyDescent="0.25">
      <c r="A2598">
        <v>439</v>
      </c>
      <c r="B2598" t="s">
        <v>189</v>
      </c>
      <c r="C2598" t="s">
        <v>2507</v>
      </c>
      <c r="D2598">
        <v>98</v>
      </c>
      <c r="E2598">
        <v>2467</v>
      </c>
      <c r="F2598">
        <f t="shared" si="40"/>
        <v>2</v>
      </c>
      <c r="G2598" t="str">
        <f>STANDINGS_W[[#This Row],[League]]&amp;STANDINGS_W[[#This Row],[Team]]</f>
        <v>$150 Draft Champions Mar 10 1:00 pm Lg.3871Homer Hankies</v>
      </c>
    </row>
    <row r="2599" spans="1:7" x14ac:dyDescent="0.25">
      <c r="A2599">
        <v>471</v>
      </c>
      <c r="B2599" t="s">
        <v>2516</v>
      </c>
      <c r="C2599" t="s">
        <v>2507</v>
      </c>
      <c r="D2599">
        <v>97</v>
      </c>
      <c r="E2599">
        <v>2416.5</v>
      </c>
      <c r="F2599">
        <f t="shared" si="40"/>
        <v>3</v>
      </c>
      <c r="G2599" t="str">
        <f>STANDINGS_W[[#This Row],[League]]&amp;STANDINGS_W[[#This Row],[Team]]</f>
        <v>$150 Draft Champions Mar 10 1:00 pm Lg.38712Times</v>
      </c>
    </row>
    <row r="2600" spans="1:7" x14ac:dyDescent="0.25">
      <c r="A2600">
        <v>841</v>
      </c>
      <c r="B2600" t="s">
        <v>128</v>
      </c>
      <c r="C2600" t="s">
        <v>2507</v>
      </c>
      <c r="D2600">
        <v>92</v>
      </c>
      <c r="E2600">
        <v>2083</v>
      </c>
      <c r="F2600">
        <f t="shared" si="40"/>
        <v>4</v>
      </c>
      <c r="G2600" t="str">
        <f>STANDINGS_W[[#This Row],[League]]&amp;STANDINGS_W[[#This Row],[Team]]</f>
        <v>$150 Draft Champions Mar 10 1:00 pm Lg.3871Team Boelkens</v>
      </c>
    </row>
    <row r="2601" spans="1:7" x14ac:dyDescent="0.25">
      <c r="A2601">
        <v>864</v>
      </c>
      <c r="B2601" t="s">
        <v>2512</v>
      </c>
      <c r="C2601" t="s">
        <v>2507</v>
      </c>
      <c r="D2601">
        <v>92</v>
      </c>
      <c r="E2601">
        <v>2083</v>
      </c>
      <c r="F2601">
        <f t="shared" si="40"/>
        <v>5</v>
      </c>
      <c r="G2601" t="str">
        <f>STANDINGS_W[[#This Row],[League]]&amp;STANDINGS_W[[#This Row],[Team]]</f>
        <v>$150 Draft Champions Mar 10 1:00 pm Lg.3871Wilson Phillips</v>
      </c>
    </row>
    <row r="2602" spans="1:7" x14ac:dyDescent="0.25">
      <c r="A2602">
        <v>1056</v>
      </c>
      <c r="B2602" t="s">
        <v>2510</v>
      </c>
      <c r="C2602" t="s">
        <v>2507</v>
      </c>
      <c r="D2602">
        <v>89</v>
      </c>
      <c r="E2602">
        <v>1852.5</v>
      </c>
      <c r="F2602">
        <f t="shared" si="40"/>
        <v>6</v>
      </c>
      <c r="G2602" t="str">
        <f>STANDINGS_W[[#This Row],[League]]&amp;STANDINGS_W[[#This Row],[Team]]</f>
        <v>$150 Draft Champions Mar 10 1:00 pm Lg.3871Lower Deckers DC4</v>
      </c>
    </row>
    <row r="2603" spans="1:7" x14ac:dyDescent="0.25">
      <c r="A2603">
        <v>1129</v>
      </c>
      <c r="B2603" t="s">
        <v>2511</v>
      </c>
      <c r="C2603" t="s">
        <v>2507</v>
      </c>
      <c r="D2603">
        <v>88</v>
      </c>
      <c r="E2603">
        <v>1779.5</v>
      </c>
      <c r="F2603">
        <f t="shared" si="40"/>
        <v>7</v>
      </c>
      <c r="G2603" t="str">
        <f>STANDINGS_W[[#This Row],[League]]&amp;STANDINGS_W[[#This Row],[Team]]</f>
        <v>$150 Draft Champions Mar 10 1:00 pm Lg.3871Lundiason</v>
      </c>
    </row>
    <row r="2604" spans="1:7" x14ac:dyDescent="0.25">
      <c r="A2604">
        <v>1149</v>
      </c>
      <c r="B2604" t="s">
        <v>2506</v>
      </c>
      <c r="C2604" t="s">
        <v>2507</v>
      </c>
      <c r="D2604">
        <v>88</v>
      </c>
      <c r="E2604">
        <v>1779.5</v>
      </c>
      <c r="F2604">
        <f t="shared" si="40"/>
        <v>8</v>
      </c>
      <c r="G2604" t="str">
        <f>STANDINGS_W[[#This Row],[League]]&amp;STANDINGS_W[[#This Row],[Team]]</f>
        <v>$150 Draft Champions Mar 10 1:00 pm Lg.3871Team Geoffroy</v>
      </c>
    </row>
    <row r="2605" spans="1:7" x14ac:dyDescent="0.25">
      <c r="A2605">
        <v>1186</v>
      </c>
      <c r="B2605" t="s">
        <v>18</v>
      </c>
      <c r="C2605" t="s">
        <v>2507</v>
      </c>
      <c r="D2605">
        <v>87</v>
      </c>
      <c r="E2605">
        <v>1700.5</v>
      </c>
      <c r="F2605">
        <f t="shared" si="40"/>
        <v>9</v>
      </c>
      <c r="G2605" t="str">
        <f>STANDINGS_W[[#This Row],[League]]&amp;STANDINGS_W[[#This Row],[Team]]</f>
        <v>$150 Draft Champions Mar 10 1:00 pm Lg.3871Home Run Derbies</v>
      </c>
    </row>
    <row r="2606" spans="1:7" x14ac:dyDescent="0.25">
      <c r="A2606">
        <v>1269</v>
      </c>
      <c r="B2606" t="s">
        <v>2513</v>
      </c>
      <c r="C2606" t="s">
        <v>2507</v>
      </c>
      <c r="D2606">
        <v>86</v>
      </c>
      <c r="E2606">
        <v>1608</v>
      </c>
      <c r="F2606">
        <f t="shared" si="40"/>
        <v>10</v>
      </c>
      <c r="G2606" t="str">
        <f>STANDINGS_W[[#This Row],[League]]&amp;STANDINGS_W[[#This Row],[Team]]</f>
        <v>$150 Draft Champions Mar 10 1:00 pm Lg.3871Eaton Her Posey</v>
      </c>
    </row>
    <row r="2607" spans="1:7" x14ac:dyDescent="0.25">
      <c r="A2607">
        <v>1379</v>
      </c>
      <c r="B2607" t="s">
        <v>245</v>
      </c>
      <c r="C2607" t="s">
        <v>2507</v>
      </c>
      <c r="D2607">
        <v>85</v>
      </c>
      <c r="E2607">
        <v>1503.5</v>
      </c>
      <c r="F2607">
        <f t="shared" si="40"/>
        <v>11</v>
      </c>
      <c r="G2607" t="str">
        <f>STANDINGS_W[[#This Row],[League]]&amp;STANDINGS_W[[#This Row],[Team]]</f>
        <v>$150 Draft Champions Mar 10 1:00 pm Lg.3871Fresh Ripe Peaches</v>
      </c>
    </row>
    <row r="2608" spans="1:7" x14ac:dyDescent="0.25">
      <c r="A2608">
        <v>1548</v>
      </c>
      <c r="B2608" t="s">
        <v>2509</v>
      </c>
      <c r="C2608" t="s">
        <v>2507</v>
      </c>
      <c r="D2608">
        <v>83</v>
      </c>
      <c r="E2608">
        <v>1322</v>
      </c>
      <c r="F2608">
        <f t="shared" si="40"/>
        <v>12</v>
      </c>
      <c r="G2608" t="str">
        <f>STANDINGS_W[[#This Row],[League]]&amp;STANDINGS_W[[#This Row],[Team]]</f>
        <v>$150 Draft Champions Mar 10 1:00 pm Lg.38715TnMIRACLE</v>
      </c>
    </row>
    <row r="2609" spans="1:7" x14ac:dyDescent="0.25">
      <c r="A2609">
        <v>2159</v>
      </c>
      <c r="B2609" t="s">
        <v>1763</v>
      </c>
      <c r="C2609" t="s">
        <v>2507</v>
      </c>
      <c r="D2609">
        <v>76</v>
      </c>
      <c r="E2609">
        <v>755.5</v>
      </c>
      <c r="F2609">
        <f t="shared" si="40"/>
        <v>13</v>
      </c>
      <c r="G2609" t="str">
        <f>STANDINGS_W[[#This Row],[League]]&amp;STANDINGS_W[[#This Row],[Team]]</f>
        <v>$150 Draft Champions Mar 10 1:00 pm Lg.3871Richie Tenenbaum</v>
      </c>
    </row>
    <row r="2610" spans="1:7" x14ac:dyDescent="0.25">
      <c r="A2610">
        <v>2197</v>
      </c>
      <c r="B2610" t="s">
        <v>2508</v>
      </c>
      <c r="C2610" t="s">
        <v>2507</v>
      </c>
      <c r="D2610">
        <v>76</v>
      </c>
      <c r="E2610">
        <v>755.5</v>
      </c>
      <c r="F2610">
        <f t="shared" si="40"/>
        <v>14</v>
      </c>
      <c r="G2610" t="str">
        <f>STANDINGS_W[[#This Row],[League]]&amp;STANDINGS_W[[#This Row],[Team]]</f>
        <v>$150 Draft Champions Mar 10 1:00 pm Lg.3871smackers XI</v>
      </c>
    </row>
    <row r="2611" spans="1:7" x14ac:dyDescent="0.25">
      <c r="A2611">
        <v>2680</v>
      </c>
      <c r="B2611" t="s">
        <v>2514</v>
      </c>
      <c r="C2611" t="s">
        <v>2507</v>
      </c>
      <c r="D2611">
        <v>64</v>
      </c>
      <c r="E2611">
        <v>220.5</v>
      </c>
      <c r="F2611">
        <f t="shared" si="40"/>
        <v>15</v>
      </c>
      <c r="G2611" t="str">
        <f>STANDINGS_W[[#This Row],[League]]&amp;STANDINGS_W[[#This Row],[Team]]</f>
        <v>$150 Draft Champions Mar 10 1:00 pm Lg.3871DisposableHeroes8</v>
      </c>
    </row>
    <row r="2612" spans="1:7" x14ac:dyDescent="0.25">
      <c r="A2612">
        <v>398</v>
      </c>
      <c r="B2612" t="s">
        <v>2520</v>
      </c>
      <c r="C2612" t="s">
        <v>2517</v>
      </c>
      <c r="D2612">
        <v>99</v>
      </c>
      <c r="E2612">
        <v>2518.5</v>
      </c>
      <c r="F2612">
        <f t="shared" si="40"/>
        <v>1</v>
      </c>
      <c r="G2612" t="str">
        <f>STANDINGS_W[[#This Row],[League]]&amp;STANDINGS_W[[#This Row],[Team]]</f>
        <v>$150 Draft Champions Mar 10 1:00 pm Lg.3874SpinningSeams12</v>
      </c>
    </row>
    <row r="2613" spans="1:7" x14ac:dyDescent="0.25">
      <c r="A2613">
        <v>405</v>
      </c>
      <c r="B2613" t="s">
        <v>2525</v>
      </c>
      <c r="C2613" t="s">
        <v>2517</v>
      </c>
      <c r="D2613">
        <v>99</v>
      </c>
      <c r="E2613">
        <v>2518.5</v>
      </c>
      <c r="F2613">
        <f t="shared" si="40"/>
        <v>2</v>
      </c>
      <c r="G2613" t="str">
        <f>STANDINGS_W[[#This Row],[League]]&amp;STANDINGS_W[[#This Row],[Team]]</f>
        <v>$150 Draft Champions Mar 10 1:00 pm Lg.3874Team Moon</v>
      </c>
    </row>
    <row r="2614" spans="1:7" x14ac:dyDescent="0.25">
      <c r="A2614">
        <v>408</v>
      </c>
      <c r="B2614" t="s">
        <v>384</v>
      </c>
      <c r="C2614" t="s">
        <v>2517</v>
      </c>
      <c r="D2614">
        <v>99</v>
      </c>
      <c r="E2614">
        <v>2518.5</v>
      </c>
      <c r="F2614">
        <f t="shared" si="40"/>
        <v>3</v>
      </c>
      <c r="G2614" t="str">
        <f>STANDINGS_W[[#This Row],[League]]&amp;STANDINGS_W[[#This Row],[Team]]</f>
        <v>$150 Draft Champions Mar 10 1:00 pm Lg.3874Team Sanford</v>
      </c>
    </row>
    <row r="2615" spans="1:7" x14ac:dyDescent="0.25">
      <c r="A2615">
        <v>556</v>
      </c>
      <c r="B2615" t="s">
        <v>2523</v>
      </c>
      <c r="C2615" t="s">
        <v>2517</v>
      </c>
      <c r="D2615">
        <v>96</v>
      </c>
      <c r="E2615">
        <v>2358</v>
      </c>
      <c r="F2615">
        <f t="shared" si="40"/>
        <v>4</v>
      </c>
      <c r="G2615" t="str">
        <f>STANDINGS_W[[#This Row],[League]]&amp;STANDINGS_W[[#This Row],[Team]]</f>
        <v>$150 Draft Champions Mar 10 1:00 pm Lg.3874NUISANCE</v>
      </c>
    </row>
    <row r="2616" spans="1:7" x14ac:dyDescent="0.25">
      <c r="A2616">
        <v>663</v>
      </c>
      <c r="B2616" t="s">
        <v>18</v>
      </c>
      <c r="C2616" t="s">
        <v>2517</v>
      </c>
      <c r="D2616">
        <v>94</v>
      </c>
      <c r="E2616">
        <v>2239.5</v>
      </c>
      <c r="F2616">
        <f t="shared" si="40"/>
        <v>5</v>
      </c>
      <c r="G2616" t="str">
        <f>STANDINGS_W[[#This Row],[League]]&amp;STANDINGS_W[[#This Row],[Team]]</f>
        <v>$150 Draft Champions Mar 10 1:00 pm Lg.3874Home Run Derbies</v>
      </c>
    </row>
    <row r="2617" spans="1:7" x14ac:dyDescent="0.25">
      <c r="A2617">
        <v>1436</v>
      </c>
      <c r="B2617" t="s">
        <v>2518</v>
      </c>
      <c r="C2617" t="s">
        <v>2517</v>
      </c>
      <c r="D2617">
        <v>85</v>
      </c>
      <c r="E2617">
        <v>1503.5</v>
      </c>
      <c r="F2617">
        <f t="shared" si="40"/>
        <v>6</v>
      </c>
      <c r="G2617" t="str">
        <f>STANDINGS_W[[#This Row],[League]]&amp;STANDINGS_W[[#This Row],[Team]]</f>
        <v>$150 Draft Champions Mar 10 1:00 pm Lg.3874Team brown</v>
      </c>
    </row>
    <row r="2618" spans="1:7" x14ac:dyDescent="0.25">
      <c r="A2618">
        <v>1511</v>
      </c>
      <c r="B2618" t="s">
        <v>283</v>
      </c>
      <c r="C2618" t="s">
        <v>2517</v>
      </c>
      <c r="D2618">
        <v>84</v>
      </c>
      <c r="E2618">
        <v>1408.5</v>
      </c>
      <c r="F2618">
        <f t="shared" si="40"/>
        <v>7</v>
      </c>
      <c r="G2618" t="str">
        <f>STANDINGS_W[[#This Row],[League]]&amp;STANDINGS_W[[#This Row],[Team]]</f>
        <v>$150 Draft Champions Mar 10 1:00 pm Lg.3874Team Bromelia</v>
      </c>
    </row>
    <row r="2619" spans="1:7" x14ac:dyDescent="0.25">
      <c r="A2619">
        <v>1660</v>
      </c>
      <c r="B2619" t="s">
        <v>2522</v>
      </c>
      <c r="C2619" t="s">
        <v>2517</v>
      </c>
      <c r="D2619">
        <v>82</v>
      </c>
      <c r="E2619">
        <v>1233</v>
      </c>
      <c r="F2619">
        <f t="shared" si="40"/>
        <v>8</v>
      </c>
      <c r="G2619" t="str">
        <f>STANDINGS_W[[#This Row],[League]]&amp;STANDINGS_W[[#This Row],[Team]]</f>
        <v>$150 Draft Champions Mar 10 1:00 pm Lg.3874Grand Salami</v>
      </c>
    </row>
    <row r="2620" spans="1:7" x14ac:dyDescent="0.25">
      <c r="A2620">
        <v>1962</v>
      </c>
      <c r="B2620" t="s">
        <v>2521</v>
      </c>
      <c r="C2620" t="s">
        <v>2517</v>
      </c>
      <c r="D2620">
        <v>79</v>
      </c>
      <c r="E2620">
        <v>980.5</v>
      </c>
      <c r="F2620">
        <f t="shared" si="40"/>
        <v>9</v>
      </c>
      <c r="G2620" t="str">
        <f>STANDINGS_W[[#This Row],[League]]&amp;STANDINGS_W[[#This Row],[Team]]</f>
        <v>$150 Draft Champions Mar 10 1:00 pm Lg.3874War(P)igs III</v>
      </c>
    </row>
    <row r="2621" spans="1:7" x14ac:dyDescent="0.25">
      <c r="A2621">
        <v>2183</v>
      </c>
      <c r="B2621" t="s">
        <v>1568</v>
      </c>
      <c r="C2621" t="s">
        <v>2517</v>
      </c>
      <c r="D2621">
        <v>76</v>
      </c>
      <c r="E2621">
        <v>755.5</v>
      </c>
      <c r="F2621">
        <f t="shared" si="40"/>
        <v>10</v>
      </c>
      <c r="G2621" t="str">
        <f>STANDINGS_W[[#This Row],[League]]&amp;STANDINGS_W[[#This Row],[Team]]</f>
        <v>$150 Draft Champions Mar 10 1:00 pm Lg.3874The Force Awakens</v>
      </c>
    </row>
    <row r="2622" spans="1:7" x14ac:dyDescent="0.25">
      <c r="A2622">
        <v>2312</v>
      </c>
      <c r="B2622" t="s">
        <v>2526</v>
      </c>
      <c r="C2622" t="s">
        <v>2517</v>
      </c>
      <c r="D2622">
        <v>74</v>
      </c>
      <c r="E2622">
        <v>621</v>
      </c>
      <c r="F2622">
        <f t="shared" si="40"/>
        <v>11</v>
      </c>
      <c r="G2622" t="str">
        <f>STANDINGS_W[[#This Row],[League]]&amp;STANDINGS_W[[#This Row],[Team]]</f>
        <v>$150 Draft Champions Mar 10 1:00 pm Lg.3874Windsor Wallabies</v>
      </c>
    </row>
    <row r="2623" spans="1:7" x14ac:dyDescent="0.25">
      <c r="A2623">
        <v>2389</v>
      </c>
      <c r="B2623" t="s">
        <v>889</v>
      </c>
      <c r="C2623" t="s">
        <v>2517</v>
      </c>
      <c r="D2623">
        <v>72</v>
      </c>
      <c r="E2623">
        <v>532</v>
      </c>
      <c r="F2623">
        <f t="shared" si="40"/>
        <v>12</v>
      </c>
      <c r="G2623" t="str">
        <f>STANDINGS_W[[#This Row],[League]]&amp;STANDINGS_W[[#This Row],[Team]]</f>
        <v>$150 Draft Champions Mar 10 1:00 pm Lg.3874Team Thompson</v>
      </c>
    </row>
    <row r="2624" spans="1:7" x14ac:dyDescent="0.25">
      <c r="A2624">
        <v>2576</v>
      </c>
      <c r="B2624" t="s">
        <v>2519</v>
      </c>
      <c r="C2624" t="s">
        <v>2517</v>
      </c>
      <c r="D2624">
        <v>67</v>
      </c>
      <c r="E2624">
        <v>321.5</v>
      </c>
      <c r="F2624">
        <f t="shared" si="40"/>
        <v>13</v>
      </c>
      <c r="G2624" t="str">
        <f>STANDINGS_W[[#This Row],[League]]&amp;STANDINGS_W[[#This Row],[Team]]</f>
        <v>$150 Draft Champions Mar 10 1:00 pm Lg.3874Bozrah Behemoths</v>
      </c>
    </row>
    <row r="2625" spans="1:7" x14ac:dyDescent="0.25">
      <c r="A2625">
        <v>2688</v>
      </c>
      <c r="B2625" t="s">
        <v>522</v>
      </c>
      <c r="C2625" t="s">
        <v>2517</v>
      </c>
      <c r="D2625">
        <v>64</v>
      </c>
      <c r="E2625">
        <v>220.5</v>
      </c>
      <c r="F2625">
        <f t="shared" si="40"/>
        <v>14</v>
      </c>
      <c r="G2625" t="str">
        <f>STANDINGS_W[[#This Row],[League]]&amp;STANDINGS_W[[#This Row],[Team]]</f>
        <v>$150 Draft Champions Mar 10 1:00 pm Lg.3874Lugnuts DC III</v>
      </c>
    </row>
    <row r="2626" spans="1:7" x14ac:dyDescent="0.25">
      <c r="A2626">
        <v>2738</v>
      </c>
      <c r="B2626" t="s">
        <v>2524</v>
      </c>
      <c r="C2626" t="s">
        <v>2517</v>
      </c>
      <c r="D2626">
        <v>62</v>
      </c>
      <c r="E2626">
        <v>166</v>
      </c>
      <c r="F2626">
        <f t="shared" si="40"/>
        <v>15</v>
      </c>
      <c r="G2626" t="str">
        <f>STANDINGS_W[[#This Row],[League]]&amp;STANDINGS_W[[#This Row],[Team]]</f>
        <v>$150 Draft Champions Mar 10 1:00 pm Lg.3874Hammerin' Hawks</v>
      </c>
    </row>
    <row r="2627" spans="1:7" x14ac:dyDescent="0.25">
      <c r="A2627">
        <v>277</v>
      </c>
      <c r="B2627" t="s">
        <v>2528</v>
      </c>
      <c r="C2627" t="s">
        <v>2527</v>
      </c>
      <c r="D2627">
        <v>102</v>
      </c>
      <c r="E2627">
        <v>2646.5</v>
      </c>
      <c r="F2627">
        <f t="shared" ref="F2627:F2690" si="41">IF(C2627=C2626,F2626+1,1)</f>
        <v>1</v>
      </c>
      <c r="G2627" t="str">
        <f>STANDINGS_W[[#This Row],[League]]&amp;STANDINGS_W[[#This Row],[Team]]</f>
        <v>$150 Draft Champions Mar 11 1:00 pm Lg.3879Team Turner 3</v>
      </c>
    </row>
    <row r="2628" spans="1:7" x14ac:dyDescent="0.25">
      <c r="A2628">
        <v>278</v>
      </c>
      <c r="B2628" t="s">
        <v>2534</v>
      </c>
      <c r="C2628" t="s">
        <v>2527</v>
      </c>
      <c r="D2628">
        <v>102</v>
      </c>
      <c r="E2628">
        <v>2646.5</v>
      </c>
      <c r="F2628">
        <f t="shared" si="41"/>
        <v>2</v>
      </c>
      <c r="G2628" t="str">
        <f>STANDINGS_W[[#This Row],[League]]&amp;STANDINGS_W[[#This Row],[Team]]</f>
        <v>$150 Draft Champions Mar 11 1:00 pm Lg.3879Triple Play!</v>
      </c>
    </row>
    <row r="2629" spans="1:7" x14ac:dyDescent="0.25">
      <c r="A2629">
        <v>839</v>
      </c>
      <c r="B2629" t="s">
        <v>2533</v>
      </c>
      <c r="C2629" t="s">
        <v>2527</v>
      </c>
      <c r="D2629">
        <v>92</v>
      </c>
      <c r="E2629">
        <v>2083</v>
      </c>
      <c r="F2629">
        <f t="shared" si="41"/>
        <v>3</v>
      </c>
      <c r="G2629" t="str">
        <f>STANDINGS_W[[#This Row],[League]]&amp;STANDINGS_W[[#This Row],[Team]]</f>
        <v>$150 Draft Champions Mar 11 1:00 pm Lg.3879SuperBadAssSweetDaddyJones</v>
      </c>
    </row>
    <row r="2630" spans="1:7" x14ac:dyDescent="0.25">
      <c r="A2630">
        <v>876</v>
      </c>
      <c r="B2630" t="s">
        <v>2530</v>
      </c>
      <c r="C2630" t="s">
        <v>2527</v>
      </c>
      <c r="D2630">
        <v>91</v>
      </c>
      <c r="E2630">
        <v>2007.5</v>
      </c>
      <c r="F2630">
        <f t="shared" si="41"/>
        <v>4</v>
      </c>
      <c r="G2630" t="str">
        <f>STANDINGS_W[[#This Row],[League]]&amp;STANDINGS_W[[#This Row],[Team]]</f>
        <v>$150 Draft Champions Mar 11 1:00 pm Lg.3879Blue Moon Rising</v>
      </c>
    </row>
    <row r="2631" spans="1:7" x14ac:dyDescent="0.25">
      <c r="A2631">
        <v>949</v>
      </c>
      <c r="B2631" t="s">
        <v>213</v>
      </c>
      <c r="C2631" t="s">
        <v>2527</v>
      </c>
      <c r="D2631">
        <v>90</v>
      </c>
      <c r="E2631">
        <v>1929</v>
      </c>
      <c r="F2631">
        <f t="shared" si="41"/>
        <v>5</v>
      </c>
      <c r="G2631" t="str">
        <f>STANDINGS_W[[#This Row],[League]]&amp;STANDINGS_W[[#This Row],[Team]]</f>
        <v>$150 Draft Champions Mar 11 1:00 pm Lg.3879Cardinal Crunch 4</v>
      </c>
    </row>
    <row r="2632" spans="1:7" x14ac:dyDescent="0.25">
      <c r="A2632">
        <v>971</v>
      </c>
      <c r="B2632" t="s">
        <v>2537</v>
      </c>
      <c r="C2632" t="s">
        <v>2527</v>
      </c>
      <c r="D2632">
        <v>90</v>
      </c>
      <c r="E2632">
        <v>1929</v>
      </c>
      <c r="F2632">
        <f t="shared" si="41"/>
        <v>6</v>
      </c>
      <c r="G2632" t="str">
        <f>STANDINGS_W[[#This Row],[League]]&amp;STANDINGS_W[[#This Row],[Team]]</f>
        <v>$150 Draft Champions Mar 11 1:00 pm Lg.3879Magma</v>
      </c>
    </row>
    <row r="2633" spans="1:7" x14ac:dyDescent="0.25">
      <c r="A2633">
        <v>1144</v>
      </c>
      <c r="B2633" t="s">
        <v>2536</v>
      </c>
      <c r="C2633" t="s">
        <v>2527</v>
      </c>
      <c r="D2633">
        <v>88</v>
      </c>
      <c r="E2633">
        <v>1779.5</v>
      </c>
      <c r="F2633">
        <f t="shared" si="41"/>
        <v>7</v>
      </c>
      <c r="G2633" t="str">
        <f>STANDINGS_W[[#This Row],[League]]&amp;STANDINGS_W[[#This Row],[Team]]</f>
        <v>$150 Draft Champions Mar 11 1:00 pm Lg.3879Sultans of Swings</v>
      </c>
    </row>
    <row r="2634" spans="1:7" x14ac:dyDescent="0.25">
      <c r="A2634">
        <v>1392</v>
      </c>
      <c r="B2634" t="s">
        <v>344</v>
      </c>
      <c r="C2634" t="s">
        <v>2527</v>
      </c>
      <c r="D2634">
        <v>85</v>
      </c>
      <c r="E2634">
        <v>1503.5</v>
      </c>
      <c r="F2634">
        <f t="shared" si="41"/>
        <v>8</v>
      </c>
      <c r="G2634" t="str">
        <f>STANDINGS_W[[#This Row],[League]]&amp;STANDINGS_W[[#This Row],[Team]]</f>
        <v>$150 Draft Champions Mar 11 1:00 pm Lg.3879Las Vegas Blvd VII</v>
      </c>
    </row>
    <row r="2635" spans="1:7" x14ac:dyDescent="0.25">
      <c r="A2635">
        <v>1400</v>
      </c>
      <c r="B2635" t="s">
        <v>19</v>
      </c>
      <c r="C2635" t="s">
        <v>2527</v>
      </c>
      <c r="D2635">
        <v>85</v>
      </c>
      <c r="E2635">
        <v>1503.5</v>
      </c>
      <c r="F2635">
        <f t="shared" si="41"/>
        <v>9</v>
      </c>
      <c r="G2635" t="str">
        <f>STANDINGS_W[[#This Row],[League]]&amp;STANDINGS_W[[#This Row],[Team]]</f>
        <v>$150 Draft Champions Mar 11 1:00 pm Lg.3879One Eyed Jack</v>
      </c>
    </row>
    <row r="2636" spans="1:7" x14ac:dyDescent="0.25">
      <c r="A2636">
        <v>1612</v>
      </c>
      <c r="B2636" t="s">
        <v>163</v>
      </c>
      <c r="C2636" t="s">
        <v>2527</v>
      </c>
      <c r="D2636">
        <v>83</v>
      </c>
      <c r="E2636">
        <v>1322</v>
      </c>
      <c r="F2636">
        <f t="shared" si="41"/>
        <v>10</v>
      </c>
      <c r="G2636" t="str">
        <f>STANDINGS_W[[#This Row],[League]]&amp;STANDINGS_W[[#This Row],[Team]]</f>
        <v>$150 Draft Champions Mar 11 1:00 pm Lg.3879Team Jones</v>
      </c>
    </row>
    <row r="2637" spans="1:7" x14ac:dyDescent="0.25">
      <c r="A2637">
        <v>1860</v>
      </c>
      <c r="B2637" t="s">
        <v>2529</v>
      </c>
      <c r="C2637" t="s">
        <v>2527</v>
      </c>
      <c r="D2637">
        <v>80</v>
      </c>
      <c r="E2637">
        <v>1063.5</v>
      </c>
      <c r="F2637">
        <f t="shared" si="41"/>
        <v>11</v>
      </c>
      <c r="G2637" t="str">
        <f>STANDINGS_W[[#This Row],[League]]&amp;STANDINGS_W[[#This Row],[Team]]</f>
        <v>$150 Draft Champions Mar 11 1:00 pm Lg.3879Stripers</v>
      </c>
    </row>
    <row r="2638" spans="1:7" x14ac:dyDescent="0.25">
      <c r="A2638">
        <v>2324</v>
      </c>
      <c r="B2638" t="s">
        <v>2535</v>
      </c>
      <c r="C2638" t="s">
        <v>2527</v>
      </c>
      <c r="D2638">
        <v>73</v>
      </c>
      <c r="E2638">
        <v>576</v>
      </c>
      <c r="F2638">
        <f t="shared" si="41"/>
        <v>12</v>
      </c>
      <c r="G2638" t="str">
        <f>STANDINGS_W[[#This Row],[League]]&amp;STANDINGS_W[[#This Row],[Team]]</f>
        <v>$150 Draft Champions Mar 11 1:00 pm Lg.3879GreenCanes</v>
      </c>
    </row>
    <row r="2639" spans="1:7" x14ac:dyDescent="0.25">
      <c r="A2639">
        <v>2356</v>
      </c>
      <c r="B2639" t="s">
        <v>2532</v>
      </c>
      <c r="C2639" t="s">
        <v>2527</v>
      </c>
      <c r="D2639">
        <v>72</v>
      </c>
      <c r="E2639">
        <v>532</v>
      </c>
      <c r="F2639">
        <f t="shared" si="41"/>
        <v>13</v>
      </c>
      <c r="G2639" t="str">
        <f>STANDINGS_W[[#This Row],[League]]&amp;STANDINGS_W[[#This Row],[Team]]</f>
        <v>$150 Draft Champions Mar 11 1:00 pm Lg.3879Bad Robot</v>
      </c>
    </row>
    <row r="2640" spans="1:7" x14ac:dyDescent="0.25">
      <c r="A2640">
        <v>2408</v>
      </c>
      <c r="B2640" t="s">
        <v>2531</v>
      </c>
      <c r="C2640" t="s">
        <v>2527</v>
      </c>
      <c r="D2640">
        <v>71</v>
      </c>
      <c r="E2640">
        <v>483</v>
      </c>
      <c r="F2640">
        <f t="shared" si="41"/>
        <v>14</v>
      </c>
      <c r="G2640" t="str">
        <f>STANDINGS_W[[#This Row],[League]]&amp;STANDINGS_W[[#This Row],[Team]]</f>
        <v>$150 Draft Champions Mar 11 1:00 pm Lg.3879Bartolo Colonoscopy</v>
      </c>
    </row>
    <row r="2641" spans="1:7" x14ac:dyDescent="0.25">
      <c r="A2641">
        <v>2439</v>
      </c>
      <c r="B2641" t="s">
        <v>1466</v>
      </c>
      <c r="C2641" t="s">
        <v>2527</v>
      </c>
      <c r="D2641">
        <v>71</v>
      </c>
      <c r="E2641">
        <v>483</v>
      </c>
      <c r="F2641">
        <f t="shared" si="41"/>
        <v>15</v>
      </c>
      <c r="G2641" t="str">
        <f>STANDINGS_W[[#This Row],[League]]&amp;STANDINGS_W[[#This Row],[Team]]</f>
        <v>$150 Draft Champions Mar 11 1:00 pm Lg.3879Team Robbins</v>
      </c>
    </row>
    <row r="2642" spans="1:7" x14ac:dyDescent="0.25">
      <c r="A2642">
        <v>186</v>
      </c>
      <c r="B2642" t="s">
        <v>2541</v>
      </c>
      <c r="C2642" t="s">
        <v>2538</v>
      </c>
      <c r="D2642">
        <v>105</v>
      </c>
      <c r="E2642">
        <v>2728.5</v>
      </c>
      <c r="F2642">
        <f t="shared" si="41"/>
        <v>1</v>
      </c>
      <c r="G2642" t="str">
        <f>STANDINGS_W[[#This Row],[League]]&amp;STANDINGS_W[[#This Row],[Team]]</f>
        <v>$150 Draft Champions Mar 11 1:00 pm Lg.3882SchtinyT's</v>
      </c>
    </row>
    <row r="2643" spans="1:7" x14ac:dyDescent="0.25">
      <c r="A2643">
        <v>215</v>
      </c>
      <c r="B2643" t="s">
        <v>32</v>
      </c>
      <c r="C2643" t="s">
        <v>2538</v>
      </c>
      <c r="D2643">
        <v>104</v>
      </c>
      <c r="E2643">
        <v>2705.5</v>
      </c>
      <c r="F2643">
        <f t="shared" si="41"/>
        <v>2</v>
      </c>
      <c r="G2643" t="str">
        <f>STANDINGS_W[[#This Row],[League]]&amp;STANDINGS_W[[#This Row],[Team]]</f>
        <v>$150 Draft Champions Mar 11 1:00 pm Lg.3882Team enfield</v>
      </c>
    </row>
    <row r="2644" spans="1:7" x14ac:dyDescent="0.25">
      <c r="A2644">
        <v>274</v>
      </c>
      <c r="B2644" t="s">
        <v>423</v>
      </c>
      <c r="C2644" t="s">
        <v>2538</v>
      </c>
      <c r="D2644">
        <v>102</v>
      </c>
      <c r="E2644">
        <v>2646.5</v>
      </c>
      <c r="F2644">
        <f t="shared" si="41"/>
        <v>3</v>
      </c>
      <c r="G2644" t="str">
        <f>STANDINGS_W[[#This Row],[League]]&amp;STANDINGS_W[[#This Row],[Team]]</f>
        <v>$150 Draft Champions Mar 11 1:00 pm Lg.3882Team O`Connor</v>
      </c>
    </row>
    <row r="2645" spans="1:7" x14ac:dyDescent="0.25">
      <c r="A2645">
        <v>311</v>
      </c>
      <c r="B2645" t="s">
        <v>2539</v>
      </c>
      <c r="C2645" t="s">
        <v>2538</v>
      </c>
      <c r="D2645">
        <v>101</v>
      </c>
      <c r="E2645">
        <v>2609</v>
      </c>
      <c r="F2645">
        <f t="shared" si="41"/>
        <v>4</v>
      </c>
      <c r="G2645" t="str">
        <f>STANDINGS_W[[#This Row],[League]]&amp;STANDINGS_W[[#This Row],[Team]]</f>
        <v>$150 Draft Champions Mar 11 1:00 pm Lg.3882Mooksters</v>
      </c>
    </row>
    <row r="2646" spans="1:7" x14ac:dyDescent="0.25">
      <c r="A2646">
        <v>346</v>
      </c>
      <c r="B2646" t="s">
        <v>2540</v>
      </c>
      <c r="C2646" t="s">
        <v>2538</v>
      </c>
      <c r="D2646">
        <v>100</v>
      </c>
      <c r="E2646">
        <v>2566</v>
      </c>
      <c r="F2646">
        <f t="shared" si="41"/>
        <v>5</v>
      </c>
      <c r="G2646" t="str">
        <f>STANDINGS_W[[#This Row],[League]]&amp;STANDINGS_W[[#This Row],[Team]]</f>
        <v>$150 Draft Champions Mar 11 1:00 pm Lg.3882New Hamp Lotharios</v>
      </c>
    </row>
    <row r="2647" spans="1:7" x14ac:dyDescent="0.25">
      <c r="A2647">
        <v>915</v>
      </c>
      <c r="B2647" t="s">
        <v>2202</v>
      </c>
      <c r="C2647" t="s">
        <v>2538</v>
      </c>
      <c r="D2647">
        <v>91</v>
      </c>
      <c r="E2647">
        <v>2007.5</v>
      </c>
      <c r="F2647">
        <f t="shared" si="41"/>
        <v>6</v>
      </c>
      <c r="G2647" t="str">
        <f>STANDINGS_W[[#This Row],[League]]&amp;STANDINGS_W[[#This Row],[Team]]</f>
        <v>$150 Draft Champions Mar 11 1:00 pm Lg.3882Team Jaggi</v>
      </c>
    </row>
    <row r="2648" spans="1:7" x14ac:dyDescent="0.25">
      <c r="A2648">
        <v>1317</v>
      </c>
      <c r="B2648" t="s">
        <v>2337</v>
      </c>
      <c r="C2648" t="s">
        <v>2538</v>
      </c>
      <c r="D2648">
        <v>86</v>
      </c>
      <c r="E2648">
        <v>1608</v>
      </c>
      <c r="F2648">
        <f t="shared" si="41"/>
        <v>7</v>
      </c>
      <c r="G2648" t="str">
        <f>STANDINGS_W[[#This Row],[League]]&amp;STANDINGS_W[[#This Row],[Team]]</f>
        <v>$150 Draft Champions Mar 11 1:00 pm Lg.3882Team Burnidge</v>
      </c>
    </row>
    <row r="2649" spans="1:7" x14ac:dyDescent="0.25">
      <c r="A2649">
        <v>1363</v>
      </c>
      <c r="B2649" t="s">
        <v>2545</v>
      </c>
      <c r="C2649" t="s">
        <v>2538</v>
      </c>
      <c r="D2649">
        <v>85</v>
      </c>
      <c r="E2649">
        <v>1503.5</v>
      </c>
      <c r="F2649">
        <f t="shared" si="41"/>
        <v>8</v>
      </c>
      <c r="G2649" t="str">
        <f>STANDINGS_W[[#This Row],[League]]&amp;STANDINGS_W[[#This Row],[Team]]</f>
        <v>$150 Draft Champions Mar 11 1:00 pm Lg.3882Balk Lives Matter</v>
      </c>
    </row>
    <row r="2650" spans="1:7" x14ac:dyDescent="0.25">
      <c r="A2650">
        <v>1380</v>
      </c>
      <c r="B2650" t="s">
        <v>44</v>
      </c>
      <c r="C2650" t="s">
        <v>2538</v>
      </c>
      <c r="D2650">
        <v>85</v>
      </c>
      <c r="E2650">
        <v>1503.5</v>
      </c>
      <c r="F2650">
        <f t="shared" si="41"/>
        <v>9</v>
      </c>
      <c r="G2650" t="str">
        <f>STANDINGS_W[[#This Row],[League]]&amp;STANDINGS_W[[#This Row],[Team]]</f>
        <v>$150 Draft Champions Mar 11 1:00 pm Lg.3882Frieda's Boss</v>
      </c>
    </row>
    <row r="2651" spans="1:7" x14ac:dyDescent="0.25">
      <c r="A2651">
        <v>1720</v>
      </c>
      <c r="B2651" t="s">
        <v>2542</v>
      </c>
      <c r="C2651" t="s">
        <v>2538</v>
      </c>
      <c r="D2651">
        <v>82</v>
      </c>
      <c r="E2651">
        <v>1233</v>
      </c>
      <c r="F2651">
        <f t="shared" si="41"/>
        <v>10</v>
      </c>
      <c r="G2651" t="str">
        <f>STANDINGS_W[[#This Row],[League]]&amp;STANDINGS_W[[#This Row],[Team]]</f>
        <v>$150 Draft Champions Mar 11 1:00 pm Lg.3882Wicked Spoon</v>
      </c>
    </row>
    <row r="2652" spans="1:7" x14ac:dyDescent="0.25">
      <c r="A2652">
        <v>1908</v>
      </c>
      <c r="B2652" t="s">
        <v>498</v>
      </c>
      <c r="C2652" t="s">
        <v>2538</v>
      </c>
      <c r="D2652">
        <v>79</v>
      </c>
      <c r="E2652">
        <v>980.5</v>
      </c>
      <c r="F2652">
        <f t="shared" si="41"/>
        <v>11</v>
      </c>
      <c r="G2652" t="str">
        <f>STANDINGS_W[[#This Row],[League]]&amp;STANDINGS_W[[#This Row],[Team]]</f>
        <v>$150 Draft Champions Mar 11 1:00 pm Lg.3882Gashouse Gorillas</v>
      </c>
    </row>
    <row r="2653" spans="1:7" x14ac:dyDescent="0.25">
      <c r="A2653">
        <v>2155</v>
      </c>
      <c r="B2653" t="s">
        <v>19</v>
      </c>
      <c r="C2653" t="s">
        <v>2538</v>
      </c>
      <c r="D2653">
        <v>76</v>
      </c>
      <c r="E2653">
        <v>755.5</v>
      </c>
      <c r="F2653">
        <f t="shared" si="41"/>
        <v>12</v>
      </c>
      <c r="G2653" t="str">
        <f>STANDINGS_W[[#This Row],[League]]&amp;STANDINGS_W[[#This Row],[Team]]</f>
        <v>$150 Draft Champions Mar 11 1:00 pm Lg.3882One Eyed Jack</v>
      </c>
    </row>
    <row r="2654" spans="1:7" x14ac:dyDescent="0.25">
      <c r="A2654">
        <v>2276</v>
      </c>
      <c r="B2654" t="s">
        <v>2543</v>
      </c>
      <c r="C2654" t="s">
        <v>2538</v>
      </c>
      <c r="D2654">
        <v>74</v>
      </c>
      <c r="E2654">
        <v>621</v>
      </c>
      <c r="F2654">
        <f t="shared" si="41"/>
        <v>13</v>
      </c>
      <c r="G2654" t="str">
        <f>STANDINGS_W[[#This Row],[League]]&amp;STANDINGS_W[[#This Row],[Team]]</f>
        <v>$150 Draft Champions Mar 11 1:00 pm Lg.3882Fido's Plate</v>
      </c>
    </row>
    <row r="2655" spans="1:7" x14ac:dyDescent="0.25">
      <c r="A2655">
        <v>2607</v>
      </c>
      <c r="B2655" t="s">
        <v>2544</v>
      </c>
      <c r="C2655" t="s">
        <v>2538</v>
      </c>
      <c r="D2655">
        <v>66</v>
      </c>
      <c r="E2655">
        <v>285.5</v>
      </c>
      <c r="F2655">
        <f t="shared" si="41"/>
        <v>14</v>
      </c>
      <c r="G2655" t="str">
        <f>STANDINGS_W[[#This Row],[League]]&amp;STANDINGS_W[[#This Row],[Team]]</f>
        <v>$150 Draft Champions Mar 11 1:00 pm Lg.38822016 WarmBeer ColdFood 3rd</v>
      </c>
    </row>
    <row r="2656" spans="1:7" x14ac:dyDescent="0.25">
      <c r="A2656">
        <v>2753</v>
      </c>
      <c r="B2656" t="s">
        <v>889</v>
      </c>
      <c r="C2656" t="s">
        <v>2538</v>
      </c>
      <c r="D2656">
        <v>62</v>
      </c>
      <c r="E2656">
        <v>166</v>
      </c>
      <c r="F2656">
        <f t="shared" si="41"/>
        <v>15</v>
      </c>
      <c r="G2656" t="str">
        <f>STANDINGS_W[[#This Row],[League]]&amp;STANDINGS_W[[#This Row],[Team]]</f>
        <v>$150 Draft Champions Mar 11 1:00 pm Lg.3882Team Thompson</v>
      </c>
    </row>
    <row r="2657" spans="1:7" x14ac:dyDescent="0.25">
      <c r="A2657">
        <v>393</v>
      </c>
      <c r="B2657" t="s">
        <v>501</v>
      </c>
      <c r="C2657" t="s">
        <v>2546</v>
      </c>
      <c r="D2657">
        <v>99</v>
      </c>
      <c r="E2657">
        <v>2518.5</v>
      </c>
      <c r="F2657">
        <f t="shared" si="41"/>
        <v>1</v>
      </c>
      <c r="G2657" t="str">
        <f>STANDINGS_W[[#This Row],[League]]&amp;STANDINGS_W[[#This Row],[Team]]</f>
        <v>$150 Draft Champions Mar 11 1:00 pm Lg.3884PTBNLs</v>
      </c>
    </row>
    <row r="2658" spans="1:7" x14ac:dyDescent="0.25">
      <c r="A2658">
        <v>415</v>
      </c>
      <c r="B2658" t="s">
        <v>310</v>
      </c>
      <c r="C2658" t="s">
        <v>2546</v>
      </c>
      <c r="D2658">
        <v>99</v>
      </c>
      <c r="E2658">
        <v>2518.5</v>
      </c>
      <c r="F2658">
        <f t="shared" si="41"/>
        <v>2</v>
      </c>
      <c r="G2658" t="str">
        <f>STANDINGS_W[[#This Row],[League]]&amp;STANDINGS_W[[#This Row],[Team]]</f>
        <v>$150 Draft Champions Mar 11 1:00 pm Lg.3884Yellow Penguins</v>
      </c>
    </row>
    <row r="2659" spans="1:7" x14ac:dyDescent="0.25">
      <c r="A2659">
        <v>456</v>
      </c>
      <c r="B2659" t="s">
        <v>2547</v>
      </c>
      <c r="C2659" t="s">
        <v>2546</v>
      </c>
      <c r="D2659">
        <v>98</v>
      </c>
      <c r="E2659">
        <v>2467</v>
      </c>
      <c r="F2659">
        <f t="shared" si="41"/>
        <v>3</v>
      </c>
      <c r="G2659" t="str">
        <f>STANDINGS_W[[#This Row],[League]]&amp;STANDINGS_W[[#This Row],[Team]]</f>
        <v>$150 Draft Champions Mar 11 1:00 pm Lg.3884Team Read</v>
      </c>
    </row>
    <row r="2660" spans="1:7" x14ac:dyDescent="0.25">
      <c r="A2660">
        <v>514</v>
      </c>
      <c r="B2660" t="s">
        <v>2558</v>
      </c>
      <c r="C2660" t="s">
        <v>2546</v>
      </c>
      <c r="D2660">
        <v>97</v>
      </c>
      <c r="E2660">
        <v>2416.5</v>
      </c>
      <c r="F2660">
        <f t="shared" si="41"/>
        <v>4</v>
      </c>
      <c r="G2660" t="str">
        <f>STANDINGS_W[[#This Row],[League]]&amp;STANDINGS_W[[#This Row],[Team]]</f>
        <v>$150 Draft Champions Mar 11 1:00 pm Lg.3884The Pee Pee Dance</v>
      </c>
    </row>
    <row r="2661" spans="1:7" x14ac:dyDescent="0.25">
      <c r="A2661">
        <v>584</v>
      </c>
      <c r="B2661" t="s">
        <v>2550</v>
      </c>
      <c r="C2661" t="s">
        <v>2546</v>
      </c>
      <c r="D2661">
        <v>96</v>
      </c>
      <c r="E2661">
        <v>2358</v>
      </c>
      <c r="F2661">
        <f t="shared" si="41"/>
        <v>5</v>
      </c>
      <c r="G2661" t="str">
        <f>STANDINGS_W[[#This Row],[League]]&amp;STANDINGS_W[[#This Row],[Team]]</f>
        <v>$150 Draft Champions Mar 11 1:00 pm Lg.3884X-Pensive Winos</v>
      </c>
    </row>
    <row r="2662" spans="1:7" x14ac:dyDescent="0.25">
      <c r="A2662">
        <v>613</v>
      </c>
      <c r="B2662" t="s">
        <v>2549</v>
      </c>
      <c r="C2662" t="s">
        <v>2546</v>
      </c>
      <c r="D2662">
        <v>95</v>
      </c>
      <c r="E2662">
        <v>2298</v>
      </c>
      <c r="F2662">
        <f t="shared" si="41"/>
        <v>6</v>
      </c>
      <c r="G2662" t="str">
        <f>STANDINGS_W[[#This Row],[League]]&amp;STANDINGS_W[[#This Row],[Team]]</f>
        <v>$150 Draft Champions Mar 11 1:00 pm Lg.3884One Tool Player</v>
      </c>
    </row>
    <row r="2663" spans="1:7" x14ac:dyDescent="0.25">
      <c r="A2663">
        <v>956</v>
      </c>
      <c r="B2663" t="s">
        <v>2559</v>
      </c>
      <c r="C2663" t="s">
        <v>2546</v>
      </c>
      <c r="D2663">
        <v>90</v>
      </c>
      <c r="E2663">
        <v>1929</v>
      </c>
      <c r="F2663">
        <f t="shared" si="41"/>
        <v>7</v>
      </c>
      <c r="G2663" t="str">
        <f>STANDINGS_W[[#This Row],[League]]&amp;STANDINGS_W[[#This Row],[Team]]</f>
        <v>$150 Draft Champions Mar 11 1:00 pm Lg.3884Dookie McGee v7 - $150</v>
      </c>
    </row>
    <row r="2664" spans="1:7" x14ac:dyDescent="0.25">
      <c r="A2664">
        <v>1248</v>
      </c>
      <c r="B2664" t="s">
        <v>2556</v>
      </c>
      <c r="C2664" t="s">
        <v>2546</v>
      </c>
      <c r="D2664">
        <v>87</v>
      </c>
      <c r="E2664">
        <v>1700.5</v>
      </c>
      <c r="F2664">
        <f t="shared" si="41"/>
        <v>8</v>
      </c>
      <c r="G2664" t="str">
        <f>STANDINGS_W[[#This Row],[League]]&amp;STANDINGS_W[[#This Row],[Team]]</f>
        <v>$150 Draft Champions Mar 11 1:00 pm Lg.3884double*A-Mode</v>
      </c>
    </row>
    <row r="2665" spans="1:7" x14ac:dyDescent="0.25">
      <c r="A2665">
        <v>1431</v>
      </c>
      <c r="B2665" t="s">
        <v>2553</v>
      </c>
      <c r="C2665" t="s">
        <v>2546</v>
      </c>
      <c r="D2665">
        <v>85</v>
      </c>
      <c r="E2665">
        <v>1503.5</v>
      </c>
      <c r="F2665">
        <f t="shared" si="41"/>
        <v>9</v>
      </c>
      <c r="G2665" t="str">
        <f>STANDINGS_W[[#This Row],[League]]&amp;STANDINGS_W[[#This Row],[Team]]</f>
        <v>$150 Draft Champions Mar 11 1:00 pm Lg.3884Team Paul</v>
      </c>
    </row>
    <row r="2666" spans="1:7" x14ac:dyDescent="0.25">
      <c r="A2666">
        <v>1670</v>
      </c>
      <c r="B2666" t="s">
        <v>2548</v>
      </c>
      <c r="C2666" t="s">
        <v>2546</v>
      </c>
      <c r="D2666">
        <v>82</v>
      </c>
      <c r="E2666">
        <v>1233</v>
      </c>
      <c r="F2666">
        <f t="shared" si="41"/>
        <v>10</v>
      </c>
      <c r="G2666" t="str">
        <f>STANDINGS_W[[#This Row],[League]]&amp;STANDINGS_W[[#This Row],[Team]]</f>
        <v>$150 Draft Champions Mar 11 1:00 pm Lg.3884Look at the Flowers</v>
      </c>
    </row>
    <row r="2667" spans="1:7" x14ac:dyDescent="0.25">
      <c r="A2667">
        <v>1696</v>
      </c>
      <c r="B2667" t="s">
        <v>2557</v>
      </c>
      <c r="C2667" t="s">
        <v>2546</v>
      </c>
      <c r="D2667">
        <v>82</v>
      </c>
      <c r="E2667">
        <v>1233</v>
      </c>
      <c r="F2667">
        <f t="shared" si="41"/>
        <v>11</v>
      </c>
      <c r="G2667" t="str">
        <f>STANDINGS_W[[#This Row],[League]]&amp;STANDINGS_W[[#This Row],[Team]]</f>
        <v>$150 Draft Champions Mar 11 1:00 pm Lg.3884Team Bradley</v>
      </c>
    </row>
    <row r="2668" spans="1:7" x14ac:dyDescent="0.25">
      <c r="A2668">
        <v>1770</v>
      </c>
      <c r="B2668" t="s">
        <v>2554</v>
      </c>
      <c r="C2668" t="s">
        <v>2546</v>
      </c>
      <c r="D2668">
        <v>81</v>
      </c>
      <c r="E2668">
        <v>1147.5</v>
      </c>
      <c r="F2668">
        <f t="shared" si="41"/>
        <v>12</v>
      </c>
      <c r="G2668" t="str">
        <f>STANDINGS_W[[#This Row],[League]]&amp;STANDINGS_W[[#This Row],[Team]]</f>
        <v>$150 Draft Champions Mar 11 1:00 pm Lg.3884Quien es tu Papi?</v>
      </c>
    </row>
    <row r="2669" spans="1:7" x14ac:dyDescent="0.25">
      <c r="A2669">
        <v>1798</v>
      </c>
      <c r="B2669" t="s">
        <v>2552</v>
      </c>
      <c r="C2669" t="s">
        <v>2546</v>
      </c>
      <c r="D2669">
        <v>81</v>
      </c>
      <c r="E2669">
        <v>1147.5</v>
      </c>
      <c r="F2669">
        <f t="shared" si="41"/>
        <v>13</v>
      </c>
      <c r="G2669" t="str">
        <f>STANDINGS_W[[#This Row],[League]]&amp;STANDINGS_W[[#This Row],[Team]]</f>
        <v>$150 Draft Champions Mar 11 1:00 pm Lg.3884Where's Mugs</v>
      </c>
    </row>
    <row r="2670" spans="1:7" x14ac:dyDescent="0.25">
      <c r="A2670">
        <v>2306</v>
      </c>
      <c r="B2670" t="s">
        <v>2551</v>
      </c>
      <c r="C2670" t="s">
        <v>2546</v>
      </c>
      <c r="D2670">
        <v>74</v>
      </c>
      <c r="E2670">
        <v>621</v>
      </c>
      <c r="F2670">
        <f t="shared" si="41"/>
        <v>14</v>
      </c>
      <c r="G2670" t="str">
        <f>STANDINGS_W[[#This Row],[League]]&amp;STANDINGS_W[[#This Row],[Team]]</f>
        <v>$150 Draft Champions Mar 11 1:00 pm Lg.3884Team Neill</v>
      </c>
    </row>
    <row r="2671" spans="1:7" x14ac:dyDescent="0.25">
      <c r="A2671">
        <v>2645</v>
      </c>
      <c r="B2671" t="s">
        <v>2555</v>
      </c>
      <c r="C2671" t="s">
        <v>2546</v>
      </c>
      <c r="D2671">
        <v>65</v>
      </c>
      <c r="E2671">
        <v>251.5</v>
      </c>
      <c r="F2671">
        <f t="shared" si="41"/>
        <v>15</v>
      </c>
      <c r="G2671" t="str">
        <f>STANDINGS_W[[#This Row],[League]]&amp;STANDINGS_W[[#This Row],[Team]]</f>
        <v>$150 Draft Champions Mar 11 1:00 pm Lg.3884-TBD-</v>
      </c>
    </row>
    <row r="2672" spans="1:7" x14ac:dyDescent="0.25">
      <c r="A2672">
        <v>315</v>
      </c>
      <c r="B2672" t="s">
        <v>2568</v>
      </c>
      <c r="C2672" t="s">
        <v>2560</v>
      </c>
      <c r="D2672">
        <v>101</v>
      </c>
      <c r="E2672">
        <v>2609</v>
      </c>
      <c r="F2672">
        <f t="shared" si="41"/>
        <v>1</v>
      </c>
      <c r="G2672" t="str">
        <f>STANDINGS_W[[#This Row],[League]]&amp;STANDINGS_W[[#This Row],[Team]]</f>
        <v>$150 Draft Champions Mar 11 1:00 pm Lg.3889Sheffield Lake Eagles</v>
      </c>
    </row>
    <row r="2673" spans="1:7" x14ac:dyDescent="0.25">
      <c r="A2673">
        <v>355</v>
      </c>
      <c r="B2673" t="s">
        <v>78</v>
      </c>
      <c r="C2673" t="s">
        <v>2560</v>
      </c>
      <c r="D2673">
        <v>100</v>
      </c>
      <c r="E2673">
        <v>2566</v>
      </c>
      <c r="F2673">
        <f t="shared" si="41"/>
        <v>2</v>
      </c>
      <c r="G2673" t="str">
        <f>STANDINGS_W[[#This Row],[League]]&amp;STANDINGS_W[[#This Row],[Team]]</f>
        <v>$150 Draft Champions Mar 11 1:00 pm Lg.3889Team Barnes</v>
      </c>
    </row>
    <row r="2674" spans="1:7" x14ac:dyDescent="0.25">
      <c r="A2674">
        <v>359</v>
      </c>
      <c r="B2674" t="s">
        <v>2561</v>
      </c>
      <c r="C2674" t="s">
        <v>2560</v>
      </c>
      <c r="D2674">
        <v>100</v>
      </c>
      <c r="E2674">
        <v>2566</v>
      </c>
      <c r="F2674">
        <f t="shared" si="41"/>
        <v>3</v>
      </c>
      <c r="G2674" t="str">
        <f>STANDINGS_W[[#This Row],[League]]&amp;STANDINGS_W[[#This Row],[Team]]</f>
        <v>$150 Draft Champions Mar 11 1:00 pm Lg.3889Team Price</v>
      </c>
    </row>
    <row r="2675" spans="1:7" x14ac:dyDescent="0.25">
      <c r="A2675">
        <v>475</v>
      </c>
      <c r="B2675" t="s">
        <v>2563</v>
      </c>
      <c r="C2675" t="s">
        <v>2560</v>
      </c>
      <c r="D2675">
        <v>97</v>
      </c>
      <c r="E2675">
        <v>2416.5</v>
      </c>
      <c r="F2675">
        <f t="shared" si="41"/>
        <v>4</v>
      </c>
      <c r="G2675" t="str">
        <f>STANDINGS_W[[#This Row],[League]]&amp;STANDINGS_W[[#This Row],[Team]]</f>
        <v>$150 Draft Champions Mar 11 1:00 pm Lg.3889Austin Ranchers</v>
      </c>
    </row>
    <row r="2676" spans="1:7" x14ac:dyDescent="0.25">
      <c r="A2676">
        <v>711</v>
      </c>
      <c r="B2676" t="s">
        <v>2569</v>
      </c>
      <c r="C2676" t="s">
        <v>2560</v>
      </c>
      <c r="D2676">
        <v>93</v>
      </c>
      <c r="E2676">
        <v>2164.5</v>
      </c>
      <c r="F2676">
        <f t="shared" si="41"/>
        <v>5</v>
      </c>
      <c r="G2676" t="str">
        <f>STANDINGS_W[[#This Row],[League]]&amp;STANDINGS_W[[#This Row],[Team]]</f>
        <v>$150 Draft Champions Mar 11 1:00 pm Lg.3889Beast Mode</v>
      </c>
    </row>
    <row r="2677" spans="1:7" x14ac:dyDescent="0.25">
      <c r="A2677">
        <v>925</v>
      </c>
      <c r="B2677" t="s">
        <v>26</v>
      </c>
      <c r="C2677" t="s">
        <v>2560</v>
      </c>
      <c r="D2677">
        <v>91</v>
      </c>
      <c r="E2677">
        <v>2007.5</v>
      </c>
      <c r="F2677">
        <f t="shared" si="41"/>
        <v>6</v>
      </c>
      <c r="G2677" t="str">
        <f>STANDINGS_W[[#This Row],[League]]&amp;STANDINGS_W[[#This Row],[Team]]</f>
        <v>$150 Draft Champions Mar 11 1:00 pm Lg.3889Team Young</v>
      </c>
    </row>
    <row r="2678" spans="1:7" x14ac:dyDescent="0.25">
      <c r="A2678">
        <v>1204</v>
      </c>
      <c r="B2678" t="s">
        <v>19</v>
      </c>
      <c r="C2678" t="s">
        <v>2560</v>
      </c>
      <c r="D2678">
        <v>87</v>
      </c>
      <c r="E2678">
        <v>1700.5</v>
      </c>
      <c r="F2678">
        <f t="shared" si="41"/>
        <v>7</v>
      </c>
      <c r="G2678" t="str">
        <f>STANDINGS_W[[#This Row],[League]]&amp;STANDINGS_W[[#This Row],[Team]]</f>
        <v>$150 Draft Champions Mar 11 1:00 pm Lg.3889One Eyed Jack</v>
      </c>
    </row>
    <row r="2679" spans="1:7" x14ac:dyDescent="0.25">
      <c r="A2679">
        <v>1222</v>
      </c>
      <c r="B2679" t="s">
        <v>2562</v>
      </c>
      <c r="C2679" t="s">
        <v>2560</v>
      </c>
      <c r="D2679">
        <v>87</v>
      </c>
      <c r="E2679">
        <v>1700.5</v>
      </c>
      <c r="F2679">
        <f t="shared" si="41"/>
        <v>8</v>
      </c>
      <c r="G2679" t="str">
        <f>STANDINGS_W[[#This Row],[League]]&amp;STANDINGS_W[[#This Row],[Team]]</f>
        <v>$150 Draft Champions Mar 11 1:00 pm Lg.3889Team Kalish</v>
      </c>
    </row>
    <row r="2680" spans="1:7" x14ac:dyDescent="0.25">
      <c r="A2680">
        <v>1246</v>
      </c>
      <c r="B2680" t="s">
        <v>2566</v>
      </c>
      <c r="C2680" t="s">
        <v>2560</v>
      </c>
      <c r="D2680">
        <v>87</v>
      </c>
      <c r="E2680">
        <v>1700.5</v>
      </c>
      <c r="F2680">
        <f t="shared" si="41"/>
        <v>9</v>
      </c>
      <c r="G2680" t="str">
        <f>STANDINGS_W[[#This Row],[League]]&amp;STANDINGS_W[[#This Row],[Team]]</f>
        <v>$150 Draft Champions Mar 11 1:00 pm Lg.3889XFIP THIS</v>
      </c>
    </row>
    <row r="2681" spans="1:7" x14ac:dyDescent="0.25">
      <c r="A2681">
        <v>1293</v>
      </c>
      <c r="B2681" t="s">
        <v>2564</v>
      </c>
      <c r="C2681" t="s">
        <v>2560</v>
      </c>
      <c r="D2681">
        <v>86</v>
      </c>
      <c r="E2681">
        <v>1608</v>
      </c>
      <c r="F2681">
        <f t="shared" si="41"/>
        <v>10</v>
      </c>
      <c r="G2681" t="str">
        <f>STANDINGS_W[[#This Row],[League]]&amp;STANDINGS_W[[#This Row],[Team]]</f>
        <v>$150 Draft Champions Mar 11 1:00 pm Lg.3889Mo Tom</v>
      </c>
    </row>
    <row r="2682" spans="1:7" x14ac:dyDescent="0.25">
      <c r="A2682">
        <v>1975</v>
      </c>
      <c r="B2682" t="s">
        <v>2567</v>
      </c>
      <c r="C2682" t="s">
        <v>2560</v>
      </c>
      <c r="D2682">
        <v>78</v>
      </c>
      <c r="E2682">
        <v>907.5</v>
      </c>
      <c r="F2682">
        <f t="shared" si="41"/>
        <v>11</v>
      </c>
      <c r="G2682" t="str">
        <f>STANDINGS_W[[#This Row],[League]]&amp;STANDINGS_W[[#This Row],[Team]]</f>
        <v>$150 Draft Champions Mar 11 1:00 pm Lg.3889Chaser</v>
      </c>
    </row>
    <row r="2683" spans="1:7" x14ac:dyDescent="0.25">
      <c r="A2683">
        <v>2218</v>
      </c>
      <c r="B2683" t="s">
        <v>2571</v>
      </c>
      <c r="C2683" t="s">
        <v>2560</v>
      </c>
      <c r="D2683">
        <v>75</v>
      </c>
      <c r="E2683">
        <v>679</v>
      </c>
      <c r="F2683">
        <f t="shared" si="41"/>
        <v>12</v>
      </c>
      <c r="G2683" t="str">
        <f>STANDINGS_W[[#This Row],[League]]&amp;STANDINGS_W[[#This Row],[Team]]</f>
        <v>$150 Draft Champions Mar 11 1:00 pm Lg.3889Hilltop Hens</v>
      </c>
    </row>
    <row r="2684" spans="1:7" x14ac:dyDescent="0.25">
      <c r="A2684">
        <v>2361</v>
      </c>
      <c r="B2684" t="s">
        <v>485</v>
      </c>
      <c r="C2684" t="s">
        <v>2560</v>
      </c>
      <c r="D2684">
        <v>72</v>
      </c>
      <c r="E2684">
        <v>532</v>
      </c>
      <c r="F2684">
        <f t="shared" si="41"/>
        <v>13</v>
      </c>
      <c r="G2684" t="str">
        <f>STANDINGS_W[[#This Row],[League]]&amp;STANDINGS_W[[#This Row],[Team]]</f>
        <v>$150 Draft Champions Mar 11 1:00 pm Lg.3889Chocolate Thunder</v>
      </c>
    </row>
    <row r="2685" spans="1:7" x14ac:dyDescent="0.25">
      <c r="A2685">
        <v>2511</v>
      </c>
      <c r="B2685" t="s">
        <v>2570</v>
      </c>
      <c r="C2685" t="s">
        <v>2560</v>
      </c>
      <c r="D2685">
        <v>69</v>
      </c>
      <c r="E2685">
        <v>398.5</v>
      </c>
      <c r="F2685">
        <f t="shared" si="41"/>
        <v>14</v>
      </c>
      <c r="G2685" t="str">
        <f>STANDINGS_W[[#This Row],[League]]&amp;STANDINGS_W[[#This Row],[Team]]</f>
        <v>$150 Draft Champions Mar 11 1:00 pm Lg.3889Let's Go, Burnsby Gulley</v>
      </c>
    </row>
    <row r="2686" spans="1:7" x14ac:dyDescent="0.25">
      <c r="A2686">
        <v>2785</v>
      </c>
      <c r="B2686" t="s">
        <v>2565</v>
      </c>
      <c r="C2686" t="s">
        <v>2560</v>
      </c>
      <c r="D2686">
        <v>60</v>
      </c>
      <c r="E2686">
        <v>119.5</v>
      </c>
      <c r="F2686">
        <f t="shared" si="41"/>
        <v>15</v>
      </c>
      <c r="G2686" t="str">
        <f>STANDINGS_W[[#This Row],[League]]&amp;STANDINGS_W[[#This Row],[Team]]</f>
        <v>$150 Draft Champions Mar 11 1:00 pm Lg.3889False Albacore</v>
      </c>
    </row>
    <row r="2687" spans="1:7" x14ac:dyDescent="0.25">
      <c r="A2687">
        <v>259</v>
      </c>
      <c r="B2687" t="s">
        <v>2577</v>
      </c>
      <c r="C2687" t="s">
        <v>2573</v>
      </c>
      <c r="D2687">
        <v>102</v>
      </c>
      <c r="E2687">
        <v>2646.5</v>
      </c>
      <c r="F2687">
        <f t="shared" si="41"/>
        <v>1</v>
      </c>
      <c r="G2687" t="str">
        <f>STANDINGS_W[[#This Row],[League]]&amp;STANDINGS_W[[#This Row],[Team]]</f>
        <v>$150 Draft Champions Mar 12 1:00 pm Lg.3894Kosher Meat I</v>
      </c>
    </row>
    <row r="2688" spans="1:7" x14ac:dyDescent="0.25">
      <c r="A2688">
        <v>300</v>
      </c>
      <c r="B2688" t="s">
        <v>18</v>
      </c>
      <c r="C2688" t="s">
        <v>2573</v>
      </c>
      <c r="D2688">
        <v>101</v>
      </c>
      <c r="E2688">
        <v>2609</v>
      </c>
      <c r="F2688">
        <f t="shared" si="41"/>
        <v>2</v>
      </c>
      <c r="G2688" t="str">
        <f>STANDINGS_W[[#This Row],[League]]&amp;STANDINGS_W[[#This Row],[Team]]</f>
        <v>$150 Draft Champions Mar 12 1:00 pm Lg.3894Home Run Derbies</v>
      </c>
    </row>
    <row r="2689" spans="1:7" x14ac:dyDescent="0.25">
      <c r="A2689">
        <v>333</v>
      </c>
      <c r="B2689" t="s">
        <v>331</v>
      </c>
      <c r="C2689" t="s">
        <v>2573</v>
      </c>
      <c r="D2689">
        <v>100</v>
      </c>
      <c r="E2689">
        <v>2566</v>
      </c>
      <c r="F2689">
        <f t="shared" si="41"/>
        <v>3</v>
      </c>
      <c r="G2689" t="str">
        <f>STANDINGS_W[[#This Row],[League]]&amp;STANDINGS_W[[#This Row],[Team]]</f>
        <v>$150 Draft Champions Mar 12 1:00 pm Lg.3894Golden Sombreros</v>
      </c>
    </row>
    <row r="2690" spans="1:7" x14ac:dyDescent="0.25">
      <c r="A2690">
        <v>633</v>
      </c>
      <c r="B2690" t="s">
        <v>295</v>
      </c>
      <c r="C2690" t="s">
        <v>2573</v>
      </c>
      <c r="D2690">
        <v>95</v>
      </c>
      <c r="E2690">
        <v>2298</v>
      </c>
      <c r="F2690">
        <f t="shared" si="41"/>
        <v>4</v>
      </c>
      <c r="G2690" t="str">
        <f>STANDINGS_W[[#This Row],[League]]&amp;STANDINGS_W[[#This Row],[Team]]</f>
        <v>$150 Draft Champions Mar 12 1:00 pm Lg.3894Tigers Slappy DC4</v>
      </c>
    </row>
    <row r="2691" spans="1:7" x14ac:dyDescent="0.25">
      <c r="A2691">
        <v>724</v>
      </c>
      <c r="B2691" t="s">
        <v>2579</v>
      </c>
      <c r="C2691" t="s">
        <v>2573</v>
      </c>
      <c r="D2691">
        <v>93</v>
      </c>
      <c r="E2691">
        <v>2164.5</v>
      </c>
      <c r="F2691">
        <f t="shared" ref="F2691:F2754" si="42">IF(C2691=C2690,F2690+1,1)</f>
        <v>5</v>
      </c>
      <c r="G2691" t="str">
        <f>STANDINGS_W[[#This Row],[League]]&amp;STANDINGS_W[[#This Row],[Team]]</f>
        <v>$150 Draft Champions Mar 12 1:00 pm Lg.3894Cub Kickers</v>
      </c>
    </row>
    <row r="2692" spans="1:7" x14ac:dyDescent="0.25">
      <c r="A2692">
        <v>735</v>
      </c>
      <c r="B2692" t="s">
        <v>2578</v>
      </c>
      <c r="C2692" t="s">
        <v>2573</v>
      </c>
      <c r="D2692">
        <v>93</v>
      </c>
      <c r="E2692">
        <v>2164.5</v>
      </c>
      <c r="F2692">
        <f t="shared" si="42"/>
        <v>6</v>
      </c>
      <c r="G2692" t="str">
        <f>STANDINGS_W[[#This Row],[League]]&amp;STANDINGS_W[[#This Row],[Team]]</f>
        <v>$150 Draft Champions Mar 12 1:00 pm Lg.3894Happy Cows</v>
      </c>
    </row>
    <row r="2693" spans="1:7" x14ac:dyDescent="0.25">
      <c r="A2693">
        <v>921</v>
      </c>
      <c r="B2693" t="s">
        <v>2576</v>
      </c>
      <c r="C2693" t="s">
        <v>2573</v>
      </c>
      <c r="D2693">
        <v>91</v>
      </c>
      <c r="E2693">
        <v>2007.5</v>
      </c>
      <c r="F2693">
        <f t="shared" si="42"/>
        <v>7</v>
      </c>
      <c r="G2693" t="str">
        <f>STANDINGS_W[[#This Row],[League]]&amp;STANDINGS_W[[#This Row],[Team]]</f>
        <v>$150 Draft Champions Mar 12 1:00 pm Lg.3894Team Waldo</v>
      </c>
    </row>
    <row r="2694" spans="1:7" x14ac:dyDescent="0.25">
      <c r="A2694">
        <v>970</v>
      </c>
      <c r="B2694" t="s">
        <v>2572</v>
      </c>
      <c r="C2694" t="s">
        <v>2573</v>
      </c>
      <c r="D2694">
        <v>90</v>
      </c>
      <c r="E2694">
        <v>1929</v>
      </c>
      <c r="F2694">
        <f t="shared" si="42"/>
        <v>8</v>
      </c>
      <c r="G2694" t="str">
        <f>STANDINGS_W[[#This Row],[League]]&amp;STANDINGS_W[[#This Row],[Team]]</f>
        <v>$150 Draft Champions Mar 12 1:00 pm Lg.3894Lumbergher</v>
      </c>
    </row>
    <row r="2695" spans="1:7" x14ac:dyDescent="0.25">
      <c r="A2695">
        <v>1658</v>
      </c>
      <c r="B2695" t="s">
        <v>2580</v>
      </c>
      <c r="C2695" t="s">
        <v>2573</v>
      </c>
      <c r="D2695">
        <v>82</v>
      </c>
      <c r="E2695">
        <v>1233</v>
      </c>
      <c r="F2695">
        <f t="shared" si="42"/>
        <v>9</v>
      </c>
      <c r="G2695" t="str">
        <f>STANDINGS_W[[#This Row],[League]]&amp;STANDINGS_W[[#This Row],[Team]]</f>
        <v>$150 Draft Champions Mar 12 1:00 pm Lg.3894GlassCO</v>
      </c>
    </row>
    <row r="2696" spans="1:7" x14ac:dyDescent="0.25">
      <c r="A2696">
        <v>1722</v>
      </c>
      <c r="B2696" t="s">
        <v>504</v>
      </c>
      <c r="C2696" t="s">
        <v>2573</v>
      </c>
      <c r="D2696">
        <v>82</v>
      </c>
      <c r="E2696">
        <v>1233</v>
      </c>
      <c r="F2696">
        <f t="shared" si="42"/>
        <v>10</v>
      </c>
      <c r="G2696" t="str">
        <f>STANDINGS_W[[#This Row],[League]]&amp;STANDINGS_W[[#This Row],[Team]]</f>
        <v>$150 Draft Champions Mar 12 1:00 pm Lg.3894Zombie Rabbits</v>
      </c>
    </row>
    <row r="2697" spans="1:7" x14ac:dyDescent="0.25">
      <c r="A2697">
        <v>1956</v>
      </c>
      <c r="B2697" t="s">
        <v>1189</v>
      </c>
      <c r="C2697" t="s">
        <v>2573</v>
      </c>
      <c r="D2697">
        <v>79</v>
      </c>
      <c r="E2697">
        <v>980.5</v>
      </c>
      <c r="F2697">
        <f t="shared" si="42"/>
        <v>11</v>
      </c>
      <c r="G2697" t="str">
        <f>STANDINGS_W[[#This Row],[League]]&amp;STANDINGS_W[[#This Row],[Team]]</f>
        <v>$150 Draft Champions Mar 12 1:00 pm Lg.3894Team jones</v>
      </c>
    </row>
    <row r="2698" spans="1:7" x14ac:dyDescent="0.25">
      <c r="A2698">
        <v>2347</v>
      </c>
      <c r="B2698" t="s">
        <v>650</v>
      </c>
      <c r="C2698" t="s">
        <v>2573</v>
      </c>
      <c r="D2698">
        <v>73</v>
      </c>
      <c r="E2698">
        <v>576</v>
      </c>
      <c r="F2698">
        <f t="shared" si="42"/>
        <v>12</v>
      </c>
      <c r="G2698" t="str">
        <f>STANDINGS_W[[#This Row],[League]]&amp;STANDINGS_W[[#This Row],[Team]]</f>
        <v>$150 Draft Champions Mar 12 1:00 pm Lg.3894Team Stein</v>
      </c>
    </row>
    <row r="2699" spans="1:7" x14ac:dyDescent="0.25">
      <c r="A2699">
        <v>2404</v>
      </c>
      <c r="B2699" t="s">
        <v>1451</v>
      </c>
      <c r="C2699" t="s">
        <v>2573</v>
      </c>
      <c r="D2699">
        <v>71</v>
      </c>
      <c r="E2699">
        <v>483</v>
      </c>
      <c r="F2699">
        <f t="shared" si="42"/>
        <v>13</v>
      </c>
      <c r="G2699" t="str">
        <f>STANDINGS_W[[#This Row],[League]]&amp;STANDINGS_W[[#This Row],[Team]]</f>
        <v>$150 Draft Champions Mar 12 1:00 pm Lg.389450 Shades of Sonny Gray</v>
      </c>
    </row>
    <row r="2700" spans="1:7" x14ac:dyDescent="0.25">
      <c r="A2700">
        <v>2522</v>
      </c>
      <c r="B2700" t="s">
        <v>2574</v>
      </c>
      <c r="C2700" t="s">
        <v>2573</v>
      </c>
      <c r="D2700">
        <v>69</v>
      </c>
      <c r="E2700">
        <v>398.5</v>
      </c>
      <c r="F2700">
        <f t="shared" si="42"/>
        <v>14</v>
      </c>
      <c r="G2700" t="str">
        <f>STANDINGS_W[[#This Row],[League]]&amp;STANDINGS_W[[#This Row],[Team]]</f>
        <v>$150 Draft Champions Mar 12 1:00 pm Lg.3894Team Boschert</v>
      </c>
    </row>
    <row r="2701" spans="1:7" x14ac:dyDescent="0.25">
      <c r="A2701">
        <v>2766</v>
      </c>
      <c r="B2701" t="s">
        <v>2575</v>
      </c>
      <c r="C2701" t="s">
        <v>2573</v>
      </c>
      <c r="D2701">
        <v>61</v>
      </c>
      <c r="E2701">
        <v>139</v>
      </c>
      <c r="F2701">
        <f t="shared" si="42"/>
        <v>15</v>
      </c>
      <c r="G2701" t="str">
        <f>STANDINGS_W[[#This Row],[League]]&amp;STANDINGS_W[[#This Row],[Team]]</f>
        <v>$150 Draft Champions Mar 12 1:00 pm Lg.3894Champaign Blue Moons</v>
      </c>
    </row>
    <row r="2702" spans="1:7" x14ac:dyDescent="0.25">
      <c r="A2702">
        <v>66</v>
      </c>
      <c r="B2702" t="s">
        <v>2588</v>
      </c>
      <c r="C2702" t="s">
        <v>2581</v>
      </c>
      <c r="D2702">
        <v>112</v>
      </c>
      <c r="E2702">
        <v>2847</v>
      </c>
      <c r="F2702">
        <f t="shared" si="42"/>
        <v>1</v>
      </c>
      <c r="G2702" t="str">
        <f>STANDINGS_W[[#This Row],[League]]&amp;STANDINGS_W[[#This Row],[Team]]</f>
        <v>$150 Draft Champions Mar 13 1:00 pm Lg.3901Round 2 (1HR)</v>
      </c>
    </row>
    <row r="2703" spans="1:7" x14ac:dyDescent="0.25">
      <c r="A2703">
        <v>309</v>
      </c>
      <c r="B2703" t="s">
        <v>17</v>
      </c>
      <c r="C2703" t="s">
        <v>2581</v>
      </c>
      <c r="D2703">
        <v>101</v>
      </c>
      <c r="E2703">
        <v>2609</v>
      </c>
      <c r="F2703">
        <f t="shared" si="42"/>
        <v>2</v>
      </c>
      <c r="G2703" t="str">
        <f>STANDINGS_W[[#This Row],[League]]&amp;STANDINGS_W[[#This Row],[Team]]</f>
        <v>$150 Draft Champions Mar 13 1:00 pm Lg.3901Millertime</v>
      </c>
    </row>
    <row r="2704" spans="1:7" x14ac:dyDescent="0.25">
      <c r="A2704">
        <v>492</v>
      </c>
      <c r="B2704" t="s">
        <v>2587</v>
      </c>
      <c r="C2704" t="s">
        <v>2581</v>
      </c>
      <c r="D2704">
        <v>97</v>
      </c>
      <c r="E2704">
        <v>2416.5</v>
      </c>
      <c r="F2704">
        <f t="shared" si="42"/>
        <v>3</v>
      </c>
      <c r="G2704" t="str">
        <f>STANDINGS_W[[#This Row],[League]]&amp;STANDINGS_W[[#This Row],[Team]]</f>
        <v>$150 Draft Champions Mar 13 1:00 pm Lg.3901OKMOTS 2</v>
      </c>
    </row>
    <row r="2705" spans="1:7" x14ac:dyDescent="0.25">
      <c r="A2705">
        <v>546</v>
      </c>
      <c r="B2705" t="s">
        <v>2589</v>
      </c>
      <c r="C2705" t="s">
        <v>2581</v>
      </c>
      <c r="D2705">
        <v>96</v>
      </c>
      <c r="E2705">
        <v>2358</v>
      </c>
      <c r="F2705">
        <f t="shared" si="42"/>
        <v>4</v>
      </c>
      <c r="G2705" t="str">
        <f>STANDINGS_W[[#This Row],[League]]&amp;STANDINGS_W[[#This Row],[Team]]</f>
        <v>$150 Draft Champions Mar 13 1:00 pm Lg.3901Knuckleheads DC</v>
      </c>
    </row>
    <row r="2706" spans="1:7" x14ac:dyDescent="0.25">
      <c r="A2706">
        <v>587</v>
      </c>
      <c r="B2706" t="s">
        <v>2586</v>
      </c>
      <c r="C2706" t="s">
        <v>2581</v>
      </c>
      <c r="D2706">
        <v>96</v>
      </c>
      <c r="E2706">
        <v>2358</v>
      </c>
      <c r="F2706">
        <f t="shared" si="42"/>
        <v>5</v>
      </c>
      <c r="G2706" t="str">
        <f>STANDINGS_W[[#This Row],[League]]&amp;STANDINGS_W[[#This Row],[Team]]</f>
        <v>$150 Draft Champions Mar 13 1:00 pm Lg.3901smell the rosses</v>
      </c>
    </row>
    <row r="2707" spans="1:7" x14ac:dyDescent="0.25">
      <c r="A2707">
        <v>596</v>
      </c>
      <c r="B2707" t="s">
        <v>2582</v>
      </c>
      <c r="C2707" t="s">
        <v>2581</v>
      </c>
      <c r="D2707">
        <v>95</v>
      </c>
      <c r="E2707">
        <v>2298</v>
      </c>
      <c r="F2707">
        <f t="shared" si="42"/>
        <v>6</v>
      </c>
      <c r="G2707" t="str">
        <f>STANDINGS_W[[#This Row],[League]]&amp;STANDINGS_W[[#This Row],[Team]]</f>
        <v>$150 Draft Champions Mar 13 1:00 pm Lg.3901DEAD PUPPIES DC4</v>
      </c>
    </row>
    <row r="2708" spans="1:7" x14ac:dyDescent="0.25">
      <c r="A2708">
        <v>821</v>
      </c>
      <c r="B2708" t="s">
        <v>2583</v>
      </c>
      <c r="C2708" t="s">
        <v>2581</v>
      </c>
      <c r="D2708">
        <v>92</v>
      </c>
      <c r="E2708">
        <v>2083</v>
      </c>
      <c r="F2708">
        <f t="shared" si="42"/>
        <v>7</v>
      </c>
      <c r="G2708" t="str">
        <f>STANDINGS_W[[#This Row],[League]]&amp;STANDINGS_W[[#This Row],[Team]]</f>
        <v>$150 Draft Champions Mar 13 1:00 pm Lg.3901Nocturnal Wrights</v>
      </c>
    </row>
    <row r="2709" spans="1:7" x14ac:dyDescent="0.25">
      <c r="A2709">
        <v>873</v>
      </c>
      <c r="B2709" t="s">
        <v>53</v>
      </c>
      <c r="C2709" t="s">
        <v>2581</v>
      </c>
      <c r="D2709">
        <v>91</v>
      </c>
      <c r="E2709">
        <v>2007.5</v>
      </c>
      <c r="F2709">
        <f t="shared" si="42"/>
        <v>8</v>
      </c>
      <c r="G2709" t="str">
        <f>STANDINGS_W[[#This Row],[League]]&amp;STANDINGS_W[[#This Row],[Team]]</f>
        <v>$150 Draft Champions Mar 13 1:00 pm Lg.3901Baseball Furies</v>
      </c>
    </row>
    <row r="2710" spans="1:7" x14ac:dyDescent="0.25">
      <c r="A2710">
        <v>923</v>
      </c>
      <c r="B2710" t="s">
        <v>726</v>
      </c>
      <c r="C2710" t="s">
        <v>2581</v>
      </c>
      <c r="D2710">
        <v>91</v>
      </c>
      <c r="E2710">
        <v>2007.5</v>
      </c>
      <c r="F2710">
        <f t="shared" si="42"/>
        <v>9</v>
      </c>
      <c r="G2710" t="str">
        <f>STANDINGS_W[[#This Row],[League]]&amp;STANDINGS_W[[#This Row],[Team]]</f>
        <v>$150 Draft Champions Mar 13 1:00 pm Lg.3901Team Warner</v>
      </c>
    </row>
    <row r="2711" spans="1:7" x14ac:dyDescent="0.25">
      <c r="A2711">
        <v>1371</v>
      </c>
      <c r="B2711" t="s">
        <v>56</v>
      </c>
      <c r="C2711" t="s">
        <v>2581</v>
      </c>
      <c r="D2711">
        <v>85</v>
      </c>
      <c r="E2711">
        <v>1503.5</v>
      </c>
      <c r="F2711">
        <f t="shared" si="42"/>
        <v>10</v>
      </c>
      <c r="G2711" t="str">
        <f>STANDINGS_W[[#This Row],[League]]&amp;STANDINGS_W[[#This Row],[Team]]</f>
        <v>$150 Draft Champions Mar 13 1:00 pm Lg.3901DOUGHBOYS</v>
      </c>
    </row>
    <row r="2712" spans="1:7" x14ac:dyDescent="0.25">
      <c r="A2712">
        <v>1713</v>
      </c>
      <c r="B2712" t="s">
        <v>2590</v>
      </c>
      <c r="C2712" t="s">
        <v>2581</v>
      </c>
      <c r="D2712">
        <v>82</v>
      </c>
      <c r="E2712">
        <v>1233</v>
      </c>
      <c r="F2712">
        <f t="shared" si="42"/>
        <v>11</v>
      </c>
      <c r="G2712" t="str">
        <f>STANDINGS_W[[#This Row],[League]]&amp;STANDINGS_W[[#This Row],[Team]]</f>
        <v>$150 Draft Champions Mar 13 1:00 pm Lg.3901The Union Jacks DC2</v>
      </c>
    </row>
    <row r="2713" spans="1:7" x14ac:dyDescent="0.25">
      <c r="A2713">
        <v>2073</v>
      </c>
      <c r="B2713" t="s">
        <v>2584</v>
      </c>
      <c r="C2713" t="s">
        <v>2581</v>
      </c>
      <c r="D2713">
        <v>77</v>
      </c>
      <c r="E2713">
        <v>836</v>
      </c>
      <c r="F2713">
        <f t="shared" si="42"/>
        <v>12</v>
      </c>
      <c r="G2713" t="str">
        <f>STANDINGS_W[[#This Row],[League]]&amp;STANDINGS_W[[#This Row],[Team]]</f>
        <v>$150 Draft Champions Mar 13 1:00 pm Lg.3901Pyradachs</v>
      </c>
    </row>
    <row r="2714" spans="1:7" x14ac:dyDescent="0.25">
      <c r="A2714">
        <v>2308</v>
      </c>
      <c r="B2714" t="s">
        <v>2463</v>
      </c>
      <c r="C2714" t="s">
        <v>2581</v>
      </c>
      <c r="D2714">
        <v>74</v>
      </c>
      <c r="E2714">
        <v>621</v>
      </c>
      <c r="F2714">
        <f t="shared" si="42"/>
        <v>13</v>
      </c>
      <c r="G2714" t="str">
        <f>STANDINGS_W[[#This Row],[League]]&amp;STANDINGS_W[[#This Row],[Team]]</f>
        <v>$150 Draft Champions Mar 13 1:00 pm Lg.3901Team Van Fleet</v>
      </c>
    </row>
    <row r="2715" spans="1:7" x14ac:dyDescent="0.25">
      <c r="A2715">
        <v>2637</v>
      </c>
      <c r="B2715" t="s">
        <v>32</v>
      </c>
      <c r="C2715" t="s">
        <v>2581</v>
      </c>
      <c r="D2715">
        <v>66</v>
      </c>
      <c r="E2715">
        <v>285.5</v>
      </c>
      <c r="F2715">
        <f t="shared" si="42"/>
        <v>14</v>
      </c>
      <c r="G2715" t="str">
        <f>STANDINGS_W[[#This Row],[League]]&amp;STANDINGS_W[[#This Row],[Team]]</f>
        <v>$150 Draft Champions Mar 13 1:00 pm Lg.3901Team enfield</v>
      </c>
    </row>
    <row r="2716" spans="1:7" x14ac:dyDescent="0.25">
      <c r="A2716">
        <v>2682</v>
      </c>
      <c r="B2716" t="s">
        <v>2585</v>
      </c>
      <c r="C2716" t="s">
        <v>2581</v>
      </c>
      <c r="D2716">
        <v>64</v>
      </c>
      <c r="E2716">
        <v>220.5</v>
      </c>
      <c r="F2716">
        <f t="shared" si="42"/>
        <v>15</v>
      </c>
      <c r="G2716" t="str">
        <f>STANDINGS_W[[#This Row],[League]]&amp;STANDINGS_W[[#This Row],[Team]]</f>
        <v>$150 Draft Champions Mar 13 1:00 pm Lg.3901EA Sports 1HR</v>
      </c>
    </row>
    <row r="2717" spans="1:7" x14ac:dyDescent="0.25">
      <c r="A2717">
        <v>2</v>
      </c>
      <c r="B2717" t="s">
        <v>2599</v>
      </c>
      <c r="C2717" t="s">
        <v>2592</v>
      </c>
      <c r="D2717">
        <v>127</v>
      </c>
      <c r="E2717">
        <v>2908.5</v>
      </c>
      <c r="F2717">
        <f t="shared" si="42"/>
        <v>1</v>
      </c>
      <c r="G2717" t="str">
        <f>STANDINGS_W[[#This Row],[League]]&amp;STANDINGS_W[[#This Row],[Team]]</f>
        <v>$150 Draft Champions Nov 27 1:00 pm Lg.3547Madcow - DC2</v>
      </c>
    </row>
    <row r="2718" spans="1:7" x14ac:dyDescent="0.25">
      <c r="A2718">
        <v>235</v>
      </c>
      <c r="B2718" t="s">
        <v>2598</v>
      </c>
      <c r="C2718" t="s">
        <v>2592</v>
      </c>
      <c r="D2718">
        <v>103</v>
      </c>
      <c r="E2718">
        <v>2678</v>
      </c>
      <c r="F2718">
        <f t="shared" si="42"/>
        <v>2</v>
      </c>
      <c r="G2718" t="str">
        <f>STANDINGS_W[[#This Row],[League]]&amp;STANDINGS_W[[#This Row],[Team]]</f>
        <v>$150 Draft Champions Nov 27 1:00 pm Lg.3547SEMPER FI 2</v>
      </c>
    </row>
    <row r="2719" spans="1:7" x14ac:dyDescent="0.25">
      <c r="A2719">
        <v>477</v>
      </c>
      <c r="B2719" t="s">
        <v>53</v>
      </c>
      <c r="C2719" t="s">
        <v>2592</v>
      </c>
      <c r="D2719">
        <v>97</v>
      </c>
      <c r="E2719">
        <v>2416.5</v>
      </c>
      <c r="F2719">
        <f t="shared" si="42"/>
        <v>3</v>
      </c>
      <c r="G2719" t="str">
        <f>STANDINGS_W[[#This Row],[League]]&amp;STANDINGS_W[[#This Row],[Team]]</f>
        <v>$150 Draft Champions Nov 27 1:00 pm Lg.3547Baseball Furies</v>
      </c>
    </row>
    <row r="2720" spans="1:7" x14ac:dyDescent="0.25">
      <c r="A2720">
        <v>496</v>
      </c>
      <c r="B2720" t="s">
        <v>441</v>
      </c>
      <c r="C2720" t="s">
        <v>2592</v>
      </c>
      <c r="D2720">
        <v>97</v>
      </c>
      <c r="E2720">
        <v>2416.5</v>
      </c>
      <c r="F2720">
        <f t="shared" si="42"/>
        <v>4</v>
      </c>
      <c r="G2720" t="str">
        <f>STANDINGS_W[[#This Row],[League]]&amp;STANDINGS_W[[#This Row],[Team]]</f>
        <v>$150 Draft Champions Nov 27 1:00 pm Lg.3547Poopy Tooth 2</v>
      </c>
    </row>
    <row r="2721" spans="1:7" x14ac:dyDescent="0.25">
      <c r="A2721">
        <v>567</v>
      </c>
      <c r="B2721" t="s">
        <v>434</v>
      </c>
      <c r="C2721" t="s">
        <v>2592</v>
      </c>
      <c r="D2721">
        <v>96</v>
      </c>
      <c r="E2721">
        <v>2358</v>
      </c>
      <c r="F2721">
        <f t="shared" si="42"/>
        <v>5</v>
      </c>
      <c r="G2721" t="str">
        <f>STANDINGS_W[[#This Row],[League]]&amp;STANDINGS_W[[#This Row],[Team]]</f>
        <v>$150 Draft Champions Nov 27 1:00 pm Lg.3547Team Kent</v>
      </c>
    </row>
    <row r="2722" spans="1:7" x14ac:dyDescent="0.25">
      <c r="A2722">
        <v>1178</v>
      </c>
      <c r="B2722" t="s">
        <v>2595</v>
      </c>
      <c r="C2722" t="s">
        <v>2592</v>
      </c>
      <c r="D2722">
        <v>87</v>
      </c>
      <c r="E2722">
        <v>1700.5</v>
      </c>
      <c r="F2722">
        <f t="shared" si="42"/>
        <v>6</v>
      </c>
      <c r="G2722" t="str">
        <f>STANDINGS_W[[#This Row],[League]]&amp;STANDINGS_W[[#This Row],[Team]]</f>
        <v>$150 Draft Champions Nov 27 1:00 pm Lg.3547Burnt Toast</v>
      </c>
    </row>
    <row r="2723" spans="1:7" x14ac:dyDescent="0.25">
      <c r="A2723">
        <v>1296</v>
      </c>
      <c r="B2723" t="s">
        <v>21</v>
      </c>
      <c r="C2723" t="s">
        <v>2592</v>
      </c>
      <c r="D2723">
        <v>86</v>
      </c>
      <c r="E2723">
        <v>1608</v>
      </c>
      <c r="F2723">
        <f t="shared" si="42"/>
        <v>7</v>
      </c>
      <c r="G2723" t="str">
        <f>STANDINGS_W[[#This Row],[League]]&amp;STANDINGS_W[[#This Row],[Team]]</f>
        <v>$150 Draft Champions Nov 27 1:00 pm Lg.3547Mudhens</v>
      </c>
    </row>
    <row r="2724" spans="1:7" x14ac:dyDescent="0.25">
      <c r="A2724">
        <v>1641</v>
      </c>
      <c r="B2724" t="s">
        <v>28</v>
      </c>
      <c r="C2724" t="s">
        <v>2592</v>
      </c>
      <c r="D2724">
        <v>82</v>
      </c>
      <c r="E2724">
        <v>1233</v>
      </c>
      <c r="F2724">
        <f t="shared" si="42"/>
        <v>8</v>
      </c>
      <c r="G2724" t="str">
        <f>STANDINGS_W[[#This Row],[League]]&amp;STANDINGS_W[[#This Row],[Team]]</f>
        <v>$150 Draft Champions Nov 27 1:00 pm Lg.3547Bats and Wingers</v>
      </c>
    </row>
    <row r="2725" spans="1:7" x14ac:dyDescent="0.25">
      <c r="A2725">
        <v>1710</v>
      </c>
      <c r="B2725" t="s">
        <v>207</v>
      </c>
      <c r="C2725" t="s">
        <v>2592</v>
      </c>
      <c r="D2725">
        <v>82</v>
      </c>
      <c r="E2725">
        <v>1233</v>
      </c>
      <c r="F2725">
        <f t="shared" si="42"/>
        <v>9</v>
      </c>
      <c r="G2725" t="str">
        <f>STANDINGS_W[[#This Row],[League]]&amp;STANDINGS_W[[#This Row],[Team]]</f>
        <v>$150 Draft Champions Nov 27 1:00 pm Lg.3547Team Vogel</v>
      </c>
    </row>
    <row r="2726" spans="1:7" x14ac:dyDescent="0.25">
      <c r="A2726">
        <v>1726</v>
      </c>
      <c r="B2726" t="s">
        <v>2600</v>
      </c>
      <c r="C2726" t="s">
        <v>2592</v>
      </c>
      <c r="D2726">
        <v>81</v>
      </c>
      <c r="E2726">
        <v>1147.5</v>
      </c>
      <c r="F2726">
        <f t="shared" si="42"/>
        <v>10</v>
      </c>
      <c r="G2726" t="str">
        <f>STANDINGS_W[[#This Row],[League]]&amp;STANDINGS_W[[#This Row],[Team]]</f>
        <v>$150 Draft Champions Nov 27 1:00 pm Lg.3547BK METS FDC</v>
      </c>
    </row>
    <row r="2727" spans="1:7" x14ac:dyDescent="0.25">
      <c r="A2727">
        <v>1822</v>
      </c>
      <c r="B2727" t="s">
        <v>2591</v>
      </c>
      <c r="C2727" t="s">
        <v>2592</v>
      </c>
      <c r="D2727">
        <v>80</v>
      </c>
      <c r="E2727">
        <v>1063.5</v>
      </c>
      <c r="F2727">
        <f t="shared" si="42"/>
        <v>11</v>
      </c>
      <c r="G2727" t="str">
        <f>STANDINGS_W[[#This Row],[League]]&amp;STANDINGS_W[[#This Row],[Team]]</f>
        <v>$150 Draft Champions Nov 27 1:00 pm Lg.3547Entertainment</v>
      </c>
    </row>
    <row r="2728" spans="1:7" x14ac:dyDescent="0.25">
      <c r="A2728">
        <v>1966</v>
      </c>
      <c r="B2728" t="s">
        <v>2596</v>
      </c>
      <c r="C2728" t="s">
        <v>2592</v>
      </c>
      <c r="D2728">
        <v>79</v>
      </c>
      <c r="E2728">
        <v>980.5</v>
      </c>
      <c r="F2728">
        <f t="shared" si="42"/>
        <v>12</v>
      </c>
      <c r="G2728" t="str">
        <f>STANDINGS_W[[#This Row],[League]]&amp;STANDINGS_W[[#This Row],[Team]]</f>
        <v>$150 Draft Champions Nov 27 1:00 pm Lg.3547ctmbb</v>
      </c>
    </row>
    <row r="2729" spans="1:7" x14ac:dyDescent="0.25">
      <c r="A2729">
        <v>2539</v>
      </c>
      <c r="B2729" t="s">
        <v>2593</v>
      </c>
      <c r="C2729" t="s">
        <v>2592</v>
      </c>
      <c r="D2729">
        <v>68</v>
      </c>
      <c r="E2729">
        <v>358.5</v>
      </c>
      <c r="F2729">
        <f t="shared" si="42"/>
        <v>13</v>
      </c>
      <c r="G2729" t="str">
        <f>STANDINGS_W[[#This Row],[League]]&amp;STANDINGS_W[[#This Row],[Team]]</f>
        <v>$150 Draft Champions Nov 27 1:00 pm Lg.3547EA Sports 4</v>
      </c>
    </row>
    <row r="2730" spans="1:7" x14ac:dyDescent="0.25">
      <c r="A2730">
        <v>2685</v>
      </c>
      <c r="B2730" t="s">
        <v>2594</v>
      </c>
      <c r="C2730" t="s">
        <v>2592</v>
      </c>
      <c r="D2730">
        <v>64</v>
      </c>
      <c r="E2730">
        <v>220.5</v>
      </c>
      <c r="F2730">
        <f t="shared" si="42"/>
        <v>14</v>
      </c>
      <c r="G2730" t="str">
        <f>STANDINGS_W[[#This Row],[League]]&amp;STANDINGS_W[[#This Row],[Team]]</f>
        <v>$150 Draft Champions Nov 27 1:00 pm Lg.3547Jack Parkman Diaries</v>
      </c>
    </row>
    <row r="2731" spans="1:7" x14ac:dyDescent="0.25">
      <c r="A2731">
        <v>2875</v>
      </c>
      <c r="B2731" t="s">
        <v>2597</v>
      </c>
      <c r="C2731" t="s">
        <v>2592</v>
      </c>
      <c r="D2731">
        <v>53</v>
      </c>
      <c r="E2731">
        <v>36.5</v>
      </c>
      <c r="F2731">
        <f t="shared" si="42"/>
        <v>15</v>
      </c>
      <c r="G2731" t="str">
        <f>STANDINGS_W[[#This Row],[League]]&amp;STANDINGS_W[[#This Row],[Team]]</f>
        <v>$150 Draft Champions Nov 27 1:00 pm Lg.3547SILENCE SO LOUD</v>
      </c>
    </row>
    <row r="2732" spans="1:7" x14ac:dyDescent="0.25">
      <c r="A2732">
        <v>122</v>
      </c>
      <c r="B2732" t="s">
        <v>2607</v>
      </c>
      <c r="C2732" t="s">
        <v>2602</v>
      </c>
      <c r="D2732">
        <v>108</v>
      </c>
      <c r="E2732">
        <v>2795</v>
      </c>
      <c r="F2732">
        <f t="shared" si="42"/>
        <v>1</v>
      </c>
      <c r="G2732" t="str">
        <f>STANDINGS_W[[#This Row],[League]]&amp;STANDINGS_W[[#This Row],[Team]]</f>
        <v>$150 Draft Champions Nov 27 1:00 pm Lg.3548Tiltowait</v>
      </c>
    </row>
    <row r="2733" spans="1:7" x14ac:dyDescent="0.25">
      <c r="A2733">
        <v>137</v>
      </c>
      <c r="B2733" t="s">
        <v>2612</v>
      </c>
      <c r="C2733" t="s">
        <v>2602</v>
      </c>
      <c r="D2733">
        <v>107</v>
      </c>
      <c r="E2733">
        <v>2775.5</v>
      </c>
      <c r="F2733">
        <f t="shared" si="42"/>
        <v>2</v>
      </c>
      <c r="G2733" t="str">
        <f>STANDINGS_W[[#This Row],[League]]&amp;STANDINGS_W[[#This Row],[Team]]</f>
        <v>$150 Draft Champions Nov 27 1:00 pm Lg.3548SEMPER FI 3</v>
      </c>
    </row>
    <row r="2734" spans="1:7" x14ac:dyDescent="0.25">
      <c r="A2734">
        <v>140</v>
      </c>
      <c r="B2734" t="s">
        <v>139</v>
      </c>
      <c r="C2734" t="s">
        <v>2602</v>
      </c>
      <c r="D2734">
        <v>107</v>
      </c>
      <c r="E2734">
        <v>2775.5</v>
      </c>
      <c r="F2734">
        <f t="shared" si="42"/>
        <v>3</v>
      </c>
      <c r="G2734" t="str">
        <f>STANDINGS_W[[#This Row],[League]]&amp;STANDINGS_W[[#This Row],[Team]]</f>
        <v>$150 Draft Champions Nov 27 1:00 pm Lg.3548Surrender Dorothy! (1)</v>
      </c>
    </row>
    <row r="2735" spans="1:7" x14ac:dyDescent="0.25">
      <c r="A2735">
        <v>382</v>
      </c>
      <c r="B2735" t="s">
        <v>2610</v>
      </c>
      <c r="C2735" t="s">
        <v>2602</v>
      </c>
      <c r="D2735">
        <v>99</v>
      </c>
      <c r="E2735">
        <v>2518.5</v>
      </c>
      <c r="F2735">
        <f t="shared" si="42"/>
        <v>4</v>
      </c>
      <c r="G2735" t="str">
        <f>STANDINGS_W[[#This Row],[League]]&amp;STANDINGS_W[[#This Row],[Team]]</f>
        <v>$150 Draft Champions Nov 27 1:00 pm Lg.3548I got milk money from My Mom</v>
      </c>
    </row>
    <row r="2736" spans="1:7" x14ac:dyDescent="0.25">
      <c r="A2736">
        <v>751</v>
      </c>
      <c r="B2736" t="s">
        <v>36</v>
      </c>
      <c r="C2736" t="s">
        <v>2602</v>
      </c>
      <c r="D2736">
        <v>93</v>
      </c>
      <c r="E2736">
        <v>2164.5</v>
      </c>
      <c r="F2736">
        <f t="shared" si="42"/>
        <v>5</v>
      </c>
      <c r="G2736" t="str">
        <f>STANDINGS_W[[#This Row],[League]]&amp;STANDINGS_W[[#This Row],[Team]]</f>
        <v>$150 Draft Champions Nov 27 1:00 pm Lg.3548PACO THYME</v>
      </c>
    </row>
    <row r="2737" spans="1:7" x14ac:dyDescent="0.25">
      <c r="A2737">
        <v>1581</v>
      </c>
      <c r="B2737" t="s">
        <v>2603</v>
      </c>
      <c r="C2737" t="s">
        <v>2602</v>
      </c>
      <c r="D2737">
        <v>83</v>
      </c>
      <c r="E2737">
        <v>1322</v>
      </c>
      <c r="F2737">
        <f t="shared" si="42"/>
        <v>6</v>
      </c>
      <c r="G2737" t="str">
        <f>STANDINGS_W[[#This Row],[League]]&amp;STANDINGS_W[[#This Row],[Team]]</f>
        <v>$150 Draft Champions Nov 27 1:00 pm Lg.3548Lets Go Metz 1</v>
      </c>
    </row>
    <row r="2738" spans="1:7" x14ac:dyDescent="0.25">
      <c r="A2738">
        <v>1624</v>
      </c>
      <c r="B2738" t="s">
        <v>2606</v>
      </c>
      <c r="C2738" t="s">
        <v>2602</v>
      </c>
      <c r="D2738">
        <v>83</v>
      </c>
      <c r="E2738">
        <v>1322</v>
      </c>
      <c r="F2738">
        <f t="shared" si="42"/>
        <v>7</v>
      </c>
      <c r="G2738" t="str">
        <f>STANDINGS_W[[#This Row],[League]]&amp;STANDINGS_W[[#This Row],[Team]]</f>
        <v>$150 Draft Champions Nov 27 1:00 pm Lg.3548The Achievers - DC 1</v>
      </c>
    </row>
    <row r="2739" spans="1:7" x14ac:dyDescent="0.25">
      <c r="A2739">
        <v>1765</v>
      </c>
      <c r="B2739" t="s">
        <v>2608</v>
      </c>
      <c r="C2739" t="s">
        <v>2602</v>
      </c>
      <c r="D2739">
        <v>81</v>
      </c>
      <c r="E2739">
        <v>1147.5</v>
      </c>
      <c r="F2739">
        <f t="shared" si="42"/>
        <v>8</v>
      </c>
      <c r="G2739" t="str">
        <f>STANDINGS_W[[#This Row],[League]]&amp;STANDINGS_W[[#This Row],[Team]]</f>
        <v>$150 Draft Champions Nov 27 1:00 pm Lg.3548No Small Ball</v>
      </c>
    </row>
    <row r="2740" spans="1:7" x14ac:dyDescent="0.25">
      <c r="A2740">
        <v>1800</v>
      </c>
      <c r="B2740" t="s">
        <v>2605</v>
      </c>
      <c r="C2740" t="s">
        <v>2602</v>
      </c>
      <c r="D2740">
        <v>81</v>
      </c>
      <c r="E2740">
        <v>1147.5</v>
      </c>
      <c r="F2740">
        <f t="shared" si="42"/>
        <v>9</v>
      </c>
      <c r="G2740" t="str">
        <f>STANDINGS_W[[#This Row],[League]]&amp;STANDINGS_W[[#This Row],[Team]]</f>
        <v>$150 Draft Champions Nov 27 1:00 pm Lg.3548Wolves</v>
      </c>
    </row>
    <row r="2741" spans="1:7" x14ac:dyDescent="0.25">
      <c r="A2741">
        <v>1809</v>
      </c>
      <c r="B2741" t="s">
        <v>266</v>
      </c>
      <c r="C2741" t="s">
        <v>2602</v>
      </c>
      <c r="D2741">
        <v>80</v>
      </c>
      <c r="E2741">
        <v>1063.5</v>
      </c>
      <c r="F2741">
        <f t="shared" si="42"/>
        <v>10</v>
      </c>
      <c r="G2741" t="str">
        <f>STANDINGS_W[[#This Row],[League]]&amp;STANDINGS_W[[#This Row],[Team]]</f>
        <v>$150 Draft Champions Nov 27 1:00 pm Lg.3548Bronx Yankees (DC2)</v>
      </c>
    </row>
    <row r="2742" spans="1:7" x14ac:dyDescent="0.25">
      <c r="A2742">
        <v>2049</v>
      </c>
      <c r="B2742" t="s">
        <v>2609</v>
      </c>
      <c r="C2742" t="s">
        <v>2602</v>
      </c>
      <c r="D2742">
        <v>77</v>
      </c>
      <c r="E2742">
        <v>836</v>
      </c>
      <c r="F2742">
        <f t="shared" si="42"/>
        <v>11</v>
      </c>
      <c r="G2742" t="str">
        <f>STANDINGS_W[[#This Row],[League]]&amp;STANDINGS_W[[#This Row],[Team]]</f>
        <v>$150 Draft Champions Nov 27 1:00 pm Lg.3548Double Dipper</v>
      </c>
    </row>
    <row r="2743" spans="1:7" x14ac:dyDescent="0.25">
      <c r="A2743">
        <v>2214</v>
      </c>
      <c r="B2743" t="s">
        <v>2604</v>
      </c>
      <c r="C2743" t="s">
        <v>2602</v>
      </c>
      <c r="D2743">
        <v>75</v>
      </c>
      <c r="E2743">
        <v>679</v>
      </c>
      <c r="F2743">
        <f t="shared" si="42"/>
        <v>12</v>
      </c>
      <c r="G2743" t="str">
        <f>STANDINGS_W[[#This Row],[League]]&amp;STANDINGS_W[[#This Row],[Team]]</f>
        <v>$150 Draft Champions Nov 27 1:00 pm Lg.3548Dock's Dose</v>
      </c>
    </row>
    <row r="2744" spans="1:7" x14ac:dyDescent="0.25">
      <c r="A2744">
        <v>2575</v>
      </c>
      <c r="B2744" t="s">
        <v>2611</v>
      </c>
      <c r="C2744" t="s">
        <v>2602</v>
      </c>
      <c r="D2744">
        <v>67</v>
      </c>
      <c r="E2744">
        <v>321.5</v>
      </c>
      <c r="F2744">
        <f t="shared" si="42"/>
        <v>13</v>
      </c>
      <c r="G2744" t="str">
        <f>STANDINGS_W[[#This Row],[League]]&amp;STANDINGS_W[[#This Row],[Team]]</f>
        <v>$150 Draft Champions Nov 27 1:00 pm Lg.3548Beasley Magnani DC1</v>
      </c>
    </row>
    <row r="2745" spans="1:7" x14ac:dyDescent="0.25">
      <c r="A2745">
        <v>2611</v>
      </c>
      <c r="B2745" t="s">
        <v>56</v>
      </c>
      <c r="C2745" t="s">
        <v>2602</v>
      </c>
      <c r="D2745">
        <v>66</v>
      </c>
      <c r="E2745">
        <v>285.5</v>
      </c>
      <c r="F2745">
        <f t="shared" si="42"/>
        <v>14</v>
      </c>
      <c r="G2745" t="str">
        <f>STANDINGS_W[[#This Row],[League]]&amp;STANDINGS_W[[#This Row],[Team]]</f>
        <v>$150 Draft Champions Nov 27 1:00 pm Lg.3548DOUGHBOYS</v>
      </c>
    </row>
    <row r="2746" spans="1:7" x14ac:dyDescent="0.25">
      <c r="A2746">
        <v>2868</v>
      </c>
      <c r="B2746" t="s">
        <v>2601</v>
      </c>
      <c r="C2746" t="s">
        <v>2602</v>
      </c>
      <c r="D2746">
        <v>54</v>
      </c>
      <c r="E2746">
        <v>43.5</v>
      </c>
      <c r="F2746">
        <f t="shared" si="42"/>
        <v>15</v>
      </c>
      <c r="G2746" t="str">
        <f>STANDINGS_W[[#This Row],[League]]&amp;STANDINGS_W[[#This Row],[Team]]</f>
        <v>$150 Draft Champions Nov 27 1:00 pm Lg.3548Slapnut Repellent</v>
      </c>
    </row>
    <row r="2747" spans="1:7" x14ac:dyDescent="0.25">
      <c r="A2747">
        <v>301</v>
      </c>
      <c r="B2747" t="s">
        <v>2621</v>
      </c>
      <c r="C2747" t="s">
        <v>2614</v>
      </c>
      <c r="D2747">
        <v>101</v>
      </c>
      <c r="E2747">
        <v>2609</v>
      </c>
      <c r="F2747">
        <f t="shared" si="42"/>
        <v>1</v>
      </c>
      <c r="G2747" t="str">
        <f>STANDINGS_W[[#This Row],[League]]&amp;STANDINGS_W[[#This Row],[Team]]</f>
        <v>$150 Draft Champions Nov 27 1:00 pm Lg.3549I Roll With Reginald</v>
      </c>
    </row>
    <row r="2748" spans="1:7" x14ac:dyDescent="0.25">
      <c r="A2748">
        <v>419</v>
      </c>
      <c r="B2748" t="s">
        <v>2623</v>
      </c>
      <c r="C2748" t="s">
        <v>2614</v>
      </c>
      <c r="D2748">
        <v>98</v>
      </c>
      <c r="E2748">
        <v>2467</v>
      </c>
      <c r="F2748">
        <f t="shared" si="42"/>
        <v>2</v>
      </c>
      <c r="G2748" t="str">
        <f>STANDINGS_W[[#This Row],[League]]&amp;STANDINGS_W[[#This Row],[Team]]</f>
        <v>$150 Draft Champions Nov 27 1:00 pm Lg.35492DC WAGGENER</v>
      </c>
    </row>
    <row r="2749" spans="1:7" x14ac:dyDescent="0.25">
      <c r="A2749">
        <v>572</v>
      </c>
      <c r="B2749" t="s">
        <v>508</v>
      </c>
      <c r="C2749" t="s">
        <v>2614</v>
      </c>
      <c r="D2749">
        <v>96</v>
      </c>
      <c r="E2749">
        <v>2358</v>
      </c>
      <c r="F2749">
        <f t="shared" si="42"/>
        <v>3</v>
      </c>
      <c r="G2749" t="str">
        <f>STANDINGS_W[[#This Row],[League]]&amp;STANDINGS_W[[#This Row],[Team]]</f>
        <v>$150 Draft Champions Nov 27 1:00 pm Lg.3549Team Robinson</v>
      </c>
    </row>
    <row r="2750" spans="1:7" x14ac:dyDescent="0.25">
      <c r="A2750">
        <v>785</v>
      </c>
      <c r="B2750" t="s">
        <v>2615</v>
      </c>
      <c r="C2750" t="s">
        <v>2614</v>
      </c>
      <c r="D2750">
        <v>93</v>
      </c>
      <c r="E2750">
        <v>2164.5</v>
      </c>
      <c r="F2750">
        <f t="shared" si="42"/>
        <v>4</v>
      </c>
      <c r="G2750" t="str">
        <f>STANDINGS_W[[#This Row],[League]]&amp;STANDINGS_W[[#This Row],[Team]]</f>
        <v>$150 Draft Champions Nov 27 1:00 pm Lg.3549Trout Sale Bum</v>
      </c>
    </row>
    <row r="2751" spans="1:7" x14ac:dyDescent="0.25">
      <c r="A2751">
        <v>843</v>
      </c>
      <c r="B2751" t="s">
        <v>2622</v>
      </c>
      <c r="C2751" t="s">
        <v>2614</v>
      </c>
      <c r="D2751">
        <v>92</v>
      </c>
      <c r="E2751">
        <v>2083</v>
      </c>
      <c r="F2751">
        <f t="shared" si="42"/>
        <v>5</v>
      </c>
      <c r="G2751" t="str">
        <f>STANDINGS_W[[#This Row],[League]]&amp;STANDINGS_W[[#This Row],[Team]]</f>
        <v>$150 Draft Champions Nov 27 1:00 pm Lg.3549Team Lowy</v>
      </c>
    </row>
    <row r="2752" spans="1:7" x14ac:dyDescent="0.25">
      <c r="A2752">
        <v>1142</v>
      </c>
      <c r="B2752" t="s">
        <v>468</v>
      </c>
      <c r="C2752" t="s">
        <v>2614</v>
      </c>
      <c r="D2752">
        <v>88</v>
      </c>
      <c r="E2752">
        <v>1779.5</v>
      </c>
      <c r="F2752">
        <f t="shared" si="42"/>
        <v>6</v>
      </c>
      <c r="G2752" t="str">
        <f>STANDINGS_W[[#This Row],[League]]&amp;STANDINGS_W[[#This Row],[Team]]</f>
        <v>$150 Draft Champions Nov 27 1:00 pm Lg.3549Spiked by Cobb</v>
      </c>
    </row>
    <row r="2753" spans="1:7" x14ac:dyDescent="0.25">
      <c r="A2753">
        <v>1261</v>
      </c>
      <c r="B2753" t="s">
        <v>242</v>
      </c>
      <c r="C2753" t="s">
        <v>2614</v>
      </c>
      <c r="D2753">
        <v>86</v>
      </c>
      <c r="E2753">
        <v>1608</v>
      </c>
      <c r="F2753">
        <f t="shared" si="42"/>
        <v>7</v>
      </c>
      <c r="G2753" t="str">
        <f>STANDINGS_W[[#This Row],[League]]&amp;STANDINGS_W[[#This Row],[Team]]</f>
        <v>$150 Draft Champions Nov 27 1:00 pm Lg.3549Cyclones</v>
      </c>
    </row>
    <row r="2754" spans="1:7" x14ac:dyDescent="0.25">
      <c r="A2754">
        <v>1594</v>
      </c>
      <c r="B2754" t="s">
        <v>2617</v>
      </c>
      <c r="C2754" t="s">
        <v>2614</v>
      </c>
      <c r="D2754">
        <v>83</v>
      </c>
      <c r="E2754">
        <v>1322</v>
      </c>
      <c r="F2754">
        <f t="shared" si="42"/>
        <v>8</v>
      </c>
      <c r="G2754" t="str">
        <f>STANDINGS_W[[#This Row],[League]]&amp;STANDINGS_W[[#This Row],[Team]]</f>
        <v>$150 Draft Champions Nov 27 1:00 pm Lg.3549Poopy Tooth 1</v>
      </c>
    </row>
    <row r="2755" spans="1:7" x14ac:dyDescent="0.25">
      <c r="A2755">
        <v>1737</v>
      </c>
      <c r="B2755" t="s">
        <v>2613</v>
      </c>
      <c r="C2755" t="s">
        <v>2614</v>
      </c>
      <c r="D2755">
        <v>81</v>
      </c>
      <c r="E2755">
        <v>1147.5</v>
      </c>
      <c r="F2755">
        <f t="shared" ref="F2755:F2818" si="43">IF(C2755=C2754,F2754+1,1)</f>
        <v>9</v>
      </c>
      <c r="G2755" t="str">
        <f>STANDINGS_W[[#This Row],[League]]&amp;STANDINGS_W[[#This Row],[Team]]</f>
        <v>$150 Draft Champions Nov 27 1:00 pm Lg.3549ChipChopChip1</v>
      </c>
    </row>
    <row r="2756" spans="1:7" x14ac:dyDescent="0.25">
      <c r="A2756">
        <v>1893</v>
      </c>
      <c r="B2756" t="s">
        <v>2620</v>
      </c>
      <c r="C2756" t="s">
        <v>2614</v>
      </c>
      <c r="D2756">
        <v>79</v>
      </c>
      <c r="E2756">
        <v>980.5</v>
      </c>
      <c r="F2756">
        <f t="shared" si="43"/>
        <v>10</v>
      </c>
      <c r="G2756" t="str">
        <f>STANDINGS_W[[#This Row],[League]]&amp;STANDINGS_W[[#This Row],[Team]]</f>
        <v>$150 Draft Champions Nov 27 1:00 pm Lg.3549Augusta Gators</v>
      </c>
    </row>
    <row r="2757" spans="1:7" x14ac:dyDescent="0.25">
      <c r="A2757">
        <v>1964</v>
      </c>
      <c r="B2757" t="s">
        <v>235</v>
      </c>
      <c r="C2757" t="s">
        <v>2614</v>
      </c>
      <c r="D2757">
        <v>79</v>
      </c>
      <c r="E2757">
        <v>980.5</v>
      </c>
      <c r="F2757">
        <f t="shared" si="43"/>
        <v>11</v>
      </c>
      <c r="G2757" t="str">
        <f>STANDINGS_W[[#This Row],[League]]&amp;STANDINGS_W[[#This Row],[Team]]</f>
        <v>$150 Draft Champions Nov 27 1:00 pm Lg.3549Winston The Wolf</v>
      </c>
    </row>
    <row r="2758" spans="1:7" x14ac:dyDescent="0.25">
      <c r="A2758">
        <v>2290</v>
      </c>
      <c r="B2758" t="s">
        <v>2616</v>
      </c>
      <c r="C2758" t="s">
        <v>2614</v>
      </c>
      <c r="D2758">
        <v>74</v>
      </c>
      <c r="E2758">
        <v>621</v>
      </c>
      <c r="F2758">
        <f t="shared" si="43"/>
        <v>12</v>
      </c>
      <c r="G2758" t="str">
        <f>STANDINGS_W[[#This Row],[League]]&amp;STANDINGS_W[[#This Row],[Team]]</f>
        <v>$150 Draft Champions Nov 27 1:00 pm Lg.3549Peppa Puig</v>
      </c>
    </row>
    <row r="2759" spans="1:7" x14ac:dyDescent="0.25">
      <c r="A2759">
        <v>2614</v>
      </c>
      <c r="B2759" t="s">
        <v>2619</v>
      </c>
      <c r="C2759" t="s">
        <v>2614</v>
      </c>
      <c r="D2759">
        <v>66</v>
      </c>
      <c r="E2759">
        <v>285.5</v>
      </c>
      <c r="F2759">
        <f t="shared" si="43"/>
        <v>13</v>
      </c>
      <c r="G2759" t="str">
        <f>STANDINGS_W[[#This Row],[League]]&amp;STANDINGS_W[[#This Row],[Team]]</f>
        <v>$150 Draft Champions Nov 27 1:00 pm Lg.3549Gators</v>
      </c>
    </row>
    <row r="2760" spans="1:7" x14ac:dyDescent="0.25">
      <c r="A2760">
        <v>2679</v>
      </c>
      <c r="B2760" t="s">
        <v>2618</v>
      </c>
      <c r="C2760" t="s">
        <v>2614</v>
      </c>
      <c r="D2760">
        <v>64</v>
      </c>
      <c r="E2760">
        <v>220.5</v>
      </c>
      <c r="F2760">
        <f t="shared" si="43"/>
        <v>14</v>
      </c>
      <c r="G2760" t="str">
        <f>STANDINGS_W[[#This Row],[League]]&amp;STANDINGS_W[[#This Row],[Team]]</f>
        <v>$150 Draft Champions Nov 27 1:00 pm Lg.3549Diamond Studs</v>
      </c>
    </row>
    <row r="2761" spans="1:7" x14ac:dyDescent="0.25">
      <c r="A2761">
        <v>2747</v>
      </c>
      <c r="B2761" t="s">
        <v>128</v>
      </c>
      <c r="C2761" t="s">
        <v>2614</v>
      </c>
      <c r="D2761">
        <v>62</v>
      </c>
      <c r="E2761">
        <v>166</v>
      </c>
      <c r="F2761">
        <f t="shared" si="43"/>
        <v>15</v>
      </c>
      <c r="G2761" t="str">
        <f>STANDINGS_W[[#This Row],[League]]&amp;STANDINGS_W[[#This Row],[Team]]</f>
        <v>$150 Draft Champions Nov 27 1:00 pm Lg.3549Team Boelkens</v>
      </c>
    </row>
    <row r="2762" spans="1:7" x14ac:dyDescent="0.25">
      <c r="A2762">
        <v>319</v>
      </c>
      <c r="B2762" t="s">
        <v>2627</v>
      </c>
      <c r="C2762" t="s">
        <v>2625</v>
      </c>
      <c r="D2762">
        <v>101</v>
      </c>
      <c r="E2762">
        <v>2609</v>
      </c>
      <c r="F2762">
        <f t="shared" si="43"/>
        <v>1</v>
      </c>
      <c r="G2762" t="str">
        <f>STANDINGS_W[[#This Row],[League]]&amp;STANDINGS_W[[#This Row],[Team]]</f>
        <v>$400 Draft Champions Feb 01 1:00 pm Lg.3644Team Shovein</v>
      </c>
    </row>
    <row r="2763" spans="1:7" x14ac:dyDescent="0.25">
      <c r="A2763">
        <v>384</v>
      </c>
      <c r="B2763" t="s">
        <v>2626</v>
      </c>
      <c r="C2763" t="s">
        <v>2625</v>
      </c>
      <c r="D2763">
        <v>99</v>
      </c>
      <c r="E2763">
        <v>2518.5</v>
      </c>
      <c r="F2763">
        <f t="shared" si="43"/>
        <v>2</v>
      </c>
      <c r="G2763" t="str">
        <f>STANDINGS_W[[#This Row],[League]]&amp;STANDINGS_W[[#This Row],[Team]]</f>
        <v>$400 Draft Champions Feb 01 1:00 pm Lg.3644Into the Crypts of Reyes</v>
      </c>
    </row>
    <row r="2764" spans="1:7" x14ac:dyDescent="0.25">
      <c r="A2764">
        <v>452</v>
      </c>
      <c r="B2764" t="s">
        <v>2630</v>
      </c>
      <c r="C2764" t="s">
        <v>2625</v>
      </c>
      <c r="D2764">
        <v>98</v>
      </c>
      <c r="E2764">
        <v>2467</v>
      </c>
      <c r="F2764">
        <f t="shared" si="43"/>
        <v>3</v>
      </c>
      <c r="G2764" t="str">
        <f>STANDINGS_W[[#This Row],[League]]&amp;STANDINGS_W[[#This Row],[Team]]</f>
        <v>$400 Draft Champions Feb 01 1:00 pm Lg.3644Tdot Tanks 3</v>
      </c>
    </row>
    <row r="2765" spans="1:7" x14ac:dyDescent="0.25">
      <c r="A2765">
        <v>499</v>
      </c>
      <c r="B2765" t="s">
        <v>2634</v>
      </c>
      <c r="C2765" t="s">
        <v>2625</v>
      </c>
      <c r="D2765">
        <v>97</v>
      </c>
      <c r="E2765">
        <v>2416.5</v>
      </c>
      <c r="F2765">
        <f t="shared" si="43"/>
        <v>4</v>
      </c>
      <c r="G2765" t="str">
        <f>STANDINGS_W[[#This Row],[League]]&amp;STANDINGS_W[[#This Row],[Team]]</f>
        <v>$400 Draft Champions Feb 01 1:00 pm Lg.3644Run Like Dixie</v>
      </c>
    </row>
    <row r="2766" spans="1:7" x14ac:dyDescent="0.25">
      <c r="A2766">
        <v>509</v>
      </c>
      <c r="B2766" t="s">
        <v>508</v>
      </c>
      <c r="C2766" t="s">
        <v>2625</v>
      </c>
      <c r="D2766">
        <v>97</v>
      </c>
      <c r="E2766">
        <v>2416.5</v>
      </c>
      <c r="F2766">
        <f t="shared" si="43"/>
        <v>5</v>
      </c>
      <c r="G2766" t="str">
        <f>STANDINGS_W[[#This Row],[League]]&amp;STANDINGS_W[[#This Row],[Team]]</f>
        <v>$400 Draft Champions Feb 01 1:00 pm Lg.3644Team Robinson</v>
      </c>
    </row>
    <row r="2767" spans="1:7" x14ac:dyDescent="0.25">
      <c r="A2767">
        <v>801</v>
      </c>
      <c r="B2767" t="s">
        <v>2631</v>
      </c>
      <c r="C2767" t="s">
        <v>2625</v>
      </c>
      <c r="D2767">
        <v>92</v>
      </c>
      <c r="E2767">
        <v>2083</v>
      </c>
      <c r="F2767">
        <f t="shared" si="43"/>
        <v>6</v>
      </c>
      <c r="G2767" t="str">
        <f>STANDINGS_W[[#This Row],[League]]&amp;STANDINGS_W[[#This Row],[Team]]</f>
        <v>$400 Draft Champions Feb 01 1:00 pm Lg.3644Dangle - snipe</v>
      </c>
    </row>
    <row r="2768" spans="1:7" x14ac:dyDescent="0.25">
      <c r="A2768">
        <v>911</v>
      </c>
      <c r="B2768" t="s">
        <v>361</v>
      </c>
      <c r="C2768" t="s">
        <v>2625</v>
      </c>
      <c r="D2768">
        <v>91</v>
      </c>
      <c r="E2768">
        <v>2007.5</v>
      </c>
      <c r="F2768">
        <f t="shared" si="43"/>
        <v>7</v>
      </c>
      <c r="G2768" t="str">
        <f>STANDINGS_W[[#This Row],[League]]&amp;STANDINGS_W[[#This Row],[Team]]</f>
        <v>$400 Draft Champions Feb 01 1:00 pm Lg.3644Team Bevis</v>
      </c>
    </row>
    <row r="2769" spans="1:7" x14ac:dyDescent="0.25">
      <c r="A2769">
        <v>993</v>
      </c>
      <c r="B2769" t="s">
        <v>2624</v>
      </c>
      <c r="C2769" t="s">
        <v>2625</v>
      </c>
      <c r="D2769">
        <v>90</v>
      </c>
      <c r="E2769">
        <v>1929</v>
      </c>
      <c r="F2769">
        <f t="shared" si="43"/>
        <v>8</v>
      </c>
      <c r="G2769" t="str">
        <f>STANDINGS_W[[#This Row],[League]]&amp;STANDINGS_W[[#This Row],[Team]]</f>
        <v>$400 Draft Champions Feb 01 1:00 pm Lg.3644Spartans</v>
      </c>
    </row>
    <row r="2770" spans="1:7" x14ac:dyDescent="0.25">
      <c r="A2770">
        <v>1194</v>
      </c>
      <c r="B2770" t="s">
        <v>2629</v>
      </c>
      <c r="C2770" t="s">
        <v>2625</v>
      </c>
      <c r="D2770">
        <v>87</v>
      </c>
      <c r="E2770">
        <v>1700.5</v>
      </c>
      <c r="F2770">
        <f t="shared" si="43"/>
        <v>9</v>
      </c>
      <c r="G2770" t="str">
        <f>STANDINGS_W[[#This Row],[League]]&amp;STANDINGS_W[[#This Row],[Team]]</f>
        <v>$400 Draft Champions Feb 01 1:00 pm Lg.3644Lennon/McCartney</v>
      </c>
    </row>
    <row r="2771" spans="1:7" x14ac:dyDescent="0.25">
      <c r="A2771">
        <v>1423</v>
      </c>
      <c r="B2771" t="s">
        <v>144</v>
      </c>
      <c r="C2771" t="s">
        <v>2625</v>
      </c>
      <c r="D2771">
        <v>85</v>
      </c>
      <c r="E2771">
        <v>1503.5</v>
      </c>
      <c r="F2771">
        <f t="shared" si="43"/>
        <v>10</v>
      </c>
      <c r="G2771" t="str">
        <f>STANDINGS_W[[#This Row],[League]]&amp;STANDINGS_W[[#This Row],[Team]]</f>
        <v>$400 Draft Champions Feb 01 1:00 pm Lg.3644Team Burns</v>
      </c>
    </row>
    <row r="2772" spans="1:7" x14ac:dyDescent="0.25">
      <c r="A2772">
        <v>1651</v>
      </c>
      <c r="B2772" t="s">
        <v>2633</v>
      </c>
      <c r="C2772" t="s">
        <v>2625</v>
      </c>
      <c r="D2772">
        <v>82</v>
      </c>
      <c r="E2772">
        <v>1233</v>
      </c>
      <c r="F2772">
        <f t="shared" si="43"/>
        <v>11</v>
      </c>
      <c r="G2772" t="str">
        <f>STANDINGS_W[[#This Row],[League]]&amp;STANDINGS_W[[#This Row],[Team]]</f>
        <v>$400 Draft Champions Feb 01 1:00 pm Lg.3644Draughtsman 2</v>
      </c>
    </row>
    <row r="2773" spans="1:7" x14ac:dyDescent="0.25">
      <c r="A2773">
        <v>2223</v>
      </c>
      <c r="B2773" t="s">
        <v>2628</v>
      </c>
      <c r="C2773" t="s">
        <v>2625</v>
      </c>
      <c r="D2773">
        <v>75</v>
      </c>
      <c r="E2773">
        <v>679</v>
      </c>
      <c r="F2773">
        <f t="shared" si="43"/>
        <v>12</v>
      </c>
      <c r="G2773" t="str">
        <f>STANDINGS_W[[#This Row],[League]]&amp;STANDINGS_W[[#This Row],[Team]]</f>
        <v>$400 Draft Champions Feb 01 1:00 pm Lg.3644Le Chat Noir</v>
      </c>
    </row>
    <row r="2774" spans="1:7" x14ac:dyDescent="0.25">
      <c r="A2774">
        <v>2263</v>
      </c>
      <c r="B2774" t="s">
        <v>335</v>
      </c>
      <c r="C2774" t="s">
        <v>2625</v>
      </c>
      <c r="D2774">
        <v>75</v>
      </c>
      <c r="E2774">
        <v>679</v>
      </c>
      <c r="F2774">
        <f t="shared" si="43"/>
        <v>13</v>
      </c>
      <c r="G2774" t="str">
        <f>STANDINGS_W[[#This Row],[League]]&amp;STANDINGS_W[[#This Row],[Team]]</f>
        <v>$400 Draft Champions Feb 01 1:00 pm Lg.3644deadmoneyE</v>
      </c>
    </row>
    <row r="2775" spans="1:7" x14ac:dyDescent="0.25">
      <c r="A2775">
        <v>2668</v>
      </c>
      <c r="B2775" t="s">
        <v>2632</v>
      </c>
      <c r="C2775" t="s">
        <v>2625</v>
      </c>
      <c r="D2775">
        <v>65</v>
      </c>
      <c r="E2775">
        <v>251.5</v>
      </c>
      <c r="F2775">
        <f t="shared" si="43"/>
        <v>14</v>
      </c>
      <c r="G2775" t="str">
        <f>STANDINGS_W[[#This Row],[League]]&amp;STANDINGS_W[[#This Row],[Team]]</f>
        <v>$400 Draft Champions Feb 01 1:00 pm Lg.3644The O-Faces</v>
      </c>
    </row>
    <row r="2776" spans="1:7" x14ac:dyDescent="0.25">
      <c r="A2776">
        <v>2725</v>
      </c>
      <c r="B2776" t="s">
        <v>889</v>
      </c>
      <c r="C2776" t="s">
        <v>2625</v>
      </c>
      <c r="D2776">
        <v>63</v>
      </c>
      <c r="E2776">
        <v>193</v>
      </c>
      <c r="F2776">
        <f t="shared" si="43"/>
        <v>15</v>
      </c>
      <c r="G2776" t="str">
        <f>STANDINGS_W[[#This Row],[League]]&amp;STANDINGS_W[[#This Row],[Team]]</f>
        <v>$400 Draft Champions Feb 01 1:00 pm Lg.3644Team Thompson</v>
      </c>
    </row>
    <row r="2777" spans="1:7" x14ac:dyDescent="0.25">
      <c r="A2777">
        <v>19</v>
      </c>
      <c r="B2777" t="s">
        <v>202</v>
      </c>
      <c r="C2777" t="s">
        <v>2636</v>
      </c>
      <c r="D2777">
        <v>118</v>
      </c>
      <c r="E2777">
        <v>2892</v>
      </c>
      <c r="F2777">
        <f t="shared" si="43"/>
        <v>1</v>
      </c>
      <c r="G2777" t="str">
        <f>STANDINGS_W[[#This Row],[League]]&amp;STANDINGS_W[[#This Row],[Team]]</f>
        <v>$400 Draft Champions Feb 06 1:00 pm Lg.3660One for the Dagger</v>
      </c>
    </row>
    <row r="2778" spans="1:7" x14ac:dyDescent="0.25">
      <c r="A2778">
        <v>171</v>
      </c>
      <c r="B2778" t="s">
        <v>190</v>
      </c>
      <c r="C2778" t="s">
        <v>2636</v>
      </c>
      <c r="D2778">
        <v>106</v>
      </c>
      <c r="E2778">
        <v>2752</v>
      </c>
      <c r="F2778">
        <f t="shared" si="43"/>
        <v>2</v>
      </c>
      <c r="G2778" t="str">
        <f>STANDINGS_W[[#This Row],[League]]&amp;STANDINGS_W[[#This Row],[Team]]</f>
        <v>$400 Draft Champions Feb 06 1:00 pm Lg.3660Teheran You Apart</v>
      </c>
    </row>
    <row r="2779" spans="1:7" x14ac:dyDescent="0.25">
      <c r="A2779">
        <v>1228</v>
      </c>
      <c r="B2779" t="s">
        <v>2639</v>
      </c>
      <c r="C2779" t="s">
        <v>2636</v>
      </c>
      <c r="D2779">
        <v>87</v>
      </c>
      <c r="E2779">
        <v>1700.5</v>
      </c>
      <c r="F2779">
        <f t="shared" si="43"/>
        <v>3</v>
      </c>
      <c r="G2779" t="str">
        <f>STANDINGS_W[[#This Row],[League]]&amp;STANDINGS_W[[#This Row],[Team]]</f>
        <v>$400 Draft Champions Feb 06 1:00 pm Lg.3660Team Pucci</v>
      </c>
    </row>
    <row r="2780" spans="1:7" x14ac:dyDescent="0.25">
      <c r="A2780">
        <v>1332</v>
      </c>
      <c r="B2780" t="s">
        <v>889</v>
      </c>
      <c r="C2780" t="s">
        <v>2636</v>
      </c>
      <c r="D2780">
        <v>86</v>
      </c>
      <c r="E2780">
        <v>1608</v>
      </c>
      <c r="F2780">
        <f t="shared" si="43"/>
        <v>4</v>
      </c>
      <c r="G2780" t="str">
        <f>STANDINGS_W[[#This Row],[League]]&amp;STANDINGS_W[[#This Row],[Team]]</f>
        <v>$400 Draft Champions Feb 06 1:00 pm Lg.3660Team Thompson</v>
      </c>
    </row>
    <row r="2781" spans="1:7" x14ac:dyDescent="0.25">
      <c r="A2781">
        <v>1424</v>
      </c>
      <c r="B2781" t="s">
        <v>206</v>
      </c>
      <c r="C2781" t="s">
        <v>2636</v>
      </c>
      <c r="D2781">
        <v>85</v>
      </c>
      <c r="E2781">
        <v>1503.5</v>
      </c>
      <c r="F2781">
        <f t="shared" si="43"/>
        <v>5</v>
      </c>
      <c r="G2781" t="str">
        <f>STANDINGS_W[[#This Row],[League]]&amp;STANDINGS_W[[#This Row],[Team]]</f>
        <v>$400 Draft Champions Feb 06 1:00 pm Lg.3660Team Eroh</v>
      </c>
    </row>
    <row r="2782" spans="1:7" x14ac:dyDescent="0.25">
      <c r="A2782">
        <v>1453</v>
      </c>
      <c r="B2782" t="s">
        <v>2638</v>
      </c>
      <c r="C2782" t="s">
        <v>2636</v>
      </c>
      <c r="D2782">
        <v>85</v>
      </c>
      <c r="E2782">
        <v>1503.5</v>
      </c>
      <c r="F2782">
        <f t="shared" si="43"/>
        <v>6</v>
      </c>
      <c r="G2782" t="str">
        <f>STANDINGS_W[[#This Row],[League]]&amp;STANDINGS_W[[#This Row],[Team]]</f>
        <v>$400 Draft Champions Feb 06 1:00 pm Lg.3660ctmbb iv</v>
      </c>
    </row>
    <row r="2783" spans="1:7" x14ac:dyDescent="0.25">
      <c r="A2783">
        <v>1523</v>
      </c>
      <c r="B2783" t="s">
        <v>267</v>
      </c>
      <c r="C2783" t="s">
        <v>2636</v>
      </c>
      <c r="D2783">
        <v>84</v>
      </c>
      <c r="E2783">
        <v>1408.5</v>
      </c>
      <c r="F2783">
        <f t="shared" si="43"/>
        <v>7</v>
      </c>
      <c r="G2783" t="str">
        <f>STANDINGS_W[[#This Row],[League]]&amp;STANDINGS_W[[#This Row],[Team]]</f>
        <v>$400 Draft Champions Feb 06 1:00 pm Lg.3660Team Ratner</v>
      </c>
    </row>
    <row r="2784" spans="1:7" x14ac:dyDescent="0.25">
      <c r="A2784">
        <v>1692</v>
      </c>
      <c r="B2784" t="s">
        <v>2641</v>
      </c>
      <c r="C2784" t="s">
        <v>2636</v>
      </c>
      <c r="D2784">
        <v>82</v>
      </c>
      <c r="E2784">
        <v>1233</v>
      </c>
      <c r="F2784">
        <f t="shared" si="43"/>
        <v>8</v>
      </c>
      <c r="G2784" t="str">
        <f>STANDINGS_W[[#This Row],[League]]&amp;STANDINGS_W[[#This Row],[Team]]</f>
        <v>$400 Draft Champions Feb 06 1:00 pm Lg.3660Starfishmn 0206</v>
      </c>
    </row>
    <row r="2785" spans="1:7" x14ac:dyDescent="0.25">
      <c r="A2785">
        <v>1793</v>
      </c>
      <c r="B2785" t="s">
        <v>448</v>
      </c>
      <c r="C2785" t="s">
        <v>2636</v>
      </c>
      <c r="D2785">
        <v>81</v>
      </c>
      <c r="E2785">
        <v>1147.5</v>
      </c>
      <c r="F2785">
        <f t="shared" si="43"/>
        <v>9</v>
      </c>
      <c r="G2785" t="str">
        <f>STANDINGS_W[[#This Row],[League]]&amp;STANDINGS_W[[#This Row],[Team]]</f>
        <v>$400 Draft Champions Feb 06 1:00 pm Lg.3660The Chameleons</v>
      </c>
    </row>
    <row r="2786" spans="1:7" x14ac:dyDescent="0.25">
      <c r="A2786">
        <v>1871</v>
      </c>
      <c r="B2786" t="s">
        <v>402</v>
      </c>
      <c r="C2786" t="s">
        <v>2636</v>
      </c>
      <c r="D2786">
        <v>80</v>
      </c>
      <c r="E2786">
        <v>1063.5</v>
      </c>
      <c r="F2786">
        <f t="shared" si="43"/>
        <v>10</v>
      </c>
      <c r="G2786" t="str">
        <f>STANDINGS_W[[#This Row],[League]]&amp;STANDINGS_W[[#This Row],[Team]]</f>
        <v>$400 Draft Champions Feb 06 1:00 pm Lg.3660Team Leonard</v>
      </c>
    </row>
    <row r="2787" spans="1:7" x14ac:dyDescent="0.25">
      <c r="A2787">
        <v>2047</v>
      </c>
      <c r="B2787" t="s">
        <v>204</v>
      </c>
      <c r="C2787" t="s">
        <v>2636</v>
      </c>
      <c r="D2787">
        <v>77</v>
      </c>
      <c r="E2787">
        <v>836</v>
      </c>
      <c r="F2787">
        <f t="shared" si="43"/>
        <v>11</v>
      </c>
      <c r="G2787" t="str">
        <f>STANDINGS_W[[#This Row],[League]]&amp;STANDINGS_W[[#This Row],[Team]]</f>
        <v>$400 Draft Champions Feb 06 1:00 pm Lg.3660Cosmos</v>
      </c>
    </row>
    <row r="2788" spans="1:7" x14ac:dyDescent="0.25">
      <c r="A2788">
        <v>2211</v>
      </c>
      <c r="B2788" t="s">
        <v>2635</v>
      </c>
      <c r="C2788" t="s">
        <v>2636</v>
      </c>
      <c r="D2788">
        <v>75</v>
      </c>
      <c r="E2788">
        <v>679</v>
      </c>
      <c r="F2788">
        <f t="shared" si="43"/>
        <v>12</v>
      </c>
      <c r="G2788" t="str">
        <f>STANDINGS_W[[#This Row],[League]]&amp;STANDINGS_W[[#This Row],[Team]]</f>
        <v>$400 Draft Champions Feb 06 1:00 pm Lg.3660DC Dogo 4</v>
      </c>
    </row>
    <row r="2789" spans="1:7" x14ac:dyDescent="0.25">
      <c r="A2789">
        <v>2248</v>
      </c>
      <c r="B2789" t="s">
        <v>174</v>
      </c>
      <c r="C2789" t="s">
        <v>2636</v>
      </c>
      <c r="D2789">
        <v>75</v>
      </c>
      <c r="E2789">
        <v>679</v>
      </c>
      <c r="F2789">
        <f t="shared" si="43"/>
        <v>13</v>
      </c>
      <c r="G2789" t="str">
        <f>STANDINGS_W[[#This Row],[League]]&amp;STANDINGS_W[[#This Row],[Team]]</f>
        <v>$400 Draft Champions Feb 06 1:00 pm Lg.3660Team Phillips</v>
      </c>
    </row>
    <row r="2790" spans="1:7" x14ac:dyDescent="0.25">
      <c r="A2790">
        <v>2450</v>
      </c>
      <c r="B2790" t="s">
        <v>2640</v>
      </c>
      <c r="C2790" t="s">
        <v>2636</v>
      </c>
      <c r="D2790">
        <v>71</v>
      </c>
      <c r="E2790">
        <v>483</v>
      </c>
      <c r="F2790">
        <f t="shared" si="43"/>
        <v>14</v>
      </c>
      <c r="G2790" t="str">
        <f>STANDINGS_W[[#This Row],[League]]&amp;STANDINGS_W[[#This Row],[Team]]</f>
        <v>$400 Draft Champions Feb 06 1:00 pm Lg.3660Your Daddy</v>
      </c>
    </row>
    <row r="2791" spans="1:7" x14ac:dyDescent="0.25">
      <c r="A2791">
        <v>2719</v>
      </c>
      <c r="B2791" t="s">
        <v>2637</v>
      </c>
      <c r="C2791" t="s">
        <v>2636</v>
      </c>
      <c r="D2791">
        <v>63</v>
      </c>
      <c r="E2791">
        <v>193</v>
      </c>
      <c r="F2791">
        <f t="shared" si="43"/>
        <v>15</v>
      </c>
      <c r="G2791" t="str">
        <f>STANDINGS_W[[#This Row],[League]]&amp;STANDINGS_W[[#This Row],[Team]]</f>
        <v>$400 Draft Champions Feb 06 1:00 pm Lg.3660Team Beckey</v>
      </c>
    </row>
    <row r="2792" spans="1:7" x14ac:dyDescent="0.25">
      <c r="A2792">
        <v>166</v>
      </c>
      <c r="B2792" t="s">
        <v>429</v>
      </c>
      <c r="C2792" t="s">
        <v>2642</v>
      </c>
      <c r="D2792">
        <v>106</v>
      </c>
      <c r="E2792">
        <v>2752</v>
      </c>
      <c r="F2792">
        <f t="shared" si="43"/>
        <v>1</v>
      </c>
      <c r="G2792" t="str">
        <f>STANDINGS_W[[#This Row],[League]]&amp;STANDINGS_W[[#This Row],[Team]]</f>
        <v>$400 Draft Champions Feb 13 1:00 pm Lg.3694Team Daino</v>
      </c>
    </row>
    <row r="2793" spans="1:7" x14ac:dyDescent="0.25">
      <c r="A2793">
        <v>272</v>
      </c>
      <c r="B2793" t="s">
        <v>206</v>
      </c>
      <c r="C2793" t="s">
        <v>2642</v>
      </c>
      <c r="D2793">
        <v>102</v>
      </c>
      <c r="E2793">
        <v>2646.5</v>
      </c>
      <c r="F2793">
        <f t="shared" si="43"/>
        <v>2</v>
      </c>
      <c r="G2793" t="str">
        <f>STANDINGS_W[[#This Row],[League]]&amp;STANDINGS_W[[#This Row],[Team]]</f>
        <v>$400 Draft Champions Feb 13 1:00 pm Lg.3694Team Eroh</v>
      </c>
    </row>
    <row r="2794" spans="1:7" x14ac:dyDescent="0.25">
      <c r="A2794">
        <v>281</v>
      </c>
      <c r="B2794" t="s">
        <v>2645</v>
      </c>
      <c r="C2794" t="s">
        <v>2642</v>
      </c>
      <c r="D2794">
        <v>102</v>
      </c>
      <c r="E2794">
        <v>2646.5</v>
      </c>
      <c r="F2794">
        <f t="shared" si="43"/>
        <v>3</v>
      </c>
      <c r="G2794" t="str">
        <f>STANDINGS_W[[#This Row],[League]]&amp;STANDINGS_W[[#This Row],[Team]]</f>
        <v>$400 Draft Champions Feb 13 1:00 pm Lg.3694Who's Your Papi?</v>
      </c>
    </row>
    <row r="2795" spans="1:7" x14ac:dyDescent="0.25">
      <c r="A2795">
        <v>539</v>
      </c>
      <c r="B2795" t="s">
        <v>245</v>
      </c>
      <c r="C2795" t="s">
        <v>2642</v>
      </c>
      <c r="D2795">
        <v>96</v>
      </c>
      <c r="E2795">
        <v>2358</v>
      </c>
      <c r="F2795">
        <f t="shared" si="43"/>
        <v>4</v>
      </c>
      <c r="G2795" t="str">
        <f>STANDINGS_W[[#This Row],[League]]&amp;STANDINGS_W[[#This Row],[Team]]</f>
        <v>$400 Draft Champions Feb 13 1:00 pm Lg.3694Fresh Ripe Peaches</v>
      </c>
    </row>
    <row r="2796" spans="1:7" x14ac:dyDescent="0.25">
      <c r="A2796">
        <v>836</v>
      </c>
      <c r="B2796" t="s">
        <v>2651</v>
      </c>
      <c r="C2796" t="s">
        <v>2642</v>
      </c>
      <c r="D2796">
        <v>92</v>
      </c>
      <c r="E2796">
        <v>2083</v>
      </c>
      <c r="F2796">
        <f t="shared" si="43"/>
        <v>5</v>
      </c>
      <c r="G2796" t="str">
        <f>STANDINGS_W[[#This Row],[League]]&amp;STANDINGS_W[[#This Row],[Team]]</f>
        <v>$400 Draft Champions Feb 13 1:00 pm Lg.3694Showstoppin'</v>
      </c>
    </row>
    <row r="2797" spans="1:7" x14ac:dyDescent="0.25">
      <c r="A2797">
        <v>1038</v>
      </c>
      <c r="B2797" t="s">
        <v>2646</v>
      </c>
      <c r="C2797" t="s">
        <v>2642</v>
      </c>
      <c r="D2797">
        <v>89</v>
      </c>
      <c r="E2797">
        <v>1852.5</v>
      </c>
      <c r="F2797">
        <f t="shared" si="43"/>
        <v>6</v>
      </c>
      <c r="G2797" t="str">
        <f>STANDINGS_W[[#This Row],[League]]&amp;STANDINGS_W[[#This Row],[Team]]</f>
        <v>$400 Draft Champions Feb 13 1:00 pm Lg.3694Dallas Ruscoe</v>
      </c>
    </row>
    <row r="2798" spans="1:7" x14ac:dyDescent="0.25">
      <c r="A2798">
        <v>1362</v>
      </c>
      <c r="B2798" t="s">
        <v>2643</v>
      </c>
      <c r="C2798" t="s">
        <v>2642</v>
      </c>
      <c r="D2798">
        <v>85</v>
      </c>
      <c r="E2798">
        <v>1503.5</v>
      </c>
      <c r="F2798">
        <f t="shared" si="43"/>
        <v>7</v>
      </c>
      <c r="G2798" t="str">
        <f>STANDINGS_W[[#This Row],[League]]&amp;STANDINGS_W[[#This Row],[Team]]</f>
        <v>$400 Draft Champions Feb 13 1:00 pm Lg.3694Badlanders</v>
      </c>
    </row>
    <row r="2799" spans="1:7" x14ac:dyDescent="0.25">
      <c r="A2799">
        <v>1483</v>
      </c>
      <c r="B2799" t="s">
        <v>2649</v>
      </c>
      <c r="C2799" t="s">
        <v>2642</v>
      </c>
      <c r="D2799">
        <v>84</v>
      </c>
      <c r="E2799">
        <v>1408.5</v>
      </c>
      <c r="F2799">
        <f t="shared" si="43"/>
        <v>8</v>
      </c>
      <c r="G2799" t="str">
        <f>STANDINGS_W[[#This Row],[League]]&amp;STANDINGS_W[[#This Row],[Team]]</f>
        <v>$400 Draft Champions Feb 13 1:00 pm Lg.3694Go Crazy Folks Go Crazy</v>
      </c>
    </row>
    <row r="2800" spans="1:7" x14ac:dyDescent="0.25">
      <c r="A2800">
        <v>1690</v>
      </c>
      <c r="B2800" t="s">
        <v>2648</v>
      </c>
      <c r="C2800" t="s">
        <v>2642</v>
      </c>
      <c r="D2800">
        <v>82</v>
      </c>
      <c r="E2800">
        <v>1233</v>
      </c>
      <c r="F2800">
        <f t="shared" si="43"/>
        <v>9</v>
      </c>
      <c r="G2800" t="str">
        <f>STANDINGS_W[[#This Row],[League]]&amp;STANDINGS_W[[#This Row],[Team]]</f>
        <v>$400 Draft Champions Feb 13 1:00 pm Lg.3694Side Boy</v>
      </c>
    </row>
    <row r="2801" spans="1:7" x14ac:dyDescent="0.25">
      <c r="A2801">
        <v>2016</v>
      </c>
      <c r="B2801" t="s">
        <v>1557</v>
      </c>
      <c r="C2801" t="s">
        <v>2642</v>
      </c>
      <c r="D2801">
        <v>78</v>
      </c>
      <c r="E2801">
        <v>907.5</v>
      </c>
      <c r="F2801">
        <f t="shared" si="43"/>
        <v>10</v>
      </c>
      <c r="G2801" t="str">
        <f>STANDINGS_W[[#This Row],[League]]&amp;STANDINGS_W[[#This Row],[Team]]</f>
        <v>$400 Draft Champions Feb 13 1:00 pm Lg.3694Team Casey</v>
      </c>
    </row>
    <row r="2802" spans="1:7" x14ac:dyDescent="0.25">
      <c r="A2802">
        <v>2064</v>
      </c>
      <c r="B2802" t="s">
        <v>2650</v>
      </c>
      <c r="C2802" t="s">
        <v>2642</v>
      </c>
      <c r="D2802">
        <v>77</v>
      </c>
      <c r="E2802">
        <v>836</v>
      </c>
      <c r="F2802">
        <f t="shared" si="43"/>
        <v>11</v>
      </c>
      <c r="G2802" t="str">
        <f>STANDINGS_W[[#This Row],[League]]&amp;STANDINGS_W[[#This Row],[Team]]</f>
        <v>$400 Draft Champions Feb 13 1:00 pm Lg.3694JonesCurtisW DC1</v>
      </c>
    </row>
    <row r="2803" spans="1:7" x14ac:dyDescent="0.25">
      <c r="A2803">
        <v>2082</v>
      </c>
      <c r="B2803" t="s">
        <v>2652</v>
      </c>
      <c r="C2803" t="s">
        <v>2642</v>
      </c>
      <c r="D2803">
        <v>77</v>
      </c>
      <c r="E2803">
        <v>836</v>
      </c>
      <c r="F2803">
        <f t="shared" si="43"/>
        <v>12</v>
      </c>
      <c r="G2803" t="str">
        <f>STANDINGS_W[[#This Row],[League]]&amp;STANDINGS_W[[#This Row],[Team]]</f>
        <v>$400 Draft Champions Feb 13 1:00 pm Lg.3694Starfishmn 0213</v>
      </c>
    </row>
    <row r="2804" spans="1:7" x14ac:dyDescent="0.25">
      <c r="A2804">
        <v>2297</v>
      </c>
      <c r="B2804" t="s">
        <v>2644</v>
      </c>
      <c r="C2804" t="s">
        <v>2642</v>
      </c>
      <c r="D2804">
        <v>74</v>
      </c>
      <c r="E2804">
        <v>621</v>
      </c>
      <c r="F2804">
        <f t="shared" si="43"/>
        <v>13</v>
      </c>
      <c r="G2804" t="str">
        <f>STANDINGS_W[[#This Row],[League]]&amp;STANDINGS_W[[#This Row],[Team]]</f>
        <v>$400 Draft Champions Feb 13 1:00 pm Lg.3694Somos Familia</v>
      </c>
    </row>
    <row r="2805" spans="1:7" x14ac:dyDescent="0.25">
      <c r="A2805">
        <v>2441</v>
      </c>
      <c r="B2805" t="s">
        <v>726</v>
      </c>
      <c r="C2805" t="s">
        <v>2642</v>
      </c>
      <c r="D2805">
        <v>71</v>
      </c>
      <c r="E2805">
        <v>483</v>
      </c>
      <c r="F2805">
        <f t="shared" si="43"/>
        <v>14</v>
      </c>
      <c r="G2805" t="str">
        <f>STANDINGS_W[[#This Row],[League]]&amp;STANDINGS_W[[#This Row],[Team]]</f>
        <v>$400 Draft Champions Feb 13 1:00 pm Lg.3694Team Warner</v>
      </c>
    </row>
    <row r="2806" spans="1:7" x14ac:dyDescent="0.25">
      <c r="A2806">
        <v>2804</v>
      </c>
      <c r="B2806" t="s">
        <v>2647</v>
      </c>
      <c r="C2806" t="s">
        <v>2642</v>
      </c>
      <c r="D2806">
        <v>59</v>
      </c>
      <c r="E2806">
        <v>102</v>
      </c>
      <c r="F2806">
        <f t="shared" si="43"/>
        <v>15</v>
      </c>
      <c r="G2806" t="str">
        <f>STANDINGS_W[[#This Row],[League]]&amp;STANDINGS_W[[#This Row],[Team]]</f>
        <v>$400 Draft Champions Feb 13 1:00 pm Lg.3694CHIN MUSIC</v>
      </c>
    </row>
    <row r="2807" spans="1:7" x14ac:dyDescent="0.25">
      <c r="A2807">
        <v>23</v>
      </c>
      <c r="B2807" t="s">
        <v>2658</v>
      </c>
      <c r="C2807" t="s">
        <v>2653</v>
      </c>
      <c r="D2807">
        <v>117</v>
      </c>
      <c r="E2807">
        <v>2887</v>
      </c>
      <c r="F2807">
        <f t="shared" si="43"/>
        <v>1</v>
      </c>
      <c r="G2807" t="str">
        <f>STANDINGS_W[[#This Row],[League]]&amp;STANDINGS_W[[#This Row],[Team]]</f>
        <v>$400 Draft Champions Feb 20 1:00 pm Lg.3735Getpaddled</v>
      </c>
    </row>
    <row r="2808" spans="1:7" x14ac:dyDescent="0.25">
      <c r="A2808">
        <v>85</v>
      </c>
      <c r="B2808" t="s">
        <v>244</v>
      </c>
      <c r="C2808" t="s">
        <v>2653</v>
      </c>
      <c r="D2808">
        <v>110</v>
      </c>
      <c r="E2808">
        <v>2826.5</v>
      </c>
      <c r="F2808">
        <f t="shared" si="43"/>
        <v>2</v>
      </c>
      <c r="G2808" t="str">
        <f>STANDINGS_W[[#This Row],[League]]&amp;STANDINGS_W[[#This Row],[Team]]</f>
        <v>$400 Draft Champions Feb 20 1:00 pm Lg.3735Queen Team</v>
      </c>
    </row>
    <row r="2809" spans="1:7" x14ac:dyDescent="0.25">
      <c r="A2809">
        <v>204</v>
      </c>
      <c r="B2809" t="s">
        <v>1159</v>
      </c>
      <c r="C2809" t="s">
        <v>2653</v>
      </c>
      <c r="D2809">
        <v>104</v>
      </c>
      <c r="E2809">
        <v>2705.5</v>
      </c>
      <c r="F2809">
        <f t="shared" si="43"/>
        <v>3</v>
      </c>
      <c r="G2809" t="str">
        <f>STANDINGS_W[[#This Row],[League]]&amp;STANDINGS_W[[#This Row],[Team]]</f>
        <v>$400 Draft Champions Feb 20 1:00 pm Lg.3735Infinity Management</v>
      </c>
    </row>
    <row r="2810" spans="1:7" x14ac:dyDescent="0.25">
      <c r="A2810">
        <v>761</v>
      </c>
      <c r="B2810" t="s">
        <v>517</v>
      </c>
      <c r="C2810" t="s">
        <v>2653</v>
      </c>
      <c r="D2810">
        <v>93</v>
      </c>
      <c r="E2810">
        <v>2164.5</v>
      </c>
      <c r="F2810">
        <f t="shared" si="43"/>
        <v>4</v>
      </c>
      <c r="G2810" t="str">
        <f>STANDINGS_W[[#This Row],[League]]&amp;STANDINGS_W[[#This Row],[Team]]</f>
        <v>$400 Draft Champions Feb 20 1:00 pm Lg.3735Starfishmn 0220</v>
      </c>
    </row>
    <row r="2811" spans="1:7" x14ac:dyDescent="0.25">
      <c r="A2811">
        <v>797</v>
      </c>
      <c r="B2811" t="s">
        <v>2657</v>
      </c>
      <c r="C2811" t="s">
        <v>2653</v>
      </c>
      <c r="D2811">
        <v>92</v>
      </c>
      <c r="E2811">
        <v>2083</v>
      </c>
      <c r="F2811">
        <f t="shared" si="43"/>
        <v>5</v>
      </c>
      <c r="G2811" t="str">
        <f>STANDINGS_W[[#This Row],[League]]&amp;STANDINGS_W[[#This Row],[Team]]</f>
        <v>$400 Draft Champions Feb 20 1:00 pm Lg.3735Charm City Rats</v>
      </c>
    </row>
    <row r="2812" spans="1:7" x14ac:dyDescent="0.25">
      <c r="A2812">
        <v>1071</v>
      </c>
      <c r="B2812" t="s">
        <v>200</v>
      </c>
      <c r="C2812" t="s">
        <v>2653</v>
      </c>
      <c r="D2812">
        <v>89</v>
      </c>
      <c r="E2812">
        <v>1852.5</v>
      </c>
      <c r="F2812">
        <f t="shared" si="43"/>
        <v>6</v>
      </c>
      <c r="G2812" t="str">
        <f>STANDINGS_W[[#This Row],[League]]&amp;STANDINGS_W[[#This Row],[Team]]</f>
        <v>$400 Draft Champions Feb 20 1:00 pm Lg.3735Stealing from Romeo</v>
      </c>
    </row>
    <row r="2813" spans="1:7" x14ac:dyDescent="0.25">
      <c r="A2813">
        <v>1216</v>
      </c>
      <c r="B2813" t="s">
        <v>80</v>
      </c>
      <c r="C2813" t="s">
        <v>2653</v>
      </c>
      <c r="D2813">
        <v>87</v>
      </c>
      <c r="E2813">
        <v>1700.5</v>
      </c>
      <c r="F2813">
        <f t="shared" si="43"/>
        <v>7</v>
      </c>
      <c r="G2813" t="str">
        <f>STANDINGS_W[[#This Row],[League]]&amp;STANDINGS_W[[#This Row],[Team]]</f>
        <v>$400 Draft Champions Feb 20 1:00 pm Lg.3735Sleepahs and Keepahs</v>
      </c>
    </row>
    <row r="2814" spans="1:7" x14ac:dyDescent="0.25">
      <c r="A2814">
        <v>1552</v>
      </c>
      <c r="B2814" t="s">
        <v>2655</v>
      </c>
      <c r="C2814" t="s">
        <v>2653</v>
      </c>
      <c r="D2814">
        <v>83</v>
      </c>
      <c r="E2814">
        <v>1322</v>
      </c>
      <c r="F2814">
        <f t="shared" si="43"/>
        <v>8</v>
      </c>
      <c r="G2814" t="str">
        <f>STANDINGS_W[[#This Row],[League]]&amp;STANDINGS_W[[#This Row],[Team]]</f>
        <v>$400 Draft Champions Feb 20 1:00 pm Lg.3735Baby Brooke's Baseball Bats</v>
      </c>
    </row>
    <row r="2815" spans="1:7" x14ac:dyDescent="0.25">
      <c r="A2815">
        <v>1668</v>
      </c>
      <c r="B2815" t="s">
        <v>2660</v>
      </c>
      <c r="C2815" t="s">
        <v>2653</v>
      </c>
      <c r="D2815">
        <v>82</v>
      </c>
      <c r="E2815">
        <v>1233</v>
      </c>
      <c r="F2815">
        <f t="shared" si="43"/>
        <v>9</v>
      </c>
      <c r="G2815" t="str">
        <f>STANDINGS_W[[#This Row],[League]]&amp;STANDINGS_W[[#This Row],[Team]]</f>
        <v>$400 Draft Champions Feb 20 1:00 pm Lg.3735Liars &amp; Felons #11</v>
      </c>
    </row>
    <row r="2816" spans="1:7" x14ac:dyDescent="0.25">
      <c r="A2816">
        <v>1788</v>
      </c>
      <c r="B2816" t="s">
        <v>77</v>
      </c>
      <c r="C2816" t="s">
        <v>2653</v>
      </c>
      <c r="D2816">
        <v>81</v>
      </c>
      <c r="E2816">
        <v>1147.5</v>
      </c>
      <c r="F2816">
        <f t="shared" si="43"/>
        <v>10</v>
      </c>
      <c r="G2816" t="str">
        <f>STANDINGS_W[[#This Row],[League]]&amp;STANDINGS_W[[#This Row],[Team]]</f>
        <v>$400 Draft Champions Feb 20 1:00 pm Lg.3735Team Taylor</v>
      </c>
    </row>
    <row r="2817" spans="1:7" x14ac:dyDescent="0.25">
      <c r="A2817">
        <v>1924</v>
      </c>
      <c r="B2817" t="s">
        <v>249</v>
      </c>
      <c r="C2817" t="s">
        <v>2653</v>
      </c>
      <c r="D2817">
        <v>79</v>
      </c>
      <c r="E2817">
        <v>980.5</v>
      </c>
      <c r="F2817">
        <f t="shared" si="43"/>
        <v>11</v>
      </c>
      <c r="G2817" t="str">
        <f>STANDINGS_W[[#This Row],[League]]&amp;STANDINGS_W[[#This Row],[Team]]</f>
        <v>$400 Draft Champions Feb 20 1:00 pm Lg.3735OC Wolverines</v>
      </c>
    </row>
    <row r="2818" spans="1:7" x14ac:dyDescent="0.25">
      <c r="A2818">
        <v>1954</v>
      </c>
      <c r="B2818" t="s">
        <v>2659</v>
      </c>
      <c r="C2818" t="s">
        <v>2653</v>
      </c>
      <c r="D2818">
        <v>79</v>
      </c>
      <c r="E2818">
        <v>980.5</v>
      </c>
      <c r="F2818">
        <f t="shared" si="43"/>
        <v>12</v>
      </c>
      <c r="G2818" t="str">
        <f>STANDINGS_W[[#This Row],[League]]&amp;STANDINGS_W[[#This Row],[Team]]</f>
        <v>$400 Draft Champions Feb 20 1:00 pm Lg.3735Team Wurm</v>
      </c>
    </row>
    <row r="2819" spans="1:7" x14ac:dyDescent="0.25">
      <c r="A2819">
        <v>2654</v>
      </c>
      <c r="B2819" t="s">
        <v>2654</v>
      </c>
      <c r="C2819" t="s">
        <v>2653</v>
      </c>
      <c r="D2819">
        <v>65</v>
      </c>
      <c r="E2819">
        <v>251.5</v>
      </c>
      <c r="F2819">
        <f t="shared" ref="F2819:F2882" si="44">IF(C2819=C2818,F2818+1,1)</f>
        <v>13</v>
      </c>
      <c r="G2819" t="str">
        <f>STANDINGS_W[[#This Row],[League]]&amp;STANDINGS_W[[#This Row],[Team]]</f>
        <v>$400 Draft Champions Feb 20 1:00 pm Lg.3735Harry Doyle All-Stars 4</v>
      </c>
    </row>
    <row r="2820" spans="1:7" x14ac:dyDescent="0.25">
      <c r="A2820">
        <v>2752</v>
      </c>
      <c r="B2820" t="s">
        <v>267</v>
      </c>
      <c r="C2820" t="s">
        <v>2653</v>
      </c>
      <c r="D2820">
        <v>62</v>
      </c>
      <c r="E2820">
        <v>166</v>
      </c>
      <c r="F2820">
        <f t="shared" si="44"/>
        <v>14</v>
      </c>
      <c r="G2820" t="str">
        <f>STANDINGS_W[[#This Row],[League]]&amp;STANDINGS_W[[#This Row],[Team]]</f>
        <v>$400 Draft Champions Feb 20 1:00 pm Lg.3735Team Ratner</v>
      </c>
    </row>
    <row r="2821" spans="1:7" x14ac:dyDescent="0.25">
      <c r="A2821">
        <v>2793</v>
      </c>
      <c r="B2821" t="s">
        <v>2656</v>
      </c>
      <c r="C2821" t="s">
        <v>2653</v>
      </c>
      <c r="D2821">
        <v>60</v>
      </c>
      <c r="E2821">
        <v>119.5</v>
      </c>
      <c r="F2821">
        <f t="shared" si="44"/>
        <v>15</v>
      </c>
      <c r="G2821" t="str">
        <f>STANDINGS_W[[#This Row],[League]]&amp;STANDINGS_W[[#This Row],[Team]]</f>
        <v>$400 Draft Champions Feb 20 1:00 pm Lg.3735Sgusting Robots RoG</v>
      </c>
    </row>
    <row r="2822" spans="1:7" x14ac:dyDescent="0.25">
      <c r="A2822">
        <v>232</v>
      </c>
      <c r="B2822" t="s">
        <v>2670</v>
      </c>
      <c r="C2822" t="s">
        <v>2662</v>
      </c>
      <c r="D2822">
        <v>103</v>
      </c>
      <c r="E2822">
        <v>2678</v>
      </c>
      <c r="F2822">
        <f t="shared" si="44"/>
        <v>1</v>
      </c>
      <c r="G2822" t="str">
        <f>STANDINGS_W[[#This Row],[League]]&amp;STANDINGS_W[[#This Row],[Team]]</f>
        <v>$400 Draft Champions Feb 24 1:00 pm Lg.3760Liars &amp; Felons #12</v>
      </c>
    </row>
    <row r="2823" spans="1:7" x14ac:dyDescent="0.25">
      <c r="A2823">
        <v>386</v>
      </c>
      <c r="B2823" t="s">
        <v>2669</v>
      </c>
      <c r="C2823" t="s">
        <v>2662</v>
      </c>
      <c r="D2823">
        <v>99</v>
      </c>
      <c r="E2823">
        <v>2518.5</v>
      </c>
      <c r="F2823">
        <f t="shared" si="44"/>
        <v>2</v>
      </c>
      <c r="G2823" t="str">
        <f>STANDINGS_W[[#This Row],[League]]&amp;STANDINGS_W[[#This Row],[Team]]</f>
        <v>$400 Draft Champions Feb 24 1:00 pm Lg.3760JonesCurtisW DC2</v>
      </c>
    </row>
    <row r="2824" spans="1:7" x14ac:dyDescent="0.25">
      <c r="A2824">
        <v>403</v>
      </c>
      <c r="B2824" t="s">
        <v>2665</v>
      </c>
      <c r="C2824" t="s">
        <v>2662</v>
      </c>
      <c r="D2824">
        <v>99</v>
      </c>
      <c r="E2824">
        <v>2518.5</v>
      </c>
      <c r="F2824">
        <f t="shared" si="44"/>
        <v>3</v>
      </c>
      <c r="G2824" t="str">
        <f>STANDINGS_W[[#This Row],[League]]&amp;STANDINGS_W[[#This Row],[Team]]</f>
        <v>$400 Draft Champions Feb 24 1:00 pm Lg.3760Team Herman</v>
      </c>
    </row>
    <row r="2825" spans="1:7" x14ac:dyDescent="0.25">
      <c r="A2825">
        <v>573</v>
      </c>
      <c r="B2825" t="s">
        <v>2661</v>
      </c>
      <c r="C2825" t="s">
        <v>2662</v>
      </c>
      <c r="D2825">
        <v>96</v>
      </c>
      <c r="E2825">
        <v>2358</v>
      </c>
      <c r="F2825">
        <f t="shared" si="44"/>
        <v>4</v>
      </c>
      <c r="G2825" t="str">
        <f>STANDINGS_W[[#This Row],[League]]&amp;STANDINGS_W[[#This Row],[Team]]</f>
        <v>$400 Draft Champions Feb 24 1:00 pm Lg.3760Team Rooney</v>
      </c>
    </row>
    <row r="2826" spans="1:7" x14ac:dyDescent="0.25">
      <c r="A2826">
        <v>656</v>
      </c>
      <c r="B2826" t="s">
        <v>268</v>
      </c>
      <c r="C2826" t="s">
        <v>2662</v>
      </c>
      <c r="D2826">
        <v>94</v>
      </c>
      <c r="E2826">
        <v>2239.5</v>
      </c>
      <c r="F2826">
        <f t="shared" si="44"/>
        <v>5</v>
      </c>
      <c r="G2826" t="str">
        <f>STANDINGS_W[[#This Row],[League]]&amp;STANDINGS_W[[#This Row],[Team]]</f>
        <v>$400 Draft Champions Feb 24 1:00 pm Lg.3760Eight Hour Draft League</v>
      </c>
    </row>
    <row r="2827" spans="1:7" x14ac:dyDescent="0.25">
      <c r="A2827">
        <v>765</v>
      </c>
      <c r="B2827" t="s">
        <v>2666</v>
      </c>
      <c r="C2827" t="s">
        <v>2662</v>
      </c>
      <c r="D2827">
        <v>93</v>
      </c>
      <c r="E2827">
        <v>2164.5</v>
      </c>
      <c r="F2827">
        <f t="shared" si="44"/>
        <v>6</v>
      </c>
      <c r="G2827" t="str">
        <f>STANDINGS_W[[#This Row],[League]]&amp;STANDINGS_W[[#This Row],[Team]]</f>
        <v>$400 Draft Champions Feb 24 1:00 pm Lg.3760Team Floriolli</v>
      </c>
    </row>
    <row r="2828" spans="1:7" x14ac:dyDescent="0.25">
      <c r="A2828">
        <v>833</v>
      </c>
      <c r="B2828" t="s">
        <v>2671</v>
      </c>
      <c r="C2828" t="s">
        <v>2662</v>
      </c>
      <c r="D2828">
        <v>92</v>
      </c>
      <c r="E2828">
        <v>2083</v>
      </c>
      <c r="F2828">
        <f t="shared" si="44"/>
        <v>7</v>
      </c>
      <c r="G2828" t="str">
        <f>STANDINGS_W[[#This Row],[League]]&amp;STANDINGS_W[[#This Row],[Team]]</f>
        <v>$400 Draft Champions Feb 24 1:00 pm Lg.3760Rosie's Pishers</v>
      </c>
    </row>
    <row r="2829" spans="1:7" x14ac:dyDescent="0.25">
      <c r="A2829">
        <v>1226</v>
      </c>
      <c r="B2829" t="s">
        <v>193</v>
      </c>
      <c r="C2829" t="s">
        <v>2662</v>
      </c>
      <c r="D2829">
        <v>87</v>
      </c>
      <c r="E2829">
        <v>1700.5</v>
      </c>
      <c r="F2829">
        <f t="shared" si="44"/>
        <v>8</v>
      </c>
      <c r="G2829" t="str">
        <f>STANDINGS_W[[#This Row],[League]]&amp;STANDINGS_W[[#This Row],[Team]]</f>
        <v>$400 Draft Champions Feb 24 1:00 pm Lg.3760Team Peavey</v>
      </c>
    </row>
    <row r="2830" spans="1:7" x14ac:dyDescent="0.25">
      <c r="A2830">
        <v>1241</v>
      </c>
      <c r="B2830" t="s">
        <v>2663</v>
      </c>
      <c r="C2830" t="s">
        <v>2662</v>
      </c>
      <c r="D2830">
        <v>87</v>
      </c>
      <c r="E2830">
        <v>1700.5</v>
      </c>
      <c r="F2830">
        <f t="shared" si="44"/>
        <v>9</v>
      </c>
      <c r="G2830" t="str">
        <f>STANDINGS_W[[#This Row],[League]]&amp;STANDINGS_W[[#This Row],[Team]]</f>
        <v>$400 Draft Champions Feb 24 1:00 pm Lg.3760Untied Since '68</v>
      </c>
    </row>
    <row r="2831" spans="1:7" x14ac:dyDescent="0.25">
      <c r="A2831">
        <v>1312</v>
      </c>
      <c r="B2831" t="s">
        <v>2672</v>
      </c>
      <c r="C2831" t="s">
        <v>2662</v>
      </c>
      <c r="D2831">
        <v>86</v>
      </c>
      <c r="E2831">
        <v>1608</v>
      </c>
      <c r="F2831">
        <f t="shared" si="44"/>
        <v>10</v>
      </c>
      <c r="G2831" t="str">
        <f>STANDINGS_W[[#This Row],[League]]&amp;STANDINGS_W[[#This Row],[Team]]</f>
        <v>$400 Draft Champions Feb 24 1:00 pm Lg.3760So-Crates</v>
      </c>
    </row>
    <row r="2832" spans="1:7" x14ac:dyDescent="0.25">
      <c r="A2832">
        <v>1540</v>
      </c>
      <c r="B2832" t="s">
        <v>2664</v>
      </c>
      <c r="C2832" t="s">
        <v>2662</v>
      </c>
      <c r="D2832">
        <v>84</v>
      </c>
      <c r="E2832">
        <v>1408.5</v>
      </c>
      <c r="F2832">
        <f t="shared" si="44"/>
        <v>11</v>
      </c>
      <c r="G2832" t="str">
        <f>STANDINGS_W[[#This Row],[League]]&amp;STANDINGS_W[[#This Row],[Team]]</f>
        <v>$400 Draft Champions Feb 24 1:00 pm Lg.3760deadmoneyH</v>
      </c>
    </row>
    <row r="2833" spans="1:7" x14ac:dyDescent="0.25">
      <c r="A2833">
        <v>2167</v>
      </c>
      <c r="B2833" t="s">
        <v>2673</v>
      </c>
      <c r="C2833" t="s">
        <v>2662</v>
      </c>
      <c r="D2833">
        <v>76</v>
      </c>
      <c r="E2833">
        <v>755.5</v>
      </c>
      <c r="F2833">
        <f t="shared" si="44"/>
        <v>12</v>
      </c>
      <c r="G2833" t="str">
        <f>STANDINGS_W[[#This Row],[League]]&amp;STANDINGS_W[[#This Row],[Team]]</f>
        <v>$400 Draft Champions Feb 24 1:00 pm Lg.3760Sue Baby</v>
      </c>
    </row>
    <row r="2834" spans="1:7" x14ac:dyDescent="0.25">
      <c r="A2834">
        <v>2316</v>
      </c>
      <c r="B2834" t="s">
        <v>92</v>
      </c>
      <c r="C2834" t="s">
        <v>2662</v>
      </c>
      <c r="D2834">
        <v>73</v>
      </c>
      <c r="E2834">
        <v>576</v>
      </c>
      <c r="F2834">
        <f t="shared" si="44"/>
        <v>13</v>
      </c>
      <c r="G2834" t="str">
        <f>STANDINGS_W[[#This Row],[League]]&amp;STANDINGS_W[[#This Row],[Team]]</f>
        <v>$400 Draft Champions Feb 24 1:00 pm Lg.3760Black Sox</v>
      </c>
    </row>
    <row r="2835" spans="1:7" x14ac:dyDescent="0.25">
      <c r="A2835">
        <v>2689</v>
      </c>
      <c r="B2835" t="s">
        <v>2668</v>
      </c>
      <c r="C2835" t="s">
        <v>2662</v>
      </c>
      <c r="D2835">
        <v>64</v>
      </c>
      <c r="E2835">
        <v>220.5</v>
      </c>
      <c r="F2835">
        <f t="shared" si="44"/>
        <v>14</v>
      </c>
      <c r="G2835" t="str">
        <f>STANDINGS_W[[#This Row],[League]]&amp;STANDINGS_W[[#This Row],[Team]]</f>
        <v>$400 Draft Champions Feb 24 1:00 pm Lg.3760Maikel America Great Again</v>
      </c>
    </row>
    <row r="2836" spans="1:7" x14ac:dyDescent="0.25">
      <c r="A2836">
        <v>2901</v>
      </c>
      <c r="B2836" t="s">
        <v>2667</v>
      </c>
      <c r="C2836" t="s">
        <v>2662</v>
      </c>
      <c r="D2836">
        <v>48</v>
      </c>
      <c r="E2836">
        <v>11.5</v>
      </c>
      <c r="F2836">
        <f t="shared" si="44"/>
        <v>15</v>
      </c>
      <c r="G2836" t="str">
        <f>STANDINGS_W[[#This Row],[League]]&amp;STANDINGS_W[[#This Row],[Team]]</f>
        <v>$400 Draft Champions Feb 24 1:00 pm Lg.3760To Catch a Thief</v>
      </c>
    </row>
    <row r="2837" spans="1:7" x14ac:dyDescent="0.25">
      <c r="A2837">
        <v>240</v>
      </c>
      <c r="B2837" t="s">
        <v>77</v>
      </c>
      <c r="C2837" t="s">
        <v>2675</v>
      </c>
      <c r="D2837">
        <v>103</v>
      </c>
      <c r="E2837">
        <v>2678</v>
      </c>
      <c r="F2837">
        <f t="shared" si="44"/>
        <v>1</v>
      </c>
      <c r="G2837" t="str">
        <f>STANDINGS_W[[#This Row],[League]]&amp;STANDINGS_W[[#This Row],[Team]]</f>
        <v>$400 Draft Champions Jan 09 1:00 pm Lg.3586Team Taylor</v>
      </c>
    </row>
    <row r="2838" spans="1:7" x14ac:dyDescent="0.25">
      <c r="A2838">
        <v>700</v>
      </c>
      <c r="B2838" t="s">
        <v>2677</v>
      </c>
      <c r="C2838" t="s">
        <v>2675</v>
      </c>
      <c r="D2838">
        <v>94</v>
      </c>
      <c r="E2838">
        <v>2239.5</v>
      </c>
      <c r="F2838">
        <f t="shared" si="44"/>
        <v>2</v>
      </c>
      <c r="G2838" t="str">
        <f>STANDINGS_W[[#This Row],[League]]&amp;STANDINGS_W[[#This Row],[Team]]</f>
        <v>$400 Draft Champions Jan 09 1:00 pm Lg.3586Vermont Mariners</v>
      </c>
    </row>
    <row r="2839" spans="1:7" x14ac:dyDescent="0.25">
      <c r="A2839">
        <v>728</v>
      </c>
      <c r="B2839" t="s">
        <v>2682</v>
      </c>
      <c r="C2839" t="s">
        <v>2675</v>
      </c>
      <c r="D2839">
        <v>93</v>
      </c>
      <c r="E2839">
        <v>2164.5</v>
      </c>
      <c r="F2839">
        <f t="shared" si="44"/>
        <v>3</v>
      </c>
      <c r="G2839" t="str">
        <f>STANDINGS_W[[#This Row],[League]]&amp;STANDINGS_W[[#This Row],[Team]]</f>
        <v>$400 Draft Champions Jan 09 1:00 pm Lg.3586Dino Rona</v>
      </c>
    </row>
    <row r="2840" spans="1:7" x14ac:dyDescent="0.25">
      <c r="A2840">
        <v>782</v>
      </c>
      <c r="B2840" t="s">
        <v>2676</v>
      </c>
      <c r="C2840" t="s">
        <v>2675</v>
      </c>
      <c r="D2840">
        <v>93</v>
      </c>
      <c r="E2840">
        <v>2164.5</v>
      </c>
      <c r="F2840">
        <f t="shared" si="44"/>
        <v>4</v>
      </c>
      <c r="G2840" t="str">
        <f>STANDINGS_W[[#This Row],[League]]&amp;STANDINGS_W[[#This Row],[Team]]</f>
        <v>$400 Draft Champions Jan 09 1:00 pm Lg.3586The Notorious C.O.Z.</v>
      </c>
    </row>
    <row r="2841" spans="1:7" x14ac:dyDescent="0.25">
      <c r="A2841">
        <v>837</v>
      </c>
      <c r="B2841" t="s">
        <v>2681</v>
      </c>
      <c r="C2841" t="s">
        <v>2675</v>
      </c>
      <c r="D2841">
        <v>92</v>
      </c>
      <c r="E2841">
        <v>2083</v>
      </c>
      <c r="F2841">
        <f t="shared" si="44"/>
        <v>5</v>
      </c>
      <c r="G2841" t="str">
        <f>STANDINGS_W[[#This Row],[League]]&amp;STANDINGS_W[[#This Row],[Team]]</f>
        <v>$400 Draft Champions Jan 09 1:00 pm Lg.3586ShowtimeDC1</v>
      </c>
    </row>
    <row r="2842" spans="1:7" x14ac:dyDescent="0.25">
      <c r="A2842">
        <v>945</v>
      </c>
      <c r="B2842" t="s">
        <v>57</v>
      </c>
      <c r="C2842" t="s">
        <v>2675</v>
      </c>
      <c r="D2842">
        <v>90</v>
      </c>
      <c r="E2842">
        <v>1929</v>
      </c>
      <c r="F2842">
        <f t="shared" si="44"/>
        <v>6</v>
      </c>
      <c r="G2842" t="str">
        <f>STANDINGS_W[[#This Row],[League]]&amp;STANDINGS_W[[#This Row],[Team]]</f>
        <v>$400 Draft Champions Jan 09 1:00 pm Lg.3586Blood and Gore</v>
      </c>
    </row>
    <row r="2843" spans="1:7" x14ac:dyDescent="0.25">
      <c r="A2843">
        <v>1114</v>
      </c>
      <c r="B2843" t="s">
        <v>208</v>
      </c>
      <c r="C2843" t="s">
        <v>2675</v>
      </c>
      <c r="D2843">
        <v>88</v>
      </c>
      <c r="E2843">
        <v>1779.5</v>
      </c>
      <c r="F2843">
        <f t="shared" si="44"/>
        <v>7</v>
      </c>
      <c r="G2843" t="str">
        <f>STANDINGS_W[[#This Row],[League]]&amp;STANDINGS_W[[#This Row],[Team]]</f>
        <v>$400 Draft Champions Jan 09 1:00 pm Lg.3586Gashouse Gang</v>
      </c>
    </row>
    <row r="2844" spans="1:7" x14ac:dyDescent="0.25">
      <c r="A2844">
        <v>1304</v>
      </c>
      <c r="B2844" t="s">
        <v>2678</v>
      </c>
      <c r="C2844" t="s">
        <v>2675</v>
      </c>
      <c r="D2844">
        <v>86</v>
      </c>
      <c r="E2844">
        <v>1608</v>
      </c>
      <c r="F2844">
        <f t="shared" si="44"/>
        <v>8</v>
      </c>
      <c r="G2844" t="str">
        <f>STANDINGS_W[[#This Row],[League]]&amp;STANDINGS_W[[#This Row],[Team]]</f>
        <v>$400 Draft Champions Jan 09 1:00 pm Lg.3586Pounders 400</v>
      </c>
    </row>
    <row r="2845" spans="1:7" x14ac:dyDescent="0.25">
      <c r="A2845">
        <v>1494</v>
      </c>
      <c r="B2845" t="s">
        <v>17</v>
      </c>
      <c r="C2845" t="s">
        <v>2675</v>
      </c>
      <c r="D2845">
        <v>84</v>
      </c>
      <c r="E2845">
        <v>1408.5</v>
      </c>
      <c r="F2845">
        <f t="shared" si="44"/>
        <v>9</v>
      </c>
      <c r="G2845" t="str">
        <f>STANDINGS_W[[#This Row],[League]]&amp;STANDINGS_W[[#This Row],[Team]]</f>
        <v>$400 Draft Champions Jan 09 1:00 pm Lg.3586Millertime</v>
      </c>
    </row>
    <row r="2846" spans="1:7" x14ac:dyDescent="0.25">
      <c r="A2846">
        <v>1531</v>
      </c>
      <c r="B2846" t="s">
        <v>2683</v>
      </c>
      <c r="C2846" t="s">
        <v>2675</v>
      </c>
      <c r="D2846">
        <v>84</v>
      </c>
      <c r="E2846">
        <v>1408.5</v>
      </c>
      <c r="F2846">
        <f t="shared" si="44"/>
        <v>10</v>
      </c>
      <c r="G2846" t="str">
        <f>STANDINGS_W[[#This Row],[League]]&amp;STANDINGS_W[[#This Row],[Team]]</f>
        <v>$400 Draft Champions Jan 09 1:00 pm Lg.3586The Penthouse</v>
      </c>
    </row>
    <row r="2847" spans="1:7" x14ac:dyDescent="0.25">
      <c r="A2847">
        <v>1659</v>
      </c>
      <c r="B2847" t="s">
        <v>2685</v>
      </c>
      <c r="C2847" t="s">
        <v>2675</v>
      </c>
      <c r="D2847">
        <v>82</v>
      </c>
      <c r="E2847">
        <v>1233</v>
      </c>
      <c r="F2847">
        <f t="shared" si="44"/>
        <v>11</v>
      </c>
      <c r="G2847" t="str">
        <f>STANDINGS_W[[#This Row],[League]]&amp;STANDINGS_W[[#This Row],[Team]]</f>
        <v>$400 Draft Champions Jan 09 1:00 pm Lg.3586Gont Sparrowhawks</v>
      </c>
    </row>
    <row r="2848" spans="1:7" x14ac:dyDescent="0.25">
      <c r="A2848">
        <v>1982</v>
      </c>
      <c r="B2848" t="s">
        <v>2674</v>
      </c>
      <c r="C2848" t="s">
        <v>2675</v>
      </c>
      <c r="D2848">
        <v>78</v>
      </c>
      <c r="E2848">
        <v>907.5</v>
      </c>
      <c r="F2848">
        <f t="shared" si="44"/>
        <v>12</v>
      </c>
      <c r="G2848" t="str">
        <f>STANDINGS_W[[#This Row],[League]]&amp;STANDINGS_W[[#This Row],[Team]]</f>
        <v>$400 Draft Champions Jan 09 1:00 pm Lg.3586Dookie McGee v1 - $400</v>
      </c>
    </row>
    <row r="2849" spans="1:7" x14ac:dyDescent="0.25">
      <c r="A2849">
        <v>1983</v>
      </c>
      <c r="B2849" t="s">
        <v>2679</v>
      </c>
      <c r="C2849" t="s">
        <v>2675</v>
      </c>
      <c r="D2849">
        <v>78</v>
      </c>
      <c r="E2849">
        <v>907.5</v>
      </c>
      <c r="F2849">
        <f t="shared" si="44"/>
        <v>13</v>
      </c>
      <c r="G2849" t="str">
        <f>STANDINGS_W[[#This Row],[League]]&amp;STANDINGS_W[[#This Row],[Team]]</f>
        <v>$400 Draft Champions Jan 09 1:00 pm Lg.3586Draughtsman 1</v>
      </c>
    </row>
    <row r="2850" spans="1:7" x14ac:dyDescent="0.25">
      <c r="A2850">
        <v>2254</v>
      </c>
      <c r="B2850" t="s">
        <v>2680</v>
      </c>
      <c r="C2850" t="s">
        <v>2675</v>
      </c>
      <c r="D2850">
        <v>75</v>
      </c>
      <c r="E2850">
        <v>679</v>
      </c>
      <c r="F2850">
        <f t="shared" si="44"/>
        <v>14</v>
      </c>
      <c r="G2850" t="str">
        <f>STANDINGS_W[[#This Row],[League]]&amp;STANDINGS_W[[#This Row],[Team]]</f>
        <v>$400 Draft Champions Jan 09 1:00 pm Lg.3586The Achievers - DC 4</v>
      </c>
    </row>
    <row r="2851" spans="1:7" x14ac:dyDescent="0.25">
      <c r="A2851">
        <v>2562</v>
      </c>
      <c r="B2851" t="s">
        <v>2684</v>
      </c>
      <c r="C2851" t="s">
        <v>2675</v>
      </c>
      <c r="D2851">
        <v>68</v>
      </c>
      <c r="E2851">
        <v>358.5</v>
      </c>
      <c r="F2851">
        <f t="shared" si="44"/>
        <v>15</v>
      </c>
      <c r="G2851" t="str">
        <f>STANDINGS_W[[#This Row],[League]]&amp;STANDINGS_W[[#This Row],[Team]]</f>
        <v>$400 Draft Champions Jan 09 1:00 pm Lg.3586Team porus</v>
      </c>
    </row>
    <row r="2852" spans="1:7" x14ac:dyDescent="0.25">
      <c r="A2852">
        <v>75</v>
      </c>
      <c r="B2852" t="s">
        <v>2697</v>
      </c>
      <c r="C2852" t="s">
        <v>2687</v>
      </c>
      <c r="D2852">
        <v>111</v>
      </c>
      <c r="E2852">
        <v>2838.5</v>
      </c>
      <c r="F2852">
        <f t="shared" si="44"/>
        <v>1</v>
      </c>
      <c r="G2852" t="str">
        <f>STANDINGS_W[[#This Row],[League]]&amp;STANDINGS_W[[#This Row],[Team]]</f>
        <v>$400 Draft Champions Jan 27 1:00 pm Lg.3628Makin' it Reign</v>
      </c>
    </row>
    <row r="2853" spans="1:7" x14ac:dyDescent="0.25">
      <c r="A2853">
        <v>255</v>
      </c>
      <c r="B2853" t="s">
        <v>2691</v>
      </c>
      <c r="C2853" t="s">
        <v>2687</v>
      </c>
      <c r="D2853">
        <v>102</v>
      </c>
      <c r="E2853">
        <v>2646.5</v>
      </c>
      <c r="F2853">
        <f t="shared" si="44"/>
        <v>2</v>
      </c>
      <c r="G2853" t="str">
        <f>STANDINGS_W[[#This Row],[League]]&amp;STANDINGS_W[[#This Row],[Team]]</f>
        <v>$400 Draft Champions Jan 27 1:00 pm Lg.3628Garrett Atkins Diet</v>
      </c>
    </row>
    <row r="2854" spans="1:7" x14ac:dyDescent="0.25">
      <c r="A2854">
        <v>395</v>
      </c>
      <c r="B2854" t="s">
        <v>2693</v>
      </c>
      <c r="C2854" t="s">
        <v>2687</v>
      </c>
      <c r="D2854">
        <v>99</v>
      </c>
      <c r="E2854">
        <v>2518.5</v>
      </c>
      <c r="F2854">
        <f t="shared" si="44"/>
        <v>3</v>
      </c>
      <c r="G2854" t="str">
        <f>STANDINGS_W[[#This Row],[League]]&amp;STANDINGS_W[[#This Row],[Team]]</f>
        <v>$400 Draft Champions Jan 27 1:00 pm Lg.3628ShowtimeDC2</v>
      </c>
    </row>
    <row r="2855" spans="1:7" x14ac:dyDescent="0.25">
      <c r="A2855">
        <v>740</v>
      </c>
      <c r="B2855" t="s">
        <v>2690</v>
      </c>
      <c r="C2855" t="s">
        <v>2687</v>
      </c>
      <c r="D2855">
        <v>93</v>
      </c>
      <c r="E2855">
        <v>2164.5</v>
      </c>
      <c r="F2855">
        <f t="shared" si="44"/>
        <v>4</v>
      </c>
      <c r="G2855" t="str">
        <f>STANDINGS_W[[#This Row],[League]]&amp;STANDINGS_W[[#This Row],[Team]]</f>
        <v>$400 Draft Champions Jan 27 1:00 pm Lg.3628K Korner</v>
      </c>
    </row>
    <row r="2856" spans="1:7" x14ac:dyDescent="0.25">
      <c r="A2856">
        <v>906</v>
      </c>
      <c r="B2856" t="s">
        <v>2692</v>
      </c>
      <c r="C2856" t="s">
        <v>2687</v>
      </c>
      <c r="D2856">
        <v>91</v>
      </c>
      <c r="E2856">
        <v>2007.5</v>
      </c>
      <c r="F2856">
        <f t="shared" si="44"/>
        <v>5</v>
      </c>
      <c r="G2856" t="str">
        <f>STANDINGS_W[[#This Row],[League]]&amp;STANDINGS_W[[#This Row],[Team]]</f>
        <v>$400 Draft Champions Jan 27 1:00 pm Lg.3628Salisbury Theatre</v>
      </c>
    </row>
    <row r="2857" spans="1:7" x14ac:dyDescent="0.25">
      <c r="A2857">
        <v>1013</v>
      </c>
      <c r="B2857" t="s">
        <v>2695</v>
      </c>
      <c r="C2857" t="s">
        <v>2687</v>
      </c>
      <c r="D2857">
        <v>90</v>
      </c>
      <c r="E2857">
        <v>1929</v>
      </c>
      <c r="F2857">
        <f t="shared" si="44"/>
        <v>6</v>
      </c>
      <c r="G2857" t="str">
        <f>STANDINGS_W[[#This Row],[League]]&amp;STANDINGS_W[[#This Row],[Team]]</f>
        <v>$400 Draft Champions Jan 27 1:00 pm Lg.3628The Achievers - DC 5</v>
      </c>
    </row>
    <row r="2858" spans="1:7" x14ac:dyDescent="0.25">
      <c r="A2858">
        <v>1022</v>
      </c>
      <c r="B2858" t="s">
        <v>170</v>
      </c>
      <c r="C2858" t="s">
        <v>2687</v>
      </c>
      <c r="D2858">
        <v>90</v>
      </c>
      <c r="E2858">
        <v>1929</v>
      </c>
      <c r="F2858">
        <f t="shared" si="44"/>
        <v>7</v>
      </c>
      <c r="G2858" t="str">
        <f>STANDINGS_W[[#This Row],[League]]&amp;STANDINGS_W[[#This Row],[Team]]</f>
        <v>$400 Draft Champions Jan 27 1:00 pm Lg.3628deadmoneyD</v>
      </c>
    </row>
    <row r="2859" spans="1:7" x14ac:dyDescent="0.25">
      <c r="A2859">
        <v>1148</v>
      </c>
      <c r="B2859" t="s">
        <v>2686</v>
      </c>
      <c r="C2859" t="s">
        <v>2687</v>
      </c>
      <c r="D2859">
        <v>88</v>
      </c>
      <c r="E2859">
        <v>1779.5</v>
      </c>
      <c r="F2859">
        <f t="shared" si="44"/>
        <v>8</v>
      </c>
      <c r="G2859" t="str">
        <f>STANDINGS_W[[#This Row],[League]]&amp;STANDINGS_W[[#This Row],[Team]]</f>
        <v>$400 Draft Champions Jan 27 1:00 pm Lg.3628Tdot Tanks 4</v>
      </c>
    </row>
    <row r="2860" spans="1:7" x14ac:dyDescent="0.25">
      <c r="A2860">
        <v>1428</v>
      </c>
      <c r="B2860" t="s">
        <v>402</v>
      </c>
      <c r="C2860" t="s">
        <v>2687</v>
      </c>
      <c r="D2860">
        <v>85</v>
      </c>
      <c r="E2860">
        <v>1503.5</v>
      </c>
      <c r="F2860">
        <f t="shared" si="44"/>
        <v>9</v>
      </c>
      <c r="G2860" t="str">
        <f>STANDINGS_W[[#This Row],[League]]&amp;STANDINGS_W[[#This Row],[Team]]</f>
        <v>$400 Draft Champions Jan 27 1:00 pm Lg.3628Team Leonard</v>
      </c>
    </row>
    <row r="2861" spans="1:7" x14ac:dyDescent="0.25">
      <c r="A2861">
        <v>1796</v>
      </c>
      <c r="B2861" t="s">
        <v>264</v>
      </c>
      <c r="C2861" t="s">
        <v>2687</v>
      </c>
      <c r="D2861">
        <v>81</v>
      </c>
      <c r="E2861">
        <v>1147.5</v>
      </c>
      <c r="F2861">
        <f t="shared" si="44"/>
        <v>10</v>
      </c>
      <c r="G2861" t="str">
        <f>STANDINGS_W[[#This Row],[League]]&amp;STANDINGS_W[[#This Row],[Team]]</f>
        <v>$400 Draft Champions Jan 27 1:00 pm Lg.3628Tigers Slappy DC3</v>
      </c>
    </row>
    <row r="2862" spans="1:7" x14ac:dyDescent="0.25">
      <c r="A2862">
        <v>2185</v>
      </c>
      <c r="B2862" t="s">
        <v>2688</v>
      </c>
      <c r="C2862" t="s">
        <v>2687</v>
      </c>
      <c r="D2862">
        <v>76</v>
      </c>
      <c r="E2862">
        <v>755.5</v>
      </c>
      <c r="F2862">
        <f t="shared" si="44"/>
        <v>11</v>
      </c>
      <c r="G2862" t="str">
        <f>STANDINGS_W[[#This Row],[League]]&amp;STANDINGS_W[[#This Row],[Team]]</f>
        <v>$400 Draft Champions Jan 27 1:00 pm Lg.3628The Mudhens</v>
      </c>
    </row>
    <row r="2863" spans="1:7" x14ac:dyDescent="0.25">
      <c r="A2863">
        <v>2381</v>
      </c>
      <c r="B2863" t="s">
        <v>2696</v>
      </c>
      <c r="C2863" t="s">
        <v>2687</v>
      </c>
      <c r="D2863">
        <v>72</v>
      </c>
      <c r="E2863">
        <v>532</v>
      </c>
      <c r="F2863">
        <f t="shared" si="44"/>
        <v>12</v>
      </c>
      <c r="G2863" t="str">
        <f>STANDINGS_W[[#This Row],[League]]&amp;STANDINGS_W[[#This Row],[Team]]</f>
        <v>$400 Draft Champions Jan 27 1:00 pm Lg.3628Starfishmn 0127Z</v>
      </c>
    </row>
    <row r="2864" spans="1:7" x14ac:dyDescent="0.25">
      <c r="A2864">
        <v>2423</v>
      </c>
      <c r="B2864" t="s">
        <v>518</v>
      </c>
      <c r="C2864" t="s">
        <v>2687</v>
      </c>
      <c r="D2864">
        <v>71</v>
      </c>
      <c r="E2864">
        <v>483</v>
      </c>
      <c r="F2864">
        <f t="shared" si="44"/>
        <v>13</v>
      </c>
      <c r="G2864" t="str">
        <f>STANDINGS_W[[#This Row],[League]]&amp;STANDINGS_W[[#This Row],[Team]]</f>
        <v>$400 Draft Champions Jan 27 1:00 pm Lg.3628Lamentation of Their Women</v>
      </c>
    </row>
    <row r="2865" spans="1:7" x14ac:dyDescent="0.25">
      <c r="A2865">
        <v>2657</v>
      </c>
      <c r="B2865" t="s">
        <v>2694</v>
      </c>
      <c r="C2865" t="s">
        <v>2687</v>
      </c>
      <c r="D2865">
        <v>65</v>
      </c>
      <c r="E2865">
        <v>251.5</v>
      </c>
      <c r="F2865">
        <f t="shared" si="44"/>
        <v>14</v>
      </c>
      <c r="G2865" t="str">
        <f>STANDINGS_W[[#This Row],[League]]&amp;STANDINGS_W[[#This Row],[Team]]</f>
        <v>$400 Draft Champions Jan 27 1:00 pm Lg.3628Obstreperous Obelisks</v>
      </c>
    </row>
    <row r="2866" spans="1:7" x14ac:dyDescent="0.25">
      <c r="A2866">
        <v>2813</v>
      </c>
      <c r="B2866" t="s">
        <v>2689</v>
      </c>
      <c r="C2866" t="s">
        <v>2687</v>
      </c>
      <c r="D2866">
        <v>59</v>
      </c>
      <c r="E2866">
        <v>102</v>
      </c>
      <c r="F2866">
        <f t="shared" si="44"/>
        <v>15</v>
      </c>
      <c r="G2866" t="str">
        <f>STANDINGS_W[[#This Row],[League]]&amp;STANDINGS_W[[#This Row],[Team]]</f>
        <v>$400 Draft Champions Jan 27 1:00 pm Lg.3628Senior Moment</v>
      </c>
    </row>
    <row r="2867" spans="1:7" x14ac:dyDescent="0.25">
      <c r="A2867">
        <v>299</v>
      </c>
      <c r="B2867" t="s">
        <v>2705</v>
      </c>
      <c r="C2867" t="s">
        <v>2698</v>
      </c>
      <c r="D2867">
        <v>101</v>
      </c>
      <c r="E2867">
        <v>2609</v>
      </c>
      <c r="F2867">
        <f t="shared" si="44"/>
        <v>1</v>
      </c>
      <c r="G2867" t="str">
        <f>STANDINGS_W[[#This Row],[League]]&amp;STANDINGS_W[[#This Row],[Team]]</f>
        <v>$400 Draft Champions Mar 01 1:00 pm Lg.3807Harvey Ballbangers</v>
      </c>
    </row>
    <row r="2868" spans="1:7" x14ac:dyDescent="0.25">
      <c r="A2868">
        <v>320</v>
      </c>
      <c r="B2868" t="s">
        <v>2701</v>
      </c>
      <c r="C2868" t="s">
        <v>2698</v>
      </c>
      <c r="D2868">
        <v>101</v>
      </c>
      <c r="E2868">
        <v>2609</v>
      </c>
      <c r="F2868">
        <f t="shared" si="44"/>
        <v>2</v>
      </c>
      <c r="G2868" t="str">
        <f>STANDINGS_W[[#This Row],[League]]&amp;STANDINGS_W[[#This Row],[Team]]</f>
        <v>$400 Draft Champions Mar 01 1:00 pm Lg.3807The Hit Kings</v>
      </c>
    </row>
    <row r="2869" spans="1:7" x14ac:dyDescent="0.25">
      <c r="A2869">
        <v>484</v>
      </c>
      <c r="B2869" t="s">
        <v>256</v>
      </c>
      <c r="C2869" t="s">
        <v>2698</v>
      </c>
      <c r="D2869">
        <v>97</v>
      </c>
      <c r="E2869">
        <v>2416.5</v>
      </c>
      <c r="F2869">
        <f t="shared" si="44"/>
        <v>3</v>
      </c>
      <c r="G2869" t="str">
        <f>STANDINGS_W[[#This Row],[League]]&amp;STANDINGS_W[[#This Row],[Team]]</f>
        <v>$400 Draft Champions Mar 01 1:00 pm Lg.3807KNIGHTS</v>
      </c>
    </row>
    <row r="2870" spans="1:7" x14ac:dyDescent="0.25">
      <c r="A2870">
        <v>495</v>
      </c>
      <c r="B2870" t="s">
        <v>2704</v>
      </c>
      <c r="C2870" t="s">
        <v>2698</v>
      </c>
      <c r="D2870">
        <v>97</v>
      </c>
      <c r="E2870">
        <v>2416.5</v>
      </c>
      <c r="F2870">
        <f t="shared" si="44"/>
        <v>4</v>
      </c>
      <c r="G2870" t="str">
        <f>STANDINGS_W[[#This Row],[League]]&amp;STANDINGS_W[[#This Row],[Team]]</f>
        <v>$400 Draft Champions Mar 01 1:00 pm Lg.3807PhillyCheeseSteaks-DC</v>
      </c>
    </row>
    <row r="2871" spans="1:7" x14ac:dyDescent="0.25">
      <c r="A2871">
        <v>516</v>
      </c>
      <c r="B2871" t="s">
        <v>2699</v>
      </c>
      <c r="C2871" t="s">
        <v>2698</v>
      </c>
      <c r="D2871">
        <v>97</v>
      </c>
      <c r="E2871">
        <v>2416.5</v>
      </c>
      <c r="F2871">
        <f t="shared" si="44"/>
        <v>5</v>
      </c>
      <c r="G2871" t="str">
        <f>STANDINGS_W[[#This Row],[League]]&amp;STANDINGS_W[[#This Row],[Team]]</f>
        <v>$400 Draft Champions Mar 01 1:00 pm Lg.3807Who's Your Papi??</v>
      </c>
    </row>
    <row r="2872" spans="1:7" x14ac:dyDescent="0.25">
      <c r="A2872">
        <v>806</v>
      </c>
      <c r="B2872" t="s">
        <v>142</v>
      </c>
      <c r="C2872" t="s">
        <v>2698</v>
      </c>
      <c r="D2872">
        <v>92</v>
      </c>
      <c r="E2872">
        <v>2083</v>
      </c>
      <c r="F2872">
        <f t="shared" si="44"/>
        <v>6</v>
      </c>
      <c r="G2872" t="str">
        <f>STANDINGS_W[[#This Row],[League]]&amp;STANDINGS_W[[#This Row],[Team]]</f>
        <v>$400 Draft Champions Mar 01 1:00 pm Lg.3807High Hopes</v>
      </c>
    </row>
    <row r="2873" spans="1:7" x14ac:dyDescent="0.25">
      <c r="A2873">
        <v>1025</v>
      </c>
      <c r="B2873" t="s">
        <v>1563</v>
      </c>
      <c r="C2873" t="s">
        <v>2698</v>
      </c>
      <c r="D2873">
        <v>89</v>
      </c>
      <c r="E2873">
        <v>1852.5</v>
      </c>
      <c r="F2873">
        <f t="shared" si="44"/>
        <v>7</v>
      </c>
      <c r="G2873" t="str">
        <f>STANDINGS_W[[#This Row],[League]]&amp;STANDINGS_W[[#This Row],[Team]]</f>
        <v>$400 Draft Champions Mar 01 1:00 pm Lg.3807@SethDaSportsMan</v>
      </c>
    </row>
    <row r="2874" spans="1:7" x14ac:dyDescent="0.25">
      <c r="A2874">
        <v>1369</v>
      </c>
      <c r="B2874" t="s">
        <v>252</v>
      </c>
      <c r="C2874" t="s">
        <v>2698</v>
      </c>
      <c r="D2874">
        <v>85</v>
      </c>
      <c r="E2874">
        <v>1503.5</v>
      </c>
      <c r="F2874">
        <f t="shared" si="44"/>
        <v>8</v>
      </c>
      <c r="G2874" t="str">
        <f>STANDINGS_W[[#This Row],[League]]&amp;STANDINGS_W[[#This Row],[Team]]</f>
        <v>$400 Draft Champions Mar 01 1:00 pm Lg.3807Cuban Baseball Federation</v>
      </c>
    </row>
    <row r="2875" spans="1:7" x14ac:dyDescent="0.25">
      <c r="A2875">
        <v>1377</v>
      </c>
      <c r="B2875" t="s">
        <v>2706</v>
      </c>
      <c r="C2875" t="s">
        <v>2698</v>
      </c>
      <c r="D2875">
        <v>85</v>
      </c>
      <c r="E2875">
        <v>1503.5</v>
      </c>
      <c r="F2875">
        <f t="shared" si="44"/>
        <v>9</v>
      </c>
      <c r="G2875" t="str">
        <f>STANDINGS_W[[#This Row],[League]]&amp;STANDINGS_W[[#This Row],[Team]]</f>
        <v>$400 Draft Champions Mar 01 1:00 pm Lg.3807Four-Baggers</v>
      </c>
    </row>
    <row r="2876" spans="1:7" x14ac:dyDescent="0.25">
      <c r="A2876">
        <v>1398</v>
      </c>
      <c r="B2876" t="s">
        <v>19</v>
      </c>
      <c r="C2876" t="s">
        <v>2698</v>
      </c>
      <c r="D2876">
        <v>85</v>
      </c>
      <c r="E2876">
        <v>1503.5</v>
      </c>
      <c r="F2876">
        <f t="shared" si="44"/>
        <v>10</v>
      </c>
      <c r="G2876" t="str">
        <f>STANDINGS_W[[#This Row],[League]]&amp;STANDINGS_W[[#This Row],[Team]]</f>
        <v>$400 Draft Champions Mar 01 1:00 pm Lg.3807One Eyed Jack</v>
      </c>
    </row>
    <row r="2877" spans="1:7" x14ac:dyDescent="0.25">
      <c r="A2877">
        <v>1541</v>
      </c>
      <c r="B2877" t="s">
        <v>2700</v>
      </c>
      <c r="C2877" t="s">
        <v>2698</v>
      </c>
      <c r="D2877">
        <v>84</v>
      </c>
      <c r="E2877">
        <v>1408.5</v>
      </c>
      <c r="F2877">
        <f t="shared" si="44"/>
        <v>11</v>
      </c>
      <c r="G2877" t="str">
        <f>STANDINGS_W[[#This Row],[League]]&amp;STANDINGS_W[[#This Row],[Team]]</f>
        <v>$400 Draft Champions Mar 01 1:00 pm Lg.3807deadmoneyI</v>
      </c>
    </row>
    <row r="2878" spans="1:7" x14ac:dyDescent="0.25">
      <c r="A2878">
        <v>1864</v>
      </c>
      <c r="B2878" t="s">
        <v>2702</v>
      </c>
      <c r="C2878" t="s">
        <v>2698</v>
      </c>
      <c r="D2878">
        <v>80</v>
      </c>
      <c r="E2878">
        <v>1063.5</v>
      </c>
      <c r="F2878">
        <f t="shared" si="44"/>
        <v>12</v>
      </c>
      <c r="G2878" t="str">
        <f>STANDINGS_W[[#This Row],[League]]&amp;STANDINGS_W[[#This Row],[Team]]</f>
        <v>$400 Draft Champions Mar 01 1:00 pm Lg.3807Swamps</v>
      </c>
    </row>
    <row r="2879" spans="1:7" x14ac:dyDescent="0.25">
      <c r="A2879">
        <v>1919</v>
      </c>
      <c r="B2879" t="s">
        <v>453</v>
      </c>
      <c r="C2879" t="s">
        <v>2698</v>
      </c>
      <c r="D2879">
        <v>79</v>
      </c>
      <c r="E2879">
        <v>980.5</v>
      </c>
      <c r="F2879">
        <f t="shared" si="44"/>
        <v>13</v>
      </c>
      <c r="G2879" t="str">
        <f>STANDINGS_W[[#This Row],[League]]&amp;STANDINGS_W[[#This Row],[Team]]</f>
        <v>$400 Draft Champions Mar 01 1:00 pm Lg.3807Lost in the Fog</v>
      </c>
    </row>
    <row r="2880" spans="1:7" x14ac:dyDescent="0.25">
      <c r="A2880">
        <v>2267</v>
      </c>
      <c r="B2880" t="s">
        <v>416</v>
      </c>
      <c r="C2880" t="s">
        <v>2698</v>
      </c>
      <c r="D2880">
        <v>74</v>
      </c>
      <c r="E2880">
        <v>621</v>
      </c>
      <c r="F2880">
        <f t="shared" si="44"/>
        <v>14</v>
      </c>
      <c r="G2880" t="str">
        <f>STANDINGS_W[[#This Row],[League]]&amp;STANDINGS_W[[#This Row],[Team]]</f>
        <v>$400 Draft Champions Mar 01 1:00 pm Lg.3807B&amp;B</v>
      </c>
    </row>
    <row r="2881" spans="1:7" x14ac:dyDescent="0.25">
      <c r="A2881">
        <v>2328</v>
      </c>
      <c r="B2881" t="s">
        <v>2703</v>
      </c>
      <c r="C2881" t="s">
        <v>2698</v>
      </c>
      <c r="D2881">
        <v>73</v>
      </c>
      <c r="E2881">
        <v>576</v>
      </c>
      <c r="F2881">
        <f t="shared" si="44"/>
        <v>15</v>
      </c>
      <c r="G2881" t="str">
        <f>STANDINGS_W[[#This Row],[League]]&amp;STANDINGS_W[[#This Row],[Team]]</f>
        <v>$400 Draft Champions Mar 01 1:00 pm Lg.3807JonesCurtisW DC3</v>
      </c>
    </row>
    <row r="2882" spans="1:7" x14ac:dyDescent="0.25">
      <c r="A2882">
        <v>64</v>
      </c>
      <c r="B2882" t="s">
        <v>2715</v>
      </c>
      <c r="C2882" t="s">
        <v>2708</v>
      </c>
      <c r="D2882">
        <v>112</v>
      </c>
      <c r="E2882">
        <v>2847</v>
      </c>
      <c r="F2882">
        <f t="shared" si="44"/>
        <v>1</v>
      </c>
      <c r="G2882" t="str">
        <f>STANDINGS_W[[#This Row],[League]]&amp;STANDINGS_W[[#This Row],[Team]]</f>
        <v>$400 Draft Champions Mar 06 1:00 pm Lg.3837P burg</v>
      </c>
    </row>
    <row r="2883" spans="1:7" x14ac:dyDescent="0.25">
      <c r="A2883">
        <v>394</v>
      </c>
      <c r="B2883" t="s">
        <v>183</v>
      </c>
      <c r="C2883" t="s">
        <v>2708</v>
      </c>
      <c r="D2883">
        <v>99</v>
      </c>
      <c r="E2883">
        <v>2518.5</v>
      </c>
      <c r="F2883">
        <f t="shared" ref="F2883:F2911" si="45">IF(C2883=C2882,F2882+1,1)</f>
        <v>2</v>
      </c>
      <c r="G2883" t="str">
        <f>STANDINGS_W[[#This Row],[League]]&amp;STANDINGS_W[[#This Row],[Team]]</f>
        <v>$400 Draft Champions Mar 06 1:00 pm Lg.3837SOI Cube Monkeys</v>
      </c>
    </row>
    <row r="2884" spans="1:7" x14ac:dyDescent="0.25">
      <c r="A2884">
        <v>637</v>
      </c>
      <c r="B2884" t="s">
        <v>2712</v>
      </c>
      <c r="C2884" t="s">
        <v>2708</v>
      </c>
      <c r="D2884">
        <v>95</v>
      </c>
      <c r="E2884">
        <v>2298</v>
      </c>
      <c r="F2884">
        <f t="shared" si="45"/>
        <v>3</v>
      </c>
      <c r="G2884" t="str">
        <f>STANDINGS_W[[#This Row],[League]]&amp;STANDINGS_W[[#This Row],[Team]]</f>
        <v>$400 Draft Champions Mar 06 1:00 pm Lg.3837bucks</v>
      </c>
    </row>
    <row r="2885" spans="1:7" x14ac:dyDescent="0.25">
      <c r="A2885">
        <v>675</v>
      </c>
      <c r="B2885" t="s">
        <v>2714</v>
      </c>
      <c r="C2885" t="s">
        <v>2708</v>
      </c>
      <c r="D2885">
        <v>94</v>
      </c>
      <c r="E2885">
        <v>2239.5</v>
      </c>
      <c r="F2885">
        <f t="shared" si="45"/>
        <v>4</v>
      </c>
      <c r="G2885" t="str">
        <f>STANDINGS_W[[#This Row],[League]]&amp;STANDINGS_W[[#This Row],[Team]]</f>
        <v>$400 Draft Champions Mar 06 1:00 pm Lg.3837Moody's Revenge</v>
      </c>
    </row>
    <row r="2886" spans="1:7" x14ac:dyDescent="0.25">
      <c r="A2886">
        <v>702</v>
      </c>
      <c r="B2886" t="s">
        <v>2713</v>
      </c>
      <c r="C2886" t="s">
        <v>2708</v>
      </c>
      <c r="D2886">
        <v>94</v>
      </c>
      <c r="E2886">
        <v>2239.5</v>
      </c>
      <c r="F2886">
        <f t="shared" si="45"/>
        <v>5</v>
      </c>
      <c r="G2886" t="str">
        <f>STANDINGS_W[[#This Row],[League]]&amp;STANDINGS_W[[#This Row],[Team]]</f>
        <v>$400 Draft Champions Mar 06 1:00 pm Lg.3837deadmoneyK</v>
      </c>
    </row>
    <row r="2887" spans="1:7" x14ac:dyDescent="0.25">
      <c r="A2887">
        <v>1043</v>
      </c>
      <c r="B2887" t="s">
        <v>245</v>
      </c>
      <c r="C2887" t="s">
        <v>2708</v>
      </c>
      <c r="D2887">
        <v>89</v>
      </c>
      <c r="E2887">
        <v>1852.5</v>
      </c>
      <c r="F2887">
        <f t="shared" si="45"/>
        <v>6</v>
      </c>
      <c r="G2887" t="str">
        <f>STANDINGS_W[[#This Row],[League]]&amp;STANDINGS_W[[#This Row],[Team]]</f>
        <v>$400 Draft Champions Mar 06 1:00 pm Lg.3837Fresh Ripe Peaches</v>
      </c>
    </row>
    <row r="2888" spans="1:7" x14ac:dyDescent="0.25">
      <c r="A2888">
        <v>1139</v>
      </c>
      <c r="B2888" t="s">
        <v>2716</v>
      </c>
      <c r="C2888" t="s">
        <v>2708</v>
      </c>
      <c r="D2888">
        <v>88</v>
      </c>
      <c r="E2888">
        <v>1779.5</v>
      </c>
      <c r="F2888">
        <f t="shared" si="45"/>
        <v>7</v>
      </c>
      <c r="G2888" t="str">
        <f>STANDINGS_W[[#This Row],[League]]&amp;STANDINGS_W[[#This Row],[Team]]</f>
        <v>$400 Draft Champions Mar 06 1:00 pm Lg.3837Ryan's got some SS</v>
      </c>
    </row>
    <row r="2889" spans="1:7" x14ac:dyDescent="0.25">
      <c r="A2889">
        <v>1203</v>
      </c>
      <c r="B2889" t="s">
        <v>2707</v>
      </c>
      <c r="C2889" t="s">
        <v>2708</v>
      </c>
      <c r="D2889">
        <v>87</v>
      </c>
      <c r="E2889">
        <v>1700.5</v>
      </c>
      <c r="F2889">
        <f t="shared" si="45"/>
        <v>8</v>
      </c>
      <c r="G2889" t="str">
        <f>STANDINGS_W[[#This Row],[League]]&amp;STANDINGS_W[[#This Row],[Team]]</f>
        <v>$400 Draft Champions Mar 06 1:00 pm Lg.3837Oceanic Six</v>
      </c>
    </row>
    <row r="2890" spans="1:7" x14ac:dyDescent="0.25">
      <c r="A2890">
        <v>1754</v>
      </c>
      <c r="B2890" t="s">
        <v>2718</v>
      </c>
      <c r="C2890" t="s">
        <v>2708</v>
      </c>
      <c r="D2890">
        <v>81</v>
      </c>
      <c r="E2890">
        <v>1147.5</v>
      </c>
      <c r="F2890">
        <f t="shared" si="45"/>
        <v>9</v>
      </c>
      <c r="G2890" t="str">
        <f>STANDINGS_W[[#This Row],[League]]&amp;STANDINGS_W[[#This Row],[Team]]</f>
        <v>$400 Draft Champions Mar 06 1:00 pm Lg.3837Liars &amp; Felons #13</v>
      </c>
    </row>
    <row r="2891" spans="1:7" x14ac:dyDescent="0.25">
      <c r="A2891">
        <v>1764</v>
      </c>
      <c r="B2891" t="s">
        <v>2710</v>
      </c>
      <c r="C2891" t="s">
        <v>2708</v>
      </c>
      <c r="D2891">
        <v>81</v>
      </c>
      <c r="E2891">
        <v>1147.5</v>
      </c>
      <c r="F2891">
        <f t="shared" si="45"/>
        <v>10</v>
      </c>
      <c r="G2891" t="str">
        <f>STANDINGS_W[[#This Row],[League]]&amp;STANDINGS_W[[#This Row],[Team]]</f>
        <v>$400 Draft Champions Mar 06 1:00 pm Lg.3837Myrtle Beach Mermen</v>
      </c>
    </row>
    <row r="2892" spans="1:7" x14ac:dyDescent="0.25">
      <c r="A2892">
        <v>2074</v>
      </c>
      <c r="B2892" t="s">
        <v>2717</v>
      </c>
      <c r="C2892" t="s">
        <v>2708</v>
      </c>
      <c r="D2892">
        <v>77</v>
      </c>
      <c r="E2892">
        <v>836</v>
      </c>
      <c r="F2892">
        <f t="shared" si="45"/>
        <v>11</v>
      </c>
      <c r="G2892" t="str">
        <f>STANDINGS_W[[#This Row],[League]]&amp;STANDINGS_W[[#This Row],[Team]]</f>
        <v>$400 Draft Champions Mar 06 1:00 pm Lg.3837Quint and Slappy</v>
      </c>
    </row>
    <row r="2893" spans="1:7" x14ac:dyDescent="0.25">
      <c r="A2893">
        <v>2154</v>
      </c>
      <c r="B2893" t="s">
        <v>19</v>
      </c>
      <c r="C2893" t="s">
        <v>2708</v>
      </c>
      <c r="D2893">
        <v>76</v>
      </c>
      <c r="E2893">
        <v>755.5</v>
      </c>
      <c r="F2893">
        <f t="shared" si="45"/>
        <v>12</v>
      </c>
      <c r="G2893" t="str">
        <f>STANDINGS_W[[#This Row],[League]]&amp;STANDINGS_W[[#This Row],[Team]]</f>
        <v>$400 Draft Champions Mar 06 1:00 pm Lg.3837One Eyed Jack</v>
      </c>
    </row>
    <row r="2894" spans="1:7" x14ac:dyDescent="0.25">
      <c r="A2894">
        <v>2162</v>
      </c>
      <c r="B2894" t="s">
        <v>2719</v>
      </c>
      <c r="C2894" t="s">
        <v>2708</v>
      </c>
      <c r="D2894">
        <v>76</v>
      </c>
      <c r="E2894">
        <v>755.5</v>
      </c>
      <c r="F2894">
        <f t="shared" si="45"/>
        <v>13</v>
      </c>
      <c r="G2894" t="str">
        <f>STANDINGS_W[[#This Row],[League]]&amp;STANDINGS_W[[#This Row],[Team]]</f>
        <v>$400 Draft Champions Mar 06 1:00 pm Lg.3837Side Jax</v>
      </c>
    </row>
    <row r="2895" spans="1:7" x14ac:dyDescent="0.25">
      <c r="A2895">
        <v>2182</v>
      </c>
      <c r="B2895" t="s">
        <v>2709</v>
      </c>
      <c r="C2895" t="s">
        <v>2708</v>
      </c>
      <c r="D2895">
        <v>76</v>
      </c>
      <c r="E2895">
        <v>755.5</v>
      </c>
      <c r="F2895">
        <f t="shared" si="45"/>
        <v>14</v>
      </c>
      <c r="G2895" t="str">
        <f>STANDINGS_W[[#This Row],[League]]&amp;STANDINGS_W[[#This Row],[Team]]</f>
        <v>$400 Draft Champions Mar 06 1:00 pm Lg.3837The Dubbies</v>
      </c>
    </row>
    <row r="2896" spans="1:7" x14ac:dyDescent="0.25">
      <c r="A2896">
        <v>2547</v>
      </c>
      <c r="B2896" t="s">
        <v>2711</v>
      </c>
      <c r="C2896" t="s">
        <v>2708</v>
      </c>
      <c r="D2896">
        <v>68</v>
      </c>
      <c r="E2896">
        <v>358.5</v>
      </c>
      <c r="F2896">
        <f t="shared" si="45"/>
        <v>15</v>
      </c>
      <c r="G2896" t="str">
        <f>STANDINGS_W[[#This Row],[League]]&amp;STANDINGS_W[[#This Row],[Team]]</f>
        <v>$400 Draft Champions Mar 06 1:00 pm Lg.3837Raft Riders</v>
      </c>
    </row>
    <row r="2897" spans="1:7" x14ac:dyDescent="0.25">
      <c r="A2897">
        <v>70</v>
      </c>
      <c r="B2897" t="s">
        <v>523</v>
      </c>
      <c r="C2897" t="s">
        <v>2721</v>
      </c>
      <c r="D2897">
        <v>111</v>
      </c>
      <c r="E2897">
        <v>2838.5</v>
      </c>
      <c r="F2897">
        <f t="shared" si="45"/>
        <v>1</v>
      </c>
      <c r="G2897" t="str">
        <f>STANDINGS_W[[#This Row],[League]]&amp;STANDINGS_W[[#This Row],[Team]]</f>
        <v>$400 Draft Champions Mar 10 1:00 pm Lg.3869Ball So Hard</v>
      </c>
    </row>
    <row r="2898" spans="1:7" x14ac:dyDescent="0.25">
      <c r="A2898">
        <v>73</v>
      </c>
      <c r="B2898" t="s">
        <v>2728</v>
      </c>
      <c r="C2898" t="s">
        <v>2721</v>
      </c>
      <c r="D2898">
        <v>111</v>
      </c>
      <c r="E2898">
        <v>2838.5</v>
      </c>
      <c r="F2898">
        <f t="shared" si="45"/>
        <v>2</v>
      </c>
      <c r="G2898" t="str">
        <f>STANDINGS_W[[#This Row],[League]]&amp;STANDINGS_W[[#This Row],[Team]]</f>
        <v>$400 Draft Champions Mar 10 1:00 pm Lg.3869HoppyBuntz</v>
      </c>
    </row>
    <row r="2899" spans="1:7" x14ac:dyDescent="0.25">
      <c r="A2899">
        <v>538</v>
      </c>
      <c r="B2899" t="s">
        <v>2729</v>
      </c>
      <c r="C2899" t="s">
        <v>2721</v>
      </c>
      <c r="D2899">
        <v>96</v>
      </c>
      <c r="E2899">
        <v>2358</v>
      </c>
      <c r="F2899">
        <f t="shared" si="45"/>
        <v>3</v>
      </c>
      <c r="G2899" t="str">
        <f>STANDINGS_W[[#This Row],[League]]&amp;STANDINGS_W[[#This Row],[Team]]</f>
        <v>$400 Draft Champions Mar 10 1:00 pm Lg.3869Feel the Bern 400</v>
      </c>
    </row>
    <row r="2900" spans="1:7" x14ac:dyDescent="0.25">
      <c r="A2900">
        <v>795</v>
      </c>
      <c r="B2900" t="s">
        <v>2723</v>
      </c>
      <c r="C2900" t="s">
        <v>2721</v>
      </c>
      <c r="D2900">
        <v>92</v>
      </c>
      <c r="E2900">
        <v>2083</v>
      </c>
      <c r="F2900">
        <f t="shared" si="45"/>
        <v>4</v>
      </c>
      <c r="G2900" t="str">
        <f>STANDINGS_W[[#This Row],[League]]&amp;STANDINGS_W[[#This Row],[Team]]</f>
        <v>$400 Draft Champions Mar 10 1:00 pm Lg.3869Cano Play With Madness</v>
      </c>
    </row>
    <row r="2901" spans="1:7" x14ac:dyDescent="0.25">
      <c r="A2901">
        <v>908</v>
      </c>
      <c r="B2901" t="s">
        <v>2725</v>
      </c>
      <c r="C2901" t="s">
        <v>2721</v>
      </c>
      <c r="D2901">
        <v>91</v>
      </c>
      <c r="E2901">
        <v>2007.5</v>
      </c>
      <c r="F2901">
        <f t="shared" si="45"/>
        <v>5</v>
      </c>
      <c r="G2901" t="str">
        <f>STANDINGS_W[[#This Row],[League]]&amp;STANDINGS_W[[#This Row],[Team]]</f>
        <v>$400 Draft Champions Mar 10 1:00 pm Lg.3869Seeds</v>
      </c>
    </row>
    <row r="2902" spans="1:7" x14ac:dyDescent="0.25">
      <c r="A2902">
        <v>1041</v>
      </c>
      <c r="B2902" t="s">
        <v>2730</v>
      </c>
      <c r="C2902" t="s">
        <v>2721</v>
      </c>
      <c r="D2902">
        <v>89</v>
      </c>
      <c r="E2902">
        <v>1852.5</v>
      </c>
      <c r="F2902">
        <f t="shared" si="45"/>
        <v>6</v>
      </c>
      <c r="G2902" t="str">
        <f>STANDINGS_W[[#This Row],[League]]&amp;STANDINGS_W[[#This Row],[Team]]</f>
        <v>$400 Draft Champions Mar 10 1:00 pm Lg.3869Exspinner</v>
      </c>
    </row>
    <row r="2903" spans="1:7" x14ac:dyDescent="0.25">
      <c r="A2903">
        <v>1105</v>
      </c>
      <c r="B2903" t="s">
        <v>532</v>
      </c>
      <c r="C2903" t="s">
        <v>2721</v>
      </c>
      <c r="D2903">
        <v>88</v>
      </c>
      <c r="E2903">
        <v>1779.5</v>
      </c>
      <c r="F2903">
        <f t="shared" si="45"/>
        <v>7</v>
      </c>
      <c r="G2903" t="str">
        <f>STANDINGS_W[[#This Row],[League]]&amp;STANDINGS_W[[#This Row],[Team]]</f>
        <v>$400 Draft Champions Mar 10 1:00 pm Lg.3869Bleacher Bums</v>
      </c>
    </row>
    <row r="2904" spans="1:7" x14ac:dyDescent="0.25">
      <c r="A2904">
        <v>1287</v>
      </c>
      <c r="B2904" t="s">
        <v>2720</v>
      </c>
      <c r="C2904" t="s">
        <v>2721</v>
      </c>
      <c r="D2904">
        <v>86</v>
      </c>
      <c r="E2904">
        <v>1608</v>
      </c>
      <c r="F2904">
        <f t="shared" si="45"/>
        <v>8</v>
      </c>
      <c r="G2904" t="str">
        <f>STANDINGS_W[[#This Row],[League]]&amp;STANDINGS_W[[#This Row],[Team]]</f>
        <v>$400 Draft Champions Mar 10 1:00 pm Lg.3869MEN WITH WOOD 400</v>
      </c>
    </row>
    <row r="2905" spans="1:7" x14ac:dyDescent="0.25">
      <c r="A2905">
        <v>1316</v>
      </c>
      <c r="B2905" t="s">
        <v>115</v>
      </c>
      <c r="C2905" t="s">
        <v>2721</v>
      </c>
      <c r="D2905">
        <v>86</v>
      </c>
      <c r="E2905">
        <v>1608</v>
      </c>
      <c r="F2905">
        <f t="shared" si="45"/>
        <v>9</v>
      </c>
      <c r="G2905" t="str">
        <f>STANDINGS_W[[#This Row],[League]]&amp;STANDINGS_W[[#This Row],[Team]]</f>
        <v>$400 Draft Champions Mar 10 1:00 pm Lg.3869Team BFJ</v>
      </c>
    </row>
    <row r="2906" spans="1:7" x14ac:dyDescent="0.25">
      <c r="A2906">
        <v>1383</v>
      </c>
      <c r="B2906" t="s">
        <v>18</v>
      </c>
      <c r="C2906" t="s">
        <v>2721</v>
      </c>
      <c r="D2906">
        <v>85</v>
      </c>
      <c r="E2906">
        <v>1503.5</v>
      </c>
      <c r="F2906">
        <f t="shared" si="45"/>
        <v>10</v>
      </c>
      <c r="G2906" t="str">
        <f>STANDINGS_W[[#This Row],[League]]&amp;STANDINGS_W[[#This Row],[Team]]</f>
        <v>$400 Draft Champions Mar 10 1:00 pm Lg.3869Home Run Derbies</v>
      </c>
    </row>
    <row r="2907" spans="1:7" x14ac:dyDescent="0.25">
      <c r="A2907">
        <v>1484</v>
      </c>
      <c r="B2907" t="s">
        <v>2722</v>
      </c>
      <c r="C2907" t="s">
        <v>2721</v>
      </c>
      <c r="D2907">
        <v>84</v>
      </c>
      <c r="E2907">
        <v>1408.5</v>
      </c>
      <c r="F2907">
        <f t="shared" si="45"/>
        <v>11</v>
      </c>
      <c r="G2907" t="str">
        <f>STANDINGS_W[[#This Row],[League]]&amp;STANDINGS_W[[#This Row],[Team]]</f>
        <v>$400 Draft Champions Mar 10 1:00 pm Lg.3869Going Going Gone</v>
      </c>
    </row>
    <row r="2908" spans="1:7" x14ac:dyDescent="0.25">
      <c r="A2908">
        <v>1604</v>
      </c>
      <c r="B2908" t="s">
        <v>2724</v>
      </c>
      <c r="C2908" t="s">
        <v>2721</v>
      </c>
      <c r="D2908">
        <v>83</v>
      </c>
      <c r="E2908">
        <v>1322</v>
      </c>
      <c r="F2908">
        <f t="shared" si="45"/>
        <v>12</v>
      </c>
      <c r="G2908" t="str">
        <f>STANDINGS_W[[#This Row],[League]]&amp;STANDINGS_W[[#This Row],[Team]]</f>
        <v>$400 Draft Champions Mar 10 1:00 pm Lg.3869Squish the Bug</v>
      </c>
    </row>
    <row r="2909" spans="1:7" x14ac:dyDescent="0.25">
      <c r="A2909">
        <v>1802</v>
      </c>
      <c r="B2909" t="s">
        <v>2726</v>
      </c>
      <c r="C2909" t="s">
        <v>2721</v>
      </c>
      <c r="D2909">
        <v>81</v>
      </c>
      <c r="E2909">
        <v>1147.5</v>
      </c>
      <c r="F2909">
        <f t="shared" si="45"/>
        <v>13</v>
      </c>
      <c r="G2909" t="str">
        <f>STANDINGS_W[[#This Row],[League]]&amp;STANDINGS_W[[#This Row],[Team]]</f>
        <v>$400 Draft Champions Mar 10 1:00 pm Lg.3869deadmoneyL</v>
      </c>
    </row>
    <row r="2910" spans="1:7" x14ac:dyDescent="0.25">
      <c r="A2910">
        <v>2288</v>
      </c>
      <c r="B2910" t="s">
        <v>2731</v>
      </c>
      <c r="C2910" t="s">
        <v>2721</v>
      </c>
      <c r="D2910">
        <v>74</v>
      </c>
      <c r="E2910">
        <v>621</v>
      </c>
      <c r="F2910">
        <f t="shared" si="45"/>
        <v>14</v>
      </c>
      <c r="G2910" t="str">
        <f>STANDINGS_W[[#This Row],[League]]&amp;STANDINGS_W[[#This Row],[Team]]</f>
        <v>$400 Draft Champions Mar 10 1:00 pm Lg.3869My Knee's Great</v>
      </c>
    </row>
    <row r="2911" spans="1:7" x14ac:dyDescent="0.25">
      <c r="A2911">
        <v>2819</v>
      </c>
      <c r="B2911" t="s">
        <v>2727</v>
      </c>
      <c r="C2911" t="s">
        <v>2721</v>
      </c>
      <c r="D2911">
        <v>58</v>
      </c>
      <c r="E2911">
        <v>87</v>
      </c>
      <c r="F2911">
        <f t="shared" si="45"/>
        <v>15</v>
      </c>
      <c r="G2911" t="str">
        <f>STANDINGS_W[[#This Row],[League]]&amp;STANDINGS_W[[#This Row],[Team]]</f>
        <v>$400 Draft Champions Mar 10 1:00 pm Lg.3869Bobbleheads deux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2016 NFBC Draft Champ SGP Data</vt:lpstr>
      <vt:lpstr>Overall</vt:lpstr>
      <vt:lpstr>BA</vt:lpstr>
      <vt:lpstr>R</vt:lpstr>
      <vt:lpstr>HR</vt:lpstr>
      <vt:lpstr>RBI</vt:lpstr>
      <vt:lpstr>SB</vt:lpstr>
      <vt:lpstr>ERA</vt:lpstr>
      <vt:lpstr>W</vt:lpstr>
      <vt:lpstr>WHIP</vt:lpstr>
      <vt:lpstr>K</vt:lpstr>
      <vt:lpstr>SV</vt:lpstr>
    </vt:vector>
  </TitlesOfParts>
  <Company>Plante &amp; Moran, PLLC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brent.franey</dc:creator>
  <cp:lastModifiedBy>brent franey</cp:lastModifiedBy>
  <dcterms:created xsi:type="dcterms:W3CDTF">2015-12-19T02:56:47Z</dcterms:created>
  <dcterms:modified xsi:type="dcterms:W3CDTF">2019-12-27T04:47:23Z</dcterms:modified>
</cp:coreProperties>
</file>